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026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tejas.rai\Desktop\Projects\GannaApp\"/>
    </mc:Choice>
  </mc:AlternateContent>
  <xr:revisionPtr revIDLastSave="0" documentId="13_ncr:1_{B0077D37-129C-4AB2-B035-615978C95BD9}" xr6:coauthVersionLast="47" xr6:coauthVersionMax="47" xr10:uidLastSave="{00000000-0000-0000-0000-000000000000}"/>
  <bookViews>
    <workbookView xWindow="-110" yWindow="-110" windowWidth="19420" windowHeight="10300" tabRatio="1000" activeTab="1" xr2:uid="{00000000-000D-0000-FFFF-FFFF00000000}"/>
  </bookViews>
  <sheets>
    <sheet name="Summary" sheetId="15" r:id="rId1"/>
    <sheet name="Report" sheetId="4" r:id="rId2"/>
    <sheet name="Sheet1" sheetId="18" r:id="rId3"/>
    <sheet name="Forecast_Day2" sheetId="11" r:id="rId4"/>
    <sheet name="Forecast_Day1" sheetId="5" r:id="rId5"/>
    <sheet name="Waterfall" sheetId="1" r:id="rId6"/>
    <sheet name="Indent" sheetId="2" r:id="rId7"/>
    <sheet name="Purchase" sheetId="3" r:id="rId8"/>
    <sheet name="Maturity Report" sheetId="14" r:id="rId9"/>
    <sheet name="Daily_Req_DB" sheetId="12" r:id="rId10"/>
    <sheet name="Daily_Ind_DB" sheetId="13" r:id="rId11"/>
    <sheet name="Bonding" sheetId="10" r:id="rId12"/>
    <sheet name="Centers" sheetId="6" r:id="rId13"/>
    <sheet name="Operataring Days" sheetId="17" r:id="rId14"/>
  </sheets>
  <definedNames>
    <definedName name="_xlnm._FilterDatabase" localSheetId="12" hidden="1">Centers!$A$1:$E$121</definedName>
    <definedName name="_xlnm._FilterDatabase" localSheetId="6" hidden="1">Indent!$A$1:$E$8423</definedName>
    <definedName name="_xlnm._FilterDatabase" localSheetId="7" hidden="1">Purchase!$A$1:$F$24114</definedName>
    <definedName name="_xlnm._FilterDatabase" localSheetId="5" hidden="1">Waterfall!$A$1:$GI$1</definedName>
    <definedName name="Report_Generation">Report!$L$1:$M$1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3" i="5" l="1"/>
  <c r="D43" i="5"/>
  <c r="E44" i="5"/>
  <c r="F44" i="5"/>
  <c r="D44" i="5"/>
  <c r="G3" i="6"/>
  <c r="G4" i="6"/>
  <c r="G5" i="6"/>
  <c r="G6" i="6"/>
  <c r="G7" i="6"/>
  <c r="G8" i="6"/>
  <c r="G2" i="6"/>
  <c r="F3" i="6"/>
  <c r="F4" i="6"/>
  <c r="F5" i="6"/>
  <c r="F6" i="6"/>
  <c r="F7" i="6"/>
  <c r="F8" i="6"/>
  <c r="F2" i="6"/>
  <c r="C9" i="4"/>
  <c r="C3" i="15"/>
  <c r="I20" i="15"/>
  <c r="H20" i="15"/>
  <c r="GL380" i="1"/>
  <c r="GN378" i="1"/>
  <c r="GN379" i="1"/>
  <c r="GN380" i="1"/>
  <c r="GM379" i="1"/>
  <c r="GM380" i="1"/>
  <c r="P4" i="14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P22" i="14"/>
  <c r="P23" i="14"/>
  <c r="P24" i="14"/>
  <c r="P25" i="14"/>
  <c r="P26" i="14"/>
  <c r="P27" i="14"/>
  <c r="P28" i="14"/>
  <c r="P29" i="14"/>
  <c r="P30" i="14"/>
  <c r="P31" i="14"/>
  <c r="P32" i="14"/>
  <c r="P33" i="14"/>
  <c r="P34" i="14"/>
  <c r="P35" i="14"/>
  <c r="P36" i="14"/>
  <c r="P37" i="14"/>
  <c r="P38" i="14"/>
  <c r="P39" i="14"/>
  <c r="P40" i="14"/>
  <c r="P41" i="14"/>
  <c r="P42" i="14"/>
  <c r="P43" i="14"/>
  <c r="P44" i="14"/>
  <c r="P45" i="14"/>
  <c r="P46" i="14"/>
  <c r="P47" i="14"/>
  <c r="P48" i="14"/>
  <c r="P49" i="14"/>
  <c r="P50" i="14"/>
  <c r="P51" i="14"/>
  <c r="P52" i="14"/>
  <c r="P53" i="14"/>
  <c r="P54" i="14"/>
  <c r="P55" i="14"/>
  <c r="P56" i="14"/>
  <c r="P57" i="14"/>
  <c r="P58" i="14"/>
  <c r="P59" i="14"/>
  <c r="P60" i="14"/>
  <c r="P61" i="14"/>
  <c r="P62" i="14"/>
  <c r="P63" i="14"/>
  <c r="P64" i="14"/>
  <c r="P65" i="14"/>
  <c r="P66" i="14"/>
  <c r="P67" i="14"/>
  <c r="P68" i="14"/>
  <c r="P69" i="14"/>
  <c r="P70" i="14"/>
  <c r="P71" i="14"/>
  <c r="P72" i="14"/>
  <c r="P73" i="14"/>
  <c r="P74" i="14"/>
  <c r="P75" i="14"/>
  <c r="P76" i="14"/>
  <c r="P77" i="14"/>
  <c r="P78" i="14"/>
  <c r="P79" i="14"/>
  <c r="P80" i="14"/>
  <c r="P81" i="14"/>
  <c r="P82" i="14"/>
  <c r="P83" i="14"/>
  <c r="P84" i="14"/>
  <c r="P85" i="14"/>
  <c r="P86" i="14"/>
  <c r="P87" i="14"/>
  <c r="P88" i="14"/>
  <c r="P89" i="14"/>
  <c r="P90" i="14"/>
  <c r="P91" i="14"/>
  <c r="P92" i="14"/>
  <c r="P93" i="14"/>
  <c r="P94" i="14"/>
  <c r="P95" i="14"/>
  <c r="P96" i="14"/>
  <c r="P97" i="14"/>
  <c r="P98" i="14"/>
  <c r="P99" i="14"/>
  <c r="P100" i="14"/>
  <c r="P101" i="14"/>
  <c r="P102" i="14"/>
  <c r="P103" i="14"/>
  <c r="P104" i="14"/>
  <c r="P105" i="14"/>
  <c r="P106" i="14"/>
  <c r="P107" i="14"/>
  <c r="P108" i="14"/>
  <c r="P109" i="14"/>
  <c r="P110" i="14"/>
  <c r="P111" i="14"/>
  <c r="P112" i="14"/>
  <c r="P113" i="14"/>
  <c r="P114" i="14"/>
  <c r="P115" i="14"/>
  <c r="P3" i="14"/>
  <c r="B65" i="5" l="1"/>
  <c r="A195" i="1"/>
  <c r="A196" i="1"/>
  <c r="A197" i="1"/>
  <c r="B197" i="1" s="1"/>
  <c r="A198" i="1"/>
  <c r="B198" i="1" s="1"/>
  <c r="A199" i="1"/>
  <c r="B199" i="1" s="1"/>
  <c r="A200" i="1"/>
  <c r="B200" i="1" s="1"/>
  <c r="A201" i="1"/>
  <c r="B201" i="1" s="1"/>
  <c r="A202" i="1"/>
  <c r="B202" i="1" s="1"/>
  <c r="A203" i="1"/>
  <c r="A204" i="1"/>
  <c r="A205" i="1"/>
  <c r="B205" i="1" s="1"/>
  <c r="A206" i="1"/>
  <c r="B206" i="1" s="1"/>
  <c r="A207" i="1"/>
  <c r="B207" i="1" s="1"/>
  <c r="A208" i="1"/>
  <c r="B208" i="1" s="1"/>
  <c r="A209" i="1"/>
  <c r="B209" i="1" s="1"/>
  <c r="A210" i="1"/>
  <c r="B210" i="1" s="1"/>
  <c r="A211" i="1"/>
  <c r="A212" i="1"/>
  <c r="A213" i="1"/>
  <c r="B213" i="1" s="1"/>
  <c r="A214" i="1"/>
  <c r="B214" i="1" s="1"/>
  <c r="A215" i="1"/>
  <c r="B215" i="1" s="1"/>
  <c r="A216" i="1"/>
  <c r="B216" i="1" s="1"/>
  <c r="A217" i="1"/>
  <c r="B217" i="1" s="1"/>
  <c r="A218" i="1"/>
  <c r="B218" i="1" s="1"/>
  <c r="A219" i="1"/>
  <c r="A220" i="1"/>
  <c r="A221" i="1"/>
  <c r="B221" i="1" s="1"/>
  <c r="A222" i="1"/>
  <c r="B222" i="1" s="1"/>
  <c r="A223" i="1"/>
  <c r="B223" i="1" s="1"/>
  <c r="A224" i="1"/>
  <c r="B224" i="1" s="1"/>
  <c r="A225" i="1"/>
  <c r="B225" i="1" s="1"/>
  <c r="A226" i="1"/>
  <c r="B226" i="1" s="1"/>
  <c r="A227" i="1"/>
  <c r="A228" i="1"/>
  <c r="A229" i="1"/>
  <c r="B229" i="1" s="1"/>
  <c r="A230" i="1"/>
  <c r="B230" i="1" s="1"/>
  <c r="A231" i="1"/>
  <c r="B231" i="1" s="1"/>
  <c r="A232" i="1"/>
  <c r="B232" i="1" s="1"/>
  <c r="A233" i="1"/>
  <c r="B233" i="1" s="1"/>
  <c r="A234" i="1"/>
  <c r="B234" i="1" s="1"/>
  <c r="A235" i="1"/>
  <c r="A236" i="1"/>
  <c r="A237" i="1"/>
  <c r="B237" i="1" s="1"/>
  <c r="A238" i="1"/>
  <c r="B238" i="1" s="1"/>
  <c r="A239" i="1"/>
  <c r="B239" i="1" s="1"/>
  <c r="A240" i="1"/>
  <c r="B240" i="1" s="1"/>
  <c r="A241" i="1"/>
  <c r="B241" i="1" s="1"/>
  <c r="A242" i="1"/>
  <c r="B242" i="1" s="1"/>
  <c r="A243" i="1"/>
  <c r="A244" i="1"/>
  <c r="A245" i="1"/>
  <c r="B245" i="1" s="1"/>
  <c r="A246" i="1"/>
  <c r="B246" i="1" s="1"/>
  <c r="A247" i="1"/>
  <c r="B247" i="1" s="1"/>
  <c r="A248" i="1"/>
  <c r="B248" i="1" s="1"/>
  <c r="A249" i="1"/>
  <c r="B249" i="1" s="1"/>
  <c r="A250" i="1"/>
  <c r="B250" i="1" s="1"/>
  <c r="A251" i="1"/>
  <c r="A252" i="1"/>
  <c r="A253" i="1"/>
  <c r="B253" i="1" s="1"/>
  <c r="A254" i="1"/>
  <c r="B254" i="1" s="1"/>
  <c r="A255" i="1"/>
  <c r="B255" i="1" s="1"/>
  <c r="A256" i="1"/>
  <c r="B256" i="1" s="1"/>
  <c r="A257" i="1"/>
  <c r="B257" i="1" s="1"/>
  <c r="A258" i="1"/>
  <c r="B258" i="1" s="1"/>
  <c r="A259" i="1"/>
  <c r="A260" i="1"/>
  <c r="A261" i="1"/>
  <c r="B261" i="1" s="1"/>
  <c r="A262" i="1"/>
  <c r="B262" i="1" s="1"/>
  <c r="A263" i="1"/>
  <c r="B263" i="1" s="1"/>
  <c r="A264" i="1"/>
  <c r="B264" i="1" s="1"/>
  <c r="A265" i="1"/>
  <c r="B265" i="1" s="1"/>
  <c r="A266" i="1"/>
  <c r="B266" i="1" s="1"/>
  <c r="A267" i="1"/>
  <c r="A268" i="1"/>
  <c r="A269" i="1"/>
  <c r="B269" i="1" s="1"/>
  <c r="A270" i="1"/>
  <c r="B270" i="1" s="1"/>
  <c r="A271" i="1"/>
  <c r="B271" i="1" s="1"/>
  <c r="A272" i="1"/>
  <c r="B272" i="1" s="1"/>
  <c r="A273" i="1"/>
  <c r="B273" i="1" s="1"/>
  <c r="A274" i="1"/>
  <c r="B274" i="1" s="1"/>
  <c r="A275" i="1"/>
  <c r="A276" i="1"/>
  <c r="A277" i="1"/>
  <c r="B277" i="1" s="1"/>
  <c r="A278" i="1"/>
  <c r="B278" i="1" s="1"/>
  <c r="A279" i="1"/>
  <c r="B279" i="1" s="1"/>
  <c r="A280" i="1"/>
  <c r="B280" i="1" s="1"/>
  <c r="A281" i="1"/>
  <c r="B281" i="1" s="1"/>
  <c r="A282" i="1"/>
  <c r="B282" i="1" s="1"/>
  <c r="A283" i="1"/>
  <c r="A284" i="1"/>
  <c r="A285" i="1"/>
  <c r="B285" i="1" s="1"/>
  <c r="A286" i="1"/>
  <c r="B286" i="1" s="1"/>
  <c r="A287" i="1"/>
  <c r="B287" i="1" s="1"/>
  <c r="A288" i="1"/>
  <c r="B288" i="1" s="1"/>
  <c r="A289" i="1"/>
  <c r="B289" i="1" s="1"/>
  <c r="A290" i="1"/>
  <c r="B290" i="1" s="1"/>
  <c r="A291" i="1"/>
  <c r="A292" i="1"/>
  <c r="A293" i="1"/>
  <c r="B293" i="1" s="1"/>
  <c r="A294" i="1"/>
  <c r="B294" i="1" s="1"/>
  <c r="A295" i="1"/>
  <c r="B295" i="1" s="1"/>
  <c r="A296" i="1"/>
  <c r="B296" i="1" s="1"/>
  <c r="A297" i="1"/>
  <c r="B297" i="1" s="1"/>
  <c r="A298" i="1"/>
  <c r="B298" i="1" s="1"/>
  <c r="A299" i="1"/>
  <c r="A300" i="1"/>
  <c r="A301" i="1"/>
  <c r="B301" i="1" s="1"/>
  <c r="A302" i="1"/>
  <c r="B302" i="1" s="1"/>
  <c r="A303" i="1"/>
  <c r="B303" i="1" s="1"/>
  <c r="A304" i="1"/>
  <c r="B304" i="1" s="1"/>
  <c r="A305" i="1"/>
  <c r="B305" i="1" s="1"/>
  <c r="A306" i="1"/>
  <c r="B306" i="1" s="1"/>
  <c r="A307" i="1"/>
  <c r="A308" i="1"/>
  <c r="A309" i="1"/>
  <c r="B309" i="1" s="1"/>
  <c r="A310" i="1"/>
  <c r="B310" i="1" s="1"/>
  <c r="A311" i="1"/>
  <c r="B311" i="1" s="1"/>
  <c r="A312" i="1"/>
  <c r="B312" i="1" s="1"/>
  <c r="A313" i="1"/>
  <c r="B313" i="1" s="1"/>
  <c r="A314" i="1"/>
  <c r="B314" i="1" s="1"/>
  <c r="A315" i="1"/>
  <c r="A316" i="1"/>
  <c r="A317" i="1"/>
  <c r="B317" i="1" s="1"/>
  <c r="A318" i="1"/>
  <c r="B318" i="1" s="1"/>
  <c r="A319" i="1"/>
  <c r="B319" i="1" s="1"/>
  <c r="A320" i="1"/>
  <c r="B320" i="1" s="1"/>
  <c r="A321" i="1"/>
  <c r="B321" i="1" s="1"/>
  <c r="A322" i="1"/>
  <c r="B322" i="1" s="1"/>
  <c r="A323" i="1"/>
  <c r="A324" i="1"/>
  <c r="A325" i="1"/>
  <c r="B325" i="1" s="1"/>
  <c r="A326" i="1"/>
  <c r="B326" i="1" s="1"/>
  <c r="A327" i="1"/>
  <c r="B327" i="1" s="1"/>
  <c r="A328" i="1"/>
  <c r="B328" i="1" s="1"/>
  <c r="A329" i="1"/>
  <c r="B329" i="1" s="1"/>
  <c r="A330" i="1"/>
  <c r="B330" i="1" s="1"/>
  <c r="A331" i="1"/>
  <c r="A332" i="1"/>
  <c r="A333" i="1"/>
  <c r="B333" i="1" s="1"/>
  <c r="A334" i="1"/>
  <c r="B334" i="1" s="1"/>
  <c r="A335" i="1"/>
  <c r="B335" i="1" s="1"/>
  <c r="A336" i="1"/>
  <c r="B336" i="1" s="1"/>
  <c r="A337" i="1"/>
  <c r="B337" i="1" s="1"/>
  <c r="A338" i="1"/>
  <c r="B338" i="1" s="1"/>
  <c r="A339" i="1"/>
  <c r="A340" i="1"/>
  <c r="A341" i="1"/>
  <c r="B341" i="1" s="1"/>
  <c r="A342" i="1"/>
  <c r="B342" i="1" s="1"/>
  <c r="A343" i="1"/>
  <c r="B343" i="1" s="1"/>
  <c r="A344" i="1"/>
  <c r="B344" i="1" s="1"/>
  <c r="A345" i="1"/>
  <c r="B345" i="1" s="1"/>
  <c r="A346" i="1"/>
  <c r="B346" i="1" s="1"/>
  <c r="A347" i="1"/>
  <c r="A348" i="1"/>
  <c r="A349" i="1"/>
  <c r="B349" i="1" s="1"/>
  <c r="A350" i="1"/>
  <c r="B350" i="1" s="1"/>
  <c r="A351" i="1"/>
  <c r="B351" i="1" s="1"/>
  <c r="A352" i="1"/>
  <c r="B352" i="1" s="1"/>
  <c r="A353" i="1"/>
  <c r="B353" i="1" s="1"/>
  <c r="A354" i="1"/>
  <c r="B354" i="1" s="1"/>
  <c r="A355" i="1"/>
  <c r="A356" i="1"/>
  <c r="A357" i="1"/>
  <c r="B357" i="1" s="1"/>
  <c r="A358" i="1"/>
  <c r="B358" i="1" s="1"/>
  <c r="A359" i="1"/>
  <c r="B359" i="1" s="1"/>
  <c r="A360" i="1"/>
  <c r="B360" i="1" s="1"/>
  <c r="A361" i="1"/>
  <c r="B361" i="1" s="1"/>
  <c r="A362" i="1"/>
  <c r="B362" i="1" s="1"/>
  <c r="A363" i="1"/>
  <c r="A364" i="1"/>
  <c r="A365" i="1"/>
  <c r="B365" i="1" s="1"/>
  <c r="A366" i="1"/>
  <c r="B366" i="1" s="1"/>
  <c r="A367" i="1"/>
  <c r="B367" i="1" s="1"/>
  <c r="A368" i="1"/>
  <c r="B368" i="1" s="1"/>
  <c r="A369" i="1"/>
  <c r="B369" i="1" s="1"/>
  <c r="A370" i="1"/>
  <c r="B370" i="1" s="1"/>
  <c r="A371" i="1"/>
  <c r="A372" i="1"/>
  <c r="A373" i="1"/>
  <c r="B373" i="1" s="1"/>
  <c r="A374" i="1"/>
  <c r="B374" i="1" s="1"/>
  <c r="A375" i="1"/>
  <c r="B375" i="1" s="1"/>
  <c r="A376" i="1"/>
  <c r="B376" i="1" s="1"/>
  <c r="A377" i="1"/>
  <c r="B377" i="1" s="1"/>
  <c r="A378" i="1"/>
  <c r="B378" i="1" s="1"/>
  <c r="A379" i="1"/>
  <c r="A380" i="1"/>
  <c r="A194" i="1"/>
  <c r="B194" i="1" s="1"/>
  <c r="B380" i="1" l="1"/>
  <c r="B372" i="1"/>
  <c r="B364" i="1"/>
  <c r="B356" i="1"/>
  <c r="B348" i="1"/>
  <c r="B340" i="1"/>
  <c r="B332" i="1"/>
  <c r="B324" i="1"/>
  <c r="B316" i="1"/>
  <c r="B308" i="1"/>
  <c r="B300" i="1"/>
  <c r="B292" i="1"/>
  <c r="B284" i="1"/>
  <c r="B276" i="1"/>
  <c r="B268" i="1"/>
  <c r="B260" i="1"/>
  <c r="B252" i="1"/>
  <c r="B244" i="1"/>
  <c r="B236" i="1"/>
  <c r="B228" i="1"/>
  <c r="B220" i="1"/>
  <c r="B212" i="1"/>
  <c r="B204" i="1"/>
  <c r="B196" i="1"/>
  <c r="B379" i="1"/>
  <c r="B371" i="1"/>
  <c r="B363" i="1"/>
  <c r="B355" i="1"/>
  <c r="B347" i="1"/>
  <c r="B339" i="1"/>
  <c r="B331" i="1"/>
  <c r="B323" i="1"/>
  <c r="B315" i="1"/>
  <c r="B307" i="1"/>
  <c r="B299" i="1"/>
  <c r="B291" i="1"/>
  <c r="B283" i="1"/>
  <c r="B275" i="1"/>
  <c r="B267" i="1"/>
  <c r="B259" i="1"/>
  <c r="B251" i="1"/>
  <c r="B243" i="1"/>
  <c r="B235" i="1"/>
  <c r="B227" i="1"/>
  <c r="B219" i="1"/>
  <c r="B211" i="1"/>
  <c r="B203" i="1"/>
  <c r="B195" i="1"/>
  <c r="G83" i="4"/>
  <c r="A81" i="14"/>
  <c r="B81" i="14"/>
  <c r="B89" i="12"/>
  <c r="A81" i="13"/>
  <c r="D9" i="15"/>
  <c r="BE116" i="13" l="1"/>
  <c r="BA116" i="13"/>
  <c r="BF116" i="13"/>
  <c r="A2" i="17" l="1"/>
  <c r="A3" i="17" s="1"/>
  <c r="A4" i="17" s="1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G19" i="5"/>
  <c r="BC116" i="13" l="1"/>
  <c r="G8" i="15"/>
  <c r="BB116" i="13"/>
  <c r="K27" i="15"/>
  <c r="C9" i="15" l="1"/>
  <c r="F23" i="15"/>
  <c r="C29" i="15" s="1"/>
  <c r="C30" i="15"/>
  <c r="C19" i="15" l="1"/>
  <c r="H23" i="15" l="1"/>
  <c r="B23" i="15"/>
  <c r="D23" i="15" s="1"/>
  <c r="C20" i="15"/>
  <c r="G20" i="15"/>
  <c r="K23" i="15"/>
  <c r="C116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P116" i="13"/>
  <c r="Q116" i="13"/>
  <c r="R116" i="13"/>
  <c r="S116" i="13"/>
  <c r="T116" i="13"/>
  <c r="U116" i="13"/>
  <c r="V116" i="13"/>
  <c r="W116" i="13"/>
  <c r="X116" i="13"/>
  <c r="Y116" i="13"/>
  <c r="Z116" i="13"/>
  <c r="AA116" i="13"/>
  <c r="AB116" i="13"/>
  <c r="AC116" i="13"/>
  <c r="AD116" i="13"/>
  <c r="AE116" i="13"/>
  <c r="AF116" i="13"/>
  <c r="AG116" i="13"/>
  <c r="AH116" i="13"/>
  <c r="AI116" i="13"/>
  <c r="AJ116" i="13"/>
  <c r="AK116" i="13"/>
  <c r="AL116" i="13"/>
  <c r="AM116" i="13"/>
  <c r="AN116" i="13"/>
  <c r="AO116" i="13"/>
  <c r="AP116" i="13"/>
  <c r="AQ116" i="13"/>
  <c r="AR116" i="13"/>
  <c r="AS116" i="13"/>
  <c r="AT116" i="13"/>
  <c r="AU116" i="13"/>
  <c r="AV116" i="13"/>
  <c r="AW116" i="13"/>
  <c r="AX116" i="13"/>
  <c r="AY116" i="13"/>
  <c r="AZ116" i="13"/>
  <c r="BD116" i="13"/>
  <c r="BG116" i="13"/>
  <c r="BH116" i="13"/>
  <c r="BI116" i="13"/>
  <c r="BJ116" i="13"/>
  <c r="BK116" i="13"/>
  <c r="BL116" i="13"/>
  <c r="BM116" i="13"/>
  <c r="BN116" i="13"/>
  <c r="BO116" i="13"/>
  <c r="BP116" i="13"/>
  <c r="BQ116" i="13"/>
  <c r="BR116" i="13"/>
  <c r="BS116" i="13"/>
  <c r="BT116" i="13"/>
  <c r="BU116" i="13"/>
  <c r="BV116" i="13"/>
  <c r="BW116" i="13"/>
  <c r="BX116" i="13"/>
  <c r="BY116" i="13"/>
  <c r="BZ116" i="13"/>
  <c r="CA116" i="13"/>
  <c r="CB116" i="13"/>
  <c r="CC116" i="13"/>
  <c r="CD116" i="13"/>
  <c r="CE116" i="13"/>
  <c r="CF116" i="13"/>
  <c r="CG116" i="13"/>
  <c r="CH116" i="13"/>
  <c r="CI116" i="13"/>
  <c r="CJ116" i="13"/>
  <c r="CK116" i="13"/>
  <c r="CL116" i="13"/>
  <c r="CM116" i="13"/>
  <c r="CN116" i="13"/>
  <c r="CO116" i="13"/>
  <c r="CP116" i="13"/>
  <c r="CQ116" i="13"/>
  <c r="CR116" i="13"/>
  <c r="CS116" i="13"/>
  <c r="CT116" i="13"/>
  <c r="CU116" i="13"/>
  <c r="CV116" i="13"/>
  <c r="CW116" i="13"/>
  <c r="CX116" i="13"/>
  <c r="CY116" i="13"/>
  <c r="CZ116" i="13"/>
  <c r="DA116" i="13"/>
  <c r="DB116" i="13"/>
  <c r="DC116" i="13"/>
  <c r="DD116" i="13"/>
  <c r="DE116" i="13"/>
  <c r="DF116" i="13"/>
  <c r="DG116" i="13"/>
  <c r="DH116" i="13"/>
  <c r="DI116" i="13"/>
  <c r="DJ116" i="13"/>
  <c r="DK116" i="13"/>
  <c r="DL116" i="13"/>
  <c r="DM116" i="13"/>
  <c r="DN116" i="13"/>
  <c r="DO116" i="13"/>
  <c r="DP116" i="13"/>
  <c r="DQ116" i="13"/>
  <c r="DR116" i="13"/>
  <c r="DS116" i="13"/>
  <c r="DT116" i="13"/>
  <c r="DU116" i="13"/>
  <c r="DV116" i="13"/>
  <c r="DW116" i="13"/>
  <c r="DX116" i="13"/>
  <c r="DY116" i="13"/>
  <c r="DZ116" i="13"/>
  <c r="EA116" i="13"/>
  <c r="EB116" i="13"/>
  <c r="EC116" i="13"/>
  <c r="ED116" i="13"/>
  <c r="EE116" i="13"/>
  <c r="EF116" i="13"/>
  <c r="EG116" i="13"/>
  <c r="EH116" i="13"/>
  <c r="EI116" i="13"/>
  <c r="EJ116" i="13"/>
  <c r="EK116" i="13"/>
  <c r="EL116" i="13"/>
  <c r="EM116" i="13"/>
  <c r="EN116" i="13"/>
  <c r="EO116" i="13"/>
  <c r="EP116" i="13"/>
  <c r="EQ116" i="13"/>
  <c r="ER116" i="13"/>
  <c r="ES116" i="13"/>
  <c r="ET116" i="13"/>
  <c r="EU116" i="13"/>
  <c r="EV116" i="13"/>
  <c r="EW116" i="13"/>
  <c r="EX116" i="13"/>
  <c r="EY116" i="13"/>
  <c r="EZ116" i="13"/>
  <c r="FA116" i="13"/>
  <c r="FB116" i="13"/>
  <c r="FC116" i="13"/>
  <c r="FD116" i="13"/>
  <c r="FE116" i="13"/>
  <c r="FF116" i="13"/>
  <c r="FG116" i="13"/>
  <c r="FH116" i="13"/>
  <c r="FI116" i="13"/>
  <c r="FJ116" i="13"/>
  <c r="FK116" i="13"/>
  <c r="FL116" i="13"/>
  <c r="FM116" i="13"/>
  <c r="FN116" i="13"/>
  <c r="FO116" i="13"/>
  <c r="FP116" i="13"/>
  <c r="FQ116" i="13"/>
  <c r="FR116" i="13"/>
  <c r="FS116" i="13"/>
  <c r="FT116" i="13"/>
  <c r="FU116" i="13"/>
  <c r="FV116" i="13"/>
  <c r="FW116" i="13"/>
  <c r="FX116" i="13"/>
  <c r="FY116" i="13"/>
  <c r="FZ116" i="13"/>
  <c r="B116" i="13"/>
  <c r="D10" i="15"/>
  <c r="G9" i="15" s="1"/>
  <c r="E9" i="10"/>
  <c r="AC6" i="4"/>
  <c r="F4" i="10" s="1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C23" i="15" l="1"/>
  <c r="F99" i="10"/>
  <c r="F19" i="10"/>
  <c r="F9" i="10"/>
  <c r="F2" i="10"/>
  <c r="H2" i="10" s="1"/>
  <c r="F90" i="10"/>
  <c r="F83" i="10"/>
  <c r="F73" i="10"/>
  <c r="F65" i="10"/>
  <c r="F50" i="10"/>
  <c r="F42" i="10"/>
  <c r="F106" i="10"/>
  <c r="F27" i="10"/>
  <c r="F105" i="10"/>
  <c r="F89" i="10"/>
  <c r="F67" i="10"/>
  <c r="F49" i="10"/>
  <c r="F26" i="10"/>
  <c r="F3" i="10"/>
  <c r="F104" i="10"/>
  <c r="F88" i="10"/>
  <c r="F66" i="10"/>
  <c r="F43" i="10"/>
  <c r="F25" i="10"/>
  <c r="F114" i="10"/>
  <c r="F98" i="10"/>
  <c r="F82" i="10"/>
  <c r="F59" i="10"/>
  <c r="F41" i="10"/>
  <c r="F18" i="10"/>
  <c r="F113" i="10"/>
  <c r="F97" i="10"/>
  <c r="F81" i="10"/>
  <c r="F58" i="10"/>
  <c r="F35" i="10"/>
  <c r="F17" i="10"/>
  <c r="F112" i="10"/>
  <c r="F96" i="10"/>
  <c r="F75" i="10"/>
  <c r="F57" i="10"/>
  <c r="F34" i="10"/>
  <c r="F11" i="10"/>
  <c r="F107" i="10"/>
  <c r="F91" i="10"/>
  <c r="F74" i="10"/>
  <c r="F51" i="10"/>
  <c r="F33" i="10"/>
  <c r="F10" i="10"/>
  <c r="F80" i="10"/>
  <c r="F72" i="10"/>
  <c r="F64" i="10"/>
  <c r="F56" i="10"/>
  <c r="F48" i="10"/>
  <c r="F40" i="10"/>
  <c r="F32" i="10"/>
  <c r="F24" i="10"/>
  <c r="F16" i="10"/>
  <c r="F8" i="10"/>
  <c r="F111" i="10"/>
  <c r="F103" i="10"/>
  <c r="F95" i="10"/>
  <c r="F87" i="10"/>
  <c r="F79" i="10"/>
  <c r="F71" i="10"/>
  <c r="F63" i="10"/>
  <c r="F55" i="10"/>
  <c r="F47" i="10"/>
  <c r="F39" i="10"/>
  <c r="F31" i="10"/>
  <c r="F23" i="10"/>
  <c r="F15" i="10"/>
  <c r="F7" i="10"/>
  <c r="F110" i="10"/>
  <c r="F94" i="10"/>
  <c r="F78" i="10"/>
  <c r="F62" i="10"/>
  <c r="F46" i="10"/>
  <c r="F30" i="10"/>
  <c r="F14" i="10"/>
  <c r="E27" i="10"/>
  <c r="F109" i="10"/>
  <c r="F101" i="10"/>
  <c r="F93" i="10"/>
  <c r="F85" i="10"/>
  <c r="F77" i="10"/>
  <c r="F69" i="10"/>
  <c r="F61" i="10"/>
  <c r="F53" i="10"/>
  <c r="F45" i="10"/>
  <c r="F37" i="10"/>
  <c r="F29" i="10"/>
  <c r="F21" i="10"/>
  <c r="F13" i="10"/>
  <c r="F5" i="10"/>
  <c r="F102" i="10"/>
  <c r="F86" i="10"/>
  <c r="F70" i="10"/>
  <c r="F54" i="10"/>
  <c r="F38" i="10"/>
  <c r="F22" i="10"/>
  <c r="F6" i="10"/>
  <c r="F108" i="10"/>
  <c r="F100" i="10"/>
  <c r="F92" i="10"/>
  <c r="F84" i="10"/>
  <c r="F76" i="10"/>
  <c r="F68" i="10"/>
  <c r="F60" i="10"/>
  <c r="F52" i="10"/>
  <c r="F44" i="10"/>
  <c r="F36" i="10"/>
  <c r="F28" i="10"/>
  <c r="F20" i="10"/>
  <c r="F12" i="10"/>
  <c r="E64" i="10"/>
  <c r="E55" i="10"/>
  <c r="E114" i="10"/>
  <c r="E91" i="10"/>
  <c r="A1" i="15"/>
  <c r="G23" i="15"/>
  <c r="C27" i="15" s="1"/>
  <c r="K22" i="15"/>
  <c r="L23" i="15"/>
  <c r="C10" i="15"/>
  <c r="D11" i="15"/>
  <c r="G10" i="15" s="1"/>
  <c r="E14" i="10"/>
  <c r="E110" i="10"/>
  <c r="E86" i="10"/>
  <c r="E18" i="10"/>
  <c r="E105" i="10"/>
  <c r="E50" i="10"/>
  <c r="E78" i="10"/>
  <c r="E8" i="10"/>
  <c r="E101" i="10"/>
  <c r="E77" i="10"/>
  <c r="E41" i="10"/>
  <c r="E3" i="10"/>
  <c r="E82" i="10"/>
  <c r="E104" i="10"/>
  <c r="E46" i="10"/>
  <c r="E96" i="10"/>
  <c r="E73" i="10"/>
  <c r="E37" i="10"/>
  <c r="E95" i="10"/>
  <c r="E69" i="10"/>
  <c r="E32" i="10"/>
  <c r="E113" i="10"/>
  <c r="E87" i="10"/>
  <c r="E59" i="10"/>
  <c r="E23" i="10"/>
  <c r="E99" i="10"/>
  <c r="E81" i="10"/>
  <c r="E63" i="10"/>
  <c r="E45" i="10"/>
  <c r="E26" i="10"/>
  <c r="E7" i="10"/>
  <c r="E107" i="10"/>
  <c r="E98" i="10"/>
  <c r="E89" i="10"/>
  <c r="E80" i="10"/>
  <c r="E71" i="10"/>
  <c r="E62" i="10"/>
  <c r="E53" i="10"/>
  <c r="E43" i="10"/>
  <c r="E34" i="10"/>
  <c r="E25" i="10"/>
  <c r="E16" i="10"/>
  <c r="E6" i="10"/>
  <c r="E109" i="10"/>
  <c r="E90" i="10"/>
  <c r="E72" i="10"/>
  <c r="E54" i="10"/>
  <c r="E35" i="10"/>
  <c r="E17" i="10"/>
  <c r="E2" i="10"/>
  <c r="E106" i="10"/>
  <c r="E97" i="10"/>
  <c r="E88" i="10"/>
  <c r="E79" i="10"/>
  <c r="E70" i="10"/>
  <c r="E61" i="10"/>
  <c r="E51" i="10"/>
  <c r="E42" i="10"/>
  <c r="E33" i="10"/>
  <c r="E24" i="10"/>
  <c r="E15" i="10"/>
  <c r="E5" i="10"/>
  <c r="E112" i="10"/>
  <c r="E103" i="10"/>
  <c r="E94" i="10"/>
  <c r="E85" i="10"/>
  <c r="E75" i="10"/>
  <c r="E66" i="10"/>
  <c r="E57" i="10"/>
  <c r="E48" i="10"/>
  <c r="E39" i="10"/>
  <c r="E30" i="10"/>
  <c r="E21" i="10"/>
  <c r="E10" i="10"/>
  <c r="E67" i="10"/>
  <c r="E58" i="10"/>
  <c r="E49" i="10"/>
  <c r="E40" i="10"/>
  <c r="E31" i="10"/>
  <c r="E22" i="10"/>
  <c r="E13" i="10"/>
  <c r="E111" i="10"/>
  <c r="E102" i="10"/>
  <c r="E93" i="10"/>
  <c r="E83" i="10"/>
  <c r="E74" i="10"/>
  <c r="E65" i="10"/>
  <c r="E56" i="10"/>
  <c r="E47" i="10"/>
  <c r="E38" i="10"/>
  <c r="E29" i="10"/>
  <c r="E19" i="10"/>
  <c r="E108" i="10"/>
  <c r="E100" i="10"/>
  <c r="E92" i="10"/>
  <c r="E84" i="10"/>
  <c r="E76" i="10"/>
  <c r="E68" i="10"/>
  <c r="E60" i="10"/>
  <c r="E52" i="10"/>
  <c r="E44" i="10"/>
  <c r="E36" i="10"/>
  <c r="E28" i="10"/>
  <c r="E20" i="10"/>
  <c r="E12" i="10"/>
  <c r="E4" i="10"/>
  <c r="E11" i="10"/>
  <c r="G2" i="10" l="1"/>
  <c r="H20" i="10"/>
  <c r="H49" i="10"/>
  <c r="H60" i="10"/>
  <c r="H22" i="10"/>
  <c r="H21" i="10"/>
  <c r="H85" i="10"/>
  <c r="H62" i="10"/>
  <c r="H39" i="10"/>
  <c r="H103" i="10"/>
  <c r="H56" i="10"/>
  <c r="H90" i="10"/>
  <c r="H89" i="10"/>
  <c r="H113" i="10"/>
  <c r="H11" i="10"/>
  <c r="H58" i="10"/>
  <c r="H88" i="10"/>
  <c r="H108" i="10"/>
  <c r="H69" i="10"/>
  <c r="H23" i="10"/>
  <c r="H40" i="10"/>
  <c r="H66" i="10"/>
  <c r="H17" i="10"/>
  <c r="H52" i="10"/>
  <c r="H13" i="10"/>
  <c r="H46" i="10"/>
  <c r="H31" i="10"/>
  <c r="H48" i="10"/>
  <c r="H73" i="10"/>
  <c r="H3" i="10"/>
  <c r="H107" i="10"/>
  <c r="H35" i="10"/>
  <c r="H25" i="10"/>
  <c r="H68" i="10"/>
  <c r="H38" i="10"/>
  <c r="H29" i="10"/>
  <c r="H93" i="10"/>
  <c r="H78" i="10"/>
  <c r="H47" i="10"/>
  <c r="H111" i="10"/>
  <c r="H64" i="10"/>
  <c r="H106" i="10"/>
  <c r="H4" i="10"/>
  <c r="H18" i="10"/>
  <c r="H34" i="10"/>
  <c r="H81" i="10"/>
  <c r="H84" i="10"/>
  <c r="H70" i="10"/>
  <c r="H45" i="10"/>
  <c r="H109" i="10"/>
  <c r="H110" i="10"/>
  <c r="H63" i="10"/>
  <c r="H16" i="10"/>
  <c r="H80" i="10"/>
  <c r="H42" i="10"/>
  <c r="H33" i="10"/>
  <c r="H114" i="10"/>
  <c r="H75" i="10"/>
  <c r="H41" i="10"/>
  <c r="H28" i="10"/>
  <c r="H92" i="10"/>
  <c r="H86" i="10"/>
  <c r="H53" i="10"/>
  <c r="H7" i="10"/>
  <c r="H71" i="10"/>
  <c r="H24" i="10"/>
  <c r="H9" i="10"/>
  <c r="H99" i="10"/>
  <c r="H51" i="10"/>
  <c r="H65" i="10"/>
  <c r="H96" i="10"/>
  <c r="H98" i="10"/>
  <c r="H36" i="10"/>
  <c r="H100" i="10"/>
  <c r="H102" i="10"/>
  <c r="H61" i="10"/>
  <c r="H14" i="10"/>
  <c r="H15" i="10"/>
  <c r="H79" i="10"/>
  <c r="H32" i="10"/>
  <c r="H27" i="10"/>
  <c r="H43" i="10"/>
  <c r="H74" i="10"/>
  <c r="H104" i="10"/>
  <c r="H112" i="10"/>
  <c r="H19" i="10"/>
  <c r="H44" i="10"/>
  <c r="H5" i="10"/>
  <c r="H30" i="10"/>
  <c r="H87" i="10"/>
  <c r="H50" i="10"/>
  <c r="H91" i="10"/>
  <c r="H26" i="10"/>
  <c r="H83" i="10"/>
  <c r="H6" i="10"/>
  <c r="H77" i="10"/>
  <c r="H95" i="10"/>
  <c r="H67" i="10"/>
  <c r="H12" i="10"/>
  <c r="H76" i="10"/>
  <c r="H54" i="10"/>
  <c r="H37" i="10"/>
  <c r="H101" i="10"/>
  <c r="H94" i="10"/>
  <c r="H55" i="10"/>
  <c r="H8" i="10"/>
  <c r="H72" i="10"/>
  <c r="H59" i="10"/>
  <c r="H10" i="10"/>
  <c r="H82" i="10"/>
  <c r="H57" i="10"/>
  <c r="H97" i="10"/>
  <c r="H105" i="10"/>
  <c r="K20" i="15"/>
  <c r="J20" i="15"/>
  <c r="L22" i="15"/>
  <c r="C11" i="15"/>
  <c r="D12" i="15"/>
  <c r="G11" i="15" s="1"/>
  <c r="G109" i="10"/>
  <c r="G22" i="10"/>
  <c r="G54" i="10"/>
  <c r="G81" i="10"/>
  <c r="G76" i="10"/>
  <c r="G78" i="10"/>
  <c r="G84" i="10"/>
  <c r="G31" i="10"/>
  <c r="G47" i="10"/>
  <c r="G95" i="10"/>
  <c r="G111" i="10"/>
  <c r="G8" i="10"/>
  <c r="G24" i="10"/>
  <c r="G40" i="10"/>
  <c r="G56" i="10"/>
  <c r="G64" i="10"/>
  <c r="G88" i="10"/>
  <c r="G104" i="10"/>
  <c r="G25" i="10"/>
  <c r="G49" i="10"/>
  <c r="G65" i="10"/>
  <c r="G97" i="10"/>
  <c r="G113" i="10"/>
  <c r="G4" i="10"/>
  <c r="G23" i="10"/>
  <c r="G39" i="10"/>
  <c r="G55" i="10"/>
  <c r="G87" i="10"/>
  <c r="G103" i="10"/>
  <c r="G32" i="10"/>
  <c r="G48" i="10"/>
  <c r="G96" i="10"/>
  <c r="G112" i="10"/>
  <c r="G33" i="10"/>
  <c r="G41" i="10"/>
  <c r="G57" i="10"/>
  <c r="G73" i="10"/>
  <c r="G89" i="10"/>
  <c r="G105" i="10"/>
  <c r="G93" i="10"/>
  <c r="G9" i="10"/>
  <c r="G5" i="10"/>
  <c r="G38" i="10"/>
  <c r="G72" i="10"/>
  <c r="G90" i="10"/>
  <c r="G20" i="10"/>
  <c r="G46" i="10"/>
  <c r="G99" i="10"/>
  <c r="G80" i="10"/>
  <c r="G92" i="10"/>
  <c r="G94" i="10"/>
  <c r="G18" i="10"/>
  <c r="G107" i="10"/>
  <c r="G51" i="10"/>
  <c r="G100" i="10"/>
  <c r="G110" i="10"/>
  <c r="G82" i="10"/>
  <c r="G61" i="10"/>
  <c r="G108" i="10"/>
  <c r="G98" i="10"/>
  <c r="G52" i="10"/>
  <c r="G37" i="10"/>
  <c r="G17" i="10"/>
  <c r="G16" i="10"/>
  <c r="G45" i="10"/>
  <c r="G10" i="10"/>
  <c r="G79" i="10"/>
  <c r="G68" i="10"/>
  <c r="G77" i="10"/>
  <c r="G53" i="10"/>
  <c r="G12" i="10"/>
  <c r="G30" i="10"/>
  <c r="G14" i="10"/>
  <c r="G62" i="10"/>
  <c r="G15" i="10"/>
  <c r="G86" i="10"/>
  <c r="G6" i="10"/>
  <c r="G50" i="10"/>
  <c r="G42" i="10"/>
  <c r="G28" i="10"/>
  <c r="G102" i="10"/>
  <c r="G43" i="10"/>
  <c r="G59" i="10"/>
  <c r="G27" i="10"/>
  <c r="G36" i="10"/>
  <c r="G3" i="10"/>
  <c r="G71" i="10"/>
  <c r="G69" i="10"/>
  <c r="G7" i="10"/>
  <c r="G91" i="10"/>
  <c r="G44" i="10"/>
  <c r="G21" i="10"/>
  <c r="G13" i="10"/>
  <c r="G19" i="10"/>
  <c r="G114" i="10"/>
  <c r="G26" i="10"/>
  <c r="G74" i="10"/>
  <c r="G70" i="10"/>
  <c r="G29" i="10"/>
  <c r="G58" i="10"/>
  <c r="G83" i="10"/>
  <c r="G11" i="10"/>
  <c r="G60" i="10"/>
  <c r="G101" i="10"/>
  <c r="G85" i="10"/>
  <c r="G67" i="10"/>
  <c r="G35" i="10"/>
  <c r="G75" i="10"/>
  <c r="G34" i="10"/>
  <c r="G63" i="10"/>
  <c r="G66" i="10"/>
  <c r="G106" i="10"/>
  <c r="AJ118" i="4"/>
  <c r="AH118" i="4"/>
  <c r="AK6" i="4"/>
  <c r="AK7" i="4"/>
  <c r="AK8" i="4"/>
  <c r="AK9" i="4"/>
  <c r="AK10" i="4"/>
  <c r="AK11" i="4"/>
  <c r="AK12" i="4"/>
  <c r="AK13" i="4"/>
  <c r="AK14" i="4"/>
  <c r="AK15" i="4"/>
  <c r="AK16" i="4"/>
  <c r="AK17" i="4"/>
  <c r="AK18" i="4"/>
  <c r="AK19" i="4"/>
  <c r="AK20" i="4"/>
  <c r="AK21" i="4"/>
  <c r="AK22" i="4"/>
  <c r="AK23" i="4"/>
  <c r="AK24" i="4"/>
  <c r="AK25" i="4"/>
  <c r="AK26" i="4"/>
  <c r="AK27" i="4"/>
  <c r="AK28" i="4"/>
  <c r="AK29" i="4"/>
  <c r="AK30" i="4"/>
  <c r="AK31" i="4"/>
  <c r="AK32" i="4"/>
  <c r="AK33" i="4"/>
  <c r="AK34" i="4"/>
  <c r="AK35" i="4"/>
  <c r="AK36" i="4"/>
  <c r="AK37" i="4"/>
  <c r="AK38" i="4"/>
  <c r="AK39" i="4"/>
  <c r="AK40" i="4"/>
  <c r="AK41" i="4"/>
  <c r="AK42" i="4"/>
  <c r="AK43" i="4"/>
  <c r="AK44" i="4"/>
  <c r="AK45" i="4"/>
  <c r="AK46" i="4"/>
  <c r="AK47" i="4"/>
  <c r="AK48" i="4"/>
  <c r="AK49" i="4"/>
  <c r="AK50" i="4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K66" i="4"/>
  <c r="AK67" i="4"/>
  <c r="AK68" i="4"/>
  <c r="AK69" i="4"/>
  <c r="AK70" i="4"/>
  <c r="AK71" i="4"/>
  <c r="AK72" i="4"/>
  <c r="AK73" i="4"/>
  <c r="AK74" i="4"/>
  <c r="AK75" i="4"/>
  <c r="AK76" i="4"/>
  <c r="AK77" i="4"/>
  <c r="AK78" i="4"/>
  <c r="AK79" i="4"/>
  <c r="AK80" i="4"/>
  <c r="AK81" i="4"/>
  <c r="AK82" i="4"/>
  <c r="AK83" i="4"/>
  <c r="AK84" i="4"/>
  <c r="AK85" i="4"/>
  <c r="AK86" i="4"/>
  <c r="AK87" i="4"/>
  <c r="AK88" i="4"/>
  <c r="AK89" i="4"/>
  <c r="AK90" i="4"/>
  <c r="AK91" i="4"/>
  <c r="AK92" i="4"/>
  <c r="AK93" i="4"/>
  <c r="AK94" i="4"/>
  <c r="AK95" i="4"/>
  <c r="AK96" i="4"/>
  <c r="AK97" i="4"/>
  <c r="AK98" i="4"/>
  <c r="AK99" i="4"/>
  <c r="AK100" i="4"/>
  <c r="AK101" i="4"/>
  <c r="AK102" i="4"/>
  <c r="AK103" i="4"/>
  <c r="AK104" i="4"/>
  <c r="AK105" i="4"/>
  <c r="AK106" i="4"/>
  <c r="AK107" i="4"/>
  <c r="AK108" i="4"/>
  <c r="AK109" i="4"/>
  <c r="AK110" i="4"/>
  <c r="AK111" i="4"/>
  <c r="AK112" i="4"/>
  <c r="AK113" i="4"/>
  <c r="AK114" i="4"/>
  <c r="AK115" i="4"/>
  <c r="AK116" i="4"/>
  <c r="AK117" i="4"/>
  <c r="AK5" i="4"/>
  <c r="AI6" i="4"/>
  <c r="AI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4" i="4"/>
  <c r="AI25" i="4"/>
  <c r="AI26" i="4"/>
  <c r="AI27" i="4"/>
  <c r="AI28" i="4"/>
  <c r="AI29" i="4"/>
  <c r="AI30" i="4"/>
  <c r="AI31" i="4"/>
  <c r="AI32" i="4"/>
  <c r="AI33" i="4"/>
  <c r="AI34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I55" i="4"/>
  <c r="AI56" i="4"/>
  <c r="AI57" i="4"/>
  <c r="AI58" i="4"/>
  <c r="AI59" i="4"/>
  <c r="AI60" i="4"/>
  <c r="AI61" i="4"/>
  <c r="AI62" i="4"/>
  <c r="AI63" i="4"/>
  <c r="AI64" i="4"/>
  <c r="AI65" i="4"/>
  <c r="AI66" i="4"/>
  <c r="AI67" i="4"/>
  <c r="AI68" i="4"/>
  <c r="AI69" i="4"/>
  <c r="AI70" i="4"/>
  <c r="AI71" i="4"/>
  <c r="AI72" i="4"/>
  <c r="AI73" i="4"/>
  <c r="AI74" i="4"/>
  <c r="AI75" i="4"/>
  <c r="AI76" i="4"/>
  <c r="AI77" i="4"/>
  <c r="AI78" i="4"/>
  <c r="AI79" i="4"/>
  <c r="AI80" i="4"/>
  <c r="AI81" i="4"/>
  <c r="AI82" i="4"/>
  <c r="AI83" i="4"/>
  <c r="AI84" i="4"/>
  <c r="AI85" i="4"/>
  <c r="AI86" i="4"/>
  <c r="AI87" i="4"/>
  <c r="AI88" i="4"/>
  <c r="AI89" i="4"/>
  <c r="AI90" i="4"/>
  <c r="AI91" i="4"/>
  <c r="AI92" i="4"/>
  <c r="AI93" i="4"/>
  <c r="AI94" i="4"/>
  <c r="AI95" i="4"/>
  <c r="AI96" i="4"/>
  <c r="AI97" i="4"/>
  <c r="AI98" i="4"/>
  <c r="AI99" i="4"/>
  <c r="AI100" i="4"/>
  <c r="AI101" i="4"/>
  <c r="AI102" i="4"/>
  <c r="AI103" i="4"/>
  <c r="AI104" i="4"/>
  <c r="AI105" i="4"/>
  <c r="AI106" i="4"/>
  <c r="AI107" i="4"/>
  <c r="AI108" i="4"/>
  <c r="AI109" i="4"/>
  <c r="AI110" i="4"/>
  <c r="AI111" i="4"/>
  <c r="AI112" i="4"/>
  <c r="AI113" i="4"/>
  <c r="AI114" i="4"/>
  <c r="AI115" i="4"/>
  <c r="AI116" i="4"/>
  <c r="AI117" i="4"/>
  <c r="AI5" i="4"/>
  <c r="Z119" i="4"/>
  <c r="Y119" i="4"/>
  <c r="X119" i="4"/>
  <c r="W119" i="4"/>
  <c r="S119" i="4"/>
  <c r="T119" i="4"/>
  <c r="U119" i="4"/>
  <c r="R119" i="4"/>
  <c r="N118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5" i="4"/>
  <c r="L118" i="4"/>
  <c r="B1" i="13"/>
  <c r="N82" i="14"/>
  <c r="L20" i="15" l="1"/>
  <c r="C12" i="15"/>
  <c r="D13" i="15"/>
  <c r="C13" i="15" s="1"/>
  <c r="AI118" i="4"/>
  <c r="AK118" i="4"/>
  <c r="O118" i="4"/>
  <c r="C1" i="12"/>
  <c r="D1" i="12" s="1"/>
  <c r="E1" i="12" s="1"/>
  <c r="F1" i="12" s="1"/>
  <c r="G1" i="12" s="1"/>
  <c r="H1" i="12" s="1"/>
  <c r="I1" i="12" s="1"/>
  <c r="J1" i="12" s="1"/>
  <c r="K1" i="12" s="1"/>
  <c r="L1" i="12" s="1"/>
  <c r="M1" i="12" s="1"/>
  <c r="N1" i="12" s="1"/>
  <c r="O1" i="12" s="1"/>
  <c r="P1" i="12" s="1"/>
  <c r="Q1" i="12" s="1"/>
  <c r="R1" i="12" s="1"/>
  <c r="S1" i="12" s="1"/>
  <c r="T1" i="12" s="1"/>
  <c r="U1" i="12" s="1"/>
  <c r="V1" i="12" s="1"/>
  <c r="W1" i="12" s="1"/>
  <c r="X1" i="12" s="1"/>
  <c r="Y1" i="12" s="1"/>
  <c r="Z1" i="12" s="1"/>
  <c r="AA1" i="12" s="1"/>
  <c r="AB1" i="12" s="1"/>
  <c r="AC1" i="12" s="1"/>
  <c r="AD1" i="12" s="1"/>
  <c r="AE1" i="12" s="1"/>
  <c r="AF1" i="12" s="1"/>
  <c r="AG1" i="12" s="1"/>
  <c r="AH1" i="12" s="1"/>
  <c r="AI1" i="12" s="1"/>
  <c r="AJ1" i="12" s="1"/>
  <c r="AK1" i="12" s="1"/>
  <c r="AL1" i="12" s="1"/>
  <c r="AM1" i="12" s="1"/>
  <c r="AN1" i="12" s="1"/>
  <c r="AO1" i="12" s="1"/>
  <c r="AP1" i="12" s="1"/>
  <c r="AQ1" i="12" s="1"/>
  <c r="AR1" i="12" s="1"/>
  <c r="AS1" i="12" s="1"/>
  <c r="AT1" i="12" s="1"/>
  <c r="AU1" i="12" s="1"/>
  <c r="AV1" i="12" s="1"/>
  <c r="AW1" i="12" s="1"/>
  <c r="AX1" i="12" s="1"/>
  <c r="AY1" i="12" s="1"/>
  <c r="AZ1" i="12" s="1"/>
  <c r="BA1" i="12" s="1"/>
  <c r="BB1" i="12" s="1"/>
  <c r="BC1" i="12" s="1"/>
  <c r="BD1" i="12" s="1"/>
  <c r="BE1" i="12" s="1"/>
  <c r="BF1" i="12" s="1"/>
  <c r="BG1" i="12" s="1"/>
  <c r="BH1" i="12" s="1"/>
  <c r="BI1" i="12" s="1"/>
  <c r="BJ1" i="12" s="1"/>
  <c r="BK1" i="12" s="1"/>
  <c r="BL1" i="12" s="1"/>
  <c r="BM1" i="12" s="1"/>
  <c r="BN1" i="12" s="1"/>
  <c r="BO1" i="12" s="1"/>
  <c r="BP1" i="12" s="1"/>
  <c r="BQ1" i="12" s="1"/>
  <c r="BR1" i="12" s="1"/>
  <c r="BS1" i="12" s="1"/>
  <c r="BT1" i="12" s="1"/>
  <c r="BU1" i="12" s="1"/>
  <c r="BV1" i="12" s="1"/>
  <c r="BW1" i="12" s="1"/>
  <c r="BX1" i="12" s="1"/>
  <c r="BY1" i="12" s="1"/>
  <c r="BZ1" i="12" s="1"/>
  <c r="CA1" i="12" s="1"/>
  <c r="CB1" i="12" s="1"/>
  <c r="CC1" i="12" s="1"/>
  <c r="CD1" i="12" s="1"/>
  <c r="CE1" i="12" s="1"/>
  <c r="CF1" i="12" s="1"/>
  <c r="CG1" i="12" s="1"/>
  <c r="CH1" i="12" s="1"/>
  <c r="CI1" i="12" s="1"/>
  <c r="CJ1" i="12" s="1"/>
  <c r="CK1" i="12" s="1"/>
  <c r="CL1" i="12" s="1"/>
  <c r="CM1" i="12" s="1"/>
  <c r="CN1" i="12" s="1"/>
  <c r="CO1" i="12" s="1"/>
  <c r="CP1" i="12" s="1"/>
  <c r="CQ1" i="12" s="1"/>
  <c r="CR1" i="12" s="1"/>
  <c r="CS1" i="12" s="1"/>
  <c r="CT1" i="12" s="1"/>
  <c r="CU1" i="12" s="1"/>
  <c r="CV1" i="12" s="1"/>
  <c r="CW1" i="12" s="1"/>
  <c r="CX1" i="12" s="1"/>
  <c r="CY1" i="12" s="1"/>
  <c r="CZ1" i="12" s="1"/>
  <c r="DA1" i="12" s="1"/>
  <c r="DB1" i="12" s="1"/>
  <c r="DC1" i="12" s="1"/>
  <c r="DD1" i="12" s="1"/>
  <c r="DE1" i="12" s="1"/>
  <c r="DF1" i="12" s="1"/>
  <c r="DG1" i="12" s="1"/>
  <c r="DH1" i="12" s="1"/>
  <c r="DI1" i="12" s="1"/>
  <c r="DJ1" i="12" s="1"/>
  <c r="DK1" i="12" s="1"/>
  <c r="DL1" i="12" s="1"/>
  <c r="DM1" i="12" s="1"/>
  <c r="DN1" i="12" s="1"/>
  <c r="DO1" i="12" s="1"/>
  <c r="DP1" i="12" s="1"/>
  <c r="DQ1" i="12" s="1"/>
  <c r="DR1" i="12" s="1"/>
  <c r="DS1" i="12" s="1"/>
  <c r="DT1" i="12" s="1"/>
  <c r="DU1" i="12" s="1"/>
  <c r="DV1" i="12" s="1"/>
  <c r="DW1" i="12" s="1"/>
  <c r="DX1" i="12" s="1"/>
  <c r="DY1" i="12" s="1"/>
  <c r="DZ1" i="12" s="1"/>
  <c r="EA1" i="12" s="1"/>
  <c r="EB1" i="12" s="1"/>
  <c r="EC1" i="12" s="1"/>
  <c r="ED1" i="12" s="1"/>
  <c r="EE1" i="12" s="1"/>
  <c r="EF1" i="12" s="1"/>
  <c r="EG1" i="12" s="1"/>
  <c r="EH1" i="12" s="1"/>
  <c r="EI1" i="12" s="1"/>
  <c r="EJ1" i="12" s="1"/>
  <c r="EK1" i="12" s="1"/>
  <c r="EL1" i="12" s="1"/>
  <c r="EM1" i="12" s="1"/>
  <c r="EN1" i="12" s="1"/>
  <c r="EO1" i="12" s="1"/>
  <c r="EP1" i="12" s="1"/>
  <c r="EQ1" i="12" s="1"/>
  <c r="ER1" i="12" s="1"/>
  <c r="ES1" i="12" s="1"/>
  <c r="ET1" i="12" s="1"/>
  <c r="EU1" i="12" s="1"/>
  <c r="EV1" i="12" s="1"/>
  <c r="EW1" i="12" s="1"/>
  <c r="EX1" i="12" s="1"/>
  <c r="EY1" i="12" s="1"/>
  <c r="EZ1" i="12" s="1"/>
  <c r="FA1" i="12" s="1"/>
  <c r="FB1" i="12" s="1"/>
  <c r="FC1" i="12" s="1"/>
  <c r="FD1" i="12" s="1"/>
  <c r="FE1" i="12" s="1"/>
  <c r="FF1" i="12" s="1"/>
  <c r="FG1" i="12" s="1"/>
  <c r="FH1" i="12" s="1"/>
  <c r="FI1" i="12" s="1"/>
  <c r="FJ1" i="12" s="1"/>
  <c r="FK1" i="12" s="1"/>
  <c r="FL1" i="12" s="1"/>
  <c r="FM1" i="12" s="1"/>
  <c r="FN1" i="12" s="1"/>
  <c r="FO1" i="12" s="1"/>
  <c r="FP1" i="12" s="1"/>
  <c r="FQ1" i="12" s="1"/>
  <c r="FR1" i="12" s="1"/>
  <c r="FS1" i="12" s="1"/>
  <c r="FT1" i="12" s="1"/>
  <c r="FU1" i="12" s="1"/>
  <c r="FV1" i="12" s="1"/>
  <c r="FW1" i="12" s="1"/>
  <c r="FX1" i="12" s="1"/>
  <c r="FY1" i="12" s="1"/>
  <c r="FZ1" i="12" s="1"/>
  <c r="GA1" i="12" s="1"/>
  <c r="C1" i="13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5" i="4"/>
  <c r="E24" i="11"/>
  <c r="E25" i="11"/>
  <c r="F25" i="11"/>
  <c r="E26" i="11"/>
  <c r="F26" i="11"/>
  <c r="G26" i="11"/>
  <c r="E27" i="11"/>
  <c r="F27" i="11"/>
  <c r="G27" i="11"/>
  <c r="H27" i="11"/>
  <c r="M27" i="11"/>
  <c r="N27" i="11"/>
  <c r="O27" i="11"/>
  <c r="D23" i="11"/>
  <c r="D24" i="11"/>
  <c r="D25" i="11"/>
  <c r="D26" i="11"/>
  <c r="D27" i="11"/>
  <c r="D4" i="4"/>
  <c r="C4" i="15" s="1"/>
  <c r="S1" i="10"/>
  <c r="N7" i="10"/>
  <c r="N1" i="10"/>
  <c r="B114" i="10"/>
  <c r="B114" i="14" s="1"/>
  <c r="A114" i="10"/>
  <c r="B113" i="10"/>
  <c r="B113" i="14" s="1"/>
  <c r="A113" i="10"/>
  <c r="B112" i="10"/>
  <c r="B112" i="14" s="1"/>
  <c r="A112" i="10"/>
  <c r="B111" i="10"/>
  <c r="B111" i="14" s="1"/>
  <c r="A111" i="10"/>
  <c r="B110" i="10"/>
  <c r="B110" i="14" s="1"/>
  <c r="A110" i="10"/>
  <c r="B109" i="10"/>
  <c r="B109" i="14" s="1"/>
  <c r="A109" i="10"/>
  <c r="B108" i="10"/>
  <c r="B108" i="14" s="1"/>
  <c r="A108" i="10"/>
  <c r="B107" i="10"/>
  <c r="B107" i="14" s="1"/>
  <c r="A107" i="10"/>
  <c r="B106" i="10"/>
  <c r="B106" i="14" s="1"/>
  <c r="A106" i="10"/>
  <c r="B105" i="10"/>
  <c r="B105" i="14" s="1"/>
  <c r="A105" i="10"/>
  <c r="B104" i="10"/>
  <c r="B104" i="14" s="1"/>
  <c r="A104" i="10"/>
  <c r="B103" i="10"/>
  <c r="B103" i="14" s="1"/>
  <c r="A103" i="10"/>
  <c r="B102" i="10"/>
  <c r="B102" i="14" s="1"/>
  <c r="A102" i="10"/>
  <c r="B101" i="10"/>
  <c r="B101" i="14" s="1"/>
  <c r="A101" i="10"/>
  <c r="B100" i="10"/>
  <c r="B100" i="14" s="1"/>
  <c r="A100" i="10"/>
  <c r="B99" i="10"/>
  <c r="B99" i="14" s="1"/>
  <c r="A99" i="10"/>
  <c r="B98" i="10"/>
  <c r="B98" i="14" s="1"/>
  <c r="A98" i="10"/>
  <c r="B97" i="10"/>
  <c r="B97" i="14" s="1"/>
  <c r="A97" i="10"/>
  <c r="B96" i="10"/>
  <c r="B96" i="14" s="1"/>
  <c r="A96" i="10"/>
  <c r="B95" i="10"/>
  <c r="B95" i="14" s="1"/>
  <c r="A95" i="10"/>
  <c r="B94" i="10"/>
  <c r="B94" i="14" s="1"/>
  <c r="A94" i="10"/>
  <c r="B93" i="10"/>
  <c r="B93" i="14" s="1"/>
  <c r="A93" i="10"/>
  <c r="B92" i="10"/>
  <c r="B92" i="14" s="1"/>
  <c r="A92" i="10"/>
  <c r="B91" i="10"/>
  <c r="B91" i="14" s="1"/>
  <c r="A91" i="10"/>
  <c r="B90" i="10"/>
  <c r="B90" i="14" s="1"/>
  <c r="A90" i="10"/>
  <c r="B89" i="10"/>
  <c r="B89" i="14" s="1"/>
  <c r="A89" i="10"/>
  <c r="C88" i="10"/>
  <c r="B88" i="10"/>
  <c r="B88" i="14" s="1"/>
  <c r="A88" i="10"/>
  <c r="C87" i="10"/>
  <c r="B87" i="10"/>
  <c r="B87" i="14" s="1"/>
  <c r="A87" i="10"/>
  <c r="C86" i="10"/>
  <c r="B86" i="10"/>
  <c r="B86" i="14" s="1"/>
  <c r="A86" i="10"/>
  <c r="C85" i="10"/>
  <c r="B85" i="10"/>
  <c r="B85" i="14" s="1"/>
  <c r="A85" i="10"/>
  <c r="B84" i="10"/>
  <c r="B84" i="14" s="1"/>
  <c r="A84" i="10"/>
  <c r="B83" i="10"/>
  <c r="B83" i="14" s="1"/>
  <c r="A83" i="10"/>
  <c r="B82" i="10"/>
  <c r="B82" i="14" s="1"/>
  <c r="A82" i="10"/>
  <c r="M10" i="10"/>
  <c r="L10" i="10"/>
  <c r="B80" i="10"/>
  <c r="B80" i="14" s="1"/>
  <c r="A80" i="10"/>
  <c r="B79" i="10"/>
  <c r="B79" i="14" s="1"/>
  <c r="A79" i="10"/>
  <c r="B78" i="10"/>
  <c r="B78" i="14" s="1"/>
  <c r="A78" i="10"/>
  <c r="B77" i="10"/>
  <c r="B77" i="14" s="1"/>
  <c r="A77" i="10"/>
  <c r="B76" i="10"/>
  <c r="B76" i="14" s="1"/>
  <c r="A76" i="10"/>
  <c r="B75" i="10"/>
  <c r="B75" i="14" s="1"/>
  <c r="A75" i="10"/>
  <c r="A75" i="13" s="1"/>
  <c r="B74" i="10"/>
  <c r="B74" i="14" s="1"/>
  <c r="A74" i="10"/>
  <c r="B73" i="10"/>
  <c r="B73" i="14" s="1"/>
  <c r="A73" i="10"/>
  <c r="B72" i="10"/>
  <c r="B72" i="14" s="1"/>
  <c r="A72" i="10"/>
  <c r="B71" i="10"/>
  <c r="B71" i="14" s="1"/>
  <c r="A71" i="10"/>
  <c r="C70" i="10"/>
  <c r="B70" i="10"/>
  <c r="B70" i="14" s="1"/>
  <c r="A70" i="10"/>
  <c r="C69" i="10"/>
  <c r="B69" i="10"/>
  <c r="B69" i="14" s="1"/>
  <c r="A69" i="10"/>
  <c r="B68" i="10"/>
  <c r="B68" i="14" s="1"/>
  <c r="A68" i="10"/>
  <c r="B67" i="10"/>
  <c r="B67" i="14" s="1"/>
  <c r="A67" i="10"/>
  <c r="B66" i="10"/>
  <c r="B66" i="14" s="1"/>
  <c r="A66" i="10"/>
  <c r="B65" i="10"/>
  <c r="B65" i="14" s="1"/>
  <c r="A65" i="10"/>
  <c r="B64" i="10"/>
  <c r="B64" i="14" s="1"/>
  <c r="A64" i="10"/>
  <c r="B63" i="10"/>
  <c r="B63" i="14" s="1"/>
  <c r="A63" i="10"/>
  <c r="B62" i="10"/>
  <c r="B62" i="14" s="1"/>
  <c r="A62" i="10"/>
  <c r="B61" i="10"/>
  <c r="B61" i="14" s="1"/>
  <c r="A61" i="10"/>
  <c r="B60" i="10"/>
  <c r="B60" i="14" s="1"/>
  <c r="A60" i="10"/>
  <c r="A60" i="13" s="1"/>
  <c r="B59" i="10"/>
  <c r="B59" i="14" s="1"/>
  <c r="A59" i="10"/>
  <c r="B58" i="10"/>
  <c r="B58" i="14" s="1"/>
  <c r="A58" i="10"/>
  <c r="B57" i="10"/>
  <c r="B57" i="14" s="1"/>
  <c r="A57" i="10"/>
  <c r="B56" i="10"/>
  <c r="B56" i="14" s="1"/>
  <c r="A56" i="10"/>
  <c r="B55" i="10"/>
  <c r="B55" i="14" s="1"/>
  <c r="A55" i="10"/>
  <c r="B54" i="10"/>
  <c r="B54" i="14" s="1"/>
  <c r="A54" i="10"/>
  <c r="B53" i="10"/>
  <c r="B53" i="14" s="1"/>
  <c r="A53" i="10"/>
  <c r="B52" i="10"/>
  <c r="B52" i="14" s="1"/>
  <c r="A52" i="10"/>
  <c r="B51" i="10"/>
  <c r="B51" i="14" s="1"/>
  <c r="A51" i="10"/>
  <c r="B50" i="10"/>
  <c r="B50" i="14" s="1"/>
  <c r="A50" i="10"/>
  <c r="B49" i="10"/>
  <c r="B49" i="14" s="1"/>
  <c r="A49" i="10"/>
  <c r="B48" i="10"/>
  <c r="B48" i="14" s="1"/>
  <c r="A48" i="10"/>
  <c r="B47" i="10"/>
  <c r="B47" i="14" s="1"/>
  <c r="A47" i="10"/>
  <c r="B46" i="10"/>
  <c r="B46" i="14" s="1"/>
  <c r="A46" i="10"/>
  <c r="B45" i="10"/>
  <c r="B45" i="14" s="1"/>
  <c r="A45" i="10"/>
  <c r="B44" i="10"/>
  <c r="B44" i="14" s="1"/>
  <c r="A44" i="10"/>
  <c r="A44" i="13" s="1"/>
  <c r="B43" i="10"/>
  <c r="B43" i="14" s="1"/>
  <c r="A43" i="10"/>
  <c r="C42" i="10"/>
  <c r="B42" i="10"/>
  <c r="B42" i="14" s="1"/>
  <c r="A42" i="10"/>
  <c r="B41" i="10"/>
  <c r="B41" i="14" s="1"/>
  <c r="A41" i="10"/>
  <c r="B40" i="10"/>
  <c r="B40" i="14" s="1"/>
  <c r="A40" i="10"/>
  <c r="B39" i="10"/>
  <c r="B39" i="14" s="1"/>
  <c r="A39" i="10"/>
  <c r="B38" i="10"/>
  <c r="B38" i="14" s="1"/>
  <c r="A38" i="10"/>
  <c r="B37" i="10"/>
  <c r="B37" i="14" s="1"/>
  <c r="A37" i="10"/>
  <c r="B36" i="10"/>
  <c r="B36" i="14" s="1"/>
  <c r="A36" i="10"/>
  <c r="B35" i="10"/>
  <c r="B35" i="14" s="1"/>
  <c r="A35" i="10"/>
  <c r="B34" i="10"/>
  <c r="B34" i="14" s="1"/>
  <c r="A34" i="10"/>
  <c r="B33" i="10"/>
  <c r="B33" i="14" s="1"/>
  <c r="A33" i="10"/>
  <c r="B32" i="10"/>
  <c r="B32" i="14" s="1"/>
  <c r="A32" i="10"/>
  <c r="B31" i="10"/>
  <c r="B31" i="14" s="1"/>
  <c r="A31" i="10"/>
  <c r="B30" i="10"/>
  <c r="B30" i="14" s="1"/>
  <c r="A30" i="10"/>
  <c r="B29" i="10"/>
  <c r="B29" i="14" s="1"/>
  <c r="A29" i="10"/>
  <c r="B28" i="10"/>
  <c r="B28" i="14" s="1"/>
  <c r="A28" i="10"/>
  <c r="B27" i="10"/>
  <c r="B27" i="14" s="1"/>
  <c r="A27" i="10"/>
  <c r="B26" i="10"/>
  <c r="B26" i="14" s="1"/>
  <c r="A26" i="10"/>
  <c r="B25" i="10"/>
  <c r="B25" i="14" s="1"/>
  <c r="A25" i="10"/>
  <c r="B24" i="10"/>
  <c r="B24" i="14" s="1"/>
  <c r="A24" i="10"/>
  <c r="B23" i="10"/>
  <c r="B23" i="14" s="1"/>
  <c r="A23" i="10"/>
  <c r="B22" i="10"/>
  <c r="B22" i="14" s="1"/>
  <c r="A22" i="10"/>
  <c r="B21" i="10"/>
  <c r="B21" i="14" s="1"/>
  <c r="A21" i="10"/>
  <c r="B20" i="10"/>
  <c r="B20" i="14" s="1"/>
  <c r="A20" i="10"/>
  <c r="C19" i="10"/>
  <c r="B19" i="10"/>
  <c r="B19" i="14" s="1"/>
  <c r="A19" i="10"/>
  <c r="B18" i="10"/>
  <c r="B18" i="14" s="1"/>
  <c r="A18" i="10"/>
  <c r="B17" i="10"/>
  <c r="B17" i="14" s="1"/>
  <c r="A17" i="10"/>
  <c r="B16" i="10"/>
  <c r="B16" i="14" s="1"/>
  <c r="A16" i="10"/>
  <c r="B15" i="10"/>
  <c r="B15" i="14" s="1"/>
  <c r="A15" i="10"/>
  <c r="B14" i="10"/>
  <c r="B14" i="14" s="1"/>
  <c r="A14" i="10"/>
  <c r="B13" i="10"/>
  <c r="B13" i="14" s="1"/>
  <c r="A13" i="10"/>
  <c r="B12" i="10"/>
  <c r="B12" i="14" s="1"/>
  <c r="A12" i="10"/>
  <c r="B11" i="10"/>
  <c r="B11" i="14" s="1"/>
  <c r="A11" i="10"/>
  <c r="B10" i="10"/>
  <c r="B10" i="14" s="1"/>
  <c r="A10" i="10"/>
  <c r="B9" i="10"/>
  <c r="B9" i="14" s="1"/>
  <c r="A9" i="10"/>
  <c r="B8" i="10"/>
  <c r="B8" i="14" s="1"/>
  <c r="A8" i="10"/>
  <c r="B7" i="10"/>
  <c r="B7" i="14" s="1"/>
  <c r="A7" i="10"/>
  <c r="C6" i="10"/>
  <c r="B6" i="10"/>
  <c r="B6" i="14" s="1"/>
  <c r="A6" i="10"/>
  <c r="B5" i="10"/>
  <c r="B5" i="14" s="1"/>
  <c r="A5" i="10"/>
  <c r="B4" i="10"/>
  <c r="B4" i="14" s="1"/>
  <c r="A4" i="10"/>
  <c r="B3" i="10"/>
  <c r="B3" i="14" s="1"/>
  <c r="A3" i="10"/>
  <c r="B2" i="10"/>
  <c r="B2" i="14" s="1"/>
  <c r="A2" i="10"/>
  <c r="B1" i="10"/>
  <c r="A1" i="10"/>
  <c r="B1" i="5"/>
  <c r="C35" i="5" s="1"/>
  <c r="B43" i="5"/>
  <c r="D1" i="13" l="1"/>
  <c r="E1" i="13" s="1"/>
  <c r="F1" i="13" s="1"/>
  <c r="G1" i="13" s="1"/>
  <c r="H1" i="13" s="1"/>
  <c r="I1" i="13" s="1"/>
  <c r="J1" i="13" s="1"/>
  <c r="K1" i="13" s="1"/>
  <c r="L1" i="13" s="1"/>
  <c r="M1" i="13" s="1"/>
  <c r="N1" i="13" s="1"/>
  <c r="O1" i="13" s="1"/>
  <c r="P1" i="13" s="1"/>
  <c r="Q1" i="13" s="1"/>
  <c r="R1" i="13" s="1"/>
  <c r="S1" i="13" s="1"/>
  <c r="T1" i="13" s="1"/>
  <c r="U1" i="13" s="1"/>
  <c r="V1" i="13" s="1"/>
  <c r="W1" i="13" s="1"/>
  <c r="X1" i="13" s="1"/>
  <c r="Y1" i="13" s="1"/>
  <c r="Z1" i="13" s="1"/>
  <c r="AA1" i="13" s="1"/>
  <c r="AB1" i="13" s="1"/>
  <c r="AC1" i="13" s="1"/>
  <c r="AD1" i="13" s="1"/>
  <c r="AE1" i="13" s="1"/>
  <c r="AF1" i="13" s="1"/>
  <c r="AG1" i="13" s="1"/>
  <c r="AH1" i="13" s="1"/>
  <c r="AI1" i="13" s="1"/>
  <c r="AJ1" i="13" s="1"/>
  <c r="AK1" i="13" s="1"/>
  <c r="AL1" i="13" s="1"/>
  <c r="AM1" i="13" s="1"/>
  <c r="AN1" i="13" s="1"/>
  <c r="AO1" i="13" s="1"/>
  <c r="AP1" i="13" s="1"/>
  <c r="AQ1" i="13" s="1"/>
  <c r="AR1" i="13" s="1"/>
  <c r="AS1" i="13" s="1"/>
  <c r="AT1" i="13" s="1"/>
  <c r="AU1" i="13" s="1"/>
  <c r="AV1" i="13" s="1"/>
  <c r="AW1" i="13" s="1"/>
  <c r="AX1" i="13" s="1"/>
  <c r="AY1" i="13" s="1"/>
  <c r="AZ1" i="13" s="1"/>
  <c r="BA1" i="13" s="1"/>
  <c r="BB1" i="13" s="1"/>
  <c r="BC1" i="13" s="1"/>
  <c r="BD1" i="13" s="1"/>
  <c r="BE1" i="13" s="1"/>
  <c r="BF1" i="13" s="1"/>
  <c r="BG1" i="13" s="1"/>
  <c r="BH1" i="13" s="1"/>
  <c r="BI1" i="13" s="1"/>
  <c r="BJ1" i="13" s="1"/>
  <c r="BK1" i="13" s="1"/>
  <c r="BL1" i="13" s="1"/>
  <c r="BM1" i="13" s="1"/>
  <c r="BN1" i="13" s="1"/>
  <c r="BO1" i="13" s="1"/>
  <c r="BP1" i="13" s="1"/>
  <c r="BQ1" i="13" s="1"/>
  <c r="BR1" i="13" s="1"/>
  <c r="BS1" i="13" s="1"/>
  <c r="BT1" i="13" s="1"/>
  <c r="BU1" i="13" s="1"/>
  <c r="BV1" i="13" s="1"/>
  <c r="BW1" i="13" s="1"/>
  <c r="BX1" i="13" s="1"/>
  <c r="BY1" i="13" s="1"/>
  <c r="BZ1" i="13" s="1"/>
  <c r="CA1" i="13" s="1"/>
  <c r="CB1" i="13" s="1"/>
  <c r="CC1" i="13" s="1"/>
  <c r="CD1" i="13" s="1"/>
  <c r="CE1" i="13" s="1"/>
  <c r="CF1" i="13" s="1"/>
  <c r="CG1" i="13" s="1"/>
  <c r="CH1" i="13" s="1"/>
  <c r="CI1" i="13" s="1"/>
  <c r="CJ1" i="13" s="1"/>
  <c r="CK1" i="13" s="1"/>
  <c r="CL1" i="13" s="1"/>
  <c r="CM1" i="13" s="1"/>
  <c r="B62" i="12"/>
  <c r="A54" i="14"/>
  <c r="N55" i="14" s="1"/>
  <c r="B81" i="12"/>
  <c r="A73" i="14"/>
  <c r="N74" i="14" s="1"/>
  <c r="B39" i="12"/>
  <c r="A31" i="14"/>
  <c r="N32" i="14" s="1"/>
  <c r="A88" i="14"/>
  <c r="N89" i="14" s="1"/>
  <c r="B96" i="12"/>
  <c r="A43" i="14"/>
  <c r="N44" i="14" s="1"/>
  <c r="B51" i="12"/>
  <c r="A51" i="14"/>
  <c r="N52" i="14" s="1"/>
  <c r="B59" i="12"/>
  <c r="A59" i="14"/>
  <c r="N60" i="14" s="1"/>
  <c r="B67" i="12"/>
  <c r="B71" i="12"/>
  <c r="A63" i="14"/>
  <c r="N64" i="14" s="1"/>
  <c r="A67" i="14"/>
  <c r="N68" i="14" s="1"/>
  <c r="B75" i="12"/>
  <c r="B112" i="12"/>
  <c r="A104" i="14"/>
  <c r="N105" i="14" s="1"/>
  <c r="AC4" i="4"/>
  <c r="K34" i="11" s="1"/>
  <c r="A5" i="13"/>
  <c r="A5" i="14"/>
  <c r="N6" i="14" s="1"/>
  <c r="A24" i="13"/>
  <c r="A24" i="14"/>
  <c r="N25" i="14" s="1"/>
  <c r="B32" i="12"/>
  <c r="A36" i="13"/>
  <c r="B44" i="12"/>
  <c r="A36" i="14"/>
  <c r="N37" i="14" s="1"/>
  <c r="A86" i="13"/>
  <c r="B94" i="12"/>
  <c r="A86" i="14"/>
  <c r="N87" i="14" s="1"/>
  <c r="AB72" i="4"/>
  <c r="B66" i="12"/>
  <c r="A58" i="14"/>
  <c r="N59" i="14" s="1"/>
  <c r="B85" i="12"/>
  <c r="A77" i="14"/>
  <c r="N78" i="14" s="1"/>
  <c r="A4" i="13"/>
  <c r="A4" i="14"/>
  <c r="N5" i="14" s="1"/>
  <c r="A70" i="13"/>
  <c r="B78" i="12"/>
  <c r="A70" i="14"/>
  <c r="N71" i="14" s="1"/>
  <c r="B16" i="12"/>
  <c r="A8" i="14"/>
  <c r="N9" i="14" s="1"/>
  <c r="A12" i="13"/>
  <c r="B20" i="12"/>
  <c r="A12" i="14"/>
  <c r="N13" i="14" s="1"/>
  <c r="A16" i="14"/>
  <c r="N17" i="14" s="1"/>
  <c r="B24" i="12"/>
  <c r="B55" i="12"/>
  <c r="A47" i="14"/>
  <c r="N48" i="14" s="1"/>
  <c r="A55" i="13"/>
  <c r="B63" i="12"/>
  <c r="A55" i="14"/>
  <c r="N56" i="14" s="1"/>
  <c r="AB88" i="4"/>
  <c r="B82" i="12"/>
  <c r="A74" i="14"/>
  <c r="N75" i="14" s="1"/>
  <c r="B86" i="12"/>
  <c r="A78" i="14"/>
  <c r="N79" i="14" s="1"/>
  <c r="B90" i="12"/>
  <c r="A82" i="14"/>
  <c r="N83" i="14" s="1"/>
  <c r="A82" i="13"/>
  <c r="A92" i="13"/>
  <c r="B100" i="12"/>
  <c r="A92" i="14"/>
  <c r="N93" i="14" s="1"/>
  <c r="A96" i="14"/>
  <c r="N97" i="14" s="1"/>
  <c r="B104" i="12"/>
  <c r="A100" i="13"/>
  <c r="B108" i="12"/>
  <c r="A100" i="14"/>
  <c r="N101" i="14" s="1"/>
  <c r="A108" i="13"/>
  <c r="B116" i="12"/>
  <c r="A108" i="14"/>
  <c r="N109" i="14" s="1"/>
  <c r="A112" i="14"/>
  <c r="N113" i="14" s="1"/>
  <c r="B120" i="12"/>
  <c r="A20" i="13"/>
  <c r="B28" i="12"/>
  <c r="A20" i="14"/>
  <c r="N21" i="14" s="1"/>
  <c r="B36" i="12"/>
  <c r="A28" i="14"/>
  <c r="N29" i="14" s="1"/>
  <c r="A32" i="13"/>
  <c r="A32" i="14"/>
  <c r="N33" i="14" s="1"/>
  <c r="B40" i="12"/>
  <c r="A40" i="13"/>
  <c r="A40" i="14"/>
  <c r="N41" i="14" s="1"/>
  <c r="B48" i="12"/>
  <c r="A9" i="13"/>
  <c r="B17" i="12"/>
  <c r="A9" i="14"/>
  <c r="N10" i="14" s="1"/>
  <c r="A13" i="13"/>
  <c r="B21" i="12"/>
  <c r="A13" i="14"/>
  <c r="N14" i="14" s="1"/>
  <c r="A17" i="13"/>
  <c r="B25" i="12"/>
  <c r="A17" i="14"/>
  <c r="N18" i="14" s="1"/>
  <c r="B52" i="12"/>
  <c r="A44" i="14"/>
  <c r="N45" i="14" s="1"/>
  <c r="A48" i="14"/>
  <c r="N49" i="14" s="1"/>
  <c r="B56" i="12"/>
  <c r="B60" i="12"/>
  <c r="A52" i="14"/>
  <c r="N53" i="14" s="1"/>
  <c r="A56" i="13"/>
  <c r="A56" i="14"/>
  <c r="N57" i="14" s="1"/>
  <c r="B64" i="12"/>
  <c r="B68" i="12"/>
  <c r="A60" i="14"/>
  <c r="N61" i="14" s="1"/>
  <c r="B72" i="12"/>
  <c r="A64" i="14"/>
  <c r="N65" i="14" s="1"/>
  <c r="A68" i="13"/>
  <c r="B76" i="12"/>
  <c r="A68" i="14"/>
  <c r="N69" i="14" s="1"/>
  <c r="A71" i="13"/>
  <c r="B79" i="12"/>
  <c r="A71" i="14"/>
  <c r="N72" i="14" s="1"/>
  <c r="A75" i="14"/>
  <c r="N76" i="14" s="1"/>
  <c r="B83" i="12"/>
  <c r="A79" i="13"/>
  <c r="B87" i="12"/>
  <c r="A79" i="14"/>
  <c r="N80" i="14" s="1"/>
  <c r="A83" i="14"/>
  <c r="N84" i="14" s="1"/>
  <c r="B91" i="12"/>
  <c r="A89" i="13"/>
  <c r="B97" i="12"/>
  <c r="A89" i="14"/>
  <c r="N90" i="14" s="1"/>
  <c r="A93" i="13"/>
  <c r="B101" i="12"/>
  <c r="A93" i="14"/>
  <c r="N94" i="14" s="1"/>
  <c r="A97" i="13"/>
  <c r="B105" i="12"/>
  <c r="A97" i="14"/>
  <c r="N98" i="14" s="1"/>
  <c r="A101" i="13"/>
  <c r="B109" i="12"/>
  <c r="A101" i="14"/>
  <c r="N102" i="14" s="1"/>
  <c r="A105" i="13"/>
  <c r="B113" i="12"/>
  <c r="A105" i="14"/>
  <c r="N106" i="14" s="1"/>
  <c r="A109" i="13"/>
  <c r="B117" i="12"/>
  <c r="A109" i="14"/>
  <c r="N110" i="14" s="1"/>
  <c r="A113" i="13"/>
  <c r="B121" i="12"/>
  <c r="A113" i="14"/>
  <c r="N114" i="14" s="1"/>
  <c r="B15" i="12"/>
  <c r="A7" i="14"/>
  <c r="N8" i="14" s="1"/>
  <c r="A19" i="14"/>
  <c r="N20" i="14" s="1"/>
  <c r="B27" i="12"/>
  <c r="B54" i="12"/>
  <c r="A46" i="14"/>
  <c r="N47" i="14" s="1"/>
  <c r="B70" i="12"/>
  <c r="A62" i="14"/>
  <c r="N63" i="14" s="1"/>
  <c r="A27" i="14"/>
  <c r="N28" i="14" s="1"/>
  <c r="B35" i="12"/>
  <c r="B47" i="12"/>
  <c r="A39" i="14"/>
  <c r="N40" i="14" s="1"/>
  <c r="B14" i="12"/>
  <c r="A6" i="14"/>
  <c r="N7" i="14" s="1"/>
  <c r="B29" i="12"/>
  <c r="A21" i="14"/>
  <c r="N22" i="14" s="1"/>
  <c r="B45" i="12"/>
  <c r="A37" i="14"/>
  <c r="N38" i="14" s="1"/>
  <c r="A11" i="14"/>
  <c r="N12" i="14" s="1"/>
  <c r="B19" i="12"/>
  <c r="B58" i="12"/>
  <c r="A50" i="14"/>
  <c r="N51" i="14" s="1"/>
  <c r="B74" i="12"/>
  <c r="A66" i="14"/>
  <c r="N67" i="14" s="1"/>
  <c r="B31" i="12"/>
  <c r="A23" i="14"/>
  <c r="N24" i="14" s="1"/>
  <c r="A35" i="14"/>
  <c r="N36" i="14" s="1"/>
  <c r="B43" i="12"/>
  <c r="A2" i="14"/>
  <c r="N3" i="14" s="1"/>
  <c r="B33" i="12"/>
  <c r="A25" i="14"/>
  <c r="N26" i="14" s="1"/>
  <c r="B37" i="12"/>
  <c r="A29" i="14"/>
  <c r="N30" i="14" s="1"/>
  <c r="B41" i="12"/>
  <c r="A33" i="14"/>
  <c r="N34" i="14" s="1"/>
  <c r="B49" i="12"/>
  <c r="A41" i="14"/>
  <c r="N42" i="14" s="1"/>
  <c r="B18" i="12"/>
  <c r="A10" i="14"/>
  <c r="N11" i="14" s="1"/>
  <c r="B22" i="12"/>
  <c r="A14" i="14"/>
  <c r="N15" i="14" s="1"/>
  <c r="B26" i="12"/>
  <c r="A18" i="14"/>
  <c r="N19" i="14" s="1"/>
  <c r="A45" i="13"/>
  <c r="B53" i="12"/>
  <c r="A45" i="14"/>
  <c r="N46" i="14" s="1"/>
  <c r="B57" i="12"/>
  <c r="A49" i="14"/>
  <c r="N50" i="14" s="1"/>
  <c r="B61" i="12"/>
  <c r="A53" i="14"/>
  <c r="N54" i="14" s="1"/>
  <c r="B65" i="12"/>
  <c r="A57" i="14"/>
  <c r="N58" i="14" s="1"/>
  <c r="B69" i="12"/>
  <c r="A61" i="14"/>
  <c r="N62" i="14" s="1"/>
  <c r="B73" i="12"/>
  <c r="A65" i="14"/>
  <c r="N66" i="14" s="1"/>
  <c r="A69" i="13"/>
  <c r="B77" i="12"/>
  <c r="A69" i="14"/>
  <c r="N70" i="14" s="1"/>
  <c r="A72" i="14"/>
  <c r="N73" i="14" s="1"/>
  <c r="B80" i="12"/>
  <c r="A76" i="13"/>
  <c r="B84" i="12"/>
  <c r="A76" i="14"/>
  <c r="N77" i="14" s="1"/>
  <c r="A80" i="14"/>
  <c r="N81" i="14" s="1"/>
  <c r="B88" i="12"/>
  <c r="B92" i="12"/>
  <c r="A84" i="14"/>
  <c r="N85" i="14" s="1"/>
  <c r="A87" i="13"/>
  <c r="B95" i="12"/>
  <c r="A87" i="14"/>
  <c r="N88" i="14" s="1"/>
  <c r="B98" i="12"/>
  <c r="A90" i="14"/>
  <c r="N91" i="14" s="1"/>
  <c r="B102" i="12"/>
  <c r="A94" i="14"/>
  <c r="N95" i="14" s="1"/>
  <c r="B106" i="12"/>
  <c r="A98" i="14"/>
  <c r="N99" i="14" s="1"/>
  <c r="B110" i="12"/>
  <c r="A102" i="14"/>
  <c r="N103" i="14" s="1"/>
  <c r="AB120" i="4"/>
  <c r="B114" i="12"/>
  <c r="A106" i="14"/>
  <c r="N107" i="14" s="1"/>
  <c r="B118" i="12"/>
  <c r="A110" i="14"/>
  <c r="N111" i="14" s="1"/>
  <c r="AB128" i="4"/>
  <c r="B122" i="12"/>
  <c r="A114" i="14"/>
  <c r="N115" i="14" s="1"/>
  <c r="B13" i="12"/>
  <c r="B23" i="12"/>
  <c r="A15" i="14"/>
  <c r="N16" i="14" s="1"/>
  <c r="A3" i="14"/>
  <c r="N4" i="14" s="1"/>
  <c r="B30" i="12"/>
  <c r="A22" i="14"/>
  <c r="N23" i="14" s="1"/>
  <c r="B34" i="12"/>
  <c r="A26" i="14"/>
  <c r="N27" i="14" s="1"/>
  <c r="A30" i="13"/>
  <c r="B38" i="12"/>
  <c r="A30" i="14"/>
  <c r="N31" i="14" s="1"/>
  <c r="B42" i="12"/>
  <c r="A34" i="14"/>
  <c r="N35" i="14" s="1"/>
  <c r="A38" i="13"/>
  <c r="B46" i="12"/>
  <c r="A38" i="14"/>
  <c r="N39" i="14" s="1"/>
  <c r="AB56" i="4"/>
  <c r="B50" i="12"/>
  <c r="A42" i="14"/>
  <c r="N43" i="14" s="1"/>
  <c r="A3" i="13"/>
  <c r="A85" i="13"/>
  <c r="B93" i="12"/>
  <c r="A85" i="14"/>
  <c r="N86" i="14" s="1"/>
  <c r="A91" i="13"/>
  <c r="A91" i="14"/>
  <c r="N92" i="14" s="1"/>
  <c r="B99" i="12"/>
  <c r="B103" i="12"/>
  <c r="A95" i="14"/>
  <c r="N96" i="14" s="1"/>
  <c r="A99" i="13"/>
  <c r="A99" i="14"/>
  <c r="N100" i="14" s="1"/>
  <c r="B107" i="12"/>
  <c r="A103" i="13"/>
  <c r="B111" i="12"/>
  <c r="A103" i="14"/>
  <c r="N104" i="14" s="1"/>
  <c r="A107" i="13"/>
  <c r="A107" i="14"/>
  <c r="N108" i="14" s="1"/>
  <c r="B115" i="12"/>
  <c r="B119" i="12"/>
  <c r="A111" i="14"/>
  <c r="N112" i="14" s="1"/>
  <c r="C6" i="4"/>
  <c r="G12" i="15"/>
  <c r="C47" i="5"/>
  <c r="D45" i="5" s="1"/>
  <c r="D46" i="5" s="1"/>
  <c r="C7" i="5"/>
  <c r="C8" i="5" s="1"/>
  <c r="C9" i="5" s="1"/>
  <c r="C10" i="5" s="1"/>
  <c r="A18" i="5" s="1"/>
  <c r="A13" i="11" s="1"/>
  <c r="D14" i="15"/>
  <c r="C14" i="15" s="1"/>
  <c r="C233" i="14"/>
  <c r="C235" i="14" s="1"/>
  <c r="F233" i="14"/>
  <c r="F235" i="14" s="1"/>
  <c r="E233" i="14"/>
  <c r="E235" i="14" s="1"/>
  <c r="D233" i="14"/>
  <c r="D235" i="14" s="1"/>
  <c r="H233" i="14"/>
  <c r="H235" i="14" s="1"/>
  <c r="G60" i="4"/>
  <c r="J61" i="4" s="1"/>
  <c r="K61" i="4" s="1"/>
  <c r="A11" i="13"/>
  <c r="A27" i="13"/>
  <c r="A77" i="13"/>
  <c r="A35" i="13"/>
  <c r="G76" i="4"/>
  <c r="J77" i="4" s="1"/>
  <c r="K77" i="4" s="1"/>
  <c r="A47" i="13"/>
  <c r="A63" i="13"/>
  <c r="A48" i="13"/>
  <c r="A64" i="13"/>
  <c r="A51" i="13"/>
  <c r="A67" i="13"/>
  <c r="A83" i="13"/>
  <c r="A52" i="13"/>
  <c r="A43" i="13"/>
  <c r="A59" i="13"/>
  <c r="A78" i="13"/>
  <c r="A28" i="13"/>
  <c r="A19" i="13"/>
  <c r="G4" i="4"/>
  <c r="J5" i="4" s="1"/>
  <c r="K5" i="4" s="1"/>
  <c r="AB16" i="4"/>
  <c r="A2" i="13"/>
  <c r="B10" i="12"/>
  <c r="G8" i="4"/>
  <c r="J9" i="4" s="1"/>
  <c r="K9" i="4" s="1"/>
  <c r="AB20" i="4"/>
  <c r="A6" i="13"/>
  <c r="G27" i="4"/>
  <c r="J28" i="4" s="1"/>
  <c r="K28" i="4" s="1"/>
  <c r="AB39" i="4"/>
  <c r="A25" i="13"/>
  <c r="G35" i="4"/>
  <c r="J36" i="4" s="1"/>
  <c r="K36" i="4" s="1"/>
  <c r="AB47" i="4"/>
  <c r="A33" i="13"/>
  <c r="G39" i="4"/>
  <c r="J40" i="4" s="1"/>
  <c r="K40" i="4" s="1"/>
  <c r="AB51" i="4"/>
  <c r="A37" i="13"/>
  <c r="G23" i="4"/>
  <c r="J24" i="4" s="1"/>
  <c r="K24" i="4" s="1"/>
  <c r="AB35" i="4"/>
  <c r="A21" i="13"/>
  <c r="G31" i="4"/>
  <c r="J32" i="4" s="1"/>
  <c r="K32" i="4" s="1"/>
  <c r="AB43" i="4"/>
  <c r="A29" i="13"/>
  <c r="G43" i="4"/>
  <c r="J44" i="4" s="1"/>
  <c r="K44" i="4" s="1"/>
  <c r="AB55" i="4"/>
  <c r="A41" i="13"/>
  <c r="G16" i="4"/>
  <c r="J17" i="4" s="1"/>
  <c r="K17" i="4" s="1"/>
  <c r="AB28" i="4"/>
  <c r="G51" i="4"/>
  <c r="J52" i="4" s="1"/>
  <c r="K52" i="4" s="1"/>
  <c r="AB63" i="4"/>
  <c r="G59" i="4"/>
  <c r="J60" i="4" s="1"/>
  <c r="K60" i="4" s="1"/>
  <c r="AB71" i="4"/>
  <c r="G67" i="4"/>
  <c r="J68" i="4" s="1"/>
  <c r="K68" i="4" s="1"/>
  <c r="AB79" i="4"/>
  <c r="G74" i="4"/>
  <c r="J75" i="4" s="1"/>
  <c r="K75" i="4" s="1"/>
  <c r="AB86" i="4"/>
  <c r="G82" i="4"/>
  <c r="J83" i="4" s="1"/>
  <c r="K83" i="4" s="1"/>
  <c r="AB94" i="4"/>
  <c r="G86" i="4"/>
  <c r="J87" i="4" s="1"/>
  <c r="K87" i="4" s="1"/>
  <c r="AB98" i="4"/>
  <c r="G92" i="4"/>
  <c r="J93" i="4" s="1"/>
  <c r="K93" i="4" s="1"/>
  <c r="AB104" i="4"/>
  <c r="G96" i="4"/>
  <c r="J97" i="4" s="1"/>
  <c r="K97" i="4" s="1"/>
  <c r="AB108" i="4"/>
  <c r="G100" i="4"/>
  <c r="J101" i="4" s="1"/>
  <c r="K101" i="4" s="1"/>
  <c r="AB112" i="4"/>
  <c r="G112" i="4"/>
  <c r="J113" i="4" s="1"/>
  <c r="K113" i="4" s="1"/>
  <c r="AB124" i="4"/>
  <c r="A84" i="13"/>
  <c r="G5" i="4"/>
  <c r="J6" i="4" s="1"/>
  <c r="K6" i="4" s="1"/>
  <c r="AB17" i="4"/>
  <c r="G28" i="4"/>
  <c r="J29" i="4" s="1"/>
  <c r="K29" i="4" s="1"/>
  <c r="AB40" i="4"/>
  <c r="G36" i="4"/>
  <c r="J37" i="4" s="1"/>
  <c r="K37" i="4" s="1"/>
  <c r="AB48" i="4"/>
  <c r="G44" i="4"/>
  <c r="J45" i="4" s="1"/>
  <c r="K45" i="4" s="1"/>
  <c r="A53" i="13"/>
  <c r="G9" i="4"/>
  <c r="J10" i="4" s="1"/>
  <c r="K10" i="4" s="1"/>
  <c r="AB21" i="4"/>
  <c r="G17" i="4"/>
  <c r="J18" i="4" s="1"/>
  <c r="AB29" i="4"/>
  <c r="G48" i="4"/>
  <c r="J49" i="4" s="1"/>
  <c r="K49" i="4" s="1"/>
  <c r="AB60" i="4"/>
  <c r="G52" i="4"/>
  <c r="J53" i="4" s="1"/>
  <c r="K53" i="4" s="1"/>
  <c r="AB64" i="4"/>
  <c r="G56" i="4"/>
  <c r="J57" i="4" s="1"/>
  <c r="K57" i="4" s="1"/>
  <c r="AB68" i="4"/>
  <c r="G64" i="4"/>
  <c r="J65" i="4" s="1"/>
  <c r="K65" i="4" s="1"/>
  <c r="AB76" i="4"/>
  <c r="G75" i="4"/>
  <c r="J76" i="4" s="1"/>
  <c r="K76" i="4" s="1"/>
  <c r="AB87" i="4"/>
  <c r="J84" i="4"/>
  <c r="K84" i="4" s="1"/>
  <c r="AB95" i="4"/>
  <c r="G87" i="4"/>
  <c r="J88" i="4" s="1"/>
  <c r="K88" i="4" s="1"/>
  <c r="AB99" i="4"/>
  <c r="G93" i="4"/>
  <c r="J94" i="4" s="1"/>
  <c r="K94" i="4" s="1"/>
  <c r="AB105" i="4"/>
  <c r="G101" i="4"/>
  <c r="J102" i="4" s="1"/>
  <c r="K102" i="4" s="1"/>
  <c r="AB113" i="4"/>
  <c r="G109" i="4"/>
  <c r="J110" i="4" s="1"/>
  <c r="K110" i="4" s="1"/>
  <c r="AB121" i="4"/>
  <c r="A14" i="13"/>
  <c r="A54" i="13"/>
  <c r="A62" i="13"/>
  <c r="A94" i="13"/>
  <c r="A110" i="13"/>
  <c r="G6" i="4"/>
  <c r="J7" i="4" s="1"/>
  <c r="K7" i="4" s="1"/>
  <c r="AB18" i="4"/>
  <c r="G25" i="4"/>
  <c r="J26" i="4" s="1"/>
  <c r="K26" i="4" s="1"/>
  <c r="AB37" i="4"/>
  <c r="G33" i="4"/>
  <c r="J34" i="4" s="1"/>
  <c r="K34" i="4" s="1"/>
  <c r="AB45" i="4"/>
  <c r="G41" i="4"/>
  <c r="J42" i="4" s="1"/>
  <c r="K42" i="4" s="1"/>
  <c r="AB53" i="4"/>
  <c r="G72" i="4"/>
  <c r="J73" i="4" s="1"/>
  <c r="K73" i="4" s="1"/>
  <c r="AB84" i="4"/>
  <c r="A7" i="13"/>
  <c r="A23" i="13"/>
  <c r="A39" i="13"/>
  <c r="G10" i="4"/>
  <c r="J11" i="4" s="1"/>
  <c r="K11" i="4" s="1"/>
  <c r="AB22" i="4"/>
  <c r="G18" i="4"/>
  <c r="J19" i="4" s="1"/>
  <c r="K19" i="4" s="1"/>
  <c r="AB30" i="4"/>
  <c r="G106" i="4"/>
  <c r="J107" i="4" s="1"/>
  <c r="K107" i="4" s="1"/>
  <c r="AB118" i="4"/>
  <c r="G7" i="4"/>
  <c r="J8" i="4" s="1"/>
  <c r="K8" i="4" s="1"/>
  <c r="AB19" i="4"/>
  <c r="G22" i="4"/>
  <c r="J23" i="4" s="1"/>
  <c r="K23" i="4" s="1"/>
  <c r="AB34" i="4"/>
  <c r="G26" i="4"/>
  <c r="J27" i="4" s="1"/>
  <c r="K27" i="4" s="1"/>
  <c r="AB38" i="4"/>
  <c r="G30" i="4"/>
  <c r="J31" i="4" s="1"/>
  <c r="K31" i="4" s="1"/>
  <c r="AB42" i="4"/>
  <c r="G34" i="4"/>
  <c r="J35" i="4" s="1"/>
  <c r="K35" i="4" s="1"/>
  <c r="AB46" i="4"/>
  <c r="G38" i="4"/>
  <c r="J39" i="4" s="1"/>
  <c r="K39" i="4" s="1"/>
  <c r="AB50" i="4"/>
  <c r="G42" i="4"/>
  <c r="J43" i="4" s="1"/>
  <c r="K43" i="4" s="1"/>
  <c r="AB54" i="4"/>
  <c r="G88" i="4"/>
  <c r="J89" i="4" s="1"/>
  <c r="K89" i="4" s="1"/>
  <c r="AB100" i="4"/>
  <c r="G116" i="4"/>
  <c r="J117" i="4" s="1"/>
  <c r="K117" i="4" s="1"/>
  <c r="B11" i="12"/>
  <c r="A49" i="13"/>
  <c r="A57" i="13"/>
  <c r="A65" i="13"/>
  <c r="A73" i="13"/>
  <c r="G12" i="4"/>
  <c r="J13" i="4" s="1"/>
  <c r="K13" i="4" s="1"/>
  <c r="AB24" i="4"/>
  <c r="G20" i="4"/>
  <c r="J21" i="4" s="1"/>
  <c r="AF21" i="4" s="1"/>
  <c r="AG21" i="4" s="1"/>
  <c r="AB32" i="4"/>
  <c r="G47" i="4"/>
  <c r="J48" i="4" s="1"/>
  <c r="AF48" i="4" s="1"/>
  <c r="AG48" i="4" s="1"/>
  <c r="AB59" i="4"/>
  <c r="G55" i="4"/>
  <c r="J56" i="4" s="1"/>
  <c r="K56" i="4" s="1"/>
  <c r="AB67" i="4"/>
  <c r="G63" i="4"/>
  <c r="J64" i="4" s="1"/>
  <c r="AF64" i="4" s="1"/>
  <c r="AG64" i="4" s="1"/>
  <c r="AB75" i="4"/>
  <c r="G71" i="4"/>
  <c r="J72" i="4" s="1"/>
  <c r="K72" i="4" s="1"/>
  <c r="AB83" i="4"/>
  <c r="G78" i="4"/>
  <c r="J79" i="4" s="1"/>
  <c r="K79" i="4" s="1"/>
  <c r="AB90" i="4"/>
  <c r="G89" i="4"/>
  <c r="J90" i="4" s="1"/>
  <c r="K90" i="4" s="1"/>
  <c r="AB101" i="4"/>
  <c r="G104" i="4"/>
  <c r="J105" i="4" s="1"/>
  <c r="K105" i="4" s="1"/>
  <c r="AB116" i="4"/>
  <c r="G24" i="4"/>
  <c r="J25" i="4" s="1"/>
  <c r="K25" i="4" s="1"/>
  <c r="AB36" i="4"/>
  <c r="G32" i="4"/>
  <c r="J33" i="4" s="1"/>
  <c r="K33" i="4" s="1"/>
  <c r="AB44" i="4"/>
  <c r="G40" i="4"/>
  <c r="J41" i="4" s="1"/>
  <c r="K41" i="4" s="1"/>
  <c r="AB52" i="4"/>
  <c r="A61" i="13"/>
  <c r="G13" i="4"/>
  <c r="J14" i="4" s="1"/>
  <c r="K14" i="4" s="1"/>
  <c r="AB25" i="4"/>
  <c r="G21" i="4"/>
  <c r="J22" i="4" s="1"/>
  <c r="K22" i="4" s="1"/>
  <c r="AB33" i="4"/>
  <c r="G68" i="4"/>
  <c r="J69" i="4" s="1"/>
  <c r="K69" i="4" s="1"/>
  <c r="AB80" i="4"/>
  <c r="G79" i="4"/>
  <c r="J80" i="4" s="1"/>
  <c r="K80" i="4" s="1"/>
  <c r="AB91" i="4"/>
  <c r="G97" i="4"/>
  <c r="J98" i="4" s="1"/>
  <c r="K98" i="4" s="1"/>
  <c r="AB109" i="4"/>
  <c r="G105" i="4"/>
  <c r="J106" i="4" s="1"/>
  <c r="K106" i="4" s="1"/>
  <c r="AB117" i="4"/>
  <c r="G113" i="4"/>
  <c r="J114" i="4" s="1"/>
  <c r="K114" i="4" s="1"/>
  <c r="AB125" i="4"/>
  <c r="A22" i="13"/>
  <c r="A46" i="13"/>
  <c r="A102" i="13"/>
  <c r="G29" i="4"/>
  <c r="J30" i="4" s="1"/>
  <c r="K30" i="4" s="1"/>
  <c r="AB41" i="4"/>
  <c r="G37" i="4"/>
  <c r="J38" i="4" s="1"/>
  <c r="K38" i="4" s="1"/>
  <c r="AB49" i="4"/>
  <c r="G90" i="4"/>
  <c r="J91" i="4" s="1"/>
  <c r="K91" i="4" s="1"/>
  <c r="AB102" i="4"/>
  <c r="A15" i="13"/>
  <c r="A31" i="13"/>
  <c r="A95" i="13"/>
  <c r="A111" i="13"/>
  <c r="G14" i="4"/>
  <c r="J15" i="4" s="1"/>
  <c r="K15" i="4" s="1"/>
  <c r="AB26" i="4"/>
  <c r="G45" i="4"/>
  <c r="J46" i="4" s="1"/>
  <c r="K46" i="4" s="1"/>
  <c r="AB57" i="4"/>
  <c r="G49" i="4"/>
  <c r="J50" i="4" s="1"/>
  <c r="K50" i="4" s="1"/>
  <c r="AB61" i="4"/>
  <c r="G53" i="4"/>
  <c r="J54" i="4" s="1"/>
  <c r="K54" i="4" s="1"/>
  <c r="AB65" i="4"/>
  <c r="G57" i="4"/>
  <c r="J58" i="4" s="1"/>
  <c r="K58" i="4" s="1"/>
  <c r="AB69" i="4"/>
  <c r="G61" i="4"/>
  <c r="J62" i="4" s="1"/>
  <c r="K62" i="4" s="1"/>
  <c r="AB73" i="4"/>
  <c r="G65" i="4"/>
  <c r="J66" i="4" s="1"/>
  <c r="K66" i="4" s="1"/>
  <c r="AB77" i="4"/>
  <c r="G69" i="4"/>
  <c r="J70" i="4" s="1"/>
  <c r="K70" i="4" s="1"/>
  <c r="AB81" i="4"/>
  <c r="G80" i="4"/>
  <c r="J81" i="4" s="1"/>
  <c r="K81" i="4" s="1"/>
  <c r="AB92" i="4"/>
  <c r="G84" i="4"/>
  <c r="J85" i="4" s="1"/>
  <c r="K85" i="4" s="1"/>
  <c r="AB96" i="4"/>
  <c r="G94" i="4"/>
  <c r="J95" i="4" s="1"/>
  <c r="K95" i="4" s="1"/>
  <c r="AB106" i="4"/>
  <c r="G98" i="4"/>
  <c r="J99" i="4" s="1"/>
  <c r="K99" i="4" s="1"/>
  <c r="AB110" i="4"/>
  <c r="G102" i="4"/>
  <c r="J103" i="4" s="1"/>
  <c r="K103" i="4" s="1"/>
  <c r="AB114" i="4"/>
  <c r="G110" i="4"/>
  <c r="J111" i="4" s="1"/>
  <c r="K111" i="4" s="1"/>
  <c r="AB122" i="4"/>
  <c r="G114" i="4"/>
  <c r="J115" i="4" s="1"/>
  <c r="K115" i="4" s="1"/>
  <c r="AB126" i="4"/>
  <c r="B12" i="12"/>
  <c r="A8" i="13"/>
  <c r="A16" i="13"/>
  <c r="A72" i="13"/>
  <c r="A80" i="13"/>
  <c r="A88" i="13"/>
  <c r="A96" i="13"/>
  <c r="A104" i="13"/>
  <c r="A112" i="13"/>
  <c r="G11" i="4"/>
  <c r="J12" i="4" s="1"/>
  <c r="K12" i="4" s="1"/>
  <c r="AB23" i="4"/>
  <c r="G15" i="4"/>
  <c r="J16" i="4" s="1"/>
  <c r="K16" i="4" s="1"/>
  <c r="AB27" i="4"/>
  <c r="G19" i="4"/>
  <c r="J20" i="4" s="1"/>
  <c r="K20" i="4" s="1"/>
  <c r="AB31" i="4"/>
  <c r="G46" i="4"/>
  <c r="J47" i="4" s="1"/>
  <c r="K47" i="4" s="1"/>
  <c r="AB58" i="4"/>
  <c r="G50" i="4"/>
  <c r="J51" i="4" s="1"/>
  <c r="K51" i="4" s="1"/>
  <c r="AB62" i="4"/>
  <c r="G54" i="4"/>
  <c r="J55" i="4" s="1"/>
  <c r="K55" i="4" s="1"/>
  <c r="AB66" i="4"/>
  <c r="G58" i="4"/>
  <c r="J59" i="4" s="1"/>
  <c r="K59" i="4" s="1"/>
  <c r="AB70" i="4"/>
  <c r="G62" i="4"/>
  <c r="J63" i="4" s="1"/>
  <c r="K63" i="4" s="1"/>
  <c r="AB74" i="4"/>
  <c r="G66" i="4"/>
  <c r="J67" i="4" s="1"/>
  <c r="K67" i="4" s="1"/>
  <c r="AB78" i="4"/>
  <c r="G70" i="4"/>
  <c r="J71" i="4" s="1"/>
  <c r="K71" i="4" s="1"/>
  <c r="AB82" i="4"/>
  <c r="G73" i="4"/>
  <c r="J74" i="4" s="1"/>
  <c r="K74" i="4" s="1"/>
  <c r="AB85" i="4"/>
  <c r="G77" i="4"/>
  <c r="J78" i="4" s="1"/>
  <c r="K78" i="4" s="1"/>
  <c r="AB89" i="4"/>
  <c r="G81" i="4"/>
  <c r="J82" i="4" s="1"/>
  <c r="K82" i="4" s="1"/>
  <c r="AB93" i="4"/>
  <c r="G85" i="4"/>
  <c r="J86" i="4" s="1"/>
  <c r="K86" i="4" s="1"/>
  <c r="AB97" i="4"/>
  <c r="G91" i="4"/>
  <c r="J92" i="4" s="1"/>
  <c r="K92" i="4" s="1"/>
  <c r="AB103" i="4"/>
  <c r="G95" i="4"/>
  <c r="J96" i="4" s="1"/>
  <c r="K96" i="4" s="1"/>
  <c r="AB107" i="4"/>
  <c r="G99" i="4"/>
  <c r="J100" i="4" s="1"/>
  <c r="K100" i="4" s="1"/>
  <c r="AB111" i="4"/>
  <c r="G103" i="4"/>
  <c r="J104" i="4" s="1"/>
  <c r="K104" i="4" s="1"/>
  <c r="AB115" i="4"/>
  <c r="G107" i="4"/>
  <c r="J108" i="4" s="1"/>
  <c r="K108" i="4" s="1"/>
  <c r="AB119" i="4"/>
  <c r="G111" i="4"/>
  <c r="J112" i="4" s="1"/>
  <c r="K112" i="4" s="1"/>
  <c r="AB123" i="4"/>
  <c r="G115" i="4"/>
  <c r="J116" i="4" s="1"/>
  <c r="K116" i="4" s="1"/>
  <c r="AB127" i="4"/>
  <c r="G108" i="4"/>
  <c r="J109" i="4" s="1"/>
  <c r="K109" i="4" s="1"/>
  <c r="A10" i="13"/>
  <c r="A18" i="13"/>
  <c r="A26" i="13"/>
  <c r="A34" i="13"/>
  <c r="A42" i="13"/>
  <c r="A50" i="13"/>
  <c r="A58" i="13"/>
  <c r="A66" i="13"/>
  <c r="A74" i="13"/>
  <c r="A90" i="13"/>
  <c r="A98" i="13"/>
  <c r="A106" i="13"/>
  <c r="A114" i="13"/>
  <c r="M118" i="4"/>
  <c r="B3" i="11"/>
  <c r="N8" i="10"/>
  <c r="C2" i="10" s="1"/>
  <c r="C27" i="5"/>
  <c r="B27" i="5" s="1"/>
  <c r="AF106" i="4" l="1"/>
  <c r="AG106" i="4" s="1"/>
  <c r="CN1" i="13"/>
  <c r="CO1" i="13" s="1"/>
  <c r="CP1" i="13" s="1"/>
  <c r="CQ1" i="13" s="1"/>
  <c r="CR1" i="13" s="1"/>
  <c r="CS1" i="13" s="1"/>
  <c r="CT1" i="13" s="1"/>
  <c r="CU1" i="13" s="1"/>
  <c r="CV1" i="13" s="1"/>
  <c r="CW1" i="13" s="1"/>
  <c r="CX1" i="13" s="1"/>
  <c r="CY1" i="13" s="1"/>
  <c r="CZ1" i="13" s="1"/>
  <c r="DA1" i="13" s="1"/>
  <c r="DB1" i="13" s="1"/>
  <c r="DC1" i="13" s="1"/>
  <c r="DD1" i="13" s="1"/>
  <c r="DE1" i="13" s="1"/>
  <c r="DF1" i="13" s="1"/>
  <c r="DG1" i="13" s="1"/>
  <c r="DH1" i="13" s="1"/>
  <c r="DI1" i="13" s="1"/>
  <c r="DJ1" i="13" s="1"/>
  <c r="DK1" i="13" s="1"/>
  <c r="DL1" i="13" s="1"/>
  <c r="DM1" i="13" s="1"/>
  <c r="DN1" i="13" s="1"/>
  <c r="DO1" i="13" s="1"/>
  <c r="DP1" i="13" s="1"/>
  <c r="DQ1" i="13" s="1"/>
  <c r="DR1" i="13" s="1"/>
  <c r="DS1" i="13" s="1"/>
  <c r="DT1" i="13" s="1"/>
  <c r="DU1" i="13" s="1"/>
  <c r="DV1" i="13" s="1"/>
  <c r="DW1" i="13" s="1"/>
  <c r="DX1" i="13" s="1"/>
  <c r="DY1" i="13" s="1"/>
  <c r="DZ1" i="13" s="1"/>
  <c r="EA1" i="13" s="1"/>
  <c r="EB1" i="13" s="1"/>
  <c r="EC1" i="13" s="1"/>
  <c r="ED1" i="13" s="1"/>
  <c r="EE1" i="13" s="1"/>
  <c r="EF1" i="13" s="1"/>
  <c r="EG1" i="13" s="1"/>
  <c r="EH1" i="13" s="1"/>
  <c r="EI1" i="13" s="1"/>
  <c r="EJ1" i="13" s="1"/>
  <c r="EK1" i="13" s="1"/>
  <c r="EL1" i="13" s="1"/>
  <c r="EM1" i="13" s="1"/>
  <c r="EN1" i="13" s="1"/>
  <c r="EO1" i="13" s="1"/>
  <c r="EP1" i="13" s="1"/>
  <c r="EQ1" i="13" s="1"/>
  <c r="ER1" i="13" s="1"/>
  <c r="ES1" i="13" s="1"/>
  <c r="ET1" i="13" s="1"/>
  <c r="EU1" i="13" s="1"/>
  <c r="EV1" i="13" s="1"/>
  <c r="EW1" i="13" s="1"/>
  <c r="EX1" i="13" s="1"/>
  <c r="EY1" i="13" s="1"/>
  <c r="EZ1" i="13" s="1"/>
  <c r="FA1" i="13" s="1"/>
  <c r="FB1" i="13" s="1"/>
  <c r="FC1" i="13" s="1"/>
  <c r="FD1" i="13" s="1"/>
  <c r="FE1" i="13" s="1"/>
  <c r="FF1" i="13" s="1"/>
  <c r="FG1" i="13" s="1"/>
  <c r="FH1" i="13" s="1"/>
  <c r="FI1" i="13" s="1"/>
  <c r="FJ1" i="13" s="1"/>
  <c r="FK1" i="13" s="1"/>
  <c r="FL1" i="13" s="1"/>
  <c r="FM1" i="13" s="1"/>
  <c r="FN1" i="13" s="1"/>
  <c r="FO1" i="13" s="1"/>
  <c r="FP1" i="13" s="1"/>
  <c r="FQ1" i="13" s="1"/>
  <c r="FR1" i="13" s="1"/>
  <c r="FS1" i="13" s="1"/>
  <c r="FT1" i="13" s="1"/>
  <c r="FU1" i="13" s="1"/>
  <c r="FV1" i="13" s="1"/>
  <c r="FW1" i="13" s="1"/>
  <c r="FX1" i="13" s="1"/>
  <c r="FY1" i="13" s="1"/>
  <c r="FZ1" i="13" s="1"/>
  <c r="AF93" i="4"/>
  <c r="AG93" i="4" s="1"/>
  <c r="AF37" i="4"/>
  <c r="AG37" i="4" s="1"/>
  <c r="AF69" i="4"/>
  <c r="AG69" i="4" s="1"/>
  <c r="AF77" i="4"/>
  <c r="AG77" i="4" s="1"/>
  <c r="AF41" i="4"/>
  <c r="AG41" i="4" s="1"/>
  <c r="AF36" i="4"/>
  <c r="AG36" i="4" s="1"/>
  <c r="AF61" i="4"/>
  <c r="AG61" i="4" s="1"/>
  <c r="AF92" i="4"/>
  <c r="AG92" i="4" s="1"/>
  <c r="AF101" i="4"/>
  <c r="AG101" i="4" s="1"/>
  <c r="AF97" i="4"/>
  <c r="AG97" i="4" s="1"/>
  <c r="AF20" i="4"/>
  <c r="AG20" i="4" s="1"/>
  <c r="AF86" i="4"/>
  <c r="AG86" i="4" s="1"/>
  <c r="K48" i="4"/>
  <c r="AF9" i="4"/>
  <c r="AG9" i="4" s="1"/>
  <c r="C7" i="4"/>
  <c r="B75" i="5" s="1"/>
  <c r="B76" i="5"/>
  <c r="AF62" i="4"/>
  <c r="AG62" i="4" s="1"/>
  <c r="B47" i="5"/>
  <c r="C48" i="5"/>
  <c r="B48" i="5" s="1"/>
  <c r="G13" i="15"/>
  <c r="G14" i="15" s="1"/>
  <c r="G15" i="15" s="1"/>
  <c r="E45" i="5"/>
  <c r="F45" i="5" s="1"/>
  <c r="G45" i="5" s="1"/>
  <c r="B23" i="4" s="1"/>
  <c r="R5" i="4" s="1"/>
  <c r="W5" i="4" s="1"/>
  <c r="AF63" i="4"/>
  <c r="AG63" i="4" s="1"/>
  <c r="AF28" i="4"/>
  <c r="AG28" i="4" s="1"/>
  <c r="AF7" i="4"/>
  <c r="AG7" i="4" s="1"/>
  <c r="AF19" i="4"/>
  <c r="AG19" i="4" s="1"/>
  <c r="G233" i="14"/>
  <c r="AF6" i="4"/>
  <c r="AG6" i="4" s="1"/>
  <c r="K21" i="4"/>
  <c r="AF67" i="4"/>
  <c r="AG67" i="4" s="1"/>
  <c r="AF14" i="4"/>
  <c r="AG14" i="4" s="1"/>
  <c r="AF13" i="4"/>
  <c r="AG13" i="4" s="1"/>
  <c r="AF35" i="4"/>
  <c r="AG35" i="4" s="1"/>
  <c r="AF57" i="4"/>
  <c r="AG57" i="4" s="1"/>
  <c r="AF72" i="4"/>
  <c r="AG72" i="4" s="1"/>
  <c r="AF96" i="4"/>
  <c r="AG96" i="4" s="1"/>
  <c r="AF70" i="4"/>
  <c r="AG70" i="4" s="1"/>
  <c r="AF73" i="4"/>
  <c r="AG73" i="4" s="1"/>
  <c r="AF116" i="4"/>
  <c r="AG116" i="4" s="1"/>
  <c r="AF68" i="4"/>
  <c r="AG68" i="4" s="1"/>
  <c r="AF12" i="4"/>
  <c r="AG12" i="4" s="1"/>
  <c r="AF5" i="4"/>
  <c r="AG5" i="4" s="1"/>
  <c r="AF74" i="4"/>
  <c r="AG74" i="4" s="1"/>
  <c r="AF99" i="4"/>
  <c r="AG99" i="4" s="1"/>
  <c r="AF44" i="4"/>
  <c r="AG44" i="4" s="1"/>
  <c r="AF24" i="4"/>
  <c r="AG24" i="4" s="1"/>
  <c r="AF25" i="4"/>
  <c r="AG25" i="4" s="1"/>
  <c r="AF55" i="4"/>
  <c r="AG55" i="4" s="1"/>
  <c r="AF81" i="4"/>
  <c r="AG81" i="4" s="1"/>
  <c r="AF89" i="4"/>
  <c r="AG89" i="4" s="1"/>
  <c r="AF22" i="4"/>
  <c r="AG22" i="4" s="1"/>
  <c r="AF33" i="4"/>
  <c r="AG33" i="4" s="1"/>
  <c r="AF60" i="4"/>
  <c r="AG60" i="4" s="1"/>
  <c r="AF52" i="4"/>
  <c r="AG52" i="4" s="1"/>
  <c r="AF16" i="4"/>
  <c r="AG16" i="4" s="1"/>
  <c r="AF54" i="4"/>
  <c r="AG54" i="4" s="1"/>
  <c r="AF10" i="4"/>
  <c r="AG10" i="4" s="1"/>
  <c r="AF103" i="4"/>
  <c r="AG103" i="4" s="1"/>
  <c r="AF113" i="4"/>
  <c r="AG113" i="4" s="1"/>
  <c r="AF79" i="4"/>
  <c r="AG79" i="4" s="1"/>
  <c r="AF100" i="4"/>
  <c r="AG100" i="4" s="1"/>
  <c r="AF43" i="4"/>
  <c r="AG43" i="4" s="1"/>
  <c r="AF15" i="4"/>
  <c r="AG15" i="4" s="1"/>
  <c r="AF83" i="4"/>
  <c r="AG83" i="4" s="1"/>
  <c r="AF58" i="4"/>
  <c r="AG58" i="4" s="1"/>
  <c r="AF38" i="4"/>
  <c r="AG38" i="4" s="1"/>
  <c r="AF65" i="4"/>
  <c r="AG65" i="4" s="1"/>
  <c r="AF71" i="4"/>
  <c r="AG71" i="4" s="1"/>
  <c r="AF82" i="4"/>
  <c r="AG82" i="4" s="1"/>
  <c r="AF27" i="4"/>
  <c r="AG27" i="4" s="1"/>
  <c r="AF98" i="4"/>
  <c r="AG98" i="4" s="1"/>
  <c r="AF88" i="4"/>
  <c r="AG88" i="4" s="1"/>
  <c r="AF51" i="4"/>
  <c r="AG51" i="4" s="1"/>
  <c r="K18" i="4"/>
  <c r="AF18" i="4"/>
  <c r="AG18" i="4" s="1"/>
  <c r="AF112" i="4"/>
  <c r="AG112" i="4" s="1"/>
  <c r="AF78" i="4"/>
  <c r="AG78" i="4" s="1"/>
  <c r="K64" i="4"/>
  <c r="AF40" i="4"/>
  <c r="AG40" i="4" s="1"/>
  <c r="AF76" i="4"/>
  <c r="AG76" i="4" s="1"/>
  <c r="AF23" i="4"/>
  <c r="AG23" i="4" s="1"/>
  <c r="AF105" i="4"/>
  <c r="AG105" i="4" s="1"/>
  <c r="AF90" i="4"/>
  <c r="AG90" i="4" s="1"/>
  <c r="AF75" i="4"/>
  <c r="AG75" i="4" s="1"/>
  <c r="AF59" i="4"/>
  <c r="AG59" i="4" s="1"/>
  <c r="AF11" i="4"/>
  <c r="AG11" i="4" s="1"/>
  <c r="AF31" i="4"/>
  <c r="AG31" i="4" s="1"/>
  <c r="AF117" i="4"/>
  <c r="AG117" i="4" s="1"/>
  <c r="AF84" i="4"/>
  <c r="AG84" i="4" s="1"/>
  <c r="AF66" i="4"/>
  <c r="AG66" i="4" s="1"/>
  <c r="AF108" i="4"/>
  <c r="AG108" i="4" s="1"/>
  <c r="AF50" i="4"/>
  <c r="AG50" i="4" s="1"/>
  <c r="AF102" i="4"/>
  <c r="AG102" i="4" s="1"/>
  <c r="AF26" i="4"/>
  <c r="AG26" i="4" s="1"/>
  <c r="AF39" i="4"/>
  <c r="AG39" i="4" s="1"/>
  <c r="AF8" i="4"/>
  <c r="AG8" i="4" s="1"/>
  <c r="AF42" i="4"/>
  <c r="AG42" i="4" s="1"/>
  <c r="AF87" i="4"/>
  <c r="AG87" i="4" s="1"/>
  <c r="AF56" i="4"/>
  <c r="AG56" i="4" s="1"/>
  <c r="AF17" i="4"/>
  <c r="AG17" i="4" s="1"/>
  <c r="AF109" i="4"/>
  <c r="AG109" i="4" s="1"/>
  <c r="AF104" i="4"/>
  <c r="AG104" i="4" s="1"/>
  <c r="AF85" i="4"/>
  <c r="AG85" i="4" s="1"/>
  <c r="AF45" i="4"/>
  <c r="AG45" i="4" s="1"/>
  <c r="AF91" i="4"/>
  <c r="AG91" i="4" s="1"/>
  <c r="AF49" i="4"/>
  <c r="AG49" i="4" s="1"/>
  <c r="AF95" i="4"/>
  <c r="AG95" i="4" s="1"/>
  <c r="AF115" i="4"/>
  <c r="AG115" i="4" s="1"/>
  <c r="AF30" i="4"/>
  <c r="AG30" i="4" s="1"/>
  <c r="AF94" i="4"/>
  <c r="AG94" i="4" s="1"/>
  <c r="AF111" i="4"/>
  <c r="AG111" i="4" s="1"/>
  <c r="AF46" i="4"/>
  <c r="AG46" i="4" s="1"/>
  <c r="AF110" i="4"/>
  <c r="AG110" i="4" s="1"/>
  <c r="AF34" i="4"/>
  <c r="AG34" i="4" s="1"/>
  <c r="AF47" i="4"/>
  <c r="AG47" i="4" s="1"/>
  <c r="AF80" i="4"/>
  <c r="AG80" i="4" s="1"/>
  <c r="AF114" i="4"/>
  <c r="AG114" i="4" s="1"/>
  <c r="AF29" i="4"/>
  <c r="AG29" i="4" s="1"/>
  <c r="AF107" i="4"/>
  <c r="AG107" i="4" s="1"/>
  <c r="AF32" i="4"/>
  <c r="AG32" i="4" s="1"/>
  <c r="AF53" i="4"/>
  <c r="AG53" i="4" s="1"/>
  <c r="D33" i="5"/>
  <c r="E33" i="5" s="1"/>
  <c r="F33" i="5" s="1"/>
  <c r="G33" i="5" s="1"/>
  <c r="H33" i="5" s="1"/>
  <c r="I33" i="5" s="1"/>
  <c r="I34" i="5" s="1"/>
  <c r="B35" i="5"/>
  <c r="B4" i="11"/>
  <c r="AC2" i="4" s="1"/>
  <c r="C3" i="11"/>
  <c r="C28" i="5"/>
  <c r="C36" i="5"/>
  <c r="D5" i="5"/>
  <c r="E5" i="5" s="1"/>
  <c r="F5" i="5" s="1"/>
  <c r="G5" i="5" s="1"/>
  <c r="H5" i="5" s="1"/>
  <c r="I5" i="5" s="1"/>
  <c r="J5" i="5" s="1"/>
  <c r="K5" i="5" s="1"/>
  <c r="L5" i="5" s="1"/>
  <c r="M5" i="5" s="1"/>
  <c r="N5" i="5" s="1"/>
  <c r="O5" i="5" s="1"/>
  <c r="B9" i="5"/>
  <c r="B10" i="5"/>
  <c r="B7" i="5"/>
  <c r="A17" i="5"/>
  <c r="A12" i="11" s="1"/>
  <c r="B8" i="5"/>
  <c r="A15" i="5"/>
  <c r="A10" i="11" s="1"/>
  <c r="A16" i="5"/>
  <c r="A11" i="11" s="1"/>
  <c r="D25" i="5"/>
  <c r="B36" i="5" l="1"/>
  <c r="C37" i="5"/>
  <c r="E46" i="5"/>
  <c r="B47" i="11"/>
  <c r="E23" i="15"/>
  <c r="L26" i="15"/>
  <c r="K24" i="15"/>
  <c r="L24" i="15"/>
  <c r="L25" i="15" s="1"/>
  <c r="K25" i="15"/>
  <c r="C79" i="5"/>
  <c r="C50" i="11" s="1"/>
  <c r="B46" i="11"/>
  <c r="D79" i="5"/>
  <c r="D50" i="11" s="1"/>
  <c r="B79" i="5"/>
  <c r="B50" i="11" s="1"/>
  <c r="A79" i="5"/>
  <c r="A50" i="11" s="1"/>
  <c r="G46" i="5"/>
  <c r="C49" i="5"/>
  <c r="B49" i="5" s="1"/>
  <c r="F46" i="5"/>
  <c r="H45" i="5"/>
  <c r="H46" i="5" s="1"/>
  <c r="H34" i="5"/>
  <c r="D34" i="5"/>
  <c r="G34" i="5"/>
  <c r="F34" i="5"/>
  <c r="E34" i="5"/>
  <c r="J33" i="5"/>
  <c r="K33" i="5" s="1"/>
  <c r="L33" i="5" s="1"/>
  <c r="C29" i="5"/>
  <c r="B29" i="5" s="1"/>
  <c r="B28" i="5"/>
  <c r="B18" i="11"/>
  <c r="C22" i="11" s="1"/>
  <c r="B22" i="11" s="1"/>
  <c r="C4" i="11"/>
  <c r="E25" i="5"/>
  <c r="D26" i="5"/>
  <c r="K26" i="15" l="1"/>
  <c r="C26" i="15"/>
  <c r="C50" i="5"/>
  <c r="B50" i="5" s="1"/>
  <c r="B37" i="5"/>
  <c r="C39" i="5"/>
  <c r="B39" i="5" s="1"/>
  <c r="C23" i="4"/>
  <c r="S5" i="4" s="1"/>
  <c r="X5" i="4" s="1"/>
  <c r="I45" i="5"/>
  <c r="J45" i="5" s="1"/>
  <c r="J59" i="5"/>
  <c r="J60" i="5" s="1"/>
  <c r="J34" i="5"/>
  <c r="K34" i="5"/>
  <c r="D20" i="11"/>
  <c r="C23" i="11"/>
  <c r="B23" i="11" s="1"/>
  <c r="F25" i="5"/>
  <c r="E26" i="5"/>
  <c r="M33" i="5"/>
  <c r="L34" i="5"/>
  <c r="C51" i="5" l="1"/>
  <c r="B51" i="5" s="1"/>
  <c r="I46" i="5"/>
  <c r="D23" i="4"/>
  <c r="T5" i="4" s="1"/>
  <c r="Y5" i="4" s="1"/>
  <c r="K45" i="5"/>
  <c r="E23" i="4"/>
  <c r="U5" i="4" s="1"/>
  <c r="Z5" i="4" s="1"/>
  <c r="J46" i="5"/>
  <c r="C24" i="11"/>
  <c r="B24" i="11" s="1"/>
  <c r="E20" i="11"/>
  <c r="D21" i="11"/>
  <c r="N33" i="5"/>
  <c r="M34" i="5"/>
  <c r="G25" i="5"/>
  <c r="F26" i="5"/>
  <c r="C52" i="5" l="1"/>
  <c r="B52" i="5" s="1"/>
  <c r="L45" i="5"/>
  <c r="K46" i="5"/>
  <c r="C25" i="11"/>
  <c r="B25" i="11" s="1"/>
  <c r="F20" i="11"/>
  <c r="E21" i="11"/>
  <c r="O33" i="5"/>
  <c r="N34" i="5"/>
  <c r="G26" i="5"/>
  <c r="H25" i="5"/>
  <c r="C53" i="5" l="1"/>
  <c r="B53" i="5" s="1"/>
  <c r="M45" i="5"/>
  <c r="L46" i="5"/>
  <c r="F21" i="11"/>
  <c r="G20" i="11"/>
  <c r="C26" i="11"/>
  <c r="B26" i="11" s="1"/>
  <c r="H26" i="5"/>
  <c r="I25" i="5"/>
  <c r="O34" i="5"/>
  <c r="N45" i="5" l="1"/>
  <c r="M46" i="5"/>
  <c r="C27" i="11"/>
  <c r="B27" i="11" s="1"/>
  <c r="G21" i="11"/>
  <c r="H20" i="11"/>
  <c r="I26" i="5"/>
  <c r="J25" i="5"/>
  <c r="O45" i="5" l="1"/>
  <c r="O46" i="5" s="1"/>
  <c r="N46" i="5"/>
  <c r="H21" i="11"/>
  <c r="I20" i="11"/>
  <c r="C28" i="11"/>
  <c r="B28" i="11" s="1"/>
  <c r="J26" i="5"/>
  <c r="K25" i="5"/>
  <c r="A3" i="1"/>
  <c r="E1" i="1"/>
  <c r="F1" i="1" l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CC1" i="1" s="1"/>
  <c r="CD1" i="1" s="1"/>
  <c r="CE1" i="1" s="1"/>
  <c r="CF1" i="1" s="1"/>
  <c r="CG1" i="1" s="1"/>
  <c r="CH1" i="1" s="1"/>
  <c r="CI1" i="1" s="1"/>
  <c r="CJ1" i="1" s="1"/>
  <c r="CK1" i="1" s="1"/>
  <c r="CL1" i="1" s="1"/>
  <c r="CM1" i="1" s="1"/>
  <c r="CN1" i="1" s="1"/>
  <c r="CO1" i="1" s="1"/>
  <c r="CP1" i="1" s="1"/>
  <c r="CQ1" i="1" s="1"/>
  <c r="CR1" i="1" s="1"/>
  <c r="CS1" i="1" s="1"/>
  <c r="CT1" i="1" s="1"/>
  <c r="CU1" i="1" s="1"/>
  <c r="CV1" i="1" s="1"/>
  <c r="CW1" i="1" s="1"/>
  <c r="CX1" i="1" s="1"/>
  <c r="CY1" i="1" s="1"/>
  <c r="CZ1" i="1" s="1"/>
  <c r="DA1" i="1" s="1"/>
  <c r="DB1" i="1" s="1"/>
  <c r="DC1" i="1" s="1"/>
  <c r="DD1" i="1" s="1"/>
  <c r="DE1" i="1" s="1"/>
  <c r="DF1" i="1" s="1"/>
  <c r="DG1" i="1" s="1"/>
  <c r="DH1" i="1" s="1"/>
  <c r="DI1" i="1" s="1"/>
  <c r="DJ1" i="1" s="1"/>
  <c r="DK1" i="1" s="1"/>
  <c r="DL1" i="1" s="1"/>
  <c r="DM1" i="1" s="1"/>
  <c r="DN1" i="1" s="1"/>
  <c r="DO1" i="1" s="1"/>
  <c r="DP1" i="1" s="1"/>
  <c r="DQ1" i="1" s="1"/>
  <c r="DR1" i="1" s="1"/>
  <c r="DS1" i="1" s="1"/>
  <c r="DT1" i="1" s="1"/>
  <c r="DU1" i="1" s="1"/>
  <c r="DV1" i="1" s="1"/>
  <c r="DW1" i="1" s="1"/>
  <c r="DX1" i="1" s="1"/>
  <c r="DY1" i="1" s="1"/>
  <c r="DZ1" i="1" s="1"/>
  <c r="EA1" i="1" s="1"/>
  <c r="EB1" i="1" s="1"/>
  <c r="EC1" i="1" s="1"/>
  <c r="ED1" i="1" s="1"/>
  <c r="EE1" i="1" s="1"/>
  <c r="EF1" i="1" s="1"/>
  <c r="EG1" i="1" s="1"/>
  <c r="EH1" i="1" s="1"/>
  <c r="EI1" i="1" s="1"/>
  <c r="EJ1" i="1" s="1"/>
  <c r="EK1" i="1" s="1"/>
  <c r="EL1" i="1" s="1"/>
  <c r="EM1" i="1" s="1"/>
  <c r="EN1" i="1" s="1"/>
  <c r="EO1" i="1" s="1"/>
  <c r="EP1" i="1" s="1"/>
  <c r="EQ1" i="1" s="1"/>
  <c r="ER1" i="1" s="1"/>
  <c r="ES1" i="1" s="1"/>
  <c r="ET1" i="1" s="1"/>
  <c r="EU1" i="1" s="1"/>
  <c r="EV1" i="1" s="1"/>
  <c r="EW1" i="1" s="1"/>
  <c r="EX1" i="1" s="1"/>
  <c r="EY1" i="1" s="1"/>
  <c r="EZ1" i="1" s="1"/>
  <c r="FA1" i="1" s="1"/>
  <c r="FB1" i="1" s="1"/>
  <c r="FC1" i="1" s="1"/>
  <c r="FD1" i="1" s="1"/>
  <c r="FE1" i="1" s="1"/>
  <c r="FF1" i="1" s="1"/>
  <c r="FG1" i="1" s="1"/>
  <c r="FH1" i="1" s="1"/>
  <c r="FI1" i="1" s="1"/>
  <c r="FJ1" i="1" s="1"/>
  <c r="FK1" i="1" s="1"/>
  <c r="FL1" i="1" s="1"/>
  <c r="FM1" i="1" s="1"/>
  <c r="FN1" i="1" s="1"/>
  <c r="FO1" i="1" s="1"/>
  <c r="FP1" i="1" s="1"/>
  <c r="FQ1" i="1" s="1"/>
  <c r="FR1" i="1" s="1"/>
  <c r="FS1" i="1" s="1"/>
  <c r="FT1" i="1" s="1"/>
  <c r="FU1" i="1" s="1"/>
  <c r="FV1" i="1" s="1"/>
  <c r="FW1" i="1" s="1"/>
  <c r="FX1" i="1" s="1"/>
  <c r="FY1" i="1" s="1"/>
  <c r="FZ1" i="1" s="1"/>
  <c r="GA1" i="1" s="1"/>
  <c r="GB1" i="1" s="1"/>
  <c r="GC1" i="1" s="1"/>
  <c r="GD1" i="1" s="1"/>
  <c r="GE1" i="1" s="1"/>
  <c r="GF1" i="1" s="1"/>
  <c r="GG1" i="1" s="1"/>
  <c r="GH1" i="1" s="1"/>
  <c r="GI1" i="1" s="1"/>
  <c r="I21" i="11"/>
  <c r="J20" i="11"/>
  <c r="C29" i="11"/>
  <c r="K26" i="5"/>
  <c r="L25" i="5"/>
  <c r="A4" i="1"/>
  <c r="B3" i="1"/>
  <c r="C3" i="1" l="1" a="1"/>
  <c r="C188" i="1" s="1"/>
  <c r="C194" i="1" a="1"/>
  <c r="B29" i="11"/>
  <c r="J21" i="11"/>
  <c r="K20" i="11"/>
  <c r="L26" i="5"/>
  <c r="M25" i="5"/>
  <c r="B4" i="1"/>
  <c r="A5" i="1"/>
  <c r="C134" i="1" l="1"/>
  <c r="C29" i="1"/>
  <c r="C135" i="1"/>
  <c r="C7" i="1"/>
  <c r="C38" i="1"/>
  <c r="C143" i="1"/>
  <c r="C57" i="1"/>
  <c r="C161" i="1"/>
  <c r="C77" i="1"/>
  <c r="C170" i="1"/>
  <c r="C86" i="1"/>
  <c r="C181" i="1"/>
  <c r="C95" i="1"/>
  <c r="C9" i="1"/>
  <c r="C110" i="1"/>
  <c r="C24" i="1"/>
  <c r="C114" i="1"/>
  <c r="C30" i="1"/>
  <c r="C11" i="1"/>
  <c r="C20" i="1"/>
  <c r="C148" i="1"/>
  <c r="C27" i="1"/>
  <c r="C60" i="1"/>
  <c r="C61" i="1"/>
  <c r="C154" i="1"/>
  <c r="C71" i="1"/>
  <c r="C26" i="1"/>
  <c r="C133" i="1"/>
  <c r="C151" i="1"/>
  <c r="C74" i="1"/>
  <c r="C51" i="1"/>
  <c r="C167" i="1"/>
  <c r="C103" i="1"/>
  <c r="C176" i="1"/>
  <c r="C102" i="1"/>
  <c r="C16" i="1"/>
  <c r="C121" i="1"/>
  <c r="C37" i="1"/>
  <c r="C141" i="1"/>
  <c r="C55" i="1"/>
  <c r="C150" i="1"/>
  <c r="C64" i="1"/>
  <c r="C159" i="1"/>
  <c r="C73" i="1"/>
  <c r="C174" i="1"/>
  <c r="C88" i="1"/>
  <c r="C178" i="1"/>
  <c r="C94" i="1"/>
  <c r="C8" i="1"/>
  <c r="C100" i="1"/>
  <c r="C67" i="1"/>
  <c r="C43" i="1"/>
  <c r="C163" i="1"/>
  <c r="C44" i="1"/>
  <c r="C115" i="1"/>
  <c r="C125" i="1"/>
  <c r="C17" i="1"/>
  <c r="C49" i="1"/>
  <c r="C90" i="1"/>
  <c r="C6" i="1"/>
  <c r="C111" i="1"/>
  <c r="C25" i="1"/>
  <c r="C129" i="1"/>
  <c r="C45" i="1"/>
  <c r="C138" i="1"/>
  <c r="C54" i="1"/>
  <c r="C149" i="1"/>
  <c r="C63" i="1"/>
  <c r="C162" i="1"/>
  <c r="C78" i="1"/>
  <c r="C168" i="1"/>
  <c r="C82" i="1"/>
  <c r="C3" i="1"/>
  <c r="C28" i="1"/>
  <c r="C156" i="1"/>
  <c r="C140" i="1"/>
  <c r="C19" i="1"/>
  <c r="C91" i="1"/>
  <c r="C179" i="1"/>
  <c r="C166" i="1"/>
  <c r="C186" i="1"/>
  <c r="C122" i="1"/>
  <c r="C80" i="1"/>
  <c r="C185" i="1"/>
  <c r="C101" i="1"/>
  <c r="C15" i="1"/>
  <c r="C119" i="1"/>
  <c r="C33" i="1"/>
  <c r="C128" i="1"/>
  <c r="C42" i="1"/>
  <c r="C137" i="1"/>
  <c r="C53" i="1"/>
  <c r="C152" i="1"/>
  <c r="C66" i="1"/>
  <c r="C158" i="1"/>
  <c r="C72" i="1"/>
  <c r="C108" i="1"/>
  <c r="C147" i="1"/>
  <c r="C84" i="1"/>
  <c r="C187" i="1"/>
  <c r="C76" i="1"/>
  <c r="C52" i="1"/>
  <c r="C39" i="1"/>
  <c r="C144" i="1"/>
  <c r="C189" i="1"/>
  <c r="C70" i="1"/>
  <c r="C175" i="1"/>
  <c r="C89" i="1"/>
  <c r="C5" i="1"/>
  <c r="C109" i="1"/>
  <c r="C23" i="1"/>
  <c r="C118" i="1"/>
  <c r="C32" i="1"/>
  <c r="C127" i="1"/>
  <c r="C41" i="1"/>
  <c r="C142" i="1"/>
  <c r="C56" i="1"/>
  <c r="C146" i="1"/>
  <c r="C62" i="1"/>
  <c r="C36" i="1"/>
  <c r="C75" i="1"/>
  <c r="C12" i="1"/>
  <c r="C35" i="1"/>
  <c r="C123" i="1"/>
  <c r="C116" i="1"/>
  <c r="C157" i="1"/>
  <c r="C81" i="1"/>
  <c r="C145" i="1"/>
  <c r="C58" i="1"/>
  <c r="C165" i="1"/>
  <c r="C79" i="1"/>
  <c r="C183" i="1"/>
  <c r="C97" i="1"/>
  <c r="C13" i="1"/>
  <c r="C106" i="1"/>
  <c r="C22" i="1"/>
  <c r="C117" i="1"/>
  <c r="C31" i="1"/>
  <c r="C130" i="1"/>
  <c r="C46" i="1"/>
  <c r="C136" i="1"/>
  <c r="C50" i="1"/>
  <c r="C155" i="1"/>
  <c r="C164" i="1"/>
  <c r="C131" i="1"/>
  <c r="C132" i="1"/>
  <c r="C68" i="1"/>
  <c r="C180" i="1"/>
  <c r="C113" i="1"/>
  <c r="C177" i="1"/>
  <c r="C93" i="1"/>
  <c r="C48" i="1"/>
  <c r="C153" i="1"/>
  <c r="C69" i="1"/>
  <c r="C173" i="1"/>
  <c r="C87" i="1"/>
  <c r="C182" i="1"/>
  <c r="C96" i="1"/>
  <c r="C10" i="1"/>
  <c r="C105" i="1"/>
  <c r="C21" i="1"/>
  <c r="C120" i="1"/>
  <c r="C34" i="1"/>
  <c r="C126" i="1"/>
  <c r="C40" i="1"/>
  <c r="C83" i="1"/>
  <c r="C92" i="1"/>
  <c r="C59" i="1"/>
  <c r="C171" i="1"/>
  <c r="C107" i="1"/>
  <c r="C112" i="1"/>
  <c r="C47" i="1"/>
  <c r="C65" i="1"/>
  <c r="C160" i="1"/>
  <c r="C169" i="1"/>
  <c r="C85" i="1"/>
  <c r="C184" i="1"/>
  <c r="C98" i="1"/>
  <c r="C14" i="1"/>
  <c r="C104" i="1"/>
  <c r="C18" i="1"/>
  <c r="C172" i="1"/>
  <c r="C139" i="1"/>
  <c r="C4" i="1"/>
  <c r="AI4" i="1" s="1"/>
  <c r="C124" i="1"/>
  <c r="C99" i="1"/>
  <c r="C196" i="1"/>
  <c r="D196" i="1" s="1"/>
  <c r="C203" i="1"/>
  <c r="D203" i="1" s="1"/>
  <c r="C226" i="1"/>
  <c r="D226" i="1" s="1"/>
  <c r="C249" i="1"/>
  <c r="D249" i="1" s="1"/>
  <c r="C267" i="1"/>
  <c r="D267" i="1" s="1"/>
  <c r="C290" i="1"/>
  <c r="D290" i="1" s="1"/>
  <c r="C313" i="1"/>
  <c r="D313" i="1" s="1"/>
  <c r="C329" i="1"/>
  <c r="D329" i="1" s="1"/>
  <c r="C345" i="1"/>
  <c r="D345" i="1" s="1"/>
  <c r="C361" i="1"/>
  <c r="D361" i="1" s="1"/>
  <c r="C377" i="1"/>
  <c r="D377" i="1" s="1"/>
  <c r="C297" i="1"/>
  <c r="D297" i="1" s="1"/>
  <c r="C234" i="1"/>
  <c r="D234" i="1" s="1"/>
  <c r="C298" i="1"/>
  <c r="D298" i="1" s="1"/>
  <c r="C335" i="1"/>
  <c r="D335" i="1" s="1"/>
  <c r="C367" i="1"/>
  <c r="D367" i="1" s="1"/>
  <c r="C217" i="1"/>
  <c r="D217" i="1" s="1"/>
  <c r="C281" i="1"/>
  <c r="D281" i="1" s="1"/>
  <c r="C321" i="1"/>
  <c r="D321" i="1" s="1"/>
  <c r="C353" i="1"/>
  <c r="D353" i="1" s="1"/>
  <c r="C209" i="1"/>
  <c r="D209" i="1" s="1"/>
  <c r="C227" i="1"/>
  <c r="D227" i="1" s="1"/>
  <c r="C250" i="1"/>
  <c r="D250" i="1" s="1"/>
  <c r="C273" i="1"/>
  <c r="D273" i="1" s="1"/>
  <c r="C291" i="1"/>
  <c r="D291" i="1" s="1"/>
  <c r="C314" i="1"/>
  <c r="D314" i="1" s="1"/>
  <c r="C330" i="1"/>
  <c r="D330" i="1" s="1"/>
  <c r="C346" i="1"/>
  <c r="D346" i="1" s="1"/>
  <c r="C362" i="1"/>
  <c r="D362" i="1" s="1"/>
  <c r="C378" i="1"/>
  <c r="D378" i="1" s="1"/>
  <c r="C210" i="1"/>
  <c r="D210" i="1" s="1"/>
  <c r="C233" i="1"/>
  <c r="D233" i="1" s="1"/>
  <c r="C251" i="1"/>
  <c r="D251" i="1" s="1"/>
  <c r="C274" i="1"/>
  <c r="D274" i="1" s="1"/>
  <c r="C315" i="1"/>
  <c r="D315" i="1" s="1"/>
  <c r="C347" i="1"/>
  <c r="D347" i="1" s="1"/>
  <c r="C363" i="1"/>
  <c r="D363" i="1" s="1"/>
  <c r="C379" i="1"/>
  <c r="D379" i="1" s="1"/>
  <c r="C331" i="1"/>
  <c r="D331" i="1" s="1"/>
  <c r="C211" i="1"/>
  <c r="D211" i="1" s="1"/>
  <c r="C257" i="1"/>
  <c r="D257" i="1" s="1"/>
  <c r="C275" i="1"/>
  <c r="D275" i="1" s="1"/>
  <c r="C319" i="1"/>
  <c r="D319" i="1" s="1"/>
  <c r="C351" i="1"/>
  <c r="D351" i="1" s="1"/>
  <c r="C194" i="1"/>
  <c r="D194" i="1" s="1"/>
  <c r="C235" i="1"/>
  <c r="D235" i="1" s="1"/>
  <c r="C258" i="1"/>
  <c r="D258" i="1" s="1"/>
  <c r="C299" i="1"/>
  <c r="D299" i="1" s="1"/>
  <c r="C337" i="1"/>
  <c r="D337" i="1" s="1"/>
  <c r="C369" i="1"/>
  <c r="D369" i="1" s="1"/>
  <c r="C218" i="1"/>
  <c r="D218" i="1" s="1"/>
  <c r="C266" i="1"/>
  <c r="D266" i="1" s="1"/>
  <c r="C323" i="1"/>
  <c r="D323" i="1" s="1"/>
  <c r="C370" i="1"/>
  <c r="D370" i="1" s="1"/>
  <c r="C243" i="1"/>
  <c r="D243" i="1" s="1"/>
  <c r="C202" i="1"/>
  <c r="D202" i="1" s="1"/>
  <c r="C265" i="1"/>
  <c r="D265" i="1" s="1"/>
  <c r="C322" i="1"/>
  <c r="D322" i="1" s="1"/>
  <c r="C359" i="1"/>
  <c r="D359" i="1" s="1"/>
  <c r="C219" i="1"/>
  <c r="D219" i="1" s="1"/>
  <c r="C282" i="1"/>
  <c r="D282" i="1" s="1"/>
  <c r="C327" i="1"/>
  <c r="D327" i="1" s="1"/>
  <c r="C371" i="1"/>
  <c r="D371" i="1" s="1"/>
  <c r="C242" i="1"/>
  <c r="D242" i="1" s="1"/>
  <c r="C343" i="1"/>
  <c r="D343" i="1" s="1"/>
  <c r="C355" i="1"/>
  <c r="D355" i="1" s="1"/>
  <c r="C225" i="1"/>
  <c r="D225" i="1" s="1"/>
  <c r="C283" i="1"/>
  <c r="D283" i="1" s="1"/>
  <c r="C338" i="1"/>
  <c r="D338" i="1" s="1"/>
  <c r="C375" i="1"/>
  <c r="D375" i="1" s="1"/>
  <c r="C305" i="1"/>
  <c r="D305" i="1" s="1"/>
  <c r="C306" i="1"/>
  <c r="D306" i="1" s="1"/>
  <c r="C259" i="1"/>
  <c r="D259" i="1" s="1"/>
  <c r="C241" i="1"/>
  <c r="D241" i="1" s="1"/>
  <c r="C289" i="1"/>
  <c r="D289" i="1" s="1"/>
  <c r="C339" i="1"/>
  <c r="D339" i="1" s="1"/>
  <c r="C195" i="1"/>
  <c r="D195" i="1" s="1"/>
  <c r="C354" i="1"/>
  <c r="D354" i="1" s="1"/>
  <c r="C201" i="1"/>
  <c r="D201" i="1" s="1"/>
  <c r="C307" i="1"/>
  <c r="D307" i="1" s="1"/>
  <c r="C344" i="1"/>
  <c r="D344" i="1" s="1"/>
  <c r="C280" i="1"/>
  <c r="D280" i="1" s="1"/>
  <c r="C216" i="1"/>
  <c r="D216" i="1" s="1"/>
  <c r="C271" i="1"/>
  <c r="D271" i="1" s="1"/>
  <c r="C207" i="1"/>
  <c r="D207" i="1" s="1"/>
  <c r="C326" i="1"/>
  <c r="D326" i="1" s="1"/>
  <c r="C262" i="1"/>
  <c r="D262" i="1" s="1"/>
  <c r="C198" i="1"/>
  <c r="D198" i="1" s="1"/>
  <c r="C317" i="1"/>
  <c r="D317" i="1" s="1"/>
  <c r="C253" i="1"/>
  <c r="D253" i="1" s="1"/>
  <c r="C380" i="1"/>
  <c r="D380" i="1" s="1"/>
  <c r="C316" i="1"/>
  <c r="D316" i="1" s="1"/>
  <c r="C252" i="1"/>
  <c r="D252" i="1" s="1"/>
  <c r="C208" i="1"/>
  <c r="D208" i="1" s="1"/>
  <c r="C199" i="1"/>
  <c r="D199" i="1" s="1"/>
  <c r="C254" i="1"/>
  <c r="D254" i="1" s="1"/>
  <c r="C373" i="1"/>
  <c r="D373" i="1" s="1"/>
  <c r="C245" i="1"/>
  <c r="D245" i="1" s="1"/>
  <c r="C308" i="1"/>
  <c r="D308" i="1" s="1"/>
  <c r="C256" i="1"/>
  <c r="D256" i="1" s="1"/>
  <c r="C366" i="1"/>
  <c r="D366" i="1" s="1"/>
  <c r="C357" i="1"/>
  <c r="D357" i="1" s="1"/>
  <c r="C229" i="1"/>
  <c r="D229" i="1" s="1"/>
  <c r="C228" i="1"/>
  <c r="D228" i="1" s="1"/>
  <c r="C287" i="1"/>
  <c r="D287" i="1" s="1"/>
  <c r="C333" i="1"/>
  <c r="D333" i="1" s="1"/>
  <c r="C224" i="1"/>
  <c r="D224" i="1" s="1"/>
  <c r="C261" i="1"/>
  <c r="D261" i="1" s="1"/>
  <c r="C336" i="1"/>
  <c r="D336" i="1" s="1"/>
  <c r="C272" i="1"/>
  <c r="D272" i="1" s="1"/>
  <c r="C263" i="1"/>
  <c r="D263" i="1" s="1"/>
  <c r="C318" i="1"/>
  <c r="D318" i="1" s="1"/>
  <c r="C309" i="1"/>
  <c r="D309" i="1" s="1"/>
  <c r="C372" i="1"/>
  <c r="D372" i="1" s="1"/>
  <c r="C244" i="1"/>
  <c r="D244" i="1" s="1"/>
  <c r="C320" i="1"/>
  <c r="D320" i="1" s="1"/>
  <c r="C311" i="1"/>
  <c r="D311" i="1" s="1"/>
  <c r="C302" i="1"/>
  <c r="D302" i="1" s="1"/>
  <c r="C293" i="1"/>
  <c r="D293" i="1" s="1"/>
  <c r="C292" i="1"/>
  <c r="D292" i="1" s="1"/>
  <c r="C296" i="1"/>
  <c r="D296" i="1" s="1"/>
  <c r="C214" i="1"/>
  <c r="D214" i="1" s="1"/>
  <c r="C332" i="1"/>
  <c r="D332" i="1" s="1"/>
  <c r="C328" i="1"/>
  <c r="D328" i="1" s="1"/>
  <c r="C264" i="1"/>
  <c r="D264" i="1" s="1"/>
  <c r="C200" i="1"/>
  <c r="D200" i="1" s="1"/>
  <c r="C255" i="1"/>
  <c r="D255" i="1" s="1"/>
  <c r="C374" i="1"/>
  <c r="D374" i="1" s="1"/>
  <c r="C310" i="1"/>
  <c r="D310" i="1" s="1"/>
  <c r="C246" i="1"/>
  <c r="D246" i="1" s="1"/>
  <c r="C365" i="1"/>
  <c r="D365" i="1" s="1"/>
  <c r="C301" i="1"/>
  <c r="D301" i="1" s="1"/>
  <c r="C237" i="1"/>
  <c r="D237" i="1" s="1"/>
  <c r="C364" i="1"/>
  <c r="D364" i="1" s="1"/>
  <c r="C300" i="1"/>
  <c r="D300" i="1" s="1"/>
  <c r="C236" i="1"/>
  <c r="D236" i="1" s="1"/>
  <c r="C247" i="1"/>
  <c r="D247" i="1" s="1"/>
  <c r="C238" i="1"/>
  <c r="D238" i="1" s="1"/>
  <c r="C356" i="1"/>
  <c r="D356" i="1" s="1"/>
  <c r="C223" i="1"/>
  <c r="D223" i="1" s="1"/>
  <c r="C269" i="1"/>
  <c r="D269" i="1" s="1"/>
  <c r="C352" i="1"/>
  <c r="D352" i="1" s="1"/>
  <c r="C215" i="1"/>
  <c r="D215" i="1" s="1"/>
  <c r="C270" i="1"/>
  <c r="D270" i="1" s="1"/>
  <c r="C206" i="1"/>
  <c r="D206" i="1" s="1"/>
  <c r="C197" i="1"/>
  <c r="D197" i="1" s="1"/>
  <c r="C376" i="1"/>
  <c r="D376" i="1" s="1"/>
  <c r="C312" i="1"/>
  <c r="D312" i="1" s="1"/>
  <c r="C248" i="1"/>
  <c r="D248" i="1" s="1"/>
  <c r="C303" i="1"/>
  <c r="D303" i="1" s="1"/>
  <c r="C239" i="1"/>
  <c r="D239" i="1" s="1"/>
  <c r="C358" i="1"/>
  <c r="D358" i="1" s="1"/>
  <c r="C294" i="1"/>
  <c r="D294" i="1" s="1"/>
  <c r="C230" i="1"/>
  <c r="D230" i="1" s="1"/>
  <c r="C349" i="1"/>
  <c r="D349" i="1" s="1"/>
  <c r="C285" i="1"/>
  <c r="D285" i="1" s="1"/>
  <c r="C221" i="1"/>
  <c r="D221" i="1" s="1"/>
  <c r="C348" i="1"/>
  <c r="D348" i="1" s="1"/>
  <c r="C284" i="1"/>
  <c r="D284" i="1" s="1"/>
  <c r="C220" i="1"/>
  <c r="D220" i="1" s="1"/>
  <c r="C231" i="1"/>
  <c r="D231" i="1" s="1"/>
  <c r="C222" i="1"/>
  <c r="D222" i="1" s="1"/>
  <c r="C277" i="1"/>
  <c r="D277" i="1" s="1"/>
  <c r="C340" i="1"/>
  <c r="D340" i="1" s="1"/>
  <c r="C212" i="1"/>
  <c r="D212" i="1" s="1"/>
  <c r="C232" i="1"/>
  <c r="D232" i="1" s="1"/>
  <c r="C278" i="1"/>
  <c r="D278" i="1" s="1"/>
  <c r="C205" i="1"/>
  <c r="D205" i="1" s="1"/>
  <c r="C204" i="1"/>
  <c r="D204" i="1" s="1"/>
  <c r="C288" i="1"/>
  <c r="D288" i="1" s="1"/>
  <c r="C279" i="1"/>
  <c r="D279" i="1" s="1"/>
  <c r="C334" i="1"/>
  <c r="D334" i="1" s="1"/>
  <c r="C325" i="1"/>
  <c r="D325" i="1" s="1"/>
  <c r="C260" i="1"/>
  <c r="D260" i="1" s="1"/>
  <c r="C368" i="1"/>
  <c r="D368" i="1" s="1"/>
  <c r="C304" i="1"/>
  <c r="D304" i="1" s="1"/>
  <c r="C240" i="1"/>
  <c r="D240" i="1" s="1"/>
  <c r="C295" i="1"/>
  <c r="D295" i="1" s="1"/>
  <c r="C350" i="1"/>
  <c r="D350" i="1" s="1"/>
  <c r="C286" i="1"/>
  <c r="D286" i="1" s="1"/>
  <c r="C341" i="1"/>
  <c r="D341" i="1" s="1"/>
  <c r="C213" i="1"/>
  <c r="D213" i="1" s="1"/>
  <c r="C276" i="1"/>
  <c r="D276" i="1" s="1"/>
  <c r="C360" i="1"/>
  <c r="D360" i="1" s="1"/>
  <c r="C342" i="1"/>
  <c r="D342" i="1" s="1"/>
  <c r="C268" i="1"/>
  <c r="D268" i="1" s="1"/>
  <c r="C324" i="1"/>
  <c r="D324" i="1" s="1"/>
  <c r="BG4" i="1"/>
  <c r="Y4" i="1"/>
  <c r="K21" i="11"/>
  <c r="L20" i="11"/>
  <c r="BJ4" i="1"/>
  <c r="ET4" i="1"/>
  <c r="CK4" i="1"/>
  <c r="M26" i="5"/>
  <c r="N25" i="5"/>
  <c r="FI4" i="1"/>
  <c r="F4" i="1"/>
  <c r="EE4" i="1"/>
  <c r="BO4" i="1"/>
  <c r="R4" i="1"/>
  <c r="CL4" i="1"/>
  <c r="EH4" i="1"/>
  <c r="BR4" i="1"/>
  <c r="EM4" i="1"/>
  <c r="FN4" i="1"/>
  <c r="AR4" i="1"/>
  <c r="DI4" i="1"/>
  <c r="EG4" i="1"/>
  <c r="E4" i="1"/>
  <c r="BZ4" i="1"/>
  <c r="X4" i="1"/>
  <c r="GB4" i="1"/>
  <c r="BL4" i="1"/>
  <c r="EV4" i="1"/>
  <c r="CS4" i="1"/>
  <c r="M4" i="1"/>
  <c r="CH4" i="1"/>
  <c r="AN4" i="1"/>
  <c r="CR4" i="1"/>
  <c r="CF4" i="1"/>
  <c r="AG4" i="1"/>
  <c r="CU4" i="1"/>
  <c r="U4" i="1"/>
  <c r="FB4" i="1"/>
  <c r="CM4" i="1"/>
  <c r="DC4" i="1"/>
  <c r="AV4" i="1"/>
  <c r="BV4" i="1"/>
  <c r="FP4" i="1"/>
  <c r="CG4" i="1"/>
  <c r="AM4" i="1"/>
  <c r="DA4" i="1"/>
  <c r="DQ4" i="1"/>
  <c r="DD4" i="1"/>
  <c r="FE4" i="1"/>
  <c r="FU4" i="1"/>
  <c r="CW4" i="1"/>
  <c r="BK4" i="1"/>
  <c r="DZ4" i="1"/>
  <c r="AJ4" i="1"/>
  <c r="AB4" i="1"/>
  <c r="BF4" i="1"/>
  <c r="FW4" i="1"/>
  <c r="GG4" i="1"/>
  <c r="BS4" i="1"/>
  <c r="Z4" i="1"/>
  <c r="CE4" i="1"/>
  <c r="AX4" i="1"/>
  <c r="CT4" i="1"/>
  <c r="D4" i="1"/>
  <c r="FY4" i="1"/>
  <c r="DU4" i="1"/>
  <c r="CC4" i="1"/>
  <c r="CI4" i="1"/>
  <c r="DT4" i="1"/>
  <c r="AD4" i="1"/>
  <c r="AQ4" i="1"/>
  <c r="BX4" i="1"/>
  <c r="BN4" i="1"/>
  <c r="FT4" i="1"/>
  <c r="AE4" i="1"/>
  <c r="GD4" i="1"/>
  <c r="BT4" i="1"/>
  <c r="DK4" i="1"/>
  <c r="EO4" i="1"/>
  <c r="DF4" i="1"/>
  <c r="BM4" i="1"/>
  <c r="BB4" i="1"/>
  <c r="N4" i="1"/>
  <c r="K4" i="1"/>
  <c r="FK4" i="1"/>
  <c r="DX4" i="1"/>
  <c r="DV4" i="1"/>
  <c r="FD4" i="1"/>
  <c r="BQ4" i="1"/>
  <c r="FX4" i="1"/>
  <c r="AH4" i="1"/>
  <c r="DW4" i="1"/>
  <c r="GE4" i="1"/>
  <c r="S4" i="1"/>
  <c r="AS4" i="1"/>
  <c r="DH4" i="1"/>
  <c r="AP4" i="1"/>
  <c r="AT4" i="1"/>
  <c r="BH4" i="1"/>
  <c r="DN4" i="1"/>
  <c r="CP4" i="1"/>
  <c r="EB4" i="1"/>
  <c r="AO4" i="1"/>
  <c r="EF4" i="1"/>
  <c r="O4" i="1"/>
  <c r="EJ4" i="1"/>
  <c r="ES4" i="1"/>
  <c r="DP4" i="1"/>
  <c r="DR4" i="1"/>
  <c r="P4" i="1"/>
  <c r="GF4" i="1"/>
  <c r="L4" i="1"/>
  <c r="BU4" i="1"/>
  <c r="DL4" i="1"/>
  <c r="FQ4" i="1"/>
  <c r="EZ4" i="1"/>
  <c r="FZ4" i="1"/>
  <c r="GH4" i="1"/>
  <c r="AK4" i="1"/>
  <c r="EY4" i="1"/>
  <c r="DJ4" i="1"/>
  <c r="CQ4" i="1"/>
  <c r="EQ4" i="1"/>
  <c r="AL4" i="1"/>
  <c r="BE4" i="1"/>
  <c r="EI4" i="1"/>
  <c r="CB4" i="1"/>
  <c r="T4" i="1"/>
  <c r="BD4" i="1"/>
  <c r="CJ4" i="1"/>
  <c r="I4" i="1"/>
  <c r="DE4" i="1"/>
  <c r="AF4" i="1"/>
  <c r="BC4" i="1"/>
  <c r="CA4" i="1"/>
  <c r="EC4" i="1"/>
  <c r="CN4" i="1"/>
  <c r="FV4" i="1"/>
  <c r="GI4" i="1"/>
  <c r="ER4" i="1"/>
  <c r="ED4" i="1"/>
  <c r="GC4" i="1"/>
  <c r="BY4" i="1"/>
  <c r="J4" i="1"/>
  <c r="BW4" i="1"/>
  <c r="EU4" i="1"/>
  <c r="CZ4" i="1"/>
  <c r="FS4" i="1"/>
  <c r="FJ4" i="1"/>
  <c r="FR4" i="1"/>
  <c r="AY4" i="1"/>
  <c r="FA4" i="1"/>
  <c r="EX4" i="1"/>
  <c r="CV4" i="1"/>
  <c r="FC4" i="1"/>
  <c r="AU4" i="1"/>
  <c r="FF4" i="1"/>
  <c r="FL4" i="1"/>
  <c r="EW4" i="1"/>
  <c r="EP4" i="1"/>
  <c r="AC4" i="1"/>
  <c r="DG4" i="1"/>
  <c r="DY4" i="1"/>
  <c r="FH4" i="1"/>
  <c r="DB4" i="1"/>
  <c r="AA4" i="1"/>
  <c r="GA4" i="1"/>
  <c r="BP4" i="1"/>
  <c r="Q4" i="1"/>
  <c r="FG4" i="1"/>
  <c r="FM4" i="1"/>
  <c r="G4" i="1"/>
  <c r="DO4" i="1"/>
  <c r="FO4" i="1"/>
  <c r="CD4" i="1"/>
  <c r="H4" i="1"/>
  <c r="AZ4" i="1"/>
  <c r="CX4" i="1"/>
  <c r="DM4" i="1"/>
  <c r="DS4" i="1"/>
  <c r="EA4" i="1"/>
  <c r="CY4" i="1"/>
  <c r="EK4" i="1"/>
  <c r="V4" i="1"/>
  <c r="BA4" i="1"/>
  <c r="AW4" i="1"/>
  <c r="CO4" i="1"/>
  <c r="EL4" i="1"/>
  <c r="W4" i="1"/>
  <c r="BI4" i="1"/>
  <c r="EN4" i="1"/>
  <c r="CJ3" i="1"/>
  <c r="DF3" i="1"/>
  <c r="FL3" i="1"/>
  <c r="FO3" i="1"/>
  <c r="GB3" i="1"/>
  <c r="V3" i="1"/>
  <c r="BL3" i="1"/>
  <c r="CF3" i="1"/>
  <c r="CV3" i="1"/>
  <c r="EF3" i="1"/>
  <c r="FQ3" i="1"/>
  <c r="E3" i="1"/>
  <c r="CP3" i="1"/>
  <c r="GI3" i="1"/>
  <c r="CO3" i="1"/>
  <c r="GG3" i="1"/>
  <c r="CN3" i="1"/>
  <c r="BB3" i="1"/>
  <c r="EX3" i="1"/>
  <c r="CB3" i="1"/>
  <c r="I3" i="1"/>
  <c r="BU3" i="1"/>
  <c r="EG3" i="1"/>
  <c r="FW3" i="1"/>
  <c r="DB3" i="1"/>
  <c r="AF3" i="1"/>
  <c r="ER3" i="1"/>
  <c r="ES3" i="1"/>
  <c r="FH3" i="1"/>
  <c r="AM3" i="1"/>
  <c r="BK3" i="1"/>
  <c r="BY3" i="1"/>
  <c r="DJ3" i="1"/>
  <c r="ET3" i="1"/>
  <c r="FX3" i="1"/>
  <c r="CE3" i="1"/>
  <c r="FV3" i="1"/>
  <c r="CD3" i="1"/>
  <c r="FT3" i="1"/>
  <c r="CA3" i="1"/>
  <c r="AN3" i="1"/>
  <c r="EN3" i="1"/>
  <c r="BS3" i="1"/>
  <c r="Q3" i="1"/>
  <c r="CC3" i="1"/>
  <c r="EO3" i="1"/>
  <c r="FN3" i="1"/>
  <c r="CR3" i="1"/>
  <c r="W3" i="1"/>
  <c r="G3" i="1"/>
  <c r="DG3" i="1"/>
  <c r="CH3" i="1"/>
  <c r="CX3" i="1"/>
  <c r="AL3" i="1"/>
  <c r="L3" i="1"/>
  <c r="K3" i="1"/>
  <c r="FK3" i="1"/>
  <c r="AT3" i="1"/>
  <c r="DN3" i="1"/>
  <c r="FI3" i="1"/>
  <c r="AQ3" i="1"/>
  <c r="FP3" i="1"/>
  <c r="BJ3" i="1"/>
  <c r="AO3" i="1"/>
  <c r="DQ3" i="1"/>
  <c r="FD3" i="1"/>
  <c r="BQ3" i="1"/>
  <c r="DW3" i="1"/>
  <c r="CM3" i="1"/>
  <c r="BN3" i="1"/>
  <c r="CG3" i="1"/>
  <c r="M3" i="1"/>
  <c r="D3" i="1"/>
  <c r="EZ3" i="1"/>
  <c r="AH3" i="1"/>
  <c r="CZ3" i="1"/>
  <c r="EV3" i="1"/>
  <c r="AD3" i="1"/>
  <c r="FG3" i="1"/>
  <c r="BA3" i="1"/>
  <c r="AW3" i="1"/>
  <c r="DY3" i="1"/>
  <c r="EU3" i="1"/>
  <c r="BH3" i="1"/>
  <c r="BT3" i="1"/>
  <c r="BV3" i="1"/>
  <c r="AU3" i="1"/>
  <c r="O3" i="1"/>
  <c r="FS3" i="1"/>
  <c r="FR3" i="1"/>
  <c r="ED3" i="1"/>
  <c r="EM3" i="1"/>
  <c r="U3" i="1"/>
  <c r="BP3" i="1"/>
  <c r="EJ3" i="1"/>
  <c r="S3" i="1"/>
  <c r="EE3" i="1"/>
  <c r="AR3" i="1"/>
  <c r="BE3" i="1"/>
  <c r="EW3" i="1"/>
  <c r="EL3" i="1"/>
  <c r="AY3" i="1"/>
  <c r="AV3" i="1"/>
  <c r="AX3" i="1"/>
  <c r="FZ3" i="1"/>
  <c r="FB3" i="1"/>
  <c r="FA3" i="1"/>
  <c r="DH3" i="1"/>
  <c r="EA3" i="1"/>
  <c r="J3" i="1"/>
  <c r="BD3" i="1"/>
  <c r="DX3" i="1"/>
  <c r="F3" i="1"/>
  <c r="DV3" i="1"/>
  <c r="AI3" i="1"/>
  <c r="BM3" i="1"/>
  <c r="FE3" i="1"/>
  <c r="EC3" i="1"/>
  <c r="AP3" i="1"/>
  <c r="GD3" i="1"/>
  <c r="AA3" i="1"/>
  <c r="GA3" i="1"/>
  <c r="FC3" i="1"/>
  <c r="EH3" i="1"/>
  <c r="CT3" i="1"/>
  <c r="CQ3" i="1"/>
  <c r="DO3" i="1"/>
  <c r="FJ3" i="1"/>
  <c r="AS3" i="1"/>
  <c r="DL3" i="1"/>
  <c r="AC3" i="1"/>
  <c r="DM3" i="1"/>
  <c r="Z3" i="1"/>
  <c r="CK3" i="1"/>
  <c r="FM3" i="1"/>
  <c r="DT3" i="1"/>
  <c r="N3" i="1"/>
  <c r="X3" i="1"/>
  <c r="EQ3" i="1"/>
  <c r="DS3" i="1"/>
  <c r="BX3" i="1"/>
  <c r="BF3" i="1"/>
  <c r="BO3" i="1"/>
  <c r="P3" i="1"/>
  <c r="GF3" i="1"/>
  <c r="GE3" i="1"/>
  <c r="EI3" i="1"/>
  <c r="BG3" i="1"/>
  <c r="EY3" i="1"/>
  <c r="BC3" i="1"/>
  <c r="Y3" i="1"/>
  <c r="DK3" i="1"/>
  <c r="FF3" i="1"/>
  <c r="AK3" i="1"/>
  <c r="DC3" i="1"/>
  <c r="H3" i="1"/>
  <c r="CU3" i="1"/>
  <c r="FU3" i="1"/>
  <c r="EB3" i="1"/>
  <c r="DR3" i="1"/>
  <c r="AJ3" i="1"/>
  <c r="EK3" i="1"/>
  <c r="R3" i="1"/>
  <c r="AG3" i="1"/>
  <c r="CI3" i="1"/>
  <c r="DU3" i="1"/>
  <c r="CW3" i="1"/>
  <c r="BW3" i="1"/>
  <c r="DZ3" i="1"/>
  <c r="GH3" i="1"/>
  <c r="CS3" i="1"/>
  <c r="BZ3" i="1"/>
  <c r="DE3" i="1"/>
  <c r="DP3" i="1"/>
  <c r="AZ3" i="1"/>
  <c r="AE3" i="1"/>
  <c r="FY3" i="1"/>
  <c r="DA3" i="1"/>
  <c r="BI3" i="1"/>
  <c r="AB3" i="1"/>
  <c r="T3" i="1"/>
  <c r="DD3" i="1"/>
  <c r="DI3" i="1"/>
  <c r="EP3" i="1"/>
  <c r="BR3" i="1"/>
  <c r="CY3" i="1"/>
  <c r="CL3" i="1"/>
  <c r="GC3" i="1"/>
  <c r="A6" i="1"/>
  <c r="BF5" i="1"/>
  <c r="DR5" i="1"/>
  <c r="GD5" i="1"/>
  <c r="BO5" i="1"/>
  <c r="EA5" i="1"/>
  <c r="L5" i="1"/>
  <c r="BX5" i="1"/>
  <c r="EJ5" i="1"/>
  <c r="U5" i="1"/>
  <c r="DQ5" i="1"/>
  <c r="AG5" i="1"/>
  <c r="EF5" i="1"/>
  <c r="AV5" i="1"/>
  <c r="EU5" i="1"/>
  <c r="CX5" i="1"/>
  <c r="CB5" i="1"/>
  <c r="BL5" i="1"/>
  <c r="AC5" i="1"/>
  <c r="EW5" i="1"/>
  <c r="BB5" i="1"/>
  <c r="FU5" i="1"/>
  <c r="DE5" i="1"/>
  <c r="BZ5" i="1"/>
  <c r="BN5" i="1"/>
  <c r="DZ5" i="1"/>
  <c r="K5" i="1"/>
  <c r="BW5" i="1"/>
  <c r="EI5" i="1"/>
  <c r="T5" i="1"/>
  <c r="CF5" i="1"/>
  <c r="ER5" i="1"/>
  <c r="AF5" i="1"/>
  <c r="EE5" i="1"/>
  <c r="AU5" i="1"/>
  <c r="ET5" i="1"/>
  <c r="BJ5" i="1"/>
  <c r="FI5" i="1"/>
  <c r="DO5" i="1"/>
  <c r="CY5" i="1"/>
  <c r="CC5" i="1"/>
  <c r="AW5" i="1"/>
  <c r="GI5" i="1"/>
  <c r="CP5" i="1"/>
  <c r="O5" i="1"/>
  <c r="FQ5" i="1"/>
  <c r="EK5" i="1"/>
  <c r="J5" i="1"/>
  <c r="BV5" i="1"/>
  <c r="EH5" i="1"/>
  <c r="S5" i="1"/>
  <c r="CE5" i="1"/>
  <c r="EQ5" i="1"/>
  <c r="AB5" i="1"/>
  <c r="CN5" i="1"/>
  <c r="EZ5" i="1"/>
  <c r="AT5" i="1"/>
  <c r="ES5" i="1"/>
  <c r="BI5" i="1"/>
  <c r="FE5" i="1"/>
  <c r="BU5" i="1"/>
  <c r="FT5" i="1"/>
  <c r="EL5" i="1"/>
  <c r="DP5" i="1"/>
  <c r="CZ5" i="1"/>
  <c r="BQ5" i="1"/>
  <c r="M5" i="1"/>
  <c r="DY5" i="1"/>
  <c r="CQ5" i="1"/>
  <c r="BC5" i="1"/>
  <c r="ED5" i="1"/>
  <c r="R5" i="1"/>
  <c r="CD5" i="1"/>
  <c r="EP5" i="1"/>
  <c r="AA5" i="1"/>
  <c r="CM5" i="1"/>
  <c r="EY5" i="1"/>
  <c r="AJ5" i="1"/>
  <c r="CV5" i="1"/>
  <c r="FH5" i="1"/>
  <c r="BE5" i="1"/>
  <c r="FD5" i="1"/>
  <c r="BT5" i="1"/>
  <c r="FS5" i="1"/>
  <c r="CI5" i="1"/>
  <c r="GH5" i="1"/>
  <c r="FC5" i="1"/>
  <c r="EM5" i="1"/>
  <c r="DW5" i="1"/>
  <c r="CK5" i="1"/>
  <c r="BA5" i="1"/>
  <c r="FB5" i="1"/>
  <c r="FL5" i="1"/>
  <c r="EV5" i="1"/>
  <c r="DM5" i="1"/>
  <c r="Z5" i="1"/>
  <c r="CL5" i="1"/>
  <c r="EX5" i="1"/>
  <c r="AI5" i="1"/>
  <c r="CU5" i="1"/>
  <c r="FG5" i="1"/>
  <c r="AR5" i="1"/>
  <c r="DD5" i="1"/>
  <c r="FP5" i="1"/>
  <c r="BS5" i="1"/>
  <c r="FR5" i="1"/>
  <c r="CH5" i="1"/>
  <c r="GG5" i="1"/>
  <c r="CW5" i="1"/>
  <c r="P5" i="1"/>
  <c r="FZ5" i="1"/>
  <c r="FJ5" i="1"/>
  <c r="EN5" i="1"/>
  <c r="E5" i="1"/>
  <c r="CO5" i="1"/>
  <c r="AE5" i="1"/>
  <c r="Y5" i="1"/>
  <c r="BM5" i="1"/>
  <c r="EC5" i="1"/>
  <c r="AH5" i="1"/>
  <c r="CT5" i="1"/>
  <c r="FF5" i="1"/>
  <c r="AQ5" i="1"/>
  <c r="DC5" i="1"/>
  <c r="FO5" i="1"/>
  <c r="AZ5" i="1"/>
  <c r="DL5" i="1"/>
  <c r="FX5" i="1"/>
  <c r="CG5" i="1"/>
  <c r="GC5" i="1"/>
  <c r="CS5" i="1"/>
  <c r="I5" i="1"/>
  <c r="DH5" i="1"/>
  <c r="AM5" i="1"/>
  <c r="Q5" i="1"/>
  <c r="GA5" i="1"/>
  <c r="FK5" i="1"/>
  <c r="AS5" i="1"/>
  <c r="DX5" i="1"/>
  <c r="BY5" i="1"/>
  <c r="DA5" i="1"/>
  <c r="FY5" i="1"/>
  <c r="B5" i="1"/>
  <c r="AP5" i="1"/>
  <c r="DB5" i="1"/>
  <c r="FN5" i="1"/>
  <c r="AY5" i="1"/>
  <c r="DK5" i="1"/>
  <c r="FW5" i="1"/>
  <c r="BH5" i="1"/>
  <c r="DT5" i="1"/>
  <c r="GF5" i="1"/>
  <c r="CR5" i="1"/>
  <c r="H5" i="1"/>
  <c r="DG5" i="1"/>
  <c r="W5" i="1"/>
  <c r="DV5" i="1"/>
  <c r="BD5" i="1"/>
  <c r="AN5" i="1"/>
  <c r="X5" i="1"/>
  <c r="GB5" i="1"/>
  <c r="CJ5" i="1"/>
  <c r="FA5" i="1"/>
  <c r="DI5" i="1"/>
  <c r="FM5" i="1"/>
  <c r="AL5" i="1"/>
  <c r="AX5" i="1"/>
  <c r="DJ5" i="1"/>
  <c r="FV5" i="1"/>
  <c r="BG5" i="1"/>
  <c r="DS5" i="1"/>
  <c r="GE5" i="1"/>
  <c r="BP5" i="1"/>
  <c r="EB5" i="1"/>
  <c r="G5" i="1"/>
  <c r="DF5" i="1"/>
  <c r="V5" i="1"/>
  <c r="DU5" i="1"/>
  <c r="AK5" i="1"/>
  <c r="EG5" i="1"/>
  <c r="CA5" i="1"/>
  <c r="BK5" i="1"/>
  <c r="AO5" i="1"/>
  <c r="F5" i="1"/>
  <c r="DN5" i="1"/>
  <c r="N5" i="1"/>
  <c r="EO5" i="1"/>
  <c r="AD5" i="1"/>
  <c r="BR5" i="1"/>
  <c r="D5" i="1"/>
  <c r="BR194" i="1" l="1"/>
  <c r="DZ194" i="1"/>
  <c r="FF194" i="1"/>
  <c r="N194" i="1"/>
  <c r="FY194" i="1"/>
  <c r="AJ194" i="1"/>
  <c r="GF194" i="1"/>
  <c r="F194" i="1"/>
  <c r="GL194" i="1" s="1"/>
  <c r="FS194" i="1"/>
  <c r="V195" i="1"/>
  <c r="FA195" i="1"/>
  <c r="EC195" i="1"/>
  <c r="EY195" i="1"/>
  <c r="EF195" i="1"/>
  <c r="FD195" i="1"/>
  <c r="BX195" i="1"/>
  <c r="AA194" i="1"/>
  <c r="EE194" i="1"/>
  <c r="BP195" i="1"/>
  <c r="J195" i="1"/>
  <c r="T195" i="1"/>
  <c r="L195" i="1"/>
  <c r="DH195" i="1"/>
  <c r="DF195" i="1"/>
  <c r="EP195" i="1"/>
  <c r="AS194" i="1"/>
  <c r="FZ194" i="1"/>
  <c r="AW194" i="1"/>
  <c r="H195" i="1"/>
  <c r="GM195" i="1" s="1"/>
  <c r="EL195" i="1"/>
  <c r="CY194" i="1"/>
  <c r="DA194" i="1"/>
  <c r="GH194" i="1"/>
  <c r="EK194" i="1"/>
  <c r="AK194" i="1"/>
  <c r="GE194" i="1"/>
  <c r="X194" i="1"/>
  <c r="DL194" i="1"/>
  <c r="GA194" i="1"/>
  <c r="DV194" i="1"/>
  <c r="BA195" i="1"/>
  <c r="AZ195" i="1"/>
  <c r="Q195" i="1"/>
  <c r="AC195" i="1"/>
  <c r="EX195" i="1"/>
  <c r="BW195" i="1"/>
  <c r="CN195" i="1"/>
  <c r="BD195" i="1"/>
  <c r="DJ195" i="1"/>
  <c r="BU195" i="1"/>
  <c r="O195" i="1"/>
  <c r="AP195" i="1"/>
  <c r="BQ195" i="1"/>
  <c r="W195" i="1"/>
  <c r="EA195" i="1"/>
  <c r="DO195" i="1"/>
  <c r="DB195" i="1"/>
  <c r="FF195" i="1"/>
  <c r="FJ195" i="1"/>
  <c r="ED195" i="1"/>
  <c r="AF195" i="1"/>
  <c r="BE195" i="1"/>
  <c r="FZ195" i="1"/>
  <c r="DR195" i="1"/>
  <c r="CP195" i="1"/>
  <c r="DD194" i="1"/>
  <c r="DP194" i="1"/>
  <c r="DU194" i="1"/>
  <c r="FU194" i="1"/>
  <c r="BC194" i="1"/>
  <c r="BF194" i="1"/>
  <c r="CK194" i="1"/>
  <c r="CQ194" i="1"/>
  <c r="EC194" i="1"/>
  <c r="FB194" i="1"/>
  <c r="AR194" i="1"/>
  <c r="FR194" i="1"/>
  <c r="DY194" i="1"/>
  <c r="EZ194" i="1"/>
  <c r="FD194" i="1"/>
  <c r="AT194" i="1"/>
  <c r="BM195" i="1"/>
  <c r="BN195" i="1"/>
  <c r="FY195" i="1"/>
  <c r="FW195" i="1"/>
  <c r="EP194" i="1"/>
  <c r="AE194" i="1"/>
  <c r="BW194" i="1"/>
  <c r="DR194" i="1"/>
  <c r="DK194" i="1"/>
  <c r="P194" i="1"/>
  <c r="DT194" i="1"/>
  <c r="FJ194" i="1"/>
  <c r="GD194" i="1"/>
  <c r="DX194" i="1"/>
  <c r="AX194" i="1"/>
  <c r="S194" i="1"/>
  <c r="O194" i="1"/>
  <c r="BA194" i="1"/>
  <c r="M194" i="1"/>
  <c r="AO194" i="1"/>
  <c r="K194" i="1"/>
  <c r="CR194" i="1"/>
  <c r="CA194" i="1"/>
  <c r="BY194" i="1"/>
  <c r="FW194" i="1"/>
  <c r="EN195" i="1"/>
  <c r="EK195" i="1"/>
  <c r="CD195" i="1"/>
  <c r="GA195" i="1"/>
  <c r="EW195" i="1"/>
  <c r="AY195" i="1"/>
  <c r="BY195" i="1"/>
  <c r="CA195" i="1"/>
  <c r="CB195" i="1"/>
  <c r="AK195" i="1"/>
  <c r="GF195" i="1"/>
  <c r="AO195" i="1"/>
  <c r="AS195" i="1"/>
  <c r="DV195" i="1"/>
  <c r="EO195" i="1"/>
  <c r="AQ195" i="1"/>
  <c r="CT195" i="1"/>
  <c r="AB195" i="1"/>
  <c r="DQ195" i="1"/>
  <c r="CM195" i="1"/>
  <c r="CH195" i="1"/>
  <c r="E195" i="1"/>
  <c r="J194" i="1"/>
  <c r="AY194" i="1"/>
  <c r="BP194" i="1"/>
  <c r="BV194" i="1"/>
  <c r="AD194" i="1"/>
  <c r="BN194" i="1"/>
  <c r="FP194" i="1"/>
  <c r="AL194" i="1"/>
  <c r="EO194" i="1"/>
  <c r="CD194" i="1"/>
  <c r="AM194" i="1"/>
  <c r="BU194" i="1"/>
  <c r="GI194" i="1"/>
  <c r="V194" i="1"/>
  <c r="GE195" i="1"/>
  <c r="FK195" i="1"/>
  <c r="BT195" i="1"/>
  <c r="DT195" i="1"/>
  <c r="CE195" i="1"/>
  <c r="DZ195" i="1"/>
  <c r="AM195" i="1"/>
  <c r="U195" i="1"/>
  <c r="CS195" i="1"/>
  <c r="DI195" i="1"/>
  <c r="BO195" i="1"/>
  <c r="BJ195" i="1"/>
  <c r="GC194" i="1"/>
  <c r="AB194" i="1"/>
  <c r="BZ194" i="1"/>
  <c r="AG194" i="1"/>
  <c r="H194" i="1"/>
  <c r="GN194" i="1" s="1"/>
  <c r="BG194" i="1"/>
  <c r="DS194" i="1"/>
  <c r="DM194" i="1"/>
  <c r="EH194" i="1"/>
  <c r="BM194" i="1"/>
  <c r="DH194" i="1"/>
  <c r="CO195" i="1"/>
  <c r="DM195" i="1"/>
  <c r="FM195" i="1"/>
  <c r="DY195" i="1"/>
  <c r="FC195" i="1"/>
  <c r="CZ195" i="1"/>
  <c r="GI195" i="1"/>
  <c r="I195" i="1"/>
  <c r="GN195" i="1" s="1"/>
  <c r="EQ195" i="1"/>
  <c r="FQ195" i="1"/>
  <c r="ES195" i="1"/>
  <c r="BH195" i="1"/>
  <c r="AH195" i="1"/>
  <c r="N195" i="1"/>
  <c r="AE195" i="1"/>
  <c r="CC195" i="1"/>
  <c r="BS195" i="1"/>
  <c r="CL194" i="1"/>
  <c r="BI194" i="1"/>
  <c r="CS194" i="1"/>
  <c r="R194" i="1"/>
  <c r="DC194" i="1"/>
  <c r="EI194" i="1"/>
  <c r="EQ194" i="1"/>
  <c r="AC194" i="1"/>
  <c r="FC194" i="1"/>
  <c r="AI194" i="1"/>
  <c r="FA194" i="1"/>
  <c r="BE194" i="1"/>
  <c r="ED194" i="1"/>
  <c r="EU194" i="1"/>
  <c r="AH194" i="1"/>
  <c r="AW195" i="1"/>
  <c r="CX195" i="1"/>
  <c r="FG195" i="1"/>
  <c r="DG195" i="1"/>
  <c r="CV195" i="1"/>
  <c r="EU195" i="1"/>
  <c r="FV195" i="1"/>
  <c r="CJ195" i="1"/>
  <c r="CQ195" i="1"/>
  <c r="DL195" i="1"/>
  <c r="EJ195" i="1"/>
  <c r="AT195" i="1"/>
  <c r="FX195" i="1"/>
  <c r="BB195" i="1"/>
  <c r="FT195" i="1"/>
  <c r="G194" i="1"/>
  <c r="GM194" i="1" s="1"/>
  <c r="EN194" i="1"/>
  <c r="ET194" i="1"/>
  <c r="AF194" i="1"/>
  <c r="BB194" i="1"/>
  <c r="EF194" i="1"/>
  <c r="DF194" i="1"/>
  <c r="FE195" i="1"/>
  <c r="AV195" i="1"/>
  <c r="CR195" i="1"/>
  <c r="X195" i="1"/>
  <c r="BR195" i="1"/>
  <c r="BG195" i="1"/>
  <c r="GG194" i="1"/>
  <c r="CF194" i="1"/>
  <c r="DI194" i="1"/>
  <c r="AZ194" i="1"/>
  <c r="CW194" i="1"/>
  <c r="EB194" i="1"/>
  <c r="Y194" i="1"/>
  <c r="BO194" i="1"/>
  <c r="FM194" i="1"/>
  <c r="DO194" i="1"/>
  <c r="AP194" i="1"/>
  <c r="BD194" i="1"/>
  <c r="AV194" i="1"/>
  <c r="EJ194" i="1"/>
  <c r="AU194" i="1"/>
  <c r="FG194" i="1"/>
  <c r="BI195" i="1"/>
  <c r="CY195" i="1"/>
  <c r="FO195" i="1"/>
  <c r="AA195" i="1"/>
  <c r="FL195" i="1"/>
  <c r="FR195" i="1"/>
  <c r="GC195" i="1"/>
  <c r="BC195" i="1"/>
  <c r="EI195" i="1"/>
  <c r="GH195" i="1"/>
  <c r="P195" i="1"/>
  <c r="EB195" i="1"/>
  <c r="S195" i="1"/>
  <c r="DX195" i="1"/>
  <c r="DK195" i="1"/>
  <c r="AD195" i="1"/>
  <c r="AX195" i="1"/>
  <c r="AJ195" i="1"/>
  <c r="T194" i="1"/>
  <c r="DE194" i="1"/>
  <c r="CI194" i="1"/>
  <c r="CU194" i="1"/>
  <c r="EY194" i="1"/>
  <c r="BX194" i="1"/>
  <c r="Z194" i="1"/>
  <c r="CT194" i="1"/>
  <c r="FE194" i="1"/>
  <c r="EA194" i="1"/>
  <c r="EL194" i="1"/>
  <c r="U194" i="1"/>
  <c r="BT194" i="1"/>
  <c r="DS195" i="1"/>
  <c r="G195" i="1"/>
  <c r="GL195" i="1" s="1"/>
  <c r="FH195" i="1"/>
  <c r="AU195" i="1"/>
  <c r="FS195" i="1"/>
  <c r="ER195" i="1"/>
  <c r="DE195" i="1"/>
  <c r="AL195" i="1"/>
  <c r="EZ195" i="1"/>
  <c r="DP195" i="1"/>
  <c r="DN195" i="1"/>
  <c r="DW195" i="1"/>
  <c r="K195" i="1"/>
  <c r="GD195" i="1"/>
  <c r="CI195" i="1"/>
  <c r="Z195" i="1"/>
  <c r="CL195" i="1"/>
  <c r="CK195" i="1"/>
  <c r="CG194" i="1"/>
  <c r="BJ194" i="1"/>
  <c r="L194" i="1"/>
  <c r="FN194" i="1"/>
  <c r="FT194" i="1"/>
  <c r="BK194" i="1"/>
  <c r="EG194" i="1"/>
  <c r="CO194" i="1"/>
  <c r="BL194" i="1"/>
  <c r="DA195" i="1"/>
  <c r="FB195" i="1"/>
  <c r="M195" i="1"/>
  <c r="EG195" i="1"/>
  <c r="R195" i="1"/>
  <c r="ET195" i="1"/>
  <c r="EV194" i="1"/>
  <c r="CM194" i="1"/>
  <c r="AQ194" i="1"/>
  <c r="CX194" i="1"/>
  <c r="CC194" i="1"/>
  <c r="FV194" i="1"/>
  <c r="FH194" i="1"/>
  <c r="I194" i="1"/>
  <c r="CP194" i="1"/>
  <c r="GB194" i="1"/>
  <c r="BK195" i="1"/>
  <c r="CG195" i="1"/>
  <c r="CU195" i="1"/>
  <c r="EV195" i="1"/>
  <c r="AL196" i="1"/>
  <c r="GE196" i="1"/>
  <c r="AE196" i="1"/>
  <c r="DY196" i="1"/>
  <c r="N196" i="1"/>
  <c r="H196" i="1"/>
  <c r="GL196" i="1" s="1"/>
  <c r="FF196" i="1"/>
  <c r="FD196" i="1"/>
  <c r="EH196" i="1"/>
  <c r="BL196" i="1"/>
  <c r="FV196" i="1"/>
  <c r="DB196" i="1"/>
  <c r="EN196" i="1"/>
  <c r="DW196" i="1"/>
  <c r="AT196" i="1"/>
  <c r="F196" i="1"/>
  <c r="DJ196" i="1"/>
  <c r="AP196" i="1"/>
  <c r="FX196" i="1"/>
  <c r="AH196" i="1"/>
  <c r="FJ196" i="1"/>
  <c r="FP196" i="1"/>
  <c r="Z196" i="1"/>
  <c r="EM196" i="1"/>
  <c r="FH196" i="1"/>
  <c r="R196" i="1"/>
  <c r="DP196" i="1"/>
  <c r="EZ196" i="1"/>
  <c r="J196" i="1"/>
  <c r="GN196" i="1" s="1"/>
  <c r="CY196" i="1"/>
  <c r="ER196" i="1"/>
  <c r="BZ196" i="1"/>
  <c r="CX196" i="1"/>
  <c r="BX196" i="1"/>
  <c r="EW194" i="1"/>
  <c r="EM194" i="1"/>
  <c r="BH194" i="1"/>
  <c r="CZ194" i="1"/>
  <c r="DW194" i="1"/>
  <c r="FI194" i="1"/>
  <c r="CH194" i="1"/>
  <c r="Q194" i="1"/>
  <c r="CE194" i="1"/>
  <c r="ES194" i="1"/>
  <c r="CB194" i="1"/>
  <c r="E194" i="1"/>
  <c r="GK194" i="1" s="1"/>
  <c r="FO194" i="1"/>
  <c r="CW195" i="1"/>
  <c r="FP195" i="1"/>
  <c r="AG195" i="1"/>
  <c r="BL195" i="1"/>
  <c r="FN195" i="1"/>
  <c r="F195" i="1"/>
  <c r="AI195" i="1"/>
  <c r="BK196" i="1"/>
  <c r="AD196" i="1"/>
  <c r="DK196" i="1"/>
  <c r="DC196" i="1"/>
  <c r="FS196" i="1"/>
  <c r="AK196" i="1"/>
  <c r="FA196" i="1"/>
  <c r="BG196" i="1"/>
  <c r="AS196" i="1"/>
  <c r="E196" i="1"/>
  <c r="CK196" i="1"/>
  <c r="BQ196" i="1"/>
  <c r="EE196" i="1"/>
  <c r="U196" i="1"/>
  <c r="V196" i="1"/>
  <c r="GB196" i="1"/>
  <c r="FK196" i="1"/>
  <c r="CT196" i="1"/>
  <c r="BS196" i="1"/>
  <c r="BE196" i="1"/>
  <c r="CZ196" i="1"/>
  <c r="BV196" i="1"/>
  <c r="DF196" i="1"/>
  <c r="X196" i="1"/>
  <c r="GF196" i="1"/>
  <c r="GA196" i="1"/>
  <c r="AO196" i="1"/>
  <c r="G196" i="1"/>
  <c r="AX196" i="1"/>
  <c r="AN196" i="1"/>
  <c r="DT196" i="1"/>
  <c r="Q196" i="1"/>
  <c r="DL196" i="1"/>
  <c r="EC196" i="1"/>
  <c r="FZ196" i="1"/>
  <c r="DD196" i="1"/>
  <c r="DM196" i="1"/>
  <c r="FC196" i="1"/>
  <c r="CV196" i="1"/>
  <c r="ED196" i="1"/>
  <c r="EL196" i="1"/>
  <c r="CN196" i="1"/>
  <c r="EK196" i="1"/>
  <c r="DO196" i="1"/>
  <c r="CF196" i="1"/>
  <c r="DE196" i="1"/>
  <c r="EU196" i="1"/>
  <c r="L196" i="1"/>
  <c r="BQ194" i="1"/>
  <c r="DN194" i="1"/>
  <c r="DG194" i="1"/>
  <c r="BS194" i="1"/>
  <c r="FX194" i="1"/>
  <c r="ER194" i="1"/>
  <c r="EX194" i="1"/>
  <c r="FQ194" i="1"/>
  <c r="FL194" i="1"/>
  <c r="DU195" i="1"/>
  <c r="GG195" i="1"/>
  <c r="FU195" i="1"/>
  <c r="BV195" i="1"/>
  <c r="CF195" i="1"/>
  <c r="GB195" i="1"/>
  <c r="EM195" i="1"/>
  <c r="FI195" i="1"/>
  <c r="Y195" i="1"/>
  <c r="BH196" i="1"/>
  <c r="FY196" i="1"/>
  <c r="AM196" i="1"/>
  <c r="AZ196" i="1"/>
  <c r="BM196" i="1"/>
  <c r="P196" i="1"/>
  <c r="AR196" i="1"/>
  <c r="EV196" i="1"/>
  <c r="GH196" i="1"/>
  <c r="AJ196" i="1"/>
  <c r="BC196" i="1"/>
  <c r="FT196" i="1"/>
  <c r="AB196" i="1"/>
  <c r="FQ196" i="1"/>
  <c r="FI196" i="1"/>
  <c r="T196" i="1"/>
  <c r="FU196" i="1"/>
  <c r="AV196" i="1"/>
  <c r="EA196" i="1"/>
  <c r="BP196" i="1"/>
  <c r="FM196" i="1"/>
  <c r="DV196" i="1"/>
  <c r="FW196" i="1"/>
  <c r="DA196" i="1"/>
  <c r="DH196" i="1"/>
  <c r="FO196" i="1"/>
  <c r="Y196" i="1"/>
  <c r="CW196" i="1"/>
  <c r="FG196" i="1"/>
  <c r="FL196" i="1"/>
  <c r="CI196" i="1"/>
  <c r="EY196" i="1"/>
  <c r="CQ196" i="1"/>
  <c r="BU196" i="1"/>
  <c r="EQ196" i="1"/>
  <c r="O196" i="1"/>
  <c r="BJ196" i="1"/>
  <c r="EI196" i="1"/>
  <c r="BB196" i="1"/>
  <c r="EF196" i="1"/>
  <c r="BO196" i="1"/>
  <c r="DQ194" i="1"/>
  <c r="FK194" i="1"/>
  <c r="W194" i="1"/>
  <c r="AN194" i="1"/>
  <c r="DJ194" i="1"/>
  <c r="DB194" i="1"/>
  <c r="CN194" i="1"/>
  <c r="CV194" i="1"/>
  <c r="CJ194" i="1"/>
  <c r="BF195" i="1"/>
  <c r="DD195" i="1"/>
  <c r="DC195" i="1"/>
  <c r="AN195" i="1"/>
  <c r="BZ195" i="1"/>
  <c r="EH195" i="1"/>
  <c r="CA196" i="1"/>
  <c r="BY196" i="1"/>
  <c r="FB196" i="1"/>
  <c r="CE196" i="1"/>
  <c r="CP196" i="1"/>
  <c r="ET196" i="1"/>
  <c r="BW196" i="1"/>
  <c r="EW196" i="1"/>
  <c r="AG196" i="1"/>
  <c r="GD196" i="1"/>
  <c r="BD196" i="1"/>
  <c r="DI196" i="1"/>
  <c r="GG196" i="1"/>
  <c r="FE196" i="1"/>
  <c r="DG196" i="1"/>
  <c r="AY196" i="1"/>
  <c r="DX196" i="1"/>
  <c r="CS196" i="1"/>
  <c r="AQ196" i="1"/>
  <c r="CO196" i="1"/>
  <c r="CH196" i="1"/>
  <c r="AI196" i="1"/>
  <c r="BA196" i="1"/>
  <c r="BT196" i="1"/>
  <c r="AA196" i="1"/>
  <c r="M196" i="1"/>
  <c r="BI196" i="1"/>
  <c r="S196" i="1"/>
  <c r="GI196" i="1"/>
  <c r="AU196" i="1"/>
  <c r="K196" i="1"/>
  <c r="AC196" i="1"/>
  <c r="DQ196" i="1"/>
  <c r="DR196" i="1"/>
  <c r="EB196" i="1"/>
  <c r="EG196" i="1"/>
  <c r="I196" i="1"/>
  <c r="GM196" i="1" s="1"/>
  <c r="CM196" i="1"/>
  <c r="DS196" i="1"/>
  <c r="CJ196" i="1"/>
  <c r="GC196" i="1"/>
  <c r="EX196" i="1"/>
  <c r="ES196" i="1"/>
  <c r="DZ196" i="1"/>
  <c r="BR196" i="1"/>
  <c r="W196" i="1"/>
  <c r="CU196" i="1"/>
  <c r="EO196" i="1"/>
  <c r="DU196" i="1"/>
  <c r="FN196" i="1"/>
  <c r="FR196" i="1"/>
  <c r="EP196" i="1"/>
  <c r="AW196" i="1"/>
  <c r="BF196" i="1"/>
  <c r="DN196" i="1"/>
  <c r="CR196" i="1"/>
  <c r="CG196" i="1"/>
  <c r="CL196" i="1"/>
  <c r="CD196" i="1"/>
  <c r="CC196" i="1"/>
  <c r="AF196" i="1"/>
  <c r="BN196" i="1"/>
  <c r="CB196" i="1"/>
  <c r="EJ196" i="1"/>
  <c r="AR195" i="1"/>
  <c r="EE195" i="1"/>
  <c r="L21" i="11"/>
  <c r="M20" i="11"/>
  <c r="N26" i="5"/>
  <c r="O25" i="5"/>
  <c r="AE6" i="1"/>
  <c r="CQ6" i="1"/>
  <c r="FC6" i="1"/>
  <c r="AF6" i="1"/>
  <c r="CR6" i="1"/>
  <c r="FD6" i="1"/>
  <c r="AO6" i="1"/>
  <c r="DA6" i="1"/>
  <c r="FM6" i="1"/>
  <c r="BX6" i="1"/>
  <c r="FW6" i="1"/>
  <c r="CM6" i="1"/>
  <c r="N6" i="1"/>
  <c r="DM6" i="1"/>
  <c r="BF6" i="1"/>
  <c r="AJ6" i="1"/>
  <c r="T6" i="1"/>
  <c r="GD6" i="1"/>
  <c r="BQ6" i="1"/>
  <c r="ED6" i="1"/>
  <c r="AS6" i="1"/>
  <c r="GE6" i="1"/>
  <c r="AC6" i="1"/>
  <c r="A7" i="1"/>
  <c r="AM6" i="1"/>
  <c r="CY6" i="1"/>
  <c r="FK6" i="1"/>
  <c r="AN6" i="1"/>
  <c r="CZ6" i="1"/>
  <c r="FL6" i="1"/>
  <c r="AW6" i="1"/>
  <c r="DI6" i="1"/>
  <c r="FU6" i="1"/>
  <c r="CL6" i="1"/>
  <c r="GH6" i="1"/>
  <c r="CX6" i="1"/>
  <c r="AB6" i="1"/>
  <c r="EA6" i="1"/>
  <c r="BW6" i="1"/>
  <c r="BG6" i="1"/>
  <c r="AQ6" i="1"/>
  <c r="AD6" i="1"/>
  <c r="DC6" i="1"/>
  <c r="FP6" i="1"/>
  <c r="DE6" i="1"/>
  <c r="CF6" i="1"/>
  <c r="FA6" i="1"/>
  <c r="B6" i="1"/>
  <c r="AU6" i="1"/>
  <c r="DG6" i="1"/>
  <c r="FS6" i="1"/>
  <c r="AV6" i="1"/>
  <c r="DH6" i="1"/>
  <c r="FT6" i="1"/>
  <c r="BE6" i="1"/>
  <c r="DQ6" i="1"/>
  <c r="GC6" i="1"/>
  <c r="CW6" i="1"/>
  <c r="M6" i="1"/>
  <c r="DL6" i="1"/>
  <c r="AP6" i="1"/>
  <c r="EL6" i="1"/>
  <c r="CT6" i="1"/>
  <c r="CD6" i="1"/>
  <c r="BH6" i="1"/>
  <c r="BP6" i="1"/>
  <c r="EC6" i="1"/>
  <c r="V6" i="1"/>
  <c r="FQ6" i="1"/>
  <c r="GG6" i="1"/>
  <c r="J6" i="1"/>
  <c r="BC6" i="1"/>
  <c r="DO6" i="1"/>
  <c r="GA6" i="1"/>
  <c r="BD6" i="1"/>
  <c r="DP6" i="1"/>
  <c r="GB6" i="1"/>
  <c r="BM6" i="1"/>
  <c r="DY6" i="1"/>
  <c r="L6" i="1"/>
  <c r="DK6" i="1"/>
  <c r="AA6" i="1"/>
  <c r="DZ6" i="1"/>
  <c r="BA6" i="1"/>
  <c r="EZ6" i="1"/>
  <c r="DN6" i="1"/>
  <c r="CU6" i="1"/>
  <c r="CE6" i="1"/>
  <c r="CP6" i="1"/>
  <c r="FO6" i="1"/>
  <c r="BB6" i="1"/>
  <c r="AT6" i="1"/>
  <c r="CG6" i="1"/>
  <c r="BV6" i="1"/>
  <c r="BK6" i="1"/>
  <c r="DW6" i="1"/>
  <c r="GI6" i="1"/>
  <c r="BL6" i="1"/>
  <c r="DX6" i="1"/>
  <c r="I6" i="1"/>
  <c r="BU6" i="1"/>
  <c r="EG6" i="1"/>
  <c r="Z6" i="1"/>
  <c r="DV6" i="1"/>
  <c r="AL6" i="1"/>
  <c r="EK6" i="1"/>
  <c r="BO6" i="1"/>
  <c r="FN6" i="1"/>
  <c r="EH6" i="1"/>
  <c r="DR6" i="1"/>
  <c r="CV6" i="1"/>
  <c r="EB6" i="1"/>
  <c r="F6" i="1"/>
  <c r="CH6" i="1"/>
  <c r="DF6" i="1"/>
  <c r="K6" i="1"/>
  <c r="DU6" i="1"/>
  <c r="G6" i="1"/>
  <c r="BS6" i="1"/>
  <c r="EE6" i="1"/>
  <c r="H6" i="1"/>
  <c r="BT6" i="1"/>
  <c r="EF6" i="1"/>
  <c r="Q6" i="1"/>
  <c r="CC6" i="1"/>
  <c r="EO6" i="1"/>
  <c r="AK6" i="1"/>
  <c r="EJ6" i="1"/>
  <c r="AZ6" i="1"/>
  <c r="EY6" i="1"/>
  <c r="BZ6" i="1"/>
  <c r="FY6" i="1"/>
  <c r="FB6" i="1"/>
  <c r="EI6" i="1"/>
  <c r="DS6" i="1"/>
  <c r="FH6" i="1"/>
  <c r="AR6" i="1"/>
  <c r="DT6" i="1"/>
  <c r="FR6" i="1"/>
  <c r="ER6" i="1"/>
  <c r="BI6" i="1"/>
  <c r="O6" i="1"/>
  <c r="CA6" i="1"/>
  <c r="EM6" i="1"/>
  <c r="P6" i="1"/>
  <c r="CB6" i="1"/>
  <c r="EN6" i="1"/>
  <c r="Y6" i="1"/>
  <c r="CK6" i="1"/>
  <c r="EW6" i="1"/>
  <c r="AY6" i="1"/>
  <c r="EX6" i="1"/>
  <c r="BN6" i="1"/>
  <c r="FJ6" i="1"/>
  <c r="CN6" i="1"/>
  <c r="R6" i="1"/>
  <c r="FV6" i="1"/>
  <c r="FF6" i="1"/>
  <c r="EP6" i="1"/>
  <c r="E6" i="1"/>
  <c r="BR6" i="1"/>
  <c r="ET6" i="1"/>
  <c r="AX6" i="1"/>
  <c r="U6" i="1"/>
  <c r="CO6" i="1"/>
  <c r="D6" i="1"/>
  <c r="W6" i="1"/>
  <c r="CI6" i="1"/>
  <c r="EU6" i="1"/>
  <c r="X6" i="1"/>
  <c r="CJ6" i="1"/>
  <c r="EV6" i="1"/>
  <c r="AG6" i="1"/>
  <c r="CS6" i="1"/>
  <c r="FE6" i="1"/>
  <c r="BJ6" i="1"/>
  <c r="FI6" i="1"/>
  <c r="BY6" i="1"/>
  <c r="FX6" i="1"/>
  <c r="DB6" i="1"/>
  <c r="AI6" i="1"/>
  <c r="S6" i="1"/>
  <c r="FZ6" i="1"/>
  <c r="FG6" i="1"/>
  <c r="AH6" i="1"/>
  <c r="DD6" i="1"/>
  <c r="GF6" i="1"/>
  <c r="DJ6" i="1"/>
  <c r="ES6" i="1"/>
  <c r="EQ6" i="1"/>
  <c r="GK195" i="1" l="1"/>
  <c r="GK196" i="1"/>
  <c r="S197" i="1"/>
  <c r="FX197" i="1"/>
  <c r="ES197" i="1"/>
  <c r="DJ197" i="1"/>
  <c r="EQ197" i="1"/>
  <c r="AI197" i="1"/>
  <c r="DB197" i="1"/>
  <c r="CS197" i="1"/>
  <c r="GF197" i="1"/>
  <c r="CJ197" i="1"/>
  <c r="AX197" i="1"/>
  <c r="CN197" i="1"/>
  <c r="EN197" i="1"/>
  <c r="FZ197" i="1"/>
  <c r="FR197" i="1"/>
  <c r="BZ197" i="1"/>
  <c r="BY197" i="1"/>
  <c r="FJ197" i="1"/>
  <c r="CB197" i="1"/>
  <c r="DT197" i="1"/>
  <c r="EY197" i="1"/>
  <c r="BT197" i="1"/>
  <c r="X197" i="1"/>
  <c r="FI197" i="1"/>
  <c r="BR197" i="1"/>
  <c r="BN197" i="1"/>
  <c r="P197" i="1"/>
  <c r="AR197" i="1"/>
  <c r="AZ197" i="1"/>
  <c r="H197" i="1"/>
  <c r="F197" i="1"/>
  <c r="AL197" i="1"/>
  <c r="GI197" i="1"/>
  <c r="CP197" i="1"/>
  <c r="DK197" i="1"/>
  <c r="DO197" i="1"/>
  <c r="BH197" i="1"/>
  <c r="GC197" i="1"/>
  <c r="AU197" i="1"/>
  <c r="AQ197" i="1"/>
  <c r="FU197" i="1"/>
  <c r="AM197" i="1"/>
  <c r="T197" i="1"/>
  <c r="FM197" i="1"/>
  <c r="AE197" i="1"/>
  <c r="DD197" i="1"/>
  <c r="ET197" i="1"/>
  <c r="AH197" i="1"/>
  <c r="EU197" i="1"/>
  <c r="FG197" i="1"/>
  <c r="BJ197" i="1"/>
  <c r="CI197" i="1"/>
  <c r="E197" i="1"/>
  <c r="EX197" i="1"/>
  <c r="EM197" i="1"/>
  <c r="FE197" i="1"/>
  <c r="W197" i="1"/>
  <c r="EP197" i="1"/>
  <c r="AY197" i="1"/>
  <c r="CA197" i="1"/>
  <c r="DS197" i="1"/>
  <c r="AG197" i="1"/>
  <c r="CO197" i="1"/>
  <c r="FV197" i="1"/>
  <c r="CK197" i="1"/>
  <c r="BI197" i="1"/>
  <c r="FB197" i="1"/>
  <c r="CC197" i="1"/>
  <c r="EV197" i="1"/>
  <c r="U197" i="1"/>
  <c r="R197" i="1"/>
  <c r="Y197" i="1"/>
  <c r="ER197" i="1"/>
  <c r="FY197" i="1"/>
  <c r="CH197" i="1"/>
  <c r="EK197" i="1"/>
  <c r="BL197" i="1"/>
  <c r="FO197" i="1"/>
  <c r="AA197" i="1"/>
  <c r="GA197" i="1"/>
  <c r="BP197" i="1"/>
  <c r="CW197" i="1"/>
  <c r="DG197" i="1"/>
  <c r="AD197" i="1"/>
  <c r="CL197" i="1"/>
  <c r="CY197" i="1"/>
  <c r="GD197" i="1"/>
  <c r="BX197" i="1"/>
  <c r="CQ197" i="1"/>
  <c r="FH197" i="1"/>
  <c r="EJ197" i="1"/>
  <c r="EE197" i="1"/>
  <c r="EB197" i="1"/>
  <c r="DV197" i="1"/>
  <c r="DW197" i="1"/>
  <c r="CE197" i="1"/>
  <c r="L197" i="1"/>
  <c r="BC197" i="1"/>
  <c r="CD197" i="1"/>
  <c r="DQ197" i="1"/>
  <c r="BG197" i="1"/>
  <c r="DI197" i="1"/>
  <c r="AJ197" i="1"/>
  <c r="DA197" i="1"/>
  <c r="AK197" i="1"/>
  <c r="BS197" i="1"/>
  <c r="CV197" i="1"/>
  <c r="Z197" i="1"/>
  <c r="BK197" i="1"/>
  <c r="CU197" i="1"/>
  <c r="DY197" i="1"/>
  <c r="J197" i="1"/>
  <c r="GM197" i="1" s="1"/>
  <c r="CT197" i="1"/>
  <c r="BE197" i="1"/>
  <c r="FA197" i="1"/>
  <c r="BW197" i="1"/>
  <c r="AW197" i="1"/>
  <c r="AC197" i="1"/>
  <c r="BF197" i="1"/>
  <c r="AO197" i="1"/>
  <c r="FF197" i="1"/>
  <c r="EW197" i="1"/>
  <c r="O197" i="1"/>
  <c r="EI197" i="1"/>
  <c r="EO197" i="1"/>
  <c r="G197" i="1"/>
  <c r="DR197" i="1"/>
  <c r="EG197" i="1"/>
  <c r="BV197" i="1"/>
  <c r="DN197" i="1"/>
  <c r="BM197" i="1"/>
  <c r="GG197" i="1"/>
  <c r="EL197" i="1"/>
  <c r="FT197" i="1"/>
  <c r="CF197" i="1"/>
  <c r="EA197" i="1"/>
  <c r="FL197" i="1"/>
  <c r="GE197" i="1"/>
  <c r="DM197" i="1"/>
  <c r="FD197" i="1"/>
  <c r="DU197" i="1"/>
  <c r="EH197" i="1"/>
  <c r="BU197" i="1"/>
  <c r="CG197" i="1"/>
  <c r="EZ197" i="1"/>
  <c r="GB197" i="1"/>
  <c r="FQ197" i="1"/>
  <c r="AP197" i="1"/>
  <c r="DH197" i="1"/>
  <c r="DE197" i="1"/>
  <c r="AB197" i="1"/>
  <c r="CZ197" i="1"/>
  <c r="AS197" i="1"/>
  <c r="N197" i="1"/>
  <c r="CR197" i="1"/>
  <c r="Q197" i="1"/>
  <c r="K197" i="1"/>
  <c r="GN197" i="1" s="1"/>
  <c r="FN197" i="1"/>
  <c r="I197" i="1"/>
  <c r="GL197" i="1" s="1"/>
  <c r="AT197" i="1"/>
  <c r="BA197" i="1"/>
  <c r="DP197" i="1"/>
  <c r="V197" i="1"/>
  <c r="DL197" i="1"/>
  <c r="AV197" i="1"/>
  <c r="FP197" i="1"/>
  <c r="CX197" i="1"/>
  <c r="AN197" i="1"/>
  <c r="ED197" i="1"/>
  <c r="CM197" i="1"/>
  <c r="AF197" i="1"/>
  <c r="EF197" i="1"/>
  <c r="DF197" i="1"/>
  <c r="BO197" i="1"/>
  <c r="DX197" i="1"/>
  <c r="BB197" i="1"/>
  <c r="DZ197" i="1"/>
  <c r="BD197" i="1"/>
  <c r="EC197" i="1"/>
  <c r="M197" i="1"/>
  <c r="FS197" i="1"/>
  <c r="DC197" i="1"/>
  <c r="GH197" i="1"/>
  <c r="FK197" i="1"/>
  <c r="BQ197" i="1"/>
  <c r="FW197" i="1"/>
  <c r="FC197" i="1"/>
  <c r="N20" i="11"/>
  <c r="M21" i="11"/>
  <c r="O26" i="5"/>
  <c r="BP7" i="1"/>
  <c r="M7" i="1"/>
  <c r="AU7" i="1"/>
  <c r="DP7" i="1"/>
  <c r="GB7" i="1"/>
  <c r="BW7" i="1"/>
  <c r="EO7" i="1"/>
  <c r="AA7" i="1"/>
  <c r="CZ7" i="1"/>
  <c r="FN7" i="1"/>
  <c r="CK7" i="1"/>
  <c r="K7" i="1"/>
  <c r="EC7" i="1"/>
  <c r="BK7" i="1"/>
  <c r="FQ7" i="1"/>
  <c r="ET7" i="1"/>
  <c r="EA7" i="1"/>
  <c r="DJ7" i="1"/>
  <c r="DU7" i="1"/>
  <c r="AY7" i="1"/>
  <c r="BT7" i="1"/>
  <c r="GG7" i="1"/>
  <c r="AG7" i="1"/>
  <c r="EF7" i="1"/>
  <c r="GD7" i="1"/>
  <c r="H7" i="1"/>
  <c r="EY7" i="1"/>
  <c r="EJ7" i="1"/>
  <c r="W7" i="1"/>
  <c r="E7" i="1"/>
  <c r="FF7" i="1"/>
  <c r="DO7" i="1"/>
  <c r="DW7" i="1"/>
  <c r="CW7" i="1"/>
  <c r="L7" i="1"/>
  <c r="BX7" i="1"/>
  <c r="U7" i="1"/>
  <c r="BD7" i="1"/>
  <c r="DX7" i="1"/>
  <c r="F7" i="1"/>
  <c r="CG7" i="1"/>
  <c r="EW7" i="1"/>
  <c r="AM7" i="1"/>
  <c r="DI7" i="1"/>
  <c r="FV7" i="1"/>
  <c r="DA7" i="1"/>
  <c r="AE7" i="1"/>
  <c r="EQ7" i="1"/>
  <c r="CA7" i="1"/>
  <c r="GE7" i="1"/>
  <c r="FK7" i="1"/>
  <c r="EU7" i="1"/>
  <c r="EE7" i="1"/>
  <c r="EL7" i="1"/>
  <c r="CS7" i="1"/>
  <c r="EZ7" i="1"/>
  <c r="DK7" i="1"/>
  <c r="DM7" i="1"/>
  <c r="BM7" i="1"/>
  <c r="AT7" i="1"/>
  <c r="FB7" i="1"/>
  <c r="GH7" i="1"/>
  <c r="FR7" i="1"/>
  <c r="S7" i="1"/>
  <c r="BH7" i="1"/>
  <c r="Q7" i="1"/>
  <c r="FZ7" i="1"/>
  <c r="CJ7" i="1"/>
  <c r="T7" i="1"/>
  <c r="CF7" i="1"/>
  <c r="AC7" i="1"/>
  <c r="P7" i="1"/>
  <c r="CP7" i="1"/>
  <c r="FE7" i="1"/>
  <c r="AW7" i="1"/>
  <c r="DR7" i="1"/>
  <c r="DN7" i="1"/>
  <c r="CM7" i="1"/>
  <c r="FI7" i="1"/>
  <c r="V7" i="1"/>
  <c r="BN7" i="1"/>
  <c r="CU7" i="1"/>
  <c r="AB7" i="1"/>
  <c r="CN7" i="1"/>
  <c r="AK7" i="1"/>
  <c r="BV7" i="1"/>
  <c r="EN7" i="1"/>
  <c r="Z7" i="1"/>
  <c r="CY7" i="1"/>
  <c r="FM7" i="1"/>
  <c r="BF7" i="1"/>
  <c r="DZ7" i="1"/>
  <c r="J7" i="1"/>
  <c r="EB7" i="1"/>
  <c r="BJ7" i="1"/>
  <c r="FP7" i="1"/>
  <c r="DC7" i="1"/>
  <c r="AH7" i="1"/>
  <c r="I7" i="1"/>
  <c r="GI7" i="1"/>
  <c r="FS7" i="1"/>
  <c r="GF7" i="1"/>
  <c r="FX7" i="1"/>
  <c r="CC7" i="1"/>
  <c r="FH7" i="1"/>
  <c r="DT7" i="1"/>
  <c r="Y7" i="1"/>
  <c r="G7" i="1"/>
  <c r="BI7" i="1"/>
  <c r="AF7" i="1"/>
  <c r="CI7" i="1"/>
  <c r="EI7" i="1"/>
  <c r="A8" i="1"/>
  <c r="FT7" i="1"/>
  <c r="FW7" i="1"/>
  <c r="AJ7" i="1"/>
  <c r="CV7" i="1"/>
  <c r="AS7" i="1"/>
  <c r="CE7" i="1"/>
  <c r="EV7" i="1"/>
  <c r="AL7" i="1"/>
  <c r="DH7" i="1"/>
  <c r="FU7" i="1"/>
  <c r="BO7" i="1"/>
  <c r="EH7" i="1"/>
  <c r="AD7" i="1"/>
  <c r="EM7" i="1"/>
  <c r="BZ7" i="1"/>
  <c r="GA7" i="1"/>
  <c r="DS7" i="1"/>
  <c r="BG7" i="1"/>
  <c r="AN7" i="1"/>
  <c r="R7" i="1"/>
  <c r="X7" i="1"/>
  <c r="AP7" i="1"/>
  <c r="BA7" i="1"/>
  <c r="FG7" i="1"/>
  <c r="BC7" i="1"/>
  <c r="D7" i="1"/>
  <c r="DL7" i="1"/>
  <c r="CX7" i="1"/>
  <c r="BE7" i="1"/>
  <c r="DY7" i="1"/>
  <c r="CH7" i="1"/>
  <c r="FO7" i="1"/>
  <c r="ER7" i="1"/>
  <c r="CB7" i="1"/>
  <c r="FJ7" i="1"/>
  <c r="AI7" i="1"/>
  <c r="CQ7" i="1"/>
  <c r="AX7" i="1"/>
  <c r="DF7" i="1"/>
  <c r="ES7" i="1"/>
  <c r="AR7" i="1"/>
  <c r="DD7" i="1"/>
  <c r="O7" i="1"/>
  <c r="CO7" i="1"/>
  <c r="FD7" i="1"/>
  <c r="AV7" i="1"/>
  <c r="DQ7" i="1"/>
  <c r="GC7" i="1"/>
  <c r="BY7" i="1"/>
  <c r="EP7" i="1"/>
  <c r="AQ7" i="1"/>
  <c r="FA7" i="1"/>
  <c r="CL7" i="1"/>
  <c r="N7" i="1"/>
  <c r="ED7" i="1"/>
  <c r="CD7" i="1"/>
  <c r="BL7" i="1"/>
  <c r="AO7" i="1"/>
  <c r="BB7" i="1"/>
  <c r="CR7" i="1"/>
  <c r="CT7" i="1"/>
  <c r="BS7" i="1"/>
  <c r="BR7" i="1"/>
  <c r="B7" i="1"/>
  <c r="AZ7" i="1"/>
  <c r="FL7" i="1"/>
  <c r="EX7" i="1"/>
  <c r="DB7" i="1"/>
  <c r="DE7" i="1"/>
  <c r="BQ7" i="1"/>
  <c r="EK7" i="1"/>
  <c r="DV7" i="1"/>
  <c r="DG7" i="1"/>
  <c r="EG7" i="1"/>
  <c r="BU7" i="1"/>
  <c r="FC7" i="1"/>
  <c r="FY7" i="1"/>
  <c r="GK197" i="1" l="1"/>
  <c r="BY198" i="1"/>
  <c r="AR198" i="1"/>
  <c r="AO198" i="1"/>
  <c r="BL198" i="1"/>
  <c r="CD198" i="1"/>
  <c r="DG198" i="1"/>
  <c r="DV198" i="1"/>
  <c r="ED198" i="1"/>
  <c r="EG198" i="1"/>
  <c r="DD198" i="1"/>
  <c r="AZ198" i="1"/>
  <c r="EK198" i="1"/>
  <c r="BR198" i="1"/>
  <c r="DQ198" i="1"/>
  <c r="BQ198" i="1"/>
  <c r="BS198" i="1"/>
  <c r="N198" i="1"/>
  <c r="EP198" i="1"/>
  <c r="FY198" i="1"/>
  <c r="DE198" i="1"/>
  <c r="CT198" i="1"/>
  <c r="CL198" i="1"/>
  <c r="FD198" i="1"/>
  <c r="CB198" i="1"/>
  <c r="FC198" i="1"/>
  <c r="DB198" i="1"/>
  <c r="CR198" i="1"/>
  <c r="FA198" i="1"/>
  <c r="FL198" i="1"/>
  <c r="BU198" i="1"/>
  <c r="EX198" i="1"/>
  <c r="BB198" i="1"/>
  <c r="AQ198" i="1"/>
  <c r="O198" i="1"/>
  <c r="AV198" i="1"/>
  <c r="ER198" i="1"/>
  <c r="BC198" i="1"/>
  <c r="DS198" i="1"/>
  <c r="DH198" i="1"/>
  <c r="FT198" i="1"/>
  <c r="DT198" i="1"/>
  <c r="AH198" i="1"/>
  <c r="FM198" i="1"/>
  <c r="CU198" i="1"/>
  <c r="FE198" i="1"/>
  <c r="Q198" i="1"/>
  <c r="DM198" i="1"/>
  <c r="GC198" i="1"/>
  <c r="ES198" i="1"/>
  <c r="FO198" i="1"/>
  <c r="FG198" i="1"/>
  <c r="GA198" i="1"/>
  <c r="AL198" i="1"/>
  <c r="DF198" i="1"/>
  <c r="CH198" i="1"/>
  <c r="BA198" i="1"/>
  <c r="BZ198" i="1"/>
  <c r="AX198" i="1"/>
  <c r="DY198" i="1"/>
  <c r="AP198" i="1"/>
  <c r="EM198" i="1"/>
  <c r="CE198" i="1"/>
  <c r="CQ198" i="1"/>
  <c r="BE198" i="1"/>
  <c r="X198" i="1"/>
  <c r="AD198" i="1"/>
  <c r="AS198" i="1"/>
  <c r="AF198" i="1"/>
  <c r="CO198" i="1"/>
  <c r="AI198" i="1"/>
  <c r="CX198" i="1"/>
  <c r="R198" i="1"/>
  <c r="EH198" i="1"/>
  <c r="CV198" i="1"/>
  <c r="BI198" i="1"/>
  <c r="FJ198" i="1"/>
  <c r="DL198" i="1"/>
  <c r="AN198" i="1"/>
  <c r="BO198" i="1"/>
  <c r="AJ198" i="1"/>
  <c r="G198" i="1"/>
  <c r="GI198" i="1"/>
  <c r="DZ198" i="1"/>
  <c r="CN198" i="1"/>
  <c r="DR198" i="1"/>
  <c r="CJ198" i="1"/>
  <c r="AT198" i="1"/>
  <c r="EU198" i="1"/>
  <c r="DI198" i="1"/>
  <c r="BX198" i="1"/>
  <c r="EJ198" i="1"/>
  <c r="AY198" i="1"/>
  <c r="K198" i="1"/>
  <c r="GM198" i="1" s="1"/>
  <c r="DP198" i="1"/>
  <c r="BG198" i="1"/>
  <c r="FU198" i="1"/>
  <c r="FW198" i="1"/>
  <c r="Y198" i="1"/>
  <c r="I198" i="1"/>
  <c r="BF198" i="1"/>
  <c r="AB198" i="1"/>
  <c r="AW198" i="1"/>
  <c r="FZ198" i="1"/>
  <c r="BM198" i="1"/>
  <c r="FK198" i="1"/>
  <c r="AM198" i="1"/>
  <c r="L198" i="1"/>
  <c r="GN198" i="1" s="1"/>
  <c r="EY198" i="1"/>
  <c r="DU198" i="1"/>
  <c r="CK198" i="1"/>
  <c r="AU198" i="1"/>
  <c r="GE198" i="1"/>
  <c r="EW198" i="1"/>
  <c r="CW198" i="1"/>
  <c r="H198" i="1"/>
  <c r="DJ198" i="1"/>
  <c r="FN198" i="1"/>
  <c r="M198" i="1"/>
  <c r="FH198" i="1"/>
  <c r="DC198" i="1"/>
  <c r="CY198" i="1"/>
  <c r="BN198" i="1"/>
  <c r="CP198" i="1"/>
  <c r="BH198" i="1"/>
  <c r="DK198" i="1"/>
  <c r="CA198" i="1"/>
  <c r="CG198" i="1"/>
  <c r="DW198" i="1"/>
  <c r="GD198" i="1"/>
  <c r="EA198" i="1"/>
  <c r="CZ198" i="1"/>
  <c r="BP198" i="1"/>
  <c r="EV198" i="1"/>
  <c r="EI198" i="1"/>
  <c r="CC198" i="1"/>
  <c r="FP198" i="1"/>
  <c r="Z198" i="1"/>
  <c r="V198" i="1"/>
  <c r="P198" i="1"/>
  <c r="S198" i="1"/>
  <c r="EZ198" i="1"/>
  <c r="EQ198" i="1"/>
  <c r="F198" i="1"/>
  <c r="DO198" i="1"/>
  <c r="EF198" i="1"/>
  <c r="ET198" i="1"/>
  <c r="AA198" i="1"/>
  <c r="CI198" i="1"/>
  <c r="FX198" i="1"/>
  <c r="BJ198" i="1"/>
  <c r="EN198" i="1"/>
  <c r="FI198" i="1"/>
  <c r="AC198" i="1"/>
  <c r="FR198" i="1"/>
  <c r="CS198" i="1"/>
  <c r="AE198" i="1"/>
  <c r="DX198" i="1"/>
  <c r="FF198" i="1"/>
  <c r="AG198" i="1"/>
  <c r="FQ198" i="1"/>
  <c r="EO198" i="1"/>
  <c r="GF198" i="1"/>
  <c r="EB198" i="1"/>
  <c r="BV198" i="1"/>
  <c r="CM198" i="1"/>
  <c r="CF198" i="1"/>
  <c r="GH198" i="1"/>
  <c r="EL198" i="1"/>
  <c r="DA198" i="1"/>
  <c r="BD198" i="1"/>
  <c r="E198" i="1"/>
  <c r="GG198" i="1"/>
  <c r="BK198" i="1"/>
  <c r="BW198" i="1"/>
  <c r="FS198" i="1"/>
  <c r="J198" i="1"/>
  <c r="GL198" i="1" s="1"/>
  <c r="AK198" i="1"/>
  <c r="DN198" i="1"/>
  <c r="T198" i="1"/>
  <c r="FB198" i="1"/>
  <c r="EE198" i="1"/>
  <c r="FV198" i="1"/>
  <c r="U198" i="1"/>
  <c r="W198" i="1"/>
  <c r="BT198" i="1"/>
  <c r="EC198" i="1"/>
  <c r="GB198" i="1"/>
  <c r="O20" i="11"/>
  <c r="O21" i="11" s="1"/>
  <c r="N21" i="11"/>
  <c r="M8" i="1"/>
  <c r="BY8" i="1"/>
  <c r="EK8" i="1"/>
  <c r="N8" i="1"/>
  <c r="BZ8" i="1"/>
  <c r="EL8" i="1"/>
  <c r="AM8" i="1"/>
  <c r="I8" i="1"/>
  <c r="DD8" i="1"/>
  <c r="GI8" i="1"/>
  <c r="CU8" i="1"/>
  <c r="GA8" i="1"/>
  <c r="CV8" i="1"/>
  <c r="GB8" i="1"/>
  <c r="EZ8" i="1"/>
  <c r="DT8" i="1"/>
  <c r="BP8" i="1"/>
  <c r="R8" i="1"/>
  <c r="FM8" i="1"/>
  <c r="BX8" i="1"/>
  <c r="FX8" i="1"/>
  <c r="EG8" i="1"/>
  <c r="GD8" i="1"/>
  <c r="P8" i="1"/>
  <c r="U8" i="1"/>
  <c r="CG8" i="1"/>
  <c r="ES8" i="1"/>
  <c r="V8" i="1"/>
  <c r="CH8" i="1"/>
  <c r="ET8" i="1"/>
  <c r="AU8" i="1"/>
  <c r="T8" i="1"/>
  <c r="DP8" i="1"/>
  <c r="J8" i="1"/>
  <c r="DG8" i="1"/>
  <c r="K8" i="1"/>
  <c r="DH8" i="1"/>
  <c r="Z8" i="1"/>
  <c r="FO8" i="1"/>
  <c r="EI8" i="1"/>
  <c r="CM8" i="1"/>
  <c r="AO8" i="1"/>
  <c r="GC8" i="1"/>
  <c r="DJ8" i="1"/>
  <c r="S8" i="1"/>
  <c r="CD8" i="1"/>
  <c r="BE8" i="1"/>
  <c r="DO8" i="1"/>
  <c r="AC8" i="1"/>
  <c r="CO8" i="1"/>
  <c r="FA8" i="1"/>
  <c r="AD8" i="1"/>
  <c r="CP8" i="1"/>
  <c r="FB8" i="1"/>
  <c r="BC8" i="1"/>
  <c r="AH8" i="1"/>
  <c r="DZ8" i="1"/>
  <c r="X8" i="1"/>
  <c r="DQ8" i="1"/>
  <c r="Y8" i="1"/>
  <c r="DR8" i="1"/>
  <c r="AQ8" i="1"/>
  <c r="GE8" i="1"/>
  <c r="FC8" i="1"/>
  <c r="DC8" i="1"/>
  <c r="BF8" i="1"/>
  <c r="AF8" i="1"/>
  <c r="EQ8" i="1"/>
  <c r="CR8" i="1"/>
  <c r="FK8" i="1"/>
  <c r="EE8" i="1"/>
  <c r="D8" i="1"/>
  <c r="AK8" i="1"/>
  <c r="CW8" i="1"/>
  <c r="FI8" i="1"/>
  <c r="AL8" i="1"/>
  <c r="CX8" i="1"/>
  <c r="FJ8" i="1"/>
  <c r="BK8" i="1"/>
  <c r="AV8" i="1"/>
  <c r="EJ8" i="1"/>
  <c r="AI8" i="1"/>
  <c r="EA8" i="1"/>
  <c r="AJ8" i="1"/>
  <c r="EB8" i="1"/>
  <c r="BN8" i="1"/>
  <c r="AA8" i="1"/>
  <c r="FT8" i="1"/>
  <c r="DW8" i="1"/>
  <c r="CC8" i="1"/>
  <c r="BT8" i="1"/>
  <c r="FW8" i="1"/>
  <c r="EY8" i="1"/>
  <c r="L8" i="1"/>
  <c r="Q8" i="1"/>
  <c r="B8" i="1"/>
  <c r="AS8" i="1"/>
  <c r="DE8" i="1"/>
  <c r="FQ8" i="1"/>
  <c r="AT8" i="1"/>
  <c r="DF8" i="1"/>
  <c r="G8" i="1"/>
  <c r="BS8" i="1"/>
  <c r="BG8" i="1"/>
  <c r="EV8" i="1"/>
  <c r="AW8" i="1"/>
  <c r="EM8" i="1"/>
  <c r="AX8" i="1"/>
  <c r="EN8" i="1"/>
  <c r="CE8" i="1"/>
  <c r="AR8" i="1"/>
  <c r="GF8" i="1"/>
  <c r="EO8" i="1"/>
  <c r="CY8" i="1"/>
  <c r="DI8" i="1"/>
  <c r="AN8" i="1"/>
  <c r="AP8" i="1"/>
  <c r="CN8" i="1"/>
  <c r="FN8" i="1"/>
  <c r="BA8" i="1"/>
  <c r="DM8" i="1"/>
  <c r="FY8" i="1"/>
  <c r="BB8" i="1"/>
  <c r="DN8" i="1"/>
  <c r="O8" i="1"/>
  <c r="CA8" i="1"/>
  <c r="BU8" i="1"/>
  <c r="FF8" i="1"/>
  <c r="BH8" i="1"/>
  <c r="EW8" i="1"/>
  <c r="BL8" i="1"/>
  <c r="EX8" i="1"/>
  <c r="DA8" i="1"/>
  <c r="BO8" i="1"/>
  <c r="H8" i="1"/>
  <c r="FD8" i="1"/>
  <c r="DL8" i="1"/>
  <c r="EP8" i="1"/>
  <c r="CB8" i="1"/>
  <c r="CS8" i="1"/>
  <c r="FL8" i="1"/>
  <c r="BD8" i="1"/>
  <c r="A9" i="1"/>
  <c r="BI8" i="1"/>
  <c r="DU8" i="1"/>
  <c r="GG8" i="1"/>
  <c r="BJ8" i="1"/>
  <c r="DV8" i="1"/>
  <c r="W8" i="1"/>
  <c r="CI8" i="1"/>
  <c r="CF8" i="1"/>
  <c r="FP8" i="1"/>
  <c r="BV8" i="1"/>
  <c r="FG8" i="1"/>
  <c r="BW8" i="1"/>
  <c r="FH8" i="1"/>
  <c r="DS8" i="1"/>
  <c r="CL8" i="1"/>
  <c r="AB8" i="1"/>
  <c r="FU8" i="1"/>
  <c r="EF8" i="1"/>
  <c r="FV8" i="1"/>
  <c r="DK8" i="1"/>
  <c r="FE8" i="1"/>
  <c r="DX8" i="1"/>
  <c r="CZ8" i="1"/>
  <c r="E8" i="1"/>
  <c r="BQ8" i="1"/>
  <c r="EC8" i="1"/>
  <c r="F8" i="1"/>
  <c r="BR8" i="1"/>
  <c r="ED8" i="1"/>
  <c r="AE8" i="1"/>
  <c r="CQ8" i="1"/>
  <c r="CT8" i="1"/>
  <c r="FZ8" i="1"/>
  <c r="CJ8" i="1"/>
  <c r="FR8" i="1"/>
  <c r="CK8" i="1"/>
  <c r="FS8" i="1"/>
  <c r="EH8" i="1"/>
  <c r="DB8" i="1"/>
  <c r="AY8" i="1"/>
  <c r="GH8" i="1"/>
  <c r="EU8" i="1"/>
  <c r="AG8" i="1"/>
  <c r="ER8" i="1"/>
  <c r="BM8" i="1"/>
  <c r="AZ8" i="1"/>
  <c r="DY8" i="1"/>
  <c r="GK198" i="1" l="1"/>
  <c r="AG199" i="1"/>
  <c r="FR199" i="1"/>
  <c r="F199" i="1"/>
  <c r="FV199" i="1"/>
  <c r="FG199" i="1"/>
  <c r="GG199" i="1"/>
  <c r="EP199" i="1"/>
  <c r="EW199" i="1"/>
  <c r="FY199" i="1"/>
  <c r="CY199" i="1"/>
  <c r="AW199" i="1"/>
  <c r="DE199" i="1"/>
  <c r="CC199" i="1"/>
  <c r="EU199" i="1"/>
  <c r="CJ199" i="1"/>
  <c r="EC199" i="1"/>
  <c r="EF199" i="1"/>
  <c r="BV199" i="1"/>
  <c r="DU199" i="1"/>
  <c r="DL199" i="1"/>
  <c r="BH199" i="1"/>
  <c r="DM199" i="1"/>
  <c r="EO199" i="1"/>
  <c r="EV199" i="1"/>
  <c r="AS199" i="1"/>
  <c r="DW199" i="1"/>
  <c r="AY199" i="1"/>
  <c r="CT199" i="1"/>
  <c r="E199" i="1"/>
  <c r="AB199" i="1"/>
  <c r="CF199" i="1"/>
  <c r="H199" i="1"/>
  <c r="BU199" i="1"/>
  <c r="FN199" i="1"/>
  <c r="AR199" i="1"/>
  <c r="BS199" i="1"/>
  <c r="Q199" i="1"/>
  <c r="DY199" i="1"/>
  <c r="DB199" i="1"/>
  <c r="CQ199" i="1"/>
  <c r="CZ199" i="1"/>
  <c r="CL199" i="1"/>
  <c r="CI199" i="1"/>
  <c r="BD199" i="1"/>
  <c r="BO199" i="1"/>
  <c r="CA199" i="1"/>
  <c r="CN199" i="1"/>
  <c r="CE199" i="1"/>
  <c r="G199" i="1"/>
  <c r="CK199" i="1"/>
  <c r="DK199" i="1"/>
  <c r="BJ199" i="1"/>
  <c r="BL199" i="1"/>
  <c r="BB199" i="1"/>
  <c r="GH199" i="1"/>
  <c r="BQ199" i="1"/>
  <c r="FU199" i="1"/>
  <c r="BI199" i="1"/>
  <c r="FF199" i="1"/>
  <c r="GF199" i="1"/>
  <c r="AV199" i="1"/>
  <c r="AZ199" i="1"/>
  <c r="EH199" i="1"/>
  <c r="AE199" i="1"/>
  <c r="DX199" i="1"/>
  <c r="DS199" i="1"/>
  <c r="W199" i="1"/>
  <c r="FL199" i="1"/>
  <c r="DA199" i="1"/>
  <c r="O199" i="1"/>
  <c r="AP199" i="1"/>
  <c r="EN199" i="1"/>
  <c r="DF199" i="1"/>
  <c r="EY199" i="1"/>
  <c r="EB199" i="1"/>
  <c r="ER199" i="1"/>
  <c r="BR199" i="1"/>
  <c r="BW199" i="1"/>
  <c r="CB199" i="1"/>
  <c r="DI199" i="1"/>
  <c r="FZ199" i="1"/>
  <c r="FP199" i="1"/>
  <c r="FD199" i="1"/>
  <c r="BA199" i="1"/>
  <c r="BG199" i="1"/>
  <c r="FT199" i="1"/>
  <c r="BM199" i="1"/>
  <c r="FS199" i="1"/>
  <c r="ED199" i="1"/>
  <c r="FE199" i="1"/>
  <c r="FH199" i="1"/>
  <c r="DV199" i="1"/>
  <c r="CS199" i="1"/>
  <c r="EX199" i="1"/>
  <c r="DN199" i="1"/>
  <c r="AN199" i="1"/>
  <c r="AX199" i="1"/>
  <c r="AT199" i="1"/>
  <c r="FW199" i="1"/>
  <c r="L199" i="1"/>
  <c r="GM199" i="1" s="1"/>
  <c r="AA199" i="1"/>
  <c r="BK199" i="1"/>
  <c r="BN199" i="1"/>
  <c r="AJ199" i="1"/>
  <c r="AI199" i="1"/>
  <c r="EJ199" i="1"/>
  <c r="AK199" i="1"/>
  <c r="DC199" i="1"/>
  <c r="DZ199" i="1"/>
  <c r="AC199" i="1"/>
  <c r="CM199" i="1"/>
  <c r="DP199" i="1"/>
  <c r="U199" i="1"/>
  <c r="BP199" i="1"/>
  <c r="DD199" i="1"/>
  <c r="M199" i="1"/>
  <c r="GN199" i="1" s="1"/>
  <c r="FC199" i="1"/>
  <c r="AH199" i="1"/>
  <c r="DO199" i="1"/>
  <c r="EI199" i="1"/>
  <c r="T199" i="1"/>
  <c r="P199" i="1"/>
  <c r="DT199" i="1"/>
  <c r="I199" i="1"/>
  <c r="EE199" i="1"/>
  <c r="GE199" i="1"/>
  <c r="BC199" i="1"/>
  <c r="BE199" i="1"/>
  <c r="FO199" i="1"/>
  <c r="AU199" i="1"/>
  <c r="GD199" i="1"/>
  <c r="EZ199" i="1"/>
  <c r="AM199" i="1"/>
  <c r="FJ199" i="1"/>
  <c r="FK199" i="1"/>
  <c r="AQ199" i="1"/>
  <c r="FB199" i="1"/>
  <c r="CD199" i="1"/>
  <c r="Z199" i="1"/>
  <c r="ET199" i="1"/>
  <c r="EG199" i="1"/>
  <c r="GB199" i="1"/>
  <c r="EL199" i="1"/>
  <c r="CX199" i="1"/>
  <c r="CR199" i="1"/>
  <c r="DR199" i="1"/>
  <c r="CP199" i="1"/>
  <c r="S199" i="1"/>
  <c r="DH199" i="1"/>
  <c r="CH199" i="1"/>
  <c r="FX199" i="1"/>
  <c r="CV199" i="1"/>
  <c r="BZ199" i="1"/>
  <c r="AL199" i="1"/>
  <c r="EQ199" i="1"/>
  <c r="Y199" i="1"/>
  <c r="AD199" i="1"/>
  <c r="DJ199" i="1"/>
  <c r="K199" i="1"/>
  <c r="GL199" i="1" s="1"/>
  <c r="V199" i="1"/>
  <c r="BX199" i="1"/>
  <c r="GA199" i="1"/>
  <c r="N199" i="1"/>
  <c r="EM199" i="1"/>
  <c r="FQ199" i="1"/>
  <c r="BT199" i="1"/>
  <c r="EA199" i="1"/>
  <c r="FI199" i="1"/>
  <c r="AF199" i="1"/>
  <c r="DQ199" i="1"/>
  <c r="FA199" i="1"/>
  <c r="GC199" i="1"/>
  <c r="DG199" i="1"/>
  <c r="ES199" i="1"/>
  <c r="FM199" i="1"/>
  <c r="CU199" i="1"/>
  <c r="EK199" i="1"/>
  <c r="CW199" i="1"/>
  <c r="BF199" i="1"/>
  <c r="X199" i="1"/>
  <c r="CO199" i="1"/>
  <c r="AO199" i="1"/>
  <c r="J199" i="1"/>
  <c r="CG199" i="1"/>
  <c r="R199" i="1"/>
  <c r="GI199" i="1"/>
  <c r="BY199" i="1"/>
  <c r="R9" i="1"/>
  <c r="BK9" i="1"/>
  <c r="DW9" i="1"/>
  <c r="GI9" i="1"/>
  <c r="BL9" i="1"/>
  <c r="DX9" i="1"/>
  <c r="F9" i="1"/>
  <c r="BU9" i="1"/>
  <c r="EG9" i="1"/>
  <c r="AC9" i="1"/>
  <c r="EB9" i="1"/>
  <c r="BF9" i="1"/>
  <c r="FB9" i="1"/>
  <c r="CF9" i="1"/>
  <c r="GE9" i="1"/>
  <c r="CX9" i="1"/>
  <c r="AT9" i="1"/>
  <c r="BW9" i="1"/>
  <c r="CW9" i="1"/>
  <c r="FY9" i="1"/>
  <c r="EH9" i="1"/>
  <c r="AP9" i="1"/>
  <c r="FN9" i="1"/>
  <c r="BO9" i="1"/>
  <c r="M9" i="1"/>
  <c r="CA9" i="1"/>
  <c r="EM9" i="1"/>
  <c r="N9" i="1"/>
  <c r="CB9" i="1"/>
  <c r="EN9" i="1"/>
  <c r="X9" i="1"/>
  <c r="CK9" i="1"/>
  <c r="EW9" i="1"/>
  <c r="BB9" i="1"/>
  <c r="FA9" i="1"/>
  <c r="CE9" i="1"/>
  <c r="GD9" i="1"/>
  <c r="DE9" i="1"/>
  <c r="AA9" i="1"/>
  <c r="DZ9" i="1"/>
  <c r="CU9" i="1"/>
  <c r="DU9" i="1"/>
  <c r="EX9" i="1"/>
  <c r="BI9" i="1"/>
  <c r="AJ9" i="1"/>
  <c r="DF9" i="1"/>
  <c r="FH9" i="1"/>
  <c r="B9" i="1"/>
  <c r="V9" i="1"/>
  <c r="W9" i="1"/>
  <c r="CJ9" i="1"/>
  <c r="EV9" i="1"/>
  <c r="AG9" i="1"/>
  <c r="FE9" i="1"/>
  <c r="BP9" i="1"/>
  <c r="CP9" i="1"/>
  <c r="DS9" i="1"/>
  <c r="EK9" i="1"/>
  <c r="FW9" i="1"/>
  <c r="CH9" i="1"/>
  <c r="D9" i="1"/>
  <c r="CI9" i="1"/>
  <c r="CS9" i="1"/>
  <c r="FO9" i="1"/>
  <c r="S9" i="1"/>
  <c r="AL9" i="1"/>
  <c r="DT9" i="1"/>
  <c r="DB9" i="1"/>
  <c r="H9" i="1"/>
  <c r="EU9" i="1"/>
  <c r="ET9" i="1"/>
  <c r="GG9" i="1"/>
  <c r="AM9" i="1"/>
  <c r="CY9" i="1"/>
  <c r="AN9" i="1"/>
  <c r="CZ9" i="1"/>
  <c r="FL9" i="1"/>
  <c r="DI9" i="1"/>
  <c r="FU9" i="1"/>
  <c r="Q9" i="1"/>
  <c r="AS9" i="1"/>
  <c r="ER9" i="1"/>
  <c r="FJ9" i="1"/>
  <c r="Y9" i="1"/>
  <c r="GF9" i="1"/>
  <c r="FG9" i="1"/>
  <c r="FI9" i="1"/>
  <c r="FK9" i="1"/>
  <c r="AW9" i="1"/>
  <c r="CO9" i="1"/>
  <c r="DR9" i="1"/>
  <c r="BN9" i="1"/>
  <c r="FR9" i="1"/>
  <c r="BH9" i="1"/>
  <c r="AK9" i="1"/>
  <c r="A10" i="1"/>
  <c r="AU9" i="1"/>
  <c r="DG9" i="1"/>
  <c r="FS9" i="1"/>
  <c r="AV9" i="1"/>
  <c r="DH9" i="1"/>
  <c r="FT9" i="1"/>
  <c r="BE9" i="1"/>
  <c r="DQ9" i="1"/>
  <c r="GC9" i="1"/>
  <c r="DC9" i="1"/>
  <c r="AD9" i="1"/>
  <c r="EC9" i="1"/>
  <c r="BG9" i="1"/>
  <c r="FF9" i="1"/>
  <c r="BY9" i="1"/>
  <c r="FX9" i="1"/>
  <c r="U9" i="1"/>
  <c r="AY9" i="1"/>
  <c r="CN9" i="1"/>
  <c r="AI9" i="1"/>
  <c r="CL9" i="1"/>
  <c r="DJ9" i="1"/>
  <c r="BJ9" i="1"/>
  <c r="AE9" i="1"/>
  <c r="CQ9" i="1"/>
  <c r="FC9" i="1"/>
  <c r="AF9" i="1"/>
  <c r="CR9" i="1"/>
  <c r="FD9" i="1"/>
  <c r="AO9" i="1"/>
  <c r="DA9" i="1"/>
  <c r="FM9" i="1"/>
  <c r="CD9" i="1"/>
  <c r="FZ9" i="1"/>
  <c r="DD9" i="1"/>
  <c r="AH9" i="1"/>
  <c r="ED9" i="1"/>
  <c r="AZ9" i="1"/>
  <c r="EY9" i="1"/>
  <c r="ES9" i="1"/>
  <c r="FV9" i="1"/>
  <c r="I9" i="1"/>
  <c r="EJ9" i="1"/>
  <c r="EL9" i="1"/>
  <c r="AB9" i="1"/>
  <c r="EA9" i="1"/>
  <c r="J9" i="1"/>
  <c r="BC9" i="1"/>
  <c r="DO9" i="1"/>
  <c r="GA9" i="1"/>
  <c r="BD9" i="1"/>
  <c r="DP9" i="1"/>
  <c r="GB9" i="1"/>
  <c r="BM9" i="1"/>
  <c r="DY9" i="1"/>
  <c r="P9" i="1"/>
  <c r="DN9" i="1"/>
  <c r="AR9" i="1"/>
  <c r="EQ9" i="1"/>
  <c r="BR9" i="1"/>
  <c r="FQ9" i="1"/>
  <c r="CM9" i="1"/>
  <c r="T9" i="1"/>
  <c r="AX9" i="1"/>
  <c r="BX9" i="1"/>
  <c r="EI9" i="1"/>
  <c r="CG9" i="1"/>
  <c r="EZ9" i="1"/>
  <c r="BA9" i="1"/>
  <c r="DK9" i="1"/>
  <c r="Z9" i="1"/>
  <c r="BS9" i="1"/>
  <c r="EE9" i="1"/>
  <c r="E9" i="1"/>
  <c r="BT9" i="1"/>
  <c r="EF9" i="1"/>
  <c r="O9" i="1"/>
  <c r="CC9" i="1"/>
  <c r="EO9" i="1"/>
  <c r="AQ9" i="1"/>
  <c r="EP9" i="1"/>
  <c r="BQ9" i="1"/>
  <c r="FP9" i="1"/>
  <c r="CT9" i="1"/>
  <c r="K9" i="1"/>
  <c r="DL9" i="1"/>
  <c r="BV9" i="1"/>
  <c r="CV9" i="1"/>
  <c r="DV9" i="1"/>
  <c r="L9" i="1"/>
  <c r="GH9" i="1"/>
  <c r="DM9" i="1"/>
  <c r="G9" i="1"/>
  <c r="BZ9" i="1"/>
  <c r="GK199" i="1" l="1"/>
  <c r="DM200" i="1"/>
  <c r="CT200" i="1"/>
  <c r="EF200" i="1"/>
  <c r="EZ200" i="1"/>
  <c r="BR200" i="1"/>
  <c r="DP200" i="1"/>
  <c r="EL200" i="1"/>
  <c r="AH200" i="1"/>
  <c r="CR200" i="1"/>
  <c r="AI200" i="1"/>
  <c r="EC200" i="1"/>
  <c r="AV200" i="1"/>
  <c r="BN200" i="1"/>
  <c r="Y200" i="1"/>
  <c r="CZ200" i="1"/>
  <c r="GH200" i="1"/>
  <c r="FP200" i="1"/>
  <c r="BT200" i="1"/>
  <c r="CG200" i="1"/>
  <c r="EQ200" i="1"/>
  <c r="BD200" i="1"/>
  <c r="EJ200" i="1"/>
  <c r="DD200" i="1"/>
  <c r="AF200" i="1"/>
  <c r="CN200" i="1"/>
  <c r="AD200" i="1"/>
  <c r="FS200" i="1"/>
  <c r="DR200" i="1"/>
  <c r="FJ200" i="1"/>
  <c r="AN200" i="1"/>
  <c r="E200" i="1"/>
  <c r="EI200" i="1"/>
  <c r="GA200" i="1"/>
  <c r="I200" i="1"/>
  <c r="FZ200" i="1"/>
  <c r="AY200" i="1"/>
  <c r="DG200" i="1"/>
  <c r="DV200" i="1"/>
  <c r="EP200" i="1"/>
  <c r="EE200" i="1"/>
  <c r="BX200" i="1"/>
  <c r="DN200" i="1"/>
  <c r="DO200" i="1"/>
  <c r="FV200" i="1"/>
  <c r="CD200" i="1"/>
  <c r="CQ200" i="1"/>
  <c r="U200" i="1"/>
  <c r="GC200" i="1"/>
  <c r="AU200" i="1"/>
  <c r="AW200" i="1"/>
  <c r="AS200" i="1"/>
  <c r="AM200" i="1"/>
  <c r="CV200" i="1"/>
  <c r="AQ200" i="1"/>
  <c r="BS200" i="1"/>
  <c r="AX200" i="1"/>
  <c r="P200" i="1"/>
  <c r="BC200" i="1"/>
  <c r="ES200" i="1"/>
  <c r="FM200" i="1"/>
  <c r="AE200" i="1"/>
  <c r="FX200" i="1"/>
  <c r="DQ200" i="1"/>
  <c r="FK200" i="1"/>
  <c r="BV200" i="1"/>
  <c r="EO200" i="1"/>
  <c r="Z200" i="1"/>
  <c r="T200" i="1"/>
  <c r="DY200" i="1"/>
  <c r="J200" i="1"/>
  <c r="EY200" i="1"/>
  <c r="DA200" i="1"/>
  <c r="BJ200" i="1"/>
  <c r="BY200" i="1"/>
  <c r="BE200" i="1"/>
  <c r="L200" i="1"/>
  <c r="GL200" i="1" s="1"/>
  <c r="BQ200" i="1"/>
  <c r="AR200" i="1"/>
  <c r="FC200" i="1"/>
  <c r="DC200" i="1"/>
  <c r="BZ200" i="1"/>
  <c r="DL200" i="1"/>
  <c r="CC200" i="1"/>
  <c r="DK200" i="1"/>
  <c r="CM200" i="1"/>
  <c r="BM200" i="1"/>
  <c r="EA200" i="1"/>
  <c r="AZ200" i="1"/>
  <c r="AO200" i="1"/>
  <c r="DJ200" i="1"/>
  <c r="FF200" i="1"/>
  <c r="FT200" i="1"/>
  <c r="BH200" i="1"/>
  <c r="FG200" i="1"/>
  <c r="G200" i="1"/>
  <c r="K200" i="1"/>
  <c r="O200" i="1"/>
  <c r="BA200" i="1"/>
  <c r="FQ200" i="1"/>
  <c r="GB200" i="1"/>
  <c r="AB200" i="1"/>
  <c r="ED200" i="1"/>
  <c r="FD200" i="1"/>
  <c r="CL200" i="1"/>
  <c r="BG200" i="1"/>
  <c r="DH200" i="1"/>
  <c r="FR200" i="1"/>
  <c r="GF200" i="1"/>
  <c r="FL200" i="1"/>
  <c r="H200" i="1"/>
  <c r="AK200" i="1"/>
  <c r="FI200" i="1"/>
  <c r="FU200" i="1"/>
  <c r="DI200" i="1"/>
  <c r="CO200" i="1"/>
  <c r="ER200" i="1"/>
  <c r="CY200" i="1"/>
  <c r="S200" i="1"/>
  <c r="DS200" i="1"/>
  <c r="V200" i="1"/>
  <c r="CU200" i="1"/>
  <c r="EW200" i="1"/>
  <c r="M200" i="1"/>
  <c r="GM200" i="1" s="1"/>
  <c r="AT200" i="1"/>
  <c r="EG200" i="1"/>
  <c r="R200" i="1"/>
  <c r="Q200" i="1"/>
  <c r="GG200" i="1"/>
  <c r="FO200" i="1"/>
  <c r="CP200" i="1"/>
  <c r="DZ200" i="1"/>
  <c r="CK200" i="1"/>
  <c r="BO200" i="1"/>
  <c r="CX200" i="1"/>
  <c r="BU200" i="1"/>
  <c r="ET200" i="1"/>
  <c r="CS200" i="1"/>
  <c r="BP200" i="1"/>
  <c r="FH200" i="1"/>
  <c r="AA200" i="1"/>
  <c r="X200" i="1"/>
  <c r="FN200" i="1"/>
  <c r="GE200" i="1"/>
  <c r="F200" i="1"/>
  <c r="EU200" i="1"/>
  <c r="CI200" i="1"/>
  <c r="FE200" i="1"/>
  <c r="DF200" i="1"/>
  <c r="DE200" i="1"/>
  <c r="EN200" i="1"/>
  <c r="AP200" i="1"/>
  <c r="CF200" i="1"/>
  <c r="DX200" i="1"/>
  <c r="AG200" i="1"/>
  <c r="AJ200" i="1"/>
  <c r="GD200" i="1"/>
  <c r="CB200" i="1"/>
  <c r="EH200" i="1"/>
  <c r="FB200" i="1"/>
  <c r="BL200" i="1"/>
  <c r="DB200" i="1"/>
  <c r="CH200" i="1"/>
  <c r="EV200" i="1"/>
  <c r="BI200" i="1"/>
  <c r="CE200" i="1"/>
  <c r="N200" i="1"/>
  <c r="GN200" i="1" s="1"/>
  <c r="FY200" i="1"/>
  <c r="BF200" i="1"/>
  <c r="GI200" i="1"/>
  <c r="DT200" i="1"/>
  <c r="FW200" i="1"/>
  <c r="CJ200" i="1"/>
  <c r="EX200" i="1"/>
  <c r="FA200" i="1"/>
  <c r="EM200" i="1"/>
  <c r="CW200" i="1"/>
  <c r="EB200" i="1"/>
  <c r="DW200" i="1"/>
  <c r="AL200" i="1"/>
  <c r="EK200" i="1"/>
  <c r="W200" i="1"/>
  <c r="DU200" i="1"/>
  <c r="BB200" i="1"/>
  <c r="CA200" i="1"/>
  <c r="BW200" i="1"/>
  <c r="AC200" i="1"/>
  <c r="BK200" i="1"/>
  <c r="T10" i="1"/>
  <c r="CF10" i="1"/>
  <c r="ER10" i="1"/>
  <c r="U10" i="1"/>
  <c r="CG10" i="1"/>
  <c r="V10" i="1"/>
  <c r="BF10" i="1"/>
  <c r="EL10" i="1"/>
  <c r="AI10" i="1"/>
  <c r="DS10" i="1"/>
  <c r="K10" i="1"/>
  <c r="CZ10" i="1"/>
  <c r="FY10" i="1"/>
  <c r="BZ10" i="1"/>
  <c r="FB10" i="1"/>
  <c r="DA10" i="1"/>
  <c r="CH10" i="1"/>
  <c r="BM10" i="1"/>
  <c r="BU10" i="1"/>
  <c r="FQ10" i="1"/>
  <c r="EX10" i="1"/>
  <c r="FR10" i="1"/>
  <c r="DO10" i="1"/>
  <c r="CK10" i="1"/>
  <c r="AJ10" i="1"/>
  <c r="CV10" i="1"/>
  <c r="FH10" i="1"/>
  <c r="AK10" i="1"/>
  <c r="CW10" i="1"/>
  <c r="AL10" i="1"/>
  <c r="CB10" i="1"/>
  <c r="FD10" i="1"/>
  <c r="BG10" i="1"/>
  <c r="EM10" i="1"/>
  <c r="AM10" i="1"/>
  <c r="DV10" i="1"/>
  <c r="G10" i="1"/>
  <c r="CT10" i="1"/>
  <c r="FT10" i="1"/>
  <c r="EO10" i="1"/>
  <c r="DX10" i="1"/>
  <c r="DC10" i="1"/>
  <c r="EG10" i="1"/>
  <c r="CS10" i="1"/>
  <c r="S10" i="1"/>
  <c r="FS10" i="1"/>
  <c r="FU10" i="1"/>
  <c r="D10" i="1"/>
  <c r="AR10" i="1"/>
  <c r="DD10" i="1"/>
  <c r="FP10" i="1"/>
  <c r="AS10" i="1"/>
  <c r="DE10" i="1"/>
  <c r="AT10" i="1"/>
  <c r="CL10" i="1"/>
  <c r="FM10" i="1"/>
  <c r="BS10" i="1"/>
  <c r="EV10" i="1"/>
  <c r="AX10" i="1"/>
  <c r="EE10" i="1"/>
  <c r="DF10" i="1"/>
  <c r="GC10" i="1"/>
  <c r="FG10" i="1"/>
  <c r="EP10" i="1"/>
  <c r="FL10" i="1"/>
  <c r="BO10" i="1"/>
  <c r="AU10" i="1"/>
  <c r="AB10" i="1"/>
  <c r="CN10" i="1"/>
  <c r="EZ10" i="1"/>
  <c r="AC10" i="1"/>
  <c r="CO10" i="1"/>
  <c r="AD10" i="1"/>
  <c r="BR10" i="1"/>
  <c r="EU10" i="1"/>
  <c r="AW10" i="1"/>
  <c r="ED10" i="1"/>
  <c r="Y10" i="1"/>
  <c r="DJ10" i="1"/>
  <c r="GH10" i="1"/>
  <c r="CJ10" i="1"/>
  <c r="FK10" i="1"/>
  <c r="DW10" i="1"/>
  <c r="DB10" i="1"/>
  <c r="CI10" i="1"/>
  <c r="CU10" i="1"/>
  <c r="BC10" i="1"/>
  <c r="GI10" i="1"/>
  <c r="CQ10" i="1"/>
  <c r="Z10" i="1"/>
  <c r="FC10" i="1"/>
  <c r="AZ10" i="1"/>
  <c r="DL10" i="1"/>
  <c r="FX10" i="1"/>
  <c r="BA10" i="1"/>
  <c r="DM10" i="1"/>
  <c r="I10" i="1"/>
  <c r="CX10" i="1"/>
  <c r="FV10" i="1"/>
  <c r="CC10" i="1"/>
  <c r="FE10" i="1"/>
  <c r="BJ10" i="1"/>
  <c r="EN10" i="1"/>
  <c r="AF10" i="1"/>
  <c r="DP10" i="1"/>
  <c r="O10" i="1"/>
  <c r="FZ10" i="1"/>
  <c r="FI10" i="1"/>
  <c r="EQ10" i="1"/>
  <c r="AG10" i="1"/>
  <c r="GD10" i="1"/>
  <c r="DN10" i="1"/>
  <c r="FA10" i="1"/>
  <c r="EF10" i="1"/>
  <c r="BH10" i="1"/>
  <c r="DT10" i="1"/>
  <c r="GF10" i="1"/>
  <c r="BI10" i="1"/>
  <c r="DU10" i="1"/>
  <c r="W10" i="1"/>
  <c r="DH10" i="1"/>
  <c r="GE10" i="1"/>
  <c r="CM10" i="1"/>
  <c r="FN10" i="1"/>
  <c r="BT10" i="1"/>
  <c r="EW10" i="1"/>
  <c r="AQ10" i="1"/>
  <c r="DZ10" i="1"/>
  <c r="AN10" i="1"/>
  <c r="P10" i="1"/>
  <c r="GA10" i="1"/>
  <c r="FJ10" i="1"/>
  <c r="BV10" i="1"/>
  <c r="H10" i="1"/>
  <c r="EY10" i="1"/>
  <c r="AY10" i="1"/>
  <c r="DQ10" i="1"/>
  <c r="R10" i="1"/>
  <c r="DY10" i="1"/>
  <c r="ET10" i="1"/>
  <c r="BW10" i="1"/>
  <c r="B10" i="1"/>
  <c r="BX10" i="1"/>
  <c r="M10" i="1"/>
  <c r="N10" i="1"/>
  <c r="EC10" i="1"/>
  <c r="X10" i="1"/>
  <c r="GG10" i="1"/>
  <c r="FO10" i="1"/>
  <c r="ES10" i="1"/>
  <c r="BL10" i="1"/>
  <c r="AE10" i="1"/>
  <c r="DK10" i="1"/>
  <c r="EA10" i="1"/>
  <c r="CA10" i="1"/>
  <c r="A11" i="1"/>
  <c r="BP10" i="1"/>
  <c r="EB10" i="1"/>
  <c r="E10" i="1"/>
  <c r="BQ10" i="1"/>
  <c r="F10" i="1"/>
  <c r="AH10" i="1"/>
  <c r="DR10" i="1"/>
  <c r="J10" i="1"/>
  <c r="CY10" i="1"/>
  <c r="FW10" i="1"/>
  <c r="CD10" i="1"/>
  <c r="FF10" i="1"/>
  <c r="BD10" i="1"/>
  <c r="EI10" i="1"/>
  <c r="BK10" i="1"/>
  <c r="AO10" i="1"/>
  <c r="Q10" i="1"/>
  <c r="GB10" i="1"/>
  <c r="DG10" i="1"/>
  <c r="BE10" i="1"/>
  <c r="AA10" i="1"/>
  <c r="EK10" i="1"/>
  <c r="BB10" i="1"/>
  <c r="L10" i="1"/>
  <c r="EJ10" i="1"/>
  <c r="BY10" i="1"/>
  <c r="AV10" i="1"/>
  <c r="DI10" i="1"/>
  <c r="CP10" i="1"/>
  <c r="BN10" i="1"/>
  <c r="CE10" i="1"/>
  <c r="AP10" i="1"/>
  <c r="EH10" i="1"/>
  <c r="CR10" i="1"/>
  <c r="GK200" i="1" l="1"/>
  <c r="EH201" i="1"/>
  <c r="BP201" i="1"/>
  <c r="BT201" i="1"/>
  <c r="DL201" i="1"/>
  <c r="BK201" i="1"/>
  <c r="DY201" i="1"/>
  <c r="BH201" i="1"/>
  <c r="DW201" i="1"/>
  <c r="AX201" i="1"/>
  <c r="BN201" i="1"/>
  <c r="AH201" i="1"/>
  <c r="GE201" i="1"/>
  <c r="CX201" i="1"/>
  <c r="CP201" i="1"/>
  <c r="DQ201" i="1"/>
  <c r="I201" i="1"/>
  <c r="FL201" i="1"/>
  <c r="CY201" i="1"/>
  <c r="BV201" i="1"/>
  <c r="FE201" i="1"/>
  <c r="BB201" i="1"/>
  <c r="CA201" i="1"/>
  <c r="CM201" i="1"/>
  <c r="FV201" i="1"/>
  <c r="AU201" i="1"/>
  <c r="EI201" i="1"/>
  <c r="EA201" i="1"/>
  <c r="P201" i="1"/>
  <c r="O201" i="1"/>
  <c r="GN201" i="1" s="1"/>
  <c r="Z201" i="1"/>
  <c r="AA201" i="1"/>
  <c r="F201" i="1"/>
  <c r="N201" i="1"/>
  <c r="GM201" i="1" s="1"/>
  <c r="DH201" i="1"/>
  <c r="DP201" i="1"/>
  <c r="CJ201" i="1"/>
  <c r="DI201" i="1"/>
  <c r="BE201" i="1"/>
  <c r="BQ201" i="1"/>
  <c r="AY201" i="1"/>
  <c r="W201" i="1"/>
  <c r="AF201" i="1"/>
  <c r="GI201" i="1"/>
  <c r="GH201" i="1"/>
  <c r="FM201" i="1"/>
  <c r="AV201" i="1"/>
  <c r="DG201" i="1"/>
  <c r="CD201" i="1"/>
  <c r="E201" i="1"/>
  <c r="BL201" i="1"/>
  <c r="BX201" i="1"/>
  <c r="EY201" i="1"/>
  <c r="AQ201" i="1"/>
  <c r="DU201" i="1"/>
  <c r="GD201" i="1"/>
  <c r="EN201" i="1"/>
  <c r="BA201" i="1"/>
  <c r="BC201" i="1"/>
  <c r="DJ201" i="1"/>
  <c r="AC201" i="1"/>
  <c r="EJ201" i="1"/>
  <c r="FO201" i="1"/>
  <c r="GF201" i="1"/>
  <c r="CE201" i="1"/>
  <c r="DR201" i="1"/>
  <c r="X201" i="1"/>
  <c r="GA201" i="1"/>
  <c r="FZ201" i="1"/>
  <c r="FC201" i="1"/>
  <c r="EU201" i="1"/>
  <c r="EK201" i="1"/>
  <c r="EC201" i="1"/>
  <c r="R201" i="1"/>
  <c r="EF201" i="1"/>
  <c r="FK201" i="1"/>
  <c r="BD201" i="1"/>
  <c r="DK201" i="1"/>
  <c r="AN201" i="1"/>
  <c r="FA201" i="1"/>
  <c r="CQ201" i="1"/>
  <c r="AD201" i="1"/>
  <c r="FF201" i="1"/>
  <c r="AE201" i="1"/>
  <c r="M201" i="1"/>
  <c r="GL201" i="1" s="1"/>
  <c r="DZ201" i="1"/>
  <c r="DN201" i="1"/>
  <c r="DM201" i="1"/>
  <c r="CO201" i="1"/>
  <c r="EP201" i="1"/>
  <c r="CR201" i="1"/>
  <c r="BY201" i="1"/>
  <c r="GB201" i="1"/>
  <c r="FW201" i="1"/>
  <c r="EB201" i="1"/>
  <c r="ES201" i="1"/>
  <c r="H201" i="1"/>
  <c r="EW201" i="1"/>
  <c r="BI201" i="1"/>
  <c r="AG201" i="1"/>
  <c r="BJ201" i="1"/>
  <c r="FX201" i="1"/>
  <c r="CU201" i="1"/>
  <c r="Y201" i="1"/>
  <c r="EZ201" i="1"/>
  <c r="Q201" i="1"/>
  <c r="BW201" i="1"/>
  <c r="EQ201" i="1"/>
  <c r="CI201" i="1"/>
  <c r="ED201" i="1"/>
  <c r="AP201" i="1"/>
  <c r="L201" i="1"/>
  <c r="AO201" i="1"/>
  <c r="J201" i="1"/>
  <c r="GG201" i="1"/>
  <c r="ET201" i="1"/>
  <c r="FJ201" i="1"/>
  <c r="FN201" i="1"/>
  <c r="DT201" i="1"/>
  <c r="FI201" i="1"/>
  <c r="CC201" i="1"/>
  <c r="AZ201" i="1"/>
  <c r="DB201" i="1"/>
  <c r="AW201" i="1"/>
  <c r="AB201" i="1"/>
  <c r="EE201" i="1"/>
  <c r="CN201" i="1"/>
  <c r="DF201" i="1"/>
  <c r="BR201" i="1"/>
  <c r="BO201" i="1"/>
  <c r="EV201" i="1"/>
  <c r="BS201" i="1"/>
  <c r="DD201" i="1"/>
  <c r="DC201" i="1"/>
  <c r="EM201" i="1"/>
  <c r="CV201" i="1"/>
  <c r="BM201" i="1"/>
  <c r="DS201" i="1"/>
  <c r="CF201" i="1"/>
  <c r="AR201" i="1"/>
  <c r="DX201" i="1"/>
  <c r="BG201" i="1"/>
  <c r="AJ201" i="1"/>
  <c r="CH201" i="1"/>
  <c r="AI201" i="1"/>
  <c r="T201" i="1"/>
  <c r="EO201" i="1"/>
  <c r="FD201" i="1"/>
  <c r="CK201" i="1"/>
  <c r="DA201" i="1"/>
  <c r="EL201" i="1"/>
  <c r="FG201" i="1"/>
  <c r="CL201" i="1"/>
  <c r="FU201" i="1"/>
  <c r="FT201" i="1"/>
  <c r="CB201" i="1"/>
  <c r="DO201" i="1"/>
  <c r="FB201" i="1"/>
  <c r="BF201" i="1"/>
  <c r="GC201" i="1"/>
  <c r="AT201" i="1"/>
  <c r="FS201" i="1"/>
  <c r="CT201" i="1"/>
  <c r="AL201" i="1"/>
  <c r="FR201" i="1"/>
  <c r="BZ201" i="1"/>
  <c r="V201" i="1"/>
  <c r="DE201" i="1"/>
  <c r="S201" i="1"/>
  <c r="G201" i="1"/>
  <c r="CW201" i="1"/>
  <c r="EX201" i="1"/>
  <c r="FY201" i="1"/>
  <c r="CG201" i="1"/>
  <c r="AS201" i="1"/>
  <c r="CS201" i="1"/>
  <c r="DV201" i="1"/>
  <c r="AK201" i="1"/>
  <c r="FQ201" i="1"/>
  <c r="CZ201" i="1"/>
  <c r="U201" i="1"/>
  <c r="FP201" i="1"/>
  <c r="EG201" i="1"/>
  <c r="AM201" i="1"/>
  <c r="FH201" i="1"/>
  <c r="BU201" i="1"/>
  <c r="K201" i="1"/>
  <c r="ER201" i="1"/>
  <c r="Q11" i="1"/>
  <c r="BO11" i="1"/>
  <c r="EA11" i="1"/>
  <c r="K11" i="1"/>
  <c r="BX11" i="1"/>
  <c r="EJ11" i="1"/>
  <c r="U11" i="1"/>
  <c r="CG11" i="1"/>
  <c r="ES11" i="1"/>
  <c r="Y11" i="1"/>
  <c r="CK11" i="1"/>
  <c r="EW11" i="1"/>
  <c r="DF11" i="1"/>
  <c r="AU11" i="1"/>
  <c r="FR11" i="1"/>
  <c r="DH11" i="1"/>
  <c r="BF11" i="1"/>
  <c r="BN11" i="1"/>
  <c r="CY11" i="1"/>
  <c r="E11" i="1"/>
  <c r="EV11" i="1"/>
  <c r="ED11" i="1"/>
  <c r="V11" i="1"/>
  <c r="CH11" i="1"/>
  <c r="J11" i="1"/>
  <c r="BW11" i="1"/>
  <c r="EI11" i="1"/>
  <c r="T11" i="1"/>
  <c r="CF11" i="1"/>
  <c r="ER11" i="1"/>
  <c r="AC11" i="1"/>
  <c r="CO11" i="1"/>
  <c r="FA11" i="1"/>
  <c r="AG11" i="1"/>
  <c r="CS11" i="1"/>
  <c r="FE11" i="1"/>
  <c r="DV11" i="1"/>
  <c r="BK11" i="1"/>
  <c r="GC11" i="1"/>
  <c r="DX11" i="1"/>
  <c r="CI11" i="1"/>
  <c r="CJ11" i="1"/>
  <c r="EE11" i="1"/>
  <c r="AP11" i="1"/>
  <c r="BC11" i="1"/>
  <c r="Z11" i="1"/>
  <c r="FL11" i="1"/>
  <c r="BR11" i="1"/>
  <c r="S11" i="1"/>
  <c r="CE11" i="1"/>
  <c r="EQ11" i="1"/>
  <c r="AB11" i="1"/>
  <c r="CN11" i="1"/>
  <c r="EZ11" i="1"/>
  <c r="AK11" i="1"/>
  <c r="CW11" i="1"/>
  <c r="FI11" i="1"/>
  <c r="AO11" i="1"/>
  <c r="DA11" i="1"/>
  <c r="M11" i="1"/>
  <c r="EL11" i="1"/>
  <c r="CA11" i="1"/>
  <c r="O11" i="1"/>
  <c r="EN11" i="1"/>
  <c r="DJ11" i="1"/>
  <c r="DN11" i="1"/>
  <c r="FM11" i="1"/>
  <c r="BV11" i="1"/>
  <c r="DP11" i="1"/>
  <c r="EU11" i="1"/>
  <c r="X11" i="1"/>
  <c r="D11" i="1"/>
  <c r="AA11" i="1"/>
  <c r="CM11" i="1"/>
  <c r="EY11" i="1"/>
  <c r="AJ11" i="1"/>
  <c r="CV11" i="1"/>
  <c r="FH11" i="1"/>
  <c r="AS11" i="1"/>
  <c r="DE11" i="1"/>
  <c r="FQ11" i="1"/>
  <c r="AW11" i="1"/>
  <c r="DI11" i="1"/>
  <c r="AD11" i="1"/>
  <c r="FB11" i="1"/>
  <c r="CQ11" i="1"/>
  <c r="AF11" i="1"/>
  <c r="FD11" i="1"/>
  <c r="EF11" i="1"/>
  <c r="EH11" i="1"/>
  <c r="AN11" i="1"/>
  <c r="DB11" i="1"/>
  <c r="FV11" i="1"/>
  <c r="W11" i="1"/>
  <c r="FZ11" i="1"/>
  <c r="B11" i="1"/>
  <c r="AI11" i="1"/>
  <c r="CU11" i="1"/>
  <c r="FG11" i="1"/>
  <c r="AR11" i="1"/>
  <c r="DD11" i="1"/>
  <c r="FP11" i="1"/>
  <c r="BA11" i="1"/>
  <c r="DM11" i="1"/>
  <c r="FY11" i="1"/>
  <c r="BE11" i="1"/>
  <c r="DQ11" i="1"/>
  <c r="AT11" i="1"/>
  <c r="FN11" i="1"/>
  <c r="DG11" i="1"/>
  <c r="AV11" i="1"/>
  <c r="FS11" i="1"/>
  <c r="FJ11" i="1"/>
  <c r="FK11" i="1"/>
  <c r="BT11" i="1"/>
  <c r="ET11" i="1"/>
  <c r="BB11" i="1"/>
  <c r="DO11" i="1"/>
  <c r="FF11" i="1"/>
  <c r="AQ11" i="1"/>
  <c r="DC11" i="1"/>
  <c r="FO11" i="1"/>
  <c r="AZ11" i="1"/>
  <c r="DL11" i="1"/>
  <c r="FX11" i="1"/>
  <c r="BI11" i="1"/>
  <c r="DU11" i="1"/>
  <c r="GG11" i="1"/>
  <c r="BM11" i="1"/>
  <c r="DY11" i="1"/>
  <c r="BJ11" i="1"/>
  <c r="GB11" i="1"/>
  <c r="DW11" i="1"/>
  <c r="BL11" i="1"/>
  <c r="GD11" i="1"/>
  <c r="GA11" i="1"/>
  <c r="GH11" i="1"/>
  <c r="CZ11" i="1"/>
  <c r="FU11" i="1"/>
  <c r="DR11" i="1"/>
  <c r="CX11" i="1"/>
  <c r="CL11" i="1"/>
  <c r="I11" i="1"/>
  <c r="BG11" i="1"/>
  <c r="DS11" i="1"/>
  <c r="GE11" i="1"/>
  <c r="BP11" i="1"/>
  <c r="EB11" i="1"/>
  <c r="L11" i="1"/>
  <c r="BY11" i="1"/>
  <c r="EK11" i="1"/>
  <c r="P11" i="1"/>
  <c r="CC11" i="1"/>
  <c r="EO11" i="1"/>
  <c r="CP11" i="1"/>
  <c r="AE11" i="1"/>
  <c r="FC11" i="1"/>
  <c r="CR11" i="1"/>
  <c r="AL11" i="1"/>
  <c r="AM11" i="1"/>
  <c r="BS11" i="1"/>
  <c r="FT11" i="1"/>
  <c r="CT11" i="1"/>
  <c r="BD11" i="1"/>
  <c r="DZ11" i="1"/>
  <c r="CD11" i="1"/>
  <c r="A12" i="1"/>
  <c r="AY11" i="1"/>
  <c r="DK11" i="1"/>
  <c r="FW11" i="1"/>
  <c r="BH11" i="1"/>
  <c r="DT11" i="1"/>
  <c r="GF11" i="1"/>
  <c r="BQ11" i="1"/>
  <c r="EC11" i="1"/>
  <c r="G11" i="1"/>
  <c r="BU11" i="1"/>
  <c r="EG11" i="1"/>
  <c r="BZ11" i="1"/>
  <c r="N11" i="1"/>
  <c r="EM11" i="1"/>
  <c r="CB11" i="1"/>
  <c r="F11" i="1"/>
  <c r="H11" i="1"/>
  <c r="AH11" i="1"/>
  <c r="EP11" i="1"/>
  <c r="AX11" i="1"/>
  <c r="GI11" i="1"/>
  <c r="R11" i="1"/>
  <c r="EX11" i="1"/>
  <c r="GK201" i="1" l="1"/>
  <c r="H202" i="1"/>
  <c r="G202" i="1"/>
  <c r="AY202" i="1"/>
  <c r="AM202" i="1"/>
  <c r="P202" i="1"/>
  <c r="GN202" i="1" s="1"/>
  <c r="BG202" i="1"/>
  <c r="GA202" i="1"/>
  <c r="GG202" i="1"/>
  <c r="AQ202" i="1"/>
  <c r="FS202" i="1"/>
  <c r="DM202" i="1"/>
  <c r="EN202" i="1"/>
  <c r="DX202" i="1"/>
  <c r="CG202" i="1"/>
  <c r="AL202" i="1"/>
  <c r="EK202" i="1"/>
  <c r="I202" i="1"/>
  <c r="GD202" i="1"/>
  <c r="DU202" i="1"/>
  <c r="FF202" i="1"/>
  <c r="AV202" i="1"/>
  <c r="BA202" i="1"/>
  <c r="FZ202" i="1"/>
  <c r="AF202" i="1"/>
  <c r="AS202" i="1"/>
  <c r="X202" i="1"/>
  <c r="O202" i="1"/>
  <c r="GM202" i="1" s="1"/>
  <c r="AK202" i="1"/>
  <c r="FL202" i="1"/>
  <c r="GC202" i="1"/>
  <c r="AC202" i="1"/>
  <c r="V202" i="1"/>
  <c r="FR202" i="1"/>
  <c r="U202" i="1"/>
  <c r="DE202" i="1"/>
  <c r="BR202" i="1"/>
  <c r="CH202" i="1"/>
  <c r="F202" i="1"/>
  <c r="CB202" i="1"/>
  <c r="CD202" i="1"/>
  <c r="CL202" i="1"/>
  <c r="BL202" i="1"/>
  <c r="BI202" i="1"/>
  <c r="DO202" i="1"/>
  <c r="DG202" i="1"/>
  <c r="FP202" i="1"/>
  <c r="W202" i="1"/>
  <c r="CQ202" i="1"/>
  <c r="FH202" i="1"/>
  <c r="EU202" i="1"/>
  <c r="CA202" i="1"/>
  <c r="EZ202" i="1"/>
  <c r="Z202" i="1"/>
  <c r="BK202" i="1"/>
  <c r="ER202" i="1"/>
  <c r="ED202" i="1"/>
  <c r="AU202" i="1"/>
  <c r="EJ202" i="1"/>
  <c r="CW202" i="1"/>
  <c r="CO202" i="1"/>
  <c r="DH202" i="1"/>
  <c r="EC202" i="1"/>
  <c r="EX202" i="1"/>
  <c r="BQ202" i="1"/>
  <c r="CR202" i="1"/>
  <c r="BY202" i="1"/>
  <c r="R202" i="1"/>
  <c r="EM202" i="1"/>
  <c r="GF202" i="1"/>
  <c r="DZ202" i="1"/>
  <c r="FC202" i="1"/>
  <c r="L202" i="1"/>
  <c r="CX202" i="1"/>
  <c r="DW202" i="1"/>
  <c r="FX202" i="1"/>
  <c r="BB202" i="1"/>
  <c r="FN202" i="1"/>
  <c r="DD202" i="1"/>
  <c r="FV202" i="1"/>
  <c r="FB202" i="1"/>
  <c r="CV202" i="1"/>
  <c r="DP202" i="1"/>
  <c r="EL202" i="1"/>
  <c r="CN202" i="1"/>
  <c r="BC202" i="1"/>
  <c r="DV202" i="1"/>
  <c r="CF202" i="1"/>
  <c r="EV202" i="1"/>
  <c r="DF202" i="1"/>
  <c r="BX202" i="1"/>
  <c r="FD202" i="1"/>
  <c r="GI202" i="1"/>
  <c r="N202" i="1"/>
  <c r="GL202" i="1" s="1"/>
  <c r="DT202" i="1"/>
  <c r="BD202" i="1"/>
  <c r="AE202" i="1"/>
  <c r="EB202" i="1"/>
  <c r="DR202" i="1"/>
  <c r="GB202" i="1"/>
  <c r="DL202" i="1"/>
  <c r="ET202" i="1"/>
  <c r="AT202" i="1"/>
  <c r="AR202" i="1"/>
  <c r="DB202" i="1"/>
  <c r="AD202" i="1"/>
  <c r="AJ202" i="1"/>
  <c r="BV202" i="1"/>
  <c r="M202" i="1"/>
  <c r="AB202" i="1"/>
  <c r="AP202" i="1"/>
  <c r="FE202" i="1"/>
  <c r="T202" i="1"/>
  <c r="E202" i="1"/>
  <c r="EW202" i="1"/>
  <c r="K202" i="1"/>
  <c r="AX202" i="1"/>
  <c r="BZ202" i="1"/>
  <c r="BH202" i="1"/>
  <c r="CT202" i="1"/>
  <c r="CP202" i="1"/>
  <c r="BP202" i="1"/>
  <c r="FU202" i="1"/>
  <c r="BJ202" i="1"/>
  <c r="AZ202" i="1"/>
  <c r="BT202" i="1"/>
  <c r="DQ202" i="1"/>
  <c r="FG202" i="1"/>
  <c r="AN202" i="1"/>
  <c r="DI202" i="1"/>
  <c r="EY202" i="1"/>
  <c r="FM202" i="1"/>
  <c r="DA202" i="1"/>
  <c r="EQ202" i="1"/>
  <c r="EE202" i="1"/>
  <c r="CS202" i="1"/>
  <c r="EI202" i="1"/>
  <c r="CY202" i="1"/>
  <c r="CK202" i="1"/>
  <c r="EA202" i="1"/>
  <c r="EP202" i="1"/>
  <c r="EG202" i="1"/>
  <c r="FW202" i="1"/>
  <c r="FT202" i="1"/>
  <c r="EO202" i="1"/>
  <c r="GE202" i="1"/>
  <c r="CZ202" i="1"/>
  <c r="DY202" i="1"/>
  <c r="FO202" i="1"/>
  <c r="FK202" i="1"/>
  <c r="BE202" i="1"/>
  <c r="CU202" i="1"/>
  <c r="EH202" i="1"/>
  <c r="AW202" i="1"/>
  <c r="CM202" i="1"/>
  <c r="DN202" i="1"/>
  <c r="AO202" i="1"/>
  <c r="CE202" i="1"/>
  <c r="CJ202" i="1"/>
  <c r="AG202" i="1"/>
  <c r="BW202" i="1"/>
  <c r="BN202" i="1"/>
  <c r="Y202" i="1"/>
  <c r="BO202" i="1"/>
  <c r="AH202" i="1"/>
  <c r="BU202" i="1"/>
  <c r="DK202" i="1"/>
  <c r="BS202" i="1"/>
  <c r="CC202" i="1"/>
  <c r="DS202" i="1"/>
  <c r="GH202" i="1"/>
  <c r="BM202" i="1"/>
  <c r="DC202" i="1"/>
  <c r="FJ202" i="1"/>
  <c r="FY202" i="1"/>
  <c r="AI202" i="1"/>
  <c r="EF202" i="1"/>
  <c r="FQ202" i="1"/>
  <c r="AA202" i="1"/>
  <c r="DJ202" i="1"/>
  <c r="FI202" i="1"/>
  <c r="S202" i="1"/>
  <c r="CI202" i="1"/>
  <c r="FA202" i="1"/>
  <c r="J202" i="1"/>
  <c r="BF202" i="1"/>
  <c r="ES202" i="1"/>
  <c r="Q202" i="1"/>
  <c r="P12" i="1"/>
  <c r="CB12" i="1"/>
  <c r="EN12" i="1"/>
  <c r="Y12" i="1"/>
  <c r="CK12" i="1"/>
  <c r="EW12" i="1"/>
  <c r="AH12" i="1"/>
  <c r="CT12" i="1"/>
  <c r="FF12" i="1"/>
  <c r="BI12" i="1"/>
  <c r="FH12" i="1"/>
  <c r="BX12" i="1"/>
  <c r="FW12" i="1"/>
  <c r="CM12" i="1"/>
  <c r="GI12" i="1"/>
  <c r="FC12" i="1"/>
  <c r="EM12" i="1"/>
  <c r="ER12" i="1"/>
  <c r="FR12" i="1"/>
  <c r="F12" i="1"/>
  <c r="BC12" i="1"/>
  <c r="GE12" i="1"/>
  <c r="DM12" i="1"/>
  <c r="BZ12" i="1"/>
  <c r="BS12" i="1"/>
  <c r="X12" i="1"/>
  <c r="CJ12" i="1"/>
  <c r="EV12" i="1"/>
  <c r="AG12" i="1"/>
  <c r="CS12" i="1"/>
  <c r="FE12" i="1"/>
  <c r="AP12" i="1"/>
  <c r="DB12" i="1"/>
  <c r="FN12" i="1"/>
  <c r="BW12" i="1"/>
  <c r="FS12" i="1"/>
  <c r="CI12" i="1"/>
  <c r="GH12" i="1"/>
  <c r="CX12" i="1"/>
  <c r="S12" i="1"/>
  <c r="FZ12" i="1"/>
  <c r="FG12" i="1"/>
  <c r="FQ12" i="1"/>
  <c r="O12" i="1"/>
  <c r="BB12" i="1"/>
  <c r="DF12" i="1"/>
  <c r="U12" i="1"/>
  <c r="EB12" i="1"/>
  <c r="DD12" i="1"/>
  <c r="AF12" i="1"/>
  <c r="CR12" i="1"/>
  <c r="FD12" i="1"/>
  <c r="AO12" i="1"/>
  <c r="DA12" i="1"/>
  <c r="FM12" i="1"/>
  <c r="AX12" i="1"/>
  <c r="DJ12" i="1"/>
  <c r="FV12" i="1"/>
  <c r="CH12" i="1"/>
  <c r="GG12" i="1"/>
  <c r="CW12" i="1"/>
  <c r="M12" i="1"/>
  <c r="DL12" i="1"/>
  <c r="AM12" i="1"/>
  <c r="T12" i="1"/>
  <c r="GA12" i="1"/>
  <c r="N12" i="1"/>
  <c r="AS12" i="1"/>
  <c r="DC12" i="1"/>
  <c r="FO12" i="1"/>
  <c r="CN12" i="1"/>
  <c r="E12" i="1"/>
  <c r="D12" i="1"/>
  <c r="AN12" i="1"/>
  <c r="CZ12" i="1"/>
  <c r="FL12" i="1"/>
  <c r="AW12" i="1"/>
  <c r="DI12" i="1"/>
  <c r="FU12" i="1"/>
  <c r="BF12" i="1"/>
  <c r="DR12" i="1"/>
  <c r="GD12" i="1"/>
  <c r="CV12" i="1"/>
  <c r="L12" i="1"/>
  <c r="DK12" i="1"/>
  <c r="AA12" i="1"/>
  <c r="BG12" i="1"/>
  <c r="AQ12" i="1"/>
  <c r="BR12" i="1"/>
  <c r="FK12" i="1"/>
  <c r="B12" i="1"/>
  <c r="AI12" i="1"/>
  <c r="GF12" i="1"/>
  <c r="CF12" i="1"/>
  <c r="AC12" i="1"/>
  <c r="DW12" i="1"/>
  <c r="G12" i="1"/>
  <c r="AR12" i="1"/>
  <c r="EE12" i="1"/>
  <c r="AB12" i="1"/>
  <c r="FP12" i="1"/>
  <c r="AV12" i="1"/>
  <c r="DH12" i="1"/>
  <c r="FT12" i="1"/>
  <c r="BE12" i="1"/>
  <c r="DQ12" i="1"/>
  <c r="GC12" i="1"/>
  <c r="BN12" i="1"/>
  <c r="DZ12" i="1"/>
  <c r="K12" i="1"/>
  <c r="DG12" i="1"/>
  <c r="W12" i="1"/>
  <c r="DV12" i="1"/>
  <c r="AL12" i="1"/>
  <c r="EK12" i="1"/>
  <c r="CA12" i="1"/>
  <c r="BH12" i="1"/>
  <c r="BQ12" i="1"/>
  <c r="CQ12" i="1"/>
  <c r="AT12" i="1"/>
  <c r="BD12" i="1"/>
  <c r="DP12" i="1"/>
  <c r="GB12" i="1"/>
  <c r="BM12" i="1"/>
  <c r="DY12" i="1"/>
  <c r="J12" i="1"/>
  <c r="BV12" i="1"/>
  <c r="EH12" i="1"/>
  <c r="V12" i="1"/>
  <c r="DU12" i="1"/>
  <c r="AK12" i="1"/>
  <c r="EJ12" i="1"/>
  <c r="AZ12" i="1"/>
  <c r="EY12" i="1"/>
  <c r="CU12" i="1"/>
  <c r="CE12" i="1"/>
  <c r="BP12" i="1"/>
  <c r="CP12" i="1"/>
  <c r="EA12" i="1"/>
  <c r="AE12" i="1"/>
  <c r="FA12" i="1"/>
  <c r="EC12" i="1"/>
  <c r="BO12" i="1"/>
  <c r="H12" i="1"/>
  <c r="BT12" i="1"/>
  <c r="EF12" i="1"/>
  <c r="Q12" i="1"/>
  <c r="CC12" i="1"/>
  <c r="EO12" i="1"/>
  <c r="Z12" i="1"/>
  <c r="CL12" i="1"/>
  <c r="EX12" i="1"/>
  <c r="AU12" i="1"/>
  <c r="ET12" i="1"/>
  <c r="BJ12" i="1"/>
  <c r="FI12" i="1"/>
  <c r="BY12" i="1"/>
  <c r="FX12" i="1"/>
  <c r="EL12" i="1"/>
  <c r="DS12" i="1"/>
  <c r="DN12" i="1"/>
  <c r="ES12" i="1"/>
  <c r="FY12" i="1"/>
  <c r="ED12" i="1"/>
  <c r="DE12" i="1"/>
  <c r="EQ12" i="1"/>
  <c r="A13" i="1"/>
  <c r="BL12" i="1"/>
  <c r="DX12" i="1"/>
  <c r="I12" i="1"/>
  <c r="BU12" i="1"/>
  <c r="EG12" i="1"/>
  <c r="R12" i="1"/>
  <c r="CD12" i="1"/>
  <c r="EP12" i="1"/>
  <c r="AJ12" i="1"/>
  <c r="EI12" i="1"/>
  <c r="AY12" i="1"/>
  <c r="EU12" i="1"/>
  <c r="BK12" i="1"/>
  <c r="FJ12" i="1"/>
  <c r="DO12" i="1"/>
  <c r="CY12" i="1"/>
  <c r="CO12" i="1"/>
  <c r="DT12" i="1"/>
  <c r="EZ12" i="1"/>
  <c r="CG12" i="1"/>
  <c r="AD12" i="1"/>
  <c r="BA12" i="1"/>
  <c r="FB12" i="1"/>
  <c r="GK202" i="1" l="1"/>
  <c r="DX203" i="1"/>
  <c r="BT203" i="1"/>
  <c r="BD203" i="1"/>
  <c r="BR203" i="1"/>
  <c r="AJ203" i="1"/>
  <c r="DS203" i="1"/>
  <c r="H203" i="1"/>
  <c r="EH203" i="1"/>
  <c r="AD203" i="1"/>
  <c r="BK203" i="1"/>
  <c r="EG203" i="1"/>
  <c r="ED203" i="1"/>
  <c r="FI203" i="1"/>
  <c r="CC203" i="1"/>
  <c r="AE203" i="1"/>
  <c r="EJ203" i="1"/>
  <c r="BM203" i="1"/>
  <c r="BN203" i="1"/>
  <c r="AB203" i="1"/>
  <c r="AI203" i="1"/>
  <c r="CG203" i="1"/>
  <c r="EU203" i="1"/>
  <c r="BU203" i="1"/>
  <c r="FY203" i="1"/>
  <c r="BJ203" i="1"/>
  <c r="Q203" i="1"/>
  <c r="GN203" i="1" s="1"/>
  <c r="EA203" i="1"/>
  <c r="AK203" i="1"/>
  <c r="EZ203" i="1"/>
  <c r="AY203" i="1"/>
  <c r="I203" i="1"/>
  <c r="ES203" i="1"/>
  <c r="ET203" i="1"/>
  <c r="EF203" i="1"/>
  <c r="CP203" i="1"/>
  <c r="DU203" i="1"/>
  <c r="DP203" i="1"/>
  <c r="AL203" i="1"/>
  <c r="DQ203" i="1"/>
  <c r="AR203" i="1"/>
  <c r="FK203" i="1"/>
  <c r="EI203" i="1"/>
  <c r="AU203" i="1"/>
  <c r="V203" i="1"/>
  <c r="BE203" i="1"/>
  <c r="DR203" i="1"/>
  <c r="W203" i="1"/>
  <c r="CY203" i="1"/>
  <c r="EP203" i="1"/>
  <c r="EL203" i="1"/>
  <c r="CL203" i="1"/>
  <c r="BO203" i="1"/>
  <c r="CU203" i="1"/>
  <c r="BV203" i="1"/>
  <c r="CQ203" i="1"/>
  <c r="DG203" i="1"/>
  <c r="DH203" i="1"/>
  <c r="AC203" i="1"/>
  <c r="BL203" i="1"/>
  <c r="CE203" i="1"/>
  <c r="AT203" i="1"/>
  <c r="FT203" i="1"/>
  <c r="FB203" i="1"/>
  <c r="DO203" i="1"/>
  <c r="CD203" i="1"/>
  <c r="EQ203" i="1"/>
  <c r="FX203" i="1"/>
  <c r="Z203" i="1"/>
  <c r="EC203" i="1"/>
  <c r="EY203" i="1"/>
  <c r="BA203" i="1"/>
  <c r="FJ203" i="1"/>
  <c r="R203" i="1"/>
  <c r="DE203" i="1"/>
  <c r="BY203" i="1"/>
  <c r="EO203" i="1"/>
  <c r="FA203" i="1"/>
  <c r="AZ203" i="1"/>
  <c r="DY203" i="1"/>
  <c r="BH203" i="1"/>
  <c r="DZ203" i="1"/>
  <c r="FP203" i="1"/>
  <c r="GF203" i="1"/>
  <c r="DT203" i="1"/>
  <c r="DN203" i="1"/>
  <c r="BP203" i="1"/>
  <c r="DV203" i="1"/>
  <c r="G203" i="1"/>
  <c r="CO203" i="1"/>
  <c r="EX203" i="1"/>
  <c r="CA203" i="1"/>
  <c r="DW203" i="1"/>
  <c r="GB203" i="1"/>
  <c r="EK203" i="1"/>
  <c r="GC203" i="1"/>
  <c r="EE203" i="1"/>
  <c r="J203" i="1"/>
  <c r="BQ203" i="1"/>
  <c r="K203" i="1"/>
  <c r="AV203" i="1"/>
  <c r="CF203" i="1"/>
  <c r="AQ203" i="1"/>
  <c r="BF203" i="1"/>
  <c r="E203" i="1"/>
  <c r="AM203" i="1"/>
  <c r="AX203" i="1"/>
  <c r="EB203" i="1"/>
  <c r="S203" i="1"/>
  <c r="AP203" i="1"/>
  <c r="BZ203" i="1"/>
  <c r="FC203" i="1"/>
  <c r="CT203" i="1"/>
  <c r="BG203" i="1"/>
  <c r="FU203" i="1"/>
  <c r="CN203" i="1"/>
  <c r="DL203" i="1"/>
  <c r="FM203" i="1"/>
  <c r="U203" i="1"/>
  <c r="CX203" i="1"/>
  <c r="FE203" i="1"/>
  <c r="DM203" i="1"/>
  <c r="GI203" i="1"/>
  <c r="AH203" i="1"/>
  <c r="AA203" i="1"/>
  <c r="DI203" i="1"/>
  <c r="FO203" i="1"/>
  <c r="M203" i="1"/>
  <c r="DA203" i="1"/>
  <c r="DF203" i="1"/>
  <c r="GH203" i="1"/>
  <c r="CS203" i="1"/>
  <c r="GE203" i="1"/>
  <c r="CM203" i="1"/>
  <c r="EW203" i="1"/>
  <c r="DK203" i="1"/>
  <c r="AW203" i="1"/>
  <c r="DC203" i="1"/>
  <c r="CW203" i="1"/>
  <c r="AO203" i="1"/>
  <c r="BB203" i="1"/>
  <c r="CI203" i="1"/>
  <c r="AG203" i="1"/>
  <c r="BC203" i="1"/>
  <c r="FW203" i="1"/>
  <c r="CK203" i="1"/>
  <c r="L203" i="1"/>
  <c r="FL203" i="1"/>
  <c r="AS203" i="1"/>
  <c r="GG203" i="1"/>
  <c r="FD203" i="1"/>
  <c r="O203" i="1"/>
  <c r="GL203" i="1" s="1"/>
  <c r="FS203" i="1"/>
  <c r="EV203" i="1"/>
  <c r="F203" i="1"/>
  <c r="BX203" i="1"/>
  <c r="Y203" i="1"/>
  <c r="CV203" i="1"/>
  <c r="CZ203" i="1"/>
  <c r="N203" i="1"/>
  <c r="CH203" i="1"/>
  <c r="CR203" i="1"/>
  <c r="FQ203" i="1"/>
  <c r="BW203" i="1"/>
  <c r="CJ203" i="1"/>
  <c r="FR203" i="1"/>
  <c r="FH203" i="1"/>
  <c r="EN203" i="1"/>
  <c r="GD203" i="1"/>
  <c r="AN203" i="1"/>
  <c r="GA203" i="1"/>
  <c r="FV203" i="1"/>
  <c r="AF203" i="1"/>
  <c r="FG203" i="1"/>
  <c r="FN203" i="1"/>
  <c r="X203" i="1"/>
  <c r="ER203" i="1"/>
  <c r="BI203" i="1"/>
  <c r="CB203" i="1"/>
  <c r="T203" i="1"/>
  <c r="DJ203" i="1"/>
  <c r="DD203" i="1"/>
  <c r="FZ203" i="1"/>
  <c r="DB203" i="1"/>
  <c r="BS203" i="1"/>
  <c r="EM203" i="1"/>
  <c r="FF203" i="1"/>
  <c r="P203" i="1"/>
  <c r="GM203" i="1" s="1"/>
  <c r="M13" i="1"/>
  <c r="BY13" i="1"/>
  <c r="EK13" i="1"/>
  <c r="N13" i="1"/>
  <c r="BZ13" i="1"/>
  <c r="EL13" i="1"/>
  <c r="O13" i="1"/>
  <c r="CA13" i="1"/>
  <c r="EM13" i="1"/>
  <c r="AA13" i="1"/>
  <c r="DZ13" i="1"/>
  <c r="BD13" i="1"/>
  <c r="EZ13" i="1"/>
  <c r="CD13" i="1"/>
  <c r="GC13" i="1"/>
  <c r="FE13" i="1"/>
  <c r="EI13" i="1"/>
  <c r="EV13" i="1"/>
  <c r="GD13" i="1"/>
  <c r="AN13" i="1"/>
  <c r="AH13" i="1"/>
  <c r="BH13" i="1"/>
  <c r="I13" i="1"/>
  <c r="GF13" i="1"/>
  <c r="U13" i="1"/>
  <c r="CG13" i="1"/>
  <c r="ES13" i="1"/>
  <c r="V13" i="1"/>
  <c r="CH13" i="1"/>
  <c r="ET13" i="1"/>
  <c r="W13" i="1"/>
  <c r="CI13" i="1"/>
  <c r="EU13" i="1"/>
  <c r="AO13" i="1"/>
  <c r="EN13" i="1"/>
  <c r="BO13" i="1"/>
  <c r="FN13" i="1"/>
  <c r="CR13" i="1"/>
  <c r="L13" i="1"/>
  <c r="FV13" i="1"/>
  <c r="FF13" i="1"/>
  <c r="FU13" i="1"/>
  <c r="X13" i="1"/>
  <c r="CJ13" i="1"/>
  <c r="CL13" i="1"/>
  <c r="DS13" i="1"/>
  <c r="FT13" i="1"/>
  <c r="DH13" i="1"/>
  <c r="AC13" i="1"/>
  <c r="CO13" i="1"/>
  <c r="FA13" i="1"/>
  <c r="AD13" i="1"/>
  <c r="CP13" i="1"/>
  <c r="FB13" i="1"/>
  <c r="AE13" i="1"/>
  <c r="CQ13" i="1"/>
  <c r="FC13" i="1"/>
  <c r="AZ13" i="1"/>
  <c r="EY13" i="1"/>
  <c r="CC13" i="1"/>
  <c r="GB13" i="1"/>
  <c r="DC13" i="1"/>
  <c r="AI13" i="1"/>
  <c r="S13" i="1"/>
  <c r="FW13" i="1"/>
  <c r="T13" i="1"/>
  <c r="AW13" i="1"/>
  <c r="EF13" i="1"/>
  <c r="FG13" i="1"/>
  <c r="AX13" i="1"/>
  <c r="EG13" i="1"/>
  <c r="B13" i="1"/>
  <c r="AK13" i="1"/>
  <c r="CW13" i="1"/>
  <c r="FI13" i="1"/>
  <c r="AL13" i="1"/>
  <c r="CX13" i="1"/>
  <c r="FJ13" i="1"/>
  <c r="AM13" i="1"/>
  <c r="CY13" i="1"/>
  <c r="FK13" i="1"/>
  <c r="BN13" i="1"/>
  <c r="FM13" i="1"/>
  <c r="CN13" i="1"/>
  <c r="R13" i="1"/>
  <c r="DQ13" i="1"/>
  <c r="BF13" i="1"/>
  <c r="AJ13" i="1"/>
  <c r="K13" i="1"/>
  <c r="AV13" i="1"/>
  <c r="BV13" i="1"/>
  <c r="FP13" i="1"/>
  <c r="Z13" i="1"/>
  <c r="EQ13" i="1"/>
  <c r="J13" i="1"/>
  <c r="D13" i="1"/>
  <c r="AS13" i="1"/>
  <c r="DE13" i="1"/>
  <c r="FQ13" i="1"/>
  <c r="AT13" i="1"/>
  <c r="DF13" i="1"/>
  <c r="FR13" i="1"/>
  <c r="AU13" i="1"/>
  <c r="DG13" i="1"/>
  <c r="FS13" i="1"/>
  <c r="CB13" i="1"/>
  <c r="FX13" i="1"/>
  <c r="DB13" i="1"/>
  <c r="AF13" i="1"/>
  <c r="EB13" i="1"/>
  <c r="BW13" i="1"/>
  <c r="BG13" i="1"/>
  <c r="AR13" i="1"/>
  <c r="BU13" i="1"/>
  <c r="CZ13" i="1"/>
  <c r="H13" i="1"/>
  <c r="CK13" i="1"/>
  <c r="BL13" i="1"/>
  <c r="Y13" i="1"/>
  <c r="EO13" i="1"/>
  <c r="DT13" i="1"/>
  <c r="ER13" i="1"/>
  <c r="CF13" i="1"/>
  <c r="E13" i="1"/>
  <c r="BQ13" i="1"/>
  <c r="EC13" i="1"/>
  <c r="F13" i="1"/>
  <c r="BR13" i="1"/>
  <c r="ED13" i="1"/>
  <c r="G13" i="1"/>
  <c r="BS13" i="1"/>
  <c r="EE13" i="1"/>
  <c r="P13" i="1"/>
  <c r="DL13" i="1"/>
  <c r="AP13" i="1"/>
  <c r="BP13" i="1"/>
  <c r="FO13" i="1"/>
  <c r="EH13" i="1"/>
  <c r="DR13" i="1"/>
  <c r="EW13" i="1"/>
  <c r="GE13" i="1"/>
  <c r="EJ13" i="1"/>
  <c r="DJ13" i="1"/>
  <c r="BA13" i="1"/>
  <c r="DM13" i="1"/>
  <c r="FY13" i="1"/>
  <c r="BB13" i="1"/>
  <c r="DN13" i="1"/>
  <c r="FZ13" i="1"/>
  <c r="BC13" i="1"/>
  <c r="DO13" i="1"/>
  <c r="GA13" i="1"/>
  <c r="CM13" i="1"/>
  <c r="Q13" i="1"/>
  <c r="DP13" i="1"/>
  <c r="AQ13" i="1"/>
  <c r="EP13" i="1"/>
  <c r="CT13" i="1"/>
  <c r="BX13" i="1"/>
  <c r="BT13" i="1"/>
  <c r="CV13" i="1"/>
  <c r="DY13" i="1"/>
  <c r="AY13" i="1"/>
  <c r="FH13" i="1"/>
  <c r="FL13" i="1"/>
  <c r="AG13" i="1"/>
  <c r="A14" i="1"/>
  <c r="BI13" i="1"/>
  <c r="DU13" i="1"/>
  <c r="GG13" i="1"/>
  <c r="BJ13" i="1"/>
  <c r="DV13" i="1"/>
  <c r="GH13" i="1"/>
  <c r="BK13" i="1"/>
  <c r="DW13" i="1"/>
  <c r="GI13" i="1"/>
  <c r="DA13" i="1"/>
  <c r="AB13" i="1"/>
  <c r="EA13" i="1"/>
  <c r="BE13" i="1"/>
  <c r="FD13" i="1"/>
  <c r="DK13" i="1"/>
  <c r="CU13" i="1"/>
  <c r="CS13" i="1"/>
  <c r="DX13" i="1"/>
  <c r="EX13" i="1"/>
  <c r="DD13" i="1"/>
  <c r="BM13" i="1"/>
  <c r="CE13" i="1"/>
  <c r="DI13" i="1"/>
  <c r="GK203" i="1" l="1"/>
  <c r="GI204" i="1"/>
  <c r="CS204" i="1"/>
  <c r="BI204" i="1"/>
  <c r="EO204" i="1"/>
  <c r="BJ204" i="1"/>
  <c r="DX204" i="1"/>
  <c r="DA204" i="1"/>
  <c r="DU204" i="1"/>
  <c r="CV204" i="1"/>
  <c r="CM204" i="1"/>
  <c r="DM204" i="1"/>
  <c r="FO204" i="1"/>
  <c r="ED204" i="1"/>
  <c r="DT204" i="1"/>
  <c r="AR204" i="1"/>
  <c r="FS204" i="1"/>
  <c r="AS204" i="1"/>
  <c r="BT204" i="1"/>
  <c r="BG204" i="1"/>
  <c r="CU204" i="1"/>
  <c r="DW204" i="1"/>
  <c r="BX204" i="1"/>
  <c r="DO204" i="1"/>
  <c r="DJ204" i="1"/>
  <c r="AP204" i="1"/>
  <c r="F204" i="1"/>
  <c r="Y204" i="1"/>
  <c r="BW204" i="1"/>
  <c r="AU204" i="1"/>
  <c r="DI204" i="1"/>
  <c r="DK204" i="1"/>
  <c r="BK204" i="1"/>
  <c r="AG204" i="1"/>
  <c r="CT204" i="1"/>
  <c r="BC204" i="1"/>
  <c r="EJ204" i="1"/>
  <c r="DL204" i="1"/>
  <c r="EC204" i="1"/>
  <c r="BL204" i="1"/>
  <c r="EB204" i="1"/>
  <c r="FR204" i="1"/>
  <c r="BA204" i="1"/>
  <c r="DG204" i="1"/>
  <c r="FD204" i="1"/>
  <c r="GH204" i="1"/>
  <c r="FL204" i="1"/>
  <c r="EP204" i="1"/>
  <c r="FZ204" i="1"/>
  <c r="GE204" i="1"/>
  <c r="P204" i="1"/>
  <c r="GL204" i="1" s="1"/>
  <c r="BQ204" i="1"/>
  <c r="CK204" i="1"/>
  <c r="AF204" i="1"/>
  <c r="DF204" i="1"/>
  <c r="BR204" i="1"/>
  <c r="CE204" i="1"/>
  <c r="BM204" i="1"/>
  <c r="BE204" i="1"/>
  <c r="DV204" i="1"/>
  <c r="FH204" i="1"/>
  <c r="AQ204" i="1"/>
  <c r="DN204" i="1"/>
  <c r="EW204" i="1"/>
  <c r="EE204" i="1"/>
  <c r="BP204" i="1"/>
  <c r="EA204" i="1"/>
  <c r="DP204" i="1"/>
  <c r="BB204" i="1"/>
  <c r="DR204" i="1"/>
  <c r="BS204" i="1"/>
  <c r="CF204" i="1"/>
  <c r="CZ204" i="1"/>
  <c r="FX204" i="1"/>
  <c r="FQ204" i="1"/>
  <c r="GA204" i="1"/>
  <c r="DD204" i="1"/>
  <c r="AY204" i="1"/>
  <c r="EX204" i="1"/>
  <c r="AB204" i="1"/>
  <c r="GG204" i="1"/>
  <c r="DY204" i="1"/>
  <c r="Q204" i="1"/>
  <c r="GM204" i="1" s="1"/>
  <c r="FY204" i="1"/>
  <c r="EH204" i="1"/>
  <c r="G204" i="1"/>
  <c r="ER204" i="1"/>
  <c r="BU204" i="1"/>
  <c r="CB204" i="1"/>
  <c r="DE204" i="1"/>
  <c r="E204" i="1"/>
  <c r="H204" i="1"/>
  <c r="DB204" i="1"/>
  <c r="AT204" i="1"/>
  <c r="EQ204" i="1"/>
  <c r="AV204" i="1"/>
  <c r="BN204" i="1"/>
  <c r="CW204" i="1"/>
  <c r="T204" i="1"/>
  <c r="AZ204" i="1"/>
  <c r="CO204" i="1"/>
  <c r="FU204" i="1"/>
  <c r="AO204" i="1"/>
  <c r="CG204" i="1"/>
  <c r="EV204" i="1"/>
  <c r="AA204" i="1"/>
  <c r="BY204" i="1"/>
  <c r="K204" i="1"/>
  <c r="FK204" i="1"/>
  <c r="AK204" i="1"/>
  <c r="FW204" i="1"/>
  <c r="FC204" i="1"/>
  <c r="AC204" i="1"/>
  <c r="FF204" i="1"/>
  <c r="EU204" i="1"/>
  <c r="U204" i="1"/>
  <c r="EI204" i="1"/>
  <c r="EM204" i="1"/>
  <c r="M204" i="1"/>
  <c r="AJ204" i="1"/>
  <c r="CY204" i="1"/>
  <c r="S204" i="1"/>
  <c r="CQ204" i="1"/>
  <c r="DH204" i="1"/>
  <c r="FV204" i="1"/>
  <c r="CI204" i="1"/>
  <c r="GF204" i="1"/>
  <c r="FE204" i="1"/>
  <c r="CA204" i="1"/>
  <c r="J204" i="1"/>
  <c r="BF204" i="1"/>
  <c r="AM204" i="1"/>
  <c r="EG204" i="1"/>
  <c r="AI204" i="1"/>
  <c r="AE204" i="1"/>
  <c r="FT204" i="1"/>
  <c r="L204" i="1"/>
  <c r="W204" i="1"/>
  <c r="I204" i="1"/>
  <c r="GC204" i="1"/>
  <c r="O204" i="1"/>
  <c r="DQ204" i="1"/>
  <c r="FJ204" i="1"/>
  <c r="AX204" i="1"/>
  <c r="DC204" i="1"/>
  <c r="FB204" i="1"/>
  <c r="DS204" i="1"/>
  <c r="CR204" i="1"/>
  <c r="ET204" i="1"/>
  <c r="BH204" i="1"/>
  <c r="CD204" i="1"/>
  <c r="EL204" i="1"/>
  <c r="Z204" i="1"/>
  <c r="R204" i="1"/>
  <c r="GN204" i="1" s="1"/>
  <c r="CX204" i="1"/>
  <c r="FG204" i="1"/>
  <c r="GB204" i="1"/>
  <c r="CP204" i="1"/>
  <c r="CL204" i="1"/>
  <c r="FN204" i="1"/>
  <c r="CH204" i="1"/>
  <c r="AH204" i="1"/>
  <c r="EZ204" i="1"/>
  <c r="BZ204" i="1"/>
  <c r="FP204" i="1"/>
  <c r="CN204" i="1"/>
  <c r="AL204" i="1"/>
  <c r="EF204" i="1"/>
  <c r="CC204" i="1"/>
  <c r="AD204" i="1"/>
  <c r="CJ204" i="1"/>
  <c r="BO204" i="1"/>
  <c r="V204" i="1"/>
  <c r="AN204" i="1"/>
  <c r="BD204" i="1"/>
  <c r="N204" i="1"/>
  <c r="BV204" i="1"/>
  <c r="FM204" i="1"/>
  <c r="FI204" i="1"/>
  <c r="AW204" i="1"/>
  <c r="EY204" i="1"/>
  <c r="FA204" i="1"/>
  <c r="X204" i="1"/>
  <c r="EN204" i="1"/>
  <c r="ES204" i="1"/>
  <c r="GD204" i="1"/>
  <c r="DZ204" i="1"/>
  <c r="EK204" i="1"/>
  <c r="R14" i="1"/>
  <c r="CD14" i="1"/>
  <c r="EP14" i="1"/>
  <c r="AA14" i="1"/>
  <c r="CM14" i="1"/>
  <c r="EY14" i="1"/>
  <c r="BH14" i="1"/>
  <c r="DT14" i="1"/>
  <c r="AT14" i="1"/>
  <c r="ES14" i="1"/>
  <c r="AU14" i="1"/>
  <c r="ET14" i="1"/>
  <c r="AV14" i="1"/>
  <c r="EU14" i="1"/>
  <c r="BY14" i="1"/>
  <c r="FB14" i="1"/>
  <c r="EN14" i="1"/>
  <c r="EO14" i="1"/>
  <c r="EV14" i="1"/>
  <c r="M14" i="1"/>
  <c r="AN14" i="1"/>
  <c r="EM14" i="1"/>
  <c r="ED14" i="1"/>
  <c r="FU14" i="1"/>
  <c r="Z14" i="1"/>
  <c r="CL14" i="1"/>
  <c r="EX14" i="1"/>
  <c r="AI14" i="1"/>
  <c r="CU14" i="1"/>
  <c r="FG14" i="1"/>
  <c r="BP14" i="1"/>
  <c r="EB14" i="1"/>
  <c r="BE14" i="1"/>
  <c r="FD14" i="1"/>
  <c r="BI14" i="1"/>
  <c r="FE14" i="1"/>
  <c r="BJ14" i="1"/>
  <c r="FH14" i="1"/>
  <c r="O14" i="1"/>
  <c r="FS14" i="1"/>
  <c r="FK14" i="1"/>
  <c r="FL14" i="1"/>
  <c r="FM14" i="1"/>
  <c r="BL14" i="1"/>
  <c r="CP14" i="1"/>
  <c r="BK14" i="1"/>
  <c r="FR14" i="1"/>
  <c r="GA14" i="1"/>
  <c r="DW14" i="1"/>
  <c r="AH14" i="1"/>
  <c r="CT14" i="1"/>
  <c r="FF14" i="1"/>
  <c r="AQ14" i="1"/>
  <c r="DC14" i="1"/>
  <c r="L14" i="1"/>
  <c r="BX14" i="1"/>
  <c r="EJ14" i="1"/>
  <c r="BS14" i="1"/>
  <c r="FO14" i="1"/>
  <c r="BT14" i="1"/>
  <c r="FP14" i="1"/>
  <c r="BU14" i="1"/>
  <c r="FQ14" i="1"/>
  <c r="AL14" i="1"/>
  <c r="GF14" i="1"/>
  <c r="GB14" i="1"/>
  <c r="GC14" i="1"/>
  <c r="GE14" i="1"/>
  <c r="DE14" i="1"/>
  <c r="FC14" i="1"/>
  <c r="EL14" i="1"/>
  <c r="DO14" i="1"/>
  <c r="B14" i="1"/>
  <c r="AP14" i="1"/>
  <c r="DB14" i="1"/>
  <c r="FN14" i="1"/>
  <c r="AY14" i="1"/>
  <c r="DK14" i="1"/>
  <c r="T14" i="1"/>
  <c r="CF14" i="1"/>
  <c r="ER14" i="1"/>
  <c r="CG14" i="1"/>
  <c r="FX14" i="1"/>
  <c r="CH14" i="1"/>
  <c r="FY14" i="1"/>
  <c r="CI14" i="1"/>
  <c r="FZ14" i="1"/>
  <c r="BC14" i="1"/>
  <c r="Q14" i="1"/>
  <c r="X14" i="1"/>
  <c r="Y14" i="1"/>
  <c r="AD14" i="1"/>
  <c r="FA14" i="1"/>
  <c r="AM14" i="1"/>
  <c r="BM14" i="1"/>
  <c r="BD14" i="1"/>
  <c r="D14" i="1"/>
  <c r="EH14" i="1"/>
  <c r="EQ14" i="1"/>
  <c r="DL14" i="1"/>
  <c r="EE14" i="1"/>
  <c r="AK14" i="1"/>
  <c r="BB14" i="1"/>
  <c r="DP14" i="1"/>
  <c r="FW14" i="1"/>
  <c r="CK14" i="1"/>
  <c r="DM14" i="1"/>
  <c r="AX14" i="1"/>
  <c r="DJ14" i="1"/>
  <c r="FV14" i="1"/>
  <c r="BG14" i="1"/>
  <c r="DS14" i="1"/>
  <c r="AB14" i="1"/>
  <c r="CN14" i="1"/>
  <c r="EZ14" i="1"/>
  <c r="CR14" i="1"/>
  <c r="GG14" i="1"/>
  <c r="CS14" i="1"/>
  <c r="GH14" i="1"/>
  <c r="CW14" i="1"/>
  <c r="GI14" i="1"/>
  <c r="BZ14" i="1"/>
  <c r="AS14" i="1"/>
  <c r="AW14" i="1"/>
  <c r="BA14" i="1"/>
  <c r="BQ14" i="1"/>
  <c r="AC14" i="1"/>
  <c r="DA14" i="1"/>
  <c r="FI14" i="1"/>
  <c r="CC14" i="1"/>
  <c r="DR14" i="1"/>
  <c r="BO14" i="1"/>
  <c r="AJ14" i="1"/>
  <c r="G14" i="1"/>
  <c r="H14" i="1"/>
  <c r="I14" i="1"/>
  <c r="N14" i="1"/>
  <c r="BR14" i="1"/>
  <c r="CB14" i="1"/>
  <c r="DI14" i="1"/>
  <c r="FJ14" i="1"/>
  <c r="CO14" i="1"/>
  <c r="BF14" i="1"/>
  <c r="GD14" i="1"/>
  <c r="EA14" i="1"/>
  <c r="CV14" i="1"/>
  <c r="DF14" i="1"/>
  <c r="DG14" i="1"/>
  <c r="DH14" i="1"/>
  <c r="CQ14" i="1"/>
  <c r="CA14" i="1"/>
  <c r="CJ14" i="1"/>
  <c r="E14" i="1"/>
  <c r="A15" i="1"/>
  <c r="BN14" i="1"/>
  <c r="DZ14" i="1"/>
  <c r="K14" i="1"/>
  <c r="BW14" i="1"/>
  <c r="EI14" i="1"/>
  <c r="AR14" i="1"/>
  <c r="DD14" i="1"/>
  <c r="U14" i="1"/>
  <c r="DQ14" i="1"/>
  <c r="V14" i="1"/>
  <c r="DU14" i="1"/>
  <c r="W14" i="1"/>
  <c r="DV14" i="1"/>
  <c r="AE14" i="1"/>
  <c r="DN14" i="1"/>
  <c r="CX14" i="1"/>
  <c r="CY14" i="1"/>
  <c r="CZ14" i="1"/>
  <c r="EW14" i="1"/>
  <c r="EC14" i="1"/>
  <c r="F14" i="1"/>
  <c r="DY14" i="1"/>
  <c r="AO14" i="1"/>
  <c r="J14" i="1"/>
  <c r="BV14" i="1"/>
  <c r="S14" i="1"/>
  <c r="CE14" i="1"/>
  <c r="AZ14" i="1"/>
  <c r="AF14" i="1"/>
  <c r="AG14" i="1"/>
  <c r="EF14" i="1"/>
  <c r="EG14" i="1"/>
  <c r="EK14" i="1"/>
  <c r="DX14" i="1"/>
  <c r="FT14" i="1"/>
  <c r="P14" i="1"/>
  <c r="GK204" i="1" l="1"/>
  <c r="F205" i="1"/>
  <c r="H205" i="1"/>
  <c r="P205" i="1"/>
  <c r="W205" i="1"/>
  <c r="CQ205" i="1"/>
  <c r="G205" i="1"/>
  <c r="BQ205" i="1"/>
  <c r="CE205" i="1"/>
  <c r="EW205" i="1"/>
  <c r="DU205" i="1"/>
  <c r="K205" i="1"/>
  <c r="DH205" i="1"/>
  <c r="FJ205" i="1"/>
  <c r="AJ205" i="1"/>
  <c r="BA205" i="1"/>
  <c r="DX205" i="1"/>
  <c r="S205" i="1"/>
  <c r="GN205" i="1" s="1"/>
  <c r="CZ205" i="1"/>
  <c r="V205" i="1"/>
  <c r="DZ205" i="1"/>
  <c r="DG205" i="1"/>
  <c r="DI205" i="1"/>
  <c r="BO205" i="1"/>
  <c r="AW205" i="1"/>
  <c r="CR205" i="1"/>
  <c r="EK205" i="1"/>
  <c r="BV205" i="1"/>
  <c r="CY205" i="1"/>
  <c r="DQ205" i="1"/>
  <c r="BN205" i="1"/>
  <c r="DF205" i="1"/>
  <c r="CB205" i="1"/>
  <c r="DR205" i="1"/>
  <c r="AS205" i="1"/>
  <c r="EZ205" i="1"/>
  <c r="EG205" i="1"/>
  <c r="J205" i="1"/>
  <c r="CX205" i="1"/>
  <c r="U205" i="1"/>
  <c r="CV205" i="1"/>
  <c r="BR205" i="1"/>
  <c r="EI205" i="1"/>
  <c r="AC205" i="1"/>
  <c r="EF205" i="1"/>
  <c r="AO205" i="1"/>
  <c r="DN205" i="1"/>
  <c r="DD205" i="1"/>
  <c r="E205" i="1"/>
  <c r="EA205" i="1"/>
  <c r="N205" i="1"/>
  <c r="FI205" i="1"/>
  <c r="GI205" i="1"/>
  <c r="AB205" i="1"/>
  <c r="FW205" i="1"/>
  <c r="AG205" i="1"/>
  <c r="DY205" i="1"/>
  <c r="AE205" i="1"/>
  <c r="AR205" i="1"/>
  <c r="CJ205" i="1"/>
  <c r="GD205" i="1"/>
  <c r="I205" i="1"/>
  <c r="DA205" i="1"/>
  <c r="CW205" i="1"/>
  <c r="AF205" i="1"/>
  <c r="BF205" i="1"/>
  <c r="EC205" i="1"/>
  <c r="CS205" i="1"/>
  <c r="DV205" i="1"/>
  <c r="GH205" i="1"/>
  <c r="AZ205" i="1"/>
  <c r="BW205" i="1"/>
  <c r="CO205" i="1"/>
  <c r="FT205" i="1"/>
  <c r="GG205" i="1"/>
  <c r="CA205" i="1"/>
  <c r="CC205" i="1"/>
  <c r="BZ205" i="1"/>
  <c r="CN205" i="1"/>
  <c r="DM205" i="1"/>
  <c r="CK205" i="1"/>
  <c r="DS205" i="1"/>
  <c r="BG205" i="1"/>
  <c r="FV205" i="1"/>
  <c r="DJ205" i="1"/>
  <c r="AX205" i="1"/>
  <c r="EQ205" i="1"/>
  <c r="Y205" i="1"/>
  <c r="FX205" i="1"/>
  <c r="DB205" i="1"/>
  <c r="GC205" i="1"/>
  <c r="FO205" i="1"/>
  <c r="CT205" i="1"/>
  <c r="FM205" i="1"/>
  <c r="BI205" i="1"/>
  <c r="EX205" i="1"/>
  <c r="EV205" i="1"/>
  <c r="AU205" i="1"/>
  <c r="EP205" i="1"/>
  <c r="EH205" i="1"/>
  <c r="X205" i="1"/>
  <c r="CG205" i="1"/>
  <c r="AP205" i="1"/>
  <c r="GB205" i="1"/>
  <c r="BS205" i="1"/>
  <c r="AH205" i="1"/>
  <c r="FL205" i="1"/>
  <c r="FD205" i="1"/>
  <c r="CL205" i="1"/>
  <c r="EO205" i="1"/>
  <c r="ES205" i="1"/>
  <c r="CD205" i="1"/>
  <c r="Q205" i="1"/>
  <c r="GL205" i="1" s="1"/>
  <c r="ER205" i="1"/>
  <c r="GF205" i="1"/>
  <c r="EJ205" i="1"/>
  <c r="DW205" i="1"/>
  <c r="FK205" i="1"/>
  <c r="BE205" i="1"/>
  <c r="Z205" i="1"/>
  <c r="EN205" i="1"/>
  <c r="AT205" i="1"/>
  <c r="R205" i="1"/>
  <c r="GM205" i="1" s="1"/>
  <c r="DP205" i="1"/>
  <c r="BD205" i="1"/>
  <c r="BC205" i="1"/>
  <c r="CF205" i="1"/>
  <c r="DO205" i="1"/>
  <c r="AL205" i="1"/>
  <c r="BX205" i="1"/>
  <c r="GA205" i="1"/>
  <c r="FS205" i="1"/>
  <c r="EB205" i="1"/>
  <c r="FU205" i="1"/>
  <c r="FB205" i="1"/>
  <c r="DT205" i="1"/>
  <c r="BB205" i="1"/>
  <c r="BM205" i="1"/>
  <c r="FZ205" i="1"/>
  <c r="T205" i="1"/>
  <c r="EL205" i="1"/>
  <c r="FQ205" i="1"/>
  <c r="L205" i="1"/>
  <c r="FR205" i="1"/>
  <c r="O205" i="1"/>
  <c r="BP205" i="1"/>
  <c r="ED205" i="1"/>
  <c r="BY205" i="1"/>
  <c r="BH205" i="1"/>
  <c r="AK205" i="1"/>
  <c r="AM205" i="1"/>
  <c r="CI205" i="1"/>
  <c r="DK205" i="1"/>
  <c r="FC205" i="1"/>
  <c r="BU205" i="1"/>
  <c r="DC205" i="1"/>
  <c r="BK205" i="1"/>
  <c r="FH205" i="1"/>
  <c r="FG205" i="1"/>
  <c r="EM205" i="1"/>
  <c r="EU205" i="1"/>
  <c r="EY205" i="1"/>
  <c r="EE205" i="1"/>
  <c r="FA205" i="1"/>
  <c r="FY205" i="1"/>
  <c r="AY205" i="1"/>
  <c r="DE205" i="1"/>
  <c r="FP205" i="1"/>
  <c r="AQ205" i="1"/>
  <c r="CP205" i="1"/>
  <c r="BJ205" i="1"/>
  <c r="CU205" i="1"/>
  <c r="AN205" i="1"/>
  <c r="AV205" i="1"/>
  <c r="CM205" i="1"/>
  <c r="DL205" i="1"/>
  <c r="AD205" i="1"/>
  <c r="CH205" i="1"/>
  <c r="FN205" i="1"/>
  <c r="GE205" i="1"/>
  <c r="BT205" i="1"/>
  <c r="FF205" i="1"/>
  <c r="BL205" i="1"/>
  <c r="FE205" i="1"/>
  <c r="AI205" i="1"/>
  <c r="M205" i="1"/>
  <c r="ET205" i="1"/>
  <c r="AA205" i="1"/>
  <c r="T15" i="1"/>
  <c r="CF15" i="1"/>
  <c r="ER15" i="1"/>
  <c r="AC15" i="1"/>
  <c r="CO15" i="1"/>
  <c r="FA15" i="1"/>
  <c r="AL15" i="1"/>
  <c r="CX15" i="1"/>
  <c r="FJ15" i="1"/>
  <c r="BO15" i="1"/>
  <c r="FN15" i="1"/>
  <c r="CY15" i="1"/>
  <c r="AF15" i="1"/>
  <c r="EQ15" i="1"/>
  <c r="CL15" i="1"/>
  <c r="AO15" i="1"/>
  <c r="Z15" i="1"/>
  <c r="AY15" i="1"/>
  <c r="DR15" i="1"/>
  <c r="J15" i="1"/>
  <c r="AI15" i="1"/>
  <c r="FW15" i="1"/>
  <c r="BT15" i="1"/>
  <c r="B15" i="1"/>
  <c r="AB15" i="1"/>
  <c r="CN15" i="1"/>
  <c r="EZ15" i="1"/>
  <c r="AK15" i="1"/>
  <c r="CW15" i="1"/>
  <c r="FI15" i="1"/>
  <c r="AT15" i="1"/>
  <c r="DF15" i="1"/>
  <c r="FR15" i="1"/>
  <c r="CC15" i="1"/>
  <c r="GB15" i="1"/>
  <c r="DK15" i="1"/>
  <c r="AU15" i="1"/>
  <c r="FF15" i="1"/>
  <c r="DA15" i="1"/>
  <c r="BN15" i="1"/>
  <c r="BC15" i="1"/>
  <c r="CE15" i="1"/>
  <c r="EW15" i="1"/>
  <c r="BE15" i="1"/>
  <c r="CI15" i="1"/>
  <c r="BS15" i="1"/>
  <c r="H15" i="1"/>
  <c r="D15" i="1"/>
  <c r="AJ15" i="1"/>
  <c r="CV15" i="1"/>
  <c r="FH15" i="1"/>
  <c r="AS15" i="1"/>
  <c r="DE15" i="1"/>
  <c r="FQ15" i="1"/>
  <c r="BB15" i="1"/>
  <c r="DN15" i="1"/>
  <c r="FZ15" i="1"/>
  <c r="CQ15" i="1"/>
  <c r="N15" i="1"/>
  <c r="DZ15" i="1"/>
  <c r="BG15" i="1"/>
  <c r="FU15" i="1"/>
  <c r="DQ15" i="1"/>
  <c r="CM15" i="1"/>
  <c r="CD15" i="1"/>
  <c r="DJ15" i="1"/>
  <c r="GD15" i="1"/>
  <c r="CS15" i="1"/>
  <c r="EI15" i="1"/>
  <c r="EY15" i="1"/>
  <c r="CR15" i="1"/>
  <c r="AR15" i="1"/>
  <c r="DD15" i="1"/>
  <c r="FP15" i="1"/>
  <c r="BA15" i="1"/>
  <c r="DM15" i="1"/>
  <c r="FY15" i="1"/>
  <c r="BJ15" i="1"/>
  <c r="DV15" i="1"/>
  <c r="GH15" i="1"/>
  <c r="DB15" i="1"/>
  <c r="AA15" i="1"/>
  <c r="EP15" i="1"/>
  <c r="BV15" i="1"/>
  <c r="R15" i="1"/>
  <c r="A16" i="1"/>
  <c r="AZ15" i="1"/>
  <c r="DL15" i="1"/>
  <c r="FX15" i="1"/>
  <c r="BI15" i="1"/>
  <c r="DU15" i="1"/>
  <c r="GG15" i="1"/>
  <c r="BR15" i="1"/>
  <c r="ED15" i="1"/>
  <c r="Q15" i="1"/>
  <c r="DP15" i="1"/>
  <c r="AQ15" i="1"/>
  <c r="FE15" i="1"/>
  <c r="CK15" i="1"/>
  <c r="AG15" i="1"/>
  <c r="EU15" i="1"/>
  <c r="EH15" i="1"/>
  <c r="EG15" i="1"/>
  <c r="FS15" i="1"/>
  <c r="BM15" i="1"/>
  <c r="FO15" i="1"/>
  <c r="DC15" i="1"/>
  <c r="EX15" i="1"/>
  <c r="DW15" i="1"/>
  <c r="BH15" i="1"/>
  <c r="U15" i="1"/>
  <c r="V15" i="1"/>
  <c r="AE15" i="1"/>
  <c r="CJ15" i="1"/>
  <c r="BK15" i="1"/>
  <c r="GC15" i="1"/>
  <c r="AW15" i="1"/>
  <c r="CA15" i="1"/>
  <c r="FL15" i="1"/>
  <c r="L15" i="1"/>
  <c r="FB15" i="1"/>
  <c r="AV15" i="1"/>
  <c r="I15" i="1"/>
  <c r="S15" i="1"/>
  <c r="BP15" i="1"/>
  <c r="BQ15" i="1"/>
  <c r="AD15" i="1"/>
  <c r="AP15" i="1"/>
  <c r="FT15" i="1"/>
  <c r="BW15" i="1"/>
  <c r="E15" i="1"/>
  <c r="CB15" i="1"/>
  <c r="DX15" i="1"/>
  <c r="AX15" i="1"/>
  <c r="BX15" i="1"/>
  <c r="BY15" i="1"/>
  <c r="BZ15" i="1"/>
  <c r="BD15" i="1"/>
  <c r="GI15" i="1"/>
  <c r="EF15" i="1"/>
  <c r="DG15" i="1"/>
  <c r="Y15" i="1"/>
  <c r="AM15" i="1"/>
  <c r="CT15" i="1"/>
  <c r="EA15" i="1"/>
  <c r="FG15" i="1"/>
  <c r="CU15" i="1"/>
  <c r="FM15" i="1"/>
  <c r="GE15" i="1"/>
  <c r="AN15" i="1"/>
  <c r="GA15" i="1"/>
  <c r="O15" i="1"/>
  <c r="GF15" i="1"/>
  <c r="ES15" i="1"/>
  <c r="ET15" i="1"/>
  <c r="BF15" i="1"/>
  <c r="EE15" i="1"/>
  <c r="DI15" i="1"/>
  <c r="EN15" i="1"/>
  <c r="DY15" i="1"/>
  <c r="BL15" i="1"/>
  <c r="K15" i="1"/>
  <c r="M15" i="1"/>
  <c r="BU15" i="1"/>
  <c r="FD15" i="1"/>
  <c r="AH15" i="1"/>
  <c r="DT15" i="1"/>
  <c r="CG15" i="1"/>
  <c r="CH15" i="1"/>
  <c r="P15" i="1"/>
  <c r="FK15" i="1"/>
  <c r="EV15" i="1"/>
  <c r="F15" i="1"/>
  <c r="DH15" i="1"/>
  <c r="EB15" i="1"/>
  <c r="EC15" i="1"/>
  <c r="CP15" i="1"/>
  <c r="EO15" i="1"/>
  <c r="CZ15" i="1"/>
  <c r="FV15" i="1"/>
  <c r="EM15" i="1"/>
  <c r="DS15" i="1"/>
  <c r="G15" i="1"/>
  <c r="EJ15" i="1"/>
  <c r="EK15" i="1"/>
  <c r="EL15" i="1"/>
  <c r="FC15" i="1"/>
  <c r="DO15" i="1"/>
  <c r="W15" i="1"/>
  <c r="X15" i="1"/>
  <c r="GK205" i="1" l="1"/>
  <c r="X206" i="1"/>
  <c r="DS206" i="1"/>
  <c r="W206" i="1"/>
  <c r="DO206" i="1"/>
  <c r="FV206" i="1"/>
  <c r="EK206" i="1"/>
  <c r="EJ206" i="1"/>
  <c r="EC206" i="1"/>
  <c r="DY206" i="1"/>
  <c r="CT206" i="1"/>
  <c r="AP206" i="1"/>
  <c r="V206" i="1"/>
  <c r="DP206" i="1"/>
  <c r="GH206" i="1"/>
  <c r="CM206" i="1"/>
  <c r="CG206" i="1"/>
  <c r="O206" i="1"/>
  <c r="BY206" i="1"/>
  <c r="L206" i="1"/>
  <c r="FS206" i="1"/>
  <c r="DL206" i="1"/>
  <c r="AR206" i="1"/>
  <c r="DN206" i="1"/>
  <c r="G206" i="1"/>
  <c r="EB206" i="1"/>
  <c r="DT206" i="1"/>
  <c r="EN206" i="1"/>
  <c r="GA206" i="1"/>
  <c r="AM206" i="1"/>
  <c r="BX206" i="1"/>
  <c r="AD206" i="1"/>
  <c r="FL206" i="1"/>
  <c r="U206" i="1"/>
  <c r="EG206" i="1"/>
  <c r="Q206" i="1"/>
  <c r="AZ206" i="1"/>
  <c r="DV206" i="1"/>
  <c r="CR206" i="1"/>
  <c r="DH206" i="1"/>
  <c r="AH206" i="1"/>
  <c r="DI206" i="1"/>
  <c r="AN206" i="1"/>
  <c r="Y206" i="1"/>
  <c r="AX206" i="1"/>
  <c r="BQ206" i="1"/>
  <c r="CA206" i="1"/>
  <c r="BH206" i="1"/>
  <c r="EH206" i="1"/>
  <c r="ED206" i="1"/>
  <c r="BJ206" i="1"/>
  <c r="EY206" i="1"/>
  <c r="FU206" i="1"/>
  <c r="FQ206" i="1"/>
  <c r="EM206" i="1"/>
  <c r="F206" i="1"/>
  <c r="FD206" i="1"/>
  <c r="EE206" i="1"/>
  <c r="GE206" i="1"/>
  <c r="DG206" i="1"/>
  <c r="DX206" i="1"/>
  <c r="BP206" i="1"/>
  <c r="AW206" i="1"/>
  <c r="DW206" i="1"/>
  <c r="EU206" i="1"/>
  <c r="BR206" i="1"/>
  <c r="R206" i="1"/>
  <c r="GL206" i="1" s="1"/>
  <c r="FY206" i="1"/>
  <c r="EI206" i="1"/>
  <c r="BG206" i="1"/>
  <c r="DE206" i="1"/>
  <c r="EV206" i="1"/>
  <c r="BU206" i="1"/>
  <c r="BF206" i="1"/>
  <c r="FM206" i="1"/>
  <c r="EF206" i="1"/>
  <c r="CB206" i="1"/>
  <c r="S206" i="1"/>
  <c r="GM206" i="1" s="1"/>
  <c r="GC206" i="1"/>
  <c r="EX206" i="1"/>
  <c r="AG206" i="1"/>
  <c r="GG206" i="1"/>
  <c r="BV206" i="1"/>
  <c r="DM206" i="1"/>
  <c r="FC206" i="1"/>
  <c r="FK206" i="1"/>
  <c r="M206" i="1"/>
  <c r="ET206" i="1"/>
  <c r="CU206" i="1"/>
  <c r="GI206" i="1"/>
  <c r="E206" i="1"/>
  <c r="I206" i="1"/>
  <c r="BK206" i="1"/>
  <c r="DC206" i="1"/>
  <c r="CK206" i="1"/>
  <c r="DU206" i="1"/>
  <c r="EP206" i="1"/>
  <c r="BA206" i="1"/>
  <c r="GD206" i="1"/>
  <c r="N206" i="1"/>
  <c r="FH206" i="1"/>
  <c r="CZ206" i="1"/>
  <c r="EL206" i="1"/>
  <c r="EO206" i="1"/>
  <c r="P206" i="1"/>
  <c r="K206" i="1"/>
  <c r="ES206" i="1"/>
  <c r="FG206" i="1"/>
  <c r="BD206" i="1"/>
  <c r="BW206" i="1"/>
  <c r="AV206" i="1"/>
  <c r="CJ206" i="1"/>
  <c r="FO206" i="1"/>
  <c r="FE206" i="1"/>
  <c r="BI206" i="1"/>
  <c r="AA206" i="1"/>
  <c r="FP206" i="1"/>
  <c r="DJ206" i="1"/>
  <c r="CQ206" i="1"/>
  <c r="CV206" i="1"/>
  <c r="CP206" i="1"/>
  <c r="CH206" i="1"/>
  <c r="BL206" i="1"/>
  <c r="GF206" i="1"/>
  <c r="EA206" i="1"/>
  <c r="BZ206" i="1"/>
  <c r="FT206" i="1"/>
  <c r="FB206" i="1"/>
  <c r="AE206" i="1"/>
  <c r="BM206" i="1"/>
  <c r="AQ206" i="1"/>
  <c r="FX206" i="1"/>
  <c r="DB206" i="1"/>
  <c r="DD206" i="1"/>
  <c r="CD206" i="1"/>
  <c r="FZ206" i="1"/>
  <c r="AJ206" i="1"/>
  <c r="CS206" i="1"/>
  <c r="DZ206" i="1"/>
  <c r="AS206" i="1"/>
  <c r="CE206" i="1"/>
  <c r="CC206" i="1"/>
  <c r="CN206" i="1"/>
  <c r="AY206" i="1"/>
  <c r="BO206" i="1"/>
  <c r="CF206" i="1"/>
  <c r="BC206" i="1"/>
  <c r="FR206" i="1"/>
  <c r="AB206" i="1"/>
  <c r="Z206" i="1"/>
  <c r="FJ206" i="1"/>
  <c r="T206" i="1"/>
  <c r="GN206" i="1" s="1"/>
  <c r="BN206" i="1"/>
  <c r="DF206" i="1"/>
  <c r="AO206" i="1"/>
  <c r="CX206" i="1"/>
  <c r="DQ206" i="1"/>
  <c r="BB206" i="1"/>
  <c r="H206" i="1"/>
  <c r="DA206" i="1"/>
  <c r="AT206" i="1"/>
  <c r="BT206" i="1"/>
  <c r="CL206" i="1"/>
  <c r="AL206" i="1"/>
  <c r="BS206" i="1"/>
  <c r="FF206" i="1"/>
  <c r="FI206" i="1"/>
  <c r="FW206" i="1"/>
  <c r="EQ206" i="1"/>
  <c r="FA206" i="1"/>
  <c r="CI206" i="1"/>
  <c r="AU206" i="1"/>
  <c r="CW206" i="1"/>
  <c r="AI206" i="1"/>
  <c r="AF206" i="1"/>
  <c r="CO206" i="1"/>
  <c r="BE206" i="1"/>
  <c r="DK206" i="1"/>
  <c r="AK206" i="1"/>
  <c r="J206" i="1"/>
  <c r="CY206" i="1"/>
  <c r="AC206" i="1"/>
  <c r="EW206" i="1"/>
  <c r="GB206" i="1"/>
  <c r="EZ206" i="1"/>
  <c r="DR206" i="1"/>
  <c r="FN206" i="1"/>
  <c r="ER206" i="1"/>
  <c r="Q16" i="1"/>
  <c r="CC16" i="1"/>
  <c r="EO16" i="1"/>
  <c r="Z16" i="1"/>
  <c r="CL16" i="1"/>
  <c r="EX16" i="1"/>
  <c r="AI16" i="1"/>
  <c r="CU16" i="1"/>
  <c r="FG16" i="1"/>
  <c r="BI16" i="1"/>
  <c r="FH16" i="1"/>
  <c r="CN16" i="1"/>
  <c r="T16" i="1"/>
  <c r="EE16" i="1"/>
  <c r="BL16" i="1"/>
  <c r="FZ16" i="1"/>
  <c r="GB16" i="1"/>
  <c r="O16" i="1"/>
  <c r="CX16" i="1"/>
  <c r="BP16" i="1"/>
  <c r="L16" i="1"/>
  <c r="CG16" i="1"/>
  <c r="DW16" i="1"/>
  <c r="FT16" i="1"/>
  <c r="Y16" i="1"/>
  <c r="CK16" i="1"/>
  <c r="EW16" i="1"/>
  <c r="AH16" i="1"/>
  <c r="CT16" i="1"/>
  <c r="FF16" i="1"/>
  <c r="AQ16" i="1"/>
  <c r="DC16" i="1"/>
  <c r="FO16" i="1"/>
  <c r="BT16" i="1"/>
  <c r="FS16" i="1"/>
  <c r="CZ16" i="1"/>
  <c r="AF16" i="1"/>
  <c r="EU16" i="1"/>
  <c r="CA16" i="1"/>
  <c r="W16" i="1"/>
  <c r="AC16" i="1"/>
  <c r="BA16" i="1"/>
  <c r="EL16" i="1"/>
  <c r="CY16" i="1"/>
  <c r="BD16" i="1"/>
  <c r="FP16" i="1"/>
  <c r="AN16" i="1"/>
  <c r="GA16" i="1"/>
  <c r="AG16" i="1"/>
  <c r="CS16" i="1"/>
  <c r="FE16" i="1"/>
  <c r="AP16" i="1"/>
  <c r="DB16" i="1"/>
  <c r="FN16" i="1"/>
  <c r="AY16" i="1"/>
  <c r="DK16" i="1"/>
  <c r="FW16" i="1"/>
  <c r="CH16" i="1"/>
  <c r="GG16" i="1"/>
  <c r="DO16" i="1"/>
  <c r="AV16" i="1"/>
  <c r="FJ16" i="1"/>
  <c r="CP16" i="1"/>
  <c r="AR16" i="1"/>
  <c r="BC16" i="1"/>
  <c r="CB16" i="1"/>
  <c r="FR16" i="1"/>
  <c r="ER16" i="1"/>
  <c r="DM16" i="1"/>
  <c r="AS16" i="1"/>
  <c r="CI16" i="1"/>
  <c r="D16" i="1"/>
  <c r="AO16" i="1"/>
  <c r="DA16" i="1"/>
  <c r="FM16" i="1"/>
  <c r="AX16" i="1"/>
  <c r="DJ16" i="1"/>
  <c r="FV16" i="1"/>
  <c r="BG16" i="1"/>
  <c r="DS16" i="1"/>
  <c r="GE16" i="1"/>
  <c r="P16" i="1"/>
  <c r="ED16" i="1"/>
  <c r="BK16" i="1"/>
  <c r="FY16" i="1"/>
  <c r="CV16" i="1"/>
  <c r="BE16" i="1"/>
  <c r="DQ16" i="1"/>
  <c r="GC16" i="1"/>
  <c r="BN16" i="1"/>
  <c r="DZ16" i="1"/>
  <c r="K16" i="1"/>
  <c r="BW16" i="1"/>
  <c r="EI16" i="1"/>
  <c r="V16" i="1"/>
  <c r="DU16" i="1"/>
  <c r="AT16" i="1"/>
  <c r="FI16" i="1"/>
  <c r="CO16" i="1"/>
  <c r="U16" i="1"/>
  <c r="EJ16" i="1"/>
  <c r="DL16" i="1"/>
  <c r="EC16" i="1"/>
  <c r="FQ16" i="1"/>
  <c r="DN16" i="1"/>
  <c r="BB16" i="1"/>
  <c r="DX16" i="1"/>
  <c r="M16" i="1"/>
  <c r="AD16" i="1"/>
  <c r="A17" i="1"/>
  <c r="BM16" i="1"/>
  <c r="DY16" i="1"/>
  <c r="J16" i="1"/>
  <c r="BV16" i="1"/>
  <c r="EH16" i="1"/>
  <c r="S16" i="1"/>
  <c r="CE16" i="1"/>
  <c r="EQ16" i="1"/>
  <c r="AJ16" i="1"/>
  <c r="EF16" i="1"/>
  <c r="BJ16" i="1"/>
  <c r="FX16" i="1"/>
  <c r="DD16" i="1"/>
  <c r="AK16" i="1"/>
  <c r="EV16" i="1"/>
  <c r="EK16" i="1"/>
  <c r="FD16" i="1"/>
  <c r="AL16" i="1"/>
  <c r="FA16" i="1"/>
  <c r="CW16" i="1"/>
  <c r="BS16" i="1"/>
  <c r="DV16" i="1"/>
  <c r="GI16" i="1"/>
  <c r="BU16" i="1"/>
  <c r="EP16" i="1"/>
  <c r="AU16" i="1"/>
  <c r="DP16" i="1"/>
  <c r="FC16" i="1"/>
  <c r="BX16" i="1"/>
  <c r="EZ16" i="1"/>
  <c r="DI16" i="1"/>
  <c r="GD16" i="1"/>
  <c r="DG16" i="1"/>
  <c r="F16" i="1"/>
  <c r="CF16" i="1"/>
  <c r="AB16" i="1"/>
  <c r="CR16" i="1"/>
  <c r="EG16" i="1"/>
  <c r="AA16" i="1"/>
  <c r="ET16" i="1"/>
  <c r="AZ16" i="1"/>
  <c r="DF16" i="1"/>
  <c r="GF16" i="1"/>
  <c r="N16" i="1"/>
  <c r="BO16" i="1"/>
  <c r="AE16" i="1"/>
  <c r="DE16" i="1"/>
  <c r="GH16" i="1"/>
  <c r="G16" i="1"/>
  <c r="R16" i="1"/>
  <c r="CM16" i="1"/>
  <c r="BY16" i="1"/>
  <c r="DT16" i="1"/>
  <c r="FB16" i="1"/>
  <c r="BF16" i="1"/>
  <c r="ES16" i="1"/>
  <c r="EM16" i="1"/>
  <c r="EN16" i="1"/>
  <c r="FU16" i="1"/>
  <c r="CQ16" i="1"/>
  <c r="DH16" i="1"/>
  <c r="X16" i="1"/>
  <c r="EA16" i="1"/>
  <c r="FK16" i="1"/>
  <c r="FL16" i="1"/>
  <c r="AW16" i="1"/>
  <c r="DR16" i="1"/>
  <c r="H16" i="1"/>
  <c r="BZ16" i="1"/>
  <c r="CJ16" i="1"/>
  <c r="AM16" i="1"/>
  <c r="EB16" i="1"/>
  <c r="I16" i="1"/>
  <c r="CD16" i="1"/>
  <c r="EY16" i="1"/>
  <c r="E16" i="1"/>
  <c r="BQ16" i="1"/>
  <c r="BR16" i="1"/>
  <c r="BH16" i="1"/>
  <c r="B16" i="1"/>
  <c r="GK206" i="1" l="1"/>
  <c r="BQ207" i="1"/>
  <c r="BZ207" i="1"/>
  <c r="DH207" i="1"/>
  <c r="DT207" i="1"/>
  <c r="BO207" i="1"/>
  <c r="CR207" i="1"/>
  <c r="BX207" i="1"/>
  <c r="BS207" i="1"/>
  <c r="DD207" i="1"/>
  <c r="EH207" i="1"/>
  <c r="EB207" i="1"/>
  <c r="E207" i="1"/>
  <c r="H207" i="1"/>
  <c r="CQ207" i="1"/>
  <c r="BY207" i="1"/>
  <c r="N207" i="1"/>
  <c r="AB207" i="1"/>
  <c r="FC207" i="1"/>
  <c r="CW207" i="1"/>
  <c r="FX207" i="1"/>
  <c r="BV207" i="1"/>
  <c r="EY207" i="1"/>
  <c r="DR207" i="1"/>
  <c r="FU207" i="1"/>
  <c r="CM207" i="1"/>
  <c r="GF207" i="1"/>
  <c r="CF207" i="1"/>
  <c r="DP207" i="1"/>
  <c r="FA207" i="1"/>
  <c r="BJ207" i="1"/>
  <c r="CD207" i="1"/>
  <c r="AW207" i="1"/>
  <c r="EN207" i="1"/>
  <c r="R207" i="1"/>
  <c r="DF207" i="1"/>
  <c r="F207" i="1"/>
  <c r="AU207" i="1"/>
  <c r="AL207" i="1"/>
  <c r="EF207" i="1"/>
  <c r="DY207" i="1"/>
  <c r="FQ207" i="1"/>
  <c r="DU207" i="1"/>
  <c r="DQ207" i="1"/>
  <c r="DS207" i="1"/>
  <c r="I207" i="1"/>
  <c r="FL207" i="1"/>
  <c r="EM207" i="1"/>
  <c r="G207" i="1"/>
  <c r="AZ207" i="1"/>
  <c r="DG207" i="1"/>
  <c r="EP207" i="1"/>
  <c r="FD207" i="1"/>
  <c r="AJ207" i="1"/>
  <c r="BM207" i="1"/>
  <c r="EC207" i="1"/>
  <c r="V207" i="1"/>
  <c r="FK207" i="1"/>
  <c r="ES207" i="1"/>
  <c r="GH207" i="1"/>
  <c r="ET207" i="1"/>
  <c r="GD207" i="1"/>
  <c r="BU207" i="1"/>
  <c r="EK207" i="1"/>
  <c r="EQ207" i="1"/>
  <c r="DL207" i="1"/>
  <c r="EI207" i="1"/>
  <c r="BH207" i="1"/>
  <c r="AM207" i="1"/>
  <c r="EA207" i="1"/>
  <c r="BF207" i="1"/>
  <c r="DE207" i="1"/>
  <c r="AA207" i="1"/>
  <c r="DI207" i="1"/>
  <c r="GI207" i="1"/>
  <c r="EV207" i="1"/>
  <c r="CE207" i="1"/>
  <c r="AD207" i="1"/>
  <c r="EJ207" i="1"/>
  <c r="BW207" i="1"/>
  <c r="FY207" i="1"/>
  <c r="BR207" i="1"/>
  <c r="CJ207" i="1"/>
  <c r="X207" i="1"/>
  <c r="FB207" i="1"/>
  <c r="AE207" i="1"/>
  <c r="EG207" i="1"/>
  <c r="EZ207" i="1"/>
  <c r="DV207" i="1"/>
  <c r="AK207" i="1"/>
  <c r="S207" i="1"/>
  <c r="GL207" i="1" s="1"/>
  <c r="M207" i="1"/>
  <c r="U207" i="1"/>
  <c r="GN207" i="1" s="1"/>
  <c r="K207" i="1"/>
  <c r="BK207" i="1"/>
  <c r="J207" i="1"/>
  <c r="DN207" i="1"/>
  <c r="AT207" i="1"/>
  <c r="GC207" i="1"/>
  <c r="GE207" i="1"/>
  <c r="BE207" i="1"/>
  <c r="CV207" i="1"/>
  <c r="FV207" i="1"/>
  <c r="AS207" i="1"/>
  <c r="FJ207" i="1"/>
  <c r="FN207" i="1"/>
  <c r="FP207" i="1"/>
  <c r="EU207" i="1"/>
  <c r="FF207" i="1"/>
  <c r="CG207" i="1"/>
  <c r="EE207" i="1"/>
  <c r="EX207" i="1"/>
  <c r="DX207" i="1"/>
  <c r="CO207" i="1"/>
  <c r="DZ207" i="1"/>
  <c r="ED207" i="1"/>
  <c r="DJ207" i="1"/>
  <c r="DM207" i="1"/>
  <c r="AV207" i="1"/>
  <c r="DB207" i="1"/>
  <c r="BD207" i="1"/>
  <c r="AF207" i="1"/>
  <c r="CT207" i="1"/>
  <c r="L207" i="1"/>
  <c r="T207" i="1"/>
  <c r="GM207" i="1" s="1"/>
  <c r="CL207" i="1"/>
  <c r="AX207" i="1"/>
  <c r="ER207" i="1"/>
  <c r="DO207" i="1"/>
  <c r="AP207" i="1"/>
  <c r="CY207" i="1"/>
  <c r="CZ207" i="1"/>
  <c r="AH207" i="1"/>
  <c r="BP207" i="1"/>
  <c r="CN207" i="1"/>
  <c r="Z207" i="1"/>
  <c r="FM207" i="1"/>
  <c r="FR207" i="1"/>
  <c r="GG207" i="1"/>
  <c r="FE207" i="1"/>
  <c r="EL207" i="1"/>
  <c r="FS207" i="1"/>
  <c r="EW207" i="1"/>
  <c r="CX207" i="1"/>
  <c r="FH207" i="1"/>
  <c r="EO207" i="1"/>
  <c r="BB207" i="1"/>
  <c r="FI207" i="1"/>
  <c r="BN207" i="1"/>
  <c r="P207" i="1"/>
  <c r="DA207" i="1"/>
  <c r="CB207" i="1"/>
  <c r="CH207" i="1"/>
  <c r="CS207" i="1"/>
  <c r="BA207" i="1"/>
  <c r="BT207" i="1"/>
  <c r="CK207" i="1"/>
  <c r="O207" i="1"/>
  <c r="BI207" i="1"/>
  <c r="CC207" i="1"/>
  <c r="AO207" i="1"/>
  <c r="BC207" i="1"/>
  <c r="FW207" i="1"/>
  <c r="AG207" i="1"/>
  <c r="AC207" i="1"/>
  <c r="FO207" i="1"/>
  <c r="Y207" i="1"/>
  <c r="GB207" i="1"/>
  <c r="FG207" i="1"/>
  <c r="Q207" i="1"/>
  <c r="AR207" i="1"/>
  <c r="DK207" i="1"/>
  <c r="GA207" i="1"/>
  <c r="W207" i="1"/>
  <c r="DC207" i="1"/>
  <c r="FT207" i="1"/>
  <c r="FZ207" i="1"/>
  <c r="CU207" i="1"/>
  <c r="BG207" i="1"/>
  <c r="CI207" i="1"/>
  <c r="CP207" i="1"/>
  <c r="AY207" i="1"/>
  <c r="AN207" i="1"/>
  <c r="CA207" i="1"/>
  <c r="AQ207" i="1"/>
  <c r="DW207" i="1"/>
  <c r="BL207" i="1"/>
  <c r="AI207" i="1"/>
  <c r="V17" i="1"/>
  <c r="CH17" i="1"/>
  <c r="ET17" i="1"/>
  <c r="W17" i="1"/>
  <c r="CI17" i="1"/>
  <c r="EU17" i="1"/>
  <c r="X17" i="1"/>
  <c r="AG17" i="1"/>
  <c r="DS17" i="1"/>
  <c r="T17" i="1"/>
  <c r="DJ17" i="1"/>
  <c r="J17" i="1"/>
  <c r="DA17" i="1"/>
  <c r="GG17" i="1"/>
  <c r="ER17" i="1"/>
  <c r="EA17" i="1"/>
  <c r="EH17" i="1"/>
  <c r="EX17" i="1"/>
  <c r="AJ17" i="1"/>
  <c r="DD17" i="1"/>
  <c r="CF17" i="1"/>
  <c r="EJ17" i="1"/>
  <c r="FF17" i="1"/>
  <c r="FN17" i="1"/>
  <c r="AD17" i="1"/>
  <c r="CP17" i="1"/>
  <c r="FB17" i="1"/>
  <c r="AE17" i="1"/>
  <c r="CQ17" i="1"/>
  <c r="FC17" i="1"/>
  <c r="AF17" i="1"/>
  <c r="AR17" i="1"/>
  <c r="EC17" i="1"/>
  <c r="AH17" i="1"/>
  <c r="DT17" i="1"/>
  <c r="U17" i="1"/>
  <c r="DK17" i="1"/>
  <c r="R17" i="1"/>
  <c r="FG17" i="1"/>
  <c r="EV17" i="1"/>
  <c r="FD17" i="1"/>
  <c r="GB17" i="1"/>
  <c r="BP17" i="1"/>
  <c r="EN17" i="1"/>
  <c r="DR17" i="1"/>
  <c r="BA17" i="1"/>
  <c r="CJ17" i="1"/>
  <c r="B17" i="1"/>
  <c r="AL17" i="1"/>
  <c r="CX17" i="1"/>
  <c r="FJ17" i="1"/>
  <c r="AM17" i="1"/>
  <c r="CY17" i="1"/>
  <c r="FK17" i="1"/>
  <c r="AN17" i="1"/>
  <c r="BF17" i="1"/>
  <c r="EO17" i="1"/>
  <c r="AS17" i="1"/>
  <c r="EF17" i="1"/>
  <c r="AI17" i="1"/>
  <c r="DU17" i="1"/>
  <c r="AO17" i="1"/>
  <c r="FY17" i="1"/>
  <c r="FO17" i="1"/>
  <c r="FX17" i="1"/>
  <c r="K17" i="1"/>
  <c r="CU17" i="1"/>
  <c r="GC17" i="1"/>
  <c r="FQ17" i="1"/>
  <c r="DQ17" i="1"/>
  <c r="CR17" i="1"/>
  <c r="D17" i="1"/>
  <c r="AT17" i="1"/>
  <c r="DF17" i="1"/>
  <c r="FR17" i="1"/>
  <c r="AU17" i="1"/>
  <c r="DG17" i="1"/>
  <c r="FS17" i="1"/>
  <c r="AV17" i="1"/>
  <c r="BQ17" i="1"/>
  <c r="BG17" i="1"/>
  <c r="EP17" i="1"/>
  <c r="AW17" i="1"/>
  <c r="EG17" i="1"/>
  <c r="BI17" i="1"/>
  <c r="EY17" i="1"/>
  <c r="A18" i="1"/>
  <c r="BJ17" i="1"/>
  <c r="DV17" i="1"/>
  <c r="GH17" i="1"/>
  <c r="BK17" i="1"/>
  <c r="DW17" i="1"/>
  <c r="GI17" i="1"/>
  <c r="BL17" i="1"/>
  <c r="CM17" i="1"/>
  <c r="FU17" i="1"/>
  <c r="CD17" i="1"/>
  <c r="FL17" i="1"/>
  <c r="BU17" i="1"/>
  <c r="FA17" i="1"/>
  <c r="CS17" i="1"/>
  <c r="BV17" i="1"/>
  <c r="BO17" i="1"/>
  <c r="CB17" i="1"/>
  <c r="DC17" i="1"/>
  <c r="GD17" i="1"/>
  <c r="DM17" i="1"/>
  <c r="EB17" i="1"/>
  <c r="AX17" i="1"/>
  <c r="CV17" i="1"/>
  <c r="BB17" i="1"/>
  <c r="O17" i="1"/>
  <c r="H17" i="1"/>
  <c r="FI17" i="1"/>
  <c r="GF17" i="1"/>
  <c r="DH17" i="1"/>
  <c r="CK17" i="1"/>
  <c r="EI17" i="1"/>
  <c r="ES17" i="1"/>
  <c r="EW17" i="1"/>
  <c r="BR17" i="1"/>
  <c r="BC17" i="1"/>
  <c r="P17" i="1"/>
  <c r="GE17" i="1"/>
  <c r="BH17" i="1"/>
  <c r="DZ17" i="1"/>
  <c r="DL17" i="1"/>
  <c r="FH17" i="1"/>
  <c r="L17" i="1"/>
  <c r="BM17" i="1"/>
  <c r="I17" i="1"/>
  <c r="AA17" i="1"/>
  <c r="Y17" i="1"/>
  <c r="Q17" i="1"/>
  <c r="CT17" i="1"/>
  <c r="CG17" i="1"/>
  <c r="FM17" i="1"/>
  <c r="BN17" i="1"/>
  <c r="BZ17" i="1"/>
  <c r="BS17" i="1"/>
  <c r="BD17" i="1"/>
  <c r="CE17" i="1"/>
  <c r="DX17" i="1"/>
  <c r="AZ17" i="1"/>
  <c r="AC17" i="1"/>
  <c r="BE17" i="1"/>
  <c r="G17" i="1"/>
  <c r="BY17" i="1"/>
  <c r="BW17" i="1"/>
  <c r="DN17" i="1"/>
  <c r="CA17" i="1"/>
  <c r="E17" i="1"/>
  <c r="BT17" i="1"/>
  <c r="CO17" i="1"/>
  <c r="AY17" i="1"/>
  <c r="FE17" i="1"/>
  <c r="DY17" i="1"/>
  <c r="N17" i="1"/>
  <c r="DI17" i="1"/>
  <c r="AP17" i="1"/>
  <c r="ED17" i="1"/>
  <c r="DO17" i="1"/>
  <c r="S17" i="1"/>
  <c r="CN17" i="1"/>
  <c r="EQ17" i="1"/>
  <c r="CL17" i="1"/>
  <c r="DB17" i="1"/>
  <c r="Z17" i="1"/>
  <c r="FT17" i="1"/>
  <c r="DP17" i="1"/>
  <c r="EL17" i="1"/>
  <c r="EE17" i="1"/>
  <c r="CC17" i="1"/>
  <c r="CZ17" i="1"/>
  <c r="DE17" i="1"/>
  <c r="FP17" i="1"/>
  <c r="GA17" i="1"/>
  <c r="BX17" i="1"/>
  <c r="F17" i="1"/>
  <c r="FZ17" i="1"/>
  <c r="EM17" i="1"/>
  <c r="CW17" i="1"/>
  <c r="EZ17" i="1"/>
  <c r="FW17" i="1"/>
  <c r="M17" i="1"/>
  <c r="AQ17" i="1"/>
  <c r="AB17" i="1"/>
  <c r="AK17" i="1"/>
  <c r="FV17" i="1"/>
  <c r="EK17" i="1"/>
  <c r="GK207" i="1" l="1"/>
  <c r="EM208" i="1"/>
  <c r="BW208" i="1"/>
  <c r="CK208" i="1"/>
  <c r="GI208" i="1"/>
  <c r="EL208" i="1"/>
  <c r="G208" i="1"/>
  <c r="GF208" i="1"/>
  <c r="FR208" i="1"/>
  <c r="BX208" i="1"/>
  <c r="CO208" i="1"/>
  <c r="BC208" i="1"/>
  <c r="GH208" i="1"/>
  <c r="H208" i="1"/>
  <c r="FV208" i="1"/>
  <c r="DY208" i="1"/>
  <c r="Y208" i="1"/>
  <c r="CS208" i="1"/>
  <c r="F208" i="1"/>
  <c r="S208" i="1"/>
  <c r="BZ208" i="1"/>
  <c r="P208" i="1"/>
  <c r="BU208" i="1"/>
  <c r="BK208" i="1"/>
  <c r="AQ208" i="1"/>
  <c r="DO208" i="1"/>
  <c r="BN208" i="1"/>
  <c r="FI208" i="1"/>
  <c r="GD208" i="1"/>
  <c r="EP208" i="1"/>
  <c r="M208" i="1"/>
  <c r="GA208" i="1"/>
  <c r="ED208" i="1"/>
  <c r="AC208" i="1"/>
  <c r="L208" i="1"/>
  <c r="CD208" i="1"/>
  <c r="FW208" i="1"/>
  <c r="AP208" i="1"/>
  <c r="AZ208" i="1"/>
  <c r="FH208" i="1"/>
  <c r="O208" i="1"/>
  <c r="FU208" i="1"/>
  <c r="BQ208" i="1"/>
  <c r="EZ208" i="1"/>
  <c r="DE208" i="1"/>
  <c r="DB208" i="1"/>
  <c r="DI208" i="1"/>
  <c r="CA208" i="1"/>
  <c r="DX208" i="1"/>
  <c r="CT208" i="1"/>
  <c r="DL208" i="1"/>
  <c r="ES208" i="1"/>
  <c r="BB208" i="1"/>
  <c r="BO208" i="1"/>
  <c r="CM208" i="1"/>
  <c r="EQ208" i="1"/>
  <c r="BH208" i="1"/>
  <c r="BI208" i="1"/>
  <c r="AB208" i="1"/>
  <c r="AY208" i="1"/>
  <c r="I208" i="1"/>
  <c r="DM208" i="1"/>
  <c r="AW208" i="1"/>
  <c r="DP208" i="1"/>
  <c r="BE208" i="1"/>
  <c r="BM208" i="1"/>
  <c r="FL208" i="1"/>
  <c r="DF208" i="1"/>
  <c r="FT208" i="1"/>
  <c r="BT208" i="1"/>
  <c r="FM208" i="1"/>
  <c r="BR208" i="1"/>
  <c r="DC208" i="1"/>
  <c r="FP208" i="1"/>
  <c r="Z208" i="1"/>
  <c r="E208" i="1"/>
  <c r="CG208" i="1"/>
  <c r="EW208" i="1"/>
  <c r="CB208" i="1"/>
  <c r="BJ208" i="1"/>
  <c r="EK208" i="1"/>
  <c r="CW208" i="1"/>
  <c r="CZ208" i="1"/>
  <c r="CL208" i="1"/>
  <c r="N208" i="1"/>
  <c r="DN208" i="1"/>
  <c r="CE208" i="1"/>
  <c r="Q208" i="1"/>
  <c r="DZ208" i="1"/>
  <c r="EI208" i="1"/>
  <c r="CV208" i="1"/>
  <c r="BV208" i="1"/>
  <c r="BL208" i="1"/>
  <c r="EY208" i="1"/>
  <c r="CC208" i="1"/>
  <c r="BD208" i="1"/>
  <c r="AX208" i="1"/>
  <c r="AK208" i="1"/>
  <c r="FZ208" i="1"/>
  <c r="EE208" i="1"/>
  <c r="CN208" i="1"/>
  <c r="FE208" i="1"/>
  <c r="BY208" i="1"/>
  <c r="BS208" i="1"/>
  <c r="AA208" i="1"/>
  <c r="GE208" i="1"/>
  <c r="DH208" i="1"/>
  <c r="EB208" i="1"/>
  <c r="DV208" i="1"/>
  <c r="BG208" i="1"/>
  <c r="AT208" i="1"/>
  <c r="AV208" i="1"/>
  <c r="DG208" i="1"/>
  <c r="FS208" i="1"/>
  <c r="FA208" i="1"/>
  <c r="DW208" i="1"/>
  <c r="EG208" i="1"/>
  <c r="AU208" i="1"/>
  <c r="FO208" i="1"/>
  <c r="BF208" i="1"/>
  <c r="EV208" i="1"/>
  <c r="AR208" i="1"/>
  <c r="FN208" i="1"/>
  <c r="EA208" i="1"/>
  <c r="AG208" i="1"/>
  <c r="CR208" i="1"/>
  <c r="FY208" i="1"/>
  <c r="AN208" i="1"/>
  <c r="CJ208" i="1"/>
  <c r="FG208" i="1"/>
  <c r="AF208" i="1"/>
  <c r="FF208" i="1"/>
  <c r="ER208" i="1"/>
  <c r="X208" i="1"/>
  <c r="DQ208" i="1"/>
  <c r="AO208" i="1"/>
  <c r="FK208" i="1"/>
  <c r="BA208" i="1"/>
  <c r="R208" i="1"/>
  <c r="FC208" i="1"/>
  <c r="EJ208" i="1"/>
  <c r="GG208" i="1"/>
  <c r="EU208" i="1"/>
  <c r="FQ208" i="1"/>
  <c r="DU208" i="1"/>
  <c r="CY208" i="1"/>
  <c r="DR208" i="1"/>
  <c r="DK208" i="1"/>
  <c r="CQ208" i="1"/>
  <c r="CF208" i="1"/>
  <c r="DA208" i="1"/>
  <c r="CI208" i="1"/>
  <c r="GC208" i="1"/>
  <c r="AI208" i="1"/>
  <c r="AM208" i="1"/>
  <c r="EN208" i="1"/>
  <c r="U208" i="1"/>
  <c r="GM208" i="1" s="1"/>
  <c r="AE208" i="1"/>
  <c r="DD208" i="1"/>
  <c r="J208" i="1"/>
  <c r="W208" i="1"/>
  <c r="CU208" i="1"/>
  <c r="EF208" i="1"/>
  <c r="FJ208" i="1"/>
  <c r="BP208" i="1"/>
  <c r="DT208" i="1"/>
  <c r="FB208" i="1"/>
  <c r="AJ208" i="1"/>
  <c r="DJ208" i="1"/>
  <c r="ET208" i="1"/>
  <c r="K208" i="1"/>
  <c r="AS208" i="1"/>
  <c r="CX208" i="1"/>
  <c r="GB208" i="1"/>
  <c r="AH208" i="1"/>
  <c r="CP208" i="1"/>
  <c r="EX208" i="1"/>
  <c r="T208" i="1"/>
  <c r="GL208" i="1" s="1"/>
  <c r="CH208" i="1"/>
  <c r="FX208" i="1"/>
  <c r="EO208" i="1"/>
  <c r="AL208" i="1"/>
  <c r="FD208" i="1"/>
  <c r="EC208" i="1"/>
  <c r="AD208" i="1"/>
  <c r="EH208" i="1"/>
  <c r="DS208" i="1"/>
  <c r="V208" i="1"/>
  <c r="GN208" i="1" s="1"/>
  <c r="S18" i="1"/>
  <c r="CE18" i="1"/>
  <c r="BP18" i="1"/>
  <c r="BL18" i="1"/>
  <c r="ED18" i="1"/>
  <c r="M18" i="1"/>
  <c r="CQ18" i="1"/>
  <c r="FC18" i="1"/>
  <c r="AT18" i="1"/>
  <c r="DP18" i="1"/>
  <c r="GB18" i="1"/>
  <c r="DQ18" i="1"/>
  <c r="AN18" i="1"/>
  <c r="FN18" i="1"/>
  <c r="EC18" i="1"/>
  <c r="DJ18" i="1"/>
  <c r="CM18" i="1"/>
  <c r="DD18" i="1"/>
  <c r="FH18" i="1"/>
  <c r="CS18" i="1"/>
  <c r="CG18" i="1"/>
  <c r="DR18" i="1"/>
  <c r="FF18" i="1"/>
  <c r="CW18" i="1"/>
  <c r="AY18" i="1"/>
  <c r="FJ18" i="1"/>
  <c r="DW18" i="1"/>
  <c r="GI18" i="1"/>
  <c r="EV18" i="1"/>
  <c r="DI18" i="1"/>
  <c r="R18" i="1"/>
  <c r="FW18" i="1"/>
  <c r="DE18" i="1"/>
  <c r="EQ18" i="1"/>
  <c r="AA18" i="1"/>
  <c r="L18" i="1"/>
  <c r="BX18" i="1"/>
  <c r="BV18" i="1"/>
  <c r="EL18" i="1"/>
  <c r="W18" i="1"/>
  <c r="CY18" i="1"/>
  <c r="FK18" i="1"/>
  <c r="BD18" i="1"/>
  <c r="DX18" i="1"/>
  <c r="I18" i="1"/>
  <c r="EB18" i="1"/>
  <c r="BI18" i="1"/>
  <c r="GD18" i="1"/>
  <c r="ES18" i="1"/>
  <c r="EA18" i="1"/>
  <c r="DK18" i="1"/>
  <c r="DZ18" i="1"/>
  <c r="F18" i="1"/>
  <c r="DY18" i="1"/>
  <c r="EO18" i="1"/>
  <c r="BA18" i="1"/>
  <c r="BR18" i="1"/>
  <c r="FX18" i="1"/>
  <c r="AJ18" i="1"/>
  <c r="V18" i="1"/>
  <c r="CX18" i="1"/>
  <c r="BC18" i="1"/>
  <c r="CJ18" i="1"/>
  <c r="BJ18" i="1"/>
  <c r="FO18" i="1"/>
  <c r="BF18" i="1"/>
  <c r="GG18" i="1"/>
  <c r="AM18" i="1"/>
  <c r="CU18" i="1"/>
  <c r="BT18" i="1"/>
  <c r="DM18" i="1"/>
  <c r="K18" i="1"/>
  <c r="BW18" i="1"/>
  <c r="BH18" i="1"/>
  <c r="BB18" i="1"/>
  <c r="DV18" i="1"/>
  <c r="GH18" i="1"/>
  <c r="CI18" i="1"/>
  <c r="EU18" i="1"/>
  <c r="AH18" i="1"/>
  <c r="DH18" i="1"/>
  <c r="FT18" i="1"/>
  <c r="DC18" i="1"/>
  <c r="U18" i="1"/>
  <c r="EY18" i="1"/>
  <c r="DL18" i="1"/>
  <c r="CN18" i="1"/>
  <c r="BQ18" i="1"/>
  <c r="CK18" i="1"/>
  <c r="EI18" i="1"/>
  <c r="AW18" i="1"/>
  <c r="Q18" i="1"/>
  <c r="AE18" i="1"/>
  <c r="Z18" i="1"/>
  <c r="CL18" i="1"/>
  <c r="AI18" i="1"/>
  <c r="T18" i="1"/>
  <c r="CF18" i="1"/>
  <c r="CH18" i="1"/>
  <c r="ET18" i="1"/>
  <c r="AG18" i="1"/>
  <c r="DG18" i="1"/>
  <c r="FS18" i="1"/>
  <c r="BN18" i="1"/>
  <c r="EF18" i="1"/>
  <c r="AC18" i="1"/>
  <c r="EP18" i="1"/>
  <c r="CC18" i="1"/>
  <c r="P18" i="1"/>
  <c r="FI18" i="1"/>
  <c r="EW18" i="1"/>
  <c r="EH18" i="1"/>
  <c r="EX18" i="1"/>
  <c r="AO18" i="1"/>
  <c r="FQ18" i="1"/>
  <c r="GF18" i="1"/>
  <c r="DS18" i="1"/>
  <c r="FG18" i="1"/>
  <c r="D18" i="1"/>
  <c r="AQ18" i="1"/>
  <c r="AB18" i="1"/>
  <c r="J18" i="1"/>
  <c r="CP18" i="1"/>
  <c r="FB18" i="1"/>
  <c r="AS18" i="1"/>
  <c r="DO18" i="1"/>
  <c r="GA18" i="1"/>
  <c r="BZ18" i="1"/>
  <c r="EN18" i="1"/>
  <c r="AU18" i="1"/>
  <c r="FA18" i="1"/>
  <c r="CT18" i="1"/>
  <c r="AL18" i="1"/>
  <c r="FY18" i="1"/>
  <c r="FP18" i="1"/>
  <c r="FE18" i="1"/>
  <c r="FU18" i="1"/>
  <c r="CA18" i="1"/>
  <c r="AX18" i="1"/>
  <c r="O18" i="1"/>
  <c r="BK18" i="1"/>
  <c r="DA18" i="1"/>
  <c r="B18" i="1"/>
  <c r="BG18" i="1"/>
  <c r="AR18" i="1"/>
  <c r="AF18" i="1"/>
  <c r="DF18" i="1"/>
  <c r="FR18" i="1"/>
  <c r="BM18" i="1"/>
  <c r="EE18" i="1"/>
  <c r="N18" i="1"/>
  <c r="CR18" i="1"/>
  <c r="FD18" i="1"/>
  <c r="CB18" i="1"/>
  <c r="GC18" i="1"/>
  <c r="DU18" i="1"/>
  <c r="CD18" i="1"/>
  <c r="AV18" i="1"/>
  <c r="G18" i="1"/>
  <c r="AD18" i="1"/>
  <c r="BU18" i="1"/>
  <c r="EK18" i="1"/>
  <c r="EG18" i="1"/>
  <c r="DT18" i="1"/>
  <c r="Y18" i="1"/>
  <c r="ER18" i="1"/>
  <c r="A19" i="1"/>
  <c r="BO18" i="1"/>
  <c r="AZ18" i="1"/>
  <c r="AP18" i="1"/>
  <c r="DN18" i="1"/>
  <c r="FZ18" i="1"/>
  <c r="BY18" i="1"/>
  <c r="EM18" i="1"/>
  <c r="X18" i="1"/>
  <c r="CZ18" i="1"/>
  <c r="FL18" i="1"/>
  <c r="CO18" i="1"/>
  <c r="E18" i="1"/>
  <c r="EJ18" i="1"/>
  <c r="CV18" i="1"/>
  <c r="BS18" i="1"/>
  <c r="AK18" i="1"/>
  <c r="BE18" i="1"/>
  <c r="DB18" i="1"/>
  <c r="FM18" i="1"/>
  <c r="FV18" i="1"/>
  <c r="GE18" i="1"/>
  <c r="EZ18" i="1"/>
  <c r="H18" i="1"/>
  <c r="GK208" i="1" l="1"/>
  <c r="CO209" i="1"/>
  <c r="EK209" i="1"/>
  <c r="AF209" i="1"/>
  <c r="CA209" i="1"/>
  <c r="DB209" i="1"/>
  <c r="AZ209" i="1"/>
  <c r="FD209" i="1"/>
  <c r="AR209" i="1"/>
  <c r="EN209" i="1"/>
  <c r="BE209" i="1"/>
  <c r="CZ209" i="1"/>
  <c r="BO209" i="1"/>
  <c r="AD209" i="1"/>
  <c r="BG209" i="1"/>
  <c r="FE209" i="1"/>
  <c r="AK209" i="1"/>
  <c r="X209" i="1"/>
  <c r="G209" i="1"/>
  <c r="N209" i="1"/>
  <c r="FP209" i="1"/>
  <c r="GA209" i="1"/>
  <c r="H209" i="1"/>
  <c r="BS209" i="1"/>
  <c r="EM209" i="1"/>
  <c r="ER209" i="1"/>
  <c r="AV209" i="1"/>
  <c r="EE209" i="1"/>
  <c r="DA209" i="1"/>
  <c r="FY209" i="1"/>
  <c r="EZ209" i="1"/>
  <c r="CV209" i="1"/>
  <c r="GE209" i="1"/>
  <c r="EJ209" i="1"/>
  <c r="FZ209" i="1"/>
  <c r="DT209" i="1"/>
  <c r="DU209" i="1"/>
  <c r="FR209" i="1"/>
  <c r="O209" i="1"/>
  <c r="CT209" i="1"/>
  <c r="FV209" i="1"/>
  <c r="E209" i="1"/>
  <c r="DN209" i="1"/>
  <c r="EG209" i="1"/>
  <c r="GC209" i="1"/>
  <c r="DF209" i="1"/>
  <c r="AX209" i="1"/>
  <c r="FM209" i="1"/>
  <c r="AP209" i="1"/>
  <c r="CB209" i="1"/>
  <c r="AU209" i="1"/>
  <c r="FL209" i="1"/>
  <c r="BU209" i="1"/>
  <c r="FU209" i="1"/>
  <c r="CR209" i="1"/>
  <c r="BZ209" i="1"/>
  <c r="BY209" i="1"/>
  <c r="Y209" i="1"/>
  <c r="CD209" i="1"/>
  <c r="BM209" i="1"/>
  <c r="BK209" i="1"/>
  <c r="AL209" i="1"/>
  <c r="AQ209" i="1"/>
  <c r="EH209" i="1"/>
  <c r="BN209" i="1"/>
  <c r="AI209" i="1"/>
  <c r="DO209" i="1"/>
  <c r="FG209" i="1"/>
  <c r="FI209" i="1"/>
  <c r="DG209" i="1"/>
  <c r="Z209" i="1"/>
  <c r="AS209" i="1"/>
  <c r="DS209" i="1"/>
  <c r="P209" i="1"/>
  <c r="AG209" i="1"/>
  <c r="AE209" i="1"/>
  <c r="FB209" i="1"/>
  <c r="GF209" i="1"/>
  <c r="CC209" i="1"/>
  <c r="ET209" i="1"/>
  <c r="Q209" i="1"/>
  <c r="FA209" i="1"/>
  <c r="CP209" i="1"/>
  <c r="FQ209" i="1"/>
  <c r="EP209" i="1"/>
  <c r="CH209" i="1"/>
  <c r="J209" i="1"/>
  <c r="AO209" i="1"/>
  <c r="AC209" i="1"/>
  <c r="CF209" i="1"/>
  <c r="EI209" i="1"/>
  <c r="AB209" i="1"/>
  <c r="EX209" i="1"/>
  <c r="EF209" i="1"/>
  <c r="T209" i="1"/>
  <c r="CK209" i="1"/>
  <c r="DH209" i="1"/>
  <c r="BW209" i="1"/>
  <c r="FO209" i="1"/>
  <c r="BR209" i="1"/>
  <c r="ES209" i="1"/>
  <c r="CY209" i="1"/>
  <c r="DE209" i="1"/>
  <c r="AY209" i="1"/>
  <c r="CM209" i="1"/>
  <c r="AT209" i="1"/>
  <c r="S209" i="1"/>
  <c r="FT209" i="1"/>
  <c r="BH209" i="1"/>
  <c r="BF209" i="1"/>
  <c r="FX209" i="1"/>
  <c r="EA209" i="1"/>
  <c r="FK209" i="1"/>
  <c r="EQ209" i="1"/>
  <c r="FJ209" i="1"/>
  <c r="DD209" i="1"/>
  <c r="DP209" i="1"/>
  <c r="CE209" i="1"/>
  <c r="BQ209" i="1"/>
  <c r="AH209" i="1"/>
  <c r="K209" i="1"/>
  <c r="BJ209" i="1"/>
  <c r="BA209" i="1"/>
  <c r="GD209" i="1"/>
  <c r="W209" i="1"/>
  <c r="GN209" i="1" s="1"/>
  <c r="FW209" i="1"/>
  <c r="CW209" i="1"/>
  <c r="DJ209" i="1"/>
  <c r="FC209" i="1"/>
  <c r="EW209" i="1"/>
  <c r="FS209" i="1"/>
  <c r="CL209" i="1"/>
  <c r="CN209" i="1"/>
  <c r="EU209" i="1"/>
  <c r="DM209" i="1"/>
  <c r="CJ209" i="1"/>
  <c r="EO209" i="1"/>
  <c r="BI209" i="1"/>
  <c r="EL209" i="1"/>
  <c r="R209" i="1"/>
  <c r="FF209" i="1"/>
  <c r="EC209" i="1"/>
  <c r="CQ209" i="1"/>
  <c r="DL209" i="1"/>
  <c r="CI209" i="1"/>
  <c r="BT209" i="1"/>
  <c r="BC209" i="1"/>
  <c r="DY209" i="1"/>
  <c r="EB209" i="1"/>
  <c r="BV209" i="1"/>
  <c r="DI209" i="1"/>
  <c r="DR209" i="1"/>
  <c r="FN209" i="1"/>
  <c r="M209" i="1"/>
  <c r="EY209" i="1"/>
  <c r="GH209" i="1"/>
  <c r="CU209" i="1"/>
  <c r="CX209" i="1"/>
  <c r="F209" i="1"/>
  <c r="I209" i="1"/>
  <c r="BX209" i="1"/>
  <c r="EV209" i="1"/>
  <c r="CG209" i="1"/>
  <c r="AN209" i="1"/>
  <c r="ED209" i="1"/>
  <c r="U209" i="1"/>
  <c r="GL209" i="1" s="1"/>
  <c r="DV209" i="1"/>
  <c r="AM209" i="1"/>
  <c r="V209" i="1"/>
  <c r="GM209" i="1" s="1"/>
  <c r="DZ209" i="1"/>
  <c r="DX209" i="1"/>
  <c r="L209" i="1"/>
  <c r="GI209" i="1"/>
  <c r="CS209" i="1"/>
  <c r="DQ209" i="1"/>
  <c r="BL209" i="1"/>
  <c r="AW209" i="1"/>
  <c r="DC209" i="1"/>
  <c r="BB209" i="1"/>
  <c r="GG209" i="1"/>
  <c r="AJ209" i="1"/>
  <c r="DK209" i="1"/>
  <c r="BD209" i="1"/>
  <c r="AA209" i="1"/>
  <c r="DW209" i="1"/>
  <c r="FH209" i="1"/>
  <c r="GB209" i="1"/>
  <c r="BP209" i="1"/>
  <c r="AQ19" i="1"/>
  <c r="DC19" i="1"/>
  <c r="FO19" i="1"/>
  <c r="AZ19" i="1"/>
  <c r="DL19" i="1"/>
  <c r="FX19" i="1"/>
  <c r="BA19" i="1"/>
  <c r="DM19" i="1"/>
  <c r="FY19" i="1"/>
  <c r="CI19" i="1"/>
  <c r="GH19" i="1"/>
  <c r="DJ19" i="1"/>
  <c r="AU19" i="1"/>
  <c r="FZ19" i="1"/>
  <c r="EX19" i="1"/>
  <c r="EO19" i="1"/>
  <c r="DP19" i="1"/>
  <c r="DW19" i="1"/>
  <c r="FB19" i="1"/>
  <c r="BM19" i="1"/>
  <c r="CL19" i="1"/>
  <c r="R19" i="1"/>
  <c r="ED19" i="1"/>
  <c r="B19" i="1"/>
  <c r="AY19" i="1"/>
  <c r="DK19" i="1"/>
  <c r="FW19" i="1"/>
  <c r="BH19" i="1"/>
  <c r="DT19" i="1"/>
  <c r="GF19" i="1"/>
  <c r="BI19" i="1"/>
  <c r="DU19" i="1"/>
  <c r="GG19" i="1"/>
  <c r="CT19" i="1"/>
  <c r="N19" i="1"/>
  <c r="DY19" i="1"/>
  <c r="BL19" i="1"/>
  <c r="V19" i="1"/>
  <c r="FS19" i="1"/>
  <c r="FL19" i="1"/>
  <c r="EL19" i="1"/>
  <c r="EW19" i="1"/>
  <c r="GC19" i="1"/>
  <c r="DB19" i="1"/>
  <c r="EV19" i="1"/>
  <c r="CJ19" i="1"/>
  <c r="BC19" i="1"/>
  <c r="BG19" i="1"/>
  <c r="DS19" i="1"/>
  <c r="GE19" i="1"/>
  <c r="BP19" i="1"/>
  <c r="EB19" i="1"/>
  <c r="E19" i="1"/>
  <c r="BQ19" i="1"/>
  <c r="EC19" i="1"/>
  <c r="I19" i="1"/>
  <c r="DH19" i="1"/>
  <c r="Z19" i="1"/>
  <c r="EN19" i="1"/>
  <c r="CB19" i="1"/>
  <c r="AN19" i="1"/>
  <c r="P19" i="1"/>
  <c r="GI19" i="1"/>
  <c r="FE19" i="1"/>
  <c r="GA19" i="1"/>
  <c r="X19" i="1"/>
  <c r="EM19" i="1"/>
  <c r="F19" i="1"/>
  <c r="FK19" i="1"/>
  <c r="FM19" i="1"/>
  <c r="A20" i="1"/>
  <c r="BO19" i="1"/>
  <c r="EA19" i="1"/>
  <c r="L19" i="1"/>
  <c r="BX19" i="1"/>
  <c r="EJ19" i="1"/>
  <c r="M19" i="1"/>
  <c r="BY19" i="1"/>
  <c r="EK19" i="1"/>
  <c r="W19" i="1"/>
  <c r="DV19" i="1"/>
  <c r="AO19" i="1"/>
  <c r="FC19" i="1"/>
  <c r="CR19" i="1"/>
  <c r="BF19" i="1"/>
  <c r="AL19" i="1"/>
  <c r="H19" i="1"/>
  <c r="GB19" i="1"/>
  <c r="J19" i="1"/>
  <c r="BK19" i="1"/>
  <c r="FV19" i="1"/>
  <c r="BZ19" i="1"/>
  <c r="BT19" i="1"/>
  <c r="FN19" i="1"/>
  <c r="K19" i="1"/>
  <c r="BW19" i="1"/>
  <c r="EI19" i="1"/>
  <c r="T19" i="1"/>
  <c r="CF19" i="1"/>
  <c r="ER19" i="1"/>
  <c r="U19" i="1"/>
  <c r="CG19" i="1"/>
  <c r="ES19" i="1"/>
  <c r="AH19" i="1"/>
  <c r="EG19" i="1"/>
  <c r="BD19" i="1"/>
  <c r="FR19" i="1"/>
  <c r="DI19" i="1"/>
  <c r="CA19" i="1"/>
  <c r="BE19" i="1"/>
  <c r="AF19" i="1"/>
  <c r="G19" i="1"/>
  <c r="AP19" i="1"/>
  <c r="DA19" i="1"/>
  <c r="AX19" i="1"/>
  <c r="EE19" i="1"/>
  <c r="CK19" i="1"/>
  <c r="AT19" i="1"/>
  <c r="S19" i="1"/>
  <c r="CE19" i="1"/>
  <c r="EQ19" i="1"/>
  <c r="AB19" i="1"/>
  <c r="CN19" i="1"/>
  <c r="EZ19" i="1"/>
  <c r="AC19" i="1"/>
  <c r="CO19" i="1"/>
  <c r="FA19" i="1"/>
  <c r="AV19" i="1"/>
  <c r="EU19" i="1"/>
  <c r="BS19" i="1"/>
  <c r="GD19" i="1"/>
  <c r="DZ19" i="1"/>
  <c r="CS19" i="1"/>
  <c r="CC19" i="1"/>
  <c r="BB19" i="1"/>
  <c r="AM19" i="1"/>
  <c r="BR19" i="1"/>
  <c r="EH19" i="1"/>
  <c r="DF19" i="1"/>
  <c r="Q19" i="1"/>
  <c r="DG19" i="1"/>
  <c r="AG19" i="1"/>
  <c r="AA19" i="1"/>
  <c r="CM19" i="1"/>
  <c r="EY19" i="1"/>
  <c r="AJ19" i="1"/>
  <c r="CV19" i="1"/>
  <c r="FH19" i="1"/>
  <c r="AK19" i="1"/>
  <c r="CW19" i="1"/>
  <c r="FI19" i="1"/>
  <c r="BJ19" i="1"/>
  <c r="FF19" i="1"/>
  <c r="CH19" i="1"/>
  <c r="O19" i="1"/>
  <c r="FG19" i="1"/>
  <c r="FT19" i="1"/>
  <c r="DR19" i="1"/>
  <c r="Y19" i="1"/>
  <c r="D19" i="1"/>
  <c r="CX19" i="1"/>
  <c r="BV19" i="1"/>
  <c r="FD19" i="1"/>
  <c r="CQ19" i="1"/>
  <c r="BN19" i="1"/>
  <c r="ET19" i="1"/>
  <c r="DO19" i="1"/>
  <c r="DX19" i="1"/>
  <c r="CU19" i="1"/>
  <c r="AR19" i="1"/>
  <c r="AW19" i="1"/>
  <c r="FP19" i="1"/>
  <c r="FJ19" i="1"/>
  <c r="DE19" i="1"/>
  <c r="AI19" i="1"/>
  <c r="CZ19" i="1"/>
  <c r="DD19" i="1"/>
  <c r="AE19" i="1"/>
  <c r="EP19" i="1"/>
  <c r="AS19" i="1"/>
  <c r="DN19" i="1"/>
  <c r="FQ19" i="1"/>
  <c r="FU19" i="1"/>
  <c r="CD19" i="1"/>
  <c r="CY19" i="1"/>
  <c r="EF19" i="1"/>
  <c r="AD19" i="1"/>
  <c r="CP19" i="1"/>
  <c r="BU19" i="1"/>
  <c r="DQ19" i="1"/>
  <c r="GK209" i="1" l="1"/>
  <c r="BU210" i="1"/>
  <c r="FJ210" i="1"/>
  <c r="AS210" i="1"/>
  <c r="FP210" i="1"/>
  <c r="EP210" i="1"/>
  <c r="CD210" i="1"/>
  <c r="DN210" i="1"/>
  <c r="BN210" i="1"/>
  <c r="CP210" i="1"/>
  <c r="CQ210" i="1"/>
  <c r="AD210" i="1"/>
  <c r="AW210" i="1"/>
  <c r="DQ210" i="1"/>
  <c r="FQ210" i="1"/>
  <c r="DE210" i="1"/>
  <c r="ET210" i="1"/>
  <c r="EF210" i="1"/>
  <c r="AR210" i="1"/>
  <c r="FD210" i="1"/>
  <c r="AE210" i="1"/>
  <c r="BV210" i="1"/>
  <c r="CY210" i="1"/>
  <c r="DD210" i="1"/>
  <c r="CU210" i="1"/>
  <c r="CX210" i="1"/>
  <c r="CZ210" i="1"/>
  <c r="DX210" i="1"/>
  <c r="FU210" i="1"/>
  <c r="AI210" i="1"/>
  <c r="DO210" i="1"/>
  <c r="Y210" i="1"/>
  <c r="FI210" i="1"/>
  <c r="AA210" i="1"/>
  <c r="BB210" i="1"/>
  <c r="FA210" i="1"/>
  <c r="S210" i="1"/>
  <c r="AF210" i="1"/>
  <c r="ES210" i="1"/>
  <c r="K210" i="1"/>
  <c r="H210" i="1"/>
  <c r="EK210" i="1"/>
  <c r="GI210" i="1"/>
  <c r="EC210" i="1"/>
  <c r="BC210" i="1"/>
  <c r="FS210" i="1"/>
  <c r="BI210" i="1"/>
  <c r="ED210" i="1"/>
  <c r="EX210" i="1"/>
  <c r="BA210" i="1"/>
  <c r="DR210" i="1"/>
  <c r="CW210" i="1"/>
  <c r="AG210" i="1"/>
  <c r="CC210" i="1"/>
  <c r="CO210" i="1"/>
  <c r="AT210" i="1"/>
  <c r="BE210" i="1"/>
  <c r="CG210" i="1"/>
  <c r="FN210" i="1"/>
  <c r="AL210" i="1"/>
  <c r="BY210" i="1"/>
  <c r="FM210" i="1"/>
  <c r="P210" i="1"/>
  <c r="BQ210" i="1"/>
  <c r="CJ210" i="1"/>
  <c r="V210" i="1"/>
  <c r="GL210" i="1" s="1"/>
  <c r="GF210" i="1"/>
  <c r="R210" i="1"/>
  <c r="FZ210" i="1"/>
  <c r="FX210" i="1"/>
  <c r="FT210" i="1"/>
  <c r="AK210" i="1"/>
  <c r="DG210" i="1"/>
  <c r="CS210" i="1"/>
  <c r="AC210" i="1"/>
  <c r="CK210" i="1"/>
  <c r="CA210" i="1"/>
  <c r="U210" i="1"/>
  <c r="BT210" i="1"/>
  <c r="BF210" i="1"/>
  <c r="M210" i="1"/>
  <c r="FK210" i="1"/>
  <c r="AN210" i="1"/>
  <c r="E210" i="1"/>
  <c r="EV210" i="1"/>
  <c r="BL210" i="1"/>
  <c r="DT210" i="1"/>
  <c r="CL210" i="1"/>
  <c r="AU210" i="1"/>
  <c r="DL210" i="1"/>
  <c r="FG210" i="1"/>
  <c r="FH210" i="1"/>
  <c r="Q210" i="1"/>
  <c r="DZ210" i="1"/>
  <c r="EZ210" i="1"/>
  <c r="EE210" i="1"/>
  <c r="DI210" i="1"/>
  <c r="ER210" i="1"/>
  <c r="BZ210" i="1"/>
  <c r="CR210" i="1"/>
  <c r="EJ210" i="1"/>
  <c r="F210" i="1"/>
  <c r="CB210" i="1"/>
  <c r="EB210" i="1"/>
  <c r="DB210" i="1"/>
  <c r="DY210" i="1"/>
  <c r="BH210" i="1"/>
  <c r="BM210" i="1"/>
  <c r="DJ210" i="1"/>
  <c r="AZ210" i="1"/>
  <c r="O210" i="1"/>
  <c r="CV210" i="1"/>
  <c r="DF210" i="1"/>
  <c r="GD210" i="1"/>
  <c r="CN210" i="1"/>
  <c r="AX210" i="1"/>
  <c r="FR210" i="1"/>
  <c r="CF210" i="1"/>
  <c r="FV210" i="1"/>
  <c r="FC210" i="1"/>
  <c r="BX210" i="1"/>
  <c r="EM210" i="1"/>
  <c r="EN210" i="1"/>
  <c r="BP210" i="1"/>
  <c r="GC210" i="1"/>
  <c r="N210" i="1"/>
  <c r="FW210" i="1"/>
  <c r="FB210" i="1"/>
  <c r="GH210" i="1"/>
  <c r="FO210" i="1"/>
  <c r="CH210" i="1"/>
  <c r="AJ210" i="1"/>
  <c r="EH210" i="1"/>
  <c r="BS210" i="1"/>
  <c r="AB210" i="1"/>
  <c r="DA210" i="1"/>
  <c r="BD210" i="1"/>
  <c r="T210" i="1"/>
  <c r="BK210" i="1"/>
  <c r="AO210" i="1"/>
  <c r="L210" i="1"/>
  <c r="X210" i="1"/>
  <c r="GN210" i="1" s="1"/>
  <c r="Z210" i="1"/>
  <c r="GE210" i="1"/>
  <c r="EW210" i="1"/>
  <c r="CT210" i="1"/>
  <c r="DK210" i="1"/>
  <c r="DW210" i="1"/>
  <c r="CI210" i="1"/>
  <c r="DC210" i="1"/>
  <c r="FF210" i="1"/>
  <c r="EY210" i="1"/>
  <c r="BR210" i="1"/>
  <c r="EU210" i="1"/>
  <c r="EQ210" i="1"/>
  <c r="AP210" i="1"/>
  <c r="EG210" i="1"/>
  <c r="EI210" i="1"/>
  <c r="J210" i="1"/>
  <c r="DV210" i="1"/>
  <c r="EA210" i="1"/>
  <c r="GA210" i="1"/>
  <c r="DH210" i="1"/>
  <c r="DS210" i="1"/>
  <c r="EL210" i="1"/>
  <c r="GG210" i="1"/>
  <c r="AY210" i="1"/>
  <c r="DP210" i="1"/>
  <c r="FY210" i="1"/>
  <c r="AQ210" i="1"/>
  <c r="BJ210" i="1"/>
  <c r="CM210" i="1"/>
  <c r="AM210" i="1"/>
  <c r="AV210" i="1"/>
  <c r="CE210" i="1"/>
  <c r="G210" i="1"/>
  <c r="AH210" i="1"/>
  <c r="BW210" i="1"/>
  <c r="GB210" i="1"/>
  <c r="W210" i="1"/>
  <c r="GM210" i="1" s="1"/>
  <c r="BO210" i="1"/>
  <c r="FE210" i="1"/>
  <c r="I210" i="1"/>
  <c r="BG210" i="1"/>
  <c r="FL210" i="1"/>
  <c r="DU210" i="1"/>
  <c r="EO210" i="1"/>
  <c r="DM210" i="1"/>
  <c r="P20" i="1"/>
  <c r="CB20" i="1"/>
  <c r="EN20" i="1"/>
  <c r="Y20" i="1"/>
  <c r="CK20" i="1"/>
  <c r="EW20" i="1"/>
  <c r="AH20" i="1"/>
  <c r="CT20" i="1"/>
  <c r="FF20" i="1"/>
  <c r="BO20" i="1"/>
  <c r="FK20" i="1"/>
  <c r="CX20" i="1"/>
  <c r="AA20" i="1"/>
  <c r="FC20" i="1"/>
  <c r="DS20" i="1"/>
  <c r="DG20" i="1"/>
  <c r="DD20" i="1"/>
  <c r="DK20" i="1"/>
  <c r="FQ20" i="1"/>
  <c r="DE20" i="1"/>
  <c r="BP20" i="1"/>
  <c r="FI20" i="1"/>
  <c r="L20" i="1"/>
  <c r="AY20" i="1"/>
  <c r="X20" i="1"/>
  <c r="CJ20" i="1"/>
  <c r="EV20" i="1"/>
  <c r="AG20" i="1"/>
  <c r="CS20" i="1"/>
  <c r="FE20" i="1"/>
  <c r="AP20" i="1"/>
  <c r="DB20" i="1"/>
  <c r="FN20" i="1"/>
  <c r="BZ20" i="1"/>
  <c r="FY20" i="1"/>
  <c r="DN20" i="1"/>
  <c r="AR20" i="1"/>
  <c r="FW20" i="1"/>
  <c r="EJ20" i="1"/>
  <c r="ED20" i="1"/>
  <c r="DW20" i="1"/>
  <c r="EK20" i="1"/>
  <c r="AI20" i="1"/>
  <c r="EU20" i="1"/>
  <c r="DT20" i="1"/>
  <c r="AQ20" i="1"/>
  <c r="EE20" i="1"/>
  <c r="GG20" i="1"/>
  <c r="CO20" i="1"/>
  <c r="B20" i="1"/>
  <c r="AV20" i="1"/>
  <c r="DH20" i="1"/>
  <c r="FT20" i="1"/>
  <c r="BE20" i="1"/>
  <c r="DQ20" i="1"/>
  <c r="GC20" i="1"/>
  <c r="BN20" i="1"/>
  <c r="DZ20" i="1"/>
  <c r="N20" i="1"/>
  <c r="DM20" i="1"/>
  <c r="AS20" i="1"/>
  <c r="FG20" i="1"/>
  <c r="CP20" i="1"/>
  <c r="AT20" i="1"/>
  <c r="V20" i="1"/>
  <c r="T20" i="1"/>
  <c r="GI20" i="1"/>
  <c r="BC20" i="1"/>
  <c r="ES20" i="1"/>
  <c r="BX20" i="1"/>
  <c r="CQ20" i="1"/>
  <c r="E20" i="1"/>
  <c r="EI20" i="1"/>
  <c r="AF20" i="1"/>
  <c r="CR20" i="1"/>
  <c r="FD20" i="1"/>
  <c r="AO20" i="1"/>
  <c r="DA20" i="1"/>
  <c r="FM20" i="1"/>
  <c r="AX20" i="1"/>
  <c r="DJ20" i="1"/>
  <c r="FV20" i="1"/>
  <c r="CN20" i="1"/>
  <c r="O20" i="1"/>
  <c r="EC20" i="1"/>
  <c r="BI20" i="1"/>
  <c r="F20" i="1"/>
  <c r="FB20" i="1"/>
  <c r="EY20" i="1"/>
  <c r="ET20" i="1"/>
  <c r="FO20" i="1"/>
  <c r="BR20" i="1"/>
  <c r="GF20" i="1"/>
  <c r="FJ20" i="1"/>
  <c r="CV20" i="1"/>
  <c r="CA20" i="1"/>
  <c r="D20" i="1"/>
  <c r="AN20" i="1"/>
  <c r="CZ20" i="1"/>
  <c r="FL20" i="1"/>
  <c r="AW20" i="1"/>
  <c r="DI20" i="1"/>
  <c r="FU20" i="1"/>
  <c r="BF20" i="1"/>
  <c r="DR20" i="1"/>
  <c r="GD20" i="1"/>
  <c r="CY20" i="1"/>
  <c r="AD20" i="1"/>
  <c r="ER20" i="1"/>
  <c r="BY20" i="1"/>
  <c r="W20" i="1"/>
  <c r="FX20" i="1"/>
  <c r="FR20" i="1"/>
  <c r="FP20" i="1"/>
  <c r="AE20" i="1"/>
  <c r="DC20" i="1"/>
  <c r="S20" i="1"/>
  <c r="U20" i="1"/>
  <c r="GA20" i="1"/>
  <c r="EO20" i="1"/>
  <c r="EZ20" i="1"/>
  <c r="EM20" i="1"/>
  <c r="CW20" i="1"/>
  <c r="CM20" i="1"/>
  <c r="CE20" i="1"/>
  <c r="BS20" i="1"/>
  <c r="M20" i="1"/>
  <c r="EB20" i="1"/>
  <c r="BD20" i="1"/>
  <c r="DP20" i="1"/>
  <c r="GB20" i="1"/>
  <c r="BM20" i="1"/>
  <c r="DY20" i="1"/>
  <c r="J20" i="1"/>
  <c r="BV20" i="1"/>
  <c r="EH20" i="1"/>
  <c r="AB20" i="1"/>
  <c r="EA20" i="1"/>
  <c r="BH20" i="1"/>
  <c r="FS20" i="1"/>
  <c r="DF20" i="1"/>
  <c r="BK20" i="1"/>
  <c r="AU20" i="1"/>
  <c r="AL20" i="1"/>
  <c r="AC20" i="1"/>
  <c r="CH20" i="1"/>
  <c r="GE20" i="1"/>
  <c r="DU20" i="1"/>
  <c r="FH20" i="1"/>
  <c r="DO20" i="1"/>
  <c r="AZ20" i="1"/>
  <c r="H20" i="1"/>
  <c r="BT20" i="1"/>
  <c r="EF20" i="1"/>
  <c r="Q20" i="1"/>
  <c r="CC20" i="1"/>
  <c r="Z20" i="1"/>
  <c r="CL20" i="1"/>
  <c r="EX20" i="1"/>
  <c r="BA20" i="1"/>
  <c r="CI20" i="1"/>
  <c r="K20" i="1"/>
  <c r="CG20" i="1"/>
  <c r="EQ20" i="1"/>
  <c r="CU20" i="1"/>
  <c r="FA20" i="1"/>
  <c r="A21" i="1"/>
  <c r="BL20" i="1"/>
  <c r="DX20" i="1"/>
  <c r="I20" i="1"/>
  <c r="BU20" i="1"/>
  <c r="EG20" i="1"/>
  <c r="R20" i="1"/>
  <c r="CD20" i="1"/>
  <c r="EP20" i="1"/>
  <c r="AM20" i="1"/>
  <c r="EL20" i="1"/>
  <c r="BW20" i="1"/>
  <c r="GH20" i="1"/>
  <c r="DV20" i="1"/>
  <c r="CF20" i="1"/>
  <c r="BQ20" i="1"/>
  <c r="BJ20" i="1"/>
  <c r="BB20" i="1"/>
  <c r="DL20" i="1"/>
  <c r="AJ20" i="1"/>
  <c r="FZ20" i="1"/>
  <c r="AK20" i="1"/>
  <c r="G20" i="1"/>
  <c r="BG20" i="1"/>
  <c r="GK210" i="1" l="1"/>
  <c r="AK211" i="1"/>
  <c r="DV211" i="1"/>
  <c r="EG211" i="1"/>
  <c r="EQ211" i="1"/>
  <c r="CC211" i="1"/>
  <c r="DU211" i="1"/>
  <c r="FS211" i="1"/>
  <c r="BM211" i="1"/>
  <c r="CM211" i="1"/>
  <c r="DC211" i="1"/>
  <c r="FZ211" i="1"/>
  <c r="GH211" i="1"/>
  <c r="BU211" i="1"/>
  <c r="CG211" i="1"/>
  <c r="Q211" i="1"/>
  <c r="GE211" i="1"/>
  <c r="BH211" i="1"/>
  <c r="GB211" i="1"/>
  <c r="CW211" i="1"/>
  <c r="AE211" i="1"/>
  <c r="BG211" i="1"/>
  <c r="CD211" i="1"/>
  <c r="CL211" i="1"/>
  <c r="BK211" i="1"/>
  <c r="BS211" i="1"/>
  <c r="AJ211" i="1"/>
  <c r="BW211" i="1"/>
  <c r="I211" i="1"/>
  <c r="K211" i="1"/>
  <c r="EF211" i="1"/>
  <c r="CH211" i="1"/>
  <c r="EA211" i="1"/>
  <c r="DP211" i="1"/>
  <c r="EM211" i="1"/>
  <c r="DL211" i="1"/>
  <c r="EL211" i="1"/>
  <c r="DX211" i="1"/>
  <c r="CI211" i="1"/>
  <c r="BT211" i="1"/>
  <c r="AC211" i="1"/>
  <c r="AB211" i="1"/>
  <c r="BD211" i="1"/>
  <c r="EZ211" i="1"/>
  <c r="FR211" i="1"/>
  <c r="DR211" i="1"/>
  <c r="BB211" i="1"/>
  <c r="AM211" i="1"/>
  <c r="BL211" i="1"/>
  <c r="BA211" i="1"/>
  <c r="H211" i="1"/>
  <c r="AL211" i="1"/>
  <c r="EH211" i="1"/>
  <c r="EB211" i="1"/>
  <c r="EO211" i="1"/>
  <c r="BJ211" i="1"/>
  <c r="EP211" i="1"/>
  <c r="EX211" i="1"/>
  <c r="AZ211" i="1"/>
  <c r="AU211" i="1"/>
  <c r="BV211" i="1"/>
  <c r="M211" i="1"/>
  <c r="GA211" i="1"/>
  <c r="BQ211" i="1"/>
  <c r="FA211" i="1"/>
  <c r="DO211" i="1"/>
  <c r="J211" i="1"/>
  <c r="U211" i="1"/>
  <c r="G211" i="1"/>
  <c r="CF211" i="1"/>
  <c r="R211" i="1"/>
  <c r="CU211" i="1"/>
  <c r="Z211" i="1"/>
  <c r="FH211" i="1"/>
  <c r="DF211" i="1"/>
  <c r="DY211" i="1"/>
  <c r="CE211" i="1"/>
  <c r="S211" i="1"/>
  <c r="FX211" i="1"/>
  <c r="FP211" i="1"/>
  <c r="GD211" i="1"/>
  <c r="AN211" i="1"/>
  <c r="ET211" i="1"/>
  <c r="FV211" i="1"/>
  <c r="AF211" i="1"/>
  <c r="T211" i="1"/>
  <c r="DZ211" i="1"/>
  <c r="EK211" i="1"/>
  <c r="BZ211" i="1"/>
  <c r="CJ211" i="1"/>
  <c r="DK211" i="1"/>
  <c r="BO211" i="1"/>
  <c r="CB211" i="1"/>
  <c r="EY211" i="1"/>
  <c r="DJ211" i="1"/>
  <c r="EI211" i="1"/>
  <c r="V211" i="1"/>
  <c r="BN211" i="1"/>
  <c r="CO211" i="1"/>
  <c r="DW211" i="1"/>
  <c r="FN211" i="1"/>
  <c r="X211" i="1"/>
  <c r="GM211" i="1" s="1"/>
  <c r="DD211" i="1"/>
  <c r="FF211" i="1"/>
  <c r="P211" i="1"/>
  <c r="BF211" i="1"/>
  <c r="CA211" i="1"/>
  <c r="FB211" i="1"/>
  <c r="AX211" i="1"/>
  <c r="E211" i="1"/>
  <c r="AT211" i="1"/>
  <c r="GC211" i="1"/>
  <c r="GG211" i="1"/>
  <c r="ED211" i="1"/>
  <c r="DB211" i="1"/>
  <c r="AY211" i="1"/>
  <c r="DG211" i="1"/>
  <c r="CT211" i="1"/>
  <c r="W211" i="1"/>
  <c r="GL211" i="1" s="1"/>
  <c r="FU211" i="1"/>
  <c r="CV211" i="1"/>
  <c r="F211" i="1"/>
  <c r="FM211" i="1"/>
  <c r="CQ211" i="1"/>
  <c r="CP211" i="1"/>
  <c r="DQ211" i="1"/>
  <c r="EE211" i="1"/>
  <c r="EJ211" i="1"/>
  <c r="AP211" i="1"/>
  <c r="L211" i="1"/>
  <c r="DS211" i="1"/>
  <c r="AH211" i="1"/>
  <c r="BY211" i="1"/>
  <c r="DI211" i="1"/>
  <c r="FJ211" i="1"/>
  <c r="BI211" i="1"/>
  <c r="DA211" i="1"/>
  <c r="BX211" i="1"/>
  <c r="FG211" i="1"/>
  <c r="BE211" i="1"/>
  <c r="AQ211" i="1"/>
  <c r="FW211" i="1"/>
  <c r="FE211" i="1"/>
  <c r="FI211" i="1"/>
  <c r="FC211" i="1"/>
  <c r="EW211" i="1"/>
  <c r="ER211" i="1"/>
  <c r="AW211" i="1"/>
  <c r="GF211" i="1"/>
  <c r="EC211" i="1"/>
  <c r="AO211" i="1"/>
  <c r="ES211" i="1"/>
  <c r="AS211" i="1"/>
  <c r="FT211" i="1"/>
  <c r="DT211" i="1"/>
  <c r="AR211" i="1"/>
  <c r="CS211" i="1"/>
  <c r="BP211" i="1"/>
  <c r="AA211" i="1"/>
  <c r="CK211" i="1"/>
  <c r="AD211" i="1"/>
  <c r="FL211" i="1"/>
  <c r="BR211" i="1"/>
  <c r="O211" i="1"/>
  <c r="FD211" i="1"/>
  <c r="BC211" i="1"/>
  <c r="DM211" i="1"/>
  <c r="DH211" i="1"/>
  <c r="EU211" i="1"/>
  <c r="DN211" i="1"/>
  <c r="AG211" i="1"/>
  <c r="DE211" i="1"/>
  <c r="CX211" i="1"/>
  <c r="Y211" i="1"/>
  <c r="GN211" i="1" s="1"/>
  <c r="CY211" i="1"/>
  <c r="CZ211" i="1"/>
  <c r="FO211" i="1"/>
  <c r="CN211" i="1"/>
  <c r="CR211" i="1"/>
  <c r="GI211" i="1"/>
  <c r="N211" i="1"/>
  <c r="AV211" i="1"/>
  <c r="AI211" i="1"/>
  <c r="FY211" i="1"/>
  <c r="EV211" i="1"/>
  <c r="FQ211" i="1"/>
  <c r="FK211" i="1"/>
  <c r="EN211" i="1"/>
  <c r="M21" i="1"/>
  <c r="BY21" i="1"/>
  <c r="EK21" i="1"/>
  <c r="N21" i="1"/>
  <c r="G21" i="1"/>
  <c r="BS21" i="1"/>
  <c r="EE21" i="1"/>
  <c r="CD21" i="1"/>
  <c r="FH21" i="1"/>
  <c r="BD21" i="1"/>
  <c r="EX21" i="1"/>
  <c r="CB21" i="1"/>
  <c r="GC21" i="1"/>
  <c r="EH21" i="1"/>
  <c r="CV21" i="1"/>
  <c r="AP21" i="1"/>
  <c r="Q21" i="1"/>
  <c r="GI21" i="1"/>
  <c r="BX21" i="1"/>
  <c r="FD21" i="1"/>
  <c r="EO21" i="1"/>
  <c r="DV21" i="1"/>
  <c r="CJ21" i="1"/>
  <c r="DK21" i="1"/>
  <c r="U21" i="1"/>
  <c r="CG21" i="1"/>
  <c r="ES21" i="1"/>
  <c r="V21" i="1"/>
  <c r="O21" i="1"/>
  <c r="CA21" i="1"/>
  <c r="EM21" i="1"/>
  <c r="CN21" i="1"/>
  <c r="FR21" i="1"/>
  <c r="BP21" i="1"/>
  <c r="FJ21" i="1"/>
  <c r="CP21" i="1"/>
  <c r="L21" i="1"/>
  <c r="EV21" i="1"/>
  <c r="DL21" i="1"/>
  <c r="BN21" i="1"/>
  <c r="AQ21" i="1"/>
  <c r="AJ21" i="1"/>
  <c r="CX21" i="1"/>
  <c r="AF21" i="1"/>
  <c r="BE21" i="1"/>
  <c r="GB21" i="1"/>
  <c r="CS21" i="1"/>
  <c r="FL21" i="1"/>
  <c r="AC21" i="1"/>
  <c r="CO21" i="1"/>
  <c r="FA21" i="1"/>
  <c r="AD21" i="1"/>
  <c r="W21" i="1"/>
  <c r="CI21" i="1"/>
  <c r="H21" i="1"/>
  <c r="CZ21" i="1"/>
  <c r="GA21" i="1"/>
  <c r="CE21" i="1"/>
  <c r="FT21" i="1"/>
  <c r="DD21" i="1"/>
  <c r="AI21" i="1"/>
  <c r="FK21" i="1"/>
  <c r="EB21" i="1"/>
  <c r="CL21" i="1"/>
  <c r="BU21" i="1"/>
  <c r="BW21" i="1"/>
  <c r="DY21" i="1"/>
  <c r="CC21" i="1"/>
  <c r="DB21" i="1"/>
  <c r="Z21" i="1"/>
  <c r="J21" i="1"/>
  <c r="B21" i="1"/>
  <c r="AK21" i="1"/>
  <c r="CW21" i="1"/>
  <c r="FI21" i="1"/>
  <c r="AL21" i="1"/>
  <c r="AE21" i="1"/>
  <c r="CQ21" i="1"/>
  <c r="S21" i="1"/>
  <c r="DJ21" i="1"/>
  <c r="R21" i="1"/>
  <c r="CR21" i="1"/>
  <c r="GD21" i="1"/>
  <c r="DR21" i="1"/>
  <c r="AZ21" i="1"/>
  <c r="FW21" i="1"/>
  <c r="ER21" i="1"/>
  <c r="DH21" i="1"/>
  <c r="CM21" i="1"/>
  <c r="CU21" i="1"/>
  <c r="FC21" i="1"/>
  <c r="DN21" i="1"/>
  <c r="EQ21" i="1"/>
  <c r="EI21" i="1"/>
  <c r="T21" i="1"/>
  <c r="D21" i="1"/>
  <c r="E21" i="1"/>
  <c r="BQ21" i="1"/>
  <c r="EC21" i="1"/>
  <c r="F21" i="1"/>
  <c r="BR21" i="1"/>
  <c r="BK21" i="1"/>
  <c r="DW21" i="1"/>
  <c r="BT21" i="1"/>
  <c r="EY21" i="1"/>
  <c r="AO21" i="1"/>
  <c r="EN21" i="1"/>
  <c r="BM21" i="1"/>
  <c r="FP21" i="1"/>
  <c r="DQ21" i="1"/>
  <c r="CH21" i="1"/>
  <c r="P21" i="1"/>
  <c r="GF21" i="1"/>
  <c r="FO21" i="1"/>
  <c r="AN21" i="1"/>
  <c r="DS21" i="1"/>
  <c r="CT21" i="1"/>
  <c r="X21" i="1"/>
  <c r="FV21" i="1"/>
  <c r="EL21" i="1"/>
  <c r="AS21" i="1"/>
  <c r="DE21" i="1"/>
  <c r="FQ21" i="1"/>
  <c r="AT21" i="1"/>
  <c r="AM21" i="1"/>
  <c r="CY21" i="1"/>
  <c r="AG21" i="1"/>
  <c r="DT21" i="1"/>
  <c r="AH21" i="1"/>
  <c r="DC21" i="1"/>
  <c r="K21" i="1"/>
  <c r="EG21" i="1"/>
  <c r="BV21" i="1"/>
  <c r="AA21" i="1"/>
  <c r="FF21" i="1"/>
  <c r="DZ21" i="1"/>
  <c r="DI21" i="1"/>
  <c r="DX21" i="1"/>
  <c r="FZ21" i="1"/>
  <c r="EU21" i="1"/>
  <c r="BG21" i="1"/>
  <c r="BH21" i="1"/>
  <c r="BL21" i="1"/>
  <c r="BA21" i="1"/>
  <c r="DM21" i="1"/>
  <c r="FY21" i="1"/>
  <c r="BB21" i="1"/>
  <c r="AU21" i="1"/>
  <c r="DG21" i="1"/>
  <c r="AR21" i="1"/>
  <c r="EF21" i="1"/>
  <c r="I21" i="1"/>
  <c r="DP21" i="1"/>
  <c r="AB21" i="1"/>
  <c r="ET21" i="1"/>
  <c r="CK21" i="1"/>
  <c r="AX21" i="1"/>
  <c r="FU21" i="1"/>
  <c r="EW21" i="1"/>
  <c r="ED21" i="1"/>
  <c r="FB21" i="1"/>
  <c r="AV21" i="1"/>
  <c r="GE21" i="1"/>
  <c r="DF21" i="1"/>
  <c r="EJ21" i="1"/>
  <c r="FS21" i="1"/>
  <c r="A22" i="1"/>
  <c r="BI21" i="1"/>
  <c r="DU21" i="1"/>
  <c r="GG21" i="1"/>
  <c r="BJ21" i="1"/>
  <c r="BC21" i="1"/>
  <c r="DO21" i="1"/>
  <c r="BF21" i="1"/>
  <c r="EP21" i="1"/>
  <c r="Y21" i="1"/>
  <c r="EA21" i="1"/>
  <c r="AW21" i="1"/>
  <c r="FE21" i="1"/>
  <c r="DA21" i="1"/>
  <c r="BO21" i="1"/>
  <c r="GH21" i="1"/>
  <c r="FN21" i="1"/>
  <c r="EZ21" i="1"/>
  <c r="FX21" i="1"/>
  <c r="CF21" i="1"/>
  <c r="AY21" i="1"/>
  <c r="FG21" i="1"/>
  <c r="BZ21" i="1"/>
  <c r="FM21" i="1"/>
  <c r="GK211" i="1" l="1"/>
  <c r="AW212" i="1"/>
  <c r="AV212" i="1"/>
  <c r="FY212" i="1"/>
  <c r="DC212" i="1"/>
  <c r="FO212" i="1"/>
  <c r="BQ212" i="1"/>
  <c r="DU212" i="1"/>
  <c r="DM212" i="1"/>
  <c r="AS212" i="1"/>
  <c r="E212" i="1"/>
  <c r="BI212" i="1"/>
  <c r="BA212" i="1"/>
  <c r="DT212" i="1"/>
  <c r="BT212" i="1"/>
  <c r="EP212" i="1"/>
  <c r="EF212" i="1"/>
  <c r="BL212" i="1"/>
  <c r="AG212" i="1"/>
  <c r="FV212" i="1"/>
  <c r="DW212" i="1"/>
  <c r="FM212" i="1"/>
  <c r="GH212" i="1"/>
  <c r="BF212" i="1"/>
  <c r="FS212" i="1"/>
  <c r="FU212" i="1"/>
  <c r="AR212" i="1"/>
  <c r="BH212" i="1"/>
  <c r="AA212" i="1"/>
  <c r="CY212" i="1"/>
  <c r="X212" i="1"/>
  <c r="GL212" i="1" s="1"/>
  <c r="DQ212" i="1"/>
  <c r="BZ212" i="1"/>
  <c r="BO212" i="1"/>
  <c r="DO212" i="1"/>
  <c r="EJ212" i="1"/>
  <c r="AX212" i="1"/>
  <c r="DG212" i="1"/>
  <c r="BG212" i="1"/>
  <c r="BV212" i="1"/>
  <c r="AM212" i="1"/>
  <c r="CT212" i="1"/>
  <c r="FP212" i="1"/>
  <c r="BR212" i="1"/>
  <c r="FG212" i="1"/>
  <c r="DA212" i="1"/>
  <c r="BC212" i="1"/>
  <c r="DF212" i="1"/>
  <c r="CK212" i="1"/>
  <c r="AU212" i="1"/>
  <c r="EU212" i="1"/>
  <c r="EG212" i="1"/>
  <c r="AT212" i="1"/>
  <c r="DS212" i="1"/>
  <c r="BM212" i="1"/>
  <c r="F212" i="1"/>
  <c r="AY212" i="1"/>
  <c r="FE212" i="1"/>
  <c r="BJ212" i="1"/>
  <c r="GE212" i="1"/>
  <c r="ET212" i="1"/>
  <c r="BB212" i="1"/>
  <c r="FZ212" i="1"/>
  <c r="K212" i="1"/>
  <c r="FQ212" i="1"/>
  <c r="AN212" i="1"/>
  <c r="EN212" i="1"/>
  <c r="CF212" i="1"/>
  <c r="GG212" i="1"/>
  <c r="AB212" i="1"/>
  <c r="DX212" i="1"/>
  <c r="DE212" i="1"/>
  <c r="AO212" i="1"/>
  <c r="EA212" i="1"/>
  <c r="DP212" i="1"/>
  <c r="AH212" i="1"/>
  <c r="GF212" i="1"/>
  <c r="EZ212" i="1"/>
  <c r="ED212" i="1"/>
  <c r="I212" i="1"/>
  <c r="P212" i="1"/>
  <c r="EW212" i="1"/>
  <c r="CH212" i="1"/>
  <c r="FX212" i="1"/>
  <c r="FB212" i="1"/>
  <c r="DI212" i="1"/>
  <c r="EY212" i="1"/>
  <c r="Y212" i="1"/>
  <c r="GM212" i="1" s="1"/>
  <c r="DZ212" i="1"/>
  <c r="EL212" i="1"/>
  <c r="FN212" i="1"/>
  <c r="FF212" i="1"/>
  <c r="BK212" i="1"/>
  <c r="EC212" i="1"/>
  <c r="FC212" i="1"/>
  <c r="GD212" i="1"/>
  <c r="FI212" i="1"/>
  <c r="DY212" i="1"/>
  <c r="FT212" i="1"/>
  <c r="FA212" i="1"/>
  <c r="CX212" i="1"/>
  <c r="FJ212" i="1"/>
  <c r="ES212" i="1"/>
  <c r="BX212" i="1"/>
  <c r="EX212" i="1"/>
  <c r="EK212" i="1"/>
  <c r="CU212" i="1"/>
  <c r="CR212" i="1"/>
  <c r="CW212" i="1"/>
  <c r="BW212" i="1"/>
  <c r="CE212" i="1"/>
  <c r="CO212" i="1"/>
  <c r="AJ212" i="1"/>
  <c r="BP212" i="1"/>
  <c r="CG212" i="1"/>
  <c r="GI212" i="1"/>
  <c r="BD212" i="1"/>
  <c r="BY212" i="1"/>
  <c r="CM212" i="1"/>
  <c r="R212" i="1"/>
  <c r="AK212" i="1"/>
  <c r="BU212" i="1"/>
  <c r="GA212" i="1"/>
  <c r="AC212" i="1"/>
  <c r="AQ212" i="1"/>
  <c r="FR212" i="1"/>
  <c r="U212" i="1"/>
  <c r="Q212" i="1"/>
  <c r="FH212" i="1"/>
  <c r="M212" i="1"/>
  <c r="DH212" i="1"/>
  <c r="DJ212" i="1"/>
  <c r="CL212" i="1"/>
  <c r="CZ212" i="1"/>
  <c r="FL212" i="1"/>
  <c r="BN212" i="1"/>
  <c r="CN212" i="1"/>
  <c r="DK212" i="1"/>
  <c r="AP212" i="1"/>
  <c r="CD212" i="1"/>
  <c r="T212" i="1"/>
  <c r="ER212" i="1"/>
  <c r="S212" i="1"/>
  <c r="J212" i="1"/>
  <c r="EB212" i="1"/>
  <c r="H212" i="1"/>
  <c r="CS212" i="1"/>
  <c r="DL212" i="1"/>
  <c r="EM212" i="1"/>
  <c r="CJ212" i="1"/>
  <c r="CV212" i="1"/>
  <c r="EE212" i="1"/>
  <c r="EI212" i="1"/>
  <c r="FW212" i="1"/>
  <c r="CQ212" i="1"/>
  <c r="Z212" i="1"/>
  <c r="GN212" i="1" s="1"/>
  <c r="FK212" i="1"/>
  <c r="CI212" i="1"/>
  <c r="GB212" i="1"/>
  <c r="EV212" i="1"/>
  <c r="CA212" i="1"/>
  <c r="DV212" i="1"/>
  <c r="EH212" i="1"/>
  <c r="BS212" i="1"/>
  <c r="EQ212" i="1"/>
  <c r="AZ212" i="1"/>
  <c r="AE212" i="1"/>
  <c r="DB212" i="1"/>
  <c r="AI212" i="1"/>
  <c r="W212" i="1"/>
  <c r="BE212" i="1"/>
  <c r="L212" i="1"/>
  <c r="O212" i="1"/>
  <c r="EO212" i="1"/>
  <c r="GC212" i="1"/>
  <c r="G212" i="1"/>
  <c r="DN212" i="1"/>
  <c r="DR212" i="1"/>
  <c r="AL212" i="1"/>
  <c r="CC212" i="1"/>
  <c r="DD212" i="1"/>
  <c r="AD212" i="1"/>
  <c r="AF212" i="1"/>
  <c r="CP212" i="1"/>
  <c r="V212" i="1"/>
  <c r="FD212" i="1"/>
  <c r="CB212" i="1"/>
  <c r="N212" i="1"/>
  <c r="X22" i="1"/>
  <c r="DY22" i="1"/>
  <c r="EC22" i="1"/>
  <c r="DH22" i="1"/>
  <c r="D22" i="1"/>
  <c r="AX22" i="1"/>
  <c r="BO22" i="1"/>
  <c r="EA22" i="1"/>
  <c r="I22" i="1"/>
  <c r="CJ22" i="1"/>
  <c r="FE22" i="1"/>
  <c r="BE22" i="1"/>
  <c r="EK22" i="1"/>
  <c r="AU22" i="1"/>
  <c r="EN22" i="1"/>
  <c r="BD22" i="1"/>
  <c r="EW22" i="1"/>
  <c r="CI22" i="1"/>
  <c r="AM22" i="1"/>
  <c r="FM22" i="1"/>
  <c r="ER22" i="1"/>
  <c r="ES22" i="1"/>
  <c r="FY22" i="1"/>
  <c r="AW22" i="1"/>
  <c r="FH22" i="1"/>
  <c r="GH22" i="1"/>
  <c r="AB22" i="1"/>
  <c r="BS22" i="1"/>
  <c r="Z22" i="1"/>
  <c r="AO22" i="1"/>
  <c r="DC22" i="1"/>
  <c r="FO22" i="1"/>
  <c r="BI22" i="1"/>
  <c r="ED22" i="1"/>
  <c r="V22" i="1"/>
  <c r="DF22" i="1"/>
  <c r="F22" i="1"/>
  <c r="DD22" i="1"/>
  <c r="P22" i="1"/>
  <c r="DM22" i="1"/>
  <c r="AL22" i="1"/>
  <c r="FL22" i="1"/>
  <c r="DR22" i="1"/>
  <c r="CG22" i="1"/>
  <c r="CH22" i="1"/>
  <c r="CR22" i="1"/>
  <c r="EP22" i="1"/>
  <c r="BA22" i="1"/>
  <c r="FJ22" i="1"/>
  <c r="CB22" i="1"/>
  <c r="FZ22" i="1"/>
  <c r="FB22" i="1"/>
  <c r="AH22" i="1"/>
  <c r="AY22" i="1"/>
  <c r="DK22" i="1"/>
  <c r="FW22" i="1"/>
  <c r="BR22" i="1"/>
  <c r="EM22" i="1"/>
  <c r="AI22" i="1"/>
  <c r="DP22" i="1"/>
  <c r="S22" i="1"/>
  <c r="DO22" i="1"/>
  <c r="AC22" i="1"/>
  <c r="DX22" i="1"/>
  <c r="BC22" i="1"/>
  <c r="GB22" i="1"/>
  <c r="EG22" i="1"/>
  <c r="DE22" i="1"/>
  <c r="DG22" i="1"/>
  <c r="DT22" i="1"/>
  <c r="FU22" i="1"/>
  <c r="CN22" i="1"/>
  <c r="BX22" i="1"/>
  <c r="EO22" i="1"/>
  <c r="BJ22" i="1"/>
  <c r="B22" i="1"/>
  <c r="AP22" i="1"/>
  <c r="BG22" i="1"/>
  <c r="DS22" i="1"/>
  <c r="GE22" i="1"/>
  <c r="CA22" i="1"/>
  <c r="EV22" i="1"/>
  <c r="AT22" i="1"/>
  <c r="DZ22" i="1"/>
  <c r="AG22" i="1"/>
  <c r="EB22" i="1"/>
  <c r="AR22" i="1"/>
  <c r="EJ22" i="1"/>
  <c r="BU22" i="1"/>
  <c r="EX22" i="1"/>
  <c r="DW22" i="1"/>
  <c r="FA22" i="1"/>
  <c r="H22" i="1"/>
  <c r="EH22" i="1"/>
  <c r="GD22" i="1"/>
  <c r="CS22" i="1"/>
  <c r="BH22" i="1"/>
  <c r="BQ22" i="1"/>
  <c r="CY22" i="1"/>
  <c r="GC22" i="1"/>
  <c r="FR22" i="1"/>
  <c r="AE22" i="1"/>
  <c r="M22" i="1"/>
  <c r="DI22" i="1"/>
  <c r="E22" i="1"/>
  <c r="BW22" i="1"/>
  <c r="EI22" i="1"/>
  <c r="T22" i="1"/>
  <c r="FN22" i="1"/>
  <c r="BP22" i="1"/>
  <c r="EU22" i="1"/>
  <c r="EZ22" i="1"/>
  <c r="FI22" i="1"/>
  <c r="BF22" i="1"/>
  <c r="FP22" i="1"/>
  <c r="CD22" i="1"/>
  <c r="Y22" i="1"/>
  <c r="CW22" i="1"/>
  <c r="A23" i="1"/>
  <c r="N22" i="1"/>
  <c r="CE22" i="1"/>
  <c r="EQ22" i="1"/>
  <c r="AD22" i="1"/>
  <c r="DB22" i="1"/>
  <c r="FX22" i="1"/>
  <c r="BZ22" i="1"/>
  <c r="FF22" i="1"/>
  <c r="BT22" i="1"/>
  <c r="FK22" i="1"/>
  <c r="CC22" i="1"/>
  <c r="FT22" i="1"/>
  <c r="DQ22" i="1"/>
  <c r="BV22" i="1"/>
  <c r="O22" i="1"/>
  <c r="Q22" i="1"/>
  <c r="G22" i="1"/>
  <c r="BK22" i="1"/>
  <c r="DV22" i="1"/>
  <c r="BB22" i="1"/>
  <c r="BY22" i="1"/>
  <c r="AK22" i="1"/>
  <c r="CX22" i="1"/>
  <c r="J22" i="1"/>
  <c r="W22" i="1"/>
  <c r="CM22" i="1"/>
  <c r="EY22" i="1"/>
  <c r="AN22" i="1"/>
  <c r="DL22" i="1"/>
  <c r="GG22" i="1"/>
  <c r="CK22" i="1"/>
  <c r="FQ22" i="1"/>
  <c r="CF22" i="1"/>
  <c r="FV22" i="1"/>
  <c r="CO22" i="1"/>
  <c r="GF22" i="1"/>
  <c r="EF22" i="1"/>
  <c r="CL22" i="1"/>
  <c r="AQ22" i="1"/>
  <c r="AS22" i="1"/>
  <c r="AJ22" i="1"/>
  <c r="CP22" i="1"/>
  <c r="FD22" i="1"/>
  <c r="CT22" i="1"/>
  <c r="EL22" i="1"/>
  <c r="DJ22" i="1"/>
  <c r="FC22" i="1"/>
  <c r="R22" i="1"/>
  <c r="AF22" i="1"/>
  <c r="CU22" i="1"/>
  <c r="FG22" i="1"/>
  <c r="AZ22" i="1"/>
  <c r="DU22" i="1"/>
  <c r="K22" i="1"/>
  <c r="CV22" i="1"/>
  <c r="GA22" i="1"/>
  <c r="CQ22" i="1"/>
  <c r="GI22" i="1"/>
  <c r="CZ22" i="1"/>
  <c r="U22" i="1"/>
  <c r="ET22" i="1"/>
  <c r="DA22" i="1"/>
  <c r="BL22" i="1"/>
  <c r="BM22" i="1"/>
  <c r="BN22" i="1"/>
  <c r="DN22" i="1"/>
  <c r="L22" i="1"/>
  <c r="EE22" i="1"/>
  <c r="AA22" i="1"/>
  <c r="AV22" i="1"/>
  <c r="FS22" i="1"/>
  <c r="GK212" i="1" l="1"/>
  <c r="AA213" i="1"/>
  <c r="GN213" i="1" s="1"/>
  <c r="ET213" i="1"/>
  <c r="EL213" i="1"/>
  <c r="EF213" i="1"/>
  <c r="DL213" i="1"/>
  <c r="BY213" i="1"/>
  <c r="DQ213" i="1"/>
  <c r="DB213" i="1"/>
  <c r="T213" i="1"/>
  <c r="GC213" i="1"/>
  <c r="FA213" i="1"/>
  <c r="DZ213" i="1"/>
  <c r="DE213" i="1"/>
  <c r="DP213" i="1"/>
  <c r="FB213" i="1"/>
  <c r="CG213" i="1"/>
  <c r="BS213" i="1"/>
  <c r="EE213" i="1"/>
  <c r="U213" i="1"/>
  <c r="AZ213" i="1"/>
  <c r="CT213" i="1"/>
  <c r="GF213" i="1"/>
  <c r="AN213" i="1"/>
  <c r="BB213" i="1"/>
  <c r="FT213" i="1"/>
  <c r="AD213" i="1"/>
  <c r="FP213" i="1"/>
  <c r="EI213" i="1"/>
  <c r="CY213" i="1"/>
  <c r="DW213" i="1"/>
  <c r="AT213" i="1"/>
  <c r="BJ213" i="1"/>
  <c r="EG213" i="1"/>
  <c r="AI213" i="1"/>
  <c r="FZ213" i="1"/>
  <c r="DR213" i="1"/>
  <c r="V213" i="1"/>
  <c r="AB213" i="1"/>
  <c r="CZ213" i="1"/>
  <c r="FD213" i="1"/>
  <c r="EY213" i="1"/>
  <c r="EQ213" i="1"/>
  <c r="BW213" i="1"/>
  <c r="EX213" i="1"/>
  <c r="EV213" i="1"/>
  <c r="GB213" i="1"/>
  <c r="EM213" i="1"/>
  <c r="CB213" i="1"/>
  <c r="FL213" i="1"/>
  <c r="ED213" i="1"/>
  <c r="DN213" i="1"/>
  <c r="GI213" i="1"/>
  <c r="CU213" i="1"/>
  <c r="CP213" i="1"/>
  <c r="FV213" i="1"/>
  <c r="CM213" i="1"/>
  <c r="BK213" i="1"/>
  <c r="FK213" i="1"/>
  <c r="CE213" i="1"/>
  <c r="FI213" i="1"/>
  <c r="E213" i="1"/>
  <c r="BH213" i="1"/>
  <c r="BU213" i="1"/>
  <c r="CA213" i="1"/>
  <c r="BX213" i="1"/>
  <c r="BC213" i="1"/>
  <c r="BR213" i="1"/>
  <c r="FJ213" i="1"/>
  <c r="AL213" i="1"/>
  <c r="BI213" i="1"/>
  <c r="FH213" i="1"/>
  <c r="BN213" i="1"/>
  <c r="CQ213" i="1"/>
  <c r="AF213" i="1"/>
  <c r="AJ213" i="1"/>
  <c r="CF213" i="1"/>
  <c r="W213" i="1"/>
  <c r="G213" i="1"/>
  <c r="BT213" i="1"/>
  <c r="N213" i="1"/>
  <c r="EZ213" i="1"/>
  <c r="DI213" i="1"/>
  <c r="CS213" i="1"/>
  <c r="EJ213" i="1"/>
  <c r="GE213" i="1"/>
  <c r="CN213" i="1"/>
  <c r="DX213" i="1"/>
  <c r="FW213" i="1"/>
  <c r="BA213" i="1"/>
  <c r="DM213" i="1"/>
  <c r="FO213" i="1"/>
  <c r="BM213" i="1"/>
  <c r="GA213" i="1"/>
  <c r="R213" i="1"/>
  <c r="AS213" i="1"/>
  <c r="FQ213" i="1"/>
  <c r="J213" i="1"/>
  <c r="Q213" i="1"/>
  <c r="FF213" i="1"/>
  <c r="EU213" i="1"/>
  <c r="M213" i="1"/>
  <c r="GD213" i="1"/>
  <c r="AR213" i="1"/>
  <c r="DS213" i="1"/>
  <c r="FU213" i="1"/>
  <c r="AC213" i="1"/>
  <c r="DK213" i="1"/>
  <c r="EP213" i="1"/>
  <c r="P213" i="1"/>
  <c r="L213" i="1"/>
  <c r="FG213" i="1"/>
  <c r="CO213" i="1"/>
  <c r="DV213" i="1"/>
  <c r="CC213" i="1"/>
  <c r="BF213" i="1"/>
  <c r="BQ213" i="1"/>
  <c r="EO213" i="1"/>
  <c r="FS213" i="1"/>
  <c r="BL213" i="1"/>
  <c r="CV213" i="1"/>
  <c r="FC213" i="1"/>
  <c r="AQ213" i="1"/>
  <c r="CK213" i="1"/>
  <c r="CX213" i="1"/>
  <c r="O213" i="1"/>
  <c r="BZ213" i="1"/>
  <c r="CW213" i="1"/>
  <c r="BP213" i="1"/>
  <c r="AE213" i="1"/>
  <c r="EH213" i="1"/>
  <c r="EB213" i="1"/>
  <c r="BG213" i="1"/>
  <c r="DT213" i="1"/>
  <c r="DO213" i="1"/>
  <c r="AY213" i="1"/>
  <c r="CR213" i="1"/>
  <c r="DD213" i="1"/>
  <c r="AV213" i="1"/>
  <c r="DA213" i="1"/>
  <c r="K213" i="1"/>
  <c r="DJ213" i="1"/>
  <c r="CL213" i="1"/>
  <c r="GG213" i="1"/>
  <c r="AK213" i="1"/>
  <c r="BV213" i="1"/>
  <c r="FX213" i="1"/>
  <c r="Y213" i="1"/>
  <c r="GL213" i="1" s="1"/>
  <c r="FN213" i="1"/>
  <c r="FR213" i="1"/>
  <c r="H213" i="1"/>
  <c r="AG213" i="1"/>
  <c r="AP213" i="1"/>
  <c r="DG213" i="1"/>
  <c r="S213" i="1"/>
  <c r="AH213" i="1"/>
  <c r="CH213" i="1"/>
  <c r="F213" i="1"/>
  <c r="Z213" i="1"/>
  <c r="GM213" i="1" s="1"/>
  <c r="ER213" i="1"/>
  <c r="EK213" i="1"/>
  <c r="DU213" i="1"/>
  <c r="CD213" i="1"/>
  <c r="DF213" i="1"/>
  <c r="AO213" i="1"/>
  <c r="ES213" i="1"/>
  <c r="FM213" i="1"/>
  <c r="AM213" i="1"/>
  <c r="GH213" i="1"/>
  <c r="CI213" i="1"/>
  <c r="EW213" i="1"/>
  <c r="AW213" i="1"/>
  <c r="DC213" i="1"/>
  <c r="FY213" i="1"/>
  <c r="CJ213" i="1"/>
  <c r="DY213" i="1"/>
  <c r="FE213" i="1"/>
  <c r="EC213" i="1"/>
  <c r="I213" i="1"/>
  <c r="X213" i="1"/>
  <c r="BD213" i="1"/>
  <c r="EA213" i="1"/>
  <c r="EN213" i="1"/>
  <c r="BO213" i="1"/>
  <c r="AU213" i="1"/>
  <c r="AX213" i="1"/>
  <c r="BE213" i="1"/>
  <c r="DH213" i="1"/>
  <c r="P23" i="1"/>
  <c r="CB23" i="1"/>
  <c r="EN23" i="1"/>
  <c r="AC23" i="1"/>
  <c r="CX23" i="1"/>
  <c r="FS23" i="1"/>
  <c r="BQ23" i="1"/>
  <c r="EW23" i="1"/>
  <c r="BK23" i="1"/>
  <c r="FC23" i="1"/>
  <c r="BU23" i="1"/>
  <c r="FM23" i="1"/>
  <c r="CN23" i="1"/>
  <c r="AE23" i="1"/>
  <c r="FB23" i="1"/>
  <c r="DJ23" i="1"/>
  <c r="CM23" i="1"/>
  <c r="DA23" i="1"/>
  <c r="DY23" i="1"/>
  <c r="R23" i="1"/>
  <c r="EH23" i="1"/>
  <c r="AG23" i="1"/>
  <c r="ES23" i="1"/>
  <c r="BM23" i="1"/>
  <c r="X23" i="1"/>
  <c r="CJ23" i="1"/>
  <c r="EV23" i="1"/>
  <c r="AL23" i="1"/>
  <c r="DG23" i="1"/>
  <c r="GC23" i="1"/>
  <c r="CA23" i="1"/>
  <c r="FG23" i="1"/>
  <c r="BX23" i="1"/>
  <c r="FO23" i="1"/>
  <c r="CG23" i="1"/>
  <c r="FX23" i="1"/>
  <c r="DC23" i="1"/>
  <c r="AS23" i="1"/>
  <c r="FR23" i="1"/>
  <c r="EA23" i="1"/>
  <c r="DK23" i="1"/>
  <c r="EG23" i="1"/>
  <c r="FF23" i="1"/>
  <c r="BC23" i="1"/>
  <c r="FN23" i="1"/>
  <c r="CD23" i="1"/>
  <c r="FE23" i="1"/>
  <c r="CE23" i="1"/>
  <c r="AF23" i="1"/>
  <c r="CR23" i="1"/>
  <c r="FD23" i="1"/>
  <c r="AU23" i="1"/>
  <c r="DQ23" i="1"/>
  <c r="F23" i="1"/>
  <c r="CL23" i="1"/>
  <c r="FQ23" i="1"/>
  <c r="CI23" i="1"/>
  <c r="FZ23" i="1"/>
  <c r="CS23" i="1"/>
  <c r="GI23" i="1"/>
  <c r="DU23" i="1"/>
  <c r="BJ23" i="1"/>
  <c r="GG23" i="1"/>
  <c r="EU23" i="1"/>
  <c r="ED23" i="1"/>
  <c r="FH23" i="1"/>
  <c r="GE23" i="1"/>
  <c r="CQ23" i="1"/>
  <c r="BO23" i="1"/>
  <c r="EP23" i="1"/>
  <c r="FW23" i="1"/>
  <c r="B23" i="1"/>
  <c r="AN23" i="1"/>
  <c r="CZ23" i="1"/>
  <c r="FL23" i="1"/>
  <c r="BE23" i="1"/>
  <c r="DZ23" i="1"/>
  <c r="Q23" i="1"/>
  <c r="CV23" i="1"/>
  <c r="GA23" i="1"/>
  <c r="CU23" i="1"/>
  <c r="M23" i="1"/>
  <c r="DD23" i="1"/>
  <c r="L23" i="1"/>
  <c r="EJ23" i="1"/>
  <c r="BZ23" i="1"/>
  <c r="E23" i="1"/>
  <c r="FU23" i="1"/>
  <c r="EX23" i="1"/>
  <c r="GH23" i="1"/>
  <c r="J23" i="1"/>
  <c r="DW23" i="1"/>
  <c r="DN23" i="1"/>
  <c r="AH23" i="1"/>
  <c r="AP23" i="1"/>
  <c r="D23" i="1"/>
  <c r="AV23" i="1"/>
  <c r="DH23" i="1"/>
  <c r="FT23" i="1"/>
  <c r="BN23" i="1"/>
  <c r="EI23" i="1"/>
  <c r="AA23" i="1"/>
  <c r="BD23" i="1"/>
  <c r="DP23" i="1"/>
  <c r="GB23" i="1"/>
  <c r="BW23" i="1"/>
  <c r="ER23" i="1"/>
  <c r="AK23" i="1"/>
  <c r="DR23" i="1"/>
  <c r="AB23" i="1"/>
  <c r="DT23" i="1"/>
  <c r="AJ23" i="1"/>
  <c r="EC23" i="1"/>
  <c r="AR23" i="1"/>
  <c r="FP23" i="1"/>
  <c r="DE23" i="1"/>
  <c r="AT23" i="1"/>
  <c r="Z23" i="1"/>
  <c r="U23" i="1"/>
  <c r="AQ23" i="1"/>
  <c r="CH23" i="1"/>
  <c r="V23" i="1"/>
  <c r="I23" i="1"/>
  <c r="AI23" i="1"/>
  <c r="CW23" i="1"/>
  <c r="H23" i="1"/>
  <c r="BT23" i="1"/>
  <c r="EF23" i="1"/>
  <c r="T23" i="1"/>
  <c r="CO23" i="1"/>
  <c r="FJ23" i="1"/>
  <c r="BG23" i="1"/>
  <c r="EL23" i="1"/>
  <c r="AZ23" i="1"/>
  <c r="EQ23" i="1"/>
  <c r="BI23" i="1"/>
  <c r="EZ23" i="1"/>
  <c r="BY23" i="1"/>
  <c r="N23" i="1"/>
  <c r="EK23" i="1"/>
  <c r="CK23" i="1"/>
  <c r="BR23" i="1"/>
  <c r="CC23" i="1"/>
  <c r="CY23" i="1"/>
  <c r="FI23" i="1"/>
  <c r="CT23" i="1"/>
  <c r="EM23" i="1"/>
  <c r="AM23" i="1"/>
  <c r="ET23" i="1"/>
  <c r="DF23" i="1"/>
  <c r="O23" i="1"/>
  <c r="DI23" i="1"/>
  <c r="Y23" i="1"/>
  <c r="DO23" i="1"/>
  <c r="AD23" i="1"/>
  <c r="EY23" i="1"/>
  <c r="CP23" i="1"/>
  <c r="W23" i="1"/>
  <c r="G23" i="1"/>
  <c r="FV23" i="1"/>
  <c r="S23" i="1"/>
  <c r="BB23" i="1"/>
  <c r="FK23" i="1"/>
  <c r="GD23" i="1"/>
  <c r="DL23" i="1"/>
  <c r="FY23" i="1"/>
  <c r="A24" i="1"/>
  <c r="BL23" i="1"/>
  <c r="DX23" i="1"/>
  <c r="K23" i="1"/>
  <c r="CF23" i="1"/>
  <c r="FA23" i="1"/>
  <c r="AW23" i="1"/>
  <c r="EB23" i="1"/>
  <c r="AO23" i="1"/>
  <c r="EE23" i="1"/>
  <c r="AX23" i="1"/>
  <c r="EO23" i="1"/>
  <c r="BH23" i="1"/>
  <c r="GF23" i="1"/>
  <c r="DV23" i="1"/>
  <c r="BP23" i="1"/>
  <c r="AY23" i="1"/>
  <c r="BA23" i="1"/>
  <c r="BV23" i="1"/>
  <c r="DS23" i="1"/>
  <c r="BF23" i="1"/>
  <c r="BS23" i="1"/>
  <c r="DM23" i="1"/>
  <c r="DB23" i="1"/>
  <c r="GK213" i="1" l="1"/>
  <c r="K214" i="1"/>
  <c r="DO214" i="1"/>
  <c r="BY214" i="1"/>
  <c r="S214" i="1"/>
  <c r="Y214" i="1"/>
  <c r="EZ214" i="1"/>
  <c r="CH214" i="1"/>
  <c r="GB214" i="1"/>
  <c r="EE214" i="1"/>
  <c r="FV214" i="1"/>
  <c r="DI214" i="1"/>
  <c r="EF214" i="1"/>
  <c r="DP214" i="1"/>
  <c r="AO214" i="1"/>
  <c r="G214" i="1"/>
  <c r="O214" i="1"/>
  <c r="EQ214" i="1"/>
  <c r="U214" i="1"/>
  <c r="DT214" i="1"/>
  <c r="DB214" i="1"/>
  <c r="EB214" i="1"/>
  <c r="W214" i="1"/>
  <c r="BR214" i="1"/>
  <c r="H214" i="1"/>
  <c r="AB214" i="1"/>
  <c r="GN214" i="1" s="1"/>
  <c r="AH214" i="1"/>
  <c r="DM214" i="1"/>
  <c r="AW214" i="1"/>
  <c r="DL214" i="1"/>
  <c r="CP214" i="1"/>
  <c r="ET214" i="1"/>
  <c r="CK214" i="1"/>
  <c r="EL214" i="1"/>
  <c r="CW214" i="1"/>
  <c r="AT214" i="1"/>
  <c r="DR214" i="1"/>
  <c r="EI214" i="1"/>
  <c r="BS214" i="1"/>
  <c r="GF214" i="1"/>
  <c r="FA214" i="1"/>
  <c r="GD214" i="1"/>
  <c r="EY214" i="1"/>
  <c r="AM214" i="1"/>
  <c r="EK214" i="1"/>
  <c r="BG214" i="1"/>
  <c r="AI214" i="1"/>
  <c r="DE214" i="1"/>
  <c r="AK214" i="1"/>
  <c r="BN214" i="1"/>
  <c r="BF214" i="1"/>
  <c r="BH214" i="1"/>
  <c r="CF214" i="1"/>
  <c r="FK214" i="1"/>
  <c r="AD214" i="1"/>
  <c r="EM214" i="1"/>
  <c r="N214" i="1"/>
  <c r="FJ214" i="1"/>
  <c r="I214" i="1"/>
  <c r="FP214" i="1"/>
  <c r="ER214" i="1"/>
  <c r="FT214" i="1"/>
  <c r="AX214" i="1"/>
  <c r="DS214" i="1"/>
  <c r="BV214" i="1"/>
  <c r="EO214" i="1"/>
  <c r="BB214" i="1"/>
  <c r="CT214" i="1"/>
  <c r="DX214" i="1"/>
  <c r="FI214" i="1"/>
  <c r="T214" i="1"/>
  <c r="EC214" i="1"/>
  <c r="AV214" i="1"/>
  <c r="BA214" i="1"/>
  <c r="BL214" i="1"/>
  <c r="CY214" i="1"/>
  <c r="BI214" i="1"/>
  <c r="AQ214" i="1"/>
  <c r="AJ214" i="1"/>
  <c r="AY214" i="1"/>
  <c r="CC214" i="1"/>
  <c r="BT214" i="1"/>
  <c r="BD214" i="1"/>
  <c r="BP214" i="1"/>
  <c r="FY214" i="1"/>
  <c r="DF214" i="1"/>
  <c r="AZ214" i="1"/>
  <c r="Z214" i="1"/>
  <c r="GL214" i="1" s="1"/>
  <c r="AA214" i="1"/>
  <c r="GM214" i="1" s="1"/>
  <c r="DV214" i="1"/>
  <c r="BZ214" i="1"/>
  <c r="Q214" i="1"/>
  <c r="EP214" i="1"/>
  <c r="BJ214" i="1"/>
  <c r="F214" i="1"/>
  <c r="CD214" i="1"/>
  <c r="AS214" i="1"/>
  <c r="GC214" i="1"/>
  <c r="AG214" i="1"/>
  <c r="AE214" i="1"/>
  <c r="FS214" i="1"/>
  <c r="DN214" i="1"/>
  <c r="EJ214" i="1"/>
  <c r="DZ214" i="1"/>
  <c r="BO214" i="1"/>
  <c r="DU214" i="1"/>
  <c r="DQ214" i="1"/>
  <c r="FN214" i="1"/>
  <c r="DC214" i="1"/>
  <c r="DG214" i="1"/>
  <c r="EH214" i="1"/>
  <c r="CN214" i="1"/>
  <c r="CX214" i="1"/>
  <c r="DW214" i="1"/>
  <c r="L214" i="1"/>
  <c r="BE214" i="1"/>
  <c r="CQ214" i="1"/>
  <c r="GI214" i="1"/>
  <c r="AU214" i="1"/>
  <c r="BC214" i="1"/>
  <c r="FX214" i="1"/>
  <c r="AL214" i="1"/>
  <c r="R214" i="1"/>
  <c r="FM214" i="1"/>
  <c r="AC214" i="1"/>
  <c r="J214" i="1"/>
  <c r="DD214" i="1"/>
  <c r="FL214" i="1"/>
  <c r="GE214" i="1"/>
  <c r="CS214" i="1"/>
  <c r="FD214" i="1"/>
  <c r="FF214" i="1"/>
  <c r="CG214" i="1"/>
  <c r="EV214" i="1"/>
  <c r="DY214" i="1"/>
  <c r="BU214" i="1"/>
  <c r="EN214" i="1"/>
  <c r="CO214" i="1"/>
  <c r="V214" i="1"/>
  <c r="AR214" i="1"/>
  <c r="BW214" i="1"/>
  <c r="DH214" i="1"/>
  <c r="GH214" i="1"/>
  <c r="M214" i="1"/>
  <c r="CZ214" i="1"/>
  <c r="FH214" i="1"/>
  <c r="FZ214" i="1"/>
  <c r="CR214" i="1"/>
  <c r="EG214" i="1"/>
  <c r="FO214" i="1"/>
  <c r="CJ214" i="1"/>
  <c r="DA214" i="1"/>
  <c r="FC214" i="1"/>
  <c r="CB214" i="1"/>
  <c r="EX214" i="1"/>
  <c r="CU214" i="1"/>
  <c r="AN214" i="1"/>
  <c r="ED214" i="1"/>
  <c r="CI214" i="1"/>
  <c r="AF214" i="1"/>
  <c r="DK214" i="1"/>
  <c r="BX214" i="1"/>
  <c r="X214" i="1"/>
  <c r="CM214" i="1"/>
  <c r="BK214" i="1"/>
  <c r="P214" i="1"/>
  <c r="FU214" i="1"/>
  <c r="GA214" i="1"/>
  <c r="EU214" i="1"/>
  <c r="FQ214" i="1"/>
  <c r="CE214" i="1"/>
  <c r="EA214" i="1"/>
  <c r="FG214" i="1"/>
  <c r="BM214" i="1"/>
  <c r="DJ214" i="1"/>
  <c r="EW214" i="1"/>
  <c r="AP214" i="1"/>
  <c r="E214" i="1"/>
  <c r="CV214" i="1"/>
  <c r="FW214" i="1"/>
  <c r="GG214" i="1"/>
  <c r="CL214" i="1"/>
  <c r="FE214" i="1"/>
  <c r="FR214" i="1"/>
  <c r="CA214" i="1"/>
  <c r="ES214" i="1"/>
  <c r="FB214" i="1"/>
  <c r="BQ214" i="1"/>
  <c r="U24" i="1"/>
  <c r="CG24" i="1"/>
  <c r="ES24" i="1"/>
  <c r="Y24" i="1"/>
  <c r="CT24" i="1"/>
  <c r="FO24" i="1"/>
  <c r="BG24" i="1"/>
  <c r="EM24" i="1"/>
  <c r="AR24" i="1"/>
  <c r="EI24" i="1"/>
  <c r="BB24" i="1"/>
  <c r="ER24" i="1"/>
  <c r="CD24" i="1"/>
  <c r="AI24" i="1"/>
  <c r="FE24" i="1"/>
  <c r="EF24" i="1"/>
  <c r="DO24" i="1"/>
  <c r="EQ24" i="1"/>
  <c r="N24" i="1"/>
  <c r="EA24" i="1"/>
  <c r="DQ24" i="1"/>
  <c r="EJ24" i="1"/>
  <c r="DB24" i="1"/>
  <c r="CF24" i="1"/>
  <c r="W24" i="1"/>
  <c r="AL24" i="1"/>
  <c r="D24" i="1"/>
  <c r="AS24" i="1"/>
  <c r="DE24" i="1"/>
  <c r="FQ24" i="1"/>
  <c r="AZ24" i="1"/>
  <c r="DV24" i="1"/>
  <c r="H24" i="1"/>
  <c r="CM24" i="1"/>
  <c r="FS24" i="1"/>
  <c r="CA24" i="1"/>
  <c r="FT24" i="1"/>
  <c r="CJ24" i="1"/>
  <c r="GB24" i="1"/>
  <c r="DY24" i="1"/>
  <c r="CE24" i="1"/>
  <c r="AA24" i="1"/>
  <c r="K24" i="1"/>
  <c r="FZ24" i="1"/>
  <c r="BF24" i="1"/>
  <c r="DW24" i="1"/>
  <c r="BK24" i="1"/>
  <c r="BT24" i="1"/>
  <c r="DD24" i="1"/>
  <c r="GA24" i="1"/>
  <c r="AC24" i="1"/>
  <c r="CO24" i="1"/>
  <c r="FA24" i="1"/>
  <c r="AH24" i="1"/>
  <c r="DC24" i="1"/>
  <c r="FX24" i="1"/>
  <c r="BR24" i="1"/>
  <c r="EX24" i="1"/>
  <c r="BD24" i="1"/>
  <c r="EU24" i="1"/>
  <c r="BM24" i="1"/>
  <c r="FD24" i="1"/>
  <c r="CR24" i="1"/>
  <c r="AX24" i="1"/>
  <c r="FV24" i="1"/>
  <c r="EZ24" i="1"/>
  <c r="EH24" i="1"/>
  <c r="FN24" i="1"/>
  <c r="AU24" i="1"/>
  <c r="FL24" i="1"/>
  <c r="GD24" i="1"/>
  <c r="GI24" i="1"/>
  <c r="EY24" i="1"/>
  <c r="B24" i="1"/>
  <c r="BA24" i="1"/>
  <c r="DM24" i="1"/>
  <c r="FY24" i="1"/>
  <c r="BJ24" i="1"/>
  <c r="EE24" i="1"/>
  <c r="R24" i="1"/>
  <c r="CX24" i="1"/>
  <c r="GC24" i="1"/>
  <c r="CN24" i="1"/>
  <c r="GE24" i="1"/>
  <c r="CV24" i="1"/>
  <c r="O24" i="1"/>
  <c r="EO24" i="1"/>
  <c r="CS24" i="1"/>
  <c r="AY24" i="1"/>
  <c r="AE24" i="1"/>
  <c r="AJ24" i="1"/>
  <c r="CH24" i="1"/>
  <c r="FK24" i="1"/>
  <c r="CY24" i="1"/>
  <c r="DS24" i="1"/>
  <c r="AN24" i="1"/>
  <c r="DA24" i="1"/>
  <c r="E24" i="1"/>
  <c r="BQ24" i="1"/>
  <c r="EC24" i="1"/>
  <c r="G24" i="1"/>
  <c r="CB24" i="1"/>
  <c r="EW24" i="1"/>
  <c r="AM24" i="1"/>
  <c r="DR24" i="1"/>
  <c r="T24" i="1"/>
  <c r="DK24" i="1"/>
  <c r="AD24" i="1"/>
  <c r="DT24" i="1"/>
  <c r="AV24" i="1"/>
  <c r="FU24" i="1"/>
  <c r="DZ24" i="1"/>
  <c r="CP24" i="1"/>
  <c r="BV24" i="1"/>
  <c r="CI24" i="1"/>
  <c r="EL24" i="1"/>
  <c r="BE24" i="1"/>
  <c r="FR24" i="1"/>
  <c r="L24" i="1"/>
  <c r="AP24" i="1"/>
  <c r="AT24" i="1"/>
  <c r="AK24" i="1"/>
  <c r="CW24" i="1"/>
  <c r="FI24" i="1"/>
  <c r="AQ24" i="1"/>
  <c r="DL24" i="1"/>
  <c r="GH24" i="1"/>
  <c r="CC24" i="1"/>
  <c r="FH24" i="1"/>
  <c r="BO24" i="1"/>
  <c r="FG24" i="1"/>
  <c r="BX24" i="1"/>
  <c r="FP24" i="1"/>
  <c r="DG24" i="1"/>
  <c r="BN24" i="1"/>
  <c r="J24" i="1"/>
  <c r="FW24" i="1"/>
  <c r="FB24" i="1"/>
  <c r="Z24" i="1"/>
  <c r="CL24" i="1"/>
  <c r="F24" i="1"/>
  <c r="FJ24" i="1"/>
  <c r="M24" i="1"/>
  <c r="BY24" i="1"/>
  <c r="EK24" i="1"/>
  <c r="P24" i="1"/>
  <c r="CK24" i="1"/>
  <c r="FF24" i="1"/>
  <c r="AW24" i="1"/>
  <c r="EB24" i="1"/>
  <c r="AF24" i="1"/>
  <c r="DX24" i="1"/>
  <c r="AO24" i="1"/>
  <c r="EG24" i="1"/>
  <c r="BL24" i="1"/>
  <c r="S24" i="1"/>
  <c r="EP24" i="1"/>
  <c r="DN24" i="1"/>
  <c r="CQ24" i="1"/>
  <c r="DP24" i="1"/>
  <c r="FM24" i="1"/>
  <c r="BP24" i="1"/>
  <c r="BW24" i="1"/>
  <c r="BZ24" i="1"/>
  <c r="A25" i="1"/>
  <c r="BI24" i="1"/>
  <c r="DU24" i="1"/>
  <c r="GG24" i="1"/>
  <c r="BS24" i="1"/>
  <c r="EN24" i="1"/>
  <c r="AB24" i="1"/>
  <c r="DH24" i="1"/>
  <c r="I24" i="1"/>
  <c r="CZ24" i="1"/>
  <c r="Q24" i="1"/>
  <c r="DI24" i="1"/>
  <c r="AG24" i="1"/>
  <c r="FC24" i="1"/>
  <c r="DJ24" i="1"/>
  <c r="BU24" i="1"/>
  <c r="BC24" i="1"/>
  <c r="BH24" i="1"/>
  <c r="DF24" i="1"/>
  <c r="V24" i="1"/>
  <c r="ED24" i="1"/>
  <c r="GF24" i="1"/>
  <c r="ET24" i="1"/>
  <c r="X24" i="1"/>
  <c r="CU24" i="1"/>
  <c r="EV24" i="1"/>
  <c r="GK214" i="1" l="1"/>
  <c r="EV215" i="1"/>
  <c r="BH215" i="1"/>
  <c r="BI215" i="1"/>
  <c r="EB215" i="1"/>
  <c r="DG215" i="1"/>
  <c r="DL215" i="1"/>
  <c r="AV215" i="1"/>
  <c r="CY215" i="1"/>
  <c r="BJ215" i="1"/>
  <c r="DJ215" i="1"/>
  <c r="BW215" i="1"/>
  <c r="CK215" i="1"/>
  <c r="Z215" i="1"/>
  <c r="CW215" i="1"/>
  <c r="DK215" i="1"/>
  <c r="AJ215" i="1"/>
  <c r="BA215" i="1"/>
  <c r="BD215" i="1"/>
  <c r="FS215" i="1"/>
  <c r="GF215" i="1"/>
  <c r="EN215" i="1"/>
  <c r="EG215" i="1"/>
  <c r="FB215" i="1"/>
  <c r="AK215" i="1"/>
  <c r="T215" i="1"/>
  <c r="AE215" i="1"/>
  <c r="EZ215" i="1"/>
  <c r="EX215" i="1"/>
  <c r="AG215" i="1"/>
  <c r="BS215" i="1"/>
  <c r="AO215" i="1"/>
  <c r="FW215" i="1"/>
  <c r="FH215" i="1"/>
  <c r="CP215" i="1"/>
  <c r="DA215" i="1"/>
  <c r="AY215" i="1"/>
  <c r="EY215" i="1"/>
  <c r="FV215" i="1"/>
  <c r="BR215" i="1"/>
  <c r="DD215" i="1"/>
  <c r="V215" i="1"/>
  <c r="DI215" i="1"/>
  <c r="GG215" i="1"/>
  <c r="DP215" i="1"/>
  <c r="DX215" i="1"/>
  <c r="BY215" i="1"/>
  <c r="J215" i="1"/>
  <c r="CC215" i="1"/>
  <c r="AP215" i="1"/>
  <c r="DZ215" i="1"/>
  <c r="AM215" i="1"/>
  <c r="AN215" i="1"/>
  <c r="CS215" i="1"/>
  <c r="R215" i="1"/>
  <c r="GI215" i="1"/>
  <c r="AX215" i="1"/>
  <c r="FX215" i="1"/>
  <c r="BT215" i="1"/>
  <c r="CZ215" i="1"/>
  <c r="DN215" i="1"/>
  <c r="FJ215" i="1"/>
  <c r="FR215" i="1"/>
  <c r="CB215" i="1"/>
  <c r="O215" i="1"/>
  <c r="FL215" i="1"/>
  <c r="ET215" i="1"/>
  <c r="AB215" i="1"/>
  <c r="GM215" i="1" s="1"/>
  <c r="BL215" i="1"/>
  <c r="FG215" i="1"/>
  <c r="CI215" i="1"/>
  <c r="BQ215" i="1"/>
  <c r="CN215" i="1"/>
  <c r="EH215" i="1"/>
  <c r="AC215" i="1"/>
  <c r="GN215" i="1" s="1"/>
  <c r="K215" i="1"/>
  <c r="FC215" i="1"/>
  <c r="BP215" i="1"/>
  <c r="P215" i="1"/>
  <c r="BO215" i="1"/>
  <c r="BV215" i="1"/>
  <c r="E215" i="1"/>
  <c r="GC215" i="1"/>
  <c r="GA215" i="1"/>
  <c r="ED215" i="1"/>
  <c r="FM215" i="1"/>
  <c r="EK215" i="1"/>
  <c r="AT215" i="1"/>
  <c r="DR215" i="1"/>
  <c r="CX215" i="1"/>
  <c r="DF215" i="1"/>
  <c r="Q215" i="1"/>
  <c r="DU215" i="1"/>
  <c r="CQ215" i="1"/>
  <c r="AF215" i="1"/>
  <c r="M215" i="1"/>
  <c r="BN215" i="1"/>
  <c r="GH215" i="1"/>
  <c r="L215" i="1"/>
  <c r="FU215" i="1"/>
  <c r="EW215" i="1"/>
  <c r="DS215" i="1"/>
  <c r="EO215" i="1"/>
  <c r="EE215" i="1"/>
  <c r="GD215" i="1"/>
  <c r="CR215" i="1"/>
  <c r="DC215" i="1"/>
  <c r="CU215" i="1"/>
  <c r="BC215" i="1"/>
  <c r="I215" i="1"/>
  <c r="EP215" i="1"/>
  <c r="AW215" i="1"/>
  <c r="F215" i="1"/>
  <c r="FP215" i="1"/>
  <c r="AQ215" i="1"/>
  <c r="BE215" i="1"/>
  <c r="DT215" i="1"/>
  <c r="G215" i="1"/>
  <c r="FK215" i="1"/>
  <c r="CV215" i="1"/>
  <c r="FY215" i="1"/>
  <c r="AU215" i="1"/>
  <c r="BM215" i="1"/>
  <c r="FA215" i="1"/>
  <c r="X215" i="1"/>
  <c r="BU215" i="1"/>
  <c r="DH215" i="1"/>
  <c r="BZ215" i="1"/>
  <c r="S215" i="1"/>
  <c r="FF215" i="1"/>
  <c r="CL215" i="1"/>
  <c r="BX215" i="1"/>
  <c r="FI215" i="1"/>
  <c r="EL215" i="1"/>
  <c r="AD215" i="1"/>
  <c r="EC215" i="1"/>
  <c r="CH215" i="1"/>
  <c r="GE215" i="1"/>
  <c r="DM215" i="1"/>
  <c r="FN215" i="1"/>
  <c r="EU215" i="1"/>
  <c r="CO215" i="1"/>
  <c r="BK215" i="1"/>
  <c r="FD215" i="1"/>
  <c r="AH215" i="1"/>
  <c r="DW215" i="1"/>
  <c r="BF215" i="1"/>
  <c r="FZ215" i="1"/>
  <c r="AA215" i="1"/>
  <c r="GL215" i="1" s="1"/>
  <c r="CE215" i="1"/>
  <c r="H215" i="1"/>
  <c r="W215" i="1"/>
  <c r="DO215" i="1"/>
  <c r="AR215" i="1"/>
  <c r="U215" i="1"/>
  <c r="DY215" i="1"/>
  <c r="DV215" i="1"/>
  <c r="CF215" i="1"/>
  <c r="EF215" i="1"/>
  <c r="EM215" i="1"/>
  <c r="GB215" i="1"/>
  <c r="AZ215" i="1"/>
  <c r="DB215" i="1"/>
  <c r="FE215" i="1"/>
  <c r="BG215" i="1"/>
  <c r="CJ215" i="1"/>
  <c r="FQ215" i="1"/>
  <c r="EJ215" i="1"/>
  <c r="AI215" i="1"/>
  <c r="FO215" i="1"/>
  <c r="FT215" i="1"/>
  <c r="DE215" i="1"/>
  <c r="DQ215" i="1"/>
  <c r="CD215" i="1"/>
  <c r="CT215" i="1"/>
  <c r="CA215" i="1"/>
  <c r="AS215" i="1"/>
  <c r="EA215" i="1"/>
  <c r="ER215" i="1"/>
  <c r="Y215" i="1"/>
  <c r="N215" i="1"/>
  <c r="BB215" i="1"/>
  <c r="ES215" i="1"/>
  <c r="CM215" i="1"/>
  <c r="AL215" i="1"/>
  <c r="EQ215" i="1"/>
  <c r="EI215" i="1"/>
  <c r="CG215" i="1"/>
  <c r="R25" i="1"/>
  <c r="CD25" i="1"/>
  <c r="EP25" i="1"/>
  <c r="AD25" i="1"/>
  <c r="CY25" i="1"/>
  <c r="FT25" i="1"/>
  <c r="BS25" i="1"/>
  <c r="EY25" i="1"/>
  <c r="BH25" i="1"/>
  <c r="EZ25" i="1"/>
  <c r="BD25" i="1"/>
  <c r="EV25" i="1"/>
  <c r="BP25" i="1"/>
  <c r="F25" i="1"/>
  <c r="EE25" i="1"/>
  <c r="CS25" i="1"/>
  <c r="BZ25" i="1"/>
  <c r="BU25" i="1"/>
  <c r="CQ25" i="1"/>
  <c r="FO25" i="1"/>
  <c r="DC25" i="1"/>
  <c r="GH25" i="1"/>
  <c r="EU25" i="1"/>
  <c r="FM25" i="1"/>
  <c r="BR25" i="1"/>
  <c r="DG25" i="1"/>
  <c r="G25" i="1"/>
  <c r="GD25" i="1"/>
  <c r="DO25" i="1"/>
  <c r="ER25" i="1"/>
  <c r="GB25" i="1"/>
  <c r="FR25" i="1"/>
  <c r="AP25" i="1"/>
  <c r="DB25" i="1"/>
  <c r="FN25" i="1"/>
  <c r="BE25" i="1"/>
  <c r="EA25" i="1"/>
  <c r="S25" i="1"/>
  <c r="CX25" i="1"/>
  <c r="GE25" i="1"/>
  <c r="CR25" i="1"/>
  <c r="GI25" i="1"/>
  <c r="CO25" i="1"/>
  <c r="GG25" i="1"/>
  <c r="DL25" i="1"/>
  <c r="BB25" i="1"/>
  <c r="FD25" i="1"/>
  <c r="FA25" i="1"/>
  <c r="CM25" i="1"/>
  <c r="AE25" i="1"/>
  <c r="D25" i="1"/>
  <c r="DJ25" i="1"/>
  <c r="BO25" i="1"/>
  <c r="DI25" i="1"/>
  <c r="DD25" i="1"/>
  <c r="DA25" i="1"/>
  <c r="EC25" i="1"/>
  <c r="GA25" i="1"/>
  <c r="GF25" i="1"/>
  <c r="EF25" i="1"/>
  <c r="DR25" i="1"/>
  <c r="BX25" i="1"/>
  <c r="AN25" i="1"/>
  <c r="X25" i="1"/>
  <c r="DM25" i="1"/>
  <c r="CI25" i="1"/>
  <c r="O25" i="1"/>
  <c r="AZ25" i="1"/>
  <c r="AO25" i="1"/>
  <c r="A26" i="1"/>
  <c r="BN25" i="1"/>
  <c r="DZ25" i="1"/>
  <c r="L25" i="1"/>
  <c r="CG25" i="1"/>
  <c r="FB25" i="1"/>
  <c r="AY25" i="1"/>
  <c r="ED25" i="1"/>
  <c r="AJ25" i="1"/>
  <c r="EB25" i="1"/>
  <c r="AG25" i="1"/>
  <c r="DX25" i="1"/>
  <c r="AK25" i="1"/>
  <c r="FG25" i="1"/>
  <c r="CW25" i="1"/>
  <c r="BC25" i="1"/>
  <c r="AI25" i="1"/>
  <c r="P25" i="1"/>
  <c r="AQ25" i="1"/>
  <c r="CK25" i="1"/>
  <c r="AA25" i="1"/>
  <c r="BL25" i="1"/>
  <c r="EQ25" i="1"/>
  <c r="CA25" i="1"/>
  <c r="J25" i="1"/>
  <c r="BV25" i="1"/>
  <c r="EH25" i="1"/>
  <c r="U25" i="1"/>
  <c r="CP25" i="1"/>
  <c r="FK25" i="1"/>
  <c r="BI25" i="1"/>
  <c r="EN25" i="1"/>
  <c r="AU25" i="1"/>
  <c r="EM25" i="1"/>
  <c r="AS25" i="1"/>
  <c r="EK25" i="1"/>
  <c r="BA25" i="1"/>
  <c r="FY25" i="1"/>
  <c r="DN25" i="1"/>
  <c r="BY25" i="1"/>
  <c r="BG25" i="1"/>
  <c r="AR25" i="1"/>
  <c r="BM25" i="1"/>
  <c r="DY25" i="1"/>
  <c r="BK25" i="1"/>
  <c r="DK25" i="1"/>
  <c r="AT25" i="1"/>
  <c r="CE25" i="1"/>
  <c r="Z25" i="1"/>
  <c r="CL25" i="1"/>
  <c r="EX25" i="1"/>
  <c r="AM25" i="1"/>
  <c r="DH25" i="1"/>
  <c r="GC25" i="1"/>
  <c r="CC25" i="1"/>
  <c r="FI25" i="1"/>
  <c r="BT25" i="1"/>
  <c r="FL25" i="1"/>
  <c r="BQ25" i="1"/>
  <c r="FH25" i="1"/>
  <c r="CH25" i="1"/>
  <c r="W25" i="1"/>
  <c r="ET25" i="1"/>
  <c r="DP25" i="1"/>
  <c r="CU25" i="1"/>
  <c r="CZ25" i="1"/>
  <c r="DV25" i="1"/>
  <c r="Y25" i="1"/>
  <c r="EG25" i="1"/>
  <c r="BW25" i="1"/>
  <c r="CJ25" i="1"/>
  <c r="B25" i="1"/>
  <c r="AH25" i="1"/>
  <c r="CT25" i="1"/>
  <c r="FF25" i="1"/>
  <c r="AV25" i="1"/>
  <c r="DQ25" i="1"/>
  <c r="H25" i="1"/>
  <c r="CN25" i="1"/>
  <c r="FS25" i="1"/>
  <c r="CF25" i="1"/>
  <c r="FX25" i="1"/>
  <c r="CB25" i="1"/>
  <c r="FU25" i="1"/>
  <c r="CV25" i="1"/>
  <c r="AL25" i="1"/>
  <c r="FJ25" i="1"/>
  <c r="EI25" i="1"/>
  <c r="DS25" i="1"/>
  <c r="DW25" i="1"/>
  <c r="EW25" i="1"/>
  <c r="BJ25" i="1"/>
  <c r="FQ25" i="1"/>
  <c r="DU25" i="1"/>
  <c r="DE25" i="1"/>
  <c r="FC25" i="1"/>
  <c r="FZ25" i="1"/>
  <c r="EL25" i="1"/>
  <c r="FW25" i="1"/>
  <c r="AW25" i="1"/>
  <c r="DF25" i="1"/>
  <c r="AX25" i="1"/>
  <c r="FV25" i="1"/>
  <c r="EJ25" i="1"/>
  <c r="AC25" i="1"/>
  <c r="M25" i="1"/>
  <c r="I25" i="1"/>
  <c r="E25" i="1"/>
  <c r="N25" i="1"/>
  <c r="FE25" i="1"/>
  <c r="Q25" i="1"/>
  <c r="EO25" i="1"/>
  <c r="BF25" i="1"/>
  <c r="ES25" i="1"/>
  <c r="DT25" i="1"/>
  <c r="V25" i="1"/>
  <c r="T25" i="1"/>
  <c r="AF25" i="1"/>
  <c r="K25" i="1"/>
  <c r="FP25" i="1"/>
  <c r="AB25" i="1"/>
  <c r="GK215" i="1" l="1"/>
  <c r="V216" i="1"/>
  <c r="E216" i="1"/>
  <c r="AW216" i="1"/>
  <c r="BJ216" i="1"/>
  <c r="FU216" i="1"/>
  <c r="AV216" i="1"/>
  <c r="Y216" i="1"/>
  <c r="FH216" i="1"/>
  <c r="AM216" i="1"/>
  <c r="DY216" i="1"/>
  <c r="EK216" i="1"/>
  <c r="U216" i="1"/>
  <c r="CK216" i="1"/>
  <c r="DX216" i="1"/>
  <c r="L216" i="1"/>
  <c r="DT216" i="1"/>
  <c r="I216" i="1"/>
  <c r="FW216" i="1"/>
  <c r="EW216" i="1"/>
  <c r="CB216" i="1"/>
  <c r="FF216" i="1"/>
  <c r="DV216" i="1"/>
  <c r="BQ216" i="1"/>
  <c r="EX216" i="1"/>
  <c r="BM216" i="1"/>
  <c r="AS216" i="1"/>
  <c r="EH216" i="1"/>
  <c r="AQ216" i="1"/>
  <c r="AG216" i="1"/>
  <c r="DZ216" i="1"/>
  <c r="FP216" i="1"/>
  <c r="EJ216" i="1"/>
  <c r="EI216" i="1"/>
  <c r="DP216" i="1"/>
  <c r="CE216" i="1"/>
  <c r="CA216" i="1"/>
  <c r="ED216" i="1"/>
  <c r="DE216" i="1"/>
  <c r="CN216" i="1"/>
  <c r="ET216" i="1"/>
  <c r="AT216" i="1"/>
  <c r="EQ216" i="1"/>
  <c r="AF216" i="1"/>
  <c r="FE216" i="1"/>
  <c r="AL216" i="1"/>
  <c r="BW216" i="1"/>
  <c r="GC216" i="1"/>
  <c r="FY216" i="1"/>
  <c r="BL216" i="1"/>
  <c r="FG216" i="1"/>
  <c r="O216" i="1"/>
  <c r="T216" i="1"/>
  <c r="DF216" i="1"/>
  <c r="CV216" i="1"/>
  <c r="EG216" i="1"/>
  <c r="DH216" i="1"/>
  <c r="CP216" i="1"/>
  <c r="AK216" i="1"/>
  <c r="ES216" i="1"/>
  <c r="M216" i="1"/>
  <c r="EL216" i="1"/>
  <c r="DW216" i="1"/>
  <c r="FX216" i="1"/>
  <c r="CT216" i="1"/>
  <c r="CZ216" i="1"/>
  <c r="FL216" i="1"/>
  <c r="CL216" i="1"/>
  <c r="AR216" i="1"/>
  <c r="EM216" i="1"/>
  <c r="BV216" i="1"/>
  <c r="P216" i="1"/>
  <c r="EB216" i="1"/>
  <c r="BN216" i="1"/>
  <c r="EO216" i="1"/>
  <c r="FC216" i="1"/>
  <c r="FS216" i="1"/>
  <c r="FI216" i="1"/>
  <c r="BY216" i="1"/>
  <c r="EN216" i="1"/>
  <c r="BC216" i="1"/>
  <c r="AO216" i="1"/>
  <c r="K216" i="1"/>
  <c r="Q216" i="1"/>
  <c r="FV216" i="1"/>
  <c r="FJ216" i="1"/>
  <c r="CJ216" i="1"/>
  <c r="CC216" i="1"/>
  <c r="DN216" i="1"/>
  <c r="BI216" i="1"/>
  <c r="AX216" i="1"/>
  <c r="DU216" i="1"/>
  <c r="H216" i="1"/>
  <c r="W216" i="1"/>
  <c r="DK216" i="1"/>
  <c r="FK216" i="1"/>
  <c r="FB216" i="1"/>
  <c r="GF216" i="1"/>
  <c r="N216" i="1"/>
  <c r="FQ216" i="1"/>
  <c r="DQ216" i="1"/>
  <c r="CH216" i="1"/>
  <c r="BK216" i="1"/>
  <c r="BA216" i="1"/>
  <c r="AA216" i="1"/>
  <c r="CG216" i="1"/>
  <c r="AB216" i="1"/>
  <c r="GL216" i="1" s="1"/>
  <c r="BF216" i="1"/>
  <c r="AC216" i="1"/>
  <c r="GM216" i="1" s="1"/>
  <c r="FZ216" i="1"/>
  <c r="DS216" i="1"/>
  <c r="CF216" i="1"/>
  <c r="AH216" i="1"/>
  <c r="CU216" i="1"/>
  <c r="BT216" i="1"/>
  <c r="Z216" i="1"/>
  <c r="BG216" i="1"/>
  <c r="AU216" i="1"/>
  <c r="J216" i="1"/>
  <c r="AI216" i="1"/>
  <c r="AJ216" i="1"/>
  <c r="X216" i="1"/>
  <c r="DA216" i="1"/>
  <c r="FA216" i="1"/>
  <c r="GE216" i="1"/>
  <c r="FR216" i="1"/>
  <c r="FM216" i="1"/>
  <c r="CS216" i="1"/>
  <c r="EY216" i="1"/>
  <c r="DR216" i="1"/>
  <c r="BO216" i="1"/>
  <c r="DL216" i="1"/>
  <c r="EA216" i="1"/>
  <c r="CW216" i="1"/>
  <c r="AY216" i="1"/>
  <c r="AZ216" i="1"/>
  <c r="CI216" i="1"/>
  <c r="GA216" i="1"/>
  <c r="AE216" i="1"/>
  <c r="GI216" i="1"/>
  <c r="DB216" i="1"/>
  <c r="DG216" i="1"/>
  <c r="BU216" i="1"/>
  <c r="EZ216" i="1"/>
  <c r="CD216" i="1"/>
  <c r="DM216" i="1"/>
  <c r="EC216" i="1"/>
  <c r="CM216" i="1"/>
  <c r="CR216" i="1"/>
  <c r="AP216" i="1"/>
  <c r="BR216" i="1"/>
  <c r="BZ216" i="1"/>
  <c r="BH216" i="1"/>
  <c r="R216" i="1"/>
  <c r="AN216" i="1"/>
  <c r="DD216" i="1"/>
  <c r="FD216" i="1"/>
  <c r="CX216" i="1"/>
  <c r="GB216" i="1"/>
  <c r="EU216" i="1"/>
  <c r="EE216" i="1"/>
  <c r="BS216" i="1"/>
  <c r="BX216" i="1"/>
  <c r="DI216" i="1"/>
  <c r="BB216" i="1"/>
  <c r="S216" i="1"/>
  <c r="ER216" i="1"/>
  <c r="GH216" i="1"/>
  <c r="F216" i="1"/>
  <c r="FT216" i="1"/>
  <c r="DO216" i="1"/>
  <c r="DC216" i="1"/>
  <c r="BP216" i="1"/>
  <c r="CY216" i="1"/>
  <c r="EF216" i="1"/>
  <c r="DJ216" i="1"/>
  <c r="GG216" i="1"/>
  <c r="BE216" i="1"/>
  <c r="GD216" i="1"/>
  <c r="FO216" i="1"/>
  <c r="EV216" i="1"/>
  <c r="AD216" i="1"/>
  <c r="GN216" i="1" s="1"/>
  <c r="CO216" i="1"/>
  <c r="FN216" i="1"/>
  <c r="G216" i="1"/>
  <c r="CQ216" i="1"/>
  <c r="BD216" i="1"/>
  <c r="EP216" i="1"/>
  <c r="W26" i="1"/>
  <c r="CI26" i="1"/>
  <c r="EU26" i="1"/>
  <c r="J26" i="1"/>
  <c r="CF26" i="1"/>
  <c r="FA26" i="1"/>
  <c r="BG26" i="1"/>
  <c r="EL26" i="1"/>
  <c r="AS26" i="1"/>
  <c r="DY26" i="1"/>
  <c r="AN26" i="1"/>
  <c r="ES26" i="1"/>
  <c r="BP26" i="1"/>
  <c r="FW26" i="1"/>
  <c r="EP26" i="1"/>
  <c r="DJ26" i="1"/>
  <c r="CW26" i="1"/>
  <c r="DP26" i="1"/>
  <c r="FZ26" i="1"/>
  <c r="BI26" i="1"/>
  <c r="AR26" i="1"/>
  <c r="EC26" i="1"/>
  <c r="CE26" i="1"/>
  <c r="EK26" i="1"/>
  <c r="AE26" i="1"/>
  <c r="CQ26" i="1"/>
  <c r="FC26" i="1"/>
  <c r="T26" i="1"/>
  <c r="CO26" i="1"/>
  <c r="FJ26" i="1"/>
  <c r="BQ26" i="1"/>
  <c r="EW26" i="1"/>
  <c r="BD26" i="1"/>
  <c r="EJ26" i="1"/>
  <c r="AZ26" i="1"/>
  <c r="FH26" i="1"/>
  <c r="CD26" i="1"/>
  <c r="R26" i="1"/>
  <c r="FL26" i="1"/>
  <c r="DU26" i="1"/>
  <c r="CK26" i="1"/>
  <c r="L26" i="1"/>
  <c r="AM26" i="1"/>
  <c r="CY26" i="1"/>
  <c r="FK26" i="1"/>
  <c r="AC26" i="1"/>
  <c r="CX26" i="1"/>
  <c r="FT26" i="1"/>
  <c r="CB26" i="1"/>
  <c r="FG26" i="1"/>
  <c r="BO26" i="1"/>
  <c r="ET26" i="1"/>
  <c r="BM26" i="1"/>
  <c r="FV26" i="1"/>
  <c r="CR26" i="1"/>
  <c r="AH26" i="1"/>
  <c r="GD26" i="1"/>
  <c r="EQ26" i="1"/>
  <c r="EX26" i="1"/>
  <c r="FP26" i="1"/>
  <c r="BH26" i="1"/>
  <c r="DV26" i="1"/>
  <c r="FD26" i="1"/>
  <c r="ED26" i="1"/>
  <c r="AF26" i="1"/>
  <c r="B26" i="1"/>
  <c r="DR26" i="1"/>
  <c r="Y26" i="1"/>
  <c r="I26" i="1"/>
  <c r="AO26" i="1"/>
  <c r="DI26" i="1"/>
  <c r="AX26" i="1"/>
  <c r="DL26" i="1"/>
  <c r="CZ26" i="1"/>
  <c r="FX26" i="1"/>
  <c r="O26" i="1"/>
  <c r="Q26" i="1"/>
  <c r="ER26" i="1"/>
  <c r="EB26" i="1"/>
  <c r="DN26" i="1"/>
  <c r="EF26" i="1"/>
  <c r="FI26" i="1"/>
  <c r="CN26" i="1"/>
  <c r="CU26" i="1"/>
  <c r="AD26" i="1"/>
  <c r="AG26" i="1"/>
  <c r="EA26" i="1"/>
  <c r="U26" i="1"/>
  <c r="AP26" i="1"/>
  <c r="AU26" i="1"/>
  <c r="DG26" i="1"/>
  <c r="FS26" i="1"/>
  <c r="AL26" i="1"/>
  <c r="DH26" i="1"/>
  <c r="GC26" i="1"/>
  <c r="CL26" i="1"/>
  <c r="FQ26" i="1"/>
  <c r="BY26" i="1"/>
  <c r="FE26" i="1"/>
  <c r="CC26" i="1"/>
  <c r="GH26" i="1"/>
  <c r="DE26" i="1"/>
  <c r="BB26" i="1"/>
  <c r="S26" i="1"/>
  <c r="FM26" i="1"/>
  <c r="FR26" i="1"/>
  <c r="N26" i="1"/>
  <c r="CH26" i="1"/>
  <c r="FB26" i="1"/>
  <c r="E26" i="1"/>
  <c r="BL26" i="1"/>
  <c r="CS26" i="1"/>
  <c r="BC26" i="1"/>
  <c r="DO26" i="1"/>
  <c r="GA26" i="1"/>
  <c r="AV26" i="1"/>
  <c r="DQ26" i="1"/>
  <c r="P26" i="1"/>
  <c r="CV26" i="1"/>
  <c r="GB26" i="1"/>
  <c r="CJ26" i="1"/>
  <c r="FO26" i="1"/>
  <c r="CP26" i="1"/>
  <c r="K26" i="1"/>
  <c r="DT26" i="1"/>
  <c r="BU26" i="1"/>
  <c r="AJ26" i="1"/>
  <c r="GE26" i="1"/>
  <c r="V26" i="1"/>
  <c r="AY26" i="1"/>
  <c r="DM26" i="1"/>
  <c r="GG26" i="1"/>
  <c r="BJ26" i="1"/>
  <c r="EH26" i="1"/>
  <c r="FN26" i="1"/>
  <c r="G26" i="1"/>
  <c r="BS26" i="1"/>
  <c r="EE26" i="1"/>
  <c r="H26" i="1"/>
  <c r="BN26" i="1"/>
  <c r="EI26" i="1"/>
  <c r="AK26" i="1"/>
  <c r="DD26" i="1"/>
  <c r="DS26" i="1"/>
  <c r="EV26" i="1"/>
  <c r="BV26" i="1"/>
  <c r="BT26" i="1"/>
  <c r="GF26" i="1"/>
  <c r="FF26" i="1"/>
  <c r="F26" i="1"/>
  <c r="CA26" i="1"/>
  <c r="EM26" i="1"/>
  <c r="BW26" i="1"/>
  <c r="AW26" i="1"/>
  <c r="AI26" i="1"/>
  <c r="X26" i="1"/>
  <c r="BA26" i="1"/>
  <c r="DX26" i="1"/>
  <c r="BX26" i="1"/>
  <c r="EY26" i="1"/>
  <c r="EN26" i="1"/>
  <c r="BZ26" i="1"/>
  <c r="DK26" i="1"/>
  <c r="EO26" i="1"/>
  <c r="DA26" i="1"/>
  <c r="D26" i="1"/>
  <c r="A27" i="1"/>
  <c r="BK26" i="1"/>
  <c r="DW26" i="1"/>
  <c r="GI26" i="1"/>
  <c r="BE26" i="1"/>
  <c r="DZ26" i="1"/>
  <c r="AA26" i="1"/>
  <c r="DF26" i="1"/>
  <c r="M26" i="1"/>
  <c r="CT26" i="1"/>
  <c r="FY26" i="1"/>
  <c r="DC26" i="1"/>
  <c r="Z26" i="1"/>
  <c r="EG26" i="1"/>
  <c r="CM26" i="1"/>
  <c r="BF26" i="1"/>
  <c r="AB26" i="1"/>
  <c r="AT26" i="1"/>
  <c r="CG26" i="1"/>
  <c r="EZ26" i="1"/>
  <c r="AQ26" i="1"/>
  <c r="DB26" i="1"/>
  <c r="BR26" i="1"/>
  <c r="FU26" i="1"/>
  <c r="GK216" i="1" l="1"/>
  <c r="DB217" i="1"/>
  <c r="EG217" i="1"/>
  <c r="AQ217" i="1"/>
  <c r="DF217" i="1"/>
  <c r="FU217" i="1"/>
  <c r="BF217" i="1"/>
  <c r="BR217" i="1"/>
  <c r="EZ217" i="1"/>
  <c r="CG217" i="1"/>
  <c r="FY217" i="1"/>
  <c r="CM217" i="1"/>
  <c r="AT217" i="1"/>
  <c r="DZ217" i="1"/>
  <c r="EO217" i="1"/>
  <c r="X217" i="1"/>
  <c r="GF217" i="1"/>
  <c r="BN217" i="1"/>
  <c r="GG217" i="1"/>
  <c r="K217" i="1"/>
  <c r="AV217" i="1"/>
  <c r="CH217" i="1"/>
  <c r="CC217" i="1"/>
  <c r="FS217" i="1"/>
  <c r="CU217" i="1"/>
  <c r="O217" i="1"/>
  <c r="Y217" i="1"/>
  <c r="FP217" i="1"/>
  <c r="ET217" i="1"/>
  <c r="CY217" i="1"/>
  <c r="FH217" i="1"/>
  <c r="T217" i="1"/>
  <c r="BI217" i="1"/>
  <c r="ES217" i="1"/>
  <c r="J217" i="1"/>
  <c r="Z217" i="1"/>
  <c r="BE217" i="1"/>
  <c r="DK217" i="1"/>
  <c r="AI217" i="1"/>
  <c r="BT217" i="1"/>
  <c r="H217" i="1"/>
  <c r="DM217" i="1"/>
  <c r="CP217" i="1"/>
  <c r="GA217" i="1"/>
  <c r="N217" i="1"/>
  <c r="FE217" i="1"/>
  <c r="DG217" i="1"/>
  <c r="CN217" i="1"/>
  <c r="FX217" i="1"/>
  <c r="DR217" i="1"/>
  <c r="EX217" i="1"/>
  <c r="BO217" i="1"/>
  <c r="AM217" i="1"/>
  <c r="AZ217" i="1"/>
  <c r="FC217" i="1"/>
  <c r="FZ217" i="1"/>
  <c r="AN217" i="1"/>
  <c r="EU217" i="1"/>
  <c r="DC217" i="1"/>
  <c r="GI217" i="1"/>
  <c r="BZ217" i="1"/>
  <c r="AW217" i="1"/>
  <c r="BV217" i="1"/>
  <c r="EE217" i="1"/>
  <c r="AY217" i="1"/>
  <c r="FO217" i="1"/>
  <c r="DO217" i="1"/>
  <c r="FR217" i="1"/>
  <c r="BY217" i="1"/>
  <c r="AU217" i="1"/>
  <c r="FI217" i="1"/>
  <c r="CZ217" i="1"/>
  <c r="EQ217" i="1"/>
  <c r="FG217" i="1"/>
  <c r="L217" i="1"/>
  <c r="EJ217" i="1"/>
  <c r="CQ217" i="1"/>
  <c r="DP217" i="1"/>
  <c r="DY217" i="1"/>
  <c r="CI217" i="1"/>
  <c r="DW217" i="1"/>
  <c r="EN217" i="1"/>
  <c r="BW217" i="1"/>
  <c r="EV217" i="1"/>
  <c r="BS217" i="1"/>
  <c r="V217" i="1"/>
  <c r="CJ217" i="1"/>
  <c r="BC217" i="1"/>
  <c r="FM217" i="1"/>
  <c r="FQ217" i="1"/>
  <c r="AP217" i="1"/>
  <c r="EF217" i="1"/>
  <c r="DL217" i="1"/>
  <c r="AF217" i="1"/>
  <c r="GD217" i="1"/>
  <c r="CB217" i="1"/>
  <c r="CK217" i="1"/>
  <c r="BD217" i="1"/>
  <c r="AE217" i="1"/>
  <c r="GN217" i="1" s="1"/>
  <c r="CW217" i="1"/>
  <c r="AS217" i="1"/>
  <c r="W217" i="1"/>
  <c r="CT217" i="1"/>
  <c r="BK217" i="1"/>
  <c r="EY217" i="1"/>
  <c r="EM217" i="1"/>
  <c r="DS217" i="1"/>
  <c r="G217" i="1"/>
  <c r="GE217" i="1"/>
  <c r="GB217" i="1"/>
  <c r="CS217" i="1"/>
  <c r="S217" i="1"/>
  <c r="CL217" i="1"/>
  <c r="U217" i="1"/>
  <c r="DN217" i="1"/>
  <c r="AX217" i="1"/>
  <c r="ED217" i="1"/>
  <c r="AH217" i="1"/>
  <c r="FT217" i="1"/>
  <c r="DU217" i="1"/>
  <c r="EW217" i="1"/>
  <c r="EK217" i="1"/>
  <c r="DJ217" i="1"/>
  <c r="EL217" i="1"/>
  <c r="AB217" i="1"/>
  <c r="M217" i="1"/>
  <c r="BX217" i="1"/>
  <c r="CA217" i="1"/>
  <c r="DD217" i="1"/>
  <c r="FN217" i="1"/>
  <c r="AJ217" i="1"/>
  <c r="CV217" i="1"/>
  <c r="BL217" i="1"/>
  <c r="BB217" i="1"/>
  <c r="GC217" i="1"/>
  <c r="EA217" i="1"/>
  <c r="EB217" i="1"/>
  <c r="DI217" i="1"/>
  <c r="FD217" i="1"/>
  <c r="CR217" i="1"/>
  <c r="CX217" i="1"/>
  <c r="FL217" i="1"/>
  <c r="BQ217" i="1"/>
  <c r="CE217" i="1"/>
  <c r="EP217" i="1"/>
  <c r="BG217" i="1"/>
  <c r="DX217" i="1"/>
  <c r="F217" i="1"/>
  <c r="AK217" i="1"/>
  <c r="EH217" i="1"/>
  <c r="BU217" i="1"/>
  <c r="P217" i="1"/>
  <c r="E217" i="1"/>
  <c r="DE217" i="1"/>
  <c r="DH217" i="1"/>
  <c r="AG217" i="1"/>
  <c r="ER217" i="1"/>
  <c r="AO217" i="1"/>
  <c r="DV217" i="1"/>
  <c r="FV217" i="1"/>
  <c r="AC217" i="1"/>
  <c r="GL217" i="1" s="1"/>
  <c r="R217" i="1"/>
  <c r="FJ217" i="1"/>
  <c r="EC217" i="1"/>
  <c r="FW217" i="1"/>
  <c r="FA217" i="1"/>
  <c r="AA217" i="1"/>
  <c r="DA217" i="1"/>
  <c r="BA217" i="1"/>
  <c r="FF217" i="1"/>
  <c r="EI217" i="1"/>
  <c r="BJ217" i="1"/>
  <c r="DT217" i="1"/>
  <c r="DQ217" i="1"/>
  <c r="FB217" i="1"/>
  <c r="GH217" i="1"/>
  <c r="AL217" i="1"/>
  <c r="AD217" i="1"/>
  <c r="GM217" i="1" s="1"/>
  <c r="Q217" i="1"/>
  <c r="I217" i="1"/>
  <c r="BH217" i="1"/>
  <c r="BM217" i="1"/>
  <c r="FK217" i="1"/>
  <c r="CD217" i="1"/>
  <c r="CO217" i="1"/>
  <c r="AR217" i="1"/>
  <c r="BP217" i="1"/>
  <c r="CF217" i="1"/>
  <c r="G10" i="11"/>
  <c r="AJ27" i="1"/>
  <c r="CV27" i="1"/>
  <c r="FH27" i="1"/>
  <c r="R27" i="1"/>
  <c r="CO27" i="1"/>
  <c r="FJ27" i="1"/>
  <c r="BB27" i="1"/>
  <c r="DW27" i="1"/>
  <c r="S27" i="1"/>
  <c r="DM27" i="1"/>
  <c r="U27" i="1"/>
  <c r="DO27" i="1"/>
  <c r="AX27" i="1"/>
  <c r="FY27" i="1"/>
  <c r="ED27" i="1"/>
  <c r="CY27" i="1"/>
  <c r="BY27" i="1"/>
  <c r="CJ27" i="1"/>
  <c r="EU27" i="1"/>
  <c r="V27" i="1"/>
  <c r="X27" i="1"/>
  <c r="CZ27" i="1"/>
  <c r="FP27" i="1"/>
  <c r="FS27" i="1"/>
  <c r="DZ27" i="1"/>
  <c r="Q27" i="1"/>
  <c r="CS27" i="1"/>
  <c r="BS27" i="1"/>
  <c r="EI27" i="1"/>
  <c r="AZ27" i="1"/>
  <c r="DL27" i="1"/>
  <c r="FX27" i="1"/>
  <c r="AL27" i="1"/>
  <c r="DG27" i="1"/>
  <c r="GB27" i="1"/>
  <c r="BT27" i="1"/>
  <c r="EO27" i="1"/>
  <c r="AQ27" i="1"/>
  <c r="EL27" i="1"/>
  <c r="AT27" i="1"/>
  <c r="EM27" i="1"/>
  <c r="CG27" i="1"/>
  <c r="AK27" i="1"/>
  <c r="FI27" i="1"/>
  <c r="EN27" i="1"/>
  <c r="DR27" i="1"/>
  <c r="EP27" i="1"/>
  <c r="AN27" i="1"/>
  <c r="DF27" i="1"/>
  <c r="DV27" i="1"/>
  <c r="AP27" i="1"/>
  <c r="BA27" i="1"/>
  <c r="BH27" i="1"/>
  <c r="DT27" i="1"/>
  <c r="GF27" i="1"/>
  <c r="AU27" i="1"/>
  <c r="DP27" i="1"/>
  <c r="E27" i="1"/>
  <c r="CC27" i="1"/>
  <c r="EX27" i="1"/>
  <c r="BE27" i="1"/>
  <c r="EW27" i="1"/>
  <c r="BF27" i="1"/>
  <c r="EY27" i="1"/>
  <c r="CT27" i="1"/>
  <c r="AY27" i="1"/>
  <c r="GA27" i="1"/>
  <c r="FM27" i="1"/>
  <c r="EK27" i="1"/>
  <c r="FR27" i="1"/>
  <c r="BL27" i="1"/>
  <c r="FC27" i="1"/>
  <c r="FN27" i="1"/>
  <c r="DC27" i="1"/>
  <c r="CA27" i="1"/>
  <c r="BZ27" i="1"/>
  <c r="FU27" i="1"/>
  <c r="EG27" i="1"/>
  <c r="AV27" i="1"/>
  <c r="DD27" i="1"/>
  <c r="BK27" i="1"/>
  <c r="AF27" i="1"/>
  <c r="EA27" i="1"/>
  <c r="ET27" i="1"/>
  <c r="DI27" i="1"/>
  <c r="BW27" i="1"/>
  <c r="B27" i="1"/>
  <c r="A28" i="1"/>
  <c r="BP27" i="1"/>
  <c r="EB27" i="1"/>
  <c r="G27" i="1"/>
  <c r="BD27" i="1"/>
  <c r="DY27" i="1"/>
  <c r="O27" i="1"/>
  <c r="CL27" i="1"/>
  <c r="FG27" i="1"/>
  <c r="BQ27" i="1"/>
  <c r="FK27" i="1"/>
  <c r="BR27" i="1"/>
  <c r="FL27" i="1"/>
  <c r="DJ27" i="1"/>
  <c r="BO27" i="1"/>
  <c r="K27" i="1"/>
  <c r="GE27" i="1"/>
  <c r="FE27" i="1"/>
  <c r="AD27" i="1"/>
  <c r="CM27" i="1"/>
  <c r="W27" i="1"/>
  <c r="M27" i="1"/>
  <c r="GG27" i="1"/>
  <c r="CI27" i="1"/>
  <c r="ER27" i="1"/>
  <c r="EQ27" i="1"/>
  <c r="DE27" i="1"/>
  <c r="CP27" i="1"/>
  <c r="CQ27" i="1"/>
  <c r="ES27" i="1"/>
  <c r="BG27" i="1"/>
  <c r="AA27" i="1"/>
  <c r="EV27" i="1"/>
  <c r="FO27" i="1"/>
  <c r="DX27" i="1"/>
  <c r="CN27" i="1"/>
  <c r="H27" i="1"/>
  <c r="FA27" i="1"/>
  <c r="DN27" i="1"/>
  <c r="DA27" i="1"/>
  <c r="DB27" i="1"/>
  <c r="AH27" i="1"/>
  <c r="DK27" i="1"/>
  <c r="BC27" i="1"/>
  <c r="DQ27" i="1"/>
  <c r="AO27" i="1"/>
  <c r="D27" i="1"/>
  <c r="AR27" i="1"/>
  <c r="AC27" i="1"/>
  <c r="CX27" i="1"/>
  <c r="EF27" i="1"/>
  <c r="AG27" i="1"/>
  <c r="BN27" i="1"/>
  <c r="DS27" i="1"/>
  <c r="FT27" i="1"/>
  <c r="GC27" i="1"/>
  <c r="L27" i="1"/>
  <c r="BX27" i="1"/>
  <c r="EJ27" i="1"/>
  <c r="P27" i="1"/>
  <c r="BM27" i="1"/>
  <c r="EH27" i="1"/>
  <c r="Z27" i="1"/>
  <c r="CU27" i="1"/>
  <c r="FQ27" i="1"/>
  <c r="CB27" i="1"/>
  <c r="FV27" i="1"/>
  <c r="CD27" i="1"/>
  <c r="FW27" i="1"/>
  <c r="EC27" i="1"/>
  <c r="CH27" i="1"/>
  <c r="AM27" i="1"/>
  <c r="J27" i="1"/>
  <c r="GD27" i="1"/>
  <c r="BJ27" i="1"/>
  <c r="DU27" i="1"/>
  <c r="BU27" i="1"/>
  <c r="CR27" i="1"/>
  <c r="EE27" i="1"/>
  <c r="AW27" i="1"/>
  <c r="T27" i="1"/>
  <c r="CF27" i="1"/>
  <c r="Y27" i="1"/>
  <c r="BV27" i="1"/>
  <c r="AI27" i="1"/>
  <c r="FZ27" i="1"/>
  <c r="GH27" i="1"/>
  <c r="N27" i="1"/>
  <c r="CW27" i="1"/>
  <c r="AE27" i="1"/>
  <c r="CK27" i="1"/>
  <c r="DH27" i="1"/>
  <c r="I27" i="1"/>
  <c r="AB27" i="1"/>
  <c r="EZ27" i="1"/>
  <c r="CE27" i="1"/>
  <c r="AS27" i="1"/>
  <c r="GI27" i="1"/>
  <c r="F27" i="1"/>
  <c r="FF27" i="1"/>
  <c r="BI27" i="1"/>
  <c r="FD27" i="1"/>
  <c r="FB27" i="1"/>
  <c r="GK217" i="1" l="1"/>
  <c r="FB218" i="1"/>
  <c r="EZ218" i="1"/>
  <c r="GH218" i="1"/>
  <c r="EE218" i="1"/>
  <c r="CH218" i="1"/>
  <c r="BI218" i="1"/>
  <c r="I218" i="1"/>
  <c r="AI218" i="1"/>
  <c r="GI218" i="1"/>
  <c r="CE218" i="1"/>
  <c r="N218" i="1"/>
  <c r="AW218" i="1"/>
  <c r="AM218" i="1"/>
  <c r="Z218" i="1"/>
  <c r="FT218" i="1"/>
  <c r="FD218" i="1"/>
  <c r="AB218" i="1"/>
  <c r="FZ218" i="1"/>
  <c r="CR218" i="1"/>
  <c r="EC218" i="1"/>
  <c r="EH218" i="1"/>
  <c r="BU218" i="1"/>
  <c r="Y218" i="1"/>
  <c r="BJ218" i="1"/>
  <c r="FV218" i="1"/>
  <c r="EJ218" i="1"/>
  <c r="FW218" i="1"/>
  <c r="F218" i="1"/>
  <c r="CF218" i="1"/>
  <c r="GD218" i="1"/>
  <c r="CB218" i="1"/>
  <c r="CK218" i="1"/>
  <c r="AE218" i="1"/>
  <c r="GM218" i="1" s="1"/>
  <c r="AS218" i="1"/>
  <c r="CW218" i="1"/>
  <c r="T218" i="1"/>
  <c r="J218" i="1"/>
  <c r="FQ218" i="1"/>
  <c r="L218" i="1"/>
  <c r="AC218" i="1"/>
  <c r="DB218" i="1"/>
  <c r="EV218" i="1"/>
  <c r="ER218" i="1"/>
  <c r="GE218" i="1"/>
  <c r="FG218" i="1"/>
  <c r="DD218" i="1"/>
  <c r="FC218" i="1"/>
  <c r="EY218" i="1"/>
  <c r="AU218" i="1"/>
  <c r="AN218" i="1"/>
  <c r="AT218" i="1"/>
  <c r="FX218" i="1"/>
  <c r="FS218" i="1"/>
  <c r="CY218" i="1"/>
  <c r="DW218" i="1"/>
  <c r="CU218" i="1"/>
  <c r="GC218" i="1"/>
  <c r="AR218" i="1"/>
  <c r="DA218" i="1"/>
  <c r="AA218" i="1"/>
  <c r="CI218" i="1"/>
  <c r="K218" i="1"/>
  <c r="CL218" i="1"/>
  <c r="AV218" i="1"/>
  <c r="BL218" i="1"/>
  <c r="BF218" i="1"/>
  <c r="GF218" i="1"/>
  <c r="EP218" i="1"/>
  <c r="EL218" i="1"/>
  <c r="DL218" i="1"/>
  <c r="FP218" i="1"/>
  <c r="ED218" i="1"/>
  <c r="BB218" i="1"/>
  <c r="DN218" i="1"/>
  <c r="BG218" i="1"/>
  <c r="GG218" i="1"/>
  <c r="BO218" i="1"/>
  <c r="O218" i="1"/>
  <c r="BW218" i="1"/>
  <c r="EG218" i="1"/>
  <c r="FR218" i="1"/>
  <c r="EW218" i="1"/>
  <c r="DT218" i="1"/>
  <c r="DR218" i="1"/>
  <c r="AQ218" i="1"/>
  <c r="AZ218" i="1"/>
  <c r="CZ218" i="1"/>
  <c r="FY218" i="1"/>
  <c r="FJ218" i="1"/>
  <c r="DS218" i="1"/>
  <c r="AO218" i="1"/>
  <c r="FA218" i="1"/>
  <c r="ES218" i="1"/>
  <c r="M218" i="1"/>
  <c r="DJ218" i="1"/>
  <c r="DY218" i="1"/>
  <c r="DI218" i="1"/>
  <c r="FU218" i="1"/>
  <c r="EK218" i="1"/>
  <c r="BE218" i="1"/>
  <c r="BH218" i="1"/>
  <c r="EN218" i="1"/>
  <c r="EO218" i="1"/>
  <c r="EI218" i="1"/>
  <c r="X218" i="1"/>
  <c r="AX218" i="1"/>
  <c r="CO218" i="1"/>
  <c r="BN218" i="1"/>
  <c r="DQ218" i="1"/>
  <c r="H218" i="1"/>
  <c r="CQ218" i="1"/>
  <c r="W218" i="1"/>
  <c r="FL218" i="1"/>
  <c r="BD218" i="1"/>
  <c r="ET218" i="1"/>
  <c r="BZ218" i="1"/>
  <c r="FM218" i="1"/>
  <c r="EX218" i="1"/>
  <c r="BA218" i="1"/>
  <c r="FI218" i="1"/>
  <c r="BT218" i="1"/>
  <c r="BS218" i="1"/>
  <c r="V218" i="1"/>
  <c r="DO218" i="1"/>
  <c r="R218" i="1"/>
  <c r="BM218" i="1"/>
  <c r="FF218" i="1"/>
  <c r="DH218" i="1"/>
  <c r="BV218" i="1"/>
  <c r="DU218" i="1"/>
  <c r="CD218" i="1"/>
  <c r="P218" i="1"/>
  <c r="AG218" i="1"/>
  <c r="BC218" i="1"/>
  <c r="CN218" i="1"/>
  <c r="CP218" i="1"/>
  <c r="CM218" i="1"/>
  <c r="BR218" i="1"/>
  <c r="G218" i="1"/>
  <c r="EA218" i="1"/>
  <c r="CA218" i="1"/>
  <c r="GA218" i="1"/>
  <c r="CC218" i="1"/>
  <c r="AP218" i="1"/>
  <c r="AK218" i="1"/>
  <c r="GB218" i="1"/>
  <c r="CS218" i="1"/>
  <c r="EU218" i="1"/>
  <c r="U218" i="1"/>
  <c r="FH218" i="1"/>
  <c r="EF218" i="1"/>
  <c r="DK218" i="1"/>
  <c r="DX218" i="1"/>
  <c r="DE218" i="1"/>
  <c r="AD218" i="1"/>
  <c r="GL218" i="1" s="1"/>
  <c r="FK218" i="1"/>
  <c r="EB218" i="1"/>
  <c r="AF218" i="1"/>
  <c r="GN218" i="1" s="1"/>
  <c r="DC218" i="1"/>
  <c r="AY218" i="1"/>
  <c r="E218" i="1"/>
  <c r="DV218" i="1"/>
  <c r="CG218" i="1"/>
  <c r="DG218" i="1"/>
  <c r="Q218" i="1"/>
  <c r="CJ218" i="1"/>
  <c r="DM218" i="1"/>
  <c r="CV218" i="1"/>
  <c r="BX218" i="1"/>
  <c r="CX218" i="1"/>
  <c r="AH218" i="1"/>
  <c r="FO218" i="1"/>
  <c r="EQ218" i="1"/>
  <c r="FE218" i="1"/>
  <c r="BQ218" i="1"/>
  <c r="BP218" i="1"/>
  <c r="BK218" i="1"/>
  <c r="FN218" i="1"/>
  <c r="CT218" i="1"/>
  <c r="DP218" i="1"/>
  <c r="DF218" i="1"/>
  <c r="EM218" i="1"/>
  <c r="AL218" i="1"/>
  <c r="DZ218" i="1"/>
  <c r="BY218" i="1"/>
  <c r="S218" i="1"/>
  <c r="AJ218" i="1"/>
  <c r="G11" i="11"/>
  <c r="Q28" i="1"/>
  <c r="CC28" i="1"/>
  <c r="EO28" i="1"/>
  <c r="X28" i="1"/>
  <c r="CT28" i="1"/>
  <c r="FO28" i="1"/>
  <c r="BG28" i="1"/>
  <c r="EB28" i="1"/>
  <c r="AB28" i="1"/>
  <c r="DV28" i="1"/>
  <c r="AC28" i="1"/>
  <c r="DW28" i="1"/>
  <c r="AR28" i="1"/>
  <c r="FP28" i="1"/>
  <c r="DE28" i="1"/>
  <c r="BO28" i="1"/>
  <c r="BK28" i="1"/>
  <c r="BT28" i="1"/>
  <c r="CY28" i="1"/>
  <c r="FJ28" i="1"/>
  <c r="FB28" i="1"/>
  <c r="EN28" i="1"/>
  <c r="GA28" i="1"/>
  <c r="D28" i="1"/>
  <c r="Y28" i="1"/>
  <c r="CK28" i="1"/>
  <c r="EW28" i="1"/>
  <c r="AH28" i="1"/>
  <c r="DC28" i="1"/>
  <c r="FX28" i="1"/>
  <c r="BP28" i="1"/>
  <c r="EK28" i="1"/>
  <c r="AM28" i="1"/>
  <c r="EH28" i="1"/>
  <c r="AP28" i="1"/>
  <c r="EI28" i="1"/>
  <c r="BF28" i="1"/>
  <c r="GH28" i="1"/>
  <c r="DT28" i="1"/>
  <c r="CG28" i="1"/>
  <c r="CF28" i="1"/>
  <c r="CV28" i="1"/>
  <c r="EE28" i="1"/>
  <c r="L28" i="1"/>
  <c r="AF28" i="1"/>
  <c r="CE28" i="1"/>
  <c r="AJ28" i="1"/>
  <c r="G28" i="1"/>
  <c r="I28" i="1"/>
  <c r="BU28" i="1"/>
  <c r="EG28" i="1"/>
  <c r="O28" i="1"/>
  <c r="CJ28" i="1"/>
  <c r="FF28" i="1"/>
  <c r="AX28" i="1"/>
  <c r="DS28" i="1"/>
  <c r="P28" i="1"/>
  <c r="DH28" i="1"/>
  <c r="R28" i="1"/>
  <c r="DK28" i="1"/>
  <c r="Z28" i="1"/>
  <c r="EZ28" i="1"/>
  <c r="CO28" i="1"/>
  <c r="AT28" i="1"/>
  <c r="AL28" i="1"/>
  <c r="AU28" i="1"/>
  <c r="CB28" i="1"/>
  <c r="EF28" i="1"/>
  <c r="DN28" i="1"/>
  <c r="BD28" i="1"/>
  <c r="CP28" i="1"/>
  <c r="AI28" i="1"/>
  <c r="AG28" i="1"/>
  <c r="CS28" i="1"/>
  <c r="FE28" i="1"/>
  <c r="AQ28" i="1"/>
  <c r="DL28" i="1"/>
  <c r="GG28" i="1"/>
  <c r="BY28" i="1"/>
  <c r="ET28" i="1"/>
  <c r="BA28" i="1"/>
  <c r="ES28" i="1"/>
  <c r="BB28" i="1"/>
  <c r="EU28" i="1"/>
  <c r="BV28" i="1"/>
  <c r="K28" i="1"/>
  <c r="EL28" i="1"/>
  <c r="DF28" i="1"/>
  <c r="DB28" i="1"/>
  <c r="EC28" i="1"/>
  <c r="FI28" i="1"/>
  <c r="BJ28" i="1"/>
  <c r="BS28" i="1"/>
  <c r="EP28" i="1"/>
  <c r="CR28" i="1"/>
  <c r="H28" i="1"/>
  <c r="AO28" i="1"/>
  <c r="DA28" i="1"/>
  <c r="FM28" i="1"/>
  <c r="AZ28" i="1"/>
  <c r="DU28" i="1"/>
  <c r="M28" i="1"/>
  <c r="CH28" i="1"/>
  <c r="FC28" i="1"/>
  <c r="BL28" i="1"/>
  <c r="FG28" i="1"/>
  <c r="BN28" i="1"/>
  <c r="FH28" i="1"/>
  <c r="CN28" i="1"/>
  <c r="AA28" i="1"/>
  <c r="FA28" i="1"/>
  <c r="EA28" i="1"/>
  <c r="DZ28" i="1"/>
  <c r="FD28" i="1"/>
  <c r="W28" i="1"/>
  <c r="DM28" i="1"/>
  <c r="DO28" i="1"/>
  <c r="AK28" i="1"/>
  <c r="CU28" i="1"/>
  <c r="B28" i="1"/>
  <c r="AW28" i="1"/>
  <c r="DI28" i="1"/>
  <c r="FU28" i="1"/>
  <c r="BI28" i="1"/>
  <c r="ED28" i="1"/>
  <c r="V28" i="1"/>
  <c r="CQ28" i="1"/>
  <c r="FL28" i="1"/>
  <c r="BX28" i="1"/>
  <c r="FR28" i="1"/>
  <c r="BZ28" i="1"/>
  <c r="FS28" i="1"/>
  <c r="DD28" i="1"/>
  <c r="AS28" i="1"/>
  <c r="FQ28" i="1"/>
  <c r="EX28" i="1"/>
  <c r="ER28" i="1"/>
  <c r="GB28" i="1"/>
  <c r="AY28" i="1"/>
  <c r="EY28" i="1"/>
  <c r="FK28" i="1"/>
  <c r="FY28" i="1"/>
  <c r="DP28" i="1"/>
  <c r="BE28" i="1"/>
  <c r="DQ28" i="1"/>
  <c r="GC28" i="1"/>
  <c r="BR28" i="1"/>
  <c r="EM28" i="1"/>
  <c r="AE28" i="1"/>
  <c r="CZ28" i="1"/>
  <c r="FV28" i="1"/>
  <c r="CL28" i="1"/>
  <c r="GD28" i="1"/>
  <c r="CM28" i="1"/>
  <c r="GF28" i="1"/>
  <c r="DR28" i="1"/>
  <c r="BH28" i="1"/>
  <c r="GI28" i="1"/>
  <c r="FT28" i="1"/>
  <c r="FN28" i="1"/>
  <c r="S28" i="1"/>
  <c r="CD28" i="1"/>
  <c r="AD28" i="1"/>
  <c r="BC28" i="1"/>
  <c r="CI28" i="1"/>
  <c r="EQ28" i="1"/>
  <c r="A29" i="1"/>
  <c r="BM28" i="1"/>
  <c r="DY28" i="1"/>
  <c r="F28" i="1"/>
  <c r="CA28" i="1"/>
  <c r="EV28" i="1"/>
  <c r="AN28" i="1"/>
  <c r="DJ28" i="1"/>
  <c r="GE28" i="1"/>
  <c r="CW28" i="1"/>
  <c r="E28" i="1"/>
  <c r="CX28" i="1"/>
  <c r="J28" i="1"/>
  <c r="EJ28" i="1"/>
  <c r="BW28" i="1"/>
  <c r="U28" i="1"/>
  <c r="T28" i="1"/>
  <c r="N28" i="1"/>
  <c r="AV28" i="1"/>
  <c r="DG28" i="1"/>
  <c r="BQ28" i="1"/>
  <c r="DX28" i="1"/>
  <c r="FZ28" i="1"/>
  <c r="FW28" i="1"/>
  <c r="GK218" i="1" l="1"/>
  <c r="CW219" i="1"/>
  <c r="FN219" i="1"/>
  <c r="BE219" i="1"/>
  <c r="FL219" i="1"/>
  <c r="EA219" i="1"/>
  <c r="N219" i="1"/>
  <c r="BM219" i="1"/>
  <c r="CL219" i="1"/>
  <c r="EX219" i="1"/>
  <c r="FC219" i="1"/>
  <c r="DX219" i="1"/>
  <c r="BQ219" i="1"/>
  <c r="J219" i="1"/>
  <c r="CA219" i="1"/>
  <c r="AD219" i="1"/>
  <c r="GF219" i="1"/>
  <c r="BR219" i="1"/>
  <c r="AY219" i="1"/>
  <c r="BZ219" i="1"/>
  <c r="FU219" i="1"/>
  <c r="W219" i="1"/>
  <c r="BN219" i="1"/>
  <c r="FM219" i="1"/>
  <c r="FI219" i="1"/>
  <c r="BB219" i="1"/>
  <c r="FE219" i="1"/>
  <c r="CB219" i="1"/>
  <c r="R219" i="1"/>
  <c r="EG219" i="1"/>
  <c r="EE219" i="1"/>
  <c r="AP219" i="1"/>
  <c r="EW219" i="1"/>
  <c r="CY219" i="1"/>
  <c r="AC219" i="1"/>
  <c r="EO219" i="1"/>
  <c r="ET219" i="1"/>
  <c r="DS219" i="1"/>
  <c r="BO219" i="1"/>
  <c r="FZ219" i="1"/>
  <c r="EJ219" i="1"/>
  <c r="DG219" i="1"/>
  <c r="CX219" i="1"/>
  <c r="F219" i="1"/>
  <c r="CD219" i="1"/>
  <c r="CM219" i="1"/>
  <c r="GC219" i="1"/>
  <c r="GB219" i="1"/>
  <c r="FR219" i="1"/>
  <c r="DI219" i="1"/>
  <c r="FD219" i="1"/>
  <c r="FG219" i="1"/>
  <c r="DA219" i="1"/>
  <c r="EC219" i="1"/>
  <c r="ES219" i="1"/>
  <c r="CS219" i="1"/>
  <c r="AU219" i="1"/>
  <c r="DH219" i="1"/>
  <c r="BU219" i="1"/>
  <c r="CV219" i="1"/>
  <c r="EH219" i="1"/>
  <c r="CK219" i="1"/>
  <c r="BT219" i="1"/>
  <c r="DV219" i="1"/>
  <c r="CC219" i="1"/>
  <c r="AV219" i="1"/>
  <c r="E219" i="1"/>
  <c r="DY219" i="1"/>
  <c r="S219" i="1"/>
  <c r="GD219" i="1"/>
  <c r="DQ219" i="1"/>
  <c r="ER219" i="1"/>
  <c r="BX219" i="1"/>
  <c r="AW219" i="1"/>
  <c r="DZ219" i="1"/>
  <c r="BL219" i="1"/>
  <c r="AO219" i="1"/>
  <c r="DB219" i="1"/>
  <c r="BA219" i="1"/>
  <c r="AG219" i="1"/>
  <c r="GN219" i="1" s="1"/>
  <c r="AL219" i="1"/>
  <c r="P219" i="1"/>
  <c r="I219" i="1"/>
  <c r="CF219" i="1"/>
  <c r="AM219" i="1"/>
  <c r="Y219" i="1"/>
  <c r="BK219" i="1"/>
  <c r="AB219" i="1"/>
  <c r="Q219" i="1"/>
  <c r="H219" i="1"/>
  <c r="G219" i="1"/>
  <c r="EB219" i="1"/>
  <c r="T219" i="1"/>
  <c r="GE219" i="1"/>
  <c r="FT219" i="1"/>
  <c r="FV219" i="1"/>
  <c r="DP219" i="1"/>
  <c r="FQ219" i="1"/>
  <c r="CQ219" i="1"/>
  <c r="CU219" i="1"/>
  <c r="FA219" i="1"/>
  <c r="CH219" i="1"/>
  <c r="CR219" i="1"/>
  <c r="EL219" i="1"/>
  <c r="BY219" i="1"/>
  <c r="CP219" i="1"/>
  <c r="CO219" i="1"/>
  <c r="AX219" i="1"/>
  <c r="AJ219" i="1"/>
  <c r="DT219" i="1"/>
  <c r="BP219" i="1"/>
  <c r="GA219" i="1"/>
  <c r="DE219" i="1"/>
  <c r="BG219" i="1"/>
  <c r="DF219" i="1"/>
  <c r="CG219" i="1"/>
  <c r="U219" i="1"/>
  <c r="DJ219" i="1"/>
  <c r="EQ219" i="1"/>
  <c r="GI219" i="1"/>
  <c r="CZ219" i="1"/>
  <c r="FY219" i="1"/>
  <c r="AS219" i="1"/>
  <c r="V219" i="1"/>
  <c r="AK219" i="1"/>
  <c r="AA219" i="1"/>
  <c r="M219" i="1"/>
  <c r="EP219" i="1"/>
  <c r="K219" i="1"/>
  <c r="GG219" i="1"/>
  <c r="BD219" i="1"/>
  <c r="EZ219" i="1"/>
  <c r="FF219" i="1"/>
  <c r="CE219" i="1"/>
  <c r="GH219" i="1"/>
  <c r="FX219" i="1"/>
  <c r="EN219" i="1"/>
  <c r="FP219" i="1"/>
  <c r="FO219" i="1"/>
  <c r="AT219" i="1"/>
  <c r="FW219" i="1"/>
  <c r="AN219" i="1"/>
  <c r="CI219" i="1"/>
  <c r="BH219" i="1"/>
  <c r="AE219" i="1"/>
  <c r="GL219" i="1" s="1"/>
  <c r="FK219" i="1"/>
  <c r="DD219" i="1"/>
  <c r="ED219" i="1"/>
  <c r="DO219" i="1"/>
  <c r="CN219" i="1"/>
  <c r="DU219" i="1"/>
  <c r="BS219" i="1"/>
  <c r="BV219" i="1"/>
  <c r="DL219" i="1"/>
  <c r="DN219" i="1"/>
  <c r="Z219" i="1"/>
  <c r="CJ219" i="1"/>
  <c r="AF219" i="1"/>
  <c r="GM219" i="1" s="1"/>
  <c r="BF219" i="1"/>
  <c r="DC219" i="1"/>
  <c r="FB219" i="1"/>
  <c r="AR219" i="1"/>
  <c r="CT219" i="1"/>
  <c r="AI219" i="1"/>
  <c r="EK219" i="1"/>
  <c r="BW219" i="1"/>
  <c r="EV219" i="1"/>
  <c r="BC219" i="1"/>
  <c r="DR219" i="1"/>
  <c r="EM219" i="1"/>
  <c r="EY219" i="1"/>
  <c r="FS219" i="1"/>
  <c r="BI219" i="1"/>
  <c r="DM219" i="1"/>
  <c r="FH219" i="1"/>
  <c r="AZ219" i="1"/>
  <c r="BJ219" i="1"/>
  <c r="EU219" i="1"/>
  <c r="AQ219" i="1"/>
  <c r="EF219" i="1"/>
  <c r="DK219" i="1"/>
  <c r="O219" i="1"/>
  <c r="L219" i="1"/>
  <c r="EI219" i="1"/>
  <c r="AH219" i="1"/>
  <c r="FJ219" i="1"/>
  <c r="DW219" i="1"/>
  <c r="X219" i="1"/>
  <c r="G12" i="11"/>
  <c r="GC29" i="1"/>
  <c r="BI29" i="1"/>
  <c r="CU29" i="1"/>
  <c r="FX29" i="1"/>
  <c r="EH29" i="1"/>
  <c r="J29" i="1"/>
  <c r="BY29" i="1"/>
  <c r="CA29" i="1"/>
  <c r="AL29" i="1"/>
  <c r="FJ29" i="1"/>
  <c r="DQ29" i="1"/>
  <c r="CD29" i="1"/>
  <c r="BH29" i="1"/>
  <c r="BV29" i="1"/>
  <c r="DK29" i="1"/>
  <c r="H29" i="1"/>
  <c r="EZ29" i="1"/>
  <c r="AO29" i="1"/>
  <c r="DI29" i="1"/>
  <c r="CB29" i="1"/>
  <c r="AT29" i="1"/>
  <c r="FR29" i="1"/>
  <c r="DZ29" i="1"/>
  <c r="CM29" i="1"/>
  <c r="BT29" i="1"/>
  <c r="CI29" i="1"/>
  <c r="EA29" i="1"/>
  <c r="AE29" i="1"/>
  <c r="FV29" i="1"/>
  <c r="BM29" i="1"/>
  <c r="FL29" i="1"/>
  <c r="GI29" i="1"/>
  <c r="V29" i="1"/>
  <c r="CH29" i="1"/>
  <c r="ET29" i="1"/>
  <c r="AC29" i="1"/>
  <c r="CY29" i="1"/>
  <c r="FT29" i="1"/>
  <c r="BL29" i="1"/>
  <c r="EG29" i="1"/>
  <c r="AI29" i="1"/>
  <c r="EC29" i="1"/>
  <c r="AX29" i="1"/>
  <c r="EQ29" i="1"/>
  <c r="CC29" i="1"/>
  <c r="AH29" i="1"/>
  <c r="FI29" i="1"/>
  <c r="EJ29" i="1"/>
  <c r="DJ29" i="1"/>
  <c r="EN29" i="1"/>
  <c r="FU29" i="1"/>
  <c r="P29" i="1"/>
  <c r="W29" i="1"/>
  <c r="CZ29" i="1"/>
  <c r="BD29" i="1"/>
  <c r="EM29" i="1"/>
  <c r="BB29" i="1"/>
  <c r="FZ29" i="1"/>
  <c r="BN29" i="1"/>
  <c r="AA29" i="1"/>
  <c r="FQ29" i="1"/>
  <c r="FY29" i="1"/>
  <c r="Q29" i="1"/>
  <c r="CW29" i="1"/>
  <c r="AB29" i="1"/>
  <c r="BK29" i="1"/>
  <c r="U29" i="1"/>
  <c r="GF29" i="1"/>
  <c r="DN29" i="1"/>
  <c r="EI29" i="1"/>
  <c r="CV29" i="1"/>
  <c r="CG29" i="1"/>
  <c r="CT29" i="1"/>
  <c r="ES29" i="1"/>
  <c r="BA29" i="1"/>
  <c r="AF29" i="1"/>
  <c r="CR29" i="1"/>
  <c r="O29" i="1"/>
  <c r="AQ29" i="1"/>
  <c r="A30" i="1"/>
  <c r="BJ29" i="1"/>
  <c r="DV29" i="1"/>
  <c r="GH29" i="1"/>
  <c r="BW29" i="1"/>
  <c r="ER29" i="1"/>
  <c r="AJ29" i="1"/>
  <c r="DE29" i="1"/>
  <c r="GA29" i="1"/>
  <c r="CS29" i="1"/>
  <c r="M29" i="1"/>
  <c r="DG29" i="1"/>
  <c r="AG29" i="1"/>
  <c r="FG29" i="1"/>
  <c r="DL29" i="1"/>
  <c r="BX29" i="1"/>
  <c r="AU29" i="1"/>
  <c r="BG29" i="1"/>
  <c r="CL29" i="1"/>
  <c r="DU29" i="1"/>
  <c r="BQ29" i="1"/>
  <c r="CJ29" i="1"/>
  <c r="DW29" i="1"/>
  <c r="AR29" i="1"/>
  <c r="CF29" i="1"/>
  <c r="AS29" i="1"/>
  <c r="L29" i="1"/>
  <c r="Y29" i="1"/>
  <c r="AY29" i="1"/>
  <c r="FW29" i="1"/>
  <c r="CQ29" i="1"/>
  <c r="CK29" i="1"/>
  <c r="EW29" i="1"/>
  <c r="FM29" i="1"/>
  <c r="GG29" i="1"/>
  <c r="BZ29" i="1"/>
  <c r="T29" i="1"/>
  <c r="FK29" i="1"/>
  <c r="DX29" i="1"/>
  <c r="DR29" i="1"/>
  <c r="BO29" i="1"/>
  <c r="EU29" i="1"/>
  <c r="DM29" i="1"/>
  <c r="DP29" i="1"/>
  <c r="GE29" i="1"/>
  <c r="Z29" i="1"/>
  <c r="EK29" i="1"/>
  <c r="AD29" i="1"/>
  <c r="CP29" i="1"/>
  <c r="FB29" i="1"/>
  <c r="AM29" i="1"/>
  <c r="DH29" i="1"/>
  <c r="BU29" i="1"/>
  <c r="EP29" i="1"/>
  <c r="AW29" i="1"/>
  <c r="EO29" i="1"/>
  <c r="FD29" i="1"/>
  <c r="AZ29" i="1"/>
  <c r="FE29" i="1"/>
  <c r="FS29" i="1"/>
  <c r="BF29" i="1"/>
  <c r="FP29" i="1"/>
  <c r="D29" i="1"/>
  <c r="CX29" i="1"/>
  <c r="AV29" i="1"/>
  <c r="I29" i="1"/>
  <c r="EY29" i="1"/>
  <c r="FC29" i="1"/>
  <c r="FO29" i="1"/>
  <c r="BP29" i="1"/>
  <c r="GD29" i="1"/>
  <c r="E29" i="1"/>
  <c r="DB29" i="1"/>
  <c r="AP29" i="1"/>
  <c r="B29" i="1"/>
  <c r="DF29" i="1"/>
  <c r="BE29" i="1"/>
  <c r="R29" i="1"/>
  <c r="FH29" i="1"/>
  <c r="FN29" i="1"/>
  <c r="GB29" i="1"/>
  <c r="CE29" i="1"/>
  <c r="G29" i="1"/>
  <c r="AN29" i="1"/>
  <c r="EX29" i="1"/>
  <c r="DA29" i="1"/>
  <c r="F29" i="1"/>
  <c r="BR29" i="1"/>
  <c r="ED29" i="1"/>
  <c r="K29" i="1"/>
  <c r="FA29" i="1"/>
  <c r="DO29" i="1"/>
  <c r="DD29" i="1"/>
  <c r="DS29" i="1"/>
  <c r="EB29" i="1"/>
  <c r="BS29" i="1"/>
  <c r="DT29" i="1"/>
  <c r="DC29" i="1"/>
  <c r="DY29" i="1"/>
  <c r="N29" i="1"/>
  <c r="EL29" i="1"/>
  <c r="CO29" i="1"/>
  <c r="BC29" i="1"/>
  <c r="X29" i="1"/>
  <c r="AK29" i="1"/>
  <c r="EE29" i="1"/>
  <c r="S29" i="1"/>
  <c r="CN29" i="1"/>
  <c r="EV29" i="1"/>
  <c r="FF29" i="1"/>
  <c r="EF29" i="1"/>
  <c r="GK219" i="1" l="1"/>
  <c r="CO220" i="1"/>
  <c r="DS220" i="1"/>
  <c r="EV220" i="1"/>
  <c r="EL220" i="1"/>
  <c r="EX220" i="1"/>
  <c r="CN220" i="1"/>
  <c r="N220" i="1"/>
  <c r="DO220" i="1"/>
  <c r="S220" i="1"/>
  <c r="DY220" i="1"/>
  <c r="FA220" i="1"/>
  <c r="EE220" i="1"/>
  <c r="CE220" i="1"/>
  <c r="AK220" i="1"/>
  <c r="DT220" i="1"/>
  <c r="X220" i="1"/>
  <c r="BS220" i="1"/>
  <c r="DC220" i="1"/>
  <c r="K220" i="1"/>
  <c r="EF220" i="1"/>
  <c r="BC220" i="1"/>
  <c r="EB220" i="1"/>
  <c r="F220" i="1"/>
  <c r="FH220" i="1"/>
  <c r="GD220" i="1"/>
  <c r="FF220" i="1"/>
  <c r="DA220" i="1"/>
  <c r="DD220" i="1"/>
  <c r="AP220" i="1"/>
  <c r="R220" i="1"/>
  <c r="BE220" i="1"/>
  <c r="AN220" i="1"/>
  <c r="G220" i="1"/>
  <c r="ED220" i="1"/>
  <c r="BR220" i="1"/>
  <c r="FN220" i="1"/>
  <c r="AW220" i="1"/>
  <c r="EK220" i="1"/>
  <c r="DX220" i="1"/>
  <c r="CQ220" i="1"/>
  <c r="DW220" i="1"/>
  <c r="DL220" i="1"/>
  <c r="AJ220" i="1"/>
  <c r="O220" i="1"/>
  <c r="EI220" i="1"/>
  <c r="FY220" i="1"/>
  <c r="CZ220" i="1"/>
  <c r="AH220" i="1"/>
  <c r="GN220" i="1" s="1"/>
  <c r="FT220" i="1"/>
  <c r="BM220" i="1"/>
  <c r="FR220" i="1"/>
  <c r="BV220" i="1"/>
  <c r="J220" i="1"/>
  <c r="BP220" i="1"/>
  <c r="FP220" i="1"/>
  <c r="EP220" i="1"/>
  <c r="Z220" i="1"/>
  <c r="FK220" i="1"/>
  <c r="FW220" i="1"/>
  <c r="CJ220" i="1"/>
  <c r="FG220" i="1"/>
  <c r="ER220" i="1"/>
  <c r="CR220" i="1"/>
  <c r="DN220" i="1"/>
  <c r="FQ220" i="1"/>
  <c r="W220" i="1"/>
  <c r="CC220" i="1"/>
  <c r="CY220" i="1"/>
  <c r="FV220" i="1"/>
  <c r="AT220" i="1"/>
  <c r="BH220" i="1"/>
  <c r="EH220" i="1"/>
  <c r="FO220" i="1"/>
  <c r="BF220" i="1"/>
  <c r="BU220" i="1"/>
  <c r="GE220" i="1"/>
  <c r="T220" i="1"/>
  <c r="AY220" i="1"/>
  <c r="BQ220" i="1"/>
  <c r="AG220" i="1"/>
  <c r="GM220" i="1" s="1"/>
  <c r="BW220" i="1"/>
  <c r="AF220" i="1"/>
  <c r="GL220" i="1" s="1"/>
  <c r="GF220" i="1"/>
  <c r="AA220" i="1"/>
  <c r="P220" i="1"/>
  <c r="EQ220" i="1"/>
  <c r="AC220" i="1"/>
  <c r="AE220" i="1"/>
  <c r="CB220" i="1"/>
  <c r="CD220" i="1"/>
  <c r="FX220" i="1"/>
  <c r="DF220" i="1"/>
  <c r="FC220" i="1"/>
  <c r="FS220" i="1"/>
  <c r="DH220" i="1"/>
  <c r="DP220" i="1"/>
  <c r="BZ220" i="1"/>
  <c r="Y220" i="1"/>
  <c r="DU220" i="1"/>
  <c r="DG220" i="1"/>
  <c r="GH220" i="1"/>
  <c r="BA220" i="1"/>
  <c r="U220" i="1"/>
  <c r="BN220" i="1"/>
  <c r="FU220" i="1"/>
  <c r="AX220" i="1"/>
  <c r="ET220" i="1"/>
  <c r="EA220" i="1"/>
  <c r="DI220" i="1"/>
  <c r="DQ220" i="1"/>
  <c r="CU220" i="1"/>
  <c r="EY220" i="1"/>
  <c r="FE220" i="1"/>
  <c r="AM220" i="1"/>
  <c r="DM220" i="1"/>
  <c r="GG220" i="1"/>
  <c r="L220" i="1"/>
  <c r="CL220" i="1"/>
  <c r="M220" i="1"/>
  <c r="DV220" i="1"/>
  <c r="ES220" i="1"/>
  <c r="BK220" i="1"/>
  <c r="FZ220" i="1"/>
  <c r="EN220" i="1"/>
  <c r="EC220" i="1"/>
  <c r="CH220" i="1"/>
  <c r="CI220" i="1"/>
  <c r="AO220" i="1"/>
  <c r="FJ220" i="1"/>
  <c r="BI220" i="1"/>
  <c r="I220" i="1"/>
  <c r="AZ220" i="1"/>
  <c r="FB220" i="1"/>
  <c r="EU220" i="1"/>
  <c r="FM220" i="1"/>
  <c r="AS220" i="1"/>
  <c r="BG220" i="1"/>
  <c r="CS220" i="1"/>
  <c r="BJ220" i="1"/>
  <c r="CT220" i="1"/>
  <c r="AB220" i="1"/>
  <c r="BB220" i="1"/>
  <c r="DJ220" i="1"/>
  <c r="AI220" i="1"/>
  <c r="V220" i="1"/>
  <c r="BT220" i="1"/>
  <c r="EZ220" i="1"/>
  <c r="AL220" i="1"/>
  <c r="GC220" i="1"/>
  <c r="GB220" i="1"/>
  <c r="DB220" i="1"/>
  <c r="AV220" i="1"/>
  <c r="FD220" i="1"/>
  <c r="CP220" i="1"/>
  <c r="BO220" i="1"/>
  <c r="EW220" i="1"/>
  <c r="CF220" i="1"/>
  <c r="AU220" i="1"/>
  <c r="GA220" i="1"/>
  <c r="CG220" i="1"/>
  <c r="CW220" i="1"/>
  <c r="EM220" i="1"/>
  <c r="EJ220" i="1"/>
  <c r="EG220" i="1"/>
  <c r="GI220" i="1"/>
  <c r="CM220" i="1"/>
  <c r="H220" i="1"/>
  <c r="CA220" i="1"/>
  <c r="E220" i="1"/>
  <c r="CX220" i="1"/>
  <c r="EO220" i="1"/>
  <c r="AD220" i="1"/>
  <c r="DR220" i="1"/>
  <c r="CK220" i="1"/>
  <c r="AR220" i="1"/>
  <c r="BX220" i="1"/>
  <c r="DE220" i="1"/>
  <c r="AQ220" i="1"/>
  <c r="CV220" i="1"/>
  <c r="Q220" i="1"/>
  <c r="BD220" i="1"/>
  <c r="FI220" i="1"/>
  <c r="BL220" i="1"/>
  <c r="FL220" i="1"/>
  <c r="DZ220" i="1"/>
  <c r="DK220" i="1"/>
  <c r="BY220" i="1"/>
  <c r="G14" i="11"/>
  <c r="AA30" i="1"/>
  <c r="CM30" i="1"/>
  <c r="EY30" i="1"/>
  <c r="AH30" i="1"/>
  <c r="DD30" i="1"/>
  <c r="FY30" i="1"/>
  <c r="BH30" i="1"/>
  <c r="EC30" i="1"/>
  <c r="T30" i="1"/>
  <c r="DN30" i="1"/>
  <c r="U30" i="1"/>
  <c r="DO30" i="1"/>
  <c r="BF30" i="1"/>
  <c r="GC30" i="1"/>
  <c r="DU30" i="1"/>
  <c r="CF30" i="1"/>
  <c r="BC30" i="1"/>
  <c r="AV30" i="1"/>
  <c r="DG30" i="1"/>
  <c r="FN30" i="1"/>
  <c r="EV30" i="1"/>
  <c r="BB30" i="1"/>
  <c r="CH30" i="1"/>
  <c r="ES30" i="1"/>
  <c r="AG30" i="1"/>
  <c r="EJ30" i="1"/>
  <c r="CA30" i="1"/>
  <c r="BU30" i="1"/>
  <c r="F30" i="1"/>
  <c r="EB30" i="1"/>
  <c r="B30" i="1"/>
  <c r="AQ30" i="1"/>
  <c r="FO30" i="1"/>
  <c r="DV30" i="1"/>
  <c r="BZ30" i="1"/>
  <c r="AS30" i="1"/>
  <c r="AT30" i="1"/>
  <c r="CL30" i="1"/>
  <c r="FB30" i="1"/>
  <c r="CW30" i="1"/>
  <c r="FH30" i="1"/>
  <c r="BN30" i="1"/>
  <c r="CJ30" i="1"/>
  <c r="AY30" i="1"/>
  <c r="FW30" i="1"/>
  <c r="EE30" i="1"/>
  <c r="CI30" i="1"/>
  <c r="BD30" i="1"/>
  <c r="BE30" i="1"/>
  <c r="DE30" i="1"/>
  <c r="FR30" i="1"/>
  <c r="DQ30" i="1"/>
  <c r="X30" i="1"/>
  <c r="DL30" i="1"/>
  <c r="CQ30" i="1"/>
  <c r="DS30" i="1"/>
  <c r="BS30" i="1"/>
  <c r="W30" i="1"/>
  <c r="FM30" i="1"/>
  <c r="FJ30" i="1"/>
  <c r="FK30" i="1"/>
  <c r="BI30" i="1"/>
  <c r="FL30" i="1"/>
  <c r="FE30" i="1"/>
  <c r="ET30" i="1"/>
  <c r="AJ30" i="1"/>
  <c r="CS30" i="1"/>
  <c r="AI30" i="1"/>
  <c r="CU30" i="1"/>
  <c r="FG30" i="1"/>
  <c r="AR30" i="1"/>
  <c r="DM30" i="1"/>
  <c r="GH30" i="1"/>
  <c r="BQ30" i="1"/>
  <c r="EL30" i="1"/>
  <c r="AE30" i="1"/>
  <c r="DY30" i="1"/>
  <c r="DZ30" i="1"/>
  <c r="BV30" i="1"/>
  <c r="L30" i="1"/>
  <c r="CX30" i="1"/>
  <c r="EF30" i="1"/>
  <c r="AC30" i="1"/>
  <c r="FX30" i="1"/>
  <c r="DC30" i="1"/>
  <c r="BA30" i="1"/>
  <c r="E30" i="1"/>
  <c r="EU30" i="1"/>
  <c r="EK30" i="1"/>
  <c r="EM30" i="1"/>
  <c r="AB30" i="1"/>
  <c r="DW30" i="1"/>
  <c r="CY30" i="1"/>
  <c r="BL30" i="1"/>
  <c r="BT30" i="1"/>
  <c r="D30" i="1"/>
  <c r="DK30" i="1"/>
  <c r="BJ30" i="1"/>
  <c r="N30" i="1"/>
  <c r="FD30" i="1"/>
  <c r="EX30" i="1"/>
  <c r="EZ30" i="1"/>
  <c r="AP30" i="1"/>
  <c r="ER30" i="1"/>
  <c r="ED30" i="1"/>
  <c r="CV30" i="1"/>
  <c r="EO30" i="1"/>
  <c r="BG30" i="1"/>
  <c r="GE30" i="1"/>
  <c r="EN30" i="1"/>
  <c r="CR30" i="1"/>
  <c r="BP30" i="1"/>
  <c r="BR30" i="1"/>
  <c r="DR30" i="1"/>
  <c r="GD30" i="1"/>
  <c r="EP30" i="1"/>
  <c r="AZ30" i="1"/>
  <c r="FC30" i="1"/>
  <c r="A31" i="1"/>
  <c r="BO30" i="1"/>
  <c r="EA30" i="1"/>
  <c r="G30" i="1"/>
  <c r="CB30" i="1"/>
  <c r="EW30" i="1"/>
  <c r="AF30" i="1"/>
  <c r="DA30" i="1"/>
  <c r="FV30" i="1"/>
  <c r="CC30" i="1"/>
  <c r="FU30" i="1"/>
  <c r="CD30" i="1"/>
  <c r="J30" i="1"/>
  <c r="EH30" i="1"/>
  <c r="BX30" i="1"/>
  <c r="Q30" i="1"/>
  <c r="GG30" i="1"/>
  <c r="FI30" i="1"/>
  <c r="V30" i="1"/>
  <c r="CG30" i="1"/>
  <c r="M30" i="1"/>
  <c r="AU30" i="1"/>
  <c r="FS30" i="1"/>
  <c r="AD30" i="1"/>
  <c r="S30" i="1"/>
  <c r="CE30" i="1"/>
  <c r="EQ30" i="1"/>
  <c r="Y30" i="1"/>
  <c r="CT30" i="1"/>
  <c r="FP30" i="1"/>
  <c r="AX30" i="1"/>
  <c r="DT30" i="1"/>
  <c r="H30" i="1"/>
  <c r="CZ30" i="1"/>
  <c r="I30" i="1"/>
  <c r="DB30" i="1"/>
  <c r="AN30" i="1"/>
  <c r="FQ30" i="1"/>
  <c r="DF30" i="1"/>
  <c r="BK30" i="1"/>
  <c r="AK30" i="1"/>
  <c r="R30" i="1"/>
  <c r="BY30" i="1"/>
  <c r="EG30" i="1"/>
  <c r="DI30" i="1"/>
  <c r="GA30" i="1"/>
  <c r="FT30" i="1"/>
  <c r="FZ30" i="1"/>
  <c r="K30" i="1"/>
  <c r="BW30" i="1"/>
  <c r="EI30" i="1"/>
  <c r="P30" i="1"/>
  <c r="CK30" i="1"/>
  <c r="FF30" i="1"/>
  <c r="AO30" i="1"/>
  <c r="DJ30" i="1"/>
  <c r="GF30" i="1"/>
  <c r="CO30" i="1"/>
  <c r="GI30" i="1"/>
  <c r="CP30" i="1"/>
  <c r="Z30" i="1"/>
  <c r="FA30" i="1"/>
  <c r="CN30" i="1"/>
  <c r="AL30" i="1"/>
  <c r="O30" i="1"/>
  <c r="GB30" i="1"/>
  <c r="AW30" i="1"/>
  <c r="DH30" i="1"/>
  <c r="BM30" i="1"/>
  <c r="DX30" i="1"/>
  <c r="AM30" i="1"/>
  <c r="DP30" i="1"/>
  <c r="GK220" i="1" l="1"/>
  <c r="GB221" i="1"/>
  <c r="CO221" i="1"/>
  <c r="BW221" i="1"/>
  <c r="R221" i="1"/>
  <c r="CZ221" i="1"/>
  <c r="CE221" i="1"/>
  <c r="FI221" i="1"/>
  <c r="CC221" i="1"/>
  <c r="GF221" i="1"/>
  <c r="K221" i="1"/>
  <c r="AK221" i="1"/>
  <c r="H221" i="1"/>
  <c r="S221" i="1"/>
  <c r="GG221" i="1"/>
  <c r="FV221" i="1"/>
  <c r="BP221" i="1"/>
  <c r="O221" i="1"/>
  <c r="DJ221" i="1"/>
  <c r="BK221" i="1"/>
  <c r="AD221" i="1"/>
  <c r="Q221" i="1"/>
  <c r="DA221" i="1"/>
  <c r="FC221" i="1"/>
  <c r="EN221" i="1"/>
  <c r="DP221" i="1"/>
  <c r="AL221" i="1"/>
  <c r="FZ221" i="1"/>
  <c r="DT221" i="1"/>
  <c r="AM221" i="1"/>
  <c r="CN221" i="1"/>
  <c r="AO221" i="1"/>
  <c r="FT221" i="1"/>
  <c r="DF221" i="1"/>
  <c r="AX221" i="1"/>
  <c r="FS221" i="1"/>
  <c r="BX221" i="1"/>
  <c r="AF221" i="1"/>
  <c r="AZ221" i="1"/>
  <c r="GE221" i="1"/>
  <c r="BO221" i="1"/>
  <c r="DX221" i="1"/>
  <c r="FA221" i="1"/>
  <c r="FF221" i="1"/>
  <c r="GA221" i="1"/>
  <c r="FQ221" i="1"/>
  <c r="FP221" i="1"/>
  <c r="AU221" i="1"/>
  <c r="EH221" i="1"/>
  <c r="EW221" i="1"/>
  <c r="EP221" i="1"/>
  <c r="BG221" i="1"/>
  <c r="ER221" i="1"/>
  <c r="BM221" i="1"/>
  <c r="Z221" i="1"/>
  <c r="CK221" i="1"/>
  <c r="DI221" i="1"/>
  <c r="AN221" i="1"/>
  <c r="CT221" i="1"/>
  <c r="M221" i="1"/>
  <c r="J221" i="1"/>
  <c r="CB221" i="1"/>
  <c r="GD221" i="1"/>
  <c r="EO221" i="1"/>
  <c r="CP221" i="1"/>
  <c r="P221" i="1"/>
  <c r="EG221" i="1"/>
  <c r="DB221" i="1"/>
  <c r="Y221" i="1"/>
  <c r="CG221" i="1"/>
  <c r="CD221" i="1"/>
  <c r="G221" i="1"/>
  <c r="DR221" i="1"/>
  <c r="CV221" i="1"/>
  <c r="DH221" i="1"/>
  <c r="AW221" i="1"/>
  <c r="GI221" i="1"/>
  <c r="EI221" i="1"/>
  <c r="BY221" i="1"/>
  <c r="I221" i="1"/>
  <c r="EQ221" i="1"/>
  <c r="V221" i="1"/>
  <c r="FU221" i="1"/>
  <c r="EA221" i="1"/>
  <c r="BR221" i="1"/>
  <c r="ED221" i="1"/>
  <c r="EU221" i="1"/>
  <c r="L221" i="1"/>
  <c r="DM221" i="1"/>
  <c r="FE221" i="1"/>
  <c r="DS221" i="1"/>
  <c r="BD221" i="1"/>
  <c r="CW221" i="1"/>
  <c r="AQ221" i="1"/>
  <c r="ES221" i="1"/>
  <c r="CF221" i="1"/>
  <c r="EC221" i="1"/>
  <c r="CR221" i="1"/>
  <c r="AP221" i="1"/>
  <c r="BT221" i="1"/>
  <c r="E221" i="1"/>
  <c r="BV221" i="1"/>
  <c r="AR221" i="1"/>
  <c r="FL221" i="1"/>
  <c r="CQ221" i="1"/>
  <c r="CI221" i="1"/>
  <c r="FB221" i="1"/>
  <c r="CH221" i="1"/>
  <c r="DU221" i="1"/>
  <c r="BH221" i="1"/>
  <c r="EZ221" i="1"/>
  <c r="BL221" i="1"/>
  <c r="BA221" i="1"/>
  <c r="DZ221" i="1"/>
  <c r="FG221" i="1"/>
  <c r="BI221" i="1"/>
  <c r="DL221" i="1"/>
  <c r="EE221" i="1"/>
  <c r="CL221" i="1"/>
  <c r="EB221" i="1"/>
  <c r="BB221" i="1"/>
  <c r="GC221" i="1"/>
  <c r="FY221" i="1"/>
  <c r="EX221" i="1"/>
  <c r="CY221" i="1"/>
  <c r="DC221" i="1"/>
  <c r="DY221" i="1"/>
  <c r="CU221" i="1"/>
  <c r="FK221" i="1"/>
  <c r="X221" i="1"/>
  <c r="FW221" i="1"/>
  <c r="AT221" i="1"/>
  <c r="F221" i="1"/>
  <c r="EV221" i="1"/>
  <c r="BF221" i="1"/>
  <c r="DD221" i="1"/>
  <c r="FD221" i="1"/>
  <c r="DW221" i="1"/>
  <c r="FX221" i="1"/>
  <c r="AE221" i="1"/>
  <c r="AI221" i="1"/>
  <c r="GN221" i="1" s="1"/>
  <c r="FJ221" i="1"/>
  <c r="DQ221" i="1"/>
  <c r="AY221" i="1"/>
  <c r="AS221" i="1"/>
  <c r="BU221" i="1"/>
  <c r="FN221" i="1"/>
  <c r="DO221" i="1"/>
  <c r="AH221" i="1"/>
  <c r="GM221" i="1" s="1"/>
  <c r="N221" i="1"/>
  <c r="AB221" i="1"/>
  <c r="AC221" i="1"/>
  <c r="EL221" i="1"/>
  <c r="CS221" i="1"/>
  <c r="FM221" i="1"/>
  <c r="FR221" i="1"/>
  <c r="CJ221" i="1"/>
  <c r="BZ221" i="1"/>
  <c r="CA221" i="1"/>
  <c r="DG221" i="1"/>
  <c r="U221" i="1"/>
  <c r="EY221" i="1"/>
  <c r="BJ221" i="1"/>
  <c r="EM221" i="1"/>
  <c r="EF221" i="1"/>
  <c r="BQ221" i="1"/>
  <c r="AJ221" i="1"/>
  <c r="W221" i="1"/>
  <c r="DE221" i="1"/>
  <c r="BN221" i="1"/>
  <c r="DV221" i="1"/>
  <c r="EJ221" i="1"/>
  <c r="AV221" i="1"/>
  <c r="DN221" i="1"/>
  <c r="CM221" i="1"/>
  <c r="DK221" i="1"/>
  <c r="EK221" i="1"/>
  <c r="CX221" i="1"/>
  <c r="GH221" i="1"/>
  <c r="ET221" i="1"/>
  <c r="BS221" i="1"/>
  <c r="BE221" i="1"/>
  <c r="FH221" i="1"/>
  <c r="FO221" i="1"/>
  <c r="AG221" i="1"/>
  <c r="GL221" i="1" s="1"/>
  <c r="BC221" i="1"/>
  <c r="T221" i="1"/>
  <c r="AA221" i="1"/>
  <c r="G13" i="11"/>
  <c r="X31" i="1"/>
  <c r="CJ31" i="1"/>
  <c r="EV31" i="1"/>
  <c r="BX31" i="1"/>
  <c r="AT31" i="1"/>
  <c r="DO31" i="1"/>
  <c r="GF31" i="1"/>
  <c r="CT31" i="1"/>
  <c r="FW31" i="1"/>
  <c r="CI31" i="1"/>
  <c r="FO31" i="1"/>
  <c r="CV31" i="1"/>
  <c r="AG31" i="1"/>
  <c r="EY31" i="1"/>
  <c r="DD31" i="1"/>
  <c r="BR31" i="1"/>
  <c r="AC31" i="1"/>
  <c r="GC31" i="1"/>
  <c r="AQ31" i="1"/>
  <c r="DN31" i="1"/>
  <c r="DT31" i="1"/>
  <c r="CK31" i="1"/>
  <c r="CX31" i="1"/>
  <c r="FU31" i="1"/>
  <c r="AF31" i="1"/>
  <c r="CR31" i="1"/>
  <c r="L31" i="1"/>
  <c r="CG31" i="1"/>
  <c r="BC31" i="1"/>
  <c r="DY31" i="1"/>
  <c r="M31" i="1"/>
  <c r="DE31" i="1"/>
  <c r="GG31" i="1"/>
  <c r="CU31" i="1"/>
  <c r="FY31" i="1"/>
  <c r="DK31" i="1"/>
  <c r="AU31" i="1"/>
  <c r="FK31" i="1"/>
  <c r="DZ31" i="1"/>
  <c r="CM31" i="1"/>
  <c r="BA31" i="1"/>
  <c r="I31" i="1"/>
  <c r="CA31" i="1"/>
  <c r="EP31" i="1"/>
  <c r="FG31" i="1"/>
  <c r="FB31" i="1"/>
  <c r="GI31" i="1"/>
  <c r="B31" i="1"/>
  <c r="AN31" i="1"/>
  <c r="CZ31" i="1"/>
  <c r="U31" i="1"/>
  <c r="CP31" i="1"/>
  <c r="BM31" i="1"/>
  <c r="EH31" i="1"/>
  <c r="Y31" i="1"/>
  <c r="DQ31" i="1"/>
  <c r="N31" i="1"/>
  <c r="DG31" i="1"/>
  <c r="GH31" i="1"/>
  <c r="DW31" i="1"/>
  <c r="BN31" i="1"/>
  <c r="FV31" i="1"/>
  <c r="ER31" i="1"/>
  <c r="DI31" i="1"/>
  <c r="BS31" i="1"/>
  <c r="AP31" i="1"/>
  <c r="DM31" i="1"/>
  <c r="FS31" i="1"/>
  <c r="V31" i="1"/>
  <c r="CQ31" i="1"/>
  <c r="DB31" i="1"/>
  <c r="D31" i="1"/>
  <c r="A32" i="1"/>
  <c r="BL31" i="1"/>
  <c r="DX31" i="1"/>
  <c r="AW31" i="1"/>
  <c r="S31" i="1"/>
  <c r="CN31" i="1"/>
  <c r="FH31" i="1"/>
  <c r="BI31" i="1"/>
  <c r="EU31" i="1"/>
  <c r="AY31" i="1"/>
  <c r="EL31" i="1"/>
  <c r="AZ31" i="1"/>
  <c r="FL31" i="1"/>
  <c r="DJ31" i="1"/>
  <c r="AR31" i="1"/>
  <c r="F31" i="1"/>
  <c r="FJ31" i="1"/>
  <c r="ED31" i="1"/>
  <c r="EI31" i="1"/>
  <c r="O31" i="1"/>
  <c r="FD31" i="1"/>
  <c r="FT31" i="1"/>
  <c r="GD31" i="1"/>
  <c r="AE31" i="1"/>
  <c r="P31" i="1"/>
  <c r="CB31" i="1"/>
  <c r="EN31" i="1"/>
  <c r="BO31" i="1"/>
  <c r="AK31" i="1"/>
  <c r="DF31" i="1"/>
  <c r="FX31" i="1"/>
  <c r="CH31" i="1"/>
  <c r="FN31" i="1"/>
  <c r="BW31" i="1"/>
  <c r="FF31" i="1"/>
  <c r="CD31" i="1"/>
  <c r="Q31" i="1"/>
  <c r="EJ31" i="1"/>
  <c r="CL31" i="1"/>
  <c r="AS31" i="1"/>
  <c r="G31" i="1"/>
  <c r="FM31" i="1"/>
  <c r="K31" i="1"/>
  <c r="CF31" i="1"/>
  <c r="BK31" i="1"/>
  <c r="EX31" i="1"/>
  <c r="GE31" i="1"/>
  <c r="DA31" i="1"/>
  <c r="E31" i="1"/>
  <c r="EC31" i="1"/>
  <c r="BZ31" i="1"/>
  <c r="BH31" i="1"/>
  <c r="FC31" i="1"/>
  <c r="BD31" i="1"/>
  <c r="AM31" i="1"/>
  <c r="CE31" i="1"/>
  <c r="AX31" i="1"/>
  <c r="AL31" i="1"/>
  <c r="AH31" i="1"/>
  <c r="CS31" i="1"/>
  <c r="GA31" i="1"/>
  <c r="DL31" i="1"/>
  <c r="FR31" i="1"/>
  <c r="DU31" i="1"/>
  <c r="AO31" i="1"/>
  <c r="H31" i="1"/>
  <c r="BT31" i="1"/>
  <c r="EF31" i="1"/>
  <c r="BF31" i="1"/>
  <c r="AB31" i="1"/>
  <c r="CW31" i="1"/>
  <c r="FP31" i="1"/>
  <c r="BU31" i="1"/>
  <c r="FE31" i="1"/>
  <c r="BJ31" i="1"/>
  <c r="EW31" i="1"/>
  <c r="BP31" i="1"/>
  <c r="FZ31" i="1"/>
  <c r="DV31" i="1"/>
  <c r="BQ31" i="1"/>
  <c r="AA31" i="1"/>
  <c r="GB31" i="1"/>
  <c r="ET31" i="1"/>
  <c r="FQ31" i="1"/>
  <c r="BB31" i="1"/>
  <c r="T31" i="1"/>
  <c r="BG31" i="1"/>
  <c r="BE31" i="1"/>
  <c r="AI31" i="1"/>
  <c r="AV31" i="1"/>
  <c r="DH31" i="1"/>
  <c r="AD31" i="1"/>
  <c r="CY31" i="1"/>
  <c r="BV31" i="1"/>
  <c r="EQ31" i="1"/>
  <c r="AJ31" i="1"/>
  <c r="EA31" i="1"/>
  <c r="Z31" i="1"/>
  <c r="DR31" i="1"/>
  <c r="R31" i="1"/>
  <c r="EM31" i="1"/>
  <c r="CC31" i="1"/>
  <c r="FI31" i="1"/>
  <c r="CO31" i="1"/>
  <c r="EO31" i="1"/>
  <c r="BY31" i="1"/>
  <c r="EE31" i="1"/>
  <c r="DP31" i="1"/>
  <c r="J31" i="1"/>
  <c r="EZ31" i="1"/>
  <c r="EK31" i="1"/>
  <c r="EB31" i="1"/>
  <c r="FA31" i="1"/>
  <c r="W31" i="1"/>
  <c r="ES31" i="1"/>
  <c r="DC31" i="1"/>
  <c r="DS31" i="1"/>
  <c r="EG31" i="1"/>
  <c r="GK221" i="1" l="1"/>
  <c r="W222" i="1"/>
  <c r="BY222" i="1"/>
  <c r="Z222" i="1"/>
  <c r="AV222" i="1"/>
  <c r="GB222" i="1"/>
  <c r="FE222" i="1"/>
  <c r="H222" i="1"/>
  <c r="AL222" i="1"/>
  <c r="EC222" i="1"/>
  <c r="FM222" i="1"/>
  <c r="BW222" i="1"/>
  <c r="CB222" i="1"/>
  <c r="ED222" i="1"/>
  <c r="AY222" i="1"/>
  <c r="J222" i="1"/>
  <c r="CY222" i="1"/>
  <c r="BP222" i="1"/>
  <c r="GA222" i="1"/>
  <c r="BK222" i="1"/>
  <c r="AK222" i="1"/>
  <c r="FD222" i="1"/>
  <c r="FA222" i="1"/>
  <c r="EO222" i="1"/>
  <c r="EA222" i="1"/>
  <c r="AI222" i="1"/>
  <c r="GM222" i="1" s="1"/>
  <c r="AA222" i="1"/>
  <c r="BU222" i="1"/>
  <c r="AO222" i="1"/>
  <c r="AX222" i="1"/>
  <c r="E222" i="1"/>
  <c r="G222" i="1"/>
  <c r="FN222" i="1"/>
  <c r="P222" i="1"/>
  <c r="EB222" i="1"/>
  <c r="CO222" i="1"/>
  <c r="AJ222" i="1"/>
  <c r="GN222" i="1" s="1"/>
  <c r="BE222" i="1"/>
  <c r="BQ222" i="1"/>
  <c r="FP222" i="1"/>
  <c r="DU222" i="1"/>
  <c r="CE222" i="1"/>
  <c r="DA222" i="1"/>
  <c r="AS222" i="1"/>
  <c r="CH222" i="1"/>
  <c r="AE222" i="1"/>
  <c r="F222" i="1"/>
  <c r="BI222" i="1"/>
  <c r="EK222" i="1"/>
  <c r="FI222" i="1"/>
  <c r="EQ222" i="1"/>
  <c r="BG222" i="1"/>
  <c r="DV222" i="1"/>
  <c r="CW222" i="1"/>
  <c r="FR222" i="1"/>
  <c r="AM222" i="1"/>
  <c r="GE222" i="1"/>
  <c r="CL222" i="1"/>
  <c r="FX222" i="1"/>
  <c r="GD222" i="1"/>
  <c r="EG222" i="1"/>
  <c r="EZ222" i="1"/>
  <c r="CC222" i="1"/>
  <c r="BV222" i="1"/>
  <c r="T222" i="1"/>
  <c r="FZ222" i="1"/>
  <c r="AB222" i="1"/>
  <c r="DL222" i="1"/>
  <c r="BD222" i="1"/>
  <c r="EX222" i="1"/>
  <c r="EJ222" i="1"/>
  <c r="DS222" i="1"/>
  <c r="EM222" i="1"/>
  <c r="BB222" i="1"/>
  <c r="BF222" i="1"/>
  <c r="FC222" i="1"/>
  <c r="Q222" i="1"/>
  <c r="FL222" i="1"/>
  <c r="DC222" i="1"/>
  <c r="DP222" i="1"/>
  <c r="R222" i="1"/>
  <c r="AD222" i="1"/>
  <c r="FQ222" i="1"/>
  <c r="EW222" i="1"/>
  <c r="EF222" i="1"/>
  <c r="CS222" i="1"/>
  <c r="BH222" i="1"/>
  <c r="CF222" i="1"/>
  <c r="CD222" i="1"/>
  <c r="BO222" i="1"/>
  <c r="O222" i="1"/>
  <c r="ES222" i="1"/>
  <c r="EE222" i="1"/>
  <c r="DR222" i="1"/>
  <c r="DH222" i="1"/>
  <c r="ET222" i="1"/>
  <c r="BJ222" i="1"/>
  <c r="BT222" i="1"/>
  <c r="AH222" i="1"/>
  <c r="GL222" i="1" s="1"/>
  <c r="BZ222" i="1"/>
  <c r="K222" i="1"/>
  <c r="FF222" i="1"/>
  <c r="EN222" i="1"/>
  <c r="EI222" i="1"/>
  <c r="EL222" i="1"/>
  <c r="DX222" i="1"/>
  <c r="FJ222" i="1"/>
  <c r="EU222" i="1"/>
  <c r="AR222" i="1"/>
  <c r="FH222" i="1"/>
  <c r="S222" i="1"/>
  <c r="AZ222" i="1"/>
  <c r="AW222" i="1"/>
  <c r="BL222" i="1"/>
  <c r="BS222" i="1"/>
  <c r="N222" i="1"/>
  <c r="AN222" i="1"/>
  <c r="BA222" i="1"/>
  <c r="GG222" i="1"/>
  <c r="AF222" i="1"/>
  <c r="AC222" i="1"/>
  <c r="FW222" i="1"/>
  <c r="X222" i="1"/>
  <c r="DI222" i="1"/>
  <c r="DQ222" i="1"/>
  <c r="CM222" i="1"/>
  <c r="DE222" i="1"/>
  <c r="FU222" i="1"/>
  <c r="BR222" i="1"/>
  <c r="CT222" i="1"/>
  <c r="DB222" i="1"/>
  <c r="ER222" i="1"/>
  <c r="Y222" i="1"/>
  <c r="GI222" i="1"/>
  <c r="DZ222" i="1"/>
  <c r="M222" i="1"/>
  <c r="CX222" i="1"/>
  <c r="DD222" i="1"/>
  <c r="GF222" i="1"/>
  <c r="DF222" i="1"/>
  <c r="FT222" i="1"/>
  <c r="DJ222" i="1"/>
  <c r="CN222" i="1"/>
  <c r="CQ222" i="1"/>
  <c r="FV222" i="1"/>
  <c r="EH222" i="1"/>
  <c r="FB222" i="1"/>
  <c r="FK222" i="1"/>
  <c r="DY222" i="1"/>
  <c r="CK222" i="1"/>
  <c r="EY222" i="1"/>
  <c r="DO222" i="1"/>
  <c r="V222" i="1"/>
  <c r="BN222" i="1"/>
  <c r="BM222" i="1"/>
  <c r="FG222" i="1"/>
  <c r="AU222" i="1"/>
  <c r="BC222" i="1"/>
  <c r="DT222" i="1"/>
  <c r="AG222" i="1"/>
  <c r="AT222" i="1"/>
  <c r="FS222" i="1"/>
  <c r="DW222" i="1"/>
  <c r="CP222" i="1"/>
  <c r="EP222" i="1"/>
  <c r="DK222" i="1"/>
  <c r="CG222" i="1"/>
  <c r="DN222" i="1"/>
  <c r="CV222" i="1"/>
  <c r="BX222" i="1"/>
  <c r="DM222" i="1"/>
  <c r="GH222" i="1"/>
  <c r="U222" i="1"/>
  <c r="CA222" i="1"/>
  <c r="FY222" i="1"/>
  <c r="L222" i="1"/>
  <c r="AQ222" i="1"/>
  <c r="FO222" i="1"/>
  <c r="EV222" i="1"/>
  <c r="AP222" i="1"/>
  <c r="DG222" i="1"/>
  <c r="CZ222" i="1"/>
  <c r="I222" i="1"/>
  <c r="CU222" i="1"/>
  <c r="CR222" i="1"/>
  <c r="GC222" i="1"/>
  <c r="CI222" i="1"/>
  <c r="CJ222" i="1"/>
  <c r="Q32" i="1"/>
  <c r="CC32" i="1"/>
  <c r="EO32" i="1"/>
  <c r="AC32" i="1"/>
  <c r="CX32" i="1"/>
  <c r="FS32" i="1"/>
  <c r="BO32" i="1"/>
  <c r="EJ32" i="1"/>
  <c r="AE32" i="1"/>
  <c r="DW32" i="1"/>
  <c r="AB32" i="1"/>
  <c r="DV32" i="1"/>
  <c r="AR32" i="1"/>
  <c r="FP32" i="1"/>
  <c r="DE32" i="1"/>
  <c r="AT32" i="1"/>
  <c r="FW32" i="1"/>
  <c r="GE32" i="1"/>
  <c r="O32" i="1"/>
  <c r="BC32" i="1"/>
  <c r="GA32" i="1"/>
  <c r="AN32" i="1"/>
  <c r="EB32" i="1"/>
  <c r="BT32" i="1"/>
  <c r="Y32" i="1"/>
  <c r="CK32" i="1"/>
  <c r="EW32" i="1"/>
  <c r="AL32" i="1"/>
  <c r="DG32" i="1"/>
  <c r="GB32" i="1"/>
  <c r="BX32" i="1"/>
  <c r="ES32" i="1"/>
  <c r="AQ32" i="1"/>
  <c r="EK32" i="1"/>
  <c r="AP32" i="1"/>
  <c r="EH32" i="1"/>
  <c r="BH32" i="1"/>
  <c r="GH32" i="1"/>
  <c r="DU32" i="1"/>
  <c r="BJ32" i="1"/>
  <c r="G32" i="1"/>
  <c r="H32" i="1"/>
  <c r="AK32" i="1"/>
  <c r="CV32" i="1"/>
  <c r="X32" i="1"/>
  <c r="CD32" i="1"/>
  <c r="AG32" i="1"/>
  <c r="CS32" i="1"/>
  <c r="FE32" i="1"/>
  <c r="AU32" i="1"/>
  <c r="DP32" i="1"/>
  <c r="L32" i="1"/>
  <c r="CG32" i="1"/>
  <c r="FB32" i="1"/>
  <c r="BB32" i="1"/>
  <c r="EV32" i="1"/>
  <c r="BA32" i="1"/>
  <c r="EU32" i="1"/>
  <c r="BV32" i="1"/>
  <c r="M32" i="1"/>
  <c r="EM32" i="1"/>
  <c r="CB32" i="1"/>
  <c r="AI32" i="1"/>
  <c r="AJ32" i="1"/>
  <c r="BQ32" i="1"/>
  <c r="EQ32" i="1"/>
  <c r="BS32" i="1"/>
  <c r="FO32" i="1"/>
  <c r="EC32" i="1"/>
  <c r="B32" i="1"/>
  <c r="BD32" i="1"/>
  <c r="CP32" i="1"/>
  <c r="BP32" i="1"/>
  <c r="FH32" i="1"/>
  <c r="FG32" i="1"/>
  <c r="AA32" i="1"/>
  <c r="CR32" i="1"/>
  <c r="BK32" i="1"/>
  <c r="FZ32" i="1"/>
  <c r="AX32" i="1"/>
  <c r="D32" i="1"/>
  <c r="AW32" i="1"/>
  <c r="DI32" i="1"/>
  <c r="FU32" i="1"/>
  <c r="BN32" i="1"/>
  <c r="EI32" i="1"/>
  <c r="AD32" i="1"/>
  <c r="CY32" i="1"/>
  <c r="FT32" i="1"/>
  <c r="CA32" i="1"/>
  <c r="BZ32" i="1"/>
  <c r="FR32" i="1"/>
  <c r="DD32" i="1"/>
  <c r="FQ32" i="1"/>
  <c r="CH32" i="1"/>
  <c r="DN32" i="1"/>
  <c r="EX32" i="1"/>
  <c r="DO32" i="1"/>
  <c r="I32" i="1"/>
  <c r="BU32" i="1"/>
  <c r="EG32" i="1"/>
  <c r="T32" i="1"/>
  <c r="CO32" i="1"/>
  <c r="FJ32" i="1"/>
  <c r="BF32" i="1"/>
  <c r="EA32" i="1"/>
  <c r="R32" i="1"/>
  <c r="DL32" i="1"/>
  <c r="P32" i="1"/>
  <c r="DK32" i="1"/>
  <c r="Z32" i="1"/>
  <c r="EZ32" i="1"/>
  <c r="CQ32" i="1"/>
  <c r="AF32" i="1"/>
  <c r="FD32" i="1"/>
  <c r="FI32" i="1"/>
  <c r="FL32" i="1"/>
  <c r="V32" i="1"/>
  <c r="ET32" i="1"/>
  <c r="FF32" i="1"/>
  <c r="AZ32" i="1"/>
  <c r="CU32" i="1"/>
  <c r="S32" i="1"/>
  <c r="AO32" i="1"/>
  <c r="DA32" i="1"/>
  <c r="FM32" i="1"/>
  <c r="DZ32" i="1"/>
  <c r="U32" i="1"/>
  <c r="FK32" i="1"/>
  <c r="BL32" i="1"/>
  <c r="CN32" i="1"/>
  <c r="FC32" i="1"/>
  <c r="BG32" i="1"/>
  <c r="CJ32" i="1"/>
  <c r="DC32" i="1"/>
  <c r="ED32" i="1"/>
  <c r="FV32" i="1"/>
  <c r="AS32" i="1"/>
  <c r="DF32" i="1"/>
  <c r="CI32" i="1"/>
  <c r="W32" i="1"/>
  <c r="EY32" i="1"/>
  <c r="DS32" i="1"/>
  <c r="BE32" i="1"/>
  <c r="DQ32" i="1"/>
  <c r="GC32" i="1"/>
  <c r="BW32" i="1"/>
  <c r="ER32" i="1"/>
  <c r="AM32" i="1"/>
  <c r="DH32" i="1"/>
  <c r="GD32" i="1"/>
  <c r="CM32" i="1"/>
  <c r="GG32" i="1"/>
  <c r="CL32" i="1"/>
  <c r="GF32" i="1"/>
  <c r="DT32" i="1"/>
  <c r="BI32" i="1"/>
  <c r="GI32" i="1"/>
  <c r="DX32" i="1"/>
  <c r="DJ32" i="1"/>
  <c r="DM32" i="1"/>
  <c r="EP32" i="1"/>
  <c r="BR32" i="1"/>
  <c r="AH32" i="1"/>
  <c r="FX32" i="1"/>
  <c r="FY32" i="1"/>
  <c r="A33" i="1"/>
  <c r="BM32" i="1"/>
  <c r="DY32" i="1"/>
  <c r="K32" i="1"/>
  <c r="CF32" i="1"/>
  <c r="FA32" i="1"/>
  <c r="AV32" i="1"/>
  <c r="DR32" i="1"/>
  <c r="F32" i="1"/>
  <c r="CZ32" i="1"/>
  <c r="E32" i="1"/>
  <c r="CW32" i="1"/>
  <c r="J32" i="1"/>
  <c r="EL32" i="1"/>
  <c r="BY32" i="1"/>
  <c r="N32" i="1"/>
  <c r="EN32" i="1"/>
  <c r="EE32" i="1"/>
  <c r="EF32" i="1"/>
  <c r="FN32" i="1"/>
  <c r="DB32" i="1"/>
  <c r="CT32" i="1"/>
  <c r="CE32" i="1"/>
  <c r="AY32" i="1"/>
  <c r="GK222" i="1" l="1"/>
  <c r="CT223" i="1"/>
  <c r="EL223" i="1"/>
  <c r="DB223" i="1"/>
  <c r="J223" i="1"/>
  <c r="FN223" i="1"/>
  <c r="EF223" i="1"/>
  <c r="E223" i="1"/>
  <c r="DY223" i="1"/>
  <c r="DM223" i="1"/>
  <c r="GG223" i="1"/>
  <c r="DQ223" i="1"/>
  <c r="FV223" i="1"/>
  <c r="FK223" i="1"/>
  <c r="AZ223" i="1"/>
  <c r="CQ223" i="1"/>
  <c r="BF223" i="1"/>
  <c r="EX223" i="1"/>
  <c r="FT223" i="1"/>
  <c r="EE223" i="1"/>
  <c r="CZ223" i="1"/>
  <c r="BM223" i="1"/>
  <c r="EN223" i="1"/>
  <c r="F223" i="1"/>
  <c r="DX223" i="1"/>
  <c r="GD223" i="1"/>
  <c r="DS223" i="1"/>
  <c r="AY223" i="1"/>
  <c r="CE223" i="1"/>
  <c r="BY223" i="1"/>
  <c r="CF223" i="1"/>
  <c r="BR223" i="1"/>
  <c r="GF223" i="1"/>
  <c r="BW223" i="1"/>
  <c r="DF223" i="1"/>
  <c r="CN223" i="1"/>
  <c r="S223" i="1"/>
  <c r="FD223" i="1"/>
  <c r="R223" i="1"/>
  <c r="I223" i="1"/>
  <c r="CW223" i="1"/>
  <c r="K223" i="1"/>
  <c r="EP223" i="1"/>
  <c r="CL223" i="1"/>
  <c r="GC223" i="1"/>
  <c r="AS223" i="1"/>
  <c r="BL223" i="1"/>
  <c r="CU223" i="1"/>
  <c r="AF223" i="1"/>
  <c r="EA223" i="1"/>
  <c r="DO223" i="1"/>
  <c r="DJ223" i="1"/>
  <c r="CM223" i="1"/>
  <c r="BE223" i="1"/>
  <c r="ED223" i="1"/>
  <c r="U223" i="1"/>
  <c r="FF223" i="1"/>
  <c r="EZ223" i="1"/>
  <c r="FJ223" i="1"/>
  <c r="N223" i="1"/>
  <c r="DR223" i="1"/>
  <c r="FY223" i="1"/>
  <c r="GI223" i="1"/>
  <c r="DH223" i="1"/>
  <c r="EY223" i="1"/>
  <c r="CJ223" i="1"/>
  <c r="FM223" i="1"/>
  <c r="V223" i="1"/>
  <c r="DK223" i="1"/>
  <c r="AV223" i="1"/>
  <c r="FX223" i="1"/>
  <c r="BI223" i="1"/>
  <c r="AM223" i="1"/>
  <c r="W223" i="1"/>
  <c r="BG223" i="1"/>
  <c r="DA223" i="1"/>
  <c r="FL223" i="1"/>
  <c r="P223" i="1"/>
  <c r="EG223" i="1"/>
  <c r="FA223" i="1"/>
  <c r="AH223" i="1"/>
  <c r="DT223" i="1"/>
  <c r="ER223" i="1"/>
  <c r="CI223" i="1"/>
  <c r="FC223" i="1"/>
  <c r="AO223" i="1"/>
  <c r="FI223" i="1"/>
  <c r="DL223" i="1"/>
  <c r="BU223" i="1"/>
  <c r="DD223" i="1"/>
  <c r="BN223" i="1"/>
  <c r="CR223" i="1"/>
  <c r="FR223" i="1"/>
  <c r="FU223" i="1"/>
  <c r="AA223" i="1"/>
  <c r="BZ223" i="1"/>
  <c r="DI223" i="1"/>
  <c r="FG223" i="1"/>
  <c r="CA223" i="1"/>
  <c r="AW223" i="1"/>
  <c r="FH223" i="1"/>
  <c r="DN223" i="1"/>
  <c r="CY223" i="1"/>
  <c r="AX223" i="1"/>
  <c r="DC223" i="1"/>
  <c r="DZ223" i="1"/>
  <c r="ET223" i="1"/>
  <c r="Z223" i="1"/>
  <c r="CO223" i="1"/>
  <c r="CH223" i="1"/>
  <c r="AD223" i="1"/>
  <c r="FZ223" i="1"/>
  <c r="BD223" i="1"/>
  <c r="AI223" i="1"/>
  <c r="GL223" i="1" s="1"/>
  <c r="BB223" i="1"/>
  <c r="AG223" i="1"/>
  <c r="DU223" i="1"/>
  <c r="BX223" i="1"/>
  <c r="EB223" i="1"/>
  <c r="DE223" i="1"/>
  <c r="BO223" i="1"/>
  <c r="T223" i="1"/>
  <c r="FQ223" i="1"/>
  <c r="EI223" i="1"/>
  <c r="BK223" i="1"/>
  <c r="CB223" i="1"/>
  <c r="FB223" i="1"/>
  <c r="CD223" i="1"/>
  <c r="GH223" i="1"/>
  <c r="GB223" i="1"/>
  <c r="AN223" i="1"/>
  <c r="FP223" i="1"/>
  <c r="FS223" i="1"/>
  <c r="EC223" i="1"/>
  <c r="EM223" i="1"/>
  <c r="CG223" i="1"/>
  <c r="X223" i="1"/>
  <c r="BH223" i="1"/>
  <c r="DG223" i="1"/>
  <c r="GA223" i="1"/>
  <c r="AR223" i="1"/>
  <c r="CX223" i="1"/>
  <c r="FO223" i="1"/>
  <c r="M223" i="1"/>
  <c r="L223" i="1"/>
  <c r="CV223" i="1"/>
  <c r="EH223" i="1"/>
  <c r="AL223" i="1"/>
  <c r="BC223" i="1"/>
  <c r="DV223" i="1"/>
  <c r="AC223" i="1"/>
  <c r="BS223" i="1"/>
  <c r="BV223" i="1"/>
  <c r="DP223" i="1"/>
  <c r="AK223" i="1"/>
  <c r="GN223" i="1" s="1"/>
  <c r="AP223" i="1"/>
  <c r="EW223" i="1"/>
  <c r="O223" i="1"/>
  <c r="AB223" i="1"/>
  <c r="EO223" i="1"/>
  <c r="EQ223" i="1"/>
  <c r="EU223" i="1"/>
  <c r="AU223" i="1"/>
  <c r="H223" i="1"/>
  <c r="EK223" i="1"/>
  <c r="CK223" i="1"/>
  <c r="GE223" i="1"/>
  <c r="DW223" i="1"/>
  <c r="CC223" i="1"/>
  <c r="BP223" i="1"/>
  <c r="BQ223" i="1"/>
  <c r="BA223" i="1"/>
  <c r="FE223" i="1"/>
  <c r="G223" i="1"/>
  <c r="AQ223" i="1"/>
  <c r="Y223" i="1"/>
  <c r="FW223" i="1"/>
  <c r="AE223" i="1"/>
  <c r="Q223" i="1"/>
  <c r="CP223" i="1"/>
  <c r="AJ223" i="1"/>
  <c r="GM223" i="1" s="1"/>
  <c r="EV223" i="1"/>
  <c r="CS223" i="1"/>
  <c r="BJ223" i="1"/>
  <c r="ES223" i="1"/>
  <c r="BT223" i="1"/>
  <c r="AT223" i="1"/>
  <c r="EJ223" i="1"/>
  <c r="N33" i="1"/>
  <c r="BZ33" i="1"/>
  <c r="EL33" i="1"/>
  <c r="P33" i="1"/>
  <c r="CK33" i="1"/>
  <c r="FF33" i="1"/>
  <c r="AR33" i="1"/>
  <c r="DM33" i="1"/>
  <c r="GI33" i="1"/>
  <c r="CV33" i="1"/>
  <c r="L33" i="1"/>
  <c r="DG33" i="1"/>
  <c r="AG33" i="1"/>
  <c r="FI33" i="1"/>
  <c r="DO33" i="1"/>
  <c r="BD33" i="1"/>
  <c r="GD33" i="1"/>
  <c r="I33" i="1"/>
  <c r="J33" i="1"/>
  <c r="BY33" i="1"/>
  <c r="AU33" i="1"/>
  <c r="DJ33" i="1"/>
  <c r="AB33" i="1"/>
  <c r="EY33" i="1"/>
  <c r="FK33" i="1"/>
  <c r="CM33" i="1"/>
  <c r="D33" i="1"/>
  <c r="V33" i="1"/>
  <c r="CH33" i="1"/>
  <c r="ET33" i="1"/>
  <c r="Y33" i="1"/>
  <c r="CT33" i="1"/>
  <c r="FO33" i="1"/>
  <c r="BA33" i="1"/>
  <c r="DW33" i="1"/>
  <c r="M33" i="1"/>
  <c r="DH33" i="1"/>
  <c r="X33" i="1"/>
  <c r="DR33" i="1"/>
  <c r="AY33" i="1"/>
  <c r="FW33" i="1"/>
  <c r="EB33" i="1"/>
  <c r="BQ33" i="1"/>
  <c r="AC33" i="1"/>
  <c r="AE33" i="1"/>
  <c r="AF33" i="1"/>
  <c r="DT33" i="1"/>
  <c r="CO33" i="1"/>
  <c r="FV33" i="1"/>
  <c r="EP33" i="1"/>
  <c r="BU33" i="1"/>
  <c r="AQ33" i="1"/>
  <c r="EO33" i="1"/>
  <c r="EG33" i="1"/>
  <c r="CE33" i="1"/>
  <c r="CA33" i="1"/>
  <c r="AS33" i="1"/>
  <c r="CQ33" i="1"/>
  <c r="AD33" i="1"/>
  <c r="CP33" i="1"/>
  <c r="FB33" i="1"/>
  <c r="AH33" i="1"/>
  <c r="DC33" i="1"/>
  <c r="FX33" i="1"/>
  <c r="BK33" i="1"/>
  <c r="EF33" i="1"/>
  <c r="AA33" i="1"/>
  <c r="DS33" i="1"/>
  <c r="AK33" i="1"/>
  <c r="EC33" i="1"/>
  <c r="BO33" i="1"/>
  <c r="T33" i="1"/>
  <c r="EU33" i="1"/>
  <c r="CJ33" i="1"/>
  <c r="BE33" i="1"/>
  <c r="BF33" i="1"/>
  <c r="BG33" i="1"/>
  <c r="FM33" i="1"/>
  <c r="DY33" i="1"/>
  <c r="BM33" i="1"/>
  <c r="BX33" i="1"/>
  <c r="EZ33" i="1"/>
  <c r="FJ33" i="1"/>
  <c r="BT33" i="1"/>
  <c r="AW33" i="1"/>
  <c r="AJ33" i="1"/>
  <c r="CD33" i="1"/>
  <c r="FT33" i="1"/>
  <c r="AN33" i="1"/>
  <c r="AV33" i="1"/>
  <c r="BN33" i="1"/>
  <c r="AL33" i="1"/>
  <c r="CX33" i="1"/>
  <c r="DL33" i="1"/>
  <c r="GG33" i="1"/>
  <c r="AM33" i="1"/>
  <c r="EQ33" i="1"/>
  <c r="CZ33" i="1"/>
  <c r="DQ33" i="1"/>
  <c r="AT33" i="1"/>
  <c r="DF33" i="1"/>
  <c r="FR33" i="1"/>
  <c r="AZ33" i="1"/>
  <c r="DU33" i="1"/>
  <c r="H33" i="1"/>
  <c r="CC33" i="1"/>
  <c r="EX33" i="1"/>
  <c r="AX33" i="1"/>
  <c r="ER33" i="1"/>
  <c r="BH33" i="1"/>
  <c r="FC33" i="1"/>
  <c r="CW33" i="1"/>
  <c r="BC33" i="1"/>
  <c r="GA33" i="1"/>
  <c r="DP33" i="1"/>
  <c r="DB33" i="1"/>
  <c r="DE33" i="1"/>
  <c r="DI33" i="1"/>
  <c r="CN33" i="1"/>
  <c r="AO33" i="1"/>
  <c r="R33" i="1"/>
  <c r="CR33" i="1"/>
  <c r="DZ33" i="1"/>
  <c r="EJ33" i="1"/>
  <c r="DA33" i="1"/>
  <c r="O33" i="1"/>
  <c r="BB33" i="1"/>
  <c r="DN33" i="1"/>
  <c r="FZ33" i="1"/>
  <c r="BI33" i="1"/>
  <c r="EE33" i="1"/>
  <c r="Q33" i="1"/>
  <c r="CL33" i="1"/>
  <c r="FG33" i="1"/>
  <c r="BL33" i="1"/>
  <c r="FD33" i="1"/>
  <c r="BV33" i="1"/>
  <c r="FN33" i="1"/>
  <c r="DK33" i="1"/>
  <c r="BP33" i="1"/>
  <c r="E33" i="1"/>
  <c r="EH33" i="1"/>
  <c r="EI33" i="1"/>
  <c r="DX33" i="1"/>
  <c r="EK33" i="1"/>
  <c r="F33" i="1"/>
  <c r="BR33" i="1"/>
  <c r="ED33" i="1"/>
  <c r="G33" i="1"/>
  <c r="CB33" i="1"/>
  <c r="EW33" i="1"/>
  <c r="AI33" i="1"/>
  <c r="DD33" i="1"/>
  <c r="FY33" i="1"/>
  <c r="CI33" i="1"/>
  <c r="GC33" i="1"/>
  <c r="CS33" i="1"/>
  <c r="S33" i="1"/>
  <c r="ES33" i="1"/>
  <c r="CY33" i="1"/>
  <c r="FL33" i="1"/>
  <c r="GE33" i="1"/>
  <c r="GF33" i="1"/>
  <c r="AP33" i="1"/>
  <c r="K33" i="1"/>
  <c r="EM33" i="1"/>
  <c r="A34" i="1"/>
  <c r="BJ33" i="1"/>
  <c r="DV33" i="1"/>
  <c r="GH33" i="1"/>
  <c r="BS33" i="1"/>
  <c r="EN33" i="1"/>
  <c r="Z33" i="1"/>
  <c r="CU33" i="1"/>
  <c r="FP33" i="1"/>
  <c r="BW33" i="1"/>
  <c r="FQ33" i="1"/>
  <c r="CG33" i="1"/>
  <c r="GB33" i="1"/>
  <c r="EA33" i="1"/>
  <c r="CF33" i="1"/>
  <c r="U33" i="1"/>
  <c r="EV33" i="1"/>
  <c r="FA33" i="1"/>
  <c r="FE33" i="1"/>
  <c r="FH33" i="1"/>
  <c r="FS33" i="1"/>
  <c r="FU33" i="1"/>
  <c r="W33" i="1"/>
  <c r="B33" i="1"/>
  <c r="GK223" i="1" l="1"/>
  <c r="G224" i="1"/>
  <c r="Z224" i="1"/>
  <c r="CS224" i="1"/>
  <c r="CL224" i="1"/>
  <c r="DE224" i="1"/>
  <c r="DF224" i="1"/>
  <c r="AW224" i="1"/>
  <c r="FB224" i="1"/>
  <c r="EN224" i="1"/>
  <c r="ED224" i="1"/>
  <c r="DB224" i="1"/>
  <c r="BF224" i="1"/>
  <c r="FS224" i="1"/>
  <c r="GB224" i="1"/>
  <c r="BS224" i="1"/>
  <c r="GF224" i="1"/>
  <c r="CI224" i="1"/>
  <c r="BR224" i="1"/>
  <c r="DK224" i="1"/>
  <c r="EE224" i="1"/>
  <c r="DZ224" i="1"/>
  <c r="DP224" i="1"/>
  <c r="EX224" i="1"/>
  <c r="DQ224" i="1"/>
  <c r="BN224" i="1"/>
  <c r="FJ224" i="1"/>
  <c r="BE224" i="1"/>
  <c r="AA224" i="1"/>
  <c r="AD224" i="1"/>
  <c r="BU224" i="1"/>
  <c r="BQ224" i="1"/>
  <c r="DW224" i="1"/>
  <c r="FH224" i="1"/>
  <c r="CG224" i="1"/>
  <c r="GH224" i="1"/>
  <c r="GE224" i="1"/>
  <c r="FY224" i="1"/>
  <c r="F224" i="1"/>
  <c r="FN224" i="1"/>
  <c r="BI224" i="1"/>
  <c r="CR224" i="1"/>
  <c r="GA224" i="1"/>
  <c r="CC224" i="1"/>
  <c r="CZ224" i="1"/>
  <c r="AV224" i="1"/>
  <c r="EZ224" i="1"/>
  <c r="CJ224" i="1"/>
  <c r="EF224" i="1"/>
  <c r="CQ224" i="1"/>
  <c r="EP224" i="1"/>
  <c r="FE224" i="1"/>
  <c r="FQ224" i="1"/>
  <c r="DV224" i="1"/>
  <c r="FL224" i="1"/>
  <c r="DD224" i="1"/>
  <c r="EK224" i="1"/>
  <c r="BV224" i="1"/>
  <c r="FZ224" i="1"/>
  <c r="R224" i="1"/>
  <c r="BC224" i="1"/>
  <c r="H224" i="1"/>
  <c r="EQ224" i="1"/>
  <c r="AN224" i="1"/>
  <c r="BX224" i="1"/>
  <c r="EU224" i="1"/>
  <c r="BK224" i="1"/>
  <c r="AS224" i="1"/>
  <c r="FV224" i="1"/>
  <c r="FA224" i="1"/>
  <c r="BW224" i="1"/>
  <c r="BJ224" i="1"/>
  <c r="CY224" i="1"/>
  <c r="AI224" i="1"/>
  <c r="DX224" i="1"/>
  <c r="FD224" i="1"/>
  <c r="DN224" i="1"/>
  <c r="AO224" i="1"/>
  <c r="CW224" i="1"/>
  <c r="DU224" i="1"/>
  <c r="AM224" i="1"/>
  <c r="FT224" i="1"/>
  <c r="BM224" i="1"/>
  <c r="T224" i="1"/>
  <c r="FX224" i="1"/>
  <c r="CA224" i="1"/>
  <c r="CF224" i="1"/>
  <c r="E224" i="1"/>
  <c r="DA224" i="1"/>
  <c r="ER224" i="1"/>
  <c r="CX224" i="1"/>
  <c r="BG224" i="1"/>
  <c r="AK224" i="1"/>
  <c r="GM224" i="1" s="1"/>
  <c r="FU224" i="1"/>
  <c r="GC224" i="1"/>
  <c r="Q224" i="1"/>
  <c r="AX224" i="1"/>
  <c r="BT224" i="1"/>
  <c r="CP224" i="1"/>
  <c r="EV224" i="1"/>
  <c r="FP224" i="1"/>
  <c r="ES224" i="1"/>
  <c r="EW224" i="1"/>
  <c r="EI224" i="1"/>
  <c r="BL224" i="1"/>
  <c r="BB224" i="1"/>
  <c r="CN224" i="1"/>
  <c r="FC224" i="1"/>
  <c r="AZ224" i="1"/>
  <c r="GG224" i="1"/>
  <c r="CD224" i="1"/>
  <c r="DY224" i="1"/>
  <c r="BO224" i="1"/>
  <c r="DC224" i="1"/>
  <c r="AP224" i="1"/>
  <c r="BP224" i="1"/>
  <c r="EJ224" i="1"/>
  <c r="AT224" i="1"/>
  <c r="AL224" i="1"/>
  <c r="GN224" i="1" s="1"/>
  <c r="DS224" i="1"/>
  <c r="U224" i="1"/>
  <c r="CU224" i="1"/>
  <c r="EM224" i="1"/>
  <c r="S224" i="1"/>
  <c r="CB224" i="1"/>
  <c r="EH224" i="1"/>
  <c r="FG224" i="1"/>
  <c r="O224" i="1"/>
  <c r="DI224" i="1"/>
  <c r="BH224" i="1"/>
  <c r="FR224" i="1"/>
  <c r="DL224" i="1"/>
  <c r="AJ224" i="1"/>
  <c r="GL224" i="1" s="1"/>
  <c r="FM224" i="1"/>
  <c r="EC224" i="1"/>
  <c r="AH224" i="1"/>
  <c r="W224" i="1"/>
  <c r="K224" i="1"/>
  <c r="EA224" i="1"/>
  <c r="CO224" i="1"/>
  <c r="AY224" i="1"/>
  <c r="CT224" i="1"/>
  <c r="EY224" i="1"/>
  <c r="BD224" i="1"/>
  <c r="DM224" i="1"/>
  <c r="AQ224" i="1"/>
  <c r="AC224" i="1"/>
  <c r="EB224" i="1"/>
  <c r="FW224" i="1"/>
  <c r="CE224" i="1"/>
  <c r="DT224" i="1"/>
  <c r="EG224" i="1"/>
  <c r="AF224" i="1"/>
  <c r="DR224" i="1"/>
  <c r="Y224" i="1"/>
  <c r="AB224" i="1"/>
  <c r="DO224" i="1"/>
  <c r="AR224" i="1"/>
  <c r="X224" i="1"/>
  <c r="ET224" i="1"/>
  <c r="DJ224" i="1"/>
  <c r="FI224" i="1"/>
  <c r="FF224" i="1"/>
  <c r="EO224" i="1"/>
  <c r="AE224" i="1"/>
  <c r="DH224" i="1"/>
  <c r="CH224" i="1"/>
  <c r="AU224" i="1"/>
  <c r="AG224" i="1"/>
  <c r="CK224" i="1"/>
  <c r="M224" i="1"/>
  <c r="V224" i="1"/>
  <c r="BY224" i="1"/>
  <c r="DG224" i="1"/>
  <c r="P224" i="1"/>
  <c r="J224" i="1"/>
  <c r="L224" i="1"/>
  <c r="EL224" i="1"/>
  <c r="BA224" i="1"/>
  <c r="CM224" i="1"/>
  <c r="I224" i="1"/>
  <c r="CV224" i="1"/>
  <c r="BZ224" i="1"/>
  <c r="FO224" i="1"/>
  <c r="FK224" i="1"/>
  <c r="GD224" i="1"/>
  <c r="GI224" i="1"/>
  <c r="N224" i="1"/>
  <c r="S34" i="1"/>
  <c r="CE34" i="1"/>
  <c r="EQ34" i="1"/>
  <c r="AD34" i="1"/>
  <c r="CY34" i="1"/>
  <c r="FT34" i="1"/>
  <c r="BP34" i="1"/>
  <c r="EK34" i="1"/>
  <c r="AH34" i="1"/>
  <c r="EC34" i="1"/>
  <c r="AS34" i="1"/>
  <c r="EM34" i="1"/>
  <c r="BI34" i="1"/>
  <c r="GG34" i="1"/>
  <c r="DV34" i="1"/>
  <c r="BK34" i="1"/>
  <c r="X34" i="1"/>
  <c r="BA34" i="1"/>
  <c r="BB34" i="1"/>
  <c r="CV34" i="1"/>
  <c r="BQ34" i="1"/>
  <c r="F34" i="1"/>
  <c r="FN34" i="1"/>
  <c r="EG34" i="1"/>
  <c r="CL34" i="1"/>
  <c r="FD34" i="1"/>
  <c r="BU34" i="1"/>
  <c r="DA34" i="1"/>
  <c r="EU34" i="1"/>
  <c r="CK34" i="1"/>
  <c r="AQ34" i="1"/>
  <c r="FO34" i="1"/>
  <c r="DZ34" i="1"/>
  <c r="CQ34" i="1"/>
  <c r="BS34" i="1"/>
  <c r="CC34" i="1"/>
  <c r="DE34" i="1"/>
  <c r="AR34" i="1"/>
  <c r="DG34" i="1"/>
  <c r="ED34" i="1"/>
  <c r="R34" i="1"/>
  <c r="AL34" i="1"/>
  <c r="B34" i="1"/>
  <c r="DK34" i="1"/>
  <c r="FW34" i="1"/>
  <c r="EJ34" i="1"/>
  <c r="CZ34" i="1"/>
  <c r="CD34" i="1"/>
  <c r="CO34" i="1"/>
  <c r="DU34" i="1"/>
  <c r="GH34" i="1"/>
  <c r="DX34" i="1"/>
  <c r="FF34" i="1"/>
  <c r="DP34" i="1"/>
  <c r="P34" i="1"/>
  <c r="AA34" i="1"/>
  <c r="CM34" i="1"/>
  <c r="EY34" i="1"/>
  <c r="AM34" i="1"/>
  <c r="DH34" i="1"/>
  <c r="GC34" i="1"/>
  <c r="BY34" i="1"/>
  <c r="ET34" i="1"/>
  <c r="AT34" i="1"/>
  <c r="EN34" i="1"/>
  <c r="BD34" i="1"/>
  <c r="EX34" i="1"/>
  <c r="BV34" i="1"/>
  <c r="N34" i="1"/>
  <c r="EL34" i="1"/>
  <c r="CA34" i="1"/>
  <c r="AZ34" i="1"/>
  <c r="CB34" i="1"/>
  <c r="CF34" i="1"/>
  <c r="EP34" i="1"/>
  <c r="DL34" i="1"/>
  <c r="BT34" i="1"/>
  <c r="CJ34" i="1"/>
  <c r="FP34" i="1"/>
  <c r="AI34" i="1"/>
  <c r="CU34" i="1"/>
  <c r="FG34" i="1"/>
  <c r="AV34" i="1"/>
  <c r="DQ34" i="1"/>
  <c r="M34" i="1"/>
  <c r="CH34" i="1"/>
  <c r="FC34" i="1"/>
  <c r="BH34" i="1"/>
  <c r="EZ34" i="1"/>
  <c r="BR34" i="1"/>
  <c r="FJ34" i="1"/>
  <c r="AB34" i="1"/>
  <c r="CS34" i="1"/>
  <c r="CX34" i="1"/>
  <c r="GF34" i="1"/>
  <c r="EF34" i="1"/>
  <c r="D34" i="1"/>
  <c r="DC34" i="1"/>
  <c r="BE34" i="1"/>
  <c r="V34" i="1"/>
  <c r="FL34" i="1"/>
  <c r="FM34" i="1"/>
  <c r="FX34" i="1"/>
  <c r="FR34" i="1"/>
  <c r="CW34" i="1"/>
  <c r="EE34" i="1"/>
  <c r="AX34" i="1"/>
  <c r="CT34" i="1"/>
  <c r="AY34" i="1"/>
  <c r="BN34" i="1"/>
  <c r="AE34" i="1"/>
  <c r="FU34" i="1"/>
  <c r="FY34" i="1"/>
  <c r="GI34" i="1"/>
  <c r="BJ34" i="1"/>
  <c r="DW34" i="1"/>
  <c r="EW34" i="1"/>
  <c r="BM34" i="1"/>
  <c r="FH34" i="1"/>
  <c r="AU34" i="1"/>
  <c r="AJ34" i="1"/>
  <c r="CI34" i="1"/>
  <c r="BG34" i="1"/>
  <c r="DS34" i="1"/>
  <c r="GE34" i="1"/>
  <c r="BX34" i="1"/>
  <c r="ES34" i="1"/>
  <c r="AN34" i="1"/>
  <c r="DI34" i="1"/>
  <c r="GD34" i="1"/>
  <c r="CR34" i="1"/>
  <c r="H34" i="1"/>
  <c r="DB34" i="1"/>
  <c r="J34" i="1"/>
  <c r="EH34" i="1"/>
  <c r="BZ34" i="1"/>
  <c r="O34" i="1"/>
  <c r="EO34" i="1"/>
  <c r="EV34" i="1"/>
  <c r="GA34" i="1"/>
  <c r="GB34" i="1"/>
  <c r="DJ34" i="1"/>
  <c r="FV34" i="1"/>
  <c r="AO34" i="1"/>
  <c r="AK34" i="1"/>
  <c r="K34" i="1"/>
  <c r="BW34" i="1"/>
  <c r="EI34" i="1"/>
  <c r="U34" i="1"/>
  <c r="CP34" i="1"/>
  <c r="FK34" i="1"/>
  <c r="BF34" i="1"/>
  <c r="EB34" i="1"/>
  <c r="W34" i="1"/>
  <c r="DO34" i="1"/>
  <c r="AG34" i="1"/>
  <c r="DY34" i="1"/>
  <c r="AP34" i="1"/>
  <c r="FQ34" i="1"/>
  <c r="DF34" i="1"/>
  <c r="FS34" i="1"/>
  <c r="Y34" i="1"/>
  <c r="AF34" i="1"/>
  <c r="BL34" i="1"/>
  <c r="DT34" i="1"/>
  <c r="G34" i="1"/>
  <c r="A35" i="1"/>
  <c r="BO34" i="1"/>
  <c r="EA34" i="1"/>
  <c r="L34" i="1"/>
  <c r="CG34" i="1"/>
  <c r="FB34" i="1"/>
  <c r="AW34" i="1"/>
  <c r="DR34" i="1"/>
  <c r="I34" i="1"/>
  <c r="DD34" i="1"/>
  <c r="T34" i="1"/>
  <c r="DN34" i="1"/>
  <c r="Z34" i="1"/>
  <c r="FA34" i="1"/>
  <c r="CN34" i="1"/>
  <c r="AC34" i="1"/>
  <c r="FE34" i="1"/>
  <c r="FZ34" i="1"/>
  <c r="E34" i="1"/>
  <c r="Q34" i="1"/>
  <c r="ER34" i="1"/>
  <c r="BC34" i="1"/>
  <c r="FI34" i="1"/>
  <c r="DM34" i="1"/>
  <c r="GK224" i="1" l="1"/>
  <c r="E225" i="1"/>
  <c r="T225" i="1"/>
  <c r="EA225" i="1"/>
  <c r="FS225" i="1"/>
  <c r="EB225" i="1"/>
  <c r="AK225" i="1"/>
  <c r="GL225" i="1" s="1"/>
  <c r="O225" i="1"/>
  <c r="DI225" i="1"/>
  <c r="DR225" i="1"/>
  <c r="BC225" i="1"/>
  <c r="FB225" i="1"/>
  <c r="ER225" i="1"/>
  <c r="Z225" i="1"/>
  <c r="CG225" i="1"/>
  <c r="AF225" i="1"/>
  <c r="DO225" i="1"/>
  <c r="BW225" i="1"/>
  <c r="EV225" i="1"/>
  <c r="CR225" i="1"/>
  <c r="BG225" i="1"/>
  <c r="Q225" i="1"/>
  <c r="DN225" i="1"/>
  <c r="L225" i="1"/>
  <c r="Y225" i="1"/>
  <c r="CW225" i="1"/>
  <c r="DD225" i="1"/>
  <c r="BO225" i="1"/>
  <c r="DF225" i="1"/>
  <c r="BF225" i="1"/>
  <c r="AO225" i="1"/>
  <c r="BZ225" i="1"/>
  <c r="AN225" i="1"/>
  <c r="AU225" i="1"/>
  <c r="FU225" i="1"/>
  <c r="FY225" i="1"/>
  <c r="FZ225" i="1"/>
  <c r="FE225" i="1"/>
  <c r="I225" i="1"/>
  <c r="FQ225" i="1"/>
  <c r="FK225" i="1"/>
  <c r="FV225" i="1"/>
  <c r="EH225" i="1"/>
  <c r="ES225" i="1"/>
  <c r="FH225" i="1"/>
  <c r="AJ225" i="1"/>
  <c r="G225" i="1"/>
  <c r="AP225" i="1"/>
  <c r="CP225" i="1"/>
  <c r="DJ225" i="1"/>
  <c r="J225" i="1"/>
  <c r="BX225" i="1"/>
  <c r="BM225" i="1"/>
  <c r="DM225" i="1"/>
  <c r="FI225" i="1"/>
  <c r="AW225" i="1"/>
  <c r="DT225" i="1"/>
  <c r="DY225" i="1"/>
  <c r="U225" i="1"/>
  <c r="GB225" i="1"/>
  <c r="DB225" i="1"/>
  <c r="GE225" i="1"/>
  <c r="EW225" i="1"/>
  <c r="AY225" i="1"/>
  <c r="FL225" i="1"/>
  <c r="CS225" i="1"/>
  <c r="M225" i="1"/>
  <c r="BT225" i="1"/>
  <c r="N225" i="1"/>
  <c r="GC225" i="1"/>
  <c r="FF225" i="1"/>
  <c r="FW225" i="1"/>
  <c r="DE225" i="1"/>
  <c r="EU225" i="1"/>
  <c r="BQ225" i="1"/>
  <c r="BI225" i="1"/>
  <c r="CY225" i="1"/>
  <c r="AC225" i="1"/>
  <c r="CN225" i="1"/>
  <c r="FA225" i="1"/>
  <c r="BL225" i="1"/>
  <c r="AG225" i="1"/>
  <c r="EI225" i="1"/>
  <c r="GA225" i="1"/>
  <c r="H225" i="1"/>
  <c r="DS225" i="1"/>
  <c r="DW225" i="1"/>
  <c r="CT225" i="1"/>
  <c r="V225" i="1"/>
  <c r="AB225" i="1"/>
  <c r="DQ225" i="1"/>
  <c r="DL225" i="1"/>
  <c r="BV225" i="1"/>
  <c r="DH225" i="1"/>
  <c r="DX225" i="1"/>
  <c r="DK225" i="1"/>
  <c r="CC225" i="1"/>
  <c r="DA225" i="1"/>
  <c r="CV225" i="1"/>
  <c r="EM225" i="1"/>
  <c r="AD225" i="1"/>
  <c r="BJ225" i="1"/>
  <c r="AX225" i="1"/>
  <c r="BE225" i="1"/>
  <c r="FJ225" i="1"/>
  <c r="AV225" i="1"/>
  <c r="EP225" i="1"/>
  <c r="EX225" i="1"/>
  <c r="AM225" i="1"/>
  <c r="GN225" i="1" s="1"/>
  <c r="GH225" i="1"/>
  <c r="BS225" i="1"/>
  <c r="BU225" i="1"/>
  <c r="BB225" i="1"/>
  <c r="AS225" i="1"/>
  <c r="EQ225" i="1"/>
  <c r="W225" i="1"/>
  <c r="K225" i="1"/>
  <c r="EO225" i="1"/>
  <c r="GD225" i="1"/>
  <c r="CI225" i="1"/>
  <c r="GI225" i="1"/>
  <c r="EE225" i="1"/>
  <c r="DC225" i="1"/>
  <c r="BR225" i="1"/>
  <c r="FG225" i="1"/>
  <c r="CF225" i="1"/>
  <c r="BD225" i="1"/>
  <c r="EY225" i="1"/>
  <c r="DU225" i="1"/>
  <c r="AL225" i="1"/>
  <c r="GM225" i="1" s="1"/>
  <c r="CQ225" i="1"/>
  <c r="FD225" i="1"/>
  <c r="BA225" i="1"/>
  <c r="EC225" i="1"/>
  <c r="CE225" i="1"/>
  <c r="EZ225" i="1"/>
  <c r="CU225" i="1"/>
  <c r="CB225" i="1"/>
  <c r="EN225" i="1"/>
  <c r="CM225" i="1"/>
  <c r="CO225" i="1"/>
  <c r="R225" i="1"/>
  <c r="DZ225" i="1"/>
  <c r="CL225" i="1"/>
  <c r="X225" i="1"/>
  <c r="AH225" i="1"/>
  <c r="S225" i="1"/>
  <c r="FR225" i="1"/>
  <c r="EF225" i="1"/>
  <c r="BH225" i="1"/>
  <c r="AI225" i="1"/>
  <c r="AZ225" i="1"/>
  <c r="AT225" i="1"/>
  <c r="AA225" i="1"/>
  <c r="CD225" i="1"/>
  <c r="ED225" i="1"/>
  <c r="FO225" i="1"/>
  <c r="EG225" i="1"/>
  <c r="BK225" i="1"/>
  <c r="EK225" i="1"/>
  <c r="AE225" i="1"/>
  <c r="FX225" i="1"/>
  <c r="GF225" i="1"/>
  <c r="FC225" i="1"/>
  <c r="FP225" i="1"/>
  <c r="CA225" i="1"/>
  <c r="ET225" i="1"/>
  <c r="P225" i="1"/>
  <c r="CZ225" i="1"/>
  <c r="DG225" i="1"/>
  <c r="AQ225" i="1"/>
  <c r="FN225" i="1"/>
  <c r="DV225" i="1"/>
  <c r="BP225" i="1"/>
  <c r="BN225" i="1"/>
  <c r="FM225" i="1"/>
  <c r="CX225" i="1"/>
  <c r="CH225" i="1"/>
  <c r="CJ225" i="1"/>
  <c r="EL225" i="1"/>
  <c r="BY225" i="1"/>
  <c r="DP225" i="1"/>
  <c r="EJ225" i="1"/>
  <c r="AR225" i="1"/>
  <c r="CK225" i="1"/>
  <c r="F225" i="1"/>
  <c r="GG225" i="1"/>
  <c r="FT225" i="1"/>
  <c r="P35" i="1"/>
  <c r="CB35" i="1"/>
  <c r="EN35" i="1"/>
  <c r="AI35" i="1"/>
  <c r="DD35" i="1"/>
  <c r="FY35" i="1"/>
  <c r="BK35" i="1"/>
  <c r="EG35" i="1"/>
  <c r="S35" i="1"/>
  <c r="DK35" i="1"/>
  <c r="AC35" i="1"/>
  <c r="DU35" i="1"/>
  <c r="AX35" i="1"/>
  <c r="FX35" i="1"/>
  <c r="EC35" i="1"/>
  <c r="BR35" i="1"/>
  <c r="N35" i="1"/>
  <c r="AU35" i="1"/>
  <c r="BX35" i="1"/>
  <c r="FE35" i="1"/>
  <c r="CO35" i="1"/>
  <c r="M35" i="1"/>
  <c r="GI35" i="1"/>
  <c r="AB35" i="1"/>
  <c r="X35" i="1"/>
  <c r="CJ35" i="1"/>
  <c r="EV35" i="1"/>
  <c r="AR35" i="1"/>
  <c r="DM35" i="1"/>
  <c r="GG35" i="1"/>
  <c r="BU35" i="1"/>
  <c r="EP35" i="1"/>
  <c r="AD35" i="1"/>
  <c r="DY35" i="1"/>
  <c r="AO35" i="1"/>
  <c r="EI35" i="1"/>
  <c r="BP35" i="1"/>
  <c r="U35" i="1"/>
  <c r="ES35" i="1"/>
  <c r="CH35" i="1"/>
  <c r="AT35" i="1"/>
  <c r="BW35" i="1"/>
  <c r="DB35" i="1"/>
  <c r="J35" i="1"/>
  <c r="EH35" i="1"/>
  <c r="CA35" i="1"/>
  <c r="AG35" i="1"/>
  <c r="DG35" i="1"/>
  <c r="BY35" i="1"/>
  <c r="BQ35" i="1"/>
  <c r="ED35" i="1"/>
  <c r="DS35" i="1"/>
  <c r="FW35" i="1"/>
  <c r="EK35" i="1"/>
  <c r="DI35" i="1"/>
  <c r="DC35" i="1"/>
  <c r="AF35" i="1"/>
  <c r="CR35" i="1"/>
  <c r="FD35" i="1"/>
  <c r="BA35" i="1"/>
  <c r="DV35" i="1"/>
  <c r="I35" i="1"/>
  <c r="CD35" i="1"/>
  <c r="EY35" i="1"/>
  <c r="AP35" i="1"/>
  <c r="EJ35" i="1"/>
  <c r="AZ35" i="1"/>
  <c r="ET35" i="1"/>
  <c r="CF35" i="1"/>
  <c r="AK35" i="1"/>
  <c r="FK35" i="1"/>
  <c r="DA35" i="1"/>
  <c r="BV35" i="1"/>
  <c r="CS35" i="1"/>
  <c r="DZ35" i="1"/>
  <c r="AQ35" i="1"/>
  <c r="FO35" i="1"/>
  <c r="EM35" i="1"/>
  <c r="BG35" i="1"/>
  <c r="D35" i="1"/>
  <c r="BC35" i="1"/>
  <c r="BN35" i="1"/>
  <c r="CT35" i="1"/>
  <c r="GA35" i="1"/>
  <c r="CQ35" i="1"/>
  <c r="FA35" i="1"/>
  <c r="BI35" i="1"/>
  <c r="BH35" i="1"/>
  <c r="B35" i="1"/>
  <c r="AV35" i="1"/>
  <c r="DH35" i="1"/>
  <c r="FT35" i="1"/>
  <c r="BS35" i="1"/>
  <c r="EO35" i="1"/>
  <c r="AA35" i="1"/>
  <c r="CV35" i="1"/>
  <c r="FQ35" i="1"/>
  <c r="BO35" i="1"/>
  <c r="FI35" i="1"/>
  <c r="FS35" i="1"/>
  <c r="DL35" i="1"/>
  <c r="F35" i="1"/>
  <c r="EZ35" i="1"/>
  <c r="EA35" i="1"/>
  <c r="GC35" i="1"/>
  <c r="H35" i="1"/>
  <c r="BT35" i="1"/>
  <c r="EF35" i="1"/>
  <c r="CU35" i="1"/>
  <c r="FP35" i="1"/>
  <c r="BB35" i="1"/>
  <c r="E35" i="1"/>
  <c r="O35" i="1"/>
  <c r="AH35" i="1"/>
  <c r="DO35" i="1"/>
  <c r="GB35" i="1"/>
  <c r="AW35" i="1"/>
  <c r="BF35" i="1"/>
  <c r="AE35" i="1"/>
  <c r="AN35" i="1"/>
  <c r="CZ35" i="1"/>
  <c r="FL35" i="1"/>
  <c r="BJ35" i="1"/>
  <c r="EE35" i="1"/>
  <c r="R35" i="1"/>
  <c r="CM35" i="1"/>
  <c r="FH35" i="1"/>
  <c r="EU35" i="1"/>
  <c r="FF35" i="1"/>
  <c r="AY35" i="1"/>
  <c r="DQ35" i="1"/>
  <c r="DT35" i="1"/>
  <c r="CI35" i="1"/>
  <c r="DF35" i="1"/>
  <c r="Z35" i="1"/>
  <c r="DW35" i="1"/>
  <c r="CY35" i="1"/>
  <c r="DJ35" i="1"/>
  <c r="FJ35" i="1"/>
  <c r="BE35" i="1"/>
  <c r="W35" i="1"/>
  <c r="DR35" i="1"/>
  <c r="EL35" i="1"/>
  <c r="BD35" i="1"/>
  <c r="DP35" i="1"/>
  <c r="G35" i="1"/>
  <c r="CC35" i="1"/>
  <c r="EX35" i="1"/>
  <c r="AJ35" i="1"/>
  <c r="DE35" i="1"/>
  <c r="FZ35" i="1"/>
  <c r="BZ35" i="1"/>
  <c r="FU35" i="1"/>
  <c r="CK35" i="1"/>
  <c r="GD35" i="1"/>
  <c r="EB35" i="1"/>
  <c r="CG35" i="1"/>
  <c r="V35" i="1"/>
  <c r="EW35" i="1"/>
  <c r="EQ35" i="1"/>
  <c r="FV35" i="1"/>
  <c r="AM35" i="1"/>
  <c r="FN35" i="1"/>
  <c r="L35" i="1"/>
  <c r="CP35" i="1"/>
  <c r="FB35" i="1"/>
  <c r="A36" i="1"/>
  <c r="BL35" i="1"/>
  <c r="DX35" i="1"/>
  <c r="Q35" i="1"/>
  <c r="CL35" i="1"/>
  <c r="FG35" i="1"/>
  <c r="AS35" i="1"/>
  <c r="DN35" i="1"/>
  <c r="GH35" i="1"/>
  <c r="CN35" i="1"/>
  <c r="GE35" i="1"/>
  <c r="CX35" i="1"/>
  <c r="T35" i="1"/>
  <c r="ER35" i="1"/>
  <c r="CW35" i="1"/>
  <c r="AL35" i="1"/>
  <c r="FM35" i="1"/>
  <c r="FR35" i="1"/>
  <c r="Y35" i="1"/>
  <c r="CE35" i="1"/>
  <c r="K35" i="1"/>
  <c r="BM35" i="1"/>
  <c r="GF35" i="1"/>
  <c r="FC35" i="1"/>
  <c r="GK225" i="1" l="1"/>
  <c r="BM226" i="1"/>
  <c r="ER226" i="1"/>
  <c r="FG226" i="1"/>
  <c r="L226" i="1"/>
  <c r="EB226" i="1"/>
  <c r="EX226" i="1"/>
  <c r="BE226" i="1"/>
  <c r="DT226" i="1"/>
  <c r="EE226" i="1"/>
  <c r="GB226" i="1"/>
  <c r="EF226" i="1"/>
  <c r="FS226" i="1"/>
  <c r="FT226" i="1"/>
  <c r="K226" i="1"/>
  <c r="T226" i="1"/>
  <c r="CL226" i="1"/>
  <c r="FN226" i="1"/>
  <c r="GD226" i="1"/>
  <c r="CC226" i="1"/>
  <c r="FJ226" i="1"/>
  <c r="DQ226" i="1"/>
  <c r="BJ226" i="1"/>
  <c r="DO226" i="1"/>
  <c r="BT226" i="1"/>
  <c r="FI226" i="1"/>
  <c r="DH226" i="1"/>
  <c r="GF226" i="1"/>
  <c r="AS226" i="1"/>
  <c r="AJ226" i="1"/>
  <c r="CI226" i="1"/>
  <c r="R226" i="1"/>
  <c r="CU226" i="1"/>
  <c r="DL226" i="1"/>
  <c r="CE226" i="1"/>
  <c r="Q226" i="1"/>
  <c r="AM226" i="1"/>
  <c r="GM226" i="1" s="1"/>
  <c r="G226" i="1"/>
  <c r="AY226" i="1"/>
  <c r="AH226" i="1"/>
  <c r="H226" i="1"/>
  <c r="GE226" i="1"/>
  <c r="FV226" i="1"/>
  <c r="CY226" i="1"/>
  <c r="FF226" i="1"/>
  <c r="FR226" i="1"/>
  <c r="BL226" i="1"/>
  <c r="DW226" i="1"/>
  <c r="AN226" i="1"/>
  <c r="GN226" i="1" s="1"/>
  <c r="EA226" i="1"/>
  <c r="BH226" i="1"/>
  <c r="FM226" i="1"/>
  <c r="GH226" i="1"/>
  <c r="EW226" i="1"/>
  <c r="FZ226" i="1"/>
  <c r="EL226" i="1"/>
  <c r="Z226" i="1"/>
  <c r="FH226" i="1"/>
  <c r="AE226" i="1"/>
  <c r="BB226" i="1"/>
  <c r="EZ226" i="1"/>
  <c r="AA226" i="1"/>
  <c r="CW226" i="1"/>
  <c r="CP226" i="1"/>
  <c r="CG226" i="1"/>
  <c r="W226" i="1"/>
  <c r="AW226" i="1"/>
  <c r="BS226" i="1"/>
  <c r="CX226" i="1"/>
  <c r="CK226" i="1"/>
  <c r="DJ226" i="1"/>
  <c r="FL226" i="1"/>
  <c r="BO226" i="1"/>
  <c r="Y226" i="1"/>
  <c r="DX226" i="1"/>
  <c r="FU226" i="1"/>
  <c r="DP226" i="1"/>
  <c r="CZ226" i="1"/>
  <c r="CN226" i="1"/>
  <c r="EQ226" i="1"/>
  <c r="BZ226" i="1"/>
  <c r="BD226" i="1"/>
  <c r="EU226" i="1"/>
  <c r="E226" i="1"/>
  <c r="CV226" i="1"/>
  <c r="FC226" i="1"/>
  <c r="AL226" i="1"/>
  <c r="GL226" i="1" s="1"/>
  <c r="DN226" i="1"/>
  <c r="FB226" i="1"/>
  <c r="V226" i="1"/>
  <c r="DE226" i="1"/>
  <c r="DR226" i="1"/>
  <c r="DF226" i="1"/>
  <c r="CM226" i="1"/>
  <c r="BF226" i="1"/>
  <c r="FP226" i="1"/>
  <c r="F226" i="1"/>
  <c r="EO226" i="1"/>
  <c r="O226" i="1"/>
  <c r="GA226" i="1"/>
  <c r="AQ226" i="1"/>
  <c r="ET226" i="1"/>
  <c r="BA226" i="1"/>
  <c r="DS226" i="1"/>
  <c r="J226" i="1"/>
  <c r="EI226" i="1"/>
  <c r="AR226" i="1"/>
  <c r="FE226" i="1"/>
  <c r="DU226" i="1"/>
  <c r="AI226" i="1"/>
  <c r="CT226" i="1"/>
  <c r="DZ226" i="1"/>
  <c r="AZ226" i="1"/>
  <c r="FD226" i="1"/>
  <c r="ED226" i="1"/>
  <c r="DB226" i="1"/>
  <c r="AO226" i="1"/>
  <c r="EV226" i="1"/>
  <c r="BX226" i="1"/>
  <c r="AC226" i="1"/>
  <c r="EN226" i="1"/>
  <c r="AV226" i="1"/>
  <c r="BN226" i="1"/>
  <c r="CS226" i="1"/>
  <c r="EJ226" i="1"/>
  <c r="CR226" i="1"/>
  <c r="BQ226" i="1"/>
  <c r="BW226" i="1"/>
  <c r="DY226" i="1"/>
  <c r="CJ226" i="1"/>
  <c r="AU226" i="1"/>
  <c r="DK226" i="1"/>
  <c r="CB226" i="1"/>
  <c r="GC226" i="1"/>
  <c r="FQ226" i="1"/>
  <c r="BC226" i="1"/>
  <c r="BV226" i="1"/>
  <c r="AP226" i="1"/>
  <c r="AF226" i="1"/>
  <c r="BY226" i="1"/>
  <c r="AT226" i="1"/>
  <c r="AD226" i="1"/>
  <c r="X226" i="1"/>
  <c r="N226" i="1"/>
  <c r="S226" i="1"/>
  <c r="P226" i="1"/>
  <c r="DA226" i="1"/>
  <c r="EY226" i="1"/>
  <c r="DC226" i="1"/>
  <c r="DG226" i="1"/>
  <c r="CH226" i="1"/>
  <c r="EP226" i="1"/>
  <c r="AB226" i="1"/>
  <c r="BR226" i="1"/>
  <c r="EG226" i="1"/>
  <c r="BI226" i="1"/>
  <c r="BG226" i="1"/>
  <c r="FK226" i="1"/>
  <c r="CD226" i="1"/>
  <c r="DI226" i="1"/>
  <c r="AG226" i="1"/>
  <c r="ES226" i="1"/>
  <c r="BU226" i="1"/>
  <c r="GI226" i="1"/>
  <c r="EC226" i="1"/>
  <c r="BK226" i="1"/>
  <c r="FA226" i="1"/>
  <c r="EM226" i="1"/>
  <c r="AK226" i="1"/>
  <c r="I226" i="1"/>
  <c r="EK226" i="1"/>
  <c r="CA226" i="1"/>
  <c r="U226" i="1"/>
  <c r="GG226" i="1"/>
  <c r="M226" i="1"/>
  <c r="FX226" i="1"/>
  <c r="FY226" i="1"/>
  <c r="CQ226" i="1"/>
  <c r="FO226" i="1"/>
  <c r="CF226" i="1"/>
  <c r="DV226" i="1"/>
  <c r="FW226" i="1"/>
  <c r="EH226" i="1"/>
  <c r="BP226" i="1"/>
  <c r="DM226" i="1"/>
  <c r="CO226" i="1"/>
  <c r="AX226" i="1"/>
  <c r="DD226" i="1"/>
  <c r="W36" i="1"/>
  <c r="FX36" i="1"/>
  <c r="AJ36" i="1"/>
  <c r="AV36" i="1"/>
  <c r="DO36" i="1"/>
  <c r="FB36" i="1"/>
  <c r="AH36" i="1"/>
  <c r="FF36" i="1"/>
  <c r="DC36" i="1"/>
  <c r="BL36" i="1"/>
  <c r="EG36" i="1"/>
  <c r="EU36" i="1"/>
  <c r="M36" i="1"/>
  <c r="BZ36" i="1"/>
  <c r="BI36" i="1"/>
  <c r="AB36" i="1"/>
  <c r="GG36" i="1"/>
  <c r="EN36" i="1"/>
  <c r="DB36" i="1"/>
  <c r="AY36" i="1"/>
  <c r="FW36" i="1"/>
  <c r="FD36" i="1"/>
  <c r="ES36" i="1"/>
  <c r="FI36" i="1"/>
  <c r="Y36" i="1"/>
  <c r="CX36" i="1"/>
  <c r="DP36" i="1"/>
  <c r="F36" i="1"/>
  <c r="AU36" i="1"/>
  <c r="AX36" i="1"/>
  <c r="FV36" i="1"/>
  <c r="DS36" i="1"/>
  <c r="GE36" i="1"/>
  <c r="CH36" i="1"/>
  <c r="BU36" i="1"/>
  <c r="BM36" i="1"/>
  <c r="DF36" i="1"/>
  <c r="EW36" i="1"/>
  <c r="CY36" i="1"/>
  <c r="FE36" i="1"/>
  <c r="BT36" i="1"/>
  <c r="FA36" i="1"/>
  <c r="H36" i="1"/>
  <c r="EO36" i="1"/>
  <c r="T36" i="1"/>
  <c r="CW36" i="1"/>
  <c r="BF36" i="1"/>
  <c r="DR36" i="1"/>
  <c r="GD36" i="1"/>
  <c r="BO36" i="1"/>
  <c r="EA36" i="1"/>
  <c r="L36" i="1"/>
  <c r="CR36" i="1"/>
  <c r="FZ36" i="1"/>
  <c r="CG36" i="1"/>
  <c r="FM36" i="1"/>
  <c r="DT36" i="1"/>
  <c r="FK36" i="1"/>
  <c r="EB36" i="1"/>
  <c r="EL36" i="1"/>
  <c r="A37" i="1"/>
  <c r="BN36" i="1"/>
  <c r="DZ36" i="1"/>
  <c r="K36" i="1"/>
  <c r="BW36" i="1"/>
  <c r="EI36" i="1"/>
  <c r="V36" i="1"/>
  <c r="DD36" i="1"/>
  <c r="I36" i="1"/>
  <c r="CQ36" i="1"/>
  <c r="FY36" i="1"/>
  <c r="CO36" i="1"/>
  <c r="X36" i="1"/>
  <c r="EF36" i="1"/>
  <c r="BQ36" i="1"/>
  <c r="GA36" i="1"/>
  <c r="FQ36" i="1"/>
  <c r="ER36" i="1"/>
  <c r="EZ36" i="1"/>
  <c r="BD36" i="1"/>
  <c r="FL36" i="1"/>
  <c r="GF36" i="1"/>
  <c r="GB36" i="1"/>
  <c r="AD36" i="1"/>
  <c r="J36" i="1"/>
  <c r="BV36" i="1"/>
  <c r="EH36" i="1"/>
  <c r="S36" i="1"/>
  <c r="CE36" i="1"/>
  <c r="EQ36" i="1"/>
  <c r="AF36" i="1"/>
  <c r="DN36" i="1"/>
  <c r="U36" i="1"/>
  <c r="DA36" i="1"/>
  <c r="GI36" i="1"/>
  <c r="DE36" i="1"/>
  <c r="AL36" i="1"/>
  <c r="EV36" i="1"/>
  <c r="CC36" i="1"/>
  <c r="N36" i="1"/>
  <c r="GH36" i="1"/>
  <c r="FR36" i="1"/>
  <c r="FS36" i="1"/>
  <c r="CN36" i="1"/>
  <c r="E36" i="1"/>
  <c r="AC36" i="1"/>
  <c r="DH36" i="1"/>
  <c r="BR36" i="1"/>
  <c r="R36" i="1"/>
  <c r="CD36" i="1"/>
  <c r="EP36" i="1"/>
  <c r="AA36" i="1"/>
  <c r="CM36" i="1"/>
  <c r="EY36" i="1"/>
  <c r="AR36" i="1"/>
  <c r="DX36" i="1"/>
  <c r="AE36" i="1"/>
  <c r="DM36" i="1"/>
  <c r="G36" i="1"/>
  <c r="DQ36" i="1"/>
  <c r="AZ36" i="1"/>
  <c r="FJ36" i="1"/>
  <c r="CS36" i="1"/>
  <c r="AG36" i="1"/>
  <c r="O36" i="1"/>
  <c r="P36" i="1"/>
  <c r="Q36" i="1"/>
  <c r="EC36" i="1"/>
  <c r="BS36" i="1"/>
  <c r="BY36" i="1"/>
  <c r="AS36" i="1"/>
  <c r="DI36" i="1"/>
  <c r="Z36" i="1"/>
  <c r="CL36" i="1"/>
  <c r="EX36" i="1"/>
  <c r="AI36" i="1"/>
  <c r="CU36" i="1"/>
  <c r="FG36" i="1"/>
  <c r="BB36" i="1"/>
  <c r="EJ36" i="1"/>
  <c r="AO36" i="1"/>
  <c r="DW36" i="1"/>
  <c r="EE36" i="1"/>
  <c r="BP36" i="1"/>
  <c r="DG36" i="1"/>
  <c r="BE36" i="1"/>
  <c r="AN36" i="1"/>
  <c r="FH36" i="1"/>
  <c r="EM36" i="1"/>
  <c r="DL36" i="1"/>
  <c r="CT36" i="1"/>
  <c r="AQ36" i="1"/>
  <c r="FO36" i="1"/>
  <c r="ET36" i="1"/>
  <c r="BA36" i="1"/>
  <c r="AK36" i="1"/>
  <c r="CB36" i="1"/>
  <c r="DU36" i="1"/>
  <c r="BH36" i="1"/>
  <c r="CK36" i="1"/>
  <c r="GC36" i="1"/>
  <c r="AT36" i="1"/>
  <c r="AP36" i="1"/>
  <c r="FN36" i="1"/>
  <c r="DK36" i="1"/>
  <c r="BX36" i="1"/>
  <c r="BK36" i="1"/>
  <c r="AW36" i="1"/>
  <c r="CP36" i="1"/>
  <c r="EK36" i="1"/>
  <c r="CF36" i="1"/>
  <c r="CI36" i="1"/>
  <c r="BJ36" i="1"/>
  <c r="CJ36" i="1"/>
  <c r="B36" i="1"/>
  <c r="DJ36" i="1"/>
  <c r="BG36" i="1"/>
  <c r="FP36" i="1"/>
  <c r="FC36" i="1"/>
  <c r="FU36" i="1"/>
  <c r="AM36" i="1"/>
  <c r="DV36" i="1"/>
  <c r="CZ36" i="1"/>
  <c r="CV36" i="1"/>
  <c r="FT36" i="1"/>
  <c r="CA36" i="1"/>
  <c r="BC36" i="1"/>
  <c r="DY36" i="1"/>
  <c r="ED36" i="1"/>
  <c r="D36" i="1"/>
  <c r="GK226" i="1" l="1"/>
  <c r="BC227" i="1"/>
  <c r="FP227" i="1"/>
  <c r="EK227" i="1"/>
  <c r="AT227" i="1"/>
  <c r="ET227" i="1"/>
  <c r="BE227" i="1"/>
  <c r="FG227" i="1"/>
  <c r="BY227" i="1"/>
  <c r="FJ227" i="1"/>
  <c r="EY227" i="1"/>
  <c r="AC227" i="1"/>
  <c r="EV227" i="1"/>
  <c r="EQ227" i="1"/>
  <c r="GF227" i="1"/>
  <c r="EF227" i="1"/>
  <c r="EI227" i="1"/>
  <c r="FK227" i="1"/>
  <c r="BO227" i="1"/>
  <c r="FA227" i="1"/>
  <c r="CH227" i="1"/>
  <c r="CX227" i="1"/>
  <c r="EN227" i="1"/>
  <c r="BL227" i="1"/>
  <c r="FX227" i="1"/>
  <c r="DY227" i="1"/>
  <c r="BG227" i="1"/>
  <c r="CP227" i="1"/>
  <c r="GC227" i="1"/>
  <c r="FO227" i="1"/>
  <c r="DG227" i="1"/>
  <c r="CU227" i="1"/>
  <c r="BS227" i="1"/>
  <c r="AZ227" i="1"/>
  <c r="CM227" i="1"/>
  <c r="E227" i="1"/>
  <c r="AL227" i="1"/>
  <c r="CE227" i="1"/>
  <c r="FL227" i="1"/>
  <c r="X227" i="1"/>
  <c r="BW227" i="1"/>
  <c r="DT227" i="1"/>
  <c r="GD227" i="1"/>
  <c r="BT227" i="1"/>
  <c r="GE227" i="1"/>
  <c r="Y227" i="1"/>
  <c r="GG227" i="1"/>
  <c r="DC227" i="1"/>
  <c r="W227" i="1"/>
  <c r="CA227" i="1"/>
  <c r="CV227" i="1"/>
  <c r="DJ227" i="1"/>
  <c r="AW227" i="1"/>
  <c r="CK227" i="1"/>
  <c r="AQ227" i="1"/>
  <c r="BP227" i="1"/>
  <c r="AI227" i="1"/>
  <c r="EC227" i="1"/>
  <c r="DQ227" i="1"/>
  <c r="AA227" i="1"/>
  <c r="CN227" i="1"/>
  <c r="DE227" i="1"/>
  <c r="S227" i="1"/>
  <c r="BD227" i="1"/>
  <c r="CO227" i="1"/>
  <c r="K227" i="1"/>
  <c r="FM227" i="1"/>
  <c r="DR227" i="1"/>
  <c r="FE227" i="1"/>
  <c r="DS227" i="1"/>
  <c r="FI227" i="1"/>
  <c r="AB227" i="1"/>
  <c r="FF227" i="1"/>
  <c r="FT227" i="1"/>
  <c r="CZ227" i="1"/>
  <c r="BK227" i="1"/>
  <c r="BH227" i="1"/>
  <c r="CT227" i="1"/>
  <c r="EE227" i="1"/>
  <c r="EX227" i="1"/>
  <c r="Q227" i="1"/>
  <c r="G227" i="1"/>
  <c r="EP227" i="1"/>
  <c r="FS227" i="1"/>
  <c r="GI227" i="1"/>
  <c r="EH227" i="1"/>
  <c r="EZ227" i="1"/>
  <c r="FY227" i="1"/>
  <c r="DZ227" i="1"/>
  <c r="CG227" i="1"/>
  <c r="BF227" i="1"/>
  <c r="CY227" i="1"/>
  <c r="FV227" i="1"/>
  <c r="ES227" i="1"/>
  <c r="BI227" i="1"/>
  <c r="AH227" i="1"/>
  <c r="DV227" i="1"/>
  <c r="CJ227" i="1"/>
  <c r="BX227" i="1"/>
  <c r="DU227" i="1"/>
  <c r="DL227" i="1"/>
  <c r="DW227" i="1"/>
  <c r="CL227" i="1"/>
  <c r="P227" i="1"/>
  <c r="DM227" i="1"/>
  <c r="CD227" i="1"/>
  <c r="FR227" i="1"/>
  <c r="DA227" i="1"/>
  <c r="BV227" i="1"/>
  <c r="ER227" i="1"/>
  <c r="CQ227" i="1"/>
  <c r="BN227" i="1"/>
  <c r="FZ227" i="1"/>
  <c r="CW227" i="1"/>
  <c r="EW227" i="1"/>
  <c r="AX227" i="1"/>
  <c r="FD227" i="1"/>
  <c r="BZ227" i="1"/>
  <c r="FB227" i="1"/>
  <c r="ED227" i="1"/>
  <c r="AM227" i="1"/>
  <c r="GL227" i="1" s="1"/>
  <c r="BJ227" i="1"/>
  <c r="DK227" i="1"/>
  <c r="CB227" i="1"/>
  <c r="EM227" i="1"/>
  <c r="AO227" i="1"/>
  <c r="GN227" i="1" s="1"/>
  <c r="Z227" i="1"/>
  <c r="O227" i="1"/>
  <c r="AE227" i="1"/>
  <c r="R227" i="1"/>
  <c r="GH227" i="1"/>
  <c r="U227" i="1"/>
  <c r="J227" i="1"/>
  <c r="FQ227" i="1"/>
  <c r="I227" i="1"/>
  <c r="CR227" i="1"/>
  <c r="T227" i="1"/>
  <c r="DF227" i="1"/>
  <c r="AU227" i="1"/>
  <c r="FW227" i="1"/>
  <c r="M227" i="1"/>
  <c r="DO227" i="1"/>
  <c r="FU227" i="1"/>
  <c r="CI227" i="1"/>
  <c r="FN227" i="1"/>
  <c r="AK227" i="1"/>
  <c r="FH227" i="1"/>
  <c r="EJ227" i="1"/>
  <c r="DI227" i="1"/>
  <c r="AG227" i="1"/>
  <c r="DX227" i="1"/>
  <c r="BR227" i="1"/>
  <c r="N227" i="1"/>
  <c r="DN227" i="1"/>
  <c r="AD227" i="1"/>
  <c r="GA227" i="1"/>
  <c r="DD227" i="1"/>
  <c r="EL227" i="1"/>
  <c r="L227" i="1"/>
  <c r="EO227" i="1"/>
  <c r="BM227" i="1"/>
  <c r="F227" i="1"/>
  <c r="AY227" i="1"/>
  <c r="EU227" i="1"/>
  <c r="AV227" i="1"/>
  <c r="FC227" i="1"/>
  <c r="CF227" i="1"/>
  <c r="AP227" i="1"/>
  <c r="BA227" i="1"/>
  <c r="AN227" i="1"/>
  <c r="GM227" i="1" s="1"/>
  <c r="BB227" i="1"/>
  <c r="AS227" i="1"/>
  <c r="CS227" i="1"/>
  <c r="AR227" i="1"/>
  <c r="DH227" i="1"/>
  <c r="CC227" i="1"/>
  <c r="AF227" i="1"/>
  <c r="GB227" i="1"/>
  <c r="BQ227" i="1"/>
  <c r="V227" i="1"/>
  <c r="EB227" i="1"/>
  <c r="EA227" i="1"/>
  <c r="H227" i="1"/>
  <c r="BU227" i="1"/>
  <c r="DP227" i="1"/>
  <c r="DB227" i="1"/>
  <c r="EG227" i="1"/>
  <c r="AJ227" i="1"/>
  <c r="O37" i="1"/>
  <c r="CA37" i="1"/>
  <c r="EM37" i="1"/>
  <c r="P37" i="1"/>
  <c r="CB37" i="1"/>
  <c r="EN37" i="1"/>
  <c r="AA37" i="1"/>
  <c r="DI37" i="1"/>
  <c r="N37" i="1"/>
  <c r="CV37" i="1"/>
  <c r="GD37" i="1"/>
  <c r="DB37" i="1"/>
  <c r="U37" i="1"/>
  <c r="EG37" i="1"/>
  <c r="BN37" i="1"/>
  <c r="FX37" i="1"/>
  <c r="GF37" i="1"/>
  <c r="FN37" i="1"/>
  <c r="EQ37" i="1"/>
  <c r="AS37" i="1"/>
  <c r="FE37" i="1"/>
  <c r="EA37" i="1"/>
  <c r="EJ37" i="1"/>
  <c r="BU37" i="1"/>
  <c r="W37" i="1"/>
  <c r="CI37" i="1"/>
  <c r="EU37" i="1"/>
  <c r="X37" i="1"/>
  <c r="CJ37" i="1"/>
  <c r="EV37" i="1"/>
  <c r="AK37" i="1"/>
  <c r="DS37" i="1"/>
  <c r="Z37" i="1"/>
  <c r="DF37" i="1"/>
  <c r="F37" i="1"/>
  <c r="DN37" i="1"/>
  <c r="AI37" i="1"/>
  <c r="ES37" i="1"/>
  <c r="CD37" i="1"/>
  <c r="AC37" i="1"/>
  <c r="K37" i="1"/>
  <c r="GG37" i="1"/>
  <c r="FO37" i="1"/>
  <c r="CH37" i="1"/>
  <c r="BI37" i="1"/>
  <c r="FZ37" i="1"/>
  <c r="AB37" i="1"/>
  <c r="D37" i="1"/>
  <c r="AE37" i="1"/>
  <c r="CQ37" i="1"/>
  <c r="FC37" i="1"/>
  <c r="AF37" i="1"/>
  <c r="CR37" i="1"/>
  <c r="FD37" i="1"/>
  <c r="AW37" i="1"/>
  <c r="EC37" i="1"/>
  <c r="AJ37" i="1"/>
  <c r="DR37" i="1"/>
  <c r="T37" i="1"/>
  <c r="ED37" i="1"/>
  <c r="AY37" i="1"/>
  <c r="FG37" i="1"/>
  <c r="CP37" i="1"/>
  <c r="BA37" i="1"/>
  <c r="AD37" i="1"/>
  <c r="L37" i="1"/>
  <c r="M37" i="1"/>
  <c r="DY37" i="1"/>
  <c r="DJ37" i="1"/>
  <c r="CF37" i="1"/>
  <c r="EW37" i="1"/>
  <c r="EI37" i="1"/>
  <c r="AM37" i="1"/>
  <c r="CY37" i="1"/>
  <c r="FK37" i="1"/>
  <c r="AN37" i="1"/>
  <c r="CZ37" i="1"/>
  <c r="FL37" i="1"/>
  <c r="BG37" i="1"/>
  <c r="EO37" i="1"/>
  <c r="AT37" i="1"/>
  <c r="EB37" i="1"/>
  <c r="AH37" i="1"/>
  <c r="ER37" i="1"/>
  <c r="BM37" i="1"/>
  <c r="FW37" i="1"/>
  <c r="DD37" i="1"/>
  <c r="BV37" i="1"/>
  <c r="BB37" i="1"/>
  <c r="AG37" i="1"/>
  <c r="AR37" i="1"/>
  <c r="FB37" i="1"/>
  <c r="FQ37" i="1"/>
  <c r="FP37" i="1"/>
  <c r="AO37" i="1"/>
  <c r="B37" i="1"/>
  <c r="AU37" i="1"/>
  <c r="DG37" i="1"/>
  <c r="FS37" i="1"/>
  <c r="AV37" i="1"/>
  <c r="DH37" i="1"/>
  <c r="FT37" i="1"/>
  <c r="BQ37" i="1"/>
  <c r="EY37" i="1"/>
  <c r="BF37" i="1"/>
  <c r="EL37" i="1"/>
  <c r="AX37" i="1"/>
  <c r="FF37" i="1"/>
  <c r="BY37" i="1"/>
  <c r="J37" i="1"/>
  <c r="DT37" i="1"/>
  <c r="CT37" i="1"/>
  <c r="BW37" i="1"/>
  <c r="BE37" i="1"/>
  <c r="CG37" i="1"/>
  <c r="S37" i="1"/>
  <c r="BO37" i="1"/>
  <c r="CS37" i="1"/>
  <c r="EZ37" i="1"/>
  <c r="BC37" i="1"/>
  <c r="DO37" i="1"/>
  <c r="GA37" i="1"/>
  <c r="BD37" i="1"/>
  <c r="DP37" i="1"/>
  <c r="GB37" i="1"/>
  <c r="CC37" i="1"/>
  <c r="FI37" i="1"/>
  <c r="BP37" i="1"/>
  <c r="EX37" i="1"/>
  <c r="BJ37" i="1"/>
  <c r="FV37" i="1"/>
  <c r="CO37" i="1"/>
  <c r="V37" i="1"/>
  <c r="EH37" i="1"/>
  <c r="DM37" i="1"/>
  <c r="CU37" i="1"/>
  <c r="CE37" i="1"/>
  <c r="DL37" i="1"/>
  <c r="BH37" i="1"/>
  <c r="DK37" i="1"/>
  <c r="GC37" i="1"/>
  <c r="AP37" i="1"/>
  <c r="G37" i="1"/>
  <c r="BS37" i="1"/>
  <c r="EE37" i="1"/>
  <c r="H37" i="1"/>
  <c r="BT37" i="1"/>
  <c r="EF37" i="1"/>
  <c r="Q37" i="1"/>
  <c r="CW37" i="1"/>
  <c r="GE37" i="1"/>
  <c r="CL37" i="1"/>
  <c r="FR37" i="1"/>
  <c r="CN37" i="1"/>
  <c r="I37" i="1"/>
  <c r="DQ37" i="1"/>
  <c r="AZ37" i="1"/>
  <c r="FJ37" i="1"/>
  <c r="FM37" i="1"/>
  <c r="EP37" i="1"/>
  <c r="DV37" i="1"/>
  <c r="DZ37" i="1"/>
  <c r="BR37" i="1"/>
  <c r="DA37" i="1"/>
  <c r="DE37" i="1"/>
  <c r="A38" i="1"/>
  <c r="BK37" i="1"/>
  <c r="DW37" i="1"/>
  <c r="GI37" i="1"/>
  <c r="BL37" i="1"/>
  <c r="DX37" i="1"/>
  <c r="E37" i="1"/>
  <c r="CM37" i="1"/>
  <c r="FU37" i="1"/>
  <c r="BZ37" i="1"/>
  <c r="FH37" i="1"/>
  <c r="BX37" i="1"/>
  <c r="GH37" i="1"/>
  <c r="DC37" i="1"/>
  <c r="AL37" i="1"/>
  <c r="ET37" i="1"/>
  <c r="EK37" i="1"/>
  <c r="DU37" i="1"/>
  <c r="CX37" i="1"/>
  <c r="FA37" i="1"/>
  <c r="CK37" i="1"/>
  <c r="FY37" i="1"/>
  <c r="Y37" i="1"/>
  <c r="AQ37" i="1"/>
  <c r="R37" i="1"/>
  <c r="GK227" i="1" l="1"/>
  <c r="Y228" i="1"/>
  <c r="AL228" i="1"/>
  <c r="E228" i="1"/>
  <c r="DA228" i="1"/>
  <c r="DQ228" i="1"/>
  <c r="EF228" i="1"/>
  <c r="DK228" i="1"/>
  <c r="CO228" i="1"/>
  <c r="DP228" i="1"/>
  <c r="S228" i="1"/>
  <c r="FF228" i="1"/>
  <c r="AV228" i="1"/>
  <c r="FB228" i="1"/>
  <c r="ER228" i="1"/>
  <c r="AN228" i="1"/>
  <c r="GL228" i="1" s="1"/>
  <c r="DY228" i="1"/>
  <c r="ED228" i="1"/>
  <c r="FY228" i="1"/>
  <c r="DC228" i="1"/>
  <c r="DX228" i="1"/>
  <c r="BR228" i="1"/>
  <c r="I228" i="1"/>
  <c r="BT228" i="1"/>
  <c r="BH228" i="1"/>
  <c r="FV228" i="1"/>
  <c r="BD228" i="1"/>
  <c r="CG228" i="1"/>
  <c r="AX228" i="1"/>
  <c r="FS228" i="1"/>
  <c r="AR228" i="1"/>
  <c r="AH228" i="1"/>
  <c r="FK228" i="1"/>
  <c r="AQ228" i="1"/>
  <c r="AZ228" i="1"/>
  <c r="BO228" i="1"/>
  <c r="DJ228" i="1"/>
  <c r="CN228" i="1"/>
  <c r="BJ228" i="1"/>
  <c r="DG228" i="1"/>
  <c r="BB228" i="1"/>
  <c r="CM228" i="1"/>
  <c r="GC228" i="1"/>
  <c r="DH228" i="1"/>
  <c r="BM228" i="1"/>
  <c r="GH228" i="1"/>
  <c r="BL228" i="1"/>
  <c r="H228" i="1"/>
  <c r="BE228" i="1"/>
  <c r="AG228" i="1"/>
  <c r="FA228" i="1"/>
  <c r="GI228" i="1"/>
  <c r="FR228" i="1"/>
  <c r="EE228" i="1"/>
  <c r="EX228" i="1"/>
  <c r="BW228" i="1"/>
  <c r="AU228" i="1"/>
  <c r="AM228" i="1"/>
  <c r="AJ228" i="1"/>
  <c r="FH228" i="1"/>
  <c r="CL228" i="1"/>
  <c r="BP228" i="1"/>
  <c r="CT228" i="1"/>
  <c r="BV228" i="1"/>
  <c r="EI228" i="1"/>
  <c r="BA228" i="1"/>
  <c r="DU228" i="1"/>
  <c r="BZ228" i="1"/>
  <c r="BK228" i="1"/>
  <c r="FM228" i="1"/>
  <c r="GE228" i="1"/>
  <c r="G228" i="1"/>
  <c r="DM228" i="1"/>
  <c r="FI228" i="1"/>
  <c r="EZ228" i="1"/>
  <c r="DT228" i="1"/>
  <c r="BQ228" i="1"/>
  <c r="AO228" i="1"/>
  <c r="GM228" i="1" s="1"/>
  <c r="DD228" i="1"/>
  <c r="BG228" i="1"/>
  <c r="EW228" i="1"/>
  <c r="CP228" i="1"/>
  <c r="ET228" i="1"/>
  <c r="Q228" i="1"/>
  <c r="V228" i="1"/>
  <c r="BY228" i="1"/>
  <c r="FQ228" i="1"/>
  <c r="CZ228" i="1"/>
  <c r="CK228" i="1"/>
  <c r="DZ228" i="1"/>
  <c r="DL228" i="1"/>
  <c r="GA228" i="1"/>
  <c r="EL228" i="1"/>
  <c r="EB228" i="1"/>
  <c r="BX228" i="1"/>
  <c r="DV228" i="1"/>
  <c r="CE228" i="1"/>
  <c r="DO228" i="1"/>
  <c r="BF228" i="1"/>
  <c r="AT228" i="1"/>
  <c r="AD228" i="1"/>
  <c r="CX228" i="1"/>
  <c r="DW228" i="1"/>
  <c r="EP228" i="1"/>
  <c r="BS228" i="1"/>
  <c r="CU228" i="1"/>
  <c r="BC228" i="1"/>
  <c r="EY228" i="1"/>
  <c r="EO228" i="1"/>
  <c r="EC228" i="1"/>
  <c r="R228" i="1"/>
  <c r="EK228" i="1"/>
  <c r="FU228" i="1"/>
  <c r="FJ228" i="1"/>
  <c r="CW228" i="1"/>
  <c r="AP228" i="1"/>
  <c r="GN228" i="1" s="1"/>
  <c r="EH228" i="1"/>
  <c r="CC228" i="1"/>
  <c r="CS228" i="1"/>
  <c r="J228" i="1"/>
  <c r="FT228" i="1"/>
  <c r="FP228" i="1"/>
  <c r="FW228" i="1"/>
  <c r="FL228" i="1"/>
  <c r="CF228" i="1"/>
  <c r="FG228" i="1"/>
  <c r="DE228" i="1"/>
  <c r="GB228" i="1"/>
  <c r="AY228" i="1"/>
  <c r="CR228" i="1"/>
  <c r="BI228" i="1"/>
  <c r="AI228" i="1"/>
  <c r="CJ228" i="1"/>
  <c r="FE228" i="1"/>
  <c r="U228" i="1"/>
  <c r="CB228" i="1"/>
  <c r="M228" i="1"/>
  <c r="T228" i="1"/>
  <c r="AF228" i="1"/>
  <c r="CH228" i="1"/>
  <c r="DN228" i="1"/>
  <c r="X228" i="1"/>
  <c r="AS228" i="1"/>
  <c r="DB228" i="1"/>
  <c r="P228" i="1"/>
  <c r="FC228" i="1"/>
  <c r="FO228" i="1"/>
  <c r="F228" i="1"/>
  <c r="EU228" i="1"/>
  <c r="EQ228" i="1"/>
  <c r="GD228" i="1"/>
  <c r="EM228" i="1"/>
  <c r="CY228" i="1"/>
  <c r="L228" i="1"/>
  <c r="DR228" i="1"/>
  <c r="CQ228" i="1"/>
  <c r="GG228" i="1"/>
  <c r="DF228" i="1"/>
  <c r="CI228" i="1"/>
  <c r="FN228" i="1"/>
  <c r="CV228" i="1"/>
  <c r="CA228" i="1"/>
  <c r="AE228" i="1"/>
  <c r="K228" i="1"/>
  <c r="Z228" i="1"/>
  <c r="W228" i="1"/>
  <c r="GF228" i="1"/>
  <c r="N228" i="1"/>
  <c r="O228" i="1"/>
  <c r="AC228" i="1"/>
  <c r="DS228" i="1"/>
  <c r="BU228" i="1"/>
  <c r="FX228" i="1"/>
  <c r="DI228" i="1"/>
  <c r="AW228" i="1"/>
  <c r="AB228" i="1"/>
  <c r="CD228" i="1"/>
  <c r="AK228" i="1"/>
  <c r="EJ228" i="1"/>
  <c r="BN228" i="1"/>
  <c r="AA228" i="1"/>
  <c r="FD228" i="1"/>
  <c r="FZ228" i="1"/>
  <c r="ES228" i="1"/>
  <c r="EV228" i="1"/>
  <c r="EA228" i="1"/>
  <c r="EG228" i="1"/>
  <c r="EN228" i="1"/>
  <c r="T38" i="1"/>
  <c r="CF38" i="1"/>
  <c r="ER38" i="1"/>
  <c r="U38" i="1"/>
  <c r="CG38" i="1"/>
  <c r="ES38" i="1"/>
  <c r="AF38" i="1"/>
  <c r="DN38" i="1"/>
  <c r="S38" i="1"/>
  <c r="DA38" i="1"/>
  <c r="GI38" i="1"/>
  <c r="DO38" i="1"/>
  <c r="AH38" i="1"/>
  <c r="EP38" i="1"/>
  <c r="BM38" i="1"/>
  <c r="FU38" i="1"/>
  <c r="GB38" i="1"/>
  <c r="GC38" i="1"/>
  <c r="FK38" i="1"/>
  <c r="AQ38" i="1"/>
  <c r="EY38" i="1"/>
  <c r="DG38" i="1"/>
  <c r="DY38" i="1"/>
  <c r="EN38" i="1"/>
  <c r="AB38" i="1"/>
  <c r="CN38" i="1"/>
  <c r="EZ38" i="1"/>
  <c r="AC38" i="1"/>
  <c r="CO38" i="1"/>
  <c r="FA38" i="1"/>
  <c r="AP38" i="1"/>
  <c r="DX38" i="1"/>
  <c r="AE38" i="1"/>
  <c r="DK38" i="1"/>
  <c r="Q38" i="1"/>
  <c r="EA38" i="1"/>
  <c r="AV38" i="1"/>
  <c r="FF38" i="1"/>
  <c r="CA38" i="1"/>
  <c r="Y38" i="1"/>
  <c r="Z38" i="1"/>
  <c r="H38" i="1"/>
  <c r="GD38" i="1"/>
  <c r="CD38" i="1"/>
  <c r="AM38" i="1"/>
  <c r="FR38" i="1"/>
  <c r="DZ38" i="1"/>
  <c r="EV38" i="1"/>
  <c r="AJ38" i="1"/>
  <c r="CV38" i="1"/>
  <c r="FH38" i="1"/>
  <c r="AK38" i="1"/>
  <c r="CW38" i="1"/>
  <c r="FI38" i="1"/>
  <c r="BB38" i="1"/>
  <c r="EH38" i="1"/>
  <c r="AO38" i="1"/>
  <c r="DW38" i="1"/>
  <c r="AG38" i="1"/>
  <c r="EO38" i="1"/>
  <c r="BJ38" i="1"/>
  <c r="FT38" i="1"/>
  <c r="CM38" i="1"/>
  <c r="AT38" i="1"/>
  <c r="AX38" i="1"/>
  <c r="AA38" i="1"/>
  <c r="K38" i="1"/>
  <c r="DS38" i="1"/>
  <c r="CX38" i="1"/>
  <c r="CB38" i="1"/>
  <c r="EF38" i="1"/>
  <c r="D38" i="1"/>
  <c r="AR38" i="1"/>
  <c r="DD38" i="1"/>
  <c r="FP38" i="1"/>
  <c r="AS38" i="1"/>
  <c r="DE38" i="1"/>
  <c r="FQ38" i="1"/>
  <c r="BL38" i="1"/>
  <c r="ET38" i="1"/>
  <c r="AY38" i="1"/>
  <c r="EG38" i="1"/>
  <c r="AU38" i="1"/>
  <c r="FE38" i="1"/>
  <c r="BZ38" i="1"/>
  <c r="GH38" i="1"/>
  <c r="DC38" i="1"/>
  <c r="BR38" i="1"/>
  <c r="BS38" i="1"/>
  <c r="BC38" i="1"/>
  <c r="AN38" i="1"/>
  <c r="EX38" i="1"/>
  <c r="FL38" i="1"/>
  <c r="FV38" i="1"/>
  <c r="AL38" i="1"/>
  <c r="B38" i="1"/>
  <c r="AZ38" i="1"/>
  <c r="DL38" i="1"/>
  <c r="FX38" i="1"/>
  <c r="BA38" i="1"/>
  <c r="DM38" i="1"/>
  <c r="FY38" i="1"/>
  <c r="BV38" i="1"/>
  <c r="FD38" i="1"/>
  <c r="BK38" i="1"/>
  <c r="EQ38" i="1"/>
  <c r="BG38" i="1"/>
  <c r="FS38" i="1"/>
  <c r="CL38" i="1"/>
  <c r="G38" i="1"/>
  <c r="DQ38" i="1"/>
  <c r="CP38" i="1"/>
  <c r="BT38" i="1"/>
  <c r="CC38" i="1"/>
  <c r="O38" i="1"/>
  <c r="CJ38" i="1"/>
  <c r="BN38" i="1"/>
  <c r="DT38" i="1"/>
  <c r="BI38" i="1"/>
  <c r="GG38" i="1"/>
  <c r="FN38" i="1"/>
  <c r="FC38" i="1"/>
  <c r="GE38" i="1"/>
  <c r="W38" i="1"/>
  <c r="DI38" i="1"/>
  <c r="DH38" i="1"/>
  <c r="GA38" i="1"/>
  <c r="CS38" i="1"/>
  <c r="BE38" i="1"/>
  <c r="BH38" i="1"/>
  <c r="GF38" i="1"/>
  <c r="DU38" i="1"/>
  <c r="CH38" i="1"/>
  <c r="BU38" i="1"/>
  <c r="BW38" i="1"/>
  <c r="CZ38" i="1"/>
  <c r="EE38" i="1"/>
  <c r="DJ38" i="1"/>
  <c r="CT38" i="1"/>
  <c r="BD38" i="1"/>
  <c r="BO38" i="1"/>
  <c r="DF38" i="1"/>
  <c r="L38" i="1"/>
  <c r="BX38" i="1"/>
  <c r="EJ38" i="1"/>
  <c r="M38" i="1"/>
  <c r="BY38" i="1"/>
  <c r="EK38" i="1"/>
  <c r="V38" i="1"/>
  <c r="DB38" i="1"/>
  <c r="I38" i="1"/>
  <c r="CQ38" i="1"/>
  <c r="FW38" i="1"/>
  <c r="CY38" i="1"/>
  <c r="R38" i="1"/>
  <c r="ED38" i="1"/>
  <c r="AW38" i="1"/>
  <c r="FG38" i="1"/>
  <c r="FB38" i="1"/>
  <c r="FJ38" i="1"/>
  <c r="EM38" i="1"/>
  <c r="N38" i="1"/>
  <c r="DV38" i="1"/>
  <c r="BF38" i="1"/>
  <c r="CU38" i="1"/>
  <c r="AD38" i="1"/>
  <c r="A39" i="1"/>
  <c r="BP38" i="1"/>
  <c r="EB38" i="1"/>
  <c r="E38" i="1"/>
  <c r="BQ38" i="1"/>
  <c r="EC38" i="1"/>
  <c r="J38" i="1"/>
  <c r="CR38" i="1"/>
  <c r="FZ38" i="1"/>
  <c r="CE38" i="1"/>
  <c r="FM38" i="1"/>
  <c r="CK38" i="1"/>
  <c r="F38" i="1"/>
  <c r="DP38" i="1"/>
  <c r="AI38" i="1"/>
  <c r="EU38" i="1"/>
  <c r="EI38" i="1"/>
  <c r="EL38" i="1"/>
  <c r="DR38" i="1"/>
  <c r="EW38" i="1"/>
  <c r="CI38" i="1"/>
  <c r="FO38" i="1"/>
  <c r="P38" i="1"/>
  <c r="X38" i="1"/>
  <c r="GK228" i="1" l="1"/>
  <c r="FO229" i="1"/>
  <c r="DP229" i="1"/>
  <c r="EC229" i="1"/>
  <c r="BF229" i="1"/>
  <c r="ED229" i="1"/>
  <c r="EK229" i="1"/>
  <c r="BD229" i="1"/>
  <c r="DU229" i="1"/>
  <c r="W229" i="1"/>
  <c r="CJ229" i="1"/>
  <c r="FS229" i="1"/>
  <c r="CI229" i="1"/>
  <c r="F229" i="1"/>
  <c r="BQ229" i="1"/>
  <c r="DV229" i="1"/>
  <c r="R229" i="1"/>
  <c r="BY229" i="1"/>
  <c r="CT229" i="1"/>
  <c r="GF229" i="1"/>
  <c r="GE229" i="1"/>
  <c r="O229" i="1"/>
  <c r="BG229" i="1"/>
  <c r="FX229" i="1"/>
  <c r="CK229" i="1"/>
  <c r="N229" i="1"/>
  <c r="M229" i="1"/>
  <c r="BH229" i="1"/>
  <c r="FC229" i="1"/>
  <c r="EQ229" i="1"/>
  <c r="DR229" i="1"/>
  <c r="FM229" i="1"/>
  <c r="EB229" i="1"/>
  <c r="EM229" i="1"/>
  <c r="FW229" i="1"/>
  <c r="EJ229" i="1"/>
  <c r="EE229" i="1"/>
  <c r="BE229" i="1"/>
  <c r="FN229" i="1"/>
  <c r="BT229" i="1"/>
  <c r="EL229" i="1"/>
  <c r="CE229" i="1"/>
  <c r="BP229" i="1"/>
  <c r="FJ229" i="1"/>
  <c r="CQ229" i="1"/>
  <c r="BX229" i="1"/>
  <c r="CZ229" i="1"/>
  <c r="CS229" i="1"/>
  <c r="GG229" i="1"/>
  <c r="CP229" i="1"/>
  <c r="FD229" i="1"/>
  <c r="BR229" i="1"/>
  <c r="ET229" i="1"/>
  <c r="EI229" i="1"/>
  <c r="FZ229" i="1"/>
  <c r="FB229" i="1"/>
  <c r="I229" i="1"/>
  <c r="L229" i="1"/>
  <c r="BW229" i="1"/>
  <c r="GA229" i="1"/>
  <c r="BI229" i="1"/>
  <c r="DQ229" i="1"/>
  <c r="BV229" i="1"/>
  <c r="EW229" i="1"/>
  <c r="E229" i="1"/>
  <c r="CY229" i="1"/>
  <c r="DJ229" i="1"/>
  <c r="CC229" i="1"/>
  <c r="DL229" i="1"/>
  <c r="X229" i="1"/>
  <c r="EU229" i="1"/>
  <c r="CR229" i="1"/>
  <c r="AD229" i="1"/>
  <c r="FG229" i="1"/>
  <c r="DB229" i="1"/>
  <c r="DF229" i="1"/>
  <c r="BU229" i="1"/>
  <c r="DH229" i="1"/>
  <c r="DT229" i="1"/>
  <c r="G229" i="1"/>
  <c r="P229" i="1"/>
  <c r="AI229" i="1"/>
  <c r="J229" i="1"/>
  <c r="CU229" i="1"/>
  <c r="AW229" i="1"/>
  <c r="V229" i="1"/>
  <c r="BO229" i="1"/>
  <c r="CH229" i="1"/>
  <c r="DI229" i="1"/>
  <c r="BN229" i="1"/>
  <c r="CL229" i="1"/>
  <c r="DM229" i="1"/>
  <c r="FL229" i="1"/>
  <c r="BZ229" i="1"/>
  <c r="BA229" i="1"/>
  <c r="EX229" i="1"/>
  <c r="FE229" i="1"/>
  <c r="AN229" i="1"/>
  <c r="AU229" i="1"/>
  <c r="FP229" i="1"/>
  <c r="K229" i="1"/>
  <c r="AG229" i="1"/>
  <c r="BC229" i="1"/>
  <c r="EG229" i="1"/>
  <c r="AL229" i="1"/>
  <c r="DC229" i="1"/>
  <c r="FY229" i="1"/>
  <c r="FV229" i="1"/>
  <c r="GH229" i="1"/>
  <c r="AS229" i="1"/>
  <c r="DS229" i="1"/>
  <c r="EO229" i="1"/>
  <c r="DD229" i="1"/>
  <c r="AA229" i="1"/>
  <c r="DW229" i="1"/>
  <c r="CV229" i="1"/>
  <c r="H229" i="1"/>
  <c r="DK229" i="1"/>
  <c r="CN229" i="1"/>
  <c r="GC229" i="1"/>
  <c r="DA229" i="1"/>
  <c r="CF229" i="1"/>
  <c r="BK229" i="1"/>
  <c r="AZ229" i="1"/>
  <c r="BS229" i="1"/>
  <c r="AY229" i="1"/>
  <c r="AR229" i="1"/>
  <c r="AX229" i="1"/>
  <c r="AO229" i="1"/>
  <c r="GL229" i="1" s="1"/>
  <c r="BL229" i="1"/>
  <c r="EF229" i="1"/>
  <c r="CM229" i="1"/>
  <c r="FQ229" i="1"/>
  <c r="CB229" i="1"/>
  <c r="FT229" i="1"/>
  <c r="DE229" i="1"/>
  <c r="CX229" i="1"/>
  <c r="BJ229" i="1"/>
  <c r="FI229" i="1"/>
  <c r="FR229" i="1"/>
  <c r="FF229" i="1"/>
  <c r="FA229" i="1"/>
  <c r="DG229" i="1"/>
  <c r="EP229" i="1"/>
  <c r="ES229" i="1"/>
  <c r="CW229" i="1"/>
  <c r="AM229" i="1"/>
  <c r="AV229" i="1"/>
  <c r="CO229" i="1"/>
  <c r="EY229" i="1"/>
  <c r="AH229" i="1"/>
  <c r="CG229" i="1"/>
  <c r="AK229" i="1"/>
  <c r="CD229" i="1"/>
  <c r="EA229" i="1"/>
  <c r="AC229" i="1"/>
  <c r="AQ229" i="1"/>
  <c r="GN229" i="1" s="1"/>
  <c r="DO229" i="1"/>
  <c r="U229" i="1"/>
  <c r="FH229" i="1"/>
  <c r="GD229" i="1"/>
  <c r="Q229" i="1"/>
  <c r="EZ229" i="1"/>
  <c r="FK229" i="1"/>
  <c r="GI229" i="1"/>
  <c r="ER229" i="1"/>
  <c r="AJ229" i="1"/>
  <c r="Z229" i="1"/>
  <c r="AE229" i="1"/>
  <c r="AB229" i="1"/>
  <c r="GB229" i="1"/>
  <c r="S229" i="1"/>
  <c r="T229" i="1"/>
  <c r="AT229" i="1"/>
  <c r="EH229" i="1"/>
  <c r="EV229" i="1"/>
  <c r="Y229" i="1"/>
  <c r="DX229" i="1"/>
  <c r="EN229" i="1"/>
  <c r="FU229" i="1"/>
  <c r="DN229" i="1"/>
  <c r="BB229" i="1"/>
  <c r="DZ229" i="1"/>
  <c r="CA229" i="1"/>
  <c r="AP229" i="1"/>
  <c r="GM229" i="1" s="1"/>
  <c r="DY229" i="1"/>
  <c r="BM229" i="1"/>
  <c r="AF229" i="1"/>
  <c r="Q39" i="1"/>
  <c r="CC39" i="1"/>
  <c r="AP39" i="1"/>
  <c r="DB39" i="1"/>
  <c r="FN39" i="1"/>
  <c r="BG39" i="1"/>
  <c r="EI39" i="1"/>
  <c r="AJ39" i="1"/>
  <c r="DO39" i="1"/>
  <c r="P39" i="1"/>
  <c r="DV39" i="1"/>
  <c r="AS39" i="1"/>
  <c r="EV39" i="1"/>
  <c r="BJ39" i="1"/>
  <c r="FK39" i="1"/>
  <c r="EB39" i="1"/>
  <c r="DH39" i="1"/>
  <c r="CP39" i="1"/>
  <c r="DD39" i="1"/>
  <c r="FX39" i="1"/>
  <c r="CQ39" i="1"/>
  <c r="BS39" i="1"/>
  <c r="BK39" i="1"/>
  <c r="AB39" i="1"/>
  <c r="CI39" i="1"/>
  <c r="FO39" i="1"/>
  <c r="CR39" i="1"/>
  <c r="X39" i="1"/>
  <c r="EK39" i="1"/>
  <c r="CO39" i="1"/>
  <c r="BY39" i="1"/>
  <c r="FC39" i="1"/>
  <c r="Y39" i="1"/>
  <c r="CK39" i="1"/>
  <c r="AX39" i="1"/>
  <c r="DJ39" i="1"/>
  <c r="FV39" i="1"/>
  <c r="BQ39" i="1"/>
  <c r="ER39" i="1"/>
  <c r="AT39" i="1"/>
  <c r="DX39" i="1"/>
  <c r="AD39" i="1"/>
  <c r="EJ39" i="1"/>
  <c r="BI39" i="1"/>
  <c r="FH39" i="1"/>
  <c r="BX39" i="1"/>
  <c r="FW39" i="1"/>
  <c r="ES39" i="1"/>
  <c r="EC39" i="1"/>
  <c r="DI39" i="1"/>
  <c r="EM39" i="1"/>
  <c r="K39" i="1"/>
  <c r="EF39" i="1"/>
  <c r="FE39" i="1"/>
  <c r="DS39" i="1"/>
  <c r="FD39" i="1"/>
  <c r="FU39" i="1"/>
  <c r="CN39" i="1"/>
  <c r="FM39" i="1"/>
  <c r="ED39" i="1"/>
  <c r="AZ39" i="1"/>
  <c r="AI39" i="1"/>
  <c r="DT39" i="1"/>
  <c r="B39" i="1"/>
  <c r="CM39" i="1"/>
  <c r="BH39" i="1"/>
  <c r="U39" i="1"/>
  <c r="H39" i="1"/>
  <c r="DU39" i="1"/>
  <c r="I39" i="1"/>
  <c r="BU39" i="1"/>
  <c r="AH39" i="1"/>
  <c r="CT39" i="1"/>
  <c r="FF39" i="1"/>
  <c r="AU39" i="1"/>
  <c r="DY39" i="1"/>
  <c r="GA39" i="1"/>
  <c r="DK39" i="1"/>
  <c r="AE39" i="1"/>
  <c r="EW39" i="1"/>
  <c r="EN39" i="1"/>
  <c r="BC39" i="1"/>
  <c r="AG39" i="1"/>
  <c r="CS39" i="1"/>
  <c r="BF39" i="1"/>
  <c r="DR39" i="1"/>
  <c r="GD39" i="1"/>
  <c r="CA39" i="1"/>
  <c r="FA39" i="1"/>
  <c r="BD39" i="1"/>
  <c r="EG39" i="1"/>
  <c r="AR39" i="1"/>
  <c r="EU39" i="1"/>
  <c r="BW39" i="1"/>
  <c r="GH39" i="1"/>
  <c r="ET39" i="1"/>
  <c r="FQ39" i="1"/>
  <c r="CF39" i="1"/>
  <c r="E39" i="1"/>
  <c r="BP39" i="1"/>
  <c r="FG39" i="1"/>
  <c r="CZ39" i="1"/>
  <c r="EY39" i="1"/>
  <c r="FL39" i="1"/>
  <c r="DF39" i="1"/>
  <c r="AV39" i="1"/>
  <c r="DE39" i="1"/>
  <c r="BR39" i="1"/>
  <c r="AC39" i="1"/>
  <c r="M39" i="1"/>
  <c r="AO39" i="1"/>
  <c r="DA39" i="1"/>
  <c r="BN39" i="1"/>
  <c r="DZ39" i="1"/>
  <c r="FJ39" i="1"/>
  <c r="EQ39" i="1"/>
  <c r="GG39" i="1"/>
  <c r="GE39" i="1"/>
  <c r="CE39" i="1"/>
  <c r="D39" i="1"/>
  <c r="BE39" i="1"/>
  <c r="R39" i="1"/>
  <c r="CD39" i="1"/>
  <c r="EP39" i="1"/>
  <c r="AA39" i="1"/>
  <c r="DG39" i="1"/>
  <c r="GB39" i="1"/>
  <c r="CJ39" i="1"/>
  <c r="FI39" i="1"/>
  <c r="GF39" i="1"/>
  <c r="DL39" i="1"/>
  <c r="EA39" i="1"/>
  <c r="BL39" i="1"/>
  <c r="W39" i="1"/>
  <c r="G39" i="1"/>
  <c r="EO39" i="1"/>
  <c r="DC39" i="1"/>
  <c r="AW39" i="1"/>
  <c r="J39" i="1"/>
  <c r="BV39" i="1"/>
  <c r="EH39" i="1"/>
  <c r="O39" i="1"/>
  <c r="CW39" i="1"/>
  <c r="FS39" i="1"/>
  <c r="BZ39" i="1"/>
  <c r="EZ39" i="1"/>
  <c r="BT39" i="1"/>
  <c r="FT39" i="1"/>
  <c r="CY39" i="1"/>
  <c r="F39" i="1"/>
  <c r="DM39" i="1"/>
  <c r="AN39" i="1"/>
  <c r="V39" i="1"/>
  <c r="GI39" i="1"/>
  <c r="FP39" i="1"/>
  <c r="AM39" i="1"/>
  <c r="DQ39" i="1"/>
  <c r="FB39" i="1"/>
  <c r="L39" i="1"/>
  <c r="EE39" i="1"/>
  <c r="CH39" i="1"/>
  <c r="AQ39" i="1"/>
  <c r="CB39" i="1"/>
  <c r="BA39" i="1"/>
  <c r="BB39" i="1"/>
  <c r="T39" i="1"/>
  <c r="A40" i="1"/>
  <c r="BM39" i="1"/>
  <c r="Z39" i="1"/>
  <c r="CL39" i="1"/>
  <c r="EX39" i="1"/>
  <c r="AK39" i="1"/>
  <c r="DP39" i="1"/>
  <c r="N39" i="1"/>
  <c r="CV39" i="1"/>
  <c r="FR39" i="1"/>
  <c r="CX39" i="1"/>
  <c r="S39" i="1"/>
  <c r="DW39" i="1"/>
  <c r="AF39" i="1"/>
  <c r="EL39" i="1"/>
  <c r="CG39" i="1"/>
  <c r="BO39" i="1"/>
  <c r="AY39" i="1"/>
  <c r="AL39" i="1"/>
  <c r="DN39" i="1"/>
  <c r="FY39" i="1"/>
  <c r="CU39" i="1"/>
  <c r="FZ39" i="1"/>
  <c r="GC39" i="1"/>
  <c r="GK229" i="1" l="1"/>
  <c r="AF230" i="1"/>
  <c r="BA230" i="1"/>
  <c r="AM230" i="1"/>
  <c r="FT230" i="1"/>
  <c r="BV230" i="1"/>
  <c r="EA230" i="1"/>
  <c r="FY230" i="1"/>
  <c r="DW230" i="1"/>
  <c r="EX230" i="1"/>
  <c r="CB230" i="1"/>
  <c r="FP230" i="1"/>
  <c r="BT230" i="1"/>
  <c r="J230" i="1"/>
  <c r="DL230" i="1"/>
  <c r="DN230" i="1"/>
  <c r="S230" i="1"/>
  <c r="CL230" i="1"/>
  <c r="CU230" i="1"/>
  <c r="AK230" i="1"/>
  <c r="AL230" i="1"/>
  <c r="CX230" i="1"/>
  <c r="Z230" i="1"/>
  <c r="CH230" i="1"/>
  <c r="V230" i="1"/>
  <c r="BZ230" i="1"/>
  <c r="DC230" i="1"/>
  <c r="FI230" i="1"/>
  <c r="FR230" i="1"/>
  <c r="EE230" i="1"/>
  <c r="FS230" i="1"/>
  <c r="EO230" i="1"/>
  <c r="BO230" i="1"/>
  <c r="L230" i="1"/>
  <c r="CW230" i="1"/>
  <c r="GB230" i="1"/>
  <c r="GC230" i="1"/>
  <c r="CG230" i="1"/>
  <c r="N230" i="1"/>
  <c r="AY230" i="1"/>
  <c r="BM230" i="1"/>
  <c r="AN230" i="1"/>
  <c r="CJ230" i="1"/>
  <c r="CV230" i="1"/>
  <c r="DM230" i="1"/>
  <c r="G230" i="1"/>
  <c r="FZ230" i="1"/>
  <c r="EL230" i="1"/>
  <c r="DP230" i="1"/>
  <c r="BB230" i="1"/>
  <c r="DQ230" i="1"/>
  <c r="CY230" i="1"/>
  <c r="EH230" i="1"/>
  <c r="BL230" i="1"/>
  <c r="BE230" i="1"/>
  <c r="AA230" i="1"/>
  <c r="EP230" i="1"/>
  <c r="CD230" i="1"/>
  <c r="T230" i="1"/>
  <c r="FB230" i="1"/>
  <c r="F230" i="1"/>
  <c r="O230" i="1"/>
  <c r="W230" i="1"/>
  <c r="DG230" i="1"/>
  <c r="GE230" i="1"/>
  <c r="M230" i="1"/>
  <c r="CZ230" i="1"/>
  <c r="BW230" i="1"/>
  <c r="DR230" i="1"/>
  <c r="DK230" i="1"/>
  <c r="I230" i="1"/>
  <c r="AI230" i="1"/>
  <c r="FE230" i="1"/>
  <c r="BX230" i="1"/>
  <c r="BQ230" i="1"/>
  <c r="CO230" i="1"/>
  <c r="BS230" i="1"/>
  <c r="BJ230" i="1"/>
  <c r="BG230" i="1"/>
  <c r="GG230" i="1"/>
  <c r="AC230" i="1"/>
  <c r="FG230" i="1"/>
  <c r="EU230" i="1"/>
  <c r="BF230" i="1"/>
  <c r="GA230" i="1"/>
  <c r="DU230" i="1"/>
  <c r="AZ230" i="1"/>
  <c r="EF230" i="1"/>
  <c r="FH230" i="1"/>
  <c r="FV230" i="1"/>
  <c r="EK230" i="1"/>
  <c r="CQ230" i="1"/>
  <c r="EV230" i="1"/>
  <c r="FN230" i="1"/>
  <c r="EQ230" i="1"/>
  <c r="BR230" i="1"/>
  <c r="BP230" i="1"/>
  <c r="AR230" i="1"/>
  <c r="GN230" i="1" s="1"/>
  <c r="CS230" i="1"/>
  <c r="DY230" i="1"/>
  <c r="H230" i="1"/>
  <c r="ED230" i="1"/>
  <c r="K230" i="1"/>
  <c r="BI230" i="1"/>
  <c r="DJ230" i="1"/>
  <c r="X230" i="1"/>
  <c r="FX230" i="1"/>
  <c r="AS230" i="1"/>
  <c r="DB230" i="1"/>
  <c r="FJ230" i="1"/>
  <c r="DE230" i="1"/>
  <c r="E230" i="1"/>
  <c r="EG230" i="1"/>
  <c r="AG230" i="1"/>
  <c r="AU230" i="1"/>
  <c r="U230" i="1"/>
  <c r="FM230" i="1"/>
  <c r="EM230" i="1"/>
  <c r="EJ230" i="1"/>
  <c r="AX230" i="1"/>
  <c r="CR230" i="1"/>
  <c r="DD230" i="1"/>
  <c r="DV230" i="1"/>
  <c r="AP230" i="1"/>
  <c r="GL230" i="1" s="1"/>
  <c r="AQ230" i="1"/>
  <c r="GM230" i="1" s="1"/>
  <c r="GI230" i="1"/>
  <c r="EZ230" i="1"/>
  <c r="AW230" i="1"/>
  <c r="GF230" i="1"/>
  <c r="R230" i="1"/>
  <c r="DZ230" i="1"/>
  <c r="AV230" i="1"/>
  <c r="CF230" i="1"/>
  <c r="BD230" i="1"/>
  <c r="BC230" i="1"/>
  <c r="FF230" i="1"/>
  <c r="BH230" i="1"/>
  <c r="CN230" i="1"/>
  <c r="DI230" i="1"/>
  <c r="AD230" i="1"/>
  <c r="CK230" i="1"/>
  <c r="FO230" i="1"/>
  <c r="CP230" i="1"/>
  <c r="P230" i="1"/>
  <c r="CC230" i="1"/>
  <c r="BN230" i="1"/>
  <c r="DF230" i="1"/>
  <c r="FQ230" i="1"/>
  <c r="FA230" i="1"/>
  <c r="EN230" i="1"/>
  <c r="CT230" i="1"/>
  <c r="CM230" i="1"/>
  <c r="FU230" i="1"/>
  <c r="EC230" i="1"/>
  <c r="DX230" i="1"/>
  <c r="Y230" i="1"/>
  <c r="CI230" i="1"/>
  <c r="DH230" i="1"/>
  <c r="DO230" i="1"/>
  <c r="Q230" i="1"/>
  <c r="DA230" i="1"/>
  <c r="FL230" i="1"/>
  <c r="ET230" i="1"/>
  <c r="CA230" i="1"/>
  <c r="EW230" i="1"/>
  <c r="AH230" i="1"/>
  <c r="FD230" i="1"/>
  <c r="ES230" i="1"/>
  <c r="AT230" i="1"/>
  <c r="FC230" i="1"/>
  <c r="AB230" i="1"/>
  <c r="EB230" i="1"/>
  <c r="AJ230" i="1"/>
  <c r="CE230" i="1"/>
  <c r="AO230" i="1"/>
  <c r="EY230" i="1"/>
  <c r="GH230" i="1"/>
  <c r="GD230" i="1"/>
  <c r="AE230" i="1"/>
  <c r="BU230" i="1"/>
  <c r="DT230" i="1"/>
  <c r="DS230" i="1"/>
  <c r="FW230" i="1"/>
  <c r="ER230" i="1"/>
  <c r="BY230" i="1"/>
  <c r="BK230" i="1"/>
  <c r="FK230" i="1"/>
  <c r="EI230" i="1"/>
  <c r="O40" i="1"/>
  <c r="CA40" i="1"/>
  <c r="EM40" i="1"/>
  <c r="AZ40" i="1"/>
  <c r="DU40" i="1"/>
  <c r="E40" i="1"/>
  <c r="BZ40" i="1"/>
  <c r="EV40" i="1"/>
  <c r="AW40" i="1"/>
  <c r="EQ40" i="1"/>
  <c r="AX40" i="1"/>
  <c r="ER40" i="1"/>
  <c r="BM40" i="1"/>
  <c r="FG40" i="1"/>
  <c r="DN40" i="1"/>
  <c r="CD40" i="1"/>
  <c r="AS40" i="1"/>
  <c r="R40" i="1"/>
  <c r="CF40" i="1"/>
  <c r="ET40" i="1"/>
  <c r="DD40" i="1"/>
  <c r="BT40" i="1"/>
  <c r="AI40" i="1"/>
  <c r="AJ40" i="1"/>
  <c r="AQ40" i="1"/>
  <c r="EL40" i="1"/>
  <c r="EF40" i="1"/>
  <c r="EG40" i="1"/>
  <c r="ES40" i="1"/>
  <c r="BG40" i="1"/>
  <c r="FW40" i="1"/>
  <c r="DM40" i="1"/>
  <c r="EA40" i="1"/>
  <c r="GG40" i="1"/>
  <c r="W40" i="1"/>
  <c r="CI40" i="1"/>
  <c r="EU40" i="1"/>
  <c r="BI40" i="1"/>
  <c r="ED40" i="1"/>
  <c r="N40" i="1"/>
  <c r="CJ40" i="1"/>
  <c r="FE40" i="1"/>
  <c r="BJ40" i="1"/>
  <c r="FB40" i="1"/>
  <c r="BL40" i="1"/>
  <c r="FD40" i="1"/>
  <c r="BX40" i="1"/>
  <c r="FQ40" i="1"/>
  <c r="EI40" i="1"/>
  <c r="CX40" i="1"/>
  <c r="BN40" i="1"/>
  <c r="AV40" i="1"/>
  <c r="DJ40" i="1"/>
  <c r="FX40" i="1"/>
  <c r="FI40" i="1"/>
  <c r="EB40" i="1"/>
  <c r="GB40" i="1"/>
  <c r="CN40" i="1"/>
  <c r="G40" i="1"/>
  <c r="BS40" i="1"/>
  <c r="EE40" i="1"/>
  <c r="DL40" i="1"/>
  <c r="GD40" i="1"/>
  <c r="BQ40" i="1"/>
  <c r="AK40" i="1"/>
  <c r="AL40" i="1"/>
  <c r="BA40" i="1"/>
  <c r="CR40" i="1"/>
  <c r="V40" i="1"/>
  <c r="BB40" i="1"/>
  <c r="BO40" i="1"/>
  <c r="FK40" i="1"/>
  <c r="AE40" i="1"/>
  <c r="CQ40" i="1"/>
  <c r="FC40" i="1"/>
  <c r="BR40" i="1"/>
  <c r="EN40" i="1"/>
  <c r="X40" i="1"/>
  <c r="CS40" i="1"/>
  <c r="FM40" i="1"/>
  <c r="BV40" i="1"/>
  <c r="FO40" i="1"/>
  <c r="BW40" i="1"/>
  <c r="FP40" i="1"/>
  <c r="CL40" i="1"/>
  <c r="GA40" i="1"/>
  <c r="EZ40" i="1"/>
  <c r="DP40" i="1"/>
  <c r="CE40" i="1"/>
  <c r="BY40" i="1"/>
  <c r="EP40" i="1"/>
  <c r="I40" i="1"/>
  <c r="K40" i="1"/>
  <c r="BU40" i="1"/>
  <c r="CP40" i="1"/>
  <c r="B40" i="1"/>
  <c r="AM40" i="1"/>
  <c r="CY40" i="1"/>
  <c r="F40" i="1"/>
  <c r="CB40" i="1"/>
  <c r="EW40" i="1"/>
  <c r="AG40" i="1"/>
  <c r="DB40" i="1"/>
  <c r="FU40" i="1"/>
  <c r="CG40" i="1"/>
  <c r="FY40" i="1"/>
  <c r="CH40" i="1"/>
  <c r="CW40" i="1"/>
  <c r="T40" i="1"/>
  <c r="FS40" i="1"/>
  <c r="EJ40" i="1"/>
  <c r="DE40" i="1"/>
  <c r="FR40" i="1"/>
  <c r="BP40" i="1"/>
  <c r="DY40" i="1"/>
  <c r="AU40" i="1"/>
  <c r="P40" i="1"/>
  <c r="CK40" i="1"/>
  <c r="FF40" i="1"/>
  <c r="DK40" i="1"/>
  <c r="CU40" i="1"/>
  <c r="CV40" i="1"/>
  <c r="DI40" i="1"/>
  <c r="GH40" i="1"/>
  <c r="FA40" i="1"/>
  <c r="DQ40" i="1"/>
  <c r="AC40" i="1"/>
  <c r="DX40" i="1"/>
  <c r="AD40" i="1"/>
  <c r="FZ40" i="1"/>
  <c r="CZ40" i="1"/>
  <c r="BE40" i="1"/>
  <c r="EX40" i="1"/>
  <c r="D40" i="1"/>
  <c r="DG40" i="1"/>
  <c r="AP40" i="1"/>
  <c r="GC40" i="1"/>
  <c r="GI40" i="1"/>
  <c r="Q40" i="1"/>
  <c r="AO40" i="1"/>
  <c r="EO40" i="1"/>
  <c r="DA40" i="1"/>
  <c r="GE40" i="1"/>
  <c r="BC40" i="1"/>
  <c r="DO40" i="1"/>
  <c r="Y40" i="1"/>
  <c r="CT40" i="1"/>
  <c r="FN40" i="1"/>
  <c r="AY40" i="1"/>
  <c r="DT40" i="1"/>
  <c r="L40" i="1"/>
  <c r="DF40" i="1"/>
  <c r="M40" i="1"/>
  <c r="DH40" i="1"/>
  <c r="AB40" i="1"/>
  <c r="DV40" i="1"/>
  <c r="BF40" i="1"/>
  <c r="U40" i="1"/>
  <c r="FT40" i="1"/>
  <c r="EK40" i="1"/>
  <c r="FL40" i="1"/>
  <c r="BD40" i="1"/>
  <c r="EY40" i="1"/>
  <c r="FJ40" i="1"/>
  <c r="DZ40" i="1"/>
  <c r="CO40" i="1"/>
  <c r="CC40" i="1"/>
  <c r="FH40" i="1"/>
  <c r="J40" i="1"/>
  <c r="AF40" i="1"/>
  <c r="A41" i="1"/>
  <c r="BK40" i="1"/>
  <c r="DW40" i="1"/>
  <c r="AH40" i="1"/>
  <c r="DC40" i="1"/>
  <c r="FV40" i="1"/>
  <c r="BH40" i="1"/>
  <c r="EC40" i="1"/>
  <c r="Z40" i="1"/>
  <c r="DR40" i="1"/>
  <c r="AA40" i="1"/>
  <c r="DS40" i="1"/>
  <c r="AN40" i="1"/>
  <c r="EH40" i="1"/>
  <c r="AR40" i="1"/>
  <c r="H40" i="1"/>
  <c r="S40" i="1"/>
  <c r="CM40" i="1"/>
  <c r="AT40" i="1"/>
  <c r="GF40" i="1"/>
  <c r="GK230" i="1" l="1"/>
  <c r="U231" i="1"/>
  <c r="DZ231" i="1"/>
  <c r="BF231" i="1"/>
  <c r="AY231" i="1"/>
  <c r="AH231" i="1"/>
  <c r="AA231" i="1"/>
  <c r="BK231" i="1"/>
  <c r="DV231" i="1"/>
  <c r="FN231" i="1"/>
  <c r="AT231" i="1"/>
  <c r="CM231" i="1"/>
  <c r="S231" i="1"/>
  <c r="EY231" i="1"/>
  <c r="Q231" i="1"/>
  <c r="CZ231" i="1"/>
  <c r="DI231" i="1"/>
  <c r="DY231" i="1"/>
  <c r="CH231" i="1"/>
  <c r="F231" i="1"/>
  <c r="EP231" i="1"/>
  <c r="BW231" i="1"/>
  <c r="FC231" i="1"/>
  <c r="BA231" i="1"/>
  <c r="G231" i="1"/>
  <c r="BN231" i="1"/>
  <c r="BJ231" i="1"/>
  <c r="W231" i="1"/>
  <c r="EF231" i="1"/>
  <c r="CF231" i="1"/>
  <c r="AX231" i="1"/>
  <c r="EM231" i="1"/>
  <c r="GF231" i="1"/>
  <c r="DA231" i="1"/>
  <c r="DW231" i="1"/>
  <c r="DR231" i="1"/>
  <c r="FJ231" i="1"/>
  <c r="Z231" i="1"/>
  <c r="AB231" i="1"/>
  <c r="CT231" i="1"/>
  <c r="H231" i="1"/>
  <c r="EC231" i="1"/>
  <c r="AF231" i="1"/>
  <c r="BD231" i="1"/>
  <c r="DH231" i="1"/>
  <c r="Y231" i="1"/>
  <c r="DT231" i="1"/>
  <c r="BH231" i="1"/>
  <c r="J231" i="1"/>
  <c r="CO231" i="1"/>
  <c r="AR231" i="1"/>
  <c r="GM231" i="1" s="1"/>
  <c r="DS231" i="1"/>
  <c r="AN231" i="1"/>
  <c r="DC231" i="1"/>
  <c r="CC231" i="1"/>
  <c r="FT231" i="1"/>
  <c r="L231" i="1"/>
  <c r="GI231" i="1"/>
  <c r="FZ231" i="1"/>
  <c r="CV231" i="1"/>
  <c r="BP231" i="1"/>
  <c r="FY231" i="1"/>
  <c r="CY231" i="1"/>
  <c r="BY231" i="1"/>
  <c r="FO231" i="1"/>
  <c r="CQ231" i="1"/>
  <c r="AL231" i="1"/>
  <c r="CN231" i="1"/>
  <c r="CX231" i="1"/>
  <c r="FE231" i="1"/>
  <c r="GG231" i="1"/>
  <c r="EL231" i="1"/>
  <c r="R231" i="1"/>
  <c r="EQ231" i="1"/>
  <c r="CA231" i="1"/>
  <c r="M231" i="1"/>
  <c r="GC231" i="1"/>
  <c r="CU231" i="1"/>
  <c r="FR231" i="1"/>
  <c r="CG231" i="1"/>
  <c r="AM231" i="1"/>
  <c r="CE231" i="1"/>
  <c r="BV231" i="1"/>
  <c r="AE231" i="1"/>
  <c r="AK231" i="1"/>
  <c r="GB231" i="1"/>
  <c r="EI231" i="1"/>
  <c r="CJ231" i="1"/>
  <c r="EA231" i="1"/>
  <c r="AQ231" i="1"/>
  <c r="GL231" i="1" s="1"/>
  <c r="AS231" i="1"/>
  <c r="GN231" i="1" s="1"/>
  <c r="AW231" i="1"/>
  <c r="O231" i="1"/>
  <c r="FL231" i="1"/>
  <c r="DO231" i="1"/>
  <c r="AD231" i="1"/>
  <c r="EH231" i="1"/>
  <c r="FV231" i="1"/>
  <c r="FH231" i="1"/>
  <c r="EK231" i="1"/>
  <c r="DF231" i="1"/>
  <c r="BC231" i="1"/>
  <c r="AP231" i="1"/>
  <c r="DX231" i="1"/>
  <c r="DK231" i="1"/>
  <c r="DE231" i="1"/>
  <c r="FU231" i="1"/>
  <c r="DP231" i="1"/>
  <c r="FM231" i="1"/>
  <c r="FK231" i="1"/>
  <c r="BQ231" i="1"/>
  <c r="EB231" i="1"/>
  <c r="FQ231" i="1"/>
  <c r="N231" i="1"/>
  <c r="DM231" i="1"/>
  <c r="AJ231" i="1"/>
  <c r="CD231" i="1"/>
  <c r="EV231" i="1"/>
  <c r="GE231" i="1"/>
  <c r="DG231" i="1"/>
  <c r="AC231" i="1"/>
  <c r="FF231" i="1"/>
  <c r="EJ231" i="1"/>
  <c r="DB231" i="1"/>
  <c r="CP231" i="1"/>
  <c r="EZ231" i="1"/>
  <c r="CS231" i="1"/>
  <c r="BO231" i="1"/>
  <c r="GD231" i="1"/>
  <c r="FI231" i="1"/>
  <c r="BX231" i="1"/>
  <c r="ED231" i="1"/>
  <c r="FW231" i="1"/>
  <c r="AI231" i="1"/>
  <c r="DN231" i="1"/>
  <c r="BZ231" i="1"/>
  <c r="DQ231" i="1"/>
  <c r="CK231" i="1"/>
  <c r="FS231" i="1"/>
  <c r="AG231" i="1"/>
  <c r="BU231" i="1"/>
  <c r="GA231" i="1"/>
  <c r="X231" i="1"/>
  <c r="BB231" i="1"/>
  <c r="DL231" i="1"/>
  <c r="FX231" i="1"/>
  <c r="FD231" i="1"/>
  <c r="BI231" i="1"/>
  <c r="BG231" i="1"/>
  <c r="BT231" i="1"/>
  <c r="FG231" i="1"/>
  <c r="E231" i="1"/>
  <c r="EO231" i="1"/>
  <c r="EX231" i="1"/>
  <c r="FA231" i="1"/>
  <c r="P231" i="1"/>
  <c r="T231" i="1"/>
  <c r="EW231" i="1"/>
  <c r="K231" i="1"/>
  <c r="CL231" i="1"/>
  <c r="EN231" i="1"/>
  <c r="V231" i="1"/>
  <c r="EE231" i="1"/>
  <c r="DJ231" i="1"/>
  <c r="BL231" i="1"/>
  <c r="EU231" i="1"/>
  <c r="ES231" i="1"/>
  <c r="DD231" i="1"/>
  <c r="BM231" i="1"/>
  <c r="DU231" i="1"/>
  <c r="AO231" i="1"/>
  <c r="BE231" i="1"/>
  <c r="GH231" i="1"/>
  <c r="AU231" i="1"/>
  <c r="CW231" i="1"/>
  <c r="CB231" i="1"/>
  <c r="I231" i="1"/>
  <c r="FP231" i="1"/>
  <c r="BR231" i="1"/>
  <c r="CR231" i="1"/>
  <c r="BS231" i="1"/>
  <c r="AV231" i="1"/>
  <c r="FB231" i="1"/>
  <c r="CI231" i="1"/>
  <c r="EG231" i="1"/>
  <c r="ET231" i="1"/>
  <c r="ER231" i="1"/>
  <c r="AZ231" i="1"/>
  <c r="FU41" i="1"/>
  <c r="CQ41" i="1"/>
  <c r="DZ41" i="1"/>
  <c r="BM41" i="1"/>
  <c r="GB41" i="1"/>
  <c r="AE41" i="1"/>
  <c r="CH41" i="1"/>
  <c r="AJ41" i="1"/>
  <c r="CB41" i="1"/>
  <c r="AN41" i="1"/>
  <c r="GI41" i="1"/>
  <c r="BW41" i="1"/>
  <c r="EG41" i="1"/>
  <c r="DJ41" i="1"/>
  <c r="FQ41" i="1"/>
  <c r="EZ41" i="1"/>
  <c r="EU41" i="1"/>
  <c r="AD41" i="1"/>
  <c r="FB41" i="1"/>
  <c r="DT41" i="1"/>
  <c r="CK41" i="1"/>
  <c r="AX41" i="1"/>
  <c r="U41" i="1"/>
  <c r="CM41" i="1"/>
  <c r="ES41" i="1"/>
  <c r="EI41" i="1"/>
  <c r="EK41" i="1"/>
  <c r="EP41" i="1"/>
  <c r="DS41" i="1"/>
  <c r="D41" i="1"/>
  <c r="AL41" i="1"/>
  <c r="BF41" i="1"/>
  <c r="EC41" i="1"/>
  <c r="CT41" i="1"/>
  <c r="BH41" i="1"/>
  <c r="AO41" i="1"/>
  <c r="CZ41" i="1"/>
  <c r="FI41" i="1"/>
  <c r="FK41" i="1"/>
  <c r="BL41" i="1"/>
  <c r="DG41" i="1"/>
  <c r="BC41" i="1"/>
  <c r="DF41" i="1"/>
  <c r="BP41" i="1"/>
  <c r="AA41" i="1"/>
  <c r="FX41" i="1"/>
  <c r="EO41" i="1"/>
  <c r="FT41" i="1"/>
  <c r="BI41" i="1"/>
  <c r="GC41" i="1"/>
  <c r="GE41" i="1"/>
  <c r="AF41" i="1"/>
  <c r="DY41" i="1"/>
  <c r="W41" i="1"/>
  <c r="N41" i="1"/>
  <c r="BZ41" i="1"/>
  <c r="EL41" i="1"/>
  <c r="Z41" i="1"/>
  <c r="DB41" i="1"/>
  <c r="FW41" i="1"/>
  <c r="BQ41" i="1"/>
  <c r="EN41" i="1"/>
  <c r="AB41" i="1"/>
  <c r="DD41" i="1"/>
  <c r="FY41" i="1"/>
  <c r="DO41" i="1"/>
  <c r="BE41" i="1"/>
  <c r="DQ41" i="1"/>
  <c r="CO41" i="1"/>
  <c r="CR41" i="1"/>
  <c r="CG41" i="1"/>
  <c r="AZ41" i="1"/>
  <c r="V41" i="1"/>
  <c r="ET41" i="1"/>
  <c r="DK41" i="1"/>
  <c r="GF41" i="1"/>
  <c r="EW41" i="1"/>
  <c r="DM41" i="1"/>
  <c r="EA41" i="1"/>
  <c r="J41" i="1"/>
  <c r="DI41" i="1"/>
  <c r="DR41" i="1"/>
  <c r="DE41" i="1"/>
  <c r="CE41" i="1"/>
  <c r="AM41" i="1"/>
  <c r="CP41" i="1"/>
  <c r="AV41" i="1"/>
  <c r="E41" i="1"/>
  <c r="FF41" i="1"/>
  <c r="DW41" i="1"/>
  <c r="EQ41" i="1"/>
  <c r="Y41" i="1"/>
  <c r="EJ41" i="1"/>
  <c r="T41" i="1"/>
  <c r="AH41" i="1"/>
  <c r="AU41" i="1"/>
  <c r="CX41" i="1"/>
  <c r="FJ41" i="1"/>
  <c r="Q41" i="1"/>
  <c r="FO41" i="1"/>
  <c r="EF41" i="1"/>
  <c r="FD41" i="1"/>
  <c r="AQ41" i="1"/>
  <c r="FC41" i="1"/>
  <c r="FL41" i="1"/>
  <c r="GA41" i="1"/>
  <c r="DX41" i="1"/>
  <c r="AT41" i="1"/>
  <c r="FR41" i="1"/>
  <c r="EM41" i="1"/>
  <c r="DC41" i="1"/>
  <c r="BT41" i="1"/>
  <c r="BD41" i="1"/>
  <c r="DP41" i="1"/>
  <c r="FV41" i="1"/>
  <c r="GD41" i="1"/>
  <c r="CW41" i="1"/>
  <c r="FA41" i="1"/>
  <c r="A42" i="1"/>
  <c r="BK41" i="1"/>
  <c r="BB41" i="1"/>
  <c r="DN41" i="1"/>
  <c r="FZ41" i="1"/>
  <c r="CA41" i="1"/>
  <c r="EV41" i="1"/>
  <c r="AK41" i="1"/>
  <c r="DL41" i="1"/>
  <c r="GG41" i="1"/>
  <c r="CC41" i="1"/>
  <c r="EX41" i="1"/>
  <c r="BV41" i="1"/>
  <c r="I41" i="1"/>
  <c r="EB41" i="1"/>
  <c r="BX41" i="1"/>
  <c r="L41" i="1"/>
  <c r="M41" i="1"/>
  <c r="S41" i="1"/>
  <c r="K41" i="1"/>
  <c r="EH41" i="1"/>
  <c r="CF41" i="1"/>
  <c r="BY41" i="1"/>
  <c r="B41" i="1"/>
  <c r="G41" i="1"/>
  <c r="BS41" i="1"/>
  <c r="BJ41" i="1"/>
  <c r="DV41" i="1"/>
  <c r="GH41" i="1"/>
  <c r="CJ41" i="1"/>
  <c r="FE41" i="1"/>
  <c r="AW41" i="1"/>
  <c r="DU41" i="1"/>
  <c r="H41" i="1"/>
  <c r="CL41" i="1"/>
  <c r="FG41" i="1"/>
  <c r="CI41" i="1"/>
  <c r="X41" i="1"/>
  <c r="ER41" i="1"/>
  <c r="CN41" i="1"/>
  <c r="AI41" i="1"/>
  <c r="AR41" i="1"/>
  <c r="AS41" i="1"/>
  <c r="BA41" i="1"/>
  <c r="FS41" i="1"/>
  <c r="EY41" i="1"/>
  <c r="FM41" i="1"/>
  <c r="AY41" i="1"/>
  <c r="O41" i="1"/>
  <c r="F41" i="1"/>
  <c r="BR41" i="1"/>
  <c r="ED41" i="1"/>
  <c r="P41" i="1"/>
  <c r="CS41" i="1"/>
  <c r="FN41" i="1"/>
  <c r="BG41" i="1"/>
  <c r="EE41" i="1"/>
  <c r="R41" i="1"/>
  <c r="CU41" i="1"/>
  <c r="FP41" i="1"/>
  <c r="CY41" i="1"/>
  <c r="AP41" i="1"/>
  <c r="FH41" i="1"/>
  <c r="DA41" i="1"/>
  <c r="BN41" i="1"/>
  <c r="BO41" i="1"/>
  <c r="BU41" i="1"/>
  <c r="CV41" i="1"/>
  <c r="AC41" i="1"/>
  <c r="AG41" i="1"/>
  <c r="CD41" i="1"/>
  <c r="DH41" i="1"/>
  <c r="GK231" i="1" l="1"/>
  <c r="DH232" i="1"/>
  <c r="BG232" i="1"/>
  <c r="AW232" i="1"/>
  <c r="DA232" i="1"/>
  <c r="AY232" i="1"/>
  <c r="CN232" i="1"/>
  <c r="BX232" i="1"/>
  <c r="AK232" i="1"/>
  <c r="FA232" i="1"/>
  <c r="EM232" i="1"/>
  <c r="DM232" i="1"/>
  <c r="FN232" i="1"/>
  <c r="FM232" i="1"/>
  <c r="ER232" i="1"/>
  <c r="FE232" i="1"/>
  <c r="BY232" i="1"/>
  <c r="EB232" i="1"/>
  <c r="EV232" i="1"/>
  <c r="CW232" i="1"/>
  <c r="FR232" i="1"/>
  <c r="EF232" i="1"/>
  <c r="EJ232" i="1"/>
  <c r="AM232" i="1"/>
  <c r="EW232" i="1"/>
  <c r="CO232" i="1"/>
  <c r="BQ232" i="1"/>
  <c r="DY232" i="1"/>
  <c r="AA232" i="1"/>
  <c r="T232" i="1"/>
  <c r="FX232" i="1"/>
  <c r="FH232" i="1"/>
  <c r="CS232" i="1"/>
  <c r="X232" i="1"/>
  <c r="CJ232" i="1"/>
  <c r="CF232" i="1"/>
  <c r="I232" i="1"/>
  <c r="CA232" i="1"/>
  <c r="GD232" i="1"/>
  <c r="AT232" i="1"/>
  <c r="GN232" i="1" s="1"/>
  <c r="FO232" i="1"/>
  <c r="Y232" i="1"/>
  <c r="CE232" i="1"/>
  <c r="GF232" i="1"/>
  <c r="DQ232" i="1"/>
  <c r="FW232" i="1"/>
  <c r="AF232" i="1"/>
  <c r="BP232" i="1"/>
  <c r="AO232" i="1"/>
  <c r="EP232" i="1"/>
  <c r="DT232" i="1"/>
  <c r="BW232" i="1"/>
  <c r="BM232" i="1"/>
  <c r="AG232" i="1"/>
  <c r="AC232" i="1"/>
  <c r="P232" i="1"/>
  <c r="CI232" i="1"/>
  <c r="EH232" i="1"/>
  <c r="BV232" i="1"/>
  <c r="FZ232" i="1"/>
  <c r="FV232" i="1"/>
  <c r="DX232" i="1"/>
  <c r="Q232" i="1"/>
  <c r="EQ232" i="1"/>
  <c r="DE232" i="1"/>
  <c r="DK232" i="1"/>
  <c r="BE232" i="1"/>
  <c r="DB232" i="1"/>
  <c r="GE232" i="1"/>
  <c r="DF232" i="1"/>
  <c r="FD232" i="1"/>
  <c r="EN232" i="1"/>
  <c r="FI232" i="1"/>
  <c r="CD232" i="1"/>
  <c r="AP232" i="1"/>
  <c r="EY232" i="1"/>
  <c r="CY232" i="1"/>
  <c r="FS232" i="1"/>
  <c r="GH232" i="1"/>
  <c r="CV232" i="1"/>
  <c r="FP232" i="1"/>
  <c r="ED232" i="1"/>
  <c r="BA232" i="1"/>
  <c r="FG232" i="1"/>
  <c r="DV232" i="1"/>
  <c r="K232" i="1"/>
  <c r="EX232" i="1"/>
  <c r="DN232" i="1"/>
  <c r="DP232" i="1"/>
  <c r="GA232" i="1"/>
  <c r="FJ232" i="1"/>
  <c r="DW232" i="1"/>
  <c r="DR232" i="1"/>
  <c r="ET232" i="1"/>
  <c r="DO232" i="1"/>
  <c r="Z232" i="1"/>
  <c r="GC232" i="1"/>
  <c r="BC232" i="1"/>
  <c r="CP232" i="1"/>
  <c r="BU232" i="1"/>
  <c r="BR232" i="1"/>
  <c r="AS232" i="1"/>
  <c r="GM232" i="1" s="1"/>
  <c r="CL232" i="1"/>
  <c r="BJ232" i="1"/>
  <c r="S232" i="1"/>
  <c r="CC232" i="1"/>
  <c r="BB232" i="1"/>
  <c r="BD232" i="1"/>
  <c r="FL232" i="1"/>
  <c r="CX232" i="1"/>
  <c r="FF232" i="1"/>
  <c r="DI232" i="1"/>
  <c r="V232" i="1"/>
  <c r="FY232" i="1"/>
  <c r="EL232" i="1"/>
  <c r="W232" i="1"/>
  <c r="BO232" i="1"/>
  <c r="R232" i="1"/>
  <c r="F232" i="1"/>
  <c r="AR232" i="1"/>
  <c r="GL232" i="1" s="1"/>
  <c r="H232" i="1"/>
  <c r="BS232" i="1"/>
  <c r="M232" i="1"/>
  <c r="GG232" i="1"/>
  <c r="BK232" i="1"/>
  <c r="BT232" i="1"/>
  <c r="FC232" i="1"/>
  <c r="AU232" i="1"/>
  <c r="E232" i="1"/>
  <c r="J232" i="1"/>
  <c r="AZ232" i="1"/>
  <c r="DD232" i="1"/>
  <c r="BZ232" i="1"/>
  <c r="FT232" i="1"/>
  <c r="CR232" i="1"/>
  <c r="CU232" i="1"/>
  <c r="BN232" i="1"/>
  <c r="EE232" i="1"/>
  <c r="O232" i="1"/>
  <c r="AI232" i="1"/>
  <c r="DU232" i="1"/>
  <c r="G232" i="1"/>
  <c r="L232" i="1"/>
  <c r="DL232" i="1"/>
  <c r="DC232" i="1"/>
  <c r="AQ232" i="1"/>
  <c r="AH232" i="1"/>
  <c r="AV232" i="1"/>
  <c r="EA232" i="1"/>
  <c r="CG232" i="1"/>
  <c r="AB232" i="1"/>
  <c r="N232" i="1"/>
  <c r="EO232" i="1"/>
  <c r="CZ232" i="1"/>
  <c r="DS232" i="1"/>
  <c r="CK232" i="1"/>
  <c r="EG232" i="1"/>
  <c r="GB232" i="1"/>
  <c r="BH232" i="1"/>
  <c r="EK232" i="1"/>
  <c r="FB232" i="1"/>
  <c r="GI232" i="1"/>
  <c r="DZ232" i="1"/>
  <c r="CT232" i="1"/>
  <c r="EI232" i="1"/>
  <c r="AD232" i="1"/>
  <c r="AN232" i="1"/>
  <c r="CQ232" i="1"/>
  <c r="BI232" i="1"/>
  <c r="DG232" i="1"/>
  <c r="EC232" i="1"/>
  <c r="ES232" i="1"/>
  <c r="EU232" i="1"/>
  <c r="CB232" i="1"/>
  <c r="FU232" i="1"/>
  <c r="BL232" i="1"/>
  <c r="BF232" i="1"/>
  <c r="CM232" i="1"/>
  <c r="EZ232" i="1"/>
  <c r="AJ232" i="1"/>
  <c r="FK232" i="1"/>
  <c r="AL232" i="1"/>
  <c r="U232" i="1"/>
  <c r="FQ232" i="1"/>
  <c r="CH232" i="1"/>
  <c r="AX232" i="1"/>
  <c r="DJ232" i="1"/>
  <c r="AE232" i="1"/>
  <c r="S42" i="1"/>
  <c r="CE42" i="1"/>
  <c r="EQ42" i="1"/>
  <c r="AC42" i="1"/>
  <c r="CX42" i="1"/>
  <c r="FS42" i="1"/>
  <c r="BN42" i="1"/>
  <c r="EJ42" i="1"/>
  <c r="AE42" i="1"/>
  <c r="CZ42" i="1"/>
  <c r="FU42" i="1"/>
  <c r="CL42" i="1"/>
  <c r="R42" i="1"/>
  <c r="EF42" i="1"/>
  <c r="BL42" i="1"/>
  <c r="FZ42" i="1"/>
  <c r="GF42" i="1"/>
  <c r="GG42" i="1"/>
  <c r="GH42" i="1"/>
  <c r="CW42" i="1"/>
  <c r="O42" i="1"/>
  <c r="EZ42" i="1"/>
  <c r="BC42" i="1"/>
  <c r="N42" i="1"/>
  <c r="K42" i="1"/>
  <c r="BW42" i="1"/>
  <c r="EI42" i="1"/>
  <c r="T42" i="1"/>
  <c r="CO42" i="1"/>
  <c r="FJ42" i="1"/>
  <c r="BE42" i="1"/>
  <c r="DZ42" i="1"/>
  <c r="V42" i="1"/>
  <c r="CQ42" i="1"/>
  <c r="FL42" i="1"/>
  <c r="BZ42" i="1"/>
  <c r="F42" i="1"/>
  <c r="DT42" i="1"/>
  <c r="AZ42" i="1"/>
  <c r="FM42" i="1"/>
  <c r="FE42" i="1"/>
  <c r="FF42" i="1"/>
  <c r="FN42" i="1"/>
  <c r="BI42" i="1"/>
  <c r="FV42" i="1"/>
  <c r="CJ42" i="1"/>
  <c r="GI42" i="1"/>
  <c r="I42" i="1"/>
  <c r="AA42" i="1"/>
  <c r="CM42" i="1"/>
  <c r="EY42" i="1"/>
  <c r="AL42" i="1"/>
  <c r="DG42" i="1"/>
  <c r="GB42" i="1"/>
  <c r="BX42" i="1"/>
  <c r="ES42" i="1"/>
  <c r="AN42" i="1"/>
  <c r="DI42" i="1"/>
  <c r="GD42" i="1"/>
  <c r="DB42" i="1"/>
  <c r="AH42" i="1"/>
  <c r="EV42" i="1"/>
  <c r="CB42" i="1"/>
  <c r="X42" i="1"/>
  <c r="Y42" i="1"/>
  <c r="Z42" i="1"/>
  <c r="P42" i="1"/>
  <c r="ED42" i="1"/>
  <c r="CD42" i="1"/>
  <c r="BU42" i="1"/>
  <c r="DJ42" i="1"/>
  <c r="AP42" i="1"/>
  <c r="AI42" i="1"/>
  <c r="CU42" i="1"/>
  <c r="FG42" i="1"/>
  <c r="AU42" i="1"/>
  <c r="DP42" i="1"/>
  <c r="L42" i="1"/>
  <c r="CG42" i="1"/>
  <c r="FB42" i="1"/>
  <c r="AW42" i="1"/>
  <c r="DR42" i="1"/>
  <c r="E42" i="1"/>
  <c r="DO42" i="1"/>
  <c r="AX42" i="1"/>
  <c r="FI42" i="1"/>
  <c r="CR42" i="1"/>
  <c r="AR42" i="1"/>
  <c r="AS42" i="1"/>
  <c r="BA42" i="1"/>
  <c r="BH42" i="1"/>
  <c r="FR42" i="1"/>
  <c r="EP42" i="1"/>
  <c r="FP42" i="1"/>
  <c r="DV42" i="1"/>
  <c r="B42" i="1"/>
  <c r="AQ42" i="1"/>
  <c r="DC42" i="1"/>
  <c r="FO42" i="1"/>
  <c r="BD42" i="1"/>
  <c r="DY42" i="1"/>
  <c r="U42" i="1"/>
  <c r="CP42" i="1"/>
  <c r="FK42" i="1"/>
  <c r="BF42" i="1"/>
  <c r="EB42" i="1"/>
  <c r="Q42" i="1"/>
  <c r="EE42" i="1"/>
  <c r="BK42" i="1"/>
  <c r="FY42" i="1"/>
  <c r="DE42" i="1"/>
  <c r="BR42" i="1"/>
  <c r="BS42" i="1"/>
  <c r="BT42" i="1"/>
  <c r="CV42" i="1"/>
  <c r="AF42" i="1"/>
  <c r="AK42" i="1"/>
  <c r="CC42" i="1"/>
  <c r="DW42" i="1"/>
  <c r="D42" i="1"/>
  <c r="AY42" i="1"/>
  <c r="DK42" i="1"/>
  <c r="FW42" i="1"/>
  <c r="BM42" i="1"/>
  <c r="EH42" i="1"/>
  <c r="AD42" i="1"/>
  <c r="CY42" i="1"/>
  <c r="FT42" i="1"/>
  <c r="BP42" i="1"/>
  <c r="EK42" i="1"/>
  <c r="AG42" i="1"/>
  <c r="EU42" i="1"/>
  <c r="CA42" i="1"/>
  <c r="G42" i="1"/>
  <c r="DU42" i="1"/>
  <c r="CK42" i="1"/>
  <c r="CS42" i="1"/>
  <c r="CT42" i="1"/>
  <c r="EC42" i="1"/>
  <c r="BQ42" i="1"/>
  <c r="CI42" i="1"/>
  <c r="GA42" i="1"/>
  <c r="FD42" i="1"/>
  <c r="BG42" i="1"/>
  <c r="DS42" i="1"/>
  <c r="GE42" i="1"/>
  <c r="BV42" i="1"/>
  <c r="ER42" i="1"/>
  <c r="AM42" i="1"/>
  <c r="DH42" i="1"/>
  <c r="GC42" i="1"/>
  <c r="BY42" i="1"/>
  <c r="ET42" i="1"/>
  <c r="AT42" i="1"/>
  <c r="FH42" i="1"/>
  <c r="CN42" i="1"/>
  <c r="W42" i="1"/>
  <c r="EG42" i="1"/>
  <c r="DL42" i="1"/>
  <c r="DM42" i="1"/>
  <c r="DN42" i="1"/>
  <c r="FQ42" i="1"/>
  <c r="DA42" i="1"/>
  <c r="EX42" i="1"/>
  <c r="H42" i="1"/>
  <c r="BB42" i="1"/>
  <c r="A43" i="1"/>
  <c r="BO42" i="1"/>
  <c r="EA42" i="1"/>
  <c r="J42" i="1"/>
  <c r="CF42" i="1"/>
  <c r="FA42" i="1"/>
  <c r="AV42" i="1"/>
  <c r="DQ42" i="1"/>
  <c r="M42" i="1"/>
  <c r="CH42" i="1"/>
  <c r="FC42" i="1"/>
  <c r="BJ42" i="1"/>
  <c r="FX42" i="1"/>
  <c r="DD42" i="1"/>
  <c r="AJ42" i="1"/>
  <c r="EW42" i="1"/>
  <c r="EL42" i="1"/>
  <c r="EM42" i="1"/>
  <c r="EN42" i="1"/>
  <c r="AB42" i="1"/>
  <c r="EO42" i="1"/>
  <c r="AO42" i="1"/>
  <c r="DF42" i="1"/>
  <c r="DX42" i="1"/>
  <c r="GK232" i="1" l="1"/>
  <c r="BJ233" i="1"/>
  <c r="FQ233" i="1"/>
  <c r="GE233" i="1"/>
  <c r="CT233" i="1"/>
  <c r="EN233" i="1"/>
  <c r="EA233" i="1"/>
  <c r="DN233" i="1"/>
  <c r="DS233" i="1"/>
  <c r="BP233" i="1"/>
  <c r="EM233" i="1"/>
  <c r="BO233" i="1"/>
  <c r="BY233" i="1"/>
  <c r="CK233" i="1"/>
  <c r="EL233" i="1"/>
  <c r="DL233" i="1"/>
  <c r="FD233" i="1"/>
  <c r="DU233" i="1"/>
  <c r="EW233" i="1"/>
  <c r="BB233" i="1"/>
  <c r="EG233" i="1"/>
  <c r="AJ233" i="1"/>
  <c r="H233" i="1"/>
  <c r="AM233" i="1"/>
  <c r="CA233" i="1"/>
  <c r="AO233" i="1"/>
  <c r="DD233" i="1"/>
  <c r="FA233" i="1"/>
  <c r="EX233" i="1"/>
  <c r="CN233" i="1"/>
  <c r="ER233" i="1"/>
  <c r="BQ233" i="1"/>
  <c r="BM233" i="1"/>
  <c r="EO233" i="1"/>
  <c r="FX233" i="1"/>
  <c r="CF233" i="1"/>
  <c r="DA233" i="1"/>
  <c r="FH233" i="1"/>
  <c r="BV233" i="1"/>
  <c r="EC233" i="1"/>
  <c r="AG233" i="1"/>
  <c r="AB233" i="1"/>
  <c r="J233" i="1"/>
  <c r="AT233" i="1"/>
  <c r="GM233" i="1" s="1"/>
  <c r="EK233" i="1"/>
  <c r="FC233" i="1"/>
  <c r="ET233" i="1"/>
  <c r="CS233" i="1"/>
  <c r="CH233" i="1"/>
  <c r="DM233" i="1"/>
  <c r="BG233" i="1"/>
  <c r="FT233" i="1"/>
  <c r="M233" i="1"/>
  <c r="GC233" i="1"/>
  <c r="CY233" i="1"/>
  <c r="DX233" i="1"/>
  <c r="DQ233" i="1"/>
  <c r="DH233" i="1"/>
  <c r="DF233" i="1"/>
  <c r="AV233" i="1"/>
  <c r="W233" i="1"/>
  <c r="CI233" i="1"/>
  <c r="EU233" i="1"/>
  <c r="GA233" i="1"/>
  <c r="G233" i="1"/>
  <c r="AD233" i="1"/>
  <c r="EH233" i="1"/>
  <c r="FW233" i="1"/>
  <c r="DK233" i="1"/>
  <c r="AY233" i="1"/>
  <c r="AK233" i="1"/>
  <c r="BK233" i="1"/>
  <c r="DY233" i="1"/>
  <c r="EP233" i="1"/>
  <c r="AX233" i="1"/>
  <c r="DP233" i="1"/>
  <c r="CD233" i="1"/>
  <c r="AH233" i="1"/>
  <c r="DG233" i="1"/>
  <c r="FV233" i="1"/>
  <c r="F233" i="1"/>
  <c r="CO233" i="1"/>
  <c r="O233" i="1"/>
  <c r="R233" i="1"/>
  <c r="CX233" i="1"/>
  <c r="AF233" i="1"/>
  <c r="EE233" i="1"/>
  <c r="BD233" i="1"/>
  <c r="FR233" i="1"/>
  <c r="DO233" i="1"/>
  <c r="AU233" i="1"/>
  <c r="GN233" i="1" s="1"/>
  <c r="ED233" i="1"/>
  <c r="DB233" i="1"/>
  <c r="AL233" i="1"/>
  <c r="BI233" i="1"/>
  <c r="BZ233" i="1"/>
  <c r="T233" i="1"/>
  <c r="CW233" i="1"/>
  <c r="CL233" i="1"/>
  <c r="AC233" i="1"/>
  <c r="CV233" i="1"/>
  <c r="Q233" i="1"/>
  <c r="FO233" i="1"/>
  <c r="BH233" i="1"/>
  <c r="E233" i="1"/>
  <c r="FG233" i="1"/>
  <c r="P233" i="1"/>
  <c r="GD233" i="1"/>
  <c r="EY233" i="1"/>
  <c r="FN233" i="1"/>
  <c r="FL233" i="1"/>
  <c r="EI233" i="1"/>
  <c r="GH233" i="1"/>
  <c r="FU233" i="1"/>
  <c r="EQ233" i="1"/>
  <c r="BT233" i="1"/>
  <c r="EB233" i="1"/>
  <c r="DC233" i="1"/>
  <c r="BA233" i="1"/>
  <c r="DR233" i="1"/>
  <c r="CU233" i="1"/>
  <c r="Z233" i="1"/>
  <c r="DI233" i="1"/>
  <c r="CM233" i="1"/>
  <c r="FF233" i="1"/>
  <c r="CQ233" i="1"/>
  <c r="BW233" i="1"/>
  <c r="GG233" i="1"/>
  <c r="CZ233" i="1"/>
  <c r="CE233" i="1"/>
  <c r="BS233" i="1"/>
  <c r="BF233" i="1"/>
  <c r="AQ233" i="1"/>
  <c r="AS233" i="1"/>
  <c r="GL233" i="1" s="1"/>
  <c r="AW233" i="1"/>
  <c r="AI233" i="1"/>
  <c r="Y233" i="1"/>
  <c r="AN233" i="1"/>
  <c r="AA233" i="1"/>
  <c r="FE233" i="1"/>
  <c r="V233" i="1"/>
  <c r="K233" i="1"/>
  <c r="GF233" i="1"/>
  <c r="AE233" i="1"/>
  <c r="S233" i="1"/>
  <c r="BR233" i="1"/>
  <c r="FK233" i="1"/>
  <c r="AR233" i="1"/>
  <c r="FB233" i="1"/>
  <c r="AP233" i="1"/>
  <c r="X233" i="1"/>
  <c r="ES233" i="1"/>
  <c r="I233" i="1"/>
  <c r="FM233" i="1"/>
  <c r="DZ233" i="1"/>
  <c r="N233" i="1"/>
  <c r="FZ233" i="1"/>
  <c r="EJ233" i="1"/>
  <c r="DW233" i="1"/>
  <c r="DE233" i="1"/>
  <c r="CP233" i="1"/>
  <c r="DV233" i="1"/>
  <c r="CR233" i="1"/>
  <c r="CG233" i="1"/>
  <c r="DJ233" i="1"/>
  <c r="CB233" i="1"/>
  <c r="BX233" i="1"/>
  <c r="GI233" i="1"/>
  <c r="AZ233" i="1"/>
  <c r="BE233" i="1"/>
  <c r="BC233" i="1"/>
  <c r="BL233" i="1"/>
  <c r="BN233" i="1"/>
  <c r="CC233" i="1"/>
  <c r="FY233" i="1"/>
  <c r="U233" i="1"/>
  <c r="FP233" i="1"/>
  <c r="FI233" i="1"/>
  <c r="L233" i="1"/>
  <c r="BU233" i="1"/>
  <c r="EV233" i="1"/>
  <c r="GB233" i="1"/>
  <c r="CJ233" i="1"/>
  <c r="DT233" i="1"/>
  <c r="FJ233" i="1"/>
  <c r="EZ233" i="1"/>
  <c r="EF233" i="1"/>
  <c r="FS233" i="1"/>
  <c r="P43" i="1"/>
  <c r="CB43" i="1"/>
  <c r="EN43" i="1"/>
  <c r="Y43" i="1"/>
  <c r="CT43" i="1"/>
  <c r="FO43" i="1"/>
  <c r="BA43" i="1"/>
  <c r="DV43" i="1"/>
  <c r="I43" i="1"/>
  <c r="CD43" i="1"/>
  <c r="EY43" i="1"/>
  <c r="AX43" i="1"/>
  <c r="FK43" i="1"/>
  <c r="CQ43" i="1"/>
  <c r="W43" i="1"/>
  <c r="EK43" i="1"/>
  <c r="DK43" i="1"/>
  <c r="DO43" i="1"/>
  <c r="DQ43" i="1"/>
  <c r="AD43" i="1"/>
  <c r="ER43" i="1"/>
  <c r="AP43" i="1"/>
  <c r="DZ43" i="1"/>
  <c r="X43" i="1"/>
  <c r="EV43" i="1"/>
  <c r="AH43" i="1"/>
  <c r="FX43" i="1"/>
  <c r="EE43" i="1"/>
  <c r="CM43" i="1"/>
  <c r="BN43" i="1"/>
  <c r="DG43" i="1"/>
  <c r="EH43" i="1"/>
  <c r="EL43" i="1"/>
  <c r="BH43" i="1"/>
  <c r="CH43" i="1"/>
  <c r="BE43" i="1"/>
  <c r="AF43" i="1"/>
  <c r="FD43" i="1"/>
  <c r="DL43" i="1"/>
  <c r="BS43" i="1"/>
  <c r="AA43" i="1"/>
  <c r="FQ43" i="1"/>
  <c r="J43" i="1"/>
  <c r="BC43" i="1"/>
  <c r="FE43" i="1"/>
  <c r="FJ43" i="1"/>
  <c r="M43" i="1"/>
  <c r="BF43" i="1"/>
  <c r="AN43" i="1"/>
  <c r="DU43" i="1"/>
  <c r="CC43" i="1"/>
  <c r="DE43" i="1"/>
  <c r="CP43" i="1"/>
  <c r="BP43" i="1"/>
  <c r="GF43" i="1"/>
  <c r="BY43" i="1"/>
  <c r="FB43" i="1"/>
  <c r="FT43" i="1"/>
  <c r="Q43" i="1"/>
  <c r="AS43" i="1"/>
  <c r="GI43" i="1"/>
  <c r="CF43" i="1"/>
  <c r="AB43" i="1"/>
  <c r="FU43" i="1"/>
  <c r="BD43" i="1"/>
  <c r="DP43" i="1"/>
  <c r="GB43" i="1"/>
  <c r="BR43" i="1"/>
  <c r="EM43" i="1"/>
  <c r="Z43" i="1"/>
  <c r="CU43" i="1"/>
  <c r="FP43" i="1"/>
  <c r="BB43" i="1"/>
  <c r="DW43" i="1"/>
  <c r="E43" i="1"/>
  <c r="DS43" i="1"/>
  <c r="AY43" i="1"/>
  <c r="FM43" i="1"/>
  <c r="CS43" i="1"/>
  <c r="AT43" i="1"/>
  <c r="AU43" i="1"/>
  <c r="AW43" i="1"/>
  <c r="CX43" i="1"/>
  <c r="AE43" i="1"/>
  <c r="N43" i="1"/>
  <c r="CI43" i="1"/>
  <c r="AO43" i="1"/>
  <c r="A44" i="1"/>
  <c r="BL43" i="1"/>
  <c r="DX43" i="1"/>
  <c r="F43" i="1"/>
  <c r="CA43" i="1"/>
  <c r="EW43" i="1"/>
  <c r="AI43" i="1"/>
  <c r="DD43" i="1"/>
  <c r="FY43" i="1"/>
  <c r="BK43" i="1"/>
  <c r="EG43" i="1"/>
  <c r="U43" i="1"/>
  <c r="EI43" i="1"/>
  <c r="BO43" i="1"/>
  <c r="GC43" i="1"/>
  <c r="DI43" i="1"/>
  <c r="BQ43" i="1"/>
  <c r="BV43" i="1"/>
  <c r="BW43" i="1"/>
  <c r="EB43" i="1"/>
  <c r="BM43" i="1"/>
  <c r="CG43" i="1"/>
  <c r="FW43" i="1"/>
  <c r="DJ43" i="1"/>
  <c r="EX43" i="1"/>
  <c r="V43" i="1"/>
  <c r="GD43" i="1"/>
  <c r="S43" i="1"/>
  <c r="BX43" i="1"/>
  <c r="AV43" i="1"/>
  <c r="ED43" i="1"/>
  <c r="FG43" i="1"/>
  <c r="DF43" i="1"/>
  <c r="AL43" i="1"/>
  <c r="T43" i="1"/>
  <c r="BG43" i="1"/>
  <c r="FR43" i="1"/>
  <c r="H43" i="1"/>
  <c r="BT43" i="1"/>
  <c r="EF43" i="1"/>
  <c r="O43" i="1"/>
  <c r="CK43" i="1"/>
  <c r="FF43" i="1"/>
  <c r="AR43" i="1"/>
  <c r="DM43" i="1"/>
  <c r="GH43" i="1"/>
  <c r="BU43" i="1"/>
  <c r="EP43" i="1"/>
  <c r="AK43" i="1"/>
  <c r="EU43" i="1"/>
  <c r="CE43" i="1"/>
  <c r="K43" i="1"/>
  <c r="DY43" i="1"/>
  <c r="CN43" i="1"/>
  <c r="CO43" i="1"/>
  <c r="CW43" i="1"/>
  <c r="FS43" i="1"/>
  <c r="DA43" i="1"/>
  <c r="ES43" i="1"/>
  <c r="DB43" i="1"/>
  <c r="DR43" i="1"/>
  <c r="AG43" i="1"/>
  <c r="CJ43" i="1"/>
  <c r="DC43" i="1"/>
  <c r="BJ43" i="1"/>
  <c r="R43" i="1"/>
  <c r="FH43" i="1"/>
  <c r="GA43" i="1"/>
  <c r="AM43" i="1"/>
  <c r="FA43" i="1"/>
  <c r="EQ43" i="1"/>
  <c r="FV43" i="1"/>
  <c r="FC43" i="1"/>
  <c r="CR43" i="1"/>
  <c r="AQ43" i="1"/>
  <c r="GG43" i="1"/>
  <c r="EO43" i="1"/>
  <c r="CV43" i="1"/>
  <c r="BZ43" i="1"/>
  <c r="DT43" i="1"/>
  <c r="FN43" i="1"/>
  <c r="FI43" i="1"/>
  <c r="CY43" i="1"/>
  <c r="ET43" i="1"/>
  <c r="D43" i="1"/>
  <c r="CZ43" i="1"/>
  <c r="FL43" i="1"/>
  <c r="AZ43" i="1"/>
  <c r="G43" i="1"/>
  <c r="AJ43" i="1"/>
  <c r="FZ43" i="1"/>
  <c r="EJ43" i="1"/>
  <c r="GE43" i="1"/>
  <c r="EC43" i="1"/>
  <c r="B43" i="1"/>
  <c r="DH43" i="1"/>
  <c r="BI43" i="1"/>
  <c r="CL43" i="1"/>
  <c r="DN43" i="1"/>
  <c r="EZ43" i="1"/>
  <c r="AC43" i="1"/>
  <c r="EA43" i="1"/>
  <c r="L43" i="1"/>
  <c r="GK233" i="1" l="1"/>
  <c r="DN234" i="1"/>
  <c r="AC234" i="1"/>
  <c r="EA234" i="1"/>
  <c r="GE234" i="1"/>
  <c r="CL234" i="1"/>
  <c r="AJ234" i="1"/>
  <c r="BI234" i="1"/>
  <c r="G234" i="1"/>
  <c r="FN234" i="1"/>
  <c r="FC234" i="1"/>
  <c r="BJ234" i="1"/>
  <c r="FS234" i="1"/>
  <c r="AK234" i="1"/>
  <c r="O234" i="1"/>
  <c r="DF234" i="1"/>
  <c r="EX234" i="1"/>
  <c r="BQ234" i="1"/>
  <c r="FY234" i="1"/>
  <c r="FZ234" i="1"/>
  <c r="CY234" i="1"/>
  <c r="AQ234" i="1"/>
  <c r="FH234" i="1"/>
  <c r="ES234" i="1"/>
  <c r="CE234" i="1"/>
  <c r="FF234" i="1"/>
  <c r="T234" i="1"/>
  <c r="GD234" i="1"/>
  <c r="BW234" i="1"/>
  <c r="EG234" i="1"/>
  <c r="DX234" i="1"/>
  <c r="AW234" i="1"/>
  <c r="DW234" i="1"/>
  <c r="DP234" i="1"/>
  <c r="FT234" i="1"/>
  <c r="DU234" i="1"/>
  <c r="FQ234" i="1"/>
  <c r="BH234" i="1"/>
  <c r="AH234" i="1"/>
  <c r="DO234" i="1"/>
  <c r="CD234" i="1"/>
  <c r="CB234" i="1"/>
  <c r="FI234" i="1"/>
  <c r="CR234" i="1"/>
  <c r="R234" i="1"/>
  <c r="DA234" i="1"/>
  <c r="EU234" i="1"/>
  <c r="CK234" i="1"/>
  <c r="AL234" i="1"/>
  <c r="V234" i="1"/>
  <c r="BV234" i="1"/>
  <c r="BK234" i="1"/>
  <c r="BL234" i="1"/>
  <c r="AU234" i="1"/>
  <c r="GM234" i="1" s="1"/>
  <c r="BB234" i="1"/>
  <c r="BD234" i="1"/>
  <c r="FB234" i="1"/>
  <c r="AN234" i="1"/>
  <c r="AA234" i="1"/>
  <c r="EL234" i="1"/>
  <c r="EV234" i="1"/>
  <c r="DK234" i="1"/>
  <c r="I234" i="1"/>
  <c r="P234" i="1"/>
  <c r="AT234" i="1"/>
  <c r="GL234" i="1" s="1"/>
  <c r="FP234" i="1"/>
  <c r="FU234" i="1"/>
  <c r="BY234" i="1"/>
  <c r="BF234" i="1"/>
  <c r="BS234" i="1"/>
  <c r="EH234" i="1"/>
  <c r="X234" i="1"/>
  <c r="EK234" i="1"/>
  <c r="DV234" i="1"/>
  <c r="DH234" i="1"/>
  <c r="AZ234" i="1"/>
  <c r="DT234" i="1"/>
  <c r="FV234" i="1"/>
  <c r="DC234" i="1"/>
  <c r="CW234" i="1"/>
  <c r="EP234" i="1"/>
  <c r="EF234" i="1"/>
  <c r="FG234" i="1"/>
  <c r="DJ234" i="1"/>
  <c r="DI234" i="1"/>
  <c r="DD234" i="1"/>
  <c r="AO234" i="1"/>
  <c r="CS234" i="1"/>
  <c r="CU234" i="1"/>
  <c r="AB234" i="1"/>
  <c r="GF234" i="1"/>
  <c r="M234" i="1"/>
  <c r="DL234" i="1"/>
  <c r="DG234" i="1"/>
  <c r="DZ234" i="1"/>
  <c r="W234" i="1"/>
  <c r="BA234" i="1"/>
  <c r="L234" i="1"/>
  <c r="FL234" i="1"/>
  <c r="BZ234" i="1"/>
  <c r="EQ234" i="1"/>
  <c r="CJ234" i="1"/>
  <c r="CO234" i="1"/>
  <c r="BU234" i="1"/>
  <c r="BT234" i="1"/>
  <c r="ED234" i="1"/>
  <c r="FW234" i="1"/>
  <c r="GC234" i="1"/>
  <c r="AI234" i="1"/>
  <c r="CI234" i="1"/>
  <c r="FM234" i="1"/>
  <c r="Z234" i="1"/>
  <c r="CF234" i="1"/>
  <c r="BP234" i="1"/>
  <c r="FJ234" i="1"/>
  <c r="FD234" i="1"/>
  <c r="BN234" i="1"/>
  <c r="AP234" i="1"/>
  <c r="CQ234" i="1"/>
  <c r="FO234" i="1"/>
  <c r="EC234" i="1"/>
  <c r="CZ234" i="1"/>
  <c r="CV234" i="1"/>
  <c r="FA234" i="1"/>
  <c r="AG234" i="1"/>
  <c r="CN234" i="1"/>
  <c r="GH234" i="1"/>
  <c r="H234" i="1"/>
  <c r="AV234" i="1"/>
  <c r="GN234" i="1" s="1"/>
  <c r="CG234" i="1"/>
  <c r="BO234" i="1"/>
  <c r="EW234" i="1"/>
  <c r="N234" i="1"/>
  <c r="AY234" i="1"/>
  <c r="EM234" i="1"/>
  <c r="GI234" i="1"/>
  <c r="CP234" i="1"/>
  <c r="FE234" i="1"/>
  <c r="AF234" i="1"/>
  <c r="CM234" i="1"/>
  <c r="ER234" i="1"/>
  <c r="FK234" i="1"/>
  <c r="CT234" i="1"/>
  <c r="EO234" i="1"/>
  <c r="AM234" i="1"/>
  <c r="DR234" i="1"/>
  <c r="DY234" i="1"/>
  <c r="DM234" i="1"/>
  <c r="FR234" i="1"/>
  <c r="BX234" i="1"/>
  <c r="BM234" i="1"/>
  <c r="EI234" i="1"/>
  <c r="CA234" i="1"/>
  <c r="AE234" i="1"/>
  <c r="DS234" i="1"/>
  <c r="BR234" i="1"/>
  <c r="AS234" i="1"/>
  <c r="DE234" i="1"/>
  <c r="BC234" i="1"/>
  <c r="BE234" i="1"/>
  <c r="EE234" i="1"/>
  <c r="AD234" i="1"/>
  <c r="AX234" i="1"/>
  <c r="Y234" i="1"/>
  <c r="EZ234" i="1"/>
  <c r="EJ234" i="1"/>
  <c r="ET234" i="1"/>
  <c r="GG234" i="1"/>
  <c r="GA234" i="1"/>
  <c r="DB234" i="1"/>
  <c r="K234" i="1"/>
  <c r="AR234" i="1"/>
  <c r="BG234" i="1"/>
  <c r="S234" i="1"/>
  <c r="EB234" i="1"/>
  <c r="U234" i="1"/>
  <c r="F234" i="1"/>
  <c r="CX234" i="1"/>
  <c r="E234" i="1"/>
  <c r="GB234" i="1"/>
  <c r="Q234" i="1"/>
  <c r="CC234" i="1"/>
  <c r="J234" i="1"/>
  <c r="CH234" i="1"/>
  <c r="FX234" i="1"/>
  <c r="DQ234" i="1"/>
  <c r="EY234" i="1"/>
  <c r="EN234" i="1"/>
  <c r="M44" i="1"/>
  <c r="K44" i="1"/>
  <c r="CE44" i="1"/>
  <c r="EQ44" i="1"/>
  <c r="AE44" i="1"/>
  <c r="CV44" i="1"/>
  <c r="FH44" i="1"/>
  <c r="AX44" i="1"/>
  <c r="DM44" i="1"/>
  <c r="FY44" i="1"/>
  <c r="CQ44" i="1"/>
  <c r="J44" i="1"/>
  <c r="DQ44" i="1"/>
  <c r="AQ44" i="1"/>
  <c r="ET44" i="1"/>
  <c r="DH44" i="1"/>
  <c r="DI44" i="1"/>
  <c r="CP44" i="1"/>
  <c r="DW44" i="1"/>
  <c r="AH44" i="1"/>
  <c r="FV44" i="1"/>
  <c r="GA44" i="1"/>
  <c r="AI44" i="1"/>
  <c r="DA44" i="1"/>
  <c r="EM44" i="1"/>
  <c r="E44" i="1"/>
  <c r="BW44" i="1"/>
  <c r="V44" i="1"/>
  <c r="EZ44" i="1"/>
  <c r="DE44" i="1"/>
  <c r="CC44" i="1"/>
  <c r="DF44" i="1"/>
  <c r="EF44" i="1"/>
  <c r="CL44" i="1"/>
  <c r="CT44" i="1"/>
  <c r="DO44" i="1"/>
  <c r="GH44" i="1"/>
  <c r="U44" i="1"/>
  <c r="T44" i="1"/>
  <c r="CM44" i="1"/>
  <c r="EY44" i="1"/>
  <c r="AN44" i="1"/>
  <c r="DD44" i="1"/>
  <c r="FP44" i="1"/>
  <c r="BG44" i="1"/>
  <c r="DU44" i="1"/>
  <c r="GG44" i="1"/>
  <c r="DB44" i="1"/>
  <c r="Z44" i="1"/>
  <c r="EE44" i="1"/>
  <c r="BD44" i="1"/>
  <c r="FE44" i="1"/>
  <c r="DY44" i="1"/>
  <c r="DZ44" i="1"/>
  <c r="DJ44" i="1"/>
  <c r="FF44" i="1"/>
  <c r="BL44" i="1"/>
  <c r="P44" i="1"/>
  <c r="CI44" i="1"/>
  <c r="EN44" i="1"/>
  <c r="DN44" i="1"/>
  <c r="AC44" i="1"/>
  <c r="AD44" i="1"/>
  <c r="CU44" i="1"/>
  <c r="FG44" i="1"/>
  <c r="AW44" i="1"/>
  <c r="DL44" i="1"/>
  <c r="FX44" i="1"/>
  <c r="BP44" i="1"/>
  <c r="EC44" i="1"/>
  <c r="I44" i="1"/>
  <c r="DP44" i="1"/>
  <c r="AP44" i="1"/>
  <c r="EP44" i="1"/>
  <c r="BT44" i="1"/>
  <c r="FS44" i="1"/>
  <c r="EV44" i="1"/>
  <c r="EW44" i="1"/>
  <c r="EG44" i="1"/>
  <c r="GI44" i="1"/>
  <c r="CY44" i="1"/>
  <c r="CA44" i="1"/>
  <c r="FB44" i="1"/>
  <c r="AJ44" i="1"/>
  <c r="BQ44" i="1"/>
  <c r="EI44" i="1"/>
  <c r="CN44" i="1"/>
  <c r="AO44" i="1"/>
  <c r="FQ44" i="1"/>
  <c r="GB44" i="1"/>
  <c r="AA44" i="1"/>
  <c r="CK44" i="1"/>
  <c r="BV44" i="1"/>
  <c r="FJ44" i="1"/>
  <c r="EL44" i="1"/>
  <c r="BH44" i="1"/>
  <c r="AS44" i="1"/>
  <c r="AV44" i="1"/>
  <c r="DK44" i="1"/>
  <c r="FW44" i="1"/>
  <c r="BO44" i="1"/>
  <c r="EB44" i="1"/>
  <c r="N44" i="1"/>
  <c r="CG44" i="1"/>
  <c r="ES44" i="1"/>
  <c r="AL44" i="1"/>
  <c r="EO44" i="1"/>
  <c r="BS44" i="1"/>
  <c r="FR44" i="1"/>
  <c r="CS44" i="1"/>
  <c r="S44" i="1"/>
  <c r="X44" i="1"/>
  <c r="F44" i="1"/>
  <c r="FU44" i="1"/>
  <c r="BK44" i="1"/>
  <c r="FK44" i="1"/>
  <c r="FZ44" i="1"/>
  <c r="FL44" i="1"/>
  <c r="AR44" i="1"/>
  <c r="AK44" i="1"/>
  <c r="AM44" i="1"/>
  <c r="DC44" i="1"/>
  <c r="FO44" i="1"/>
  <c r="BF44" i="1"/>
  <c r="DT44" i="1"/>
  <c r="GF44" i="1"/>
  <c r="BY44" i="1"/>
  <c r="EK44" i="1"/>
  <c r="Y44" i="1"/>
  <c r="ED44" i="1"/>
  <c r="BC44" i="1"/>
  <c r="FD44" i="1"/>
  <c r="CH44" i="1"/>
  <c r="GD44" i="1"/>
  <c r="FM44" i="1"/>
  <c r="FT44" i="1"/>
  <c r="EX44" i="1"/>
  <c r="AG44" i="1"/>
  <c r="EH44" i="1"/>
  <c r="DV44" i="1"/>
  <c r="CJ44" i="1"/>
  <c r="EU44" i="1"/>
  <c r="B44" i="1"/>
  <c r="BA44" i="1"/>
  <c r="BE44" i="1"/>
  <c r="DS44" i="1"/>
  <c r="GE44" i="1"/>
  <c r="BX44" i="1"/>
  <c r="EJ44" i="1"/>
  <c r="W44" i="1"/>
  <c r="CO44" i="1"/>
  <c r="FA44" i="1"/>
  <c r="BB44" i="1"/>
  <c r="FC44" i="1"/>
  <c r="CD44" i="1"/>
  <c r="GC44" i="1"/>
  <c r="DG44" i="1"/>
  <c r="AT44" i="1"/>
  <c r="AU44" i="1"/>
  <c r="AB44" i="1"/>
  <c r="R44" i="1"/>
  <c r="CX44" i="1"/>
  <c r="H44" i="1"/>
  <c r="Q44" i="1"/>
  <c r="G44" i="1"/>
  <c r="D44" i="1"/>
  <c r="A45" i="1"/>
  <c r="BI44" i="1"/>
  <c r="BN44" i="1"/>
  <c r="EA44" i="1"/>
  <c r="L44" i="1"/>
  <c r="CF44" i="1"/>
  <c r="ER44" i="1"/>
  <c r="AF44" i="1"/>
  <c r="CW44" i="1"/>
  <c r="FI44" i="1"/>
  <c r="BR44" i="1"/>
  <c r="FN44" i="1"/>
  <c r="CR44" i="1"/>
  <c r="O44" i="1"/>
  <c r="DR44" i="1"/>
  <c r="BM44" i="1"/>
  <c r="BU44" i="1"/>
  <c r="AY44" i="1"/>
  <c r="BJ44" i="1"/>
  <c r="DX44" i="1"/>
  <c r="BZ44" i="1"/>
  <c r="CB44" i="1"/>
  <c r="CZ44" i="1"/>
  <c r="AZ44" i="1"/>
  <c r="GK234" i="1" l="1"/>
  <c r="CZ235" i="1"/>
  <c r="BZ235" i="1"/>
  <c r="DX235" i="1"/>
  <c r="BJ235" i="1"/>
  <c r="AZ235" i="1"/>
  <c r="BM235" i="1"/>
  <c r="AF235" i="1"/>
  <c r="BR235" i="1"/>
  <c r="AY235" i="1"/>
  <c r="BU235" i="1"/>
  <c r="CW235" i="1"/>
  <c r="AU235" i="1"/>
  <c r="GL235" i="1" s="1"/>
  <c r="CO235" i="1"/>
  <c r="FM235" i="1"/>
  <c r="BY235" i="1"/>
  <c r="AR235" i="1"/>
  <c r="S235" i="1"/>
  <c r="N235" i="1"/>
  <c r="EL235" i="1"/>
  <c r="CN235" i="1"/>
  <c r="EG235" i="1"/>
  <c r="I235" i="1"/>
  <c r="AD235" i="1"/>
  <c r="DJ235" i="1"/>
  <c r="GG235" i="1"/>
  <c r="T235" i="1"/>
  <c r="CC235" i="1"/>
  <c r="AI235" i="1"/>
  <c r="ET235" i="1"/>
  <c r="FH235" i="1"/>
  <c r="CR235" i="1"/>
  <c r="AT235" i="1"/>
  <c r="W235" i="1"/>
  <c r="EU235" i="1"/>
  <c r="GD235" i="1"/>
  <c r="GF235" i="1"/>
  <c r="FL235" i="1"/>
  <c r="CS235" i="1"/>
  <c r="EB235" i="1"/>
  <c r="FJ235" i="1"/>
  <c r="EI235" i="1"/>
  <c r="EW235" i="1"/>
  <c r="EC235" i="1"/>
  <c r="AC235" i="1"/>
  <c r="DZ235" i="1"/>
  <c r="DU235" i="1"/>
  <c r="U235" i="1"/>
  <c r="DE235" i="1"/>
  <c r="GA235" i="1"/>
  <c r="AQ235" i="1"/>
  <c r="CV235" i="1"/>
  <c r="ER235" i="1"/>
  <c r="G235" i="1"/>
  <c r="DG235" i="1"/>
  <c r="EJ235" i="1"/>
  <c r="CJ235" i="1"/>
  <c r="CH235" i="1"/>
  <c r="DT235" i="1"/>
  <c r="FZ235" i="1"/>
  <c r="FR235" i="1"/>
  <c r="BO235" i="1"/>
  <c r="BV235" i="1"/>
  <c r="BQ235" i="1"/>
  <c r="EV235" i="1"/>
  <c r="BP235" i="1"/>
  <c r="DN235" i="1"/>
  <c r="DY235" i="1"/>
  <c r="BG235" i="1"/>
  <c r="GH235" i="1"/>
  <c r="EZ235" i="1"/>
  <c r="FV235" i="1"/>
  <c r="DQ235" i="1"/>
  <c r="AE235" i="1"/>
  <c r="DR235" i="1"/>
  <c r="CB235" i="1"/>
  <c r="O235" i="1"/>
  <c r="CF235" i="1"/>
  <c r="Q235" i="1"/>
  <c r="GC235" i="1"/>
  <c r="BX235" i="1"/>
  <c r="DV235" i="1"/>
  <c r="FD235" i="1"/>
  <c r="BF235" i="1"/>
  <c r="FK235" i="1"/>
  <c r="BS235" i="1"/>
  <c r="FW235" i="1"/>
  <c r="CK235" i="1"/>
  <c r="AJ235" i="1"/>
  <c r="FS235" i="1"/>
  <c r="FX235" i="1"/>
  <c r="EN235" i="1"/>
  <c r="FE235" i="1"/>
  <c r="FP235" i="1"/>
  <c r="DO235" i="1"/>
  <c r="V235" i="1"/>
  <c r="AH235" i="1"/>
  <c r="J235" i="1"/>
  <c r="EQ235" i="1"/>
  <c r="L235" i="1"/>
  <c r="H235" i="1"/>
  <c r="CD235" i="1"/>
  <c r="GE235" i="1"/>
  <c r="EH235" i="1"/>
  <c r="BC235" i="1"/>
  <c r="FO235" i="1"/>
  <c r="BK235" i="1"/>
  <c r="EO235" i="1"/>
  <c r="DK235" i="1"/>
  <c r="AA235" i="1"/>
  <c r="FB235" i="1"/>
  <c r="BT235" i="1"/>
  <c r="DL235" i="1"/>
  <c r="CI235" i="1"/>
  <c r="BD235" i="1"/>
  <c r="DD235" i="1"/>
  <c r="CT235" i="1"/>
  <c r="BW235" i="1"/>
  <c r="DW235" i="1"/>
  <c r="CQ235" i="1"/>
  <c r="CE235" i="1"/>
  <c r="FN235" i="1"/>
  <c r="EA235" i="1"/>
  <c r="CX235" i="1"/>
  <c r="FC235" i="1"/>
  <c r="DS235" i="1"/>
  <c r="AG235" i="1"/>
  <c r="ED235" i="1"/>
  <c r="DC235" i="1"/>
  <c r="FU235" i="1"/>
  <c r="AL235" i="1"/>
  <c r="AV235" i="1"/>
  <c r="GM235" i="1" s="1"/>
  <c r="GB235" i="1"/>
  <c r="CA235" i="1"/>
  <c r="EP235" i="1"/>
  <c r="AW235" i="1"/>
  <c r="GN235" i="1" s="1"/>
  <c r="P235" i="1"/>
  <c r="EE235" i="1"/>
  <c r="AN235" i="1"/>
  <c r="CL235" i="1"/>
  <c r="E235" i="1"/>
  <c r="CP235" i="1"/>
  <c r="FY235" i="1"/>
  <c r="K235" i="1"/>
  <c r="BN235" i="1"/>
  <c r="R235" i="1"/>
  <c r="BB235" i="1"/>
  <c r="BE235" i="1"/>
  <c r="EX235" i="1"/>
  <c r="Y235" i="1"/>
  <c r="AM235" i="1"/>
  <c r="F235" i="1"/>
  <c r="ES235" i="1"/>
  <c r="AS235" i="1"/>
  <c r="FQ235" i="1"/>
  <c r="CY235" i="1"/>
  <c r="AP235" i="1"/>
  <c r="FG235" i="1"/>
  <c r="BL235" i="1"/>
  <c r="Z235" i="1"/>
  <c r="EY235" i="1"/>
  <c r="EF235" i="1"/>
  <c r="EM235" i="1"/>
  <c r="DI235" i="1"/>
  <c r="DM235" i="1"/>
  <c r="M235" i="1"/>
  <c r="FI235" i="1"/>
  <c r="BI235" i="1"/>
  <c r="AB235" i="1"/>
  <c r="FA235" i="1"/>
  <c r="BA235" i="1"/>
  <c r="FT235" i="1"/>
  <c r="EK235" i="1"/>
  <c r="AK235" i="1"/>
  <c r="X235" i="1"/>
  <c r="CG235" i="1"/>
  <c r="BH235" i="1"/>
  <c r="AO235" i="1"/>
  <c r="GI235" i="1"/>
  <c r="DP235" i="1"/>
  <c r="CU235" i="1"/>
  <c r="FF235" i="1"/>
  <c r="DB235" i="1"/>
  <c r="CM235" i="1"/>
  <c r="DF235" i="1"/>
  <c r="DA235" i="1"/>
  <c r="DH235" i="1"/>
  <c r="AX235" i="1"/>
  <c r="X45" i="1"/>
  <c r="CJ45" i="1"/>
  <c r="EV45" i="1"/>
  <c r="AG45" i="1"/>
  <c r="CS45" i="1"/>
  <c r="FE45" i="1"/>
  <c r="AP45" i="1"/>
  <c r="DB45" i="1"/>
  <c r="FN45" i="1"/>
  <c r="BW45" i="1"/>
  <c r="FS45" i="1"/>
  <c r="CI45" i="1"/>
  <c r="GH45" i="1"/>
  <c r="CX45" i="1"/>
  <c r="E45" i="1"/>
  <c r="FO45" i="1"/>
  <c r="EB45" i="1"/>
  <c r="DF45" i="1"/>
  <c r="FK45" i="1"/>
  <c r="AR45" i="1"/>
  <c r="BB45" i="1"/>
  <c r="BO45" i="1"/>
  <c r="U45" i="1"/>
  <c r="CF45" i="1"/>
  <c r="AF45" i="1"/>
  <c r="CR45" i="1"/>
  <c r="FD45" i="1"/>
  <c r="AO45" i="1"/>
  <c r="DA45" i="1"/>
  <c r="FM45" i="1"/>
  <c r="AX45" i="1"/>
  <c r="DJ45" i="1"/>
  <c r="FV45" i="1"/>
  <c r="CH45" i="1"/>
  <c r="GG45" i="1"/>
  <c r="CW45" i="1"/>
  <c r="M45" i="1"/>
  <c r="DL45" i="1"/>
  <c r="AB45" i="1"/>
  <c r="GF45" i="1"/>
  <c r="ES45" i="1"/>
  <c r="EC45" i="1"/>
  <c r="N45" i="1"/>
  <c r="CA45" i="1"/>
  <c r="CQ45" i="1"/>
  <c r="FC45" i="1"/>
  <c r="BG45" i="1"/>
  <c r="DT45" i="1"/>
  <c r="AN45" i="1"/>
  <c r="CZ45" i="1"/>
  <c r="FL45" i="1"/>
  <c r="AW45" i="1"/>
  <c r="DI45" i="1"/>
  <c r="FU45" i="1"/>
  <c r="BF45" i="1"/>
  <c r="DR45" i="1"/>
  <c r="GD45" i="1"/>
  <c r="CV45" i="1"/>
  <c r="L45" i="1"/>
  <c r="DK45" i="1"/>
  <c r="AA45" i="1"/>
  <c r="DW45" i="1"/>
  <c r="AS45" i="1"/>
  <c r="F45" i="1"/>
  <c r="FP45" i="1"/>
  <c r="EZ45" i="1"/>
  <c r="AQ45" i="1"/>
  <c r="DM45" i="1"/>
  <c r="FA45" i="1"/>
  <c r="CE45" i="1"/>
  <c r="FZ45" i="1"/>
  <c r="B45" i="1"/>
  <c r="AV45" i="1"/>
  <c r="DH45" i="1"/>
  <c r="FT45" i="1"/>
  <c r="BE45" i="1"/>
  <c r="DQ45" i="1"/>
  <c r="GC45" i="1"/>
  <c r="BN45" i="1"/>
  <c r="DZ45" i="1"/>
  <c r="K45" i="1"/>
  <c r="DG45" i="1"/>
  <c r="W45" i="1"/>
  <c r="DV45" i="1"/>
  <c r="AL45" i="1"/>
  <c r="EK45" i="1"/>
  <c r="BP45" i="1"/>
  <c r="AC45" i="1"/>
  <c r="G45" i="1"/>
  <c r="FQ45" i="1"/>
  <c r="BZ45" i="1"/>
  <c r="EM45" i="1"/>
  <c r="BC45" i="1"/>
  <c r="FG45" i="1"/>
  <c r="GA45" i="1"/>
  <c r="P45" i="1"/>
  <c r="CB45" i="1"/>
  <c r="EN45" i="1"/>
  <c r="Y45" i="1"/>
  <c r="CK45" i="1"/>
  <c r="EW45" i="1"/>
  <c r="AH45" i="1"/>
  <c r="CT45" i="1"/>
  <c r="FF45" i="1"/>
  <c r="BI45" i="1"/>
  <c r="FH45" i="1"/>
  <c r="BX45" i="1"/>
  <c r="FW45" i="1"/>
  <c r="CM45" i="1"/>
  <c r="GI45" i="1"/>
  <c r="ER45" i="1"/>
  <c r="DE45" i="1"/>
  <c r="CO45" i="1"/>
  <c r="EE45" i="1"/>
  <c r="O45" i="1"/>
  <c r="EQ45" i="1"/>
  <c r="ED45" i="1"/>
  <c r="DS45" i="1"/>
  <c r="AE45" i="1"/>
  <c r="H45" i="1"/>
  <c r="BT45" i="1"/>
  <c r="EF45" i="1"/>
  <c r="Q45" i="1"/>
  <c r="CC45" i="1"/>
  <c r="EO45" i="1"/>
  <c r="Z45" i="1"/>
  <c r="CL45" i="1"/>
  <c r="EX45" i="1"/>
  <c r="AU45" i="1"/>
  <c r="ET45" i="1"/>
  <c r="BJ45" i="1"/>
  <c r="FI45" i="1"/>
  <c r="BY45" i="1"/>
  <c r="FX45" i="1"/>
  <c r="CN45" i="1"/>
  <c r="BR45" i="1"/>
  <c r="CY45" i="1"/>
  <c r="FR45" i="1"/>
  <c r="CP45" i="1"/>
  <c r="S45" i="1"/>
  <c r="T45" i="1"/>
  <c r="BD45" i="1"/>
  <c r="DP45" i="1"/>
  <c r="GB45" i="1"/>
  <c r="BM45" i="1"/>
  <c r="DY45" i="1"/>
  <c r="J45" i="1"/>
  <c r="BV45" i="1"/>
  <c r="EH45" i="1"/>
  <c r="V45" i="1"/>
  <c r="DU45" i="1"/>
  <c r="AK45" i="1"/>
  <c r="EJ45" i="1"/>
  <c r="AZ45" i="1"/>
  <c r="EY45" i="1"/>
  <c r="CG45" i="1"/>
  <c r="AT45" i="1"/>
  <c r="AD45" i="1"/>
  <c r="AM45" i="1"/>
  <c r="DC45" i="1"/>
  <c r="FY45" i="1"/>
  <c r="CU45" i="1"/>
  <c r="DN45" i="1"/>
  <c r="GE45" i="1"/>
  <c r="EA45" i="1"/>
  <c r="BH45" i="1"/>
  <c r="A46" i="1"/>
  <c r="BL45" i="1"/>
  <c r="DX45" i="1"/>
  <c r="I45" i="1"/>
  <c r="BU45" i="1"/>
  <c r="EG45" i="1"/>
  <c r="R45" i="1"/>
  <c r="CD45" i="1"/>
  <c r="EP45" i="1"/>
  <c r="AJ45" i="1"/>
  <c r="EI45" i="1"/>
  <c r="AY45" i="1"/>
  <c r="EU45" i="1"/>
  <c r="BK45" i="1"/>
  <c r="FJ45" i="1"/>
  <c r="DD45" i="1"/>
  <c r="BQ45" i="1"/>
  <c r="BA45" i="1"/>
  <c r="BS45" i="1"/>
  <c r="EL45" i="1"/>
  <c r="AI45" i="1"/>
  <c r="FB45" i="1"/>
  <c r="DO45" i="1"/>
  <c r="D45" i="1"/>
  <c r="GK235" i="1" l="1"/>
  <c r="DO236" i="1"/>
  <c r="FJ236" i="1"/>
  <c r="R236" i="1"/>
  <c r="EA236" i="1"/>
  <c r="AT236" i="1"/>
  <c r="EH236" i="1"/>
  <c r="T236" i="1"/>
  <c r="BY236" i="1"/>
  <c r="EO236" i="1"/>
  <c r="ED236" i="1"/>
  <c r="DQ236" i="1"/>
  <c r="BB236" i="1"/>
  <c r="BK236" i="1"/>
  <c r="EG236" i="1"/>
  <c r="GE236" i="1"/>
  <c r="CG236" i="1"/>
  <c r="BV236" i="1"/>
  <c r="S236" i="1"/>
  <c r="FI236" i="1"/>
  <c r="CC236" i="1"/>
  <c r="EQ236" i="1"/>
  <c r="FW236" i="1"/>
  <c r="CK236" i="1"/>
  <c r="EM236" i="1"/>
  <c r="DV236" i="1"/>
  <c r="BE236" i="1"/>
  <c r="DM236" i="1"/>
  <c r="DK236" i="1"/>
  <c r="AW236" i="1"/>
  <c r="GM236" i="1" s="1"/>
  <c r="CA236" i="1"/>
  <c r="CW236" i="1"/>
  <c r="AO236" i="1"/>
  <c r="AR236" i="1"/>
  <c r="CI236" i="1"/>
  <c r="AG236" i="1"/>
  <c r="BC236" i="1"/>
  <c r="CQ236" i="1"/>
  <c r="FB236" i="1"/>
  <c r="BU236" i="1"/>
  <c r="DN236" i="1"/>
  <c r="EY236" i="1"/>
  <c r="J236" i="1"/>
  <c r="CP236" i="1"/>
  <c r="BJ236" i="1"/>
  <c r="Q236" i="1"/>
  <c r="O236" i="1"/>
  <c r="BX236" i="1"/>
  <c r="Y236" i="1"/>
  <c r="BZ236" i="1"/>
  <c r="W236" i="1"/>
  <c r="FT236" i="1"/>
  <c r="AQ236" i="1"/>
  <c r="L236" i="1"/>
  <c r="FL236" i="1"/>
  <c r="N236" i="1"/>
  <c r="GG236" i="1"/>
  <c r="FD236" i="1"/>
  <c r="FK236" i="1"/>
  <c r="FS236" i="1"/>
  <c r="EV236" i="1"/>
  <c r="AL236" i="1"/>
  <c r="M236" i="1"/>
  <c r="AI236" i="1"/>
  <c r="I236" i="1"/>
  <c r="CU236" i="1"/>
  <c r="AZ236" i="1"/>
  <c r="DY236" i="1"/>
  <c r="FR236" i="1"/>
  <c r="ET236" i="1"/>
  <c r="EF236" i="1"/>
  <c r="EE236" i="1"/>
  <c r="FH236" i="1"/>
  <c r="EN236" i="1"/>
  <c r="FQ236" i="1"/>
  <c r="DG236" i="1"/>
  <c r="DH236" i="1"/>
  <c r="EZ236" i="1"/>
  <c r="CV236" i="1"/>
  <c r="CZ236" i="1"/>
  <c r="EC236" i="1"/>
  <c r="CH236" i="1"/>
  <c r="CR236" i="1"/>
  <c r="DF236" i="1"/>
  <c r="BW236" i="1"/>
  <c r="CJ236" i="1"/>
  <c r="EW236" i="1"/>
  <c r="DI236" i="1"/>
  <c r="CS236" i="1"/>
  <c r="AY236" i="1"/>
  <c r="BS236" i="1"/>
  <c r="EI236" i="1"/>
  <c r="DX236" i="1"/>
  <c r="FY236" i="1"/>
  <c r="EJ236" i="1"/>
  <c r="BM236" i="1"/>
  <c r="CY236" i="1"/>
  <c r="AU236" i="1"/>
  <c r="BT236" i="1"/>
  <c r="CO236" i="1"/>
  <c r="BI236" i="1"/>
  <c r="CB236" i="1"/>
  <c r="G236" i="1"/>
  <c r="K236" i="1"/>
  <c r="AV236" i="1"/>
  <c r="GL236" i="1" s="1"/>
  <c r="FP236" i="1"/>
  <c r="GD236" i="1"/>
  <c r="AN236" i="1"/>
  <c r="ES236" i="1"/>
  <c r="FV236" i="1"/>
  <c r="AF236" i="1"/>
  <c r="EB236" i="1"/>
  <c r="FN236" i="1"/>
  <c r="X236" i="1"/>
  <c r="CM236" i="1"/>
  <c r="AA236" i="1"/>
  <c r="GH236" i="1"/>
  <c r="EL236" i="1"/>
  <c r="BA236" i="1"/>
  <c r="AJ236" i="1"/>
  <c r="BL236" i="1"/>
  <c r="DC236" i="1"/>
  <c r="AK236" i="1"/>
  <c r="GB236" i="1"/>
  <c r="BR236" i="1"/>
  <c r="EX236" i="1"/>
  <c r="H236" i="1"/>
  <c r="DE236" i="1"/>
  <c r="FF236" i="1"/>
  <c r="P236" i="1"/>
  <c r="AC236" i="1"/>
  <c r="DZ236" i="1"/>
  <c r="F236" i="1"/>
  <c r="DR236" i="1"/>
  <c r="DT236" i="1"/>
  <c r="GF236" i="1"/>
  <c r="DJ236" i="1"/>
  <c r="CF236" i="1"/>
  <c r="FO236" i="1"/>
  <c r="DB236" i="1"/>
  <c r="FA236" i="1"/>
  <c r="DA236" i="1"/>
  <c r="EU236" i="1"/>
  <c r="BQ236" i="1"/>
  <c r="EP236" i="1"/>
  <c r="AM236" i="1"/>
  <c r="DU236" i="1"/>
  <c r="DP236" i="1"/>
  <c r="CN236" i="1"/>
  <c r="CL236" i="1"/>
  <c r="AE236" i="1"/>
  <c r="ER236" i="1"/>
  <c r="CT236" i="1"/>
  <c r="GA236" i="1"/>
  <c r="BP236" i="1"/>
  <c r="BN236" i="1"/>
  <c r="FZ236" i="1"/>
  <c r="AS236" i="1"/>
  <c r="BF236" i="1"/>
  <c r="BG236" i="1"/>
  <c r="AB236" i="1"/>
  <c r="AX236" i="1"/>
  <c r="GN236" i="1" s="1"/>
  <c r="U236" i="1"/>
  <c r="E236" i="1"/>
  <c r="AP236" i="1"/>
  <c r="DD236" i="1"/>
  <c r="CD236" i="1"/>
  <c r="BH236" i="1"/>
  <c r="AD236" i="1"/>
  <c r="V236" i="1"/>
  <c r="BD236" i="1"/>
  <c r="FX236" i="1"/>
  <c r="Z236" i="1"/>
  <c r="DS236" i="1"/>
  <c r="GI236" i="1"/>
  <c r="AH236" i="1"/>
  <c r="FG236" i="1"/>
  <c r="EK236" i="1"/>
  <c r="GC236" i="1"/>
  <c r="CE236" i="1"/>
  <c r="DW236" i="1"/>
  <c r="FU236" i="1"/>
  <c r="FC236" i="1"/>
  <c r="DL236" i="1"/>
  <c r="FM236" i="1"/>
  <c r="BO236" i="1"/>
  <c r="CX236" i="1"/>
  <c r="FE236" i="1"/>
  <c r="M46" i="1"/>
  <c r="BY46" i="1"/>
  <c r="EK46" i="1"/>
  <c r="N46" i="1"/>
  <c r="BZ46" i="1"/>
  <c r="EL46" i="1"/>
  <c r="O46" i="1"/>
  <c r="CA46" i="1"/>
  <c r="EM46" i="1"/>
  <c r="AA46" i="1"/>
  <c r="DZ46" i="1"/>
  <c r="BD46" i="1"/>
  <c r="EZ46" i="1"/>
  <c r="CD46" i="1"/>
  <c r="GC46" i="1"/>
  <c r="FH46" i="1"/>
  <c r="DX46" i="1"/>
  <c r="CK46" i="1"/>
  <c r="DJ46" i="1"/>
  <c r="FW46" i="1"/>
  <c r="BH46" i="1"/>
  <c r="BV46" i="1"/>
  <c r="EI46" i="1"/>
  <c r="FE46" i="1"/>
  <c r="EN46" i="1"/>
  <c r="FN46" i="1"/>
  <c r="CR46" i="1"/>
  <c r="GE46" i="1"/>
  <c r="DH46" i="1"/>
  <c r="T46" i="1"/>
  <c r="EF46" i="1"/>
  <c r="FF46" i="1"/>
  <c r="DY46" i="1"/>
  <c r="BW46" i="1"/>
  <c r="U46" i="1"/>
  <c r="CG46" i="1"/>
  <c r="ES46" i="1"/>
  <c r="V46" i="1"/>
  <c r="CH46" i="1"/>
  <c r="ET46" i="1"/>
  <c r="W46" i="1"/>
  <c r="CI46" i="1"/>
  <c r="EU46" i="1"/>
  <c r="AO46" i="1"/>
  <c r="BO46" i="1"/>
  <c r="X46" i="1"/>
  <c r="ER46" i="1"/>
  <c r="EJ46" i="1"/>
  <c r="DI46" i="1"/>
  <c r="AI46" i="1"/>
  <c r="BF46" i="1"/>
  <c r="FU46" i="1"/>
  <c r="EH46" i="1"/>
  <c r="AC46" i="1"/>
  <c r="CO46" i="1"/>
  <c r="FA46" i="1"/>
  <c r="AD46" i="1"/>
  <c r="CP46" i="1"/>
  <c r="FB46" i="1"/>
  <c r="AE46" i="1"/>
  <c r="CQ46" i="1"/>
  <c r="FC46" i="1"/>
  <c r="AZ46" i="1"/>
  <c r="EY46" i="1"/>
  <c r="CC46" i="1"/>
  <c r="GB46" i="1"/>
  <c r="DC46" i="1"/>
  <c r="AR46" i="1"/>
  <c r="H46" i="1"/>
  <c r="FL46" i="1"/>
  <c r="FV46" i="1"/>
  <c r="FG46" i="1"/>
  <c r="D46" i="1"/>
  <c r="AK46" i="1"/>
  <c r="CW46" i="1"/>
  <c r="FI46" i="1"/>
  <c r="AL46" i="1"/>
  <c r="CX46" i="1"/>
  <c r="FJ46" i="1"/>
  <c r="AM46" i="1"/>
  <c r="CY46" i="1"/>
  <c r="FK46" i="1"/>
  <c r="BN46" i="1"/>
  <c r="FM46" i="1"/>
  <c r="CN46" i="1"/>
  <c r="R46" i="1"/>
  <c r="DQ46" i="1"/>
  <c r="BL46" i="1"/>
  <c r="Y46" i="1"/>
  <c r="GF46" i="1"/>
  <c r="EV46" i="1"/>
  <c r="S46" i="1"/>
  <c r="CL46" i="1"/>
  <c r="K46" i="1"/>
  <c r="AJ46" i="1"/>
  <c r="CS46" i="1"/>
  <c r="B46" i="1"/>
  <c r="E46" i="1"/>
  <c r="BQ46" i="1"/>
  <c r="EC46" i="1"/>
  <c r="F46" i="1"/>
  <c r="BR46" i="1"/>
  <c r="ED46" i="1"/>
  <c r="G46" i="1"/>
  <c r="BS46" i="1"/>
  <c r="EE46" i="1"/>
  <c r="P46" i="1"/>
  <c r="DL46" i="1"/>
  <c r="AP46" i="1"/>
  <c r="EO46" i="1"/>
  <c r="BP46" i="1"/>
  <c r="FO46" i="1"/>
  <c r="EQ46" i="1"/>
  <c r="DD46" i="1"/>
  <c r="BT46" i="1"/>
  <c r="BX46" i="1"/>
  <c r="EW46" i="1"/>
  <c r="J46" i="1"/>
  <c r="AG46" i="1"/>
  <c r="BG46" i="1"/>
  <c r="CV46" i="1"/>
  <c r="AS46" i="1"/>
  <c r="DE46" i="1"/>
  <c r="FQ46" i="1"/>
  <c r="AT46" i="1"/>
  <c r="DF46" i="1"/>
  <c r="FR46" i="1"/>
  <c r="AU46" i="1"/>
  <c r="DG46" i="1"/>
  <c r="FS46" i="1"/>
  <c r="CB46" i="1"/>
  <c r="FX46" i="1"/>
  <c r="DB46" i="1"/>
  <c r="AF46" i="1"/>
  <c r="EB46" i="1"/>
  <c r="CF46" i="1"/>
  <c r="AV46" i="1"/>
  <c r="I46" i="1"/>
  <c r="FP46" i="1"/>
  <c r="AY46" i="1"/>
  <c r="DR46" i="1"/>
  <c r="BU46" i="1"/>
  <c r="EG46" i="1"/>
  <c r="AH46" i="1"/>
  <c r="BA46" i="1"/>
  <c r="DM46" i="1"/>
  <c r="FY46" i="1"/>
  <c r="BB46" i="1"/>
  <c r="DN46" i="1"/>
  <c r="FZ46" i="1"/>
  <c r="BC46" i="1"/>
  <c r="DO46" i="1"/>
  <c r="GA46" i="1"/>
  <c r="CM46" i="1"/>
  <c r="Q46" i="1"/>
  <c r="DP46" i="1"/>
  <c r="AQ46" i="1"/>
  <c r="EP46" i="1"/>
  <c r="CZ46" i="1"/>
  <c r="BM46" i="1"/>
  <c r="Z46" i="1"/>
  <c r="L46" i="1"/>
  <c r="CE46" i="1"/>
  <c r="EX46" i="1"/>
  <c r="DS46" i="1"/>
  <c r="AN46" i="1"/>
  <c r="CU46" i="1"/>
  <c r="A47" i="1"/>
  <c r="BI46" i="1"/>
  <c r="DU46" i="1"/>
  <c r="GG46" i="1"/>
  <c r="BJ46" i="1"/>
  <c r="DV46" i="1"/>
  <c r="GH46" i="1"/>
  <c r="BK46" i="1"/>
  <c r="DW46" i="1"/>
  <c r="GI46" i="1"/>
  <c r="DA46" i="1"/>
  <c r="AB46" i="1"/>
  <c r="EA46" i="1"/>
  <c r="BE46" i="1"/>
  <c r="FD46" i="1"/>
  <c r="DT46" i="1"/>
  <c r="CJ46" i="1"/>
  <c r="AW46" i="1"/>
  <c r="AX46" i="1"/>
  <c r="DK46" i="1"/>
  <c r="GD46" i="1"/>
  <c r="FT46" i="1"/>
  <c r="CT46" i="1"/>
  <c r="GK236" i="1" l="1"/>
  <c r="EA237" i="1"/>
  <c r="BJ237" i="1"/>
  <c r="EX237" i="1"/>
  <c r="DP237" i="1"/>
  <c r="BB237" i="1"/>
  <c r="AY237" i="1"/>
  <c r="GN237" i="1" s="1"/>
  <c r="FX237" i="1"/>
  <c r="FQ237" i="1"/>
  <c r="BX237" i="1"/>
  <c r="EC237" i="1"/>
  <c r="DK237" i="1"/>
  <c r="AB237" i="1"/>
  <c r="GG237" i="1"/>
  <c r="CE237" i="1"/>
  <c r="Q237" i="1"/>
  <c r="FY237" i="1"/>
  <c r="FP237" i="1"/>
  <c r="CB237" i="1"/>
  <c r="DE237" i="1"/>
  <c r="BT237" i="1"/>
  <c r="P237" i="1"/>
  <c r="BQ237" i="1"/>
  <c r="EV237" i="1"/>
  <c r="CT237" i="1"/>
  <c r="CF237" i="1"/>
  <c r="GH237" i="1"/>
  <c r="AX237" i="1"/>
  <c r="GM237" i="1" s="1"/>
  <c r="DA237" i="1"/>
  <c r="DU237" i="1"/>
  <c r="L237" i="1"/>
  <c r="CM237" i="1"/>
  <c r="DM237" i="1"/>
  <c r="I237" i="1"/>
  <c r="FS237" i="1"/>
  <c r="AS237" i="1"/>
  <c r="DD237" i="1"/>
  <c r="EE237" i="1"/>
  <c r="E237" i="1"/>
  <c r="AW237" i="1"/>
  <c r="GL237" i="1" s="1"/>
  <c r="GI237" i="1"/>
  <c r="BI237" i="1"/>
  <c r="Z237" i="1"/>
  <c r="GA237" i="1"/>
  <c r="BA237" i="1"/>
  <c r="AV237" i="1"/>
  <c r="DG237" i="1"/>
  <c r="CV237" i="1"/>
  <c r="EQ237" i="1"/>
  <c r="BS237" i="1"/>
  <c r="Y237" i="1"/>
  <c r="CY237" i="1"/>
  <c r="CJ237" i="1"/>
  <c r="DW237" i="1"/>
  <c r="BM237" i="1"/>
  <c r="DO237" i="1"/>
  <c r="AH237" i="1"/>
  <c r="AU237" i="1"/>
  <c r="BG237" i="1"/>
  <c r="FO237" i="1"/>
  <c r="DT237" i="1"/>
  <c r="BK237" i="1"/>
  <c r="CU237" i="1"/>
  <c r="CZ237" i="1"/>
  <c r="BC237" i="1"/>
  <c r="EG237" i="1"/>
  <c r="EB237" i="1"/>
  <c r="FR237" i="1"/>
  <c r="AG237" i="1"/>
  <c r="BP237" i="1"/>
  <c r="ED237" i="1"/>
  <c r="AN237" i="1"/>
  <c r="EP237" i="1"/>
  <c r="FD237" i="1"/>
  <c r="FZ237" i="1"/>
  <c r="BU237" i="1"/>
  <c r="AF237" i="1"/>
  <c r="DF237" i="1"/>
  <c r="FT237" i="1"/>
  <c r="BE237" i="1"/>
  <c r="DV237" i="1"/>
  <c r="DS237" i="1"/>
  <c r="AQ237" i="1"/>
  <c r="DN237" i="1"/>
  <c r="DR237" i="1"/>
  <c r="DB237" i="1"/>
  <c r="AT237" i="1"/>
  <c r="EW237" i="1"/>
  <c r="AP237" i="1"/>
  <c r="GD237" i="1"/>
  <c r="DL237" i="1"/>
  <c r="J237" i="1"/>
  <c r="EO237" i="1"/>
  <c r="BR237" i="1"/>
  <c r="S237" i="1"/>
  <c r="GF237" i="1"/>
  <c r="FK237" i="1"/>
  <c r="AK237" i="1"/>
  <c r="GB237" i="1"/>
  <c r="CP237" i="1"/>
  <c r="AI237" i="1"/>
  <c r="CI237" i="1"/>
  <c r="BW237" i="1"/>
  <c r="FN237" i="1"/>
  <c r="CK237" i="1"/>
  <c r="AA237" i="1"/>
  <c r="BY237" i="1"/>
  <c r="G237" i="1"/>
  <c r="CS237" i="1"/>
  <c r="AJ237" i="1"/>
  <c r="K237" i="1"/>
  <c r="DQ237" i="1"/>
  <c r="FJ237" i="1"/>
  <c r="FV237" i="1"/>
  <c r="AZ237" i="1"/>
  <c r="CO237" i="1"/>
  <c r="ER237" i="1"/>
  <c r="CH237" i="1"/>
  <c r="EF237" i="1"/>
  <c r="EI237" i="1"/>
  <c r="GC237" i="1"/>
  <c r="O237" i="1"/>
  <c r="R237" i="1"/>
  <c r="CX237" i="1"/>
  <c r="FL237" i="1"/>
  <c r="FC237" i="1"/>
  <c r="AC237" i="1"/>
  <c r="X237" i="1"/>
  <c r="V237" i="1"/>
  <c r="T237" i="1"/>
  <c r="BV237" i="1"/>
  <c r="CD237" i="1"/>
  <c r="EL237" i="1"/>
  <c r="F237" i="1"/>
  <c r="CL237" i="1"/>
  <c r="CN237" i="1"/>
  <c r="AL237" i="1"/>
  <c r="H237" i="1"/>
  <c r="CQ237" i="1"/>
  <c r="EH237" i="1"/>
  <c r="BO237" i="1"/>
  <c r="ES237" i="1"/>
  <c r="DH237" i="1"/>
  <c r="BH237" i="1"/>
  <c r="EZ237" i="1"/>
  <c r="BZ237" i="1"/>
  <c r="FM237" i="1"/>
  <c r="FI237" i="1"/>
  <c r="AR237" i="1"/>
  <c r="AE237" i="1"/>
  <c r="FU237" i="1"/>
  <c r="AO237" i="1"/>
  <c r="CG237" i="1"/>
  <c r="GE237" i="1"/>
  <c r="FW237" i="1"/>
  <c r="BD237" i="1"/>
  <c r="N237" i="1"/>
  <c r="BN237" i="1"/>
  <c r="CW237" i="1"/>
  <c r="DC237" i="1"/>
  <c r="FB237" i="1"/>
  <c r="BF237" i="1"/>
  <c r="EU237" i="1"/>
  <c r="U237" i="1"/>
  <c r="CR237" i="1"/>
  <c r="DJ237" i="1"/>
  <c r="DZ237" i="1"/>
  <c r="EK237" i="1"/>
  <c r="CC237" i="1"/>
  <c r="AD237" i="1"/>
  <c r="DI237" i="1"/>
  <c r="W237" i="1"/>
  <c r="DY237" i="1"/>
  <c r="EN237" i="1"/>
  <c r="DX237" i="1"/>
  <c r="EM237" i="1"/>
  <c r="M237" i="1"/>
  <c r="BL237" i="1"/>
  <c r="AM237" i="1"/>
  <c r="FG237" i="1"/>
  <c r="EY237" i="1"/>
  <c r="FA237" i="1"/>
  <c r="EJ237" i="1"/>
  <c r="ET237" i="1"/>
  <c r="FF237" i="1"/>
  <c r="FE237" i="1"/>
  <c r="FH237" i="1"/>
  <c r="CA237" i="1"/>
  <c r="R47" i="1"/>
  <c r="CD47" i="1"/>
  <c r="EP47" i="1"/>
  <c r="AA47" i="1"/>
  <c r="CM47" i="1"/>
  <c r="EY47" i="1"/>
  <c r="AJ47" i="1"/>
  <c r="CV47" i="1"/>
  <c r="BS47" i="1"/>
  <c r="FI47" i="1"/>
  <c r="BT47" i="1"/>
  <c r="FJ47" i="1"/>
  <c r="BU47" i="1"/>
  <c r="FK47" i="1"/>
  <c r="DP47" i="1"/>
  <c r="CC47" i="1"/>
  <c r="AS47" i="1"/>
  <c r="AC47" i="1"/>
  <c r="CP47" i="1"/>
  <c r="EV47" i="1"/>
  <c r="EG47" i="1"/>
  <c r="FM47" i="1"/>
  <c r="ES47" i="1"/>
  <c r="FL47" i="1"/>
  <c r="FH47" i="1"/>
  <c r="Z47" i="1"/>
  <c r="CL47" i="1"/>
  <c r="EX47" i="1"/>
  <c r="AI47" i="1"/>
  <c r="CU47" i="1"/>
  <c r="FG47" i="1"/>
  <c r="AR47" i="1"/>
  <c r="DD47" i="1"/>
  <c r="CG47" i="1"/>
  <c r="FS47" i="1"/>
  <c r="CH47" i="1"/>
  <c r="FT47" i="1"/>
  <c r="CI47" i="1"/>
  <c r="FU47" i="1"/>
  <c r="EJ47" i="1"/>
  <c r="CZ47" i="1"/>
  <c r="BM47" i="1"/>
  <c r="BC47" i="1"/>
  <c r="DX47" i="1"/>
  <c r="GA47" i="1"/>
  <c r="GB47" i="1"/>
  <c r="P47" i="1"/>
  <c r="N47" i="1"/>
  <c r="BB47" i="1"/>
  <c r="CA47" i="1"/>
  <c r="BA47" i="1"/>
  <c r="B47" i="1"/>
  <c r="AX47" i="1"/>
  <c r="FV47" i="1"/>
  <c r="BG47" i="1"/>
  <c r="GE47" i="1"/>
  <c r="U47" i="1"/>
  <c r="V47" i="1"/>
  <c r="W47" i="1"/>
  <c r="AN47" i="1"/>
  <c r="FC47" i="1"/>
  <c r="ET47" i="1"/>
  <c r="EF47" i="1"/>
  <c r="ER47" i="1"/>
  <c r="DE47" i="1"/>
  <c r="AH47" i="1"/>
  <c r="CT47" i="1"/>
  <c r="FF47" i="1"/>
  <c r="AQ47" i="1"/>
  <c r="DC47" i="1"/>
  <c r="FO47" i="1"/>
  <c r="AZ47" i="1"/>
  <c r="DL47" i="1"/>
  <c r="CR47" i="1"/>
  <c r="GC47" i="1"/>
  <c r="CS47" i="1"/>
  <c r="GF47" i="1"/>
  <c r="CW47" i="1"/>
  <c r="GG47" i="1"/>
  <c r="FB47" i="1"/>
  <c r="DV47" i="1"/>
  <c r="CJ47" i="1"/>
  <c r="CO47" i="1"/>
  <c r="EU47" i="1"/>
  <c r="AL47" i="1"/>
  <c r="AW47" i="1"/>
  <c r="DM47" i="1"/>
  <c r="FE47" i="1"/>
  <c r="D47" i="1"/>
  <c r="AP47" i="1"/>
  <c r="DB47" i="1"/>
  <c r="FN47" i="1"/>
  <c r="AY47" i="1"/>
  <c r="DK47" i="1"/>
  <c r="FW47" i="1"/>
  <c r="BH47" i="1"/>
  <c r="G47" i="1"/>
  <c r="DF47" i="1"/>
  <c r="H47" i="1"/>
  <c r="DG47" i="1"/>
  <c r="I47" i="1"/>
  <c r="DH47" i="1"/>
  <c r="Q47" i="1"/>
  <c r="FQ47" i="1"/>
  <c r="EK47" i="1"/>
  <c r="DA47" i="1"/>
  <c r="DO47" i="1"/>
  <c r="CX47" i="1"/>
  <c r="BY47" i="1"/>
  <c r="J47" i="1"/>
  <c r="BV47" i="1"/>
  <c r="EH47" i="1"/>
  <c r="S47" i="1"/>
  <c r="CE47" i="1"/>
  <c r="EQ47" i="1"/>
  <c r="AB47" i="1"/>
  <c r="CN47" i="1"/>
  <c r="BE47" i="1"/>
  <c r="EW47" i="1"/>
  <c r="BI47" i="1"/>
  <c r="EZ47" i="1"/>
  <c r="BJ47" i="1"/>
  <c r="FA47" i="1"/>
  <c r="CY47" i="1"/>
  <c r="BL47" i="1"/>
  <c r="Y47" i="1"/>
  <c r="FX47" i="1"/>
  <c r="BD47" i="1"/>
  <c r="DY47" i="1"/>
  <c r="CK47" i="1"/>
  <c r="DI47" i="1"/>
  <c r="M47" i="1"/>
  <c r="FZ47" i="1"/>
  <c r="DJ47" i="1"/>
  <c r="DS47" i="1"/>
  <c r="BP47" i="1"/>
  <c r="DQ47" i="1"/>
  <c r="DT47" i="1"/>
  <c r="DU47" i="1"/>
  <c r="GI47" i="1"/>
  <c r="DW47" i="1"/>
  <c r="AE47" i="1"/>
  <c r="DN47" i="1"/>
  <c r="BF47" i="1"/>
  <c r="DR47" i="1"/>
  <c r="GD47" i="1"/>
  <c r="BO47" i="1"/>
  <c r="EA47" i="1"/>
  <c r="L47" i="1"/>
  <c r="BX47" i="1"/>
  <c r="AF47" i="1"/>
  <c r="EC47" i="1"/>
  <c r="AG47" i="1"/>
  <c r="ED47" i="1"/>
  <c r="AK47" i="1"/>
  <c r="EE47" i="1"/>
  <c r="BK47" i="1"/>
  <c r="X47" i="1"/>
  <c r="FR47" i="1"/>
  <c r="EL47" i="1"/>
  <c r="FY47" i="1"/>
  <c r="BQ47" i="1"/>
  <c r="FP47" i="1"/>
  <c r="GH47" i="1"/>
  <c r="F47" i="1"/>
  <c r="BR47" i="1"/>
  <c r="A48" i="1"/>
  <c r="BN47" i="1"/>
  <c r="DZ47" i="1"/>
  <c r="K47" i="1"/>
  <c r="BW47" i="1"/>
  <c r="T47" i="1"/>
  <c r="CF47" i="1"/>
  <c r="AT47" i="1"/>
  <c r="EM47" i="1"/>
  <c r="AU47" i="1"/>
  <c r="EN47" i="1"/>
  <c r="EO47" i="1"/>
  <c r="AO47" i="1"/>
  <c r="FD47" i="1"/>
  <c r="CQ47" i="1"/>
  <c r="O47" i="1"/>
  <c r="BZ47" i="1"/>
  <c r="EI47" i="1"/>
  <c r="AV47" i="1"/>
  <c r="CB47" i="1"/>
  <c r="E47" i="1"/>
  <c r="AD47" i="1"/>
  <c r="AM47" i="1"/>
  <c r="EB47" i="1"/>
  <c r="GK237" i="1" l="1"/>
  <c r="EN238" i="1"/>
  <c r="DZ238" i="1"/>
  <c r="S238" i="1"/>
  <c r="U238" i="1"/>
  <c r="E238" i="1"/>
  <c r="AO238" i="1"/>
  <c r="BW238" i="1"/>
  <c r="FP238" i="1"/>
  <c r="AK238" i="1"/>
  <c r="BO238" i="1"/>
  <c r="DU238" i="1"/>
  <c r="DI238" i="1"/>
  <c r="FA238" i="1"/>
  <c r="EQ238" i="1"/>
  <c r="DO238" i="1"/>
  <c r="H238" i="1"/>
  <c r="DB238" i="1"/>
  <c r="CO238" i="1"/>
  <c r="GC238" i="1"/>
  <c r="CT238" i="1"/>
  <c r="W238" i="1"/>
  <c r="BA238" i="1"/>
  <c r="BC238" i="1"/>
  <c r="FS238" i="1"/>
  <c r="CL238" i="1"/>
  <c r="CP238" i="1"/>
  <c r="BT238" i="1"/>
  <c r="EP238" i="1"/>
  <c r="DR238" i="1"/>
  <c r="G238" i="1"/>
  <c r="CB238" i="1"/>
  <c r="EO238" i="1"/>
  <c r="K238" i="1"/>
  <c r="BQ238" i="1"/>
  <c r="ED238" i="1"/>
  <c r="GD238" i="1"/>
  <c r="DT238" i="1"/>
  <c r="CK238" i="1"/>
  <c r="BJ238" i="1"/>
  <c r="CE238" i="1"/>
  <c r="DA238" i="1"/>
  <c r="DF238" i="1"/>
  <c r="AP238" i="1"/>
  <c r="CJ238" i="1"/>
  <c r="CR238" i="1"/>
  <c r="AH238" i="1"/>
  <c r="V238" i="1"/>
  <c r="CA238" i="1"/>
  <c r="BM238" i="1"/>
  <c r="CG238" i="1"/>
  <c r="Z238" i="1"/>
  <c r="AC238" i="1"/>
  <c r="FI238" i="1"/>
  <c r="CD238" i="1"/>
  <c r="AG238" i="1"/>
  <c r="EK238" i="1"/>
  <c r="BB238" i="1"/>
  <c r="R238" i="1"/>
  <c r="AU238" i="1"/>
  <c r="BN238" i="1"/>
  <c r="EL238" i="1"/>
  <c r="EC238" i="1"/>
  <c r="BF238" i="1"/>
  <c r="BP238" i="1"/>
  <c r="BD238" i="1"/>
  <c r="BI238" i="1"/>
  <c r="EH238" i="1"/>
  <c r="FQ238" i="1"/>
  <c r="BH238" i="1"/>
  <c r="FE238" i="1"/>
  <c r="FB238" i="1"/>
  <c r="AZ238" i="1"/>
  <c r="GN238" i="1" s="1"/>
  <c r="ER238" i="1"/>
  <c r="GE238" i="1"/>
  <c r="N238" i="1"/>
  <c r="EJ238" i="1"/>
  <c r="AR238" i="1"/>
  <c r="FL238" i="1"/>
  <c r="CC238" i="1"/>
  <c r="CV238" i="1"/>
  <c r="AV238" i="1"/>
  <c r="DQ238" i="1"/>
  <c r="DL238" i="1"/>
  <c r="AS238" i="1"/>
  <c r="EI238" i="1"/>
  <c r="BZ238" i="1"/>
  <c r="EM238" i="1"/>
  <c r="FR238" i="1"/>
  <c r="AF238" i="1"/>
  <c r="DN238" i="1"/>
  <c r="DS238" i="1"/>
  <c r="FX238" i="1"/>
  <c r="EW238" i="1"/>
  <c r="BV238" i="1"/>
  <c r="Q238" i="1"/>
  <c r="FW238" i="1"/>
  <c r="DM238" i="1"/>
  <c r="GG238" i="1"/>
  <c r="FO238" i="1"/>
  <c r="EF238" i="1"/>
  <c r="BG238" i="1"/>
  <c r="P238" i="1"/>
  <c r="FU238" i="1"/>
  <c r="FG238" i="1"/>
  <c r="ES238" i="1"/>
  <c r="DP238" i="1"/>
  <c r="AJ238" i="1"/>
  <c r="CZ238" i="1"/>
  <c r="BS238" i="1"/>
  <c r="AT238" i="1"/>
  <c r="BR238" i="1"/>
  <c r="X238" i="1"/>
  <c r="BX238" i="1"/>
  <c r="AE238" i="1"/>
  <c r="DJ238" i="1"/>
  <c r="Y238" i="1"/>
  <c r="BE238" i="1"/>
  <c r="J238" i="1"/>
  <c r="DH238" i="1"/>
  <c r="DK238" i="1"/>
  <c r="AW238" i="1"/>
  <c r="CW238" i="1"/>
  <c r="DC238" i="1"/>
  <c r="ET238" i="1"/>
  <c r="FV238" i="1"/>
  <c r="GB238" i="1"/>
  <c r="CI238" i="1"/>
  <c r="CU238" i="1"/>
  <c r="FM238" i="1"/>
  <c r="FK238" i="1"/>
  <c r="EY238" i="1"/>
  <c r="DY238" i="1"/>
  <c r="DV238" i="1"/>
  <c r="DD238" i="1"/>
  <c r="O238" i="1"/>
  <c r="CQ238" i="1"/>
  <c r="F238" i="1"/>
  <c r="BK238" i="1"/>
  <c r="L238" i="1"/>
  <c r="DW238" i="1"/>
  <c r="FZ238" i="1"/>
  <c r="BL238" i="1"/>
  <c r="CN238" i="1"/>
  <c r="BY238" i="1"/>
  <c r="I238" i="1"/>
  <c r="AY238" i="1"/>
  <c r="GM238" i="1" s="1"/>
  <c r="AL238" i="1"/>
  <c r="GF238" i="1"/>
  <c r="AQ238" i="1"/>
  <c r="FC238" i="1"/>
  <c r="AX238" i="1"/>
  <c r="GL238" i="1" s="1"/>
  <c r="GA238" i="1"/>
  <c r="FT238" i="1"/>
  <c r="AI238" i="1"/>
  <c r="EG238" i="1"/>
  <c r="BU238" i="1"/>
  <c r="CM238" i="1"/>
  <c r="FY238" i="1"/>
  <c r="EZ238" i="1"/>
  <c r="DE238" i="1"/>
  <c r="FH238" i="1"/>
  <c r="EB238" i="1"/>
  <c r="AM238" i="1"/>
  <c r="CF238" i="1"/>
  <c r="AD238" i="1"/>
  <c r="FD238" i="1"/>
  <c r="T238" i="1"/>
  <c r="GH238" i="1"/>
  <c r="EE238" i="1"/>
  <c r="EA238" i="1"/>
  <c r="GI238" i="1"/>
  <c r="M238" i="1"/>
  <c r="CY238" i="1"/>
  <c r="AB238" i="1"/>
  <c r="CX238" i="1"/>
  <c r="DG238" i="1"/>
  <c r="FN238" i="1"/>
  <c r="EU238" i="1"/>
  <c r="CS238" i="1"/>
  <c r="FF238" i="1"/>
  <c r="AN238" i="1"/>
  <c r="DX238" i="1"/>
  <c r="CH238" i="1"/>
  <c r="EX238" i="1"/>
  <c r="EV238" i="1"/>
  <c r="FJ238" i="1"/>
  <c r="AA238" i="1"/>
  <c r="O48" i="1"/>
  <c r="CA48" i="1"/>
  <c r="EM48" i="1"/>
  <c r="P48" i="1"/>
  <c r="CB48" i="1"/>
  <c r="EN48" i="1"/>
  <c r="AD48" i="1"/>
  <c r="DL48" i="1"/>
  <c r="K48" i="1"/>
  <c r="CS48" i="1"/>
  <c r="FY48" i="1"/>
  <c r="CH48" i="1"/>
  <c r="FP48" i="1"/>
  <c r="DS48" i="1"/>
  <c r="BF48" i="1"/>
  <c r="F48" i="1"/>
  <c r="EO48" i="1"/>
  <c r="EX48" i="1"/>
  <c r="GD48" i="1"/>
  <c r="AI48" i="1"/>
  <c r="AS48" i="1"/>
  <c r="EP48" i="1"/>
  <c r="CO48" i="1"/>
  <c r="AC48" i="1"/>
  <c r="W48" i="1"/>
  <c r="CI48" i="1"/>
  <c r="EU48" i="1"/>
  <c r="X48" i="1"/>
  <c r="CJ48" i="1"/>
  <c r="EV48" i="1"/>
  <c r="AP48" i="1"/>
  <c r="DV48" i="1"/>
  <c r="U48" i="1"/>
  <c r="DC48" i="1"/>
  <c r="L48" i="1"/>
  <c r="CT48" i="1"/>
  <c r="FZ48" i="1"/>
  <c r="EK48" i="1"/>
  <c r="BU48" i="1"/>
  <c r="Z48" i="1"/>
  <c r="FG48" i="1"/>
  <c r="GC48" i="1"/>
  <c r="AA48" i="1"/>
  <c r="CD48" i="1"/>
  <c r="CK48" i="1"/>
  <c r="M48" i="1"/>
  <c r="GF48" i="1"/>
  <c r="DI48" i="1"/>
  <c r="AE48" i="1"/>
  <c r="CQ48" i="1"/>
  <c r="FC48" i="1"/>
  <c r="AF48" i="1"/>
  <c r="CR48" i="1"/>
  <c r="FD48" i="1"/>
  <c r="AZ48" i="1"/>
  <c r="EH48" i="1"/>
  <c r="AG48" i="1"/>
  <c r="DM48" i="1"/>
  <c r="V48" i="1"/>
  <c r="DD48" i="1"/>
  <c r="S48" i="1"/>
  <c r="EZ48" i="1"/>
  <c r="CM48" i="1"/>
  <c r="AO48" i="1"/>
  <c r="FV48" i="1"/>
  <c r="R48" i="1"/>
  <c r="AX48" i="1"/>
  <c r="DQ48" i="1"/>
  <c r="ED48" i="1"/>
  <c r="BP48" i="1"/>
  <c r="CU48" i="1"/>
  <c r="B48" i="1"/>
  <c r="AM48" i="1"/>
  <c r="CY48" i="1"/>
  <c r="FK48" i="1"/>
  <c r="AN48" i="1"/>
  <c r="CZ48" i="1"/>
  <c r="FL48" i="1"/>
  <c r="BJ48" i="1"/>
  <c r="ER48" i="1"/>
  <c r="AQ48" i="1"/>
  <c r="DY48" i="1"/>
  <c r="AH48" i="1"/>
  <c r="DN48" i="1"/>
  <c r="AK48" i="1"/>
  <c r="FR48" i="1"/>
  <c r="DE48" i="1"/>
  <c r="BG48" i="1"/>
  <c r="Q48" i="1"/>
  <c r="AW48" i="1"/>
  <c r="CC48" i="1"/>
  <c r="FJ48" i="1"/>
  <c r="FQ48" i="1"/>
  <c r="EQ48" i="1"/>
  <c r="DJ48" i="1"/>
  <c r="D48" i="1"/>
  <c r="DG48" i="1"/>
  <c r="AV48" i="1"/>
  <c r="DH48" i="1"/>
  <c r="BV48" i="1"/>
  <c r="BA48" i="1"/>
  <c r="AR48" i="1"/>
  <c r="DZ48" i="1"/>
  <c r="GG48" i="1"/>
  <c r="BY48" i="1"/>
  <c r="BZ48" i="1"/>
  <c r="AJ48" i="1"/>
  <c r="BI48" i="1"/>
  <c r="DK48" i="1"/>
  <c r="AU48" i="1"/>
  <c r="FS48" i="1"/>
  <c r="FT48" i="1"/>
  <c r="FB48" i="1"/>
  <c r="EI48" i="1"/>
  <c r="BE48" i="1"/>
  <c r="DT48" i="1"/>
  <c r="AT48" i="1"/>
  <c r="CX48" i="1"/>
  <c r="AY48" i="1"/>
  <c r="BC48" i="1"/>
  <c r="DO48" i="1"/>
  <c r="GA48" i="1"/>
  <c r="BD48" i="1"/>
  <c r="DP48" i="1"/>
  <c r="GB48" i="1"/>
  <c r="CF48" i="1"/>
  <c r="FN48" i="1"/>
  <c r="BM48" i="1"/>
  <c r="ES48" i="1"/>
  <c r="BB48" i="1"/>
  <c r="EJ48" i="1"/>
  <c r="BR48" i="1"/>
  <c r="E48" i="1"/>
  <c r="EL48" i="1"/>
  <c r="CN48" i="1"/>
  <c r="BQ48" i="1"/>
  <c r="CW48" i="1"/>
  <c r="EC48" i="1"/>
  <c r="CE48" i="1"/>
  <c r="EG48" i="1"/>
  <c r="FI48" i="1"/>
  <c r="EW48" i="1"/>
  <c r="A49" i="1"/>
  <c r="BK48" i="1"/>
  <c r="DW48" i="1"/>
  <c r="GI48" i="1"/>
  <c r="BL48" i="1"/>
  <c r="DX48" i="1"/>
  <c r="J48" i="1"/>
  <c r="CP48" i="1"/>
  <c r="FX48" i="1"/>
  <c r="BW48" i="1"/>
  <c r="FE48" i="1"/>
  <c r="BN48" i="1"/>
  <c r="ET48" i="1"/>
  <c r="CL48" i="1"/>
  <c r="Y48" i="1"/>
  <c r="FA48" i="1"/>
  <c r="DF48" i="1"/>
  <c r="CV48" i="1"/>
  <c r="EB48" i="1"/>
  <c r="FH48" i="1"/>
  <c r="DR48" i="1"/>
  <c r="I48" i="1"/>
  <c r="BH48" i="1"/>
  <c r="N48" i="1"/>
  <c r="G48" i="1"/>
  <c r="BS48" i="1"/>
  <c r="EE48" i="1"/>
  <c r="H48" i="1"/>
  <c r="BT48" i="1"/>
  <c r="EF48" i="1"/>
  <c r="T48" i="1"/>
  <c r="DB48" i="1"/>
  <c r="GH48" i="1"/>
  <c r="CG48" i="1"/>
  <c r="FO48" i="1"/>
  <c r="BX48" i="1"/>
  <c r="FF48" i="1"/>
  <c r="DA48" i="1"/>
  <c r="AL48" i="1"/>
  <c r="FU48" i="1"/>
  <c r="DU48" i="1"/>
  <c r="EA48" i="1"/>
  <c r="EY48" i="1"/>
  <c r="GE48" i="1"/>
  <c r="FM48" i="1"/>
  <c r="BO48" i="1"/>
  <c r="FW48" i="1"/>
  <c r="AB48" i="1"/>
  <c r="GK238" i="1" l="1"/>
  <c r="GE239" i="1"/>
  <c r="BN239" i="1"/>
  <c r="EI239" i="1"/>
  <c r="FO239" i="1"/>
  <c r="EB239" i="1"/>
  <c r="DW239" i="1"/>
  <c r="BY239" i="1"/>
  <c r="EA239" i="1"/>
  <c r="BS239" i="1"/>
  <c r="BW239" i="1"/>
  <c r="BK239" i="1"/>
  <c r="BC239" i="1"/>
  <c r="GG239" i="1"/>
  <c r="GH239" i="1"/>
  <c r="G239" i="1"/>
  <c r="FX239" i="1"/>
  <c r="CN239" i="1"/>
  <c r="FN239" i="1"/>
  <c r="AY239" i="1"/>
  <c r="GL239" i="1" s="1"/>
  <c r="AB239" i="1"/>
  <c r="FU239" i="1"/>
  <c r="DB239" i="1"/>
  <c r="N239" i="1"/>
  <c r="FA239" i="1"/>
  <c r="CP239" i="1"/>
  <c r="EW239" i="1"/>
  <c r="EL239" i="1"/>
  <c r="CF239" i="1"/>
  <c r="CX239" i="1"/>
  <c r="AU239" i="1"/>
  <c r="AR239" i="1"/>
  <c r="FW239" i="1"/>
  <c r="AL239" i="1"/>
  <c r="T239" i="1"/>
  <c r="BH239" i="1"/>
  <c r="Y239" i="1"/>
  <c r="J239" i="1"/>
  <c r="FI239" i="1"/>
  <c r="E239" i="1"/>
  <c r="GB239" i="1"/>
  <c r="AT239" i="1"/>
  <c r="DK239" i="1"/>
  <c r="BO239" i="1"/>
  <c r="DA239" i="1"/>
  <c r="EF239" i="1"/>
  <c r="I239" i="1"/>
  <c r="CL239" i="1"/>
  <c r="DX239" i="1"/>
  <c r="EG239" i="1"/>
  <c r="BR239" i="1"/>
  <c r="FM239" i="1"/>
  <c r="FF239" i="1"/>
  <c r="BT239" i="1"/>
  <c r="DR239" i="1"/>
  <c r="ET239" i="1"/>
  <c r="BL239" i="1"/>
  <c r="CE239" i="1"/>
  <c r="EJ239" i="1"/>
  <c r="BD239" i="1"/>
  <c r="BE239" i="1"/>
  <c r="AJ239" i="1"/>
  <c r="H239" i="1"/>
  <c r="EC239" i="1"/>
  <c r="BZ239" i="1"/>
  <c r="DO239" i="1"/>
  <c r="BX239" i="1"/>
  <c r="GI239" i="1"/>
  <c r="GA239" i="1"/>
  <c r="EY239" i="1"/>
  <c r="EE239" i="1"/>
  <c r="FE239" i="1"/>
  <c r="ES239" i="1"/>
  <c r="FB239" i="1"/>
  <c r="DG239" i="1"/>
  <c r="CG239" i="1"/>
  <c r="CV239" i="1"/>
  <c r="BQ239" i="1"/>
  <c r="BM239" i="1"/>
  <c r="FT239" i="1"/>
  <c r="DU239" i="1"/>
  <c r="DF239" i="1"/>
  <c r="FS239" i="1"/>
  <c r="FH239" i="1"/>
  <c r="BB239" i="1"/>
  <c r="CW239" i="1"/>
  <c r="BA239" i="1"/>
  <c r="GN239" i="1" s="1"/>
  <c r="DP239" i="1"/>
  <c r="DT239" i="1"/>
  <c r="AV239" i="1"/>
  <c r="DZ239" i="1"/>
  <c r="EQ239" i="1"/>
  <c r="FR239" i="1"/>
  <c r="FL239" i="1"/>
  <c r="BP239" i="1"/>
  <c r="EZ239" i="1"/>
  <c r="FD239" i="1"/>
  <c r="M239" i="1"/>
  <c r="EK239" i="1"/>
  <c r="EV239" i="1"/>
  <c r="EP239" i="1"/>
  <c r="DS239" i="1"/>
  <c r="EN239" i="1"/>
  <c r="FQ239" i="1"/>
  <c r="AK239" i="1"/>
  <c r="CZ239" i="1"/>
  <c r="ED239" i="1"/>
  <c r="S239" i="1"/>
  <c r="CR239" i="1"/>
  <c r="CK239" i="1"/>
  <c r="FZ239" i="1"/>
  <c r="CJ239" i="1"/>
  <c r="AS239" i="1"/>
  <c r="FP239" i="1"/>
  <c r="CB239" i="1"/>
  <c r="BI239" i="1"/>
  <c r="BV239" i="1"/>
  <c r="FJ239" i="1"/>
  <c r="DN239" i="1"/>
  <c r="AN239" i="1"/>
  <c r="DQ239" i="1"/>
  <c r="DD239" i="1"/>
  <c r="AF239" i="1"/>
  <c r="CD239" i="1"/>
  <c r="CT239" i="1"/>
  <c r="X239" i="1"/>
  <c r="AI239" i="1"/>
  <c r="CH239" i="1"/>
  <c r="P239" i="1"/>
  <c r="DH239" i="1"/>
  <c r="CC239" i="1"/>
  <c r="AH239" i="1"/>
  <c r="FK239" i="1"/>
  <c r="AX239" i="1"/>
  <c r="V239" i="1"/>
  <c r="FC239" i="1"/>
  <c r="AA239" i="1"/>
  <c r="L239" i="1"/>
  <c r="EU239" i="1"/>
  <c r="GD239" i="1"/>
  <c r="FY239" i="1"/>
  <c r="EM239" i="1"/>
  <c r="AW239" i="1"/>
  <c r="DY239" i="1"/>
  <c r="CY239" i="1"/>
  <c r="R239" i="1"/>
  <c r="DM239" i="1"/>
  <c r="CQ239" i="1"/>
  <c r="GC239" i="1"/>
  <c r="DC239" i="1"/>
  <c r="CI239" i="1"/>
  <c r="EX239" i="1"/>
  <c r="CS239" i="1"/>
  <c r="CA239" i="1"/>
  <c r="Q239" i="1"/>
  <c r="AQ239" i="1"/>
  <c r="AM239" i="1"/>
  <c r="FV239" i="1"/>
  <c r="AG239" i="1"/>
  <c r="AE239" i="1"/>
  <c r="FG239" i="1"/>
  <c r="U239" i="1"/>
  <c r="W239" i="1"/>
  <c r="EO239" i="1"/>
  <c r="K239" i="1"/>
  <c r="O239" i="1"/>
  <c r="BG239" i="1"/>
  <c r="ER239" i="1"/>
  <c r="AO239" i="1"/>
  <c r="EH239" i="1"/>
  <c r="DI239" i="1"/>
  <c r="Z239" i="1"/>
  <c r="DV239" i="1"/>
  <c r="AC239" i="1"/>
  <c r="F239" i="1"/>
  <c r="DL239" i="1"/>
  <c r="DJ239" i="1"/>
  <c r="DE239" i="1"/>
  <c r="BJ239" i="1"/>
  <c r="CU239" i="1"/>
  <c r="CM239" i="1"/>
  <c r="AZ239" i="1"/>
  <c r="GM239" i="1" s="1"/>
  <c r="GF239" i="1"/>
  <c r="BU239" i="1"/>
  <c r="AP239" i="1"/>
  <c r="CO239" i="1"/>
  <c r="BF239" i="1"/>
  <c r="AD239" i="1"/>
  <c r="T49" i="1"/>
  <c r="CF49" i="1"/>
  <c r="ER49" i="1"/>
  <c r="U49" i="1"/>
  <c r="CG49" i="1"/>
  <c r="ES49" i="1"/>
  <c r="AI49" i="1"/>
  <c r="DQ49" i="1"/>
  <c r="P49" i="1"/>
  <c r="CX49" i="1"/>
  <c r="GD49" i="1"/>
  <c r="CC49" i="1"/>
  <c r="FK49" i="1"/>
  <c r="DB49" i="1"/>
  <c r="BD49" i="1"/>
  <c r="I49" i="1"/>
  <c r="EP49" i="1"/>
  <c r="FB49" i="1"/>
  <c r="GH49" i="1"/>
  <c r="R49" i="1"/>
  <c r="AG49" i="1"/>
  <c r="CR49" i="1"/>
  <c r="B49" i="1"/>
  <c r="BL49" i="1"/>
  <c r="AB49" i="1"/>
  <c r="CN49" i="1"/>
  <c r="EZ49" i="1"/>
  <c r="AC49" i="1"/>
  <c r="CO49" i="1"/>
  <c r="FA49" i="1"/>
  <c r="AU49" i="1"/>
  <c r="EA49" i="1"/>
  <c r="Z49" i="1"/>
  <c r="DH49" i="1"/>
  <c r="CM49" i="1"/>
  <c r="FU49" i="1"/>
  <c r="DV49" i="1"/>
  <c r="BV49" i="1"/>
  <c r="X49" i="1"/>
  <c r="GB49" i="1"/>
  <c r="AE49" i="1"/>
  <c r="BM49" i="1"/>
  <c r="FN49" i="1"/>
  <c r="BK49" i="1"/>
  <c r="G49" i="1"/>
  <c r="FE49" i="1"/>
  <c r="BT49" i="1"/>
  <c r="EH49" i="1"/>
  <c r="AJ49" i="1"/>
  <c r="CV49" i="1"/>
  <c r="FH49" i="1"/>
  <c r="AK49" i="1"/>
  <c r="CW49" i="1"/>
  <c r="FI49" i="1"/>
  <c r="BE49" i="1"/>
  <c r="EM49" i="1"/>
  <c r="AL49" i="1"/>
  <c r="DR49" i="1"/>
  <c r="Q49" i="1"/>
  <c r="CY49" i="1"/>
  <c r="GE49" i="1"/>
  <c r="EI49" i="1"/>
  <c r="CP49" i="1"/>
  <c r="AP49" i="1"/>
  <c r="FW49" i="1"/>
  <c r="AD49" i="1"/>
  <c r="BB49" i="1"/>
  <c r="DK49" i="1"/>
  <c r="DO49" i="1"/>
  <c r="AH49" i="1"/>
  <c r="DY49" i="1"/>
  <c r="EQ49" i="1"/>
  <c r="AR49" i="1"/>
  <c r="DD49" i="1"/>
  <c r="FP49" i="1"/>
  <c r="AS49" i="1"/>
  <c r="DE49" i="1"/>
  <c r="FQ49" i="1"/>
  <c r="BO49" i="1"/>
  <c r="EW49" i="1"/>
  <c r="AV49" i="1"/>
  <c r="ED49" i="1"/>
  <c r="AA49" i="1"/>
  <c r="DI49" i="1"/>
  <c r="V49" i="1"/>
  <c r="FC49" i="1"/>
  <c r="DC49" i="1"/>
  <c r="BJ49" i="1"/>
  <c r="S49" i="1"/>
  <c r="AY49" i="1"/>
  <c r="CE49" i="1"/>
  <c r="EU49" i="1"/>
  <c r="FM49" i="1"/>
  <c r="CS49" i="1"/>
  <c r="FZ49" i="1"/>
  <c r="D49" i="1"/>
  <c r="BA49" i="1"/>
  <c r="FG49" i="1"/>
  <c r="EN49" i="1"/>
  <c r="DS49" i="1"/>
  <c r="AN49" i="1"/>
  <c r="DW49" i="1"/>
  <c r="AX49" i="1"/>
  <c r="DJ49" i="1"/>
  <c r="K49" i="1"/>
  <c r="FO49" i="1"/>
  <c r="L49" i="1"/>
  <c r="BX49" i="1"/>
  <c r="EJ49" i="1"/>
  <c r="M49" i="1"/>
  <c r="BY49" i="1"/>
  <c r="EK49" i="1"/>
  <c r="Y49" i="1"/>
  <c r="DG49" i="1"/>
  <c r="F49" i="1"/>
  <c r="CL49" i="1"/>
  <c r="FT49" i="1"/>
  <c r="BS49" i="1"/>
  <c r="EY49" i="1"/>
  <c r="CJ49" i="1"/>
  <c r="AO49" i="1"/>
  <c r="DX49" i="1"/>
  <c r="DZ49" i="1"/>
  <c r="FF49" i="1"/>
  <c r="GI49" i="1"/>
  <c r="EV49" i="1"/>
  <c r="N49" i="1"/>
  <c r="AT49" i="1"/>
  <c r="AZ49" i="1"/>
  <c r="DL49" i="1"/>
  <c r="FX49" i="1"/>
  <c r="DM49" i="1"/>
  <c r="FY49" i="1"/>
  <c r="CA49" i="1"/>
  <c r="BF49" i="1"/>
  <c r="AM49" i="1"/>
  <c r="FR49" i="1"/>
  <c r="BW49" i="1"/>
  <c r="CD49" i="1"/>
  <c r="AF49" i="1"/>
  <c r="GA49" i="1"/>
  <c r="BH49" i="1"/>
  <c r="DT49" i="1"/>
  <c r="GF49" i="1"/>
  <c r="BI49" i="1"/>
  <c r="DU49" i="1"/>
  <c r="GG49" i="1"/>
  <c r="CK49" i="1"/>
  <c r="FS49" i="1"/>
  <c r="BR49" i="1"/>
  <c r="EX49" i="1"/>
  <c r="AW49" i="1"/>
  <c r="EE49" i="1"/>
  <c r="BC49" i="1"/>
  <c r="H49" i="1"/>
  <c r="EL49" i="1"/>
  <c r="CQ49" i="1"/>
  <c r="BZ49" i="1"/>
  <c r="DA49" i="1"/>
  <c r="EG49" i="1"/>
  <c r="BN49" i="1"/>
  <c r="CI49" i="1"/>
  <c r="CH49" i="1"/>
  <c r="J49" i="1"/>
  <c r="FV49" i="1"/>
  <c r="DP49" i="1"/>
  <c r="A50" i="1"/>
  <c r="BP49" i="1"/>
  <c r="EB49" i="1"/>
  <c r="E49" i="1"/>
  <c r="BQ49" i="1"/>
  <c r="EC49" i="1"/>
  <c r="O49" i="1"/>
  <c r="CU49" i="1"/>
  <c r="GC49" i="1"/>
  <c r="CB49" i="1"/>
  <c r="FJ49" i="1"/>
  <c r="BG49" i="1"/>
  <c r="EO49" i="1"/>
  <c r="BU49" i="1"/>
  <c r="W49" i="1"/>
  <c r="FD49" i="1"/>
  <c r="DF49" i="1"/>
  <c r="CZ49" i="1"/>
  <c r="EF49" i="1"/>
  <c r="FL49" i="1"/>
  <c r="DN49" i="1"/>
  <c r="ET49" i="1"/>
  <c r="CT49" i="1"/>
  <c r="AQ49" i="1"/>
  <c r="GK239" i="1" l="1"/>
  <c r="BG240" i="1"/>
  <c r="CI240" i="1"/>
  <c r="DU240" i="1"/>
  <c r="BW240" i="1"/>
  <c r="FO240" i="1"/>
  <c r="FJ240" i="1"/>
  <c r="EE240" i="1"/>
  <c r="AQ240" i="1"/>
  <c r="CU240" i="1"/>
  <c r="BZ240" i="1"/>
  <c r="BR240" i="1"/>
  <c r="CA240" i="1"/>
  <c r="W240" i="1"/>
  <c r="FV240" i="1"/>
  <c r="CQ240" i="1"/>
  <c r="FS240" i="1"/>
  <c r="GA240" i="1"/>
  <c r="GI240" i="1"/>
  <c r="ET240" i="1"/>
  <c r="BU240" i="1"/>
  <c r="EC240" i="1"/>
  <c r="J240" i="1"/>
  <c r="EL240" i="1"/>
  <c r="CK240" i="1"/>
  <c r="AF240" i="1"/>
  <c r="DM240" i="1"/>
  <c r="FF240" i="1"/>
  <c r="DN240" i="1"/>
  <c r="EO240" i="1"/>
  <c r="BQ240" i="1"/>
  <c r="CH240" i="1"/>
  <c r="H240" i="1"/>
  <c r="GG240" i="1"/>
  <c r="FL240" i="1"/>
  <c r="E240" i="1"/>
  <c r="BC240" i="1"/>
  <c r="DL240" i="1"/>
  <c r="DX240" i="1"/>
  <c r="DG240" i="1"/>
  <c r="EF240" i="1"/>
  <c r="BN240" i="1"/>
  <c r="CZ240" i="1"/>
  <c r="CB240" i="1"/>
  <c r="BP240" i="1"/>
  <c r="EG240" i="1"/>
  <c r="AW240" i="1"/>
  <c r="GF240" i="1"/>
  <c r="AM240" i="1"/>
  <c r="AT240" i="1"/>
  <c r="CJ240" i="1"/>
  <c r="EK240" i="1"/>
  <c r="DJ240" i="1"/>
  <c r="DF240" i="1"/>
  <c r="EB240" i="1"/>
  <c r="FD240" i="1"/>
  <c r="DP240" i="1"/>
  <c r="BH240" i="1"/>
  <c r="EV240" i="1"/>
  <c r="CT240" i="1"/>
  <c r="O240" i="1"/>
  <c r="FY240" i="1"/>
  <c r="GC240" i="1"/>
  <c r="DA240" i="1"/>
  <c r="EX240" i="1"/>
  <c r="DT240" i="1"/>
  <c r="BF240" i="1"/>
  <c r="N240" i="1"/>
  <c r="EY240" i="1"/>
  <c r="BS240" i="1"/>
  <c r="M240" i="1"/>
  <c r="FT240" i="1"/>
  <c r="EJ240" i="1"/>
  <c r="CL240" i="1"/>
  <c r="BX240" i="1"/>
  <c r="BY240" i="1"/>
  <c r="AX240" i="1"/>
  <c r="FZ240" i="1"/>
  <c r="DC240" i="1"/>
  <c r="BO240" i="1"/>
  <c r="DY240" i="1"/>
  <c r="CP240" i="1"/>
  <c r="BE240" i="1"/>
  <c r="BT240" i="1"/>
  <c r="X240" i="1"/>
  <c r="AU240" i="1"/>
  <c r="BD240" i="1"/>
  <c r="AI240" i="1"/>
  <c r="BI240" i="1"/>
  <c r="FR240" i="1"/>
  <c r="AZ240" i="1"/>
  <c r="GL240" i="1" s="1"/>
  <c r="AO240" i="1"/>
  <c r="Y240" i="1"/>
  <c r="K240" i="1"/>
  <c r="CD240" i="1"/>
  <c r="FX240" i="1"/>
  <c r="DZ240" i="1"/>
  <c r="F240" i="1"/>
  <c r="L240" i="1"/>
  <c r="EN240" i="1"/>
  <c r="CE240" i="1"/>
  <c r="AA240" i="1"/>
  <c r="FP240" i="1"/>
  <c r="BB240" i="1"/>
  <c r="GN240" i="1" s="1"/>
  <c r="Q240" i="1"/>
  <c r="FH240" i="1"/>
  <c r="FN240" i="1"/>
  <c r="CM240" i="1"/>
  <c r="EZ240" i="1"/>
  <c r="GH240" i="1"/>
  <c r="GD240" i="1"/>
  <c r="ER240" i="1"/>
  <c r="FG240" i="1"/>
  <c r="AY240" i="1"/>
  <c r="ED240" i="1"/>
  <c r="DD240" i="1"/>
  <c r="AD240" i="1"/>
  <c r="DR240" i="1"/>
  <c r="CV240" i="1"/>
  <c r="BM240" i="1"/>
  <c r="DH240" i="1"/>
  <c r="CN240" i="1"/>
  <c r="FB240" i="1"/>
  <c r="CX240" i="1"/>
  <c r="CF240" i="1"/>
  <c r="BA240" i="1"/>
  <c r="GM240" i="1" s="1"/>
  <c r="S240" i="1"/>
  <c r="AV240" i="1"/>
  <c r="AR240" i="1"/>
  <c r="FW240" i="1"/>
  <c r="AL240" i="1"/>
  <c r="AJ240" i="1"/>
  <c r="AE240" i="1"/>
  <c r="Z240" i="1"/>
  <c r="AB240" i="1"/>
  <c r="EP240" i="1"/>
  <c r="P240" i="1"/>
  <c r="T240" i="1"/>
  <c r="BJ240" i="1"/>
  <c r="EW240" i="1"/>
  <c r="EQ240" i="1"/>
  <c r="AP240" i="1"/>
  <c r="EM240" i="1"/>
  <c r="EH240" i="1"/>
  <c r="GB240" i="1"/>
  <c r="EA240" i="1"/>
  <c r="BL240" i="1"/>
  <c r="I240" i="1"/>
  <c r="DQ240" i="1"/>
  <c r="DW240" i="1"/>
  <c r="CS240" i="1"/>
  <c r="FC240" i="1"/>
  <c r="FQ240" i="1"/>
  <c r="AH240" i="1"/>
  <c r="EI240" i="1"/>
  <c r="FI240" i="1"/>
  <c r="FE240" i="1"/>
  <c r="BV240" i="1"/>
  <c r="FA240" i="1"/>
  <c r="CR240" i="1"/>
  <c r="DB240" i="1"/>
  <c r="ES240" i="1"/>
  <c r="AN240" i="1"/>
  <c r="FM240" i="1"/>
  <c r="V240" i="1"/>
  <c r="DE240" i="1"/>
  <c r="DO240" i="1"/>
  <c r="GE240" i="1"/>
  <c r="CW240" i="1"/>
  <c r="G240" i="1"/>
  <c r="DV240" i="1"/>
  <c r="CO240" i="1"/>
  <c r="AG240" i="1"/>
  <c r="FK240" i="1"/>
  <c r="CG240" i="1"/>
  <c r="DS240" i="1"/>
  <c r="EU240" i="1"/>
  <c r="DI240" i="1"/>
  <c r="AS240" i="1"/>
  <c r="DK240" i="1"/>
  <c r="CY240" i="1"/>
  <c r="AK240" i="1"/>
  <c r="BK240" i="1"/>
  <c r="FU240" i="1"/>
  <c r="AC240" i="1"/>
  <c r="R240" i="1"/>
  <c r="CC240" i="1"/>
  <c r="U240" i="1"/>
  <c r="J50" i="1"/>
  <c r="BN50" i="1"/>
  <c r="DZ50" i="1"/>
  <c r="K50" i="1"/>
  <c r="BW50" i="1"/>
  <c r="EI50" i="1"/>
  <c r="T50" i="1"/>
  <c r="CF50" i="1"/>
  <c r="ER50" i="1"/>
  <c r="AF50" i="1"/>
  <c r="EE50" i="1"/>
  <c r="AU50" i="1"/>
  <c r="ET50" i="1"/>
  <c r="BJ50" i="1"/>
  <c r="FI50" i="1"/>
  <c r="DW50" i="1"/>
  <c r="DA50" i="1"/>
  <c r="CK50" i="1"/>
  <c r="DI50" i="1"/>
  <c r="FY50" i="1"/>
  <c r="CO50" i="1"/>
  <c r="M50" i="1"/>
  <c r="BD50" i="1"/>
  <c r="B50" i="1"/>
  <c r="H50" i="1"/>
  <c r="BV50" i="1"/>
  <c r="EH50" i="1"/>
  <c r="S50" i="1"/>
  <c r="CE50" i="1"/>
  <c r="EQ50" i="1"/>
  <c r="AB50" i="1"/>
  <c r="CN50" i="1"/>
  <c r="EZ50" i="1"/>
  <c r="AT50" i="1"/>
  <c r="ES50" i="1"/>
  <c r="BI50" i="1"/>
  <c r="FE50" i="1"/>
  <c r="BU50" i="1"/>
  <c r="FT50" i="1"/>
  <c r="EN50" i="1"/>
  <c r="DX50" i="1"/>
  <c r="DE50" i="1"/>
  <c r="EL50" i="1"/>
  <c r="P50" i="1"/>
  <c r="ED50" i="1"/>
  <c r="CX50" i="1"/>
  <c r="FJ50" i="1"/>
  <c r="EC50" i="1"/>
  <c r="R50" i="1"/>
  <c r="CD50" i="1"/>
  <c r="EP50" i="1"/>
  <c r="AA50" i="1"/>
  <c r="CM50" i="1"/>
  <c r="EY50" i="1"/>
  <c r="AJ50" i="1"/>
  <c r="CV50" i="1"/>
  <c r="FH50" i="1"/>
  <c r="BE50" i="1"/>
  <c r="FD50" i="1"/>
  <c r="BT50" i="1"/>
  <c r="FS50" i="1"/>
  <c r="CI50" i="1"/>
  <c r="GH50" i="1"/>
  <c r="FK50" i="1"/>
  <c r="EO50" i="1"/>
  <c r="DY50" i="1"/>
  <c r="FU50" i="1"/>
  <c r="BB50" i="1"/>
  <c r="AL50" i="1"/>
  <c r="FQ50" i="1"/>
  <c r="BR50" i="1"/>
  <c r="FB50" i="1"/>
  <c r="Z50" i="1"/>
  <c r="CL50" i="1"/>
  <c r="EX50" i="1"/>
  <c r="AI50" i="1"/>
  <c r="CU50" i="1"/>
  <c r="FG50" i="1"/>
  <c r="AR50" i="1"/>
  <c r="DD50" i="1"/>
  <c r="FP50" i="1"/>
  <c r="BS50" i="1"/>
  <c r="FR50" i="1"/>
  <c r="CH50" i="1"/>
  <c r="GG50" i="1"/>
  <c r="CW50" i="1"/>
  <c r="X50" i="1"/>
  <c r="GB50" i="1"/>
  <c r="FL50" i="1"/>
  <c r="EV50" i="1"/>
  <c r="O50" i="1"/>
  <c r="CB50" i="1"/>
  <c r="CP50" i="1"/>
  <c r="Q50" i="1"/>
  <c r="FC50" i="1"/>
  <c r="D50" i="1"/>
  <c r="AH50" i="1"/>
  <c r="CT50" i="1"/>
  <c r="FF50" i="1"/>
  <c r="AQ50" i="1"/>
  <c r="DC50" i="1"/>
  <c r="FO50" i="1"/>
  <c r="AZ50" i="1"/>
  <c r="DL50" i="1"/>
  <c r="FX50" i="1"/>
  <c r="CG50" i="1"/>
  <c r="GC50" i="1"/>
  <c r="CS50" i="1"/>
  <c r="G50" i="1"/>
  <c r="DH50" i="1"/>
  <c r="AO50" i="1"/>
  <c r="Y50" i="1"/>
  <c r="GI50" i="1"/>
  <c r="FM50" i="1"/>
  <c r="BA50" i="1"/>
  <c r="DN50" i="1"/>
  <c r="EK50" i="1"/>
  <c r="CY50" i="1"/>
  <c r="BC50" i="1"/>
  <c r="AP50" i="1"/>
  <c r="DB50" i="1"/>
  <c r="FN50" i="1"/>
  <c r="AY50" i="1"/>
  <c r="DK50" i="1"/>
  <c r="FW50" i="1"/>
  <c r="BH50" i="1"/>
  <c r="DT50" i="1"/>
  <c r="GF50" i="1"/>
  <c r="CR50" i="1"/>
  <c r="F50" i="1"/>
  <c r="DG50" i="1"/>
  <c r="W50" i="1"/>
  <c r="DV50" i="1"/>
  <c r="BL50" i="1"/>
  <c r="AS50" i="1"/>
  <c r="AC50" i="1"/>
  <c r="N50" i="1"/>
  <c r="CA50" i="1"/>
  <c r="EW50" i="1"/>
  <c r="AM50" i="1"/>
  <c r="GA50" i="1"/>
  <c r="BK50" i="1"/>
  <c r="A51" i="1"/>
  <c r="AX50" i="1"/>
  <c r="DJ50" i="1"/>
  <c r="FV50" i="1"/>
  <c r="BG50" i="1"/>
  <c r="DS50" i="1"/>
  <c r="GE50" i="1"/>
  <c r="BP50" i="1"/>
  <c r="EB50" i="1"/>
  <c r="E50" i="1"/>
  <c r="DF50" i="1"/>
  <c r="V50" i="1"/>
  <c r="DU50" i="1"/>
  <c r="AK50" i="1"/>
  <c r="EG50" i="1"/>
  <c r="CC50" i="1"/>
  <c r="BM50" i="1"/>
  <c r="AW50" i="1"/>
  <c r="AN50" i="1"/>
  <c r="DM50" i="1"/>
  <c r="FZ50" i="1"/>
  <c r="CQ50" i="1"/>
  <c r="AD50" i="1"/>
  <c r="BY50" i="1"/>
  <c r="I50" i="1"/>
  <c r="BF50" i="1"/>
  <c r="DR50" i="1"/>
  <c r="GD50" i="1"/>
  <c r="BO50" i="1"/>
  <c r="EA50" i="1"/>
  <c r="L50" i="1"/>
  <c r="BX50" i="1"/>
  <c r="EJ50" i="1"/>
  <c r="U50" i="1"/>
  <c r="DQ50" i="1"/>
  <c r="AG50" i="1"/>
  <c r="EF50" i="1"/>
  <c r="AV50" i="1"/>
  <c r="EU50" i="1"/>
  <c r="CZ50" i="1"/>
  <c r="CJ50" i="1"/>
  <c r="BQ50" i="1"/>
  <c r="BZ50" i="1"/>
  <c r="EM50" i="1"/>
  <c r="AE50" i="1"/>
  <c r="FA50" i="1"/>
  <c r="DO50" i="1"/>
  <c r="DP50" i="1"/>
  <c r="GK240" i="1" l="1"/>
  <c r="BQ241" i="1"/>
  <c r="U241" i="1"/>
  <c r="BF241" i="1"/>
  <c r="AX241" i="1"/>
  <c r="CJ241" i="1"/>
  <c r="EJ241" i="1"/>
  <c r="I241" i="1"/>
  <c r="BM241" i="1"/>
  <c r="EB241" i="1"/>
  <c r="E241" i="1"/>
  <c r="DL241" i="1"/>
  <c r="CZ241" i="1"/>
  <c r="BX241" i="1"/>
  <c r="BY241" i="1"/>
  <c r="CC241" i="1"/>
  <c r="BP241" i="1"/>
  <c r="BK241" i="1"/>
  <c r="BL241" i="1"/>
  <c r="BH241" i="1"/>
  <c r="CY241" i="1"/>
  <c r="DH241" i="1"/>
  <c r="DO241" i="1"/>
  <c r="EU241" i="1"/>
  <c r="L241" i="1"/>
  <c r="AD241" i="1"/>
  <c r="EG241" i="1"/>
  <c r="GE241" i="1"/>
  <c r="GA241" i="1"/>
  <c r="DV241" i="1"/>
  <c r="FW241" i="1"/>
  <c r="EK241" i="1"/>
  <c r="G241" i="1"/>
  <c r="AP241" i="1"/>
  <c r="DP241" i="1"/>
  <c r="AV241" i="1"/>
  <c r="EA241" i="1"/>
  <c r="CQ241" i="1"/>
  <c r="AK241" i="1"/>
  <c r="DS241" i="1"/>
  <c r="AM241" i="1"/>
  <c r="W241" i="1"/>
  <c r="DK241" i="1"/>
  <c r="DN241" i="1"/>
  <c r="CS241" i="1"/>
  <c r="AW241" i="1"/>
  <c r="Y241" i="1"/>
  <c r="FA241" i="1"/>
  <c r="EF241" i="1"/>
  <c r="BO241" i="1"/>
  <c r="FZ241" i="1"/>
  <c r="DU241" i="1"/>
  <c r="BG241" i="1"/>
  <c r="EW241" i="1"/>
  <c r="DG241" i="1"/>
  <c r="AY241" i="1"/>
  <c r="BA241" i="1"/>
  <c r="GL241" i="1" s="1"/>
  <c r="GF241" i="1"/>
  <c r="AE241" i="1"/>
  <c r="EM241" i="1"/>
  <c r="AG241" i="1"/>
  <c r="GD241" i="1"/>
  <c r="DM241" i="1"/>
  <c r="V241" i="1"/>
  <c r="FV241" i="1"/>
  <c r="CA241" i="1"/>
  <c r="F241" i="1"/>
  <c r="FN241" i="1"/>
  <c r="FM241" i="1"/>
  <c r="AC241" i="1"/>
  <c r="BZ241" i="1"/>
  <c r="DQ241" i="1"/>
  <c r="DR241" i="1"/>
  <c r="AN241" i="1"/>
  <c r="DF241" i="1"/>
  <c r="DJ241" i="1"/>
  <c r="N241" i="1"/>
  <c r="CR241" i="1"/>
  <c r="DB241" i="1"/>
  <c r="GI241" i="1"/>
  <c r="CG241" i="1"/>
  <c r="FX241" i="1"/>
  <c r="FO241" i="1"/>
  <c r="GC241" i="1"/>
  <c r="Q241" i="1"/>
  <c r="DC241" i="1"/>
  <c r="CP241" i="1"/>
  <c r="AQ241" i="1"/>
  <c r="FF241" i="1"/>
  <c r="CT241" i="1"/>
  <c r="EV241" i="1"/>
  <c r="BS241" i="1"/>
  <c r="CL241" i="1"/>
  <c r="DY241" i="1"/>
  <c r="BE241" i="1"/>
  <c r="CD241" i="1"/>
  <c r="DE241" i="1"/>
  <c r="AT241" i="1"/>
  <c r="BV241" i="1"/>
  <c r="CK241" i="1"/>
  <c r="AF241" i="1"/>
  <c r="BN241" i="1"/>
  <c r="AH241" i="1"/>
  <c r="FL241" i="1"/>
  <c r="FP241" i="1"/>
  <c r="Z241" i="1"/>
  <c r="EO241" i="1"/>
  <c r="FH241" i="1"/>
  <c r="R241" i="1"/>
  <c r="DX241" i="1"/>
  <c r="EZ241" i="1"/>
  <c r="H241" i="1"/>
  <c r="DA241" i="1"/>
  <c r="ER241" i="1"/>
  <c r="J241" i="1"/>
  <c r="GB241" i="1"/>
  <c r="DD241" i="1"/>
  <c r="FB241" i="1"/>
  <c r="FK241" i="1"/>
  <c r="CV241" i="1"/>
  <c r="EC241" i="1"/>
  <c r="EN241" i="1"/>
  <c r="CN241" i="1"/>
  <c r="DW241" i="1"/>
  <c r="CF241" i="1"/>
  <c r="AS241" i="1"/>
  <c r="DT241" i="1"/>
  <c r="BC241" i="1"/>
  <c r="GN241" i="1" s="1"/>
  <c r="AO241" i="1"/>
  <c r="AZ241" i="1"/>
  <c r="FC241" i="1"/>
  <c r="X241" i="1"/>
  <c r="AR241" i="1"/>
  <c r="BR241" i="1"/>
  <c r="GH241" i="1"/>
  <c r="AJ241" i="1"/>
  <c r="FJ241" i="1"/>
  <c r="FT241" i="1"/>
  <c r="AB241" i="1"/>
  <c r="BD241" i="1"/>
  <c r="FI241" i="1"/>
  <c r="T241" i="1"/>
  <c r="CW241" i="1"/>
  <c r="FG241" i="1"/>
  <c r="FQ241" i="1"/>
  <c r="CI241" i="1"/>
  <c r="EY241" i="1"/>
  <c r="CX241" i="1"/>
  <c r="BU241" i="1"/>
  <c r="EQ241" i="1"/>
  <c r="M241" i="1"/>
  <c r="BJ241" i="1"/>
  <c r="EI241" i="1"/>
  <c r="GG241" i="1"/>
  <c r="CU241" i="1"/>
  <c r="AL241" i="1"/>
  <c r="FS241" i="1"/>
  <c r="CM241" i="1"/>
  <c r="ED241" i="1"/>
  <c r="FE241" i="1"/>
  <c r="CE241" i="1"/>
  <c r="CO241" i="1"/>
  <c r="ET241" i="1"/>
  <c r="BW241" i="1"/>
  <c r="CB241" i="1"/>
  <c r="CH241" i="1"/>
  <c r="AI241" i="1"/>
  <c r="BB241" i="1"/>
  <c r="GM241" i="1" s="1"/>
  <c r="BT241" i="1"/>
  <c r="AA241" i="1"/>
  <c r="P241" i="1"/>
  <c r="BI241" i="1"/>
  <c r="S241" i="1"/>
  <c r="FY241" i="1"/>
  <c r="AU241" i="1"/>
  <c r="K241" i="1"/>
  <c r="O241" i="1"/>
  <c r="FR241" i="1"/>
  <c r="EX241" i="1"/>
  <c r="FU241" i="1"/>
  <c r="FD241" i="1"/>
  <c r="EP241" i="1"/>
  <c r="EL241" i="1"/>
  <c r="ES241" i="1"/>
  <c r="EH241" i="1"/>
  <c r="DI241" i="1"/>
  <c r="EE241" i="1"/>
  <c r="DZ241" i="1"/>
  <c r="O51" i="1"/>
  <c r="CA51" i="1"/>
  <c r="EM51" i="1"/>
  <c r="P51" i="1"/>
  <c r="CB51" i="1"/>
  <c r="EN51" i="1"/>
  <c r="Y51" i="1"/>
  <c r="CK51" i="1"/>
  <c r="EW51" i="1"/>
  <c r="AY51" i="1"/>
  <c r="EX51" i="1"/>
  <c r="BN51" i="1"/>
  <c r="FJ51" i="1"/>
  <c r="CN51" i="1"/>
  <c r="T51" i="1"/>
  <c r="GD51" i="1"/>
  <c r="FH51" i="1"/>
  <c r="DU51" i="1"/>
  <c r="ET51" i="1"/>
  <c r="AD51" i="1"/>
  <c r="FF51" i="1"/>
  <c r="FQ51" i="1"/>
  <c r="ED51" i="1"/>
  <c r="EC51" i="1"/>
  <c r="W51" i="1"/>
  <c r="CI51" i="1"/>
  <c r="EU51" i="1"/>
  <c r="X51" i="1"/>
  <c r="CJ51" i="1"/>
  <c r="EV51" i="1"/>
  <c r="AG51" i="1"/>
  <c r="CS51" i="1"/>
  <c r="FE51" i="1"/>
  <c r="BJ51" i="1"/>
  <c r="FI51" i="1"/>
  <c r="BY51" i="1"/>
  <c r="FX51" i="1"/>
  <c r="DB51" i="1"/>
  <c r="AQ51" i="1"/>
  <c r="U51" i="1"/>
  <c r="GE51" i="1"/>
  <c r="ER51" i="1"/>
  <c r="FZ51" i="1"/>
  <c r="BG51" i="1"/>
  <c r="J51" i="1"/>
  <c r="BW51" i="1"/>
  <c r="AI51" i="1"/>
  <c r="EH51" i="1"/>
  <c r="DA51" i="1"/>
  <c r="FW51" i="1"/>
  <c r="N51" i="1"/>
  <c r="BH51" i="1"/>
  <c r="E51" i="1"/>
  <c r="AC51" i="1"/>
  <c r="BQ51" i="1"/>
  <c r="EI51" i="1"/>
  <c r="AE51" i="1"/>
  <c r="CQ51" i="1"/>
  <c r="FC51" i="1"/>
  <c r="AF51" i="1"/>
  <c r="CR51" i="1"/>
  <c r="FD51" i="1"/>
  <c r="AO51" i="1"/>
  <c r="FM51" i="1"/>
  <c r="BX51" i="1"/>
  <c r="CM51" i="1"/>
  <c r="DM51" i="1"/>
  <c r="AR51" i="1"/>
  <c r="FO51" i="1"/>
  <c r="CP51" i="1"/>
  <c r="ES51" i="1"/>
  <c r="B51" i="1"/>
  <c r="AM51" i="1"/>
  <c r="CY51" i="1"/>
  <c r="FK51" i="1"/>
  <c r="AN51" i="1"/>
  <c r="CZ51" i="1"/>
  <c r="FL51" i="1"/>
  <c r="AW51" i="1"/>
  <c r="DI51" i="1"/>
  <c r="FU51" i="1"/>
  <c r="CL51" i="1"/>
  <c r="GH51" i="1"/>
  <c r="CX51" i="1"/>
  <c r="AB51" i="1"/>
  <c r="EA51" i="1"/>
  <c r="CE51" i="1"/>
  <c r="BI51" i="1"/>
  <c r="V51" i="1"/>
  <c r="GF51" i="1"/>
  <c r="BF51" i="1"/>
  <c r="EB51" i="1"/>
  <c r="DF51" i="1"/>
  <c r="CD51" i="1"/>
  <c r="AH51" i="1"/>
  <c r="D51" i="1"/>
  <c r="AU51" i="1"/>
  <c r="DG51" i="1"/>
  <c r="FS51" i="1"/>
  <c r="AV51" i="1"/>
  <c r="DH51" i="1"/>
  <c r="FT51" i="1"/>
  <c r="BE51" i="1"/>
  <c r="DQ51" i="1"/>
  <c r="GC51" i="1"/>
  <c r="CW51" i="1"/>
  <c r="M51" i="1"/>
  <c r="DL51" i="1"/>
  <c r="AP51" i="1"/>
  <c r="EL51" i="1"/>
  <c r="CV51" i="1"/>
  <c r="CF51" i="1"/>
  <c r="AS51" i="1"/>
  <c r="S51" i="1"/>
  <c r="CO51" i="1"/>
  <c r="FB51" i="1"/>
  <c r="FP51" i="1"/>
  <c r="FR51" i="1"/>
  <c r="AJ51" i="1"/>
  <c r="BC51" i="1"/>
  <c r="DO51" i="1"/>
  <c r="GA51" i="1"/>
  <c r="BD51" i="1"/>
  <c r="DP51" i="1"/>
  <c r="GB51" i="1"/>
  <c r="BM51" i="1"/>
  <c r="DY51" i="1"/>
  <c r="L51" i="1"/>
  <c r="DK51" i="1"/>
  <c r="AA51" i="1"/>
  <c r="DZ51" i="1"/>
  <c r="BA51" i="1"/>
  <c r="EZ51" i="1"/>
  <c r="DS51" i="1"/>
  <c r="DC51" i="1"/>
  <c r="BP51" i="1"/>
  <c r="BB51" i="1"/>
  <c r="DR51" i="1"/>
  <c r="F51" i="1"/>
  <c r="K51" i="1"/>
  <c r="R51" i="1"/>
  <c r="AT51" i="1"/>
  <c r="GG51" i="1"/>
  <c r="A52" i="1"/>
  <c r="BK51" i="1"/>
  <c r="DW51" i="1"/>
  <c r="GI51" i="1"/>
  <c r="BL51" i="1"/>
  <c r="DX51" i="1"/>
  <c r="I51" i="1"/>
  <c r="BU51" i="1"/>
  <c r="EG51" i="1"/>
  <c r="Z51" i="1"/>
  <c r="DV51" i="1"/>
  <c r="AL51" i="1"/>
  <c r="EK51" i="1"/>
  <c r="BO51" i="1"/>
  <c r="FN51" i="1"/>
  <c r="EP51" i="1"/>
  <c r="DT51" i="1"/>
  <c r="CG51" i="1"/>
  <c r="CH51" i="1"/>
  <c r="FA51" i="1"/>
  <c r="AX51" i="1"/>
  <c r="BR51" i="1"/>
  <c r="CT51" i="1"/>
  <c r="BV51" i="1"/>
  <c r="G51" i="1"/>
  <c r="BS51" i="1"/>
  <c r="EE51" i="1"/>
  <c r="H51" i="1"/>
  <c r="BT51" i="1"/>
  <c r="EF51" i="1"/>
  <c r="Q51" i="1"/>
  <c r="CC51" i="1"/>
  <c r="EO51" i="1"/>
  <c r="AK51" i="1"/>
  <c r="EJ51" i="1"/>
  <c r="AZ51" i="1"/>
  <c r="EY51" i="1"/>
  <c r="BZ51" i="1"/>
  <c r="FY51" i="1"/>
  <c r="FG51" i="1"/>
  <c r="EQ51" i="1"/>
  <c r="DD51" i="1"/>
  <c r="DN51" i="1"/>
  <c r="DE51" i="1"/>
  <c r="DJ51" i="1"/>
  <c r="FV51" i="1"/>
  <c r="CU51" i="1"/>
  <c r="GK241" i="1" l="1"/>
  <c r="EQ242" i="1"/>
  <c r="EO242" i="1"/>
  <c r="G242" i="1"/>
  <c r="DT242" i="1"/>
  <c r="CF242" i="1"/>
  <c r="BV242" i="1"/>
  <c r="EP242" i="1"/>
  <c r="BU242" i="1"/>
  <c r="GG242" i="1"/>
  <c r="DC242" i="1"/>
  <c r="DY242" i="1"/>
  <c r="AJ242" i="1"/>
  <c r="CV242" i="1"/>
  <c r="BE242" i="1"/>
  <c r="BP242" i="1"/>
  <c r="FG242" i="1"/>
  <c r="CU242" i="1"/>
  <c r="CT242" i="1"/>
  <c r="I242" i="1"/>
  <c r="DS242" i="1"/>
  <c r="BM242" i="1"/>
  <c r="FR242" i="1"/>
  <c r="EL242" i="1"/>
  <c r="FT242" i="1"/>
  <c r="CC242" i="1"/>
  <c r="FY242" i="1"/>
  <c r="Q242" i="1"/>
  <c r="FN242" i="1"/>
  <c r="AT242" i="1"/>
  <c r="FV242" i="1"/>
  <c r="BZ242" i="1"/>
  <c r="EF242" i="1"/>
  <c r="BR242" i="1"/>
  <c r="BO242" i="1"/>
  <c r="DX242" i="1"/>
  <c r="R242" i="1"/>
  <c r="EZ242" i="1"/>
  <c r="GB242" i="1"/>
  <c r="FP242" i="1"/>
  <c r="AP242" i="1"/>
  <c r="DH242" i="1"/>
  <c r="DQ242" i="1"/>
  <c r="DJ242" i="1"/>
  <c r="EY242" i="1"/>
  <c r="BT242" i="1"/>
  <c r="AX242" i="1"/>
  <c r="EK242" i="1"/>
  <c r="BL242" i="1"/>
  <c r="K242" i="1"/>
  <c r="BA242" i="1"/>
  <c r="DP242" i="1"/>
  <c r="FB242" i="1"/>
  <c r="DL242" i="1"/>
  <c r="AV242" i="1"/>
  <c r="BC242" i="1"/>
  <c r="GM242" i="1" s="1"/>
  <c r="DE242" i="1"/>
  <c r="AZ242" i="1"/>
  <c r="H242" i="1"/>
  <c r="FA242" i="1"/>
  <c r="AL242" i="1"/>
  <c r="GI242" i="1"/>
  <c r="F242" i="1"/>
  <c r="DZ242" i="1"/>
  <c r="BD242" i="1"/>
  <c r="GN242" i="1" s="1"/>
  <c r="CO242" i="1"/>
  <c r="M242" i="1"/>
  <c r="FS242" i="1"/>
  <c r="L242" i="1"/>
  <c r="DN242" i="1"/>
  <c r="EJ242" i="1"/>
  <c r="EE242" i="1"/>
  <c r="CH242" i="1"/>
  <c r="DV242" i="1"/>
  <c r="DW242" i="1"/>
  <c r="DR242" i="1"/>
  <c r="AA242" i="1"/>
  <c r="GA242" i="1"/>
  <c r="S242" i="1"/>
  <c r="CW242" i="1"/>
  <c r="DG242" i="1"/>
  <c r="EG242" i="1"/>
  <c r="DD242" i="1"/>
  <c r="AK242" i="1"/>
  <c r="BS242" i="1"/>
  <c r="CG242" i="1"/>
  <c r="Z242" i="1"/>
  <c r="BK242" i="1"/>
  <c r="BB242" i="1"/>
  <c r="GL242" i="1" s="1"/>
  <c r="DK242" i="1"/>
  <c r="DO242" i="1"/>
  <c r="AS242" i="1"/>
  <c r="GC242" i="1"/>
  <c r="AU242" i="1"/>
  <c r="BF242" i="1"/>
  <c r="GH242" i="1"/>
  <c r="FK242" i="1"/>
  <c r="DM242" i="1"/>
  <c r="FC242" i="1"/>
  <c r="N242" i="1"/>
  <c r="FZ242" i="1"/>
  <c r="FI242" i="1"/>
  <c r="EU242" i="1"/>
  <c r="ET242" i="1"/>
  <c r="EX242" i="1"/>
  <c r="EM242" i="1"/>
  <c r="GF242" i="1"/>
  <c r="CL242" i="1"/>
  <c r="CY242" i="1"/>
  <c r="CM242" i="1"/>
  <c r="CQ242" i="1"/>
  <c r="FW242" i="1"/>
  <c r="ER242" i="1"/>
  <c r="BJ242" i="1"/>
  <c r="CI242" i="1"/>
  <c r="DU242" i="1"/>
  <c r="AY242" i="1"/>
  <c r="CA242" i="1"/>
  <c r="V242" i="1"/>
  <c r="FU242" i="1"/>
  <c r="AM242" i="1"/>
  <c r="BX242" i="1"/>
  <c r="AE242" i="1"/>
  <c r="DA242" i="1"/>
  <c r="GE242" i="1"/>
  <c r="FE242" i="1"/>
  <c r="W242" i="1"/>
  <c r="FH242" i="1"/>
  <c r="EW242" i="1"/>
  <c r="O242" i="1"/>
  <c r="BI242" i="1"/>
  <c r="DI242" i="1"/>
  <c r="FM242" i="1"/>
  <c r="EI242" i="1"/>
  <c r="EH242" i="1"/>
  <c r="U242" i="1"/>
  <c r="CS242" i="1"/>
  <c r="EC242" i="1"/>
  <c r="GD242" i="1"/>
  <c r="CK242" i="1"/>
  <c r="AH242" i="1"/>
  <c r="CE242" i="1"/>
  <c r="AW242" i="1"/>
  <c r="ES242" i="1"/>
  <c r="AO242" i="1"/>
  <c r="BQ242" i="1"/>
  <c r="AI242" i="1"/>
  <c r="AQ242" i="1"/>
  <c r="AG242" i="1"/>
  <c r="ED242" i="1"/>
  <c r="T242" i="1"/>
  <c r="Y242" i="1"/>
  <c r="CD242" i="1"/>
  <c r="EA242" i="1"/>
  <c r="FL242" i="1"/>
  <c r="CP242" i="1"/>
  <c r="FD242" i="1"/>
  <c r="AC242" i="1"/>
  <c r="BW242" i="1"/>
  <c r="DB242" i="1"/>
  <c r="EV242" i="1"/>
  <c r="FQ242" i="1"/>
  <c r="CN242" i="1"/>
  <c r="EN242" i="1"/>
  <c r="DF242" i="1"/>
  <c r="AB242" i="1"/>
  <c r="CZ242" i="1"/>
  <c r="FO242" i="1"/>
  <c r="CR242" i="1"/>
  <c r="E242" i="1"/>
  <c r="J242" i="1"/>
  <c r="FX242" i="1"/>
  <c r="CJ242" i="1"/>
  <c r="FF242" i="1"/>
  <c r="FJ242" i="1"/>
  <c r="CB242" i="1"/>
  <c r="EB242" i="1"/>
  <c r="CX242" i="1"/>
  <c r="AN242" i="1"/>
  <c r="AR242" i="1"/>
  <c r="AF242" i="1"/>
  <c r="BH242" i="1"/>
  <c r="BG242" i="1"/>
  <c r="BY242" i="1"/>
  <c r="X242" i="1"/>
  <c r="AD242" i="1"/>
  <c r="BN242" i="1"/>
  <c r="P242" i="1"/>
  <c r="T52" i="1"/>
  <c r="CF52" i="1"/>
  <c r="ER52" i="1"/>
  <c r="U52" i="1"/>
  <c r="CG52" i="1"/>
  <c r="ES52" i="1"/>
  <c r="V52" i="1"/>
  <c r="CH52" i="1"/>
  <c r="ET52" i="1"/>
  <c r="AP52" i="1"/>
  <c r="EO52" i="1"/>
  <c r="BE52" i="1"/>
  <c r="FD52" i="1"/>
  <c r="BT52" i="1"/>
  <c r="FS52" i="1"/>
  <c r="EI52" i="1"/>
  <c r="DS52" i="1"/>
  <c r="CZ52" i="1"/>
  <c r="DY52" i="1"/>
  <c r="AI52" i="1"/>
  <c r="FV52" i="1"/>
  <c r="AY52" i="1"/>
  <c r="DI52" i="1"/>
  <c r="O52" i="1"/>
  <c r="AB52" i="1"/>
  <c r="CN52" i="1"/>
  <c r="EZ52" i="1"/>
  <c r="AC52" i="1"/>
  <c r="CO52" i="1"/>
  <c r="FA52" i="1"/>
  <c r="AD52" i="1"/>
  <c r="CP52" i="1"/>
  <c r="FB52" i="1"/>
  <c r="BD52" i="1"/>
  <c r="FC52" i="1"/>
  <c r="BS52" i="1"/>
  <c r="FO52" i="1"/>
  <c r="CE52" i="1"/>
  <c r="GD52" i="1"/>
  <c r="FF52" i="1"/>
  <c r="EM52" i="1"/>
  <c r="DW52" i="1"/>
  <c r="EY52" i="1"/>
  <c r="BU52" i="1"/>
  <c r="Z52" i="1"/>
  <c r="EV52" i="1"/>
  <c r="K52" i="1"/>
  <c r="AX52" i="1"/>
  <c r="AK52" i="1"/>
  <c r="FI52" i="1"/>
  <c r="CX52" i="1"/>
  <c r="BO52" i="1"/>
  <c r="CD52" i="1"/>
  <c r="CS52" i="1"/>
  <c r="P52" i="1"/>
  <c r="FG52" i="1"/>
  <c r="AH52" i="1"/>
  <c r="CJ52" i="1"/>
  <c r="FU52" i="1"/>
  <c r="DH52" i="1"/>
  <c r="EW52" i="1"/>
  <c r="AJ52" i="1"/>
  <c r="CV52" i="1"/>
  <c r="FH52" i="1"/>
  <c r="CW52" i="1"/>
  <c r="AL52" i="1"/>
  <c r="FJ52" i="1"/>
  <c r="FN52" i="1"/>
  <c r="GC52" i="1"/>
  <c r="FW52" i="1"/>
  <c r="EN52" i="1"/>
  <c r="DA52" i="1"/>
  <c r="BC52" i="1"/>
  <c r="EH52" i="1"/>
  <c r="B52" i="1"/>
  <c r="AR52" i="1"/>
  <c r="DD52" i="1"/>
  <c r="FP52" i="1"/>
  <c r="AS52" i="1"/>
  <c r="DE52" i="1"/>
  <c r="FQ52" i="1"/>
  <c r="AT52" i="1"/>
  <c r="DF52" i="1"/>
  <c r="FR52" i="1"/>
  <c r="CC52" i="1"/>
  <c r="GB52" i="1"/>
  <c r="CR52" i="1"/>
  <c r="H52" i="1"/>
  <c r="DG52" i="1"/>
  <c r="AM52" i="1"/>
  <c r="W52" i="1"/>
  <c r="GA52" i="1"/>
  <c r="FK52" i="1"/>
  <c r="BN52" i="1"/>
  <c r="EG52" i="1"/>
  <c r="AW52" i="1"/>
  <c r="AZ52" i="1"/>
  <c r="DL52" i="1"/>
  <c r="FX52" i="1"/>
  <c r="BA52" i="1"/>
  <c r="DM52" i="1"/>
  <c r="FY52" i="1"/>
  <c r="BB52" i="1"/>
  <c r="DN52" i="1"/>
  <c r="FZ52" i="1"/>
  <c r="CQ52" i="1"/>
  <c r="G52" i="1"/>
  <c r="DC52" i="1"/>
  <c r="S52" i="1"/>
  <c r="DR52" i="1"/>
  <c r="BG52" i="1"/>
  <c r="AN52" i="1"/>
  <c r="X52" i="1"/>
  <c r="GE52" i="1"/>
  <c r="CT52" i="1"/>
  <c r="FM52" i="1"/>
  <c r="GI52" i="1"/>
  <c r="BV52" i="1"/>
  <c r="DJ52" i="1"/>
  <c r="BH52" i="1"/>
  <c r="DT52" i="1"/>
  <c r="GF52" i="1"/>
  <c r="BI52" i="1"/>
  <c r="DU52" i="1"/>
  <c r="GG52" i="1"/>
  <c r="BJ52" i="1"/>
  <c r="DV52" i="1"/>
  <c r="GH52" i="1"/>
  <c r="DB52" i="1"/>
  <c r="R52" i="1"/>
  <c r="DQ52" i="1"/>
  <c r="AG52" i="1"/>
  <c r="EF52" i="1"/>
  <c r="CA52" i="1"/>
  <c r="BK52" i="1"/>
  <c r="AO52" i="1"/>
  <c r="AA52" i="1"/>
  <c r="DZ52" i="1"/>
  <c r="Y52" i="1"/>
  <c r="AV52" i="1"/>
  <c r="EX52" i="1"/>
  <c r="DK52" i="1"/>
  <c r="L52" i="1"/>
  <c r="BX52" i="1"/>
  <c r="EJ52" i="1"/>
  <c r="M52" i="1"/>
  <c r="BY52" i="1"/>
  <c r="EK52" i="1"/>
  <c r="N52" i="1"/>
  <c r="BZ52" i="1"/>
  <c r="EL52" i="1"/>
  <c r="AE52" i="1"/>
  <c r="EA52" i="1"/>
  <c r="AQ52" i="1"/>
  <c r="EP52" i="1"/>
  <c r="BF52" i="1"/>
  <c r="FE52" i="1"/>
  <c r="DO52" i="1"/>
  <c r="CY52" i="1"/>
  <c r="CI52" i="1"/>
  <c r="CM52" i="1"/>
  <c r="I52" i="1"/>
  <c r="DX52" i="1"/>
  <c r="EU52" i="1"/>
  <c r="CL52" i="1"/>
  <c r="J52" i="1"/>
  <c r="A53" i="1"/>
  <c r="BP52" i="1"/>
  <c r="EB52" i="1"/>
  <c r="E52" i="1"/>
  <c r="BQ52" i="1"/>
  <c r="EC52" i="1"/>
  <c r="F52" i="1"/>
  <c r="BR52" i="1"/>
  <c r="ED52" i="1"/>
  <c r="Q52" i="1"/>
  <c r="DP52" i="1"/>
  <c r="AF52" i="1"/>
  <c r="EE52" i="1"/>
  <c r="AU52" i="1"/>
  <c r="EQ52" i="1"/>
  <c r="CU52" i="1"/>
  <c r="CB52" i="1"/>
  <c r="BL52" i="1"/>
  <c r="BM52" i="1"/>
  <c r="FL52" i="1"/>
  <c r="BW52" i="1"/>
  <c r="CK52" i="1"/>
  <c r="D52" i="1"/>
  <c r="FT52" i="1"/>
  <c r="GK242" i="1" l="1"/>
  <c r="AF243" i="1"/>
  <c r="E243" i="1"/>
  <c r="I243" i="1"/>
  <c r="AQ243" i="1"/>
  <c r="M243" i="1"/>
  <c r="DZ243" i="1"/>
  <c r="R243" i="1"/>
  <c r="GF243" i="1"/>
  <c r="GE243" i="1"/>
  <c r="CQ243" i="1"/>
  <c r="DL243" i="1"/>
  <c r="AM243" i="1"/>
  <c r="AT243" i="1"/>
  <c r="EH243" i="1"/>
  <c r="AL243" i="1"/>
  <c r="CJ243" i="1"/>
  <c r="FI243" i="1"/>
  <c r="DW243" i="1"/>
  <c r="BD243" i="1"/>
  <c r="GM243" i="1" s="1"/>
  <c r="CN243" i="1"/>
  <c r="CZ243" i="1"/>
  <c r="AP243" i="1"/>
  <c r="CF243" i="1"/>
  <c r="FL243" i="1"/>
  <c r="DP243" i="1"/>
  <c r="EB243" i="1"/>
  <c r="CM243" i="1"/>
  <c r="EA243" i="1"/>
  <c r="EJ243" i="1"/>
  <c r="AA243" i="1"/>
  <c r="DB243" i="1"/>
  <c r="DT243" i="1"/>
  <c r="X243" i="1"/>
  <c r="FZ243" i="1"/>
  <c r="AZ243" i="1"/>
  <c r="DG243" i="1"/>
  <c r="FQ243" i="1"/>
  <c r="BC243" i="1"/>
  <c r="GL243" i="1" s="1"/>
  <c r="CW243" i="1"/>
  <c r="AH243" i="1"/>
  <c r="AK243" i="1"/>
  <c r="EM243" i="1"/>
  <c r="FB243" i="1"/>
  <c r="AB243" i="1"/>
  <c r="DS243" i="1"/>
  <c r="ET243" i="1"/>
  <c r="T243" i="1"/>
  <c r="BM243" i="1"/>
  <c r="Q243" i="1"/>
  <c r="BP243" i="1"/>
  <c r="CI243" i="1"/>
  <c r="AE243" i="1"/>
  <c r="BX243" i="1"/>
  <c r="AO243" i="1"/>
  <c r="GH243" i="1"/>
  <c r="BH243" i="1"/>
  <c r="AN243" i="1"/>
  <c r="DN243" i="1"/>
  <c r="AW243" i="1"/>
  <c r="H243" i="1"/>
  <c r="DE243" i="1"/>
  <c r="DA243" i="1"/>
  <c r="FH243" i="1"/>
  <c r="FG243" i="1"/>
  <c r="AX243" i="1"/>
  <c r="FF243" i="1"/>
  <c r="CP243" i="1"/>
  <c r="O243" i="1"/>
  <c r="EI243" i="1"/>
  <c r="CH243" i="1"/>
  <c r="FT243" i="1"/>
  <c r="BL243" i="1"/>
  <c r="CB243" i="1"/>
  <c r="ED243" i="1"/>
  <c r="CY243" i="1"/>
  <c r="EL243" i="1"/>
  <c r="L243" i="1"/>
  <c r="BK243" i="1"/>
  <c r="DV243" i="1"/>
  <c r="DJ243" i="1"/>
  <c r="BG243" i="1"/>
  <c r="BB243" i="1"/>
  <c r="EG243" i="1"/>
  <c r="CR243" i="1"/>
  <c r="AS243" i="1"/>
  <c r="EN243" i="1"/>
  <c r="CV243" i="1"/>
  <c r="P243" i="1"/>
  <c r="K243" i="1"/>
  <c r="GD243" i="1"/>
  <c r="AD243" i="1"/>
  <c r="DI243" i="1"/>
  <c r="FS243" i="1"/>
  <c r="V243" i="1"/>
  <c r="CU243" i="1"/>
  <c r="BR243" i="1"/>
  <c r="J243" i="1"/>
  <c r="DO243" i="1"/>
  <c r="BZ243" i="1"/>
  <c r="DK243" i="1"/>
  <c r="CA243" i="1"/>
  <c r="BJ243" i="1"/>
  <c r="BV243" i="1"/>
  <c r="DR243" i="1"/>
  <c r="FY243" i="1"/>
  <c r="BN243" i="1"/>
  <c r="GB243" i="1"/>
  <c r="FP243" i="1"/>
  <c r="FW243" i="1"/>
  <c r="AJ243" i="1"/>
  <c r="CS243" i="1"/>
  <c r="EV243" i="1"/>
  <c r="CE243" i="1"/>
  <c r="FA243" i="1"/>
  <c r="AY243" i="1"/>
  <c r="BT243" i="1"/>
  <c r="ES243" i="1"/>
  <c r="EQ243" i="1"/>
  <c r="F243" i="1"/>
  <c r="CL243" i="1"/>
  <c r="FE243" i="1"/>
  <c r="N243" i="1"/>
  <c r="EX243" i="1"/>
  <c r="EF243" i="1"/>
  <c r="GG243" i="1"/>
  <c r="GI243" i="1"/>
  <c r="S243" i="1"/>
  <c r="DM243" i="1"/>
  <c r="FK243" i="1"/>
  <c r="CC243" i="1"/>
  <c r="DD243" i="1"/>
  <c r="GC243" i="1"/>
  <c r="EW243" i="1"/>
  <c r="CD243" i="1"/>
  <c r="Z243" i="1"/>
  <c r="FO243" i="1"/>
  <c r="CO243" i="1"/>
  <c r="FV243" i="1"/>
  <c r="FD243" i="1"/>
  <c r="CG243" i="1"/>
  <c r="AU243" i="1"/>
  <c r="EC243" i="1"/>
  <c r="EU243" i="1"/>
  <c r="BF243" i="1"/>
  <c r="EK243" i="1"/>
  <c r="AV243" i="1"/>
  <c r="AG243" i="1"/>
  <c r="DU243" i="1"/>
  <c r="FM243" i="1"/>
  <c r="DC243" i="1"/>
  <c r="BA243" i="1"/>
  <c r="GA243" i="1"/>
  <c r="FR243" i="1"/>
  <c r="AR243" i="1"/>
  <c r="FN243" i="1"/>
  <c r="DH243" i="1"/>
  <c r="BO243" i="1"/>
  <c r="BU243" i="1"/>
  <c r="BS243" i="1"/>
  <c r="AC243" i="1"/>
  <c r="AI243" i="1"/>
  <c r="BE243" i="1"/>
  <c r="GN243" i="1" s="1"/>
  <c r="U243" i="1"/>
  <c r="CK243" i="1"/>
  <c r="BW243" i="1"/>
  <c r="EE243" i="1"/>
  <c r="BQ243" i="1"/>
  <c r="DX243" i="1"/>
  <c r="EP243" i="1"/>
  <c r="BY243" i="1"/>
  <c r="Y243" i="1"/>
  <c r="DQ243" i="1"/>
  <c r="BI243" i="1"/>
  <c r="CT243" i="1"/>
  <c r="G243" i="1"/>
  <c r="FX243" i="1"/>
  <c r="W243" i="1"/>
  <c r="DF243" i="1"/>
  <c r="FJ243" i="1"/>
  <c r="FU243" i="1"/>
  <c r="CX243" i="1"/>
  <c r="EY243" i="1"/>
  <c r="FC243" i="1"/>
  <c r="EZ243" i="1"/>
  <c r="DY243" i="1"/>
  <c r="EO243" i="1"/>
  <c r="ER243" i="1"/>
  <c r="Y53" i="1"/>
  <c r="CK53" i="1"/>
  <c r="EW53" i="1"/>
  <c r="AH53" i="1"/>
  <c r="CT53" i="1"/>
  <c r="FF53" i="1"/>
  <c r="AQ53" i="1"/>
  <c r="DC53" i="1"/>
  <c r="FO53" i="1"/>
  <c r="FS53" i="1"/>
  <c r="CI53" i="1"/>
  <c r="GH53" i="1"/>
  <c r="CX53" i="1"/>
  <c r="FY53" i="1"/>
  <c r="FC53" i="1"/>
  <c r="FP53" i="1"/>
  <c r="AT53" i="1"/>
  <c r="DX53" i="1"/>
  <c r="DT53" i="1"/>
  <c r="AG53" i="1"/>
  <c r="AP53" i="1"/>
  <c r="FN53" i="1"/>
  <c r="DK53" i="1"/>
  <c r="CH53" i="1"/>
  <c r="CW53" i="1"/>
  <c r="DL53" i="1"/>
  <c r="P53" i="1"/>
  <c r="FD53" i="1"/>
  <c r="CF53" i="1"/>
  <c r="AE53" i="1"/>
  <c r="CO53" i="1"/>
  <c r="AO53" i="1"/>
  <c r="DA53" i="1"/>
  <c r="FM53" i="1"/>
  <c r="AX53" i="1"/>
  <c r="DJ53" i="1"/>
  <c r="BG53" i="1"/>
  <c r="DS53" i="1"/>
  <c r="GE53" i="1"/>
  <c r="CV53" i="1"/>
  <c r="X53" i="1"/>
  <c r="BC53" i="1"/>
  <c r="GA53" i="1"/>
  <c r="FA53" i="1"/>
  <c r="DI53" i="1"/>
  <c r="DR53" i="1"/>
  <c r="EA53" i="1"/>
  <c r="DV53" i="1"/>
  <c r="BZ53" i="1"/>
  <c r="F53" i="1"/>
  <c r="E53" i="1"/>
  <c r="DQ53" i="1"/>
  <c r="BN53" i="1"/>
  <c r="BW53" i="1"/>
  <c r="DU53" i="1"/>
  <c r="AZ53" i="1"/>
  <c r="BH53" i="1"/>
  <c r="FR53" i="1"/>
  <c r="U53" i="1"/>
  <c r="BT53" i="1"/>
  <c r="O53" i="1"/>
  <c r="EM53" i="1"/>
  <c r="BB53" i="1"/>
  <c r="GF53" i="1"/>
  <c r="CS53" i="1"/>
  <c r="FE53" i="1"/>
  <c r="DB53" i="1"/>
  <c r="AY53" i="1"/>
  <c r="FW53" i="1"/>
  <c r="GG53" i="1"/>
  <c r="M53" i="1"/>
  <c r="AF53" i="1"/>
  <c r="FZ53" i="1"/>
  <c r="G53" i="1"/>
  <c r="CZ53" i="1"/>
  <c r="GB53" i="1"/>
  <c r="FV53" i="1"/>
  <c r="L53" i="1"/>
  <c r="DW53" i="1"/>
  <c r="T53" i="1"/>
  <c r="DF53" i="1"/>
  <c r="AC53" i="1"/>
  <c r="AW53" i="1"/>
  <c r="BF53" i="1"/>
  <c r="BO53" i="1"/>
  <c r="DG53" i="1"/>
  <c r="AL53" i="1"/>
  <c r="BD53" i="1"/>
  <c r="BS53" i="1"/>
  <c r="BP53" i="1"/>
  <c r="BE53" i="1"/>
  <c r="DZ53" i="1"/>
  <c r="EI53" i="1"/>
  <c r="EJ53" i="1"/>
  <c r="EV53" i="1"/>
  <c r="CA53" i="1"/>
  <c r="DE53" i="1"/>
  <c r="EC53" i="1"/>
  <c r="A54" i="1"/>
  <c r="BM53" i="1"/>
  <c r="DY53" i="1"/>
  <c r="J53" i="1"/>
  <c r="BV53" i="1"/>
  <c r="EH53" i="1"/>
  <c r="S53" i="1"/>
  <c r="CE53" i="1"/>
  <c r="EQ53" i="1"/>
  <c r="AJ53" i="1"/>
  <c r="EF53" i="1"/>
  <c r="AV53" i="1"/>
  <c r="EU53" i="1"/>
  <c r="BK53" i="1"/>
  <c r="FJ53" i="1"/>
  <c r="DN53" i="1"/>
  <c r="CR53" i="1"/>
  <c r="CB53" i="1"/>
  <c r="BR53" i="1"/>
  <c r="EN53" i="1"/>
  <c r="BA53" i="1"/>
  <c r="DM53" i="1"/>
  <c r="AB53" i="1"/>
  <c r="D53" i="1"/>
  <c r="I53" i="1"/>
  <c r="BU53" i="1"/>
  <c r="EG53" i="1"/>
  <c r="R53" i="1"/>
  <c r="CD53" i="1"/>
  <c r="EP53" i="1"/>
  <c r="AA53" i="1"/>
  <c r="CM53" i="1"/>
  <c r="EY53" i="1"/>
  <c r="AU53" i="1"/>
  <c r="ET53" i="1"/>
  <c r="BJ53" i="1"/>
  <c r="FI53" i="1"/>
  <c r="BY53" i="1"/>
  <c r="FX53" i="1"/>
  <c r="EE53" i="1"/>
  <c r="DO53" i="1"/>
  <c r="CY53" i="1"/>
  <c r="DD53" i="1"/>
  <c r="FQ53" i="1"/>
  <c r="CP53" i="1"/>
  <c r="FK53" i="1"/>
  <c r="FL53" i="1"/>
  <c r="CG53" i="1"/>
  <c r="DH53" i="1"/>
  <c r="AM53" i="1"/>
  <c r="AS53" i="1"/>
  <c r="EB53" i="1"/>
  <c r="B53" i="1"/>
  <c r="FU53" i="1"/>
  <c r="GD53" i="1"/>
  <c r="H53" i="1"/>
  <c r="W53" i="1"/>
  <c r="EK53" i="1"/>
  <c r="AN53" i="1"/>
  <c r="ER53" i="1"/>
  <c r="ES53" i="1"/>
  <c r="GC53" i="1"/>
  <c r="K53" i="1"/>
  <c r="V53" i="1"/>
  <c r="AK53" i="1"/>
  <c r="CQ53" i="1"/>
  <c r="AR53" i="1"/>
  <c r="BL53" i="1"/>
  <c r="Q53" i="1"/>
  <c r="CC53" i="1"/>
  <c r="EO53" i="1"/>
  <c r="Z53" i="1"/>
  <c r="CL53" i="1"/>
  <c r="EX53" i="1"/>
  <c r="AI53" i="1"/>
  <c r="CU53" i="1"/>
  <c r="FG53" i="1"/>
  <c r="BI53" i="1"/>
  <c r="FH53" i="1"/>
  <c r="BX53" i="1"/>
  <c r="FT53" i="1"/>
  <c r="CJ53" i="1"/>
  <c r="GI53" i="1"/>
  <c r="FB53" i="1"/>
  <c r="EL53" i="1"/>
  <c r="DP53" i="1"/>
  <c r="ED53" i="1"/>
  <c r="N53" i="1"/>
  <c r="EZ53" i="1"/>
  <c r="AD53" i="1"/>
  <c r="BQ53" i="1"/>
  <c r="CN53" i="1"/>
  <c r="GK243" i="1" l="1"/>
  <c r="CJ244" i="1"/>
  <c r="CQ244" i="1"/>
  <c r="AM244" i="1"/>
  <c r="EZ244" i="1"/>
  <c r="CL244" i="1"/>
  <c r="W244" i="1"/>
  <c r="N244" i="1"/>
  <c r="BX244" i="1"/>
  <c r="Z244" i="1"/>
  <c r="V244" i="1"/>
  <c r="H244" i="1"/>
  <c r="CG244" i="1"/>
  <c r="EE244" i="1"/>
  <c r="CM244" i="1"/>
  <c r="CN244" i="1"/>
  <c r="FB244" i="1"/>
  <c r="BL244" i="1"/>
  <c r="ER244" i="1"/>
  <c r="EB244" i="1"/>
  <c r="BQ244" i="1"/>
  <c r="GI244" i="1"/>
  <c r="AI244" i="1"/>
  <c r="AR244" i="1"/>
  <c r="AN244" i="1"/>
  <c r="AS244" i="1"/>
  <c r="DD244" i="1"/>
  <c r="AD244" i="1"/>
  <c r="EX244" i="1"/>
  <c r="EK244" i="1"/>
  <c r="FT244" i="1"/>
  <c r="AK244" i="1"/>
  <c r="DP244" i="1"/>
  <c r="BI244" i="1"/>
  <c r="CC244" i="1"/>
  <c r="GC244" i="1"/>
  <c r="FU244" i="1"/>
  <c r="EL244" i="1"/>
  <c r="FG244" i="1"/>
  <c r="Q244" i="1"/>
  <c r="ES244" i="1"/>
  <c r="CU244" i="1"/>
  <c r="FK244" i="1"/>
  <c r="ET244" i="1"/>
  <c r="EG244" i="1"/>
  <c r="BR244" i="1"/>
  <c r="EF244" i="1"/>
  <c r="DY244" i="1"/>
  <c r="EI244" i="1"/>
  <c r="BO244" i="1"/>
  <c r="FV244" i="1"/>
  <c r="FW244" i="1"/>
  <c r="O244" i="1"/>
  <c r="BN244" i="1"/>
  <c r="DI244" i="1"/>
  <c r="BG244" i="1"/>
  <c r="CF244" i="1"/>
  <c r="AP244" i="1"/>
  <c r="CX244" i="1"/>
  <c r="CT244" i="1"/>
  <c r="DH244" i="1"/>
  <c r="CP244" i="1"/>
  <c r="FQ244" i="1"/>
  <c r="CY244" i="1"/>
  <c r="AU244" i="1"/>
  <c r="BU244" i="1"/>
  <c r="CB244" i="1"/>
  <c r="AJ244" i="1"/>
  <c r="BM244" i="1"/>
  <c r="DZ244" i="1"/>
  <c r="BF244" i="1"/>
  <c r="GN244" i="1" s="1"/>
  <c r="GB244" i="1"/>
  <c r="AY244" i="1"/>
  <c r="BT244" i="1"/>
  <c r="DQ244" i="1"/>
  <c r="FA244" i="1"/>
  <c r="DJ244" i="1"/>
  <c r="FD244" i="1"/>
  <c r="AG244" i="1"/>
  <c r="GH244" i="1"/>
  <c r="AH244" i="1"/>
  <c r="DO244" i="1"/>
  <c r="EY244" i="1"/>
  <c r="I244" i="1"/>
  <c r="CR244" i="1"/>
  <c r="EQ244" i="1"/>
  <c r="BE244" i="1"/>
  <c r="GM244" i="1" s="1"/>
  <c r="AW244" i="1"/>
  <c r="CZ244" i="1"/>
  <c r="DB244" i="1"/>
  <c r="U244" i="1"/>
  <c r="E244" i="1"/>
  <c r="GA244" i="1"/>
  <c r="AX244" i="1"/>
  <c r="P244" i="1"/>
  <c r="DT244" i="1"/>
  <c r="CI244" i="1"/>
  <c r="EW244" i="1"/>
  <c r="DN244" i="1"/>
  <c r="CE244" i="1"/>
  <c r="EC244" i="1"/>
  <c r="BP244" i="1"/>
  <c r="AC244" i="1"/>
  <c r="G244" i="1"/>
  <c r="FE244" i="1"/>
  <c r="FR244" i="1"/>
  <c r="F244" i="1"/>
  <c r="BC244" i="1"/>
  <c r="FM244" i="1"/>
  <c r="DL244" i="1"/>
  <c r="DX244" i="1"/>
  <c r="FS244" i="1"/>
  <c r="CK244" i="1"/>
  <c r="ED244" i="1"/>
  <c r="FH244" i="1"/>
  <c r="EO244" i="1"/>
  <c r="K244" i="1"/>
  <c r="GD244" i="1"/>
  <c r="FL244" i="1"/>
  <c r="FX244" i="1"/>
  <c r="AA244" i="1"/>
  <c r="AB244" i="1"/>
  <c r="FJ244" i="1"/>
  <c r="S244" i="1"/>
  <c r="DE244" i="1"/>
  <c r="BS244" i="1"/>
  <c r="DF244" i="1"/>
  <c r="FZ244" i="1"/>
  <c r="CS244" i="1"/>
  <c r="BH244" i="1"/>
  <c r="BZ244" i="1"/>
  <c r="X244" i="1"/>
  <c r="DA244" i="1"/>
  <c r="CW244" i="1"/>
  <c r="AT244" i="1"/>
  <c r="FO244" i="1"/>
  <c r="Y244" i="1"/>
  <c r="BY244" i="1"/>
  <c r="EP244" i="1"/>
  <c r="DM244" i="1"/>
  <c r="BK244" i="1"/>
  <c r="EH244" i="1"/>
  <c r="CA244" i="1"/>
  <c r="BD244" i="1"/>
  <c r="GL244" i="1" s="1"/>
  <c r="T244" i="1"/>
  <c r="AF244" i="1"/>
  <c r="GF244" i="1"/>
  <c r="AZ244" i="1"/>
  <c r="DV244" i="1"/>
  <c r="CV244" i="1"/>
  <c r="AO244" i="1"/>
  <c r="CH244" i="1"/>
  <c r="FP244" i="1"/>
  <c r="DC244" i="1"/>
  <c r="FI244" i="1"/>
  <c r="CD244" i="1"/>
  <c r="BA244" i="1"/>
  <c r="EU244" i="1"/>
  <c r="BV244" i="1"/>
  <c r="EV244" i="1"/>
  <c r="AL244" i="1"/>
  <c r="DW244" i="1"/>
  <c r="M244" i="1"/>
  <c r="BB244" i="1"/>
  <c r="DU244" i="1"/>
  <c r="EA244" i="1"/>
  <c r="GE244" i="1"/>
  <c r="CO244" i="1"/>
  <c r="DK244" i="1"/>
  <c r="FC244" i="1"/>
  <c r="AQ244" i="1"/>
  <c r="BJ244" i="1"/>
  <c r="R244" i="1"/>
  <c r="EN244" i="1"/>
  <c r="AV244" i="1"/>
  <c r="J244" i="1"/>
  <c r="EJ244" i="1"/>
  <c r="DG244" i="1"/>
  <c r="L244" i="1"/>
  <c r="GG244" i="1"/>
  <c r="EM244" i="1"/>
  <c r="BW244" i="1"/>
  <c r="DR244" i="1"/>
  <c r="DS244" i="1"/>
  <c r="AE244" i="1"/>
  <c r="FN244" i="1"/>
  <c r="FY244" i="1"/>
  <c r="FF244" i="1"/>
  <c r="N54" i="1"/>
  <c r="BZ54" i="1"/>
  <c r="EL54" i="1"/>
  <c r="O54" i="1"/>
  <c r="CA54" i="1"/>
  <c r="EM54" i="1"/>
  <c r="P54" i="1"/>
  <c r="CB54" i="1"/>
  <c r="EN54" i="1"/>
  <c r="AO54" i="1"/>
  <c r="EK54" i="1"/>
  <c r="BO54" i="1"/>
  <c r="FN54" i="1"/>
  <c r="CO54" i="1"/>
  <c r="K54" i="1"/>
  <c r="FU54" i="1"/>
  <c r="FE54" i="1"/>
  <c r="EI54" i="1"/>
  <c r="GD54" i="1"/>
  <c r="BH54" i="1"/>
  <c r="FP54" i="1"/>
  <c r="GG54" i="1"/>
  <c r="EQ54" i="1"/>
  <c r="FG54" i="1"/>
  <c r="AM54" i="1"/>
  <c r="AN54" i="1"/>
  <c r="FL54" i="1"/>
  <c r="FX54" i="1"/>
  <c r="AC54" i="1"/>
  <c r="BV54" i="1"/>
  <c r="T54" i="1"/>
  <c r="EW54" i="1"/>
  <c r="AK54" i="1"/>
  <c r="B54" i="1"/>
  <c r="AT54" i="1"/>
  <c r="DF54" i="1"/>
  <c r="FR54" i="1"/>
  <c r="AU54" i="1"/>
  <c r="DG54" i="1"/>
  <c r="FS54" i="1"/>
  <c r="AV54" i="1"/>
  <c r="DH54" i="1"/>
  <c r="FT54" i="1"/>
  <c r="CM54" i="1"/>
  <c r="Q54" i="1"/>
  <c r="DM54" i="1"/>
  <c r="AQ54" i="1"/>
  <c r="EP54" i="1"/>
  <c r="CS54" i="1"/>
  <c r="BW54" i="1"/>
  <c r="BG54" i="1"/>
  <c r="AW54" i="1"/>
  <c r="DS54" i="1"/>
  <c r="GF54" i="1"/>
  <c r="FQ54" i="1"/>
  <c r="DD54" i="1"/>
  <c r="BI54" i="1"/>
  <c r="DP54" i="1"/>
  <c r="EA54" i="1"/>
  <c r="FA54" i="1"/>
  <c r="BX54" i="1"/>
  <c r="J54" i="1"/>
  <c r="BM54" i="1"/>
  <c r="AD54" i="1"/>
  <c r="CP54" i="1"/>
  <c r="FB54" i="1"/>
  <c r="AE54" i="1"/>
  <c r="CQ54" i="1"/>
  <c r="FC54" i="1"/>
  <c r="AF54" i="1"/>
  <c r="CR54" i="1"/>
  <c r="FD54" i="1"/>
  <c r="BN54" i="1"/>
  <c r="FM54" i="1"/>
  <c r="CN54" i="1"/>
  <c r="R54" i="1"/>
  <c r="DQ54" i="1"/>
  <c r="AY54" i="1"/>
  <c r="AI54" i="1"/>
  <c r="S54" i="1"/>
  <c r="FW54" i="1"/>
  <c r="AX54" i="1"/>
  <c r="DT54" i="1"/>
  <c r="BU54" i="1"/>
  <c r="CW54" i="1"/>
  <c r="AS54" i="1"/>
  <c r="D54" i="1"/>
  <c r="AL54" i="1"/>
  <c r="CX54" i="1"/>
  <c r="FJ54" i="1"/>
  <c r="CY54" i="1"/>
  <c r="FK54" i="1"/>
  <c r="CZ54" i="1"/>
  <c r="BY54" i="1"/>
  <c r="DB54" i="1"/>
  <c r="EB54" i="1"/>
  <c r="BF54" i="1"/>
  <c r="AJ54" i="1"/>
  <c r="CG54" i="1"/>
  <c r="DY54" i="1"/>
  <c r="E54" i="1"/>
  <c r="BD54" i="1"/>
  <c r="AB54" i="1"/>
  <c r="DJ54" i="1"/>
  <c r="CF54" i="1"/>
  <c r="AG54" i="1"/>
  <c r="A55" i="1"/>
  <c r="BJ54" i="1"/>
  <c r="DV54" i="1"/>
  <c r="GH54" i="1"/>
  <c r="BK54" i="1"/>
  <c r="DW54" i="1"/>
  <c r="GI54" i="1"/>
  <c r="BL54" i="1"/>
  <c r="DX54" i="1"/>
  <c r="M54" i="1"/>
  <c r="DL54" i="1"/>
  <c r="AP54" i="1"/>
  <c r="EO54" i="1"/>
  <c r="BP54" i="1"/>
  <c r="FO54" i="1"/>
  <c r="EG54" i="1"/>
  <c r="DK54" i="1"/>
  <c r="CU54" i="1"/>
  <c r="DI54" i="1"/>
  <c r="GE54" i="1"/>
  <c r="BQ54" i="1"/>
  <c r="CE54" i="1"/>
  <c r="DE54" i="1"/>
  <c r="CL54" i="1"/>
  <c r="BB54" i="1"/>
  <c r="DN54" i="1"/>
  <c r="FZ54" i="1"/>
  <c r="BC54" i="1"/>
  <c r="DO54" i="1"/>
  <c r="GA54" i="1"/>
  <c r="GB54" i="1"/>
  <c r="DA54" i="1"/>
  <c r="BE54" i="1"/>
  <c r="CT54" i="1"/>
  <c r="ES54" i="1"/>
  <c r="AR54" i="1"/>
  <c r="F54" i="1"/>
  <c r="BR54" i="1"/>
  <c r="ED54" i="1"/>
  <c r="G54" i="1"/>
  <c r="BS54" i="1"/>
  <c r="EE54" i="1"/>
  <c r="H54" i="1"/>
  <c r="BT54" i="1"/>
  <c r="EF54" i="1"/>
  <c r="AA54" i="1"/>
  <c r="DZ54" i="1"/>
  <c r="BA54" i="1"/>
  <c r="EZ54" i="1"/>
  <c r="CD54" i="1"/>
  <c r="GC54" i="1"/>
  <c r="EX54" i="1"/>
  <c r="EH54" i="1"/>
  <c r="DR54" i="1"/>
  <c r="ER54" i="1"/>
  <c r="Y54" i="1"/>
  <c r="DU54" i="1"/>
  <c r="EC54" i="1"/>
  <c r="CV54" i="1"/>
  <c r="EJ54" i="1"/>
  <c r="V54" i="1"/>
  <c r="CH54" i="1"/>
  <c r="ET54" i="1"/>
  <c r="W54" i="1"/>
  <c r="CI54" i="1"/>
  <c r="EU54" i="1"/>
  <c r="X54" i="1"/>
  <c r="CJ54" i="1"/>
  <c r="EV54" i="1"/>
  <c r="AZ54" i="1"/>
  <c r="EY54" i="1"/>
  <c r="CC54" i="1"/>
  <c r="FY54" i="1"/>
  <c r="DC54" i="1"/>
  <c r="AH54" i="1"/>
  <c r="L54" i="1"/>
  <c r="FV54" i="1"/>
  <c r="FF54" i="1"/>
  <c r="U54" i="1"/>
  <c r="CK54" i="1"/>
  <c r="Z54" i="1"/>
  <c r="I54" i="1"/>
  <c r="FH54" i="1"/>
  <c r="FI54" i="1"/>
  <c r="GK244" i="1" l="1"/>
  <c r="CH245" i="1"/>
  <c r="BR245" i="1"/>
  <c r="BP245" i="1"/>
  <c r="EV245" i="1"/>
  <c r="EF245" i="1"/>
  <c r="F245" i="1"/>
  <c r="DO245" i="1"/>
  <c r="BQ245" i="1"/>
  <c r="EO245" i="1"/>
  <c r="DB245" i="1"/>
  <c r="L245" i="1"/>
  <c r="EJ245" i="1"/>
  <c r="BT245" i="1"/>
  <c r="BC245" i="1"/>
  <c r="AP245" i="1"/>
  <c r="GH245" i="1"/>
  <c r="FH245" i="1"/>
  <c r="X245" i="1"/>
  <c r="H245" i="1"/>
  <c r="FZ245" i="1"/>
  <c r="DL245" i="1"/>
  <c r="DV245" i="1"/>
  <c r="I245" i="1"/>
  <c r="EC245" i="1"/>
  <c r="EE245" i="1"/>
  <c r="DN245" i="1"/>
  <c r="M245" i="1"/>
  <c r="DY245" i="1"/>
  <c r="FY245" i="1"/>
  <c r="CI245" i="1"/>
  <c r="EZ245" i="1"/>
  <c r="BE245" i="1"/>
  <c r="GL245" i="1" s="1"/>
  <c r="BB245" i="1"/>
  <c r="DX245" i="1"/>
  <c r="CC245" i="1"/>
  <c r="W245" i="1"/>
  <c r="Y245" i="1"/>
  <c r="BA245" i="1"/>
  <c r="G245" i="1"/>
  <c r="DA245" i="1"/>
  <c r="CL245" i="1"/>
  <c r="EG245" i="1"/>
  <c r="BL245" i="1"/>
  <c r="AG245" i="1"/>
  <c r="FI245" i="1"/>
  <c r="CJ245" i="1"/>
  <c r="EX245" i="1"/>
  <c r="AR245" i="1"/>
  <c r="GE245" i="1"/>
  <c r="BD245" i="1"/>
  <c r="AH245" i="1"/>
  <c r="CV245" i="1"/>
  <c r="GC245" i="1"/>
  <c r="ES245" i="1"/>
  <c r="DI245" i="1"/>
  <c r="E245" i="1"/>
  <c r="DC245" i="1"/>
  <c r="EU245" i="1"/>
  <c r="CD245" i="1"/>
  <c r="CT245" i="1"/>
  <c r="CU245" i="1"/>
  <c r="BJ245" i="1"/>
  <c r="Z245" i="1"/>
  <c r="DU245" i="1"/>
  <c r="BS245" i="1"/>
  <c r="DK245" i="1"/>
  <c r="CG245" i="1"/>
  <c r="CK245" i="1"/>
  <c r="U245" i="1"/>
  <c r="EY245" i="1"/>
  <c r="ET245" i="1"/>
  <c r="ER245" i="1"/>
  <c r="DZ245" i="1"/>
  <c r="ED245" i="1"/>
  <c r="GB245" i="1"/>
  <c r="DE245" i="1"/>
  <c r="FF245" i="1"/>
  <c r="DR245" i="1"/>
  <c r="GA245" i="1"/>
  <c r="DW245" i="1"/>
  <c r="EH245" i="1"/>
  <c r="BK245" i="1"/>
  <c r="AZ245" i="1"/>
  <c r="AA245" i="1"/>
  <c r="CE245" i="1"/>
  <c r="FV245" i="1"/>
  <c r="V245" i="1"/>
  <c r="AB245" i="1"/>
  <c r="DJ245" i="1"/>
  <c r="CY245" i="1"/>
  <c r="DT245" i="1"/>
  <c r="CN245" i="1"/>
  <c r="AE245" i="1"/>
  <c r="EA245" i="1"/>
  <c r="BG245" i="1"/>
  <c r="GN245" i="1" s="1"/>
  <c r="FT245" i="1"/>
  <c r="AT245" i="1"/>
  <c r="FL245" i="1"/>
  <c r="GD245" i="1"/>
  <c r="EK245" i="1"/>
  <c r="EL245" i="1"/>
  <c r="FK245" i="1"/>
  <c r="AJ245" i="1"/>
  <c r="FJ245" i="1"/>
  <c r="AX245" i="1"/>
  <c r="FM245" i="1"/>
  <c r="FB245" i="1"/>
  <c r="DP245" i="1"/>
  <c r="BW245" i="1"/>
  <c r="DH245" i="1"/>
  <c r="AN245" i="1"/>
  <c r="EI245" i="1"/>
  <c r="AO245" i="1"/>
  <c r="BZ245" i="1"/>
  <c r="FO245" i="1"/>
  <c r="GI245" i="1"/>
  <c r="CF245" i="1"/>
  <c r="BF245" i="1"/>
  <c r="GM245" i="1" s="1"/>
  <c r="CX245" i="1"/>
  <c r="FW245" i="1"/>
  <c r="BN245" i="1"/>
  <c r="CP245" i="1"/>
  <c r="BI245" i="1"/>
  <c r="CS245" i="1"/>
  <c r="AV245" i="1"/>
  <c r="AK245" i="1"/>
  <c r="AM245" i="1"/>
  <c r="FE245" i="1"/>
  <c r="EN245" i="1"/>
  <c r="N245" i="1"/>
  <c r="EB245" i="1"/>
  <c r="AL245" i="1"/>
  <c r="S245" i="1"/>
  <c r="FD245" i="1"/>
  <c r="AD245" i="1"/>
  <c r="DD245" i="1"/>
  <c r="EP245" i="1"/>
  <c r="FS245" i="1"/>
  <c r="EW245" i="1"/>
  <c r="FG245" i="1"/>
  <c r="FU245" i="1"/>
  <c r="CB245" i="1"/>
  <c r="AI245" i="1"/>
  <c r="CR245" i="1"/>
  <c r="BM245" i="1"/>
  <c r="FQ245" i="1"/>
  <c r="AQ245" i="1"/>
  <c r="DG245" i="1"/>
  <c r="T245" i="1"/>
  <c r="EQ245" i="1"/>
  <c r="K245" i="1"/>
  <c r="P245" i="1"/>
  <c r="BY245" i="1"/>
  <c r="AS245" i="1"/>
  <c r="AY245" i="1"/>
  <c r="AF245" i="1"/>
  <c r="J245" i="1"/>
  <c r="GF245" i="1"/>
  <c r="DM245" i="1"/>
  <c r="AU245" i="1"/>
  <c r="BV245" i="1"/>
  <c r="GG245" i="1"/>
  <c r="CO245" i="1"/>
  <c r="EM245" i="1"/>
  <c r="CZ245" i="1"/>
  <c r="CW245" i="1"/>
  <c r="DQ245" i="1"/>
  <c r="FC245" i="1"/>
  <c r="BX245" i="1"/>
  <c r="DS245" i="1"/>
  <c r="Q245" i="1"/>
  <c r="FR245" i="1"/>
  <c r="AC245" i="1"/>
  <c r="FP245" i="1"/>
  <c r="FN245" i="1"/>
  <c r="CA245" i="1"/>
  <c r="BU245" i="1"/>
  <c r="R245" i="1"/>
  <c r="CQ245" i="1"/>
  <c r="FA245" i="1"/>
  <c r="AW245" i="1"/>
  <c r="CM245" i="1"/>
  <c r="DF245" i="1"/>
  <c r="FX245" i="1"/>
  <c r="BH245" i="1"/>
  <c r="BO245" i="1"/>
  <c r="O245" i="1"/>
  <c r="CQ55" i="1"/>
  <c r="AA55" i="1"/>
  <c r="CM55" i="1"/>
  <c r="EY55" i="1"/>
  <c r="AJ55" i="1"/>
  <c r="CV55" i="1"/>
  <c r="FH55" i="1"/>
  <c r="AK55" i="1"/>
  <c r="FI55" i="1"/>
  <c r="BE55" i="1"/>
  <c r="BT55" i="1"/>
  <c r="CI55" i="1"/>
  <c r="EW55" i="1"/>
  <c r="DN55" i="1"/>
  <c r="CZ55" i="1"/>
  <c r="CA55" i="1"/>
  <c r="FV55" i="1"/>
  <c r="AN55" i="1"/>
  <c r="GE55" i="1"/>
  <c r="E55" i="1"/>
  <c r="G55" i="1"/>
  <c r="DR55" i="1"/>
  <c r="BR55" i="1"/>
  <c r="Y55" i="1"/>
  <c r="EV55" i="1"/>
  <c r="AI55" i="1"/>
  <c r="CU55" i="1"/>
  <c r="FG55" i="1"/>
  <c r="AR55" i="1"/>
  <c r="DD55" i="1"/>
  <c r="FP55" i="1"/>
  <c r="AS55" i="1"/>
  <c r="DE55" i="1"/>
  <c r="FQ55" i="1"/>
  <c r="BS55" i="1"/>
  <c r="FR55" i="1"/>
  <c r="CH55" i="1"/>
  <c r="GD55" i="1"/>
  <c r="CT55" i="1"/>
  <c r="J55" i="1"/>
  <c r="FN55" i="1"/>
  <c r="EX55" i="1"/>
  <c r="EH55" i="1"/>
  <c r="GI55" i="1"/>
  <c r="CY55" i="1"/>
  <c r="EO55" i="1"/>
  <c r="CC55" i="1"/>
  <c r="EM55" i="1"/>
  <c r="D55" i="1"/>
  <c r="AQ55" i="1"/>
  <c r="DC55" i="1"/>
  <c r="FO55" i="1"/>
  <c r="AZ55" i="1"/>
  <c r="DL55" i="1"/>
  <c r="FX55" i="1"/>
  <c r="BA55" i="1"/>
  <c r="DM55" i="1"/>
  <c r="FY55" i="1"/>
  <c r="CD55" i="1"/>
  <c r="GC55" i="1"/>
  <c r="CS55" i="1"/>
  <c r="I55" i="1"/>
  <c r="DH55" i="1"/>
  <c r="AD55" i="1"/>
  <c r="N55" i="1"/>
  <c r="FU55" i="1"/>
  <c r="FB55" i="1"/>
  <c r="Z55" i="1"/>
  <c r="DY55" i="1"/>
  <c r="AW55" i="1"/>
  <c r="FZ55" i="1"/>
  <c r="X55" i="1"/>
  <c r="B55" i="1"/>
  <c r="DK55" i="1"/>
  <c r="BH55" i="1"/>
  <c r="GF55" i="1"/>
  <c r="DU55" i="1"/>
  <c r="CR55" i="1"/>
  <c r="H55" i="1"/>
  <c r="W55" i="1"/>
  <c r="AX55" i="1"/>
  <c r="BL55" i="1"/>
  <c r="Q55" i="1"/>
  <c r="DS55" i="1"/>
  <c r="BP55" i="1"/>
  <c r="EC55" i="1"/>
  <c r="V55" i="1"/>
  <c r="EG55" i="1"/>
  <c r="AL55" i="1"/>
  <c r="AO55" i="1"/>
  <c r="BN55" i="1"/>
  <c r="AY55" i="1"/>
  <c r="FW55" i="1"/>
  <c r="DT55" i="1"/>
  <c r="BI55" i="1"/>
  <c r="GG55" i="1"/>
  <c r="DG55" i="1"/>
  <c r="DV55" i="1"/>
  <c r="AE55" i="1"/>
  <c r="FK55" i="1"/>
  <c r="BG55" i="1"/>
  <c r="EB55" i="1"/>
  <c r="BQ55" i="1"/>
  <c r="DF55" i="1"/>
  <c r="AH55" i="1"/>
  <c r="BB55" i="1"/>
  <c r="CX55" i="1"/>
  <c r="DB55" i="1"/>
  <c r="A56" i="1"/>
  <c r="BO55" i="1"/>
  <c r="EA55" i="1"/>
  <c r="L55" i="1"/>
  <c r="BX55" i="1"/>
  <c r="EJ55" i="1"/>
  <c r="M55" i="1"/>
  <c r="BY55" i="1"/>
  <c r="EK55" i="1"/>
  <c r="R55" i="1"/>
  <c r="DQ55" i="1"/>
  <c r="AG55" i="1"/>
  <c r="EF55" i="1"/>
  <c r="AV55" i="1"/>
  <c r="EU55" i="1"/>
  <c r="CL55" i="1"/>
  <c r="BV55" i="1"/>
  <c r="BC55" i="1"/>
  <c r="BK55" i="1"/>
  <c r="DX55" i="1"/>
  <c r="CJ55" i="1"/>
  <c r="F55" i="1"/>
  <c r="GA55" i="1"/>
  <c r="DO55" i="1"/>
  <c r="K55" i="1"/>
  <c r="BW55" i="1"/>
  <c r="EI55" i="1"/>
  <c r="T55" i="1"/>
  <c r="CF55" i="1"/>
  <c r="ER55" i="1"/>
  <c r="U55" i="1"/>
  <c r="CG55" i="1"/>
  <c r="ES55" i="1"/>
  <c r="AF55" i="1"/>
  <c r="EE55" i="1"/>
  <c r="AU55" i="1"/>
  <c r="ET55" i="1"/>
  <c r="BJ55" i="1"/>
  <c r="FF55" i="1"/>
  <c r="DI55" i="1"/>
  <c r="CP55" i="1"/>
  <c r="BZ55" i="1"/>
  <c r="CK55" i="1"/>
  <c r="FJ55" i="1"/>
  <c r="EN55" i="1"/>
  <c r="CB55" i="1"/>
  <c r="BD55" i="1"/>
  <c r="DP55" i="1"/>
  <c r="CW55" i="1"/>
  <c r="FD55" i="1"/>
  <c r="FS55" i="1"/>
  <c r="GH55" i="1"/>
  <c r="ED55" i="1"/>
  <c r="FC55" i="1"/>
  <c r="BM55" i="1"/>
  <c r="P55" i="1"/>
  <c r="FL55" i="1"/>
  <c r="O55" i="1"/>
  <c r="DA55" i="1"/>
  <c r="S55" i="1"/>
  <c r="CE55" i="1"/>
  <c r="EQ55" i="1"/>
  <c r="AB55" i="1"/>
  <c r="CN55" i="1"/>
  <c r="EZ55" i="1"/>
  <c r="AC55" i="1"/>
  <c r="CO55" i="1"/>
  <c r="FA55" i="1"/>
  <c r="AT55" i="1"/>
  <c r="EP55" i="1"/>
  <c r="BF55" i="1"/>
  <c r="FE55" i="1"/>
  <c r="BU55" i="1"/>
  <c r="FT55" i="1"/>
  <c r="DZ55" i="1"/>
  <c r="DJ55" i="1"/>
  <c r="DW55" i="1"/>
  <c r="AM55" i="1"/>
  <c r="AP55" i="1"/>
  <c r="FM55" i="1"/>
  <c r="GB55" i="1"/>
  <c r="EL55" i="1"/>
  <c r="GK245" i="1" l="1"/>
  <c r="AC246" i="1"/>
  <c r="BZ246" i="1"/>
  <c r="R246" i="1"/>
  <c r="DT246" i="1"/>
  <c r="CR246" i="1"/>
  <c r="EZ246" i="1"/>
  <c r="CP246" i="1"/>
  <c r="BV246" i="1"/>
  <c r="CN246" i="1"/>
  <c r="DP246" i="1"/>
  <c r="DO246" i="1"/>
  <c r="DB246" i="1"/>
  <c r="AP246" i="1"/>
  <c r="BM246" i="1"/>
  <c r="FF246" i="1"/>
  <c r="U246" i="1"/>
  <c r="GA246" i="1"/>
  <c r="EU246" i="1"/>
  <c r="M246" i="1"/>
  <c r="CX246" i="1"/>
  <c r="AE246" i="1"/>
  <c r="AM246" i="1"/>
  <c r="EP246" i="1"/>
  <c r="EQ246" i="1"/>
  <c r="FC246" i="1"/>
  <c r="CB246" i="1"/>
  <c r="BJ246" i="1"/>
  <c r="ER246" i="1"/>
  <c r="F246" i="1"/>
  <c r="AV246" i="1"/>
  <c r="EJ246" i="1"/>
  <c r="BB246" i="1"/>
  <c r="DV246" i="1"/>
  <c r="FT246" i="1"/>
  <c r="FD246" i="1"/>
  <c r="BW246" i="1"/>
  <c r="BO246" i="1"/>
  <c r="EC246" i="1"/>
  <c r="GB246" i="1"/>
  <c r="FL246" i="1"/>
  <c r="K246" i="1"/>
  <c r="FM246" i="1"/>
  <c r="P246" i="1"/>
  <c r="CL246" i="1"/>
  <c r="AB246" i="1"/>
  <c r="DW246" i="1"/>
  <c r="CE246" i="1"/>
  <c r="EN246" i="1"/>
  <c r="CF246" i="1"/>
  <c r="EF246" i="1"/>
  <c r="AH246" i="1"/>
  <c r="AL246" i="1"/>
  <c r="N246" i="1"/>
  <c r="S246" i="1"/>
  <c r="L246" i="1"/>
  <c r="EL246" i="1"/>
  <c r="O246" i="1"/>
  <c r="AF246" i="1"/>
  <c r="BC246" i="1"/>
  <c r="EB246" i="1"/>
  <c r="AW246" i="1"/>
  <c r="BU246" i="1"/>
  <c r="CW246" i="1"/>
  <c r="ES246" i="1"/>
  <c r="EK246" i="1"/>
  <c r="FE246" i="1"/>
  <c r="DI246" i="1"/>
  <c r="CG246" i="1"/>
  <c r="BY246" i="1"/>
  <c r="BF246" i="1"/>
  <c r="GL246" i="1" s="1"/>
  <c r="BD246" i="1"/>
  <c r="AT246" i="1"/>
  <c r="ED246" i="1"/>
  <c r="ET246" i="1"/>
  <c r="CJ246" i="1"/>
  <c r="BX246" i="1"/>
  <c r="DG246" i="1"/>
  <c r="AX246" i="1"/>
  <c r="DM246" i="1"/>
  <c r="DJ246" i="1"/>
  <c r="FA246" i="1"/>
  <c r="GH246" i="1"/>
  <c r="FJ246" i="1"/>
  <c r="AU246" i="1"/>
  <c r="T246" i="1"/>
  <c r="DX246" i="1"/>
  <c r="AG246" i="1"/>
  <c r="DF246" i="1"/>
  <c r="GG246" i="1"/>
  <c r="DZ246" i="1"/>
  <c r="CO246" i="1"/>
  <c r="DA246" i="1"/>
  <c r="FS246" i="1"/>
  <c r="CK246" i="1"/>
  <c r="EE246" i="1"/>
  <c r="EI246" i="1"/>
  <c r="BK246" i="1"/>
  <c r="BG246" i="1"/>
  <c r="GM246" i="1" s="1"/>
  <c r="FW246" i="1"/>
  <c r="BP246" i="1"/>
  <c r="DU246" i="1"/>
  <c r="DY246" i="1"/>
  <c r="FK246" i="1"/>
  <c r="AY246" i="1"/>
  <c r="DS246" i="1"/>
  <c r="GF246" i="1"/>
  <c r="Z246" i="1"/>
  <c r="BN246" i="1"/>
  <c r="Q246" i="1"/>
  <c r="BH246" i="1"/>
  <c r="GN246" i="1" s="1"/>
  <c r="FB246" i="1"/>
  <c r="AO246" i="1"/>
  <c r="BL246" i="1"/>
  <c r="DK246" i="1"/>
  <c r="FU246" i="1"/>
  <c r="EG246" i="1"/>
  <c r="W246" i="1"/>
  <c r="X246" i="1"/>
  <c r="DQ246" i="1"/>
  <c r="EA246" i="1"/>
  <c r="BQ246" i="1"/>
  <c r="BI246" i="1"/>
  <c r="V246" i="1"/>
  <c r="H246" i="1"/>
  <c r="FZ246" i="1"/>
  <c r="CD246" i="1"/>
  <c r="DC246" i="1"/>
  <c r="EH246" i="1"/>
  <c r="BS246" i="1"/>
  <c r="CU246" i="1"/>
  <c r="GE246" i="1"/>
  <c r="BT246" i="1"/>
  <c r="CM246" i="1"/>
  <c r="FY246" i="1"/>
  <c r="AQ246" i="1"/>
  <c r="EX246" i="1"/>
  <c r="FQ246" i="1"/>
  <c r="AI246" i="1"/>
  <c r="AN246" i="1"/>
  <c r="BE246" i="1"/>
  <c r="AA246" i="1"/>
  <c r="FN246" i="1"/>
  <c r="DE246" i="1"/>
  <c r="EV246" i="1"/>
  <c r="FV246" i="1"/>
  <c r="FI246" i="1"/>
  <c r="CQ246" i="1"/>
  <c r="AD246" i="1"/>
  <c r="BA246" i="1"/>
  <c r="EM246" i="1"/>
  <c r="J246" i="1"/>
  <c r="AS246" i="1"/>
  <c r="Y246" i="1"/>
  <c r="CA246" i="1"/>
  <c r="AK246" i="1"/>
  <c r="DH246" i="1"/>
  <c r="FX246" i="1"/>
  <c r="CC246" i="1"/>
  <c r="CT246" i="1"/>
  <c r="FP246" i="1"/>
  <c r="BR246" i="1"/>
  <c r="CZ246" i="1"/>
  <c r="FH246" i="1"/>
  <c r="I246" i="1"/>
  <c r="DL246" i="1"/>
  <c r="EO246" i="1"/>
  <c r="GD246" i="1"/>
  <c r="DD246" i="1"/>
  <c r="DR246" i="1"/>
  <c r="DN246" i="1"/>
  <c r="CV246" i="1"/>
  <c r="CS246" i="1"/>
  <c r="AZ246" i="1"/>
  <c r="CY246" i="1"/>
  <c r="CH246" i="1"/>
  <c r="AR246" i="1"/>
  <c r="G246" i="1"/>
  <c r="EW246" i="1"/>
  <c r="AJ246" i="1"/>
  <c r="GC246" i="1"/>
  <c r="FO246" i="1"/>
  <c r="GI246" i="1"/>
  <c r="FR246" i="1"/>
  <c r="FG246" i="1"/>
  <c r="E246" i="1"/>
  <c r="CI246" i="1"/>
  <c r="EY246" i="1"/>
  <c r="AF56" i="1"/>
  <c r="CR56" i="1"/>
  <c r="FD56" i="1"/>
  <c r="AO56" i="1"/>
  <c r="DA56" i="1"/>
  <c r="FM56" i="1"/>
  <c r="AX56" i="1"/>
  <c r="DJ56" i="1"/>
  <c r="FV56" i="1"/>
  <c r="CI56" i="1"/>
  <c r="GH56" i="1"/>
  <c r="CX56" i="1"/>
  <c r="N56" i="1"/>
  <c r="DM56" i="1"/>
  <c r="AT56" i="1"/>
  <c r="G56" i="1"/>
  <c r="FQ56" i="1"/>
  <c r="FA56" i="1"/>
  <c r="AQ56" i="1"/>
  <c r="DD56" i="1"/>
  <c r="BI56" i="1"/>
  <c r="ER56" i="1"/>
  <c r="EQ56" i="1"/>
  <c r="D56" i="1"/>
  <c r="AN56" i="1"/>
  <c r="CZ56" i="1"/>
  <c r="FL56" i="1"/>
  <c r="AW56" i="1"/>
  <c r="DI56" i="1"/>
  <c r="FU56" i="1"/>
  <c r="BF56" i="1"/>
  <c r="DR56" i="1"/>
  <c r="GD56" i="1"/>
  <c r="CW56" i="1"/>
  <c r="M56" i="1"/>
  <c r="DL56" i="1"/>
  <c r="AB56" i="1"/>
  <c r="EA56" i="1"/>
  <c r="BQ56" i="1"/>
  <c r="AD56" i="1"/>
  <c r="K56" i="1"/>
  <c r="FR56" i="1"/>
  <c r="BW56" i="1"/>
  <c r="EM56" i="1"/>
  <c r="DS56" i="1"/>
  <c r="CF56" i="1"/>
  <c r="V56" i="1"/>
  <c r="B56" i="1"/>
  <c r="AV56" i="1"/>
  <c r="DH56" i="1"/>
  <c r="FT56" i="1"/>
  <c r="BE56" i="1"/>
  <c r="DQ56" i="1"/>
  <c r="GC56" i="1"/>
  <c r="BN56" i="1"/>
  <c r="DZ56" i="1"/>
  <c r="L56" i="1"/>
  <c r="DK56" i="1"/>
  <c r="AA56" i="1"/>
  <c r="DW56" i="1"/>
  <c r="AM56" i="1"/>
  <c r="EL56" i="1"/>
  <c r="CH56" i="1"/>
  <c r="AU56" i="1"/>
  <c r="AE56" i="1"/>
  <c r="AJ56" i="1"/>
  <c r="DC56" i="1"/>
  <c r="FS56" i="1"/>
  <c r="FZ56" i="1"/>
  <c r="FB56" i="1"/>
  <c r="CQ56" i="1"/>
  <c r="BD56" i="1"/>
  <c r="DP56" i="1"/>
  <c r="GB56" i="1"/>
  <c r="BM56" i="1"/>
  <c r="DY56" i="1"/>
  <c r="J56" i="1"/>
  <c r="BV56" i="1"/>
  <c r="EH56" i="1"/>
  <c r="W56" i="1"/>
  <c r="DV56" i="1"/>
  <c r="AL56" i="1"/>
  <c r="EK56" i="1"/>
  <c r="BA56" i="1"/>
  <c r="EZ56" i="1"/>
  <c r="DE56" i="1"/>
  <c r="BR56" i="1"/>
  <c r="BB56" i="1"/>
  <c r="BP56" i="1"/>
  <c r="EI56" i="1"/>
  <c r="S56" i="1"/>
  <c r="U56" i="1"/>
  <c r="CG56" i="1"/>
  <c r="CU56" i="1"/>
  <c r="H56" i="1"/>
  <c r="BT56" i="1"/>
  <c r="EF56" i="1"/>
  <c r="Q56" i="1"/>
  <c r="CC56" i="1"/>
  <c r="EO56" i="1"/>
  <c r="Z56" i="1"/>
  <c r="CL56" i="1"/>
  <c r="AY56" i="1"/>
  <c r="EU56" i="1"/>
  <c r="BK56" i="1"/>
  <c r="FJ56" i="1"/>
  <c r="FY56" i="1"/>
  <c r="CP56" i="1"/>
  <c r="O56" i="1"/>
  <c r="DT56" i="1"/>
  <c r="GF56" i="1"/>
  <c r="CB56" i="1"/>
  <c r="Y56" i="1"/>
  <c r="EW56" i="1"/>
  <c r="CT56" i="1"/>
  <c r="BJ56" i="1"/>
  <c r="BY56" i="1"/>
  <c r="CN56" i="1"/>
  <c r="FP56" i="1"/>
  <c r="DG56" i="1"/>
  <c r="AR56" i="1"/>
  <c r="GA56" i="1"/>
  <c r="X56" i="1"/>
  <c r="EV56" i="1"/>
  <c r="CS56" i="1"/>
  <c r="AP56" i="1"/>
  <c r="FN56" i="1"/>
  <c r="FW56" i="1"/>
  <c r="GI56" i="1"/>
  <c r="AC56" i="1"/>
  <c r="ET56" i="1"/>
  <c r="E56" i="1"/>
  <c r="BG56" i="1"/>
  <c r="GE56" i="1"/>
  <c r="A57" i="1"/>
  <c r="BL56" i="1"/>
  <c r="DX56" i="1"/>
  <c r="I56" i="1"/>
  <c r="BU56" i="1"/>
  <c r="EG56" i="1"/>
  <c r="R56" i="1"/>
  <c r="CD56" i="1"/>
  <c r="EP56" i="1"/>
  <c r="AK56" i="1"/>
  <c r="EJ56" i="1"/>
  <c r="AZ56" i="1"/>
  <c r="EY56" i="1"/>
  <c r="BO56" i="1"/>
  <c r="FK56" i="1"/>
  <c r="EB56" i="1"/>
  <c r="CO56" i="1"/>
  <c r="BS56" i="1"/>
  <c r="CV56" i="1"/>
  <c r="FO56" i="1"/>
  <c r="BH56" i="1"/>
  <c r="CE56" i="1"/>
  <c r="FC56" i="1"/>
  <c r="DN56" i="1"/>
  <c r="EX56" i="1"/>
  <c r="BZ56" i="1"/>
  <c r="ES56" i="1"/>
  <c r="DF56" i="1"/>
  <c r="EE56" i="1"/>
  <c r="DO56" i="1"/>
  <c r="DU56" i="1"/>
  <c r="P56" i="1"/>
  <c r="EN56" i="1"/>
  <c r="CK56" i="1"/>
  <c r="AH56" i="1"/>
  <c r="FF56" i="1"/>
  <c r="FI56" i="1"/>
  <c r="FX56" i="1"/>
  <c r="F56" i="1"/>
  <c r="EC56" i="1"/>
  <c r="FH56" i="1"/>
  <c r="FG56" i="1"/>
  <c r="AI56" i="1"/>
  <c r="AS56" i="1"/>
  <c r="CJ56" i="1"/>
  <c r="AG56" i="1"/>
  <c r="FE56" i="1"/>
  <c r="DB56" i="1"/>
  <c r="BX56" i="1"/>
  <c r="CM56" i="1"/>
  <c r="CY56" i="1"/>
  <c r="GG56" i="1"/>
  <c r="ED56" i="1"/>
  <c r="CA56" i="1"/>
  <c r="T56" i="1"/>
  <c r="BC56" i="1"/>
  <c r="GK246" i="1" l="1"/>
  <c r="T247" i="1"/>
  <c r="FE247" i="1"/>
  <c r="F247" i="1"/>
  <c r="DU247" i="1"/>
  <c r="FC247" i="1"/>
  <c r="FK247" i="1"/>
  <c r="R247" i="1"/>
  <c r="BG247" i="1"/>
  <c r="GL247" i="1" s="1"/>
  <c r="CS247" i="1"/>
  <c r="BY247" i="1"/>
  <c r="O247" i="1"/>
  <c r="Z247" i="1"/>
  <c r="CG247" i="1"/>
  <c r="EZ247" i="1"/>
  <c r="J247" i="1"/>
  <c r="FZ247" i="1"/>
  <c r="AM247" i="1"/>
  <c r="DQ247" i="1"/>
  <c r="DS247" i="1"/>
  <c r="CA247" i="1"/>
  <c r="AG247" i="1"/>
  <c r="FX247" i="1"/>
  <c r="DO247" i="1"/>
  <c r="CE247" i="1"/>
  <c r="BO247" i="1"/>
  <c r="EG247" i="1"/>
  <c r="E247" i="1"/>
  <c r="EV247" i="1"/>
  <c r="BJ247" i="1"/>
  <c r="CP247" i="1"/>
  <c r="EO247" i="1"/>
  <c r="U247" i="1"/>
  <c r="BA247" i="1"/>
  <c r="DY247" i="1"/>
  <c r="FS247" i="1"/>
  <c r="DW247" i="1"/>
  <c r="BE247" i="1"/>
  <c r="EM247" i="1"/>
  <c r="DL247" i="1"/>
  <c r="ED247" i="1"/>
  <c r="CJ247" i="1"/>
  <c r="FI247" i="1"/>
  <c r="EE247" i="1"/>
  <c r="BH247" i="1"/>
  <c r="GM247" i="1" s="1"/>
  <c r="EY247" i="1"/>
  <c r="BU247" i="1"/>
  <c r="ET247" i="1"/>
  <c r="X247" i="1"/>
  <c r="CT247" i="1"/>
  <c r="FY247" i="1"/>
  <c r="CC247" i="1"/>
  <c r="S247" i="1"/>
  <c r="EK247" i="1"/>
  <c r="BM247" i="1"/>
  <c r="DC247" i="1"/>
  <c r="AA247" i="1"/>
  <c r="FT247" i="1"/>
  <c r="BW247" i="1"/>
  <c r="M247" i="1"/>
  <c r="GG247" i="1"/>
  <c r="I247" i="1"/>
  <c r="GA247" i="1"/>
  <c r="EW247" i="1"/>
  <c r="FJ247" i="1"/>
  <c r="Q247" i="1"/>
  <c r="EI247" i="1"/>
  <c r="AL247" i="1"/>
  <c r="GB247" i="1"/>
  <c r="AJ247" i="1"/>
  <c r="DK247" i="1"/>
  <c r="DH247" i="1"/>
  <c r="DF247" i="1"/>
  <c r="ES247" i="1"/>
  <c r="BK247" i="1"/>
  <c r="DP247" i="1"/>
  <c r="GD247" i="1"/>
  <c r="FF247" i="1"/>
  <c r="AC247" i="1"/>
  <c r="CV247" i="1"/>
  <c r="AR247" i="1"/>
  <c r="DV247" i="1"/>
  <c r="AV247" i="1"/>
  <c r="CM247" i="1"/>
  <c r="FG247" i="1"/>
  <c r="CK247" i="1"/>
  <c r="BZ247" i="1"/>
  <c r="BS247" i="1"/>
  <c r="AK247" i="1"/>
  <c r="BL247" i="1"/>
  <c r="FW247" i="1"/>
  <c r="DG247" i="1"/>
  <c r="CB247" i="1"/>
  <c r="EU247" i="1"/>
  <c r="BT247" i="1"/>
  <c r="BB247" i="1"/>
  <c r="W247" i="1"/>
  <c r="BD247" i="1"/>
  <c r="AU247" i="1"/>
  <c r="DZ247" i="1"/>
  <c r="AD247" i="1"/>
  <c r="DR247" i="1"/>
  <c r="BX247" i="1"/>
  <c r="FH247" i="1"/>
  <c r="EN247" i="1"/>
  <c r="EX247" i="1"/>
  <c r="CO247" i="1"/>
  <c r="EP247" i="1"/>
  <c r="FN247" i="1"/>
  <c r="FP247" i="1"/>
  <c r="GF247" i="1"/>
  <c r="AY247" i="1"/>
  <c r="H247" i="1"/>
  <c r="BR247" i="1"/>
  <c r="EH247" i="1"/>
  <c r="CQ247" i="1"/>
  <c r="CH247" i="1"/>
  <c r="BN247" i="1"/>
  <c r="FO247" i="1"/>
  <c r="AI247" i="1"/>
  <c r="DX247" i="1"/>
  <c r="EF247" i="1"/>
  <c r="K247" i="1"/>
  <c r="EC247" i="1"/>
  <c r="EB247" i="1"/>
  <c r="GE247" i="1"/>
  <c r="CL247" i="1"/>
  <c r="DE247" i="1"/>
  <c r="FB247" i="1"/>
  <c r="GC247" i="1"/>
  <c r="EA247" i="1"/>
  <c r="AZ247" i="1"/>
  <c r="AH247" i="1"/>
  <c r="GI247" i="1"/>
  <c r="BP247" i="1"/>
  <c r="AE247" i="1"/>
  <c r="DB247" i="1"/>
  <c r="DN247" i="1"/>
  <c r="AP247" i="1"/>
  <c r="EL247" i="1"/>
  <c r="AS247" i="1"/>
  <c r="CY247" i="1"/>
  <c r="EJ247" i="1"/>
  <c r="Y247" i="1"/>
  <c r="L247" i="1"/>
  <c r="BC247" i="1"/>
  <c r="P247" i="1"/>
  <c r="CD247" i="1"/>
  <c r="CN247" i="1"/>
  <c r="DT247" i="1"/>
  <c r="CU247" i="1"/>
  <c r="BV247" i="1"/>
  <c r="CF247" i="1"/>
  <c r="AB247" i="1"/>
  <c r="FR247" i="1"/>
  <c r="CW247" i="1"/>
  <c r="CZ247" i="1"/>
  <c r="FA247" i="1"/>
  <c r="CI247" i="1"/>
  <c r="CR247" i="1"/>
  <c r="AN247" i="1"/>
  <c r="FQ247" i="1"/>
  <c r="FV247" i="1"/>
  <c r="AF247" i="1"/>
  <c r="G247" i="1"/>
  <c r="DJ247" i="1"/>
  <c r="V247" i="1"/>
  <c r="BQ247" i="1"/>
  <c r="BF247" i="1"/>
  <c r="EQ247" i="1"/>
  <c r="AT247" i="1"/>
  <c r="AX247" i="1"/>
  <c r="FU247" i="1"/>
  <c r="ER247" i="1"/>
  <c r="DM247" i="1"/>
  <c r="FM247" i="1"/>
  <c r="DI247" i="1"/>
  <c r="BI247" i="1"/>
  <c r="GN247" i="1" s="1"/>
  <c r="N247" i="1"/>
  <c r="DA247" i="1"/>
  <c r="AW247" i="1"/>
  <c r="DD247" i="1"/>
  <c r="CX247" i="1"/>
  <c r="AO247" i="1"/>
  <c r="FL247" i="1"/>
  <c r="AQ247" i="1"/>
  <c r="GH247" i="1"/>
  <c r="FD247" i="1"/>
  <c r="M57" i="1"/>
  <c r="BY57" i="1"/>
  <c r="EK57" i="1"/>
  <c r="N57" i="1"/>
  <c r="BZ57" i="1"/>
  <c r="EL57" i="1"/>
  <c r="O57" i="1"/>
  <c r="CA57" i="1"/>
  <c r="EM57" i="1"/>
  <c r="AB57" i="1"/>
  <c r="EA57" i="1"/>
  <c r="BE57" i="1"/>
  <c r="FD57" i="1"/>
  <c r="BT57" i="1"/>
  <c r="FP57" i="1"/>
  <c r="ER57" i="1"/>
  <c r="DH57" i="1"/>
  <c r="CL57" i="1"/>
  <c r="DJ57" i="1"/>
  <c r="FW57" i="1"/>
  <c r="CM57" i="1"/>
  <c r="BG57" i="1"/>
  <c r="CZ57" i="1"/>
  <c r="AH57" i="1"/>
  <c r="U57" i="1"/>
  <c r="CG57" i="1"/>
  <c r="ES57" i="1"/>
  <c r="V57" i="1"/>
  <c r="CH57" i="1"/>
  <c r="ET57" i="1"/>
  <c r="W57" i="1"/>
  <c r="CI57" i="1"/>
  <c r="EU57" i="1"/>
  <c r="AP57" i="1"/>
  <c r="EO57" i="1"/>
  <c r="BP57" i="1"/>
  <c r="FO57" i="1"/>
  <c r="CE57" i="1"/>
  <c r="GD57" i="1"/>
  <c r="FL57" i="1"/>
  <c r="DY57" i="1"/>
  <c r="DI57" i="1"/>
  <c r="EJ57" i="1"/>
  <c r="T57" i="1"/>
  <c r="EH57" i="1"/>
  <c r="DT57" i="1"/>
  <c r="FG57" i="1"/>
  <c r="BV57" i="1"/>
  <c r="AC57" i="1"/>
  <c r="CO57" i="1"/>
  <c r="FA57" i="1"/>
  <c r="AD57" i="1"/>
  <c r="CP57" i="1"/>
  <c r="FB57" i="1"/>
  <c r="AE57" i="1"/>
  <c r="CQ57" i="1"/>
  <c r="FC57" i="1"/>
  <c r="BD57" i="1"/>
  <c r="EZ57" i="1"/>
  <c r="CD57" i="1"/>
  <c r="GC57" i="1"/>
  <c r="CS57" i="1"/>
  <c r="Y57" i="1"/>
  <c r="GF57" i="1"/>
  <c r="EV57" i="1"/>
  <c r="DZ57" i="1"/>
  <c r="FV57" i="1"/>
  <c r="AZ57" i="1"/>
  <c r="AJ57" i="1"/>
  <c r="BH57" i="1"/>
  <c r="K57" i="1"/>
  <c r="CV57" i="1"/>
  <c r="AK57" i="1"/>
  <c r="CW57" i="1"/>
  <c r="FI57" i="1"/>
  <c r="AL57" i="1"/>
  <c r="CX57" i="1"/>
  <c r="FJ57" i="1"/>
  <c r="AM57" i="1"/>
  <c r="CY57" i="1"/>
  <c r="FK57" i="1"/>
  <c r="BO57" i="1"/>
  <c r="FN57" i="1"/>
  <c r="CR57" i="1"/>
  <c r="H57" i="1"/>
  <c r="DD57" i="1"/>
  <c r="AV57" i="1"/>
  <c r="I57" i="1"/>
  <c r="FM57" i="1"/>
  <c r="EW57" i="1"/>
  <c r="P57" i="1"/>
  <c r="CF57" i="1"/>
  <c r="CT57" i="1"/>
  <c r="EG57" i="1"/>
  <c r="FU57" i="1"/>
  <c r="D57" i="1"/>
  <c r="Q57" i="1"/>
  <c r="FE57" i="1"/>
  <c r="BU57" i="1"/>
  <c r="AI57" i="1"/>
  <c r="BW57" i="1"/>
  <c r="AS57" i="1"/>
  <c r="DE57" i="1"/>
  <c r="FQ57" i="1"/>
  <c r="AT57" i="1"/>
  <c r="DF57" i="1"/>
  <c r="FR57" i="1"/>
  <c r="AU57" i="1"/>
  <c r="DG57" i="1"/>
  <c r="FS57" i="1"/>
  <c r="CC57" i="1"/>
  <c r="GB57" i="1"/>
  <c r="DC57" i="1"/>
  <c r="S57" i="1"/>
  <c r="DR57" i="1"/>
  <c r="BM57" i="1"/>
  <c r="Z57" i="1"/>
  <c r="J57" i="1"/>
  <c r="FT57" i="1"/>
  <c r="AY57" i="1"/>
  <c r="DL57" i="1"/>
  <c r="EI57" i="1"/>
  <c r="BL57" i="1"/>
  <c r="DS57" i="1"/>
  <c r="BA57" i="1"/>
  <c r="DM57" i="1"/>
  <c r="FY57" i="1"/>
  <c r="BB57" i="1"/>
  <c r="DN57" i="1"/>
  <c r="FZ57" i="1"/>
  <c r="BC57" i="1"/>
  <c r="DO57" i="1"/>
  <c r="GA57" i="1"/>
  <c r="CN57" i="1"/>
  <c r="R57" i="1"/>
  <c r="DQ57" i="1"/>
  <c r="AG57" i="1"/>
  <c r="EF57" i="1"/>
  <c r="CJ57" i="1"/>
  <c r="AW57" i="1"/>
  <c r="AA57" i="1"/>
  <c r="L57" i="1"/>
  <c r="CB57" i="1"/>
  <c r="EX57" i="1"/>
  <c r="AN57" i="1"/>
  <c r="FF57" i="1"/>
  <c r="FH57" i="1"/>
  <c r="A58" i="1"/>
  <c r="BI57" i="1"/>
  <c r="DU57" i="1"/>
  <c r="GG57" i="1"/>
  <c r="BJ57" i="1"/>
  <c r="DV57" i="1"/>
  <c r="GH57" i="1"/>
  <c r="BK57" i="1"/>
  <c r="DW57" i="1"/>
  <c r="GI57" i="1"/>
  <c r="DB57" i="1"/>
  <c r="AF57" i="1"/>
  <c r="EB57" i="1"/>
  <c r="AR57" i="1"/>
  <c r="EQ57" i="1"/>
  <c r="DA57" i="1"/>
  <c r="BN57" i="1"/>
  <c r="AX57" i="1"/>
  <c r="AO57" i="1"/>
  <c r="DK57" i="1"/>
  <c r="FX57" i="1"/>
  <c r="CU57" i="1"/>
  <c r="B57" i="1"/>
  <c r="GE57" i="1"/>
  <c r="E57" i="1"/>
  <c r="BQ57" i="1"/>
  <c r="EC57" i="1"/>
  <c r="F57" i="1"/>
  <c r="BR57" i="1"/>
  <c r="ED57" i="1"/>
  <c r="G57" i="1"/>
  <c r="BS57" i="1"/>
  <c r="EE57" i="1"/>
  <c r="DP57" i="1"/>
  <c r="AQ57" i="1"/>
  <c r="EP57" i="1"/>
  <c r="BF57" i="1"/>
  <c r="DX57" i="1"/>
  <c r="CK57" i="1"/>
  <c r="BX57" i="1"/>
  <c r="EN57" i="1"/>
  <c r="EY57" i="1"/>
  <c r="X57" i="1"/>
  <c r="GK247" i="1" l="1"/>
  <c r="EY248" i="1"/>
  <c r="DP248" i="1"/>
  <c r="BQ248" i="1"/>
  <c r="AX248" i="1"/>
  <c r="GI248" i="1"/>
  <c r="BI248" i="1"/>
  <c r="GM248" i="1" s="1"/>
  <c r="AA248" i="1"/>
  <c r="GA248" i="1"/>
  <c r="BA248" i="1"/>
  <c r="Z248" i="1"/>
  <c r="DG248" i="1"/>
  <c r="EN248" i="1"/>
  <c r="EE248" i="1"/>
  <c r="E248" i="1"/>
  <c r="BN248" i="1"/>
  <c r="BX248" i="1"/>
  <c r="BS248" i="1"/>
  <c r="GE248" i="1"/>
  <c r="DA248" i="1"/>
  <c r="BK248" i="1"/>
  <c r="G248" i="1"/>
  <c r="GH248" i="1"/>
  <c r="EF248" i="1"/>
  <c r="EI248" i="1"/>
  <c r="ED248" i="1"/>
  <c r="AR248" i="1"/>
  <c r="AN248" i="1"/>
  <c r="DN248" i="1"/>
  <c r="AT248" i="1"/>
  <c r="BF248" i="1"/>
  <c r="FX248" i="1"/>
  <c r="BJ248" i="1"/>
  <c r="GN248" i="1" s="1"/>
  <c r="DQ248" i="1"/>
  <c r="AY248" i="1"/>
  <c r="FQ248" i="1"/>
  <c r="EP248" i="1"/>
  <c r="F248" i="1"/>
  <c r="DK248" i="1"/>
  <c r="AF248" i="1"/>
  <c r="GG248" i="1"/>
  <c r="CB248" i="1"/>
  <c r="R248" i="1"/>
  <c r="FY248" i="1"/>
  <c r="FT248" i="1"/>
  <c r="CK248" i="1"/>
  <c r="EQ248" i="1"/>
  <c r="FF248" i="1"/>
  <c r="FZ248" i="1"/>
  <c r="S248" i="1"/>
  <c r="DX248" i="1"/>
  <c r="CU248" i="1"/>
  <c r="DV248" i="1"/>
  <c r="AG248" i="1"/>
  <c r="DL248" i="1"/>
  <c r="DC248" i="1"/>
  <c r="BR248" i="1"/>
  <c r="EB248" i="1"/>
  <c r="EX248" i="1"/>
  <c r="BB248" i="1"/>
  <c r="GB248" i="1"/>
  <c r="X248" i="1"/>
  <c r="AQ248" i="1"/>
  <c r="EC248" i="1"/>
  <c r="AO248" i="1"/>
  <c r="DB248" i="1"/>
  <c r="DU248" i="1"/>
  <c r="L248" i="1"/>
  <c r="CN248" i="1"/>
  <c r="DM248" i="1"/>
  <c r="J248" i="1"/>
  <c r="FS248" i="1"/>
  <c r="FH248" i="1"/>
  <c r="CJ248" i="1"/>
  <c r="BC248" i="1"/>
  <c r="BL248" i="1"/>
  <c r="DR248" i="1"/>
  <c r="FR248" i="1"/>
  <c r="DF248" i="1"/>
  <c r="CC248" i="1"/>
  <c r="DW248" i="1"/>
  <c r="AW248" i="1"/>
  <c r="DO248" i="1"/>
  <c r="DS248" i="1"/>
  <c r="BM248" i="1"/>
  <c r="AU248" i="1"/>
  <c r="AI248" i="1"/>
  <c r="CF248" i="1"/>
  <c r="CR248" i="1"/>
  <c r="AL248" i="1"/>
  <c r="AZ248" i="1"/>
  <c r="CD248" i="1"/>
  <c r="AD248" i="1"/>
  <c r="T248" i="1"/>
  <c r="BP248" i="1"/>
  <c r="V248" i="1"/>
  <c r="FW248" i="1"/>
  <c r="BE248" i="1"/>
  <c r="N248" i="1"/>
  <c r="BU248" i="1"/>
  <c r="P248" i="1"/>
  <c r="FN248" i="1"/>
  <c r="FI248" i="1"/>
  <c r="FV248" i="1"/>
  <c r="EZ248" i="1"/>
  <c r="FA248" i="1"/>
  <c r="EJ248" i="1"/>
  <c r="EO248" i="1"/>
  <c r="ES248" i="1"/>
  <c r="DJ248" i="1"/>
  <c r="EA248" i="1"/>
  <c r="EK248" i="1"/>
  <c r="FE248" i="1"/>
  <c r="EW248" i="1"/>
  <c r="BO248" i="1"/>
  <c r="CW248" i="1"/>
  <c r="DZ248" i="1"/>
  <c r="BD248" i="1"/>
  <c r="CO248" i="1"/>
  <c r="DI248" i="1"/>
  <c r="AP248" i="1"/>
  <c r="CG248" i="1"/>
  <c r="CL248" i="1"/>
  <c r="AB248" i="1"/>
  <c r="BY248" i="1"/>
  <c r="Q248" i="1"/>
  <c r="FM248" i="1"/>
  <c r="FK248" i="1"/>
  <c r="AK248" i="1"/>
  <c r="EV248" i="1"/>
  <c r="FC248" i="1"/>
  <c r="AC248" i="1"/>
  <c r="DY248" i="1"/>
  <c r="EU248" i="1"/>
  <c r="U248" i="1"/>
  <c r="DH248" i="1"/>
  <c r="EM248" i="1"/>
  <c r="M248" i="1"/>
  <c r="I248" i="1"/>
  <c r="CY248" i="1"/>
  <c r="CV248" i="1"/>
  <c r="GF248" i="1"/>
  <c r="CQ248" i="1"/>
  <c r="BV248" i="1"/>
  <c r="FL248" i="1"/>
  <c r="CI248" i="1"/>
  <c r="AH248" i="1"/>
  <c r="ER248" i="1"/>
  <c r="CA248" i="1"/>
  <c r="DE248" i="1"/>
  <c r="FU248" i="1"/>
  <c r="AV248" i="1"/>
  <c r="AM248" i="1"/>
  <c r="K248" i="1"/>
  <c r="Y248" i="1"/>
  <c r="AE248" i="1"/>
  <c r="FG248" i="1"/>
  <c r="GD248" i="1"/>
  <c r="W248" i="1"/>
  <c r="CZ248" i="1"/>
  <c r="FP248" i="1"/>
  <c r="O248" i="1"/>
  <c r="AS248" i="1"/>
  <c r="EG248" i="1"/>
  <c r="DD248" i="1"/>
  <c r="FJ248" i="1"/>
  <c r="BH248" i="1"/>
  <c r="GL248" i="1" s="1"/>
  <c r="CS248" i="1"/>
  <c r="FB248" i="1"/>
  <c r="DT248" i="1"/>
  <c r="CE248" i="1"/>
  <c r="ET248" i="1"/>
  <c r="BG248" i="1"/>
  <c r="BT248" i="1"/>
  <c r="EL248" i="1"/>
  <c r="BW248" i="1"/>
  <c r="CT248" i="1"/>
  <c r="H248" i="1"/>
  <c r="CX248" i="1"/>
  <c r="AJ248" i="1"/>
  <c r="GC248" i="1"/>
  <c r="CP248" i="1"/>
  <c r="EH248" i="1"/>
  <c r="FO248" i="1"/>
  <c r="CH248" i="1"/>
  <c r="CM248" i="1"/>
  <c r="FD248" i="1"/>
  <c r="BZ248" i="1"/>
  <c r="R58" i="1"/>
  <c r="CD58" i="1"/>
  <c r="EP58" i="1"/>
  <c r="AA58" i="1"/>
  <c r="CM58" i="1"/>
  <c r="EY58" i="1"/>
  <c r="AJ58" i="1"/>
  <c r="CV58" i="1"/>
  <c r="FH58" i="1"/>
  <c r="BI58" i="1"/>
  <c r="FE58" i="1"/>
  <c r="BU58" i="1"/>
  <c r="FT58" i="1"/>
  <c r="CJ58" i="1"/>
  <c r="GI58" i="1"/>
  <c r="FK58" i="1"/>
  <c r="DX58" i="1"/>
  <c r="CK58" i="1"/>
  <c r="DO58" i="1"/>
  <c r="AE58" i="1"/>
  <c r="FD58" i="1"/>
  <c r="FR58" i="1"/>
  <c r="EW58" i="1"/>
  <c r="EM58" i="1"/>
  <c r="Z58" i="1"/>
  <c r="CL58" i="1"/>
  <c r="EX58" i="1"/>
  <c r="AI58" i="1"/>
  <c r="CU58" i="1"/>
  <c r="FG58" i="1"/>
  <c r="AR58" i="1"/>
  <c r="DD58" i="1"/>
  <c r="FP58" i="1"/>
  <c r="BT58" i="1"/>
  <c r="FS58" i="1"/>
  <c r="CI58" i="1"/>
  <c r="GH58" i="1"/>
  <c r="CX58" i="1"/>
  <c r="U58" i="1"/>
  <c r="GB58" i="1"/>
  <c r="EO58" i="1"/>
  <c r="DE58" i="1"/>
  <c r="FA58" i="1"/>
  <c r="BE58" i="1"/>
  <c r="N58" i="1"/>
  <c r="AF58" i="1"/>
  <c r="BZ58" i="1"/>
  <c r="CB58" i="1"/>
  <c r="AH58" i="1"/>
  <c r="CT58" i="1"/>
  <c r="FF58" i="1"/>
  <c r="AQ58" i="1"/>
  <c r="DC58" i="1"/>
  <c r="FO58" i="1"/>
  <c r="AZ58" i="1"/>
  <c r="DL58" i="1"/>
  <c r="FX58" i="1"/>
  <c r="CH58" i="1"/>
  <c r="GG58" i="1"/>
  <c r="CW58" i="1"/>
  <c r="M58" i="1"/>
  <c r="DI58" i="1"/>
  <c r="AO58" i="1"/>
  <c r="E58" i="1"/>
  <c r="FL58" i="1"/>
  <c r="DY58" i="1"/>
  <c r="GA58" i="1"/>
  <c r="CQ58" i="1"/>
  <c r="BR58" i="1"/>
  <c r="CY58" i="1"/>
  <c r="FZ58" i="1"/>
  <c r="CR58" i="1"/>
  <c r="AP58" i="1"/>
  <c r="DB58" i="1"/>
  <c r="FN58" i="1"/>
  <c r="AY58" i="1"/>
  <c r="DK58" i="1"/>
  <c r="DT58" i="1"/>
  <c r="GF58" i="1"/>
  <c r="DH58" i="1"/>
  <c r="BL58" i="1"/>
  <c r="ES58" i="1"/>
  <c r="EC58" i="1"/>
  <c r="D58" i="1"/>
  <c r="DU58" i="1"/>
  <c r="EV58" i="1"/>
  <c r="Q58" i="1"/>
  <c r="AN58" i="1"/>
  <c r="AX58" i="1"/>
  <c r="DJ58" i="1"/>
  <c r="FV58" i="1"/>
  <c r="BG58" i="1"/>
  <c r="DS58" i="1"/>
  <c r="GE58" i="1"/>
  <c r="BP58" i="1"/>
  <c r="EB58" i="1"/>
  <c r="H58" i="1"/>
  <c r="DG58" i="1"/>
  <c r="W58" i="1"/>
  <c r="DV58" i="1"/>
  <c r="AL58" i="1"/>
  <c r="EK58" i="1"/>
  <c r="CC58" i="1"/>
  <c r="AS58" i="1"/>
  <c r="F58" i="1"/>
  <c r="FM58" i="1"/>
  <c r="BD58" i="1"/>
  <c r="FC58" i="1"/>
  <c r="FQ58" i="1"/>
  <c r="ED58" i="1"/>
  <c r="FY58" i="1"/>
  <c r="BF58" i="1"/>
  <c r="DR58" i="1"/>
  <c r="GD58" i="1"/>
  <c r="BO58" i="1"/>
  <c r="EA58" i="1"/>
  <c r="L58" i="1"/>
  <c r="BX58" i="1"/>
  <c r="AK58" i="1"/>
  <c r="CZ58" i="1"/>
  <c r="CP58" i="1"/>
  <c r="A59" i="1"/>
  <c r="BN58" i="1"/>
  <c r="DZ58" i="1"/>
  <c r="K58" i="1"/>
  <c r="BW58" i="1"/>
  <c r="EI58" i="1"/>
  <c r="T58" i="1"/>
  <c r="CF58" i="1"/>
  <c r="ER58" i="1"/>
  <c r="AG58" i="1"/>
  <c r="EF58" i="1"/>
  <c r="AV58" i="1"/>
  <c r="EU58" i="1"/>
  <c r="BK58" i="1"/>
  <c r="FJ58" i="1"/>
  <c r="DQ58" i="1"/>
  <c r="CG58" i="1"/>
  <c r="AT58" i="1"/>
  <c r="BC58" i="1"/>
  <c r="DP58" i="1"/>
  <c r="BB58" i="1"/>
  <c r="BS58" i="1"/>
  <c r="EE58" i="1"/>
  <c r="B58" i="1"/>
  <c r="FW58" i="1"/>
  <c r="CS58" i="1"/>
  <c r="X58" i="1"/>
  <c r="Y58" i="1"/>
  <c r="AD58" i="1"/>
  <c r="AM58" i="1"/>
  <c r="V58" i="1"/>
  <c r="AW58" i="1"/>
  <c r="AC58" i="1"/>
  <c r="O58" i="1"/>
  <c r="J58" i="1"/>
  <c r="BV58" i="1"/>
  <c r="EH58" i="1"/>
  <c r="S58" i="1"/>
  <c r="CE58" i="1"/>
  <c r="EQ58" i="1"/>
  <c r="AB58" i="1"/>
  <c r="CN58" i="1"/>
  <c r="EZ58" i="1"/>
  <c r="AU58" i="1"/>
  <c r="ET58" i="1"/>
  <c r="BJ58" i="1"/>
  <c r="FI58" i="1"/>
  <c r="BY58" i="1"/>
  <c r="FU58" i="1"/>
  <c r="EN58" i="1"/>
  <c r="DA58" i="1"/>
  <c r="BQ58" i="1"/>
  <c r="CO58" i="1"/>
  <c r="FB58" i="1"/>
  <c r="DF58" i="1"/>
  <c r="DN58" i="1"/>
  <c r="P58" i="1"/>
  <c r="CA58" i="1"/>
  <c r="BH58" i="1"/>
  <c r="I58" i="1"/>
  <c r="DW58" i="1"/>
  <c r="GC58" i="1"/>
  <c r="DM58" i="1"/>
  <c r="EL58" i="1"/>
  <c r="EJ58" i="1"/>
  <c r="EG58" i="1"/>
  <c r="BM58" i="1"/>
  <c r="G58" i="1"/>
  <c r="BA58" i="1"/>
  <c r="GK248" i="1" l="1"/>
  <c r="DW249" i="1"/>
  <c r="ET249" i="1"/>
  <c r="AD249" i="1"/>
  <c r="I249" i="1"/>
  <c r="AU249" i="1"/>
  <c r="Y249" i="1"/>
  <c r="AV249" i="1"/>
  <c r="K249" i="1"/>
  <c r="L249" i="1"/>
  <c r="DA249" i="1"/>
  <c r="J249" i="1"/>
  <c r="BC249" i="1"/>
  <c r="EA249" i="1"/>
  <c r="DV249" i="1"/>
  <c r="EG249" i="1"/>
  <c r="CN249" i="1"/>
  <c r="CS249" i="1"/>
  <c r="AG249" i="1"/>
  <c r="BD249" i="1"/>
  <c r="P249" i="1"/>
  <c r="AB249" i="1"/>
  <c r="FW249" i="1"/>
  <c r="ER249" i="1"/>
  <c r="FM249" i="1"/>
  <c r="EL249" i="1"/>
  <c r="CP249" i="1"/>
  <c r="BA249" i="1"/>
  <c r="CO249" i="1"/>
  <c r="EH249" i="1"/>
  <c r="BB249" i="1"/>
  <c r="G249" i="1"/>
  <c r="BQ249" i="1"/>
  <c r="BV249" i="1"/>
  <c r="DP249" i="1"/>
  <c r="FQ249" i="1"/>
  <c r="BH249" i="1"/>
  <c r="EZ249" i="1"/>
  <c r="X249" i="1"/>
  <c r="EF249" i="1"/>
  <c r="DZ249" i="1"/>
  <c r="FC249" i="1"/>
  <c r="BG249" i="1"/>
  <c r="CA249" i="1"/>
  <c r="EN249" i="1"/>
  <c r="O249" i="1"/>
  <c r="AT249" i="1"/>
  <c r="BO249" i="1"/>
  <c r="W249" i="1"/>
  <c r="EJ249" i="1"/>
  <c r="FU249" i="1"/>
  <c r="AC249" i="1"/>
  <c r="CG249" i="1"/>
  <c r="GD249" i="1"/>
  <c r="DG249" i="1"/>
  <c r="DN249" i="1"/>
  <c r="BY249" i="1"/>
  <c r="EQ249" i="1"/>
  <c r="AW249" i="1"/>
  <c r="DQ249" i="1"/>
  <c r="CF249" i="1"/>
  <c r="DR249" i="1"/>
  <c r="F249" i="1"/>
  <c r="DM249" i="1"/>
  <c r="DF249" i="1"/>
  <c r="FI249" i="1"/>
  <c r="CE249" i="1"/>
  <c r="V249" i="1"/>
  <c r="EE249" i="1"/>
  <c r="FJ249" i="1"/>
  <c r="T249" i="1"/>
  <c r="CZ249" i="1"/>
  <c r="BF249" i="1"/>
  <c r="AS249" i="1"/>
  <c r="GC249" i="1"/>
  <c r="FB249" i="1"/>
  <c r="BJ249" i="1"/>
  <c r="GM249" i="1" s="1"/>
  <c r="S249" i="1"/>
  <c r="AM249" i="1"/>
  <c r="BS249" i="1"/>
  <c r="H249" i="1"/>
  <c r="AL249" i="1"/>
  <c r="BK249" i="1"/>
  <c r="GN249" i="1" s="1"/>
  <c r="EI249" i="1"/>
  <c r="AK249" i="1"/>
  <c r="FY249" i="1"/>
  <c r="CC249" i="1"/>
  <c r="DS249" i="1"/>
  <c r="DU249" i="1"/>
  <c r="DK249" i="1"/>
  <c r="BR249" i="1"/>
  <c r="M249" i="1"/>
  <c r="DC249" i="1"/>
  <c r="N249" i="1"/>
  <c r="GH249" i="1"/>
  <c r="CU249" i="1"/>
  <c r="FD249" i="1"/>
  <c r="FT249" i="1"/>
  <c r="CM249" i="1"/>
  <c r="DJ249" i="1"/>
  <c r="ES249" i="1"/>
  <c r="DB249" i="1"/>
  <c r="DY249" i="1"/>
  <c r="CH249" i="1"/>
  <c r="CT249" i="1"/>
  <c r="DE249" i="1"/>
  <c r="BT249" i="1"/>
  <c r="CL249" i="1"/>
  <c r="CK249" i="1"/>
  <c r="BI249" i="1"/>
  <c r="GL249" i="1" s="1"/>
  <c r="CD249" i="1"/>
  <c r="BM249" i="1"/>
  <c r="AX249" i="1"/>
  <c r="BL249" i="1"/>
  <c r="AP249" i="1"/>
  <c r="FL249" i="1"/>
  <c r="FX249" i="1"/>
  <c r="AH249" i="1"/>
  <c r="EO249" i="1"/>
  <c r="FP249" i="1"/>
  <c r="Z249" i="1"/>
  <c r="DX249" i="1"/>
  <c r="FH249" i="1"/>
  <c r="R249" i="1"/>
  <c r="EB249" i="1"/>
  <c r="AN249" i="1"/>
  <c r="DH249" i="1"/>
  <c r="CR249" i="1"/>
  <c r="E249" i="1"/>
  <c r="DL249" i="1"/>
  <c r="CB249" i="1"/>
  <c r="GB249" i="1"/>
  <c r="DD249" i="1"/>
  <c r="EM249" i="1"/>
  <c r="FK249" i="1"/>
  <c r="CV249" i="1"/>
  <c r="BP249" i="1"/>
  <c r="Q249" i="1"/>
  <c r="GF249" i="1"/>
  <c r="FZ249" i="1"/>
  <c r="AO249" i="1"/>
  <c r="AZ249" i="1"/>
  <c r="BZ249" i="1"/>
  <c r="U249" i="1"/>
  <c r="AR249" i="1"/>
  <c r="EW249" i="1"/>
  <c r="GI249" i="1"/>
  <c r="AJ249" i="1"/>
  <c r="EU249" i="1"/>
  <c r="BW249" i="1"/>
  <c r="BX249" i="1"/>
  <c r="ED249" i="1"/>
  <c r="EK249" i="1"/>
  <c r="GE249" i="1"/>
  <c r="EV249" i="1"/>
  <c r="DT249" i="1"/>
  <c r="CY249" i="1"/>
  <c r="DI249" i="1"/>
  <c r="FO249" i="1"/>
  <c r="AF249" i="1"/>
  <c r="CX249" i="1"/>
  <c r="FG249" i="1"/>
  <c r="FR249" i="1"/>
  <c r="CJ249" i="1"/>
  <c r="EY249" i="1"/>
  <c r="AY249" i="1"/>
  <c r="CQ249" i="1"/>
  <c r="CW249" i="1"/>
  <c r="AQ249" i="1"/>
  <c r="BE249" i="1"/>
  <c r="CI249" i="1"/>
  <c r="AI249" i="1"/>
  <c r="AE249" i="1"/>
  <c r="BU249" i="1"/>
  <c r="AA249" i="1"/>
  <c r="BN249" i="1"/>
  <c r="FV249" i="1"/>
  <c r="EC249" i="1"/>
  <c r="FN249" i="1"/>
  <c r="GA249" i="1"/>
  <c r="GG249" i="1"/>
  <c r="FF249" i="1"/>
  <c r="FA249" i="1"/>
  <c r="FS249" i="1"/>
  <c r="EX249" i="1"/>
  <c r="DO249" i="1"/>
  <c r="FE249" i="1"/>
  <c r="EP249" i="1"/>
  <c r="ET59" i="1"/>
  <c r="FL59" i="1"/>
  <c r="FU59" i="1"/>
  <c r="DM59" i="1"/>
  <c r="EP59" i="1"/>
  <c r="CF59" i="1"/>
  <c r="AH59" i="1"/>
  <c r="FQ59" i="1"/>
  <c r="L59" i="1"/>
  <c r="FB59" i="1"/>
  <c r="A60" i="1"/>
  <c r="BK59" i="1"/>
  <c r="DW59" i="1"/>
  <c r="GI59" i="1"/>
  <c r="BL59" i="1"/>
  <c r="DX59" i="1"/>
  <c r="I59" i="1"/>
  <c r="BU59" i="1"/>
  <c r="EG59" i="1"/>
  <c r="AA59" i="1"/>
  <c r="DZ59" i="1"/>
  <c r="BA59" i="1"/>
  <c r="EZ59" i="1"/>
  <c r="CD59" i="1"/>
  <c r="FZ59" i="1"/>
  <c r="FG59" i="1"/>
  <c r="EQ59" i="1"/>
  <c r="DD59" i="1"/>
  <c r="EC59" i="1"/>
  <c r="J59" i="1"/>
  <c r="DV59" i="1"/>
  <c r="ES59" i="1"/>
  <c r="S59" i="1"/>
  <c r="BF59" i="1"/>
  <c r="O59" i="1"/>
  <c r="CA59" i="1"/>
  <c r="EM59" i="1"/>
  <c r="P59" i="1"/>
  <c r="CB59" i="1"/>
  <c r="EN59" i="1"/>
  <c r="Y59" i="1"/>
  <c r="CK59" i="1"/>
  <c r="EW59" i="1"/>
  <c r="AZ59" i="1"/>
  <c r="EY59" i="1"/>
  <c r="BZ59" i="1"/>
  <c r="FY59" i="1"/>
  <c r="DC59" i="1"/>
  <c r="AK59" i="1"/>
  <c r="U59" i="1"/>
  <c r="GE59" i="1"/>
  <c r="ER59" i="1"/>
  <c r="F59" i="1"/>
  <c r="BV59" i="1"/>
  <c r="AD59" i="1"/>
  <c r="K59" i="1"/>
  <c r="DK59" i="1"/>
  <c r="BW59" i="1"/>
  <c r="G59" i="1"/>
  <c r="BS59" i="1"/>
  <c r="EE59" i="1"/>
  <c r="H59" i="1"/>
  <c r="BT59" i="1"/>
  <c r="EF59" i="1"/>
  <c r="Q59" i="1"/>
  <c r="CC59" i="1"/>
  <c r="EO59" i="1"/>
  <c r="AL59" i="1"/>
  <c r="EK59" i="1"/>
  <c r="BO59" i="1"/>
  <c r="FN59" i="1"/>
  <c r="CO59" i="1"/>
  <c r="T59" i="1"/>
  <c r="GD59" i="1"/>
  <c r="FH59" i="1"/>
  <c r="DU59" i="1"/>
  <c r="FF59" i="1"/>
  <c r="AJ59" i="1"/>
  <c r="FW59" i="1"/>
  <c r="GH59" i="1"/>
  <c r="DJ59" i="1"/>
  <c r="BG59" i="1"/>
  <c r="W59" i="1"/>
  <c r="CI59" i="1"/>
  <c r="EU59" i="1"/>
  <c r="X59" i="1"/>
  <c r="CJ59" i="1"/>
  <c r="EV59" i="1"/>
  <c r="AG59" i="1"/>
  <c r="CS59" i="1"/>
  <c r="FE59" i="1"/>
  <c r="BN59" i="1"/>
  <c r="FJ59" i="1"/>
  <c r="CN59" i="1"/>
  <c r="R59" i="1"/>
  <c r="DN59" i="1"/>
  <c r="BH59" i="1"/>
  <c r="AR59" i="1"/>
  <c r="E59" i="1"/>
  <c r="FI59" i="1"/>
  <c r="AI59" i="1"/>
  <c r="DE59" i="1"/>
  <c r="CH59" i="1"/>
  <c r="CP59" i="1"/>
  <c r="EX59" i="1"/>
  <c r="AE59" i="1"/>
  <c r="CQ59" i="1"/>
  <c r="FC59" i="1"/>
  <c r="AF59" i="1"/>
  <c r="CR59" i="1"/>
  <c r="FD59" i="1"/>
  <c r="AO59" i="1"/>
  <c r="DA59" i="1"/>
  <c r="FM59" i="1"/>
  <c r="BY59" i="1"/>
  <c r="FX59" i="1"/>
  <c r="DB59" i="1"/>
  <c r="AC59" i="1"/>
  <c r="EB59" i="1"/>
  <c r="CE59" i="1"/>
  <c r="BI59" i="1"/>
  <c r="V59" i="1"/>
  <c r="GF59" i="1"/>
  <c r="BR59" i="1"/>
  <c r="EH59" i="1"/>
  <c r="EI59" i="1"/>
  <c r="FR59" i="1"/>
  <c r="DR59" i="1"/>
  <c r="B59" i="1"/>
  <c r="AM59" i="1"/>
  <c r="CY59" i="1"/>
  <c r="FK59" i="1"/>
  <c r="AN59" i="1"/>
  <c r="CZ59" i="1"/>
  <c r="AW59" i="1"/>
  <c r="DI59" i="1"/>
  <c r="CM59" i="1"/>
  <c r="N59" i="1"/>
  <c r="AQ59" i="1"/>
  <c r="CV59" i="1"/>
  <c r="AS59" i="1"/>
  <c r="CU59" i="1"/>
  <c r="GG59" i="1"/>
  <c r="DG59" i="1"/>
  <c r="FT59" i="1"/>
  <c r="CX59" i="1"/>
  <c r="FA59" i="1"/>
  <c r="BQ59" i="1"/>
  <c r="DF59" i="1"/>
  <c r="GB59" i="1"/>
  <c r="DL59" i="1"/>
  <c r="CT59" i="1"/>
  <c r="FV59" i="1"/>
  <c r="ED59" i="1"/>
  <c r="BM59" i="1"/>
  <c r="DQ59" i="1"/>
  <c r="D59" i="1"/>
  <c r="BD59" i="1"/>
  <c r="M59" i="1"/>
  <c r="DO59" i="1"/>
  <c r="FO59" i="1"/>
  <c r="DS59" i="1"/>
  <c r="FP59" i="1"/>
  <c r="AY59" i="1"/>
  <c r="CW59" i="1"/>
  <c r="BX59" i="1"/>
  <c r="DH59" i="1"/>
  <c r="AT59" i="1"/>
  <c r="FS59" i="1"/>
  <c r="BE59" i="1"/>
  <c r="AB59" i="1"/>
  <c r="AX59" i="1"/>
  <c r="AP59" i="1"/>
  <c r="AV59" i="1"/>
  <c r="Z59" i="1"/>
  <c r="DT59" i="1"/>
  <c r="BB59" i="1"/>
  <c r="CG59" i="1"/>
  <c r="GA59" i="1"/>
  <c r="EJ59" i="1"/>
  <c r="EA59" i="1"/>
  <c r="EL59" i="1"/>
  <c r="GC59" i="1"/>
  <c r="BP59" i="1"/>
  <c r="DY59" i="1"/>
  <c r="AU59" i="1"/>
  <c r="BJ59" i="1"/>
  <c r="BC59" i="1"/>
  <c r="DP59" i="1"/>
  <c r="CL59" i="1"/>
  <c r="GK249" i="1" l="1"/>
  <c r="DY250" i="1"/>
  <c r="DP250" i="1"/>
  <c r="CL250" i="1"/>
  <c r="EL250" i="1"/>
  <c r="AV250" i="1"/>
  <c r="BX250" i="1"/>
  <c r="AU250" i="1"/>
  <c r="CG250" i="1"/>
  <c r="BE250" i="1"/>
  <c r="FS250" i="1"/>
  <c r="BP250" i="1"/>
  <c r="DT250" i="1"/>
  <c r="BB250" i="1"/>
  <c r="GC250" i="1"/>
  <c r="Z250" i="1"/>
  <c r="DH250" i="1"/>
  <c r="FO250" i="1"/>
  <c r="FV250" i="1"/>
  <c r="FT250" i="1"/>
  <c r="CM250" i="1"/>
  <c r="BI250" i="1"/>
  <c r="DA250" i="1"/>
  <c r="EX250" i="1"/>
  <c r="BH250" i="1"/>
  <c r="AG250" i="1"/>
  <c r="DJ250" i="1"/>
  <c r="T250" i="1"/>
  <c r="Q250" i="1"/>
  <c r="DK250" i="1"/>
  <c r="AK250" i="1"/>
  <c r="Y250" i="1"/>
  <c r="S250" i="1"/>
  <c r="FZ250" i="1"/>
  <c r="I250" i="1"/>
  <c r="L250" i="1"/>
  <c r="ET250" i="1"/>
  <c r="M250" i="1"/>
  <c r="DL250" i="1"/>
  <c r="GG250" i="1"/>
  <c r="AW250" i="1"/>
  <c r="FR250" i="1"/>
  <c r="EB250" i="1"/>
  <c r="FD250" i="1"/>
  <c r="CH250" i="1"/>
  <c r="R250" i="1"/>
  <c r="CJ250" i="1"/>
  <c r="FW250" i="1"/>
  <c r="FN250" i="1"/>
  <c r="BT250" i="1"/>
  <c r="AD250" i="1"/>
  <c r="FY250" i="1"/>
  <c r="CB250" i="1"/>
  <c r="DV250" i="1"/>
  <c r="EZ250" i="1"/>
  <c r="BL250" i="1"/>
  <c r="GN250" i="1" s="1"/>
  <c r="AH250" i="1"/>
  <c r="BD250" i="1"/>
  <c r="GB250" i="1"/>
  <c r="CU250" i="1"/>
  <c r="CZ250" i="1"/>
  <c r="EI250" i="1"/>
  <c r="AC250" i="1"/>
  <c r="CR250" i="1"/>
  <c r="DE250" i="1"/>
  <c r="CN250" i="1"/>
  <c r="X250" i="1"/>
  <c r="AJ250" i="1"/>
  <c r="BO250" i="1"/>
  <c r="H250" i="1"/>
  <c r="BV250" i="1"/>
  <c r="BZ250" i="1"/>
  <c r="P250" i="1"/>
  <c r="J250" i="1"/>
  <c r="BA250" i="1"/>
  <c r="GI250" i="1"/>
  <c r="CF250" i="1"/>
  <c r="DF250" i="1"/>
  <c r="AS250" i="1"/>
  <c r="AN250" i="1"/>
  <c r="EH250" i="1"/>
  <c r="DB250" i="1"/>
  <c r="AF250" i="1"/>
  <c r="AI250" i="1"/>
  <c r="FJ250" i="1"/>
  <c r="EU250" i="1"/>
  <c r="FF250" i="1"/>
  <c r="EK250" i="1"/>
  <c r="EE250" i="1"/>
  <c r="F250" i="1"/>
  <c r="EY250" i="1"/>
  <c r="EM250" i="1"/>
  <c r="EC250" i="1"/>
  <c r="DZ250" i="1"/>
  <c r="DW250" i="1"/>
  <c r="EP250" i="1"/>
  <c r="EA250" i="1"/>
  <c r="BC250" i="1"/>
  <c r="AX250" i="1"/>
  <c r="BQ250" i="1"/>
  <c r="FK250" i="1"/>
  <c r="BR250" i="1"/>
  <c r="FX250" i="1"/>
  <c r="FC250" i="1"/>
  <c r="FI250" i="1"/>
  <c r="BN250" i="1"/>
  <c r="CI250" i="1"/>
  <c r="DU250" i="1"/>
  <c r="AL250" i="1"/>
  <c r="BS250" i="1"/>
  <c r="ER250" i="1"/>
  <c r="AZ250" i="1"/>
  <c r="CA250" i="1"/>
  <c r="DD250" i="1"/>
  <c r="AA250" i="1"/>
  <c r="BK250" i="1"/>
  <c r="GM250" i="1" s="1"/>
  <c r="DM250" i="1"/>
  <c r="AP250" i="1"/>
  <c r="CW250" i="1"/>
  <c r="EJ250" i="1"/>
  <c r="AY250" i="1"/>
  <c r="DQ250" i="1"/>
  <c r="CV250" i="1"/>
  <c r="BJ250" i="1"/>
  <c r="GL250" i="1" s="1"/>
  <c r="GA250" i="1"/>
  <c r="AB250" i="1"/>
  <c r="FP250" i="1"/>
  <c r="BM250" i="1"/>
  <c r="FA250" i="1"/>
  <c r="AQ250" i="1"/>
  <c r="CY250" i="1"/>
  <c r="GF250" i="1"/>
  <c r="BY250" i="1"/>
  <c r="CQ250" i="1"/>
  <c r="E250" i="1"/>
  <c r="FE250" i="1"/>
  <c r="W250" i="1"/>
  <c r="FH250" i="1"/>
  <c r="EO250" i="1"/>
  <c r="G250" i="1"/>
  <c r="GE250" i="1"/>
  <c r="EW250" i="1"/>
  <c r="O250" i="1"/>
  <c r="EQ250" i="1"/>
  <c r="EG250" i="1"/>
  <c r="FU250" i="1"/>
  <c r="DS250" i="1"/>
  <c r="ED250" i="1"/>
  <c r="CX250" i="1"/>
  <c r="N250" i="1"/>
  <c r="AM250" i="1"/>
  <c r="V250" i="1"/>
  <c r="FM250" i="1"/>
  <c r="AE250" i="1"/>
  <c r="AR250" i="1"/>
  <c r="CS250" i="1"/>
  <c r="BG250" i="1"/>
  <c r="GD250" i="1"/>
  <c r="CC250" i="1"/>
  <c r="BW250" i="1"/>
  <c r="U250" i="1"/>
  <c r="CK250" i="1"/>
  <c r="BF250" i="1"/>
  <c r="FG250" i="1"/>
  <c r="BU250" i="1"/>
  <c r="FB250" i="1"/>
  <c r="FL250" i="1"/>
  <c r="AT250" i="1"/>
  <c r="DO250" i="1"/>
  <c r="CT250" i="1"/>
  <c r="DG250" i="1"/>
  <c r="DI250" i="1"/>
  <c r="DR250" i="1"/>
  <c r="CE250" i="1"/>
  <c r="AO250" i="1"/>
  <c r="CP250" i="1"/>
  <c r="DN250" i="1"/>
  <c r="EV250" i="1"/>
  <c r="GH250" i="1"/>
  <c r="CO250" i="1"/>
  <c r="EF250" i="1"/>
  <c r="K250" i="1"/>
  <c r="DC250" i="1"/>
  <c r="EN250" i="1"/>
  <c r="ES250" i="1"/>
  <c r="CD250" i="1"/>
  <c r="DX250" i="1"/>
  <c r="FQ250" i="1"/>
  <c r="T60" i="1"/>
  <c r="CF60" i="1"/>
  <c r="ER60" i="1"/>
  <c r="U60" i="1"/>
  <c r="CG60" i="1"/>
  <c r="ES60" i="1"/>
  <c r="V60" i="1"/>
  <c r="CH60" i="1"/>
  <c r="ET60" i="1"/>
  <c r="AF60" i="1"/>
  <c r="EE60" i="1"/>
  <c r="AU60" i="1"/>
  <c r="EQ60" i="1"/>
  <c r="BG60" i="1"/>
  <c r="FF60" i="1"/>
  <c r="DO60" i="1"/>
  <c r="CY60" i="1"/>
  <c r="CC60" i="1"/>
  <c r="BV60" i="1"/>
  <c r="EO60" i="1"/>
  <c r="AY60" i="1"/>
  <c r="FL60" i="1"/>
  <c r="D60" i="1"/>
  <c r="DZ60" i="1"/>
  <c r="FD60" i="1"/>
  <c r="CI60" i="1"/>
  <c r="FC60" i="1"/>
  <c r="DW60" i="1"/>
  <c r="O60" i="1"/>
  <c r="EW60" i="1"/>
  <c r="AA60" i="1"/>
  <c r="Y60" i="1"/>
  <c r="A61" i="1"/>
  <c r="E60" i="1"/>
  <c r="BR60" i="1"/>
  <c r="DC60" i="1"/>
  <c r="AH60" i="1"/>
  <c r="AO60" i="1"/>
  <c r="EV60" i="1"/>
  <c r="AB60" i="1"/>
  <c r="CN60" i="1"/>
  <c r="EZ60" i="1"/>
  <c r="AC60" i="1"/>
  <c r="CO60" i="1"/>
  <c r="FA60" i="1"/>
  <c r="AD60" i="1"/>
  <c r="CP60" i="1"/>
  <c r="FB60" i="1"/>
  <c r="AQ60" i="1"/>
  <c r="EP60" i="1"/>
  <c r="BF60" i="1"/>
  <c r="FE60" i="1"/>
  <c r="BU60" i="1"/>
  <c r="FT60" i="1"/>
  <c r="EI60" i="1"/>
  <c r="DP60" i="1"/>
  <c r="CZ60" i="1"/>
  <c r="DB60" i="1"/>
  <c r="FU60" i="1"/>
  <c r="CQ60" i="1"/>
  <c r="BO60" i="1"/>
  <c r="AI60" i="1"/>
  <c r="Z60" i="1"/>
  <c r="AJ60" i="1"/>
  <c r="CV60" i="1"/>
  <c r="FH60" i="1"/>
  <c r="AK60" i="1"/>
  <c r="CW60" i="1"/>
  <c r="FI60" i="1"/>
  <c r="AL60" i="1"/>
  <c r="CX60" i="1"/>
  <c r="FJ60" i="1"/>
  <c r="BE60" i="1"/>
  <c r="BT60" i="1"/>
  <c r="FS60" i="1"/>
  <c r="GE60" i="1"/>
  <c r="EM60" i="1"/>
  <c r="EH60" i="1"/>
  <c r="EX60" i="1"/>
  <c r="CM60" i="1"/>
  <c r="AE60" i="1"/>
  <c r="EB60" i="1"/>
  <c r="EC60" i="1"/>
  <c r="G60" i="1"/>
  <c r="S60" i="1"/>
  <c r="CA60" i="1"/>
  <c r="BW60" i="1"/>
  <c r="CL60" i="1"/>
  <c r="AR60" i="1"/>
  <c r="DD60" i="1"/>
  <c r="FP60" i="1"/>
  <c r="AS60" i="1"/>
  <c r="DE60" i="1"/>
  <c r="FQ60" i="1"/>
  <c r="AT60" i="1"/>
  <c r="DF60" i="1"/>
  <c r="FR60" i="1"/>
  <c r="BS60" i="1"/>
  <c r="FO60" i="1"/>
  <c r="CE60" i="1"/>
  <c r="GD60" i="1"/>
  <c r="CT60" i="1"/>
  <c r="P60" i="1"/>
  <c r="FW60" i="1"/>
  <c r="FG60" i="1"/>
  <c r="EN60" i="1"/>
  <c r="FN60" i="1"/>
  <c r="AX60" i="1"/>
  <c r="BC60" i="1"/>
  <c r="CK60" i="1"/>
  <c r="DY60" i="1"/>
  <c r="B60" i="1"/>
  <c r="AZ60" i="1"/>
  <c r="DL60" i="1"/>
  <c r="FX60" i="1"/>
  <c r="BA60" i="1"/>
  <c r="DM60" i="1"/>
  <c r="FY60" i="1"/>
  <c r="BB60" i="1"/>
  <c r="DN60" i="1"/>
  <c r="FZ60" i="1"/>
  <c r="CD60" i="1"/>
  <c r="GC60" i="1"/>
  <c r="CS60" i="1"/>
  <c r="I60" i="1"/>
  <c r="DH60" i="1"/>
  <c r="AM60" i="1"/>
  <c r="Q60" i="1"/>
  <c r="GA60" i="1"/>
  <c r="FK60" i="1"/>
  <c r="K60" i="1"/>
  <c r="CJ60" i="1"/>
  <c r="DA60" i="1"/>
  <c r="FM60" i="1"/>
  <c r="EA60" i="1"/>
  <c r="BH60" i="1"/>
  <c r="DT60" i="1"/>
  <c r="GF60" i="1"/>
  <c r="BI60" i="1"/>
  <c r="DU60" i="1"/>
  <c r="GG60" i="1"/>
  <c r="BJ60" i="1"/>
  <c r="DV60" i="1"/>
  <c r="GH60" i="1"/>
  <c r="CR60" i="1"/>
  <c r="H60" i="1"/>
  <c r="DG60" i="1"/>
  <c r="W60" i="1"/>
  <c r="DS60" i="1"/>
  <c r="BD60" i="1"/>
  <c r="AN60" i="1"/>
  <c r="X60" i="1"/>
  <c r="GB60" i="1"/>
  <c r="AW60" i="1"/>
  <c r="DJ60" i="1"/>
  <c r="EY60" i="1"/>
  <c r="BP60" i="1"/>
  <c r="BQ60" i="1"/>
  <c r="ED60" i="1"/>
  <c r="DR60" i="1"/>
  <c r="BK60" i="1"/>
  <c r="J60" i="1"/>
  <c r="BN60" i="1"/>
  <c r="F60" i="1"/>
  <c r="EG60" i="1"/>
  <c r="BM60" i="1"/>
  <c r="L60" i="1"/>
  <c r="BX60" i="1"/>
  <c r="EJ60" i="1"/>
  <c r="M60" i="1"/>
  <c r="BY60" i="1"/>
  <c r="EK60" i="1"/>
  <c r="N60" i="1"/>
  <c r="BZ60" i="1"/>
  <c r="EL60" i="1"/>
  <c r="R60" i="1"/>
  <c r="DQ60" i="1"/>
  <c r="AG60" i="1"/>
  <c r="EF60" i="1"/>
  <c r="AV60" i="1"/>
  <c r="EU60" i="1"/>
  <c r="CU60" i="1"/>
  <c r="CB60" i="1"/>
  <c r="BL60" i="1"/>
  <c r="AP60" i="1"/>
  <c r="DI60" i="1"/>
  <c r="FV60" i="1"/>
  <c r="DK60" i="1"/>
  <c r="GI60" i="1"/>
  <c r="DX60" i="1"/>
  <c r="GK250" i="1" l="1"/>
  <c r="CB251" i="1"/>
  <c r="L251" i="1"/>
  <c r="EL251" i="1"/>
  <c r="AN251" i="1"/>
  <c r="ED251" i="1"/>
  <c r="EA251" i="1"/>
  <c r="BW251" i="1"/>
  <c r="EV251" i="1"/>
  <c r="DV251" i="1"/>
  <c r="AT251" i="1"/>
  <c r="CP251" i="1"/>
  <c r="P251" i="1"/>
  <c r="Z251" i="1"/>
  <c r="DK251" i="1"/>
  <c r="AV251" i="1"/>
  <c r="EK251" i="1"/>
  <c r="F251" i="1"/>
  <c r="EY251" i="1"/>
  <c r="W251" i="1"/>
  <c r="DU251" i="1"/>
  <c r="CJ251" i="1"/>
  <c r="CS251" i="1"/>
  <c r="BB251" i="1"/>
  <c r="EX251" i="1"/>
  <c r="AA251" i="1"/>
  <c r="DY251" i="1"/>
  <c r="EI251" i="1"/>
  <c r="AM251" i="1"/>
  <c r="CX251" i="1"/>
  <c r="BA251" i="1"/>
  <c r="AX251" i="1"/>
  <c r="CE251" i="1"/>
  <c r="AS251" i="1"/>
  <c r="G251" i="1"/>
  <c r="GE251" i="1"/>
  <c r="CW251" i="1"/>
  <c r="CQ251" i="1"/>
  <c r="FE251" i="1"/>
  <c r="CO251" i="1"/>
  <c r="DC251" i="1"/>
  <c r="FV251" i="1"/>
  <c r="EF251" i="1"/>
  <c r="BY251" i="1"/>
  <c r="BN251" i="1"/>
  <c r="DJ251" i="1"/>
  <c r="DG251" i="1"/>
  <c r="K251" i="1"/>
  <c r="GC251" i="1"/>
  <c r="FX251" i="1"/>
  <c r="FN251" i="1"/>
  <c r="FO251" i="1"/>
  <c r="FP251" i="1"/>
  <c r="EC251" i="1"/>
  <c r="FS251" i="1"/>
  <c r="AK251" i="1"/>
  <c r="FU251" i="1"/>
  <c r="BF251" i="1"/>
  <c r="AC251" i="1"/>
  <c r="BR251" i="1"/>
  <c r="DI251" i="1"/>
  <c r="AG251" i="1"/>
  <c r="M251" i="1"/>
  <c r="J251" i="1"/>
  <c r="AW251" i="1"/>
  <c r="H251" i="1"/>
  <c r="GF251" i="1"/>
  <c r="FK251" i="1"/>
  <c r="CD251" i="1"/>
  <c r="DL251" i="1"/>
  <c r="EN251" i="1"/>
  <c r="BS251" i="1"/>
  <c r="DD251" i="1"/>
  <c r="EB251" i="1"/>
  <c r="BT251" i="1"/>
  <c r="FH251" i="1"/>
  <c r="DB251" i="1"/>
  <c r="EP251" i="1"/>
  <c r="EZ251" i="1"/>
  <c r="E251" i="1"/>
  <c r="AP251" i="1"/>
  <c r="DQ251" i="1"/>
  <c r="EJ251" i="1"/>
  <c r="BK251" i="1"/>
  <c r="GL251" i="1" s="1"/>
  <c r="GB251" i="1"/>
  <c r="CR251" i="1"/>
  <c r="DT251" i="1"/>
  <c r="GA251" i="1"/>
  <c r="FZ251" i="1"/>
  <c r="AZ251" i="1"/>
  <c r="FG251" i="1"/>
  <c r="FR251" i="1"/>
  <c r="AR251" i="1"/>
  <c r="AE251" i="1"/>
  <c r="BE251" i="1"/>
  <c r="CV251" i="1"/>
  <c r="CZ251" i="1"/>
  <c r="AQ251" i="1"/>
  <c r="CN251" i="1"/>
  <c r="R251" i="1"/>
  <c r="BX251" i="1"/>
  <c r="DR251" i="1"/>
  <c r="X251" i="1"/>
  <c r="GH251" i="1"/>
  <c r="Q251" i="1"/>
  <c r="DN251" i="1"/>
  <c r="FW251" i="1"/>
  <c r="DF251" i="1"/>
  <c r="CL251" i="1"/>
  <c r="CM251" i="1"/>
  <c r="FJ251" i="1"/>
  <c r="AJ251" i="1"/>
  <c r="DP251" i="1"/>
  <c r="FB251" i="1"/>
  <c r="AB251" i="1"/>
  <c r="DX251" i="1"/>
  <c r="CU251" i="1"/>
  <c r="BZ251" i="1"/>
  <c r="BQ251" i="1"/>
  <c r="BD251" i="1"/>
  <c r="BJ251" i="1"/>
  <c r="FM251" i="1"/>
  <c r="DH251" i="1"/>
  <c r="FY251" i="1"/>
  <c r="CK251" i="1"/>
  <c r="CT251" i="1"/>
  <c r="FQ251" i="1"/>
  <c r="CA251" i="1"/>
  <c r="EH251" i="1"/>
  <c r="AL251" i="1"/>
  <c r="AI251" i="1"/>
  <c r="FT251" i="1"/>
  <c r="AD251" i="1"/>
  <c r="AO251" i="1"/>
  <c r="GI251" i="1"/>
  <c r="EU251" i="1"/>
  <c r="N251" i="1"/>
  <c r="EG251" i="1"/>
  <c r="BP251" i="1"/>
  <c r="DS251" i="1"/>
  <c r="GG251" i="1"/>
  <c r="DA251" i="1"/>
  <c r="I251" i="1"/>
  <c r="DM251" i="1"/>
  <c r="BC251" i="1"/>
  <c r="GD251" i="1"/>
  <c r="DE251" i="1"/>
  <c r="S251" i="1"/>
  <c r="EM251" i="1"/>
  <c r="FI251" i="1"/>
  <c r="BO251" i="1"/>
  <c r="BU251" i="1"/>
  <c r="FA251" i="1"/>
  <c r="AH251" i="1"/>
  <c r="BM251" i="1"/>
  <c r="GN251" i="1" s="1"/>
  <c r="EW251" i="1"/>
  <c r="FL251" i="1"/>
  <c r="BG251" i="1"/>
  <c r="ES251" i="1"/>
  <c r="O251" i="1"/>
  <c r="AY251" i="1"/>
  <c r="EQ251" i="1"/>
  <c r="CG251" i="1"/>
  <c r="DW251" i="1"/>
  <c r="EO251" i="1"/>
  <c r="AU251" i="1"/>
  <c r="U251" i="1"/>
  <c r="BI251" i="1"/>
  <c r="FC251" i="1"/>
  <c r="BV251" i="1"/>
  <c r="EE251" i="1"/>
  <c r="ER251" i="1"/>
  <c r="CI251" i="1"/>
  <c r="CC251" i="1"/>
  <c r="AF251" i="1"/>
  <c r="CF251" i="1"/>
  <c r="FD251" i="1"/>
  <c r="CY251" i="1"/>
  <c r="ET251" i="1"/>
  <c r="T251" i="1"/>
  <c r="BL251" i="1"/>
  <c r="GM251" i="1" s="1"/>
  <c r="BH251" i="1"/>
  <c r="Y251" i="1"/>
  <c r="DZ251" i="1"/>
  <c r="DO251" i="1"/>
  <c r="CH251" i="1"/>
  <c r="FF251" i="1"/>
  <c r="V251" i="1"/>
  <c r="Q61" i="1"/>
  <c r="CC61" i="1"/>
  <c r="EO61" i="1"/>
  <c r="Z61" i="1"/>
  <c r="CL61" i="1"/>
  <c r="EX61" i="1"/>
  <c r="AI61" i="1"/>
  <c r="CU61" i="1"/>
  <c r="FG61" i="1"/>
  <c r="BJ61" i="1"/>
  <c r="FI61" i="1"/>
  <c r="BY61" i="1"/>
  <c r="FX61" i="1"/>
  <c r="CN61" i="1"/>
  <c r="O61" i="1"/>
  <c r="FS61" i="1"/>
  <c r="FC61" i="1"/>
  <c r="EM61" i="1"/>
  <c r="GB61" i="1"/>
  <c r="BI61" i="1"/>
  <c r="FQ61" i="1"/>
  <c r="AT61" i="1"/>
  <c r="AR61" i="1"/>
  <c r="AS61" i="1"/>
  <c r="CS61" i="1"/>
  <c r="FE61" i="1"/>
  <c r="DB61" i="1"/>
  <c r="AY61" i="1"/>
  <c r="FW61" i="1"/>
  <c r="GH61" i="1"/>
  <c r="N61" i="1"/>
  <c r="BC61" i="1"/>
  <c r="T61" i="1"/>
  <c r="BB61" i="1"/>
  <c r="BS61" i="1"/>
  <c r="BP61" i="1"/>
  <c r="B61" i="1"/>
  <c r="DH61" i="1"/>
  <c r="EL61" i="1"/>
  <c r="BH61" i="1"/>
  <c r="GG61" i="1"/>
  <c r="CZ61" i="1"/>
  <c r="GC61" i="1"/>
  <c r="DZ61" i="1"/>
  <c r="EI61" i="1"/>
  <c r="AL61" i="1"/>
  <c r="EZ61" i="1"/>
  <c r="CB61" i="1"/>
  <c r="H61" i="1"/>
  <c r="DE61" i="1"/>
  <c r="BM61" i="1"/>
  <c r="EH61" i="1"/>
  <c r="EQ61" i="1"/>
  <c r="AZ61" i="1"/>
  <c r="FK61" i="1"/>
  <c r="DO61" i="1"/>
  <c r="BR61" i="1"/>
  <c r="EG61" i="1"/>
  <c r="AA61" i="1"/>
  <c r="BK61" i="1"/>
  <c r="FB61" i="1"/>
  <c r="AC61" i="1"/>
  <c r="G61" i="1"/>
  <c r="Y61" i="1"/>
  <c r="CK61" i="1"/>
  <c r="EW61" i="1"/>
  <c r="AH61" i="1"/>
  <c r="CT61" i="1"/>
  <c r="FF61" i="1"/>
  <c r="AQ61" i="1"/>
  <c r="DC61" i="1"/>
  <c r="FO61" i="1"/>
  <c r="BX61" i="1"/>
  <c r="FT61" i="1"/>
  <c r="CJ61" i="1"/>
  <c r="GI61" i="1"/>
  <c r="CY61" i="1"/>
  <c r="AF61" i="1"/>
  <c r="P61" i="1"/>
  <c r="FZ61" i="1"/>
  <c r="FD61" i="1"/>
  <c r="V61" i="1"/>
  <c r="CO61" i="1"/>
  <c r="AD61" i="1"/>
  <c r="EN61" i="1"/>
  <c r="FP61" i="1"/>
  <c r="CP61" i="1"/>
  <c r="AG61" i="1"/>
  <c r="AP61" i="1"/>
  <c r="FN61" i="1"/>
  <c r="DK61" i="1"/>
  <c r="CI61" i="1"/>
  <c r="CX61" i="1"/>
  <c r="DM61" i="1"/>
  <c r="AJ61" i="1"/>
  <c r="GA61" i="1"/>
  <c r="DU61" i="1"/>
  <c r="DD61" i="1"/>
  <c r="DW61" i="1"/>
  <c r="CA61" i="1"/>
  <c r="DT61" i="1"/>
  <c r="BQ61" i="1"/>
  <c r="DQ61" i="1"/>
  <c r="K61" i="1"/>
  <c r="W61" i="1"/>
  <c r="BA61" i="1"/>
  <c r="CR61" i="1"/>
  <c r="ET61" i="1"/>
  <c r="FH61" i="1"/>
  <c r="DY61" i="1"/>
  <c r="CE61" i="1"/>
  <c r="EJ61" i="1"/>
  <c r="CV61" i="1"/>
  <c r="F61" i="1"/>
  <c r="BU61" i="1"/>
  <c r="EP61" i="1"/>
  <c r="EU61" i="1"/>
  <c r="FY61" i="1"/>
  <c r="DP61" i="1"/>
  <c r="ED61" i="1"/>
  <c r="AO61" i="1"/>
  <c r="DA61" i="1"/>
  <c r="FM61" i="1"/>
  <c r="AX61" i="1"/>
  <c r="DJ61" i="1"/>
  <c r="FV61" i="1"/>
  <c r="BG61" i="1"/>
  <c r="DS61" i="1"/>
  <c r="GE61" i="1"/>
  <c r="CW61" i="1"/>
  <c r="M61" i="1"/>
  <c r="DL61" i="1"/>
  <c r="AB61" i="1"/>
  <c r="DX61" i="1"/>
  <c r="BT61" i="1"/>
  <c r="BD61" i="1"/>
  <c r="AN61" i="1"/>
  <c r="U61" i="1"/>
  <c r="CH61" i="1"/>
  <c r="FA61" i="1"/>
  <c r="EC61" i="1"/>
  <c r="ER61" i="1"/>
  <c r="FL61" i="1"/>
  <c r="D61" i="1"/>
  <c r="AW61" i="1"/>
  <c r="DI61" i="1"/>
  <c r="FU61" i="1"/>
  <c r="BF61" i="1"/>
  <c r="DR61" i="1"/>
  <c r="GD61" i="1"/>
  <c r="BO61" i="1"/>
  <c r="EA61" i="1"/>
  <c r="L61" i="1"/>
  <c r="X61" i="1"/>
  <c r="AM61" i="1"/>
  <c r="CQ61" i="1"/>
  <c r="AU61" i="1"/>
  <c r="FR61" i="1"/>
  <c r="BE61" i="1"/>
  <c r="BN61" i="1"/>
  <c r="BW61" i="1"/>
  <c r="DV61" i="1"/>
  <c r="EK61" i="1"/>
  <c r="DN61" i="1"/>
  <c r="CG61" i="1"/>
  <c r="AE61" i="1"/>
  <c r="A62" i="1"/>
  <c r="BV61" i="1"/>
  <c r="S61" i="1"/>
  <c r="AK61" i="1"/>
  <c r="EV61" i="1"/>
  <c r="EE61" i="1"/>
  <c r="GF61" i="1"/>
  <c r="CF61" i="1"/>
  <c r="I61" i="1"/>
  <c r="CD61" i="1"/>
  <c r="CM61" i="1"/>
  <c r="AV61" i="1"/>
  <c r="FJ61" i="1"/>
  <c r="EF61" i="1"/>
  <c r="EB61" i="1"/>
  <c r="J61" i="1"/>
  <c r="BL61" i="1"/>
  <c r="DG61" i="1"/>
  <c r="E61" i="1"/>
  <c r="R61" i="1"/>
  <c r="EY61" i="1"/>
  <c r="BZ61" i="1"/>
  <c r="ES61" i="1"/>
  <c r="DF61" i="1"/>
  <c r="GK251" i="1" l="1"/>
  <c r="DG252" i="1"/>
  <c r="CD252" i="1"/>
  <c r="J252" i="1"/>
  <c r="CF252" i="1"/>
  <c r="AE252" i="1"/>
  <c r="FR252" i="1"/>
  <c r="GD252" i="1"/>
  <c r="ER252" i="1"/>
  <c r="DX252" i="1"/>
  <c r="FV252" i="1"/>
  <c r="FY252" i="1"/>
  <c r="DY252" i="1"/>
  <c r="BQ252" i="1"/>
  <c r="DM252" i="1"/>
  <c r="FP252" i="1"/>
  <c r="AF252" i="1"/>
  <c r="AQ252" i="1"/>
  <c r="AC252" i="1"/>
  <c r="AZ252" i="1"/>
  <c r="AL252" i="1"/>
  <c r="DH252" i="1"/>
  <c r="GH252" i="1"/>
  <c r="AT252" i="1"/>
  <c r="CN252" i="1"/>
  <c r="EX252" i="1"/>
  <c r="ES252" i="1"/>
  <c r="EB252" i="1"/>
  <c r="GF252" i="1"/>
  <c r="CG252" i="1"/>
  <c r="AU252" i="1"/>
  <c r="DR252" i="1"/>
  <c r="EC252" i="1"/>
  <c r="BZ252" i="1"/>
  <c r="EF252" i="1"/>
  <c r="EE252" i="1"/>
  <c r="DN252" i="1"/>
  <c r="CQ252" i="1"/>
  <c r="EY252" i="1"/>
  <c r="FJ252" i="1"/>
  <c r="EV252" i="1"/>
  <c r="EK252" i="1"/>
  <c r="AM252" i="1"/>
  <c r="R252" i="1"/>
  <c r="AV252" i="1"/>
  <c r="AK252" i="1"/>
  <c r="DV252" i="1"/>
  <c r="X252" i="1"/>
  <c r="DF252" i="1"/>
  <c r="E252" i="1"/>
  <c r="CM252" i="1"/>
  <c r="S252" i="1"/>
  <c r="BW252" i="1"/>
  <c r="L252" i="1"/>
  <c r="AB252" i="1"/>
  <c r="AW252" i="1"/>
  <c r="AN252" i="1"/>
  <c r="GE252" i="1"/>
  <c r="AO252" i="1"/>
  <c r="CV252" i="1"/>
  <c r="W252" i="1"/>
  <c r="DU252" i="1"/>
  <c r="AP252" i="1"/>
  <c r="FD252" i="1"/>
  <c r="BX252" i="1"/>
  <c r="CK252" i="1"/>
  <c r="BR252" i="1"/>
  <c r="H252" i="1"/>
  <c r="GG252" i="1"/>
  <c r="T252" i="1"/>
  <c r="CS252" i="1"/>
  <c r="FC252" i="1"/>
  <c r="FG252" i="1"/>
  <c r="Q252" i="1"/>
  <c r="BD252" i="1"/>
  <c r="DS252" i="1"/>
  <c r="ED252" i="1"/>
  <c r="EJ252" i="1"/>
  <c r="K252" i="1"/>
  <c r="GA252" i="1"/>
  <c r="AG252" i="1"/>
  <c r="FZ252" i="1"/>
  <c r="FO252" i="1"/>
  <c r="Y252" i="1"/>
  <c r="DO252" i="1"/>
  <c r="CB252" i="1"/>
  <c r="BH252" i="1"/>
  <c r="BC252" i="1"/>
  <c r="AS252" i="1"/>
  <c r="FS252" i="1"/>
  <c r="CU252" i="1"/>
  <c r="BV252" i="1"/>
  <c r="BN252" i="1"/>
  <c r="GN252" i="1" s="1"/>
  <c r="EA252" i="1"/>
  <c r="BL252" i="1"/>
  <c r="GL252" i="1" s="1"/>
  <c r="I252" i="1"/>
  <c r="BE252" i="1"/>
  <c r="BO252" i="1"/>
  <c r="FL252" i="1"/>
  <c r="BT252" i="1"/>
  <c r="BG252" i="1"/>
  <c r="DP252" i="1"/>
  <c r="CE252" i="1"/>
  <c r="DQ252" i="1"/>
  <c r="AJ252" i="1"/>
  <c r="CP252" i="1"/>
  <c r="P252" i="1"/>
  <c r="DC252" i="1"/>
  <c r="G252" i="1"/>
  <c r="FK252" i="1"/>
  <c r="EZ252" i="1"/>
  <c r="EL252" i="1"/>
  <c r="N252" i="1"/>
  <c r="AR252" i="1"/>
  <c r="O252" i="1"/>
  <c r="AI252" i="1"/>
  <c r="DJ252" i="1"/>
  <c r="EU252" i="1"/>
  <c r="FH252" i="1"/>
  <c r="DT252" i="1"/>
  <c r="CX252" i="1"/>
  <c r="EN252" i="1"/>
  <c r="CY252" i="1"/>
  <c r="FF252" i="1"/>
  <c r="FB252" i="1"/>
  <c r="EQ252" i="1"/>
  <c r="EI252" i="1"/>
  <c r="FW252" i="1"/>
  <c r="FQ252" i="1"/>
  <c r="FX252" i="1"/>
  <c r="CL252" i="1"/>
  <c r="BF252" i="1"/>
  <c r="FA252" i="1"/>
  <c r="DL252" i="1"/>
  <c r="AX252" i="1"/>
  <c r="EP252" i="1"/>
  <c r="ET252" i="1"/>
  <c r="CA252" i="1"/>
  <c r="CI252" i="1"/>
  <c r="AD252" i="1"/>
  <c r="GI252" i="1"/>
  <c r="CT252" i="1"/>
  <c r="BK252" i="1"/>
  <c r="EH252" i="1"/>
  <c r="DZ252" i="1"/>
  <c r="BP252" i="1"/>
  <c r="AY252" i="1"/>
  <c r="BI252" i="1"/>
  <c r="BY252" i="1"/>
  <c r="Z252" i="1"/>
  <c r="FU252" i="1"/>
  <c r="CH252" i="1"/>
  <c r="M252" i="1"/>
  <c r="FM252" i="1"/>
  <c r="BU252" i="1"/>
  <c r="CR252" i="1"/>
  <c r="DW252" i="1"/>
  <c r="DK252" i="1"/>
  <c r="CO252" i="1"/>
  <c r="CJ252" i="1"/>
  <c r="AH252" i="1"/>
  <c r="AA252" i="1"/>
  <c r="BM252" i="1"/>
  <c r="GM252" i="1" s="1"/>
  <c r="GC252" i="1"/>
  <c r="BS252" i="1"/>
  <c r="DB252" i="1"/>
  <c r="GB252" i="1"/>
  <c r="FI252" i="1"/>
  <c r="EO252" i="1"/>
  <c r="DI252" i="1"/>
  <c r="U252" i="1"/>
  <c r="CW252" i="1"/>
  <c r="DA252" i="1"/>
  <c r="F252" i="1"/>
  <c r="BA252" i="1"/>
  <c r="DD252" i="1"/>
  <c r="FN252" i="1"/>
  <c r="V252" i="1"/>
  <c r="FT252" i="1"/>
  <c r="EW252" i="1"/>
  <c r="EG252" i="1"/>
  <c r="DE252" i="1"/>
  <c r="CZ252" i="1"/>
  <c r="BB252" i="1"/>
  <c r="FE252" i="1"/>
  <c r="EM252" i="1"/>
  <c r="BJ252" i="1"/>
  <c r="CC252" i="1"/>
  <c r="GD62" i="1"/>
  <c r="DA62" i="1"/>
  <c r="BY62" i="1"/>
  <c r="CH62" i="1"/>
  <c r="W62" i="1"/>
  <c r="EU62" i="1"/>
  <c r="X62" i="1"/>
  <c r="EV62" i="1"/>
  <c r="EZ62" i="1"/>
  <c r="GC62" i="1"/>
  <c r="K62" i="1"/>
  <c r="EI62" i="1"/>
  <c r="ES62" i="1"/>
  <c r="EK62" i="1"/>
  <c r="FB62" i="1"/>
  <c r="CQ62" i="1"/>
  <c r="AF62" i="1"/>
  <c r="BO62" i="1"/>
  <c r="E62" i="1"/>
  <c r="AH62" i="1"/>
  <c r="FF62" i="1"/>
  <c r="I62" i="1"/>
  <c r="D62" i="1"/>
  <c r="FJ62" i="1"/>
  <c r="FK62" i="1"/>
  <c r="FL62" i="1"/>
  <c r="DC62" i="1"/>
  <c r="AY62" i="1"/>
  <c r="FW62" i="1"/>
  <c r="AX62" i="1"/>
  <c r="B62" i="1"/>
  <c r="AZ62" i="1"/>
  <c r="AS62" i="1"/>
  <c r="GE62" i="1"/>
  <c r="BC62" i="1"/>
  <c r="DP62" i="1"/>
  <c r="AC62" i="1"/>
  <c r="EQ62" i="1"/>
  <c r="BG62" i="1"/>
  <c r="EW62" i="1"/>
  <c r="AT62" i="1"/>
  <c r="DF62" i="1"/>
  <c r="FR62" i="1"/>
  <c r="AU62" i="1"/>
  <c r="DG62" i="1"/>
  <c r="FS62" i="1"/>
  <c r="AV62" i="1"/>
  <c r="DH62" i="1"/>
  <c r="FT62" i="1"/>
  <c r="CN62" i="1"/>
  <c r="R62" i="1"/>
  <c r="DQ62" i="1"/>
  <c r="AG62" i="1"/>
  <c r="EC62" i="1"/>
  <c r="Z62" i="1"/>
  <c r="EJ62" i="1"/>
  <c r="FZ62" i="1"/>
  <c r="BD62" i="1"/>
  <c r="EB62" i="1"/>
  <c r="BW62" i="1"/>
  <c r="DY62" i="1"/>
  <c r="CF62" i="1"/>
  <c r="A63" i="1"/>
  <c r="BJ62" i="1"/>
  <c r="DV62" i="1"/>
  <c r="GH62" i="1"/>
  <c r="BK62" i="1"/>
  <c r="DW62" i="1"/>
  <c r="GI62" i="1"/>
  <c r="BL62" i="1"/>
  <c r="DX62" i="1"/>
  <c r="Q62" i="1"/>
  <c r="DM62" i="1"/>
  <c r="AQ62" i="1"/>
  <c r="EP62" i="1"/>
  <c r="BF62" i="1"/>
  <c r="FE62" i="1"/>
  <c r="DJ62" i="1"/>
  <c r="CT62" i="1"/>
  <c r="BX62" i="1"/>
  <c r="CL62" i="1"/>
  <c r="FH62" i="1"/>
  <c r="ER62" i="1"/>
  <c r="Y62" i="1"/>
  <c r="DI62" i="1"/>
  <c r="U62" i="1"/>
  <c r="FU62" i="1"/>
  <c r="GG62" i="1"/>
  <c r="AO62" i="1"/>
  <c r="CP62" i="1"/>
  <c r="FC62" i="1"/>
  <c r="FD62" i="1"/>
  <c r="CO62" i="1"/>
  <c r="L62" i="1"/>
  <c r="AA62" i="1"/>
  <c r="DT62" i="1"/>
  <c r="AL62" i="1"/>
  <c r="CY62" i="1"/>
  <c r="CZ62" i="1"/>
  <c r="FY62" i="1"/>
  <c r="DR62" i="1"/>
  <c r="M62" i="1"/>
  <c r="FI62" i="1"/>
  <c r="J62" i="1"/>
  <c r="AJ62" i="1"/>
  <c r="DE62" i="1"/>
  <c r="BB62" i="1"/>
  <c r="GA62" i="1"/>
  <c r="DB62" i="1"/>
  <c r="CM62" i="1"/>
  <c r="CK62" i="1"/>
  <c r="F62" i="1"/>
  <c r="BR62" i="1"/>
  <c r="ED62" i="1"/>
  <c r="G62" i="1"/>
  <c r="BS62" i="1"/>
  <c r="EE62" i="1"/>
  <c r="H62" i="1"/>
  <c r="BT62" i="1"/>
  <c r="EF62" i="1"/>
  <c r="AB62" i="1"/>
  <c r="EA62" i="1"/>
  <c r="BE62" i="1"/>
  <c r="FA62" i="1"/>
  <c r="BQ62" i="1"/>
  <c r="FP62" i="1"/>
  <c r="EG62" i="1"/>
  <c r="DK62" i="1"/>
  <c r="CU62" i="1"/>
  <c r="DU62" i="1"/>
  <c r="AK62" i="1"/>
  <c r="AW62" i="1"/>
  <c r="DS62" i="1"/>
  <c r="CG62" i="1"/>
  <c r="BU62" i="1"/>
  <c r="N62" i="1"/>
  <c r="BZ62" i="1"/>
  <c r="EL62" i="1"/>
  <c r="O62" i="1"/>
  <c r="CA62" i="1"/>
  <c r="EM62" i="1"/>
  <c r="P62" i="1"/>
  <c r="CB62" i="1"/>
  <c r="EN62" i="1"/>
  <c r="AP62" i="1"/>
  <c r="EO62" i="1"/>
  <c r="BP62" i="1"/>
  <c r="FO62" i="1"/>
  <c r="CE62" i="1"/>
  <c r="EX62" i="1"/>
  <c r="EH62" i="1"/>
  <c r="DL62" i="1"/>
  <c r="FG62" i="1"/>
  <c r="BN62" i="1"/>
  <c r="GF62" i="1"/>
  <c r="FM62" i="1"/>
  <c r="V62" i="1"/>
  <c r="ET62" i="1"/>
  <c r="CI62" i="1"/>
  <c r="CJ62" i="1"/>
  <c r="BA62" i="1"/>
  <c r="CD62" i="1"/>
  <c r="CS62" i="1"/>
  <c r="EY62" i="1"/>
  <c r="CW62" i="1"/>
  <c r="FQ62" i="1"/>
  <c r="AD62" i="1"/>
  <c r="AE62" i="1"/>
  <c r="CR62" i="1"/>
  <c r="FN62" i="1"/>
  <c r="DD62" i="1"/>
  <c r="FV62" i="1"/>
  <c r="DZ62" i="1"/>
  <c r="FX62" i="1"/>
  <c r="CX62" i="1"/>
  <c r="AM62" i="1"/>
  <c r="AN62" i="1"/>
  <c r="CC62" i="1"/>
  <c r="S62" i="1"/>
  <c r="AI62" i="1"/>
  <c r="BM62" i="1"/>
  <c r="BH62" i="1"/>
  <c r="BV62" i="1"/>
  <c r="CV62" i="1"/>
  <c r="DN62" i="1"/>
  <c r="DO62" i="1"/>
  <c r="GB62" i="1"/>
  <c r="AR62" i="1"/>
  <c r="BI62" i="1"/>
  <c r="T62" i="1"/>
  <c r="GK252" i="1" l="1"/>
  <c r="T253" i="1"/>
  <c r="BH253" i="1"/>
  <c r="FX253" i="1"/>
  <c r="FQ253" i="1"/>
  <c r="ET253" i="1"/>
  <c r="EX253" i="1"/>
  <c r="P253" i="1"/>
  <c r="CG253" i="1"/>
  <c r="FP253" i="1"/>
  <c r="H253" i="1"/>
  <c r="CM253" i="1"/>
  <c r="M253" i="1"/>
  <c r="L253" i="1"/>
  <c r="U253" i="1"/>
  <c r="DJ253" i="1"/>
  <c r="CF253" i="1"/>
  <c r="EC253" i="1"/>
  <c r="FS253" i="1"/>
  <c r="EQ253" i="1"/>
  <c r="CV253" i="1"/>
  <c r="DL253" i="1"/>
  <c r="DK253" i="1"/>
  <c r="DT253" i="1"/>
  <c r="Q253" i="1"/>
  <c r="EW253" i="1"/>
  <c r="CX253" i="1"/>
  <c r="AD253" i="1"/>
  <c r="CI253" i="1"/>
  <c r="EH253" i="1"/>
  <c r="CB253" i="1"/>
  <c r="EG253" i="1"/>
  <c r="CK253" i="1"/>
  <c r="FI253" i="1"/>
  <c r="AA253" i="1"/>
  <c r="FU253" i="1"/>
  <c r="CT253" i="1"/>
  <c r="DX253" i="1"/>
  <c r="Z253" i="1"/>
  <c r="AV253" i="1"/>
  <c r="BG253" i="1"/>
  <c r="BI253" i="1"/>
  <c r="BM253" i="1"/>
  <c r="GL253" i="1" s="1"/>
  <c r="DZ253" i="1"/>
  <c r="CW253" i="1"/>
  <c r="V253" i="1"/>
  <c r="CE253" i="1"/>
  <c r="EM253" i="1"/>
  <c r="DS253" i="1"/>
  <c r="BQ253" i="1"/>
  <c r="EE253" i="1"/>
  <c r="DB253" i="1"/>
  <c r="DR253" i="1"/>
  <c r="CO253" i="1"/>
  <c r="DI253" i="1"/>
  <c r="FE253" i="1"/>
  <c r="GI253" i="1"/>
  <c r="DY253" i="1"/>
  <c r="AG253" i="1"/>
  <c r="DG253" i="1"/>
  <c r="AC253" i="1"/>
  <c r="AR253" i="1"/>
  <c r="AI253" i="1"/>
  <c r="FV253" i="1"/>
  <c r="EY253" i="1"/>
  <c r="FM253" i="1"/>
  <c r="FO253" i="1"/>
  <c r="CA253" i="1"/>
  <c r="AW253" i="1"/>
  <c r="FA253" i="1"/>
  <c r="BS253" i="1"/>
  <c r="GA253" i="1"/>
  <c r="FY253" i="1"/>
  <c r="FD253" i="1"/>
  <c r="Y253" i="1"/>
  <c r="BF253" i="1"/>
  <c r="DW253" i="1"/>
  <c r="BW253" i="1"/>
  <c r="DQ253" i="1"/>
  <c r="AU253" i="1"/>
  <c r="DP253" i="1"/>
  <c r="GB253" i="1"/>
  <c r="S253" i="1"/>
  <c r="DD253" i="1"/>
  <c r="CS253" i="1"/>
  <c r="GF253" i="1"/>
  <c r="O253" i="1"/>
  <c r="AK253" i="1"/>
  <c r="BE253" i="1"/>
  <c r="G253" i="1"/>
  <c r="BB253" i="1"/>
  <c r="CZ253" i="1"/>
  <c r="FC253" i="1"/>
  <c r="ER253" i="1"/>
  <c r="EP253" i="1"/>
  <c r="EB253" i="1"/>
  <c r="R253" i="1"/>
  <c r="FR253" i="1"/>
  <c r="BC253" i="1"/>
  <c r="AM253" i="1"/>
  <c r="EN253" i="1"/>
  <c r="F253" i="1"/>
  <c r="GG253" i="1"/>
  <c r="EJ253" i="1"/>
  <c r="FN253" i="1"/>
  <c r="BN253" i="1"/>
  <c r="GM253" i="1" s="1"/>
  <c r="EL253" i="1"/>
  <c r="EA253" i="1"/>
  <c r="DE253" i="1"/>
  <c r="CP253" i="1"/>
  <c r="AQ253" i="1"/>
  <c r="BD253" i="1"/>
  <c r="DF253" i="1"/>
  <c r="CJ253" i="1"/>
  <c r="EF253" i="1"/>
  <c r="BJ253" i="1"/>
  <c r="DO253" i="1"/>
  <c r="CC253" i="1"/>
  <c r="CD253" i="1"/>
  <c r="EO253" i="1"/>
  <c r="DU253" i="1"/>
  <c r="ED253" i="1"/>
  <c r="CY253" i="1"/>
  <c r="FH253" i="1"/>
  <c r="GH253" i="1"/>
  <c r="CN253" i="1"/>
  <c r="GE253" i="1"/>
  <c r="DN253" i="1"/>
  <c r="AN253" i="1"/>
  <c r="CR253" i="1"/>
  <c r="BA253" i="1"/>
  <c r="FG253" i="1"/>
  <c r="AP253" i="1"/>
  <c r="BZ253" i="1"/>
  <c r="CU253" i="1"/>
  <c r="AB253" i="1"/>
  <c r="BR253" i="1"/>
  <c r="AJ253" i="1"/>
  <c r="AL253" i="1"/>
  <c r="AO253" i="1"/>
  <c r="CL253" i="1"/>
  <c r="DM253" i="1"/>
  <c r="DV253" i="1"/>
  <c r="FZ253" i="1"/>
  <c r="FT253" i="1"/>
  <c r="AT253" i="1"/>
  <c r="AS253" i="1"/>
  <c r="AE253" i="1"/>
  <c r="N253" i="1"/>
  <c r="J253" i="1"/>
  <c r="BX253" i="1"/>
  <c r="DH253" i="1"/>
  <c r="AZ253" i="1"/>
  <c r="FJ253" i="1"/>
  <c r="BL253" i="1"/>
  <c r="AX253" i="1"/>
  <c r="I253" i="1"/>
  <c r="EK253" i="1"/>
  <c r="EU253" i="1"/>
  <c r="FW253" i="1"/>
  <c r="FF253" i="1"/>
  <c r="ES253" i="1"/>
  <c r="W253" i="1"/>
  <c r="AY253" i="1"/>
  <c r="AH253" i="1"/>
  <c r="EI253" i="1"/>
  <c r="CH253" i="1"/>
  <c r="BP253" i="1"/>
  <c r="BK253" i="1"/>
  <c r="DC253" i="1"/>
  <c r="E253" i="1"/>
  <c r="K253" i="1"/>
  <c r="BY253" i="1"/>
  <c r="FL253" i="1"/>
  <c r="BO253" i="1"/>
  <c r="GN253" i="1" s="1"/>
  <c r="GC253" i="1"/>
  <c r="DA253" i="1"/>
  <c r="FK253" i="1"/>
  <c r="AF253" i="1"/>
  <c r="EZ253" i="1"/>
  <c r="GD253" i="1"/>
  <c r="CQ253" i="1"/>
  <c r="EV253" i="1"/>
  <c r="BV253" i="1"/>
  <c r="BU253" i="1"/>
  <c r="BT253" i="1"/>
  <c r="FB253" i="1"/>
  <c r="X253" i="1"/>
  <c r="S63" i="1"/>
  <c r="CE63" i="1"/>
  <c r="EQ63" i="1"/>
  <c r="AB63" i="1"/>
  <c r="CN63" i="1"/>
  <c r="EZ63" i="1"/>
  <c r="AC63" i="1"/>
  <c r="CO63" i="1"/>
  <c r="FA63" i="1"/>
  <c r="AU63" i="1"/>
  <c r="ET63" i="1"/>
  <c r="BJ63" i="1"/>
  <c r="FF63" i="1"/>
  <c r="BV63" i="1"/>
  <c r="FU63" i="1"/>
  <c r="DZ63" i="1"/>
  <c r="DJ63" i="1"/>
  <c r="CQ63" i="1"/>
  <c r="EL63" i="1"/>
  <c r="P63" i="1"/>
  <c r="DP63" i="1"/>
  <c r="DX63" i="1"/>
  <c r="AT63" i="1"/>
  <c r="DY63" i="1"/>
  <c r="AA63" i="1"/>
  <c r="CM63" i="1"/>
  <c r="EY63" i="1"/>
  <c r="AJ63" i="1"/>
  <c r="CV63" i="1"/>
  <c r="FH63" i="1"/>
  <c r="AK63" i="1"/>
  <c r="CW63" i="1"/>
  <c r="FI63" i="1"/>
  <c r="BF63" i="1"/>
  <c r="FE63" i="1"/>
  <c r="BU63" i="1"/>
  <c r="FT63" i="1"/>
  <c r="CJ63" i="1"/>
  <c r="GI63" i="1"/>
  <c r="EW63" i="1"/>
  <c r="ED63" i="1"/>
  <c r="DN63" i="1"/>
  <c r="FL63" i="1"/>
  <c r="AP63" i="1"/>
  <c r="FK63" i="1"/>
  <c r="GB63" i="1"/>
  <c r="FC63" i="1"/>
  <c r="EP63" i="1"/>
  <c r="CG63" i="1"/>
  <c r="BK63" i="1"/>
  <c r="DF63" i="1"/>
  <c r="BZ63" i="1"/>
  <c r="FM63" i="1"/>
  <c r="CC63" i="1"/>
  <c r="CD63" i="1"/>
  <c r="AI63" i="1"/>
  <c r="CU63" i="1"/>
  <c r="FG63" i="1"/>
  <c r="AR63" i="1"/>
  <c r="DD63" i="1"/>
  <c r="FP63" i="1"/>
  <c r="AS63" i="1"/>
  <c r="DE63" i="1"/>
  <c r="FQ63" i="1"/>
  <c r="BT63" i="1"/>
  <c r="FS63" i="1"/>
  <c r="CI63" i="1"/>
  <c r="GH63" i="1"/>
  <c r="CX63" i="1"/>
  <c r="G63" i="1"/>
  <c r="FN63" i="1"/>
  <c r="EX63" i="1"/>
  <c r="EE63" i="1"/>
  <c r="F63" i="1"/>
  <c r="CB63" i="1"/>
  <c r="R63" i="1"/>
  <c r="CR63" i="1"/>
  <c r="BE63" i="1"/>
  <c r="FD63" i="1"/>
  <c r="CH63" i="1"/>
  <c r="J63" i="1"/>
  <c r="DI63" i="1"/>
  <c r="N63" i="1"/>
  <c r="FB63" i="1"/>
  <c r="DB63" i="1"/>
  <c r="GC63" i="1"/>
  <c r="B63" i="1"/>
  <c r="AQ63" i="1"/>
  <c r="DC63" i="1"/>
  <c r="FO63" i="1"/>
  <c r="AZ63" i="1"/>
  <c r="DL63" i="1"/>
  <c r="FX63" i="1"/>
  <c r="BA63" i="1"/>
  <c r="DM63" i="1"/>
  <c r="FY63" i="1"/>
  <c r="GD63" i="1"/>
  <c r="CT63" i="1"/>
  <c r="AD63" i="1"/>
  <c r="FR63" i="1"/>
  <c r="AO63" i="1"/>
  <c r="BM63" i="1"/>
  <c r="CK63" i="1"/>
  <c r="K63" i="1"/>
  <c r="BW63" i="1"/>
  <c r="EI63" i="1"/>
  <c r="T63" i="1"/>
  <c r="CF63" i="1"/>
  <c r="ER63" i="1"/>
  <c r="U63" i="1"/>
  <c r="ES63" i="1"/>
  <c r="AG63" i="1"/>
  <c r="EF63" i="1"/>
  <c r="AV63" i="1"/>
  <c r="EU63" i="1"/>
  <c r="FJ63" i="1"/>
  <c r="CP63" i="1"/>
  <c r="CZ63" i="1"/>
  <c r="BL63" i="1"/>
  <c r="DO63" i="1"/>
  <c r="AY63" i="1"/>
  <c r="DK63" i="1"/>
  <c r="FW63" i="1"/>
  <c r="BH63" i="1"/>
  <c r="DT63" i="1"/>
  <c r="GF63" i="1"/>
  <c r="BI63" i="1"/>
  <c r="DU63" i="1"/>
  <c r="GG63" i="1"/>
  <c r="CS63" i="1"/>
  <c r="I63" i="1"/>
  <c r="DH63" i="1"/>
  <c r="X63" i="1"/>
  <c r="DW63" i="1"/>
  <c r="AX63" i="1"/>
  <c r="AE63" i="1"/>
  <c r="O63" i="1"/>
  <c r="FV63" i="1"/>
  <c r="CA63" i="1"/>
  <c r="EN63" i="1"/>
  <c r="DQ63" i="1"/>
  <c r="Z63" i="1"/>
  <c r="EO63" i="1"/>
  <c r="BG63" i="1"/>
  <c r="DS63" i="1"/>
  <c r="GE63" i="1"/>
  <c r="BP63" i="1"/>
  <c r="EB63" i="1"/>
  <c r="E63" i="1"/>
  <c r="BQ63" i="1"/>
  <c r="EC63" i="1"/>
  <c r="H63" i="1"/>
  <c r="DG63" i="1"/>
  <c r="W63" i="1"/>
  <c r="DV63" i="1"/>
  <c r="AL63" i="1"/>
  <c r="EH63" i="1"/>
  <c r="BR63" i="1"/>
  <c r="BB63" i="1"/>
  <c r="AF63" i="1"/>
  <c r="AN63" i="1"/>
  <c r="DA63" i="1"/>
  <c r="FZ63" i="1"/>
  <c r="GA63" i="1"/>
  <c r="CY63" i="1"/>
  <c r="BD63" i="1"/>
  <c r="A64" i="1"/>
  <c r="BO63" i="1"/>
  <c r="EA63" i="1"/>
  <c r="L63" i="1"/>
  <c r="BX63" i="1"/>
  <c r="EJ63" i="1"/>
  <c r="M63" i="1"/>
  <c r="BY63" i="1"/>
  <c r="EK63" i="1"/>
  <c r="V63" i="1"/>
  <c r="DR63" i="1"/>
  <c r="AH63" i="1"/>
  <c r="EG63" i="1"/>
  <c r="AW63" i="1"/>
  <c r="EV63" i="1"/>
  <c r="CL63" i="1"/>
  <c r="BS63" i="1"/>
  <c r="BC63" i="1"/>
  <c r="BN63" i="1"/>
  <c r="EM63" i="1"/>
  <c r="Q63" i="1"/>
  <c r="Y63" i="1"/>
  <c r="AM63" i="1"/>
  <c r="D63" i="1"/>
  <c r="GK253" i="1" l="1"/>
  <c r="AW254" i="1"/>
  <c r="EJ254" i="1"/>
  <c r="Q254" i="1"/>
  <c r="EG254" i="1"/>
  <c r="BX254" i="1"/>
  <c r="FZ254" i="1"/>
  <c r="AH254" i="1"/>
  <c r="L254" i="1"/>
  <c r="EM254" i="1"/>
  <c r="EA254" i="1"/>
  <c r="Y254" i="1"/>
  <c r="DR254" i="1"/>
  <c r="V254" i="1"/>
  <c r="BO254" i="1"/>
  <c r="GM254" i="1" s="1"/>
  <c r="AF254" i="1"/>
  <c r="H254" i="1"/>
  <c r="BG254" i="1"/>
  <c r="AE254" i="1"/>
  <c r="DU254" i="1"/>
  <c r="DO254" i="1"/>
  <c r="AG254" i="1"/>
  <c r="K254" i="1"/>
  <c r="FY254" i="1"/>
  <c r="AQ254" i="1"/>
  <c r="CH254" i="1"/>
  <c r="EX254" i="1"/>
  <c r="FQ254" i="1"/>
  <c r="AI254" i="1"/>
  <c r="EP254" i="1"/>
  <c r="EW254" i="1"/>
  <c r="CW254" i="1"/>
  <c r="DY254" i="1"/>
  <c r="DZ254" i="1"/>
  <c r="BN254" i="1"/>
  <c r="GL254" i="1" s="1"/>
  <c r="BC254" i="1"/>
  <c r="BS254" i="1"/>
  <c r="EK254" i="1"/>
  <c r="BB254" i="1"/>
  <c r="EC254" i="1"/>
  <c r="EO254" i="1"/>
  <c r="AX254" i="1"/>
  <c r="BI254" i="1"/>
  <c r="BL254" i="1"/>
  <c r="ES254" i="1"/>
  <c r="CK254" i="1"/>
  <c r="DM254" i="1"/>
  <c r="FD254" i="1"/>
  <c r="FN254" i="1"/>
  <c r="DE254" i="1"/>
  <c r="CD254" i="1"/>
  <c r="FC254" i="1"/>
  <c r="GI254" i="1"/>
  <c r="AK254" i="1"/>
  <c r="AT254" i="1"/>
  <c r="FU254" i="1"/>
  <c r="AC254" i="1"/>
  <c r="CO254" i="1"/>
  <c r="CL254" i="1"/>
  <c r="BD254" i="1"/>
  <c r="Z254" i="1"/>
  <c r="DW254" i="1"/>
  <c r="GF254" i="1"/>
  <c r="CZ254" i="1"/>
  <c r="U254" i="1"/>
  <c r="BM254" i="1"/>
  <c r="BA254" i="1"/>
  <c r="GC254" i="1"/>
  <c r="BE254" i="1"/>
  <c r="G254" i="1"/>
  <c r="AS254" i="1"/>
  <c r="CC254" i="1"/>
  <c r="GB254" i="1"/>
  <c r="CJ254" i="1"/>
  <c r="FH254" i="1"/>
  <c r="DX254" i="1"/>
  <c r="BV254" i="1"/>
  <c r="EZ254" i="1"/>
  <c r="BY254" i="1"/>
  <c r="BR254" i="1"/>
  <c r="BQ254" i="1"/>
  <c r="AM254" i="1"/>
  <c r="EV254" i="1"/>
  <c r="M254" i="1"/>
  <c r="CY254" i="1"/>
  <c r="EH254" i="1"/>
  <c r="E254" i="1"/>
  <c r="DQ254" i="1"/>
  <c r="X254" i="1"/>
  <c r="DT254" i="1"/>
  <c r="CP254" i="1"/>
  <c r="ER254" i="1"/>
  <c r="AO254" i="1"/>
  <c r="FX254" i="1"/>
  <c r="DB254" i="1"/>
  <c r="CR254" i="1"/>
  <c r="CX254" i="1"/>
  <c r="FP254" i="1"/>
  <c r="FM254" i="1"/>
  <c r="FK254" i="1"/>
  <c r="FT254" i="1"/>
  <c r="CV254" i="1"/>
  <c r="DP254" i="1"/>
  <c r="FF254" i="1"/>
  <c r="CN254" i="1"/>
  <c r="GA254" i="1"/>
  <c r="AL254" i="1"/>
  <c r="EB254" i="1"/>
  <c r="EN254" i="1"/>
  <c r="DH254" i="1"/>
  <c r="BH254" i="1"/>
  <c r="FJ254" i="1"/>
  <c r="CF254" i="1"/>
  <c r="FR254" i="1"/>
  <c r="DL254" i="1"/>
  <c r="FB254" i="1"/>
  <c r="R254" i="1"/>
  <c r="GH254" i="1"/>
  <c r="DD254" i="1"/>
  <c r="BZ254" i="1"/>
  <c r="AP254" i="1"/>
  <c r="BU254" i="1"/>
  <c r="AJ254" i="1"/>
  <c r="P254" i="1"/>
  <c r="BJ254" i="1"/>
  <c r="AB254" i="1"/>
  <c r="DV254" i="1"/>
  <c r="BP254" i="1"/>
  <c r="GN254" i="1" s="1"/>
  <c r="CA254" i="1"/>
  <c r="I254" i="1"/>
  <c r="FW254" i="1"/>
  <c r="EU254" i="1"/>
  <c r="T254" i="1"/>
  <c r="AD254" i="1"/>
  <c r="AZ254" i="1"/>
  <c r="N254" i="1"/>
  <c r="CB254" i="1"/>
  <c r="CI254" i="1"/>
  <c r="AR254" i="1"/>
  <c r="DF254" i="1"/>
  <c r="FL254" i="1"/>
  <c r="FE254" i="1"/>
  <c r="EY254" i="1"/>
  <c r="EL254" i="1"/>
  <c r="ET254" i="1"/>
  <c r="EQ254" i="1"/>
  <c r="DA254" i="1"/>
  <c r="W254" i="1"/>
  <c r="GE254" i="1"/>
  <c r="FV254" i="1"/>
  <c r="CS254" i="1"/>
  <c r="DK254" i="1"/>
  <c r="AV254" i="1"/>
  <c r="EI254" i="1"/>
  <c r="CT254" i="1"/>
  <c r="FO254" i="1"/>
  <c r="DI254" i="1"/>
  <c r="F254" i="1"/>
  <c r="FS254" i="1"/>
  <c r="FG254" i="1"/>
  <c r="BK254" i="1"/>
  <c r="DN254" i="1"/>
  <c r="BF254" i="1"/>
  <c r="CM254" i="1"/>
  <c r="CQ254" i="1"/>
  <c r="AU254" i="1"/>
  <c r="CE254" i="1"/>
  <c r="AN254" i="1"/>
  <c r="DG254" i="1"/>
  <c r="DS254" i="1"/>
  <c r="O254" i="1"/>
  <c r="GG254" i="1"/>
  <c r="AY254" i="1"/>
  <c r="EF254" i="1"/>
  <c r="BW254" i="1"/>
  <c r="GD254" i="1"/>
  <c r="DC254" i="1"/>
  <c r="J254" i="1"/>
  <c r="EE254" i="1"/>
  <c r="BT254" i="1"/>
  <c r="CU254" i="1"/>
  <c r="CG254" i="1"/>
  <c r="ED254" i="1"/>
  <c r="FI254" i="1"/>
  <c r="AA254" i="1"/>
  <c r="DJ254" i="1"/>
  <c r="FA254" i="1"/>
  <c r="S254" i="1"/>
  <c r="X64" i="1"/>
  <c r="CJ64" i="1"/>
  <c r="EV64" i="1"/>
  <c r="AG64" i="1"/>
  <c r="CS64" i="1"/>
  <c r="FE64" i="1"/>
  <c r="AP64" i="1"/>
  <c r="DB64" i="1"/>
  <c r="FN64" i="1"/>
  <c r="BY64" i="1"/>
  <c r="FX64" i="1"/>
  <c r="CN64" i="1"/>
  <c r="O64" i="1"/>
  <c r="DN64" i="1"/>
  <c r="AT64" i="1"/>
  <c r="G64" i="1"/>
  <c r="FQ64" i="1"/>
  <c r="ED64" i="1"/>
  <c r="FW64" i="1"/>
  <c r="BG64" i="1"/>
  <c r="AK64" i="1"/>
  <c r="E64" i="1"/>
  <c r="EE64" i="1"/>
  <c r="GF64" i="1"/>
  <c r="AF64" i="1"/>
  <c r="CR64" i="1"/>
  <c r="FD64" i="1"/>
  <c r="AO64" i="1"/>
  <c r="DA64" i="1"/>
  <c r="FM64" i="1"/>
  <c r="AX64" i="1"/>
  <c r="DJ64" i="1"/>
  <c r="FV64" i="1"/>
  <c r="CM64" i="1"/>
  <c r="GI64" i="1"/>
  <c r="CY64" i="1"/>
  <c r="AC64" i="1"/>
  <c r="EB64" i="1"/>
  <c r="BQ64" i="1"/>
  <c r="AD64" i="1"/>
  <c r="GH64" i="1"/>
  <c r="EU64" i="1"/>
  <c r="T64" i="1"/>
  <c r="CG64" i="1"/>
  <c r="CU64" i="1"/>
  <c r="BJ64" i="1"/>
  <c r="AN64" i="1"/>
  <c r="FL64" i="1"/>
  <c r="AW64" i="1"/>
  <c r="FU64" i="1"/>
  <c r="BF64" i="1"/>
  <c r="GD64" i="1"/>
  <c r="CX64" i="1"/>
  <c r="DM64" i="1"/>
  <c r="EM64" i="1"/>
  <c r="AU64" i="1"/>
  <c r="FR64" i="1"/>
  <c r="DS64" i="1"/>
  <c r="FI64" i="1"/>
  <c r="AV64" i="1"/>
  <c r="DH64" i="1"/>
  <c r="FT64" i="1"/>
  <c r="BE64" i="1"/>
  <c r="DQ64" i="1"/>
  <c r="GC64" i="1"/>
  <c r="BN64" i="1"/>
  <c r="DZ64" i="1"/>
  <c r="M64" i="1"/>
  <c r="DL64" i="1"/>
  <c r="AB64" i="1"/>
  <c r="EA64" i="1"/>
  <c r="BB64" i="1"/>
  <c r="FA64" i="1"/>
  <c r="DE64" i="1"/>
  <c r="BR64" i="1"/>
  <c r="AE64" i="1"/>
  <c r="S64" i="1"/>
  <c r="CF64" i="1"/>
  <c r="FB64" i="1"/>
  <c r="AR64" i="1"/>
  <c r="L64" i="1"/>
  <c r="AI64" i="1"/>
  <c r="BD64" i="1"/>
  <c r="DP64" i="1"/>
  <c r="GB64" i="1"/>
  <c r="BM64" i="1"/>
  <c r="DY64" i="1"/>
  <c r="J64" i="1"/>
  <c r="BV64" i="1"/>
  <c r="EH64" i="1"/>
  <c r="AA64" i="1"/>
  <c r="DW64" i="1"/>
  <c r="AM64" i="1"/>
  <c r="EL64" i="1"/>
  <c r="BP64" i="1"/>
  <c r="FO64" i="1"/>
  <c r="DV64" i="1"/>
  <c r="CI64" i="1"/>
  <c r="AY64" i="1"/>
  <c r="AS64" i="1"/>
  <c r="DO64" i="1"/>
  <c r="GE64" i="1"/>
  <c r="CV64" i="1"/>
  <c r="CW64" i="1"/>
  <c r="BH64" i="1"/>
  <c r="BX64" i="1"/>
  <c r="D64" i="1"/>
  <c r="CZ64" i="1"/>
  <c r="DI64" i="1"/>
  <c r="DR64" i="1"/>
  <c r="N64" i="1"/>
  <c r="AQ64" i="1"/>
  <c r="CH64" i="1"/>
  <c r="K64" i="1"/>
  <c r="BC64" i="1"/>
  <c r="EJ64" i="1"/>
  <c r="DU64" i="1"/>
  <c r="B64" i="1"/>
  <c r="A65" i="1"/>
  <c r="BL64" i="1"/>
  <c r="DX64" i="1"/>
  <c r="I64" i="1"/>
  <c r="BU64" i="1"/>
  <c r="EG64" i="1"/>
  <c r="R64" i="1"/>
  <c r="CD64" i="1"/>
  <c r="EP64" i="1"/>
  <c r="AL64" i="1"/>
  <c r="EK64" i="1"/>
  <c r="BA64" i="1"/>
  <c r="EZ64" i="1"/>
  <c r="CA64" i="1"/>
  <c r="FZ64" i="1"/>
  <c r="ES64" i="1"/>
  <c r="DF64" i="1"/>
  <c r="BS64" i="1"/>
  <c r="CE64" i="1"/>
  <c r="ER64" i="1"/>
  <c r="AJ64" i="1"/>
  <c r="FC64" i="1"/>
  <c r="FS64" i="1"/>
  <c r="BI64" i="1"/>
  <c r="H64" i="1"/>
  <c r="EF64" i="1"/>
  <c r="Q64" i="1"/>
  <c r="CC64" i="1"/>
  <c r="Z64" i="1"/>
  <c r="CL64" i="1"/>
  <c r="AZ64" i="1"/>
  <c r="BO64" i="1"/>
  <c r="FK64" i="1"/>
  <c r="F64" i="1"/>
  <c r="EC64" i="1"/>
  <c r="CP64" i="1"/>
  <c r="GA64" i="1"/>
  <c r="BW64" i="1"/>
  <c r="DT64" i="1"/>
  <c r="BT64" i="1"/>
  <c r="EO64" i="1"/>
  <c r="EX64" i="1"/>
  <c r="EY64" i="1"/>
  <c r="CO64" i="1"/>
  <c r="FP64" i="1"/>
  <c r="DK64" i="1"/>
  <c r="CQ64" i="1"/>
  <c r="DD64" i="1"/>
  <c r="P64" i="1"/>
  <c r="CB64" i="1"/>
  <c r="EN64" i="1"/>
  <c r="Y64" i="1"/>
  <c r="CK64" i="1"/>
  <c r="EW64" i="1"/>
  <c r="AH64" i="1"/>
  <c r="CT64" i="1"/>
  <c r="FF64" i="1"/>
  <c r="BK64" i="1"/>
  <c r="FJ64" i="1"/>
  <c r="BZ64" i="1"/>
  <c r="FY64" i="1"/>
  <c r="DC64" i="1"/>
  <c r="W64" i="1"/>
  <c r="GG64" i="1"/>
  <c r="ET64" i="1"/>
  <c r="DG64" i="1"/>
  <c r="EQ64" i="1"/>
  <c r="U64" i="1"/>
  <c r="EI64" i="1"/>
  <c r="FH64" i="1"/>
  <c r="V64" i="1"/>
  <c r="FG64" i="1"/>
  <c r="GK254" i="1" l="1"/>
  <c r="AZ255" i="1"/>
  <c r="EW255" i="1"/>
  <c r="CL255" i="1"/>
  <c r="CK255" i="1"/>
  <c r="GA255" i="1"/>
  <c r="Z255" i="1"/>
  <c r="EZ255" i="1"/>
  <c r="BU255" i="1"/>
  <c r="BC255" i="1"/>
  <c r="U255" i="1"/>
  <c r="BZ255" i="1"/>
  <c r="Y255" i="1"/>
  <c r="CP255" i="1"/>
  <c r="CC255" i="1"/>
  <c r="ER255" i="1"/>
  <c r="BA255" i="1"/>
  <c r="I255" i="1"/>
  <c r="DG255" i="1"/>
  <c r="CB255" i="1"/>
  <c r="EX255" i="1"/>
  <c r="F255" i="1"/>
  <c r="FG255" i="1"/>
  <c r="GG255" i="1"/>
  <c r="CT255" i="1"/>
  <c r="DD255" i="1"/>
  <c r="BT255" i="1"/>
  <c r="BO255" i="1"/>
  <c r="GL255" i="1" s="1"/>
  <c r="W255" i="1"/>
  <c r="DT255" i="1"/>
  <c r="FS255" i="1"/>
  <c r="R255" i="1"/>
  <c r="AH255" i="1"/>
  <c r="CQ255" i="1"/>
  <c r="FZ255" i="1"/>
  <c r="DC255" i="1"/>
  <c r="DK255" i="1"/>
  <c r="FC255" i="1"/>
  <c r="FY255" i="1"/>
  <c r="EQ255" i="1"/>
  <c r="FJ255" i="1"/>
  <c r="EN255" i="1"/>
  <c r="EY255" i="1"/>
  <c r="EC255" i="1"/>
  <c r="Q255" i="1"/>
  <c r="CE255" i="1"/>
  <c r="V255" i="1"/>
  <c r="FH255" i="1"/>
  <c r="BW255" i="1"/>
  <c r="EI255" i="1"/>
  <c r="FP255" i="1"/>
  <c r="AJ255" i="1"/>
  <c r="CO255" i="1"/>
  <c r="EK255" i="1"/>
  <c r="DX255" i="1"/>
  <c r="EF255" i="1"/>
  <c r="AL255" i="1"/>
  <c r="ET255" i="1"/>
  <c r="FF255" i="1"/>
  <c r="P255" i="1"/>
  <c r="EO255" i="1"/>
  <c r="FK255" i="1"/>
  <c r="H255" i="1"/>
  <c r="DF255" i="1"/>
  <c r="BI255" i="1"/>
  <c r="ES255" i="1"/>
  <c r="CA255" i="1"/>
  <c r="EG255" i="1"/>
  <c r="DU255" i="1"/>
  <c r="DI255" i="1"/>
  <c r="DO255" i="1"/>
  <c r="AM255" i="1"/>
  <c r="GB255" i="1"/>
  <c r="S255" i="1"/>
  <c r="DL255" i="1"/>
  <c r="DH255" i="1"/>
  <c r="CX255" i="1"/>
  <c r="CU255" i="1"/>
  <c r="AC255" i="1"/>
  <c r="DA255" i="1"/>
  <c r="AK255" i="1"/>
  <c r="O255" i="1"/>
  <c r="CS255" i="1"/>
  <c r="EJ255" i="1"/>
  <c r="CZ255" i="1"/>
  <c r="AS255" i="1"/>
  <c r="DW255" i="1"/>
  <c r="DP255" i="1"/>
  <c r="AE255" i="1"/>
  <c r="M255" i="1"/>
  <c r="AV255" i="1"/>
  <c r="GD255" i="1"/>
  <c r="CG255" i="1"/>
  <c r="CY255" i="1"/>
  <c r="AO255" i="1"/>
  <c r="BG255" i="1"/>
  <c r="CN255" i="1"/>
  <c r="AG255" i="1"/>
  <c r="AY255" i="1"/>
  <c r="AA255" i="1"/>
  <c r="BD255" i="1"/>
  <c r="BR255" i="1"/>
  <c r="DZ255" i="1"/>
  <c r="FI255" i="1"/>
  <c r="BF255" i="1"/>
  <c r="T255" i="1"/>
  <c r="GI255" i="1"/>
  <c r="FD255" i="1"/>
  <c r="FW255" i="1"/>
  <c r="FX255" i="1"/>
  <c r="EV255" i="1"/>
  <c r="K255" i="1"/>
  <c r="BX255" i="1"/>
  <c r="CI255" i="1"/>
  <c r="EH255" i="1"/>
  <c r="AI255" i="1"/>
  <c r="DE255" i="1"/>
  <c r="BN255" i="1"/>
  <c r="DS255" i="1"/>
  <c r="FU255" i="1"/>
  <c r="EU255" i="1"/>
  <c r="CM255" i="1"/>
  <c r="CR255" i="1"/>
  <c r="ED255" i="1"/>
  <c r="BY255" i="1"/>
  <c r="CJ255" i="1"/>
  <c r="CH255" i="1"/>
  <c r="BH255" i="1"/>
  <c r="DV255" i="1"/>
  <c r="BV255" i="1"/>
  <c r="L255" i="1"/>
  <c r="FA255" i="1"/>
  <c r="GC255" i="1"/>
  <c r="FR255" i="1"/>
  <c r="AW255" i="1"/>
  <c r="GH255" i="1"/>
  <c r="FV255" i="1"/>
  <c r="AF255" i="1"/>
  <c r="FQ255" i="1"/>
  <c r="FN255" i="1"/>
  <c r="X255" i="1"/>
  <c r="BK255" i="1"/>
  <c r="BS255" i="1"/>
  <c r="BL255" i="1"/>
  <c r="AQ255" i="1"/>
  <c r="CW255" i="1"/>
  <c r="FO255" i="1"/>
  <c r="J255" i="1"/>
  <c r="AR255" i="1"/>
  <c r="BB255" i="1"/>
  <c r="DQ255" i="1"/>
  <c r="AU255" i="1"/>
  <c r="FL255" i="1"/>
  <c r="AD255" i="1"/>
  <c r="DJ255" i="1"/>
  <c r="GF255" i="1"/>
  <c r="G255" i="1"/>
  <c r="DB255" i="1"/>
  <c r="EP255" i="1"/>
  <c r="N255" i="1"/>
  <c r="CV255" i="1"/>
  <c r="BP255" i="1"/>
  <c r="GM255" i="1" s="1"/>
  <c r="DY255" i="1"/>
  <c r="FB255" i="1"/>
  <c r="EA255" i="1"/>
  <c r="BE255" i="1"/>
  <c r="EM255" i="1"/>
  <c r="AN255" i="1"/>
  <c r="BQ255" i="1"/>
  <c r="GN255" i="1" s="1"/>
  <c r="AX255" i="1"/>
  <c r="EE255" i="1"/>
  <c r="AT255" i="1"/>
  <c r="AP255" i="1"/>
  <c r="CD255" i="1"/>
  <c r="DR255" i="1"/>
  <c r="GE255" i="1"/>
  <c r="EL255" i="1"/>
  <c r="BM255" i="1"/>
  <c r="CF255" i="1"/>
  <c r="AB255" i="1"/>
  <c r="FT255" i="1"/>
  <c r="DM255" i="1"/>
  <c r="BJ255" i="1"/>
  <c r="EB255" i="1"/>
  <c r="FM255" i="1"/>
  <c r="E255" i="1"/>
  <c r="DN255" i="1"/>
  <c r="FE255" i="1"/>
  <c r="M65" i="1"/>
  <c r="BY65" i="1"/>
  <c r="AL65" i="1"/>
  <c r="CX65" i="1"/>
  <c r="FJ65" i="1"/>
  <c r="AM65" i="1"/>
  <c r="CY65" i="1"/>
  <c r="FK65" i="1"/>
  <c r="BP65" i="1"/>
  <c r="FE65" i="1"/>
  <c r="BT65" i="1"/>
  <c r="FF65" i="1"/>
  <c r="BU65" i="1"/>
  <c r="FG65" i="1"/>
  <c r="DS65" i="1"/>
  <c r="CK65" i="1"/>
  <c r="AX65" i="1"/>
  <c r="X65" i="1"/>
  <c r="CN65" i="1"/>
  <c r="EX65" i="1"/>
  <c r="DJ65" i="1"/>
  <c r="BX65" i="1"/>
  <c r="GF65" i="1"/>
  <c r="AJ65" i="1"/>
  <c r="U65" i="1"/>
  <c r="CG65" i="1"/>
  <c r="AT65" i="1"/>
  <c r="DF65" i="1"/>
  <c r="FR65" i="1"/>
  <c r="AU65" i="1"/>
  <c r="FS65" i="1"/>
  <c r="CD65" i="1"/>
  <c r="CE65" i="1"/>
  <c r="FP65" i="1"/>
  <c r="FQ65" i="1"/>
  <c r="DB65" i="1"/>
  <c r="BD65" i="1"/>
  <c r="FX65" i="1"/>
  <c r="EG65" i="1"/>
  <c r="FM65" i="1"/>
  <c r="F65" i="1"/>
  <c r="BR65" i="1"/>
  <c r="G65" i="1"/>
  <c r="R65" i="1"/>
  <c r="S65" i="1"/>
  <c r="T65" i="1"/>
  <c r="AP65" i="1"/>
  <c r="FA65" i="1"/>
  <c r="EQ65" i="1"/>
  <c r="DI65" i="1"/>
  <c r="B65" i="1"/>
  <c r="BA65" i="1"/>
  <c r="BZ65" i="1"/>
  <c r="O65" i="1"/>
  <c r="CA65" i="1"/>
  <c r="DY65" i="1"/>
  <c r="DZ65" i="1"/>
  <c r="EA65" i="1"/>
  <c r="Z65" i="1"/>
  <c r="EO65" i="1"/>
  <c r="BL65" i="1"/>
  <c r="FI65" i="1"/>
  <c r="EC65" i="1"/>
  <c r="CQ65" i="1"/>
  <c r="EW65" i="1"/>
  <c r="AA65" i="1"/>
  <c r="DX65" i="1"/>
  <c r="CV65" i="1"/>
  <c r="DG65" i="1"/>
  <c r="FO65" i="1"/>
  <c r="CF65" i="1"/>
  <c r="EH65" i="1"/>
  <c r="BO65" i="1"/>
  <c r="DR65" i="1"/>
  <c r="FH65" i="1"/>
  <c r="CC65" i="1"/>
  <c r="AS65" i="1"/>
  <c r="ED65" i="1"/>
  <c r="BS65" i="1"/>
  <c r="EE65" i="1"/>
  <c r="DM65" i="1"/>
  <c r="DP65" i="1"/>
  <c r="DQ65" i="1"/>
  <c r="GG65" i="1"/>
  <c r="DU65" i="1"/>
  <c r="AI65" i="1"/>
  <c r="DK65" i="1"/>
  <c r="CZ65" i="1"/>
  <c r="N65" i="1"/>
  <c r="EL65" i="1"/>
  <c r="EM65" i="1"/>
  <c r="AF65" i="1"/>
  <c r="AG65" i="1"/>
  <c r="AH65" i="1"/>
  <c r="BM65" i="1"/>
  <c r="FU65" i="1"/>
  <c r="FN65" i="1"/>
  <c r="EY65" i="1"/>
  <c r="AO65" i="1"/>
  <c r="FC65" i="1"/>
  <c r="EV65" i="1"/>
  <c r="DA65" i="1"/>
  <c r="FV65" i="1"/>
  <c r="EF65" i="1"/>
  <c r="AC65" i="1"/>
  <c r="CO65" i="1"/>
  <c r="BB65" i="1"/>
  <c r="DN65" i="1"/>
  <c r="FZ65" i="1"/>
  <c r="BC65" i="1"/>
  <c r="DO65" i="1"/>
  <c r="GA65" i="1"/>
  <c r="CR65" i="1"/>
  <c r="FY65" i="1"/>
  <c r="CS65" i="1"/>
  <c r="GB65" i="1"/>
  <c r="CT65" i="1"/>
  <c r="GC65" i="1"/>
  <c r="EZ65" i="1"/>
  <c r="DT65" i="1"/>
  <c r="CL65" i="1"/>
  <c r="CM65" i="1"/>
  <c r="ER65" i="1"/>
  <c r="K65" i="1"/>
  <c r="P65" i="1"/>
  <c r="CB65" i="1"/>
  <c r="EB65" i="1"/>
  <c r="GE65" i="1"/>
  <c r="AK65" i="1"/>
  <c r="CW65" i="1"/>
  <c r="BJ65" i="1"/>
  <c r="DV65" i="1"/>
  <c r="GH65" i="1"/>
  <c r="BK65" i="1"/>
  <c r="DW65" i="1"/>
  <c r="GI65" i="1"/>
  <c r="DC65" i="1"/>
  <c r="H65" i="1"/>
  <c r="DD65" i="1"/>
  <c r="I65" i="1"/>
  <c r="DE65" i="1"/>
  <c r="Y65" i="1"/>
  <c r="FT65" i="1"/>
  <c r="EN65" i="1"/>
  <c r="DH65" i="1"/>
  <c r="DL65" i="1"/>
  <c r="FW65" i="1"/>
  <c r="BW65" i="1"/>
  <c r="EP65" i="1"/>
  <c r="AN65" i="1"/>
  <c r="D65" i="1"/>
  <c r="AZ65" i="1"/>
  <c r="A66" i="1"/>
  <c r="BI65" i="1"/>
  <c r="V65" i="1"/>
  <c r="CH65" i="1"/>
  <c r="ET65" i="1"/>
  <c r="W65" i="1"/>
  <c r="CI65" i="1"/>
  <c r="EU65" i="1"/>
  <c r="AQ65" i="1"/>
  <c r="EI65" i="1"/>
  <c r="AR65" i="1"/>
  <c r="EJ65" i="1"/>
  <c r="AV65" i="1"/>
  <c r="EK65" i="1"/>
  <c r="CJ65" i="1"/>
  <c r="AW65" i="1"/>
  <c r="J65" i="1"/>
  <c r="FD65" i="1"/>
  <c r="AB65" i="1"/>
  <c r="CU65" i="1"/>
  <c r="L65" i="1"/>
  <c r="AY65" i="1"/>
  <c r="GD65" i="1"/>
  <c r="FL65" i="1"/>
  <c r="E65" i="1"/>
  <c r="BQ65" i="1"/>
  <c r="AD65" i="1"/>
  <c r="CP65" i="1"/>
  <c r="FB65" i="1"/>
  <c r="AE65" i="1"/>
  <c r="BE65" i="1"/>
  <c r="ES65" i="1"/>
  <c r="BF65" i="1"/>
  <c r="BG65" i="1"/>
  <c r="BN65" i="1"/>
  <c r="BH65" i="1"/>
  <c r="BV65" i="1"/>
  <c r="Q65" i="1"/>
  <c r="GK255" i="1" l="1"/>
  <c r="Q256" i="1"/>
  <c r="AE256" i="1"/>
  <c r="AY256" i="1"/>
  <c r="BV256" i="1"/>
  <c r="FB256" i="1"/>
  <c r="L256" i="1"/>
  <c r="BH256" i="1"/>
  <c r="CP256" i="1"/>
  <c r="CU256" i="1"/>
  <c r="BN256" i="1"/>
  <c r="AB256" i="1"/>
  <c r="BG256" i="1"/>
  <c r="BQ256" i="1"/>
  <c r="GM256" i="1" s="1"/>
  <c r="FD256" i="1"/>
  <c r="EI256" i="1"/>
  <c r="BF256" i="1"/>
  <c r="E256" i="1"/>
  <c r="J256" i="1"/>
  <c r="ES256" i="1"/>
  <c r="FL256" i="1"/>
  <c r="AW256" i="1"/>
  <c r="AD256" i="1"/>
  <c r="BE256" i="1"/>
  <c r="GD256" i="1"/>
  <c r="CJ256" i="1"/>
  <c r="CI256" i="1"/>
  <c r="AQ256" i="1"/>
  <c r="DH256" i="1"/>
  <c r="DC256" i="1"/>
  <c r="AK256" i="1"/>
  <c r="CL256" i="1"/>
  <c r="CR256" i="1"/>
  <c r="AC256" i="1"/>
  <c r="FN256" i="1"/>
  <c r="N256" i="1"/>
  <c r="DM256" i="1"/>
  <c r="BO256" i="1"/>
  <c r="EW256" i="1"/>
  <c r="DZ256" i="1"/>
  <c r="EQ256" i="1"/>
  <c r="F256" i="1"/>
  <c r="CE256" i="1"/>
  <c r="U256" i="1"/>
  <c r="AX256" i="1"/>
  <c r="BP256" i="1"/>
  <c r="GL256" i="1" s="1"/>
  <c r="M256" i="1"/>
  <c r="EU256" i="1"/>
  <c r="AZ256" i="1"/>
  <c r="EN256" i="1"/>
  <c r="GI256" i="1"/>
  <c r="GE256" i="1"/>
  <c r="DT256" i="1"/>
  <c r="GA256" i="1"/>
  <c r="EF256" i="1"/>
  <c r="FU256" i="1"/>
  <c r="CZ256" i="1"/>
  <c r="EE256" i="1"/>
  <c r="EH256" i="1"/>
  <c r="CQ256" i="1"/>
  <c r="DY256" i="1"/>
  <c r="FA256" i="1"/>
  <c r="FM256" i="1"/>
  <c r="CD256" i="1"/>
  <c r="AJ256" i="1"/>
  <c r="CK256" i="1"/>
  <c r="FK256" i="1"/>
  <c r="FT256" i="1"/>
  <c r="DW256" i="1"/>
  <c r="EB256" i="1"/>
  <c r="EZ256" i="1"/>
  <c r="DO256" i="1"/>
  <c r="FV256" i="1"/>
  <c r="BM256" i="1"/>
  <c r="DK256" i="1"/>
  <c r="BS256" i="1"/>
  <c r="CF256" i="1"/>
  <c r="EC256" i="1"/>
  <c r="CA256" i="1"/>
  <c r="AP256" i="1"/>
  <c r="EG256" i="1"/>
  <c r="FS256" i="1"/>
  <c r="GF256" i="1"/>
  <c r="DS256" i="1"/>
  <c r="CY256" i="1"/>
  <c r="EK256" i="1"/>
  <c r="W256" i="1"/>
  <c r="AN256" i="1"/>
  <c r="Y256" i="1"/>
  <c r="BK256" i="1"/>
  <c r="CB256" i="1"/>
  <c r="GC256" i="1"/>
  <c r="BC256" i="1"/>
  <c r="DA256" i="1"/>
  <c r="AH256" i="1"/>
  <c r="AI256" i="1"/>
  <c r="ED256" i="1"/>
  <c r="FO256" i="1"/>
  <c r="FI256" i="1"/>
  <c r="O256" i="1"/>
  <c r="T256" i="1"/>
  <c r="FX256" i="1"/>
  <c r="AU256" i="1"/>
  <c r="BX256" i="1"/>
  <c r="FG256" i="1"/>
  <c r="AM256" i="1"/>
  <c r="AV256" i="1"/>
  <c r="ET256" i="1"/>
  <c r="EP256" i="1"/>
  <c r="DE256" i="1"/>
  <c r="GH256" i="1"/>
  <c r="P256" i="1"/>
  <c r="CT256" i="1"/>
  <c r="FZ256" i="1"/>
  <c r="EV256" i="1"/>
  <c r="AG256" i="1"/>
  <c r="DU256" i="1"/>
  <c r="AS256" i="1"/>
  <c r="DG256" i="1"/>
  <c r="BL256" i="1"/>
  <c r="BZ256" i="1"/>
  <c r="S256" i="1"/>
  <c r="BD256" i="1"/>
  <c r="FR256" i="1"/>
  <c r="DJ256" i="1"/>
  <c r="BU256" i="1"/>
  <c r="FJ256" i="1"/>
  <c r="EJ256" i="1"/>
  <c r="CH256" i="1"/>
  <c r="BW256" i="1"/>
  <c r="I256" i="1"/>
  <c r="DV256" i="1"/>
  <c r="K256" i="1"/>
  <c r="GB256" i="1"/>
  <c r="DN256" i="1"/>
  <c r="FC256" i="1"/>
  <c r="AF256" i="1"/>
  <c r="GG256" i="1"/>
  <c r="CC256" i="1"/>
  <c r="CV256" i="1"/>
  <c r="EO256" i="1"/>
  <c r="BA256" i="1"/>
  <c r="R256" i="1"/>
  <c r="DB256" i="1"/>
  <c r="DF256" i="1"/>
  <c r="EX256" i="1"/>
  <c r="FF256" i="1"/>
  <c r="CX256" i="1"/>
  <c r="AR256" i="1"/>
  <c r="V256" i="1"/>
  <c r="FW256" i="1"/>
  <c r="DD256" i="1"/>
  <c r="BJ256" i="1"/>
  <c r="ER256" i="1"/>
  <c r="CS256" i="1"/>
  <c r="BB256" i="1"/>
  <c r="AO256" i="1"/>
  <c r="EM256" i="1"/>
  <c r="DQ256" i="1"/>
  <c r="FH256" i="1"/>
  <c r="DX256" i="1"/>
  <c r="Z256" i="1"/>
  <c r="G256" i="1"/>
  <c r="FQ256" i="1"/>
  <c r="AT256" i="1"/>
  <c r="CN256" i="1"/>
  <c r="BT256" i="1"/>
  <c r="AL256" i="1"/>
  <c r="BI256" i="1"/>
  <c r="DL256" i="1"/>
  <c r="H256" i="1"/>
  <c r="CW256" i="1"/>
  <c r="CM256" i="1"/>
  <c r="FY256" i="1"/>
  <c r="CO256" i="1"/>
  <c r="EY256" i="1"/>
  <c r="EL256" i="1"/>
  <c r="DP256" i="1"/>
  <c r="DR256" i="1"/>
  <c r="AA256" i="1"/>
  <c r="EA256" i="1"/>
  <c r="DI256" i="1"/>
  <c r="BR256" i="1"/>
  <c r="GN256" i="1" s="1"/>
  <c r="FP256" i="1"/>
  <c r="CG256" i="1"/>
  <c r="X256" i="1"/>
  <c r="FE256" i="1"/>
  <c r="BY256" i="1"/>
  <c r="S66" i="1"/>
  <c r="CE66" i="1"/>
  <c r="EQ66" i="1"/>
  <c r="AB66" i="1"/>
  <c r="CN66" i="1"/>
  <c r="EZ66" i="1"/>
  <c r="AL66" i="1"/>
  <c r="DR66" i="1"/>
  <c r="Q66" i="1"/>
  <c r="CY66" i="1"/>
  <c r="GG66" i="1"/>
  <c r="CD66" i="1"/>
  <c r="FL66" i="1"/>
  <c r="DB66" i="1"/>
  <c r="BD66" i="1"/>
  <c r="I66" i="1"/>
  <c r="EM66" i="1"/>
  <c r="EU66" i="1"/>
  <c r="GA66" i="1"/>
  <c r="J66" i="1"/>
  <c r="ES66" i="1"/>
  <c r="FI66" i="1"/>
  <c r="EC66" i="1"/>
  <c r="AH66" i="1"/>
  <c r="EY66" i="1"/>
  <c r="FH66" i="1"/>
  <c r="ED66" i="1"/>
  <c r="DI66" i="1"/>
  <c r="CP66" i="1"/>
  <c r="DQ66" i="1"/>
  <c r="X66" i="1"/>
  <c r="FZ66" i="1"/>
  <c r="BB66" i="1"/>
  <c r="AF66" i="1"/>
  <c r="BA66" i="1"/>
  <c r="AA66" i="1"/>
  <c r="CM66" i="1"/>
  <c r="AJ66" i="1"/>
  <c r="CV66" i="1"/>
  <c r="AV66" i="1"/>
  <c r="AC66" i="1"/>
  <c r="H66" i="1"/>
  <c r="FV66" i="1"/>
  <c r="BV66" i="1"/>
  <c r="FE66" i="1"/>
  <c r="U66" i="1"/>
  <c r="GI66" i="1"/>
  <c r="BM66" i="1"/>
  <c r="AI66" i="1"/>
  <c r="CU66" i="1"/>
  <c r="FG66" i="1"/>
  <c r="AR66" i="1"/>
  <c r="DD66" i="1"/>
  <c r="FP66" i="1"/>
  <c r="BF66" i="1"/>
  <c r="EN66" i="1"/>
  <c r="AM66" i="1"/>
  <c r="DU66" i="1"/>
  <c r="R66" i="1"/>
  <c r="CZ66" i="1"/>
  <c r="GH66" i="1"/>
  <c r="EK66" i="1"/>
  <c r="CK66" i="1"/>
  <c r="AP66" i="1"/>
  <c r="FY66" i="1"/>
  <c r="O66" i="1"/>
  <c r="AU66" i="1"/>
  <c r="CR66" i="1"/>
  <c r="Y66" i="1"/>
  <c r="CI66" i="1"/>
  <c r="CA66" i="1"/>
  <c r="D66" i="1"/>
  <c r="AQ66" i="1"/>
  <c r="DC66" i="1"/>
  <c r="FO66" i="1"/>
  <c r="AZ66" i="1"/>
  <c r="DL66" i="1"/>
  <c r="FX66" i="1"/>
  <c r="BR66" i="1"/>
  <c r="EX66" i="1"/>
  <c r="AW66" i="1"/>
  <c r="EE66" i="1"/>
  <c r="AD66" i="1"/>
  <c r="DJ66" i="1"/>
  <c r="V66" i="1"/>
  <c r="FC66" i="1"/>
  <c r="DE66" i="1"/>
  <c r="BE66" i="1"/>
  <c r="N66" i="1"/>
  <c r="AT66" i="1"/>
  <c r="BZ66" i="1"/>
  <c r="EH66" i="1"/>
  <c r="BL66" i="1"/>
  <c r="FM66" i="1"/>
  <c r="CG66" i="1"/>
  <c r="B66" i="1"/>
  <c r="AY66" i="1"/>
  <c r="DK66" i="1"/>
  <c r="FW66" i="1"/>
  <c r="BH66" i="1"/>
  <c r="DT66" i="1"/>
  <c r="GF66" i="1"/>
  <c r="CB66" i="1"/>
  <c r="FJ66" i="1"/>
  <c r="BI66" i="1"/>
  <c r="EO66" i="1"/>
  <c r="AN66" i="1"/>
  <c r="DV66" i="1"/>
  <c r="AK66" i="1"/>
  <c r="FR66" i="1"/>
  <c r="DW66" i="1"/>
  <c r="BY66" i="1"/>
  <c r="AS66" i="1"/>
  <c r="BQ66" i="1"/>
  <c r="CW66" i="1"/>
  <c r="GC66" i="1"/>
  <c r="DG66" i="1"/>
  <c r="AG66" i="1"/>
  <c r="DO66" i="1"/>
  <c r="K66" i="1"/>
  <c r="BW66" i="1"/>
  <c r="EI66" i="1"/>
  <c r="T66" i="1"/>
  <c r="CF66" i="1"/>
  <c r="ER66" i="1"/>
  <c r="Z66" i="1"/>
  <c r="DH66" i="1"/>
  <c r="G66" i="1"/>
  <c r="CO66" i="1"/>
  <c r="FU66" i="1"/>
  <c r="BT66" i="1"/>
  <c r="FB66" i="1"/>
  <c r="CJ66" i="1"/>
  <c r="AO66" i="1"/>
  <c r="FS66" i="1"/>
  <c r="DX66" i="1"/>
  <c r="DP66" i="1"/>
  <c r="EV66" i="1"/>
  <c r="GB66" i="1"/>
  <c r="DA66" i="1"/>
  <c r="CH66" i="1"/>
  <c r="DN66" i="1"/>
  <c r="FQ66" i="1"/>
  <c r="BG66" i="1"/>
  <c r="DS66" i="1"/>
  <c r="GE66" i="1"/>
  <c r="BP66" i="1"/>
  <c r="EB66" i="1"/>
  <c r="F66" i="1"/>
  <c r="CL66" i="1"/>
  <c r="FT66" i="1"/>
  <c r="BS66" i="1"/>
  <c r="FA66" i="1"/>
  <c r="AX66" i="1"/>
  <c r="EF66" i="1"/>
  <c r="BC66" i="1"/>
  <c r="E66" i="1"/>
  <c r="EL66" i="1"/>
  <c r="CQ66" i="1"/>
  <c r="BN66" i="1"/>
  <c r="CT66" i="1"/>
  <c r="DZ66" i="1"/>
  <c r="M66" i="1"/>
  <c r="ET66" i="1"/>
  <c r="DM66" i="1"/>
  <c r="EG66" i="1"/>
  <c r="A67" i="1"/>
  <c r="BO66" i="1"/>
  <c r="EA66" i="1"/>
  <c r="L66" i="1"/>
  <c r="BX66" i="1"/>
  <c r="EJ66" i="1"/>
  <c r="P66" i="1"/>
  <c r="CX66" i="1"/>
  <c r="GD66" i="1"/>
  <c r="CC66" i="1"/>
  <c r="FK66" i="1"/>
  <c r="BJ66" i="1"/>
  <c r="EP66" i="1"/>
  <c r="BU66" i="1"/>
  <c r="W66" i="1"/>
  <c r="FD66" i="1"/>
  <c r="DF66" i="1"/>
  <c r="CS66" i="1"/>
  <c r="DY66" i="1"/>
  <c r="EW66" i="1"/>
  <c r="BK66" i="1"/>
  <c r="AE66" i="1"/>
  <c r="FN66" i="1"/>
  <c r="FF66" i="1"/>
  <c r="GK256" i="1" l="1"/>
  <c r="CX257" i="1"/>
  <c r="ET257" i="1"/>
  <c r="EB257" i="1"/>
  <c r="FB257" i="1"/>
  <c r="GC257" i="1"/>
  <c r="BH257" i="1"/>
  <c r="EW257" i="1"/>
  <c r="BJ257" i="1"/>
  <c r="AX257" i="1"/>
  <c r="EV257" i="1"/>
  <c r="EI257" i="1"/>
  <c r="EO257" i="1"/>
  <c r="AT257" i="1"/>
  <c r="DY257" i="1"/>
  <c r="FK257" i="1"/>
  <c r="EA257" i="1"/>
  <c r="CT257" i="1"/>
  <c r="FA257" i="1"/>
  <c r="DS257" i="1"/>
  <c r="DP257" i="1"/>
  <c r="CO257" i="1"/>
  <c r="AS257" i="1"/>
  <c r="BI257" i="1"/>
  <c r="AY257" i="1"/>
  <c r="N257" i="1"/>
  <c r="AW257" i="1"/>
  <c r="CS257" i="1"/>
  <c r="CC257" i="1"/>
  <c r="BG257" i="1"/>
  <c r="DX257" i="1"/>
  <c r="G257" i="1"/>
  <c r="K257" i="1"/>
  <c r="FJ257" i="1"/>
  <c r="BE257" i="1"/>
  <c r="EX257" i="1"/>
  <c r="DF257" i="1"/>
  <c r="GD257" i="1"/>
  <c r="CQ257" i="1"/>
  <c r="FT257" i="1"/>
  <c r="FQ257" i="1"/>
  <c r="FS257" i="1"/>
  <c r="DH257" i="1"/>
  <c r="DO257" i="1"/>
  <c r="DW257" i="1"/>
  <c r="CB257" i="1"/>
  <c r="CG257" i="1"/>
  <c r="DE257" i="1"/>
  <c r="FF257" i="1"/>
  <c r="EL257" i="1"/>
  <c r="AO257" i="1"/>
  <c r="AG257" i="1"/>
  <c r="GF257" i="1"/>
  <c r="FC257" i="1"/>
  <c r="FD257" i="1"/>
  <c r="EG257" i="1"/>
  <c r="CL257" i="1"/>
  <c r="DN257" i="1"/>
  <c r="Z257" i="1"/>
  <c r="FR257" i="1"/>
  <c r="FM257" i="1"/>
  <c r="FN257" i="1"/>
  <c r="W257" i="1"/>
  <c r="P257" i="1"/>
  <c r="DM257" i="1"/>
  <c r="E257" i="1"/>
  <c r="F257" i="1"/>
  <c r="CH257" i="1"/>
  <c r="CJ257" i="1"/>
  <c r="ER257" i="1"/>
  <c r="DG257" i="1"/>
  <c r="AK257" i="1"/>
  <c r="DT257" i="1"/>
  <c r="BL257" i="1"/>
  <c r="V257" i="1"/>
  <c r="AN257" i="1"/>
  <c r="EP257" i="1"/>
  <c r="M257" i="1"/>
  <c r="GB257" i="1"/>
  <c r="CW257" i="1"/>
  <c r="BZ257" i="1"/>
  <c r="L257" i="1"/>
  <c r="GE257" i="1"/>
  <c r="FU257" i="1"/>
  <c r="DK257" i="1"/>
  <c r="EE257" i="1"/>
  <c r="AE257" i="1"/>
  <c r="EJ257" i="1"/>
  <c r="BC257" i="1"/>
  <c r="DA257" i="1"/>
  <c r="CF257" i="1"/>
  <c r="DV257" i="1"/>
  <c r="EH257" i="1"/>
  <c r="BK257" i="1"/>
  <c r="EF257" i="1"/>
  <c r="T257" i="1"/>
  <c r="FW257" i="1"/>
  <c r="DZ257" i="1"/>
  <c r="DC257" i="1"/>
  <c r="AQ257" i="1"/>
  <c r="FX257" i="1"/>
  <c r="CI257" i="1"/>
  <c r="DL257" i="1"/>
  <c r="DJ257" i="1"/>
  <c r="AZ257" i="1"/>
  <c r="AD257" i="1"/>
  <c r="FO257" i="1"/>
  <c r="CR257" i="1"/>
  <c r="AU257" i="1"/>
  <c r="O257" i="1"/>
  <c r="DU257" i="1"/>
  <c r="FY257" i="1"/>
  <c r="AM257" i="1"/>
  <c r="CA257" i="1"/>
  <c r="Y257" i="1"/>
  <c r="CU257" i="1"/>
  <c r="H257" i="1"/>
  <c r="AF257" i="1"/>
  <c r="FH257" i="1"/>
  <c r="EU257" i="1"/>
  <c r="CY257" i="1"/>
  <c r="CE257" i="1"/>
  <c r="BW257" i="1"/>
  <c r="AI257" i="1"/>
  <c r="AC257" i="1"/>
  <c r="BB257" i="1"/>
  <c r="EY257" i="1"/>
  <c r="EM257" i="1"/>
  <c r="Q257" i="1"/>
  <c r="S257" i="1"/>
  <c r="BO257" i="1"/>
  <c r="BN257" i="1"/>
  <c r="BS257" i="1"/>
  <c r="GN257" i="1" s="1"/>
  <c r="BY257" i="1"/>
  <c r="AP257" i="1"/>
  <c r="EN257" i="1"/>
  <c r="BM257" i="1"/>
  <c r="AV257" i="1"/>
  <c r="FZ257" i="1"/>
  <c r="AH257" i="1"/>
  <c r="I257" i="1"/>
  <c r="DR257" i="1"/>
  <c r="BR257" i="1"/>
  <c r="GM257" i="1" s="1"/>
  <c r="CK257" i="1"/>
  <c r="BF257" i="1"/>
  <c r="GI257" i="1"/>
  <c r="CV257" i="1"/>
  <c r="X257" i="1"/>
  <c r="EC257" i="1"/>
  <c r="BD257" i="1"/>
  <c r="AL257" i="1"/>
  <c r="EK257" i="1"/>
  <c r="FP257" i="1"/>
  <c r="U257" i="1"/>
  <c r="AJ257" i="1"/>
  <c r="DQ257" i="1"/>
  <c r="FI257" i="1"/>
  <c r="DB257" i="1"/>
  <c r="EZ257" i="1"/>
  <c r="BQ257" i="1"/>
  <c r="GL257" i="1" s="1"/>
  <c r="GH257" i="1"/>
  <c r="DD257" i="1"/>
  <c r="FE257" i="1"/>
  <c r="CM257" i="1"/>
  <c r="CP257" i="1"/>
  <c r="ES257" i="1"/>
  <c r="FL257" i="1"/>
  <c r="CN257" i="1"/>
  <c r="BU257" i="1"/>
  <c r="CZ257" i="1"/>
  <c r="AR257" i="1"/>
  <c r="BV257" i="1"/>
  <c r="AA257" i="1"/>
  <c r="DI257" i="1"/>
  <c r="J257" i="1"/>
  <c r="CD257" i="1"/>
  <c r="AB257" i="1"/>
  <c r="BX257" i="1"/>
  <c r="BP257" i="1"/>
  <c r="BT257" i="1"/>
  <c r="R257" i="1"/>
  <c r="FG257" i="1"/>
  <c r="FV257" i="1"/>
  <c r="BA257" i="1"/>
  <c r="ED257" i="1"/>
  <c r="GA257" i="1"/>
  <c r="GG257" i="1"/>
  <c r="EQ257" i="1"/>
  <c r="P67" i="1"/>
  <c r="CB67" i="1"/>
  <c r="EN67" i="1"/>
  <c r="Y67" i="1"/>
  <c r="CK67" i="1"/>
  <c r="EW67" i="1"/>
  <c r="AQ67" i="1"/>
  <c r="DW67" i="1"/>
  <c r="V67" i="1"/>
  <c r="DD67" i="1"/>
  <c r="M67" i="1"/>
  <c r="CU67" i="1"/>
  <c r="GA67" i="1"/>
  <c r="DT67" i="1"/>
  <c r="BG67" i="1"/>
  <c r="G67" i="1"/>
  <c r="EP67" i="1"/>
  <c r="EY67" i="1"/>
  <c r="GE67" i="1"/>
  <c r="AK67" i="1"/>
  <c r="J67" i="1"/>
  <c r="BI67" i="1"/>
  <c r="N67" i="1"/>
  <c r="BQ67" i="1"/>
  <c r="X67" i="1"/>
  <c r="CJ67" i="1"/>
  <c r="EV67" i="1"/>
  <c r="AG67" i="1"/>
  <c r="CS67" i="1"/>
  <c r="FE67" i="1"/>
  <c r="BA67" i="1"/>
  <c r="EI67" i="1"/>
  <c r="AH67" i="1"/>
  <c r="DN67" i="1"/>
  <c r="W67" i="1"/>
  <c r="DE67" i="1"/>
  <c r="E67" i="1"/>
  <c r="EL67" i="1"/>
  <c r="BV67" i="1"/>
  <c r="AA67" i="1"/>
  <c r="FH67" i="1"/>
  <c r="GD67" i="1"/>
  <c r="AB67" i="1"/>
  <c r="CF67" i="1"/>
  <c r="AZ67" i="1"/>
  <c r="DL67" i="1"/>
  <c r="EX67" i="1"/>
  <c r="CE67" i="1"/>
  <c r="H67" i="1"/>
  <c r="BT67" i="1"/>
  <c r="EF67" i="1"/>
  <c r="Q67" i="1"/>
  <c r="CC67" i="1"/>
  <c r="EO67" i="1"/>
  <c r="AE67" i="1"/>
  <c r="DM67" i="1"/>
  <c r="L67" i="1"/>
  <c r="CT67" i="1"/>
  <c r="FZ67" i="1"/>
  <c r="CI67" i="1"/>
  <c r="FQ67" i="1"/>
  <c r="DB67" i="1"/>
  <c r="AM67" i="1"/>
  <c r="FV67" i="1"/>
  <c r="DV67" i="1"/>
  <c r="EB67" i="1"/>
  <c r="EZ67" i="1"/>
  <c r="GF67" i="1"/>
  <c r="FR67" i="1"/>
  <c r="GG67" i="1"/>
  <c r="FJ67" i="1"/>
  <c r="O67" i="1"/>
  <c r="AV67" i="1"/>
  <c r="DH67" i="1"/>
  <c r="FT67" i="1"/>
  <c r="BE67" i="1"/>
  <c r="DQ67" i="1"/>
  <c r="GC67" i="1"/>
  <c r="CG67" i="1"/>
  <c r="FO67" i="1"/>
  <c r="BN67" i="1"/>
  <c r="ET67" i="1"/>
  <c r="BC67" i="1"/>
  <c r="EK67" i="1"/>
  <c r="BF67" i="1"/>
  <c r="GH67" i="1"/>
  <c r="DU67" i="1"/>
  <c r="BZ67" i="1"/>
  <c r="AU67" i="1"/>
  <c r="CY67" i="1"/>
  <c r="AT67" i="1"/>
  <c r="AC67" i="1"/>
  <c r="DJ67" i="1"/>
  <c r="AF67" i="1"/>
  <c r="CR67" i="1"/>
  <c r="FD67" i="1"/>
  <c r="AO67" i="1"/>
  <c r="DA67" i="1"/>
  <c r="FM67" i="1"/>
  <c r="BK67" i="1"/>
  <c r="ES67" i="1"/>
  <c r="AR67" i="1"/>
  <c r="DZ67" i="1"/>
  <c r="AI67" i="1"/>
  <c r="DO67" i="1"/>
  <c r="T67" i="1"/>
  <c r="FA67" i="1"/>
  <c r="CN67" i="1"/>
  <c r="AP67" i="1"/>
  <c r="FW67" i="1"/>
  <c r="S67" i="1"/>
  <c r="AY67" i="1"/>
  <c r="DS67" i="1"/>
  <c r="CP67" i="1"/>
  <c r="BJ67" i="1"/>
  <c r="AD67" i="1"/>
  <c r="B67" i="1"/>
  <c r="AN67" i="1"/>
  <c r="CZ67" i="1"/>
  <c r="FL67" i="1"/>
  <c r="AW67" i="1"/>
  <c r="DI67" i="1"/>
  <c r="FU67" i="1"/>
  <c r="BW67" i="1"/>
  <c r="FC67" i="1"/>
  <c r="BB67" i="1"/>
  <c r="EJ67" i="1"/>
  <c r="AS67" i="1"/>
  <c r="EA67" i="1"/>
  <c r="AL67" i="1"/>
  <c r="FS67" i="1"/>
  <c r="DF67" i="1"/>
  <c r="BH67" i="1"/>
  <c r="R67" i="1"/>
  <c r="AX67" i="1"/>
  <c r="CD67" i="1"/>
  <c r="FN67" i="1"/>
  <c r="EH67" i="1"/>
  <c r="DR67" i="1"/>
  <c r="CV67" i="1"/>
  <c r="D67" i="1"/>
  <c r="CA67" i="1"/>
  <c r="FX67" i="1"/>
  <c r="BD67" i="1"/>
  <c r="DP67" i="1"/>
  <c r="GB67" i="1"/>
  <c r="BM67" i="1"/>
  <c r="DY67" i="1"/>
  <c r="K67" i="1"/>
  <c r="CQ67" i="1"/>
  <c r="FY67" i="1"/>
  <c r="BX67" i="1"/>
  <c r="FF67" i="1"/>
  <c r="BO67" i="1"/>
  <c r="EU67" i="1"/>
  <c r="BS67" i="1"/>
  <c r="F67" i="1"/>
  <c r="EM67" i="1"/>
  <c r="CO67" i="1"/>
  <c r="BR67" i="1"/>
  <c r="CX67" i="1"/>
  <c r="ED67" i="1"/>
  <c r="CL67" i="1"/>
  <c r="AJ67" i="1"/>
  <c r="ER67" i="1"/>
  <c r="EQ67" i="1"/>
  <c r="A68" i="1"/>
  <c r="BL67" i="1"/>
  <c r="DX67" i="1"/>
  <c r="I67" i="1"/>
  <c r="BU67" i="1"/>
  <c r="EG67" i="1"/>
  <c r="U67" i="1"/>
  <c r="DC67" i="1"/>
  <c r="GI67" i="1"/>
  <c r="CH67" i="1"/>
  <c r="FP67" i="1"/>
  <c r="BY67" i="1"/>
  <c r="FG67" i="1"/>
  <c r="CM67" i="1"/>
  <c r="Z67" i="1"/>
  <c r="FB67" i="1"/>
  <c r="DG67" i="1"/>
  <c r="CW67" i="1"/>
  <c r="EC67" i="1"/>
  <c r="FI67" i="1"/>
  <c r="EE67" i="1"/>
  <c r="DK67" i="1"/>
  <c r="BP67" i="1"/>
  <c r="FK67" i="1"/>
  <c r="GK257" i="1" l="1"/>
  <c r="FK258" i="1"/>
  <c r="EC258" i="1"/>
  <c r="FP258" i="1"/>
  <c r="DX258" i="1"/>
  <c r="CX258" i="1"/>
  <c r="CW258" i="1"/>
  <c r="CH258" i="1"/>
  <c r="DG258" i="1"/>
  <c r="GI258" i="1"/>
  <c r="CO258" i="1"/>
  <c r="Z258" i="1"/>
  <c r="U258" i="1"/>
  <c r="ER258" i="1"/>
  <c r="F258" i="1"/>
  <c r="FB258" i="1"/>
  <c r="DC258" i="1"/>
  <c r="EQ258" i="1"/>
  <c r="EM258" i="1"/>
  <c r="CQ258" i="1"/>
  <c r="CA258" i="1"/>
  <c r="R258" i="1"/>
  <c r="BB258" i="1"/>
  <c r="AN258" i="1"/>
  <c r="FW258" i="1"/>
  <c r="AR258" i="1"/>
  <c r="AF258" i="1"/>
  <c r="GH258" i="1"/>
  <c r="GC258" i="1"/>
  <c r="GG258" i="1"/>
  <c r="DB258" i="1"/>
  <c r="EO258" i="1"/>
  <c r="DL258" i="1"/>
  <c r="EL258" i="1"/>
  <c r="FE258" i="1"/>
  <c r="BI258" i="1"/>
  <c r="DT258" i="1"/>
  <c r="EW258" i="1"/>
  <c r="CM258" i="1"/>
  <c r="AJ258" i="1"/>
  <c r="K258" i="1"/>
  <c r="DK258" i="1"/>
  <c r="EG258" i="1"/>
  <c r="EE258" i="1"/>
  <c r="FG258" i="1"/>
  <c r="CL258" i="1"/>
  <c r="BL258" i="1"/>
  <c r="DY258" i="1"/>
  <c r="FF258" i="1"/>
  <c r="BH258" i="1"/>
  <c r="FC258" i="1"/>
  <c r="AP258" i="1"/>
  <c r="ES258" i="1"/>
  <c r="DJ258" i="1"/>
  <c r="BF258" i="1"/>
  <c r="DQ258" i="1"/>
  <c r="FR258" i="1"/>
  <c r="FQ258" i="1"/>
  <c r="CC258" i="1"/>
  <c r="AZ258" i="1"/>
  <c r="E258" i="1"/>
  <c r="CS258" i="1"/>
  <c r="J258" i="1"/>
  <c r="GA258" i="1"/>
  <c r="CK258" i="1"/>
  <c r="BS258" i="1"/>
  <c r="GM258" i="1" s="1"/>
  <c r="CV258" i="1"/>
  <c r="DF258" i="1"/>
  <c r="BW258" i="1"/>
  <c r="AD258" i="1"/>
  <c r="CN258" i="1"/>
  <c r="BK258" i="1"/>
  <c r="AC258" i="1"/>
  <c r="EK258" i="1"/>
  <c r="BE258" i="1"/>
  <c r="GF258" i="1"/>
  <c r="CI258" i="1"/>
  <c r="Q258" i="1"/>
  <c r="CF258" i="1"/>
  <c r="DE258" i="1"/>
  <c r="AG258" i="1"/>
  <c r="AK258" i="1"/>
  <c r="CU258" i="1"/>
  <c r="Y258" i="1"/>
  <c r="BP258" i="1"/>
  <c r="BU258" i="1"/>
  <c r="EU258" i="1"/>
  <c r="DR258" i="1"/>
  <c r="FS258" i="1"/>
  <c r="FU258" i="1"/>
  <c r="BJ258" i="1"/>
  <c r="FA258" i="1"/>
  <c r="FM258" i="1"/>
  <c r="AT258" i="1"/>
  <c r="BC258" i="1"/>
  <c r="FT258" i="1"/>
  <c r="EZ258" i="1"/>
  <c r="FZ258" i="1"/>
  <c r="EF258" i="1"/>
  <c r="AB258" i="1"/>
  <c r="W258" i="1"/>
  <c r="EV258" i="1"/>
  <c r="GE258" i="1"/>
  <c r="M258" i="1"/>
  <c r="EN258" i="1"/>
  <c r="BM258" i="1"/>
  <c r="FI258" i="1"/>
  <c r="BY258" i="1"/>
  <c r="I258" i="1"/>
  <c r="ED258" i="1"/>
  <c r="BO258" i="1"/>
  <c r="GB258" i="1"/>
  <c r="EH258" i="1"/>
  <c r="AL258" i="1"/>
  <c r="DI258" i="1"/>
  <c r="CP258" i="1"/>
  <c r="T258" i="1"/>
  <c r="DA258" i="1"/>
  <c r="CY258" i="1"/>
  <c r="ET258" i="1"/>
  <c r="DH258" i="1"/>
  <c r="EB258" i="1"/>
  <c r="CT258" i="1"/>
  <c r="BT258" i="1"/>
  <c r="GN258" i="1" s="1"/>
  <c r="GD258" i="1"/>
  <c r="DN258" i="1"/>
  <c r="CJ258" i="1"/>
  <c r="EY258" i="1"/>
  <c r="DD258" i="1"/>
  <c r="CB258" i="1"/>
  <c r="DP258" i="1"/>
  <c r="FN258" i="1"/>
  <c r="EA258" i="1"/>
  <c r="AW258" i="1"/>
  <c r="DS258" i="1"/>
  <c r="DO258" i="1"/>
  <c r="AO258" i="1"/>
  <c r="AU258" i="1"/>
  <c r="BN258" i="1"/>
  <c r="AV258" i="1"/>
  <c r="DV258" i="1"/>
  <c r="L258" i="1"/>
  <c r="H258" i="1"/>
  <c r="FH258" i="1"/>
  <c r="AH258" i="1"/>
  <c r="X258" i="1"/>
  <c r="EP258" i="1"/>
  <c r="V258" i="1"/>
  <c r="P258" i="1"/>
  <c r="BR258" i="1"/>
  <c r="GL258" i="1" s="1"/>
  <c r="BX258" i="1"/>
  <c r="BD258" i="1"/>
  <c r="CD258" i="1"/>
  <c r="AS258" i="1"/>
  <c r="FL258" i="1"/>
  <c r="AY258" i="1"/>
  <c r="AI258" i="1"/>
  <c r="FD258" i="1"/>
  <c r="BZ258" i="1"/>
  <c r="FO258" i="1"/>
  <c r="O258" i="1"/>
  <c r="FV258" i="1"/>
  <c r="DM258" i="1"/>
  <c r="CE258" i="1"/>
  <c r="AA258" i="1"/>
  <c r="EI258" i="1"/>
  <c r="BQ258" i="1"/>
  <c r="G258" i="1"/>
  <c r="DW258" i="1"/>
  <c r="FY258" i="1"/>
  <c r="FX258" i="1"/>
  <c r="AX258" i="1"/>
  <c r="EJ258" i="1"/>
  <c r="CZ258" i="1"/>
  <c r="S258" i="1"/>
  <c r="DZ258" i="1"/>
  <c r="CR258" i="1"/>
  <c r="DU258" i="1"/>
  <c r="CG258" i="1"/>
  <c r="FJ258" i="1"/>
  <c r="AM258" i="1"/>
  <c r="AE258" i="1"/>
  <c r="EX258" i="1"/>
  <c r="BV258" i="1"/>
  <c r="BA258" i="1"/>
  <c r="N258" i="1"/>
  <c r="BG258" i="1"/>
  <c r="AQ258" i="1"/>
  <c r="M68" i="1"/>
  <c r="V68" i="1"/>
  <c r="AV68" i="1"/>
  <c r="DJ68" i="1"/>
  <c r="FV68" i="1"/>
  <c r="BO68" i="1"/>
  <c r="EA68" i="1"/>
  <c r="H68" i="1"/>
  <c r="CF68" i="1"/>
  <c r="ER68" i="1"/>
  <c r="BD68" i="1"/>
  <c r="FC68" i="1"/>
  <c r="CG68" i="1"/>
  <c r="GC68" i="1"/>
  <c r="DG68" i="1"/>
  <c r="AY68" i="1"/>
  <c r="AZ68" i="1"/>
  <c r="BC68" i="1"/>
  <c r="BM68" i="1"/>
  <c r="FL68" i="1"/>
  <c r="FJ68" i="1"/>
  <c r="GA68" i="1"/>
  <c r="DX68" i="1"/>
  <c r="S68" i="1"/>
  <c r="U68" i="1"/>
  <c r="AD68" i="1"/>
  <c r="BF68" i="1"/>
  <c r="DR68" i="1"/>
  <c r="GD68" i="1"/>
  <c r="BW68" i="1"/>
  <c r="EI68" i="1"/>
  <c r="R68" i="1"/>
  <c r="CN68" i="1"/>
  <c r="EZ68" i="1"/>
  <c r="BR68" i="1"/>
  <c r="FQ68" i="1"/>
  <c r="CR68" i="1"/>
  <c r="J68" i="1"/>
  <c r="DU68" i="1"/>
  <c r="BU68" i="1"/>
  <c r="BY68" i="1"/>
  <c r="BZ68" i="1"/>
  <c r="CY68" i="1"/>
  <c r="AI68" i="1"/>
  <c r="K68" i="1"/>
  <c r="D68" i="1"/>
  <c r="CK68" i="1"/>
  <c r="AU68" i="1"/>
  <c r="AS68" i="1"/>
  <c r="BB68" i="1"/>
  <c r="CD68" i="1"/>
  <c r="EP68" i="1"/>
  <c r="AA68" i="1"/>
  <c r="CU68" i="1"/>
  <c r="FG68" i="1"/>
  <c r="AX68" i="1"/>
  <c r="DL68" i="1"/>
  <c r="FX68" i="1"/>
  <c r="DE68" i="1"/>
  <c r="X68" i="1"/>
  <c r="EE68" i="1"/>
  <c r="BI68" i="1"/>
  <c r="FE68" i="1"/>
  <c r="EC68" i="1"/>
  <c r="EG68" i="1"/>
  <c r="EK68" i="1"/>
  <c r="AH68" i="1"/>
  <c r="EM68" i="1"/>
  <c r="FZ68" i="1"/>
  <c r="CJ68" i="1"/>
  <c r="EV68" i="1"/>
  <c r="BA68" i="1"/>
  <c r="P68" i="1"/>
  <c r="CL68" i="1"/>
  <c r="EX68" i="1"/>
  <c r="AM68" i="1"/>
  <c r="DC68" i="1"/>
  <c r="FO68" i="1"/>
  <c r="BH68" i="1"/>
  <c r="DT68" i="1"/>
  <c r="GF68" i="1"/>
  <c r="DP68" i="1"/>
  <c r="AP68" i="1"/>
  <c r="ES68" i="1"/>
  <c r="BT68" i="1"/>
  <c r="FS68" i="1"/>
  <c r="EW68" i="1"/>
  <c r="FA68" i="1"/>
  <c r="FB68" i="1"/>
  <c r="BQ68" i="1"/>
  <c r="FM68" i="1"/>
  <c r="L68" i="1"/>
  <c r="FI68" i="1"/>
  <c r="GH68" i="1"/>
  <c r="DB68" i="1"/>
  <c r="DS68" i="1"/>
  <c r="BX68" i="1"/>
  <c r="AO68" i="1"/>
  <c r="BS68" i="1"/>
  <c r="CS68" i="1"/>
  <c r="AE68" i="1"/>
  <c r="EL68" i="1"/>
  <c r="DW68" i="1"/>
  <c r="B68" i="1"/>
  <c r="AC68" i="1"/>
  <c r="AL68" i="1"/>
  <c r="BN68" i="1"/>
  <c r="DZ68" i="1"/>
  <c r="G68" i="1"/>
  <c r="CE68" i="1"/>
  <c r="EQ68" i="1"/>
  <c r="AB68" i="1"/>
  <c r="CV68" i="1"/>
  <c r="FH68" i="1"/>
  <c r="CC68" i="1"/>
  <c r="GB68" i="1"/>
  <c r="DF68" i="1"/>
  <c r="Y68" i="1"/>
  <c r="EF68" i="1"/>
  <c r="CO68" i="1"/>
  <c r="CP68" i="1"/>
  <c r="CW68" i="1"/>
  <c r="DY68" i="1"/>
  <c r="CA68" i="1"/>
  <c r="BL68" i="1"/>
  <c r="BJ68" i="1"/>
  <c r="DH68" i="1"/>
  <c r="AR68" i="1"/>
  <c r="AK68" i="1"/>
  <c r="AT68" i="1"/>
  <c r="BV68" i="1"/>
  <c r="EH68" i="1"/>
  <c r="Q68" i="1"/>
  <c r="CM68" i="1"/>
  <c r="EY68" i="1"/>
  <c r="AN68" i="1"/>
  <c r="DD68" i="1"/>
  <c r="FP68" i="1"/>
  <c r="CQ68" i="1"/>
  <c r="I68" i="1"/>
  <c r="DQ68" i="1"/>
  <c r="AQ68" i="1"/>
  <c r="ET68" i="1"/>
  <c r="DI68" i="1"/>
  <c r="DM68" i="1"/>
  <c r="DN68" i="1"/>
  <c r="FK68" i="1"/>
  <c r="DA68" i="1"/>
  <c r="DV68" i="1"/>
  <c r="EU68" i="1"/>
  <c r="EN68" i="1"/>
  <c r="CI68" i="1"/>
  <c r="E68" i="1"/>
  <c r="N68" i="1"/>
  <c r="AJ68" i="1"/>
  <c r="FN68" i="1"/>
  <c r="BG68" i="1"/>
  <c r="GE68" i="1"/>
  <c r="EJ68" i="1"/>
  <c r="EO68" i="1"/>
  <c r="FR68" i="1"/>
  <c r="T68" i="1"/>
  <c r="AF68" i="1"/>
  <c r="AG68" i="1"/>
  <c r="DO68" i="1"/>
  <c r="O68" i="1"/>
  <c r="A69" i="1"/>
  <c r="F68" i="1"/>
  <c r="Z68" i="1"/>
  <c r="CT68" i="1"/>
  <c r="FF68" i="1"/>
  <c r="AW68" i="1"/>
  <c r="DK68" i="1"/>
  <c r="FW68" i="1"/>
  <c r="BP68" i="1"/>
  <c r="EB68" i="1"/>
  <c r="W68" i="1"/>
  <c r="ED68" i="1"/>
  <c r="BE68" i="1"/>
  <c r="FD68" i="1"/>
  <c r="CH68" i="1"/>
  <c r="GG68" i="1"/>
  <c r="FT68" i="1"/>
  <c r="FU68" i="1"/>
  <c r="FY68" i="1"/>
  <c r="CZ68" i="1"/>
  <c r="BK68" i="1"/>
  <c r="CB68" i="1"/>
  <c r="CX68" i="1"/>
  <c r="GI68" i="1"/>
  <c r="GK258" i="1" l="1"/>
  <c r="CZ259" i="1"/>
  <c r="ED259" i="1"/>
  <c r="N259" i="1"/>
  <c r="AT259" i="1"/>
  <c r="FH259" i="1"/>
  <c r="BQ259" i="1"/>
  <c r="FX259" i="1"/>
  <c r="FY259" i="1"/>
  <c r="W259" i="1"/>
  <c r="Z259" i="1"/>
  <c r="FR259" i="1"/>
  <c r="E259" i="1"/>
  <c r="DM259" i="1"/>
  <c r="DD259" i="1"/>
  <c r="AK259" i="1"/>
  <c r="CP259" i="1"/>
  <c r="CV259" i="1"/>
  <c r="AC259" i="1"/>
  <c r="BX259" i="1"/>
  <c r="FB259" i="1"/>
  <c r="GF259" i="1"/>
  <c r="P259" i="1"/>
  <c r="EG259" i="1"/>
  <c r="DL259" i="1"/>
  <c r="AS259" i="1"/>
  <c r="FU259" i="1"/>
  <c r="EB259" i="1"/>
  <c r="F259" i="1"/>
  <c r="EO259" i="1"/>
  <c r="CI259" i="1"/>
  <c r="DI259" i="1"/>
  <c r="AN259" i="1"/>
  <c r="AR259" i="1"/>
  <c r="CO259" i="1"/>
  <c r="AB259" i="1"/>
  <c r="DS259" i="1"/>
  <c r="FA259" i="1"/>
  <c r="DT259" i="1"/>
  <c r="BA259" i="1"/>
  <c r="EC259" i="1"/>
  <c r="AX259" i="1"/>
  <c r="FT259" i="1"/>
  <c r="BP259" i="1"/>
  <c r="EJ259" i="1"/>
  <c r="EN259" i="1"/>
  <c r="ET259" i="1"/>
  <c r="EY259" i="1"/>
  <c r="DH259" i="1"/>
  <c r="EF259" i="1"/>
  <c r="EQ259" i="1"/>
  <c r="DW259" i="1"/>
  <c r="DB259" i="1"/>
  <c r="EW259" i="1"/>
  <c r="BH259" i="1"/>
  <c r="EV259" i="1"/>
  <c r="CT259" i="1"/>
  <c r="DN259" i="1"/>
  <c r="CW259" i="1"/>
  <c r="AL259" i="1"/>
  <c r="AO259" i="1"/>
  <c r="CL259" i="1"/>
  <c r="EK259" i="1"/>
  <c r="BB259" i="1"/>
  <c r="GG259" i="1"/>
  <c r="FW259" i="1"/>
  <c r="GE259" i="1"/>
  <c r="EU259" i="1"/>
  <c r="AQ259" i="1"/>
  <c r="CM259" i="1"/>
  <c r="BJ259" i="1"/>
  <c r="Y259" i="1"/>
  <c r="CE259" i="1"/>
  <c r="EL259" i="1"/>
  <c r="GH259" i="1"/>
  <c r="FS259" i="1"/>
  <c r="FO259" i="1"/>
  <c r="CJ259" i="1"/>
  <c r="BI259" i="1"/>
  <c r="CU259" i="1"/>
  <c r="CX259" i="1"/>
  <c r="CH259" i="1"/>
  <c r="DK259" i="1"/>
  <c r="DO259" i="1"/>
  <c r="BG259" i="1"/>
  <c r="DV259" i="1"/>
  <c r="DQ259" i="1"/>
  <c r="Q259" i="1"/>
  <c r="BL259" i="1"/>
  <c r="DF259" i="1"/>
  <c r="G259" i="1"/>
  <c r="AE259" i="1"/>
  <c r="FI259" i="1"/>
  <c r="BT259" i="1"/>
  <c r="GM259" i="1" s="1"/>
  <c r="DC259" i="1"/>
  <c r="FZ259" i="1"/>
  <c r="EE259" i="1"/>
  <c r="AA259" i="1"/>
  <c r="CB259" i="1"/>
  <c r="FD259" i="1"/>
  <c r="AW259" i="1"/>
  <c r="AG259" i="1"/>
  <c r="FN259" i="1"/>
  <c r="DA259" i="1"/>
  <c r="I259" i="1"/>
  <c r="EH259" i="1"/>
  <c r="CA259" i="1"/>
  <c r="GB259" i="1"/>
  <c r="DZ259" i="1"/>
  <c r="CS259" i="1"/>
  <c r="L259" i="1"/>
  <c r="ES259" i="1"/>
  <c r="AM259" i="1"/>
  <c r="EM259" i="1"/>
  <c r="X259" i="1"/>
  <c r="EP259" i="1"/>
  <c r="T259" i="1"/>
  <c r="FP259" i="1"/>
  <c r="DP259" i="1"/>
  <c r="GI259" i="1"/>
  <c r="O259" i="1"/>
  <c r="BK259" i="1"/>
  <c r="BE259" i="1"/>
  <c r="FF259" i="1"/>
  <c r="AF259" i="1"/>
  <c r="AJ259" i="1"/>
  <c r="FK259" i="1"/>
  <c r="CQ259" i="1"/>
  <c r="BV259" i="1"/>
  <c r="DY259" i="1"/>
  <c r="CC259" i="1"/>
  <c r="BN259" i="1"/>
  <c r="BS259" i="1"/>
  <c r="GL259" i="1" s="1"/>
  <c r="FM259" i="1"/>
  <c r="AP259" i="1"/>
  <c r="EX259" i="1"/>
  <c r="AH259" i="1"/>
  <c r="DE259" i="1"/>
  <c r="CD259" i="1"/>
  <c r="FE259" i="1"/>
  <c r="FG259" i="1"/>
  <c r="CK259" i="1"/>
  <c r="DU259" i="1"/>
  <c r="K259" i="1"/>
  <c r="AI259" i="1"/>
  <c r="CY259" i="1"/>
  <c r="BZ259" i="1"/>
  <c r="BY259" i="1"/>
  <c r="CN259" i="1"/>
  <c r="U259" i="1"/>
  <c r="AZ259" i="1"/>
  <c r="CF259" i="1"/>
  <c r="M259" i="1"/>
  <c r="AU259" i="1"/>
  <c r="BU259" i="1"/>
  <c r="GN259" i="1" s="1"/>
  <c r="R259" i="1"/>
  <c r="S259" i="1"/>
  <c r="AY259" i="1"/>
  <c r="H259" i="1"/>
  <c r="EI259" i="1"/>
  <c r="DX259" i="1"/>
  <c r="DG259" i="1"/>
  <c r="EA259" i="1"/>
  <c r="J259" i="1"/>
  <c r="BW259" i="1"/>
  <c r="GA259" i="1"/>
  <c r="GC259" i="1"/>
  <c r="BO259" i="1"/>
  <c r="CR259" i="1"/>
  <c r="GD259" i="1"/>
  <c r="FJ259" i="1"/>
  <c r="CG259" i="1"/>
  <c r="FV259" i="1"/>
  <c r="FQ259" i="1"/>
  <c r="DR259" i="1"/>
  <c r="FL259" i="1"/>
  <c r="FC259" i="1"/>
  <c r="DJ259" i="1"/>
  <c r="BR259" i="1"/>
  <c r="BF259" i="1"/>
  <c r="BM259" i="1"/>
  <c r="BD259" i="1"/>
  <c r="AV259" i="1"/>
  <c r="EZ259" i="1"/>
  <c r="AD259" i="1"/>
  <c r="BC259" i="1"/>
  <c r="ER259" i="1"/>
  <c r="V259" i="1"/>
  <c r="O69" i="1"/>
  <c r="CA69" i="1"/>
  <c r="EM69" i="1"/>
  <c r="P69" i="1"/>
  <c r="CB69" i="1"/>
  <c r="EN69" i="1"/>
  <c r="Y69" i="1"/>
  <c r="CK69" i="1"/>
  <c r="EW69" i="1"/>
  <c r="AX69" i="1"/>
  <c r="ET69" i="1"/>
  <c r="BJ69" i="1"/>
  <c r="FI69" i="1"/>
  <c r="BY69" i="1"/>
  <c r="FX69" i="1"/>
  <c r="ES69" i="1"/>
  <c r="EC69" i="1"/>
  <c r="DM69" i="1"/>
  <c r="EP69" i="1"/>
  <c r="T69" i="1"/>
  <c r="EH69" i="1"/>
  <c r="BG69" i="1"/>
  <c r="BP69" i="1"/>
  <c r="FO69" i="1"/>
  <c r="AU69" i="1"/>
  <c r="DG69" i="1"/>
  <c r="FS69" i="1"/>
  <c r="AV69" i="1"/>
  <c r="DH69" i="1"/>
  <c r="FT69" i="1"/>
  <c r="BE69" i="1"/>
  <c r="DQ69" i="1"/>
  <c r="GC69" i="1"/>
  <c r="CV69" i="1"/>
  <c r="L69" i="1"/>
  <c r="DK69" i="1"/>
  <c r="AA69" i="1"/>
  <c r="DZ69" i="1"/>
  <c r="BQ69" i="1"/>
  <c r="BA69" i="1"/>
  <c r="AH69" i="1"/>
  <c r="R69" i="1"/>
  <c r="CE69" i="1"/>
  <c r="ER69" i="1"/>
  <c r="EL69" i="1"/>
  <c r="U69" i="1"/>
  <c r="E69" i="1"/>
  <c r="G69" i="1"/>
  <c r="BS69" i="1"/>
  <c r="EE69" i="1"/>
  <c r="H69" i="1"/>
  <c r="BT69" i="1"/>
  <c r="EF69" i="1"/>
  <c r="Q69" i="1"/>
  <c r="CC69" i="1"/>
  <c r="EO69" i="1"/>
  <c r="AJ69" i="1"/>
  <c r="EI69" i="1"/>
  <c r="AY69" i="1"/>
  <c r="EX69" i="1"/>
  <c r="BN69" i="1"/>
  <c r="FJ69" i="1"/>
  <c r="EB69" i="1"/>
  <c r="DF69" i="1"/>
  <c r="CP69" i="1"/>
  <c r="DD69" i="1"/>
  <c r="FZ69" i="1"/>
  <c r="CG69" i="1"/>
  <c r="FB69" i="1"/>
  <c r="FN69" i="1"/>
  <c r="FG69" i="1"/>
  <c r="W69" i="1"/>
  <c r="CI69" i="1"/>
  <c r="EU69" i="1"/>
  <c r="X69" i="1"/>
  <c r="CJ69" i="1"/>
  <c r="EV69" i="1"/>
  <c r="AG69" i="1"/>
  <c r="CS69" i="1"/>
  <c r="FE69" i="1"/>
  <c r="BI69" i="1"/>
  <c r="FH69" i="1"/>
  <c r="BX69" i="1"/>
  <c r="FW69" i="1"/>
  <c r="CM69" i="1"/>
  <c r="F69" i="1"/>
  <c r="FP69" i="1"/>
  <c r="EZ69" i="1"/>
  <c r="ED69" i="1"/>
  <c r="FY69" i="1"/>
  <c r="BF69" i="1"/>
  <c r="GF69" i="1"/>
  <c r="DT69" i="1"/>
  <c r="BZ69" i="1"/>
  <c r="B69" i="1"/>
  <c r="AE69" i="1"/>
  <c r="CQ69" i="1"/>
  <c r="FC69" i="1"/>
  <c r="AF69" i="1"/>
  <c r="CR69" i="1"/>
  <c r="FD69" i="1"/>
  <c r="AO69" i="1"/>
  <c r="DA69" i="1"/>
  <c r="FM69" i="1"/>
  <c r="BW69" i="1"/>
  <c r="FV69" i="1"/>
  <c r="CL69" i="1"/>
  <c r="GH69" i="1"/>
  <c r="CX69" i="1"/>
  <c r="AC69" i="1"/>
  <c r="J69" i="1"/>
  <c r="FQ69" i="1"/>
  <c r="FA69" i="1"/>
  <c r="S69" i="1"/>
  <c r="CF69" i="1"/>
  <c r="AP69" i="1"/>
  <c r="BO69" i="1"/>
  <c r="DB69" i="1"/>
  <c r="GE69" i="1"/>
  <c r="AM69" i="1"/>
  <c r="CY69" i="1"/>
  <c r="FK69" i="1"/>
  <c r="AN69" i="1"/>
  <c r="CZ69" i="1"/>
  <c r="FL69" i="1"/>
  <c r="AW69" i="1"/>
  <c r="DI69" i="1"/>
  <c r="FU69" i="1"/>
  <c r="CH69" i="1"/>
  <c r="GG69" i="1"/>
  <c r="CW69" i="1"/>
  <c r="M69" i="1"/>
  <c r="DL69" i="1"/>
  <c r="AT69" i="1"/>
  <c r="AD69" i="1"/>
  <c r="N69" i="1"/>
  <c r="FR69" i="1"/>
  <c r="DR69" i="1"/>
  <c r="CT69" i="1"/>
  <c r="FF69" i="1"/>
  <c r="DC69" i="1"/>
  <c r="D69" i="1"/>
  <c r="AS69" i="1"/>
  <c r="BC69" i="1"/>
  <c r="DO69" i="1"/>
  <c r="GA69" i="1"/>
  <c r="BD69" i="1"/>
  <c r="DP69" i="1"/>
  <c r="GB69" i="1"/>
  <c r="BM69" i="1"/>
  <c r="DY69" i="1"/>
  <c r="K69" i="1"/>
  <c r="DJ69" i="1"/>
  <c r="Z69" i="1"/>
  <c r="DV69" i="1"/>
  <c r="AL69" i="1"/>
  <c r="EK69" i="1"/>
  <c r="CN69" i="1"/>
  <c r="BR69" i="1"/>
  <c r="BB69" i="1"/>
  <c r="AR69" i="1"/>
  <c r="DN69" i="1"/>
  <c r="GD69" i="1"/>
  <c r="AQ69" i="1"/>
  <c r="EA69" i="1"/>
  <c r="AB69" i="1"/>
  <c r="A70" i="1"/>
  <c r="BK69" i="1"/>
  <c r="DW69" i="1"/>
  <c r="GI69" i="1"/>
  <c r="BL69" i="1"/>
  <c r="DX69" i="1"/>
  <c r="I69" i="1"/>
  <c r="BU69" i="1"/>
  <c r="EG69" i="1"/>
  <c r="V69" i="1"/>
  <c r="DU69" i="1"/>
  <c r="AK69" i="1"/>
  <c r="EJ69" i="1"/>
  <c r="AZ69" i="1"/>
  <c r="EY69" i="1"/>
  <c r="DE69" i="1"/>
  <c r="CO69" i="1"/>
  <c r="BV69" i="1"/>
  <c r="CD69" i="1"/>
  <c r="EQ69" i="1"/>
  <c r="AI69" i="1"/>
  <c r="CU69" i="1"/>
  <c r="BH69" i="1"/>
  <c r="DS69" i="1"/>
  <c r="GK259" i="1" l="1"/>
  <c r="DS260" i="1"/>
  <c r="DE260" i="1"/>
  <c r="BU260" i="1"/>
  <c r="GM260" i="1" s="1"/>
  <c r="AB260" i="1"/>
  <c r="CN260" i="1"/>
  <c r="BM260" i="1"/>
  <c r="BH260" i="1"/>
  <c r="EY260" i="1"/>
  <c r="I260" i="1"/>
  <c r="EA260" i="1"/>
  <c r="EK260" i="1"/>
  <c r="GB260" i="1"/>
  <c r="CU260" i="1"/>
  <c r="AZ260" i="1"/>
  <c r="DX260" i="1"/>
  <c r="AQ260" i="1"/>
  <c r="AL260" i="1"/>
  <c r="DP260" i="1"/>
  <c r="AI260" i="1"/>
  <c r="EJ260" i="1"/>
  <c r="BL260" i="1"/>
  <c r="GD260" i="1"/>
  <c r="DV260" i="1"/>
  <c r="BD260" i="1"/>
  <c r="EQ260" i="1"/>
  <c r="CD260" i="1"/>
  <c r="DU260" i="1"/>
  <c r="DW260" i="1"/>
  <c r="AR260" i="1"/>
  <c r="DJ260" i="1"/>
  <c r="DO260" i="1"/>
  <c r="BV260" i="1"/>
  <c r="GN260" i="1" s="1"/>
  <c r="V260" i="1"/>
  <c r="BK260" i="1"/>
  <c r="BB260" i="1"/>
  <c r="K260" i="1"/>
  <c r="CO260" i="1"/>
  <c r="AK260" i="1"/>
  <c r="GI260" i="1"/>
  <c r="DN260" i="1"/>
  <c r="Z260" i="1"/>
  <c r="GA260" i="1"/>
  <c r="EG260" i="1"/>
  <c r="BR260" i="1"/>
  <c r="FR260" i="1"/>
  <c r="CH260" i="1"/>
  <c r="CY260" i="1"/>
  <c r="FA260" i="1"/>
  <c r="BW260" i="1"/>
  <c r="CQ260" i="1"/>
  <c r="ED260" i="1"/>
  <c r="BI260" i="1"/>
  <c r="CI260" i="1"/>
  <c r="CP260" i="1"/>
  <c r="AJ260" i="1"/>
  <c r="BS260" i="1"/>
  <c r="AH260" i="1"/>
  <c r="GC260" i="1"/>
  <c r="AU260" i="1"/>
  <c r="EC260" i="1"/>
  <c r="EW260" i="1"/>
  <c r="O260" i="1"/>
  <c r="BC260" i="1"/>
  <c r="N260" i="1"/>
  <c r="FU260" i="1"/>
  <c r="AM260" i="1"/>
  <c r="FQ260" i="1"/>
  <c r="FM260" i="1"/>
  <c r="AE260" i="1"/>
  <c r="EZ260" i="1"/>
  <c r="FE260" i="1"/>
  <c r="W260" i="1"/>
  <c r="DF260" i="1"/>
  <c r="EO260" i="1"/>
  <c r="G260" i="1"/>
  <c r="BA260" i="1"/>
  <c r="DQ260" i="1"/>
  <c r="FO260" i="1"/>
  <c r="ES260" i="1"/>
  <c r="CK260" i="1"/>
  <c r="DY260" i="1"/>
  <c r="AS260" i="1"/>
  <c r="AD260" i="1"/>
  <c r="DI260" i="1"/>
  <c r="GE260" i="1"/>
  <c r="J260" i="1"/>
  <c r="DA260" i="1"/>
  <c r="FP260" i="1"/>
  <c r="CS260" i="1"/>
  <c r="FG260" i="1"/>
  <c r="EB260" i="1"/>
  <c r="CC260" i="1"/>
  <c r="E260" i="1"/>
  <c r="BQ260" i="1"/>
  <c r="BE260" i="1"/>
  <c r="BP260" i="1"/>
  <c r="FX260" i="1"/>
  <c r="Y260" i="1"/>
  <c r="AT260" i="1"/>
  <c r="AW260" i="1"/>
  <c r="DB260" i="1"/>
  <c r="AC260" i="1"/>
  <c r="AO260" i="1"/>
  <c r="BZ260" i="1"/>
  <c r="F260" i="1"/>
  <c r="AG260" i="1"/>
  <c r="FN260" i="1"/>
  <c r="FJ260" i="1"/>
  <c r="Q260" i="1"/>
  <c r="U260" i="1"/>
  <c r="DZ260" i="1"/>
  <c r="FT260" i="1"/>
  <c r="BG260" i="1"/>
  <c r="BY260" i="1"/>
  <c r="EN260" i="1"/>
  <c r="DC260" i="1"/>
  <c r="DL260" i="1"/>
  <c r="FL260" i="1"/>
  <c r="BO260" i="1"/>
  <c r="CX260" i="1"/>
  <c r="FD260" i="1"/>
  <c r="DT260" i="1"/>
  <c r="CM260" i="1"/>
  <c r="EV260" i="1"/>
  <c r="FB260" i="1"/>
  <c r="BN260" i="1"/>
  <c r="EF260" i="1"/>
  <c r="EL260" i="1"/>
  <c r="AA260" i="1"/>
  <c r="DH260" i="1"/>
  <c r="EH260" i="1"/>
  <c r="FI260" i="1"/>
  <c r="CB260" i="1"/>
  <c r="FF260" i="1"/>
  <c r="M260" i="1"/>
  <c r="CZ260" i="1"/>
  <c r="AP260" i="1"/>
  <c r="GH260" i="1"/>
  <c r="CR260" i="1"/>
  <c r="GF260" i="1"/>
  <c r="FW260" i="1"/>
  <c r="CJ260" i="1"/>
  <c r="CG260" i="1"/>
  <c r="EX260" i="1"/>
  <c r="BT260" i="1"/>
  <c r="GL260" i="1" s="1"/>
  <c r="ER260" i="1"/>
  <c r="DK260" i="1"/>
  <c r="AV260" i="1"/>
  <c r="T260" i="1"/>
  <c r="BJ260" i="1"/>
  <c r="P260" i="1"/>
  <c r="CT260" i="1"/>
  <c r="CW260" i="1"/>
  <c r="AN260" i="1"/>
  <c r="CF260" i="1"/>
  <c r="CL260" i="1"/>
  <c r="AF260" i="1"/>
  <c r="BF260" i="1"/>
  <c r="BX260" i="1"/>
  <c r="X260" i="1"/>
  <c r="FZ260" i="1"/>
  <c r="AY260" i="1"/>
  <c r="H260" i="1"/>
  <c r="CE260" i="1"/>
  <c r="L260" i="1"/>
  <c r="FS260" i="1"/>
  <c r="EP260" i="1"/>
  <c r="ET260" i="1"/>
  <c r="EM260" i="1"/>
  <c r="DR260" i="1"/>
  <c r="GG260" i="1"/>
  <c r="FK260" i="1"/>
  <c r="S260" i="1"/>
  <c r="FV260" i="1"/>
  <c r="FC260" i="1"/>
  <c r="FY260" i="1"/>
  <c r="FH260" i="1"/>
  <c r="EU260" i="1"/>
  <c r="DD260" i="1"/>
  <c r="EI260" i="1"/>
  <c r="EE260" i="1"/>
  <c r="R260" i="1"/>
  <c r="CV260" i="1"/>
  <c r="DG260" i="1"/>
  <c r="DM260" i="1"/>
  <c r="AX260" i="1"/>
  <c r="CA260" i="1"/>
  <c r="T70" i="1"/>
  <c r="CF70" i="1"/>
  <c r="ER70" i="1"/>
  <c r="U70" i="1"/>
  <c r="CG70" i="1"/>
  <c r="ES70" i="1"/>
  <c r="V70" i="1"/>
  <c r="CH70" i="1"/>
  <c r="ET70" i="1"/>
  <c r="AO70" i="1"/>
  <c r="EN70" i="1"/>
  <c r="BO70" i="1"/>
  <c r="FN70" i="1"/>
  <c r="CD70" i="1"/>
  <c r="GC70" i="1"/>
  <c r="EU70" i="1"/>
  <c r="DH70" i="1"/>
  <c r="CL70" i="1"/>
  <c r="DR70" i="1"/>
  <c r="GE70" i="1"/>
  <c r="FG70" i="1"/>
  <c r="FU70" i="1"/>
  <c r="S70" i="1"/>
  <c r="EI70" i="1"/>
  <c r="AB70" i="1"/>
  <c r="CN70" i="1"/>
  <c r="EZ70" i="1"/>
  <c r="AC70" i="1"/>
  <c r="CO70" i="1"/>
  <c r="FA70" i="1"/>
  <c r="AD70" i="1"/>
  <c r="CP70" i="1"/>
  <c r="FB70" i="1"/>
  <c r="BC70" i="1"/>
  <c r="EY70" i="1"/>
  <c r="CC70" i="1"/>
  <c r="GB70" i="1"/>
  <c r="CR70" i="1"/>
  <c r="H70" i="1"/>
  <c r="FL70" i="1"/>
  <c r="DY70" i="1"/>
  <c r="DI70" i="1"/>
  <c r="EX70" i="1"/>
  <c r="AH70" i="1"/>
  <c r="K70" i="1"/>
  <c r="AI70" i="1"/>
  <c r="EQ70" i="1"/>
  <c r="EM70" i="1"/>
  <c r="AJ70" i="1"/>
  <c r="CV70" i="1"/>
  <c r="FH70" i="1"/>
  <c r="AK70" i="1"/>
  <c r="CW70" i="1"/>
  <c r="FI70" i="1"/>
  <c r="AL70" i="1"/>
  <c r="CX70" i="1"/>
  <c r="FJ70" i="1"/>
  <c r="BN70" i="1"/>
  <c r="FM70" i="1"/>
  <c r="CQ70" i="1"/>
  <c r="G70" i="1"/>
  <c r="DC70" i="1"/>
  <c r="Y70" i="1"/>
  <c r="GI70" i="1"/>
  <c r="EV70" i="1"/>
  <c r="EF70" i="1"/>
  <c r="GD70" i="1"/>
  <c r="BK70" i="1"/>
  <c r="BL70" i="1"/>
  <c r="CY70" i="1"/>
  <c r="AM70" i="1"/>
  <c r="B70" i="1"/>
  <c r="AR70" i="1"/>
  <c r="DD70" i="1"/>
  <c r="FP70" i="1"/>
  <c r="AS70" i="1"/>
  <c r="DE70" i="1"/>
  <c r="FQ70" i="1"/>
  <c r="AT70" i="1"/>
  <c r="DF70" i="1"/>
  <c r="FR70" i="1"/>
  <c r="CB70" i="1"/>
  <c r="GA70" i="1"/>
  <c r="DB70" i="1"/>
  <c r="DQ70" i="1"/>
  <c r="AV70" i="1"/>
  <c r="I70" i="1"/>
  <c r="FS70" i="1"/>
  <c r="EW70" i="1"/>
  <c r="CT70" i="1"/>
  <c r="AN70" i="1"/>
  <c r="FW70" i="1"/>
  <c r="R70" i="1"/>
  <c r="X70" i="1"/>
  <c r="DJ70" i="1"/>
  <c r="D70" i="1"/>
  <c r="AZ70" i="1"/>
  <c r="DL70" i="1"/>
  <c r="FX70" i="1"/>
  <c r="BA70" i="1"/>
  <c r="DM70" i="1"/>
  <c r="FY70" i="1"/>
  <c r="BB70" i="1"/>
  <c r="DN70" i="1"/>
  <c r="FZ70" i="1"/>
  <c r="CM70" i="1"/>
  <c r="Q70" i="1"/>
  <c r="DP70" i="1"/>
  <c r="AF70" i="1"/>
  <c r="EE70" i="1"/>
  <c r="BM70" i="1"/>
  <c r="Z70" i="1"/>
  <c r="J70" i="1"/>
  <c r="FT70" i="1"/>
  <c r="BG70" i="1"/>
  <c r="DW70" i="1"/>
  <c r="FK70" i="1"/>
  <c r="EH70" i="1"/>
  <c r="AU70" i="1"/>
  <c r="BH70" i="1"/>
  <c r="DT70" i="1"/>
  <c r="GF70" i="1"/>
  <c r="BI70" i="1"/>
  <c r="DU70" i="1"/>
  <c r="GG70" i="1"/>
  <c r="BJ70" i="1"/>
  <c r="DV70" i="1"/>
  <c r="GH70" i="1"/>
  <c r="DA70" i="1"/>
  <c r="AE70" i="1"/>
  <c r="EA70" i="1"/>
  <c r="AQ70" i="1"/>
  <c r="EP70" i="1"/>
  <c r="CJ70" i="1"/>
  <c r="AW70" i="1"/>
  <c r="AG70" i="1"/>
  <c r="W70" i="1"/>
  <c r="CS70" i="1"/>
  <c r="FF70" i="1"/>
  <c r="O70" i="1"/>
  <c r="BW70" i="1"/>
  <c r="CA70" i="1"/>
  <c r="A71" i="1"/>
  <c r="BP70" i="1"/>
  <c r="EB70" i="1"/>
  <c r="E70" i="1"/>
  <c r="BQ70" i="1"/>
  <c r="EC70" i="1"/>
  <c r="F70" i="1"/>
  <c r="BR70" i="1"/>
  <c r="ED70" i="1"/>
  <c r="P70" i="1"/>
  <c r="DO70" i="1"/>
  <c r="AP70" i="1"/>
  <c r="EO70" i="1"/>
  <c r="BE70" i="1"/>
  <c r="FD70" i="1"/>
  <c r="DG70" i="1"/>
  <c r="BT70" i="1"/>
  <c r="AX70" i="1"/>
  <c r="BF70" i="1"/>
  <c r="DS70" i="1"/>
  <c r="AY70" i="1"/>
  <c r="BV70" i="1"/>
  <c r="FV70" i="1"/>
  <c r="CU70" i="1"/>
  <c r="L70" i="1"/>
  <c r="BX70" i="1"/>
  <c r="EJ70" i="1"/>
  <c r="M70" i="1"/>
  <c r="BY70" i="1"/>
  <c r="EK70" i="1"/>
  <c r="N70" i="1"/>
  <c r="BZ70" i="1"/>
  <c r="EL70" i="1"/>
  <c r="AA70" i="1"/>
  <c r="DZ70" i="1"/>
  <c r="BD70" i="1"/>
  <c r="FC70" i="1"/>
  <c r="BS70" i="1"/>
  <c r="FO70" i="1"/>
  <c r="DX70" i="1"/>
  <c r="CK70" i="1"/>
  <c r="BU70" i="1"/>
  <c r="CI70" i="1"/>
  <c r="FE70" i="1"/>
  <c r="CZ70" i="1"/>
  <c r="DK70" i="1"/>
  <c r="CE70" i="1"/>
  <c r="EG70" i="1"/>
  <c r="GK260" i="1" l="1"/>
  <c r="CI261" i="1"/>
  <c r="DO261" i="1"/>
  <c r="DA261" i="1"/>
  <c r="BZ261" i="1"/>
  <c r="CA261" i="1"/>
  <c r="N261" i="1"/>
  <c r="FD261" i="1"/>
  <c r="BW261" i="1"/>
  <c r="GN261" i="1" s="1"/>
  <c r="EP261" i="1"/>
  <c r="GG261" i="1"/>
  <c r="AF261" i="1"/>
  <c r="R261" i="1"/>
  <c r="EK261" i="1"/>
  <c r="BV261" i="1"/>
  <c r="GM261" i="1" s="1"/>
  <c r="EC261" i="1"/>
  <c r="AQ261" i="1"/>
  <c r="DU261" i="1"/>
  <c r="DP261" i="1"/>
  <c r="BA261" i="1"/>
  <c r="FW261" i="1"/>
  <c r="CZ261" i="1"/>
  <c r="FC261" i="1"/>
  <c r="BY261" i="1"/>
  <c r="AY261" i="1"/>
  <c r="EO261" i="1"/>
  <c r="BQ261" i="1"/>
  <c r="FF261" i="1"/>
  <c r="EA261" i="1"/>
  <c r="BI261" i="1"/>
  <c r="BG261" i="1"/>
  <c r="Q261" i="1"/>
  <c r="AN261" i="1"/>
  <c r="FE261" i="1"/>
  <c r="BD261" i="1"/>
  <c r="M261" i="1"/>
  <c r="DS261" i="1"/>
  <c r="AP261" i="1"/>
  <c r="E261" i="1"/>
  <c r="CS261" i="1"/>
  <c r="AE261" i="1"/>
  <c r="GF261" i="1"/>
  <c r="FT261" i="1"/>
  <c r="CM261" i="1"/>
  <c r="DL261" i="1"/>
  <c r="CT261" i="1"/>
  <c r="J261" i="1"/>
  <c r="BU261" i="1"/>
  <c r="GL261" i="1" s="1"/>
  <c r="AA261" i="1"/>
  <c r="BX261" i="1"/>
  <c r="AX261" i="1"/>
  <c r="P261" i="1"/>
  <c r="BP261" i="1"/>
  <c r="AG261" i="1"/>
  <c r="GH261" i="1"/>
  <c r="BH261" i="1"/>
  <c r="Z261" i="1"/>
  <c r="DN261" i="1"/>
  <c r="CK261" i="1"/>
  <c r="EL261" i="1"/>
  <c r="L261" i="1"/>
  <c r="BT261" i="1"/>
  <c r="ED261" i="1"/>
  <c r="AW261" i="1"/>
  <c r="DV261" i="1"/>
  <c r="AU261" i="1"/>
  <c r="BM261" i="1"/>
  <c r="BB261" i="1"/>
  <c r="DJ261" i="1"/>
  <c r="EJ261" i="1"/>
  <c r="FZ261" i="1"/>
  <c r="DG261" i="1"/>
  <c r="DZ261" i="1"/>
  <c r="EB261" i="1"/>
  <c r="AZ261" i="1"/>
  <c r="DX261" i="1"/>
  <c r="BR261" i="1"/>
  <c r="CE261" i="1"/>
  <c r="W261" i="1"/>
  <c r="CJ261" i="1"/>
  <c r="BF261" i="1"/>
  <c r="DT261" i="1"/>
  <c r="EG261" i="1"/>
  <c r="CU261" i="1"/>
  <c r="BJ261" i="1"/>
  <c r="FO261" i="1"/>
  <c r="FV261" i="1"/>
  <c r="F261" i="1"/>
  <c r="FK261" i="1"/>
  <c r="DM261" i="1"/>
  <c r="DK261" i="1"/>
  <c r="BS261" i="1"/>
  <c r="BE261" i="1"/>
  <c r="O261" i="1"/>
  <c r="DW261" i="1"/>
  <c r="FX261" i="1"/>
  <c r="EH261" i="1"/>
  <c r="EE261" i="1"/>
  <c r="FY261" i="1"/>
  <c r="X261" i="1"/>
  <c r="EW261" i="1"/>
  <c r="FS261" i="1"/>
  <c r="DF261" i="1"/>
  <c r="GI261" i="1"/>
  <c r="CX261" i="1"/>
  <c r="EM261" i="1"/>
  <c r="FL261" i="1"/>
  <c r="CP261" i="1"/>
  <c r="EI261" i="1"/>
  <c r="EU261" i="1"/>
  <c r="CH261" i="1"/>
  <c r="I261" i="1"/>
  <c r="AT261" i="1"/>
  <c r="AM261" i="1"/>
  <c r="Y261" i="1"/>
  <c r="AL261" i="1"/>
  <c r="EQ261" i="1"/>
  <c r="H261" i="1"/>
  <c r="AD261" i="1"/>
  <c r="S261" i="1"/>
  <c r="GC261" i="1"/>
  <c r="V261" i="1"/>
  <c r="AV261" i="1"/>
  <c r="FQ261" i="1"/>
  <c r="CY261" i="1"/>
  <c r="DC261" i="1"/>
  <c r="FI261" i="1"/>
  <c r="AI261" i="1"/>
  <c r="CR261" i="1"/>
  <c r="FA261" i="1"/>
  <c r="FU261" i="1"/>
  <c r="CD261" i="1"/>
  <c r="ES261" i="1"/>
  <c r="DQ261" i="1"/>
  <c r="DE261" i="1"/>
  <c r="BL261" i="1"/>
  <c r="G261" i="1"/>
  <c r="CW261" i="1"/>
  <c r="K261" i="1"/>
  <c r="GB261" i="1"/>
  <c r="CO261" i="1"/>
  <c r="FG261" i="1"/>
  <c r="FN261" i="1"/>
  <c r="CG261" i="1"/>
  <c r="DB261" i="1"/>
  <c r="AS261" i="1"/>
  <c r="BK261" i="1"/>
  <c r="CQ261" i="1"/>
  <c r="AK261" i="1"/>
  <c r="AH261" i="1"/>
  <c r="CC261" i="1"/>
  <c r="AC261" i="1"/>
  <c r="GE261" i="1"/>
  <c r="BO261" i="1"/>
  <c r="U261" i="1"/>
  <c r="GA261" i="1"/>
  <c r="FP261" i="1"/>
  <c r="GD261" i="1"/>
  <c r="FM261" i="1"/>
  <c r="FH261" i="1"/>
  <c r="EX261" i="1"/>
  <c r="EY261" i="1"/>
  <c r="EZ261" i="1"/>
  <c r="DR261" i="1"/>
  <c r="EN261" i="1"/>
  <c r="ER261" i="1"/>
  <c r="CB261" i="1"/>
  <c r="DD261" i="1"/>
  <c r="EF261" i="1"/>
  <c r="BN261" i="1"/>
  <c r="CV261" i="1"/>
  <c r="DI261" i="1"/>
  <c r="BC261" i="1"/>
  <c r="CN261" i="1"/>
  <c r="CL261" i="1"/>
  <c r="AO261" i="1"/>
  <c r="CF261" i="1"/>
  <c r="FR261" i="1"/>
  <c r="AR261" i="1"/>
  <c r="EV261" i="1"/>
  <c r="FJ261" i="1"/>
  <c r="AJ261" i="1"/>
  <c r="DY261" i="1"/>
  <c r="FB261" i="1"/>
  <c r="AB261" i="1"/>
  <c r="DH261" i="1"/>
  <c r="ET261" i="1"/>
  <c r="T261" i="1"/>
  <c r="Q71" i="1"/>
  <c r="CC71" i="1"/>
  <c r="EO71" i="1"/>
  <c r="Z71" i="1"/>
  <c r="CL71" i="1"/>
  <c r="EX71" i="1"/>
  <c r="AI71" i="1"/>
  <c r="CU71" i="1"/>
  <c r="FG71" i="1"/>
  <c r="BH71" i="1"/>
  <c r="FD71" i="1"/>
  <c r="BT71" i="1"/>
  <c r="GH71" i="1"/>
  <c r="CN71" i="1"/>
  <c r="N71" i="1"/>
  <c r="Y71" i="1"/>
  <c r="CK71" i="1"/>
  <c r="EW71" i="1"/>
  <c r="AH71" i="1"/>
  <c r="CT71" i="1"/>
  <c r="FF71" i="1"/>
  <c r="AQ71" i="1"/>
  <c r="DC71" i="1"/>
  <c r="FO71" i="1"/>
  <c r="BS71" i="1"/>
  <c r="FR71" i="1"/>
  <c r="CH71" i="1"/>
  <c r="GG71" i="1"/>
  <c r="CW71" i="1"/>
  <c r="X71" i="1"/>
  <c r="GB71" i="1"/>
  <c r="ER71" i="1"/>
  <c r="DE71" i="1"/>
  <c r="FC71" i="1"/>
  <c r="BY71" i="1"/>
  <c r="AD71" i="1"/>
  <c r="CP71" i="1"/>
  <c r="FA71" i="1"/>
  <c r="DN71" i="1"/>
  <c r="CS71" i="1"/>
  <c r="AP71" i="1"/>
  <c r="FN71" i="1"/>
  <c r="DK71" i="1"/>
  <c r="CG71" i="1"/>
  <c r="CV71" i="1"/>
  <c r="DH71" i="1"/>
  <c r="E71" i="1"/>
  <c r="FL71" i="1"/>
  <c r="CY71" i="1"/>
  <c r="FX71" i="1"/>
  <c r="BD71" i="1"/>
  <c r="F71" i="1"/>
  <c r="FQ71" i="1"/>
  <c r="BB71" i="1"/>
  <c r="I71" i="1"/>
  <c r="EG71" i="1"/>
  <c r="R71" i="1"/>
  <c r="EP71" i="1"/>
  <c r="CM71" i="1"/>
  <c r="AT71" i="1"/>
  <c r="BI71" i="1"/>
  <c r="FT71" i="1"/>
  <c r="DD71" i="1"/>
  <c r="CQ71" i="1"/>
  <c r="DP71" i="1"/>
  <c r="DO71" i="1"/>
  <c r="FS71" i="1"/>
  <c r="DX71" i="1"/>
  <c r="AM71" i="1"/>
  <c r="EZ71" i="1"/>
  <c r="AG71" i="1"/>
  <c r="FE71" i="1"/>
  <c r="DB71" i="1"/>
  <c r="AY71" i="1"/>
  <c r="FW71" i="1"/>
  <c r="GF71" i="1"/>
  <c r="L71" i="1"/>
  <c r="AR71" i="1"/>
  <c r="EB71" i="1"/>
  <c r="AL71" i="1"/>
  <c r="CB71" i="1"/>
  <c r="BA71" i="1"/>
  <c r="FP71" i="1"/>
  <c r="GA71" i="1"/>
  <c r="AO71" i="1"/>
  <c r="DA71" i="1"/>
  <c r="FM71" i="1"/>
  <c r="AX71" i="1"/>
  <c r="DJ71" i="1"/>
  <c r="FV71" i="1"/>
  <c r="BG71" i="1"/>
  <c r="DS71" i="1"/>
  <c r="GE71" i="1"/>
  <c r="CR71" i="1"/>
  <c r="H71" i="1"/>
  <c r="DG71" i="1"/>
  <c r="W71" i="1"/>
  <c r="DV71" i="1"/>
  <c r="BL71" i="1"/>
  <c r="AB71" i="1"/>
  <c r="GI71" i="1"/>
  <c r="EV71" i="1"/>
  <c r="BR71" i="1"/>
  <c r="EK71" i="1"/>
  <c r="EL71" i="1"/>
  <c r="P71" i="1"/>
  <c r="FB71" i="1"/>
  <c r="B71" i="1"/>
  <c r="AW71" i="1"/>
  <c r="DI71" i="1"/>
  <c r="FU71" i="1"/>
  <c r="BF71" i="1"/>
  <c r="DR71" i="1"/>
  <c r="GD71" i="1"/>
  <c r="BO71" i="1"/>
  <c r="EA71" i="1"/>
  <c r="G71" i="1"/>
  <c r="DF71" i="1"/>
  <c r="V71" i="1"/>
  <c r="DU71" i="1"/>
  <c r="AK71" i="1"/>
  <c r="EJ71" i="1"/>
  <c r="CF71" i="1"/>
  <c r="AS71" i="1"/>
  <c r="CX71" i="1"/>
  <c r="DM71" i="1"/>
  <c r="BU71" i="1"/>
  <c r="CD71" i="1"/>
  <c r="AA71" i="1"/>
  <c r="EY71" i="1"/>
  <c r="ES71" i="1"/>
  <c r="FH71" i="1"/>
  <c r="BX71" i="1"/>
  <c r="EN71" i="1"/>
  <c r="BQ71" i="1"/>
  <c r="M71" i="1"/>
  <c r="EM71" i="1"/>
  <c r="BC71" i="1"/>
  <c r="CI71" i="1"/>
  <c r="FK71" i="1"/>
  <c r="EC71" i="1"/>
  <c r="FZ71" i="1"/>
  <c r="BZ71" i="1"/>
  <c r="BE71" i="1"/>
  <c r="DQ71" i="1"/>
  <c r="GC71" i="1"/>
  <c r="BN71" i="1"/>
  <c r="DZ71" i="1"/>
  <c r="K71" i="1"/>
  <c r="BW71" i="1"/>
  <c r="EI71" i="1"/>
  <c r="U71" i="1"/>
  <c r="DT71" i="1"/>
  <c r="AJ71" i="1"/>
  <c r="EF71" i="1"/>
  <c r="AV71" i="1"/>
  <c r="EU71" i="1"/>
  <c r="CZ71" i="1"/>
  <c r="BP71" i="1"/>
  <c r="AC71" i="1"/>
  <c r="AE71" i="1"/>
  <c r="ED71" i="1"/>
  <c r="T71" i="1"/>
  <c r="AN71" i="1"/>
  <c r="DL71" i="1"/>
  <c r="FY71" i="1"/>
  <c r="A72" i="1"/>
  <c r="BM71" i="1"/>
  <c r="DY71" i="1"/>
  <c r="J71" i="1"/>
  <c r="BV71" i="1"/>
  <c r="EH71" i="1"/>
  <c r="S71" i="1"/>
  <c r="CE71" i="1"/>
  <c r="EQ71" i="1"/>
  <c r="AF71" i="1"/>
  <c r="EE71" i="1"/>
  <c r="AU71" i="1"/>
  <c r="ET71" i="1"/>
  <c r="BJ71" i="1"/>
  <c r="FI71" i="1"/>
  <c r="DW71" i="1"/>
  <c r="CJ71" i="1"/>
  <c r="AZ71" i="1"/>
  <c r="BK71" i="1"/>
  <c r="FJ71" i="1"/>
  <c r="CA71" i="1"/>
  <c r="CO71" i="1"/>
  <c r="O71" i="1"/>
  <c r="D71" i="1"/>
  <c r="GK261" i="1" l="1"/>
  <c r="FJ262" i="1"/>
  <c r="EE262" i="1"/>
  <c r="DY262" i="1"/>
  <c r="AE262" i="1"/>
  <c r="DT262" i="1"/>
  <c r="DQ262" i="1"/>
  <c r="EM262" i="1"/>
  <c r="AA262" i="1"/>
  <c r="AK262" i="1"/>
  <c r="DR262" i="1"/>
  <c r="EL262" i="1"/>
  <c r="W262" i="1"/>
  <c r="DJ262" i="1"/>
  <c r="CB262" i="1"/>
  <c r="DB262" i="1"/>
  <c r="DP262" i="1"/>
  <c r="R262" i="1"/>
  <c r="CY262" i="1"/>
  <c r="AP262" i="1"/>
  <c r="DE262" i="1"/>
  <c r="BS262" i="1"/>
  <c r="CK262" i="1"/>
  <c r="FG262" i="1"/>
  <c r="Q262" i="1"/>
  <c r="CA262" i="1"/>
  <c r="AZ262" i="1"/>
  <c r="AF262" i="1"/>
  <c r="BM262" i="1"/>
  <c r="AC262" i="1"/>
  <c r="U262" i="1"/>
  <c r="BE262" i="1"/>
  <c r="M262" i="1"/>
  <c r="CD262" i="1"/>
  <c r="DU262" i="1"/>
  <c r="BF262" i="1"/>
  <c r="EK262" i="1"/>
  <c r="DG262" i="1"/>
  <c r="AX262" i="1"/>
  <c r="AL262" i="1"/>
  <c r="FE262" i="1"/>
  <c r="CQ262" i="1"/>
  <c r="EG262" i="1"/>
  <c r="FL262" i="1"/>
  <c r="CS262" i="1"/>
  <c r="ER262" i="1"/>
  <c r="FO262" i="1"/>
  <c r="Y262" i="1"/>
  <c r="CU262" i="1"/>
  <c r="BK262" i="1"/>
  <c r="CJ262" i="1"/>
  <c r="EQ262" i="1"/>
  <c r="BP262" i="1"/>
  <c r="EI262" i="1"/>
  <c r="BZ262" i="1"/>
  <c r="BQ262" i="1"/>
  <c r="BU262" i="1"/>
  <c r="V262" i="1"/>
  <c r="FU262" i="1"/>
  <c r="BR262" i="1"/>
  <c r="H262" i="1"/>
  <c r="FM262" i="1"/>
  <c r="EB262" i="1"/>
  <c r="AG262" i="1"/>
  <c r="DD262" i="1"/>
  <c r="I262" i="1"/>
  <c r="E262" i="1"/>
  <c r="DN262" i="1"/>
  <c r="GB262" i="1"/>
  <c r="DC262" i="1"/>
  <c r="N262" i="1"/>
  <c r="AI262" i="1"/>
  <c r="DW262" i="1"/>
  <c r="CE262" i="1"/>
  <c r="FY262" i="1"/>
  <c r="CZ262" i="1"/>
  <c r="BW262" i="1"/>
  <c r="GM262" i="1" s="1"/>
  <c r="FZ262" i="1"/>
  <c r="EN262" i="1"/>
  <c r="DM262" i="1"/>
  <c r="DF262" i="1"/>
  <c r="DI262" i="1"/>
  <c r="EV262" i="1"/>
  <c r="CR262" i="1"/>
  <c r="DA262" i="1"/>
  <c r="AR262" i="1"/>
  <c r="EZ262" i="1"/>
  <c r="FT262" i="1"/>
  <c r="BB262" i="1"/>
  <c r="DH262" i="1"/>
  <c r="FA262" i="1"/>
  <c r="X262" i="1"/>
  <c r="AQ262" i="1"/>
  <c r="CN262" i="1"/>
  <c r="EX262" i="1"/>
  <c r="FI262" i="1"/>
  <c r="S262" i="1"/>
  <c r="DL262" i="1"/>
  <c r="EU262" i="1"/>
  <c r="K262" i="1"/>
  <c r="EC262" i="1"/>
  <c r="BX262" i="1"/>
  <c r="GN262" i="1" s="1"/>
  <c r="CX262" i="1"/>
  <c r="G262" i="1"/>
  <c r="AW262" i="1"/>
  <c r="GI262" i="1"/>
  <c r="GE262" i="1"/>
  <c r="AO262" i="1"/>
  <c r="L262" i="1"/>
  <c r="AM262" i="1"/>
  <c r="BI262" i="1"/>
  <c r="FQ262" i="1"/>
  <c r="CV262" i="1"/>
  <c r="CP262" i="1"/>
  <c r="CW262" i="1"/>
  <c r="FF262" i="1"/>
  <c r="GH262" i="1"/>
  <c r="CL262" i="1"/>
  <c r="CO262" i="1"/>
  <c r="BJ262" i="1"/>
  <c r="EH262" i="1"/>
  <c r="AN262" i="1"/>
  <c r="AV262" i="1"/>
  <c r="DZ262" i="1"/>
  <c r="FK262" i="1"/>
  <c r="FH262" i="1"/>
  <c r="AS262" i="1"/>
  <c r="EA262" i="1"/>
  <c r="AB262" i="1"/>
  <c r="DS262" i="1"/>
  <c r="GA262" i="1"/>
  <c r="GF262" i="1"/>
  <c r="DX262" i="1"/>
  <c r="AT262" i="1"/>
  <c r="F262" i="1"/>
  <c r="CG262" i="1"/>
  <c r="AD262" i="1"/>
  <c r="GG262" i="1"/>
  <c r="CT262" i="1"/>
  <c r="BT262" i="1"/>
  <c r="Z262" i="1"/>
  <c r="O262" i="1"/>
  <c r="ET262" i="1"/>
  <c r="BV262" i="1"/>
  <c r="GL262" i="1" s="1"/>
  <c r="T262" i="1"/>
  <c r="EF262" i="1"/>
  <c r="BN262" i="1"/>
  <c r="CI262" i="1"/>
  <c r="ES262" i="1"/>
  <c r="CF262" i="1"/>
  <c r="BO262" i="1"/>
  <c r="FB262" i="1"/>
  <c r="BL262" i="1"/>
  <c r="BG262" i="1"/>
  <c r="FP262" i="1"/>
  <c r="FW262" i="1"/>
  <c r="FS262" i="1"/>
  <c r="CM262" i="1"/>
  <c r="BD262" i="1"/>
  <c r="DK262" i="1"/>
  <c r="BY262" i="1"/>
  <c r="CH262" i="1"/>
  <c r="AH262" i="1"/>
  <c r="FD262" i="1"/>
  <c r="EO262" i="1"/>
  <c r="AU262" i="1"/>
  <c r="J262" i="1"/>
  <c r="ED262" i="1"/>
  <c r="AJ262" i="1"/>
  <c r="GC262" i="1"/>
  <c r="BC262" i="1"/>
  <c r="EY262" i="1"/>
  <c r="EJ262" i="1"/>
  <c r="GD262" i="1"/>
  <c r="P262" i="1"/>
  <c r="DV262" i="1"/>
  <c r="FV262" i="1"/>
  <c r="BA262" i="1"/>
  <c r="AY262" i="1"/>
  <c r="DO262" i="1"/>
  <c r="EP262" i="1"/>
  <c r="FX262" i="1"/>
  <c r="FN262" i="1"/>
  <c r="FC262" i="1"/>
  <c r="FR262" i="1"/>
  <c r="EW262" i="1"/>
  <c r="BH262" i="1"/>
  <c r="CC262" i="1"/>
  <c r="N72" i="1"/>
  <c r="BZ72" i="1"/>
  <c r="EL72" i="1"/>
  <c r="O72" i="1"/>
  <c r="CA72" i="1"/>
  <c r="EM72" i="1"/>
  <c r="P72" i="1"/>
  <c r="CB72" i="1"/>
  <c r="EN72" i="1"/>
  <c r="AK72" i="1"/>
  <c r="EJ72" i="1"/>
  <c r="BN72" i="1"/>
  <c r="FM72" i="1"/>
  <c r="CN72" i="1"/>
  <c r="T72" i="1"/>
  <c r="GD72" i="1"/>
  <c r="FH72" i="1"/>
  <c r="DU72" i="1"/>
  <c r="EH72" i="1"/>
  <c r="R72" i="1"/>
  <c r="FA72" i="1"/>
  <c r="BU72" i="1"/>
  <c r="FP72" i="1"/>
  <c r="CK72" i="1"/>
  <c r="V72" i="1"/>
  <c r="CH72" i="1"/>
  <c r="ET72" i="1"/>
  <c r="W72" i="1"/>
  <c r="CI72" i="1"/>
  <c r="EU72" i="1"/>
  <c r="X72" i="1"/>
  <c r="CJ72" i="1"/>
  <c r="EV72" i="1"/>
  <c r="AY72" i="1"/>
  <c r="EX72" i="1"/>
  <c r="BY72" i="1"/>
  <c r="FX72" i="1"/>
  <c r="DB72" i="1"/>
  <c r="AQ72" i="1"/>
  <c r="U72" i="1"/>
  <c r="GE72" i="1"/>
  <c r="ER72" i="1"/>
  <c r="FQ72" i="1"/>
  <c r="AX72" i="1"/>
  <c r="BF72" i="1"/>
  <c r="EW72" i="1"/>
  <c r="CS72" i="1"/>
  <c r="GG72" i="1"/>
  <c r="AD72" i="1"/>
  <c r="CP72" i="1"/>
  <c r="FB72" i="1"/>
  <c r="AE72" i="1"/>
  <c r="CQ72" i="1"/>
  <c r="FC72" i="1"/>
  <c r="AF72" i="1"/>
  <c r="CR72" i="1"/>
  <c r="FD72" i="1"/>
  <c r="BM72" i="1"/>
  <c r="FI72" i="1"/>
  <c r="CM72" i="1"/>
  <c r="Q72" i="1"/>
  <c r="DM72" i="1"/>
  <c r="BH72" i="1"/>
  <c r="AR72" i="1"/>
  <c r="E72" i="1"/>
  <c r="FO72" i="1"/>
  <c r="K72" i="1"/>
  <c r="CD72" i="1"/>
  <c r="CU72" i="1"/>
  <c r="S72" i="1"/>
  <c r="DR72" i="1"/>
  <c r="D72" i="1"/>
  <c r="AL72" i="1"/>
  <c r="CX72" i="1"/>
  <c r="FJ72" i="1"/>
  <c r="AM72" i="1"/>
  <c r="CY72" i="1"/>
  <c r="FK72" i="1"/>
  <c r="AN72" i="1"/>
  <c r="CZ72" i="1"/>
  <c r="FL72" i="1"/>
  <c r="BX72" i="1"/>
  <c r="FW72" i="1"/>
  <c r="DA72" i="1"/>
  <c r="AB72" i="1"/>
  <c r="EA72" i="1"/>
  <c r="CE72" i="1"/>
  <c r="BI72" i="1"/>
  <c r="Y72" i="1"/>
  <c r="GF72" i="1"/>
  <c r="AW72" i="1"/>
  <c r="DJ72" i="1"/>
  <c r="FE72" i="1"/>
  <c r="CO72" i="1"/>
  <c r="EB72" i="1"/>
  <c r="B72" i="1"/>
  <c r="AT72" i="1"/>
  <c r="DF72" i="1"/>
  <c r="FR72" i="1"/>
  <c r="AU72" i="1"/>
  <c r="DG72" i="1"/>
  <c r="FS72" i="1"/>
  <c r="AV72" i="1"/>
  <c r="DH72" i="1"/>
  <c r="FT72" i="1"/>
  <c r="CL72" i="1"/>
  <c r="M72" i="1"/>
  <c r="DL72" i="1"/>
  <c r="AP72" i="1"/>
  <c r="EO72" i="1"/>
  <c r="CV72" i="1"/>
  <c r="CF72" i="1"/>
  <c r="AS72" i="1"/>
  <c r="J72" i="1"/>
  <c r="BW72" i="1"/>
  <c r="ES72" i="1"/>
  <c r="I72" i="1"/>
  <c r="GC72" i="1"/>
  <c r="EG72" i="1"/>
  <c r="BB72" i="1"/>
  <c r="DN72" i="1"/>
  <c r="FZ72" i="1"/>
  <c r="BC72" i="1"/>
  <c r="DO72" i="1"/>
  <c r="GA72" i="1"/>
  <c r="BD72" i="1"/>
  <c r="DP72" i="1"/>
  <c r="GB72" i="1"/>
  <c r="CW72" i="1"/>
  <c r="AA72" i="1"/>
  <c r="DZ72" i="1"/>
  <c r="BA72" i="1"/>
  <c r="EZ72" i="1"/>
  <c r="DS72" i="1"/>
  <c r="DC72" i="1"/>
  <c r="BP72" i="1"/>
  <c r="AJ72" i="1"/>
  <c r="DI72" i="1"/>
  <c r="FV72" i="1"/>
  <c r="BG72" i="1"/>
  <c r="AG72" i="1"/>
  <c r="AC72" i="1"/>
  <c r="A73" i="1"/>
  <c r="BJ72" i="1"/>
  <c r="DV72" i="1"/>
  <c r="GH72" i="1"/>
  <c r="BK72" i="1"/>
  <c r="DW72" i="1"/>
  <c r="GI72" i="1"/>
  <c r="BL72" i="1"/>
  <c r="DX72" i="1"/>
  <c r="L72" i="1"/>
  <c r="DK72" i="1"/>
  <c r="AO72" i="1"/>
  <c r="EK72" i="1"/>
  <c r="BO72" i="1"/>
  <c r="FN72" i="1"/>
  <c r="EP72" i="1"/>
  <c r="DT72" i="1"/>
  <c r="CG72" i="1"/>
  <c r="BV72" i="1"/>
  <c r="EI72" i="1"/>
  <c r="BE72" i="1"/>
  <c r="DQ72" i="1"/>
  <c r="EC72" i="1"/>
  <c r="AH72" i="1"/>
  <c r="BR72" i="1"/>
  <c r="ED72" i="1"/>
  <c r="BS72" i="1"/>
  <c r="H72" i="1"/>
  <c r="BT72" i="1"/>
  <c r="Z72" i="1"/>
  <c r="AZ72" i="1"/>
  <c r="CC72" i="1"/>
  <c r="FG72" i="1"/>
  <c r="DD72" i="1"/>
  <c r="FU72" i="1"/>
  <c r="FF72" i="1"/>
  <c r="BQ72" i="1"/>
  <c r="F72" i="1"/>
  <c r="G72" i="1"/>
  <c r="EE72" i="1"/>
  <c r="EF72" i="1"/>
  <c r="DY72" i="1"/>
  <c r="EY72" i="1"/>
  <c r="FY72" i="1"/>
  <c r="EQ72" i="1"/>
  <c r="DE72" i="1"/>
  <c r="CT72" i="1"/>
  <c r="AI72" i="1"/>
  <c r="GK262" i="1" l="1"/>
  <c r="DE263" i="1"/>
  <c r="F263" i="1"/>
  <c r="Z263" i="1"/>
  <c r="DQ263" i="1"/>
  <c r="BO263" i="1"/>
  <c r="DW263" i="1"/>
  <c r="BG263" i="1"/>
  <c r="BA263" i="1"/>
  <c r="DO263" i="1"/>
  <c r="ES263" i="1"/>
  <c r="DL263" i="1"/>
  <c r="AU263" i="1"/>
  <c r="DJ263" i="1"/>
  <c r="DA263" i="1"/>
  <c r="AM263" i="1"/>
  <c r="EQ263" i="1"/>
  <c r="BQ263" i="1"/>
  <c r="BT263" i="1"/>
  <c r="BE263" i="1"/>
  <c r="EK263" i="1"/>
  <c r="BK263" i="1"/>
  <c r="FV263" i="1"/>
  <c r="DZ263" i="1"/>
  <c r="BC263" i="1"/>
  <c r="BW263" i="1"/>
  <c r="GL263" i="1" s="1"/>
  <c r="M263" i="1"/>
  <c r="FR263" i="1"/>
  <c r="AW263" i="1"/>
  <c r="FW263" i="1"/>
  <c r="FJ263" i="1"/>
  <c r="DY263" i="1"/>
  <c r="BJ263" i="1"/>
  <c r="BI263" i="1"/>
  <c r="DT263" i="1"/>
  <c r="FF263" i="1"/>
  <c r="H263" i="1"/>
  <c r="AO263" i="1"/>
  <c r="GH263" i="1"/>
  <c r="DI263" i="1"/>
  <c r="AA263" i="1"/>
  <c r="FZ263" i="1"/>
  <c r="J263" i="1"/>
  <c r="CL263" i="1"/>
  <c r="DF263" i="1"/>
  <c r="ED263" i="1"/>
  <c r="CF263" i="1"/>
  <c r="EF263" i="1"/>
  <c r="EE263" i="1"/>
  <c r="FY263" i="1"/>
  <c r="EI263" i="1"/>
  <c r="EY263" i="1"/>
  <c r="FU263" i="1"/>
  <c r="BS263" i="1"/>
  <c r="BV263" i="1"/>
  <c r="DK263" i="1"/>
  <c r="DV263" i="1"/>
  <c r="AJ263" i="1"/>
  <c r="CW263" i="1"/>
  <c r="DN263" i="1"/>
  <c r="AS263" i="1"/>
  <c r="FT263" i="1"/>
  <c r="AT263" i="1"/>
  <c r="CG263" i="1"/>
  <c r="BB263" i="1"/>
  <c r="BR263" i="1"/>
  <c r="DX263" i="1"/>
  <c r="DC263" i="1"/>
  <c r="DP263" i="1"/>
  <c r="EG263" i="1"/>
  <c r="CV263" i="1"/>
  <c r="AV263" i="1"/>
  <c r="EB263" i="1"/>
  <c r="CE263" i="1"/>
  <c r="AN263" i="1"/>
  <c r="L263" i="1"/>
  <c r="DH263" i="1"/>
  <c r="CC263" i="1"/>
  <c r="AC263" i="1"/>
  <c r="EO263" i="1"/>
  <c r="FS263" i="1"/>
  <c r="CO263" i="1"/>
  <c r="EA263" i="1"/>
  <c r="FK263" i="1"/>
  <c r="BP263" i="1"/>
  <c r="CZ263" i="1"/>
  <c r="AI263" i="1"/>
  <c r="EP263" i="1"/>
  <c r="BD263" i="1"/>
  <c r="G263" i="1"/>
  <c r="EC263" i="1"/>
  <c r="GI263" i="1"/>
  <c r="GA263" i="1"/>
  <c r="AP263" i="1"/>
  <c r="AB263" i="1"/>
  <c r="DD263" i="1"/>
  <c r="GB263" i="1"/>
  <c r="FG263" i="1"/>
  <c r="AH263" i="1"/>
  <c r="BL263" i="1"/>
  <c r="DS263" i="1"/>
  <c r="GC263" i="1"/>
  <c r="CT263" i="1"/>
  <c r="AZ263" i="1"/>
  <c r="FN263" i="1"/>
  <c r="AG263" i="1"/>
  <c r="EZ263" i="1"/>
  <c r="I263" i="1"/>
  <c r="DG263" i="1"/>
  <c r="FE263" i="1"/>
  <c r="CY263" i="1"/>
  <c r="CU263" i="1"/>
  <c r="Q263" i="1"/>
  <c r="CQ263" i="1"/>
  <c r="BF263" i="1"/>
  <c r="FX263" i="1"/>
  <c r="CI263" i="1"/>
  <c r="FA263" i="1"/>
  <c r="FM263" i="1"/>
  <c r="CA263" i="1"/>
  <c r="GF263" i="1"/>
  <c r="BX263" i="1"/>
  <c r="GM263" i="1" s="1"/>
  <c r="CX263" i="1"/>
  <c r="CD263" i="1"/>
  <c r="CM263" i="1"/>
  <c r="AE263" i="1"/>
  <c r="AX263" i="1"/>
  <c r="BY263" i="1"/>
  <c r="GN263" i="1" s="1"/>
  <c r="W263" i="1"/>
  <c r="R263" i="1"/>
  <c r="BN263" i="1"/>
  <c r="O263" i="1"/>
  <c r="K263" i="1"/>
  <c r="FI263" i="1"/>
  <c r="FB263" i="1"/>
  <c r="FQ263" i="1"/>
  <c r="EX263" i="1"/>
  <c r="ET263" i="1"/>
  <c r="EH263" i="1"/>
  <c r="EJ263" i="1"/>
  <c r="EL263" i="1"/>
  <c r="FO263" i="1"/>
  <c r="BM263" i="1"/>
  <c r="CP263" i="1"/>
  <c r="ER263" i="1"/>
  <c r="AY263" i="1"/>
  <c r="CH263" i="1"/>
  <c r="DU263" i="1"/>
  <c r="AK263" i="1"/>
  <c r="BZ263" i="1"/>
  <c r="Y263" i="1"/>
  <c r="FL263" i="1"/>
  <c r="AL263" i="1"/>
  <c r="E263" i="1"/>
  <c r="FD263" i="1"/>
  <c r="AD263" i="1"/>
  <c r="GE263" i="1"/>
  <c r="EV263" i="1"/>
  <c r="V263" i="1"/>
  <c r="FH263" i="1"/>
  <c r="EN263" i="1"/>
  <c r="N263" i="1"/>
  <c r="AR263" i="1"/>
  <c r="CR263" i="1"/>
  <c r="GG263" i="1"/>
  <c r="U263" i="1"/>
  <c r="CJ263" i="1"/>
  <c r="CK263" i="1"/>
  <c r="GD263" i="1"/>
  <c r="CB263" i="1"/>
  <c r="DR263" i="1"/>
  <c r="BH263" i="1"/>
  <c r="AF263" i="1"/>
  <c r="CS263" i="1"/>
  <c r="AQ263" i="1"/>
  <c r="X263" i="1"/>
  <c r="FP263" i="1"/>
  <c r="T263" i="1"/>
  <c r="P263" i="1"/>
  <c r="S263" i="1"/>
  <c r="DM263" i="1"/>
  <c r="FC263" i="1"/>
  <c r="EW263" i="1"/>
  <c r="DB263" i="1"/>
  <c r="EU263" i="1"/>
  <c r="BU263" i="1"/>
  <c r="CN263" i="1"/>
  <c r="EM263" i="1"/>
  <c r="S73" i="1"/>
  <c r="CE73" i="1"/>
  <c r="EQ73" i="1"/>
  <c r="AB73" i="1"/>
  <c r="CN73" i="1"/>
  <c r="EZ73" i="1"/>
  <c r="BI73" i="1"/>
  <c r="DU73" i="1"/>
  <c r="GG73" i="1"/>
  <c r="CQ73" i="1"/>
  <c r="GI73" i="1"/>
  <c r="CR73" i="1"/>
  <c r="H73" i="1"/>
  <c r="DG73" i="1"/>
  <c r="AM73" i="1"/>
  <c r="W73" i="1"/>
  <c r="FV73" i="1"/>
  <c r="FJ73" i="1"/>
  <c r="Y73" i="1"/>
  <c r="CL73" i="1"/>
  <c r="AD73" i="1"/>
  <c r="B73" i="1"/>
  <c r="AV73" i="1"/>
  <c r="I73" i="1"/>
  <c r="AA73" i="1"/>
  <c r="CM73" i="1"/>
  <c r="EY73" i="1"/>
  <c r="AJ73" i="1"/>
  <c r="CV73" i="1"/>
  <c r="E73" i="1"/>
  <c r="BQ73" i="1"/>
  <c r="EC73" i="1"/>
  <c r="F73" i="1"/>
  <c r="DB73" i="1"/>
  <c r="G73" i="1"/>
  <c r="DF73" i="1"/>
  <c r="V73" i="1"/>
  <c r="DR73" i="1"/>
  <c r="BJ73" i="1"/>
  <c r="X73" i="1"/>
  <c r="GB73" i="1"/>
  <c r="BB73" i="1"/>
  <c r="BV73" i="1"/>
  <c r="CP73" i="1"/>
  <c r="CU73" i="1"/>
  <c r="AR73" i="1"/>
  <c r="DD73" i="1"/>
  <c r="BY73" i="1"/>
  <c r="DP73" i="1"/>
  <c r="DQ73" i="1"/>
  <c r="EF73" i="1"/>
  <c r="BK73" i="1"/>
  <c r="O73" i="1"/>
  <c r="EX73" i="1"/>
  <c r="EH73" i="1"/>
  <c r="D73" i="1"/>
  <c r="AQ73" i="1"/>
  <c r="FO73" i="1"/>
  <c r="DL73" i="1"/>
  <c r="CG73" i="1"/>
  <c r="AE73" i="1"/>
  <c r="ED73" i="1"/>
  <c r="EE73" i="1"/>
  <c r="ET73" i="1"/>
  <c r="CB73" i="1"/>
  <c r="AX73" i="1"/>
  <c r="GD73" i="1"/>
  <c r="BN73" i="1"/>
  <c r="AL73" i="1"/>
  <c r="DK73" i="1"/>
  <c r="BH73" i="1"/>
  <c r="AC73" i="1"/>
  <c r="FA73" i="1"/>
  <c r="EO73" i="1"/>
  <c r="EP73" i="1"/>
  <c r="FE73" i="1"/>
  <c r="CY73" i="1"/>
  <c r="CJ73" i="1"/>
  <c r="N73" i="1"/>
  <c r="FB73" i="1"/>
  <c r="BG73" i="1"/>
  <c r="GE73" i="1"/>
  <c r="EB73" i="1"/>
  <c r="CW73" i="1"/>
  <c r="BD73" i="1"/>
  <c r="BE73" i="1"/>
  <c r="BT73" i="1"/>
  <c r="EL73" i="1"/>
  <c r="CZ73" i="1"/>
  <c r="GC73" i="1"/>
  <c r="BM73" i="1"/>
  <c r="A74" i="1"/>
  <c r="BO73" i="1"/>
  <c r="EA73" i="1"/>
  <c r="L73" i="1"/>
  <c r="BX73" i="1"/>
  <c r="EJ73" i="1"/>
  <c r="AS73" i="1"/>
  <c r="DE73" i="1"/>
  <c r="FQ73" i="1"/>
  <c r="BR73" i="1"/>
  <c r="FM73" i="1"/>
  <c r="BS73" i="1"/>
  <c r="FN73" i="1"/>
  <c r="CH73" i="1"/>
  <c r="GA73" i="1"/>
  <c r="FF73" i="1"/>
  <c r="EM73" i="1"/>
  <c r="DW73" i="1"/>
  <c r="EV73" i="1"/>
  <c r="Z73" i="1"/>
  <c r="DY73" i="1"/>
  <c r="EG73" i="1"/>
  <c r="FL73" i="1"/>
  <c r="FK73" i="1"/>
  <c r="K73" i="1"/>
  <c r="BW73" i="1"/>
  <c r="EI73" i="1"/>
  <c r="T73" i="1"/>
  <c r="CF73" i="1"/>
  <c r="ER73" i="1"/>
  <c r="BA73" i="1"/>
  <c r="DM73" i="1"/>
  <c r="FY73" i="1"/>
  <c r="CC73" i="1"/>
  <c r="FX73" i="1"/>
  <c r="CD73" i="1"/>
  <c r="FZ73" i="1"/>
  <c r="CS73" i="1"/>
  <c r="P73" i="1"/>
  <c r="FU73" i="1"/>
  <c r="FH73" i="1"/>
  <c r="EN73" i="1"/>
  <c r="FT73" i="1"/>
  <c r="BC73" i="1"/>
  <c r="FR73" i="1"/>
  <c r="GF73" i="1"/>
  <c r="CT73" i="1"/>
  <c r="GH73" i="1"/>
  <c r="AN73" i="1"/>
  <c r="DX73" i="1"/>
  <c r="AW73" i="1"/>
  <c r="J73" i="1"/>
  <c r="AI73" i="1"/>
  <c r="FG73" i="1"/>
  <c r="M73" i="1"/>
  <c r="EK73" i="1"/>
  <c r="Q73" i="1"/>
  <c r="R73" i="1"/>
  <c r="AG73" i="1"/>
  <c r="CA73" i="1"/>
  <c r="AO73" i="1"/>
  <c r="CK73" i="1"/>
  <c r="DZ73" i="1"/>
  <c r="DA73" i="1"/>
  <c r="DC73" i="1"/>
  <c r="AZ73" i="1"/>
  <c r="U73" i="1"/>
  <c r="ES73" i="1"/>
  <c r="AF73" i="1"/>
  <c r="AU73" i="1"/>
  <c r="CX73" i="1"/>
  <c r="BL73" i="1"/>
  <c r="DN73" i="1"/>
  <c r="FS73" i="1"/>
  <c r="DH73" i="1"/>
  <c r="AY73" i="1"/>
  <c r="FW73" i="1"/>
  <c r="DT73" i="1"/>
  <c r="CO73" i="1"/>
  <c r="AP73" i="1"/>
  <c r="AT73" i="1"/>
  <c r="BF73" i="1"/>
  <c r="DO73" i="1"/>
  <c r="CI73" i="1"/>
  <c r="EW73" i="1"/>
  <c r="AH73" i="1"/>
  <c r="DI73" i="1"/>
  <c r="DS73" i="1"/>
  <c r="BP73" i="1"/>
  <c r="AK73" i="1"/>
  <c r="FI73" i="1"/>
  <c r="FC73" i="1"/>
  <c r="FD73" i="1"/>
  <c r="FP73" i="1"/>
  <c r="DV73" i="1"/>
  <c r="DJ73" i="1"/>
  <c r="BU73" i="1"/>
  <c r="BZ73" i="1"/>
  <c r="EU73" i="1"/>
  <c r="GK263" i="1" l="1"/>
  <c r="DI264" i="1"/>
  <c r="DZ264" i="1"/>
  <c r="CT264" i="1"/>
  <c r="BA264" i="1"/>
  <c r="GA264" i="1"/>
  <c r="AS264" i="1"/>
  <c r="EO264" i="1"/>
  <c r="FO264" i="1"/>
  <c r="FP264" i="1"/>
  <c r="AH264" i="1"/>
  <c r="DT264" i="1"/>
  <c r="AU264" i="1"/>
  <c r="CK264" i="1"/>
  <c r="FG264" i="1"/>
  <c r="GF264" i="1"/>
  <c r="CS264" i="1"/>
  <c r="EG264" i="1"/>
  <c r="CH264" i="1"/>
  <c r="EJ264" i="1"/>
  <c r="CZ264" i="1"/>
  <c r="BG264" i="1"/>
  <c r="FA264" i="1"/>
  <c r="FD264" i="1"/>
  <c r="EW264" i="1"/>
  <c r="FW264" i="1"/>
  <c r="AF264" i="1"/>
  <c r="AO264" i="1"/>
  <c r="AI264" i="1"/>
  <c r="FR264" i="1"/>
  <c r="FZ264" i="1"/>
  <c r="CF264" i="1"/>
  <c r="DY264" i="1"/>
  <c r="FN264" i="1"/>
  <c r="BX264" i="1"/>
  <c r="GL264" i="1" s="1"/>
  <c r="EL264" i="1"/>
  <c r="FB264" i="1"/>
  <c r="AC264" i="1"/>
  <c r="ET264" i="1"/>
  <c r="EU264" i="1"/>
  <c r="FI264" i="1"/>
  <c r="DO264" i="1"/>
  <c r="DH264" i="1"/>
  <c r="U264" i="1"/>
  <c r="AG264" i="1"/>
  <c r="AW264" i="1"/>
  <c r="FT264" i="1"/>
  <c r="FX264" i="1"/>
  <c r="EI264" i="1"/>
  <c r="EV264" i="1"/>
  <c r="FM264" i="1"/>
  <c r="EA264" i="1"/>
  <c r="BE264" i="1"/>
  <c r="CJ264" i="1"/>
  <c r="DK264" i="1"/>
  <c r="BZ264" i="1"/>
  <c r="GN264" i="1" s="1"/>
  <c r="AK264" i="1"/>
  <c r="BF264" i="1"/>
  <c r="FS264" i="1"/>
  <c r="AZ264" i="1"/>
  <c r="R264" i="1"/>
  <c r="DX264" i="1"/>
  <c r="EN264" i="1"/>
  <c r="CC264" i="1"/>
  <c r="BW264" i="1"/>
  <c r="DW264" i="1"/>
  <c r="BR264" i="1"/>
  <c r="BO264" i="1"/>
  <c r="BD264" i="1"/>
  <c r="CY264" i="1"/>
  <c r="BU264" i="1"/>
  <c r="BP264" i="1"/>
  <c r="AT264" i="1"/>
  <c r="DN264" i="1"/>
  <c r="DC264" i="1"/>
  <c r="Q264" i="1"/>
  <c r="AN264" i="1"/>
  <c r="FH264" i="1"/>
  <c r="FY264" i="1"/>
  <c r="K264" i="1"/>
  <c r="EM264" i="1"/>
  <c r="FQ264" i="1"/>
  <c r="CW264" i="1"/>
  <c r="FE264" i="1"/>
  <c r="BN264" i="1"/>
  <c r="CG264" i="1"/>
  <c r="DJ264" i="1"/>
  <c r="DS264" i="1"/>
  <c r="AP264" i="1"/>
  <c r="BL264" i="1"/>
  <c r="DA264" i="1"/>
  <c r="EK264" i="1"/>
  <c r="GH264" i="1"/>
  <c r="FU264" i="1"/>
  <c r="DM264" i="1"/>
  <c r="FK264" i="1"/>
  <c r="FF264" i="1"/>
  <c r="DE264" i="1"/>
  <c r="BM264" i="1"/>
  <c r="EB264" i="1"/>
  <c r="EP264" i="1"/>
  <c r="GD264" i="1"/>
  <c r="DL264" i="1"/>
  <c r="AX264" i="1"/>
  <c r="CO264" i="1"/>
  <c r="M264" i="1"/>
  <c r="FL264" i="1"/>
  <c r="GE264" i="1"/>
  <c r="ER264" i="1"/>
  <c r="FC264" i="1"/>
  <c r="CI264" i="1"/>
  <c r="AY264" i="1"/>
  <c r="ES264" i="1"/>
  <c r="CA264" i="1"/>
  <c r="J264" i="1"/>
  <c r="BC264" i="1"/>
  <c r="CD264" i="1"/>
  <c r="T264" i="1"/>
  <c r="Z264" i="1"/>
  <c r="BS264" i="1"/>
  <c r="L264" i="1"/>
  <c r="BT264" i="1"/>
  <c r="N264" i="1"/>
  <c r="BH264" i="1"/>
  <c r="DV264" i="1"/>
  <c r="CX264" i="1"/>
  <c r="P264" i="1"/>
  <c r="GC264" i="1"/>
  <c r="EE264" i="1"/>
  <c r="AL264" i="1"/>
  <c r="AE264" i="1"/>
  <c r="BK264" i="1"/>
  <c r="CP264" i="1"/>
  <c r="DF264" i="1"/>
  <c r="AJ264" i="1"/>
  <c r="CL264" i="1"/>
  <c r="CR264" i="1"/>
  <c r="AB264" i="1"/>
  <c r="EH264" i="1"/>
  <c r="DD264" i="1"/>
  <c r="BJ264" i="1"/>
  <c r="BQ264" i="1"/>
  <c r="AV264" i="1"/>
  <c r="AM264" i="1"/>
  <c r="BI264" i="1"/>
  <c r="ED264" i="1"/>
  <c r="EX264" i="1"/>
  <c r="AR264" i="1"/>
  <c r="DR264" i="1"/>
  <c r="E264" i="1"/>
  <c r="DG264" i="1"/>
  <c r="EZ264" i="1"/>
  <c r="O264" i="1"/>
  <c r="CU264" i="1"/>
  <c r="V264" i="1"/>
  <c r="CV264" i="1"/>
  <c r="AD264" i="1"/>
  <c r="H264" i="1"/>
  <c r="CN264" i="1"/>
  <c r="EF264" i="1"/>
  <c r="BV264" i="1"/>
  <c r="G264" i="1"/>
  <c r="EY264" i="1"/>
  <c r="Y264" i="1"/>
  <c r="GI264" i="1"/>
  <c r="EQ264" i="1"/>
  <c r="DQ264" i="1"/>
  <c r="BB264" i="1"/>
  <c r="DB264" i="1"/>
  <c r="CM264" i="1"/>
  <c r="FJ264" i="1"/>
  <c r="CQ264" i="1"/>
  <c r="CE264" i="1"/>
  <c r="CB264" i="1"/>
  <c r="AQ264" i="1"/>
  <c r="DP264" i="1"/>
  <c r="GB264" i="1"/>
  <c r="F264" i="1"/>
  <c r="AA264" i="1"/>
  <c r="FV264" i="1"/>
  <c r="GG264" i="1"/>
  <c r="S264" i="1"/>
  <c r="BY264" i="1"/>
  <c r="GM264" i="1" s="1"/>
  <c r="X264" i="1"/>
  <c r="EC264" i="1"/>
  <c r="I264" i="1"/>
  <c r="W264" i="1"/>
  <c r="DU264" i="1"/>
  <c r="CX74" i="1"/>
  <c r="AD74" i="1"/>
  <c r="GA74" i="1"/>
  <c r="BS74" i="1"/>
  <c r="FW74" i="1"/>
  <c r="DM74" i="1"/>
  <c r="CR74" i="1"/>
  <c r="AP74" i="1"/>
  <c r="FN74" i="1"/>
  <c r="EW74" i="1"/>
  <c r="EC74" i="1"/>
  <c r="DI74" i="1"/>
  <c r="I74" i="1"/>
  <c r="AS74" i="1"/>
  <c r="FZ74" i="1"/>
  <c r="BA74" i="1"/>
  <c r="DU74" i="1"/>
  <c r="BB74" i="1"/>
  <c r="EI74" i="1"/>
  <c r="AV74" i="1"/>
  <c r="DH74" i="1"/>
  <c r="FT74" i="1"/>
  <c r="BF74" i="1"/>
  <c r="DR74" i="1"/>
  <c r="GD74" i="1"/>
  <c r="CK74" i="1"/>
  <c r="FR74" i="1"/>
  <c r="BQ74" i="1"/>
  <c r="EY74" i="1"/>
  <c r="AW74" i="1"/>
  <c r="ED74" i="1"/>
  <c r="AQ74" i="1"/>
  <c r="FX74" i="1"/>
  <c r="DY74" i="1"/>
  <c r="CE74" i="1"/>
  <c r="AY74" i="1"/>
  <c r="BW74" i="1"/>
  <c r="DC74" i="1"/>
  <c r="AI74" i="1"/>
  <c r="S74" i="1"/>
  <c r="G74" i="1"/>
  <c r="BC74" i="1"/>
  <c r="AN74" i="1"/>
  <c r="CZ74" i="1"/>
  <c r="FL74" i="1"/>
  <c r="AX74" i="1"/>
  <c r="DJ74" i="1"/>
  <c r="FV74" i="1"/>
  <c r="BZ74" i="1"/>
  <c r="FH74" i="1"/>
  <c r="BG74" i="1"/>
  <c r="EM74" i="1"/>
  <c r="AL74" i="1"/>
  <c r="DT74" i="1"/>
  <c r="W74" i="1"/>
  <c r="FE74" i="1"/>
  <c r="DK74" i="1"/>
  <c r="BK74" i="1"/>
  <c r="T74" i="1"/>
  <c r="AZ74" i="1"/>
  <c r="CF74" i="1"/>
  <c r="FM74" i="1"/>
  <c r="FP74" i="1"/>
  <c r="FQ74" i="1"/>
  <c r="ET74" i="1"/>
  <c r="B74" i="1"/>
  <c r="BD74" i="1"/>
  <c r="DP74" i="1"/>
  <c r="GB74" i="1"/>
  <c r="BN74" i="1"/>
  <c r="DZ74" i="1"/>
  <c r="N74" i="1"/>
  <c r="CV74" i="1"/>
  <c r="GC74" i="1"/>
  <c r="CA74" i="1"/>
  <c r="FI74" i="1"/>
  <c r="BH74" i="1"/>
  <c r="EO74" i="1"/>
  <c r="BI74" i="1"/>
  <c r="K74" i="1"/>
  <c r="ER74" i="1"/>
  <c r="CS74" i="1"/>
  <c r="BU74" i="1"/>
  <c r="DA74" i="1"/>
  <c r="EG74" i="1"/>
  <c r="CG74" i="1"/>
  <c r="CO74" i="1"/>
  <c r="CU74" i="1"/>
  <c r="GI74" i="1"/>
  <c r="A75" i="1"/>
  <c r="BL74" i="1"/>
  <c r="DX74" i="1"/>
  <c r="J74" i="1"/>
  <c r="BV74" i="1"/>
  <c r="EH74" i="1"/>
  <c r="Y74" i="1"/>
  <c r="DF74" i="1"/>
  <c r="E74" i="1"/>
  <c r="CM74" i="1"/>
  <c r="FS74" i="1"/>
  <c r="BR74" i="1"/>
  <c r="EZ74" i="1"/>
  <c r="BX74" i="1"/>
  <c r="AC74" i="1"/>
  <c r="FG74" i="1"/>
  <c r="DL74" i="1"/>
  <c r="CY74" i="1"/>
  <c r="EE74" i="1"/>
  <c r="FC74" i="1"/>
  <c r="DO74" i="1"/>
  <c r="EU74" i="1"/>
  <c r="M74" i="1"/>
  <c r="D74" i="1"/>
  <c r="P74" i="1"/>
  <c r="CB74" i="1"/>
  <c r="EN74" i="1"/>
  <c r="Z74" i="1"/>
  <c r="CL74" i="1"/>
  <c r="EX74" i="1"/>
  <c r="AT74" i="1"/>
  <c r="EB74" i="1"/>
  <c r="AA74" i="1"/>
  <c r="DG74" i="1"/>
  <c r="F74" i="1"/>
  <c r="CN74" i="1"/>
  <c r="FU74" i="1"/>
  <c r="DE74" i="1"/>
  <c r="BJ74" i="1"/>
  <c r="L74" i="1"/>
  <c r="ES74" i="1"/>
  <c r="FA74" i="1"/>
  <c r="GG74" i="1"/>
  <c r="AG74" i="1"/>
  <c r="AM74" i="1"/>
  <c r="DD74" i="1"/>
  <c r="AE74" i="1"/>
  <c r="CI74" i="1"/>
  <c r="X74" i="1"/>
  <c r="CJ74" i="1"/>
  <c r="EV74" i="1"/>
  <c r="AH74" i="1"/>
  <c r="CT74" i="1"/>
  <c r="FF74" i="1"/>
  <c r="BE74" i="1"/>
  <c r="EL74" i="1"/>
  <c r="AK74" i="1"/>
  <c r="DS74" i="1"/>
  <c r="Q74" i="1"/>
  <c r="GF74" i="1"/>
  <c r="DW74" i="1"/>
  <c r="BY74" i="1"/>
  <c r="FK74" i="1"/>
  <c r="V74" i="1"/>
  <c r="CH74" i="1"/>
  <c r="EK74" i="1"/>
  <c r="AF74" i="1"/>
  <c r="FD74" i="1"/>
  <c r="DB74" i="1"/>
  <c r="BP74" i="1"/>
  <c r="AU74" i="1"/>
  <c r="AB74" i="1"/>
  <c r="EQ74" i="1"/>
  <c r="CQ74" i="1"/>
  <c r="U74" i="1"/>
  <c r="DN74" i="1"/>
  <c r="BO74" i="1"/>
  <c r="H74" i="1"/>
  <c r="BT74" i="1"/>
  <c r="EF74" i="1"/>
  <c r="R74" i="1"/>
  <c r="CD74" i="1"/>
  <c r="EP74" i="1"/>
  <c r="AJ74" i="1"/>
  <c r="DQ74" i="1"/>
  <c r="O74" i="1"/>
  <c r="CW74" i="1"/>
  <c r="GE74" i="1"/>
  <c r="CC74" i="1"/>
  <c r="FJ74" i="1"/>
  <c r="CP74" i="1"/>
  <c r="AR74" i="1"/>
  <c r="FY74" i="1"/>
  <c r="EA74" i="1"/>
  <c r="DV74" i="1"/>
  <c r="FB74" i="1"/>
  <c r="GH74" i="1"/>
  <c r="FO74" i="1"/>
  <c r="AO74" i="1"/>
  <c r="EJ74" i="1"/>
  <c r="BM74" i="1"/>
  <c r="GK264" i="1" l="1"/>
  <c r="FO265" i="1"/>
  <c r="FJ265" i="1"/>
  <c r="CD265" i="1"/>
  <c r="CQ265" i="1"/>
  <c r="FF265" i="1"/>
  <c r="AM265" i="1"/>
  <c r="DE265" i="1"/>
  <c r="BM265" i="1"/>
  <c r="BO265" i="1"/>
  <c r="DW265" i="1"/>
  <c r="AR265" i="1"/>
  <c r="GH265" i="1"/>
  <c r="CC265" i="1"/>
  <c r="R265" i="1"/>
  <c r="EQ265" i="1"/>
  <c r="CH265" i="1"/>
  <c r="AK265" i="1"/>
  <c r="X265" i="1"/>
  <c r="FB265" i="1"/>
  <c r="GE265" i="1"/>
  <c r="EF265" i="1"/>
  <c r="AB265" i="1"/>
  <c r="V265" i="1"/>
  <c r="EL265" i="1"/>
  <c r="CI265" i="1"/>
  <c r="L265" i="1"/>
  <c r="EB265" i="1"/>
  <c r="DV265" i="1"/>
  <c r="CW265" i="1"/>
  <c r="BT265" i="1"/>
  <c r="AU265" i="1"/>
  <c r="FK265" i="1"/>
  <c r="BE265" i="1"/>
  <c r="AE265" i="1"/>
  <c r="BJ265" i="1"/>
  <c r="BP265" i="1"/>
  <c r="H265" i="1"/>
  <c r="FU265" i="1"/>
  <c r="EA265" i="1"/>
  <c r="DD265" i="1"/>
  <c r="CT265" i="1"/>
  <c r="O265" i="1"/>
  <c r="BY265" i="1"/>
  <c r="GL265" i="1" s="1"/>
  <c r="FY265" i="1"/>
  <c r="DQ265" i="1"/>
  <c r="DB265" i="1"/>
  <c r="EJ265" i="1"/>
  <c r="AJ265" i="1"/>
  <c r="DN265" i="1"/>
  <c r="FD265" i="1"/>
  <c r="GF265" i="1"/>
  <c r="AH265" i="1"/>
  <c r="AG265" i="1"/>
  <c r="CN265" i="1"/>
  <c r="AO265" i="1"/>
  <c r="CP265" i="1"/>
  <c r="EP265" i="1"/>
  <c r="U265" i="1"/>
  <c r="AF265" i="1"/>
  <c r="Q265" i="1"/>
  <c r="EV265" i="1"/>
  <c r="GG265" i="1"/>
  <c r="Z265" i="1"/>
  <c r="FC265" i="1"/>
  <c r="BR265" i="1"/>
  <c r="J265" i="1"/>
  <c r="EG265" i="1"/>
  <c r="BH265" i="1"/>
  <c r="GB265" i="1"/>
  <c r="CF265" i="1"/>
  <c r="AL265" i="1"/>
  <c r="FL265" i="1"/>
  <c r="BW265" i="1"/>
  <c r="EY265" i="1"/>
  <c r="DH265" i="1"/>
  <c r="I265" i="1"/>
  <c r="FW265" i="1"/>
  <c r="CL265" i="1"/>
  <c r="DO265" i="1"/>
  <c r="EZ265" i="1"/>
  <c r="BV265" i="1"/>
  <c r="CG265" i="1"/>
  <c r="EO265" i="1"/>
  <c r="BN265" i="1"/>
  <c r="FM265" i="1"/>
  <c r="DT265" i="1"/>
  <c r="AX265" i="1"/>
  <c r="DC265" i="1"/>
  <c r="AW265" i="1"/>
  <c r="FT265" i="1"/>
  <c r="AS265" i="1"/>
  <c r="DM265" i="1"/>
  <c r="F265" i="1"/>
  <c r="EN265" i="1"/>
  <c r="EE265" i="1"/>
  <c r="FS265" i="1"/>
  <c r="DX265" i="1"/>
  <c r="DA265" i="1"/>
  <c r="FI265" i="1"/>
  <c r="DP265" i="1"/>
  <c r="AZ265" i="1"/>
  <c r="EM265" i="1"/>
  <c r="CZ265" i="1"/>
  <c r="AY265" i="1"/>
  <c r="BQ265" i="1"/>
  <c r="AV265" i="1"/>
  <c r="DI265" i="1"/>
  <c r="BS265" i="1"/>
  <c r="EK265" i="1"/>
  <c r="DS265" i="1"/>
  <c r="CJ265" i="1"/>
  <c r="FA265" i="1"/>
  <c r="DG265" i="1"/>
  <c r="CB265" i="1"/>
  <c r="CY265" i="1"/>
  <c r="CM265" i="1"/>
  <c r="BL265" i="1"/>
  <c r="BU265" i="1"/>
  <c r="CA265" i="1"/>
  <c r="GN265" i="1" s="1"/>
  <c r="BD265" i="1"/>
  <c r="T265" i="1"/>
  <c r="BG265" i="1"/>
  <c r="AN265" i="1"/>
  <c r="CE265" i="1"/>
  <c r="FR265" i="1"/>
  <c r="EI265" i="1"/>
  <c r="EC265" i="1"/>
  <c r="GA265" i="1"/>
  <c r="ES265" i="1"/>
  <c r="AA265" i="1"/>
  <c r="P265" i="1"/>
  <c r="DL265" i="1"/>
  <c r="E265" i="1"/>
  <c r="CS265" i="1"/>
  <c r="GC265" i="1"/>
  <c r="BK265" i="1"/>
  <c r="FH265" i="1"/>
  <c r="BC265" i="1"/>
  <c r="DY265" i="1"/>
  <c r="CK265" i="1"/>
  <c r="BB265" i="1"/>
  <c r="EW265" i="1"/>
  <c r="AD265" i="1"/>
  <c r="FG265" i="1"/>
  <c r="DF265" i="1"/>
  <c r="GI265" i="1"/>
  <c r="ER265" i="1"/>
  <c r="CV265" i="1"/>
  <c r="ET265" i="1"/>
  <c r="DK265" i="1"/>
  <c r="BZ265" i="1"/>
  <c r="GM265" i="1" s="1"/>
  <c r="G265" i="1"/>
  <c r="FX265" i="1"/>
  <c r="GD265" i="1"/>
  <c r="DU265" i="1"/>
  <c r="FN265" i="1"/>
  <c r="CX265" i="1"/>
  <c r="AT265" i="1"/>
  <c r="M265" i="1"/>
  <c r="AC265" i="1"/>
  <c r="Y265" i="1"/>
  <c r="CU265" i="1"/>
  <c r="K265" i="1"/>
  <c r="N265" i="1"/>
  <c r="FQ265" i="1"/>
  <c r="FE265" i="1"/>
  <c r="FV265" i="1"/>
  <c r="S265" i="1"/>
  <c r="AQ265" i="1"/>
  <c r="DR265" i="1"/>
  <c r="BA265" i="1"/>
  <c r="AP265" i="1"/>
  <c r="EX265" i="1"/>
  <c r="EU265" i="1"/>
  <c r="BX265" i="1"/>
  <c r="EH265" i="1"/>
  <c r="CO265" i="1"/>
  <c r="BI265" i="1"/>
  <c r="DZ265" i="1"/>
  <c r="FP265" i="1"/>
  <c r="W265" i="1"/>
  <c r="DJ265" i="1"/>
  <c r="AI265" i="1"/>
  <c r="ED265" i="1"/>
  <c r="BF265" i="1"/>
  <c r="FZ265" i="1"/>
  <c r="CR265" i="1"/>
  <c r="AC75" i="1"/>
  <c r="CO75" i="1"/>
  <c r="FA75" i="1"/>
  <c r="AE75" i="1"/>
  <c r="CQ75" i="1"/>
  <c r="FC75" i="1"/>
  <c r="AO75" i="1"/>
  <c r="DV75" i="1"/>
  <c r="T75" i="1"/>
  <c r="DB75" i="1"/>
  <c r="K75" i="1"/>
  <c r="CS75" i="1"/>
  <c r="FZ75" i="1"/>
  <c r="DZ75" i="1"/>
  <c r="CB75" i="1"/>
  <c r="AB75" i="1"/>
  <c r="FJ75" i="1"/>
  <c r="GE75" i="1"/>
  <c r="AH75" i="1"/>
  <c r="CX75" i="1"/>
  <c r="DQ75" i="1"/>
  <c r="FR75" i="1"/>
  <c r="P75" i="1"/>
  <c r="B75" i="1"/>
  <c r="AK75" i="1"/>
  <c r="FI75" i="1"/>
  <c r="AM75" i="1"/>
  <c r="AY75" i="1"/>
  <c r="AF75" i="1"/>
  <c r="V75" i="1"/>
  <c r="EO75" i="1"/>
  <c r="GC75" i="1"/>
  <c r="EW75" i="1"/>
  <c r="AJ75" i="1"/>
  <c r="AS75" i="1"/>
  <c r="FQ75" i="1"/>
  <c r="DG75" i="1"/>
  <c r="BJ75" i="1"/>
  <c r="AP75" i="1"/>
  <c r="AG75" i="1"/>
  <c r="Z75" i="1"/>
  <c r="DI75" i="1"/>
  <c r="X75" i="1"/>
  <c r="CJ75" i="1"/>
  <c r="AN75" i="1"/>
  <c r="AL75" i="1"/>
  <c r="BA75" i="1"/>
  <c r="DM75" i="1"/>
  <c r="FY75" i="1"/>
  <c r="BC75" i="1"/>
  <c r="DO75" i="1"/>
  <c r="GA75" i="1"/>
  <c r="BU75" i="1"/>
  <c r="FB75" i="1"/>
  <c r="AZ75" i="1"/>
  <c r="EH75" i="1"/>
  <c r="AQ75" i="1"/>
  <c r="DY75" i="1"/>
  <c r="FV75" i="1"/>
  <c r="EA75" i="1"/>
  <c r="CC75" i="1"/>
  <c r="CD75" i="1"/>
  <c r="DF75" i="1"/>
  <c r="DR75" i="1"/>
  <c r="AW75" i="1"/>
  <c r="CW75" i="1"/>
  <c r="CY75" i="1"/>
  <c r="EG75" i="1"/>
  <c r="DL75" i="1"/>
  <c r="H75" i="1"/>
  <c r="AV75" i="1"/>
  <c r="BE75" i="1"/>
  <c r="F75" i="1"/>
  <c r="D75" i="1"/>
  <c r="DE75" i="1"/>
  <c r="AU75" i="1"/>
  <c r="FS75" i="1"/>
  <c r="EQ75" i="1"/>
  <c r="DX75" i="1"/>
  <c r="DN75" i="1"/>
  <c r="FG75" i="1"/>
  <c r="BN75" i="1"/>
  <c r="BD75" i="1"/>
  <c r="R75" i="1"/>
  <c r="CM75" i="1"/>
  <c r="FK75" i="1"/>
  <c r="DC75" i="1"/>
  <c r="CT75" i="1"/>
  <c r="Y75" i="1"/>
  <c r="EY75" i="1"/>
  <c r="AR75" i="1"/>
  <c r="AX75" i="1"/>
  <c r="BP75" i="1"/>
  <c r="GD75" i="1"/>
  <c r="A76" i="1"/>
  <c r="BI75" i="1"/>
  <c r="DU75" i="1"/>
  <c r="GG75" i="1"/>
  <c r="BK75" i="1"/>
  <c r="DW75" i="1"/>
  <c r="GI75" i="1"/>
  <c r="CE75" i="1"/>
  <c r="FM75" i="1"/>
  <c r="BL75" i="1"/>
  <c r="ER75" i="1"/>
  <c r="BB75" i="1"/>
  <c r="EI75" i="1"/>
  <c r="BG75" i="1"/>
  <c r="L75" i="1"/>
  <c r="EP75" i="1"/>
  <c r="CU75" i="1"/>
  <c r="BX75" i="1"/>
  <c r="DD75" i="1"/>
  <c r="EJ75" i="1"/>
  <c r="DP75" i="1"/>
  <c r="FU75" i="1"/>
  <c r="BT75" i="1"/>
  <c r="EL75" i="1"/>
  <c r="M75" i="1"/>
  <c r="BY75" i="1"/>
  <c r="EK75" i="1"/>
  <c r="O75" i="1"/>
  <c r="CA75" i="1"/>
  <c r="EM75" i="1"/>
  <c r="S75" i="1"/>
  <c r="DA75" i="1"/>
  <c r="GH75" i="1"/>
  <c r="CF75" i="1"/>
  <c r="FN75" i="1"/>
  <c r="BW75" i="1"/>
  <c r="FE75" i="1"/>
  <c r="CN75" i="1"/>
  <c r="AT75" i="1"/>
  <c r="GB75" i="1"/>
  <c r="EB75" i="1"/>
  <c r="ED75" i="1"/>
  <c r="FF75" i="1"/>
  <c r="Q75" i="1"/>
  <c r="AI75" i="1"/>
  <c r="DT75" i="1"/>
  <c r="CV75" i="1"/>
  <c r="FP75" i="1"/>
  <c r="E75" i="1"/>
  <c r="BQ75" i="1"/>
  <c r="EC75" i="1"/>
  <c r="G75" i="1"/>
  <c r="BS75" i="1"/>
  <c r="EE75" i="1"/>
  <c r="I75" i="1"/>
  <c r="CP75" i="1"/>
  <c r="FW75" i="1"/>
  <c r="BV75" i="1"/>
  <c r="FD75" i="1"/>
  <c r="BM75" i="1"/>
  <c r="ET75" i="1"/>
  <c r="BZ75" i="1"/>
  <c r="AA75" i="1"/>
  <c r="FH75" i="1"/>
  <c r="DJ75" i="1"/>
  <c r="CZ75" i="1"/>
  <c r="EF75" i="1"/>
  <c r="FL75" i="1"/>
  <c r="EX75" i="1"/>
  <c r="BF75" i="1"/>
  <c r="CL75" i="1"/>
  <c r="EN75" i="1"/>
  <c r="U75" i="1"/>
  <c r="CG75" i="1"/>
  <c r="ES75" i="1"/>
  <c r="W75" i="1"/>
  <c r="CI75" i="1"/>
  <c r="EU75" i="1"/>
  <c r="AD75" i="1"/>
  <c r="DK75" i="1"/>
  <c r="J75" i="1"/>
  <c r="CR75" i="1"/>
  <c r="FX75" i="1"/>
  <c r="CH75" i="1"/>
  <c r="FO75" i="1"/>
  <c r="DH75" i="1"/>
  <c r="BH75" i="1"/>
  <c r="N75" i="1"/>
  <c r="EV75" i="1"/>
  <c r="EZ75" i="1"/>
  <c r="GF75" i="1"/>
  <c r="BO75" i="1"/>
  <c r="BR75" i="1"/>
  <c r="CK75" i="1"/>
  <c r="DS75" i="1"/>
  <c r="FT75" i="1"/>
  <c r="GK265" i="1" l="1"/>
  <c r="BO266" i="1"/>
  <c r="CH266" i="1"/>
  <c r="W266" i="1"/>
  <c r="FL266" i="1"/>
  <c r="BM266" i="1"/>
  <c r="G266" i="1"/>
  <c r="Q266" i="1"/>
  <c r="BW266" i="1"/>
  <c r="O266" i="1"/>
  <c r="EJ266" i="1"/>
  <c r="BB266" i="1"/>
  <c r="CW266" i="1"/>
  <c r="DB266" i="1"/>
  <c r="ES266" i="1"/>
  <c r="EF266" i="1"/>
  <c r="FD266" i="1"/>
  <c r="EC266" i="1"/>
  <c r="FF266" i="1"/>
  <c r="FN266" i="1"/>
  <c r="EK266" i="1"/>
  <c r="DD266" i="1"/>
  <c r="ER266" i="1"/>
  <c r="DU266" i="1"/>
  <c r="Y266" i="1"/>
  <c r="FG266" i="1"/>
  <c r="F266" i="1"/>
  <c r="AW266" i="1"/>
  <c r="AQ266" i="1"/>
  <c r="FY266" i="1"/>
  <c r="Z266" i="1"/>
  <c r="EW266" i="1"/>
  <c r="AK266" i="1"/>
  <c r="FJ266" i="1"/>
  <c r="T266" i="1"/>
  <c r="AC266" i="1"/>
  <c r="GG266" i="1"/>
  <c r="DI266" i="1"/>
  <c r="GF266" i="1"/>
  <c r="CR266" i="1"/>
  <c r="CG266" i="1"/>
  <c r="CZ266" i="1"/>
  <c r="BV266" i="1"/>
  <c r="BQ266" i="1"/>
  <c r="ED266" i="1"/>
  <c r="CF266" i="1"/>
  <c r="BY266" i="1"/>
  <c r="BX266" i="1"/>
  <c r="BL266" i="1"/>
  <c r="BI266" i="1"/>
  <c r="CT266" i="1"/>
  <c r="DN266" i="1"/>
  <c r="BE266" i="1"/>
  <c r="DR266" i="1"/>
  <c r="EH266" i="1"/>
  <c r="DM266" i="1"/>
  <c r="AG266" i="1"/>
  <c r="GC266" i="1"/>
  <c r="AB266" i="1"/>
  <c r="DV266" i="1"/>
  <c r="BN266" i="1"/>
  <c r="AJ266" i="1"/>
  <c r="FX266" i="1"/>
  <c r="EV266" i="1"/>
  <c r="U266" i="1"/>
  <c r="DJ266" i="1"/>
  <c r="FW266" i="1"/>
  <c r="E266" i="1"/>
  <c r="EB266" i="1"/>
  <c r="GH266" i="1"/>
  <c r="M266" i="1"/>
  <c r="CU266" i="1"/>
  <c r="FM266" i="1"/>
  <c r="DC266" i="1"/>
  <c r="DX266" i="1"/>
  <c r="AV266" i="1"/>
  <c r="DF266" i="1"/>
  <c r="AZ266" i="1"/>
  <c r="BA266" i="1"/>
  <c r="AP266" i="1"/>
  <c r="EO266" i="1"/>
  <c r="P266" i="1"/>
  <c r="CB266" i="1"/>
  <c r="GN266" i="1" s="1"/>
  <c r="AO266" i="1"/>
  <c r="DY266" i="1"/>
  <c r="CO266" i="1"/>
  <c r="EZ266" i="1"/>
  <c r="J266" i="1"/>
  <c r="FT266" i="1"/>
  <c r="N266" i="1"/>
  <c r="DK266" i="1"/>
  <c r="EN266" i="1"/>
  <c r="FH266" i="1"/>
  <c r="CP266" i="1"/>
  <c r="FP266" i="1"/>
  <c r="GB266" i="1"/>
  <c r="DA266" i="1"/>
  <c r="EL266" i="1"/>
  <c r="EP266" i="1"/>
  <c r="CE266" i="1"/>
  <c r="GD266" i="1"/>
  <c r="FK266" i="1"/>
  <c r="EQ266" i="1"/>
  <c r="H266" i="1"/>
  <c r="CD266" i="1"/>
  <c r="FB266" i="1"/>
  <c r="AL266" i="1"/>
  <c r="BJ266" i="1"/>
  <c r="V266" i="1"/>
  <c r="FR266" i="1"/>
  <c r="DZ266" i="1"/>
  <c r="FC266" i="1"/>
  <c r="FI266" i="1"/>
  <c r="BH266" i="1"/>
  <c r="CL266" i="1"/>
  <c r="AA266" i="1"/>
  <c r="I266" i="1"/>
  <c r="CV266" i="1"/>
  <c r="AT266" i="1"/>
  <c r="S266" i="1"/>
  <c r="BT266" i="1"/>
  <c r="L266" i="1"/>
  <c r="GI266" i="1"/>
  <c r="BP266" i="1"/>
  <c r="CM266" i="1"/>
  <c r="FS266" i="1"/>
  <c r="DL266" i="1"/>
  <c r="CC266" i="1"/>
  <c r="BU266" i="1"/>
  <c r="AN266" i="1"/>
  <c r="DG266" i="1"/>
  <c r="AF266" i="1"/>
  <c r="DQ266" i="1"/>
  <c r="FZ266" i="1"/>
  <c r="CQ266" i="1"/>
  <c r="EY266" i="1"/>
  <c r="BC266" i="1"/>
  <c r="GE266" i="1"/>
  <c r="DS266" i="1"/>
  <c r="AD266" i="1"/>
  <c r="CK266" i="1"/>
  <c r="DH266" i="1"/>
  <c r="EU266" i="1"/>
  <c r="BF266" i="1"/>
  <c r="BZ266" i="1"/>
  <c r="GL266" i="1" s="1"/>
  <c r="EE266" i="1"/>
  <c r="DT266" i="1"/>
  <c r="CN266" i="1"/>
  <c r="EM266" i="1"/>
  <c r="FU266" i="1"/>
  <c r="BG266" i="1"/>
  <c r="DW266" i="1"/>
  <c r="AX266" i="1"/>
  <c r="R266" i="1"/>
  <c r="AU266" i="1"/>
  <c r="EG266" i="1"/>
  <c r="EA266" i="1"/>
  <c r="GA266" i="1"/>
  <c r="CJ266" i="1"/>
  <c r="FQ266" i="1"/>
  <c r="AY266" i="1"/>
  <c r="CX266" i="1"/>
  <c r="CS266" i="1"/>
  <c r="AE266" i="1"/>
  <c r="BR266" i="1"/>
  <c r="FO266" i="1"/>
  <c r="CI266" i="1"/>
  <c r="EX266" i="1"/>
  <c r="ET266" i="1"/>
  <c r="BS266" i="1"/>
  <c r="AI266" i="1"/>
  <c r="FE266" i="1"/>
  <c r="CA266" i="1"/>
  <c r="GM266" i="1" s="1"/>
  <c r="DP266" i="1"/>
  <c r="EI266" i="1"/>
  <c r="BK266" i="1"/>
  <c r="AR266" i="1"/>
  <c r="BD266" i="1"/>
  <c r="DE266" i="1"/>
  <c r="CY266" i="1"/>
  <c r="FV266" i="1"/>
  <c r="DO266" i="1"/>
  <c r="X266" i="1"/>
  <c r="AS266" i="1"/>
  <c r="AM266" i="1"/>
  <c r="AH266" i="1"/>
  <c r="K266" i="1"/>
  <c r="FA266" i="1"/>
  <c r="AP76" i="1"/>
  <c r="DB76" i="1"/>
  <c r="FN76" i="1"/>
  <c r="AZ76" i="1"/>
  <c r="DL76" i="1"/>
  <c r="FX76" i="1"/>
  <c r="BZ76" i="1"/>
  <c r="FG76" i="1"/>
  <c r="BE76" i="1"/>
  <c r="EM76" i="1"/>
  <c r="AL76" i="1"/>
  <c r="DS76" i="1"/>
  <c r="AC76" i="1"/>
  <c r="FE76" i="1"/>
  <c r="DK76" i="1"/>
  <c r="BL76" i="1"/>
  <c r="W76" i="1"/>
  <c r="BC76" i="1"/>
  <c r="CI76" i="1"/>
  <c r="FW76" i="1"/>
  <c r="CZ76" i="1"/>
  <c r="FB76" i="1"/>
  <c r="AN76" i="1"/>
  <c r="B76" i="1"/>
  <c r="AX76" i="1"/>
  <c r="DJ76" i="1"/>
  <c r="FV76" i="1"/>
  <c r="BH76" i="1"/>
  <c r="DT76" i="1"/>
  <c r="GF76" i="1"/>
  <c r="CJ76" i="1"/>
  <c r="FR76" i="1"/>
  <c r="BQ76" i="1"/>
  <c r="EW76" i="1"/>
  <c r="AV76" i="1"/>
  <c r="ED76" i="1"/>
  <c r="AQ76" i="1"/>
  <c r="FY76" i="1"/>
  <c r="DY76" i="1"/>
  <c r="CE76" i="1"/>
  <c r="BB76" i="1"/>
  <c r="CH76" i="1"/>
  <c r="DN76" i="1"/>
  <c r="Q76" i="1"/>
  <c r="EU76" i="1"/>
  <c r="BU76" i="1"/>
  <c r="FC76" i="1"/>
  <c r="BF76" i="1"/>
  <c r="DR76" i="1"/>
  <c r="GD76" i="1"/>
  <c r="BP76" i="1"/>
  <c r="EB76" i="1"/>
  <c r="N76" i="1"/>
  <c r="CU76" i="1"/>
  <c r="GB76" i="1"/>
  <c r="CA76" i="1"/>
  <c r="FI76" i="1"/>
  <c r="BG76" i="1"/>
  <c r="EN76" i="1"/>
  <c r="BJ76" i="1"/>
  <c r="K76" i="1"/>
  <c r="ES76" i="1"/>
  <c r="CS76" i="1"/>
  <c r="CG76" i="1"/>
  <c r="DE76" i="1"/>
  <c r="EK76" i="1"/>
  <c r="BA76" i="1"/>
  <c r="GH76" i="1"/>
  <c r="FQ76" i="1"/>
  <c r="AO76" i="1"/>
  <c r="J76" i="1"/>
  <c r="BV76" i="1"/>
  <c r="EH76" i="1"/>
  <c r="T76" i="1"/>
  <c r="CF76" i="1"/>
  <c r="ER76" i="1"/>
  <c r="AI76" i="1"/>
  <c r="DP76" i="1"/>
  <c r="O76" i="1"/>
  <c r="CW76" i="1"/>
  <c r="GC76" i="1"/>
  <c r="CB76" i="1"/>
  <c r="FJ76" i="1"/>
  <c r="CQ76" i="1"/>
  <c r="AS76" i="1"/>
  <c r="A77" i="1"/>
  <c r="BN76" i="1"/>
  <c r="DZ76" i="1"/>
  <c r="L76" i="1"/>
  <c r="BX76" i="1"/>
  <c r="EJ76" i="1"/>
  <c r="X76" i="1"/>
  <c r="DF76" i="1"/>
  <c r="E76" i="1"/>
  <c r="CK76" i="1"/>
  <c r="FS76" i="1"/>
  <c r="BR76" i="1"/>
  <c r="EY76" i="1"/>
  <c r="BY76" i="1"/>
  <c r="AD76" i="1"/>
  <c r="FK76" i="1"/>
  <c r="DM76" i="1"/>
  <c r="DC76" i="1"/>
  <c r="EI76" i="1"/>
  <c r="FO76" i="1"/>
  <c r="CY76" i="1"/>
  <c r="D76" i="1"/>
  <c r="A50" i="5" s="1"/>
  <c r="DA76" i="1"/>
  <c r="FU76" i="1"/>
  <c r="AH76" i="1"/>
  <c r="AJ76" i="1"/>
  <c r="AT76" i="1"/>
  <c r="AU76" i="1"/>
  <c r="CX76" i="1"/>
  <c r="BK76" i="1"/>
  <c r="ET76" i="1"/>
  <c r="G76" i="1"/>
  <c r="GG76" i="1"/>
  <c r="DV76" i="1"/>
  <c r="AG76" i="1"/>
  <c r="AM76" i="1"/>
  <c r="EA76" i="1"/>
  <c r="BS76" i="1"/>
  <c r="FD76" i="1"/>
  <c r="EV76" i="1"/>
  <c r="FF76" i="1"/>
  <c r="AF76" i="1"/>
  <c r="EO76" i="1"/>
  <c r="CD76" i="1"/>
  <c r="AR76" i="1"/>
  <c r="BD76" i="1"/>
  <c r="DG76" i="1"/>
  <c r="DH76" i="1"/>
  <c r="CC76" i="1"/>
  <c r="FL76" i="1"/>
  <c r="S76" i="1"/>
  <c r="CV76" i="1"/>
  <c r="FZ76" i="1"/>
  <c r="BT76" i="1"/>
  <c r="I76" i="1"/>
  <c r="AY76" i="1"/>
  <c r="P76" i="1"/>
  <c r="AE76" i="1"/>
  <c r="Y76" i="1"/>
  <c r="DU76" i="1"/>
  <c r="CL76" i="1"/>
  <c r="CN76" i="1"/>
  <c r="BO76" i="1"/>
  <c r="DQ76" i="1"/>
  <c r="FT76" i="1"/>
  <c r="CR76" i="1"/>
  <c r="GA76" i="1"/>
  <c r="BI76" i="1"/>
  <c r="BM76" i="1"/>
  <c r="FA76" i="1"/>
  <c r="EC76" i="1"/>
  <c r="EG76" i="1"/>
  <c r="H76" i="1"/>
  <c r="F76" i="1"/>
  <c r="CO76" i="1"/>
  <c r="DI76" i="1"/>
  <c r="U76" i="1"/>
  <c r="AA76" i="1"/>
  <c r="EF76" i="1"/>
  <c r="FM76" i="1"/>
  <c r="CT76" i="1"/>
  <c r="GE76" i="1"/>
  <c r="M76" i="1"/>
  <c r="EZ76" i="1"/>
  <c r="DO76" i="1"/>
  <c r="AW76" i="1"/>
  <c r="EQ76" i="1"/>
  <c r="EP76" i="1"/>
  <c r="DD76" i="1"/>
  <c r="EL76" i="1"/>
  <c r="DW76" i="1"/>
  <c r="GI76" i="1"/>
  <c r="FH76" i="1"/>
  <c r="BW76" i="1"/>
  <c r="EX76" i="1"/>
  <c r="CP76" i="1"/>
  <c r="DX76" i="1"/>
  <c r="EE76" i="1"/>
  <c r="R76" i="1"/>
  <c r="Z76" i="1"/>
  <c r="AB76" i="1"/>
  <c r="FP76" i="1"/>
  <c r="AK76" i="1"/>
  <c r="CM76" i="1"/>
  <c r="V76" i="1"/>
  <c r="GK266" i="1" l="1"/>
  <c r="GA267" i="1"/>
  <c r="EE267" i="1"/>
  <c r="GE267" i="1"/>
  <c r="CR267" i="1"/>
  <c r="DV267" i="1"/>
  <c r="V267" i="1"/>
  <c r="DX267" i="1"/>
  <c r="CT267" i="1"/>
  <c r="FP267" i="1"/>
  <c r="BW267" i="1"/>
  <c r="AW267" i="1"/>
  <c r="AA267" i="1"/>
  <c r="FA267" i="1"/>
  <c r="CN267" i="1"/>
  <c r="BT267" i="1"/>
  <c r="BD267" i="1"/>
  <c r="BS267" i="1"/>
  <c r="BK267" i="1"/>
  <c r="AB267" i="1"/>
  <c r="FH267" i="1"/>
  <c r="DO267" i="1"/>
  <c r="U267" i="1"/>
  <c r="BM267" i="1"/>
  <c r="Z267" i="1"/>
  <c r="GI267" i="1"/>
  <c r="EZ267" i="1"/>
  <c r="DI267" i="1"/>
  <c r="BI267" i="1"/>
  <c r="DU267" i="1"/>
  <c r="CV267" i="1"/>
  <c r="CD267" i="1"/>
  <c r="AM267" i="1"/>
  <c r="AU267" i="1"/>
  <c r="M267" i="1"/>
  <c r="S267" i="1"/>
  <c r="AE267" i="1"/>
  <c r="DW267" i="1"/>
  <c r="Y267" i="1"/>
  <c r="FL267" i="1"/>
  <c r="R267" i="1"/>
  <c r="CO267" i="1"/>
  <c r="EO267" i="1"/>
  <c r="EL267" i="1"/>
  <c r="F267" i="1"/>
  <c r="AF267" i="1"/>
  <c r="DD267" i="1"/>
  <c r="H267" i="1"/>
  <c r="CM267" i="1"/>
  <c r="CP267" i="1"/>
  <c r="EP267" i="1"/>
  <c r="FM267" i="1"/>
  <c r="EG267" i="1"/>
  <c r="DQ267" i="1"/>
  <c r="AY267" i="1"/>
  <c r="DH267" i="1"/>
  <c r="EV267" i="1"/>
  <c r="G267" i="1"/>
  <c r="AK267" i="1"/>
  <c r="EX267" i="1"/>
  <c r="EQ267" i="1"/>
  <c r="EF267" i="1"/>
  <c r="EC267" i="1"/>
  <c r="BO267" i="1"/>
  <c r="I267" i="1"/>
  <c r="DG267" i="1"/>
  <c r="FD267" i="1"/>
  <c r="ET267" i="1"/>
  <c r="AG267" i="1"/>
  <c r="FT267" i="1"/>
  <c r="P267" i="1"/>
  <c r="CC267" i="1"/>
  <c r="GN267" i="1" s="1"/>
  <c r="FF267" i="1"/>
  <c r="AJ267" i="1"/>
  <c r="CL267" i="1"/>
  <c r="FZ267" i="1"/>
  <c r="AR267" i="1"/>
  <c r="EA267" i="1"/>
  <c r="CX267" i="1"/>
  <c r="AT267" i="1"/>
  <c r="EI267" i="1"/>
  <c r="FS267" i="1"/>
  <c r="DZ267" i="1"/>
  <c r="CW267" i="1"/>
  <c r="BV267" i="1"/>
  <c r="CG267" i="1"/>
  <c r="CA267" i="1"/>
  <c r="GL267" i="1" s="1"/>
  <c r="BF267" i="1"/>
  <c r="CE267" i="1"/>
  <c r="FR267" i="1"/>
  <c r="BL267" i="1"/>
  <c r="FG267" i="1"/>
  <c r="DC267" i="1"/>
  <c r="CK267" i="1"/>
  <c r="BN267" i="1"/>
  <c r="O267" i="1"/>
  <c r="J267" i="1"/>
  <c r="CS267" i="1"/>
  <c r="GB267" i="1"/>
  <c r="FC267" i="1"/>
  <c r="DY267" i="1"/>
  <c r="CJ267" i="1"/>
  <c r="AN267" i="1"/>
  <c r="DK267" i="1"/>
  <c r="BZ267" i="1"/>
  <c r="GG267" i="1"/>
  <c r="AH267" i="1"/>
  <c r="DM267" i="1"/>
  <c r="E267" i="1"/>
  <c r="DP267" i="1"/>
  <c r="AO267" i="1"/>
  <c r="ES267" i="1"/>
  <c r="CU267" i="1"/>
  <c r="BU267" i="1"/>
  <c r="FY267" i="1"/>
  <c r="GF267" i="1"/>
  <c r="FB267" i="1"/>
  <c r="FE267" i="1"/>
  <c r="FX267" i="1"/>
  <c r="FU267" i="1"/>
  <c r="FK267" i="1"/>
  <c r="DF267" i="1"/>
  <c r="AS267" i="1"/>
  <c r="AI267" i="1"/>
  <c r="FQ267" i="1"/>
  <c r="K267" i="1"/>
  <c r="N267" i="1"/>
  <c r="EU267" i="1"/>
  <c r="AQ267" i="1"/>
  <c r="DT267" i="1"/>
  <c r="CZ267" i="1"/>
  <c r="AC267" i="1"/>
  <c r="DL267" i="1"/>
  <c r="DA267" i="1"/>
  <c r="AD267" i="1"/>
  <c r="X267" i="1"/>
  <c r="CQ267" i="1"/>
  <c r="ER267" i="1"/>
  <c r="GH267" i="1"/>
  <c r="BJ267" i="1"/>
  <c r="EB267" i="1"/>
  <c r="Q267" i="1"/>
  <c r="ED267" i="1"/>
  <c r="BH267" i="1"/>
  <c r="FW267" i="1"/>
  <c r="DS267" i="1"/>
  <c r="AZ267" i="1"/>
  <c r="BY267" i="1"/>
  <c r="EJ267" i="1"/>
  <c r="FJ267" i="1"/>
  <c r="CF267" i="1"/>
  <c r="BA267" i="1"/>
  <c r="EN267" i="1"/>
  <c r="BP267" i="1"/>
  <c r="DN267" i="1"/>
  <c r="AV267" i="1"/>
  <c r="FV267" i="1"/>
  <c r="CI267" i="1"/>
  <c r="AL267" i="1"/>
  <c r="FN267" i="1"/>
  <c r="CY267" i="1"/>
  <c r="EY267" i="1"/>
  <c r="BX267" i="1"/>
  <c r="CB267" i="1"/>
  <c r="GM267" i="1" s="1"/>
  <c r="T267" i="1"/>
  <c r="EK267" i="1"/>
  <c r="BG267" i="1"/>
  <c r="GD267" i="1"/>
  <c r="CH267" i="1"/>
  <c r="EW267" i="1"/>
  <c r="DJ267" i="1"/>
  <c r="BC267" i="1"/>
  <c r="EM267" i="1"/>
  <c r="DB267" i="1"/>
  <c r="FO267" i="1"/>
  <c r="BR267" i="1"/>
  <c r="L267" i="1"/>
  <c r="GC267" i="1"/>
  <c r="EH267" i="1"/>
  <c r="DE267" i="1"/>
  <c r="FI267" i="1"/>
  <c r="DR267" i="1"/>
  <c r="BB267" i="1"/>
  <c r="BQ267" i="1"/>
  <c r="AX267" i="1"/>
  <c r="W267" i="1"/>
  <c r="BE267" i="1"/>
  <c r="AP267" i="1"/>
  <c r="O77" i="1"/>
  <c r="CA77" i="1"/>
  <c r="EM77" i="1"/>
  <c r="Q77" i="1"/>
  <c r="CC77" i="1"/>
  <c r="EO77" i="1"/>
  <c r="AC77" i="1"/>
  <c r="DK77" i="1"/>
  <c r="J77" i="1"/>
  <c r="CP77" i="1"/>
  <c r="FX77" i="1"/>
  <c r="BW77" i="1"/>
  <c r="FD77" i="1"/>
  <c r="CT77" i="1"/>
  <c r="AT77" i="1"/>
  <c r="GB77" i="1"/>
  <c r="EC77" i="1"/>
  <c r="EK77" i="1"/>
  <c r="FQ77" i="1"/>
  <c r="AL77" i="1"/>
  <c r="AX77" i="1"/>
  <c r="DD77" i="1"/>
  <c r="DE77" i="1"/>
  <c r="X77" i="1"/>
  <c r="W77" i="1"/>
  <c r="CI77" i="1"/>
  <c r="EU77" i="1"/>
  <c r="Y77" i="1"/>
  <c r="CK77" i="1"/>
  <c r="EW77" i="1"/>
  <c r="AN77" i="1"/>
  <c r="DU77" i="1"/>
  <c r="T77" i="1"/>
  <c r="DB77" i="1"/>
  <c r="GH77" i="1"/>
  <c r="CG77" i="1"/>
  <c r="FO77" i="1"/>
  <c r="DH77" i="1"/>
  <c r="BN77" i="1"/>
  <c r="N77" i="1"/>
  <c r="EV77" i="1"/>
  <c r="FP77" i="1"/>
  <c r="F77" i="1"/>
  <c r="BY77" i="1"/>
  <c r="CN77" i="1"/>
  <c r="GE77" i="1"/>
  <c r="DS77" i="1"/>
  <c r="BD77" i="1"/>
  <c r="AE77" i="1"/>
  <c r="CQ77" i="1"/>
  <c r="FC77" i="1"/>
  <c r="AG77" i="1"/>
  <c r="CS77" i="1"/>
  <c r="FE77" i="1"/>
  <c r="AY77" i="1"/>
  <c r="EF77" i="1"/>
  <c r="AD77" i="1"/>
  <c r="DL77" i="1"/>
  <c r="K77" i="1"/>
  <c r="CR77" i="1"/>
  <c r="FY77" i="1"/>
  <c r="EA77" i="1"/>
  <c r="CB77" i="1"/>
  <c r="AH77" i="1"/>
  <c r="FJ77" i="1"/>
  <c r="E77" i="1"/>
  <c r="AK77" i="1"/>
  <c r="DT77" i="1"/>
  <c r="ED77" i="1"/>
  <c r="BR77" i="1"/>
  <c r="EJ77" i="1"/>
  <c r="BB77" i="1"/>
  <c r="AM77" i="1"/>
  <c r="CY77" i="1"/>
  <c r="FK77" i="1"/>
  <c r="AO77" i="1"/>
  <c r="DA77" i="1"/>
  <c r="FM77" i="1"/>
  <c r="BI77" i="1"/>
  <c r="EQ77" i="1"/>
  <c r="AP77" i="1"/>
  <c r="DV77" i="1"/>
  <c r="U77" i="1"/>
  <c r="DC77" i="1"/>
  <c r="L77" i="1"/>
  <c r="EP77" i="1"/>
  <c r="CU77" i="1"/>
  <c r="AV77" i="1"/>
  <c r="GD77" i="1"/>
  <c r="AJ77" i="1"/>
  <c r="BP77" i="1"/>
  <c r="FG77" i="1"/>
  <c r="FV77" i="1"/>
  <c r="FF77" i="1"/>
  <c r="EX77" i="1"/>
  <c r="D77" i="1"/>
  <c r="AU77" i="1"/>
  <c r="DG77" i="1"/>
  <c r="FS77" i="1"/>
  <c r="AW77" i="1"/>
  <c r="DI77" i="1"/>
  <c r="FU77" i="1"/>
  <c r="BT77" i="1"/>
  <c r="FA77" i="1"/>
  <c r="AZ77" i="1"/>
  <c r="EH77" i="1"/>
  <c r="AF77" i="1"/>
  <c r="DM77" i="1"/>
  <c r="AA77" i="1"/>
  <c r="FH77" i="1"/>
  <c r="DJ77" i="1"/>
  <c r="BO77" i="1"/>
  <c r="AI77" i="1"/>
  <c r="BG77" i="1"/>
  <c r="CM77" i="1"/>
  <c r="AR77" i="1"/>
  <c r="V77" i="1"/>
  <c r="P77" i="1"/>
  <c r="EY77" i="1"/>
  <c r="BC77" i="1"/>
  <c r="DO77" i="1"/>
  <c r="GA77" i="1"/>
  <c r="BE77" i="1"/>
  <c r="DQ77" i="1"/>
  <c r="GC77" i="1"/>
  <c r="CE77" i="1"/>
  <c r="FL77" i="1"/>
  <c r="BJ77" i="1"/>
  <c r="ER77" i="1"/>
  <c r="AQ77" i="1"/>
  <c r="DX77" i="1"/>
  <c r="AS77" i="1"/>
  <c r="FZ77" i="1"/>
  <c r="EB77" i="1"/>
  <c r="CD77" i="1"/>
  <c r="BF77" i="1"/>
  <c r="CL77" i="1"/>
  <c r="DR77" i="1"/>
  <c r="CH77" i="1"/>
  <c r="CW77" i="1"/>
  <c r="CX77" i="1"/>
  <c r="GF77" i="1"/>
  <c r="I77" i="1"/>
  <c r="CZ77" i="1"/>
  <c r="CF77" i="1"/>
  <c r="BL77" i="1"/>
  <c r="BZ77" i="1"/>
  <c r="AB77" i="1"/>
  <c r="DF77" i="1"/>
  <c r="FR77" i="1"/>
  <c r="FT77" i="1"/>
  <c r="R77" i="1"/>
  <c r="G77" i="1"/>
  <c r="BS77" i="1"/>
  <c r="EE77" i="1"/>
  <c r="BU77" i="1"/>
  <c r="EG77" i="1"/>
  <c r="S77" i="1"/>
  <c r="GG77" i="1"/>
  <c r="FN77" i="1"/>
  <c r="ES77" i="1"/>
  <c r="FI77" i="1"/>
  <c r="DN77" i="1"/>
  <c r="EL77" i="1"/>
  <c r="Z77" i="1"/>
  <c r="BX77" i="1"/>
  <c r="A78" i="1"/>
  <c r="BK77" i="1"/>
  <c r="DW77" i="1"/>
  <c r="GI77" i="1"/>
  <c r="BM77" i="1"/>
  <c r="DY77" i="1"/>
  <c r="H77" i="1"/>
  <c r="CO77" i="1"/>
  <c r="FW77" i="1"/>
  <c r="BV77" i="1"/>
  <c r="FB77" i="1"/>
  <c r="BA77" i="1"/>
  <c r="EI77" i="1"/>
  <c r="BH77" i="1"/>
  <c r="M77" i="1"/>
  <c r="ET77" i="1"/>
  <c r="CV77" i="1"/>
  <c r="CJ77" i="1"/>
  <c r="DP77" i="1"/>
  <c r="EN77" i="1"/>
  <c r="DZ77" i="1"/>
  <c r="EZ77" i="1"/>
  <c r="BQ77" i="1"/>
  <c r="B77" i="1"/>
  <c r="GK267" i="1" l="1"/>
  <c r="EN268" i="1"/>
  <c r="GI268" i="1"/>
  <c r="BS268" i="1"/>
  <c r="AQ268" i="1"/>
  <c r="DP268" i="1"/>
  <c r="DW268" i="1"/>
  <c r="G268" i="1"/>
  <c r="ER268" i="1"/>
  <c r="DO268" i="1"/>
  <c r="AZ268" i="1"/>
  <c r="ET268" i="1"/>
  <c r="BX268" i="1"/>
  <c r="FR268" i="1"/>
  <c r="EB268" i="1"/>
  <c r="CE268" i="1"/>
  <c r="FH268" i="1"/>
  <c r="Z268" i="1"/>
  <c r="EG268" i="1"/>
  <c r="DF268" i="1"/>
  <c r="CX268" i="1"/>
  <c r="FZ268" i="1"/>
  <c r="GC268" i="1"/>
  <c r="EZ268" i="1"/>
  <c r="BH268" i="1"/>
  <c r="DY268" i="1"/>
  <c r="EL268" i="1"/>
  <c r="BU268" i="1"/>
  <c r="AB268" i="1"/>
  <c r="CW268" i="1"/>
  <c r="AS268" i="1"/>
  <c r="DZ268" i="1"/>
  <c r="EI268" i="1"/>
  <c r="BM268" i="1"/>
  <c r="DN268" i="1"/>
  <c r="EE268" i="1"/>
  <c r="BZ268" i="1"/>
  <c r="CH268" i="1"/>
  <c r="DX268" i="1"/>
  <c r="BE268" i="1"/>
  <c r="CM268" i="1"/>
  <c r="AF268" i="1"/>
  <c r="FS268" i="1"/>
  <c r="CJ268" i="1"/>
  <c r="BV268" i="1"/>
  <c r="BK268" i="1"/>
  <c r="FN268" i="1"/>
  <c r="R268" i="1"/>
  <c r="CZ268" i="1"/>
  <c r="BF268" i="1"/>
  <c r="BJ268" i="1"/>
  <c r="BC268" i="1"/>
  <c r="BO268" i="1"/>
  <c r="FA268" i="1"/>
  <c r="CV268" i="1"/>
  <c r="FW268" i="1"/>
  <c r="GG268" i="1"/>
  <c r="FT268" i="1"/>
  <c r="I268" i="1"/>
  <c r="CD268" i="1"/>
  <c r="GN268" i="1" s="1"/>
  <c r="FL268" i="1"/>
  <c r="EY268" i="1"/>
  <c r="DJ268" i="1"/>
  <c r="BT268" i="1"/>
  <c r="BA268" i="1"/>
  <c r="FI268" i="1"/>
  <c r="BL268" i="1"/>
  <c r="DR268" i="1"/>
  <c r="FB268" i="1"/>
  <c r="ES268" i="1"/>
  <c r="CF268" i="1"/>
  <c r="CL268" i="1"/>
  <c r="AI268" i="1"/>
  <c r="AU268" i="1"/>
  <c r="CO268" i="1"/>
  <c r="S268" i="1"/>
  <c r="GF268" i="1"/>
  <c r="P268" i="1"/>
  <c r="FU268" i="1"/>
  <c r="BQ268" i="1"/>
  <c r="M268" i="1"/>
  <c r="H268" i="1"/>
  <c r="GD268" i="1"/>
  <c r="V268" i="1"/>
  <c r="AA268" i="1"/>
  <c r="DI268" i="1"/>
  <c r="BP268" i="1"/>
  <c r="U268" i="1"/>
  <c r="FK268" i="1"/>
  <c r="AK268" i="1"/>
  <c r="K268" i="1"/>
  <c r="FC268" i="1"/>
  <c r="F268" i="1"/>
  <c r="GH268" i="1"/>
  <c r="EU268" i="1"/>
  <c r="FQ268" i="1"/>
  <c r="FX268" i="1"/>
  <c r="EM268" i="1"/>
  <c r="GA268" i="1"/>
  <c r="BG268" i="1"/>
  <c r="EH268" i="1"/>
  <c r="DG268" i="1"/>
  <c r="AJ268" i="1"/>
  <c r="DV268" i="1"/>
  <c r="CY268" i="1"/>
  <c r="E268" i="1"/>
  <c r="DL268" i="1"/>
  <c r="CQ268" i="1"/>
  <c r="FP268" i="1"/>
  <c r="DB268" i="1"/>
  <c r="CI268" i="1"/>
  <c r="EK268" i="1"/>
  <c r="CP268" i="1"/>
  <c r="CA268" i="1"/>
  <c r="AP268" i="1"/>
  <c r="AM268" i="1"/>
  <c r="FJ268" i="1"/>
  <c r="AD268" i="1"/>
  <c r="AE268" i="1"/>
  <c r="EV268" i="1"/>
  <c r="T268" i="1"/>
  <c r="W268" i="1"/>
  <c r="EC268" i="1"/>
  <c r="J268" i="1"/>
  <c r="O268" i="1"/>
  <c r="AV268" i="1"/>
  <c r="EQ268" i="1"/>
  <c r="BB268" i="1"/>
  <c r="AH268" i="1"/>
  <c r="EF268" i="1"/>
  <c r="BD268" i="1"/>
  <c r="N268" i="1"/>
  <c r="DU268" i="1"/>
  <c r="X268" i="1"/>
  <c r="GB268" i="1"/>
  <c r="DK268" i="1"/>
  <c r="EX268" i="1"/>
  <c r="CU268" i="1"/>
  <c r="BI268" i="1"/>
  <c r="EJ268" i="1"/>
  <c r="CB268" i="1"/>
  <c r="GL268" i="1" s="1"/>
  <c r="AY268" i="1"/>
  <c r="DS268" i="1"/>
  <c r="BN268" i="1"/>
  <c r="AN268" i="1"/>
  <c r="DE268" i="1"/>
  <c r="AT268" i="1"/>
  <c r="AC268" i="1"/>
  <c r="FF268" i="1"/>
  <c r="EP268" i="1"/>
  <c r="FM268" i="1"/>
  <c r="BR268" i="1"/>
  <c r="EA268" i="1"/>
  <c r="FE268" i="1"/>
  <c r="GE268" i="1"/>
  <c r="DH268" i="1"/>
  <c r="EW268" i="1"/>
  <c r="DD268" i="1"/>
  <c r="CT268" i="1"/>
  <c r="EO268" i="1"/>
  <c r="FV268" i="1"/>
  <c r="L268" i="1"/>
  <c r="DA268" i="1"/>
  <c r="ED268" i="1"/>
  <c r="FY268" i="1"/>
  <c r="CS268" i="1"/>
  <c r="CN268" i="1"/>
  <c r="FO268" i="1"/>
  <c r="CK268" i="1"/>
  <c r="AX268" i="1"/>
  <c r="FD268" i="1"/>
  <c r="CC268" i="1"/>
  <c r="GM268" i="1" s="1"/>
  <c r="DQ268" i="1"/>
  <c r="AR268" i="1"/>
  <c r="DM268" i="1"/>
  <c r="AW268" i="1"/>
  <c r="FG268" i="1"/>
  <c r="DC268" i="1"/>
  <c r="AO268" i="1"/>
  <c r="DT268" i="1"/>
  <c r="CR268" i="1"/>
  <c r="AG268" i="1"/>
  <c r="BY268" i="1"/>
  <c r="CG268" i="1"/>
  <c r="Y268" i="1"/>
  <c r="AL268" i="1"/>
  <c r="BW268" i="1"/>
  <c r="Q268" i="1"/>
  <c r="T78" i="1"/>
  <c r="CF78" i="1"/>
  <c r="ER78" i="1"/>
  <c r="AT78" i="1"/>
  <c r="DF78" i="1"/>
  <c r="M78" i="1"/>
  <c r="CT78" i="1"/>
  <c r="FX78" i="1"/>
  <c r="CA78" i="1"/>
  <c r="FG78" i="1"/>
  <c r="AV78" i="1"/>
  <c r="EC78" i="1"/>
  <c r="AC78" i="1"/>
  <c r="FK78" i="1"/>
  <c r="DK78" i="1"/>
  <c r="BM78" i="1"/>
  <c r="H78" i="1"/>
  <c r="I78" i="1"/>
  <c r="AO78" i="1"/>
  <c r="DC78" i="1"/>
  <c r="BW78" i="1"/>
  <c r="GD78" i="1"/>
  <c r="U78" i="1"/>
  <c r="DA78" i="1"/>
  <c r="AB78" i="1"/>
  <c r="CN78" i="1"/>
  <c r="EZ78" i="1"/>
  <c r="BB78" i="1"/>
  <c r="DN78" i="1"/>
  <c r="X78" i="1"/>
  <c r="DE78" i="1"/>
  <c r="GF78" i="1"/>
  <c r="CK78" i="1"/>
  <c r="FQ78" i="1"/>
  <c r="BF78" i="1"/>
  <c r="EN78" i="1"/>
  <c r="AQ78" i="1"/>
  <c r="FV78" i="1"/>
  <c r="EE78" i="1"/>
  <c r="CE78" i="1"/>
  <c r="AM78" i="1"/>
  <c r="AN78" i="1"/>
  <c r="BT78" i="1"/>
  <c r="FC78" i="1"/>
  <c r="DW78" i="1"/>
  <c r="CG78" i="1"/>
  <c r="EI78" i="1"/>
  <c r="B78" i="1"/>
  <c r="BA78" i="1"/>
  <c r="BH78" i="1"/>
  <c r="V78" i="1"/>
  <c r="CH78" i="1"/>
  <c r="BN78" i="1"/>
  <c r="AU78" i="1"/>
  <c r="EA78" i="1"/>
  <c r="CW78" i="1"/>
  <c r="DJ78" i="1"/>
  <c r="Q78" i="1"/>
  <c r="EO78" i="1"/>
  <c r="FT78" i="1"/>
  <c r="GB78" i="1"/>
  <c r="AJ78" i="1"/>
  <c r="CV78" i="1"/>
  <c r="FH78" i="1"/>
  <c r="BJ78" i="1"/>
  <c r="DV78" i="1"/>
  <c r="AH78" i="1"/>
  <c r="DP78" i="1"/>
  <c r="O78" i="1"/>
  <c r="CU78" i="1"/>
  <c r="FY78" i="1"/>
  <c r="BQ78" i="1"/>
  <c r="EX78" i="1"/>
  <c r="BK78" i="1"/>
  <c r="K78" i="1"/>
  <c r="ES78" i="1"/>
  <c r="CY78" i="1"/>
  <c r="BI78" i="1"/>
  <c r="BS78" i="1"/>
  <c r="CQ78" i="1"/>
  <c r="GE78" i="1"/>
  <c r="FE78" i="1"/>
  <c r="FN78" i="1"/>
  <c r="AP78" i="1"/>
  <c r="DX78" i="1"/>
  <c r="DD78" i="1"/>
  <c r="F78" i="1"/>
  <c r="ED78" i="1"/>
  <c r="DZ78" i="1"/>
  <c r="GG78" i="1"/>
  <c r="AE78" i="1"/>
  <c r="DM78" i="1"/>
  <c r="CO78" i="1"/>
  <c r="AA78" i="1"/>
  <c r="G78" i="1"/>
  <c r="D78" i="1"/>
  <c r="AZ78" i="1"/>
  <c r="DL78" i="1"/>
  <c r="N78" i="1"/>
  <c r="BZ78" i="1"/>
  <c r="EL78" i="1"/>
  <c r="BD78" i="1"/>
  <c r="EK78" i="1"/>
  <c r="AI78" i="1"/>
  <c r="DQ78" i="1"/>
  <c r="E78" i="1"/>
  <c r="CL78" i="1"/>
  <c r="FR78" i="1"/>
  <c r="CR78" i="1"/>
  <c r="AW78" i="1"/>
  <c r="FW78" i="1"/>
  <c r="EF78" i="1"/>
  <c r="DO78" i="1"/>
  <c r="DS78" i="1"/>
  <c r="EY78" i="1"/>
  <c r="BV78" i="1"/>
  <c r="DB78" i="1"/>
  <c r="CZ78" i="1"/>
  <c r="DT78" i="1"/>
  <c r="ET78" i="1"/>
  <c r="EV78" i="1"/>
  <c r="P78" i="1"/>
  <c r="FZ78" i="1"/>
  <c r="BL78" i="1"/>
  <c r="EU78" i="1"/>
  <c r="EP78" i="1"/>
  <c r="DI78" i="1"/>
  <c r="GC78" i="1"/>
  <c r="FU78" i="1"/>
  <c r="A79" i="1"/>
  <c r="BP78" i="1"/>
  <c r="EB78" i="1"/>
  <c r="AD78" i="1"/>
  <c r="CP78" i="1"/>
  <c r="FB78" i="1"/>
  <c r="BY78" i="1"/>
  <c r="FF78" i="1"/>
  <c r="BE78" i="1"/>
  <c r="EM78" i="1"/>
  <c r="Z78" i="1"/>
  <c r="DH78" i="1"/>
  <c r="GH78" i="1"/>
  <c r="DY78" i="1"/>
  <c r="CD78" i="1"/>
  <c r="AF78" i="1"/>
  <c r="FM78" i="1"/>
  <c r="FO78" i="1"/>
  <c r="FS78" i="1"/>
  <c r="W78" i="1"/>
  <c r="FD78" i="1"/>
  <c r="BC78" i="1"/>
  <c r="S78" i="1"/>
  <c r="BG78" i="1"/>
  <c r="L78" i="1"/>
  <c r="BX78" i="1"/>
  <c r="EJ78" i="1"/>
  <c r="AL78" i="1"/>
  <c r="CX78" i="1"/>
  <c r="FJ78" i="1"/>
  <c r="CJ78" i="1"/>
  <c r="FP78" i="1"/>
  <c r="BO78" i="1"/>
  <c r="EW78" i="1"/>
  <c r="AK78" i="1"/>
  <c r="DR78" i="1"/>
  <c r="J78" i="1"/>
  <c r="EQ78" i="1"/>
  <c r="CS78" i="1"/>
  <c r="AX78" i="1"/>
  <c r="GA78" i="1"/>
  <c r="GI78" i="1"/>
  <c r="R78" i="1"/>
  <c r="BU78" i="1"/>
  <c r="AG78" i="1"/>
  <c r="EG78" i="1"/>
  <c r="EH78" i="1"/>
  <c r="CI78" i="1"/>
  <c r="AR78" i="1"/>
  <c r="BR78" i="1"/>
  <c r="AS78" i="1"/>
  <c r="Y78" i="1"/>
  <c r="DG78" i="1"/>
  <c r="CB78" i="1"/>
  <c r="FI78" i="1"/>
  <c r="CC78" i="1"/>
  <c r="FL78" i="1"/>
  <c r="CM78" i="1"/>
  <c r="DU78" i="1"/>
  <c r="AY78" i="1"/>
  <c r="FA78" i="1"/>
  <c r="GK268" i="1" l="1"/>
  <c r="FL269" i="1"/>
  <c r="BO269" i="1"/>
  <c r="FM269" i="1"/>
  <c r="P269" i="1"/>
  <c r="DL269" i="1"/>
  <c r="CI269" i="1"/>
  <c r="FP269" i="1"/>
  <c r="AF269" i="1"/>
  <c r="FU269" i="1"/>
  <c r="DQ269" i="1"/>
  <c r="DZ269" i="1"/>
  <c r="FI269" i="1"/>
  <c r="CS269" i="1"/>
  <c r="S269" i="1"/>
  <c r="BY269" i="1"/>
  <c r="GC269" i="1"/>
  <c r="EF269" i="1"/>
  <c r="CB269" i="1"/>
  <c r="EQ269" i="1"/>
  <c r="FJ269" i="1"/>
  <c r="DY269" i="1"/>
  <c r="DI269" i="1"/>
  <c r="FW269" i="1"/>
  <c r="EK269" i="1"/>
  <c r="FA269" i="1"/>
  <c r="AG269" i="1"/>
  <c r="J269" i="1"/>
  <c r="CX269" i="1"/>
  <c r="FD269" i="1"/>
  <c r="GH269" i="1"/>
  <c r="CP269" i="1"/>
  <c r="EP269" i="1"/>
  <c r="AY269" i="1"/>
  <c r="Y269" i="1"/>
  <c r="BU269" i="1"/>
  <c r="DR269" i="1"/>
  <c r="AL269" i="1"/>
  <c r="W269" i="1"/>
  <c r="DH269" i="1"/>
  <c r="AD269" i="1"/>
  <c r="EU269" i="1"/>
  <c r="DB269" i="1"/>
  <c r="CR269" i="1"/>
  <c r="EL269" i="1"/>
  <c r="CO269" i="1"/>
  <c r="DU269" i="1"/>
  <c r="AS269" i="1"/>
  <c r="R269" i="1"/>
  <c r="AK269" i="1"/>
  <c r="EJ269" i="1"/>
  <c r="FS269" i="1"/>
  <c r="Z269" i="1"/>
  <c r="EB269" i="1"/>
  <c r="BL269" i="1"/>
  <c r="BV269" i="1"/>
  <c r="FR269" i="1"/>
  <c r="BZ269" i="1"/>
  <c r="DM269" i="1"/>
  <c r="CM269" i="1"/>
  <c r="BR269" i="1"/>
  <c r="GI269" i="1"/>
  <c r="EW269" i="1"/>
  <c r="BX269" i="1"/>
  <c r="FO269" i="1"/>
  <c r="EM269" i="1"/>
  <c r="BP269" i="1"/>
  <c r="FZ269" i="1"/>
  <c r="EY269" i="1"/>
  <c r="CL269" i="1"/>
  <c r="N269" i="1"/>
  <c r="AR269" i="1"/>
  <c r="GA269" i="1"/>
  <c r="L269" i="1"/>
  <c r="BE269" i="1"/>
  <c r="DS269" i="1"/>
  <c r="E269" i="1"/>
  <c r="CC269" i="1"/>
  <c r="GL269" i="1" s="1"/>
  <c r="AX269" i="1"/>
  <c r="BG269" i="1"/>
  <c r="FF269" i="1"/>
  <c r="EV269" i="1"/>
  <c r="DO269" i="1"/>
  <c r="AZ269" i="1"/>
  <c r="EH269" i="1"/>
  <c r="CJ269" i="1"/>
  <c r="CD269" i="1"/>
  <c r="GM269" i="1" s="1"/>
  <c r="ET269" i="1"/>
  <c r="AI269" i="1"/>
  <c r="EG269" i="1"/>
  <c r="BC269" i="1"/>
  <c r="FB269" i="1"/>
  <c r="DT269" i="1"/>
  <c r="G269" i="1"/>
  <c r="DG269" i="1"/>
  <c r="AE269" i="1"/>
  <c r="GG269" i="1"/>
  <c r="CZ269" i="1"/>
  <c r="AW269" i="1"/>
  <c r="BD269" i="1"/>
  <c r="AA269" i="1"/>
  <c r="FE269" i="1"/>
  <c r="BK269" i="1"/>
  <c r="DV269" i="1"/>
  <c r="Q269" i="1"/>
  <c r="BH269" i="1"/>
  <c r="AN269" i="1"/>
  <c r="FQ269" i="1"/>
  <c r="CN269" i="1"/>
  <c r="I269" i="1"/>
  <c r="FG269" i="1"/>
  <c r="CF269" i="1"/>
  <c r="GE269" i="1"/>
  <c r="EX269" i="1"/>
  <c r="BJ269" i="1"/>
  <c r="DJ269" i="1"/>
  <c r="BA269" i="1"/>
  <c r="AM269" i="1"/>
  <c r="CK269" i="1"/>
  <c r="AB269" i="1"/>
  <c r="H269" i="1"/>
  <c r="CA269" i="1"/>
  <c r="T269" i="1"/>
  <c r="ED269" i="1"/>
  <c r="CQ269" i="1"/>
  <c r="BQ269" i="1"/>
  <c r="FH269" i="1"/>
  <c r="CW269" i="1"/>
  <c r="CE269" i="1"/>
  <c r="GN269" i="1" s="1"/>
  <c r="GF269" i="1"/>
  <c r="DA269" i="1"/>
  <c r="BM269" i="1"/>
  <c r="FX269" i="1"/>
  <c r="F269" i="1"/>
  <c r="BS269" i="1"/>
  <c r="FY269" i="1"/>
  <c r="CV269" i="1"/>
  <c r="EA269" i="1"/>
  <c r="EI269" i="1"/>
  <c r="EE269" i="1"/>
  <c r="DE269" i="1"/>
  <c r="U269" i="1"/>
  <c r="DK269" i="1"/>
  <c r="CT269" i="1"/>
  <c r="DD269" i="1"/>
  <c r="BI269" i="1"/>
  <c r="CU269" i="1"/>
  <c r="AJ269" i="1"/>
  <c r="AU269" i="1"/>
  <c r="CG269" i="1"/>
  <c r="FV269" i="1"/>
  <c r="X269" i="1"/>
  <c r="GD269" i="1"/>
  <c r="FK269" i="1"/>
  <c r="M269" i="1"/>
  <c r="DX269" i="1"/>
  <c r="CY269" i="1"/>
  <c r="O269" i="1"/>
  <c r="GB269" i="1"/>
  <c r="BN269" i="1"/>
  <c r="DW269" i="1"/>
  <c r="AQ269" i="1"/>
  <c r="DN269" i="1"/>
  <c r="BW269" i="1"/>
  <c r="AC269" i="1"/>
  <c r="DF269" i="1"/>
  <c r="AP269" i="1"/>
  <c r="ES269" i="1"/>
  <c r="DP269" i="1"/>
  <c r="FT269" i="1"/>
  <c r="CH269" i="1"/>
  <c r="FC269" i="1"/>
  <c r="EN269" i="1"/>
  <c r="BB269" i="1"/>
  <c r="DC269" i="1"/>
  <c r="EC269" i="1"/>
  <c r="AT269" i="1"/>
  <c r="FN269" i="1"/>
  <c r="K269" i="1"/>
  <c r="AH269" i="1"/>
  <c r="EO269" i="1"/>
  <c r="V269" i="1"/>
  <c r="BT269" i="1"/>
  <c r="BF269" i="1"/>
  <c r="EZ269" i="1"/>
  <c r="AO269" i="1"/>
  <c r="AV269" i="1"/>
  <c r="ER269" i="1"/>
  <c r="Q79" i="1"/>
  <c r="CC79" i="1"/>
  <c r="EO79" i="1"/>
  <c r="Z79" i="1"/>
  <c r="EX79" i="1"/>
  <c r="AI79" i="1"/>
  <c r="FG79" i="1"/>
  <c r="FB79" i="1"/>
  <c r="FQ79" i="1"/>
  <c r="GF79" i="1"/>
  <c r="FK79" i="1"/>
  <c r="CN79" i="1"/>
  <c r="N79" i="1"/>
  <c r="EF79" i="1"/>
  <c r="CW79" i="1"/>
  <c r="CK79" i="1"/>
  <c r="AH79" i="1"/>
  <c r="FF79" i="1"/>
  <c r="DC79" i="1"/>
  <c r="BQ79" i="1"/>
  <c r="CF79" i="1"/>
  <c r="CR79" i="1"/>
  <c r="GH79" i="1"/>
  <c r="DH79" i="1"/>
  <c r="BI79" i="1"/>
  <c r="O79" i="1"/>
  <c r="AG79" i="1"/>
  <c r="FE79" i="1"/>
  <c r="DB79" i="1"/>
  <c r="AY79" i="1"/>
  <c r="FW79" i="1"/>
  <c r="GA79" i="1"/>
  <c r="DF79" i="1"/>
  <c r="H79" i="1"/>
  <c r="EB79" i="1"/>
  <c r="BZ79" i="1"/>
  <c r="EM79" i="1"/>
  <c r="DV79" i="1"/>
  <c r="DA79" i="1"/>
  <c r="AX79" i="1"/>
  <c r="FV79" i="1"/>
  <c r="BG79" i="1"/>
  <c r="GE79" i="1"/>
  <c r="F79" i="1"/>
  <c r="U79" i="1"/>
  <c r="BL79" i="1"/>
  <c r="GI79" i="1"/>
  <c r="AM79" i="1"/>
  <c r="FH79" i="1"/>
  <c r="V79" i="1"/>
  <c r="AW79" i="1"/>
  <c r="FU79" i="1"/>
  <c r="BF79" i="1"/>
  <c r="GD79" i="1"/>
  <c r="EA79" i="1"/>
  <c r="DD79" i="1"/>
  <c r="DP79" i="1"/>
  <c r="EE79" i="1"/>
  <c r="CI79" i="1"/>
  <c r="L79" i="1"/>
  <c r="BY79" i="1"/>
  <c r="BB79" i="1"/>
  <c r="FA79" i="1"/>
  <c r="DU79" i="1"/>
  <c r="BE79" i="1"/>
  <c r="DQ79" i="1"/>
  <c r="GC79" i="1"/>
  <c r="BN79" i="1"/>
  <c r="DZ79" i="1"/>
  <c r="K79" i="1"/>
  <c r="BW79" i="1"/>
  <c r="EI79" i="1"/>
  <c r="P79" i="1"/>
  <c r="DO79" i="1"/>
  <c r="AE79" i="1"/>
  <c r="ED79" i="1"/>
  <c r="AT79" i="1"/>
  <c r="ES79" i="1"/>
  <c r="CZ79" i="1"/>
  <c r="BP79" i="1"/>
  <c r="AC79" i="1"/>
  <c r="AL79" i="1"/>
  <c r="CY79" i="1"/>
  <c r="FX79" i="1"/>
  <c r="CA79" i="1"/>
  <c r="A80" i="1"/>
  <c r="BM79" i="1"/>
  <c r="DY79" i="1"/>
  <c r="J79" i="1"/>
  <c r="BV79" i="1"/>
  <c r="EH79" i="1"/>
  <c r="S79" i="1"/>
  <c r="CE79" i="1"/>
  <c r="EQ79" i="1"/>
  <c r="AD79" i="1"/>
  <c r="EC79" i="1"/>
  <c r="AS79" i="1"/>
  <c r="ER79" i="1"/>
  <c r="BH79" i="1"/>
  <c r="FD79" i="1"/>
  <c r="DW79" i="1"/>
  <c r="CJ79" i="1"/>
  <c r="AZ79" i="1"/>
  <c r="BX79" i="1"/>
  <c r="EK79" i="1"/>
  <c r="BA79" i="1"/>
  <c r="GG79" i="1"/>
  <c r="FI79" i="1"/>
  <c r="B79" i="1"/>
  <c r="CL79" i="1"/>
  <c r="CU79" i="1"/>
  <c r="BC79" i="1"/>
  <c r="BR79" i="1"/>
  <c r="CG79" i="1"/>
  <c r="DX79" i="1"/>
  <c r="EJ79" i="1"/>
  <c r="EZ79" i="1"/>
  <c r="FY79" i="1"/>
  <c r="Y79" i="1"/>
  <c r="EW79" i="1"/>
  <c r="CT79" i="1"/>
  <c r="AQ79" i="1"/>
  <c r="FO79" i="1"/>
  <c r="FP79" i="1"/>
  <c r="GB79" i="1"/>
  <c r="X79" i="1"/>
  <c r="EU79" i="1"/>
  <c r="FJ79" i="1"/>
  <c r="AN79" i="1"/>
  <c r="AK79" i="1"/>
  <c r="DN79" i="1"/>
  <c r="CS79" i="1"/>
  <c r="AP79" i="1"/>
  <c r="FN79" i="1"/>
  <c r="DK79" i="1"/>
  <c r="CB79" i="1"/>
  <c r="CQ79" i="1"/>
  <c r="G79" i="1"/>
  <c r="AU79" i="1"/>
  <c r="FL79" i="1"/>
  <c r="M79" i="1"/>
  <c r="DM79" i="1"/>
  <c r="FZ79" i="1"/>
  <c r="AO79" i="1"/>
  <c r="FM79" i="1"/>
  <c r="DJ79" i="1"/>
  <c r="DS79" i="1"/>
  <c r="CP79" i="1"/>
  <c r="DE79" i="1"/>
  <c r="DT79" i="1"/>
  <c r="AB79" i="1"/>
  <c r="EV79" i="1"/>
  <c r="DL79" i="1"/>
  <c r="BJ79" i="1"/>
  <c r="D79" i="1"/>
  <c r="DI79" i="1"/>
  <c r="DR79" i="1"/>
  <c r="BO79" i="1"/>
  <c r="E79" i="1"/>
  <c r="T79" i="1"/>
  <c r="AF79" i="1"/>
  <c r="AV79" i="1"/>
  <c r="FS79" i="1"/>
  <c r="EL79" i="1"/>
  <c r="W79" i="1"/>
  <c r="AJ79" i="1"/>
  <c r="I79" i="1"/>
  <c r="BU79" i="1"/>
  <c r="EG79" i="1"/>
  <c r="R79" i="1"/>
  <c r="CD79" i="1"/>
  <c r="EP79" i="1"/>
  <c r="AA79" i="1"/>
  <c r="CM79" i="1"/>
  <c r="EY79" i="1"/>
  <c r="AR79" i="1"/>
  <c r="EN79" i="1"/>
  <c r="BD79" i="1"/>
  <c r="FC79" i="1"/>
  <c r="BS79" i="1"/>
  <c r="FR79" i="1"/>
  <c r="ET79" i="1"/>
  <c r="DG79" i="1"/>
  <c r="BT79" i="1"/>
  <c r="CX79" i="1"/>
  <c r="FT79" i="1"/>
  <c r="CV79" i="1"/>
  <c r="BK79" i="1"/>
  <c r="CH79" i="1"/>
  <c r="CO79" i="1"/>
  <c r="GK269" i="1" l="1"/>
  <c r="CH270" i="1"/>
  <c r="CV270" i="1"/>
  <c r="FC270" i="1"/>
  <c r="CD270" i="1"/>
  <c r="GL270" i="1" s="1"/>
  <c r="CX270" i="1"/>
  <c r="EN270" i="1"/>
  <c r="BT270" i="1"/>
  <c r="DG270" i="1"/>
  <c r="CO270" i="1"/>
  <c r="BK270" i="1"/>
  <c r="BS270" i="1"/>
  <c r="EG270" i="1"/>
  <c r="AF270" i="1"/>
  <c r="AR270" i="1"/>
  <c r="BU270" i="1"/>
  <c r="T270" i="1"/>
  <c r="EY270" i="1"/>
  <c r="I270" i="1"/>
  <c r="ET270" i="1"/>
  <c r="CM270" i="1"/>
  <c r="FR270" i="1"/>
  <c r="AA270" i="1"/>
  <c r="EP270" i="1"/>
  <c r="EL270" i="1"/>
  <c r="FS270" i="1"/>
  <c r="FT270" i="1"/>
  <c r="BD270" i="1"/>
  <c r="R270" i="1"/>
  <c r="AV270" i="1"/>
  <c r="EV270" i="1"/>
  <c r="DL270" i="1"/>
  <c r="FM270" i="1"/>
  <c r="CQ270" i="1"/>
  <c r="AN270" i="1"/>
  <c r="CT270" i="1"/>
  <c r="BR270" i="1"/>
  <c r="EK270" i="1"/>
  <c r="AS270" i="1"/>
  <c r="J270" i="1"/>
  <c r="AC270" i="1"/>
  <c r="P270" i="1"/>
  <c r="BE270" i="1"/>
  <c r="DP270" i="1"/>
  <c r="FH270" i="1"/>
  <c r="FV270" i="1"/>
  <c r="DF270" i="1"/>
  <c r="BI270" i="1"/>
  <c r="AH270" i="1"/>
  <c r="FQ270" i="1"/>
  <c r="Q270" i="1"/>
  <c r="AO270" i="1"/>
  <c r="CB270" i="1"/>
  <c r="FJ270" i="1"/>
  <c r="EW270" i="1"/>
  <c r="BC270" i="1"/>
  <c r="BX270" i="1"/>
  <c r="EC270" i="1"/>
  <c r="DY270" i="1"/>
  <c r="BP270" i="1"/>
  <c r="EI270" i="1"/>
  <c r="DU270" i="1"/>
  <c r="DD270" i="1"/>
  <c r="AM270" i="1"/>
  <c r="AX270" i="1"/>
  <c r="GA270" i="1"/>
  <c r="DH270" i="1"/>
  <c r="CK270" i="1"/>
  <c r="FB270" i="1"/>
  <c r="E270" i="1"/>
  <c r="AB270" i="1"/>
  <c r="FZ270" i="1"/>
  <c r="DK270" i="1"/>
  <c r="EU270" i="1"/>
  <c r="Y270" i="1"/>
  <c r="CU270" i="1"/>
  <c r="AZ270" i="1"/>
  <c r="AD270" i="1"/>
  <c r="BM270" i="1"/>
  <c r="CZ270" i="1"/>
  <c r="BW270" i="1"/>
  <c r="FA270" i="1"/>
  <c r="EA270" i="1"/>
  <c r="GI270" i="1"/>
  <c r="DA270" i="1"/>
  <c r="FW270" i="1"/>
  <c r="GH270" i="1"/>
  <c r="CW270" i="1"/>
  <c r="FG270" i="1"/>
  <c r="AJ270" i="1"/>
  <c r="BO270" i="1"/>
  <c r="DT270" i="1"/>
  <c r="DM270" i="1"/>
  <c r="FN270" i="1"/>
  <c r="X270" i="1"/>
  <c r="FY270" i="1"/>
  <c r="CL270" i="1"/>
  <c r="CJ270" i="1"/>
  <c r="EQ270" i="1"/>
  <c r="ES270" i="1"/>
  <c r="K270" i="1"/>
  <c r="BB270" i="1"/>
  <c r="GD270" i="1"/>
  <c r="BL270" i="1"/>
  <c r="DV270" i="1"/>
  <c r="AY270" i="1"/>
  <c r="CR270" i="1"/>
  <c r="EF270" i="1"/>
  <c r="AI270" i="1"/>
  <c r="W270" i="1"/>
  <c r="DR270" i="1"/>
  <c r="DE270" i="1"/>
  <c r="M270" i="1"/>
  <c r="AP270" i="1"/>
  <c r="GB270" i="1"/>
  <c r="EZ270" i="1"/>
  <c r="DW270" i="1"/>
  <c r="CE270" i="1"/>
  <c r="GM270" i="1" s="1"/>
  <c r="CA270" i="1"/>
  <c r="AT270" i="1"/>
  <c r="DZ270" i="1"/>
  <c r="BY270" i="1"/>
  <c r="BF270" i="1"/>
  <c r="U270" i="1"/>
  <c r="EM270" i="1"/>
  <c r="DB270" i="1"/>
  <c r="CF270" i="1"/>
  <c r="GN270" i="1" s="1"/>
  <c r="N270" i="1"/>
  <c r="EX270" i="1"/>
  <c r="DI270" i="1"/>
  <c r="CP270" i="1"/>
  <c r="FL270" i="1"/>
  <c r="CS270" i="1"/>
  <c r="FP270" i="1"/>
  <c r="EJ270" i="1"/>
  <c r="FI270" i="1"/>
  <c r="FD270" i="1"/>
  <c r="S270" i="1"/>
  <c r="FX270" i="1"/>
  <c r="ED270" i="1"/>
  <c r="BN270" i="1"/>
  <c r="L270" i="1"/>
  <c r="FU270" i="1"/>
  <c r="F270" i="1"/>
  <c r="BZ270" i="1"/>
  <c r="FE270" i="1"/>
  <c r="BQ270" i="1"/>
  <c r="CN270" i="1"/>
  <c r="Z270" i="1"/>
  <c r="DS270" i="1"/>
  <c r="AU270" i="1"/>
  <c r="DN270" i="1"/>
  <c r="FO270" i="1"/>
  <c r="DX270" i="1"/>
  <c r="GG270" i="1"/>
  <c r="BH270" i="1"/>
  <c r="EH270" i="1"/>
  <c r="CY270" i="1"/>
  <c r="AE270" i="1"/>
  <c r="GC270" i="1"/>
  <c r="CI270" i="1"/>
  <c r="AW270" i="1"/>
  <c r="GE270" i="1"/>
  <c r="EB270" i="1"/>
  <c r="AG270" i="1"/>
  <c r="DC270" i="1"/>
  <c r="FK270" i="1"/>
  <c r="EO270" i="1"/>
  <c r="BJ270" i="1"/>
  <c r="DJ270" i="1"/>
  <c r="G270" i="1"/>
  <c r="AK270" i="1"/>
  <c r="AQ270" i="1"/>
  <c r="CG270" i="1"/>
  <c r="BA270" i="1"/>
  <c r="ER270" i="1"/>
  <c r="BV270" i="1"/>
  <c r="AL270" i="1"/>
  <c r="DO270" i="1"/>
  <c r="DQ270" i="1"/>
  <c r="EE270" i="1"/>
  <c r="V270" i="1"/>
  <c r="BG270" i="1"/>
  <c r="H270" i="1"/>
  <c r="O270" i="1"/>
  <c r="FF270" i="1"/>
  <c r="GF270" i="1"/>
  <c r="CC270" i="1"/>
  <c r="N80" i="1"/>
  <c r="BZ80" i="1"/>
  <c r="EL80" i="1"/>
  <c r="O80" i="1"/>
  <c r="CA80" i="1"/>
  <c r="EM80" i="1"/>
  <c r="P80" i="1"/>
  <c r="CB80" i="1"/>
  <c r="EN80" i="1"/>
  <c r="AI80" i="1"/>
  <c r="EH80" i="1"/>
  <c r="AX80" i="1"/>
  <c r="EW80" i="1"/>
  <c r="BM80" i="1"/>
  <c r="FI80" i="1"/>
  <c r="EP80" i="1"/>
  <c r="DZ80" i="1"/>
  <c r="CM80" i="1"/>
  <c r="DL80" i="1"/>
  <c r="FY80" i="1"/>
  <c r="BQ80" i="1"/>
  <c r="AC80" i="1"/>
  <c r="FF80" i="1"/>
  <c r="DA80" i="1"/>
  <c r="EO80" i="1"/>
  <c r="DR80" i="1"/>
  <c r="CO80" i="1"/>
  <c r="V80" i="1"/>
  <c r="CH80" i="1"/>
  <c r="ET80" i="1"/>
  <c r="W80" i="1"/>
  <c r="CI80" i="1"/>
  <c r="EU80" i="1"/>
  <c r="X80" i="1"/>
  <c r="CJ80" i="1"/>
  <c r="EV80" i="1"/>
  <c r="AW80" i="1"/>
  <c r="ES80" i="1"/>
  <c r="BI80" i="1"/>
  <c r="FH80" i="1"/>
  <c r="BX80" i="1"/>
  <c r="FW80" i="1"/>
  <c r="FM80" i="1"/>
  <c r="EQ80" i="1"/>
  <c r="DD80" i="1"/>
  <c r="S80" i="1"/>
  <c r="CS80" i="1"/>
  <c r="DE80" i="1"/>
  <c r="AD80" i="1"/>
  <c r="CP80" i="1"/>
  <c r="FB80" i="1"/>
  <c r="AE80" i="1"/>
  <c r="CQ80" i="1"/>
  <c r="FC80" i="1"/>
  <c r="AF80" i="1"/>
  <c r="CR80" i="1"/>
  <c r="FD80" i="1"/>
  <c r="BH80" i="1"/>
  <c r="FG80" i="1"/>
  <c r="BW80" i="1"/>
  <c r="FV80" i="1"/>
  <c r="CL80" i="1"/>
  <c r="T80" i="1"/>
  <c r="GD80" i="1"/>
  <c r="FN80" i="1"/>
  <c r="EA80" i="1"/>
  <c r="FX80" i="1"/>
  <c r="BE80" i="1"/>
  <c r="FP80" i="1"/>
  <c r="FE80" i="1"/>
  <c r="FQ80" i="1"/>
  <c r="EB80" i="1"/>
  <c r="CN80" i="1"/>
  <c r="AP80" i="1"/>
  <c r="B80" i="1"/>
  <c r="AT80" i="1"/>
  <c r="FR80" i="1"/>
  <c r="DG80" i="1"/>
  <c r="AV80" i="1"/>
  <c r="FT80" i="1"/>
  <c r="GF80" i="1"/>
  <c r="L80" i="1"/>
  <c r="BN80" i="1"/>
  <c r="E80" i="1"/>
  <c r="BA80" i="1"/>
  <c r="BY80" i="1"/>
  <c r="AH80" i="1"/>
  <c r="AL80" i="1"/>
  <c r="CX80" i="1"/>
  <c r="FJ80" i="1"/>
  <c r="AM80" i="1"/>
  <c r="CY80" i="1"/>
  <c r="FK80" i="1"/>
  <c r="AN80" i="1"/>
  <c r="CZ80" i="1"/>
  <c r="FL80" i="1"/>
  <c r="BV80" i="1"/>
  <c r="FU80" i="1"/>
  <c r="CK80" i="1"/>
  <c r="GG80" i="1"/>
  <c r="CW80" i="1"/>
  <c r="AQ80" i="1"/>
  <c r="AA80" i="1"/>
  <c r="GE80" i="1"/>
  <c r="ER80" i="1"/>
  <c r="R80" i="1"/>
  <c r="AG80" i="1"/>
  <c r="I80" i="1"/>
  <c r="DF80" i="1"/>
  <c r="AU80" i="1"/>
  <c r="FS80" i="1"/>
  <c r="DH80" i="1"/>
  <c r="CG80" i="1"/>
  <c r="CV80" i="1"/>
  <c r="DK80" i="1"/>
  <c r="AR80" i="1"/>
  <c r="FO80" i="1"/>
  <c r="DQ80" i="1"/>
  <c r="EG80" i="1"/>
  <c r="BB80" i="1"/>
  <c r="DN80" i="1"/>
  <c r="FZ80" i="1"/>
  <c r="BC80" i="1"/>
  <c r="DO80" i="1"/>
  <c r="GA80" i="1"/>
  <c r="BD80" i="1"/>
  <c r="DP80" i="1"/>
  <c r="GB80" i="1"/>
  <c r="CU80" i="1"/>
  <c r="K80" i="1"/>
  <c r="DJ80" i="1"/>
  <c r="Z80" i="1"/>
  <c r="DY80" i="1"/>
  <c r="CE80" i="1"/>
  <c r="BO80" i="1"/>
  <c r="AB80" i="1"/>
  <c r="Q80" i="1"/>
  <c r="CD80" i="1"/>
  <c r="EZ80" i="1"/>
  <c r="EC80" i="1"/>
  <c r="BF80" i="1"/>
  <c r="AO80" i="1"/>
  <c r="F80" i="1"/>
  <c r="BR80" i="1"/>
  <c r="ED80" i="1"/>
  <c r="G80" i="1"/>
  <c r="BS80" i="1"/>
  <c r="EE80" i="1"/>
  <c r="H80" i="1"/>
  <c r="BT80" i="1"/>
  <c r="EF80" i="1"/>
  <c r="U80" i="1"/>
  <c r="DT80" i="1"/>
  <c r="AJ80" i="1"/>
  <c r="EI80" i="1"/>
  <c r="AY80" i="1"/>
  <c r="EX80" i="1"/>
  <c r="DS80" i="1"/>
  <c r="DC80" i="1"/>
  <c r="BP80" i="1"/>
  <c r="CC80" i="1"/>
  <c r="EY80" i="1"/>
  <c r="M80" i="1"/>
  <c r="EK80" i="1"/>
  <c r="BG80" i="1"/>
  <c r="D80" i="1"/>
  <c r="A81" i="1"/>
  <c r="BJ80" i="1"/>
  <c r="DV80" i="1"/>
  <c r="GH80" i="1"/>
  <c r="BK80" i="1"/>
  <c r="DW80" i="1"/>
  <c r="GI80" i="1"/>
  <c r="BL80" i="1"/>
  <c r="DX80" i="1"/>
  <c r="J80" i="1"/>
  <c r="DI80" i="1"/>
  <c r="Y80" i="1"/>
  <c r="DU80" i="1"/>
  <c r="AK80" i="1"/>
  <c r="EJ80" i="1"/>
  <c r="DB80" i="1"/>
  <c r="CF80" i="1"/>
  <c r="AS80" i="1"/>
  <c r="AZ80" i="1"/>
  <c r="DM80" i="1"/>
  <c r="GC80" i="1"/>
  <c r="BU80" i="1"/>
  <c r="FA80" i="1"/>
  <c r="CT80" i="1"/>
  <c r="GK270" i="1" l="1"/>
  <c r="FA271" i="1"/>
  <c r="EJ271" i="1"/>
  <c r="BU271" i="1"/>
  <c r="AK271" i="1"/>
  <c r="GC271" i="1"/>
  <c r="DM271" i="1"/>
  <c r="CT271" i="1"/>
  <c r="DB271" i="1"/>
  <c r="BL271" i="1"/>
  <c r="GI271" i="1"/>
  <c r="DU271" i="1"/>
  <c r="CF271" i="1"/>
  <c r="GM271" i="1" s="1"/>
  <c r="BG271" i="1"/>
  <c r="EX271" i="1"/>
  <c r="H271" i="1"/>
  <c r="BF271" i="1"/>
  <c r="DY271" i="1"/>
  <c r="GA271" i="1"/>
  <c r="FO271" i="1"/>
  <c r="DF271" i="1"/>
  <c r="CW271" i="1"/>
  <c r="FK271" i="1"/>
  <c r="BA271" i="1"/>
  <c r="FR271" i="1"/>
  <c r="FP271" i="1"/>
  <c r="FV271" i="1"/>
  <c r="CQ271" i="1"/>
  <c r="DD271" i="1"/>
  <c r="AW271" i="1"/>
  <c r="CH271" i="1"/>
  <c r="BQ271" i="1"/>
  <c r="EW271" i="1"/>
  <c r="CA271" i="1"/>
  <c r="DW271" i="1"/>
  <c r="EK271" i="1"/>
  <c r="AY271" i="1"/>
  <c r="EE271" i="1"/>
  <c r="EC271" i="1"/>
  <c r="Z271" i="1"/>
  <c r="DO271" i="1"/>
  <c r="AR271" i="1"/>
  <c r="I271" i="1"/>
  <c r="GG271" i="1"/>
  <c r="CY271" i="1"/>
  <c r="E271" i="1"/>
  <c r="AT271" i="1"/>
  <c r="BE271" i="1"/>
  <c r="BW271" i="1"/>
  <c r="AE271" i="1"/>
  <c r="EQ271" i="1"/>
  <c r="EV271" i="1"/>
  <c r="V271" i="1"/>
  <c r="FY271" i="1"/>
  <c r="AX271" i="1"/>
  <c r="O271" i="1"/>
  <c r="BK271" i="1"/>
  <c r="M271" i="1"/>
  <c r="EI271" i="1"/>
  <c r="BS271" i="1"/>
  <c r="EZ271" i="1"/>
  <c r="DJ271" i="1"/>
  <c r="BC271" i="1"/>
  <c r="DK271" i="1"/>
  <c r="AG271" i="1"/>
  <c r="CK271" i="1"/>
  <c r="AM271" i="1"/>
  <c r="BN271" i="1"/>
  <c r="FX271" i="1"/>
  <c r="FG271" i="1"/>
  <c r="FB271" i="1"/>
  <c r="FM271" i="1"/>
  <c r="CJ271" i="1"/>
  <c r="CO271" i="1"/>
  <c r="DL271" i="1"/>
  <c r="EH271" i="1"/>
  <c r="EL271" i="1"/>
  <c r="Y271" i="1"/>
  <c r="AJ271" i="1"/>
  <c r="G271" i="1"/>
  <c r="CD271" i="1"/>
  <c r="K271" i="1"/>
  <c r="FZ271" i="1"/>
  <c r="CV271" i="1"/>
  <c r="R271" i="1"/>
  <c r="FU271" i="1"/>
  <c r="FJ271" i="1"/>
  <c r="L271" i="1"/>
  <c r="AP271" i="1"/>
  <c r="EA271" i="1"/>
  <c r="BH271" i="1"/>
  <c r="CP271" i="1"/>
  <c r="FW271" i="1"/>
  <c r="X271" i="1"/>
  <c r="DR271" i="1"/>
  <c r="CM271" i="1"/>
  <c r="AI271" i="1"/>
  <c r="BZ271" i="1"/>
  <c r="EY271" i="1"/>
  <c r="DI271" i="1"/>
  <c r="CC271" i="1"/>
  <c r="Q271" i="1"/>
  <c r="CU271" i="1"/>
  <c r="DN271" i="1"/>
  <c r="CG271" i="1"/>
  <c r="GN271" i="1" s="1"/>
  <c r="ER271" i="1"/>
  <c r="BV271" i="1"/>
  <c r="CX271" i="1"/>
  <c r="GF271" i="1"/>
  <c r="CN271" i="1"/>
  <c r="FN271" i="1"/>
  <c r="FD271" i="1"/>
  <c r="AD271" i="1"/>
  <c r="BX271" i="1"/>
  <c r="EU271" i="1"/>
  <c r="EO271" i="1"/>
  <c r="DZ271" i="1"/>
  <c r="EN271" i="1"/>
  <c r="N271" i="1"/>
  <c r="GH271" i="1"/>
  <c r="AZ271" i="1"/>
  <c r="DV271" i="1"/>
  <c r="DT271" i="1"/>
  <c r="ED271" i="1"/>
  <c r="AS271" i="1"/>
  <c r="J271" i="1"/>
  <c r="BJ271" i="1"/>
  <c r="BP271" i="1"/>
  <c r="U271" i="1"/>
  <c r="BR271" i="1"/>
  <c r="AB271" i="1"/>
  <c r="GB271" i="1"/>
  <c r="BB271" i="1"/>
  <c r="DH271" i="1"/>
  <c r="GE271" i="1"/>
  <c r="FL271" i="1"/>
  <c r="AL271" i="1"/>
  <c r="FT271" i="1"/>
  <c r="EB271" i="1"/>
  <c r="GD271" i="1"/>
  <c r="CR271" i="1"/>
  <c r="DE271" i="1"/>
  <c r="FH271" i="1"/>
  <c r="CI271" i="1"/>
  <c r="DA271" i="1"/>
  <c r="EP271" i="1"/>
  <c r="CB271" i="1"/>
  <c r="DX271" i="1"/>
  <c r="DC271" i="1"/>
  <c r="EF271" i="1"/>
  <c r="F271" i="1"/>
  <c r="BO271" i="1"/>
  <c r="DP271" i="1"/>
  <c r="EG271" i="1"/>
  <c r="FS271" i="1"/>
  <c r="AA271" i="1"/>
  <c r="CZ271" i="1"/>
  <c r="AH271" i="1"/>
  <c r="AV271" i="1"/>
  <c r="FQ271" i="1"/>
  <c r="T271" i="1"/>
  <c r="AF271" i="1"/>
  <c r="CS271" i="1"/>
  <c r="BI271" i="1"/>
  <c r="W271" i="1"/>
  <c r="FF271" i="1"/>
  <c r="FI271" i="1"/>
  <c r="P271" i="1"/>
  <c r="DS271" i="1"/>
  <c r="BT271" i="1"/>
  <c r="AO271" i="1"/>
  <c r="CE271" i="1"/>
  <c r="GL271" i="1" s="1"/>
  <c r="BD271" i="1"/>
  <c r="DQ271" i="1"/>
  <c r="AU271" i="1"/>
  <c r="AQ271" i="1"/>
  <c r="AN271" i="1"/>
  <c r="BY271" i="1"/>
  <c r="DG271" i="1"/>
  <c r="FE271" i="1"/>
  <c r="CL271" i="1"/>
  <c r="FC271" i="1"/>
  <c r="S271" i="1"/>
  <c r="ES271" i="1"/>
  <c r="ET271" i="1"/>
  <c r="AC271" i="1"/>
  <c r="BM271" i="1"/>
  <c r="EM271" i="1"/>
  <c r="S81" i="1"/>
  <c r="CE81" i="1"/>
  <c r="EQ81" i="1"/>
  <c r="AB81" i="1"/>
  <c r="CN81" i="1"/>
  <c r="EZ81" i="1"/>
  <c r="AC81" i="1"/>
  <c r="CO81" i="1"/>
  <c r="FA81" i="1"/>
  <c r="BB81" i="1"/>
  <c r="EX81" i="1"/>
  <c r="CB81" i="1"/>
  <c r="GA81" i="1"/>
  <c r="CQ81" i="1"/>
  <c r="V81" i="1"/>
  <c r="GC81" i="1"/>
  <c r="FJ81" i="1"/>
  <c r="DW81" i="1"/>
  <c r="EW81" i="1"/>
  <c r="BS81" i="1"/>
  <c r="H81" i="1"/>
  <c r="DI81" i="1"/>
  <c r="BV81" i="1"/>
  <c r="BZ81" i="1"/>
  <c r="AA81" i="1"/>
  <c r="CM81" i="1"/>
  <c r="EY81" i="1"/>
  <c r="AJ81" i="1"/>
  <c r="CV81" i="1"/>
  <c r="FH81" i="1"/>
  <c r="AK81" i="1"/>
  <c r="CW81" i="1"/>
  <c r="FI81" i="1"/>
  <c r="BM81" i="1"/>
  <c r="FL81" i="1"/>
  <c r="CP81" i="1"/>
  <c r="F81" i="1"/>
  <c r="DB81" i="1"/>
  <c r="AM81" i="1"/>
  <c r="W81" i="1"/>
  <c r="GD81" i="1"/>
  <c r="ET81" i="1"/>
  <c r="GI81" i="1"/>
  <c r="CS81" i="1"/>
  <c r="AW81" i="1"/>
  <c r="FU81" i="1"/>
  <c r="FT81" i="1"/>
  <c r="DH81" i="1"/>
  <c r="AI81" i="1"/>
  <c r="CU81" i="1"/>
  <c r="FG81" i="1"/>
  <c r="AR81" i="1"/>
  <c r="DD81" i="1"/>
  <c r="FP81" i="1"/>
  <c r="AS81" i="1"/>
  <c r="DE81" i="1"/>
  <c r="FQ81" i="1"/>
  <c r="CA81" i="1"/>
  <c r="FZ81" i="1"/>
  <c r="DA81" i="1"/>
  <c r="Q81" i="1"/>
  <c r="DP81" i="1"/>
  <c r="BJ81" i="1"/>
  <c r="AT81" i="1"/>
  <c r="G81" i="1"/>
  <c r="FK81" i="1"/>
  <c r="AF81" i="1"/>
  <c r="EE81" i="1"/>
  <c r="DG81" i="1"/>
  <c r="AX81" i="1"/>
  <c r="I81" i="1"/>
  <c r="EF81" i="1"/>
  <c r="AQ81" i="1"/>
  <c r="DC81" i="1"/>
  <c r="FO81" i="1"/>
  <c r="AZ81" i="1"/>
  <c r="DL81" i="1"/>
  <c r="FX81" i="1"/>
  <c r="BA81" i="1"/>
  <c r="DM81" i="1"/>
  <c r="FY81" i="1"/>
  <c r="CL81" i="1"/>
  <c r="P81" i="1"/>
  <c r="DO81" i="1"/>
  <c r="AE81" i="1"/>
  <c r="ED81" i="1"/>
  <c r="CD81" i="1"/>
  <c r="BK81" i="1"/>
  <c r="X81" i="1"/>
  <c r="GH81" i="1"/>
  <c r="BF81" i="1"/>
  <c r="FE81" i="1"/>
  <c r="EV81" i="1"/>
  <c r="EG81" i="1"/>
  <c r="FV81" i="1"/>
  <c r="DJ81" i="1"/>
  <c r="AY81" i="1"/>
  <c r="DK81" i="1"/>
  <c r="FW81" i="1"/>
  <c r="BH81" i="1"/>
  <c r="DT81" i="1"/>
  <c r="GF81" i="1"/>
  <c r="BI81" i="1"/>
  <c r="DU81" i="1"/>
  <c r="GG81" i="1"/>
  <c r="CZ81" i="1"/>
  <c r="AD81" i="1"/>
  <c r="DZ81" i="1"/>
  <c r="AP81" i="1"/>
  <c r="EO81" i="1"/>
  <c r="CX81" i="1"/>
  <c r="CH81" i="1"/>
  <c r="AU81" i="1"/>
  <c r="Y81" i="1"/>
  <c r="CR81" i="1"/>
  <c r="B81" i="1"/>
  <c r="R81" i="1"/>
  <c r="BT81" i="1"/>
  <c r="J81" i="1"/>
  <c r="BG81" i="1"/>
  <c r="DS81" i="1"/>
  <c r="GE81" i="1"/>
  <c r="BP81" i="1"/>
  <c r="EB81" i="1"/>
  <c r="E81" i="1"/>
  <c r="BQ81" i="1"/>
  <c r="EC81" i="1"/>
  <c r="O81" i="1"/>
  <c r="DN81" i="1"/>
  <c r="AO81" i="1"/>
  <c r="EN81" i="1"/>
  <c r="BD81" i="1"/>
  <c r="FC81" i="1"/>
  <c r="DR81" i="1"/>
  <c r="CY81" i="1"/>
  <c r="BL81" i="1"/>
  <c r="BE81" i="1"/>
  <c r="DX81" i="1"/>
  <c r="AL81" i="1"/>
  <c r="CT81" i="1"/>
  <c r="EU81" i="1"/>
  <c r="N81" i="1"/>
  <c r="K81" i="1"/>
  <c r="BW81" i="1"/>
  <c r="EI81" i="1"/>
  <c r="T81" i="1"/>
  <c r="CF81" i="1"/>
  <c r="ER81" i="1"/>
  <c r="U81" i="1"/>
  <c r="CG81" i="1"/>
  <c r="ES81" i="1"/>
  <c r="AN81" i="1"/>
  <c r="EM81" i="1"/>
  <c r="BN81" i="1"/>
  <c r="FM81" i="1"/>
  <c r="CC81" i="1"/>
  <c r="GB81" i="1"/>
  <c r="FF81" i="1"/>
  <c r="EP81" i="1"/>
  <c r="DF81" i="1"/>
  <c r="DQ81" i="1"/>
  <c r="AG81" i="1"/>
  <c r="EH81" i="1"/>
  <c r="AV81" i="1"/>
  <c r="FR81" i="1"/>
  <c r="D81" i="1"/>
  <c r="A82" i="1"/>
  <c r="BO81" i="1"/>
  <c r="EA81" i="1"/>
  <c r="L81" i="1"/>
  <c r="BX81" i="1"/>
  <c r="EJ81" i="1"/>
  <c r="M81" i="1"/>
  <c r="BY81" i="1"/>
  <c r="EK81" i="1"/>
  <c r="Z81" i="1"/>
  <c r="DY81" i="1"/>
  <c r="BC81" i="1"/>
  <c r="FB81" i="1"/>
  <c r="BR81" i="1"/>
  <c r="FN81" i="1"/>
  <c r="EL81" i="1"/>
  <c r="DV81" i="1"/>
  <c r="CI81" i="1"/>
  <c r="CK81" i="1"/>
  <c r="FD81" i="1"/>
  <c r="CJ81" i="1"/>
  <c r="FS81" i="1"/>
  <c r="BU81" i="1"/>
  <c r="AH81" i="1"/>
  <c r="GK271" i="1" l="1"/>
  <c r="BU272" i="1"/>
  <c r="FS272" i="1"/>
  <c r="BR272" i="1"/>
  <c r="AH272" i="1"/>
  <c r="EL272" i="1"/>
  <c r="BY272" i="1"/>
  <c r="EJ272" i="1"/>
  <c r="AV272" i="1"/>
  <c r="CC272" i="1"/>
  <c r="CT272" i="1"/>
  <c r="CF272" i="1"/>
  <c r="GL272" i="1" s="1"/>
  <c r="BD272" i="1"/>
  <c r="DO272" i="1"/>
  <c r="CP272" i="1"/>
  <c r="CI272" i="1"/>
  <c r="DV272" i="1"/>
  <c r="EK272" i="1"/>
  <c r="EP272" i="1"/>
  <c r="ES272" i="1"/>
  <c r="K272" i="1"/>
  <c r="CY272" i="1"/>
  <c r="EC272" i="1"/>
  <c r="J272" i="1"/>
  <c r="CX272" i="1"/>
  <c r="BI272" i="1"/>
  <c r="FV272" i="1"/>
  <c r="CD272" i="1"/>
  <c r="BA272" i="1"/>
  <c r="I272" i="1"/>
  <c r="BJ272" i="1"/>
  <c r="AS272" i="1"/>
  <c r="FT272" i="1"/>
  <c r="AM272" i="1"/>
  <c r="AK272" i="1"/>
  <c r="BV272" i="1"/>
  <c r="V272" i="1"/>
  <c r="AC272" i="1"/>
  <c r="FF272" i="1"/>
  <c r="CG272" i="1"/>
  <c r="GM272" i="1" s="1"/>
  <c r="N272" i="1"/>
  <c r="DR272" i="1"/>
  <c r="BQ272" i="1"/>
  <c r="BT272" i="1"/>
  <c r="EO272" i="1"/>
  <c r="GF272" i="1"/>
  <c r="EG272" i="1"/>
  <c r="ED272" i="1"/>
  <c r="FX272" i="1"/>
  <c r="AX272" i="1"/>
  <c r="DP272" i="1"/>
  <c r="FP272" i="1"/>
  <c r="FU272" i="1"/>
  <c r="DB272" i="1"/>
  <c r="FH272" i="1"/>
  <c r="DI272" i="1"/>
  <c r="CQ272" i="1"/>
  <c r="EZ272" i="1"/>
  <c r="FN272" i="1"/>
  <c r="M272" i="1"/>
  <c r="FR272" i="1"/>
  <c r="GB272" i="1"/>
  <c r="U272" i="1"/>
  <c r="EU272" i="1"/>
  <c r="FC272" i="1"/>
  <c r="E272" i="1"/>
  <c r="R272" i="1"/>
  <c r="AP272" i="1"/>
  <c r="DT272" i="1"/>
  <c r="EV272" i="1"/>
  <c r="AE272" i="1"/>
  <c r="DL272" i="1"/>
  <c r="DG272" i="1"/>
  <c r="Q272" i="1"/>
  <c r="DD272" i="1"/>
  <c r="AW272" i="1"/>
  <c r="F272" i="1"/>
  <c r="CV272" i="1"/>
  <c r="H272" i="1"/>
  <c r="GA272" i="1"/>
  <c r="CN272" i="1"/>
  <c r="FE272" i="1"/>
  <c r="CS272" i="1"/>
  <c r="AJ272" i="1"/>
  <c r="BS272" i="1"/>
  <c r="CB272" i="1"/>
  <c r="AB272" i="1"/>
  <c r="AL272" i="1"/>
  <c r="EN272" i="1"/>
  <c r="BP272" i="1"/>
  <c r="CR272" i="1"/>
  <c r="AD272" i="1"/>
  <c r="FW272" i="1"/>
  <c r="BF272" i="1"/>
  <c r="P272" i="1"/>
  <c r="FO272" i="1"/>
  <c r="AF272" i="1"/>
  <c r="FZ272" i="1"/>
  <c r="FG272" i="1"/>
  <c r="GI272" i="1"/>
  <c r="FL272" i="1"/>
  <c r="EY272" i="1"/>
  <c r="EW272" i="1"/>
  <c r="EX272" i="1"/>
  <c r="EQ272" i="1"/>
  <c r="DZ272" i="1"/>
  <c r="AZ272" i="1"/>
  <c r="AR272" i="1"/>
  <c r="CJ272" i="1"/>
  <c r="FB272" i="1"/>
  <c r="BX272" i="1"/>
  <c r="EH272" i="1"/>
  <c r="FM272" i="1"/>
  <c r="FD272" i="1"/>
  <c r="BC272" i="1"/>
  <c r="L272" i="1"/>
  <c r="AG272" i="1"/>
  <c r="BN272" i="1"/>
  <c r="T272" i="1"/>
  <c r="DX272" i="1"/>
  <c r="AO272" i="1"/>
  <c r="GE272" i="1"/>
  <c r="Y272" i="1"/>
  <c r="CZ272" i="1"/>
  <c r="DK272" i="1"/>
  <c r="GH272" i="1"/>
  <c r="CL272" i="1"/>
  <c r="DC272" i="1"/>
  <c r="FK272" i="1"/>
  <c r="CA272" i="1"/>
  <c r="CU272" i="1"/>
  <c r="ET272" i="1"/>
  <c r="BM272" i="1"/>
  <c r="CM272" i="1"/>
  <c r="DW272" i="1"/>
  <c r="BB272" i="1"/>
  <c r="CE272" i="1"/>
  <c r="ER272" i="1"/>
  <c r="BH272" i="1"/>
  <c r="DA272" i="1"/>
  <c r="DY272" i="1"/>
  <c r="EA272" i="1"/>
  <c r="DQ272" i="1"/>
  <c r="EM272" i="1"/>
  <c r="EI272" i="1"/>
  <c r="BE272" i="1"/>
  <c r="DN272" i="1"/>
  <c r="DS272" i="1"/>
  <c r="AU272" i="1"/>
  <c r="GG272" i="1"/>
  <c r="AY272" i="1"/>
  <c r="X272" i="1"/>
  <c r="FY272" i="1"/>
  <c r="AQ272" i="1"/>
  <c r="G272" i="1"/>
  <c r="FQ272" i="1"/>
  <c r="AI272" i="1"/>
  <c r="GD272" i="1"/>
  <c r="FI272" i="1"/>
  <c r="AA272" i="1"/>
  <c r="FJ272" i="1"/>
  <c r="FA272" i="1"/>
  <c r="S272" i="1"/>
  <c r="EB272" i="1"/>
  <c r="EE272" i="1"/>
  <c r="CK272" i="1"/>
  <c r="Z272" i="1"/>
  <c r="BO272" i="1"/>
  <c r="DF272" i="1"/>
  <c r="AN272" i="1"/>
  <c r="BW272" i="1"/>
  <c r="BL272" i="1"/>
  <c r="O272" i="1"/>
  <c r="BG272" i="1"/>
  <c r="CH272" i="1"/>
  <c r="GN272" i="1" s="1"/>
  <c r="DU272" i="1"/>
  <c r="DJ272" i="1"/>
  <c r="BK272" i="1"/>
  <c r="DM272" i="1"/>
  <c r="EF272" i="1"/>
  <c r="AT272" i="1"/>
  <c r="DE272" i="1"/>
  <c r="DH272" i="1"/>
  <c r="W272" i="1"/>
  <c r="CW272" i="1"/>
  <c r="BZ272" i="1"/>
  <c r="GC272" i="1"/>
  <c r="CO272" i="1"/>
  <c r="P82" i="1"/>
  <c r="CB82" i="1"/>
  <c r="EN82" i="1"/>
  <c r="Y82" i="1"/>
  <c r="CK82" i="1"/>
  <c r="EW82" i="1"/>
  <c r="AH82" i="1"/>
  <c r="CT82" i="1"/>
  <c r="FF82" i="1"/>
  <c r="BG82" i="1"/>
  <c r="FC82" i="1"/>
  <c r="BS82" i="1"/>
  <c r="FR82" i="1"/>
  <c r="CH82" i="1"/>
  <c r="GG82" i="1"/>
  <c r="FB82" i="1"/>
  <c r="EL82" i="1"/>
  <c r="DV82" i="1"/>
  <c r="FK82" i="1"/>
  <c r="AR82" i="1"/>
  <c r="FA82" i="1"/>
  <c r="BO82" i="1"/>
  <c r="CM82" i="1"/>
  <c r="DK82" i="1"/>
  <c r="X82" i="1"/>
  <c r="CJ82" i="1"/>
  <c r="EV82" i="1"/>
  <c r="AG82" i="1"/>
  <c r="CS82" i="1"/>
  <c r="FE82" i="1"/>
  <c r="AP82" i="1"/>
  <c r="DB82" i="1"/>
  <c r="FN82" i="1"/>
  <c r="BR82" i="1"/>
  <c r="FQ82" i="1"/>
  <c r="CG82" i="1"/>
  <c r="GF82" i="1"/>
  <c r="CV82" i="1"/>
  <c r="O82" i="1"/>
  <c r="FY82" i="1"/>
  <c r="FI82" i="1"/>
  <c r="EM82" i="1"/>
  <c r="E82" i="1"/>
  <c r="BX82" i="1"/>
  <c r="AA82" i="1"/>
  <c r="EQ82" i="1"/>
  <c r="FW82" i="1"/>
  <c r="D82" i="1"/>
  <c r="AF82" i="1"/>
  <c r="CR82" i="1"/>
  <c r="FD82" i="1"/>
  <c r="AO82" i="1"/>
  <c r="DA82" i="1"/>
  <c r="FM82" i="1"/>
  <c r="AX82" i="1"/>
  <c r="DJ82" i="1"/>
  <c r="FV82" i="1"/>
  <c r="CF82" i="1"/>
  <c r="GE82" i="1"/>
  <c r="CU82" i="1"/>
  <c r="K82" i="1"/>
  <c r="DG82" i="1"/>
  <c r="AL82" i="1"/>
  <c r="S82" i="1"/>
  <c r="FZ82" i="1"/>
  <c r="FJ82" i="1"/>
  <c r="AK82" i="1"/>
  <c r="DD82" i="1"/>
  <c r="BY82" i="1"/>
  <c r="AY82" i="1"/>
  <c r="GH82" i="1"/>
  <c r="EA82" i="1"/>
  <c r="AN82" i="1"/>
  <c r="CZ82" i="1"/>
  <c r="FL82" i="1"/>
  <c r="AW82" i="1"/>
  <c r="DI82" i="1"/>
  <c r="FU82" i="1"/>
  <c r="BF82" i="1"/>
  <c r="DR82" i="1"/>
  <c r="GD82" i="1"/>
  <c r="CQ82" i="1"/>
  <c r="G82" i="1"/>
  <c r="DF82" i="1"/>
  <c r="V82" i="1"/>
  <c r="DU82" i="1"/>
  <c r="BC82" i="1"/>
  <c r="AM82" i="1"/>
  <c r="W82" i="1"/>
  <c r="GA82" i="1"/>
  <c r="BQ82" i="1"/>
  <c r="EJ82" i="1"/>
  <c r="DW82" i="1"/>
  <c r="EU82" i="1"/>
  <c r="N82" i="1"/>
  <c r="B82" i="1"/>
  <c r="AV82" i="1"/>
  <c r="DH82" i="1"/>
  <c r="FT82" i="1"/>
  <c r="BE82" i="1"/>
  <c r="DQ82" i="1"/>
  <c r="GC82" i="1"/>
  <c r="BN82" i="1"/>
  <c r="DZ82" i="1"/>
  <c r="F82" i="1"/>
  <c r="DE82" i="1"/>
  <c r="U82" i="1"/>
  <c r="DT82" i="1"/>
  <c r="AJ82" i="1"/>
  <c r="EI82" i="1"/>
  <c r="BZ82" i="1"/>
  <c r="BJ82" i="1"/>
  <c r="AQ82" i="1"/>
  <c r="AD82" i="1"/>
  <c r="DC82" i="1"/>
  <c r="FP82" i="1"/>
  <c r="FX82" i="1"/>
  <c r="BA82" i="1"/>
  <c r="AB82" i="1"/>
  <c r="DY82" i="1"/>
  <c r="BV82" i="1"/>
  <c r="DS82" i="1"/>
  <c r="EE82" i="1"/>
  <c r="ET82" i="1"/>
  <c r="CA82" i="1"/>
  <c r="BP82" i="1"/>
  <c r="M82" i="1"/>
  <c r="EY82" i="1"/>
  <c r="H82" i="1"/>
  <c r="BT82" i="1"/>
  <c r="Q82" i="1"/>
  <c r="CC82" i="1"/>
  <c r="Z82" i="1"/>
  <c r="EX82" i="1"/>
  <c r="ER82" i="1"/>
  <c r="FG82" i="1"/>
  <c r="FS82" i="1"/>
  <c r="DO82" i="1"/>
  <c r="EB82" i="1"/>
  <c r="DL82" i="1"/>
  <c r="EZ82" i="1"/>
  <c r="BD82" i="1"/>
  <c r="DP82" i="1"/>
  <c r="GB82" i="1"/>
  <c r="BM82" i="1"/>
  <c r="J82" i="1"/>
  <c r="EH82" i="1"/>
  <c r="T82" i="1"/>
  <c r="AI82" i="1"/>
  <c r="AU82" i="1"/>
  <c r="CW82" i="1"/>
  <c r="BK82" i="1"/>
  <c r="EC82" i="1"/>
  <c r="AZ82" i="1"/>
  <c r="AC82" i="1"/>
  <c r="EF82" i="1"/>
  <c r="EO82" i="1"/>
  <c r="CL82" i="1"/>
  <c r="AS82" i="1"/>
  <c r="BH82" i="1"/>
  <c r="BW82" i="1"/>
  <c r="EK82" i="1"/>
  <c r="CY82" i="1"/>
  <c r="L82" i="1"/>
  <c r="GI82" i="1"/>
  <c r="CO82" i="1"/>
  <c r="A83" i="1"/>
  <c r="BL82" i="1"/>
  <c r="DX82" i="1"/>
  <c r="I82" i="1"/>
  <c r="BU82" i="1"/>
  <c r="EG82" i="1"/>
  <c r="R82" i="1"/>
  <c r="CD82" i="1"/>
  <c r="EP82" i="1"/>
  <c r="AE82" i="1"/>
  <c r="ED82" i="1"/>
  <c r="AT82" i="1"/>
  <c r="ES82" i="1"/>
  <c r="BI82" i="1"/>
  <c r="FH82" i="1"/>
  <c r="DN82" i="1"/>
  <c r="CX82" i="1"/>
  <c r="CE82" i="1"/>
  <c r="CP82" i="1"/>
  <c r="FO82" i="1"/>
  <c r="BB82" i="1"/>
  <c r="DM82" i="1"/>
  <c r="CI82" i="1"/>
  <c r="CN82" i="1"/>
  <c r="GK272" i="1" l="1"/>
  <c r="CI273" i="1"/>
  <c r="GN273" i="1" s="1"/>
  <c r="FH273" i="1"/>
  <c r="R273" i="1"/>
  <c r="GI273" i="1"/>
  <c r="EO273" i="1"/>
  <c r="AI273" i="1"/>
  <c r="EZ273" i="1"/>
  <c r="Z273" i="1"/>
  <c r="CA273" i="1"/>
  <c r="FX273" i="1"/>
  <c r="AJ273" i="1"/>
  <c r="DQ273" i="1"/>
  <c r="DW273" i="1"/>
  <c r="V273" i="1"/>
  <c r="DI273" i="1"/>
  <c r="BY273" i="1"/>
  <c r="DM273" i="1"/>
  <c r="BI273" i="1"/>
  <c r="EG273" i="1"/>
  <c r="L273" i="1"/>
  <c r="EF273" i="1"/>
  <c r="T273" i="1"/>
  <c r="DL273" i="1"/>
  <c r="CC273" i="1"/>
  <c r="ET273" i="1"/>
  <c r="FP273" i="1"/>
  <c r="DT273" i="1"/>
  <c r="BE273" i="1"/>
  <c r="EJ273" i="1"/>
  <c r="DF273" i="1"/>
  <c r="AW273" i="1"/>
  <c r="DD273" i="1"/>
  <c r="CU273" i="1"/>
  <c r="AO273" i="1"/>
  <c r="BB273" i="1"/>
  <c r="ES273" i="1"/>
  <c r="BU273" i="1"/>
  <c r="CY273" i="1"/>
  <c r="AC273" i="1"/>
  <c r="EH273" i="1"/>
  <c r="EB273" i="1"/>
  <c r="Q273" i="1"/>
  <c r="EE273" i="1"/>
  <c r="DC273" i="1"/>
  <c r="U273" i="1"/>
  <c r="FT273" i="1"/>
  <c r="BQ273" i="1"/>
  <c r="G273" i="1"/>
  <c r="FL273" i="1"/>
  <c r="AK273" i="1"/>
  <c r="GE273" i="1"/>
  <c r="FD273" i="1"/>
  <c r="AT273" i="1"/>
  <c r="EK273" i="1"/>
  <c r="J273" i="1"/>
  <c r="BT273" i="1"/>
  <c r="AD273" i="1"/>
  <c r="DH273" i="1"/>
  <c r="CQ273" i="1"/>
  <c r="FJ273" i="1"/>
  <c r="CF273" i="1"/>
  <c r="ED273" i="1"/>
  <c r="BW273" i="1"/>
  <c r="BM273" i="1"/>
  <c r="H273" i="1"/>
  <c r="AQ273" i="1"/>
  <c r="AV273" i="1"/>
  <c r="GD273" i="1"/>
  <c r="FZ273" i="1"/>
  <c r="AF273" i="1"/>
  <c r="CE273" i="1"/>
  <c r="AE273" i="1"/>
  <c r="BL273" i="1"/>
  <c r="BH273" i="1"/>
  <c r="BK273" i="1"/>
  <c r="GB273" i="1"/>
  <c r="FG273" i="1"/>
  <c r="EY273" i="1"/>
  <c r="DY273" i="1"/>
  <c r="BJ273" i="1"/>
  <c r="DZ273" i="1"/>
  <c r="AM273" i="1"/>
  <c r="DR273" i="1"/>
  <c r="EA273" i="1"/>
  <c r="S273" i="1"/>
  <c r="DJ273" i="1"/>
  <c r="CX273" i="1"/>
  <c r="EP273" i="1"/>
  <c r="AS273" i="1"/>
  <c r="CW273" i="1"/>
  <c r="DP273" i="1"/>
  <c r="ER273" i="1"/>
  <c r="M273" i="1"/>
  <c r="AB273" i="1"/>
  <c r="BZ273" i="1"/>
  <c r="BN273" i="1"/>
  <c r="N273" i="1"/>
  <c r="BC273" i="1"/>
  <c r="BF273" i="1"/>
  <c r="GH273" i="1"/>
  <c r="AL273" i="1"/>
  <c r="AX273" i="1"/>
  <c r="FO273" i="1"/>
  <c r="I273" i="1"/>
  <c r="AZ273" i="1"/>
  <c r="DO273" i="1"/>
  <c r="DS273" i="1"/>
  <c r="DE273" i="1"/>
  <c r="GA273" i="1"/>
  <c r="CZ273" i="1"/>
  <c r="CR273" i="1"/>
  <c r="CP273" i="1"/>
  <c r="DX273" i="1"/>
  <c r="EC273" i="1"/>
  <c r="FS273" i="1"/>
  <c r="BV273" i="1"/>
  <c r="F273" i="1"/>
  <c r="W273" i="1"/>
  <c r="AN273" i="1"/>
  <c r="FV273" i="1"/>
  <c r="CN273" i="1"/>
  <c r="DN273" i="1"/>
  <c r="CD273" i="1"/>
  <c r="CO273" i="1"/>
  <c r="CL273" i="1"/>
  <c r="AU273" i="1"/>
  <c r="BD273" i="1"/>
  <c r="EX273" i="1"/>
  <c r="BP273" i="1"/>
  <c r="BA273" i="1"/>
  <c r="EI273" i="1"/>
  <c r="GC273" i="1"/>
  <c r="EU273" i="1"/>
  <c r="DU273" i="1"/>
  <c r="FU273" i="1"/>
  <c r="AY273" i="1"/>
  <c r="DG273" i="1"/>
  <c r="FM273" i="1"/>
  <c r="K273" i="1"/>
  <c r="DA273" i="1"/>
  <c r="FY273" i="1"/>
  <c r="DB273" i="1"/>
  <c r="DK273" i="1"/>
  <c r="FB273" i="1"/>
  <c r="CT273" i="1"/>
  <c r="FW273" i="1"/>
  <c r="O273" i="1"/>
  <c r="AP273" i="1"/>
  <c r="CM273" i="1"/>
  <c r="GG273" i="1"/>
  <c r="AH273" i="1"/>
  <c r="EQ273" i="1"/>
  <c r="CV273" i="1"/>
  <c r="FE273" i="1"/>
  <c r="BO273" i="1"/>
  <c r="CH273" i="1"/>
  <c r="GM273" i="1" s="1"/>
  <c r="EW273" i="1"/>
  <c r="AA273" i="1"/>
  <c r="GF273" i="1"/>
  <c r="CS273" i="1"/>
  <c r="FA273" i="1"/>
  <c r="FR273" i="1"/>
  <c r="CK273" i="1"/>
  <c r="BX273" i="1"/>
  <c r="CG273" i="1"/>
  <c r="GL273" i="1" s="1"/>
  <c r="AG273" i="1"/>
  <c r="AR273" i="1"/>
  <c r="BS273" i="1"/>
  <c r="Y273" i="1"/>
  <c r="E273" i="1"/>
  <c r="FQ273" i="1"/>
  <c r="EV273" i="1"/>
  <c r="FK273" i="1"/>
  <c r="FC273" i="1"/>
  <c r="EN273" i="1"/>
  <c r="EM273" i="1"/>
  <c r="BR273" i="1"/>
  <c r="CJ273" i="1"/>
  <c r="DV273" i="1"/>
  <c r="BG273" i="1"/>
  <c r="CB273" i="1"/>
  <c r="FI273" i="1"/>
  <c r="FN273" i="1"/>
  <c r="X273" i="1"/>
  <c r="EL273" i="1"/>
  <c r="FF273" i="1"/>
  <c r="P273" i="1"/>
  <c r="M83" i="1"/>
  <c r="BY83" i="1"/>
  <c r="EK83" i="1"/>
  <c r="N83" i="1"/>
  <c r="BZ83" i="1"/>
  <c r="EL83" i="1"/>
  <c r="O83" i="1"/>
  <c r="CA83" i="1"/>
  <c r="EM83" i="1"/>
  <c r="Y83" i="1"/>
  <c r="DX83" i="1"/>
  <c r="AY83" i="1"/>
  <c r="EX83" i="1"/>
  <c r="CB83" i="1"/>
  <c r="FX83" i="1"/>
  <c r="FD83" i="1"/>
  <c r="EH83" i="1"/>
  <c r="DR83" i="1"/>
  <c r="EP83" i="1"/>
  <c r="T83" i="1"/>
  <c r="EB83" i="1"/>
  <c r="CN83" i="1"/>
  <c r="BT83" i="1"/>
  <c r="DT83" i="1"/>
  <c r="AC83" i="1"/>
  <c r="CO83" i="1"/>
  <c r="FA83" i="1"/>
  <c r="AD83" i="1"/>
  <c r="CP83" i="1"/>
  <c r="FB83" i="1"/>
  <c r="AE83" i="1"/>
  <c r="CQ83" i="1"/>
  <c r="FC83" i="1"/>
  <c r="AX83" i="1"/>
  <c r="EW83" i="1"/>
  <c r="BX83" i="1"/>
  <c r="FW83" i="1"/>
  <c r="DA83" i="1"/>
  <c r="AH83" i="1"/>
  <c r="R83" i="1"/>
  <c r="GB83" i="1"/>
  <c r="J83" i="1"/>
  <c r="AQ83" i="1"/>
  <c r="GE83" i="1"/>
  <c r="AK83" i="1"/>
  <c r="FI83" i="1"/>
  <c r="CX83" i="1"/>
  <c r="AM83" i="1"/>
  <c r="FK83" i="1"/>
  <c r="FH83" i="1"/>
  <c r="P83" i="1"/>
  <c r="AI83" i="1"/>
  <c r="AV83" i="1"/>
  <c r="EA83" i="1"/>
  <c r="DE83" i="1"/>
  <c r="DF83" i="1"/>
  <c r="DG83" i="1"/>
  <c r="BW83" i="1"/>
  <c r="DZ83" i="1"/>
  <c r="BF83" i="1"/>
  <c r="CE83" i="1"/>
  <c r="AB83" i="1"/>
  <c r="BA83" i="1"/>
  <c r="DM83" i="1"/>
  <c r="FY83" i="1"/>
  <c r="BB83" i="1"/>
  <c r="DN83" i="1"/>
  <c r="FZ83" i="1"/>
  <c r="BC83" i="1"/>
  <c r="DO83" i="1"/>
  <c r="GA83" i="1"/>
  <c r="CK83" i="1"/>
  <c r="L83" i="1"/>
  <c r="DK83" i="1"/>
  <c r="AO83" i="1"/>
  <c r="EN83" i="1"/>
  <c r="CS83" i="1"/>
  <c r="CC83" i="1"/>
  <c r="BG83" i="1"/>
  <c r="AR83" i="1"/>
  <c r="DH83" i="1"/>
  <c r="GD83" i="1"/>
  <c r="BP83" i="1"/>
  <c r="EZ83" i="1"/>
  <c r="AG83" i="1"/>
  <c r="AA83" i="1"/>
  <c r="AP83" i="1"/>
  <c r="EV83" i="1"/>
  <c r="A84" i="1"/>
  <c r="BI83" i="1"/>
  <c r="DU83" i="1"/>
  <c r="GG83" i="1"/>
  <c r="BJ83" i="1"/>
  <c r="DV83" i="1"/>
  <c r="GH83" i="1"/>
  <c r="BK83" i="1"/>
  <c r="DW83" i="1"/>
  <c r="GI83" i="1"/>
  <c r="CV83" i="1"/>
  <c r="Z83" i="1"/>
  <c r="DY83" i="1"/>
  <c r="AZ83" i="1"/>
  <c r="EY83" i="1"/>
  <c r="DP83" i="1"/>
  <c r="CT83" i="1"/>
  <c r="CD83" i="1"/>
  <c r="BU83" i="1"/>
  <c r="EQ83" i="1"/>
  <c r="AF83" i="1"/>
  <c r="EF83" i="1"/>
  <c r="BO83" i="1"/>
  <c r="D83" i="1"/>
  <c r="E83" i="1"/>
  <c r="BQ83" i="1"/>
  <c r="EC83" i="1"/>
  <c r="F83" i="1"/>
  <c r="BR83" i="1"/>
  <c r="ED83" i="1"/>
  <c r="G83" i="1"/>
  <c r="BS83" i="1"/>
  <c r="EE83" i="1"/>
  <c r="K83" i="1"/>
  <c r="DJ83" i="1"/>
  <c r="AN83" i="1"/>
  <c r="EJ83" i="1"/>
  <c r="BN83" i="1"/>
  <c r="FM83" i="1"/>
  <c r="EG83" i="1"/>
  <c r="DQ83" i="1"/>
  <c r="CU83" i="1"/>
  <c r="DD83" i="1"/>
  <c r="FT83" i="1"/>
  <c r="CJ83" i="1"/>
  <c r="X83" i="1"/>
  <c r="FN83" i="1"/>
  <c r="DB83" i="1"/>
  <c r="BE83" i="1"/>
  <c r="GC83" i="1"/>
  <c r="CR83" i="1"/>
  <c r="B83" i="1"/>
  <c r="FQ83" i="1"/>
  <c r="FR83" i="1"/>
  <c r="FS83" i="1"/>
  <c r="CZ83" i="1"/>
  <c r="BV83" i="1"/>
  <c r="ER83" i="1"/>
  <c r="U83" i="1"/>
  <c r="CG83" i="1"/>
  <c r="ES83" i="1"/>
  <c r="V83" i="1"/>
  <c r="CH83" i="1"/>
  <c r="ET83" i="1"/>
  <c r="W83" i="1"/>
  <c r="CI83" i="1"/>
  <c r="EU83" i="1"/>
  <c r="AJ83" i="1"/>
  <c r="EI83" i="1"/>
  <c r="BM83" i="1"/>
  <c r="FL83" i="1"/>
  <c r="CM83" i="1"/>
  <c r="Q83" i="1"/>
  <c r="FU83" i="1"/>
  <c r="FE83" i="1"/>
  <c r="EO83" i="1"/>
  <c r="FP83" i="1"/>
  <c r="AW83" i="1"/>
  <c r="GF83" i="1"/>
  <c r="FG83" i="1"/>
  <c r="FO83" i="1"/>
  <c r="DC83" i="1"/>
  <c r="FF83" i="1"/>
  <c r="CF83" i="1"/>
  <c r="BD83" i="1"/>
  <c r="DS83" i="1"/>
  <c r="CW83" i="1"/>
  <c r="AL83" i="1"/>
  <c r="FJ83" i="1"/>
  <c r="CY83" i="1"/>
  <c r="BL83" i="1"/>
  <c r="CL83" i="1"/>
  <c r="DL83" i="1"/>
  <c r="S83" i="1"/>
  <c r="DI83" i="1"/>
  <c r="H83" i="1"/>
  <c r="AS83" i="1"/>
  <c r="AT83" i="1"/>
  <c r="AU83" i="1"/>
  <c r="FV83" i="1"/>
  <c r="I83" i="1"/>
  <c r="BH83" i="1"/>
  <c r="GK273" i="1" l="1"/>
  <c r="CY274" i="1"/>
  <c r="DC274" i="1"/>
  <c r="CI274" i="1"/>
  <c r="GM274" i="1" s="1"/>
  <c r="K274" i="1"/>
  <c r="AS274" i="1"/>
  <c r="FO274" i="1"/>
  <c r="W274" i="1"/>
  <c r="DQ274" i="1"/>
  <c r="H274" i="1"/>
  <c r="FG274" i="1"/>
  <c r="ET274" i="1"/>
  <c r="DB274" i="1"/>
  <c r="BS274" i="1"/>
  <c r="CW274" i="1"/>
  <c r="FL274" i="1"/>
  <c r="FS274" i="1"/>
  <c r="FM274" i="1"/>
  <c r="BH274" i="1"/>
  <c r="S274" i="1"/>
  <c r="AW274" i="1"/>
  <c r="V274" i="1"/>
  <c r="X274" i="1"/>
  <c r="I274" i="1"/>
  <c r="BD274" i="1"/>
  <c r="EJ274" i="1"/>
  <c r="FV274" i="1"/>
  <c r="CL274" i="1"/>
  <c r="CF274" i="1"/>
  <c r="EO274" i="1"/>
  <c r="AJ274" i="1"/>
  <c r="CG274" i="1"/>
  <c r="FT274" i="1"/>
  <c r="AN274" i="1"/>
  <c r="F274" i="1"/>
  <c r="AU274" i="1"/>
  <c r="BL274" i="1"/>
  <c r="FF274" i="1"/>
  <c r="FE274" i="1"/>
  <c r="EU274" i="1"/>
  <c r="U274" i="1"/>
  <c r="CR274" i="1"/>
  <c r="CU274" i="1"/>
  <c r="GC274" i="1"/>
  <c r="AT274" i="1"/>
  <c r="FU274" i="1"/>
  <c r="ER274" i="1"/>
  <c r="BQ274" i="1"/>
  <c r="FJ274" i="1"/>
  <c r="Q274" i="1"/>
  <c r="BV274" i="1"/>
  <c r="BE274" i="1"/>
  <c r="AL274" i="1"/>
  <c r="CM274" i="1"/>
  <c r="CZ274" i="1"/>
  <c r="EG274" i="1"/>
  <c r="DI274" i="1"/>
  <c r="GF274" i="1"/>
  <c r="CH274" i="1"/>
  <c r="GL274" i="1" s="1"/>
  <c r="FN274" i="1"/>
  <c r="DS274" i="1"/>
  <c r="BM274" i="1"/>
  <c r="FR274" i="1"/>
  <c r="BN274" i="1"/>
  <c r="DL274" i="1"/>
  <c r="FP274" i="1"/>
  <c r="EI274" i="1"/>
  <c r="ES274" i="1"/>
  <c r="FQ274" i="1"/>
  <c r="CJ274" i="1"/>
  <c r="GN274" i="1" s="1"/>
  <c r="EE274" i="1"/>
  <c r="E274" i="1"/>
  <c r="CT274" i="1"/>
  <c r="DW274" i="1"/>
  <c r="DH274" i="1"/>
  <c r="L274" i="1"/>
  <c r="FY274" i="1"/>
  <c r="DG274" i="1"/>
  <c r="FK274" i="1"/>
  <c r="GB274" i="1"/>
  <c r="FC274" i="1"/>
  <c r="AC274" i="1"/>
  <c r="EH274" i="1"/>
  <c r="EM274" i="1"/>
  <c r="M274" i="1"/>
  <c r="G274" i="1"/>
  <c r="BO274" i="1"/>
  <c r="ED274" i="1"/>
  <c r="EF274" i="1"/>
  <c r="BR274" i="1"/>
  <c r="AF274" i="1"/>
  <c r="EQ274" i="1"/>
  <c r="CD274" i="1"/>
  <c r="DP274" i="1"/>
  <c r="BK274" i="1"/>
  <c r="EV274" i="1"/>
  <c r="AR274" i="1"/>
  <c r="CK274" i="1"/>
  <c r="DM274" i="1"/>
  <c r="DF274" i="1"/>
  <c r="AM274" i="1"/>
  <c r="R274" i="1"/>
  <c r="CQ274" i="1"/>
  <c r="DT274" i="1"/>
  <c r="FD274" i="1"/>
  <c r="CA274" i="1"/>
  <c r="EY274" i="1"/>
  <c r="GH274" i="1"/>
  <c r="AP274" i="1"/>
  <c r="BG274" i="1"/>
  <c r="GA274" i="1"/>
  <c r="BA274" i="1"/>
  <c r="DE274" i="1"/>
  <c r="CX274" i="1"/>
  <c r="AH274" i="1"/>
  <c r="AE274" i="1"/>
  <c r="BT274" i="1"/>
  <c r="FX274" i="1"/>
  <c r="O274" i="1"/>
  <c r="AZ274" i="1"/>
  <c r="DV274" i="1"/>
  <c r="AA274" i="1"/>
  <c r="CC274" i="1"/>
  <c r="DO274" i="1"/>
  <c r="AB274" i="1"/>
  <c r="EA274" i="1"/>
  <c r="FI274" i="1"/>
  <c r="DA274" i="1"/>
  <c r="FB274" i="1"/>
  <c r="CN274" i="1"/>
  <c r="CB274" i="1"/>
  <c r="EL274" i="1"/>
  <c r="DY274" i="1"/>
  <c r="BJ274" i="1"/>
  <c r="AG274" i="1"/>
  <c r="CS274" i="1"/>
  <c r="BC274" i="1"/>
  <c r="CE274" i="1"/>
  <c r="AV274" i="1"/>
  <c r="AK274" i="1"/>
  <c r="FW274" i="1"/>
  <c r="CP274" i="1"/>
  <c r="EB274" i="1"/>
  <c r="EX274" i="1"/>
  <c r="BZ274" i="1"/>
  <c r="Z274" i="1"/>
  <c r="GG274" i="1"/>
  <c r="EZ274" i="1"/>
  <c r="EN274" i="1"/>
  <c r="FZ274" i="1"/>
  <c r="BF274" i="1"/>
  <c r="AI274" i="1"/>
  <c r="GE274" i="1"/>
  <c r="BX274" i="1"/>
  <c r="AD274" i="1"/>
  <c r="T274" i="1"/>
  <c r="AY274" i="1"/>
  <c r="N274" i="1"/>
  <c r="DD274" i="1"/>
  <c r="DJ274" i="1"/>
  <c r="EC274" i="1"/>
  <c r="BU274" i="1"/>
  <c r="CV274" i="1"/>
  <c r="DU274" i="1"/>
  <c r="BP274" i="1"/>
  <c r="AO274" i="1"/>
  <c r="DN274" i="1"/>
  <c r="DZ274" i="1"/>
  <c r="P274" i="1"/>
  <c r="AQ274" i="1"/>
  <c r="EW274" i="1"/>
  <c r="FA274" i="1"/>
  <c r="EP274" i="1"/>
  <c r="DX274" i="1"/>
  <c r="EK274" i="1"/>
  <c r="GI274" i="1"/>
  <c r="BI274" i="1"/>
  <c r="GD274" i="1"/>
  <c r="DK274" i="1"/>
  <c r="BB274" i="1"/>
  <c r="BW274" i="1"/>
  <c r="FH274" i="1"/>
  <c r="J274" i="1"/>
  <c r="AX274" i="1"/>
  <c r="CO274" i="1"/>
  <c r="DR274" i="1"/>
  <c r="Y274" i="1"/>
  <c r="BY274" i="1"/>
  <c r="R84" i="1"/>
  <c r="CD84" i="1"/>
  <c r="EP84" i="1"/>
  <c r="AA84" i="1"/>
  <c r="CM84" i="1"/>
  <c r="EY84" i="1"/>
  <c r="AJ84" i="1"/>
  <c r="CV84" i="1"/>
  <c r="FH84" i="1"/>
  <c r="BC84" i="1"/>
  <c r="FB84" i="1"/>
  <c r="BR84" i="1"/>
  <c r="FQ84" i="1"/>
  <c r="CG84" i="1"/>
  <c r="GC84" i="1"/>
  <c r="EW84" i="1"/>
  <c r="EG84" i="1"/>
  <c r="DN84" i="1"/>
  <c r="EU84" i="1"/>
  <c r="Y84" i="1"/>
  <c r="BT84" i="1"/>
  <c r="FL84" i="1"/>
  <c r="EM84" i="1"/>
  <c r="CA84" i="1"/>
  <c r="AH84" i="1"/>
  <c r="FF84" i="1"/>
  <c r="AQ84" i="1"/>
  <c r="FO84" i="1"/>
  <c r="DL84" i="1"/>
  <c r="CB84" i="1"/>
  <c r="G84" i="1"/>
  <c r="AG84" i="1"/>
  <c r="FE84" i="1"/>
  <c r="FS84" i="1"/>
  <c r="CY84" i="1"/>
  <c r="FV84" i="1"/>
  <c r="GE84" i="1"/>
  <c r="E84" i="1"/>
  <c r="DP84" i="1"/>
  <c r="BU84" i="1"/>
  <c r="W84" i="1"/>
  <c r="CH84" i="1"/>
  <c r="AP84" i="1"/>
  <c r="DB84" i="1"/>
  <c r="FN84" i="1"/>
  <c r="AY84" i="1"/>
  <c r="DK84" i="1"/>
  <c r="FW84" i="1"/>
  <c r="BH84" i="1"/>
  <c r="DT84" i="1"/>
  <c r="GF84" i="1"/>
  <c r="CP84" i="1"/>
  <c r="F84" i="1"/>
  <c r="DE84" i="1"/>
  <c r="U84" i="1"/>
  <c r="DQ84" i="1"/>
  <c r="BA84" i="1"/>
  <c r="AK84" i="1"/>
  <c r="O84" i="1"/>
  <c r="FY84" i="1"/>
  <c r="BJ84" i="1"/>
  <c r="DW84" i="1"/>
  <c r="AM84" i="1"/>
  <c r="FZ84" i="1"/>
  <c r="I84" i="1"/>
  <c r="B84" i="1"/>
  <c r="BF84" i="1"/>
  <c r="DR84" i="1"/>
  <c r="GD84" i="1"/>
  <c r="BO84" i="1"/>
  <c r="EA84" i="1"/>
  <c r="L84" i="1"/>
  <c r="BX84" i="1"/>
  <c r="EJ84" i="1"/>
  <c r="P84" i="1"/>
  <c r="DO84" i="1"/>
  <c r="AE84" i="1"/>
  <c r="ED84" i="1"/>
  <c r="AT84" i="1"/>
  <c r="ES84" i="1"/>
  <c r="CO84" i="1"/>
  <c r="BY84" i="1"/>
  <c r="BI84" i="1"/>
  <c r="AW84" i="1"/>
  <c r="DV84" i="1"/>
  <c r="GI84" i="1"/>
  <c r="EL84" i="1"/>
  <c r="DH84" i="1"/>
  <c r="AC84" i="1"/>
  <c r="N84" i="1"/>
  <c r="X84" i="1"/>
  <c r="DG84" i="1"/>
  <c r="AX84" i="1"/>
  <c r="DS84" i="1"/>
  <c r="EB84" i="1"/>
  <c r="Q84" i="1"/>
  <c r="EE84" i="1"/>
  <c r="AL84" i="1"/>
  <c r="FI84" i="1"/>
  <c r="FJ84" i="1"/>
  <c r="A85" i="1"/>
  <c r="BN84" i="1"/>
  <c r="DZ84" i="1"/>
  <c r="K84" i="1"/>
  <c r="BW84" i="1"/>
  <c r="EI84" i="1"/>
  <c r="T84" i="1"/>
  <c r="CF84" i="1"/>
  <c r="ER84" i="1"/>
  <c r="AD84" i="1"/>
  <c r="EC84" i="1"/>
  <c r="AS84" i="1"/>
  <c r="EO84" i="1"/>
  <c r="BE84" i="1"/>
  <c r="FD84" i="1"/>
  <c r="DI84" i="1"/>
  <c r="CS84" i="1"/>
  <c r="BZ84" i="1"/>
  <c r="CI84" i="1"/>
  <c r="EV84" i="1"/>
  <c r="D84" i="1"/>
  <c r="AN84" i="1"/>
  <c r="BL84" i="1"/>
  <c r="FK84" i="1"/>
  <c r="J84" i="1"/>
  <c r="BV84" i="1"/>
  <c r="EH84" i="1"/>
  <c r="S84" i="1"/>
  <c r="CE84" i="1"/>
  <c r="EQ84" i="1"/>
  <c r="AB84" i="1"/>
  <c r="CN84" i="1"/>
  <c r="EZ84" i="1"/>
  <c r="AO84" i="1"/>
  <c r="EN84" i="1"/>
  <c r="BD84" i="1"/>
  <c r="FC84" i="1"/>
  <c r="BS84" i="1"/>
  <c r="FR84" i="1"/>
  <c r="EF84" i="1"/>
  <c r="DM84" i="1"/>
  <c r="CW84" i="1"/>
  <c r="DU84" i="1"/>
  <c r="GH84" i="1"/>
  <c r="V84" i="1"/>
  <c r="CZ84" i="1"/>
  <c r="DY84" i="1"/>
  <c r="BM84" i="1"/>
  <c r="CT84" i="1"/>
  <c r="DC84" i="1"/>
  <c r="AZ84" i="1"/>
  <c r="FX84" i="1"/>
  <c r="GA84" i="1"/>
  <c r="CQ84" i="1"/>
  <c r="DF84" i="1"/>
  <c r="FU84" i="1"/>
  <c r="CK84" i="1"/>
  <c r="ET84" i="1"/>
  <c r="DJ84" i="1"/>
  <c r="BG84" i="1"/>
  <c r="BP84" i="1"/>
  <c r="DA84" i="1"/>
  <c r="AF84" i="1"/>
  <c r="BB84" i="1"/>
  <c r="CJ84" i="1"/>
  <c r="AV84" i="1"/>
  <c r="Z84" i="1"/>
  <c r="CL84" i="1"/>
  <c r="EX84" i="1"/>
  <c r="AI84" i="1"/>
  <c r="CU84" i="1"/>
  <c r="FG84" i="1"/>
  <c r="AR84" i="1"/>
  <c r="DD84" i="1"/>
  <c r="FP84" i="1"/>
  <c r="BQ84" i="1"/>
  <c r="FM84" i="1"/>
  <c r="CC84" i="1"/>
  <c r="GB84" i="1"/>
  <c r="CR84" i="1"/>
  <c r="M84" i="1"/>
  <c r="FT84" i="1"/>
  <c r="FA84" i="1"/>
  <c r="EK84" i="1"/>
  <c r="GG84" i="1"/>
  <c r="BK84" i="1"/>
  <c r="DX84" i="1"/>
  <c r="AU84" i="1"/>
  <c r="H84" i="1"/>
  <c r="CX84" i="1"/>
  <c r="GK274" i="1" l="1"/>
  <c r="FM275" i="1"/>
  <c r="EX275" i="1"/>
  <c r="BP275" i="1"/>
  <c r="GA275" i="1"/>
  <c r="V275" i="1"/>
  <c r="FC275" i="1"/>
  <c r="CE275" i="1"/>
  <c r="CX275" i="1"/>
  <c r="FT275" i="1"/>
  <c r="DD275" i="1"/>
  <c r="AV275" i="1"/>
  <c r="ET275" i="1"/>
  <c r="DC275" i="1"/>
  <c r="CW275" i="1"/>
  <c r="AO275" i="1"/>
  <c r="BV275" i="1"/>
  <c r="H275" i="1"/>
  <c r="M275" i="1"/>
  <c r="AR275" i="1"/>
  <c r="CJ275" i="1"/>
  <c r="GM275" i="1" s="1"/>
  <c r="CK275" i="1"/>
  <c r="GN275" i="1" s="1"/>
  <c r="CT275" i="1"/>
  <c r="DM275" i="1"/>
  <c r="AU275" i="1"/>
  <c r="CR275" i="1"/>
  <c r="FG275" i="1"/>
  <c r="BB275" i="1"/>
  <c r="FU275" i="1"/>
  <c r="BM275" i="1"/>
  <c r="EF275" i="1"/>
  <c r="CN275" i="1"/>
  <c r="DX275" i="1"/>
  <c r="GB275" i="1"/>
  <c r="CU275" i="1"/>
  <c r="AF275" i="1"/>
  <c r="DF275" i="1"/>
  <c r="DY275" i="1"/>
  <c r="FR275" i="1"/>
  <c r="AB275" i="1"/>
  <c r="GG275" i="1"/>
  <c r="CC275" i="1"/>
  <c r="DA275" i="1"/>
  <c r="CZ275" i="1"/>
  <c r="EK275" i="1"/>
  <c r="BQ275" i="1"/>
  <c r="CL275" i="1"/>
  <c r="BG275" i="1"/>
  <c r="FX275" i="1"/>
  <c r="GH275" i="1"/>
  <c r="BD275" i="1"/>
  <c r="FA275" i="1"/>
  <c r="FP275" i="1"/>
  <c r="Z275" i="1"/>
  <c r="DJ275" i="1"/>
  <c r="AZ275" i="1"/>
  <c r="DU275" i="1"/>
  <c r="EN275" i="1"/>
  <c r="BK275" i="1"/>
  <c r="AI275" i="1"/>
  <c r="CQ275" i="1"/>
  <c r="BS275" i="1"/>
  <c r="EO275" i="1"/>
  <c r="BW275" i="1"/>
  <c r="EE275" i="1"/>
  <c r="AC275" i="1"/>
  <c r="CO275" i="1"/>
  <c r="BX275" i="1"/>
  <c r="I275" i="1"/>
  <c r="BA275" i="1"/>
  <c r="BH275" i="1"/>
  <c r="W275" i="1"/>
  <c r="FE275" i="1"/>
  <c r="AH275" i="1"/>
  <c r="EG275" i="1"/>
  <c r="FH275" i="1"/>
  <c r="R275" i="1"/>
  <c r="S275" i="1"/>
  <c r="EV275" i="1"/>
  <c r="AS275" i="1"/>
  <c r="K275" i="1"/>
  <c r="Q275" i="1"/>
  <c r="DH275" i="1"/>
  <c r="ES275" i="1"/>
  <c r="L275" i="1"/>
  <c r="FZ275" i="1"/>
  <c r="DQ275" i="1"/>
  <c r="FW275" i="1"/>
  <c r="BU275" i="1"/>
  <c r="AG275" i="1"/>
  <c r="CA275" i="1"/>
  <c r="EW275" i="1"/>
  <c r="CV275" i="1"/>
  <c r="EH275" i="1"/>
  <c r="CI275" i="1"/>
  <c r="GL275" i="1" s="1"/>
  <c r="EC275" i="1"/>
  <c r="DZ275" i="1"/>
  <c r="EB275" i="1"/>
  <c r="EL275" i="1"/>
  <c r="AT275" i="1"/>
  <c r="EA275" i="1"/>
  <c r="AM275" i="1"/>
  <c r="U275" i="1"/>
  <c r="DK275" i="1"/>
  <c r="DP275" i="1"/>
  <c r="G275" i="1"/>
  <c r="EM275" i="1"/>
  <c r="GC275" i="1"/>
  <c r="AJ275" i="1"/>
  <c r="BZ275" i="1"/>
  <c r="AD275" i="1"/>
  <c r="BN275" i="1"/>
  <c r="DS275" i="1"/>
  <c r="GI275" i="1"/>
  <c r="ED275" i="1"/>
  <c r="BO275" i="1"/>
  <c r="DW275" i="1"/>
  <c r="DE275" i="1"/>
  <c r="AY275" i="1"/>
  <c r="E275" i="1"/>
  <c r="CB275" i="1"/>
  <c r="FL275" i="1"/>
  <c r="CG275" i="1"/>
  <c r="EY275" i="1"/>
  <c r="EZ275" i="1"/>
  <c r="J275" i="1"/>
  <c r="CS275" i="1"/>
  <c r="ER275" i="1"/>
  <c r="AX275" i="1"/>
  <c r="DV275" i="1"/>
  <c r="AE275" i="1"/>
  <c r="GD275" i="1"/>
  <c r="BJ275" i="1"/>
  <c r="F275" i="1"/>
  <c r="FN275" i="1"/>
  <c r="GE275" i="1"/>
  <c r="DL275" i="1"/>
  <c r="BT275" i="1"/>
  <c r="FQ275" i="1"/>
  <c r="CM275" i="1"/>
  <c r="FK275" i="1"/>
  <c r="DI275" i="1"/>
  <c r="CF275" i="1"/>
  <c r="FJ275" i="1"/>
  <c r="DG275" i="1"/>
  <c r="AW275" i="1"/>
  <c r="DO275" i="1"/>
  <c r="DR275" i="1"/>
  <c r="FY275" i="1"/>
  <c r="CP275" i="1"/>
  <c r="DB275" i="1"/>
  <c r="FV275" i="1"/>
  <c r="FO275" i="1"/>
  <c r="Y275" i="1"/>
  <c r="BR275" i="1"/>
  <c r="AA275" i="1"/>
  <c r="BL275" i="1"/>
  <c r="FD275" i="1"/>
  <c r="T275" i="1"/>
  <c r="FI275" i="1"/>
  <c r="X275" i="1"/>
  <c r="BI275" i="1"/>
  <c r="P275" i="1"/>
  <c r="BF275" i="1"/>
  <c r="O275" i="1"/>
  <c r="GF275" i="1"/>
  <c r="AP275" i="1"/>
  <c r="CY275" i="1"/>
  <c r="AQ275" i="1"/>
  <c r="EU275" i="1"/>
  <c r="FB275" i="1"/>
  <c r="EP275" i="1"/>
  <c r="EQ275" i="1"/>
  <c r="AN275" i="1"/>
  <c r="BE275" i="1"/>
  <c r="EI275" i="1"/>
  <c r="AL275" i="1"/>
  <c r="N275" i="1"/>
  <c r="BY275" i="1"/>
  <c r="EJ275" i="1"/>
  <c r="AK275" i="1"/>
  <c r="DT275" i="1"/>
  <c r="CH275" i="1"/>
  <c r="FS275" i="1"/>
  <c r="FF275" i="1"/>
  <c r="DN275" i="1"/>
  <c r="BC275" i="1"/>
  <c r="CD275" i="1"/>
  <c r="BC85" i="1"/>
  <c r="DO85" i="1"/>
  <c r="GA85" i="1"/>
  <c r="BD85" i="1"/>
  <c r="DP85" i="1"/>
  <c r="GB85" i="1"/>
  <c r="DY85" i="1"/>
  <c r="J85" i="1"/>
  <c r="V85" i="1"/>
  <c r="AK85" i="1"/>
  <c r="BQ85" i="1"/>
  <c r="AH85" i="1"/>
  <c r="EA85" i="1"/>
  <c r="GE85" i="1"/>
  <c r="FZ85" i="1"/>
  <c r="W85" i="1"/>
  <c r="CI85" i="1"/>
  <c r="EU85" i="1"/>
  <c r="X85" i="1"/>
  <c r="CJ85" i="1"/>
  <c r="AG85" i="1"/>
  <c r="CS85" i="1"/>
  <c r="BH85" i="1"/>
  <c r="BW85" i="1"/>
  <c r="CL85" i="1"/>
  <c r="EY85" i="1"/>
  <c r="DM85" i="1"/>
  <c r="DB85" i="1"/>
  <c r="CD85" i="1"/>
  <c r="AQ85" i="1"/>
  <c r="AE85" i="1"/>
  <c r="CQ85" i="1"/>
  <c r="FC85" i="1"/>
  <c r="AF85" i="1"/>
  <c r="CR85" i="1"/>
  <c r="FD85" i="1"/>
  <c r="AO85" i="1"/>
  <c r="DA85" i="1"/>
  <c r="FM85" i="1"/>
  <c r="BV85" i="1"/>
  <c r="FR85" i="1"/>
  <c r="CH85" i="1"/>
  <c r="GG85" i="1"/>
  <c r="CW85" i="1"/>
  <c r="F85" i="1"/>
  <c r="FP85" i="1"/>
  <c r="EZ85" i="1"/>
  <c r="ED85" i="1"/>
  <c r="AL85" i="1"/>
  <c r="EK85" i="1"/>
  <c r="FB85" i="1"/>
  <c r="EP85" i="1"/>
  <c r="FO85" i="1"/>
  <c r="AS85" i="1"/>
  <c r="CY85" i="1"/>
  <c r="CZ85" i="1"/>
  <c r="FL85" i="1"/>
  <c r="DI85" i="1"/>
  <c r="CG85" i="1"/>
  <c r="CV85" i="1"/>
  <c r="DK85" i="1"/>
  <c r="M85" i="1"/>
  <c r="FQ85" i="1"/>
  <c r="BO85" i="1"/>
  <c r="BG85" i="1"/>
  <c r="B85" i="1"/>
  <c r="AM85" i="1"/>
  <c r="FK85" i="1"/>
  <c r="AN85" i="1"/>
  <c r="AW85" i="1"/>
  <c r="FU85" i="1"/>
  <c r="GF85" i="1"/>
  <c r="L85" i="1"/>
  <c r="AC85" i="1"/>
  <c r="FA85" i="1"/>
  <c r="FN85" i="1"/>
  <c r="S85" i="1"/>
  <c r="D85" i="1"/>
  <c r="AU85" i="1"/>
  <c r="DG85" i="1"/>
  <c r="FS85" i="1"/>
  <c r="AV85" i="1"/>
  <c r="DH85" i="1"/>
  <c r="FT85" i="1"/>
  <c r="BE85" i="1"/>
  <c r="DQ85" i="1"/>
  <c r="GC85" i="1"/>
  <c r="CU85" i="1"/>
  <c r="K85" i="1"/>
  <c r="DJ85" i="1"/>
  <c r="Z85" i="1"/>
  <c r="DV85" i="1"/>
  <c r="AZ85" i="1"/>
  <c r="AD85" i="1"/>
  <c r="N85" i="1"/>
  <c r="FX85" i="1"/>
  <c r="CX85" i="1"/>
  <c r="AR85" i="1"/>
  <c r="DS85" i="1"/>
  <c r="CE85" i="1"/>
  <c r="FY85" i="1"/>
  <c r="BM85" i="1"/>
  <c r="DF85" i="1"/>
  <c r="DU85" i="1"/>
  <c r="EJ85" i="1"/>
  <c r="BA85" i="1"/>
  <c r="AB85" i="1"/>
  <c r="CM85" i="1"/>
  <c r="ER85" i="1"/>
  <c r="A86" i="1"/>
  <c r="BK85" i="1"/>
  <c r="DW85" i="1"/>
  <c r="GI85" i="1"/>
  <c r="BL85" i="1"/>
  <c r="DX85" i="1"/>
  <c r="I85" i="1"/>
  <c r="BU85" i="1"/>
  <c r="EG85" i="1"/>
  <c r="U85" i="1"/>
  <c r="DT85" i="1"/>
  <c r="AJ85" i="1"/>
  <c r="EI85" i="1"/>
  <c r="AY85" i="1"/>
  <c r="EX85" i="1"/>
  <c r="CN85" i="1"/>
  <c r="BR85" i="1"/>
  <c r="BB85" i="1"/>
  <c r="BN85" i="1"/>
  <c r="FJ85" i="1"/>
  <c r="EQ85" i="1"/>
  <c r="BZ85" i="1"/>
  <c r="CF85" i="1"/>
  <c r="GD85" i="1"/>
  <c r="O85" i="1"/>
  <c r="CA85" i="1"/>
  <c r="EM85" i="1"/>
  <c r="P85" i="1"/>
  <c r="CB85" i="1"/>
  <c r="EN85" i="1"/>
  <c r="Y85" i="1"/>
  <c r="CK85" i="1"/>
  <c r="EW85" i="1"/>
  <c r="AT85" i="1"/>
  <c r="ES85" i="1"/>
  <c r="BI85" i="1"/>
  <c r="FH85" i="1"/>
  <c r="BX85" i="1"/>
  <c r="FW85" i="1"/>
  <c r="EB85" i="1"/>
  <c r="DL85" i="1"/>
  <c r="CP85" i="1"/>
  <c r="DZ85" i="1"/>
  <c r="BP85" i="1"/>
  <c r="BF85" i="1"/>
  <c r="R85" i="1"/>
  <c r="DN85" i="1"/>
  <c r="AA85" i="1"/>
  <c r="G85" i="1"/>
  <c r="BS85" i="1"/>
  <c r="EE85" i="1"/>
  <c r="H85" i="1"/>
  <c r="BT85" i="1"/>
  <c r="EF85" i="1"/>
  <c r="Q85" i="1"/>
  <c r="CC85" i="1"/>
  <c r="EO85" i="1"/>
  <c r="AI85" i="1"/>
  <c r="EH85" i="1"/>
  <c r="AX85" i="1"/>
  <c r="ET85" i="1"/>
  <c r="BJ85" i="1"/>
  <c r="FI85" i="1"/>
  <c r="DE85" i="1"/>
  <c r="CO85" i="1"/>
  <c r="BY85" i="1"/>
  <c r="CT85" i="1"/>
  <c r="AP85" i="1"/>
  <c r="E85" i="1"/>
  <c r="EL85" i="1"/>
  <c r="DC85" i="1"/>
  <c r="T85" i="1"/>
  <c r="EV85" i="1"/>
  <c r="FE85" i="1"/>
  <c r="FG85" i="1"/>
  <c r="FV85" i="1"/>
  <c r="GH85" i="1"/>
  <c r="EC85" i="1"/>
  <c r="FF85" i="1"/>
  <c r="DD85" i="1"/>
  <c r="DR85" i="1"/>
  <c r="GK275" i="1" l="1"/>
  <c r="DD276" i="1"/>
  <c r="T276" i="1"/>
  <c r="DE276" i="1"/>
  <c r="CC276" i="1"/>
  <c r="AA276" i="1"/>
  <c r="EB276" i="1"/>
  <c r="CK276" i="1"/>
  <c r="GM276" i="1" s="1"/>
  <c r="GD276" i="1"/>
  <c r="CN276" i="1"/>
  <c r="BU276" i="1"/>
  <c r="ER276" i="1"/>
  <c r="FY276" i="1"/>
  <c r="AZ276" i="1"/>
  <c r="BE276" i="1"/>
  <c r="FF276" i="1"/>
  <c r="DC276" i="1"/>
  <c r="FI276" i="1"/>
  <c r="Q276" i="1"/>
  <c r="DN276" i="1"/>
  <c r="FW276" i="1"/>
  <c r="Y276" i="1"/>
  <c r="CF276" i="1"/>
  <c r="EX276" i="1"/>
  <c r="I276" i="1"/>
  <c r="CM276" i="1"/>
  <c r="CE276" i="1"/>
  <c r="DV276" i="1"/>
  <c r="FT276" i="1"/>
  <c r="EC276" i="1"/>
  <c r="EL276" i="1"/>
  <c r="BJ276" i="1"/>
  <c r="EF276" i="1"/>
  <c r="R276" i="1"/>
  <c r="BX276" i="1"/>
  <c r="EN276" i="1"/>
  <c r="BZ276" i="1"/>
  <c r="AY276" i="1"/>
  <c r="DX276" i="1"/>
  <c r="AB276" i="1"/>
  <c r="DS276" i="1"/>
  <c r="Z276" i="1"/>
  <c r="DH276" i="1"/>
  <c r="AI276" i="1"/>
  <c r="AT276" i="1"/>
  <c r="BB276" i="1"/>
  <c r="DF276" i="1"/>
  <c r="GH276" i="1"/>
  <c r="E276" i="1"/>
  <c r="ET276" i="1"/>
  <c r="BT276" i="1"/>
  <c r="BF276" i="1"/>
  <c r="FH276" i="1"/>
  <c r="CB276" i="1"/>
  <c r="EQ276" i="1"/>
  <c r="EI276" i="1"/>
  <c r="BL276" i="1"/>
  <c r="BA276" i="1"/>
  <c r="AR276" i="1"/>
  <c r="DJ276" i="1"/>
  <c r="FV276" i="1"/>
  <c r="AP276" i="1"/>
  <c r="AX276" i="1"/>
  <c r="H276" i="1"/>
  <c r="BP276" i="1"/>
  <c r="BI276" i="1"/>
  <c r="P276" i="1"/>
  <c r="FJ276" i="1"/>
  <c r="AJ276" i="1"/>
  <c r="GI276" i="1"/>
  <c r="EJ276" i="1"/>
  <c r="CX276" i="1"/>
  <c r="K276" i="1"/>
  <c r="FS276" i="1"/>
  <c r="FG276" i="1"/>
  <c r="CT276" i="1"/>
  <c r="EH276" i="1"/>
  <c r="EE276" i="1"/>
  <c r="DZ276" i="1"/>
  <c r="ES276" i="1"/>
  <c r="EM276" i="1"/>
  <c r="BN276" i="1"/>
  <c r="DT276" i="1"/>
  <c r="DW276" i="1"/>
  <c r="DU276" i="1"/>
  <c r="FX276" i="1"/>
  <c r="CU276" i="1"/>
  <c r="N276" i="1"/>
  <c r="BY276" i="1"/>
  <c r="BK276" i="1"/>
  <c r="FE276" i="1"/>
  <c r="BS276" i="1"/>
  <c r="CP276" i="1"/>
  <c r="CA276" i="1"/>
  <c r="U276" i="1"/>
  <c r="GC276" i="1"/>
  <c r="DR276" i="1"/>
  <c r="EV276" i="1"/>
  <c r="CO276" i="1"/>
  <c r="EO276" i="1"/>
  <c r="G276" i="1"/>
  <c r="DL276" i="1"/>
  <c r="EW276" i="1"/>
  <c r="O276" i="1"/>
  <c r="BR276" i="1"/>
  <c r="EG276" i="1"/>
  <c r="BM276" i="1"/>
  <c r="AD276" i="1"/>
  <c r="DQ276" i="1"/>
  <c r="AV276" i="1"/>
  <c r="AC276" i="1"/>
  <c r="DI276" i="1"/>
  <c r="EK276" i="1"/>
  <c r="CH276" i="1"/>
  <c r="AF276" i="1"/>
  <c r="EY276" i="1"/>
  <c r="EU276" i="1"/>
  <c r="AK276" i="1"/>
  <c r="DO276" i="1"/>
  <c r="L276" i="1"/>
  <c r="BG276" i="1"/>
  <c r="FL276" i="1"/>
  <c r="AL276" i="1"/>
  <c r="FR276" i="1"/>
  <c r="FC276" i="1"/>
  <c r="CL276" i="1"/>
  <c r="GN276" i="1" s="1"/>
  <c r="CI276" i="1"/>
  <c r="V276" i="1"/>
  <c r="BC276" i="1"/>
  <c r="DG276" i="1"/>
  <c r="GF276" i="1"/>
  <c r="BO276" i="1"/>
  <c r="CZ276" i="1"/>
  <c r="ED276" i="1"/>
  <c r="BV276" i="1"/>
  <c r="CQ276" i="1"/>
  <c r="BW276" i="1"/>
  <c r="W276" i="1"/>
  <c r="J276" i="1"/>
  <c r="AU276" i="1"/>
  <c r="FU276" i="1"/>
  <c r="FQ276" i="1"/>
  <c r="CY276" i="1"/>
  <c r="EZ276" i="1"/>
  <c r="FM276" i="1"/>
  <c r="AE276" i="1"/>
  <c r="BH276" i="1"/>
  <c r="FZ276" i="1"/>
  <c r="DY276" i="1"/>
  <c r="AW276" i="1"/>
  <c r="M276" i="1"/>
  <c r="AS276" i="1"/>
  <c r="FP276" i="1"/>
  <c r="DA276" i="1"/>
  <c r="AQ276" i="1"/>
  <c r="CS276" i="1"/>
  <c r="GE276" i="1"/>
  <c r="GB276" i="1"/>
  <c r="S276" i="1"/>
  <c r="AN276" i="1"/>
  <c r="DK276" i="1"/>
  <c r="FO276" i="1"/>
  <c r="F276" i="1"/>
  <c r="AO276" i="1"/>
  <c r="CD276" i="1"/>
  <c r="AG276" i="1"/>
  <c r="EA276" i="1"/>
  <c r="DP276" i="1"/>
  <c r="FN276" i="1"/>
  <c r="FK276" i="1"/>
  <c r="CV276" i="1"/>
  <c r="EP276" i="1"/>
  <c r="CW276" i="1"/>
  <c r="FD276" i="1"/>
  <c r="DB276" i="1"/>
  <c r="CJ276" i="1"/>
  <c r="GL276" i="1" s="1"/>
  <c r="AH276" i="1"/>
  <c r="BD276" i="1"/>
  <c r="FA276" i="1"/>
  <c r="AM276" i="1"/>
  <c r="CG276" i="1"/>
  <c r="FB276" i="1"/>
  <c r="GG276" i="1"/>
  <c r="CR276" i="1"/>
  <c r="DM276" i="1"/>
  <c r="X276" i="1"/>
  <c r="BQ276" i="1"/>
  <c r="GA276" i="1"/>
  <c r="T86" i="1"/>
  <c r="CF86" i="1"/>
  <c r="ER86" i="1"/>
  <c r="U86" i="1"/>
  <c r="CG86" i="1"/>
  <c r="ES86" i="1"/>
  <c r="V86" i="1"/>
  <c r="CH86" i="1"/>
  <c r="ET86" i="1"/>
  <c r="AN86" i="1"/>
  <c r="EM86" i="1"/>
  <c r="BN86" i="1"/>
  <c r="FM86" i="1"/>
  <c r="CQ86" i="1"/>
  <c r="H86" i="1"/>
  <c r="FO86" i="1"/>
  <c r="EE86" i="1"/>
  <c r="DI86" i="1"/>
  <c r="EH86" i="1"/>
  <c r="R86" i="1"/>
  <c r="DR86" i="1"/>
  <c r="W86" i="1"/>
  <c r="GC86" i="1"/>
  <c r="EG86" i="1"/>
  <c r="AB86" i="1"/>
  <c r="CN86" i="1"/>
  <c r="EZ86" i="1"/>
  <c r="AC86" i="1"/>
  <c r="CO86" i="1"/>
  <c r="FA86" i="1"/>
  <c r="AD86" i="1"/>
  <c r="CP86" i="1"/>
  <c r="FB86" i="1"/>
  <c r="AY86" i="1"/>
  <c r="EX86" i="1"/>
  <c r="CB86" i="1"/>
  <c r="GA86" i="1"/>
  <c r="DB86" i="1"/>
  <c r="Y86" i="1"/>
  <c r="GI86" i="1"/>
  <c r="EV86" i="1"/>
  <c r="EF86" i="1"/>
  <c r="FK86" i="1"/>
  <c r="AU86" i="1"/>
  <c r="FG86" i="1"/>
  <c r="CS86" i="1"/>
  <c r="BE86" i="1"/>
  <c r="DS86" i="1"/>
  <c r="BX86" i="1"/>
  <c r="EJ86" i="1"/>
  <c r="EK86" i="1"/>
  <c r="BZ86" i="1"/>
  <c r="Z86" i="1"/>
  <c r="BC86" i="1"/>
  <c r="GB86" i="1"/>
  <c r="DH86" i="1"/>
  <c r="CY86" i="1"/>
  <c r="BK86" i="1"/>
  <c r="CU86" i="1"/>
  <c r="AJ86" i="1"/>
  <c r="CV86" i="1"/>
  <c r="FH86" i="1"/>
  <c r="AK86" i="1"/>
  <c r="CW86" i="1"/>
  <c r="FI86" i="1"/>
  <c r="AL86" i="1"/>
  <c r="CX86" i="1"/>
  <c r="FJ86" i="1"/>
  <c r="BM86" i="1"/>
  <c r="FL86" i="1"/>
  <c r="CM86" i="1"/>
  <c r="Q86" i="1"/>
  <c r="DP86" i="1"/>
  <c r="AV86" i="1"/>
  <c r="I86" i="1"/>
  <c r="FS86" i="1"/>
  <c r="EW86" i="1"/>
  <c r="K86" i="1"/>
  <c r="CD86" i="1"/>
  <c r="X86" i="1"/>
  <c r="FE86" i="1"/>
  <c r="GE86" i="1"/>
  <c r="EQ86" i="1"/>
  <c r="L86" i="1"/>
  <c r="M86" i="1"/>
  <c r="BY86" i="1"/>
  <c r="N86" i="1"/>
  <c r="EL86" i="1"/>
  <c r="DY86" i="1"/>
  <c r="EY86" i="1"/>
  <c r="CC86" i="1"/>
  <c r="EU86" i="1"/>
  <c r="CR86" i="1"/>
  <c r="FU86" i="1"/>
  <c r="FD86" i="1"/>
  <c r="DQ86" i="1"/>
  <c r="AR86" i="1"/>
  <c r="DD86" i="1"/>
  <c r="FP86" i="1"/>
  <c r="AS86" i="1"/>
  <c r="DE86" i="1"/>
  <c r="FQ86" i="1"/>
  <c r="AT86" i="1"/>
  <c r="DF86" i="1"/>
  <c r="FR86" i="1"/>
  <c r="CA86" i="1"/>
  <c r="FW86" i="1"/>
  <c r="DA86" i="1"/>
  <c r="AE86" i="1"/>
  <c r="EA86" i="1"/>
  <c r="BS86" i="1"/>
  <c r="AF86" i="1"/>
  <c r="J86" i="1"/>
  <c r="FT86" i="1"/>
  <c r="AQ86" i="1"/>
  <c r="DJ86" i="1"/>
  <c r="CE86" i="1"/>
  <c r="AH86" i="1"/>
  <c r="BF86" i="1"/>
  <c r="D86" i="1"/>
  <c r="AZ86" i="1"/>
  <c r="DL86" i="1"/>
  <c r="FX86" i="1"/>
  <c r="BA86" i="1"/>
  <c r="DM86" i="1"/>
  <c r="FY86" i="1"/>
  <c r="BB86" i="1"/>
  <c r="DN86" i="1"/>
  <c r="FZ86" i="1"/>
  <c r="CL86" i="1"/>
  <c r="P86" i="1"/>
  <c r="DO86" i="1"/>
  <c r="AP86" i="1"/>
  <c r="EO86" i="1"/>
  <c r="CJ86" i="1"/>
  <c r="AW86" i="1"/>
  <c r="AG86" i="1"/>
  <c r="G86" i="1"/>
  <c r="BW86" i="1"/>
  <c r="EP86" i="1"/>
  <c r="DW86" i="1"/>
  <c r="CT86" i="1"/>
  <c r="BG86" i="1"/>
  <c r="BH86" i="1"/>
  <c r="DT86" i="1"/>
  <c r="GF86" i="1"/>
  <c r="BI86" i="1"/>
  <c r="DU86" i="1"/>
  <c r="GG86" i="1"/>
  <c r="BJ86" i="1"/>
  <c r="DV86" i="1"/>
  <c r="GH86" i="1"/>
  <c r="CZ86" i="1"/>
  <c r="AA86" i="1"/>
  <c r="DZ86" i="1"/>
  <c r="BD86" i="1"/>
  <c r="FC86" i="1"/>
  <c r="DG86" i="1"/>
  <c r="BT86" i="1"/>
  <c r="AX86" i="1"/>
  <c r="AM86" i="1"/>
  <c r="DC86" i="1"/>
  <c r="FV86" i="1"/>
  <c r="GD86" i="1"/>
  <c r="FF86" i="1"/>
  <c r="BL86" i="1"/>
  <c r="A87" i="1"/>
  <c r="BP86" i="1"/>
  <c r="EB86" i="1"/>
  <c r="E86" i="1"/>
  <c r="BQ86" i="1"/>
  <c r="EC86" i="1"/>
  <c r="F86" i="1"/>
  <c r="BR86" i="1"/>
  <c r="ED86" i="1"/>
  <c r="O86" i="1"/>
  <c r="DK86" i="1"/>
  <c r="AO86" i="1"/>
  <c r="EN86" i="1"/>
  <c r="BO86" i="1"/>
  <c r="FN86" i="1"/>
  <c r="DX86" i="1"/>
  <c r="CK86" i="1"/>
  <c r="BU86" i="1"/>
  <c r="BV86" i="1"/>
  <c r="EI86" i="1"/>
  <c r="S86" i="1"/>
  <c r="CI86" i="1"/>
  <c r="AI86" i="1"/>
  <c r="B86" i="1"/>
  <c r="GK276" i="1" l="1"/>
  <c r="E277" i="1"/>
  <c r="AA277" i="1"/>
  <c r="G277" i="1"/>
  <c r="DL277" i="1"/>
  <c r="BV277" i="1"/>
  <c r="EB277" i="1"/>
  <c r="CZ277" i="1"/>
  <c r="AG277" i="1"/>
  <c r="AZ277" i="1"/>
  <c r="DX277" i="1"/>
  <c r="BR277" i="1"/>
  <c r="AI277" i="1"/>
  <c r="FN277" i="1"/>
  <c r="F277" i="1"/>
  <c r="FC277" i="1"/>
  <c r="GG277" i="1"/>
  <c r="DW277" i="1"/>
  <c r="AP277" i="1"/>
  <c r="DM277" i="1"/>
  <c r="CI277" i="1"/>
  <c r="BO277" i="1"/>
  <c r="EC277" i="1"/>
  <c r="GD277" i="1"/>
  <c r="BD277" i="1"/>
  <c r="DU277" i="1"/>
  <c r="EP277" i="1"/>
  <c r="DO277" i="1"/>
  <c r="BA277" i="1"/>
  <c r="S277" i="1"/>
  <c r="EN277" i="1"/>
  <c r="BQ277" i="1"/>
  <c r="FV277" i="1"/>
  <c r="DZ277" i="1"/>
  <c r="BI277" i="1"/>
  <c r="BW277" i="1"/>
  <c r="P277" i="1"/>
  <c r="FX277" i="1"/>
  <c r="AO277" i="1"/>
  <c r="BU277" i="1"/>
  <c r="O277" i="1"/>
  <c r="BP277" i="1"/>
  <c r="AX277" i="1"/>
  <c r="GH277" i="1"/>
  <c r="BH277" i="1"/>
  <c r="AW277" i="1"/>
  <c r="DN277" i="1"/>
  <c r="CK277" i="1"/>
  <c r="GL277" i="1" s="1"/>
  <c r="ED277" i="1"/>
  <c r="BT277" i="1"/>
  <c r="DV277" i="1"/>
  <c r="BG277" i="1"/>
  <c r="CJ277" i="1"/>
  <c r="EI277" i="1"/>
  <c r="DC277" i="1"/>
  <c r="GF277" i="1"/>
  <c r="CL277" i="1"/>
  <c r="GM277" i="1" s="1"/>
  <c r="DK277" i="1"/>
  <c r="AM277" i="1"/>
  <c r="DT277" i="1"/>
  <c r="FZ277" i="1"/>
  <c r="BL277" i="1"/>
  <c r="FF277" i="1"/>
  <c r="J277" i="1"/>
  <c r="FR277" i="1"/>
  <c r="AR277" i="1"/>
  <c r="DY277" i="1"/>
  <c r="FE277" i="1"/>
  <c r="DP277" i="1"/>
  <c r="FI277" i="1"/>
  <c r="CY277" i="1"/>
  <c r="BX277" i="1"/>
  <c r="EV277" i="1"/>
  <c r="FB277" i="1"/>
  <c r="AB277" i="1"/>
  <c r="EE277" i="1"/>
  <c r="ET277" i="1"/>
  <c r="T277" i="1"/>
  <c r="BB277" i="1"/>
  <c r="AF277" i="1"/>
  <c r="DF277" i="1"/>
  <c r="DQ277" i="1"/>
  <c r="EL277" i="1"/>
  <c r="X277" i="1"/>
  <c r="Q277" i="1"/>
  <c r="CW277" i="1"/>
  <c r="DH277" i="1"/>
  <c r="DS277" i="1"/>
  <c r="GI277" i="1"/>
  <c r="CP277" i="1"/>
  <c r="EG277" i="1"/>
  <c r="FO277" i="1"/>
  <c r="CH277" i="1"/>
  <c r="BF277" i="1"/>
  <c r="BS277" i="1"/>
  <c r="AT277" i="1"/>
  <c r="FD277" i="1"/>
  <c r="N277" i="1"/>
  <c r="CD277" i="1"/>
  <c r="CM277" i="1"/>
  <c r="GN277" i="1" s="1"/>
  <c r="AK277" i="1"/>
  <c r="GB277" i="1"/>
  <c r="BE277" i="1"/>
  <c r="Y277" i="1"/>
  <c r="AD277" i="1"/>
  <c r="GC277" i="1"/>
  <c r="H277" i="1"/>
  <c r="V277" i="1"/>
  <c r="DG277" i="1"/>
  <c r="BJ277" i="1"/>
  <c r="CT277" i="1"/>
  <c r="EO277" i="1"/>
  <c r="FY277" i="1"/>
  <c r="AH277" i="1"/>
  <c r="EA277" i="1"/>
  <c r="FQ277" i="1"/>
  <c r="FU277" i="1"/>
  <c r="BY277" i="1"/>
  <c r="K277" i="1"/>
  <c r="FL277" i="1"/>
  <c r="FH277" i="1"/>
  <c r="BC277" i="1"/>
  <c r="CS277" i="1"/>
  <c r="DB277" i="1"/>
  <c r="FA277" i="1"/>
  <c r="W277" i="1"/>
  <c r="CQ277" i="1"/>
  <c r="ES277" i="1"/>
  <c r="CE277" i="1"/>
  <c r="AE277" i="1"/>
  <c r="DE277" i="1"/>
  <c r="CR277" i="1"/>
  <c r="M277" i="1"/>
  <c r="EW277" i="1"/>
  <c r="BM277" i="1"/>
  <c r="CV277" i="1"/>
  <c r="Z277" i="1"/>
  <c r="FG277" i="1"/>
  <c r="GA277" i="1"/>
  <c r="CO277" i="1"/>
  <c r="DR277" i="1"/>
  <c r="FM277" i="1"/>
  <c r="CG277" i="1"/>
  <c r="DJ277" i="1"/>
  <c r="DA277" i="1"/>
  <c r="AS277" i="1"/>
  <c r="EU277" i="1"/>
  <c r="L277" i="1"/>
  <c r="FS277" i="1"/>
  <c r="FJ277" i="1"/>
  <c r="AJ277" i="1"/>
  <c r="BZ277" i="1"/>
  <c r="AU277" i="1"/>
  <c r="CB277" i="1"/>
  <c r="AC277" i="1"/>
  <c r="R277" i="1"/>
  <c r="BN277" i="1"/>
  <c r="U277" i="1"/>
  <c r="AQ277" i="1"/>
  <c r="FW277" i="1"/>
  <c r="FP277" i="1"/>
  <c r="CC277" i="1"/>
  <c r="EQ277" i="1"/>
  <c r="I277" i="1"/>
  <c r="CX277" i="1"/>
  <c r="CU277" i="1"/>
  <c r="EK277" i="1"/>
  <c r="FK277" i="1"/>
  <c r="EX277" i="1"/>
  <c r="EZ277" i="1"/>
  <c r="EH277" i="1"/>
  <c r="EM277" i="1"/>
  <c r="ER277" i="1"/>
  <c r="FT277" i="1"/>
  <c r="CA277" i="1"/>
  <c r="DD277" i="1"/>
  <c r="EY277" i="1"/>
  <c r="GE277" i="1"/>
  <c r="AV277" i="1"/>
  <c r="AL277" i="1"/>
  <c r="BK277" i="1"/>
  <c r="EJ277" i="1"/>
  <c r="EF277" i="1"/>
  <c r="AY277" i="1"/>
  <c r="CN277" i="1"/>
  <c r="DI277" i="1"/>
  <c r="AN277" i="1"/>
  <c r="CF277" i="1"/>
  <c r="Q87" i="1"/>
  <c r="CC87" i="1"/>
  <c r="EO87" i="1"/>
  <c r="Z87" i="1"/>
  <c r="CL87" i="1"/>
  <c r="EX87" i="1"/>
  <c r="AI87" i="1"/>
  <c r="CU87" i="1"/>
  <c r="FG87" i="1"/>
  <c r="BD87" i="1"/>
  <c r="FC87" i="1"/>
  <c r="BS87" i="1"/>
  <c r="FR87" i="1"/>
  <c r="CH87" i="1"/>
  <c r="GG87" i="1"/>
  <c r="FK87" i="1"/>
  <c r="DX87" i="1"/>
  <c r="CN87" i="1"/>
  <c r="DM87" i="1"/>
  <c r="FZ87" i="1"/>
  <c r="CP87" i="1"/>
  <c r="AM87" i="1"/>
  <c r="M87" i="1"/>
  <c r="BZ87" i="1"/>
  <c r="Y87" i="1"/>
  <c r="CK87" i="1"/>
  <c r="EW87" i="1"/>
  <c r="AH87" i="1"/>
  <c r="CT87" i="1"/>
  <c r="FF87" i="1"/>
  <c r="AQ87" i="1"/>
  <c r="DC87" i="1"/>
  <c r="FO87" i="1"/>
  <c r="BR87" i="1"/>
  <c r="FQ87" i="1"/>
  <c r="CG87" i="1"/>
  <c r="GF87" i="1"/>
  <c r="CV87" i="1"/>
  <c r="X87" i="1"/>
  <c r="GH87" i="1"/>
  <c r="EU87" i="1"/>
  <c r="DH87" i="1"/>
  <c r="EM87" i="1"/>
  <c r="W87" i="1"/>
  <c r="EK87" i="1"/>
  <c r="DL87" i="1"/>
  <c r="EL87" i="1"/>
  <c r="B87" i="1"/>
  <c r="AG87" i="1"/>
  <c r="CS87" i="1"/>
  <c r="FE87" i="1"/>
  <c r="AP87" i="1"/>
  <c r="DB87" i="1"/>
  <c r="FN87" i="1"/>
  <c r="AY87" i="1"/>
  <c r="DK87" i="1"/>
  <c r="FW87" i="1"/>
  <c r="CF87" i="1"/>
  <c r="GB87" i="1"/>
  <c r="CR87" i="1"/>
  <c r="H87" i="1"/>
  <c r="DG87" i="1"/>
  <c r="AR87" i="1"/>
  <c r="E87" i="1"/>
  <c r="FL87" i="1"/>
  <c r="EB87" i="1"/>
  <c r="FY87" i="1"/>
  <c r="BC87" i="1"/>
  <c r="AN87" i="1"/>
  <c r="FX87" i="1"/>
  <c r="N87" i="1"/>
  <c r="CW87" i="1"/>
  <c r="AO87" i="1"/>
  <c r="DA87" i="1"/>
  <c r="FM87" i="1"/>
  <c r="AX87" i="1"/>
  <c r="DJ87" i="1"/>
  <c r="FV87" i="1"/>
  <c r="BG87" i="1"/>
  <c r="DS87" i="1"/>
  <c r="GE87" i="1"/>
  <c r="CQ87" i="1"/>
  <c r="G87" i="1"/>
  <c r="DF87" i="1"/>
  <c r="V87" i="1"/>
  <c r="DU87" i="1"/>
  <c r="BL87" i="1"/>
  <c r="GI87" i="1"/>
  <c r="EV87" i="1"/>
  <c r="P87" i="1"/>
  <c r="CX87" i="1"/>
  <c r="FI87" i="1"/>
  <c r="AB87" i="1"/>
  <c r="CO87" i="1"/>
  <c r="BJ87" i="1"/>
  <c r="D87" i="1"/>
  <c r="BE87" i="1"/>
  <c r="DQ87" i="1"/>
  <c r="GC87" i="1"/>
  <c r="BN87" i="1"/>
  <c r="DZ87" i="1"/>
  <c r="K87" i="1"/>
  <c r="BW87" i="1"/>
  <c r="EI87" i="1"/>
  <c r="T87" i="1"/>
  <c r="DP87" i="1"/>
  <c r="AF87" i="1"/>
  <c r="EE87" i="1"/>
  <c r="AU87" i="1"/>
  <c r="ET87" i="1"/>
  <c r="CZ87" i="1"/>
  <c r="BP87" i="1"/>
  <c r="AC87" i="1"/>
  <c r="O87" i="1"/>
  <c r="CB87" i="1"/>
  <c r="FA87" i="1"/>
  <c r="AK87" i="1"/>
  <c r="BK87" i="1"/>
  <c r="FJ87" i="1"/>
  <c r="AW87" i="1"/>
  <c r="DI87" i="1"/>
  <c r="FU87" i="1"/>
  <c r="BF87" i="1"/>
  <c r="DR87" i="1"/>
  <c r="GD87" i="1"/>
  <c r="BO87" i="1"/>
  <c r="EA87" i="1"/>
  <c r="F87" i="1"/>
  <c r="DE87" i="1"/>
  <c r="U87" i="1"/>
  <c r="DT87" i="1"/>
  <c r="AJ87" i="1"/>
  <c r="EF87" i="1"/>
  <c r="CI87" i="1"/>
  <c r="AV87" i="1"/>
  <c r="L87" i="1"/>
  <c r="FP87" i="1"/>
  <c r="BB87" i="1"/>
  <c r="DO87" i="1"/>
  <c r="FB87" i="1"/>
  <c r="DV87" i="1"/>
  <c r="AD87" i="1"/>
  <c r="A88" i="1"/>
  <c r="BM87" i="1"/>
  <c r="DY87" i="1"/>
  <c r="J87" i="1"/>
  <c r="BV87" i="1"/>
  <c r="EH87" i="1"/>
  <c r="S87" i="1"/>
  <c r="CE87" i="1"/>
  <c r="EQ87" i="1"/>
  <c r="AE87" i="1"/>
  <c r="ED87" i="1"/>
  <c r="AT87" i="1"/>
  <c r="ES87" i="1"/>
  <c r="BI87" i="1"/>
  <c r="FH87" i="1"/>
  <c r="DW87" i="1"/>
  <c r="CJ87" i="1"/>
  <c r="AZ87" i="1"/>
  <c r="BA87" i="1"/>
  <c r="DN87" i="1"/>
  <c r="GA87" i="1"/>
  <c r="CY87" i="1"/>
  <c r="EC87" i="1"/>
  <c r="BX87" i="1"/>
  <c r="I87" i="1"/>
  <c r="BU87" i="1"/>
  <c r="EG87" i="1"/>
  <c r="R87" i="1"/>
  <c r="CD87" i="1"/>
  <c r="EP87" i="1"/>
  <c r="AA87" i="1"/>
  <c r="CM87" i="1"/>
  <c r="EY87" i="1"/>
  <c r="AS87" i="1"/>
  <c r="ER87" i="1"/>
  <c r="BH87" i="1"/>
  <c r="FD87" i="1"/>
  <c r="BT87" i="1"/>
  <c r="FS87" i="1"/>
  <c r="EN87" i="1"/>
  <c r="DD87" i="1"/>
  <c r="BQ87" i="1"/>
  <c r="CA87" i="1"/>
  <c r="EZ87" i="1"/>
  <c r="AL87" i="1"/>
  <c r="FT87" i="1"/>
  <c r="EJ87" i="1"/>
  <c r="BY87" i="1"/>
  <c r="GK277" i="1" l="1"/>
  <c r="AZ278" i="1"/>
  <c r="F278" i="1"/>
  <c r="EI278" i="1"/>
  <c r="CJ278" i="1"/>
  <c r="AV278" i="1"/>
  <c r="CZ278" i="1"/>
  <c r="CM278" i="1"/>
  <c r="GM278" i="1" s="1"/>
  <c r="DW278" i="1"/>
  <c r="AD278" i="1"/>
  <c r="AL278" i="1"/>
  <c r="FD278" i="1"/>
  <c r="CD278" i="1"/>
  <c r="GA278" i="1"/>
  <c r="ES278" i="1"/>
  <c r="BV278" i="1"/>
  <c r="DO278" i="1"/>
  <c r="DT278" i="1"/>
  <c r="BF278" i="1"/>
  <c r="CB278" i="1"/>
  <c r="AF278" i="1"/>
  <c r="GC278" i="1"/>
  <c r="CX278" i="1"/>
  <c r="EZ278" i="1"/>
  <c r="BH278" i="1"/>
  <c r="R278" i="1"/>
  <c r="DN278" i="1"/>
  <c r="AT278" i="1"/>
  <c r="J278" i="1"/>
  <c r="BB278" i="1"/>
  <c r="U278" i="1"/>
  <c r="FU278" i="1"/>
  <c r="O278" i="1"/>
  <c r="DP278" i="1"/>
  <c r="DQ278" i="1"/>
  <c r="P278" i="1"/>
  <c r="CA278" i="1"/>
  <c r="ER278" i="1"/>
  <c r="EG278" i="1"/>
  <c r="BA278" i="1"/>
  <c r="ED278" i="1"/>
  <c r="DY278" i="1"/>
  <c r="FP278" i="1"/>
  <c r="DE278" i="1"/>
  <c r="DI278" i="1"/>
  <c r="AC278" i="1"/>
  <c r="T278" i="1"/>
  <c r="BE278" i="1"/>
  <c r="EV278" i="1"/>
  <c r="BU278" i="1"/>
  <c r="L278" i="1"/>
  <c r="EY278" i="1"/>
  <c r="BW278" i="1"/>
  <c r="BQ278" i="1"/>
  <c r="BM278" i="1"/>
  <c r="BP278" i="1"/>
  <c r="I278" i="1"/>
  <c r="FJ278" i="1"/>
  <c r="BK278" i="1"/>
  <c r="AS278" i="1"/>
  <c r="AE278" i="1"/>
  <c r="AW278" i="1"/>
  <c r="DD278" i="1"/>
  <c r="EQ278" i="1"/>
  <c r="EA278" i="1"/>
  <c r="BJ278" i="1"/>
  <c r="BY278" i="1"/>
  <c r="EN278" i="1"/>
  <c r="BX278" i="1"/>
  <c r="CE278" i="1"/>
  <c r="CI278" i="1"/>
  <c r="BO278" i="1"/>
  <c r="ET278" i="1"/>
  <c r="K278" i="1"/>
  <c r="EJ278" i="1"/>
  <c r="FS278" i="1"/>
  <c r="AA278" i="1"/>
  <c r="EC278" i="1"/>
  <c r="FH278" i="1"/>
  <c r="S278" i="1"/>
  <c r="DV278" i="1"/>
  <c r="EF278" i="1"/>
  <c r="GD278" i="1"/>
  <c r="AK278" i="1"/>
  <c r="AU278" i="1"/>
  <c r="DZ278" i="1"/>
  <c r="AB278" i="1"/>
  <c r="FT278" i="1"/>
  <c r="BT278" i="1"/>
  <c r="EP278" i="1"/>
  <c r="CY278" i="1"/>
  <c r="BI278" i="1"/>
  <c r="EH278" i="1"/>
  <c r="FB278" i="1"/>
  <c r="AJ278" i="1"/>
  <c r="DR278" i="1"/>
  <c r="FA278" i="1"/>
  <c r="EE278" i="1"/>
  <c r="BN278" i="1"/>
  <c r="FI278" i="1"/>
  <c r="CO278" i="1"/>
  <c r="G278" i="1"/>
  <c r="FM278" i="1"/>
  <c r="FY278" i="1"/>
  <c r="GB278" i="1"/>
  <c r="FE278" i="1"/>
  <c r="EM278" i="1"/>
  <c r="FQ278" i="1"/>
  <c r="EW278" i="1"/>
  <c r="DM278" i="1"/>
  <c r="FC278" i="1"/>
  <c r="EO278" i="1"/>
  <c r="CQ278" i="1"/>
  <c r="DA278" i="1"/>
  <c r="EB278" i="1"/>
  <c r="CF278" i="1"/>
  <c r="CS278" i="1"/>
  <c r="DH278" i="1"/>
  <c r="BR278" i="1"/>
  <c r="CK278" i="1"/>
  <c r="CN278" i="1"/>
  <c r="GN278" i="1" s="1"/>
  <c r="BD278" i="1"/>
  <c r="CC278" i="1"/>
  <c r="GE278" i="1"/>
  <c r="AO278" i="1"/>
  <c r="FL278" i="1"/>
  <c r="FW278" i="1"/>
  <c r="AG278" i="1"/>
  <c r="EU278" i="1"/>
  <c r="FO278" i="1"/>
  <c r="Y278" i="1"/>
  <c r="DX278" i="1"/>
  <c r="FG278" i="1"/>
  <c r="Q278" i="1"/>
  <c r="GI278" i="1"/>
  <c r="DS278" i="1"/>
  <c r="CW278" i="1"/>
  <c r="E278" i="1"/>
  <c r="DK278" i="1"/>
  <c r="GH278" i="1"/>
  <c r="DC278" i="1"/>
  <c r="BZ278" i="1"/>
  <c r="FK278" i="1"/>
  <c r="CU278" i="1"/>
  <c r="BL278" i="1"/>
  <c r="BG278" i="1"/>
  <c r="N278" i="1"/>
  <c r="AR278" i="1"/>
  <c r="AY278" i="1"/>
  <c r="EL278" i="1"/>
  <c r="X278" i="1"/>
  <c r="AQ278" i="1"/>
  <c r="M278" i="1"/>
  <c r="GG278" i="1"/>
  <c r="AI278" i="1"/>
  <c r="DU278" i="1"/>
  <c r="FV278" i="1"/>
  <c r="FX278" i="1"/>
  <c r="DG278" i="1"/>
  <c r="FN278" i="1"/>
  <c r="DL278" i="1"/>
  <c r="CV278" i="1"/>
  <c r="FF278" i="1"/>
  <c r="AM278" i="1"/>
  <c r="CH278" i="1"/>
  <c r="EX278" i="1"/>
  <c r="V278" i="1"/>
  <c r="DJ278" i="1"/>
  <c r="AN278" i="1"/>
  <c r="H278" i="1"/>
  <c r="DB278" i="1"/>
  <c r="EK278" i="1"/>
  <c r="GF278" i="1"/>
  <c r="CT278" i="1"/>
  <c r="CP278" i="1"/>
  <c r="FR278" i="1"/>
  <c r="CL278" i="1"/>
  <c r="GL278" i="1" s="1"/>
  <c r="DF278" i="1"/>
  <c r="AX278" i="1"/>
  <c r="BC278" i="1"/>
  <c r="CR278" i="1"/>
  <c r="AP278" i="1"/>
  <c r="W278" i="1"/>
  <c r="CG278" i="1"/>
  <c r="AH278" i="1"/>
  <c r="FZ278" i="1"/>
  <c r="BS278" i="1"/>
  <c r="Z278" i="1"/>
  <c r="V88" i="1"/>
  <c r="CH88" i="1"/>
  <c r="ET88" i="1"/>
  <c r="W88" i="1"/>
  <c r="CI88" i="1"/>
  <c r="EU88" i="1"/>
  <c r="X88" i="1"/>
  <c r="CJ88" i="1"/>
  <c r="EV88" i="1"/>
  <c r="AX88" i="1"/>
  <c r="EW88" i="1"/>
  <c r="BM88" i="1"/>
  <c r="FI88" i="1"/>
  <c r="CM88" i="1"/>
  <c r="T88" i="1"/>
  <c r="GD88" i="1"/>
  <c r="FN88" i="1"/>
  <c r="EA88" i="1"/>
  <c r="FA88" i="1"/>
  <c r="CT88" i="1"/>
  <c r="BV88" i="1"/>
  <c r="CC88" i="1"/>
  <c r="DM88" i="1"/>
  <c r="AW88" i="1"/>
  <c r="AD88" i="1"/>
  <c r="CP88" i="1"/>
  <c r="FB88" i="1"/>
  <c r="AE88" i="1"/>
  <c r="CQ88" i="1"/>
  <c r="FC88" i="1"/>
  <c r="AF88" i="1"/>
  <c r="CR88" i="1"/>
  <c r="FD88" i="1"/>
  <c r="BI88" i="1"/>
  <c r="FH88" i="1"/>
  <c r="BX88" i="1"/>
  <c r="FW88" i="1"/>
  <c r="DA88" i="1"/>
  <c r="AQ88" i="1"/>
  <c r="U88" i="1"/>
  <c r="GE88" i="1"/>
  <c r="ER88" i="1"/>
  <c r="AG88" i="1"/>
  <c r="DQ88" i="1"/>
  <c r="EZ88" i="1"/>
  <c r="AL88" i="1"/>
  <c r="FJ88" i="1"/>
  <c r="AM88" i="1"/>
  <c r="FK88" i="1"/>
  <c r="CZ88" i="1"/>
  <c r="BW88" i="1"/>
  <c r="CL88" i="1"/>
  <c r="DL88" i="1"/>
  <c r="BH88" i="1"/>
  <c r="E88" i="1"/>
  <c r="BG88" i="1"/>
  <c r="FU88" i="1"/>
  <c r="FQ88" i="1"/>
  <c r="AT88" i="1"/>
  <c r="FR88" i="1"/>
  <c r="AU88" i="1"/>
  <c r="FS88" i="1"/>
  <c r="DH88" i="1"/>
  <c r="CK88" i="1"/>
  <c r="CW88" i="1"/>
  <c r="DZ88" i="1"/>
  <c r="BO88" i="1"/>
  <c r="AB88" i="1"/>
  <c r="GF88" i="1"/>
  <c r="J88" i="1"/>
  <c r="CD88" i="1"/>
  <c r="BB88" i="1"/>
  <c r="DN88" i="1"/>
  <c r="FZ88" i="1"/>
  <c r="BC88" i="1"/>
  <c r="DO88" i="1"/>
  <c r="GA88" i="1"/>
  <c r="BD88" i="1"/>
  <c r="DP88" i="1"/>
  <c r="GB88" i="1"/>
  <c r="CV88" i="1"/>
  <c r="L88" i="1"/>
  <c r="DK88" i="1"/>
  <c r="AO88" i="1"/>
  <c r="EK88" i="1"/>
  <c r="DB88" i="1"/>
  <c r="CF88" i="1"/>
  <c r="AS88" i="1"/>
  <c r="AC88" i="1"/>
  <c r="EB88" i="1"/>
  <c r="BE88" i="1"/>
  <c r="EG88" i="1"/>
  <c r="ES88" i="1"/>
  <c r="GC88" i="1"/>
  <c r="A89" i="1"/>
  <c r="BJ88" i="1"/>
  <c r="DV88" i="1"/>
  <c r="GH88" i="1"/>
  <c r="BK88" i="1"/>
  <c r="DW88" i="1"/>
  <c r="GI88" i="1"/>
  <c r="BL88" i="1"/>
  <c r="DX88" i="1"/>
  <c r="K88" i="1"/>
  <c r="DJ88" i="1"/>
  <c r="Z88" i="1"/>
  <c r="DY88" i="1"/>
  <c r="AZ88" i="1"/>
  <c r="EY88" i="1"/>
  <c r="DS88" i="1"/>
  <c r="DC88" i="1"/>
  <c r="BP88" i="1"/>
  <c r="BF88" i="1"/>
  <c r="FE88" i="1"/>
  <c r="DI88" i="1"/>
  <c r="BU88" i="1"/>
  <c r="CN88" i="1"/>
  <c r="B88" i="1"/>
  <c r="F88" i="1"/>
  <c r="BR88" i="1"/>
  <c r="ED88" i="1"/>
  <c r="G88" i="1"/>
  <c r="BS88" i="1"/>
  <c r="EE88" i="1"/>
  <c r="H88" i="1"/>
  <c r="BT88" i="1"/>
  <c r="EF88" i="1"/>
  <c r="Y88" i="1"/>
  <c r="DU88" i="1"/>
  <c r="AK88" i="1"/>
  <c r="EJ88" i="1"/>
  <c r="BN88" i="1"/>
  <c r="FM88" i="1"/>
  <c r="EP88" i="1"/>
  <c r="DT88" i="1"/>
  <c r="CG88" i="1"/>
  <c r="CO88" i="1"/>
  <c r="AH88" i="1"/>
  <c r="FP88" i="1"/>
  <c r="EH88" i="1"/>
  <c r="CU88" i="1"/>
  <c r="S88" i="1"/>
  <c r="N88" i="1"/>
  <c r="BZ88" i="1"/>
  <c r="EL88" i="1"/>
  <c r="O88" i="1"/>
  <c r="CA88" i="1"/>
  <c r="EM88" i="1"/>
  <c r="P88" i="1"/>
  <c r="CB88" i="1"/>
  <c r="EN88" i="1"/>
  <c r="AJ88" i="1"/>
  <c r="EI88" i="1"/>
  <c r="AY88" i="1"/>
  <c r="EX88" i="1"/>
  <c r="BY88" i="1"/>
  <c r="FX88" i="1"/>
  <c r="FG88" i="1"/>
  <c r="EQ88" i="1"/>
  <c r="DD88" i="1"/>
  <c r="DR88" i="1"/>
  <c r="BQ88" i="1"/>
  <c r="R88" i="1"/>
  <c r="I88" i="1"/>
  <c r="DE88" i="1"/>
  <c r="AP88" i="1"/>
  <c r="EC88" i="1"/>
  <c r="EO88" i="1"/>
  <c r="AI88" i="1"/>
  <c r="CX88" i="1"/>
  <c r="CY88" i="1"/>
  <c r="AN88" i="1"/>
  <c r="FL88" i="1"/>
  <c r="FV88" i="1"/>
  <c r="M88" i="1"/>
  <c r="AR88" i="1"/>
  <c r="FO88" i="1"/>
  <c r="FF88" i="1"/>
  <c r="Q88" i="1"/>
  <c r="D88" i="1"/>
  <c r="DF88" i="1"/>
  <c r="DG88" i="1"/>
  <c r="AV88" i="1"/>
  <c r="FT88" i="1"/>
  <c r="GG88" i="1"/>
  <c r="AA88" i="1"/>
  <c r="CE88" i="1"/>
  <c r="CS88" i="1"/>
  <c r="BA88" i="1"/>
  <c r="FY88" i="1"/>
  <c r="GK278" i="1" l="1"/>
  <c r="CE279" i="1"/>
  <c r="BA279" i="1"/>
  <c r="AA279" i="1"/>
  <c r="CS279" i="1"/>
  <c r="FF279" i="1"/>
  <c r="CX279" i="1"/>
  <c r="BQ279" i="1"/>
  <c r="AY279" i="1"/>
  <c r="O279" i="1"/>
  <c r="AH279" i="1"/>
  <c r="AK279" i="1"/>
  <c r="G279" i="1"/>
  <c r="FE279" i="1"/>
  <c r="Z279" i="1"/>
  <c r="GH279" i="1"/>
  <c r="EB279" i="1"/>
  <c r="L279" i="1"/>
  <c r="FZ279" i="1"/>
  <c r="DZ279" i="1"/>
  <c r="FQ279" i="1"/>
  <c r="BI279" i="1"/>
  <c r="AX279" i="1"/>
  <c r="GG279" i="1"/>
  <c r="EI279" i="1"/>
  <c r="EL279" i="1"/>
  <c r="CO279" i="1"/>
  <c r="GN279" i="1" s="1"/>
  <c r="DU279" i="1"/>
  <c r="ED279" i="1"/>
  <c r="BF279" i="1"/>
  <c r="DJ279" i="1"/>
  <c r="DV279" i="1"/>
  <c r="AC279" i="1"/>
  <c r="CV279" i="1"/>
  <c r="DN279" i="1"/>
  <c r="CW279" i="1"/>
  <c r="FU279" i="1"/>
  <c r="FK279" i="1"/>
  <c r="GE279" i="1"/>
  <c r="FD279" i="1"/>
  <c r="AD279" i="1"/>
  <c r="FN279" i="1"/>
  <c r="EV279" i="1"/>
  <c r="V279" i="1"/>
  <c r="ER279" i="1"/>
  <c r="EA279" i="1"/>
  <c r="FO279" i="1"/>
  <c r="FT279" i="1"/>
  <c r="EO279" i="1"/>
  <c r="AJ279" i="1"/>
  <c r="CG279" i="1"/>
  <c r="Y279" i="1"/>
  <c r="BR279" i="1"/>
  <c r="BP279" i="1"/>
  <c r="K279" i="1"/>
  <c r="BJ279" i="1"/>
  <c r="AS279" i="1"/>
  <c r="GB279" i="1"/>
  <c r="BB279" i="1"/>
  <c r="CK279" i="1"/>
  <c r="BG279" i="1"/>
  <c r="AM279" i="1"/>
  <c r="U279" i="1"/>
  <c r="CR279" i="1"/>
  <c r="AW279" i="1"/>
  <c r="GD279" i="1"/>
  <c r="CJ279" i="1"/>
  <c r="CZ279" i="1"/>
  <c r="CP279" i="1"/>
  <c r="CH279" i="1"/>
  <c r="AI279" i="1"/>
  <c r="DR279" i="1"/>
  <c r="AR279" i="1"/>
  <c r="DD279" i="1"/>
  <c r="BZ279" i="1"/>
  <c r="AV279" i="1"/>
  <c r="M279" i="1"/>
  <c r="EC279" i="1"/>
  <c r="EQ279" i="1"/>
  <c r="EN279" i="1"/>
  <c r="N279" i="1"/>
  <c r="DT279" i="1"/>
  <c r="EF279" i="1"/>
  <c r="F279" i="1"/>
  <c r="DC279" i="1"/>
  <c r="DX279" i="1"/>
  <c r="CF279" i="1"/>
  <c r="DP279" i="1"/>
  <c r="CD279" i="1"/>
  <c r="DH279" i="1"/>
  <c r="E279" i="1"/>
  <c r="FJ279" i="1"/>
  <c r="AQ279" i="1"/>
  <c r="AF279" i="1"/>
  <c r="DM279" i="1"/>
  <c r="T279" i="1"/>
  <c r="X279" i="1"/>
  <c r="FY279" i="1"/>
  <c r="DG279" i="1"/>
  <c r="FV279" i="1"/>
  <c r="AP279" i="1"/>
  <c r="FG279" i="1"/>
  <c r="CB279" i="1"/>
  <c r="S279" i="1"/>
  <c r="EP279" i="1"/>
  <c r="BT279" i="1"/>
  <c r="DS279" i="1"/>
  <c r="BL279" i="1"/>
  <c r="GC279" i="1"/>
  <c r="DB279" i="1"/>
  <c r="BD279" i="1"/>
  <c r="J279" i="1"/>
  <c r="FS279" i="1"/>
  <c r="BH279" i="1"/>
  <c r="AL279" i="1"/>
  <c r="DA279" i="1"/>
  <c r="FC279" i="1"/>
  <c r="CC279" i="1"/>
  <c r="CM279" i="1"/>
  <c r="GL279" i="1" s="1"/>
  <c r="EU279" i="1"/>
  <c r="DF279" i="1"/>
  <c r="FL279" i="1"/>
  <c r="DE279" i="1"/>
  <c r="FX279" i="1"/>
  <c r="P279" i="1"/>
  <c r="CU279" i="1"/>
  <c r="FM279" i="1"/>
  <c r="H279" i="1"/>
  <c r="CN279" i="1"/>
  <c r="GM279" i="1" s="1"/>
  <c r="EY279" i="1"/>
  <c r="GI279" i="1"/>
  <c r="ES279" i="1"/>
  <c r="EK279" i="1"/>
  <c r="GA279" i="1"/>
  <c r="GF279" i="1"/>
  <c r="AU279" i="1"/>
  <c r="DL279" i="1"/>
  <c r="EZ279" i="1"/>
  <c r="FW279" i="1"/>
  <c r="CQ279" i="1"/>
  <c r="BV279" i="1"/>
  <c r="FI279" i="1"/>
  <c r="CI279" i="1"/>
  <c r="AN279" i="1"/>
  <c r="I279" i="1"/>
  <c r="BY279" i="1"/>
  <c r="EM279" i="1"/>
  <c r="EH279" i="1"/>
  <c r="BN279" i="1"/>
  <c r="EE279" i="1"/>
  <c r="BU279" i="1"/>
  <c r="AZ279" i="1"/>
  <c r="DW279" i="1"/>
  <c r="EG279" i="1"/>
  <c r="AO279" i="1"/>
  <c r="DO279" i="1"/>
  <c r="AB279" i="1"/>
  <c r="FR279" i="1"/>
  <c r="CL279" i="1"/>
  <c r="DQ279" i="1"/>
  <c r="BX279" i="1"/>
  <c r="AE279" i="1"/>
  <c r="CT279" i="1"/>
  <c r="BM279" i="1"/>
  <c r="W279" i="1"/>
  <c r="Q279" i="1"/>
  <c r="CY279" i="1"/>
  <c r="R279" i="1"/>
  <c r="EX279" i="1"/>
  <c r="CA279" i="1"/>
  <c r="FP279" i="1"/>
  <c r="EJ279" i="1"/>
  <c r="BS279" i="1"/>
  <c r="DI279" i="1"/>
  <c r="DY279" i="1"/>
  <c r="BK279" i="1"/>
  <c r="BE279" i="1"/>
  <c r="DK279" i="1"/>
  <c r="BC279" i="1"/>
  <c r="BO279" i="1"/>
  <c r="AT279" i="1"/>
  <c r="BW279" i="1"/>
  <c r="AG279" i="1"/>
  <c r="FH279" i="1"/>
  <c r="FB279" i="1"/>
  <c r="FA279" i="1"/>
  <c r="EW279" i="1"/>
  <c r="ET279" i="1"/>
  <c r="S89" i="1"/>
  <c r="E89" i="1"/>
  <c r="BQ89" i="1"/>
  <c r="EC89" i="1"/>
  <c r="P89" i="1"/>
  <c r="CS89" i="1"/>
  <c r="FN89" i="1"/>
  <c r="BJ89" i="1"/>
  <c r="EE89" i="1"/>
  <c r="R89" i="1"/>
  <c r="CU89" i="1"/>
  <c r="FP89" i="1"/>
  <c r="CV89" i="1"/>
  <c r="AN89" i="1"/>
  <c r="FC89" i="1"/>
  <c r="CY89" i="1"/>
  <c r="BL89" i="1"/>
  <c r="BM89" i="1"/>
  <c r="BN89" i="1"/>
  <c r="BW89" i="1"/>
  <c r="N89" i="1"/>
  <c r="Y89" i="1"/>
  <c r="EJ89" i="1"/>
  <c r="CQ89" i="1"/>
  <c r="AA89" i="1"/>
  <c r="M89" i="1"/>
  <c r="BY89" i="1"/>
  <c r="EK89" i="1"/>
  <c r="AD89" i="1"/>
  <c r="DB89" i="1"/>
  <c r="FW89" i="1"/>
  <c r="BS89" i="1"/>
  <c r="EN89" i="1"/>
  <c r="AF89" i="1"/>
  <c r="DD89" i="1"/>
  <c r="FZ89" i="1"/>
  <c r="DI89" i="1"/>
  <c r="BE89" i="1"/>
  <c r="FS89" i="1"/>
  <c r="DO89" i="1"/>
  <c r="CE89" i="1"/>
  <c r="CM89" i="1"/>
  <c r="CN89" i="1"/>
  <c r="DA89" i="1"/>
  <c r="BO89" i="1"/>
  <c r="CD89" i="1"/>
  <c r="AX89" i="1"/>
  <c r="CR89" i="1"/>
  <c r="W89" i="1"/>
  <c r="AU89" i="1"/>
  <c r="FM89" i="1"/>
  <c r="AW89" i="1"/>
  <c r="AI89" i="1"/>
  <c r="U89" i="1"/>
  <c r="CG89" i="1"/>
  <c r="ES89" i="1"/>
  <c r="AO89" i="1"/>
  <c r="DK89" i="1"/>
  <c r="GF89" i="1"/>
  <c r="CB89" i="1"/>
  <c r="EW89" i="1"/>
  <c r="AR89" i="1"/>
  <c r="DN89" i="1"/>
  <c r="GI89" i="1"/>
  <c r="DY89" i="1"/>
  <c r="BU89" i="1"/>
  <c r="GE89" i="1"/>
  <c r="EA89" i="1"/>
  <c r="DF89" i="1"/>
  <c r="DG89" i="1"/>
  <c r="DH89" i="1"/>
  <c r="ER89" i="1"/>
  <c r="DR89" i="1"/>
  <c r="DX89" i="1"/>
  <c r="ET89" i="1"/>
  <c r="CZ89" i="1"/>
  <c r="FF89" i="1"/>
  <c r="DW89" i="1"/>
  <c r="CH89" i="1"/>
  <c r="EB89" i="1"/>
  <c r="EH89" i="1"/>
  <c r="FL89" i="1"/>
  <c r="BC89" i="1"/>
  <c r="L89" i="1"/>
  <c r="CW89" i="1"/>
  <c r="FI89" i="1"/>
  <c r="ED89" i="1"/>
  <c r="CT89" i="1"/>
  <c r="BK89" i="1"/>
  <c r="EF89" i="1"/>
  <c r="FB89" i="1"/>
  <c r="FD89" i="1"/>
  <c r="EZ89" i="1"/>
  <c r="AV89" i="1"/>
  <c r="AG89" i="1"/>
  <c r="AQ89" i="1"/>
  <c r="AC89" i="1"/>
  <c r="CO89" i="1"/>
  <c r="FA89" i="1"/>
  <c r="AY89" i="1"/>
  <c r="DT89" i="1"/>
  <c r="F89" i="1"/>
  <c r="CK89" i="1"/>
  <c r="BB89" i="1"/>
  <c r="V89" i="1"/>
  <c r="EL89" i="1"/>
  <c r="X89" i="1"/>
  <c r="EQ89" i="1"/>
  <c r="EG89" i="1"/>
  <c r="GC89" i="1"/>
  <c r="FU89" i="1"/>
  <c r="DP89" i="1"/>
  <c r="AK89" i="1"/>
  <c r="BH89" i="1"/>
  <c r="Q89" i="1"/>
  <c r="FO89" i="1"/>
  <c r="AM89" i="1"/>
  <c r="CX89" i="1"/>
  <c r="AT89" i="1"/>
  <c r="EY89" i="1"/>
  <c r="FH89" i="1"/>
  <c r="O89" i="1"/>
  <c r="FJ89" i="1"/>
  <c r="K89" i="1"/>
  <c r="AJ89" i="1"/>
  <c r="BI89" i="1"/>
  <c r="DU89" i="1"/>
  <c r="GG89" i="1"/>
  <c r="CJ89" i="1"/>
  <c r="FE89" i="1"/>
  <c r="AZ89" i="1"/>
  <c r="DV89" i="1"/>
  <c r="G89" i="1"/>
  <c r="CL89" i="1"/>
  <c r="FG89" i="1"/>
  <c r="CF89" i="1"/>
  <c r="EP89" i="1"/>
  <c r="CI89" i="1"/>
  <c r="AH89" i="1"/>
  <c r="AL89" i="1"/>
  <c r="Z89" i="1"/>
  <c r="EU89" i="1"/>
  <c r="D89" i="1"/>
  <c r="T89" i="1"/>
  <c r="AS89" i="1"/>
  <c r="DE89" i="1"/>
  <c r="FQ89" i="1"/>
  <c r="BR89" i="1"/>
  <c r="EM89" i="1"/>
  <c r="AE89" i="1"/>
  <c r="DC89" i="1"/>
  <c r="FX89" i="1"/>
  <c r="BT89" i="1"/>
  <c r="EO89" i="1"/>
  <c r="BD89" i="1"/>
  <c r="FR89" i="1"/>
  <c r="DJ89" i="1"/>
  <c r="BF89" i="1"/>
  <c r="FT89" i="1"/>
  <c r="FV89" i="1"/>
  <c r="GA89" i="1"/>
  <c r="GB89" i="1"/>
  <c r="BZ89" i="1"/>
  <c r="BX89" i="1"/>
  <c r="CP89" i="1"/>
  <c r="BG89" i="1"/>
  <c r="A90" i="1"/>
  <c r="AB89" i="1"/>
  <c r="BA89" i="1"/>
  <c r="DM89" i="1"/>
  <c r="FY89" i="1"/>
  <c r="CA89" i="1"/>
  <c r="EV89" i="1"/>
  <c r="AP89" i="1"/>
  <c r="DL89" i="1"/>
  <c r="GH89" i="1"/>
  <c r="CC89" i="1"/>
  <c r="EX89" i="1"/>
  <c r="BP89" i="1"/>
  <c r="GD89" i="1"/>
  <c r="DZ89" i="1"/>
  <c r="BV89" i="1"/>
  <c r="H89" i="1"/>
  <c r="I89" i="1"/>
  <c r="J89" i="1"/>
  <c r="B89" i="1"/>
  <c r="DQ89" i="1"/>
  <c r="DS89" i="1"/>
  <c r="EI89" i="1"/>
  <c r="FK89" i="1"/>
  <c r="GK279" i="1" l="1"/>
  <c r="EI280" i="1"/>
  <c r="DZ280" i="1"/>
  <c r="EV280" i="1"/>
  <c r="CP280" i="1"/>
  <c r="GN280" i="1" s="1"/>
  <c r="DJ280" i="1"/>
  <c r="EM280" i="1"/>
  <c r="DS280" i="1"/>
  <c r="GD280" i="1"/>
  <c r="CA280" i="1"/>
  <c r="BX280" i="1"/>
  <c r="FR280" i="1"/>
  <c r="BR280" i="1"/>
  <c r="DQ280" i="1"/>
  <c r="BP280" i="1"/>
  <c r="FY280" i="1"/>
  <c r="BZ280" i="1"/>
  <c r="BD280" i="1"/>
  <c r="FQ280" i="1"/>
  <c r="DM280" i="1"/>
  <c r="DE280" i="1"/>
  <c r="J280" i="1"/>
  <c r="BA280" i="1"/>
  <c r="AS280" i="1"/>
  <c r="I280" i="1"/>
  <c r="AB280" i="1"/>
  <c r="H280" i="1"/>
  <c r="FT280" i="1"/>
  <c r="EX280" i="1"/>
  <c r="GB280" i="1"/>
  <c r="EO280" i="1"/>
  <c r="CC280" i="1"/>
  <c r="GA280" i="1"/>
  <c r="BT280" i="1"/>
  <c r="GH280" i="1"/>
  <c r="FV280" i="1"/>
  <c r="DL280" i="1"/>
  <c r="DC280" i="1"/>
  <c r="FX280" i="1"/>
  <c r="EP280" i="1"/>
  <c r="CJ280" i="1"/>
  <c r="FH280" i="1"/>
  <c r="AK280" i="1"/>
  <c r="V280" i="1"/>
  <c r="AC280" i="1"/>
  <c r="BK280" i="1"/>
  <c r="EH280" i="1"/>
  <c r="DR280" i="1"/>
  <c r="DY280" i="1"/>
  <c r="AO280" i="1"/>
  <c r="W280" i="1"/>
  <c r="CE280" i="1"/>
  <c r="EN280" i="1"/>
  <c r="AA280" i="1"/>
  <c r="BL280" i="1"/>
  <c r="EE280" i="1"/>
  <c r="S280" i="1"/>
  <c r="T280" i="1"/>
  <c r="CF280" i="1"/>
  <c r="GG280" i="1"/>
  <c r="EY280" i="1"/>
  <c r="DP280" i="1"/>
  <c r="BB280" i="1"/>
  <c r="AQ280" i="1"/>
  <c r="CT280" i="1"/>
  <c r="EB280" i="1"/>
  <c r="ER280" i="1"/>
  <c r="GI280" i="1"/>
  <c r="ES280" i="1"/>
  <c r="CR280" i="1"/>
  <c r="DO280" i="1"/>
  <c r="BS280" i="1"/>
  <c r="CQ280" i="1"/>
  <c r="CY280" i="1"/>
  <c r="BJ280" i="1"/>
  <c r="FG280" i="1"/>
  <c r="DU280" i="1"/>
  <c r="AT280" i="1"/>
  <c r="FU280" i="1"/>
  <c r="CK280" i="1"/>
  <c r="AG280" i="1"/>
  <c r="ED280" i="1"/>
  <c r="CH280" i="1"/>
  <c r="DH280" i="1"/>
  <c r="DN280" i="1"/>
  <c r="CG280" i="1"/>
  <c r="AX280" i="1"/>
  <c r="FS280" i="1"/>
  <c r="FW280" i="1"/>
  <c r="EJ280" i="1"/>
  <c r="FC280" i="1"/>
  <c r="FN280" i="1"/>
  <c r="FK280" i="1"/>
  <c r="BV280" i="1"/>
  <c r="AP280" i="1"/>
  <c r="BG280" i="1"/>
  <c r="BF280" i="1"/>
  <c r="AE280" i="1"/>
  <c r="EU280" i="1"/>
  <c r="CL280" i="1"/>
  <c r="BI280" i="1"/>
  <c r="CX280" i="1"/>
  <c r="GC280" i="1"/>
  <c r="F280" i="1"/>
  <c r="AV280" i="1"/>
  <c r="FI280" i="1"/>
  <c r="DW280" i="1"/>
  <c r="DG280" i="1"/>
  <c r="AR280" i="1"/>
  <c r="U280" i="1"/>
  <c r="CD280" i="1"/>
  <c r="BE280" i="1"/>
  <c r="DB280" i="1"/>
  <c r="Y280" i="1"/>
  <c r="AN280" i="1"/>
  <c r="CS280" i="1"/>
  <c r="Z280" i="1"/>
  <c r="G280" i="1"/>
  <c r="AJ280" i="1"/>
  <c r="AM280" i="1"/>
  <c r="EG280" i="1"/>
  <c r="DT280" i="1"/>
  <c r="EZ280" i="1"/>
  <c r="CW280" i="1"/>
  <c r="FF280" i="1"/>
  <c r="DF280" i="1"/>
  <c r="EW280" i="1"/>
  <c r="AI280" i="1"/>
  <c r="BO280" i="1"/>
  <c r="DI280" i="1"/>
  <c r="AD280" i="1"/>
  <c r="N280" i="1"/>
  <c r="CV280" i="1"/>
  <c r="P280" i="1"/>
  <c r="AL280" i="1"/>
  <c r="DV280" i="1"/>
  <c r="K280" i="1"/>
  <c r="FO280" i="1"/>
  <c r="EQ280" i="1"/>
  <c r="AY280" i="1"/>
  <c r="FD280" i="1"/>
  <c r="L280" i="1"/>
  <c r="CZ280" i="1"/>
  <c r="EA280" i="1"/>
  <c r="CB280" i="1"/>
  <c r="AW280" i="1"/>
  <c r="DA280" i="1"/>
  <c r="FZ280" i="1"/>
  <c r="EK280" i="1"/>
  <c r="BW280" i="1"/>
  <c r="FP280" i="1"/>
  <c r="EC280" i="1"/>
  <c r="AH280" i="1"/>
  <c r="AZ280" i="1"/>
  <c r="FJ280" i="1"/>
  <c r="Q280" i="1"/>
  <c r="X280" i="1"/>
  <c r="FA280" i="1"/>
  <c r="FB280" i="1"/>
  <c r="BC280" i="1"/>
  <c r="ET280" i="1"/>
  <c r="GE280" i="1"/>
  <c r="GF280" i="1"/>
  <c r="FM280" i="1"/>
  <c r="CN280" i="1"/>
  <c r="GL280" i="1" s="1"/>
  <c r="DD280" i="1"/>
  <c r="BY280" i="1"/>
  <c r="BN280" i="1"/>
  <c r="CU280" i="1"/>
  <c r="BQ280" i="1"/>
  <c r="CI280" i="1"/>
  <c r="FE280" i="1"/>
  <c r="O280" i="1"/>
  <c r="BH280" i="1"/>
  <c r="EL280" i="1"/>
  <c r="CO280" i="1"/>
  <c r="GM280" i="1" s="1"/>
  <c r="EF280" i="1"/>
  <c r="FL280" i="1"/>
  <c r="DX280" i="1"/>
  <c r="BU280" i="1"/>
  <c r="DK280" i="1"/>
  <c r="AU280" i="1"/>
  <c r="CM280" i="1"/>
  <c r="AF280" i="1"/>
  <c r="M280" i="1"/>
  <c r="BM280" i="1"/>
  <c r="R280" i="1"/>
  <c r="E280" i="1"/>
  <c r="R90" i="1"/>
  <c r="CD90" i="1"/>
  <c r="EP90" i="1"/>
  <c r="AC90" i="1"/>
  <c r="CX90" i="1"/>
  <c r="FS90" i="1"/>
  <c r="BO90" i="1"/>
  <c r="EJ90" i="1"/>
  <c r="AE90" i="1"/>
  <c r="CZ90" i="1"/>
  <c r="FU90" i="1"/>
  <c r="CW90" i="1"/>
  <c r="AF90" i="1"/>
  <c r="EQ90" i="1"/>
  <c r="BJ90" i="1"/>
  <c r="FX90" i="1"/>
  <c r="FY90" i="1"/>
  <c r="FZ90" i="1"/>
  <c r="GA90" i="1"/>
  <c r="CB90" i="1"/>
  <c r="CR90" i="1"/>
  <c r="CU90" i="1"/>
  <c r="CA90" i="1"/>
  <c r="DL90" i="1"/>
  <c r="Z90" i="1"/>
  <c r="CL90" i="1"/>
  <c r="EX90" i="1"/>
  <c r="AL90" i="1"/>
  <c r="DG90" i="1"/>
  <c r="GB90" i="1"/>
  <c r="BX90" i="1"/>
  <c r="ES90" i="1"/>
  <c r="AN90" i="1"/>
  <c r="DI90" i="1"/>
  <c r="GE90" i="1"/>
  <c r="DM90" i="1"/>
  <c r="AS90" i="1"/>
  <c r="FG90" i="1"/>
  <c r="N90" i="1"/>
  <c r="S90" i="1"/>
  <c r="W90" i="1"/>
  <c r="AI90" i="1"/>
  <c r="EL90" i="1"/>
  <c r="EV90" i="1"/>
  <c r="DU90" i="1"/>
  <c r="DR90" i="1"/>
  <c r="GD90" i="1"/>
  <c r="ER90" i="1"/>
  <c r="DH90" i="1"/>
  <c r="BY90" i="1"/>
  <c r="BH90" i="1"/>
  <c r="DA90" i="1"/>
  <c r="EE90" i="1"/>
  <c r="DF90" i="1"/>
  <c r="GF90" i="1"/>
  <c r="EM90" i="1"/>
  <c r="X90" i="1"/>
  <c r="BZ90" i="1"/>
  <c r="DT90" i="1"/>
  <c r="FP90" i="1"/>
  <c r="BF90" i="1"/>
  <c r="BW90" i="1"/>
  <c r="AM90" i="1"/>
  <c r="GC90" i="1"/>
  <c r="ET90" i="1"/>
  <c r="FR90" i="1"/>
  <c r="Q90" i="1"/>
  <c r="DE90" i="1"/>
  <c r="DK90" i="1"/>
  <c r="DW90" i="1"/>
  <c r="FM90" i="1"/>
  <c r="AH90" i="1"/>
  <c r="CT90" i="1"/>
  <c r="FF90" i="1"/>
  <c r="AU90" i="1"/>
  <c r="DP90" i="1"/>
  <c r="L90" i="1"/>
  <c r="CG90" i="1"/>
  <c r="FB90" i="1"/>
  <c r="AW90" i="1"/>
  <c r="DS90" i="1"/>
  <c r="O90" i="1"/>
  <c r="EC90" i="1"/>
  <c r="BI90" i="1"/>
  <c r="FW90" i="1"/>
  <c r="CM90" i="1"/>
  <c r="AK90" i="1"/>
  <c r="AO90" i="1"/>
  <c r="AQ90" i="1"/>
  <c r="BS90" i="1"/>
  <c r="EW90" i="1"/>
  <c r="GG90" i="1"/>
  <c r="BB90" i="1"/>
  <c r="H90" i="1"/>
  <c r="DV90" i="1"/>
  <c r="AP90" i="1"/>
  <c r="DB90" i="1"/>
  <c r="FN90" i="1"/>
  <c r="BD90" i="1"/>
  <c r="DY90" i="1"/>
  <c r="U90" i="1"/>
  <c r="CP90" i="1"/>
  <c r="FK90" i="1"/>
  <c r="BG90" i="1"/>
  <c r="EB90" i="1"/>
  <c r="AB90" i="1"/>
  <c r="EO90" i="1"/>
  <c r="BU90" i="1"/>
  <c r="GI90" i="1"/>
  <c r="DC90" i="1"/>
  <c r="BK90" i="1"/>
  <c r="BL90" i="1"/>
  <c r="BQ90" i="1"/>
  <c r="DD90" i="1"/>
  <c r="AA90" i="1"/>
  <c r="AZ90" i="1"/>
  <c r="FI90" i="1"/>
  <c r="I90" i="1"/>
  <c r="B90" i="1"/>
  <c r="J90" i="1"/>
  <c r="EH90" i="1"/>
  <c r="T90" i="1"/>
  <c r="CO90" i="1"/>
  <c r="BE90" i="1"/>
  <c r="V90" i="1"/>
  <c r="FL90" i="1"/>
  <c r="P90" i="1"/>
  <c r="AT90" i="1"/>
  <c r="EY90" i="1"/>
  <c r="FD90" i="1"/>
  <c r="AJ90" i="1"/>
  <c r="BA90" i="1"/>
  <c r="CV90" i="1"/>
  <c r="AX90" i="1"/>
  <c r="DJ90" i="1"/>
  <c r="FV90" i="1"/>
  <c r="BM90" i="1"/>
  <c r="EI90" i="1"/>
  <c r="AD90" i="1"/>
  <c r="CY90" i="1"/>
  <c r="FT90" i="1"/>
  <c r="BP90" i="1"/>
  <c r="EK90" i="1"/>
  <c r="AR90" i="1"/>
  <c r="FE90" i="1"/>
  <c r="CK90" i="1"/>
  <c r="E90" i="1"/>
  <c r="DO90" i="1"/>
  <c r="CE90" i="1"/>
  <c r="CI90" i="1"/>
  <c r="CN90" i="1"/>
  <c r="EN90" i="1"/>
  <c r="CC90" i="1"/>
  <c r="CS90" i="1"/>
  <c r="BC90" i="1"/>
  <c r="D90" i="1"/>
  <c r="A91" i="1"/>
  <c r="BN90" i="1"/>
  <c r="DZ90" i="1"/>
  <c r="K90" i="1"/>
  <c r="CF90" i="1"/>
  <c r="FA90" i="1"/>
  <c r="AV90" i="1"/>
  <c r="DQ90" i="1"/>
  <c r="M90" i="1"/>
  <c r="CH90" i="1"/>
  <c r="FC90" i="1"/>
  <c r="BT90" i="1"/>
  <c r="GH90" i="1"/>
  <c r="DN90" i="1"/>
  <c r="AG90" i="1"/>
  <c r="EU90" i="1"/>
  <c r="DX90" i="1"/>
  <c r="EF90" i="1"/>
  <c r="EG90" i="1"/>
  <c r="G90" i="1"/>
  <c r="FQ90" i="1"/>
  <c r="F90" i="1"/>
  <c r="BR90" i="1"/>
  <c r="Y90" i="1"/>
  <c r="BV90" i="1"/>
  <c r="FJ90" i="1"/>
  <c r="EA90" i="1"/>
  <c r="CQ90" i="1"/>
  <c r="CJ90" i="1"/>
  <c r="ED90" i="1"/>
  <c r="FH90" i="1"/>
  <c r="EZ90" i="1"/>
  <c r="AY90" i="1"/>
  <c r="FO90" i="1"/>
  <c r="GK280" i="1" l="1"/>
  <c r="EU281" i="1"/>
  <c r="BA281" i="1"/>
  <c r="DP281" i="1"/>
  <c r="CW281" i="1"/>
  <c r="BR281" i="1"/>
  <c r="AG281" i="1"/>
  <c r="AV281" i="1"/>
  <c r="BC281" i="1"/>
  <c r="E281" i="1"/>
  <c r="AD281" i="1"/>
  <c r="AJ281" i="1"/>
  <c r="CO281" i="1"/>
  <c r="GL281" i="1" s="1"/>
  <c r="AA281" i="1"/>
  <c r="EO281" i="1"/>
  <c r="BD281" i="1"/>
  <c r="EW281" i="1"/>
  <c r="EC281" i="1"/>
  <c r="AU281" i="1"/>
  <c r="Q281" i="1"/>
  <c r="DT281" i="1"/>
  <c r="BH281" i="1"/>
  <c r="EL281" i="1"/>
  <c r="GE281" i="1"/>
  <c r="EX281" i="1"/>
  <c r="GA281" i="1"/>
  <c r="FU281" i="1"/>
  <c r="EP281" i="1"/>
  <c r="BE281" i="1"/>
  <c r="DE281" i="1"/>
  <c r="CB281" i="1"/>
  <c r="F281" i="1"/>
  <c r="CS281" i="1"/>
  <c r="CK281" i="1"/>
  <c r="EI281" i="1"/>
  <c r="FD281" i="1"/>
  <c r="T281" i="1"/>
  <c r="DD281" i="1"/>
  <c r="AB281" i="1"/>
  <c r="FN281" i="1"/>
  <c r="BS281" i="1"/>
  <c r="O281" i="1"/>
  <c r="FF281" i="1"/>
  <c r="FR281" i="1"/>
  <c r="BZ281" i="1"/>
  <c r="BY281" i="1"/>
  <c r="AI281" i="1"/>
  <c r="DI281" i="1"/>
  <c r="CL281" i="1"/>
  <c r="FZ281" i="1"/>
  <c r="CZ281" i="1"/>
  <c r="CD281" i="1"/>
  <c r="DQ281" i="1"/>
  <c r="AZ281" i="1"/>
  <c r="FP281" i="1"/>
  <c r="AC281" i="1"/>
  <c r="FA281" i="1"/>
  <c r="GH281" i="1"/>
  <c r="CF281" i="1"/>
  <c r="CC281" i="1"/>
  <c r="FE281" i="1"/>
  <c r="BM281" i="1"/>
  <c r="EY281" i="1"/>
  <c r="EH281" i="1"/>
  <c r="BQ281" i="1"/>
  <c r="EB281" i="1"/>
  <c r="DB281" i="1"/>
  <c r="AQ281" i="1"/>
  <c r="DS281" i="1"/>
  <c r="CT281" i="1"/>
  <c r="ET281" i="1"/>
  <c r="X281" i="1"/>
  <c r="DH281" i="1"/>
  <c r="W281" i="1"/>
  <c r="AN281" i="1"/>
  <c r="Z281" i="1"/>
  <c r="FY281" i="1"/>
  <c r="AE281" i="1"/>
  <c r="R281" i="1"/>
  <c r="Y281" i="1"/>
  <c r="CY281" i="1"/>
  <c r="BI281" i="1"/>
  <c r="AL281" i="1"/>
  <c r="DN281" i="1"/>
  <c r="CQ281" i="1"/>
  <c r="GN281" i="1" s="1"/>
  <c r="BT281" i="1"/>
  <c r="K281" i="1"/>
  <c r="EN281" i="1"/>
  <c r="AR281" i="1"/>
  <c r="FV281" i="1"/>
  <c r="AT281" i="1"/>
  <c r="J281" i="1"/>
  <c r="BL281" i="1"/>
  <c r="BG281" i="1"/>
  <c r="AP281" i="1"/>
  <c r="AO281" i="1"/>
  <c r="AW281" i="1"/>
  <c r="AH281" i="1"/>
  <c r="GC281" i="1"/>
  <c r="EM281" i="1"/>
  <c r="ER281" i="1"/>
  <c r="S281" i="1"/>
  <c r="ES281" i="1"/>
  <c r="DL281" i="1"/>
  <c r="FX281" i="1"/>
  <c r="EJ281" i="1"/>
  <c r="EZ281" i="1"/>
  <c r="DO281" i="1"/>
  <c r="DY281" i="1"/>
  <c r="DA281" i="1"/>
  <c r="ED281" i="1"/>
  <c r="FQ281" i="1"/>
  <c r="EA281" i="1"/>
  <c r="FC281" i="1"/>
  <c r="DZ281" i="1"/>
  <c r="CN281" i="1"/>
  <c r="EK281" i="1"/>
  <c r="DJ281" i="1"/>
  <c r="P281" i="1"/>
  <c r="BK281" i="1"/>
  <c r="FK281" i="1"/>
  <c r="DV281" i="1"/>
  <c r="AK281" i="1"/>
  <c r="FB281" i="1"/>
  <c r="FM281" i="1"/>
  <c r="AM281" i="1"/>
  <c r="GF281" i="1"/>
  <c r="GD281" i="1"/>
  <c r="N281" i="1"/>
  <c r="BX281" i="1"/>
  <c r="CA281" i="1"/>
  <c r="BJ281" i="1"/>
  <c r="BO281" i="1"/>
  <c r="BU281" i="1"/>
  <c r="DM281" i="1"/>
  <c r="FO281" i="1"/>
  <c r="CH281" i="1"/>
  <c r="CI281" i="1"/>
  <c r="AX281" i="1"/>
  <c r="FL281" i="1"/>
  <c r="I281" i="1"/>
  <c r="DC281" i="1"/>
  <c r="CP281" i="1"/>
  <c r="GM281" i="1" s="1"/>
  <c r="H281" i="1"/>
  <c r="CM281" i="1"/>
  <c r="CG281" i="1"/>
  <c r="DW281" i="1"/>
  <c r="BW281" i="1"/>
  <c r="DF281" i="1"/>
  <c r="DR281" i="1"/>
  <c r="FG281" i="1"/>
  <c r="GB281" i="1"/>
  <c r="CU281" i="1"/>
  <c r="EQ281" i="1"/>
  <c r="FS281" i="1"/>
  <c r="GG281" i="1"/>
  <c r="EV281" i="1"/>
  <c r="FH281" i="1"/>
  <c r="CJ281" i="1"/>
  <c r="G281" i="1"/>
  <c r="EG281" i="1"/>
  <c r="FJ281" i="1"/>
  <c r="EF281" i="1"/>
  <c r="BN281" i="1"/>
  <c r="BP281" i="1"/>
  <c r="AY281" i="1"/>
  <c r="BV281" i="1"/>
  <c r="DX281" i="1"/>
  <c r="M281" i="1"/>
  <c r="CE281" i="1"/>
  <c r="FT281" i="1"/>
  <c r="CV281" i="1"/>
  <c r="V281" i="1"/>
  <c r="FI281" i="1"/>
  <c r="GI281" i="1"/>
  <c r="U281" i="1"/>
  <c r="BB281" i="1"/>
  <c r="FW281" i="1"/>
  <c r="L281" i="1"/>
  <c r="DK281" i="1"/>
  <c r="BF281" i="1"/>
  <c r="EE281" i="1"/>
  <c r="DU281" i="1"/>
  <c r="AS281" i="1"/>
  <c r="DG281" i="1"/>
  <c r="CR281" i="1"/>
  <c r="AF281" i="1"/>
  <c r="CX281" i="1"/>
  <c r="AM91" i="1"/>
  <c r="CY91" i="1"/>
  <c r="FK91" i="1"/>
  <c r="AQ91" i="1"/>
  <c r="DL91" i="1"/>
  <c r="GG91" i="1"/>
  <c r="BT91" i="1"/>
  <c r="EO91" i="1"/>
  <c r="AA91" i="1"/>
  <c r="CV91" i="1"/>
  <c r="FQ91" i="1"/>
  <c r="DA91" i="1"/>
  <c r="AW91" i="1"/>
  <c r="FJ91" i="1"/>
  <c r="CP91" i="1"/>
  <c r="AN91" i="1"/>
  <c r="AO91" i="1"/>
  <c r="AP91" i="1"/>
  <c r="BV91" i="1"/>
  <c r="EZ91" i="1"/>
  <c r="BE91" i="1"/>
  <c r="FN91" i="1"/>
  <c r="AB91" i="1"/>
  <c r="B91" i="1"/>
  <c r="BC91" i="1"/>
  <c r="DO91" i="1"/>
  <c r="GA91" i="1"/>
  <c r="BI91" i="1"/>
  <c r="ED91" i="1"/>
  <c r="Q91" i="1"/>
  <c r="CL91" i="1"/>
  <c r="FG91" i="1"/>
  <c r="AS91" i="1"/>
  <c r="DN91" i="1"/>
  <c r="S91" i="1"/>
  <c r="EC91" i="1"/>
  <c r="BY91" i="1"/>
  <c r="E91" i="1"/>
  <c r="DS91" i="1"/>
  <c r="CG91" i="1"/>
  <c r="CH91" i="1"/>
  <c r="CJ91" i="1"/>
  <c r="EQ91" i="1"/>
  <c r="CS91" i="1"/>
  <c r="FE91" i="1"/>
  <c r="FR91" i="1"/>
  <c r="D91" i="1"/>
  <c r="G91" i="1"/>
  <c r="BS91" i="1"/>
  <c r="EE91" i="1"/>
  <c r="F91" i="1"/>
  <c r="CB91" i="1"/>
  <c r="EW91" i="1"/>
  <c r="AI91" i="1"/>
  <c r="FY91" i="1"/>
  <c r="BL91" i="1"/>
  <c r="AV91" i="1"/>
  <c r="DB91" i="1"/>
  <c r="EV91" i="1"/>
  <c r="EA91" i="1"/>
  <c r="EJ91" i="1"/>
  <c r="BD91" i="1"/>
  <c r="FT91" i="1"/>
  <c r="O91" i="1"/>
  <c r="CK91" i="1"/>
  <c r="AR91" i="1"/>
  <c r="GH91" i="1"/>
  <c r="EP91" i="1"/>
  <c r="FV91" i="1"/>
  <c r="AX91" i="1"/>
  <c r="FA91" i="1"/>
  <c r="FD91" i="1"/>
  <c r="CW91" i="1"/>
  <c r="CR91" i="1"/>
  <c r="W91" i="1"/>
  <c r="CI91" i="1"/>
  <c r="EU91" i="1"/>
  <c r="Y91" i="1"/>
  <c r="CT91" i="1"/>
  <c r="FO91" i="1"/>
  <c r="BA91" i="1"/>
  <c r="DV91" i="1"/>
  <c r="I91" i="1"/>
  <c r="CD91" i="1"/>
  <c r="EY91" i="1"/>
  <c r="BX91" i="1"/>
  <c r="T91" i="1"/>
  <c r="EH91" i="1"/>
  <c r="BN91" i="1"/>
  <c r="GB91" i="1"/>
  <c r="FU91" i="1"/>
  <c r="GC91" i="1"/>
  <c r="GD91" i="1"/>
  <c r="CE91" i="1"/>
  <c r="ER91" i="1"/>
  <c r="FM91" i="1"/>
  <c r="GF91" i="1"/>
  <c r="DZ91" i="1"/>
  <c r="AE91" i="1"/>
  <c r="CQ91" i="1"/>
  <c r="FC91" i="1"/>
  <c r="AH91" i="1"/>
  <c r="DC91" i="1"/>
  <c r="FX91" i="1"/>
  <c r="BJ91" i="1"/>
  <c r="EF91" i="1"/>
  <c r="R91" i="1"/>
  <c r="CM91" i="1"/>
  <c r="FH91" i="1"/>
  <c r="A92" i="1"/>
  <c r="BK91" i="1"/>
  <c r="DW91" i="1"/>
  <c r="GI91" i="1"/>
  <c r="BR91" i="1"/>
  <c r="EN91" i="1"/>
  <c r="Z91" i="1"/>
  <c r="CU91" i="1"/>
  <c r="FP91" i="1"/>
  <c r="BB91" i="1"/>
  <c r="DX91" i="1"/>
  <c r="AF91" i="1"/>
  <c r="ES91" i="1"/>
  <c r="CO91" i="1"/>
  <c r="U91" i="1"/>
  <c r="EI91" i="1"/>
  <c r="DH91" i="1"/>
  <c r="DI91" i="1"/>
  <c r="DJ91" i="1"/>
  <c r="GE91" i="1"/>
  <c r="EL91" i="1"/>
  <c r="L91" i="1"/>
  <c r="CF91" i="1"/>
  <c r="AL91" i="1"/>
  <c r="DD91" i="1"/>
  <c r="EG91" i="1"/>
  <c r="FI91" i="1"/>
  <c r="AK91" i="1"/>
  <c r="EB91" i="1"/>
  <c r="J91" i="1"/>
  <c r="BF91" i="1"/>
  <c r="DT91" i="1"/>
  <c r="CA91" i="1"/>
  <c r="EM91" i="1"/>
  <c r="P91" i="1"/>
  <c r="FF91" i="1"/>
  <c r="DM91" i="1"/>
  <c r="BU91" i="1"/>
  <c r="BH91" i="1"/>
  <c r="DR91" i="1"/>
  <c r="FL91" i="1"/>
  <c r="FB91" i="1"/>
  <c r="AT91" i="1"/>
  <c r="DK91" i="1"/>
  <c r="DY91" i="1"/>
  <c r="FS91" i="1"/>
  <c r="FZ91" i="1"/>
  <c r="DF91" i="1"/>
  <c r="CZ91" i="1"/>
  <c r="AC91" i="1"/>
  <c r="EK91" i="1"/>
  <c r="BO91" i="1"/>
  <c r="V91" i="1"/>
  <c r="FW91" i="1"/>
  <c r="X91" i="1"/>
  <c r="AZ91" i="1"/>
  <c r="CN91" i="1"/>
  <c r="M91" i="1"/>
  <c r="DP91" i="1"/>
  <c r="CC91" i="1"/>
  <c r="CX91" i="1"/>
  <c r="AJ91" i="1"/>
  <c r="DE91" i="1"/>
  <c r="DU91" i="1"/>
  <c r="DQ91" i="1"/>
  <c r="BG91" i="1"/>
  <c r="AY91" i="1"/>
  <c r="N91" i="1"/>
  <c r="BM91" i="1"/>
  <c r="ET91" i="1"/>
  <c r="BW91" i="1"/>
  <c r="AD91" i="1"/>
  <c r="H91" i="1"/>
  <c r="AG91" i="1"/>
  <c r="K91" i="1"/>
  <c r="EX91" i="1"/>
  <c r="BQ91" i="1"/>
  <c r="BZ91" i="1"/>
  <c r="AU91" i="1"/>
  <c r="BP91" i="1"/>
  <c r="DG91" i="1"/>
  <c r="GK281" i="1" l="1"/>
  <c r="AU282" i="1"/>
  <c r="BW282" i="1"/>
  <c r="DE282" i="1"/>
  <c r="X282" i="1"/>
  <c r="FZ282" i="1"/>
  <c r="BH282" i="1"/>
  <c r="BF282" i="1"/>
  <c r="CF282" i="1"/>
  <c r="U282" i="1"/>
  <c r="Z282" i="1"/>
  <c r="CM282" i="1"/>
  <c r="BZ282" i="1"/>
  <c r="ET282" i="1"/>
  <c r="AJ282" i="1"/>
  <c r="FW282" i="1"/>
  <c r="FS282" i="1"/>
  <c r="BU282" i="1"/>
  <c r="J282" i="1"/>
  <c r="L282" i="1"/>
  <c r="CO282" i="1"/>
  <c r="EN282" i="1"/>
  <c r="R282" i="1"/>
  <c r="AE282" i="1"/>
  <c r="FU282" i="1"/>
  <c r="BG282" i="1"/>
  <c r="EG282" i="1"/>
  <c r="ER282" i="1"/>
  <c r="FA282" i="1"/>
  <c r="DG282" i="1"/>
  <c r="DH282" i="1"/>
  <c r="EM282" i="1"/>
  <c r="BK282" i="1"/>
  <c r="CA282" i="1"/>
  <c r="AC282" i="1"/>
  <c r="BB282" i="1"/>
  <c r="T282" i="1"/>
  <c r="FT282" i="1"/>
  <c r="H282" i="1"/>
  <c r="DQ282" i="1"/>
  <c r="CZ282" i="1"/>
  <c r="DD282" i="1"/>
  <c r="AH282" i="1"/>
  <c r="BP282" i="1"/>
  <c r="AD282" i="1"/>
  <c r="DU282" i="1"/>
  <c r="AZ282" i="1"/>
  <c r="DF282" i="1"/>
  <c r="DR282" i="1"/>
  <c r="DT282" i="1"/>
  <c r="AL282" i="1"/>
  <c r="EI282" i="1"/>
  <c r="CU282" i="1"/>
  <c r="FH282" i="1"/>
  <c r="FC282" i="1"/>
  <c r="BQ282" i="1"/>
  <c r="BM282" i="1"/>
  <c r="CX282" i="1"/>
  <c r="V282" i="1"/>
  <c r="DY282" i="1"/>
  <c r="DM282" i="1"/>
  <c r="EB282" i="1"/>
  <c r="EL282" i="1"/>
  <c r="ES282" i="1"/>
  <c r="BR282" i="1"/>
  <c r="EF282" i="1"/>
  <c r="DZ282" i="1"/>
  <c r="EX282" i="1"/>
  <c r="N282" i="1"/>
  <c r="CC282" i="1"/>
  <c r="BO282" i="1"/>
  <c r="DK282" i="1"/>
  <c r="FF282" i="1"/>
  <c r="AK282" i="1"/>
  <c r="GE282" i="1"/>
  <c r="AF282" i="1"/>
  <c r="GI282" i="1"/>
  <c r="BJ282" i="1"/>
  <c r="GF282" i="1"/>
  <c r="K282" i="1"/>
  <c r="AY282" i="1"/>
  <c r="DP282" i="1"/>
  <c r="EK282" i="1"/>
  <c r="AT282" i="1"/>
  <c r="P282" i="1"/>
  <c r="FI282" i="1"/>
  <c r="DJ282" i="1"/>
  <c r="DX282" i="1"/>
  <c r="DW282" i="1"/>
  <c r="AG282" i="1"/>
  <c r="DI282" i="1"/>
  <c r="FY282" i="1"/>
  <c r="FB282" i="1"/>
  <c r="CT282" i="1"/>
  <c r="CN282" i="1"/>
  <c r="FP282" i="1"/>
  <c r="M282" i="1"/>
  <c r="DC282" i="1"/>
  <c r="FL282" i="1"/>
  <c r="I282" i="1"/>
  <c r="W282" i="1"/>
  <c r="GH282" i="1"/>
  <c r="EV282" i="1"/>
  <c r="F282" i="1"/>
  <c r="GB282" i="1"/>
  <c r="DV282" i="1"/>
  <c r="CR282" i="1"/>
  <c r="GN282" i="1" s="1"/>
  <c r="AR282" i="1"/>
  <c r="DB282" i="1"/>
  <c r="EE282" i="1"/>
  <c r="BN282" i="1"/>
  <c r="BA282" i="1"/>
  <c r="CW282" i="1"/>
  <c r="CK282" i="1"/>
  <c r="AV282" i="1"/>
  <c r="BS282" i="1"/>
  <c r="FX282" i="1"/>
  <c r="FM282" i="1"/>
  <c r="EH282" i="1"/>
  <c r="FO282" i="1"/>
  <c r="FD282" i="1"/>
  <c r="O282" i="1"/>
  <c r="CE282" i="1"/>
  <c r="BX282" i="1"/>
  <c r="Y282" i="1"/>
  <c r="AX282" i="1"/>
  <c r="GD282" i="1"/>
  <c r="EY282" i="1"/>
  <c r="EU282" i="1"/>
  <c r="FV282" i="1"/>
  <c r="EJ282" i="1"/>
  <c r="EW282" i="1"/>
  <c r="FE282" i="1"/>
  <c r="BY282" i="1"/>
  <c r="ED282" i="1"/>
  <c r="BE282" i="1"/>
  <c r="AW282" i="1"/>
  <c r="DL282" i="1"/>
  <c r="CQ282" i="1"/>
  <c r="GM282" i="1" s="1"/>
  <c r="GC282" i="1"/>
  <c r="CD282" i="1"/>
  <c r="CI282" i="1"/>
  <c r="EP282" i="1"/>
  <c r="EA282" i="1"/>
  <c r="CB282" i="1"/>
  <c r="CS282" i="1"/>
  <c r="EC282" i="1"/>
  <c r="BI282" i="1"/>
  <c r="EZ282" i="1"/>
  <c r="DA282" i="1"/>
  <c r="AQ282" i="1"/>
  <c r="EQ282" i="1"/>
  <c r="S282" i="1"/>
  <c r="GA282" i="1"/>
  <c r="BV282" i="1"/>
  <c r="FQ282" i="1"/>
  <c r="FK282" i="1"/>
  <c r="CJ282" i="1"/>
  <c r="DN282" i="1"/>
  <c r="DO282" i="1"/>
  <c r="AP282" i="1"/>
  <c r="CV282" i="1"/>
  <c r="CY282" i="1"/>
  <c r="CH282" i="1"/>
  <c r="AS282" i="1"/>
  <c r="BC282" i="1"/>
  <c r="AO282" i="1"/>
  <c r="AA282" i="1"/>
  <c r="AM282" i="1"/>
  <c r="BL282" i="1"/>
  <c r="G282" i="1"/>
  <c r="CG282" i="1"/>
  <c r="FG282" i="1"/>
  <c r="AN282" i="1"/>
  <c r="EO282" i="1"/>
  <c r="DS282" i="1"/>
  <c r="CL282" i="1"/>
  <c r="AB282" i="1"/>
  <c r="CP282" i="1"/>
  <c r="GL282" i="1" s="1"/>
  <c r="BT282" i="1"/>
  <c r="BD282" i="1"/>
  <c r="AI282" i="1"/>
  <c r="FR282" i="1"/>
  <c r="E282" i="1"/>
  <c r="Q282" i="1"/>
  <c r="FN282" i="1"/>
  <c r="FJ282" i="1"/>
  <c r="GG282" i="1"/>
  <c r="DL92" i="1"/>
  <c r="AE92" i="1"/>
  <c r="FU92" i="1"/>
  <c r="BG92" i="1"/>
  <c r="S92" i="1"/>
  <c r="BM92" i="1"/>
  <c r="BJ92" i="1"/>
  <c r="BS92" i="1"/>
  <c r="FI92" i="1"/>
  <c r="BH92" i="1"/>
  <c r="BW92" i="1"/>
  <c r="AN92" i="1"/>
  <c r="GD92" i="1"/>
  <c r="EL92" i="1"/>
  <c r="EW92" i="1"/>
  <c r="I92" i="1"/>
  <c r="CJ92" i="1"/>
  <c r="CL92" i="1"/>
  <c r="J92" i="1"/>
  <c r="CE92" i="1"/>
  <c r="AJ92" i="1"/>
  <c r="CV92" i="1"/>
  <c r="AV92" i="1"/>
  <c r="DQ92" i="1"/>
  <c r="CH92" i="1"/>
  <c r="FC92" i="1"/>
  <c r="DJ92" i="1"/>
  <c r="GE92" i="1"/>
  <c r="AK92" i="1"/>
  <c r="CD92" i="1"/>
  <c r="Q92" i="1"/>
  <c r="D92" i="1"/>
  <c r="BI92" i="1"/>
  <c r="CW92" i="1"/>
  <c r="FH92" i="1"/>
  <c r="M92" i="1"/>
  <c r="AO92" i="1"/>
  <c r="DE92" i="1"/>
  <c r="EX92" i="1"/>
  <c r="P92" i="1"/>
  <c r="R92" i="1"/>
  <c r="CA92" i="1"/>
  <c r="BV92" i="1"/>
  <c r="EO92" i="1"/>
  <c r="AR92" i="1"/>
  <c r="DD92" i="1"/>
  <c r="FP92" i="1"/>
  <c r="BE92" i="1"/>
  <c r="DZ92" i="1"/>
  <c r="V92" i="1"/>
  <c r="CQ92" i="1"/>
  <c r="FL92" i="1"/>
  <c r="AX92" i="1"/>
  <c r="DS92" i="1"/>
  <c r="G92" i="1"/>
  <c r="DU92" i="1"/>
  <c r="BA92" i="1"/>
  <c r="FN92" i="1"/>
  <c r="CT92" i="1"/>
  <c r="AP92" i="1"/>
  <c r="AQ92" i="1"/>
  <c r="AS92" i="1"/>
  <c r="AG92" i="1"/>
  <c r="DO92" i="1"/>
  <c r="DN92" i="1"/>
  <c r="DX92" i="1"/>
  <c r="AC92" i="1"/>
  <c r="B92" i="1"/>
  <c r="AZ92" i="1"/>
  <c r="FX92" i="1"/>
  <c r="BN92" i="1"/>
  <c r="EI92" i="1"/>
  <c r="CZ92" i="1"/>
  <c r="EC92" i="1"/>
  <c r="EG92" i="1"/>
  <c r="GA92" i="1"/>
  <c r="BK92" i="1"/>
  <c r="EV92" i="1"/>
  <c r="FR92" i="1"/>
  <c r="A93" i="1"/>
  <c r="BP92" i="1"/>
  <c r="EB92" i="1"/>
  <c r="K92" i="1"/>
  <c r="CG92" i="1"/>
  <c r="FB92" i="1"/>
  <c r="AW92" i="1"/>
  <c r="DR92" i="1"/>
  <c r="E92" i="1"/>
  <c r="BZ92" i="1"/>
  <c r="EU92" i="1"/>
  <c r="AY92" i="1"/>
  <c r="FJ92" i="1"/>
  <c r="CS92" i="1"/>
  <c r="Y92" i="1"/>
  <c r="EM92" i="1"/>
  <c r="DC92" i="1"/>
  <c r="DK92" i="1"/>
  <c r="DM92" i="1"/>
  <c r="EP92" i="1"/>
  <c r="BD92" i="1"/>
  <c r="BT92" i="1"/>
  <c r="FS92" i="1"/>
  <c r="BC92" i="1"/>
  <c r="T92" i="1"/>
  <c r="CF92" i="1"/>
  <c r="ER92" i="1"/>
  <c r="AD92" i="1"/>
  <c r="CY92" i="1"/>
  <c r="FT92" i="1"/>
  <c r="BO92" i="1"/>
  <c r="EK92" i="1"/>
  <c r="W92" i="1"/>
  <c r="CR92" i="1"/>
  <c r="FM92" i="1"/>
  <c r="CB92" i="1"/>
  <c r="H92" i="1"/>
  <c r="DV92" i="1"/>
  <c r="BB92" i="1"/>
  <c r="FO92" i="1"/>
  <c r="FA92" i="1"/>
  <c r="FE92" i="1"/>
  <c r="FF92" i="1"/>
  <c r="F92" i="1"/>
  <c r="FG92" i="1"/>
  <c r="FQ92" i="1"/>
  <c r="GI92" i="1"/>
  <c r="EN92" i="1"/>
  <c r="AB92" i="1"/>
  <c r="CN92" i="1"/>
  <c r="EZ92" i="1"/>
  <c r="AM92" i="1"/>
  <c r="DH92" i="1"/>
  <c r="GC92" i="1"/>
  <c r="BY92" i="1"/>
  <c r="ET92" i="1"/>
  <c r="AF92" i="1"/>
  <c r="DA92" i="1"/>
  <c r="FV92" i="1"/>
  <c r="CO92" i="1"/>
  <c r="X92" i="1"/>
  <c r="EH92" i="1"/>
  <c r="BR92" i="1"/>
  <c r="GB92" i="1"/>
  <c r="FW92" i="1"/>
  <c r="FY92" i="1"/>
  <c r="GG92" i="1"/>
  <c r="AT92" i="1"/>
  <c r="O92" i="1"/>
  <c r="AA92" i="1"/>
  <c r="CU92" i="1"/>
  <c r="EQ92" i="1"/>
  <c r="L92" i="1"/>
  <c r="BX92" i="1"/>
  <c r="EJ92" i="1"/>
  <c r="U92" i="1"/>
  <c r="CP92" i="1"/>
  <c r="FK92" i="1"/>
  <c r="BF92" i="1"/>
  <c r="EA92" i="1"/>
  <c r="N92" i="1"/>
  <c r="CI92" i="1"/>
  <c r="FD92" i="1"/>
  <c r="BL92" i="1"/>
  <c r="FZ92" i="1"/>
  <c r="DF92" i="1"/>
  <c r="AL92" i="1"/>
  <c r="EY92" i="1"/>
  <c r="ED92" i="1"/>
  <c r="EE92" i="1"/>
  <c r="EF92" i="1"/>
  <c r="GH92" i="1"/>
  <c r="CX92" i="1"/>
  <c r="DP92" i="1"/>
  <c r="CM92" i="1"/>
  <c r="DY92" i="1"/>
  <c r="DG92" i="1"/>
  <c r="BU92" i="1"/>
  <c r="AH92" i="1"/>
  <c r="DT92" i="1"/>
  <c r="GF92" i="1"/>
  <c r="ES92" i="1"/>
  <c r="DI92" i="1"/>
  <c r="BQ92" i="1"/>
  <c r="AI92" i="1"/>
  <c r="CC92" i="1"/>
  <c r="DW92" i="1"/>
  <c r="CK92" i="1"/>
  <c r="DB92" i="1"/>
  <c r="Z92" i="1"/>
  <c r="AU92" i="1"/>
  <c r="GK282" i="1" l="1"/>
  <c r="EF283" i="1"/>
  <c r="EJ283" i="1"/>
  <c r="FF283" i="1"/>
  <c r="AU283" i="1"/>
  <c r="CM283" i="1"/>
  <c r="AL283" i="1"/>
  <c r="CU283" i="1"/>
  <c r="BR283" i="1"/>
  <c r="BY283" i="1"/>
  <c r="BB283" i="1"/>
  <c r="BO283" i="1"/>
  <c r="FS283" i="1"/>
  <c r="Y283" i="1"/>
  <c r="AW283" i="1"/>
  <c r="EV283" i="1"/>
  <c r="FX283" i="1"/>
  <c r="DS283" i="1"/>
  <c r="DD283" i="1"/>
  <c r="DE283" i="1"/>
  <c r="Z283" i="1"/>
  <c r="ES283" i="1"/>
  <c r="DP283" i="1"/>
  <c r="DF283" i="1"/>
  <c r="FK283" i="1"/>
  <c r="AA283" i="1"/>
  <c r="EH283" i="1"/>
  <c r="GC283" i="1"/>
  <c r="FQ283" i="1"/>
  <c r="DV283" i="1"/>
  <c r="FT283" i="1"/>
  <c r="BT283" i="1"/>
  <c r="CS283" i="1"/>
  <c r="GN283" i="1" s="1"/>
  <c r="FB283" i="1"/>
  <c r="BK283" i="1"/>
  <c r="AZ283" i="1"/>
  <c r="AQ283" i="1"/>
  <c r="AX283" i="1"/>
  <c r="AR283" i="1"/>
  <c r="AO283" i="1"/>
  <c r="GF283" i="1"/>
  <c r="FZ283" i="1"/>
  <c r="CP283" i="1"/>
  <c r="X283" i="1"/>
  <c r="CK283" i="1"/>
  <c r="DT283" i="1"/>
  <c r="GH283" i="1"/>
  <c r="BL283" i="1"/>
  <c r="U283" i="1"/>
  <c r="AT283" i="1"/>
  <c r="CO283" i="1"/>
  <c r="AM283" i="1"/>
  <c r="F283" i="1"/>
  <c r="CB283" i="1"/>
  <c r="AD283" i="1"/>
  <c r="EP283" i="1"/>
  <c r="AY283" i="1"/>
  <c r="K283" i="1"/>
  <c r="EG283" i="1"/>
  <c r="AC283" i="1"/>
  <c r="CT283" i="1"/>
  <c r="CQ283" i="1"/>
  <c r="GL283" i="1" s="1"/>
  <c r="BV283" i="1"/>
  <c r="FH283" i="1"/>
  <c r="DW283" i="1"/>
  <c r="FV283" i="1"/>
  <c r="FM283" i="1"/>
  <c r="EU283" i="1"/>
  <c r="EC283" i="1"/>
  <c r="CW283" i="1"/>
  <c r="FD283" i="1"/>
  <c r="EZ283" i="1"/>
  <c r="ER283" i="1"/>
  <c r="DM283" i="1"/>
  <c r="EB283" i="1"/>
  <c r="DX283" i="1"/>
  <c r="FN283" i="1"/>
  <c r="V283" i="1"/>
  <c r="CA283" i="1"/>
  <c r="CC283" i="1"/>
  <c r="BU283" i="1"/>
  <c r="EE283" i="1"/>
  <c r="CI283" i="1"/>
  <c r="BX283" i="1"/>
  <c r="FY283" i="1"/>
  <c r="DA283" i="1"/>
  <c r="CN283" i="1"/>
  <c r="FE283" i="1"/>
  <c r="CR283" i="1"/>
  <c r="GM283" i="1" s="1"/>
  <c r="CF283" i="1"/>
  <c r="DK283" i="1"/>
  <c r="BZ283" i="1"/>
  <c r="BP283" i="1"/>
  <c r="CZ283" i="1"/>
  <c r="DN283" i="1"/>
  <c r="BA283" i="1"/>
  <c r="DZ283" i="1"/>
  <c r="R283" i="1"/>
  <c r="AI283" i="1"/>
  <c r="DG283" i="1"/>
  <c r="ED283" i="1"/>
  <c r="N283" i="1"/>
  <c r="L283" i="1"/>
  <c r="FW283" i="1"/>
  <c r="AF283" i="1"/>
  <c r="AB283" i="1"/>
  <c r="FA283" i="1"/>
  <c r="W283" i="1"/>
  <c r="T283" i="1"/>
  <c r="DC283" i="1"/>
  <c r="E283" i="1"/>
  <c r="EI283" i="1"/>
  <c r="DO283" i="1"/>
  <c r="DU283" i="1"/>
  <c r="BE283" i="1"/>
  <c r="P283" i="1"/>
  <c r="BQ283" i="1"/>
  <c r="DY283" i="1"/>
  <c r="EY283" i="1"/>
  <c r="EA283" i="1"/>
  <c r="EQ283" i="1"/>
  <c r="GB283" i="1"/>
  <c r="ET283" i="1"/>
  <c r="EN283" i="1"/>
  <c r="FO283" i="1"/>
  <c r="EK283" i="1"/>
  <c r="BC283" i="1"/>
  <c r="EM283" i="1"/>
  <c r="DR283" i="1"/>
  <c r="FR283" i="1"/>
  <c r="BN283" i="1"/>
  <c r="AG283" i="1"/>
  <c r="G283" i="1"/>
  <c r="FP283" i="1"/>
  <c r="EX283" i="1"/>
  <c r="AH283" i="1"/>
  <c r="GG283" i="1"/>
  <c r="DI283" i="1"/>
  <c r="BF283" i="1"/>
  <c r="GI283" i="1"/>
  <c r="AS283" i="1"/>
  <c r="DB283" i="1"/>
  <c r="CX283" i="1"/>
  <c r="O283" i="1"/>
  <c r="DH283" i="1"/>
  <c r="FG283" i="1"/>
  <c r="H283" i="1"/>
  <c r="CY283" i="1"/>
  <c r="BD283" i="1"/>
  <c r="FJ283" i="1"/>
  <c r="CG283" i="1"/>
  <c r="GA283" i="1"/>
  <c r="AP283" i="1"/>
  <c r="FL283" i="1"/>
  <c r="EO283" i="1"/>
  <c r="M283" i="1"/>
  <c r="AK283" i="1"/>
  <c r="AJ283" i="1"/>
  <c r="GD283" i="1"/>
  <c r="S283" i="1"/>
  <c r="GE283" i="1"/>
  <c r="CE283" i="1"/>
  <c r="AN283" i="1"/>
  <c r="BG283" i="1"/>
  <c r="DJ283" i="1"/>
  <c r="J283" i="1"/>
  <c r="BW283" i="1"/>
  <c r="FU283" i="1"/>
  <c r="FC283" i="1"/>
  <c r="CL283" i="1"/>
  <c r="BH283" i="1"/>
  <c r="AE283" i="1"/>
  <c r="BI283" i="1"/>
  <c r="CH283" i="1"/>
  <c r="CJ283" i="1"/>
  <c r="FI283" i="1"/>
  <c r="DL283" i="1"/>
  <c r="DQ283" i="1"/>
  <c r="I283" i="1"/>
  <c r="BS283" i="1"/>
  <c r="Q283" i="1"/>
  <c r="AV283" i="1"/>
  <c r="EW283" i="1"/>
  <c r="BJ283" i="1"/>
  <c r="CD283" i="1"/>
  <c r="CV283" i="1"/>
  <c r="EL283" i="1"/>
  <c r="BM283" i="1"/>
  <c r="AO93" i="1"/>
  <c r="DA93" i="1"/>
  <c r="FM93" i="1"/>
  <c r="BA93" i="1"/>
  <c r="DV93" i="1"/>
  <c r="H93" i="1"/>
  <c r="CD93" i="1"/>
  <c r="EY93" i="1"/>
  <c r="AK93" i="1"/>
  <c r="DF93" i="1"/>
  <c r="GA93" i="1"/>
  <c r="DH93" i="1"/>
  <c r="AN93" i="1"/>
  <c r="FB93" i="1"/>
  <c r="CH93" i="1"/>
  <c r="O93" i="1"/>
  <c r="T93" i="1"/>
  <c r="U93" i="1"/>
  <c r="AF93" i="1"/>
  <c r="DR93" i="1"/>
  <c r="DT93" i="1"/>
  <c r="EJ93" i="1"/>
  <c r="AY93" i="1"/>
  <c r="B93" i="1"/>
  <c r="EU93" i="1"/>
  <c r="CQ93" i="1"/>
  <c r="BE93" i="1"/>
  <c r="GC93" i="1"/>
  <c r="AA93" i="1"/>
  <c r="FQ93" i="1"/>
  <c r="DX93" i="1"/>
  <c r="EK93" i="1"/>
  <c r="GE93" i="1"/>
  <c r="BI93" i="1"/>
  <c r="BO93" i="1"/>
  <c r="V93" i="1"/>
  <c r="CY93" i="1"/>
  <c r="I93" i="1"/>
  <c r="BU93" i="1"/>
  <c r="EG93" i="1"/>
  <c r="P93" i="1"/>
  <c r="CL93" i="1"/>
  <c r="FG93" i="1"/>
  <c r="AS93" i="1"/>
  <c r="DN93" i="1"/>
  <c r="GI93" i="1"/>
  <c r="BV93" i="1"/>
  <c r="EQ93" i="1"/>
  <c r="AZ93" i="1"/>
  <c r="FN93" i="1"/>
  <c r="CT93" i="1"/>
  <c r="AC93" i="1"/>
  <c r="EM93" i="1"/>
  <c r="DC93" i="1"/>
  <c r="DG93" i="1"/>
  <c r="DL93" i="1"/>
  <c r="GG93" i="1"/>
  <c r="DS93" i="1"/>
  <c r="EB93" i="1"/>
  <c r="CZ93" i="1"/>
  <c r="ER93" i="1"/>
  <c r="Q93" i="1"/>
  <c r="CC93" i="1"/>
  <c r="EO93" i="1"/>
  <c r="Z93" i="1"/>
  <c r="CU93" i="1"/>
  <c r="FP93" i="1"/>
  <c r="BB93" i="1"/>
  <c r="DW93" i="1"/>
  <c r="J93" i="1"/>
  <c r="CE93" i="1"/>
  <c r="EZ93" i="1"/>
  <c r="BP93" i="1"/>
  <c r="GD93" i="1"/>
  <c r="DJ93" i="1"/>
  <c r="AP93" i="1"/>
  <c r="FC93" i="1"/>
  <c r="EC93" i="1"/>
  <c r="ED93" i="1"/>
  <c r="EI93" i="1"/>
  <c r="E93" i="1"/>
  <c r="FL93" i="1"/>
  <c r="FV93" i="1"/>
  <c r="N93" i="1"/>
  <c r="FK93" i="1"/>
  <c r="Y93" i="1"/>
  <c r="CK93" i="1"/>
  <c r="EW93" i="1"/>
  <c r="AI93" i="1"/>
  <c r="DD93" i="1"/>
  <c r="FY93" i="1"/>
  <c r="BK93" i="1"/>
  <c r="EF93" i="1"/>
  <c r="S93" i="1"/>
  <c r="CN93" i="1"/>
  <c r="FI93" i="1"/>
  <c r="CF93" i="1"/>
  <c r="L93" i="1"/>
  <c r="DZ93" i="1"/>
  <c r="BF93" i="1"/>
  <c r="FS93" i="1"/>
  <c r="EV93" i="1"/>
  <c r="FD93" i="1"/>
  <c r="FF93" i="1"/>
  <c r="AV93" i="1"/>
  <c r="AD93" i="1"/>
  <c r="AH93" i="1"/>
  <c r="DP93" i="1"/>
  <c r="ET93" i="1"/>
  <c r="AG93" i="1"/>
  <c r="CS93" i="1"/>
  <c r="FE93" i="1"/>
  <c r="AR93" i="1"/>
  <c r="DM93" i="1"/>
  <c r="GH93" i="1"/>
  <c r="BT93" i="1"/>
  <c r="EP93" i="1"/>
  <c r="AB93" i="1"/>
  <c r="CW93" i="1"/>
  <c r="FR93" i="1"/>
  <c r="CR93" i="1"/>
  <c r="X93" i="1"/>
  <c r="EL93" i="1"/>
  <c r="BR93" i="1"/>
  <c r="FW93" i="1"/>
  <c r="GB93" i="1"/>
  <c r="BY93" i="1"/>
  <c r="AX93" i="1"/>
  <c r="AW93" i="1"/>
  <c r="DI93" i="1"/>
  <c r="FU93" i="1"/>
  <c r="BJ93" i="1"/>
  <c r="EE93" i="1"/>
  <c r="R93" i="1"/>
  <c r="CM93" i="1"/>
  <c r="FH93" i="1"/>
  <c r="AT93" i="1"/>
  <c r="DO93" i="1"/>
  <c r="K93" i="1"/>
  <c r="DU93" i="1"/>
  <c r="BD93" i="1"/>
  <c r="FO93" i="1"/>
  <c r="CX93" i="1"/>
  <c r="AL93" i="1"/>
  <c r="AQ93" i="1"/>
  <c r="AU93" i="1"/>
  <c r="BX93" i="1"/>
  <c r="FT93" i="1"/>
  <c r="BG93" i="1"/>
  <c r="DQ93" i="1"/>
  <c r="BS93" i="1"/>
  <c r="EN93" i="1"/>
  <c r="CV93" i="1"/>
  <c r="BC93" i="1"/>
  <c r="W93" i="1"/>
  <c r="BQ93" i="1"/>
  <c r="DK93" i="1"/>
  <c r="BN93" i="1"/>
  <c r="DB93" i="1"/>
  <c r="AE93" i="1"/>
  <c r="BH93" i="1"/>
  <c r="A94" i="1"/>
  <c r="BM93" i="1"/>
  <c r="DY93" i="1"/>
  <c r="G93" i="1"/>
  <c r="CB93" i="1"/>
  <c r="EX93" i="1"/>
  <c r="AJ93" i="1"/>
  <c r="DE93" i="1"/>
  <c r="FZ93" i="1"/>
  <c r="BL93" i="1"/>
  <c r="EH93" i="1"/>
  <c r="AM93" i="1"/>
  <c r="FA93" i="1"/>
  <c r="CG93" i="1"/>
  <c r="M93" i="1"/>
  <c r="EA93" i="1"/>
  <c r="CI93" i="1"/>
  <c r="CJ93" i="1"/>
  <c r="CO93" i="1"/>
  <c r="ES93" i="1"/>
  <c r="BW93" i="1"/>
  <c r="CA93" i="1"/>
  <c r="F93" i="1"/>
  <c r="D93" i="1"/>
  <c r="GF93" i="1"/>
  <c r="FX93" i="1"/>
  <c r="BZ93" i="1"/>
  <c r="CP93" i="1"/>
  <c r="FJ93" i="1"/>
  <c r="GK283" i="1" l="1"/>
  <c r="FX284" i="1"/>
  <c r="CP284" i="1"/>
  <c r="BZ284" i="1"/>
  <c r="FJ284" i="1"/>
  <c r="CO284" i="1"/>
  <c r="EH284" i="1"/>
  <c r="BW284" i="1"/>
  <c r="FA284" i="1"/>
  <c r="CB284" i="1"/>
  <c r="BN284" i="1"/>
  <c r="DQ284" i="1"/>
  <c r="FO284" i="1"/>
  <c r="ES284" i="1"/>
  <c r="AM284" i="1"/>
  <c r="G284" i="1"/>
  <c r="DY284" i="1"/>
  <c r="BQ284" i="1"/>
  <c r="FT284" i="1"/>
  <c r="DU284" i="1"/>
  <c r="BJ284" i="1"/>
  <c r="BR284" i="1"/>
  <c r="BT284" i="1"/>
  <c r="DP284" i="1"/>
  <c r="BF284" i="1"/>
  <c r="BK284" i="1"/>
  <c r="N284" i="1"/>
  <c r="AP284" i="1"/>
  <c r="BB284" i="1"/>
  <c r="CJ284" i="1"/>
  <c r="BL284" i="1"/>
  <c r="BM284" i="1"/>
  <c r="W284" i="1"/>
  <c r="BX284" i="1"/>
  <c r="K284" i="1"/>
  <c r="FU284" i="1"/>
  <c r="EL284" i="1"/>
  <c r="GH284" i="1"/>
  <c r="AH284" i="1"/>
  <c r="DZ284" i="1"/>
  <c r="FY284" i="1"/>
  <c r="GF284" i="1"/>
  <c r="CI284" i="1"/>
  <c r="FZ284" i="1"/>
  <c r="BC284" i="1"/>
  <c r="AU284" i="1"/>
  <c r="CA284" i="1"/>
  <c r="CG284" i="1"/>
  <c r="EX284" i="1"/>
  <c r="CZ284" i="1"/>
  <c r="AC284" i="1"/>
  <c r="AS284" i="1"/>
  <c r="V284" i="1"/>
  <c r="GC284" i="1"/>
  <c r="DR284" i="1"/>
  <c r="DH284" i="1"/>
  <c r="BA284" i="1"/>
  <c r="FV284" i="1"/>
  <c r="DJ284" i="1"/>
  <c r="FP284" i="1"/>
  <c r="EB284" i="1"/>
  <c r="CT284" i="1"/>
  <c r="GN284" i="1" s="1"/>
  <c r="FG284" i="1"/>
  <c r="BO284" i="1"/>
  <c r="BE284" i="1"/>
  <c r="AF284" i="1"/>
  <c r="GA284" i="1"/>
  <c r="FM284" i="1"/>
  <c r="DO284" i="1"/>
  <c r="DI284" i="1"/>
  <c r="X284" i="1"/>
  <c r="DM284" i="1"/>
  <c r="AD284" i="1"/>
  <c r="L284" i="1"/>
  <c r="DD284" i="1"/>
  <c r="FL284" i="1"/>
  <c r="GD284" i="1"/>
  <c r="CU284" i="1"/>
  <c r="DS284" i="1"/>
  <c r="FN284" i="1"/>
  <c r="CL284" i="1"/>
  <c r="BI284" i="1"/>
  <c r="CQ284" i="1"/>
  <c r="U284" i="1"/>
  <c r="DF284" i="1"/>
  <c r="DA284" i="1"/>
  <c r="EA284" i="1"/>
  <c r="BH284" i="1"/>
  <c r="AQ284" i="1"/>
  <c r="AW284" i="1"/>
  <c r="CR284" i="1"/>
  <c r="GL284" i="1" s="1"/>
  <c r="AR284" i="1"/>
  <c r="AV284" i="1"/>
  <c r="CF284" i="1"/>
  <c r="AI284" i="1"/>
  <c r="E284" i="1"/>
  <c r="BP284" i="1"/>
  <c r="Z284" i="1"/>
  <c r="GG284" i="1"/>
  <c r="AZ284" i="1"/>
  <c r="P284" i="1"/>
  <c r="GE284" i="1"/>
  <c r="EU284" i="1"/>
  <c r="T284" i="1"/>
  <c r="AK284" i="1"/>
  <c r="AO284" i="1"/>
  <c r="DE284" i="1"/>
  <c r="CV284" i="1"/>
  <c r="AT284" i="1"/>
  <c r="F284" i="1"/>
  <c r="M284" i="1"/>
  <c r="AJ284" i="1"/>
  <c r="AE284" i="1"/>
  <c r="EN284" i="1"/>
  <c r="AL284" i="1"/>
  <c r="FH284" i="1"/>
  <c r="AX284" i="1"/>
  <c r="FR284" i="1"/>
  <c r="FE284" i="1"/>
  <c r="FF284" i="1"/>
  <c r="FI284" i="1"/>
  <c r="EW284" i="1"/>
  <c r="EI284" i="1"/>
  <c r="EZ284" i="1"/>
  <c r="EO284" i="1"/>
  <c r="DL284" i="1"/>
  <c r="EQ284" i="1"/>
  <c r="EG284" i="1"/>
  <c r="EK284" i="1"/>
  <c r="O284" i="1"/>
  <c r="EY284" i="1"/>
  <c r="DB284" i="1"/>
  <c r="BS284" i="1"/>
  <c r="CX284" i="1"/>
  <c r="CM284" i="1"/>
  <c r="BY284" i="1"/>
  <c r="CW284" i="1"/>
  <c r="CS284" i="1"/>
  <c r="GM284" i="1" s="1"/>
  <c r="FD284" i="1"/>
  <c r="CN284" i="1"/>
  <c r="CK284" i="1"/>
  <c r="ED284" i="1"/>
  <c r="CE284" i="1"/>
  <c r="CC284" i="1"/>
  <c r="DG284" i="1"/>
  <c r="BV284" i="1"/>
  <c r="BU284" i="1"/>
  <c r="DX284" i="1"/>
  <c r="AY284" i="1"/>
  <c r="CH284" i="1"/>
  <c r="CD284" i="1"/>
  <c r="R284" i="1"/>
  <c r="GB284" i="1"/>
  <c r="AB284" i="1"/>
  <c r="AG284" i="1"/>
  <c r="EV284" i="1"/>
  <c r="S284" i="1"/>
  <c r="Y284" i="1"/>
  <c r="EC284" i="1"/>
  <c r="J284" i="1"/>
  <c r="Q284" i="1"/>
  <c r="DC284" i="1"/>
  <c r="GI284" i="1"/>
  <c r="I284" i="1"/>
  <c r="FQ284" i="1"/>
  <c r="EJ284" i="1"/>
  <c r="FB284" i="1"/>
  <c r="H284" i="1"/>
  <c r="DK284" i="1"/>
  <c r="BG284" i="1"/>
  <c r="BD284" i="1"/>
  <c r="EE284" i="1"/>
  <c r="FW284" i="1"/>
  <c r="EP284" i="1"/>
  <c r="ET284" i="1"/>
  <c r="FS284" i="1"/>
  <c r="EF284" i="1"/>
  <c r="FK284" i="1"/>
  <c r="FC284" i="1"/>
  <c r="DW284" i="1"/>
  <c r="ER284" i="1"/>
  <c r="EM284" i="1"/>
  <c r="DN284" i="1"/>
  <c r="CY284" i="1"/>
  <c r="AA284" i="1"/>
  <c r="DT284" i="1"/>
  <c r="AN284" i="1"/>
  <c r="DV284" i="1"/>
  <c r="Z94" i="1"/>
  <c r="AN94" i="1"/>
  <c r="FV94" i="1"/>
  <c r="EI94" i="1"/>
  <c r="CJ94" i="1"/>
  <c r="FK94" i="1"/>
  <c r="AC94" i="1"/>
  <c r="CM94" i="1"/>
  <c r="EO94" i="1"/>
  <c r="AZ94" i="1"/>
  <c r="DV94" i="1"/>
  <c r="AD94" i="1"/>
  <c r="AW94" i="1"/>
  <c r="GD94" i="1"/>
  <c r="EQ94" i="1"/>
  <c r="CS94" i="1"/>
  <c r="BT94" i="1"/>
  <c r="DM94" i="1"/>
  <c r="ED94" i="1"/>
  <c r="DH94" i="1"/>
  <c r="CD94" i="1"/>
  <c r="I94" i="1"/>
  <c r="BC94" i="1"/>
  <c r="CX94" i="1"/>
  <c r="EY94" i="1"/>
  <c r="CF94" i="1"/>
  <c r="DY94" i="1"/>
  <c r="FM94" i="1"/>
  <c r="EF94" i="1"/>
  <c r="EK94" i="1"/>
  <c r="B94" i="1"/>
  <c r="AT94" i="1"/>
  <c r="BO94" i="1"/>
  <c r="W94" i="1"/>
  <c r="FG94" i="1"/>
  <c r="DK94" i="1"/>
  <c r="CV94" i="1"/>
  <c r="EM94" i="1"/>
  <c r="GA94" i="1"/>
  <c r="EV94" i="1"/>
  <c r="FQ94" i="1"/>
  <c r="J94" i="1"/>
  <c r="BB94" i="1"/>
  <c r="DN94" i="1"/>
  <c r="BX94" i="1"/>
  <c r="EP94" i="1"/>
  <c r="AF94" i="1"/>
  <c r="DA94" i="1"/>
  <c r="FO94" i="1"/>
  <c r="AY94" i="1"/>
  <c r="DT94" i="1"/>
  <c r="GF94" i="1"/>
  <c r="DL94" i="1"/>
  <c r="AR94" i="1"/>
  <c r="FA94" i="1"/>
  <c r="CL94" i="1"/>
  <c r="R94" i="1"/>
  <c r="GI94" i="1"/>
  <c r="FS94" i="1"/>
  <c r="FT94" i="1"/>
  <c r="CC94" i="1"/>
  <c r="AJ94" i="1"/>
  <c r="G94" i="1"/>
  <c r="DP94" i="1"/>
  <c r="BS94" i="1"/>
  <c r="N94" i="1"/>
  <c r="BZ94" i="1"/>
  <c r="AE94" i="1"/>
  <c r="CZ94" i="1"/>
  <c r="FN94" i="1"/>
  <c r="BG94" i="1"/>
  <c r="EA94" i="1"/>
  <c r="E94" i="1"/>
  <c r="CA94" i="1"/>
  <c r="ER94" i="1"/>
  <c r="AQ94" i="1"/>
  <c r="EW94" i="1"/>
  <c r="CK94" i="1"/>
  <c r="Q94" i="1"/>
  <c r="EC94" i="1"/>
  <c r="CE94" i="1"/>
  <c r="BM94" i="1"/>
  <c r="BN94" i="1"/>
  <c r="DD94" i="1"/>
  <c r="GC94" i="1"/>
  <c r="GB94" i="1"/>
  <c r="ES94" i="1"/>
  <c r="FE94" i="1"/>
  <c r="V94" i="1"/>
  <c r="CH94" i="1"/>
  <c r="DI94" i="1"/>
  <c r="BP94" i="1"/>
  <c r="O94" i="1"/>
  <c r="EZ94" i="1"/>
  <c r="BD94" i="1"/>
  <c r="CW94" i="1"/>
  <c r="EN94" i="1"/>
  <c r="DE94" i="1"/>
  <c r="CN94" i="1"/>
  <c r="AH94" i="1"/>
  <c r="GH94" i="1"/>
  <c r="FI94" i="1"/>
  <c r="CP94" i="1"/>
  <c r="DR94" i="1"/>
  <c r="BY94" i="1"/>
  <c r="X94" i="1"/>
  <c r="FH94" i="1"/>
  <c r="FY94" i="1"/>
  <c r="AS94" i="1"/>
  <c r="FB94" i="1"/>
  <c r="DG94" i="1"/>
  <c r="FU94" i="1"/>
  <c r="CT94" i="1"/>
  <c r="FJ94" i="1"/>
  <c r="AL94" i="1"/>
  <c r="BF94" i="1"/>
  <c r="DZ94" i="1"/>
  <c r="M94" i="1"/>
  <c r="CI94" i="1"/>
  <c r="AG94" i="1"/>
  <c r="DB94" i="1"/>
  <c r="FP94" i="1"/>
  <c r="P94" i="1"/>
  <c r="BI94" i="1"/>
  <c r="EU94" i="1"/>
  <c r="EE94" i="1"/>
  <c r="H94" i="1"/>
  <c r="DW94" i="1"/>
  <c r="DC94" i="1"/>
  <c r="D94" i="1"/>
  <c r="DF94" i="1"/>
  <c r="EH94" i="1"/>
  <c r="CR94" i="1"/>
  <c r="AP94" i="1"/>
  <c r="FX94" i="1"/>
  <c r="AB94" i="1"/>
  <c r="BV94" i="1"/>
  <c r="FR94" i="1"/>
  <c r="FC94" i="1"/>
  <c r="AV94" i="1"/>
  <c r="GG94" i="1"/>
  <c r="BK94" i="1"/>
  <c r="A95" i="1"/>
  <c r="BJ94" i="1"/>
  <c r="L94" i="1"/>
  <c r="CG94" i="1"/>
  <c r="EX94" i="1"/>
  <c r="AO94" i="1"/>
  <c r="DJ94" i="1"/>
  <c r="FW94" i="1"/>
  <c r="BH94" i="1"/>
  <c r="EB94" i="1"/>
  <c r="K94" i="1"/>
  <c r="DX94" i="1"/>
  <c r="BE94" i="1"/>
  <c r="FL94" i="1"/>
  <c r="CY94" i="1"/>
  <c r="AK94" i="1"/>
  <c r="S94" i="1"/>
  <c r="T94" i="1"/>
  <c r="AI94" i="1"/>
  <c r="DQ94" i="1"/>
  <c r="CO94" i="1"/>
  <c r="BA94" i="1"/>
  <c r="Y94" i="1"/>
  <c r="CB94" i="1"/>
  <c r="F94" i="1"/>
  <c r="BR94" i="1"/>
  <c r="U94" i="1"/>
  <c r="CQ94" i="1"/>
  <c r="FF94" i="1"/>
  <c r="AX94" i="1"/>
  <c r="DS94" i="1"/>
  <c r="GE94" i="1"/>
  <c r="BQ94" i="1"/>
  <c r="EJ94" i="1"/>
  <c r="AA94" i="1"/>
  <c r="EL94" i="1"/>
  <c r="BU94" i="1"/>
  <c r="FZ94" i="1"/>
  <c r="DO94" i="1"/>
  <c r="BL94" i="1"/>
  <c r="AM94" i="1"/>
  <c r="AU94" i="1"/>
  <c r="BW94" i="1"/>
  <c r="ET94" i="1"/>
  <c r="EG94" i="1"/>
  <c r="CU94" i="1"/>
  <c r="DU94" i="1"/>
  <c r="FD94" i="1"/>
  <c r="GK284" i="1" l="1"/>
  <c r="BQ285" i="1"/>
  <c r="FD285" i="1"/>
  <c r="BL285" i="1"/>
  <c r="CB285" i="1"/>
  <c r="FW285" i="1"/>
  <c r="DS285" i="1"/>
  <c r="CY285" i="1"/>
  <c r="GG285" i="1"/>
  <c r="CU285" i="1"/>
  <c r="GN285" i="1" s="1"/>
  <c r="FZ285" i="1"/>
  <c r="AX285" i="1"/>
  <c r="BA285" i="1"/>
  <c r="AO285" i="1"/>
  <c r="AV285" i="1"/>
  <c r="EG285" i="1"/>
  <c r="BU285" i="1"/>
  <c r="FF285" i="1"/>
  <c r="CO285" i="1"/>
  <c r="BE285" i="1"/>
  <c r="EX285" i="1"/>
  <c r="FC285" i="1"/>
  <c r="F285" i="1"/>
  <c r="GE285" i="1"/>
  <c r="AK285" i="1"/>
  <c r="BK285" i="1"/>
  <c r="DU285" i="1"/>
  <c r="DO285" i="1"/>
  <c r="Y285" i="1"/>
  <c r="DJ285" i="1"/>
  <c r="ET285" i="1"/>
  <c r="EL285" i="1"/>
  <c r="CQ285" i="1"/>
  <c r="DQ285" i="1"/>
  <c r="DX285" i="1"/>
  <c r="CG285" i="1"/>
  <c r="FR285" i="1"/>
  <c r="BW285" i="1"/>
  <c r="AU285" i="1"/>
  <c r="EJ285" i="1"/>
  <c r="BR285" i="1"/>
  <c r="T285" i="1"/>
  <c r="EB285" i="1"/>
  <c r="BJ285" i="1"/>
  <c r="AM285" i="1"/>
  <c r="S285" i="1"/>
  <c r="FL285" i="1"/>
  <c r="AB285" i="1"/>
  <c r="BH285" i="1"/>
  <c r="AP285" i="1"/>
  <c r="DF285" i="1"/>
  <c r="P285" i="1"/>
  <c r="AL285" i="1"/>
  <c r="FH285" i="1"/>
  <c r="CN285" i="1"/>
  <c r="DI285" i="1"/>
  <c r="BN285" i="1"/>
  <c r="ER285" i="1"/>
  <c r="BZ285" i="1"/>
  <c r="FS285" i="1"/>
  <c r="DT285" i="1"/>
  <c r="BB285" i="1"/>
  <c r="FG285" i="1"/>
  <c r="DY285" i="1"/>
  <c r="ED285" i="1"/>
  <c r="DV285" i="1"/>
  <c r="FV285" i="1"/>
  <c r="CR285" i="1"/>
  <c r="EU285" i="1"/>
  <c r="DZ285" i="1"/>
  <c r="AS285" i="1"/>
  <c r="GH285" i="1"/>
  <c r="O285" i="1"/>
  <c r="GC285" i="1"/>
  <c r="EW285" i="1"/>
  <c r="CZ285" i="1"/>
  <c r="CC285" i="1"/>
  <c r="DL285" i="1"/>
  <c r="BX285" i="1"/>
  <c r="CV285" i="1"/>
  <c r="EF285" i="1"/>
  <c r="CD285" i="1"/>
  <c r="AW285" i="1"/>
  <c r="CJ285" i="1"/>
  <c r="EH285" i="1"/>
  <c r="BI285" i="1"/>
  <c r="BF285" i="1"/>
  <c r="FY285" i="1"/>
  <c r="AH285" i="1"/>
  <c r="BP285" i="1"/>
  <c r="DD285" i="1"/>
  <c r="AQ285" i="1"/>
  <c r="AE285" i="1"/>
  <c r="FT285" i="1"/>
  <c r="GF285" i="1"/>
  <c r="DN285" i="1"/>
  <c r="DK285" i="1"/>
  <c r="FM285" i="1"/>
  <c r="DH285" i="1"/>
  <c r="AD285" i="1"/>
  <c r="EI285" i="1"/>
  <c r="FP285" i="1"/>
  <c r="FJ285" i="1"/>
  <c r="X285" i="1"/>
  <c r="DE285" i="1"/>
  <c r="CH285" i="1"/>
  <c r="BM285" i="1"/>
  <c r="CA285" i="1"/>
  <c r="N285" i="1"/>
  <c r="GI285" i="1"/>
  <c r="AY285" i="1"/>
  <c r="J285" i="1"/>
  <c r="W285" i="1"/>
  <c r="CF285" i="1"/>
  <c r="DM285" i="1"/>
  <c r="AZ285" i="1"/>
  <c r="AN285" i="1"/>
  <c r="AA285" i="1"/>
  <c r="U285" i="1"/>
  <c r="AI285" i="1"/>
  <c r="K285" i="1"/>
  <c r="L285" i="1"/>
  <c r="BV285" i="1"/>
  <c r="DC285" i="1"/>
  <c r="DB285" i="1"/>
  <c r="CT285" i="1"/>
  <c r="GM285" i="1" s="1"/>
  <c r="BY285" i="1"/>
  <c r="EN285" i="1"/>
  <c r="V285" i="1"/>
  <c r="CE285" i="1"/>
  <c r="E285" i="1"/>
  <c r="BS285" i="1"/>
  <c r="R285" i="1"/>
  <c r="FO285" i="1"/>
  <c r="FQ285" i="1"/>
  <c r="BO285" i="1"/>
  <c r="EY285" i="1"/>
  <c r="BT285" i="1"/>
  <c r="EO285" i="1"/>
  <c r="Z285" i="1"/>
  <c r="DW285" i="1"/>
  <c r="AG285" i="1"/>
  <c r="FU285" i="1"/>
  <c r="DR285" i="1"/>
  <c r="CW285" i="1"/>
  <c r="FE285" i="1"/>
  <c r="EC285" i="1"/>
  <c r="EA285" i="1"/>
  <c r="DP285" i="1"/>
  <c r="CL285" i="1"/>
  <c r="DA285" i="1"/>
  <c r="EV285" i="1"/>
  <c r="AT285" i="1"/>
  <c r="CX285" i="1"/>
  <c r="CS285" i="1"/>
  <c r="GL285" i="1" s="1"/>
  <c r="CM285" i="1"/>
  <c r="FX285" i="1"/>
  <c r="H285" i="1"/>
  <c r="CI285" i="1"/>
  <c r="DG285" i="1"/>
  <c r="CP285" i="1"/>
  <c r="BD285" i="1"/>
  <c r="ES285" i="1"/>
  <c r="Q285" i="1"/>
  <c r="BG285" i="1"/>
  <c r="G285" i="1"/>
  <c r="FA285" i="1"/>
  <c r="AF285" i="1"/>
  <c r="GA285" i="1"/>
  <c r="BC285" i="1"/>
  <c r="EQ285" i="1"/>
  <c r="AC285" i="1"/>
  <c r="EE285" i="1"/>
  <c r="M285" i="1"/>
  <c r="FB285" i="1"/>
  <c r="FI285" i="1"/>
  <c r="EZ285" i="1"/>
  <c r="GB285" i="1"/>
  <c r="CK285" i="1"/>
  <c r="FN285" i="1"/>
  <c r="AJ285" i="1"/>
  <c r="AR285" i="1"/>
  <c r="EP285" i="1"/>
  <c r="EM285" i="1"/>
  <c r="EK285" i="1"/>
  <c r="I285" i="1"/>
  <c r="GD285" i="1"/>
  <c r="FK285" i="1"/>
  <c r="W95" i="1"/>
  <c r="CI95" i="1"/>
  <c r="EU95" i="1"/>
  <c r="X95" i="1"/>
  <c r="CJ95" i="1"/>
  <c r="EV95" i="1"/>
  <c r="AG95" i="1"/>
  <c r="CS95" i="1"/>
  <c r="FE95" i="1"/>
  <c r="BF95" i="1"/>
  <c r="FB95" i="1"/>
  <c r="BR95" i="1"/>
  <c r="FQ95" i="1"/>
  <c r="CG95" i="1"/>
  <c r="GF95" i="1"/>
  <c r="FN95" i="1"/>
  <c r="EA95" i="1"/>
  <c r="DK95" i="1"/>
  <c r="EZ95" i="1"/>
  <c r="BY95" i="1"/>
  <c r="CD95" i="1"/>
  <c r="CW95" i="1"/>
  <c r="DL95" i="1"/>
  <c r="EL95" i="1"/>
  <c r="AE95" i="1"/>
  <c r="CQ95" i="1"/>
  <c r="FC95" i="1"/>
  <c r="AF95" i="1"/>
  <c r="CR95" i="1"/>
  <c r="FD95" i="1"/>
  <c r="AO95" i="1"/>
  <c r="DA95" i="1"/>
  <c r="FM95" i="1"/>
  <c r="BQ95" i="1"/>
  <c r="FP95" i="1"/>
  <c r="CF95" i="1"/>
  <c r="GE95" i="1"/>
  <c r="CU95" i="1"/>
  <c r="AA95" i="1"/>
  <c r="GH95" i="1"/>
  <c r="EX95" i="1"/>
  <c r="EB95" i="1"/>
  <c r="FZ95" i="1"/>
  <c r="DM95" i="1"/>
  <c r="EI95" i="1"/>
  <c r="FY95" i="1"/>
  <c r="BA95" i="1"/>
  <c r="FA95" i="1"/>
  <c r="AM95" i="1"/>
  <c r="CY95" i="1"/>
  <c r="FK95" i="1"/>
  <c r="AN95" i="1"/>
  <c r="CZ95" i="1"/>
  <c r="FL95" i="1"/>
  <c r="AW95" i="1"/>
  <c r="DI95" i="1"/>
  <c r="FU95" i="1"/>
  <c r="CE95" i="1"/>
  <c r="GD95" i="1"/>
  <c r="CT95" i="1"/>
  <c r="J95" i="1"/>
  <c r="DF95" i="1"/>
  <c r="AX95" i="1"/>
  <c r="K95" i="1"/>
  <c r="FO95" i="1"/>
  <c r="EY95" i="1"/>
  <c r="AJ95" i="1"/>
  <c r="FI95" i="1"/>
  <c r="FW95" i="1"/>
  <c r="N95" i="1"/>
  <c r="BI95" i="1"/>
  <c r="D95" i="1"/>
  <c r="AU95" i="1"/>
  <c r="DG95" i="1"/>
  <c r="FS95" i="1"/>
  <c r="AV95" i="1"/>
  <c r="DH95" i="1"/>
  <c r="FT95" i="1"/>
  <c r="BE95" i="1"/>
  <c r="DQ95" i="1"/>
  <c r="CP95" i="1"/>
  <c r="F95" i="1"/>
  <c r="U95" i="1"/>
  <c r="BO95" i="1"/>
  <c r="L95" i="1"/>
  <c r="BJ95" i="1"/>
  <c r="AQ95" i="1"/>
  <c r="B95" i="1"/>
  <c r="DO95" i="1"/>
  <c r="BD95" i="1"/>
  <c r="DP95" i="1"/>
  <c r="BM95" i="1"/>
  <c r="E95" i="1"/>
  <c r="T95" i="1"/>
  <c r="AI95" i="1"/>
  <c r="CL95" i="1"/>
  <c r="AC95" i="1"/>
  <c r="BZ95" i="1"/>
  <c r="A96" i="1"/>
  <c r="GI95" i="1"/>
  <c r="BU95" i="1"/>
  <c r="DR95" i="1"/>
  <c r="AT95" i="1"/>
  <c r="BP95" i="1"/>
  <c r="DV95" i="1"/>
  <c r="R95" i="1"/>
  <c r="GC95" i="1"/>
  <c r="DE95" i="1"/>
  <c r="DT95" i="1"/>
  <c r="AB95" i="1"/>
  <c r="FV95" i="1"/>
  <c r="AL95" i="1"/>
  <c r="CX95" i="1"/>
  <c r="BC95" i="1"/>
  <c r="GA95" i="1"/>
  <c r="GB95" i="1"/>
  <c r="DY95" i="1"/>
  <c r="DD95" i="1"/>
  <c r="DS95" i="1"/>
  <c r="EH95" i="1"/>
  <c r="AY95" i="1"/>
  <c r="V95" i="1"/>
  <c r="CV95" i="1"/>
  <c r="CO95" i="1"/>
  <c r="BN95" i="1"/>
  <c r="BK95" i="1"/>
  <c r="BL95" i="1"/>
  <c r="I95" i="1"/>
  <c r="S95" i="1"/>
  <c r="ED95" i="1"/>
  <c r="DC95" i="1"/>
  <c r="BB95" i="1"/>
  <c r="EJ95" i="1"/>
  <c r="GG95" i="1"/>
  <c r="DW95" i="1"/>
  <c r="DX95" i="1"/>
  <c r="EG95" i="1"/>
  <c r="AH95" i="1"/>
  <c r="ES95" i="1"/>
  <c r="AZ95" i="1"/>
  <c r="DU95" i="1"/>
  <c r="BX95" i="1"/>
  <c r="G95" i="1"/>
  <c r="BS95" i="1"/>
  <c r="EE95" i="1"/>
  <c r="H95" i="1"/>
  <c r="BT95" i="1"/>
  <c r="EF95" i="1"/>
  <c r="Q95" i="1"/>
  <c r="CC95" i="1"/>
  <c r="EO95" i="1"/>
  <c r="AD95" i="1"/>
  <c r="EC95" i="1"/>
  <c r="AS95" i="1"/>
  <c r="ER95" i="1"/>
  <c r="BH95" i="1"/>
  <c r="FG95" i="1"/>
  <c r="DZ95" i="1"/>
  <c r="CM95" i="1"/>
  <c r="BW95" i="1"/>
  <c r="CH95" i="1"/>
  <c r="FH95" i="1"/>
  <c r="FJ95" i="1"/>
  <c r="FX95" i="1"/>
  <c r="DB95" i="1"/>
  <c r="EK95" i="1"/>
  <c r="O95" i="1"/>
  <c r="CA95" i="1"/>
  <c r="EM95" i="1"/>
  <c r="P95" i="1"/>
  <c r="CB95" i="1"/>
  <c r="EN95" i="1"/>
  <c r="Y95" i="1"/>
  <c r="CK95" i="1"/>
  <c r="EW95" i="1"/>
  <c r="AR95" i="1"/>
  <c r="EQ95" i="1"/>
  <c r="BG95" i="1"/>
  <c r="FF95" i="1"/>
  <c r="BV95" i="1"/>
  <c r="FR95" i="1"/>
  <c r="ET95" i="1"/>
  <c r="DJ95" i="1"/>
  <c r="CN95" i="1"/>
  <c r="DN95" i="1"/>
  <c r="AK95" i="1"/>
  <c r="AP95" i="1"/>
  <c r="M95" i="1"/>
  <c r="Z95" i="1"/>
  <c r="EP95" i="1"/>
  <c r="GK285" i="1" l="1"/>
  <c r="CN286" i="1"/>
  <c r="BW286" i="1"/>
  <c r="BS286" i="1"/>
  <c r="EH286" i="1"/>
  <c r="BP286" i="1"/>
  <c r="DJ286" i="1"/>
  <c r="CM286" i="1"/>
  <c r="DW286" i="1"/>
  <c r="AT286" i="1"/>
  <c r="BE286" i="1"/>
  <c r="ET286" i="1"/>
  <c r="EK286" i="1"/>
  <c r="CC286" i="1"/>
  <c r="GG286" i="1"/>
  <c r="DR286" i="1"/>
  <c r="BJ286" i="1"/>
  <c r="Z286" i="1"/>
  <c r="Y286" i="1"/>
  <c r="Q286" i="1"/>
  <c r="M286" i="1"/>
  <c r="BV286" i="1"/>
  <c r="EN286" i="1"/>
  <c r="FX286" i="1"/>
  <c r="BH286" i="1"/>
  <c r="EF286" i="1"/>
  <c r="AZ286" i="1"/>
  <c r="BB286" i="1"/>
  <c r="CO286" i="1"/>
  <c r="GB286" i="1"/>
  <c r="DE286" i="1"/>
  <c r="GI286" i="1"/>
  <c r="BM286" i="1"/>
  <c r="BO286" i="1"/>
  <c r="AV286" i="1"/>
  <c r="AP286" i="1"/>
  <c r="FF286" i="1"/>
  <c r="CB286" i="1"/>
  <c r="FJ286" i="1"/>
  <c r="ER286" i="1"/>
  <c r="BT286" i="1"/>
  <c r="ES286" i="1"/>
  <c r="DC286" i="1"/>
  <c r="CV286" i="1"/>
  <c r="GN286" i="1" s="1"/>
  <c r="GA286" i="1"/>
  <c r="GC286" i="1"/>
  <c r="DP286" i="1"/>
  <c r="U286" i="1"/>
  <c r="FS286" i="1"/>
  <c r="O286" i="1"/>
  <c r="G286" i="1"/>
  <c r="DS286" i="1"/>
  <c r="AI286" i="1"/>
  <c r="AK286" i="1"/>
  <c r="BG286" i="1"/>
  <c r="P286" i="1"/>
  <c r="FH286" i="1"/>
  <c r="AS286" i="1"/>
  <c r="H286" i="1"/>
  <c r="AH286" i="1"/>
  <c r="ED286" i="1"/>
  <c r="V286" i="1"/>
  <c r="BC286" i="1"/>
  <c r="R286" i="1"/>
  <c r="BZ286" i="1"/>
  <c r="BD286" i="1"/>
  <c r="F286" i="1"/>
  <c r="DG286" i="1"/>
  <c r="DN286" i="1"/>
  <c r="EQ286" i="1"/>
  <c r="EM286" i="1"/>
  <c r="CH286" i="1"/>
  <c r="EC286" i="1"/>
  <c r="EE286" i="1"/>
  <c r="EG286" i="1"/>
  <c r="S286" i="1"/>
  <c r="AY286" i="1"/>
  <c r="CX286" i="1"/>
  <c r="DV286" i="1"/>
  <c r="AC286" i="1"/>
  <c r="DO286" i="1"/>
  <c r="CP286" i="1"/>
  <c r="AU286" i="1"/>
  <c r="AR286" i="1"/>
  <c r="DQ286" i="1"/>
  <c r="CA286" i="1"/>
  <c r="AD286" i="1"/>
  <c r="DX286" i="1"/>
  <c r="AL286" i="1"/>
  <c r="CL286" i="1"/>
  <c r="EW286" i="1"/>
  <c r="EO286" i="1"/>
  <c r="BL286" i="1"/>
  <c r="FV286" i="1"/>
  <c r="AQ286" i="1"/>
  <c r="EP286" i="1"/>
  <c r="CK286" i="1"/>
  <c r="DZ286" i="1"/>
  <c r="BX286" i="1"/>
  <c r="BK286" i="1"/>
  <c r="DD286" i="1"/>
  <c r="AB286" i="1"/>
  <c r="T286" i="1"/>
  <c r="FT286" i="1"/>
  <c r="FR286" i="1"/>
  <c r="DB286" i="1"/>
  <c r="FG286" i="1"/>
  <c r="DU286" i="1"/>
  <c r="EJ286" i="1"/>
  <c r="BN286" i="1"/>
  <c r="DY286" i="1"/>
  <c r="DT286" i="1"/>
  <c r="BU286" i="1"/>
  <c r="E286" i="1"/>
  <c r="L286" i="1"/>
  <c r="DH286" i="1"/>
  <c r="FW286" i="1"/>
  <c r="I286" i="1"/>
  <c r="BI286" i="1"/>
  <c r="AX286" i="1"/>
  <c r="AW286" i="1"/>
  <c r="BA286" i="1"/>
  <c r="AA286" i="1"/>
  <c r="AO286" i="1"/>
  <c r="DL286" i="1"/>
  <c r="GF286" i="1"/>
  <c r="AG286" i="1"/>
  <c r="N286" i="1"/>
  <c r="DF286" i="1"/>
  <c r="FL286" i="1"/>
  <c r="FY286" i="1"/>
  <c r="CU286" i="1"/>
  <c r="GM286" i="1" s="1"/>
  <c r="FD286" i="1"/>
  <c r="CW286" i="1"/>
  <c r="CG286" i="1"/>
  <c r="EV286" i="1"/>
  <c r="J286" i="1"/>
  <c r="CZ286" i="1"/>
  <c r="EI286" i="1"/>
  <c r="GE286" i="1"/>
  <c r="CR286" i="1"/>
  <c r="CD286" i="1"/>
  <c r="FQ286" i="1"/>
  <c r="CJ286" i="1"/>
  <c r="FI286" i="1"/>
  <c r="CT286" i="1"/>
  <c r="GL286" i="1" s="1"/>
  <c r="AN286" i="1"/>
  <c r="DM286" i="1"/>
  <c r="CF286" i="1"/>
  <c r="AF286" i="1"/>
  <c r="BY286" i="1"/>
  <c r="BR286" i="1"/>
  <c r="X286" i="1"/>
  <c r="AJ286" i="1"/>
  <c r="GD286" i="1"/>
  <c r="FK286" i="1"/>
  <c r="FZ286" i="1"/>
  <c r="FP286" i="1"/>
  <c r="FC286" i="1"/>
  <c r="EZ286" i="1"/>
  <c r="FB286" i="1"/>
  <c r="EU286" i="1"/>
  <c r="EY286" i="1"/>
  <c r="CE286" i="1"/>
  <c r="CY286" i="1"/>
  <c r="EB286" i="1"/>
  <c r="BQ286" i="1"/>
  <c r="CQ286" i="1"/>
  <c r="DK286" i="1"/>
  <c r="BF286" i="1"/>
  <c r="CI286" i="1"/>
  <c r="FO286" i="1"/>
  <c r="FU286" i="1"/>
  <c r="AM286" i="1"/>
  <c r="EX286" i="1"/>
  <c r="FM286" i="1"/>
  <c r="AE286" i="1"/>
  <c r="EA286" i="1"/>
  <c r="FE286" i="1"/>
  <c r="W286" i="1"/>
  <c r="K286" i="1"/>
  <c r="DI286" i="1"/>
  <c r="FA286" i="1"/>
  <c r="GH286" i="1"/>
  <c r="DA286" i="1"/>
  <c r="EL286" i="1"/>
  <c r="FN286" i="1"/>
  <c r="CS286" i="1"/>
  <c r="DE96" i="1"/>
  <c r="DF96" i="1"/>
  <c r="BV96" i="1"/>
  <c r="CK96" i="1"/>
  <c r="DK96" i="1"/>
  <c r="AA96" i="1"/>
  <c r="AO96" i="1"/>
  <c r="FD96" i="1"/>
  <c r="BC96" i="1"/>
  <c r="AR96" i="1"/>
  <c r="DD96" i="1"/>
  <c r="FP96" i="1"/>
  <c r="AS96" i="1"/>
  <c r="FQ96" i="1"/>
  <c r="AT96" i="1"/>
  <c r="FR96" i="1"/>
  <c r="FU96" i="1"/>
  <c r="O96" i="1"/>
  <c r="BN96" i="1"/>
  <c r="GE96" i="1"/>
  <c r="EU96" i="1"/>
  <c r="EY96" i="1"/>
  <c r="GA96" i="1"/>
  <c r="EF96" i="1"/>
  <c r="AZ96" i="1"/>
  <c r="DL96" i="1"/>
  <c r="FX96" i="1"/>
  <c r="BA96" i="1"/>
  <c r="DM96" i="1"/>
  <c r="FY96" i="1"/>
  <c r="BB96" i="1"/>
  <c r="DN96" i="1"/>
  <c r="FZ96" i="1"/>
  <c r="CJ96" i="1"/>
  <c r="GI96" i="1"/>
  <c r="CY96" i="1"/>
  <c r="Z96" i="1"/>
  <c r="DY96" i="1"/>
  <c r="CE96" i="1"/>
  <c r="H96" i="1"/>
  <c r="BU96" i="1"/>
  <c r="AH96" i="1"/>
  <c r="BD96" i="1"/>
  <c r="DT96" i="1"/>
  <c r="BI96" i="1"/>
  <c r="BJ96" i="1"/>
  <c r="CU96" i="1"/>
  <c r="AN96" i="1"/>
  <c r="BO96" i="1"/>
  <c r="DA96" i="1"/>
  <c r="B96" i="1"/>
  <c r="AJ96" i="1"/>
  <c r="CV96" i="1"/>
  <c r="FH96" i="1"/>
  <c r="AK96" i="1"/>
  <c r="CW96" i="1"/>
  <c r="FI96" i="1"/>
  <c r="AL96" i="1"/>
  <c r="CX96" i="1"/>
  <c r="FJ96" i="1"/>
  <c r="BK96" i="1"/>
  <c r="FG96" i="1"/>
  <c r="BW96" i="1"/>
  <c r="FV96" i="1"/>
  <c r="CZ96" i="1"/>
  <c r="AQ96" i="1"/>
  <c r="G96" i="1"/>
  <c r="FN96" i="1"/>
  <c r="EA96" i="1"/>
  <c r="I96" i="1"/>
  <c r="DH96" i="1"/>
  <c r="DP96" i="1"/>
  <c r="CQ96" i="1"/>
  <c r="AP96" i="1"/>
  <c r="D96" i="1"/>
  <c r="DB96" i="1"/>
  <c r="CC96" i="1"/>
  <c r="FO96" i="1"/>
  <c r="DU96" i="1"/>
  <c r="GH96" i="1"/>
  <c r="DJ96" i="1"/>
  <c r="AE96" i="1"/>
  <c r="CR96" i="1"/>
  <c r="A97" i="1"/>
  <c r="BP96" i="1"/>
  <c r="EB96" i="1"/>
  <c r="E96" i="1"/>
  <c r="BQ96" i="1"/>
  <c r="EC96" i="1"/>
  <c r="F96" i="1"/>
  <c r="BR96" i="1"/>
  <c r="ED96" i="1"/>
  <c r="J96" i="1"/>
  <c r="DI96" i="1"/>
  <c r="Y96" i="1"/>
  <c r="DX96" i="1"/>
  <c r="AY96" i="1"/>
  <c r="EX96" i="1"/>
  <c r="DS96" i="1"/>
  <c r="CI96" i="1"/>
  <c r="AV96" i="1"/>
  <c r="BG96" i="1"/>
  <c r="EG96" i="1"/>
  <c r="DO96" i="1"/>
  <c r="DQ96" i="1"/>
  <c r="GB96" i="1"/>
  <c r="BE96" i="1"/>
  <c r="AU96" i="1"/>
  <c r="S96" i="1"/>
  <c r="P96" i="1"/>
  <c r="BH96" i="1"/>
  <c r="GF96" i="1"/>
  <c r="GG96" i="1"/>
  <c r="DV96" i="1"/>
  <c r="K96" i="1"/>
  <c r="EM96" i="1"/>
  <c r="AG96" i="1"/>
  <c r="BT96" i="1"/>
  <c r="L96" i="1"/>
  <c r="BX96" i="1"/>
  <c r="EJ96" i="1"/>
  <c r="M96" i="1"/>
  <c r="BY96" i="1"/>
  <c r="EK96" i="1"/>
  <c r="N96" i="1"/>
  <c r="BZ96" i="1"/>
  <c r="EL96" i="1"/>
  <c r="X96" i="1"/>
  <c r="DW96" i="1"/>
  <c r="AM96" i="1"/>
  <c r="EI96" i="1"/>
  <c r="BM96" i="1"/>
  <c r="FL96" i="1"/>
  <c r="EP96" i="1"/>
  <c r="DC96" i="1"/>
  <c r="BS96" i="1"/>
  <c r="CS96" i="1"/>
  <c r="FS96" i="1"/>
  <c r="FC96" i="1"/>
  <c r="FF96" i="1"/>
  <c r="Q96" i="1"/>
  <c r="DR96" i="1"/>
  <c r="T96" i="1"/>
  <c r="CF96" i="1"/>
  <c r="ER96" i="1"/>
  <c r="U96" i="1"/>
  <c r="CG96" i="1"/>
  <c r="ES96" i="1"/>
  <c r="V96" i="1"/>
  <c r="CH96" i="1"/>
  <c r="ET96" i="1"/>
  <c r="AI96" i="1"/>
  <c r="EH96" i="1"/>
  <c r="AX96" i="1"/>
  <c r="EW96" i="1"/>
  <c r="CA96" i="1"/>
  <c r="FW96" i="1"/>
  <c r="FM96" i="1"/>
  <c r="DZ96" i="1"/>
  <c r="CM96" i="1"/>
  <c r="EE96" i="1"/>
  <c r="R96" i="1"/>
  <c r="AF96" i="1"/>
  <c r="CD96" i="1"/>
  <c r="CT96" i="1"/>
  <c r="EN96" i="1"/>
  <c r="AB96" i="1"/>
  <c r="CN96" i="1"/>
  <c r="EZ96" i="1"/>
  <c r="AC96" i="1"/>
  <c r="CO96" i="1"/>
  <c r="FA96" i="1"/>
  <c r="AD96" i="1"/>
  <c r="CP96" i="1"/>
  <c r="FB96" i="1"/>
  <c r="AW96" i="1"/>
  <c r="EV96" i="1"/>
  <c r="BL96" i="1"/>
  <c r="FK96" i="1"/>
  <c r="CL96" i="1"/>
  <c r="W96" i="1"/>
  <c r="GD96" i="1"/>
  <c r="EQ96" i="1"/>
  <c r="DG96" i="1"/>
  <c r="FE96" i="1"/>
  <c r="BF96" i="1"/>
  <c r="CB96" i="1"/>
  <c r="FT96" i="1"/>
  <c r="GC96" i="1"/>
  <c r="EO96" i="1"/>
  <c r="GK286" i="1" l="1"/>
  <c r="CP287" i="1"/>
  <c r="EP287" i="1"/>
  <c r="P287" i="1"/>
  <c r="FO287" i="1"/>
  <c r="FT287" i="1"/>
  <c r="CA287" i="1"/>
  <c r="BM287" i="1"/>
  <c r="AU287" i="1"/>
  <c r="FK287" i="1"/>
  <c r="FC287" i="1"/>
  <c r="BE287" i="1"/>
  <c r="BF287" i="1"/>
  <c r="AC287" i="1"/>
  <c r="U287" i="1"/>
  <c r="DV287" i="1"/>
  <c r="AE287" i="1"/>
  <c r="DQ287" i="1"/>
  <c r="GD287" i="1"/>
  <c r="CH287" i="1"/>
  <c r="BT287" i="1"/>
  <c r="EB287" i="1"/>
  <c r="FA287" i="1"/>
  <c r="ES287" i="1"/>
  <c r="EK287" i="1"/>
  <c r="CI287" i="1"/>
  <c r="CB287" i="1"/>
  <c r="AF287" i="1"/>
  <c r="CG287" i="1"/>
  <c r="DS287" i="1"/>
  <c r="CR287" i="1"/>
  <c r="BL287" i="1"/>
  <c r="AX287" i="1"/>
  <c r="AM287" i="1"/>
  <c r="GB287" i="1"/>
  <c r="F287" i="1"/>
  <c r="AP287" i="1"/>
  <c r="FE287" i="1"/>
  <c r="EV287" i="1"/>
  <c r="EH287" i="1"/>
  <c r="CS287" i="1"/>
  <c r="EJ287" i="1"/>
  <c r="AY287" i="1"/>
  <c r="DJ287" i="1"/>
  <c r="DG287" i="1"/>
  <c r="AW287" i="1"/>
  <c r="CN287" i="1"/>
  <c r="CM287" i="1"/>
  <c r="AI287" i="1"/>
  <c r="CF287" i="1"/>
  <c r="BS287" i="1"/>
  <c r="X287" i="1"/>
  <c r="BX287" i="1"/>
  <c r="GF287" i="1"/>
  <c r="DO287" i="1"/>
  <c r="DX287" i="1"/>
  <c r="BQ287" i="1"/>
  <c r="FM287" i="1"/>
  <c r="BZ287" i="1"/>
  <c r="BG287" i="1"/>
  <c r="CL287" i="1"/>
  <c r="CD287" i="1"/>
  <c r="FF287" i="1"/>
  <c r="EM287" i="1"/>
  <c r="ED287" i="1"/>
  <c r="CO287" i="1"/>
  <c r="EW287" i="1"/>
  <c r="EI287" i="1"/>
  <c r="BY287" i="1"/>
  <c r="K287" i="1"/>
  <c r="BR287" i="1"/>
  <c r="R287" i="1"/>
  <c r="FS287" i="1"/>
  <c r="M287" i="1"/>
  <c r="EX287" i="1"/>
  <c r="AQ287" i="1"/>
  <c r="EZ287" i="1"/>
  <c r="EE287" i="1"/>
  <c r="ER287" i="1"/>
  <c r="DW287" i="1"/>
  <c r="GG287" i="1"/>
  <c r="EC287" i="1"/>
  <c r="EQ287" i="1"/>
  <c r="FB287" i="1"/>
  <c r="AB287" i="1"/>
  <c r="DZ287" i="1"/>
  <c r="ET287" i="1"/>
  <c r="T287" i="1"/>
  <c r="DC287" i="1"/>
  <c r="EL287" i="1"/>
  <c r="L287" i="1"/>
  <c r="BH287" i="1"/>
  <c r="EG287" i="1"/>
  <c r="Y287" i="1"/>
  <c r="EO287" i="1"/>
  <c r="EN287" i="1"/>
  <c r="DR287" i="1"/>
  <c r="DI287" i="1"/>
  <c r="GC287" i="1"/>
  <c r="W287" i="1"/>
  <c r="AD287" i="1"/>
  <c r="CT287" i="1"/>
  <c r="FW287" i="1"/>
  <c r="V287" i="1"/>
  <c r="Q287" i="1"/>
  <c r="FL287" i="1"/>
  <c r="N287" i="1"/>
  <c r="AG287" i="1"/>
  <c r="S287" i="1"/>
  <c r="AV287" i="1"/>
  <c r="J287" i="1"/>
  <c r="AL287" i="1"/>
  <c r="DA287" i="1"/>
  <c r="AH287" i="1"/>
  <c r="CJ287" i="1"/>
  <c r="DL287" i="1"/>
  <c r="O287" i="1"/>
  <c r="AR287" i="1"/>
  <c r="DF287" i="1"/>
  <c r="DB287" i="1"/>
  <c r="FN287" i="1"/>
  <c r="FJ287" i="1"/>
  <c r="AJ287" i="1"/>
  <c r="DT287" i="1"/>
  <c r="CY287" i="1"/>
  <c r="BA287" i="1"/>
  <c r="GE287" i="1"/>
  <c r="FP287" i="1"/>
  <c r="CK287" i="1"/>
  <c r="G287" i="1"/>
  <c r="CX287" i="1"/>
  <c r="BD287" i="1"/>
  <c r="GI287" i="1"/>
  <c r="FX287" i="1"/>
  <c r="BN287" i="1"/>
  <c r="DD287" i="1"/>
  <c r="BV287" i="1"/>
  <c r="CQ287" i="1"/>
  <c r="CZ287" i="1"/>
  <c r="FI287" i="1"/>
  <c r="BO287" i="1"/>
  <c r="BU287" i="1"/>
  <c r="FZ287" i="1"/>
  <c r="AZ287" i="1"/>
  <c r="FU287" i="1"/>
  <c r="BC287" i="1"/>
  <c r="DE287" i="1"/>
  <c r="GH287" i="1"/>
  <c r="DP287" i="1"/>
  <c r="FV287" i="1"/>
  <c r="CW287" i="1"/>
  <c r="GN287" i="1" s="1"/>
  <c r="AN287" i="1"/>
  <c r="H287" i="1"/>
  <c r="DN287" i="1"/>
  <c r="EF287" i="1"/>
  <c r="FR287" i="1"/>
  <c r="FD287" i="1"/>
  <c r="E287" i="1"/>
  <c r="DU287" i="1"/>
  <c r="DH287" i="1"/>
  <c r="BW287" i="1"/>
  <c r="AK287" i="1"/>
  <c r="CU287" i="1"/>
  <c r="GL287" i="1" s="1"/>
  <c r="CE287" i="1"/>
  <c r="BB287" i="1"/>
  <c r="GA287" i="1"/>
  <c r="AT287" i="1"/>
  <c r="AO287" i="1"/>
  <c r="I287" i="1"/>
  <c r="FG287" i="1"/>
  <c r="FH287" i="1"/>
  <c r="BJ287" i="1"/>
  <c r="DY287" i="1"/>
  <c r="FY287" i="1"/>
  <c r="EY287" i="1"/>
  <c r="FQ287" i="1"/>
  <c r="AA287" i="1"/>
  <c r="BP287" i="1"/>
  <c r="CC287" i="1"/>
  <c r="EA287" i="1"/>
  <c r="BK287" i="1"/>
  <c r="CV287" i="1"/>
  <c r="GM287" i="1" s="1"/>
  <c r="BI287" i="1"/>
  <c r="Z287" i="1"/>
  <c r="DM287" i="1"/>
  <c r="EU287" i="1"/>
  <c r="AS287" i="1"/>
  <c r="DK287" i="1"/>
  <c r="Q97" i="1"/>
  <c r="CC97" i="1"/>
  <c r="EO97" i="1"/>
  <c r="Z97" i="1"/>
  <c r="CL97" i="1"/>
  <c r="EX97" i="1"/>
  <c r="AI97" i="1"/>
  <c r="CU97" i="1"/>
  <c r="FG97" i="1"/>
  <c r="BP97" i="1"/>
  <c r="FL97" i="1"/>
  <c r="CB97" i="1"/>
  <c r="GA97" i="1"/>
  <c r="CQ97" i="1"/>
  <c r="V97" i="1"/>
  <c r="GF97" i="1"/>
  <c r="FJ97" i="1"/>
  <c r="DW97" i="1"/>
  <c r="DG97" i="1"/>
  <c r="FX97" i="1"/>
  <c r="CV97" i="1"/>
  <c r="BS97" i="1"/>
  <c r="FR97" i="1"/>
  <c r="DT97" i="1"/>
  <c r="Y97" i="1"/>
  <c r="CK97" i="1"/>
  <c r="EW97" i="1"/>
  <c r="AH97" i="1"/>
  <c r="CT97" i="1"/>
  <c r="FF97" i="1"/>
  <c r="AQ97" i="1"/>
  <c r="DC97" i="1"/>
  <c r="FO97" i="1"/>
  <c r="CA97" i="1"/>
  <c r="FZ97" i="1"/>
  <c r="CP97" i="1"/>
  <c r="F97" i="1"/>
  <c r="DE97" i="1"/>
  <c r="AM97" i="1"/>
  <c r="W97" i="1"/>
  <c r="GG97" i="1"/>
  <c r="ET97" i="1"/>
  <c r="EJ97" i="1"/>
  <c r="H97" i="1"/>
  <c r="EK97" i="1"/>
  <c r="DH97" i="1"/>
  <c r="CN97" i="1"/>
  <c r="DX97" i="1"/>
  <c r="AG97" i="1"/>
  <c r="CS97" i="1"/>
  <c r="FE97" i="1"/>
  <c r="AP97" i="1"/>
  <c r="DB97" i="1"/>
  <c r="FN97" i="1"/>
  <c r="AY97" i="1"/>
  <c r="DK97" i="1"/>
  <c r="FW97" i="1"/>
  <c r="CO97" i="1"/>
  <c r="E97" i="1"/>
  <c r="DD97" i="1"/>
  <c r="T97" i="1"/>
  <c r="DP97" i="1"/>
  <c r="BJ97" i="1"/>
  <c r="AT97" i="1"/>
  <c r="G97" i="1"/>
  <c r="FK97" i="1"/>
  <c r="FS97" i="1"/>
  <c r="BA97" i="1"/>
  <c r="GI97" i="1"/>
  <c r="EZ97" i="1"/>
  <c r="FT97" i="1"/>
  <c r="EE97" i="1"/>
  <c r="AO97" i="1"/>
  <c r="DA97" i="1"/>
  <c r="FM97" i="1"/>
  <c r="AX97" i="1"/>
  <c r="DJ97" i="1"/>
  <c r="FV97" i="1"/>
  <c r="BG97" i="1"/>
  <c r="DS97" i="1"/>
  <c r="GE97" i="1"/>
  <c r="CZ97" i="1"/>
  <c r="P97" i="1"/>
  <c r="DO97" i="1"/>
  <c r="AE97" i="1"/>
  <c r="ED97" i="1"/>
  <c r="CG97" i="1"/>
  <c r="BK97" i="1"/>
  <c r="X97" i="1"/>
  <c r="GH97" i="1"/>
  <c r="N97" i="1"/>
  <c r="CR97" i="1"/>
  <c r="U97" i="1"/>
  <c r="BT97" i="1"/>
  <c r="AF97" i="1"/>
  <c r="D97" i="1"/>
  <c r="AW97" i="1"/>
  <c r="DI97" i="1"/>
  <c r="FU97" i="1"/>
  <c r="BF97" i="1"/>
  <c r="DR97" i="1"/>
  <c r="GD97" i="1"/>
  <c r="BO97" i="1"/>
  <c r="EA97" i="1"/>
  <c r="O97" i="1"/>
  <c r="DN97" i="1"/>
  <c r="AD97" i="1"/>
  <c r="EC97" i="1"/>
  <c r="AS97" i="1"/>
  <c r="ER97" i="1"/>
  <c r="CX97" i="1"/>
  <c r="CH97" i="1"/>
  <c r="AU97" i="1"/>
  <c r="B97" i="1"/>
  <c r="AZ97" i="1"/>
  <c r="EF97" i="1"/>
  <c r="BI97" i="1"/>
  <c r="FD97" i="1"/>
  <c r="AJ97" i="1"/>
  <c r="I97" i="1"/>
  <c r="BU97" i="1"/>
  <c r="EG97" i="1"/>
  <c r="R97" i="1"/>
  <c r="CD97" i="1"/>
  <c r="EP97" i="1"/>
  <c r="AA97" i="1"/>
  <c r="CM97" i="1"/>
  <c r="EY97" i="1"/>
  <c r="BB97" i="1"/>
  <c r="FA97" i="1"/>
  <c r="BQ97" i="1"/>
  <c r="FP97" i="1"/>
  <c r="CF97" i="1"/>
  <c r="GB97" i="1"/>
  <c r="FI97" i="1"/>
  <c r="ES97" i="1"/>
  <c r="DF97" i="1"/>
  <c r="BX97" i="1"/>
  <c r="EU97" i="1"/>
  <c r="BH97" i="1"/>
  <c r="AB97" i="1"/>
  <c r="CJ97" i="1"/>
  <c r="DM97" i="1"/>
  <c r="BE97" i="1"/>
  <c r="DQ97" i="1"/>
  <c r="GC97" i="1"/>
  <c r="BN97" i="1"/>
  <c r="DZ97" i="1"/>
  <c r="K97" i="1"/>
  <c r="BW97" i="1"/>
  <c r="EI97" i="1"/>
  <c r="AC97" i="1"/>
  <c r="EB97" i="1"/>
  <c r="AR97" i="1"/>
  <c r="EN97" i="1"/>
  <c r="BD97" i="1"/>
  <c r="FC97" i="1"/>
  <c r="DU97" i="1"/>
  <c r="CY97" i="1"/>
  <c r="BL97" i="1"/>
  <c r="L97" i="1"/>
  <c r="BZ97" i="1"/>
  <c r="FY97" i="1"/>
  <c r="CW97" i="1"/>
  <c r="BY97" i="1"/>
  <c r="AK97" i="1"/>
  <c r="A98" i="1"/>
  <c r="BM97" i="1"/>
  <c r="DY97" i="1"/>
  <c r="J97" i="1"/>
  <c r="BV97" i="1"/>
  <c r="EH97" i="1"/>
  <c r="S97" i="1"/>
  <c r="CE97" i="1"/>
  <c r="EQ97" i="1"/>
  <c r="AN97" i="1"/>
  <c r="EM97" i="1"/>
  <c r="BC97" i="1"/>
  <c r="FB97" i="1"/>
  <c r="BR97" i="1"/>
  <c r="FQ97" i="1"/>
  <c r="EL97" i="1"/>
  <c r="DV97" i="1"/>
  <c r="CI97" i="1"/>
  <c r="AL97" i="1"/>
  <c r="DL97" i="1"/>
  <c r="M97" i="1"/>
  <c r="EV97" i="1"/>
  <c r="FH97" i="1"/>
  <c r="AV97" i="1"/>
  <c r="GK287" i="1" l="1"/>
  <c r="AN288" i="1"/>
  <c r="BE288" i="1"/>
  <c r="CH288" i="1"/>
  <c r="EQ288" i="1"/>
  <c r="EI288" i="1"/>
  <c r="CM288" i="1"/>
  <c r="AV288" i="1"/>
  <c r="CE288" i="1"/>
  <c r="DU288" i="1"/>
  <c r="CJ288" i="1"/>
  <c r="FD288" i="1"/>
  <c r="M288" i="1"/>
  <c r="FB288" i="1"/>
  <c r="BV288" i="1"/>
  <c r="FY288" i="1"/>
  <c r="EN288" i="1"/>
  <c r="BN288" i="1"/>
  <c r="EU288" i="1"/>
  <c r="BQ288" i="1"/>
  <c r="R288" i="1"/>
  <c r="AZ288" i="1"/>
  <c r="AD288" i="1"/>
  <c r="FU288" i="1"/>
  <c r="DL288" i="1"/>
  <c r="BC288" i="1"/>
  <c r="J288" i="1"/>
  <c r="BZ288" i="1"/>
  <c r="AR288" i="1"/>
  <c r="GC288" i="1"/>
  <c r="BX288" i="1"/>
  <c r="FA288" i="1"/>
  <c r="EG288" i="1"/>
  <c r="DN288" i="1"/>
  <c r="AL288" i="1"/>
  <c r="EM288" i="1"/>
  <c r="DY288" i="1"/>
  <c r="L288" i="1"/>
  <c r="EB288" i="1"/>
  <c r="DQ288" i="1"/>
  <c r="DF288" i="1"/>
  <c r="BB288" i="1"/>
  <c r="BU288" i="1"/>
  <c r="AU288" i="1"/>
  <c r="O288" i="1"/>
  <c r="AW288" i="1"/>
  <c r="CI288" i="1"/>
  <c r="AC288" i="1"/>
  <c r="I288" i="1"/>
  <c r="CX288" i="1"/>
  <c r="GN288" i="1" s="1"/>
  <c r="BM288" i="1"/>
  <c r="EY288" i="1"/>
  <c r="DV288" i="1"/>
  <c r="DM288" i="1"/>
  <c r="AK288" i="1"/>
  <c r="BL288" i="1"/>
  <c r="ES288" i="1"/>
  <c r="EA288" i="1"/>
  <c r="CY288" i="1"/>
  <c r="FI288" i="1"/>
  <c r="AJ288" i="1"/>
  <c r="EL288" i="1"/>
  <c r="BW288" i="1"/>
  <c r="GB288" i="1"/>
  <c r="AA288" i="1"/>
  <c r="ER288" i="1"/>
  <c r="GD288" i="1"/>
  <c r="FH288" i="1"/>
  <c r="FQ288" i="1"/>
  <c r="S288" i="1"/>
  <c r="BY288" i="1"/>
  <c r="FC288" i="1"/>
  <c r="K288" i="1"/>
  <c r="AB288" i="1"/>
  <c r="CF288" i="1"/>
  <c r="EP288" i="1"/>
  <c r="BI288" i="1"/>
  <c r="EV288" i="1"/>
  <c r="BR288" i="1"/>
  <c r="EH288" i="1"/>
  <c r="CW288" i="1"/>
  <c r="GM288" i="1" s="1"/>
  <c r="BD288" i="1"/>
  <c r="DZ288" i="1"/>
  <c r="BH288" i="1"/>
  <c r="FP288" i="1"/>
  <c r="CD288" i="1"/>
  <c r="EF288" i="1"/>
  <c r="EC288" i="1"/>
  <c r="X288" i="1"/>
  <c r="GE288" i="1"/>
  <c r="AO288" i="1"/>
  <c r="G288" i="1"/>
  <c r="FW288" i="1"/>
  <c r="AG288" i="1"/>
  <c r="GG288" i="1"/>
  <c r="FO288" i="1"/>
  <c r="Y288" i="1"/>
  <c r="FJ288" i="1"/>
  <c r="FG288" i="1"/>
  <c r="Q288" i="1"/>
  <c r="BT288" i="1"/>
  <c r="N288" i="1"/>
  <c r="P288" i="1"/>
  <c r="FM288" i="1"/>
  <c r="FS288" i="1"/>
  <c r="E288" i="1"/>
  <c r="FE288" i="1"/>
  <c r="EJ288" i="1"/>
  <c r="FZ288" i="1"/>
  <c r="EW288" i="1"/>
  <c r="DG288" i="1"/>
  <c r="FL288" i="1"/>
  <c r="EO288" i="1"/>
  <c r="DI288" i="1"/>
  <c r="GH288" i="1"/>
  <c r="CZ288" i="1"/>
  <c r="DA288" i="1"/>
  <c r="FK288" i="1"/>
  <c r="CO288" i="1"/>
  <c r="CS288" i="1"/>
  <c r="ET288" i="1"/>
  <c r="CA288" i="1"/>
  <c r="CK288" i="1"/>
  <c r="DW288" i="1"/>
  <c r="BP288" i="1"/>
  <c r="CC288" i="1"/>
  <c r="BK288" i="1"/>
  <c r="DS288" i="1"/>
  <c r="EE288" i="1"/>
  <c r="AT288" i="1"/>
  <c r="DK288" i="1"/>
  <c r="DX288" i="1"/>
  <c r="W288" i="1"/>
  <c r="DC288" i="1"/>
  <c r="DT288" i="1"/>
  <c r="GF288" i="1"/>
  <c r="CU288" i="1"/>
  <c r="BO288" i="1"/>
  <c r="AF288" i="1"/>
  <c r="CG288" i="1"/>
  <c r="BG288" i="1"/>
  <c r="FT288" i="1"/>
  <c r="BJ288" i="1"/>
  <c r="AY288" i="1"/>
  <c r="CN288" i="1"/>
  <c r="AM288" i="1"/>
  <c r="AQ288" i="1"/>
  <c r="FR288" i="1"/>
  <c r="V288" i="1"/>
  <c r="AI288" i="1"/>
  <c r="ED288" i="1"/>
  <c r="FV288" i="1"/>
  <c r="EZ288" i="1"/>
  <c r="DP288" i="1"/>
  <c r="FN288" i="1"/>
  <c r="DH288" i="1"/>
  <c r="DE288" i="1"/>
  <c r="FF288" i="1"/>
  <c r="BS288" i="1"/>
  <c r="CQ288" i="1"/>
  <c r="EX288" i="1"/>
  <c r="AS288" i="1"/>
  <c r="DR288" i="1"/>
  <c r="U288" i="1"/>
  <c r="AE288" i="1"/>
  <c r="DJ288" i="1"/>
  <c r="GI288" i="1"/>
  <c r="T288" i="1"/>
  <c r="DB288" i="1"/>
  <c r="EK288" i="1"/>
  <c r="F288" i="1"/>
  <c r="CT288" i="1"/>
  <c r="CV288" i="1"/>
  <c r="GL288" i="1" s="1"/>
  <c r="GA288" i="1"/>
  <c r="CL288" i="1"/>
  <c r="BF288" i="1"/>
  <c r="CR288" i="1"/>
  <c r="DO288" i="1"/>
  <c r="AX288" i="1"/>
  <c r="BA288" i="1"/>
  <c r="DD288" i="1"/>
  <c r="AP288" i="1"/>
  <c r="H288" i="1"/>
  <c r="CP288" i="1"/>
  <c r="AH288" i="1"/>
  <c r="FX288" i="1"/>
  <c r="CB288" i="1"/>
  <c r="Z288" i="1"/>
  <c r="CK98" i="1"/>
  <c r="DY98" i="1"/>
  <c r="BY98" i="1"/>
  <c r="BO98" i="1"/>
  <c r="DK98" i="1"/>
  <c r="CX98" i="1"/>
  <c r="CY98" i="1"/>
  <c r="AN98" i="1"/>
  <c r="FL98" i="1"/>
  <c r="CG98" i="1"/>
  <c r="R98" i="1"/>
  <c r="EP98" i="1"/>
  <c r="CO98" i="1"/>
  <c r="DM98" i="1"/>
  <c r="V98" i="1"/>
  <c r="CH98" i="1"/>
  <c r="ET98" i="1"/>
  <c r="W98" i="1"/>
  <c r="CI98" i="1"/>
  <c r="EU98" i="1"/>
  <c r="X98" i="1"/>
  <c r="CJ98" i="1"/>
  <c r="EV98" i="1"/>
  <c r="AS98" i="1"/>
  <c r="ER98" i="1"/>
  <c r="BH98" i="1"/>
  <c r="FG98" i="1"/>
  <c r="BW98" i="1"/>
  <c r="FV98" i="1"/>
  <c r="EK98" i="1"/>
  <c r="DR98" i="1"/>
  <c r="DB98" i="1"/>
  <c r="DL98" i="1"/>
  <c r="AK98" i="1"/>
  <c r="E98" i="1"/>
  <c r="EJ98" i="1"/>
  <c r="FN98" i="1"/>
  <c r="DD98" i="1"/>
  <c r="AD98" i="1"/>
  <c r="CP98" i="1"/>
  <c r="FB98" i="1"/>
  <c r="AE98" i="1"/>
  <c r="CQ98" i="1"/>
  <c r="FC98" i="1"/>
  <c r="AF98" i="1"/>
  <c r="CR98" i="1"/>
  <c r="FD98" i="1"/>
  <c r="BG98" i="1"/>
  <c r="FF98" i="1"/>
  <c r="BV98" i="1"/>
  <c r="FU98" i="1"/>
  <c r="GG98" i="1"/>
  <c r="FE98" i="1"/>
  <c r="EO98" i="1"/>
  <c r="EX98" i="1"/>
  <c r="AY98" i="1"/>
  <c r="M98" i="1"/>
  <c r="AL98" i="1"/>
  <c r="FJ98" i="1"/>
  <c r="FK98" i="1"/>
  <c r="CZ98" i="1"/>
  <c r="FQ98" i="1"/>
  <c r="CV98" i="1"/>
  <c r="FI98" i="1"/>
  <c r="EA98" i="1"/>
  <c r="EQ98" i="1"/>
  <c r="AT98" i="1"/>
  <c r="AU98" i="1"/>
  <c r="FS98" i="1"/>
  <c r="FT98" i="1"/>
  <c r="GE98" i="1"/>
  <c r="DJ98" i="1"/>
  <c r="GC98" i="1"/>
  <c r="EC98" i="1"/>
  <c r="AM98" i="1"/>
  <c r="BU98" i="1"/>
  <c r="GF98" i="1"/>
  <c r="FY98" i="1"/>
  <c r="FX98" i="1"/>
  <c r="D98" i="1"/>
  <c r="DF98" i="1"/>
  <c r="DG98" i="1"/>
  <c r="AV98" i="1"/>
  <c r="CF98" i="1"/>
  <c r="K98" i="1"/>
  <c r="S98" i="1"/>
  <c r="AB98" i="1"/>
  <c r="BP98" i="1"/>
  <c r="BB98" i="1"/>
  <c r="DN98" i="1"/>
  <c r="FZ98" i="1"/>
  <c r="BC98" i="1"/>
  <c r="DO98" i="1"/>
  <c r="GA98" i="1"/>
  <c r="BD98" i="1"/>
  <c r="DP98" i="1"/>
  <c r="GB98" i="1"/>
  <c r="CT98" i="1"/>
  <c r="J98" i="1"/>
  <c r="DI98" i="1"/>
  <c r="Y98" i="1"/>
  <c r="DU98" i="1"/>
  <c r="BF98" i="1"/>
  <c r="AP98" i="1"/>
  <c r="Z98" i="1"/>
  <c r="GD98" i="1"/>
  <c r="BE98" i="1"/>
  <c r="AR98" i="1"/>
  <c r="FW98" i="1"/>
  <c r="EY98" i="1"/>
  <c r="AC98" i="1"/>
  <c r="FR98" i="1"/>
  <c r="DH98" i="1"/>
  <c r="CU98" i="1"/>
  <c r="AO98" i="1"/>
  <c r="FM98" i="1"/>
  <c r="FO98" i="1"/>
  <c r="AA98" i="1"/>
  <c r="A99" i="1"/>
  <c r="BJ98" i="1"/>
  <c r="DV98" i="1"/>
  <c r="GH98" i="1"/>
  <c r="BK98" i="1"/>
  <c r="DW98" i="1"/>
  <c r="GI98" i="1"/>
  <c r="BL98" i="1"/>
  <c r="DX98" i="1"/>
  <c r="I98" i="1"/>
  <c r="DE98" i="1"/>
  <c r="U98" i="1"/>
  <c r="DT98" i="1"/>
  <c r="AJ98" i="1"/>
  <c r="EI98" i="1"/>
  <c r="CC98" i="1"/>
  <c r="BM98" i="1"/>
  <c r="AQ98" i="1"/>
  <c r="Q98" i="1"/>
  <c r="CN98" i="1"/>
  <c r="CM98" i="1"/>
  <c r="L98" i="1"/>
  <c r="BQ98" i="1"/>
  <c r="AG98" i="1"/>
  <c r="F98" i="1"/>
  <c r="BR98" i="1"/>
  <c r="ED98" i="1"/>
  <c r="G98" i="1"/>
  <c r="BS98" i="1"/>
  <c r="EE98" i="1"/>
  <c r="H98" i="1"/>
  <c r="BT98" i="1"/>
  <c r="EF98" i="1"/>
  <c r="T98" i="1"/>
  <c r="DS98" i="1"/>
  <c r="AI98" i="1"/>
  <c r="EH98" i="1"/>
  <c r="AX98" i="1"/>
  <c r="EW98" i="1"/>
  <c r="CW98" i="1"/>
  <c r="CD98" i="1"/>
  <c r="BN98" i="1"/>
  <c r="AZ98" i="1"/>
  <c r="DZ98" i="1"/>
  <c r="EB98" i="1"/>
  <c r="BA98" i="1"/>
  <c r="FA98" i="1"/>
  <c r="B98" i="1"/>
  <c r="N98" i="1"/>
  <c r="BZ98" i="1"/>
  <c r="EL98" i="1"/>
  <c r="O98" i="1"/>
  <c r="CA98" i="1"/>
  <c r="EM98" i="1"/>
  <c r="P98" i="1"/>
  <c r="CB98" i="1"/>
  <c r="EN98" i="1"/>
  <c r="AH98" i="1"/>
  <c r="EG98" i="1"/>
  <c r="AW98" i="1"/>
  <c r="ES98" i="1"/>
  <c r="BI98" i="1"/>
  <c r="FH98" i="1"/>
  <c r="DQ98" i="1"/>
  <c r="DA98" i="1"/>
  <c r="CE98" i="1"/>
  <c r="CL98" i="1"/>
  <c r="EZ98" i="1"/>
  <c r="FP98" i="1"/>
  <c r="CS98" i="1"/>
  <c r="BX98" i="1"/>
  <c r="DC98" i="1"/>
  <c r="GK288" i="1" l="1"/>
  <c r="CE289" i="1"/>
  <c r="BZ289" i="1"/>
  <c r="BR289" i="1"/>
  <c r="BJ289" i="1"/>
  <c r="AP289" i="1"/>
  <c r="BN289" i="1"/>
  <c r="FR289" i="1"/>
  <c r="AH289" i="1"/>
  <c r="T289" i="1"/>
  <c r="AQ289" i="1"/>
  <c r="I289" i="1"/>
  <c r="AY289" i="1"/>
  <c r="AW289" i="1"/>
  <c r="DZ289" i="1"/>
  <c r="AI289" i="1"/>
  <c r="G289" i="1"/>
  <c r="CN289" i="1"/>
  <c r="U289" i="1"/>
  <c r="GH289" i="1"/>
  <c r="CU289" i="1"/>
  <c r="GD289" i="1"/>
  <c r="CT289" i="1"/>
  <c r="DN289" i="1"/>
  <c r="DG289" i="1"/>
  <c r="EC289" i="1"/>
  <c r="EQ289" i="1"/>
  <c r="AL289" i="1"/>
  <c r="BV289" i="1"/>
  <c r="AE289" i="1"/>
  <c r="AK289" i="1"/>
  <c r="BH289" i="1"/>
  <c r="W289" i="1"/>
  <c r="CG289" i="1"/>
  <c r="DY289" i="1"/>
  <c r="BP289" i="1"/>
  <c r="EZ289" i="1"/>
  <c r="O289" i="1"/>
  <c r="CL289" i="1"/>
  <c r="EG289" i="1"/>
  <c r="EL289" i="1"/>
  <c r="AZ289" i="1"/>
  <c r="DS289" i="1"/>
  <c r="ED289" i="1"/>
  <c r="Q289" i="1"/>
  <c r="DE289" i="1"/>
  <c r="DV289" i="1"/>
  <c r="DH289" i="1"/>
  <c r="Z289" i="1"/>
  <c r="GB289" i="1"/>
  <c r="BB289" i="1"/>
  <c r="DF289" i="1"/>
  <c r="GC289" i="1"/>
  <c r="EA289" i="1"/>
  <c r="M289" i="1"/>
  <c r="FF289" i="1"/>
  <c r="FB289" i="1"/>
  <c r="DL289" i="1"/>
  <c r="ER289" i="1"/>
  <c r="ET289" i="1"/>
  <c r="FL289" i="1"/>
  <c r="CK289" i="1"/>
  <c r="BG289" i="1"/>
  <c r="CH289" i="1"/>
  <c r="AN289" i="1"/>
  <c r="DA289" i="1"/>
  <c r="EN289" i="1"/>
  <c r="N289" i="1"/>
  <c r="CD289" i="1"/>
  <c r="EF289" i="1"/>
  <c r="F289" i="1"/>
  <c r="BM289" i="1"/>
  <c r="DX289" i="1"/>
  <c r="AC289" i="1"/>
  <c r="BF289" i="1"/>
  <c r="BD289" i="1"/>
  <c r="AB289" i="1"/>
  <c r="FX289" i="1"/>
  <c r="GE289" i="1"/>
  <c r="CV289" i="1"/>
  <c r="EX289" i="1"/>
  <c r="FD289" i="1"/>
  <c r="AD289" i="1"/>
  <c r="DR289" i="1"/>
  <c r="EV289" i="1"/>
  <c r="V289" i="1"/>
  <c r="CY289" i="1"/>
  <c r="GN289" i="1" s="1"/>
  <c r="FI289" i="1"/>
  <c r="DB289" i="1"/>
  <c r="AS289" i="1"/>
  <c r="DC289" i="1"/>
  <c r="DQ289" i="1"/>
  <c r="CB289" i="1"/>
  <c r="CW289" i="1"/>
  <c r="GL289" i="1" s="1"/>
  <c r="BT289" i="1"/>
  <c r="AG289" i="1"/>
  <c r="CC289" i="1"/>
  <c r="BL289" i="1"/>
  <c r="AA289" i="1"/>
  <c r="EY289" i="1"/>
  <c r="DU289" i="1"/>
  <c r="GA289" i="1"/>
  <c r="S289" i="1"/>
  <c r="FY289" i="1"/>
  <c r="FT289" i="1"/>
  <c r="FQ289" i="1"/>
  <c r="EO289" i="1"/>
  <c r="CR289" i="1"/>
  <c r="DD289" i="1"/>
  <c r="EK289" i="1"/>
  <c r="CJ289" i="1"/>
  <c r="DM289" i="1"/>
  <c r="CX289" i="1"/>
  <c r="GM289" i="1" s="1"/>
  <c r="DJ289" i="1"/>
  <c r="CP289" i="1"/>
  <c r="BX289" i="1"/>
  <c r="FH289" i="1"/>
  <c r="P289" i="1"/>
  <c r="FA289" i="1"/>
  <c r="EW289" i="1"/>
  <c r="H289" i="1"/>
  <c r="BQ289" i="1"/>
  <c r="EI289" i="1"/>
  <c r="GI289" i="1"/>
  <c r="FO289" i="1"/>
  <c r="FW289" i="1"/>
  <c r="Y289" i="1"/>
  <c r="DO289" i="1"/>
  <c r="K289" i="1"/>
  <c r="GF289" i="1"/>
  <c r="FS289" i="1"/>
  <c r="CZ289" i="1"/>
  <c r="FE289" i="1"/>
  <c r="AF289" i="1"/>
  <c r="FN289" i="1"/>
  <c r="FV289" i="1"/>
  <c r="X289" i="1"/>
  <c r="CO289" i="1"/>
  <c r="DK289" i="1"/>
  <c r="DP289" i="1"/>
  <c r="CS289" i="1"/>
  <c r="EM289" i="1"/>
  <c r="BA289" i="1"/>
  <c r="AX289" i="1"/>
  <c r="EE289" i="1"/>
  <c r="L289" i="1"/>
  <c r="AJ289" i="1"/>
  <c r="DW289" i="1"/>
  <c r="FM289" i="1"/>
  <c r="AR289" i="1"/>
  <c r="DI289" i="1"/>
  <c r="BC289" i="1"/>
  <c r="CF289" i="1"/>
  <c r="BU289" i="1"/>
  <c r="AU289" i="1"/>
  <c r="FK289" i="1"/>
  <c r="GG289" i="1"/>
  <c r="FC289" i="1"/>
  <c r="EJ289" i="1"/>
  <c r="BW289" i="1"/>
  <c r="EU289" i="1"/>
  <c r="EP289" i="1"/>
  <c r="BO289" i="1"/>
  <c r="BI289" i="1"/>
  <c r="FP289" i="1"/>
  <c r="ES289" i="1"/>
  <c r="CA289" i="1"/>
  <c r="EB289" i="1"/>
  <c r="EH289" i="1"/>
  <c r="BS289" i="1"/>
  <c r="CM289" i="1"/>
  <c r="DT289" i="1"/>
  <c r="BK289" i="1"/>
  <c r="AO289" i="1"/>
  <c r="BE289" i="1"/>
  <c r="J289" i="1"/>
  <c r="FZ289" i="1"/>
  <c r="AV289" i="1"/>
  <c r="AM289" i="1"/>
  <c r="AT289" i="1"/>
  <c r="FJ289" i="1"/>
  <c r="FU289" i="1"/>
  <c r="CQ289" i="1"/>
  <c r="E289" i="1"/>
  <c r="FG289" i="1"/>
  <c r="CI289" i="1"/>
  <c r="R289" i="1"/>
  <c r="BY289" i="1"/>
  <c r="AI99" i="1"/>
  <c r="CU99" i="1"/>
  <c r="FG99" i="1"/>
  <c r="AR99" i="1"/>
  <c r="DD99" i="1"/>
  <c r="FP99" i="1"/>
  <c r="AS99" i="1"/>
  <c r="DE99" i="1"/>
  <c r="FQ99" i="1"/>
  <c r="BZ99" i="1"/>
  <c r="FV99" i="1"/>
  <c r="CZ99" i="1"/>
  <c r="AD99" i="1"/>
  <c r="DZ99" i="1"/>
  <c r="BV99" i="1"/>
  <c r="BF99" i="1"/>
  <c r="AP99" i="1"/>
  <c r="AE99" i="1"/>
  <c r="BS99" i="1"/>
  <c r="AF99" i="1"/>
  <c r="F99" i="1"/>
  <c r="EP99" i="1"/>
  <c r="GD99" i="1"/>
  <c r="DG99" i="1"/>
  <c r="AQ99" i="1"/>
  <c r="DC99" i="1"/>
  <c r="FO99" i="1"/>
  <c r="AZ99" i="1"/>
  <c r="DL99" i="1"/>
  <c r="FX99" i="1"/>
  <c r="BA99" i="1"/>
  <c r="DM99" i="1"/>
  <c r="FY99" i="1"/>
  <c r="CK99" i="1"/>
  <c r="O99" i="1"/>
  <c r="DN99" i="1"/>
  <c r="AO99" i="1"/>
  <c r="EN99" i="1"/>
  <c r="CS99" i="1"/>
  <c r="CC99" i="1"/>
  <c r="BJ99" i="1"/>
  <c r="BK99" i="1"/>
  <c r="DB99" i="1"/>
  <c r="BU99" i="1"/>
  <c r="AU99" i="1"/>
  <c r="BD99" i="1"/>
  <c r="D99" i="1"/>
  <c r="B99" i="1"/>
  <c r="K99" i="1"/>
  <c r="BW99" i="1"/>
  <c r="EI99" i="1"/>
  <c r="T99" i="1"/>
  <c r="CF99" i="1"/>
  <c r="ER99" i="1"/>
  <c r="U99" i="1"/>
  <c r="CG99" i="1"/>
  <c r="ES99" i="1"/>
  <c r="AM99" i="1"/>
  <c r="EL99" i="1"/>
  <c r="BM99" i="1"/>
  <c r="FL99" i="1"/>
  <c r="CP99" i="1"/>
  <c r="Q99" i="1"/>
  <c r="FU99" i="1"/>
  <c r="FE99" i="1"/>
  <c r="EO99" i="1"/>
  <c r="GI99" i="1"/>
  <c r="BT99" i="1"/>
  <c r="CH99" i="1"/>
  <c r="AV99" i="1"/>
  <c r="H99" i="1"/>
  <c r="CJ99" i="1"/>
  <c r="S99" i="1"/>
  <c r="CE99" i="1"/>
  <c r="EQ99" i="1"/>
  <c r="AB99" i="1"/>
  <c r="CN99" i="1"/>
  <c r="EZ99" i="1"/>
  <c r="AC99" i="1"/>
  <c r="CO99" i="1"/>
  <c r="FA99" i="1"/>
  <c r="AX99" i="1"/>
  <c r="EW99" i="1"/>
  <c r="CA99" i="1"/>
  <c r="FZ99" i="1"/>
  <c r="DA99" i="1"/>
  <c r="AH99" i="1"/>
  <c r="R99" i="1"/>
  <c r="GB99" i="1"/>
  <c r="FF99" i="1"/>
  <c r="G99" i="1"/>
  <c r="DH99" i="1"/>
  <c r="DV99" i="1"/>
  <c r="EF99" i="1"/>
  <c r="FT99" i="1"/>
  <c r="CR99" i="1"/>
  <c r="AA99" i="1"/>
  <c r="CM99" i="1"/>
  <c r="EY99" i="1"/>
  <c r="AJ99" i="1"/>
  <c r="CV99" i="1"/>
  <c r="FH99" i="1"/>
  <c r="AK99" i="1"/>
  <c r="CW99" i="1"/>
  <c r="FI99" i="1"/>
  <c r="BL99" i="1"/>
  <c r="FK99" i="1"/>
  <c r="CL99" i="1"/>
  <c r="P99" i="1"/>
  <c r="DO99" i="1"/>
  <c r="BE99" i="1"/>
  <c r="AL99" i="1"/>
  <c r="V99" i="1"/>
  <c r="GC99" i="1"/>
  <c r="AG99" i="1"/>
  <c r="EV99" i="1"/>
  <c r="FR99" i="1"/>
  <c r="AW99" i="1"/>
  <c r="I99" i="1"/>
  <c r="DF99" i="1"/>
  <c r="AY99" i="1"/>
  <c r="DK99" i="1"/>
  <c r="FW99" i="1"/>
  <c r="BH99" i="1"/>
  <c r="DT99" i="1"/>
  <c r="GF99" i="1"/>
  <c r="BI99" i="1"/>
  <c r="DU99" i="1"/>
  <c r="GG99" i="1"/>
  <c r="CY99" i="1"/>
  <c r="Z99" i="1"/>
  <c r="DY99" i="1"/>
  <c r="BC99" i="1"/>
  <c r="FB99" i="1"/>
  <c r="DP99" i="1"/>
  <c r="CT99" i="1"/>
  <c r="CD99" i="1"/>
  <c r="CQ99" i="1"/>
  <c r="EE99" i="1"/>
  <c r="DI99" i="1"/>
  <c r="CI99" i="1"/>
  <c r="ET99" i="1"/>
  <c r="J99" i="1"/>
  <c r="BG99" i="1"/>
  <c r="DS99" i="1"/>
  <c r="GE99" i="1"/>
  <c r="BP99" i="1"/>
  <c r="EB99" i="1"/>
  <c r="E99" i="1"/>
  <c r="BQ99" i="1"/>
  <c r="EC99" i="1"/>
  <c r="N99" i="1"/>
  <c r="DJ99" i="1"/>
  <c r="AN99" i="1"/>
  <c r="EM99" i="1"/>
  <c r="BN99" i="1"/>
  <c r="FM99" i="1"/>
  <c r="EG99" i="1"/>
  <c r="DQ99" i="1"/>
  <c r="CX99" i="1"/>
  <c r="DW99" i="1"/>
  <c r="FN99" i="1"/>
  <c r="FJ99" i="1"/>
  <c r="ED99" i="1"/>
  <c r="BR99" i="1"/>
  <c r="GH99" i="1"/>
  <c r="BX99" i="1"/>
  <c r="M99" i="1"/>
  <c r="EK99" i="1"/>
  <c r="DX99" i="1"/>
  <c r="EX99" i="1"/>
  <c r="GA99" i="1"/>
  <c r="EH99" i="1"/>
  <c r="FC99" i="1"/>
  <c r="AT99" i="1"/>
  <c r="EU99" i="1"/>
  <c r="A100" i="1"/>
  <c r="BO99" i="1"/>
  <c r="EA99" i="1"/>
  <c r="L99" i="1"/>
  <c r="EJ99" i="1"/>
  <c r="BY99" i="1"/>
  <c r="Y99" i="1"/>
  <c r="BB99" i="1"/>
  <c r="CB99" i="1"/>
  <c r="FD99" i="1"/>
  <c r="DR99" i="1"/>
  <c r="X99" i="1"/>
  <c r="FS99" i="1"/>
  <c r="W99" i="1"/>
  <c r="GK289" i="1" l="1"/>
  <c r="EG290" i="1"/>
  <c r="FB290" i="1"/>
  <c r="EF290" i="1"/>
  <c r="CP290" i="1"/>
  <c r="EH290" i="1"/>
  <c r="E290" i="1"/>
  <c r="BC290" i="1"/>
  <c r="P290" i="1"/>
  <c r="L290" i="1"/>
  <c r="ED290" i="1"/>
  <c r="EB290" i="1"/>
  <c r="DY290" i="1"/>
  <c r="BH290" i="1"/>
  <c r="CL290" i="1"/>
  <c r="AJ290" i="1"/>
  <c r="DH290" i="1"/>
  <c r="CA290" i="1"/>
  <c r="AB290" i="1"/>
  <c r="BM290" i="1"/>
  <c r="T290" i="1"/>
  <c r="DR290" i="1"/>
  <c r="EA290" i="1"/>
  <c r="EX290" i="1"/>
  <c r="FJ290" i="1"/>
  <c r="EM290" i="1"/>
  <c r="BP290" i="1"/>
  <c r="EE290" i="1"/>
  <c r="Z290" i="1"/>
  <c r="FW290" i="1"/>
  <c r="AG290" i="1"/>
  <c r="FK290" i="1"/>
  <c r="EY290" i="1"/>
  <c r="G290" i="1"/>
  <c r="EW290" i="1"/>
  <c r="EQ290" i="1"/>
  <c r="GI290" i="1"/>
  <c r="EL290" i="1"/>
  <c r="EI290" i="1"/>
  <c r="EU290" i="1"/>
  <c r="N290" i="1"/>
  <c r="DU290" i="1"/>
  <c r="CR290" i="1"/>
  <c r="BX290" i="1"/>
  <c r="BI290" i="1"/>
  <c r="FT290" i="1"/>
  <c r="U290" i="1"/>
  <c r="FC290" i="1"/>
  <c r="DO290" i="1"/>
  <c r="EZ290" i="1"/>
  <c r="BO290" i="1"/>
  <c r="DX290" i="1"/>
  <c r="FN290" i="1"/>
  <c r="AN290" i="1"/>
  <c r="GE290" i="1"/>
  <c r="CQ290" i="1"/>
  <c r="CY290" i="1"/>
  <c r="GM290" i="1" s="1"/>
  <c r="DK290" i="1"/>
  <c r="GC290" i="1"/>
  <c r="BL290" i="1"/>
  <c r="CM290" i="1"/>
  <c r="FF290" i="1"/>
  <c r="AX290" i="1"/>
  <c r="CE290" i="1"/>
  <c r="EO290" i="1"/>
  <c r="AM290" i="1"/>
  <c r="BW290" i="1"/>
  <c r="M290" i="1"/>
  <c r="DF290" i="1"/>
  <c r="CJ290" i="1"/>
  <c r="AT290" i="1"/>
  <c r="J290" i="1"/>
  <c r="BE290" i="1"/>
  <c r="Q290" i="1"/>
  <c r="GH290" i="1"/>
  <c r="GF290" i="1"/>
  <c r="DA290" i="1"/>
  <c r="FD290" i="1"/>
  <c r="CB290" i="1"/>
  <c r="EK290" i="1"/>
  <c r="DW290" i="1"/>
  <c r="DJ290" i="1"/>
  <c r="DS290" i="1"/>
  <c r="CD290" i="1"/>
  <c r="GG290" i="1"/>
  <c r="AY290" i="1"/>
  <c r="V290" i="1"/>
  <c r="FI290" i="1"/>
  <c r="AA290" i="1"/>
  <c r="GB290" i="1"/>
  <c r="FA290" i="1"/>
  <c r="S290" i="1"/>
  <c r="FE290" i="1"/>
  <c r="ES290" i="1"/>
  <c r="R290" i="1"/>
  <c r="FU290" i="1"/>
  <c r="BB290" i="1"/>
  <c r="CX290" i="1"/>
  <c r="GL290" i="1" s="1"/>
  <c r="CT290" i="1"/>
  <c r="CW290" i="1"/>
  <c r="DQ290" i="1"/>
  <c r="DP290" i="1"/>
  <c r="AK290" i="1"/>
  <c r="AC290" i="1"/>
  <c r="W290" i="1"/>
  <c r="BQ290" i="1"/>
  <c r="AW290" i="1"/>
  <c r="AV290" i="1"/>
  <c r="EJ290" i="1"/>
  <c r="FM290" i="1"/>
  <c r="CI290" i="1"/>
  <c r="FR290" i="1"/>
  <c r="CV290" i="1"/>
  <c r="DV290" i="1"/>
  <c r="FZ290" i="1"/>
  <c r="CN290" i="1"/>
  <c r="CH290" i="1"/>
  <c r="FL290" i="1"/>
  <c r="CF290" i="1"/>
  <c r="BG290" i="1"/>
  <c r="AL290" i="1"/>
  <c r="CO290" i="1"/>
  <c r="Y290" i="1"/>
  <c r="EC290" i="1"/>
  <c r="I290" i="1"/>
  <c r="AH290" i="1"/>
  <c r="H290" i="1"/>
  <c r="BY290" i="1"/>
  <c r="ET290" i="1"/>
  <c r="FH290" i="1"/>
  <c r="ER290" i="1"/>
  <c r="FS290" i="1"/>
  <c r="BR290" i="1"/>
  <c r="DT290" i="1"/>
  <c r="X290" i="1"/>
  <c r="GA290" i="1"/>
  <c r="BN290" i="1"/>
  <c r="DI290" i="1"/>
  <c r="EV290" i="1"/>
  <c r="BT290" i="1"/>
  <c r="BD290" i="1"/>
  <c r="EN290" i="1"/>
  <c r="FX290" i="1"/>
  <c r="EP290" i="1"/>
  <c r="CG290" i="1"/>
  <c r="CC290" i="1"/>
  <c r="DM290" i="1"/>
  <c r="DG290" i="1"/>
  <c r="BF290" i="1"/>
  <c r="DE290" i="1"/>
  <c r="CS290" i="1"/>
  <c r="BA290" i="1"/>
  <c r="GD290" i="1"/>
  <c r="BV290" i="1"/>
  <c r="AS290" i="1"/>
  <c r="DZ290" i="1"/>
  <c r="FP290" i="1"/>
  <c r="AU290" i="1"/>
  <c r="AO290" i="1"/>
  <c r="DL290" i="1"/>
  <c r="F290" i="1"/>
  <c r="AD290" i="1"/>
  <c r="DD290" i="1"/>
  <c r="BU290" i="1"/>
  <c r="DN290" i="1"/>
  <c r="AZ290" i="1"/>
  <c r="AF290" i="1"/>
  <c r="CZ290" i="1"/>
  <c r="GN290" i="1" s="1"/>
  <c r="AR290" i="1"/>
  <c r="DB290" i="1"/>
  <c r="O290" i="1"/>
  <c r="FO290" i="1"/>
  <c r="BS290" i="1"/>
  <c r="FV290" i="1"/>
  <c r="FG290" i="1"/>
  <c r="BK290" i="1"/>
  <c r="CK290" i="1"/>
  <c r="DC290" i="1"/>
  <c r="AE290" i="1"/>
  <c r="BZ290" i="1"/>
  <c r="CU290" i="1"/>
  <c r="K290" i="1"/>
  <c r="BJ290" i="1"/>
  <c r="FY290" i="1"/>
  <c r="AQ290" i="1"/>
  <c r="AP290" i="1"/>
  <c r="FQ290" i="1"/>
  <c r="AI290" i="1"/>
  <c r="X100" i="1"/>
  <c r="CJ100" i="1"/>
  <c r="EV100" i="1"/>
  <c r="AG100" i="1"/>
  <c r="CS100" i="1"/>
  <c r="FE100" i="1"/>
  <c r="AP100" i="1"/>
  <c r="DB100" i="1"/>
  <c r="FN100" i="1"/>
  <c r="BQ100" i="1"/>
  <c r="FP100" i="1"/>
  <c r="CF100" i="1"/>
  <c r="GE100" i="1"/>
  <c r="CU100" i="1"/>
  <c r="M100" i="1"/>
  <c r="FW100" i="1"/>
  <c r="FA100" i="1"/>
  <c r="EK100" i="1"/>
  <c r="FK100" i="1"/>
  <c r="BJ100" i="1"/>
  <c r="GI100" i="1"/>
  <c r="FI100" i="1"/>
  <c r="EL100" i="1"/>
  <c r="CN100" i="1"/>
  <c r="AN100" i="1"/>
  <c r="CZ100" i="1"/>
  <c r="FL100" i="1"/>
  <c r="AW100" i="1"/>
  <c r="DI100" i="1"/>
  <c r="FU100" i="1"/>
  <c r="BF100" i="1"/>
  <c r="DR100" i="1"/>
  <c r="GD100" i="1"/>
  <c r="CP100" i="1"/>
  <c r="F100" i="1"/>
  <c r="DE100" i="1"/>
  <c r="U100" i="1"/>
  <c r="DT100" i="1"/>
  <c r="BA100" i="1"/>
  <c r="AK100" i="1"/>
  <c r="O100" i="1"/>
  <c r="FY100" i="1"/>
  <c r="AU100" i="1"/>
  <c r="ET100" i="1"/>
  <c r="BO100" i="1"/>
  <c r="DV100" i="1"/>
  <c r="FO100" i="1"/>
  <c r="B100" i="1"/>
  <c r="P100" i="1"/>
  <c r="CB100" i="1"/>
  <c r="EN100" i="1"/>
  <c r="Y100" i="1"/>
  <c r="CK100" i="1"/>
  <c r="EW100" i="1"/>
  <c r="AH100" i="1"/>
  <c r="CT100" i="1"/>
  <c r="FF100" i="1"/>
  <c r="BC100" i="1"/>
  <c r="FB100" i="1"/>
  <c r="BR100" i="1"/>
  <c r="FQ100" i="1"/>
  <c r="CG100" i="1"/>
  <c r="GF100" i="1"/>
  <c r="EZ100" i="1"/>
  <c r="EJ100" i="1"/>
  <c r="DN100" i="1"/>
  <c r="EB100" i="1"/>
  <c r="V100" i="1"/>
  <c r="EU100" i="1"/>
  <c r="DU100" i="1"/>
  <c r="AZ100" i="1"/>
  <c r="CI100" i="1"/>
  <c r="AF100" i="1"/>
  <c r="CR100" i="1"/>
  <c r="FD100" i="1"/>
  <c r="AO100" i="1"/>
  <c r="DA100" i="1"/>
  <c r="FM100" i="1"/>
  <c r="AX100" i="1"/>
  <c r="DJ100" i="1"/>
  <c r="FV100" i="1"/>
  <c r="CE100" i="1"/>
  <c r="GA100" i="1"/>
  <c r="CQ100" i="1"/>
  <c r="G100" i="1"/>
  <c r="DF100" i="1"/>
  <c r="AJ100" i="1"/>
  <c r="N100" i="1"/>
  <c r="FX100" i="1"/>
  <c r="FH100" i="1"/>
  <c r="L100" i="1"/>
  <c r="CX100" i="1"/>
  <c r="AA100" i="1"/>
  <c r="AC100" i="1"/>
  <c r="FJ100" i="1"/>
  <c r="CM100" i="1"/>
  <c r="AV100" i="1"/>
  <c r="DH100" i="1"/>
  <c r="FT100" i="1"/>
  <c r="BE100" i="1"/>
  <c r="DQ100" i="1"/>
  <c r="GC100" i="1"/>
  <c r="BN100" i="1"/>
  <c r="DZ100" i="1"/>
  <c r="E100" i="1"/>
  <c r="DD100" i="1"/>
  <c r="T100" i="1"/>
  <c r="DS100" i="1"/>
  <c r="AI100" i="1"/>
  <c r="EE100" i="1"/>
  <c r="BX100" i="1"/>
  <c r="BB100" i="1"/>
  <c r="AL100" i="1"/>
  <c r="D100" i="1"/>
  <c r="CA100" i="1"/>
  <c r="GH100" i="1"/>
  <c r="DK100" i="1"/>
  <c r="AQ100" i="1"/>
  <c r="FZ100" i="1"/>
  <c r="BD100" i="1"/>
  <c r="GB100" i="1"/>
  <c r="DY100" i="1"/>
  <c r="BV100" i="1"/>
  <c r="S100" i="1"/>
  <c r="AE100" i="1"/>
  <c r="AT100" i="1"/>
  <c r="ES100" i="1"/>
  <c r="BY100" i="1"/>
  <c r="AM100" i="1"/>
  <c r="W100" i="1"/>
  <c r="DW100" i="1"/>
  <c r="DP100" i="1"/>
  <c r="BM100" i="1"/>
  <c r="J100" i="1"/>
  <c r="EH100" i="1"/>
  <c r="DO100" i="1"/>
  <c r="ED100" i="1"/>
  <c r="CO100" i="1"/>
  <c r="BI100" i="1"/>
  <c r="DG100" i="1"/>
  <c r="EY100" i="1"/>
  <c r="K100" i="1"/>
  <c r="A101" i="1"/>
  <c r="BL100" i="1"/>
  <c r="DX100" i="1"/>
  <c r="I100" i="1"/>
  <c r="BU100" i="1"/>
  <c r="EG100" i="1"/>
  <c r="R100" i="1"/>
  <c r="CD100" i="1"/>
  <c r="EP100" i="1"/>
  <c r="AD100" i="1"/>
  <c r="EC100" i="1"/>
  <c r="AS100" i="1"/>
  <c r="ER100" i="1"/>
  <c r="BH100" i="1"/>
  <c r="FG100" i="1"/>
  <c r="DL100" i="1"/>
  <c r="CV100" i="1"/>
  <c r="BZ100" i="1"/>
  <c r="BP100" i="1"/>
  <c r="EM100" i="1"/>
  <c r="BK100" i="1"/>
  <c r="AB100" i="1"/>
  <c r="AY100" i="1"/>
  <c r="GG100" i="1"/>
  <c r="H100" i="1"/>
  <c r="BT100" i="1"/>
  <c r="EF100" i="1"/>
  <c r="Q100" i="1"/>
  <c r="CC100" i="1"/>
  <c r="EO100" i="1"/>
  <c r="Z100" i="1"/>
  <c r="CL100" i="1"/>
  <c r="EX100" i="1"/>
  <c r="AR100" i="1"/>
  <c r="EQ100" i="1"/>
  <c r="BG100" i="1"/>
  <c r="FC100" i="1"/>
  <c r="BS100" i="1"/>
  <c r="FR100" i="1"/>
  <c r="EI100" i="1"/>
  <c r="DM100" i="1"/>
  <c r="CW100" i="1"/>
  <c r="CY100" i="1"/>
  <c r="FS100" i="1"/>
  <c r="DC100" i="1"/>
  <c r="BW100" i="1"/>
  <c r="EA100" i="1"/>
  <c r="CH100" i="1"/>
  <c r="GK290" i="1" l="1"/>
  <c r="CH291" i="1"/>
  <c r="GG291" i="1"/>
  <c r="CD291" i="1"/>
  <c r="AT291" i="1"/>
  <c r="EA291" i="1"/>
  <c r="Z291" i="1"/>
  <c r="FG291" i="1"/>
  <c r="EY291" i="1"/>
  <c r="BM291" i="1"/>
  <c r="DC291" i="1"/>
  <c r="FC291" i="1"/>
  <c r="CC291" i="1"/>
  <c r="BK291" i="1"/>
  <c r="ER291" i="1"/>
  <c r="BU291" i="1"/>
  <c r="BI291" i="1"/>
  <c r="DW291" i="1"/>
  <c r="BV291" i="1"/>
  <c r="FS291" i="1"/>
  <c r="Q291" i="1"/>
  <c r="AS291" i="1"/>
  <c r="CO291" i="1"/>
  <c r="DY291" i="1"/>
  <c r="CY291" i="1"/>
  <c r="GL291" i="1" s="1"/>
  <c r="EF291" i="1"/>
  <c r="BP291" i="1"/>
  <c r="ED291" i="1"/>
  <c r="GB291" i="1"/>
  <c r="CW291" i="1"/>
  <c r="AR291" i="1"/>
  <c r="BT291" i="1"/>
  <c r="BZ291" i="1"/>
  <c r="AD291" i="1"/>
  <c r="BL291" i="1"/>
  <c r="DO291" i="1"/>
  <c r="BG291" i="1"/>
  <c r="EM291" i="1"/>
  <c r="I291" i="1"/>
  <c r="W291" i="1"/>
  <c r="EQ291" i="1"/>
  <c r="EC291" i="1"/>
  <c r="DX291" i="1"/>
  <c r="AM291" i="1"/>
  <c r="DM291" i="1"/>
  <c r="EX291" i="1"/>
  <c r="H291" i="1"/>
  <c r="CV291" i="1"/>
  <c r="EP291" i="1"/>
  <c r="EH291" i="1"/>
  <c r="ES291" i="1"/>
  <c r="EI291" i="1"/>
  <c r="CL291" i="1"/>
  <c r="DL291" i="1"/>
  <c r="K291" i="1"/>
  <c r="J291" i="1"/>
  <c r="FR291" i="1"/>
  <c r="AY291" i="1"/>
  <c r="R291" i="1"/>
  <c r="AE291" i="1"/>
  <c r="BW291" i="1"/>
  <c r="BS291" i="1"/>
  <c r="EO291" i="1"/>
  <c r="AB291" i="1"/>
  <c r="BH291" i="1"/>
  <c r="EG291" i="1"/>
  <c r="DG291" i="1"/>
  <c r="DP291" i="1"/>
  <c r="AQ291" i="1"/>
  <c r="EE291" i="1"/>
  <c r="GC291" i="1"/>
  <c r="AC291" i="1"/>
  <c r="DF291" i="1"/>
  <c r="FM291" i="1"/>
  <c r="DU291" i="1"/>
  <c r="CG291" i="1"/>
  <c r="EW291" i="1"/>
  <c r="DV291" i="1"/>
  <c r="DT291" i="1"/>
  <c r="FU291" i="1"/>
  <c r="FI291" i="1"/>
  <c r="CA291" i="1"/>
  <c r="BY291" i="1"/>
  <c r="BD291" i="1"/>
  <c r="BB291" i="1"/>
  <c r="DZ291" i="1"/>
  <c r="CM291" i="1"/>
  <c r="DD291" i="1"/>
  <c r="DH291" i="1"/>
  <c r="FH291" i="1"/>
  <c r="CE291" i="1"/>
  <c r="CR291" i="1"/>
  <c r="DN291" i="1"/>
  <c r="BC291" i="1"/>
  <c r="CB291" i="1"/>
  <c r="FY291" i="1"/>
  <c r="CP291" i="1"/>
  <c r="CZ291" i="1"/>
  <c r="GM291" i="1" s="1"/>
  <c r="EK291" i="1"/>
  <c r="BQ291" i="1"/>
  <c r="CJ291" i="1"/>
  <c r="AL291" i="1"/>
  <c r="E291" i="1"/>
  <c r="AV291" i="1"/>
  <c r="FX291" i="1"/>
  <c r="FV291" i="1"/>
  <c r="AF291" i="1"/>
  <c r="EJ291" i="1"/>
  <c r="FF291" i="1"/>
  <c r="P291" i="1"/>
  <c r="O291" i="1"/>
  <c r="GD291" i="1"/>
  <c r="AN291" i="1"/>
  <c r="FA291" i="1"/>
  <c r="FN291" i="1"/>
  <c r="X291" i="1"/>
  <c r="N291" i="1"/>
  <c r="DJ291" i="1"/>
  <c r="CI291" i="1"/>
  <c r="EZ291" i="1"/>
  <c r="CT291" i="1"/>
  <c r="AK291" i="1"/>
  <c r="DR291" i="1"/>
  <c r="CN291" i="1"/>
  <c r="FW291" i="1"/>
  <c r="DB291" i="1"/>
  <c r="FZ291" i="1"/>
  <c r="BX291" i="1"/>
  <c r="BN291" i="1"/>
  <c r="FJ291" i="1"/>
  <c r="AJ291" i="1"/>
  <c r="AX291" i="1"/>
  <c r="AZ291" i="1"/>
  <c r="GF291" i="1"/>
  <c r="AH291" i="1"/>
  <c r="FO291" i="1"/>
  <c r="BA291" i="1"/>
  <c r="BF291" i="1"/>
  <c r="EL291" i="1"/>
  <c r="M291" i="1"/>
  <c r="AP291" i="1"/>
  <c r="CU291" i="1"/>
  <c r="FE291" i="1"/>
  <c r="DK291" i="1"/>
  <c r="AI291" i="1"/>
  <c r="DQ291" i="1"/>
  <c r="AA291" i="1"/>
  <c r="G291" i="1"/>
  <c r="DA291" i="1"/>
  <c r="GN291" i="1" s="1"/>
  <c r="EU291" i="1"/>
  <c r="FQ291" i="1"/>
  <c r="CK291" i="1"/>
  <c r="BO291" i="1"/>
  <c r="U291" i="1"/>
  <c r="DI291" i="1"/>
  <c r="GI291" i="1"/>
  <c r="GE291" i="1"/>
  <c r="CS291" i="1"/>
  <c r="S291" i="1"/>
  <c r="GH291" i="1"/>
  <c r="DS291" i="1"/>
  <c r="BE291" i="1"/>
  <c r="CX291" i="1"/>
  <c r="CQ291" i="1"/>
  <c r="AO291" i="1"/>
  <c r="V291" i="1"/>
  <c r="BR291" i="1"/>
  <c r="Y291" i="1"/>
  <c r="ET291" i="1"/>
  <c r="DE291" i="1"/>
  <c r="AW291" i="1"/>
  <c r="BJ291" i="1"/>
  <c r="CF291" i="1"/>
  <c r="AG291" i="1"/>
  <c r="T291" i="1"/>
  <c r="FT291" i="1"/>
  <c r="L291" i="1"/>
  <c r="GA291" i="1"/>
  <c r="FD291" i="1"/>
  <c r="EB291" i="1"/>
  <c r="FB291" i="1"/>
  <c r="EN291" i="1"/>
  <c r="AU291" i="1"/>
  <c r="F291" i="1"/>
  <c r="FL291" i="1"/>
  <c r="FK291" i="1"/>
  <c r="FP291" i="1"/>
  <c r="EV291" i="1"/>
  <c r="M101" i="1"/>
  <c r="BY101" i="1"/>
  <c r="EK101" i="1"/>
  <c r="N101" i="1"/>
  <c r="BZ101" i="1"/>
  <c r="EL101" i="1"/>
  <c r="O101" i="1"/>
  <c r="CA101" i="1"/>
  <c r="EM101" i="1"/>
  <c r="X101" i="1"/>
  <c r="DT101" i="1"/>
  <c r="AJ101" i="1"/>
  <c r="EI101" i="1"/>
  <c r="BM101" i="1"/>
  <c r="FL101" i="1"/>
  <c r="EB101" i="1"/>
  <c r="DL101" i="1"/>
  <c r="CS101" i="1"/>
  <c r="DD101" i="1"/>
  <c r="GD101" i="1"/>
  <c r="GC101" i="1"/>
  <c r="DB101" i="1"/>
  <c r="AP101" i="1"/>
  <c r="CE101" i="1"/>
  <c r="U101" i="1"/>
  <c r="CG101" i="1"/>
  <c r="ES101" i="1"/>
  <c r="V101" i="1"/>
  <c r="CH101" i="1"/>
  <c r="ET101" i="1"/>
  <c r="W101" i="1"/>
  <c r="CI101" i="1"/>
  <c r="EU101" i="1"/>
  <c r="AI101" i="1"/>
  <c r="EH101" i="1"/>
  <c r="AX101" i="1"/>
  <c r="EW101" i="1"/>
  <c r="BX101" i="1"/>
  <c r="FW101" i="1"/>
  <c r="EY101" i="1"/>
  <c r="EF101" i="1"/>
  <c r="DP101" i="1"/>
  <c r="EP101" i="1"/>
  <c r="AQ101" i="1"/>
  <c r="H101" i="1"/>
  <c r="EQ101" i="1"/>
  <c r="DZ101" i="1"/>
  <c r="BP101" i="1"/>
  <c r="AC101" i="1"/>
  <c r="CO101" i="1"/>
  <c r="FA101" i="1"/>
  <c r="AD101" i="1"/>
  <c r="CP101" i="1"/>
  <c r="FB101" i="1"/>
  <c r="AE101" i="1"/>
  <c r="CQ101" i="1"/>
  <c r="FC101" i="1"/>
  <c r="AW101" i="1"/>
  <c r="EV101" i="1"/>
  <c r="BL101" i="1"/>
  <c r="FH101" i="1"/>
  <c r="CL101" i="1"/>
  <c r="I101" i="1"/>
  <c r="FP101" i="1"/>
  <c r="EZ101" i="1"/>
  <c r="EG101" i="1"/>
  <c r="GB101" i="1"/>
  <c r="CM101" i="1"/>
  <c r="BG101" i="1"/>
  <c r="AA101" i="1"/>
  <c r="FE101" i="1"/>
  <c r="CC101" i="1"/>
  <c r="AK101" i="1"/>
  <c r="CW101" i="1"/>
  <c r="FI101" i="1"/>
  <c r="AL101" i="1"/>
  <c r="CX101" i="1"/>
  <c r="FJ101" i="1"/>
  <c r="AM101" i="1"/>
  <c r="CY101" i="1"/>
  <c r="FK101" i="1"/>
  <c r="BH101" i="1"/>
  <c r="FG101" i="1"/>
  <c r="BW101" i="1"/>
  <c r="FV101" i="1"/>
  <c r="CZ101" i="1"/>
  <c r="AF101" i="1"/>
  <c r="P101" i="1"/>
  <c r="FT101" i="1"/>
  <c r="FD101" i="1"/>
  <c r="T101" i="1"/>
  <c r="EA101" i="1"/>
  <c r="DA101" i="1"/>
  <c r="DC101" i="1"/>
  <c r="FF101" i="1"/>
  <c r="B101" i="1"/>
  <c r="AS101" i="1"/>
  <c r="DE101" i="1"/>
  <c r="FQ101" i="1"/>
  <c r="AT101" i="1"/>
  <c r="DF101" i="1"/>
  <c r="FR101" i="1"/>
  <c r="AU101" i="1"/>
  <c r="DG101" i="1"/>
  <c r="FS101" i="1"/>
  <c r="BV101" i="1"/>
  <c r="FU101" i="1"/>
  <c r="CK101" i="1"/>
  <c r="L101" i="1"/>
  <c r="DK101" i="1"/>
  <c r="AZ101" i="1"/>
  <c r="AG101" i="1"/>
  <c r="Q101" i="1"/>
  <c r="FX101" i="1"/>
  <c r="BF101" i="1"/>
  <c r="FO101" i="1"/>
  <c r="EO101" i="1"/>
  <c r="AB101" i="1"/>
  <c r="FM101" i="1"/>
  <c r="BA101" i="1"/>
  <c r="DM101" i="1"/>
  <c r="FY101" i="1"/>
  <c r="BB101" i="1"/>
  <c r="DN101" i="1"/>
  <c r="FZ101" i="1"/>
  <c r="BC101" i="1"/>
  <c r="DO101" i="1"/>
  <c r="GA101" i="1"/>
  <c r="CJ101" i="1"/>
  <c r="GF101" i="1"/>
  <c r="CV101" i="1"/>
  <c r="Z101" i="1"/>
  <c r="DY101" i="1"/>
  <c r="BT101" i="1"/>
  <c r="BD101" i="1"/>
  <c r="AH101" i="1"/>
  <c r="R101" i="1"/>
  <c r="CF101" i="1"/>
  <c r="AV101" i="1"/>
  <c r="GE101" i="1"/>
  <c r="DQ101" i="1"/>
  <c r="D101" i="1"/>
  <c r="A102" i="1"/>
  <c r="BI101" i="1"/>
  <c r="DU101" i="1"/>
  <c r="GG101" i="1"/>
  <c r="BJ101" i="1"/>
  <c r="DV101" i="1"/>
  <c r="GH101" i="1"/>
  <c r="BK101" i="1"/>
  <c r="DW101" i="1"/>
  <c r="GI101" i="1"/>
  <c r="CU101" i="1"/>
  <c r="K101" i="1"/>
  <c r="DJ101" i="1"/>
  <c r="AN101" i="1"/>
  <c r="EJ101" i="1"/>
  <c r="CN101" i="1"/>
  <c r="BU101" i="1"/>
  <c r="BE101" i="1"/>
  <c r="AR101" i="1"/>
  <c r="DR101" i="1"/>
  <c r="CT101" i="1"/>
  <c r="S101" i="1"/>
  <c r="AO101" i="1"/>
  <c r="FN101" i="1"/>
  <c r="E101" i="1"/>
  <c r="BQ101" i="1"/>
  <c r="EC101" i="1"/>
  <c r="F101" i="1"/>
  <c r="BR101" i="1"/>
  <c r="ED101" i="1"/>
  <c r="G101" i="1"/>
  <c r="BS101" i="1"/>
  <c r="EE101" i="1"/>
  <c r="J101" i="1"/>
  <c r="DI101" i="1"/>
  <c r="Y101" i="1"/>
  <c r="DX101" i="1"/>
  <c r="AY101" i="1"/>
  <c r="EX101" i="1"/>
  <c r="DH101" i="1"/>
  <c r="CR101" i="1"/>
  <c r="CB101" i="1"/>
  <c r="CD101" i="1"/>
  <c r="ER101" i="1"/>
  <c r="EN101" i="1"/>
  <c r="BN101" i="1"/>
  <c r="DS101" i="1"/>
  <c r="BO101" i="1"/>
  <c r="GK291" i="1" l="1"/>
  <c r="BO292" i="1"/>
  <c r="BS292" i="1"/>
  <c r="CN292" i="1"/>
  <c r="EN292" i="1"/>
  <c r="CT292" i="1"/>
  <c r="DJ292" i="1"/>
  <c r="ER292" i="1"/>
  <c r="F292" i="1"/>
  <c r="K292" i="1"/>
  <c r="CD292" i="1"/>
  <c r="DI292" i="1"/>
  <c r="EC292" i="1"/>
  <c r="AR292" i="1"/>
  <c r="CU292" i="1"/>
  <c r="CB292" i="1"/>
  <c r="J292" i="1"/>
  <c r="BQ292" i="1"/>
  <c r="BE292" i="1"/>
  <c r="DH292" i="1"/>
  <c r="FN292" i="1"/>
  <c r="BK292" i="1"/>
  <c r="DX292" i="1"/>
  <c r="BR292" i="1"/>
  <c r="BJ292" i="1"/>
  <c r="Y292" i="1"/>
  <c r="DR292" i="1"/>
  <c r="CR292" i="1"/>
  <c r="EE292" i="1"/>
  <c r="E292" i="1"/>
  <c r="BU292" i="1"/>
  <c r="DW292" i="1"/>
  <c r="DS292" i="1"/>
  <c r="EX292" i="1"/>
  <c r="G292" i="1"/>
  <c r="AO292" i="1"/>
  <c r="EJ292" i="1"/>
  <c r="GH292" i="1"/>
  <c r="BN292" i="1"/>
  <c r="AY292" i="1"/>
  <c r="ED292" i="1"/>
  <c r="S292" i="1"/>
  <c r="AN292" i="1"/>
  <c r="DQ292" i="1"/>
  <c r="AV292" i="1"/>
  <c r="CV292" i="1"/>
  <c r="BB292" i="1"/>
  <c r="BF292" i="1"/>
  <c r="FU292" i="1"/>
  <c r="FQ292" i="1"/>
  <c r="T292" i="1"/>
  <c r="FG292" i="1"/>
  <c r="FI292" i="1"/>
  <c r="GB292" i="1"/>
  <c r="EV292" i="1"/>
  <c r="FA292" i="1"/>
  <c r="EP292" i="1"/>
  <c r="EH292" i="1"/>
  <c r="ES292" i="1"/>
  <c r="DD292" i="1"/>
  <c r="DT292" i="1"/>
  <c r="EK292" i="1"/>
  <c r="GG292" i="1"/>
  <c r="CF292" i="1"/>
  <c r="GF292" i="1"/>
  <c r="FY292" i="1"/>
  <c r="FX292" i="1"/>
  <c r="BV292" i="1"/>
  <c r="DE292" i="1"/>
  <c r="FD292" i="1"/>
  <c r="BH292" i="1"/>
  <c r="CW292" i="1"/>
  <c r="EG292" i="1"/>
  <c r="AW292" i="1"/>
  <c r="CO292" i="1"/>
  <c r="DP292" i="1"/>
  <c r="AI292" i="1"/>
  <c r="CG292" i="1"/>
  <c r="CS292" i="1"/>
  <c r="X292" i="1"/>
  <c r="BY292" i="1"/>
  <c r="DU292" i="1"/>
  <c r="R292" i="1"/>
  <c r="CJ292" i="1"/>
  <c r="DM292" i="1"/>
  <c r="Q292" i="1"/>
  <c r="FS292" i="1"/>
  <c r="AS292" i="1"/>
  <c r="FT292" i="1"/>
  <c r="FK292" i="1"/>
  <c r="AK292" i="1"/>
  <c r="EZ292" i="1"/>
  <c r="FC292" i="1"/>
  <c r="AC292" i="1"/>
  <c r="EF292" i="1"/>
  <c r="EU292" i="1"/>
  <c r="U292" i="1"/>
  <c r="DL292" i="1"/>
  <c r="EM292" i="1"/>
  <c r="M292" i="1"/>
  <c r="GI292" i="1"/>
  <c r="BI292" i="1"/>
  <c r="AH292" i="1"/>
  <c r="GA292" i="1"/>
  <c r="BA292" i="1"/>
  <c r="AG292" i="1"/>
  <c r="DG292" i="1"/>
  <c r="P292" i="1"/>
  <c r="CY292" i="1"/>
  <c r="CC292" i="1"/>
  <c r="FP292" i="1"/>
  <c r="CQ292" i="1"/>
  <c r="BP292" i="1"/>
  <c r="EY292" i="1"/>
  <c r="CI292" i="1"/>
  <c r="CE292" i="1"/>
  <c r="EB292" i="1"/>
  <c r="CA292" i="1"/>
  <c r="BD292" i="1"/>
  <c r="DO292" i="1"/>
  <c r="FM292" i="1"/>
  <c r="AZ292" i="1"/>
  <c r="AU292" i="1"/>
  <c r="FF292" i="1"/>
  <c r="AF292" i="1"/>
  <c r="AM292" i="1"/>
  <c r="FE292" i="1"/>
  <c r="I292" i="1"/>
  <c r="AE292" i="1"/>
  <c r="DZ292" i="1"/>
  <c r="FW292" i="1"/>
  <c r="W292" i="1"/>
  <c r="AP292" i="1"/>
  <c r="FL292" i="1"/>
  <c r="O292" i="1"/>
  <c r="BT292" i="1"/>
  <c r="BC292" i="1"/>
  <c r="AB292" i="1"/>
  <c r="DK292" i="1"/>
  <c r="FR292" i="1"/>
  <c r="DC292" i="1"/>
  <c r="CZ292" i="1"/>
  <c r="GL292" i="1" s="1"/>
  <c r="FJ292" i="1"/>
  <c r="AA292" i="1"/>
  <c r="CL292" i="1"/>
  <c r="FB292" i="1"/>
  <c r="EQ292" i="1"/>
  <c r="BX292" i="1"/>
  <c r="ET292" i="1"/>
  <c r="DB292" i="1"/>
  <c r="GN292" i="1" s="1"/>
  <c r="BM292" i="1"/>
  <c r="EL292" i="1"/>
  <c r="DY292" i="1"/>
  <c r="FZ292" i="1"/>
  <c r="EO292" i="1"/>
  <c r="L292" i="1"/>
  <c r="DF292" i="1"/>
  <c r="DA292" i="1"/>
  <c r="GM292" i="1" s="1"/>
  <c r="FV292" i="1"/>
  <c r="CX292" i="1"/>
  <c r="BG292" i="1"/>
  <c r="FH292" i="1"/>
  <c r="CP292" i="1"/>
  <c r="H292" i="1"/>
  <c r="EW292" i="1"/>
  <c r="CH292" i="1"/>
  <c r="GC292" i="1"/>
  <c r="EI292" i="1"/>
  <c r="BZ292" i="1"/>
  <c r="DV292" i="1"/>
  <c r="GE292" i="1"/>
  <c r="Z292" i="1"/>
  <c r="DN292" i="1"/>
  <c r="FO292" i="1"/>
  <c r="CK292" i="1"/>
  <c r="AT292" i="1"/>
  <c r="EA292" i="1"/>
  <c r="BW292" i="1"/>
  <c r="AL292" i="1"/>
  <c r="CM292" i="1"/>
  <c r="BL292" i="1"/>
  <c r="AD292" i="1"/>
  <c r="AQ292" i="1"/>
  <c r="AX292" i="1"/>
  <c r="V292" i="1"/>
  <c r="GD292" i="1"/>
  <c r="AJ292" i="1"/>
  <c r="N292" i="1"/>
  <c r="EO102" i="1"/>
  <c r="W102" i="1"/>
  <c r="CG102" i="1"/>
  <c r="CY102" i="1"/>
  <c r="BF102" i="1"/>
  <c r="GD102" i="1"/>
  <c r="EA102" i="1"/>
  <c r="BX102" i="1"/>
  <c r="AC102" i="1"/>
  <c r="AO102" i="1"/>
  <c r="BD102" i="1"/>
  <c r="DG102" i="1"/>
  <c r="BA102" i="1"/>
  <c r="DW102" i="1"/>
  <c r="CS102" i="1"/>
  <c r="FE102" i="1"/>
  <c r="Z102" i="1"/>
  <c r="CL102" i="1"/>
  <c r="EX102" i="1"/>
  <c r="AI102" i="1"/>
  <c r="CU102" i="1"/>
  <c r="FG102" i="1"/>
  <c r="AR102" i="1"/>
  <c r="DD102" i="1"/>
  <c r="FP102" i="1"/>
  <c r="CA102" i="1"/>
  <c r="FZ102" i="1"/>
  <c r="CP102" i="1"/>
  <c r="F102" i="1"/>
  <c r="DE102" i="1"/>
  <c r="Y102" i="1"/>
  <c r="GI102" i="1"/>
  <c r="EV102" i="1"/>
  <c r="EF102" i="1"/>
  <c r="GG102" i="1"/>
  <c r="DQ102" i="1"/>
  <c r="EG102" i="1"/>
  <c r="CX102" i="1"/>
  <c r="DM102" i="1"/>
  <c r="BL102" i="1"/>
  <c r="AH102" i="1"/>
  <c r="CT102" i="1"/>
  <c r="FF102" i="1"/>
  <c r="AQ102" i="1"/>
  <c r="DC102" i="1"/>
  <c r="FO102" i="1"/>
  <c r="AZ102" i="1"/>
  <c r="DL102" i="1"/>
  <c r="FX102" i="1"/>
  <c r="CO102" i="1"/>
  <c r="E102" i="1"/>
  <c r="DA102" i="1"/>
  <c r="Q102" i="1"/>
  <c r="DP102" i="1"/>
  <c r="AV102" i="1"/>
  <c r="I102" i="1"/>
  <c r="FS102" i="1"/>
  <c r="EW102" i="1"/>
  <c r="AK102" i="1"/>
  <c r="FJ102" i="1"/>
  <c r="FU102" i="1"/>
  <c r="GC102" i="1"/>
  <c r="EL102" i="1"/>
  <c r="BY102" i="1"/>
  <c r="AP102" i="1"/>
  <c r="DB102" i="1"/>
  <c r="FN102" i="1"/>
  <c r="AY102" i="1"/>
  <c r="DK102" i="1"/>
  <c r="FW102" i="1"/>
  <c r="BH102" i="1"/>
  <c r="DT102" i="1"/>
  <c r="GF102" i="1"/>
  <c r="CZ102" i="1"/>
  <c r="P102" i="1"/>
  <c r="DO102" i="1"/>
  <c r="AE102" i="1"/>
  <c r="ED102" i="1"/>
  <c r="BS102" i="1"/>
  <c r="AF102" i="1"/>
  <c r="M102" i="1"/>
  <c r="FT102" i="1"/>
  <c r="BK102" i="1"/>
  <c r="AM102" i="1"/>
  <c r="G102" i="1"/>
  <c r="U102" i="1"/>
  <c r="ES102" i="1"/>
  <c r="B102" i="1"/>
  <c r="AX102" i="1"/>
  <c r="DJ102" i="1"/>
  <c r="FV102" i="1"/>
  <c r="BG102" i="1"/>
  <c r="DS102" i="1"/>
  <c r="GE102" i="1"/>
  <c r="BP102" i="1"/>
  <c r="EB102" i="1"/>
  <c r="O102" i="1"/>
  <c r="DN102" i="1"/>
  <c r="AD102" i="1"/>
  <c r="EC102" i="1"/>
  <c r="AS102" i="1"/>
  <c r="CJ102" i="1"/>
  <c r="AW102" i="1"/>
  <c r="AG102" i="1"/>
  <c r="CW102" i="1"/>
  <c r="AU102" i="1"/>
  <c r="ET102" i="1"/>
  <c r="DR102" i="1"/>
  <c r="BO102" i="1"/>
  <c r="L102" i="1"/>
  <c r="EJ102" i="1"/>
  <c r="DY102" i="1"/>
  <c r="EN102" i="1"/>
  <c r="FC102" i="1"/>
  <c r="BT102" i="1"/>
  <c r="BI102" i="1"/>
  <c r="DV102" i="1"/>
  <c r="GH102" i="1"/>
  <c r="A103" i="1"/>
  <c r="BN102" i="1"/>
  <c r="DZ102" i="1"/>
  <c r="K102" i="1"/>
  <c r="BW102" i="1"/>
  <c r="EI102" i="1"/>
  <c r="T102" i="1"/>
  <c r="CF102" i="1"/>
  <c r="ER102" i="1"/>
  <c r="AN102" i="1"/>
  <c r="EM102" i="1"/>
  <c r="BC102" i="1"/>
  <c r="FB102" i="1"/>
  <c r="BR102" i="1"/>
  <c r="FQ102" i="1"/>
  <c r="DX102" i="1"/>
  <c r="CK102" i="1"/>
  <c r="BU102" i="1"/>
  <c r="CI102" i="1"/>
  <c r="FI102" i="1"/>
  <c r="FK102" i="1"/>
  <c r="EK102" i="1"/>
  <c r="V102" i="1"/>
  <c r="D102" i="1"/>
  <c r="J102" i="1"/>
  <c r="BV102" i="1"/>
  <c r="EH102" i="1"/>
  <c r="S102" i="1"/>
  <c r="CE102" i="1"/>
  <c r="EQ102" i="1"/>
  <c r="AB102" i="1"/>
  <c r="CN102" i="1"/>
  <c r="EZ102" i="1"/>
  <c r="BB102" i="1"/>
  <c r="FA102" i="1"/>
  <c r="BQ102" i="1"/>
  <c r="FM102" i="1"/>
  <c r="CC102" i="1"/>
  <c r="GB102" i="1"/>
  <c r="EU102" i="1"/>
  <c r="DH102" i="1"/>
  <c r="CR102" i="1"/>
  <c r="DU102" i="1"/>
  <c r="AL102" i="1"/>
  <c r="AT102" i="1"/>
  <c r="FY102" i="1"/>
  <c r="DF102" i="1"/>
  <c r="BE102" i="1"/>
  <c r="R102" i="1"/>
  <c r="CD102" i="1"/>
  <c r="EP102" i="1"/>
  <c r="AA102" i="1"/>
  <c r="CM102" i="1"/>
  <c r="EY102" i="1"/>
  <c r="AJ102" i="1"/>
  <c r="CV102" i="1"/>
  <c r="FH102" i="1"/>
  <c r="BM102" i="1"/>
  <c r="FL102" i="1"/>
  <c r="CB102" i="1"/>
  <c r="GA102" i="1"/>
  <c r="CQ102" i="1"/>
  <c r="H102" i="1"/>
  <c r="FR102" i="1"/>
  <c r="EE102" i="1"/>
  <c r="DI102" i="1"/>
  <c r="FD102" i="1"/>
  <c r="BZ102" i="1"/>
  <c r="CH102" i="1"/>
  <c r="N102" i="1"/>
  <c r="X102" i="1"/>
  <c r="BJ102" i="1"/>
  <c r="GK292" i="1" l="1"/>
  <c r="FR293" i="1"/>
  <c r="CN293" i="1"/>
  <c r="H293" i="1"/>
  <c r="AB293" i="1"/>
  <c r="N293" i="1"/>
  <c r="CQ293" i="1"/>
  <c r="EY293" i="1"/>
  <c r="CC293" i="1"/>
  <c r="EQ293" i="1"/>
  <c r="EK293" i="1"/>
  <c r="GA293" i="1"/>
  <c r="AT293" i="1"/>
  <c r="FM293" i="1"/>
  <c r="CE293" i="1"/>
  <c r="BE293" i="1"/>
  <c r="AJ293" i="1"/>
  <c r="FY293" i="1"/>
  <c r="CH293" i="1"/>
  <c r="CM293" i="1"/>
  <c r="BZ293" i="1"/>
  <c r="CB293" i="1"/>
  <c r="AA293" i="1"/>
  <c r="AL293" i="1"/>
  <c r="BQ293" i="1"/>
  <c r="S293" i="1"/>
  <c r="EU293" i="1"/>
  <c r="X293" i="1"/>
  <c r="GB293" i="1"/>
  <c r="EP293" i="1"/>
  <c r="FA293" i="1"/>
  <c r="DI293" i="1"/>
  <c r="BM293" i="1"/>
  <c r="CD293" i="1"/>
  <c r="CR293" i="1"/>
  <c r="BB293" i="1"/>
  <c r="BJ293" i="1"/>
  <c r="CV293" i="1"/>
  <c r="DF293" i="1"/>
  <c r="FD293" i="1"/>
  <c r="FL293" i="1"/>
  <c r="DU293" i="1"/>
  <c r="EH293" i="1"/>
  <c r="EE293" i="1"/>
  <c r="FH293" i="1"/>
  <c r="R293" i="1"/>
  <c r="DH293" i="1"/>
  <c r="EZ293" i="1"/>
  <c r="V293" i="1"/>
  <c r="FQ293" i="1"/>
  <c r="FK293" i="1"/>
  <c r="FB293" i="1"/>
  <c r="BW293" i="1"/>
  <c r="FI293" i="1"/>
  <c r="J293" i="1"/>
  <c r="CK293" i="1"/>
  <c r="BR293" i="1"/>
  <c r="EI293" i="1"/>
  <c r="BI293" i="1"/>
  <c r="DR293" i="1"/>
  <c r="EC293" i="1"/>
  <c r="BG293" i="1"/>
  <c r="AM293" i="1"/>
  <c r="DO293" i="1"/>
  <c r="AY293" i="1"/>
  <c r="FJ293" i="1"/>
  <c r="DA293" i="1"/>
  <c r="GL293" i="1" s="1"/>
  <c r="AQ293" i="1"/>
  <c r="DQ293" i="1"/>
  <c r="CP293" i="1"/>
  <c r="AI293" i="1"/>
  <c r="DG293" i="1"/>
  <c r="CY293" i="1"/>
  <c r="BT293" i="1"/>
  <c r="ET293" i="1"/>
  <c r="AD293" i="1"/>
  <c r="FV293" i="1"/>
  <c r="BK293" i="1"/>
  <c r="P293" i="1"/>
  <c r="FN293" i="1"/>
  <c r="AK293" i="1"/>
  <c r="E293" i="1"/>
  <c r="FF293" i="1"/>
  <c r="GG293" i="1"/>
  <c r="FZ293" i="1"/>
  <c r="EX293" i="1"/>
  <c r="BD293" i="1"/>
  <c r="CG293" i="1"/>
  <c r="BC293" i="1"/>
  <c r="K293" i="1"/>
  <c r="FC293" i="1"/>
  <c r="AU293" i="1"/>
  <c r="DN293" i="1"/>
  <c r="DJ293" i="1"/>
  <c r="FT293" i="1"/>
  <c r="CZ293" i="1"/>
  <c r="DB293" i="1"/>
  <c r="GM293" i="1" s="1"/>
  <c r="EW293" i="1"/>
  <c r="CO293" i="1"/>
  <c r="CT293" i="1"/>
  <c r="EF293" i="1"/>
  <c r="CA293" i="1"/>
  <c r="CL293" i="1"/>
  <c r="AO293" i="1"/>
  <c r="W293" i="1"/>
  <c r="CI293" i="1"/>
  <c r="EM293" i="1"/>
  <c r="DZ293" i="1"/>
  <c r="EN293" i="1"/>
  <c r="CW293" i="1"/>
  <c r="O293" i="1"/>
  <c r="AX293" i="1"/>
  <c r="M293" i="1"/>
  <c r="GF293" i="1"/>
  <c r="AP293" i="1"/>
  <c r="FS293" i="1"/>
  <c r="FX293" i="1"/>
  <c r="AH293" i="1"/>
  <c r="EV293" i="1"/>
  <c r="FP293" i="1"/>
  <c r="Z293" i="1"/>
  <c r="AC293" i="1"/>
  <c r="EO293" i="1"/>
  <c r="BV293" i="1"/>
  <c r="BU293" i="1"/>
  <c r="AN293" i="1"/>
  <c r="BN293" i="1"/>
  <c r="DY293" i="1"/>
  <c r="AG293" i="1"/>
  <c r="EB293" i="1"/>
  <c r="AF293" i="1"/>
  <c r="DT293" i="1"/>
  <c r="BY293" i="1"/>
  <c r="I293" i="1"/>
  <c r="DL293" i="1"/>
  <c r="BL293" i="1"/>
  <c r="GI293" i="1"/>
  <c r="DD293" i="1"/>
  <c r="FE293" i="1"/>
  <c r="BX293" i="1"/>
  <c r="ER293" i="1"/>
  <c r="EJ293" i="1"/>
  <c r="AW293" i="1"/>
  <c r="BP293" i="1"/>
  <c r="ES293" i="1"/>
  <c r="BS293" i="1"/>
  <c r="BH293" i="1"/>
  <c r="EL293" i="1"/>
  <c r="AV293" i="1"/>
  <c r="AZ293" i="1"/>
  <c r="DM293" i="1"/>
  <c r="Y293" i="1"/>
  <c r="AR293" i="1"/>
  <c r="CS293" i="1"/>
  <c r="EA293" i="1"/>
  <c r="DX293" i="1"/>
  <c r="CF293" i="1"/>
  <c r="GH293" i="1"/>
  <c r="L293" i="1"/>
  <c r="CJ293" i="1"/>
  <c r="GE293" i="1"/>
  <c r="U293" i="1"/>
  <c r="ED293" i="1"/>
  <c r="FW293" i="1"/>
  <c r="GC293" i="1"/>
  <c r="DP293" i="1"/>
  <c r="FO293" i="1"/>
  <c r="CX293" i="1"/>
  <c r="DE293" i="1"/>
  <c r="FG293" i="1"/>
  <c r="DW293" i="1"/>
  <c r="GD293" i="1"/>
  <c r="T293" i="1"/>
  <c r="DV293" i="1"/>
  <c r="BO293" i="1"/>
  <c r="AS293" i="1"/>
  <c r="DS293" i="1"/>
  <c r="G293" i="1"/>
  <c r="AE293" i="1"/>
  <c r="DK293" i="1"/>
  <c r="FU293" i="1"/>
  <c r="Q293" i="1"/>
  <c r="DC293" i="1"/>
  <c r="GN293" i="1" s="1"/>
  <c r="EG293" i="1"/>
  <c r="F293" i="1"/>
  <c r="CU293" i="1"/>
  <c r="BA293" i="1"/>
  <c r="BF293" i="1"/>
  <c r="EY103" i="1"/>
  <c r="AU103" i="1"/>
  <c r="AV103" i="1"/>
  <c r="BE103" i="1"/>
  <c r="CT103" i="1"/>
  <c r="V103" i="1"/>
  <c r="AB103" i="1"/>
  <c r="Z103" i="1"/>
  <c r="EJ103" i="1"/>
  <c r="GA103" i="1"/>
  <c r="GB103" i="1"/>
  <c r="F103" i="1"/>
  <c r="DT103" i="1"/>
  <c r="CL103" i="1"/>
  <c r="AK103" i="1"/>
  <c r="CD103" i="1"/>
  <c r="AE103" i="1"/>
  <c r="AF103" i="1"/>
  <c r="FD103" i="1"/>
  <c r="DA103" i="1"/>
  <c r="FQ103" i="1"/>
  <c r="GF103" i="1"/>
  <c r="AA103" i="1"/>
  <c r="EX103" i="1"/>
  <c r="M103" i="1"/>
  <c r="DN103" i="1"/>
  <c r="DV103" i="1"/>
  <c r="CY103" i="1"/>
  <c r="AN103" i="1"/>
  <c r="FL103" i="1"/>
  <c r="DI103" i="1"/>
  <c r="CF103" i="1"/>
  <c r="CU103" i="1"/>
  <c r="DJ103" i="1"/>
  <c r="E103" i="1"/>
  <c r="AP103" i="1"/>
  <c r="FB103" i="1"/>
  <c r="B103" i="1"/>
  <c r="DG103" i="1"/>
  <c r="FT103" i="1"/>
  <c r="GC103" i="1"/>
  <c r="DF103" i="1"/>
  <c r="BO103" i="1"/>
  <c r="FP103" i="1"/>
  <c r="AL103" i="1"/>
  <c r="BC103" i="1"/>
  <c r="DP103" i="1"/>
  <c r="DY103" i="1"/>
  <c r="U103" i="1"/>
  <c r="EI103" i="1"/>
  <c r="AC103" i="1"/>
  <c r="BX103" i="1"/>
  <c r="EL103" i="1"/>
  <c r="A104" i="1"/>
  <c r="BK103" i="1"/>
  <c r="DW103" i="1"/>
  <c r="GI103" i="1"/>
  <c r="BL103" i="1"/>
  <c r="DX103" i="1"/>
  <c r="I103" i="1"/>
  <c r="BU103" i="1"/>
  <c r="EG103" i="1"/>
  <c r="T103" i="1"/>
  <c r="DS103" i="1"/>
  <c r="AI103" i="1"/>
  <c r="EH103" i="1"/>
  <c r="AX103" i="1"/>
  <c r="ET103" i="1"/>
  <c r="DC103" i="1"/>
  <c r="BP103" i="1"/>
  <c r="AZ103" i="1"/>
  <c r="BN103" i="1"/>
  <c r="EK103" i="1"/>
  <c r="DM103" i="1"/>
  <c r="DR103" i="1"/>
  <c r="FZ103" i="1"/>
  <c r="EP103" i="1"/>
  <c r="O103" i="1"/>
  <c r="CA103" i="1"/>
  <c r="EM103" i="1"/>
  <c r="P103" i="1"/>
  <c r="CB103" i="1"/>
  <c r="EN103" i="1"/>
  <c r="Y103" i="1"/>
  <c r="CK103" i="1"/>
  <c r="EW103" i="1"/>
  <c r="AS103" i="1"/>
  <c r="ER103" i="1"/>
  <c r="BH103" i="1"/>
  <c r="FG103" i="1"/>
  <c r="BW103" i="1"/>
  <c r="FV103" i="1"/>
  <c r="EQ103" i="1"/>
  <c r="DD103" i="1"/>
  <c r="CN103" i="1"/>
  <c r="EC103" i="1"/>
  <c r="S103" i="1"/>
  <c r="AD103" i="1"/>
  <c r="CE103" i="1"/>
  <c r="CX103" i="1"/>
  <c r="BB103" i="1"/>
  <c r="W103" i="1"/>
  <c r="CI103" i="1"/>
  <c r="EU103" i="1"/>
  <c r="X103" i="1"/>
  <c r="CJ103" i="1"/>
  <c r="EV103" i="1"/>
  <c r="AG103" i="1"/>
  <c r="CS103" i="1"/>
  <c r="FE103" i="1"/>
  <c r="BG103" i="1"/>
  <c r="FF103" i="1"/>
  <c r="BV103" i="1"/>
  <c r="FR103" i="1"/>
  <c r="CH103" i="1"/>
  <c r="GG103" i="1"/>
  <c r="FN103" i="1"/>
  <c r="EA103" i="1"/>
  <c r="DK103" i="1"/>
  <c r="FI103" i="1"/>
  <c r="BJ103" i="1"/>
  <c r="BZ103" i="1"/>
  <c r="FX103" i="1"/>
  <c r="GD103" i="1"/>
  <c r="BA103" i="1"/>
  <c r="G103" i="1"/>
  <c r="BS103" i="1"/>
  <c r="EE103" i="1"/>
  <c r="H103" i="1"/>
  <c r="BT103" i="1"/>
  <c r="EF103" i="1"/>
  <c r="Q103" i="1"/>
  <c r="CC103" i="1"/>
  <c r="EO103" i="1"/>
  <c r="AH103" i="1"/>
  <c r="ED103" i="1"/>
  <c r="AT103" i="1"/>
  <c r="ES103" i="1"/>
  <c r="BI103" i="1"/>
  <c r="FH103" i="1"/>
  <c r="DZ103" i="1"/>
  <c r="CM103" i="1"/>
  <c r="BQ103" i="1"/>
  <c r="CW103" i="1"/>
  <c r="FW103" i="1"/>
  <c r="FA103" i="1"/>
  <c r="FJ103" i="1"/>
  <c r="R103" i="1"/>
  <c r="AQ103" i="1"/>
  <c r="CQ103" i="1"/>
  <c r="FC103" i="1"/>
  <c r="CR103" i="1"/>
  <c r="AO103" i="1"/>
  <c r="FM103" i="1"/>
  <c r="BR103" i="1"/>
  <c r="CG103" i="1"/>
  <c r="CV103" i="1"/>
  <c r="GH103" i="1"/>
  <c r="EB103" i="1"/>
  <c r="DL103" i="1"/>
  <c r="CO103" i="1"/>
  <c r="BF103" i="1"/>
  <c r="AM103" i="1"/>
  <c r="FK103" i="1"/>
  <c r="CZ103" i="1"/>
  <c r="AW103" i="1"/>
  <c r="FU103" i="1"/>
  <c r="GE103" i="1"/>
  <c r="K103" i="1"/>
  <c r="AR103" i="1"/>
  <c r="FO103" i="1"/>
  <c r="EZ103" i="1"/>
  <c r="FY103" i="1"/>
  <c r="D103" i="1"/>
  <c r="FS103" i="1"/>
  <c r="DH103" i="1"/>
  <c r="DQ103" i="1"/>
  <c r="J103" i="1"/>
  <c r="DU103" i="1"/>
  <c r="L103" i="1"/>
  <c r="BY103" i="1"/>
  <c r="N103" i="1"/>
  <c r="DO103" i="1"/>
  <c r="BD103" i="1"/>
  <c r="BM103" i="1"/>
  <c r="DE103" i="1"/>
  <c r="AJ103" i="1"/>
  <c r="AY103" i="1"/>
  <c r="DB103" i="1"/>
  <c r="CP103" i="1"/>
  <c r="GK293" i="1" l="1"/>
  <c r="DB294" i="1"/>
  <c r="GL294" i="1" s="1"/>
  <c r="AY294" i="1"/>
  <c r="EZ294" i="1"/>
  <c r="N294" i="1"/>
  <c r="L294" i="1"/>
  <c r="FK294" i="1"/>
  <c r="CP294" i="1"/>
  <c r="DO294" i="1"/>
  <c r="FS294" i="1"/>
  <c r="CG294" i="1"/>
  <c r="R294" i="1"/>
  <c r="FH294" i="1"/>
  <c r="Q294" i="1"/>
  <c r="GD294" i="1"/>
  <c r="GG294" i="1"/>
  <c r="AG294" i="1"/>
  <c r="CX294" i="1"/>
  <c r="FV294" i="1"/>
  <c r="Y294" i="1"/>
  <c r="FZ294" i="1"/>
  <c r="ET294" i="1"/>
  <c r="I294" i="1"/>
  <c r="BX294" i="1"/>
  <c r="FP294" i="1"/>
  <c r="CY294" i="1"/>
  <c r="BE294" i="1"/>
  <c r="AM294" i="1"/>
  <c r="BR294" i="1"/>
  <c r="FJ294" i="1"/>
  <c r="BI294" i="1"/>
  <c r="EF294" i="1"/>
  <c r="FX294" i="1"/>
  <c r="CH294" i="1"/>
  <c r="EV294" i="1"/>
  <c r="CE294" i="1"/>
  <c r="BW294" i="1"/>
  <c r="EN294" i="1"/>
  <c r="DR294" i="1"/>
  <c r="AX294" i="1"/>
  <c r="DX294" i="1"/>
  <c r="AC294" i="1"/>
  <c r="BO294" i="1"/>
  <c r="E294" i="1"/>
  <c r="DV294" i="1"/>
  <c r="FD294" i="1"/>
  <c r="GB294" i="1"/>
  <c r="AV294" i="1"/>
  <c r="F294" i="1"/>
  <c r="DU294" i="1"/>
  <c r="DE294" i="1"/>
  <c r="BF294" i="1"/>
  <c r="FA294" i="1"/>
  <c r="ES294" i="1"/>
  <c r="BT294" i="1"/>
  <c r="BZ294" i="1"/>
  <c r="FR294" i="1"/>
  <c r="CJ294" i="1"/>
  <c r="AD294" i="1"/>
  <c r="FG294" i="1"/>
  <c r="CB294" i="1"/>
  <c r="DM294" i="1"/>
  <c r="EH294" i="1"/>
  <c r="BL294" i="1"/>
  <c r="EI294" i="1"/>
  <c r="DF294" i="1"/>
  <c r="DJ294" i="1"/>
  <c r="DN294" i="1"/>
  <c r="AF294" i="1"/>
  <c r="GA294" i="1"/>
  <c r="AU294" i="1"/>
  <c r="AP294" i="1"/>
  <c r="DA294" i="1"/>
  <c r="AJ294" i="1"/>
  <c r="FO294" i="1"/>
  <c r="J294" i="1"/>
  <c r="AR294" i="1"/>
  <c r="FM294" i="1"/>
  <c r="BM294" i="1"/>
  <c r="DQ294" i="1"/>
  <c r="K294" i="1"/>
  <c r="CO294" i="1"/>
  <c r="AO294" i="1"/>
  <c r="FW294" i="1"/>
  <c r="AT294" i="1"/>
  <c r="H294" i="1"/>
  <c r="BJ294" i="1"/>
  <c r="BV294" i="1"/>
  <c r="X294" i="1"/>
  <c r="S294" i="1"/>
  <c r="BH294" i="1"/>
  <c r="P294" i="1"/>
  <c r="EK294" i="1"/>
  <c r="AI294" i="1"/>
  <c r="GI294" i="1"/>
  <c r="U294" i="1"/>
  <c r="GC294" i="1"/>
  <c r="CU294" i="1"/>
  <c r="M294" i="1"/>
  <c r="AE294" i="1"/>
  <c r="EJ294" i="1"/>
  <c r="EY294" i="1"/>
  <c r="BD294" i="1"/>
  <c r="DH294" i="1"/>
  <c r="GE294" i="1"/>
  <c r="DL294" i="1"/>
  <c r="CR294" i="1"/>
  <c r="CW294" i="1"/>
  <c r="ED294" i="1"/>
  <c r="EE294" i="1"/>
  <c r="FI294" i="1"/>
  <c r="FF294" i="1"/>
  <c r="EU294" i="1"/>
  <c r="EC294" i="1"/>
  <c r="ER294" i="1"/>
  <c r="EM294" i="1"/>
  <c r="BN294" i="1"/>
  <c r="DS294" i="1"/>
  <c r="DW294" i="1"/>
  <c r="DY294" i="1"/>
  <c r="FT294" i="1"/>
  <c r="CF294" i="1"/>
  <c r="EX294" i="1"/>
  <c r="CD294" i="1"/>
  <c r="Z294" i="1"/>
  <c r="FU294" i="1"/>
  <c r="EB294" i="1"/>
  <c r="FC294" i="1"/>
  <c r="BQ294" i="1"/>
  <c r="AH294" i="1"/>
  <c r="BS294" i="1"/>
  <c r="DK294" i="1"/>
  <c r="BG294" i="1"/>
  <c r="CI294" i="1"/>
  <c r="CN294" i="1"/>
  <c r="AS294" i="1"/>
  <c r="CA294" i="1"/>
  <c r="AZ294" i="1"/>
  <c r="T294" i="1"/>
  <c r="BK294" i="1"/>
  <c r="DP294" i="1"/>
  <c r="DG294" i="1"/>
  <c r="DI294" i="1"/>
  <c r="AA294" i="1"/>
  <c r="AK294" i="1"/>
  <c r="AB294" i="1"/>
  <c r="AW294" i="1"/>
  <c r="GH294" i="1"/>
  <c r="CQ294" i="1"/>
  <c r="CM294" i="1"/>
  <c r="EO294" i="1"/>
  <c r="G294" i="1"/>
  <c r="EA294" i="1"/>
  <c r="FE294" i="1"/>
  <c r="W294" i="1"/>
  <c r="DD294" i="1"/>
  <c r="GN294" i="1" s="1"/>
  <c r="EW294" i="1"/>
  <c r="O294" i="1"/>
  <c r="BP294" i="1"/>
  <c r="EG294" i="1"/>
  <c r="BC294" i="1"/>
  <c r="FL294" i="1"/>
  <c r="GF294" i="1"/>
  <c r="CL294" i="1"/>
  <c r="V294" i="1"/>
  <c r="BY294" i="1"/>
  <c r="FY294" i="1"/>
  <c r="CZ294" i="1"/>
  <c r="CV294" i="1"/>
  <c r="AQ294" i="1"/>
  <c r="DZ294" i="1"/>
  <c r="CC294" i="1"/>
  <c r="BA294" i="1"/>
  <c r="FN294" i="1"/>
  <c r="CS294" i="1"/>
  <c r="BB294" i="1"/>
  <c r="EQ294" i="1"/>
  <c r="CK294" i="1"/>
  <c r="EP294" i="1"/>
  <c r="DC294" i="1"/>
  <c r="GM294" i="1" s="1"/>
  <c r="BU294" i="1"/>
  <c r="EL294" i="1"/>
  <c r="AL294" i="1"/>
  <c r="FB294" i="1"/>
  <c r="AN294" i="1"/>
  <c r="FQ294" i="1"/>
  <c r="DT294" i="1"/>
  <c r="CT294" i="1"/>
  <c r="CG104" i="1"/>
  <c r="AM104" i="1"/>
  <c r="W104" i="1"/>
  <c r="DH104" i="1"/>
  <c r="AI104" i="1"/>
  <c r="EZ104" i="1"/>
  <c r="CP104" i="1"/>
  <c r="EW104" i="1"/>
  <c r="DA104" i="1"/>
  <c r="EA104" i="1"/>
  <c r="EO104" i="1"/>
  <c r="AW104" i="1"/>
  <c r="AJ104" i="1"/>
  <c r="CV104" i="1"/>
  <c r="FH104" i="1"/>
  <c r="AK104" i="1"/>
  <c r="CW104" i="1"/>
  <c r="FI104" i="1"/>
  <c r="AL104" i="1"/>
  <c r="CX104" i="1"/>
  <c r="FJ104" i="1"/>
  <c r="BL104" i="1"/>
  <c r="FK104" i="1"/>
  <c r="CL104" i="1"/>
  <c r="P104" i="1"/>
  <c r="DO104" i="1"/>
  <c r="BK104" i="1"/>
  <c r="X104" i="1"/>
  <c r="GE104" i="1"/>
  <c r="EU104" i="1"/>
  <c r="FT104" i="1"/>
  <c r="BE104" i="1"/>
  <c r="S104" i="1"/>
  <c r="BU104" i="1"/>
  <c r="DQ104" i="1"/>
  <c r="AH104" i="1"/>
  <c r="AR104" i="1"/>
  <c r="DD104" i="1"/>
  <c r="FP104" i="1"/>
  <c r="AS104" i="1"/>
  <c r="DE104" i="1"/>
  <c r="FQ104" i="1"/>
  <c r="AT104" i="1"/>
  <c r="DF104" i="1"/>
  <c r="FR104" i="1"/>
  <c r="BW104" i="1"/>
  <c r="FV104" i="1"/>
  <c r="CZ104" i="1"/>
  <c r="AA104" i="1"/>
  <c r="DZ104" i="1"/>
  <c r="CE104" i="1"/>
  <c r="AU104" i="1"/>
  <c r="H104" i="1"/>
  <c r="FO104" i="1"/>
  <c r="R104" i="1"/>
  <c r="CS104" i="1"/>
  <c r="BG104" i="1"/>
  <c r="FE104" i="1"/>
  <c r="DR104" i="1"/>
  <c r="D104" i="1"/>
  <c r="L104" i="1"/>
  <c r="EJ104" i="1"/>
  <c r="M104" i="1"/>
  <c r="EK104" i="1"/>
  <c r="BZ104" i="1"/>
  <c r="Y104" i="1"/>
  <c r="AY104" i="1"/>
  <c r="CB104" i="1"/>
  <c r="FG104" i="1"/>
  <c r="DW104" i="1"/>
  <c r="BV104" i="1"/>
  <c r="BF104" i="1"/>
  <c r="FS104" i="1"/>
  <c r="T104" i="1"/>
  <c r="ER104" i="1"/>
  <c r="V104" i="1"/>
  <c r="ET104" i="1"/>
  <c r="BM104" i="1"/>
  <c r="CM104" i="1"/>
  <c r="EQ104" i="1"/>
  <c r="DG104" i="1"/>
  <c r="CT104" i="1"/>
  <c r="CR104" i="1"/>
  <c r="CN104" i="1"/>
  <c r="CO104" i="1"/>
  <c r="AD104" i="1"/>
  <c r="FB104" i="1"/>
  <c r="CA104" i="1"/>
  <c r="AQ104" i="1"/>
  <c r="FN104" i="1"/>
  <c r="I104" i="1"/>
  <c r="FU104" i="1"/>
  <c r="AZ104" i="1"/>
  <c r="DL104" i="1"/>
  <c r="FX104" i="1"/>
  <c r="BA104" i="1"/>
  <c r="DM104" i="1"/>
  <c r="FY104" i="1"/>
  <c r="BB104" i="1"/>
  <c r="DN104" i="1"/>
  <c r="FZ104" i="1"/>
  <c r="CK104" i="1"/>
  <c r="O104" i="1"/>
  <c r="DK104" i="1"/>
  <c r="AO104" i="1"/>
  <c r="EN104" i="1"/>
  <c r="DB104" i="1"/>
  <c r="BO104" i="1"/>
  <c r="AE104" i="1"/>
  <c r="GI104" i="1"/>
  <c r="BD104" i="1"/>
  <c r="EG104" i="1"/>
  <c r="CU104" i="1"/>
  <c r="CC104" i="1"/>
  <c r="B104" i="1"/>
  <c r="BH104" i="1"/>
  <c r="DT104" i="1"/>
  <c r="GF104" i="1"/>
  <c r="BI104" i="1"/>
  <c r="DU104" i="1"/>
  <c r="GG104" i="1"/>
  <c r="DV104" i="1"/>
  <c r="GH104" i="1"/>
  <c r="CY104" i="1"/>
  <c r="DY104" i="1"/>
  <c r="EY104" i="1"/>
  <c r="CI104" i="1"/>
  <c r="J104" i="1"/>
  <c r="GC104" i="1"/>
  <c r="FF104" i="1"/>
  <c r="BJ104" i="1"/>
  <c r="Z104" i="1"/>
  <c r="BC104" i="1"/>
  <c r="DS104" i="1"/>
  <c r="AV104" i="1"/>
  <c r="CD104" i="1"/>
  <c r="FC104" i="1"/>
  <c r="EE104" i="1"/>
  <c r="A105" i="1"/>
  <c r="BP104" i="1"/>
  <c r="EB104" i="1"/>
  <c r="E104" i="1"/>
  <c r="BQ104" i="1"/>
  <c r="EC104" i="1"/>
  <c r="F104" i="1"/>
  <c r="BR104" i="1"/>
  <c r="ED104" i="1"/>
  <c r="K104" i="1"/>
  <c r="DJ104" i="1"/>
  <c r="AN104" i="1"/>
  <c r="EM104" i="1"/>
  <c r="BN104" i="1"/>
  <c r="FM104" i="1"/>
  <c r="EP104" i="1"/>
  <c r="DC104" i="1"/>
  <c r="BS104" i="1"/>
  <c r="AP104" i="1"/>
  <c r="DP104" i="1"/>
  <c r="Q104" i="1"/>
  <c r="AF104" i="1"/>
  <c r="CQ104" i="1"/>
  <c r="EF104" i="1"/>
  <c r="BX104" i="1"/>
  <c r="BY104" i="1"/>
  <c r="N104" i="1"/>
  <c r="EL104" i="1"/>
  <c r="DX104" i="1"/>
  <c r="EX104" i="1"/>
  <c r="GA104" i="1"/>
  <c r="CJ104" i="1"/>
  <c r="EV104" i="1"/>
  <c r="BT104" i="1"/>
  <c r="AG104" i="1"/>
  <c r="CF104" i="1"/>
  <c r="U104" i="1"/>
  <c r="ES104" i="1"/>
  <c r="CH104" i="1"/>
  <c r="EI104" i="1"/>
  <c r="FL104" i="1"/>
  <c r="GD104" i="1"/>
  <c r="GB104" i="1"/>
  <c r="DI104" i="1"/>
  <c r="AB104" i="1"/>
  <c r="AC104" i="1"/>
  <c r="FA104" i="1"/>
  <c r="AX104" i="1"/>
  <c r="FW104" i="1"/>
  <c r="G104" i="1"/>
  <c r="EH104" i="1"/>
  <c r="FD104" i="1"/>
  <c r="GK294" i="1" l="1"/>
  <c r="FW295" i="1"/>
  <c r="FL295" i="1"/>
  <c r="EV295" i="1"/>
  <c r="BX295" i="1"/>
  <c r="DC295" i="1"/>
  <c r="GL295" i="1" s="1"/>
  <c r="ED295" i="1"/>
  <c r="BJ295" i="1"/>
  <c r="GH295" i="1"/>
  <c r="DB295" i="1"/>
  <c r="BB295" i="1"/>
  <c r="I295" i="1"/>
  <c r="CR295" i="1"/>
  <c r="ER295" i="1"/>
  <c r="AY295" i="1"/>
  <c r="N295" i="1"/>
  <c r="BC295" i="1"/>
  <c r="FZ295" i="1"/>
  <c r="FG295" i="1"/>
  <c r="G295" i="1"/>
  <c r="GD295" i="1"/>
  <c r="BY295" i="1"/>
  <c r="BS295" i="1"/>
  <c r="BP295" i="1"/>
  <c r="CY295" i="1"/>
  <c r="BO295" i="1"/>
  <c r="FU295" i="1"/>
  <c r="CN295" i="1"/>
  <c r="V295" i="1"/>
  <c r="AX295" i="1"/>
  <c r="EI295" i="1"/>
  <c r="CJ295" i="1"/>
  <c r="EF295" i="1"/>
  <c r="EP295" i="1"/>
  <c r="BR295" i="1"/>
  <c r="EE295" i="1"/>
  <c r="FF295" i="1"/>
  <c r="DV295" i="1"/>
  <c r="CC295" i="1"/>
  <c r="EN295" i="1"/>
  <c r="FY295" i="1"/>
  <c r="FN295" i="1"/>
  <c r="CT295" i="1"/>
  <c r="T295" i="1"/>
  <c r="Y295" i="1"/>
  <c r="DJ295" i="1"/>
  <c r="DT295" i="1"/>
  <c r="ET295" i="1"/>
  <c r="GA295" i="1"/>
  <c r="F295" i="1"/>
  <c r="GG295" i="1"/>
  <c r="DM295" i="1"/>
  <c r="DG295" i="1"/>
  <c r="ES295" i="1"/>
  <c r="CD295" i="1"/>
  <c r="BF295" i="1"/>
  <c r="GB295" i="1"/>
  <c r="AP295" i="1"/>
  <c r="DY295" i="1"/>
  <c r="AZ295" i="1"/>
  <c r="CH295" i="1"/>
  <c r="FM295" i="1"/>
  <c r="GC295" i="1"/>
  <c r="AO295" i="1"/>
  <c r="AQ295" i="1"/>
  <c r="BZ295" i="1"/>
  <c r="AC295" i="1"/>
  <c r="AF295" i="1"/>
  <c r="EC295" i="1"/>
  <c r="DU295" i="1"/>
  <c r="DK295" i="1"/>
  <c r="CA295" i="1"/>
  <c r="U295" i="1"/>
  <c r="Q295" i="1"/>
  <c r="BQ295" i="1"/>
  <c r="AV295" i="1"/>
  <c r="CI295" i="1"/>
  <c r="BI295" i="1"/>
  <c r="BD295" i="1"/>
  <c r="O295" i="1"/>
  <c r="FX295" i="1"/>
  <c r="FB295" i="1"/>
  <c r="CM295" i="1"/>
  <c r="BV295" i="1"/>
  <c r="EH295" i="1"/>
  <c r="AG295" i="1"/>
  <c r="EB295" i="1"/>
  <c r="AE295" i="1"/>
  <c r="CO295" i="1"/>
  <c r="FA295" i="1"/>
  <c r="CQ295" i="1"/>
  <c r="FC295" i="1"/>
  <c r="CU295" i="1"/>
  <c r="FS295" i="1"/>
  <c r="EX295" i="1"/>
  <c r="BN295" i="1"/>
  <c r="J295" i="1"/>
  <c r="EG295" i="1"/>
  <c r="BA295" i="1"/>
  <c r="EQ295" i="1"/>
  <c r="AB295" i="1"/>
  <c r="DX295" i="1"/>
  <c r="EM295" i="1"/>
  <c r="FD295" i="1"/>
  <c r="DI295" i="1"/>
  <c r="CF295" i="1"/>
  <c r="EL295" i="1"/>
  <c r="DP295" i="1"/>
  <c r="AN295" i="1"/>
  <c r="E295" i="1"/>
  <c r="DS295" i="1"/>
  <c r="EY295" i="1"/>
  <c r="GF295" i="1"/>
  <c r="GI295" i="1"/>
  <c r="CK295" i="1"/>
  <c r="DL295" i="1"/>
  <c r="AD295" i="1"/>
  <c r="BM295" i="1"/>
  <c r="DW295" i="1"/>
  <c r="BT295" i="1"/>
  <c r="K295" i="1"/>
  <c r="Z295" i="1"/>
  <c r="BH295" i="1"/>
  <c r="DN295" i="1"/>
  <c r="CB295" i="1"/>
  <c r="DR295" i="1"/>
  <c r="EK295" i="1"/>
  <c r="CS295" i="1"/>
  <c r="M295" i="1"/>
  <c r="L295" i="1"/>
  <c r="H295" i="1"/>
  <c r="FR295" i="1"/>
  <c r="AR295" i="1"/>
  <c r="GE295" i="1"/>
  <c r="FJ295" i="1"/>
  <c r="AJ295" i="1"/>
  <c r="AI295" i="1"/>
  <c r="AU295" i="1"/>
  <c r="DF295" i="1"/>
  <c r="AH295" i="1"/>
  <c r="X295" i="1"/>
  <c r="CX295" i="1"/>
  <c r="AW295" i="1"/>
  <c r="DH295" i="1"/>
  <c r="CE295" i="1"/>
  <c r="AT295" i="1"/>
  <c r="DQ295" i="1"/>
  <c r="BK295" i="1"/>
  <c r="AL295" i="1"/>
  <c r="EO295" i="1"/>
  <c r="W295" i="1"/>
  <c r="FE295" i="1"/>
  <c r="DZ295" i="1"/>
  <c r="FQ295" i="1"/>
  <c r="BU295" i="1"/>
  <c r="DO295" i="1"/>
  <c r="FI295" i="1"/>
  <c r="EA295" i="1"/>
  <c r="AM295" i="1"/>
  <c r="BG295" i="1"/>
  <c r="AA295" i="1"/>
  <c r="DE295" i="1"/>
  <c r="GN295" i="1" s="1"/>
  <c r="S295" i="1"/>
  <c r="P295" i="1"/>
  <c r="CW295" i="1"/>
  <c r="DA295" i="1"/>
  <c r="CG295" i="1"/>
  <c r="CZ295" i="1"/>
  <c r="AS295" i="1"/>
  <c r="BE295" i="1"/>
  <c r="CL295" i="1"/>
  <c r="AK295" i="1"/>
  <c r="EW295" i="1"/>
  <c r="R295" i="1"/>
  <c r="FV295" i="1"/>
  <c r="FP295" i="1"/>
  <c r="FT295" i="1"/>
  <c r="FK295" i="1"/>
  <c r="FH295" i="1"/>
  <c r="CP295" i="1"/>
  <c r="EJ295" i="1"/>
  <c r="FO295" i="1"/>
  <c r="BW295" i="1"/>
  <c r="DD295" i="1"/>
  <c r="GM295" i="1" s="1"/>
  <c r="EU295" i="1"/>
  <c r="BL295" i="1"/>
  <c r="CV295" i="1"/>
  <c r="EZ295" i="1"/>
  <c r="Q105" i="1"/>
  <c r="CC105" i="1"/>
  <c r="EO105" i="1"/>
  <c r="Z105" i="1"/>
  <c r="CL105" i="1"/>
  <c r="EX105" i="1"/>
  <c r="AI105" i="1"/>
  <c r="CU105" i="1"/>
  <c r="FG105" i="1"/>
  <c r="BC105" i="1"/>
  <c r="FB105" i="1"/>
  <c r="BR105" i="1"/>
  <c r="FQ105" i="1"/>
  <c r="CG105" i="1"/>
  <c r="GF105" i="1"/>
  <c r="FI105" i="1"/>
  <c r="EM105" i="1"/>
  <c r="DW105" i="1"/>
  <c r="AL105" i="1"/>
  <c r="DL105" i="1"/>
  <c r="FY105" i="1"/>
  <c r="DX105" i="1"/>
  <c r="CV105" i="1"/>
  <c r="AK105" i="1"/>
  <c r="BU105" i="1"/>
  <c r="R105" i="1"/>
  <c r="EP105" i="1"/>
  <c r="CM105" i="1"/>
  <c r="AR105" i="1"/>
  <c r="BD105" i="1"/>
  <c r="BS105" i="1"/>
  <c r="EL105" i="1"/>
  <c r="CZ105" i="1"/>
  <c r="BZ105" i="1"/>
  <c r="BI105" i="1"/>
  <c r="FH105" i="1"/>
  <c r="Y105" i="1"/>
  <c r="CK105" i="1"/>
  <c r="EW105" i="1"/>
  <c r="AH105" i="1"/>
  <c r="CT105" i="1"/>
  <c r="FF105" i="1"/>
  <c r="AQ105" i="1"/>
  <c r="DC105" i="1"/>
  <c r="FO105" i="1"/>
  <c r="BQ105" i="1"/>
  <c r="FP105" i="1"/>
  <c r="CF105" i="1"/>
  <c r="GB105" i="1"/>
  <c r="CR105" i="1"/>
  <c r="V105" i="1"/>
  <c r="FZ105" i="1"/>
  <c r="FJ105" i="1"/>
  <c r="ET105" i="1"/>
  <c r="BY105" i="1"/>
  <c r="EU105" i="1"/>
  <c r="M105" i="1"/>
  <c r="BP105" i="1"/>
  <c r="CW105" i="1"/>
  <c r="FL105" i="1"/>
  <c r="AG105" i="1"/>
  <c r="CS105" i="1"/>
  <c r="FE105" i="1"/>
  <c r="AP105" i="1"/>
  <c r="DB105" i="1"/>
  <c r="FN105" i="1"/>
  <c r="AY105" i="1"/>
  <c r="DK105" i="1"/>
  <c r="FW105" i="1"/>
  <c r="CB105" i="1"/>
  <c r="GA105" i="1"/>
  <c r="CQ105" i="1"/>
  <c r="G105" i="1"/>
  <c r="DF105" i="1"/>
  <c r="AM105" i="1"/>
  <c r="W105" i="1"/>
  <c r="GG105" i="1"/>
  <c r="FK105" i="1"/>
  <c r="DH105" i="1"/>
  <c r="FX105" i="1"/>
  <c r="BB105" i="1"/>
  <c r="EB105" i="1"/>
  <c r="DG105" i="1"/>
  <c r="FS105" i="1"/>
  <c r="AO105" i="1"/>
  <c r="DA105" i="1"/>
  <c r="FM105" i="1"/>
  <c r="AX105" i="1"/>
  <c r="DJ105" i="1"/>
  <c r="FV105" i="1"/>
  <c r="BG105" i="1"/>
  <c r="DS105" i="1"/>
  <c r="GE105" i="1"/>
  <c r="CP105" i="1"/>
  <c r="F105" i="1"/>
  <c r="DE105" i="1"/>
  <c r="U105" i="1"/>
  <c r="DT105" i="1"/>
  <c r="BJ105" i="1"/>
  <c r="AN105" i="1"/>
  <c r="X105" i="1"/>
  <c r="GH105" i="1"/>
  <c r="EK105" i="1"/>
  <c r="L105" i="1"/>
  <c r="CN105" i="1"/>
  <c r="BT105" i="1"/>
  <c r="N105" i="1"/>
  <c r="D105" i="1"/>
  <c r="AW105" i="1"/>
  <c r="DI105" i="1"/>
  <c r="FU105" i="1"/>
  <c r="BF105" i="1"/>
  <c r="DR105" i="1"/>
  <c r="GD105" i="1"/>
  <c r="BO105" i="1"/>
  <c r="EA105" i="1"/>
  <c r="E105" i="1"/>
  <c r="DD105" i="1"/>
  <c r="T105" i="1"/>
  <c r="DP105" i="1"/>
  <c r="AF105" i="1"/>
  <c r="EE105" i="1"/>
  <c r="CA105" i="1"/>
  <c r="BK105" i="1"/>
  <c r="AU105" i="1"/>
  <c r="B105" i="1"/>
  <c r="FT105" i="1"/>
  <c r="AZ105" i="1"/>
  <c r="DN105" i="1"/>
  <c r="EF105" i="1"/>
  <c r="FA105" i="1"/>
  <c r="BE105" i="1"/>
  <c r="DQ105" i="1"/>
  <c r="GC105" i="1"/>
  <c r="BN105" i="1"/>
  <c r="DZ105" i="1"/>
  <c r="K105" i="1"/>
  <c r="BW105" i="1"/>
  <c r="EI105" i="1"/>
  <c r="P105" i="1"/>
  <c r="DO105" i="1"/>
  <c r="AE105" i="1"/>
  <c r="ED105" i="1"/>
  <c r="AT105" i="1"/>
  <c r="ES105" i="1"/>
  <c r="CX105" i="1"/>
  <c r="CH105" i="1"/>
  <c r="BL105" i="1"/>
  <c r="O105" i="1"/>
  <c r="H105" i="1"/>
  <c r="CJ105" i="1"/>
  <c r="EZ105" i="1"/>
  <c r="BX105" i="1"/>
  <c r="AB105" i="1"/>
  <c r="I105" i="1"/>
  <c r="EG105" i="1"/>
  <c r="CD105" i="1"/>
  <c r="AA105" i="1"/>
  <c r="EY105" i="1"/>
  <c r="EN105" i="1"/>
  <c r="FC105" i="1"/>
  <c r="FR105" i="1"/>
  <c r="DV105" i="1"/>
  <c r="AC105" i="1"/>
  <c r="EV105" i="1"/>
  <c r="CO105" i="1"/>
  <c r="A106" i="1"/>
  <c r="BM105" i="1"/>
  <c r="DY105" i="1"/>
  <c r="J105" i="1"/>
  <c r="BV105" i="1"/>
  <c r="EH105" i="1"/>
  <c r="S105" i="1"/>
  <c r="CE105" i="1"/>
  <c r="EQ105" i="1"/>
  <c r="AD105" i="1"/>
  <c r="EC105" i="1"/>
  <c r="AS105" i="1"/>
  <c r="ER105" i="1"/>
  <c r="BH105" i="1"/>
  <c r="FD105" i="1"/>
  <c r="DU105" i="1"/>
  <c r="CY105" i="1"/>
  <c r="CI105" i="1"/>
  <c r="BA105" i="1"/>
  <c r="AV105" i="1"/>
  <c r="DM105" i="1"/>
  <c r="GI105" i="1"/>
  <c r="EJ105" i="1"/>
  <c r="AJ105" i="1"/>
  <c r="GK295" i="1" l="1"/>
  <c r="DM296" i="1"/>
  <c r="ER296" i="1"/>
  <c r="BV296" i="1"/>
  <c r="DV296" i="1"/>
  <c r="I296" i="1"/>
  <c r="CH296" i="1"/>
  <c r="EI296" i="1"/>
  <c r="FA296" i="1"/>
  <c r="CA296" i="1"/>
  <c r="BH296" i="1"/>
  <c r="EG296" i="1"/>
  <c r="BL296" i="1"/>
  <c r="P296" i="1"/>
  <c r="BE296" i="1"/>
  <c r="BK296" i="1"/>
  <c r="EA296" i="1"/>
  <c r="AV296" i="1"/>
  <c r="AS296" i="1"/>
  <c r="J296" i="1"/>
  <c r="FR296" i="1"/>
  <c r="AB296" i="1"/>
  <c r="CX296" i="1"/>
  <c r="BW296" i="1"/>
  <c r="EF296" i="1"/>
  <c r="EE296" i="1"/>
  <c r="GI296" i="1"/>
  <c r="BA296" i="1"/>
  <c r="FC296" i="1"/>
  <c r="DN296" i="1"/>
  <c r="AD296" i="1"/>
  <c r="DZ296" i="1"/>
  <c r="CY296" i="1"/>
  <c r="EQ296" i="1"/>
  <c r="EY296" i="1"/>
  <c r="CJ296" i="1"/>
  <c r="ED296" i="1"/>
  <c r="BN296" i="1"/>
  <c r="FT296" i="1"/>
  <c r="EH296" i="1"/>
  <c r="DY296" i="1"/>
  <c r="ES296" i="1"/>
  <c r="AF296" i="1"/>
  <c r="BM296" i="1"/>
  <c r="EZ296" i="1"/>
  <c r="AJ296" i="1"/>
  <c r="DU296" i="1"/>
  <c r="CE296" i="1"/>
  <c r="CO296" i="1"/>
  <c r="AA296" i="1"/>
  <c r="H296" i="1"/>
  <c r="AE296" i="1"/>
  <c r="GC296" i="1"/>
  <c r="AC296" i="1"/>
  <c r="EC296" i="1"/>
  <c r="BX296" i="1"/>
  <c r="K296" i="1"/>
  <c r="CI296" i="1"/>
  <c r="EN296" i="1"/>
  <c r="AT296" i="1"/>
  <c r="EJ296" i="1"/>
  <c r="FD296" i="1"/>
  <c r="S296" i="1"/>
  <c r="EV296" i="1"/>
  <c r="CD296" i="1"/>
  <c r="O296" i="1"/>
  <c r="DO296" i="1"/>
  <c r="DQ296" i="1"/>
  <c r="AU296" i="1"/>
  <c r="T296" i="1"/>
  <c r="FU296" i="1"/>
  <c r="EK296" i="1"/>
  <c r="F296" i="1"/>
  <c r="FM296" i="1"/>
  <c r="DH296" i="1"/>
  <c r="GA296" i="1"/>
  <c r="FE296" i="1"/>
  <c r="BY296" i="1"/>
  <c r="FP296" i="1"/>
  <c r="EW296" i="1"/>
  <c r="BS296" i="1"/>
  <c r="CV296" i="1"/>
  <c r="GF296" i="1"/>
  <c r="AI296" i="1"/>
  <c r="DD296" i="1"/>
  <c r="GL296" i="1" s="1"/>
  <c r="DI296" i="1"/>
  <c r="GH296" i="1"/>
  <c r="CP296" i="1"/>
  <c r="E296" i="1"/>
  <c r="AW296" i="1"/>
  <c r="X296" i="1"/>
  <c r="BO296" i="1"/>
  <c r="N296" i="1"/>
  <c r="GD296" i="1"/>
  <c r="BT296" i="1"/>
  <c r="DR296" i="1"/>
  <c r="CN296" i="1"/>
  <c r="U296" i="1"/>
  <c r="AZ296" i="1"/>
  <c r="DP296" i="1"/>
  <c r="BF296" i="1"/>
  <c r="L296" i="1"/>
  <c r="DE296" i="1"/>
  <c r="GM296" i="1" s="1"/>
  <c r="AX296" i="1"/>
  <c r="FX296" i="1"/>
  <c r="CQ296" i="1"/>
  <c r="AP296" i="1"/>
  <c r="EU296" i="1"/>
  <c r="CF296" i="1"/>
  <c r="AH296" i="1"/>
  <c r="EL296" i="1"/>
  <c r="AK296" i="1"/>
  <c r="FI296" i="1"/>
  <c r="CU296" i="1"/>
  <c r="DA296" i="1"/>
  <c r="FK296" i="1"/>
  <c r="CB296" i="1"/>
  <c r="CS296" i="1"/>
  <c r="ET296" i="1"/>
  <c r="BQ296" i="1"/>
  <c r="CK296" i="1"/>
  <c r="BD296" i="1"/>
  <c r="DX296" i="1"/>
  <c r="CG296" i="1"/>
  <c r="EX296" i="1"/>
  <c r="GE296" i="1"/>
  <c r="AO296" i="1"/>
  <c r="GG296" i="1"/>
  <c r="FW296" i="1"/>
  <c r="AG296" i="1"/>
  <c r="FJ296" i="1"/>
  <c r="FO296" i="1"/>
  <c r="Y296" i="1"/>
  <c r="AR296" i="1"/>
  <c r="FY296" i="1"/>
  <c r="FQ296" i="1"/>
  <c r="CL296" i="1"/>
  <c r="AN296" i="1"/>
  <c r="DS296" i="1"/>
  <c r="FS296" i="1"/>
  <c r="W296" i="1"/>
  <c r="DK296" i="1"/>
  <c r="FL296" i="1"/>
  <c r="FZ296" i="1"/>
  <c r="DC296" i="1"/>
  <c r="FH296" i="1"/>
  <c r="CM296" i="1"/>
  <c r="DL296" i="1"/>
  <c r="BR296" i="1"/>
  <c r="Z296" i="1"/>
  <c r="BJ296" i="1"/>
  <c r="BG296" i="1"/>
  <c r="DG296" i="1"/>
  <c r="AM296" i="1"/>
  <c r="AY296" i="1"/>
  <c r="CW296" i="1"/>
  <c r="V296" i="1"/>
  <c r="AQ296" i="1"/>
  <c r="BI296" i="1"/>
  <c r="EP296" i="1"/>
  <c r="AL296" i="1"/>
  <c r="FB296" i="1"/>
  <c r="EO296" i="1"/>
  <c r="DT296" i="1"/>
  <c r="FV296" i="1"/>
  <c r="EB296" i="1"/>
  <c r="DF296" i="1"/>
  <c r="GN296" i="1" s="1"/>
  <c r="FN296" i="1"/>
  <c r="BP296" i="1"/>
  <c r="CR296" i="1"/>
  <c r="FF296" i="1"/>
  <c r="BZ296" i="1"/>
  <c r="R296" i="1"/>
  <c r="DW296" i="1"/>
  <c r="BC296" i="1"/>
  <c r="CC296" i="1"/>
  <c r="DJ296" i="1"/>
  <c r="BB296" i="1"/>
  <c r="G296" i="1"/>
  <c r="DB296" i="1"/>
  <c r="M296" i="1"/>
  <c r="GB296" i="1"/>
  <c r="CT296" i="1"/>
  <c r="CZ296" i="1"/>
  <c r="BU296" i="1"/>
  <c r="EM296" i="1"/>
  <c r="FG296" i="1"/>
  <c r="Q296" i="1"/>
  <c r="N106" i="1"/>
  <c r="BZ106" i="1"/>
  <c r="EL106" i="1"/>
  <c r="O106" i="1"/>
  <c r="CA106" i="1"/>
  <c r="EM106" i="1"/>
  <c r="P106" i="1"/>
  <c r="CB106" i="1"/>
  <c r="EN106" i="1"/>
  <c r="AI106" i="1"/>
  <c r="EH106" i="1"/>
  <c r="AX106" i="1"/>
  <c r="EW106" i="1"/>
  <c r="BM106" i="1"/>
  <c r="FI106" i="1"/>
  <c r="EK106" i="1"/>
  <c r="DR106" i="1"/>
  <c r="DB106" i="1"/>
  <c r="DM106" i="1"/>
  <c r="AC106" i="1"/>
  <c r="EB106" i="1"/>
  <c r="M106" i="1"/>
  <c r="AR106" i="1"/>
  <c r="DD106" i="1"/>
  <c r="V106" i="1"/>
  <c r="CH106" i="1"/>
  <c r="ET106" i="1"/>
  <c r="W106" i="1"/>
  <c r="CI106" i="1"/>
  <c r="EU106" i="1"/>
  <c r="X106" i="1"/>
  <c r="CJ106" i="1"/>
  <c r="EV106" i="1"/>
  <c r="AW106" i="1"/>
  <c r="ES106" i="1"/>
  <c r="BI106" i="1"/>
  <c r="FH106" i="1"/>
  <c r="BX106" i="1"/>
  <c r="FW106" i="1"/>
  <c r="FE106" i="1"/>
  <c r="EO106" i="1"/>
  <c r="DS106" i="1"/>
  <c r="EY106" i="1"/>
  <c r="BO106" i="1"/>
  <c r="FN106" i="1"/>
  <c r="BY106" i="1"/>
  <c r="FP106" i="1"/>
  <c r="DE106" i="1"/>
  <c r="AD106" i="1"/>
  <c r="CP106" i="1"/>
  <c r="FB106" i="1"/>
  <c r="AE106" i="1"/>
  <c r="CQ106" i="1"/>
  <c r="FC106" i="1"/>
  <c r="AF106" i="1"/>
  <c r="CR106" i="1"/>
  <c r="FD106" i="1"/>
  <c r="BH106" i="1"/>
  <c r="FG106" i="1"/>
  <c r="BW106" i="1"/>
  <c r="FV106" i="1"/>
  <c r="CL106" i="1"/>
  <c r="R106" i="1"/>
  <c r="FY106" i="1"/>
  <c r="FF106" i="1"/>
  <c r="EP106" i="1"/>
  <c r="GE106" i="1"/>
  <c r="CO106" i="1"/>
  <c r="E106" i="1"/>
  <c r="EQ106" i="1"/>
  <c r="AS106" i="1"/>
  <c r="DL106" i="1"/>
  <c r="AL106" i="1"/>
  <c r="CX106" i="1"/>
  <c r="FJ106" i="1"/>
  <c r="AM106" i="1"/>
  <c r="CY106" i="1"/>
  <c r="FK106" i="1"/>
  <c r="AN106" i="1"/>
  <c r="CZ106" i="1"/>
  <c r="FL106" i="1"/>
  <c r="BV106" i="1"/>
  <c r="FU106" i="1"/>
  <c r="CK106" i="1"/>
  <c r="GG106" i="1"/>
  <c r="CW106" i="1"/>
  <c r="AO106" i="1"/>
  <c r="S106" i="1"/>
  <c r="GC106" i="1"/>
  <c r="FM106" i="1"/>
  <c r="AB106" i="1"/>
  <c r="EA106" i="1"/>
  <c r="BQ106" i="1"/>
  <c r="Q106" i="1"/>
  <c r="FQ106" i="1"/>
  <c r="D106" i="1"/>
  <c r="AT106" i="1"/>
  <c r="DF106" i="1"/>
  <c r="FR106" i="1"/>
  <c r="AU106" i="1"/>
  <c r="DG106" i="1"/>
  <c r="FS106" i="1"/>
  <c r="AV106" i="1"/>
  <c r="DH106" i="1"/>
  <c r="FT106" i="1"/>
  <c r="CG106" i="1"/>
  <c r="GF106" i="1"/>
  <c r="CV106" i="1"/>
  <c r="L106" i="1"/>
  <c r="DK106" i="1"/>
  <c r="BF106" i="1"/>
  <c r="AP106" i="1"/>
  <c r="T106" i="1"/>
  <c r="GD106" i="1"/>
  <c r="BE106" i="1"/>
  <c r="FA106" i="1"/>
  <c r="EC106" i="1"/>
  <c r="CF106" i="1"/>
  <c r="B106" i="1"/>
  <c r="F106" i="1"/>
  <c r="BR106" i="1"/>
  <c r="ED106" i="1"/>
  <c r="G106" i="1"/>
  <c r="BS106" i="1"/>
  <c r="EE106" i="1"/>
  <c r="H106" i="1"/>
  <c r="BT106" i="1"/>
  <c r="EF106" i="1"/>
  <c r="U106" i="1"/>
  <c r="DT106" i="1"/>
  <c r="AJ106" i="1"/>
  <c r="EI106" i="1"/>
  <c r="AY106" i="1"/>
  <c r="EX106" i="1"/>
  <c r="DQ106" i="1"/>
  <c r="DA106" i="1"/>
  <c r="CE106" i="1"/>
  <c r="CM106" i="1"/>
  <c r="EZ106" i="1"/>
  <c r="CS106" i="1"/>
  <c r="EG106" i="1"/>
  <c r="FO106" i="1"/>
  <c r="DC106" i="1"/>
  <c r="BB106" i="1"/>
  <c r="DN106" i="1"/>
  <c r="FZ106" i="1"/>
  <c r="BC106" i="1"/>
  <c r="DO106" i="1"/>
  <c r="GA106" i="1"/>
  <c r="BD106" i="1"/>
  <c r="DP106" i="1"/>
  <c r="GB106" i="1"/>
  <c r="CU106" i="1"/>
  <c r="K106" i="1"/>
  <c r="DJ106" i="1"/>
  <c r="Z106" i="1"/>
  <c r="DY106" i="1"/>
  <c r="CC106" i="1"/>
  <c r="BG106" i="1"/>
  <c r="AQ106" i="1"/>
  <c r="AA106" i="1"/>
  <c r="CN106" i="1"/>
  <c r="AG106" i="1"/>
  <c r="I106" i="1"/>
  <c r="ER106" i="1"/>
  <c r="AZ106" i="1"/>
  <c r="DX106" i="1"/>
  <c r="DU106" i="1"/>
  <c r="CT106" i="1"/>
  <c r="BN106" i="1"/>
  <c r="DZ106" i="1"/>
  <c r="BU106" i="1"/>
  <c r="AH106" i="1"/>
  <c r="A107" i="1"/>
  <c r="BJ106" i="1"/>
  <c r="DV106" i="1"/>
  <c r="GH106" i="1"/>
  <c r="BK106" i="1"/>
  <c r="DW106" i="1"/>
  <c r="GI106" i="1"/>
  <c r="BL106" i="1"/>
  <c r="J106" i="1"/>
  <c r="DI106" i="1"/>
  <c r="Y106" i="1"/>
  <c r="AK106" i="1"/>
  <c r="EJ106" i="1"/>
  <c r="CD106" i="1"/>
  <c r="BA106" i="1"/>
  <c r="BP106" i="1"/>
  <c r="FX106" i="1"/>
  <c r="GK296" i="1" l="1"/>
  <c r="CT297" i="1"/>
  <c r="U297" i="1"/>
  <c r="BP297" i="1"/>
  <c r="AH297" i="1"/>
  <c r="GA297" i="1"/>
  <c r="EC297" i="1"/>
  <c r="CD297" i="1"/>
  <c r="DW297" i="1"/>
  <c r="DZ297" i="1"/>
  <c r="AG297" i="1"/>
  <c r="DJ297" i="1"/>
  <c r="BC297" i="1"/>
  <c r="EZ297" i="1"/>
  <c r="AJ297" i="1"/>
  <c r="G297" i="1"/>
  <c r="BE297" i="1"/>
  <c r="AK297" i="1"/>
  <c r="AA297" i="1"/>
  <c r="CE297" i="1"/>
  <c r="BL297" i="1"/>
  <c r="DY297" i="1"/>
  <c r="AY297" i="1"/>
  <c r="L297" i="1"/>
  <c r="EJ297" i="1"/>
  <c r="BK297" i="1"/>
  <c r="BN297" i="1"/>
  <c r="CN297" i="1"/>
  <c r="K297" i="1"/>
  <c r="FZ297" i="1"/>
  <c r="CM297" i="1"/>
  <c r="DT297" i="1"/>
  <c r="ED297" i="1"/>
  <c r="GD297" i="1"/>
  <c r="CU297" i="1"/>
  <c r="BR297" i="1"/>
  <c r="DV297" i="1"/>
  <c r="AQ297" i="1"/>
  <c r="EF297" i="1"/>
  <c r="F297" i="1"/>
  <c r="DH297" i="1"/>
  <c r="DI297" i="1"/>
  <c r="BJ297" i="1"/>
  <c r="DX297" i="1"/>
  <c r="BG297" i="1"/>
  <c r="DP297" i="1"/>
  <c r="DC297" i="1"/>
  <c r="DQ297" i="1"/>
  <c r="BT297" i="1"/>
  <c r="BF297" i="1"/>
  <c r="AV297" i="1"/>
  <c r="Y297" i="1"/>
  <c r="DU297" i="1"/>
  <c r="GB297" i="1"/>
  <c r="BB297" i="1"/>
  <c r="DA297" i="1"/>
  <c r="AP297" i="1"/>
  <c r="FX297" i="1"/>
  <c r="J297" i="1"/>
  <c r="AZ297" i="1"/>
  <c r="CC297" i="1"/>
  <c r="BD297" i="1"/>
  <c r="FO297" i="1"/>
  <c r="EX297" i="1"/>
  <c r="H297" i="1"/>
  <c r="CF297" i="1"/>
  <c r="DK297" i="1"/>
  <c r="GH297" i="1"/>
  <c r="DN297" i="1"/>
  <c r="ER297" i="1"/>
  <c r="EG297" i="1"/>
  <c r="EE297" i="1"/>
  <c r="BA297" i="1"/>
  <c r="GI297" i="1"/>
  <c r="BU297" i="1"/>
  <c r="I297" i="1"/>
  <c r="Z297" i="1"/>
  <c r="DO297" i="1"/>
  <c r="CS297" i="1"/>
  <c r="EI297" i="1"/>
  <c r="BS297" i="1"/>
  <c r="FA297" i="1"/>
  <c r="CV297" i="1"/>
  <c r="AU297" i="1"/>
  <c r="FQ297" i="1"/>
  <c r="AO297" i="1"/>
  <c r="AN297" i="1"/>
  <c r="AS297" i="1"/>
  <c r="R297" i="1"/>
  <c r="AF297" i="1"/>
  <c r="FP297" i="1"/>
  <c r="FW297" i="1"/>
  <c r="X297" i="1"/>
  <c r="AR297" i="1"/>
  <c r="FI297" i="1"/>
  <c r="P297" i="1"/>
  <c r="EA297" i="1"/>
  <c r="T297" i="1"/>
  <c r="FT297" i="1"/>
  <c r="AT297" i="1"/>
  <c r="GC297" i="1"/>
  <c r="FL297" i="1"/>
  <c r="AL297" i="1"/>
  <c r="FF297" i="1"/>
  <c r="FD297" i="1"/>
  <c r="AD297" i="1"/>
  <c r="EO297" i="1"/>
  <c r="EV297" i="1"/>
  <c r="V297" i="1"/>
  <c r="DR297" i="1"/>
  <c r="EN297" i="1"/>
  <c r="N297" i="1"/>
  <c r="S297" i="1"/>
  <c r="CZ297" i="1"/>
  <c r="DL297" i="1"/>
  <c r="FY297" i="1"/>
  <c r="CR297" i="1"/>
  <c r="DE297" i="1"/>
  <c r="GL297" i="1" s="1"/>
  <c r="FE297" i="1"/>
  <c r="CJ297" i="1"/>
  <c r="DD297" i="1"/>
  <c r="EK297" i="1"/>
  <c r="CB297" i="1"/>
  <c r="FS297" i="1"/>
  <c r="Q297" i="1"/>
  <c r="CW297" i="1"/>
  <c r="FK297" i="1"/>
  <c r="EQ297" i="1"/>
  <c r="CL297" i="1"/>
  <c r="FC297" i="1"/>
  <c r="BY297" i="1"/>
  <c r="BX297" i="1"/>
  <c r="EU297" i="1"/>
  <c r="M297" i="1"/>
  <c r="BM297" i="1"/>
  <c r="EM297" i="1"/>
  <c r="DG297" i="1"/>
  <c r="GN297" i="1" s="1"/>
  <c r="BQ297" i="1"/>
  <c r="GG297" i="1"/>
  <c r="CY297" i="1"/>
  <c r="E297" i="1"/>
  <c r="FV297" i="1"/>
  <c r="CQ297" i="1"/>
  <c r="FN297" i="1"/>
  <c r="FH297" i="1"/>
  <c r="CI297" i="1"/>
  <c r="EB297" i="1"/>
  <c r="EW297" i="1"/>
  <c r="CA297" i="1"/>
  <c r="CK297" i="1"/>
  <c r="AM297" i="1"/>
  <c r="CO297" i="1"/>
  <c r="BW297" i="1"/>
  <c r="AE297" i="1"/>
  <c r="BO297" i="1"/>
  <c r="BI297" i="1"/>
  <c r="W297" i="1"/>
  <c r="AC297" i="1"/>
  <c r="AX297" i="1"/>
  <c r="O297" i="1"/>
  <c r="GF297" i="1"/>
  <c r="FR297" i="1"/>
  <c r="AB297" i="1"/>
  <c r="FU297" i="1"/>
  <c r="FJ297" i="1"/>
  <c r="GE297" i="1"/>
  <c r="FG297" i="1"/>
  <c r="FB297" i="1"/>
  <c r="EY297" i="1"/>
  <c r="ES297" i="1"/>
  <c r="ET297" i="1"/>
  <c r="DM297" i="1"/>
  <c r="EH297" i="1"/>
  <c r="EL297" i="1"/>
  <c r="CG297" i="1"/>
  <c r="DF297" i="1"/>
  <c r="GM297" i="1" s="1"/>
  <c r="FM297" i="1"/>
  <c r="BV297" i="1"/>
  <c r="CX297" i="1"/>
  <c r="EP297" i="1"/>
  <c r="BH297" i="1"/>
  <c r="CP297" i="1"/>
  <c r="DS297" i="1"/>
  <c r="AW297" i="1"/>
  <c r="CH297" i="1"/>
  <c r="DB297" i="1"/>
  <c r="AI297" i="1"/>
  <c r="BZ297" i="1"/>
  <c r="R107" i="1"/>
  <c r="DF107" i="1"/>
  <c r="CJ107" i="1"/>
  <c r="AX107" i="1"/>
  <c r="AI107" i="1"/>
  <c r="CU107" i="1"/>
  <c r="FG107" i="1"/>
  <c r="AR107" i="1"/>
  <c r="DD107" i="1"/>
  <c r="FP107" i="1"/>
  <c r="AS107" i="1"/>
  <c r="DE107" i="1"/>
  <c r="FQ107" i="1"/>
  <c r="CA107" i="1"/>
  <c r="FZ107" i="1"/>
  <c r="DA107" i="1"/>
  <c r="Q107" i="1"/>
  <c r="DP107" i="1"/>
  <c r="BE107" i="1"/>
  <c r="AL107" i="1"/>
  <c r="V107" i="1"/>
  <c r="GC107" i="1"/>
  <c r="BS107" i="1"/>
  <c r="EF107" i="1"/>
  <c r="J107" i="1"/>
  <c r="EV107" i="1"/>
  <c r="DW107" i="1"/>
  <c r="GD107" i="1"/>
  <c r="AY107" i="1"/>
  <c r="DK107" i="1"/>
  <c r="FW107" i="1"/>
  <c r="BH107" i="1"/>
  <c r="DT107" i="1"/>
  <c r="GF107" i="1"/>
  <c r="BI107" i="1"/>
  <c r="DU107" i="1"/>
  <c r="GG107" i="1"/>
  <c r="CZ107" i="1"/>
  <c r="AD107" i="1"/>
  <c r="DZ107" i="1"/>
  <c r="AP107" i="1"/>
  <c r="EO107" i="1"/>
  <c r="CS107" i="1"/>
  <c r="BZ107" i="1"/>
  <c r="BJ107" i="1"/>
  <c r="EE107" i="1"/>
  <c r="I107" i="1"/>
  <c r="ET107" i="1"/>
  <c r="CK107" i="1"/>
  <c r="AV107" i="1"/>
  <c r="BG107" i="1"/>
  <c r="GE107" i="1"/>
  <c r="EB107" i="1"/>
  <c r="E107" i="1"/>
  <c r="EC107" i="1"/>
  <c r="DN107" i="1"/>
  <c r="EN107" i="1"/>
  <c r="FC107" i="1"/>
  <c r="CT107" i="1"/>
  <c r="CR107" i="1"/>
  <c r="AU107" i="1"/>
  <c r="W107" i="1"/>
  <c r="FT107" i="1"/>
  <c r="BO107" i="1"/>
  <c r="L107" i="1"/>
  <c r="EJ107" i="1"/>
  <c r="BY107" i="1"/>
  <c r="Z107" i="1"/>
  <c r="BC107" i="1"/>
  <c r="BR107" i="1"/>
  <c r="EG107" i="1"/>
  <c r="CX107" i="1"/>
  <c r="H107" i="1"/>
  <c r="CI107" i="1"/>
  <c r="GI107" i="1"/>
  <c r="CE107" i="1"/>
  <c r="AB107" i="1"/>
  <c r="EZ107" i="1"/>
  <c r="CO107" i="1"/>
  <c r="BB107" i="1"/>
  <c r="CB107" i="1"/>
  <c r="CQ107" i="1"/>
  <c r="FU107" i="1"/>
  <c r="G107" i="1"/>
  <c r="EP107" i="1"/>
  <c r="DI107" i="1"/>
  <c r="AQ107" i="1"/>
  <c r="DC107" i="1"/>
  <c r="FO107" i="1"/>
  <c r="AZ107" i="1"/>
  <c r="DL107" i="1"/>
  <c r="FX107" i="1"/>
  <c r="BA107" i="1"/>
  <c r="DM107" i="1"/>
  <c r="FY107" i="1"/>
  <c r="CL107" i="1"/>
  <c r="P107" i="1"/>
  <c r="DO107" i="1"/>
  <c r="AE107" i="1"/>
  <c r="ED107" i="1"/>
  <c r="BV107" i="1"/>
  <c r="BF107" i="1"/>
  <c r="AM107" i="1"/>
  <c r="AF107" i="1"/>
  <c r="CY107" i="1"/>
  <c r="FR107" i="1"/>
  <c r="CH107" i="1"/>
  <c r="Y107" i="1"/>
  <c r="B107" i="1"/>
  <c r="GH107" i="1"/>
  <c r="BL107" i="1"/>
  <c r="DS107" i="1"/>
  <c r="BP107" i="1"/>
  <c r="BQ107" i="1"/>
  <c r="O107" i="1"/>
  <c r="AO107" i="1"/>
  <c r="BD107" i="1"/>
  <c r="DJ107" i="1"/>
  <c r="CD107" i="1"/>
  <c r="FK107" i="1"/>
  <c r="EW107" i="1"/>
  <c r="A108" i="1"/>
  <c r="EA107" i="1"/>
  <c r="BX107" i="1"/>
  <c r="M107" i="1"/>
  <c r="EK107" i="1"/>
  <c r="DY107" i="1"/>
  <c r="FB107" i="1"/>
  <c r="FN107" i="1"/>
  <c r="DQ107" i="1"/>
  <c r="DX107" i="1"/>
  <c r="BU107" i="1"/>
  <c r="DH107" i="1"/>
  <c r="S107" i="1"/>
  <c r="EQ107" i="1"/>
  <c r="CN107" i="1"/>
  <c r="AC107" i="1"/>
  <c r="FA107" i="1"/>
  <c r="EX107" i="1"/>
  <c r="GA107" i="1"/>
  <c r="N107" i="1"/>
  <c r="FE107" i="1"/>
  <c r="EL107" i="1"/>
  <c r="BT107" i="1"/>
  <c r="X107" i="1"/>
  <c r="BK107" i="1"/>
  <c r="AA107" i="1"/>
  <c r="CM107" i="1"/>
  <c r="EY107" i="1"/>
  <c r="AJ107" i="1"/>
  <c r="CV107" i="1"/>
  <c r="FH107" i="1"/>
  <c r="AK107" i="1"/>
  <c r="CW107" i="1"/>
  <c r="FI107" i="1"/>
  <c r="BM107" i="1"/>
  <c r="FL107" i="1"/>
  <c r="CP107" i="1"/>
  <c r="F107" i="1"/>
  <c r="DB107" i="1"/>
  <c r="AH107" i="1"/>
  <c r="FV107" i="1"/>
  <c r="FF107" i="1"/>
  <c r="AG107" i="1"/>
  <c r="FS107" i="1"/>
  <c r="DV107" i="1"/>
  <c r="K107" i="1"/>
  <c r="BW107" i="1"/>
  <c r="EI107" i="1"/>
  <c r="T107" i="1"/>
  <c r="CF107" i="1"/>
  <c r="ER107" i="1"/>
  <c r="U107" i="1"/>
  <c r="CG107" i="1"/>
  <c r="ES107" i="1"/>
  <c r="AN107" i="1"/>
  <c r="EM107" i="1"/>
  <c r="BN107" i="1"/>
  <c r="FM107" i="1"/>
  <c r="CC107" i="1"/>
  <c r="GB107" i="1"/>
  <c r="FD107" i="1"/>
  <c r="EH107" i="1"/>
  <c r="DR107" i="1"/>
  <c r="FJ107" i="1"/>
  <c r="AT107" i="1"/>
  <c r="DG107" i="1"/>
  <c r="EU107" i="1"/>
  <c r="D107" i="1"/>
  <c r="AW107" i="1"/>
  <c r="GK297" i="1" l="1"/>
  <c r="ES298" i="1"/>
  <c r="GB298" i="1"/>
  <c r="U298" i="1"/>
  <c r="FS298" i="1"/>
  <c r="FL298" i="1"/>
  <c r="EY298" i="1"/>
  <c r="N298" i="1"/>
  <c r="DH298" i="1"/>
  <c r="GN298" i="1" s="1"/>
  <c r="M298" i="1"/>
  <c r="BD298" i="1"/>
  <c r="BV298" i="1"/>
  <c r="BA298" i="1"/>
  <c r="EP298" i="1"/>
  <c r="AB298" i="1"/>
  <c r="BC298" i="1"/>
  <c r="AU298" i="1"/>
  <c r="EB298" i="1"/>
  <c r="BJ298" i="1"/>
  <c r="GG298" i="1"/>
  <c r="AY298" i="1"/>
  <c r="V298" i="1"/>
  <c r="FQ298" i="1"/>
  <c r="AI298" i="1"/>
  <c r="EU298" i="1"/>
  <c r="CC298" i="1"/>
  <c r="ER298" i="1"/>
  <c r="AG298" i="1"/>
  <c r="BM298" i="1"/>
  <c r="CM298" i="1"/>
  <c r="GA298" i="1"/>
  <c r="BU298" i="1"/>
  <c r="BX298" i="1"/>
  <c r="AO298" i="1"/>
  <c r="Y298" i="1"/>
  <c r="ED298" i="1"/>
  <c r="FX298" i="1"/>
  <c r="G298" i="1"/>
  <c r="CE298" i="1"/>
  <c r="Z298" i="1"/>
  <c r="CR298" i="1"/>
  <c r="GE298" i="1"/>
  <c r="BZ298" i="1"/>
  <c r="DU298" i="1"/>
  <c r="GD298" i="1"/>
  <c r="AL298" i="1"/>
  <c r="DE298" i="1"/>
  <c r="AX298" i="1"/>
  <c r="CF298" i="1"/>
  <c r="FF298" i="1"/>
  <c r="FI298" i="1"/>
  <c r="AA298" i="1"/>
  <c r="EX298" i="1"/>
  <c r="DX298" i="1"/>
  <c r="EA298" i="1"/>
  <c r="O298" i="1"/>
  <c r="CH298" i="1"/>
  <c r="AE298" i="1"/>
  <c r="DL298" i="1"/>
  <c r="FU298" i="1"/>
  <c r="GI298" i="1"/>
  <c r="BY298" i="1"/>
  <c r="CT298" i="1"/>
  <c r="BG298" i="1"/>
  <c r="CS298" i="1"/>
  <c r="BI298" i="1"/>
  <c r="DW298" i="1"/>
  <c r="BE298" i="1"/>
  <c r="AS298" i="1"/>
  <c r="CJ298" i="1"/>
  <c r="FM298" i="1"/>
  <c r="AT298" i="1"/>
  <c r="BN298" i="1"/>
  <c r="T298" i="1"/>
  <c r="FV298" i="1"/>
  <c r="CW298" i="1"/>
  <c r="BK298" i="1"/>
  <c r="FA298" i="1"/>
  <c r="DQ298" i="1"/>
  <c r="BQ298" i="1"/>
  <c r="FR298" i="1"/>
  <c r="DO298" i="1"/>
  <c r="AZ298" i="1"/>
  <c r="CQ298" i="1"/>
  <c r="CI298" i="1"/>
  <c r="EJ298" i="1"/>
  <c r="FC298" i="1"/>
  <c r="AV298" i="1"/>
  <c r="EO298" i="1"/>
  <c r="GF298" i="1"/>
  <c r="EV298" i="1"/>
  <c r="DP298" i="1"/>
  <c r="FP298" i="1"/>
  <c r="DF298" i="1"/>
  <c r="GL298" i="1" s="1"/>
  <c r="EH298" i="1"/>
  <c r="FJ298" i="1"/>
  <c r="EM298" i="1"/>
  <c r="EI298" i="1"/>
  <c r="AH298" i="1"/>
  <c r="AK298" i="1"/>
  <c r="X298" i="1"/>
  <c r="AC298" i="1"/>
  <c r="FN298" i="1"/>
  <c r="EW298" i="1"/>
  <c r="BP298" i="1"/>
  <c r="CY298" i="1"/>
  <c r="P298" i="1"/>
  <c r="FO298" i="1"/>
  <c r="CB298" i="1"/>
  <c r="H298" i="1"/>
  <c r="L298" i="1"/>
  <c r="EN298" i="1"/>
  <c r="CK298" i="1"/>
  <c r="AP298" i="1"/>
  <c r="DT298" i="1"/>
  <c r="J298" i="1"/>
  <c r="Q298" i="1"/>
  <c r="DD298" i="1"/>
  <c r="R298" i="1"/>
  <c r="DG298" i="1"/>
  <c r="GM298" i="1" s="1"/>
  <c r="DR298" i="1"/>
  <c r="AN298" i="1"/>
  <c r="BW298" i="1"/>
  <c r="DB298" i="1"/>
  <c r="FH298" i="1"/>
  <c r="BT298" i="1"/>
  <c r="CN298" i="1"/>
  <c r="FB298" i="1"/>
  <c r="FK298" i="1"/>
  <c r="DS298" i="1"/>
  <c r="AF298" i="1"/>
  <c r="CL298" i="1"/>
  <c r="DC298" i="1"/>
  <c r="BB298" i="1"/>
  <c r="CX298" i="1"/>
  <c r="BO298" i="1"/>
  <c r="DN298" i="1"/>
  <c r="ET298" i="1"/>
  <c r="DZ298" i="1"/>
  <c r="BH298" i="1"/>
  <c r="EF298" i="1"/>
  <c r="DA298" i="1"/>
  <c r="AR298" i="1"/>
  <c r="K298" i="1"/>
  <c r="F298" i="1"/>
  <c r="CV298" i="1"/>
  <c r="EL298" i="1"/>
  <c r="EQ298" i="1"/>
  <c r="DY298" i="1"/>
  <c r="CD298" i="1"/>
  <c r="BL298" i="1"/>
  <c r="AM298" i="1"/>
  <c r="FY298" i="1"/>
  <c r="AQ298" i="1"/>
  <c r="CO298" i="1"/>
  <c r="EG298" i="1"/>
  <c r="FT298" i="1"/>
  <c r="EC298" i="1"/>
  <c r="I298" i="1"/>
  <c r="AD298" i="1"/>
  <c r="FW298" i="1"/>
  <c r="BS298" i="1"/>
  <c r="FZ298" i="1"/>
  <c r="FG298" i="1"/>
  <c r="AW298" i="1"/>
  <c r="FD298" i="1"/>
  <c r="CG298" i="1"/>
  <c r="DV298" i="1"/>
  <c r="CP298" i="1"/>
  <c r="AJ298" i="1"/>
  <c r="FE298" i="1"/>
  <c r="S298" i="1"/>
  <c r="EK298" i="1"/>
  <c r="DJ298" i="1"/>
  <c r="GH298" i="1"/>
  <c r="BF298" i="1"/>
  <c r="DM298" i="1"/>
  <c r="DI298" i="1"/>
  <c r="EZ298" i="1"/>
  <c r="BR298" i="1"/>
  <c r="W298" i="1"/>
  <c r="E298" i="1"/>
  <c r="EE298" i="1"/>
  <c r="CZ298" i="1"/>
  <c r="DK298" i="1"/>
  <c r="GC298" i="1"/>
  <c r="CA298" i="1"/>
  <c r="CU298" i="1"/>
  <c r="P108" i="1"/>
  <c r="CB108" i="1"/>
  <c r="EN108" i="1"/>
  <c r="Y108" i="1"/>
  <c r="CK108" i="1"/>
  <c r="EW108" i="1"/>
  <c r="AH108" i="1"/>
  <c r="CT108" i="1"/>
  <c r="FF108" i="1"/>
  <c r="BG108" i="1"/>
  <c r="FC108" i="1"/>
  <c r="BS108" i="1"/>
  <c r="FR108" i="1"/>
  <c r="CH108" i="1"/>
  <c r="GG108" i="1"/>
  <c r="EZ108" i="1"/>
  <c r="EJ108" i="1"/>
  <c r="DN108" i="1"/>
  <c r="DC108" i="1"/>
  <c r="FP108" i="1"/>
  <c r="AZ108" i="1"/>
  <c r="AB108" i="1"/>
  <c r="FK108" i="1"/>
  <c r="DW108" i="1"/>
  <c r="X108" i="1"/>
  <c r="CJ108" i="1"/>
  <c r="EV108" i="1"/>
  <c r="AG108" i="1"/>
  <c r="CS108" i="1"/>
  <c r="FE108" i="1"/>
  <c r="AP108" i="1"/>
  <c r="DB108" i="1"/>
  <c r="FN108" i="1"/>
  <c r="BR108" i="1"/>
  <c r="FQ108" i="1"/>
  <c r="CG108" i="1"/>
  <c r="GF108" i="1"/>
  <c r="CV108" i="1"/>
  <c r="M108" i="1"/>
  <c r="FW108" i="1"/>
  <c r="FA108" i="1"/>
  <c r="EK108" i="1"/>
  <c r="EL108" i="1"/>
  <c r="S108" i="1"/>
  <c r="CI108" i="1"/>
  <c r="CN108" i="1"/>
  <c r="BJ108" i="1"/>
  <c r="EA108" i="1"/>
  <c r="AF108" i="1"/>
  <c r="CR108" i="1"/>
  <c r="FD108" i="1"/>
  <c r="AO108" i="1"/>
  <c r="DA108" i="1"/>
  <c r="FM108" i="1"/>
  <c r="AX108" i="1"/>
  <c r="DJ108" i="1"/>
  <c r="FV108" i="1"/>
  <c r="CF108" i="1"/>
  <c r="GE108" i="1"/>
  <c r="CU108" i="1"/>
  <c r="K108" i="1"/>
  <c r="DG108" i="1"/>
  <c r="AD108" i="1"/>
  <c r="N108" i="1"/>
  <c r="FX108" i="1"/>
  <c r="FB108" i="1"/>
  <c r="FO108" i="1"/>
  <c r="AY108" i="1"/>
  <c r="DO108" i="1"/>
  <c r="FI108" i="1"/>
  <c r="GH108" i="1"/>
  <c r="EB108" i="1"/>
  <c r="AN108" i="1"/>
  <c r="CZ108" i="1"/>
  <c r="FL108" i="1"/>
  <c r="AW108" i="1"/>
  <c r="DI108" i="1"/>
  <c r="FU108" i="1"/>
  <c r="BF108" i="1"/>
  <c r="DR108" i="1"/>
  <c r="GD108" i="1"/>
  <c r="CQ108" i="1"/>
  <c r="G108" i="1"/>
  <c r="DF108" i="1"/>
  <c r="V108" i="1"/>
  <c r="DU108" i="1"/>
  <c r="BA108" i="1"/>
  <c r="AK108" i="1"/>
  <c r="O108" i="1"/>
  <c r="FY108" i="1"/>
  <c r="L108" i="1"/>
  <c r="CE108" i="1"/>
  <c r="EU108" i="1"/>
  <c r="AC108" i="1"/>
  <c r="BK108" i="1"/>
  <c r="B108" i="1"/>
  <c r="AV108" i="1"/>
  <c r="DH108" i="1"/>
  <c r="FT108" i="1"/>
  <c r="BE108" i="1"/>
  <c r="DQ108" i="1"/>
  <c r="GC108" i="1"/>
  <c r="BN108" i="1"/>
  <c r="DZ108" i="1"/>
  <c r="F108" i="1"/>
  <c r="DE108" i="1"/>
  <c r="U108" i="1"/>
  <c r="DT108" i="1"/>
  <c r="AJ108" i="1"/>
  <c r="EI108" i="1"/>
  <c r="BX108" i="1"/>
  <c r="BB108" i="1"/>
  <c r="AL108" i="1"/>
  <c r="D108" i="1"/>
  <c r="AR108" i="1"/>
  <c r="DK108" i="1"/>
  <c r="GA108" i="1"/>
  <c r="CX108" i="1"/>
  <c r="GI108" i="1"/>
  <c r="BD108" i="1"/>
  <c r="DP108" i="1"/>
  <c r="GB108" i="1"/>
  <c r="BM108" i="1"/>
  <c r="DY108" i="1"/>
  <c r="J108" i="1"/>
  <c r="BV108" i="1"/>
  <c r="EH108" i="1"/>
  <c r="T108" i="1"/>
  <c r="DS108" i="1"/>
  <c r="AI108" i="1"/>
  <c r="EE108" i="1"/>
  <c r="AU108" i="1"/>
  <c r="ET108" i="1"/>
  <c r="CO108" i="1"/>
  <c r="BY108" i="1"/>
  <c r="BC108" i="1"/>
  <c r="E108" i="1"/>
  <c r="CA108" i="1"/>
  <c r="EQ108" i="1"/>
  <c r="AA108" i="1"/>
  <c r="FJ108" i="1"/>
  <c r="BO108" i="1"/>
  <c r="EM108" i="1"/>
  <c r="A109" i="1"/>
  <c r="BL108" i="1"/>
  <c r="DX108" i="1"/>
  <c r="I108" i="1"/>
  <c r="BU108" i="1"/>
  <c r="EG108" i="1"/>
  <c r="R108" i="1"/>
  <c r="CD108" i="1"/>
  <c r="EP108" i="1"/>
  <c r="AE108" i="1"/>
  <c r="ED108" i="1"/>
  <c r="AT108" i="1"/>
  <c r="ES108" i="1"/>
  <c r="BI108" i="1"/>
  <c r="FH108" i="1"/>
  <c r="DL108" i="1"/>
  <c r="CP108" i="1"/>
  <c r="BZ108" i="1"/>
  <c r="AQ108" i="1"/>
  <c r="DD108" i="1"/>
  <c r="FZ108" i="1"/>
  <c r="CM108" i="1"/>
  <c r="AM108" i="1"/>
  <c r="BP108" i="1"/>
  <c r="H108" i="1"/>
  <c r="BT108" i="1"/>
  <c r="EF108" i="1"/>
  <c r="Q108" i="1"/>
  <c r="CC108" i="1"/>
  <c r="EO108" i="1"/>
  <c r="Z108" i="1"/>
  <c r="CL108" i="1"/>
  <c r="EX108" i="1"/>
  <c r="AS108" i="1"/>
  <c r="ER108" i="1"/>
  <c r="BH108" i="1"/>
  <c r="FG108" i="1"/>
  <c r="BW108" i="1"/>
  <c r="FS108" i="1"/>
  <c r="EC108" i="1"/>
  <c r="DM108" i="1"/>
  <c r="CW108" i="1"/>
  <c r="BQ108" i="1"/>
  <c r="W108" i="1"/>
  <c r="EY108" i="1"/>
  <c r="CY108" i="1"/>
  <c r="DV108" i="1"/>
  <c r="GK298" i="1" l="1"/>
  <c r="DV299" i="1"/>
  <c r="FH299" i="1"/>
  <c r="BV299" i="1"/>
  <c r="BW299" i="1"/>
  <c r="EO299" i="1"/>
  <c r="BI299" i="1"/>
  <c r="FJ299" i="1"/>
  <c r="W299" i="1"/>
  <c r="BH299" i="1"/>
  <c r="Q299" i="1"/>
  <c r="DD299" i="1"/>
  <c r="AT299" i="1"/>
  <c r="I299" i="1"/>
  <c r="EQ299" i="1"/>
  <c r="EE299" i="1"/>
  <c r="BM299" i="1"/>
  <c r="Z299" i="1"/>
  <c r="CO299" i="1"/>
  <c r="ER299" i="1"/>
  <c r="EF299" i="1"/>
  <c r="ED299" i="1"/>
  <c r="CA299" i="1"/>
  <c r="GB299" i="1"/>
  <c r="BT299" i="1"/>
  <c r="AE299" i="1"/>
  <c r="E299" i="1"/>
  <c r="DS299" i="1"/>
  <c r="DM299" i="1"/>
  <c r="EX299" i="1"/>
  <c r="H299" i="1"/>
  <c r="CP299" i="1"/>
  <c r="EP299" i="1"/>
  <c r="BC299" i="1"/>
  <c r="AM299" i="1"/>
  <c r="R299" i="1"/>
  <c r="BQ299" i="1"/>
  <c r="AQ299" i="1"/>
  <c r="DX299" i="1"/>
  <c r="AI299" i="1"/>
  <c r="CW299" i="1"/>
  <c r="AS299" i="1"/>
  <c r="BZ299" i="1"/>
  <c r="BL299" i="1"/>
  <c r="DP299" i="1"/>
  <c r="EC299" i="1"/>
  <c r="CL299" i="1"/>
  <c r="BP299" i="1"/>
  <c r="DL299" i="1"/>
  <c r="CD299" i="1"/>
  <c r="EM299" i="1"/>
  <c r="BY299" i="1"/>
  <c r="EH299" i="1"/>
  <c r="FS299" i="1"/>
  <c r="BO299" i="1"/>
  <c r="CY299" i="1"/>
  <c r="CM299" i="1"/>
  <c r="EG299" i="1"/>
  <c r="ET299" i="1"/>
  <c r="EY299" i="1"/>
  <c r="FG299" i="1"/>
  <c r="CC299" i="1"/>
  <c r="FZ299" i="1"/>
  <c r="ES299" i="1"/>
  <c r="BU299" i="1"/>
  <c r="AA299" i="1"/>
  <c r="AU299" i="1"/>
  <c r="DY299" i="1"/>
  <c r="AR299" i="1"/>
  <c r="U299" i="1"/>
  <c r="AL299" i="1"/>
  <c r="GI299" i="1"/>
  <c r="CX299" i="1"/>
  <c r="J299" i="1"/>
  <c r="EI299" i="1"/>
  <c r="GC299" i="1"/>
  <c r="AC299" i="1"/>
  <c r="DU299" i="1"/>
  <c r="FU299" i="1"/>
  <c r="FI299" i="1"/>
  <c r="DG299" i="1"/>
  <c r="GL299" i="1" s="1"/>
  <c r="FM299" i="1"/>
  <c r="CN299" i="1"/>
  <c r="CV299" i="1"/>
  <c r="FE299" i="1"/>
  <c r="AB299" i="1"/>
  <c r="CH299" i="1"/>
  <c r="EW299" i="1"/>
  <c r="GA299" i="1"/>
  <c r="AJ299" i="1"/>
  <c r="DQ299" i="1"/>
  <c r="EU299" i="1"/>
  <c r="V299" i="1"/>
  <c r="DI299" i="1"/>
  <c r="GN299" i="1" s="1"/>
  <c r="DO299" i="1"/>
  <c r="K299" i="1"/>
  <c r="DA299" i="1"/>
  <c r="CI299" i="1"/>
  <c r="GF299" i="1"/>
  <c r="CS299" i="1"/>
  <c r="AZ299" i="1"/>
  <c r="FR299" i="1"/>
  <c r="CK299" i="1"/>
  <c r="DK299" i="1"/>
  <c r="DT299" i="1"/>
  <c r="BE299" i="1"/>
  <c r="CE299" i="1"/>
  <c r="DF299" i="1"/>
  <c r="AW299" i="1"/>
  <c r="AY299" i="1"/>
  <c r="CU299" i="1"/>
  <c r="AO299" i="1"/>
  <c r="S299" i="1"/>
  <c r="CG299" i="1"/>
  <c r="AG299" i="1"/>
  <c r="FP299" i="1"/>
  <c r="BS299" i="1"/>
  <c r="Y299" i="1"/>
  <c r="FT299" i="1"/>
  <c r="L299" i="1"/>
  <c r="G299" i="1"/>
  <c r="FL299" i="1"/>
  <c r="FO299" i="1"/>
  <c r="GE299" i="1"/>
  <c r="FD299" i="1"/>
  <c r="EL299" i="1"/>
  <c r="FQ299" i="1"/>
  <c r="EV299" i="1"/>
  <c r="DC299" i="1"/>
  <c r="FC299" i="1"/>
  <c r="EN299" i="1"/>
  <c r="DE299" i="1"/>
  <c r="DH299" i="1"/>
  <c r="GM299" i="1" s="1"/>
  <c r="FY299" i="1"/>
  <c r="CQ299" i="1"/>
  <c r="CZ299" i="1"/>
  <c r="FB299" i="1"/>
  <c r="CF299" i="1"/>
  <c r="CR299" i="1"/>
  <c r="EK299" i="1"/>
  <c r="BR299" i="1"/>
  <c r="CJ299" i="1"/>
  <c r="DN299" i="1"/>
  <c r="BG299" i="1"/>
  <c r="CB299" i="1"/>
  <c r="F299" i="1"/>
  <c r="AV299" i="1"/>
  <c r="O299" i="1"/>
  <c r="GD299" i="1"/>
  <c r="AN299" i="1"/>
  <c r="FX299" i="1"/>
  <c r="FV299" i="1"/>
  <c r="AF299" i="1"/>
  <c r="FA299" i="1"/>
  <c r="FN299" i="1"/>
  <c r="X299" i="1"/>
  <c r="EJ299" i="1"/>
  <c r="FF299" i="1"/>
  <c r="P299" i="1"/>
  <c r="T299" i="1"/>
  <c r="BD299" i="1"/>
  <c r="BB299" i="1"/>
  <c r="DZ299" i="1"/>
  <c r="AK299" i="1"/>
  <c r="DR299" i="1"/>
  <c r="EB299" i="1"/>
  <c r="N299" i="1"/>
  <c r="DJ299" i="1"/>
  <c r="EA299" i="1"/>
  <c r="FW299" i="1"/>
  <c r="DB299" i="1"/>
  <c r="DW299" i="1"/>
  <c r="EZ299" i="1"/>
  <c r="CT299" i="1"/>
  <c r="BX299" i="1"/>
  <c r="BN299" i="1"/>
  <c r="BK299" i="1"/>
  <c r="BA299" i="1"/>
  <c r="BF299" i="1"/>
  <c r="GH299" i="1"/>
  <c r="AD299" i="1"/>
  <c r="AX299" i="1"/>
  <c r="BJ299" i="1"/>
  <c r="M299" i="1"/>
  <c r="AP299" i="1"/>
  <c r="FK299" i="1"/>
  <c r="GG299" i="1"/>
  <c r="AH299" i="1"/>
  <c r="M109" i="1"/>
  <c r="BY109" i="1"/>
  <c r="EK109" i="1"/>
  <c r="N109" i="1"/>
  <c r="BZ109" i="1"/>
  <c r="EL109" i="1"/>
  <c r="O109" i="1"/>
  <c r="CA109" i="1"/>
  <c r="EM109" i="1"/>
  <c r="Y109" i="1"/>
  <c r="DX109" i="1"/>
  <c r="AY109" i="1"/>
  <c r="EX109" i="1"/>
  <c r="CB109" i="1"/>
  <c r="FX109" i="1"/>
  <c r="EV109" i="1"/>
  <c r="EF109" i="1"/>
  <c r="DP109" i="1"/>
  <c r="EQ109" i="1"/>
  <c r="X109" i="1"/>
  <c r="CT109" i="1"/>
  <c r="DB109" i="1"/>
  <c r="EA109" i="1"/>
  <c r="CC109" i="1"/>
  <c r="U109" i="1"/>
  <c r="CG109" i="1"/>
  <c r="ES109" i="1"/>
  <c r="V109" i="1"/>
  <c r="CH109" i="1"/>
  <c r="ET109" i="1"/>
  <c r="W109" i="1"/>
  <c r="CI109" i="1"/>
  <c r="EU109" i="1"/>
  <c r="AJ109" i="1"/>
  <c r="EI109" i="1"/>
  <c r="BM109" i="1"/>
  <c r="FL109" i="1"/>
  <c r="CM109" i="1"/>
  <c r="I109" i="1"/>
  <c r="FP109" i="1"/>
  <c r="EZ109" i="1"/>
  <c r="EG109" i="1"/>
  <c r="GC109" i="1"/>
  <c r="BG109" i="1"/>
  <c r="DT109" i="1"/>
  <c r="FN109" i="1"/>
  <c r="EH109" i="1"/>
  <c r="CD109" i="1"/>
  <c r="AC109" i="1"/>
  <c r="CO109" i="1"/>
  <c r="FA109" i="1"/>
  <c r="AD109" i="1"/>
  <c r="CP109" i="1"/>
  <c r="FB109" i="1"/>
  <c r="AE109" i="1"/>
  <c r="CQ109" i="1"/>
  <c r="FC109" i="1"/>
  <c r="AX109" i="1"/>
  <c r="EW109" i="1"/>
  <c r="BX109" i="1"/>
  <c r="FW109" i="1"/>
  <c r="DA109" i="1"/>
  <c r="AF109" i="1"/>
  <c r="J109" i="1"/>
  <c r="FT109" i="1"/>
  <c r="FD109" i="1"/>
  <c r="T109" i="1"/>
  <c r="CJ109" i="1"/>
  <c r="FF109" i="1"/>
  <c r="AQ109" i="1"/>
  <c r="D109" i="1"/>
  <c r="B109" i="1"/>
  <c r="AK109" i="1"/>
  <c r="CW109" i="1"/>
  <c r="FI109" i="1"/>
  <c r="AL109" i="1"/>
  <c r="CX109" i="1"/>
  <c r="FJ109" i="1"/>
  <c r="AM109" i="1"/>
  <c r="CY109" i="1"/>
  <c r="FK109" i="1"/>
  <c r="BL109" i="1"/>
  <c r="FH109" i="1"/>
  <c r="CL109" i="1"/>
  <c r="P109" i="1"/>
  <c r="DL109" i="1"/>
  <c r="AW109" i="1"/>
  <c r="AG109" i="1"/>
  <c r="Q109" i="1"/>
  <c r="FU109" i="1"/>
  <c r="BF109" i="1"/>
  <c r="DS109" i="1"/>
  <c r="GF109" i="1"/>
  <c r="DC109" i="1"/>
  <c r="H109" i="1"/>
  <c r="BP109" i="1"/>
  <c r="AS109" i="1"/>
  <c r="DE109" i="1"/>
  <c r="FQ109" i="1"/>
  <c r="AT109" i="1"/>
  <c r="DF109" i="1"/>
  <c r="FR109" i="1"/>
  <c r="AU109" i="1"/>
  <c r="DG109" i="1"/>
  <c r="FS109" i="1"/>
  <c r="BW109" i="1"/>
  <c r="FV109" i="1"/>
  <c r="CZ109" i="1"/>
  <c r="AA109" i="1"/>
  <c r="DZ109" i="1"/>
  <c r="BT109" i="1"/>
  <c r="BD109" i="1"/>
  <c r="AH109" i="1"/>
  <c r="S109" i="1"/>
  <c r="CF109" i="1"/>
  <c r="FE109" i="1"/>
  <c r="AI109" i="1"/>
  <c r="FO109" i="1"/>
  <c r="EO109" i="1"/>
  <c r="E109" i="1"/>
  <c r="BQ109" i="1"/>
  <c r="EC109" i="1"/>
  <c r="F109" i="1"/>
  <c r="BR109" i="1"/>
  <c r="ED109" i="1"/>
  <c r="G109" i="1"/>
  <c r="BS109" i="1"/>
  <c r="EE109" i="1"/>
  <c r="K109" i="1"/>
  <c r="DJ109" i="1"/>
  <c r="AN109" i="1"/>
  <c r="EJ109" i="1"/>
  <c r="BN109" i="1"/>
  <c r="FM109" i="1"/>
  <c r="EB109" i="1"/>
  <c r="DI109" i="1"/>
  <c r="CS109" i="1"/>
  <c r="DQ109" i="1"/>
  <c r="GD109" i="1"/>
  <c r="BH109" i="1"/>
  <c r="AP109" i="1"/>
  <c r="GB109" i="1"/>
  <c r="BO109" i="1"/>
  <c r="BA109" i="1"/>
  <c r="DM109" i="1"/>
  <c r="FY109" i="1"/>
  <c r="BB109" i="1"/>
  <c r="DN109" i="1"/>
  <c r="FZ109" i="1"/>
  <c r="BC109" i="1"/>
  <c r="DO109" i="1"/>
  <c r="GA109" i="1"/>
  <c r="CK109" i="1"/>
  <c r="L109" i="1"/>
  <c r="DK109" i="1"/>
  <c r="AO109" i="1"/>
  <c r="EN109" i="1"/>
  <c r="CN109" i="1"/>
  <c r="BU109" i="1"/>
  <c r="BE109" i="1"/>
  <c r="AV109" i="1"/>
  <c r="DR109" i="1"/>
  <c r="GE109" i="1"/>
  <c r="CU109" i="1"/>
  <c r="AR109" i="1"/>
  <c r="R109" i="1"/>
  <c r="A110" i="1"/>
  <c r="BI109" i="1"/>
  <c r="DU109" i="1"/>
  <c r="GG109" i="1"/>
  <c r="BJ109" i="1"/>
  <c r="DV109" i="1"/>
  <c r="GH109" i="1"/>
  <c r="BK109" i="1"/>
  <c r="DW109" i="1"/>
  <c r="GI109" i="1"/>
  <c r="CV109" i="1"/>
  <c r="Z109" i="1"/>
  <c r="DY109" i="1"/>
  <c r="AZ109" i="1"/>
  <c r="EY109" i="1"/>
  <c r="DH109" i="1"/>
  <c r="CR109" i="1"/>
  <c r="BV109" i="1"/>
  <c r="CE109" i="1"/>
  <c r="ER109" i="1"/>
  <c r="AB109" i="1"/>
  <c r="FG109" i="1"/>
  <c r="DD109" i="1"/>
  <c r="EP109" i="1"/>
  <c r="GK299" i="1" l="1"/>
  <c r="DO300" i="1"/>
  <c r="AU300" i="1"/>
  <c r="R300" i="1"/>
  <c r="G300" i="1"/>
  <c r="FR300" i="1"/>
  <c r="FJ300" i="1"/>
  <c r="DA300" i="1"/>
  <c r="CM300" i="1"/>
  <c r="CB300" i="1"/>
  <c r="AB300" i="1"/>
  <c r="DY300" i="1"/>
  <c r="BJ300" i="1"/>
  <c r="GE300" i="1"/>
  <c r="DK300" i="1"/>
  <c r="BB300" i="1"/>
  <c r="GD300" i="1"/>
  <c r="AN300" i="1"/>
  <c r="F300" i="1"/>
  <c r="CF300" i="1"/>
  <c r="FV300" i="1"/>
  <c r="FQ300" i="1"/>
  <c r="BF300" i="1"/>
  <c r="FH300" i="1"/>
  <c r="FI300" i="1"/>
  <c r="BU300" i="1"/>
  <c r="H300" i="1"/>
  <c r="BK300" i="1"/>
  <c r="Z300" i="1"/>
  <c r="DQ300" i="1"/>
  <c r="BL300" i="1"/>
  <c r="BO300" i="1"/>
  <c r="AM300" i="1"/>
  <c r="CN300" i="1"/>
  <c r="ER300" i="1"/>
  <c r="DR300" i="1"/>
  <c r="FY300" i="1"/>
  <c r="EC300" i="1"/>
  <c r="DE300" i="1"/>
  <c r="FD300" i="1"/>
  <c r="DU300" i="1"/>
  <c r="CK300" i="1"/>
  <c r="K300" i="1"/>
  <c r="AH300" i="1"/>
  <c r="AS300" i="1"/>
  <c r="FK300" i="1"/>
  <c r="AK300" i="1"/>
  <c r="FT300" i="1"/>
  <c r="DW300" i="1"/>
  <c r="EB300" i="1"/>
  <c r="BT300" i="1"/>
  <c r="EP300" i="1"/>
  <c r="GB300" i="1"/>
  <c r="GG300" i="1"/>
  <c r="L300" i="1"/>
  <c r="DJ300" i="1"/>
  <c r="GN300" i="1" s="1"/>
  <c r="S300" i="1"/>
  <c r="BW300" i="1"/>
  <c r="FU300" i="1"/>
  <c r="CW300" i="1"/>
  <c r="CE300" i="1"/>
  <c r="CV300" i="1"/>
  <c r="AV300" i="1"/>
  <c r="DM300" i="1"/>
  <c r="CS300" i="1"/>
  <c r="BQ300" i="1"/>
  <c r="FS300" i="1"/>
  <c r="Q300" i="1"/>
  <c r="BV300" i="1"/>
  <c r="GI300" i="1"/>
  <c r="BI300" i="1"/>
  <c r="BE300" i="1"/>
  <c r="GA300" i="1"/>
  <c r="BA300" i="1"/>
  <c r="DI300" i="1"/>
  <c r="GM300" i="1" s="1"/>
  <c r="EE300" i="1"/>
  <c r="E300" i="1"/>
  <c r="BD300" i="1"/>
  <c r="BS300" i="1"/>
  <c r="AW300" i="1"/>
  <c r="BC300" i="1"/>
  <c r="FO300" i="1"/>
  <c r="DC300" i="1"/>
  <c r="AQ300" i="1"/>
  <c r="FN300" i="1"/>
  <c r="ET300" i="1"/>
  <c r="EL300" i="1"/>
  <c r="EY300" i="1"/>
  <c r="GH300" i="1"/>
  <c r="AR300" i="1"/>
  <c r="EN300" i="1"/>
  <c r="FZ300" i="1"/>
  <c r="AP300" i="1"/>
  <c r="BN300" i="1"/>
  <c r="ED300" i="1"/>
  <c r="AI300" i="1"/>
  <c r="AA300" i="1"/>
  <c r="DF300" i="1"/>
  <c r="GF300" i="1"/>
  <c r="P300" i="1"/>
  <c r="CX300" i="1"/>
  <c r="CR300" i="1"/>
  <c r="EO300" i="1"/>
  <c r="DH300" i="1"/>
  <c r="GL300" i="1" s="1"/>
  <c r="FM300" i="1"/>
  <c r="DZ300" i="1"/>
  <c r="DL300" i="1"/>
  <c r="FB300" i="1"/>
  <c r="DB300" i="1"/>
  <c r="DD300" i="1"/>
  <c r="FG300" i="1"/>
  <c r="AZ300" i="1"/>
  <c r="DV300" i="1"/>
  <c r="CU300" i="1"/>
  <c r="AO300" i="1"/>
  <c r="DN300" i="1"/>
  <c r="BH300" i="1"/>
  <c r="EJ300" i="1"/>
  <c r="BR300" i="1"/>
  <c r="FE300" i="1"/>
  <c r="CZ300" i="1"/>
  <c r="AT300" i="1"/>
  <c r="DS300" i="1"/>
  <c r="CL300" i="1"/>
  <c r="AL300" i="1"/>
  <c r="FF300" i="1"/>
  <c r="FW300" i="1"/>
  <c r="CP300" i="1"/>
  <c r="DT300" i="1"/>
  <c r="FL300" i="1"/>
  <c r="CH300" i="1"/>
  <c r="CT300" i="1"/>
  <c r="EX300" i="1"/>
  <c r="BZ300" i="1"/>
  <c r="CJ300" i="1"/>
  <c r="BX300" i="1"/>
  <c r="AD300" i="1"/>
  <c r="BG300" i="1"/>
  <c r="BM300" i="1"/>
  <c r="V300" i="1"/>
  <c r="X300" i="1"/>
  <c r="AY300" i="1"/>
  <c r="N300" i="1"/>
  <c r="T300" i="1"/>
  <c r="EW300" i="1"/>
  <c r="FA300" i="1"/>
  <c r="GC300" i="1"/>
  <c r="EI300" i="1"/>
  <c r="ES300" i="1"/>
  <c r="EQ300" i="1"/>
  <c r="DX300" i="1"/>
  <c r="EK300" i="1"/>
  <c r="AX300" i="1"/>
  <c r="CO300" i="1"/>
  <c r="EG300" i="1"/>
  <c r="AJ300" i="1"/>
  <c r="CG300" i="1"/>
  <c r="DP300" i="1"/>
  <c r="Y300" i="1"/>
  <c r="BY300" i="1"/>
  <c r="FC300" i="1"/>
  <c r="AC300" i="1"/>
  <c r="EZ300" i="1"/>
  <c r="EU300" i="1"/>
  <c r="U300" i="1"/>
  <c r="EF300" i="1"/>
  <c r="EM300" i="1"/>
  <c r="M300" i="1"/>
  <c r="DG300" i="1"/>
  <c r="BP300" i="1"/>
  <c r="AG300" i="1"/>
  <c r="CY300" i="1"/>
  <c r="J300" i="1"/>
  <c r="CQ300" i="1"/>
  <c r="CD300" i="1"/>
  <c r="FP300" i="1"/>
  <c r="CI300" i="1"/>
  <c r="CC300" i="1"/>
  <c r="EV300" i="1"/>
  <c r="CA300" i="1"/>
  <c r="AF300" i="1"/>
  <c r="AE300" i="1"/>
  <c r="EH300" i="1"/>
  <c r="I300" i="1"/>
  <c r="W300" i="1"/>
  <c r="EA300" i="1"/>
  <c r="FX300" i="1"/>
  <c r="O300" i="1"/>
  <c r="Z110" i="1"/>
  <c r="CL110" i="1"/>
  <c r="EX110" i="1"/>
  <c r="AI110" i="1"/>
  <c r="CU110" i="1"/>
  <c r="FG110" i="1"/>
  <c r="AR110" i="1"/>
  <c r="DD110" i="1"/>
  <c r="FP110" i="1"/>
  <c r="BQ110" i="1"/>
  <c r="FM110" i="1"/>
  <c r="CC110" i="1"/>
  <c r="GB110" i="1"/>
  <c r="CR110" i="1"/>
  <c r="H110" i="1"/>
  <c r="FL110" i="1"/>
  <c r="DY110" i="1"/>
  <c r="DI110" i="1"/>
  <c r="FE110" i="1"/>
  <c r="BL110" i="1"/>
  <c r="FK110" i="1"/>
  <c r="DN110" i="1"/>
  <c r="D110" i="1"/>
  <c r="O110" i="1"/>
  <c r="AH110" i="1"/>
  <c r="CT110" i="1"/>
  <c r="FF110" i="1"/>
  <c r="AQ110" i="1"/>
  <c r="DC110" i="1"/>
  <c r="FO110" i="1"/>
  <c r="AZ110" i="1"/>
  <c r="DL110" i="1"/>
  <c r="FX110" i="1"/>
  <c r="CB110" i="1"/>
  <c r="GA110" i="1"/>
  <c r="CQ110" i="1"/>
  <c r="G110" i="1"/>
  <c r="DF110" i="1"/>
  <c r="Y110" i="1"/>
  <c r="GI110" i="1"/>
  <c r="EV110" i="1"/>
  <c r="EF110" i="1"/>
  <c r="GH110" i="1"/>
  <c r="CX110" i="1"/>
  <c r="AN110" i="1"/>
  <c r="FZ110" i="1"/>
  <c r="CI110" i="1"/>
  <c r="FA110" i="1"/>
  <c r="AP110" i="1"/>
  <c r="DB110" i="1"/>
  <c r="FN110" i="1"/>
  <c r="AY110" i="1"/>
  <c r="DK110" i="1"/>
  <c r="FW110" i="1"/>
  <c r="BH110" i="1"/>
  <c r="DT110" i="1"/>
  <c r="GF110" i="1"/>
  <c r="CP110" i="1"/>
  <c r="F110" i="1"/>
  <c r="DE110" i="1"/>
  <c r="U110" i="1"/>
  <c r="DQ110" i="1"/>
  <c r="AV110" i="1"/>
  <c r="I110" i="1"/>
  <c r="FS110" i="1"/>
  <c r="EW110" i="1"/>
  <c r="AK110" i="1"/>
  <c r="EG110" i="1"/>
  <c r="CZ110" i="1"/>
  <c r="BI110" i="1"/>
  <c r="N110" i="1"/>
  <c r="B110" i="1"/>
  <c r="BF110" i="1"/>
  <c r="GD110" i="1"/>
  <c r="BO110" i="1"/>
  <c r="L110" i="1"/>
  <c r="BX110" i="1"/>
  <c r="P110" i="1"/>
  <c r="DO110" i="1"/>
  <c r="ED110" i="1"/>
  <c r="ES110" i="1"/>
  <c r="CJ110" i="1"/>
  <c r="AG110" i="1"/>
  <c r="X110" i="1"/>
  <c r="AM110" i="1"/>
  <c r="GG110" i="1"/>
  <c r="AX110" i="1"/>
  <c r="DJ110" i="1"/>
  <c r="FV110" i="1"/>
  <c r="BG110" i="1"/>
  <c r="DS110" i="1"/>
  <c r="GE110" i="1"/>
  <c r="BP110" i="1"/>
  <c r="EB110" i="1"/>
  <c r="E110" i="1"/>
  <c r="DA110" i="1"/>
  <c r="Q110" i="1"/>
  <c r="DP110" i="1"/>
  <c r="AF110" i="1"/>
  <c r="EE110" i="1"/>
  <c r="BM110" i="1"/>
  <c r="AC110" i="1"/>
  <c r="M110" i="1"/>
  <c r="FT110" i="1"/>
  <c r="BK110" i="1"/>
  <c r="FJ110" i="1"/>
  <c r="FU110" i="1"/>
  <c r="DU110" i="1"/>
  <c r="EL110" i="1"/>
  <c r="J110" i="1"/>
  <c r="BV110" i="1"/>
  <c r="EH110" i="1"/>
  <c r="S110" i="1"/>
  <c r="CE110" i="1"/>
  <c r="EQ110" i="1"/>
  <c r="AB110" i="1"/>
  <c r="CN110" i="1"/>
  <c r="EZ110" i="1"/>
  <c r="AO110" i="1"/>
  <c r="EN110" i="1"/>
  <c r="BD110" i="1"/>
  <c r="FC110" i="1"/>
  <c r="BS110" i="1"/>
  <c r="FR110" i="1"/>
  <c r="DX110" i="1"/>
  <c r="CK110" i="1"/>
  <c r="BU110" i="1"/>
  <c r="CS110" i="1"/>
  <c r="FI110" i="1"/>
  <c r="CY110" i="1"/>
  <c r="FY110" i="1"/>
  <c r="CA110" i="1"/>
  <c r="EM110" i="1"/>
  <c r="R110" i="1"/>
  <c r="CD110" i="1"/>
  <c r="EP110" i="1"/>
  <c r="AA110" i="1"/>
  <c r="CM110" i="1"/>
  <c r="EY110" i="1"/>
  <c r="AJ110" i="1"/>
  <c r="CV110" i="1"/>
  <c r="FH110" i="1"/>
  <c r="BC110" i="1"/>
  <c r="FB110" i="1"/>
  <c r="BR110" i="1"/>
  <c r="FQ110" i="1"/>
  <c r="CG110" i="1"/>
  <c r="GC110" i="1"/>
  <c r="EU110" i="1"/>
  <c r="DH110" i="1"/>
  <c r="CO110" i="1"/>
  <c r="DV110" i="1"/>
  <c r="AL110" i="1"/>
  <c r="EK110" i="1"/>
  <c r="BB110" i="1"/>
  <c r="CH110" i="1"/>
  <c r="ET110" i="1"/>
  <c r="DR110" i="1"/>
  <c r="EA110" i="1"/>
  <c r="EJ110" i="1"/>
  <c r="AE110" i="1"/>
  <c r="AT110" i="1"/>
  <c r="AW110" i="1"/>
  <c r="CW110" i="1"/>
  <c r="AU110" i="1"/>
  <c r="V110" i="1"/>
  <c r="A111" i="1"/>
  <c r="BN110" i="1"/>
  <c r="DZ110" i="1"/>
  <c r="K110" i="1"/>
  <c r="BW110" i="1"/>
  <c r="EI110" i="1"/>
  <c r="T110" i="1"/>
  <c r="CF110" i="1"/>
  <c r="ER110" i="1"/>
  <c r="AD110" i="1"/>
  <c r="EC110" i="1"/>
  <c r="AS110" i="1"/>
  <c r="EO110" i="1"/>
  <c r="BE110" i="1"/>
  <c r="FD110" i="1"/>
  <c r="DG110" i="1"/>
  <c r="BT110" i="1"/>
  <c r="BA110" i="1"/>
  <c r="BJ110" i="1"/>
  <c r="DW110" i="1"/>
  <c r="BY110" i="1"/>
  <c r="DM110" i="1"/>
  <c r="BZ110" i="1"/>
  <c r="W110" i="1"/>
  <c r="GK300" i="1" l="1"/>
  <c r="EC301" i="1"/>
  <c r="BR301" i="1"/>
  <c r="EA301" i="1"/>
  <c r="AO301" i="1"/>
  <c r="N301" i="1"/>
  <c r="BY301" i="1"/>
  <c r="EO301" i="1"/>
  <c r="BW301" i="1"/>
  <c r="AW301" i="1"/>
  <c r="BB301" i="1"/>
  <c r="CG301" i="1"/>
  <c r="EY301" i="1"/>
  <c r="FY301" i="1"/>
  <c r="BS301" i="1"/>
  <c r="AT301" i="1"/>
  <c r="EK301" i="1"/>
  <c r="FQ301" i="1"/>
  <c r="CM301" i="1"/>
  <c r="CY301" i="1"/>
  <c r="FC301" i="1"/>
  <c r="CE301" i="1"/>
  <c r="FJ301" i="1"/>
  <c r="DP301" i="1"/>
  <c r="BG301" i="1"/>
  <c r="CJ301" i="1"/>
  <c r="GD301" i="1"/>
  <c r="EW301" i="1"/>
  <c r="CP301" i="1"/>
  <c r="DB301" i="1"/>
  <c r="EF301" i="1"/>
  <c r="CB301" i="1"/>
  <c r="CT301" i="1"/>
  <c r="AS301" i="1"/>
  <c r="DZ301" i="1"/>
  <c r="AA301" i="1"/>
  <c r="BA301" i="1"/>
  <c r="AD301" i="1"/>
  <c r="BN301" i="1"/>
  <c r="EJ301" i="1"/>
  <c r="DV301" i="1"/>
  <c r="FB301" i="1"/>
  <c r="EP301" i="1"/>
  <c r="CS301" i="1"/>
  <c r="EN301" i="1"/>
  <c r="EH301" i="1"/>
  <c r="FT301" i="1"/>
  <c r="DA301" i="1"/>
  <c r="DJ301" i="1"/>
  <c r="GM301" i="1" s="1"/>
  <c r="ED301" i="1"/>
  <c r="I301" i="1"/>
  <c r="DT301" i="1"/>
  <c r="FA301" i="1"/>
  <c r="GI301" i="1"/>
  <c r="DL301" i="1"/>
  <c r="BJ301" i="1"/>
  <c r="FI301" i="1"/>
  <c r="BC301" i="1"/>
  <c r="BV301" i="1"/>
  <c r="DO301" i="1"/>
  <c r="BH301" i="1"/>
  <c r="AZ301" i="1"/>
  <c r="W301" i="1"/>
  <c r="DG301" i="1"/>
  <c r="CF301" i="1"/>
  <c r="V301" i="1"/>
  <c r="DR301" i="1"/>
  <c r="DH301" i="1"/>
  <c r="FH301" i="1"/>
  <c r="R301" i="1"/>
  <c r="CK301" i="1"/>
  <c r="EZ301" i="1"/>
  <c r="J301" i="1"/>
  <c r="K301" i="1"/>
  <c r="AE301" i="1"/>
  <c r="BD301" i="1"/>
  <c r="BT301" i="1"/>
  <c r="CD301" i="1"/>
  <c r="M301" i="1"/>
  <c r="AX301" i="1"/>
  <c r="AV301" i="1"/>
  <c r="Y301" i="1"/>
  <c r="BZ301" i="1"/>
  <c r="FD301" i="1"/>
  <c r="T301" i="1"/>
  <c r="AU301" i="1"/>
  <c r="ET301" i="1"/>
  <c r="EU301" i="1"/>
  <c r="CV301" i="1"/>
  <c r="EM301" i="1"/>
  <c r="DX301" i="1"/>
  <c r="CN301" i="1"/>
  <c r="EL301" i="1"/>
  <c r="BM301" i="1"/>
  <c r="DW301" i="1"/>
  <c r="AL301" i="1"/>
  <c r="ER301" i="1"/>
  <c r="CO301" i="1"/>
  <c r="BU301" i="1"/>
  <c r="E301" i="1"/>
  <c r="CI301" i="1"/>
  <c r="DM301" i="1"/>
  <c r="BE301" i="1"/>
  <c r="EI301" i="1"/>
  <c r="CW301" i="1"/>
  <c r="CH301" i="1"/>
  <c r="GC301" i="1"/>
  <c r="AJ301" i="1"/>
  <c r="CA301" i="1"/>
  <c r="FR301" i="1"/>
  <c r="AB301" i="1"/>
  <c r="DU301" i="1"/>
  <c r="EE301" i="1"/>
  <c r="GE301" i="1"/>
  <c r="X301" i="1"/>
  <c r="L301" i="1"/>
  <c r="EG301" i="1"/>
  <c r="DE301" i="1"/>
  <c r="AY301" i="1"/>
  <c r="CX301" i="1"/>
  <c r="CQ301" i="1"/>
  <c r="AC301" i="1"/>
  <c r="EB301" i="1"/>
  <c r="GG301" i="1"/>
  <c r="P301" i="1"/>
  <c r="BI301" i="1"/>
  <c r="DQ301" i="1"/>
  <c r="FW301" i="1"/>
  <c r="FZ301" i="1"/>
  <c r="DF301" i="1"/>
  <c r="BP301" i="1"/>
  <c r="AM301" i="1"/>
  <c r="BX301" i="1"/>
  <c r="CZ301" i="1"/>
  <c r="U301" i="1"/>
  <c r="DK301" i="1"/>
  <c r="GN301" i="1" s="1"/>
  <c r="AN301" i="1"/>
  <c r="G301" i="1"/>
  <c r="DC301" i="1"/>
  <c r="AQ301" i="1"/>
  <c r="EQ301" i="1"/>
  <c r="FU301" i="1"/>
  <c r="AF301" i="1"/>
  <c r="DS301" i="1"/>
  <c r="AG301" i="1"/>
  <c r="BO301" i="1"/>
  <c r="AK301" i="1"/>
  <c r="F301" i="1"/>
  <c r="FN301" i="1"/>
  <c r="GH301" i="1"/>
  <c r="GA301" i="1"/>
  <c r="FF301" i="1"/>
  <c r="S301" i="1"/>
  <c r="BK301" i="1"/>
  <c r="Q301" i="1"/>
  <c r="FV301" i="1"/>
  <c r="ES301" i="1"/>
  <c r="BF301" i="1"/>
  <c r="FS301" i="1"/>
  <c r="GF301" i="1"/>
  <c r="AP301" i="1"/>
  <c r="EV301" i="1"/>
  <c r="FX301" i="1"/>
  <c r="AH301" i="1"/>
  <c r="DY301" i="1"/>
  <c r="FP301" i="1"/>
  <c r="Z301" i="1"/>
  <c r="O301" i="1"/>
  <c r="FL301" i="1"/>
  <c r="DD301" i="1"/>
  <c r="H301" i="1"/>
  <c r="AR301" i="1"/>
  <c r="FO301" i="1"/>
  <c r="DN301" i="1"/>
  <c r="CR301" i="1"/>
  <c r="FG301" i="1"/>
  <c r="FK301" i="1"/>
  <c r="GB301" i="1"/>
  <c r="CU301" i="1"/>
  <c r="BL301" i="1"/>
  <c r="CC301" i="1"/>
  <c r="AI301" i="1"/>
  <c r="FE301" i="1"/>
  <c r="FM301" i="1"/>
  <c r="EX301" i="1"/>
  <c r="DI301" i="1"/>
  <c r="GL301" i="1" s="1"/>
  <c r="BQ301" i="1"/>
  <c r="CL301" i="1"/>
  <c r="O111" i="1"/>
  <c r="CA111" i="1"/>
  <c r="EM111" i="1"/>
  <c r="P111" i="1"/>
  <c r="CB111" i="1"/>
  <c r="EN111" i="1"/>
  <c r="Y111" i="1"/>
  <c r="CK111" i="1"/>
  <c r="EW111" i="1"/>
  <c r="AT111" i="1"/>
  <c r="ES111" i="1"/>
  <c r="BI111" i="1"/>
  <c r="FH111" i="1"/>
  <c r="BX111" i="1"/>
  <c r="FW111" i="1"/>
  <c r="EQ111" i="1"/>
  <c r="DD111" i="1"/>
  <c r="CN111" i="1"/>
  <c r="ED111" i="1"/>
  <c r="BZ111" i="1"/>
  <c r="EP111" i="1"/>
  <c r="BG111" i="1"/>
  <c r="T111" i="1"/>
  <c r="CO111" i="1"/>
  <c r="W111" i="1"/>
  <c r="CI111" i="1"/>
  <c r="EU111" i="1"/>
  <c r="X111" i="1"/>
  <c r="CJ111" i="1"/>
  <c r="EV111" i="1"/>
  <c r="AG111" i="1"/>
  <c r="CS111" i="1"/>
  <c r="FE111" i="1"/>
  <c r="BH111" i="1"/>
  <c r="FG111" i="1"/>
  <c r="BW111" i="1"/>
  <c r="FV111" i="1"/>
  <c r="CL111" i="1"/>
  <c r="GH111" i="1"/>
  <c r="FN111" i="1"/>
  <c r="EA111" i="1"/>
  <c r="DE111" i="1"/>
  <c r="M111" i="1"/>
  <c r="DL111" i="1"/>
  <c r="FY111" i="1"/>
  <c r="DS111" i="1"/>
  <c r="FA111" i="1"/>
  <c r="CP111" i="1"/>
  <c r="AE111" i="1"/>
  <c r="CQ111" i="1"/>
  <c r="FC111" i="1"/>
  <c r="AF111" i="1"/>
  <c r="CR111" i="1"/>
  <c r="FD111" i="1"/>
  <c r="AO111" i="1"/>
  <c r="DA111" i="1"/>
  <c r="FM111" i="1"/>
  <c r="BV111" i="1"/>
  <c r="FR111" i="1"/>
  <c r="CH111" i="1"/>
  <c r="GG111" i="1"/>
  <c r="CW111" i="1"/>
  <c r="AA111" i="1"/>
  <c r="GE111" i="1"/>
  <c r="ER111" i="1"/>
  <c r="EB111" i="1"/>
  <c r="AP111" i="1"/>
  <c r="EL111" i="1"/>
  <c r="BB111" i="1"/>
  <c r="FZ111" i="1"/>
  <c r="AD111" i="1"/>
  <c r="CT111" i="1"/>
  <c r="FL111" i="1"/>
  <c r="FU111" i="1"/>
  <c r="GF111" i="1"/>
  <c r="L111" i="1"/>
  <c r="AR111" i="1"/>
  <c r="E111" i="1"/>
  <c r="EY111" i="1"/>
  <c r="FX111" i="1"/>
  <c r="BN111" i="1"/>
  <c r="AU111" i="1"/>
  <c r="FS111" i="1"/>
  <c r="DH111" i="1"/>
  <c r="DQ111" i="1"/>
  <c r="CU111" i="1"/>
  <c r="DJ111" i="1"/>
  <c r="BO111" i="1"/>
  <c r="F111" i="1"/>
  <c r="R111" i="1"/>
  <c r="AH111" i="1"/>
  <c r="CC111" i="1"/>
  <c r="ET111" i="1"/>
  <c r="FI111" i="1"/>
  <c r="BQ111" i="1"/>
  <c r="DM111" i="1"/>
  <c r="CE111" i="1"/>
  <c r="AM111" i="1"/>
  <c r="CY111" i="1"/>
  <c r="FK111" i="1"/>
  <c r="AN111" i="1"/>
  <c r="CZ111" i="1"/>
  <c r="AW111" i="1"/>
  <c r="DI111" i="1"/>
  <c r="CG111" i="1"/>
  <c r="CV111" i="1"/>
  <c r="DK111" i="1"/>
  <c r="FO111" i="1"/>
  <c r="BY111" i="1"/>
  <c r="DN111" i="1"/>
  <c r="FB111" i="1"/>
  <c r="B111" i="1"/>
  <c r="DG111" i="1"/>
  <c r="AV111" i="1"/>
  <c r="BE111" i="1"/>
  <c r="GC111" i="1"/>
  <c r="K111" i="1"/>
  <c r="Z111" i="1"/>
  <c r="AB111" i="1"/>
  <c r="FP111" i="1"/>
  <c r="FJ111" i="1"/>
  <c r="G111" i="1"/>
  <c r="BS111" i="1"/>
  <c r="EE111" i="1"/>
  <c r="H111" i="1"/>
  <c r="BT111" i="1"/>
  <c r="EF111" i="1"/>
  <c r="Q111" i="1"/>
  <c r="EO111" i="1"/>
  <c r="AI111" i="1"/>
  <c r="EH111" i="1"/>
  <c r="BJ111" i="1"/>
  <c r="DZ111" i="1"/>
  <c r="CM111" i="1"/>
  <c r="AQ111" i="1"/>
  <c r="EZ111" i="1"/>
  <c r="FT111" i="1"/>
  <c r="DV111" i="1"/>
  <c r="DB111" i="1"/>
  <c r="EC111" i="1"/>
  <c r="AX111" i="1"/>
  <c r="CX111" i="1"/>
  <c r="FQ111" i="1"/>
  <c r="BC111" i="1"/>
  <c r="DO111" i="1"/>
  <c r="GA111" i="1"/>
  <c r="BD111" i="1"/>
  <c r="DP111" i="1"/>
  <c r="GB111" i="1"/>
  <c r="BM111" i="1"/>
  <c r="DY111" i="1"/>
  <c r="J111" i="1"/>
  <c r="DF111" i="1"/>
  <c r="V111" i="1"/>
  <c r="DU111" i="1"/>
  <c r="AK111" i="1"/>
  <c r="EJ111" i="1"/>
  <c r="CF111" i="1"/>
  <c r="AS111" i="1"/>
  <c r="AC111" i="1"/>
  <c r="AL111" i="1"/>
  <c r="EK111" i="1"/>
  <c r="BA111" i="1"/>
  <c r="BF111" i="1"/>
  <c r="GD111" i="1"/>
  <c r="FF111" i="1"/>
  <c r="A112" i="1"/>
  <c r="BK111" i="1"/>
  <c r="DW111" i="1"/>
  <c r="GI111" i="1"/>
  <c r="BL111" i="1"/>
  <c r="DX111" i="1"/>
  <c r="I111" i="1"/>
  <c r="BU111" i="1"/>
  <c r="EG111" i="1"/>
  <c r="U111" i="1"/>
  <c r="DT111" i="1"/>
  <c r="AJ111" i="1"/>
  <c r="EI111" i="1"/>
  <c r="AY111" i="1"/>
  <c r="EX111" i="1"/>
  <c r="DC111" i="1"/>
  <c r="BP111" i="1"/>
  <c r="AZ111" i="1"/>
  <c r="BR111" i="1"/>
  <c r="N111" i="1"/>
  <c r="CD111" i="1"/>
  <c r="DR111" i="1"/>
  <c r="S111" i="1"/>
  <c r="D111" i="1"/>
  <c r="GK301" i="1" l="1"/>
  <c r="CD302" i="1"/>
  <c r="EI302" i="1"/>
  <c r="BL302" i="1"/>
  <c r="BA302" i="1"/>
  <c r="DU302" i="1"/>
  <c r="BD302" i="1"/>
  <c r="DB302" i="1"/>
  <c r="EH302" i="1"/>
  <c r="BS302" i="1"/>
  <c r="BE302" i="1"/>
  <c r="DK302" i="1"/>
  <c r="GM302" i="1" s="1"/>
  <c r="CY302" i="1"/>
  <c r="AH302" i="1"/>
  <c r="FS302" i="1"/>
  <c r="GF302" i="1"/>
  <c r="AP302" i="1"/>
  <c r="FR302" i="1"/>
  <c r="FC302" i="1"/>
  <c r="M302" i="1"/>
  <c r="FG302" i="1"/>
  <c r="EU302" i="1"/>
  <c r="ED302" i="1"/>
  <c r="ES302" i="1"/>
  <c r="EM302" i="1"/>
  <c r="AY302" i="1"/>
  <c r="EK302" i="1"/>
  <c r="V302" i="1"/>
  <c r="GA302" i="1"/>
  <c r="DV302" i="1"/>
  <c r="AI302" i="1"/>
  <c r="G302" i="1"/>
  <c r="AV302" i="1"/>
  <c r="CV302" i="1"/>
  <c r="AM302" i="1"/>
  <c r="R302" i="1"/>
  <c r="AU302" i="1"/>
  <c r="FU302" i="1"/>
  <c r="EB302" i="1"/>
  <c r="BV302" i="1"/>
  <c r="CQ302" i="1"/>
  <c r="DE302" i="1"/>
  <c r="BH302" i="1"/>
  <c r="CI302" i="1"/>
  <c r="CN302" i="1"/>
  <c r="AT302" i="1"/>
  <c r="CA302" i="1"/>
  <c r="DR302" i="1"/>
  <c r="GI302" i="1"/>
  <c r="DW302" i="1"/>
  <c r="AL302" i="1"/>
  <c r="DF302" i="1"/>
  <c r="DO302" i="1"/>
  <c r="FT302" i="1"/>
  <c r="EO302" i="1"/>
  <c r="FJ302" i="1"/>
  <c r="DG302" i="1"/>
  <c r="CG302" i="1"/>
  <c r="CE302" i="1"/>
  <c r="F302" i="1"/>
  <c r="BN302" i="1"/>
  <c r="FL302" i="1"/>
  <c r="ER302" i="1"/>
  <c r="FM302" i="1"/>
  <c r="AE302" i="1"/>
  <c r="EA302" i="1"/>
  <c r="FE302" i="1"/>
  <c r="W302" i="1"/>
  <c r="DD302" i="1"/>
  <c r="EW302" i="1"/>
  <c r="O302" i="1"/>
  <c r="N302" i="1"/>
  <c r="BR302" i="1"/>
  <c r="AZ302" i="1"/>
  <c r="U302" i="1"/>
  <c r="BK302" i="1"/>
  <c r="AC302" i="1"/>
  <c r="J302" i="1"/>
  <c r="BC302" i="1"/>
  <c r="EZ302" i="1"/>
  <c r="Q302" i="1"/>
  <c r="FP302" i="1"/>
  <c r="DI302" i="1"/>
  <c r="DM302" i="1"/>
  <c r="BO302" i="1"/>
  <c r="FX302" i="1"/>
  <c r="CT302" i="1"/>
  <c r="GE302" i="1"/>
  <c r="DA302" i="1"/>
  <c r="CP302" i="1"/>
  <c r="FN302" i="1"/>
  <c r="CS302" i="1"/>
  <c r="CO302" i="1"/>
  <c r="EQ302" i="1"/>
  <c r="CK302" i="1"/>
  <c r="AJ302" i="1"/>
  <c r="DT302" i="1"/>
  <c r="BP302" i="1"/>
  <c r="EG302" i="1"/>
  <c r="AS302" i="1"/>
  <c r="DY302" i="1"/>
  <c r="FQ302" i="1"/>
  <c r="AQ302" i="1"/>
  <c r="EF302" i="1"/>
  <c r="AB302" i="1"/>
  <c r="FB302" i="1"/>
  <c r="AW302" i="1"/>
  <c r="BQ302" i="1"/>
  <c r="DJ302" i="1"/>
  <c r="GL302" i="1" s="1"/>
  <c r="EY302" i="1"/>
  <c r="AD302" i="1"/>
  <c r="AA302" i="1"/>
  <c r="AO302" i="1"/>
  <c r="FA302" i="1"/>
  <c r="GH302" i="1"/>
  <c r="AG302" i="1"/>
  <c r="T302" i="1"/>
  <c r="FW302" i="1"/>
  <c r="Y302" i="1"/>
  <c r="DC302" i="1"/>
  <c r="BU302" i="1"/>
  <c r="FF302" i="1"/>
  <c r="CF302" i="1"/>
  <c r="BM302" i="1"/>
  <c r="CX302" i="1"/>
  <c r="CM302" i="1"/>
  <c r="BT302" i="1"/>
  <c r="Z302" i="1"/>
  <c r="DN302" i="1"/>
  <c r="CZ302" i="1"/>
  <c r="FI302" i="1"/>
  <c r="CU302" i="1"/>
  <c r="E302" i="1"/>
  <c r="FZ302" i="1"/>
  <c r="CW302" i="1"/>
  <c r="FD302" i="1"/>
  <c r="DS302" i="1"/>
  <c r="CL302" i="1"/>
  <c r="EV302" i="1"/>
  <c r="BG302" i="1"/>
  <c r="BX302" i="1"/>
  <c r="EN302" i="1"/>
  <c r="S302" i="1"/>
  <c r="EX302" i="1"/>
  <c r="I302" i="1"/>
  <c r="GD302" i="1"/>
  <c r="EJ302" i="1"/>
  <c r="GB302" i="1"/>
  <c r="AX302" i="1"/>
  <c r="DZ302" i="1"/>
  <c r="H302" i="1"/>
  <c r="K302" i="1"/>
  <c r="BY302" i="1"/>
  <c r="AN302" i="1"/>
  <c r="ET302" i="1"/>
  <c r="DQ302" i="1"/>
  <c r="AR302" i="1"/>
  <c r="BB302" i="1"/>
  <c r="GG302" i="1"/>
  <c r="CR302" i="1"/>
  <c r="FY302" i="1"/>
  <c r="FV302" i="1"/>
  <c r="CJ302" i="1"/>
  <c r="EP302" i="1"/>
  <c r="FH302" i="1"/>
  <c r="CB302" i="1"/>
  <c r="DX302" i="1"/>
  <c r="BF302" i="1"/>
  <c r="AK302" i="1"/>
  <c r="DP302" i="1"/>
  <c r="EC302" i="1"/>
  <c r="BJ302" i="1"/>
  <c r="EE302" i="1"/>
  <c r="GC302" i="1"/>
  <c r="FO302" i="1"/>
  <c r="FK302" i="1"/>
  <c r="CC302" i="1"/>
  <c r="DH302" i="1"/>
  <c r="L302" i="1"/>
  <c r="EL302" i="1"/>
  <c r="CH302" i="1"/>
  <c r="AF302" i="1"/>
  <c r="DL302" i="1"/>
  <c r="GN302" i="1" s="1"/>
  <c r="BW302" i="1"/>
  <c r="X302" i="1"/>
  <c r="BZ302" i="1"/>
  <c r="BI302" i="1"/>
  <c r="P302" i="1"/>
  <c r="T112" i="1"/>
  <c r="CF112" i="1"/>
  <c r="ER112" i="1"/>
  <c r="U112" i="1"/>
  <c r="CG112" i="1"/>
  <c r="ES112" i="1"/>
  <c r="V112" i="1"/>
  <c r="CH112" i="1"/>
  <c r="ET112" i="1"/>
  <c r="AN112" i="1"/>
  <c r="EM112" i="1"/>
  <c r="BN112" i="1"/>
  <c r="FM112" i="1"/>
  <c r="CQ112" i="1"/>
  <c r="W112" i="1"/>
  <c r="GD112" i="1"/>
  <c r="EQ112" i="1"/>
  <c r="DG112" i="1"/>
  <c r="DQ112" i="1"/>
  <c r="AG112" i="1"/>
  <c r="AI112" i="1"/>
  <c r="AW112" i="1"/>
  <c r="EV112" i="1"/>
  <c r="DH112" i="1"/>
  <c r="AJ112" i="1"/>
  <c r="CV112" i="1"/>
  <c r="FH112" i="1"/>
  <c r="AK112" i="1"/>
  <c r="CW112" i="1"/>
  <c r="FI112" i="1"/>
  <c r="AL112" i="1"/>
  <c r="CX112" i="1"/>
  <c r="FJ112" i="1"/>
  <c r="BM112" i="1"/>
  <c r="FL112" i="1"/>
  <c r="CM112" i="1"/>
  <c r="Q112" i="1"/>
  <c r="DP112" i="1"/>
  <c r="BK112" i="1"/>
  <c r="X112" i="1"/>
  <c r="GE112" i="1"/>
  <c r="EU112" i="1"/>
  <c r="GC112" i="1"/>
  <c r="DI112" i="1"/>
  <c r="EE112" i="1"/>
  <c r="B112" i="1"/>
  <c r="CS112" i="1"/>
  <c r="FV112" i="1"/>
  <c r="AR112" i="1"/>
  <c r="DD112" i="1"/>
  <c r="FP112" i="1"/>
  <c r="AS112" i="1"/>
  <c r="DE112" i="1"/>
  <c r="FQ112" i="1"/>
  <c r="AT112" i="1"/>
  <c r="DF112" i="1"/>
  <c r="CA112" i="1"/>
  <c r="FW112" i="1"/>
  <c r="EA112" i="1"/>
  <c r="AU112" i="1"/>
  <c r="FO112" i="1"/>
  <c r="FE112" i="1"/>
  <c r="AX112" i="1"/>
  <c r="D112" i="1"/>
  <c r="AZ112" i="1"/>
  <c r="DL112" i="1"/>
  <c r="FX112" i="1"/>
  <c r="BA112" i="1"/>
  <c r="DM112" i="1"/>
  <c r="FY112" i="1"/>
  <c r="BB112" i="1"/>
  <c r="DN112" i="1"/>
  <c r="FZ112" i="1"/>
  <c r="CL112" i="1"/>
  <c r="P112" i="1"/>
  <c r="DO112" i="1"/>
  <c r="AP112" i="1"/>
  <c r="EO112" i="1"/>
  <c r="CY112" i="1"/>
  <c r="BL112" i="1"/>
  <c r="Y112" i="1"/>
  <c r="GI112" i="1"/>
  <c r="BF112" i="1"/>
  <c r="AH112" i="1"/>
  <c r="AM112" i="1"/>
  <c r="J112" i="1"/>
  <c r="FR112" i="1"/>
  <c r="DA112" i="1"/>
  <c r="AE112" i="1"/>
  <c r="CE112" i="1"/>
  <c r="H112" i="1"/>
  <c r="AF112" i="1"/>
  <c r="FS112" i="1"/>
  <c r="FU112" i="1"/>
  <c r="EH112" i="1"/>
  <c r="BH112" i="1"/>
  <c r="GF112" i="1"/>
  <c r="BI112" i="1"/>
  <c r="DU112" i="1"/>
  <c r="BJ112" i="1"/>
  <c r="GH112" i="1"/>
  <c r="AA112" i="1"/>
  <c r="BD112" i="1"/>
  <c r="DS112" i="1"/>
  <c r="AV112" i="1"/>
  <c r="CR112" i="1"/>
  <c r="CD112" i="1"/>
  <c r="BG112" i="1"/>
  <c r="A113" i="1"/>
  <c r="BP112" i="1"/>
  <c r="EB112" i="1"/>
  <c r="E112" i="1"/>
  <c r="BQ112" i="1"/>
  <c r="EC112" i="1"/>
  <c r="F112" i="1"/>
  <c r="BR112" i="1"/>
  <c r="ED112" i="1"/>
  <c r="O112" i="1"/>
  <c r="DK112" i="1"/>
  <c r="AO112" i="1"/>
  <c r="EN112" i="1"/>
  <c r="BO112" i="1"/>
  <c r="FN112" i="1"/>
  <c r="EP112" i="1"/>
  <c r="DC112" i="1"/>
  <c r="BS112" i="1"/>
  <c r="BE112" i="1"/>
  <c r="DR112" i="1"/>
  <c r="DJ112" i="1"/>
  <c r="EF112" i="1"/>
  <c r="EI112" i="1"/>
  <c r="R112" i="1"/>
  <c r="L112" i="1"/>
  <c r="BX112" i="1"/>
  <c r="EJ112" i="1"/>
  <c r="M112" i="1"/>
  <c r="BY112" i="1"/>
  <c r="EK112" i="1"/>
  <c r="N112" i="1"/>
  <c r="BZ112" i="1"/>
  <c r="EL112" i="1"/>
  <c r="Z112" i="1"/>
  <c r="DY112" i="1"/>
  <c r="BC112" i="1"/>
  <c r="EY112" i="1"/>
  <c r="CC112" i="1"/>
  <c r="GB112" i="1"/>
  <c r="FG112" i="1"/>
  <c r="DW112" i="1"/>
  <c r="CJ112" i="1"/>
  <c r="CK112" i="1"/>
  <c r="FD112" i="1"/>
  <c r="FF112" i="1"/>
  <c r="FT112" i="1"/>
  <c r="BT112" i="1"/>
  <c r="CT112" i="1"/>
  <c r="AB112" i="1"/>
  <c r="CN112" i="1"/>
  <c r="EZ112" i="1"/>
  <c r="AC112" i="1"/>
  <c r="CO112" i="1"/>
  <c r="FA112" i="1"/>
  <c r="AD112" i="1"/>
  <c r="CP112" i="1"/>
  <c r="FB112" i="1"/>
  <c r="AY112" i="1"/>
  <c r="EX112" i="1"/>
  <c r="CB112" i="1"/>
  <c r="GA112" i="1"/>
  <c r="DB112" i="1"/>
  <c r="AQ112" i="1"/>
  <c r="G112" i="1"/>
  <c r="FK112" i="1"/>
  <c r="DX112" i="1"/>
  <c r="EW112" i="1"/>
  <c r="BU112" i="1"/>
  <c r="BW112" i="1"/>
  <c r="EG112" i="1"/>
  <c r="I112" i="1"/>
  <c r="CU112" i="1"/>
  <c r="DT112" i="1"/>
  <c r="GG112" i="1"/>
  <c r="DV112" i="1"/>
  <c r="CZ112" i="1"/>
  <c r="DZ112" i="1"/>
  <c r="FC112" i="1"/>
  <c r="CI112" i="1"/>
  <c r="S112" i="1"/>
  <c r="BV112" i="1"/>
  <c r="K112" i="1"/>
  <c r="GK302" i="1" l="1"/>
  <c r="AB303" i="1"/>
  <c r="L303" i="1"/>
  <c r="AM303" i="1"/>
  <c r="S303" i="1"/>
  <c r="CU303" i="1"/>
  <c r="G303" i="1"/>
  <c r="CT303" i="1"/>
  <c r="FG303" i="1"/>
  <c r="BZ303" i="1"/>
  <c r="R303" i="1"/>
  <c r="EP303" i="1"/>
  <c r="BR303" i="1"/>
  <c r="BG303" i="1"/>
  <c r="BJ303" i="1"/>
  <c r="AF303" i="1"/>
  <c r="AH303" i="1"/>
  <c r="DO303" i="1"/>
  <c r="BA303" i="1"/>
  <c r="CI303" i="1"/>
  <c r="I303" i="1"/>
  <c r="AQ303" i="1"/>
  <c r="AD303" i="1"/>
  <c r="BT303" i="1"/>
  <c r="GB303" i="1"/>
  <c r="N303" i="1"/>
  <c r="EI303" i="1"/>
  <c r="FN303" i="1"/>
  <c r="F303" i="1"/>
  <c r="CD303" i="1"/>
  <c r="DU303" i="1"/>
  <c r="H303" i="1"/>
  <c r="BF303" i="1"/>
  <c r="P303" i="1"/>
  <c r="FX303" i="1"/>
  <c r="CC303" i="1"/>
  <c r="FB303" i="1"/>
  <c r="GH303" i="1"/>
  <c r="DT303" i="1"/>
  <c r="EL303" i="1"/>
  <c r="FS303" i="1"/>
  <c r="FC303" i="1"/>
  <c r="DB303" i="1"/>
  <c r="FA303" i="1"/>
  <c r="EK303" i="1"/>
  <c r="EC303" i="1"/>
  <c r="BI303" i="1"/>
  <c r="CE303" i="1"/>
  <c r="CL303" i="1"/>
  <c r="DL303" i="1"/>
  <c r="GM303" i="1" s="1"/>
  <c r="DZ303" i="1"/>
  <c r="GA303" i="1"/>
  <c r="FF303" i="1"/>
  <c r="DJ303" i="1"/>
  <c r="BQ303" i="1"/>
  <c r="GF303" i="1"/>
  <c r="Y303" i="1"/>
  <c r="AZ303" i="1"/>
  <c r="CZ303" i="1"/>
  <c r="CB303" i="1"/>
  <c r="FD303" i="1"/>
  <c r="M303" i="1"/>
  <c r="AO303" i="1"/>
  <c r="DS303" i="1"/>
  <c r="DA303" i="1"/>
  <c r="DN303" i="1"/>
  <c r="DV303" i="1"/>
  <c r="EW303" i="1"/>
  <c r="EX303" i="1"/>
  <c r="EZ303" i="1"/>
  <c r="CK303" i="1"/>
  <c r="DY303" i="1"/>
  <c r="EJ303" i="1"/>
  <c r="BE303" i="1"/>
  <c r="DK303" i="1"/>
  <c r="GL303" i="1" s="1"/>
  <c r="EB303" i="1"/>
  <c r="BD303" i="1"/>
  <c r="EH303" i="1"/>
  <c r="FR303" i="1"/>
  <c r="CY303" i="1"/>
  <c r="BB303" i="1"/>
  <c r="BV303" i="1"/>
  <c r="DW303" i="1"/>
  <c r="ED303" i="1"/>
  <c r="AP303" i="1"/>
  <c r="EG303" i="1"/>
  <c r="FT303" i="1"/>
  <c r="EF303" i="1"/>
  <c r="BO303" i="1"/>
  <c r="CR303" i="1"/>
  <c r="GI303" i="1"/>
  <c r="FW303" i="1"/>
  <c r="BW303" i="1"/>
  <c r="CO303" i="1"/>
  <c r="EY303" i="1"/>
  <c r="BY303" i="1"/>
  <c r="EN303" i="1"/>
  <c r="AV303" i="1"/>
  <c r="AE303" i="1"/>
  <c r="FZ303" i="1"/>
  <c r="BU303" i="1"/>
  <c r="AC303" i="1"/>
  <c r="BC303" i="1"/>
  <c r="DR303" i="1"/>
  <c r="E303" i="1"/>
  <c r="BH303" i="1"/>
  <c r="BL303" i="1"/>
  <c r="K303" i="1"/>
  <c r="GG303" i="1"/>
  <c r="DX303" i="1"/>
  <c r="AY303" i="1"/>
  <c r="CN303" i="1"/>
  <c r="CJ303" i="1"/>
  <c r="Z303" i="1"/>
  <c r="BX303" i="1"/>
  <c r="BS303" i="1"/>
  <c r="O303" i="1"/>
  <c r="BP303" i="1"/>
  <c r="AA303" i="1"/>
  <c r="FU303" i="1"/>
  <c r="J303" i="1"/>
  <c r="EO303" i="1"/>
  <c r="FK303" i="1"/>
  <c r="DC303" i="1"/>
  <c r="DM303" i="1"/>
  <c r="GN303" i="1" s="1"/>
  <c r="CP303" i="1"/>
  <c r="CA303" i="1"/>
  <c r="AR303" i="1"/>
  <c r="GE303" i="1"/>
  <c r="FJ303" i="1"/>
  <c r="AJ303" i="1"/>
  <c r="EQ303" i="1"/>
  <c r="ET303" i="1"/>
  <c r="T303" i="1"/>
  <c r="AU303" i="1"/>
  <c r="FO303" i="1"/>
  <c r="DE303" i="1"/>
  <c r="EE303" i="1"/>
  <c r="Q303" i="1"/>
  <c r="CW303" i="1"/>
  <c r="AI303" i="1"/>
  <c r="FM303" i="1"/>
  <c r="CG303" i="1"/>
  <c r="AS303" i="1"/>
  <c r="DI303" i="1"/>
  <c r="CM303" i="1"/>
  <c r="AK303" i="1"/>
  <c r="AG303" i="1"/>
  <c r="BN303" i="1"/>
  <c r="U303" i="1"/>
  <c r="EA303" i="1"/>
  <c r="FP303" i="1"/>
  <c r="GC303" i="1"/>
  <c r="FL303" i="1"/>
  <c r="FH303" i="1"/>
  <c r="DQ303" i="1"/>
  <c r="EM303" i="1"/>
  <c r="ER303" i="1"/>
  <c r="DD303" i="1"/>
  <c r="EU303" i="1"/>
  <c r="BM303" i="1"/>
  <c r="CV303" i="1"/>
  <c r="DG303" i="1"/>
  <c r="AN303" i="1"/>
  <c r="CF303" i="1"/>
  <c r="DF303" i="1"/>
  <c r="FV303" i="1"/>
  <c r="X303" i="1"/>
  <c r="CX303" i="1"/>
  <c r="DH303" i="1"/>
  <c r="GD303" i="1"/>
  <c r="CH303" i="1"/>
  <c r="AX303" i="1"/>
  <c r="AT303" i="1"/>
  <c r="CS303" i="1"/>
  <c r="BK303" i="1"/>
  <c r="AL303" i="1"/>
  <c r="EV303" i="1"/>
  <c r="W303" i="1"/>
  <c r="V303" i="1"/>
  <c r="FY303" i="1"/>
  <c r="FE303" i="1"/>
  <c r="FQ303" i="1"/>
  <c r="DP303" i="1"/>
  <c r="FI303" i="1"/>
  <c r="AW303" i="1"/>
  <c r="CQ303" i="1"/>
  <c r="ES303" i="1"/>
  <c r="Q113" i="1"/>
  <c r="CC113" i="1"/>
  <c r="EO113" i="1"/>
  <c r="Z113" i="1"/>
  <c r="CL113" i="1"/>
  <c r="EX113" i="1"/>
  <c r="AI113" i="1"/>
  <c r="CU113" i="1"/>
  <c r="FG113" i="1"/>
  <c r="BD113" i="1"/>
  <c r="FC113" i="1"/>
  <c r="BS113" i="1"/>
  <c r="FR113" i="1"/>
  <c r="CH113" i="1"/>
  <c r="GG113" i="1"/>
  <c r="FI113" i="1"/>
  <c r="EM113" i="1"/>
  <c r="DW113" i="1"/>
  <c r="EB113" i="1"/>
  <c r="N113" i="1"/>
  <c r="EV113" i="1"/>
  <c r="FA113" i="1"/>
  <c r="EK113" i="1"/>
  <c r="FT113" i="1"/>
  <c r="P113" i="1"/>
  <c r="FJ113" i="1"/>
  <c r="FB113" i="1"/>
  <c r="AB113" i="1"/>
  <c r="BZ113" i="1"/>
  <c r="AG113" i="1"/>
  <c r="AP113" i="1"/>
  <c r="FN113" i="1"/>
  <c r="FW113" i="1"/>
  <c r="GB113" i="1"/>
  <c r="H113" i="1"/>
  <c r="W113" i="1"/>
  <c r="E113" i="1"/>
  <c r="BX113" i="1"/>
  <c r="D113" i="1"/>
  <c r="FM113" i="1"/>
  <c r="FV113" i="1"/>
  <c r="GE113" i="1"/>
  <c r="V113" i="1"/>
  <c r="X113" i="1"/>
  <c r="DL113" i="1"/>
  <c r="L113" i="1"/>
  <c r="FU113" i="1"/>
  <c r="GD113" i="1"/>
  <c r="F113" i="1"/>
  <c r="AJ113" i="1"/>
  <c r="AR113" i="1"/>
  <c r="EZ113" i="1"/>
  <c r="DQ113" i="1"/>
  <c r="K113" i="1"/>
  <c r="T113" i="1"/>
  <c r="AU113" i="1"/>
  <c r="CB113" i="1"/>
  <c r="O113" i="1"/>
  <c r="Y113" i="1"/>
  <c r="CK113" i="1"/>
  <c r="EW113" i="1"/>
  <c r="AH113" i="1"/>
  <c r="CT113" i="1"/>
  <c r="FF113" i="1"/>
  <c r="AQ113" i="1"/>
  <c r="DC113" i="1"/>
  <c r="FO113" i="1"/>
  <c r="BR113" i="1"/>
  <c r="FQ113" i="1"/>
  <c r="CG113" i="1"/>
  <c r="GF113" i="1"/>
  <c r="CV113" i="1"/>
  <c r="FZ113" i="1"/>
  <c r="EN113" i="1"/>
  <c r="BB113" i="1"/>
  <c r="AL113" i="1"/>
  <c r="FY113" i="1"/>
  <c r="CS113" i="1"/>
  <c r="DB113" i="1"/>
  <c r="AY113" i="1"/>
  <c r="CF113" i="1"/>
  <c r="DG113" i="1"/>
  <c r="GA113" i="1"/>
  <c r="DD113" i="1"/>
  <c r="FP113" i="1"/>
  <c r="DA113" i="1"/>
  <c r="DJ113" i="1"/>
  <c r="DS113" i="1"/>
  <c r="G113" i="1"/>
  <c r="DU113" i="1"/>
  <c r="AN113" i="1"/>
  <c r="AK113" i="1"/>
  <c r="AV113" i="1"/>
  <c r="AW113" i="1"/>
  <c r="BF113" i="1"/>
  <c r="BO113" i="1"/>
  <c r="DE113" i="1"/>
  <c r="EF113" i="1"/>
  <c r="BK113" i="1"/>
  <c r="GI113" i="1"/>
  <c r="BE113" i="1"/>
  <c r="DZ113" i="1"/>
  <c r="DP113" i="1"/>
  <c r="ET113" i="1"/>
  <c r="AD113" i="1"/>
  <c r="CN113" i="1"/>
  <c r="DT113" i="1"/>
  <c r="B113" i="1"/>
  <c r="CJ113" i="1"/>
  <c r="BN113" i="1"/>
  <c r="EI113" i="1"/>
  <c r="AF113" i="1"/>
  <c r="CX113" i="1"/>
  <c r="CW113" i="1"/>
  <c r="AZ113" i="1"/>
  <c r="A114" i="1"/>
  <c r="BM113" i="1"/>
  <c r="DY113" i="1"/>
  <c r="J113" i="1"/>
  <c r="BV113" i="1"/>
  <c r="EH113" i="1"/>
  <c r="S113" i="1"/>
  <c r="CE113" i="1"/>
  <c r="EQ113" i="1"/>
  <c r="AE113" i="1"/>
  <c r="ED113" i="1"/>
  <c r="AT113" i="1"/>
  <c r="ES113" i="1"/>
  <c r="BI113" i="1"/>
  <c r="FH113" i="1"/>
  <c r="DO113" i="1"/>
  <c r="CY113" i="1"/>
  <c r="CI113" i="1"/>
  <c r="BP113" i="1"/>
  <c r="EC113" i="1"/>
  <c r="BC113" i="1"/>
  <c r="BY113" i="1"/>
  <c r="EJ113" i="1"/>
  <c r="CO113" i="1"/>
  <c r="I113" i="1"/>
  <c r="BU113" i="1"/>
  <c r="EG113" i="1"/>
  <c r="R113" i="1"/>
  <c r="CD113" i="1"/>
  <c r="EP113" i="1"/>
  <c r="AA113" i="1"/>
  <c r="CM113" i="1"/>
  <c r="EY113" i="1"/>
  <c r="AS113" i="1"/>
  <c r="ER113" i="1"/>
  <c r="BH113" i="1"/>
  <c r="FD113" i="1"/>
  <c r="BT113" i="1"/>
  <c r="FS113" i="1"/>
  <c r="EL113" i="1"/>
  <c r="DV113" i="1"/>
  <c r="CZ113" i="1"/>
  <c r="CP113" i="1"/>
  <c r="FL113" i="1"/>
  <c r="DH113" i="1"/>
  <c r="DM113" i="1"/>
  <c r="BA113" i="1"/>
  <c r="FX113" i="1"/>
  <c r="FE113" i="1"/>
  <c r="DK113" i="1"/>
  <c r="CR113" i="1"/>
  <c r="AM113" i="1"/>
  <c r="FK113" i="1"/>
  <c r="DN113" i="1"/>
  <c r="AO113" i="1"/>
  <c r="AX113" i="1"/>
  <c r="BG113" i="1"/>
  <c r="CQ113" i="1"/>
  <c r="DF113" i="1"/>
  <c r="BJ113" i="1"/>
  <c r="GH113" i="1"/>
  <c r="EU113" i="1"/>
  <c r="M113" i="1"/>
  <c r="DI113" i="1"/>
  <c r="DR113" i="1"/>
  <c r="EA113" i="1"/>
  <c r="U113" i="1"/>
  <c r="CA113" i="1"/>
  <c r="BQ113" i="1"/>
  <c r="DX113" i="1"/>
  <c r="GC113" i="1"/>
  <c r="BW113" i="1"/>
  <c r="EE113" i="1"/>
  <c r="BL113" i="1"/>
  <c r="AC113" i="1"/>
  <c r="GK303" i="1" l="1"/>
  <c r="CM304" i="1"/>
  <c r="AZ304" i="1"/>
  <c r="FO304" i="1"/>
  <c r="BA304" i="1"/>
  <c r="EJ304" i="1"/>
  <c r="S304" i="1"/>
  <c r="CN304" i="1"/>
  <c r="EF304" i="1"/>
  <c r="DU304" i="1"/>
  <c r="DG304" i="1"/>
  <c r="EN304" i="1"/>
  <c r="DC304" i="1"/>
  <c r="O304" i="1"/>
  <c r="AJ304" i="1"/>
  <c r="GE304" i="1"/>
  <c r="EL304" i="1"/>
  <c r="DT304" i="1"/>
  <c r="V304" i="1"/>
  <c r="M304" i="1"/>
  <c r="FS304" i="1"/>
  <c r="CW304" i="1"/>
  <c r="EU304" i="1"/>
  <c r="BT304" i="1"/>
  <c r="BY304" i="1"/>
  <c r="BI304" i="1"/>
  <c r="EH304" i="1"/>
  <c r="CX304" i="1"/>
  <c r="AD304" i="1"/>
  <c r="DE304" i="1"/>
  <c r="G304" i="1"/>
  <c r="CF304" i="1"/>
  <c r="FZ304" i="1"/>
  <c r="AQ304" i="1"/>
  <c r="CB304" i="1"/>
  <c r="F304" i="1"/>
  <c r="FV304" i="1"/>
  <c r="DI304" i="1"/>
  <c r="DO304" i="1"/>
  <c r="AN304" i="1"/>
  <c r="Y304" i="1"/>
  <c r="GC304" i="1"/>
  <c r="AO304" i="1"/>
  <c r="AA304" i="1"/>
  <c r="FH304" i="1"/>
  <c r="DX304" i="1"/>
  <c r="DN304" i="1"/>
  <c r="GN304" i="1" s="1"/>
  <c r="DM304" i="1"/>
  <c r="GM304" i="1" s="1"/>
  <c r="EP304" i="1"/>
  <c r="BQ304" i="1"/>
  <c r="GH304" i="1"/>
  <c r="FK304" i="1"/>
  <c r="DH304" i="1"/>
  <c r="FD304" i="1"/>
  <c r="CD304" i="1"/>
  <c r="BC304" i="1"/>
  <c r="ES304" i="1"/>
  <c r="BV304" i="1"/>
  <c r="AF304" i="1"/>
  <c r="ET304" i="1"/>
  <c r="BO304" i="1"/>
  <c r="DS304" i="1"/>
  <c r="AY304" i="1"/>
  <c r="CV304" i="1"/>
  <c r="FF304" i="1"/>
  <c r="AU304" i="1"/>
  <c r="GD304" i="1"/>
  <c r="BW304" i="1"/>
  <c r="CO304" i="1"/>
  <c r="BK304" i="1"/>
  <c r="AR304" i="1"/>
  <c r="CA304" i="1"/>
  <c r="FL304" i="1"/>
  <c r="R304" i="1"/>
  <c r="J304" i="1"/>
  <c r="BF304" i="1"/>
  <c r="GF304" i="1"/>
  <c r="CT304" i="1"/>
  <c r="AC304" i="1"/>
  <c r="U304" i="1"/>
  <c r="DF304" i="1"/>
  <c r="CR304" i="1"/>
  <c r="CP304" i="1"/>
  <c r="ER304" i="1"/>
  <c r="EG304" i="1"/>
  <c r="BP304" i="1"/>
  <c r="ED304" i="1"/>
  <c r="DY304" i="1"/>
  <c r="BN304" i="1"/>
  <c r="DZ304" i="1"/>
  <c r="AW304" i="1"/>
  <c r="DA304" i="1"/>
  <c r="CS304" i="1"/>
  <c r="CG304" i="1"/>
  <c r="AH304" i="1"/>
  <c r="K304" i="1"/>
  <c r="L304" i="1"/>
  <c r="AX304" i="1"/>
  <c r="CE304" i="1"/>
  <c r="BB304" i="1"/>
  <c r="BJ304" i="1"/>
  <c r="BH304" i="1"/>
  <c r="AT304" i="1"/>
  <c r="DP304" i="1"/>
  <c r="DB304" i="1"/>
  <c r="T304" i="1"/>
  <c r="BL304" i="1"/>
  <c r="EA304" i="1"/>
  <c r="CQ304" i="1"/>
  <c r="DK304" i="1"/>
  <c r="CZ304" i="1"/>
  <c r="AS304" i="1"/>
  <c r="BU304" i="1"/>
  <c r="CI304" i="1"/>
  <c r="AE304" i="1"/>
  <c r="BM304" i="1"/>
  <c r="CJ304" i="1"/>
  <c r="BE304" i="1"/>
  <c r="AV304" i="1"/>
  <c r="FP304" i="1"/>
  <c r="FY304" i="1"/>
  <c r="FQ304" i="1"/>
  <c r="EW304" i="1"/>
  <c r="DQ304" i="1"/>
  <c r="DL304" i="1"/>
  <c r="GL304" i="1" s="1"/>
  <c r="FX304" i="1"/>
  <c r="GA304" i="1"/>
  <c r="AM304" i="1"/>
  <c r="EC304" i="1"/>
  <c r="EI304" i="1"/>
  <c r="DJ304" i="1"/>
  <c r="FU304" i="1"/>
  <c r="EE304" i="1"/>
  <c r="DR304" i="1"/>
  <c r="BG304" i="1"/>
  <c r="FE304" i="1"/>
  <c r="DV304" i="1"/>
  <c r="EY304" i="1"/>
  <c r="I304" i="1"/>
  <c r="CY304" i="1"/>
  <c r="EQ304" i="1"/>
  <c r="GI304" i="1"/>
  <c r="AK304" i="1"/>
  <c r="DD304" i="1"/>
  <c r="AL304" i="1"/>
  <c r="BR304" i="1"/>
  <c r="CK304" i="1"/>
  <c r="EZ304" i="1"/>
  <c r="X304" i="1"/>
  <c r="BX304" i="1"/>
  <c r="H304" i="1"/>
  <c r="GB304" i="1"/>
  <c r="FB304" i="1"/>
  <c r="EB304" i="1"/>
  <c r="FC304" i="1"/>
  <c r="EO304" i="1"/>
  <c r="FJ304" i="1"/>
  <c r="DW304" i="1"/>
  <c r="BD304" i="1"/>
  <c r="CC304" i="1"/>
  <c r="FW304" i="1"/>
  <c r="P304" i="1"/>
  <c r="EM304" i="1"/>
  <c r="FG304" i="1"/>
  <c r="Q304" i="1"/>
  <c r="FM304" i="1"/>
  <c r="FN304" i="1"/>
  <c r="FT304" i="1"/>
  <c r="FI304" i="1"/>
  <c r="CU304" i="1"/>
  <c r="AP304" i="1"/>
  <c r="EK304" i="1"/>
  <c r="GG304" i="1"/>
  <c r="AI304" i="1"/>
  <c r="AG304" i="1"/>
  <c r="FA304" i="1"/>
  <c r="CH304" i="1"/>
  <c r="EX304" i="1"/>
  <c r="E304" i="1"/>
  <c r="BZ304" i="1"/>
  <c r="EV304" i="1"/>
  <c r="FR304" i="1"/>
  <c r="CL304" i="1"/>
  <c r="W304" i="1"/>
  <c r="AB304" i="1"/>
  <c r="N304" i="1"/>
  <c r="BS304" i="1"/>
  <c r="Z304" i="1"/>
  <c r="FU114" i="1"/>
  <c r="BP114" i="1"/>
  <c r="AT114" i="1"/>
  <c r="FR114" i="1"/>
  <c r="DG114" i="1"/>
  <c r="AV114" i="1"/>
  <c r="FT114" i="1"/>
  <c r="GG114" i="1"/>
  <c r="AA114" i="1"/>
  <c r="CC114" i="1"/>
  <c r="AQ114" i="1"/>
  <c r="BV114" i="1"/>
  <c r="ER114" i="1"/>
  <c r="EZ114" i="1"/>
  <c r="DN114" i="1"/>
  <c r="BC114" i="1"/>
  <c r="GA114" i="1"/>
  <c r="DP114" i="1"/>
  <c r="CV114" i="1"/>
  <c r="DK114" i="1"/>
  <c r="EK114" i="1"/>
  <c r="CD114" i="1"/>
  <c r="BH114" i="1"/>
  <c r="BA114" i="1"/>
  <c r="DM114" i="1"/>
  <c r="V114" i="1"/>
  <c r="CH114" i="1"/>
  <c r="ET114" i="1"/>
  <c r="W114" i="1"/>
  <c r="CI114" i="1"/>
  <c r="EU114" i="1"/>
  <c r="X114" i="1"/>
  <c r="CJ114" i="1"/>
  <c r="EV114" i="1"/>
  <c r="AX114" i="1"/>
  <c r="EW114" i="1"/>
  <c r="BM114" i="1"/>
  <c r="FI114" i="1"/>
  <c r="CM114" i="1"/>
  <c r="R114" i="1"/>
  <c r="FY114" i="1"/>
  <c r="FF114" i="1"/>
  <c r="EP114" i="1"/>
  <c r="FP114" i="1"/>
  <c r="CN114" i="1"/>
  <c r="Q114" i="1"/>
  <c r="ES114" i="1"/>
  <c r="AH114" i="1"/>
  <c r="BQ114" i="1"/>
  <c r="AD114" i="1"/>
  <c r="CP114" i="1"/>
  <c r="FB114" i="1"/>
  <c r="AE114" i="1"/>
  <c r="CQ114" i="1"/>
  <c r="FC114" i="1"/>
  <c r="AF114" i="1"/>
  <c r="CR114" i="1"/>
  <c r="FD114" i="1"/>
  <c r="BI114" i="1"/>
  <c r="FH114" i="1"/>
  <c r="BX114" i="1"/>
  <c r="FW114" i="1"/>
  <c r="DA114" i="1"/>
  <c r="AI114" i="1"/>
  <c r="S114" i="1"/>
  <c r="GC114" i="1"/>
  <c r="FG114" i="1"/>
  <c r="J114" i="1"/>
  <c r="EB114" i="1"/>
  <c r="BE114" i="1"/>
  <c r="AB114" i="1"/>
  <c r="EA114" i="1"/>
  <c r="FO114" i="1"/>
  <c r="AL114" i="1"/>
  <c r="CX114" i="1"/>
  <c r="FJ114" i="1"/>
  <c r="AM114" i="1"/>
  <c r="CY114" i="1"/>
  <c r="FK114" i="1"/>
  <c r="AN114" i="1"/>
  <c r="CZ114" i="1"/>
  <c r="FL114" i="1"/>
  <c r="BW114" i="1"/>
  <c r="FV114" i="1"/>
  <c r="CL114" i="1"/>
  <c r="M114" i="1"/>
  <c r="DL114" i="1"/>
  <c r="BF114" i="1"/>
  <c r="AP114" i="1"/>
  <c r="T114" i="1"/>
  <c r="GD114" i="1"/>
  <c r="AS114" i="1"/>
  <c r="CS114" i="1"/>
  <c r="DI114" i="1"/>
  <c r="D114" i="1"/>
  <c r="DF114" i="1"/>
  <c r="AU114" i="1"/>
  <c r="FS114" i="1"/>
  <c r="DH114" i="1"/>
  <c r="CK114" i="1"/>
  <c r="CW114" i="1"/>
  <c r="DZ114" i="1"/>
  <c r="BG114" i="1"/>
  <c r="I114" i="1"/>
  <c r="E114" i="1"/>
  <c r="AC114" i="1"/>
  <c r="BB114" i="1"/>
  <c r="FZ114" i="1"/>
  <c r="DO114" i="1"/>
  <c r="BD114" i="1"/>
  <c r="GB114" i="1"/>
  <c r="L114" i="1"/>
  <c r="AO114" i="1"/>
  <c r="CT114" i="1"/>
  <c r="AR114" i="1"/>
  <c r="DE114" i="1"/>
  <c r="GF114" i="1"/>
  <c r="CF114" i="1"/>
  <c r="A115" i="1"/>
  <c r="BJ114" i="1"/>
  <c r="DV114" i="1"/>
  <c r="GH114" i="1"/>
  <c r="BK114" i="1"/>
  <c r="DW114" i="1"/>
  <c r="GI114" i="1"/>
  <c r="BL114" i="1"/>
  <c r="DX114" i="1"/>
  <c r="K114" i="1"/>
  <c r="DJ114" i="1"/>
  <c r="Z114" i="1"/>
  <c r="DY114" i="1"/>
  <c r="AZ114" i="1"/>
  <c r="EY114" i="1"/>
  <c r="DQ114" i="1"/>
  <c r="CU114" i="1"/>
  <c r="CE114" i="1"/>
  <c r="BU114" i="1"/>
  <c r="EQ114" i="1"/>
  <c r="CO114" i="1"/>
  <c r="U114" i="1"/>
  <c r="B114" i="1"/>
  <c r="CG114" i="1"/>
  <c r="BN114" i="1"/>
  <c r="EH114" i="1"/>
  <c r="DB114" i="1"/>
  <c r="FQ114" i="1"/>
  <c r="BO114" i="1"/>
  <c r="AG114" i="1"/>
  <c r="F114" i="1"/>
  <c r="BR114" i="1"/>
  <c r="ED114" i="1"/>
  <c r="G114" i="1"/>
  <c r="BS114" i="1"/>
  <c r="EE114" i="1"/>
  <c r="H114" i="1"/>
  <c r="BT114" i="1"/>
  <c r="EF114" i="1"/>
  <c r="Y114" i="1"/>
  <c r="DU114" i="1"/>
  <c r="AK114" i="1"/>
  <c r="EJ114" i="1"/>
  <c r="FM114" i="1"/>
  <c r="DR114" i="1"/>
  <c r="DD114" i="1"/>
  <c r="EC114" i="1"/>
  <c r="FA114" i="1"/>
  <c r="N114" i="1"/>
  <c r="BZ114" i="1"/>
  <c r="EL114" i="1"/>
  <c r="O114" i="1"/>
  <c r="CA114" i="1"/>
  <c r="EM114" i="1"/>
  <c r="P114" i="1"/>
  <c r="CB114" i="1"/>
  <c r="EN114" i="1"/>
  <c r="AJ114" i="1"/>
  <c r="EI114" i="1"/>
  <c r="AY114" i="1"/>
  <c r="EX114" i="1"/>
  <c r="BY114" i="1"/>
  <c r="FX114" i="1"/>
  <c r="FE114" i="1"/>
  <c r="EO114" i="1"/>
  <c r="DS114" i="1"/>
  <c r="EG114" i="1"/>
  <c r="AW114" i="1"/>
  <c r="GE114" i="1"/>
  <c r="DC114" i="1"/>
  <c r="DT114" i="1"/>
  <c r="FN114" i="1"/>
  <c r="GK304" i="1" l="1"/>
  <c r="AY305" i="1"/>
  <c r="EE305" i="1"/>
  <c r="AC305" i="1"/>
  <c r="EG305" i="1"/>
  <c r="DT305" i="1"/>
  <c r="FX305" i="1"/>
  <c r="P305" i="1"/>
  <c r="EC305" i="1"/>
  <c r="EF305" i="1"/>
  <c r="F305" i="1"/>
  <c r="DC305" i="1"/>
  <c r="BY305" i="1"/>
  <c r="EM305" i="1"/>
  <c r="DD305" i="1"/>
  <c r="BT305" i="1"/>
  <c r="AG305" i="1"/>
  <c r="U305" i="1"/>
  <c r="AZ305" i="1"/>
  <c r="DW305" i="1"/>
  <c r="DE305" i="1"/>
  <c r="FZ305" i="1"/>
  <c r="CK305" i="1"/>
  <c r="GE305" i="1"/>
  <c r="EX305" i="1"/>
  <c r="CA305" i="1"/>
  <c r="DR305" i="1"/>
  <c r="H305" i="1"/>
  <c r="BO305" i="1"/>
  <c r="CO305" i="1"/>
  <c r="DY305" i="1"/>
  <c r="BK305" i="1"/>
  <c r="AR305" i="1"/>
  <c r="BB305" i="1"/>
  <c r="DH305" i="1"/>
  <c r="AW305" i="1"/>
  <c r="O305" i="1"/>
  <c r="FQ305" i="1"/>
  <c r="Z305" i="1"/>
  <c r="GH305" i="1"/>
  <c r="FS305" i="1"/>
  <c r="EI305" i="1"/>
  <c r="EJ305" i="1"/>
  <c r="BS305" i="1"/>
  <c r="BU305" i="1"/>
  <c r="DV305" i="1"/>
  <c r="E305" i="1"/>
  <c r="DS305" i="1"/>
  <c r="AJ305" i="1"/>
  <c r="BZ305" i="1"/>
  <c r="AK305" i="1"/>
  <c r="G305" i="1"/>
  <c r="EH305" i="1"/>
  <c r="CE305" i="1"/>
  <c r="K305" i="1"/>
  <c r="BJ305" i="1"/>
  <c r="L305" i="1"/>
  <c r="I305" i="1"/>
  <c r="FM305" i="1"/>
  <c r="EQ305" i="1"/>
  <c r="CT305" i="1"/>
  <c r="EL305" i="1"/>
  <c r="DB305" i="1"/>
  <c r="DJ305" i="1"/>
  <c r="AO305" i="1"/>
  <c r="AU305" i="1"/>
  <c r="EO305" i="1"/>
  <c r="EN305" i="1"/>
  <c r="N305" i="1"/>
  <c r="DU305" i="1"/>
  <c r="ED305" i="1"/>
  <c r="BN305" i="1"/>
  <c r="CU305" i="1"/>
  <c r="DX305" i="1"/>
  <c r="GB305" i="1"/>
  <c r="BG305" i="1"/>
  <c r="FN305" i="1"/>
  <c r="FE305" i="1"/>
  <c r="CB305" i="1"/>
  <c r="FA305" i="1"/>
  <c r="Y305" i="1"/>
  <c r="BR305" i="1"/>
  <c r="CG305" i="1"/>
  <c r="DQ305" i="1"/>
  <c r="BL305" i="1"/>
  <c r="CF305" i="1"/>
  <c r="BD305" i="1"/>
  <c r="DZ305" i="1"/>
  <c r="EY305" i="1"/>
  <c r="GI305" i="1"/>
  <c r="GF305" i="1"/>
  <c r="DO305" i="1"/>
  <c r="GN305" i="1" s="1"/>
  <c r="CW305" i="1"/>
  <c r="AS305" i="1"/>
  <c r="FV305" i="1"/>
  <c r="T305" i="1"/>
  <c r="FL305" i="1"/>
  <c r="FJ305" i="1"/>
  <c r="J305" i="1"/>
  <c r="FH305" i="1"/>
  <c r="FB305" i="1"/>
  <c r="FP305" i="1"/>
  <c r="EW305" i="1"/>
  <c r="ET305" i="1"/>
  <c r="DK305" i="1"/>
  <c r="BV305" i="1"/>
  <c r="FR305" i="1"/>
  <c r="GD305" i="1"/>
  <c r="BW305" i="1"/>
  <c r="CX305" i="1"/>
  <c r="FG305" i="1"/>
  <c r="BI305" i="1"/>
  <c r="CP305" i="1"/>
  <c r="EP305" i="1"/>
  <c r="AX305" i="1"/>
  <c r="CH305" i="1"/>
  <c r="CV305" i="1"/>
  <c r="AQ305" i="1"/>
  <c r="AT305" i="1"/>
  <c r="AL305" i="1"/>
  <c r="GC305" i="1"/>
  <c r="FD305" i="1"/>
  <c r="AD305" i="1"/>
  <c r="FF305" i="1"/>
  <c r="EV305" i="1"/>
  <c r="V305" i="1"/>
  <c r="DP305" i="1"/>
  <c r="CC305" i="1"/>
  <c r="BP305" i="1"/>
  <c r="AP305" i="1"/>
  <c r="CZ305" i="1"/>
  <c r="FO305" i="1"/>
  <c r="S305" i="1"/>
  <c r="CR305" i="1"/>
  <c r="BQ305" i="1"/>
  <c r="FY305" i="1"/>
  <c r="CJ305" i="1"/>
  <c r="DM305" i="1"/>
  <c r="GL305" i="1" s="1"/>
  <c r="GA305" i="1"/>
  <c r="AA305" i="1"/>
  <c r="FU305" i="1"/>
  <c r="DF305" i="1"/>
  <c r="BF305" i="1"/>
  <c r="AN305" i="1"/>
  <c r="EA305" i="1"/>
  <c r="AI305" i="1"/>
  <c r="AF305" i="1"/>
  <c r="AH305" i="1"/>
  <c r="R305" i="1"/>
  <c r="X305" i="1"/>
  <c r="BA305" i="1"/>
  <c r="BC305" i="1"/>
  <c r="GG305" i="1"/>
  <c r="DL305" i="1"/>
  <c r="FK305" i="1"/>
  <c r="AB305" i="1"/>
  <c r="DA305" i="1"/>
  <c r="FC305" i="1"/>
  <c r="ES305" i="1"/>
  <c r="CM305" i="1"/>
  <c r="EU305" i="1"/>
  <c r="BH305" i="1"/>
  <c r="DN305" i="1"/>
  <c r="GM305" i="1" s="1"/>
  <c r="FT305" i="1"/>
  <c r="DI305" i="1"/>
  <c r="M305" i="1"/>
  <c r="CY305" i="1"/>
  <c r="BE305" i="1"/>
  <c r="FW305" i="1"/>
  <c r="CQ305" i="1"/>
  <c r="Q305" i="1"/>
  <c r="FI305" i="1"/>
  <c r="CI305" i="1"/>
  <c r="CD305" i="1"/>
  <c r="EZ305" i="1"/>
  <c r="AV305" i="1"/>
  <c r="CS305" i="1"/>
  <c r="CL305" i="1"/>
  <c r="AM305" i="1"/>
  <c r="EB305" i="1"/>
  <c r="BX305" i="1"/>
  <c r="AE305" i="1"/>
  <c r="CN305" i="1"/>
  <c r="BM305" i="1"/>
  <c r="W305" i="1"/>
  <c r="EK305" i="1"/>
  <c r="ER305" i="1"/>
  <c r="DG305" i="1"/>
  <c r="S115" i="1"/>
  <c r="CE115" i="1"/>
  <c r="EQ115" i="1"/>
  <c r="AB115" i="1"/>
  <c r="CN115" i="1"/>
  <c r="EZ115" i="1"/>
  <c r="AC115" i="1"/>
  <c r="CO115" i="1"/>
  <c r="FA115" i="1"/>
  <c r="BC115" i="1"/>
  <c r="FB115" i="1"/>
  <c r="BR115" i="1"/>
  <c r="FN115" i="1"/>
  <c r="CD115" i="1"/>
  <c r="GC115" i="1"/>
  <c r="EX115" i="1"/>
  <c r="EH115" i="1"/>
  <c r="DR115" i="1"/>
  <c r="EU115" i="1"/>
  <c r="AG115" i="1"/>
  <c r="AU115" i="1"/>
  <c r="FT115" i="1"/>
  <c r="B115" i="1"/>
  <c r="BL115" i="1"/>
  <c r="AA115" i="1"/>
  <c r="CM115" i="1"/>
  <c r="EY115" i="1"/>
  <c r="AJ115" i="1"/>
  <c r="CV115" i="1"/>
  <c r="FH115" i="1"/>
  <c r="AK115" i="1"/>
  <c r="CW115" i="1"/>
  <c r="FI115" i="1"/>
  <c r="BN115" i="1"/>
  <c r="FM115" i="1"/>
  <c r="CC115" i="1"/>
  <c r="GB115" i="1"/>
  <c r="CR115" i="1"/>
  <c r="N115" i="1"/>
  <c r="FU115" i="1"/>
  <c r="FE115" i="1"/>
  <c r="EL115" i="1"/>
  <c r="GD115" i="1"/>
  <c r="BU115" i="1"/>
  <c r="CK115" i="1"/>
  <c r="I115" i="1"/>
  <c r="BM115" i="1"/>
  <c r="CU115" i="1"/>
  <c r="FG115" i="1"/>
  <c r="DD115" i="1"/>
  <c r="AS115" i="1"/>
  <c r="FQ115" i="1"/>
  <c r="GA115" i="1"/>
  <c r="DF115" i="1"/>
  <c r="O115" i="1"/>
  <c r="X115" i="1"/>
  <c r="CY115" i="1"/>
  <c r="AQ115" i="1"/>
  <c r="AZ115" i="1"/>
  <c r="FX115" i="1"/>
  <c r="FY115" i="1"/>
  <c r="DB115" i="1"/>
  <c r="BB115" i="1"/>
  <c r="FZ115" i="1"/>
  <c r="FS115" i="1"/>
  <c r="D115" i="1"/>
  <c r="AY115" i="1"/>
  <c r="DK115" i="1"/>
  <c r="FW115" i="1"/>
  <c r="BH115" i="1"/>
  <c r="DT115" i="1"/>
  <c r="GF115" i="1"/>
  <c r="BI115" i="1"/>
  <c r="DU115" i="1"/>
  <c r="GG115" i="1"/>
  <c r="DA115" i="1"/>
  <c r="Q115" i="1"/>
  <c r="DP115" i="1"/>
  <c r="AF115" i="1"/>
  <c r="EE115" i="1"/>
  <c r="BV115" i="1"/>
  <c r="BF115" i="1"/>
  <c r="AM115" i="1"/>
  <c r="W115" i="1"/>
  <c r="CJ115" i="1"/>
  <c r="AN115" i="1"/>
  <c r="H115" i="1"/>
  <c r="J115" i="1"/>
  <c r="EM115" i="1"/>
  <c r="BG115" i="1"/>
  <c r="DS115" i="1"/>
  <c r="GE115" i="1"/>
  <c r="BP115" i="1"/>
  <c r="EB115" i="1"/>
  <c r="E115" i="1"/>
  <c r="BQ115" i="1"/>
  <c r="EC115" i="1"/>
  <c r="P115" i="1"/>
  <c r="DO115" i="1"/>
  <c r="AE115" i="1"/>
  <c r="ED115" i="1"/>
  <c r="AT115" i="1"/>
  <c r="EP115" i="1"/>
  <c r="CS115" i="1"/>
  <c r="BZ115" i="1"/>
  <c r="BJ115" i="1"/>
  <c r="AW115" i="1"/>
  <c r="DV115" i="1"/>
  <c r="CH115" i="1"/>
  <c r="AV115" i="1"/>
  <c r="CZ115" i="1"/>
  <c r="ET115" i="1"/>
  <c r="CQ115" i="1"/>
  <c r="FV115" i="1"/>
  <c r="DW115" i="1"/>
  <c r="DH115" i="1"/>
  <c r="FO115" i="1"/>
  <c r="DM115" i="1"/>
  <c r="F115" i="1"/>
  <c r="DQ115" i="1"/>
  <c r="V115" i="1"/>
  <c r="FK115" i="1"/>
  <c r="BK115" i="1"/>
  <c r="A116" i="1"/>
  <c r="BO115" i="1"/>
  <c r="EA115" i="1"/>
  <c r="L115" i="1"/>
  <c r="BX115" i="1"/>
  <c r="EJ115" i="1"/>
  <c r="M115" i="1"/>
  <c r="BY115" i="1"/>
  <c r="EK115" i="1"/>
  <c r="AD115" i="1"/>
  <c r="DZ115" i="1"/>
  <c r="AP115" i="1"/>
  <c r="EO115" i="1"/>
  <c r="BE115" i="1"/>
  <c r="FD115" i="1"/>
  <c r="DJ115" i="1"/>
  <c r="CT115" i="1"/>
  <c r="CA115" i="1"/>
  <c r="CI115" i="1"/>
  <c r="EV115" i="1"/>
  <c r="DX115" i="1"/>
  <c r="CL115" i="1"/>
  <c r="Y115" i="1"/>
  <c r="EW115" i="1"/>
  <c r="Z115" i="1"/>
  <c r="AI115" i="1"/>
  <c r="AR115" i="1"/>
  <c r="FP115" i="1"/>
  <c r="DE115" i="1"/>
  <c r="CB115" i="1"/>
  <c r="G115" i="1"/>
  <c r="AH115" i="1"/>
  <c r="FF115" i="1"/>
  <c r="DY115" i="1"/>
  <c r="BT115" i="1"/>
  <c r="DC115" i="1"/>
  <c r="DL115" i="1"/>
  <c r="BA115" i="1"/>
  <c r="CP115" i="1"/>
  <c r="R115" i="1"/>
  <c r="AL115" i="1"/>
  <c r="AX115" i="1"/>
  <c r="GI115" i="1"/>
  <c r="K115" i="1"/>
  <c r="BW115" i="1"/>
  <c r="EI115" i="1"/>
  <c r="T115" i="1"/>
  <c r="CF115" i="1"/>
  <c r="ER115" i="1"/>
  <c r="U115" i="1"/>
  <c r="CG115" i="1"/>
  <c r="ES115" i="1"/>
  <c r="AO115" i="1"/>
  <c r="EN115" i="1"/>
  <c r="BD115" i="1"/>
  <c r="FC115" i="1"/>
  <c r="BS115" i="1"/>
  <c r="FR115" i="1"/>
  <c r="EG115" i="1"/>
  <c r="DN115" i="1"/>
  <c r="CX115" i="1"/>
  <c r="DI115" i="1"/>
  <c r="GH115" i="1"/>
  <c r="FL115" i="1"/>
  <c r="EF115" i="1"/>
  <c r="DG115" i="1"/>
  <c r="FJ115" i="1"/>
  <c r="GK305" i="1" l="1"/>
  <c r="U306" i="1"/>
  <c r="AI306" i="1"/>
  <c r="AD306" i="1"/>
  <c r="FO306" i="1"/>
  <c r="ED306" i="1"/>
  <c r="BP306" i="1"/>
  <c r="FL306" i="1"/>
  <c r="FC306" i="1"/>
  <c r="CF306" i="1"/>
  <c r="R306" i="1"/>
  <c r="AH306" i="1"/>
  <c r="EW306" i="1"/>
  <c r="DJ306" i="1"/>
  <c r="BY306" i="1"/>
  <c r="BK306" i="1"/>
  <c r="DW306" i="1"/>
  <c r="AW306" i="1"/>
  <c r="DO306" i="1"/>
  <c r="GM306" i="1" s="1"/>
  <c r="DS306" i="1"/>
  <c r="AM306" i="1"/>
  <c r="M306" i="1"/>
  <c r="AX306" i="1"/>
  <c r="BD306" i="1"/>
  <c r="G306" i="1"/>
  <c r="FV306" i="1"/>
  <c r="BG306" i="1"/>
  <c r="EN306" i="1"/>
  <c r="BE306" i="1"/>
  <c r="BV306" i="1"/>
  <c r="BA306" i="1"/>
  <c r="EJ306" i="1"/>
  <c r="BZ306" i="1"/>
  <c r="CX306" i="1"/>
  <c r="BW306" i="1"/>
  <c r="DE306" i="1"/>
  <c r="DX306" i="1"/>
  <c r="BX306" i="1"/>
  <c r="DQ306" i="1"/>
  <c r="ET306" i="1"/>
  <c r="CS306" i="1"/>
  <c r="BQ306" i="1"/>
  <c r="J306" i="1"/>
  <c r="FR306" i="1"/>
  <c r="GH306" i="1"/>
  <c r="CP306" i="1"/>
  <c r="Y306" i="1"/>
  <c r="FK306" i="1"/>
  <c r="P306" i="1"/>
  <c r="BF306" i="1"/>
  <c r="EI306" i="1"/>
  <c r="CB306" i="1"/>
  <c r="V306" i="1"/>
  <c r="EM306" i="1"/>
  <c r="DL306" i="1"/>
  <c r="EO306" i="1"/>
  <c r="DN306" i="1"/>
  <c r="GL306" i="1" s="1"/>
  <c r="ES306" i="1"/>
  <c r="K306" i="1"/>
  <c r="DC306" i="1"/>
  <c r="FP306" i="1"/>
  <c r="EV306" i="1"/>
  <c r="AP306" i="1"/>
  <c r="L306" i="1"/>
  <c r="F306" i="1"/>
  <c r="CZ306" i="1"/>
  <c r="EP306" i="1"/>
  <c r="E306" i="1"/>
  <c r="DY306" i="1"/>
  <c r="T306" i="1"/>
  <c r="FD306" i="1"/>
  <c r="BJ306" i="1"/>
  <c r="DU306" i="1"/>
  <c r="DI306" i="1"/>
  <c r="CL306" i="1"/>
  <c r="CQ306" i="1"/>
  <c r="EC306" i="1"/>
  <c r="AO306" i="1"/>
  <c r="FJ306" i="1"/>
  <c r="EG306" i="1"/>
  <c r="CG306" i="1"/>
  <c r="GI306" i="1"/>
  <c r="BT306" i="1"/>
  <c r="AR306" i="1"/>
  <c r="CI306" i="1"/>
  <c r="DZ306" i="1"/>
  <c r="EA306" i="1"/>
  <c r="DM306" i="1"/>
  <c r="AV306" i="1"/>
  <c r="AT306" i="1"/>
  <c r="EB306" i="1"/>
  <c r="AN306" i="1"/>
  <c r="DG306" i="1"/>
  <c r="CA306" i="1"/>
  <c r="BO306" i="1"/>
  <c r="CH306" i="1"/>
  <c r="CJ306" i="1"/>
  <c r="EF306" i="1"/>
  <c r="BS306" i="1"/>
  <c r="ER306" i="1"/>
  <c r="AL306" i="1"/>
  <c r="FF306" i="1"/>
  <c r="Z306" i="1"/>
  <c r="CT306" i="1"/>
  <c r="EK306" i="1"/>
  <c r="DH306" i="1"/>
  <c r="DV306" i="1"/>
  <c r="AE306" i="1"/>
  <c r="GE306" i="1"/>
  <c r="W306" i="1"/>
  <c r="DA306" i="1"/>
  <c r="Q306" i="1"/>
  <c r="FW306" i="1"/>
  <c r="FY306" i="1"/>
  <c r="GA306" i="1"/>
  <c r="CK306" i="1"/>
  <c r="GB306" i="1"/>
  <c r="CV306" i="1"/>
  <c r="AU306" i="1"/>
  <c r="FN306" i="1"/>
  <c r="CN306" i="1"/>
  <c r="DK306" i="1"/>
  <c r="FX306" i="1"/>
  <c r="FQ306" i="1"/>
  <c r="BU306" i="1"/>
  <c r="CC306" i="1"/>
  <c r="AJ306" i="1"/>
  <c r="AG306" i="1"/>
  <c r="BR306" i="1"/>
  <c r="AB306" i="1"/>
  <c r="GG306" i="1"/>
  <c r="AY306" i="1"/>
  <c r="AZ306" i="1"/>
  <c r="AS306" i="1"/>
  <c r="GD306" i="1"/>
  <c r="FM306" i="1"/>
  <c r="EY306" i="1"/>
  <c r="EU306" i="1"/>
  <c r="FB306" i="1"/>
  <c r="EQ306" i="1"/>
  <c r="AQ306" i="1"/>
  <c r="DD306" i="1"/>
  <c r="EL306" i="1"/>
  <c r="BN306" i="1"/>
  <c r="CM306" i="1"/>
  <c r="DR306" i="1"/>
  <c r="BC306" i="1"/>
  <c r="CE306" i="1"/>
  <c r="BI306" i="1"/>
  <c r="FS306" i="1"/>
  <c r="CY306" i="1"/>
  <c r="FG306" i="1"/>
  <c r="FE306" i="1"/>
  <c r="FI306" i="1"/>
  <c r="AA306" i="1"/>
  <c r="EH306" i="1"/>
  <c r="FA306" i="1"/>
  <c r="S306" i="1"/>
  <c r="EE306" i="1"/>
  <c r="GF306" i="1"/>
  <c r="FZ306" i="1"/>
  <c r="X306" i="1"/>
  <c r="CU306" i="1"/>
  <c r="FU306" i="1"/>
  <c r="CW306" i="1"/>
  <c r="BL306" i="1"/>
  <c r="EX306" i="1"/>
  <c r="CO306" i="1"/>
  <c r="H306" i="1"/>
  <c r="AF306" i="1"/>
  <c r="DT306" i="1"/>
  <c r="BB306" i="1"/>
  <c r="O306" i="1"/>
  <c r="BM306" i="1"/>
  <c r="N306" i="1"/>
  <c r="AK306" i="1"/>
  <c r="GC306" i="1"/>
  <c r="AC306" i="1"/>
  <c r="DP306" i="1"/>
  <c r="GN306" i="1" s="1"/>
  <c r="BH306" i="1"/>
  <c r="DB306" i="1"/>
  <c r="DF306" i="1"/>
  <c r="I306" i="1"/>
  <c r="CR306" i="1"/>
  <c r="FH306" i="1"/>
  <c r="FT306" i="1"/>
  <c r="CD306" i="1"/>
  <c r="EZ306" i="1"/>
  <c r="P116" i="1"/>
  <c r="CB116" i="1"/>
  <c r="EN116" i="1"/>
  <c r="Y116" i="1"/>
  <c r="CK116" i="1"/>
  <c r="EW116" i="1"/>
  <c r="AH116" i="1"/>
  <c r="CT116" i="1"/>
  <c r="FF116" i="1"/>
  <c r="BH116" i="1"/>
  <c r="FG116" i="1"/>
  <c r="BW116" i="1"/>
  <c r="FS116" i="1"/>
  <c r="CI116" i="1"/>
  <c r="GH116" i="1"/>
  <c r="EZ116" i="1"/>
  <c r="ED116" i="1"/>
  <c r="DN116" i="1"/>
  <c r="DW116" i="1"/>
  <c r="T116" i="1"/>
  <c r="AM116" i="1"/>
  <c r="CF116" i="1"/>
  <c r="S116" i="1"/>
  <c r="BG116" i="1"/>
  <c r="X116" i="1"/>
  <c r="CJ116" i="1"/>
  <c r="EV116" i="1"/>
  <c r="AG116" i="1"/>
  <c r="CS116" i="1"/>
  <c r="FE116" i="1"/>
  <c r="AP116" i="1"/>
  <c r="DB116" i="1"/>
  <c r="FN116" i="1"/>
  <c r="BS116" i="1"/>
  <c r="FR116" i="1"/>
  <c r="CH116" i="1"/>
  <c r="GG116" i="1"/>
  <c r="CW116" i="1"/>
  <c r="M116" i="1"/>
  <c r="FQ116" i="1"/>
  <c r="FA116" i="1"/>
  <c r="EK116" i="1"/>
  <c r="FC116" i="1"/>
  <c r="BP116" i="1"/>
  <c r="CA116" i="1"/>
  <c r="FP116" i="1"/>
  <c r="DC116" i="1"/>
  <c r="EM116" i="1"/>
  <c r="AF116" i="1"/>
  <c r="CR116" i="1"/>
  <c r="FD116" i="1"/>
  <c r="AO116" i="1"/>
  <c r="DA116" i="1"/>
  <c r="FM116" i="1"/>
  <c r="AX116" i="1"/>
  <c r="DJ116" i="1"/>
  <c r="FV116" i="1"/>
  <c r="CG116" i="1"/>
  <c r="GF116" i="1"/>
  <c r="CV116" i="1"/>
  <c r="L116" i="1"/>
  <c r="DK116" i="1"/>
  <c r="AD116" i="1"/>
  <c r="N116" i="1"/>
  <c r="FX116" i="1"/>
  <c r="FB116" i="1"/>
  <c r="GI116" i="1"/>
  <c r="DD116" i="1"/>
  <c r="DO116" i="1"/>
  <c r="E116" i="1"/>
  <c r="GE116" i="1"/>
  <c r="AZ116" i="1"/>
  <c r="BT116" i="1"/>
  <c r="Q116" i="1"/>
  <c r="EO116" i="1"/>
  <c r="CL116" i="1"/>
  <c r="AT116" i="1"/>
  <c r="ES116" i="1"/>
  <c r="FH116" i="1"/>
  <c r="FW116" i="1"/>
  <c r="DM116" i="1"/>
  <c r="CN116" i="1"/>
  <c r="EY116" i="1"/>
  <c r="GA116" i="1"/>
  <c r="AN116" i="1"/>
  <c r="CZ116" i="1"/>
  <c r="FL116" i="1"/>
  <c r="AW116" i="1"/>
  <c r="DI116" i="1"/>
  <c r="FU116" i="1"/>
  <c r="BF116" i="1"/>
  <c r="DR116" i="1"/>
  <c r="GD116" i="1"/>
  <c r="CU116" i="1"/>
  <c r="K116" i="1"/>
  <c r="DG116" i="1"/>
  <c r="W116" i="1"/>
  <c r="DV116" i="1"/>
  <c r="BA116" i="1"/>
  <c r="AE116" i="1"/>
  <c r="O116" i="1"/>
  <c r="FY116" i="1"/>
  <c r="AC116" i="1"/>
  <c r="ER116" i="1"/>
  <c r="FK116" i="1"/>
  <c r="CM116" i="1"/>
  <c r="B116" i="1"/>
  <c r="EL116" i="1"/>
  <c r="AV116" i="1"/>
  <c r="DH116" i="1"/>
  <c r="FT116" i="1"/>
  <c r="BE116" i="1"/>
  <c r="DQ116" i="1"/>
  <c r="GC116" i="1"/>
  <c r="BN116" i="1"/>
  <c r="DZ116" i="1"/>
  <c r="G116" i="1"/>
  <c r="DF116" i="1"/>
  <c r="V116" i="1"/>
  <c r="DU116" i="1"/>
  <c r="AK116" i="1"/>
  <c r="EJ116" i="1"/>
  <c r="BR116" i="1"/>
  <c r="BB116" i="1"/>
  <c r="AL116" i="1"/>
  <c r="D116" i="1"/>
  <c r="BO116" i="1"/>
  <c r="AA116" i="1"/>
  <c r="AQ116" i="1"/>
  <c r="FZ116" i="1"/>
  <c r="AR116" i="1"/>
  <c r="BD116" i="1"/>
  <c r="DP116" i="1"/>
  <c r="GB116" i="1"/>
  <c r="BM116" i="1"/>
  <c r="DY116" i="1"/>
  <c r="J116" i="1"/>
  <c r="BV116" i="1"/>
  <c r="EH116" i="1"/>
  <c r="U116" i="1"/>
  <c r="DT116" i="1"/>
  <c r="AJ116" i="1"/>
  <c r="EI116" i="1"/>
  <c r="AY116" i="1"/>
  <c r="EU116" i="1"/>
  <c r="CO116" i="1"/>
  <c r="BY116" i="1"/>
  <c r="BC116" i="1"/>
  <c r="AB116" i="1"/>
  <c r="CX116" i="1"/>
  <c r="BQ116" i="1"/>
  <c r="CE116" i="1"/>
  <c r="F116" i="1"/>
  <c r="EB116" i="1"/>
  <c r="H116" i="1"/>
  <c r="EF116" i="1"/>
  <c r="CC116" i="1"/>
  <c r="Z116" i="1"/>
  <c r="EX116" i="1"/>
  <c r="BI116" i="1"/>
  <c r="BX116" i="1"/>
  <c r="EC116" i="1"/>
  <c r="CQ116" i="1"/>
  <c r="FJ116" i="1"/>
  <c r="FO116" i="1"/>
  <c r="AS116" i="1"/>
  <c r="A117" i="1"/>
  <c r="BL116" i="1"/>
  <c r="DX116" i="1"/>
  <c r="I116" i="1"/>
  <c r="BU116" i="1"/>
  <c r="EG116" i="1"/>
  <c r="R116" i="1"/>
  <c r="CD116" i="1"/>
  <c r="EP116" i="1"/>
  <c r="AI116" i="1"/>
  <c r="EE116" i="1"/>
  <c r="AU116" i="1"/>
  <c r="ET116" i="1"/>
  <c r="BJ116" i="1"/>
  <c r="FI116" i="1"/>
  <c r="DL116" i="1"/>
  <c r="CP116" i="1"/>
  <c r="BZ116" i="1"/>
  <c r="BK116" i="1"/>
  <c r="EA116" i="1"/>
  <c r="DE116" i="1"/>
  <c r="DS116" i="1"/>
  <c r="CY116" i="1"/>
  <c r="EQ116" i="1"/>
  <c r="GK306" i="1" l="1"/>
  <c r="BU307" i="1"/>
  <c r="CQ307" i="1"/>
  <c r="EC307" i="1"/>
  <c r="BK307" i="1"/>
  <c r="DX307" i="1"/>
  <c r="F307" i="1"/>
  <c r="J307" i="1"/>
  <c r="DE307" i="1"/>
  <c r="EA307" i="1"/>
  <c r="CO307" i="1"/>
  <c r="BX307" i="1"/>
  <c r="BZ307" i="1"/>
  <c r="AI307" i="1"/>
  <c r="BL307" i="1"/>
  <c r="BI307" i="1"/>
  <c r="CE307" i="1"/>
  <c r="AY307" i="1"/>
  <c r="BY307" i="1"/>
  <c r="EB307" i="1"/>
  <c r="EE307" i="1"/>
  <c r="EU307" i="1"/>
  <c r="CP307" i="1"/>
  <c r="EP307" i="1"/>
  <c r="EX307" i="1"/>
  <c r="BQ307" i="1"/>
  <c r="EI307" i="1"/>
  <c r="H307" i="1"/>
  <c r="I307" i="1"/>
  <c r="EQ307" i="1"/>
  <c r="AS307" i="1"/>
  <c r="CX307" i="1"/>
  <c r="AJ307" i="1"/>
  <c r="CY307" i="1"/>
  <c r="FI307" i="1"/>
  <c r="R307" i="1"/>
  <c r="FO307" i="1"/>
  <c r="CC307" i="1"/>
  <c r="AB307" i="1"/>
  <c r="DT307" i="1"/>
  <c r="ET307" i="1"/>
  <c r="AU307" i="1"/>
  <c r="DL307" i="1"/>
  <c r="CD307" i="1"/>
  <c r="Z307" i="1"/>
  <c r="GB307" i="1"/>
  <c r="DS307" i="1"/>
  <c r="BJ307" i="1"/>
  <c r="EG307" i="1"/>
  <c r="FJ307" i="1"/>
  <c r="EF307" i="1"/>
  <c r="BC307" i="1"/>
  <c r="U307" i="1"/>
  <c r="BD307" i="1"/>
  <c r="BB307" i="1"/>
  <c r="EH307" i="1"/>
  <c r="AR307" i="1"/>
  <c r="BR307" i="1"/>
  <c r="BN307" i="1"/>
  <c r="BA307" i="1"/>
  <c r="BF307" i="1"/>
  <c r="EY307" i="1"/>
  <c r="EO307" i="1"/>
  <c r="GI307" i="1"/>
  <c r="GF307" i="1"/>
  <c r="FD307" i="1"/>
  <c r="FC307" i="1"/>
  <c r="FR307" i="1"/>
  <c r="EV307" i="1"/>
  <c r="DW307" i="1"/>
  <c r="FG307" i="1"/>
  <c r="EN307" i="1"/>
  <c r="BV307" i="1"/>
  <c r="FZ307" i="1"/>
  <c r="EJ307" i="1"/>
  <c r="GC307" i="1"/>
  <c r="CM307" i="1"/>
  <c r="DV307" i="1"/>
  <c r="FU307" i="1"/>
  <c r="CN307" i="1"/>
  <c r="Q307" i="1"/>
  <c r="FB307" i="1"/>
  <c r="CG307" i="1"/>
  <c r="CR307" i="1"/>
  <c r="EK307" i="1"/>
  <c r="BS307" i="1"/>
  <c r="CJ307" i="1"/>
  <c r="DN307" i="1"/>
  <c r="BH307" i="1"/>
  <c r="CB307" i="1"/>
  <c r="AQ307" i="1"/>
  <c r="AK307" i="1"/>
  <c r="DQ307" i="1"/>
  <c r="GN307" i="1" s="1"/>
  <c r="FK307" i="1"/>
  <c r="W307" i="1"/>
  <c r="DI307" i="1"/>
  <c r="DM307" i="1"/>
  <c r="BT307" i="1"/>
  <c r="FX307" i="1"/>
  <c r="FV307" i="1"/>
  <c r="AF307" i="1"/>
  <c r="FA307" i="1"/>
  <c r="FN307" i="1"/>
  <c r="X307" i="1"/>
  <c r="ED307" i="1"/>
  <c r="FF307" i="1"/>
  <c r="P307" i="1"/>
  <c r="DY307" i="1"/>
  <c r="AA307" i="1"/>
  <c r="DU307" i="1"/>
  <c r="BE307" i="1"/>
  <c r="ER307" i="1"/>
  <c r="DG307" i="1"/>
  <c r="AW307" i="1"/>
  <c r="FW307" i="1"/>
  <c r="AZ307" i="1"/>
  <c r="N307" i="1"/>
  <c r="DJ307" i="1"/>
  <c r="EM307" i="1"/>
  <c r="FQ307" i="1"/>
  <c r="DB307" i="1"/>
  <c r="BG307" i="1"/>
  <c r="EZ307" i="1"/>
  <c r="CT307" i="1"/>
  <c r="BM307" i="1"/>
  <c r="BO307" i="1"/>
  <c r="V307" i="1"/>
  <c r="FT307" i="1"/>
  <c r="AC307" i="1"/>
  <c r="K307" i="1"/>
  <c r="FL307" i="1"/>
  <c r="FH307" i="1"/>
  <c r="GE307" i="1"/>
  <c r="AD307" i="1"/>
  <c r="AX307" i="1"/>
  <c r="DC307" i="1"/>
  <c r="M307" i="1"/>
  <c r="AP307" i="1"/>
  <c r="S307" i="1"/>
  <c r="GH307" i="1"/>
  <c r="AH307" i="1"/>
  <c r="DF307" i="1"/>
  <c r="DH307" i="1"/>
  <c r="FY307" i="1"/>
  <c r="CU307" i="1"/>
  <c r="CZ307" i="1"/>
  <c r="ES307" i="1"/>
  <c r="E307" i="1"/>
  <c r="DK307" i="1"/>
  <c r="FM307" i="1"/>
  <c r="FP307" i="1"/>
  <c r="CW307" i="1"/>
  <c r="FE307" i="1"/>
  <c r="CF307" i="1"/>
  <c r="CI307" i="1"/>
  <c r="EW307" i="1"/>
  <c r="DP307" i="1"/>
  <c r="GM307" i="1" s="1"/>
  <c r="AL307" i="1"/>
  <c r="G307" i="1"/>
  <c r="AV307" i="1"/>
  <c r="O307" i="1"/>
  <c r="GD307" i="1"/>
  <c r="AN307" i="1"/>
  <c r="AT307" i="1"/>
  <c r="DO307" i="1"/>
  <c r="GL307" i="1" s="1"/>
  <c r="L307" i="1"/>
  <c r="DA307" i="1"/>
  <c r="CA307" i="1"/>
  <c r="GG307" i="1"/>
  <c r="CS307" i="1"/>
  <c r="AM307" i="1"/>
  <c r="FS307" i="1"/>
  <c r="CK307" i="1"/>
  <c r="DZ307" i="1"/>
  <c r="EL307" i="1"/>
  <c r="AE307" i="1"/>
  <c r="DR307" i="1"/>
  <c r="GA307" i="1"/>
  <c r="CL307" i="1"/>
  <c r="DD307" i="1"/>
  <c r="CV307" i="1"/>
  <c r="AO307" i="1"/>
  <c r="BP307" i="1"/>
  <c r="CH307" i="1"/>
  <c r="AG307" i="1"/>
  <c r="T307" i="1"/>
  <c r="BW307" i="1"/>
  <c r="Y307" i="1"/>
  <c r="M117" i="1"/>
  <c r="BY117" i="1"/>
  <c r="EK117" i="1"/>
  <c r="N117" i="1"/>
  <c r="BZ117" i="1"/>
  <c r="EL117" i="1"/>
  <c r="O117" i="1"/>
  <c r="CA117" i="1"/>
  <c r="EM117" i="1"/>
  <c r="Z117" i="1"/>
  <c r="DY117" i="1"/>
  <c r="AZ117" i="1"/>
  <c r="EY117" i="1"/>
  <c r="CC117" i="1"/>
  <c r="GB117" i="1"/>
  <c r="EV117" i="1"/>
  <c r="EF117" i="1"/>
  <c r="DJ117" i="1"/>
  <c r="FH117" i="1"/>
  <c r="BF117" i="1"/>
  <c r="GE117" i="1"/>
  <c r="DQ117" i="1"/>
  <c r="FV117" i="1"/>
  <c r="DT117" i="1"/>
  <c r="EX117" i="1"/>
  <c r="DB117" i="1"/>
  <c r="J117" i="1"/>
  <c r="FD117" i="1"/>
  <c r="EP117" i="1"/>
  <c r="CD117" i="1"/>
  <c r="GC117" i="1"/>
  <c r="AK117" i="1"/>
  <c r="AL117" i="1"/>
  <c r="FJ117" i="1"/>
  <c r="FK117" i="1"/>
  <c r="FL117" i="1"/>
  <c r="Q117" i="1"/>
  <c r="AW117" i="1"/>
  <c r="K117" i="1"/>
  <c r="GD117" i="1"/>
  <c r="B117" i="1"/>
  <c r="AS117" i="1"/>
  <c r="DE117" i="1"/>
  <c r="FQ117" i="1"/>
  <c r="AT117" i="1"/>
  <c r="DF117" i="1"/>
  <c r="FR117" i="1"/>
  <c r="AU117" i="1"/>
  <c r="DG117" i="1"/>
  <c r="FS117" i="1"/>
  <c r="BX117" i="1"/>
  <c r="FW117" i="1"/>
  <c r="DA117" i="1"/>
  <c r="AB117" i="1"/>
  <c r="EA117" i="1"/>
  <c r="BT117" i="1"/>
  <c r="AX117" i="1"/>
  <c r="AH117" i="1"/>
  <c r="AJ117" i="1"/>
  <c r="DC117" i="1"/>
  <c r="S117" i="1"/>
  <c r="ER117" i="1"/>
  <c r="D117" i="1"/>
  <c r="DR117" i="1"/>
  <c r="BA117" i="1"/>
  <c r="DM117" i="1"/>
  <c r="FY117" i="1"/>
  <c r="BB117" i="1"/>
  <c r="DN117" i="1"/>
  <c r="FZ117" i="1"/>
  <c r="BC117" i="1"/>
  <c r="DO117" i="1"/>
  <c r="GA117" i="1"/>
  <c r="CL117" i="1"/>
  <c r="P117" i="1"/>
  <c r="DL117" i="1"/>
  <c r="AP117" i="1"/>
  <c r="EO117" i="1"/>
  <c r="CK117" i="1"/>
  <c r="BU117" i="1"/>
  <c r="BE117" i="1"/>
  <c r="BP117" i="1"/>
  <c r="EI117" i="1"/>
  <c r="BG117" i="1"/>
  <c r="GF117" i="1"/>
  <c r="CE117" i="1"/>
  <c r="AI117" i="1"/>
  <c r="FU117" i="1"/>
  <c r="Y117" i="1"/>
  <c r="A118" i="1"/>
  <c r="BI117" i="1"/>
  <c r="DU117" i="1"/>
  <c r="GG117" i="1"/>
  <c r="BJ117" i="1"/>
  <c r="DV117" i="1"/>
  <c r="GH117" i="1"/>
  <c r="BK117" i="1"/>
  <c r="DW117" i="1"/>
  <c r="GI117" i="1"/>
  <c r="CZ117" i="1"/>
  <c r="AA117" i="1"/>
  <c r="DZ117" i="1"/>
  <c r="BD117" i="1"/>
  <c r="EZ117" i="1"/>
  <c r="DH117" i="1"/>
  <c r="CR117" i="1"/>
  <c r="BV117" i="1"/>
  <c r="CV117" i="1"/>
  <c r="FO117" i="1"/>
  <c r="CU117" i="1"/>
  <c r="X117" i="1"/>
  <c r="FG117" i="1"/>
  <c r="AR117" i="1"/>
  <c r="E117" i="1"/>
  <c r="BQ117" i="1"/>
  <c r="EC117" i="1"/>
  <c r="F117" i="1"/>
  <c r="BR117" i="1"/>
  <c r="ED117" i="1"/>
  <c r="G117" i="1"/>
  <c r="BS117" i="1"/>
  <c r="EE117" i="1"/>
  <c r="L117" i="1"/>
  <c r="DK117" i="1"/>
  <c r="AO117" i="1"/>
  <c r="EN117" i="1"/>
  <c r="BO117" i="1"/>
  <c r="FN117" i="1"/>
  <c r="EB117" i="1"/>
  <c r="DI117" i="1"/>
  <c r="CS117" i="1"/>
  <c r="EH117" i="1"/>
  <c r="R117" i="1"/>
  <c r="EQ117" i="1"/>
  <c r="BL117" i="1"/>
  <c r="CF117" i="1"/>
  <c r="AV117" i="1"/>
  <c r="DD117" i="1"/>
  <c r="U117" i="1"/>
  <c r="CG117" i="1"/>
  <c r="ES117" i="1"/>
  <c r="V117" i="1"/>
  <c r="CH117" i="1"/>
  <c r="ET117" i="1"/>
  <c r="W117" i="1"/>
  <c r="CI117" i="1"/>
  <c r="EU117" i="1"/>
  <c r="AN117" i="1"/>
  <c r="EJ117" i="1"/>
  <c r="BN117" i="1"/>
  <c r="FM117" i="1"/>
  <c r="CN117" i="1"/>
  <c r="I117" i="1"/>
  <c r="FP117" i="1"/>
  <c r="EW117" i="1"/>
  <c r="EG117" i="1"/>
  <c r="H117" i="1"/>
  <c r="CT117" i="1"/>
  <c r="T117" i="1"/>
  <c r="FE117" i="1"/>
  <c r="CJ117" i="1"/>
  <c r="DS117" i="1"/>
  <c r="AC117" i="1"/>
  <c r="CO117" i="1"/>
  <c r="FA117" i="1"/>
  <c r="AD117" i="1"/>
  <c r="CP117" i="1"/>
  <c r="FB117" i="1"/>
  <c r="AE117" i="1"/>
  <c r="CQ117" i="1"/>
  <c r="FC117" i="1"/>
  <c r="AY117" i="1"/>
  <c r="CB117" i="1"/>
  <c r="FX117" i="1"/>
  <c r="AF117" i="1"/>
  <c r="FT117" i="1"/>
  <c r="AQ117" i="1"/>
  <c r="BH117" i="1"/>
  <c r="DX117" i="1"/>
  <c r="CW117" i="1"/>
  <c r="FI117" i="1"/>
  <c r="CX117" i="1"/>
  <c r="AM117" i="1"/>
  <c r="CY117" i="1"/>
  <c r="BM117" i="1"/>
  <c r="CM117" i="1"/>
  <c r="DP117" i="1"/>
  <c r="AG117" i="1"/>
  <c r="BW117" i="1"/>
  <c r="FF117" i="1"/>
  <c r="GK307" i="1" l="1"/>
  <c r="BM308" i="1"/>
  <c r="AE308" i="1"/>
  <c r="CJ308" i="1"/>
  <c r="AV308" i="1"/>
  <c r="AR308" i="1"/>
  <c r="BK308" i="1"/>
  <c r="Y308" i="1"/>
  <c r="GA308" i="1"/>
  <c r="BW308" i="1"/>
  <c r="FI308" i="1"/>
  <c r="CB308" i="1"/>
  <c r="H308" i="1"/>
  <c r="EJ308" i="1"/>
  <c r="ES308" i="1"/>
  <c r="AG308" i="1"/>
  <c r="CW308" i="1"/>
  <c r="AY308" i="1"/>
  <c r="CO308" i="1"/>
  <c r="EG308" i="1"/>
  <c r="CG308" i="1"/>
  <c r="EH308" i="1"/>
  <c r="DP308" i="1"/>
  <c r="GL308" i="1" s="1"/>
  <c r="DX308" i="1"/>
  <c r="FC308" i="1"/>
  <c r="AC308" i="1"/>
  <c r="EW308" i="1"/>
  <c r="EU308" i="1"/>
  <c r="U308" i="1"/>
  <c r="CS308" i="1"/>
  <c r="L308" i="1"/>
  <c r="BQ308" i="1"/>
  <c r="BV308" i="1"/>
  <c r="GI308" i="1"/>
  <c r="BI308" i="1"/>
  <c r="EI308" i="1"/>
  <c r="P308" i="1"/>
  <c r="FY308" i="1"/>
  <c r="CM308" i="1"/>
  <c r="BH308" i="1"/>
  <c r="CQ308" i="1"/>
  <c r="DS308" i="1"/>
  <c r="FP308" i="1"/>
  <c r="CI308" i="1"/>
  <c r="DD308" i="1"/>
  <c r="DI308" i="1"/>
  <c r="EE308" i="1"/>
  <c r="E308" i="1"/>
  <c r="CR308" i="1"/>
  <c r="DW308" i="1"/>
  <c r="BP308" i="1"/>
  <c r="CL308" i="1"/>
  <c r="DM308" i="1"/>
  <c r="W308" i="1"/>
  <c r="EZ308" i="1"/>
  <c r="AQ308" i="1"/>
  <c r="I308" i="1"/>
  <c r="EB308" i="1"/>
  <c r="DH308" i="1"/>
  <c r="BE308" i="1"/>
  <c r="CY308" i="1"/>
  <c r="FT308" i="1"/>
  <c r="FB308" i="1"/>
  <c r="FE308" i="1"/>
  <c r="CN308" i="1"/>
  <c r="ET308" i="1"/>
  <c r="CF308" i="1"/>
  <c r="FN308" i="1"/>
  <c r="G308" i="1"/>
  <c r="FG308" i="1"/>
  <c r="GH308" i="1"/>
  <c r="FU308" i="1"/>
  <c r="BU308" i="1"/>
  <c r="DO308" i="1"/>
  <c r="AM308" i="1"/>
  <c r="AF308" i="1"/>
  <c r="CP308" i="1"/>
  <c r="T308" i="1"/>
  <c r="FM308" i="1"/>
  <c r="CH308" i="1"/>
  <c r="BL308" i="1"/>
  <c r="BO308" i="1"/>
  <c r="ED308" i="1"/>
  <c r="X308" i="1"/>
  <c r="BD308" i="1"/>
  <c r="DV308" i="1"/>
  <c r="AI308" i="1"/>
  <c r="CK308" i="1"/>
  <c r="BC308" i="1"/>
  <c r="FF308" i="1"/>
  <c r="CX308" i="1"/>
  <c r="FX308" i="1"/>
  <c r="AD308" i="1"/>
  <c r="CT308" i="1"/>
  <c r="BN308" i="1"/>
  <c r="V308" i="1"/>
  <c r="EQ308" i="1"/>
  <c r="EN308" i="1"/>
  <c r="BR308" i="1"/>
  <c r="CU308" i="1"/>
  <c r="DZ308" i="1"/>
  <c r="BJ308" i="1"/>
  <c r="CE308" i="1"/>
  <c r="EO308" i="1"/>
  <c r="FA308" i="1"/>
  <c r="R308" i="1"/>
  <c r="AO308" i="1"/>
  <c r="F308" i="1"/>
  <c r="FO308" i="1"/>
  <c r="AA308" i="1"/>
  <c r="GG308" i="1"/>
  <c r="GF308" i="1"/>
  <c r="AP308" i="1"/>
  <c r="DN308" i="1"/>
  <c r="BS308" i="1"/>
  <c r="AN308" i="1"/>
  <c r="DK308" i="1"/>
  <c r="EC308" i="1"/>
  <c r="CV308" i="1"/>
  <c r="CZ308" i="1"/>
  <c r="DU308" i="1"/>
  <c r="BG308" i="1"/>
  <c r="DL308" i="1"/>
  <c r="BB308" i="1"/>
  <c r="FZ308" i="1"/>
  <c r="ER308" i="1"/>
  <c r="AB308" i="1"/>
  <c r="AJ308" i="1"/>
  <c r="BX308" i="1"/>
  <c r="DE308" i="1"/>
  <c r="FK308" i="1"/>
  <c r="J308" i="1"/>
  <c r="FH308" i="1"/>
  <c r="DY308" i="1"/>
  <c r="EK308" i="1"/>
  <c r="AH308" i="1"/>
  <c r="FS308" i="1"/>
  <c r="AS308" i="1"/>
  <c r="FJ308" i="1"/>
  <c r="DB308" i="1"/>
  <c r="DJ308" i="1"/>
  <c r="Z308" i="1"/>
  <c r="BY308" i="1"/>
  <c r="BA308" i="1"/>
  <c r="AX308" i="1"/>
  <c r="DG308" i="1"/>
  <c r="AL308" i="1"/>
  <c r="EX308" i="1"/>
  <c r="EF308" i="1"/>
  <c r="EM308" i="1"/>
  <c r="M308" i="1"/>
  <c r="DR308" i="1"/>
  <c r="GN308" i="1" s="1"/>
  <c r="BT308" i="1"/>
  <c r="AU308" i="1"/>
  <c r="GD308" i="1"/>
  <c r="AK308" i="1"/>
  <c r="DT308" i="1"/>
  <c r="EV308" i="1"/>
  <c r="CA308" i="1"/>
  <c r="EA308" i="1"/>
  <c r="FR308" i="1"/>
  <c r="K308" i="1"/>
  <c r="GC308" i="1"/>
  <c r="FV308" i="1"/>
  <c r="GB308" i="1"/>
  <c r="O308" i="1"/>
  <c r="DF308" i="1"/>
  <c r="AW308" i="1"/>
  <c r="CD308" i="1"/>
  <c r="DQ308" i="1"/>
  <c r="GM308" i="1" s="1"/>
  <c r="CC308" i="1"/>
  <c r="EL308" i="1"/>
  <c r="S308" i="1"/>
  <c r="DA308" i="1"/>
  <c r="AT308" i="1"/>
  <c r="Q308" i="1"/>
  <c r="EP308" i="1"/>
  <c r="GE308" i="1"/>
  <c r="EY308" i="1"/>
  <c r="BZ308" i="1"/>
  <c r="DC308" i="1"/>
  <c r="FW308" i="1"/>
  <c r="FQ308" i="1"/>
  <c r="FL308" i="1"/>
  <c r="FD308" i="1"/>
  <c r="BF308" i="1"/>
  <c r="AZ308" i="1"/>
  <c r="N308" i="1"/>
  <c r="FG118" i="1"/>
  <c r="BR118" i="1"/>
  <c r="CG118" i="1"/>
  <c r="E118" i="1"/>
  <c r="DI118" i="1"/>
  <c r="AM118" i="1"/>
  <c r="BZ118" i="1"/>
  <c r="DU118" i="1"/>
  <c r="EW118" i="1"/>
  <c r="DW118" i="1"/>
  <c r="EK118" i="1"/>
  <c r="W118" i="1"/>
  <c r="A119" i="1"/>
  <c r="BN118" i="1"/>
  <c r="DZ118" i="1"/>
  <c r="K118" i="1"/>
  <c r="BW118" i="1"/>
  <c r="EI118" i="1"/>
  <c r="T118" i="1"/>
  <c r="CF118" i="1"/>
  <c r="ER118" i="1"/>
  <c r="AE118" i="1"/>
  <c r="ED118" i="1"/>
  <c r="AT118" i="1"/>
  <c r="ES118" i="1"/>
  <c r="BI118" i="1"/>
  <c r="FE118" i="1"/>
  <c r="DA118" i="1"/>
  <c r="BQ118" i="1"/>
  <c r="BA118" i="1"/>
  <c r="AO118" i="1"/>
  <c r="DN118" i="1"/>
  <c r="CP118" i="1"/>
  <c r="BJ118" i="1"/>
  <c r="D118" i="1"/>
  <c r="AL118" i="1"/>
  <c r="J118" i="1"/>
  <c r="BV118" i="1"/>
  <c r="EH118" i="1"/>
  <c r="S118" i="1"/>
  <c r="CE118" i="1"/>
  <c r="EQ118" i="1"/>
  <c r="AB118" i="1"/>
  <c r="CN118" i="1"/>
  <c r="EZ118" i="1"/>
  <c r="AS118" i="1"/>
  <c r="EO118" i="1"/>
  <c r="BE118" i="1"/>
  <c r="FD118" i="1"/>
  <c r="BT118" i="1"/>
  <c r="FS118" i="1"/>
  <c r="DX118" i="1"/>
  <c r="CK118" i="1"/>
  <c r="BU118" i="1"/>
  <c r="CA118" i="1"/>
  <c r="EN118" i="1"/>
  <c r="EG118" i="1"/>
  <c r="CX118" i="1"/>
  <c r="BY118" i="1"/>
  <c r="CZ118" i="1"/>
  <c r="BM118" i="1"/>
  <c r="FT118" i="1"/>
  <c r="FK118" i="1"/>
  <c r="GA118" i="1"/>
  <c r="CY118" i="1"/>
  <c r="DR118" i="1"/>
  <c r="GD118" i="1"/>
  <c r="EA118" i="1"/>
  <c r="BX118" i="1"/>
  <c r="Q118" i="1"/>
  <c r="AF118" i="1"/>
  <c r="AU118" i="1"/>
  <c r="CJ118" i="1"/>
  <c r="AD118" i="1"/>
  <c r="CB118" i="1"/>
  <c r="N118" i="1"/>
  <c r="AK118" i="1"/>
  <c r="R118" i="1"/>
  <c r="CD118" i="1"/>
  <c r="EP118" i="1"/>
  <c r="AA118" i="1"/>
  <c r="CM118" i="1"/>
  <c r="EY118" i="1"/>
  <c r="AJ118" i="1"/>
  <c r="CV118" i="1"/>
  <c r="FH118" i="1"/>
  <c r="BD118" i="1"/>
  <c r="FC118" i="1"/>
  <c r="BS118" i="1"/>
  <c r="FR118" i="1"/>
  <c r="CH118" i="1"/>
  <c r="GG118" i="1"/>
  <c r="EU118" i="1"/>
  <c r="DH118" i="1"/>
  <c r="CO118" i="1"/>
  <c r="DM118" i="1"/>
  <c r="FZ118" i="1"/>
  <c r="FU118" i="1"/>
  <c r="EL118" i="1"/>
  <c r="FI118" i="1"/>
  <c r="DO118" i="1"/>
  <c r="Z118" i="1"/>
  <c r="CL118" i="1"/>
  <c r="EX118" i="1"/>
  <c r="AI118" i="1"/>
  <c r="CU118" i="1"/>
  <c r="AR118" i="1"/>
  <c r="DD118" i="1"/>
  <c r="FP118" i="1"/>
  <c r="FQ118" i="1"/>
  <c r="GC118" i="1"/>
  <c r="CS118" i="1"/>
  <c r="FL118" i="1"/>
  <c r="DY118" i="1"/>
  <c r="EM118" i="1"/>
  <c r="BC118" i="1"/>
  <c r="GH118" i="1"/>
  <c r="X118" i="1"/>
  <c r="AH118" i="1"/>
  <c r="CT118" i="1"/>
  <c r="FF118" i="1"/>
  <c r="AQ118" i="1"/>
  <c r="DC118" i="1"/>
  <c r="FO118" i="1"/>
  <c r="AZ118" i="1"/>
  <c r="DL118" i="1"/>
  <c r="FX118" i="1"/>
  <c r="CC118" i="1"/>
  <c r="GB118" i="1"/>
  <c r="CR118" i="1"/>
  <c r="H118" i="1"/>
  <c r="DG118" i="1"/>
  <c r="Y118" i="1"/>
  <c r="GI118" i="1"/>
  <c r="EV118" i="1"/>
  <c r="EC118" i="1"/>
  <c r="FY118" i="1"/>
  <c r="CI118" i="1"/>
  <c r="CW118" i="1"/>
  <c r="BK118" i="1"/>
  <c r="FJ118" i="1"/>
  <c r="DV118" i="1"/>
  <c r="AP118" i="1"/>
  <c r="DB118" i="1"/>
  <c r="FN118" i="1"/>
  <c r="AY118" i="1"/>
  <c r="DK118" i="1"/>
  <c r="FW118" i="1"/>
  <c r="BH118" i="1"/>
  <c r="DT118" i="1"/>
  <c r="GF118" i="1"/>
  <c r="CQ118" i="1"/>
  <c r="G118" i="1"/>
  <c r="DF118" i="1"/>
  <c r="V118" i="1"/>
  <c r="AV118" i="1"/>
  <c r="I118" i="1"/>
  <c r="FM118" i="1"/>
  <c r="P118" i="1"/>
  <c r="FA118" i="1"/>
  <c r="B118" i="1"/>
  <c r="AX118" i="1"/>
  <c r="DJ118" i="1"/>
  <c r="FV118" i="1"/>
  <c r="BG118" i="1"/>
  <c r="DS118" i="1"/>
  <c r="GE118" i="1"/>
  <c r="BP118" i="1"/>
  <c r="EB118" i="1"/>
  <c r="F118" i="1"/>
  <c r="DE118" i="1"/>
  <c r="U118" i="1"/>
  <c r="DQ118" i="1"/>
  <c r="AG118" i="1"/>
  <c r="EF118" i="1"/>
  <c r="AC118" i="1"/>
  <c r="M118" i="1"/>
  <c r="BB118" i="1"/>
  <c r="BL118" i="1"/>
  <c r="BF118" i="1"/>
  <c r="BO118" i="1"/>
  <c r="L118" i="1"/>
  <c r="EJ118" i="1"/>
  <c r="DP118" i="1"/>
  <c r="EE118" i="1"/>
  <c r="ET118" i="1"/>
  <c r="AW118" i="1"/>
  <c r="O118" i="1"/>
  <c r="AN118" i="1"/>
  <c r="FB118" i="1"/>
  <c r="GK308" i="1" l="1"/>
  <c r="BF309" i="1"/>
  <c r="DD309" i="1"/>
  <c r="DX309" i="1"/>
  <c r="DJ309" i="1"/>
  <c r="EL309" i="1"/>
  <c r="AB309" i="1"/>
  <c r="AY309" i="1"/>
  <c r="CR309" i="1"/>
  <c r="AQ309" i="1"/>
  <c r="DY309" i="1"/>
  <c r="CU309" i="1"/>
  <c r="FU309" i="1"/>
  <c r="FR309" i="1"/>
  <c r="CM309" i="1"/>
  <c r="AD309" i="1"/>
  <c r="AV309" i="1"/>
  <c r="AJ309" i="1"/>
  <c r="V309" i="1"/>
  <c r="DC309" i="1"/>
  <c r="CB309" i="1"/>
  <c r="BB309" i="1"/>
  <c r="FY309" i="1"/>
  <c r="FF309" i="1"/>
  <c r="FL309" i="1"/>
  <c r="AI309" i="1"/>
  <c r="FZ309" i="1"/>
  <c r="BS309" i="1"/>
  <c r="AA309" i="1"/>
  <c r="CJ309" i="1"/>
  <c r="BK309" i="1"/>
  <c r="N309" i="1"/>
  <c r="AW309" i="1"/>
  <c r="EM309" i="1"/>
  <c r="GD309" i="1"/>
  <c r="AX309" i="1"/>
  <c r="EE309" i="1"/>
  <c r="FN309" i="1"/>
  <c r="DP309" i="1"/>
  <c r="AC309" i="1"/>
  <c r="BP309" i="1"/>
  <c r="FA309" i="1"/>
  <c r="CQ309" i="1"/>
  <c r="DB309" i="1"/>
  <c r="EC309" i="1"/>
  <c r="CC309" i="1"/>
  <c r="CT309" i="1"/>
  <c r="CS309" i="1"/>
  <c r="EX309" i="1"/>
  <c r="DM309" i="1"/>
  <c r="FC309" i="1"/>
  <c r="EP309" i="1"/>
  <c r="FV309" i="1"/>
  <c r="FO309" i="1"/>
  <c r="EA309" i="1"/>
  <c r="BL309" i="1"/>
  <c r="CW309" i="1"/>
  <c r="AR309" i="1"/>
  <c r="EY309" i="1"/>
  <c r="ET309" i="1"/>
  <c r="DF309" i="1"/>
  <c r="M309" i="1"/>
  <c r="GB309" i="1"/>
  <c r="EJ309" i="1"/>
  <c r="EF309" i="1"/>
  <c r="GE309" i="1"/>
  <c r="P309" i="1"/>
  <c r="GF309" i="1"/>
  <c r="AP309" i="1"/>
  <c r="EV309" i="1"/>
  <c r="FX309" i="1"/>
  <c r="AH309" i="1"/>
  <c r="GC309" i="1"/>
  <c r="CL309" i="1"/>
  <c r="CO309" i="1"/>
  <c r="BD309" i="1"/>
  <c r="CD309" i="1"/>
  <c r="AF309" i="1"/>
  <c r="FK309" i="1"/>
  <c r="U309" i="1"/>
  <c r="DG309" i="1"/>
  <c r="FI309" i="1"/>
  <c r="CZ309" i="1"/>
  <c r="DE309" i="1"/>
  <c r="H309" i="1"/>
  <c r="BY309" i="1"/>
  <c r="CI309" i="1"/>
  <c r="G309" i="1"/>
  <c r="FB309" i="1"/>
  <c r="L309" i="1"/>
  <c r="AG309" i="1"/>
  <c r="DS309" i="1"/>
  <c r="GN309" i="1" s="1"/>
  <c r="FM309" i="1"/>
  <c r="DT309" i="1"/>
  <c r="DV309" i="1"/>
  <c r="GI309" i="1"/>
  <c r="DL309" i="1"/>
  <c r="X309" i="1"/>
  <c r="FQ309" i="1"/>
  <c r="Z309" i="1"/>
  <c r="DH309" i="1"/>
  <c r="FH309" i="1"/>
  <c r="R309" i="1"/>
  <c r="O309" i="1"/>
  <c r="FW309" i="1"/>
  <c r="BC309" i="1"/>
  <c r="GG309" i="1"/>
  <c r="DK309" i="1"/>
  <c r="CH309" i="1"/>
  <c r="FS309" i="1"/>
  <c r="F309" i="1"/>
  <c r="EB309" i="1"/>
  <c r="AN309" i="1"/>
  <c r="BO309" i="1"/>
  <c r="DQ309" i="1"/>
  <c r="GL309" i="1" s="1"/>
  <c r="BG309" i="1"/>
  <c r="I309" i="1"/>
  <c r="BH309" i="1"/>
  <c r="FJ309" i="1"/>
  <c r="Y309" i="1"/>
  <c r="AZ309" i="1"/>
  <c r="GH309" i="1"/>
  <c r="FP309" i="1"/>
  <c r="DO309" i="1"/>
  <c r="EU309" i="1"/>
  <c r="CV309" i="1"/>
  <c r="AK309" i="1"/>
  <c r="CN309" i="1"/>
  <c r="AL309" i="1"/>
  <c r="DA309" i="1"/>
  <c r="CF309" i="1"/>
  <c r="W309" i="1"/>
  <c r="E309" i="1"/>
  <c r="FE309" i="1"/>
  <c r="T309" i="1"/>
  <c r="EK309" i="1"/>
  <c r="CG309" i="1"/>
  <c r="DR309" i="1"/>
  <c r="GM309" i="1" s="1"/>
  <c r="CX309" i="1"/>
  <c r="BT309" i="1"/>
  <c r="EQ309" i="1"/>
  <c r="BJ309" i="1"/>
  <c r="BI309" i="1"/>
  <c r="EI309" i="1"/>
  <c r="DW309" i="1"/>
  <c r="BR309" i="1"/>
  <c r="CY309" i="1"/>
  <c r="EG309" i="1"/>
  <c r="FD309" i="1"/>
  <c r="CE309" i="1"/>
  <c r="CP309" i="1"/>
  <c r="ES309" i="1"/>
  <c r="BW309" i="1"/>
  <c r="EW309" i="1"/>
  <c r="FG309" i="1"/>
  <c r="AU309" i="1"/>
  <c r="GA309" i="1"/>
  <c r="EN309" i="1"/>
  <c r="BE309" i="1"/>
  <c r="S309" i="1"/>
  <c r="DN309" i="1"/>
  <c r="AT309" i="1"/>
  <c r="K309" i="1"/>
  <c r="DU309" i="1"/>
  <c r="CA309" i="1"/>
  <c r="EO309" i="1"/>
  <c r="EH309" i="1"/>
  <c r="AO309" i="1"/>
  <c r="ED309" i="1"/>
  <c r="DZ309" i="1"/>
  <c r="BZ309" i="1"/>
  <c r="Q309" i="1"/>
  <c r="FT309" i="1"/>
  <c r="BU309" i="1"/>
  <c r="AS309" i="1"/>
  <c r="BV309" i="1"/>
  <c r="BA309" i="1"/>
  <c r="AE309" i="1"/>
  <c r="BN309" i="1"/>
  <c r="AM309" i="1"/>
  <c r="BX309" i="1"/>
  <c r="BM309" i="1"/>
  <c r="CK309" i="1"/>
  <c r="EZ309" i="1"/>
  <c r="J309" i="1"/>
  <c r="BQ309" i="1"/>
  <c r="ER309" i="1"/>
  <c r="DI309" i="1"/>
  <c r="FN119" i="1"/>
  <c r="AH119" i="1"/>
  <c r="BA119" i="1"/>
  <c r="N119" i="1"/>
  <c r="CI119" i="1"/>
  <c r="X119" i="1"/>
  <c r="EV119" i="1"/>
  <c r="FE119" i="1"/>
  <c r="FH119" i="1"/>
  <c r="FW119" i="1"/>
  <c r="U119" i="1"/>
  <c r="ER119" i="1"/>
  <c r="FA119" i="1"/>
  <c r="CD119" i="1"/>
  <c r="J119" i="1"/>
  <c r="R119" i="1"/>
  <c r="AE119" i="1"/>
  <c r="CQ119" i="1"/>
  <c r="FC119" i="1"/>
  <c r="AF119" i="1"/>
  <c r="CR119" i="1"/>
  <c r="FD119" i="1"/>
  <c r="AO119" i="1"/>
  <c r="DA119" i="1"/>
  <c r="FM119" i="1"/>
  <c r="BW119" i="1"/>
  <c r="FV119" i="1"/>
  <c r="CL119" i="1"/>
  <c r="GH119" i="1"/>
  <c r="CX119" i="1"/>
  <c r="AR119" i="1"/>
  <c r="E119" i="1"/>
  <c r="FO119" i="1"/>
  <c r="EB119" i="1"/>
  <c r="GD119" i="1"/>
  <c r="DM119" i="1"/>
  <c r="EC119" i="1"/>
  <c r="BB119" i="1"/>
  <c r="CT119" i="1"/>
  <c r="S119" i="1"/>
  <c r="AM119" i="1"/>
  <c r="CY119" i="1"/>
  <c r="FK119" i="1"/>
  <c r="AN119" i="1"/>
  <c r="CZ119" i="1"/>
  <c r="FL119" i="1"/>
  <c r="AW119" i="1"/>
  <c r="DI119" i="1"/>
  <c r="FU119" i="1"/>
  <c r="CH119" i="1"/>
  <c r="GG119" i="1"/>
  <c r="CW119" i="1"/>
  <c r="M119" i="1"/>
  <c r="DL119" i="1"/>
  <c r="BO119" i="1"/>
  <c r="AB119" i="1"/>
  <c r="GF119" i="1"/>
  <c r="ES119" i="1"/>
  <c r="AD119" i="1"/>
  <c r="FF119" i="1"/>
  <c r="FQ119" i="1"/>
  <c r="EL119" i="1"/>
  <c r="FY119" i="1"/>
  <c r="B119" i="1"/>
  <c r="AU119" i="1"/>
  <c r="DG119" i="1"/>
  <c r="FS119" i="1"/>
  <c r="AV119" i="1"/>
  <c r="DH119" i="1"/>
  <c r="FT119" i="1"/>
  <c r="BE119" i="1"/>
  <c r="DQ119" i="1"/>
  <c r="GC119" i="1"/>
  <c r="CV119" i="1"/>
  <c r="L119" i="1"/>
  <c r="DK119" i="1"/>
  <c r="AA119" i="1"/>
  <c r="DZ119" i="1"/>
  <c r="CF119" i="1"/>
  <c r="AS119" i="1"/>
  <c r="F119" i="1"/>
  <c r="FP119" i="1"/>
  <c r="BG119" i="1"/>
  <c r="AI119" i="1"/>
  <c r="AQ119" i="1"/>
  <c r="BH119" i="1"/>
  <c r="CU119" i="1"/>
  <c r="EE119" i="1"/>
  <c r="EF119" i="1"/>
  <c r="CC119" i="1"/>
  <c r="AJ119" i="1"/>
  <c r="AY119" i="1"/>
  <c r="BN119" i="1"/>
  <c r="EQ119" i="1"/>
  <c r="BQ119" i="1"/>
  <c r="FB119" i="1"/>
  <c r="FR119" i="1"/>
  <c r="FZ119" i="1"/>
  <c r="O119" i="1"/>
  <c r="CA119" i="1"/>
  <c r="EM119" i="1"/>
  <c r="P119" i="1"/>
  <c r="CB119" i="1"/>
  <c r="EN119" i="1"/>
  <c r="Y119" i="1"/>
  <c r="CK119" i="1"/>
  <c r="EW119" i="1"/>
  <c r="AX119" i="1"/>
  <c r="ET119" i="1"/>
  <c r="BJ119" i="1"/>
  <c r="FI119" i="1"/>
  <c r="BY119" i="1"/>
  <c r="FX119" i="1"/>
  <c r="EA119" i="1"/>
  <c r="CN119" i="1"/>
  <c r="DR119" i="1"/>
  <c r="AP119" i="1"/>
  <c r="EZ119" i="1"/>
  <c r="W119" i="1"/>
  <c r="EU119" i="1"/>
  <c r="CJ119" i="1"/>
  <c r="AG119" i="1"/>
  <c r="CS119" i="1"/>
  <c r="BI119" i="1"/>
  <c r="BX119" i="1"/>
  <c r="CM119" i="1"/>
  <c r="GE119" i="1"/>
  <c r="DE119" i="1"/>
  <c r="BV119" i="1"/>
  <c r="EH119" i="1"/>
  <c r="BC119" i="1"/>
  <c r="DO119" i="1"/>
  <c r="GA119" i="1"/>
  <c r="BD119" i="1"/>
  <c r="DP119" i="1"/>
  <c r="GB119" i="1"/>
  <c r="BM119" i="1"/>
  <c r="DY119" i="1"/>
  <c r="K119" i="1"/>
  <c r="DJ119" i="1"/>
  <c r="Z119" i="1"/>
  <c r="DV119" i="1"/>
  <c r="AL119" i="1"/>
  <c r="EK119" i="1"/>
  <c r="DC119" i="1"/>
  <c r="BP119" i="1"/>
  <c r="AC119" i="1"/>
  <c r="T119" i="1"/>
  <c r="CP119" i="1"/>
  <c r="BZ119" i="1"/>
  <c r="CE119" i="1"/>
  <c r="EP119" i="1"/>
  <c r="DB119" i="1"/>
  <c r="G119" i="1"/>
  <c r="BS119" i="1"/>
  <c r="H119" i="1"/>
  <c r="BT119" i="1"/>
  <c r="Q119" i="1"/>
  <c r="EO119" i="1"/>
  <c r="EI119" i="1"/>
  <c r="EX119" i="1"/>
  <c r="FJ119" i="1"/>
  <c r="DD119" i="1"/>
  <c r="CO119" i="1"/>
  <c r="FG119" i="1"/>
  <c r="BR119" i="1"/>
  <c r="A120" i="1"/>
  <c r="BK119" i="1"/>
  <c r="DW119" i="1"/>
  <c r="GI119" i="1"/>
  <c r="BL119" i="1"/>
  <c r="DX119" i="1"/>
  <c r="I119" i="1"/>
  <c r="BU119" i="1"/>
  <c r="EG119" i="1"/>
  <c r="V119" i="1"/>
  <c r="DU119" i="1"/>
  <c r="AK119" i="1"/>
  <c r="EJ119" i="1"/>
  <c r="AZ119" i="1"/>
  <c r="EY119" i="1"/>
  <c r="DT119" i="1"/>
  <c r="CG119" i="1"/>
  <c r="AT119" i="1"/>
  <c r="BF119" i="1"/>
  <c r="DS119" i="1"/>
  <c r="DN119" i="1"/>
  <c r="ED119" i="1"/>
  <c r="D119" i="1"/>
  <c r="DF119" i="1"/>
  <c r="GK309" i="1" l="1"/>
  <c r="DF310" i="1"/>
  <c r="DT310" i="1"/>
  <c r="GN310" i="1" s="1"/>
  <c r="BU310" i="1"/>
  <c r="DS310" i="1"/>
  <c r="GM310" i="1" s="1"/>
  <c r="DW310" i="1"/>
  <c r="DB310" i="1"/>
  <c r="DC310" i="1"/>
  <c r="BM310" i="1"/>
  <c r="BV310" i="1"/>
  <c r="CJ310" i="1"/>
  <c r="FX310" i="1"/>
  <c r="Y310" i="1"/>
  <c r="FR310" i="1"/>
  <c r="EF310" i="1"/>
  <c r="F310" i="1"/>
  <c r="GC310" i="1"/>
  <c r="AU310" i="1"/>
  <c r="GF310" i="1"/>
  <c r="FU310" i="1"/>
  <c r="AM310" i="1"/>
  <c r="FO310" i="1"/>
  <c r="FM310" i="1"/>
  <c r="AE310" i="1"/>
  <c r="FH310" i="1"/>
  <c r="FN310" i="1"/>
  <c r="DU310" i="1"/>
  <c r="EX310" i="1"/>
  <c r="AT310" i="1"/>
  <c r="V310" i="1"/>
  <c r="BK310" i="1"/>
  <c r="EI310" i="1"/>
  <c r="EP310" i="1"/>
  <c r="EK310" i="1"/>
  <c r="GB310" i="1"/>
  <c r="DE310" i="1"/>
  <c r="EU310" i="1"/>
  <c r="BY310" i="1"/>
  <c r="EN310" i="1"/>
  <c r="FB310" i="1"/>
  <c r="EE310" i="1"/>
  <c r="AS310" i="1"/>
  <c r="DQ310" i="1"/>
  <c r="AB310" i="1"/>
  <c r="DI310" i="1"/>
  <c r="S310" i="1"/>
  <c r="E310" i="1"/>
  <c r="DA310" i="1"/>
  <c r="R310" i="1"/>
  <c r="FE310" i="1"/>
  <c r="BF310" i="1"/>
  <c r="CG310" i="1"/>
  <c r="EG310" i="1"/>
  <c r="EO310" i="1"/>
  <c r="CE310" i="1"/>
  <c r="AL310" i="1"/>
  <c r="DP310" i="1"/>
  <c r="GE310" i="1"/>
  <c r="W310" i="1"/>
  <c r="FI310" i="1"/>
  <c r="CB310" i="1"/>
  <c r="BQ310" i="1"/>
  <c r="CU310" i="1"/>
  <c r="CF310" i="1"/>
  <c r="BE310" i="1"/>
  <c r="FY310" i="1"/>
  <c r="BO310" i="1"/>
  <c r="AW310" i="1"/>
  <c r="CT310" i="1"/>
  <c r="AR310" i="1"/>
  <c r="AO310" i="1"/>
  <c r="J310" i="1"/>
  <c r="EV310" i="1"/>
  <c r="BR310" i="1"/>
  <c r="Q310" i="1"/>
  <c r="BZ310" i="1"/>
  <c r="DV310" i="1"/>
  <c r="BD310" i="1"/>
  <c r="CM310" i="1"/>
  <c r="EZ310" i="1"/>
  <c r="BJ310" i="1"/>
  <c r="P310" i="1"/>
  <c r="EQ310" i="1"/>
  <c r="BH310" i="1"/>
  <c r="DZ310" i="1"/>
  <c r="FT310" i="1"/>
  <c r="EL310" i="1"/>
  <c r="DL310" i="1"/>
  <c r="FL310" i="1"/>
  <c r="BB310" i="1"/>
  <c r="CX310" i="1"/>
  <c r="FD310" i="1"/>
  <c r="CD310" i="1"/>
  <c r="X310" i="1"/>
  <c r="EY310" i="1"/>
  <c r="I310" i="1"/>
  <c r="FG310" i="1"/>
  <c r="BT310" i="1"/>
  <c r="CP310" i="1"/>
  <c r="Z310" i="1"/>
  <c r="GA310" i="1"/>
  <c r="BX310" i="1"/>
  <c r="AP310" i="1"/>
  <c r="ET310" i="1"/>
  <c r="EM310" i="1"/>
  <c r="BN310" i="1"/>
  <c r="AQ310" i="1"/>
  <c r="AA310" i="1"/>
  <c r="DH310" i="1"/>
  <c r="FQ310" i="1"/>
  <c r="M310" i="1"/>
  <c r="CZ310" i="1"/>
  <c r="EC310" i="1"/>
  <c r="GH310" i="1"/>
  <c r="CR310" i="1"/>
  <c r="FA310" i="1"/>
  <c r="CI310" i="1"/>
  <c r="ED310" i="1"/>
  <c r="AZ310" i="1"/>
  <c r="DX310" i="1"/>
  <c r="CO310" i="1"/>
  <c r="H310" i="1"/>
  <c r="T310" i="1"/>
  <c r="DJ310" i="1"/>
  <c r="DO310" i="1"/>
  <c r="BI310" i="1"/>
  <c r="DR310" i="1"/>
  <c r="GL310" i="1" s="1"/>
  <c r="AX310" i="1"/>
  <c r="CA310" i="1"/>
  <c r="AY310" i="1"/>
  <c r="AI310" i="1"/>
  <c r="DK310" i="1"/>
  <c r="AV310" i="1"/>
  <c r="FF310" i="1"/>
  <c r="CW310" i="1"/>
  <c r="AN310" i="1"/>
  <c r="DM310" i="1"/>
  <c r="CL310" i="1"/>
  <c r="AF310" i="1"/>
  <c r="ER310" i="1"/>
  <c r="N310" i="1"/>
  <c r="DN310" i="1"/>
  <c r="EJ310" i="1"/>
  <c r="BL310" i="1"/>
  <c r="DD310" i="1"/>
  <c r="BS310" i="1"/>
  <c r="AC310" i="1"/>
  <c r="K310" i="1"/>
  <c r="BC310" i="1"/>
  <c r="CS310" i="1"/>
  <c r="CN310" i="1"/>
  <c r="EW310" i="1"/>
  <c r="O310" i="1"/>
  <c r="AJ310" i="1"/>
  <c r="BG310" i="1"/>
  <c r="L310" i="1"/>
  <c r="FS310" i="1"/>
  <c r="AD310" i="1"/>
  <c r="GG310" i="1"/>
  <c r="FK310" i="1"/>
  <c r="GD310" i="1"/>
  <c r="FV310" i="1"/>
  <c r="FC310" i="1"/>
  <c r="U310" i="1"/>
  <c r="BA310" i="1"/>
  <c r="AK310" i="1"/>
  <c r="GI310" i="1"/>
  <c r="FJ310" i="1"/>
  <c r="G310" i="1"/>
  <c r="BP310" i="1"/>
  <c r="DY310" i="1"/>
  <c r="EH310" i="1"/>
  <c r="AG310" i="1"/>
  <c r="EA310" i="1"/>
  <c r="CK310" i="1"/>
  <c r="FZ310" i="1"/>
  <c r="CC310" i="1"/>
  <c r="FP310" i="1"/>
  <c r="CV310" i="1"/>
  <c r="DG310" i="1"/>
  <c r="ES310" i="1"/>
  <c r="CH310" i="1"/>
  <c r="CY310" i="1"/>
  <c r="EB310" i="1"/>
  <c r="BW310" i="1"/>
  <c r="CQ310" i="1"/>
  <c r="FW310" i="1"/>
  <c r="AH310" i="1"/>
  <c r="AW120" i="1"/>
  <c r="J120" i="1"/>
  <c r="AZ120" i="1"/>
  <c r="DL120" i="1"/>
  <c r="FX120" i="1"/>
  <c r="BA120" i="1"/>
  <c r="DM120" i="1"/>
  <c r="FY120" i="1"/>
  <c r="BB120" i="1"/>
  <c r="DN120" i="1"/>
  <c r="FZ120" i="1"/>
  <c r="CM120" i="1"/>
  <c r="Q120" i="1"/>
  <c r="DP120" i="1"/>
  <c r="EE120" i="1"/>
  <c r="CE120" i="1"/>
  <c r="BL120" i="1"/>
  <c r="Y120" i="1"/>
  <c r="GI120" i="1"/>
  <c r="S120" i="1"/>
  <c r="AG120" i="1"/>
  <c r="FU120" i="1"/>
  <c r="CU120" i="1"/>
  <c r="EH120" i="1"/>
  <c r="AF120" i="1"/>
  <c r="BU120" i="1"/>
  <c r="AX120" i="1"/>
  <c r="BH120" i="1"/>
  <c r="DT120" i="1"/>
  <c r="GF120" i="1"/>
  <c r="BI120" i="1"/>
  <c r="DU120" i="1"/>
  <c r="GG120" i="1"/>
  <c r="BJ120" i="1"/>
  <c r="DV120" i="1"/>
  <c r="GH120" i="1"/>
  <c r="DA120" i="1"/>
  <c r="AE120" i="1"/>
  <c r="EA120" i="1"/>
  <c r="EP120" i="1"/>
  <c r="CY120" i="1"/>
  <c r="CI120" i="1"/>
  <c r="AV120" i="1"/>
  <c r="AH120" i="1"/>
  <c r="BW120" i="1"/>
  <c r="AQ120" i="1"/>
  <c r="BG120" i="1"/>
  <c r="FV120" i="1"/>
  <c r="A121" i="1"/>
  <c r="BP120" i="1"/>
  <c r="EB120" i="1"/>
  <c r="E120" i="1"/>
  <c r="BQ120" i="1"/>
  <c r="EC120" i="1"/>
  <c r="F120" i="1"/>
  <c r="BR120" i="1"/>
  <c r="ED120" i="1"/>
  <c r="P120" i="1"/>
  <c r="DO120" i="1"/>
  <c r="AP120" i="1"/>
  <c r="EO120" i="1"/>
  <c r="BE120" i="1"/>
  <c r="FD120" i="1"/>
  <c r="DS120" i="1"/>
  <c r="CZ120" i="1"/>
  <c r="BM120" i="1"/>
  <c r="BT120" i="1"/>
  <c r="EG120" i="1"/>
  <c r="DI120" i="1"/>
  <c r="DK120" i="1"/>
  <c r="AY120" i="1"/>
  <c r="FW120" i="1"/>
  <c r="L120" i="1"/>
  <c r="BX120" i="1"/>
  <c r="EJ120" i="1"/>
  <c r="M120" i="1"/>
  <c r="BY120" i="1"/>
  <c r="EK120" i="1"/>
  <c r="N120" i="1"/>
  <c r="BZ120" i="1"/>
  <c r="EL120" i="1"/>
  <c r="AA120" i="1"/>
  <c r="DZ120" i="1"/>
  <c r="BD120" i="1"/>
  <c r="FC120" i="1"/>
  <c r="BS120" i="1"/>
  <c r="FO120" i="1"/>
  <c r="EM120" i="1"/>
  <c r="DW120" i="1"/>
  <c r="CJ120" i="1"/>
  <c r="CT120" i="1"/>
  <c r="FS120" i="1"/>
  <c r="EW120" i="1"/>
  <c r="FE120" i="1"/>
  <c r="EI120" i="1"/>
  <c r="K120" i="1"/>
  <c r="T120" i="1"/>
  <c r="CF120" i="1"/>
  <c r="ER120" i="1"/>
  <c r="U120" i="1"/>
  <c r="CG120" i="1"/>
  <c r="ES120" i="1"/>
  <c r="V120" i="1"/>
  <c r="CH120" i="1"/>
  <c r="ET120" i="1"/>
  <c r="AO120" i="1"/>
  <c r="EN120" i="1"/>
  <c r="BO120" i="1"/>
  <c r="FN120" i="1"/>
  <c r="CD120" i="1"/>
  <c r="GC120" i="1"/>
  <c r="FG120" i="1"/>
  <c r="EQ120" i="1"/>
  <c r="DG120" i="1"/>
  <c r="EF120" i="1"/>
  <c r="O120" i="1"/>
  <c r="Z120" i="1"/>
  <c r="AM120" i="1"/>
  <c r="D120" i="1"/>
  <c r="CK120" i="1"/>
  <c r="AB120" i="1"/>
  <c r="CN120" i="1"/>
  <c r="EZ120" i="1"/>
  <c r="AC120" i="1"/>
  <c r="CO120" i="1"/>
  <c r="FA120" i="1"/>
  <c r="AD120" i="1"/>
  <c r="CP120" i="1"/>
  <c r="FB120" i="1"/>
  <c r="BC120" i="1"/>
  <c r="EY120" i="1"/>
  <c r="CC120" i="1"/>
  <c r="GB120" i="1"/>
  <c r="CR120" i="1"/>
  <c r="W120" i="1"/>
  <c r="GD120" i="1"/>
  <c r="FK120" i="1"/>
  <c r="DX120" i="1"/>
  <c r="FF120" i="1"/>
  <c r="BF120" i="1"/>
  <c r="BV120" i="1"/>
  <c r="DR120" i="1"/>
  <c r="CA120" i="1"/>
  <c r="CL120" i="1"/>
  <c r="AJ120" i="1"/>
  <c r="CV120" i="1"/>
  <c r="FH120" i="1"/>
  <c r="AK120" i="1"/>
  <c r="CW120" i="1"/>
  <c r="FI120" i="1"/>
  <c r="AL120" i="1"/>
  <c r="CX120" i="1"/>
  <c r="FJ120" i="1"/>
  <c r="BN120" i="1"/>
  <c r="FM120" i="1"/>
  <c r="CQ120" i="1"/>
  <c r="G120" i="1"/>
  <c r="DC120" i="1"/>
  <c r="AN120" i="1"/>
  <c r="X120" i="1"/>
  <c r="GE120" i="1"/>
  <c r="EU120" i="1"/>
  <c r="I120" i="1"/>
  <c r="DH120" i="1"/>
  <c r="DJ120" i="1"/>
  <c r="FT120" i="1"/>
  <c r="AR120" i="1"/>
  <c r="DD120" i="1"/>
  <c r="FP120" i="1"/>
  <c r="AS120" i="1"/>
  <c r="DE120" i="1"/>
  <c r="FQ120" i="1"/>
  <c r="AT120" i="1"/>
  <c r="DF120" i="1"/>
  <c r="FR120" i="1"/>
  <c r="CB120" i="1"/>
  <c r="GA120" i="1"/>
  <c r="DB120" i="1"/>
  <c r="R120" i="1"/>
  <c r="DQ120" i="1"/>
  <c r="BK120" i="1"/>
  <c r="AU120" i="1"/>
  <c r="H120" i="1"/>
  <c r="FL120" i="1"/>
  <c r="AI120" i="1"/>
  <c r="EV120" i="1"/>
  <c r="EX120" i="1"/>
  <c r="DY120" i="1"/>
  <c r="CS120" i="1"/>
  <c r="B120" i="1"/>
  <c r="GK310" i="1" l="1"/>
  <c r="AR311" i="1"/>
  <c r="W311" i="1"/>
  <c r="DY311" i="1"/>
  <c r="EX311" i="1"/>
  <c r="R311" i="1"/>
  <c r="DE311" i="1"/>
  <c r="I311" i="1"/>
  <c r="FM311" i="1"/>
  <c r="FH311" i="1"/>
  <c r="FF311" i="1"/>
  <c r="EY311" i="1"/>
  <c r="FJ311" i="1"/>
  <c r="EV311" i="1"/>
  <c r="DB311" i="1"/>
  <c r="AS311" i="1"/>
  <c r="EU311" i="1"/>
  <c r="BN311" i="1"/>
  <c r="CV311" i="1"/>
  <c r="DX311" i="1"/>
  <c r="BC311" i="1"/>
  <c r="CN311" i="1"/>
  <c r="AI311" i="1"/>
  <c r="AJ311" i="1"/>
  <c r="FL311" i="1"/>
  <c r="CB311" i="1"/>
  <c r="DD311" i="1"/>
  <c r="X311" i="1"/>
  <c r="CX311" i="1"/>
  <c r="CL311" i="1"/>
  <c r="GD311" i="1"/>
  <c r="CP311" i="1"/>
  <c r="FP311" i="1"/>
  <c r="FB311" i="1"/>
  <c r="FR311" i="1"/>
  <c r="AL311" i="1"/>
  <c r="AD311" i="1"/>
  <c r="AU311" i="1"/>
  <c r="DF311" i="1"/>
  <c r="FT311" i="1"/>
  <c r="DC311" i="1"/>
  <c r="FI311" i="1"/>
  <c r="DR311" i="1"/>
  <c r="CR311" i="1"/>
  <c r="FA311" i="1"/>
  <c r="GE311" i="1"/>
  <c r="AN311" i="1"/>
  <c r="BK311" i="1"/>
  <c r="AT311" i="1"/>
  <c r="DJ311" i="1"/>
  <c r="G311" i="1"/>
  <c r="CW311" i="1"/>
  <c r="BV311" i="1"/>
  <c r="GB311" i="1"/>
  <c r="CO311" i="1"/>
  <c r="GA311" i="1"/>
  <c r="FK311" i="1"/>
  <c r="H311" i="1"/>
  <c r="CA311" i="1"/>
  <c r="CS311" i="1"/>
  <c r="DQ311" i="1"/>
  <c r="FQ311" i="1"/>
  <c r="DH311" i="1"/>
  <c r="CQ311" i="1"/>
  <c r="AK311" i="1"/>
  <c r="BF311" i="1"/>
  <c r="CC311" i="1"/>
  <c r="AC311" i="1"/>
  <c r="O311" i="1"/>
  <c r="BO311" i="1"/>
  <c r="EZ311" i="1"/>
  <c r="EF311" i="1"/>
  <c r="EN311" i="1"/>
  <c r="AB311" i="1"/>
  <c r="AM311" i="1"/>
  <c r="CD311" i="1"/>
  <c r="EQ311" i="1"/>
  <c r="ET311" i="1"/>
  <c r="T311" i="1"/>
  <c r="DW311" i="1"/>
  <c r="EL311" i="1"/>
  <c r="L311" i="1"/>
  <c r="CZ311" i="1"/>
  <c r="ED311" i="1"/>
  <c r="CY311" i="1"/>
  <c r="GG311" i="1"/>
  <c r="AF311" i="1"/>
  <c r="BL311" i="1"/>
  <c r="BB311" i="1"/>
  <c r="AW311" i="1"/>
  <c r="CK311" i="1"/>
  <c r="FG311" i="1"/>
  <c r="CH311" i="1"/>
  <c r="K311" i="1"/>
  <c r="EM311" i="1"/>
  <c r="BZ311" i="1"/>
  <c r="FW311" i="1"/>
  <c r="DS311" i="1"/>
  <c r="GL311" i="1" s="1"/>
  <c r="BR311" i="1"/>
  <c r="FV311" i="1"/>
  <c r="EP311" i="1"/>
  <c r="DU311" i="1"/>
  <c r="GN311" i="1" s="1"/>
  <c r="EH311" i="1"/>
  <c r="CE311" i="1"/>
  <c r="FY311" i="1"/>
  <c r="GC311" i="1"/>
  <c r="V311" i="1"/>
  <c r="EI311" i="1"/>
  <c r="FO311" i="1"/>
  <c r="N311" i="1"/>
  <c r="AY311" i="1"/>
  <c r="FD311" i="1"/>
  <c r="F311" i="1"/>
  <c r="BG311" i="1"/>
  <c r="EA311" i="1"/>
  <c r="BI311" i="1"/>
  <c r="CU311" i="1"/>
  <c r="EE311" i="1"/>
  <c r="DM311" i="1"/>
  <c r="ES311" i="1"/>
  <c r="FE311" i="1"/>
  <c r="BS311" i="1"/>
  <c r="EK311" i="1"/>
  <c r="DK311" i="1"/>
  <c r="BE311" i="1"/>
  <c r="EC311" i="1"/>
  <c r="AQ311" i="1"/>
  <c r="AE311" i="1"/>
  <c r="GF311" i="1"/>
  <c r="FU311" i="1"/>
  <c r="DP311" i="1"/>
  <c r="BA311" i="1"/>
  <c r="Z311" i="1"/>
  <c r="FN311" i="1"/>
  <c r="CG311" i="1"/>
  <c r="EW311" i="1"/>
  <c r="FC311" i="1"/>
  <c r="BY311" i="1"/>
  <c r="DI311" i="1"/>
  <c r="EO311" i="1"/>
  <c r="BQ311" i="1"/>
  <c r="BW311" i="1"/>
  <c r="DA311" i="1"/>
  <c r="DT311" i="1"/>
  <c r="GM311" i="1" s="1"/>
  <c r="AG311" i="1"/>
  <c r="Q311" i="1"/>
  <c r="FX311" i="1"/>
  <c r="U311" i="1"/>
  <c r="FS311" i="1"/>
  <c r="BD311" i="1"/>
  <c r="M311" i="1"/>
  <c r="EG311" i="1"/>
  <c r="AP311" i="1"/>
  <c r="E311" i="1"/>
  <c r="AH311" i="1"/>
  <c r="GH311" i="1"/>
  <c r="BH311" i="1"/>
  <c r="S311" i="1"/>
  <c r="CM311" i="1"/>
  <c r="DL311" i="1"/>
  <c r="ER311" i="1"/>
  <c r="CT311" i="1"/>
  <c r="DZ311" i="1"/>
  <c r="EJ311" i="1"/>
  <c r="BT311" i="1"/>
  <c r="DO311" i="1"/>
  <c r="EB311" i="1"/>
  <c r="AV311" i="1"/>
  <c r="DV311" i="1"/>
  <c r="AX311" i="1"/>
  <c r="GI311" i="1"/>
  <c r="FZ311" i="1"/>
  <c r="AZ311" i="1"/>
  <c r="DG311" i="1"/>
  <c r="AO311" i="1"/>
  <c r="CF311" i="1"/>
  <c r="CJ311" i="1"/>
  <c r="AA311" i="1"/>
  <c r="BX311" i="1"/>
  <c r="BM311" i="1"/>
  <c r="P311" i="1"/>
  <c r="BP311" i="1"/>
  <c r="CI311" i="1"/>
  <c r="BJ311" i="1"/>
  <c r="BU311" i="1"/>
  <c r="Y311" i="1"/>
  <c r="DN311" i="1"/>
  <c r="J311" i="1"/>
  <c r="Q121" i="1"/>
  <c r="CC121" i="1"/>
  <c r="EO121" i="1"/>
  <c r="Z121" i="1"/>
  <c r="CL121" i="1"/>
  <c r="EX121" i="1"/>
  <c r="AI121" i="1"/>
  <c r="CU121" i="1"/>
  <c r="FG121" i="1"/>
  <c r="BH121" i="1"/>
  <c r="FD121" i="1"/>
  <c r="BT121" i="1"/>
  <c r="FS121" i="1"/>
  <c r="CI121" i="1"/>
  <c r="GH121" i="1"/>
  <c r="FC121" i="1"/>
  <c r="EM121" i="1"/>
  <c r="DW121" i="1"/>
  <c r="DE121" i="1"/>
  <c r="FX121" i="1"/>
  <c r="CP121" i="1"/>
  <c r="BP121" i="1"/>
  <c r="DX121" i="1"/>
  <c r="BR121" i="1"/>
  <c r="Y121" i="1"/>
  <c r="CK121" i="1"/>
  <c r="EW121" i="1"/>
  <c r="AH121" i="1"/>
  <c r="CT121" i="1"/>
  <c r="FF121" i="1"/>
  <c r="AQ121" i="1"/>
  <c r="DC121" i="1"/>
  <c r="FO121" i="1"/>
  <c r="BS121" i="1"/>
  <c r="FR121" i="1"/>
  <c r="CH121" i="1"/>
  <c r="GG121" i="1"/>
  <c r="CW121" i="1"/>
  <c r="P121" i="1"/>
  <c r="FZ121" i="1"/>
  <c r="FJ121" i="1"/>
  <c r="EN121" i="1"/>
  <c r="EK121" i="1"/>
  <c r="E121" i="1"/>
  <c r="ED121" i="1"/>
  <c r="DD121" i="1"/>
  <c r="AL121" i="1"/>
  <c r="CN121" i="1"/>
  <c r="AG121" i="1"/>
  <c r="CS121" i="1"/>
  <c r="FE121" i="1"/>
  <c r="AP121" i="1"/>
  <c r="DB121" i="1"/>
  <c r="FN121" i="1"/>
  <c r="AY121" i="1"/>
  <c r="DK121" i="1"/>
  <c r="FW121" i="1"/>
  <c r="CG121" i="1"/>
  <c r="GF121" i="1"/>
  <c r="CV121" i="1"/>
  <c r="L121" i="1"/>
  <c r="DH121" i="1"/>
  <c r="AM121" i="1"/>
  <c r="T121" i="1"/>
  <c r="GA121" i="1"/>
  <c r="FK121" i="1"/>
  <c r="FQ121" i="1"/>
  <c r="BA121" i="1"/>
  <c r="GI121" i="1"/>
  <c r="EZ121" i="1"/>
  <c r="EB121" i="1"/>
  <c r="FB121" i="1"/>
  <c r="AO121" i="1"/>
  <c r="DA121" i="1"/>
  <c r="FM121" i="1"/>
  <c r="AX121" i="1"/>
  <c r="DJ121" i="1"/>
  <c r="FV121" i="1"/>
  <c r="BG121" i="1"/>
  <c r="DS121" i="1"/>
  <c r="GE121" i="1"/>
  <c r="CR121" i="1"/>
  <c r="H121" i="1"/>
  <c r="DG121" i="1"/>
  <c r="W121" i="1"/>
  <c r="DV121" i="1"/>
  <c r="BD121" i="1"/>
  <c r="AN121" i="1"/>
  <c r="GB121" i="1"/>
  <c r="N121" i="1"/>
  <c r="O121" i="1"/>
  <c r="BQ121" i="1"/>
  <c r="BN121" i="1"/>
  <c r="EI121" i="1"/>
  <c r="AJ121" i="1"/>
  <c r="EU121" i="1"/>
  <c r="BL121" i="1"/>
  <c r="FY121" i="1"/>
  <c r="FL121" i="1"/>
  <c r="I121" i="1"/>
  <c r="R121" i="1"/>
  <c r="EP121" i="1"/>
  <c r="AA121" i="1"/>
  <c r="EY121" i="1"/>
  <c r="ES121" i="1"/>
  <c r="FH121" i="1"/>
  <c r="FT121" i="1"/>
  <c r="DP121" i="1"/>
  <c r="BY121" i="1"/>
  <c r="BB121" i="1"/>
  <c r="AE121" i="1"/>
  <c r="X121" i="1"/>
  <c r="CO121" i="1"/>
  <c r="AC121" i="1"/>
  <c r="D121" i="1"/>
  <c r="K121" i="1"/>
  <c r="DT121" i="1"/>
  <c r="AV121" i="1"/>
  <c r="CB121" i="1"/>
  <c r="BZ121" i="1"/>
  <c r="AD121" i="1"/>
  <c r="AW121" i="1"/>
  <c r="DI121" i="1"/>
  <c r="FU121" i="1"/>
  <c r="BF121" i="1"/>
  <c r="DR121" i="1"/>
  <c r="GD121" i="1"/>
  <c r="BO121" i="1"/>
  <c r="EA121" i="1"/>
  <c r="G121" i="1"/>
  <c r="DF121" i="1"/>
  <c r="V121" i="1"/>
  <c r="DU121" i="1"/>
  <c r="AK121" i="1"/>
  <c r="EJ121" i="1"/>
  <c r="CA121" i="1"/>
  <c r="BK121" i="1"/>
  <c r="AR121" i="1"/>
  <c r="B121" i="1"/>
  <c r="AZ121" i="1"/>
  <c r="EC121" i="1"/>
  <c r="BC121" i="1"/>
  <c r="DM121" i="1"/>
  <c r="FA121" i="1"/>
  <c r="BE121" i="1"/>
  <c r="DQ121" i="1"/>
  <c r="GC121" i="1"/>
  <c r="DZ121" i="1"/>
  <c r="BW121" i="1"/>
  <c r="U121" i="1"/>
  <c r="EF121" i="1"/>
  <c r="CX121" i="1"/>
  <c r="M121" i="1"/>
  <c r="CQ121" i="1"/>
  <c r="BU121" i="1"/>
  <c r="EG121" i="1"/>
  <c r="CD121" i="1"/>
  <c r="CM121" i="1"/>
  <c r="AT121" i="1"/>
  <c r="BI121" i="1"/>
  <c r="BX121" i="1"/>
  <c r="EL121" i="1"/>
  <c r="CZ121" i="1"/>
  <c r="ER121" i="1"/>
  <c r="AB121" i="1"/>
  <c r="CJ121" i="1"/>
  <c r="A122" i="1"/>
  <c r="BM121" i="1"/>
  <c r="DY121" i="1"/>
  <c r="J121" i="1"/>
  <c r="BV121" i="1"/>
  <c r="EH121" i="1"/>
  <c r="S121" i="1"/>
  <c r="CE121" i="1"/>
  <c r="EQ121" i="1"/>
  <c r="AF121" i="1"/>
  <c r="EE121" i="1"/>
  <c r="AU121" i="1"/>
  <c r="ET121" i="1"/>
  <c r="BJ121" i="1"/>
  <c r="FI121" i="1"/>
  <c r="DO121" i="1"/>
  <c r="CY121" i="1"/>
  <c r="CF121" i="1"/>
  <c r="AS121" i="1"/>
  <c r="DL121" i="1"/>
  <c r="F121" i="1"/>
  <c r="EV121" i="1"/>
  <c r="DN121" i="1"/>
  <c r="FP121" i="1"/>
  <c r="GK311" i="1" l="1"/>
  <c r="GC312" i="1"/>
  <c r="DI312" i="1"/>
  <c r="AU312" i="1"/>
  <c r="CQ312" i="1"/>
  <c r="AR312" i="1"/>
  <c r="BU312" i="1"/>
  <c r="DF312" i="1"/>
  <c r="DL312" i="1"/>
  <c r="J312" i="1"/>
  <c r="EL312" i="1"/>
  <c r="DQ312" i="1"/>
  <c r="AS312" i="1"/>
  <c r="EE312" i="1"/>
  <c r="DY312" i="1"/>
  <c r="BX312" i="1"/>
  <c r="M312" i="1"/>
  <c r="BE312" i="1"/>
  <c r="BK312" i="1"/>
  <c r="BV312" i="1"/>
  <c r="AF312" i="1"/>
  <c r="CA312" i="1"/>
  <c r="CY312" i="1"/>
  <c r="EQ312" i="1"/>
  <c r="AT312" i="1"/>
  <c r="EF312" i="1"/>
  <c r="DM312" i="1"/>
  <c r="CZ312" i="1"/>
  <c r="BM312" i="1"/>
  <c r="FA312" i="1"/>
  <c r="FP312" i="1"/>
  <c r="DO312" i="1"/>
  <c r="CE312" i="1"/>
  <c r="CJ312" i="1"/>
  <c r="CM312" i="1"/>
  <c r="U312" i="1"/>
  <c r="BC312" i="1"/>
  <c r="AK312" i="1"/>
  <c r="DR312" i="1"/>
  <c r="ET312" i="1"/>
  <c r="BI312" i="1"/>
  <c r="DN312" i="1"/>
  <c r="FI312" i="1"/>
  <c r="S312" i="1"/>
  <c r="AB312" i="1"/>
  <c r="CD312" i="1"/>
  <c r="BW312" i="1"/>
  <c r="EC312" i="1"/>
  <c r="F312" i="1"/>
  <c r="CF312" i="1"/>
  <c r="CX312" i="1"/>
  <c r="EV312" i="1"/>
  <c r="BJ312" i="1"/>
  <c r="EH312" i="1"/>
  <c r="ER312" i="1"/>
  <c r="EG312" i="1"/>
  <c r="DZ312" i="1"/>
  <c r="AZ312" i="1"/>
  <c r="BO312" i="1"/>
  <c r="BZ312" i="1"/>
  <c r="X312" i="1"/>
  <c r="EY312" i="1"/>
  <c r="EU312" i="1"/>
  <c r="AN312" i="1"/>
  <c r="DS312" i="1"/>
  <c r="FB312" i="1"/>
  <c r="T312" i="1"/>
  <c r="DK312" i="1"/>
  <c r="CN312" i="1"/>
  <c r="FZ312" i="1"/>
  <c r="DC312" i="1"/>
  <c r="BR312" i="1"/>
  <c r="FC312" i="1"/>
  <c r="CU312" i="1"/>
  <c r="EJ312" i="1"/>
  <c r="GD312" i="1"/>
  <c r="CB312" i="1"/>
  <c r="AE312" i="1"/>
  <c r="AA312" i="1"/>
  <c r="AJ312" i="1"/>
  <c r="BD312" i="1"/>
  <c r="BG312" i="1"/>
  <c r="EB312" i="1"/>
  <c r="AM312" i="1"/>
  <c r="AY312" i="1"/>
  <c r="AL312" i="1"/>
  <c r="P312" i="1"/>
  <c r="AQ312" i="1"/>
  <c r="DX312" i="1"/>
  <c r="GH312" i="1"/>
  <c r="AI312" i="1"/>
  <c r="AV312" i="1"/>
  <c r="BB312" i="1"/>
  <c r="EP312" i="1"/>
  <c r="EI312" i="1"/>
  <c r="DV312" i="1"/>
  <c r="GN312" i="1" s="1"/>
  <c r="FV312" i="1"/>
  <c r="EZ312" i="1"/>
  <c r="DH312" i="1"/>
  <c r="FN312" i="1"/>
  <c r="DD312" i="1"/>
  <c r="CW312" i="1"/>
  <c r="FF312" i="1"/>
  <c r="BP312" i="1"/>
  <c r="CI312" i="1"/>
  <c r="EX312" i="1"/>
  <c r="DU312" i="1"/>
  <c r="GM312" i="1" s="1"/>
  <c r="BF312" i="1"/>
  <c r="DT312" i="1"/>
  <c r="GL312" i="1" s="1"/>
  <c r="BY312" i="1"/>
  <c r="R312" i="1"/>
  <c r="BN312" i="1"/>
  <c r="W312" i="1"/>
  <c r="DJ312" i="1"/>
  <c r="GI312" i="1"/>
  <c r="L312" i="1"/>
  <c r="DB312" i="1"/>
  <c r="ED312" i="1"/>
  <c r="GG312" i="1"/>
  <c r="CT312" i="1"/>
  <c r="CP312" i="1"/>
  <c r="FS312" i="1"/>
  <c r="CL312" i="1"/>
  <c r="V312" i="1"/>
  <c r="FU312" i="1"/>
  <c r="K312" i="1"/>
  <c r="DP312" i="1"/>
  <c r="I312" i="1"/>
  <c r="BQ312" i="1"/>
  <c r="DG312" i="1"/>
  <c r="AX312" i="1"/>
  <c r="BA312" i="1"/>
  <c r="CV312" i="1"/>
  <c r="AP312" i="1"/>
  <c r="E312" i="1"/>
  <c r="CH312" i="1"/>
  <c r="AH312" i="1"/>
  <c r="FX312" i="1"/>
  <c r="BT312" i="1"/>
  <c r="Z312" i="1"/>
  <c r="FT312" i="1"/>
  <c r="FL312" i="1"/>
  <c r="O312" i="1"/>
  <c r="H312" i="1"/>
  <c r="FM312" i="1"/>
  <c r="FQ312" i="1"/>
  <c r="GF312" i="1"/>
  <c r="FE312" i="1"/>
  <c r="EK312" i="1"/>
  <c r="FR312" i="1"/>
  <c r="EW312" i="1"/>
  <c r="DE312" i="1"/>
  <c r="FD312" i="1"/>
  <c r="EO312" i="1"/>
  <c r="G312" i="1"/>
  <c r="AW312" i="1"/>
  <c r="AC312" i="1"/>
  <c r="FH312" i="1"/>
  <c r="FY312" i="1"/>
  <c r="N312" i="1"/>
  <c r="CR312" i="1"/>
  <c r="DA312" i="1"/>
  <c r="FK312" i="1"/>
  <c r="CG312" i="1"/>
  <c r="CS312" i="1"/>
  <c r="EN312" i="1"/>
  <c r="BS312" i="1"/>
  <c r="CK312" i="1"/>
  <c r="DW312" i="1"/>
  <c r="BH312" i="1"/>
  <c r="CC312" i="1"/>
  <c r="EA312" i="1"/>
  <c r="AD312" i="1"/>
  <c r="CO312" i="1"/>
  <c r="ES312" i="1"/>
  <c r="BL312" i="1"/>
  <c r="GB312" i="1"/>
  <c r="GE312" i="1"/>
  <c r="AO312" i="1"/>
  <c r="GA312" i="1"/>
  <c r="FW312" i="1"/>
  <c r="AG312" i="1"/>
  <c r="FJ312" i="1"/>
  <c r="FO312" i="1"/>
  <c r="Y312" i="1"/>
  <c r="EM312" i="1"/>
  <c r="FG312" i="1"/>
  <c r="Q312" i="1"/>
  <c r="N122" i="1"/>
  <c r="BZ122" i="1"/>
  <c r="EL122" i="1"/>
  <c r="O122" i="1"/>
  <c r="CA122" i="1"/>
  <c r="EM122" i="1"/>
  <c r="P122" i="1"/>
  <c r="CB122" i="1"/>
  <c r="EN122" i="1"/>
  <c r="AK122" i="1"/>
  <c r="EJ122" i="1"/>
  <c r="BN122" i="1"/>
  <c r="FM122" i="1"/>
  <c r="CN122" i="1"/>
  <c r="R122" i="1"/>
  <c r="FV122" i="1"/>
  <c r="FF122" i="1"/>
  <c r="EP122" i="1"/>
  <c r="GE122" i="1"/>
  <c r="BV122" i="1"/>
  <c r="AS122" i="1"/>
  <c r="FU122" i="1"/>
  <c r="DE122" i="1"/>
  <c r="BU122" i="1"/>
  <c r="V122" i="1"/>
  <c r="CH122" i="1"/>
  <c r="ET122" i="1"/>
  <c r="CI122" i="1"/>
  <c r="EU122" i="1"/>
  <c r="CJ122" i="1"/>
  <c r="AY122" i="1"/>
  <c r="BY122" i="1"/>
  <c r="DB122" i="1"/>
  <c r="S122" i="1"/>
  <c r="FG122" i="1"/>
  <c r="DU122" i="1"/>
  <c r="J122" i="1"/>
  <c r="FA122" i="1"/>
  <c r="CP122" i="1"/>
  <c r="AE122" i="1"/>
  <c r="FC122" i="1"/>
  <c r="CR122" i="1"/>
  <c r="FI122" i="1"/>
  <c r="Q122" i="1"/>
  <c r="AJ122" i="1"/>
  <c r="T122" i="1"/>
  <c r="BE122" i="1"/>
  <c r="DC122" i="1"/>
  <c r="AL122" i="1"/>
  <c r="CY122" i="1"/>
  <c r="FL122" i="1"/>
  <c r="DA122" i="1"/>
  <c r="EA122" i="1"/>
  <c r="AQ122" i="1"/>
  <c r="AR122" i="1"/>
  <c r="GG122" i="1"/>
  <c r="AT122" i="1"/>
  <c r="DF122" i="1"/>
  <c r="FR122" i="1"/>
  <c r="AU122" i="1"/>
  <c r="DG122" i="1"/>
  <c r="FS122" i="1"/>
  <c r="AV122" i="1"/>
  <c r="DH122" i="1"/>
  <c r="FT122" i="1"/>
  <c r="CL122" i="1"/>
  <c r="M122" i="1"/>
  <c r="DL122" i="1"/>
  <c r="AP122" i="1"/>
  <c r="EO122" i="1"/>
  <c r="CT122" i="1"/>
  <c r="CD122" i="1"/>
  <c r="BH122" i="1"/>
  <c r="AX122" i="1"/>
  <c r="DT122" i="1"/>
  <c r="CF122" i="1"/>
  <c r="I122" i="1"/>
  <c r="B122" i="1"/>
  <c r="EQ122" i="1"/>
  <c r="BB122" i="1"/>
  <c r="DN122" i="1"/>
  <c r="FZ122" i="1"/>
  <c r="BC122" i="1"/>
  <c r="DO122" i="1"/>
  <c r="GA122" i="1"/>
  <c r="BD122" i="1"/>
  <c r="DP122" i="1"/>
  <c r="GB122" i="1"/>
  <c r="CW122" i="1"/>
  <c r="AA122" i="1"/>
  <c r="DZ122" i="1"/>
  <c r="BA122" i="1"/>
  <c r="EZ122" i="1"/>
  <c r="DQ122" i="1"/>
  <c r="CU122" i="1"/>
  <c r="CE122" i="1"/>
  <c r="CG122" i="1"/>
  <c r="EW122" i="1"/>
  <c r="EB122" i="1"/>
  <c r="AW122" i="1"/>
  <c r="K122" i="1"/>
  <c r="BP122" i="1"/>
  <c r="W122" i="1"/>
  <c r="X122" i="1"/>
  <c r="EV122" i="1"/>
  <c r="EX122" i="1"/>
  <c r="FX122" i="1"/>
  <c r="AI122" i="1"/>
  <c r="GC122" i="1"/>
  <c r="Y122" i="1"/>
  <c r="CO122" i="1"/>
  <c r="AG122" i="1"/>
  <c r="AD122" i="1"/>
  <c r="FB122" i="1"/>
  <c r="CQ122" i="1"/>
  <c r="AF122" i="1"/>
  <c r="FD122" i="1"/>
  <c r="BM122" i="1"/>
  <c r="CM122" i="1"/>
  <c r="BF122" i="1"/>
  <c r="GD122" i="1"/>
  <c r="EC122" i="1"/>
  <c r="DI122" i="1"/>
  <c r="CX122" i="1"/>
  <c r="AM122" i="1"/>
  <c r="AN122" i="1"/>
  <c r="FW122" i="1"/>
  <c r="BW122" i="1"/>
  <c r="U122" i="1"/>
  <c r="FQ122" i="1"/>
  <c r="D122" i="1"/>
  <c r="A123" i="1"/>
  <c r="BJ122" i="1"/>
  <c r="DV122" i="1"/>
  <c r="GH122" i="1"/>
  <c r="BK122" i="1"/>
  <c r="DW122" i="1"/>
  <c r="GI122" i="1"/>
  <c r="BL122" i="1"/>
  <c r="DX122" i="1"/>
  <c r="L122" i="1"/>
  <c r="DK122" i="1"/>
  <c r="AO122" i="1"/>
  <c r="EK122" i="1"/>
  <c r="BO122" i="1"/>
  <c r="FN122" i="1"/>
  <c r="EH122" i="1"/>
  <c r="DR122" i="1"/>
  <c r="CV122" i="1"/>
  <c r="DJ122" i="1"/>
  <c r="GF122" i="1"/>
  <c r="FP122" i="1"/>
  <c r="CS122" i="1"/>
  <c r="DD122" i="1"/>
  <c r="BQ122" i="1"/>
  <c r="F122" i="1"/>
  <c r="BR122" i="1"/>
  <c r="ED122" i="1"/>
  <c r="G122" i="1"/>
  <c r="BS122" i="1"/>
  <c r="EE122" i="1"/>
  <c r="H122" i="1"/>
  <c r="BT122" i="1"/>
  <c r="EF122" i="1"/>
  <c r="Z122" i="1"/>
  <c r="DY122" i="1"/>
  <c r="AZ122" i="1"/>
  <c r="EY122" i="1"/>
  <c r="CC122" i="1"/>
  <c r="FY122" i="1"/>
  <c r="FE122" i="1"/>
  <c r="EI122" i="1"/>
  <c r="DS122" i="1"/>
  <c r="ES122" i="1"/>
  <c r="AH122" i="1"/>
  <c r="E122" i="1"/>
  <c r="EG122" i="1"/>
  <c r="AC122" i="1"/>
  <c r="ER122" i="1"/>
  <c r="DM122" i="1"/>
  <c r="FO122" i="1"/>
  <c r="FH122" i="1"/>
  <c r="FJ122" i="1"/>
  <c r="FK122" i="1"/>
  <c r="CZ122" i="1"/>
  <c r="BX122" i="1"/>
  <c r="AB122" i="1"/>
  <c r="BG122" i="1"/>
  <c r="CK122" i="1"/>
  <c r="BI122" i="1"/>
  <c r="GK312" i="1" l="1"/>
  <c r="AB313" i="1"/>
  <c r="BQ313" i="1"/>
  <c r="FY313" i="1"/>
  <c r="H313" i="1"/>
  <c r="DD313" i="1"/>
  <c r="FN313" i="1"/>
  <c r="GI313" i="1"/>
  <c r="BT313" i="1"/>
  <c r="BX313" i="1"/>
  <c r="EG313" i="1"/>
  <c r="FK313" i="1"/>
  <c r="E313" i="1"/>
  <c r="EY313" i="1"/>
  <c r="BS313" i="1"/>
  <c r="FP313" i="1"/>
  <c r="EK313" i="1"/>
  <c r="ER313" i="1"/>
  <c r="BL313" i="1"/>
  <c r="AC313" i="1"/>
  <c r="FJ313" i="1"/>
  <c r="AH313" i="1"/>
  <c r="AZ313" i="1"/>
  <c r="G313" i="1"/>
  <c r="GF313" i="1"/>
  <c r="AO313" i="1"/>
  <c r="BI313" i="1"/>
  <c r="FH313" i="1"/>
  <c r="ES313" i="1"/>
  <c r="DY313" i="1"/>
  <c r="ED313" i="1"/>
  <c r="DJ313" i="1"/>
  <c r="FE313" i="1"/>
  <c r="EH313" i="1"/>
  <c r="CZ313" i="1"/>
  <c r="CK313" i="1"/>
  <c r="FO313" i="1"/>
  <c r="DS313" i="1"/>
  <c r="Z313" i="1"/>
  <c r="BR313" i="1"/>
  <c r="BG313" i="1"/>
  <c r="DM313" i="1"/>
  <c r="EI313" i="1"/>
  <c r="EF313" i="1"/>
  <c r="F313" i="1"/>
  <c r="DR313" i="1"/>
  <c r="FQ313" i="1"/>
  <c r="EC313" i="1"/>
  <c r="GH313" i="1"/>
  <c r="FW313" i="1"/>
  <c r="CM313" i="1"/>
  <c r="CO313" i="1"/>
  <c r="W313" i="1"/>
  <c r="CU313" i="1"/>
  <c r="DP313" i="1"/>
  <c r="EQ313" i="1"/>
  <c r="CT313" i="1"/>
  <c r="AV313" i="1"/>
  <c r="AR313" i="1"/>
  <c r="BE313" i="1"/>
  <c r="CP313" i="1"/>
  <c r="AY313" i="1"/>
  <c r="DE313" i="1"/>
  <c r="R313" i="1"/>
  <c r="P313" i="1"/>
  <c r="DK313" i="1"/>
  <c r="DV313" i="1"/>
  <c r="GM313" i="1" s="1"/>
  <c r="AN313" i="1"/>
  <c r="BM313" i="1"/>
  <c r="Y313" i="1"/>
  <c r="BP313" i="1"/>
  <c r="DQ313" i="1"/>
  <c r="BD313" i="1"/>
  <c r="EO313" i="1"/>
  <c r="FS313" i="1"/>
  <c r="AQ313" i="1"/>
  <c r="T313" i="1"/>
  <c r="FA313" i="1"/>
  <c r="CJ313" i="1"/>
  <c r="FU313" i="1"/>
  <c r="CN313" i="1"/>
  <c r="EM313" i="1"/>
  <c r="CV313" i="1"/>
  <c r="L313" i="1"/>
  <c r="BJ313" i="1"/>
  <c r="AM313" i="1"/>
  <c r="FD313" i="1"/>
  <c r="GC313" i="1"/>
  <c r="K313" i="1"/>
  <c r="EZ313" i="1"/>
  <c r="GA313" i="1"/>
  <c r="I313" i="1"/>
  <c r="AP313" i="1"/>
  <c r="DG313" i="1"/>
  <c r="EA313" i="1"/>
  <c r="AJ313" i="1"/>
  <c r="J313" i="1"/>
  <c r="EU313" i="1"/>
  <c r="AS313" i="1"/>
  <c r="FM313" i="1"/>
  <c r="CA313" i="1"/>
  <c r="DX313" i="1"/>
  <c r="CX313" i="1"/>
  <c r="AF313" i="1"/>
  <c r="AI313" i="1"/>
  <c r="AW313" i="1"/>
  <c r="BA313" i="1"/>
  <c r="DO313" i="1"/>
  <c r="CF313" i="1"/>
  <c r="DL313" i="1"/>
  <c r="AU313" i="1"/>
  <c r="DA313" i="1"/>
  <c r="Q313" i="1"/>
  <c r="DU313" i="1"/>
  <c r="GL313" i="1" s="1"/>
  <c r="CI313" i="1"/>
  <c r="BV313" i="1"/>
  <c r="BN313" i="1"/>
  <c r="O313" i="1"/>
  <c r="DI313" i="1"/>
  <c r="CQ313" i="1"/>
  <c r="FX313" i="1"/>
  <c r="EB313" i="1"/>
  <c r="DZ313" i="1"/>
  <c r="BC313" i="1"/>
  <c r="DT313" i="1"/>
  <c r="M313" i="1"/>
  <c r="FR313" i="1"/>
  <c r="FL313" i="1"/>
  <c r="FI313" i="1"/>
  <c r="FG313" i="1"/>
  <c r="ET313" i="1"/>
  <c r="GE313" i="1"/>
  <c r="EJ313" i="1"/>
  <c r="EL313" i="1"/>
  <c r="FB313" i="1"/>
  <c r="EX313" i="1"/>
  <c r="EW313" i="1"/>
  <c r="AA313" i="1"/>
  <c r="FZ313" i="1"/>
  <c r="AX313" i="1"/>
  <c r="CL313" i="1"/>
  <c r="DF313" i="1"/>
  <c r="CY313" i="1"/>
  <c r="CR313" i="1"/>
  <c r="S313" i="1"/>
  <c r="CH313" i="1"/>
  <c r="EP313" i="1"/>
  <c r="AK313" i="1"/>
  <c r="BZ313" i="1"/>
  <c r="CC313" i="1"/>
  <c r="EE313" i="1"/>
  <c r="CS313" i="1"/>
  <c r="BO313" i="1"/>
  <c r="DW313" i="1"/>
  <c r="GN313" i="1" s="1"/>
  <c r="U313" i="1"/>
  <c r="GD313" i="1"/>
  <c r="AD313" i="1"/>
  <c r="EV313" i="1"/>
  <c r="CG313" i="1"/>
  <c r="CW313" i="1"/>
  <c r="DN313" i="1"/>
  <c r="BH313" i="1"/>
  <c r="FT313" i="1"/>
  <c r="AT313" i="1"/>
  <c r="AL313" i="1"/>
  <c r="FC313" i="1"/>
  <c r="DB313" i="1"/>
  <c r="V313" i="1"/>
  <c r="FF313" i="1"/>
  <c r="EN313" i="1"/>
  <c r="N313" i="1"/>
  <c r="BK313" i="1"/>
  <c r="BW313" i="1"/>
  <c r="BF313" i="1"/>
  <c r="AG313" i="1"/>
  <c r="X313" i="1"/>
  <c r="CE313" i="1"/>
  <c r="GB313" i="1"/>
  <c r="BB313" i="1"/>
  <c r="CD313" i="1"/>
  <c r="DH313" i="1"/>
  <c r="GG313" i="1"/>
  <c r="DC313" i="1"/>
  <c r="AE313" i="1"/>
  <c r="BY313" i="1"/>
  <c r="BU313" i="1"/>
  <c r="FV313" i="1"/>
  <c r="CB313" i="1"/>
  <c r="S123" i="1"/>
  <c r="CE123" i="1"/>
  <c r="EQ123" i="1"/>
  <c r="AB123" i="1"/>
  <c r="CN123" i="1"/>
  <c r="EZ123" i="1"/>
  <c r="AC123" i="1"/>
  <c r="CO123" i="1"/>
  <c r="FA123" i="1"/>
  <c r="AP123" i="1"/>
  <c r="EO123" i="1"/>
  <c r="BE123" i="1"/>
  <c r="FD123" i="1"/>
  <c r="BT123" i="1"/>
  <c r="FS123" i="1"/>
  <c r="EG123" i="1"/>
  <c r="DN123" i="1"/>
  <c r="CX123" i="1"/>
  <c r="DX123" i="1"/>
  <c r="BN123" i="1"/>
  <c r="CB123" i="1"/>
  <c r="FT123" i="1"/>
  <c r="W123" i="1"/>
  <c r="EM123" i="1"/>
  <c r="AA123" i="1"/>
  <c r="CM123" i="1"/>
  <c r="EY123" i="1"/>
  <c r="AJ123" i="1"/>
  <c r="CV123" i="1"/>
  <c r="FH123" i="1"/>
  <c r="AK123" i="1"/>
  <c r="CW123" i="1"/>
  <c r="FI123" i="1"/>
  <c r="BD123" i="1"/>
  <c r="FC123" i="1"/>
  <c r="BS123" i="1"/>
  <c r="FR123" i="1"/>
  <c r="CH123" i="1"/>
  <c r="GD123" i="1"/>
  <c r="EX123" i="1"/>
  <c r="EH123" i="1"/>
  <c r="DO123" i="1"/>
  <c r="FJ123" i="1"/>
  <c r="DH123" i="1"/>
  <c r="DV123" i="1"/>
  <c r="I123" i="1"/>
  <c r="DA123" i="1"/>
  <c r="EU123" i="1"/>
  <c r="AI123" i="1"/>
  <c r="CU123" i="1"/>
  <c r="FG123" i="1"/>
  <c r="AR123" i="1"/>
  <c r="DD123" i="1"/>
  <c r="FP123" i="1"/>
  <c r="AS123" i="1"/>
  <c r="DE123" i="1"/>
  <c r="FQ123" i="1"/>
  <c r="BR123" i="1"/>
  <c r="FN123" i="1"/>
  <c r="CD123" i="1"/>
  <c r="GC123" i="1"/>
  <c r="CS123" i="1"/>
  <c r="N123" i="1"/>
  <c r="FU123" i="1"/>
  <c r="FB123" i="1"/>
  <c r="EL123" i="1"/>
  <c r="AD123" i="1"/>
  <c r="EV123" i="1"/>
  <c r="FL123" i="1"/>
  <c r="CK123" i="1"/>
  <c r="GI123" i="1"/>
  <c r="EN123" i="1"/>
  <c r="AQ123" i="1"/>
  <c r="DC123" i="1"/>
  <c r="FO123" i="1"/>
  <c r="AZ123" i="1"/>
  <c r="DL123" i="1"/>
  <c r="FX123" i="1"/>
  <c r="BA123" i="1"/>
  <c r="DM123" i="1"/>
  <c r="FY123" i="1"/>
  <c r="CC123" i="1"/>
  <c r="GB123" i="1"/>
  <c r="CR123" i="1"/>
  <c r="H123" i="1"/>
  <c r="AH123" i="1"/>
  <c r="FV123" i="1"/>
  <c r="BM123" i="1"/>
  <c r="AO123" i="1"/>
  <c r="D123" i="1"/>
  <c r="DK123" i="1"/>
  <c r="FW123" i="1"/>
  <c r="DT123" i="1"/>
  <c r="BI123" i="1"/>
  <c r="GG123" i="1"/>
  <c r="G123" i="1"/>
  <c r="V123" i="1"/>
  <c r="BB123" i="1"/>
  <c r="P123" i="1"/>
  <c r="CY123" i="1"/>
  <c r="BU123" i="1"/>
  <c r="B123" i="1"/>
  <c r="BG123" i="1"/>
  <c r="DS123" i="1"/>
  <c r="GE123" i="1"/>
  <c r="BP123" i="1"/>
  <c r="EB123" i="1"/>
  <c r="E123" i="1"/>
  <c r="BQ123" i="1"/>
  <c r="EC123" i="1"/>
  <c r="F123" i="1"/>
  <c r="DB123" i="1"/>
  <c r="R123" i="1"/>
  <c r="DQ123" i="1"/>
  <c r="AG123" i="1"/>
  <c r="EF123" i="1"/>
  <c r="BV123" i="1"/>
  <c r="BC123" i="1"/>
  <c r="AM123" i="1"/>
  <c r="Z123" i="1"/>
  <c r="DY123" i="1"/>
  <c r="DI123" i="1"/>
  <c r="DW123" i="1"/>
  <c r="J123" i="1"/>
  <c r="AW123" i="1"/>
  <c r="A124" i="1"/>
  <c r="BO123" i="1"/>
  <c r="EA123" i="1"/>
  <c r="L123" i="1"/>
  <c r="BX123" i="1"/>
  <c r="EJ123" i="1"/>
  <c r="M123" i="1"/>
  <c r="BY123" i="1"/>
  <c r="EK123" i="1"/>
  <c r="Q123" i="1"/>
  <c r="DP123" i="1"/>
  <c r="AF123" i="1"/>
  <c r="EE123" i="1"/>
  <c r="AU123" i="1"/>
  <c r="ET123" i="1"/>
  <c r="CP123" i="1"/>
  <c r="BZ123" i="1"/>
  <c r="BJ123" i="1"/>
  <c r="BL123" i="1"/>
  <c r="FK123" i="1"/>
  <c r="EW123" i="1"/>
  <c r="FM123" i="1"/>
  <c r="CZ123" i="1"/>
  <c r="AX123" i="1"/>
  <c r="K123" i="1"/>
  <c r="BW123" i="1"/>
  <c r="EI123" i="1"/>
  <c r="T123" i="1"/>
  <c r="CF123" i="1"/>
  <c r="ER123" i="1"/>
  <c r="U123" i="1"/>
  <c r="CG123" i="1"/>
  <c r="ES123" i="1"/>
  <c r="AE123" i="1"/>
  <c r="ED123" i="1"/>
  <c r="AT123" i="1"/>
  <c r="EP123" i="1"/>
  <c r="BF123" i="1"/>
  <c r="FE123" i="1"/>
  <c r="DJ123" i="1"/>
  <c r="CT123" i="1"/>
  <c r="CA123" i="1"/>
  <c r="CL123" i="1"/>
  <c r="X123" i="1"/>
  <c r="AN123" i="1"/>
  <c r="CJ123" i="1"/>
  <c r="GH123" i="1"/>
  <c r="BK123" i="1"/>
  <c r="DG123" i="1"/>
  <c r="O123" i="1"/>
  <c r="FF123" i="1"/>
  <c r="Y123" i="1"/>
  <c r="GA123" i="1"/>
  <c r="AV123" i="1"/>
  <c r="AY123" i="1"/>
  <c r="BH123" i="1"/>
  <c r="GF123" i="1"/>
  <c r="DU123" i="1"/>
  <c r="CQ123" i="1"/>
  <c r="DF123" i="1"/>
  <c r="DR123" i="1"/>
  <c r="AL123" i="1"/>
  <c r="FZ123" i="1"/>
  <c r="CI123" i="1"/>
  <c r="DZ123" i="1"/>
  <c r="GK313" i="1" l="1"/>
  <c r="GA314" i="1"/>
  <c r="O314" i="1"/>
  <c r="AL314" i="1"/>
  <c r="AV314" i="1"/>
  <c r="CJ314" i="1"/>
  <c r="BF314" i="1"/>
  <c r="ER314" i="1"/>
  <c r="FM314" i="1"/>
  <c r="AU314" i="1"/>
  <c r="CF314" i="1"/>
  <c r="EE314" i="1"/>
  <c r="DI314" i="1"/>
  <c r="BB314" i="1"/>
  <c r="DF314" i="1"/>
  <c r="X314" i="1"/>
  <c r="T314" i="1"/>
  <c r="AF314" i="1"/>
  <c r="EP314" i="1"/>
  <c r="EW314" i="1"/>
  <c r="BX314" i="1"/>
  <c r="DQ314" i="1"/>
  <c r="BP314" i="1"/>
  <c r="Y314" i="1"/>
  <c r="AT314" i="1"/>
  <c r="FK314" i="1"/>
  <c r="CQ314" i="1"/>
  <c r="FF314" i="1"/>
  <c r="CL314" i="1"/>
  <c r="ED314" i="1"/>
  <c r="EI314" i="1"/>
  <c r="BL314" i="1"/>
  <c r="DU314" i="1"/>
  <c r="BW314" i="1"/>
  <c r="DZ314" i="1"/>
  <c r="GF314" i="1"/>
  <c r="DG314" i="1"/>
  <c r="CT314" i="1"/>
  <c r="CA314" i="1"/>
  <c r="BJ314" i="1"/>
  <c r="CI314" i="1"/>
  <c r="BH314" i="1"/>
  <c r="BK314" i="1"/>
  <c r="DJ314" i="1"/>
  <c r="CG314" i="1"/>
  <c r="AX314" i="1"/>
  <c r="CP314" i="1"/>
  <c r="DR314" i="1"/>
  <c r="AN314" i="1"/>
  <c r="AE314" i="1"/>
  <c r="FZ314" i="1"/>
  <c r="AY314" i="1"/>
  <c r="GH314" i="1"/>
  <c r="FE314" i="1"/>
  <c r="U314" i="1"/>
  <c r="CZ314" i="1"/>
  <c r="ET314" i="1"/>
  <c r="DP314" i="1"/>
  <c r="EA314" i="1"/>
  <c r="Z314" i="1"/>
  <c r="DB314" i="1"/>
  <c r="Q314" i="1"/>
  <c r="BO314" i="1"/>
  <c r="AM314" i="1"/>
  <c r="F314" i="1"/>
  <c r="BG314" i="1"/>
  <c r="ES314" i="1"/>
  <c r="K314" i="1"/>
  <c r="BZ314" i="1"/>
  <c r="EK314" i="1"/>
  <c r="BC314" i="1"/>
  <c r="EC314" i="1"/>
  <c r="BY314" i="1"/>
  <c r="AW314" i="1"/>
  <c r="BV314" i="1"/>
  <c r="BQ314" i="1"/>
  <c r="M314" i="1"/>
  <c r="J314" i="1"/>
  <c r="EF314" i="1"/>
  <c r="E314" i="1"/>
  <c r="CY314" i="1"/>
  <c r="EJ314" i="1"/>
  <c r="DW314" i="1"/>
  <c r="GM314" i="1" s="1"/>
  <c r="AG314" i="1"/>
  <c r="EB314" i="1"/>
  <c r="P314" i="1"/>
  <c r="L314" i="1"/>
  <c r="DY314" i="1"/>
  <c r="R314" i="1"/>
  <c r="GE314" i="1"/>
  <c r="GG314" i="1"/>
  <c r="FV314" i="1"/>
  <c r="BA314" i="1"/>
  <c r="GI314" i="1"/>
  <c r="N314" i="1"/>
  <c r="AS314" i="1"/>
  <c r="DA314" i="1"/>
  <c r="GD314" i="1"/>
  <c r="AK314" i="1"/>
  <c r="W314" i="1"/>
  <c r="FS314" i="1"/>
  <c r="AC314" i="1"/>
  <c r="BI314" i="1"/>
  <c r="AH314" i="1"/>
  <c r="FX314" i="1"/>
  <c r="CK314" i="1"/>
  <c r="CS314" i="1"/>
  <c r="FP314" i="1"/>
  <c r="I314" i="1"/>
  <c r="CH314" i="1"/>
  <c r="FH314" i="1"/>
  <c r="FT314" i="1"/>
  <c r="BT314" i="1"/>
  <c r="EZ314" i="1"/>
  <c r="BU314" i="1"/>
  <c r="DT314" i="1"/>
  <c r="H314" i="1"/>
  <c r="DL314" i="1"/>
  <c r="FL314" i="1"/>
  <c r="GC314" i="1"/>
  <c r="DD314" i="1"/>
  <c r="DV314" i="1"/>
  <c r="GL314" i="1" s="1"/>
  <c r="FR314" i="1"/>
  <c r="CV314" i="1"/>
  <c r="CB314" i="1"/>
  <c r="FD314" i="1"/>
  <c r="CN314" i="1"/>
  <c r="FW314" i="1"/>
  <c r="CR314" i="1"/>
  <c r="AZ314" i="1"/>
  <c r="EV314" i="1"/>
  <c r="CD314" i="1"/>
  <c r="AR314" i="1"/>
  <c r="DH314" i="1"/>
  <c r="BS314" i="1"/>
  <c r="AJ314" i="1"/>
  <c r="BN314" i="1"/>
  <c r="BE314" i="1"/>
  <c r="AB314" i="1"/>
  <c r="DK314" i="1"/>
  <c r="GB314" i="1"/>
  <c r="FO314" i="1"/>
  <c r="AD314" i="1"/>
  <c r="FN314" i="1"/>
  <c r="FG314" i="1"/>
  <c r="FJ314" i="1"/>
  <c r="FC314" i="1"/>
  <c r="EY314" i="1"/>
  <c r="DX314" i="1"/>
  <c r="GN314" i="1" s="1"/>
  <c r="EO314" i="1"/>
  <c r="EQ314" i="1"/>
  <c r="CC314" i="1"/>
  <c r="DC314" i="1"/>
  <c r="EL314" i="1"/>
  <c r="BR314" i="1"/>
  <c r="CU314" i="1"/>
  <c r="DO314" i="1"/>
  <c r="BD314" i="1"/>
  <c r="CM314" i="1"/>
  <c r="CX314" i="1"/>
  <c r="AP314" i="1"/>
  <c r="CE314" i="1"/>
  <c r="V314" i="1"/>
  <c r="AO314" i="1"/>
  <c r="FY314" i="1"/>
  <c r="AQ314" i="1"/>
  <c r="FB314" i="1"/>
  <c r="FQ314" i="1"/>
  <c r="AI314" i="1"/>
  <c r="EH314" i="1"/>
  <c r="FI314" i="1"/>
  <c r="AA314" i="1"/>
  <c r="DN314" i="1"/>
  <c r="FA314" i="1"/>
  <c r="S314" i="1"/>
  <c r="DS314" i="1"/>
  <c r="G314" i="1"/>
  <c r="BM314" i="1"/>
  <c r="DM314" i="1"/>
  <c r="EN314" i="1"/>
  <c r="FU314" i="1"/>
  <c r="DE314" i="1"/>
  <c r="EU314" i="1"/>
  <c r="EX314" i="1"/>
  <c r="CW314" i="1"/>
  <c r="EM314" i="1"/>
  <c r="EG314" i="1"/>
  <c r="CO314" i="1"/>
  <c r="P124" i="1"/>
  <c r="CB124" i="1"/>
  <c r="EN124" i="1"/>
  <c r="Y124" i="1"/>
  <c r="CK124" i="1"/>
  <c r="EW124" i="1"/>
  <c r="AH124" i="1"/>
  <c r="CT124" i="1"/>
  <c r="FF124" i="1"/>
  <c r="BI124" i="1"/>
  <c r="FH124" i="1"/>
  <c r="BX124" i="1"/>
  <c r="FW124" i="1"/>
  <c r="CM124" i="1"/>
  <c r="GI124" i="1"/>
  <c r="EZ124" i="1"/>
  <c r="ED124" i="1"/>
  <c r="DN124" i="1"/>
  <c r="DC124" i="1"/>
  <c r="FP124" i="1"/>
  <c r="CY124" i="1"/>
  <c r="BP124" i="1"/>
  <c r="FZ124" i="1"/>
  <c r="EA124" i="1"/>
  <c r="AF124" i="1"/>
  <c r="CR124" i="1"/>
  <c r="FD124" i="1"/>
  <c r="AO124" i="1"/>
  <c r="DA124" i="1"/>
  <c r="FM124" i="1"/>
  <c r="AX124" i="1"/>
  <c r="DJ124" i="1"/>
  <c r="FV124" i="1"/>
  <c r="CH124" i="1"/>
  <c r="GG124" i="1"/>
  <c r="CW124" i="1"/>
  <c r="M124" i="1"/>
  <c r="DL124" i="1"/>
  <c r="AD124" i="1"/>
  <c r="N124" i="1"/>
  <c r="FR124" i="1"/>
  <c r="FB124" i="1"/>
  <c r="FO124" i="1"/>
  <c r="BG124" i="1"/>
  <c r="GF124" i="1"/>
  <c r="FC124" i="1"/>
  <c r="CN124" i="1"/>
  <c r="AM124" i="1"/>
  <c r="AN124" i="1"/>
  <c r="CZ124" i="1"/>
  <c r="FL124" i="1"/>
  <c r="AW124" i="1"/>
  <c r="DI124" i="1"/>
  <c r="FU124" i="1"/>
  <c r="BF124" i="1"/>
  <c r="DR124" i="1"/>
  <c r="CV124" i="1"/>
  <c r="L124" i="1"/>
  <c r="AA124" i="1"/>
  <c r="BA124" i="1"/>
  <c r="F124" i="1"/>
  <c r="U124" i="1"/>
  <c r="AS124" i="1"/>
  <c r="AV124" i="1"/>
  <c r="DH124" i="1"/>
  <c r="FT124" i="1"/>
  <c r="BE124" i="1"/>
  <c r="DQ124" i="1"/>
  <c r="GC124" i="1"/>
  <c r="BN124" i="1"/>
  <c r="DZ124" i="1"/>
  <c r="K124" i="1"/>
  <c r="DG124" i="1"/>
  <c r="DV124" i="1"/>
  <c r="AL124" i="1"/>
  <c r="EK124" i="1"/>
  <c r="AI124" i="1"/>
  <c r="D124" i="1"/>
  <c r="AR124" i="1"/>
  <c r="BO124" i="1"/>
  <c r="AC124" i="1"/>
  <c r="DP124" i="1"/>
  <c r="GB124" i="1"/>
  <c r="DY124" i="1"/>
  <c r="BV124" i="1"/>
  <c r="V124" i="1"/>
  <c r="DU124" i="1"/>
  <c r="EJ124" i="1"/>
  <c r="EY124" i="1"/>
  <c r="BC124" i="1"/>
  <c r="CA124" i="1"/>
  <c r="DE124" i="1"/>
  <c r="DS124" i="1"/>
  <c r="A125" i="1"/>
  <c r="BL124" i="1"/>
  <c r="DX124" i="1"/>
  <c r="I124" i="1"/>
  <c r="BU124" i="1"/>
  <c r="EG124" i="1"/>
  <c r="R124" i="1"/>
  <c r="CD124" i="1"/>
  <c r="EP124" i="1"/>
  <c r="AJ124" i="1"/>
  <c r="EI124" i="1"/>
  <c r="AY124" i="1"/>
  <c r="EU124" i="1"/>
  <c r="BK124" i="1"/>
  <c r="FJ124" i="1"/>
  <c r="DF124" i="1"/>
  <c r="CP124" i="1"/>
  <c r="BZ124" i="1"/>
  <c r="AQ124" i="1"/>
  <c r="DD124" i="1"/>
  <c r="T124" i="1"/>
  <c r="ES124" i="1"/>
  <c r="FK124" i="1"/>
  <c r="AT124" i="1"/>
  <c r="H124" i="1"/>
  <c r="BT124" i="1"/>
  <c r="EF124" i="1"/>
  <c r="Q124" i="1"/>
  <c r="CC124" i="1"/>
  <c r="EO124" i="1"/>
  <c r="Z124" i="1"/>
  <c r="CL124" i="1"/>
  <c r="EX124" i="1"/>
  <c r="AU124" i="1"/>
  <c r="ET124" i="1"/>
  <c r="BJ124" i="1"/>
  <c r="FI124" i="1"/>
  <c r="BY124" i="1"/>
  <c r="FX124" i="1"/>
  <c r="EC124" i="1"/>
  <c r="DM124" i="1"/>
  <c r="CQ124" i="1"/>
  <c r="BQ124" i="1"/>
  <c r="EM124" i="1"/>
  <c r="BH124" i="1"/>
  <c r="AB124" i="1"/>
  <c r="CG124" i="1"/>
  <c r="DT124" i="1"/>
  <c r="W124" i="1"/>
  <c r="BR124" i="1"/>
  <c r="BB124" i="1"/>
  <c r="EQ124" i="1"/>
  <c r="FG124" i="1"/>
  <c r="BD124" i="1"/>
  <c r="BM124" i="1"/>
  <c r="J124" i="1"/>
  <c r="EH124" i="1"/>
  <c r="AK124" i="1"/>
  <c r="AZ124" i="1"/>
  <c r="CO124" i="1"/>
  <c r="BS124" i="1"/>
  <c r="E124" i="1"/>
  <c r="GE124" i="1"/>
  <c r="CF124" i="1"/>
  <c r="X124" i="1"/>
  <c r="CJ124" i="1"/>
  <c r="EV124" i="1"/>
  <c r="AG124" i="1"/>
  <c r="CS124" i="1"/>
  <c r="FE124" i="1"/>
  <c r="AP124" i="1"/>
  <c r="DB124" i="1"/>
  <c r="FN124" i="1"/>
  <c r="BW124" i="1"/>
  <c r="FS124" i="1"/>
  <c r="CI124" i="1"/>
  <c r="GH124" i="1"/>
  <c r="CX124" i="1"/>
  <c r="G124" i="1"/>
  <c r="FQ124" i="1"/>
  <c r="FA124" i="1"/>
  <c r="EE124" i="1"/>
  <c r="EL124" i="1"/>
  <c r="S124" i="1"/>
  <c r="ER124" i="1"/>
  <c r="DO124" i="1"/>
  <c r="B124" i="1"/>
  <c r="EB124" i="1"/>
  <c r="GD124" i="1"/>
  <c r="DK124" i="1"/>
  <c r="DW124" i="1"/>
  <c r="AE124" i="1"/>
  <c r="O124" i="1"/>
  <c r="FY124" i="1"/>
  <c r="CU124" i="1"/>
  <c r="CE124" i="1"/>
  <c r="GA124" i="1"/>
  <c r="GK314" i="1" l="1"/>
  <c r="GA315" i="1"/>
  <c r="FA315" i="1"/>
  <c r="EQ315" i="1"/>
  <c r="GD315" i="1"/>
  <c r="FN315" i="1"/>
  <c r="X315" i="1"/>
  <c r="EH315" i="1"/>
  <c r="W315" i="1"/>
  <c r="DM315" i="1"/>
  <c r="EX315" i="1"/>
  <c r="EP315" i="1"/>
  <c r="DL315" i="1"/>
  <c r="CM315" i="1"/>
  <c r="EW315" i="1"/>
  <c r="U315" i="1"/>
  <c r="CE315" i="1"/>
  <c r="EB315" i="1"/>
  <c r="FQ315" i="1"/>
  <c r="DB315" i="1"/>
  <c r="CF315" i="1"/>
  <c r="J315" i="1"/>
  <c r="DT315" i="1"/>
  <c r="EC315" i="1"/>
  <c r="CL315" i="1"/>
  <c r="AT315" i="1"/>
  <c r="DF315" i="1"/>
  <c r="CD315" i="1"/>
  <c r="DS315" i="1"/>
  <c r="BV315" i="1"/>
  <c r="AI315" i="1"/>
  <c r="GC315" i="1"/>
  <c r="F315" i="1"/>
  <c r="DI315" i="1"/>
  <c r="GF315" i="1"/>
  <c r="M315" i="1"/>
  <c r="DA315" i="1"/>
  <c r="CY315" i="1"/>
  <c r="FW315" i="1"/>
  <c r="CK315" i="1"/>
  <c r="CP315" i="1"/>
  <c r="FC315" i="1"/>
  <c r="CU315" i="1"/>
  <c r="G315" i="1"/>
  <c r="AP315" i="1"/>
  <c r="GE315" i="1"/>
  <c r="BM315" i="1"/>
  <c r="CG315" i="1"/>
  <c r="FX315" i="1"/>
  <c r="Z315" i="1"/>
  <c r="FK315" i="1"/>
  <c r="FJ315" i="1"/>
  <c r="R315" i="1"/>
  <c r="DE315" i="1"/>
  <c r="DY315" i="1"/>
  <c r="GN315" i="1" s="1"/>
  <c r="EK315" i="1"/>
  <c r="DQ315" i="1"/>
  <c r="BA315" i="1"/>
  <c r="AW315" i="1"/>
  <c r="BG315" i="1"/>
  <c r="CW315" i="1"/>
  <c r="AO315" i="1"/>
  <c r="FP315" i="1"/>
  <c r="BX315" i="1"/>
  <c r="Y315" i="1"/>
  <c r="BN315" i="1"/>
  <c r="DO315" i="1"/>
  <c r="FE315" i="1"/>
  <c r="E315" i="1"/>
  <c r="BD315" i="1"/>
  <c r="AB315" i="1"/>
  <c r="BY315" i="1"/>
  <c r="EO315" i="1"/>
  <c r="ES315" i="1"/>
  <c r="BK315" i="1"/>
  <c r="EG315" i="1"/>
  <c r="CA315" i="1"/>
  <c r="GB315" i="1"/>
  <c r="AL315" i="1"/>
  <c r="BE315" i="1"/>
  <c r="AA315" i="1"/>
  <c r="FL315" i="1"/>
  <c r="FO315" i="1"/>
  <c r="GG315" i="1"/>
  <c r="FD315" i="1"/>
  <c r="DC315" i="1"/>
  <c r="FH315" i="1"/>
  <c r="EN315" i="1"/>
  <c r="BP315" i="1"/>
  <c r="CX315" i="1"/>
  <c r="O315" i="1"/>
  <c r="ER315" i="1"/>
  <c r="GH315" i="1"/>
  <c r="CS315" i="1"/>
  <c r="BS315" i="1"/>
  <c r="FG315" i="1"/>
  <c r="BH315" i="1"/>
  <c r="FI315" i="1"/>
  <c r="CC315" i="1"/>
  <c r="T315" i="1"/>
  <c r="EU315" i="1"/>
  <c r="BU315" i="1"/>
  <c r="BC315" i="1"/>
  <c r="DP315" i="1"/>
  <c r="DV315" i="1"/>
  <c r="FT315" i="1"/>
  <c r="L315" i="1"/>
  <c r="CZ315" i="1"/>
  <c r="FB315" i="1"/>
  <c r="CH315" i="1"/>
  <c r="CR315" i="1"/>
  <c r="DN315" i="1"/>
  <c r="BI315" i="1"/>
  <c r="CB315" i="1"/>
  <c r="EM315" i="1"/>
  <c r="BJ315" i="1"/>
  <c r="Q315" i="1"/>
  <c r="DD315" i="1"/>
  <c r="AY315" i="1"/>
  <c r="I315" i="1"/>
  <c r="EY315" i="1"/>
  <c r="AC315" i="1"/>
  <c r="DG315" i="1"/>
  <c r="DH315" i="1"/>
  <c r="CV315" i="1"/>
  <c r="AN315" i="1"/>
  <c r="FR315" i="1"/>
  <c r="FV315" i="1"/>
  <c r="AF315" i="1"/>
  <c r="ED315" i="1"/>
  <c r="FF315" i="1"/>
  <c r="P315" i="1"/>
  <c r="V315" i="1"/>
  <c r="FM315" i="1"/>
  <c r="S315" i="1"/>
  <c r="AG315" i="1"/>
  <c r="DW315" i="1"/>
  <c r="GL315" i="1" s="1"/>
  <c r="EV315" i="1"/>
  <c r="AZ315" i="1"/>
  <c r="BB315" i="1"/>
  <c r="BQ315" i="1"/>
  <c r="ET315" i="1"/>
  <c r="EF315" i="1"/>
  <c r="AQ315" i="1"/>
  <c r="EI315" i="1"/>
  <c r="DX315" i="1"/>
  <c r="GM315" i="1" s="1"/>
  <c r="EJ315" i="1"/>
  <c r="BO315" i="1"/>
  <c r="K315" i="1"/>
  <c r="AV315" i="1"/>
  <c r="DR315" i="1"/>
  <c r="AM315" i="1"/>
  <c r="N315" i="1"/>
  <c r="DJ315" i="1"/>
  <c r="EA315" i="1"/>
  <c r="EZ315" i="1"/>
  <c r="CT315" i="1"/>
  <c r="H315" i="1"/>
  <c r="FU315" i="1"/>
  <c r="FY315" i="1"/>
  <c r="AE315" i="1"/>
  <c r="CI315" i="1"/>
  <c r="CO315" i="1"/>
  <c r="EL315" i="1"/>
  <c r="FS315" i="1"/>
  <c r="DK315" i="1"/>
  <c r="EE315" i="1"/>
  <c r="BW315" i="1"/>
  <c r="CJ315" i="1"/>
  <c r="AK315" i="1"/>
  <c r="BR315" i="1"/>
  <c r="CQ315" i="1"/>
  <c r="AU315" i="1"/>
  <c r="BT315" i="1"/>
  <c r="BZ315" i="1"/>
  <c r="AJ315" i="1"/>
  <c r="BL315" i="1"/>
  <c r="DU315" i="1"/>
  <c r="AR315" i="1"/>
  <c r="DZ315" i="1"/>
  <c r="AS315" i="1"/>
  <c r="BF315" i="1"/>
  <c r="CN315" i="1"/>
  <c r="AD315" i="1"/>
  <c r="AX315" i="1"/>
  <c r="FZ315" i="1"/>
  <c r="GI315" i="1"/>
  <c r="AH315" i="1"/>
  <c r="AJ125" i="1"/>
  <c r="AD125" i="1"/>
  <c r="FC125" i="1"/>
  <c r="DC125" i="1"/>
  <c r="EX125" i="1"/>
  <c r="CU125" i="1"/>
  <c r="AK125" i="1"/>
  <c r="CW125" i="1"/>
  <c r="FI125" i="1"/>
  <c r="AL125" i="1"/>
  <c r="CX125" i="1"/>
  <c r="FJ125" i="1"/>
  <c r="AM125" i="1"/>
  <c r="CY125" i="1"/>
  <c r="FK125" i="1"/>
  <c r="BN125" i="1"/>
  <c r="FM125" i="1"/>
  <c r="CN125" i="1"/>
  <c r="R125" i="1"/>
  <c r="DQ125" i="1"/>
  <c r="AW125" i="1"/>
  <c r="AG125" i="1"/>
  <c r="K125" i="1"/>
  <c r="FU125" i="1"/>
  <c r="BF125" i="1"/>
  <c r="FL125" i="1"/>
  <c r="EI125" i="1"/>
  <c r="FE125" i="1"/>
  <c r="X125" i="1"/>
  <c r="D125" i="1"/>
  <c r="AS125" i="1"/>
  <c r="DE125" i="1"/>
  <c r="FQ125" i="1"/>
  <c r="AT125" i="1"/>
  <c r="DF125" i="1"/>
  <c r="FR125" i="1"/>
  <c r="AU125" i="1"/>
  <c r="DG125" i="1"/>
  <c r="FS125" i="1"/>
  <c r="CB125" i="1"/>
  <c r="FX125" i="1"/>
  <c r="DB125" i="1"/>
  <c r="AF125" i="1"/>
  <c r="EB125" i="1"/>
  <c r="BT125" i="1"/>
  <c r="AX125" i="1"/>
  <c r="AH125" i="1"/>
  <c r="S125" i="1"/>
  <c r="CF125" i="1"/>
  <c r="AR125" i="1"/>
  <c r="GE125" i="1"/>
  <c r="BM125" i="1"/>
  <c r="CZ125" i="1"/>
  <c r="BA125" i="1"/>
  <c r="DM125" i="1"/>
  <c r="FY125" i="1"/>
  <c r="BB125" i="1"/>
  <c r="DN125" i="1"/>
  <c r="FZ125" i="1"/>
  <c r="BC125" i="1"/>
  <c r="DO125" i="1"/>
  <c r="GA125" i="1"/>
  <c r="CM125" i="1"/>
  <c r="Q125" i="1"/>
  <c r="DP125" i="1"/>
  <c r="AQ125" i="1"/>
  <c r="EP125" i="1"/>
  <c r="CK125" i="1"/>
  <c r="BU125" i="1"/>
  <c r="AY125" i="1"/>
  <c r="AV125" i="1"/>
  <c r="DR125" i="1"/>
  <c r="CT125" i="1"/>
  <c r="L125" i="1"/>
  <c r="FF125" i="1"/>
  <c r="DS125" i="1"/>
  <c r="EF125" i="1"/>
  <c r="EQ125" i="1"/>
  <c r="H125" i="1"/>
  <c r="BX125" i="1"/>
  <c r="U125" i="1"/>
  <c r="V125" i="1"/>
  <c r="ET125" i="1"/>
  <c r="CI125" i="1"/>
  <c r="EU125" i="1"/>
  <c r="BO125" i="1"/>
  <c r="CR125" i="1"/>
  <c r="FP125" i="1"/>
  <c r="FW125" i="1"/>
  <c r="GF125" i="1"/>
  <c r="CO125" i="1"/>
  <c r="FB125" i="1"/>
  <c r="AZ125" i="1"/>
  <c r="GB125" i="1"/>
  <c r="FT125" i="1"/>
  <c r="BL125" i="1"/>
  <c r="EN125" i="1"/>
  <c r="EW125" i="1"/>
  <c r="CJ125" i="1"/>
  <c r="FH125" i="1"/>
  <c r="FA125" i="1"/>
  <c r="AE125" i="1"/>
  <c r="EY125" i="1"/>
  <c r="Z125" i="1"/>
  <c r="T125" i="1"/>
  <c r="B125" i="1"/>
  <c r="A126" i="1"/>
  <c r="BI125" i="1"/>
  <c r="DU125" i="1"/>
  <c r="GG125" i="1"/>
  <c r="BJ125" i="1"/>
  <c r="DV125" i="1"/>
  <c r="GH125" i="1"/>
  <c r="BK125" i="1"/>
  <c r="DW125" i="1"/>
  <c r="GI125" i="1"/>
  <c r="DA125" i="1"/>
  <c r="AB125" i="1"/>
  <c r="EA125" i="1"/>
  <c r="BE125" i="1"/>
  <c r="FD125" i="1"/>
  <c r="DH125" i="1"/>
  <c r="CL125" i="1"/>
  <c r="BV125" i="1"/>
  <c r="CE125" i="1"/>
  <c r="ER125" i="1"/>
  <c r="EH125" i="1"/>
  <c r="BH125" i="1"/>
  <c r="BW125" i="1"/>
  <c r="DT125" i="1"/>
  <c r="M125" i="1"/>
  <c r="BY125" i="1"/>
  <c r="EK125" i="1"/>
  <c r="N125" i="1"/>
  <c r="BZ125" i="1"/>
  <c r="EL125" i="1"/>
  <c r="O125" i="1"/>
  <c r="CA125" i="1"/>
  <c r="EM125" i="1"/>
  <c r="AA125" i="1"/>
  <c r="DZ125" i="1"/>
  <c r="BD125" i="1"/>
  <c r="EZ125" i="1"/>
  <c r="CD125" i="1"/>
  <c r="GC125" i="1"/>
  <c r="EV125" i="1"/>
  <c r="DJ125" i="1"/>
  <c r="AN125" i="1"/>
  <c r="EJ125" i="1"/>
  <c r="Y125" i="1"/>
  <c r="CG125" i="1"/>
  <c r="ES125" i="1"/>
  <c r="CH125" i="1"/>
  <c r="W125" i="1"/>
  <c r="AO125" i="1"/>
  <c r="FN125" i="1"/>
  <c r="I125" i="1"/>
  <c r="EG125" i="1"/>
  <c r="BG125" i="1"/>
  <c r="AC125" i="1"/>
  <c r="CP125" i="1"/>
  <c r="CQ125" i="1"/>
  <c r="CC125" i="1"/>
  <c r="J125" i="1"/>
  <c r="DX125" i="1"/>
  <c r="DD125" i="1"/>
  <c r="E125" i="1"/>
  <c r="BQ125" i="1"/>
  <c r="EC125" i="1"/>
  <c r="F125" i="1"/>
  <c r="BR125" i="1"/>
  <c r="ED125" i="1"/>
  <c r="G125" i="1"/>
  <c r="BS125" i="1"/>
  <c r="EE125" i="1"/>
  <c r="P125" i="1"/>
  <c r="DL125" i="1"/>
  <c r="AP125" i="1"/>
  <c r="EO125" i="1"/>
  <c r="BP125" i="1"/>
  <c r="FO125" i="1"/>
  <c r="DY125" i="1"/>
  <c r="DI125" i="1"/>
  <c r="CS125" i="1"/>
  <c r="DK125" i="1"/>
  <c r="GD125" i="1"/>
  <c r="FV125" i="1"/>
  <c r="CV125" i="1"/>
  <c r="FG125" i="1"/>
  <c r="AI125" i="1"/>
  <c r="GK315" i="1" l="1"/>
  <c r="BG316" i="1"/>
  <c r="BJ316" i="1"/>
  <c r="AV316" i="1"/>
  <c r="AI316" i="1"/>
  <c r="DD316" i="1"/>
  <c r="FV316" i="1"/>
  <c r="EO316" i="1"/>
  <c r="BR316" i="1"/>
  <c r="CC316" i="1"/>
  <c r="AO316" i="1"/>
  <c r="DJ316" i="1"/>
  <c r="EM316" i="1"/>
  <c r="M316" i="1"/>
  <c r="CL316" i="1"/>
  <c r="DW316" i="1"/>
  <c r="CJ316" i="1"/>
  <c r="CO316" i="1"/>
  <c r="ET316" i="1"/>
  <c r="FF316" i="1"/>
  <c r="EP316" i="1"/>
  <c r="FZ316" i="1"/>
  <c r="GE316" i="1"/>
  <c r="AF316" i="1"/>
  <c r="DF316" i="1"/>
  <c r="EE316" i="1"/>
  <c r="EA316" i="1"/>
  <c r="AH316" i="1"/>
  <c r="GD316" i="1"/>
  <c r="W316" i="1"/>
  <c r="DT316" i="1"/>
  <c r="L316" i="1"/>
  <c r="AR316" i="1"/>
  <c r="AT316" i="1"/>
  <c r="BZ316" i="1"/>
  <c r="H316" i="1"/>
  <c r="F316" i="1"/>
  <c r="EV316" i="1"/>
  <c r="DH316" i="1"/>
  <c r="EW316" i="1"/>
  <c r="V316" i="1"/>
  <c r="DN316" i="1"/>
  <c r="DL316" i="1"/>
  <c r="CP316" i="1"/>
  <c r="GC316" i="1"/>
  <c r="BW316" i="1"/>
  <c r="GH316" i="1"/>
  <c r="T316" i="1"/>
  <c r="EN316" i="1"/>
  <c r="FW316" i="1"/>
  <c r="U316" i="1"/>
  <c r="CT316" i="1"/>
  <c r="DP316" i="1"/>
  <c r="BB316" i="1"/>
  <c r="CF316" i="1"/>
  <c r="FX316" i="1"/>
  <c r="FQ316" i="1"/>
  <c r="E316" i="1"/>
  <c r="EH316" i="1"/>
  <c r="CR316" i="1"/>
  <c r="DM316" i="1"/>
  <c r="AP316" i="1"/>
  <c r="CQ316" i="1"/>
  <c r="CA316" i="1"/>
  <c r="BK316" i="1"/>
  <c r="GF316" i="1"/>
  <c r="AQ316" i="1"/>
  <c r="DB316" i="1"/>
  <c r="DK316" i="1"/>
  <c r="EC316" i="1"/>
  <c r="CH316" i="1"/>
  <c r="O316" i="1"/>
  <c r="FD316" i="1"/>
  <c r="CS316" i="1"/>
  <c r="P316" i="1"/>
  <c r="BQ316" i="1"/>
  <c r="AC316" i="1"/>
  <c r="ES316" i="1"/>
  <c r="CD316" i="1"/>
  <c r="EL316" i="1"/>
  <c r="BH316" i="1"/>
  <c r="BE316" i="1"/>
  <c r="DV316" i="1"/>
  <c r="Z316" i="1"/>
  <c r="BL316" i="1"/>
  <c r="FP316" i="1"/>
  <c r="BX316" i="1"/>
  <c r="DR316" i="1"/>
  <c r="Q316" i="1"/>
  <c r="FY316" i="1"/>
  <c r="S316" i="1"/>
  <c r="CB316" i="1"/>
  <c r="CG316" i="1"/>
  <c r="EY316" i="1"/>
  <c r="CM316" i="1"/>
  <c r="DY316" i="1"/>
  <c r="GM316" i="1" s="1"/>
  <c r="EG316" i="1"/>
  <c r="BD316" i="1"/>
  <c r="ER316" i="1"/>
  <c r="GG316" i="1"/>
  <c r="GB316" i="1"/>
  <c r="EQ316" i="1"/>
  <c r="GA316" i="1"/>
  <c r="AX316" i="1"/>
  <c r="FG316" i="1"/>
  <c r="G316" i="1"/>
  <c r="DX316" i="1"/>
  <c r="GL316" i="1" s="1"/>
  <c r="I316" i="1"/>
  <c r="EJ316" i="1"/>
  <c r="DZ316" i="1"/>
  <c r="GN316" i="1" s="1"/>
  <c r="EK316" i="1"/>
  <c r="CE316" i="1"/>
  <c r="DA316" i="1"/>
  <c r="DU316" i="1"/>
  <c r="FA316" i="1"/>
  <c r="AZ316" i="1"/>
  <c r="EU316" i="1"/>
  <c r="EF316" i="1"/>
  <c r="BU316" i="1"/>
  <c r="DO316" i="1"/>
  <c r="CZ316" i="1"/>
  <c r="BT316" i="1"/>
  <c r="AU316" i="1"/>
  <c r="DI316" i="1"/>
  <c r="EZ316" i="1"/>
  <c r="FT316" i="1"/>
  <c r="FS316" i="1"/>
  <c r="BS316" i="1"/>
  <c r="Y316" i="1"/>
  <c r="N316" i="1"/>
  <c r="AB316" i="1"/>
  <c r="AE316" i="1"/>
  <c r="BO316" i="1"/>
  <c r="AY316" i="1"/>
  <c r="BA316" i="1"/>
  <c r="DG316" i="1"/>
  <c r="FO316" i="1"/>
  <c r="CV316" i="1"/>
  <c r="BP316" i="1"/>
  <c r="ED316" i="1"/>
  <c r="J316" i="1"/>
  <c r="FN316" i="1"/>
  <c r="AN316" i="1"/>
  <c r="AA316" i="1"/>
  <c r="BY316" i="1"/>
  <c r="BV316" i="1"/>
  <c r="GI316" i="1"/>
  <c r="BI316" i="1"/>
  <c r="FH316" i="1"/>
  <c r="FB316" i="1"/>
  <c r="CI316" i="1"/>
  <c r="DS316" i="1"/>
  <c r="CK316" i="1"/>
  <c r="BC316" i="1"/>
  <c r="BM316" i="1"/>
  <c r="EB316" i="1"/>
  <c r="FR316" i="1"/>
  <c r="AS316" i="1"/>
  <c r="K316" i="1"/>
  <c r="FK316" i="1"/>
  <c r="AK316" i="1"/>
  <c r="AG316" i="1"/>
  <c r="CY316" i="1"/>
  <c r="CU316" i="1"/>
  <c r="X316" i="1"/>
  <c r="AW316" i="1"/>
  <c r="AM316" i="1"/>
  <c r="EX316" i="1"/>
  <c r="FE316" i="1"/>
  <c r="DQ316" i="1"/>
  <c r="FJ316" i="1"/>
  <c r="DC316" i="1"/>
  <c r="EI316" i="1"/>
  <c r="R316" i="1"/>
  <c r="CX316" i="1"/>
  <c r="FC316" i="1"/>
  <c r="FL316" i="1"/>
  <c r="CN316" i="1"/>
  <c r="AL316" i="1"/>
  <c r="AD316" i="1"/>
  <c r="BF316" i="1"/>
  <c r="FM316" i="1"/>
  <c r="FI316" i="1"/>
  <c r="AJ316" i="1"/>
  <c r="DE316" i="1"/>
  <c r="FU316" i="1"/>
  <c r="BN316" i="1"/>
  <c r="CW316" i="1"/>
  <c r="FG126" i="1"/>
  <c r="FP126" i="1"/>
  <c r="FR126" i="1"/>
  <c r="GG126" i="1"/>
  <c r="E126" i="1"/>
  <c r="DY126" i="1"/>
  <c r="FB126" i="1"/>
  <c r="CB126" i="1"/>
  <c r="EL126" i="1"/>
  <c r="Q126" i="1"/>
  <c r="CT126" i="1"/>
  <c r="AQ126" i="1"/>
  <c r="FO126" i="1"/>
  <c r="FX126" i="1"/>
  <c r="GC126" i="1"/>
  <c r="DH126" i="1"/>
  <c r="EV126" i="1"/>
  <c r="ED126" i="1"/>
  <c r="B126" i="1"/>
  <c r="FN126" i="1"/>
  <c r="FW126" i="1"/>
  <c r="GF126" i="1"/>
  <c r="H126" i="1"/>
  <c r="DV126" i="1"/>
  <c r="FM126" i="1"/>
  <c r="FJ126" i="1"/>
  <c r="FZ126" i="1"/>
  <c r="FV126" i="1"/>
  <c r="DS126" i="1"/>
  <c r="G126" i="1"/>
  <c r="DU126" i="1"/>
  <c r="BM126" i="1"/>
  <c r="FQ126" i="1"/>
  <c r="AO126" i="1"/>
  <c r="BF126" i="1"/>
  <c r="DR126" i="1"/>
  <c r="GD126" i="1"/>
  <c r="BO126" i="1"/>
  <c r="EA126" i="1"/>
  <c r="L126" i="1"/>
  <c r="BX126" i="1"/>
  <c r="EJ126" i="1"/>
  <c r="U126" i="1"/>
  <c r="DQ126" i="1"/>
  <c r="AG126" i="1"/>
  <c r="EF126" i="1"/>
  <c r="AV126" i="1"/>
  <c r="EU126" i="1"/>
  <c r="CJ126" i="1"/>
  <c r="AW126" i="1"/>
  <c r="AD126" i="1"/>
  <c r="X126" i="1"/>
  <c r="CQ126" i="1"/>
  <c r="CA126" i="1"/>
  <c r="CC126" i="1"/>
  <c r="BL126" i="1"/>
  <c r="O126" i="1"/>
  <c r="A127" i="1"/>
  <c r="BN126" i="1"/>
  <c r="DZ126" i="1"/>
  <c r="K126" i="1"/>
  <c r="BW126" i="1"/>
  <c r="EI126" i="1"/>
  <c r="T126" i="1"/>
  <c r="CF126" i="1"/>
  <c r="ER126" i="1"/>
  <c r="AF126" i="1"/>
  <c r="EE126" i="1"/>
  <c r="AU126" i="1"/>
  <c r="ET126" i="1"/>
  <c r="BJ126" i="1"/>
  <c r="FI126" i="1"/>
  <c r="DA126" i="1"/>
  <c r="BQ126" i="1"/>
  <c r="BA126" i="1"/>
  <c r="BD126" i="1"/>
  <c r="DW126" i="1"/>
  <c r="DO126" i="1"/>
  <c r="EK126" i="1"/>
  <c r="EN126" i="1"/>
  <c r="P126" i="1"/>
  <c r="J126" i="1"/>
  <c r="BV126" i="1"/>
  <c r="EH126" i="1"/>
  <c r="S126" i="1"/>
  <c r="CE126" i="1"/>
  <c r="EQ126" i="1"/>
  <c r="AB126" i="1"/>
  <c r="CN126" i="1"/>
  <c r="EZ126" i="1"/>
  <c r="AT126" i="1"/>
  <c r="ES126" i="1"/>
  <c r="BI126" i="1"/>
  <c r="FE126" i="1"/>
  <c r="BU126" i="1"/>
  <c r="FT126" i="1"/>
  <c r="DX126" i="1"/>
  <c r="CK126" i="1"/>
  <c r="BR126" i="1"/>
  <c r="CP126" i="1"/>
  <c r="FC126" i="1"/>
  <c r="FK126" i="1"/>
  <c r="FY126" i="1"/>
  <c r="BY126" i="1"/>
  <c r="CY126" i="1"/>
  <c r="R126" i="1"/>
  <c r="CD126" i="1"/>
  <c r="EP126" i="1"/>
  <c r="AA126" i="1"/>
  <c r="CM126" i="1"/>
  <c r="EY126" i="1"/>
  <c r="AJ126" i="1"/>
  <c r="CV126" i="1"/>
  <c r="FH126" i="1"/>
  <c r="BE126" i="1"/>
  <c r="FD126" i="1"/>
  <c r="BT126" i="1"/>
  <c r="FS126" i="1"/>
  <c r="CI126" i="1"/>
  <c r="GH126" i="1"/>
  <c r="EO126" i="1"/>
  <c r="DE126" i="1"/>
  <c r="CO126" i="1"/>
  <c r="DP126" i="1"/>
  <c r="AL126" i="1"/>
  <c r="AN126" i="1"/>
  <c r="BB126" i="1"/>
  <c r="FA126" i="1"/>
  <c r="DM126" i="1"/>
  <c r="Z126" i="1"/>
  <c r="CL126" i="1"/>
  <c r="EX126" i="1"/>
  <c r="AI126" i="1"/>
  <c r="CU126" i="1"/>
  <c r="AR126" i="1"/>
  <c r="DD126" i="1"/>
  <c r="BS126" i="1"/>
  <c r="CH126" i="1"/>
  <c r="CW126" i="1"/>
  <c r="FL126" i="1"/>
  <c r="DI126" i="1"/>
  <c r="BZ126" i="1"/>
  <c r="N126" i="1"/>
  <c r="AH126" i="1"/>
  <c r="FF126" i="1"/>
  <c r="DC126" i="1"/>
  <c r="AZ126" i="1"/>
  <c r="CG126" i="1"/>
  <c r="CS126" i="1"/>
  <c r="Y126" i="1"/>
  <c r="EC126" i="1"/>
  <c r="DN126" i="1"/>
  <c r="CX126" i="1"/>
  <c r="DB126" i="1"/>
  <c r="AY126" i="1"/>
  <c r="BH126" i="1"/>
  <c r="CR126" i="1"/>
  <c r="W126" i="1"/>
  <c r="AS126" i="1"/>
  <c r="EW126" i="1"/>
  <c r="FU126" i="1"/>
  <c r="CZ126" i="1"/>
  <c r="DJ126" i="1"/>
  <c r="GE126" i="1"/>
  <c r="EB126" i="1"/>
  <c r="V126" i="1"/>
  <c r="EG126" i="1"/>
  <c r="M126" i="1"/>
  <c r="AM126" i="1"/>
  <c r="GA126" i="1"/>
  <c r="DL126" i="1"/>
  <c r="I126" i="1"/>
  <c r="GI126" i="1"/>
  <c r="GB126" i="1"/>
  <c r="D126" i="1"/>
  <c r="AP126" i="1"/>
  <c r="DK126" i="1"/>
  <c r="DT126" i="1"/>
  <c r="DG126" i="1"/>
  <c r="F126" i="1"/>
  <c r="AE126" i="1"/>
  <c r="BC126" i="1"/>
  <c r="AX126" i="1"/>
  <c r="BG126" i="1"/>
  <c r="BP126" i="1"/>
  <c r="DF126" i="1"/>
  <c r="AK126" i="1"/>
  <c r="AC126" i="1"/>
  <c r="BK126" i="1"/>
  <c r="EM126" i="1"/>
  <c r="GK316" i="1" l="1"/>
  <c r="AC317" i="1"/>
  <c r="DK317" i="1"/>
  <c r="BG317" i="1"/>
  <c r="BK317" i="1"/>
  <c r="F317" i="1"/>
  <c r="DF317" i="1"/>
  <c r="BP317" i="1"/>
  <c r="AX317" i="1"/>
  <c r="EM317" i="1"/>
  <c r="I317" i="1"/>
  <c r="GE317" i="1"/>
  <c r="DT317" i="1"/>
  <c r="AM317" i="1"/>
  <c r="FU317" i="1"/>
  <c r="CX317" i="1"/>
  <c r="FF317" i="1"/>
  <c r="BS317" i="1"/>
  <c r="DM317" i="1"/>
  <c r="EO317" i="1"/>
  <c r="CV317" i="1"/>
  <c r="CY317" i="1"/>
  <c r="DX317" i="1"/>
  <c r="CN317" i="1"/>
  <c r="P317" i="1"/>
  <c r="DA317" i="1"/>
  <c r="CF317" i="1"/>
  <c r="O317" i="1"/>
  <c r="CJ317" i="1"/>
  <c r="BX317" i="1"/>
  <c r="FQ317" i="1"/>
  <c r="FM317" i="1"/>
  <c r="EV317" i="1"/>
  <c r="EL317" i="1"/>
  <c r="FG317" i="1"/>
  <c r="AP317" i="1"/>
  <c r="M317" i="1"/>
  <c r="EW317" i="1"/>
  <c r="DN317" i="1"/>
  <c r="AH317" i="1"/>
  <c r="DD317" i="1"/>
  <c r="FA317" i="1"/>
  <c r="GH317" i="1"/>
  <c r="AJ317" i="1"/>
  <c r="BY317" i="1"/>
  <c r="FT317" i="1"/>
  <c r="AB317" i="1"/>
  <c r="EN317" i="1"/>
  <c r="FI317" i="1"/>
  <c r="T317" i="1"/>
  <c r="BL317" i="1"/>
  <c r="EU317" i="1"/>
  <c r="L317" i="1"/>
  <c r="BM317" i="1"/>
  <c r="DV317" i="1"/>
  <c r="DH317" i="1"/>
  <c r="CB317" i="1"/>
  <c r="EG317" i="1"/>
  <c r="AS317" i="1"/>
  <c r="EC317" i="1"/>
  <c r="N317" i="1"/>
  <c r="AR317" i="1"/>
  <c r="BB317" i="1"/>
  <c r="CI317" i="1"/>
  <c r="EY317" i="1"/>
  <c r="FY317" i="1"/>
  <c r="BU317" i="1"/>
  <c r="EQ317" i="1"/>
  <c r="EK317" i="1"/>
  <c r="BJ317" i="1"/>
  <c r="EI317" i="1"/>
  <c r="CC317" i="1"/>
  <c r="AV317" i="1"/>
  <c r="EA317" i="1"/>
  <c r="GN317" i="1" s="1"/>
  <c r="DU317" i="1"/>
  <c r="H317" i="1"/>
  <c r="GC317" i="1"/>
  <c r="FB317" i="1"/>
  <c r="BC317" i="1"/>
  <c r="GB317" i="1"/>
  <c r="V317" i="1"/>
  <c r="W317" i="1"/>
  <c r="Y317" i="1"/>
  <c r="BZ317" i="1"/>
  <c r="CU317" i="1"/>
  <c r="AN317" i="1"/>
  <c r="FS317" i="1"/>
  <c r="CM317" i="1"/>
  <c r="FK317" i="1"/>
  <c r="FE317" i="1"/>
  <c r="CE317" i="1"/>
  <c r="DO317" i="1"/>
  <c r="ET317" i="1"/>
  <c r="BW317" i="1"/>
  <c r="CA317" i="1"/>
  <c r="EF317" i="1"/>
  <c r="BO317" i="1"/>
  <c r="G317" i="1"/>
  <c r="GF317" i="1"/>
  <c r="FX317" i="1"/>
  <c r="DY317" i="1"/>
  <c r="GL317" i="1" s="1"/>
  <c r="AE317" i="1"/>
  <c r="GI317" i="1"/>
  <c r="EB317" i="1"/>
  <c r="CR317" i="1"/>
  <c r="CS317" i="1"/>
  <c r="DI317" i="1"/>
  <c r="AI317" i="1"/>
  <c r="AL317" i="1"/>
  <c r="BT317" i="1"/>
  <c r="AA317" i="1"/>
  <c r="FC317" i="1"/>
  <c r="BI317" i="1"/>
  <c r="S317" i="1"/>
  <c r="DW317" i="1"/>
  <c r="AU317" i="1"/>
  <c r="K317" i="1"/>
  <c r="CQ317" i="1"/>
  <c r="AG317" i="1"/>
  <c r="GD317" i="1"/>
  <c r="DS317" i="1"/>
  <c r="FW317" i="1"/>
  <c r="FO317" i="1"/>
  <c r="E317" i="1"/>
  <c r="BH317" i="1"/>
  <c r="CG317" i="1"/>
  <c r="FL317" i="1"/>
  <c r="EX317" i="1"/>
  <c r="DP317" i="1"/>
  <c r="FD317" i="1"/>
  <c r="EP317" i="1"/>
  <c r="CP317" i="1"/>
  <c r="ES317" i="1"/>
  <c r="EH317" i="1"/>
  <c r="BD317" i="1"/>
  <c r="EE317" i="1"/>
  <c r="DZ317" i="1"/>
  <c r="GM317" i="1" s="1"/>
  <c r="X317" i="1"/>
  <c r="DQ317" i="1"/>
  <c r="DR317" i="1"/>
  <c r="FV317" i="1"/>
  <c r="FN317" i="1"/>
  <c r="AQ317" i="1"/>
  <c r="GG317" i="1"/>
  <c r="AK317" i="1"/>
  <c r="DG317" i="1"/>
  <c r="DL317" i="1"/>
  <c r="DJ317" i="1"/>
  <c r="AY317" i="1"/>
  <c r="AZ317" i="1"/>
  <c r="CW317" i="1"/>
  <c r="CL317" i="1"/>
  <c r="CO317" i="1"/>
  <c r="BE317" i="1"/>
  <c r="CD317" i="1"/>
  <c r="BR317" i="1"/>
  <c r="AT317" i="1"/>
  <c r="BV317" i="1"/>
  <c r="BA317" i="1"/>
  <c r="AF317" i="1"/>
  <c r="BN317" i="1"/>
  <c r="AD317" i="1"/>
  <c r="U317" i="1"/>
  <c r="BF317" i="1"/>
  <c r="FZ317" i="1"/>
  <c r="CT317" i="1"/>
  <c r="FR317" i="1"/>
  <c r="GA317" i="1"/>
  <c r="CZ317" i="1"/>
  <c r="DB317" i="1"/>
  <c r="DC317" i="1"/>
  <c r="CH317" i="1"/>
  <c r="Z317" i="1"/>
  <c r="DE317" i="1"/>
  <c r="FH317" i="1"/>
  <c r="R317" i="1"/>
  <c r="CK317" i="1"/>
  <c r="EZ317" i="1"/>
  <c r="J317" i="1"/>
  <c r="BQ317" i="1"/>
  <c r="ER317" i="1"/>
  <c r="AW317" i="1"/>
  <c r="EJ317" i="1"/>
  <c r="AO317" i="1"/>
  <c r="FJ317" i="1"/>
  <c r="ED317" i="1"/>
  <c r="Q317" i="1"/>
  <c r="FP317" i="1"/>
  <c r="O127" i="1"/>
  <c r="CA127" i="1"/>
  <c r="EM127" i="1"/>
  <c r="P127" i="1"/>
  <c r="CB127" i="1"/>
  <c r="EN127" i="1"/>
  <c r="Y127" i="1"/>
  <c r="CK127" i="1"/>
  <c r="EW127" i="1"/>
  <c r="AY127" i="1"/>
  <c r="EX127" i="1"/>
  <c r="BN127" i="1"/>
  <c r="FJ127" i="1"/>
  <c r="CN127" i="1"/>
  <c r="U127" i="1"/>
  <c r="GE127" i="1"/>
  <c r="ER127" i="1"/>
  <c r="DE127" i="1"/>
  <c r="ED127" i="1"/>
  <c r="S127" i="1"/>
  <c r="AD127" i="1"/>
  <c r="AQ127" i="1"/>
  <c r="EP127" i="1"/>
  <c r="CP127" i="1"/>
  <c r="W127" i="1"/>
  <c r="CI127" i="1"/>
  <c r="EU127" i="1"/>
  <c r="X127" i="1"/>
  <c r="CJ127" i="1"/>
  <c r="EV127" i="1"/>
  <c r="AG127" i="1"/>
  <c r="CS127" i="1"/>
  <c r="FE127" i="1"/>
  <c r="BJ127" i="1"/>
  <c r="FI127" i="1"/>
  <c r="BY127" i="1"/>
  <c r="FX127" i="1"/>
  <c r="DB127" i="1"/>
  <c r="AR127" i="1"/>
  <c r="E127" i="1"/>
  <c r="EB127" i="1"/>
  <c r="FG127" i="1"/>
  <c r="BW127" i="1"/>
  <c r="FV127" i="1"/>
  <c r="AE127" i="1"/>
  <c r="CQ127" i="1"/>
  <c r="FC127" i="1"/>
  <c r="AF127" i="1"/>
  <c r="CR127" i="1"/>
  <c r="FD127" i="1"/>
  <c r="AO127" i="1"/>
  <c r="DA127" i="1"/>
  <c r="FM127" i="1"/>
  <c r="BX127" i="1"/>
  <c r="FW127" i="1"/>
  <c r="CM127" i="1"/>
  <c r="N127" i="1"/>
  <c r="DM127" i="1"/>
  <c r="BI127" i="1"/>
  <c r="V127" i="1"/>
  <c r="GF127" i="1"/>
  <c r="ES127" i="1"/>
  <c r="J127" i="1"/>
  <c r="DF127" i="1"/>
  <c r="DN127" i="1"/>
  <c r="AX127" i="1"/>
  <c r="FR127" i="1"/>
  <c r="FZ127" i="1"/>
  <c r="AM127" i="1"/>
  <c r="CY127" i="1"/>
  <c r="FK127" i="1"/>
  <c r="AN127" i="1"/>
  <c r="CZ127" i="1"/>
  <c r="FL127" i="1"/>
  <c r="AW127" i="1"/>
  <c r="DI127" i="1"/>
  <c r="FU127" i="1"/>
  <c r="CL127" i="1"/>
  <c r="GH127" i="1"/>
  <c r="AB127" i="1"/>
  <c r="EA127" i="1"/>
  <c r="AS127" i="1"/>
  <c r="F127" i="1"/>
  <c r="AJ127" i="1"/>
  <c r="FB127" i="1"/>
  <c r="GD127" i="1"/>
  <c r="AU127" i="1"/>
  <c r="FS127" i="1"/>
  <c r="DH127" i="1"/>
  <c r="BE127" i="1"/>
  <c r="GC127" i="1"/>
  <c r="M127" i="1"/>
  <c r="AP127" i="1"/>
  <c r="DC127" i="1"/>
  <c r="AC127" i="1"/>
  <c r="T127" i="1"/>
  <c r="D127" i="1"/>
  <c r="CX127" i="1"/>
  <c r="CF127" i="1"/>
  <c r="FP127" i="1"/>
  <c r="ET127" i="1"/>
  <c r="EC127" i="1"/>
  <c r="B127" i="1"/>
  <c r="DG127" i="1"/>
  <c r="AV127" i="1"/>
  <c r="FT127" i="1"/>
  <c r="DQ127" i="1"/>
  <c r="CW127" i="1"/>
  <c r="DL127" i="1"/>
  <c r="EL127" i="1"/>
  <c r="BP127" i="1"/>
  <c r="GG127" i="1"/>
  <c r="BV127" i="1"/>
  <c r="AH127" i="1"/>
  <c r="K127" i="1"/>
  <c r="BC127" i="1"/>
  <c r="DO127" i="1"/>
  <c r="GA127" i="1"/>
  <c r="BD127" i="1"/>
  <c r="DP127" i="1"/>
  <c r="GB127" i="1"/>
  <c r="BM127" i="1"/>
  <c r="DY127" i="1"/>
  <c r="L127" i="1"/>
  <c r="DK127" i="1"/>
  <c r="AA127" i="1"/>
  <c r="DZ127" i="1"/>
  <c r="BA127" i="1"/>
  <c r="EZ127" i="1"/>
  <c r="DT127" i="1"/>
  <c r="CG127" i="1"/>
  <c r="AT127" i="1"/>
  <c r="AI127" i="1"/>
  <c r="CV127" i="1"/>
  <c r="BH127" i="1"/>
  <c r="CD127" i="1"/>
  <c r="BB127" i="1"/>
  <c r="R127" i="1"/>
  <c r="A128" i="1"/>
  <c r="BK127" i="1"/>
  <c r="DW127" i="1"/>
  <c r="GI127" i="1"/>
  <c r="BL127" i="1"/>
  <c r="DX127" i="1"/>
  <c r="I127" i="1"/>
  <c r="BU127" i="1"/>
  <c r="EG127" i="1"/>
  <c r="Z127" i="1"/>
  <c r="DV127" i="1"/>
  <c r="AL127" i="1"/>
  <c r="EK127" i="1"/>
  <c r="BO127" i="1"/>
  <c r="FN127" i="1"/>
  <c r="EQ127" i="1"/>
  <c r="DD127" i="1"/>
  <c r="BQ127" i="1"/>
  <c r="BR127" i="1"/>
  <c r="EH127" i="1"/>
  <c r="DJ127" i="1"/>
  <c r="DR127" i="1"/>
  <c r="EI127" i="1"/>
  <c r="CO127" i="1"/>
  <c r="G127" i="1"/>
  <c r="BS127" i="1"/>
  <c r="EE127" i="1"/>
  <c r="H127" i="1"/>
  <c r="BT127" i="1"/>
  <c r="EF127" i="1"/>
  <c r="Q127" i="1"/>
  <c r="CC127" i="1"/>
  <c r="EO127" i="1"/>
  <c r="AK127" i="1"/>
  <c r="EJ127" i="1"/>
  <c r="AZ127" i="1"/>
  <c r="EY127" i="1"/>
  <c r="BZ127" i="1"/>
  <c r="FY127" i="1"/>
  <c r="FH127" i="1"/>
  <c r="DU127" i="1"/>
  <c r="CH127" i="1"/>
  <c r="CU127" i="1"/>
  <c r="FQ127" i="1"/>
  <c r="FA127" i="1"/>
  <c r="FF127" i="1"/>
  <c r="BF127" i="1"/>
  <c r="CT127" i="1"/>
  <c r="FO127" i="1"/>
  <c r="BG127" i="1"/>
  <c r="DS127" i="1"/>
  <c r="CE127" i="1"/>
  <c r="GK317" i="1" l="1"/>
  <c r="CO318" i="1"/>
  <c r="DS318" i="1"/>
  <c r="EJ318" i="1"/>
  <c r="FO318" i="1"/>
  <c r="DU318" i="1"/>
  <c r="EO318" i="1"/>
  <c r="G318" i="1"/>
  <c r="DD318" i="1"/>
  <c r="EG318" i="1"/>
  <c r="BF318" i="1"/>
  <c r="FN318" i="1"/>
  <c r="GB318" i="1"/>
  <c r="BV318" i="1"/>
  <c r="FF318" i="1"/>
  <c r="BZ318" i="1"/>
  <c r="EF318" i="1"/>
  <c r="DR318" i="1"/>
  <c r="BO318" i="1"/>
  <c r="DX318" i="1"/>
  <c r="FH318" i="1"/>
  <c r="R318" i="1"/>
  <c r="FY318" i="1"/>
  <c r="BB318" i="1"/>
  <c r="AV318" i="1"/>
  <c r="FA318" i="1"/>
  <c r="EY318" i="1"/>
  <c r="BT318" i="1"/>
  <c r="DJ318" i="1"/>
  <c r="EK318" i="1"/>
  <c r="BL318" i="1"/>
  <c r="EQ318" i="1"/>
  <c r="Q318" i="1"/>
  <c r="EI318" i="1"/>
  <c r="I318" i="1"/>
  <c r="EZ318" i="1"/>
  <c r="CE318" i="1"/>
  <c r="FQ318" i="1"/>
  <c r="AZ318" i="1"/>
  <c r="H318" i="1"/>
  <c r="EH318" i="1"/>
  <c r="AL318" i="1"/>
  <c r="GI318" i="1"/>
  <c r="CT318" i="1"/>
  <c r="DW318" i="1"/>
  <c r="CC318" i="1"/>
  <c r="BU318" i="1"/>
  <c r="CU318" i="1"/>
  <c r="EE318" i="1"/>
  <c r="BR318" i="1"/>
  <c r="DV318" i="1"/>
  <c r="BG318" i="1"/>
  <c r="CH318" i="1"/>
  <c r="AK318" i="1"/>
  <c r="BS318" i="1"/>
  <c r="BQ318" i="1"/>
  <c r="Z318" i="1"/>
  <c r="BK318" i="1"/>
  <c r="AT318" i="1"/>
  <c r="L318" i="1"/>
  <c r="BC318" i="1"/>
  <c r="CW318" i="1"/>
  <c r="CG318" i="1"/>
  <c r="DY318" i="1"/>
  <c r="K318" i="1"/>
  <c r="DQ318" i="1"/>
  <c r="CF318" i="1"/>
  <c r="GC318" i="1"/>
  <c r="DT318" i="1"/>
  <c r="BM318" i="1"/>
  <c r="AH318" i="1"/>
  <c r="FT318" i="1"/>
  <c r="CD318" i="1"/>
  <c r="BA318" i="1"/>
  <c r="DP318" i="1"/>
  <c r="GG318" i="1"/>
  <c r="BH318" i="1"/>
  <c r="DZ318" i="1"/>
  <c r="GL318" i="1" s="1"/>
  <c r="BD318" i="1"/>
  <c r="CV318" i="1"/>
  <c r="AA318" i="1"/>
  <c r="GA318" i="1"/>
  <c r="AI318" i="1"/>
  <c r="DK318" i="1"/>
  <c r="DO318" i="1"/>
  <c r="DL318" i="1"/>
  <c r="ET318" i="1"/>
  <c r="AP318" i="1"/>
  <c r="CX318" i="1"/>
  <c r="BE318" i="1"/>
  <c r="AS318" i="1"/>
  <c r="FL318" i="1"/>
  <c r="AX318" i="1"/>
  <c r="DM318" i="1"/>
  <c r="FD318" i="1"/>
  <c r="FG318" i="1"/>
  <c r="BJ318" i="1"/>
  <c r="CI318" i="1"/>
  <c r="DE318" i="1"/>
  <c r="AY318" i="1"/>
  <c r="CA318" i="1"/>
  <c r="DH318" i="1"/>
  <c r="EA318" i="1"/>
  <c r="GM318" i="1" s="1"/>
  <c r="CZ318" i="1"/>
  <c r="DN318" i="1"/>
  <c r="N318" i="1"/>
  <c r="CR318" i="1"/>
  <c r="EB318" i="1"/>
  <c r="GN318" i="1" s="1"/>
  <c r="FE318" i="1"/>
  <c r="W318" i="1"/>
  <c r="ER318" i="1"/>
  <c r="EW318" i="1"/>
  <c r="O318" i="1"/>
  <c r="DG318" i="1"/>
  <c r="T318" i="1"/>
  <c r="FS318" i="1"/>
  <c r="AB318" i="1"/>
  <c r="AN318" i="1"/>
  <c r="DF318" i="1"/>
  <c r="CM318" i="1"/>
  <c r="AF318" i="1"/>
  <c r="E318" i="1"/>
  <c r="CS318" i="1"/>
  <c r="CP318" i="1"/>
  <c r="GE318" i="1"/>
  <c r="CK318" i="1"/>
  <c r="BP318" i="1"/>
  <c r="AC318" i="1"/>
  <c r="AU318" i="1"/>
  <c r="GH318" i="1"/>
  <c r="FK318" i="1"/>
  <c r="J318" i="1"/>
  <c r="FW318" i="1"/>
  <c r="FC318" i="1"/>
  <c r="AR318" i="1"/>
  <c r="AG318" i="1"/>
  <c r="EP318" i="1"/>
  <c r="U318" i="1"/>
  <c r="Y318" i="1"/>
  <c r="EL318" i="1"/>
  <c r="EC318" i="1"/>
  <c r="DC318" i="1"/>
  <c r="GD318" i="1"/>
  <c r="CL318" i="1"/>
  <c r="CY318" i="1"/>
  <c r="ES318" i="1"/>
  <c r="BX318" i="1"/>
  <c r="CQ318" i="1"/>
  <c r="DB318" i="1"/>
  <c r="EV318" i="1"/>
  <c r="AQ318" i="1"/>
  <c r="CN318" i="1"/>
  <c r="EN318" i="1"/>
  <c r="FB318" i="1"/>
  <c r="FU318" i="1"/>
  <c r="AM318" i="1"/>
  <c r="GF318" i="1"/>
  <c r="FM318" i="1"/>
  <c r="AE318" i="1"/>
  <c r="FX318" i="1"/>
  <c r="CJ318" i="1"/>
  <c r="AD318" i="1"/>
  <c r="FJ318" i="1"/>
  <c r="CB318" i="1"/>
  <c r="FP318" i="1"/>
  <c r="M318" i="1"/>
  <c r="AJ318" i="1"/>
  <c r="DI318" i="1"/>
  <c r="FZ318" i="1"/>
  <c r="V318" i="1"/>
  <c r="DA318" i="1"/>
  <c r="FV318" i="1"/>
  <c r="BY318" i="1"/>
  <c r="X318" i="1"/>
  <c r="S318" i="1"/>
  <c r="BN318" i="1"/>
  <c r="P318" i="1"/>
  <c r="F318" i="1"/>
  <c r="AW318" i="1"/>
  <c r="FR318" i="1"/>
  <c r="BI318" i="1"/>
  <c r="AO318" i="1"/>
  <c r="BW318" i="1"/>
  <c r="FI318" i="1"/>
  <c r="EU318" i="1"/>
  <c r="ED318" i="1"/>
  <c r="EX318" i="1"/>
  <c r="EM318" i="1"/>
  <c r="AB128" i="1"/>
  <c r="CN128" i="1"/>
  <c r="EZ128" i="1"/>
  <c r="AC128" i="1"/>
  <c r="CO128" i="1"/>
  <c r="FA128" i="1"/>
  <c r="AD128" i="1"/>
  <c r="CP128" i="1"/>
  <c r="FB128" i="1"/>
  <c r="BD128" i="1"/>
  <c r="FC128" i="1"/>
  <c r="BS128" i="1"/>
  <c r="FO128" i="1"/>
  <c r="CE128" i="1"/>
  <c r="GD128" i="1"/>
  <c r="FG128" i="1"/>
  <c r="EN128" i="1"/>
  <c r="DX128" i="1"/>
  <c r="EI128" i="1"/>
  <c r="I128" i="1"/>
  <c r="EH128" i="1"/>
  <c r="EX128" i="1"/>
  <c r="AM128" i="1"/>
  <c r="FF128" i="1"/>
  <c r="AJ128" i="1"/>
  <c r="CV128" i="1"/>
  <c r="FH128" i="1"/>
  <c r="AK128" i="1"/>
  <c r="CW128" i="1"/>
  <c r="FI128" i="1"/>
  <c r="AL128" i="1"/>
  <c r="CX128" i="1"/>
  <c r="FJ128" i="1"/>
  <c r="BO128" i="1"/>
  <c r="FN128" i="1"/>
  <c r="CD128" i="1"/>
  <c r="GC128" i="1"/>
  <c r="CS128" i="1"/>
  <c r="W128" i="1"/>
  <c r="GA128" i="1"/>
  <c r="FK128" i="1"/>
  <c r="EU128" i="1"/>
  <c r="FU128" i="1"/>
  <c r="AY128" i="1"/>
  <c r="P128" i="1"/>
  <c r="AA128" i="1"/>
  <c r="DZ128" i="1"/>
  <c r="FT128" i="1"/>
  <c r="B128" i="1"/>
  <c r="FY128" i="1"/>
  <c r="DN128" i="1"/>
  <c r="CQ128" i="1"/>
  <c r="DC128" i="1"/>
  <c r="DR128" i="1"/>
  <c r="AO128" i="1"/>
  <c r="GI128" i="1"/>
  <c r="AX128" i="1"/>
  <c r="CU128" i="1"/>
  <c r="EY128" i="1"/>
  <c r="DT128" i="1"/>
  <c r="DU128" i="1"/>
  <c r="BJ128" i="1"/>
  <c r="DB128" i="1"/>
  <c r="DQ128" i="1"/>
  <c r="CB128" i="1"/>
  <c r="K128" i="1"/>
  <c r="EW128" i="1"/>
  <c r="AU128" i="1"/>
  <c r="BM128" i="1"/>
  <c r="Z128" i="1"/>
  <c r="AR128" i="1"/>
  <c r="DD128" i="1"/>
  <c r="FP128" i="1"/>
  <c r="AS128" i="1"/>
  <c r="DE128" i="1"/>
  <c r="FQ128" i="1"/>
  <c r="AT128" i="1"/>
  <c r="DF128" i="1"/>
  <c r="FR128" i="1"/>
  <c r="CC128" i="1"/>
  <c r="GB128" i="1"/>
  <c r="CR128" i="1"/>
  <c r="H128" i="1"/>
  <c r="DG128" i="1"/>
  <c r="AN128" i="1"/>
  <c r="X128" i="1"/>
  <c r="GE128" i="1"/>
  <c r="FL128" i="1"/>
  <c r="O128" i="1"/>
  <c r="CM128" i="1"/>
  <c r="BG128" i="1"/>
  <c r="DK128" i="1"/>
  <c r="BU128" i="1"/>
  <c r="AZ128" i="1"/>
  <c r="DL128" i="1"/>
  <c r="FX128" i="1"/>
  <c r="BA128" i="1"/>
  <c r="DM128" i="1"/>
  <c r="BB128" i="1"/>
  <c r="FZ128" i="1"/>
  <c r="G128" i="1"/>
  <c r="S128" i="1"/>
  <c r="BK128" i="1"/>
  <c r="Y128" i="1"/>
  <c r="EG128" i="1"/>
  <c r="AH128" i="1"/>
  <c r="BH128" i="1"/>
  <c r="GF128" i="1"/>
  <c r="GG128" i="1"/>
  <c r="DV128" i="1"/>
  <c r="R128" i="1"/>
  <c r="AG128" i="1"/>
  <c r="BL128" i="1"/>
  <c r="FW128" i="1"/>
  <c r="BV128" i="1"/>
  <c r="CI128" i="1"/>
  <c r="DJ128" i="1"/>
  <c r="AI128" i="1"/>
  <c r="BI128" i="1"/>
  <c r="GH128" i="1"/>
  <c r="EF128" i="1"/>
  <c r="AV128" i="1"/>
  <c r="CA128" i="1"/>
  <c r="DO128" i="1"/>
  <c r="CY128" i="1"/>
  <c r="J128" i="1"/>
  <c r="A129" i="1"/>
  <c r="BP128" i="1"/>
  <c r="EB128" i="1"/>
  <c r="E128" i="1"/>
  <c r="BQ128" i="1"/>
  <c r="EC128" i="1"/>
  <c r="F128" i="1"/>
  <c r="BR128" i="1"/>
  <c r="ED128" i="1"/>
  <c r="Q128" i="1"/>
  <c r="DP128" i="1"/>
  <c r="AF128" i="1"/>
  <c r="EE128" i="1"/>
  <c r="EQ128" i="1"/>
  <c r="AW128" i="1"/>
  <c r="CK128" i="1"/>
  <c r="L128" i="1"/>
  <c r="BX128" i="1"/>
  <c r="EJ128" i="1"/>
  <c r="M128" i="1"/>
  <c r="BY128" i="1"/>
  <c r="EK128" i="1"/>
  <c r="N128" i="1"/>
  <c r="BZ128" i="1"/>
  <c r="EL128" i="1"/>
  <c r="AE128" i="1"/>
  <c r="EA128" i="1"/>
  <c r="AQ128" i="1"/>
  <c r="EP128" i="1"/>
  <c r="BF128" i="1"/>
  <c r="FE128" i="1"/>
  <c r="DS128" i="1"/>
  <c r="CZ128" i="1"/>
  <c r="CJ128" i="1"/>
  <c r="BW128" i="1"/>
  <c r="EV128" i="1"/>
  <c r="BC128" i="1"/>
  <c r="BN128" i="1"/>
  <c r="DY128" i="1"/>
  <c r="CL128" i="1"/>
  <c r="T128" i="1"/>
  <c r="CF128" i="1"/>
  <c r="ER128" i="1"/>
  <c r="U128" i="1"/>
  <c r="CG128" i="1"/>
  <c r="ES128" i="1"/>
  <c r="V128" i="1"/>
  <c r="CH128" i="1"/>
  <c r="ET128" i="1"/>
  <c r="AP128" i="1"/>
  <c r="EO128" i="1"/>
  <c r="BE128" i="1"/>
  <c r="FD128" i="1"/>
  <c r="BT128" i="1"/>
  <c r="FS128" i="1"/>
  <c r="EM128" i="1"/>
  <c r="DW128" i="1"/>
  <c r="DA128" i="1"/>
  <c r="DI128" i="1"/>
  <c r="FV128" i="1"/>
  <c r="CT128" i="1"/>
  <c r="DH128" i="1"/>
  <c r="D128" i="1"/>
  <c r="FM128" i="1"/>
  <c r="GK318" i="1" l="1"/>
  <c r="BT319" i="1"/>
  <c r="BF319" i="1"/>
  <c r="EK319" i="1"/>
  <c r="EQ319" i="1"/>
  <c r="EC319" i="1"/>
  <c r="GN319" i="1" s="1"/>
  <c r="DO319" i="1"/>
  <c r="CI319" i="1"/>
  <c r="GF319" i="1"/>
  <c r="FZ319" i="1"/>
  <c r="DK319" i="1"/>
  <c r="DG319" i="1"/>
  <c r="FQ319" i="1"/>
  <c r="AU319" i="1"/>
  <c r="DT319" i="1"/>
  <c r="CQ319" i="1"/>
  <c r="AY319" i="1"/>
  <c r="CD319" i="1"/>
  <c r="AK319" i="1"/>
  <c r="I319" i="1"/>
  <c r="BS319" i="1"/>
  <c r="AC319" i="1"/>
  <c r="ES319" i="1"/>
  <c r="FD319" i="1"/>
  <c r="CG319" i="1"/>
  <c r="BC319" i="1"/>
  <c r="EP319" i="1"/>
  <c r="BY319" i="1"/>
  <c r="EE319" i="1"/>
  <c r="BQ319" i="1"/>
  <c r="CA319" i="1"/>
  <c r="BV319" i="1"/>
  <c r="BH319" i="1"/>
  <c r="BB319" i="1"/>
  <c r="BG319" i="1"/>
  <c r="H319" i="1"/>
  <c r="DE319" i="1"/>
  <c r="EW319" i="1"/>
  <c r="EY319" i="1"/>
  <c r="DN319" i="1"/>
  <c r="FU319" i="1"/>
  <c r="FN319" i="1"/>
  <c r="FH319" i="1"/>
  <c r="EI319" i="1"/>
  <c r="FC319" i="1"/>
  <c r="EZ319" i="1"/>
  <c r="DH319" i="1"/>
  <c r="FV319" i="1"/>
  <c r="BE319" i="1"/>
  <c r="U319" i="1"/>
  <c r="EV319" i="1"/>
  <c r="AQ319" i="1"/>
  <c r="M319" i="1"/>
  <c r="AF319" i="1"/>
  <c r="E319" i="1"/>
  <c r="AV319" i="1"/>
  <c r="FW319" i="1"/>
  <c r="AH319" i="1"/>
  <c r="DM319" i="1"/>
  <c r="CM319" i="1"/>
  <c r="CR319" i="1"/>
  <c r="AS319" i="1"/>
  <c r="K319" i="1"/>
  <c r="CU319" i="1"/>
  <c r="FY319" i="1"/>
  <c r="EU319" i="1"/>
  <c r="BO319" i="1"/>
  <c r="CV319" i="1"/>
  <c r="DX319" i="1"/>
  <c r="BD319" i="1"/>
  <c r="CN319" i="1"/>
  <c r="BN319" i="1"/>
  <c r="DI319" i="1"/>
  <c r="EO319" i="1"/>
  <c r="ER319" i="1"/>
  <c r="BW319" i="1"/>
  <c r="EA319" i="1"/>
  <c r="GL319" i="1" s="1"/>
  <c r="EJ319" i="1"/>
  <c r="DP319" i="1"/>
  <c r="EB319" i="1"/>
  <c r="GM319" i="1" s="1"/>
  <c r="EF319" i="1"/>
  <c r="BL319" i="1"/>
  <c r="EG319" i="1"/>
  <c r="BA319" i="1"/>
  <c r="O319" i="1"/>
  <c r="GB319" i="1"/>
  <c r="FP319" i="1"/>
  <c r="CB319" i="1"/>
  <c r="AX319" i="1"/>
  <c r="FK319" i="1"/>
  <c r="FJ319" i="1"/>
  <c r="AJ319" i="1"/>
  <c r="EN319" i="1"/>
  <c r="FB319" i="1"/>
  <c r="AB319" i="1"/>
  <c r="CT319" i="1"/>
  <c r="DA319" i="1"/>
  <c r="AP319" i="1"/>
  <c r="CF319" i="1"/>
  <c r="CJ319" i="1"/>
  <c r="AE319" i="1"/>
  <c r="BX319" i="1"/>
  <c r="Q319" i="1"/>
  <c r="BP319" i="1"/>
  <c r="GH319" i="1"/>
  <c r="AG319" i="1"/>
  <c r="Y319" i="1"/>
  <c r="FX319" i="1"/>
  <c r="FL319" i="1"/>
  <c r="CC319" i="1"/>
  <c r="DD319" i="1"/>
  <c r="DQ319" i="1"/>
  <c r="GI319" i="1"/>
  <c r="FT319" i="1"/>
  <c r="GA319" i="1"/>
  <c r="CX319" i="1"/>
  <c r="FF319" i="1"/>
  <c r="FG319" i="1"/>
  <c r="CP319" i="1"/>
  <c r="DW319" i="1"/>
  <c r="ET319" i="1"/>
  <c r="T319" i="1"/>
  <c r="CZ319" i="1"/>
  <c r="EL319" i="1"/>
  <c r="L319" i="1"/>
  <c r="ED319" i="1"/>
  <c r="BI319" i="1"/>
  <c r="R319" i="1"/>
  <c r="BK319" i="1"/>
  <c r="DL319" i="1"/>
  <c r="GE319" i="1"/>
  <c r="FR319" i="1"/>
  <c r="AR319" i="1"/>
  <c r="DB319" i="1"/>
  <c r="AO319" i="1"/>
  <c r="DZ319" i="1"/>
  <c r="W319" i="1"/>
  <c r="AL319" i="1"/>
  <c r="AM319" i="1"/>
  <c r="GD319" i="1"/>
  <c r="AD319" i="1"/>
  <c r="FM319" i="1"/>
  <c r="EM319" i="1"/>
  <c r="CH319" i="1"/>
  <c r="CL319" i="1"/>
  <c r="DS319" i="1"/>
  <c r="BZ319" i="1"/>
  <c r="CK319" i="1"/>
  <c r="BR319" i="1"/>
  <c r="J319" i="1"/>
  <c r="AI319" i="1"/>
  <c r="DV319" i="1"/>
  <c r="S319" i="1"/>
  <c r="AZ319" i="1"/>
  <c r="X319" i="1"/>
  <c r="DF319" i="1"/>
  <c r="Z319" i="1"/>
  <c r="BJ319" i="1"/>
  <c r="DR319" i="1"/>
  <c r="AA319" i="1"/>
  <c r="CS319" i="1"/>
  <c r="FI319" i="1"/>
  <c r="EX319" i="1"/>
  <c r="CE319" i="1"/>
  <c r="FA319" i="1"/>
  <c r="FS319" i="1"/>
  <c r="V319" i="1"/>
  <c r="DY319" i="1"/>
  <c r="FE319" i="1"/>
  <c r="N319" i="1"/>
  <c r="AW319" i="1"/>
  <c r="F319" i="1"/>
  <c r="CY319" i="1"/>
  <c r="DJ319" i="1"/>
  <c r="GG319" i="1"/>
  <c r="G319" i="1"/>
  <c r="BU319" i="1"/>
  <c r="AN319" i="1"/>
  <c r="AT319" i="1"/>
  <c r="BM319" i="1"/>
  <c r="DU319" i="1"/>
  <c r="DC319" i="1"/>
  <c r="P319" i="1"/>
  <c r="GC319" i="1"/>
  <c r="CW319" i="1"/>
  <c r="EH319" i="1"/>
  <c r="FO319" i="1"/>
  <c r="CO319" i="1"/>
  <c r="Q129" i="1"/>
  <c r="CC129" i="1"/>
  <c r="EO129" i="1"/>
  <c r="Z129" i="1"/>
  <c r="CL129" i="1"/>
  <c r="AY129" i="1"/>
  <c r="DK129" i="1"/>
  <c r="FW129" i="1"/>
  <c r="CH129" i="1"/>
  <c r="FS129" i="1"/>
  <c r="CI129" i="1"/>
  <c r="FT129" i="1"/>
  <c r="CJ129" i="1"/>
  <c r="FV129" i="1"/>
  <c r="EF129" i="1"/>
  <c r="CY129" i="1"/>
  <c r="BL129" i="1"/>
  <c r="B129" i="1"/>
  <c r="BC129" i="1"/>
  <c r="FD129" i="1"/>
  <c r="CP129" i="1"/>
  <c r="N129" i="1"/>
  <c r="GA129" i="1"/>
  <c r="EL129" i="1"/>
  <c r="Y129" i="1"/>
  <c r="CK129" i="1"/>
  <c r="EW129" i="1"/>
  <c r="AH129" i="1"/>
  <c r="CT129" i="1"/>
  <c r="BG129" i="1"/>
  <c r="DS129" i="1"/>
  <c r="GE129" i="1"/>
  <c r="CV129" i="1"/>
  <c r="GD129" i="1"/>
  <c r="CW129" i="1"/>
  <c r="GF129" i="1"/>
  <c r="CX129" i="1"/>
  <c r="GG129" i="1"/>
  <c r="EU129" i="1"/>
  <c r="DO129" i="1"/>
  <c r="CF129" i="1"/>
  <c r="AB129" i="1"/>
  <c r="CO129" i="1"/>
  <c r="E129" i="1"/>
  <c r="DZ129" i="1"/>
  <c r="DD129" i="1"/>
  <c r="AE129" i="1"/>
  <c r="ET129" i="1"/>
  <c r="CZ129" i="1"/>
  <c r="DV129" i="1"/>
  <c r="FH129" i="1"/>
  <c r="DL129" i="1"/>
  <c r="AO129" i="1"/>
  <c r="FM129" i="1"/>
  <c r="K129" i="1"/>
  <c r="EI129" i="1"/>
  <c r="DR129" i="1"/>
  <c r="DT129" i="1"/>
  <c r="DU129" i="1"/>
  <c r="GB129" i="1"/>
  <c r="DP129" i="1"/>
  <c r="ES129" i="1"/>
  <c r="G129" i="1"/>
  <c r="D129" i="1"/>
  <c r="DI129" i="1"/>
  <c r="CE129" i="1"/>
  <c r="AJ129" i="1"/>
  <c r="ED129" i="1"/>
  <c r="EE129" i="1"/>
  <c r="FP129" i="1"/>
  <c r="FX129" i="1"/>
  <c r="DE129" i="1"/>
  <c r="BE129" i="1"/>
  <c r="AA129" i="1"/>
  <c r="AU129" i="1"/>
  <c r="AV129" i="1"/>
  <c r="CA129" i="1"/>
  <c r="FB129" i="1"/>
  <c r="FF129" i="1"/>
  <c r="CQ129" i="1"/>
  <c r="AG129" i="1"/>
  <c r="CS129" i="1"/>
  <c r="FE129" i="1"/>
  <c r="AP129" i="1"/>
  <c r="DB129" i="1"/>
  <c r="BO129" i="1"/>
  <c r="EA129" i="1"/>
  <c r="H129" i="1"/>
  <c r="DG129" i="1"/>
  <c r="L129" i="1"/>
  <c r="DH129" i="1"/>
  <c r="M129" i="1"/>
  <c r="DJ129" i="1"/>
  <c r="P129" i="1"/>
  <c r="FN129" i="1"/>
  <c r="EH129" i="1"/>
  <c r="BB129" i="1"/>
  <c r="AS129" i="1"/>
  <c r="FY129" i="1"/>
  <c r="BQ129" i="1"/>
  <c r="DA129" i="1"/>
  <c r="AX129" i="1"/>
  <c r="BW129" i="1"/>
  <c r="V129" i="1"/>
  <c r="W129" i="1"/>
  <c r="X129" i="1"/>
  <c r="AM129" i="1"/>
  <c r="EV129" i="1"/>
  <c r="CN129" i="1"/>
  <c r="CG129" i="1"/>
  <c r="O129" i="1"/>
  <c r="FC129" i="1"/>
  <c r="AW129" i="1"/>
  <c r="BF129" i="1"/>
  <c r="S129" i="1"/>
  <c r="EQ129" i="1"/>
  <c r="AK129" i="1"/>
  <c r="AL129" i="1"/>
  <c r="T129" i="1"/>
  <c r="DM129" i="1"/>
  <c r="BA129" i="1"/>
  <c r="DQ129" i="1"/>
  <c r="BN129" i="1"/>
  <c r="EY129" i="1"/>
  <c r="EN129" i="1"/>
  <c r="EP129" i="1"/>
  <c r="GH129" i="1"/>
  <c r="AF129" i="1"/>
  <c r="FZ129" i="1"/>
  <c r="A130" i="1"/>
  <c r="BM129" i="1"/>
  <c r="DY129" i="1"/>
  <c r="J129" i="1"/>
  <c r="BV129" i="1"/>
  <c r="AI129" i="1"/>
  <c r="CU129" i="1"/>
  <c r="FG129" i="1"/>
  <c r="BI129" i="1"/>
  <c r="EX129" i="1"/>
  <c r="BJ129" i="1"/>
  <c r="EZ129" i="1"/>
  <c r="BK129" i="1"/>
  <c r="FA129" i="1"/>
  <c r="CR129" i="1"/>
  <c r="BH129" i="1"/>
  <c r="U129" i="1"/>
  <c r="FQ129" i="1"/>
  <c r="FR129" i="1"/>
  <c r="BZ129" i="1"/>
  <c r="F129" i="1"/>
  <c r="EB129" i="1"/>
  <c r="AD129" i="1"/>
  <c r="BR129" i="1"/>
  <c r="I129" i="1"/>
  <c r="BU129" i="1"/>
  <c r="EG129" i="1"/>
  <c r="R129" i="1"/>
  <c r="CD129" i="1"/>
  <c r="AQ129" i="1"/>
  <c r="DC129" i="1"/>
  <c r="FO129" i="1"/>
  <c r="BT129" i="1"/>
  <c r="FI129" i="1"/>
  <c r="BX129" i="1"/>
  <c r="FJ129" i="1"/>
  <c r="BY129" i="1"/>
  <c r="FK129" i="1"/>
  <c r="DN129" i="1"/>
  <c r="CB129" i="1"/>
  <c r="AR129" i="1"/>
  <c r="GI129" i="1"/>
  <c r="AC129" i="1"/>
  <c r="DW129" i="1"/>
  <c r="AT129" i="1"/>
  <c r="FL129" i="1"/>
  <c r="DF129" i="1"/>
  <c r="BS129" i="1"/>
  <c r="FU129" i="1"/>
  <c r="EC129" i="1"/>
  <c r="BD129" i="1"/>
  <c r="EJ129" i="1"/>
  <c r="DX129" i="1"/>
  <c r="BP129" i="1"/>
  <c r="GC129" i="1"/>
  <c r="CM129" i="1"/>
  <c r="EM129" i="1"/>
  <c r="AZ129" i="1"/>
  <c r="AN129" i="1"/>
  <c r="ER129" i="1"/>
  <c r="EK129" i="1"/>
  <c r="GK319" i="1" l="1"/>
  <c r="R320" i="1"/>
  <c r="AK320" i="1"/>
  <c r="CA320" i="1"/>
  <c r="AN320" i="1"/>
  <c r="AZ320" i="1"/>
  <c r="EC320" i="1"/>
  <c r="GM320" i="1" s="1"/>
  <c r="GI320" i="1"/>
  <c r="FI320" i="1"/>
  <c r="BU320" i="1"/>
  <c r="FQ320" i="1"/>
  <c r="EX320" i="1"/>
  <c r="BM320" i="1"/>
  <c r="BN320" i="1"/>
  <c r="S320" i="1"/>
  <c r="AM320" i="1"/>
  <c r="FY320" i="1"/>
  <c r="DH320" i="1"/>
  <c r="FE320" i="1"/>
  <c r="ER320" i="1"/>
  <c r="EZ320" i="1"/>
  <c r="CN320" i="1"/>
  <c r="EM320" i="1"/>
  <c r="FU320" i="1"/>
  <c r="AR320" i="1"/>
  <c r="BT320" i="1"/>
  <c r="I320" i="1"/>
  <c r="U320" i="1"/>
  <c r="BI320" i="1"/>
  <c r="DQ320" i="1"/>
  <c r="BF320" i="1"/>
  <c r="X320" i="1"/>
  <c r="AS320" i="1"/>
  <c r="L320" i="1"/>
  <c r="CS320" i="1"/>
  <c r="FJ320" i="1"/>
  <c r="DB320" i="1"/>
  <c r="CM320" i="1"/>
  <c r="BS320" i="1"/>
  <c r="CB320" i="1"/>
  <c r="FO320" i="1"/>
  <c r="BR320" i="1"/>
  <c r="BH320" i="1"/>
  <c r="FG320" i="1"/>
  <c r="FZ320" i="1"/>
  <c r="BA320" i="1"/>
  <c r="AW320" i="1"/>
  <c r="W320" i="1"/>
  <c r="BB320" i="1"/>
  <c r="DG320" i="1"/>
  <c r="AG320" i="1"/>
  <c r="BE320" i="1"/>
  <c r="EJ320" i="1"/>
  <c r="J320" i="1"/>
  <c r="EE320" i="1"/>
  <c r="DF320" i="1"/>
  <c r="DC320" i="1"/>
  <c r="CU320" i="1"/>
  <c r="DM320" i="1"/>
  <c r="V320" i="1"/>
  <c r="H320" i="1"/>
  <c r="DE320" i="1"/>
  <c r="BP320" i="1"/>
  <c r="FL320" i="1"/>
  <c r="FK320" i="1"/>
  <c r="AQ320" i="1"/>
  <c r="EB320" i="1"/>
  <c r="GL320" i="1" s="1"/>
  <c r="FA320" i="1"/>
  <c r="AI320" i="1"/>
  <c r="GH320" i="1"/>
  <c r="T320" i="1"/>
  <c r="O320" i="1"/>
  <c r="BW320" i="1"/>
  <c r="FN320" i="1"/>
  <c r="EA320" i="1"/>
  <c r="FF320" i="1"/>
  <c r="BZ320" i="1"/>
  <c r="DA320" i="1"/>
  <c r="GC320" i="1"/>
  <c r="DN320" i="1"/>
  <c r="AD320" i="1"/>
  <c r="CR320" i="1"/>
  <c r="AF320" i="1"/>
  <c r="FC320" i="1"/>
  <c r="EH320" i="1"/>
  <c r="CQ320" i="1"/>
  <c r="EK320" i="1"/>
  <c r="DX320" i="1"/>
  <c r="AT320" i="1"/>
  <c r="BY320" i="1"/>
  <c r="CD320" i="1"/>
  <c r="F320" i="1"/>
  <c r="BK320" i="1"/>
  <c r="BV320" i="1"/>
  <c r="EP320" i="1"/>
  <c r="AL320" i="1"/>
  <c r="CG320" i="1"/>
  <c r="AX320" i="1"/>
  <c r="P320" i="1"/>
  <c r="BO320" i="1"/>
  <c r="FB320" i="1"/>
  <c r="DW320" i="1"/>
  <c r="EN320" i="1"/>
  <c r="DJ320" i="1"/>
  <c r="BD320" i="1"/>
  <c r="AC320" i="1"/>
  <c r="BX320" i="1"/>
  <c r="EG320" i="1"/>
  <c r="FR320" i="1"/>
  <c r="BJ320" i="1"/>
  <c r="DY320" i="1"/>
  <c r="EY320" i="1"/>
  <c r="EQ320" i="1"/>
  <c r="EV320" i="1"/>
  <c r="BQ320" i="1"/>
  <c r="M320" i="1"/>
  <c r="AP320" i="1"/>
  <c r="AV320" i="1"/>
  <c r="ED320" i="1"/>
  <c r="GN320" i="1" s="1"/>
  <c r="DP320" i="1"/>
  <c r="AO320" i="1"/>
  <c r="DZ320" i="1"/>
  <c r="CX320" i="1"/>
  <c r="CT320" i="1"/>
  <c r="CP320" i="1"/>
  <c r="CJ320" i="1"/>
  <c r="CL320" i="1"/>
  <c r="GB320" i="1"/>
  <c r="DL320" i="1"/>
  <c r="E320" i="1"/>
  <c r="GF320" i="1"/>
  <c r="AH320" i="1"/>
  <c r="FD320" i="1"/>
  <c r="FT320" i="1"/>
  <c r="Z320" i="1"/>
  <c r="AU320" i="1"/>
  <c r="AJ320" i="1"/>
  <c r="DU320" i="1"/>
  <c r="FH320" i="1"/>
  <c r="CO320" i="1"/>
  <c r="CW320" i="1"/>
  <c r="EW320" i="1"/>
  <c r="BC320" i="1"/>
  <c r="CI320" i="1"/>
  <c r="EO320" i="1"/>
  <c r="AA320" i="1"/>
  <c r="CE320" i="1"/>
  <c r="DT320" i="1"/>
  <c r="DV320" i="1"/>
  <c r="AB320" i="1"/>
  <c r="GD320" i="1"/>
  <c r="CK320" i="1"/>
  <c r="FS320" i="1"/>
  <c r="CC320" i="1"/>
  <c r="DI320" i="1"/>
  <c r="DR320" i="1"/>
  <c r="CZ320" i="1"/>
  <c r="CF320" i="1"/>
  <c r="CV320" i="1"/>
  <c r="Y320" i="1"/>
  <c r="BL320" i="1"/>
  <c r="CH320" i="1"/>
  <c r="Q320" i="1"/>
  <c r="EI320" i="1"/>
  <c r="ET320" i="1"/>
  <c r="DO320" i="1"/>
  <c r="GE320" i="1"/>
  <c r="EL320" i="1"/>
  <c r="CY320" i="1"/>
  <c r="FW320" i="1"/>
  <c r="FX320" i="1"/>
  <c r="G320" i="1"/>
  <c r="K320" i="1"/>
  <c r="AE320" i="1"/>
  <c r="EU320" i="1"/>
  <c r="DS320" i="1"/>
  <c r="GA320" i="1"/>
  <c r="EF320" i="1"/>
  <c r="DK320" i="1"/>
  <c r="FP320" i="1"/>
  <c r="ES320" i="1"/>
  <c r="FM320" i="1"/>
  <c r="DD320" i="1"/>
  <c r="GG320" i="1"/>
  <c r="BG320" i="1"/>
  <c r="N320" i="1"/>
  <c r="FV320" i="1"/>
  <c r="AY320" i="1"/>
  <c r="EC130" i="1"/>
  <c r="DU130" i="1"/>
  <c r="DX130" i="1"/>
  <c r="R130" i="1"/>
  <c r="CD130" i="1"/>
  <c r="EP130" i="1"/>
  <c r="AA130" i="1"/>
  <c r="CM130" i="1"/>
  <c r="EY130" i="1"/>
  <c r="AJ130" i="1"/>
  <c r="CV130" i="1"/>
  <c r="FH130" i="1"/>
  <c r="BM130" i="1"/>
  <c r="FL130" i="1"/>
  <c r="CP130" i="1"/>
  <c r="Q130" i="1"/>
  <c r="DP130" i="1"/>
  <c r="BA130" i="1"/>
  <c r="AK130" i="1"/>
  <c r="G130" i="1"/>
  <c r="AM130" i="1"/>
  <c r="BS130" i="1"/>
  <c r="CX130" i="1"/>
  <c r="DF130" i="1"/>
  <c r="FK130" i="1"/>
  <c r="EE130" i="1"/>
  <c r="B130" i="1"/>
  <c r="Z130" i="1"/>
  <c r="CL130" i="1"/>
  <c r="EX130" i="1"/>
  <c r="AI130" i="1"/>
  <c r="CU130" i="1"/>
  <c r="FG130" i="1"/>
  <c r="AR130" i="1"/>
  <c r="DD130" i="1"/>
  <c r="FP130" i="1"/>
  <c r="CA130" i="1"/>
  <c r="FZ130" i="1"/>
  <c r="DA130" i="1"/>
  <c r="AE130" i="1"/>
  <c r="ED130" i="1"/>
  <c r="BU130" i="1"/>
  <c r="BE130" i="1"/>
  <c r="BL130" i="1"/>
  <c r="DW130" i="1"/>
  <c r="W130" i="1"/>
  <c r="AH130" i="1"/>
  <c r="FF130" i="1"/>
  <c r="AQ130" i="1"/>
  <c r="DC130" i="1"/>
  <c r="FO130" i="1"/>
  <c r="DL130" i="1"/>
  <c r="CO130" i="1"/>
  <c r="DO130" i="1"/>
  <c r="EO130" i="1"/>
  <c r="BY130" i="1"/>
  <c r="CK130" i="1"/>
  <c r="EV130" i="1"/>
  <c r="BZ130" i="1"/>
  <c r="AP130" i="1"/>
  <c r="FN130" i="1"/>
  <c r="DK130" i="1"/>
  <c r="BH130" i="1"/>
  <c r="GF130" i="1"/>
  <c r="CZ130" i="1"/>
  <c r="FC130" i="1"/>
  <c r="DI130" i="1"/>
  <c r="CJ130" i="1"/>
  <c r="GC130" i="1"/>
  <c r="Y130" i="1"/>
  <c r="A131" i="1"/>
  <c r="AX130" i="1"/>
  <c r="DJ130" i="1"/>
  <c r="FV130" i="1"/>
  <c r="BG130" i="1"/>
  <c r="DS130" i="1"/>
  <c r="GE130" i="1"/>
  <c r="BP130" i="1"/>
  <c r="EB130" i="1"/>
  <c r="O130" i="1"/>
  <c r="DN130" i="1"/>
  <c r="AO130" i="1"/>
  <c r="EN130" i="1"/>
  <c r="BR130" i="1"/>
  <c r="FQ130" i="1"/>
  <c r="EF130" i="1"/>
  <c r="DM130" i="1"/>
  <c r="DQ130" i="1"/>
  <c r="ET130" i="1"/>
  <c r="FY130" i="1"/>
  <c r="AV130" i="1"/>
  <c r="FJ130" i="1"/>
  <c r="GG130" i="1"/>
  <c r="AF130" i="1"/>
  <c r="F130" i="1"/>
  <c r="BF130" i="1"/>
  <c r="DR130" i="1"/>
  <c r="GD130" i="1"/>
  <c r="BO130" i="1"/>
  <c r="EA130" i="1"/>
  <c r="L130" i="1"/>
  <c r="BX130" i="1"/>
  <c r="EJ130" i="1"/>
  <c r="AC130" i="1"/>
  <c r="DY130" i="1"/>
  <c r="BC130" i="1"/>
  <c r="FB130" i="1"/>
  <c r="CC130" i="1"/>
  <c r="GB130" i="1"/>
  <c r="EW130" i="1"/>
  <c r="EG130" i="1"/>
  <c r="ES130" i="1"/>
  <c r="FS130" i="1"/>
  <c r="V130" i="1"/>
  <c r="CY130" i="1"/>
  <c r="E130" i="1"/>
  <c r="CG130" i="1"/>
  <c r="EK130" i="1"/>
  <c r="H130" i="1"/>
  <c r="BN130" i="1"/>
  <c r="DZ130" i="1"/>
  <c r="K130" i="1"/>
  <c r="BW130" i="1"/>
  <c r="EI130" i="1"/>
  <c r="T130" i="1"/>
  <c r="CF130" i="1"/>
  <c r="ER130" i="1"/>
  <c r="AN130" i="1"/>
  <c r="EM130" i="1"/>
  <c r="BQ130" i="1"/>
  <c r="FM130" i="1"/>
  <c r="CQ130" i="1"/>
  <c r="M130" i="1"/>
  <c r="FT130" i="1"/>
  <c r="FD130" i="1"/>
  <c r="FR130" i="1"/>
  <c r="U130" i="1"/>
  <c r="AU130" i="1"/>
  <c r="FE130" i="1"/>
  <c r="BJ130" i="1"/>
  <c r="CH130" i="1"/>
  <c r="GH130" i="1"/>
  <c r="J130" i="1"/>
  <c r="BV130" i="1"/>
  <c r="EH130" i="1"/>
  <c r="S130" i="1"/>
  <c r="CE130" i="1"/>
  <c r="EQ130" i="1"/>
  <c r="AB130" i="1"/>
  <c r="CN130" i="1"/>
  <c r="EZ130" i="1"/>
  <c r="BB130" i="1"/>
  <c r="FA130" i="1"/>
  <c r="CB130" i="1"/>
  <c r="GA130" i="1"/>
  <c r="DE130" i="1"/>
  <c r="AG130" i="1"/>
  <c r="N130" i="1"/>
  <c r="FU130" i="1"/>
  <c r="I130" i="1"/>
  <c r="AT130" i="1"/>
  <c r="BT130" i="1"/>
  <c r="AW130" i="1"/>
  <c r="DH130" i="1"/>
  <c r="CI130" i="1"/>
  <c r="GI130" i="1"/>
  <c r="AL130" i="1"/>
  <c r="CW130" i="1"/>
  <c r="FI130" i="1"/>
  <c r="X130" i="1"/>
  <c r="D130" i="1"/>
  <c r="CT130" i="1"/>
  <c r="AZ130" i="1"/>
  <c r="FX130" i="1"/>
  <c r="P130" i="1"/>
  <c r="AS130" i="1"/>
  <c r="CR130" i="1"/>
  <c r="BK130" i="1"/>
  <c r="DV130" i="1"/>
  <c r="BI130" i="1"/>
  <c r="EL130" i="1"/>
  <c r="DB130" i="1"/>
  <c r="AY130" i="1"/>
  <c r="FW130" i="1"/>
  <c r="DT130" i="1"/>
  <c r="AD130" i="1"/>
  <c r="BD130" i="1"/>
  <c r="CS130" i="1"/>
  <c r="EU130" i="1"/>
  <c r="DG130" i="1"/>
  <c r="GK320" i="1" l="1"/>
  <c r="CT321" i="1"/>
  <c r="CS321" i="1"/>
  <c r="X321" i="1"/>
  <c r="CR321" i="1"/>
  <c r="AD321" i="1"/>
  <c r="FW321" i="1"/>
  <c r="BK321" i="1"/>
  <c r="DT321" i="1"/>
  <c r="BD321" i="1"/>
  <c r="DG321" i="1"/>
  <c r="DB321" i="1"/>
  <c r="FX321" i="1"/>
  <c r="BI321" i="1"/>
  <c r="DV321" i="1"/>
  <c r="EU321" i="1"/>
  <c r="EL321" i="1"/>
  <c r="DH321" i="1"/>
  <c r="DE321" i="1"/>
  <c r="EQ321" i="1"/>
  <c r="BJ321" i="1"/>
  <c r="CQ321" i="1"/>
  <c r="EI321" i="1"/>
  <c r="E321" i="1"/>
  <c r="CC321" i="1"/>
  <c r="EA321" i="1"/>
  <c r="FJ321" i="1"/>
  <c r="BR321" i="1"/>
  <c r="DS321" i="1"/>
  <c r="CJ321" i="1"/>
  <c r="AP321" i="1"/>
  <c r="DL321" i="1"/>
  <c r="BL321" i="1"/>
  <c r="FP321" i="1"/>
  <c r="Z321" i="1"/>
  <c r="G321" i="1"/>
  <c r="FH321" i="1"/>
  <c r="R321" i="1"/>
  <c r="AW321" i="1"/>
  <c r="GA321" i="1"/>
  <c r="CE321" i="1"/>
  <c r="FE321" i="1"/>
  <c r="FM321" i="1"/>
  <c r="BW321" i="1"/>
  <c r="CY321" i="1"/>
  <c r="FB321" i="1"/>
  <c r="BO321" i="1"/>
  <c r="AV321" i="1"/>
  <c r="EN321" i="1"/>
  <c r="BG321" i="1"/>
  <c r="DI321" i="1"/>
  <c r="BZ321" i="1"/>
  <c r="FO321" i="1"/>
  <c r="BE321" i="1"/>
  <c r="DD321" i="1"/>
  <c r="AK321" i="1"/>
  <c r="CV321" i="1"/>
  <c r="DX321" i="1"/>
  <c r="BT321" i="1"/>
  <c r="CB321" i="1"/>
  <c r="S321" i="1"/>
  <c r="AU321" i="1"/>
  <c r="BQ321" i="1"/>
  <c r="K321" i="1"/>
  <c r="V321" i="1"/>
  <c r="BC321" i="1"/>
  <c r="GD321" i="1"/>
  <c r="FY321" i="1"/>
  <c r="AO321" i="1"/>
  <c r="FV321" i="1"/>
  <c r="FC321" i="1"/>
  <c r="EV321" i="1"/>
  <c r="DC321" i="1"/>
  <c r="BU321" i="1"/>
  <c r="AR321" i="1"/>
  <c r="EE321" i="1"/>
  <c r="GN321" i="1" s="1"/>
  <c r="BA321" i="1"/>
  <c r="AJ321" i="1"/>
  <c r="DU321" i="1"/>
  <c r="FI321" i="1"/>
  <c r="AT321" i="1"/>
  <c r="FA321" i="1"/>
  <c r="EH321" i="1"/>
  <c r="U321" i="1"/>
  <c r="EM321" i="1"/>
  <c r="DZ321" i="1"/>
  <c r="FS321" i="1"/>
  <c r="DY321" i="1"/>
  <c r="DR321" i="1"/>
  <c r="ET321" i="1"/>
  <c r="DN321" i="1"/>
  <c r="DJ321" i="1"/>
  <c r="CZ321" i="1"/>
  <c r="CK321" i="1"/>
  <c r="AQ321" i="1"/>
  <c r="ED321" i="1"/>
  <c r="GM321" i="1" s="1"/>
  <c r="FG321" i="1"/>
  <c r="FK321" i="1"/>
  <c r="DP321" i="1"/>
  <c r="EY321" i="1"/>
  <c r="EC321" i="1"/>
  <c r="GL321" i="1" s="1"/>
  <c r="AS321" i="1"/>
  <c r="CW321" i="1"/>
  <c r="I321" i="1"/>
  <c r="BB321" i="1"/>
  <c r="BV321" i="1"/>
  <c r="FR321" i="1"/>
  <c r="AN321" i="1"/>
  <c r="BN321" i="1"/>
  <c r="ES321" i="1"/>
  <c r="AC321" i="1"/>
  <c r="BF321" i="1"/>
  <c r="DQ321" i="1"/>
  <c r="O321" i="1"/>
  <c r="AX321" i="1"/>
  <c r="GF321" i="1"/>
  <c r="BY321" i="1"/>
  <c r="FF321" i="1"/>
  <c r="AE321" i="1"/>
  <c r="CU321" i="1"/>
  <c r="DF321" i="1"/>
  <c r="Q321" i="1"/>
  <c r="CM321" i="1"/>
  <c r="AY321" i="1"/>
  <c r="P321" i="1"/>
  <c r="AL321" i="1"/>
  <c r="FU321" i="1"/>
  <c r="EZ321" i="1"/>
  <c r="J321" i="1"/>
  <c r="FD321" i="1"/>
  <c r="ER321" i="1"/>
  <c r="H321" i="1"/>
  <c r="EG321" i="1"/>
  <c r="EJ321" i="1"/>
  <c r="F321" i="1"/>
  <c r="DM321" i="1"/>
  <c r="EB321" i="1"/>
  <c r="BH321" i="1"/>
  <c r="EO321" i="1"/>
  <c r="AH321" i="1"/>
  <c r="DA321" i="1"/>
  <c r="AI321" i="1"/>
  <c r="CX321" i="1"/>
  <c r="CP321" i="1"/>
  <c r="AA321" i="1"/>
  <c r="GI321" i="1"/>
  <c r="N321" i="1"/>
  <c r="CN321" i="1"/>
  <c r="GH321" i="1"/>
  <c r="FT321" i="1"/>
  <c r="CF321" i="1"/>
  <c r="EK321" i="1"/>
  <c r="EW321" i="1"/>
  <c r="BX321" i="1"/>
  <c r="AF321" i="1"/>
  <c r="EF321" i="1"/>
  <c r="BP321" i="1"/>
  <c r="Y321" i="1"/>
  <c r="DK321" i="1"/>
  <c r="DO321" i="1"/>
  <c r="W321" i="1"/>
  <c r="FZ321" i="1"/>
  <c r="EX321" i="1"/>
  <c r="BS321" i="1"/>
  <c r="FL321" i="1"/>
  <c r="EP321" i="1"/>
  <c r="AZ321" i="1"/>
  <c r="CI321" i="1"/>
  <c r="AG321" i="1"/>
  <c r="AB321" i="1"/>
  <c r="CH321" i="1"/>
  <c r="M321" i="1"/>
  <c r="T321" i="1"/>
  <c r="CG321" i="1"/>
  <c r="GB321" i="1"/>
  <c r="L321" i="1"/>
  <c r="GG321" i="1"/>
  <c r="FQ321" i="1"/>
  <c r="GE321" i="1"/>
  <c r="GC321" i="1"/>
  <c r="FN321" i="1"/>
  <c r="CO321" i="1"/>
  <c r="DW321" i="1"/>
  <c r="CA321" i="1"/>
  <c r="CL321" i="1"/>
  <c r="AM321" i="1"/>
  <c r="BM321" i="1"/>
  <c r="CD321" i="1"/>
  <c r="O131" i="1"/>
  <c r="CA131" i="1"/>
  <c r="EM131" i="1"/>
  <c r="P131" i="1"/>
  <c r="CB131" i="1"/>
  <c r="EN131" i="1"/>
  <c r="Y131" i="1"/>
  <c r="CK131" i="1"/>
  <c r="EW131" i="1"/>
  <c r="AS131" i="1"/>
  <c r="ER131" i="1"/>
  <c r="BH131" i="1"/>
  <c r="FG131" i="1"/>
  <c r="BW131" i="1"/>
  <c r="FV131" i="1"/>
  <c r="EB131" i="1"/>
  <c r="DL131" i="1"/>
  <c r="DR131" i="1"/>
  <c r="EX131" i="1"/>
  <c r="FZ131" i="1"/>
  <c r="AA131" i="1"/>
  <c r="AK131" i="1"/>
  <c r="FI131" i="1"/>
  <c r="DD131" i="1"/>
  <c r="W131" i="1"/>
  <c r="CI131" i="1"/>
  <c r="EU131" i="1"/>
  <c r="X131" i="1"/>
  <c r="CJ131" i="1"/>
  <c r="EV131" i="1"/>
  <c r="AG131" i="1"/>
  <c r="CS131" i="1"/>
  <c r="FE131" i="1"/>
  <c r="BG131" i="1"/>
  <c r="FF131" i="1"/>
  <c r="BV131" i="1"/>
  <c r="FR131" i="1"/>
  <c r="CH131" i="1"/>
  <c r="GG131" i="1"/>
  <c r="EY131" i="1"/>
  <c r="EC131" i="1"/>
  <c r="EQ131" i="1"/>
  <c r="FY131" i="1"/>
  <c r="Z131" i="1"/>
  <c r="CD131" i="1"/>
  <c r="CL131" i="1"/>
  <c r="E131" i="1"/>
  <c r="DN131" i="1"/>
  <c r="AE131" i="1"/>
  <c r="CQ131" i="1"/>
  <c r="FC131" i="1"/>
  <c r="AF131" i="1"/>
  <c r="CR131" i="1"/>
  <c r="FD131" i="1"/>
  <c r="AO131" i="1"/>
  <c r="DA131" i="1"/>
  <c r="FM131" i="1"/>
  <c r="BR131" i="1"/>
  <c r="FQ131" i="1"/>
  <c r="CG131" i="1"/>
  <c r="GF131" i="1"/>
  <c r="L131" i="1"/>
  <c r="FP131" i="1"/>
  <c r="FX131" i="1"/>
  <c r="AY131" i="1"/>
  <c r="FN131" i="1"/>
  <c r="AM131" i="1"/>
  <c r="FK131" i="1"/>
  <c r="FL131" i="1"/>
  <c r="AW131" i="1"/>
  <c r="FU131" i="1"/>
  <c r="GE131" i="1"/>
  <c r="K131" i="1"/>
  <c r="AC131" i="1"/>
  <c r="FW131" i="1"/>
  <c r="AR131" i="1"/>
  <c r="GH131" i="1"/>
  <c r="U131" i="1"/>
  <c r="BA131" i="1"/>
  <c r="CX131" i="1"/>
  <c r="EP131" i="1"/>
  <c r="A132" i="1"/>
  <c r="BK131" i="1"/>
  <c r="DW131" i="1"/>
  <c r="GI131" i="1"/>
  <c r="BL131" i="1"/>
  <c r="DX131" i="1"/>
  <c r="I131" i="1"/>
  <c r="BU131" i="1"/>
  <c r="EG131" i="1"/>
  <c r="T131" i="1"/>
  <c r="DS131" i="1"/>
  <c r="AI131" i="1"/>
  <c r="EH131" i="1"/>
  <c r="AX131" i="1"/>
  <c r="ET131" i="1"/>
  <c r="CN131" i="1"/>
  <c r="BX131" i="1"/>
  <c r="BO131" i="1"/>
  <c r="CW131" i="1"/>
  <c r="DZ131" i="1"/>
  <c r="FB131" i="1"/>
  <c r="CE131" i="1"/>
  <c r="BB131" i="1"/>
  <c r="BN131" i="1"/>
  <c r="G131" i="1"/>
  <c r="BS131" i="1"/>
  <c r="EE131" i="1"/>
  <c r="H131" i="1"/>
  <c r="BT131" i="1"/>
  <c r="EF131" i="1"/>
  <c r="Q131" i="1"/>
  <c r="CC131" i="1"/>
  <c r="EO131" i="1"/>
  <c r="AH131" i="1"/>
  <c r="ED131" i="1"/>
  <c r="AT131" i="1"/>
  <c r="ES131" i="1"/>
  <c r="BI131" i="1"/>
  <c r="FH131" i="1"/>
  <c r="DK131" i="1"/>
  <c r="CO131" i="1"/>
  <c r="CP131" i="1"/>
  <c r="DV131" i="1"/>
  <c r="FA131" i="1"/>
  <c r="GD131" i="1"/>
  <c r="EK131" i="1"/>
  <c r="DC131" i="1"/>
  <c r="DM131" i="1"/>
  <c r="DO131" i="1"/>
  <c r="DP131" i="1"/>
  <c r="DY131" i="1"/>
  <c r="DE131" i="1"/>
  <c r="AJ131" i="1"/>
  <c r="EI131" i="1"/>
  <c r="AP131" i="1"/>
  <c r="AB131" i="1"/>
  <c r="CV131" i="1"/>
  <c r="EZ131" i="1"/>
  <c r="S131" i="1"/>
  <c r="EJ131" i="1"/>
  <c r="EL131" i="1"/>
  <c r="D131" i="1"/>
  <c r="CY131" i="1"/>
  <c r="AN131" i="1"/>
  <c r="CZ131" i="1"/>
  <c r="DI131" i="1"/>
  <c r="CF131" i="1"/>
  <c r="CU131" i="1"/>
  <c r="DJ131" i="1"/>
  <c r="M131" i="1"/>
  <c r="R131" i="1"/>
  <c r="BZ131" i="1"/>
  <c r="AL131" i="1"/>
  <c r="BF131" i="1"/>
  <c r="FJ131" i="1"/>
  <c r="AU131" i="1"/>
  <c r="DG131" i="1"/>
  <c r="FS131" i="1"/>
  <c r="AV131" i="1"/>
  <c r="DH131" i="1"/>
  <c r="FT131" i="1"/>
  <c r="BE131" i="1"/>
  <c r="DQ131" i="1"/>
  <c r="GC131" i="1"/>
  <c r="CT131" i="1"/>
  <c r="J131" i="1"/>
  <c r="DF131" i="1"/>
  <c r="V131" i="1"/>
  <c r="DU131" i="1"/>
  <c r="AZ131" i="1"/>
  <c r="AD131" i="1"/>
  <c r="N131" i="1"/>
  <c r="AQ131" i="1"/>
  <c r="BY131" i="1"/>
  <c r="DB131" i="1"/>
  <c r="B131" i="1"/>
  <c r="CM131" i="1"/>
  <c r="FO131" i="1"/>
  <c r="BC131" i="1"/>
  <c r="GA131" i="1"/>
  <c r="BD131" i="1"/>
  <c r="GB131" i="1"/>
  <c r="BM131" i="1"/>
  <c r="F131" i="1"/>
  <c r="DT131" i="1"/>
  <c r="BQ131" i="1"/>
  <c r="BP131" i="1"/>
  <c r="EA131" i="1"/>
  <c r="BJ131" i="1"/>
  <c r="GK321" i="1" l="1"/>
  <c r="GC322" i="1"/>
  <c r="BQ322" i="1"/>
  <c r="FO322" i="1"/>
  <c r="AZ322" i="1"/>
  <c r="BE322" i="1"/>
  <c r="BF322" i="1"/>
  <c r="GA322" i="1"/>
  <c r="EA322" i="1"/>
  <c r="AU322" i="1"/>
  <c r="F322" i="1"/>
  <c r="V322" i="1"/>
  <c r="DH322" i="1"/>
  <c r="BZ322" i="1"/>
  <c r="AN322" i="1"/>
  <c r="N322" i="1"/>
  <c r="BM322" i="1"/>
  <c r="DB322" i="1"/>
  <c r="DF322" i="1"/>
  <c r="AV322" i="1"/>
  <c r="R322" i="1"/>
  <c r="GB322" i="1"/>
  <c r="BY322" i="1"/>
  <c r="J322" i="1"/>
  <c r="FS322" i="1"/>
  <c r="M322" i="1"/>
  <c r="BJ322" i="1"/>
  <c r="BD322" i="1"/>
  <c r="AQ322" i="1"/>
  <c r="CT322" i="1"/>
  <c r="DG322" i="1"/>
  <c r="DJ322" i="1"/>
  <c r="CU322" i="1"/>
  <c r="BP322" i="1"/>
  <c r="BC322" i="1"/>
  <c r="AD322" i="1"/>
  <c r="DQ322" i="1"/>
  <c r="FJ322" i="1"/>
  <c r="CY322" i="1"/>
  <c r="EL322" i="1"/>
  <c r="AJ322" i="1"/>
  <c r="EJ322" i="1"/>
  <c r="DE322" i="1"/>
  <c r="FA322" i="1"/>
  <c r="AT322" i="1"/>
  <c r="H322" i="1"/>
  <c r="DZ322" i="1"/>
  <c r="AI322" i="1"/>
  <c r="GI322" i="1"/>
  <c r="GH322" i="1"/>
  <c r="FL322" i="1"/>
  <c r="GF322" i="1"/>
  <c r="CR322" i="1"/>
  <c r="CD322" i="1"/>
  <c r="FR322" i="1"/>
  <c r="CJ322" i="1"/>
  <c r="AA322" i="1"/>
  <c r="FG322" i="1"/>
  <c r="CB322" i="1"/>
  <c r="CF322" i="1"/>
  <c r="S322" i="1"/>
  <c r="DY322" i="1"/>
  <c r="DV322" i="1"/>
  <c r="ED322" i="1"/>
  <c r="GL322" i="1" s="1"/>
  <c r="EE322" i="1"/>
  <c r="GM322" i="1" s="1"/>
  <c r="CW322" i="1"/>
  <c r="DS322" i="1"/>
  <c r="DW322" i="1"/>
  <c r="AR322" i="1"/>
  <c r="FK322" i="1"/>
  <c r="CG322" i="1"/>
  <c r="AF322" i="1"/>
  <c r="Z322" i="1"/>
  <c r="BV322" i="1"/>
  <c r="X322" i="1"/>
  <c r="FZ322" i="1"/>
  <c r="BH322" i="1"/>
  <c r="P322" i="1"/>
  <c r="EZ322" i="1"/>
  <c r="DP322" i="1"/>
  <c r="CP322" i="1"/>
  <c r="AH322" i="1"/>
  <c r="BS322" i="1"/>
  <c r="BO322" i="1"/>
  <c r="T322" i="1"/>
  <c r="BK322" i="1"/>
  <c r="FW322" i="1"/>
  <c r="AM322" i="1"/>
  <c r="FQ322" i="1"/>
  <c r="FC322" i="1"/>
  <c r="FY322" i="1"/>
  <c r="FF322" i="1"/>
  <c r="EU322" i="1"/>
  <c r="EX322" i="1"/>
  <c r="ER322" i="1"/>
  <c r="EM322" i="1"/>
  <c r="DI322" i="1"/>
  <c r="DT322" i="1"/>
  <c r="CM322" i="1"/>
  <c r="DU322" i="1"/>
  <c r="FT322" i="1"/>
  <c r="AL322" i="1"/>
  <c r="CZ322" i="1"/>
  <c r="CV322" i="1"/>
  <c r="DO322" i="1"/>
  <c r="CO322" i="1"/>
  <c r="EO322" i="1"/>
  <c r="G322" i="1"/>
  <c r="BX322" i="1"/>
  <c r="EG322" i="1"/>
  <c r="AC322" i="1"/>
  <c r="FN322" i="1"/>
  <c r="BR322" i="1"/>
  <c r="CQ322" i="1"/>
  <c r="EQ322" i="1"/>
  <c r="BG322" i="1"/>
  <c r="CI322" i="1"/>
  <c r="DR322" i="1"/>
  <c r="AS322" i="1"/>
  <c r="CA322" i="1"/>
  <c r="AB322" i="1"/>
  <c r="DM322" i="1"/>
  <c r="DK322" i="1"/>
  <c r="CC322" i="1"/>
  <c r="BN322" i="1"/>
  <c r="CN322" i="1"/>
  <c r="BU322" i="1"/>
  <c r="EP322" i="1"/>
  <c r="K322" i="1"/>
  <c r="AY322" i="1"/>
  <c r="FM322" i="1"/>
  <c r="AE322" i="1"/>
  <c r="EC322" i="1"/>
  <c r="FE322" i="1"/>
  <c r="W322" i="1"/>
  <c r="DL322" i="1"/>
  <c r="EW322" i="1"/>
  <c r="O322" i="1"/>
  <c r="AP322" i="1"/>
  <c r="DC322" i="1"/>
  <c r="FH322" i="1"/>
  <c r="Q322" i="1"/>
  <c r="BB322" i="1"/>
  <c r="ET322" i="1"/>
  <c r="I322" i="1"/>
  <c r="CX322" i="1"/>
  <c r="GE322" i="1"/>
  <c r="FX322" i="1"/>
  <c r="DA322" i="1"/>
  <c r="DN322" i="1"/>
  <c r="EY322" i="1"/>
  <c r="CS322" i="1"/>
  <c r="DD322" i="1"/>
  <c r="EB322" i="1"/>
  <c r="CK322" i="1"/>
  <c r="EI322" i="1"/>
  <c r="EK322" i="1"/>
  <c r="BI322" i="1"/>
  <c r="EF322" i="1"/>
  <c r="GN322" i="1" s="1"/>
  <c r="CE322" i="1"/>
  <c r="AX322" i="1"/>
  <c r="DX322" i="1"/>
  <c r="BA322" i="1"/>
  <c r="FU322" i="1"/>
  <c r="FP322" i="1"/>
  <c r="AO322" i="1"/>
  <c r="E322" i="1"/>
  <c r="GG322" i="1"/>
  <c r="AG322" i="1"/>
  <c r="FI322" i="1"/>
  <c r="FV322" i="1"/>
  <c r="Y322" i="1"/>
  <c r="GD322" i="1"/>
  <c r="ES322" i="1"/>
  <c r="BT322" i="1"/>
  <c r="FB322" i="1"/>
  <c r="EH322" i="1"/>
  <c r="BL322" i="1"/>
  <c r="U322" i="1"/>
  <c r="AW322" i="1"/>
  <c r="L322" i="1"/>
  <c r="FD322" i="1"/>
  <c r="CL322" i="1"/>
  <c r="CH322" i="1"/>
  <c r="EV322" i="1"/>
  <c r="AK322" i="1"/>
  <c r="BW322" i="1"/>
  <c r="EN322" i="1"/>
  <c r="T132" i="1"/>
  <c r="CF132" i="1"/>
  <c r="ER132" i="1"/>
  <c r="U132" i="1"/>
  <c r="CG132" i="1"/>
  <c r="ES132" i="1"/>
  <c r="V132" i="1"/>
  <c r="CH132" i="1"/>
  <c r="ET132" i="1"/>
  <c r="AM132" i="1"/>
  <c r="EI132" i="1"/>
  <c r="BM132" i="1"/>
  <c r="FL132" i="1"/>
  <c r="CM132" i="1"/>
  <c r="D132" i="1"/>
  <c r="EU132" i="1"/>
  <c r="DH132" i="1"/>
  <c r="DS132" i="1"/>
  <c r="FD132" i="1"/>
  <c r="GD132" i="1"/>
  <c r="BF132" i="1"/>
  <c r="J132" i="1"/>
  <c r="AG132" i="1"/>
  <c r="CI132" i="1"/>
  <c r="AR132" i="1"/>
  <c r="DD132" i="1"/>
  <c r="FP132" i="1"/>
  <c r="AS132" i="1"/>
  <c r="DE132" i="1"/>
  <c r="FQ132" i="1"/>
  <c r="AT132" i="1"/>
  <c r="DF132" i="1"/>
  <c r="FR132" i="1"/>
  <c r="BW132" i="1"/>
  <c r="FV132" i="1"/>
  <c r="CZ132" i="1"/>
  <c r="AA132" i="1"/>
  <c r="DZ132" i="1"/>
  <c r="AV132" i="1"/>
  <c r="I132" i="1"/>
  <c r="FS132" i="1"/>
  <c r="S132" i="1"/>
  <c r="BD132" i="1"/>
  <c r="CD132" i="1"/>
  <c r="G132" i="1"/>
  <c r="FT132" i="1"/>
  <c r="EO132" i="1"/>
  <c r="CS132" i="1"/>
  <c r="AZ132" i="1"/>
  <c r="DL132" i="1"/>
  <c r="FX132" i="1"/>
  <c r="BA132" i="1"/>
  <c r="DM132" i="1"/>
  <c r="FY132" i="1"/>
  <c r="BB132" i="1"/>
  <c r="DN132" i="1"/>
  <c r="FZ132" i="1"/>
  <c r="CK132" i="1"/>
  <c r="O132" i="1"/>
  <c r="DK132" i="1"/>
  <c r="AO132" i="1"/>
  <c r="EN132" i="1"/>
  <c r="BS132" i="1"/>
  <c r="AF132" i="1"/>
  <c r="R132" i="1"/>
  <c r="AU132" i="1"/>
  <c r="CC132" i="1"/>
  <c r="DC132" i="1"/>
  <c r="Q132" i="1"/>
  <c r="EP132" i="1"/>
  <c r="GF132" i="1"/>
  <c r="GG132" i="1"/>
  <c r="Z132" i="1"/>
  <c r="EY132" i="1"/>
  <c r="AW132" i="1"/>
  <c r="DB132" i="1"/>
  <c r="BO132" i="1"/>
  <c r="AB132" i="1"/>
  <c r="CN132" i="1"/>
  <c r="EZ132" i="1"/>
  <c r="AC132" i="1"/>
  <c r="CO132" i="1"/>
  <c r="FA132" i="1"/>
  <c r="AD132" i="1"/>
  <c r="CP132" i="1"/>
  <c r="FB132" i="1"/>
  <c r="AX132" i="1"/>
  <c r="EW132" i="1"/>
  <c r="CA132" i="1"/>
  <c r="FW132" i="1"/>
  <c r="DA132" i="1"/>
  <c r="H132" i="1"/>
  <c r="FO132" i="1"/>
  <c r="EE132" i="1"/>
  <c r="FC132" i="1"/>
  <c r="GC132" i="1"/>
  <c r="X132" i="1"/>
  <c r="DI132" i="1"/>
  <c r="BK132" i="1"/>
  <c r="CE132" i="1"/>
  <c r="AP132" i="1"/>
  <c r="AJ132" i="1"/>
  <c r="CV132" i="1"/>
  <c r="FH132" i="1"/>
  <c r="AK132" i="1"/>
  <c r="CW132" i="1"/>
  <c r="FI132" i="1"/>
  <c r="AL132" i="1"/>
  <c r="CX132" i="1"/>
  <c r="FJ132" i="1"/>
  <c r="BL132" i="1"/>
  <c r="FK132" i="1"/>
  <c r="CL132" i="1"/>
  <c r="P132" i="1"/>
  <c r="DO132" i="1"/>
  <c r="AE132" i="1"/>
  <c r="GI132" i="1"/>
  <c r="EV132" i="1"/>
  <c r="GB132" i="1"/>
  <c r="W132" i="1"/>
  <c r="BE132" i="1"/>
  <c r="FG132" i="1"/>
  <c r="DQ132" i="1"/>
  <c r="EH132" i="1"/>
  <c r="CR132" i="1"/>
  <c r="BG132" i="1"/>
  <c r="BH132" i="1"/>
  <c r="DU132" i="1"/>
  <c r="DV132" i="1"/>
  <c r="GH132" i="1"/>
  <c r="DY132" i="1"/>
  <c r="CJ132" i="1"/>
  <c r="AQ132" i="1"/>
  <c r="EG132" i="1"/>
  <c r="AH132" i="1"/>
  <c r="A133" i="1"/>
  <c r="BP132" i="1"/>
  <c r="EB132" i="1"/>
  <c r="E132" i="1"/>
  <c r="BQ132" i="1"/>
  <c r="EC132" i="1"/>
  <c r="F132" i="1"/>
  <c r="BR132" i="1"/>
  <c r="ED132" i="1"/>
  <c r="K132" i="1"/>
  <c r="DJ132" i="1"/>
  <c r="AN132" i="1"/>
  <c r="EM132" i="1"/>
  <c r="BN132" i="1"/>
  <c r="FM132" i="1"/>
  <c r="DG132" i="1"/>
  <c r="BT132" i="1"/>
  <c r="BU132" i="1"/>
  <c r="CU132" i="1"/>
  <c r="EF132" i="1"/>
  <c r="FF132" i="1"/>
  <c r="FN132" i="1"/>
  <c r="DR132" i="1"/>
  <c r="EQ132" i="1"/>
  <c r="DT132" i="1"/>
  <c r="BI132" i="1"/>
  <c r="BJ132" i="1"/>
  <c r="CY132" i="1"/>
  <c r="BC132" i="1"/>
  <c r="BV132" i="1"/>
  <c r="DP132" i="1"/>
  <c r="L132" i="1"/>
  <c r="BX132" i="1"/>
  <c r="EJ132" i="1"/>
  <c r="M132" i="1"/>
  <c r="BY132" i="1"/>
  <c r="EK132" i="1"/>
  <c r="N132" i="1"/>
  <c r="BZ132" i="1"/>
  <c r="EL132" i="1"/>
  <c r="Y132" i="1"/>
  <c r="DX132" i="1"/>
  <c r="AY132" i="1"/>
  <c r="EX132" i="1"/>
  <c r="CB132" i="1"/>
  <c r="GA132" i="1"/>
  <c r="EA132" i="1"/>
  <c r="CQ132" i="1"/>
  <c r="CT132" i="1"/>
  <c r="DW132" i="1"/>
  <c r="FE132" i="1"/>
  <c r="GE132" i="1"/>
  <c r="B132" i="1"/>
  <c r="FU132" i="1"/>
  <c r="AI132" i="1"/>
  <c r="GK322" i="1" l="1"/>
  <c r="EQ323" i="1"/>
  <c r="AH323" i="1"/>
  <c r="CV323" i="1"/>
  <c r="AX323" i="1"/>
  <c r="BS323" i="1"/>
  <c r="AG323" i="1"/>
  <c r="GE323" i="1"/>
  <c r="EX323" i="1"/>
  <c r="BY323" i="1"/>
  <c r="CY323" i="1"/>
  <c r="EF323" i="1"/>
  <c r="GM323" i="1" s="1"/>
  <c r="AN323" i="1"/>
  <c r="E323" i="1"/>
  <c r="DY323" i="1"/>
  <c r="DQ323" i="1"/>
  <c r="DO323" i="1"/>
  <c r="FI323" i="1"/>
  <c r="BK323" i="1"/>
  <c r="DA323" i="1"/>
  <c r="FA323" i="1"/>
  <c r="AW323" i="1"/>
  <c r="CC323" i="1"/>
  <c r="O323" i="1"/>
  <c r="FX323" i="1"/>
  <c r="BD323" i="1"/>
  <c r="FV323" i="1"/>
  <c r="FP323" i="1"/>
  <c r="FD323" i="1"/>
  <c r="L323" i="1"/>
  <c r="BJ323" i="1"/>
  <c r="DJ323" i="1"/>
  <c r="FG323" i="1"/>
  <c r="DI323" i="1"/>
  <c r="FW323" i="1"/>
  <c r="CO323" i="1"/>
  <c r="EY323" i="1"/>
  <c r="AU323" i="1"/>
  <c r="CK323" i="1"/>
  <c r="DL323" i="1"/>
  <c r="S323" i="1"/>
  <c r="BW323" i="1"/>
  <c r="DD323" i="1"/>
  <c r="DS323" i="1"/>
  <c r="CQ323" i="1"/>
  <c r="AY323" i="1"/>
  <c r="CU323" i="1"/>
  <c r="GH323" i="1"/>
  <c r="P323" i="1"/>
  <c r="DW323" i="1"/>
  <c r="EJ323" i="1"/>
  <c r="K323" i="1"/>
  <c r="DV323" i="1"/>
  <c r="BE323" i="1"/>
  <c r="AK323" i="1"/>
  <c r="X323" i="1"/>
  <c r="CA323" i="1"/>
  <c r="AC323" i="1"/>
  <c r="Z323" i="1"/>
  <c r="R323" i="1"/>
  <c r="FZ323" i="1"/>
  <c r="AZ323" i="1"/>
  <c r="FS323" i="1"/>
  <c r="FR323" i="1"/>
  <c r="AR323" i="1"/>
  <c r="DH323" i="1"/>
  <c r="EL323" i="1"/>
  <c r="FE323" i="1"/>
  <c r="M323" i="1"/>
  <c r="EB323" i="1"/>
  <c r="CW323" i="1"/>
  <c r="DX323" i="1"/>
  <c r="BI323" i="1"/>
  <c r="BU323" i="1"/>
  <c r="BP323" i="1"/>
  <c r="CL323" i="1"/>
  <c r="CT323" i="1"/>
  <c r="Y323" i="1"/>
  <c r="BX323" i="1"/>
  <c r="DT323" i="1"/>
  <c r="BT323" i="1"/>
  <c r="ED323" i="1"/>
  <c r="DU323" i="1"/>
  <c r="W323" i="1"/>
  <c r="FK323" i="1"/>
  <c r="FH323" i="1"/>
  <c r="GC323" i="1"/>
  <c r="EW323" i="1"/>
  <c r="EZ323" i="1"/>
  <c r="GG323" i="1"/>
  <c r="AF323" i="1"/>
  <c r="DN323" i="1"/>
  <c r="CS323" i="1"/>
  <c r="I323" i="1"/>
  <c r="DF323" i="1"/>
  <c r="CI323" i="1"/>
  <c r="BR323" i="1"/>
  <c r="GB323" i="1"/>
  <c r="FC323" i="1"/>
  <c r="GF323" i="1"/>
  <c r="EO323" i="1"/>
  <c r="AT323" i="1"/>
  <c r="EA323" i="1"/>
  <c r="BZ323" i="1"/>
  <c r="DP323" i="1"/>
  <c r="DR323" i="1"/>
  <c r="FM323" i="1"/>
  <c r="F323" i="1"/>
  <c r="EG323" i="1"/>
  <c r="GN323" i="1" s="1"/>
  <c r="BG323" i="1"/>
  <c r="EV323" i="1"/>
  <c r="FJ323" i="1"/>
  <c r="AJ323" i="1"/>
  <c r="EE323" i="1"/>
  <c r="GL323" i="1" s="1"/>
  <c r="FB323" i="1"/>
  <c r="AB323" i="1"/>
  <c r="EP323" i="1"/>
  <c r="EN323" i="1"/>
  <c r="FY323" i="1"/>
  <c r="FT323" i="1"/>
  <c r="DZ323" i="1"/>
  <c r="FQ323" i="1"/>
  <c r="J323" i="1"/>
  <c r="FU323" i="1"/>
  <c r="N323" i="1"/>
  <c r="BV323" i="1"/>
  <c r="FN323" i="1"/>
  <c r="BN323" i="1"/>
  <c r="EC323" i="1"/>
  <c r="AQ323" i="1"/>
  <c r="CR323" i="1"/>
  <c r="GI323" i="1"/>
  <c r="CX323" i="1"/>
  <c r="AP323" i="1"/>
  <c r="FO323" i="1"/>
  <c r="CP323" i="1"/>
  <c r="BO323" i="1"/>
  <c r="Q323" i="1"/>
  <c r="AO323" i="1"/>
  <c r="DM323" i="1"/>
  <c r="G323" i="1"/>
  <c r="AA323" i="1"/>
  <c r="DE323" i="1"/>
  <c r="BF323" i="1"/>
  <c r="DG323" i="1"/>
  <c r="BH323" i="1"/>
  <c r="BL323" i="1"/>
  <c r="CN323" i="1"/>
  <c r="BB323" i="1"/>
  <c r="AV323" i="1"/>
  <c r="AI323" i="1"/>
  <c r="GA323" i="1"/>
  <c r="CB323" i="1"/>
  <c r="EK323" i="1"/>
  <c r="BC323" i="1"/>
  <c r="FF323" i="1"/>
  <c r="EM323" i="1"/>
  <c r="BQ323" i="1"/>
  <c r="CJ323" i="1"/>
  <c r="EH323" i="1"/>
  <c r="AE323" i="1"/>
  <c r="AL323" i="1"/>
  <c r="CE323" i="1"/>
  <c r="H323" i="1"/>
  <c r="AD323" i="1"/>
  <c r="DB323" i="1"/>
  <c r="DC323" i="1"/>
  <c r="DK323" i="1"/>
  <c r="BA323" i="1"/>
  <c r="CD323" i="1"/>
  <c r="CZ323" i="1"/>
  <c r="AS323" i="1"/>
  <c r="GD323" i="1"/>
  <c r="V323" i="1"/>
  <c r="CM323" i="1"/>
  <c r="ES323" i="1"/>
  <c r="FL323" i="1"/>
  <c r="CG323" i="1"/>
  <c r="BM323" i="1"/>
  <c r="U323" i="1"/>
  <c r="EI323" i="1"/>
  <c r="ER323" i="1"/>
  <c r="AM323" i="1"/>
  <c r="CF323" i="1"/>
  <c r="ET323" i="1"/>
  <c r="T323" i="1"/>
  <c r="EU323" i="1"/>
  <c r="CH323" i="1"/>
  <c r="Q133" i="1"/>
  <c r="CC133" i="1"/>
  <c r="EO133" i="1"/>
  <c r="Z133" i="1"/>
  <c r="CL133" i="1"/>
  <c r="EX133" i="1"/>
  <c r="AI133" i="1"/>
  <c r="CU133" i="1"/>
  <c r="FG133" i="1"/>
  <c r="BC133" i="1"/>
  <c r="FB133" i="1"/>
  <c r="BR133" i="1"/>
  <c r="FQ133" i="1"/>
  <c r="CG133" i="1"/>
  <c r="GF133" i="1"/>
  <c r="FK133" i="1"/>
  <c r="DX133" i="1"/>
  <c r="FH133" i="1"/>
  <c r="EL133" i="1"/>
  <c r="DN133" i="1"/>
  <c r="Y133" i="1"/>
  <c r="EW133" i="1"/>
  <c r="CT133" i="1"/>
  <c r="AQ133" i="1"/>
  <c r="FO133" i="1"/>
  <c r="FP133" i="1"/>
  <c r="GB133" i="1"/>
  <c r="X133" i="1"/>
  <c r="EU133" i="1"/>
  <c r="FA133" i="1"/>
  <c r="BI133" i="1"/>
  <c r="CW133" i="1"/>
  <c r="FT133" i="1"/>
  <c r="AM133" i="1"/>
  <c r="AG133" i="1"/>
  <c r="CS133" i="1"/>
  <c r="FE133" i="1"/>
  <c r="AP133" i="1"/>
  <c r="DB133" i="1"/>
  <c r="FN133" i="1"/>
  <c r="AY133" i="1"/>
  <c r="DK133" i="1"/>
  <c r="FW133" i="1"/>
  <c r="CB133" i="1"/>
  <c r="GA133" i="1"/>
  <c r="CQ133" i="1"/>
  <c r="G133" i="1"/>
  <c r="DF133" i="1"/>
  <c r="AU133" i="1"/>
  <c r="H133" i="1"/>
  <c r="FL133" i="1"/>
  <c r="FZ133" i="1"/>
  <c r="AC133" i="1"/>
  <c r="CH133" i="1"/>
  <c r="CO133" i="1"/>
  <c r="EZ133" i="1"/>
  <c r="M133" i="1"/>
  <c r="D133" i="1"/>
  <c r="AO133" i="1"/>
  <c r="DA133" i="1"/>
  <c r="FM133" i="1"/>
  <c r="AX133" i="1"/>
  <c r="DJ133" i="1"/>
  <c r="FV133" i="1"/>
  <c r="BG133" i="1"/>
  <c r="DS133" i="1"/>
  <c r="GE133" i="1"/>
  <c r="CP133" i="1"/>
  <c r="F133" i="1"/>
  <c r="DE133" i="1"/>
  <c r="U133" i="1"/>
  <c r="DT133" i="1"/>
  <c r="BL133" i="1"/>
  <c r="AB133" i="1"/>
  <c r="GI133" i="1"/>
  <c r="W133" i="1"/>
  <c r="BB133" i="1"/>
  <c r="DL133" i="1"/>
  <c r="EM133" i="1"/>
  <c r="L133" i="1"/>
  <c r="DV133" i="1"/>
  <c r="FY133" i="1"/>
  <c r="AW133" i="1"/>
  <c r="DI133" i="1"/>
  <c r="FU133" i="1"/>
  <c r="BF133" i="1"/>
  <c r="DR133" i="1"/>
  <c r="GD133" i="1"/>
  <c r="BO133" i="1"/>
  <c r="EA133" i="1"/>
  <c r="E133" i="1"/>
  <c r="DD133" i="1"/>
  <c r="T133" i="1"/>
  <c r="DP133" i="1"/>
  <c r="AF133" i="1"/>
  <c r="EE133" i="1"/>
  <c r="CI133" i="1"/>
  <c r="AV133" i="1"/>
  <c r="V133" i="1"/>
  <c r="BA133" i="1"/>
  <c r="CA133" i="1"/>
  <c r="BJ133" i="1"/>
  <c r="BE133" i="1"/>
  <c r="GC133" i="1"/>
  <c r="DZ133" i="1"/>
  <c r="BW133" i="1"/>
  <c r="DO133" i="1"/>
  <c r="ED133" i="1"/>
  <c r="CZ133" i="1"/>
  <c r="BZ133" i="1"/>
  <c r="CV133" i="1"/>
  <c r="P133" i="1"/>
  <c r="ES133" i="1"/>
  <c r="AZ133" i="1"/>
  <c r="FJ133" i="1"/>
  <c r="DM133" i="1"/>
  <c r="A134" i="1"/>
  <c r="BM133" i="1"/>
  <c r="DY133" i="1"/>
  <c r="J133" i="1"/>
  <c r="BV133" i="1"/>
  <c r="EH133" i="1"/>
  <c r="S133" i="1"/>
  <c r="CE133" i="1"/>
  <c r="EQ133" i="1"/>
  <c r="AD133" i="1"/>
  <c r="EC133" i="1"/>
  <c r="AS133" i="1"/>
  <c r="ER133" i="1"/>
  <c r="BH133" i="1"/>
  <c r="FD133" i="1"/>
  <c r="DW133" i="1"/>
  <c r="CJ133" i="1"/>
  <c r="BY133" i="1"/>
  <c r="CY133" i="1"/>
  <c r="EJ133" i="1"/>
  <c r="AK133" i="1"/>
  <c r="EV133" i="1"/>
  <c r="FS133" i="1"/>
  <c r="N133" i="1"/>
  <c r="I133" i="1"/>
  <c r="BU133" i="1"/>
  <c r="EG133" i="1"/>
  <c r="R133" i="1"/>
  <c r="CD133" i="1"/>
  <c r="EP133" i="1"/>
  <c r="AA133" i="1"/>
  <c r="CM133" i="1"/>
  <c r="EY133" i="1"/>
  <c r="AR133" i="1"/>
  <c r="EN133" i="1"/>
  <c r="BD133" i="1"/>
  <c r="FC133" i="1"/>
  <c r="BS133" i="1"/>
  <c r="FR133" i="1"/>
  <c r="ET133" i="1"/>
  <c r="DG133" i="1"/>
  <c r="CX133" i="1"/>
  <c r="EF133" i="1"/>
  <c r="FI133" i="1"/>
  <c r="CN133" i="1"/>
  <c r="B133" i="1"/>
  <c r="BX133" i="1"/>
  <c r="BK133" i="1"/>
  <c r="EB133" i="1"/>
  <c r="AJ133" i="1"/>
  <c r="AN133" i="1"/>
  <c r="BT133" i="1"/>
  <c r="CK133" i="1"/>
  <c r="AH133" i="1"/>
  <c r="FF133" i="1"/>
  <c r="DC133" i="1"/>
  <c r="BQ133" i="1"/>
  <c r="CF133" i="1"/>
  <c r="CR133" i="1"/>
  <c r="GH133" i="1"/>
  <c r="GG133" i="1"/>
  <c r="AL133" i="1"/>
  <c r="DU133" i="1"/>
  <c r="EK133" i="1"/>
  <c r="O133" i="1"/>
  <c r="DQ133" i="1"/>
  <c r="BN133" i="1"/>
  <c r="K133" i="1"/>
  <c r="EI133" i="1"/>
  <c r="AE133" i="1"/>
  <c r="AT133" i="1"/>
  <c r="BP133" i="1"/>
  <c r="DH133" i="1"/>
  <c r="FX133" i="1"/>
  <c r="GK323" i="1" l="1"/>
  <c r="EP324" i="1"/>
  <c r="BW324" i="1"/>
  <c r="EI324" i="1"/>
  <c r="AK324" i="1"/>
  <c r="AT324" i="1"/>
  <c r="DU324" i="1"/>
  <c r="FF324" i="1"/>
  <c r="BX324" i="1"/>
  <c r="FR324" i="1"/>
  <c r="AA324" i="1"/>
  <c r="FS324" i="1"/>
  <c r="FD324" i="1"/>
  <c r="S324" i="1"/>
  <c r="FJ324" i="1"/>
  <c r="BS324" i="1"/>
  <c r="AZ324" i="1"/>
  <c r="AB324" i="1"/>
  <c r="CK324" i="1"/>
  <c r="ER324" i="1"/>
  <c r="DV324" i="1"/>
  <c r="K324" i="1"/>
  <c r="GH324" i="1"/>
  <c r="BT324" i="1"/>
  <c r="FI324" i="1"/>
  <c r="BD324" i="1"/>
  <c r="R324" i="1"/>
  <c r="EJ324" i="1"/>
  <c r="AS324" i="1"/>
  <c r="J324" i="1"/>
  <c r="P324" i="1"/>
  <c r="GC324" i="1"/>
  <c r="EE324" i="1"/>
  <c r="AL324" i="1"/>
  <c r="BH324" i="1"/>
  <c r="EA324" i="1"/>
  <c r="FC324" i="1"/>
  <c r="ES324" i="1"/>
  <c r="BL324" i="1"/>
  <c r="BN324" i="1"/>
  <c r="CR324" i="1"/>
  <c r="AN324" i="1"/>
  <c r="EF324" i="1"/>
  <c r="GL324" i="1" s="1"/>
  <c r="EN324" i="1"/>
  <c r="EG324" i="1"/>
  <c r="GM324" i="1" s="1"/>
  <c r="CY324" i="1"/>
  <c r="EC324" i="1"/>
  <c r="DY324" i="1"/>
  <c r="CV324" i="1"/>
  <c r="BE324" i="1"/>
  <c r="AF324" i="1"/>
  <c r="DR324" i="1"/>
  <c r="AV324" i="1"/>
  <c r="GG324" i="1"/>
  <c r="BV324" i="1"/>
  <c r="BO324" i="1"/>
  <c r="FX324" i="1"/>
  <c r="DQ324" i="1"/>
  <c r="CF324" i="1"/>
  <c r="AJ324" i="1"/>
  <c r="CX324" i="1"/>
  <c r="AR324" i="1"/>
  <c r="BU324" i="1"/>
  <c r="BY324" i="1"/>
  <c r="AD324" i="1"/>
  <c r="BM324" i="1"/>
  <c r="BZ324" i="1"/>
  <c r="BJ324" i="1"/>
  <c r="DP324" i="1"/>
  <c r="AE324" i="1"/>
  <c r="EV324" i="1"/>
  <c r="FY324" i="1"/>
  <c r="CN324" i="1"/>
  <c r="DZ324" i="1"/>
  <c r="DH324" i="1"/>
  <c r="O324" i="1"/>
  <c r="BQ324" i="1"/>
  <c r="EB324" i="1"/>
  <c r="DG324" i="1"/>
  <c r="EY324" i="1"/>
  <c r="I324" i="1"/>
  <c r="CJ324" i="1"/>
  <c r="EQ324" i="1"/>
  <c r="CZ324" i="1"/>
  <c r="CA324" i="1"/>
  <c r="T324" i="1"/>
  <c r="AH324" i="1"/>
  <c r="EH324" i="1"/>
  <c r="GN324" i="1" s="1"/>
  <c r="DS324" i="1"/>
  <c r="CD324" i="1"/>
  <c r="CI324" i="1"/>
  <c r="BG324" i="1"/>
  <c r="BP324" i="1"/>
  <c r="EK324" i="1"/>
  <c r="DC324" i="1"/>
  <c r="BK324" i="1"/>
  <c r="ET324" i="1"/>
  <c r="CM324" i="1"/>
  <c r="N324" i="1"/>
  <c r="DW324" i="1"/>
  <c r="CE324" i="1"/>
  <c r="DM324" i="1"/>
  <c r="ED324" i="1"/>
  <c r="BA324" i="1"/>
  <c r="DD324" i="1"/>
  <c r="DI324" i="1"/>
  <c r="W324" i="1"/>
  <c r="CP324" i="1"/>
  <c r="M324" i="1"/>
  <c r="AU324" i="1"/>
  <c r="AY324" i="1"/>
  <c r="FT324" i="1"/>
  <c r="FO324" i="1"/>
  <c r="DX324" i="1"/>
  <c r="FG324" i="1"/>
  <c r="Q324" i="1"/>
  <c r="GD324" i="1"/>
  <c r="L324" i="1"/>
  <c r="DT324" i="1"/>
  <c r="FV324" i="1"/>
  <c r="EZ324" i="1"/>
  <c r="DF324" i="1"/>
  <c r="FN324" i="1"/>
  <c r="CW324" i="1"/>
  <c r="AQ324" i="1"/>
  <c r="FK324" i="1"/>
  <c r="CU324" i="1"/>
  <c r="EM324" i="1"/>
  <c r="U324" i="1"/>
  <c r="DJ324" i="1"/>
  <c r="CO324" i="1"/>
  <c r="G324" i="1"/>
  <c r="DB324" i="1"/>
  <c r="BI324" i="1"/>
  <c r="CT324" i="1"/>
  <c r="GF324" i="1"/>
  <c r="AI324" i="1"/>
  <c r="BF324" i="1"/>
  <c r="DL324" i="1"/>
  <c r="DE324" i="1"/>
  <c r="AX324" i="1"/>
  <c r="CH324" i="1"/>
  <c r="CQ324" i="1"/>
  <c r="AP324" i="1"/>
  <c r="FA324" i="1"/>
  <c r="EW324" i="1"/>
  <c r="CG324" i="1"/>
  <c r="EX324" i="1"/>
  <c r="FU324" i="1"/>
  <c r="BB324" i="1"/>
  <c r="F324" i="1"/>
  <c r="FM324" i="1"/>
  <c r="AC324" i="1"/>
  <c r="GA324" i="1"/>
  <c r="FE324" i="1"/>
  <c r="EU324" i="1"/>
  <c r="Y324" i="1"/>
  <c r="FQ324" i="1"/>
  <c r="CL324" i="1"/>
  <c r="DA324" i="1"/>
  <c r="FZ324" i="1"/>
  <c r="CB324" i="1"/>
  <c r="CS324" i="1"/>
  <c r="X324" i="1"/>
  <c r="DN324" i="1"/>
  <c r="BR324" i="1"/>
  <c r="Z324" i="1"/>
  <c r="DO324" i="1"/>
  <c r="V324" i="1"/>
  <c r="E324" i="1"/>
  <c r="AW324" i="1"/>
  <c r="GI324" i="1"/>
  <c r="GE324" i="1"/>
  <c r="AO324" i="1"/>
  <c r="FL324" i="1"/>
  <c r="FW324" i="1"/>
  <c r="AG324" i="1"/>
  <c r="GB324" i="1"/>
  <c r="EL324" i="1"/>
  <c r="FB324" i="1"/>
  <c r="EO324" i="1"/>
  <c r="H324" i="1"/>
  <c r="DK324" i="1"/>
  <c r="AM324" i="1"/>
  <c r="FP324" i="1"/>
  <c r="FH324" i="1"/>
  <c r="BC324" i="1"/>
  <c r="CC324" i="1"/>
  <c r="N134" i="1"/>
  <c r="BZ134" i="1"/>
  <c r="EL134" i="1"/>
  <c r="O134" i="1"/>
  <c r="CA134" i="1"/>
  <c r="EM134" i="1"/>
  <c r="P134" i="1"/>
  <c r="CB134" i="1"/>
  <c r="EN134" i="1"/>
  <c r="AI134" i="1"/>
  <c r="EH134" i="1"/>
  <c r="AX134" i="1"/>
  <c r="EW134" i="1"/>
  <c r="BM134" i="1"/>
  <c r="FI134" i="1"/>
  <c r="EP134" i="1"/>
  <c r="DZ134" i="1"/>
  <c r="EC134" i="1"/>
  <c r="E134" i="1"/>
  <c r="AH134" i="1"/>
  <c r="DQ134" i="1"/>
  <c r="EA134" i="1"/>
  <c r="CO134" i="1"/>
  <c r="DA134" i="1"/>
  <c r="V134" i="1"/>
  <c r="CH134" i="1"/>
  <c r="ET134" i="1"/>
  <c r="W134" i="1"/>
  <c r="CI134" i="1"/>
  <c r="EU134" i="1"/>
  <c r="X134" i="1"/>
  <c r="CJ134" i="1"/>
  <c r="EV134" i="1"/>
  <c r="AW134" i="1"/>
  <c r="ES134" i="1"/>
  <c r="BI134" i="1"/>
  <c r="FH134" i="1"/>
  <c r="BX134" i="1"/>
  <c r="FW134" i="1"/>
  <c r="FM134" i="1"/>
  <c r="EQ134" i="1"/>
  <c r="FE134" i="1"/>
  <c r="AG134" i="1"/>
  <c r="BG134" i="1"/>
  <c r="FQ134" i="1"/>
  <c r="FY134" i="1"/>
  <c r="ER134" i="1"/>
  <c r="EZ134" i="1"/>
  <c r="AD134" i="1"/>
  <c r="CP134" i="1"/>
  <c r="FB134" i="1"/>
  <c r="AE134" i="1"/>
  <c r="CQ134" i="1"/>
  <c r="FC134" i="1"/>
  <c r="AF134" i="1"/>
  <c r="CR134" i="1"/>
  <c r="FD134" i="1"/>
  <c r="BH134" i="1"/>
  <c r="FG134" i="1"/>
  <c r="BW134" i="1"/>
  <c r="FV134" i="1"/>
  <c r="CL134" i="1"/>
  <c r="T134" i="1"/>
  <c r="GD134" i="1"/>
  <c r="FN134" i="1"/>
  <c r="AC134" i="1"/>
  <c r="BF134" i="1"/>
  <c r="CN134" i="1"/>
  <c r="Q134" i="1"/>
  <c r="S134" i="1"/>
  <c r="AS134" i="1"/>
  <c r="FA134" i="1"/>
  <c r="AT134" i="1"/>
  <c r="DF134" i="1"/>
  <c r="FR134" i="1"/>
  <c r="AU134" i="1"/>
  <c r="DG134" i="1"/>
  <c r="FS134" i="1"/>
  <c r="AV134" i="1"/>
  <c r="DH134" i="1"/>
  <c r="FT134" i="1"/>
  <c r="CG134" i="1"/>
  <c r="GF134" i="1"/>
  <c r="CV134" i="1"/>
  <c r="L134" i="1"/>
  <c r="DK134" i="1"/>
  <c r="BN134" i="1"/>
  <c r="AR134" i="1"/>
  <c r="AB134" i="1"/>
  <c r="CD134" i="1"/>
  <c r="DL134" i="1"/>
  <c r="EO134" i="1"/>
  <c r="DR134" i="1"/>
  <c r="EB134" i="1"/>
  <c r="CS134" i="1"/>
  <c r="BB134" i="1"/>
  <c r="DN134" i="1"/>
  <c r="FZ134" i="1"/>
  <c r="BC134" i="1"/>
  <c r="DO134" i="1"/>
  <c r="GA134" i="1"/>
  <c r="BD134" i="1"/>
  <c r="DP134" i="1"/>
  <c r="GB134" i="1"/>
  <c r="CU134" i="1"/>
  <c r="K134" i="1"/>
  <c r="DJ134" i="1"/>
  <c r="Z134" i="1"/>
  <c r="DY134" i="1"/>
  <c r="CE134" i="1"/>
  <c r="BO134" i="1"/>
  <c r="DE134" i="1"/>
  <c r="FP134" i="1"/>
  <c r="GC134" i="1"/>
  <c r="CT134" i="1"/>
  <c r="AL134" i="1"/>
  <c r="CX134" i="1"/>
  <c r="FJ134" i="1"/>
  <c r="AM134" i="1"/>
  <c r="CY134" i="1"/>
  <c r="FK134" i="1"/>
  <c r="AN134" i="1"/>
  <c r="CZ134" i="1"/>
  <c r="FL134" i="1"/>
  <c r="BV134" i="1"/>
  <c r="FU134" i="1"/>
  <c r="CK134" i="1"/>
  <c r="GG134" i="1"/>
  <c r="CW134" i="1"/>
  <c r="AQ134" i="1"/>
  <c r="AA134" i="1"/>
  <c r="GE134" i="1"/>
  <c r="BE134" i="1"/>
  <c r="CM134" i="1"/>
  <c r="DM134" i="1"/>
  <c r="BQ134" i="1"/>
  <c r="BY134" i="1"/>
  <c r="AZ134" i="1"/>
  <c r="D134" i="1"/>
  <c r="BA134" i="1"/>
  <c r="EK134" i="1"/>
  <c r="FX134" i="1"/>
  <c r="A135" i="1"/>
  <c r="BJ134" i="1"/>
  <c r="DV134" i="1"/>
  <c r="GH134" i="1"/>
  <c r="BK134" i="1"/>
  <c r="DW134" i="1"/>
  <c r="GI134" i="1"/>
  <c r="BL134" i="1"/>
  <c r="DX134" i="1"/>
  <c r="J134" i="1"/>
  <c r="DI134" i="1"/>
  <c r="Y134" i="1"/>
  <c r="DU134" i="1"/>
  <c r="AK134" i="1"/>
  <c r="EJ134" i="1"/>
  <c r="DB134" i="1"/>
  <c r="CF134" i="1"/>
  <c r="CC134" i="1"/>
  <c r="EG134" i="1"/>
  <c r="FO134" i="1"/>
  <c r="M134" i="1"/>
  <c r="R134" i="1"/>
  <c r="B134" i="1"/>
  <c r="EY134" i="1"/>
  <c r="F134" i="1"/>
  <c r="BR134" i="1"/>
  <c r="ED134" i="1"/>
  <c r="G134" i="1"/>
  <c r="BS134" i="1"/>
  <c r="EE134" i="1"/>
  <c r="H134" i="1"/>
  <c r="BT134" i="1"/>
  <c r="EF134" i="1"/>
  <c r="U134" i="1"/>
  <c r="DT134" i="1"/>
  <c r="AJ134" i="1"/>
  <c r="EI134" i="1"/>
  <c r="AY134" i="1"/>
  <c r="EX134" i="1"/>
  <c r="DS134" i="1"/>
  <c r="DC134" i="1"/>
  <c r="DD134" i="1"/>
  <c r="FF134" i="1"/>
  <c r="I134" i="1"/>
  <c r="BP134" i="1"/>
  <c r="BU134" i="1"/>
  <c r="AO134" i="1"/>
  <c r="AP134" i="1"/>
  <c r="GK324" i="1" l="1"/>
  <c r="EI325" i="1"/>
  <c r="GN325" i="1" s="1"/>
  <c r="I325" i="1"/>
  <c r="BS325" i="1"/>
  <c r="FO325" i="1"/>
  <c r="FF325" i="1"/>
  <c r="BK325" i="1"/>
  <c r="Y325" i="1"/>
  <c r="BR325" i="1"/>
  <c r="DC325" i="1"/>
  <c r="EF325" i="1"/>
  <c r="F325" i="1"/>
  <c r="CF325" i="1"/>
  <c r="DU325" i="1"/>
  <c r="AJ325" i="1"/>
  <c r="U325" i="1"/>
  <c r="DS325" i="1"/>
  <c r="BT325" i="1"/>
  <c r="EY325" i="1"/>
  <c r="DB325" i="1"/>
  <c r="BL325" i="1"/>
  <c r="M325" i="1"/>
  <c r="GH325" i="1"/>
  <c r="DD325" i="1"/>
  <c r="J325" i="1"/>
  <c r="AO325" i="1"/>
  <c r="EX325" i="1"/>
  <c r="H325" i="1"/>
  <c r="EJ325" i="1"/>
  <c r="GI325" i="1"/>
  <c r="BP325" i="1"/>
  <c r="G325" i="1"/>
  <c r="CC325" i="1"/>
  <c r="AP325" i="1"/>
  <c r="BU325" i="1"/>
  <c r="AY325" i="1"/>
  <c r="EE325" i="1"/>
  <c r="R325" i="1"/>
  <c r="AK325" i="1"/>
  <c r="FX325" i="1"/>
  <c r="CM325" i="1"/>
  <c r="FU325" i="1"/>
  <c r="FJ325" i="1"/>
  <c r="CE325" i="1"/>
  <c r="BD325" i="1"/>
  <c r="EB325" i="1"/>
  <c r="DK325" i="1"/>
  <c r="FS325" i="1"/>
  <c r="S325" i="1"/>
  <c r="CL325" i="1"/>
  <c r="FC325" i="1"/>
  <c r="FY325" i="1"/>
  <c r="BX325" i="1"/>
  <c r="EU325" i="1"/>
  <c r="EA325" i="1"/>
  <c r="BM325" i="1"/>
  <c r="EM325" i="1"/>
  <c r="DX325" i="1"/>
  <c r="BJ325" i="1"/>
  <c r="BQ325" i="1"/>
  <c r="GG325" i="1"/>
  <c r="CY325" i="1"/>
  <c r="DE325" i="1"/>
  <c r="GB325" i="1"/>
  <c r="BB325" i="1"/>
  <c r="AR325" i="1"/>
  <c r="DH325" i="1"/>
  <c r="FA325" i="1"/>
  <c r="GD325" i="1"/>
  <c r="CR325" i="1"/>
  <c r="EZ325" i="1"/>
  <c r="FM325" i="1"/>
  <c r="CJ325" i="1"/>
  <c r="DA325" i="1"/>
  <c r="EP325" i="1"/>
  <c r="CB325" i="1"/>
  <c r="DM325" i="1"/>
  <c r="CK325" i="1"/>
  <c r="AM325" i="1"/>
  <c r="BO325" i="1"/>
  <c r="DP325" i="1"/>
  <c r="CS325" i="1"/>
  <c r="BN325" i="1"/>
  <c r="AV325" i="1"/>
  <c r="AS325" i="1"/>
  <c r="T325" i="1"/>
  <c r="AF325" i="1"/>
  <c r="ER325" i="1"/>
  <c r="FW325" i="1"/>
  <c r="X325" i="1"/>
  <c r="CO325" i="1"/>
  <c r="FI325" i="1"/>
  <c r="P325" i="1"/>
  <c r="EK325" i="1"/>
  <c r="BE325" i="1"/>
  <c r="BV325" i="1"/>
  <c r="CX325" i="1"/>
  <c r="DY325" i="1"/>
  <c r="GA325" i="1"/>
  <c r="DR325" i="1"/>
  <c r="L325" i="1"/>
  <c r="DG325" i="1"/>
  <c r="Q325" i="1"/>
  <c r="FV325" i="1"/>
  <c r="CQ325" i="1"/>
  <c r="FQ325" i="1"/>
  <c r="FH325" i="1"/>
  <c r="CI325" i="1"/>
  <c r="DQ325" i="1"/>
  <c r="EW325" i="1"/>
  <c r="CA325" i="1"/>
  <c r="DW325" i="1"/>
  <c r="BA325" i="1"/>
  <c r="GE325" i="1"/>
  <c r="FL325" i="1"/>
  <c r="AL325" i="1"/>
  <c r="Z325" i="1"/>
  <c r="DO325" i="1"/>
  <c r="EO325" i="1"/>
  <c r="CV325" i="1"/>
  <c r="AU325" i="1"/>
  <c r="CN325" i="1"/>
  <c r="BW325" i="1"/>
  <c r="AE325" i="1"/>
  <c r="BG325" i="1"/>
  <c r="BI325" i="1"/>
  <c r="W325" i="1"/>
  <c r="AH325" i="1"/>
  <c r="AX325" i="1"/>
  <c r="O325" i="1"/>
  <c r="AA325" i="1"/>
  <c r="CZ325" i="1"/>
  <c r="CT325" i="1"/>
  <c r="DJ325" i="1"/>
  <c r="BC325" i="1"/>
  <c r="DL325" i="1"/>
  <c r="GF325" i="1"/>
  <c r="FR325" i="1"/>
  <c r="BF325" i="1"/>
  <c r="FG325" i="1"/>
  <c r="FB325" i="1"/>
  <c r="AG325" i="1"/>
  <c r="ES325" i="1"/>
  <c r="ET325" i="1"/>
  <c r="E325" i="1"/>
  <c r="EH325" i="1"/>
  <c r="GM325" i="1" s="1"/>
  <c r="EL325" i="1"/>
  <c r="AZ325" i="1"/>
  <c r="AQ325" i="1"/>
  <c r="AN325" i="1"/>
  <c r="GC325" i="1"/>
  <c r="K325" i="1"/>
  <c r="FZ325" i="1"/>
  <c r="CD325" i="1"/>
  <c r="CG325" i="1"/>
  <c r="DF325" i="1"/>
  <c r="AC325" i="1"/>
  <c r="BH325" i="1"/>
  <c r="CP325" i="1"/>
  <c r="FE325" i="1"/>
  <c r="AW325" i="1"/>
  <c r="CH325" i="1"/>
  <c r="EC325" i="1"/>
  <c r="AI325" i="1"/>
  <c r="BZ325" i="1"/>
  <c r="DT325" i="1"/>
  <c r="ED325" i="1"/>
  <c r="EG325" i="1"/>
  <c r="GL325" i="1" s="1"/>
  <c r="DI325" i="1"/>
  <c r="DV325" i="1"/>
  <c r="BY325" i="1"/>
  <c r="CW325" i="1"/>
  <c r="FK325" i="1"/>
  <c r="FP325" i="1"/>
  <c r="CU325" i="1"/>
  <c r="DN325" i="1"/>
  <c r="AB325" i="1"/>
  <c r="FT325" i="1"/>
  <c r="AT325" i="1"/>
  <c r="FN325" i="1"/>
  <c r="FD325" i="1"/>
  <c r="AD325" i="1"/>
  <c r="EQ325" i="1"/>
  <c r="EV325" i="1"/>
  <c r="V325" i="1"/>
  <c r="DZ325" i="1"/>
  <c r="EN325" i="1"/>
  <c r="N325" i="1"/>
  <c r="AZ135" i="1"/>
  <c r="FY135" i="1"/>
  <c r="P135" i="1"/>
  <c r="ED135" i="1"/>
  <c r="BK135" i="1"/>
  <c r="CK135" i="1"/>
  <c r="CT135" i="1"/>
  <c r="B135" i="1"/>
  <c r="DK135" i="1"/>
  <c r="DT135" i="1"/>
  <c r="DU135" i="1"/>
  <c r="DZ135" i="1"/>
  <c r="CH135" i="1"/>
  <c r="EU135" i="1"/>
  <c r="DS135" i="1"/>
  <c r="EB135" i="1"/>
  <c r="O135" i="1"/>
  <c r="EN135" i="1"/>
  <c r="CY135" i="1"/>
  <c r="ET135" i="1"/>
  <c r="BU135" i="1"/>
  <c r="AA135" i="1"/>
  <c r="CM135" i="1"/>
  <c r="EY135" i="1"/>
  <c r="AJ135" i="1"/>
  <c r="CV135" i="1"/>
  <c r="FH135" i="1"/>
  <c r="AK135" i="1"/>
  <c r="CW135" i="1"/>
  <c r="FI135" i="1"/>
  <c r="BM135" i="1"/>
  <c r="FL135" i="1"/>
  <c r="CP135" i="1"/>
  <c r="F135" i="1"/>
  <c r="DB135" i="1"/>
  <c r="AM135" i="1"/>
  <c r="W135" i="1"/>
  <c r="GD135" i="1"/>
  <c r="H135" i="1"/>
  <c r="AH135" i="1"/>
  <c r="BS135" i="1"/>
  <c r="D135" i="1"/>
  <c r="DG135" i="1"/>
  <c r="X135" i="1"/>
  <c r="DX135" i="1"/>
  <c r="AI135" i="1"/>
  <c r="CU135" i="1"/>
  <c r="FG135" i="1"/>
  <c r="AR135" i="1"/>
  <c r="DD135" i="1"/>
  <c r="FP135" i="1"/>
  <c r="DE135" i="1"/>
  <c r="FQ135" i="1"/>
  <c r="FZ135" i="1"/>
  <c r="DP135" i="1"/>
  <c r="AT135" i="1"/>
  <c r="AG135" i="1"/>
  <c r="CR135" i="1"/>
  <c r="FE135" i="1"/>
  <c r="EE135" i="1"/>
  <c r="AQ135" i="1"/>
  <c r="DC135" i="1"/>
  <c r="FO135" i="1"/>
  <c r="DL135" i="1"/>
  <c r="BA135" i="1"/>
  <c r="DM135" i="1"/>
  <c r="CL135" i="1"/>
  <c r="DO135" i="1"/>
  <c r="CD135" i="1"/>
  <c r="AF135" i="1"/>
  <c r="DQ135" i="1"/>
  <c r="N135" i="1"/>
  <c r="AY135" i="1"/>
  <c r="BH135" i="1"/>
  <c r="BI135" i="1"/>
  <c r="GG135" i="1"/>
  <c r="AD135" i="1"/>
  <c r="CX135" i="1"/>
  <c r="CJ135" i="1"/>
  <c r="BT135" i="1"/>
  <c r="BG135" i="1"/>
  <c r="E135" i="1"/>
  <c r="DN135" i="1"/>
  <c r="FC135" i="1"/>
  <c r="DI135" i="1"/>
  <c r="DW135" i="1"/>
  <c r="FX135" i="1"/>
  <c r="AE135" i="1"/>
  <c r="BF135" i="1"/>
  <c r="Y135" i="1"/>
  <c r="FW135" i="1"/>
  <c r="GF135" i="1"/>
  <c r="CZ135" i="1"/>
  <c r="AP135" i="1"/>
  <c r="BE135" i="1"/>
  <c r="EW135" i="1"/>
  <c r="GE135" i="1"/>
  <c r="BQ135" i="1"/>
  <c r="BD135" i="1"/>
  <c r="CI135" i="1"/>
  <c r="AW135" i="1"/>
  <c r="A136" i="1"/>
  <c r="BO135" i="1"/>
  <c r="EA135" i="1"/>
  <c r="L135" i="1"/>
  <c r="BX135" i="1"/>
  <c r="EJ135" i="1"/>
  <c r="M135" i="1"/>
  <c r="BY135" i="1"/>
  <c r="EK135" i="1"/>
  <c r="Z135" i="1"/>
  <c r="DY135" i="1"/>
  <c r="BC135" i="1"/>
  <c r="FB135" i="1"/>
  <c r="BR135" i="1"/>
  <c r="FN135" i="1"/>
  <c r="EL135" i="1"/>
  <c r="DV135" i="1"/>
  <c r="DH135" i="1"/>
  <c r="EH135" i="1"/>
  <c r="FS135" i="1"/>
  <c r="AU135" i="1"/>
  <c r="DF135" i="1"/>
  <c r="FU135" i="1"/>
  <c r="GI135" i="1"/>
  <c r="S135" i="1"/>
  <c r="CE135" i="1"/>
  <c r="EQ135" i="1"/>
  <c r="AB135" i="1"/>
  <c r="CN135" i="1"/>
  <c r="EZ135" i="1"/>
  <c r="AC135" i="1"/>
  <c r="CO135" i="1"/>
  <c r="FA135" i="1"/>
  <c r="BB135" i="1"/>
  <c r="EX135" i="1"/>
  <c r="CB135" i="1"/>
  <c r="GA135" i="1"/>
  <c r="CQ135" i="1"/>
  <c r="V135" i="1"/>
  <c r="GC135" i="1"/>
  <c r="FJ135" i="1"/>
  <c r="FK135" i="1"/>
  <c r="I135" i="1"/>
  <c r="AL135" i="1"/>
  <c r="EV135" i="1"/>
  <c r="AX135" i="1"/>
  <c r="EF135" i="1"/>
  <c r="BV135" i="1"/>
  <c r="K135" i="1"/>
  <c r="BW135" i="1"/>
  <c r="EI135" i="1"/>
  <c r="T135" i="1"/>
  <c r="CF135" i="1"/>
  <c r="ER135" i="1"/>
  <c r="U135" i="1"/>
  <c r="CG135" i="1"/>
  <c r="ES135" i="1"/>
  <c r="AN135" i="1"/>
  <c r="EM135" i="1"/>
  <c r="BN135" i="1"/>
  <c r="FM135" i="1"/>
  <c r="CC135" i="1"/>
  <c r="GB135" i="1"/>
  <c r="FF135" i="1"/>
  <c r="EP135" i="1"/>
  <c r="EG135" i="1"/>
  <c r="FR135" i="1"/>
  <c r="J135" i="1"/>
  <c r="CS135" i="1"/>
  <c r="FD135" i="1"/>
  <c r="R135" i="1"/>
  <c r="BZ135" i="1"/>
  <c r="AS135" i="1"/>
  <c r="CA135" i="1"/>
  <c r="DA135" i="1"/>
  <c r="Q135" i="1"/>
  <c r="BJ135" i="1"/>
  <c r="G135" i="1"/>
  <c r="BL135" i="1"/>
  <c r="AV135" i="1"/>
  <c r="FV135" i="1"/>
  <c r="EO135" i="1"/>
  <c r="DJ135" i="1"/>
  <c r="GH135" i="1"/>
  <c r="BP135" i="1"/>
  <c r="EC135" i="1"/>
  <c r="AO135" i="1"/>
  <c r="DR135" i="1"/>
  <c r="FT135" i="1"/>
  <c r="GK325" i="1" l="1"/>
  <c r="AS326" i="1"/>
  <c r="S326" i="1"/>
  <c r="FZ326" i="1"/>
  <c r="EC326" i="1"/>
  <c r="G326" i="1"/>
  <c r="FD326" i="1"/>
  <c r="CC326" i="1"/>
  <c r="ER326" i="1"/>
  <c r="AX326" i="1"/>
  <c r="CQ326" i="1"/>
  <c r="EZ326" i="1"/>
  <c r="DF326" i="1"/>
  <c r="BR326" i="1"/>
  <c r="EJ326" i="1"/>
  <c r="GN326" i="1" s="1"/>
  <c r="BD326" i="1"/>
  <c r="FW326" i="1"/>
  <c r="DN326" i="1"/>
  <c r="BI326" i="1"/>
  <c r="CL326" i="1"/>
  <c r="FV326" i="1"/>
  <c r="FA326" i="1"/>
  <c r="AF326" i="1"/>
  <c r="CS326" i="1"/>
  <c r="CF326" i="1"/>
  <c r="CN326" i="1"/>
  <c r="BX326" i="1"/>
  <c r="E326" i="1"/>
  <c r="DM326" i="1"/>
  <c r="GH326" i="1"/>
  <c r="T326" i="1"/>
  <c r="AB326" i="1"/>
  <c r="FS326" i="1"/>
  <c r="BC326" i="1"/>
  <c r="L326" i="1"/>
  <c r="GE326" i="1"/>
  <c r="BF326" i="1"/>
  <c r="BG326" i="1"/>
  <c r="AY326" i="1"/>
  <c r="BA326" i="1"/>
  <c r="AG326" i="1"/>
  <c r="AR326" i="1"/>
  <c r="EP326" i="1"/>
  <c r="DV326" i="1"/>
  <c r="AP326" i="1"/>
  <c r="BJ326" i="1"/>
  <c r="EV326" i="1"/>
  <c r="AU326" i="1"/>
  <c r="BQ326" i="1"/>
  <c r="BH326" i="1"/>
  <c r="DD326" i="1"/>
  <c r="J326" i="1"/>
  <c r="BN326" i="1"/>
  <c r="CB326" i="1"/>
  <c r="DJ326" i="1"/>
  <c r="DA326" i="1"/>
  <c r="FR326" i="1"/>
  <c r="EM326" i="1"/>
  <c r="EI326" i="1"/>
  <c r="GM326" i="1" s="1"/>
  <c r="I326" i="1"/>
  <c r="EX326" i="1"/>
  <c r="EQ326" i="1"/>
  <c r="EH326" i="1"/>
  <c r="GL326" i="1" s="1"/>
  <c r="DY326" i="1"/>
  <c r="EA326" i="1"/>
  <c r="EW326" i="1"/>
  <c r="AE326" i="1"/>
  <c r="BT326" i="1"/>
  <c r="N326" i="1"/>
  <c r="DL326" i="1"/>
  <c r="K326" i="1"/>
  <c r="CX326" i="1"/>
  <c r="BP326" i="1"/>
  <c r="FM326" i="1"/>
  <c r="GA326" i="1"/>
  <c r="FB326" i="1"/>
  <c r="Y326" i="1"/>
  <c r="CR326" i="1"/>
  <c r="Q326" i="1"/>
  <c r="AL326" i="1"/>
  <c r="EO326" i="1"/>
  <c r="CA326" i="1"/>
  <c r="EG326" i="1"/>
  <c r="AN326" i="1"/>
  <c r="BW326" i="1"/>
  <c r="FK326" i="1"/>
  <c r="BB326" i="1"/>
  <c r="CE326" i="1"/>
  <c r="DH326" i="1"/>
  <c r="Z326" i="1"/>
  <c r="BO326" i="1"/>
  <c r="BE326" i="1"/>
  <c r="FX326" i="1"/>
  <c r="CJ326" i="1"/>
  <c r="DQ326" i="1"/>
  <c r="FO326" i="1"/>
  <c r="DP326" i="1"/>
  <c r="FJ326" i="1"/>
  <c r="DW326" i="1"/>
  <c r="AV326" i="1"/>
  <c r="BZ326" i="1"/>
  <c r="FF326" i="1"/>
  <c r="CG326" i="1"/>
  <c r="BV326" i="1"/>
  <c r="GC326" i="1"/>
  <c r="CO326" i="1"/>
  <c r="GI326" i="1"/>
  <c r="EL326" i="1"/>
  <c r="BY326" i="1"/>
  <c r="AW326" i="1"/>
  <c r="CZ326" i="1"/>
  <c r="DI326" i="1"/>
  <c r="AD326" i="1"/>
  <c r="CD326" i="1"/>
  <c r="AQ326" i="1"/>
  <c r="FQ326" i="1"/>
  <c r="FT326" i="1"/>
  <c r="ES326" i="1"/>
  <c r="EK326" i="1"/>
  <c r="DC326" i="1"/>
  <c r="DR326" i="1"/>
  <c r="AO326" i="1"/>
  <c r="BL326" i="1"/>
  <c r="R326" i="1"/>
  <c r="GB326" i="1"/>
  <c r="U326" i="1"/>
  <c r="EF326" i="1"/>
  <c r="V326" i="1"/>
  <c r="AC326" i="1"/>
  <c r="FU326" i="1"/>
  <c r="FN326" i="1"/>
  <c r="M326" i="1"/>
  <c r="CI326" i="1"/>
  <c r="GF326" i="1"/>
  <c r="FC326" i="1"/>
  <c r="GG326" i="1"/>
  <c r="DO326" i="1"/>
  <c r="EE326" i="1"/>
  <c r="DE326" i="1"/>
  <c r="AI326" i="1"/>
  <c r="GD326" i="1"/>
  <c r="FI326" i="1"/>
  <c r="AA326" i="1"/>
  <c r="EU326" i="1"/>
  <c r="CK326" i="1"/>
  <c r="DX326" i="1"/>
  <c r="W326" i="1"/>
  <c r="CW326" i="1"/>
  <c r="BU326" i="1"/>
  <c r="CH326" i="1"/>
  <c r="BK326" i="1"/>
  <c r="X326" i="1"/>
  <c r="AM326" i="1"/>
  <c r="AK326" i="1"/>
  <c r="ET326" i="1"/>
  <c r="DZ326" i="1"/>
  <c r="ED326" i="1"/>
  <c r="FE326" i="1"/>
  <c r="FP326" i="1"/>
  <c r="DG326" i="1"/>
  <c r="DB326" i="1"/>
  <c r="FH326" i="1"/>
  <c r="CY326" i="1"/>
  <c r="DU326" i="1"/>
  <c r="P326" i="1"/>
  <c r="F326" i="1"/>
  <c r="CV326" i="1"/>
  <c r="EN326" i="1"/>
  <c r="DT326" i="1"/>
  <c r="FY326" i="1"/>
  <c r="BS326" i="1"/>
  <c r="CP326" i="1"/>
  <c r="AJ326" i="1"/>
  <c r="O326" i="1"/>
  <c r="DK326" i="1"/>
  <c r="AZ326" i="1"/>
  <c r="AT326" i="1"/>
  <c r="FG326" i="1"/>
  <c r="AH326" i="1"/>
  <c r="FL326" i="1"/>
  <c r="EY326" i="1"/>
  <c r="EB326" i="1"/>
  <c r="CU326" i="1"/>
  <c r="H326" i="1"/>
  <c r="BM326" i="1"/>
  <c r="CM326" i="1"/>
  <c r="DS326" i="1"/>
  <c r="CT326" i="1"/>
  <c r="X136" i="1"/>
  <c r="CJ136" i="1"/>
  <c r="EV136" i="1"/>
  <c r="AG136" i="1"/>
  <c r="CS136" i="1"/>
  <c r="FE136" i="1"/>
  <c r="AP136" i="1"/>
  <c r="DB136" i="1"/>
  <c r="FN136" i="1"/>
  <c r="BR136" i="1"/>
  <c r="FQ136" i="1"/>
  <c r="CG136" i="1"/>
  <c r="GF136" i="1"/>
  <c r="CV136" i="1"/>
  <c r="O136" i="1"/>
  <c r="FY136" i="1"/>
  <c r="FI136" i="1"/>
  <c r="FO136" i="1"/>
  <c r="M136" i="1"/>
  <c r="AR136" i="1"/>
  <c r="EA136" i="1"/>
  <c r="CE136" i="1"/>
  <c r="EZ136" i="1"/>
  <c r="FK136" i="1"/>
  <c r="CR136" i="1"/>
  <c r="AO136" i="1"/>
  <c r="AX136" i="1"/>
  <c r="FV136" i="1"/>
  <c r="CF136" i="1"/>
  <c r="CU136" i="1"/>
  <c r="AL136" i="1"/>
  <c r="FZ136" i="1"/>
  <c r="AQ136" i="1"/>
  <c r="GA136" i="1"/>
  <c r="DD136" i="1"/>
  <c r="AN136" i="1"/>
  <c r="FL136" i="1"/>
  <c r="DI136" i="1"/>
  <c r="BF136" i="1"/>
  <c r="GD136" i="1"/>
  <c r="G136" i="1"/>
  <c r="V136" i="1"/>
  <c r="DU136" i="1"/>
  <c r="AM136" i="1"/>
  <c r="E136" i="1"/>
  <c r="BP136" i="1"/>
  <c r="AA136" i="1"/>
  <c r="DK136" i="1"/>
  <c r="BD136" i="1"/>
  <c r="GB136" i="1"/>
  <c r="DY136" i="1"/>
  <c r="BV136" i="1"/>
  <c r="T136" i="1"/>
  <c r="AI136" i="1"/>
  <c r="AU136" i="1"/>
  <c r="CW136" i="1"/>
  <c r="BK136" i="1"/>
  <c r="DV136" i="1"/>
  <c r="EB136" i="1"/>
  <c r="FJ136" i="1"/>
  <c r="AV136" i="1"/>
  <c r="DH136" i="1"/>
  <c r="FT136" i="1"/>
  <c r="BE136" i="1"/>
  <c r="DQ136" i="1"/>
  <c r="GC136" i="1"/>
  <c r="BN136" i="1"/>
  <c r="DZ136" i="1"/>
  <c r="F136" i="1"/>
  <c r="DE136" i="1"/>
  <c r="U136" i="1"/>
  <c r="DT136" i="1"/>
  <c r="AJ136" i="1"/>
  <c r="EI136" i="1"/>
  <c r="BZ136" i="1"/>
  <c r="BJ136" i="1"/>
  <c r="AD136" i="1"/>
  <c r="BO136" i="1"/>
  <c r="CO136" i="1"/>
  <c r="DW136" i="1"/>
  <c r="BY136" i="1"/>
  <c r="AC136" i="1"/>
  <c r="FA136" i="1"/>
  <c r="A137" i="1"/>
  <c r="BL136" i="1"/>
  <c r="DX136" i="1"/>
  <c r="I136" i="1"/>
  <c r="BU136" i="1"/>
  <c r="EG136" i="1"/>
  <c r="R136" i="1"/>
  <c r="CD136" i="1"/>
  <c r="EP136" i="1"/>
  <c r="AE136" i="1"/>
  <c r="ED136" i="1"/>
  <c r="AT136" i="1"/>
  <c r="ES136" i="1"/>
  <c r="BI136" i="1"/>
  <c r="FH136" i="1"/>
  <c r="DN136" i="1"/>
  <c r="CX136" i="1"/>
  <c r="CM136" i="1"/>
  <c r="DM136" i="1"/>
  <c r="EU136" i="1"/>
  <c r="FX136" i="1"/>
  <c r="GH136" i="1"/>
  <c r="EJ136" i="1"/>
  <c r="BA136" i="1"/>
  <c r="H136" i="1"/>
  <c r="BT136" i="1"/>
  <c r="EF136" i="1"/>
  <c r="Q136" i="1"/>
  <c r="CC136" i="1"/>
  <c r="EO136" i="1"/>
  <c r="Z136" i="1"/>
  <c r="CL136" i="1"/>
  <c r="EX136" i="1"/>
  <c r="AS136" i="1"/>
  <c r="ER136" i="1"/>
  <c r="BH136" i="1"/>
  <c r="FG136" i="1"/>
  <c r="BW136" i="1"/>
  <c r="FS136" i="1"/>
  <c r="EK136" i="1"/>
  <c r="DO136" i="1"/>
  <c r="DL136" i="1"/>
  <c r="EQ136" i="1"/>
  <c r="FW136" i="1"/>
  <c r="W136" i="1"/>
  <c r="D136" i="1"/>
  <c r="AY136" i="1"/>
  <c r="BB136" i="1"/>
  <c r="P136" i="1"/>
  <c r="CB136" i="1"/>
  <c r="EN136" i="1"/>
  <c r="Y136" i="1"/>
  <c r="CK136" i="1"/>
  <c r="EW136" i="1"/>
  <c r="AH136" i="1"/>
  <c r="CT136" i="1"/>
  <c r="FF136" i="1"/>
  <c r="BG136" i="1"/>
  <c r="FC136" i="1"/>
  <c r="BS136" i="1"/>
  <c r="FR136" i="1"/>
  <c r="CH136" i="1"/>
  <c r="GG136" i="1"/>
  <c r="FB136" i="1"/>
  <c r="EL136" i="1"/>
  <c r="EM136" i="1"/>
  <c r="FP136" i="1"/>
  <c r="N136" i="1"/>
  <c r="BX136" i="1"/>
  <c r="AB136" i="1"/>
  <c r="CY136" i="1"/>
  <c r="DC136" i="1"/>
  <c r="AF136" i="1"/>
  <c r="FD136" i="1"/>
  <c r="DA136" i="1"/>
  <c r="FM136" i="1"/>
  <c r="DJ136" i="1"/>
  <c r="GE136" i="1"/>
  <c r="K136" i="1"/>
  <c r="DG136" i="1"/>
  <c r="S136" i="1"/>
  <c r="L136" i="1"/>
  <c r="BQ136" i="1"/>
  <c r="EC136" i="1"/>
  <c r="AZ136" i="1"/>
  <c r="CZ136" i="1"/>
  <c r="AW136" i="1"/>
  <c r="FU136" i="1"/>
  <c r="DR136" i="1"/>
  <c r="CQ136" i="1"/>
  <c r="DF136" i="1"/>
  <c r="BC136" i="1"/>
  <c r="AK136" i="1"/>
  <c r="CP136" i="1"/>
  <c r="GI136" i="1"/>
  <c r="B136" i="1"/>
  <c r="DP136" i="1"/>
  <c r="BM136" i="1"/>
  <c r="J136" i="1"/>
  <c r="EH136" i="1"/>
  <c r="DS136" i="1"/>
  <c r="EE136" i="1"/>
  <c r="ET136" i="1"/>
  <c r="CA136" i="1"/>
  <c r="CN136" i="1"/>
  <c r="EY136" i="1"/>
  <c r="CI136" i="1"/>
  <c r="GK326" i="1" l="1"/>
  <c r="CP327" i="1"/>
  <c r="EY327" i="1"/>
  <c r="CH327" i="1"/>
  <c r="DS327" i="1"/>
  <c r="AK327" i="1"/>
  <c r="AZ327" i="1"/>
  <c r="GI327" i="1"/>
  <c r="GE327" i="1"/>
  <c r="EW327" i="1"/>
  <c r="EH327" i="1"/>
  <c r="ET327" i="1"/>
  <c r="CZ327" i="1"/>
  <c r="AB327" i="1"/>
  <c r="CI327" i="1"/>
  <c r="J327" i="1"/>
  <c r="DF327" i="1"/>
  <c r="BQ327" i="1"/>
  <c r="DA327" i="1"/>
  <c r="FP327" i="1"/>
  <c r="FC327" i="1"/>
  <c r="EE327" i="1"/>
  <c r="BM327" i="1"/>
  <c r="CN327" i="1"/>
  <c r="EN327" i="1"/>
  <c r="EQ327" i="1"/>
  <c r="ER327" i="1"/>
  <c r="CQ327" i="1"/>
  <c r="L327" i="1"/>
  <c r="FD327" i="1"/>
  <c r="EM327" i="1"/>
  <c r="BG327" i="1"/>
  <c r="CB327" i="1"/>
  <c r="DL327" i="1"/>
  <c r="AS327" i="1"/>
  <c r="BT327" i="1"/>
  <c r="CM327" i="1"/>
  <c r="AE327" i="1"/>
  <c r="BL327" i="1"/>
  <c r="AD327" i="1"/>
  <c r="F327" i="1"/>
  <c r="AV327" i="1"/>
  <c r="T327" i="1"/>
  <c r="E327" i="1"/>
  <c r="FL327" i="1"/>
  <c r="CF327" i="1"/>
  <c r="EA327" i="1"/>
  <c r="GF327" i="1"/>
  <c r="CS327" i="1"/>
  <c r="DP327" i="1"/>
  <c r="DR327" i="1"/>
  <c r="S327" i="1"/>
  <c r="AF327" i="1"/>
  <c r="EL327" i="1"/>
  <c r="FF327" i="1"/>
  <c r="P327" i="1"/>
  <c r="DO327" i="1"/>
  <c r="EX327" i="1"/>
  <c r="H327" i="1"/>
  <c r="CX327" i="1"/>
  <c r="EP327" i="1"/>
  <c r="BJ327" i="1"/>
  <c r="DZ327" i="1"/>
  <c r="FJ327" i="1"/>
  <c r="BV327" i="1"/>
  <c r="AM327" i="1"/>
  <c r="AN327" i="1"/>
  <c r="FV327" i="1"/>
  <c r="AR327" i="1"/>
  <c r="CG327" i="1"/>
  <c r="AG327" i="1"/>
  <c r="CA327" i="1"/>
  <c r="FU327" i="1"/>
  <c r="DG327" i="1"/>
  <c r="DC327" i="1"/>
  <c r="FB327" i="1"/>
  <c r="CT327" i="1"/>
  <c r="BB327" i="1"/>
  <c r="EK327" i="1"/>
  <c r="GN327" i="1" s="1"/>
  <c r="CL327" i="1"/>
  <c r="BA327" i="1"/>
  <c r="DN327" i="1"/>
  <c r="CD327" i="1"/>
  <c r="FA327" i="1"/>
  <c r="BZ327" i="1"/>
  <c r="BN327" i="1"/>
  <c r="EB327" i="1"/>
  <c r="DY327" i="1"/>
  <c r="DU327" i="1"/>
  <c r="DD327" i="1"/>
  <c r="AX327" i="1"/>
  <c r="M327" i="1"/>
  <c r="FQ327" i="1"/>
  <c r="EV327" i="1"/>
  <c r="AW327" i="1"/>
  <c r="K327" i="1"/>
  <c r="CY327" i="1"/>
  <c r="GG327" i="1"/>
  <c r="AH327" i="1"/>
  <c r="AY327" i="1"/>
  <c r="FS327" i="1"/>
  <c r="Z327" i="1"/>
  <c r="EJ327" i="1"/>
  <c r="GM327" i="1" s="1"/>
  <c r="FH327" i="1"/>
  <c r="R327" i="1"/>
  <c r="AC327" i="1"/>
  <c r="EI327" i="1"/>
  <c r="GL327" i="1" s="1"/>
  <c r="GC327" i="1"/>
  <c r="DV327" i="1"/>
  <c r="GB327" i="1"/>
  <c r="V327" i="1"/>
  <c r="GA327" i="1"/>
  <c r="AO327" i="1"/>
  <c r="FO327" i="1"/>
  <c r="BR327" i="1"/>
  <c r="CJ327" i="1"/>
  <c r="BW327" i="1"/>
  <c r="EO327" i="1"/>
  <c r="GH327" i="1"/>
  <c r="BI327" i="1"/>
  <c r="EG327" i="1"/>
  <c r="BY327" i="1"/>
  <c r="AJ327" i="1"/>
  <c r="DQ327" i="1"/>
  <c r="BK327" i="1"/>
  <c r="BD327" i="1"/>
  <c r="G327" i="1"/>
  <c r="AQ327" i="1"/>
  <c r="CR327" i="1"/>
  <c r="FI327" i="1"/>
  <c r="FN327" i="1"/>
  <c r="X327" i="1"/>
  <c r="DJ327" i="1"/>
  <c r="BX327" i="1"/>
  <c r="FR327" i="1"/>
  <c r="CK327" i="1"/>
  <c r="W327" i="1"/>
  <c r="FG327" i="1"/>
  <c r="CC327" i="1"/>
  <c r="FX327" i="1"/>
  <c r="ES327" i="1"/>
  <c r="BU327" i="1"/>
  <c r="DW327" i="1"/>
  <c r="DT327" i="1"/>
  <c r="BE327" i="1"/>
  <c r="CW327" i="1"/>
  <c r="DK327" i="1"/>
  <c r="GD327" i="1"/>
  <c r="FZ327" i="1"/>
  <c r="FK327" i="1"/>
  <c r="FY327" i="1"/>
  <c r="DB327" i="1"/>
  <c r="BC327" i="1"/>
  <c r="EC327" i="1"/>
  <c r="FM327" i="1"/>
  <c r="N327" i="1"/>
  <c r="BS327" i="1"/>
  <c r="Y327" i="1"/>
  <c r="FW327" i="1"/>
  <c r="BH327" i="1"/>
  <c r="Q327" i="1"/>
  <c r="EU327" i="1"/>
  <c r="AT327" i="1"/>
  <c r="I327" i="1"/>
  <c r="CO327" i="1"/>
  <c r="U327" i="1"/>
  <c r="FT327" i="1"/>
  <c r="AU327" i="1"/>
  <c r="AA327" i="1"/>
  <c r="BF327" i="1"/>
  <c r="AL327" i="1"/>
  <c r="EZ327" i="1"/>
  <c r="O327" i="1"/>
  <c r="AP327" i="1"/>
  <c r="EF327" i="1"/>
  <c r="DM327" i="1"/>
  <c r="ED327" i="1"/>
  <c r="DX327" i="1"/>
  <c r="BO327" i="1"/>
  <c r="DE327" i="1"/>
  <c r="DH327" i="1"/>
  <c r="AI327" i="1"/>
  <c r="BP327" i="1"/>
  <c r="DI327" i="1"/>
  <c r="CU327" i="1"/>
  <c r="CE327" i="1"/>
  <c r="CV327" i="1"/>
  <c r="FE327" i="1"/>
  <c r="AC137" i="1"/>
  <c r="CO137" i="1"/>
  <c r="FA137" i="1"/>
  <c r="AD137" i="1"/>
  <c r="CP137" i="1"/>
  <c r="FB137" i="1"/>
  <c r="AE137" i="1"/>
  <c r="CQ137" i="1"/>
  <c r="FC137" i="1"/>
  <c r="AX137" i="1"/>
  <c r="EW137" i="1"/>
  <c r="BX137" i="1"/>
  <c r="FW137" i="1"/>
  <c r="DA137" i="1"/>
  <c r="Q137" i="1"/>
  <c r="FU137" i="1"/>
  <c r="FE137" i="1"/>
  <c r="FP137" i="1"/>
  <c r="S137" i="1"/>
  <c r="AV137" i="1"/>
  <c r="FF137" i="1"/>
  <c r="H137" i="1"/>
  <c r="CE137" i="1"/>
  <c r="EO137" i="1"/>
  <c r="AK137" i="1"/>
  <c r="CW137" i="1"/>
  <c r="FI137" i="1"/>
  <c r="AL137" i="1"/>
  <c r="CX137" i="1"/>
  <c r="FJ137" i="1"/>
  <c r="AM137" i="1"/>
  <c r="CY137" i="1"/>
  <c r="FK137" i="1"/>
  <c r="BL137" i="1"/>
  <c r="FH137" i="1"/>
  <c r="CL137" i="1"/>
  <c r="P137" i="1"/>
  <c r="DL137" i="1"/>
  <c r="AH137" i="1"/>
  <c r="R137" i="1"/>
  <c r="GB137" i="1"/>
  <c r="J137" i="1"/>
  <c r="AR137" i="1"/>
  <c r="BU137" i="1"/>
  <c r="BD137" i="1"/>
  <c r="BH137" i="1"/>
  <c r="CF137" i="1"/>
  <c r="GF137" i="1"/>
  <c r="BF137" i="1"/>
  <c r="BP137" i="1"/>
  <c r="CU137" i="1"/>
  <c r="FG137" i="1"/>
  <c r="EF137" i="1"/>
  <c r="BQ137" i="1"/>
  <c r="BR137" i="1"/>
  <c r="G137" i="1"/>
  <c r="EE137" i="1"/>
  <c r="DJ137" i="1"/>
  <c r="EJ137" i="1"/>
  <c r="FM137" i="1"/>
  <c r="CT137" i="1"/>
  <c r="DS137" i="1"/>
  <c r="GD137" i="1"/>
  <c r="CD137" i="1"/>
  <c r="M137" i="1"/>
  <c r="EK137" i="1"/>
  <c r="BZ137" i="1"/>
  <c r="O137" i="1"/>
  <c r="EM137" i="1"/>
  <c r="AY137" i="1"/>
  <c r="CB137" i="1"/>
  <c r="EG137" i="1"/>
  <c r="DR137" i="1"/>
  <c r="ER137" i="1"/>
  <c r="AW137" i="1"/>
  <c r="EB137" i="1"/>
  <c r="U137" i="1"/>
  <c r="V137" i="1"/>
  <c r="ET137" i="1"/>
  <c r="CI137" i="1"/>
  <c r="AJ137" i="1"/>
  <c r="EI137" i="1"/>
  <c r="FL137" i="1"/>
  <c r="B137" i="1"/>
  <c r="EH137" i="1"/>
  <c r="FT137" i="1"/>
  <c r="DC137" i="1"/>
  <c r="GE137" i="1"/>
  <c r="AG137" i="1"/>
  <c r="AS137" i="1"/>
  <c r="DE137" i="1"/>
  <c r="FQ137" i="1"/>
  <c r="AT137" i="1"/>
  <c r="DF137" i="1"/>
  <c r="FR137" i="1"/>
  <c r="AU137" i="1"/>
  <c r="DG137" i="1"/>
  <c r="FS137" i="1"/>
  <c r="BW137" i="1"/>
  <c r="FV137" i="1"/>
  <c r="CZ137" i="1"/>
  <c r="AA137" i="1"/>
  <c r="DZ137" i="1"/>
  <c r="BE137" i="1"/>
  <c r="AI137" i="1"/>
  <c r="I137" i="1"/>
  <c r="AQ137" i="1"/>
  <c r="BT137" i="1"/>
  <c r="DB137" i="1"/>
  <c r="DD137" i="1"/>
  <c r="DI137" i="1"/>
  <c r="CJ137" i="1"/>
  <c r="BA137" i="1"/>
  <c r="DM137" i="1"/>
  <c r="FY137" i="1"/>
  <c r="BB137" i="1"/>
  <c r="DN137" i="1"/>
  <c r="FZ137" i="1"/>
  <c r="BC137" i="1"/>
  <c r="DO137" i="1"/>
  <c r="GA137" i="1"/>
  <c r="CK137" i="1"/>
  <c r="L137" i="1"/>
  <c r="DK137" i="1"/>
  <c r="AO137" i="1"/>
  <c r="EN137" i="1"/>
  <c r="BV137" i="1"/>
  <c r="AP137" i="1"/>
  <c r="EA137" i="1"/>
  <c r="FO137" i="1"/>
  <c r="E137" i="1"/>
  <c r="EC137" i="1"/>
  <c r="F137" i="1"/>
  <c r="ED137" i="1"/>
  <c r="BS137" i="1"/>
  <c r="K137" i="1"/>
  <c r="AN137" i="1"/>
  <c r="BN137" i="1"/>
  <c r="DP137" i="1"/>
  <c r="CN137" i="1"/>
  <c r="EV137" i="1"/>
  <c r="DH137" i="1"/>
  <c r="EP137" i="1"/>
  <c r="BY137" i="1"/>
  <c r="N137" i="1"/>
  <c r="EL137" i="1"/>
  <c r="CA137" i="1"/>
  <c r="Y137" i="1"/>
  <c r="DX137" i="1"/>
  <c r="EX137" i="1"/>
  <c r="FX137" i="1"/>
  <c r="DQ137" i="1"/>
  <c r="GC137" i="1"/>
  <c r="FN137" i="1"/>
  <c r="AF137" i="1"/>
  <c r="CG137" i="1"/>
  <c r="ES137" i="1"/>
  <c r="CH137" i="1"/>
  <c r="W137" i="1"/>
  <c r="EU137" i="1"/>
  <c r="BM137" i="1"/>
  <c r="CM137" i="1"/>
  <c r="FD137" i="1"/>
  <c r="EQ137" i="1"/>
  <c r="T137" i="1"/>
  <c r="D137" i="1"/>
  <c r="A138" i="1"/>
  <c r="BI137" i="1"/>
  <c r="DU137" i="1"/>
  <c r="GG137" i="1"/>
  <c r="BJ137" i="1"/>
  <c r="DV137" i="1"/>
  <c r="GH137" i="1"/>
  <c r="BK137" i="1"/>
  <c r="DW137" i="1"/>
  <c r="GI137" i="1"/>
  <c r="CV137" i="1"/>
  <c r="Z137" i="1"/>
  <c r="DY137" i="1"/>
  <c r="AZ137" i="1"/>
  <c r="EY137" i="1"/>
  <c r="CS137" i="1"/>
  <c r="CC137" i="1"/>
  <c r="BO137" i="1"/>
  <c r="CR137" i="1"/>
  <c r="DT137" i="1"/>
  <c r="EZ137" i="1"/>
  <c r="BG137" i="1"/>
  <c r="X137" i="1"/>
  <c r="AB137" i="1"/>
  <c r="GK327" i="1" l="1"/>
  <c r="EZ328" i="1"/>
  <c r="Z328" i="1"/>
  <c r="DT328" i="1"/>
  <c r="CV328" i="1"/>
  <c r="CR328" i="1"/>
  <c r="AB328" i="1"/>
  <c r="BK328" i="1"/>
  <c r="X328" i="1"/>
  <c r="CS328" i="1"/>
  <c r="BG328" i="1"/>
  <c r="GG328" i="1"/>
  <c r="CM328" i="1"/>
  <c r="FN328" i="1"/>
  <c r="DU328" i="1"/>
  <c r="BM328" i="1"/>
  <c r="GC328" i="1"/>
  <c r="N328" i="1"/>
  <c r="AN328" i="1"/>
  <c r="EA328" i="1"/>
  <c r="GA328" i="1"/>
  <c r="BA328" i="1"/>
  <c r="AI328" i="1"/>
  <c r="DG328" i="1"/>
  <c r="AG328" i="1"/>
  <c r="AJ328" i="1"/>
  <c r="DR328" i="1"/>
  <c r="M328" i="1"/>
  <c r="EE328" i="1"/>
  <c r="BF328" i="1"/>
  <c r="GB328" i="1"/>
  <c r="FK328" i="1"/>
  <c r="AK328" i="1"/>
  <c r="FE328" i="1"/>
  <c r="FC328" i="1"/>
  <c r="AC328" i="1"/>
  <c r="BO328" i="1"/>
  <c r="CC328" i="1"/>
  <c r="EY328" i="1"/>
  <c r="AZ328" i="1"/>
  <c r="DW328" i="1"/>
  <c r="W328" i="1"/>
  <c r="FX328" i="1"/>
  <c r="EP328" i="1"/>
  <c r="BS328" i="1"/>
  <c r="BV328" i="1"/>
  <c r="BC328" i="1"/>
  <c r="DI328" i="1"/>
  <c r="DZ328" i="1"/>
  <c r="FR328" i="1"/>
  <c r="DC328" i="1"/>
  <c r="ET328" i="1"/>
  <c r="CB328" i="1"/>
  <c r="GD328" i="1"/>
  <c r="BR328" i="1"/>
  <c r="CF328" i="1"/>
  <c r="AH328" i="1"/>
  <c r="AM328" i="1"/>
  <c r="CE328" i="1"/>
  <c r="Q328" i="1"/>
  <c r="AE328" i="1"/>
  <c r="CH328" i="1"/>
  <c r="EX328" i="1"/>
  <c r="DH328" i="1"/>
  <c r="ED328" i="1"/>
  <c r="EN328" i="1"/>
  <c r="FZ328" i="1"/>
  <c r="DD328" i="1"/>
  <c r="AA328" i="1"/>
  <c r="DF328" i="1"/>
  <c r="FT328" i="1"/>
  <c r="V328" i="1"/>
  <c r="AY328" i="1"/>
  <c r="DS328" i="1"/>
  <c r="BQ328" i="1"/>
  <c r="BH328" i="1"/>
  <c r="DL328" i="1"/>
  <c r="FJ328" i="1"/>
  <c r="H328" i="1"/>
  <c r="DA328" i="1"/>
  <c r="FB328" i="1"/>
  <c r="GH328" i="1"/>
  <c r="T328" i="1"/>
  <c r="ES328" i="1"/>
  <c r="DX328" i="1"/>
  <c r="EV328" i="1"/>
  <c r="F328" i="1"/>
  <c r="AO328" i="1"/>
  <c r="DN328" i="1"/>
  <c r="DB328" i="1"/>
  <c r="CZ328" i="1"/>
  <c r="AT328" i="1"/>
  <c r="EH328" i="1"/>
  <c r="U328" i="1"/>
  <c r="EM328" i="1"/>
  <c r="CT328" i="1"/>
  <c r="EF328" i="1"/>
  <c r="BD328" i="1"/>
  <c r="P328" i="1"/>
  <c r="CX328" i="1"/>
  <c r="FF328" i="1"/>
  <c r="FW328" i="1"/>
  <c r="CP328" i="1"/>
  <c r="DV328" i="1"/>
  <c r="EQ328" i="1"/>
  <c r="CG328" i="1"/>
  <c r="Y328" i="1"/>
  <c r="CN328" i="1"/>
  <c r="EC328" i="1"/>
  <c r="DK328" i="1"/>
  <c r="BB328" i="1"/>
  <c r="BT328" i="1"/>
  <c r="FV328" i="1"/>
  <c r="FQ328" i="1"/>
  <c r="EB328" i="1"/>
  <c r="O328" i="1"/>
  <c r="FM328" i="1"/>
  <c r="FG328" i="1"/>
  <c r="BU328" i="1"/>
  <c r="CL328" i="1"/>
  <c r="AL328" i="1"/>
  <c r="AV328" i="1"/>
  <c r="BX328" i="1"/>
  <c r="AD328" i="1"/>
  <c r="DY328" i="1"/>
  <c r="BJ328" i="1"/>
  <c r="FD328" i="1"/>
  <c r="AF328" i="1"/>
  <c r="CA328" i="1"/>
  <c r="DP328" i="1"/>
  <c r="E328" i="1"/>
  <c r="L328" i="1"/>
  <c r="FY328" i="1"/>
  <c r="AQ328" i="1"/>
  <c r="BW328" i="1"/>
  <c r="DE328" i="1"/>
  <c r="FL328" i="1"/>
  <c r="AW328" i="1"/>
  <c r="BZ328" i="1"/>
  <c r="EJ328" i="1"/>
  <c r="GL328" i="1" s="1"/>
  <c r="CU328" i="1"/>
  <c r="AR328" i="1"/>
  <c r="FH328" i="1"/>
  <c r="FI328" i="1"/>
  <c r="S328" i="1"/>
  <c r="EW328" i="1"/>
  <c r="FA328" i="1"/>
  <c r="EL328" i="1"/>
  <c r="GN328" i="1" s="1"/>
  <c r="BN328" i="1"/>
  <c r="FO328" i="1"/>
  <c r="CK328" i="1"/>
  <c r="DM328" i="1"/>
  <c r="I328" i="1"/>
  <c r="FS328" i="1"/>
  <c r="AS328" i="1"/>
  <c r="EI328" i="1"/>
  <c r="ER328" i="1"/>
  <c r="EK328" i="1"/>
  <c r="GM328" i="1" s="1"/>
  <c r="DJ328" i="1"/>
  <c r="BP328" i="1"/>
  <c r="J328" i="1"/>
  <c r="BL328" i="1"/>
  <c r="CW328" i="1"/>
  <c r="FP328" i="1"/>
  <c r="AX328" i="1"/>
  <c r="CO328" i="1"/>
  <c r="GI328" i="1"/>
  <c r="BI328" i="1"/>
  <c r="EU328" i="1"/>
  <c r="DQ328" i="1"/>
  <c r="BY328" i="1"/>
  <c r="K328" i="1"/>
  <c r="AP328" i="1"/>
  <c r="DO328" i="1"/>
  <c r="CJ328" i="1"/>
  <c r="BE328" i="1"/>
  <c r="AU328" i="1"/>
  <c r="GE328" i="1"/>
  <c r="CI328" i="1"/>
  <c r="EG328" i="1"/>
  <c r="CD328" i="1"/>
  <c r="G328" i="1"/>
  <c r="GF328" i="1"/>
  <c r="R328" i="1"/>
  <c r="CY328" i="1"/>
  <c r="EO328" i="1"/>
  <c r="FU328" i="1"/>
  <c r="CQ328" i="1"/>
  <c r="R138" i="1"/>
  <c r="CD138" i="1"/>
  <c r="EP138" i="1"/>
  <c r="AA138" i="1"/>
  <c r="CM138" i="1"/>
  <c r="EY138" i="1"/>
  <c r="AJ138" i="1"/>
  <c r="CV138" i="1"/>
  <c r="FH138" i="1"/>
  <c r="BC138" i="1"/>
  <c r="FB138" i="1"/>
  <c r="BR138" i="1"/>
  <c r="FQ138" i="1"/>
  <c r="CG138" i="1"/>
  <c r="GC138" i="1"/>
  <c r="CH138" i="1"/>
  <c r="BL138" i="1"/>
  <c r="AV138" i="1"/>
  <c r="X138" i="1"/>
  <c r="Y138" i="1"/>
  <c r="AL138" i="1"/>
  <c r="D138" i="1"/>
  <c r="EL138" i="1"/>
  <c r="EG138" i="1"/>
  <c r="Z138" i="1"/>
  <c r="CL138" i="1"/>
  <c r="EX138" i="1"/>
  <c r="AI138" i="1"/>
  <c r="CU138" i="1"/>
  <c r="FG138" i="1"/>
  <c r="AR138" i="1"/>
  <c r="DD138" i="1"/>
  <c r="FP138" i="1"/>
  <c r="BQ138" i="1"/>
  <c r="FM138" i="1"/>
  <c r="CC138" i="1"/>
  <c r="GB138" i="1"/>
  <c r="CR138" i="1"/>
  <c r="M138" i="1"/>
  <c r="CY138" i="1"/>
  <c r="CI138" i="1"/>
  <c r="BM138" i="1"/>
  <c r="AW138" i="1"/>
  <c r="BU138" i="1"/>
  <c r="BZ138" i="1"/>
  <c r="BA138" i="1"/>
  <c r="BI138" i="1"/>
  <c r="FZ138" i="1"/>
  <c r="DF138" i="1"/>
  <c r="DN138" i="1"/>
  <c r="H138" i="1"/>
  <c r="FN138" i="1"/>
  <c r="FW138" i="1"/>
  <c r="GF138" i="1"/>
  <c r="F138" i="1"/>
  <c r="DQ138" i="1"/>
  <c r="EM138" i="1"/>
  <c r="CK138" i="1"/>
  <c r="EF138" i="1"/>
  <c r="AX138" i="1"/>
  <c r="BG138" i="1"/>
  <c r="BP138" i="1"/>
  <c r="DA138" i="1"/>
  <c r="AF138" i="1"/>
  <c r="FJ138" i="1"/>
  <c r="DH138" i="1"/>
  <c r="FT138" i="1"/>
  <c r="BF138" i="1"/>
  <c r="DR138" i="1"/>
  <c r="GD138" i="1"/>
  <c r="BO138" i="1"/>
  <c r="EA138" i="1"/>
  <c r="L138" i="1"/>
  <c r="BX138" i="1"/>
  <c r="EJ138" i="1"/>
  <c r="P138" i="1"/>
  <c r="DO138" i="1"/>
  <c r="AE138" i="1"/>
  <c r="ED138" i="1"/>
  <c r="AT138" i="1"/>
  <c r="ES138" i="1"/>
  <c r="O138" i="1"/>
  <c r="GG138" i="1"/>
  <c r="FK138" i="1"/>
  <c r="EU138" i="1"/>
  <c r="DY138" i="1"/>
  <c r="BY138" i="1"/>
  <c r="CA138" i="1"/>
  <c r="I138" i="1"/>
  <c r="CW138" i="1"/>
  <c r="T138" i="1"/>
  <c r="AD138" i="1"/>
  <c r="AS138" i="1"/>
  <c r="BE138" i="1"/>
  <c r="AN138" i="1"/>
  <c r="GH138" i="1"/>
  <c r="EV138" i="1"/>
  <c r="DU138" i="1"/>
  <c r="CS138" i="1"/>
  <c r="AH138" i="1"/>
  <c r="FF138" i="1"/>
  <c r="DC138" i="1"/>
  <c r="FO138" i="1"/>
  <c r="DL138" i="1"/>
  <c r="GA138" i="1"/>
  <c r="G138" i="1"/>
  <c r="DV138" i="1"/>
  <c r="CJ138" i="1"/>
  <c r="DI138" i="1"/>
  <c r="CO138" i="1"/>
  <c r="AP138" i="1"/>
  <c r="DK138" i="1"/>
  <c r="DT138" i="1"/>
  <c r="DE138" i="1"/>
  <c r="N138" i="1"/>
  <c r="DG138" i="1"/>
  <c r="FE138" i="1"/>
  <c r="B138" i="1"/>
  <c r="FV138" i="1"/>
  <c r="GE138" i="1"/>
  <c r="E138" i="1"/>
  <c r="DP138" i="1"/>
  <c r="EE138" i="1"/>
  <c r="ET138" i="1"/>
  <c r="AC138" i="1"/>
  <c r="FY138" i="1"/>
  <c r="A139" i="1"/>
  <c r="BN138" i="1"/>
  <c r="DZ138" i="1"/>
  <c r="K138" i="1"/>
  <c r="BW138" i="1"/>
  <c r="EI138" i="1"/>
  <c r="CF138" i="1"/>
  <c r="ER138" i="1"/>
  <c r="EC138" i="1"/>
  <c r="EO138" i="1"/>
  <c r="FD138" i="1"/>
  <c r="V138" i="1"/>
  <c r="FL138" i="1"/>
  <c r="DM138" i="1"/>
  <c r="EK138" i="1"/>
  <c r="CT138" i="1"/>
  <c r="AQ138" i="1"/>
  <c r="AZ138" i="1"/>
  <c r="FX138" i="1"/>
  <c r="CB138" i="1"/>
  <c r="CQ138" i="1"/>
  <c r="AG138" i="1"/>
  <c r="CZ138" i="1"/>
  <c r="BT138" i="1"/>
  <c r="FU138" i="1"/>
  <c r="DB138" i="1"/>
  <c r="AY138" i="1"/>
  <c r="BH138" i="1"/>
  <c r="CP138" i="1"/>
  <c r="U138" i="1"/>
  <c r="DW138" i="1"/>
  <c r="EW138" i="1"/>
  <c r="BJ138" i="1"/>
  <c r="DJ138" i="1"/>
  <c r="DS138" i="1"/>
  <c r="EB138" i="1"/>
  <c r="Q138" i="1"/>
  <c r="AK138" i="1"/>
  <c r="DX138" i="1"/>
  <c r="AM138" i="1"/>
  <c r="J138" i="1"/>
  <c r="BV138" i="1"/>
  <c r="EH138" i="1"/>
  <c r="S138" i="1"/>
  <c r="CE138" i="1"/>
  <c r="EQ138" i="1"/>
  <c r="AB138" i="1"/>
  <c r="CN138" i="1"/>
  <c r="EZ138" i="1"/>
  <c r="AO138" i="1"/>
  <c r="EN138" i="1"/>
  <c r="BD138" i="1"/>
  <c r="FC138" i="1"/>
  <c r="BS138" i="1"/>
  <c r="FR138" i="1"/>
  <c r="BK138" i="1"/>
  <c r="AU138" i="1"/>
  <c r="W138" i="1"/>
  <c r="GI138" i="1"/>
  <c r="FS138" i="1"/>
  <c r="FA138" i="1"/>
  <c r="FI138" i="1"/>
  <c r="BB138" i="1"/>
  <c r="CX138" i="1"/>
  <c r="GK328" i="1" l="1"/>
  <c r="FD329" i="1"/>
  <c r="ES329" i="1"/>
  <c r="CN329" i="1"/>
  <c r="BT329" i="1"/>
  <c r="FY329" i="1"/>
  <c r="DC329" i="1"/>
  <c r="DY329" i="1"/>
  <c r="BP329" i="1"/>
  <c r="CR329" i="1"/>
  <c r="BB329" i="1"/>
  <c r="AB329" i="1"/>
  <c r="DW329" i="1"/>
  <c r="CZ329" i="1"/>
  <c r="EK329" i="1"/>
  <c r="GL329" i="1" s="1"/>
  <c r="CF329" i="1"/>
  <c r="FE329" i="1"/>
  <c r="AS329" i="1"/>
  <c r="DO329" i="1"/>
  <c r="DR329" i="1"/>
  <c r="FW329" i="1"/>
  <c r="GB329" i="1"/>
  <c r="BS329" i="1"/>
  <c r="AK329" i="1"/>
  <c r="DM329" i="1"/>
  <c r="ET329" i="1"/>
  <c r="CJ329" i="1"/>
  <c r="AD329" i="1"/>
  <c r="P329" i="1"/>
  <c r="AX329" i="1"/>
  <c r="BU329" i="1"/>
  <c r="CC329" i="1"/>
  <c r="FA329" i="1"/>
  <c r="FC329" i="1"/>
  <c r="CE329" i="1"/>
  <c r="Q329" i="1"/>
  <c r="CP329" i="1"/>
  <c r="CQ329" i="1"/>
  <c r="FL329" i="1"/>
  <c r="BW329" i="1"/>
  <c r="EE329" i="1"/>
  <c r="N329" i="1"/>
  <c r="DV329" i="1"/>
  <c r="CS329" i="1"/>
  <c r="T329" i="1"/>
  <c r="GG329" i="1"/>
  <c r="EJ329" i="1"/>
  <c r="FT329" i="1"/>
  <c r="EF329" i="1"/>
  <c r="H329" i="1"/>
  <c r="AW329" i="1"/>
  <c r="FM329" i="1"/>
  <c r="EX329" i="1"/>
  <c r="EN329" i="1"/>
  <c r="DZ329" i="1"/>
  <c r="I329" i="1"/>
  <c r="Z329" i="1"/>
  <c r="CX329" i="1"/>
  <c r="AM329" i="1"/>
  <c r="CT329" i="1"/>
  <c r="BE329" i="1"/>
  <c r="GD329" i="1"/>
  <c r="GF329" i="1"/>
  <c r="FG329" i="1"/>
  <c r="DX329" i="1"/>
  <c r="AC329" i="1"/>
  <c r="DI329" i="1"/>
  <c r="EU329" i="1"/>
  <c r="BZ329" i="1"/>
  <c r="FI329" i="1"/>
  <c r="EQ329" i="1"/>
  <c r="U329" i="1"/>
  <c r="AG329" i="1"/>
  <c r="EI329" i="1"/>
  <c r="DG329" i="1"/>
  <c r="AH329" i="1"/>
  <c r="FK329" i="1"/>
  <c r="BF329" i="1"/>
  <c r="FN329" i="1"/>
  <c r="AI329" i="1"/>
  <c r="FS329" i="1"/>
  <c r="BD329" i="1"/>
  <c r="S329" i="1"/>
  <c r="EB329" i="1"/>
  <c r="BH329" i="1"/>
  <c r="CB329" i="1"/>
  <c r="V329" i="1"/>
  <c r="K329" i="1"/>
  <c r="DP329" i="1"/>
  <c r="DE329" i="1"/>
  <c r="G329" i="1"/>
  <c r="DU329" i="1"/>
  <c r="CW329" i="1"/>
  <c r="O329" i="1"/>
  <c r="BX329" i="1"/>
  <c r="DH329" i="1"/>
  <c r="CK329" i="1"/>
  <c r="DN329" i="1"/>
  <c r="BM329" i="1"/>
  <c r="BQ329" i="1"/>
  <c r="CL329" i="1"/>
  <c r="EH329" i="1"/>
  <c r="DT329" i="1"/>
  <c r="DF329" i="1"/>
  <c r="DS329" i="1"/>
  <c r="E329" i="1"/>
  <c r="L329" i="1"/>
  <c r="CI329" i="1"/>
  <c r="AO329" i="1"/>
  <c r="DJ329" i="1"/>
  <c r="EO329" i="1"/>
  <c r="DK329" i="1"/>
  <c r="DD329" i="1"/>
  <c r="GI329" i="1"/>
  <c r="FX329" i="1"/>
  <c r="GA329" i="1"/>
  <c r="FJ329" i="1"/>
  <c r="FP329" i="1"/>
  <c r="W329" i="1"/>
  <c r="BV329" i="1"/>
  <c r="DB329" i="1"/>
  <c r="AZ329" i="1"/>
  <c r="BN329" i="1"/>
  <c r="GE329" i="1"/>
  <c r="DL329" i="1"/>
  <c r="GH329" i="1"/>
  <c r="CA329" i="1"/>
  <c r="AT329" i="1"/>
  <c r="EA329" i="1"/>
  <c r="AF329" i="1"/>
  <c r="DQ329" i="1"/>
  <c r="FZ329" i="1"/>
  <c r="CY329" i="1"/>
  <c r="AU329" i="1"/>
  <c r="EZ329" i="1"/>
  <c r="J329" i="1"/>
  <c r="BJ329" i="1"/>
  <c r="FU329" i="1"/>
  <c r="AQ329" i="1"/>
  <c r="EC329" i="1"/>
  <c r="FV329" i="1"/>
  <c r="AP329" i="1"/>
  <c r="FO329" i="1"/>
  <c r="AN329" i="1"/>
  <c r="BY329" i="1"/>
  <c r="ED329" i="1"/>
  <c r="BO329" i="1"/>
  <c r="DA329" i="1"/>
  <c r="F329" i="1"/>
  <c r="BI329" i="1"/>
  <c r="M329" i="1"/>
  <c r="AR329" i="1"/>
  <c r="AY329" i="1"/>
  <c r="EV329" i="1"/>
  <c r="EM329" i="1"/>
  <c r="GN329" i="1" s="1"/>
  <c r="BK329" i="1"/>
  <c r="EW329" i="1"/>
  <c r="ER329" i="1"/>
  <c r="CO329" i="1"/>
  <c r="AE329" i="1"/>
  <c r="BA329" i="1"/>
  <c r="FR329" i="1"/>
  <c r="FF329" i="1"/>
  <c r="BG329" i="1"/>
  <c r="CU329" i="1"/>
  <c r="AL329" i="1"/>
  <c r="Y329" i="1"/>
  <c r="BR329" i="1"/>
  <c r="AA329" i="1"/>
  <c r="X329" i="1"/>
  <c r="FB329" i="1"/>
  <c r="AV329" i="1"/>
  <c r="BL329" i="1"/>
  <c r="EG329" i="1"/>
  <c r="EL329" i="1"/>
  <c r="GM329" i="1" s="1"/>
  <c r="EP329" i="1"/>
  <c r="BC329" i="1"/>
  <c r="CD329" i="1"/>
  <c r="FH329" i="1"/>
  <c r="R329" i="1"/>
  <c r="CH329" i="1"/>
  <c r="CV329" i="1"/>
  <c r="GC329" i="1"/>
  <c r="AJ329" i="1"/>
  <c r="CG329" i="1"/>
  <c r="EY329" i="1"/>
  <c r="FQ329" i="1"/>
  <c r="CM329" i="1"/>
  <c r="O139" i="1"/>
  <c r="CA139" i="1"/>
  <c r="EM139" i="1"/>
  <c r="P139" i="1"/>
  <c r="CB139" i="1"/>
  <c r="EN139" i="1"/>
  <c r="Y139" i="1"/>
  <c r="CK139" i="1"/>
  <c r="EW139" i="1"/>
  <c r="AT139" i="1"/>
  <c r="ES139" i="1"/>
  <c r="BI139" i="1"/>
  <c r="FH139" i="1"/>
  <c r="BX139" i="1"/>
  <c r="FW139" i="1"/>
  <c r="EL139" i="1"/>
  <c r="DS139" i="1"/>
  <c r="DC139" i="1"/>
  <c r="BP139" i="1"/>
  <c r="CN139" i="1"/>
  <c r="N139" i="1"/>
  <c r="EK139" i="1"/>
  <c r="DM139" i="1"/>
  <c r="W139" i="1"/>
  <c r="X139" i="1"/>
  <c r="CJ139" i="1"/>
  <c r="AG139" i="1"/>
  <c r="FE139" i="1"/>
  <c r="FG139" i="1"/>
  <c r="FV139" i="1"/>
  <c r="GH139" i="1"/>
  <c r="EP139" i="1"/>
  <c r="CM139" i="1"/>
  <c r="BB139" i="1"/>
  <c r="D139" i="1"/>
  <c r="CQ139" i="1"/>
  <c r="FC139" i="1"/>
  <c r="CR139" i="1"/>
  <c r="AO139" i="1"/>
  <c r="BV139" i="1"/>
  <c r="CH139" i="1"/>
  <c r="CW139" i="1"/>
  <c r="FJ139" i="1"/>
  <c r="DD139" i="1"/>
  <c r="DL139" i="1"/>
  <c r="DP139" i="1"/>
  <c r="DF139" i="1"/>
  <c r="BN139" i="1"/>
  <c r="CO139" i="1"/>
  <c r="CP139" i="1"/>
  <c r="DY139" i="1"/>
  <c r="AK139" i="1"/>
  <c r="E139" i="1"/>
  <c r="FA139" i="1"/>
  <c r="AM139" i="1"/>
  <c r="CY139" i="1"/>
  <c r="FK139" i="1"/>
  <c r="AN139" i="1"/>
  <c r="CZ139" i="1"/>
  <c r="FL139" i="1"/>
  <c r="AW139" i="1"/>
  <c r="DI139" i="1"/>
  <c r="FU139" i="1"/>
  <c r="CG139" i="1"/>
  <c r="GF139" i="1"/>
  <c r="CV139" i="1"/>
  <c r="L139" i="1"/>
  <c r="DK139" i="1"/>
  <c r="AP139" i="1"/>
  <c r="T139" i="1"/>
  <c r="GD139" i="1"/>
  <c r="FN139" i="1"/>
  <c r="EA139" i="1"/>
  <c r="M139" i="1"/>
  <c r="ED139" i="1"/>
  <c r="BQ139" i="1"/>
  <c r="AD139" i="1"/>
  <c r="B139" i="1"/>
  <c r="AU139" i="1"/>
  <c r="DG139" i="1"/>
  <c r="FS139" i="1"/>
  <c r="AV139" i="1"/>
  <c r="DH139" i="1"/>
  <c r="FT139" i="1"/>
  <c r="BE139" i="1"/>
  <c r="DQ139" i="1"/>
  <c r="GC139" i="1"/>
  <c r="CU139" i="1"/>
  <c r="K139" i="1"/>
  <c r="DJ139" i="1"/>
  <c r="Z139" i="1"/>
  <c r="DV139" i="1"/>
  <c r="BG139" i="1"/>
  <c r="AQ139" i="1"/>
  <c r="AA139" i="1"/>
  <c r="GE139" i="1"/>
  <c r="ER139" i="1"/>
  <c r="BA139" i="1"/>
  <c r="FX139" i="1"/>
  <c r="DE139" i="1"/>
  <c r="DN139" i="1"/>
  <c r="BC139" i="1"/>
  <c r="DO139" i="1"/>
  <c r="GA139" i="1"/>
  <c r="GB139" i="1"/>
  <c r="V139" i="1"/>
  <c r="EJ139" i="1"/>
  <c r="FO139" i="1"/>
  <c r="A140" i="1"/>
  <c r="BK139" i="1"/>
  <c r="DW139" i="1"/>
  <c r="GI139" i="1"/>
  <c r="BL139" i="1"/>
  <c r="DX139" i="1"/>
  <c r="I139" i="1"/>
  <c r="BU139" i="1"/>
  <c r="EG139" i="1"/>
  <c r="U139" i="1"/>
  <c r="DT139" i="1"/>
  <c r="AJ139" i="1"/>
  <c r="EI139" i="1"/>
  <c r="AY139" i="1"/>
  <c r="EX139" i="1"/>
  <c r="CX139" i="1"/>
  <c r="CE139" i="1"/>
  <c r="BO139" i="1"/>
  <c r="AB139" i="1"/>
  <c r="F139" i="1"/>
  <c r="EC139" i="1"/>
  <c r="BF139" i="1"/>
  <c r="BR139" i="1"/>
  <c r="AH139" i="1"/>
  <c r="S139" i="1"/>
  <c r="FP139" i="1"/>
  <c r="EZ139" i="1"/>
  <c r="BM139" i="1"/>
  <c r="DU139" i="1"/>
  <c r="AR139" i="1"/>
  <c r="EY139" i="1"/>
  <c r="G139" i="1"/>
  <c r="BS139" i="1"/>
  <c r="EE139" i="1"/>
  <c r="H139" i="1"/>
  <c r="BT139" i="1"/>
  <c r="EF139" i="1"/>
  <c r="Q139" i="1"/>
  <c r="CC139" i="1"/>
  <c r="EO139" i="1"/>
  <c r="AI139" i="1"/>
  <c r="EH139" i="1"/>
  <c r="AX139" i="1"/>
  <c r="ET139" i="1"/>
  <c r="BJ139" i="1"/>
  <c r="FI139" i="1"/>
  <c r="DR139" i="1"/>
  <c r="DB139" i="1"/>
  <c r="CF139" i="1"/>
  <c r="AS139" i="1"/>
  <c r="AZ139" i="1"/>
  <c r="FQ139" i="1"/>
  <c r="CT139" i="1"/>
  <c r="FB139" i="1"/>
  <c r="AL139" i="1"/>
  <c r="BY139" i="1"/>
  <c r="CI139" i="1"/>
  <c r="EU139" i="1"/>
  <c r="EV139" i="1"/>
  <c r="CS139" i="1"/>
  <c r="BH139" i="1"/>
  <c r="BW139" i="1"/>
  <c r="CL139" i="1"/>
  <c r="FF139" i="1"/>
  <c r="DZ139" i="1"/>
  <c r="EB139" i="1"/>
  <c r="FY139" i="1"/>
  <c r="BZ139" i="1"/>
  <c r="AE139" i="1"/>
  <c r="AF139" i="1"/>
  <c r="FD139" i="1"/>
  <c r="DA139" i="1"/>
  <c r="FM139" i="1"/>
  <c r="FR139" i="1"/>
  <c r="GG139" i="1"/>
  <c r="FZ139" i="1"/>
  <c r="EQ139" i="1"/>
  <c r="AC139" i="1"/>
  <c r="BD139" i="1"/>
  <c r="J139" i="1"/>
  <c r="CD139" i="1"/>
  <c r="R139" i="1"/>
  <c r="GK329" i="1" l="1"/>
  <c r="DR330" i="1"/>
  <c r="FX330" i="1"/>
  <c r="L330" i="1"/>
  <c r="CL330" i="1"/>
  <c r="EX330" i="1"/>
  <c r="DY330" i="1"/>
  <c r="BD330" i="1"/>
  <c r="BR330" i="1"/>
  <c r="DH330" i="1"/>
  <c r="CC330" i="1"/>
  <c r="I330" i="1"/>
  <c r="CZ330" i="1"/>
  <c r="R330" i="1"/>
  <c r="FR330" i="1"/>
  <c r="FD330" i="1"/>
  <c r="EY330" i="1"/>
  <c r="Z330" i="1"/>
  <c r="FM330" i="1"/>
  <c r="AL330" i="1"/>
  <c r="EJ330" i="1"/>
  <c r="ED330" i="1"/>
  <c r="CD330" i="1"/>
  <c r="AG330" i="1"/>
  <c r="EM330" i="1"/>
  <c r="GM330" i="1" s="1"/>
  <c r="BW330" i="1"/>
  <c r="FI330" i="1"/>
  <c r="Q330" i="1"/>
  <c r="AR330" i="1"/>
  <c r="BF330" i="1"/>
  <c r="AY330" i="1"/>
  <c r="DX330" i="1"/>
  <c r="V330" i="1"/>
  <c r="BA330" i="1"/>
  <c r="DJ330" i="1"/>
  <c r="AV330" i="1"/>
  <c r="M330" i="1"/>
  <c r="CV330" i="1"/>
  <c r="AN330" i="1"/>
  <c r="CP330" i="1"/>
  <c r="CW330" i="1"/>
  <c r="BB330" i="1"/>
  <c r="CJ330" i="1"/>
  <c r="DC330" i="1"/>
  <c r="AT330" i="1"/>
  <c r="CA330" i="1"/>
  <c r="FJ330" i="1"/>
  <c r="BP330" i="1"/>
  <c r="AC330" i="1"/>
  <c r="FB330" i="1"/>
  <c r="AE330" i="1"/>
  <c r="CT330" i="1"/>
  <c r="DU330" i="1"/>
  <c r="EC330" i="1"/>
  <c r="EI330" i="1"/>
  <c r="BL330" i="1"/>
  <c r="GB330" i="1"/>
  <c r="ER330" i="1"/>
  <c r="K330" i="1"/>
  <c r="FS330" i="1"/>
  <c r="EA330" i="1"/>
  <c r="GF330" i="1"/>
  <c r="FK330" i="1"/>
  <c r="CO330" i="1"/>
  <c r="CH330" i="1"/>
  <c r="CM330" i="1"/>
  <c r="X330" i="1"/>
  <c r="DS330" i="1"/>
  <c r="EW330" i="1"/>
  <c r="O330" i="1"/>
  <c r="ES330" i="1"/>
  <c r="AF330" i="1"/>
  <c r="EQ330" i="1"/>
  <c r="BH330" i="1"/>
  <c r="BJ330" i="1"/>
  <c r="EF330" i="1"/>
  <c r="FZ330" i="1"/>
  <c r="BZ330" i="1"/>
  <c r="CS330" i="1"/>
  <c r="FQ330" i="1"/>
  <c r="ET330" i="1"/>
  <c r="BT330" i="1"/>
  <c r="BM330" i="1"/>
  <c r="F330" i="1"/>
  <c r="AJ330" i="1"/>
  <c r="GI330" i="1"/>
  <c r="GA330" i="1"/>
  <c r="GE330" i="1"/>
  <c r="CU330" i="1"/>
  <c r="DG330" i="1"/>
  <c r="FN330" i="1"/>
  <c r="CG330" i="1"/>
  <c r="CY330" i="1"/>
  <c r="BN330" i="1"/>
  <c r="BV330" i="1"/>
  <c r="EP330" i="1"/>
  <c r="W330" i="1"/>
  <c r="EL330" i="1"/>
  <c r="GL330" i="1" s="1"/>
  <c r="CK330" i="1"/>
  <c r="GG330" i="1"/>
  <c r="FY330" i="1"/>
  <c r="EV330" i="1"/>
  <c r="AZ330" i="1"/>
  <c r="AX330" i="1"/>
  <c r="H330" i="1"/>
  <c r="EZ330" i="1"/>
  <c r="AB330" i="1"/>
  <c r="DT330" i="1"/>
  <c r="DW330" i="1"/>
  <c r="DO330" i="1"/>
  <c r="AA330" i="1"/>
  <c r="GC330" i="1"/>
  <c r="AU330" i="1"/>
  <c r="GD330" i="1"/>
  <c r="FU330" i="1"/>
  <c r="AM330" i="1"/>
  <c r="DF330" i="1"/>
  <c r="AO330" i="1"/>
  <c r="GH330" i="1"/>
  <c r="DM330" i="1"/>
  <c r="FW330" i="1"/>
  <c r="Y330" i="1"/>
  <c r="EB330" i="1"/>
  <c r="EU330" i="1"/>
  <c r="AS330" i="1"/>
  <c r="EH330" i="1"/>
  <c r="EE330" i="1"/>
  <c r="FP330" i="1"/>
  <c r="BO330" i="1"/>
  <c r="U330" i="1"/>
  <c r="BK330" i="1"/>
  <c r="BC330" i="1"/>
  <c r="AQ330" i="1"/>
  <c r="DQ330" i="1"/>
  <c r="T330" i="1"/>
  <c r="DI330" i="1"/>
  <c r="FA330" i="1"/>
  <c r="DP330" i="1"/>
  <c r="CR330" i="1"/>
  <c r="FV330" i="1"/>
  <c r="EK330" i="1"/>
  <c r="BX330" i="1"/>
  <c r="EN330" i="1"/>
  <c r="GN330" i="1" s="1"/>
  <c r="DZ330" i="1"/>
  <c r="CI330" i="1"/>
  <c r="CF330" i="1"/>
  <c r="AI330" i="1"/>
  <c r="BS330" i="1"/>
  <c r="S330" i="1"/>
  <c r="CE330" i="1"/>
  <c r="EG330" i="1"/>
  <c r="DN330" i="1"/>
  <c r="BG330" i="1"/>
  <c r="BE330" i="1"/>
  <c r="AD330" i="1"/>
  <c r="AP330" i="1"/>
  <c r="AW330" i="1"/>
  <c r="E330" i="1"/>
  <c r="DL330" i="1"/>
  <c r="FC330" i="1"/>
  <c r="FG330" i="1"/>
  <c r="N330" i="1"/>
  <c r="FH330" i="1"/>
  <c r="CB330" i="1"/>
  <c r="J330" i="1"/>
  <c r="DA330" i="1"/>
  <c r="FF330" i="1"/>
  <c r="BY330" i="1"/>
  <c r="DB330" i="1"/>
  <c r="EO330" i="1"/>
  <c r="G330" i="1"/>
  <c r="AH330" i="1"/>
  <c r="CX330" i="1"/>
  <c r="BU330" i="1"/>
  <c r="FO330" i="1"/>
  <c r="DE330" i="1"/>
  <c r="DV330" i="1"/>
  <c r="FT330" i="1"/>
  <c r="BQ330" i="1"/>
  <c r="DK330" i="1"/>
  <c r="FL330" i="1"/>
  <c r="AK330" i="1"/>
  <c r="DD330" i="1"/>
  <c r="CQ330" i="1"/>
  <c r="FE330" i="1"/>
  <c r="CN330" i="1"/>
  <c r="BI330" i="1"/>
  <c r="P330" i="1"/>
  <c r="T140" i="1"/>
  <c r="CF140" i="1"/>
  <c r="ER140" i="1"/>
  <c r="U140" i="1"/>
  <c r="CG140" i="1"/>
  <c r="ES140" i="1"/>
  <c r="V140" i="1"/>
  <c r="CH140" i="1"/>
  <c r="ET140" i="1"/>
  <c r="AN140" i="1"/>
  <c r="EM140" i="1"/>
  <c r="BN140" i="1"/>
  <c r="FM140" i="1"/>
  <c r="CQ140" i="1"/>
  <c r="D140" i="1"/>
  <c r="FE140" i="1"/>
  <c r="EI140" i="1"/>
  <c r="DS140" i="1"/>
  <c r="DG140" i="1"/>
  <c r="AG140" i="1"/>
  <c r="J140" i="1"/>
  <c r="AB140" i="1"/>
  <c r="AC140" i="1"/>
  <c r="FA140" i="1"/>
  <c r="CP140" i="1"/>
  <c r="AY140" i="1"/>
  <c r="CB140" i="1"/>
  <c r="DB140" i="1"/>
  <c r="FV140" i="1"/>
  <c r="EP140" i="1"/>
  <c r="DC140" i="1"/>
  <c r="AV140" i="1"/>
  <c r="EG140" i="1"/>
  <c r="CV140" i="1"/>
  <c r="AK140" i="1"/>
  <c r="CW140" i="1"/>
  <c r="AL140" i="1"/>
  <c r="CX140" i="1"/>
  <c r="BM140" i="1"/>
  <c r="CM140" i="1"/>
  <c r="DP140" i="1"/>
  <c r="S140" i="1"/>
  <c r="FG140" i="1"/>
  <c r="GI140" i="1"/>
  <c r="CJ140" i="1"/>
  <c r="K140" i="1"/>
  <c r="AZ140" i="1"/>
  <c r="BA140" i="1"/>
  <c r="FY140" i="1"/>
  <c r="DN140" i="1"/>
  <c r="CL140" i="1"/>
  <c r="DO140" i="1"/>
  <c r="EO140" i="1"/>
  <c r="BG140" i="1"/>
  <c r="G140" i="1"/>
  <c r="AF140" i="1"/>
  <c r="AX140" i="1"/>
  <c r="AR140" i="1"/>
  <c r="DD140" i="1"/>
  <c r="FP140" i="1"/>
  <c r="AS140" i="1"/>
  <c r="DE140" i="1"/>
  <c r="FQ140" i="1"/>
  <c r="AT140" i="1"/>
  <c r="DF140" i="1"/>
  <c r="FR140" i="1"/>
  <c r="CA140" i="1"/>
  <c r="FW140" i="1"/>
  <c r="DA140" i="1"/>
  <c r="AE140" i="1"/>
  <c r="EA140" i="1"/>
  <c r="BF140" i="1"/>
  <c r="AM140" i="1"/>
  <c r="W140" i="1"/>
  <c r="GD140" i="1"/>
  <c r="EQ140" i="1"/>
  <c r="B140" i="1"/>
  <c r="EW140" i="1"/>
  <c r="DX140" i="1"/>
  <c r="EF140" i="1"/>
  <c r="FU140" i="1"/>
  <c r="BH140" i="1"/>
  <c r="DT140" i="1"/>
  <c r="GF140" i="1"/>
  <c r="BI140" i="1"/>
  <c r="DU140" i="1"/>
  <c r="GG140" i="1"/>
  <c r="BJ140" i="1"/>
  <c r="DV140" i="1"/>
  <c r="GH140" i="1"/>
  <c r="CZ140" i="1"/>
  <c r="AA140" i="1"/>
  <c r="DZ140" i="1"/>
  <c r="BD140" i="1"/>
  <c r="FC140" i="1"/>
  <c r="CT140" i="1"/>
  <c r="CD140" i="1"/>
  <c r="BK140" i="1"/>
  <c r="X140" i="1"/>
  <c r="GE140" i="1"/>
  <c r="BT140" i="1"/>
  <c r="BV140" i="1"/>
  <c r="CR140" i="1"/>
  <c r="FS140" i="1"/>
  <c r="AH140" i="1"/>
  <c r="A141" i="1"/>
  <c r="BP140" i="1"/>
  <c r="EB140" i="1"/>
  <c r="E140" i="1"/>
  <c r="BQ140" i="1"/>
  <c r="EC140" i="1"/>
  <c r="F140" i="1"/>
  <c r="BR140" i="1"/>
  <c r="ED140" i="1"/>
  <c r="O140" i="1"/>
  <c r="DK140" i="1"/>
  <c r="AO140" i="1"/>
  <c r="EN140" i="1"/>
  <c r="BO140" i="1"/>
  <c r="FN140" i="1"/>
  <c r="DQ140" i="1"/>
  <c r="CU140" i="1"/>
  <c r="CE140" i="1"/>
  <c r="AU140" i="1"/>
  <c r="Y140" i="1"/>
  <c r="DH140" i="1"/>
  <c r="DJ140" i="1"/>
  <c r="I140" i="1"/>
  <c r="AW140" i="1"/>
  <c r="L140" i="1"/>
  <c r="BX140" i="1"/>
  <c r="EJ140" i="1"/>
  <c r="M140" i="1"/>
  <c r="BY140" i="1"/>
  <c r="EK140" i="1"/>
  <c r="N140" i="1"/>
  <c r="BZ140" i="1"/>
  <c r="EL140" i="1"/>
  <c r="Z140" i="1"/>
  <c r="DY140" i="1"/>
  <c r="BC140" i="1"/>
  <c r="EY140" i="1"/>
  <c r="CC140" i="1"/>
  <c r="GB140" i="1"/>
  <c r="EH140" i="1"/>
  <c r="DR140" i="1"/>
  <c r="CY140" i="1"/>
  <c r="BL140" i="1"/>
  <c r="BS140" i="1"/>
  <c r="EV140" i="1"/>
  <c r="FD140" i="1"/>
  <c r="CS140" i="1"/>
  <c r="BE140" i="1"/>
  <c r="CI140" i="1"/>
  <c r="H140" i="1"/>
  <c r="CK140" i="1"/>
  <c r="CN140" i="1"/>
  <c r="EZ140" i="1"/>
  <c r="CO140" i="1"/>
  <c r="AD140" i="1"/>
  <c r="FB140" i="1"/>
  <c r="EX140" i="1"/>
  <c r="GA140" i="1"/>
  <c r="R140" i="1"/>
  <c r="FF140" i="1"/>
  <c r="EU140" i="1"/>
  <c r="BU140" i="1"/>
  <c r="EE140" i="1"/>
  <c r="AJ140" i="1"/>
  <c r="FH140" i="1"/>
  <c r="FI140" i="1"/>
  <c r="FJ140" i="1"/>
  <c r="FL140" i="1"/>
  <c r="Q140" i="1"/>
  <c r="AI140" i="1"/>
  <c r="GC140" i="1"/>
  <c r="DW140" i="1"/>
  <c r="DI140" i="1"/>
  <c r="FT140" i="1"/>
  <c r="DL140" i="1"/>
  <c r="FX140" i="1"/>
  <c r="DM140" i="1"/>
  <c r="BB140" i="1"/>
  <c r="FZ140" i="1"/>
  <c r="P140" i="1"/>
  <c r="AP140" i="1"/>
  <c r="BW140" i="1"/>
  <c r="AQ140" i="1"/>
  <c r="FK140" i="1"/>
  <c r="FO140" i="1"/>
  <c r="GK330" i="1" l="1"/>
  <c r="H331" i="1"/>
  <c r="CE331" i="1"/>
  <c r="GD331" i="1"/>
  <c r="CB331" i="1"/>
  <c r="DI331" i="1"/>
  <c r="CI331" i="1"/>
  <c r="L331" i="1"/>
  <c r="BK331" i="1"/>
  <c r="W331" i="1"/>
  <c r="FR331" i="1"/>
  <c r="AR331" i="1"/>
  <c r="DN331" i="1"/>
  <c r="S331" i="1"/>
  <c r="CV331" i="1"/>
  <c r="AY331" i="1"/>
  <c r="DS331" i="1"/>
  <c r="GA331" i="1"/>
  <c r="CZ331" i="1"/>
  <c r="DG331" i="1"/>
  <c r="DR331" i="1"/>
  <c r="CU331" i="1"/>
  <c r="GH331" i="1"/>
  <c r="DW331" i="1"/>
  <c r="FB331" i="1"/>
  <c r="EH331" i="1"/>
  <c r="AW331" i="1"/>
  <c r="BR331" i="1"/>
  <c r="AH331" i="1"/>
  <c r="CD331" i="1"/>
  <c r="DV331" i="1"/>
  <c r="FU331" i="1"/>
  <c r="AM331" i="1"/>
  <c r="DF331" i="1"/>
  <c r="AX331" i="1"/>
  <c r="FY331" i="1"/>
  <c r="DP331" i="1"/>
  <c r="EG331" i="1"/>
  <c r="CP331" i="1"/>
  <c r="EI331" i="1"/>
  <c r="FT331" i="1"/>
  <c r="BX331" i="1"/>
  <c r="DT331" i="1"/>
  <c r="CL331" i="1"/>
  <c r="EX331" i="1"/>
  <c r="EL331" i="1"/>
  <c r="ED331" i="1"/>
  <c r="BH331" i="1"/>
  <c r="P331" i="1"/>
  <c r="AJ331" i="1"/>
  <c r="BE331" i="1"/>
  <c r="BZ331" i="1"/>
  <c r="DQ331" i="1"/>
  <c r="FZ331" i="1"/>
  <c r="GC331" i="1"/>
  <c r="EE331" i="1"/>
  <c r="AD331" i="1"/>
  <c r="CS331" i="1"/>
  <c r="GB331" i="1"/>
  <c r="N331" i="1"/>
  <c r="I331" i="1"/>
  <c r="FN331" i="1"/>
  <c r="F331" i="1"/>
  <c r="FS331" i="1"/>
  <c r="CT331" i="1"/>
  <c r="BJ331" i="1"/>
  <c r="EF331" i="1"/>
  <c r="BF331" i="1"/>
  <c r="AT331" i="1"/>
  <c r="AF331" i="1"/>
  <c r="BA331" i="1"/>
  <c r="CM331" i="1"/>
  <c r="AV331" i="1"/>
  <c r="FI331" i="1"/>
  <c r="O331" i="1"/>
  <c r="CA331" i="1"/>
  <c r="AK331" i="1"/>
  <c r="FH331" i="1"/>
  <c r="BU331" i="1"/>
  <c r="FD331" i="1"/>
  <c r="DJ331" i="1"/>
  <c r="CR331" i="1"/>
  <c r="DX331" i="1"/>
  <c r="FQ331" i="1"/>
  <c r="BM331" i="1"/>
  <c r="FO331" i="1"/>
  <c r="DM331" i="1"/>
  <c r="Q331" i="1"/>
  <c r="EU331" i="1"/>
  <c r="EZ331" i="1"/>
  <c r="EV331" i="1"/>
  <c r="EY331" i="1"/>
  <c r="BY331" i="1"/>
  <c r="DH331" i="1"/>
  <c r="EN331" i="1"/>
  <c r="GM331" i="1" s="1"/>
  <c r="BQ331" i="1"/>
  <c r="BV331" i="1"/>
  <c r="BD331" i="1"/>
  <c r="DU331" i="1"/>
  <c r="EW331" i="1"/>
  <c r="AE331" i="1"/>
  <c r="DE331" i="1"/>
  <c r="BG331" i="1"/>
  <c r="K331" i="1"/>
  <c r="CX331" i="1"/>
  <c r="EP331" i="1"/>
  <c r="AB331" i="1"/>
  <c r="BW331" i="1"/>
  <c r="Z331" i="1"/>
  <c r="BP331" i="1"/>
  <c r="DD331" i="1"/>
  <c r="AI331" i="1"/>
  <c r="CC331" i="1"/>
  <c r="BO331" i="1"/>
  <c r="FC331" i="1"/>
  <c r="EA331" i="1"/>
  <c r="AZ331" i="1"/>
  <c r="DC331" i="1"/>
  <c r="FK331" i="1"/>
  <c r="FX331" i="1"/>
  <c r="FL331" i="1"/>
  <c r="FF331" i="1"/>
  <c r="CN331" i="1"/>
  <c r="BS331" i="1"/>
  <c r="BC331" i="1"/>
  <c r="M331" i="1"/>
  <c r="Y331" i="1"/>
  <c r="AO331" i="1"/>
  <c r="E331" i="1"/>
  <c r="BT331" i="1"/>
  <c r="DZ331" i="1"/>
  <c r="BI331" i="1"/>
  <c r="DA331" i="1"/>
  <c r="AS331" i="1"/>
  <c r="EO331" i="1"/>
  <c r="GN331" i="1" s="1"/>
  <c r="CJ331" i="1"/>
  <c r="AL331" i="1"/>
  <c r="FV331" i="1"/>
  <c r="J331" i="1"/>
  <c r="CY331" i="1"/>
  <c r="X331" i="1"/>
  <c r="FG331" i="1"/>
  <c r="AP331" i="1"/>
  <c r="BB331" i="1"/>
  <c r="CO331" i="1"/>
  <c r="EK331" i="1"/>
  <c r="EC331" i="1"/>
  <c r="GG331" i="1"/>
  <c r="G331" i="1"/>
  <c r="AC331" i="1"/>
  <c r="AQ331" i="1"/>
  <c r="DL331" i="1"/>
  <c r="FJ331" i="1"/>
  <c r="R331" i="1"/>
  <c r="CK331" i="1"/>
  <c r="BL331" i="1"/>
  <c r="DY331" i="1"/>
  <c r="EJ331" i="1"/>
  <c r="AU331" i="1"/>
  <c r="DK331" i="1"/>
  <c r="EB331" i="1"/>
  <c r="GE331" i="1"/>
  <c r="AA331" i="1"/>
  <c r="GF331" i="1"/>
  <c r="EQ331" i="1"/>
  <c r="FW331" i="1"/>
  <c r="FP331" i="1"/>
  <c r="DO331" i="1"/>
  <c r="GI331" i="1"/>
  <c r="CW331" i="1"/>
  <c r="DB331" i="1"/>
  <c r="AG331" i="1"/>
  <c r="EM331" i="1"/>
  <c r="GL331" i="1" s="1"/>
  <c r="ER331" i="1"/>
  <c r="AN331" i="1"/>
  <c r="CF331" i="1"/>
  <c r="ET331" i="1"/>
  <c r="T331" i="1"/>
  <c r="FA331" i="1"/>
  <c r="FE331" i="1"/>
  <c r="CH331" i="1"/>
  <c r="V331" i="1"/>
  <c r="CQ331" i="1"/>
  <c r="ES331" i="1"/>
  <c r="FM331" i="1"/>
  <c r="CG331" i="1"/>
  <c r="BN331" i="1"/>
  <c r="U331" i="1"/>
  <c r="FQ141" i="1"/>
  <c r="CV141" i="1"/>
  <c r="FX141" i="1"/>
  <c r="EL141" i="1"/>
  <c r="E141" i="1"/>
  <c r="X141" i="1"/>
  <c r="GI141" i="1"/>
  <c r="CS141" i="1"/>
  <c r="AP141" i="1"/>
  <c r="FN141" i="1"/>
  <c r="DK141" i="1"/>
  <c r="CF141" i="1"/>
  <c r="CR141" i="1"/>
  <c r="DG141" i="1"/>
  <c r="O141" i="1"/>
  <c r="FI141" i="1"/>
  <c r="AV141" i="1"/>
  <c r="BL141" i="1"/>
  <c r="BQ141" i="1"/>
  <c r="DA141" i="1"/>
  <c r="AX141" i="1"/>
  <c r="FV141" i="1"/>
  <c r="DS141" i="1"/>
  <c r="G141" i="1"/>
  <c r="DF141" i="1"/>
  <c r="DU141" i="1"/>
  <c r="AL141" i="1"/>
  <c r="FZ141" i="1"/>
  <c r="CJ141" i="1"/>
  <c r="CZ141" i="1"/>
  <c r="D141" i="1"/>
  <c r="DI141" i="1"/>
  <c r="BF141" i="1"/>
  <c r="GD141" i="1"/>
  <c r="EA141" i="1"/>
  <c r="DE141" i="1"/>
  <c r="AJ141" i="1"/>
  <c r="BY141" i="1"/>
  <c r="AM141" i="1"/>
  <c r="GA141" i="1"/>
  <c r="M141" i="1"/>
  <c r="BP141" i="1"/>
  <c r="A142" i="1"/>
  <c r="BM141" i="1"/>
  <c r="DY141" i="1"/>
  <c r="J141" i="1"/>
  <c r="BV141" i="1"/>
  <c r="EH141" i="1"/>
  <c r="S141" i="1"/>
  <c r="CE141" i="1"/>
  <c r="EQ141" i="1"/>
  <c r="AE141" i="1"/>
  <c r="ED141" i="1"/>
  <c r="AT141" i="1"/>
  <c r="ES141" i="1"/>
  <c r="BI141" i="1"/>
  <c r="FH141" i="1"/>
  <c r="DM141" i="1"/>
  <c r="CW141" i="1"/>
  <c r="CA141" i="1"/>
  <c r="BK141" i="1"/>
  <c r="CI141" i="1"/>
  <c r="B141" i="1"/>
  <c r="CO141" i="1"/>
  <c r="AB141" i="1"/>
  <c r="BX141" i="1"/>
  <c r="I141" i="1"/>
  <c r="BU141" i="1"/>
  <c r="EG141" i="1"/>
  <c r="R141" i="1"/>
  <c r="CD141" i="1"/>
  <c r="EP141" i="1"/>
  <c r="AA141" i="1"/>
  <c r="CM141" i="1"/>
  <c r="EY141" i="1"/>
  <c r="AS141" i="1"/>
  <c r="ER141" i="1"/>
  <c r="BH141" i="1"/>
  <c r="FD141" i="1"/>
  <c r="BT141" i="1"/>
  <c r="FS141" i="1"/>
  <c r="EJ141" i="1"/>
  <c r="DN141" i="1"/>
  <c r="CX141" i="1"/>
  <c r="CB141" i="1"/>
  <c r="DW141" i="1"/>
  <c r="L141" i="1"/>
  <c r="EC141" i="1"/>
  <c r="DL141" i="1"/>
  <c r="DD141" i="1"/>
  <c r="BE141" i="1"/>
  <c r="DQ141" i="1"/>
  <c r="GC141" i="1"/>
  <c r="BN141" i="1"/>
  <c r="DZ141" i="1"/>
  <c r="K141" i="1"/>
  <c r="BW141" i="1"/>
  <c r="EI141" i="1"/>
  <c r="T141" i="1"/>
  <c r="DP141" i="1"/>
  <c r="AF141" i="1"/>
  <c r="EE141" i="1"/>
  <c r="AU141" i="1"/>
  <c r="ET141" i="1"/>
  <c r="CP141" i="1"/>
  <c r="BZ141" i="1"/>
  <c r="BJ141" i="1"/>
  <c r="AN141" i="1"/>
  <c r="AR141" i="1"/>
  <c r="FL141" i="1"/>
  <c r="BA141" i="1"/>
  <c r="GH141" i="1"/>
  <c r="EZ141" i="1"/>
  <c r="Q141" i="1"/>
  <c r="CC141" i="1"/>
  <c r="EO141" i="1"/>
  <c r="Z141" i="1"/>
  <c r="CL141" i="1"/>
  <c r="EX141" i="1"/>
  <c r="AI141" i="1"/>
  <c r="CU141" i="1"/>
  <c r="FG141" i="1"/>
  <c r="BD141" i="1"/>
  <c r="FC141" i="1"/>
  <c r="BS141" i="1"/>
  <c r="FR141" i="1"/>
  <c r="CH141" i="1"/>
  <c r="GG141" i="1"/>
  <c r="FA141" i="1"/>
  <c r="EK141" i="1"/>
  <c r="DO141" i="1"/>
  <c r="CY141" i="1"/>
  <c r="FK141" i="1"/>
  <c r="AZ141" i="1"/>
  <c r="FT141" i="1"/>
  <c r="AC141" i="1"/>
  <c r="DH141" i="1"/>
  <c r="Y141" i="1"/>
  <c r="CK141" i="1"/>
  <c r="EW141" i="1"/>
  <c r="AH141" i="1"/>
  <c r="CT141" i="1"/>
  <c r="FF141" i="1"/>
  <c r="AQ141" i="1"/>
  <c r="DC141" i="1"/>
  <c r="FO141" i="1"/>
  <c r="BR141" i="1"/>
  <c r="CG141" i="1"/>
  <c r="GF141" i="1"/>
  <c r="N141" i="1"/>
  <c r="FB141" i="1"/>
  <c r="DV141" i="1"/>
  <c r="CN141" i="1"/>
  <c r="EU141" i="1"/>
  <c r="AG141" i="1"/>
  <c r="FE141" i="1"/>
  <c r="DB141" i="1"/>
  <c r="AY141" i="1"/>
  <c r="FW141" i="1"/>
  <c r="GB141" i="1"/>
  <c r="H141" i="1"/>
  <c r="AK141" i="1"/>
  <c r="FY141" i="1"/>
  <c r="EM141" i="1"/>
  <c r="EB141" i="1"/>
  <c r="AD141" i="1"/>
  <c r="AO141" i="1"/>
  <c r="FM141" i="1"/>
  <c r="DJ141" i="1"/>
  <c r="BG141" i="1"/>
  <c r="GE141" i="1"/>
  <c r="CQ141" i="1"/>
  <c r="V141" i="1"/>
  <c r="BB141" i="1"/>
  <c r="P141" i="1"/>
  <c r="FJ141" i="1"/>
  <c r="FP141" i="1"/>
  <c r="EV141" i="1"/>
  <c r="AW141" i="1"/>
  <c r="FU141" i="1"/>
  <c r="DR141" i="1"/>
  <c r="BO141" i="1"/>
  <c r="F141" i="1"/>
  <c r="U141" i="1"/>
  <c r="DT141" i="1"/>
  <c r="EF141" i="1"/>
  <c r="BC141" i="1"/>
  <c r="W141" i="1"/>
  <c r="DX141" i="1"/>
  <c r="EN141" i="1"/>
  <c r="GK331" i="1" l="1"/>
  <c r="FO332" i="1"/>
  <c r="EI332" i="1"/>
  <c r="F332" i="1"/>
  <c r="BC332" i="1"/>
  <c r="AW332" i="1"/>
  <c r="GE332" i="1"/>
  <c r="FY332" i="1"/>
  <c r="AG332" i="1"/>
  <c r="BR332" i="1"/>
  <c r="CK332" i="1"/>
  <c r="DO332" i="1"/>
  <c r="BD332" i="1"/>
  <c r="CC332" i="1"/>
  <c r="BJ332" i="1"/>
  <c r="T332" i="1"/>
  <c r="BE332" i="1"/>
  <c r="DN332" i="1"/>
  <c r="EY332" i="1"/>
  <c r="I332" i="1"/>
  <c r="CW332" i="1"/>
  <c r="EQ332" i="1"/>
  <c r="EA332" i="1"/>
  <c r="BG332" i="1"/>
  <c r="FG332" i="1"/>
  <c r="EJ332" i="1"/>
  <c r="BX332" i="1"/>
  <c r="CE332" i="1"/>
  <c r="GD332" i="1"/>
  <c r="DT332" i="1"/>
  <c r="DJ332" i="1"/>
  <c r="CN332" i="1"/>
  <c r="DC332" i="1"/>
  <c r="DH332" i="1"/>
  <c r="FA332" i="1"/>
  <c r="CU332" i="1"/>
  <c r="EZ332" i="1"/>
  <c r="CP332" i="1"/>
  <c r="BW332" i="1"/>
  <c r="DL332" i="1"/>
  <c r="FS332" i="1"/>
  <c r="AA332" i="1"/>
  <c r="AB332" i="1"/>
  <c r="FH332" i="1"/>
  <c r="S332" i="1"/>
  <c r="M332" i="1"/>
  <c r="BF332" i="1"/>
  <c r="EF332" i="1"/>
  <c r="Y332" i="1"/>
  <c r="BZ332" i="1"/>
  <c r="CM332" i="1"/>
  <c r="DM332" i="1"/>
  <c r="BP332" i="1"/>
  <c r="FP332" i="1"/>
  <c r="H332" i="1"/>
  <c r="U332" i="1"/>
  <c r="FJ332" i="1"/>
  <c r="FM332" i="1"/>
  <c r="GB332" i="1"/>
  <c r="DV332" i="1"/>
  <c r="AQ332" i="1"/>
  <c r="AC332" i="1"/>
  <c r="GG332" i="1"/>
  <c r="AI332" i="1"/>
  <c r="GH332" i="1"/>
  <c r="ET332" i="1"/>
  <c r="K332" i="1"/>
  <c r="EC332" i="1"/>
  <c r="BT332" i="1"/>
  <c r="EP332" i="1"/>
  <c r="GN332" i="1" s="1"/>
  <c r="CO332" i="1"/>
  <c r="BI332" i="1"/>
  <c r="EH332" i="1"/>
  <c r="GA332" i="1"/>
  <c r="AK332" i="1"/>
  <c r="Q332" i="1"/>
  <c r="P332" i="1"/>
  <c r="FB332" i="1"/>
  <c r="CH332" i="1"/>
  <c r="AU332" i="1"/>
  <c r="FD332" i="1"/>
  <c r="ES332" i="1"/>
  <c r="EN332" i="1"/>
  <c r="GL332" i="1" s="1"/>
  <c r="BO332" i="1"/>
  <c r="BB332" i="1"/>
  <c r="AD332" i="1"/>
  <c r="AY332" i="1"/>
  <c r="N332" i="1"/>
  <c r="CT332" i="1"/>
  <c r="AZ332" i="1"/>
  <c r="FR332" i="1"/>
  <c r="CL332" i="1"/>
  <c r="FL332" i="1"/>
  <c r="EE332" i="1"/>
  <c r="BN332" i="1"/>
  <c r="DW332" i="1"/>
  <c r="BH332" i="1"/>
  <c r="R332" i="1"/>
  <c r="CI332" i="1"/>
  <c r="AT332" i="1"/>
  <c r="J332" i="1"/>
  <c r="BY332" i="1"/>
  <c r="EU332" i="1"/>
  <c r="DD332" i="1"/>
  <c r="FW332" i="1"/>
  <c r="FT332" i="1"/>
  <c r="BA332" i="1"/>
  <c r="L332" i="1"/>
  <c r="BV332" i="1"/>
  <c r="DX332" i="1"/>
  <c r="DR332" i="1"/>
  <c r="V332" i="1"/>
  <c r="EB332" i="1"/>
  <c r="DB332" i="1"/>
  <c r="GF332" i="1"/>
  <c r="AH332" i="1"/>
  <c r="FK332" i="1"/>
  <c r="BS332" i="1"/>
  <c r="Z332" i="1"/>
  <c r="AR332" i="1"/>
  <c r="AF332" i="1"/>
  <c r="GC332" i="1"/>
  <c r="CB332" i="1"/>
  <c r="ER332" i="1"/>
  <c r="EG332" i="1"/>
  <c r="BK332" i="1"/>
  <c r="ED332" i="1"/>
  <c r="DY332" i="1"/>
  <c r="AJ332" i="1"/>
  <c r="EV332" i="1"/>
  <c r="EK332" i="1"/>
  <c r="AO332" i="1"/>
  <c r="FF332" i="1"/>
  <c r="EX332" i="1"/>
  <c r="DZ332" i="1"/>
  <c r="CD332" i="1"/>
  <c r="AM332" i="1"/>
  <c r="W332" i="1"/>
  <c r="FU332" i="1"/>
  <c r="CQ332" i="1"/>
  <c r="EM332" i="1"/>
  <c r="FE332" i="1"/>
  <c r="CG332" i="1"/>
  <c r="EW332" i="1"/>
  <c r="CY332" i="1"/>
  <c r="FC332" i="1"/>
  <c r="EO332" i="1"/>
  <c r="GM332" i="1" s="1"/>
  <c r="AN332" i="1"/>
  <c r="DP332" i="1"/>
  <c r="DQ332" i="1"/>
  <c r="CX332" i="1"/>
  <c r="AS332" i="1"/>
  <c r="BU332" i="1"/>
  <c r="CA332" i="1"/>
  <c r="AE332" i="1"/>
  <c r="BM332" i="1"/>
  <c r="DE332" i="1"/>
  <c r="CZ332" i="1"/>
  <c r="CJ332" i="1"/>
  <c r="AX332" i="1"/>
  <c r="CR332" i="1"/>
  <c r="FZ332" i="1"/>
  <c r="AL332" i="1"/>
  <c r="DU332" i="1"/>
  <c r="BL332" i="1"/>
  <c r="FN332" i="1"/>
  <c r="DF332" i="1"/>
  <c r="AV332" i="1"/>
  <c r="AP332" i="1"/>
  <c r="FQ332" i="1"/>
  <c r="DI332" i="1"/>
  <c r="CV332" i="1"/>
  <c r="G332" i="1"/>
  <c r="FI332" i="1"/>
  <c r="CS332" i="1"/>
  <c r="DS332" i="1"/>
  <c r="O332" i="1"/>
  <c r="GI332" i="1"/>
  <c r="FV332" i="1"/>
  <c r="DG332" i="1"/>
  <c r="X332" i="1"/>
  <c r="E332" i="1"/>
  <c r="DA332" i="1"/>
  <c r="CF332" i="1"/>
  <c r="EL332" i="1"/>
  <c r="BQ332" i="1"/>
  <c r="DK332" i="1"/>
  <c r="FX332" i="1"/>
  <c r="V142" i="1"/>
  <c r="CH142" i="1"/>
  <c r="ET142" i="1"/>
  <c r="W142" i="1"/>
  <c r="CI142" i="1"/>
  <c r="EU142" i="1"/>
  <c r="X142" i="1"/>
  <c r="CJ142" i="1"/>
  <c r="EV142" i="1"/>
  <c r="AX142" i="1"/>
  <c r="EW142" i="1"/>
  <c r="BM142" i="1"/>
  <c r="FI142" i="1"/>
  <c r="CM142" i="1"/>
  <c r="J142" i="1"/>
  <c r="FQ142" i="1"/>
  <c r="FA142" i="1"/>
  <c r="EH142" i="1"/>
  <c r="DR142" i="1"/>
  <c r="GD142" i="1"/>
  <c r="DD142" i="1"/>
  <c r="AQ142" i="1"/>
  <c r="CF142" i="1"/>
  <c r="EA142" i="1"/>
  <c r="EP142" i="1"/>
  <c r="FO142" i="1"/>
  <c r="AD142" i="1"/>
  <c r="CP142" i="1"/>
  <c r="FB142" i="1"/>
  <c r="AE142" i="1"/>
  <c r="CQ142" i="1"/>
  <c r="FC142" i="1"/>
  <c r="AF142" i="1"/>
  <c r="CR142" i="1"/>
  <c r="FD142" i="1"/>
  <c r="BI142" i="1"/>
  <c r="FH142" i="1"/>
  <c r="BX142" i="1"/>
  <c r="FW142" i="1"/>
  <c r="DA142" i="1"/>
  <c r="AG142" i="1"/>
  <c r="Q142" i="1"/>
  <c r="FU142" i="1"/>
  <c r="FE142" i="1"/>
  <c r="EO142" i="1"/>
  <c r="U142" i="1"/>
  <c r="ER142" i="1"/>
  <c r="CE142" i="1"/>
  <c r="FP142" i="1"/>
  <c r="EB142" i="1"/>
  <c r="AL142" i="1"/>
  <c r="CX142" i="1"/>
  <c r="FJ142" i="1"/>
  <c r="AM142" i="1"/>
  <c r="CY142" i="1"/>
  <c r="FK142" i="1"/>
  <c r="AN142" i="1"/>
  <c r="CZ142" i="1"/>
  <c r="FL142" i="1"/>
  <c r="BW142" i="1"/>
  <c r="FV142" i="1"/>
  <c r="CL142" i="1"/>
  <c r="M142" i="1"/>
  <c r="DL142" i="1"/>
  <c r="BA142" i="1"/>
  <c r="AH142" i="1"/>
  <c r="R142" i="1"/>
  <c r="FY142" i="1"/>
  <c r="FF142" i="1"/>
  <c r="BO142" i="1"/>
  <c r="GF142" i="1"/>
  <c r="DS142" i="1"/>
  <c r="CG142" i="1"/>
  <c r="D142" i="1"/>
  <c r="EF142" i="1"/>
  <c r="AK142" i="1"/>
  <c r="BN142" i="1"/>
  <c r="FM142" i="1"/>
  <c r="DM142" i="1"/>
  <c r="CD142" i="1"/>
  <c r="AB142" i="1"/>
  <c r="AW142" i="1"/>
  <c r="N142" i="1"/>
  <c r="EL142" i="1"/>
  <c r="CA142" i="1"/>
  <c r="P142" i="1"/>
  <c r="EN142" i="1"/>
  <c r="EI142" i="1"/>
  <c r="EX142" i="1"/>
  <c r="FX142" i="1"/>
  <c r="EG142" i="1"/>
  <c r="CU142" i="1"/>
  <c r="ES142" i="1"/>
  <c r="CN142" i="1"/>
  <c r="AT142" i="1"/>
  <c r="DF142" i="1"/>
  <c r="FR142" i="1"/>
  <c r="AU142" i="1"/>
  <c r="DG142" i="1"/>
  <c r="FS142" i="1"/>
  <c r="AV142" i="1"/>
  <c r="DH142" i="1"/>
  <c r="FT142" i="1"/>
  <c r="CK142" i="1"/>
  <c r="GG142" i="1"/>
  <c r="CW142" i="1"/>
  <c r="AA142" i="1"/>
  <c r="DZ142" i="1"/>
  <c r="BU142" i="1"/>
  <c r="BE142" i="1"/>
  <c r="AI142" i="1"/>
  <c r="S142" i="1"/>
  <c r="GC142" i="1"/>
  <c r="DC142" i="1"/>
  <c r="B142" i="1"/>
  <c r="FG142" i="1"/>
  <c r="E142" i="1"/>
  <c r="BB142" i="1"/>
  <c r="DN142" i="1"/>
  <c r="FZ142" i="1"/>
  <c r="BC142" i="1"/>
  <c r="DO142" i="1"/>
  <c r="GA142" i="1"/>
  <c r="BD142" i="1"/>
  <c r="DP142" i="1"/>
  <c r="GB142" i="1"/>
  <c r="CV142" i="1"/>
  <c r="L142" i="1"/>
  <c r="DK142" i="1"/>
  <c r="AO142" i="1"/>
  <c r="EK142" i="1"/>
  <c r="CO142" i="1"/>
  <c r="BV142" i="1"/>
  <c r="BF142" i="1"/>
  <c r="AP142" i="1"/>
  <c r="T142" i="1"/>
  <c r="EQ142" i="1"/>
  <c r="AC142" i="1"/>
  <c r="AS142" i="1"/>
  <c r="DT142" i="1"/>
  <c r="A143" i="1"/>
  <c r="BJ142" i="1"/>
  <c r="DV142" i="1"/>
  <c r="GH142" i="1"/>
  <c r="BK142" i="1"/>
  <c r="DW142" i="1"/>
  <c r="GI142" i="1"/>
  <c r="BL142" i="1"/>
  <c r="DX142" i="1"/>
  <c r="K142" i="1"/>
  <c r="DJ142" i="1"/>
  <c r="Z142" i="1"/>
  <c r="DY142" i="1"/>
  <c r="AZ142" i="1"/>
  <c r="EY142" i="1"/>
  <c r="DI142" i="1"/>
  <c r="CS142" i="1"/>
  <c r="CC142" i="1"/>
  <c r="BG142" i="1"/>
  <c r="BH142" i="1"/>
  <c r="GE142" i="1"/>
  <c r="BQ142" i="1"/>
  <c r="FN142" i="1"/>
  <c r="I142" i="1"/>
  <c r="F142" i="1"/>
  <c r="BR142" i="1"/>
  <c r="ED142" i="1"/>
  <c r="G142" i="1"/>
  <c r="BS142" i="1"/>
  <c r="EE142" i="1"/>
  <c r="H142" i="1"/>
  <c r="BT142" i="1"/>
  <c r="Y142" i="1"/>
  <c r="DU142" i="1"/>
  <c r="EJ142" i="1"/>
  <c r="EC142" i="1"/>
  <c r="CT142" i="1"/>
  <c r="DB142" i="1"/>
  <c r="DE142" i="1"/>
  <c r="AR142" i="1"/>
  <c r="BZ142" i="1"/>
  <c r="O142" i="1"/>
  <c r="EM142" i="1"/>
  <c r="CB142" i="1"/>
  <c r="AJ142" i="1"/>
  <c r="AY142" i="1"/>
  <c r="BY142" i="1"/>
  <c r="EZ142" i="1"/>
  <c r="DQ142" i="1"/>
  <c r="BP142" i="1"/>
  <c r="GK332" i="1" l="1"/>
  <c r="AZ333" i="1"/>
  <c r="CW333" i="1"/>
  <c r="CT333" i="1"/>
  <c r="ED333" i="1"/>
  <c r="DV333" i="1"/>
  <c r="BY333" i="1"/>
  <c r="DE333" i="1"/>
  <c r="H333" i="1"/>
  <c r="FN333" i="1"/>
  <c r="EY333" i="1"/>
  <c r="GI333" i="1"/>
  <c r="AS333" i="1"/>
  <c r="EK333" i="1"/>
  <c r="GA333" i="1"/>
  <c r="AA333" i="1"/>
  <c r="DG333" i="1"/>
  <c r="EG333" i="1"/>
  <c r="N333" i="1"/>
  <c r="EE333" i="1"/>
  <c r="DC333" i="1"/>
  <c r="BS333" i="1"/>
  <c r="DY333" i="1"/>
  <c r="EQ333" i="1"/>
  <c r="GN333" i="1" s="1"/>
  <c r="BC333" i="1"/>
  <c r="GC333" i="1"/>
  <c r="GG333" i="1"/>
  <c r="FR333" i="1"/>
  <c r="EX333" i="1"/>
  <c r="AB333" i="1"/>
  <c r="BQ333" i="1"/>
  <c r="FX333" i="1"/>
  <c r="GE333" i="1"/>
  <c r="BK333" i="1"/>
  <c r="DK333" i="1"/>
  <c r="CB333" i="1"/>
  <c r="EC333" i="1"/>
  <c r="G333" i="1"/>
  <c r="BH333" i="1"/>
  <c r="Z333" i="1"/>
  <c r="GH333" i="1"/>
  <c r="T333" i="1"/>
  <c r="L333" i="1"/>
  <c r="FZ333" i="1"/>
  <c r="S333" i="1"/>
  <c r="CK333" i="1"/>
  <c r="DF333" i="1"/>
  <c r="EI333" i="1"/>
  <c r="DB333" i="1"/>
  <c r="DW333" i="1"/>
  <c r="DO333" i="1"/>
  <c r="AJ333" i="1"/>
  <c r="BG333" i="1"/>
  <c r="AI333" i="1"/>
  <c r="BP333" i="1"/>
  <c r="O333" i="1"/>
  <c r="DU333" i="1"/>
  <c r="BR333" i="1"/>
  <c r="CC333" i="1"/>
  <c r="K333" i="1"/>
  <c r="BJ333" i="1"/>
  <c r="BF333" i="1"/>
  <c r="GB333" i="1"/>
  <c r="BB333" i="1"/>
  <c r="BE333" i="1"/>
  <c r="DH333" i="1"/>
  <c r="CN333" i="1"/>
  <c r="P333" i="1"/>
  <c r="AC333" i="1"/>
  <c r="AW333" i="1"/>
  <c r="EM333" i="1"/>
  <c r="AP333" i="1"/>
  <c r="FT333" i="1"/>
  <c r="DQ333" i="1"/>
  <c r="BZ333" i="1"/>
  <c r="Y333" i="1"/>
  <c r="F333" i="1"/>
  <c r="CS333" i="1"/>
  <c r="DX333" i="1"/>
  <c r="BV333" i="1"/>
  <c r="DP333" i="1"/>
  <c r="E333" i="1"/>
  <c r="BU333" i="1"/>
  <c r="AV333" i="1"/>
  <c r="ES333" i="1"/>
  <c r="CA333" i="1"/>
  <c r="AY333" i="1"/>
  <c r="AO333" i="1"/>
  <c r="AU333" i="1"/>
  <c r="EJ333" i="1"/>
  <c r="DJ333" i="1"/>
  <c r="CV333" i="1"/>
  <c r="DN333" i="1"/>
  <c r="AT333" i="1"/>
  <c r="EN333" i="1"/>
  <c r="EZ333" i="1"/>
  <c r="AR333" i="1"/>
  <c r="BT333" i="1"/>
  <c r="I333" i="1"/>
  <c r="DI333" i="1"/>
  <c r="BL333" i="1"/>
  <c r="DT333" i="1"/>
  <c r="CO333" i="1"/>
  <c r="BD333" i="1"/>
  <c r="FG333" i="1"/>
  <c r="DZ333" i="1"/>
  <c r="FS333" i="1"/>
  <c r="CU333" i="1"/>
  <c r="EL333" i="1"/>
  <c r="DM333" i="1"/>
  <c r="BN333" i="1"/>
  <c r="FF333" i="1"/>
  <c r="CD333" i="1"/>
  <c r="GF333" i="1"/>
  <c r="M333" i="1"/>
  <c r="CY333" i="1"/>
  <c r="ER333" i="1"/>
  <c r="FW333" i="1"/>
  <c r="CQ333" i="1"/>
  <c r="CF333" i="1"/>
  <c r="J333" i="1"/>
  <c r="X333" i="1"/>
  <c r="FM333" i="1"/>
  <c r="BO333" i="1"/>
  <c r="CL333" i="1"/>
  <c r="AM333" i="1"/>
  <c r="U333" i="1"/>
  <c r="BX333" i="1"/>
  <c r="AE333" i="1"/>
  <c r="AQ333" i="1"/>
  <c r="CM333" i="1"/>
  <c r="EU333" i="1"/>
  <c r="FV333" i="1"/>
  <c r="FJ333" i="1"/>
  <c r="EO333" i="1"/>
  <c r="GL333" i="1" s="1"/>
  <c r="FH333" i="1"/>
  <c r="FB333" i="1"/>
  <c r="DD333" i="1"/>
  <c r="FI333" i="1"/>
  <c r="CI333" i="1"/>
  <c r="AK333" i="1"/>
  <c r="FY333" i="1"/>
  <c r="BW333" i="1"/>
  <c r="CX333" i="1"/>
  <c r="FE333" i="1"/>
  <c r="BI333" i="1"/>
  <c r="CP333" i="1"/>
  <c r="GD333" i="1"/>
  <c r="BM333" i="1"/>
  <c r="W333" i="1"/>
  <c r="EF333" i="1"/>
  <c r="R333" i="1"/>
  <c r="FL333" i="1"/>
  <c r="AL333" i="1"/>
  <c r="FU333" i="1"/>
  <c r="FD333" i="1"/>
  <c r="AD333" i="1"/>
  <c r="DR333" i="1"/>
  <c r="EW333" i="1"/>
  <c r="ET333" i="1"/>
  <c r="AH333" i="1"/>
  <c r="CZ333" i="1"/>
  <c r="EB333" i="1"/>
  <c r="Q333" i="1"/>
  <c r="CR333" i="1"/>
  <c r="FO333" i="1"/>
  <c r="EH333" i="1"/>
  <c r="AX333" i="1"/>
  <c r="CH333" i="1"/>
  <c r="CG333" i="1"/>
  <c r="BA333" i="1"/>
  <c r="AN333" i="1"/>
  <c r="FP333" i="1"/>
  <c r="AG333" i="1"/>
  <c r="AF333" i="1"/>
  <c r="EP333" i="1"/>
  <c r="GM333" i="1" s="1"/>
  <c r="FA333" i="1"/>
  <c r="EV333" i="1"/>
  <c r="V333" i="1"/>
  <c r="DS333" i="1"/>
  <c r="DL333" i="1"/>
  <c r="FK333" i="1"/>
  <c r="CE333" i="1"/>
  <c r="DA333" i="1"/>
  <c r="FC333" i="1"/>
  <c r="EA333" i="1"/>
  <c r="FQ333" i="1"/>
  <c r="CJ333" i="1"/>
  <c r="EM143" i="1"/>
  <c r="CJ143" i="1"/>
  <c r="D143" i="1"/>
  <c r="BU143" i="1"/>
  <c r="GH143" i="1"/>
  <c r="AA143" i="1"/>
  <c r="CM143" i="1"/>
  <c r="EY143" i="1"/>
  <c r="AJ143" i="1"/>
  <c r="CV143" i="1"/>
  <c r="FH143" i="1"/>
  <c r="AK143" i="1"/>
  <c r="CW143" i="1"/>
  <c r="FI143" i="1"/>
  <c r="BN143" i="1"/>
  <c r="FM143" i="1"/>
  <c r="CC143" i="1"/>
  <c r="GB143" i="1"/>
  <c r="CR143" i="1"/>
  <c r="I143" i="1"/>
  <c r="FS143" i="1"/>
  <c r="EW143" i="1"/>
  <c r="EG143" i="1"/>
  <c r="DN143" i="1"/>
  <c r="AN143" i="1"/>
  <c r="H143" i="1"/>
  <c r="CX143" i="1"/>
  <c r="W143" i="1"/>
  <c r="EU143" i="1"/>
  <c r="AI143" i="1"/>
  <c r="CU143" i="1"/>
  <c r="FG143" i="1"/>
  <c r="AR143" i="1"/>
  <c r="DD143" i="1"/>
  <c r="FP143" i="1"/>
  <c r="AS143" i="1"/>
  <c r="DE143" i="1"/>
  <c r="FQ143" i="1"/>
  <c r="CB143" i="1"/>
  <c r="GA143" i="1"/>
  <c r="CQ143" i="1"/>
  <c r="G143" i="1"/>
  <c r="DF143" i="1"/>
  <c r="Z143" i="1"/>
  <c r="J143" i="1"/>
  <c r="FT143" i="1"/>
  <c r="EX143" i="1"/>
  <c r="EH143" i="1"/>
  <c r="CH143" i="1"/>
  <c r="AV143" i="1"/>
  <c r="EL143" i="1"/>
  <c r="DG143" i="1"/>
  <c r="GD143" i="1"/>
  <c r="AQ143" i="1"/>
  <c r="DC143" i="1"/>
  <c r="FO143" i="1"/>
  <c r="AZ143" i="1"/>
  <c r="DL143" i="1"/>
  <c r="FX143" i="1"/>
  <c r="BA143" i="1"/>
  <c r="DM143" i="1"/>
  <c r="FY143" i="1"/>
  <c r="CP143" i="1"/>
  <c r="F143" i="1"/>
  <c r="R143" i="1"/>
  <c r="DQ143" i="1"/>
  <c r="AG143" i="1"/>
  <c r="FU143" i="1"/>
  <c r="DV143" i="1"/>
  <c r="FZ143" i="1"/>
  <c r="BB143" i="1"/>
  <c r="AU143" i="1"/>
  <c r="X143" i="1"/>
  <c r="AY143" i="1"/>
  <c r="DK143" i="1"/>
  <c r="FW143" i="1"/>
  <c r="BH143" i="1"/>
  <c r="DT143" i="1"/>
  <c r="GF143" i="1"/>
  <c r="BI143" i="1"/>
  <c r="DU143" i="1"/>
  <c r="GG143" i="1"/>
  <c r="DA143" i="1"/>
  <c r="Q143" i="1"/>
  <c r="DP143" i="1"/>
  <c r="AF143" i="1"/>
  <c r="EE143" i="1"/>
  <c r="BT143" i="1"/>
  <c r="AX143" i="1"/>
  <c r="AH143" i="1"/>
  <c r="O143" i="1"/>
  <c r="FV143" i="1"/>
  <c r="FJ143" i="1"/>
  <c r="DX143" i="1"/>
  <c r="BM143" i="1"/>
  <c r="ET143" i="1"/>
  <c r="BG143" i="1"/>
  <c r="DS143" i="1"/>
  <c r="GE143" i="1"/>
  <c r="BP143" i="1"/>
  <c r="EB143" i="1"/>
  <c r="E143" i="1"/>
  <c r="BQ143" i="1"/>
  <c r="EC143" i="1"/>
  <c r="P143" i="1"/>
  <c r="DO143" i="1"/>
  <c r="AE143" i="1"/>
  <c r="ED143" i="1"/>
  <c r="AT143" i="1"/>
  <c r="EP143" i="1"/>
  <c r="AL143" i="1"/>
  <c r="FL143" i="1"/>
  <c r="A144" i="1"/>
  <c r="BO143" i="1"/>
  <c r="EA143" i="1"/>
  <c r="L143" i="1"/>
  <c r="BX143" i="1"/>
  <c r="EJ143" i="1"/>
  <c r="M143" i="1"/>
  <c r="BY143" i="1"/>
  <c r="EK143" i="1"/>
  <c r="AD143" i="1"/>
  <c r="DZ143" i="1"/>
  <c r="AP143" i="1"/>
  <c r="EO143" i="1"/>
  <c r="BE143" i="1"/>
  <c r="FD143" i="1"/>
  <c r="DH143" i="1"/>
  <c r="CL143" i="1"/>
  <c r="BV143" i="1"/>
  <c r="BF143" i="1"/>
  <c r="CA143" i="1"/>
  <c r="CI143" i="1"/>
  <c r="B143" i="1"/>
  <c r="CY143" i="1"/>
  <c r="BK143" i="1"/>
  <c r="K143" i="1"/>
  <c r="BW143" i="1"/>
  <c r="EI143" i="1"/>
  <c r="T143" i="1"/>
  <c r="CF143" i="1"/>
  <c r="ER143" i="1"/>
  <c r="U143" i="1"/>
  <c r="CG143" i="1"/>
  <c r="ES143" i="1"/>
  <c r="AO143" i="1"/>
  <c r="EN143" i="1"/>
  <c r="BD143" i="1"/>
  <c r="FC143" i="1"/>
  <c r="BS143" i="1"/>
  <c r="FR143" i="1"/>
  <c r="DY143" i="1"/>
  <c r="DI143" i="1"/>
  <c r="CS143" i="1"/>
  <c r="BZ143" i="1"/>
  <c r="DR143" i="1"/>
  <c r="DW143" i="1"/>
  <c r="V143" i="1"/>
  <c r="GI143" i="1"/>
  <c r="BL143" i="1"/>
  <c r="S143" i="1"/>
  <c r="CE143" i="1"/>
  <c r="EQ143" i="1"/>
  <c r="AB143" i="1"/>
  <c r="CN143" i="1"/>
  <c r="EZ143" i="1"/>
  <c r="AC143" i="1"/>
  <c r="CO143" i="1"/>
  <c r="FA143" i="1"/>
  <c r="BC143" i="1"/>
  <c r="FB143" i="1"/>
  <c r="BR143" i="1"/>
  <c r="FN143" i="1"/>
  <c r="CD143" i="1"/>
  <c r="GC143" i="1"/>
  <c r="EV143" i="1"/>
  <c r="EF143" i="1"/>
  <c r="DJ143" i="1"/>
  <c r="CT143" i="1"/>
  <c r="FF143" i="1"/>
  <c r="FK143" i="1"/>
  <c r="BJ143" i="1"/>
  <c r="CZ143" i="1"/>
  <c r="DB143" i="1"/>
  <c r="AW143" i="1"/>
  <c r="N143" i="1"/>
  <c r="FE143" i="1"/>
  <c r="Y143" i="1"/>
  <c r="CK143" i="1"/>
  <c r="AM143" i="1"/>
  <c r="GK333" i="1" l="1"/>
  <c r="FN334" i="1"/>
  <c r="EO334" i="1"/>
  <c r="DV334" i="1"/>
  <c r="FE334" i="1"/>
  <c r="EN334" i="1"/>
  <c r="AE334" i="1"/>
  <c r="AG334" i="1"/>
  <c r="CX334" i="1"/>
  <c r="CS334" i="1"/>
  <c r="BO334" i="1"/>
  <c r="AH334" i="1"/>
  <c r="GG334" i="1"/>
  <c r="AY334" i="1"/>
  <c r="DQ334" i="1"/>
  <c r="DL334" i="1"/>
  <c r="AV334" i="1"/>
  <c r="G334" i="1"/>
  <c r="DD334" i="1"/>
  <c r="H334" i="1"/>
  <c r="GB334" i="1"/>
  <c r="CV334" i="1"/>
  <c r="FK334" i="1"/>
  <c r="CI334" i="1"/>
  <c r="DP334" i="1"/>
  <c r="FB334" i="1"/>
  <c r="EA334" i="1"/>
  <c r="DK334" i="1"/>
  <c r="DF334" i="1"/>
  <c r="N334" i="1"/>
  <c r="AO334" i="1"/>
  <c r="AW334" i="1"/>
  <c r="ES334" i="1"/>
  <c r="DU334" i="1"/>
  <c r="AZ334" i="1"/>
  <c r="CH334" i="1"/>
  <c r="CQ334" i="1"/>
  <c r="AR334" i="1"/>
  <c r="AN334" i="1"/>
  <c r="CC334" i="1"/>
  <c r="AJ334" i="1"/>
  <c r="CK334" i="1"/>
  <c r="CF334" i="1"/>
  <c r="FJ334" i="1"/>
  <c r="DE334" i="1"/>
  <c r="BZ334" i="1"/>
  <c r="DZ334" i="1"/>
  <c r="DA334" i="1"/>
  <c r="EL334" i="1"/>
  <c r="FH334" i="1"/>
  <c r="CE334" i="1"/>
  <c r="AD334" i="1"/>
  <c r="EF334" i="1"/>
  <c r="S334" i="1"/>
  <c r="EK334" i="1"/>
  <c r="BG334" i="1"/>
  <c r="R334" i="1"/>
  <c r="DB334" i="1"/>
  <c r="EV334" i="1"/>
  <c r="CO334" i="1"/>
  <c r="BL334" i="1"/>
  <c r="DY334" i="1"/>
  <c r="CG334" i="1"/>
  <c r="BK334" i="1"/>
  <c r="DH334" i="1"/>
  <c r="BY334" i="1"/>
  <c r="FL334" i="1"/>
  <c r="EC334" i="1"/>
  <c r="ET334" i="1"/>
  <c r="BT334" i="1"/>
  <c r="BI334" i="1"/>
  <c r="AU334" i="1"/>
  <c r="F334" i="1"/>
  <c r="FO334" i="1"/>
  <c r="EH334" i="1"/>
  <c r="GA334" i="1"/>
  <c r="FG334" i="1"/>
  <c r="DN334" i="1"/>
  <c r="FM334" i="1"/>
  <c r="CN334" i="1"/>
  <c r="BX334" i="1"/>
  <c r="DM334" i="1"/>
  <c r="CT334" i="1"/>
  <c r="EI334" i="1"/>
  <c r="O334" i="1"/>
  <c r="FP334" i="1"/>
  <c r="DJ334" i="1"/>
  <c r="BW334" i="1"/>
  <c r="DO334" i="1"/>
  <c r="DI334" i="1"/>
  <c r="K334" i="1"/>
  <c r="P334" i="1"/>
  <c r="X334" i="1"/>
  <c r="CZ334" i="1"/>
  <c r="GC334" i="1"/>
  <c r="AC334" i="1"/>
  <c r="GI334" i="1"/>
  <c r="FR334" i="1"/>
  <c r="U334" i="1"/>
  <c r="CY334" i="1"/>
  <c r="FD334" i="1"/>
  <c r="M334" i="1"/>
  <c r="AL334" i="1"/>
  <c r="BQ334" i="1"/>
  <c r="BM334" i="1"/>
  <c r="EE334" i="1"/>
  <c r="GF334" i="1"/>
  <c r="BB334" i="1"/>
  <c r="CP334" i="1"/>
  <c r="DC334" i="1"/>
  <c r="EX334" i="1"/>
  <c r="CB334" i="1"/>
  <c r="CU334" i="1"/>
  <c r="EG334" i="1"/>
  <c r="BN334" i="1"/>
  <c r="FC334" i="1"/>
  <c r="EB334" i="1"/>
  <c r="GD334" i="1"/>
  <c r="EQ334" i="1"/>
  <c r="GM334" i="1" s="1"/>
  <c r="BF334" i="1"/>
  <c r="GE334" i="1"/>
  <c r="FX334" i="1"/>
  <c r="CR334" i="1"/>
  <c r="BC334" i="1"/>
  <c r="BV334" i="1"/>
  <c r="DS334" i="1"/>
  <c r="FA334" i="1"/>
  <c r="CL334" i="1"/>
  <c r="AX334" i="1"/>
  <c r="AM334" i="1"/>
  <c r="BJ334" i="1"/>
  <c r="CD334" i="1"/>
  <c r="EZ334" i="1"/>
  <c r="V334" i="1"/>
  <c r="BS334" i="1"/>
  <c r="ER334" i="1"/>
  <c r="GN334" i="1" s="1"/>
  <c r="BE334" i="1"/>
  <c r="EJ334" i="1"/>
  <c r="EP334" i="1"/>
  <c r="GL334" i="1" s="1"/>
  <c r="E334" i="1"/>
  <c r="DX334" i="1"/>
  <c r="AF334" i="1"/>
  <c r="DT334" i="1"/>
  <c r="FZ334" i="1"/>
  <c r="FY334" i="1"/>
  <c r="AQ334" i="1"/>
  <c r="FT334" i="1"/>
  <c r="FQ334" i="1"/>
  <c r="AI334" i="1"/>
  <c r="EW334" i="1"/>
  <c r="FI334" i="1"/>
  <c r="DW334" i="1"/>
  <c r="AT334" i="1"/>
  <c r="BH334" i="1"/>
  <c r="J334" i="1"/>
  <c r="EU334" i="1"/>
  <c r="FS334" i="1"/>
  <c r="CW334" i="1"/>
  <c r="Y334" i="1"/>
  <c r="FF334" i="1"/>
  <c r="BR334" i="1"/>
  <c r="AB334" i="1"/>
  <c r="DR334" i="1"/>
  <c r="BD334" i="1"/>
  <c r="T334" i="1"/>
  <c r="CA334" i="1"/>
  <c r="AP334" i="1"/>
  <c r="L334" i="1"/>
  <c r="ED334" i="1"/>
  <c r="BP334" i="1"/>
  <c r="FV334" i="1"/>
  <c r="Q334" i="1"/>
  <c r="FW334" i="1"/>
  <c r="FU334" i="1"/>
  <c r="BA334" i="1"/>
  <c r="DG334" i="1"/>
  <c r="Z334" i="1"/>
  <c r="AS334" i="1"/>
  <c r="W334" i="1"/>
  <c r="I334" i="1"/>
  <c r="AK334" i="1"/>
  <c r="GH334" i="1"/>
  <c r="BU334" i="1"/>
  <c r="CJ334" i="1"/>
  <c r="EM334" i="1"/>
  <c r="EY334" i="1"/>
  <c r="CM334" i="1"/>
  <c r="AA334" i="1"/>
  <c r="AF144" i="1"/>
  <c r="CR144" i="1"/>
  <c r="FD144" i="1"/>
  <c r="AO144" i="1"/>
  <c r="DA144" i="1"/>
  <c r="FM144" i="1"/>
  <c r="AX144" i="1"/>
  <c r="DJ144" i="1"/>
  <c r="FV144" i="1"/>
  <c r="CG144" i="1"/>
  <c r="GF144" i="1"/>
  <c r="CV144" i="1"/>
  <c r="L144" i="1"/>
  <c r="DK144" i="1"/>
  <c r="AB144" i="1"/>
  <c r="GI144" i="1"/>
  <c r="EY144" i="1"/>
  <c r="EC144" i="1"/>
  <c r="DM144" i="1"/>
  <c r="FY144" i="1"/>
  <c r="BK144" i="1"/>
  <c r="GE144" i="1"/>
  <c r="DW144" i="1"/>
  <c r="B144" i="1"/>
  <c r="AN144" i="1"/>
  <c r="CZ144" i="1"/>
  <c r="FL144" i="1"/>
  <c r="AW144" i="1"/>
  <c r="DI144" i="1"/>
  <c r="FU144" i="1"/>
  <c r="BF144" i="1"/>
  <c r="DR144" i="1"/>
  <c r="GD144" i="1"/>
  <c r="CU144" i="1"/>
  <c r="K144" i="1"/>
  <c r="DG144" i="1"/>
  <c r="W144" i="1"/>
  <c r="DV144" i="1"/>
  <c r="AS144" i="1"/>
  <c r="F144" i="1"/>
  <c r="FP144" i="1"/>
  <c r="EZ144" i="1"/>
  <c r="ED144" i="1"/>
  <c r="D144" i="1"/>
  <c r="CY144" i="1"/>
  <c r="AL144" i="1"/>
  <c r="AQ144" i="1"/>
  <c r="CE144" i="1"/>
  <c r="AV144" i="1"/>
  <c r="DH144" i="1"/>
  <c r="FT144" i="1"/>
  <c r="BE144" i="1"/>
  <c r="DQ144" i="1"/>
  <c r="GC144" i="1"/>
  <c r="BN144" i="1"/>
  <c r="DZ144" i="1"/>
  <c r="G144" i="1"/>
  <c r="DF144" i="1"/>
  <c r="V144" i="1"/>
  <c r="DU144" i="1"/>
  <c r="AK144" i="1"/>
  <c r="EJ144" i="1"/>
  <c r="BP144" i="1"/>
  <c r="AC144" i="1"/>
  <c r="M144" i="1"/>
  <c r="FQ144" i="1"/>
  <c r="FA144" i="1"/>
  <c r="S144" i="1"/>
  <c r="EM144" i="1"/>
  <c r="BZ144" i="1"/>
  <c r="FC144" i="1"/>
  <c r="BD144" i="1"/>
  <c r="DP144" i="1"/>
  <c r="GB144" i="1"/>
  <c r="BM144" i="1"/>
  <c r="DY144" i="1"/>
  <c r="J144" i="1"/>
  <c r="BV144" i="1"/>
  <c r="EH144" i="1"/>
  <c r="U144" i="1"/>
  <c r="DT144" i="1"/>
  <c r="AJ144" i="1"/>
  <c r="EI144" i="1"/>
  <c r="AY144" i="1"/>
  <c r="EU144" i="1"/>
  <c r="CM144" i="1"/>
  <c r="AZ144" i="1"/>
  <c r="AD144" i="1"/>
  <c r="N144" i="1"/>
  <c r="FX144" i="1"/>
  <c r="BG144" i="1"/>
  <c r="GA144" i="1"/>
  <c r="DN144" i="1"/>
  <c r="CA144" i="1"/>
  <c r="BX144" i="1"/>
  <c r="EA144" i="1"/>
  <c r="BR144" i="1"/>
  <c r="BC144" i="1"/>
  <c r="DO144" i="1"/>
  <c r="P144" i="1"/>
  <c r="EN144" i="1"/>
  <c r="Y144" i="1"/>
  <c r="AH144" i="1"/>
  <c r="FF144" i="1"/>
  <c r="FG144" i="1"/>
  <c r="FS144" i="1"/>
  <c r="GH144" i="1"/>
  <c r="DE144" i="1"/>
  <c r="BY144" i="1"/>
  <c r="FZ144" i="1"/>
  <c r="DS144" i="1"/>
  <c r="X144" i="1"/>
  <c r="EV144" i="1"/>
  <c r="CS144" i="1"/>
  <c r="AP144" i="1"/>
  <c r="FN144" i="1"/>
  <c r="FR144" i="1"/>
  <c r="CH144" i="1"/>
  <c r="CW144" i="1"/>
  <c r="FO144" i="1"/>
  <c r="DL144" i="1"/>
  <c r="EK144" i="1"/>
  <c r="EQ144" i="1"/>
  <c r="AR144" i="1"/>
  <c r="A145" i="1"/>
  <c r="BL144" i="1"/>
  <c r="DX144" i="1"/>
  <c r="I144" i="1"/>
  <c r="BU144" i="1"/>
  <c r="EG144" i="1"/>
  <c r="R144" i="1"/>
  <c r="CD144" i="1"/>
  <c r="EP144" i="1"/>
  <c r="AI144" i="1"/>
  <c r="EE144" i="1"/>
  <c r="AU144" i="1"/>
  <c r="ET144" i="1"/>
  <c r="BJ144" i="1"/>
  <c r="FI144" i="1"/>
  <c r="DD144" i="1"/>
  <c r="BQ144" i="1"/>
  <c r="BA144" i="1"/>
  <c r="AE144" i="1"/>
  <c r="O144" i="1"/>
  <c r="CX144" i="1"/>
  <c r="AA144" i="1"/>
  <c r="FB144" i="1"/>
  <c r="FK144" i="1"/>
  <c r="H144" i="1"/>
  <c r="BT144" i="1"/>
  <c r="EF144" i="1"/>
  <c r="Q144" i="1"/>
  <c r="CC144" i="1"/>
  <c r="EO144" i="1"/>
  <c r="Z144" i="1"/>
  <c r="CL144" i="1"/>
  <c r="EX144" i="1"/>
  <c r="AT144" i="1"/>
  <c r="ES144" i="1"/>
  <c r="BI144" i="1"/>
  <c r="FH144" i="1"/>
  <c r="FW144" i="1"/>
  <c r="CN144" i="1"/>
  <c r="BB144" i="1"/>
  <c r="EL144" i="1"/>
  <c r="BO144" i="1"/>
  <c r="CF144" i="1"/>
  <c r="CB144" i="1"/>
  <c r="CK144" i="1"/>
  <c r="EW144" i="1"/>
  <c r="CT144" i="1"/>
  <c r="BH144" i="1"/>
  <c r="BW144" i="1"/>
  <c r="CI144" i="1"/>
  <c r="ER144" i="1"/>
  <c r="CO144" i="1"/>
  <c r="CQ144" i="1"/>
  <c r="DC144" i="1"/>
  <c r="FJ144" i="1"/>
  <c r="CJ144" i="1"/>
  <c r="AG144" i="1"/>
  <c r="FE144" i="1"/>
  <c r="DB144" i="1"/>
  <c r="BS144" i="1"/>
  <c r="GG144" i="1"/>
  <c r="E144" i="1"/>
  <c r="EB144" i="1"/>
  <c r="CP144" i="1"/>
  <c r="T144" i="1"/>
  <c r="AM144" i="1"/>
  <c r="GK334" i="1" l="1"/>
  <c r="BB335" i="1"/>
  <c r="FN335" i="1"/>
  <c r="P335" i="1"/>
  <c r="GA335" i="1"/>
  <c r="AY335" i="1"/>
  <c r="DY335" i="1"/>
  <c r="S335" i="1"/>
  <c r="DU335" i="1"/>
  <c r="BE335" i="1"/>
  <c r="EB335" i="1"/>
  <c r="FJ335" i="1"/>
  <c r="CT335" i="1"/>
  <c r="CN335" i="1"/>
  <c r="Z335" i="1"/>
  <c r="FB335" i="1"/>
  <c r="FI335" i="1"/>
  <c r="R335" i="1"/>
  <c r="EQ335" i="1"/>
  <c r="GL335" i="1" s="1"/>
  <c r="AP335" i="1"/>
  <c r="GH335" i="1"/>
  <c r="DO335" i="1"/>
  <c r="BG335" i="1"/>
  <c r="EI335" i="1"/>
  <c r="BM335" i="1"/>
  <c r="FA335" i="1"/>
  <c r="V335" i="1"/>
  <c r="FT335" i="1"/>
  <c r="CL335" i="1"/>
  <c r="FW335" i="1"/>
  <c r="EK335" i="1"/>
  <c r="FS335" i="1"/>
  <c r="GB335" i="1"/>
  <c r="FQ335" i="1"/>
  <c r="DF335" i="1"/>
  <c r="DH335" i="1"/>
  <c r="AR335" i="1"/>
  <c r="EW335" i="1"/>
  <c r="EG335" i="1"/>
  <c r="AJ335" i="1"/>
  <c r="FH335" i="1"/>
  <c r="BU335" i="1"/>
  <c r="BR335" i="1"/>
  <c r="M335" i="1"/>
  <c r="BS335" i="1"/>
  <c r="CB335" i="1"/>
  <c r="BI335" i="1"/>
  <c r="Q335" i="1"/>
  <c r="O335" i="1"/>
  <c r="AU335" i="1"/>
  <c r="I335" i="1"/>
  <c r="FO335" i="1"/>
  <c r="X335" i="1"/>
  <c r="FF335" i="1"/>
  <c r="EA335" i="1"/>
  <c r="AD335" i="1"/>
  <c r="U335" i="1"/>
  <c r="BD335" i="1"/>
  <c r="AC335" i="1"/>
  <c r="BH335" i="1"/>
  <c r="DD335" i="1"/>
  <c r="DE335" i="1"/>
  <c r="EO335" i="1"/>
  <c r="BC335" i="1"/>
  <c r="CQ335" i="1"/>
  <c r="CX335" i="1"/>
  <c r="EV335" i="1"/>
  <c r="DT335" i="1"/>
  <c r="AV335" i="1"/>
  <c r="DB335" i="1"/>
  <c r="ER335" i="1"/>
  <c r="GM335" i="1" s="1"/>
  <c r="CF335" i="1"/>
  <c r="ES335" i="1"/>
  <c r="GN335" i="1" s="1"/>
  <c r="EF335" i="1"/>
  <c r="AE335" i="1"/>
  <c r="EE335" i="1"/>
  <c r="DX335" i="1"/>
  <c r="CW335" i="1"/>
  <c r="DS335" i="1"/>
  <c r="AH335" i="1"/>
  <c r="BX335" i="1"/>
  <c r="AZ335" i="1"/>
  <c r="EH335" i="1"/>
  <c r="FC335" i="1"/>
  <c r="BP335" i="1"/>
  <c r="BN335" i="1"/>
  <c r="CP335" i="1"/>
  <c r="FK335" i="1"/>
  <c r="DC335" i="1"/>
  <c r="BJ335" i="1"/>
  <c r="FX335" i="1"/>
  <c r="CK335" i="1"/>
  <c r="ET335" i="1"/>
  <c r="FG335" i="1"/>
  <c r="DP335" i="1"/>
  <c r="CO335" i="1"/>
  <c r="AM335" i="1"/>
  <c r="FE335" i="1"/>
  <c r="CI335" i="1"/>
  <c r="BO335" i="1"/>
  <c r="AT335" i="1"/>
  <c r="BT335" i="1"/>
  <c r="BA335" i="1"/>
  <c r="AI335" i="1"/>
  <c r="BL335" i="1"/>
  <c r="CH335" i="1"/>
  <c r="FZ335" i="1"/>
  <c r="Y335" i="1"/>
  <c r="CA335" i="1"/>
  <c r="CM335" i="1"/>
  <c r="BV335" i="1"/>
  <c r="BZ335" i="1"/>
  <c r="EJ335" i="1"/>
  <c r="GC335" i="1"/>
  <c r="CJ335" i="1"/>
  <c r="CD335" i="1"/>
  <c r="E335" i="1"/>
  <c r="AA335" i="1"/>
  <c r="CS335" i="1"/>
  <c r="GG335" i="1"/>
  <c r="CC335" i="1"/>
  <c r="DL335" i="1"/>
  <c r="N335" i="1"/>
  <c r="G335" i="1"/>
  <c r="T335" i="1"/>
  <c r="AG335" i="1"/>
  <c r="BW335" i="1"/>
  <c r="EL335" i="1"/>
  <c r="EX335" i="1"/>
  <c r="H335" i="1"/>
  <c r="BQ335" i="1"/>
  <c r="EP335" i="1"/>
  <c r="FR335" i="1"/>
  <c r="BY335" i="1"/>
  <c r="EN335" i="1"/>
  <c r="DN335" i="1"/>
  <c r="EU335" i="1"/>
  <c r="J335" i="1"/>
  <c r="EM335" i="1"/>
  <c r="AK335" i="1"/>
  <c r="DQ335" i="1"/>
  <c r="FP335" i="1"/>
  <c r="GD335" i="1"/>
  <c r="AN335" i="1"/>
  <c r="EY335" i="1"/>
  <c r="FV335" i="1"/>
  <c r="AF335" i="1"/>
  <c r="DZ335" i="1"/>
  <c r="CE335" i="1"/>
  <c r="F335" i="1"/>
  <c r="DR335" i="1"/>
  <c r="GI335" i="1"/>
  <c r="DJ335" i="1"/>
  <c r="AQ335" i="1"/>
  <c r="AS335" i="1"/>
  <c r="BF335" i="1"/>
  <c r="DW335" i="1"/>
  <c r="AB335" i="1"/>
  <c r="AX335" i="1"/>
  <c r="AL335" i="1"/>
  <c r="DV335" i="1"/>
  <c r="FU335" i="1"/>
  <c r="GE335" i="1"/>
  <c r="DK335" i="1"/>
  <c r="FM335" i="1"/>
  <c r="CY335" i="1"/>
  <c r="W335" i="1"/>
  <c r="DI335" i="1"/>
  <c r="BK335" i="1"/>
  <c r="L335" i="1"/>
  <c r="DA335" i="1"/>
  <c r="DG335" i="1"/>
  <c r="AW335" i="1"/>
  <c r="FY335" i="1"/>
  <c r="CV335" i="1"/>
  <c r="AO335" i="1"/>
  <c r="ED335" i="1"/>
  <c r="K335" i="1"/>
  <c r="FL335" i="1"/>
  <c r="DM335" i="1"/>
  <c r="GF335" i="1"/>
  <c r="FD335" i="1"/>
  <c r="EZ335" i="1"/>
  <c r="CU335" i="1"/>
  <c r="CZ335" i="1"/>
  <c r="EC335" i="1"/>
  <c r="CG335" i="1"/>
  <c r="CR335" i="1"/>
  <c r="U145" i="1"/>
  <c r="CG145" i="1"/>
  <c r="ES145" i="1"/>
  <c r="V145" i="1"/>
  <c r="CH145" i="1"/>
  <c r="ET145" i="1"/>
  <c r="W145" i="1"/>
  <c r="CI145" i="1"/>
  <c r="EU145" i="1"/>
  <c r="BX145" i="1"/>
  <c r="FV145" i="1"/>
  <c r="CM145" i="1"/>
  <c r="GI145" i="1"/>
  <c r="DB145" i="1"/>
  <c r="X145" i="1"/>
  <c r="GC145" i="1"/>
  <c r="ER145" i="1"/>
  <c r="DH145" i="1"/>
  <c r="BU145" i="1"/>
  <c r="DJ145" i="1"/>
  <c r="CD145" i="1"/>
  <c r="BE145" i="1"/>
  <c r="BG145" i="1"/>
  <c r="CV145" i="1"/>
  <c r="AO145" i="1"/>
  <c r="BD145" i="1"/>
  <c r="BP145" i="1"/>
  <c r="EW145" i="1"/>
  <c r="CE145" i="1"/>
  <c r="AC145" i="1"/>
  <c r="CO145" i="1"/>
  <c r="FA145" i="1"/>
  <c r="AD145" i="1"/>
  <c r="CP145" i="1"/>
  <c r="FB145" i="1"/>
  <c r="AE145" i="1"/>
  <c r="CQ145" i="1"/>
  <c r="FC145" i="1"/>
  <c r="CL145" i="1"/>
  <c r="GF145" i="1"/>
  <c r="DA145" i="1"/>
  <c r="Q145" i="1"/>
  <c r="DP145" i="1"/>
  <c r="AR145" i="1"/>
  <c r="H145" i="1"/>
  <c r="FO145" i="1"/>
  <c r="EB145" i="1"/>
  <c r="CR145" i="1"/>
  <c r="FD145" i="1"/>
  <c r="DR145" i="1"/>
  <c r="CS145" i="1"/>
  <c r="FU145" i="1"/>
  <c r="EH145" i="1"/>
  <c r="AK145" i="1"/>
  <c r="CW145" i="1"/>
  <c r="FI145" i="1"/>
  <c r="AL145" i="1"/>
  <c r="CX145" i="1"/>
  <c r="FJ145" i="1"/>
  <c r="AM145" i="1"/>
  <c r="CY145" i="1"/>
  <c r="FK145" i="1"/>
  <c r="CZ145" i="1"/>
  <c r="P145" i="1"/>
  <c r="DL145" i="1"/>
  <c r="AB145" i="1"/>
  <c r="EA145" i="1"/>
  <c r="BL145" i="1"/>
  <c r="Y145" i="1"/>
  <c r="GD145" i="1"/>
  <c r="EV145" i="1"/>
  <c r="DI145" i="1"/>
  <c r="AI145" i="1"/>
  <c r="FF145" i="1"/>
  <c r="EG145" i="1"/>
  <c r="BH145" i="1"/>
  <c r="GB145" i="1"/>
  <c r="DY145" i="1"/>
  <c r="EZ145" i="1"/>
  <c r="AF145" i="1"/>
  <c r="DQ145" i="1"/>
  <c r="CU145" i="1"/>
  <c r="E145" i="1"/>
  <c r="EC145" i="1"/>
  <c r="BR145" i="1"/>
  <c r="G145" i="1"/>
  <c r="EE145" i="1"/>
  <c r="EX145" i="1"/>
  <c r="FM145" i="1"/>
  <c r="FX145" i="1"/>
  <c r="DD145" i="1"/>
  <c r="AG145" i="1"/>
  <c r="D145" i="1"/>
  <c r="BF145" i="1"/>
  <c r="BY145" i="1"/>
  <c r="N145" i="1"/>
  <c r="EL145" i="1"/>
  <c r="CA145" i="1"/>
  <c r="EM145" i="1"/>
  <c r="FL145" i="1"/>
  <c r="FW145" i="1"/>
  <c r="B145" i="1"/>
  <c r="DX145" i="1"/>
  <c r="AX145" i="1"/>
  <c r="AJ145" i="1"/>
  <c r="EP145" i="1"/>
  <c r="AS145" i="1"/>
  <c r="DE145" i="1"/>
  <c r="FQ145" i="1"/>
  <c r="AT145" i="1"/>
  <c r="DF145" i="1"/>
  <c r="FR145" i="1"/>
  <c r="AU145" i="1"/>
  <c r="DG145" i="1"/>
  <c r="L145" i="1"/>
  <c r="DK145" i="1"/>
  <c r="AA145" i="1"/>
  <c r="DZ145" i="1"/>
  <c r="AP145" i="1"/>
  <c r="EO145" i="1"/>
  <c r="CF145" i="1"/>
  <c r="AV145" i="1"/>
  <c r="I145" i="1"/>
  <c r="FP145" i="1"/>
  <c r="EF145" i="1"/>
  <c r="BW145" i="1"/>
  <c r="AQ145" i="1"/>
  <c r="FT145" i="1"/>
  <c r="GA145" i="1"/>
  <c r="BA145" i="1"/>
  <c r="DM145" i="1"/>
  <c r="FY145" i="1"/>
  <c r="BB145" i="1"/>
  <c r="DN145" i="1"/>
  <c r="FZ145" i="1"/>
  <c r="BC145" i="1"/>
  <c r="DO145" i="1"/>
  <c r="Z145" i="1"/>
  <c r="EN145" i="1"/>
  <c r="DC145" i="1"/>
  <c r="GE145" i="1"/>
  <c r="T145" i="1"/>
  <c r="BQ145" i="1"/>
  <c r="F145" i="1"/>
  <c r="ED145" i="1"/>
  <c r="BS145" i="1"/>
  <c r="AY145" i="1"/>
  <c r="BN145" i="1"/>
  <c r="CC145" i="1"/>
  <c r="EQ145" i="1"/>
  <c r="BT145" i="1"/>
  <c r="AH145" i="1"/>
  <c r="FG145" i="1"/>
  <c r="S145" i="1"/>
  <c r="M145" i="1"/>
  <c r="EK145" i="1"/>
  <c r="BZ145" i="1"/>
  <c r="O145" i="1"/>
  <c r="BM145" i="1"/>
  <c r="CB145" i="1"/>
  <c r="CN145" i="1"/>
  <c r="FH145" i="1"/>
  <c r="CK145" i="1"/>
  <c r="BV145" i="1"/>
  <c r="K145" i="1"/>
  <c r="CT145" i="1"/>
  <c r="A146" i="1"/>
  <c r="BI145" i="1"/>
  <c r="DU145" i="1"/>
  <c r="GG145" i="1"/>
  <c r="BJ145" i="1"/>
  <c r="DV145" i="1"/>
  <c r="GH145" i="1"/>
  <c r="BK145" i="1"/>
  <c r="DW145" i="1"/>
  <c r="AN145" i="1"/>
  <c r="EJ145" i="1"/>
  <c r="AZ145" i="1"/>
  <c r="EY145" i="1"/>
  <c r="BO145" i="1"/>
  <c r="FN145" i="1"/>
  <c r="DT145" i="1"/>
  <c r="CJ145" i="1"/>
  <c r="AW145" i="1"/>
  <c r="J145" i="1"/>
  <c r="FS145" i="1"/>
  <c r="FE145" i="1"/>
  <c r="DS145" i="1"/>
  <c r="EI145" i="1"/>
  <c r="R145" i="1"/>
  <c r="GK335" i="1" l="1"/>
  <c r="AZ336" i="1"/>
  <c r="FN336" i="1"/>
  <c r="K336" i="1"/>
  <c r="CC336" i="1"/>
  <c r="FE336" i="1"/>
  <c r="EY336" i="1"/>
  <c r="BJ336" i="1"/>
  <c r="CK336" i="1"/>
  <c r="M336" i="1"/>
  <c r="AY336" i="1"/>
  <c r="EN336" i="1"/>
  <c r="DM336" i="1"/>
  <c r="I336" i="1"/>
  <c r="L336" i="1"/>
  <c r="AS336" i="1"/>
  <c r="EM336" i="1"/>
  <c r="S336" i="1"/>
  <c r="BS336" i="1"/>
  <c r="Z336" i="1"/>
  <c r="BA336" i="1"/>
  <c r="AV336" i="1"/>
  <c r="DG336" i="1"/>
  <c r="EP336" i="1"/>
  <c r="CA336" i="1"/>
  <c r="J336" i="1"/>
  <c r="DU336" i="1"/>
  <c r="FG336" i="1"/>
  <c r="DO336" i="1"/>
  <c r="AU336" i="1"/>
  <c r="AW336" i="1"/>
  <c r="AN336" i="1"/>
  <c r="BI336" i="1"/>
  <c r="CB336" i="1"/>
  <c r="AH336" i="1"/>
  <c r="F336" i="1"/>
  <c r="BC336" i="1"/>
  <c r="FT336" i="1"/>
  <c r="EO336" i="1"/>
  <c r="FR336" i="1"/>
  <c r="AX336" i="1"/>
  <c r="FS336" i="1"/>
  <c r="CN336" i="1"/>
  <c r="CF336" i="1"/>
  <c r="EL336" i="1"/>
  <c r="CJ336" i="1"/>
  <c r="DW336" i="1"/>
  <c r="BM336" i="1"/>
  <c r="BT336" i="1"/>
  <c r="BQ336" i="1"/>
  <c r="FZ336" i="1"/>
  <c r="AQ336" i="1"/>
  <c r="AP336" i="1"/>
  <c r="DF336" i="1"/>
  <c r="DX336" i="1"/>
  <c r="GG336" i="1"/>
  <c r="EJ336" i="1"/>
  <c r="ED336" i="1"/>
  <c r="GA336" i="1"/>
  <c r="AJ336" i="1"/>
  <c r="R336" i="1"/>
  <c r="DT336" i="1"/>
  <c r="BK336" i="1"/>
  <c r="CT336" i="1"/>
  <c r="O336" i="1"/>
  <c r="EQ336" i="1"/>
  <c r="T336" i="1"/>
  <c r="DN336" i="1"/>
  <c r="BW336" i="1"/>
  <c r="DZ336" i="1"/>
  <c r="AT336" i="1"/>
  <c r="FH336" i="1"/>
  <c r="EI336" i="1"/>
  <c r="GH336" i="1"/>
  <c r="BZ336" i="1"/>
  <c r="GE336" i="1"/>
  <c r="BB336" i="1"/>
  <c r="EF336" i="1"/>
  <c r="AA336" i="1"/>
  <c r="FQ336" i="1"/>
  <c r="FW336" i="1"/>
  <c r="DS336" i="1"/>
  <c r="BO336" i="1"/>
  <c r="DV336" i="1"/>
  <c r="BV336" i="1"/>
  <c r="EK336" i="1"/>
  <c r="BN336" i="1"/>
  <c r="DC336" i="1"/>
  <c r="FY336" i="1"/>
  <c r="FP336" i="1"/>
  <c r="DK336" i="1"/>
  <c r="DE336" i="1"/>
  <c r="FL336" i="1"/>
  <c r="AG336" i="1"/>
  <c r="N336" i="1"/>
  <c r="EX336" i="1"/>
  <c r="FM336" i="1"/>
  <c r="DQ336" i="1"/>
  <c r="AI336" i="1"/>
  <c r="DL336" i="1"/>
  <c r="AL336" i="1"/>
  <c r="FD336" i="1"/>
  <c r="DA336" i="1"/>
  <c r="AD336" i="1"/>
  <c r="AO336" i="1"/>
  <c r="ER336" i="1"/>
  <c r="GL336" i="1" s="1"/>
  <c r="EU336" i="1"/>
  <c r="U336" i="1"/>
  <c r="AF336" i="1"/>
  <c r="DI336" i="1"/>
  <c r="P336" i="1"/>
  <c r="FI336" i="1"/>
  <c r="CR336" i="1"/>
  <c r="GF336" i="1"/>
  <c r="FA336" i="1"/>
  <c r="CV336" i="1"/>
  <c r="GC336" i="1"/>
  <c r="CI336" i="1"/>
  <c r="BY336" i="1"/>
  <c r="EE336" i="1"/>
  <c r="EZ336" i="1"/>
  <c r="EV336" i="1"/>
  <c r="CZ336" i="1"/>
  <c r="CW336" i="1"/>
  <c r="EB336" i="1"/>
  <c r="CL336" i="1"/>
  <c r="CO336" i="1"/>
  <c r="BG336" i="1"/>
  <c r="X336" i="1"/>
  <c r="W336" i="1"/>
  <c r="BF336" i="1"/>
  <c r="G336" i="1"/>
  <c r="DY336" i="1"/>
  <c r="GD336" i="1"/>
  <c r="FK336" i="1"/>
  <c r="AK336" i="1"/>
  <c r="FO336" i="1"/>
  <c r="FC336" i="1"/>
  <c r="AC336" i="1"/>
  <c r="BE336" i="1"/>
  <c r="DB336" i="1"/>
  <c r="ET336" i="1"/>
  <c r="GN336" i="1" s="1"/>
  <c r="BR336" i="1"/>
  <c r="GB336" i="1"/>
  <c r="Y336" i="1"/>
  <c r="CY336" i="1"/>
  <c r="EH336" i="1"/>
  <c r="H336" i="1"/>
  <c r="CQ336" i="1"/>
  <c r="CE336" i="1"/>
  <c r="CD336" i="1"/>
  <c r="GI336" i="1"/>
  <c r="CH336" i="1"/>
  <c r="EC336" i="1"/>
  <c r="BH336" i="1"/>
  <c r="BL336" i="1"/>
  <c r="AM336" i="1"/>
  <c r="FU336" i="1"/>
  <c r="AR336" i="1"/>
  <c r="AE336" i="1"/>
  <c r="EW336" i="1"/>
  <c r="DJ336" i="1"/>
  <c r="CM336" i="1"/>
  <c r="V336" i="1"/>
  <c r="DD336" i="1"/>
  <c r="E336" i="1"/>
  <c r="EG336" i="1"/>
  <c r="EA336" i="1"/>
  <c r="FJ336" i="1"/>
  <c r="CS336" i="1"/>
  <c r="DP336" i="1"/>
  <c r="FB336" i="1"/>
  <c r="BP336" i="1"/>
  <c r="BU336" i="1"/>
  <c r="FV336" i="1"/>
  <c r="ES336" i="1"/>
  <c r="GM336" i="1" s="1"/>
  <c r="FX336" i="1"/>
  <c r="CU336" i="1"/>
  <c r="FF336" i="1"/>
  <c r="AB336" i="1"/>
  <c r="CX336" i="1"/>
  <c r="DR336" i="1"/>
  <c r="Q336" i="1"/>
  <c r="CP336" i="1"/>
  <c r="BD336" i="1"/>
  <c r="DH336" i="1"/>
  <c r="BX336" i="1"/>
  <c r="CG336" i="1"/>
  <c r="R146" i="1"/>
  <c r="CD146" i="1"/>
  <c r="EP146" i="1"/>
  <c r="AA146" i="1"/>
  <c r="CM146" i="1"/>
  <c r="BC146" i="1"/>
  <c r="EG146" i="1"/>
  <c r="AJ146" i="1"/>
  <c r="DP146" i="1"/>
  <c r="E146" i="1"/>
  <c r="CK146" i="1"/>
  <c r="FK146" i="1"/>
  <c r="CX146" i="1"/>
  <c r="AF146" i="1"/>
  <c r="FG146" i="1"/>
  <c r="CZ146" i="1"/>
  <c r="AM146" i="1"/>
  <c r="FL146" i="1"/>
  <c r="H146" i="1"/>
  <c r="CB146" i="1"/>
  <c r="DL146" i="1"/>
  <c r="FZ146" i="1"/>
  <c r="FD146" i="1"/>
  <c r="DW146" i="1"/>
  <c r="Z146" i="1"/>
  <c r="CL146" i="1"/>
  <c r="EX146" i="1"/>
  <c r="AI146" i="1"/>
  <c r="CU146" i="1"/>
  <c r="BM146" i="1"/>
  <c r="EQ146" i="1"/>
  <c r="AT146" i="1"/>
  <c r="DY146" i="1"/>
  <c r="O146" i="1"/>
  <c r="CW146" i="1"/>
  <c r="FT146" i="1"/>
  <c r="DM146" i="1"/>
  <c r="AZ146" i="1"/>
  <c r="FW146" i="1"/>
  <c r="DS146" i="1"/>
  <c r="BB146" i="1"/>
  <c r="FY146" i="1"/>
  <c r="AO146" i="1"/>
  <c r="DI146" i="1"/>
  <c r="EN146" i="1"/>
  <c r="BI146" i="1"/>
  <c r="AB146" i="1"/>
  <c r="GE146" i="1"/>
  <c r="AX146" i="1"/>
  <c r="DJ146" i="1"/>
  <c r="FV146" i="1"/>
  <c r="BG146" i="1"/>
  <c r="M146" i="1"/>
  <c r="CS146" i="1"/>
  <c r="FR146" i="1"/>
  <c r="BZ146" i="1"/>
  <c r="FA146" i="1"/>
  <c r="AU146" i="1"/>
  <c r="EA146" i="1"/>
  <c r="AE146" i="1"/>
  <c r="FE146" i="1"/>
  <c r="CY146" i="1"/>
  <c r="AL146" i="1"/>
  <c r="FH146" i="1"/>
  <c r="BU146" i="1"/>
  <c r="EL146" i="1"/>
  <c r="BH146" i="1"/>
  <c r="AC146" i="1"/>
  <c r="AH146" i="1"/>
  <c r="CT146" i="1"/>
  <c r="FF146" i="1"/>
  <c r="AQ146" i="1"/>
  <c r="DC146" i="1"/>
  <c r="BY146" i="1"/>
  <c r="EZ146" i="1"/>
  <c r="BD146" i="1"/>
  <c r="EI146" i="1"/>
  <c r="Y146" i="1"/>
  <c r="DG146" i="1"/>
  <c r="GC146" i="1"/>
  <c r="EC146" i="1"/>
  <c r="BR146" i="1"/>
  <c r="GI146" i="1"/>
  <c r="EE146" i="1"/>
  <c r="BT146" i="1"/>
  <c r="G146" i="1"/>
  <c r="BX146" i="1"/>
  <c r="EM146" i="1"/>
  <c r="FQ146" i="1"/>
  <c r="EB146" i="1"/>
  <c r="CR146" i="1"/>
  <c r="GG146" i="1"/>
  <c r="AP146" i="1"/>
  <c r="DB146" i="1"/>
  <c r="FN146" i="1"/>
  <c r="AY146" i="1"/>
  <c r="DK146" i="1"/>
  <c r="CI146" i="1"/>
  <c r="FI146" i="1"/>
  <c r="BP146" i="1"/>
  <c r="ER146" i="1"/>
  <c r="AK146" i="1"/>
  <c r="DQ146" i="1"/>
  <c r="P146" i="1"/>
  <c r="EO146" i="1"/>
  <c r="CG146" i="1"/>
  <c r="T146" i="1"/>
  <c r="EU146" i="1"/>
  <c r="CN146" i="1"/>
  <c r="AN146" i="1"/>
  <c r="DH146" i="1"/>
  <c r="FP146" i="1"/>
  <c r="V146" i="1"/>
  <c r="BJ146" i="1"/>
  <c r="GF146" i="1"/>
  <c r="B146" i="1"/>
  <c r="BF146" i="1"/>
  <c r="DR146" i="1"/>
  <c r="GD146" i="1"/>
  <c r="BO146" i="1"/>
  <c r="W146" i="1"/>
  <c r="DE146" i="1"/>
  <c r="GA146" i="1"/>
  <c r="CJ146" i="1"/>
  <c r="FJ146" i="1"/>
  <c r="BE146" i="1"/>
  <c r="EJ146" i="1"/>
  <c r="AW146" i="1"/>
  <c r="FU146" i="1"/>
  <c r="DN146" i="1"/>
  <c r="BA146" i="1"/>
  <c r="FX146" i="1"/>
  <c r="DT146" i="1"/>
  <c r="DD146" i="1"/>
  <c r="FO146" i="1"/>
  <c r="L146" i="1"/>
  <c r="CO146" i="1"/>
  <c r="BK146" i="1"/>
  <c r="AD146" i="1"/>
  <c r="J146" i="1"/>
  <c r="BV146" i="1"/>
  <c r="EH146" i="1"/>
  <c r="S146" i="1"/>
  <c r="CE146" i="1"/>
  <c r="AS146" i="1"/>
  <c r="DX146" i="1"/>
  <c r="X146" i="1"/>
  <c r="DF146" i="1"/>
  <c r="GB146" i="1"/>
  <c r="CA146" i="1"/>
  <c r="FB146" i="1"/>
  <c r="CF146" i="1"/>
  <c r="Q146" i="1"/>
  <c r="ET146" i="1"/>
  <c r="CH146" i="1"/>
  <c r="U146" i="1"/>
  <c r="EV146" i="1"/>
  <c r="FM146" i="1"/>
  <c r="AR146" i="1"/>
  <c r="CC146" i="1"/>
  <c r="EW146" i="1"/>
  <c r="CP146" i="1"/>
  <c r="DV146" i="1"/>
  <c r="DA146" i="1"/>
  <c r="D146" i="1"/>
  <c r="EY146" i="1"/>
  <c r="A147" i="1"/>
  <c r="BN146" i="1"/>
  <c r="DZ146" i="1"/>
  <c r="K146" i="1"/>
  <c r="BW146" i="1"/>
  <c r="AG146" i="1"/>
  <c r="DO146" i="1"/>
  <c r="N146" i="1"/>
  <c r="CV146" i="1"/>
  <c r="FS146" i="1"/>
  <c r="BQ146" i="1"/>
  <c r="ES146" i="1"/>
  <c r="BL146" i="1"/>
  <c r="GH146" i="1"/>
  <c r="ED146" i="1"/>
  <c r="BS146" i="1"/>
  <c r="F146" i="1"/>
  <c r="EF146" i="1"/>
  <c r="EK146" i="1"/>
  <c r="I146" i="1"/>
  <c r="AV146" i="1"/>
  <c r="DU146" i="1"/>
  <c r="FC146" i="1"/>
  <c r="CQ146" i="1"/>
  <c r="GK336" i="1" l="1"/>
  <c r="ES337" i="1"/>
  <c r="GL337" i="1" s="1"/>
  <c r="FC337" i="1"/>
  <c r="ED337" i="1"/>
  <c r="AV337" i="1"/>
  <c r="I337" i="1"/>
  <c r="K337" i="1"/>
  <c r="F337" i="1"/>
  <c r="CQ337" i="1"/>
  <c r="CP337" i="1"/>
  <c r="ET337" i="1"/>
  <c r="GM337" i="1" s="1"/>
  <c r="DX337" i="1"/>
  <c r="BK337" i="1"/>
  <c r="DN337" i="1"/>
  <c r="DE337" i="1"/>
  <c r="BJ337" i="1"/>
  <c r="CG337" i="1"/>
  <c r="CI337" i="1"/>
  <c r="EB337" i="1"/>
  <c r="BR337" i="1"/>
  <c r="BY337" i="1"/>
  <c r="EL337" i="1"/>
  <c r="DU337" i="1"/>
  <c r="GH337" i="1"/>
  <c r="AG337" i="1"/>
  <c r="DA337" i="1"/>
  <c r="U337" i="1"/>
  <c r="DF337" i="1"/>
  <c r="J337" i="1"/>
  <c r="FX337" i="1"/>
  <c r="CJ337" i="1"/>
  <c r="EU337" i="1"/>
  <c r="GN337" i="1" s="1"/>
  <c r="BP337" i="1"/>
  <c r="GG337" i="1"/>
  <c r="EE337" i="1"/>
  <c r="BD337" i="1"/>
  <c r="AC337" i="1"/>
  <c r="AE337" i="1"/>
  <c r="BG337" i="1"/>
  <c r="DI337" i="1"/>
  <c r="FT337" i="1"/>
  <c r="AI337" i="1"/>
  <c r="CB337" i="1"/>
  <c r="FK337" i="1"/>
  <c r="AA337" i="1"/>
  <c r="BL337" i="1"/>
  <c r="BW337" i="1"/>
  <c r="DV337" i="1"/>
  <c r="CH337" i="1"/>
  <c r="X337" i="1"/>
  <c r="AD337" i="1"/>
  <c r="BA337" i="1"/>
  <c r="GA337" i="1"/>
  <c r="GF337" i="1"/>
  <c r="T337" i="1"/>
  <c r="FI337" i="1"/>
  <c r="CR337" i="1"/>
  <c r="GI337" i="1"/>
  <c r="EZ337" i="1"/>
  <c r="BH337" i="1"/>
  <c r="EA337" i="1"/>
  <c r="FV337" i="1"/>
  <c r="AO337" i="1"/>
  <c r="CW337" i="1"/>
  <c r="EX337" i="1"/>
  <c r="H337" i="1"/>
  <c r="CK337" i="1"/>
  <c r="EP337" i="1"/>
  <c r="AU337" i="1"/>
  <c r="DJ337" i="1"/>
  <c r="FY337" i="1"/>
  <c r="O337" i="1"/>
  <c r="CL337" i="1"/>
  <c r="FL337" i="1"/>
  <c r="E337" i="1"/>
  <c r="CD337" i="1"/>
  <c r="EK337" i="1"/>
  <c r="BQ337" i="1"/>
  <c r="DZ337" i="1"/>
  <c r="EW337" i="1"/>
  <c r="Q337" i="1"/>
  <c r="AS337" i="1"/>
  <c r="CO337" i="1"/>
  <c r="FU337" i="1"/>
  <c r="W337" i="1"/>
  <c r="V337" i="1"/>
  <c r="EO337" i="1"/>
  <c r="DK337" i="1"/>
  <c r="FQ337" i="1"/>
  <c r="EC337" i="1"/>
  <c r="DC337" i="1"/>
  <c r="BU337" i="1"/>
  <c r="FA337" i="1"/>
  <c r="AX337" i="1"/>
  <c r="BB337" i="1"/>
  <c r="DY337" i="1"/>
  <c r="Z337" i="1"/>
  <c r="AM337" i="1"/>
  <c r="DP337" i="1"/>
  <c r="R337" i="1"/>
  <c r="EF337" i="1"/>
  <c r="FS337" i="1"/>
  <c r="BN337" i="1"/>
  <c r="CC337" i="1"/>
  <c r="CF337" i="1"/>
  <c r="CE337" i="1"/>
  <c r="L337" i="1"/>
  <c r="AW337" i="1"/>
  <c r="BO337" i="1"/>
  <c r="FP337" i="1"/>
  <c r="P337" i="1"/>
  <c r="AY337" i="1"/>
  <c r="EM337" i="1"/>
  <c r="GC337" i="1"/>
  <c r="AQ337" i="1"/>
  <c r="FH337" i="1"/>
  <c r="BZ337" i="1"/>
  <c r="GE337" i="1"/>
  <c r="DS337" i="1"/>
  <c r="AT337" i="1"/>
  <c r="DW337" i="1"/>
  <c r="CZ337" i="1"/>
  <c r="AJ337" i="1"/>
  <c r="CV337" i="1"/>
  <c r="AR337" i="1"/>
  <c r="FB337" i="1"/>
  <c r="S337" i="1"/>
  <c r="FO337" i="1"/>
  <c r="EJ337" i="1"/>
  <c r="GD337" i="1"/>
  <c r="DH337" i="1"/>
  <c r="DQ337" i="1"/>
  <c r="FN337" i="1"/>
  <c r="BX337" i="1"/>
  <c r="DG337" i="1"/>
  <c r="FF337" i="1"/>
  <c r="AL337" i="1"/>
  <c r="FR337" i="1"/>
  <c r="AB337" i="1"/>
  <c r="FW337" i="1"/>
  <c r="EQ337" i="1"/>
  <c r="FD337" i="1"/>
  <c r="FG337" i="1"/>
  <c r="EG337" i="1"/>
  <c r="BS337" i="1"/>
  <c r="N337" i="1"/>
  <c r="EY337" i="1"/>
  <c r="FM337" i="1"/>
  <c r="CA337" i="1"/>
  <c r="EH337" i="1"/>
  <c r="DD337" i="1"/>
  <c r="BE337" i="1"/>
  <c r="DR337" i="1"/>
  <c r="AN337" i="1"/>
  <c r="AK337" i="1"/>
  <c r="DB337" i="1"/>
  <c r="G337" i="1"/>
  <c r="Y337" i="1"/>
  <c r="CT337" i="1"/>
  <c r="CY337" i="1"/>
  <c r="CS337" i="1"/>
  <c r="BI337" i="1"/>
  <c r="AZ337" i="1"/>
  <c r="BM337" i="1"/>
  <c r="FZ337" i="1"/>
  <c r="AF337" i="1"/>
  <c r="BC337" i="1"/>
  <c r="DO337" i="1"/>
  <c r="EV337" i="1"/>
  <c r="GB337" i="1"/>
  <c r="BV337" i="1"/>
  <c r="DT337" i="1"/>
  <c r="FJ337" i="1"/>
  <c r="BF337" i="1"/>
  <c r="CN337" i="1"/>
  <c r="ER337" i="1"/>
  <c r="AP337" i="1"/>
  <c r="BT337" i="1"/>
  <c r="EI337" i="1"/>
  <c r="AH337" i="1"/>
  <c r="FE337" i="1"/>
  <c r="M337" i="1"/>
  <c r="EN337" i="1"/>
  <c r="DM337" i="1"/>
  <c r="CU337" i="1"/>
  <c r="DL337" i="1"/>
  <c r="CX337" i="1"/>
  <c r="CM337" i="1"/>
  <c r="W147" i="1"/>
  <c r="CI147" i="1"/>
  <c r="EU147" i="1"/>
  <c r="X147" i="1"/>
  <c r="CS147" i="1"/>
  <c r="FN147" i="1"/>
  <c r="AZ147" i="1"/>
  <c r="DU147" i="1"/>
  <c r="H147" i="1"/>
  <c r="CC147" i="1"/>
  <c r="EX147" i="1"/>
  <c r="BL147" i="1"/>
  <c r="FV147" i="1"/>
  <c r="DR147" i="1"/>
  <c r="AX147" i="1"/>
  <c r="FL147" i="1"/>
  <c r="CR147" i="1"/>
  <c r="AN147" i="1"/>
  <c r="BU147" i="1"/>
  <c r="CX147" i="1"/>
  <c r="FH147" i="1"/>
  <c r="AC147" i="1"/>
  <c r="EP147" i="1"/>
  <c r="FT147" i="1"/>
  <c r="AE147" i="1"/>
  <c r="CQ147" i="1"/>
  <c r="FC147" i="1"/>
  <c r="AG147" i="1"/>
  <c r="DB147" i="1"/>
  <c r="FW147" i="1"/>
  <c r="BI147" i="1"/>
  <c r="ED147" i="1"/>
  <c r="Q147" i="1"/>
  <c r="CL147" i="1"/>
  <c r="FG147" i="1"/>
  <c r="BX147" i="1"/>
  <c r="T147" i="1"/>
  <c r="EH147" i="1"/>
  <c r="BN147" i="1"/>
  <c r="GB147" i="1"/>
  <c r="DH147" i="1"/>
  <c r="BP147" i="1"/>
  <c r="CW147" i="1"/>
  <c r="EA147" i="1"/>
  <c r="D147" i="1"/>
  <c r="DJ147" i="1"/>
  <c r="CG147" i="1"/>
  <c r="B147" i="1"/>
  <c r="AU147" i="1"/>
  <c r="DG147" i="1"/>
  <c r="FS147" i="1"/>
  <c r="AY147" i="1"/>
  <c r="DT147" i="1"/>
  <c r="F147" i="1"/>
  <c r="CB147" i="1"/>
  <c r="EW147" i="1"/>
  <c r="DD147" i="1"/>
  <c r="FY147" i="1"/>
  <c r="AW147" i="1"/>
  <c r="CP147" i="1"/>
  <c r="EJ147" i="1"/>
  <c r="FB147" i="1"/>
  <c r="BD147" i="1"/>
  <c r="BG147" i="1"/>
  <c r="AM147" i="1"/>
  <c r="CY147" i="1"/>
  <c r="FK147" i="1"/>
  <c r="AP147" i="1"/>
  <c r="DK147" i="1"/>
  <c r="GF147" i="1"/>
  <c r="BR147" i="1"/>
  <c r="EN147" i="1"/>
  <c r="Z147" i="1"/>
  <c r="CU147" i="1"/>
  <c r="FP147" i="1"/>
  <c r="CN147" i="1"/>
  <c r="AJ147" i="1"/>
  <c r="ET147" i="1"/>
  <c r="CD147" i="1"/>
  <c r="J147" i="1"/>
  <c r="DX147" i="1"/>
  <c r="CV147" i="1"/>
  <c r="DZ147" i="1"/>
  <c r="FD147" i="1"/>
  <c r="AA147" i="1"/>
  <c r="FU147" i="1"/>
  <c r="ER147" i="1"/>
  <c r="AB147" i="1"/>
  <c r="BC147" i="1"/>
  <c r="DO147" i="1"/>
  <c r="GA147" i="1"/>
  <c r="BH147" i="1"/>
  <c r="EC147" i="1"/>
  <c r="P147" i="1"/>
  <c r="CK147" i="1"/>
  <c r="FF147" i="1"/>
  <c r="AR147" i="1"/>
  <c r="DM147" i="1"/>
  <c r="GH147" i="1"/>
  <c r="DQ147" i="1"/>
  <c r="BM147" i="1"/>
  <c r="FZ147" i="1"/>
  <c r="DF147" i="1"/>
  <c r="AL147" i="1"/>
  <c r="EZ147" i="1"/>
  <c r="FA147" i="1"/>
  <c r="GE147" i="1"/>
  <c r="AT147" i="1"/>
  <c r="CF147" i="1"/>
  <c r="DN147" i="1"/>
  <c r="CH147" i="1"/>
  <c r="AI147" i="1"/>
  <c r="DA147" i="1"/>
  <c r="FJ147" i="1"/>
  <c r="V147" i="1"/>
  <c r="DY147" i="1"/>
  <c r="R147" i="1"/>
  <c r="AD147" i="1"/>
  <c r="A148" i="1"/>
  <c r="BK147" i="1"/>
  <c r="DW147" i="1"/>
  <c r="GI147" i="1"/>
  <c r="BQ147" i="1"/>
  <c r="EL147" i="1"/>
  <c r="Y147" i="1"/>
  <c r="CT147" i="1"/>
  <c r="FO147" i="1"/>
  <c r="BA147" i="1"/>
  <c r="DV147" i="1"/>
  <c r="S147" i="1"/>
  <c r="EG147" i="1"/>
  <c r="BY147" i="1"/>
  <c r="I147" i="1"/>
  <c r="DS147" i="1"/>
  <c r="BB147" i="1"/>
  <c r="FM147" i="1"/>
  <c r="GD147" i="1"/>
  <c r="M147" i="1"/>
  <c r="BW147" i="1"/>
  <c r="DI147" i="1"/>
  <c r="BE147" i="1"/>
  <c r="CM147" i="1"/>
  <c r="G147" i="1"/>
  <c r="BS147" i="1"/>
  <c r="EE147" i="1"/>
  <c r="E147" i="1"/>
  <c r="BZ147" i="1"/>
  <c r="EV147" i="1"/>
  <c r="AH147" i="1"/>
  <c r="DC147" i="1"/>
  <c r="FX147" i="1"/>
  <c r="BJ147" i="1"/>
  <c r="EF147" i="1"/>
  <c r="AF147" i="1"/>
  <c r="ES147" i="1"/>
  <c r="CO147" i="1"/>
  <c r="U147" i="1"/>
  <c r="EI147" i="1"/>
  <c r="BO147" i="1"/>
  <c r="GC147" i="1"/>
  <c r="L147" i="1"/>
  <c r="AS147" i="1"/>
  <c r="CZ147" i="1"/>
  <c r="EK147" i="1"/>
  <c r="DP147" i="1"/>
  <c r="EQ147" i="1"/>
  <c r="O147" i="1"/>
  <c r="CA147" i="1"/>
  <c r="EM147" i="1"/>
  <c r="N147" i="1"/>
  <c r="CJ147" i="1"/>
  <c r="FE147" i="1"/>
  <c r="AQ147" i="1"/>
  <c r="DL147" i="1"/>
  <c r="GG147" i="1"/>
  <c r="BT147" i="1"/>
  <c r="EO147" i="1"/>
  <c r="AV147" i="1"/>
  <c r="FI147" i="1"/>
  <c r="DE147" i="1"/>
  <c r="AK147" i="1"/>
  <c r="EY147" i="1"/>
  <c r="CE147" i="1"/>
  <c r="K147" i="1"/>
  <c r="AO147" i="1"/>
  <c r="BV147" i="1"/>
  <c r="EB147" i="1"/>
  <c r="FQ147" i="1"/>
  <c r="BF147" i="1"/>
  <c r="FR147" i="1"/>
  <c r="GK337" i="1" l="1"/>
  <c r="M338" i="1"/>
  <c r="CU338" i="1"/>
  <c r="BF338" i="1"/>
  <c r="DP338" i="1"/>
  <c r="AH338" i="1"/>
  <c r="I338" i="1"/>
  <c r="CF338" i="1"/>
  <c r="EC338" i="1"/>
  <c r="AJ338" i="1"/>
  <c r="EJ338" i="1"/>
  <c r="FQ338" i="1"/>
  <c r="EB338" i="1"/>
  <c r="FI338" i="1"/>
  <c r="CJ338" i="1"/>
  <c r="CZ338" i="1"/>
  <c r="ES338" i="1"/>
  <c r="BZ338" i="1"/>
  <c r="BW338" i="1"/>
  <c r="EG338" i="1"/>
  <c r="BQ338" i="1"/>
  <c r="V338" i="1"/>
  <c r="GE338" i="1"/>
  <c r="GH338" i="1"/>
  <c r="GA338" i="1"/>
  <c r="DZ338" i="1"/>
  <c r="FP338" i="1"/>
  <c r="FK338" i="1"/>
  <c r="AW338" i="1"/>
  <c r="FS338" i="1"/>
  <c r="N338" i="1"/>
  <c r="GI338" i="1"/>
  <c r="DO338" i="1"/>
  <c r="EM338" i="1"/>
  <c r="L338" i="1"/>
  <c r="EF338" i="1"/>
  <c r="EE338" i="1"/>
  <c r="GD338" i="1"/>
  <c r="DV338" i="1"/>
  <c r="DW338" i="1"/>
  <c r="DA338" i="1"/>
  <c r="EZ338" i="1"/>
  <c r="AR338" i="1"/>
  <c r="BC338" i="1"/>
  <c r="DX338" i="1"/>
  <c r="Z338" i="1"/>
  <c r="AM338" i="1"/>
  <c r="DD338" i="1"/>
  <c r="AU338" i="1"/>
  <c r="BV338" i="1"/>
  <c r="E338" i="1"/>
  <c r="DM338" i="1"/>
  <c r="DG338" i="1"/>
  <c r="AO338" i="1"/>
  <c r="K338" i="1"/>
  <c r="CA338" i="1"/>
  <c r="GC338" i="1"/>
  <c r="BJ338" i="1"/>
  <c r="BS338" i="1"/>
  <c r="FM338" i="1"/>
  <c r="BA338" i="1"/>
  <c r="BK338" i="1"/>
  <c r="AI338" i="1"/>
  <c r="AL338" i="1"/>
  <c r="FF338" i="1"/>
  <c r="AB338" i="1"/>
  <c r="J338" i="1"/>
  <c r="EN338" i="1"/>
  <c r="AF338" i="1"/>
  <c r="FA338" i="1"/>
  <c r="CY338" i="1"/>
  <c r="EO338" i="1"/>
  <c r="BT338" i="1"/>
  <c r="CE338" i="1"/>
  <c r="GG338" i="1"/>
  <c r="O338" i="1"/>
  <c r="BO338" i="1"/>
  <c r="FX338" i="1"/>
  <c r="G338" i="1"/>
  <c r="BB338" i="1"/>
  <c r="FO338" i="1"/>
  <c r="CH338" i="1"/>
  <c r="DF338" i="1"/>
  <c r="CK338" i="1"/>
  <c r="ER338" i="1"/>
  <c r="CD338" i="1"/>
  <c r="BR338" i="1"/>
  <c r="BD338" i="1"/>
  <c r="AS338" i="1"/>
  <c r="FJ338" i="1"/>
  <c r="FY338" i="1"/>
  <c r="FR338" i="1"/>
  <c r="EY338" i="1"/>
  <c r="DL338" i="1"/>
  <c r="EQ338" i="1"/>
  <c r="EI338" i="1"/>
  <c r="DC338" i="1"/>
  <c r="CM338" i="1"/>
  <c r="DS338" i="1"/>
  <c r="CT338" i="1"/>
  <c r="AD338" i="1"/>
  <c r="DN338" i="1"/>
  <c r="FZ338" i="1"/>
  <c r="P338" i="1"/>
  <c r="FU338" i="1"/>
  <c r="ET338" i="1"/>
  <c r="GL338" i="1" s="1"/>
  <c r="GF338" i="1"/>
  <c r="FB338" i="1"/>
  <c r="F338" i="1"/>
  <c r="AV338" i="1"/>
  <c r="S338" i="1"/>
  <c r="CV338" i="1"/>
  <c r="AK338" i="1"/>
  <c r="AQ338" i="1"/>
  <c r="U338" i="1"/>
  <c r="BE338" i="1"/>
  <c r="Y338" i="1"/>
  <c r="R338" i="1"/>
  <c r="BM338" i="1"/>
  <c r="AA338" i="1"/>
  <c r="DK338" i="1"/>
  <c r="DT338" i="1"/>
  <c r="DE338" i="1"/>
  <c r="FE338" i="1"/>
  <c r="EK338" i="1"/>
  <c r="CO338" i="1"/>
  <c r="EV338" i="1"/>
  <c r="GN338" i="1" s="1"/>
  <c r="DI338" i="1"/>
  <c r="BY338" i="1"/>
  <c r="EL338" i="1"/>
  <c r="DY338" i="1"/>
  <c r="AT338" i="1"/>
  <c r="DQ338" i="1"/>
  <c r="BH338" i="1"/>
  <c r="FD338" i="1"/>
  <c r="CN338" i="1"/>
  <c r="AP338" i="1"/>
  <c r="BP338" i="1"/>
  <c r="CL338" i="1"/>
  <c r="CQ338" i="1"/>
  <c r="AN338" i="1"/>
  <c r="CC338" i="1"/>
  <c r="CI338" i="1"/>
  <c r="DH338" i="1"/>
  <c r="Q338" i="1"/>
  <c r="AE338" i="1"/>
  <c r="CR338" i="1"/>
  <c r="H338" i="1"/>
  <c r="W338" i="1"/>
  <c r="BG338" i="1"/>
  <c r="EW338" i="1"/>
  <c r="GB338" i="1"/>
  <c r="ED338" i="1"/>
  <c r="FT338" i="1"/>
  <c r="FL338" i="1"/>
  <c r="DU338" i="1"/>
  <c r="CB338" i="1"/>
  <c r="CG338" i="1"/>
  <c r="BN338" i="1"/>
  <c r="BI338" i="1"/>
  <c r="EP338" i="1"/>
  <c r="AX338" i="1"/>
  <c r="AZ338" i="1"/>
  <c r="DJ338" i="1"/>
  <c r="EH338" i="1"/>
  <c r="FW338" i="1"/>
  <c r="AC338" i="1"/>
  <c r="DR338" i="1"/>
  <c r="FN338" i="1"/>
  <c r="T338" i="1"/>
  <c r="DB338" i="1"/>
  <c r="FH338" i="1"/>
  <c r="FV338" i="1"/>
  <c r="CS338" i="1"/>
  <c r="CP338" i="1"/>
  <c r="AY338" i="1"/>
  <c r="EA338" i="1"/>
  <c r="BX338" i="1"/>
  <c r="AG338" i="1"/>
  <c r="CX338" i="1"/>
  <c r="BL338" i="1"/>
  <c r="X338" i="1"/>
  <c r="CW338" i="1"/>
  <c r="FG338" i="1"/>
  <c r="FC338" i="1"/>
  <c r="BU338" i="1"/>
  <c r="EX338" i="1"/>
  <c r="EU338" i="1"/>
  <c r="GM338" i="1" s="1"/>
  <c r="BH148" i="1"/>
  <c r="DT148" i="1"/>
  <c r="GF148" i="1"/>
  <c r="BV148" i="1"/>
  <c r="EQ148" i="1"/>
  <c r="AM148" i="1"/>
  <c r="DH148" i="1"/>
  <c r="GC148" i="1"/>
  <c r="BY148" i="1"/>
  <c r="ET148" i="1"/>
  <c r="AI148" i="1"/>
  <c r="EW148" i="1"/>
  <c r="CC148" i="1"/>
  <c r="I148" i="1"/>
  <c r="DW148" i="1"/>
  <c r="BC148" i="1"/>
  <c r="FQ148" i="1"/>
  <c r="AF148" i="1"/>
  <c r="BJ148" i="1"/>
  <c r="CM148" i="1"/>
  <c r="EC148" i="1"/>
  <c r="Q148" i="1"/>
  <c r="BU148" i="1"/>
  <c r="AZ148" i="1"/>
  <c r="DL148" i="1"/>
  <c r="FX148" i="1"/>
  <c r="BM148" i="1"/>
  <c r="EH148" i="1"/>
  <c r="AD148" i="1"/>
  <c r="CY148" i="1"/>
  <c r="FT148" i="1"/>
  <c r="BO148" i="1"/>
  <c r="EK148" i="1"/>
  <c r="W148" i="1"/>
  <c r="EG148" i="1"/>
  <c r="BQ148" i="1"/>
  <c r="GA148" i="1"/>
  <c r="DJ148" i="1"/>
  <c r="AP148" i="1"/>
  <c r="FD148" i="1"/>
  <c r="FR148" i="1"/>
  <c r="AG148" i="1"/>
  <c r="BK148" i="1"/>
  <c r="CW148" i="1"/>
  <c r="FG148" i="1"/>
  <c r="ED148" i="1"/>
  <c r="A149" i="1"/>
  <c r="BP148" i="1"/>
  <c r="EB148" i="1"/>
  <c r="J148" i="1"/>
  <c r="CE148" i="1"/>
  <c r="FA148" i="1"/>
  <c r="AV148" i="1"/>
  <c r="DQ148" i="1"/>
  <c r="M148" i="1"/>
  <c r="CH148" i="1"/>
  <c r="FC148" i="1"/>
  <c r="AY148" i="1"/>
  <c r="FM148" i="1"/>
  <c r="CS148" i="1"/>
  <c r="Y148" i="1"/>
  <c r="EM148" i="1"/>
  <c r="BS148" i="1"/>
  <c r="GG148" i="1"/>
  <c r="BI148" i="1"/>
  <c r="CL148" i="1"/>
  <c r="DS148" i="1"/>
  <c r="FE148" i="1"/>
  <c r="DA148" i="1"/>
  <c r="DC148" i="1"/>
  <c r="L148" i="1"/>
  <c r="BX148" i="1"/>
  <c r="EJ148" i="1"/>
  <c r="S148" i="1"/>
  <c r="CO148" i="1"/>
  <c r="FJ148" i="1"/>
  <c r="BE148" i="1"/>
  <c r="DZ148" i="1"/>
  <c r="V148" i="1"/>
  <c r="CQ148" i="1"/>
  <c r="FL148" i="1"/>
  <c r="BL148" i="1"/>
  <c r="FZ148" i="1"/>
  <c r="DF148" i="1"/>
  <c r="AO148" i="1"/>
  <c r="EY148" i="1"/>
  <c r="CI148" i="1"/>
  <c r="AA148" i="1"/>
  <c r="CK148" i="1"/>
  <c r="DO148" i="1"/>
  <c r="EV148" i="1"/>
  <c r="GH148" i="1"/>
  <c r="FI148" i="1"/>
  <c r="EE148" i="1"/>
  <c r="BD148" i="1"/>
  <c r="CP148" i="1"/>
  <c r="BF148" i="1"/>
  <c r="G148" i="1"/>
  <c r="BA148" i="1"/>
  <c r="CT148" i="1"/>
  <c r="Z148" i="1"/>
  <c r="EO148" i="1"/>
  <c r="AH148" i="1"/>
  <c r="CA148" i="1"/>
  <c r="AX148" i="1"/>
  <c r="T148" i="1"/>
  <c r="CF148" i="1"/>
  <c r="ER148" i="1"/>
  <c r="AC148" i="1"/>
  <c r="CX148" i="1"/>
  <c r="FS148" i="1"/>
  <c r="BN148" i="1"/>
  <c r="EI148" i="1"/>
  <c r="AE148" i="1"/>
  <c r="CZ148" i="1"/>
  <c r="FU148" i="1"/>
  <c r="CB148" i="1"/>
  <c r="H148" i="1"/>
  <c r="DV148" i="1"/>
  <c r="BB148" i="1"/>
  <c r="FO148" i="1"/>
  <c r="CU148" i="1"/>
  <c r="BG148" i="1"/>
  <c r="DN148" i="1"/>
  <c r="EU148" i="1"/>
  <c r="FY148" i="1"/>
  <c r="BZ148" i="1"/>
  <c r="R148" i="1"/>
  <c r="EF148" i="1"/>
  <c r="AB148" i="1"/>
  <c r="CN148" i="1"/>
  <c r="EZ148" i="1"/>
  <c r="AL148" i="1"/>
  <c r="DG148" i="1"/>
  <c r="GB148" i="1"/>
  <c r="BW148" i="1"/>
  <c r="ES148" i="1"/>
  <c r="AN148" i="1"/>
  <c r="DI148" i="1"/>
  <c r="GD148" i="1"/>
  <c r="CR148" i="1"/>
  <c r="X148" i="1"/>
  <c r="EL148" i="1"/>
  <c r="BR148" i="1"/>
  <c r="GE148" i="1"/>
  <c r="DK148" i="1"/>
  <c r="CJ148" i="1"/>
  <c r="EP148" i="1"/>
  <c r="FW148" i="1"/>
  <c r="O148" i="1"/>
  <c r="FF148" i="1"/>
  <c r="DB148" i="1"/>
  <c r="AS148" i="1"/>
  <c r="AJ148" i="1"/>
  <c r="CV148" i="1"/>
  <c r="FH148" i="1"/>
  <c r="AU148" i="1"/>
  <c r="DP148" i="1"/>
  <c r="K148" i="1"/>
  <c r="CG148" i="1"/>
  <c r="FB148" i="1"/>
  <c r="AW148" i="1"/>
  <c r="DR148" i="1"/>
  <c r="D148" i="1"/>
  <c r="DE148" i="1"/>
  <c r="AK148" i="1"/>
  <c r="EX148" i="1"/>
  <c r="CD148" i="1"/>
  <c r="N148" i="1"/>
  <c r="DX148" i="1"/>
  <c r="DM148" i="1"/>
  <c r="FV148" i="1"/>
  <c r="F148" i="1"/>
  <c r="AQ148" i="1"/>
  <c r="P148" i="1"/>
  <c r="GI148" i="1"/>
  <c r="B148" i="1"/>
  <c r="AR148" i="1"/>
  <c r="DD148" i="1"/>
  <c r="FP148" i="1"/>
  <c r="DY148" i="1"/>
  <c r="U148" i="1"/>
  <c r="FK148" i="1"/>
  <c r="EA148" i="1"/>
  <c r="DU148" i="1"/>
  <c r="FN148" i="1"/>
  <c r="EN148" i="1"/>
  <c r="E148" i="1"/>
  <c r="BT148" i="1"/>
  <c r="AT148" i="1"/>
  <c r="GK338" i="1" l="1"/>
  <c r="EN339" i="1"/>
  <c r="DD339" i="1"/>
  <c r="AR339" i="1"/>
  <c r="EA339" i="1"/>
  <c r="FP339" i="1"/>
  <c r="FV339" i="1"/>
  <c r="FN339" i="1"/>
  <c r="AT339" i="1"/>
  <c r="U339" i="1"/>
  <c r="E339" i="1"/>
  <c r="DU339" i="1"/>
  <c r="BT339" i="1"/>
  <c r="DY339" i="1"/>
  <c r="DM339" i="1"/>
  <c r="DX339" i="1"/>
  <c r="AW339" i="1"/>
  <c r="AJ339" i="1"/>
  <c r="N339" i="1"/>
  <c r="GI339" i="1"/>
  <c r="FK339" i="1"/>
  <c r="AQ339" i="1"/>
  <c r="AK339" i="1"/>
  <c r="DP339" i="1"/>
  <c r="O339" i="1"/>
  <c r="F339" i="1"/>
  <c r="DR339" i="1"/>
  <c r="CV339" i="1"/>
  <c r="CJ339" i="1"/>
  <c r="DI339" i="1"/>
  <c r="CN339" i="1"/>
  <c r="BG339" i="1"/>
  <c r="CZ339" i="1"/>
  <c r="CF339" i="1"/>
  <c r="BA339" i="1"/>
  <c r="EV339" i="1"/>
  <c r="GM339" i="1" s="1"/>
  <c r="FZ339" i="1"/>
  <c r="CO339" i="1"/>
  <c r="DS339" i="1"/>
  <c r="FM339" i="1"/>
  <c r="CE339" i="1"/>
  <c r="BK339" i="1"/>
  <c r="EG339" i="1"/>
  <c r="BM339" i="1"/>
  <c r="BJ339" i="1"/>
  <c r="AI339" i="1"/>
  <c r="GF339" i="1"/>
  <c r="DK339" i="1"/>
  <c r="AN339" i="1"/>
  <c r="AB339" i="1"/>
  <c r="CU339" i="1"/>
  <c r="AE339" i="1"/>
  <c r="T339" i="1"/>
  <c r="G339" i="1"/>
  <c r="DO339" i="1"/>
  <c r="BL339" i="1"/>
  <c r="S339" i="1"/>
  <c r="CL339" i="1"/>
  <c r="AY339" i="1"/>
  <c r="J339" i="1"/>
  <c r="AG339" i="1"/>
  <c r="W339" i="1"/>
  <c r="FX339" i="1"/>
  <c r="AF339" i="1"/>
  <c r="ET339" i="1"/>
  <c r="DT339" i="1"/>
  <c r="FB339" i="1"/>
  <c r="AS339" i="1"/>
  <c r="GE339" i="1"/>
  <c r="ES339" i="1"/>
  <c r="EF339" i="1"/>
  <c r="FO339" i="1"/>
  <c r="EI339" i="1"/>
  <c r="AX339" i="1"/>
  <c r="BF339" i="1"/>
  <c r="CK339" i="1"/>
  <c r="FL339" i="1"/>
  <c r="EJ339" i="1"/>
  <c r="BI339" i="1"/>
  <c r="FC339" i="1"/>
  <c r="EB339" i="1"/>
  <c r="FR339" i="1"/>
  <c r="EK339" i="1"/>
  <c r="DL339" i="1"/>
  <c r="FQ339" i="1"/>
  <c r="BY339" i="1"/>
  <c r="BH339" i="1"/>
  <c r="CD339" i="1"/>
  <c r="CG339" i="1"/>
  <c r="DB339" i="1"/>
  <c r="BR339" i="1"/>
  <c r="BW339" i="1"/>
  <c r="R339" i="1"/>
  <c r="BB339" i="1"/>
  <c r="BN339" i="1"/>
  <c r="CA339" i="1"/>
  <c r="CP339" i="1"/>
  <c r="AA339" i="1"/>
  <c r="CQ339" i="1"/>
  <c r="BX339" i="1"/>
  <c r="GG339" i="1"/>
  <c r="CH339" i="1"/>
  <c r="BP339" i="1"/>
  <c r="FD339" i="1"/>
  <c r="BO339" i="1"/>
  <c r="AZ339" i="1"/>
  <c r="BC339" i="1"/>
  <c r="GC339" i="1"/>
  <c r="P339" i="1"/>
  <c r="EX339" i="1"/>
  <c r="K339" i="1"/>
  <c r="FF339" i="1"/>
  <c r="EL339" i="1"/>
  <c r="GB339" i="1"/>
  <c r="BZ339" i="1"/>
  <c r="DV339" i="1"/>
  <c r="FS339" i="1"/>
  <c r="AH339" i="1"/>
  <c r="BD339" i="1"/>
  <c r="CI339" i="1"/>
  <c r="V339" i="1"/>
  <c r="L339" i="1"/>
  <c r="BS339" i="1"/>
  <c r="M339" i="1"/>
  <c r="AP339" i="1"/>
  <c r="FT339" i="1"/>
  <c r="BU339" i="1"/>
  <c r="DW339" i="1"/>
  <c r="DH339" i="1"/>
  <c r="X339" i="1"/>
  <c r="DG339" i="1"/>
  <c r="FY339" i="1"/>
  <c r="H339" i="1"/>
  <c r="CX339" i="1"/>
  <c r="EO339" i="1"/>
  <c r="EE339" i="1"/>
  <c r="EY339" i="1"/>
  <c r="DZ339" i="1"/>
  <c r="DC339" i="1"/>
  <c r="EM339" i="1"/>
  <c r="DQ339" i="1"/>
  <c r="ED339" i="1"/>
  <c r="DJ339" i="1"/>
  <c r="CY339" i="1"/>
  <c r="Q339" i="1"/>
  <c r="I339" i="1"/>
  <c r="AM339" i="1"/>
  <c r="DE339" i="1"/>
  <c r="AU339" i="1"/>
  <c r="FW339" i="1"/>
  <c r="CR339" i="1"/>
  <c r="AL339" i="1"/>
  <c r="EU339" i="1"/>
  <c r="GL339" i="1" s="1"/>
  <c r="CB339" i="1"/>
  <c r="AC339" i="1"/>
  <c r="Z339" i="1"/>
  <c r="FI339" i="1"/>
  <c r="AO339" i="1"/>
  <c r="BE339" i="1"/>
  <c r="DA339" i="1"/>
  <c r="Y339" i="1"/>
  <c r="AV339" i="1"/>
  <c r="FG339" i="1"/>
  <c r="GA339" i="1"/>
  <c r="AD339" i="1"/>
  <c r="EC339" i="1"/>
  <c r="CC339" i="1"/>
  <c r="EQ339" i="1"/>
  <c r="FH339" i="1"/>
  <c r="EP339" i="1"/>
  <c r="GD339" i="1"/>
  <c r="EZ339" i="1"/>
  <c r="DN339" i="1"/>
  <c r="FU339" i="1"/>
  <c r="ER339" i="1"/>
  <c r="CT339" i="1"/>
  <c r="GH339" i="1"/>
  <c r="DF339" i="1"/>
  <c r="FJ339" i="1"/>
  <c r="FE339" i="1"/>
  <c r="CS339" i="1"/>
  <c r="FA339" i="1"/>
  <c r="CW339" i="1"/>
  <c r="BQ339" i="1"/>
  <c r="EH339" i="1"/>
  <c r="CM339" i="1"/>
  <c r="EW339" i="1"/>
  <c r="GN339" i="1" s="1"/>
  <c r="BV339" i="1"/>
  <c r="AQ149" i="1"/>
  <c r="EN149" i="1"/>
  <c r="CV149" i="1"/>
  <c r="CF149" i="1"/>
  <c r="DZ149" i="1"/>
  <c r="BF149" i="1"/>
  <c r="BX149" i="1"/>
  <c r="FK149" i="1"/>
  <c r="DT149" i="1"/>
  <c r="CO149" i="1"/>
  <c r="CX149" i="1"/>
  <c r="CE149" i="1"/>
  <c r="AO149" i="1"/>
  <c r="DA149" i="1"/>
  <c r="FM149" i="1"/>
  <c r="AZ149" i="1"/>
  <c r="DU149" i="1"/>
  <c r="G149" i="1"/>
  <c r="CB149" i="1"/>
  <c r="EX149" i="1"/>
  <c r="AJ149" i="1"/>
  <c r="DE149" i="1"/>
  <c r="FZ149" i="1"/>
  <c r="CR149" i="1"/>
  <c r="AB149" i="1"/>
  <c r="EL149" i="1"/>
  <c r="BV149" i="1"/>
  <c r="GF149" i="1"/>
  <c r="DO149" i="1"/>
  <c r="CZ149" i="1"/>
  <c r="EH149" i="1"/>
  <c r="V149" i="1"/>
  <c r="CN149" i="1"/>
  <c r="BN149" i="1"/>
  <c r="DR149" i="1"/>
  <c r="D149" i="1"/>
  <c r="AW149" i="1"/>
  <c r="DI149" i="1"/>
  <c r="FU149" i="1"/>
  <c r="BI149" i="1"/>
  <c r="P149" i="1"/>
  <c r="CL149" i="1"/>
  <c r="FG149" i="1"/>
  <c r="AS149" i="1"/>
  <c r="GI149" i="1"/>
  <c r="DH149" i="1"/>
  <c r="FB149" i="1"/>
  <c r="N149" i="1"/>
  <c r="EB149" i="1"/>
  <c r="FJ149" i="1"/>
  <c r="DP149" i="1"/>
  <c r="EZ149" i="1"/>
  <c r="DQ149" i="1"/>
  <c r="GC149" i="1"/>
  <c r="EM149" i="1"/>
  <c r="CU149" i="1"/>
  <c r="BB149" i="1"/>
  <c r="DW149" i="1"/>
  <c r="BD149" i="1"/>
  <c r="AD149" i="1"/>
  <c r="U149" i="1"/>
  <c r="GA149" i="1"/>
  <c r="ED149" i="1"/>
  <c r="DN149" i="1"/>
  <c r="AN149" i="1"/>
  <c r="CH149" i="1"/>
  <c r="EC149" i="1"/>
  <c r="AY149" i="1"/>
  <c r="ET149" i="1"/>
  <c r="BE149" i="1"/>
  <c r="BR149" i="1"/>
  <c r="Z149" i="1"/>
  <c r="FP149" i="1"/>
  <c r="K149" i="1"/>
  <c r="FR149" i="1"/>
  <c r="FI149" i="1"/>
  <c r="BO149" i="1"/>
  <c r="A150" i="1"/>
  <c r="BM149" i="1"/>
  <c r="DY149" i="1"/>
  <c r="F149" i="1"/>
  <c r="CA149" i="1"/>
  <c r="EV149" i="1"/>
  <c r="AI149" i="1"/>
  <c r="DD149" i="1"/>
  <c r="FY149" i="1"/>
  <c r="BK149" i="1"/>
  <c r="EF149" i="1"/>
  <c r="W149" i="1"/>
  <c r="EK149" i="1"/>
  <c r="BQ149" i="1"/>
  <c r="GE149" i="1"/>
  <c r="DK149" i="1"/>
  <c r="AT149" i="1"/>
  <c r="FD149" i="1"/>
  <c r="B149" i="1"/>
  <c r="AX149" i="1"/>
  <c r="DG149" i="1"/>
  <c r="FV149" i="1"/>
  <c r="EU149" i="1"/>
  <c r="E149" i="1"/>
  <c r="Q149" i="1"/>
  <c r="CC149" i="1"/>
  <c r="EO149" i="1"/>
  <c r="X149" i="1"/>
  <c r="CT149" i="1"/>
  <c r="FO149" i="1"/>
  <c r="BA149" i="1"/>
  <c r="DV149" i="1"/>
  <c r="H149" i="1"/>
  <c r="CD149" i="1"/>
  <c r="EY149" i="1"/>
  <c r="BC149" i="1"/>
  <c r="FN149" i="1"/>
  <c r="CW149" i="1"/>
  <c r="AC149" i="1"/>
  <c r="EQ149" i="1"/>
  <c r="BW149" i="1"/>
  <c r="S149" i="1"/>
  <c r="AV149" i="1"/>
  <c r="DF149" i="1"/>
  <c r="FL149" i="1"/>
  <c r="DS149" i="1"/>
  <c r="CP149" i="1"/>
  <c r="AF149" i="1"/>
  <c r="Y149" i="1"/>
  <c r="CK149" i="1"/>
  <c r="EW149" i="1"/>
  <c r="AH149" i="1"/>
  <c r="DC149" i="1"/>
  <c r="FX149" i="1"/>
  <c r="BJ149" i="1"/>
  <c r="EE149" i="1"/>
  <c r="R149" i="1"/>
  <c r="CM149" i="1"/>
  <c r="FH149" i="1"/>
  <c r="BP149" i="1"/>
  <c r="GD149" i="1"/>
  <c r="DJ149" i="1"/>
  <c r="AP149" i="1"/>
  <c r="FC149" i="1"/>
  <c r="CI149" i="1"/>
  <c r="AU149" i="1"/>
  <c r="BY149" i="1"/>
  <c r="EI149" i="1"/>
  <c r="AE149" i="1"/>
  <c r="BL149" i="1"/>
  <c r="FW149" i="1"/>
  <c r="AK149" i="1"/>
  <c r="AG149" i="1"/>
  <c r="CS149" i="1"/>
  <c r="FE149" i="1"/>
  <c r="DL149" i="1"/>
  <c r="GG149" i="1"/>
  <c r="BS149" i="1"/>
  <c r="AA149" i="1"/>
  <c r="FQ149" i="1"/>
  <c r="L149" i="1"/>
  <c r="FS149" i="1"/>
  <c r="CY149" i="1"/>
  <c r="DB149" i="1"/>
  <c r="BH149" i="1"/>
  <c r="CQ149" i="1"/>
  <c r="DX149" i="1"/>
  <c r="ER149" i="1"/>
  <c r="ES149" i="1"/>
  <c r="I149" i="1"/>
  <c r="BU149" i="1"/>
  <c r="EG149" i="1"/>
  <c r="O149" i="1"/>
  <c r="CJ149" i="1"/>
  <c r="FF149" i="1"/>
  <c r="AR149" i="1"/>
  <c r="DM149" i="1"/>
  <c r="GH149" i="1"/>
  <c r="BT149" i="1"/>
  <c r="EP149" i="1"/>
  <c r="AM149" i="1"/>
  <c r="FA149" i="1"/>
  <c r="CG149" i="1"/>
  <c r="M149" i="1"/>
  <c r="EA149" i="1"/>
  <c r="BG149" i="1"/>
  <c r="FT149" i="1"/>
  <c r="T149" i="1"/>
  <c r="BZ149" i="1"/>
  <c r="EJ149" i="1"/>
  <c r="AL149" i="1"/>
  <c r="J149" i="1"/>
  <c r="GB149" i="1"/>
  <c r="GK339" i="1" l="1"/>
  <c r="DM340" i="1"/>
  <c r="CI340" i="1"/>
  <c r="AT340" i="1"/>
  <c r="CG340" i="1"/>
  <c r="AP340" i="1"/>
  <c r="AC340" i="1"/>
  <c r="BA340" i="1"/>
  <c r="EU340" i="1"/>
  <c r="GE340" i="1"/>
  <c r="AI340" i="1"/>
  <c r="FI340" i="1"/>
  <c r="AY340" i="1"/>
  <c r="AD340" i="1"/>
  <c r="EZ340" i="1"/>
  <c r="AS340" i="1"/>
  <c r="EJ340" i="1"/>
  <c r="FA340" i="1"/>
  <c r="CJ340" i="1"/>
  <c r="CQ340" i="1"/>
  <c r="BS340" i="1"/>
  <c r="BL340" i="1"/>
  <c r="DJ340" i="1"/>
  <c r="FX340" i="1"/>
  <c r="DS340" i="1"/>
  <c r="CW340" i="1"/>
  <c r="FO340" i="1"/>
  <c r="FV340" i="1"/>
  <c r="BQ340" i="1"/>
  <c r="EV340" i="1"/>
  <c r="GL340" i="1" s="1"/>
  <c r="FR340" i="1"/>
  <c r="EC340" i="1"/>
  <c r="BD340" i="1"/>
  <c r="DP340" i="1"/>
  <c r="FG340" i="1"/>
  <c r="ES340" i="1"/>
  <c r="BW340" i="1"/>
  <c r="DH340" i="1"/>
  <c r="AA340" i="1"/>
  <c r="GG340" i="1"/>
  <c r="DG340" i="1"/>
  <c r="CL340" i="1"/>
  <c r="L340" i="1"/>
  <c r="H340" i="1"/>
  <c r="GC340" i="1"/>
  <c r="AL340" i="1"/>
  <c r="BJ340" i="1"/>
  <c r="AM340" i="1"/>
  <c r="GD340" i="1"/>
  <c r="FN340" i="1"/>
  <c r="K340" i="1"/>
  <c r="FJ340" i="1"/>
  <c r="T340" i="1"/>
  <c r="EP340" i="1"/>
  <c r="EG340" i="1"/>
  <c r="DB340" i="1"/>
  <c r="DL340" i="1"/>
  <c r="EI340" i="1"/>
  <c r="BP340" i="1"/>
  <c r="AH340" i="1"/>
  <c r="DF340" i="1"/>
  <c r="BC340" i="1"/>
  <c r="X340" i="1"/>
  <c r="AX340" i="1"/>
  <c r="W340" i="1"/>
  <c r="F340" i="1"/>
  <c r="FP340" i="1"/>
  <c r="AN340" i="1"/>
  <c r="BB340" i="1"/>
  <c r="EB340" i="1"/>
  <c r="P340" i="1"/>
  <c r="GB340" i="1"/>
  <c r="R340" i="1"/>
  <c r="FY340" i="1"/>
  <c r="DX340" i="1"/>
  <c r="CP340" i="1"/>
  <c r="BH340" i="1"/>
  <c r="DC340" i="1"/>
  <c r="CT340" i="1"/>
  <c r="EK340" i="1"/>
  <c r="DW340" i="1"/>
  <c r="FT340" i="1"/>
  <c r="BT340" i="1"/>
  <c r="BU340" i="1"/>
  <c r="CY340" i="1"/>
  <c r="FE340" i="1"/>
  <c r="BY340" i="1"/>
  <c r="FH340" i="1"/>
  <c r="EW340" i="1"/>
  <c r="GM340" i="1" s="1"/>
  <c r="AV340" i="1"/>
  <c r="EY340" i="1"/>
  <c r="EO340" i="1"/>
  <c r="EF340" i="1"/>
  <c r="DY340" i="1"/>
  <c r="Z340" i="1"/>
  <c r="DN340" i="1"/>
  <c r="CU340" i="1"/>
  <c r="N340" i="1"/>
  <c r="EA340" i="1"/>
  <c r="Y340" i="1"/>
  <c r="BE340" i="1"/>
  <c r="FF340" i="1"/>
  <c r="FW340" i="1"/>
  <c r="BZ340" i="1"/>
  <c r="O340" i="1"/>
  <c r="AE340" i="1"/>
  <c r="FL340" i="1"/>
  <c r="CA340" i="1"/>
  <c r="CH340" i="1"/>
  <c r="BG340" i="1"/>
  <c r="GH340" i="1"/>
  <c r="I340" i="1"/>
  <c r="FS340" i="1"/>
  <c r="CS340" i="1"/>
  <c r="AU340" i="1"/>
  <c r="CM340" i="1"/>
  <c r="CK340" i="1"/>
  <c r="S340" i="1"/>
  <c r="CD340" i="1"/>
  <c r="CC340" i="1"/>
  <c r="FD340" i="1"/>
  <c r="BK340" i="1"/>
  <c r="BM340" i="1"/>
  <c r="BR340" i="1"/>
  <c r="ED340" i="1"/>
  <c r="EM340" i="1"/>
  <c r="FB340" i="1"/>
  <c r="AG340" i="1"/>
  <c r="Q340" i="1"/>
  <c r="GA340" i="1"/>
  <c r="J340" i="1"/>
  <c r="M340" i="1"/>
  <c r="AR340" i="1"/>
  <c r="ER340" i="1"/>
  <c r="FQ340" i="1"/>
  <c r="AK340" i="1"/>
  <c r="FC340" i="1"/>
  <c r="EE340" i="1"/>
  <c r="AF340" i="1"/>
  <c r="EQ340" i="1"/>
  <c r="DV340" i="1"/>
  <c r="E340" i="1"/>
  <c r="DK340" i="1"/>
  <c r="DD340" i="1"/>
  <c r="BO340" i="1"/>
  <c r="ET340" i="1"/>
  <c r="U340" i="1"/>
  <c r="DQ340" i="1"/>
  <c r="GI340" i="1"/>
  <c r="BI340" i="1"/>
  <c r="FU340" i="1"/>
  <c r="DI340" i="1"/>
  <c r="CZ340" i="1"/>
  <c r="DE340" i="1"/>
  <c r="DA340" i="1"/>
  <c r="BF340" i="1"/>
  <c r="AW340" i="1"/>
  <c r="DO340" i="1"/>
  <c r="AJ340" i="1"/>
  <c r="AO340" i="1"/>
  <c r="DR340" i="1"/>
  <c r="BN340" i="1"/>
  <c r="CN340" i="1"/>
  <c r="DZ340" i="1"/>
  <c r="GF340" i="1"/>
  <c r="EX340" i="1"/>
  <c r="GN340" i="1" s="1"/>
  <c r="CE340" i="1"/>
  <c r="CF340" i="1"/>
  <c r="BV340" i="1"/>
  <c r="CB340" i="1"/>
  <c r="CX340" i="1"/>
  <c r="CV340" i="1"/>
  <c r="EL340" i="1"/>
  <c r="G340" i="1"/>
  <c r="CO340" i="1"/>
  <c r="EN340" i="1"/>
  <c r="AB340" i="1"/>
  <c r="DU340" i="1"/>
  <c r="DT340" i="1"/>
  <c r="AQ340" i="1"/>
  <c r="V340" i="1"/>
  <c r="CR340" i="1"/>
  <c r="AZ340" i="1"/>
  <c r="FK340" i="1"/>
  <c r="EH340" i="1"/>
  <c r="FZ340" i="1"/>
  <c r="FM340" i="1"/>
  <c r="BX340" i="1"/>
  <c r="N150" i="1"/>
  <c r="BZ150" i="1"/>
  <c r="EL150" i="1"/>
  <c r="T150" i="1"/>
  <c r="CO150" i="1"/>
  <c r="FK150" i="1"/>
  <c r="BF150" i="1"/>
  <c r="EA150" i="1"/>
  <c r="W150" i="1"/>
  <c r="CR150" i="1"/>
  <c r="FM150" i="1"/>
  <c r="CJ150" i="1"/>
  <c r="P150" i="1"/>
  <c r="EC150" i="1"/>
  <c r="BI150" i="1"/>
  <c r="FW150" i="1"/>
  <c r="DC150" i="1"/>
  <c r="BL150" i="1"/>
  <c r="CS150" i="1"/>
  <c r="CT150" i="1"/>
  <c r="DX150" i="1"/>
  <c r="Y150" i="1"/>
  <c r="FN150" i="1"/>
  <c r="BA150" i="1"/>
  <c r="AB150" i="1"/>
  <c r="E150" i="1"/>
  <c r="CN150" i="1"/>
  <c r="DW150" i="1"/>
  <c r="CE150" i="1"/>
  <c r="CB150" i="1"/>
  <c r="V150" i="1"/>
  <c r="CH150" i="1"/>
  <c r="ET150" i="1"/>
  <c r="AC150" i="1"/>
  <c r="CY150" i="1"/>
  <c r="FT150" i="1"/>
  <c r="BO150" i="1"/>
  <c r="EJ150" i="1"/>
  <c r="AF150" i="1"/>
  <c r="DA150" i="1"/>
  <c r="FV150" i="1"/>
  <c r="CV150" i="1"/>
  <c r="EP150" i="1"/>
  <c r="BV150" i="1"/>
  <c r="DP150" i="1"/>
  <c r="DU150" i="1"/>
  <c r="EZ150" i="1"/>
  <c r="BC150" i="1"/>
  <c r="F150" i="1"/>
  <c r="ED150" i="1"/>
  <c r="CF150" i="1"/>
  <c r="FA150" i="1"/>
  <c r="DR150" i="1"/>
  <c r="CI150" i="1"/>
  <c r="BT150" i="1"/>
  <c r="DM150" i="1"/>
  <c r="FG150" i="1"/>
  <c r="BM150" i="1"/>
  <c r="CU150" i="1"/>
  <c r="DE150" i="1"/>
  <c r="AD150" i="1"/>
  <c r="CP150" i="1"/>
  <c r="FB150" i="1"/>
  <c r="AM150" i="1"/>
  <c r="DH150" i="1"/>
  <c r="GC150" i="1"/>
  <c r="BX150" i="1"/>
  <c r="ES150" i="1"/>
  <c r="AO150" i="1"/>
  <c r="DJ150" i="1"/>
  <c r="GE150" i="1"/>
  <c r="DL150" i="1"/>
  <c r="AR150" i="1"/>
  <c r="FF150" i="1"/>
  <c r="CL150" i="1"/>
  <c r="R150" i="1"/>
  <c r="EF150" i="1"/>
  <c r="DT150" i="1"/>
  <c r="EX150" i="1"/>
  <c r="EY150" i="1"/>
  <c r="GF150" i="1"/>
  <c r="EN150" i="1"/>
  <c r="DK150" i="1"/>
  <c r="D150" i="1"/>
  <c r="BR150" i="1"/>
  <c r="K150" i="1"/>
  <c r="AW150" i="1"/>
  <c r="M150" i="1"/>
  <c r="FD150" i="1"/>
  <c r="GG150" i="1"/>
  <c r="AS150" i="1"/>
  <c r="CM150" i="1"/>
  <c r="AI150" i="1"/>
  <c r="BQ150" i="1"/>
  <c r="EM150" i="1"/>
  <c r="FO150" i="1"/>
  <c r="AL150" i="1"/>
  <c r="CX150" i="1"/>
  <c r="FJ150" i="1"/>
  <c r="AV150" i="1"/>
  <c r="DQ150" i="1"/>
  <c r="L150" i="1"/>
  <c r="CG150" i="1"/>
  <c r="FC150" i="1"/>
  <c r="AX150" i="1"/>
  <c r="DS150" i="1"/>
  <c r="O150" i="1"/>
  <c r="DY150" i="1"/>
  <c r="BH150" i="1"/>
  <c r="FS150" i="1"/>
  <c r="DB150" i="1"/>
  <c r="AH150" i="1"/>
  <c r="EV150" i="1"/>
  <c r="EW150" i="1"/>
  <c r="GA150" i="1"/>
  <c r="GB150" i="1"/>
  <c r="S150" i="1"/>
  <c r="Z150" i="1"/>
  <c r="FP150" i="1"/>
  <c r="CC150" i="1"/>
  <c r="AT150" i="1"/>
  <c r="DF150" i="1"/>
  <c r="FR150" i="1"/>
  <c r="BE150" i="1"/>
  <c r="DZ150" i="1"/>
  <c r="U150" i="1"/>
  <c r="CQ150" i="1"/>
  <c r="FL150" i="1"/>
  <c r="BG150" i="1"/>
  <c r="EB150" i="1"/>
  <c r="AA150" i="1"/>
  <c r="EO150" i="1"/>
  <c r="BU150" i="1"/>
  <c r="GI150" i="1"/>
  <c r="DO150" i="1"/>
  <c r="AU150" i="1"/>
  <c r="FH150" i="1"/>
  <c r="FY150" i="1"/>
  <c r="B150" i="1"/>
  <c r="J150" i="1"/>
  <c r="AY150" i="1"/>
  <c r="DD150" i="1"/>
  <c r="DG150" i="1"/>
  <c r="BB150" i="1"/>
  <c r="DN150" i="1"/>
  <c r="FZ150" i="1"/>
  <c r="BN150" i="1"/>
  <c r="EI150" i="1"/>
  <c r="AE150" i="1"/>
  <c r="CZ150" i="1"/>
  <c r="FU150" i="1"/>
  <c r="BP150" i="1"/>
  <c r="EK150" i="1"/>
  <c r="AQ150" i="1"/>
  <c r="FE150" i="1"/>
  <c r="CK150" i="1"/>
  <c r="Q150" i="1"/>
  <c r="EE150" i="1"/>
  <c r="BK150" i="1"/>
  <c r="FX150" i="1"/>
  <c r="H150" i="1"/>
  <c r="I150" i="1"/>
  <c r="AP150" i="1"/>
  <c r="X150" i="1"/>
  <c r="FI150" i="1"/>
  <c r="EG150" i="1"/>
  <c r="A151" i="1"/>
  <c r="BJ150" i="1"/>
  <c r="DV150" i="1"/>
  <c r="GH150" i="1"/>
  <c r="BW150" i="1"/>
  <c r="ER150" i="1"/>
  <c r="AN150" i="1"/>
  <c r="DI150" i="1"/>
  <c r="GD150" i="1"/>
  <c r="BY150" i="1"/>
  <c r="EU150" i="1"/>
  <c r="BD150" i="1"/>
  <c r="FQ150" i="1"/>
  <c r="CW150" i="1"/>
  <c r="AG150" i="1"/>
  <c r="EQ150" i="1"/>
  <c r="CA150" i="1"/>
  <c r="G150" i="1"/>
  <c r="AJ150" i="1"/>
  <c r="AK150" i="1"/>
  <c r="BS150" i="1"/>
  <c r="CD150" i="1"/>
  <c r="AZ150" i="1"/>
  <c r="EH150" i="1"/>
  <c r="GK340" i="1" l="1"/>
  <c r="ER341" i="1"/>
  <c r="BE341" i="1"/>
  <c r="GB341" i="1"/>
  <c r="DY341" i="1"/>
  <c r="AV341" i="1"/>
  <c r="CM341" i="1"/>
  <c r="BS341" i="1"/>
  <c r="FQ341" i="1"/>
  <c r="BW341" i="1"/>
  <c r="AP341" i="1"/>
  <c r="FE341" i="1"/>
  <c r="BN341" i="1"/>
  <c r="AA341" i="1"/>
  <c r="FR341" i="1"/>
  <c r="GA341" i="1"/>
  <c r="O341" i="1"/>
  <c r="FJ341" i="1"/>
  <c r="AS341" i="1"/>
  <c r="X341" i="1"/>
  <c r="AK341" i="1"/>
  <c r="FZ341" i="1"/>
  <c r="DF341" i="1"/>
  <c r="DS341" i="1"/>
  <c r="GG341" i="1"/>
  <c r="CD341" i="1"/>
  <c r="J341" i="1"/>
  <c r="BD341" i="1"/>
  <c r="FY341" i="1"/>
  <c r="EW341" i="1"/>
  <c r="GL341" i="1" s="1"/>
  <c r="EU341" i="1"/>
  <c r="H341" i="1"/>
  <c r="EK341" i="1"/>
  <c r="BG341" i="1"/>
  <c r="AT341" i="1"/>
  <c r="AX341" i="1"/>
  <c r="AL341" i="1"/>
  <c r="FD341" i="1"/>
  <c r="CK341" i="1"/>
  <c r="AQ341" i="1"/>
  <c r="EB341" i="1"/>
  <c r="CX341" i="1"/>
  <c r="AJ341" i="1"/>
  <c r="DV341" i="1"/>
  <c r="DN341" i="1"/>
  <c r="FH341" i="1"/>
  <c r="EV341" i="1"/>
  <c r="G341" i="1"/>
  <c r="BY341" i="1"/>
  <c r="BJ341" i="1"/>
  <c r="FX341" i="1"/>
  <c r="BP341" i="1"/>
  <c r="BB341" i="1"/>
  <c r="AU341" i="1"/>
  <c r="FL341" i="1"/>
  <c r="CC341" i="1"/>
  <c r="AH341" i="1"/>
  <c r="FC341" i="1"/>
  <c r="FO341" i="1"/>
  <c r="EI341" i="1"/>
  <c r="I341" i="1"/>
  <c r="GD341" i="1"/>
  <c r="FU341" i="1"/>
  <c r="DG341" i="1"/>
  <c r="DO341" i="1"/>
  <c r="FP341" i="1"/>
  <c r="EM341" i="1"/>
  <c r="EH341" i="1"/>
  <c r="EQ341" i="1"/>
  <c r="DI341" i="1"/>
  <c r="EG341" i="1"/>
  <c r="EE341" i="1"/>
  <c r="CZ341" i="1"/>
  <c r="DD341" i="1"/>
  <c r="GI341" i="1"/>
  <c r="U341" i="1"/>
  <c r="Z341" i="1"/>
  <c r="FS341" i="1"/>
  <c r="L341" i="1"/>
  <c r="BQ341" i="1"/>
  <c r="CW341" i="1"/>
  <c r="EO341" i="1"/>
  <c r="GH341" i="1"/>
  <c r="CA341" i="1"/>
  <c r="BK341" i="1"/>
  <c r="CQ341" i="1"/>
  <c r="DB341" i="1"/>
  <c r="CG341" i="1"/>
  <c r="AZ341" i="1"/>
  <c r="AG341" i="1"/>
  <c r="AN341" i="1"/>
  <c r="FI341" i="1"/>
  <c r="Q341" i="1"/>
  <c r="AE341" i="1"/>
  <c r="AY341" i="1"/>
  <c r="BU341" i="1"/>
  <c r="DZ341" i="1"/>
  <c r="S341" i="1"/>
  <c r="BH341" i="1"/>
  <c r="DQ341" i="1"/>
  <c r="AI341" i="1"/>
  <c r="AW341" i="1"/>
  <c r="BR341" i="1"/>
  <c r="EF341" i="1"/>
  <c r="EX341" i="1"/>
  <c r="GM341" i="1" s="1"/>
  <c r="GE341" i="1"/>
  <c r="FB341" i="1"/>
  <c r="BT341" i="1"/>
  <c r="EZ341" i="1"/>
  <c r="AF341" i="1"/>
  <c r="V341" i="1"/>
  <c r="FN341" i="1"/>
  <c r="BI341" i="1"/>
  <c r="BF341" i="1"/>
  <c r="K341" i="1"/>
  <c r="DT341" i="1"/>
  <c r="DJ341" i="1"/>
  <c r="CP341" i="1"/>
  <c r="CI341" i="1"/>
  <c r="DU341" i="1"/>
  <c r="EJ341" i="1"/>
  <c r="CB341" i="1"/>
  <c r="Y341" i="1"/>
  <c r="EC341" i="1"/>
  <c r="FK341" i="1"/>
  <c r="AO341" i="1"/>
  <c r="AD341" i="1"/>
  <c r="DR341" i="1"/>
  <c r="DP341" i="1"/>
  <c r="BO341" i="1"/>
  <c r="CE341" i="1"/>
  <c r="DX341" i="1"/>
  <c r="P341" i="1"/>
  <c r="CO341" i="1"/>
  <c r="R341" i="1"/>
  <c r="ES341" i="1"/>
  <c r="DE341" i="1"/>
  <c r="FA341" i="1"/>
  <c r="BV341" i="1"/>
  <c r="FT341" i="1"/>
  <c r="DW341" i="1"/>
  <c r="CT341" i="1"/>
  <c r="CJ341" i="1"/>
  <c r="T341" i="1"/>
  <c r="DK341" i="1"/>
  <c r="CL341" i="1"/>
  <c r="BX341" i="1"/>
  <c r="CU341" i="1"/>
  <c r="CF341" i="1"/>
  <c r="EP341" i="1"/>
  <c r="CY341" i="1"/>
  <c r="CN341" i="1"/>
  <c r="CS341" i="1"/>
  <c r="FM341" i="1"/>
  <c r="EL341" i="1"/>
  <c r="EN341" i="1"/>
  <c r="FF341" i="1"/>
  <c r="GC341" i="1"/>
  <c r="BM341" i="1"/>
  <c r="ED341" i="1"/>
  <c r="CV341" i="1"/>
  <c r="AC341" i="1"/>
  <c r="E341" i="1"/>
  <c r="BL341" i="1"/>
  <c r="CR341" i="1"/>
  <c r="BZ341" i="1"/>
  <c r="GF341" i="1"/>
  <c r="AR341" i="1"/>
  <c r="DH341" i="1"/>
  <c r="FG341" i="1"/>
  <c r="F341" i="1"/>
  <c r="FV341" i="1"/>
  <c r="ET341" i="1"/>
  <c r="AB341" i="1"/>
  <c r="DC341" i="1"/>
  <c r="W341" i="1"/>
  <c r="N341" i="1"/>
  <c r="M341" i="1"/>
  <c r="EY341" i="1"/>
  <c r="GN341" i="1" s="1"/>
  <c r="DL341" i="1"/>
  <c r="AM341" i="1"/>
  <c r="DM341" i="1"/>
  <c r="BC341" i="1"/>
  <c r="DA341" i="1"/>
  <c r="CH341" i="1"/>
  <c r="BA341" i="1"/>
  <c r="FW341" i="1"/>
  <c r="EA341" i="1"/>
  <c r="CI151" i="1"/>
  <c r="DY151" i="1"/>
  <c r="AU151" i="1"/>
  <c r="AX151" i="1"/>
  <c r="DL151" i="1"/>
  <c r="FB151" i="1"/>
  <c r="A152" i="1"/>
  <c r="BO151" i="1"/>
  <c r="EA151" i="1"/>
  <c r="AH151" i="1"/>
  <c r="DD151" i="1"/>
  <c r="FW151" i="1"/>
  <c r="BK151" i="1"/>
  <c r="EF151" i="1"/>
  <c r="R151" i="1"/>
  <c r="CN151" i="1"/>
  <c r="FI151" i="1"/>
  <c r="BX151" i="1"/>
  <c r="GH151" i="1"/>
  <c r="DQ151" i="1"/>
  <c r="AG151" i="1"/>
  <c r="EU151" i="1"/>
  <c r="CA151" i="1"/>
  <c r="W151" i="1"/>
  <c r="CG151" i="1"/>
  <c r="EM151" i="1"/>
  <c r="FS151" i="1"/>
  <c r="GD151" i="1"/>
  <c r="CY151" i="1"/>
  <c r="L151" i="1"/>
  <c r="K151" i="1"/>
  <c r="BW151" i="1"/>
  <c r="EI151" i="1"/>
  <c r="AR151" i="1"/>
  <c r="DM151" i="1"/>
  <c r="GE151" i="1"/>
  <c r="BT151" i="1"/>
  <c r="EO151" i="1"/>
  <c r="AB151" i="1"/>
  <c r="CW151" i="1"/>
  <c r="FQ151" i="1"/>
  <c r="CJ151" i="1"/>
  <c r="T151" i="1"/>
  <c r="ED151" i="1"/>
  <c r="AW151" i="1"/>
  <c r="FK151" i="1"/>
  <c r="CQ151" i="1"/>
  <c r="AZ151" i="1"/>
  <c r="DI151" i="1"/>
  <c r="FR151" i="1"/>
  <c r="M151" i="1"/>
  <c r="AM151" i="1"/>
  <c r="FD151" i="1"/>
  <c r="GA151" i="1"/>
  <c r="S151" i="1"/>
  <c r="CE151" i="1"/>
  <c r="EQ151" i="1"/>
  <c r="BA151" i="1"/>
  <c r="DV151" i="1"/>
  <c r="H151" i="1"/>
  <c r="CC151" i="1"/>
  <c r="EX151" i="1"/>
  <c r="AK151" i="1"/>
  <c r="DF151" i="1"/>
  <c r="FY151" i="1"/>
  <c r="CZ151" i="1"/>
  <c r="AF151" i="1"/>
  <c r="ET151" i="1"/>
  <c r="BM151" i="1"/>
  <c r="FV151" i="1"/>
  <c r="DG151" i="1"/>
  <c r="CF151" i="1"/>
  <c r="EL151" i="1"/>
  <c r="B151" i="1"/>
  <c r="BR151" i="1"/>
  <c r="CR151" i="1"/>
  <c r="BQ151" i="1"/>
  <c r="AO151" i="1"/>
  <c r="AA151" i="1"/>
  <c r="CM151" i="1"/>
  <c r="EY151" i="1"/>
  <c r="BJ151" i="1"/>
  <c r="EE151" i="1"/>
  <c r="Q151" i="1"/>
  <c r="CL151" i="1"/>
  <c r="FH151" i="1"/>
  <c r="AT151" i="1"/>
  <c r="DO151" i="1"/>
  <c r="GG151" i="1"/>
  <c r="DP151" i="1"/>
  <c r="AV151" i="1"/>
  <c r="FJ151" i="1"/>
  <c r="BZ151" i="1"/>
  <c r="F151" i="1"/>
  <c r="DT151" i="1"/>
  <c r="DH151" i="1"/>
  <c r="FN151" i="1"/>
  <c r="AD151" i="1"/>
  <c r="DZ151" i="1"/>
  <c r="FA151" i="1"/>
  <c r="CX151" i="1"/>
  <c r="GB151" i="1"/>
  <c r="AI151" i="1"/>
  <c r="CU151" i="1"/>
  <c r="FG151" i="1"/>
  <c r="BS151" i="1"/>
  <c r="EN151" i="1"/>
  <c r="Z151" i="1"/>
  <c r="CV151" i="1"/>
  <c r="FP151" i="1"/>
  <c r="BC151" i="1"/>
  <c r="DX151" i="1"/>
  <c r="O151" i="1"/>
  <c r="EC151" i="1"/>
  <c r="BI151" i="1"/>
  <c r="FU151" i="1"/>
  <c r="CP151" i="1"/>
  <c r="V151" i="1"/>
  <c r="EJ151" i="1"/>
  <c r="EK151" i="1"/>
  <c r="AC151" i="1"/>
  <c r="BF151" i="1"/>
  <c r="GC151" i="1"/>
  <c r="AN151" i="1"/>
  <c r="DU151" i="1"/>
  <c r="BP151" i="1"/>
  <c r="AQ151" i="1"/>
  <c r="DC151" i="1"/>
  <c r="G151" i="1"/>
  <c r="CB151" i="1"/>
  <c r="EW151" i="1"/>
  <c r="AJ151" i="1"/>
  <c r="DE151" i="1"/>
  <c r="FX151" i="1"/>
  <c r="BL151" i="1"/>
  <c r="EG151" i="1"/>
  <c r="AE151" i="1"/>
  <c r="ES151" i="1"/>
  <c r="BY151" i="1"/>
  <c r="GI151" i="1"/>
  <c r="DB151" i="1"/>
  <c r="AL151" i="1"/>
  <c r="EV151" i="1"/>
  <c r="FM151" i="1"/>
  <c r="BE151" i="1"/>
  <c r="N151" i="1"/>
  <c r="CS151" i="1"/>
  <c r="D151" i="1"/>
  <c r="AY151" i="1"/>
  <c r="DK151" i="1"/>
  <c r="P151" i="1"/>
  <c r="CK151" i="1"/>
  <c r="FF151" i="1"/>
  <c r="AS151" i="1"/>
  <c r="DN151" i="1"/>
  <c r="GF151" i="1"/>
  <c r="BU151" i="1"/>
  <c r="EP151" i="1"/>
  <c r="FE151" i="1"/>
  <c r="CO151" i="1"/>
  <c r="E151" i="1"/>
  <c r="DR151" i="1"/>
  <c r="FL151" i="1"/>
  <c r="X151" i="1"/>
  <c r="CH151" i="1"/>
  <c r="BV151" i="1"/>
  <c r="J151" i="1"/>
  <c r="BG151" i="1"/>
  <c r="DS151" i="1"/>
  <c r="Y151" i="1"/>
  <c r="CT151" i="1"/>
  <c r="FO151" i="1"/>
  <c r="BB151" i="1"/>
  <c r="DW151" i="1"/>
  <c r="I151" i="1"/>
  <c r="CD151" i="1"/>
  <c r="EZ151" i="1"/>
  <c r="BH151" i="1"/>
  <c r="FT151" i="1"/>
  <c r="DA151" i="1"/>
  <c r="U151" i="1"/>
  <c r="EH151" i="1"/>
  <c r="BN151" i="1"/>
  <c r="FZ151" i="1"/>
  <c r="BD151" i="1"/>
  <c r="DJ151" i="1"/>
  <c r="ER151" i="1"/>
  <c r="EB151" i="1"/>
  <c r="AP151" i="1"/>
  <c r="FC151" i="1"/>
  <c r="GK341" i="1" l="1"/>
  <c r="DA342" i="1"/>
  <c r="ER342" i="1"/>
  <c r="FT342" i="1"/>
  <c r="CT342" i="1"/>
  <c r="FL342" i="1"/>
  <c r="DN342" i="1"/>
  <c r="X342" i="1"/>
  <c r="DR342" i="1"/>
  <c r="BD342" i="1"/>
  <c r="EZ342" i="1"/>
  <c r="GN342" i="1" s="1"/>
  <c r="DS342" i="1"/>
  <c r="E342" i="1"/>
  <c r="FF342" i="1"/>
  <c r="CD342" i="1"/>
  <c r="BG342" i="1"/>
  <c r="CO342" i="1"/>
  <c r="FO342" i="1"/>
  <c r="DJ342" i="1"/>
  <c r="FZ342" i="1"/>
  <c r="BN342" i="1"/>
  <c r="I342" i="1"/>
  <c r="J342" i="1"/>
  <c r="GF342" i="1"/>
  <c r="BH342" i="1"/>
  <c r="FC342" i="1"/>
  <c r="EH342" i="1"/>
  <c r="DW342" i="1"/>
  <c r="BV342" i="1"/>
  <c r="EP342" i="1"/>
  <c r="EB342" i="1"/>
  <c r="Y342" i="1"/>
  <c r="AP342" i="1"/>
  <c r="U342" i="1"/>
  <c r="BB342" i="1"/>
  <c r="CH342" i="1"/>
  <c r="BU342" i="1"/>
  <c r="FE342" i="1"/>
  <c r="P342" i="1"/>
  <c r="CS342" i="1"/>
  <c r="BY342" i="1"/>
  <c r="EW342" i="1"/>
  <c r="AS342" i="1"/>
  <c r="BE342" i="1"/>
  <c r="CK342" i="1"/>
  <c r="GI342" i="1"/>
  <c r="AJ342" i="1"/>
  <c r="AN342" i="1"/>
  <c r="FU342" i="1"/>
  <c r="Z342" i="1"/>
  <c r="FA342" i="1"/>
  <c r="FJ342" i="1"/>
  <c r="Q342" i="1"/>
  <c r="CR342" i="1"/>
  <c r="ET342" i="1"/>
  <c r="H342" i="1"/>
  <c r="AM342" i="1"/>
  <c r="ED342" i="1"/>
  <c r="GE342" i="1"/>
  <c r="GD342" i="1"/>
  <c r="DQ342" i="1"/>
  <c r="FW342" i="1"/>
  <c r="AX342" i="1"/>
  <c r="GC342" i="1"/>
  <c r="BI342" i="1"/>
  <c r="EN342" i="1"/>
  <c r="DZ342" i="1"/>
  <c r="AV342" i="1"/>
  <c r="EE342" i="1"/>
  <c r="BR342" i="1"/>
  <c r="AF342" i="1"/>
  <c r="DV342" i="1"/>
  <c r="M342" i="1"/>
  <c r="T342" i="1"/>
  <c r="DM342" i="1"/>
  <c r="FS342" i="1"/>
  <c r="GH342" i="1"/>
  <c r="DD342" i="1"/>
  <c r="AU342" i="1"/>
  <c r="N342" i="1"/>
  <c r="ES342" i="1"/>
  <c r="CB342" i="1"/>
  <c r="BF342" i="1"/>
  <c r="EC342" i="1"/>
  <c r="BS342" i="1"/>
  <c r="AD342" i="1"/>
  <c r="DP342" i="1"/>
  <c r="BJ342" i="1"/>
  <c r="CZ342" i="1"/>
  <c r="BA342" i="1"/>
  <c r="FR342" i="1"/>
  <c r="CJ342" i="1"/>
  <c r="AR342" i="1"/>
  <c r="EM342" i="1"/>
  <c r="BX342" i="1"/>
  <c r="AH342" i="1"/>
  <c r="DY342" i="1"/>
  <c r="AE342" i="1"/>
  <c r="G342" i="1"/>
  <c r="AC342" i="1"/>
  <c r="O342" i="1"/>
  <c r="FG342" i="1"/>
  <c r="FN342" i="1"/>
  <c r="GG342" i="1"/>
  <c r="EY342" i="1"/>
  <c r="GM342" i="1" s="1"/>
  <c r="EL342" i="1"/>
  <c r="FY342" i="1"/>
  <c r="EQ342" i="1"/>
  <c r="DI342" i="1"/>
  <c r="FQ342" i="1"/>
  <c r="EI342" i="1"/>
  <c r="CG342" i="1"/>
  <c r="FI342" i="1"/>
  <c r="EA342" i="1"/>
  <c r="CI342" i="1"/>
  <c r="FM342" i="1"/>
  <c r="EG342" i="1"/>
  <c r="DC342" i="1"/>
  <c r="EK342" i="1"/>
  <c r="DX342" i="1"/>
  <c r="CU342" i="1"/>
  <c r="DH342" i="1"/>
  <c r="DO342" i="1"/>
  <c r="CM342" i="1"/>
  <c r="CF342" i="1"/>
  <c r="DF342" i="1"/>
  <c r="CE342" i="1"/>
  <c r="AZ342" i="1"/>
  <c r="CW342" i="1"/>
  <c r="BW342" i="1"/>
  <c r="W342" i="1"/>
  <c r="CN342" i="1"/>
  <c r="BO342" i="1"/>
  <c r="EV342" i="1"/>
  <c r="BL342" i="1"/>
  <c r="AQ342" i="1"/>
  <c r="EJ342" i="1"/>
  <c r="BC342" i="1"/>
  <c r="AI342" i="1"/>
  <c r="DT342" i="1"/>
  <c r="AT342" i="1"/>
  <c r="AA342" i="1"/>
  <c r="DG342" i="1"/>
  <c r="AK342" i="1"/>
  <c r="S342" i="1"/>
  <c r="CQ342" i="1"/>
  <c r="AB342" i="1"/>
  <c r="K342" i="1"/>
  <c r="CA342" i="1"/>
  <c r="R342" i="1"/>
  <c r="DK342" i="1"/>
  <c r="AL342" i="1"/>
  <c r="FX342" i="1"/>
  <c r="BP342" i="1"/>
  <c r="V342" i="1"/>
  <c r="FP342" i="1"/>
  <c r="GB342" i="1"/>
  <c r="F342" i="1"/>
  <c r="FH342" i="1"/>
  <c r="AO342" i="1"/>
  <c r="FV342" i="1"/>
  <c r="EX342" i="1"/>
  <c r="GL342" i="1" s="1"/>
  <c r="GA342" i="1"/>
  <c r="FK342" i="1"/>
  <c r="EO342" i="1"/>
  <c r="L342" i="1"/>
  <c r="EU342" i="1"/>
  <c r="EF342" i="1"/>
  <c r="FB342" i="1"/>
  <c r="AY342" i="1"/>
  <c r="DB342" i="1"/>
  <c r="DE342" i="1"/>
  <c r="DU342" i="1"/>
  <c r="CP342" i="1"/>
  <c r="CV342" i="1"/>
  <c r="CX342" i="1"/>
  <c r="BZ342" i="1"/>
  <c r="CL342" i="1"/>
  <c r="BQ342" i="1"/>
  <c r="BM342" i="1"/>
  <c r="CC342" i="1"/>
  <c r="FD342" i="1"/>
  <c r="AW342" i="1"/>
  <c r="BT342" i="1"/>
  <c r="CY342" i="1"/>
  <c r="AG342" i="1"/>
  <c r="BK342" i="1"/>
  <c r="DL342" i="1"/>
  <c r="P152" i="1"/>
  <c r="CB152" i="1"/>
  <c r="EN152" i="1"/>
  <c r="Y152" i="1"/>
  <c r="CK152" i="1"/>
  <c r="EW152" i="1"/>
  <c r="AH152" i="1"/>
  <c r="CT152" i="1"/>
  <c r="FF152" i="1"/>
  <c r="BO152" i="1"/>
  <c r="FK152" i="1"/>
  <c r="CO152" i="1"/>
  <c r="E152" i="1"/>
  <c r="DD152" i="1"/>
  <c r="T152" i="1"/>
  <c r="DS152" i="1"/>
  <c r="BH152" i="1"/>
  <c r="BI152" i="1"/>
  <c r="BJ152" i="1"/>
  <c r="BK152" i="1"/>
  <c r="CW152" i="1"/>
  <c r="FR152" i="1"/>
  <c r="FX152" i="1"/>
  <c r="ES152" i="1"/>
  <c r="X152" i="1"/>
  <c r="CJ152" i="1"/>
  <c r="EV152" i="1"/>
  <c r="AG152" i="1"/>
  <c r="AP152" i="1"/>
  <c r="BZ152" i="1"/>
  <c r="DC152" i="1"/>
  <c r="AE152" i="1"/>
  <c r="CG152" i="1"/>
  <c r="CM152" i="1"/>
  <c r="AT152" i="1"/>
  <c r="CR152" i="1"/>
  <c r="FM152" i="1"/>
  <c r="FV152" i="1"/>
  <c r="DN152" i="1"/>
  <c r="ER152" i="1"/>
  <c r="DG152" i="1"/>
  <c r="AZ152" i="1"/>
  <c r="FW152" i="1"/>
  <c r="CZ152" i="1"/>
  <c r="AW152" i="1"/>
  <c r="BF152" i="1"/>
  <c r="CY152" i="1"/>
  <c r="AR152" i="1"/>
  <c r="EE152" i="1"/>
  <c r="EK152" i="1"/>
  <c r="AU152" i="1"/>
  <c r="AV152" i="1"/>
  <c r="FT152" i="1"/>
  <c r="GC152" i="1"/>
  <c r="DZ152" i="1"/>
  <c r="DM152" i="1"/>
  <c r="EM152" i="1"/>
  <c r="FB152" i="1"/>
  <c r="FQ152" i="1"/>
  <c r="FH152" i="1"/>
  <c r="FJ152" i="1"/>
  <c r="FS152" i="1"/>
  <c r="BD152" i="1"/>
  <c r="DP152" i="1"/>
  <c r="GB152" i="1"/>
  <c r="BM152" i="1"/>
  <c r="DY152" i="1"/>
  <c r="J152" i="1"/>
  <c r="BV152" i="1"/>
  <c r="EH152" i="1"/>
  <c r="AB152" i="1"/>
  <c r="EA152" i="1"/>
  <c r="BB152" i="1"/>
  <c r="FA152" i="1"/>
  <c r="BQ152" i="1"/>
  <c r="FP152" i="1"/>
  <c r="CF152" i="1"/>
  <c r="GE152" i="1"/>
  <c r="GF152" i="1"/>
  <c r="GG152" i="1"/>
  <c r="GH152" i="1"/>
  <c r="GI152" i="1"/>
  <c r="U152" i="1"/>
  <c r="AA152" i="1"/>
  <c r="CU152" i="1"/>
  <c r="EP152" i="1"/>
  <c r="BP152" i="1"/>
  <c r="CE152" i="1"/>
  <c r="CQ152" i="1"/>
  <c r="K152" i="1"/>
  <c r="M152" i="1"/>
  <c r="BS152" i="1"/>
  <c r="BY152" i="1"/>
  <c r="CS152" i="1"/>
  <c r="DB152" i="1"/>
  <c r="FY152" i="1"/>
  <c r="DO152" i="1"/>
  <c r="CH152" i="1"/>
  <c r="EU152" i="1"/>
  <c r="W152" i="1"/>
  <c r="FD152" i="1"/>
  <c r="DA152" i="1"/>
  <c r="DJ152" i="1"/>
  <c r="O152" i="1"/>
  <c r="EC152" i="1"/>
  <c r="DF152" i="1"/>
  <c r="DL152" i="1"/>
  <c r="BW152" i="1"/>
  <c r="AN152" i="1"/>
  <c r="DI152" i="1"/>
  <c r="DR152" i="1"/>
  <c r="AC152" i="1"/>
  <c r="EQ152" i="1"/>
  <c r="FC152" i="1"/>
  <c r="EJ152" i="1"/>
  <c r="DU152" i="1"/>
  <c r="A153" i="1"/>
  <c r="BL152" i="1"/>
  <c r="DX152" i="1"/>
  <c r="I152" i="1"/>
  <c r="BU152" i="1"/>
  <c r="EG152" i="1"/>
  <c r="R152" i="1"/>
  <c r="CD152" i="1"/>
  <c r="AM152" i="1"/>
  <c r="EL152" i="1"/>
  <c r="FO152" i="1"/>
  <c r="GA152" i="1"/>
  <c r="G152" i="1"/>
  <c r="L152" i="1"/>
  <c r="B152" i="1"/>
  <c r="CV152" i="1"/>
  <c r="FE152" i="1"/>
  <c r="FN152" i="1"/>
  <c r="S152" i="1"/>
  <c r="ED152" i="1"/>
  <c r="CI152" i="1"/>
  <c r="V152" i="1"/>
  <c r="AF152" i="1"/>
  <c r="AO152" i="1"/>
  <c r="AX152" i="1"/>
  <c r="CN152" i="1"/>
  <c r="AD152" i="1"/>
  <c r="AS152" i="1"/>
  <c r="DK152" i="1"/>
  <c r="ET152" i="1"/>
  <c r="FL152" i="1"/>
  <c r="FU152" i="1"/>
  <c r="GD152" i="1"/>
  <c r="EB152" i="1"/>
  <c r="BG152" i="1"/>
  <c r="EI152" i="1"/>
  <c r="CX152" i="1"/>
  <c r="D152" i="1"/>
  <c r="DH152" i="1"/>
  <c r="BE152" i="1"/>
  <c r="DQ152" i="1"/>
  <c r="BN152" i="1"/>
  <c r="N152" i="1"/>
  <c r="AQ152" i="1"/>
  <c r="BC152" i="1"/>
  <c r="BR152" i="1"/>
  <c r="FG152" i="1"/>
  <c r="FI152" i="1"/>
  <c r="EY152" i="1"/>
  <c r="BX152" i="1"/>
  <c r="H152" i="1"/>
  <c r="BT152" i="1"/>
  <c r="EF152" i="1"/>
  <c r="Q152" i="1"/>
  <c r="CC152" i="1"/>
  <c r="EO152" i="1"/>
  <c r="Z152" i="1"/>
  <c r="CL152" i="1"/>
  <c r="EX152" i="1"/>
  <c r="BA152" i="1"/>
  <c r="EZ152" i="1"/>
  <c r="CA152" i="1"/>
  <c r="FZ152" i="1"/>
  <c r="CP152" i="1"/>
  <c r="F152" i="1"/>
  <c r="DE152" i="1"/>
  <c r="AI152" i="1"/>
  <c r="AJ152" i="1"/>
  <c r="AK152" i="1"/>
  <c r="AL152" i="1"/>
  <c r="AY152" i="1"/>
  <c r="DT152" i="1"/>
  <c r="DW152" i="1"/>
  <c r="DV152" i="1"/>
  <c r="GK342" i="1" l="1"/>
  <c r="AL343" i="1"/>
  <c r="EF343" i="1"/>
  <c r="DT343" i="1"/>
  <c r="AY343" i="1"/>
  <c r="FZ343" i="1"/>
  <c r="CC343" i="1"/>
  <c r="BR343" i="1"/>
  <c r="AK343" i="1"/>
  <c r="AJ343" i="1"/>
  <c r="BA343" i="1"/>
  <c r="BT343" i="1"/>
  <c r="BC343" i="1"/>
  <c r="AI343" i="1"/>
  <c r="EX343" i="1"/>
  <c r="H343" i="1"/>
  <c r="DE343" i="1"/>
  <c r="CL343" i="1"/>
  <c r="BX343" i="1"/>
  <c r="Q343" i="1"/>
  <c r="DV343" i="1"/>
  <c r="DW343" i="1"/>
  <c r="F343" i="1"/>
  <c r="Z343" i="1"/>
  <c r="CA343" i="1"/>
  <c r="EZ343" i="1"/>
  <c r="GM343" i="1" s="1"/>
  <c r="CP343" i="1"/>
  <c r="EO343" i="1"/>
  <c r="FI343" i="1"/>
  <c r="BE343" i="1"/>
  <c r="FU343" i="1"/>
  <c r="AQ343" i="1"/>
  <c r="EI343" i="1"/>
  <c r="CX343" i="1"/>
  <c r="DK343" i="1"/>
  <c r="CI343" i="1"/>
  <c r="G343" i="1"/>
  <c r="BU343" i="1"/>
  <c r="EQ343" i="1"/>
  <c r="EC343" i="1"/>
  <c r="DO343" i="1"/>
  <c r="CQ343" i="1"/>
  <c r="GH343" i="1"/>
  <c r="BB343" i="1"/>
  <c r="GB343" i="1"/>
  <c r="EM343" i="1"/>
  <c r="EE343" i="1"/>
  <c r="DG343" i="1"/>
  <c r="CG343" i="1"/>
  <c r="X343" i="1"/>
  <c r="BH343" i="1"/>
  <c r="FF343" i="1"/>
  <c r="P343" i="1"/>
  <c r="AS343" i="1"/>
  <c r="ED343" i="1"/>
  <c r="GA343" i="1"/>
  <c r="I343" i="1"/>
  <c r="AC343" i="1"/>
  <c r="O343" i="1"/>
  <c r="FY343" i="1"/>
  <c r="CE343" i="1"/>
  <c r="GG343" i="1"/>
  <c r="EA343" i="1"/>
  <c r="DP343" i="1"/>
  <c r="DM343" i="1"/>
  <c r="AR343" i="1"/>
  <c r="ER343" i="1"/>
  <c r="AE343" i="1"/>
  <c r="ES343" i="1"/>
  <c r="DS343" i="1"/>
  <c r="CT343" i="1"/>
  <c r="N343" i="1"/>
  <c r="BG343" i="1"/>
  <c r="AD343" i="1"/>
  <c r="S343" i="1"/>
  <c r="FO343" i="1"/>
  <c r="DX343" i="1"/>
  <c r="DR343" i="1"/>
  <c r="DJ343" i="1"/>
  <c r="DB343" i="1"/>
  <c r="BP343" i="1"/>
  <c r="GF343" i="1"/>
  <c r="AB343" i="1"/>
  <c r="BD343" i="1"/>
  <c r="DZ343" i="1"/>
  <c r="CY343" i="1"/>
  <c r="DN343" i="1"/>
  <c r="DC343" i="1"/>
  <c r="FX343" i="1"/>
  <c r="T343" i="1"/>
  <c r="AH343" i="1"/>
  <c r="BN343" i="1"/>
  <c r="EB343" i="1"/>
  <c r="CN343" i="1"/>
  <c r="FN343" i="1"/>
  <c r="EL343" i="1"/>
  <c r="BL343" i="1"/>
  <c r="DI343" i="1"/>
  <c r="DA343" i="1"/>
  <c r="CS343" i="1"/>
  <c r="EP343" i="1"/>
  <c r="GE343" i="1"/>
  <c r="EH343" i="1"/>
  <c r="FS343" i="1"/>
  <c r="GC343" i="1"/>
  <c r="BF343" i="1"/>
  <c r="FV343" i="1"/>
  <c r="BZ343" i="1"/>
  <c r="FR343" i="1"/>
  <c r="DD343" i="1"/>
  <c r="EW343" i="1"/>
  <c r="EY343" i="1"/>
  <c r="GL343" i="1" s="1"/>
  <c r="DQ343" i="1"/>
  <c r="GD343" i="1"/>
  <c r="AX343" i="1"/>
  <c r="FE343" i="1"/>
  <c r="AM343" i="1"/>
  <c r="AN343" i="1"/>
  <c r="FD343" i="1"/>
  <c r="BY343" i="1"/>
  <c r="CU343" i="1"/>
  <c r="CF343" i="1"/>
  <c r="BV343" i="1"/>
  <c r="FJ343" i="1"/>
  <c r="FT343" i="1"/>
  <c r="AW343" i="1"/>
  <c r="FM343" i="1"/>
  <c r="AP343" i="1"/>
  <c r="CW343" i="1"/>
  <c r="E343" i="1"/>
  <c r="CK343" i="1"/>
  <c r="AO343" i="1"/>
  <c r="CV343" i="1"/>
  <c r="CD343" i="1"/>
  <c r="DU343" i="1"/>
  <c r="BW343" i="1"/>
  <c r="W343" i="1"/>
  <c r="BS343" i="1"/>
  <c r="AA343" i="1"/>
  <c r="FP343" i="1"/>
  <c r="J343" i="1"/>
  <c r="FH343" i="1"/>
  <c r="AV343" i="1"/>
  <c r="CZ343" i="1"/>
  <c r="CR343" i="1"/>
  <c r="AG343" i="1"/>
  <c r="BK343" i="1"/>
  <c r="CO343" i="1"/>
  <c r="Y343" i="1"/>
  <c r="FG343" i="1"/>
  <c r="DH343" i="1"/>
  <c r="FL343" i="1"/>
  <c r="AF343" i="1"/>
  <c r="R343" i="1"/>
  <c r="EJ343" i="1"/>
  <c r="DL343" i="1"/>
  <c r="EU343" i="1"/>
  <c r="M343" i="1"/>
  <c r="U343" i="1"/>
  <c r="BQ343" i="1"/>
  <c r="DY343" i="1"/>
  <c r="FQ343" i="1"/>
  <c r="AU343" i="1"/>
  <c r="FW343" i="1"/>
  <c r="AT343" i="1"/>
  <c r="EV343" i="1"/>
  <c r="BJ343" i="1"/>
  <c r="FK343" i="1"/>
  <c r="EN343" i="1"/>
  <c r="ET343" i="1"/>
  <c r="V343" i="1"/>
  <c r="L343" i="1"/>
  <c r="EG343" i="1"/>
  <c r="FC343" i="1"/>
  <c r="DF343" i="1"/>
  <c r="CH343" i="1"/>
  <c r="K343" i="1"/>
  <c r="GI343" i="1"/>
  <c r="FA343" i="1"/>
  <c r="GN343" i="1" s="1"/>
  <c r="BM343" i="1"/>
  <c r="FB343" i="1"/>
  <c r="EK343" i="1"/>
  <c r="AZ343" i="1"/>
  <c r="CM343" i="1"/>
  <c r="CJ343" i="1"/>
  <c r="BI343" i="1"/>
  <c r="BO343" i="1"/>
  <c r="CB343" i="1"/>
  <c r="AC153" i="1"/>
  <c r="CO153" i="1"/>
  <c r="FA153" i="1"/>
  <c r="AD153" i="1"/>
  <c r="CP153" i="1"/>
  <c r="FB153" i="1"/>
  <c r="AE153" i="1"/>
  <c r="CQ153" i="1"/>
  <c r="FC153" i="1"/>
  <c r="AG153" i="1"/>
  <c r="EF153" i="1"/>
  <c r="AV153" i="1"/>
  <c r="ER153" i="1"/>
  <c r="BH153" i="1"/>
  <c r="FG153" i="1"/>
  <c r="BW153" i="1"/>
  <c r="FV153" i="1"/>
  <c r="D153" i="1"/>
  <c r="AB153" i="1"/>
  <c r="BE153" i="1"/>
  <c r="DP153" i="1"/>
  <c r="EJ153" i="1"/>
  <c r="L153" i="1"/>
  <c r="CN153" i="1"/>
  <c r="CY153" i="1"/>
  <c r="BG153" i="1"/>
  <c r="FU153" i="1"/>
  <c r="Z153" i="1"/>
  <c r="CD153" i="1"/>
  <c r="AO153" i="1"/>
  <c r="AS153" i="1"/>
  <c r="DE153" i="1"/>
  <c r="FQ153" i="1"/>
  <c r="AT153" i="1"/>
  <c r="DF153" i="1"/>
  <c r="FR153" i="1"/>
  <c r="AU153" i="1"/>
  <c r="DG153" i="1"/>
  <c r="FS153" i="1"/>
  <c r="BF153" i="1"/>
  <c r="BU153" i="1"/>
  <c r="CJ153" i="1"/>
  <c r="CV153" i="1"/>
  <c r="AZ153" i="1"/>
  <c r="R153" i="1"/>
  <c r="P153" i="1"/>
  <c r="DM153" i="1"/>
  <c r="DN153" i="1"/>
  <c r="DO153" i="1"/>
  <c r="FP153" i="1"/>
  <c r="CU153" i="1"/>
  <c r="DJ153" i="1"/>
  <c r="DB153" i="1"/>
  <c r="EN153" i="1"/>
  <c r="AK153" i="1"/>
  <c r="CW153" i="1"/>
  <c r="FI153" i="1"/>
  <c r="AL153" i="1"/>
  <c r="CX153" i="1"/>
  <c r="FJ153" i="1"/>
  <c r="AM153" i="1"/>
  <c r="FK153" i="1"/>
  <c r="AR153" i="1"/>
  <c r="EQ153" i="1"/>
  <c r="BV153" i="1"/>
  <c r="CK153" i="1"/>
  <c r="BD153" i="1"/>
  <c r="EO153" i="1"/>
  <c r="FE153" i="1"/>
  <c r="GF153" i="1"/>
  <c r="AY153" i="1"/>
  <c r="CC153" i="1"/>
  <c r="CM153" i="1"/>
  <c r="BA153" i="1"/>
  <c r="BB153" i="1"/>
  <c r="BC153" i="1"/>
  <c r="BT153" i="1"/>
  <c r="CF153" i="1"/>
  <c r="K153" i="1"/>
  <c r="CB153" i="1"/>
  <c r="BP153" i="1"/>
  <c r="A154" i="1"/>
  <c r="BI153" i="1"/>
  <c r="DU153" i="1"/>
  <c r="GG153" i="1"/>
  <c r="BJ153" i="1"/>
  <c r="DV153" i="1"/>
  <c r="GH153" i="1"/>
  <c r="BK153" i="1"/>
  <c r="DW153" i="1"/>
  <c r="GI153" i="1"/>
  <c r="CE153" i="1"/>
  <c r="GD153" i="1"/>
  <c r="CT153" i="1"/>
  <c r="J153" i="1"/>
  <c r="DI153" i="1"/>
  <c r="Y153" i="1"/>
  <c r="DX153" i="1"/>
  <c r="CZ153" i="1"/>
  <c r="DA153" i="1"/>
  <c r="EA153" i="1"/>
  <c r="FD153" i="1"/>
  <c r="DQ153" i="1"/>
  <c r="AQ153" i="1"/>
  <c r="AP153" i="1"/>
  <c r="E153" i="1"/>
  <c r="BQ153" i="1"/>
  <c r="EC153" i="1"/>
  <c r="F153" i="1"/>
  <c r="BR153" i="1"/>
  <c r="ED153" i="1"/>
  <c r="G153" i="1"/>
  <c r="BS153" i="1"/>
  <c r="EE153" i="1"/>
  <c r="B153" i="1"/>
  <c r="CS153" i="1"/>
  <c r="I153" i="1"/>
  <c r="DH153" i="1"/>
  <c r="X153" i="1"/>
  <c r="DT153" i="1"/>
  <c r="AJ153" i="1"/>
  <c r="EI153" i="1"/>
  <c r="DY153" i="1"/>
  <c r="DZ153" i="1"/>
  <c r="EZ153" i="1"/>
  <c r="GC153" i="1"/>
  <c r="FO153" i="1"/>
  <c r="CR153" i="1"/>
  <c r="FM153" i="1"/>
  <c r="M153" i="1"/>
  <c r="BY153" i="1"/>
  <c r="EK153" i="1"/>
  <c r="N153" i="1"/>
  <c r="BZ153" i="1"/>
  <c r="EL153" i="1"/>
  <c r="O153" i="1"/>
  <c r="CA153" i="1"/>
  <c r="EM153" i="1"/>
  <c r="H153" i="1"/>
  <c r="DD153" i="1"/>
  <c r="T153" i="1"/>
  <c r="DS153" i="1"/>
  <c r="AI153" i="1"/>
  <c r="EH153" i="1"/>
  <c r="AX153" i="1"/>
  <c r="EW153" i="1"/>
  <c r="EX153" i="1"/>
  <c r="EY153" i="1"/>
  <c r="GB153" i="1"/>
  <c r="Q153" i="1"/>
  <c r="AN153" i="1"/>
  <c r="EP153" i="1"/>
  <c r="BM153" i="1"/>
  <c r="U153" i="1"/>
  <c r="CG153" i="1"/>
  <c r="ES153" i="1"/>
  <c r="V153" i="1"/>
  <c r="CH153" i="1"/>
  <c r="ET153" i="1"/>
  <c r="W153" i="1"/>
  <c r="CI153" i="1"/>
  <c r="EU153" i="1"/>
  <c r="S153" i="1"/>
  <c r="DR153" i="1"/>
  <c r="AH153" i="1"/>
  <c r="EG153" i="1"/>
  <c r="AW153" i="1"/>
  <c r="EV153" i="1"/>
  <c r="BL153" i="1"/>
  <c r="FH153" i="1"/>
  <c r="FW153" i="1"/>
  <c r="FX153" i="1"/>
  <c r="AF153" i="1"/>
  <c r="BO153" i="1"/>
  <c r="CL153" i="1"/>
  <c r="DL153" i="1"/>
  <c r="BN153" i="1"/>
  <c r="FF153" i="1"/>
  <c r="AA153" i="1"/>
  <c r="FN153" i="1"/>
  <c r="DK153" i="1"/>
  <c r="FT153" i="1"/>
  <c r="DC153" i="1"/>
  <c r="FY153" i="1"/>
  <c r="FZ153" i="1"/>
  <c r="GA153" i="1"/>
  <c r="GE153" i="1"/>
  <c r="BX153" i="1"/>
  <c r="EB153" i="1"/>
  <c r="FL153" i="1"/>
  <c r="GK343" i="1" l="1"/>
  <c r="EB344" i="1"/>
  <c r="T344" i="1"/>
  <c r="F344" i="1"/>
  <c r="FE344" i="1"/>
  <c r="CD344" i="1"/>
  <c r="GE344" i="1"/>
  <c r="AA344" i="1"/>
  <c r="FW344" i="1"/>
  <c r="S344" i="1"/>
  <c r="CG344" i="1"/>
  <c r="EX344" i="1"/>
  <c r="H344" i="1"/>
  <c r="BY344" i="1"/>
  <c r="DY344" i="1"/>
  <c r="BQ344" i="1"/>
  <c r="CZ344" i="1"/>
  <c r="GI344" i="1"/>
  <c r="BI344" i="1"/>
  <c r="BB344" i="1"/>
  <c r="BD344" i="1"/>
  <c r="CX344" i="1"/>
  <c r="CU344" i="1"/>
  <c r="CV344" i="1"/>
  <c r="DF344" i="1"/>
  <c r="FU344" i="1"/>
  <c r="GB344" i="1"/>
  <c r="AM344" i="1"/>
  <c r="FH344" i="1"/>
  <c r="EM344" i="1"/>
  <c r="E344" i="1"/>
  <c r="FP344" i="1"/>
  <c r="FZ344" i="1"/>
  <c r="AX344" i="1"/>
  <c r="AP344" i="1"/>
  <c r="CM344" i="1"/>
  <c r="DO344" i="1"/>
  <c r="BU344" i="1"/>
  <c r="FQ344" i="1"/>
  <c r="CY344" i="1"/>
  <c r="AH344" i="1"/>
  <c r="I344" i="1"/>
  <c r="GG344" i="1"/>
  <c r="R344" i="1"/>
  <c r="U344" i="1"/>
  <c r="EI344" i="1"/>
  <c r="DW344" i="1"/>
  <c r="CK344" i="1"/>
  <c r="CJ344" i="1"/>
  <c r="CI344" i="1"/>
  <c r="FM344" i="1"/>
  <c r="Y344" i="1"/>
  <c r="FI344" i="1"/>
  <c r="FY344" i="1"/>
  <c r="DL344" i="1"/>
  <c r="EV344" i="1"/>
  <c r="W344" i="1"/>
  <c r="EP344" i="1"/>
  <c r="EH344" i="1"/>
  <c r="O344" i="1"/>
  <c r="CR344" i="1"/>
  <c r="DT344" i="1"/>
  <c r="G344" i="1"/>
  <c r="AQ344" i="1"/>
  <c r="DI344" i="1"/>
  <c r="GH344" i="1"/>
  <c r="CB344" i="1"/>
  <c r="CC344" i="1"/>
  <c r="EQ344" i="1"/>
  <c r="CW344" i="1"/>
  <c r="DN344" i="1"/>
  <c r="BF344" i="1"/>
  <c r="DE344" i="1"/>
  <c r="DK344" i="1"/>
  <c r="N344" i="1"/>
  <c r="EA344" i="1"/>
  <c r="DB344" i="1"/>
  <c r="GA344" i="1"/>
  <c r="EU344" i="1"/>
  <c r="M344" i="1"/>
  <c r="DX344" i="1"/>
  <c r="AL344" i="1"/>
  <c r="BG344" i="1"/>
  <c r="BN344" i="1"/>
  <c r="BM344" i="1"/>
  <c r="AJ344" i="1"/>
  <c r="BK344" i="1"/>
  <c r="BV344" i="1"/>
  <c r="DC344" i="1"/>
  <c r="CL344" i="1"/>
  <c r="AW344" i="1"/>
  <c r="ET344" i="1"/>
  <c r="AN344" i="1"/>
  <c r="AI344" i="1"/>
  <c r="EL344" i="1"/>
  <c r="FO344" i="1"/>
  <c r="X344" i="1"/>
  <c r="ED344" i="1"/>
  <c r="DQ344" i="1"/>
  <c r="J344" i="1"/>
  <c r="DV344" i="1"/>
  <c r="K344" i="1"/>
  <c r="AY344" i="1"/>
  <c r="AR344" i="1"/>
  <c r="AK344" i="1"/>
  <c r="DM344" i="1"/>
  <c r="FS344" i="1"/>
  <c r="AS344" i="1"/>
  <c r="V344" i="1"/>
  <c r="GD344" i="1"/>
  <c r="FF344" i="1"/>
  <c r="EW344" i="1"/>
  <c r="EE344" i="1"/>
  <c r="BA344" i="1"/>
  <c r="AT344" i="1"/>
  <c r="BL344" i="1"/>
  <c r="CA344" i="1"/>
  <c r="BS344" i="1"/>
  <c r="BP344" i="1"/>
  <c r="FL344" i="1"/>
  <c r="FT344" i="1"/>
  <c r="BO344" i="1"/>
  <c r="EG344" i="1"/>
  <c r="CH344" i="1"/>
  <c r="Q344" i="1"/>
  <c r="DS344" i="1"/>
  <c r="BZ344" i="1"/>
  <c r="GC344" i="1"/>
  <c r="DH344" i="1"/>
  <c r="BR344" i="1"/>
  <c r="FD344" i="1"/>
  <c r="CT344" i="1"/>
  <c r="BJ344" i="1"/>
  <c r="CF344" i="1"/>
  <c r="GF344" i="1"/>
  <c r="FK344" i="1"/>
  <c r="EN344" i="1"/>
  <c r="P344" i="1"/>
  <c r="DG344" i="1"/>
  <c r="AO344" i="1"/>
  <c r="AF344" i="1"/>
  <c r="EZ344" i="1"/>
  <c r="GL344" i="1" s="1"/>
  <c r="BT344" i="1"/>
  <c r="AU344" i="1"/>
  <c r="BX344" i="1"/>
  <c r="FN344" i="1"/>
  <c r="FX344" i="1"/>
  <c r="DR344" i="1"/>
  <c r="ES344" i="1"/>
  <c r="EY344" i="1"/>
  <c r="DD344" i="1"/>
  <c r="EK344" i="1"/>
  <c r="DZ344" i="1"/>
  <c r="CS344" i="1"/>
  <c r="EC344" i="1"/>
  <c r="DA344" i="1"/>
  <c r="CE344" i="1"/>
  <c r="DU344" i="1"/>
  <c r="BC344" i="1"/>
  <c r="EO344" i="1"/>
  <c r="FJ344" i="1"/>
  <c r="DJ344" i="1"/>
  <c r="AZ344" i="1"/>
  <c r="FR344" i="1"/>
  <c r="Z344" i="1"/>
  <c r="EJ344" i="1"/>
  <c r="DP344" i="1"/>
  <c r="ER344" i="1"/>
  <c r="AB344" i="1"/>
  <c r="EF344" i="1"/>
  <c r="FA344" i="1"/>
  <c r="GM344" i="1" s="1"/>
  <c r="CP344" i="1"/>
  <c r="BE344" i="1"/>
  <c r="AV344" i="1"/>
  <c r="AD344" i="1"/>
  <c r="AG344" i="1"/>
  <c r="CO344" i="1"/>
  <c r="FV344" i="1"/>
  <c r="FC344" i="1"/>
  <c r="AC344" i="1"/>
  <c r="CN344" i="1"/>
  <c r="BW344" i="1"/>
  <c r="CQ344" i="1"/>
  <c r="L344" i="1"/>
  <c r="FG344" i="1"/>
  <c r="AE344" i="1"/>
  <c r="BH344" i="1"/>
  <c r="FB344" i="1"/>
  <c r="GN344" i="1" s="1"/>
  <c r="Z154" i="1"/>
  <c r="CL154" i="1"/>
  <c r="EX154" i="1"/>
  <c r="AI154" i="1"/>
  <c r="CU154" i="1"/>
  <c r="FG154" i="1"/>
  <c r="AR154" i="1"/>
  <c r="DD154" i="1"/>
  <c r="FP154" i="1"/>
  <c r="BY154" i="1"/>
  <c r="FU154" i="1"/>
  <c r="CK154" i="1"/>
  <c r="O154" i="1"/>
  <c r="DN154" i="1"/>
  <c r="AD154" i="1"/>
  <c r="EC154" i="1"/>
  <c r="CQ154" i="1"/>
  <c r="DQ154" i="1"/>
  <c r="DU154" i="1"/>
  <c r="EU154" i="1"/>
  <c r="EG154" i="1"/>
  <c r="DF154" i="1"/>
  <c r="DG154" i="1"/>
  <c r="BI154" i="1"/>
  <c r="AH154" i="1"/>
  <c r="CT154" i="1"/>
  <c r="FF154" i="1"/>
  <c r="AQ154" i="1"/>
  <c r="DC154" i="1"/>
  <c r="FO154" i="1"/>
  <c r="AZ154" i="1"/>
  <c r="DL154" i="1"/>
  <c r="FX154" i="1"/>
  <c r="CJ154" i="1"/>
  <c r="GI154" i="1"/>
  <c r="CY154" i="1"/>
  <c r="AC154" i="1"/>
  <c r="DY154" i="1"/>
  <c r="AO154" i="1"/>
  <c r="EN154" i="1"/>
  <c r="DP154" i="1"/>
  <c r="ES154" i="1"/>
  <c r="ET154" i="1"/>
  <c r="FT154" i="1"/>
  <c r="GH154" i="1"/>
  <c r="FD154" i="1"/>
  <c r="ED154" i="1"/>
  <c r="B154" i="1"/>
  <c r="AP154" i="1"/>
  <c r="DB154" i="1"/>
  <c r="FN154" i="1"/>
  <c r="AY154" i="1"/>
  <c r="DK154" i="1"/>
  <c r="FW154" i="1"/>
  <c r="BH154" i="1"/>
  <c r="DT154" i="1"/>
  <c r="GF154" i="1"/>
  <c r="CX154" i="1"/>
  <c r="DM154" i="1"/>
  <c r="AN154" i="1"/>
  <c r="EM154" i="1"/>
  <c r="FB154" i="1"/>
  <c r="FR154" i="1"/>
  <c r="I154" i="1"/>
  <c r="GC154" i="1"/>
  <c r="AX154" i="1"/>
  <c r="FV154" i="1"/>
  <c r="BG154" i="1"/>
  <c r="BP154" i="1"/>
  <c r="M154" i="1"/>
  <c r="Y154" i="1"/>
  <c r="BB154" i="1"/>
  <c r="BQ154" i="1"/>
  <c r="FM154" i="1"/>
  <c r="D154" i="1"/>
  <c r="CH154" i="1"/>
  <c r="BJ154" i="1"/>
  <c r="BF154" i="1"/>
  <c r="GD154" i="1"/>
  <c r="EA154" i="1"/>
  <c r="L154" i="1"/>
  <c r="EJ154" i="1"/>
  <c r="DW154" i="1"/>
  <c r="BM154" i="1"/>
  <c r="FL154" i="1"/>
  <c r="U154" i="1"/>
  <c r="V154" i="1"/>
  <c r="EF154" i="1"/>
  <c r="DH154" i="1"/>
  <c r="R154" i="1"/>
  <c r="EP154" i="1"/>
  <c r="CM154" i="1"/>
  <c r="AJ154" i="1"/>
  <c r="FH154" i="1"/>
  <c r="FJ154" i="1"/>
  <c r="BZ154" i="1"/>
  <c r="CZ154" i="1"/>
  <c r="DO154" i="1"/>
  <c r="BR154" i="1"/>
  <c r="CS154" i="1"/>
  <c r="CI154" i="1"/>
  <c r="CG154" i="1"/>
  <c r="N154" i="1"/>
  <c r="BC154" i="1"/>
  <c r="EO154" i="1"/>
  <c r="FS154" i="1"/>
  <c r="AG154" i="1"/>
  <c r="F154" i="1"/>
  <c r="H154" i="1"/>
  <c r="DJ154" i="1"/>
  <c r="DS154" i="1"/>
  <c r="GE154" i="1"/>
  <c r="EB154" i="1"/>
  <c r="DI154" i="1"/>
  <c r="DX154" i="1"/>
  <c r="FA154" i="1"/>
  <c r="FQ154" i="1"/>
  <c r="W154" i="1"/>
  <c r="BD154" i="1"/>
  <c r="EE154" i="1"/>
  <c r="DR154" i="1"/>
  <c r="BO154" i="1"/>
  <c r="BX154" i="1"/>
  <c r="X154" i="1"/>
  <c r="AM154" i="1"/>
  <c r="EL154" i="1"/>
  <c r="CB154" i="1"/>
  <c r="GA154" i="1"/>
  <c r="AV154" i="1"/>
  <c r="DE154" i="1"/>
  <c r="AE154" i="1"/>
  <c r="CD154" i="1"/>
  <c r="AA154" i="1"/>
  <c r="EY154" i="1"/>
  <c r="CV154" i="1"/>
  <c r="BK154" i="1"/>
  <c r="FY154" i="1"/>
  <c r="P154" i="1"/>
  <c r="CR154" i="1"/>
  <c r="DV154" i="1"/>
  <c r="BE154" i="1"/>
  <c r="GB154" i="1"/>
  <c r="A155" i="1"/>
  <c r="BN154" i="1"/>
  <c r="DZ154" i="1"/>
  <c r="K154" i="1"/>
  <c r="BW154" i="1"/>
  <c r="EI154" i="1"/>
  <c r="T154" i="1"/>
  <c r="CF154" i="1"/>
  <c r="ER154" i="1"/>
  <c r="AL154" i="1"/>
  <c r="EK154" i="1"/>
  <c r="BA154" i="1"/>
  <c r="EW154" i="1"/>
  <c r="CA154" i="1"/>
  <c r="FZ154" i="1"/>
  <c r="CP154" i="1"/>
  <c r="Q154" i="1"/>
  <c r="AT154" i="1"/>
  <c r="AU154" i="1"/>
  <c r="BU154" i="1"/>
  <c r="GG154" i="1"/>
  <c r="FC154" i="1"/>
  <c r="FI154" i="1"/>
  <c r="FE154" i="1"/>
  <c r="J154" i="1"/>
  <c r="BV154" i="1"/>
  <c r="EH154" i="1"/>
  <c r="S154" i="1"/>
  <c r="CE154" i="1"/>
  <c r="EQ154" i="1"/>
  <c r="AB154" i="1"/>
  <c r="CN154" i="1"/>
  <c r="EZ154" i="1"/>
  <c r="AW154" i="1"/>
  <c r="EV154" i="1"/>
  <c r="BL154" i="1"/>
  <c r="FK154" i="1"/>
  <c r="CO154" i="1"/>
  <c r="E154" i="1"/>
  <c r="DA154" i="1"/>
  <c r="AS154" i="1"/>
  <c r="BS154" i="1"/>
  <c r="BT154" i="1"/>
  <c r="CW154" i="1"/>
  <c r="AK154" i="1"/>
  <c r="G154" i="1"/>
  <c r="CC154" i="1"/>
  <c r="AF154" i="1"/>
  <c r="GK344" i="1" l="1"/>
  <c r="BW345" i="1"/>
  <c r="AG345" i="1"/>
  <c r="CW345" i="1"/>
  <c r="BA345" i="1"/>
  <c r="DE345" i="1"/>
  <c r="DI345" i="1"/>
  <c r="FS345" i="1"/>
  <c r="DO345" i="1"/>
  <c r="R345" i="1"/>
  <c r="EJ345" i="1"/>
  <c r="EW345" i="1"/>
  <c r="BX345" i="1"/>
  <c r="EP345" i="1"/>
  <c r="BL345" i="1"/>
  <c r="BU345" i="1"/>
  <c r="P345" i="1"/>
  <c r="BT345" i="1"/>
  <c r="EH345" i="1"/>
  <c r="AU345" i="1"/>
  <c r="EK345" i="1"/>
  <c r="DZ345" i="1"/>
  <c r="FY345" i="1"/>
  <c r="AV345" i="1"/>
  <c r="DR345" i="1"/>
  <c r="EB345" i="1"/>
  <c r="EO345" i="1"/>
  <c r="CZ345" i="1"/>
  <c r="DH345" i="1"/>
  <c r="L345" i="1"/>
  <c r="CE345" i="1"/>
  <c r="CR345" i="1"/>
  <c r="DX345" i="1"/>
  <c r="BR345" i="1"/>
  <c r="DW345" i="1"/>
  <c r="S345" i="1"/>
  <c r="K345" i="1"/>
  <c r="BO345" i="1"/>
  <c r="EV345" i="1"/>
  <c r="BS345" i="1"/>
  <c r="AW345" i="1"/>
  <c r="BV345" i="1"/>
  <c r="AT345" i="1"/>
  <c r="AL345" i="1"/>
  <c r="BN345" i="1"/>
  <c r="BK345" i="1"/>
  <c r="GA345" i="1"/>
  <c r="EE345" i="1"/>
  <c r="GE345" i="1"/>
  <c r="BC345" i="1"/>
  <c r="BZ345" i="1"/>
  <c r="FK345" i="1"/>
  <c r="AE345" i="1"/>
  <c r="J345" i="1"/>
  <c r="CV345" i="1"/>
  <c r="DS345" i="1"/>
  <c r="V345" i="1"/>
  <c r="AF345" i="1"/>
  <c r="DA345" i="1"/>
  <c r="CN345" i="1"/>
  <c r="FE345" i="1"/>
  <c r="CP345" i="1"/>
  <c r="CF345" i="1"/>
  <c r="GB345" i="1"/>
  <c r="EY345" i="1"/>
  <c r="EL345" i="1"/>
  <c r="W345" i="1"/>
  <c r="DJ345" i="1"/>
  <c r="CG345" i="1"/>
  <c r="FH345" i="1"/>
  <c r="U345" i="1"/>
  <c r="GG345" i="1"/>
  <c r="EZ345" i="1"/>
  <c r="Q345" i="1"/>
  <c r="CB345" i="1"/>
  <c r="N345" i="1"/>
  <c r="CC345" i="1"/>
  <c r="E345" i="1"/>
  <c r="AB345" i="1"/>
  <c r="FI345" i="1"/>
  <c r="FZ345" i="1"/>
  <c r="T345" i="1"/>
  <c r="BE345" i="1"/>
  <c r="AA345" i="1"/>
  <c r="AM345" i="1"/>
  <c r="FQ345" i="1"/>
  <c r="H345" i="1"/>
  <c r="CI345" i="1"/>
  <c r="AJ345" i="1"/>
  <c r="AK345" i="1"/>
  <c r="AS345" i="1"/>
  <c r="ER345" i="1"/>
  <c r="BD345" i="1"/>
  <c r="FJ345" i="1"/>
  <c r="G345" i="1"/>
  <c r="CO345" i="1"/>
  <c r="EQ345" i="1"/>
  <c r="FC345" i="1"/>
  <c r="GN345" i="1" s="1"/>
  <c r="CA345" i="1"/>
  <c r="EI345" i="1"/>
  <c r="DV345" i="1"/>
  <c r="CD345" i="1"/>
  <c r="X345" i="1"/>
  <c r="FA345" i="1"/>
  <c r="GL345" i="1" s="1"/>
  <c r="F345" i="1"/>
  <c r="CS345" i="1"/>
  <c r="CM345" i="1"/>
  <c r="BM345" i="1"/>
  <c r="BF345" i="1"/>
  <c r="M345" i="1"/>
  <c r="FB345" i="1"/>
  <c r="GM345" i="1" s="1"/>
  <c r="FW345" i="1"/>
  <c r="FD345" i="1"/>
  <c r="DY345" i="1"/>
  <c r="FO345" i="1"/>
  <c r="DF345" i="1"/>
  <c r="DN345" i="1"/>
  <c r="FG345" i="1"/>
  <c r="FM345" i="1"/>
  <c r="BQ345" i="1"/>
  <c r="GD345" i="1"/>
  <c r="Y345" i="1"/>
  <c r="FR345" i="1"/>
  <c r="BH345" i="1"/>
  <c r="ED345" i="1"/>
  <c r="AO345" i="1"/>
  <c r="AZ345" i="1"/>
  <c r="DG345" i="1"/>
  <c r="AD345" i="1"/>
  <c r="AR345" i="1"/>
  <c r="FL345" i="1"/>
  <c r="BJ345" i="1"/>
  <c r="BP345" i="1"/>
  <c r="EM345" i="1"/>
  <c r="DK345" i="1"/>
  <c r="GH345" i="1"/>
  <c r="AC345" i="1"/>
  <c r="DC345" i="1"/>
  <c r="EG345" i="1"/>
  <c r="O345" i="1"/>
  <c r="CU345" i="1"/>
  <c r="CH345" i="1"/>
  <c r="BG345" i="1"/>
  <c r="AN345" i="1"/>
  <c r="AY345" i="1"/>
  <c r="FT345" i="1"/>
  <c r="CY345" i="1"/>
  <c r="AQ345" i="1"/>
  <c r="EU345" i="1"/>
  <c r="CK345" i="1"/>
  <c r="AI345" i="1"/>
  <c r="FV345" i="1"/>
  <c r="DM345" i="1"/>
  <c r="FN345" i="1"/>
  <c r="ET345" i="1"/>
  <c r="GI345" i="1"/>
  <c r="FF345" i="1"/>
  <c r="DU345" i="1"/>
  <c r="FU345" i="1"/>
  <c r="EX345" i="1"/>
  <c r="AX345" i="1"/>
  <c r="CX345" i="1"/>
  <c r="DB345" i="1"/>
  <c r="ES345" i="1"/>
  <c r="CJ345" i="1"/>
  <c r="CT345" i="1"/>
  <c r="DQ345" i="1"/>
  <c r="BY345" i="1"/>
  <c r="CL345" i="1"/>
  <c r="GC345" i="1"/>
  <c r="GF345" i="1"/>
  <c r="AP345" i="1"/>
  <c r="DP345" i="1"/>
  <c r="FX345" i="1"/>
  <c r="AH345" i="1"/>
  <c r="CQ345" i="1"/>
  <c r="FP345" i="1"/>
  <c r="Z345" i="1"/>
  <c r="EF345" i="1"/>
  <c r="EA345" i="1"/>
  <c r="BB345" i="1"/>
  <c r="I345" i="1"/>
  <c r="DT345" i="1"/>
  <c r="EN345" i="1"/>
  <c r="DL345" i="1"/>
  <c r="BI345" i="1"/>
  <c r="EC345" i="1"/>
  <c r="DD345" i="1"/>
  <c r="AW155" i="1"/>
  <c r="DD155" i="1"/>
  <c r="EH155" i="1"/>
  <c r="CM155" i="1"/>
  <c r="DV155" i="1"/>
  <c r="AU155" i="1"/>
  <c r="AV155" i="1"/>
  <c r="BE155" i="1"/>
  <c r="DC155" i="1"/>
  <c r="AH155" i="1"/>
  <c r="ES155" i="1"/>
  <c r="DL155" i="1"/>
  <c r="FW155" i="1"/>
  <c r="GA155" i="1"/>
  <c r="GB155" i="1"/>
  <c r="R155" i="1"/>
  <c r="EC155" i="1"/>
  <c r="EI155" i="1"/>
  <c r="EL155" i="1"/>
  <c r="AY155" i="1"/>
  <c r="FR155" i="1"/>
  <c r="FN155" i="1"/>
  <c r="FM155" i="1"/>
  <c r="U155" i="1"/>
  <c r="BN155" i="1"/>
  <c r="BA155" i="1"/>
  <c r="B155" i="1"/>
  <c r="CY155" i="1"/>
  <c r="AN155" i="1"/>
  <c r="CZ155" i="1"/>
  <c r="DI155" i="1"/>
  <c r="E155" i="1"/>
  <c r="DS155" i="1"/>
  <c r="CL155" i="1"/>
  <c r="DB155" i="1"/>
  <c r="AX155" i="1"/>
  <c r="DG155" i="1"/>
  <c r="DH155" i="1"/>
  <c r="GC155" i="1"/>
  <c r="DR155" i="1"/>
  <c r="AT155" i="1"/>
  <c r="DK155" i="1"/>
  <c r="EZ155" i="1"/>
  <c r="BC155" i="1"/>
  <c r="BD155" i="1"/>
  <c r="BM155" i="1"/>
  <c r="DN155" i="1"/>
  <c r="AS155" i="1"/>
  <c r="BH155" i="1"/>
  <c r="EJ155" i="1"/>
  <c r="V155" i="1"/>
  <c r="BG155" i="1"/>
  <c r="FI155" i="1"/>
  <c r="BY155" i="1"/>
  <c r="A156" i="1"/>
  <c r="BK155" i="1"/>
  <c r="DW155" i="1"/>
  <c r="GI155" i="1"/>
  <c r="BL155" i="1"/>
  <c r="DX155" i="1"/>
  <c r="I155" i="1"/>
  <c r="BU155" i="1"/>
  <c r="EG155" i="1"/>
  <c r="AC155" i="1"/>
  <c r="EB155" i="1"/>
  <c r="AR155" i="1"/>
  <c r="EQ155" i="1"/>
  <c r="FF155" i="1"/>
  <c r="FH155" i="1"/>
  <c r="BW155" i="1"/>
  <c r="G155" i="1"/>
  <c r="BS155" i="1"/>
  <c r="EE155" i="1"/>
  <c r="H155" i="1"/>
  <c r="BT155" i="1"/>
  <c r="EF155" i="1"/>
  <c r="Q155" i="1"/>
  <c r="CC155" i="1"/>
  <c r="EO155" i="1"/>
  <c r="AQ155" i="1"/>
  <c r="EP155" i="1"/>
  <c r="BF155" i="1"/>
  <c r="FB155" i="1"/>
  <c r="BR155" i="1"/>
  <c r="FQ155" i="1"/>
  <c r="CG155" i="1"/>
  <c r="GF155" i="1"/>
  <c r="GG155" i="1"/>
  <c r="GH155" i="1"/>
  <c r="D155" i="1"/>
  <c r="AZ155" i="1"/>
  <c r="DU155" i="1"/>
  <c r="EA155" i="1"/>
  <c r="CV155" i="1"/>
  <c r="O155" i="1"/>
  <c r="CA155" i="1"/>
  <c r="EM155" i="1"/>
  <c r="P155" i="1"/>
  <c r="CB155" i="1"/>
  <c r="EN155" i="1"/>
  <c r="Y155" i="1"/>
  <c r="CK155" i="1"/>
  <c r="EW155" i="1"/>
  <c r="BB155" i="1"/>
  <c r="FA155" i="1"/>
  <c r="BQ155" i="1"/>
  <c r="FP155" i="1"/>
  <c r="CF155" i="1"/>
  <c r="GE155" i="1"/>
  <c r="CU155" i="1"/>
  <c r="K155" i="1"/>
  <c r="L155" i="1"/>
  <c r="M155" i="1"/>
  <c r="N155" i="1"/>
  <c r="CX155" i="1"/>
  <c r="FV155" i="1"/>
  <c r="FY155" i="1"/>
  <c r="CW155" i="1"/>
  <c r="W155" i="1"/>
  <c r="CI155" i="1"/>
  <c r="EU155" i="1"/>
  <c r="X155" i="1"/>
  <c r="CJ155" i="1"/>
  <c r="EV155" i="1"/>
  <c r="AG155" i="1"/>
  <c r="CS155" i="1"/>
  <c r="FE155" i="1"/>
  <c r="BP155" i="1"/>
  <c r="FO155" i="1"/>
  <c r="CE155" i="1"/>
  <c r="GD155" i="1"/>
  <c r="CT155" i="1"/>
  <c r="J155" i="1"/>
  <c r="DF155" i="1"/>
  <c r="AJ155" i="1"/>
  <c r="AK155" i="1"/>
  <c r="AL155" i="1"/>
  <c r="AP155" i="1"/>
  <c r="EY155" i="1"/>
  <c r="Z155" i="1"/>
  <c r="AA155" i="1"/>
  <c r="DZ155" i="1"/>
  <c r="AE155" i="1"/>
  <c r="CQ155" i="1"/>
  <c r="FC155" i="1"/>
  <c r="AF155" i="1"/>
  <c r="CR155" i="1"/>
  <c r="FD155" i="1"/>
  <c r="AO155" i="1"/>
  <c r="DA155" i="1"/>
  <c r="CD155" i="1"/>
  <c r="FZ155" i="1"/>
  <c r="CP155" i="1"/>
  <c r="F155" i="1"/>
  <c r="DE155" i="1"/>
  <c r="DT155" i="1"/>
  <c r="BI155" i="1"/>
  <c r="BJ155" i="1"/>
  <c r="BO155" i="1"/>
  <c r="BX155" i="1"/>
  <c r="EX155" i="1"/>
  <c r="AM155" i="1"/>
  <c r="FK155" i="1"/>
  <c r="FL155" i="1"/>
  <c r="FU155" i="1"/>
  <c r="CO155" i="1"/>
  <c r="T155" i="1"/>
  <c r="AI155" i="1"/>
  <c r="CH155" i="1"/>
  <c r="CN155" i="1"/>
  <c r="ET155" i="1"/>
  <c r="FS155" i="1"/>
  <c r="FT155" i="1"/>
  <c r="DQ155" i="1"/>
  <c r="S155" i="1"/>
  <c r="ED155" i="1"/>
  <c r="DJ155" i="1"/>
  <c r="DM155" i="1"/>
  <c r="FX155" i="1"/>
  <c r="DO155" i="1"/>
  <c r="DP155" i="1"/>
  <c r="DY155" i="1"/>
  <c r="AD155" i="1"/>
  <c r="ER155" i="1"/>
  <c r="FG155" i="1"/>
  <c r="EK155" i="1"/>
  <c r="AB155" i="1"/>
  <c r="BV155" i="1"/>
  <c r="FJ155" i="1"/>
  <c r="BZ155" i="1"/>
  <c r="GK345" i="1" l="1"/>
  <c r="DT346" i="1"/>
  <c r="EN346" i="1"/>
  <c r="AB346" i="1"/>
  <c r="FX346" i="1"/>
  <c r="ET346" i="1"/>
  <c r="FK346" i="1"/>
  <c r="DE346" i="1"/>
  <c r="CR346" i="1"/>
  <c r="EY346" i="1"/>
  <c r="GD346" i="1"/>
  <c r="CJ346" i="1"/>
  <c r="CX346" i="1"/>
  <c r="FP346" i="1"/>
  <c r="DO346" i="1"/>
  <c r="FD346" i="1"/>
  <c r="GN346" i="1" s="1"/>
  <c r="CN346" i="1"/>
  <c r="CE346" i="1"/>
  <c r="FA346" i="1"/>
  <c r="FS346" i="1"/>
  <c r="Z346" i="1"/>
  <c r="CF346" i="1"/>
  <c r="EK346" i="1"/>
  <c r="F346" i="1"/>
  <c r="N346" i="1"/>
  <c r="FG346" i="1"/>
  <c r="CP346" i="1"/>
  <c r="AL346" i="1"/>
  <c r="ED346" i="1"/>
  <c r="FZ346" i="1"/>
  <c r="CQ346" i="1"/>
  <c r="AK346" i="1"/>
  <c r="BP346" i="1"/>
  <c r="CI346" i="1"/>
  <c r="L346" i="1"/>
  <c r="BB346" i="1"/>
  <c r="FL346" i="1"/>
  <c r="CT346" i="1"/>
  <c r="DM346" i="1"/>
  <c r="AF346" i="1"/>
  <c r="P346" i="1"/>
  <c r="DJ346" i="1"/>
  <c r="FC346" i="1"/>
  <c r="GM346" i="1" s="1"/>
  <c r="M346" i="1"/>
  <c r="BX346" i="1"/>
  <c r="AD346" i="1"/>
  <c r="S346" i="1"/>
  <c r="T346" i="1"/>
  <c r="BO346" i="1"/>
  <c r="CD346" i="1"/>
  <c r="AE346" i="1"/>
  <c r="AJ346" i="1"/>
  <c r="FE346" i="1"/>
  <c r="W346" i="1"/>
  <c r="K346" i="1"/>
  <c r="BV346" i="1"/>
  <c r="FV346" i="1"/>
  <c r="AP346" i="1"/>
  <c r="BQ346" i="1"/>
  <c r="EX346" i="1"/>
  <c r="EU346" i="1"/>
  <c r="AI346" i="1"/>
  <c r="BZ346" i="1"/>
  <c r="DY346" i="1"/>
  <c r="DQ346" i="1"/>
  <c r="CO346" i="1"/>
  <c r="BJ346" i="1"/>
  <c r="DA346" i="1"/>
  <c r="DZ346" i="1"/>
  <c r="DF346" i="1"/>
  <c r="CS346" i="1"/>
  <c r="CW346" i="1"/>
  <c r="CU346" i="1"/>
  <c r="CK346" i="1"/>
  <c r="EV346" i="1"/>
  <c r="AM346" i="1"/>
  <c r="X346" i="1"/>
  <c r="CH346" i="1"/>
  <c r="FO346" i="1"/>
  <c r="ER346" i="1"/>
  <c r="FJ346" i="1"/>
  <c r="DP346" i="1"/>
  <c r="FT346" i="1"/>
  <c r="FU346" i="1"/>
  <c r="BI346" i="1"/>
  <c r="AO346" i="1"/>
  <c r="AA346" i="1"/>
  <c r="J346" i="1"/>
  <c r="AG346" i="1"/>
  <c r="FY346" i="1"/>
  <c r="GE346" i="1"/>
  <c r="Y346" i="1"/>
  <c r="DU346" i="1"/>
  <c r="BR346" i="1"/>
  <c r="EF346" i="1"/>
  <c r="FF346" i="1"/>
  <c r="DX346" i="1"/>
  <c r="BG346" i="1"/>
  <c r="BC346" i="1"/>
  <c r="AX346" i="1"/>
  <c r="CY346" i="1"/>
  <c r="AY346" i="1"/>
  <c r="DL346" i="1"/>
  <c r="CM346" i="1"/>
  <c r="CB346" i="1"/>
  <c r="AZ346" i="1"/>
  <c r="EW346" i="1"/>
  <c r="O346" i="1"/>
  <c r="FB346" i="1"/>
  <c r="GL346" i="1" s="1"/>
  <c r="BT346" i="1"/>
  <c r="EQ346" i="1"/>
  <c r="BL346" i="1"/>
  <c r="V346" i="1"/>
  <c r="EZ346" i="1"/>
  <c r="DB346" i="1"/>
  <c r="EL346" i="1"/>
  <c r="ES346" i="1"/>
  <c r="EH346" i="1"/>
  <c r="BF346" i="1"/>
  <c r="H346" i="1"/>
  <c r="AR346" i="1"/>
  <c r="GI346" i="1"/>
  <c r="EJ346" i="1"/>
  <c r="DK346" i="1"/>
  <c r="CL346" i="1"/>
  <c r="BA346" i="1"/>
  <c r="EI346" i="1"/>
  <c r="AH346" i="1"/>
  <c r="DD346" i="1"/>
  <c r="EM346" i="1"/>
  <c r="GH346" i="1"/>
  <c r="EP346" i="1"/>
  <c r="EE346" i="1"/>
  <c r="EB346" i="1"/>
  <c r="DW346" i="1"/>
  <c r="BH346" i="1"/>
  <c r="AT346" i="1"/>
  <c r="DS346" i="1"/>
  <c r="BN346" i="1"/>
  <c r="EC346" i="1"/>
  <c r="DC346" i="1"/>
  <c r="AW346" i="1"/>
  <c r="CA346" i="1"/>
  <c r="GG346" i="1"/>
  <c r="AQ346" i="1"/>
  <c r="BS346" i="1"/>
  <c r="AC346" i="1"/>
  <c r="BK346" i="1"/>
  <c r="AS346" i="1"/>
  <c r="DR346" i="1"/>
  <c r="E346" i="1"/>
  <c r="U346" i="1"/>
  <c r="R346" i="1"/>
  <c r="BE346" i="1"/>
  <c r="GF346" i="1"/>
  <c r="EO346" i="1"/>
  <c r="G346" i="1"/>
  <c r="EG346" i="1"/>
  <c r="DN346" i="1"/>
  <c r="GC346" i="1"/>
  <c r="DI346" i="1"/>
  <c r="FM346" i="1"/>
  <c r="GB346" i="1"/>
  <c r="AV346" i="1"/>
  <c r="CV346" i="1"/>
  <c r="CG346" i="1"/>
  <c r="CC346" i="1"/>
  <c r="BW346" i="1"/>
  <c r="BU346" i="1"/>
  <c r="BY346" i="1"/>
  <c r="BM346" i="1"/>
  <c r="DH346" i="1"/>
  <c r="CZ346" i="1"/>
  <c r="FN346" i="1"/>
  <c r="GA346" i="1"/>
  <c r="AU346" i="1"/>
  <c r="EA346" i="1"/>
  <c r="FQ346" i="1"/>
  <c r="Q346" i="1"/>
  <c r="FH346" i="1"/>
  <c r="I346" i="1"/>
  <c r="FI346" i="1"/>
  <c r="BD346" i="1"/>
  <c r="DG346" i="1"/>
  <c r="AN346" i="1"/>
  <c r="FR346" i="1"/>
  <c r="FW346" i="1"/>
  <c r="DV346" i="1"/>
  <c r="AB156" i="1"/>
  <c r="CN156" i="1"/>
  <c r="EZ156" i="1"/>
  <c r="AC156" i="1"/>
  <c r="CO156" i="1"/>
  <c r="FA156" i="1"/>
  <c r="AD156" i="1"/>
  <c r="CP156" i="1"/>
  <c r="FB156" i="1"/>
  <c r="AH156" i="1"/>
  <c r="EG156" i="1"/>
  <c r="AW156" i="1"/>
  <c r="EV156" i="1"/>
  <c r="BL156" i="1"/>
  <c r="FK156" i="1"/>
  <c r="CL156" i="1"/>
  <c r="AA156" i="1"/>
  <c r="BD156" i="1"/>
  <c r="BE156" i="1"/>
  <c r="BF156" i="1"/>
  <c r="DQ156" i="1"/>
  <c r="EN156" i="1"/>
  <c r="DP156" i="1"/>
  <c r="FN156" i="1"/>
  <c r="AJ156" i="1"/>
  <c r="CV156" i="1"/>
  <c r="FH156" i="1"/>
  <c r="AK156" i="1"/>
  <c r="CW156" i="1"/>
  <c r="FI156" i="1"/>
  <c r="AL156" i="1"/>
  <c r="CX156" i="1"/>
  <c r="FJ156" i="1"/>
  <c r="AV156" i="1"/>
  <c r="EU156" i="1"/>
  <c r="BK156" i="1"/>
  <c r="FG156" i="1"/>
  <c r="BW156" i="1"/>
  <c r="FV156" i="1"/>
  <c r="CZ156" i="1"/>
  <c r="BC156" i="1"/>
  <c r="CC156" i="1"/>
  <c r="CD156" i="1"/>
  <c r="CE156" i="1"/>
  <c r="FO156" i="1"/>
  <c r="AP156" i="1"/>
  <c r="Q156" i="1"/>
  <c r="B156" i="1"/>
  <c r="AR156" i="1"/>
  <c r="DD156" i="1"/>
  <c r="FP156" i="1"/>
  <c r="AS156" i="1"/>
  <c r="DE156" i="1"/>
  <c r="FQ156" i="1"/>
  <c r="AT156" i="1"/>
  <c r="DF156" i="1"/>
  <c r="FR156" i="1"/>
  <c r="BG156" i="1"/>
  <c r="FF156" i="1"/>
  <c r="BV156" i="1"/>
  <c r="FU156" i="1"/>
  <c r="CK156" i="1"/>
  <c r="O156" i="1"/>
  <c r="DK156" i="1"/>
  <c r="CB156" i="1"/>
  <c r="DB156" i="1"/>
  <c r="DC156" i="1"/>
  <c r="DG156" i="1"/>
  <c r="S156" i="1"/>
  <c r="CQ156" i="1"/>
  <c r="EP156" i="1"/>
  <c r="CR156" i="1"/>
  <c r="EY156" i="1"/>
  <c r="L156" i="1"/>
  <c r="BX156" i="1"/>
  <c r="EJ156" i="1"/>
  <c r="M156" i="1"/>
  <c r="BY156" i="1"/>
  <c r="EK156" i="1"/>
  <c r="N156" i="1"/>
  <c r="BZ156" i="1"/>
  <c r="EL156" i="1"/>
  <c r="I156" i="1"/>
  <c r="DH156" i="1"/>
  <c r="X156" i="1"/>
  <c r="DW156" i="1"/>
  <c r="AM156" i="1"/>
  <c r="EI156" i="1"/>
  <c r="BM156" i="1"/>
  <c r="FL156" i="1"/>
  <c r="GA156" i="1"/>
  <c r="G156" i="1"/>
  <c r="H156" i="1"/>
  <c r="R156" i="1"/>
  <c r="AO156" i="1"/>
  <c r="DO156" i="1"/>
  <c r="FM156" i="1"/>
  <c r="T156" i="1"/>
  <c r="CF156" i="1"/>
  <c r="ER156" i="1"/>
  <c r="U156" i="1"/>
  <c r="CG156" i="1"/>
  <c r="ES156" i="1"/>
  <c r="V156" i="1"/>
  <c r="CH156" i="1"/>
  <c r="ET156" i="1"/>
  <c r="W156" i="1"/>
  <c r="DS156" i="1"/>
  <c r="AI156" i="1"/>
  <c r="EH156" i="1"/>
  <c r="AX156" i="1"/>
  <c r="EW156" i="1"/>
  <c r="CA156" i="1"/>
  <c r="FW156" i="1"/>
  <c r="AE156" i="1"/>
  <c r="AF156" i="1"/>
  <c r="AG156" i="1"/>
  <c r="BS156" i="1"/>
  <c r="CM156" i="1"/>
  <c r="P156" i="1"/>
  <c r="BO156" i="1"/>
  <c r="AZ156" i="1"/>
  <c r="DL156" i="1"/>
  <c r="FX156" i="1"/>
  <c r="BA156" i="1"/>
  <c r="DM156" i="1"/>
  <c r="FY156" i="1"/>
  <c r="BB156" i="1"/>
  <c r="DN156" i="1"/>
  <c r="FZ156" i="1"/>
  <c r="BU156" i="1"/>
  <c r="FT156" i="1"/>
  <c r="CJ156" i="1"/>
  <c r="GI156" i="1"/>
  <c r="CY156" i="1"/>
  <c r="Z156" i="1"/>
  <c r="DY156" i="1"/>
  <c r="DA156" i="1"/>
  <c r="EA156" i="1"/>
  <c r="EE156" i="1"/>
  <c r="EF156" i="1"/>
  <c r="BT156" i="1"/>
  <c r="EO156" i="1"/>
  <c r="AQ156" i="1"/>
  <c r="BH156" i="1"/>
  <c r="DT156" i="1"/>
  <c r="GF156" i="1"/>
  <c r="BI156" i="1"/>
  <c r="DU156" i="1"/>
  <c r="GG156" i="1"/>
  <c r="BJ156" i="1"/>
  <c r="DV156" i="1"/>
  <c r="GH156" i="1"/>
  <c r="CI156" i="1"/>
  <c r="GE156" i="1"/>
  <c r="CU156" i="1"/>
  <c r="K156" i="1"/>
  <c r="DJ156" i="1"/>
  <c r="AN156" i="1"/>
  <c r="EM156" i="1"/>
  <c r="DZ156" i="1"/>
  <c r="FC156" i="1"/>
  <c r="FD156" i="1"/>
  <c r="FE156" i="1"/>
  <c r="DR156" i="1"/>
  <c r="AU156" i="1"/>
  <c r="EQ156" i="1"/>
  <c r="A157" i="1"/>
  <c r="BP156" i="1"/>
  <c r="EB156" i="1"/>
  <c r="E156" i="1"/>
  <c r="BQ156" i="1"/>
  <c r="EC156" i="1"/>
  <c r="F156" i="1"/>
  <c r="BR156" i="1"/>
  <c r="ED156" i="1"/>
  <c r="D156" i="1"/>
  <c r="CT156" i="1"/>
  <c r="J156" i="1"/>
  <c r="DI156" i="1"/>
  <c r="Y156" i="1"/>
  <c r="DX156" i="1"/>
  <c r="AY156" i="1"/>
  <c r="EX156" i="1"/>
  <c r="GB156" i="1"/>
  <c r="GC156" i="1"/>
  <c r="GD156" i="1"/>
  <c r="FS156" i="1"/>
  <c r="CS156" i="1"/>
  <c r="BN156" i="1"/>
  <c r="GK346" i="1" l="1"/>
  <c r="CT347" i="1"/>
  <c r="GD347" i="1"/>
  <c r="J347" i="1"/>
  <c r="GB347" i="1"/>
  <c r="AY347" i="1"/>
  <c r="GC347" i="1"/>
  <c r="BN347" i="1"/>
  <c r="DX347" i="1"/>
  <c r="F347" i="1"/>
  <c r="CS347" i="1"/>
  <c r="Y347" i="1"/>
  <c r="FS347" i="1"/>
  <c r="AU347" i="1"/>
  <c r="EC347" i="1"/>
  <c r="DR347" i="1"/>
  <c r="K347" i="1"/>
  <c r="DU347" i="1"/>
  <c r="EF347" i="1"/>
  <c r="EB347" i="1"/>
  <c r="FC347" i="1"/>
  <c r="GL347" i="1" s="1"/>
  <c r="CI347" i="1"/>
  <c r="EX347" i="1"/>
  <c r="ED347" i="1"/>
  <c r="EM347" i="1"/>
  <c r="DV347" i="1"/>
  <c r="AQ347" i="1"/>
  <c r="Z347" i="1"/>
  <c r="BB347" i="1"/>
  <c r="P347" i="1"/>
  <c r="EW347" i="1"/>
  <c r="V347" i="1"/>
  <c r="DO347" i="1"/>
  <c r="EI347" i="1"/>
  <c r="N347" i="1"/>
  <c r="CR347" i="1"/>
  <c r="DK347" i="1"/>
  <c r="DF347" i="1"/>
  <c r="CZ347" i="1"/>
  <c r="CX347" i="1"/>
  <c r="FN347" i="1"/>
  <c r="CL347" i="1"/>
  <c r="CP347" i="1"/>
  <c r="BR347" i="1"/>
  <c r="EQ347" i="1"/>
  <c r="AN347" i="1"/>
  <c r="BJ347" i="1"/>
  <c r="EO347" i="1"/>
  <c r="CY347" i="1"/>
  <c r="FY347" i="1"/>
  <c r="CM347" i="1"/>
  <c r="AX347" i="1"/>
  <c r="ES347" i="1"/>
  <c r="AO347" i="1"/>
  <c r="AM347" i="1"/>
  <c r="EK347" i="1"/>
  <c r="EP347" i="1"/>
  <c r="O347" i="1"/>
  <c r="AT347" i="1"/>
  <c r="Q347" i="1"/>
  <c r="FV347" i="1"/>
  <c r="AL347" i="1"/>
  <c r="DP347" i="1"/>
  <c r="FK347" i="1"/>
  <c r="AD347" i="1"/>
  <c r="DJ347" i="1"/>
  <c r="GG347" i="1"/>
  <c r="BT347" i="1"/>
  <c r="GI347" i="1"/>
  <c r="DM347" i="1"/>
  <c r="BS347" i="1"/>
  <c r="EH347" i="1"/>
  <c r="CG347" i="1"/>
  <c r="R347" i="1"/>
  <c r="DW347" i="1"/>
  <c r="BY347" i="1"/>
  <c r="CQ347" i="1"/>
  <c r="CK347" i="1"/>
  <c r="FQ347" i="1"/>
  <c r="AP347" i="1"/>
  <c r="BW347" i="1"/>
  <c r="FI347" i="1"/>
  <c r="EN347" i="1"/>
  <c r="BL347" i="1"/>
  <c r="FA347" i="1"/>
  <c r="CJ347" i="1"/>
  <c r="BA347" i="1"/>
  <c r="AG347" i="1"/>
  <c r="AI347" i="1"/>
  <c r="U347" i="1"/>
  <c r="H347" i="1"/>
  <c r="X347" i="1"/>
  <c r="M347" i="1"/>
  <c r="S347" i="1"/>
  <c r="FU347" i="1"/>
  <c r="DE347" i="1"/>
  <c r="FO347" i="1"/>
  <c r="FG347" i="1"/>
  <c r="CW347" i="1"/>
  <c r="DQ347" i="1"/>
  <c r="EV347" i="1"/>
  <c r="CO347" i="1"/>
  <c r="DI347" i="1"/>
  <c r="BQ347" i="1"/>
  <c r="FE347" i="1"/>
  <c r="GN347" i="1" s="1"/>
  <c r="CU347" i="1"/>
  <c r="BI347" i="1"/>
  <c r="EE347" i="1"/>
  <c r="FT347" i="1"/>
  <c r="FX347" i="1"/>
  <c r="AF347" i="1"/>
  <c r="DS347" i="1"/>
  <c r="ER347" i="1"/>
  <c r="G347" i="1"/>
  <c r="DH347" i="1"/>
  <c r="EJ347" i="1"/>
  <c r="DG347" i="1"/>
  <c r="BV347" i="1"/>
  <c r="AS347" i="1"/>
  <c r="CE347" i="1"/>
  <c r="BK347" i="1"/>
  <c r="AK347" i="1"/>
  <c r="BF347" i="1"/>
  <c r="AW347" i="1"/>
  <c r="AC347" i="1"/>
  <c r="E347" i="1"/>
  <c r="FD347" i="1"/>
  <c r="GM347" i="1" s="1"/>
  <c r="GE347" i="1"/>
  <c r="GF347" i="1"/>
  <c r="EA347" i="1"/>
  <c r="BU347" i="1"/>
  <c r="DL347" i="1"/>
  <c r="AE347" i="1"/>
  <c r="W347" i="1"/>
  <c r="CF347" i="1"/>
  <c r="GA347" i="1"/>
  <c r="I347" i="1"/>
  <c r="BX347" i="1"/>
  <c r="DC347" i="1"/>
  <c r="FF347" i="1"/>
  <c r="FP347" i="1"/>
  <c r="CD347" i="1"/>
  <c r="EU347" i="1"/>
  <c r="FH347" i="1"/>
  <c r="BE347" i="1"/>
  <c r="EG347" i="1"/>
  <c r="EZ347" i="1"/>
  <c r="DT347" i="1"/>
  <c r="DA347" i="1"/>
  <c r="FZ347" i="1"/>
  <c r="AZ347" i="1"/>
  <c r="FW347" i="1"/>
  <c r="ET347" i="1"/>
  <c r="T347" i="1"/>
  <c r="FL347" i="1"/>
  <c r="EL347" i="1"/>
  <c r="L347" i="1"/>
  <c r="DB347" i="1"/>
  <c r="BG347" i="1"/>
  <c r="DD347" i="1"/>
  <c r="CC347" i="1"/>
  <c r="AV347" i="1"/>
  <c r="CV347" i="1"/>
  <c r="BD347" i="1"/>
  <c r="AH347" i="1"/>
  <c r="CN347" i="1"/>
  <c r="BP347" i="1"/>
  <c r="DZ347" i="1"/>
  <c r="GH347" i="1"/>
  <c r="BH347" i="1"/>
  <c r="DY347" i="1"/>
  <c r="DN347" i="1"/>
  <c r="BO347" i="1"/>
  <c r="CA347" i="1"/>
  <c r="CH347" i="1"/>
  <c r="FM347" i="1"/>
  <c r="BM347" i="1"/>
  <c r="BZ347" i="1"/>
  <c r="EY347" i="1"/>
  <c r="CB347" i="1"/>
  <c r="FR347" i="1"/>
  <c r="AR347" i="1"/>
  <c r="BC347" i="1"/>
  <c r="FJ347" i="1"/>
  <c r="AJ347" i="1"/>
  <c r="AA347" i="1"/>
  <c r="FB347" i="1"/>
  <c r="AB347" i="1"/>
  <c r="Y157" i="1"/>
  <c r="CK157" i="1"/>
  <c r="EW157" i="1"/>
  <c r="AH157" i="1"/>
  <c r="CT157" i="1"/>
  <c r="FF157" i="1"/>
  <c r="AQ157" i="1"/>
  <c r="DC157" i="1"/>
  <c r="FO157" i="1"/>
  <c r="BZ157" i="1"/>
  <c r="FY157" i="1"/>
  <c r="CZ157" i="1"/>
  <c r="P157" i="1"/>
  <c r="DO157" i="1"/>
  <c r="AE157" i="1"/>
  <c r="ED157" i="1"/>
  <c r="CR157" i="1"/>
  <c r="DU157" i="1"/>
  <c r="EU157" i="1"/>
  <c r="EK157" i="1"/>
  <c r="DG157" i="1"/>
  <c r="BJ157" i="1"/>
  <c r="L157" i="1"/>
  <c r="AG157" i="1"/>
  <c r="FE157" i="1"/>
  <c r="DB157" i="1"/>
  <c r="AY157" i="1"/>
  <c r="FW157" i="1"/>
  <c r="O157" i="1"/>
  <c r="AD157" i="1"/>
  <c r="AS157" i="1"/>
  <c r="DT157" i="1"/>
  <c r="FT157" i="1"/>
  <c r="GI157" i="1"/>
  <c r="FI157" i="1"/>
  <c r="FX157" i="1"/>
  <c r="CS157" i="1"/>
  <c r="AP157" i="1"/>
  <c r="FN157" i="1"/>
  <c r="DK157" i="1"/>
  <c r="CN157" i="1"/>
  <c r="DN157" i="1"/>
  <c r="EC157" i="1"/>
  <c r="ER157" i="1"/>
  <c r="ET157" i="1"/>
  <c r="D157" i="1"/>
  <c r="FH157" i="1"/>
  <c r="DH157" i="1"/>
  <c r="AO157" i="1"/>
  <c r="DA157" i="1"/>
  <c r="FM157" i="1"/>
  <c r="AX157" i="1"/>
  <c r="DJ157" i="1"/>
  <c r="FV157" i="1"/>
  <c r="BG157" i="1"/>
  <c r="DS157" i="1"/>
  <c r="GE157" i="1"/>
  <c r="CY157" i="1"/>
  <c r="AC157" i="1"/>
  <c r="EB157" i="1"/>
  <c r="AR157" i="1"/>
  <c r="BD157" i="1"/>
  <c r="FC157" i="1"/>
  <c r="ES157" i="1"/>
  <c r="X157" i="1"/>
  <c r="G157" i="1"/>
  <c r="BK157" i="1"/>
  <c r="AW157" i="1"/>
  <c r="BF157" i="1"/>
  <c r="GD157" i="1"/>
  <c r="EA157" i="1"/>
  <c r="AN157" i="1"/>
  <c r="BC157" i="1"/>
  <c r="FQ157" i="1"/>
  <c r="AZ157" i="1"/>
  <c r="DL157" i="1"/>
  <c r="DQ157" i="1"/>
  <c r="DZ157" i="1"/>
  <c r="EI157" i="1"/>
  <c r="BB157" i="1"/>
  <c r="CF157" i="1"/>
  <c r="AV157" i="1"/>
  <c r="DF157" i="1"/>
  <c r="CG157" i="1"/>
  <c r="DM157" i="1"/>
  <c r="BR157" i="1"/>
  <c r="W157" i="1"/>
  <c r="BH157" i="1"/>
  <c r="BE157" i="1"/>
  <c r="BN157" i="1"/>
  <c r="BW157" i="1"/>
  <c r="DX157" i="1"/>
  <c r="BQ157" i="1"/>
  <c r="V157" i="1"/>
  <c r="EJ157" i="1"/>
  <c r="EN157" i="1"/>
  <c r="FS157" i="1"/>
  <c r="AK157" i="1"/>
  <c r="M157" i="1"/>
  <c r="B157" i="1"/>
  <c r="DI157" i="1"/>
  <c r="FU157" i="1"/>
  <c r="DR157" i="1"/>
  <c r="BO157" i="1"/>
  <c r="N157" i="1"/>
  <c r="EM157" i="1"/>
  <c r="FB157" i="1"/>
  <c r="FR157" i="1"/>
  <c r="CI157" i="1"/>
  <c r="FJ157" i="1"/>
  <c r="GC157" i="1"/>
  <c r="K157" i="1"/>
  <c r="AB157" i="1"/>
  <c r="FA157" i="1"/>
  <c r="FP157" i="1"/>
  <c r="GB157" i="1"/>
  <c r="BY157" i="1"/>
  <c r="AF157" i="1"/>
  <c r="A158" i="1"/>
  <c r="BM157" i="1"/>
  <c r="DY157" i="1"/>
  <c r="J157" i="1"/>
  <c r="BV157" i="1"/>
  <c r="EH157" i="1"/>
  <c r="S157" i="1"/>
  <c r="CE157" i="1"/>
  <c r="EQ157" i="1"/>
  <c r="AM157" i="1"/>
  <c r="EL157" i="1"/>
  <c r="BP157" i="1"/>
  <c r="FL157" i="1"/>
  <c r="CB157" i="1"/>
  <c r="GA157" i="1"/>
  <c r="CQ157" i="1"/>
  <c r="U157" i="1"/>
  <c r="AU157" i="1"/>
  <c r="BX157" i="1"/>
  <c r="CX157" i="1"/>
  <c r="GH157" i="1"/>
  <c r="FD157" i="1"/>
  <c r="EE157" i="1"/>
  <c r="GF157" i="1"/>
  <c r="I157" i="1"/>
  <c r="BU157" i="1"/>
  <c r="EG157" i="1"/>
  <c r="R157" i="1"/>
  <c r="CD157" i="1"/>
  <c r="EP157" i="1"/>
  <c r="AA157" i="1"/>
  <c r="CM157" i="1"/>
  <c r="EY157" i="1"/>
  <c r="BA157" i="1"/>
  <c r="EZ157" i="1"/>
  <c r="CA157" i="1"/>
  <c r="FZ157" i="1"/>
  <c r="CP157" i="1"/>
  <c r="F157" i="1"/>
  <c r="DE157" i="1"/>
  <c r="AT157" i="1"/>
  <c r="BT157" i="1"/>
  <c r="CW157" i="1"/>
  <c r="DW157" i="1"/>
  <c r="AL157" i="1"/>
  <c r="H157" i="1"/>
  <c r="AJ157" i="1"/>
  <c r="CH157" i="1"/>
  <c r="Q157" i="1"/>
  <c r="CC157" i="1"/>
  <c r="EO157" i="1"/>
  <c r="Z157" i="1"/>
  <c r="CL157" i="1"/>
  <c r="EX157" i="1"/>
  <c r="AI157" i="1"/>
  <c r="CU157" i="1"/>
  <c r="FG157" i="1"/>
  <c r="BL157" i="1"/>
  <c r="FK157" i="1"/>
  <c r="CO157" i="1"/>
  <c r="E157" i="1"/>
  <c r="DD157" i="1"/>
  <c r="T157" i="1"/>
  <c r="DP157" i="1"/>
  <c r="BS157" i="1"/>
  <c r="CV157" i="1"/>
  <c r="DV157" i="1"/>
  <c r="EV157" i="1"/>
  <c r="CJ157" i="1"/>
  <c r="BI157" i="1"/>
  <c r="EF157" i="1"/>
  <c r="GG157" i="1"/>
  <c r="GK347" i="1" l="1"/>
  <c r="FG348" i="1"/>
  <c r="EQ348" i="1"/>
  <c r="EI348" i="1"/>
  <c r="GG348" i="1"/>
  <c r="CM348" i="1"/>
  <c r="AF348" i="1"/>
  <c r="CJ348" i="1"/>
  <c r="E348" i="1"/>
  <c r="CL348" i="1"/>
  <c r="AL348" i="1"/>
  <c r="FZ348" i="1"/>
  <c r="CD348" i="1"/>
  <c r="GH348" i="1"/>
  <c r="FL348" i="1"/>
  <c r="BV348" i="1"/>
  <c r="FP348" i="1"/>
  <c r="FB348" i="1"/>
  <c r="M348" i="1"/>
  <c r="BW348" i="1"/>
  <c r="DF348" i="1"/>
  <c r="AZ348" i="1"/>
  <c r="BK348" i="1"/>
  <c r="AC348" i="1"/>
  <c r="FM348" i="1"/>
  <c r="I348" i="1"/>
  <c r="EJ348" i="1"/>
  <c r="EV348" i="1"/>
  <c r="DW348" i="1"/>
  <c r="J348" i="1"/>
  <c r="BN348" i="1"/>
  <c r="G348" i="1"/>
  <c r="CY348" i="1"/>
  <c r="DA348" i="1"/>
  <c r="Q348" i="1"/>
  <c r="GC348" i="1"/>
  <c r="EA348" i="1"/>
  <c r="DE348" i="1"/>
  <c r="CO348" i="1"/>
  <c r="CA348" i="1"/>
  <c r="CX348" i="1"/>
  <c r="EM348" i="1"/>
  <c r="AV348" i="1"/>
  <c r="FK348" i="1"/>
  <c r="EO348" i="1"/>
  <c r="CW348" i="1"/>
  <c r="EZ348" i="1"/>
  <c r="EG348" i="1"/>
  <c r="BX348" i="1"/>
  <c r="EL348" i="1"/>
  <c r="DY348" i="1"/>
  <c r="AB348" i="1"/>
  <c r="N348" i="1"/>
  <c r="FS348" i="1"/>
  <c r="BE348" i="1"/>
  <c r="CF348" i="1"/>
  <c r="BC348" i="1"/>
  <c r="X348" i="1"/>
  <c r="GE348" i="1"/>
  <c r="AO348" i="1"/>
  <c r="AT348" i="1"/>
  <c r="DR348" i="1"/>
  <c r="BG348" i="1"/>
  <c r="CH348" i="1"/>
  <c r="Z348" i="1"/>
  <c r="R348" i="1"/>
  <c r="BP348" i="1"/>
  <c r="FA348" i="1"/>
  <c r="AK348" i="1"/>
  <c r="FQ348" i="1"/>
  <c r="DV348" i="1"/>
  <c r="CV348" i="1"/>
  <c r="BL348" i="1"/>
  <c r="CC348" i="1"/>
  <c r="BT348" i="1"/>
  <c r="BA348" i="1"/>
  <c r="BU348" i="1"/>
  <c r="AU348" i="1"/>
  <c r="AM348" i="1"/>
  <c r="BM348" i="1"/>
  <c r="K348" i="1"/>
  <c r="BO348" i="1"/>
  <c r="EN348" i="1"/>
  <c r="BH348" i="1"/>
  <c r="BB348" i="1"/>
  <c r="AN348" i="1"/>
  <c r="ES348" i="1"/>
  <c r="DS348" i="1"/>
  <c r="BS348" i="1"/>
  <c r="U348" i="1"/>
  <c r="W348" i="1"/>
  <c r="CU348" i="1"/>
  <c r="CQ348" i="1"/>
  <c r="FJ348" i="1"/>
  <c r="V348" i="1"/>
  <c r="DZ348" i="1"/>
  <c r="FV348" i="1"/>
  <c r="EF348" i="1"/>
  <c r="T348" i="1"/>
  <c r="AI348" i="1"/>
  <c r="AJ348" i="1"/>
  <c r="F348" i="1"/>
  <c r="AA348" i="1"/>
  <c r="EE348" i="1"/>
  <c r="GA348" i="1"/>
  <c r="S348" i="1"/>
  <c r="BY348" i="1"/>
  <c r="CI348" i="1"/>
  <c r="DI348" i="1"/>
  <c r="BQ348" i="1"/>
  <c r="DM348" i="1"/>
  <c r="DQ348" i="1"/>
  <c r="BF348" i="1"/>
  <c r="AR348" i="1"/>
  <c r="DJ348" i="1"/>
  <c r="EY348" i="1"/>
  <c r="FC348" i="1"/>
  <c r="DP348" i="1"/>
  <c r="GF348" i="1"/>
  <c r="CE348" i="1"/>
  <c r="FU348" i="1"/>
  <c r="BR348" i="1"/>
  <c r="GD348" i="1"/>
  <c r="BD348" i="1"/>
  <c r="BI348" i="1"/>
  <c r="DD348" i="1"/>
  <c r="EX348" i="1"/>
  <c r="H348" i="1"/>
  <c r="CP348" i="1"/>
  <c r="EP348" i="1"/>
  <c r="FD348" i="1"/>
  <c r="GL348" i="1" s="1"/>
  <c r="CB348" i="1"/>
  <c r="EH348" i="1"/>
  <c r="GB348" i="1"/>
  <c r="FR348" i="1"/>
  <c r="DX348" i="1"/>
  <c r="CG348" i="1"/>
  <c r="DL348" i="1"/>
  <c r="AW348" i="1"/>
  <c r="EB348" i="1"/>
  <c r="AX348" i="1"/>
  <c r="FH348" i="1"/>
  <c r="FN348" i="1"/>
  <c r="AS348" i="1"/>
  <c r="L348" i="1"/>
  <c r="AE348" i="1"/>
  <c r="AQ348" i="1"/>
  <c r="AP348" i="1"/>
  <c r="AD348" i="1"/>
  <c r="BJ348" i="1"/>
  <c r="DO348" i="1"/>
  <c r="FF348" i="1"/>
  <c r="GN348" i="1" s="1"/>
  <c r="ET348" i="1"/>
  <c r="CS348" i="1"/>
  <c r="O348" i="1"/>
  <c r="DG348" i="1"/>
  <c r="P348" i="1"/>
  <c r="CT348" i="1"/>
  <c r="ER348" i="1"/>
  <c r="FX348" i="1"/>
  <c r="FW348" i="1"/>
  <c r="EK348" i="1"/>
  <c r="CZ348" i="1"/>
  <c r="AH348" i="1"/>
  <c r="EC348" i="1"/>
  <c r="FI348" i="1"/>
  <c r="AY348" i="1"/>
  <c r="EU348" i="1"/>
  <c r="FY348" i="1"/>
  <c r="EW348" i="1"/>
  <c r="DN348" i="1"/>
  <c r="GI348" i="1"/>
  <c r="DB348" i="1"/>
  <c r="DU348" i="1"/>
  <c r="BZ348" i="1"/>
  <c r="CK348" i="1"/>
  <c r="CN348" i="1"/>
  <c r="FT348" i="1"/>
  <c r="FE348" i="1"/>
  <c r="GM348" i="1" s="1"/>
  <c r="CR348" i="1"/>
  <c r="FO348" i="1"/>
  <c r="Y348" i="1"/>
  <c r="DH348" i="1"/>
  <c r="DK348" i="1"/>
  <c r="DT348" i="1"/>
  <c r="AG348" i="1"/>
  <c r="ED348" i="1"/>
  <c r="DC348" i="1"/>
  <c r="N158" i="1"/>
  <c r="BZ158" i="1"/>
  <c r="EL158" i="1"/>
  <c r="O158" i="1"/>
  <c r="CA158" i="1"/>
  <c r="EM158" i="1"/>
  <c r="P158" i="1"/>
  <c r="CB158" i="1"/>
  <c r="EN158" i="1"/>
  <c r="AG158" i="1"/>
  <c r="EC158" i="1"/>
  <c r="AS158" i="1"/>
  <c r="ER158" i="1"/>
  <c r="BH158" i="1"/>
  <c r="FG158" i="1"/>
  <c r="BW158" i="1"/>
  <c r="FV158" i="1"/>
  <c r="FI158" i="1"/>
  <c r="R158" i="1"/>
  <c r="FW158" i="1"/>
  <c r="DA158" i="1"/>
  <c r="CH158" i="1"/>
  <c r="CI158" i="1"/>
  <c r="X158" i="1"/>
  <c r="EV158" i="1"/>
  <c r="EQ158" i="1"/>
  <c r="FF158" i="1"/>
  <c r="FU158" i="1"/>
  <c r="GG158" i="1"/>
  <c r="Q158" i="1"/>
  <c r="EZ158" i="1"/>
  <c r="AZ158" i="1"/>
  <c r="AD158" i="1"/>
  <c r="FB158" i="1"/>
  <c r="CQ158" i="1"/>
  <c r="AF158" i="1"/>
  <c r="FD158" i="1"/>
  <c r="FE158" i="1"/>
  <c r="FQ158" i="1"/>
  <c r="GF158" i="1"/>
  <c r="L158" i="1"/>
  <c r="AP158" i="1"/>
  <c r="BE158" i="1"/>
  <c r="EY158" i="1"/>
  <c r="AL158" i="1"/>
  <c r="FJ158" i="1"/>
  <c r="CY158" i="1"/>
  <c r="AN158" i="1"/>
  <c r="FL158" i="1"/>
  <c r="FP158" i="1"/>
  <c r="GE158" i="1"/>
  <c r="K158" i="1"/>
  <c r="AK158" i="1"/>
  <c r="AO158" i="1"/>
  <c r="CO158" i="1"/>
  <c r="DZ158" i="1"/>
  <c r="D158" i="1"/>
  <c r="DF158" i="1"/>
  <c r="AU158" i="1"/>
  <c r="FS158" i="1"/>
  <c r="DH158" i="1"/>
  <c r="CE158" i="1"/>
  <c r="CT158" i="1"/>
  <c r="DI158" i="1"/>
  <c r="DU158" i="1"/>
  <c r="BN158" i="1"/>
  <c r="DQ158" i="1"/>
  <c r="FX158" i="1"/>
  <c r="A159" i="1"/>
  <c r="BJ158" i="1"/>
  <c r="DV158" i="1"/>
  <c r="GH158" i="1"/>
  <c r="BK158" i="1"/>
  <c r="DW158" i="1"/>
  <c r="GI158" i="1"/>
  <c r="BL158" i="1"/>
  <c r="DX158" i="1"/>
  <c r="E158" i="1"/>
  <c r="DD158" i="1"/>
  <c r="T158" i="1"/>
  <c r="DS158" i="1"/>
  <c r="AI158" i="1"/>
  <c r="EH158" i="1"/>
  <c r="AX158" i="1"/>
  <c r="EW158" i="1"/>
  <c r="DK158" i="1"/>
  <c r="DL158" i="1"/>
  <c r="EO158" i="1"/>
  <c r="FO158" i="1"/>
  <c r="BX158" i="1"/>
  <c r="EB158" i="1"/>
  <c r="GC158" i="1"/>
  <c r="F158" i="1"/>
  <c r="BR158" i="1"/>
  <c r="ED158" i="1"/>
  <c r="G158" i="1"/>
  <c r="BS158" i="1"/>
  <c r="EE158" i="1"/>
  <c r="H158" i="1"/>
  <c r="BT158" i="1"/>
  <c r="EF158" i="1"/>
  <c r="S158" i="1"/>
  <c r="DR158" i="1"/>
  <c r="AH158" i="1"/>
  <c r="EG158" i="1"/>
  <c r="AW158" i="1"/>
  <c r="ES158" i="1"/>
  <c r="BI158" i="1"/>
  <c r="FH158" i="1"/>
  <c r="EJ158" i="1"/>
  <c r="EK158" i="1"/>
  <c r="FN158" i="1"/>
  <c r="BA158" i="1"/>
  <c r="DY158" i="1"/>
  <c r="AY158" i="1"/>
  <c r="CW158" i="1"/>
  <c r="FM158" i="1"/>
  <c r="DB158" i="1"/>
  <c r="EX158" i="1"/>
  <c r="V158" i="1"/>
  <c r="ET158" i="1"/>
  <c r="W158" i="1"/>
  <c r="EU158" i="1"/>
  <c r="CJ158" i="1"/>
  <c r="AR158" i="1"/>
  <c r="BG158" i="1"/>
  <c r="BV158" i="1"/>
  <c r="CK158" i="1"/>
  <c r="B158" i="1"/>
  <c r="AQ158" i="1"/>
  <c r="AA158" i="1"/>
  <c r="AB158" i="1"/>
  <c r="CP158" i="1"/>
  <c r="AE158" i="1"/>
  <c r="FC158" i="1"/>
  <c r="CR158" i="1"/>
  <c r="BF158" i="1"/>
  <c r="BU158" i="1"/>
  <c r="CG158" i="1"/>
  <c r="CV158" i="1"/>
  <c r="M158" i="1"/>
  <c r="BP158" i="1"/>
  <c r="BY158" i="1"/>
  <c r="EA158" i="1"/>
  <c r="CX158" i="1"/>
  <c r="AM158" i="1"/>
  <c r="FK158" i="1"/>
  <c r="CZ158" i="1"/>
  <c r="BQ158" i="1"/>
  <c r="CF158" i="1"/>
  <c r="CU158" i="1"/>
  <c r="DJ158" i="1"/>
  <c r="BO158" i="1"/>
  <c r="DC158" i="1"/>
  <c r="CC158" i="1"/>
  <c r="AT158" i="1"/>
  <c r="FR158" i="1"/>
  <c r="DG158" i="1"/>
  <c r="AV158" i="1"/>
  <c r="FT158" i="1"/>
  <c r="GD158" i="1"/>
  <c r="J158" i="1"/>
  <c r="Y158" i="1"/>
  <c r="BM158" i="1"/>
  <c r="CN158" i="1"/>
  <c r="FA158" i="1"/>
  <c r="FY158" i="1"/>
  <c r="BB158" i="1"/>
  <c r="DN158" i="1"/>
  <c r="FZ158" i="1"/>
  <c r="BC158" i="1"/>
  <c r="DO158" i="1"/>
  <c r="GA158" i="1"/>
  <c r="BD158" i="1"/>
  <c r="DP158" i="1"/>
  <c r="GB158" i="1"/>
  <c r="CS158" i="1"/>
  <c r="I158" i="1"/>
  <c r="DE158" i="1"/>
  <c r="U158" i="1"/>
  <c r="DT158" i="1"/>
  <c r="AJ158" i="1"/>
  <c r="EI158" i="1"/>
  <c r="CL158" i="1"/>
  <c r="CM158" i="1"/>
  <c r="DM158" i="1"/>
  <c r="EP158" i="1"/>
  <c r="Z158" i="1"/>
  <c r="AC158" i="1"/>
  <c r="CD158" i="1"/>
  <c r="GK348" i="1" l="1"/>
  <c r="FZ349" i="1"/>
  <c r="CS349" i="1"/>
  <c r="EP349" i="1"/>
  <c r="DE349" i="1"/>
  <c r="BC349" i="1"/>
  <c r="Y349" i="1"/>
  <c r="CC349" i="1"/>
  <c r="FK349" i="1"/>
  <c r="CG349" i="1"/>
  <c r="AA349" i="1"/>
  <c r="EU349" i="1"/>
  <c r="AY349" i="1"/>
  <c r="ES349" i="1"/>
  <c r="H349" i="1"/>
  <c r="EB349" i="1"/>
  <c r="EH349" i="1"/>
  <c r="GI349" i="1"/>
  <c r="J349" i="1"/>
  <c r="W349" i="1"/>
  <c r="DY349" i="1"/>
  <c r="AW349" i="1"/>
  <c r="EE349" i="1"/>
  <c r="BX349" i="1"/>
  <c r="AI349" i="1"/>
  <c r="DW349" i="1"/>
  <c r="AM349" i="1"/>
  <c r="DN349" i="1"/>
  <c r="GD349" i="1"/>
  <c r="BO349" i="1"/>
  <c r="CX349" i="1"/>
  <c r="BF349" i="1"/>
  <c r="ET349" i="1"/>
  <c r="BA349" i="1"/>
  <c r="EG349" i="1"/>
  <c r="BS349" i="1"/>
  <c r="FO349" i="1"/>
  <c r="DS349" i="1"/>
  <c r="BK349" i="1"/>
  <c r="DU349" i="1"/>
  <c r="CL349" i="1"/>
  <c r="GB349" i="1"/>
  <c r="BB349" i="1"/>
  <c r="FT349" i="1"/>
  <c r="DJ349" i="1"/>
  <c r="EA349" i="1"/>
  <c r="CR349" i="1"/>
  <c r="CK349" i="1"/>
  <c r="V349" i="1"/>
  <c r="FN349" i="1"/>
  <c r="AH349" i="1"/>
  <c r="G349" i="1"/>
  <c r="EO349" i="1"/>
  <c r="DM349" i="1"/>
  <c r="AQ349" i="1"/>
  <c r="EI349" i="1"/>
  <c r="AV349" i="1"/>
  <c r="BY349" i="1"/>
  <c r="EX349" i="1"/>
  <c r="ED349" i="1"/>
  <c r="DV349" i="1"/>
  <c r="CD349" i="1"/>
  <c r="AJ349" i="1"/>
  <c r="BD349" i="1"/>
  <c r="FA349" i="1"/>
  <c r="DG349" i="1"/>
  <c r="CF349" i="1"/>
  <c r="BP349" i="1"/>
  <c r="AE349" i="1"/>
  <c r="BG349" i="1"/>
  <c r="DB349" i="1"/>
  <c r="EJ349" i="1"/>
  <c r="S349" i="1"/>
  <c r="BR349" i="1"/>
  <c r="DK349" i="1"/>
  <c r="E349" i="1"/>
  <c r="BU349" i="1"/>
  <c r="FY349" i="1"/>
  <c r="FC349" i="1"/>
  <c r="EK349" i="1"/>
  <c r="DL349" i="1"/>
  <c r="AC349" i="1"/>
  <c r="DT349" i="1"/>
  <c r="GA349" i="1"/>
  <c r="CN349" i="1"/>
  <c r="FR349" i="1"/>
  <c r="BQ349" i="1"/>
  <c r="M349" i="1"/>
  <c r="CP349" i="1"/>
  <c r="AR349" i="1"/>
  <c r="FM349" i="1"/>
  <c r="FH349" i="1"/>
  <c r="EF349" i="1"/>
  <c r="F349" i="1"/>
  <c r="EW349" i="1"/>
  <c r="I349" i="1"/>
  <c r="DC349" i="1"/>
  <c r="CM349" i="1"/>
  <c r="DP349" i="1"/>
  <c r="CU349" i="1"/>
  <c r="BV349" i="1"/>
  <c r="DR349" i="1"/>
  <c r="DD349" i="1"/>
  <c r="Z349" i="1"/>
  <c r="U349" i="1"/>
  <c r="DO349" i="1"/>
  <c r="BM349" i="1"/>
  <c r="AT349" i="1"/>
  <c r="CZ349" i="1"/>
  <c r="CV349" i="1"/>
  <c r="AB349" i="1"/>
  <c r="CJ349" i="1"/>
  <c r="CW349" i="1"/>
  <c r="BI349" i="1"/>
  <c r="BT349" i="1"/>
  <c r="GC349" i="1"/>
  <c r="AX349" i="1"/>
  <c r="CT349" i="1"/>
  <c r="CO349" i="1"/>
  <c r="CY349" i="1"/>
  <c r="FQ349" i="1"/>
  <c r="EZ349" i="1"/>
  <c r="CI349" i="1"/>
  <c r="FG349" i="1"/>
  <c r="GN349" i="1" s="1"/>
  <c r="P349" i="1"/>
  <c r="BJ349" i="1"/>
  <c r="CE349" i="1"/>
  <c r="AO349" i="1"/>
  <c r="FJ349" i="1"/>
  <c r="FE349" i="1"/>
  <c r="GL349" i="1" s="1"/>
  <c r="Q349" i="1"/>
  <c r="CH349" i="1"/>
  <c r="BH349" i="1"/>
  <c r="EM349" i="1"/>
  <c r="DX349" i="1"/>
  <c r="DH349" i="1"/>
  <c r="AK349" i="1"/>
  <c r="AL349" i="1"/>
  <c r="FD349" i="1"/>
  <c r="GG349" i="1"/>
  <c r="DA349" i="1"/>
  <c r="ER349" i="1"/>
  <c r="CA349" i="1"/>
  <c r="BL349" i="1"/>
  <c r="FX349" i="1"/>
  <c r="FS349" i="1"/>
  <c r="K349" i="1"/>
  <c r="EY349" i="1"/>
  <c r="AF349" i="1"/>
  <c r="FU349" i="1"/>
  <c r="FW349" i="1"/>
  <c r="AS349" i="1"/>
  <c r="O349" i="1"/>
  <c r="DQ349" i="1"/>
  <c r="AU349" i="1"/>
  <c r="GE349" i="1"/>
  <c r="BE349" i="1"/>
  <c r="CQ349" i="1"/>
  <c r="FF349" i="1"/>
  <c r="GM349" i="1" s="1"/>
  <c r="R349" i="1"/>
  <c r="EC349" i="1"/>
  <c r="EL349" i="1"/>
  <c r="BN349" i="1"/>
  <c r="DF349" i="1"/>
  <c r="FP349" i="1"/>
  <c r="AP349" i="1"/>
  <c r="FB349" i="1"/>
  <c r="EQ349" i="1"/>
  <c r="FI349" i="1"/>
  <c r="AG349" i="1"/>
  <c r="BZ349" i="1"/>
  <c r="FL349" i="1"/>
  <c r="L349" i="1"/>
  <c r="AD349" i="1"/>
  <c r="EV349" i="1"/>
  <c r="FV349" i="1"/>
  <c r="EN349" i="1"/>
  <c r="N349" i="1"/>
  <c r="T349" i="1"/>
  <c r="GH349" i="1"/>
  <c r="DI349" i="1"/>
  <c r="DZ349" i="1"/>
  <c r="AN349" i="1"/>
  <c r="GF349" i="1"/>
  <c r="AZ349" i="1"/>
  <c r="X349" i="1"/>
  <c r="BW349" i="1"/>
  <c r="CB349" i="1"/>
  <c r="AA159" i="1"/>
  <c r="CM159" i="1"/>
  <c r="EY159" i="1"/>
  <c r="AJ159" i="1"/>
  <c r="CV159" i="1"/>
  <c r="FH159" i="1"/>
  <c r="AK159" i="1"/>
  <c r="CW159" i="1"/>
  <c r="FI159" i="1"/>
  <c r="BK159" i="1"/>
  <c r="FJ159" i="1"/>
  <c r="BZ159" i="1"/>
  <c r="FV159" i="1"/>
  <c r="CZ159" i="1"/>
  <c r="AD159" i="1"/>
  <c r="DZ159" i="1"/>
  <c r="CC159" i="1"/>
  <c r="CD159" i="1"/>
  <c r="BF159" i="1"/>
  <c r="BJ159" i="1"/>
  <c r="DR159" i="1"/>
  <c r="EO159" i="1"/>
  <c r="BS159" i="1"/>
  <c r="AU159" i="1"/>
  <c r="ED159" i="1"/>
  <c r="DG159" i="1"/>
  <c r="W159" i="1"/>
  <c r="ET159" i="1"/>
  <c r="EE159" i="1"/>
  <c r="CR159" i="1"/>
  <c r="AI159" i="1"/>
  <c r="CU159" i="1"/>
  <c r="FG159" i="1"/>
  <c r="AR159" i="1"/>
  <c r="DD159" i="1"/>
  <c r="FP159" i="1"/>
  <c r="AS159" i="1"/>
  <c r="DE159" i="1"/>
  <c r="FQ159" i="1"/>
  <c r="BV159" i="1"/>
  <c r="FU159" i="1"/>
  <c r="CK159" i="1"/>
  <c r="O159" i="1"/>
  <c r="DN159" i="1"/>
  <c r="AO159" i="1"/>
  <c r="EN159" i="1"/>
  <c r="DB159" i="1"/>
  <c r="DF159" i="1"/>
  <c r="CH159" i="1"/>
  <c r="CI159" i="1"/>
  <c r="FS159" i="1"/>
  <c r="AT159" i="1"/>
  <c r="FR159" i="1"/>
  <c r="D159" i="1"/>
  <c r="AQ159" i="1"/>
  <c r="DC159" i="1"/>
  <c r="FO159" i="1"/>
  <c r="AZ159" i="1"/>
  <c r="DL159" i="1"/>
  <c r="FX159" i="1"/>
  <c r="BA159" i="1"/>
  <c r="DM159" i="1"/>
  <c r="FY159" i="1"/>
  <c r="CJ159" i="1"/>
  <c r="GI159" i="1"/>
  <c r="CY159" i="1"/>
  <c r="Z159" i="1"/>
  <c r="DY159" i="1"/>
  <c r="BC159" i="1"/>
  <c r="FB159" i="1"/>
  <c r="DH159" i="1"/>
  <c r="CS159" i="1"/>
  <c r="A160" i="1"/>
  <c r="BO159" i="1"/>
  <c r="EA159" i="1"/>
  <c r="L159" i="1"/>
  <c r="BX159" i="1"/>
  <c r="EJ159" i="1"/>
  <c r="M159" i="1"/>
  <c r="BY159" i="1"/>
  <c r="EK159" i="1"/>
  <c r="X159" i="1"/>
  <c r="DW159" i="1"/>
  <c r="AM159" i="1"/>
  <c r="EL159" i="1"/>
  <c r="BM159" i="1"/>
  <c r="FL159" i="1"/>
  <c r="CP159" i="1"/>
  <c r="F159" i="1"/>
  <c r="G159" i="1"/>
  <c r="B159" i="1"/>
  <c r="GD159" i="1"/>
  <c r="GH159" i="1"/>
  <c r="FT159" i="1"/>
  <c r="EU159" i="1"/>
  <c r="DP159" i="1"/>
  <c r="AY159" i="1"/>
  <c r="DK159" i="1"/>
  <c r="FW159" i="1"/>
  <c r="BH159" i="1"/>
  <c r="DT159" i="1"/>
  <c r="GF159" i="1"/>
  <c r="BI159" i="1"/>
  <c r="DU159" i="1"/>
  <c r="GG159" i="1"/>
  <c r="CX159" i="1"/>
  <c r="N159" i="1"/>
  <c r="DJ159" i="1"/>
  <c r="AN159" i="1"/>
  <c r="EM159" i="1"/>
  <c r="BN159" i="1"/>
  <c r="FM159" i="1"/>
  <c r="FC159" i="1"/>
  <c r="FD159" i="1"/>
  <c r="EF159" i="1"/>
  <c r="EG159" i="1"/>
  <c r="BU159" i="1"/>
  <c r="EP159" i="1"/>
  <c r="CT159" i="1"/>
  <c r="BG159" i="1"/>
  <c r="DS159" i="1"/>
  <c r="GE159" i="1"/>
  <c r="BP159" i="1"/>
  <c r="EB159" i="1"/>
  <c r="E159" i="1"/>
  <c r="BQ159" i="1"/>
  <c r="EC159" i="1"/>
  <c r="J159" i="1"/>
  <c r="DI159" i="1"/>
  <c r="Y159" i="1"/>
  <c r="DX159" i="1"/>
  <c r="BB159" i="1"/>
  <c r="EX159" i="1"/>
  <c r="CB159" i="1"/>
  <c r="GA159" i="1"/>
  <c r="GB159" i="1"/>
  <c r="FE159" i="1"/>
  <c r="DV159" i="1"/>
  <c r="Q159" i="1"/>
  <c r="K159" i="1"/>
  <c r="BW159" i="1"/>
  <c r="EI159" i="1"/>
  <c r="T159" i="1"/>
  <c r="CF159" i="1"/>
  <c r="ER159" i="1"/>
  <c r="U159" i="1"/>
  <c r="CG159" i="1"/>
  <c r="ES159" i="1"/>
  <c r="AL159" i="1"/>
  <c r="EH159" i="1"/>
  <c r="AX159" i="1"/>
  <c r="EW159" i="1"/>
  <c r="CA159" i="1"/>
  <c r="FZ159" i="1"/>
  <c r="DA159" i="1"/>
  <c r="AE159" i="1"/>
  <c r="AF159" i="1"/>
  <c r="H159" i="1"/>
  <c r="I159" i="1"/>
  <c r="V159" i="1"/>
  <c r="AP159" i="1"/>
  <c r="BR159" i="1"/>
  <c r="R159" i="1"/>
  <c r="S159" i="1"/>
  <c r="CE159" i="1"/>
  <c r="EQ159" i="1"/>
  <c r="AB159" i="1"/>
  <c r="CN159" i="1"/>
  <c r="EZ159" i="1"/>
  <c r="AC159" i="1"/>
  <c r="CO159" i="1"/>
  <c r="FA159" i="1"/>
  <c r="AW159" i="1"/>
  <c r="EV159" i="1"/>
  <c r="BL159" i="1"/>
  <c r="FK159" i="1"/>
  <c r="CL159" i="1"/>
  <c r="P159" i="1"/>
  <c r="DO159" i="1"/>
  <c r="BD159" i="1"/>
  <c r="BE159" i="1"/>
  <c r="AG159" i="1"/>
  <c r="AH159" i="1"/>
  <c r="BT159" i="1"/>
  <c r="CQ159" i="1"/>
  <c r="FN159" i="1"/>
  <c r="DQ159" i="1"/>
  <c r="GC159" i="1"/>
  <c r="FF159" i="1"/>
  <c r="AV159" i="1"/>
  <c r="GK349" i="1" l="1"/>
  <c r="FN350" i="1"/>
  <c r="DV350" i="1"/>
  <c r="DK350" i="1"/>
  <c r="CQ350" i="1"/>
  <c r="CA350" i="1"/>
  <c r="GG350" i="1"/>
  <c r="AG350" i="1"/>
  <c r="EQ350" i="1"/>
  <c r="EI350" i="1"/>
  <c r="EP350" i="1"/>
  <c r="EM350" i="1"/>
  <c r="BM350" i="1"/>
  <c r="DM350" i="1"/>
  <c r="DQ350" i="1"/>
  <c r="DO350" i="1"/>
  <c r="CO350" i="1"/>
  <c r="R350" i="1"/>
  <c r="DA350" i="1"/>
  <c r="CG350" i="1"/>
  <c r="Q350" i="1"/>
  <c r="DX350" i="1"/>
  <c r="BP350" i="1"/>
  <c r="EF350" i="1"/>
  <c r="N350" i="1"/>
  <c r="FW350" i="1"/>
  <c r="DW350" i="1"/>
  <c r="EA350" i="1"/>
  <c r="Z350" i="1"/>
  <c r="DL350" i="1"/>
  <c r="FZ350" i="1"/>
  <c r="CX350" i="1"/>
  <c r="BO350" i="1"/>
  <c r="CY350" i="1"/>
  <c r="AZ350" i="1"/>
  <c r="BR350" i="1"/>
  <c r="FD350" i="1"/>
  <c r="EZ350" i="1"/>
  <c r="DS350" i="1"/>
  <c r="F350" i="1"/>
  <c r="GI350" i="1"/>
  <c r="FK350" i="1"/>
  <c r="CN350" i="1"/>
  <c r="V350" i="1"/>
  <c r="EW350" i="1"/>
  <c r="CF350" i="1"/>
  <c r="GB350" i="1"/>
  <c r="J350" i="1"/>
  <c r="BG350" i="1"/>
  <c r="FM350" i="1"/>
  <c r="DU350" i="1"/>
  <c r="DP350" i="1"/>
  <c r="CP350" i="1"/>
  <c r="BY350" i="1"/>
  <c r="CS350" i="1"/>
  <c r="CJ350" i="1"/>
  <c r="P350" i="1"/>
  <c r="Y350" i="1"/>
  <c r="G350" i="1"/>
  <c r="AP350" i="1"/>
  <c r="DI350" i="1"/>
  <c r="EK350" i="1"/>
  <c r="FO350" i="1"/>
  <c r="BT350" i="1"/>
  <c r="AH350" i="1"/>
  <c r="BL350" i="1"/>
  <c r="AB350" i="1"/>
  <c r="I350" i="1"/>
  <c r="AX350" i="1"/>
  <c r="T350" i="1"/>
  <c r="GA350" i="1"/>
  <c r="EC350" i="1"/>
  <c r="CT350" i="1"/>
  <c r="BN350" i="1"/>
  <c r="BI350" i="1"/>
  <c r="EU350" i="1"/>
  <c r="FL350" i="1"/>
  <c r="M350" i="1"/>
  <c r="DH350" i="1"/>
  <c r="FY350" i="1"/>
  <c r="U350" i="1"/>
  <c r="X350" i="1"/>
  <c r="FE350" i="1"/>
  <c r="FC350" i="1"/>
  <c r="AV350" i="1"/>
  <c r="H350" i="1"/>
  <c r="BQ350" i="1"/>
  <c r="FT350" i="1"/>
  <c r="FB350" i="1"/>
  <c r="BE350" i="1"/>
  <c r="AW350" i="1"/>
  <c r="CE350" i="1"/>
  <c r="AF350" i="1"/>
  <c r="AL350" i="1"/>
  <c r="BW350" i="1"/>
  <c r="EX350" i="1"/>
  <c r="E350" i="1"/>
  <c r="BU350" i="1"/>
  <c r="AN350" i="1"/>
  <c r="DT350" i="1"/>
  <c r="GH350" i="1"/>
  <c r="EL350" i="1"/>
  <c r="BX350" i="1"/>
  <c r="BC350" i="1"/>
  <c r="BA350" i="1"/>
  <c r="AC350" i="1"/>
  <c r="GE350" i="1"/>
  <c r="CL350" i="1"/>
  <c r="ER350" i="1"/>
  <c r="AY350" i="1"/>
  <c r="EV350" i="1"/>
  <c r="EH350" i="1"/>
  <c r="CB350" i="1"/>
  <c r="GF350" i="1"/>
  <c r="EJ350" i="1"/>
  <c r="FF350" i="1"/>
  <c r="GL350" i="1" s="1"/>
  <c r="GC350" i="1"/>
  <c r="BD350" i="1"/>
  <c r="FA350" i="1"/>
  <c r="S350" i="1"/>
  <c r="AE350" i="1"/>
  <c r="ES350" i="1"/>
  <c r="K350" i="1"/>
  <c r="BB350" i="1"/>
  <c r="EB350" i="1"/>
  <c r="EG350" i="1"/>
  <c r="DJ350" i="1"/>
  <c r="BH350" i="1"/>
  <c r="GD350" i="1"/>
  <c r="AM350" i="1"/>
  <c r="L350" i="1"/>
  <c r="DY350" i="1"/>
  <c r="FX350" i="1"/>
  <c r="AQ350" i="1"/>
  <c r="FR350" i="1"/>
  <c r="AT350" i="1"/>
  <c r="FS350" i="1"/>
  <c r="CI350" i="1"/>
  <c r="CH350" i="1"/>
  <c r="FU350" i="1"/>
  <c r="FG350" i="1"/>
  <c r="GM350" i="1" s="1"/>
  <c r="ED350" i="1"/>
  <c r="CC350" i="1"/>
  <c r="FI350" i="1"/>
  <c r="AA350" i="1"/>
  <c r="DC350" i="1"/>
  <c r="DF350" i="1"/>
  <c r="BV350" i="1"/>
  <c r="CU350" i="1"/>
  <c r="AU350" i="1"/>
  <c r="DZ350" i="1"/>
  <c r="CW350" i="1"/>
  <c r="DB350" i="1"/>
  <c r="FQ350" i="1"/>
  <c r="AI350" i="1"/>
  <c r="BS350" i="1"/>
  <c r="AD350" i="1"/>
  <c r="AK350" i="1"/>
  <c r="EN350" i="1"/>
  <c r="DE350" i="1"/>
  <c r="CR350" i="1"/>
  <c r="EO350" i="1"/>
  <c r="CZ350" i="1"/>
  <c r="FH350" i="1"/>
  <c r="GN350" i="1" s="1"/>
  <c r="AO350" i="1"/>
  <c r="AS350" i="1"/>
  <c r="EE350" i="1"/>
  <c r="DR350" i="1"/>
  <c r="FV350" i="1"/>
  <c r="CV350" i="1"/>
  <c r="DN350" i="1"/>
  <c r="FP350" i="1"/>
  <c r="ET350" i="1"/>
  <c r="BJ350" i="1"/>
  <c r="BZ350" i="1"/>
  <c r="AJ350" i="1"/>
  <c r="O350" i="1"/>
  <c r="DD350" i="1"/>
  <c r="W350" i="1"/>
  <c r="BF350" i="1"/>
  <c r="FJ350" i="1"/>
  <c r="EY350" i="1"/>
  <c r="CK350" i="1"/>
  <c r="AR350" i="1"/>
  <c r="DG350" i="1"/>
  <c r="CD350" i="1"/>
  <c r="BK350" i="1"/>
  <c r="CM350" i="1"/>
  <c r="AN160" i="1"/>
  <c r="CZ160" i="1"/>
  <c r="FL160" i="1"/>
  <c r="AW160" i="1"/>
  <c r="DI160" i="1"/>
  <c r="FU160" i="1"/>
  <c r="BF160" i="1"/>
  <c r="DR160" i="1"/>
  <c r="GD160" i="1"/>
  <c r="DC160" i="1"/>
  <c r="S160" i="1"/>
  <c r="DO160" i="1"/>
  <c r="AE160" i="1"/>
  <c r="ED160" i="1"/>
  <c r="AT160" i="1"/>
  <c r="ES160" i="1"/>
  <c r="DU160" i="1"/>
  <c r="EU160" i="1"/>
  <c r="FX160" i="1"/>
  <c r="FY160" i="1"/>
  <c r="K160" i="1"/>
  <c r="BO160" i="1"/>
  <c r="N160" i="1"/>
  <c r="FJ160" i="1"/>
  <c r="AV160" i="1"/>
  <c r="DH160" i="1"/>
  <c r="FT160" i="1"/>
  <c r="BE160" i="1"/>
  <c r="DQ160" i="1"/>
  <c r="GC160" i="1"/>
  <c r="BN160" i="1"/>
  <c r="DZ160" i="1"/>
  <c r="O160" i="1"/>
  <c r="DN160" i="1"/>
  <c r="AD160" i="1"/>
  <c r="EC160" i="1"/>
  <c r="AS160" i="1"/>
  <c r="ER160" i="1"/>
  <c r="BH160" i="1"/>
  <c r="FG160" i="1"/>
  <c r="ET160" i="1"/>
  <c r="FW160" i="1"/>
  <c r="B160" i="1"/>
  <c r="AL160" i="1"/>
  <c r="BI160" i="1"/>
  <c r="FK160" i="1"/>
  <c r="DM160" i="1"/>
  <c r="BD160" i="1"/>
  <c r="DP160" i="1"/>
  <c r="GB160" i="1"/>
  <c r="BM160" i="1"/>
  <c r="DY160" i="1"/>
  <c r="J160" i="1"/>
  <c r="BV160" i="1"/>
  <c r="EH160" i="1"/>
  <c r="AC160" i="1"/>
  <c r="EB160" i="1"/>
  <c r="AR160" i="1"/>
  <c r="EQ160" i="1"/>
  <c r="BG160" i="1"/>
  <c r="FC160" i="1"/>
  <c r="BS160" i="1"/>
  <c r="FR160" i="1"/>
  <c r="FS160" i="1"/>
  <c r="AA160" i="1"/>
  <c r="AB160" i="1"/>
  <c r="CM160" i="1"/>
  <c r="DG160" i="1"/>
  <c r="CH160" i="1"/>
  <c r="AJ160" i="1"/>
  <c r="H160" i="1"/>
  <c r="BT160" i="1"/>
  <c r="EF160" i="1"/>
  <c r="Q160" i="1"/>
  <c r="CC160" i="1"/>
  <c r="EO160" i="1"/>
  <c r="Z160" i="1"/>
  <c r="CL160" i="1"/>
  <c r="EX160" i="1"/>
  <c r="BB160" i="1"/>
  <c r="FA160" i="1"/>
  <c r="BQ160" i="1"/>
  <c r="FP160" i="1"/>
  <c r="CF160" i="1"/>
  <c r="GE160" i="1"/>
  <c r="CU160" i="1"/>
  <c r="V160" i="1"/>
  <c r="AY160" i="1"/>
  <c r="BY160" i="1"/>
  <c r="BZ160" i="1"/>
  <c r="GI160" i="1"/>
  <c r="L160" i="1"/>
  <c r="CI160" i="1"/>
  <c r="AK160" i="1"/>
  <c r="CB160" i="1"/>
  <c r="EN160" i="1"/>
  <c r="Y160" i="1"/>
  <c r="CK160" i="1"/>
  <c r="AH160" i="1"/>
  <c r="FF160" i="1"/>
  <c r="FO160" i="1"/>
  <c r="CQ160" i="1"/>
  <c r="DF160" i="1"/>
  <c r="BX160" i="1"/>
  <c r="AM160" i="1"/>
  <c r="EJ160" i="1"/>
  <c r="EV160" i="1"/>
  <c r="CS160" i="1"/>
  <c r="FN160" i="1"/>
  <c r="CP160" i="1"/>
  <c r="DE160" i="1"/>
  <c r="BW160" i="1"/>
  <c r="EA160" i="1"/>
  <c r="M160" i="1"/>
  <c r="CR160" i="1"/>
  <c r="DA160" i="1"/>
  <c r="DJ160" i="1"/>
  <c r="E160" i="1"/>
  <c r="DS160" i="1"/>
  <c r="CV160" i="1"/>
  <c r="EL160" i="1"/>
  <c r="BK160" i="1"/>
  <c r="P160" i="1"/>
  <c r="EW160" i="1"/>
  <c r="CT160" i="1"/>
  <c r="BP160" i="1"/>
  <c r="CE160" i="1"/>
  <c r="G160" i="1"/>
  <c r="AU160" i="1"/>
  <c r="CY160" i="1"/>
  <c r="GH160" i="1"/>
  <c r="CJ160" i="1"/>
  <c r="FE160" i="1"/>
  <c r="DB160" i="1"/>
  <c r="FZ160" i="1"/>
  <c r="U160" i="1"/>
  <c r="CW160" i="1"/>
  <c r="CN160" i="1"/>
  <c r="AF160" i="1"/>
  <c r="AO160" i="1"/>
  <c r="AX160" i="1"/>
  <c r="CO160" i="1"/>
  <c r="T160" i="1"/>
  <c r="EE160" i="1"/>
  <c r="EY160" i="1"/>
  <c r="DL160" i="1"/>
  <c r="GA160" i="1"/>
  <c r="CX160" i="1"/>
  <c r="BJ160" i="1"/>
  <c r="X160" i="1"/>
  <c r="AG160" i="1"/>
  <c r="AP160" i="1"/>
  <c r="CA160" i="1"/>
  <c r="F160" i="1"/>
  <c r="DT160" i="1"/>
  <c r="DW160" i="1"/>
  <c r="DK160" i="1"/>
  <c r="D160" i="1"/>
  <c r="FD160" i="1"/>
  <c r="FM160" i="1"/>
  <c r="FV160" i="1"/>
  <c r="DD160" i="1"/>
  <c r="AI160" i="1"/>
  <c r="DV160" i="1"/>
  <c r="EZ160" i="1"/>
  <c r="FI160" i="1"/>
  <c r="A161" i="1"/>
  <c r="BL160" i="1"/>
  <c r="DX160" i="1"/>
  <c r="I160" i="1"/>
  <c r="BU160" i="1"/>
  <c r="EG160" i="1"/>
  <c r="R160" i="1"/>
  <c r="CD160" i="1"/>
  <c r="EP160" i="1"/>
  <c r="AQ160" i="1"/>
  <c r="EM160" i="1"/>
  <c r="BC160" i="1"/>
  <c r="FB160" i="1"/>
  <c r="BR160" i="1"/>
  <c r="FQ160" i="1"/>
  <c r="CG160" i="1"/>
  <c r="GF160" i="1"/>
  <c r="W160" i="1"/>
  <c r="AZ160" i="1"/>
  <c r="BA160" i="1"/>
  <c r="EK160" i="1"/>
  <c r="FH160" i="1"/>
  <c r="GG160" i="1"/>
  <c r="EI160" i="1"/>
  <c r="E7" i="5" l="1"/>
  <c r="G7" i="5"/>
  <c r="K7" i="5"/>
  <c r="F7" i="5"/>
  <c r="I7" i="5"/>
  <c r="H7" i="5"/>
  <c r="A7" i="5"/>
  <c r="J7" i="5"/>
  <c r="D7" i="5"/>
  <c r="GK350" i="1"/>
  <c r="GG351" i="1"/>
  <c r="R351" i="1"/>
  <c r="DK351" i="1"/>
  <c r="BC351" i="1"/>
  <c r="BA351" i="1"/>
  <c r="DX351" i="1"/>
  <c r="CD351" i="1"/>
  <c r="I351" i="1"/>
  <c r="EM351" i="1"/>
  <c r="CA351" i="1"/>
  <c r="W351" i="1"/>
  <c r="AQ351" i="1"/>
  <c r="BL351" i="1"/>
  <c r="EI351" i="1"/>
  <c r="DD351" i="1"/>
  <c r="AZ351" i="1"/>
  <c r="FV351" i="1"/>
  <c r="GF351" i="1"/>
  <c r="EP351" i="1"/>
  <c r="CG351" i="1"/>
  <c r="FI351" i="1"/>
  <c r="GN351" i="1" s="1"/>
  <c r="FQ351" i="1"/>
  <c r="EZ351" i="1"/>
  <c r="BJ351" i="1"/>
  <c r="EY351" i="1"/>
  <c r="CW351" i="1"/>
  <c r="AU351" i="1"/>
  <c r="EL351" i="1"/>
  <c r="EA351" i="1"/>
  <c r="AM351" i="1"/>
  <c r="Y351" i="1"/>
  <c r="BY351" i="1"/>
  <c r="FA351" i="1"/>
  <c r="EF351" i="1"/>
  <c r="AA351" i="1"/>
  <c r="EB351" i="1"/>
  <c r="DP351" i="1"/>
  <c r="ET351" i="1"/>
  <c r="O351" i="1"/>
  <c r="AV351" i="1"/>
  <c r="DU351" i="1"/>
  <c r="GD351" i="1"/>
  <c r="AN351" i="1"/>
  <c r="FM351" i="1"/>
  <c r="AP351" i="1"/>
  <c r="EE351" i="1"/>
  <c r="X351" i="1"/>
  <c r="CO351" i="1"/>
  <c r="DB351" i="1"/>
  <c r="BP351" i="1"/>
  <c r="E351" i="1"/>
  <c r="CP351" i="1"/>
  <c r="CQ351" i="1"/>
  <c r="AK351" i="1"/>
  <c r="CU351" i="1"/>
  <c r="CL351" i="1"/>
  <c r="AJ351" i="1"/>
  <c r="BS351" i="1"/>
  <c r="BV351" i="1"/>
  <c r="FK351" i="1"/>
  <c r="ER351" i="1"/>
  <c r="GC351" i="1"/>
  <c r="BO351" i="1"/>
  <c r="ED351" i="1"/>
  <c r="FU351" i="1"/>
  <c r="AX351" i="1"/>
  <c r="FE351" i="1"/>
  <c r="CT351" i="1"/>
  <c r="DJ351" i="1"/>
  <c r="FN351" i="1"/>
  <c r="FO351" i="1"/>
  <c r="CI351" i="1"/>
  <c r="GE351" i="1"/>
  <c r="Z351" i="1"/>
  <c r="CH351" i="1"/>
  <c r="FC351" i="1"/>
  <c r="J351" i="1"/>
  <c r="BI351" i="1"/>
  <c r="AS351" i="1"/>
  <c r="DQ351" i="1"/>
  <c r="K351" i="1"/>
  <c r="AE351" i="1"/>
  <c r="DI351" i="1"/>
  <c r="BR351" i="1"/>
  <c r="DV351" i="1"/>
  <c r="AO351" i="1"/>
  <c r="CJ351" i="1"/>
  <c r="EW351" i="1"/>
  <c r="DA351" i="1"/>
  <c r="CS351" i="1"/>
  <c r="FF351" i="1"/>
  <c r="L351" i="1"/>
  <c r="CF351" i="1"/>
  <c r="EO351" i="1"/>
  <c r="DG351" i="1"/>
  <c r="BG351" i="1"/>
  <c r="DY351" i="1"/>
  <c r="AL351" i="1"/>
  <c r="EC351" i="1"/>
  <c r="BE351" i="1"/>
  <c r="FY351" i="1"/>
  <c r="DO351" i="1"/>
  <c r="AW351" i="1"/>
  <c r="FH351" i="1"/>
  <c r="GM351" i="1" s="1"/>
  <c r="EG351" i="1"/>
  <c r="DW351" i="1"/>
  <c r="CX351" i="1"/>
  <c r="EK351" i="1"/>
  <c r="FB351" i="1"/>
  <c r="BU351" i="1"/>
  <c r="AI351" i="1"/>
  <c r="DT351" i="1"/>
  <c r="GA351" i="1"/>
  <c r="AF351" i="1"/>
  <c r="GH351" i="1"/>
  <c r="P351" i="1"/>
  <c r="CR351" i="1"/>
  <c r="EV351" i="1"/>
  <c r="AH351" i="1"/>
  <c r="GI351" i="1"/>
  <c r="FP351" i="1"/>
  <c r="CC351" i="1"/>
  <c r="CM351" i="1"/>
  <c r="EQ351" i="1"/>
  <c r="BM351" i="1"/>
  <c r="AD351" i="1"/>
  <c r="FT351" i="1"/>
  <c r="FX351" i="1"/>
  <c r="S351" i="1"/>
  <c r="FL351" i="1"/>
  <c r="F351" i="1"/>
  <c r="DL351" i="1"/>
  <c r="CN351" i="1"/>
  <c r="CY351" i="1"/>
  <c r="BK351" i="1"/>
  <c r="M351" i="1"/>
  <c r="EJ351" i="1"/>
  <c r="CK351" i="1"/>
  <c r="BZ351" i="1"/>
  <c r="BQ351" i="1"/>
  <c r="Q351" i="1"/>
  <c r="AB351" i="1"/>
  <c r="AR351" i="1"/>
  <c r="GB351" i="1"/>
  <c r="FW351" i="1"/>
  <c r="DN351" i="1"/>
  <c r="DH351" i="1"/>
  <c r="EU351" i="1"/>
  <c r="DC351" i="1"/>
  <c r="CZ351" i="1"/>
  <c r="U351" i="1"/>
  <c r="G351" i="1"/>
  <c r="CV351" i="1"/>
  <c r="BW351" i="1"/>
  <c r="BX351" i="1"/>
  <c r="EN351" i="1"/>
  <c r="AY351" i="1"/>
  <c r="BB351" i="1"/>
  <c r="BT351" i="1"/>
  <c r="FS351" i="1"/>
  <c r="AC351" i="1"/>
  <c r="BD351" i="1"/>
  <c r="FG351" i="1"/>
  <c r="GL351" i="1" s="1"/>
  <c r="DZ351" i="1"/>
  <c r="FJ351" i="1"/>
  <c r="ES351" i="1"/>
  <c r="DR351" i="1"/>
  <c r="FD351" i="1"/>
  <c r="AG351" i="1"/>
  <c r="T351" i="1"/>
  <c r="FZ351" i="1"/>
  <c r="CE351" i="1"/>
  <c r="DS351" i="1"/>
  <c r="DE351" i="1"/>
  <c r="DF351" i="1"/>
  <c r="CB351" i="1"/>
  <c r="V351" i="1"/>
  <c r="EX351" i="1"/>
  <c r="H351" i="1"/>
  <c r="FR351" i="1"/>
  <c r="EH351" i="1"/>
  <c r="DM351" i="1"/>
  <c r="BH351" i="1"/>
  <c r="BN351" i="1"/>
  <c r="N351" i="1"/>
  <c r="AT351" i="1"/>
  <c r="BF351" i="1"/>
  <c r="M161" i="1"/>
  <c r="BY161" i="1"/>
  <c r="EK161" i="1"/>
  <c r="N161" i="1"/>
  <c r="BZ161" i="1"/>
  <c r="EL161" i="1"/>
  <c r="O161" i="1"/>
  <c r="CA161" i="1"/>
  <c r="EM161" i="1"/>
  <c r="I161" i="1"/>
  <c r="DH161" i="1"/>
  <c r="X161" i="1"/>
  <c r="DT161" i="1"/>
  <c r="AJ161" i="1"/>
  <c r="EI161" i="1"/>
  <c r="BM161" i="1"/>
  <c r="FL161" i="1"/>
  <c r="K8" i="5" s="1"/>
  <c r="FM161" i="1"/>
  <c r="R161" i="1"/>
  <c r="AR161" i="1"/>
  <c r="FD161" i="1"/>
  <c r="FX161" i="1"/>
  <c r="DB161" i="1"/>
  <c r="EZ161" i="1"/>
  <c r="U161" i="1"/>
  <c r="CG161" i="1"/>
  <c r="ES161" i="1"/>
  <c r="V161" i="1"/>
  <c r="CH161" i="1"/>
  <c r="ET161" i="1"/>
  <c r="W161" i="1"/>
  <c r="CI161" i="1"/>
  <c r="EU161" i="1"/>
  <c r="T161" i="1"/>
  <c r="DS161" i="1"/>
  <c r="AI161" i="1"/>
  <c r="EH161" i="1"/>
  <c r="AX161" i="1"/>
  <c r="EW161" i="1"/>
  <c r="BX161" i="1"/>
  <c r="FW161" i="1"/>
  <c r="Q161" i="1"/>
  <c r="AQ161" i="1"/>
  <c r="BT161" i="1"/>
  <c r="H161" i="1"/>
  <c r="AB161" i="1"/>
  <c r="AF161" i="1"/>
  <c r="CD161" i="1"/>
  <c r="AC161" i="1"/>
  <c r="CO161" i="1"/>
  <c r="FA161" i="1"/>
  <c r="AD161" i="1"/>
  <c r="CP161" i="1"/>
  <c r="FB161" i="1"/>
  <c r="AE161" i="1"/>
  <c r="CQ161" i="1"/>
  <c r="FC161" i="1"/>
  <c r="AH161" i="1"/>
  <c r="EG161" i="1"/>
  <c r="AW161" i="1"/>
  <c r="BL161" i="1"/>
  <c r="FH161" i="1"/>
  <c r="G8" i="5" s="1"/>
  <c r="P161" i="1"/>
  <c r="BP161" i="1"/>
  <c r="BF161" i="1"/>
  <c r="EB161" i="1"/>
  <c r="AK161" i="1"/>
  <c r="FI161" i="1"/>
  <c r="H8" i="5" s="1"/>
  <c r="CX161" i="1"/>
  <c r="AM161" i="1"/>
  <c r="CY161" i="1"/>
  <c r="AV161" i="1"/>
  <c r="BH161" i="1"/>
  <c r="BW161" i="1"/>
  <c r="CZ161" i="1"/>
  <c r="AO161" i="1"/>
  <c r="CR161" i="1"/>
  <c r="DD161" i="1"/>
  <c r="EA161" i="1"/>
  <c r="D161" i="1"/>
  <c r="CE161" i="1"/>
  <c r="AS161" i="1"/>
  <c r="DE161" i="1"/>
  <c r="FQ161" i="1"/>
  <c r="AT161" i="1"/>
  <c r="DF161" i="1"/>
  <c r="FR161" i="1"/>
  <c r="AU161" i="1"/>
  <c r="DG161" i="1"/>
  <c r="FS161" i="1"/>
  <c r="BG161" i="1"/>
  <c r="FF161" i="1"/>
  <c r="E8" i="5" s="1"/>
  <c r="BV161" i="1"/>
  <c r="FU161" i="1"/>
  <c r="CK161" i="1"/>
  <c r="L161" i="1"/>
  <c r="DK161" i="1"/>
  <c r="BN161" i="1"/>
  <c r="CN161" i="1"/>
  <c r="DQ161" i="1"/>
  <c r="EQ161" i="1"/>
  <c r="FE161" i="1"/>
  <c r="D8" i="5" s="1"/>
  <c r="GB161" i="1"/>
  <c r="EF161" i="1"/>
  <c r="BA161" i="1"/>
  <c r="DM161" i="1"/>
  <c r="FY161" i="1"/>
  <c r="BB161" i="1"/>
  <c r="DN161" i="1"/>
  <c r="FZ161" i="1"/>
  <c r="BC161" i="1"/>
  <c r="DO161" i="1"/>
  <c r="GA161" i="1"/>
  <c r="BU161" i="1"/>
  <c r="FT161" i="1"/>
  <c r="CJ161" i="1"/>
  <c r="GF161" i="1"/>
  <c r="CV161" i="1"/>
  <c r="Z161" i="1"/>
  <c r="DY161" i="1"/>
  <c r="CM161" i="1"/>
  <c r="DP161" i="1"/>
  <c r="EP161" i="1"/>
  <c r="AA161" i="1"/>
  <c r="A162" i="1"/>
  <c r="BI161" i="1"/>
  <c r="DU161" i="1"/>
  <c r="GG161" i="1"/>
  <c r="BJ161" i="1"/>
  <c r="DV161" i="1"/>
  <c r="GH161" i="1"/>
  <c r="BK161" i="1"/>
  <c r="DW161" i="1"/>
  <c r="GI161" i="1"/>
  <c r="CF161" i="1"/>
  <c r="GE161" i="1"/>
  <c r="CU161" i="1"/>
  <c r="K161" i="1"/>
  <c r="DJ161" i="1"/>
  <c r="AN161" i="1"/>
  <c r="EJ161" i="1"/>
  <c r="DL161" i="1"/>
  <c r="EO161" i="1"/>
  <c r="FO161" i="1"/>
  <c r="BE161" i="1"/>
  <c r="CB161" i="1"/>
  <c r="GD161" i="1"/>
  <c r="EY161" i="1"/>
  <c r="E161" i="1"/>
  <c r="BQ161" i="1"/>
  <c r="EC161" i="1"/>
  <c r="F161" i="1"/>
  <c r="BR161" i="1"/>
  <c r="ED161" i="1"/>
  <c r="G161" i="1"/>
  <c r="BS161" i="1"/>
  <c r="EE161" i="1"/>
  <c r="B161" i="1"/>
  <c r="CT161" i="1"/>
  <c r="J161" i="1"/>
  <c r="DI161" i="1"/>
  <c r="Y161" i="1"/>
  <c r="DX161" i="1"/>
  <c r="AY161" i="1"/>
  <c r="EX161" i="1"/>
  <c r="EN161" i="1"/>
  <c r="FN161" i="1"/>
  <c r="S161" i="1"/>
  <c r="DC161" i="1"/>
  <c r="DZ161" i="1"/>
  <c r="DA161" i="1"/>
  <c r="BD161" i="1"/>
  <c r="EV161" i="1"/>
  <c r="CL161" i="1"/>
  <c r="AP161" i="1"/>
  <c r="CS161" i="1"/>
  <c r="CC161" i="1"/>
  <c r="GC161" i="1"/>
  <c r="CW161" i="1"/>
  <c r="AL161" i="1"/>
  <c r="FJ161" i="1"/>
  <c r="I8" i="5" s="1"/>
  <c r="FK161" i="1"/>
  <c r="J8" i="5" s="1"/>
  <c r="ER161" i="1"/>
  <c r="FG161" i="1"/>
  <c r="F8" i="5" s="1"/>
  <c r="FV161" i="1"/>
  <c r="BO161" i="1"/>
  <c r="DR161" i="1"/>
  <c r="AG161" i="1"/>
  <c r="FP161" i="1"/>
  <c r="AZ161" i="1"/>
  <c r="C15" i="5" l="1"/>
  <c r="C10" i="11" s="1"/>
  <c r="B15" i="5"/>
  <c r="B10" i="11" s="1"/>
  <c r="E15" i="5"/>
  <c r="E10" i="11" s="1"/>
  <c r="A8" i="5"/>
  <c r="E16" i="5" s="1"/>
  <c r="E11" i="11" s="1"/>
  <c r="D15" i="5"/>
  <c r="D10" i="11" s="1"/>
  <c r="GK351" i="1"/>
  <c r="BD352" i="1"/>
  <c r="FG352" i="1"/>
  <c r="J352" i="1"/>
  <c r="FO352" i="1"/>
  <c r="DY352" i="1"/>
  <c r="EF352" i="1"/>
  <c r="FP352" i="1"/>
  <c r="FJ352" i="1"/>
  <c r="GN352" i="1" s="1"/>
  <c r="EV352" i="1"/>
  <c r="EX352" i="1"/>
  <c r="EE352" i="1"/>
  <c r="E352" i="1"/>
  <c r="EJ352" i="1"/>
  <c r="DW352" i="1"/>
  <c r="GF352" i="1"/>
  <c r="DN352" i="1"/>
  <c r="EQ352" i="1"/>
  <c r="BV352" i="1"/>
  <c r="AT352" i="1"/>
  <c r="AY352" i="1"/>
  <c r="AA352" i="1"/>
  <c r="DQ352" i="1"/>
  <c r="FF352" i="1"/>
  <c r="FQ352" i="1"/>
  <c r="AG352" i="1"/>
  <c r="BK352" i="1"/>
  <c r="DR352" i="1"/>
  <c r="DX352" i="1"/>
  <c r="GD352" i="1"/>
  <c r="GH352" i="1"/>
  <c r="EP352" i="1"/>
  <c r="FT352" i="1"/>
  <c r="FY352" i="1"/>
  <c r="CN352" i="1"/>
  <c r="BG352" i="1"/>
  <c r="DE352" i="1"/>
  <c r="EY352" i="1"/>
  <c r="BB352" i="1"/>
  <c r="CW352" i="1"/>
  <c r="DA352" i="1"/>
  <c r="G352" i="1"/>
  <c r="DJ352" i="1"/>
  <c r="BO352" i="1"/>
  <c r="GC352" i="1"/>
  <c r="DZ352" i="1"/>
  <c r="Y352" i="1"/>
  <c r="ED352" i="1"/>
  <c r="CB352" i="1"/>
  <c r="K352" i="1"/>
  <c r="DV352" i="1"/>
  <c r="DP352" i="1"/>
  <c r="BU352" i="1"/>
  <c r="DM352" i="1"/>
  <c r="BN352" i="1"/>
  <c r="FS352" i="1"/>
  <c r="AS352" i="1"/>
  <c r="AL352" i="1"/>
  <c r="CJ352" i="1"/>
  <c r="FV352" i="1"/>
  <c r="CC352" i="1"/>
  <c r="DC352" i="1"/>
  <c r="DI352" i="1"/>
  <c r="BR352" i="1"/>
  <c r="BE352" i="1"/>
  <c r="CU352" i="1"/>
  <c r="BJ352" i="1"/>
  <c r="CM352" i="1"/>
  <c r="GA352" i="1"/>
  <c r="BA352" i="1"/>
  <c r="DK352" i="1"/>
  <c r="DG352" i="1"/>
  <c r="CE352" i="1"/>
  <c r="AN352" i="1"/>
  <c r="S352" i="1"/>
  <c r="GG352" i="1"/>
  <c r="AU352" i="1"/>
  <c r="ER352" i="1"/>
  <c r="AP352" i="1"/>
  <c r="FN352" i="1"/>
  <c r="CT352" i="1"/>
  <c r="EC352" i="1"/>
  <c r="EO352" i="1"/>
  <c r="CF352" i="1"/>
  <c r="DU352" i="1"/>
  <c r="Z352" i="1"/>
  <c r="BC352" i="1"/>
  <c r="GB352" i="1"/>
  <c r="CK352" i="1"/>
  <c r="FR352" i="1"/>
  <c r="BS352" i="1"/>
  <c r="CS352" i="1"/>
  <c r="F352" i="1"/>
  <c r="GE352" i="1"/>
  <c r="DO352" i="1"/>
  <c r="L352" i="1"/>
  <c r="AZ352" i="1"/>
  <c r="FK352" i="1"/>
  <c r="CL352" i="1"/>
  <c r="EN352" i="1"/>
  <c r="BQ352" i="1"/>
  <c r="DL352" i="1"/>
  <c r="GI352" i="1"/>
  <c r="BI352" i="1"/>
  <c r="CV352" i="1"/>
  <c r="FZ352" i="1"/>
  <c r="FE352" i="1"/>
  <c r="FU352" i="1"/>
  <c r="DF352" i="1"/>
  <c r="AO352" i="1"/>
  <c r="FI352" i="1"/>
  <c r="GM352" i="1" s="1"/>
  <c r="AW352" i="1"/>
  <c r="CZ352" i="1"/>
  <c r="AK352" i="1"/>
  <c r="EG352" i="1"/>
  <c r="FA352" i="1"/>
  <c r="AQ352" i="1"/>
  <c r="DS352" i="1"/>
  <c r="ES352" i="1"/>
  <c r="R352" i="1"/>
  <c r="DH352" i="1"/>
  <c r="EK352" i="1"/>
  <c r="BW352" i="1"/>
  <c r="EB352" i="1"/>
  <c r="AH352" i="1"/>
  <c r="BH352" i="1"/>
  <c r="EA352" i="1"/>
  <c r="DD352" i="1"/>
  <c r="AM352" i="1"/>
  <c r="FH352" i="1"/>
  <c r="GL352" i="1" s="1"/>
  <c r="CR352" i="1"/>
  <c r="CX352" i="1"/>
  <c r="BL352" i="1"/>
  <c r="CP352" i="1"/>
  <c r="H352" i="1"/>
  <c r="EH352" i="1"/>
  <c r="CH352" i="1"/>
  <c r="FD352" i="1"/>
  <c r="DT352" i="1"/>
  <c r="CO352" i="1"/>
  <c r="Q352" i="1"/>
  <c r="T352" i="1"/>
  <c r="CG352" i="1"/>
  <c r="FM352" i="1"/>
  <c r="I352" i="1"/>
  <c r="BY352" i="1"/>
  <c r="BF352" i="1"/>
  <c r="FC352" i="1"/>
  <c r="AC352" i="1"/>
  <c r="FW352" i="1"/>
  <c r="EU352" i="1"/>
  <c r="U352" i="1"/>
  <c r="FL352" i="1"/>
  <c r="EM352" i="1"/>
  <c r="M352" i="1"/>
  <c r="AV352" i="1"/>
  <c r="BP352" i="1"/>
  <c r="CQ352" i="1"/>
  <c r="CD352" i="1"/>
  <c r="BX352" i="1"/>
  <c r="CI352" i="1"/>
  <c r="EZ352" i="1"/>
  <c r="BM352" i="1"/>
  <c r="CA352" i="1"/>
  <c r="CY352" i="1"/>
  <c r="P352" i="1"/>
  <c r="AE352" i="1"/>
  <c r="AF352" i="1"/>
  <c r="EW352" i="1"/>
  <c r="W352" i="1"/>
  <c r="DB352" i="1"/>
  <c r="EI352" i="1"/>
  <c r="O352" i="1"/>
  <c r="FB352" i="1"/>
  <c r="AB352" i="1"/>
  <c r="AX352" i="1"/>
  <c r="ET352" i="1"/>
  <c r="FX352" i="1"/>
  <c r="AJ352" i="1"/>
  <c r="EL352" i="1"/>
  <c r="BZ352" i="1"/>
  <c r="AD352" i="1"/>
  <c r="BT352" i="1"/>
  <c r="AI352" i="1"/>
  <c r="V352" i="1"/>
  <c r="AR352" i="1"/>
  <c r="X352" i="1"/>
  <c r="N352" i="1"/>
  <c r="R162" i="1"/>
  <c r="CD162" i="1"/>
  <c r="EP162" i="1"/>
  <c r="AA162" i="1"/>
  <c r="CM162" i="1"/>
  <c r="EY162" i="1"/>
  <c r="AJ162" i="1"/>
  <c r="CV162" i="1"/>
  <c r="FH162" i="1"/>
  <c r="G9" i="5" s="1"/>
  <c r="BL162" i="1"/>
  <c r="FK162" i="1"/>
  <c r="J9" i="5" s="1"/>
  <c r="CO162" i="1"/>
  <c r="E162" i="1"/>
  <c r="DA162" i="1"/>
  <c r="Q162" i="1"/>
  <c r="DP162" i="1"/>
  <c r="BE162" i="1"/>
  <c r="AG162" i="1"/>
  <c r="AK162" i="1"/>
  <c r="AL162" i="1"/>
  <c r="W162" i="1"/>
  <c r="AT162" i="1"/>
  <c r="DQ162" i="1"/>
  <c r="FR162" i="1"/>
  <c r="Z162" i="1"/>
  <c r="CL162" i="1"/>
  <c r="EX162" i="1"/>
  <c r="AI162" i="1"/>
  <c r="CU162" i="1"/>
  <c r="FG162" i="1"/>
  <c r="F9" i="5" s="1"/>
  <c r="AR162" i="1"/>
  <c r="DD162" i="1"/>
  <c r="FP162" i="1"/>
  <c r="BZ162" i="1"/>
  <c r="FY162" i="1"/>
  <c r="CZ162" i="1"/>
  <c r="P162" i="1"/>
  <c r="DO162" i="1"/>
  <c r="AE162" i="1"/>
  <c r="ED162" i="1"/>
  <c r="CG162" i="1"/>
  <c r="BI162" i="1"/>
  <c r="BJ162" i="1"/>
  <c r="BK162" i="1"/>
  <c r="BU162" i="1"/>
  <c r="CR162" i="1"/>
  <c r="V162" i="1"/>
  <c r="BT162" i="1"/>
  <c r="AH162" i="1"/>
  <c r="CT162" i="1"/>
  <c r="FF162" i="1"/>
  <c r="E9" i="5" s="1"/>
  <c r="AQ162" i="1"/>
  <c r="DC162" i="1"/>
  <c r="AZ162" i="1"/>
  <c r="FX162" i="1"/>
  <c r="DN162" i="1"/>
  <c r="AS162" i="1"/>
  <c r="CH162" i="1"/>
  <c r="ES162" i="1"/>
  <c r="DG162" i="1"/>
  <c r="BG162" i="1"/>
  <c r="EB162" i="1"/>
  <c r="EM162" i="1"/>
  <c r="BR162" i="1"/>
  <c r="EG162" i="1"/>
  <c r="EU162" i="1"/>
  <c r="BF162" i="1"/>
  <c r="DR162" i="1"/>
  <c r="GD162" i="1"/>
  <c r="BO162" i="1"/>
  <c r="EA162" i="1"/>
  <c r="L162" i="1"/>
  <c r="BX162" i="1"/>
  <c r="EJ162" i="1"/>
  <c r="Y162" i="1"/>
  <c r="DX162" i="1"/>
  <c r="BB162" i="1"/>
  <c r="FA162" i="1"/>
  <c r="BQ162" i="1"/>
  <c r="FM162" i="1"/>
  <c r="CC162" i="1"/>
  <c r="GB162" i="1"/>
  <c r="GC162" i="1"/>
  <c r="FE162" i="1"/>
  <c r="D9" i="5" s="1"/>
  <c r="FI162" i="1"/>
  <c r="H9" i="5" s="1"/>
  <c r="FJ162" i="1"/>
  <c r="I9" i="5" s="1"/>
  <c r="BY162" i="1"/>
  <c r="ET162" i="1"/>
  <c r="AW162" i="1"/>
  <c r="EH162" i="1"/>
  <c r="AB162" i="1"/>
  <c r="BA162" i="1"/>
  <c r="CA162" i="1"/>
  <c r="CP162" i="1"/>
  <c r="DE162" i="1"/>
  <c r="H162" i="1"/>
  <c r="M162" i="1"/>
  <c r="FU162" i="1"/>
  <c r="BS162" i="1"/>
  <c r="DL162" i="1"/>
  <c r="O162" i="1"/>
  <c r="AD162" i="1"/>
  <c r="EO162" i="1"/>
  <c r="CI162" i="1"/>
  <c r="DV162" i="1"/>
  <c r="FS162" i="1"/>
  <c r="DB162" i="1"/>
  <c r="FN162" i="1"/>
  <c r="DK162" i="1"/>
  <c r="BH162" i="1"/>
  <c r="GF162" i="1"/>
  <c r="AC162" i="1"/>
  <c r="AO162" i="1"/>
  <c r="BD162" i="1"/>
  <c r="EE162" i="1"/>
  <c r="DI162" i="1"/>
  <c r="FT162" i="1"/>
  <c r="CW162" i="1"/>
  <c r="FV162" i="1"/>
  <c r="GE162" i="1"/>
  <c r="N162" i="1"/>
  <c r="BC162" i="1"/>
  <c r="FD162" i="1"/>
  <c r="CS162" i="1"/>
  <c r="A163" i="1"/>
  <c r="BN162" i="1"/>
  <c r="DZ162" i="1"/>
  <c r="K162" i="1"/>
  <c r="BW162" i="1"/>
  <c r="EI162" i="1"/>
  <c r="T162" i="1"/>
  <c r="CF162" i="1"/>
  <c r="ER162" i="1"/>
  <c r="AM162" i="1"/>
  <c r="EL162" i="1"/>
  <c r="BM162" i="1"/>
  <c r="FL162" i="1"/>
  <c r="K9" i="5" s="1"/>
  <c r="CB162" i="1"/>
  <c r="GA162" i="1"/>
  <c r="CQ162" i="1"/>
  <c r="G162" i="1"/>
  <c r="D162" i="1"/>
  <c r="A9" i="5" s="1"/>
  <c r="GG162" i="1"/>
  <c r="GH162" i="1"/>
  <c r="GI162" i="1"/>
  <c r="DW162" i="1"/>
  <c r="CX162" i="1"/>
  <c r="EV162" i="1"/>
  <c r="J162" i="1"/>
  <c r="BV162" i="1"/>
  <c r="S162" i="1"/>
  <c r="CE162" i="1"/>
  <c r="EQ162" i="1"/>
  <c r="CN162" i="1"/>
  <c r="EZ162" i="1"/>
  <c r="EW162" i="1"/>
  <c r="FZ162" i="1"/>
  <c r="F162" i="1"/>
  <c r="AF162" i="1"/>
  <c r="I162" i="1"/>
  <c r="B162" i="1"/>
  <c r="U162" i="1"/>
  <c r="FO162" i="1"/>
  <c r="CK162" i="1"/>
  <c r="EC162" i="1"/>
  <c r="DF162" i="1"/>
  <c r="CJ162" i="1"/>
  <c r="DU162" i="1"/>
  <c r="AP162" i="1"/>
  <c r="AY162" i="1"/>
  <c r="FW162" i="1"/>
  <c r="DT162" i="1"/>
  <c r="CY162" i="1"/>
  <c r="DY162" i="1"/>
  <c r="EN162" i="1"/>
  <c r="FC162" i="1"/>
  <c r="DH162" i="1"/>
  <c r="AU162" i="1"/>
  <c r="AV162" i="1"/>
  <c r="DJ162" i="1"/>
  <c r="DS162" i="1"/>
  <c r="DM162" i="1"/>
  <c r="FB162" i="1"/>
  <c r="EF162" i="1"/>
  <c r="X162" i="1"/>
  <c r="AX162" i="1"/>
  <c r="BP162" i="1"/>
  <c r="AN162" i="1"/>
  <c r="FQ162" i="1"/>
  <c r="EK162" i="1"/>
  <c r="B16" i="5" l="1"/>
  <c r="E17" i="5"/>
  <c r="E12" i="11" s="1"/>
  <c r="C16" i="5"/>
  <c r="C11" i="11" s="1"/>
  <c r="F15" i="5"/>
  <c r="D17" i="5"/>
  <c r="D12" i="11" s="1"/>
  <c r="B17" i="5"/>
  <c r="C17" i="5"/>
  <c r="C12" i="11" s="1"/>
  <c r="D16" i="5"/>
  <c r="D11" i="11" s="1"/>
  <c r="GK352" i="1"/>
  <c r="AN353" i="1"/>
  <c r="DT353" i="1"/>
  <c r="FO353" i="1"/>
  <c r="FB353" i="1"/>
  <c r="EN353" i="1"/>
  <c r="CJ353" i="1"/>
  <c r="AF353" i="1"/>
  <c r="EK353" i="1"/>
  <c r="DM353" i="1"/>
  <c r="DY353" i="1"/>
  <c r="DF353" i="1"/>
  <c r="F353" i="1"/>
  <c r="BV353" i="1"/>
  <c r="FQ353" i="1"/>
  <c r="DS353" i="1"/>
  <c r="CY353" i="1"/>
  <c r="EC353" i="1"/>
  <c r="FZ353" i="1"/>
  <c r="DJ353" i="1"/>
  <c r="CK353" i="1"/>
  <c r="AV353" i="1"/>
  <c r="FW353" i="1"/>
  <c r="AX353" i="1"/>
  <c r="AU353" i="1"/>
  <c r="AY353" i="1"/>
  <c r="U353" i="1"/>
  <c r="CN353" i="1"/>
  <c r="DW353" i="1"/>
  <c r="EW353" i="1"/>
  <c r="BP353" i="1"/>
  <c r="CX353" i="1"/>
  <c r="X353" i="1"/>
  <c r="DH353" i="1"/>
  <c r="AP353" i="1"/>
  <c r="EQ353" i="1"/>
  <c r="GI353" i="1"/>
  <c r="EV353" i="1"/>
  <c r="EZ353" i="1"/>
  <c r="EF353" i="1"/>
  <c r="FC353" i="1"/>
  <c r="DU353" i="1"/>
  <c r="I353" i="1"/>
  <c r="CE353" i="1"/>
  <c r="S353" i="1"/>
  <c r="FL353" i="1"/>
  <c r="BW353" i="1"/>
  <c r="GH353" i="1"/>
  <c r="GG353" i="1"/>
  <c r="EL353" i="1"/>
  <c r="DZ353" i="1"/>
  <c r="CQ353" i="1"/>
  <c r="CB353" i="1"/>
  <c r="EI353" i="1"/>
  <c r="FV353" i="1"/>
  <c r="GF353" i="1"/>
  <c r="EO353" i="1"/>
  <c r="DE353" i="1"/>
  <c r="BY353" i="1"/>
  <c r="BQ353" i="1"/>
  <c r="EA353" i="1"/>
  <c r="EM353" i="1"/>
  <c r="FX353" i="1"/>
  <c r="V353" i="1"/>
  <c r="AE353" i="1"/>
  <c r="AR353" i="1"/>
  <c r="DQ353" i="1"/>
  <c r="Q353" i="1"/>
  <c r="AJ353" i="1"/>
  <c r="AM353" i="1"/>
  <c r="BN353" i="1"/>
  <c r="CW353" i="1"/>
  <c r="BH353" i="1"/>
  <c r="AD353" i="1"/>
  <c r="CP353" i="1"/>
  <c r="FJ353" i="1"/>
  <c r="GM353" i="1" s="1"/>
  <c r="FA353" i="1"/>
  <c r="BO353" i="1"/>
  <c r="EB353" i="1"/>
  <c r="AZ353" i="1"/>
  <c r="CR353" i="1"/>
  <c r="DO353" i="1"/>
  <c r="FG353" i="1"/>
  <c r="AT353" i="1"/>
  <c r="DA353" i="1"/>
  <c r="EY353" i="1"/>
  <c r="J353" i="1"/>
  <c r="G353" i="1"/>
  <c r="ER353" i="1"/>
  <c r="FT353" i="1"/>
  <c r="DK353" i="1"/>
  <c r="O353" i="1"/>
  <c r="CA353" i="1"/>
  <c r="FI353" i="1"/>
  <c r="GL353" i="1" s="1"/>
  <c r="BB353" i="1"/>
  <c r="GD353" i="1"/>
  <c r="BG353" i="1"/>
  <c r="DC353" i="1"/>
  <c r="BU353" i="1"/>
  <c r="P353" i="1"/>
  <c r="CU353" i="1"/>
  <c r="W353" i="1"/>
  <c r="E353" i="1"/>
  <c r="CM353" i="1"/>
  <c r="CF353" i="1"/>
  <c r="CS353" i="1"/>
  <c r="DI353" i="1"/>
  <c r="FN353" i="1"/>
  <c r="DL353" i="1"/>
  <c r="BA353" i="1"/>
  <c r="FE353" i="1"/>
  <c r="DX353" i="1"/>
  <c r="DR353" i="1"/>
  <c r="DG353" i="1"/>
  <c r="AQ353" i="1"/>
  <c r="BK353" i="1"/>
  <c r="CZ353" i="1"/>
  <c r="AI353" i="1"/>
  <c r="AL353" i="1"/>
  <c r="CO353" i="1"/>
  <c r="AA353" i="1"/>
  <c r="GA353" i="1"/>
  <c r="T353" i="1"/>
  <c r="FD353" i="1"/>
  <c r="EE353" i="1"/>
  <c r="DB353" i="1"/>
  <c r="BS353" i="1"/>
  <c r="AB353" i="1"/>
  <c r="GC353" i="1"/>
  <c r="Y353" i="1"/>
  <c r="BF353" i="1"/>
  <c r="ES353" i="1"/>
  <c r="FF353" i="1"/>
  <c r="BJ353" i="1"/>
  <c r="FY353" i="1"/>
  <c r="EX353" i="1"/>
  <c r="AK353" i="1"/>
  <c r="FK353" i="1"/>
  <c r="GN353" i="1" s="1"/>
  <c r="EP353" i="1"/>
  <c r="BC353" i="1"/>
  <c r="BD353" i="1"/>
  <c r="FS353" i="1"/>
  <c r="FU353" i="1"/>
  <c r="EH353" i="1"/>
  <c r="GB353" i="1"/>
  <c r="EJ353" i="1"/>
  <c r="EU353" i="1"/>
  <c r="CH353" i="1"/>
  <c r="CT353" i="1"/>
  <c r="BI353" i="1"/>
  <c r="BZ353" i="1"/>
  <c r="CL353" i="1"/>
  <c r="AG353" i="1"/>
  <c r="BL353" i="1"/>
  <c r="CD353" i="1"/>
  <c r="N353" i="1"/>
  <c r="AO353" i="1"/>
  <c r="DV353" i="1"/>
  <c r="M353" i="1"/>
  <c r="AW353" i="1"/>
  <c r="CC353" i="1"/>
  <c r="BX353" i="1"/>
  <c r="EG353" i="1"/>
  <c r="AS353" i="1"/>
  <c r="AH353" i="1"/>
  <c r="CG353" i="1"/>
  <c r="FP353" i="1"/>
  <c r="Z353" i="1"/>
  <c r="BE353" i="1"/>
  <c r="FH353" i="1"/>
  <c r="R353" i="1"/>
  <c r="BM353" i="1"/>
  <c r="K353" i="1"/>
  <c r="GE353" i="1"/>
  <c r="AC353" i="1"/>
  <c r="CI353" i="1"/>
  <c r="H353" i="1"/>
  <c r="ET353" i="1"/>
  <c r="FM353" i="1"/>
  <c r="L353" i="1"/>
  <c r="BR353" i="1"/>
  <c r="DN353" i="1"/>
  <c r="BT353" i="1"/>
  <c r="ED353" i="1"/>
  <c r="DD353" i="1"/>
  <c r="FR353" i="1"/>
  <c r="DP353" i="1"/>
  <c r="CV353" i="1"/>
  <c r="O163" i="1"/>
  <c r="CA163" i="1"/>
  <c r="EM163" i="1"/>
  <c r="P163" i="1"/>
  <c r="CB163" i="1"/>
  <c r="EN163" i="1"/>
  <c r="Y163" i="1"/>
  <c r="CK163" i="1"/>
  <c r="EW163" i="1"/>
  <c r="AR163" i="1"/>
  <c r="EQ163" i="1"/>
  <c r="BG163" i="1"/>
  <c r="FF163" i="1"/>
  <c r="E10" i="5" s="1"/>
  <c r="BV163" i="1"/>
  <c r="FR163" i="1"/>
  <c r="GG163" i="1"/>
  <c r="AA163" i="1"/>
  <c r="BB163" i="1"/>
  <c r="M163" i="1"/>
  <c r="CM163" i="1"/>
  <c r="CI163" i="1"/>
  <c r="X163" i="1"/>
  <c r="EV163" i="1"/>
  <c r="CS163" i="1"/>
  <c r="BF163" i="1"/>
  <c r="BR163" i="1"/>
  <c r="CG163" i="1"/>
  <c r="CV163" i="1"/>
  <c r="AZ163" i="1"/>
  <c r="CD163" i="1"/>
  <c r="BN163" i="1"/>
  <c r="B163" i="1"/>
  <c r="DG163" i="1"/>
  <c r="AV163" i="1"/>
  <c r="FT163" i="1"/>
  <c r="DQ163" i="1"/>
  <c r="CP163" i="1"/>
  <c r="DE163" i="1"/>
  <c r="DT163" i="1"/>
  <c r="CW163" i="1"/>
  <c r="EA163" i="1"/>
  <c r="L163" i="1"/>
  <c r="R163" i="1"/>
  <c r="BC163" i="1"/>
  <c r="GA163" i="1"/>
  <c r="GB163" i="1"/>
  <c r="BM163" i="1"/>
  <c r="DY163" i="1"/>
  <c r="DD163" i="1"/>
  <c r="DS163" i="1"/>
  <c r="EH163" i="1"/>
  <c r="ET163" i="1"/>
  <c r="EY163" i="1"/>
  <c r="FZ163" i="1"/>
  <c r="FO163" i="1"/>
  <c r="AE163" i="1"/>
  <c r="CQ163" i="1"/>
  <c r="FC163" i="1"/>
  <c r="AF163" i="1"/>
  <c r="CR163" i="1"/>
  <c r="FD163" i="1"/>
  <c r="AO163" i="1"/>
  <c r="DA163" i="1"/>
  <c r="FM163" i="1"/>
  <c r="BQ163" i="1"/>
  <c r="FP163" i="1"/>
  <c r="CF163" i="1"/>
  <c r="GE163" i="1"/>
  <c r="CU163" i="1"/>
  <c r="K163" i="1"/>
  <c r="DJ163" i="1"/>
  <c r="AY163" i="1"/>
  <c r="BY163" i="1"/>
  <c r="BZ163" i="1"/>
  <c r="DC163" i="1"/>
  <c r="CO163" i="1"/>
  <c r="DL163" i="1"/>
  <c r="BO163" i="1"/>
  <c r="N163" i="1"/>
  <c r="AM163" i="1"/>
  <c r="CY163" i="1"/>
  <c r="FK163" i="1"/>
  <c r="J10" i="5" s="1"/>
  <c r="AN163" i="1"/>
  <c r="CZ163" i="1"/>
  <c r="FL163" i="1"/>
  <c r="K10" i="5" s="1"/>
  <c r="AW163" i="1"/>
  <c r="DI163" i="1"/>
  <c r="FU163" i="1"/>
  <c r="CE163" i="1"/>
  <c r="GD163" i="1"/>
  <c r="CT163" i="1"/>
  <c r="J163" i="1"/>
  <c r="DF163" i="1"/>
  <c r="V163" i="1"/>
  <c r="DU163" i="1"/>
  <c r="BX163" i="1"/>
  <c r="CX163" i="1"/>
  <c r="DB163" i="1"/>
  <c r="EB163" i="1"/>
  <c r="EP163" i="1"/>
  <c r="FJ163" i="1"/>
  <c r="I10" i="5" s="1"/>
  <c r="FN163" i="1"/>
  <c r="DM163" i="1"/>
  <c r="A164" i="1"/>
  <c r="BK163" i="1"/>
  <c r="DW163" i="1"/>
  <c r="GI163" i="1"/>
  <c r="BL163" i="1"/>
  <c r="DX163" i="1"/>
  <c r="I163" i="1"/>
  <c r="BU163" i="1"/>
  <c r="EG163" i="1"/>
  <c r="S163" i="1"/>
  <c r="DR163" i="1"/>
  <c r="AH163" i="1"/>
  <c r="ED163" i="1"/>
  <c r="AT163" i="1"/>
  <c r="ES163" i="1"/>
  <c r="BI163" i="1"/>
  <c r="FH163" i="1"/>
  <c r="G10" i="5" s="1"/>
  <c r="EX163" i="1"/>
  <c r="FX163" i="1"/>
  <c r="FY163" i="1"/>
  <c r="AP163" i="1"/>
  <c r="DK163" i="1"/>
  <c r="AK163" i="1"/>
  <c r="CL163" i="1"/>
  <c r="G163" i="1"/>
  <c r="BS163" i="1"/>
  <c r="EE163" i="1"/>
  <c r="H163" i="1"/>
  <c r="BT163" i="1"/>
  <c r="EF163" i="1"/>
  <c r="Q163" i="1"/>
  <c r="CC163" i="1"/>
  <c r="EO163" i="1"/>
  <c r="AD163" i="1"/>
  <c r="EC163" i="1"/>
  <c r="AS163" i="1"/>
  <c r="ER163" i="1"/>
  <c r="BH163" i="1"/>
  <c r="FG163" i="1"/>
  <c r="F10" i="5" s="1"/>
  <c r="BW163" i="1"/>
  <c r="FV163" i="1"/>
  <c r="FW163" i="1"/>
  <c r="D163" i="1"/>
  <c r="A10" i="5" s="1"/>
  <c r="AC163" i="1"/>
  <c r="CN163" i="1"/>
  <c r="FI163" i="1"/>
  <c r="H10" i="5" s="1"/>
  <c r="EJ163" i="1"/>
  <c r="GH163" i="1"/>
  <c r="CH163" i="1"/>
  <c r="AB163" i="1"/>
  <c r="EL163" i="1"/>
  <c r="AL163" i="1"/>
  <c r="W163" i="1"/>
  <c r="EU163" i="1"/>
  <c r="CJ163" i="1"/>
  <c r="AG163" i="1"/>
  <c r="FE163" i="1"/>
  <c r="D10" i="5" s="1"/>
  <c r="FB163" i="1"/>
  <c r="FQ163" i="1"/>
  <c r="GF163" i="1"/>
  <c r="Z163" i="1"/>
  <c r="BA163" i="1"/>
  <c r="AQ163" i="1"/>
  <c r="EK163" i="1"/>
  <c r="AU163" i="1"/>
  <c r="FS163" i="1"/>
  <c r="DH163" i="1"/>
  <c r="BE163" i="1"/>
  <c r="GC163" i="1"/>
  <c r="F163" i="1"/>
  <c r="U163" i="1"/>
  <c r="AJ163" i="1"/>
  <c r="EI163" i="1"/>
  <c r="DZ163" i="1"/>
  <c r="FA163" i="1"/>
  <c r="BP163" i="1"/>
  <c r="DO163" i="1"/>
  <c r="BD163" i="1"/>
  <c r="DP163" i="1"/>
  <c r="E163" i="1"/>
  <c r="T163" i="1"/>
  <c r="AI163" i="1"/>
  <c r="AX163" i="1"/>
  <c r="DV163" i="1"/>
  <c r="EZ163" i="1"/>
  <c r="BJ163" i="1"/>
  <c r="DN163" i="1"/>
  <c r="E18" i="5" l="1"/>
  <c r="E13" i="11" s="1"/>
  <c r="C18" i="5"/>
  <c r="C13" i="11" s="1"/>
  <c r="B11" i="11"/>
  <c r="F16" i="5"/>
  <c r="F11" i="11" s="1"/>
  <c r="D18" i="5"/>
  <c r="D13" i="11" s="1"/>
  <c r="B12" i="11"/>
  <c r="F17" i="5"/>
  <c r="F12" i="11" s="1"/>
  <c r="B18" i="5"/>
  <c r="F10" i="11"/>
  <c r="GK353" i="1"/>
  <c r="GC354" i="1"/>
  <c r="BJ354" i="1"/>
  <c r="BD354" i="1"/>
  <c r="F354" i="1"/>
  <c r="BA354" i="1"/>
  <c r="EU354" i="1"/>
  <c r="FI354" i="1"/>
  <c r="EZ354" i="1"/>
  <c r="BP354" i="1"/>
  <c r="BE354" i="1"/>
  <c r="GF354" i="1"/>
  <c r="AL354" i="1"/>
  <c r="W354" i="1"/>
  <c r="DV354" i="1"/>
  <c r="FA354" i="1"/>
  <c r="AI354" i="1"/>
  <c r="FS354" i="1"/>
  <c r="FB354" i="1"/>
  <c r="AB354" i="1"/>
  <c r="AX354" i="1"/>
  <c r="FQ354" i="1"/>
  <c r="DZ354" i="1"/>
  <c r="T354" i="1"/>
  <c r="EI354" i="1"/>
  <c r="DO354" i="1"/>
  <c r="DH354" i="1"/>
  <c r="EL354" i="1"/>
  <c r="E354" i="1"/>
  <c r="AJ354" i="1"/>
  <c r="EK354" i="1"/>
  <c r="AG354" i="1"/>
  <c r="Z354" i="1"/>
  <c r="DN354" i="1"/>
  <c r="DP354" i="1"/>
  <c r="U354" i="1"/>
  <c r="AQ354" i="1"/>
  <c r="CJ354" i="1"/>
  <c r="EJ354" i="1"/>
  <c r="AU354" i="1"/>
  <c r="FE354" i="1"/>
  <c r="GH354" i="1"/>
  <c r="BH354" i="1"/>
  <c r="EF354" i="1"/>
  <c r="EC354" i="1"/>
  <c r="EE354" i="1"/>
  <c r="FX354" i="1"/>
  <c r="DR354" i="1"/>
  <c r="DW354" i="1"/>
  <c r="DB354" i="1"/>
  <c r="GD354" i="1"/>
  <c r="FK354" i="1"/>
  <c r="GM354" i="1" s="1"/>
  <c r="BZ354" i="1"/>
  <c r="FP354" i="1"/>
  <c r="FC354" i="1"/>
  <c r="DS354" i="1"/>
  <c r="L354" i="1"/>
  <c r="AV354" i="1"/>
  <c r="BR354" i="1"/>
  <c r="BB354" i="1"/>
  <c r="AR354" i="1"/>
  <c r="CA354" i="1"/>
  <c r="FW354" i="1"/>
  <c r="AD354" i="1"/>
  <c r="BS354" i="1"/>
  <c r="EX354" i="1"/>
  <c r="S354" i="1"/>
  <c r="BK354" i="1"/>
  <c r="CX354" i="1"/>
  <c r="CE354" i="1"/>
  <c r="CY354" i="1"/>
  <c r="BY354" i="1"/>
  <c r="BQ354" i="1"/>
  <c r="CQ354" i="1"/>
  <c r="DD354" i="1"/>
  <c r="EA354" i="1"/>
  <c r="DG354" i="1"/>
  <c r="BF354" i="1"/>
  <c r="AA354" i="1"/>
  <c r="EW354" i="1"/>
  <c r="O354" i="1"/>
  <c r="CH354" i="1"/>
  <c r="FV354" i="1"/>
  <c r="EO354" i="1"/>
  <c r="G354" i="1"/>
  <c r="FH354" i="1"/>
  <c r="EG354" i="1"/>
  <c r="BX354" i="1"/>
  <c r="FU354" i="1"/>
  <c r="AM354" i="1"/>
  <c r="AY354" i="1"/>
  <c r="FM354" i="1"/>
  <c r="AE354" i="1"/>
  <c r="DY354" i="1"/>
  <c r="CW354" i="1"/>
  <c r="CS354" i="1"/>
  <c r="GG354" i="1"/>
  <c r="CK354" i="1"/>
  <c r="BW354" i="1"/>
  <c r="CC354" i="1"/>
  <c r="CL354" i="1"/>
  <c r="BI354" i="1"/>
  <c r="BU354" i="1"/>
  <c r="DM354" i="1"/>
  <c r="DU354" i="1"/>
  <c r="DI354" i="1"/>
  <c r="N354" i="1"/>
  <c r="DJ354" i="1"/>
  <c r="DA354" i="1"/>
  <c r="FO354" i="1"/>
  <c r="BM354" i="1"/>
  <c r="DT354" i="1"/>
  <c r="BN354" i="1"/>
  <c r="EV354" i="1"/>
  <c r="FR354" i="1"/>
  <c r="Y354" i="1"/>
  <c r="FG354" i="1"/>
  <c r="Q354" i="1"/>
  <c r="AK354" i="1"/>
  <c r="ES354" i="1"/>
  <c r="I354" i="1"/>
  <c r="FN354" i="1"/>
  <c r="V354" i="1"/>
  <c r="AW354" i="1"/>
  <c r="BO354" i="1"/>
  <c r="K354" i="1"/>
  <c r="AO354" i="1"/>
  <c r="FZ354" i="1"/>
  <c r="GB354" i="1"/>
  <c r="DE354" i="1"/>
  <c r="CD354" i="1"/>
  <c r="X354" i="1"/>
  <c r="BV354" i="1"/>
  <c r="EN354" i="1"/>
  <c r="DK354" i="1"/>
  <c r="AT354" i="1"/>
  <c r="DX354" i="1"/>
  <c r="FJ354" i="1"/>
  <c r="GL354" i="1" s="1"/>
  <c r="DF354" i="1"/>
  <c r="FL354" i="1"/>
  <c r="GN354" i="1" s="1"/>
  <c r="DL354" i="1"/>
  <c r="CU354" i="1"/>
  <c r="FD354" i="1"/>
  <c r="EY354" i="1"/>
  <c r="GA354" i="1"/>
  <c r="CP354" i="1"/>
  <c r="AZ354" i="1"/>
  <c r="CI354" i="1"/>
  <c r="FF354" i="1"/>
  <c r="CB354" i="1"/>
  <c r="CN354" i="1"/>
  <c r="ER354" i="1"/>
  <c r="BT354" i="1"/>
  <c r="AP354" i="1"/>
  <c r="ED354" i="1"/>
  <c r="BL354" i="1"/>
  <c r="EP354" i="1"/>
  <c r="J354" i="1"/>
  <c r="CZ354" i="1"/>
  <c r="CO354" i="1"/>
  <c r="GE354" i="1"/>
  <c r="CR354" i="1"/>
  <c r="ET354" i="1"/>
  <c r="BC354" i="1"/>
  <c r="DQ354" i="1"/>
  <c r="CV354" i="1"/>
  <c r="CM354" i="1"/>
  <c r="BG354" i="1"/>
  <c r="P354" i="1"/>
  <c r="AC354" i="1"/>
  <c r="AS354" i="1"/>
  <c r="H354" i="1"/>
  <c r="FY354" i="1"/>
  <c r="AH354" i="1"/>
  <c r="GI354" i="1"/>
  <c r="EB354" i="1"/>
  <c r="CT354" i="1"/>
  <c r="AN354" i="1"/>
  <c r="DC354" i="1"/>
  <c r="CF354" i="1"/>
  <c r="AF354" i="1"/>
  <c r="EH354" i="1"/>
  <c r="R354" i="1"/>
  <c r="FT354" i="1"/>
  <c r="CG354" i="1"/>
  <c r="M354" i="1"/>
  <c r="EQ354" i="1"/>
  <c r="EM354" i="1"/>
  <c r="AB164" i="1"/>
  <c r="CN164" i="1"/>
  <c r="EZ164" i="1"/>
  <c r="AC164" i="1"/>
  <c r="CO164" i="1"/>
  <c r="FA164" i="1"/>
  <c r="AD164" i="1"/>
  <c r="CP164" i="1"/>
  <c r="AI164" i="1"/>
  <c r="EH164" i="1"/>
  <c r="AX164" i="1"/>
  <c r="EW164" i="1"/>
  <c r="FW164" i="1"/>
  <c r="DA164" i="1"/>
  <c r="BS164" i="1"/>
  <c r="CS164" i="1"/>
  <c r="BG164" i="1"/>
  <c r="CD164" i="1"/>
  <c r="B164" i="1"/>
  <c r="CV164" i="1"/>
  <c r="AK164" i="1"/>
  <c r="FI164" i="1"/>
  <c r="D27" i="5" s="1"/>
  <c r="CX164" i="1"/>
  <c r="AW164" i="1"/>
  <c r="EV164" i="1"/>
  <c r="FK164" i="1"/>
  <c r="F27" i="5" s="1"/>
  <c r="E47" i="5" s="1"/>
  <c r="P164" i="1"/>
  <c r="BO164" i="1"/>
  <c r="DR164" i="1"/>
  <c r="DH164" i="1"/>
  <c r="CE164" i="1"/>
  <c r="AR164" i="1"/>
  <c r="FP164" i="1"/>
  <c r="K27" i="5" s="1"/>
  <c r="DE164" i="1"/>
  <c r="AT164" i="1"/>
  <c r="FR164" i="1"/>
  <c r="M27" i="5" s="1"/>
  <c r="FG164" i="1"/>
  <c r="AA164" i="1"/>
  <c r="CQ164" i="1"/>
  <c r="FF164" i="1"/>
  <c r="EF164" i="1"/>
  <c r="FB164" i="1"/>
  <c r="CA164" i="1"/>
  <c r="AP164" i="1"/>
  <c r="DS164" i="1"/>
  <c r="FD164" i="1"/>
  <c r="AJ164" i="1"/>
  <c r="FH164" i="1"/>
  <c r="CW164" i="1"/>
  <c r="AL164" i="1"/>
  <c r="FJ164" i="1"/>
  <c r="E27" i="5" s="1"/>
  <c r="BL164" i="1"/>
  <c r="CL164" i="1"/>
  <c r="DO164" i="1"/>
  <c r="CR164" i="1"/>
  <c r="EU164" i="1"/>
  <c r="EE164" i="1"/>
  <c r="AG164" i="1"/>
  <c r="DD164" i="1"/>
  <c r="AS164" i="1"/>
  <c r="FQ164" i="1"/>
  <c r="L27" i="5" s="1"/>
  <c r="DF164" i="1"/>
  <c r="BK164" i="1"/>
  <c r="BW164" i="1"/>
  <c r="DZ164" i="1"/>
  <c r="DQ164" i="1"/>
  <c r="GC164" i="1"/>
  <c r="AZ164" i="1"/>
  <c r="DL164" i="1"/>
  <c r="FX164" i="1"/>
  <c r="BA164" i="1"/>
  <c r="DM164" i="1"/>
  <c r="FY164" i="1"/>
  <c r="BB164" i="1"/>
  <c r="DN164" i="1"/>
  <c r="FZ164" i="1"/>
  <c r="BV164" i="1"/>
  <c r="FU164" i="1"/>
  <c r="CK164" i="1"/>
  <c r="O164" i="1"/>
  <c r="DK164" i="1"/>
  <c r="AO164" i="1"/>
  <c r="EN164" i="1"/>
  <c r="DP164" i="1"/>
  <c r="EP164" i="1"/>
  <c r="FS164" i="1"/>
  <c r="N27" i="5" s="1"/>
  <c r="H164" i="1"/>
  <c r="AE164" i="1"/>
  <c r="AH164" i="1"/>
  <c r="CI164" i="1"/>
  <c r="BH164" i="1"/>
  <c r="DT164" i="1"/>
  <c r="GF164" i="1"/>
  <c r="BI164" i="1"/>
  <c r="DU164" i="1"/>
  <c r="GG164" i="1"/>
  <c r="BJ164" i="1"/>
  <c r="DV164" i="1"/>
  <c r="GH164" i="1"/>
  <c r="CJ164" i="1"/>
  <c r="GI164" i="1"/>
  <c r="CY164" i="1"/>
  <c r="DY164" i="1"/>
  <c r="BC164" i="1"/>
  <c r="EY164" i="1"/>
  <c r="FO164" i="1"/>
  <c r="J27" i="5" s="1"/>
  <c r="BF164" i="1"/>
  <c r="EG164" i="1"/>
  <c r="FV164" i="1"/>
  <c r="FT164" i="1"/>
  <c r="O27" i="5" s="1"/>
  <c r="Z164" i="1"/>
  <c r="EO164" i="1"/>
  <c r="W164" i="1"/>
  <c r="CC164" i="1"/>
  <c r="GE164" i="1"/>
  <c r="CZ164" i="1"/>
  <c r="EQ164" i="1"/>
  <c r="GD164" i="1"/>
  <c r="A165" i="1"/>
  <c r="BP164" i="1"/>
  <c r="EB164" i="1"/>
  <c r="E164" i="1"/>
  <c r="BQ164" i="1"/>
  <c r="EC164" i="1"/>
  <c r="F164" i="1"/>
  <c r="BR164" i="1"/>
  <c r="ED164" i="1"/>
  <c r="D164" i="1"/>
  <c r="CU164" i="1"/>
  <c r="K164" i="1"/>
  <c r="DJ164" i="1"/>
  <c r="AN164" i="1"/>
  <c r="EM164" i="1"/>
  <c r="BN164" i="1"/>
  <c r="FM164" i="1"/>
  <c r="H27" i="5" s="1"/>
  <c r="FN164" i="1"/>
  <c r="I27" i="5" s="1"/>
  <c r="S164" i="1"/>
  <c r="AV164" i="1"/>
  <c r="DG164" i="1"/>
  <c r="EA164" i="1"/>
  <c r="BD164" i="1"/>
  <c r="DB164" i="1"/>
  <c r="T164" i="1"/>
  <c r="CF164" i="1"/>
  <c r="ER164" i="1"/>
  <c r="U164" i="1"/>
  <c r="CG164" i="1"/>
  <c r="ES164" i="1"/>
  <c r="V164" i="1"/>
  <c r="CH164" i="1"/>
  <c r="ET164" i="1"/>
  <c r="X164" i="1"/>
  <c r="DW164" i="1"/>
  <c r="AM164" i="1"/>
  <c r="EI164" i="1"/>
  <c r="BM164" i="1"/>
  <c r="FL164" i="1"/>
  <c r="G27" i="5" s="1"/>
  <c r="F47" i="5" s="1"/>
  <c r="CM164" i="1"/>
  <c r="Q164" i="1"/>
  <c r="AQ164" i="1"/>
  <c r="BT164" i="1"/>
  <c r="CT164" i="1"/>
  <c r="I164" i="1"/>
  <c r="AF164" i="1"/>
  <c r="BE164" i="1"/>
  <c r="DC164" i="1"/>
  <c r="L164" i="1"/>
  <c r="BX164" i="1"/>
  <c r="EJ164" i="1"/>
  <c r="M164" i="1"/>
  <c r="BY164" i="1"/>
  <c r="EK164" i="1"/>
  <c r="N164" i="1"/>
  <c r="BZ164" i="1"/>
  <c r="EL164" i="1"/>
  <c r="J164" i="1"/>
  <c r="DI164" i="1"/>
  <c r="Y164" i="1"/>
  <c r="DX164" i="1"/>
  <c r="AY164" i="1"/>
  <c r="EX164" i="1"/>
  <c r="CB164" i="1"/>
  <c r="GA164" i="1"/>
  <c r="R164" i="1"/>
  <c r="AU164" i="1"/>
  <c r="BU164" i="1"/>
  <c r="FE164" i="1"/>
  <c r="GB164" i="1"/>
  <c r="FC164" i="1"/>
  <c r="G164" i="1"/>
  <c r="D47" i="5" l="1"/>
  <c r="D22" i="11" s="1"/>
  <c r="J8" i="15"/>
  <c r="E22" i="11"/>
  <c r="B13" i="11"/>
  <c r="F18" i="5"/>
  <c r="F13" i="11" s="1"/>
  <c r="A27" i="5"/>
  <c r="H8" i="15" s="1"/>
  <c r="E9" i="15" s="1"/>
  <c r="A47" i="5"/>
  <c r="A22" i="11"/>
  <c r="K8" i="15"/>
  <c r="F22" i="11"/>
  <c r="GK354" i="1"/>
  <c r="EK355" i="1"/>
  <c r="J355" i="1"/>
  <c r="CF355" i="1"/>
  <c r="FC355" i="1"/>
  <c r="EX355" i="1"/>
  <c r="N355" i="1"/>
  <c r="BE355" i="1"/>
  <c r="FL355" i="1"/>
  <c r="GM355" i="1" s="1"/>
  <c r="V355" i="1"/>
  <c r="BD355" i="1"/>
  <c r="EM355" i="1"/>
  <c r="GB355" i="1"/>
  <c r="ES355" i="1"/>
  <c r="FE355" i="1"/>
  <c r="I355" i="1"/>
  <c r="CG355" i="1"/>
  <c r="DG355" i="1"/>
  <c r="AF355" i="1"/>
  <c r="DX355" i="1"/>
  <c r="EI355" i="1"/>
  <c r="BU355" i="1"/>
  <c r="Y355" i="1"/>
  <c r="M355" i="1"/>
  <c r="CT355" i="1"/>
  <c r="AM355" i="1"/>
  <c r="U355" i="1"/>
  <c r="AV355" i="1"/>
  <c r="K355" i="1"/>
  <c r="EA355" i="1"/>
  <c r="BY355" i="1"/>
  <c r="AU355" i="1"/>
  <c r="DI355" i="1"/>
  <c r="EJ355" i="1"/>
  <c r="BT355" i="1"/>
  <c r="DW355" i="1"/>
  <c r="ER355" i="1"/>
  <c r="S355" i="1"/>
  <c r="CU355" i="1"/>
  <c r="AY355" i="1"/>
  <c r="AN355" i="1"/>
  <c r="R355" i="1"/>
  <c r="AQ355" i="1"/>
  <c r="FN355" i="1"/>
  <c r="GA355" i="1"/>
  <c r="EL355" i="1"/>
  <c r="L355" i="1"/>
  <c r="Q355" i="1"/>
  <c r="ET355" i="1"/>
  <c r="T355" i="1"/>
  <c r="FM355" i="1"/>
  <c r="GN355" i="1" s="1"/>
  <c r="BM355" i="1"/>
  <c r="BX355" i="1"/>
  <c r="X355" i="1"/>
  <c r="G355" i="1"/>
  <c r="CB355" i="1"/>
  <c r="BZ355" i="1"/>
  <c r="DC355" i="1"/>
  <c r="CM355" i="1"/>
  <c r="CH355" i="1"/>
  <c r="DB355" i="1"/>
  <c r="BN355" i="1"/>
  <c r="DJ355" i="1"/>
  <c r="BQ355" i="1"/>
  <c r="ED355" i="1"/>
  <c r="F355" i="1"/>
  <c r="EQ355" i="1"/>
  <c r="BP355" i="1"/>
  <c r="EO355" i="1"/>
  <c r="BC355" i="1"/>
  <c r="GG355" i="1"/>
  <c r="AE355" i="1"/>
  <c r="O355" i="1"/>
  <c r="DM355" i="1"/>
  <c r="BW355" i="1"/>
  <c r="EU355" i="1"/>
  <c r="FH355" i="1"/>
  <c r="FF355" i="1"/>
  <c r="AR355" i="1"/>
  <c r="AW355" i="1"/>
  <c r="CS355" i="1"/>
  <c r="CP355" i="1"/>
  <c r="Z355" i="1"/>
  <c r="DY355" i="1"/>
  <c r="DU355" i="1"/>
  <c r="H355" i="1"/>
  <c r="CK355" i="1"/>
  <c r="BA355" i="1"/>
  <c r="BK355" i="1"/>
  <c r="CR355" i="1"/>
  <c r="AJ355" i="1"/>
  <c r="CQ355" i="1"/>
  <c r="CE355" i="1"/>
  <c r="CX355" i="1"/>
  <c r="BS355" i="1"/>
  <c r="AD355" i="1"/>
  <c r="BR355" i="1"/>
  <c r="GD355" i="1"/>
  <c r="FT355" i="1"/>
  <c r="CY355" i="1"/>
  <c r="BI355" i="1"/>
  <c r="FS355" i="1"/>
  <c r="FU355" i="1"/>
  <c r="FX355" i="1"/>
  <c r="DF355" i="1"/>
  <c r="DO355" i="1"/>
  <c r="FD355" i="1"/>
  <c r="AA355" i="1"/>
  <c r="DH355" i="1"/>
  <c r="FI355" i="1"/>
  <c r="DA355" i="1"/>
  <c r="FA355" i="1"/>
  <c r="FV355" i="1"/>
  <c r="GI355" i="1"/>
  <c r="GF355" i="1"/>
  <c r="EP355" i="1"/>
  <c r="BV355" i="1"/>
  <c r="DL355" i="1"/>
  <c r="FQ355" i="1"/>
  <c r="CL355" i="1"/>
  <c r="DS355" i="1"/>
  <c r="FG355" i="1"/>
  <c r="DR355" i="1"/>
  <c r="AK355" i="1"/>
  <c r="FW355" i="1"/>
  <c r="CO355" i="1"/>
  <c r="EC355" i="1"/>
  <c r="CZ355" i="1"/>
  <c r="EG355" i="1"/>
  <c r="CJ355" i="1"/>
  <c r="DT355" i="1"/>
  <c r="DP355" i="1"/>
  <c r="FZ355" i="1"/>
  <c r="AZ355" i="1"/>
  <c r="AS355" i="1"/>
  <c r="BL355" i="1"/>
  <c r="AP355" i="1"/>
  <c r="FR355" i="1"/>
  <c r="BO355" i="1"/>
  <c r="CV355" i="1"/>
  <c r="EW355" i="1"/>
  <c r="AC355" i="1"/>
  <c r="GE355" i="1"/>
  <c r="BF355" i="1"/>
  <c r="GH355" i="1"/>
  <c r="BH355" i="1"/>
  <c r="EN355" i="1"/>
  <c r="DN355" i="1"/>
  <c r="GC355" i="1"/>
  <c r="DD355" i="1"/>
  <c r="FJ355" i="1"/>
  <c r="CA355" i="1"/>
  <c r="AT355" i="1"/>
  <c r="P355" i="1"/>
  <c r="AX355" i="1"/>
  <c r="EZ355" i="1"/>
  <c r="E355" i="1"/>
  <c r="CC355" i="1"/>
  <c r="FO355" i="1"/>
  <c r="DV355" i="1"/>
  <c r="CI355" i="1"/>
  <c r="AO355" i="1"/>
  <c r="BB355" i="1"/>
  <c r="DQ355" i="1"/>
  <c r="AG355" i="1"/>
  <c r="AL355" i="1"/>
  <c r="FB355" i="1"/>
  <c r="DE355" i="1"/>
  <c r="FK355" i="1"/>
  <c r="GL355" i="1" s="1"/>
  <c r="CD355" i="1"/>
  <c r="EH355" i="1"/>
  <c r="CN355" i="1"/>
  <c r="EB355" i="1"/>
  <c r="W355" i="1"/>
  <c r="EY355" i="1"/>
  <c r="BJ355" i="1"/>
  <c r="AH355" i="1"/>
  <c r="DK355" i="1"/>
  <c r="FY355" i="1"/>
  <c r="DZ355" i="1"/>
  <c r="EE355" i="1"/>
  <c r="CW355" i="1"/>
  <c r="EF355" i="1"/>
  <c r="FP355" i="1"/>
  <c r="EV355" i="1"/>
  <c r="BG355" i="1"/>
  <c r="AI355" i="1"/>
  <c r="AB355" i="1"/>
  <c r="Q165" i="1"/>
  <c r="CC165" i="1"/>
  <c r="EO165" i="1"/>
  <c r="Z165" i="1"/>
  <c r="CL165" i="1"/>
  <c r="EX165" i="1"/>
  <c r="AI165" i="1"/>
  <c r="CU165" i="1"/>
  <c r="FG165" i="1"/>
  <c r="BP165" i="1"/>
  <c r="FL165" i="1"/>
  <c r="G28" i="5" s="1"/>
  <c r="F48" i="5" s="1"/>
  <c r="CB165" i="1"/>
  <c r="GA165" i="1"/>
  <c r="CQ165" i="1"/>
  <c r="G165" i="1"/>
  <c r="DF165" i="1"/>
  <c r="AJ165" i="1"/>
  <c r="AK165" i="1"/>
  <c r="AL165" i="1"/>
  <c r="N165" i="1"/>
  <c r="BY165" i="1"/>
  <c r="CV165" i="1"/>
  <c r="FS165" i="1"/>
  <c r="N28" i="5" s="1"/>
  <c r="DV165" i="1"/>
  <c r="Y165" i="1"/>
  <c r="CK165" i="1"/>
  <c r="EW165" i="1"/>
  <c r="AH165" i="1"/>
  <c r="CT165" i="1"/>
  <c r="FF165" i="1"/>
  <c r="AQ165" i="1"/>
  <c r="DC165" i="1"/>
  <c r="FO165" i="1"/>
  <c r="J28" i="5" s="1"/>
  <c r="CA165" i="1"/>
  <c r="CP165" i="1"/>
  <c r="DE165" i="1"/>
  <c r="DT165" i="1"/>
  <c r="BJ165" i="1"/>
  <c r="AM165" i="1"/>
  <c r="ET165" i="1"/>
  <c r="EV165" i="1"/>
  <c r="AG165" i="1"/>
  <c r="CS165" i="1"/>
  <c r="FE165" i="1"/>
  <c r="AP165" i="1"/>
  <c r="DB165" i="1"/>
  <c r="FN165" i="1"/>
  <c r="I28" i="5" s="1"/>
  <c r="AY165" i="1"/>
  <c r="DK165" i="1"/>
  <c r="FW165" i="1"/>
  <c r="CO165" i="1"/>
  <c r="E165" i="1"/>
  <c r="DD165" i="1"/>
  <c r="T165" i="1"/>
  <c r="DP165" i="1"/>
  <c r="AF165" i="1"/>
  <c r="EE165" i="1"/>
  <c r="CH165" i="1"/>
  <c r="CI165" i="1"/>
  <c r="CJ165" i="1"/>
  <c r="BL165" i="1"/>
  <c r="FX165" i="1"/>
  <c r="AV165" i="1"/>
  <c r="FT165" i="1"/>
  <c r="O28" i="5" s="1"/>
  <c r="B165" i="1"/>
  <c r="AO165" i="1"/>
  <c r="DA165" i="1"/>
  <c r="FM165" i="1"/>
  <c r="H28" i="5" s="1"/>
  <c r="AX165" i="1"/>
  <c r="DJ165" i="1"/>
  <c r="FV165" i="1"/>
  <c r="BG165" i="1"/>
  <c r="DS165" i="1"/>
  <c r="GE165" i="1"/>
  <c r="CZ165" i="1"/>
  <c r="P165" i="1"/>
  <c r="DO165" i="1"/>
  <c r="AE165" i="1"/>
  <c r="ED165" i="1"/>
  <c r="AT165" i="1"/>
  <c r="ES165" i="1"/>
  <c r="DG165" i="1"/>
  <c r="DH165" i="1"/>
  <c r="DL165" i="1"/>
  <c r="CN165" i="1"/>
  <c r="AB165" i="1"/>
  <c r="CW165" i="1"/>
  <c r="CX165" i="1"/>
  <c r="AZ165" i="1"/>
  <c r="AW165" i="1"/>
  <c r="DI165" i="1"/>
  <c r="FU165" i="1"/>
  <c r="BF165" i="1"/>
  <c r="DR165" i="1"/>
  <c r="GD165" i="1"/>
  <c r="BO165" i="1"/>
  <c r="EA165" i="1"/>
  <c r="O165" i="1"/>
  <c r="DN165" i="1"/>
  <c r="AD165" i="1"/>
  <c r="EC165" i="1"/>
  <c r="AS165" i="1"/>
  <c r="ER165" i="1"/>
  <c r="BH165" i="1"/>
  <c r="FD165" i="1"/>
  <c r="EF165" i="1"/>
  <c r="EJ165" i="1"/>
  <c r="EK165" i="1"/>
  <c r="DM165" i="1"/>
  <c r="BZ165" i="1"/>
  <c r="EU165" i="1"/>
  <c r="CY165" i="1"/>
  <c r="BE165" i="1"/>
  <c r="DQ165" i="1"/>
  <c r="GC165" i="1"/>
  <c r="BN165" i="1"/>
  <c r="DZ165" i="1"/>
  <c r="K165" i="1"/>
  <c r="BW165" i="1"/>
  <c r="EI165" i="1"/>
  <c r="AC165" i="1"/>
  <c r="EB165" i="1"/>
  <c r="AR165" i="1"/>
  <c r="EN165" i="1"/>
  <c r="BD165" i="1"/>
  <c r="FC165" i="1"/>
  <c r="BS165" i="1"/>
  <c r="FR165" i="1"/>
  <c r="M28" i="5" s="1"/>
  <c r="FH165" i="1"/>
  <c r="FI165" i="1"/>
  <c r="D28" i="5" s="1"/>
  <c r="FJ165" i="1"/>
  <c r="E28" i="5" s="1"/>
  <c r="EL165" i="1"/>
  <c r="DX165" i="1"/>
  <c r="BA165" i="1"/>
  <c r="V165" i="1"/>
  <c r="A166" i="1"/>
  <c r="BM165" i="1"/>
  <c r="DY165" i="1"/>
  <c r="J165" i="1"/>
  <c r="BV165" i="1"/>
  <c r="EH165" i="1"/>
  <c r="S165" i="1"/>
  <c r="CE165" i="1"/>
  <c r="EQ165" i="1"/>
  <c r="AN165" i="1"/>
  <c r="EM165" i="1"/>
  <c r="BC165" i="1"/>
  <c r="FB165" i="1"/>
  <c r="BR165" i="1"/>
  <c r="FQ165" i="1"/>
  <c r="L28" i="5" s="1"/>
  <c r="CG165" i="1"/>
  <c r="GF165" i="1"/>
  <c r="GG165" i="1"/>
  <c r="GH165" i="1"/>
  <c r="GI165" i="1"/>
  <c r="FK165" i="1"/>
  <c r="F28" i="5" s="1"/>
  <c r="FY165" i="1"/>
  <c r="EZ165" i="1"/>
  <c r="DU165" i="1"/>
  <c r="I165" i="1"/>
  <c r="BU165" i="1"/>
  <c r="EG165" i="1"/>
  <c r="R165" i="1"/>
  <c r="CD165" i="1"/>
  <c r="EP165" i="1"/>
  <c r="AA165" i="1"/>
  <c r="CM165" i="1"/>
  <c r="EY165" i="1"/>
  <c r="BB165" i="1"/>
  <c r="FA165" i="1"/>
  <c r="BQ165" i="1"/>
  <c r="FP165" i="1"/>
  <c r="K28" i="5" s="1"/>
  <c r="CF165" i="1"/>
  <c r="GB165" i="1"/>
  <c r="CR165" i="1"/>
  <c r="H165" i="1"/>
  <c r="L165" i="1"/>
  <c r="M165" i="1"/>
  <c r="D165" i="1"/>
  <c r="X165" i="1"/>
  <c r="AU165" i="1"/>
  <c r="BT165" i="1"/>
  <c r="W165" i="1"/>
  <c r="FZ165" i="1"/>
  <c r="F165" i="1"/>
  <c r="U165" i="1"/>
  <c r="BI165" i="1"/>
  <c r="BK165" i="1"/>
  <c r="DW165" i="1"/>
  <c r="BX165" i="1"/>
  <c r="I8" i="15" l="1"/>
  <c r="E48" i="5"/>
  <c r="E23" i="11" s="1"/>
  <c r="F19" i="5"/>
  <c r="F14" i="11" s="1"/>
  <c r="A28" i="5"/>
  <c r="H9" i="15" s="1"/>
  <c r="E10" i="15" s="1"/>
  <c r="A48" i="5"/>
  <c r="A23" i="11"/>
  <c r="J9" i="15"/>
  <c r="F23" i="11"/>
  <c r="GK355" i="1"/>
  <c r="DW356" i="1"/>
  <c r="BK356" i="1"/>
  <c r="M356" i="1"/>
  <c r="BI356" i="1"/>
  <c r="U356" i="1"/>
  <c r="BX356" i="1"/>
  <c r="FA356" i="1"/>
  <c r="AU356" i="1"/>
  <c r="CF356" i="1"/>
  <c r="W356" i="1"/>
  <c r="CR356" i="1"/>
  <c r="CM356" i="1"/>
  <c r="DU356" i="1"/>
  <c r="CG356" i="1"/>
  <c r="CE356" i="1"/>
  <c r="V356" i="1"/>
  <c r="BS356" i="1"/>
  <c r="BW356" i="1"/>
  <c r="EU356" i="1"/>
  <c r="ER356" i="1"/>
  <c r="GD356" i="1"/>
  <c r="CW356" i="1"/>
  <c r="ED356" i="1"/>
  <c r="FV356" i="1"/>
  <c r="AV356" i="1"/>
  <c r="DP356" i="1"/>
  <c r="FN356" i="1"/>
  <c r="GN356" i="1" s="1"/>
  <c r="AM356" i="1"/>
  <c r="AQ356" i="1"/>
  <c r="FS356" i="1"/>
  <c r="G356" i="1"/>
  <c r="AI356" i="1"/>
  <c r="BT356" i="1"/>
  <c r="GB356" i="1"/>
  <c r="AA356" i="1"/>
  <c r="EZ356" i="1"/>
  <c r="FQ356" i="1"/>
  <c r="S356" i="1"/>
  <c r="BA356" i="1"/>
  <c r="FC356" i="1"/>
  <c r="K356" i="1"/>
  <c r="BZ356" i="1"/>
  <c r="AS356" i="1"/>
  <c r="DR356" i="1"/>
  <c r="AB356" i="1"/>
  <c r="AE356" i="1"/>
  <c r="DJ356" i="1"/>
  <c r="FX356" i="1"/>
  <c r="T356" i="1"/>
  <c r="DB356" i="1"/>
  <c r="BJ356" i="1"/>
  <c r="FF356" i="1"/>
  <c r="CV356" i="1"/>
  <c r="CQ356" i="1"/>
  <c r="EX356" i="1"/>
  <c r="EP356" i="1"/>
  <c r="FY356" i="1"/>
  <c r="BR356" i="1"/>
  <c r="EH356" i="1"/>
  <c r="DX356" i="1"/>
  <c r="BD356" i="1"/>
  <c r="DZ356" i="1"/>
  <c r="DM356" i="1"/>
  <c r="EC356" i="1"/>
  <c r="BF356" i="1"/>
  <c r="CN356" i="1"/>
  <c r="DO356" i="1"/>
  <c r="AX356" i="1"/>
  <c r="BL356" i="1"/>
  <c r="DD356" i="1"/>
  <c r="AP356" i="1"/>
  <c r="DT356" i="1"/>
  <c r="CT356" i="1"/>
  <c r="BY356" i="1"/>
  <c r="GA356" i="1"/>
  <c r="CL356" i="1"/>
  <c r="X356" i="1"/>
  <c r="FP356" i="1"/>
  <c r="CD356" i="1"/>
  <c r="FK356" i="1"/>
  <c r="FB356" i="1"/>
  <c r="BV356" i="1"/>
  <c r="EL356" i="1"/>
  <c r="EN356" i="1"/>
  <c r="BN356" i="1"/>
  <c r="EK356" i="1"/>
  <c r="AD356" i="1"/>
  <c r="FU356" i="1"/>
  <c r="DL356" i="1"/>
  <c r="P356" i="1"/>
  <c r="FM356" i="1"/>
  <c r="GM356" i="1" s="1"/>
  <c r="CJ356" i="1"/>
  <c r="E356" i="1"/>
  <c r="FE356" i="1"/>
  <c r="DE356" i="1"/>
  <c r="AH356" i="1"/>
  <c r="N356" i="1"/>
  <c r="CB356" i="1"/>
  <c r="Z356" i="1"/>
  <c r="BQ356" i="1"/>
  <c r="R356" i="1"/>
  <c r="GI356" i="1"/>
  <c r="BC356" i="1"/>
  <c r="J356" i="1"/>
  <c r="FJ356" i="1"/>
  <c r="AR356" i="1"/>
  <c r="GC356" i="1"/>
  <c r="EJ356" i="1"/>
  <c r="DN356" i="1"/>
  <c r="DI356" i="1"/>
  <c r="DH356" i="1"/>
  <c r="CZ356" i="1"/>
  <c r="DA356" i="1"/>
  <c r="CI356" i="1"/>
  <c r="CO356" i="1"/>
  <c r="CS356" i="1"/>
  <c r="CP356" i="1"/>
  <c r="EW356" i="1"/>
  <c r="AL356" i="1"/>
  <c r="FL356" i="1"/>
  <c r="GL356" i="1" s="1"/>
  <c r="EO356" i="1"/>
  <c r="EG356" i="1"/>
  <c r="GH356" i="1"/>
  <c r="EM356" i="1"/>
  <c r="DY356" i="1"/>
  <c r="FI356" i="1"/>
  <c r="EB356" i="1"/>
  <c r="DQ356" i="1"/>
  <c r="EF356" i="1"/>
  <c r="O356" i="1"/>
  <c r="AW356" i="1"/>
  <c r="DG356" i="1"/>
  <c r="GE356" i="1"/>
  <c r="AO356" i="1"/>
  <c r="CH356" i="1"/>
  <c r="FW356" i="1"/>
  <c r="AG356" i="1"/>
  <c r="CA356" i="1"/>
  <c r="CK356" i="1"/>
  <c r="AK356" i="1"/>
  <c r="BP356" i="1"/>
  <c r="CC356" i="1"/>
  <c r="F356" i="1"/>
  <c r="L356" i="1"/>
  <c r="BB356" i="1"/>
  <c r="BU356" i="1"/>
  <c r="GG356" i="1"/>
  <c r="AN356" i="1"/>
  <c r="BM356" i="1"/>
  <c r="FH356" i="1"/>
  <c r="AC356" i="1"/>
  <c r="BE356" i="1"/>
  <c r="FD356" i="1"/>
  <c r="EA356" i="1"/>
  <c r="AZ356" i="1"/>
  <c r="ES356" i="1"/>
  <c r="DS356" i="1"/>
  <c r="EE356" i="1"/>
  <c r="DK356" i="1"/>
  <c r="EV356" i="1"/>
  <c r="FO356" i="1"/>
  <c r="Y356" i="1"/>
  <c r="AJ356" i="1"/>
  <c r="FG356" i="1"/>
  <c r="Q356" i="1"/>
  <c r="FZ356" i="1"/>
  <c r="H356" i="1"/>
  <c r="EY356" i="1"/>
  <c r="I356" i="1"/>
  <c r="GF356" i="1"/>
  <c r="EQ356" i="1"/>
  <c r="FR356" i="1"/>
  <c r="EI356" i="1"/>
  <c r="CY356" i="1"/>
  <c r="BH356" i="1"/>
  <c r="BO356" i="1"/>
  <c r="CX356" i="1"/>
  <c r="AT356" i="1"/>
  <c r="BG356" i="1"/>
  <c r="FT356" i="1"/>
  <c r="AF356" i="1"/>
  <c r="AY356" i="1"/>
  <c r="ET356" i="1"/>
  <c r="DC356" i="1"/>
  <c r="DV356" i="1"/>
  <c r="DF356" i="1"/>
  <c r="CU356" i="1"/>
  <c r="BO166" i="1"/>
  <c r="FJ166" i="1"/>
  <c r="E29" i="5" s="1"/>
  <c r="FK166" i="1"/>
  <c r="FL166" i="1"/>
  <c r="CG166" i="1"/>
  <c r="L166" i="1"/>
  <c r="DB166" i="1"/>
  <c r="CS166" i="1"/>
  <c r="B166" i="1"/>
  <c r="AU166" i="1"/>
  <c r="AV166" i="1"/>
  <c r="CF166" i="1"/>
  <c r="DJ166" i="1"/>
  <c r="DA166" i="1"/>
  <c r="EQ166" i="1"/>
  <c r="FZ166" i="1"/>
  <c r="DP166" i="1"/>
  <c r="J166" i="1"/>
  <c r="AK166" i="1"/>
  <c r="GC166" i="1"/>
  <c r="AO166" i="1"/>
  <c r="AD166" i="1"/>
  <c r="CP166" i="1"/>
  <c r="FB166" i="1"/>
  <c r="AE166" i="1"/>
  <c r="CQ166" i="1"/>
  <c r="FC166" i="1"/>
  <c r="AF166" i="1"/>
  <c r="CR166" i="1"/>
  <c r="FD166" i="1"/>
  <c r="BG166" i="1"/>
  <c r="FF166" i="1"/>
  <c r="BV166" i="1"/>
  <c r="FU166" i="1"/>
  <c r="N35" i="5" s="1"/>
  <c r="CK166" i="1"/>
  <c r="GG166" i="1"/>
  <c r="AZ166" i="1"/>
  <c r="DC166" i="1"/>
  <c r="DD166" i="1"/>
  <c r="DQ166" i="1"/>
  <c r="CX166" i="1"/>
  <c r="CY166" i="1"/>
  <c r="CZ166" i="1"/>
  <c r="BU166" i="1"/>
  <c r="GF166" i="1"/>
  <c r="DK166" i="1"/>
  <c r="EB166" i="1"/>
  <c r="DM166" i="1"/>
  <c r="DF166" i="1"/>
  <c r="DG166" i="1"/>
  <c r="DH166" i="1"/>
  <c r="CU166" i="1"/>
  <c r="DY166" i="1"/>
  <c r="FE166" i="1"/>
  <c r="BB166" i="1"/>
  <c r="GA166" i="1"/>
  <c r="DI166" i="1"/>
  <c r="EJ166" i="1"/>
  <c r="GD166" i="1"/>
  <c r="AT166" i="1"/>
  <c r="FS166" i="1"/>
  <c r="GE166" i="1"/>
  <c r="Z166" i="1"/>
  <c r="FA166" i="1"/>
  <c r="DR166" i="1"/>
  <c r="BC166" i="1"/>
  <c r="DO166" i="1"/>
  <c r="GB166" i="1"/>
  <c r="Y166" i="1"/>
  <c r="DZ166" i="1"/>
  <c r="BQ166" i="1"/>
  <c r="A167" i="1"/>
  <c r="BJ166" i="1"/>
  <c r="DV166" i="1"/>
  <c r="GH166" i="1"/>
  <c r="BK166" i="1"/>
  <c r="DW166" i="1"/>
  <c r="GI166" i="1"/>
  <c r="BL166" i="1"/>
  <c r="DX166" i="1"/>
  <c r="I166" i="1"/>
  <c r="DE166" i="1"/>
  <c r="U166" i="1"/>
  <c r="DT166" i="1"/>
  <c r="AJ166" i="1"/>
  <c r="EI166" i="1"/>
  <c r="AY166" i="1"/>
  <c r="EX166" i="1"/>
  <c r="EY166" i="1"/>
  <c r="FY166" i="1"/>
  <c r="E166" i="1"/>
  <c r="D166" i="1"/>
  <c r="BN166" i="1"/>
  <c r="FP166" i="1"/>
  <c r="EK166" i="1"/>
  <c r="CW166" i="1"/>
  <c r="CC166" i="1"/>
  <c r="AR166" i="1"/>
  <c r="FO166" i="1"/>
  <c r="AL166" i="1"/>
  <c r="AM166" i="1"/>
  <c r="AN166" i="1"/>
  <c r="FQ166" i="1"/>
  <c r="CV166" i="1"/>
  <c r="BY166" i="1"/>
  <c r="EC166" i="1"/>
  <c r="S166" i="1"/>
  <c r="FR166" i="1"/>
  <c r="FT166" i="1"/>
  <c r="K166" i="1"/>
  <c r="EA166" i="1"/>
  <c r="FN166" i="1"/>
  <c r="DN166" i="1"/>
  <c r="BD166" i="1"/>
  <c r="CT166" i="1"/>
  <c r="DU166" i="1"/>
  <c r="EZ166" i="1"/>
  <c r="M166" i="1"/>
  <c r="F166" i="1"/>
  <c r="BR166" i="1"/>
  <c r="ED166" i="1"/>
  <c r="G166" i="1"/>
  <c r="BS166" i="1"/>
  <c r="EE166" i="1"/>
  <c r="H166" i="1"/>
  <c r="BT166" i="1"/>
  <c r="EF166" i="1"/>
  <c r="T166" i="1"/>
  <c r="DS166" i="1"/>
  <c r="AI166" i="1"/>
  <c r="EH166" i="1"/>
  <c r="AX166" i="1"/>
  <c r="EW166" i="1"/>
  <c r="BM166" i="1"/>
  <c r="FI166" i="1"/>
  <c r="D29" i="5" s="1"/>
  <c r="FX166" i="1"/>
  <c r="AC166" i="1"/>
  <c r="AG166" i="1"/>
  <c r="AQ166" i="1"/>
  <c r="DL166" i="1"/>
  <c r="CM166" i="1"/>
  <c r="AP166" i="1"/>
  <c r="N166" i="1"/>
  <c r="BZ166" i="1"/>
  <c r="EL166" i="1"/>
  <c r="O166" i="1"/>
  <c r="CA166" i="1"/>
  <c r="EM166" i="1"/>
  <c r="P166" i="1"/>
  <c r="CB166" i="1"/>
  <c r="EN166" i="1"/>
  <c r="AH166" i="1"/>
  <c r="EG166" i="1"/>
  <c r="AW166" i="1"/>
  <c r="ES166" i="1"/>
  <c r="BI166" i="1"/>
  <c r="FH166" i="1"/>
  <c r="BX166" i="1"/>
  <c r="FW166" i="1"/>
  <c r="AB166" i="1"/>
  <c r="BE166" i="1"/>
  <c r="BF166" i="1"/>
  <c r="CO166" i="1"/>
  <c r="FM166" i="1"/>
  <c r="CN166" i="1"/>
  <c r="EO166" i="1"/>
  <c r="V166" i="1"/>
  <c r="CH166" i="1"/>
  <c r="ET166" i="1"/>
  <c r="W166" i="1"/>
  <c r="CI166" i="1"/>
  <c r="EU166" i="1"/>
  <c r="X166" i="1"/>
  <c r="CJ166" i="1"/>
  <c r="EV166" i="1"/>
  <c r="AS166" i="1"/>
  <c r="ER166" i="1"/>
  <c r="BH166" i="1"/>
  <c r="FG166" i="1"/>
  <c r="BW166" i="1"/>
  <c r="FV166" i="1"/>
  <c r="O35" i="5" s="1"/>
  <c r="CL166" i="1"/>
  <c r="AA166" i="1"/>
  <c r="BA166" i="1"/>
  <c r="CD166" i="1"/>
  <c r="CE166" i="1"/>
  <c r="EP166" i="1"/>
  <c r="Q166" i="1"/>
  <c r="R166" i="1"/>
  <c r="BP166" i="1"/>
  <c r="I9" i="15" l="1"/>
  <c r="F35" i="5"/>
  <c r="H29" i="5"/>
  <c r="M29" i="5"/>
  <c r="K35" i="5"/>
  <c r="A24" i="11"/>
  <c r="A35" i="5"/>
  <c r="H11" i="15" s="1"/>
  <c r="E12" i="15" s="1"/>
  <c r="A29" i="5"/>
  <c r="H10" i="15" s="1"/>
  <c r="E11" i="15" s="1"/>
  <c r="A49" i="5"/>
  <c r="E35" i="5"/>
  <c r="G29" i="5"/>
  <c r="J29" i="5"/>
  <c r="H35" i="5"/>
  <c r="F29" i="5"/>
  <c r="D35" i="5"/>
  <c r="I29" i="5"/>
  <c r="G35" i="5"/>
  <c r="L29" i="5"/>
  <c r="J35" i="5"/>
  <c r="I35" i="5"/>
  <c r="K29" i="5"/>
  <c r="M35" i="5"/>
  <c r="O29" i="5"/>
  <c r="N29" i="5"/>
  <c r="L35" i="5"/>
  <c r="GK356" i="1"/>
  <c r="DL357" i="1"/>
  <c r="R357" i="1"/>
  <c r="FV357" i="1"/>
  <c r="X357" i="1"/>
  <c r="CN357" i="1"/>
  <c r="FH357" i="1"/>
  <c r="P357" i="1"/>
  <c r="CM357" i="1"/>
  <c r="EW357" i="1"/>
  <c r="H357" i="1"/>
  <c r="EZ357" i="1"/>
  <c r="FT357" i="1"/>
  <c r="AM357" i="1"/>
  <c r="BN357" i="1"/>
  <c r="Q357" i="1"/>
  <c r="AX357" i="1"/>
  <c r="EP357" i="1"/>
  <c r="FG357" i="1"/>
  <c r="CI357" i="1"/>
  <c r="CO357" i="1"/>
  <c r="ES357" i="1"/>
  <c r="CA357" i="1"/>
  <c r="AQ357" i="1"/>
  <c r="EH357" i="1"/>
  <c r="BS357" i="1"/>
  <c r="CT357" i="1"/>
  <c r="S357" i="1"/>
  <c r="FO357" i="1"/>
  <c r="GN357" i="1" s="1"/>
  <c r="EM357" i="1"/>
  <c r="FR357" i="1"/>
  <c r="CE357" i="1"/>
  <c r="BH357" i="1"/>
  <c r="W357" i="1"/>
  <c r="BF357" i="1"/>
  <c r="AW357" i="1"/>
  <c r="O357" i="1"/>
  <c r="AG357" i="1"/>
  <c r="AI357" i="1"/>
  <c r="G357" i="1"/>
  <c r="BD357" i="1"/>
  <c r="EC357" i="1"/>
  <c r="AR357" i="1"/>
  <c r="BI357" i="1"/>
  <c r="DU357" i="1"/>
  <c r="CD357" i="1"/>
  <c r="ER357" i="1"/>
  <c r="ET357" i="1"/>
  <c r="BE357" i="1"/>
  <c r="EG357" i="1"/>
  <c r="EL357" i="1"/>
  <c r="AC357" i="1"/>
  <c r="DS357" i="1"/>
  <c r="ED357" i="1"/>
  <c r="DN357" i="1"/>
  <c r="BY357" i="1"/>
  <c r="FM357" i="1"/>
  <c r="GL357" i="1" s="1"/>
  <c r="AL357" i="1"/>
  <c r="BA357" i="1"/>
  <c r="AS357" i="1"/>
  <c r="CH357" i="1"/>
  <c r="AB357" i="1"/>
  <c r="AH357" i="1"/>
  <c r="BZ357" i="1"/>
  <c r="FX357" i="1"/>
  <c r="T357" i="1"/>
  <c r="BR357" i="1"/>
  <c r="FN357" i="1"/>
  <c r="GM357" i="1" s="1"/>
  <c r="EU357" i="1"/>
  <c r="EE357" i="1"/>
  <c r="AA357" i="1"/>
  <c r="EV357" i="1"/>
  <c r="V357" i="1"/>
  <c r="FW357" i="1"/>
  <c r="EN357" i="1"/>
  <c r="N357" i="1"/>
  <c r="FI357" i="1"/>
  <c r="EF357" i="1"/>
  <c r="F357" i="1"/>
  <c r="EA357" i="1"/>
  <c r="FQ357" i="1"/>
  <c r="BW357" i="1"/>
  <c r="BP357" i="1"/>
  <c r="CL357" i="1"/>
  <c r="CJ357" i="1"/>
  <c r="EO357" i="1"/>
  <c r="BX357" i="1"/>
  <c r="CB357" i="1"/>
  <c r="AP357" i="1"/>
  <c r="BM357" i="1"/>
  <c r="BT357" i="1"/>
  <c r="M357" i="1"/>
  <c r="K357" i="1"/>
  <c r="AN357" i="1"/>
  <c r="FP357" i="1"/>
  <c r="CC357" i="1"/>
  <c r="EI357" i="1"/>
  <c r="GI357" i="1"/>
  <c r="DZ357" i="1"/>
  <c r="GE357" i="1"/>
  <c r="FE357" i="1"/>
  <c r="DK357" i="1"/>
  <c r="DC357" i="1"/>
  <c r="FD357" i="1"/>
  <c r="AD357" i="1"/>
  <c r="DA357" i="1"/>
  <c r="L357" i="1"/>
  <c r="AJ357" i="1"/>
  <c r="DW357" i="1"/>
  <c r="Y357" i="1"/>
  <c r="FS357" i="1"/>
  <c r="DY357" i="1"/>
  <c r="GF357" i="1"/>
  <c r="AZ357" i="1"/>
  <c r="CR357" i="1"/>
  <c r="AO357" i="1"/>
  <c r="DJ357" i="1"/>
  <c r="CG357" i="1"/>
  <c r="DT357" i="1"/>
  <c r="BK357" i="1"/>
  <c r="GB357" i="1"/>
  <c r="AT357" i="1"/>
  <c r="CU357" i="1"/>
  <c r="BU357" i="1"/>
  <c r="GG357" i="1"/>
  <c r="AF357" i="1"/>
  <c r="GC357" i="1"/>
  <c r="CF357" i="1"/>
  <c r="FL357" i="1"/>
  <c r="E357" i="1"/>
  <c r="U357" i="1"/>
  <c r="GH357" i="1"/>
  <c r="DO357" i="1"/>
  <c r="GD357" i="1"/>
  <c r="DH357" i="1"/>
  <c r="CZ357" i="1"/>
  <c r="CK357" i="1"/>
  <c r="FC357" i="1"/>
  <c r="AK357" i="1"/>
  <c r="AV357" i="1"/>
  <c r="FK357" i="1"/>
  <c r="FY357" i="1"/>
  <c r="DE357" i="1"/>
  <c r="DV357" i="1"/>
  <c r="BC357" i="1"/>
  <c r="EJ357" i="1"/>
  <c r="DG357" i="1"/>
  <c r="CY357" i="1"/>
  <c r="FU357" i="1"/>
  <c r="CQ357" i="1"/>
  <c r="J357" i="1"/>
  <c r="AU357" i="1"/>
  <c r="FJ357" i="1"/>
  <c r="EY357" i="1"/>
  <c r="I357" i="1"/>
  <c r="BJ357" i="1"/>
  <c r="DR357" i="1"/>
  <c r="DI357" i="1"/>
  <c r="DF357" i="1"/>
  <c r="CX357" i="1"/>
  <c r="BV357" i="1"/>
  <c r="AE357" i="1"/>
  <c r="DP357" i="1"/>
  <c r="BO357" i="1"/>
  <c r="CV357" i="1"/>
  <c r="CW357" i="1"/>
  <c r="EX357" i="1"/>
  <c r="DX357" i="1"/>
  <c r="FA357" i="1"/>
  <c r="GA357" i="1"/>
  <c r="DM357" i="1"/>
  <c r="DQ357" i="1"/>
  <c r="FF357" i="1"/>
  <c r="FB357" i="1"/>
  <c r="FZ357" i="1"/>
  <c r="CS357" i="1"/>
  <c r="EK357" i="1"/>
  <c r="AY357" i="1"/>
  <c r="BL357" i="1"/>
  <c r="BQ357" i="1"/>
  <c r="Z357" i="1"/>
  <c r="BB357" i="1"/>
  <c r="EB357" i="1"/>
  <c r="DD357" i="1"/>
  <c r="BG357" i="1"/>
  <c r="CP357" i="1"/>
  <c r="EQ357" i="1"/>
  <c r="DB357" i="1"/>
  <c r="CU167" i="1"/>
  <c r="DD167" i="1"/>
  <c r="AS167" i="1"/>
  <c r="FQ167" i="1"/>
  <c r="J36" i="5" s="1"/>
  <c r="FV167" i="1"/>
  <c r="O36" i="5" s="1"/>
  <c r="AD167" i="1"/>
  <c r="AP167" i="1"/>
  <c r="DQ167" i="1"/>
  <c r="DR167" i="1"/>
  <c r="FJ167" i="1"/>
  <c r="EG167" i="1"/>
  <c r="AQ167" i="1"/>
  <c r="FO167" i="1"/>
  <c r="H36" i="5" s="1"/>
  <c r="DL167" i="1"/>
  <c r="DM167" i="1"/>
  <c r="CK167" i="1"/>
  <c r="DN167" i="1"/>
  <c r="EN167" i="1"/>
  <c r="FC167" i="1"/>
  <c r="ET167" i="1"/>
  <c r="I167" i="1"/>
  <c r="CJ167" i="1"/>
  <c r="D167" i="1"/>
  <c r="DK167" i="1"/>
  <c r="FW167" i="1"/>
  <c r="GF167" i="1"/>
  <c r="DU167" i="1"/>
  <c r="CY167" i="1"/>
  <c r="DY167" i="1"/>
  <c r="BC167" i="1"/>
  <c r="BR167" i="1"/>
  <c r="FS167" i="1"/>
  <c r="L36" i="5" s="1"/>
  <c r="BJ167" i="1"/>
  <c r="GI167" i="1"/>
  <c r="BG167" i="1"/>
  <c r="GE167" i="1"/>
  <c r="E167" i="1"/>
  <c r="N167" i="1"/>
  <c r="EM167" i="1"/>
  <c r="GB167" i="1"/>
  <c r="DH167" i="1"/>
  <c r="AA167" i="1"/>
  <c r="CM167" i="1"/>
  <c r="EY167" i="1"/>
  <c r="AJ167" i="1"/>
  <c r="CV167" i="1"/>
  <c r="FH167" i="1"/>
  <c r="AK167" i="1"/>
  <c r="CW167" i="1"/>
  <c r="FI167" i="1"/>
  <c r="BL167" i="1"/>
  <c r="FK167" i="1"/>
  <c r="D36" i="5" s="1"/>
  <c r="CL167" i="1"/>
  <c r="P167" i="1"/>
  <c r="DO167" i="1"/>
  <c r="AE167" i="1"/>
  <c r="ED167" i="1"/>
  <c r="CR167" i="1"/>
  <c r="CS167" i="1"/>
  <c r="DV167" i="1"/>
  <c r="EV167" i="1"/>
  <c r="DI167" i="1"/>
  <c r="EF167" i="1"/>
  <c r="AH167" i="1"/>
  <c r="CI167" i="1"/>
  <c r="AI167" i="1"/>
  <c r="FG167" i="1"/>
  <c r="AR167" i="1"/>
  <c r="FP167" i="1"/>
  <c r="I36" i="5" s="1"/>
  <c r="DE167" i="1"/>
  <c r="BZ167" i="1"/>
  <c r="CZ167" i="1"/>
  <c r="DZ167" i="1"/>
  <c r="EO167" i="1"/>
  <c r="EU167" i="1"/>
  <c r="FU167" i="1"/>
  <c r="N36" i="5" s="1"/>
  <c r="GD167" i="1"/>
  <c r="GH167" i="1"/>
  <c r="DC167" i="1"/>
  <c r="AZ167" i="1"/>
  <c r="FX167" i="1"/>
  <c r="BA167" i="1"/>
  <c r="FY167" i="1"/>
  <c r="O167" i="1"/>
  <c r="AO167" i="1"/>
  <c r="BD167" i="1"/>
  <c r="EP167" i="1"/>
  <c r="FT167" i="1"/>
  <c r="M36" i="5" s="1"/>
  <c r="AF167" i="1"/>
  <c r="AL167" i="1"/>
  <c r="AY167" i="1"/>
  <c r="BH167" i="1"/>
  <c r="DT167" i="1"/>
  <c r="BI167" i="1"/>
  <c r="GG167" i="1"/>
  <c r="Z167" i="1"/>
  <c r="FB167" i="1"/>
  <c r="FN167" i="1"/>
  <c r="G36" i="5" s="1"/>
  <c r="FR167" i="1"/>
  <c r="K36" i="5" s="1"/>
  <c r="X167" i="1"/>
  <c r="CD167" i="1"/>
  <c r="EH167" i="1"/>
  <c r="DS167" i="1"/>
  <c r="BP167" i="1"/>
  <c r="BQ167" i="1"/>
  <c r="DJ167" i="1"/>
  <c r="BN167" i="1"/>
  <c r="B167" i="1"/>
  <c r="EE167" i="1"/>
  <c r="EC167" i="1"/>
  <c r="FM167" i="1"/>
  <c r="F36" i="5" s="1"/>
  <c r="AW167" i="1"/>
  <c r="G167" i="1"/>
  <c r="A168" i="1"/>
  <c r="BO167" i="1"/>
  <c r="EA167" i="1"/>
  <c r="L167" i="1"/>
  <c r="BX167" i="1"/>
  <c r="EJ167" i="1"/>
  <c r="M167" i="1"/>
  <c r="BY167" i="1"/>
  <c r="EK167" i="1"/>
  <c r="Y167" i="1"/>
  <c r="DX167" i="1"/>
  <c r="BB167" i="1"/>
  <c r="EX167" i="1"/>
  <c r="CB167" i="1"/>
  <c r="GA167" i="1"/>
  <c r="CQ167" i="1"/>
  <c r="R167" i="1"/>
  <c r="V167" i="1"/>
  <c r="AV167" i="1"/>
  <c r="BV167" i="1"/>
  <c r="FF167" i="1"/>
  <c r="GC167" i="1"/>
  <c r="DF167" i="1"/>
  <c r="FD167" i="1"/>
  <c r="K167" i="1"/>
  <c r="BW167" i="1"/>
  <c r="EI167" i="1"/>
  <c r="T167" i="1"/>
  <c r="CF167" i="1"/>
  <c r="ER167" i="1"/>
  <c r="U167" i="1"/>
  <c r="CG167" i="1"/>
  <c r="ES167" i="1"/>
  <c r="AM167" i="1"/>
  <c r="EL167" i="1"/>
  <c r="BM167" i="1"/>
  <c r="FL167" i="1"/>
  <c r="E36" i="5" s="1"/>
  <c r="CP167" i="1"/>
  <c r="F167" i="1"/>
  <c r="DB167" i="1"/>
  <c r="AT167" i="1"/>
  <c r="AU167" i="1"/>
  <c r="BU167" i="1"/>
  <c r="CX167" i="1"/>
  <c r="J167" i="1"/>
  <c r="AG167" i="1"/>
  <c r="H167" i="1"/>
  <c r="BF167" i="1"/>
  <c r="EB167" i="1"/>
  <c r="AN167" i="1"/>
  <c r="CC167" i="1"/>
  <c r="W167" i="1"/>
  <c r="BE167" i="1"/>
  <c r="S167" i="1"/>
  <c r="CE167" i="1"/>
  <c r="EQ167" i="1"/>
  <c r="AB167" i="1"/>
  <c r="CN167" i="1"/>
  <c r="EZ167" i="1"/>
  <c r="AC167" i="1"/>
  <c r="CO167" i="1"/>
  <c r="FA167" i="1"/>
  <c r="AX167" i="1"/>
  <c r="EW167" i="1"/>
  <c r="CA167" i="1"/>
  <c r="FZ167" i="1"/>
  <c r="DA167" i="1"/>
  <c r="Q167" i="1"/>
  <c r="DP167" i="1"/>
  <c r="BS167" i="1"/>
  <c r="BT167" i="1"/>
  <c r="CT167" i="1"/>
  <c r="DW167" i="1"/>
  <c r="BK167" i="1"/>
  <c r="CH167" i="1"/>
  <c r="DG167" i="1"/>
  <c r="FE167" i="1"/>
  <c r="F49" i="5" l="1"/>
  <c r="F24" i="11" s="1"/>
  <c r="A25" i="11"/>
  <c r="A36" i="5"/>
  <c r="H12" i="15" s="1"/>
  <c r="E13" i="15" s="1"/>
  <c r="GK357" i="1"/>
  <c r="CP358" i="1"/>
  <c r="GG358" i="1"/>
  <c r="BZ358" i="1"/>
  <c r="DG358" i="1"/>
  <c r="Q358" i="1"/>
  <c r="AC358" i="1"/>
  <c r="W358" i="1"/>
  <c r="CX358" i="1"/>
  <c r="BM358" i="1"/>
  <c r="T358" i="1"/>
  <c r="BV358" i="1"/>
  <c r="BB358" i="1"/>
  <c r="L358" i="1"/>
  <c r="EE358" i="1"/>
  <c r="CD358" i="1"/>
  <c r="DT358" i="1"/>
  <c r="AO358" i="1"/>
  <c r="GD358" i="1"/>
  <c r="FP358" i="1"/>
  <c r="GN358" i="1" s="1"/>
  <c r="EV358" i="1"/>
  <c r="CL358" i="1"/>
  <c r="AJ358" i="1"/>
  <c r="E358" i="1"/>
  <c r="DY358" i="1"/>
  <c r="AG358" i="1"/>
  <c r="CB358" i="1"/>
  <c r="BU358" i="1"/>
  <c r="DX358" i="1"/>
  <c r="O358" i="1"/>
  <c r="AR358" i="1"/>
  <c r="DV358" i="1"/>
  <c r="FK358" i="1"/>
  <c r="EY358" i="1"/>
  <c r="GE358" i="1"/>
  <c r="CY358" i="1"/>
  <c r="S358" i="1"/>
  <c r="FM358" i="1"/>
  <c r="CH358" i="1"/>
  <c r="EL358" i="1"/>
  <c r="AU358" i="1"/>
  <c r="BN358" i="1"/>
  <c r="FY358" i="1"/>
  <c r="FG358" i="1"/>
  <c r="CS358" i="1"/>
  <c r="BL358" i="1"/>
  <c r="CM358" i="1"/>
  <c r="BG358" i="1"/>
  <c r="DU358" i="1"/>
  <c r="GC358" i="1"/>
  <c r="EZ358" i="1"/>
  <c r="AV358" i="1"/>
  <c r="BH358" i="1"/>
  <c r="FZ358" i="1"/>
  <c r="AM358" i="1"/>
  <c r="BO358" i="1"/>
  <c r="EU358" i="1"/>
  <c r="DW358" i="1"/>
  <c r="CA358" i="1"/>
  <c r="AB358" i="1"/>
  <c r="EB358" i="1"/>
  <c r="AT358" i="1"/>
  <c r="ES358" i="1"/>
  <c r="K358" i="1"/>
  <c r="R358" i="1"/>
  <c r="EK358" i="1"/>
  <c r="DJ358" i="1"/>
  <c r="FN358" i="1"/>
  <c r="GL358" i="1" s="1"/>
  <c r="AL358" i="1"/>
  <c r="BA358" i="1"/>
  <c r="EO358" i="1"/>
  <c r="AI358" i="1"/>
  <c r="CR358" i="1"/>
  <c r="FI358" i="1"/>
  <c r="AA358" i="1"/>
  <c r="GI358" i="1"/>
  <c r="GF358" i="1"/>
  <c r="DS358" i="1"/>
  <c r="DA358" i="1"/>
  <c r="EI358" i="1"/>
  <c r="X358" i="1"/>
  <c r="BK358" i="1"/>
  <c r="AN358" i="1"/>
  <c r="BW358" i="1"/>
  <c r="Y358" i="1"/>
  <c r="AY358" i="1"/>
  <c r="CT358" i="1"/>
  <c r="EW358" i="1"/>
  <c r="EQ358" i="1"/>
  <c r="BF358" i="1"/>
  <c r="DB358" i="1"/>
  <c r="CG358" i="1"/>
  <c r="FD358" i="1"/>
  <c r="CQ358" i="1"/>
  <c r="BY358" i="1"/>
  <c r="G358" i="1"/>
  <c r="BQ358" i="1"/>
  <c r="FB358" i="1"/>
  <c r="AF358" i="1"/>
  <c r="FX358" i="1"/>
  <c r="DZ358" i="1"/>
  <c r="CI358" i="1"/>
  <c r="ED358" i="1"/>
  <c r="CW358" i="1"/>
  <c r="DH358" i="1"/>
  <c r="BJ358" i="1"/>
  <c r="FW358" i="1"/>
  <c r="FA358" i="1"/>
  <c r="EJ358" i="1"/>
  <c r="CC358" i="1"/>
  <c r="EA358" i="1"/>
  <c r="FU358" i="1"/>
  <c r="CN358" i="1"/>
  <c r="V358" i="1"/>
  <c r="FR358" i="1"/>
  <c r="BT358" i="1"/>
  <c r="AX358" i="1"/>
  <c r="CE358" i="1"/>
  <c r="H358" i="1"/>
  <c r="F358" i="1"/>
  <c r="U358" i="1"/>
  <c r="DF358" i="1"/>
  <c r="GA358" i="1"/>
  <c r="M358" i="1"/>
  <c r="AW358" i="1"/>
  <c r="BP358" i="1"/>
  <c r="Z358" i="1"/>
  <c r="FT358" i="1"/>
  <c r="AZ358" i="1"/>
  <c r="CZ358" i="1"/>
  <c r="AH358" i="1"/>
  <c r="AE358" i="1"/>
  <c r="AK358" i="1"/>
  <c r="GB358" i="1"/>
  <c r="FS358" i="1"/>
  <c r="BS358" i="1"/>
  <c r="ER358" i="1"/>
  <c r="EP358" i="1"/>
  <c r="DC358" i="1"/>
  <c r="EF358" i="1"/>
  <c r="DO358" i="1"/>
  <c r="FH358" i="1"/>
  <c r="EM358" i="1"/>
  <c r="BR358" i="1"/>
  <c r="FE358" i="1"/>
  <c r="DP358" i="1"/>
  <c r="CO358" i="1"/>
  <c r="BE358" i="1"/>
  <c r="J358" i="1"/>
  <c r="FL358" i="1"/>
  <c r="CF358" i="1"/>
  <c r="FF358" i="1"/>
  <c r="EX358" i="1"/>
  <c r="BX358" i="1"/>
  <c r="EC358" i="1"/>
  <c r="EH358" i="1"/>
  <c r="BI358" i="1"/>
  <c r="BD358" i="1"/>
  <c r="GH358" i="1"/>
  <c r="DE358" i="1"/>
  <c r="DI358" i="1"/>
  <c r="P358" i="1"/>
  <c r="CV358" i="1"/>
  <c r="N358" i="1"/>
  <c r="BC358" i="1"/>
  <c r="ET358" i="1"/>
  <c r="AQ358" i="1"/>
  <c r="FQ358" i="1"/>
  <c r="FC358" i="1"/>
  <c r="EG358" i="1"/>
  <c r="AS358" i="1"/>
  <c r="EN358" i="1"/>
  <c r="FJ358" i="1"/>
  <c r="DD358" i="1"/>
  <c r="DN358" i="1"/>
  <c r="DR358" i="1"/>
  <c r="CU358" i="1"/>
  <c r="DK358" i="1"/>
  <c r="CK358" i="1"/>
  <c r="DQ358" i="1"/>
  <c r="DM358" i="1"/>
  <c r="AP358" i="1"/>
  <c r="CJ358" i="1"/>
  <c r="DL358" i="1"/>
  <c r="AD358" i="1"/>
  <c r="I358" i="1"/>
  <c r="FO358" i="1"/>
  <c r="GM358" i="1" s="1"/>
  <c r="FV358" i="1"/>
  <c r="AV168" i="1"/>
  <c r="FT168" i="1"/>
  <c r="M37" i="5" s="1"/>
  <c r="DQ168" i="1"/>
  <c r="BN168" i="1"/>
  <c r="E168" i="1"/>
  <c r="T168" i="1"/>
  <c r="AI168" i="1"/>
  <c r="ET168" i="1"/>
  <c r="DL168" i="1"/>
  <c r="DN168" i="1"/>
  <c r="EY168" i="1"/>
  <c r="BD168" i="1"/>
  <c r="GB168" i="1"/>
  <c r="J168" i="1"/>
  <c r="EH168" i="1"/>
  <c r="DO168" i="1"/>
  <c r="ED168" i="1"/>
  <c r="ES168" i="1"/>
  <c r="FH168" i="1"/>
  <c r="EK168" i="1"/>
  <c r="EM168" i="1"/>
  <c r="DC168" i="1"/>
  <c r="AF168" i="1"/>
  <c r="CR168" i="1"/>
  <c r="FD168" i="1"/>
  <c r="AO168" i="1"/>
  <c r="DA168" i="1"/>
  <c r="FM168" i="1"/>
  <c r="F37" i="5" s="1"/>
  <c r="AX168" i="1"/>
  <c r="DJ168" i="1"/>
  <c r="FV168" i="1"/>
  <c r="O37" i="5" s="1"/>
  <c r="CE168" i="1"/>
  <c r="CQ168" i="1"/>
  <c r="G168" i="1"/>
  <c r="V168" i="1"/>
  <c r="BJ168" i="1"/>
  <c r="BK168" i="1"/>
  <c r="BP168" i="1"/>
  <c r="AZ168" i="1"/>
  <c r="D168" i="1"/>
  <c r="AN168" i="1"/>
  <c r="CZ168" i="1"/>
  <c r="FL168" i="1"/>
  <c r="E37" i="5" s="1"/>
  <c r="AW168" i="1"/>
  <c r="DI168" i="1"/>
  <c r="FU168" i="1"/>
  <c r="N37" i="5" s="1"/>
  <c r="BF168" i="1"/>
  <c r="DR168" i="1"/>
  <c r="GD168" i="1"/>
  <c r="CP168" i="1"/>
  <c r="F168" i="1"/>
  <c r="DE168" i="1"/>
  <c r="U168" i="1"/>
  <c r="DT168" i="1"/>
  <c r="AJ168" i="1"/>
  <c r="EI168" i="1"/>
  <c r="CI168" i="1"/>
  <c r="CM168" i="1"/>
  <c r="BO168" i="1"/>
  <c r="CO168" i="1"/>
  <c r="AC168" i="1"/>
  <c r="CX168" i="1"/>
  <c r="EZ168" i="1"/>
  <c r="CY168" i="1"/>
  <c r="DH168" i="1"/>
  <c r="BE168" i="1"/>
  <c r="GC168" i="1"/>
  <c r="DZ168" i="1"/>
  <c r="DD168" i="1"/>
  <c r="DS168" i="1"/>
  <c r="EE168" i="1"/>
  <c r="AU168" i="1"/>
  <c r="DK168" i="1"/>
  <c r="CN168" i="1"/>
  <c r="CA168" i="1"/>
  <c r="BB168" i="1"/>
  <c r="DP168" i="1"/>
  <c r="BM168" i="1"/>
  <c r="DY168" i="1"/>
  <c r="BV168" i="1"/>
  <c r="S168" i="1"/>
  <c r="AE168" i="1"/>
  <c r="AT168" i="1"/>
  <c r="BI168" i="1"/>
  <c r="EJ168" i="1"/>
  <c r="DM168" i="1"/>
  <c r="EB168" i="1"/>
  <c r="FA168" i="1"/>
  <c r="A169" i="1"/>
  <c r="BL168" i="1"/>
  <c r="DX168" i="1"/>
  <c r="I168" i="1"/>
  <c r="BU168" i="1"/>
  <c r="EG168" i="1"/>
  <c r="R168" i="1"/>
  <c r="CD168" i="1"/>
  <c r="EP168" i="1"/>
  <c r="AD168" i="1"/>
  <c r="EC168" i="1"/>
  <c r="AS168" i="1"/>
  <c r="ER168" i="1"/>
  <c r="BH168" i="1"/>
  <c r="FG168" i="1"/>
  <c r="BW168" i="1"/>
  <c r="FS168" i="1"/>
  <c r="L37" i="5" s="1"/>
  <c r="FI168" i="1"/>
  <c r="FJ168" i="1"/>
  <c r="EL168" i="1"/>
  <c r="FO168" i="1"/>
  <c r="H37" i="5" s="1"/>
  <c r="FZ168" i="1"/>
  <c r="W168" i="1"/>
  <c r="BX168" i="1"/>
  <c r="X168" i="1"/>
  <c r="CJ168" i="1"/>
  <c r="EV168" i="1"/>
  <c r="AG168" i="1"/>
  <c r="CS168" i="1"/>
  <c r="FE168" i="1"/>
  <c r="AP168" i="1"/>
  <c r="DB168" i="1"/>
  <c r="FN168" i="1"/>
  <c r="G37" i="5" s="1"/>
  <c r="BQ168" i="1"/>
  <c r="FP168" i="1"/>
  <c r="I37" i="5" s="1"/>
  <c r="CF168" i="1"/>
  <c r="GE168" i="1"/>
  <c r="CU168" i="1"/>
  <c r="K168" i="1"/>
  <c r="DG168" i="1"/>
  <c r="AK168" i="1"/>
  <c r="AL168" i="1"/>
  <c r="N168" i="1"/>
  <c r="AQ168" i="1"/>
  <c r="EA168" i="1"/>
  <c r="EU168" i="1"/>
  <c r="DW168" i="1"/>
  <c r="FX168" i="1"/>
  <c r="GA168" i="1"/>
  <c r="DF168" i="1"/>
  <c r="DU168" i="1"/>
  <c r="AM168" i="1"/>
  <c r="FY168" i="1"/>
  <c r="BA168" i="1"/>
  <c r="H168" i="1"/>
  <c r="BT168" i="1"/>
  <c r="EF168" i="1"/>
  <c r="Q168" i="1"/>
  <c r="CC168" i="1"/>
  <c r="EO168" i="1"/>
  <c r="Z168" i="1"/>
  <c r="CL168" i="1"/>
  <c r="EX168" i="1"/>
  <c r="AR168" i="1"/>
  <c r="EQ168" i="1"/>
  <c r="BG168" i="1"/>
  <c r="FC168" i="1"/>
  <c r="BS168" i="1"/>
  <c r="FR168" i="1"/>
  <c r="K37" i="5" s="1"/>
  <c r="CH168" i="1"/>
  <c r="GG168" i="1"/>
  <c r="GH168" i="1"/>
  <c r="GI168" i="1"/>
  <c r="FK168" i="1"/>
  <c r="D37" i="5" s="1"/>
  <c r="AB168" i="1"/>
  <c r="AY168" i="1"/>
  <c r="DV168" i="1"/>
  <c r="FW168" i="1"/>
  <c r="P168" i="1"/>
  <c r="CB168" i="1"/>
  <c r="EN168" i="1"/>
  <c r="Y168" i="1"/>
  <c r="CK168" i="1"/>
  <c r="EW168" i="1"/>
  <c r="AH168" i="1"/>
  <c r="CT168" i="1"/>
  <c r="FF168" i="1"/>
  <c r="BC168" i="1"/>
  <c r="FB168" i="1"/>
  <c r="BR168" i="1"/>
  <c r="FQ168" i="1"/>
  <c r="J37" i="5" s="1"/>
  <c r="CG168" i="1"/>
  <c r="GF168" i="1"/>
  <c r="CV168" i="1"/>
  <c r="L168" i="1"/>
  <c r="M168" i="1"/>
  <c r="B168" i="1"/>
  <c r="O168" i="1"/>
  <c r="BZ168" i="1"/>
  <c r="CW168" i="1"/>
  <c r="AA168" i="1"/>
  <c r="BY168" i="1"/>
  <c r="I10" i="15" l="1"/>
  <c r="A26" i="11"/>
  <c r="A51" i="5"/>
  <c r="A37" i="5"/>
  <c r="H13" i="15" s="1"/>
  <c r="E14" i="15" s="1"/>
  <c r="GK358" i="1"/>
  <c r="AY359" i="1"/>
  <c r="AG359" i="1"/>
  <c r="DE359" i="1"/>
  <c r="CB359" i="1"/>
  <c r="AR359" i="1"/>
  <c r="DG359" i="1"/>
  <c r="BW359" i="1"/>
  <c r="AA359" i="1"/>
  <c r="GF359" i="1"/>
  <c r="AH359" i="1"/>
  <c r="DV359" i="1"/>
  <c r="FR359" i="1"/>
  <c r="Z359" i="1"/>
  <c r="FY359" i="1"/>
  <c r="EA359" i="1"/>
  <c r="GE359" i="1"/>
  <c r="CS359" i="1"/>
  <c r="FO359" i="1"/>
  <c r="GL359" i="1" s="1"/>
  <c r="ER359" i="1"/>
  <c r="BU359" i="1"/>
  <c r="EJ359" i="1"/>
  <c r="DP359" i="1"/>
  <c r="DD359" i="1"/>
  <c r="AC359" i="1"/>
  <c r="U359" i="1"/>
  <c r="BS359" i="1"/>
  <c r="CO359" i="1"/>
  <c r="CG359" i="1"/>
  <c r="CF359" i="1"/>
  <c r="BB359" i="1"/>
  <c r="CK359" i="1"/>
  <c r="CC359" i="1"/>
  <c r="N359" i="1"/>
  <c r="EC359" i="1"/>
  <c r="AT359" i="1"/>
  <c r="CA359" i="1"/>
  <c r="GC359" i="1"/>
  <c r="BO359" i="1"/>
  <c r="F359" i="1"/>
  <c r="CW359" i="1"/>
  <c r="EL359" i="1"/>
  <c r="DZ359" i="1"/>
  <c r="FQ359" i="1"/>
  <c r="GN359" i="1" s="1"/>
  <c r="FC359" i="1"/>
  <c r="FP359" i="1"/>
  <c r="GM359" i="1" s="1"/>
  <c r="FJ359" i="1"/>
  <c r="O359" i="1"/>
  <c r="BR359" i="1"/>
  <c r="Y359" i="1"/>
  <c r="FK359" i="1"/>
  <c r="BG359" i="1"/>
  <c r="Q359" i="1"/>
  <c r="DF359" i="1"/>
  <c r="AL359" i="1"/>
  <c r="BQ359" i="1"/>
  <c r="CJ359" i="1"/>
  <c r="FI359" i="1"/>
  <c r="AD359" i="1"/>
  <c r="BL359" i="1"/>
  <c r="AE359" i="1"/>
  <c r="CN359" i="1"/>
  <c r="BE359" i="1"/>
  <c r="CM359" i="1"/>
  <c r="CP359" i="1"/>
  <c r="EW359" i="1"/>
  <c r="AQ359" i="1"/>
  <c r="BI359" i="1"/>
  <c r="AW359" i="1"/>
  <c r="BZ359" i="1"/>
  <c r="AB359" i="1"/>
  <c r="DU359" i="1"/>
  <c r="EV359" i="1"/>
  <c r="DX359" i="1"/>
  <c r="FB359" i="1"/>
  <c r="EN359" i="1"/>
  <c r="GI359" i="1"/>
  <c r="EQ359" i="1"/>
  <c r="EF359" i="1"/>
  <c r="GA359" i="1"/>
  <c r="AK359" i="1"/>
  <c r="FN359" i="1"/>
  <c r="X359" i="1"/>
  <c r="FS359" i="1"/>
  <c r="EP359" i="1"/>
  <c r="S359" i="1"/>
  <c r="DK359" i="1"/>
  <c r="DH359" i="1"/>
  <c r="CI359" i="1"/>
  <c r="GD359" i="1"/>
  <c r="AM359" i="1"/>
  <c r="I359" i="1"/>
  <c r="BC359" i="1"/>
  <c r="BT359" i="1"/>
  <c r="DB359" i="1"/>
  <c r="CD359" i="1"/>
  <c r="BV359" i="1"/>
  <c r="CY359" i="1"/>
  <c r="DR359" i="1"/>
  <c r="L359" i="1"/>
  <c r="FF359" i="1"/>
  <c r="P359" i="1"/>
  <c r="GG359" i="1"/>
  <c r="EX359" i="1"/>
  <c r="H359" i="1"/>
  <c r="DW359" i="1"/>
  <c r="K359" i="1"/>
  <c r="AP359" i="1"/>
  <c r="W359" i="1"/>
  <c r="FG359" i="1"/>
  <c r="R359" i="1"/>
  <c r="EB359" i="1"/>
  <c r="DY359" i="1"/>
  <c r="EE359" i="1"/>
  <c r="EZ359" i="1"/>
  <c r="AJ359" i="1"/>
  <c r="EO359" i="1"/>
  <c r="AS359" i="1"/>
  <c r="M359" i="1"/>
  <c r="GH359" i="1"/>
  <c r="FX359" i="1"/>
  <c r="BX359" i="1"/>
  <c r="FA359" i="1"/>
  <c r="AU359" i="1"/>
  <c r="EI359" i="1"/>
  <c r="BY359" i="1"/>
  <c r="CV359" i="1"/>
  <c r="CT359" i="1"/>
  <c r="FW359" i="1"/>
  <c r="CH359" i="1"/>
  <c r="CL359" i="1"/>
  <c r="BA359" i="1"/>
  <c r="EU359" i="1"/>
  <c r="CU359" i="1"/>
  <c r="FE359" i="1"/>
  <c r="FZ359" i="1"/>
  <c r="BH359" i="1"/>
  <c r="EG359" i="1"/>
  <c r="DM359" i="1"/>
  <c r="BM359" i="1"/>
  <c r="DS359" i="1"/>
  <c r="CX359" i="1"/>
  <c r="DT359" i="1"/>
  <c r="FU359" i="1"/>
  <c r="AN359" i="1"/>
  <c r="CQ359" i="1"/>
  <c r="FD359" i="1"/>
  <c r="ED359" i="1"/>
  <c r="DL359" i="1"/>
  <c r="AV359" i="1"/>
  <c r="CE359" i="1"/>
  <c r="CR359" i="1"/>
  <c r="DO359" i="1"/>
  <c r="ET359" i="1"/>
  <c r="BF359" i="1"/>
  <c r="AZ359" i="1"/>
  <c r="FV359" i="1"/>
  <c r="AF359" i="1"/>
  <c r="EH359" i="1"/>
  <c r="AI359" i="1"/>
  <c r="BP359" i="1"/>
  <c r="DJ359" i="1"/>
  <c r="DC359" i="1"/>
  <c r="J359" i="1"/>
  <c r="T359" i="1"/>
  <c r="DI359" i="1"/>
  <c r="BK359" i="1"/>
  <c r="AX359" i="1"/>
  <c r="EM359" i="1"/>
  <c r="GB359" i="1"/>
  <c r="E359" i="1"/>
  <c r="BJ359" i="1"/>
  <c r="FM359" i="1"/>
  <c r="EK359" i="1"/>
  <c r="BD359" i="1"/>
  <c r="BN359" i="1"/>
  <c r="FL359" i="1"/>
  <c r="V359" i="1"/>
  <c r="DA359" i="1"/>
  <c r="FH359" i="1"/>
  <c r="EY359" i="1"/>
  <c r="DQ359" i="1"/>
  <c r="CZ359" i="1"/>
  <c r="G359" i="1"/>
  <c r="AO359" i="1"/>
  <c r="ES359" i="1"/>
  <c r="DN359" i="1"/>
  <c r="FT359" i="1"/>
  <c r="DA169" i="1"/>
  <c r="CE169" i="1"/>
  <c r="BP169" i="1"/>
  <c r="DH169" i="1"/>
  <c r="DR169" i="1"/>
  <c r="FQ169" i="1"/>
  <c r="DG169" i="1"/>
  <c r="BW169" i="1"/>
  <c r="AA169" i="1"/>
  <c r="EF169" i="1"/>
  <c r="FP169" i="1"/>
  <c r="DM169" i="1"/>
  <c r="DN169" i="1"/>
  <c r="DO169" i="1"/>
  <c r="FU169" i="1"/>
  <c r="DK169" i="1"/>
  <c r="EA169" i="1"/>
  <c r="FE169" i="1"/>
  <c r="T169" i="1"/>
  <c r="DT169" i="1"/>
  <c r="FL169" i="1"/>
  <c r="BE169" i="1"/>
  <c r="BG169" i="1"/>
  <c r="R169" i="1"/>
  <c r="D169" i="1"/>
  <c r="CO169" i="1"/>
  <c r="AD169" i="1"/>
  <c r="FB169" i="1"/>
  <c r="CQ169" i="1"/>
  <c r="AI169" i="1"/>
  <c r="AX169" i="1"/>
  <c r="FW169" i="1"/>
  <c r="CD169" i="1"/>
  <c r="AV169" i="1"/>
  <c r="S169" i="1"/>
  <c r="CT169" i="1"/>
  <c r="AS169" i="1"/>
  <c r="DF169" i="1"/>
  <c r="FS169" i="1"/>
  <c r="CZ169" i="1"/>
  <c r="EB169" i="1"/>
  <c r="FO169" i="1"/>
  <c r="FY169" i="1"/>
  <c r="FZ169" i="1"/>
  <c r="GA169" i="1"/>
  <c r="CK169" i="1"/>
  <c r="AO169" i="1"/>
  <c r="FD169" i="1"/>
  <c r="Q169" i="1"/>
  <c r="AK169" i="1"/>
  <c r="CW169" i="1"/>
  <c r="FI169" i="1"/>
  <c r="AL169" i="1"/>
  <c r="CX169" i="1"/>
  <c r="FJ169" i="1"/>
  <c r="AM169" i="1"/>
  <c r="CY169" i="1"/>
  <c r="FK169" i="1"/>
  <c r="AW169" i="1"/>
  <c r="EV169" i="1"/>
  <c r="BL169" i="1"/>
  <c r="FH169" i="1"/>
  <c r="CL169" i="1"/>
  <c r="P169" i="1"/>
  <c r="DL169" i="1"/>
  <c r="CC169" i="1"/>
  <c r="DC169" i="1"/>
  <c r="DD169" i="1"/>
  <c r="BT169" i="1"/>
  <c r="DE169" i="1"/>
  <c r="AU169" i="1"/>
  <c r="FG169" i="1"/>
  <c r="DZ169" i="1"/>
  <c r="EG169" i="1"/>
  <c r="BA169" i="1"/>
  <c r="BB169" i="1"/>
  <c r="BC169" i="1"/>
  <c r="BV169" i="1"/>
  <c r="L169" i="1"/>
  <c r="EN169" i="1"/>
  <c r="FF169" i="1"/>
  <c r="BU169" i="1"/>
  <c r="A170" i="1"/>
  <c r="BI169" i="1"/>
  <c r="DU169" i="1"/>
  <c r="GG169" i="1"/>
  <c r="BJ169" i="1"/>
  <c r="DV169" i="1"/>
  <c r="GH169" i="1"/>
  <c r="BK169" i="1"/>
  <c r="DW169" i="1"/>
  <c r="GI169" i="1"/>
  <c r="CJ169" i="1"/>
  <c r="GF169" i="1"/>
  <c r="CV169" i="1"/>
  <c r="Z169" i="1"/>
  <c r="DY169" i="1"/>
  <c r="AZ169" i="1"/>
  <c r="EY169" i="1"/>
  <c r="EZ169" i="1"/>
  <c r="GC169" i="1"/>
  <c r="GD169" i="1"/>
  <c r="GE169" i="1"/>
  <c r="BO169" i="1"/>
  <c r="DS169" i="1"/>
  <c r="FT169" i="1"/>
  <c r="U169" i="1"/>
  <c r="CG169" i="1"/>
  <c r="ES169" i="1"/>
  <c r="V169" i="1"/>
  <c r="CH169" i="1"/>
  <c r="ET169" i="1"/>
  <c r="W169" i="1"/>
  <c r="CI169" i="1"/>
  <c r="EU169" i="1"/>
  <c r="X169" i="1"/>
  <c r="AJ169" i="1"/>
  <c r="EI169" i="1"/>
  <c r="BM169" i="1"/>
  <c r="CM169" i="1"/>
  <c r="AB169" i="1"/>
  <c r="BF169" i="1"/>
  <c r="EQ169" i="1"/>
  <c r="AQ169" i="1"/>
  <c r="AC169" i="1"/>
  <c r="FA169" i="1"/>
  <c r="CP169" i="1"/>
  <c r="AE169" i="1"/>
  <c r="FC169" i="1"/>
  <c r="EH169" i="1"/>
  <c r="EW169" i="1"/>
  <c r="BX169" i="1"/>
  <c r="BD169" i="1"/>
  <c r="CF169" i="1"/>
  <c r="EP169" i="1"/>
  <c r="DQ169" i="1"/>
  <c r="AT169" i="1"/>
  <c r="FR169" i="1"/>
  <c r="BH169" i="1"/>
  <c r="FV169" i="1"/>
  <c r="DB169" i="1"/>
  <c r="ER169" i="1"/>
  <c r="E169" i="1"/>
  <c r="BQ169" i="1"/>
  <c r="EC169" i="1"/>
  <c r="F169" i="1"/>
  <c r="BR169" i="1"/>
  <c r="ED169" i="1"/>
  <c r="G169" i="1"/>
  <c r="BS169" i="1"/>
  <c r="EE169" i="1"/>
  <c r="B169" i="1"/>
  <c r="CU169" i="1"/>
  <c r="K169" i="1"/>
  <c r="DJ169" i="1"/>
  <c r="AN169" i="1"/>
  <c r="EJ169" i="1"/>
  <c r="BN169" i="1"/>
  <c r="FM169" i="1"/>
  <c r="GB169" i="1"/>
  <c r="H169" i="1"/>
  <c r="I169" i="1"/>
  <c r="AR169" i="1"/>
  <c r="DP169" i="1"/>
  <c r="AP169" i="1"/>
  <c r="CN169" i="1"/>
  <c r="M169" i="1"/>
  <c r="BY169" i="1"/>
  <c r="EK169" i="1"/>
  <c r="N169" i="1"/>
  <c r="BZ169" i="1"/>
  <c r="EL169" i="1"/>
  <c r="O169" i="1"/>
  <c r="CA169" i="1"/>
  <c r="EM169" i="1"/>
  <c r="J169" i="1"/>
  <c r="DI169" i="1"/>
  <c r="Y169" i="1"/>
  <c r="DX169" i="1"/>
  <c r="AY169" i="1"/>
  <c r="EX169" i="1"/>
  <c r="CB169" i="1"/>
  <c r="FX169" i="1"/>
  <c r="AF169" i="1"/>
  <c r="AG169" i="1"/>
  <c r="AH169" i="1"/>
  <c r="CS169" i="1"/>
  <c r="FN169" i="1"/>
  <c r="EO169" i="1"/>
  <c r="CR169" i="1"/>
  <c r="A52" i="5" l="1"/>
  <c r="A27" i="11"/>
  <c r="GK359" i="1"/>
  <c r="CS360" i="1"/>
  <c r="BR360" i="1"/>
  <c r="EU360" i="1"/>
  <c r="DC360" i="1"/>
  <c r="AG360" i="1"/>
  <c r="FX360" i="1"/>
  <c r="FM360" i="1"/>
  <c r="EE360" i="1"/>
  <c r="EP360" i="1"/>
  <c r="BM360" i="1"/>
  <c r="GE360" i="1"/>
  <c r="BJ360" i="1"/>
  <c r="AU360" i="1"/>
  <c r="AO360" i="1"/>
  <c r="EO360" i="1"/>
  <c r="EX360" i="1"/>
  <c r="O360" i="1"/>
  <c r="AP360" i="1"/>
  <c r="EJ360" i="1"/>
  <c r="G360" i="1"/>
  <c r="DB360" i="1"/>
  <c r="BD360" i="1"/>
  <c r="AC360" i="1"/>
  <c r="AJ360" i="1"/>
  <c r="ES360" i="1"/>
  <c r="GC360" i="1"/>
  <c r="CJ360" i="1"/>
  <c r="DU360" i="1"/>
  <c r="BC360" i="1"/>
  <c r="BT360" i="1"/>
  <c r="BL360" i="1"/>
  <c r="AL360" i="1"/>
  <c r="GA360" i="1"/>
  <c r="AS360" i="1"/>
  <c r="BZ360" i="1"/>
  <c r="EW360" i="1"/>
  <c r="DW360" i="1"/>
  <c r="S360" i="1"/>
  <c r="FN360" i="1"/>
  <c r="AY360" i="1"/>
  <c r="EL360" i="1"/>
  <c r="DP360" i="1"/>
  <c r="AN360" i="1"/>
  <c r="ED360" i="1"/>
  <c r="FV360" i="1"/>
  <c r="BX360" i="1"/>
  <c r="AQ360" i="1"/>
  <c r="X360" i="1"/>
  <c r="CG360" i="1"/>
  <c r="EZ360" i="1"/>
  <c r="GI360" i="1"/>
  <c r="BI360" i="1"/>
  <c r="BB360" i="1"/>
  <c r="DD360" i="1"/>
  <c r="EV360" i="1"/>
  <c r="FI360" i="1"/>
  <c r="FZ360" i="1"/>
  <c r="CT360" i="1"/>
  <c r="AR360" i="1"/>
  <c r="U360" i="1"/>
  <c r="AW360" i="1"/>
  <c r="AH360" i="1"/>
  <c r="Y360" i="1"/>
  <c r="N360" i="1"/>
  <c r="I360" i="1"/>
  <c r="K360" i="1"/>
  <c r="F360" i="1"/>
  <c r="FR360" i="1"/>
  <c r="GN360" i="1" s="1"/>
  <c r="EH360" i="1"/>
  <c r="BF360" i="1"/>
  <c r="CI360" i="1"/>
  <c r="FT360" i="1"/>
  <c r="AZ360" i="1"/>
  <c r="BK360" i="1"/>
  <c r="BU360" i="1"/>
  <c r="EG360" i="1"/>
  <c r="CC360" i="1"/>
  <c r="FK360" i="1"/>
  <c r="AK360" i="1"/>
  <c r="FO360" i="1"/>
  <c r="AV360" i="1"/>
  <c r="DJ360" i="1"/>
  <c r="EQ360" i="1"/>
  <c r="BA360" i="1"/>
  <c r="FY360" i="1"/>
  <c r="EK360" i="1"/>
  <c r="H360" i="1"/>
  <c r="CU360" i="1"/>
  <c r="EC360" i="1"/>
  <c r="AT360" i="1"/>
  <c r="FC360" i="1"/>
  <c r="AB360" i="1"/>
  <c r="W360" i="1"/>
  <c r="DS360" i="1"/>
  <c r="DY360" i="1"/>
  <c r="GH360" i="1"/>
  <c r="FF360" i="1"/>
  <c r="DZ360" i="1"/>
  <c r="DL360" i="1"/>
  <c r="CY360" i="1"/>
  <c r="Q360" i="1"/>
  <c r="EB360" i="1"/>
  <c r="CD360" i="1"/>
  <c r="AF360" i="1"/>
  <c r="J360" i="1"/>
  <c r="BY360" i="1"/>
  <c r="GB360" i="1"/>
  <c r="BQ360" i="1"/>
  <c r="DQ360" i="1"/>
  <c r="AE360" i="1"/>
  <c r="CM360" i="1"/>
  <c r="ET360" i="1"/>
  <c r="BO360" i="1"/>
  <c r="Z360" i="1"/>
  <c r="DV360" i="1"/>
  <c r="EN360" i="1"/>
  <c r="FG360" i="1"/>
  <c r="P360" i="1"/>
  <c r="AM360" i="1"/>
  <c r="FD360" i="1"/>
  <c r="CZ360" i="1"/>
  <c r="M360" i="1"/>
  <c r="DX360" i="1"/>
  <c r="BH360" i="1"/>
  <c r="EY360" i="1"/>
  <c r="CW360" i="1"/>
  <c r="DI360" i="1"/>
  <c r="EM360" i="1"/>
  <c r="E360" i="1"/>
  <c r="CP360" i="1"/>
  <c r="CH360" i="1"/>
  <c r="CV360" i="1"/>
  <c r="L360" i="1"/>
  <c r="CL360" i="1"/>
  <c r="FJ360" i="1"/>
  <c r="FS360" i="1"/>
  <c r="CR360" i="1"/>
  <c r="CB360" i="1"/>
  <c r="CA360" i="1"/>
  <c r="CN360" i="1"/>
  <c r="BN360" i="1"/>
  <c r="BS360" i="1"/>
  <c r="ER360" i="1"/>
  <c r="CF360" i="1"/>
  <c r="FA360" i="1"/>
  <c r="EI360" i="1"/>
  <c r="V360" i="1"/>
  <c r="GD360" i="1"/>
  <c r="GF360" i="1"/>
  <c r="GG360" i="1"/>
  <c r="BV360" i="1"/>
  <c r="DE360" i="1"/>
  <c r="FH360" i="1"/>
  <c r="CX360" i="1"/>
  <c r="CK360" i="1"/>
  <c r="DF360" i="1"/>
  <c r="FB360" i="1"/>
  <c r="DT360" i="1"/>
  <c r="DM360" i="1"/>
  <c r="DH360" i="1"/>
  <c r="AD360" i="1"/>
  <c r="T360" i="1"/>
  <c r="FP360" i="1"/>
  <c r="GL360" i="1" s="1"/>
  <c r="BP360" i="1"/>
  <c r="CO360" i="1"/>
  <c r="FE360" i="1"/>
  <c r="EF360" i="1"/>
  <c r="CE360" i="1"/>
  <c r="EA360" i="1"/>
  <c r="AA360" i="1"/>
  <c r="DA360" i="1"/>
  <c r="FW360" i="1"/>
  <c r="R360" i="1"/>
  <c r="DK360" i="1"/>
  <c r="BW360" i="1"/>
  <c r="AX360" i="1"/>
  <c r="BG360" i="1"/>
  <c r="FU360" i="1"/>
  <c r="DG360" i="1"/>
  <c r="AI360" i="1"/>
  <c r="BE360" i="1"/>
  <c r="DO360" i="1"/>
  <c r="FQ360" i="1"/>
  <c r="GM360" i="1" s="1"/>
  <c r="CQ360" i="1"/>
  <c r="FL360" i="1"/>
  <c r="DN360" i="1"/>
  <c r="DR360" i="1"/>
  <c r="DS170" i="1"/>
  <c r="BP170" i="1"/>
  <c r="DN170" i="1"/>
  <c r="EC170" i="1"/>
  <c r="EO170" i="1"/>
  <c r="FD170" i="1"/>
  <c r="FT170" i="1"/>
  <c r="M170" i="1"/>
  <c r="AM170" i="1"/>
  <c r="BF170" i="1"/>
  <c r="GD170" i="1"/>
  <c r="EA170" i="1"/>
  <c r="BX170" i="1"/>
  <c r="AC170" i="1"/>
  <c r="AO170" i="1"/>
  <c r="BD170" i="1"/>
  <c r="FR170" i="1"/>
  <c r="X170" i="1"/>
  <c r="BK170" i="1"/>
  <c r="EL170" i="1"/>
  <c r="Z170" i="1"/>
  <c r="CL170" i="1"/>
  <c r="EX170" i="1"/>
  <c r="AI170" i="1"/>
  <c r="CU170" i="1"/>
  <c r="FG170" i="1"/>
  <c r="AR170" i="1"/>
  <c r="DD170" i="1"/>
  <c r="FP170" i="1"/>
  <c r="CA170" i="1"/>
  <c r="FZ170" i="1"/>
  <c r="CP170" i="1"/>
  <c r="F170" i="1"/>
  <c r="DE170" i="1"/>
  <c r="U170" i="1"/>
  <c r="DQ170" i="1"/>
  <c r="BT170" i="1"/>
  <c r="CW170" i="1"/>
  <c r="DW170" i="1"/>
  <c r="DX170" i="1"/>
  <c r="BL170" i="1"/>
  <c r="CI170" i="1"/>
  <c r="FI170" i="1"/>
  <c r="AL170" i="1"/>
  <c r="AH170" i="1"/>
  <c r="CT170" i="1"/>
  <c r="FF170" i="1"/>
  <c r="AQ170" i="1"/>
  <c r="FO170" i="1"/>
  <c r="AZ170" i="1"/>
  <c r="FX170" i="1"/>
  <c r="E170" i="1"/>
  <c r="Q170" i="1"/>
  <c r="AF170" i="1"/>
  <c r="CS170" i="1"/>
  <c r="EV170" i="1"/>
  <c r="DM170" i="1"/>
  <c r="CJ170" i="1"/>
  <c r="AP170" i="1"/>
  <c r="AY170" i="1"/>
  <c r="FW170" i="1"/>
  <c r="DT170" i="1"/>
  <c r="CZ170" i="1"/>
  <c r="DO170" i="1"/>
  <c r="ED170" i="1"/>
  <c r="ES170" i="1"/>
  <c r="EU170" i="1"/>
  <c r="FY170" i="1"/>
  <c r="GH170" i="1"/>
  <c r="D170" i="1"/>
  <c r="AX170" i="1"/>
  <c r="DJ170" i="1"/>
  <c r="FV170" i="1"/>
  <c r="BG170" i="1"/>
  <c r="GE170" i="1"/>
  <c r="EB170" i="1"/>
  <c r="O170" i="1"/>
  <c r="AD170" i="1"/>
  <c r="AS170" i="1"/>
  <c r="BE170" i="1"/>
  <c r="ET170" i="1"/>
  <c r="B170" i="1"/>
  <c r="AG170" i="1"/>
  <c r="CK170" i="1"/>
  <c r="DR170" i="1"/>
  <c r="BO170" i="1"/>
  <c r="L170" i="1"/>
  <c r="EJ170" i="1"/>
  <c r="DY170" i="1"/>
  <c r="EN170" i="1"/>
  <c r="FC170" i="1"/>
  <c r="FS170" i="1"/>
  <c r="Y170" i="1"/>
  <c r="H170" i="1"/>
  <c r="BS170" i="1"/>
  <c r="CH170" i="1"/>
  <c r="A171" i="1"/>
  <c r="BN170" i="1"/>
  <c r="DZ170" i="1"/>
  <c r="K170" i="1"/>
  <c r="BW170" i="1"/>
  <c r="EI170" i="1"/>
  <c r="T170" i="1"/>
  <c r="CF170" i="1"/>
  <c r="ER170" i="1"/>
  <c r="AN170" i="1"/>
  <c r="EM170" i="1"/>
  <c r="BC170" i="1"/>
  <c r="FB170" i="1"/>
  <c r="BR170" i="1"/>
  <c r="FQ170" i="1"/>
  <c r="CG170" i="1"/>
  <c r="GC170" i="1"/>
  <c r="W170" i="1"/>
  <c r="AW170" i="1"/>
  <c r="BA170" i="1"/>
  <c r="DI170" i="1"/>
  <c r="EF170" i="1"/>
  <c r="BI170" i="1"/>
  <c r="DG170" i="1"/>
  <c r="J170" i="1"/>
  <c r="BV170" i="1"/>
  <c r="EH170" i="1"/>
  <c r="S170" i="1"/>
  <c r="CE170" i="1"/>
  <c r="EQ170" i="1"/>
  <c r="AB170" i="1"/>
  <c r="CN170" i="1"/>
  <c r="EZ170" i="1"/>
  <c r="BB170" i="1"/>
  <c r="FA170" i="1"/>
  <c r="BQ170" i="1"/>
  <c r="FM170" i="1"/>
  <c r="CC170" i="1"/>
  <c r="GB170" i="1"/>
  <c r="CR170" i="1"/>
  <c r="V170" i="1"/>
  <c r="AV170" i="1"/>
  <c r="BY170" i="1"/>
  <c r="BZ170" i="1"/>
  <c r="FJ170" i="1"/>
  <c r="GG170" i="1"/>
  <c r="FE170" i="1"/>
  <c r="I170" i="1"/>
  <c r="R170" i="1"/>
  <c r="CD170" i="1"/>
  <c r="EP170" i="1"/>
  <c r="AA170" i="1"/>
  <c r="CM170" i="1"/>
  <c r="EY170" i="1"/>
  <c r="AJ170" i="1"/>
  <c r="CV170" i="1"/>
  <c r="FH170" i="1"/>
  <c r="BM170" i="1"/>
  <c r="FL170" i="1"/>
  <c r="CB170" i="1"/>
  <c r="GA170" i="1"/>
  <c r="CQ170" i="1"/>
  <c r="G170" i="1"/>
  <c r="DF170" i="1"/>
  <c r="AU170" i="1"/>
  <c r="BU170" i="1"/>
  <c r="CX170" i="1"/>
  <c r="CY170" i="1"/>
  <c r="N170" i="1"/>
  <c r="AK170" i="1"/>
  <c r="BJ170" i="1"/>
  <c r="DH170" i="1"/>
  <c r="DC170" i="1"/>
  <c r="DL170" i="1"/>
  <c r="CO170" i="1"/>
  <c r="DA170" i="1"/>
  <c r="DP170" i="1"/>
  <c r="EE170" i="1"/>
  <c r="DV170" i="1"/>
  <c r="EW170" i="1"/>
  <c r="EG170" i="1"/>
  <c r="EK170" i="1"/>
  <c r="DB170" i="1"/>
  <c r="FN170" i="1"/>
  <c r="DK170" i="1"/>
  <c r="BH170" i="1"/>
  <c r="GF170" i="1"/>
  <c r="P170" i="1"/>
  <c r="AE170" i="1"/>
  <c r="AT170" i="1"/>
  <c r="DU170" i="1"/>
  <c r="FU170" i="1"/>
  <c r="FK170" i="1"/>
  <c r="GI170" i="1"/>
  <c r="GK360" i="1" l="1"/>
  <c r="EE361" i="1"/>
  <c r="EQ361" i="1"/>
  <c r="H361" i="1"/>
  <c r="BO361" i="1"/>
  <c r="AD361" i="1"/>
  <c r="FK361" i="1"/>
  <c r="DK361" i="1"/>
  <c r="DP361" i="1"/>
  <c r="N361" i="1"/>
  <c r="GA361" i="1"/>
  <c r="CM361" i="1"/>
  <c r="FJ361" i="1"/>
  <c r="FM361" i="1"/>
  <c r="CE361" i="1"/>
  <c r="DI361" i="1"/>
  <c r="FB361" i="1"/>
  <c r="BW361" i="1"/>
  <c r="Y361" i="1"/>
  <c r="DR361" i="1"/>
  <c r="O361" i="1"/>
  <c r="EY361" i="1"/>
  <c r="AA361" i="1"/>
  <c r="BC361" i="1"/>
  <c r="EB361" i="1"/>
  <c r="BH361" i="1"/>
  <c r="GG361" i="1"/>
  <c r="FU361" i="1"/>
  <c r="S361" i="1"/>
  <c r="CX361" i="1"/>
  <c r="EH361" i="1"/>
  <c r="EM361" i="1"/>
  <c r="DZ361" i="1"/>
  <c r="FC361" i="1"/>
  <c r="AG361" i="1"/>
  <c r="GE361" i="1"/>
  <c r="CQ361" i="1"/>
  <c r="EI361" i="1"/>
  <c r="DA361" i="1"/>
  <c r="BZ361" i="1"/>
  <c r="K361" i="1"/>
  <c r="DB361" i="1"/>
  <c r="BY361" i="1"/>
  <c r="EK361" i="1"/>
  <c r="DL361" i="1"/>
  <c r="BU361" i="1"/>
  <c r="BM361" i="1"/>
  <c r="CD361" i="1"/>
  <c r="AV361" i="1"/>
  <c r="BB361" i="1"/>
  <c r="BV361" i="1"/>
  <c r="W361" i="1"/>
  <c r="AN361" i="1"/>
  <c r="BN361" i="1"/>
  <c r="EN361" i="1"/>
  <c r="BG361" i="1"/>
  <c r="GI361" i="1"/>
  <c r="EF361" i="1"/>
  <c r="CB361" i="1"/>
  <c r="FS361" i="1"/>
  <c r="GN361" i="1" s="1"/>
  <c r="CO361" i="1"/>
  <c r="FA361" i="1"/>
  <c r="AT361" i="1"/>
  <c r="AE361" i="1"/>
  <c r="EG361" i="1"/>
  <c r="DC361" i="1"/>
  <c r="AU361" i="1"/>
  <c r="FH361" i="1"/>
  <c r="R361" i="1"/>
  <c r="V361" i="1"/>
  <c r="EZ361" i="1"/>
  <c r="J361" i="1"/>
  <c r="GC361" i="1"/>
  <c r="ER361" i="1"/>
  <c r="DY361" i="1"/>
  <c r="ET361" i="1"/>
  <c r="FV361" i="1"/>
  <c r="AK361" i="1"/>
  <c r="BR361" i="1"/>
  <c r="CY361" i="1"/>
  <c r="BA361" i="1"/>
  <c r="DU361" i="1"/>
  <c r="EP361" i="1"/>
  <c r="AW361" i="1"/>
  <c r="P361" i="1"/>
  <c r="EW361" i="1"/>
  <c r="DH361" i="1"/>
  <c r="DF361" i="1"/>
  <c r="CV361" i="1"/>
  <c r="I361" i="1"/>
  <c r="CR361" i="1"/>
  <c r="CN361" i="1"/>
  <c r="DG361" i="1"/>
  <c r="CG361" i="1"/>
  <c r="CF361" i="1"/>
  <c r="CH361" i="1"/>
  <c r="EJ361" i="1"/>
  <c r="BE361" i="1"/>
  <c r="CC361" i="1"/>
  <c r="FN361" i="1"/>
  <c r="BQ361" i="1"/>
  <c r="CK361" i="1"/>
  <c r="FL361" i="1"/>
  <c r="GF361" i="1"/>
  <c r="DV361" i="1"/>
  <c r="BJ361" i="1"/>
  <c r="G361" i="1"/>
  <c r="AJ361" i="1"/>
  <c r="FE361" i="1"/>
  <c r="GB361" i="1"/>
  <c r="AB361" i="1"/>
  <c r="BI361" i="1"/>
  <c r="FQ361" i="1"/>
  <c r="GL361" i="1" s="1"/>
  <c r="T361" i="1"/>
  <c r="BS361" i="1"/>
  <c r="L361" i="1"/>
  <c r="AS361" i="1"/>
  <c r="ED361" i="1"/>
  <c r="DM361" i="1"/>
  <c r="FO361" i="1"/>
  <c r="BL361" i="1"/>
  <c r="F361" i="1"/>
  <c r="CU361" i="1"/>
  <c r="FR361" i="1"/>
  <c r="GM361" i="1" s="1"/>
  <c r="AM361" i="1"/>
  <c r="DS361" i="1"/>
  <c r="DJ361" i="1"/>
  <c r="DO361" i="1"/>
  <c r="EV361" i="1"/>
  <c r="AQ361" i="1"/>
  <c r="DX361" i="1"/>
  <c r="CP361" i="1"/>
  <c r="AI361" i="1"/>
  <c r="BD361" i="1"/>
  <c r="M361" i="1"/>
  <c r="AX361" i="1"/>
  <c r="CZ361" i="1"/>
  <c r="CS361" i="1"/>
  <c r="FF361" i="1"/>
  <c r="DW361" i="1"/>
  <c r="FZ361" i="1"/>
  <c r="EX361" i="1"/>
  <c r="AO361" i="1"/>
  <c r="FT361" i="1"/>
  <c r="DT361" i="1"/>
  <c r="AF361" i="1"/>
  <c r="CT361" i="1"/>
  <c r="CW361" i="1"/>
  <c r="CA361" i="1"/>
  <c r="CL361" i="1"/>
  <c r="AC361" i="1"/>
  <c r="FD361" i="1"/>
  <c r="GH361" i="1"/>
  <c r="FW361" i="1"/>
  <c r="Q361" i="1"/>
  <c r="AH361" i="1"/>
  <c r="BT361" i="1"/>
  <c r="FP361" i="1"/>
  <c r="Z361" i="1"/>
  <c r="BX361" i="1"/>
  <c r="EO361" i="1"/>
  <c r="FY361" i="1"/>
  <c r="AY361" i="1"/>
  <c r="E361" i="1"/>
  <c r="AL361" i="1"/>
  <c r="DQ361" i="1"/>
  <c r="DD361" i="1"/>
  <c r="EL361" i="1"/>
  <c r="EA361" i="1"/>
  <c r="EC361" i="1"/>
  <c r="EU361" i="1"/>
  <c r="AP361" i="1"/>
  <c r="FX361" i="1"/>
  <c r="FI361" i="1"/>
  <c r="U361" i="1"/>
  <c r="AR361" i="1"/>
  <c r="BK361" i="1"/>
  <c r="GD361" i="1"/>
  <c r="DN361" i="1"/>
  <c r="ES361" i="1"/>
  <c r="CJ361" i="1"/>
  <c r="AZ361" i="1"/>
  <c r="CI361" i="1"/>
  <c r="DE361" i="1"/>
  <c r="FG361" i="1"/>
  <c r="X361" i="1"/>
  <c r="BF361" i="1"/>
  <c r="BP361" i="1"/>
  <c r="O171" i="1"/>
  <c r="CA171" i="1"/>
  <c r="EM171" i="1"/>
  <c r="P171" i="1"/>
  <c r="CB171" i="1"/>
  <c r="EN171" i="1"/>
  <c r="Y171" i="1"/>
  <c r="CK171" i="1"/>
  <c r="EW171" i="1"/>
  <c r="AS171" i="1"/>
  <c r="ER171" i="1"/>
  <c r="BH171" i="1"/>
  <c r="FG171" i="1"/>
  <c r="BW171" i="1"/>
  <c r="FV171" i="1"/>
  <c r="CL171" i="1"/>
  <c r="GH171" i="1"/>
  <c r="D171" i="1"/>
  <c r="R171" i="1"/>
  <c r="AR171" i="1"/>
  <c r="CD171" i="1"/>
  <c r="CX171" i="1"/>
  <c r="FX171" i="1"/>
  <c r="AB171" i="1"/>
  <c r="AP171" i="1"/>
  <c r="BA171" i="1"/>
  <c r="AE171" i="1"/>
  <c r="CQ171" i="1"/>
  <c r="FC171" i="1"/>
  <c r="AF171" i="1"/>
  <c r="CR171" i="1"/>
  <c r="FD171" i="1"/>
  <c r="AO171" i="1"/>
  <c r="DA171" i="1"/>
  <c r="FM171" i="1"/>
  <c r="BR171" i="1"/>
  <c r="FQ171" i="1"/>
  <c r="CG171" i="1"/>
  <c r="GF171" i="1"/>
  <c r="CV171" i="1"/>
  <c r="L171" i="1"/>
  <c r="DK171" i="1"/>
  <c r="AL171" i="1"/>
  <c r="BP171" i="1"/>
  <c r="FZ171" i="1"/>
  <c r="BB171" i="1"/>
  <c r="AM171" i="1"/>
  <c r="FK171" i="1"/>
  <c r="CZ171" i="1"/>
  <c r="AW171" i="1"/>
  <c r="FU171" i="1"/>
  <c r="GE171" i="1"/>
  <c r="DJ171" i="1"/>
  <c r="DV171" i="1"/>
  <c r="BO171" i="1"/>
  <c r="DR171" i="1"/>
  <c r="DB171" i="1"/>
  <c r="FA171" i="1"/>
  <c r="AU171" i="1"/>
  <c r="DG171" i="1"/>
  <c r="FS171" i="1"/>
  <c r="AV171" i="1"/>
  <c r="DH171" i="1"/>
  <c r="FT171" i="1"/>
  <c r="BE171" i="1"/>
  <c r="DQ171" i="1"/>
  <c r="GC171" i="1"/>
  <c r="CT171" i="1"/>
  <c r="J171" i="1"/>
  <c r="DF171" i="1"/>
  <c r="V171" i="1"/>
  <c r="DU171" i="1"/>
  <c r="AK171" i="1"/>
  <c r="EJ171" i="1"/>
  <c r="CM171" i="1"/>
  <c r="CN171" i="1"/>
  <c r="DN171" i="1"/>
  <c r="EQ171" i="1"/>
  <c r="CE171" i="1"/>
  <c r="EZ171" i="1"/>
  <c r="E171" i="1"/>
  <c r="BC171" i="1"/>
  <c r="DO171" i="1"/>
  <c r="GA171" i="1"/>
  <c r="BD171" i="1"/>
  <c r="DP171" i="1"/>
  <c r="GB171" i="1"/>
  <c r="BM171" i="1"/>
  <c r="DY171" i="1"/>
  <c r="F171" i="1"/>
  <c r="DE171" i="1"/>
  <c r="U171" i="1"/>
  <c r="DT171" i="1"/>
  <c r="AJ171" i="1"/>
  <c r="EI171" i="1"/>
  <c r="EX171" i="1"/>
  <c r="DL171" i="1"/>
  <c r="EP171" i="1"/>
  <c r="FP171" i="1"/>
  <c r="BF171" i="1"/>
  <c r="AY171" i="1"/>
  <c r="DM171" i="1"/>
  <c r="EC171" i="1"/>
  <c r="DD171" i="1"/>
  <c r="A172" i="1"/>
  <c r="BK171" i="1"/>
  <c r="DW171" i="1"/>
  <c r="GI171" i="1"/>
  <c r="BL171" i="1"/>
  <c r="DX171" i="1"/>
  <c r="I171" i="1"/>
  <c r="BU171" i="1"/>
  <c r="EG171" i="1"/>
  <c r="T171" i="1"/>
  <c r="DS171" i="1"/>
  <c r="AI171" i="1"/>
  <c r="EH171" i="1"/>
  <c r="AX171" i="1"/>
  <c r="ET171" i="1"/>
  <c r="BJ171" i="1"/>
  <c r="FI171" i="1"/>
  <c r="EK171" i="1"/>
  <c r="EL171" i="1"/>
  <c r="FO171" i="1"/>
  <c r="B171" i="1"/>
  <c r="GD171" i="1"/>
  <c r="FB171" i="1"/>
  <c r="AA171" i="1"/>
  <c r="CP171" i="1"/>
  <c r="FY171" i="1"/>
  <c r="CY171" i="1"/>
  <c r="AN171" i="1"/>
  <c r="FL171" i="1"/>
  <c r="DI171" i="1"/>
  <c r="CF171" i="1"/>
  <c r="CU171" i="1"/>
  <c r="K171" i="1"/>
  <c r="Z171" i="1"/>
  <c r="BN171" i="1"/>
  <c r="CO171" i="1"/>
  <c r="AD171" i="1"/>
  <c r="DC171" i="1"/>
  <c r="G171" i="1"/>
  <c r="BS171" i="1"/>
  <c r="EE171" i="1"/>
  <c r="H171" i="1"/>
  <c r="BT171" i="1"/>
  <c r="EF171" i="1"/>
  <c r="Q171" i="1"/>
  <c r="CC171" i="1"/>
  <c r="EO171" i="1"/>
  <c r="AH171" i="1"/>
  <c r="ED171" i="1"/>
  <c r="AT171" i="1"/>
  <c r="ES171" i="1"/>
  <c r="BI171" i="1"/>
  <c r="FH171" i="1"/>
  <c r="BX171" i="1"/>
  <c r="FW171" i="1"/>
  <c r="FJ171" i="1"/>
  <c r="FN171" i="1"/>
  <c r="S171" i="1"/>
  <c r="AC171" i="1"/>
  <c r="AZ171" i="1"/>
  <c r="BY171" i="1"/>
  <c r="DZ171" i="1"/>
  <c r="W171" i="1"/>
  <c r="CI171" i="1"/>
  <c r="EU171" i="1"/>
  <c r="X171" i="1"/>
  <c r="CJ171" i="1"/>
  <c r="EV171" i="1"/>
  <c r="AG171" i="1"/>
  <c r="CS171" i="1"/>
  <c r="FE171" i="1"/>
  <c r="BG171" i="1"/>
  <c r="FF171" i="1"/>
  <c r="BV171" i="1"/>
  <c r="FR171" i="1"/>
  <c r="CH171" i="1"/>
  <c r="GG171" i="1"/>
  <c r="CW171" i="1"/>
  <c r="M171" i="1"/>
  <c r="N171" i="1"/>
  <c r="AQ171" i="1"/>
  <c r="BQ171" i="1"/>
  <c r="EB171" i="1"/>
  <c r="EY171" i="1"/>
  <c r="BZ171" i="1"/>
  <c r="EA171" i="1"/>
  <c r="GK361" i="1" l="1"/>
  <c r="AN362" i="1"/>
  <c r="FR362" i="1"/>
  <c r="GL362" i="1" s="1"/>
  <c r="BZ362" i="1"/>
  <c r="GG362" i="1"/>
  <c r="AG362" i="1"/>
  <c r="BY362" i="1"/>
  <c r="FH362" i="1"/>
  <c r="Q362" i="1"/>
  <c r="AD362" i="1"/>
  <c r="FL362" i="1"/>
  <c r="EH362" i="1"/>
  <c r="BL362" i="1"/>
  <c r="AY362" i="1"/>
  <c r="DT362" i="1"/>
  <c r="BD362" i="1"/>
  <c r="DN362" i="1"/>
  <c r="J362" i="1"/>
  <c r="FS362" i="1"/>
  <c r="GM362" i="1" s="1"/>
  <c r="DJ362" i="1"/>
  <c r="FZ362" i="1"/>
  <c r="FQ362" i="1"/>
  <c r="FC362" i="1"/>
  <c r="AZ362" i="1"/>
  <c r="AI362" i="1"/>
  <c r="GI362" i="1"/>
  <c r="BF362" i="1"/>
  <c r="U362" i="1"/>
  <c r="GA362" i="1"/>
  <c r="CN362" i="1"/>
  <c r="CT362" i="1"/>
  <c r="DG362" i="1"/>
  <c r="GE362" i="1"/>
  <c r="BP362" i="1"/>
  <c r="BR362" i="1"/>
  <c r="CQ362" i="1"/>
  <c r="EV362" i="1"/>
  <c r="AC362" i="1"/>
  <c r="CY362" i="1"/>
  <c r="EL362" i="1"/>
  <c r="DS362" i="1"/>
  <c r="DW362" i="1"/>
  <c r="FP362" i="1"/>
  <c r="DE362" i="1"/>
  <c r="DO362" i="1"/>
  <c r="CM362" i="1"/>
  <c r="GC362" i="1"/>
  <c r="AU362" i="1"/>
  <c r="FU362" i="1"/>
  <c r="AL362" i="1"/>
  <c r="FM362" i="1"/>
  <c r="AE362" i="1"/>
  <c r="CH362" i="1"/>
  <c r="EF362" i="1"/>
  <c r="EB362" i="1"/>
  <c r="BN362" i="1"/>
  <c r="X362" i="1"/>
  <c r="Z362" i="1"/>
  <c r="BK362" i="1"/>
  <c r="BC362" i="1"/>
  <c r="FA362" i="1"/>
  <c r="DA362" i="1"/>
  <c r="AQ362" i="1"/>
  <c r="FF362" i="1"/>
  <c r="EU362" i="1"/>
  <c r="FN362" i="1"/>
  <c r="ED362" i="1"/>
  <c r="EE362" i="1"/>
  <c r="K362" i="1"/>
  <c r="CP362" i="1"/>
  <c r="FI362" i="1"/>
  <c r="EG362" i="1"/>
  <c r="DL362" i="1"/>
  <c r="DY362" i="1"/>
  <c r="E362" i="1"/>
  <c r="AK362" i="1"/>
  <c r="BE362" i="1"/>
  <c r="DB362" i="1"/>
  <c r="CZ362" i="1"/>
  <c r="L362" i="1"/>
  <c r="AO362" i="1"/>
  <c r="AP362" i="1"/>
  <c r="CO362" i="1"/>
  <c r="ES362" i="1"/>
  <c r="BV362" i="1"/>
  <c r="H362" i="1"/>
  <c r="T362" i="1"/>
  <c r="EJ362" i="1"/>
  <c r="AW362" i="1"/>
  <c r="N362" i="1"/>
  <c r="BG362" i="1"/>
  <c r="CI362" i="1"/>
  <c r="FJ362" i="1"/>
  <c r="AH362" i="1"/>
  <c r="BS362" i="1"/>
  <c r="CU362" i="1"/>
  <c r="AA362" i="1"/>
  <c r="BJ362" i="1"/>
  <c r="BU362" i="1"/>
  <c r="DD362" i="1"/>
  <c r="EX362" i="1"/>
  <c r="BM362" i="1"/>
  <c r="EZ362" i="1"/>
  <c r="DU362" i="1"/>
  <c r="FT362" i="1"/>
  <c r="GN362" i="1" s="1"/>
  <c r="DR362" i="1"/>
  <c r="FK362" i="1"/>
  <c r="CV362" i="1"/>
  <c r="FD362" i="1"/>
  <c r="EY362" i="1"/>
  <c r="FO362" i="1"/>
  <c r="BT362" i="1"/>
  <c r="S362" i="1"/>
  <c r="FY362" i="1"/>
  <c r="EP362" i="1"/>
  <c r="DQ362" i="1"/>
  <c r="BA362" i="1"/>
  <c r="M362" i="1"/>
  <c r="FE362" i="1"/>
  <c r="W362" i="1"/>
  <c r="FW362" i="1"/>
  <c r="EO362" i="1"/>
  <c r="G362" i="1"/>
  <c r="CF362" i="1"/>
  <c r="FB362" i="1"/>
  <c r="ET362" i="1"/>
  <c r="I362" i="1"/>
  <c r="EC362" i="1"/>
  <c r="EI362" i="1"/>
  <c r="GB362" i="1"/>
  <c r="CE362" i="1"/>
  <c r="V362" i="1"/>
  <c r="DH362" i="1"/>
  <c r="BO362" i="1"/>
  <c r="AM362" i="1"/>
  <c r="GF362" i="1"/>
  <c r="CR362" i="1"/>
  <c r="BI362" i="1"/>
  <c r="CJ362" i="1"/>
  <c r="BQ362" i="1"/>
  <c r="AT362" i="1"/>
  <c r="EK362" i="1"/>
  <c r="F362" i="1"/>
  <c r="DK362" i="1"/>
  <c r="EA362" i="1"/>
  <c r="CW362" i="1"/>
  <c r="CS362" i="1"/>
  <c r="DZ362" i="1"/>
  <c r="BX362" i="1"/>
  <c r="CC362" i="1"/>
  <c r="DC362" i="1"/>
  <c r="DI362" i="1"/>
  <c r="GD362" i="1"/>
  <c r="AX362" i="1"/>
  <c r="DX362" i="1"/>
  <c r="DM362" i="1"/>
  <c r="AJ362" i="1"/>
  <c r="DP362" i="1"/>
  <c r="EQ362" i="1"/>
  <c r="DF362" i="1"/>
  <c r="AV362" i="1"/>
  <c r="DV362" i="1"/>
  <c r="BB362" i="1"/>
  <c r="CG362" i="1"/>
  <c r="AF362" i="1"/>
  <c r="GH362" i="1"/>
  <c r="EW362" i="1"/>
  <c r="O362" i="1"/>
  <c r="AB362" i="1"/>
  <c r="CL362" i="1"/>
  <c r="CK362" i="1"/>
  <c r="FX362" i="1"/>
  <c r="FV362" i="1"/>
  <c r="Y362" i="1"/>
  <c r="CX362" i="1"/>
  <c r="BW362" i="1"/>
  <c r="EN362" i="1"/>
  <c r="CD362" i="1"/>
  <c r="FG362" i="1"/>
  <c r="CB362" i="1"/>
  <c r="AR362" i="1"/>
  <c r="BH362" i="1"/>
  <c r="P362" i="1"/>
  <c r="R362" i="1"/>
  <c r="ER362" i="1"/>
  <c r="EM362" i="1"/>
  <c r="AS362" i="1"/>
  <c r="CA362" i="1"/>
  <c r="AN172" i="1"/>
  <c r="DS172" i="1"/>
  <c r="BK172" i="1"/>
  <c r="BS172" i="1"/>
  <c r="DK172" i="1"/>
  <c r="AB172" i="1"/>
  <c r="CN172" i="1"/>
  <c r="EZ172" i="1"/>
  <c r="AC172" i="1"/>
  <c r="V172" i="1"/>
  <c r="CH172" i="1"/>
  <c r="ET172" i="1"/>
  <c r="Y172" i="1"/>
  <c r="DO172" i="1"/>
  <c r="AY172" i="1"/>
  <c r="EK172" i="1"/>
  <c r="EM172" i="1"/>
  <c r="CL172" i="1"/>
  <c r="FT172" i="1"/>
  <c r="DU172" i="1"/>
  <c r="CG172" i="1"/>
  <c r="EG172" i="1"/>
  <c r="BV172" i="1"/>
  <c r="BU172" i="1"/>
  <c r="CV172" i="1"/>
  <c r="AK172" i="1"/>
  <c r="CP172" i="1"/>
  <c r="AM172" i="1"/>
  <c r="BM172" i="1"/>
  <c r="BN172" i="1"/>
  <c r="CW172" i="1"/>
  <c r="FG172" i="1"/>
  <c r="DW172" i="1"/>
  <c r="EY172" i="1"/>
  <c r="X172" i="1"/>
  <c r="BW172" i="1"/>
  <c r="GB172" i="1"/>
  <c r="EC172" i="1"/>
  <c r="I172" i="1"/>
  <c r="EH172" i="1"/>
  <c r="AQ172" i="1"/>
  <c r="BC172" i="1"/>
  <c r="EO172" i="1"/>
  <c r="DA172" i="1"/>
  <c r="DI172" i="1"/>
  <c r="GG172" i="1"/>
  <c r="AJ172" i="1"/>
  <c r="FH172" i="1"/>
  <c r="AD172" i="1"/>
  <c r="FB172" i="1"/>
  <c r="DY172" i="1"/>
  <c r="EV172" i="1"/>
  <c r="EW172" i="1"/>
  <c r="GD172" i="1"/>
  <c r="EP172" i="1"/>
  <c r="DB172" i="1"/>
  <c r="FS172" i="1"/>
  <c r="FD172" i="1"/>
  <c r="B172" i="1"/>
  <c r="AR172" i="1"/>
  <c r="DD172" i="1"/>
  <c r="FP172" i="1"/>
  <c r="AS172" i="1"/>
  <c r="AL172" i="1"/>
  <c r="CX172" i="1"/>
  <c r="FJ172" i="1"/>
  <c r="AX172" i="1"/>
  <c r="EI172" i="1"/>
  <c r="BY172" i="1"/>
  <c r="FF172" i="1"/>
  <c r="CA172" i="1"/>
  <c r="Q172" i="1"/>
  <c r="DH172" i="1"/>
  <c r="G172" i="1"/>
  <c r="FV172" i="1"/>
  <c r="FK172" i="1"/>
  <c r="EQ172" i="1"/>
  <c r="DX172" i="1"/>
  <c r="AW172" i="1"/>
  <c r="GC172" i="1"/>
  <c r="CM172" i="1"/>
  <c r="DM172" i="1"/>
  <c r="FC172" i="1"/>
  <c r="AZ172" i="1"/>
  <c r="DL172" i="1"/>
  <c r="FX172" i="1"/>
  <c r="BA172" i="1"/>
  <c r="AT172" i="1"/>
  <c r="FR172" i="1"/>
  <c r="BL172" i="1"/>
  <c r="CJ172" i="1"/>
  <c r="CK172" i="1"/>
  <c r="DR172" i="1"/>
  <c r="H172" i="1"/>
  <c r="FL172" i="1"/>
  <c r="CR172" i="1"/>
  <c r="FN172" i="1"/>
  <c r="BH172" i="1"/>
  <c r="GF172" i="1"/>
  <c r="FZ172" i="1"/>
  <c r="CT172" i="1"/>
  <c r="AP172" i="1"/>
  <c r="AG172" i="1"/>
  <c r="FM172" i="1"/>
  <c r="CO172" i="1"/>
  <c r="A173" i="1"/>
  <c r="BP172" i="1"/>
  <c r="EB172" i="1"/>
  <c r="E172" i="1"/>
  <c r="BQ172" i="1"/>
  <c r="BJ172" i="1"/>
  <c r="DV172" i="1"/>
  <c r="GH172" i="1"/>
  <c r="CI172" i="1"/>
  <c r="O172" i="1"/>
  <c r="DE172" i="1"/>
  <c r="P172" i="1"/>
  <c r="DG172" i="1"/>
  <c r="BD172" i="1"/>
  <c r="EN172" i="1"/>
  <c r="CC172" i="1"/>
  <c r="BF172" i="1"/>
  <c r="AH172" i="1"/>
  <c r="J172" i="1"/>
  <c r="GA172" i="1"/>
  <c r="FU172" i="1"/>
  <c r="DJ172" i="1"/>
  <c r="FO172" i="1"/>
  <c r="EE172" i="1"/>
  <c r="L172" i="1"/>
  <c r="BX172" i="1"/>
  <c r="EJ172" i="1"/>
  <c r="M172" i="1"/>
  <c r="F172" i="1"/>
  <c r="BR172" i="1"/>
  <c r="ED172" i="1"/>
  <c r="D172" i="1"/>
  <c r="CS172" i="1"/>
  <c r="Z172" i="1"/>
  <c r="DP172" i="1"/>
  <c r="AA172" i="1"/>
  <c r="DQ172" i="1"/>
  <c r="BO172" i="1"/>
  <c r="EX172" i="1"/>
  <c r="CY172" i="1"/>
  <c r="CD172" i="1"/>
  <c r="BG172" i="1"/>
  <c r="AI172" i="1"/>
  <c r="AV172" i="1"/>
  <c r="R172" i="1"/>
  <c r="FA172" i="1"/>
  <c r="W172" i="1"/>
  <c r="AU172" i="1"/>
  <c r="T172" i="1"/>
  <c r="CF172" i="1"/>
  <c r="ER172" i="1"/>
  <c r="U172" i="1"/>
  <c r="N172" i="1"/>
  <c r="BZ172" i="1"/>
  <c r="EL172" i="1"/>
  <c r="K172" i="1"/>
  <c r="DC172" i="1"/>
  <c r="DZ172" i="1"/>
  <c r="AO172" i="1"/>
  <c r="EA172" i="1"/>
  <c r="CB172" i="1"/>
  <c r="FI172" i="1"/>
  <c r="CZ172" i="1"/>
  <c r="CE172" i="1"/>
  <c r="CQ172" i="1"/>
  <c r="GE172" i="1"/>
  <c r="EF172" i="1"/>
  <c r="DF172" i="1"/>
  <c r="EU172" i="1"/>
  <c r="FQ172" i="1"/>
  <c r="AE172" i="1"/>
  <c r="AF172" i="1"/>
  <c r="FW172" i="1"/>
  <c r="ES172" i="1"/>
  <c r="S172" i="1"/>
  <c r="GI172" i="1"/>
  <c r="DT172" i="1"/>
  <c r="BI172" i="1"/>
  <c r="BB172" i="1"/>
  <c r="DN172" i="1"/>
  <c r="FE172" i="1"/>
  <c r="CU172" i="1"/>
  <c r="BE172" i="1"/>
  <c r="FY172" i="1"/>
  <c r="BT172" i="1"/>
  <c r="GK362" i="1" l="1"/>
  <c r="S363" i="1"/>
  <c r="FY363" i="1"/>
  <c r="GI363" i="1"/>
  <c r="DF363" i="1"/>
  <c r="EA363" i="1"/>
  <c r="U363" i="1"/>
  <c r="AV363" i="1"/>
  <c r="EF363" i="1"/>
  <c r="ER363" i="1"/>
  <c r="CU363" i="1"/>
  <c r="GE363" i="1"/>
  <c r="CF363" i="1"/>
  <c r="BE363" i="1"/>
  <c r="ES363" i="1"/>
  <c r="DZ363" i="1"/>
  <c r="FE363" i="1"/>
  <c r="FW363" i="1"/>
  <c r="CQ363" i="1"/>
  <c r="DC363" i="1"/>
  <c r="T363" i="1"/>
  <c r="AI363" i="1"/>
  <c r="DN363" i="1"/>
  <c r="K363" i="1"/>
  <c r="BB363" i="1"/>
  <c r="AE363" i="1"/>
  <c r="CZ363" i="1"/>
  <c r="EL363" i="1"/>
  <c r="W363" i="1"/>
  <c r="AF363" i="1"/>
  <c r="AU363" i="1"/>
  <c r="BI363" i="1"/>
  <c r="FI363" i="1"/>
  <c r="BZ363" i="1"/>
  <c r="FA363" i="1"/>
  <c r="AO363" i="1"/>
  <c r="CE363" i="1"/>
  <c r="CY363" i="1"/>
  <c r="FQ363" i="1"/>
  <c r="BT363" i="1"/>
  <c r="DT363" i="1"/>
  <c r="EU363" i="1"/>
  <c r="CD363" i="1"/>
  <c r="CS363" i="1"/>
  <c r="L363" i="1"/>
  <c r="BF363" i="1"/>
  <c r="CI363" i="1"/>
  <c r="BH363" i="1"/>
  <c r="BL363" i="1"/>
  <c r="DM363" i="1"/>
  <c r="G363" i="1"/>
  <c r="FJ363" i="1"/>
  <c r="FD363" i="1"/>
  <c r="FB363" i="1"/>
  <c r="BC363" i="1"/>
  <c r="EE363" i="1"/>
  <c r="CC363" i="1"/>
  <c r="GH363" i="1"/>
  <c r="CO363" i="1"/>
  <c r="FN363" i="1"/>
  <c r="FR363" i="1"/>
  <c r="CM363" i="1"/>
  <c r="DH363" i="1"/>
  <c r="CX363" i="1"/>
  <c r="FS363" i="1"/>
  <c r="GL363" i="1" s="1"/>
  <c r="AD363" i="1"/>
  <c r="AQ363" i="1"/>
  <c r="DW363" i="1"/>
  <c r="CV363" i="1"/>
  <c r="EM363" i="1"/>
  <c r="AC363" i="1"/>
  <c r="AN363" i="1"/>
  <c r="EX363" i="1"/>
  <c r="ED363" i="1"/>
  <c r="FO363" i="1"/>
  <c r="EN363" i="1"/>
  <c r="DV363" i="1"/>
  <c r="FM363" i="1"/>
  <c r="CR363" i="1"/>
  <c r="AT363" i="1"/>
  <c r="GC363" i="1"/>
  <c r="Q363" i="1"/>
  <c r="AL363" i="1"/>
  <c r="DB363" i="1"/>
  <c r="FH363" i="1"/>
  <c r="EH363" i="1"/>
  <c r="FG363" i="1"/>
  <c r="BU363" i="1"/>
  <c r="EK363" i="1"/>
  <c r="EZ363" i="1"/>
  <c r="BO363" i="1"/>
  <c r="BR363" i="1"/>
  <c r="DJ363" i="1"/>
  <c r="BD363" i="1"/>
  <c r="BJ363" i="1"/>
  <c r="AG363" i="1"/>
  <c r="FL363" i="1"/>
  <c r="BA363" i="1"/>
  <c r="AW363" i="1"/>
  <c r="CA363" i="1"/>
  <c r="AS363" i="1"/>
  <c r="EP363" i="1"/>
  <c r="AJ363" i="1"/>
  <c r="I363" i="1"/>
  <c r="CW363" i="1"/>
  <c r="BV363" i="1"/>
  <c r="AY363" i="1"/>
  <c r="CN363" i="1"/>
  <c r="CB363" i="1"/>
  <c r="N363" i="1"/>
  <c r="R363" i="1"/>
  <c r="DQ363" i="1"/>
  <c r="F363" i="1"/>
  <c r="FU363" i="1"/>
  <c r="GN363" i="1" s="1"/>
  <c r="DG363" i="1"/>
  <c r="BQ363" i="1"/>
  <c r="AP363" i="1"/>
  <c r="H363" i="1"/>
  <c r="FX363" i="1"/>
  <c r="DX363" i="1"/>
  <c r="FF363" i="1"/>
  <c r="FP363" i="1"/>
  <c r="GD363" i="1"/>
  <c r="GG363" i="1"/>
  <c r="EC363" i="1"/>
  <c r="BN363" i="1"/>
  <c r="EG363" i="1"/>
  <c r="DO363" i="1"/>
  <c r="AB363" i="1"/>
  <c r="AA363" i="1"/>
  <c r="M363" i="1"/>
  <c r="GA363" i="1"/>
  <c r="P363" i="1"/>
  <c r="E363" i="1"/>
  <c r="CT363" i="1"/>
  <c r="DR363" i="1"/>
  <c r="DL363" i="1"/>
  <c r="EQ363" i="1"/>
  <c r="BY363" i="1"/>
  <c r="DD363" i="1"/>
  <c r="EW363" i="1"/>
  <c r="DI363" i="1"/>
  <c r="GB363" i="1"/>
  <c r="BM363" i="1"/>
  <c r="CG363" i="1"/>
  <c r="Y363" i="1"/>
  <c r="DK363" i="1"/>
  <c r="DP363" i="1"/>
  <c r="EJ363" i="1"/>
  <c r="J363" i="1"/>
  <c r="DE363" i="1"/>
  <c r="EB363" i="1"/>
  <c r="FZ363" i="1"/>
  <c r="CK363" i="1"/>
  <c r="AZ363" i="1"/>
  <c r="FK363" i="1"/>
  <c r="EI363" i="1"/>
  <c r="AR363" i="1"/>
  <c r="EV363" i="1"/>
  <c r="DA363" i="1"/>
  <c r="BW363" i="1"/>
  <c r="AM363" i="1"/>
  <c r="DU363" i="1"/>
  <c r="ET363" i="1"/>
  <c r="BS363" i="1"/>
  <c r="BG363" i="1"/>
  <c r="Z363" i="1"/>
  <c r="BX363" i="1"/>
  <c r="AH363" i="1"/>
  <c r="O363" i="1"/>
  <c r="BP363" i="1"/>
  <c r="GF363" i="1"/>
  <c r="CJ363" i="1"/>
  <c r="FC363" i="1"/>
  <c r="FV363" i="1"/>
  <c r="AX363" i="1"/>
  <c r="DY363" i="1"/>
  <c r="EO363" i="1"/>
  <c r="X363" i="1"/>
  <c r="CP363" i="1"/>
  <c r="FT363" i="1"/>
  <c r="GM363" i="1" s="1"/>
  <c r="CH363" i="1"/>
  <c r="BK363" i="1"/>
  <c r="EY363" i="1"/>
  <c r="AK363" i="1"/>
  <c r="CL363" i="1"/>
  <c r="V363" i="1"/>
  <c r="DS363" i="1"/>
  <c r="Q173" i="1"/>
  <c r="CC173" i="1"/>
  <c r="EO173" i="1"/>
  <c r="AA173" i="1"/>
  <c r="CM173" i="1"/>
  <c r="EY173" i="1"/>
  <c r="AM173" i="1"/>
  <c r="DU173" i="1"/>
  <c r="CG173" i="1"/>
  <c r="BJ173" i="1"/>
  <c r="FH173" i="1"/>
  <c r="BZ173" i="1"/>
  <c r="FS173" i="1"/>
  <c r="CA173" i="1"/>
  <c r="FT173" i="1"/>
  <c r="CR173" i="1"/>
  <c r="GG173" i="1"/>
  <c r="P173" i="1"/>
  <c r="BC173" i="1"/>
  <c r="CH173" i="1"/>
  <c r="GA173" i="1"/>
  <c r="GI173" i="1"/>
  <c r="BQ173" i="1"/>
  <c r="FZ173" i="1"/>
  <c r="Y173" i="1"/>
  <c r="CK173" i="1"/>
  <c r="EW173" i="1"/>
  <c r="AI173" i="1"/>
  <c r="CU173" i="1"/>
  <c r="FG173" i="1"/>
  <c r="AX173" i="1"/>
  <c r="J173" i="1"/>
  <c r="CQ173" i="1"/>
  <c r="BY173" i="1"/>
  <c r="FR173" i="1"/>
  <c r="CN173" i="1"/>
  <c r="GD173" i="1"/>
  <c r="CP173" i="1"/>
  <c r="GF173" i="1"/>
  <c r="DF173" i="1"/>
  <c r="O173" i="1"/>
  <c r="AT173" i="1"/>
  <c r="CF173" i="1"/>
  <c r="DH173" i="1"/>
  <c r="AN173" i="1"/>
  <c r="BF173" i="1"/>
  <c r="DV173" i="1"/>
  <c r="B173" i="1"/>
  <c r="AG173" i="1"/>
  <c r="CS173" i="1"/>
  <c r="FE173" i="1"/>
  <c r="AQ173" i="1"/>
  <c r="DC173" i="1"/>
  <c r="FO173" i="1"/>
  <c r="BI173" i="1"/>
  <c r="U173" i="1"/>
  <c r="DB173" i="1"/>
  <c r="CL173" i="1"/>
  <c r="GB173" i="1"/>
  <c r="DD173" i="1"/>
  <c r="D173" i="1"/>
  <c r="DE173" i="1"/>
  <c r="L173" i="1"/>
  <c r="DT173" i="1"/>
  <c r="AS173" i="1"/>
  <c r="BX173" i="1"/>
  <c r="DG173" i="1"/>
  <c r="EH173" i="1"/>
  <c r="CT173" i="1"/>
  <c r="DL173" i="1"/>
  <c r="FL173" i="1"/>
  <c r="AD173" i="1"/>
  <c r="AO173" i="1"/>
  <c r="DA173" i="1"/>
  <c r="FM173" i="1"/>
  <c r="AY173" i="1"/>
  <c r="DK173" i="1"/>
  <c r="FW173" i="1"/>
  <c r="BS173" i="1"/>
  <c r="AE173" i="1"/>
  <c r="DM173" i="1"/>
  <c r="CZ173" i="1"/>
  <c r="F173" i="1"/>
  <c r="DP173" i="1"/>
  <c r="H173" i="1"/>
  <c r="DR173" i="1"/>
  <c r="X173" i="1"/>
  <c r="EE173" i="1"/>
  <c r="BT173" i="1"/>
  <c r="CX173" i="1"/>
  <c r="EF173" i="1"/>
  <c r="FC173" i="1"/>
  <c r="ER173" i="1"/>
  <c r="FD173" i="1"/>
  <c r="N173" i="1"/>
  <c r="CI173" i="1"/>
  <c r="AW173" i="1"/>
  <c r="DI173" i="1"/>
  <c r="FU173" i="1"/>
  <c r="BG173" i="1"/>
  <c r="DS173" i="1"/>
  <c r="GE173" i="1"/>
  <c r="CD173" i="1"/>
  <c r="AP173" i="1"/>
  <c r="E173" i="1"/>
  <c r="DO173" i="1"/>
  <c r="V173" i="1"/>
  <c r="EC173" i="1"/>
  <c r="W173" i="1"/>
  <c r="ED173" i="1"/>
  <c r="AL173" i="1"/>
  <c r="EP173" i="1"/>
  <c r="CW173" i="1"/>
  <c r="DZ173" i="1"/>
  <c r="FB173" i="1"/>
  <c r="FY173" i="1"/>
  <c r="GH173" i="1"/>
  <c r="BH173" i="1"/>
  <c r="BR173" i="1"/>
  <c r="BE173" i="1"/>
  <c r="DQ173" i="1"/>
  <c r="GC173" i="1"/>
  <c r="BO173" i="1"/>
  <c r="EA173" i="1"/>
  <c r="G173" i="1"/>
  <c r="CO173" i="1"/>
  <c r="BA173" i="1"/>
  <c r="T173" i="1"/>
  <c r="EB173" i="1"/>
  <c r="AJ173" i="1"/>
  <c r="EM173" i="1"/>
  <c r="AK173" i="1"/>
  <c r="EN173" i="1"/>
  <c r="BB173" i="1"/>
  <c r="FA173" i="1"/>
  <c r="DX173" i="1"/>
  <c r="EU173" i="1"/>
  <c r="FX173" i="1"/>
  <c r="AF173" i="1"/>
  <c r="AR173" i="1"/>
  <c r="DN173" i="1"/>
  <c r="DW173" i="1"/>
  <c r="A174" i="1"/>
  <c r="BM173" i="1"/>
  <c r="DY173" i="1"/>
  <c r="K173" i="1"/>
  <c r="BW173" i="1"/>
  <c r="EI173" i="1"/>
  <c r="R173" i="1"/>
  <c r="CY173" i="1"/>
  <c r="BK173" i="1"/>
  <c r="AH173" i="1"/>
  <c r="EL173" i="1"/>
  <c r="AV173" i="1"/>
  <c r="EX173" i="1"/>
  <c r="AZ173" i="1"/>
  <c r="EZ173" i="1"/>
  <c r="BP173" i="1"/>
  <c r="FK173" i="1"/>
  <c r="ET173" i="1"/>
  <c r="FQ173" i="1"/>
  <c r="AB173" i="1"/>
  <c r="CJ173" i="1"/>
  <c r="CV173" i="1"/>
  <c r="FF173" i="1"/>
  <c r="FN173" i="1"/>
  <c r="I173" i="1"/>
  <c r="BU173" i="1"/>
  <c r="EG173" i="1"/>
  <c r="S173" i="1"/>
  <c r="CE173" i="1"/>
  <c r="EQ173" i="1"/>
  <c r="AC173" i="1"/>
  <c r="DJ173" i="1"/>
  <c r="BV173" i="1"/>
  <c r="AU173" i="1"/>
  <c r="EV173" i="1"/>
  <c r="BL173" i="1"/>
  <c r="FI173" i="1"/>
  <c r="BN173" i="1"/>
  <c r="FJ173" i="1"/>
  <c r="CB173" i="1"/>
  <c r="FV173" i="1"/>
  <c r="FP173" i="1"/>
  <c r="Z173" i="1"/>
  <c r="BD173" i="1"/>
  <c r="EK173" i="1"/>
  <c r="ES173" i="1"/>
  <c r="M173" i="1"/>
  <c r="EJ173" i="1"/>
  <c r="GK363" i="1" l="1"/>
  <c r="FF364" i="1"/>
  <c r="W364" i="1"/>
  <c r="ES364" i="1"/>
  <c r="BG364" i="1"/>
  <c r="DN364" i="1"/>
  <c r="DS364" i="1"/>
  <c r="AZ364" i="1"/>
  <c r="EC364" i="1"/>
  <c r="BW364" i="1"/>
  <c r="FB364" i="1"/>
  <c r="V364" i="1"/>
  <c r="FU364" i="1"/>
  <c r="GM364" i="1" s="1"/>
  <c r="EF364" i="1"/>
  <c r="F364" i="1"/>
  <c r="FM364" i="1"/>
  <c r="DG364" i="1"/>
  <c r="M364" i="1"/>
  <c r="EN364" i="1"/>
  <c r="DK364" i="1"/>
  <c r="EI364" i="1"/>
  <c r="EH364" i="1"/>
  <c r="AF364" i="1"/>
  <c r="S364" i="1"/>
  <c r="K364" i="1"/>
  <c r="FX364" i="1"/>
  <c r="AJ364" i="1"/>
  <c r="GC364" i="1"/>
  <c r="DZ364" i="1"/>
  <c r="DO364" i="1"/>
  <c r="DI364" i="1"/>
  <c r="CX364" i="1"/>
  <c r="CZ364" i="1"/>
  <c r="DA364" i="1"/>
  <c r="BX364" i="1"/>
  <c r="R364" i="1"/>
  <c r="ER364" i="1"/>
  <c r="EQ364" i="1"/>
  <c r="EA364" i="1"/>
  <c r="AY364" i="1"/>
  <c r="EK364" i="1"/>
  <c r="EX364" i="1"/>
  <c r="BD364" i="1"/>
  <c r="AV364" i="1"/>
  <c r="Z364" i="1"/>
  <c r="EV364" i="1"/>
  <c r="EG364" i="1"/>
  <c r="FQ364" i="1"/>
  <c r="EL364" i="1"/>
  <c r="DY364" i="1"/>
  <c r="EU364" i="1"/>
  <c r="EB364" i="1"/>
  <c r="DQ364" i="1"/>
  <c r="CW364" i="1"/>
  <c r="E364" i="1"/>
  <c r="AW364" i="1"/>
  <c r="BT364" i="1"/>
  <c r="DM364" i="1"/>
  <c r="AO364" i="1"/>
  <c r="AS364" i="1"/>
  <c r="FJ364" i="1"/>
  <c r="G364" i="1"/>
  <c r="H364" i="1"/>
  <c r="BN364" i="1"/>
  <c r="AK364" i="1"/>
  <c r="DP364" i="1"/>
  <c r="CE364" i="1"/>
  <c r="EM364" i="1"/>
  <c r="AB364" i="1"/>
  <c r="FP364" i="1"/>
  <c r="AU364" i="1"/>
  <c r="BU364" i="1"/>
  <c r="ET364" i="1"/>
  <c r="AH364" i="1"/>
  <c r="BM364" i="1"/>
  <c r="DX364" i="1"/>
  <c r="T364" i="1"/>
  <c r="BE364" i="1"/>
  <c r="EP364" i="1"/>
  <c r="AP364" i="1"/>
  <c r="CI364" i="1"/>
  <c r="EE364" i="1"/>
  <c r="AE364" i="1"/>
  <c r="AC364" i="1"/>
  <c r="GH364" i="1"/>
  <c r="CV364" i="1"/>
  <c r="FY364" i="1"/>
  <c r="CJ364" i="1"/>
  <c r="BL364" i="1"/>
  <c r="FV364" i="1"/>
  <c r="GN364" i="1" s="1"/>
  <c r="BV364" i="1"/>
  <c r="I364" i="1"/>
  <c r="FK364" i="1"/>
  <c r="BK364" i="1"/>
  <c r="FA364" i="1"/>
  <c r="BA364" i="1"/>
  <c r="BR364" i="1"/>
  <c r="AL364" i="1"/>
  <c r="CD364" i="1"/>
  <c r="N364" i="1"/>
  <c r="X364" i="1"/>
  <c r="BS364" i="1"/>
  <c r="FL364" i="1"/>
  <c r="EZ364" i="1"/>
  <c r="CT364" i="1"/>
  <c r="AR364" i="1"/>
  <c r="FC364" i="1"/>
  <c r="FI364" i="1"/>
  <c r="BO364" i="1"/>
  <c r="EJ364" i="1"/>
  <c r="CB364" i="1"/>
  <c r="DJ364" i="1"/>
  <c r="FN364" i="1"/>
  <c r="BP364" i="1"/>
  <c r="CY364" i="1"/>
  <c r="DW364" i="1"/>
  <c r="BB364" i="1"/>
  <c r="CO364" i="1"/>
  <c r="BH364" i="1"/>
  <c r="ED364" i="1"/>
  <c r="GE364" i="1"/>
  <c r="FD364" i="1"/>
  <c r="DR364" i="1"/>
  <c r="FW364" i="1"/>
  <c r="DL364" i="1"/>
  <c r="GB364" i="1"/>
  <c r="FE364" i="1"/>
  <c r="CF364" i="1"/>
  <c r="FR364" i="1"/>
  <c r="EW364" i="1"/>
  <c r="BC364" i="1"/>
  <c r="FH364" i="1"/>
  <c r="EO364" i="1"/>
  <c r="CL364" i="1"/>
  <c r="CS364" i="1"/>
  <c r="AT364" i="1"/>
  <c r="BY364" i="1"/>
  <c r="CK364" i="1"/>
  <c r="P364" i="1"/>
  <c r="BJ364" i="1"/>
  <c r="CC364" i="1"/>
  <c r="DB364" i="1"/>
  <c r="AG364" i="1"/>
  <c r="O364" i="1"/>
  <c r="CQ364" i="1"/>
  <c r="Y364" i="1"/>
  <c r="GG364" i="1"/>
  <c r="CG364" i="1"/>
  <c r="Q364" i="1"/>
  <c r="AD364" i="1"/>
  <c r="DT364" i="1"/>
  <c r="U364" i="1"/>
  <c r="DF364" i="1"/>
  <c r="J364" i="1"/>
  <c r="FZ364" i="1"/>
  <c r="CR364" i="1"/>
  <c r="DU364" i="1"/>
  <c r="L364" i="1"/>
  <c r="BI364" i="1"/>
  <c r="DV364" i="1"/>
  <c r="GF364" i="1"/>
  <c r="AX364" i="1"/>
  <c r="BQ364" i="1"/>
  <c r="FT364" i="1"/>
  <c r="GL364" i="1" s="1"/>
  <c r="AM364" i="1"/>
  <c r="DE364" i="1"/>
  <c r="FO364" i="1"/>
  <c r="BF364" i="1"/>
  <c r="CP364" i="1"/>
  <c r="FG364" i="1"/>
  <c r="GI364" i="1"/>
  <c r="CA364" i="1"/>
  <c r="EY364" i="1"/>
  <c r="DC364" i="1"/>
  <c r="AN364" i="1"/>
  <c r="GD364" i="1"/>
  <c r="CU364" i="1"/>
  <c r="GA364" i="1"/>
  <c r="FS364" i="1"/>
  <c r="CM364" i="1"/>
  <c r="DD364" i="1"/>
  <c r="AQ364" i="1"/>
  <c r="DH364" i="1"/>
  <c r="CN364" i="1"/>
  <c r="AI364" i="1"/>
  <c r="CH364" i="1"/>
  <c r="BZ364" i="1"/>
  <c r="AA364" i="1"/>
  <c r="BF174" i="1"/>
  <c r="EW174" i="1"/>
  <c r="V174" i="1"/>
  <c r="CH174" i="1"/>
  <c r="ET174" i="1"/>
  <c r="X174" i="1"/>
  <c r="CJ174" i="1"/>
  <c r="EV174" i="1"/>
  <c r="AO174" i="1"/>
  <c r="DU174" i="1"/>
  <c r="T174" i="1"/>
  <c r="DB174" i="1"/>
  <c r="GI174" i="1"/>
  <c r="CG174" i="1"/>
  <c r="FO174" i="1"/>
  <c r="BN174" i="1"/>
  <c r="EU174" i="1"/>
  <c r="CM174" i="1"/>
  <c r="BS174" i="1"/>
  <c r="BE174" i="1"/>
  <c r="AJ174" i="1"/>
  <c r="AM174" i="1"/>
  <c r="AU174" i="1"/>
  <c r="GE174" i="1"/>
  <c r="DE174" i="1"/>
  <c r="DS174" i="1"/>
  <c r="AD174" i="1"/>
  <c r="CP174" i="1"/>
  <c r="FB174" i="1"/>
  <c r="AF174" i="1"/>
  <c r="CR174" i="1"/>
  <c r="FD174" i="1"/>
  <c r="AY174" i="1"/>
  <c r="EG174" i="1"/>
  <c r="DL174" i="1"/>
  <c r="K174" i="1"/>
  <c r="FY174" i="1"/>
  <c r="FF174" i="1"/>
  <c r="CN174" i="1"/>
  <c r="CD174" i="1"/>
  <c r="R174" i="1"/>
  <c r="CX174" i="1"/>
  <c r="FJ174" i="1"/>
  <c r="CZ174" i="1"/>
  <c r="EQ174" i="1"/>
  <c r="U174" i="1"/>
  <c r="D174" i="1"/>
  <c r="EC174" i="1"/>
  <c r="CA174" i="1"/>
  <c r="BH174" i="1"/>
  <c r="B174" i="1"/>
  <c r="FK174" i="1"/>
  <c r="BP174" i="1"/>
  <c r="BD174" i="1"/>
  <c r="DP174" i="1"/>
  <c r="ER174" i="1"/>
  <c r="DD174" i="1"/>
  <c r="EZ174" i="1"/>
  <c r="AS174" i="1"/>
  <c r="AT174" i="1"/>
  <c r="DF174" i="1"/>
  <c r="FR174" i="1"/>
  <c r="AV174" i="1"/>
  <c r="DH174" i="1"/>
  <c r="FT174" i="1"/>
  <c r="BU174" i="1"/>
  <c r="FA174" i="1"/>
  <c r="AZ174" i="1"/>
  <c r="EH174" i="1"/>
  <c r="AG174" i="1"/>
  <c r="DM174" i="1"/>
  <c r="L174" i="1"/>
  <c r="CT174" i="1"/>
  <c r="GA174" i="1"/>
  <c r="EY174" i="1"/>
  <c r="EE174" i="1"/>
  <c r="CV174" i="1"/>
  <c r="DN174" i="1"/>
  <c r="FM174" i="1"/>
  <c r="DY174" i="1"/>
  <c r="EK174" i="1"/>
  <c r="EP174" i="1"/>
  <c r="A175" i="1"/>
  <c r="BJ174" i="1"/>
  <c r="DV174" i="1"/>
  <c r="GH174" i="1"/>
  <c r="BL174" i="1"/>
  <c r="DX174" i="1"/>
  <c r="I174" i="1"/>
  <c r="CO174" i="1"/>
  <c r="FW174" i="1"/>
  <c r="BV174" i="1"/>
  <c r="FC174" i="1"/>
  <c r="BA174" i="1"/>
  <c r="EI174" i="1"/>
  <c r="AH174" i="1"/>
  <c r="DO174" i="1"/>
  <c r="AA174" i="1"/>
  <c r="G174" i="1"/>
  <c r="FV174" i="1"/>
  <c r="FG174" i="1"/>
  <c r="EM174" i="1"/>
  <c r="CK174" i="1"/>
  <c r="BG174" i="1"/>
  <c r="GF174" i="1"/>
  <c r="EX174" i="1"/>
  <c r="FL174" i="1"/>
  <c r="DW174" i="1"/>
  <c r="CI174" i="1"/>
  <c r="DJ174" i="1"/>
  <c r="DT174" i="1"/>
  <c r="EB174" i="1"/>
  <c r="DQ174" i="1"/>
  <c r="CY174" i="1"/>
  <c r="FZ174" i="1"/>
  <c r="GB174" i="1"/>
  <c r="BK174" i="1"/>
  <c r="W174" i="1"/>
  <c r="FU174" i="1"/>
  <c r="Q174" i="1"/>
  <c r="F174" i="1"/>
  <c r="BR174" i="1"/>
  <c r="ED174" i="1"/>
  <c r="H174" i="1"/>
  <c r="BT174" i="1"/>
  <c r="EF174" i="1"/>
  <c r="S174" i="1"/>
  <c r="DA174" i="1"/>
  <c r="GG174" i="1"/>
  <c r="CF174" i="1"/>
  <c r="FN174" i="1"/>
  <c r="BM174" i="1"/>
  <c r="ES174" i="1"/>
  <c r="AR174" i="1"/>
  <c r="DZ174" i="1"/>
  <c r="AW174" i="1"/>
  <c r="AB174" i="1"/>
  <c r="M174" i="1"/>
  <c r="GC174" i="1"/>
  <c r="FH174" i="1"/>
  <c r="EA174" i="1"/>
  <c r="CW174" i="1"/>
  <c r="Y174" i="1"/>
  <c r="AK174" i="1"/>
  <c r="N174" i="1"/>
  <c r="BZ174" i="1"/>
  <c r="EL174" i="1"/>
  <c r="P174" i="1"/>
  <c r="CB174" i="1"/>
  <c r="EN174" i="1"/>
  <c r="AC174" i="1"/>
  <c r="DK174" i="1"/>
  <c r="J174" i="1"/>
  <c r="CQ174" i="1"/>
  <c r="FX174" i="1"/>
  <c r="BW174" i="1"/>
  <c r="FE174" i="1"/>
  <c r="BC174" i="1"/>
  <c r="EJ174" i="1"/>
  <c r="BQ174" i="1"/>
  <c r="AX174" i="1"/>
  <c r="AI174" i="1"/>
  <c r="O174" i="1"/>
  <c r="GD174" i="1"/>
  <c r="FQ174" i="1"/>
  <c r="EO174" i="1"/>
  <c r="BO174" i="1"/>
  <c r="CC174" i="1"/>
  <c r="AE174" i="1"/>
  <c r="CS174" i="1"/>
  <c r="BX174" i="1"/>
  <c r="DI174" i="1"/>
  <c r="BY174" i="1"/>
  <c r="CL174" i="1"/>
  <c r="FI174" i="1"/>
  <c r="AL174" i="1"/>
  <c r="AN174" i="1"/>
  <c r="BI174" i="1"/>
  <c r="AP174" i="1"/>
  <c r="DC174" i="1"/>
  <c r="FP174" i="1"/>
  <c r="CU174" i="1"/>
  <c r="Z174" i="1"/>
  <c r="FS174" i="1"/>
  <c r="BB174" i="1"/>
  <c r="CE174" i="1"/>
  <c r="AQ174" i="1"/>
  <c r="E174" i="1"/>
  <c r="DR174" i="1"/>
  <c r="DG174" i="1"/>
  <c r="GK364" i="1" l="1"/>
  <c r="FI365" i="1"/>
  <c r="FQ365" i="1"/>
  <c r="FE365" i="1"/>
  <c r="CB365" i="1"/>
  <c r="EA365" i="1"/>
  <c r="ES365" i="1"/>
  <c r="BT365" i="1"/>
  <c r="BK365" i="1"/>
  <c r="CI365" i="1"/>
  <c r="FG365" i="1"/>
  <c r="FC365" i="1"/>
  <c r="DV365" i="1"/>
  <c r="CV365" i="1"/>
  <c r="EH365" i="1"/>
  <c r="DF365" i="1"/>
  <c r="BP365" i="1"/>
  <c r="DR365" i="1"/>
  <c r="P365" i="1"/>
  <c r="BV365" i="1"/>
  <c r="FK365" i="1"/>
  <c r="FP365" i="1"/>
  <c r="DI365" i="1"/>
  <c r="GB365" i="1"/>
  <c r="EE365" i="1"/>
  <c r="EL365" i="1"/>
  <c r="FL365" i="1"/>
  <c r="EY365" i="1"/>
  <c r="FA365" i="1"/>
  <c r="AS365" i="1"/>
  <c r="Z365" i="1"/>
  <c r="BY365" i="1"/>
  <c r="BW365" i="1"/>
  <c r="BM365" i="1"/>
  <c r="FV365" i="1"/>
  <c r="GM365" i="1" s="1"/>
  <c r="AZ365" i="1"/>
  <c r="AQ365" i="1"/>
  <c r="O365" i="1"/>
  <c r="GC365" i="1"/>
  <c r="FZ365" i="1"/>
  <c r="BI365" i="1"/>
  <c r="AI365" i="1"/>
  <c r="CQ365" i="1"/>
  <c r="BZ365" i="1"/>
  <c r="M365" i="1"/>
  <c r="CF365" i="1"/>
  <c r="BR365" i="1"/>
  <c r="CY365" i="1"/>
  <c r="EX365" i="1"/>
  <c r="AA365" i="1"/>
  <c r="CO365" i="1"/>
  <c r="EP365" i="1"/>
  <c r="GA365" i="1"/>
  <c r="BU365" i="1"/>
  <c r="EZ365" i="1"/>
  <c r="BH365" i="1"/>
  <c r="EJ365" i="1"/>
  <c r="E365" i="1"/>
  <c r="GD365" i="1"/>
  <c r="H365" i="1"/>
  <c r="BJ365" i="1"/>
  <c r="BX365" i="1"/>
  <c r="ED365" i="1"/>
  <c r="FW365" i="1"/>
  <c r="GN365" i="1" s="1"/>
  <c r="CS365" i="1"/>
  <c r="BB365" i="1"/>
  <c r="AN365" i="1"/>
  <c r="AE365" i="1"/>
  <c r="AX365" i="1"/>
  <c r="J365" i="1"/>
  <c r="N365" i="1"/>
  <c r="AB365" i="1"/>
  <c r="GG365" i="1"/>
  <c r="F365" i="1"/>
  <c r="DQ365" i="1"/>
  <c r="GF365" i="1"/>
  <c r="DO365" i="1"/>
  <c r="I365" i="1"/>
  <c r="EK365" i="1"/>
  <c r="CT365" i="1"/>
  <c r="FT365" i="1"/>
  <c r="DD365" i="1"/>
  <c r="CA365" i="1"/>
  <c r="AC365" i="1"/>
  <c r="DC365" i="1"/>
  <c r="FH365" i="1"/>
  <c r="DW365" i="1"/>
  <c r="AT365" i="1"/>
  <c r="AP365" i="1"/>
  <c r="FX365" i="1"/>
  <c r="FN365" i="1"/>
  <c r="G365" i="1"/>
  <c r="CE365" i="1"/>
  <c r="FS365" i="1"/>
  <c r="AL365" i="1"/>
  <c r="CC365" i="1"/>
  <c r="BQ365" i="1"/>
  <c r="DK365" i="1"/>
  <c r="AK365" i="1"/>
  <c r="AW365" i="1"/>
  <c r="DA365" i="1"/>
  <c r="Q365" i="1"/>
  <c r="EB365" i="1"/>
  <c r="BG365" i="1"/>
  <c r="AH365" i="1"/>
  <c r="DX365" i="1"/>
  <c r="DY365" i="1"/>
  <c r="L365" i="1"/>
  <c r="DH365" i="1"/>
  <c r="ER365" i="1"/>
  <c r="BO365" i="1"/>
  <c r="Y365" i="1"/>
  <c r="DZ365" i="1"/>
  <c r="S365" i="1"/>
  <c r="FU365" i="1"/>
  <c r="GL365" i="1" s="1"/>
  <c r="DT365" i="1"/>
  <c r="CK365" i="1"/>
  <c r="EI365" i="1"/>
  <c r="BL365" i="1"/>
  <c r="FM365" i="1"/>
  <c r="DM365" i="1"/>
  <c r="AV365" i="1"/>
  <c r="DP365" i="1"/>
  <c r="DG365" i="1"/>
  <c r="CU365" i="1"/>
  <c r="CL365" i="1"/>
  <c r="EO365" i="1"/>
  <c r="BC365" i="1"/>
  <c r="EN365" i="1"/>
  <c r="CW365" i="1"/>
  <c r="AR365" i="1"/>
  <c r="EF365" i="1"/>
  <c r="W365" i="1"/>
  <c r="DJ365" i="1"/>
  <c r="EM365" i="1"/>
  <c r="BA365" i="1"/>
  <c r="GH365" i="1"/>
  <c r="DN365" i="1"/>
  <c r="AG365" i="1"/>
  <c r="FR365" i="1"/>
  <c r="BD365" i="1"/>
  <c r="R365" i="1"/>
  <c r="AY365" i="1"/>
  <c r="DE365" i="1"/>
  <c r="EU365" i="1"/>
  <c r="AO365" i="1"/>
  <c r="BF365" i="1"/>
  <c r="EC365" i="1"/>
  <c r="CD365" i="1"/>
  <c r="FD365" i="1"/>
  <c r="GE365" i="1"/>
  <c r="BN365" i="1"/>
  <c r="EV365" i="1"/>
  <c r="CN365" i="1"/>
  <c r="CR365" i="1"/>
  <c r="AU365" i="1"/>
  <c r="FO365" i="1"/>
  <c r="CJ365" i="1"/>
  <c r="U365" i="1"/>
  <c r="FF365" i="1"/>
  <c r="AF365" i="1"/>
  <c r="AM365" i="1"/>
  <c r="CG365" i="1"/>
  <c r="X365" i="1"/>
  <c r="EQ365" i="1"/>
  <c r="FY365" i="1"/>
  <c r="FB365" i="1"/>
  <c r="AJ365" i="1"/>
  <c r="GI365" i="1"/>
  <c r="ET365" i="1"/>
  <c r="CZ365" i="1"/>
  <c r="K365" i="1"/>
  <c r="CP365" i="1"/>
  <c r="BE365" i="1"/>
  <c r="DB365" i="1"/>
  <c r="CH365" i="1"/>
  <c r="FJ365" i="1"/>
  <c r="DL365" i="1"/>
  <c r="AD365" i="1"/>
  <c r="BS365" i="1"/>
  <c r="T365" i="1"/>
  <c r="V365" i="1"/>
  <c r="CX365" i="1"/>
  <c r="EG365" i="1"/>
  <c r="DS365" i="1"/>
  <c r="CM365" i="1"/>
  <c r="DU365" i="1"/>
  <c r="EW365" i="1"/>
  <c r="AA175" i="1"/>
  <c r="CM175" i="1"/>
  <c r="EY175" i="1"/>
  <c r="AC175" i="1"/>
  <c r="CO175" i="1"/>
  <c r="FA175" i="1"/>
  <c r="AT175" i="1"/>
  <c r="DZ175" i="1"/>
  <c r="AJ175" i="1"/>
  <c r="DQ175" i="1"/>
  <c r="P175" i="1"/>
  <c r="CX175" i="1"/>
  <c r="GD175" i="1"/>
  <c r="CC175" i="1"/>
  <c r="FK175" i="1"/>
  <c r="CR175" i="1"/>
  <c r="BX175" i="1"/>
  <c r="BJ175" i="1"/>
  <c r="DW175" i="1"/>
  <c r="FV175" i="1"/>
  <c r="DL175" i="1"/>
  <c r="CI175" i="1"/>
  <c r="I175" i="1"/>
  <c r="V175" i="1"/>
  <c r="AI175" i="1"/>
  <c r="CU175" i="1"/>
  <c r="FG175" i="1"/>
  <c r="AK175" i="1"/>
  <c r="CW175" i="1"/>
  <c r="FI175" i="1"/>
  <c r="BD175" i="1"/>
  <c r="EL175" i="1"/>
  <c r="AU175" i="1"/>
  <c r="EB175" i="1"/>
  <c r="Z175" i="1"/>
  <c r="DH175" i="1"/>
  <c r="G175" i="1"/>
  <c r="CN175" i="1"/>
  <c r="FU175" i="1"/>
  <c r="DN175" i="1"/>
  <c r="CS175" i="1"/>
  <c r="CD175" i="1"/>
  <c r="ER175" i="1"/>
  <c r="AD175" i="1"/>
  <c r="EU175" i="1"/>
  <c r="DX175" i="1"/>
  <c r="AZ175" i="1"/>
  <c r="BL175" i="1"/>
  <c r="DC175" i="1"/>
  <c r="FQ175" i="1"/>
  <c r="BE175" i="1"/>
  <c r="Q175" i="1"/>
  <c r="EH175" i="1"/>
  <c r="BT175" i="1"/>
  <c r="B175" i="1"/>
  <c r="FW175" i="1"/>
  <c r="FY175" i="1"/>
  <c r="EW175" i="1"/>
  <c r="AB175" i="1"/>
  <c r="EJ175" i="1"/>
  <c r="AP175" i="1"/>
  <c r="BG175" i="1"/>
  <c r="GG175" i="1"/>
  <c r="FH175" i="1"/>
  <c r="DT175" i="1"/>
  <c r="AO175" i="1"/>
  <c r="AX175" i="1"/>
  <c r="DR175" i="1"/>
  <c r="CZ175" i="1"/>
  <c r="FC175" i="1"/>
  <c r="AY175" i="1"/>
  <c r="BA175" i="1"/>
  <c r="BZ175" i="1"/>
  <c r="AV175" i="1"/>
  <c r="DI175" i="1"/>
  <c r="FD175" i="1"/>
  <c r="DJ175" i="1"/>
  <c r="EF175" i="1"/>
  <c r="GE175" i="1"/>
  <c r="CJ175" i="1"/>
  <c r="EN175" i="1"/>
  <c r="FE175" i="1"/>
  <c r="CH175" i="1"/>
  <c r="FF175" i="1"/>
  <c r="T175" i="1"/>
  <c r="BI175" i="1"/>
  <c r="FR175" i="1"/>
  <c r="BF175" i="1"/>
  <c r="J175" i="1"/>
  <c r="W175" i="1"/>
  <c r="FN175" i="1"/>
  <c r="A176" i="1"/>
  <c r="BO175" i="1"/>
  <c r="EA175" i="1"/>
  <c r="E175" i="1"/>
  <c r="BQ175" i="1"/>
  <c r="EC175" i="1"/>
  <c r="N175" i="1"/>
  <c r="CT175" i="1"/>
  <c r="GB175" i="1"/>
  <c r="CK175" i="1"/>
  <c r="FS175" i="1"/>
  <c r="BR175" i="1"/>
  <c r="EX175" i="1"/>
  <c r="AW175" i="1"/>
  <c r="EE175" i="1"/>
  <c r="AF175" i="1"/>
  <c r="L175" i="1"/>
  <c r="GA175" i="1"/>
  <c r="BK175" i="1"/>
  <c r="BM175" i="1"/>
  <c r="FX175" i="1"/>
  <c r="DV175" i="1"/>
  <c r="CP175" i="1"/>
  <c r="DB175" i="1"/>
  <c r="EK175" i="1"/>
  <c r="O175" i="1"/>
  <c r="GC175" i="1"/>
  <c r="FJ175" i="1"/>
  <c r="BB175" i="1"/>
  <c r="R175" i="1"/>
  <c r="DD175" i="1"/>
  <c r="AE175" i="1"/>
  <c r="DY175" i="1"/>
  <c r="S175" i="1"/>
  <c r="U175" i="1"/>
  <c r="CG175" i="1"/>
  <c r="AH175" i="1"/>
  <c r="Y175" i="1"/>
  <c r="F175" i="1"/>
  <c r="FT175" i="1"/>
  <c r="EZ175" i="1"/>
  <c r="BC175" i="1"/>
  <c r="DA175" i="1"/>
  <c r="BU175" i="1"/>
  <c r="FL175" i="1"/>
  <c r="AQ175" i="1"/>
  <c r="AS175" i="1"/>
  <c r="BN175" i="1"/>
  <c r="EM175" i="1"/>
  <c r="CY175" i="1"/>
  <c r="DO175" i="1"/>
  <c r="GH175" i="1"/>
  <c r="K175" i="1"/>
  <c r="BW175" i="1"/>
  <c r="EI175" i="1"/>
  <c r="M175" i="1"/>
  <c r="BY175" i="1"/>
  <c r="X175" i="1"/>
  <c r="DF175" i="1"/>
  <c r="CV175" i="1"/>
  <c r="CB175" i="1"/>
  <c r="BH175" i="1"/>
  <c r="EO175" i="1"/>
  <c r="AG175" i="1"/>
  <c r="CF175" i="1"/>
  <c r="FB175" i="1"/>
  <c r="EG175" i="1"/>
  <c r="CE175" i="1"/>
  <c r="EQ175" i="1"/>
  <c r="ES175" i="1"/>
  <c r="DP175" i="1"/>
  <c r="DG175" i="1"/>
  <c r="CL175" i="1"/>
  <c r="BS175" i="1"/>
  <c r="BV175" i="1"/>
  <c r="AN175" i="1"/>
  <c r="EP175" i="1"/>
  <c r="AR175" i="1"/>
  <c r="FP175" i="1"/>
  <c r="FO175" i="1"/>
  <c r="DE175" i="1"/>
  <c r="EV175" i="1"/>
  <c r="AL175" i="1"/>
  <c r="GF175" i="1"/>
  <c r="FM175" i="1"/>
  <c r="CQ175" i="1"/>
  <c r="DK175" i="1"/>
  <c r="DM175" i="1"/>
  <c r="BP175" i="1"/>
  <c r="ED175" i="1"/>
  <c r="D175" i="1"/>
  <c r="GI175" i="1"/>
  <c r="H175" i="1"/>
  <c r="DS175" i="1"/>
  <c r="DU175" i="1"/>
  <c r="CA175" i="1"/>
  <c r="AM175" i="1"/>
  <c r="FZ175" i="1"/>
  <c r="ET175" i="1"/>
  <c r="GK365" i="1" l="1"/>
  <c r="ET366" i="1"/>
  <c r="FZ366" i="1"/>
  <c r="CA366" i="1"/>
  <c r="CQ366" i="1"/>
  <c r="AR366" i="1"/>
  <c r="ES366" i="1"/>
  <c r="BH366" i="1"/>
  <c r="BW366" i="1"/>
  <c r="AQ366" i="1"/>
  <c r="Y366" i="1"/>
  <c r="R366" i="1"/>
  <c r="DV366" i="1"/>
  <c r="AW366" i="1"/>
  <c r="EC366" i="1"/>
  <c r="J366" i="1"/>
  <c r="EN366" i="1"/>
  <c r="BZ366" i="1"/>
  <c r="DT366" i="1"/>
  <c r="FY366" i="1"/>
  <c r="DC366" i="1"/>
  <c r="CS366" i="1"/>
  <c r="AU366" i="1"/>
  <c r="AI366" i="1"/>
  <c r="BX366" i="1"/>
  <c r="AJ366" i="1"/>
  <c r="AA366" i="1"/>
  <c r="H366" i="1"/>
  <c r="FM366" i="1"/>
  <c r="EP366" i="1"/>
  <c r="EQ366" i="1"/>
  <c r="CB366" i="1"/>
  <c r="K366" i="1"/>
  <c r="FL366" i="1"/>
  <c r="AH366" i="1"/>
  <c r="BB366" i="1"/>
  <c r="FX366" i="1"/>
  <c r="GN366" i="1" s="1"/>
  <c r="EX366" i="1"/>
  <c r="BQ366" i="1"/>
  <c r="BF366" i="1"/>
  <c r="CJ366" i="1"/>
  <c r="BA366" i="1"/>
  <c r="FH366" i="1"/>
  <c r="FW366" i="1"/>
  <c r="GM366" i="1" s="1"/>
  <c r="BL366" i="1"/>
  <c r="DN366" i="1"/>
  <c r="EL366" i="1"/>
  <c r="V366" i="1"/>
  <c r="CR366" i="1"/>
  <c r="DZ366" i="1"/>
  <c r="DS366" i="1"/>
  <c r="GI366" i="1"/>
  <c r="GF366" i="1"/>
  <c r="AN366" i="1"/>
  <c r="CE366" i="1"/>
  <c r="CV366" i="1"/>
  <c r="GH366" i="1"/>
  <c r="BU366" i="1"/>
  <c r="CG366" i="1"/>
  <c r="FJ366" i="1"/>
  <c r="BM366" i="1"/>
  <c r="BR366" i="1"/>
  <c r="E366" i="1"/>
  <c r="FR366" i="1"/>
  <c r="GE366" i="1"/>
  <c r="AY366" i="1"/>
  <c r="GG366" i="1"/>
  <c r="AZ366" i="1"/>
  <c r="FU366" i="1"/>
  <c r="BD366" i="1"/>
  <c r="I366" i="1"/>
  <c r="FK366" i="1"/>
  <c r="AT366" i="1"/>
  <c r="AL366" i="1"/>
  <c r="BV366" i="1"/>
  <c r="EG366" i="1"/>
  <c r="DF366" i="1"/>
  <c r="DO366" i="1"/>
  <c r="DA366" i="1"/>
  <c r="U366" i="1"/>
  <c r="GC366" i="1"/>
  <c r="BK366" i="1"/>
  <c r="FS366" i="1"/>
  <c r="EA366" i="1"/>
  <c r="BI366" i="1"/>
  <c r="EF366" i="1"/>
  <c r="FC366" i="1"/>
  <c r="BG366" i="1"/>
  <c r="BT366" i="1"/>
  <c r="DX366" i="1"/>
  <c r="CN366" i="1"/>
  <c r="FI366" i="1"/>
  <c r="CI366" i="1"/>
  <c r="CC366" i="1"/>
  <c r="FA366" i="1"/>
  <c r="ED366" i="1"/>
  <c r="EV366" i="1"/>
  <c r="BS366" i="1"/>
  <c r="FB366" i="1"/>
  <c r="X366" i="1"/>
  <c r="CY366" i="1"/>
  <c r="BC366" i="1"/>
  <c r="S366" i="1"/>
  <c r="O366" i="1"/>
  <c r="GA366" i="1"/>
  <c r="CK366" i="1"/>
  <c r="BO366" i="1"/>
  <c r="T366" i="1"/>
  <c r="DJ366" i="1"/>
  <c r="CZ366" i="1"/>
  <c r="AP366" i="1"/>
  <c r="EH366" i="1"/>
  <c r="EU366" i="1"/>
  <c r="G366" i="1"/>
  <c r="CW366" i="1"/>
  <c r="DL366" i="1"/>
  <c r="GD366" i="1"/>
  <c r="CO366" i="1"/>
  <c r="AM366" i="1"/>
  <c r="BP366" i="1"/>
  <c r="DE366" i="1"/>
  <c r="CL366" i="1"/>
  <c r="CF366" i="1"/>
  <c r="BY366" i="1"/>
  <c r="EM366" i="1"/>
  <c r="EZ366" i="1"/>
  <c r="DY366" i="1"/>
  <c r="EK366" i="1"/>
  <c r="L366" i="1"/>
  <c r="GB366" i="1"/>
  <c r="FF366" i="1"/>
  <c r="FD366" i="1"/>
  <c r="DR366" i="1"/>
  <c r="EJ366" i="1"/>
  <c r="Q366" i="1"/>
  <c r="AD366" i="1"/>
  <c r="DH366" i="1"/>
  <c r="AK366" i="1"/>
  <c r="FV366" i="1"/>
  <c r="GL366" i="1" s="1"/>
  <c r="CX366" i="1"/>
  <c r="AC366" i="1"/>
  <c r="DM366" i="1"/>
  <c r="FO366" i="1"/>
  <c r="DG366" i="1"/>
  <c r="AG366" i="1"/>
  <c r="M366" i="1"/>
  <c r="BN366" i="1"/>
  <c r="FT366" i="1"/>
  <c r="AE366" i="1"/>
  <c r="DB366" i="1"/>
  <c r="AF366" i="1"/>
  <c r="CT366" i="1"/>
  <c r="FN366" i="1"/>
  <c r="CH366" i="1"/>
  <c r="DI366" i="1"/>
  <c r="AX366" i="1"/>
  <c r="AB366" i="1"/>
  <c r="BE366" i="1"/>
  <c r="ER366" i="1"/>
  <c r="Z366" i="1"/>
  <c r="FG366" i="1"/>
  <c r="DW366" i="1"/>
  <c r="P366" i="1"/>
  <c r="EY366" i="1"/>
  <c r="DU366" i="1"/>
  <c r="DK366" i="1"/>
  <c r="FP366" i="1"/>
  <c r="DP366" i="1"/>
  <c r="EO366" i="1"/>
  <c r="EI366" i="1"/>
  <c r="AS366" i="1"/>
  <c r="F366" i="1"/>
  <c r="DD366" i="1"/>
  <c r="CP366" i="1"/>
  <c r="EE366" i="1"/>
  <c r="N366" i="1"/>
  <c r="W366" i="1"/>
  <c r="FE366" i="1"/>
  <c r="AV366" i="1"/>
  <c r="AO366" i="1"/>
  <c r="EW366" i="1"/>
  <c r="FQ366" i="1"/>
  <c r="CD366" i="1"/>
  <c r="EB366" i="1"/>
  <c r="CU366" i="1"/>
  <c r="BJ366" i="1"/>
  <c r="DQ366" i="1"/>
  <c r="CM366" i="1"/>
  <c r="CR176" i="1"/>
  <c r="DB176" i="1"/>
  <c r="EQ176" i="1"/>
  <c r="DL176" i="1"/>
  <c r="CQ176" i="1"/>
  <c r="FY176" i="1"/>
  <c r="FE176" i="1"/>
  <c r="CX176" i="1"/>
  <c r="EA176" i="1"/>
  <c r="M176" i="1"/>
  <c r="CM176" i="1"/>
  <c r="CZ176" i="1"/>
  <c r="FL176" i="1"/>
  <c r="DJ176" i="1"/>
  <c r="BS176" i="1"/>
  <c r="AO176" i="1"/>
  <c r="U176" i="1"/>
  <c r="GI176" i="1"/>
  <c r="FP176" i="1"/>
  <c r="DF176" i="1"/>
  <c r="FS176" i="1"/>
  <c r="DO176" i="1"/>
  <c r="FT176" i="1"/>
  <c r="GD176" i="1"/>
  <c r="CE176" i="1"/>
  <c r="EG176" i="1"/>
  <c r="L176" i="1"/>
  <c r="FI176" i="1"/>
  <c r="AB176" i="1"/>
  <c r="BZ176" i="1"/>
  <c r="GB176" i="1"/>
  <c r="G176" i="1"/>
  <c r="FW176" i="1"/>
  <c r="AQ176" i="1"/>
  <c r="DD176" i="1"/>
  <c r="FJ176" i="1"/>
  <c r="BO176" i="1"/>
  <c r="W176" i="1"/>
  <c r="X176" i="1"/>
  <c r="CJ176" i="1"/>
  <c r="EV176" i="1"/>
  <c r="AH176" i="1"/>
  <c r="CT176" i="1"/>
  <c r="FF176" i="1"/>
  <c r="AY176" i="1"/>
  <c r="EE176" i="1"/>
  <c r="T176" i="1"/>
  <c r="DA176" i="1"/>
  <c r="GH176" i="1"/>
  <c r="CG176" i="1"/>
  <c r="FO176" i="1"/>
  <c r="BM176" i="1"/>
  <c r="ET176" i="1"/>
  <c r="CW176" i="1"/>
  <c r="CC176" i="1"/>
  <c r="BP176" i="1"/>
  <c r="CN176" i="1"/>
  <c r="AI176" i="1"/>
  <c r="DE176" i="1"/>
  <c r="FU176" i="1"/>
  <c r="AW176" i="1"/>
  <c r="CI176" i="1"/>
  <c r="AF176" i="1"/>
  <c r="FD176" i="1"/>
  <c r="AP176" i="1"/>
  <c r="FN176" i="1"/>
  <c r="BI176" i="1"/>
  <c r="AD176" i="1"/>
  <c r="K176" i="1"/>
  <c r="BX176" i="1"/>
  <c r="DS176" i="1"/>
  <c r="CK176" i="1"/>
  <c r="BQ176" i="1"/>
  <c r="EK176" i="1"/>
  <c r="DQ176" i="1"/>
  <c r="AN176" i="1"/>
  <c r="AX176" i="1"/>
  <c r="FV176" i="1"/>
  <c r="FA176" i="1"/>
  <c r="DV176" i="1"/>
  <c r="DC176" i="1"/>
  <c r="CH176" i="1"/>
  <c r="EM176" i="1"/>
  <c r="FG176" i="1"/>
  <c r="AU176" i="1"/>
  <c r="DH176" i="1"/>
  <c r="DR176" i="1"/>
  <c r="AZ176" i="1"/>
  <c r="DM176" i="1"/>
  <c r="FZ176" i="1"/>
  <c r="EB176" i="1"/>
  <c r="F176" i="1"/>
  <c r="BD176" i="1"/>
  <c r="DZ176" i="1"/>
  <c r="BJ176" i="1"/>
  <c r="DW176" i="1"/>
  <c r="O176" i="1"/>
  <c r="EW176" i="1"/>
  <c r="AS176" i="1"/>
  <c r="A177" i="1"/>
  <c r="BL176" i="1"/>
  <c r="DX176" i="1"/>
  <c r="J176" i="1"/>
  <c r="BV176" i="1"/>
  <c r="EH176" i="1"/>
  <c r="S176" i="1"/>
  <c r="CY176" i="1"/>
  <c r="GG176" i="1"/>
  <c r="BU176" i="1"/>
  <c r="FB176" i="1"/>
  <c r="BA176" i="1"/>
  <c r="EI176" i="1"/>
  <c r="AG176" i="1"/>
  <c r="DN176" i="1"/>
  <c r="AK176" i="1"/>
  <c r="Q176" i="1"/>
  <c r="GF176" i="1"/>
  <c r="FR176" i="1"/>
  <c r="CU176" i="1"/>
  <c r="E176" i="1"/>
  <c r="BY176" i="1"/>
  <c r="EU176" i="1"/>
  <c r="GC176" i="1"/>
  <c r="P176" i="1"/>
  <c r="CB176" i="1"/>
  <c r="EN176" i="1"/>
  <c r="Z176" i="1"/>
  <c r="CL176" i="1"/>
  <c r="EX176" i="1"/>
  <c r="AM176" i="1"/>
  <c r="DU176" i="1"/>
  <c r="I176" i="1"/>
  <c r="CP176" i="1"/>
  <c r="FX176" i="1"/>
  <c r="BW176" i="1"/>
  <c r="FC176" i="1"/>
  <c r="BB176" i="1"/>
  <c r="EJ176" i="1"/>
  <c r="CA176" i="1"/>
  <c r="BH176" i="1"/>
  <c r="AT176" i="1"/>
  <c r="BE176" i="1"/>
  <c r="FH176" i="1"/>
  <c r="BR176" i="1"/>
  <c r="EL176" i="1"/>
  <c r="N176" i="1"/>
  <c r="BC176" i="1"/>
  <c r="H176" i="1"/>
  <c r="BT176" i="1"/>
  <c r="EF176" i="1"/>
  <c r="R176" i="1"/>
  <c r="CD176" i="1"/>
  <c r="EP176" i="1"/>
  <c r="AC176" i="1"/>
  <c r="DK176" i="1"/>
  <c r="B176" i="1"/>
  <c r="CF176" i="1"/>
  <c r="FM176" i="1"/>
  <c r="BK176" i="1"/>
  <c r="ES176" i="1"/>
  <c r="AR176" i="1"/>
  <c r="DY176" i="1"/>
  <c r="BG176" i="1"/>
  <c r="AL176" i="1"/>
  <c r="Y176" i="1"/>
  <c r="AA176" i="1"/>
  <c r="EC176" i="1"/>
  <c r="AJ176" i="1"/>
  <c r="DG176" i="1"/>
  <c r="GA176" i="1"/>
  <c r="D176" i="1"/>
  <c r="DT176" i="1"/>
  <c r="CV176" i="1"/>
  <c r="EY176" i="1"/>
  <c r="AV176" i="1"/>
  <c r="BF176" i="1"/>
  <c r="FK176" i="1"/>
  <c r="AE176" i="1"/>
  <c r="CS176" i="1"/>
  <c r="EO176" i="1"/>
  <c r="ED176" i="1"/>
  <c r="EZ176" i="1"/>
  <c r="DP176" i="1"/>
  <c r="BN176" i="1"/>
  <c r="CO176" i="1"/>
  <c r="ER176" i="1"/>
  <c r="V176" i="1"/>
  <c r="GE176" i="1"/>
  <c r="FQ176" i="1"/>
  <c r="DI176" i="1"/>
  <c r="GK366" i="1" l="1"/>
  <c r="FQ367" i="1"/>
  <c r="ED367" i="1"/>
  <c r="ER367" i="1"/>
  <c r="AE367" i="1"/>
  <c r="CS367" i="1"/>
  <c r="FK367" i="1"/>
  <c r="V367" i="1"/>
  <c r="BN367" i="1"/>
  <c r="CO367" i="1"/>
  <c r="DI367" i="1"/>
  <c r="EZ367" i="1"/>
  <c r="DP367" i="1"/>
  <c r="BF367" i="1"/>
  <c r="AJ367" i="1"/>
  <c r="ES367" i="1"/>
  <c r="CD367" i="1"/>
  <c r="BR367" i="1"/>
  <c r="FC367" i="1"/>
  <c r="CL367" i="1"/>
  <c r="E367" i="1"/>
  <c r="EI367" i="1"/>
  <c r="BV367" i="1"/>
  <c r="DW367" i="1"/>
  <c r="AZ367" i="1"/>
  <c r="DV367" i="1"/>
  <c r="CK367" i="1"/>
  <c r="FD367" i="1"/>
  <c r="BP367" i="1"/>
  <c r="DA367" i="1"/>
  <c r="CJ367" i="1"/>
  <c r="G367" i="1"/>
  <c r="GD367" i="1"/>
  <c r="AO367" i="1"/>
  <c r="CX367" i="1"/>
  <c r="AV367" i="1"/>
  <c r="EC367" i="1"/>
  <c r="BK367" i="1"/>
  <c r="R367" i="1"/>
  <c r="FH367" i="1"/>
  <c r="BW367" i="1"/>
  <c r="Z367" i="1"/>
  <c r="CU367" i="1"/>
  <c r="BA367" i="1"/>
  <c r="J367" i="1"/>
  <c r="BJ367" i="1"/>
  <c r="DR367" i="1"/>
  <c r="FA367" i="1"/>
  <c r="DS367" i="1"/>
  <c r="AF367" i="1"/>
  <c r="CC367" i="1"/>
  <c r="T367" i="1"/>
  <c r="X367" i="1"/>
  <c r="GB367" i="1"/>
  <c r="FT367" i="1"/>
  <c r="BS367" i="1"/>
  <c r="FE367" i="1"/>
  <c r="EY367" i="1"/>
  <c r="AA367" i="1"/>
  <c r="FM367" i="1"/>
  <c r="EF367" i="1"/>
  <c r="BE367" i="1"/>
  <c r="FX367" i="1"/>
  <c r="GM367" i="1" s="1"/>
  <c r="EN367" i="1"/>
  <c r="FR367" i="1"/>
  <c r="FB367" i="1"/>
  <c r="DX367" i="1"/>
  <c r="DZ367" i="1"/>
  <c r="DH367" i="1"/>
  <c r="FV367" i="1"/>
  <c r="BX367" i="1"/>
  <c r="CI367" i="1"/>
  <c r="CW367" i="1"/>
  <c r="EE367" i="1"/>
  <c r="W367" i="1"/>
  <c r="BZ367" i="1"/>
  <c r="DO367" i="1"/>
  <c r="DJ367" i="1"/>
  <c r="FY367" i="1"/>
  <c r="GN367" i="1" s="1"/>
  <c r="CV367" i="1"/>
  <c r="Y367" i="1"/>
  <c r="CF367" i="1"/>
  <c r="BT367" i="1"/>
  <c r="AT367" i="1"/>
  <c r="CP367" i="1"/>
  <c r="CB367" i="1"/>
  <c r="GF367" i="1"/>
  <c r="BU367" i="1"/>
  <c r="BL367" i="1"/>
  <c r="BD367" i="1"/>
  <c r="AU367" i="1"/>
  <c r="AX367" i="1"/>
  <c r="K367" i="1"/>
  <c r="AW367" i="1"/>
  <c r="ET367" i="1"/>
  <c r="AY367" i="1"/>
  <c r="BO367" i="1"/>
  <c r="AB367" i="1"/>
  <c r="FS367" i="1"/>
  <c r="FL367" i="1"/>
  <c r="CQ367" i="1"/>
  <c r="GE367" i="1"/>
  <c r="EO367" i="1"/>
  <c r="DT367" i="1"/>
  <c r="AL367" i="1"/>
  <c r="H367" i="1"/>
  <c r="BH367" i="1"/>
  <c r="I367" i="1"/>
  <c r="P367" i="1"/>
  <c r="Q367" i="1"/>
  <c r="GG367" i="1"/>
  <c r="F367" i="1"/>
  <c r="FG367" i="1"/>
  <c r="AN367" i="1"/>
  <c r="AD367" i="1"/>
  <c r="FU367" i="1"/>
  <c r="BM367" i="1"/>
  <c r="FF367" i="1"/>
  <c r="FJ367" i="1"/>
  <c r="FI367" i="1"/>
  <c r="DF367" i="1"/>
  <c r="CZ367" i="1"/>
  <c r="DL367" i="1"/>
  <c r="BG367" i="1"/>
  <c r="DK367" i="1"/>
  <c r="BC367" i="1"/>
  <c r="CA367" i="1"/>
  <c r="DU367" i="1"/>
  <c r="GC367" i="1"/>
  <c r="AK367" i="1"/>
  <c r="CY367" i="1"/>
  <c r="AS367" i="1"/>
  <c r="EB367" i="1"/>
  <c r="EM367" i="1"/>
  <c r="DQ367" i="1"/>
  <c r="BI367" i="1"/>
  <c r="DE367" i="1"/>
  <c r="FO367" i="1"/>
  <c r="CT367" i="1"/>
  <c r="DD367" i="1"/>
  <c r="L367" i="1"/>
  <c r="FP367" i="1"/>
  <c r="CM367" i="1"/>
  <c r="EQ367" i="1"/>
  <c r="GA367" i="1"/>
  <c r="DY367" i="1"/>
  <c r="AC367" i="1"/>
  <c r="N367" i="1"/>
  <c r="EJ367" i="1"/>
  <c r="AM367" i="1"/>
  <c r="EU367" i="1"/>
  <c r="DN367" i="1"/>
  <c r="S367" i="1"/>
  <c r="EW367" i="1"/>
  <c r="FZ367" i="1"/>
  <c r="CH367" i="1"/>
  <c r="EK367" i="1"/>
  <c r="FN367" i="1"/>
  <c r="AI367" i="1"/>
  <c r="CG367" i="1"/>
  <c r="AH367" i="1"/>
  <c r="AQ367" i="1"/>
  <c r="EG367" i="1"/>
  <c r="GI367" i="1"/>
  <c r="M367" i="1"/>
  <c r="DB367" i="1"/>
  <c r="DG367" i="1"/>
  <c r="AR367" i="1"/>
  <c r="EP367" i="1"/>
  <c r="EL367" i="1"/>
  <c r="BB367" i="1"/>
  <c r="EX367" i="1"/>
  <c r="BY367" i="1"/>
  <c r="AG367" i="1"/>
  <c r="EH367" i="1"/>
  <c r="O367" i="1"/>
  <c r="DM367" i="1"/>
  <c r="DC367" i="1"/>
  <c r="BQ367" i="1"/>
  <c r="AP367" i="1"/>
  <c r="CN367" i="1"/>
  <c r="GH367" i="1"/>
  <c r="EV367" i="1"/>
  <c r="FW367" i="1"/>
  <c r="GL367" i="1" s="1"/>
  <c r="CE367" i="1"/>
  <c r="U367" i="1"/>
  <c r="EA367" i="1"/>
  <c r="CR367" i="1"/>
  <c r="M177" i="1"/>
  <c r="BY177" i="1"/>
  <c r="EK177" i="1"/>
  <c r="O177" i="1"/>
  <c r="CA177" i="1"/>
  <c r="EM177" i="1"/>
  <c r="L177" i="1"/>
  <c r="CT177" i="1"/>
  <c r="GB177" i="1"/>
  <c r="CK177" i="1"/>
  <c r="FR177" i="1"/>
  <c r="CB177" i="1"/>
  <c r="FH177" i="1"/>
  <c r="BG177" i="1"/>
  <c r="EO177" i="1"/>
  <c r="CF177" i="1"/>
  <c r="CH177" i="1"/>
  <c r="BU177" i="1"/>
  <c r="BW177" i="1"/>
  <c r="EQ177" i="1"/>
  <c r="S177" i="1"/>
  <c r="CR177" i="1"/>
  <c r="BV177" i="1"/>
  <c r="FM177" i="1"/>
  <c r="U177" i="1"/>
  <c r="CG177" i="1"/>
  <c r="ES177" i="1"/>
  <c r="W177" i="1"/>
  <c r="CI177" i="1"/>
  <c r="EU177" i="1"/>
  <c r="X177" i="1"/>
  <c r="DD177" i="1"/>
  <c r="N177" i="1"/>
  <c r="CU177" i="1"/>
  <c r="GC177" i="1"/>
  <c r="CL177" i="1"/>
  <c r="FT177" i="1"/>
  <c r="BR177" i="1"/>
  <c r="EY177" i="1"/>
  <c r="DB177" i="1"/>
  <c r="DC177" i="1"/>
  <c r="CP177" i="1"/>
  <c r="DJ177" i="1"/>
  <c r="FZ177" i="1"/>
  <c r="BB177" i="1"/>
  <c r="DV177" i="1"/>
  <c r="CZ177" i="1"/>
  <c r="AN177" i="1"/>
  <c r="AC177" i="1"/>
  <c r="CO177" i="1"/>
  <c r="FA177" i="1"/>
  <c r="AE177" i="1"/>
  <c r="CQ177" i="1"/>
  <c r="FC177" i="1"/>
  <c r="AH177" i="1"/>
  <c r="DP177" i="1"/>
  <c r="Y177" i="1"/>
  <c r="DF177" i="1"/>
  <c r="P177" i="1"/>
  <c r="CV177" i="1"/>
  <c r="GD177" i="1"/>
  <c r="CC177" i="1"/>
  <c r="FJ177" i="1"/>
  <c r="DX177" i="1"/>
  <c r="DY177" i="1"/>
  <c r="DK177" i="1"/>
  <c r="EP177" i="1"/>
  <c r="R177" i="1"/>
  <c r="CN177" i="1"/>
  <c r="FE177" i="1"/>
  <c r="DA177" i="1"/>
  <c r="FV177" i="1"/>
  <c r="AK177" i="1"/>
  <c r="CW177" i="1"/>
  <c r="FI177" i="1"/>
  <c r="AM177" i="1"/>
  <c r="CY177" i="1"/>
  <c r="FK177" i="1"/>
  <c r="AR177" i="1"/>
  <c r="DZ177" i="1"/>
  <c r="AI177" i="1"/>
  <c r="DQ177" i="1"/>
  <c r="Z177" i="1"/>
  <c r="DH177" i="1"/>
  <c r="F177" i="1"/>
  <c r="CM177" i="1"/>
  <c r="FU177" i="1"/>
  <c r="ER177" i="1"/>
  <c r="ET177" i="1"/>
  <c r="EG177" i="1"/>
  <c r="FX177" i="1"/>
  <c r="AZ177" i="1"/>
  <c r="DT177" i="1"/>
  <c r="AF177" i="1"/>
  <c r="EH177" i="1"/>
  <c r="BT177" i="1"/>
  <c r="A178" i="1"/>
  <c r="BI177" i="1"/>
  <c r="DU177" i="1"/>
  <c r="GG177" i="1"/>
  <c r="BK177" i="1"/>
  <c r="DW177" i="1"/>
  <c r="GI177" i="1"/>
  <c r="BX177" i="1"/>
  <c r="FF177" i="1"/>
  <c r="BO177" i="1"/>
  <c r="EW177" i="1"/>
  <c r="BF177" i="1"/>
  <c r="EN177" i="1"/>
  <c r="AL177" i="1"/>
  <c r="DS177" i="1"/>
  <c r="AP177" i="1"/>
  <c r="AQ177" i="1"/>
  <c r="AD177" i="1"/>
  <c r="J177" i="1"/>
  <c r="CD177" i="1"/>
  <c r="EZ177" i="1"/>
  <c r="AB177" i="1"/>
  <c r="EF177" i="1"/>
  <c r="D177" i="1"/>
  <c r="E177" i="1"/>
  <c r="BQ177" i="1"/>
  <c r="EC177" i="1"/>
  <c r="G177" i="1"/>
  <c r="BS177" i="1"/>
  <c r="EE177" i="1"/>
  <c r="B177" i="1"/>
  <c r="CJ177" i="1"/>
  <c r="FP177" i="1"/>
  <c r="BZ177" i="1"/>
  <c r="FG177" i="1"/>
  <c r="BP177" i="1"/>
  <c r="EX177" i="1"/>
  <c r="AW177" i="1"/>
  <c r="ED177" i="1"/>
  <c r="BL177" i="1"/>
  <c r="BM177" i="1"/>
  <c r="AY177" i="1"/>
  <c r="AO177" i="1"/>
  <c r="DL177" i="1"/>
  <c r="GF177" i="1"/>
  <c r="BH177" i="1"/>
  <c r="FL177" i="1"/>
  <c r="AG177" i="1"/>
  <c r="AS177" i="1"/>
  <c r="DE177" i="1"/>
  <c r="FQ177" i="1"/>
  <c r="AU177" i="1"/>
  <c r="DG177" i="1"/>
  <c r="FS177" i="1"/>
  <c r="BD177" i="1"/>
  <c r="EJ177" i="1"/>
  <c r="AT177" i="1"/>
  <c r="EA177" i="1"/>
  <c r="AJ177" i="1"/>
  <c r="DR177" i="1"/>
  <c r="Q177" i="1"/>
  <c r="CX177" i="1"/>
  <c r="GE177" i="1"/>
  <c r="FN177" i="1"/>
  <c r="FO177" i="1"/>
  <c r="FB177" i="1"/>
  <c r="K177" i="1"/>
  <c r="CE177" i="1"/>
  <c r="FD177" i="1"/>
  <c r="BJ177" i="1"/>
  <c r="H177" i="1"/>
  <c r="BA177" i="1"/>
  <c r="DM177" i="1"/>
  <c r="FY177" i="1"/>
  <c r="BC177" i="1"/>
  <c r="DO177" i="1"/>
  <c r="GA177" i="1"/>
  <c r="BN177" i="1"/>
  <c r="EV177" i="1"/>
  <c r="BE177" i="1"/>
  <c r="EL177" i="1"/>
  <c r="AV177" i="1"/>
  <c r="EB177" i="1"/>
  <c r="AA177" i="1"/>
  <c r="DI177" i="1"/>
  <c r="T177" i="1"/>
  <c r="V177" i="1"/>
  <c r="I177" i="1"/>
  <c r="FW177" i="1"/>
  <c r="AX177" i="1"/>
  <c r="DN177" i="1"/>
  <c r="GH177" i="1"/>
  <c r="CS177" i="1"/>
  <c r="EI177" i="1"/>
  <c r="GK367" i="1" l="1"/>
  <c r="DO368" i="1"/>
  <c r="I368" i="1"/>
  <c r="FN368" i="1"/>
  <c r="BL368" i="1"/>
  <c r="CS368" i="1"/>
  <c r="DI368" i="1"/>
  <c r="GA368" i="1"/>
  <c r="FD368" i="1"/>
  <c r="Q368" i="1"/>
  <c r="DG368" i="1"/>
  <c r="GF368" i="1"/>
  <c r="AU368" i="1"/>
  <c r="DN368" i="1"/>
  <c r="BC368" i="1"/>
  <c r="K368" i="1"/>
  <c r="AJ368" i="1"/>
  <c r="FQ368" i="1"/>
  <c r="AO368" i="1"/>
  <c r="DR368" i="1"/>
  <c r="AX368" i="1"/>
  <c r="FY368" i="1"/>
  <c r="GM368" i="1" s="1"/>
  <c r="FB368" i="1"/>
  <c r="EA368" i="1"/>
  <c r="DE368" i="1"/>
  <c r="AY368" i="1"/>
  <c r="AA368" i="1"/>
  <c r="DL368" i="1"/>
  <c r="EB368" i="1"/>
  <c r="AV368" i="1"/>
  <c r="FW368" i="1"/>
  <c r="EL368" i="1"/>
  <c r="DM368" i="1"/>
  <c r="FO368" i="1"/>
  <c r="AT368" i="1"/>
  <c r="AS368" i="1"/>
  <c r="CE368" i="1"/>
  <c r="BE368" i="1"/>
  <c r="AG368" i="1"/>
  <c r="CJ368" i="1"/>
  <c r="V368" i="1"/>
  <c r="EV368" i="1"/>
  <c r="H368" i="1"/>
  <c r="GE368" i="1"/>
  <c r="BD368" i="1"/>
  <c r="FL368" i="1"/>
  <c r="GH368" i="1"/>
  <c r="BA368" i="1"/>
  <c r="EJ368" i="1"/>
  <c r="EI368" i="1"/>
  <c r="T368" i="1"/>
  <c r="BN368" i="1"/>
  <c r="BJ368" i="1"/>
  <c r="CX368" i="1"/>
  <c r="FS368" i="1"/>
  <c r="BH368" i="1"/>
  <c r="ED368" i="1"/>
  <c r="AW368" i="1"/>
  <c r="EE368" i="1"/>
  <c r="EX368" i="1"/>
  <c r="BS368" i="1"/>
  <c r="BP368" i="1"/>
  <c r="G368" i="1"/>
  <c r="FG368" i="1"/>
  <c r="EC368" i="1"/>
  <c r="BZ368" i="1"/>
  <c r="BQ368" i="1"/>
  <c r="BM368" i="1"/>
  <c r="FP368" i="1"/>
  <c r="E368" i="1"/>
  <c r="AQ368" i="1"/>
  <c r="FF368" i="1"/>
  <c r="ET368" i="1"/>
  <c r="AI368" i="1"/>
  <c r="AK368" i="1"/>
  <c r="DY368" i="1"/>
  <c r="Y368" i="1"/>
  <c r="AC368" i="1"/>
  <c r="DC368" i="1"/>
  <c r="N368" i="1"/>
  <c r="U368" i="1"/>
  <c r="CH368" i="1"/>
  <c r="GB368" i="1"/>
  <c r="M368" i="1"/>
  <c r="AP368" i="1"/>
  <c r="BX368" i="1"/>
  <c r="BT368" i="1"/>
  <c r="ER368" i="1"/>
  <c r="DZ368" i="1"/>
  <c r="FV368" i="1"/>
  <c r="DX368" i="1"/>
  <c r="DP368" i="1"/>
  <c r="AN368" i="1"/>
  <c r="DB368" i="1"/>
  <c r="DD368" i="1"/>
  <c r="FM368" i="1"/>
  <c r="CF368" i="1"/>
  <c r="CT368" i="1"/>
  <c r="EF368" i="1"/>
  <c r="DS368" i="1"/>
  <c r="GI368" i="1"/>
  <c r="EH368" i="1"/>
  <c r="FU368" i="1"/>
  <c r="AR368" i="1"/>
  <c r="DA368" i="1"/>
  <c r="FJ368" i="1"/>
  <c r="AH368" i="1"/>
  <c r="CZ368" i="1"/>
  <c r="EY368" i="1"/>
  <c r="X368" i="1"/>
  <c r="BV368" i="1"/>
  <c r="EO368" i="1"/>
  <c r="L368" i="1"/>
  <c r="AB368" i="1"/>
  <c r="AL368" i="1"/>
  <c r="DW368" i="1"/>
  <c r="AF368" i="1"/>
  <c r="CM368" i="1"/>
  <c r="FK368" i="1"/>
  <c r="FE368" i="1"/>
  <c r="CC368" i="1"/>
  <c r="FC368" i="1"/>
  <c r="DV368" i="1"/>
  <c r="BR368" i="1"/>
  <c r="EU368" i="1"/>
  <c r="CR368" i="1"/>
  <c r="BG368" i="1"/>
  <c r="EM368" i="1"/>
  <c r="EZ368" i="1"/>
  <c r="EN368" i="1"/>
  <c r="BK368" i="1"/>
  <c r="DT368" i="1"/>
  <c r="F368" i="1"/>
  <c r="CY368" i="1"/>
  <c r="CN368" i="1"/>
  <c r="GD368" i="1"/>
  <c r="CQ368" i="1"/>
  <c r="BB368" i="1"/>
  <c r="FT368" i="1"/>
  <c r="CI368" i="1"/>
  <c r="S368" i="1"/>
  <c r="FH368" i="1"/>
  <c r="CA368" i="1"/>
  <c r="CD368" i="1"/>
  <c r="BF368" i="1"/>
  <c r="GG368" i="1"/>
  <c r="AZ368" i="1"/>
  <c r="DH368" i="1"/>
  <c r="AM368" i="1"/>
  <c r="R368" i="1"/>
  <c r="CV368" i="1"/>
  <c r="AE368" i="1"/>
  <c r="FZ368" i="1"/>
  <c r="GN368" i="1" s="1"/>
  <c r="CL368" i="1"/>
  <c r="W368" i="1"/>
  <c r="EQ368" i="1"/>
  <c r="CB368" i="1"/>
  <c r="O368" i="1"/>
  <c r="J368" i="1"/>
  <c r="EW368" i="1"/>
  <c r="DU368" i="1"/>
  <c r="FX368" i="1"/>
  <c r="GL368" i="1" s="1"/>
  <c r="Z368" i="1"/>
  <c r="FI368" i="1"/>
  <c r="EP368" i="1"/>
  <c r="P368" i="1"/>
  <c r="FA368" i="1"/>
  <c r="DJ368" i="1"/>
  <c r="GC368" i="1"/>
  <c r="ES368" i="1"/>
  <c r="BW368" i="1"/>
  <c r="FR368" i="1"/>
  <c r="EK368" i="1"/>
  <c r="AD368" i="1"/>
  <c r="BO368" i="1"/>
  <c r="BI368" i="1"/>
  <c r="EG368" i="1"/>
  <c r="DQ368" i="1"/>
  <c r="CW368" i="1"/>
  <c r="DK368" i="1"/>
  <c r="DF368" i="1"/>
  <c r="CO368" i="1"/>
  <c r="CP368" i="1"/>
  <c r="CU368" i="1"/>
  <c r="CG368" i="1"/>
  <c r="BU368" i="1"/>
  <c r="CK368" i="1"/>
  <c r="BY368" i="1"/>
  <c r="R178" i="1"/>
  <c r="CD178" i="1"/>
  <c r="EP178" i="1"/>
  <c r="AB178" i="1"/>
  <c r="CN178" i="1"/>
  <c r="EZ178" i="1"/>
  <c r="AM178" i="1"/>
  <c r="DU178" i="1"/>
  <c r="S178" i="1"/>
  <c r="CZ178" i="1"/>
  <c r="GH178" i="1"/>
  <c r="BU178" i="1"/>
  <c r="FC178" i="1"/>
  <c r="BB178" i="1"/>
  <c r="EI178" i="1"/>
  <c r="BQ178" i="1"/>
  <c r="AV178" i="1"/>
  <c r="ED178" i="1"/>
  <c r="FG178" i="1"/>
  <c r="GE178" i="1"/>
  <c r="AK178" i="1"/>
  <c r="BO178" i="1"/>
  <c r="EV178" i="1"/>
  <c r="D178" i="1"/>
  <c r="Z178" i="1"/>
  <c r="CL178" i="1"/>
  <c r="EX178" i="1"/>
  <c r="AJ178" i="1"/>
  <c r="CV178" i="1"/>
  <c r="FH178" i="1"/>
  <c r="AW178" i="1"/>
  <c r="EE178" i="1"/>
  <c r="AD178" i="1"/>
  <c r="DK178" i="1"/>
  <c r="B178" i="1"/>
  <c r="CG178" i="1"/>
  <c r="FM178" i="1"/>
  <c r="BL178" i="1"/>
  <c r="ET178" i="1"/>
  <c r="CK178" i="1"/>
  <c r="BR178" i="1"/>
  <c r="FE178" i="1"/>
  <c r="GC178" i="1"/>
  <c r="AI178" i="1"/>
  <c r="BM178" i="1"/>
  <c r="CU178" i="1"/>
  <c r="AT178" i="1"/>
  <c r="CX178" i="1"/>
  <c r="AP178" i="1"/>
  <c r="DB178" i="1"/>
  <c r="FN178" i="1"/>
  <c r="AZ178" i="1"/>
  <c r="DL178" i="1"/>
  <c r="FX178" i="1"/>
  <c r="BS178" i="1"/>
  <c r="FA178" i="1"/>
  <c r="AY178" i="1"/>
  <c r="EF178" i="1"/>
  <c r="U178" i="1"/>
  <c r="DA178" i="1"/>
  <c r="GI178" i="1"/>
  <c r="CH178" i="1"/>
  <c r="FO178" i="1"/>
  <c r="EC178" i="1"/>
  <c r="DH178" i="1"/>
  <c r="X178" i="1"/>
  <c r="BE178" i="1"/>
  <c r="CJ178" i="1"/>
  <c r="DQ178" i="1"/>
  <c r="EU178" i="1"/>
  <c r="BY178" i="1"/>
  <c r="DY178" i="1"/>
  <c r="AX178" i="1"/>
  <c r="DJ178" i="1"/>
  <c r="FV178" i="1"/>
  <c r="DT178" i="1"/>
  <c r="GF178" i="1"/>
  <c r="FK178" i="1"/>
  <c r="EQ178" i="1"/>
  <c r="K178" i="1"/>
  <c r="CR178" i="1"/>
  <c r="EW178" i="1"/>
  <c r="BD178" i="1"/>
  <c r="DP178" i="1"/>
  <c r="FR178" i="1"/>
  <c r="BF178" i="1"/>
  <c r="DR178" i="1"/>
  <c r="GD178" i="1"/>
  <c r="BP178" i="1"/>
  <c r="EB178" i="1"/>
  <c r="G178" i="1"/>
  <c r="CO178" i="1"/>
  <c r="FU178" i="1"/>
  <c r="BT178" i="1"/>
  <c r="FB178" i="1"/>
  <c r="AO178" i="1"/>
  <c r="DW178" i="1"/>
  <c r="V178" i="1"/>
  <c r="DC178" i="1"/>
  <c r="E178" i="1"/>
  <c r="FS178" i="1"/>
  <c r="BC178" i="1"/>
  <c r="CB178" i="1"/>
  <c r="DO178" i="1"/>
  <c r="EM178" i="1"/>
  <c r="FQ178" i="1"/>
  <c r="P178" i="1"/>
  <c r="BZ178" i="1"/>
  <c r="BW178" i="1"/>
  <c r="GB178" i="1"/>
  <c r="BG178" i="1"/>
  <c r="DS178" i="1"/>
  <c r="EY178" i="1"/>
  <c r="A179" i="1"/>
  <c r="BN178" i="1"/>
  <c r="DZ178" i="1"/>
  <c r="L178" i="1"/>
  <c r="BX178" i="1"/>
  <c r="EJ178" i="1"/>
  <c r="Q178" i="1"/>
  <c r="CY178" i="1"/>
  <c r="GG178" i="1"/>
  <c r="CE178" i="1"/>
  <c r="FL178" i="1"/>
  <c r="BA178" i="1"/>
  <c r="EG178" i="1"/>
  <c r="AF178" i="1"/>
  <c r="DN178" i="1"/>
  <c r="Y178" i="1"/>
  <c r="F178" i="1"/>
  <c r="CA178" i="1"/>
  <c r="DF178" i="1"/>
  <c r="EL178" i="1"/>
  <c r="FJ178" i="1"/>
  <c r="N178" i="1"/>
  <c r="EA178" i="1"/>
  <c r="GA178" i="1"/>
  <c r="J178" i="1"/>
  <c r="BV178" i="1"/>
  <c r="EH178" i="1"/>
  <c r="T178" i="1"/>
  <c r="CF178" i="1"/>
  <c r="ER178" i="1"/>
  <c r="AC178" i="1"/>
  <c r="DI178" i="1"/>
  <c r="H178" i="1"/>
  <c r="CP178" i="1"/>
  <c r="FW178" i="1"/>
  <c r="BK178" i="1"/>
  <c r="ES178" i="1"/>
  <c r="AQ178" i="1"/>
  <c r="DX178" i="1"/>
  <c r="AU178" i="1"/>
  <c r="AA178" i="1"/>
  <c r="DE178" i="1"/>
  <c r="EK178" i="1"/>
  <c r="FI178" i="1"/>
  <c r="M178" i="1"/>
  <c r="AL178" i="1"/>
  <c r="AS178" i="1"/>
  <c r="CW178" i="1"/>
  <c r="BH178" i="1"/>
  <c r="CC178" i="1"/>
  <c r="BJ178" i="1"/>
  <c r="AE178" i="1"/>
  <c r="DM178" i="1"/>
  <c r="FZ178" i="1"/>
  <c r="W178" i="1"/>
  <c r="CI178" i="1"/>
  <c r="EN178" i="1"/>
  <c r="FT178" i="1"/>
  <c r="AH178" i="1"/>
  <c r="CT178" i="1"/>
  <c r="FF178" i="1"/>
  <c r="AR178" i="1"/>
  <c r="DD178" i="1"/>
  <c r="FP178" i="1"/>
  <c r="BI178" i="1"/>
  <c r="EO178" i="1"/>
  <c r="AN178" i="1"/>
  <c r="DV178" i="1"/>
  <c r="I178" i="1"/>
  <c r="CQ178" i="1"/>
  <c r="FY178" i="1"/>
  <c r="FD178" i="1"/>
  <c r="DG178" i="1"/>
  <c r="CM178" i="1"/>
  <c r="AG178" i="1"/>
  <c r="CS178" i="1"/>
  <c r="O178" i="1"/>
  <c r="GK368" i="1" l="1"/>
  <c r="CT369" i="1"/>
  <c r="L369" i="1"/>
  <c r="GF369" i="1"/>
  <c r="FM369" i="1"/>
  <c r="AH369" i="1"/>
  <c r="EK369" i="1"/>
  <c r="FW369" i="1"/>
  <c r="EH369" i="1"/>
  <c r="DF369" i="1"/>
  <c r="FL369" i="1"/>
  <c r="DZ369" i="1"/>
  <c r="BZ369" i="1"/>
  <c r="E369" i="1"/>
  <c r="CO369" i="1"/>
  <c r="DP369" i="1"/>
  <c r="DT369" i="1"/>
  <c r="CJ369" i="1"/>
  <c r="DA369" i="1"/>
  <c r="AZ369" i="1"/>
  <c r="AI369" i="1"/>
  <c r="CG369" i="1"/>
  <c r="AJ369" i="1"/>
  <c r="AE369" i="1"/>
  <c r="BA369" i="1"/>
  <c r="FR369" i="1"/>
  <c r="BM369" i="1"/>
  <c r="AN369" i="1"/>
  <c r="CM369" i="1"/>
  <c r="FT369" i="1"/>
  <c r="CC369" i="1"/>
  <c r="CP369" i="1"/>
  <c r="BV369" i="1"/>
  <c r="CA369" i="1"/>
  <c r="CE369" i="1"/>
  <c r="BN369" i="1"/>
  <c r="P369" i="1"/>
  <c r="DC369" i="1"/>
  <c r="G369" i="1"/>
  <c r="BD369" i="1"/>
  <c r="FV369" i="1"/>
  <c r="BE369" i="1"/>
  <c r="U369" i="1"/>
  <c r="FN369" i="1"/>
  <c r="GC369" i="1"/>
  <c r="EX369" i="1"/>
  <c r="FI369" i="1"/>
  <c r="BW369" i="1"/>
  <c r="GI369" i="1"/>
  <c r="AG369" i="1"/>
  <c r="BJ369" i="1"/>
  <c r="EO369" i="1"/>
  <c r="DE369" i="1"/>
  <c r="DG369" i="1"/>
  <c r="BI369" i="1"/>
  <c r="EN369" i="1"/>
  <c r="BH369" i="1"/>
  <c r="AA369" i="1"/>
  <c r="H369" i="1"/>
  <c r="J369" i="1"/>
  <c r="F369" i="1"/>
  <c r="GG369" i="1"/>
  <c r="FQ369" i="1"/>
  <c r="V369" i="1"/>
  <c r="EB369" i="1"/>
  <c r="EW369" i="1"/>
  <c r="DJ369" i="1"/>
  <c r="X369" i="1"/>
  <c r="EF369" i="1"/>
  <c r="DB369" i="1"/>
  <c r="FE369" i="1"/>
  <c r="DK369" i="1"/>
  <c r="CL369" i="1"/>
  <c r="DV369" i="1"/>
  <c r="EL369" i="1"/>
  <c r="DQ369" i="1"/>
  <c r="FD369" i="1"/>
  <c r="FP369" i="1"/>
  <c r="CI369" i="1"/>
  <c r="CW369" i="1"/>
  <c r="AU369" i="1"/>
  <c r="DI369" i="1"/>
  <c r="GA369" i="1"/>
  <c r="GN369" i="1" s="1"/>
  <c r="Y369" i="1"/>
  <c r="CY369" i="1"/>
  <c r="EY369" i="1"/>
  <c r="EM369" i="1"/>
  <c r="DW369" i="1"/>
  <c r="BP369" i="1"/>
  <c r="CR369" i="1"/>
  <c r="AX369" i="1"/>
  <c r="DH369" i="1"/>
  <c r="AY369" i="1"/>
  <c r="AP369" i="1"/>
  <c r="BR369" i="1"/>
  <c r="AD369" i="1"/>
  <c r="Z369" i="1"/>
  <c r="BK369" i="1"/>
  <c r="FU369" i="1"/>
  <c r="CV369" i="1"/>
  <c r="DD369" i="1"/>
  <c r="AS369" i="1"/>
  <c r="AC369" i="1"/>
  <c r="Q369" i="1"/>
  <c r="DO369" i="1"/>
  <c r="GD369" i="1"/>
  <c r="K369" i="1"/>
  <c r="EC369" i="1"/>
  <c r="CK369" i="1"/>
  <c r="CQ369" i="1"/>
  <c r="AR369" i="1"/>
  <c r="AL369" i="1"/>
  <c r="AQ369" i="1"/>
  <c r="ER369" i="1"/>
  <c r="N369" i="1"/>
  <c r="AF369" i="1"/>
  <c r="EJ369" i="1"/>
  <c r="BG369" i="1"/>
  <c r="CB369" i="1"/>
  <c r="FB369" i="1"/>
  <c r="DR369" i="1"/>
  <c r="EQ369" i="1"/>
  <c r="BY369" i="1"/>
  <c r="FO369" i="1"/>
  <c r="BS369" i="1"/>
  <c r="AT369" i="1"/>
  <c r="ET369" i="1"/>
  <c r="AW369" i="1"/>
  <c r="CS369" i="1"/>
  <c r="T369" i="1"/>
  <c r="FS369" i="1"/>
  <c r="DL369" i="1"/>
  <c r="FY369" i="1"/>
  <c r="GL369" i="1" s="1"/>
  <c r="W369" i="1"/>
  <c r="DX369" i="1"/>
  <c r="EA369" i="1"/>
  <c r="DN369" i="1"/>
  <c r="DS369" i="1"/>
  <c r="AO369" i="1"/>
  <c r="DY369" i="1"/>
  <c r="FA369" i="1"/>
  <c r="CX369" i="1"/>
  <c r="EE369" i="1"/>
  <c r="FZ369" i="1"/>
  <c r="GM369" i="1" s="1"/>
  <c r="O369" i="1"/>
  <c r="I369" i="1"/>
  <c r="FF369" i="1"/>
  <c r="DM369" i="1"/>
  <c r="M369" i="1"/>
  <c r="ES369" i="1"/>
  <c r="CF369" i="1"/>
  <c r="FJ369" i="1"/>
  <c r="EG369" i="1"/>
  <c r="BX369" i="1"/>
  <c r="GB369" i="1"/>
  <c r="BC369" i="1"/>
  <c r="BT369" i="1"/>
  <c r="BF369" i="1"/>
  <c r="FK369" i="1"/>
  <c r="EU369" i="1"/>
  <c r="CH369" i="1"/>
  <c r="FX369" i="1"/>
  <c r="CU369" i="1"/>
  <c r="BL369" i="1"/>
  <c r="FH369" i="1"/>
  <c r="AV369" i="1"/>
  <c r="S369" i="1"/>
  <c r="R369" i="1"/>
  <c r="BQ369" i="1"/>
  <c r="DU369" i="1"/>
  <c r="EV369" i="1"/>
  <c r="EI369" i="1"/>
  <c r="AM369" i="1"/>
  <c r="BO369" i="1"/>
  <c r="BB369" i="1"/>
  <c r="EZ369" i="1"/>
  <c r="AK369" i="1"/>
  <c r="FC369" i="1"/>
  <c r="CN369" i="1"/>
  <c r="GE369" i="1"/>
  <c r="BU369" i="1"/>
  <c r="AB369" i="1"/>
  <c r="FG369" i="1"/>
  <c r="GH369" i="1"/>
  <c r="EP369" i="1"/>
  <c r="ED369" i="1"/>
  <c r="CZ369" i="1"/>
  <c r="CD369" i="1"/>
  <c r="O179" i="1"/>
  <c r="CA179" i="1"/>
  <c r="EM179" i="1"/>
  <c r="Q179" i="1"/>
  <c r="CC179" i="1"/>
  <c r="EO179" i="1"/>
  <c r="AH179" i="1"/>
  <c r="DN179" i="1"/>
  <c r="X179" i="1"/>
  <c r="DE179" i="1"/>
  <c r="N179" i="1"/>
  <c r="CV179" i="1"/>
  <c r="GD179" i="1"/>
  <c r="BQ179" i="1"/>
  <c r="EY179" i="1"/>
  <c r="CP179" i="1"/>
  <c r="CO179" i="1"/>
  <c r="CR179" i="1"/>
  <c r="DU179" i="1"/>
  <c r="DV179" i="1"/>
  <c r="DX179" i="1"/>
  <c r="ED179" i="1"/>
  <c r="FJ179" i="1"/>
  <c r="DK179" i="1"/>
  <c r="Y179" i="1"/>
  <c r="AR179" i="1"/>
  <c r="AI179" i="1"/>
  <c r="Z179" i="1"/>
  <c r="B179" i="1"/>
  <c r="FI179" i="1"/>
  <c r="DM179" i="1"/>
  <c r="ES179" i="1"/>
  <c r="FA179" i="1"/>
  <c r="AE179" i="1"/>
  <c r="AG179" i="1"/>
  <c r="FE179" i="1"/>
  <c r="EJ179" i="1"/>
  <c r="EA179" i="1"/>
  <c r="DR179" i="1"/>
  <c r="CM179" i="1"/>
  <c r="EH179" i="1"/>
  <c r="EQ179" i="1"/>
  <c r="FV179" i="1"/>
  <c r="FY179" i="1"/>
  <c r="AF179" i="1"/>
  <c r="GG179" i="1"/>
  <c r="DO179" i="1"/>
  <c r="BE179" i="1"/>
  <c r="GC179" i="1"/>
  <c r="FP179" i="1"/>
  <c r="FG179" i="1"/>
  <c r="EX179" i="1"/>
  <c r="DS179" i="1"/>
  <c r="T179" i="1"/>
  <c r="AY179" i="1"/>
  <c r="BH179" i="1"/>
  <c r="R179" i="1"/>
  <c r="BI179" i="1"/>
  <c r="AM179" i="1"/>
  <c r="CY179" i="1"/>
  <c r="FK179" i="1"/>
  <c r="AO179" i="1"/>
  <c r="DA179" i="1"/>
  <c r="FM179" i="1"/>
  <c r="BN179" i="1"/>
  <c r="ET179" i="1"/>
  <c r="BD179" i="1"/>
  <c r="EK179" i="1"/>
  <c r="AT179" i="1"/>
  <c r="EB179" i="1"/>
  <c r="P179" i="1"/>
  <c r="CW179" i="1"/>
  <c r="GE179" i="1"/>
  <c r="FB179" i="1"/>
  <c r="FL179" i="1"/>
  <c r="FN179" i="1"/>
  <c r="F179" i="1"/>
  <c r="H179" i="1"/>
  <c r="K179" i="1"/>
  <c r="AP179" i="1"/>
  <c r="CN179" i="1"/>
  <c r="EF179" i="1"/>
  <c r="AU179" i="1"/>
  <c r="DG179" i="1"/>
  <c r="FS179" i="1"/>
  <c r="AW179" i="1"/>
  <c r="DI179" i="1"/>
  <c r="FU179" i="1"/>
  <c r="BX179" i="1"/>
  <c r="FF179" i="1"/>
  <c r="BO179" i="1"/>
  <c r="EV179" i="1"/>
  <c r="BF179" i="1"/>
  <c r="EL179" i="1"/>
  <c r="AA179" i="1"/>
  <c r="DH179" i="1"/>
  <c r="J179" i="1"/>
  <c r="FX179" i="1"/>
  <c r="GH179" i="1"/>
  <c r="AB179" i="1"/>
  <c r="AC179" i="1"/>
  <c r="AL179" i="1"/>
  <c r="A180" i="1"/>
  <c r="BK179" i="1"/>
  <c r="DW179" i="1"/>
  <c r="GI179" i="1"/>
  <c r="BM179" i="1"/>
  <c r="DY179" i="1"/>
  <c r="L179" i="1"/>
  <c r="CT179" i="1"/>
  <c r="FZ179" i="1"/>
  <c r="CJ179" i="1"/>
  <c r="FQ179" i="1"/>
  <c r="BZ179" i="1"/>
  <c r="FH179" i="1"/>
  <c r="AV179" i="1"/>
  <c r="EC179" i="1"/>
  <c r="AZ179" i="1"/>
  <c r="AQ179" i="1"/>
  <c r="AX179" i="1"/>
  <c r="BW179" i="1"/>
  <c r="CD179" i="1"/>
  <c r="CE179" i="1"/>
  <c r="CF179" i="1"/>
  <c r="FD179" i="1"/>
  <c r="DJ179" i="1"/>
  <c r="W179" i="1"/>
  <c r="CI179" i="1"/>
  <c r="EU179" i="1"/>
  <c r="CK179" i="1"/>
  <c r="EW179" i="1"/>
  <c r="DZ179" i="1"/>
  <c r="DP179" i="1"/>
  <c r="DF179" i="1"/>
  <c r="CB179" i="1"/>
  <c r="DL179" i="1"/>
  <c r="DT179" i="1"/>
  <c r="ER179" i="1"/>
  <c r="EZ179" i="1"/>
  <c r="CG179" i="1"/>
  <c r="D179" i="1"/>
  <c r="CQ179" i="1"/>
  <c r="FC179" i="1"/>
  <c r="CS179" i="1"/>
  <c r="BB179" i="1"/>
  <c r="AS179" i="1"/>
  <c r="AJ179" i="1"/>
  <c r="E179" i="1"/>
  <c r="FT179" i="1"/>
  <c r="EP179" i="1"/>
  <c r="FO179" i="1"/>
  <c r="FW179" i="1"/>
  <c r="GF179" i="1"/>
  <c r="AN179" i="1"/>
  <c r="EI179" i="1"/>
  <c r="BC179" i="1"/>
  <c r="GA179" i="1"/>
  <c r="DQ179" i="1"/>
  <c r="CH179" i="1"/>
  <c r="BY179" i="1"/>
  <c r="BP179" i="1"/>
  <c r="AK179" i="1"/>
  <c r="AD179" i="1"/>
  <c r="U179" i="1"/>
  <c r="BA179" i="1"/>
  <c r="BJ179" i="1"/>
  <c r="G179" i="1"/>
  <c r="BS179" i="1"/>
  <c r="EE179" i="1"/>
  <c r="I179" i="1"/>
  <c r="BU179" i="1"/>
  <c r="EG179" i="1"/>
  <c r="V179" i="1"/>
  <c r="DD179" i="1"/>
  <c r="M179" i="1"/>
  <c r="CU179" i="1"/>
  <c r="GB179" i="1"/>
  <c r="CL179" i="1"/>
  <c r="FR179" i="1"/>
  <c r="BG179" i="1"/>
  <c r="EN179" i="1"/>
  <c r="BV179" i="1"/>
  <c r="BR179" i="1"/>
  <c r="BT179" i="1"/>
  <c r="CX179" i="1"/>
  <c r="CZ179" i="1"/>
  <c r="DB179" i="1"/>
  <c r="DC179" i="1"/>
  <c r="BL179" i="1"/>
  <c r="S179" i="1"/>
  <c r="GK369" i="1" l="1"/>
  <c r="BL370" i="1"/>
  <c r="U370" i="1"/>
  <c r="BC370" i="1"/>
  <c r="E370" i="1"/>
  <c r="CG370" i="1"/>
  <c r="BA370" i="1"/>
  <c r="EZ370" i="1"/>
  <c r="GA370" i="1"/>
  <c r="GM370" i="1" s="1"/>
  <c r="DB370" i="1"/>
  <c r="AJ370" i="1"/>
  <c r="CL370" i="1"/>
  <c r="I370" i="1"/>
  <c r="AK370" i="1"/>
  <c r="AN370" i="1"/>
  <c r="AS370" i="1"/>
  <c r="ER370" i="1"/>
  <c r="EN370" i="1"/>
  <c r="BG370" i="1"/>
  <c r="EI370" i="1"/>
  <c r="GF370" i="1"/>
  <c r="BB370" i="1"/>
  <c r="DT370" i="1"/>
  <c r="V370" i="1"/>
  <c r="DC370" i="1"/>
  <c r="BU370" i="1"/>
  <c r="CX370" i="1"/>
  <c r="EE370" i="1"/>
  <c r="BT370" i="1"/>
  <c r="CU370" i="1"/>
  <c r="BS370" i="1"/>
  <c r="BY370" i="1"/>
  <c r="FW370" i="1"/>
  <c r="CS370" i="1"/>
  <c r="FT370" i="1"/>
  <c r="FR370" i="1"/>
  <c r="GB370" i="1"/>
  <c r="GN370" i="1" s="1"/>
  <c r="BP370" i="1"/>
  <c r="BR370" i="1"/>
  <c r="M370" i="1"/>
  <c r="G370" i="1"/>
  <c r="CH370" i="1"/>
  <c r="FO370" i="1"/>
  <c r="EG370" i="1"/>
  <c r="AD370" i="1"/>
  <c r="CZ370" i="1"/>
  <c r="S370" i="1"/>
  <c r="BV370" i="1"/>
  <c r="DD370" i="1"/>
  <c r="BJ370" i="1"/>
  <c r="DQ370" i="1"/>
  <c r="EP370" i="1"/>
  <c r="CQ370" i="1"/>
  <c r="EU370" i="1"/>
  <c r="BW370" i="1"/>
  <c r="FQ370" i="1"/>
  <c r="DW370" i="1"/>
  <c r="J370" i="1"/>
  <c r="BX370" i="1"/>
  <c r="CN370" i="1"/>
  <c r="GE370" i="1"/>
  <c r="BN370" i="1"/>
  <c r="R370" i="1"/>
  <c r="GC370" i="1"/>
  <c r="EH370" i="1"/>
  <c r="FA370" i="1"/>
  <c r="Y370" i="1"/>
  <c r="CO370" i="1"/>
  <c r="X370" i="1"/>
  <c r="O370" i="1"/>
  <c r="DL370" i="1"/>
  <c r="CI370" i="1"/>
  <c r="AX370" i="1"/>
  <c r="CJ370" i="1"/>
  <c r="BK370" i="1"/>
  <c r="DH370" i="1"/>
  <c r="FU370" i="1"/>
  <c r="AP370" i="1"/>
  <c r="CW370" i="1"/>
  <c r="FM370" i="1"/>
  <c r="BH370" i="1"/>
  <c r="BE370" i="1"/>
  <c r="CM370" i="1"/>
  <c r="ES370" i="1"/>
  <c r="DK370" i="1"/>
  <c r="CP370" i="1"/>
  <c r="DN370" i="1"/>
  <c r="FC370" i="1"/>
  <c r="CB370" i="1"/>
  <c r="W370" i="1"/>
  <c r="AQ370" i="1"/>
  <c r="FZ370" i="1"/>
  <c r="GL370" i="1" s="1"/>
  <c r="AA370" i="1"/>
  <c r="DI370" i="1"/>
  <c r="K370" i="1"/>
  <c r="P370" i="1"/>
  <c r="DA370" i="1"/>
  <c r="AY370" i="1"/>
  <c r="DO370" i="1"/>
  <c r="DR370" i="1"/>
  <c r="DM370" i="1"/>
  <c r="FJ370" i="1"/>
  <c r="EY370" i="1"/>
  <c r="AH370" i="1"/>
  <c r="DF370" i="1"/>
  <c r="DJ370" i="1"/>
  <c r="AZ370" i="1"/>
  <c r="CT370" i="1"/>
  <c r="AL370" i="1"/>
  <c r="EL370" i="1"/>
  <c r="AW370" i="1"/>
  <c r="H370" i="1"/>
  <c r="EB370" i="1"/>
  <c r="AO370" i="1"/>
  <c r="T370" i="1"/>
  <c r="GG370" i="1"/>
  <c r="EA370" i="1"/>
  <c r="FI370" i="1"/>
  <c r="ED370" i="1"/>
  <c r="BQ370" i="1"/>
  <c r="EO370" i="1"/>
  <c r="DP370" i="1"/>
  <c r="FD370" i="1"/>
  <c r="EC370" i="1"/>
  <c r="L370" i="1"/>
  <c r="AC370" i="1"/>
  <c r="BF370" i="1"/>
  <c r="FS370" i="1"/>
  <c r="F370" i="1"/>
  <c r="AT370" i="1"/>
  <c r="FK370" i="1"/>
  <c r="DS370" i="1"/>
  <c r="AF370" i="1"/>
  <c r="EJ370" i="1"/>
  <c r="DX370" i="1"/>
  <c r="GD370" i="1"/>
  <c r="CC370" i="1"/>
  <c r="DZ370" i="1"/>
  <c r="CF370" i="1"/>
  <c r="AV370" i="1"/>
  <c r="DY370" i="1"/>
  <c r="AB370" i="1"/>
  <c r="EV370" i="1"/>
  <c r="DG370" i="1"/>
  <c r="FN370" i="1"/>
  <c r="EK370" i="1"/>
  <c r="CY370" i="1"/>
  <c r="EX370" i="1"/>
  <c r="FY370" i="1"/>
  <c r="FE370" i="1"/>
  <c r="Z370" i="1"/>
  <c r="DV370" i="1"/>
  <c r="CV370" i="1"/>
  <c r="Q370" i="1"/>
  <c r="EW370" i="1"/>
  <c r="CE370" i="1"/>
  <c r="FH370" i="1"/>
  <c r="BM370" i="1"/>
  <c r="GH370" i="1"/>
  <c r="BO370" i="1"/>
  <c r="AU370" i="1"/>
  <c r="FL370" i="1"/>
  <c r="BD370" i="1"/>
  <c r="AM370" i="1"/>
  <c r="FG370" i="1"/>
  <c r="FV370" i="1"/>
  <c r="AG370" i="1"/>
  <c r="AI370" i="1"/>
  <c r="DU370" i="1"/>
  <c r="N370" i="1"/>
  <c r="EM370" i="1"/>
  <c r="CK370" i="1"/>
  <c r="CD370" i="1"/>
  <c r="BZ370" i="1"/>
  <c r="GI370" i="1"/>
  <c r="FX370" i="1"/>
  <c r="FF370" i="1"/>
  <c r="EF370" i="1"/>
  <c r="FB370" i="1"/>
  <c r="ET370" i="1"/>
  <c r="BI370" i="1"/>
  <c r="FP370" i="1"/>
  <c r="EQ370" i="1"/>
  <c r="AE370" i="1"/>
  <c r="AR370" i="1"/>
  <c r="CR370" i="1"/>
  <c r="DE370" i="1"/>
  <c r="CA370" i="1"/>
  <c r="DH180" i="1"/>
  <c r="BW180" i="1"/>
  <c r="AR180" i="1"/>
  <c r="FP180" i="1"/>
  <c r="DF180" i="1"/>
  <c r="AW180" i="1"/>
  <c r="EE180" i="1"/>
  <c r="DJ180" i="1"/>
  <c r="CQ180" i="1"/>
  <c r="BV180" i="1"/>
  <c r="FD180" i="1"/>
  <c r="DY180" i="1"/>
  <c r="EA180" i="1"/>
  <c r="EI180" i="1"/>
  <c r="FQ180" i="1"/>
  <c r="AJ180" i="1"/>
  <c r="CV180" i="1"/>
  <c r="FH180" i="1"/>
  <c r="AL180" i="1"/>
  <c r="CX180" i="1"/>
  <c r="FJ180" i="1"/>
  <c r="AM180" i="1"/>
  <c r="DS180" i="1"/>
  <c r="R180" i="1"/>
  <c r="CZ180" i="1"/>
  <c r="GG180" i="1"/>
  <c r="CE180" i="1"/>
  <c r="FM180" i="1"/>
  <c r="BL180" i="1"/>
  <c r="ES180" i="1"/>
  <c r="CA180" i="1"/>
  <c r="CW180" i="1"/>
  <c r="DC180" i="1"/>
  <c r="DE180" i="1"/>
  <c r="DG180" i="1"/>
  <c r="DO180" i="1"/>
  <c r="AU180" i="1"/>
  <c r="DD180" i="1"/>
  <c r="AT180" i="1"/>
  <c r="FR180" i="1"/>
  <c r="AC180" i="1"/>
  <c r="I180" i="1"/>
  <c r="FW180" i="1"/>
  <c r="CU180" i="1"/>
  <c r="DZ180" i="1"/>
  <c r="EC180" i="1"/>
  <c r="EK180" i="1"/>
  <c r="EN180" i="1"/>
  <c r="AZ180" i="1"/>
  <c r="DL180" i="1"/>
  <c r="FX180" i="1"/>
  <c r="BB180" i="1"/>
  <c r="DN180" i="1"/>
  <c r="FZ180" i="1"/>
  <c r="BG180" i="1"/>
  <c r="EO180" i="1"/>
  <c r="AN180" i="1"/>
  <c r="DU180" i="1"/>
  <c r="DA180" i="1"/>
  <c r="GI180" i="1"/>
  <c r="FN180" i="1"/>
  <c r="DQ180" i="1"/>
  <c r="EW180" i="1"/>
  <c r="FE180" i="1"/>
  <c r="CS180" i="1"/>
  <c r="DT180" i="1"/>
  <c r="DV180" i="1"/>
  <c r="EY180" i="1"/>
  <c r="AE180" i="1"/>
  <c r="CR180" i="1"/>
  <c r="FS180" i="1"/>
  <c r="GB180" i="1"/>
  <c r="CT180" i="1"/>
  <c r="FF180" i="1"/>
  <c r="BH180" i="1"/>
  <c r="BJ180" i="1"/>
  <c r="BS180" i="1"/>
  <c r="EF180" i="1"/>
  <c r="J180" i="1"/>
  <c r="EM180" i="1"/>
  <c r="GA180" i="1"/>
  <c r="GD180" i="1"/>
  <c r="S180" i="1"/>
  <c r="CG180" i="1"/>
  <c r="EV180" i="1"/>
  <c r="EX180" i="1"/>
  <c r="FI180" i="1"/>
  <c r="GF180" i="1"/>
  <c r="GH180" i="1"/>
  <c r="AX180" i="1"/>
  <c r="DK180" i="1"/>
  <c r="FY180" i="1"/>
  <c r="FT180" i="1"/>
  <c r="GC180" i="1"/>
  <c r="A181" i="1"/>
  <c r="BP180" i="1"/>
  <c r="EB180" i="1"/>
  <c r="F180" i="1"/>
  <c r="BR180" i="1"/>
  <c r="ED180" i="1"/>
  <c r="D180" i="1"/>
  <c r="CC180" i="1"/>
  <c r="FK180" i="1"/>
  <c r="BI180" i="1"/>
  <c r="EP180" i="1"/>
  <c r="AO180" i="1"/>
  <c r="DW180" i="1"/>
  <c r="U180" i="1"/>
  <c r="DB180" i="1"/>
  <c r="B180" i="1"/>
  <c r="FG180" i="1"/>
  <c r="E180" i="1"/>
  <c r="K180" i="1"/>
  <c r="M180" i="1"/>
  <c r="P180" i="1"/>
  <c r="W180" i="1"/>
  <c r="AV180" i="1"/>
  <c r="X180" i="1"/>
  <c r="AB180" i="1"/>
  <c r="CN180" i="1"/>
  <c r="EZ180" i="1"/>
  <c r="AD180" i="1"/>
  <c r="CP180" i="1"/>
  <c r="FB180" i="1"/>
  <c r="AA180" i="1"/>
  <c r="DI180" i="1"/>
  <c r="H180" i="1"/>
  <c r="CO180" i="1"/>
  <c r="FV180" i="1"/>
  <c r="BU180" i="1"/>
  <c r="FC180" i="1"/>
  <c r="BA180" i="1"/>
  <c r="EH180" i="1"/>
  <c r="BE180" i="1"/>
  <c r="BY180" i="1"/>
  <c r="CB180" i="1"/>
  <c r="CI180" i="1"/>
  <c r="CJ180" i="1"/>
  <c r="CK180" i="1"/>
  <c r="CL180" i="1"/>
  <c r="FO180" i="1"/>
  <c r="DR180" i="1"/>
  <c r="L180" i="1"/>
  <c r="BX180" i="1"/>
  <c r="EJ180" i="1"/>
  <c r="N180" i="1"/>
  <c r="BZ180" i="1"/>
  <c r="EL180" i="1"/>
  <c r="G180" i="1"/>
  <c r="CM180" i="1"/>
  <c r="FU180" i="1"/>
  <c r="BT180" i="1"/>
  <c r="FA180" i="1"/>
  <c r="AY180" i="1"/>
  <c r="EG180" i="1"/>
  <c r="AF180" i="1"/>
  <c r="DM180" i="1"/>
  <c r="O180" i="1"/>
  <c r="Z180" i="1"/>
  <c r="AG180" i="1"/>
  <c r="AH180" i="1"/>
  <c r="AK180" i="1"/>
  <c r="AQ180" i="1"/>
  <c r="AS180" i="1"/>
  <c r="EU180" i="1"/>
  <c r="DP180" i="1"/>
  <c r="T180" i="1"/>
  <c r="CF180" i="1"/>
  <c r="ER180" i="1"/>
  <c r="V180" i="1"/>
  <c r="CH180" i="1"/>
  <c r="ET180" i="1"/>
  <c r="Q180" i="1"/>
  <c r="CY180" i="1"/>
  <c r="GE180" i="1"/>
  <c r="CD180" i="1"/>
  <c r="FL180" i="1"/>
  <c r="BK180" i="1"/>
  <c r="EQ180" i="1"/>
  <c r="AP180" i="1"/>
  <c r="DX180" i="1"/>
  <c r="AI180" i="1"/>
  <c r="BC180" i="1"/>
  <c r="BD180" i="1"/>
  <c r="BF180" i="1"/>
  <c r="BM180" i="1"/>
  <c r="BN180" i="1"/>
  <c r="BO180" i="1"/>
  <c r="BQ180" i="1"/>
  <c r="Y180" i="1"/>
  <c r="GK370" i="1" l="1"/>
  <c r="BQ371" i="1"/>
  <c r="AF371" i="1"/>
  <c r="DM371" i="1"/>
  <c r="AV371" i="1"/>
  <c r="AS371" i="1"/>
  <c r="U371" i="1"/>
  <c r="EQ371" i="1"/>
  <c r="FC371" i="1"/>
  <c r="P371" i="1"/>
  <c r="DW371" i="1"/>
  <c r="Q371" i="1"/>
  <c r="AA371" i="1"/>
  <c r="AP371" i="1"/>
  <c r="FB371" i="1"/>
  <c r="BN371" i="1"/>
  <c r="AQ371" i="1"/>
  <c r="CP371" i="1"/>
  <c r="BM371" i="1"/>
  <c r="BK371" i="1"/>
  <c r="V371" i="1"/>
  <c r="AK371" i="1"/>
  <c r="AY371" i="1"/>
  <c r="N371" i="1"/>
  <c r="CJ371" i="1"/>
  <c r="BU371" i="1"/>
  <c r="AD371" i="1"/>
  <c r="M371" i="1"/>
  <c r="AO371" i="1"/>
  <c r="FO371" i="1"/>
  <c r="BO371" i="1"/>
  <c r="BA371" i="1"/>
  <c r="BZ371" i="1"/>
  <c r="FL371" i="1"/>
  <c r="ER371" i="1"/>
  <c r="AH371" i="1"/>
  <c r="FA371" i="1"/>
  <c r="EJ371" i="1"/>
  <c r="CI371" i="1"/>
  <c r="FV371" i="1"/>
  <c r="EZ371" i="1"/>
  <c r="K371" i="1"/>
  <c r="EP371" i="1"/>
  <c r="EU371" i="1"/>
  <c r="DB371" i="1"/>
  <c r="CL371" i="1"/>
  <c r="EG371" i="1"/>
  <c r="BD371" i="1"/>
  <c r="CD371" i="1"/>
  <c r="CF371" i="1"/>
  <c r="AG371" i="1"/>
  <c r="BT371" i="1"/>
  <c r="BX371" i="1"/>
  <c r="CB371" i="1"/>
  <c r="CO371" i="1"/>
  <c r="CN371" i="1"/>
  <c r="E371" i="1"/>
  <c r="DX371" i="1"/>
  <c r="EH371" i="1"/>
  <c r="EL371" i="1"/>
  <c r="CK371" i="1"/>
  <c r="BC371" i="1"/>
  <c r="GE371" i="1"/>
  <c r="T371" i="1"/>
  <c r="Z371" i="1"/>
  <c r="FU371" i="1"/>
  <c r="L371" i="1"/>
  <c r="BY371" i="1"/>
  <c r="H371" i="1"/>
  <c r="AB371" i="1"/>
  <c r="G371" i="1"/>
  <c r="ET371" i="1"/>
  <c r="W371" i="1"/>
  <c r="CH371" i="1"/>
  <c r="BF371" i="1"/>
  <c r="Y371" i="1"/>
  <c r="AI371" i="1"/>
  <c r="CY371" i="1"/>
  <c r="DP371" i="1"/>
  <c r="O371" i="1"/>
  <c r="CM371" i="1"/>
  <c r="DR371" i="1"/>
  <c r="BE371" i="1"/>
  <c r="DI371" i="1"/>
  <c r="X371" i="1"/>
  <c r="EB371" i="1"/>
  <c r="GH371" i="1"/>
  <c r="GA371" i="1"/>
  <c r="GL371" i="1" s="1"/>
  <c r="CT371" i="1"/>
  <c r="CS371" i="1"/>
  <c r="AN371" i="1"/>
  <c r="AZ371" i="1"/>
  <c r="AC371" i="1"/>
  <c r="DC371" i="1"/>
  <c r="CZ371" i="1"/>
  <c r="CV371" i="1"/>
  <c r="CQ371" i="1"/>
  <c r="DH371" i="1"/>
  <c r="BI371" i="1"/>
  <c r="BP371" i="1"/>
  <c r="GF371" i="1"/>
  <c r="EM371" i="1"/>
  <c r="GB371" i="1"/>
  <c r="GM371" i="1" s="1"/>
  <c r="FE371" i="1"/>
  <c r="EO371" i="1"/>
  <c r="EN371" i="1"/>
  <c r="FR371" i="1"/>
  <c r="CW371" i="1"/>
  <c r="R371" i="1"/>
  <c r="AJ371" i="1"/>
  <c r="DJ371" i="1"/>
  <c r="FG371" i="1"/>
  <c r="FK371" i="1"/>
  <c r="FI371" i="1"/>
  <c r="J371" i="1"/>
  <c r="FS371" i="1"/>
  <c r="EW371" i="1"/>
  <c r="BG371" i="1"/>
  <c r="EK371" i="1"/>
  <c r="AT371" i="1"/>
  <c r="CA371" i="1"/>
  <c r="DS371" i="1"/>
  <c r="FQ371" i="1"/>
  <c r="EE371" i="1"/>
  <c r="CC371" i="1"/>
  <c r="GC371" i="1"/>
  <c r="GN371" i="1" s="1"/>
  <c r="EX371" i="1"/>
  <c r="EF371" i="1"/>
  <c r="CR371" i="1"/>
  <c r="DQ371" i="1"/>
  <c r="FZ371" i="1"/>
  <c r="EC371" i="1"/>
  <c r="DD371" i="1"/>
  <c r="ES371" i="1"/>
  <c r="AM371" i="1"/>
  <c r="EI371" i="1"/>
  <c r="AW371" i="1"/>
  <c r="FT371" i="1"/>
  <c r="EV371" i="1"/>
  <c r="BS371" i="1"/>
  <c r="AE371" i="1"/>
  <c r="FN371" i="1"/>
  <c r="DN371" i="1"/>
  <c r="DZ371" i="1"/>
  <c r="AU371" i="1"/>
  <c r="BL371" i="1"/>
  <c r="FJ371" i="1"/>
  <c r="EA371" i="1"/>
  <c r="DF371" i="1"/>
  <c r="ED371" i="1"/>
  <c r="FY371" i="1"/>
  <c r="CG371" i="1"/>
  <c r="BJ371" i="1"/>
  <c r="EY371" i="1"/>
  <c r="GI371" i="1"/>
  <c r="BB371" i="1"/>
  <c r="CU371" i="1"/>
  <c r="DO371" i="1"/>
  <c r="FM371" i="1"/>
  <c r="CX371" i="1"/>
  <c r="DY371" i="1"/>
  <c r="FP371" i="1"/>
  <c r="BR371" i="1"/>
  <c r="DK371" i="1"/>
  <c r="S371" i="1"/>
  <c r="BH371" i="1"/>
  <c r="DV371" i="1"/>
  <c r="DA371" i="1"/>
  <c r="FX371" i="1"/>
  <c r="FW371" i="1"/>
  <c r="DG371" i="1"/>
  <c r="CE371" i="1"/>
  <c r="AL371" i="1"/>
  <c r="FD371" i="1"/>
  <c r="AR371" i="1"/>
  <c r="F371" i="1"/>
  <c r="AX371" i="1"/>
  <c r="GD371" i="1"/>
  <c r="FF371" i="1"/>
  <c r="DT371" i="1"/>
  <c r="DU371" i="1"/>
  <c r="DL371" i="1"/>
  <c r="I371" i="1"/>
  <c r="DE371" i="1"/>
  <c r="GG371" i="1"/>
  <c r="FH371" i="1"/>
  <c r="BV371" i="1"/>
  <c r="BW371" i="1"/>
  <c r="U181" i="1"/>
  <c r="FX181" i="1"/>
  <c r="DU181" i="1"/>
  <c r="G181" i="1"/>
  <c r="FU181" i="1"/>
  <c r="GE181" i="1"/>
  <c r="EU181" i="1"/>
  <c r="AD181" i="1"/>
  <c r="DV181" i="1"/>
  <c r="Y181" i="1"/>
  <c r="CK181" i="1"/>
  <c r="EW181" i="1"/>
  <c r="AI181" i="1"/>
  <c r="CU181" i="1"/>
  <c r="FG181" i="1"/>
  <c r="BB181" i="1"/>
  <c r="EJ181" i="1"/>
  <c r="AH181" i="1"/>
  <c r="DO181" i="1"/>
  <c r="X181" i="1"/>
  <c r="DF181" i="1"/>
  <c r="E181" i="1"/>
  <c r="CL181" i="1"/>
  <c r="FS181" i="1"/>
  <c r="EF181" i="1"/>
  <c r="DM181" i="1"/>
  <c r="CX181" i="1"/>
  <c r="CD181" i="1"/>
  <c r="BJ181" i="1"/>
  <c r="AP181" i="1"/>
  <c r="AX181" i="1"/>
  <c r="CN181" i="1"/>
  <c r="DJ181" i="1"/>
  <c r="FD181" i="1"/>
  <c r="AT181" i="1"/>
  <c r="H181" i="1"/>
  <c r="CZ181" i="1"/>
  <c r="ED181" i="1"/>
  <c r="BG181" i="1"/>
  <c r="FP181" i="1"/>
  <c r="EL181" i="1"/>
  <c r="J181" i="1"/>
  <c r="EP181" i="1"/>
  <c r="CO181" i="1"/>
  <c r="GC181" i="1"/>
  <c r="L181" i="1"/>
  <c r="FZ181" i="1"/>
  <c r="FF181" i="1"/>
  <c r="AU181" i="1"/>
  <c r="AZ181" i="1"/>
  <c r="P181" i="1"/>
  <c r="FK181" i="1"/>
  <c r="DW181" i="1"/>
  <c r="AG181" i="1"/>
  <c r="CS181" i="1"/>
  <c r="FE181" i="1"/>
  <c r="AQ181" i="1"/>
  <c r="DC181" i="1"/>
  <c r="FO181" i="1"/>
  <c r="BL181" i="1"/>
  <c r="ET181" i="1"/>
  <c r="AS181" i="1"/>
  <c r="DZ181" i="1"/>
  <c r="AJ181" i="1"/>
  <c r="DP181" i="1"/>
  <c r="O181" i="1"/>
  <c r="CW181" i="1"/>
  <c r="GD181" i="1"/>
  <c r="FB181" i="1"/>
  <c r="EH181" i="1"/>
  <c r="DT181" i="1"/>
  <c r="CY181" i="1"/>
  <c r="CF181" i="1"/>
  <c r="BK181" i="1"/>
  <c r="EE181" i="1"/>
  <c r="FT181" i="1"/>
  <c r="AV181" i="1"/>
  <c r="AO181" i="1"/>
  <c r="DA181" i="1"/>
  <c r="FM181" i="1"/>
  <c r="AY181" i="1"/>
  <c r="DK181" i="1"/>
  <c r="FW181" i="1"/>
  <c r="BX181" i="1"/>
  <c r="BC181" i="1"/>
  <c r="EK181" i="1"/>
  <c r="EB181" i="1"/>
  <c r="DG181" i="1"/>
  <c r="EN181" i="1"/>
  <c r="B181" i="1"/>
  <c r="DI181" i="1"/>
  <c r="DS181" i="1"/>
  <c r="BN181" i="1"/>
  <c r="DR181" i="1"/>
  <c r="FJ181" i="1"/>
  <c r="DB181" i="1"/>
  <c r="DQ181" i="1"/>
  <c r="ER181" i="1"/>
  <c r="A182" i="1"/>
  <c r="BM181" i="1"/>
  <c r="DY181" i="1"/>
  <c r="K181" i="1"/>
  <c r="BW181" i="1"/>
  <c r="EI181" i="1"/>
  <c r="V181" i="1"/>
  <c r="DD181" i="1"/>
  <c r="D181" i="1"/>
  <c r="CI181" i="1"/>
  <c r="FQ181" i="1"/>
  <c r="BZ181" i="1"/>
  <c r="FH181" i="1"/>
  <c r="BF181" i="1"/>
  <c r="EM181" i="1"/>
  <c r="BT181" i="1"/>
  <c r="BA181" i="1"/>
  <c r="AL181" i="1"/>
  <c r="R181" i="1"/>
  <c r="GG181" i="1"/>
  <c r="FL181" i="1"/>
  <c r="ES181" i="1"/>
  <c r="BS181" i="1"/>
  <c r="AB181" i="1"/>
  <c r="Q181" i="1"/>
  <c r="CC181" i="1"/>
  <c r="EO181" i="1"/>
  <c r="AA181" i="1"/>
  <c r="CM181" i="1"/>
  <c r="EY181" i="1"/>
  <c r="AR181" i="1"/>
  <c r="DX181" i="1"/>
  <c r="W181" i="1"/>
  <c r="DE181" i="1"/>
  <c r="N181" i="1"/>
  <c r="CV181" i="1"/>
  <c r="GB181" i="1"/>
  <c r="CA181" i="1"/>
  <c r="FI181" i="1"/>
  <c r="DL181" i="1"/>
  <c r="CQ181" i="1"/>
  <c r="CB181" i="1"/>
  <c r="BI181" i="1"/>
  <c r="AN181" i="1"/>
  <c r="GI181" i="1"/>
  <c r="F181" i="1"/>
  <c r="AC181" i="1"/>
  <c r="Z181" i="1"/>
  <c r="FC181" i="1"/>
  <c r="CG181" i="1"/>
  <c r="AW181" i="1"/>
  <c r="CH181" i="1"/>
  <c r="BD181" i="1"/>
  <c r="AK181" i="1"/>
  <c r="FY181" i="1"/>
  <c r="BR181" i="1"/>
  <c r="BE181" i="1"/>
  <c r="BO181" i="1"/>
  <c r="EA181" i="1"/>
  <c r="CR181" i="1"/>
  <c r="BY181" i="1"/>
  <c r="BP181" i="1"/>
  <c r="EV181" i="1"/>
  <c r="EC181" i="1"/>
  <c r="AE181" i="1"/>
  <c r="GF181" i="1"/>
  <c r="EZ181" i="1"/>
  <c r="FV181" i="1"/>
  <c r="I181" i="1"/>
  <c r="BU181" i="1"/>
  <c r="EG181" i="1"/>
  <c r="S181" i="1"/>
  <c r="CE181" i="1"/>
  <c r="EQ181" i="1"/>
  <c r="AF181" i="1"/>
  <c r="DN181" i="1"/>
  <c r="M181" i="1"/>
  <c r="CT181" i="1"/>
  <c r="GA181" i="1"/>
  <c r="CJ181" i="1"/>
  <c r="FR181" i="1"/>
  <c r="BQ181" i="1"/>
  <c r="EX181" i="1"/>
  <c r="CP181" i="1"/>
  <c r="BV181" i="1"/>
  <c r="BH181" i="1"/>
  <c r="AM181" i="1"/>
  <c r="T181" i="1"/>
  <c r="GH181" i="1"/>
  <c r="FN181" i="1"/>
  <c r="FA181" i="1"/>
  <c r="DH181" i="1"/>
  <c r="GK371" i="1" l="1"/>
  <c r="EX372" i="1"/>
  <c r="EZ372" i="1"/>
  <c r="EA372" i="1"/>
  <c r="AW372" i="1"/>
  <c r="BI372" i="1"/>
  <c r="N372" i="1"/>
  <c r="EO372" i="1"/>
  <c r="R372" i="1"/>
  <c r="FQ372" i="1"/>
  <c r="GF372" i="1"/>
  <c r="BO372" i="1"/>
  <c r="CG372" i="1"/>
  <c r="CB372" i="1"/>
  <c r="DE372" i="1"/>
  <c r="CC372" i="1"/>
  <c r="AL372" i="1"/>
  <c r="CI372" i="1"/>
  <c r="EQ372" i="1"/>
  <c r="AE372" i="1"/>
  <c r="BA372" i="1"/>
  <c r="CJ372" i="1"/>
  <c r="BR372" i="1"/>
  <c r="Z372" i="1"/>
  <c r="DL372" i="1"/>
  <c r="DX372" i="1"/>
  <c r="AB372" i="1"/>
  <c r="BT372" i="1"/>
  <c r="AF372" i="1"/>
  <c r="GH372" i="1"/>
  <c r="FC372" i="1"/>
  <c r="Q372" i="1"/>
  <c r="S372" i="1"/>
  <c r="GA372" i="1"/>
  <c r="EG372" i="1"/>
  <c r="EV372" i="1"/>
  <c r="FY372" i="1"/>
  <c r="AC372" i="1"/>
  <c r="FI372" i="1"/>
  <c r="AR372" i="1"/>
  <c r="BS372" i="1"/>
  <c r="EM372" i="1"/>
  <c r="V372" i="1"/>
  <c r="FN372" i="1"/>
  <c r="FR372" i="1"/>
  <c r="BE372" i="1"/>
  <c r="W372" i="1"/>
  <c r="T372" i="1"/>
  <c r="AM372" i="1"/>
  <c r="CT372" i="1"/>
  <c r="BU372" i="1"/>
  <c r="BP372" i="1"/>
  <c r="AK372" i="1"/>
  <c r="F372" i="1"/>
  <c r="CA372" i="1"/>
  <c r="EY372" i="1"/>
  <c r="ES372" i="1"/>
  <c r="BF372" i="1"/>
  <c r="FA372" i="1"/>
  <c r="BQ372" i="1"/>
  <c r="CE372" i="1"/>
  <c r="CQ372" i="1"/>
  <c r="EC372" i="1"/>
  <c r="BH372" i="1"/>
  <c r="BV372" i="1"/>
  <c r="M372" i="1"/>
  <c r="I372" i="1"/>
  <c r="BY372" i="1"/>
  <c r="BD372" i="1"/>
  <c r="GI372" i="1"/>
  <c r="GB372" i="1"/>
  <c r="GL372" i="1" s="1"/>
  <c r="CM372" i="1"/>
  <c r="FL372" i="1"/>
  <c r="FH372" i="1"/>
  <c r="DH372" i="1"/>
  <c r="CP372" i="1"/>
  <c r="DN372" i="1"/>
  <c r="FV372" i="1"/>
  <c r="CR372" i="1"/>
  <c r="CH372" i="1"/>
  <c r="AN372" i="1"/>
  <c r="CV372" i="1"/>
  <c r="AA372" i="1"/>
  <c r="GG372" i="1"/>
  <c r="BZ372" i="1"/>
  <c r="DQ372" i="1"/>
  <c r="EN372" i="1"/>
  <c r="AY372" i="1"/>
  <c r="CF372" i="1"/>
  <c r="DP372" i="1"/>
  <c r="AQ372" i="1"/>
  <c r="AU372" i="1"/>
  <c r="EL372" i="1"/>
  <c r="DJ372" i="1"/>
  <c r="EF372" i="1"/>
  <c r="EJ372" i="1"/>
  <c r="DV372" i="1"/>
  <c r="U372" i="1"/>
  <c r="EI372" i="1"/>
  <c r="DB372" i="1"/>
  <c r="DG372" i="1"/>
  <c r="FM372" i="1"/>
  <c r="CY372" i="1"/>
  <c r="AJ372" i="1"/>
  <c r="FE372" i="1"/>
  <c r="FF372" i="1"/>
  <c r="FP372" i="1"/>
  <c r="CN372" i="1"/>
  <c r="FS372" i="1"/>
  <c r="BB372" i="1"/>
  <c r="AD372" i="1"/>
  <c r="BW372" i="1"/>
  <c r="FJ372" i="1"/>
  <c r="EB372" i="1"/>
  <c r="DA372" i="1"/>
  <c r="DT372" i="1"/>
  <c r="DZ372" i="1"/>
  <c r="CS372" i="1"/>
  <c r="FZ372" i="1"/>
  <c r="BG372" i="1"/>
  <c r="AX372" i="1"/>
  <c r="CL372" i="1"/>
  <c r="FG372" i="1"/>
  <c r="EU372" i="1"/>
  <c r="K372" i="1"/>
  <c r="DR372" i="1"/>
  <c r="EK372" i="1"/>
  <c r="AO372" i="1"/>
  <c r="EH372" i="1"/>
  <c r="AS372" i="1"/>
  <c r="AG372" i="1"/>
  <c r="L372" i="1"/>
  <c r="ED372" i="1"/>
  <c r="AP372" i="1"/>
  <c r="E372" i="1"/>
  <c r="CU372" i="1"/>
  <c r="GE372" i="1"/>
  <c r="DY372" i="1"/>
  <c r="BN372" i="1"/>
  <c r="BC372" i="1"/>
  <c r="AV372" i="1"/>
  <c r="FB372" i="1"/>
  <c r="ET372" i="1"/>
  <c r="DW372" i="1"/>
  <c r="GC372" i="1"/>
  <c r="GM372" i="1" s="1"/>
  <c r="CZ372" i="1"/>
  <c r="BJ372" i="1"/>
  <c r="DF372" i="1"/>
  <c r="AI372" i="1"/>
  <c r="FU372" i="1"/>
  <c r="BM372" i="1"/>
  <c r="DS372" i="1"/>
  <c r="BX372" i="1"/>
  <c r="FT372" i="1"/>
  <c r="GD372" i="1"/>
  <c r="GN372" i="1" s="1"/>
  <c r="BL372" i="1"/>
  <c r="FK372" i="1"/>
  <c r="CO372" i="1"/>
  <c r="H372" i="1"/>
  <c r="CD372" i="1"/>
  <c r="X372" i="1"/>
  <c r="EW372" i="1"/>
  <c r="G372" i="1"/>
  <c r="DI372" i="1"/>
  <c r="FW372" i="1"/>
  <c r="EE372" i="1"/>
  <c r="CW372" i="1"/>
  <c r="FO372" i="1"/>
  <c r="P372" i="1"/>
  <c r="EP372" i="1"/>
  <c r="AT372" i="1"/>
  <c r="CX372" i="1"/>
  <c r="DO372" i="1"/>
  <c r="CK372" i="1"/>
  <c r="DU372" i="1"/>
  <c r="DD372" i="1"/>
  <c r="ER372" i="1"/>
  <c r="DK372" i="1"/>
  <c r="BK372" i="1"/>
  <c r="O372" i="1"/>
  <c r="DC372" i="1"/>
  <c r="AZ372" i="1"/>
  <c r="J372" i="1"/>
  <c r="FD372" i="1"/>
  <c r="DM372" i="1"/>
  <c r="AH372" i="1"/>
  <c r="Y372" i="1"/>
  <c r="FX372" i="1"/>
  <c r="N182" i="1"/>
  <c r="BZ182" i="1"/>
  <c r="EL182" i="1"/>
  <c r="P182" i="1"/>
  <c r="CB182" i="1"/>
  <c r="EN182" i="1"/>
  <c r="AA182" i="1"/>
  <c r="DI182" i="1"/>
  <c r="G182" i="1"/>
  <c r="CN182" i="1"/>
  <c r="FV182" i="1"/>
  <c r="BI182" i="1"/>
  <c r="EQ182" i="1"/>
  <c r="AP182" i="1"/>
  <c r="DW182" i="1"/>
  <c r="AI182" i="1"/>
  <c r="O182" i="1"/>
  <c r="GD182" i="1"/>
  <c r="FO182" i="1"/>
  <c r="FP182" i="1"/>
  <c r="FQ182" i="1"/>
  <c r="FS182" i="1"/>
  <c r="BW182" i="1"/>
  <c r="CT182" i="1"/>
  <c r="AM182" i="1"/>
  <c r="FW182" i="1"/>
  <c r="CU182" i="1"/>
  <c r="BN182" i="1"/>
  <c r="FF182" i="1"/>
  <c r="DJ182" i="1"/>
  <c r="ER182" i="1"/>
  <c r="AQ182" i="1"/>
  <c r="AS182" i="1"/>
  <c r="DO182" i="1"/>
  <c r="AL182" i="1"/>
  <c r="AN182" i="1"/>
  <c r="FL182" i="1"/>
  <c r="EO182" i="1"/>
  <c r="I182" i="1"/>
  <c r="FC182" i="1"/>
  <c r="BM182" i="1"/>
  <c r="BP182" i="1"/>
  <c r="DM182" i="1"/>
  <c r="AT182" i="1"/>
  <c r="DF182" i="1"/>
  <c r="FR182" i="1"/>
  <c r="AV182" i="1"/>
  <c r="DH182" i="1"/>
  <c r="FT182" i="1"/>
  <c r="BQ182" i="1"/>
  <c r="EY182" i="1"/>
  <c r="AX182" i="1"/>
  <c r="EE182" i="1"/>
  <c r="S182" i="1"/>
  <c r="DA182" i="1"/>
  <c r="GG182" i="1"/>
  <c r="CF182" i="1"/>
  <c r="FN182" i="1"/>
  <c r="DQ182" i="1"/>
  <c r="CV182" i="1"/>
  <c r="CG182" i="1"/>
  <c r="CI182" i="1"/>
  <c r="CK182" i="1"/>
  <c r="CL182" i="1"/>
  <c r="EI182" i="1"/>
  <c r="K182" i="1"/>
  <c r="BB182" i="1"/>
  <c r="DN182" i="1"/>
  <c r="FZ182" i="1"/>
  <c r="BD182" i="1"/>
  <c r="DP182" i="1"/>
  <c r="GB182" i="1"/>
  <c r="CC182" i="1"/>
  <c r="FI182" i="1"/>
  <c r="BH182" i="1"/>
  <c r="EP182" i="1"/>
  <c r="AC182" i="1"/>
  <c r="DK182" i="1"/>
  <c r="J182" i="1"/>
  <c r="CQ182" i="1"/>
  <c r="FX182" i="1"/>
  <c r="EK182" i="1"/>
  <c r="DR182" i="1"/>
  <c r="DC182" i="1"/>
  <c r="DD182" i="1"/>
  <c r="DE182" i="1"/>
  <c r="DG182" i="1"/>
  <c r="B182" i="1"/>
  <c r="CS182" i="1"/>
  <c r="AD182" i="1"/>
  <c r="CP182" i="1"/>
  <c r="FB182" i="1"/>
  <c r="AF182" i="1"/>
  <c r="CR182" i="1"/>
  <c r="FD182" i="1"/>
  <c r="AW182" i="1"/>
  <c r="EC182" i="1"/>
  <c r="AB182" i="1"/>
  <c r="D182" i="1"/>
  <c r="CE182" i="1"/>
  <c r="FM182" i="1"/>
  <c r="BK182" i="1"/>
  <c r="BY182" i="1"/>
  <c r="BF182" i="1"/>
  <c r="AR182" i="1"/>
  <c r="AU182" i="1"/>
  <c r="BX182" i="1"/>
  <c r="AG182" i="1"/>
  <c r="CX182" i="1"/>
  <c r="FJ182" i="1"/>
  <c r="CZ182" i="1"/>
  <c r="BG182" i="1"/>
  <c r="DT182" i="1"/>
  <c r="CO182" i="1"/>
  <c r="BV182" i="1"/>
  <c r="CA182" i="1"/>
  <c r="BO182" i="1"/>
  <c r="BA182" i="1"/>
  <c r="A183" i="1"/>
  <c r="BJ182" i="1"/>
  <c r="DV182" i="1"/>
  <c r="GH182" i="1"/>
  <c r="BL182" i="1"/>
  <c r="DX182" i="1"/>
  <c r="E182" i="1"/>
  <c r="CM182" i="1"/>
  <c r="FU182" i="1"/>
  <c r="BS182" i="1"/>
  <c r="EZ182" i="1"/>
  <c r="AO182" i="1"/>
  <c r="DU182" i="1"/>
  <c r="T182" i="1"/>
  <c r="DB182" i="1"/>
  <c r="GI182" i="1"/>
  <c r="FG182" i="1"/>
  <c r="EM182" i="1"/>
  <c r="DY182" i="1"/>
  <c r="DZ182" i="1"/>
  <c r="EA182" i="1"/>
  <c r="EB182" i="1"/>
  <c r="BC182" i="1"/>
  <c r="FY182" i="1"/>
  <c r="F182" i="1"/>
  <c r="BR182" i="1"/>
  <c r="ED182" i="1"/>
  <c r="H182" i="1"/>
  <c r="BT182" i="1"/>
  <c r="EF182" i="1"/>
  <c r="Q182" i="1"/>
  <c r="CW182" i="1"/>
  <c r="GE182" i="1"/>
  <c r="CD182" i="1"/>
  <c r="FK182" i="1"/>
  <c r="AY182" i="1"/>
  <c r="EG182" i="1"/>
  <c r="AE182" i="1"/>
  <c r="DL182" i="1"/>
  <c r="M182" i="1"/>
  <c r="GC182" i="1"/>
  <c r="FH182" i="1"/>
  <c r="ES182" i="1"/>
  <c r="EU182" i="1"/>
  <c r="EW182" i="1"/>
  <c r="EX182" i="1"/>
  <c r="EJ182" i="1"/>
  <c r="L182" i="1"/>
  <c r="V182" i="1"/>
  <c r="CH182" i="1"/>
  <c r="ET182" i="1"/>
  <c r="X182" i="1"/>
  <c r="CJ182" i="1"/>
  <c r="EV182" i="1"/>
  <c r="AK182" i="1"/>
  <c r="DS182" i="1"/>
  <c r="R182" i="1"/>
  <c r="CY182" i="1"/>
  <c r="GF182" i="1"/>
  <c r="BU182" i="1"/>
  <c r="FA182" i="1"/>
  <c r="AZ182" i="1"/>
  <c r="EH182" i="1"/>
  <c r="BE182" i="1"/>
  <c r="AJ182" i="1"/>
  <c r="U182" i="1"/>
  <c r="W182" i="1"/>
  <c r="Y182" i="1"/>
  <c r="Z182" i="1"/>
  <c r="AH182" i="1"/>
  <c r="FE182" i="1"/>
  <c r="GA182" i="1"/>
  <c r="GK372" i="1" l="1"/>
  <c r="AH373" i="1"/>
  <c r="FE373" i="1"/>
  <c r="EH373" i="1"/>
  <c r="AK373" i="1"/>
  <c r="EJ373" i="1"/>
  <c r="DL373" i="1"/>
  <c r="Q373" i="1"/>
  <c r="BC373" i="1"/>
  <c r="DB373" i="1"/>
  <c r="E373" i="1"/>
  <c r="BO373" i="1"/>
  <c r="CX373" i="1"/>
  <c r="EF373" i="1"/>
  <c r="EX373" i="1"/>
  <c r="T373" i="1"/>
  <c r="CJ373" i="1"/>
  <c r="BL373" i="1"/>
  <c r="AU373" i="1"/>
  <c r="EB373" i="1"/>
  <c r="BT373" i="1"/>
  <c r="BX373" i="1"/>
  <c r="Y373" i="1"/>
  <c r="AY373" i="1"/>
  <c r="GH373" i="1"/>
  <c r="W373" i="1"/>
  <c r="GF373" i="1"/>
  <c r="ET373" i="1"/>
  <c r="ES373" i="1"/>
  <c r="FK373" i="1"/>
  <c r="ED373" i="1"/>
  <c r="DY373" i="1"/>
  <c r="EZ373" i="1"/>
  <c r="DV373" i="1"/>
  <c r="DT373" i="1"/>
  <c r="AR373" i="1"/>
  <c r="AE373" i="1"/>
  <c r="DX373" i="1"/>
  <c r="EW373" i="1"/>
  <c r="EA373" i="1"/>
  <c r="EU373" i="1"/>
  <c r="AO373" i="1"/>
  <c r="CY373" i="1"/>
  <c r="FH373" i="1"/>
  <c r="BR373" i="1"/>
  <c r="EM373" i="1"/>
  <c r="BS373" i="1"/>
  <c r="BJ373" i="1"/>
  <c r="EV373" i="1"/>
  <c r="AG373" i="1"/>
  <c r="FA373" i="1"/>
  <c r="DU373" i="1"/>
  <c r="BU373" i="1"/>
  <c r="DZ373" i="1"/>
  <c r="CD373" i="1"/>
  <c r="AJ373" i="1"/>
  <c r="R373" i="1"/>
  <c r="V373" i="1"/>
  <c r="GC373" i="1"/>
  <c r="GL373" i="1" s="1"/>
  <c r="GE373" i="1"/>
  <c r="GN373" i="1" s="1"/>
  <c r="F373" i="1"/>
  <c r="FG373" i="1"/>
  <c r="FU373" i="1"/>
  <c r="CZ373" i="1"/>
  <c r="AZ373" i="1"/>
  <c r="CA373" i="1"/>
  <c r="Z373" i="1"/>
  <c r="EG373" i="1"/>
  <c r="BV373" i="1"/>
  <c r="X373" i="1"/>
  <c r="H373" i="1"/>
  <c r="CO373" i="1"/>
  <c r="U373" i="1"/>
  <c r="CH373" i="1"/>
  <c r="GA373" i="1"/>
  <c r="BE373" i="1"/>
  <c r="DS373" i="1"/>
  <c r="L373" i="1"/>
  <c r="M373" i="1"/>
  <c r="CW373" i="1"/>
  <c r="FY373" i="1"/>
  <c r="GI373" i="1"/>
  <c r="CM373" i="1"/>
  <c r="BA373" i="1"/>
  <c r="EC373" i="1"/>
  <c r="CS373" i="1"/>
  <c r="FX373" i="1"/>
  <c r="CC373" i="1"/>
  <c r="EI373" i="1"/>
  <c r="CF373" i="1"/>
  <c r="FT373" i="1"/>
  <c r="BM373" i="1"/>
  <c r="AS373" i="1"/>
  <c r="AM373" i="1"/>
  <c r="O373" i="1"/>
  <c r="G373" i="1"/>
  <c r="N373" i="1"/>
  <c r="BG373" i="1"/>
  <c r="BF373" i="1"/>
  <c r="AW373" i="1"/>
  <c r="CQ373" i="1"/>
  <c r="GB373" i="1"/>
  <c r="CL373" i="1"/>
  <c r="GG373" i="1"/>
  <c r="DH373" i="1"/>
  <c r="FC373" i="1"/>
  <c r="AQ373" i="1"/>
  <c r="CT373" i="1"/>
  <c r="AI373" i="1"/>
  <c r="DI373" i="1"/>
  <c r="BY373" i="1"/>
  <c r="FD373" i="1"/>
  <c r="DG373" i="1"/>
  <c r="J373" i="1"/>
  <c r="DP373" i="1"/>
  <c r="CK373" i="1"/>
  <c r="DA373" i="1"/>
  <c r="AV373" i="1"/>
  <c r="I373" i="1"/>
  <c r="ER373" i="1"/>
  <c r="BW373" i="1"/>
  <c r="DW373" i="1"/>
  <c r="AA373" i="1"/>
  <c r="FJ373" i="1"/>
  <c r="BK373" i="1"/>
  <c r="CR373" i="1"/>
  <c r="DE373" i="1"/>
  <c r="DK373" i="1"/>
  <c r="BD373" i="1"/>
  <c r="CI373" i="1"/>
  <c r="S373" i="1"/>
  <c r="FR373" i="1"/>
  <c r="EO373" i="1"/>
  <c r="DJ373" i="1"/>
  <c r="FS373" i="1"/>
  <c r="AP373" i="1"/>
  <c r="EN373" i="1"/>
  <c r="FM373" i="1"/>
  <c r="AF373" i="1"/>
  <c r="DD373" i="1"/>
  <c r="AC373" i="1"/>
  <c r="FZ373" i="1"/>
  <c r="CG373" i="1"/>
  <c r="EE373" i="1"/>
  <c r="DF373" i="1"/>
  <c r="FL373" i="1"/>
  <c r="FF373" i="1"/>
  <c r="FQ373" i="1"/>
  <c r="EQ373" i="1"/>
  <c r="CB373" i="1"/>
  <c r="CE373" i="1"/>
  <c r="FB373" i="1"/>
  <c r="DC373" i="1"/>
  <c r="EP373" i="1"/>
  <c r="DN373" i="1"/>
  <c r="CV373" i="1"/>
  <c r="AX373" i="1"/>
  <c r="AT373" i="1"/>
  <c r="AN373" i="1"/>
  <c r="BN373" i="1"/>
  <c r="FP373" i="1"/>
  <c r="BI373" i="1"/>
  <c r="P373" i="1"/>
  <c r="CP373" i="1"/>
  <c r="DR373" i="1"/>
  <c r="BH373" i="1"/>
  <c r="BB373" i="1"/>
  <c r="DQ373" i="1"/>
  <c r="EY373" i="1"/>
  <c r="DM373" i="1"/>
  <c r="AL373" i="1"/>
  <c r="CU373" i="1"/>
  <c r="FO373" i="1"/>
  <c r="FV373" i="1"/>
  <c r="EL373" i="1"/>
  <c r="AB373" i="1"/>
  <c r="AD373" i="1"/>
  <c r="EK373" i="1"/>
  <c r="FI373" i="1"/>
  <c r="K373" i="1"/>
  <c r="FN373" i="1"/>
  <c r="BQ373" i="1"/>
  <c r="BP373" i="1"/>
  <c r="DO373" i="1"/>
  <c r="FW373" i="1"/>
  <c r="GD373" i="1"/>
  <c r="GM373" i="1" s="1"/>
  <c r="CN373" i="1"/>
  <c r="BZ373" i="1"/>
  <c r="FL183" i="1"/>
  <c r="BT183" i="1"/>
  <c r="CY183" i="1"/>
  <c r="CX183" i="1"/>
  <c r="DC183" i="1"/>
  <c r="AS183" i="1"/>
  <c r="BL183" i="1"/>
  <c r="EJ183" i="1"/>
  <c r="Y183" i="1"/>
  <c r="GH183" i="1"/>
  <c r="ED183" i="1"/>
  <c r="GF183" i="1"/>
  <c r="AY183" i="1"/>
  <c r="BA183" i="1"/>
  <c r="FY183" i="1"/>
  <c r="EU183" i="1"/>
  <c r="AJ183" i="1"/>
  <c r="GI183" i="1"/>
  <c r="DJ183" i="1"/>
  <c r="EO183" i="1"/>
  <c r="DH183" i="1"/>
  <c r="FO183" i="1"/>
  <c r="FQ183" i="1"/>
  <c r="BC183" i="1"/>
  <c r="DZ183" i="1"/>
  <c r="R183" i="1"/>
  <c r="DI183" i="1"/>
  <c r="BU183" i="1"/>
  <c r="GD183" i="1"/>
  <c r="FW183" i="1"/>
  <c r="FD183" i="1"/>
  <c r="BD183" i="1"/>
  <c r="DQ183" i="1"/>
  <c r="T183" i="1"/>
  <c r="EE183" i="1"/>
  <c r="AL183" i="1"/>
  <c r="BG183" i="1"/>
  <c r="DS183" i="1"/>
  <c r="GE183" i="1"/>
  <c r="BI183" i="1"/>
  <c r="DU183" i="1"/>
  <c r="GG183" i="1"/>
  <c r="CH183" i="1"/>
  <c r="FN183" i="1"/>
  <c r="BX183" i="1"/>
  <c r="FE183" i="1"/>
  <c r="BN183" i="1"/>
  <c r="EV183" i="1"/>
  <c r="AU183" i="1"/>
  <c r="EB183" i="1"/>
  <c r="BJ183" i="1"/>
  <c r="AO183" i="1"/>
  <c r="F183" i="1"/>
  <c r="FT183" i="1"/>
  <c r="EZ183" i="1"/>
  <c r="EF183" i="1"/>
  <c r="DL183" i="1"/>
  <c r="DR183" i="1"/>
  <c r="CB183" i="1"/>
  <c r="EQ183" i="1"/>
  <c r="ES183" i="1"/>
  <c r="DN183" i="1"/>
  <c r="DD183" i="1"/>
  <c r="CT183" i="1"/>
  <c r="CA183" i="1"/>
  <c r="DV183" i="1"/>
  <c r="BR183" i="1"/>
  <c r="AD183" i="1"/>
  <c r="B183" i="1"/>
  <c r="AA183" i="1"/>
  <c r="EY183" i="1"/>
  <c r="CO183" i="1"/>
  <c r="AP183" i="1"/>
  <c r="AG183" i="1"/>
  <c r="X183" i="1"/>
  <c r="D183" i="1"/>
  <c r="FS183" i="1"/>
  <c r="DW183" i="1"/>
  <c r="BS183" i="1"/>
  <c r="AE183" i="1"/>
  <c r="BF183" i="1"/>
  <c r="A184" i="1"/>
  <c r="BO183" i="1"/>
  <c r="EA183" i="1"/>
  <c r="E183" i="1"/>
  <c r="BQ183" i="1"/>
  <c r="EC183" i="1"/>
  <c r="J183" i="1"/>
  <c r="CR183" i="1"/>
  <c r="FZ183" i="1"/>
  <c r="CI183" i="1"/>
  <c r="FP183" i="1"/>
  <c r="BZ183" i="1"/>
  <c r="FF183" i="1"/>
  <c r="BE183" i="1"/>
  <c r="EM183" i="1"/>
  <c r="CD183" i="1"/>
  <c r="BK183" i="1"/>
  <c r="Z183" i="1"/>
  <c r="G183" i="1"/>
  <c r="FU183" i="1"/>
  <c r="FB183" i="1"/>
  <c r="EG183" i="1"/>
  <c r="AM183" i="1"/>
  <c r="FJ183" i="1"/>
  <c r="K183" i="1"/>
  <c r="BW183" i="1"/>
  <c r="EI183" i="1"/>
  <c r="M183" i="1"/>
  <c r="BY183" i="1"/>
  <c r="EK183" i="1"/>
  <c r="V183" i="1"/>
  <c r="DB183" i="1"/>
  <c r="L183" i="1"/>
  <c r="CS183" i="1"/>
  <c r="GA183" i="1"/>
  <c r="CJ183" i="1"/>
  <c r="FR183" i="1"/>
  <c r="BP183" i="1"/>
  <c r="EW183" i="1"/>
  <c r="CZ183" i="1"/>
  <c r="CF183" i="1"/>
  <c r="AV183" i="1"/>
  <c r="AB183" i="1"/>
  <c r="H183" i="1"/>
  <c r="FV183" i="1"/>
  <c r="FC183" i="1"/>
  <c r="DT183" i="1"/>
  <c r="CC183" i="1"/>
  <c r="S183" i="1"/>
  <c r="CE183" i="1"/>
  <c r="U183" i="1"/>
  <c r="CG183" i="1"/>
  <c r="AF183" i="1"/>
  <c r="W183" i="1"/>
  <c r="N183" i="1"/>
  <c r="GB183" i="1"/>
  <c r="FH183" i="1"/>
  <c r="DA183" i="1"/>
  <c r="AW183" i="1"/>
  <c r="I183" i="1"/>
  <c r="FX183" i="1"/>
  <c r="FK183" i="1"/>
  <c r="CM183" i="1"/>
  <c r="AC183" i="1"/>
  <c r="FA183" i="1"/>
  <c r="DX183" i="1"/>
  <c r="DO183" i="1"/>
  <c r="DF183" i="1"/>
  <c r="CK183" i="1"/>
  <c r="EP183" i="1"/>
  <c r="CL183" i="1"/>
  <c r="AX183" i="1"/>
  <c r="Q183" i="1"/>
  <c r="P183" i="1"/>
  <c r="AI183" i="1"/>
  <c r="CU183" i="1"/>
  <c r="FG183" i="1"/>
  <c r="AK183" i="1"/>
  <c r="CW183" i="1"/>
  <c r="FI183" i="1"/>
  <c r="BB183" i="1"/>
  <c r="EH183" i="1"/>
  <c r="AR183" i="1"/>
  <c r="DY183" i="1"/>
  <c r="AH183" i="1"/>
  <c r="DP183" i="1"/>
  <c r="O183" i="1"/>
  <c r="CV183" i="1"/>
  <c r="GC183" i="1"/>
  <c r="ER183" i="1"/>
  <c r="CN183" i="1"/>
  <c r="AZ183" i="1"/>
  <c r="EN183" i="1"/>
  <c r="AQ183" i="1"/>
  <c r="DE183" i="1"/>
  <c r="ET183" i="1"/>
  <c r="AT183" i="1"/>
  <c r="DG183" i="1"/>
  <c r="FM183" i="1"/>
  <c r="CP183" i="1"/>
  <c r="BH183" i="1"/>
  <c r="DK183" i="1"/>
  <c r="DM183" i="1"/>
  <c r="BV183" i="1"/>
  <c r="BM183" i="1"/>
  <c r="EL183" i="1"/>
  <c r="AN183" i="1"/>
  <c r="EX183" i="1"/>
  <c r="CQ183" i="1"/>
  <c r="GK373" i="1" l="1"/>
  <c r="CP374" i="1"/>
  <c r="DY374" i="1"/>
  <c r="CU374" i="1"/>
  <c r="DF374" i="1"/>
  <c r="I374" i="1"/>
  <c r="CG374" i="1"/>
  <c r="H374" i="1"/>
  <c r="CJ374" i="1"/>
  <c r="M374" i="1"/>
  <c r="FU374" i="1"/>
  <c r="BZ374" i="1"/>
  <c r="AN374" i="1"/>
  <c r="EA374" i="1"/>
  <c r="FM374" i="1"/>
  <c r="AW374" i="1"/>
  <c r="G374" i="1"/>
  <c r="ER374" i="1"/>
  <c r="Z374" i="1"/>
  <c r="CN374" i="1"/>
  <c r="U374" i="1"/>
  <c r="GA374" i="1"/>
  <c r="EH374" i="1"/>
  <c r="CE374" i="1"/>
  <c r="BO374" i="1"/>
  <c r="GC374" i="1"/>
  <c r="FH374" i="1"/>
  <c r="CF374" i="1"/>
  <c r="L374" i="1"/>
  <c r="K374" i="1"/>
  <c r="BK374" i="1"/>
  <c r="FZ374" i="1"/>
  <c r="EX374" i="1"/>
  <c r="AI374" i="1"/>
  <c r="EI374" i="1"/>
  <c r="P374" i="1"/>
  <c r="AV374" i="1"/>
  <c r="BB374" i="1"/>
  <c r="AX374" i="1"/>
  <c r="DB374" i="1"/>
  <c r="CR374" i="1"/>
  <c r="BF374" i="1"/>
  <c r="DG374" i="1"/>
  <c r="BW374" i="1"/>
  <c r="Q374" i="1"/>
  <c r="BV374" i="1"/>
  <c r="FI374" i="1"/>
  <c r="CC374" i="1"/>
  <c r="CZ374" i="1"/>
  <c r="DM374" i="1"/>
  <c r="DE374" i="1"/>
  <c r="O374" i="1"/>
  <c r="CW374" i="1"/>
  <c r="CL374" i="1"/>
  <c r="CM374" i="1"/>
  <c r="N374" i="1"/>
  <c r="DT374" i="1"/>
  <c r="EW374" i="1"/>
  <c r="V374" i="1"/>
  <c r="AM374" i="1"/>
  <c r="EM374" i="1"/>
  <c r="J374" i="1"/>
  <c r="AZ374" i="1"/>
  <c r="AR374" i="1"/>
  <c r="AB374" i="1"/>
  <c r="EL374" i="1"/>
  <c r="DA374" i="1"/>
  <c r="CI374" i="1"/>
  <c r="BM374" i="1"/>
  <c r="S374" i="1"/>
  <c r="CV374" i="1"/>
  <c r="GB374" i="1"/>
  <c r="FJ374" i="1"/>
  <c r="DK374" i="1"/>
  <c r="AQ374" i="1"/>
  <c r="DP374" i="1"/>
  <c r="AK374" i="1"/>
  <c r="EP374" i="1"/>
  <c r="FK374" i="1"/>
  <c r="W374" i="1"/>
  <c r="FC374" i="1"/>
  <c r="BP374" i="1"/>
  <c r="EK374" i="1"/>
  <c r="EG374" i="1"/>
  <c r="BE374" i="1"/>
  <c r="EC374" i="1"/>
  <c r="DO374" i="1"/>
  <c r="FP374" i="1"/>
  <c r="DX374" i="1"/>
  <c r="CS374" i="1"/>
  <c r="AT374" i="1"/>
  <c r="FA374" i="1"/>
  <c r="ET374" i="1"/>
  <c r="AC374" i="1"/>
  <c r="CD374" i="1"/>
  <c r="CQ374" i="1"/>
  <c r="BH374" i="1"/>
  <c r="EN374" i="1"/>
  <c r="AH374" i="1"/>
  <c r="FG374" i="1"/>
  <c r="CK374" i="1"/>
  <c r="FX374" i="1"/>
  <c r="AF374" i="1"/>
  <c r="FV374" i="1"/>
  <c r="FR374" i="1"/>
  <c r="BY374" i="1"/>
  <c r="FB374" i="1"/>
  <c r="FF374" i="1"/>
  <c r="BQ374" i="1"/>
  <c r="AE374" i="1"/>
  <c r="CO374" i="1"/>
  <c r="CT374" i="1"/>
  <c r="EF374" i="1"/>
  <c r="EV374" i="1"/>
  <c r="BI374" i="1"/>
  <c r="BD374" i="1"/>
  <c r="BC374" i="1"/>
  <c r="EU374" i="1"/>
  <c r="EJ374" i="1"/>
  <c r="BS374" i="1"/>
  <c r="EY374" i="1"/>
  <c r="DD374" i="1"/>
  <c r="EZ374" i="1"/>
  <c r="BN374" i="1"/>
  <c r="GE374" i="1"/>
  <c r="GM374" i="1" s="1"/>
  <c r="FD374" i="1"/>
  <c r="FQ374" i="1"/>
  <c r="FY374" i="1"/>
  <c r="BL374" i="1"/>
  <c r="DW374" i="1"/>
  <c r="AA374" i="1"/>
  <c r="DN374" i="1"/>
  <c r="FT374" i="1"/>
  <c r="FE374" i="1"/>
  <c r="DS374" i="1"/>
  <c r="FW374" i="1"/>
  <c r="FO374" i="1"/>
  <c r="BA374" i="1"/>
  <c r="AS374" i="1"/>
  <c r="E374" i="1"/>
  <c r="FS374" i="1"/>
  <c r="ES374" i="1"/>
  <c r="F374" i="1"/>
  <c r="BX374" i="1"/>
  <c r="BG374" i="1"/>
  <c r="GD374" i="1"/>
  <c r="GL374" i="1" s="1"/>
  <c r="DH374" i="1"/>
  <c r="AY374" i="1"/>
  <c r="DC374" i="1"/>
  <c r="AD374" i="1"/>
  <c r="EQ374" i="1"/>
  <c r="AO374" i="1"/>
  <c r="FN374" i="1"/>
  <c r="AL374" i="1"/>
  <c r="BU374" i="1"/>
  <c r="EO374" i="1"/>
  <c r="GF374" i="1"/>
  <c r="GN374" i="1" s="1"/>
  <c r="CX374" i="1"/>
  <c r="X374" i="1"/>
  <c r="BR374" i="1"/>
  <c r="CB374" i="1"/>
  <c r="BJ374" i="1"/>
  <c r="CH374" i="1"/>
  <c r="EE374" i="1"/>
  <c r="DI374" i="1"/>
  <c r="DJ374" i="1"/>
  <c r="ED374" i="1"/>
  <c r="CY374" i="1"/>
  <c r="AG374" i="1"/>
  <c r="DV374" i="1"/>
  <c r="DR374" i="1"/>
  <c r="EB374" i="1"/>
  <c r="GG374" i="1"/>
  <c r="T374" i="1"/>
  <c r="R374" i="1"/>
  <c r="GI374" i="1"/>
  <c r="GH374" i="1"/>
  <c r="BT374" i="1"/>
  <c r="AP374" i="1"/>
  <c r="CA374" i="1"/>
  <c r="DL374" i="1"/>
  <c r="AU374" i="1"/>
  <c r="DU374" i="1"/>
  <c r="DQ374" i="1"/>
  <c r="DZ374" i="1"/>
  <c r="AJ374" i="1"/>
  <c r="Y374" i="1"/>
  <c r="FL374" i="1"/>
  <c r="AF184" i="1"/>
  <c r="CR184" i="1"/>
  <c r="FD184" i="1"/>
  <c r="AP184" i="1"/>
  <c r="DB184" i="1"/>
  <c r="FN184" i="1"/>
  <c r="BG184" i="1"/>
  <c r="EM184" i="1"/>
  <c r="AL184" i="1"/>
  <c r="DT184" i="1"/>
  <c r="S184" i="1"/>
  <c r="CY184" i="1"/>
  <c r="GG184" i="1"/>
  <c r="CF184" i="1"/>
  <c r="FM184" i="1"/>
  <c r="DE184" i="1"/>
  <c r="DF184" i="1"/>
  <c r="CQ184" i="1"/>
  <c r="BX184" i="1"/>
  <c r="BC184" i="1"/>
  <c r="AJ184" i="1"/>
  <c r="CH184" i="1"/>
  <c r="DW184" i="1"/>
  <c r="CG184" i="1"/>
  <c r="H184" i="1"/>
  <c r="BT184" i="1"/>
  <c r="EF184" i="1"/>
  <c r="R184" i="1"/>
  <c r="CD184" i="1"/>
  <c r="EP184" i="1"/>
  <c r="AA184" i="1"/>
  <c r="DG184" i="1"/>
  <c r="F184" i="1"/>
  <c r="CN184" i="1"/>
  <c r="FU184" i="1"/>
  <c r="BS184" i="1"/>
  <c r="FA184" i="1"/>
  <c r="AZ184" i="1"/>
  <c r="EG184" i="1"/>
  <c r="AS184" i="1"/>
  <c r="AT184" i="1"/>
  <c r="AE184" i="1"/>
  <c r="L184" i="1"/>
  <c r="FZ184" i="1"/>
  <c r="FG184" i="1"/>
  <c r="EL184" i="1"/>
  <c r="V184" i="1"/>
  <c r="ES184" i="1"/>
  <c r="P184" i="1"/>
  <c r="CB184" i="1"/>
  <c r="EN184" i="1"/>
  <c r="Z184" i="1"/>
  <c r="CL184" i="1"/>
  <c r="EX184" i="1"/>
  <c r="AK184" i="1"/>
  <c r="DS184" i="1"/>
  <c r="Q184" i="1"/>
  <c r="CX184" i="1"/>
  <c r="GF184" i="1"/>
  <c r="CE184" i="1"/>
  <c r="FK184" i="1"/>
  <c r="BJ184" i="1"/>
  <c r="ER184" i="1"/>
  <c r="BO184" i="1"/>
  <c r="BP184" i="1"/>
  <c r="BA184" i="1"/>
  <c r="AG184" i="1"/>
  <c r="M184" i="1"/>
  <c r="GA184" i="1"/>
  <c r="FH184" i="1"/>
  <c r="DD184" i="1"/>
  <c r="BM184" i="1"/>
  <c r="X184" i="1"/>
  <c r="CJ184" i="1"/>
  <c r="EV184" i="1"/>
  <c r="AH184" i="1"/>
  <c r="CT184" i="1"/>
  <c r="FF184" i="1"/>
  <c r="AU184" i="1"/>
  <c r="EC184" i="1"/>
  <c r="AB184" i="1"/>
  <c r="DI184" i="1"/>
  <c r="G184" i="1"/>
  <c r="CO184" i="1"/>
  <c r="FW184" i="1"/>
  <c r="BU184" i="1"/>
  <c r="FB184" i="1"/>
  <c r="CI184" i="1"/>
  <c r="CK184" i="1"/>
  <c r="BW184" i="1"/>
  <c r="BB184" i="1"/>
  <c r="AI184" i="1"/>
  <c r="N184" i="1"/>
  <c r="GC184" i="1"/>
  <c r="AQ184" i="1"/>
  <c r="ET184" i="1"/>
  <c r="AN184" i="1"/>
  <c r="CZ184" i="1"/>
  <c r="FL184" i="1"/>
  <c r="AX184" i="1"/>
  <c r="DJ184" i="1"/>
  <c r="FV184" i="1"/>
  <c r="BQ184" i="1"/>
  <c r="EY184" i="1"/>
  <c r="AW184" i="1"/>
  <c r="ED184" i="1"/>
  <c r="AC184" i="1"/>
  <c r="DK184" i="1"/>
  <c r="I184" i="1"/>
  <c r="CP184" i="1"/>
  <c r="FX184" i="1"/>
  <c r="EA184" i="1"/>
  <c r="EB184" i="1"/>
  <c r="DM184" i="1"/>
  <c r="CS184" i="1"/>
  <c r="BY184" i="1"/>
  <c r="BE184" i="1"/>
  <c r="FP184" i="1"/>
  <c r="B184" i="1"/>
  <c r="FO184" i="1"/>
  <c r="AV184" i="1"/>
  <c r="DH184" i="1"/>
  <c r="FT184" i="1"/>
  <c r="BF184" i="1"/>
  <c r="DR184" i="1"/>
  <c r="GD184" i="1"/>
  <c r="CA184" i="1"/>
  <c r="FI184" i="1"/>
  <c r="BH184" i="1"/>
  <c r="EO184" i="1"/>
  <c r="AM184" i="1"/>
  <c r="DU184" i="1"/>
  <c r="T184" i="1"/>
  <c r="DA184" i="1"/>
  <c r="GH184" i="1"/>
  <c r="EU184" i="1"/>
  <c r="EW184" i="1"/>
  <c r="EI184" i="1"/>
  <c r="DN184" i="1"/>
  <c r="CU184" i="1"/>
  <c r="BZ184" i="1"/>
  <c r="U184" i="1"/>
  <c r="AR184" i="1"/>
  <c r="BD184" i="1"/>
  <c r="DP184" i="1"/>
  <c r="GB184" i="1"/>
  <c r="BN184" i="1"/>
  <c r="DZ184" i="1"/>
  <c r="E184" i="1"/>
  <c r="CM184" i="1"/>
  <c r="FS184" i="1"/>
  <c r="BR184" i="1"/>
  <c r="EZ184" i="1"/>
  <c r="AY184" i="1"/>
  <c r="EE184" i="1"/>
  <c r="AD184" i="1"/>
  <c r="DL184" i="1"/>
  <c r="D184" i="1"/>
  <c r="FQ184" i="1"/>
  <c r="FR184" i="1"/>
  <c r="FC184" i="1"/>
  <c r="EJ184" i="1"/>
  <c r="DO184" i="1"/>
  <c r="CV184" i="1"/>
  <c r="DC184" i="1"/>
  <c r="DY184" i="1"/>
  <c r="A185" i="1"/>
  <c r="BL184" i="1"/>
  <c r="DX184" i="1"/>
  <c r="J184" i="1"/>
  <c r="BV184" i="1"/>
  <c r="EH184" i="1"/>
  <c r="O184" i="1"/>
  <c r="CW184" i="1"/>
  <c r="GE184" i="1"/>
  <c r="CC184" i="1"/>
  <c r="FJ184" i="1"/>
  <c r="BI184" i="1"/>
  <c r="EQ184" i="1"/>
  <c r="AO184" i="1"/>
  <c r="DV184" i="1"/>
  <c r="W184" i="1"/>
  <c r="Y184" i="1"/>
  <c r="K184" i="1"/>
  <c r="FY184" i="1"/>
  <c r="FE184" i="1"/>
  <c r="EK184" i="1"/>
  <c r="DQ184" i="1"/>
  <c r="GI184" i="1"/>
  <c r="BK184" i="1"/>
  <c r="GK374" i="1" l="1"/>
  <c r="AO375" i="1"/>
  <c r="BK375" i="1"/>
  <c r="W375" i="1"/>
  <c r="CW375" i="1"/>
  <c r="DY375" i="1"/>
  <c r="GI375" i="1"/>
  <c r="DV375" i="1"/>
  <c r="O375" i="1"/>
  <c r="DC375" i="1"/>
  <c r="CV375" i="1"/>
  <c r="EQ375" i="1"/>
  <c r="EH375" i="1"/>
  <c r="BV375" i="1"/>
  <c r="BI375" i="1"/>
  <c r="J375" i="1"/>
  <c r="EJ375" i="1"/>
  <c r="DQ375" i="1"/>
  <c r="FY375" i="1"/>
  <c r="DX375" i="1"/>
  <c r="FC375" i="1"/>
  <c r="EK375" i="1"/>
  <c r="FE375" i="1"/>
  <c r="CC375" i="1"/>
  <c r="BL375" i="1"/>
  <c r="DO375" i="1"/>
  <c r="FJ375" i="1"/>
  <c r="K375" i="1"/>
  <c r="Y375" i="1"/>
  <c r="EZ375" i="1"/>
  <c r="DP375" i="1"/>
  <c r="EW375" i="1"/>
  <c r="BH375" i="1"/>
  <c r="AV375" i="1"/>
  <c r="EB375" i="1"/>
  <c r="AW375" i="1"/>
  <c r="AN375" i="1"/>
  <c r="CK375" i="1"/>
  <c r="AB375" i="1"/>
  <c r="X375" i="1"/>
  <c r="BP375" i="1"/>
  <c r="Q375" i="1"/>
  <c r="P375" i="1"/>
  <c r="AT375" i="1"/>
  <c r="F375" i="1"/>
  <c r="H375" i="1"/>
  <c r="DF375" i="1"/>
  <c r="AL375" i="1"/>
  <c r="AF375" i="1"/>
  <c r="FR375" i="1"/>
  <c r="BR375" i="1"/>
  <c r="BD375" i="1"/>
  <c r="EU375" i="1"/>
  <c r="FI375" i="1"/>
  <c r="FO375" i="1"/>
  <c r="EA375" i="1"/>
  <c r="EY375" i="1"/>
  <c r="ET375" i="1"/>
  <c r="CI375" i="1"/>
  <c r="EC375" i="1"/>
  <c r="BM375" i="1"/>
  <c r="BO375" i="1"/>
  <c r="DS375" i="1"/>
  <c r="ES375" i="1"/>
  <c r="AS375" i="1"/>
  <c r="DG375" i="1"/>
  <c r="CG375" i="1"/>
  <c r="DE375" i="1"/>
  <c r="EM375" i="1"/>
  <c r="GE375" i="1"/>
  <c r="GL375" i="1" s="1"/>
  <c r="FQ375" i="1"/>
  <c r="FS375" i="1"/>
  <c r="AR375" i="1"/>
  <c r="GH375" i="1"/>
  <c r="CA375" i="1"/>
  <c r="FX375" i="1"/>
  <c r="BQ375" i="1"/>
  <c r="AQ375" i="1"/>
  <c r="FB375" i="1"/>
  <c r="AU375" i="1"/>
  <c r="DD375" i="1"/>
  <c r="ER375" i="1"/>
  <c r="AK375" i="1"/>
  <c r="V375" i="1"/>
  <c r="EG375" i="1"/>
  <c r="AA375" i="1"/>
  <c r="DW375" i="1"/>
  <c r="FM375" i="1"/>
  <c r="BG375" i="1"/>
  <c r="CM375" i="1"/>
  <c r="U375" i="1"/>
  <c r="DA375" i="1"/>
  <c r="GD375" i="1"/>
  <c r="FP375" i="1"/>
  <c r="CP375" i="1"/>
  <c r="FV375" i="1"/>
  <c r="GC375" i="1"/>
  <c r="BU375" i="1"/>
  <c r="FF375" i="1"/>
  <c r="FH375" i="1"/>
  <c r="BJ375" i="1"/>
  <c r="EX375" i="1"/>
  <c r="EL375" i="1"/>
  <c r="AZ375" i="1"/>
  <c r="EP375" i="1"/>
  <c r="CH375" i="1"/>
  <c r="CF375" i="1"/>
  <c r="FN375" i="1"/>
  <c r="DL375" i="1"/>
  <c r="E375" i="1"/>
  <c r="BZ375" i="1"/>
  <c r="T375" i="1"/>
  <c r="DR375" i="1"/>
  <c r="BE375" i="1"/>
  <c r="I375" i="1"/>
  <c r="DJ375" i="1"/>
  <c r="N375" i="1"/>
  <c r="FW375" i="1"/>
  <c r="CT375" i="1"/>
  <c r="GA375" i="1"/>
  <c r="FK375" i="1"/>
  <c r="CL375" i="1"/>
  <c r="FG375" i="1"/>
  <c r="FA375" i="1"/>
  <c r="CD375" i="1"/>
  <c r="AJ375" i="1"/>
  <c r="GG375" i="1"/>
  <c r="GN375" i="1" s="1"/>
  <c r="DB375" i="1"/>
  <c r="AD375" i="1"/>
  <c r="DZ375" i="1"/>
  <c r="CU375" i="1"/>
  <c r="DU375" i="1"/>
  <c r="BF375" i="1"/>
  <c r="BY375" i="1"/>
  <c r="DK375" i="1"/>
  <c r="AX375" i="1"/>
  <c r="AI375" i="1"/>
  <c r="CO375" i="1"/>
  <c r="AH375" i="1"/>
  <c r="M375" i="1"/>
  <c r="CE375" i="1"/>
  <c r="Z375" i="1"/>
  <c r="FZ375" i="1"/>
  <c r="BS375" i="1"/>
  <c r="R375" i="1"/>
  <c r="BC375" i="1"/>
  <c r="CY375" i="1"/>
  <c r="AP375" i="1"/>
  <c r="EE375" i="1"/>
  <c r="BN375" i="1"/>
  <c r="DN375" i="1"/>
  <c r="AM375" i="1"/>
  <c r="FT375" i="1"/>
  <c r="CS375" i="1"/>
  <c r="AC375" i="1"/>
  <c r="FL375" i="1"/>
  <c r="BB375" i="1"/>
  <c r="G375" i="1"/>
  <c r="EV375" i="1"/>
  <c r="AG375" i="1"/>
  <c r="GF375" i="1"/>
  <c r="GM375" i="1" s="1"/>
  <c r="EN375" i="1"/>
  <c r="L375" i="1"/>
  <c r="FU375" i="1"/>
  <c r="EF375" i="1"/>
  <c r="BX375" i="1"/>
  <c r="S375" i="1"/>
  <c r="FD375" i="1"/>
  <c r="AY375" i="1"/>
  <c r="GB375" i="1"/>
  <c r="EI375" i="1"/>
  <c r="EO375" i="1"/>
  <c r="DH375" i="1"/>
  <c r="DM375" i="1"/>
  <c r="ED375" i="1"/>
  <c r="CZ375" i="1"/>
  <c r="BW375" i="1"/>
  <c r="DI375" i="1"/>
  <c r="CJ375" i="1"/>
  <c r="BA375" i="1"/>
  <c r="CX375" i="1"/>
  <c r="CB375" i="1"/>
  <c r="AE375" i="1"/>
  <c r="CN375" i="1"/>
  <c r="BT375" i="1"/>
  <c r="CQ375" i="1"/>
  <c r="DT375" i="1"/>
  <c r="CR375" i="1"/>
  <c r="ES185" i="1"/>
  <c r="EU185" i="1"/>
  <c r="DB185" i="1"/>
  <c r="FZ185" i="1"/>
  <c r="FP185" i="1"/>
  <c r="FG185" i="1"/>
  <c r="CP185" i="1"/>
  <c r="BG185" i="1"/>
  <c r="S185" i="1"/>
  <c r="Z185" i="1"/>
  <c r="AC185" i="1"/>
  <c r="FA185" i="1"/>
  <c r="CQ185" i="1"/>
  <c r="AF185" i="1"/>
  <c r="V185" i="1"/>
  <c r="L185" i="1"/>
  <c r="GB185" i="1"/>
  <c r="FR185" i="1"/>
  <c r="DK185" i="1"/>
  <c r="CC185" i="1"/>
  <c r="AO185" i="1"/>
  <c r="DH185" i="1"/>
  <c r="AK185" i="1"/>
  <c r="FI185" i="1"/>
  <c r="CY185" i="1"/>
  <c r="AP185" i="1"/>
  <c r="AG185" i="1"/>
  <c r="X185" i="1"/>
  <c r="DD185" i="1"/>
  <c r="CU185" i="1"/>
  <c r="EZ185" i="1"/>
  <c r="EG185" i="1"/>
  <c r="CX185" i="1"/>
  <c r="BJ185" i="1"/>
  <c r="AA185" i="1"/>
  <c r="U185" i="1"/>
  <c r="CG185" i="1"/>
  <c r="W185" i="1"/>
  <c r="CI185" i="1"/>
  <c r="T185" i="1"/>
  <c r="K185" i="1"/>
  <c r="CS185" i="1"/>
  <c r="CJ185" i="1"/>
  <c r="BZ185" i="1"/>
  <c r="DJ185" i="1"/>
  <c r="CB185" i="1"/>
  <c r="AN185" i="1"/>
  <c r="GH185" i="1"/>
  <c r="BP185" i="1"/>
  <c r="CO185" i="1"/>
  <c r="AE185" i="1"/>
  <c r="FC185" i="1"/>
  <c r="DL185" i="1"/>
  <c r="DC185" i="1"/>
  <c r="CT185" i="1"/>
  <c r="CK185" i="1"/>
  <c r="EF185" i="1"/>
  <c r="CV185" i="1"/>
  <c r="BH185" i="1"/>
  <c r="BR185" i="1"/>
  <c r="EX185" i="1"/>
  <c r="CW185" i="1"/>
  <c r="AM185" i="1"/>
  <c r="FK185" i="1"/>
  <c r="DX185" i="1"/>
  <c r="DN185" i="1"/>
  <c r="N185" i="1"/>
  <c r="GC185" i="1"/>
  <c r="DR185" i="1"/>
  <c r="CD185" i="1"/>
  <c r="EY185" i="1"/>
  <c r="D185" i="1"/>
  <c r="AS185" i="1"/>
  <c r="DE185" i="1"/>
  <c r="FQ185" i="1"/>
  <c r="AU185" i="1"/>
  <c r="DG185" i="1"/>
  <c r="FS185" i="1"/>
  <c r="AZ185" i="1"/>
  <c r="EH185" i="1"/>
  <c r="AQ185" i="1"/>
  <c r="DY185" i="1"/>
  <c r="AH185" i="1"/>
  <c r="DP185" i="1"/>
  <c r="Y185" i="1"/>
  <c r="DF185" i="1"/>
  <c r="H185" i="1"/>
  <c r="FV185" i="1"/>
  <c r="FB185" i="1"/>
  <c r="EN185" i="1"/>
  <c r="DS185" i="1"/>
  <c r="CZ185" i="1"/>
  <c r="CL185" i="1"/>
  <c r="DI185" i="1"/>
  <c r="BA185" i="1"/>
  <c r="FY185" i="1"/>
  <c r="BC185" i="1"/>
  <c r="BL185" i="1"/>
  <c r="BB185" i="1"/>
  <c r="AR185" i="1"/>
  <c r="AI185" i="1"/>
  <c r="I185" i="1"/>
  <c r="EO185" i="1"/>
  <c r="DT185" i="1"/>
  <c r="AV185" i="1"/>
  <c r="DM185" i="1"/>
  <c r="DO185" i="1"/>
  <c r="ER185" i="1"/>
  <c r="DZ185" i="1"/>
  <c r="AB185" i="1"/>
  <c r="FH185" i="1"/>
  <c r="FT185" i="1"/>
  <c r="CE185" i="1"/>
  <c r="GA185" i="1"/>
  <c r="EI185" i="1"/>
  <c r="DQ185" i="1"/>
  <c r="FW185" i="1"/>
  <c r="DA185" i="1"/>
  <c r="A186" i="1"/>
  <c r="BI185" i="1"/>
  <c r="DU185" i="1"/>
  <c r="GG185" i="1"/>
  <c r="BK185" i="1"/>
  <c r="DW185" i="1"/>
  <c r="GI185" i="1"/>
  <c r="BV185" i="1"/>
  <c r="FD185" i="1"/>
  <c r="BM185" i="1"/>
  <c r="ET185" i="1"/>
  <c r="BD185" i="1"/>
  <c r="EJ185" i="1"/>
  <c r="AT185" i="1"/>
  <c r="EA185" i="1"/>
  <c r="AX185" i="1"/>
  <c r="AD185" i="1"/>
  <c r="P185" i="1"/>
  <c r="GD185" i="1"/>
  <c r="FJ185" i="1"/>
  <c r="EP185" i="1"/>
  <c r="DV185" i="1"/>
  <c r="F185" i="1"/>
  <c r="EB185" i="1"/>
  <c r="E185" i="1"/>
  <c r="BQ185" i="1"/>
  <c r="EC185" i="1"/>
  <c r="G185" i="1"/>
  <c r="BS185" i="1"/>
  <c r="EE185" i="1"/>
  <c r="B185" i="1"/>
  <c r="CF185" i="1"/>
  <c r="FN185" i="1"/>
  <c r="BW185" i="1"/>
  <c r="FE185" i="1"/>
  <c r="BN185" i="1"/>
  <c r="EV185" i="1"/>
  <c r="BE185" i="1"/>
  <c r="EL185" i="1"/>
  <c r="BT185" i="1"/>
  <c r="AY185" i="1"/>
  <c r="AJ185" i="1"/>
  <c r="Q185" i="1"/>
  <c r="GE185" i="1"/>
  <c r="FL185" i="1"/>
  <c r="EQ185" i="1"/>
  <c r="CM185" i="1"/>
  <c r="AW185" i="1"/>
  <c r="M185" i="1"/>
  <c r="BY185" i="1"/>
  <c r="EK185" i="1"/>
  <c r="O185" i="1"/>
  <c r="CA185" i="1"/>
  <c r="EM185" i="1"/>
  <c r="J185" i="1"/>
  <c r="CR185" i="1"/>
  <c r="FX185" i="1"/>
  <c r="CH185" i="1"/>
  <c r="FO185" i="1"/>
  <c r="BX185" i="1"/>
  <c r="FF185" i="1"/>
  <c r="BO185" i="1"/>
  <c r="EW185" i="1"/>
  <c r="CN185" i="1"/>
  <c r="BU185" i="1"/>
  <c r="BF185" i="1"/>
  <c r="AL185" i="1"/>
  <c r="R185" i="1"/>
  <c r="GF185" i="1"/>
  <c r="FM185" i="1"/>
  <c r="FU185" i="1"/>
  <c r="ED185" i="1"/>
  <c r="GK375" i="1" l="1"/>
  <c r="EE376" i="1"/>
  <c r="CZ376" i="1"/>
  <c r="FU376" i="1"/>
  <c r="EW376" i="1"/>
  <c r="J376" i="1"/>
  <c r="CM376" i="1"/>
  <c r="EL376" i="1"/>
  <c r="F376" i="1"/>
  <c r="EA376" i="1"/>
  <c r="GI376" i="1"/>
  <c r="FW376" i="1"/>
  <c r="DZ376" i="1"/>
  <c r="AI376" i="1"/>
  <c r="CL376" i="1"/>
  <c r="Y376" i="1"/>
  <c r="DG376" i="1"/>
  <c r="DV376" i="1"/>
  <c r="FM376" i="1"/>
  <c r="AT376" i="1"/>
  <c r="ER376" i="1"/>
  <c r="EV376" i="1"/>
  <c r="EJ376" i="1"/>
  <c r="DS376" i="1"/>
  <c r="EQ376" i="1"/>
  <c r="DQ376" i="1"/>
  <c r="CA376" i="1"/>
  <c r="EP376" i="1"/>
  <c r="EI376" i="1"/>
  <c r="DO376" i="1"/>
  <c r="AH376" i="1"/>
  <c r="R376" i="1"/>
  <c r="BX376" i="1"/>
  <c r="O376" i="1"/>
  <c r="GE376" i="1"/>
  <c r="BN376" i="1"/>
  <c r="G376" i="1"/>
  <c r="FJ376" i="1"/>
  <c r="BD376" i="1"/>
  <c r="GG376" i="1"/>
  <c r="GM376" i="1" s="1"/>
  <c r="GA376" i="1"/>
  <c r="DM376" i="1"/>
  <c r="BL376" i="1"/>
  <c r="EN376" i="1"/>
  <c r="DY376" i="1"/>
  <c r="DE376" i="1"/>
  <c r="BE376" i="1"/>
  <c r="DP376" i="1"/>
  <c r="FF376" i="1"/>
  <c r="BS376" i="1"/>
  <c r="BK376" i="1"/>
  <c r="BB376" i="1"/>
  <c r="FQ376" i="1"/>
  <c r="AL376" i="1"/>
  <c r="FO376" i="1"/>
  <c r="EK376" i="1"/>
  <c r="Q376" i="1"/>
  <c r="FE376" i="1"/>
  <c r="EC376" i="1"/>
  <c r="GD376" i="1"/>
  <c r="ET376" i="1"/>
  <c r="DU376" i="1"/>
  <c r="CE376" i="1"/>
  <c r="AV376" i="1"/>
  <c r="BC376" i="1"/>
  <c r="FB376" i="1"/>
  <c r="AQ376" i="1"/>
  <c r="AS376" i="1"/>
  <c r="BO376" i="1"/>
  <c r="DW376" i="1"/>
  <c r="AU376" i="1"/>
  <c r="GF376" i="1"/>
  <c r="GL376" i="1" s="1"/>
  <c r="BF376" i="1"/>
  <c r="BY376" i="1"/>
  <c r="BW376" i="1"/>
  <c r="P376" i="1"/>
  <c r="BI376" i="1"/>
  <c r="DT376" i="1"/>
  <c r="EH376" i="1"/>
  <c r="BU376" i="1"/>
  <c r="FX376" i="1"/>
  <c r="M376" i="1"/>
  <c r="AY376" i="1"/>
  <c r="FN376" i="1"/>
  <c r="E376" i="1"/>
  <c r="AD376" i="1"/>
  <c r="FD376" i="1"/>
  <c r="FH376" i="1"/>
  <c r="EO376" i="1"/>
  <c r="BA376" i="1"/>
  <c r="H376" i="1"/>
  <c r="AZ376" i="1"/>
  <c r="EM376" i="1"/>
  <c r="AR376" i="1"/>
  <c r="FL376" i="1"/>
  <c r="CH376" i="1"/>
  <c r="AJ376" i="1"/>
  <c r="BQ376" i="1"/>
  <c r="BM376" i="1"/>
  <c r="FT376" i="1"/>
  <c r="FY376" i="1"/>
  <c r="FV376" i="1"/>
  <c r="ED376" i="1"/>
  <c r="CN376" i="1"/>
  <c r="CR376" i="1"/>
  <c r="AW376" i="1"/>
  <c r="BT376" i="1"/>
  <c r="CF376" i="1"/>
  <c r="EB376" i="1"/>
  <c r="AX376" i="1"/>
  <c r="BV376" i="1"/>
  <c r="DA376" i="1"/>
  <c r="AB376" i="1"/>
  <c r="I376" i="1"/>
  <c r="DI376" i="1"/>
  <c r="DF376" i="1"/>
  <c r="FS376" i="1"/>
  <c r="DX376" i="1"/>
  <c r="EF376" i="1"/>
  <c r="BP376" i="1"/>
  <c r="K376" i="1"/>
  <c r="CX376" i="1"/>
  <c r="CY376" i="1"/>
  <c r="GB376" i="1"/>
  <c r="S376" i="1"/>
  <c r="ES376" i="1"/>
  <c r="FK376" i="1"/>
  <c r="CK376" i="1"/>
  <c r="GH376" i="1"/>
  <c r="GN376" i="1" s="1"/>
  <c r="T376" i="1"/>
  <c r="EG376" i="1"/>
  <c r="FI376" i="1"/>
  <c r="L376" i="1"/>
  <c r="BG376" i="1"/>
  <c r="EY376" i="1"/>
  <c r="AM376" i="1"/>
  <c r="CT376" i="1"/>
  <c r="AN376" i="1"/>
  <c r="CI376" i="1"/>
  <c r="EZ376" i="1"/>
  <c r="AK376" i="1"/>
  <c r="V376" i="1"/>
  <c r="CP376" i="1"/>
  <c r="CD376" i="1"/>
  <c r="CW376" i="1"/>
  <c r="DC376" i="1"/>
  <c r="CB376" i="1"/>
  <c r="W376" i="1"/>
  <c r="CU376" i="1"/>
  <c r="DH376" i="1"/>
  <c r="AF376" i="1"/>
  <c r="FG376" i="1"/>
  <c r="DR376" i="1"/>
  <c r="EX376" i="1"/>
  <c r="DL376" i="1"/>
  <c r="DJ376" i="1"/>
  <c r="CG376" i="1"/>
  <c r="DD376" i="1"/>
  <c r="AO376" i="1"/>
  <c r="CQ376" i="1"/>
  <c r="FP376" i="1"/>
  <c r="GC376" i="1"/>
  <c r="BR376" i="1"/>
  <c r="FC376" i="1"/>
  <c r="BZ376" i="1"/>
  <c r="U376" i="1"/>
  <c r="X376" i="1"/>
  <c r="CC376" i="1"/>
  <c r="FA376" i="1"/>
  <c r="FZ376" i="1"/>
  <c r="N376" i="1"/>
  <c r="BH376" i="1"/>
  <c r="AE376" i="1"/>
  <c r="CJ376" i="1"/>
  <c r="AA376" i="1"/>
  <c r="AG376" i="1"/>
  <c r="DK376" i="1"/>
  <c r="AC376" i="1"/>
  <c r="DB376" i="1"/>
  <c r="DN376" i="1"/>
  <c r="CV376" i="1"/>
  <c r="CO376" i="1"/>
  <c r="CS376" i="1"/>
  <c r="BJ376" i="1"/>
  <c r="AP376" i="1"/>
  <c r="FR376" i="1"/>
  <c r="Z376" i="1"/>
  <c r="EU376" i="1"/>
  <c r="Z186" i="1"/>
  <c r="CL186" i="1"/>
  <c r="EX186" i="1"/>
  <c r="AJ186" i="1"/>
  <c r="CV186" i="1"/>
  <c r="FH186" i="1"/>
  <c r="AU186" i="1"/>
  <c r="EC186" i="1"/>
  <c r="P186" i="1"/>
  <c r="CX186" i="1"/>
  <c r="GE186" i="1"/>
  <c r="CC186" i="1"/>
  <c r="FK186" i="1"/>
  <c r="BJ186" i="1"/>
  <c r="EQ186" i="1"/>
  <c r="BY186" i="1"/>
  <c r="BD186" i="1"/>
  <c r="AO186" i="1"/>
  <c r="V186" i="1"/>
  <c r="W186" i="1"/>
  <c r="X186" i="1"/>
  <c r="BB186" i="1"/>
  <c r="CQ186" i="1"/>
  <c r="DN186" i="1"/>
  <c r="AH186" i="1"/>
  <c r="CT186" i="1"/>
  <c r="FF186" i="1"/>
  <c r="AR186" i="1"/>
  <c r="DD186" i="1"/>
  <c r="FP186" i="1"/>
  <c r="BE186" i="1"/>
  <c r="EM186" i="1"/>
  <c r="AA186" i="1"/>
  <c r="DH186" i="1"/>
  <c r="G186" i="1"/>
  <c r="CO186" i="1"/>
  <c r="FU186" i="1"/>
  <c r="BT186" i="1"/>
  <c r="FB186" i="1"/>
  <c r="CS186" i="1"/>
  <c r="BZ186" i="1"/>
  <c r="BK186" i="1"/>
  <c r="AQ186" i="1"/>
  <c r="AS186" i="1"/>
  <c r="AT186" i="1"/>
  <c r="EI186" i="1"/>
  <c r="FY186" i="1"/>
  <c r="BA186" i="1"/>
  <c r="AP186" i="1"/>
  <c r="DB186" i="1"/>
  <c r="FN186" i="1"/>
  <c r="AZ186" i="1"/>
  <c r="DL186" i="1"/>
  <c r="FX186" i="1"/>
  <c r="BQ186" i="1"/>
  <c r="EW186" i="1"/>
  <c r="AL186" i="1"/>
  <c r="DS186" i="1"/>
  <c r="Q186" i="1"/>
  <c r="CY186" i="1"/>
  <c r="GG186" i="1"/>
  <c r="FL186" i="1"/>
  <c r="BL186" i="1"/>
  <c r="D186" i="1"/>
  <c r="AX186" i="1"/>
  <c r="DJ186" i="1"/>
  <c r="FV186" i="1"/>
  <c r="BH186" i="1"/>
  <c r="DT186" i="1"/>
  <c r="GF186" i="1"/>
  <c r="CA186" i="1"/>
  <c r="FI186" i="1"/>
  <c r="AV186" i="1"/>
  <c r="ED186" i="1"/>
  <c r="AC186" i="1"/>
  <c r="DI186" i="1"/>
  <c r="H186" i="1"/>
  <c r="CP186" i="1"/>
  <c r="FW186" i="1"/>
  <c r="EK186" i="1"/>
  <c r="DP186" i="1"/>
  <c r="DA186" i="1"/>
  <c r="CH186" i="1"/>
  <c r="CI186" i="1"/>
  <c r="CJ186" i="1"/>
  <c r="BU186" i="1"/>
  <c r="CR186" i="1"/>
  <c r="BF186" i="1"/>
  <c r="DR186" i="1"/>
  <c r="GD186" i="1"/>
  <c r="BP186" i="1"/>
  <c r="EB186" i="1"/>
  <c r="E186" i="1"/>
  <c r="CK186" i="1"/>
  <c r="FS186" i="1"/>
  <c r="BG186" i="1"/>
  <c r="EN186" i="1"/>
  <c r="AM186" i="1"/>
  <c r="DU186" i="1"/>
  <c r="S186" i="1"/>
  <c r="CZ186" i="1"/>
  <c r="GH186" i="1"/>
  <c r="FE186" i="1"/>
  <c r="EL186" i="1"/>
  <c r="DW186" i="1"/>
  <c r="DC186" i="1"/>
  <c r="DE186" i="1"/>
  <c r="DF186" i="1"/>
  <c r="FC186" i="1"/>
  <c r="FZ186" i="1"/>
  <c r="DX186" i="1"/>
  <c r="EA186" i="1"/>
  <c r="AE186" i="1"/>
  <c r="CD186" i="1"/>
  <c r="AB186" i="1"/>
  <c r="EZ186" i="1"/>
  <c r="DQ186" i="1"/>
  <c r="CM186" i="1"/>
  <c r="BS186" i="1"/>
  <c r="AY186" i="1"/>
  <c r="BC186" i="1"/>
  <c r="U186" i="1"/>
  <c r="FO186" i="1"/>
  <c r="I186" i="1"/>
  <c r="CE186" i="1"/>
  <c r="CU186" i="1"/>
  <c r="BM186" i="1"/>
  <c r="K186" i="1"/>
  <c r="A187" i="1"/>
  <c r="BN186" i="1"/>
  <c r="DZ186" i="1"/>
  <c r="L186" i="1"/>
  <c r="BX186" i="1"/>
  <c r="EJ186" i="1"/>
  <c r="O186" i="1"/>
  <c r="CW186" i="1"/>
  <c r="GC186" i="1"/>
  <c r="BR186" i="1"/>
  <c r="EY186" i="1"/>
  <c r="AW186" i="1"/>
  <c r="EE186" i="1"/>
  <c r="AD186" i="1"/>
  <c r="DK186" i="1"/>
  <c r="M186" i="1"/>
  <c r="GA186" i="1"/>
  <c r="FG186" i="1"/>
  <c r="ES186" i="1"/>
  <c r="DY186" i="1"/>
  <c r="BW186" i="1"/>
  <c r="R186" i="1"/>
  <c r="EP186" i="1"/>
  <c r="CN186" i="1"/>
  <c r="AK186" i="1"/>
  <c r="F186" i="1"/>
  <c r="FT186" i="1"/>
  <c r="FA186" i="1"/>
  <c r="EF186" i="1"/>
  <c r="AI186" i="1"/>
  <c r="GI186" i="1"/>
  <c r="FQ186" i="1"/>
  <c r="FR186" i="1"/>
  <c r="AF186" i="1"/>
  <c r="DO186" i="1"/>
  <c r="CG186" i="1"/>
  <c r="BO186" i="1"/>
  <c r="EG186" i="1"/>
  <c r="J186" i="1"/>
  <c r="BV186" i="1"/>
  <c r="EH186" i="1"/>
  <c r="T186" i="1"/>
  <c r="CF186" i="1"/>
  <c r="ER186" i="1"/>
  <c r="Y186" i="1"/>
  <c r="DG186" i="1"/>
  <c r="B186" i="1"/>
  <c r="CB186" i="1"/>
  <c r="FJ186" i="1"/>
  <c r="BI186" i="1"/>
  <c r="EO186" i="1"/>
  <c r="AN186" i="1"/>
  <c r="DV186" i="1"/>
  <c r="AG186" i="1"/>
  <c r="N186" i="1"/>
  <c r="GB186" i="1"/>
  <c r="FM186" i="1"/>
  <c r="ET186" i="1"/>
  <c r="EU186" i="1"/>
  <c r="EV186" i="1"/>
  <c r="FD186" i="1"/>
  <c r="DM186" i="1"/>
  <c r="GK376" i="1" l="1"/>
  <c r="ER377" i="1"/>
  <c r="I377" i="1"/>
  <c r="BH377" i="1"/>
  <c r="FD377" i="1"/>
  <c r="DV377" i="1"/>
  <c r="Y377" i="1"/>
  <c r="BO377" i="1"/>
  <c r="EF377" i="1"/>
  <c r="BW377" i="1"/>
  <c r="EE377" i="1"/>
  <c r="BX377" i="1"/>
  <c r="CE377" i="1"/>
  <c r="DQ377" i="1"/>
  <c r="FC377" i="1"/>
  <c r="CZ377" i="1"/>
  <c r="E377" i="1"/>
  <c r="CJ377" i="1"/>
  <c r="H377" i="1"/>
  <c r="DT377" i="1"/>
  <c r="EZ377" i="1"/>
  <c r="DY377" i="1"/>
  <c r="S377" i="1"/>
  <c r="CF377" i="1"/>
  <c r="DZ377" i="1"/>
  <c r="AC377" i="1"/>
  <c r="EV377" i="1"/>
  <c r="AW377" i="1"/>
  <c r="DI377" i="1"/>
  <c r="EU377" i="1"/>
  <c r="FT377" i="1"/>
  <c r="AB377" i="1"/>
  <c r="BP377" i="1"/>
  <c r="FV377" i="1"/>
  <c r="BI377" i="1"/>
  <c r="AF377" i="1"/>
  <c r="F377" i="1"/>
  <c r="FG377" i="1"/>
  <c r="BR377" i="1"/>
  <c r="BN377" i="1"/>
  <c r="U377" i="1"/>
  <c r="CD377" i="1"/>
  <c r="DC377" i="1"/>
  <c r="AM377" i="1"/>
  <c r="GD377" i="1"/>
  <c r="DA377" i="1"/>
  <c r="ED377" i="1"/>
  <c r="DJ377" i="1"/>
  <c r="AN377" i="1"/>
  <c r="L377" i="1"/>
  <c r="CI377" i="1"/>
  <c r="EO377" i="1"/>
  <c r="EY377" i="1"/>
  <c r="DE377" i="1"/>
  <c r="CH377" i="1"/>
  <c r="ET377" i="1"/>
  <c r="T377" i="1"/>
  <c r="FM377" i="1"/>
  <c r="FJ377" i="1"/>
  <c r="EH377" i="1"/>
  <c r="FR377" i="1"/>
  <c r="AK377" i="1"/>
  <c r="GA377" i="1"/>
  <c r="GC377" i="1"/>
  <c r="BC377" i="1"/>
  <c r="AE377" i="1"/>
  <c r="DW377" i="1"/>
  <c r="EN377" i="1"/>
  <c r="DR377" i="1"/>
  <c r="DP377" i="1"/>
  <c r="AV377" i="1"/>
  <c r="AX377" i="1"/>
  <c r="FA377" i="1"/>
  <c r="EB377" i="1"/>
  <c r="DO377" i="1"/>
  <c r="FO377" i="1"/>
  <c r="GB377" i="1"/>
  <c r="BV377" i="1"/>
  <c r="CN377" i="1"/>
  <c r="CW377" i="1"/>
  <c r="AY377" i="1"/>
  <c r="EL377" i="1"/>
  <c r="BG377" i="1"/>
  <c r="FI377" i="1"/>
  <c r="N377" i="1"/>
  <c r="J377" i="1"/>
  <c r="GI377" i="1"/>
  <c r="GN377" i="1" s="1"/>
  <c r="GN381" i="1" s="1"/>
  <c r="E19" i="5" s="1"/>
  <c r="EP377" i="1"/>
  <c r="DK377" i="1"/>
  <c r="O377" i="1"/>
  <c r="BM377" i="1"/>
  <c r="BS377" i="1"/>
  <c r="DX377" i="1"/>
  <c r="FE377" i="1"/>
  <c r="FS377" i="1"/>
  <c r="CR377" i="1"/>
  <c r="FW377" i="1"/>
  <c r="CA377" i="1"/>
  <c r="CG377" i="1"/>
  <c r="DF377" i="1"/>
  <c r="ES377" i="1"/>
  <c r="DU377" i="1"/>
  <c r="CB377" i="1"/>
  <c r="FQ377" i="1"/>
  <c r="M377" i="1"/>
  <c r="K377" i="1"/>
  <c r="EA377" i="1"/>
  <c r="BF377" i="1"/>
  <c r="EK377" i="1"/>
  <c r="DM377" i="1"/>
  <c r="AG377" i="1"/>
  <c r="DG377" i="1"/>
  <c r="EG377" i="1"/>
  <c r="AI377" i="1"/>
  <c r="R377" i="1"/>
  <c r="AD377" i="1"/>
  <c r="EJ377" i="1"/>
  <c r="CU377" i="1"/>
  <c r="CM377" i="1"/>
  <c r="FZ377" i="1"/>
  <c r="GH377" i="1"/>
  <c r="GM377" i="1" s="1"/>
  <c r="CK377" i="1"/>
  <c r="BU377" i="1"/>
  <c r="CP377" i="1"/>
  <c r="GF377" i="1"/>
  <c r="AL377" i="1"/>
  <c r="AP377" i="1"/>
  <c r="BZ377" i="1"/>
  <c r="AA377" i="1"/>
  <c r="AH377" i="1"/>
  <c r="BD377" i="1"/>
  <c r="P377" i="1"/>
  <c r="Z377" i="1"/>
  <c r="EW377" i="1"/>
  <c r="BA377" i="1"/>
  <c r="CS377" i="1"/>
  <c r="EM377" i="1"/>
  <c r="DN377" i="1"/>
  <c r="BY377" i="1"/>
  <c r="EC377" i="1"/>
  <c r="BL377" i="1"/>
  <c r="BQ377" i="1"/>
  <c r="FY377" i="1"/>
  <c r="FB377" i="1"/>
  <c r="BE377" i="1"/>
  <c r="CQ377" i="1"/>
  <c r="EQ377" i="1"/>
  <c r="AU377" i="1"/>
  <c r="FL377" i="1"/>
  <c r="FX377" i="1"/>
  <c r="EI377" i="1"/>
  <c r="BT377" i="1"/>
  <c r="FP377" i="1"/>
  <c r="BB377" i="1"/>
  <c r="BJ377" i="1"/>
  <c r="FH377" i="1"/>
  <c r="GG377" i="1"/>
  <c r="GL377" i="1" s="1"/>
  <c r="DL377" i="1"/>
  <c r="AT377" i="1"/>
  <c r="FU377" i="1"/>
  <c r="DD377" i="1"/>
  <c r="X377" i="1"/>
  <c r="FK377" i="1"/>
  <c r="CV377" i="1"/>
  <c r="CY377" i="1"/>
  <c r="AZ377" i="1"/>
  <c r="AS377" i="1"/>
  <c r="CO377" i="1"/>
  <c r="AR377" i="1"/>
  <c r="W377" i="1"/>
  <c r="CC377" i="1"/>
  <c r="AJ377" i="1"/>
  <c r="Q377" i="1"/>
  <c r="FN377" i="1"/>
  <c r="AQ377" i="1"/>
  <c r="G377" i="1"/>
  <c r="FF377" i="1"/>
  <c r="V377" i="1"/>
  <c r="GE377" i="1"/>
  <c r="EX377" i="1"/>
  <c r="DS377" i="1"/>
  <c r="DB377" i="1"/>
  <c r="BK377" i="1"/>
  <c r="DH377" i="1"/>
  <c r="CT377" i="1"/>
  <c r="AO377" i="1"/>
  <c r="CX377" i="1"/>
  <c r="CL377" i="1"/>
  <c r="BC187" i="1"/>
  <c r="I187" i="1"/>
  <c r="BU187" i="1"/>
  <c r="EG187" i="1"/>
  <c r="T187" i="1"/>
  <c r="DB187" i="1"/>
  <c r="FX187" i="1"/>
  <c r="BW187" i="1"/>
  <c r="EX187" i="1"/>
  <c r="AH187" i="1"/>
  <c r="DN187" i="1"/>
  <c r="GI187" i="1"/>
  <c r="CJ187" i="1"/>
  <c r="FI187" i="1"/>
  <c r="DS187" i="1"/>
  <c r="CZ187" i="1"/>
  <c r="CL187" i="1"/>
  <c r="AV187" i="1"/>
  <c r="F187" i="1"/>
  <c r="FL187" i="1"/>
  <c r="EC187" i="1"/>
  <c r="BG187" i="1"/>
  <c r="FS187" i="1"/>
  <c r="O187" i="1"/>
  <c r="CA187" i="1"/>
  <c r="AG187" i="1"/>
  <c r="CS187" i="1"/>
  <c r="FE187" i="1"/>
  <c r="AZ187" i="1"/>
  <c r="ED187" i="1"/>
  <c r="U187" i="1"/>
  <c r="DC187" i="1"/>
  <c r="FY187" i="1"/>
  <c r="BN187" i="1"/>
  <c r="EP187" i="1"/>
  <c r="AI187" i="1"/>
  <c r="DO187" i="1"/>
  <c r="R187" i="1"/>
  <c r="FV187" i="1"/>
  <c r="FD187" i="1"/>
  <c r="ER187" i="1"/>
  <c r="DH187" i="1"/>
  <c r="BR187" i="1"/>
  <c r="AC187" i="1"/>
  <c r="AK187" i="1"/>
  <c r="FA187" i="1"/>
  <c r="FT187" i="1"/>
  <c r="W187" i="1"/>
  <c r="CI187" i="1"/>
  <c r="AO187" i="1"/>
  <c r="DA187" i="1"/>
  <c r="FM187" i="1"/>
  <c r="BJ187" i="1"/>
  <c r="EM187" i="1"/>
  <c r="AF187" i="1"/>
  <c r="DM187" i="1"/>
  <c r="GH187" i="1"/>
  <c r="BX187" i="1"/>
  <c r="EY187" i="1"/>
  <c r="AS187" i="1"/>
  <c r="DX187" i="1"/>
  <c r="AL187" i="1"/>
  <c r="S187" i="1"/>
  <c r="FW187" i="1"/>
  <c r="FJ187" i="1"/>
  <c r="EA187" i="1"/>
  <c r="CN187" i="1"/>
  <c r="AY187" i="1"/>
  <c r="DR187" i="1"/>
  <c r="CB187" i="1"/>
  <c r="AJ187" i="1"/>
  <c r="AE187" i="1"/>
  <c r="CQ187" i="1"/>
  <c r="AW187" i="1"/>
  <c r="DI187" i="1"/>
  <c r="FU187" i="1"/>
  <c r="BV187" i="1"/>
  <c r="EV187" i="1"/>
  <c r="AQ187" i="1"/>
  <c r="DV187" i="1"/>
  <c r="B187" i="1"/>
  <c r="CH187" i="1"/>
  <c r="FH187" i="1"/>
  <c r="BD187" i="1"/>
  <c r="EH187" i="1"/>
  <c r="BH187" i="1"/>
  <c r="AN187" i="1"/>
  <c r="Z187" i="1"/>
  <c r="GB187" i="1"/>
  <c r="DJ187" i="1"/>
  <c r="BF187" i="1"/>
  <c r="DP187" i="1"/>
  <c r="CY187" i="1"/>
  <c r="DQ187" i="1"/>
  <c r="CF187" i="1"/>
  <c r="BA187" i="1"/>
  <c r="EE187" i="1"/>
  <c r="CT187" i="1"/>
  <c r="BO187" i="1"/>
  <c r="CD187" i="1"/>
  <c r="BI187" i="1"/>
  <c r="E187" i="1"/>
  <c r="EB187" i="1"/>
  <c r="EI187" i="1"/>
  <c r="GF187" i="1"/>
  <c r="DG187" i="1"/>
  <c r="DY187" i="1"/>
  <c r="CP187" i="1"/>
  <c r="BL187" i="1"/>
  <c r="V187" i="1"/>
  <c r="FZ187" i="1"/>
  <c r="EZ187" i="1"/>
  <c r="CE187" i="1"/>
  <c r="AA187" i="1"/>
  <c r="ET187" i="1"/>
  <c r="D187" i="1"/>
  <c r="A188" i="1"/>
  <c r="BK187" i="1"/>
  <c r="Q187" i="1"/>
  <c r="CC187" i="1"/>
  <c r="EO187" i="1"/>
  <c r="AD187" i="1"/>
  <c r="DL187" i="1"/>
  <c r="GG187" i="1"/>
  <c r="CG187" i="1"/>
  <c r="FG187" i="1"/>
  <c r="AR187" i="1"/>
  <c r="DW187" i="1"/>
  <c r="M187" i="1"/>
  <c r="CU187" i="1"/>
  <c r="FR187" i="1"/>
  <c r="EK187" i="1"/>
  <c r="DT187" i="1"/>
  <c r="DF187" i="1"/>
  <c r="BQ187" i="1"/>
  <c r="AB187" i="1"/>
  <c r="GE187" i="1"/>
  <c r="EU187" i="1"/>
  <c r="EJ187" i="1"/>
  <c r="P187" i="1"/>
  <c r="ES187" i="1"/>
  <c r="BT187" i="1"/>
  <c r="FB187" i="1"/>
  <c r="AM187" i="1"/>
  <c r="BE187" i="1"/>
  <c r="GC187" i="1"/>
  <c r="FF187" i="1"/>
  <c r="L187" i="1"/>
  <c r="FQ187" i="1"/>
  <c r="EQ187" i="1"/>
  <c r="AT187" i="1"/>
  <c r="FK187" i="1"/>
  <c r="CO187" i="1"/>
  <c r="N187" i="1"/>
  <c r="AU187" i="1"/>
  <c r="BM187" i="1"/>
  <c r="J187" i="1"/>
  <c r="FO187" i="1"/>
  <c r="EN187" i="1"/>
  <c r="DD187" i="1"/>
  <c r="BY187" i="1"/>
  <c r="CX187" i="1"/>
  <c r="BP187" i="1"/>
  <c r="GD187" i="1"/>
  <c r="DK187" i="1"/>
  <c r="CV187" i="1"/>
  <c r="G187" i="1"/>
  <c r="BS187" i="1"/>
  <c r="Y187" i="1"/>
  <c r="CK187" i="1"/>
  <c r="EW187" i="1"/>
  <c r="AP187" i="1"/>
  <c r="DU187" i="1"/>
  <c r="K187" i="1"/>
  <c r="CR187" i="1"/>
  <c r="FP187" i="1"/>
  <c r="BB187" i="1"/>
  <c r="EF187" i="1"/>
  <c r="X187" i="1"/>
  <c r="DE187" i="1"/>
  <c r="GA187" i="1"/>
  <c r="FC187" i="1"/>
  <c r="EL187" i="1"/>
  <c r="DZ187" i="1"/>
  <c r="CM187" i="1"/>
  <c r="AX187" i="1"/>
  <c r="H187" i="1"/>
  <c r="FN187" i="1"/>
  <c r="BZ187" i="1"/>
  <c r="CW187" i="1"/>
  <c r="J50" i="5" l="1"/>
  <c r="GK377" i="1"/>
  <c r="FN378" i="1"/>
  <c r="GG378" i="1"/>
  <c r="BZ378" i="1"/>
  <c r="GA378" i="1"/>
  <c r="DU378" i="1"/>
  <c r="DK378" i="1"/>
  <c r="J378" i="1"/>
  <c r="FQ378" i="1"/>
  <c r="ES378" i="1"/>
  <c r="DT378" i="1"/>
  <c r="P378" i="1"/>
  <c r="L378" i="1"/>
  <c r="AU378" i="1"/>
  <c r="H378" i="1"/>
  <c r="FF378" i="1"/>
  <c r="EF378" i="1"/>
  <c r="CK378" i="1"/>
  <c r="CX378" i="1"/>
  <c r="N378" i="1"/>
  <c r="GC378" i="1"/>
  <c r="EU378" i="1"/>
  <c r="CU378" i="1"/>
  <c r="AD378" i="1"/>
  <c r="DE378" i="1"/>
  <c r="EK378" i="1"/>
  <c r="X378" i="1"/>
  <c r="EJ378" i="1"/>
  <c r="AX378" i="1"/>
  <c r="Y378" i="1"/>
  <c r="BY378" i="1"/>
  <c r="CO378" i="1"/>
  <c r="BE378" i="1"/>
  <c r="GE378" i="1"/>
  <c r="M378" i="1"/>
  <c r="GD378" i="1"/>
  <c r="BP378" i="1"/>
  <c r="BB378" i="1"/>
  <c r="DZ378" i="1"/>
  <c r="FP378" i="1"/>
  <c r="BS378" i="1"/>
  <c r="DD378" i="1"/>
  <c r="FK378" i="1"/>
  <c r="AM378" i="1"/>
  <c r="AB378" i="1"/>
  <c r="DW378" i="1"/>
  <c r="AP378" i="1"/>
  <c r="FR378" i="1"/>
  <c r="CM378" i="1"/>
  <c r="EL378" i="1"/>
  <c r="CR378" i="1"/>
  <c r="G378" i="1"/>
  <c r="EN378" i="1"/>
  <c r="AT378" i="1"/>
  <c r="FB378" i="1"/>
  <c r="BQ378" i="1"/>
  <c r="AR378" i="1"/>
  <c r="BM378" i="1"/>
  <c r="EW378" i="1"/>
  <c r="DL378" i="1"/>
  <c r="CW378" i="1"/>
  <c r="FC378" i="1"/>
  <c r="K378" i="1"/>
  <c r="CV378" i="1"/>
  <c r="FO378" i="1"/>
  <c r="EQ378" i="1"/>
  <c r="BT378" i="1"/>
  <c r="DF378" i="1"/>
  <c r="FG378" i="1"/>
  <c r="EO378" i="1"/>
  <c r="CE378" i="1"/>
  <c r="GF378" i="1"/>
  <c r="EE378" i="1"/>
  <c r="GB378" i="1"/>
  <c r="CQ378" i="1"/>
  <c r="FJ378" i="1"/>
  <c r="GH378" i="1"/>
  <c r="GL378" i="1" s="1"/>
  <c r="CI378" i="1"/>
  <c r="ER378" i="1"/>
  <c r="FY378" i="1"/>
  <c r="CA378" i="1"/>
  <c r="CL378" i="1"/>
  <c r="EX378" i="1"/>
  <c r="BC378" i="1"/>
  <c r="CC378" i="1"/>
  <c r="EZ378" i="1"/>
  <c r="EI378" i="1"/>
  <c r="BA378" i="1"/>
  <c r="Z378" i="1"/>
  <c r="DV378" i="1"/>
  <c r="AE378" i="1"/>
  <c r="FW378" i="1"/>
  <c r="DM378" i="1"/>
  <c r="W378" i="1"/>
  <c r="FD378" i="1"/>
  <c r="DC378" i="1"/>
  <c r="O378" i="1"/>
  <c r="CZ378" i="1"/>
  <c r="BW378" i="1"/>
  <c r="Q378" i="1"/>
  <c r="FZ378" i="1"/>
  <c r="EB378" i="1"/>
  <c r="CF378" i="1"/>
  <c r="AN378" i="1"/>
  <c r="AQ378" i="1"/>
  <c r="AJ378" i="1"/>
  <c r="S378" i="1"/>
  <c r="AF378" i="1"/>
  <c r="FT378" i="1"/>
  <c r="FV378" i="1"/>
  <c r="U378" i="1"/>
  <c r="FS378" i="1"/>
  <c r="DS378" i="1"/>
  <c r="FX378" i="1"/>
  <c r="BK378" i="1"/>
  <c r="V378" i="1"/>
  <c r="E378" i="1"/>
  <c r="DQ378" i="1"/>
  <c r="BH378" i="1"/>
  <c r="EV378" i="1"/>
  <c r="CB378" i="1"/>
  <c r="AL378" i="1"/>
  <c r="EM378" i="1"/>
  <c r="FA378" i="1"/>
  <c r="R378" i="1"/>
  <c r="ED378" i="1"/>
  <c r="BG378" i="1"/>
  <c r="FI378" i="1"/>
  <c r="DB378" i="1"/>
  <c r="CG378" i="1"/>
  <c r="BL378" i="1"/>
  <c r="BI378" i="1"/>
  <c r="CY378" i="1"/>
  <c r="EH378" i="1"/>
  <c r="BV378" i="1"/>
  <c r="DR378" i="1"/>
  <c r="DX378" i="1"/>
  <c r="BJ378" i="1"/>
  <c r="AK378" i="1"/>
  <c r="DO378" i="1"/>
  <c r="AZ378" i="1"/>
  <c r="EC378" i="1"/>
  <c r="CJ378" i="1"/>
  <c r="T378" i="1"/>
  <c r="CP378" i="1"/>
  <c r="CD378" i="1"/>
  <c r="DP378" i="1"/>
  <c r="BD378" i="1"/>
  <c r="FU378" i="1"/>
  <c r="AY378" i="1"/>
  <c r="AS378" i="1"/>
  <c r="FM378" i="1"/>
  <c r="AC378" i="1"/>
  <c r="AI378" i="1"/>
  <c r="FE378" i="1"/>
  <c r="FL378" i="1"/>
  <c r="GI378" i="1"/>
  <c r="GM378" i="1" s="1"/>
  <c r="GM381" i="1" s="1"/>
  <c r="D19" i="5" s="1"/>
  <c r="EG378" i="1"/>
  <c r="ET378" i="1"/>
  <c r="DY378" i="1"/>
  <c r="BO378" i="1"/>
  <c r="BF378" i="1"/>
  <c r="FH378" i="1"/>
  <c r="DI378" i="1"/>
  <c r="CN378" i="1"/>
  <c r="EY378" i="1"/>
  <c r="DA378" i="1"/>
  <c r="BR378" i="1"/>
  <c r="EP378" i="1"/>
  <c r="CS378" i="1"/>
  <c r="F378" i="1"/>
  <c r="DN378" i="1"/>
  <c r="BU378" i="1"/>
  <c r="AA378" i="1"/>
  <c r="DG378" i="1"/>
  <c r="CT378" i="1"/>
  <c r="DJ378" i="1"/>
  <c r="CH378" i="1"/>
  <c r="AW378" i="1"/>
  <c r="EA378" i="1"/>
  <c r="BX378" i="1"/>
  <c r="AO378" i="1"/>
  <c r="DH378" i="1"/>
  <c r="BN378" i="1"/>
  <c r="AG378" i="1"/>
  <c r="AV378" i="1"/>
  <c r="AH378" i="1"/>
  <c r="I378" i="1"/>
  <c r="AT188" i="1"/>
  <c r="DF188" i="1"/>
  <c r="FR188" i="1"/>
  <c r="AV188" i="1"/>
  <c r="DQ188" i="1"/>
  <c r="L188" i="1"/>
  <c r="CG188" i="1"/>
  <c r="FC188" i="1"/>
  <c r="AX188" i="1"/>
  <c r="DS188" i="1"/>
  <c r="B188" i="1"/>
  <c r="BQ188" i="1"/>
  <c r="EM188" i="1"/>
  <c r="AS188" i="1"/>
  <c r="J188" i="1"/>
  <c r="EZ188" i="1"/>
  <c r="DU188" i="1"/>
  <c r="CL188" i="1"/>
  <c r="BC188" i="1"/>
  <c r="G188" i="1"/>
  <c r="S188" i="1"/>
  <c r="Z188" i="1"/>
  <c r="AQ188" i="1"/>
  <c r="BB188" i="1"/>
  <c r="DN188" i="1"/>
  <c r="FZ188" i="1"/>
  <c r="BE188" i="1"/>
  <c r="DZ188" i="1"/>
  <c r="U188" i="1"/>
  <c r="CQ188" i="1"/>
  <c r="FL188" i="1"/>
  <c r="BG188" i="1"/>
  <c r="EB188" i="1"/>
  <c r="E188" i="1"/>
  <c r="CA188" i="1"/>
  <c r="EV188" i="1"/>
  <c r="BL188" i="1"/>
  <c r="AB188" i="1"/>
  <c r="FS188" i="1"/>
  <c r="EN188" i="1"/>
  <c r="DD188" i="1"/>
  <c r="BU188" i="1"/>
  <c r="BD188" i="1"/>
  <c r="BK188" i="1"/>
  <c r="CB188" i="1"/>
  <c r="CN188" i="1"/>
  <c r="A189" i="1"/>
  <c r="BJ188" i="1"/>
  <c r="DV188" i="1"/>
  <c r="GH188" i="1"/>
  <c r="BN188" i="1"/>
  <c r="EI188" i="1"/>
  <c r="AE188" i="1"/>
  <c r="CZ188" i="1"/>
  <c r="FU188" i="1"/>
  <c r="BP188" i="1"/>
  <c r="EK188" i="1"/>
  <c r="O188" i="1"/>
  <c r="CJ188" i="1"/>
  <c r="FE188" i="1"/>
  <c r="CD188" i="1"/>
  <c r="AU188" i="1"/>
  <c r="P188" i="1"/>
  <c r="FF188" i="1"/>
  <c r="DW188" i="1"/>
  <c r="CM188" i="1"/>
  <c r="CU188" i="1"/>
  <c r="DL188" i="1"/>
  <c r="DY188" i="1"/>
  <c r="EF188" i="1"/>
  <c r="F188" i="1"/>
  <c r="BR188" i="1"/>
  <c r="ED188" i="1"/>
  <c r="D188" i="1"/>
  <c r="BW188" i="1"/>
  <c r="ER188" i="1"/>
  <c r="AN188" i="1"/>
  <c r="DI188" i="1"/>
  <c r="GD188" i="1"/>
  <c r="BY188" i="1"/>
  <c r="EU188" i="1"/>
  <c r="X188" i="1"/>
  <c r="CS188" i="1"/>
  <c r="FN188" i="1"/>
  <c r="CV188" i="1"/>
  <c r="BM188" i="1"/>
  <c r="AH188" i="1"/>
  <c r="FX188" i="1"/>
  <c r="EO188" i="1"/>
  <c r="DE188" i="1"/>
  <c r="EW188" i="1"/>
  <c r="FI188" i="1"/>
  <c r="FP188" i="1"/>
  <c r="GG188" i="1"/>
  <c r="N188" i="1"/>
  <c r="BZ188" i="1"/>
  <c r="EL188" i="1"/>
  <c r="K188" i="1"/>
  <c r="CF188" i="1"/>
  <c r="FA188" i="1"/>
  <c r="AW188" i="1"/>
  <c r="DR188" i="1"/>
  <c r="M188" i="1"/>
  <c r="CI188" i="1"/>
  <c r="FD188" i="1"/>
  <c r="AG188" i="1"/>
  <c r="DB188" i="1"/>
  <c r="FW188" i="1"/>
  <c r="DO188" i="1"/>
  <c r="CE188" i="1"/>
  <c r="AZ188" i="1"/>
  <c r="Q188" i="1"/>
  <c r="FG188" i="1"/>
  <c r="DX188" i="1"/>
  <c r="H188" i="1"/>
  <c r="Y188" i="1"/>
  <c r="AK188" i="1"/>
  <c r="AR188" i="1"/>
  <c r="V188" i="1"/>
  <c r="CH188" i="1"/>
  <c r="ET188" i="1"/>
  <c r="T188" i="1"/>
  <c r="CO188" i="1"/>
  <c r="FK188" i="1"/>
  <c r="BF188" i="1"/>
  <c r="EA188" i="1"/>
  <c r="W188" i="1"/>
  <c r="CR188" i="1"/>
  <c r="FM188" i="1"/>
  <c r="AP188" i="1"/>
  <c r="DK188" i="1"/>
  <c r="GF188" i="1"/>
  <c r="EG188" i="1"/>
  <c r="CW188" i="1"/>
  <c r="BS188" i="1"/>
  <c r="AI188" i="1"/>
  <c r="FY188" i="1"/>
  <c r="EP188" i="1"/>
  <c r="BI188" i="1"/>
  <c r="BV188" i="1"/>
  <c r="CC188" i="1"/>
  <c r="CT188" i="1"/>
  <c r="AD188" i="1"/>
  <c r="CP188" i="1"/>
  <c r="FB188" i="1"/>
  <c r="AC188" i="1"/>
  <c r="CY188" i="1"/>
  <c r="FT188" i="1"/>
  <c r="BO188" i="1"/>
  <c r="EJ188" i="1"/>
  <c r="AF188" i="1"/>
  <c r="DA188" i="1"/>
  <c r="FV188" i="1"/>
  <c r="AY188" i="1"/>
  <c r="DT188" i="1"/>
  <c r="I188" i="1"/>
  <c r="EY188" i="1"/>
  <c r="DP188" i="1"/>
  <c r="CK188" i="1"/>
  <c r="BA188" i="1"/>
  <c r="R188" i="1"/>
  <c r="FH188" i="1"/>
  <c r="DG188" i="1"/>
  <c r="DM188" i="1"/>
  <c r="EE188" i="1"/>
  <c r="EQ188" i="1"/>
  <c r="AL188" i="1"/>
  <c r="CX188" i="1"/>
  <c r="FJ188" i="1"/>
  <c r="AM188" i="1"/>
  <c r="DH188" i="1"/>
  <c r="GC188" i="1"/>
  <c r="BX188" i="1"/>
  <c r="ES188" i="1"/>
  <c r="AO188" i="1"/>
  <c r="DJ188" i="1"/>
  <c r="GE188" i="1"/>
  <c r="BH188" i="1"/>
  <c r="EC188" i="1"/>
  <c r="AA188" i="1"/>
  <c r="FQ188" i="1"/>
  <c r="EH188" i="1"/>
  <c r="DC188" i="1"/>
  <c r="BT188" i="1"/>
  <c r="AJ188" i="1"/>
  <c r="GA188" i="1"/>
  <c r="EX188" i="1"/>
  <c r="FO188" i="1"/>
  <c r="GB188" i="1"/>
  <c r="GI188" i="1"/>
  <c r="E14" i="11" l="1"/>
  <c r="G47" i="5"/>
  <c r="G22" i="11" s="1"/>
  <c r="K51" i="5"/>
  <c r="K26" i="11" s="1"/>
  <c r="I49" i="5"/>
  <c r="L10" i="15" s="1"/>
  <c r="H48" i="5"/>
  <c r="H23" i="11" s="1"/>
  <c r="L52" i="5"/>
  <c r="L13" i="15" s="1"/>
  <c r="GK378" i="1"/>
  <c r="L11" i="15"/>
  <c r="J25" i="11"/>
  <c r="D14" i="11"/>
  <c r="G48" i="5"/>
  <c r="H49" i="5"/>
  <c r="I50" i="5"/>
  <c r="J51" i="5"/>
  <c r="K52" i="5"/>
  <c r="K13" i="15" s="1"/>
  <c r="BV379" i="1"/>
  <c r="GB379" i="1"/>
  <c r="FQ379" i="1"/>
  <c r="BX379" i="1"/>
  <c r="EE379" i="1"/>
  <c r="EY379" i="1"/>
  <c r="BO379" i="1"/>
  <c r="CC379" i="1"/>
  <c r="EG379" i="1"/>
  <c r="BF379" i="1"/>
  <c r="AK379" i="1"/>
  <c r="DO379" i="1"/>
  <c r="AW379" i="1"/>
  <c r="FP379" i="1"/>
  <c r="CV379" i="1"/>
  <c r="GC379" i="1"/>
  <c r="FW379" i="1"/>
  <c r="DM379" i="1"/>
  <c r="FK379" i="1"/>
  <c r="CO379" i="1"/>
  <c r="FO379" i="1"/>
  <c r="Y379" i="1"/>
  <c r="DG379" i="1"/>
  <c r="BI379" i="1"/>
  <c r="EW379" i="1"/>
  <c r="BH379" i="1"/>
  <c r="AC379" i="1"/>
  <c r="T379" i="1"/>
  <c r="AG379" i="1"/>
  <c r="GE379" i="1"/>
  <c r="FB379" i="1"/>
  <c r="ET379" i="1"/>
  <c r="FG379" i="1"/>
  <c r="FD379" i="1"/>
  <c r="EL379" i="1"/>
  <c r="EO379" i="1"/>
  <c r="EU379" i="1"/>
  <c r="I379" i="1"/>
  <c r="FI379" i="1"/>
  <c r="DH379" i="1"/>
  <c r="CY379" i="1"/>
  <c r="DB379" i="1"/>
  <c r="GA379" i="1"/>
  <c r="AY379" i="1"/>
  <c r="AP379" i="1"/>
  <c r="DE379" i="1"/>
  <c r="AJ379" i="1"/>
  <c r="FV379" i="1"/>
  <c r="FM379" i="1"/>
  <c r="BT379" i="1"/>
  <c r="DJ379" i="1"/>
  <c r="CX379" i="1"/>
  <c r="BA379" i="1"/>
  <c r="DA379" i="1"/>
  <c r="CP379" i="1"/>
  <c r="AI379" i="1"/>
  <c r="CR379" i="1"/>
  <c r="CH379" i="1"/>
  <c r="Q379" i="1"/>
  <c r="CI379" i="1"/>
  <c r="BZ379" i="1"/>
  <c r="FX379" i="1"/>
  <c r="AA379" i="1"/>
  <c r="GF379" i="1"/>
  <c r="FA379" i="1"/>
  <c r="EX379" i="1"/>
  <c r="DT379" i="1"/>
  <c r="H379" i="1"/>
  <c r="AM379" i="1"/>
  <c r="EP379" i="1"/>
  <c r="K379" i="1"/>
  <c r="FJ379" i="1"/>
  <c r="FY379" i="1"/>
  <c r="DC379" i="1"/>
  <c r="AO379" i="1"/>
  <c r="AL379" i="1"/>
  <c r="CK379" i="1"/>
  <c r="AF379" i="1"/>
  <c r="AD379" i="1"/>
  <c r="BS379" i="1"/>
  <c r="W379" i="1"/>
  <c r="V379" i="1"/>
  <c r="AZ379" i="1"/>
  <c r="M379" i="1"/>
  <c r="N379" i="1"/>
  <c r="FT379" i="1"/>
  <c r="FN379" i="1"/>
  <c r="EC379" i="1"/>
  <c r="DK379" i="1"/>
  <c r="CF379" i="1"/>
  <c r="FH379" i="1"/>
  <c r="DX379" i="1"/>
  <c r="X379" i="1"/>
  <c r="R379" i="1"/>
  <c r="GI379" i="1"/>
  <c r="GL379" i="1" s="1"/>
  <c r="GL381" i="1" s="1"/>
  <c r="C19" i="5" s="1"/>
  <c r="EH379" i="1"/>
  <c r="ES379" i="1"/>
  <c r="EQ379" i="1"/>
  <c r="DP379" i="1"/>
  <c r="EJ379" i="1"/>
  <c r="CT379" i="1"/>
  <c r="CW379" i="1"/>
  <c r="EA379" i="1"/>
  <c r="AR379" i="1"/>
  <c r="CE379" i="1"/>
  <c r="DR379" i="1"/>
  <c r="GG379" i="1"/>
  <c r="BM379" i="1"/>
  <c r="ED379" i="1"/>
  <c r="DW379" i="1"/>
  <c r="EK379" i="1"/>
  <c r="DV379" i="1"/>
  <c r="DD379" i="1"/>
  <c r="BY379" i="1"/>
  <c r="AN379" i="1"/>
  <c r="EB379" i="1"/>
  <c r="DN379" i="1"/>
  <c r="DU379" i="1"/>
  <c r="AX379" i="1"/>
  <c r="AT379" i="1"/>
  <c r="BR379" i="1"/>
  <c r="FF379" i="1"/>
  <c r="BP379" i="1"/>
  <c r="BJ379" i="1"/>
  <c r="EN379" i="1"/>
  <c r="BG379" i="1"/>
  <c r="BB379" i="1"/>
  <c r="EZ379" i="1"/>
  <c r="FC379" i="1"/>
  <c r="AH379" i="1"/>
  <c r="GD379" i="1"/>
  <c r="F379" i="1"/>
  <c r="P379" i="1"/>
  <c r="FU379" i="1"/>
  <c r="FS379" i="1"/>
  <c r="FL379" i="1"/>
  <c r="AQ379" i="1"/>
  <c r="J379" i="1"/>
  <c r="CG379" i="1"/>
  <c r="DI379" i="1"/>
  <c r="EF379" i="1"/>
  <c r="AU379" i="1"/>
  <c r="CZ379" i="1"/>
  <c r="CN379" i="1"/>
  <c r="AB379" i="1"/>
  <c r="CQ379" i="1"/>
  <c r="Z379" i="1"/>
  <c r="AS379" i="1"/>
  <c r="L379" i="1"/>
  <c r="DY379" i="1"/>
  <c r="CD379" i="1"/>
  <c r="AE379" i="1"/>
  <c r="CB379" i="1"/>
  <c r="BL379" i="1"/>
  <c r="U379" i="1"/>
  <c r="S379" i="1"/>
  <c r="EM379" i="1"/>
  <c r="DQ379" i="1"/>
  <c r="ER379" i="1"/>
  <c r="DL379" i="1"/>
  <c r="FE379" i="1"/>
  <c r="EI379" i="1"/>
  <c r="BK379" i="1"/>
  <c r="EV379" i="1"/>
  <c r="DZ379" i="1"/>
  <c r="G379" i="1"/>
  <c r="BQ379" i="1"/>
  <c r="AV379" i="1"/>
  <c r="CS379" i="1"/>
  <c r="BW379" i="1"/>
  <c r="CU379" i="1"/>
  <c r="CJ379" i="1"/>
  <c r="BN379" i="1"/>
  <c r="BD379" i="1"/>
  <c r="CA379" i="1"/>
  <c r="BE379" i="1"/>
  <c r="BC379" i="1"/>
  <c r="FR379" i="1"/>
  <c r="CM379" i="1"/>
  <c r="O379" i="1"/>
  <c r="GH379" i="1"/>
  <c r="BU379" i="1"/>
  <c r="E379" i="1"/>
  <c r="FZ379" i="1"/>
  <c r="CL379" i="1"/>
  <c r="DS379" i="1"/>
  <c r="DF379" i="1"/>
  <c r="AQ189" i="1"/>
  <c r="DC189" i="1"/>
  <c r="FO189" i="1"/>
  <c r="BA189" i="1"/>
  <c r="DV189" i="1"/>
  <c r="H189" i="1"/>
  <c r="CC189" i="1"/>
  <c r="EX189" i="1"/>
  <c r="AK189" i="1"/>
  <c r="DF189" i="1"/>
  <c r="GA189" i="1"/>
  <c r="BV189" i="1"/>
  <c r="ER189" i="1"/>
  <c r="AO189" i="1"/>
  <c r="GF189" i="1"/>
  <c r="ED189" i="1"/>
  <c r="CG189" i="1"/>
  <c r="AW189" i="1"/>
  <c r="N189" i="1"/>
  <c r="FD189" i="1"/>
  <c r="DI189" i="1"/>
  <c r="BY189" i="1"/>
  <c r="CP189" i="1"/>
  <c r="ET189" i="1"/>
  <c r="AY189" i="1"/>
  <c r="DK189" i="1"/>
  <c r="FW189" i="1"/>
  <c r="BJ189" i="1"/>
  <c r="EE189" i="1"/>
  <c r="Q189" i="1"/>
  <c r="CL189" i="1"/>
  <c r="FH189" i="1"/>
  <c r="AT189" i="1"/>
  <c r="DO189" i="1"/>
  <c r="J189" i="1"/>
  <c r="CF189" i="1"/>
  <c r="FA189" i="1"/>
  <c r="BH189" i="1"/>
  <c r="F189" i="1"/>
  <c r="EV189" i="1"/>
  <c r="CY189" i="1"/>
  <c r="BP189" i="1"/>
  <c r="AF189" i="1"/>
  <c r="FV189" i="1"/>
  <c r="FK189" i="1"/>
  <c r="DZ189" i="1"/>
  <c r="EM189" i="1"/>
  <c r="BG189" i="1"/>
  <c r="DS189" i="1"/>
  <c r="BS189" i="1"/>
  <c r="EN189" i="1"/>
  <c r="Z189" i="1"/>
  <c r="CV189" i="1"/>
  <c r="BC189" i="1"/>
  <c r="DX189" i="1"/>
  <c r="CO189" i="1"/>
  <c r="BZ189" i="1"/>
  <c r="FN189" i="1"/>
  <c r="DQ189" i="1"/>
  <c r="AX189" i="1"/>
  <c r="V189" i="1"/>
  <c r="GD189" i="1"/>
  <c r="EA189" i="1"/>
  <c r="CB189" i="1"/>
  <c r="AJ189" i="1"/>
  <c r="FZ189" i="1"/>
  <c r="EG189" i="1"/>
  <c r="CX189" i="1"/>
  <c r="CR189" i="1"/>
  <c r="GG189" i="1"/>
  <c r="CZ189" i="1"/>
  <c r="BF189" i="1"/>
  <c r="AM189" i="1"/>
  <c r="GE189" i="1"/>
  <c r="FQ189" i="1"/>
  <c r="T189" i="1"/>
  <c r="FJ189" i="1"/>
  <c r="X189" i="1"/>
  <c r="CH189" i="1"/>
  <c r="O189" i="1"/>
  <c r="FX189" i="1"/>
  <c r="BO189" i="1"/>
  <c r="G189" i="1"/>
  <c r="EW189" i="1"/>
  <c r="DE189" i="1"/>
  <c r="BL189" i="1"/>
  <c r="AC189" i="1"/>
  <c r="FS189" i="1"/>
  <c r="AP189" i="1"/>
  <c r="EJ189" i="1"/>
  <c r="BQ189" i="1"/>
  <c r="BX189" i="1"/>
  <c r="AZ189" i="1"/>
  <c r="K189" i="1"/>
  <c r="BW189" i="1"/>
  <c r="EI189" i="1"/>
  <c r="P189" i="1"/>
  <c r="CK189" i="1"/>
  <c r="FF189" i="1"/>
  <c r="AS189" i="1"/>
  <c r="DN189" i="1"/>
  <c r="GI189" i="1"/>
  <c r="BU189" i="1"/>
  <c r="EP189" i="1"/>
  <c r="AL189" i="1"/>
  <c r="DG189" i="1"/>
  <c r="GB189" i="1"/>
  <c r="DJ189" i="1"/>
  <c r="BI189" i="1"/>
  <c r="L189" i="1"/>
  <c r="FB189" i="1"/>
  <c r="DR189" i="1"/>
  <c r="CI189" i="1"/>
  <c r="DH189" i="1"/>
  <c r="DU189" i="1"/>
  <c r="CJ189" i="1"/>
  <c r="CQ189" i="1"/>
  <c r="S189" i="1"/>
  <c r="CE189" i="1"/>
  <c r="EQ189" i="1"/>
  <c r="Y189" i="1"/>
  <c r="CT189" i="1"/>
  <c r="FP189" i="1"/>
  <c r="BB189" i="1"/>
  <c r="DW189" i="1"/>
  <c r="I189" i="1"/>
  <c r="CD189" i="1"/>
  <c r="EZ189" i="1"/>
  <c r="AU189" i="1"/>
  <c r="DP189" i="1"/>
  <c r="B189" i="1"/>
  <c r="EC189" i="1"/>
  <c r="CA189" i="1"/>
  <c r="AD189" i="1"/>
  <c r="FT189" i="1"/>
  <c r="EK189" i="1"/>
  <c r="DA189" i="1"/>
  <c r="FE189" i="1"/>
  <c r="FL189" i="1"/>
  <c r="EB189" i="1"/>
  <c r="ES189" i="1"/>
  <c r="AA189" i="1"/>
  <c r="CM189" i="1"/>
  <c r="EY189" i="1"/>
  <c r="AH189" i="1"/>
  <c r="DD189" i="1"/>
  <c r="FY189" i="1"/>
  <c r="BK189" i="1"/>
  <c r="EF189" i="1"/>
  <c r="R189" i="1"/>
  <c r="CN189" i="1"/>
  <c r="FI189" i="1"/>
  <c r="BD189" i="1"/>
  <c r="DY189" i="1"/>
  <c r="E189" i="1"/>
  <c r="EU189" i="1"/>
  <c r="CS189" i="1"/>
  <c r="AV189" i="1"/>
  <c r="M189" i="1"/>
  <c r="FC189" i="1"/>
  <c r="DT189" i="1"/>
  <c r="U189" i="1"/>
  <c r="D189" i="1"/>
  <c r="GC189" i="1"/>
  <c r="BE189" i="1"/>
  <c r="AI189" i="1"/>
  <c r="CU189" i="1"/>
  <c r="FG189" i="1"/>
  <c r="AR189" i="1"/>
  <c r="DM189" i="1"/>
  <c r="GH189" i="1"/>
  <c r="BT189" i="1"/>
  <c r="EO189" i="1"/>
  <c r="AB189" i="1"/>
  <c r="CW189" i="1"/>
  <c r="FR189" i="1"/>
  <c r="BM189" i="1"/>
  <c r="EH189" i="1"/>
  <c r="W189" i="1"/>
  <c r="FM189" i="1"/>
  <c r="DL189" i="1"/>
  <c r="BN189" i="1"/>
  <c r="AE189" i="1"/>
  <c r="FU189" i="1"/>
  <c r="EL189" i="1"/>
  <c r="BR189" i="1"/>
  <c r="AG189" i="1"/>
  <c r="AN189" i="1"/>
  <c r="DB189" i="1"/>
  <c r="L8" i="15" l="1"/>
  <c r="I24" i="11"/>
  <c r="L12" i="15"/>
  <c r="L9" i="15"/>
  <c r="GK379" i="1"/>
  <c r="K12" i="15"/>
  <c r="J26" i="11"/>
  <c r="K11" i="15"/>
  <c r="I25" i="11"/>
  <c r="C14" i="11"/>
  <c r="G49" i="5"/>
  <c r="H50" i="5"/>
  <c r="I51" i="5"/>
  <c r="J52" i="5"/>
  <c r="K10" i="15"/>
  <c r="H24" i="11"/>
  <c r="G23" i="11"/>
  <c r="K9" i="15"/>
  <c r="DB380" i="1"/>
  <c r="DL380" i="1"/>
  <c r="EO380" i="1"/>
  <c r="BE380" i="1"/>
  <c r="GH380" i="1"/>
  <c r="FM380" i="1"/>
  <c r="AG380" i="1"/>
  <c r="BR380" i="1"/>
  <c r="U380" i="1"/>
  <c r="AR380" i="1"/>
  <c r="BT380" i="1"/>
  <c r="DM380" i="1"/>
  <c r="DT380" i="1"/>
  <c r="FR380" i="1"/>
  <c r="FG380" i="1"/>
  <c r="W380" i="1"/>
  <c r="EH380" i="1"/>
  <c r="BM380" i="1"/>
  <c r="FU380" i="1"/>
  <c r="AE380" i="1"/>
  <c r="CW380" i="1"/>
  <c r="CU380" i="1"/>
  <c r="AN380" i="1"/>
  <c r="EL380" i="1"/>
  <c r="BN380" i="1"/>
  <c r="AB380" i="1"/>
  <c r="AI380" i="1"/>
  <c r="FC380" i="1"/>
  <c r="FI380" i="1"/>
  <c r="EY380" i="1"/>
  <c r="EK380" i="1"/>
  <c r="EZ380" i="1"/>
  <c r="EQ380" i="1"/>
  <c r="DR380" i="1"/>
  <c r="EP380" i="1"/>
  <c r="EI380" i="1"/>
  <c r="FS380" i="1"/>
  <c r="O380" i="1"/>
  <c r="BF380" i="1"/>
  <c r="CB380" i="1"/>
  <c r="CO380" i="1"/>
  <c r="BG380" i="1"/>
  <c r="EV380" i="1"/>
  <c r="FH380" i="1"/>
  <c r="ET380" i="1"/>
  <c r="ED380" i="1"/>
  <c r="EX380" i="1"/>
  <c r="M380" i="1"/>
  <c r="CN380" i="1"/>
  <c r="CM380" i="1"/>
  <c r="FT380" i="1"/>
  <c r="CD380" i="1"/>
  <c r="CE380" i="1"/>
  <c r="FB380" i="1"/>
  <c r="BU380" i="1"/>
  <c r="BW380" i="1"/>
  <c r="AC380" i="1"/>
  <c r="CH380" i="1"/>
  <c r="CZ380" i="1"/>
  <c r="EA380" i="1"/>
  <c r="DX380" i="1"/>
  <c r="EM380" i="1"/>
  <c r="F380" i="1"/>
  <c r="CL380" i="1"/>
  <c r="CP380" i="1"/>
  <c r="GF380" i="1"/>
  <c r="CC380" i="1"/>
  <c r="AV380" i="1"/>
  <c r="R380" i="1"/>
  <c r="AA380" i="1"/>
  <c r="AD380" i="1"/>
  <c r="I380" i="1"/>
  <c r="S380" i="1"/>
  <c r="L380" i="1"/>
  <c r="GI380" i="1"/>
  <c r="K380" i="1"/>
  <c r="BL380" i="1"/>
  <c r="X380" i="1"/>
  <c r="GG380" i="1"/>
  <c r="GD380" i="1"/>
  <c r="BC380" i="1"/>
  <c r="DZ380" i="1"/>
  <c r="BH380" i="1"/>
  <c r="Q380" i="1"/>
  <c r="BY380" i="1"/>
  <c r="AO380" i="1"/>
  <c r="H380" i="1"/>
  <c r="CS380" i="1"/>
  <c r="EF380" i="1"/>
  <c r="ES380" i="1"/>
  <c r="CA380" i="1"/>
  <c r="DW380" i="1"/>
  <c r="CQ380" i="1"/>
  <c r="BI380" i="1"/>
  <c r="DN380" i="1"/>
  <c r="AZ380" i="1"/>
  <c r="DE380" i="1"/>
  <c r="FJ380" i="1"/>
  <c r="CR380" i="1"/>
  <c r="V380" i="1"/>
  <c r="CV380" i="1"/>
  <c r="FK380" i="1"/>
  <c r="FA380" i="1"/>
  <c r="EE380" i="1"/>
  <c r="DI380" i="1"/>
  <c r="ER380" i="1"/>
  <c r="DV380" i="1"/>
  <c r="GC380" i="1"/>
  <c r="EU380" i="1"/>
  <c r="BK380" i="1"/>
  <c r="EB380" i="1"/>
  <c r="EC380" i="1"/>
  <c r="BB380" i="1"/>
  <c r="CJ380" i="1"/>
  <c r="DJ380" i="1"/>
  <c r="AS380" i="1"/>
  <c r="BX380" i="1"/>
  <c r="EW380" i="1"/>
  <c r="T380" i="1"/>
  <c r="CX380" i="1"/>
  <c r="AX380" i="1"/>
  <c r="Z380" i="1"/>
  <c r="FV380" i="1"/>
  <c r="CF380" i="1"/>
  <c r="BJ380" i="1"/>
  <c r="FD380" i="1"/>
  <c r="BV380" i="1"/>
  <c r="BA380" i="1"/>
  <c r="E380" i="1"/>
  <c r="FY380" i="1"/>
  <c r="FL380" i="1"/>
  <c r="FP380" i="1"/>
  <c r="DU380" i="1"/>
  <c r="GB380" i="1"/>
  <c r="FF380" i="1"/>
  <c r="BQ380" i="1"/>
  <c r="G380" i="1"/>
  <c r="FQ380" i="1"/>
  <c r="EG380" i="1"/>
  <c r="DQ380" i="1"/>
  <c r="EN380" i="1"/>
  <c r="AF380" i="1"/>
  <c r="J380" i="1"/>
  <c r="FW380" i="1"/>
  <c r="N380" i="1"/>
  <c r="GA380" i="1"/>
  <c r="FO380" i="1"/>
  <c r="DY380" i="1"/>
  <c r="DD380" i="1"/>
  <c r="FE380" i="1"/>
  <c r="DP380" i="1"/>
  <c r="CT380" i="1"/>
  <c r="DH380" i="1"/>
  <c r="DG380" i="1"/>
  <c r="CK380" i="1"/>
  <c r="EJ380" i="1"/>
  <c r="BO380" i="1"/>
  <c r="GE380" i="1"/>
  <c r="FZ380" i="1"/>
  <c r="FN380" i="1"/>
  <c r="BS380" i="1"/>
  <c r="BP380" i="1"/>
  <c r="DO380" i="1"/>
  <c r="DK380" i="1"/>
  <c r="AW380" i="1"/>
  <c r="DF380" i="1"/>
  <c r="DC380" i="1"/>
  <c r="BD380" i="1"/>
  <c r="AH380" i="1"/>
  <c r="DA380" i="1"/>
  <c r="AU380" i="1"/>
  <c r="Y380" i="1"/>
  <c r="CI380" i="1"/>
  <c r="AL380" i="1"/>
  <c r="P380" i="1"/>
  <c r="AP380" i="1"/>
  <c r="FX380" i="1"/>
  <c r="AM380" i="1"/>
  <c r="AJ380" i="1"/>
  <c r="BZ380" i="1"/>
  <c r="DS380" i="1"/>
  <c r="CY380" i="1"/>
  <c r="AT380" i="1"/>
  <c r="AY380" i="1"/>
  <c r="CG380" i="1"/>
  <c r="AK380" i="1"/>
  <c r="AQ380" i="1"/>
  <c r="GK380" i="1" l="1"/>
  <c r="GK381" i="1" s="1"/>
  <c r="B19" i="5" s="1"/>
  <c r="J12" i="15"/>
  <c r="I26" i="11"/>
  <c r="J11" i="15"/>
  <c r="H25" i="11"/>
  <c r="G24" i="11"/>
  <c r="J10" i="15"/>
  <c r="J13" i="15"/>
  <c r="J61" i="5" l="1"/>
  <c r="J62" i="5" s="1"/>
  <c r="C5" i="4" s="1"/>
  <c r="B14" i="11"/>
  <c r="H51" i="5"/>
  <c r="I12" i="15" s="1"/>
  <c r="G50" i="5"/>
  <c r="G56" i="5" s="1"/>
  <c r="B24" i="4" s="1"/>
  <c r="J56" i="5"/>
  <c r="E24" i="4" s="1"/>
  <c r="I52" i="5" l="1"/>
  <c r="I13" i="15" s="1"/>
  <c r="K53" i="5"/>
  <c r="J14" i="15" s="1"/>
  <c r="H26" i="11"/>
  <c r="H56" i="5"/>
  <c r="C24" i="4" s="1"/>
  <c r="G25" i="11"/>
  <c r="I11" i="15"/>
  <c r="L53" i="5" l="1"/>
  <c r="K27" i="11" s="1"/>
  <c r="M53" i="5"/>
  <c r="L14" i="15" s="1"/>
  <c r="A28" i="11"/>
  <c r="J28" i="11" s="1"/>
  <c r="I56" i="5"/>
  <c r="D24" i="4" s="1"/>
  <c r="H14" i="15"/>
  <c r="J53" i="5"/>
  <c r="I14" i="15" s="1"/>
  <c r="J27" i="11"/>
  <c r="L28" i="11" l="1"/>
  <c r="L27" i="11"/>
  <c r="K14" i="15"/>
  <c r="K28" i="11"/>
  <c r="K35" i="11" s="1"/>
  <c r="K36" i="11" s="1"/>
  <c r="K37" i="11" s="1"/>
  <c r="M28" i="11"/>
  <c r="I27" i="11"/>
  <c r="M29" i="11" l="1"/>
  <c r="A29" i="11"/>
  <c r="K29" i="11"/>
  <c r="N29" i="11"/>
  <c r="L29" i="11"/>
  <c r="AC3" i="4" l="1"/>
</calcChain>
</file>

<file path=xl/sharedStrings.xml><?xml version="1.0" encoding="utf-8"?>
<sst xmlns="http://schemas.openxmlformats.org/spreadsheetml/2006/main" count="33013" uniqueCount="251">
  <si>
    <t>Center Code</t>
  </si>
  <si>
    <t>Actual</t>
  </si>
  <si>
    <t>Center Name</t>
  </si>
  <si>
    <t>Forecasted</t>
  </si>
  <si>
    <t>Open Indents</t>
  </si>
  <si>
    <t>Indent Dates</t>
  </si>
  <si>
    <t>Indent Qty.</t>
  </si>
  <si>
    <t>Day1</t>
  </si>
  <si>
    <t>Day2</t>
  </si>
  <si>
    <t>Day3</t>
  </si>
  <si>
    <t>Day4</t>
  </si>
  <si>
    <t>Status</t>
  </si>
  <si>
    <t>Indent Issue Dates</t>
  </si>
  <si>
    <t>Partially Open</t>
  </si>
  <si>
    <t>Fully Open</t>
  </si>
  <si>
    <t>Consolidated Summary</t>
  </si>
  <si>
    <t>Running Indent Date</t>
  </si>
  <si>
    <t>Season Start date</t>
  </si>
  <si>
    <t>Indent Req. Till date</t>
  </si>
  <si>
    <t>Indent Placed by Factory</t>
  </si>
  <si>
    <t xml:space="preserve">Actual Purchases to date </t>
  </si>
  <si>
    <t>Indenting Efficiency</t>
  </si>
  <si>
    <t>Conversion Efficiency</t>
  </si>
  <si>
    <t>Effective Yield</t>
  </si>
  <si>
    <t>Days  Lapsed</t>
  </si>
  <si>
    <t>Total Days</t>
  </si>
  <si>
    <t>Indent Performance</t>
  </si>
  <si>
    <t>Indent quantity predicted - Model
(A)</t>
  </si>
  <si>
    <t>Indent Quantity Actual 
(B)</t>
  </si>
  <si>
    <t>Indent Deviation 
(B-A)/B</t>
  </si>
  <si>
    <t>Target Daily Run Rate 
(D)</t>
  </si>
  <si>
    <t>Actual Cum. Run Rate 
(E)</t>
  </si>
  <si>
    <t>Net Req. Run rate 
(F)</t>
  </si>
  <si>
    <t>Indenting Actions</t>
  </si>
  <si>
    <t>Indent to be placed - Gate</t>
  </si>
  <si>
    <t>Suggestive Actions</t>
  </si>
  <si>
    <t>Indent to be placed - Center</t>
  </si>
  <si>
    <t>Total</t>
  </si>
  <si>
    <t>Inventory Adjustment</t>
  </si>
  <si>
    <t>Assumptions &amp; Constraints</t>
  </si>
  <si>
    <t>INPUTS Day 1</t>
  </si>
  <si>
    <t>Report Generation Day 1</t>
  </si>
  <si>
    <t>INPUTS - Day 2</t>
  </si>
  <si>
    <t>Report Generation Day 2</t>
  </si>
  <si>
    <t>Ops. Start Date</t>
  </si>
  <si>
    <t>Automatic</t>
  </si>
  <si>
    <t>Tom. Date</t>
  </si>
  <si>
    <t>Current Date</t>
  </si>
  <si>
    <t>Requirement</t>
  </si>
  <si>
    <t>Indent Quantity</t>
  </si>
  <si>
    <t>Centre Code</t>
  </si>
  <si>
    <t xml:space="preserve">Centre Code </t>
  </si>
  <si>
    <t>Indent Automatic</t>
  </si>
  <si>
    <t>Rounded Value</t>
  </si>
  <si>
    <t>Indent Manual</t>
  </si>
  <si>
    <t>Cane Availability (Automatic)</t>
  </si>
  <si>
    <t>Cane Availability (Manual)</t>
  </si>
  <si>
    <t>Requirement (Qtls)</t>
  </si>
  <si>
    <t>Centre Name</t>
  </si>
  <si>
    <t xml:space="preserve">Indent Automatic </t>
  </si>
  <si>
    <t>Rounded No.</t>
  </si>
  <si>
    <t>Indent To be Given (Qtls)</t>
  </si>
  <si>
    <t>Plant Capacity</t>
  </si>
  <si>
    <t xml:space="preserve">Daily Requirement </t>
  </si>
  <si>
    <t>Mapping Center</t>
  </si>
  <si>
    <t>Standard Stock</t>
  </si>
  <si>
    <t>At Gate</t>
  </si>
  <si>
    <t>Available Stock</t>
  </si>
  <si>
    <t>At Center</t>
  </si>
  <si>
    <t>Cane Availability For Specific Center Code</t>
  </si>
  <si>
    <t>GATE</t>
  </si>
  <si>
    <t>BILAULI</t>
  </si>
  <si>
    <t>CHAKLAKHIPUR - III N</t>
  </si>
  <si>
    <t>TAPARPURWA</t>
  </si>
  <si>
    <t>AMETHI-I</t>
  </si>
  <si>
    <t>BASANTAPUR/DHAURAHRA</t>
  </si>
  <si>
    <t>SISAIYA -I</t>
  </si>
  <si>
    <t>BEHNANPURWA</t>
  </si>
  <si>
    <t>ISSANAGAR - I</t>
  </si>
  <si>
    <t>KATAULI</t>
  </si>
  <si>
    <t>SEMARIA- I</t>
  </si>
  <si>
    <t>KIRATIPURVA -IV</t>
  </si>
  <si>
    <t>HAUKANA MATERA</t>
  </si>
  <si>
    <t>LAUKAHI</t>
  </si>
  <si>
    <t>CHAKLAKHIPUR- I</t>
  </si>
  <si>
    <t>MARSANDA -I</t>
  </si>
  <si>
    <t>ADHAMALPUR</t>
  </si>
  <si>
    <t>SHAHPUR</t>
  </si>
  <si>
    <t>AMETHI -II/PAHADIYAP</t>
  </si>
  <si>
    <t>SISAIYA-II/SUJAIKUND</t>
  </si>
  <si>
    <t>KAIRATIPURVA - II</t>
  </si>
  <si>
    <t>NAINAPUR-III</t>
  </si>
  <si>
    <t>AKATHI</t>
  </si>
  <si>
    <t>KHAJUHA BAZAR-I</t>
  </si>
  <si>
    <t>BIRSINGHPUR</t>
  </si>
  <si>
    <t>BETI SAHDEO</t>
  </si>
  <si>
    <t>KAIRATIPURVA -I</t>
  </si>
  <si>
    <t>KESHWAPUR KALAN</t>
  </si>
  <si>
    <t>HARDI</t>
  </si>
  <si>
    <t>MILIK / KHAJUHABAZAR</t>
  </si>
  <si>
    <t>SIKATIHA CHAPKAHA</t>
  </si>
  <si>
    <t>MAHADEV /AMETHI - II</t>
  </si>
  <si>
    <t>RAIPURBELTUA/ISHANAG</t>
  </si>
  <si>
    <t>LAHBARI</t>
  </si>
  <si>
    <t>BHAUVAPUR KALAN</t>
  </si>
  <si>
    <t>LALJI PURVA</t>
  </si>
  <si>
    <t>MUKHLISPUR/SEMARIYA</t>
  </si>
  <si>
    <t>DEVIPURVA</t>
  </si>
  <si>
    <t>KIRATIPURVA - III</t>
  </si>
  <si>
    <t>BABURI</t>
  </si>
  <si>
    <t>AANVA (ARNI)</t>
  </si>
  <si>
    <t>AMETHI IV</t>
  </si>
  <si>
    <t>AMETHI  V</t>
  </si>
  <si>
    <t>DHAURAHARA</t>
  </si>
  <si>
    <t>DHAURAHARA II</t>
  </si>
  <si>
    <t>KARHUHA</t>
  </si>
  <si>
    <t>BELWA PASURA</t>
  </si>
  <si>
    <t>JUNGLE MATERA</t>
  </si>
  <si>
    <t>PACHGHARA</t>
  </si>
  <si>
    <t>KALUWAPUR</t>
  </si>
  <si>
    <t>PRATAPI BEHAR</t>
  </si>
  <si>
    <t>MURI</t>
  </si>
  <si>
    <t>SHEKHPUR</t>
  </si>
  <si>
    <t>BHATPURVA -II</t>
  </si>
  <si>
    <t>MANGAUDHIYA-II</t>
  </si>
  <si>
    <t>MANGAUDHIYA-IV ARGOR</t>
  </si>
  <si>
    <t>GOORH -I</t>
  </si>
  <si>
    <t>GOORH - II</t>
  </si>
  <si>
    <t>SABAI GAURHI II</t>
  </si>
  <si>
    <t>BELTUA</t>
  </si>
  <si>
    <t>JALIMNAGAR</t>
  </si>
  <si>
    <t>RUDRAPUR</t>
  </si>
  <si>
    <t>MARSANDA -II</t>
  </si>
  <si>
    <t>DURGAPUR PADARI</t>
  </si>
  <si>
    <t>AANVA HARGAON</t>
  </si>
  <si>
    <t>MISHIRGAON</t>
  </si>
  <si>
    <t>DIUHA KALAN</t>
  </si>
  <si>
    <t>MANGAUDHIYA-I</t>
  </si>
  <si>
    <t>MANGAUDHIYA-III  RAJ</t>
  </si>
  <si>
    <t>SABAI GAURHI I</t>
  </si>
  <si>
    <t>RAM NAGAR BAGAHA</t>
  </si>
  <si>
    <t>KABIRAHA</t>
  </si>
  <si>
    <t>TIKOUNA</t>
  </si>
  <si>
    <t>KHAJUHABAZAR III</t>
  </si>
  <si>
    <t>CHAKDHA</t>
  </si>
  <si>
    <t>NAINAPUR II</t>
  </si>
  <si>
    <t>NAINAPUR I</t>
  </si>
  <si>
    <t>PADARI</t>
  </si>
  <si>
    <t>BELHAURA</t>
  </si>
  <si>
    <t xml:space="preserve">NARENDRA NAGAR BELI </t>
  </si>
  <si>
    <t>JHALA N II</t>
  </si>
  <si>
    <t>KATHOUTIYA II</t>
  </si>
  <si>
    <t>ISSANAGAR - III</t>
  </si>
  <si>
    <t>GANJ</t>
  </si>
  <si>
    <t>RATANGANJ I</t>
  </si>
  <si>
    <t>RATANGANJ II</t>
  </si>
  <si>
    <t>RATANGANJ III</t>
  </si>
  <si>
    <t xml:space="preserve">AIRA KATHOUTIYA II </t>
  </si>
  <si>
    <t>JALLAPUR MAHSI</t>
  </si>
  <si>
    <t>DARAPUR</t>
  </si>
  <si>
    <t>SUJAI KUNDA</t>
  </si>
  <si>
    <t>AMRITPUR</t>
  </si>
  <si>
    <t>HARKHAPUR</t>
  </si>
  <si>
    <t>URRA BAZAR</t>
  </si>
  <si>
    <t>DHARAMPUR SEMRI</t>
  </si>
  <si>
    <t>KATHOUTIYA I</t>
  </si>
  <si>
    <t>MATHIYA PURWA</t>
  </si>
  <si>
    <t>CHAHMALPUR (LMP)</t>
  </si>
  <si>
    <t>TELIYAR</t>
  </si>
  <si>
    <t>SUJANPUR</t>
  </si>
  <si>
    <t>BELWA PURWA</t>
  </si>
  <si>
    <t>MAJHRAPURAB</t>
  </si>
  <si>
    <t>BELAWA II</t>
  </si>
  <si>
    <t>BOKARIYA</t>
  </si>
  <si>
    <t>SEMRABAZAR</t>
  </si>
  <si>
    <t>DANDOORI</t>
  </si>
  <si>
    <t>NAKHA-III</t>
  </si>
  <si>
    <t>CHAHMALPUR (ARNI)</t>
  </si>
  <si>
    <t>GHODSARIYA</t>
  </si>
  <si>
    <t>SAKETHU</t>
  </si>
  <si>
    <t>NAKAHA</t>
  </si>
  <si>
    <t>KATKUSMA</t>
  </si>
  <si>
    <t xml:space="preserve">SAHJANI </t>
  </si>
  <si>
    <t>Only for Saturdays</t>
  </si>
  <si>
    <t>Maturity Trend Matrix - Closed Indents</t>
  </si>
  <si>
    <t>Indents</t>
  </si>
  <si>
    <t>Day 1</t>
  </si>
  <si>
    <t>Day 2</t>
  </si>
  <si>
    <t>Day 3</t>
  </si>
  <si>
    <t>Day 4</t>
  </si>
  <si>
    <t>Overrun Rate</t>
  </si>
  <si>
    <t>Allowance Rate</t>
  </si>
  <si>
    <t>Avg Rates</t>
  </si>
  <si>
    <t>Open Indent Matrix - Forecast</t>
  </si>
  <si>
    <r>
      <t xml:space="preserve">Purc. Dates     </t>
    </r>
    <r>
      <rPr>
        <b/>
        <sz val="11"/>
        <color theme="1"/>
        <rFont val="Calibri"/>
        <family val="2"/>
      </rPr>
      <t>→</t>
    </r>
  </si>
  <si>
    <t>Indent Qty (Qtls)</t>
  </si>
  <si>
    <t>Indent Given On</t>
  </si>
  <si>
    <r>
      <t xml:space="preserve">Indent Dates   </t>
    </r>
    <r>
      <rPr>
        <b/>
        <sz val="11"/>
        <color theme="1"/>
        <rFont val="Calibri"/>
        <family val="2"/>
      </rPr>
      <t>↓</t>
    </r>
  </si>
  <si>
    <t>Indent Qty (Overrun Inc.)</t>
  </si>
  <si>
    <t>Actual Indent Qty</t>
  </si>
  <si>
    <t>Backup Maturity</t>
  </si>
  <si>
    <t>Backup Center</t>
  </si>
  <si>
    <t>To be Used?</t>
  </si>
  <si>
    <t>Avg Rate</t>
  </si>
  <si>
    <t>Closed Indent Matrix</t>
  </si>
  <si>
    <t>Open Indent Matrix - Actuals</t>
  </si>
  <si>
    <t>Partially Open Indents</t>
  </si>
  <si>
    <t>Fully Open Indents</t>
  </si>
  <si>
    <t>TBD</t>
  </si>
  <si>
    <t>Total Overrun Against 
Indent</t>
  </si>
  <si>
    <t>Code</t>
  </si>
  <si>
    <t>Center</t>
  </si>
  <si>
    <t>Indent Date</t>
  </si>
  <si>
    <t>Indent Qty</t>
  </si>
  <si>
    <t>Indent - Purchase Matrix (%)</t>
  </si>
  <si>
    <t xml:space="preserve"> </t>
  </si>
  <si>
    <t>No of Purchy</t>
  </si>
  <si>
    <t>Qty in Qtls</t>
  </si>
  <si>
    <t>CHANDESUA</t>
  </si>
  <si>
    <t>GATE(LMP)</t>
  </si>
  <si>
    <t>GATE (ARNI)</t>
  </si>
  <si>
    <t>GATE (AIRA)</t>
  </si>
  <si>
    <t>GATE (HARG)</t>
  </si>
  <si>
    <t>GATE (NANPARA)</t>
  </si>
  <si>
    <t>NAINIHA II</t>
  </si>
  <si>
    <t>GATE (MAHMOODABAD)</t>
  </si>
  <si>
    <t>c_Code</t>
  </si>
  <si>
    <t>Cane</t>
  </si>
  <si>
    <t>Purchase Date</t>
  </si>
  <si>
    <t>Centers</t>
  </si>
  <si>
    <t>Center Mapping</t>
  </si>
  <si>
    <t>Mapped Center</t>
  </si>
  <si>
    <t>Replacement Needed</t>
  </si>
  <si>
    <t>Plant Capacity %</t>
  </si>
  <si>
    <t>Total Predicted Indent</t>
  </si>
  <si>
    <t>Bonding</t>
  </si>
  <si>
    <t>Center Percentage</t>
  </si>
  <si>
    <t>Day 1 Requirement</t>
  </si>
  <si>
    <t>Day 2 Requirement</t>
  </si>
  <si>
    <t>Day 1 Adjusted req.
Outstanding Inventory</t>
  </si>
  <si>
    <t>Day 2 Adjusted req.
Outstanding Inventory</t>
  </si>
  <si>
    <t>Aira Gate new</t>
  </si>
  <si>
    <t>TEJWAPUR</t>
  </si>
  <si>
    <t>Removed</t>
  </si>
  <si>
    <t>Added in iyts Place</t>
  </si>
  <si>
    <t>Code of Gates</t>
  </si>
  <si>
    <t>Added</t>
  </si>
  <si>
    <t>Bonding Same As 274</t>
  </si>
  <si>
    <t>Dates</t>
  </si>
  <si>
    <t>Gate Codes in Indent</t>
  </si>
  <si>
    <t>Gate Codes in Purchase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</si>
</sst>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* #,##0_);_(* \(#,##0\);_(* &quot;-&quot;_);_(@_)"/>
    <numFmt numFmtId="165" formatCode="_(* #,##0.00_);_(* \(#,##0.00\);_(* &quot;-&quot;??_);_(@_)"/>
    <numFmt numFmtId="166" formatCode="[$-409]d\-mmm\-yy;@"/>
    <numFmt numFmtId="167" formatCode="_(* #,##0_);_(* \(#,##0\);_(* &quot;-&quot;??_);_(@_)"/>
    <numFmt numFmtId="168" formatCode="0.0%"/>
    <numFmt numFmtId="169" formatCode="0.0"/>
    <numFmt numFmtId="170" formatCode="_(* #,##0.0_);_(* \(#,##0.0\);_(* &quot;-&quot;_);_(@_)"/>
    <numFmt numFmtId="171" formatCode="0.0000000000000000%"/>
    <numFmt numFmtId="172" formatCode="[$-409]dd\-mmm\-yy;@"/>
    <numFmt numFmtId="173" formatCode="0.000000000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</font>
    <font>
      <b/>
      <sz val="11"/>
      <name val="Arial"/>
      <family val="2"/>
    </font>
    <font>
      <b/>
      <sz val="12"/>
      <color theme="0"/>
      <name val="Arial"/>
      <family val="2"/>
    </font>
    <font>
      <i/>
      <sz val="11"/>
      <color theme="1"/>
      <name val="Arial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"/>
      <family val="2"/>
    </font>
    <font>
      <b/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000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4"/>
      <color rgb="FF9933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49998474074526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theme="1"/>
      </left>
      <right style="thick">
        <color theme="1"/>
      </right>
      <top style="thick">
        <color theme="1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6">
    <xf numFmtId="0" fontId="0" fillId="0" borderId="0" xfId="0"/>
    <xf numFmtId="0" fontId="0" fillId="0" borderId="1" xfId="0" applyBorder="1"/>
    <xf numFmtId="0" fontId="3" fillId="0" borderId="0" xfId="0" applyFont="1"/>
    <xf numFmtId="166" fontId="4" fillId="0" borderId="0" xfId="0" applyNumberFormat="1" applyFont="1"/>
    <xf numFmtId="164" fontId="3" fillId="0" borderId="0" xfId="0" applyNumberFormat="1" applyFont="1"/>
    <xf numFmtId="0" fontId="5" fillId="2" borderId="0" xfId="0" applyFont="1" applyFill="1"/>
    <xf numFmtId="166" fontId="6" fillId="2" borderId="0" xfId="0" applyNumberFormat="1" applyFont="1" applyFill="1"/>
    <xf numFmtId="0" fontId="5" fillId="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166" fontId="3" fillId="0" borderId="0" xfId="0" applyNumberFormat="1" applyFont="1"/>
    <xf numFmtId="0" fontId="3" fillId="0" borderId="0" xfId="0" applyFont="1" applyAlignment="1">
      <alignment horizontal="center" vertical="center"/>
    </xf>
    <xf numFmtId="9" fontId="4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/>
    <xf numFmtId="0" fontId="4" fillId="0" borderId="5" xfId="0" applyFont="1" applyBorder="1" applyAlignment="1">
      <alignment horizontal="center" vertical="center"/>
    </xf>
    <xf numFmtId="166" fontId="4" fillId="0" borderId="4" xfId="0" applyNumberFormat="1" applyFont="1" applyBorder="1"/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/>
    <xf numFmtId="0" fontId="4" fillId="0" borderId="7" xfId="0" applyFont="1" applyBorder="1" applyAlignment="1">
      <alignment horizontal="center" vertical="center"/>
    </xf>
    <xf numFmtId="166" fontId="3" fillId="0" borderId="8" xfId="0" applyNumberFormat="1" applyFont="1" applyBorder="1" applyAlignment="1">
      <alignment horizontal="center"/>
    </xf>
    <xf numFmtId="0" fontId="4" fillId="0" borderId="9" xfId="0" applyFont="1" applyBorder="1"/>
    <xf numFmtId="166" fontId="4" fillId="0" borderId="6" xfId="0" applyNumberFormat="1" applyFont="1" applyBorder="1"/>
    <xf numFmtId="0" fontId="4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166" fontId="3" fillId="0" borderId="0" xfId="0" applyNumberFormat="1" applyFont="1" applyAlignment="1">
      <alignment horizontal="center"/>
    </xf>
    <xf numFmtId="164" fontId="3" fillId="0" borderId="8" xfId="0" applyNumberFormat="1" applyFont="1" applyBorder="1"/>
    <xf numFmtId="0" fontId="3" fillId="0" borderId="10" xfId="0" applyFont="1" applyBorder="1" applyAlignment="1">
      <alignment horizontal="center"/>
    </xf>
    <xf numFmtId="166" fontId="3" fillId="0" borderId="5" xfId="0" applyNumberFormat="1" applyFont="1" applyBorder="1" applyAlignment="1">
      <alignment horizontal="center"/>
    </xf>
    <xf numFmtId="166" fontId="3" fillId="0" borderId="7" xfId="0" applyNumberFormat="1" applyFont="1" applyBorder="1" applyAlignment="1">
      <alignment horizontal="center"/>
    </xf>
    <xf numFmtId="164" fontId="3" fillId="0" borderId="5" xfId="0" applyNumberFormat="1" applyFont="1" applyBorder="1"/>
    <xf numFmtId="164" fontId="3" fillId="0" borderId="7" xfId="0" applyNumberFormat="1" applyFont="1" applyBorder="1"/>
    <xf numFmtId="0" fontId="5" fillId="3" borderId="0" xfId="0" applyFont="1" applyFill="1"/>
    <xf numFmtId="0" fontId="3" fillId="3" borderId="0" xfId="0" applyFont="1" applyFill="1"/>
    <xf numFmtId="0" fontId="8" fillId="3" borderId="0" xfId="0" applyFont="1" applyFill="1"/>
    <xf numFmtId="164" fontId="5" fillId="4" borderId="0" xfId="0" applyNumberFormat="1" applyFont="1" applyFill="1"/>
    <xf numFmtId="164" fontId="5" fillId="4" borderId="5" xfId="0" applyNumberFormat="1" applyFont="1" applyFill="1" applyBorder="1"/>
    <xf numFmtId="0" fontId="4" fillId="0" borderId="12" xfId="0" applyFont="1" applyBorder="1" applyAlignment="1">
      <alignment horizontal="center"/>
    </xf>
    <xf numFmtId="166" fontId="3" fillId="0" borderId="11" xfId="0" applyNumberFormat="1" applyFont="1" applyBorder="1" applyAlignment="1">
      <alignment horizontal="center"/>
    </xf>
    <xf numFmtId="9" fontId="3" fillId="0" borderId="0" xfId="1" applyFont="1" applyBorder="1" applyAlignment="1">
      <alignment horizontal="center"/>
    </xf>
    <xf numFmtId="9" fontId="3" fillId="0" borderId="0" xfId="0" applyNumberFormat="1" applyFont="1" applyAlignment="1">
      <alignment horizontal="center"/>
    </xf>
    <xf numFmtId="0" fontId="3" fillId="0" borderId="8" xfId="0" applyFont="1" applyBorder="1"/>
    <xf numFmtId="0" fontId="3" fillId="0" borderId="3" xfId="0" applyFont="1" applyBorder="1" applyAlignment="1">
      <alignment horizontal="center"/>
    </xf>
    <xf numFmtId="0" fontId="3" fillId="0" borderId="3" xfId="0" applyFont="1" applyBorder="1"/>
    <xf numFmtId="0" fontId="3" fillId="0" borderId="13" xfId="0" applyFont="1" applyBorder="1"/>
    <xf numFmtId="166" fontId="4" fillId="0" borderId="14" xfId="0" applyNumberFormat="1" applyFont="1" applyBorder="1" applyAlignment="1">
      <alignment horizontal="center"/>
    </xf>
    <xf numFmtId="0" fontId="3" fillId="0" borderId="2" xfId="0" applyFont="1" applyBorder="1"/>
    <xf numFmtId="0" fontId="3" fillId="0" borderId="15" xfId="0" applyFont="1" applyBorder="1"/>
    <xf numFmtId="0" fontId="9" fillId="2" borderId="0" xfId="0" applyFont="1" applyFill="1"/>
    <xf numFmtId="164" fontId="6" fillId="4" borderId="0" xfId="0" applyNumberFormat="1" applyFont="1" applyFill="1"/>
    <xf numFmtId="166" fontId="4" fillId="0" borderId="15" xfId="0" applyNumberFormat="1" applyFont="1" applyBorder="1" applyAlignment="1">
      <alignment horizontal="center"/>
    </xf>
    <xf numFmtId="166" fontId="3" fillId="3" borderId="0" xfId="0" applyNumberFormat="1" applyFont="1" applyFill="1"/>
    <xf numFmtId="0" fontId="10" fillId="0" borderId="5" xfId="0" applyFont="1" applyBorder="1" applyAlignment="1">
      <alignment horizontal="right" vertical="center"/>
    </xf>
    <xf numFmtId="166" fontId="3" fillId="0" borderId="6" xfId="0" applyNumberFormat="1" applyFont="1" applyBorder="1" applyAlignment="1">
      <alignment horizontal="center"/>
    </xf>
    <xf numFmtId="0" fontId="10" fillId="0" borderId="7" xfId="0" applyFont="1" applyBorder="1" applyAlignment="1">
      <alignment horizontal="right" vertical="center"/>
    </xf>
    <xf numFmtId="0" fontId="10" fillId="0" borderId="15" xfId="0" applyFont="1" applyBorder="1" applyAlignment="1">
      <alignment horizontal="right" vertical="center"/>
    </xf>
    <xf numFmtId="167" fontId="3" fillId="0" borderId="0" xfId="0" applyNumberFormat="1" applyFont="1"/>
    <xf numFmtId="167" fontId="4" fillId="0" borderId="0" xfId="0" applyNumberFormat="1" applyFont="1"/>
    <xf numFmtId="0" fontId="2" fillId="7" borderId="16" xfId="0" applyFont="1" applyFill="1" applyBorder="1"/>
    <xf numFmtId="0" fontId="0" fillId="0" borderId="16" xfId="0" applyBorder="1"/>
    <xf numFmtId="0" fontId="0" fillId="8" borderId="16" xfId="0" applyFill="1" applyBorder="1"/>
    <xf numFmtId="2" fontId="0" fillId="0" borderId="1" xfId="0" applyNumberFormat="1" applyBorder="1"/>
    <xf numFmtId="168" fontId="3" fillId="0" borderId="0" xfId="1" applyNumberFormat="1" applyFont="1"/>
    <xf numFmtId="1" fontId="0" fillId="8" borderId="16" xfId="0" applyNumberFormat="1" applyFill="1" applyBorder="1"/>
    <xf numFmtId="168" fontId="0" fillId="0" borderId="0" xfId="1" applyNumberFormat="1" applyFont="1"/>
    <xf numFmtId="169" fontId="0" fillId="0" borderId="0" xfId="1" applyNumberFormat="1" applyFont="1"/>
    <xf numFmtId="165" fontId="3" fillId="0" borderId="0" xfId="0" applyNumberFormat="1" applyFont="1"/>
    <xf numFmtId="165" fontId="4" fillId="0" borderId="0" xfId="0" applyNumberFormat="1" applyFont="1"/>
    <xf numFmtId="164" fontId="3" fillId="9" borderId="0" xfId="0" applyNumberFormat="1" applyFont="1" applyFill="1"/>
    <xf numFmtId="166" fontId="6" fillId="6" borderId="17" xfId="0" applyNumberFormat="1" applyFont="1" applyFill="1" applyBorder="1"/>
    <xf numFmtId="164" fontId="0" fillId="8" borderId="18" xfId="0" applyNumberFormat="1" applyFill="1" applyBorder="1"/>
    <xf numFmtId="166" fontId="6" fillId="6" borderId="22" xfId="0" applyNumberFormat="1" applyFont="1" applyFill="1" applyBorder="1"/>
    <xf numFmtId="1" fontId="2" fillId="8" borderId="16" xfId="0" applyNumberFormat="1" applyFont="1" applyFill="1" applyBorder="1"/>
    <xf numFmtId="170" fontId="0" fillId="8" borderId="21" xfId="0" applyNumberFormat="1" applyFill="1" applyBorder="1"/>
    <xf numFmtId="166" fontId="3" fillId="0" borderId="1" xfId="0" applyNumberFormat="1" applyFont="1" applyBorder="1" applyAlignment="1">
      <alignment horizontal="center"/>
    </xf>
    <xf numFmtId="164" fontId="3" fillId="0" borderId="1" xfId="0" applyNumberFormat="1" applyFont="1" applyBorder="1"/>
    <xf numFmtId="164" fontId="6" fillId="4" borderId="1" xfId="0" applyNumberFormat="1" applyFont="1" applyFill="1" applyBorder="1"/>
    <xf numFmtId="1" fontId="3" fillId="0" borderId="11" xfId="0" applyNumberFormat="1" applyFont="1" applyBorder="1" applyAlignment="1">
      <alignment horizontal="center" vertical="center"/>
    </xf>
    <xf numFmtId="2" fontId="4" fillId="0" borderId="0" xfId="0" applyNumberFormat="1" applyFont="1"/>
    <xf numFmtId="1" fontId="4" fillId="0" borderId="0" xfId="0" applyNumberFormat="1" applyFont="1"/>
    <xf numFmtId="0" fontId="2" fillId="0" borderId="0" xfId="0" applyFont="1" applyAlignment="1">
      <alignment horizontal="center"/>
    </xf>
    <xf numFmtId="15" fontId="2" fillId="0" borderId="0" xfId="0" applyNumberFormat="1" applyFont="1"/>
    <xf numFmtId="166" fontId="0" fillId="0" borderId="0" xfId="0" applyNumberFormat="1"/>
    <xf numFmtId="0" fontId="6" fillId="2" borderId="0" xfId="0" applyFont="1" applyFill="1" applyAlignment="1">
      <alignment horizontal="center"/>
    </xf>
    <xf numFmtId="0" fontId="6" fillId="2" borderId="0" xfId="0" applyFont="1" applyFill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left"/>
    </xf>
    <xf numFmtId="9" fontId="3" fillId="0" borderId="1" xfId="1" applyFont="1" applyBorder="1" applyAlignment="1">
      <alignment horizontal="center"/>
    </xf>
    <xf numFmtId="0" fontId="3" fillId="0" borderId="1" xfId="0" applyFont="1" applyBorder="1"/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1" fontId="5" fillId="10" borderId="0" xfId="0" applyNumberFormat="1" applyFont="1" applyFill="1"/>
    <xf numFmtId="164" fontId="5" fillId="10" borderId="0" xfId="0" applyNumberFormat="1" applyFont="1" applyFill="1"/>
    <xf numFmtId="0" fontId="3" fillId="0" borderId="0" xfId="0" applyFont="1" applyAlignment="1">
      <alignment horizontal="left"/>
    </xf>
    <xf numFmtId="9" fontId="3" fillId="0" borderId="0" xfId="1" applyFont="1" applyAlignment="1">
      <alignment horizontal="left"/>
    </xf>
    <xf numFmtId="0" fontId="6" fillId="2" borderId="0" xfId="0" applyFont="1" applyFill="1"/>
    <xf numFmtId="0" fontId="4" fillId="0" borderId="0" xfId="0" applyFont="1" applyAlignment="1">
      <alignment horizontal="left"/>
    </xf>
    <xf numFmtId="0" fontId="4" fillId="0" borderId="5" xfId="0" applyFont="1" applyBorder="1"/>
    <xf numFmtId="0" fontId="3" fillId="0" borderId="5" xfId="0" applyFont="1" applyBorder="1"/>
    <xf numFmtId="1" fontId="0" fillId="0" borderId="0" xfId="0" applyNumberFormat="1"/>
    <xf numFmtId="1" fontId="13" fillId="9" borderId="16" xfId="0" applyNumberFormat="1" applyFont="1" applyFill="1" applyBorder="1"/>
    <xf numFmtId="0" fontId="13" fillId="9" borderId="16" xfId="0" applyFont="1" applyFill="1" applyBorder="1" applyAlignment="1">
      <alignment horizontal="center" vertical="center"/>
    </xf>
    <xf numFmtId="9" fontId="3" fillId="0" borderId="0" xfId="1" applyFont="1"/>
    <xf numFmtId="0" fontId="11" fillId="6" borderId="0" xfId="0" applyFont="1" applyFill="1"/>
    <xf numFmtId="0" fontId="0" fillId="8" borderId="30" xfId="0" applyFill="1" applyBorder="1"/>
    <xf numFmtId="0" fontId="11" fillId="6" borderId="17" xfId="0" applyFont="1" applyFill="1" applyBorder="1" applyAlignment="1">
      <alignment horizontal="center" vertical="center"/>
    </xf>
    <xf numFmtId="0" fontId="2" fillId="11" borderId="30" xfId="0" applyFont="1" applyFill="1" applyBorder="1" applyAlignment="1">
      <alignment horizontal="center" vertical="center"/>
    </xf>
    <xf numFmtId="0" fontId="2" fillId="11" borderId="16" xfId="0" applyFont="1" applyFill="1" applyBorder="1" applyAlignment="1">
      <alignment horizontal="center" vertical="center"/>
    </xf>
    <xf numFmtId="1" fontId="2" fillId="8" borderId="30" xfId="0" applyNumberFormat="1" applyFont="1" applyFill="1" applyBorder="1"/>
    <xf numFmtId="0" fontId="2" fillId="11" borderId="30" xfId="0" applyFont="1" applyFill="1" applyBorder="1" applyAlignment="1">
      <alignment horizontal="center"/>
    </xf>
    <xf numFmtId="0" fontId="11" fillId="10" borderId="0" xfId="0" applyFont="1" applyFill="1"/>
    <xf numFmtId="164" fontId="0" fillId="0" borderId="0" xfId="0" applyNumberFormat="1"/>
    <xf numFmtId="2" fontId="2" fillId="0" borderId="0" xfId="0" applyNumberFormat="1" applyFont="1"/>
    <xf numFmtId="9" fontId="2" fillId="0" borderId="0" xfId="1" applyFont="1"/>
    <xf numFmtId="2" fontId="0" fillId="0" borderId="0" xfId="0" applyNumberFormat="1"/>
    <xf numFmtId="170" fontId="0" fillId="9" borderId="0" xfId="0" applyNumberFormat="1" applyFill="1"/>
    <xf numFmtId="169" fontId="2" fillId="8" borderId="30" xfId="0" applyNumberFormat="1" applyFont="1" applyFill="1" applyBorder="1" applyAlignment="1">
      <alignment horizontal="center" vertical="center"/>
    </xf>
    <xf numFmtId="169" fontId="2" fillId="8" borderId="16" xfId="0" applyNumberFormat="1" applyFont="1" applyFill="1" applyBorder="1" applyAlignment="1">
      <alignment horizontal="center" vertical="center"/>
    </xf>
    <xf numFmtId="169" fontId="13" fillId="9" borderId="16" xfId="0" applyNumberFormat="1" applyFont="1" applyFill="1" applyBorder="1" applyAlignment="1">
      <alignment horizontal="center" vertical="center"/>
    </xf>
    <xf numFmtId="165" fontId="6" fillId="5" borderId="2" xfId="0" applyNumberFormat="1" applyFont="1" applyFill="1" applyBorder="1" applyAlignment="1">
      <alignment horizontal="center"/>
    </xf>
    <xf numFmtId="169" fontId="0" fillId="0" borderId="0" xfId="0" applyNumberFormat="1"/>
    <xf numFmtId="9" fontId="0" fillId="0" borderId="0" xfId="0" applyNumberFormat="1"/>
    <xf numFmtId="10" fontId="0" fillId="0" borderId="0" xfId="1" applyNumberFormat="1" applyFont="1"/>
    <xf numFmtId="10" fontId="0" fillId="0" borderId="0" xfId="0" applyNumberFormat="1"/>
    <xf numFmtId="171" fontId="3" fillId="0" borderId="0" xfId="0" applyNumberFormat="1" applyFont="1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12" borderId="21" xfId="0" applyFont="1" applyFill="1" applyBorder="1"/>
    <xf numFmtId="166" fontId="13" fillId="12" borderId="21" xfId="0" applyNumberFormat="1" applyFont="1" applyFill="1" applyBorder="1"/>
    <xf numFmtId="0" fontId="0" fillId="12" borderId="21" xfId="0" applyFill="1" applyBorder="1"/>
    <xf numFmtId="166" fontId="14" fillId="12" borderId="21" xfId="0" applyNumberFormat="1" applyFont="1" applyFill="1" applyBorder="1"/>
    <xf numFmtId="0" fontId="13" fillId="12" borderId="21" xfId="0" applyFont="1" applyFill="1" applyBorder="1"/>
    <xf numFmtId="2" fontId="2" fillId="12" borderId="21" xfId="0" applyNumberFormat="1" applyFont="1" applyFill="1" applyBorder="1"/>
    <xf numFmtId="0" fontId="4" fillId="12" borderId="21" xfId="0" applyFont="1" applyFill="1" applyBorder="1"/>
    <xf numFmtId="9" fontId="13" fillId="12" borderId="21" xfId="0" applyNumberFormat="1" applyFont="1" applyFill="1" applyBorder="1"/>
    <xf numFmtId="0" fontId="11" fillId="10" borderId="0" xfId="0" applyFont="1" applyFill="1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4" fillId="12" borderId="16" xfId="0" applyFont="1" applyFill="1" applyBorder="1"/>
    <xf numFmtId="166" fontId="4" fillId="12" borderId="16" xfId="0" applyNumberFormat="1" applyFont="1" applyFill="1" applyBorder="1"/>
    <xf numFmtId="0" fontId="2" fillId="12" borderId="16" xfId="0" applyFont="1" applyFill="1" applyBorder="1"/>
    <xf numFmtId="165" fontId="2" fillId="12" borderId="16" xfId="0" applyNumberFormat="1" applyFont="1" applyFill="1" applyBorder="1"/>
    <xf numFmtId="169" fontId="2" fillId="12" borderId="16" xfId="0" applyNumberFormat="1" applyFont="1" applyFill="1" applyBorder="1"/>
    <xf numFmtId="9" fontId="13" fillId="12" borderId="16" xfId="0" applyNumberFormat="1" applyFont="1" applyFill="1" applyBorder="1"/>
    <xf numFmtId="0" fontId="13" fillId="12" borderId="16" xfId="0" applyFont="1" applyFill="1" applyBorder="1"/>
    <xf numFmtId="170" fontId="16" fillId="8" borderId="21" xfId="0" applyNumberFormat="1" applyFont="1" applyFill="1" applyBorder="1"/>
    <xf numFmtId="1" fontId="2" fillId="9" borderId="16" xfId="0" applyNumberFormat="1" applyFont="1" applyFill="1" applyBorder="1"/>
    <xf numFmtId="0" fontId="2" fillId="9" borderId="16" xfId="0" applyFont="1" applyFill="1" applyBorder="1" applyAlignment="1">
      <alignment horizontal="center" vertical="center"/>
    </xf>
    <xf numFmtId="169" fontId="2" fillId="9" borderId="16" xfId="0" applyNumberFormat="1" applyFont="1" applyFill="1" applyBorder="1" applyAlignment="1">
      <alignment horizontal="center" vertical="center"/>
    </xf>
    <xf numFmtId="165" fontId="0" fillId="0" borderId="0" xfId="0" applyNumberFormat="1"/>
    <xf numFmtId="170" fontId="0" fillId="8" borderId="32" xfId="0" applyNumberFormat="1" applyFill="1" applyBorder="1"/>
    <xf numFmtId="170" fontId="0" fillId="9" borderId="1" xfId="0" applyNumberFormat="1" applyFill="1" applyBorder="1"/>
    <xf numFmtId="0" fontId="17" fillId="0" borderId="1" xfId="0" applyFont="1" applyBorder="1" applyAlignment="1">
      <alignment horizontal="center"/>
    </xf>
    <xf numFmtId="0" fontId="17" fillId="0" borderId="26" xfId="0" applyFont="1" applyBorder="1" applyAlignment="1">
      <alignment horizontal="center"/>
    </xf>
    <xf numFmtId="0" fontId="17" fillId="0" borderId="28" xfId="0" applyFont="1" applyBorder="1" applyAlignment="1">
      <alignment horizontal="center"/>
    </xf>
    <xf numFmtId="165" fontId="6" fillId="5" borderId="1" xfId="0" applyNumberFormat="1" applyFont="1" applyFill="1" applyBorder="1" applyAlignment="1">
      <alignment horizontal="center"/>
    </xf>
    <xf numFmtId="15" fontId="0" fillId="8" borderId="16" xfId="0" applyNumberFormat="1" applyFill="1" applyBorder="1" applyAlignment="1">
      <alignment horizontal="center"/>
    </xf>
    <xf numFmtId="0" fontId="2" fillId="15" borderId="16" xfId="0" applyFont="1" applyFill="1" applyBorder="1" applyAlignment="1">
      <alignment horizontal="center"/>
    </xf>
    <xf numFmtId="0" fontId="11" fillId="14" borderId="16" xfId="0" applyFont="1" applyFill="1" applyBorder="1" applyAlignment="1">
      <alignment horizontal="center" vertical="center"/>
    </xf>
    <xf numFmtId="0" fontId="11" fillId="14" borderId="33" xfId="0" applyFont="1" applyFill="1" applyBorder="1" applyAlignment="1">
      <alignment horizontal="center" vertical="center"/>
    </xf>
    <xf numFmtId="15" fontId="2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2" fillId="15" borderId="16" xfId="0" applyFont="1" applyFill="1" applyBorder="1" applyAlignment="1">
      <alignment horizontal="center" wrapText="1"/>
    </xf>
    <xf numFmtId="0" fontId="11" fillId="14" borderId="17" xfId="0" applyFont="1" applyFill="1" applyBorder="1" applyAlignment="1">
      <alignment horizontal="center" vertical="center" wrapText="1"/>
    </xf>
    <xf numFmtId="14" fontId="2" fillId="0" borderId="0" xfId="0" applyNumberFormat="1" applyFont="1" applyAlignment="1">
      <alignment vertical="center"/>
    </xf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wrapText="1"/>
    </xf>
    <xf numFmtId="15" fontId="2" fillId="7" borderId="21" xfId="0" applyNumberFormat="1" applyFont="1" applyFill="1" applyBorder="1" applyAlignment="1">
      <alignment horizontal="center"/>
    </xf>
    <xf numFmtId="14" fontId="0" fillId="0" borderId="0" xfId="0" applyNumberFormat="1"/>
    <xf numFmtId="0" fontId="2" fillId="8" borderId="16" xfId="0" applyFont="1" applyFill="1" applyBorder="1" applyAlignment="1">
      <alignment horizontal="center"/>
    </xf>
    <xf numFmtId="0" fontId="0" fillId="7" borderId="16" xfId="0" applyFill="1" applyBorder="1"/>
    <xf numFmtId="0" fontId="11" fillId="14" borderId="17" xfId="0" applyFont="1" applyFill="1" applyBorder="1" applyAlignment="1">
      <alignment horizontal="center" wrapText="1"/>
    </xf>
    <xf numFmtId="0" fontId="4" fillId="0" borderId="21" xfId="0" applyFont="1" applyBorder="1" applyAlignment="1">
      <alignment wrapText="1"/>
    </xf>
    <xf numFmtId="10" fontId="4" fillId="0" borderId="21" xfId="1" applyNumberFormat="1" applyFont="1" applyBorder="1" applyAlignment="1">
      <alignment vertical="center"/>
    </xf>
    <xf numFmtId="0" fontId="2" fillId="8" borderId="17" xfId="0" applyFont="1" applyFill="1" applyBorder="1" applyAlignment="1">
      <alignment horizontal="center"/>
    </xf>
    <xf numFmtId="1" fontId="2" fillId="8" borderId="17" xfId="0" applyNumberFormat="1" applyFont="1" applyFill="1" applyBorder="1" applyAlignment="1">
      <alignment horizontal="center" vertical="center" wrapText="1"/>
    </xf>
    <xf numFmtId="1" fontId="2" fillId="8" borderId="17" xfId="0" applyNumberFormat="1" applyFont="1" applyFill="1" applyBorder="1" applyAlignment="1">
      <alignment horizontal="center" vertical="center"/>
    </xf>
    <xf numFmtId="168" fontId="2" fillId="8" borderId="17" xfId="1" applyNumberFormat="1" applyFont="1" applyFill="1" applyBorder="1" applyAlignment="1">
      <alignment horizontal="center" vertical="center"/>
    </xf>
    <xf numFmtId="1" fontId="2" fillId="8" borderId="36" xfId="0" applyNumberFormat="1" applyFont="1" applyFill="1" applyBorder="1" applyAlignment="1">
      <alignment horizontal="center" vertical="center" wrapText="1"/>
    </xf>
    <xf numFmtId="0" fontId="11" fillId="14" borderId="22" xfId="0" applyFont="1" applyFill="1" applyBorder="1" applyAlignment="1">
      <alignment horizontal="center" vertical="center" wrapText="1"/>
    </xf>
    <xf numFmtId="166" fontId="2" fillId="8" borderId="0" xfId="0" applyNumberFormat="1" applyFont="1" applyFill="1" applyAlignment="1">
      <alignment horizontal="center" vertical="center"/>
    </xf>
    <xf numFmtId="9" fontId="13" fillId="8" borderId="17" xfId="1" applyFont="1" applyFill="1" applyBorder="1" applyAlignment="1">
      <alignment horizontal="center" vertical="center"/>
    </xf>
    <xf numFmtId="9" fontId="20" fillId="8" borderId="17" xfId="1" applyFont="1" applyFill="1" applyBorder="1" applyAlignment="1">
      <alignment horizontal="center" vertical="center"/>
    </xf>
    <xf numFmtId="0" fontId="19" fillId="17" borderId="0" xfId="0" applyFont="1" applyFill="1" applyAlignment="1">
      <alignment horizontal="center" vertical="center" wrapText="1"/>
    </xf>
    <xf numFmtId="1" fontId="2" fillId="7" borderId="21" xfId="0" applyNumberFormat="1" applyFont="1" applyFill="1" applyBorder="1" applyAlignment="1">
      <alignment horizontal="center"/>
    </xf>
    <xf numFmtId="1" fontId="2" fillId="15" borderId="16" xfId="0" applyNumberFormat="1" applyFont="1" applyFill="1" applyBorder="1" applyAlignment="1">
      <alignment horizontal="center" vertical="center"/>
    </xf>
    <xf numFmtId="1" fontId="2" fillId="7" borderId="16" xfId="0" applyNumberFormat="1" applyFont="1" applyFill="1" applyBorder="1" applyAlignment="1">
      <alignment horizontal="center" vertical="center"/>
    </xf>
    <xf numFmtId="1" fontId="2" fillId="7" borderId="34" xfId="0" applyNumberFormat="1" applyFont="1" applyFill="1" applyBorder="1" applyAlignment="1">
      <alignment horizontal="center" vertical="center"/>
    </xf>
    <xf numFmtId="0" fontId="11" fillId="14" borderId="17" xfId="0" applyFont="1" applyFill="1" applyBorder="1" applyAlignment="1">
      <alignment horizontal="center" vertical="center"/>
    </xf>
    <xf numFmtId="15" fontId="2" fillId="16" borderId="17" xfId="0" applyNumberFormat="1" applyFont="1" applyFill="1" applyBorder="1" applyAlignment="1">
      <alignment horizontal="center" vertical="center"/>
    </xf>
    <xf numFmtId="15" fontId="2" fillId="8" borderId="17" xfId="0" applyNumberFormat="1" applyFont="1" applyFill="1" applyBorder="1" applyAlignment="1">
      <alignment horizontal="center" vertical="center"/>
    </xf>
    <xf numFmtId="0" fontId="2" fillId="15" borderId="17" xfId="0" applyFont="1" applyFill="1" applyBorder="1" applyAlignment="1">
      <alignment horizontal="center" vertical="center" wrapText="1"/>
    </xf>
    <xf numFmtId="166" fontId="13" fillId="8" borderId="17" xfId="0" applyNumberFormat="1" applyFont="1" applyFill="1" applyBorder="1" applyAlignment="1">
      <alignment horizontal="center" vertical="center"/>
    </xf>
    <xf numFmtId="0" fontId="2" fillId="15" borderId="17" xfId="0" applyFont="1" applyFill="1" applyBorder="1" applyAlignment="1">
      <alignment horizontal="center" vertical="center"/>
    </xf>
    <xf numFmtId="0" fontId="2" fillId="8" borderId="17" xfId="0" applyFont="1" applyFill="1" applyBorder="1" applyAlignment="1">
      <alignment horizontal="center" vertical="center"/>
    </xf>
    <xf numFmtId="0" fontId="2" fillId="8" borderId="17" xfId="0" applyFont="1" applyFill="1" applyBorder="1" applyAlignment="1">
      <alignment horizontal="center" wrapText="1"/>
    </xf>
    <xf numFmtId="0" fontId="2" fillId="8" borderId="17" xfId="0" applyFont="1" applyFill="1" applyBorder="1" applyAlignment="1">
      <alignment horizontal="center" vertical="center" wrapText="1"/>
    </xf>
    <xf numFmtId="0" fontId="19" fillId="17" borderId="17" xfId="0" applyFont="1" applyFill="1" applyBorder="1" applyAlignment="1">
      <alignment horizontal="center" vertical="center" wrapText="1"/>
    </xf>
    <xf numFmtId="0" fontId="19" fillId="17" borderId="35" xfId="0" applyFont="1" applyFill="1" applyBorder="1" applyAlignment="1">
      <alignment horizontal="center" vertical="center" wrapText="1"/>
    </xf>
    <xf numFmtId="15" fontId="0" fillId="0" borderId="0" xfId="0" applyNumberFormat="1"/>
    <xf numFmtId="1" fontId="2" fillId="8" borderId="16" xfId="0" applyNumberFormat="1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166" fontId="4" fillId="0" borderId="1" xfId="0" applyNumberFormat="1" applyFont="1" applyBorder="1" applyAlignment="1">
      <alignment horizontal="center"/>
    </xf>
    <xf numFmtId="166" fontId="3" fillId="0" borderId="1" xfId="0" applyNumberFormat="1" applyFont="1" applyBorder="1"/>
    <xf numFmtId="0" fontId="11" fillId="6" borderId="36" xfId="0" applyFont="1" applyFill="1" applyBorder="1" applyAlignment="1">
      <alignment horizontal="center" vertical="center"/>
    </xf>
    <xf numFmtId="0" fontId="0" fillId="9" borderId="0" xfId="0" applyFill="1"/>
    <xf numFmtId="172" fontId="2" fillId="0" borderId="0" xfId="0" applyNumberFormat="1" applyFont="1"/>
    <xf numFmtId="9" fontId="0" fillId="0" borderId="0" xfId="1" applyFont="1"/>
    <xf numFmtId="0" fontId="11" fillId="18" borderId="0" xfId="0" applyFont="1" applyFill="1"/>
    <xf numFmtId="15" fontId="2" fillId="9" borderId="0" xfId="0" applyNumberFormat="1" applyFont="1" applyFill="1"/>
    <xf numFmtId="170" fontId="0" fillId="0" borderId="0" xfId="0" applyNumberFormat="1"/>
    <xf numFmtId="0" fontId="21" fillId="18" borderId="0" xfId="0" applyFont="1" applyFill="1" applyAlignment="1">
      <alignment horizontal="center"/>
    </xf>
    <xf numFmtId="9" fontId="2" fillId="0" borderId="0" xfId="0" applyNumberFormat="1" applyFont="1" applyAlignment="1">
      <alignment horizontal="center"/>
    </xf>
    <xf numFmtId="9" fontId="1" fillId="11" borderId="0" xfId="1" applyFont="1" applyFill="1" applyAlignment="1">
      <alignment horizontal="center"/>
    </xf>
    <xf numFmtId="166" fontId="2" fillId="8" borderId="17" xfId="0" applyNumberFormat="1" applyFont="1" applyFill="1" applyBorder="1" applyAlignment="1">
      <alignment horizontal="center" vertical="center"/>
    </xf>
    <xf numFmtId="14" fontId="0" fillId="0" borderId="1" xfId="0" applyNumberFormat="1" applyBorder="1"/>
    <xf numFmtId="10" fontId="3" fillId="0" borderId="0" xfId="1" applyNumberFormat="1" applyFont="1"/>
    <xf numFmtId="173" fontId="0" fillId="0" borderId="0" xfId="0" applyNumberFormat="1"/>
    <xf numFmtId="2" fontId="0" fillId="8" borderId="16" xfId="0" applyNumberFormat="1" applyFill="1" applyBorder="1"/>
    <xf numFmtId="2" fontId="2" fillId="9" borderId="16" xfId="0" applyNumberFormat="1" applyFont="1" applyFill="1" applyBorder="1"/>
    <xf numFmtId="9" fontId="3" fillId="0" borderId="0" xfId="0" applyNumberFormat="1" applyFont="1"/>
    <xf numFmtId="0" fontId="2" fillId="8" borderId="17" xfId="0" applyFont="1" applyFill="1" applyBorder="1" applyAlignment="1">
      <alignment horizontal="left" vertical="center" wrapText="1"/>
    </xf>
    <xf numFmtId="0" fontId="2" fillId="8" borderId="17" xfId="0" applyFont="1" applyFill="1" applyBorder="1" applyAlignment="1">
      <alignment horizontal="left"/>
    </xf>
    <xf numFmtId="0" fontId="0" fillId="0" borderId="17" xfId="0" applyBorder="1" applyAlignment="1">
      <alignment horizontal="center"/>
    </xf>
    <xf numFmtId="0" fontId="2" fillId="8" borderId="17" xfId="0" applyFont="1" applyFill="1" applyBorder="1" applyAlignment="1">
      <alignment horizontal="left" vertical="center"/>
    </xf>
    <xf numFmtId="0" fontId="15" fillId="14" borderId="0" xfId="0" applyFont="1" applyFill="1" applyAlignment="1">
      <alignment horizontal="center" vertical="center"/>
    </xf>
    <xf numFmtId="0" fontId="15" fillId="14" borderId="0" xfId="0" applyFont="1" applyFill="1" applyAlignment="1">
      <alignment horizontal="center"/>
    </xf>
    <xf numFmtId="0" fontId="18" fillId="14" borderId="16" xfId="0" applyFont="1" applyFill="1" applyBorder="1" applyAlignment="1">
      <alignment horizontal="center" vertical="center"/>
    </xf>
    <xf numFmtId="0" fontId="18" fillId="14" borderId="17" xfId="0" applyFont="1" applyFill="1" applyBorder="1" applyAlignment="1">
      <alignment horizontal="center" vertical="center" wrapText="1"/>
    </xf>
    <xf numFmtId="0" fontId="2" fillId="15" borderId="16" xfId="0" applyFont="1" applyFill="1" applyBorder="1" applyAlignment="1">
      <alignment horizontal="center" vertical="center" wrapText="1"/>
    </xf>
    <xf numFmtId="15" fontId="2" fillId="8" borderId="17" xfId="0" applyNumberFormat="1" applyFont="1" applyFill="1" applyBorder="1" applyAlignment="1">
      <alignment horizontal="left"/>
    </xf>
    <xf numFmtId="166" fontId="6" fillId="6" borderId="20" xfId="0" applyNumberFormat="1" applyFont="1" applyFill="1" applyBorder="1" applyAlignment="1">
      <alignment horizontal="center"/>
    </xf>
    <xf numFmtId="166" fontId="6" fillId="6" borderId="19" xfId="0" applyNumberFormat="1" applyFont="1" applyFill="1" applyBorder="1" applyAlignment="1">
      <alignment horizontal="center"/>
    </xf>
    <xf numFmtId="0" fontId="11" fillId="6" borderId="19" xfId="0" applyFont="1" applyFill="1" applyBorder="1" applyAlignment="1">
      <alignment horizontal="center"/>
    </xf>
    <xf numFmtId="0" fontId="15" fillId="6" borderId="0" xfId="0" applyFont="1" applyFill="1" applyAlignment="1">
      <alignment horizontal="center" vertical="center"/>
    </xf>
    <xf numFmtId="0" fontId="11" fillId="13" borderId="21" xfId="0" applyFont="1" applyFill="1" applyBorder="1" applyAlignment="1">
      <alignment horizontal="center" vertical="center"/>
    </xf>
    <xf numFmtId="0" fontId="2" fillId="12" borderId="31" xfId="0" applyFont="1" applyFill="1" applyBorder="1" applyAlignment="1">
      <alignment horizontal="center" vertical="center"/>
    </xf>
    <xf numFmtId="0" fontId="2" fillId="12" borderId="30" xfId="0" applyFont="1" applyFill="1" applyBorder="1" applyAlignment="1">
      <alignment horizontal="center" vertical="center"/>
    </xf>
    <xf numFmtId="0" fontId="11" fillId="18" borderId="0" xfId="0" applyFont="1" applyFill="1" applyAlignment="1">
      <alignment horizontal="center"/>
    </xf>
    <xf numFmtId="0" fontId="6" fillId="2" borderId="23" xfId="0" applyFont="1" applyFill="1" applyBorder="1" applyAlignment="1">
      <alignment horizontal="center"/>
    </xf>
    <xf numFmtId="0" fontId="6" fillId="2" borderId="24" xfId="0" applyFont="1" applyFill="1" applyBorder="1" applyAlignment="1">
      <alignment horizontal="center"/>
    </xf>
    <xf numFmtId="0" fontId="6" fillId="2" borderId="25" xfId="0" applyFont="1" applyFill="1" applyBorder="1" applyAlignment="1">
      <alignment horizontal="center"/>
    </xf>
    <xf numFmtId="2" fontId="2" fillId="0" borderId="0" xfId="0" applyNumberFormat="1" applyFont="1" applyAlignment="1">
      <alignment horizontal="center" vertical="center"/>
    </xf>
  </cellXfs>
  <cellStyles count="2">
    <cellStyle name="Normal" xfId="0" builtinId="0"/>
    <cellStyle name="Percent" xfId="1" builtinId="5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847</xdr:colOff>
      <xdr:row>0</xdr:row>
      <xdr:rowOff>0</xdr:rowOff>
    </xdr:from>
    <xdr:to>
      <xdr:col>1</xdr:col>
      <xdr:colOff>985233</xdr:colOff>
      <xdr:row>1</xdr:row>
      <xdr:rowOff>797</xdr:rowOff>
    </xdr:to>
    <xdr:pic>
      <xdr:nvPicPr>
        <xdr:cNvPr id="4" name="Content Placeholder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rcRect l="4705" r="3866"/>
        <a:stretch/>
      </xdr:blipFill>
      <xdr:spPr>
        <a:xfrm>
          <a:off x="847" y="0"/>
          <a:ext cx="1181237" cy="451648"/>
        </a:xfrm>
        <a:prstGeom prst="rect">
          <a:avLst/>
        </a:prstGeom>
        <a:solidFill>
          <a:schemeClr val="bg1"/>
        </a:solidFill>
      </xdr:spPr>
    </xdr:pic>
    <xdr:clientData/>
  </xdr:twoCellAnchor>
  <xdr:twoCellAnchor>
    <xdr:from>
      <xdr:col>5</xdr:col>
      <xdr:colOff>90184</xdr:colOff>
      <xdr:row>18</xdr:row>
      <xdr:rowOff>423785</xdr:rowOff>
    </xdr:from>
    <xdr:to>
      <xdr:col>5</xdr:col>
      <xdr:colOff>972490</xdr:colOff>
      <xdr:row>19</xdr:row>
      <xdr:rowOff>124604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115688" y="3906807"/>
          <a:ext cx="882306" cy="255260"/>
        </a:xfrm>
        <a:prstGeom prst="rightArrow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22290</xdr:colOff>
      <xdr:row>1</xdr:row>
      <xdr:rowOff>75389</xdr:rowOff>
    </xdr:from>
    <xdr:to>
      <xdr:col>14</xdr:col>
      <xdr:colOff>891788</xdr:colOff>
      <xdr:row>2</xdr:row>
      <xdr:rowOff>137117</xdr:rowOff>
    </xdr:to>
    <xdr:sp macro="[0]!Report_Bui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2441425" y="258563"/>
          <a:ext cx="1952836" cy="244900"/>
        </a:xfrm>
        <a:prstGeom prst="roundRect">
          <a:avLst/>
        </a:prstGeom>
        <a:solidFill>
          <a:srgbClr val="FF00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Report</a:t>
          </a:r>
          <a:r>
            <a:rPr lang="en-US" sz="1100" b="1" baseline="0"/>
            <a:t> Builder Day 1</a:t>
          </a:r>
        </a:p>
        <a:p>
          <a:pPr algn="ctr"/>
          <a:endParaRPr lang="en-US" sz="1100" b="1"/>
        </a:p>
      </xdr:txBody>
    </xdr:sp>
    <xdr:clientData/>
  </xdr:twoCellAnchor>
  <xdr:twoCellAnchor>
    <xdr:from>
      <xdr:col>34</xdr:col>
      <xdr:colOff>1612447</xdr:colOff>
      <xdr:row>1</xdr:row>
      <xdr:rowOff>122986</xdr:rowOff>
    </xdr:from>
    <xdr:to>
      <xdr:col>36</xdr:col>
      <xdr:colOff>797063</xdr:colOff>
      <xdr:row>2</xdr:row>
      <xdr:rowOff>160145</xdr:rowOff>
    </xdr:to>
    <xdr:sp macro="[0]!Report_Buildersecon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354123" y="306160"/>
          <a:ext cx="1780440" cy="220331"/>
        </a:xfrm>
        <a:prstGeom prst="roundRect">
          <a:avLst/>
        </a:prstGeom>
        <a:solidFill>
          <a:srgbClr val="FF00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Report Builder  Day 2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565150</xdr:colOff>
          <xdr:row>3</xdr:row>
          <xdr:rowOff>38100</xdr:rowOff>
        </xdr:from>
        <xdr:to>
          <xdr:col>10</xdr:col>
          <xdr:colOff>304800</xdr:colOff>
          <xdr:row>5</xdr:row>
          <xdr:rowOff>184150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→  Run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FC7F9-02C5-45D0-BD31-46D876C80EF7}">
  <sheetPr codeName="Sheet12"/>
  <dimension ref="A1:Q32"/>
  <sheetViews>
    <sheetView showGridLines="0" topLeftCell="A8" zoomScale="124" zoomScaleNormal="68" zoomScaleSheetLayoutView="71" workbookViewId="0">
      <selection activeCell="G20" sqref="G20"/>
    </sheetView>
  </sheetViews>
  <sheetFormatPr defaultRowHeight="14.5" x14ac:dyDescent="0.35"/>
  <cols>
    <col min="1" max="1" width="2.6328125" customWidth="1"/>
    <col min="2" max="2" width="15.453125" style="164" bestFit="1" customWidth="1"/>
    <col min="3" max="3" width="18.08984375" customWidth="1"/>
    <col min="4" max="4" width="16.08984375" customWidth="1"/>
    <col min="5" max="5" width="18" bestFit="1" customWidth="1"/>
    <col min="6" max="6" width="14.6328125" customWidth="1"/>
    <col min="7" max="7" width="13.6328125" customWidth="1"/>
    <col min="8" max="8" width="11.36328125" customWidth="1"/>
    <col min="9" max="9" width="11.54296875" bestFit="1" customWidth="1"/>
    <col min="10" max="10" width="14.6328125" customWidth="1"/>
    <col min="11" max="11" width="10.54296875" customWidth="1"/>
    <col min="12" max="12" width="11.36328125" customWidth="1"/>
    <col min="13" max="13" width="1.453125" customWidth="1"/>
    <col min="14" max="14" width="1.08984375" customWidth="1"/>
    <col min="15" max="17" width="10.453125" bestFit="1" customWidth="1"/>
  </cols>
  <sheetData>
    <row r="1" spans="1:17" ht="35.75" customHeight="1" x14ac:dyDescent="0.35">
      <c r="A1" s="228" t="str">
        <f>CONCATENATE("Center Wise Summary ",TEXT(K23,"dd"),"/",TEXT(K23,"mm"),"/",TEXT(K23,"yy"))</f>
        <v>Center Wise Summary 27/01/23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</row>
    <row r="2" spans="1:17" ht="15" thickBot="1" x14ac:dyDescent="0.4"/>
    <row r="3" spans="1:17" ht="15.5" thickTop="1" thickBot="1" x14ac:dyDescent="0.4">
      <c r="B3" s="174" t="s">
        <v>0</v>
      </c>
      <c r="C3" s="177">
        <f>Report!C4</f>
        <v>1</v>
      </c>
      <c r="H3" s="163"/>
      <c r="I3" s="60" t="s">
        <v>1</v>
      </c>
    </row>
    <row r="4" spans="1:17" ht="15.5" thickTop="1" thickBot="1" x14ac:dyDescent="0.4">
      <c r="B4" s="174" t="s">
        <v>2</v>
      </c>
      <c r="C4" s="177" t="str">
        <f>Report!D4</f>
        <v>GATE</v>
      </c>
      <c r="H4" s="173"/>
      <c r="I4" s="60" t="s">
        <v>3</v>
      </c>
    </row>
    <row r="5" spans="1:17" ht="7.5" customHeight="1" thickTop="1" x14ac:dyDescent="0.35">
      <c r="B5" s="169"/>
      <c r="C5" s="81"/>
    </row>
    <row r="6" spans="1:17" ht="3" customHeight="1" thickBot="1" x14ac:dyDescent="0.4"/>
    <row r="7" spans="1:17" ht="19.25" customHeight="1" thickTop="1" thickBot="1" x14ac:dyDescent="0.4">
      <c r="B7" s="230" t="s">
        <v>4</v>
      </c>
      <c r="C7" s="230"/>
      <c r="D7" s="230"/>
      <c r="E7" s="230"/>
      <c r="G7" s="160" t="s">
        <v>5</v>
      </c>
      <c r="H7" s="161" t="s">
        <v>6</v>
      </c>
      <c r="I7" s="160" t="s">
        <v>7</v>
      </c>
      <c r="J7" s="160" t="s">
        <v>8</v>
      </c>
      <c r="K7" s="160" t="s">
        <v>9</v>
      </c>
      <c r="L7" s="160" t="s">
        <v>10</v>
      </c>
    </row>
    <row r="8" spans="1:17" ht="19.5" customHeight="1" thickTop="1" thickBot="1" x14ac:dyDescent="0.4">
      <c r="B8" s="165" t="s">
        <v>11</v>
      </c>
      <c r="C8" s="159" t="s">
        <v>12</v>
      </c>
      <c r="D8" s="159" t="s">
        <v>5</v>
      </c>
      <c r="E8" s="159" t="s">
        <v>6</v>
      </c>
      <c r="G8" s="162">
        <f>D9</f>
        <v>44950</v>
      </c>
      <c r="H8" s="188">
        <f>Forecast_Day1!A27</f>
        <v>32553</v>
      </c>
      <c r="I8" s="188">
        <f>Forecast_Day1!D47</f>
        <v>12881.29</v>
      </c>
      <c r="J8" s="188">
        <f>Forecast_Day1!E47</f>
        <v>12166.9</v>
      </c>
      <c r="K8" s="188">
        <f>Forecast_Day1!F47</f>
        <v>6071.71</v>
      </c>
      <c r="L8" s="189">
        <f>Forecast_Day1!G47</f>
        <v>4603.9881655003855</v>
      </c>
      <c r="N8" s="128"/>
      <c r="O8" s="128"/>
      <c r="P8" s="128"/>
      <c r="Q8" s="128"/>
    </row>
    <row r="9" spans="1:17" ht="15.5" thickTop="1" thickBot="1" x14ac:dyDescent="0.4">
      <c r="B9" s="232" t="s">
        <v>13</v>
      </c>
      <c r="C9" s="158">
        <f>D9-3</f>
        <v>44947</v>
      </c>
      <c r="D9" s="158">
        <f>Report!C3-3</f>
        <v>44950</v>
      </c>
      <c r="E9" s="172">
        <f>H8</f>
        <v>32553</v>
      </c>
      <c r="G9" s="162">
        <f t="shared" ref="G9:G13" si="0">D10</f>
        <v>44951</v>
      </c>
      <c r="H9" s="188">
        <f>Forecast_Day1!A28</f>
        <v>34101</v>
      </c>
      <c r="I9" s="188">
        <f>Forecast_Day1!E48</f>
        <v>14992.96</v>
      </c>
      <c r="J9" s="188">
        <f>Forecast_Day1!F48</f>
        <v>12241.33</v>
      </c>
      <c r="K9" s="189">
        <f>Forecast_Day1!G48</f>
        <v>8897.7571565647104</v>
      </c>
      <c r="L9" s="189">
        <f>Forecast_Day1!H48</f>
        <v>4822.9226317613939</v>
      </c>
      <c r="N9" s="128"/>
      <c r="O9" s="128"/>
      <c r="P9" s="128"/>
      <c r="Q9" s="128"/>
    </row>
    <row r="10" spans="1:17" ht="15.5" thickTop="1" thickBot="1" x14ac:dyDescent="0.4">
      <c r="B10" s="232"/>
      <c r="C10" s="158">
        <f t="shared" ref="C10:C14" si="1">D10-3</f>
        <v>44948</v>
      </c>
      <c r="D10" s="158">
        <f>D9+1</f>
        <v>44951</v>
      </c>
      <c r="E10" s="172">
        <f t="shared" ref="E10:E13" si="2">H9</f>
        <v>34101</v>
      </c>
      <c r="G10" s="162">
        <f t="shared" si="0"/>
        <v>44952</v>
      </c>
      <c r="H10" s="188">
        <f>Forecast_Day1!A29</f>
        <v>37035</v>
      </c>
      <c r="I10" s="188">
        <f>Forecast_Day1!F49</f>
        <v>11378</v>
      </c>
      <c r="J10" s="189">
        <f>Forecast_Day1!G49</f>
        <v>16262.456597897344</v>
      </c>
      <c r="K10" s="189">
        <f>Forecast_Day1!H49</f>
        <v>9663.307125696434</v>
      </c>
      <c r="L10" s="189">
        <f>Forecast_Day1!I49</f>
        <v>5237.8798178142342</v>
      </c>
      <c r="N10" s="128"/>
      <c r="O10" s="128"/>
      <c r="P10" s="128"/>
      <c r="Q10" s="128"/>
    </row>
    <row r="11" spans="1:17" ht="15.5" thickTop="1" thickBot="1" x14ac:dyDescent="0.4">
      <c r="B11" s="232"/>
      <c r="C11" s="158">
        <f t="shared" si="1"/>
        <v>44949</v>
      </c>
      <c r="D11" s="158">
        <f t="shared" ref="D11:D14" si="3">D10+1</f>
        <v>44952</v>
      </c>
      <c r="E11" s="172">
        <f t="shared" si="2"/>
        <v>37035</v>
      </c>
      <c r="G11" s="162">
        <f t="shared" si="0"/>
        <v>44953</v>
      </c>
      <c r="H11" s="188">
        <f>Forecast_Day1!A35</f>
        <v>37035</v>
      </c>
      <c r="I11" s="189">
        <f>Forecast_Day1!G50</f>
        <v>8483.4737613026991</v>
      </c>
      <c r="J11" s="189">
        <f>Forecast_Day1!H50</f>
        <v>14278.555452783257</v>
      </c>
      <c r="K11" s="189">
        <f>Forecast_Day1!I50</f>
        <v>8484.4541057451315</v>
      </c>
      <c r="L11" s="189">
        <f>Forecast_Day1!J50</f>
        <v>4598.8966662850135</v>
      </c>
      <c r="N11" s="128"/>
      <c r="O11" s="128"/>
      <c r="P11" s="128"/>
      <c r="Q11" s="128"/>
    </row>
    <row r="12" spans="1:17" ht="15.5" thickTop="1" thickBot="1" x14ac:dyDescent="0.4">
      <c r="B12" s="232" t="s">
        <v>14</v>
      </c>
      <c r="C12" s="158">
        <f t="shared" si="1"/>
        <v>44950</v>
      </c>
      <c r="D12" s="158">
        <f t="shared" si="3"/>
        <v>44953</v>
      </c>
      <c r="E12" s="172">
        <f t="shared" si="2"/>
        <v>37035</v>
      </c>
      <c r="G12" s="162">
        <f t="shared" si="0"/>
        <v>44954</v>
      </c>
      <c r="H12" s="188">
        <f>Forecast_Day1!A36</f>
        <v>32517</v>
      </c>
      <c r="I12" s="189">
        <f>Forecast_Day1!H51</f>
        <v>6346.7560411849418</v>
      </c>
      <c r="J12" s="189">
        <f>Forecast_Day1!I51</f>
        <v>10682.240627974852</v>
      </c>
      <c r="K12" s="189">
        <f>Forecast_Day1!J51</f>
        <v>6347.4894679848021</v>
      </c>
      <c r="L12" s="189">
        <f>Forecast_Day1!K51</f>
        <v>3440.5805947878193</v>
      </c>
      <c r="N12" s="128"/>
      <c r="O12" s="128"/>
      <c r="P12" s="128"/>
      <c r="Q12" s="128"/>
    </row>
    <row r="13" spans="1:17" ht="15.5" thickTop="1" thickBot="1" x14ac:dyDescent="0.4">
      <c r="B13" s="232"/>
      <c r="C13" s="158">
        <f t="shared" si="1"/>
        <v>44951</v>
      </c>
      <c r="D13" s="158">
        <f t="shared" si="3"/>
        <v>44954</v>
      </c>
      <c r="E13" s="172">
        <f t="shared" si="2"/>
        <v>32517</v>
      </c>
      <c r="G13" s="162">
        <f t="shared" si="0"/>
        <v>44955</v>
      </c>
      <c r="H13" s="188">
        <f>Forecast_Day1!A37</f>
        <v>24327</v>
      </c>
      <c r="I13" s="189">
        <f>Forecast_Day1!I52</f>
        <v>7133.3499271623577</v>
      </c>
      <c r="J13" s="189">
        <f>Forecast_Day1!J52</f>
        <v>12006.158722821903</v>
      </c>
      <c r="K13" s="189">
        <f>Forecast_Day1!K52</f>
        <v>7134.1742522152526</v>
      </c>
      <c r="L13" s="189">
        <f>Forecast_Day1!L52</f>
        <v>3866.9936540752478</v>
      </c>
      <c r="N13" s="128"/>
      <c r="O13" s="128"/>
      <c r="P13" s="128"/>
      <c r="Q13" s="128"/>
    </row>
    <row r="14" spans="1:17" ht="15.5" thickTop="1" thickBot="1" x14ac:dyDescent="0.4">
      <c r="B14" s="232"/>
      <c r="C14" s="158">
        <f t="shared" si="1"/>
        <v>44952</v>
      </c>
      <c r="D14" s="158">
        <f t="shared" si="3"/>
        <v>44955</v>
      </c>
      <c r="E14" s="203">
        <f>H13</f>
        <v>24327</v>
      </c>
      <c r="G14" s="170">
        <f>G13+1</f>
        <v>44956</v>
      </c>
      <c r="H14" s="190">
        <f>Report!C5</f>
        <v>88204.664885072882</v>
      </c>
      <c r="I14" s="189">
        <f>Forecast_Day1!J53</f>
        <v>23012.023254820964</v>
      </c>
      <c r="J14" s="189">
        <f>Forecast_Day1!K53</f>
        <v>38731.592667087287</v>
      </c>
      <c r="K14" s="189">
        <f>Forecast_Day1!L53</f>
        <v>23014.682508534919</v>
      </c>
      <c r="L14" s="189">
        <f>Forecast_Day1!M53</f>
        <v>12474.832834847877</v>
      </c>
    </row>
    <row r="15" spans="1:17" ht="15.5" thickTop="1" thickBot="1" x14ac:dyDescent="0.4">
      <c r="G15" s="170">
        <f>G14+1</f>
        <v>44957</v>
      </c>
      <c r="H15" s="187"/>
      <c r="I15" s="190"/>
      <c r="J15" s="189"/>
      <c r="K15" s="189"/>
      <c r="L15" s="189"/>
    </row>
    <row r="16" spans="1:17" ht="6.9" customHeight="1" thickTop="1" x14ac:dyDescent="0.35">
      <c r="B16"/>
    </row>
    <row r="17" spans="1:12" ht="18.5" x14ac:dyDescent="0.45">
      <c r="A17" s="229" t="s">
        <v>15</v>
      </c>
      <c r="B17" s="229"/>
      <c r="C17" s="229"/>
      <c r="D17" s="229"/>
      <c r="E17" s="229"/>
      <c r="F17" s="229"/>
      <c r="G17" s="229"/>
      <c r="H17" s="229"/>
      <c r="I17" s="229"/>
      <c r="J17" s="229"/>
      <c r="K17" s="229"/>
      <c r="L17" s="229"/>
    </row>
    <row r="18" spans="1:12" ht="15" thickBot="1" x14ac:dyDescent="0.4"/>
    <row r="19" spans="1:12" ht="44.5" thickTop="1" thickBot="1" x14ac:dyDescent="0.4">
      <c r="B19" s="194" t="s">
        <v>16</v>
      </c>
      <c r="C19" s="217">
        <f>Report!C3</f>
        <v>44953</v>
      </c>
      <c r="D19" s="196" t="s">
        <v>17</v>
      </c>
      <c r="E19" s="195">
        <v>44878</v>
      </c>
      <c r="G19" s="166" t="s">
        <v>18</v>
      </c>
      <c r="H19" s="166" t="s">
        <v>19</v>
      </c>
      <c r="I19" s="166" t="s">
        <v>20</v>
      </c>
      <c r="J19" s="166" t="s">
        <v>21</v>
      </c>
      <c r="K19" s="166" t="s">
        <v>22</v>
      </c>
      <c r="L19" s="166" t="s">
        <v>23</v>
      </c>
    </row>
    <row r="20" spans="1:12" ht="19.5" thickTop="1" thickBot="1" x14ac:dyDescent="0.4">
      <c r="B20" s="194" t="s">
        <v>24</v>
      </c>
      <c r="C20" s="197">
        <f>C19-E19-2</f>
        <v>73</v>
      </c>
      <c r="D20" s="196" t="s">
        <v>25</v>
      </c>
      <c r="E20" s="197">
        <v>180</v>
      </c>
      <c r="G20" s="179">
        <f>F23*(C19-E19-2)</f>
        <v>7300000</v>
      </c>
      <c r="H20" s="179">
        <f>SUM(Indent!E:E)</f>
        <v>6164847</v>
      </c>
      <c r="I20" s="179">
        <f>SUM(Purchase!F:F)</f>
        <v>6737827.6999998055</v>
      </c>
      <c r="J20" s="185">
        <f>H20/G20</f>
        <v>0.8444995890410959</v>
      </c>
      <c r="K20" s="180">
        <f>I20/H20</f>
        <v>1.0929432149735112</v>
      </c>
      <c r="L20" s="185">
        <f>J20*K20</f>
        <v>0.92299009589038439</v>
      </c>
    </row>
    <row r="21" spans="1:12" ht="15" customHeight="1" thickTop="1" thickBot="1" x14ac:dyDescent="0.4">
      <c r="B21" s="139"/>
      <c r="C21" s="167"/>
      <c r="D21" s="128"/>
      <c r="E21" s="168"/>
    </row>
    <row r="22" spans="1:12" ht="43.5" customHeight="1" thickTop="1" thickBot="1" x14ac:dyDescent="0.4">
      <c r="B22" s="182" t="s">
        <v>26</v>
      </c>
      <c r="C22" s="166" t="s">
        <v>27</v>
      </c>
      <c r="D22" s="166" t="s">
        <v>28</v>
      </c>
      <c r="E22" s="166" t="s">
        <v>29</v>
      </c>
      <c r="F22" s="166" t="s">
        <v>30</v>
      </c>
      <c r="G22" s="166" t="s">
        <v>31</v>
      </c>
      <c r="H22" s="166" t="s">
        <v>32</v>
      </c>
      <c r="K22" s="191" t="str">
        <f>TEXT(K23,"dddd")</f>
        <v>Friday</v>
      </c>
      <c r="L22" s="191" t="str">
        <f>TEXT(L23,"dddd")</f>
        <v>Saturday</v>
      </c>
    </row>
    <row r="23" spans="1:12" ht="32" thickTop="1" thickBot="1" x14ac:dyDescent="0.4">
      <c r="B23" s="183">
        <f>C19-1</f>
        <v>44952</v>
      </c>
      <c r="C23" s="181">
        <f>INDEX(Daily_Ind_DB!$A$116:$FZ$116,MATCH(Summary!$B$23+3,Daily_Ind_DB!$A$1:$FZ$1))</f>
        <v>115544.42962007389</v>
      </c>
      <c r="D23" s="178">
        <f>(SUMIFS(Indent!$E:$E,Indent!$C:$C,"="&amp;B23+2))</f>
        <v>74790</v>
      </c>
      <c r="E23" s="184">
        <f>(D23-C23)/D23</f>
        <v>-0.54491816579855445</v>
      </c>
      <c r="F23" s="179">
        <f>18000000/E20</f>
        <v>100000</v>
      </c>
      <c r="G23" s="179">
        <f>(I20)/(C19-E19-2)</f>
        <v>92299.009589038425</v>
      </c>
      <c r="H23" s="179">
        <f>(18000000-I20)/(E20-(C19-E19+1))</f>
        <v>108290.11826923264</v>
      </c>
      <c r="J23" s="201" t="s">
        <v>33</v>
      </c>
      <c r="K23" s="192">
        <f>Report!C3</f>
        <v>44953</v>
      </c>
      <c r="L23" s="193">
        <f>K23+1</f>
        <v>44954</v>
      </c>
    </row>
    <row r="24" spans="1:12" ht="32" thickTop="1" thickBot="1" x14ac:dyDescent="0.4">
      <c r="B24"/>
      <c r="H24" s="101"/>
      <c r="J24" s="201" t="s">
        <v>34</v>
      </c>
      <c r="K24" s="179">
        <f>IF(K22="Saturday",INDEX(Daily_Ind_DB!$A$2:$FZ$2,MATCH(Summary!$K$23+3,Daily_Ind_DB!$A$1:$FZ$1,0)),INDEX(Daily_Ind_DB!$A$2:$FZ$2,MATCH(Summary!$K$23+3,Daily_Ind_DB!$A$1:$FZ$1,0)))</f>
        <v>58673.124243197039</v>
      </c>
      <c r="L24" s="179">
        <f>INDEX(Daily_Ind_DB!$A$2:$FZ$2,MATCH(Summary!$L$23+3,Daily_Ind_DB!$A$1:$FZ$1,0))</f>
        <v>0</v>
      </c>
    </row>
    <row r="25" spans="1:12" ht="32" thickTop="1" thickBot="1" x14ac:dyDescent="0.4">
      <c r="B25" s="231" t="s">
        <v>35</v>
      </c>
      <c r="C25" s="231"/>
      <c r="D25" s="231"/>
      <c r="E25" s="231"/>
      <c r="F25" s="231"/>
      <c r="G25" s="231"/>
      <c r="H25" s="231"/>
      <c r="J25" s="201" t="s">
        <v>36</v>
      </c>
      <c r="K25" s="179">
        <f>IF(K23="Saturday",INDEX(Daily_Ind_DB!$A$116:$FZ$116,MATCH(Summary!$K$23+3,Daily_Ind_DB!$A$1:$FZ$1,0)),INDEX(Daily_Ind_DB!$A$116:$FZ$116,MATCH(Summary!$K$23+3,Daily_Ind_DB!$A$1:$FZ$1,0))-INDEX(Daily_Ind_DB!$A$2:$FZ$2,MATCH(Summary!$K$23+3,Daily_Ind_DB!$A$1:$FZ$1,0)))</f>
        <v>21393.58516419134</v>
      </c>
      <c r="L25" s="179">
        <f>INDEX(Daily_Ind_DB!$A$116:$FZ$116,MATCH(Summary!$L$23+3,Daily_Ind_DB!$A$1:$FZ$1,0))-L24</f>
        <v>0</v>
      </c>
    </row>
    <row r="26" spans="1:12" ht="16.5" thickTop="1" thickBot="1" x14ac:dyDescent="0.4">
      <c r="B26" s="198">
        <v>1</v>
      </c>
      <c r="C26" s="233" t="str">
        <f>CONCATENATE("Indent To be placed on"," ",TEXT(K23,"dd"),"/",TEXT(K23,"mm"),"/",TEXT(K23,"yy"),"  is   ",ROUND(K24,0)," Qtl. for Gate &amp; ",ROUND(K25,0)," For Center.")</f>
        <v>Indent To be placed on 27/01/23  is   58673 Qtl. for Gate &amp; 21394 For Center.</v>
      </c>
      <c r="D26" s="233"/>
      <c r="E26" s="233"/>
      <c r="F26" s="233"/>
      <c r="G26" s="233"/>
      <c r="H26" s="233"/>
      <c r="J26" s="186" t="s">
        <v>37</v>
      </c>
      <c r="K26" s="179">
        <f>K25+K24</f>
        <v>80066.709407388378</v>
      </c>
      <c r="L26" s="179">
        <f>INDEX(Daily_Ind_DB!$A$116:$FZ$116,MATCH(Summary!$L$23+3,Daily_Ind_DB!$A$1:$FZ$1,0))</f>
        <v>0</v>
      </c>
    </row>
    <row r="27" spans="1:12" ht="32" thickTop="1" thickBot="1" x14ac:dyDescent="0.4">
      <c r="B27" s="198">
        <v>2</v>
      </c>
      <c r="C27" s="227" t="str">
        <f>"The Current Run rate is "&amp;ROUND(G23,0)&amp;" Qtl &amp; "&amp; "Required Run rate to fulfil the seasonal requirement is "&amp; ROUND(H23,0) &amp; " Qtl"</f>
        <v>The Current Run rate is 92299 Qtl &amp; Required Run rate to fulfil the seasonal requirement is 108290 Qtl</v>
      </c>
      <c r="D27" s="227"/>
      <c r="E27" s="227"/>
      <c r="F27" s="227"/>
      <c r="G27" s="227"/>
      <c r="H27" s="227"/>
      <c r="J27" s="200" t="s">
        <v>38</v>
      </c>
      <c r="K27" s="179">
        <f>Report!C11-Report!C10+Report!C13-Report!C12</f>
        <v>-4000</v>
      </c>
      <c r="L27" s="179">
        <v>0</v>
      </c>
    </row>
    <row r="28" spans="1:12" ht="28.5" customHeight="1" thickTop="1" thickBot="1" x14ac:dyDescent="0.4">
      <c r="B28" s="231" t="s">
        <v>39</v>
      </c>
      <c r="C28" s="231"/>
      <c r="D28" s="231"/>
      <c r="E28" s="231"/>
      <c r="F28" s="231"/>
      <c r="G28" s="231"/>
      <c r="H28" s="231"/>
    </row>
    <row r="29" spans="1:12" ht="25.25" customHeight="1" thickTop="1" thickBot="1" x14ac:dyDescent="0.4">
      <c r="B29" s="199">
        <v>1</v>
      </c>
      <c r="C29" s="224" t="str">
        <f>"Total Seasonal crushing Capacity is assumed to be " &amp; F23*E20 &amp; " Qtl. and Avg. daily crushing capacity is taken
 100000 Qtl"</f>
        <v>Total Seasonal crushing Capacity is assumed to be 18000000 Qtl. and Avg. daily crushing capacity is taken
 100000 Qtl</v>
      </c>
      <c r="D29" s="224"/>
      <c r="E29" s="224"/>
      <c r="F29" s="224"/>
      <c r="G29" s="224"/>
      <c r="H29" s="224"/>
    </row>
    <row r="30" spans="1:12" ht="15.5" thickTop="1" thickBot="1" x14ac:dyDescent="0.4">
      <c r="B30" s="198">
        <v>2</v>
      </c>
      <c r="C30" s="225" t="str">
        <f>"Total Operating Days are considered to be " &amp; E20&amp; " Days"</f>
        <v>Total Operating Days are considered to be 180 Days</v>
      </c>
      <c r="D30" s="225"/>
      <c r="E30" s="225"/>
      <c r="F30" s="225"/>
      <c r="G30" s="225"/>
      <c r="H30" s="225"/>
    </row>
    <row r="31" spans="1:12" ht="15.5" thickTop="1" thickBot="1" x14ac:dyDescent="0.4">
      <c r="B31" s="169"/>
      <c r="C31" s="226"/>
      <c r="D31" s="226"/>
      <c r="E31" s="226"/>
      <c r="F31" s="226"/>
      <c r="G31" s="226"/>
      <c r="H31" s="226"/>
    </row>
    <row r="32" spans="1:12" ht="15" thickTop="1" x14ac:dyDescent="0.35"/>
  </sheetData>
  <mergeCells count="12">
    <mergeCell ref="C29:H29"/>
    <mergeCell ref="C30:H30"/>
    <mergeCell ref="C31:H31"/>
    <mergeCell ref="C27:H27"/>
    <mergeCell ref="A1:L1"/>
    <mergeCell ref="A17:L17"/>
    <mergeCell ref="B7:E7"/>
    <mergeCell ref="B25:H25"/>
    <mergeCell ref="B28:H28"/>
    <mergeCell ref="B9:B11"/>
    <mergeCell ref="B12:B14"/>
    <mergeCell ref="C26:H26"/>
  </mergeCells>
  <conditionalFormatting sqref="I7:L7">
    <cfRule type="cellIs" dxfId="7" priority="8" operator="equal">
      <formula>0</formula>
    </cfRule>
  </conditionalFormatting>
  <conditionalFormatting sqref="J20">
    <cfRule type="cellIs" dxfId="6" priority="3" operator="greaterThan">
      <formula>1</formula>
    </cfRule>
    <cfRule type="cellIs" dxfId="5" priority="4" operator="lessThan">
      <formula>1</formula>
    </cfRule>
  </conditionalFormatting>
  <conditionalFormatting sqref="L20">
    <cfRule type="cellIs" dxfId="4" priority="1" operator="greaterThan">
      <formula>1</formula>
    </cfRule>
    <cfRule type="cellIs" dxfId="3" priority="2" operator="lessThan">
      <formula>1</formula>
    </cfRule>
  </conditionalFormatting>
  <pageMargins left="0.7" right="0.7" top="0.75" bottom="0.75" header="0.3" footer="0.3"/>
  <pageSetup paperSize="12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0BAE3E1E-3443-455A-AB04-FD4AF58DADE9}">
            <x14:iconSet iconSet="3Arrows" custom="1">
              <x14:cfvo type="percent">
                <xm:f>0</xm:f>
              </x14:cfvo>
              <x14:cfvo type="num">
                <xm:f>$F$23</xm:f>
              </x14:cfvo>
              <x14:cfvo type="num" gte="0">
                <xm:f>$F$23</xm:f>
              </x14:cfvo>
              <x14:cfIcon iconSet="3Arrows" iconId="2"/>
              <x14:cfIcon iconSet="3Arrows" iconId="1"/>
              <x14:cfIcon iconSet="3Arrows" iconId="0"/>
            </x14:iconSet>
          </x14:cfRule>
          <xm:sqref>H23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810D0-9878-4C04-9F77-4DB7AC1DD511}">
  <sheetPr codeName="Sheet1"/>
  <dimension ref="A1:AK140"/>
  <sheetViews>
    <sheetView tabSelected="1" zoomScale="90" zoomScaleNormal="97" workbookViewId="0">
      <selection activeCell="C9" sqref="C9"/>
    </sheetView>
  </sheetViews>
  <sheetFormatPr defaultRowHeight="14.5" x14ac:dyDescent="0.35"/>
  <cols>
    <col min="1" max="1" width="9" customWidth="1"/>
    <col min="2" max="2" width="21.54296875" bestFit="1" customWidth="1"/>
    <col min="3" max="3" width="11.453125" bestFit="1" customWidth="1"/>
    <col min="4" max="4" width="24.08984375" bestFit="1" customWidth="1"/>
    <col min="5" max="5" width="11" customWidth="1"/>
    <col min="6" max="6" width="6.453125" customWidth="1"/>
    <col min="7" max="7" width="10.6328125" customWidth="1"/>
    <col min="8" max="8" width="11.453125" customWidth="1"/>
    <col min="9" max="9" width="9.08984375" customWidth="1"/>
    <col min="10" max="10" width="11.36328125" bestFit="1" customWidth="1"/>
    <col min="11" max="11" width="23" bestFit="1" customWidth="1"/>
    <col min="12" max="12" width="16.54296875" bestFit="1" customWidth="1"/>
    <col min="13" max="13" width="14.6328125" bestFit="1" customWidth="1"/>
    <col min="14" max="14" width="14.08984375" bestFit="1" customWidth="1"/>
    <col min="15" max="15" width="14.6328125" bestFit="1" customWidth="1"/>
    <col min="16" max="16" width="9.90625" bestFit="1" customWidth="1"/>
    <col min="17" max="17" width="6.54296875" customWidth="1"/>
    <col min="18" max="18" width="11.08984375" bestFit="1" customWidth="1"/>
    <col min="19" max="19" width="11.36328125" customWidth="1"/>
    <col min="20" max="21" width="11.08984375" bestFit="1" customWidth="1"/>
    <col min="22" max="22" width="4.90625" customWidth="1"/>
    <col min="23" max="26" width="10.54296875" bestFit="1" customWidth="1"/>
    <col min="27" max="27" width="10.08984375" customWidth="1"/>
    <col min="28" max="28" width="23.453125" customWidth="1"/>
    <col min="29" max="29" width="16.90625" customWidth="1"/>
    <col min="30" max="30" width="10.453125" customWidth="1"/>
    <col min="31" max="31" width="7.08984375" customWidth="1"/>
    <col min="32" max="32" width="11.36328125" bestFit="1" customWidth="1"/>
    <col min="33" max="33" width="23.54296875" bestFit="1" customWidth="1"/>
    <col min="34" max="34" width="15.54296875" bestFit="1" customWidth="1"/>
    <col min="35" max="35" width="23.54296875" bestFit="1" customWidth="1"/>
    <col min="36" max="36" width="12.90625" bestFit="1" customWidth="1"/>
    <col min="37" max="37" width="11.453125" bestFit="1" customWidth="1"/>
    <col min="38" max="38" width="13.08984375" customWidth="1"/>
    <col min="39" max="39" width="9.6328125" customWidth="1"/>
    <col min="41" max="41" width="16.90625" bestFit="1" customWidth="1"/>
    <col min="42" max="42" width="13.36328125" customWidth="1"/>
    <col min="43" max="43" width="23.36328125" bestFit="1" customWidth="1"/>
    <col min="44" max="44" width="11.6328125" bestFit="1" customWidth="1"/>
  </cols>
  <sheetData>
    <row r="1" spans="1:37" ht="26.75" customHeight="1" thickBot="1" x14ac:dyDescent="0.4">
      <c r="B1" s="237" t="s">
        <v>40</v>
      </c>
      <c r="C1" s="237"/>
      <c r="D1" s="237"/>
      <c r="J1" s="237" t="s">
        <v>41</v>
      </c>
      <c r="K1" s="237"/>
      <c r="L1" s="237"/>
      <c r="M1" s="237"/>
      <c r="N1" s="237"/>
      <c r="O1" s="237"/>
      <c r="AB1" s="237" t="s">
        <v>42</v>
      </c>
      <c r="AC1" s="237"/>
      <c r="AF1" s="237" t="s">
        <v>43</v>
      </c>
      <c r="AG1" s="237"/>
      <c r="AH1" s="237"/>
      <c r="AI1" s="237"/>
      <c r="AJ1" s="237"/>
      <c r="AK1" s="237"/>
    </row>
    <row r="2" spans="1:37" ht="15.5" thickTop="1" thickBot="1" x14ac:dyDescent="0.4">
      <c r="B2" s="129" t="s">
        <v>44</v>
      </c>
      <c r="C2" s="130">
        <v>44880</v>
      </c>
      <c r="H2" s="137" t="s">
        <v>45</v>
      </c>
      <c r="J2" s="105"/>
      <c r="K2" s="105"/>
      <c r="L2" s="105"/>
      <c r="M2" s="105"/>
      <c r="N2" s="105"/>
      <c r="O2" s="105"/>
      <c r="Q2" s="83"/>
      <c r="AB2" s="140" t="s">
        <v>46</v>
      </c>
      <c r="AC2" s="141">
        <f>Forecast_Day2!B4</f>
        <v>44954</v>
      </c>
      <c r="AF2" s="105"/>
      <c r="AG2" s="105"/>
      <c r="AH2" s="105"/>
      <c r="AI2" s="105"/>
      <c r="AJ2" s="105"/>
      <c r="AK2" s="105"/>
    </row>
    <row r="3" spans="1:37" ht="15.5" thickTop="1" thickBot="1" x14ac:dyDescent="0.4">
      <c r="B3" s="129" t="s">
        <v>47</v>
      </c>
      <c r="C3" s="132">
        <v>44953</v>
      </c>
      <c r="G3" s="59" t="s">
        <v>0</v>
      </c>
      <c r="H3" s="59" t="s">
        <v>48</v>
      </c>
      <c r="J3" s="105"/>
      <c r="K3" s="105"/>
      <c r="L3" s="105"/>
      <c r="M3" s="105"/>
      <c r="N3" s="105"/>
      <c r="O3" s="105"/>
      <c r="AB3" s="142" t="s">
        <v>49</v>
      </c>
      <c r="AC3" s="143">
        <f>Forecast_Day2!K37</f>
        <v>0</v>
      </c>
      <c r="AF3" s="105"/>
      <c r="AG3" s="105"/>
      <c r="AH3" s="105"/>
      <c r="AI3" s="105"/>
      <c r="AJ3" s="105"/>
      <c r="AK3" s="105"/>
    </row>
    <row r="4" spans="1:37" ht="15.5" thickTop="1" thickBot="1" x14ac:dyDescent="0.4">
      <c r="B4" s="129" t="s">
        <v>50</v>
      </c>
      <c r="C4" s="133">
        <v>1</v>
      </c>
      <c r="D4" s="129" t="str">
        <f>VLOOKUP(C4,Centers!$B$1:$C$120,2,)</f>
        <v>GATE</v>
      </c>
      <c r="G4" s="60">
        <f>Bonding!A2</f>
        <v>1</v>
      </c>
      <c r="H4" s="147"/>
      <c r="J4" s="107" t="s">
        <v>51</v>
      </c>
      <c r="K4" s="207" t="s">
        <v>2</v>
      </c>
      <c r="L4" s="207" t="s">
        <v>52</v>
      </c>
      <c r="M4" s="207" t="s">
        <v>53</v>
      </c>
      <c r="N4" s="207" t="s">
        <v>54</v>
      </c>
      <c r="O4" s="207" t="s">
        <v>53</v>
      </c>
      <c r="R4" s="236" t="s">
        <v>55</v>
      </c>
      <c r="S4" s="236"/>
      <c r="T4" s="236"/>
      <c r="U4" s="236"/>
      <c r="W4" s="236" t="s">
        <v>56</v>
      </c>
      <c r="X4" s="236"/>
      <c r="Y4" s="236"/>
      <c r="Z4" s="236"/>
      <c r="AB4" s="142" t="s">
        <v>57</v>
      </c>
      <c r="AC4" s="144">
        <f>IF($AC$14="Automatic",VLOOKUP($C$4,Bonding!$A$1:$H$114,8,FALSE),VLOOKUP($C$4,$AB$15:$AC$128,2,FALSE))</f>
        <v>44682.34574089833</v>
      </c>
      <c r="AF4" s="107" t="s">
        <v>51</v>
      </c>
      <c r="AG4" s="107" t="s">
        <v>58</v>
      </c>
      <c r="AH4" s="107" t="s">
        <v>59</v>
      </c>
      <c r="AI4" s="107" t="s">
        <v>60</v>
      </c>
      <c r="AJ4" s="107" t="s">
        <v>54</v>
      </c>
      <c r="AK4" s="107" t="s">
        <v>60</v>
      </c>
    </row>
    <row r="5" spans="1:37" ht="15.5" thickTop="1" thickBot="1" x14ac:dyDescent="0.4">
      <c r="B5" s="129" t="s">
        <v>61</v>
      </c>
      <c r="C5" s="134">
        <f>Forecast_Day1!J62</f>
        <v>88204.664885072882</v>
      </c>
      <c r="G5" s="60">
        <f>Bonding!A3</f>
        <v>7</v>
      </c>
      <c r="H5" s="147"/>
      <c r="J5" s="106">
        <f t="shared" ref="J5:J36" si="0">G4</f>
        <v>1</v>
      </c>
      <c r="K5" s="106" t="str">
        <f>VLOOKUP(J5,Centers!$B$2:$C$120,2,FALSE)</f>
        <v>GATE</v>
      </c>
      <c r="L5" s="134">
        <v>58673.124243197039</v>
      </c>
      <c r="M5" s="108">
        <f t="shared" ref="M5:M68" si="1">IFERROR(MROUND(L5,9),0)</f>
        <v>58671</v>
      </c>
      <c r="N5" s="118">
        <v>0</v>
      </c>
      <c r="O5" s="108">
        <f>IFERROR(MROUND(N5,9),0)</f>
        <v>0</v>
      </c>
      <c r="R5" s="72">
        <f>B23</f>
        <v>44953</v>
      </c>
      <c r="S5" s="72">
        <f>C23</f>
        <v>44954</v>
      </c>
      <c r="T5" s="72">
        <f>D23</f>
        <v>44955</v>
      </c>
      <c r="U5" s="72">
        <f>E23</f>
        <v>44956</v>
      </c>
      <c r="W5" s="72">
        <f>R5</f>
        <v>44953</v>
      </c>
      <c r="X5" s="72">
        <f t="shared" ref="X5:Z5" si="2">S5</f>
        <v>44954</v>
      </c>
      <c r="Y5" s="72">
        <f t="shared" si="2"/>
        <v>44955</v>
      </c>
      <c r="Z5" s="72">
        <f t="shared" si="2"/>
        <v>44956</v>
      </c>
      <c r="AB5" s="142" t="s">
        <v>62</v>
      </c>
      <c r="AC5" s="145">
        <v>0.99</v>
      </c>
      <c r="AF5" s="106">
        <f t="shared" ref="AF5:AF36" si="3">J5</f>
        <v>1</v>
      </c>
      <c r="AG5" s="106" t="str">
        <f>VLOOKUP(AF5,Centers!$B$2:$C$120,2,FALSE)</f>
        <v>GATE</v>
      </c>
      <c r="AH5" s="110">
        <v>25500.824330921623</v>
      </c>
      <c r="AI5" s="111">
        <f>IFERROR(MROUND(AH5,9),0)</f>
        <v>25497</v>
      </c>
      <c r="AJ5" s="110"/>
      <c r="AK5" s="111">
        <f>IFERROR(MROUND(AJ5,9),0)</f>
        <v>0</v>
      </c>
    </row>
    <row r="6" spans="1:37" ht="15.5" thickTop="1" thickBot="1" x14ac:dyDescent="0.4">
      <c r="B6" s="129" t="s">
        <v>57</v>
      </c>
      <c r="C6" s="135">
        <f>IF($H$2="Automatic",VLOOKUP($C$4,Bonding!$A$1:$G$114,7,FALSE),VLOOKUP($C$4,$G$3:$H$116,2,FALSE))</f>
        <v>48103.379536260945</v>
      </c>
      <c r="G6" s="60">
        <f>Bonding!A4</f>
        <v>8</v>
      </c>
      <c r="H6" s="147"/>
      <c r="J6" s="61">
        <f t="shared" si="0"/>
        <v>7</v>
      </c>
      <c r="K6" s="61" t="str">
        <f>VLOOKUP(J6,Centers!$B$2:$C$120,2,FALSE)</f>
        <v>BILAULI</v>
      </c>
      <c r="L6" s="221">
        <v>0</v>
      </c>
      <c r="M6" s="109">
        <f t="shared" si="1"/>
        <v>0</v>
      </c>
      <c r="N6" s="119">
        <v>0</v>
      </c>
      <c r="O6" s="108">
        <f t="shared" ref="O6:O69" si="4">IFERROR(MROUND(N6,9),0)</f>
        <v>0</v>
      </c>
      <c r="R6" s="74">
        <v>38247.675681265144</v>
      </c>
      <c r="S6" s="74">
        <v>35111.541251426024</v>
      </c>
      <c r="T6" s="74">
        <v>31537.924478696579</v>
      </c>
      <c r="U6" s="74">
        <v>38259.981275298051</v>
      </c>
      <c r="W6" s="74">
        <v>21952.848058384548</v>
      </c>
      <c r="X6" s="74">
        <v>15640.975834832479</v>
      </c>
      <c r="Y6" s="74">
        <v>8569.9087107970045</v>
      </c>
      <c r="Z6" s="74">
        <v>-699.22533102330272</v>
      </c>
      <c r="AB6" s="142" t="s">
        <v>63</v>
      </c>
      <c r="AC6" s="142">
        <f>100000*AC5</f>
        <v>99000</v>
      </c>
      <c r="AF6" s="61">
        <f t="shared" si="3"/>
        <v>7</v>
      </c>
      <c r="AG6" s="61" t="str">
        <f>VLOOKUP(AF6,Centers!$B$2:$C$120,2,FALSE)</f>
        <v>BILAULI</v>
      </c>
      <c r="AH6" s="73">
        <v>318.15704576216734</v>
      </c>
      <c r="AI6" s="111">
        <f t="shared" ref="AI6:AI69" si="5">IFERROR(MROUND(AH6,9),0)</f>
        <v>315</v>
      </c>
      <c r="AJ6" s="73"/>
      <c r="AK6" s="111">
        <f t="shared" ref="AK6:AK69" si="6">IFERROR(MROUND(AJ6,9),0)</f>
        <v>0</v>
      </c>
    </row>
    <row r="7" spans="1:37" ht="15.5" thickTop="1" thickBot="1" x14ac:dyDescent="0.4">
      <c r="B7" s="129" t="s">
        <v>64</v>
      </c>
      <c r="C7" s="131">
        <f>VLOOKUP(C4,'Maturity Report'!N2:P115,2,FALSE)</f>
        <v>1</v>
      </c>
      <c r="G7" s="60">
        <f>Bonding!A5</f>
        <v>9</v>
      </c>
      <c r="H7" s="147"/>
      <c r="J7" s="61">
        <f t="shared" si="0"/>
        <v>8</v>
      </c>
      <c r="K7" s="61" t="str">
        <f>VLOOKUP(J7,Centers!$B$2:$C$120,2,FALSE)</f>
        <v>CHAKLAKHIPUR - III N</v>
      </c>
      <c r="L7" s="221">
        <v>0</v>
      </c>
      <c r="M7" s="109">
        <f t="shared" si="1"/>
        <v>0</v>
      </c>
      <c r="N7" s="119">
        <v>0</v>
      </c>
      <c r="O7" s="108">
        <f t="shared" si="4"/>
        <v>0</v>
      </c>
      <c r="R7" s="74">
        <v>639.08452251101926</v>
      </c>
      <c r="S7" s="74">
        <v>630.89898422365309</v>
      </c>
      <c r="T7" s="74">
        <v>632.9324028820605</v>
      </c>
      <c r="U7" s="74">
        <v>379.41592678991788</v>
      </c>
      <c r="W7" s="74">
        <v>0</v>
      </c>
      <c r="X7" s="74">
        <v>0</v>
      </c>
      <c r="Y7" s="74">
        <v>0</v>
      </c>
      <c r="Z7" s="74">
        <v>0</v>
      </c>
      <c r="AB7" s="142" t="s">
        <v>65</v>
      </c>
      <c r="AC7" s="146">
        <v>5000</v>
      </c>
      <c r="AD7" s="239" t="s">
        <v>66</v>
      </c>
      <c r="AF7" s="61">
        <f t="shared" si="3"/>
        <v>8</v>
      </c>
      <c r="AG7" s="61" t="str">
        <f>VLOOKUP(AF7,Centers!$B$2:$C$120,2,FALSE)</f>
        <v>CHAKLAKHIPUR - III N</v>
      </c>
      <c r="AH7" s="73">
        <v>533.81106426623649</v>
      </c>
      <c r="AI7" s="111">
        <f t="shared" si="5"/>
        <v>531</v>
      </c>
      <c r="AJ7" s="73"/>
      <c r="AK7" s="111">
        <f t="shared" si="6"/>
        <v>0</v>
      </c>
    </row>
    <row r="8" spans="1:37" ht="15.5" thickTop="1" thickBot="1" x14ac:dyDescent="0.4">
      <c r="B8" s="129" t="s">
        <v>62</v>
      </c>
      <c r="C8" s="136">
        <v>1</v>
      </c>
      <c r="G8" s="60">
        <f>Bonding!A6</f>
        <v>11</v>
      </c>
      <c r="H8" s="147"/>
      <c r="J8" s="61">
        <f t="shared" si="0"/>
        <v>9</v>
      </c>
      <c r="K8" s="61" t="str">
        <f>VLOOKUP(J8,Centers!$B$2:$C$120,2,FALSE)</f>
        <v>TAPARPURWA</v>
      </c>
      <c r="L8" s="221">
        <v>130.26968309880309</v>
      </c>
      <c r="M8" s="109">
        <f t="shared" si="1"/>
        <v>126</v>
      </c>
      <c r="N8" s="119">
        <v>0</v>
      </c>
      <c r="O8" s="108">
        <f t="shared" si="4"/>
        <v>0</v>
      </c>
      <c r="R8" s="74">
        <v>598.97149463723906</v>
      </c>
      <c r="S8" s="74">
        <v>835.077473956517</v>
      </c>
      <c r="T8" s="74">
        <v>783.28717370699678</v>
      </c>
      <c r="U8" s="74">
        <v>461.44029054623002</v>
      </c>
      <c r="W8" s="74">
        <v>1085.7002845509794</v>
      </c>
      <c r="X8" s="74">
        <v>141.69801046581074</v>
      </c>
      <c r="Y8" s="74">
        <v>0</v>
      </c>
      <c r="Z8" s="74">
        <v>0</v>
      </c>
      <c r="AB8" s="142" t="s">
        <v>67</v>
      </c>
      <c r="AC8" s="146">
        <v>2000</v>
      </c>
      <c r="AD8" s="240"/>
      <c r="AF8" s="61">
        <f t="shared" si="3"/>
        <v>9</v>
      </c>
      <c r="AG8" s="61" t="str">
        <f>VLOOKUP(AF8,Centers!$B$2:$C$120,2,FALSE)</f>
        <v>TAPARPURWA</v>
      </c>
      <c r="AH8" s="73">
        <v>406.75619625048108</v>
      </c>
      <c r="AI8" s="111">
        <f t="shared" si="5"/>
        <v>405</v>
      </c>
      <c r="AJ8" s="73"/>
      <c r="AK8" s="111">
        <f t="shared" si="6"/>
        <v>0</v>
      </c>
    </row>
    <row r="9" spans="1:37" ht="15.5" thickTop="1" thickBot="1" x14ac:dyDescent="0.4">
      <c r="B9" s="129" t="s">
        <v>63</v>
      </c>
      <c r="C9" s="129">
        <f>(100000*C8)</f>
        <v>100000</v>
      </c>
      <c r="G9" s="60">
        <f>Bonding!A7</f>
        <v>12</v>
      </c>
      <c r="H9" s="147"/>
      <c r="J9" s="61">
        <f t="shared" si="0"/>
        <v>11</v>
      </c>
      <c r="K9" s="61" t="str">
        <f>VLOOKUP(J9,Centers!$B$2:$C$120,2,FALSE)</f>
        <v>AMETHI-I</v>
      </c>
      <c r="L9" s="221">
        <v>132.32589506096656</v>
      </c>
      <c r="M9" s="109">
        <f t="shared" si="1"/>
        <v>135</v>
      </c>
      <c r="N9" s="119">
        <v>0</v>
      </c>
      <c r="O9" s="108">
        <f t="shared" si="4"/>
        <v>0</v>
      </c>
      <c r="R9" s="74">
        <v>485.5632382733852</v>
      </c>
      <c r="S9" s="74">
        <v>517.97304605621161</v>
      </c>
      <c r="T9" s="74">
        <v>530.89138458399088</v>
      </c>
      <c r="U9" s="74">
        <v>397.6764609829454</v>
      </c>
      <c r="W9" s="74">
        <v>0</v>
      </c>
      <c r="X9" s="74">
        <v>0</v>
      </c>
      <c r="Y9" s="74">
        <v>0</v>
      </c>
      <c r="Z9" s="74">
        <v>0</v>
      </c>
      <c r="AB9" s="142" t="s">
        <v>65</v>
      </c>
      <c r="AC9" s="146">
        <v>7000</v>
      </c>
      <c r="AD9" s="239" t="s">
        <v>68</v>
      </c>
      <c r="AF9" s="61">
        <f t="shared" si="3"/>
        <v>11</v>
      </c>
      <c r="AG9" s="61" t="str">
        <f>VLOOKUP(AF9,Centers!$B$2:$C$120,2,FALSE)</f>
        <v>AMETHI-I</v>
      </c>
      <c r="AH9" s="73">
        <v>422.05827280499739</v>
      </c>
      <c r="AI9" s="111">
        <f t="shared" si="5"/>
        <v>423</v>
      </c>
      <c r="AJ9" s="73"/>
      <c r="AK9" s="111">
        <f t="shared" si="6"/>
        <v>0</v>
      </c>
    </row>
    <row r="10" spans="1:37" ht="15.5" thickTop="1" thickBot="1" x14ac:dyDescent="0.4">
      <c r="A10" s="238" t="s">
        <v>66</v>
      </c>
      <c r="B10" s="129" t="s">
        <v>65</v>
      </c>
      <c r="C10" s="133">
        <v>10000</v>
      </c>
      <c r="G10" s="60">
        <f>Bonding!A8</f>
        <v>13</v>
      </c>
      <c r="H10" s="147"/>
      <c r="J10" s="61">
        <f t="shared" si="0"/>
        <v>12</v>
      </c>
      <c r="K10" s="61" t="str">
        <f>VLOOKUP(J10,Centers!$B$2:$C$120,2,FALSE)</f>
        <v>BASANTAPUR/DHAURAHRA</v>
      </c>
      <c r="L10" s="221">
        <v>626.09566877287921</v>
      </c>
      <c r="M10" s="109">
        <f t="shared" si="1"/>
        <v>630</v>
      </c>
      <c r="N10" s="119">
        <v>0</v>
      </c>
      <c r="O10" s="108">
        <f t="shared" si="4"/>
        <v>0</v>
      </c>
      <c r="R10" s="74">
        <v>737.18908748470062</v>
      </c>
      <c r="S10" s="74">
        <v>677.83649133365964</v>
      </c>
      <c r="T10" s="74">
        <v>626.04428466140439</v>
      </c>
      <c r="U10" s="74">
        <v>427.04795037022643</v>
      </c>
      <c r="W10" s="74">
        <v>1387.557012689429</v>
      </c>
      <c r="X10" s="74">
        <v>544.57409589435065</v>
      </c>
      <c r="Y10" s="74">
        <v>0</v>
      </c>
      <c r="Z10" s="74">
        <v>0</v>
      </c>
      <c r="AB10" s="142" t="s">
        <v>67</v>
      </c>
      <c r="AC10" s="146">
        <v>13000</v>
      </c>
      <c r="AD10" s="240"/>
      <c r="AF10" s="61">
        <f t="shared" si="3"/>
        <v>12</v>
      </c>
      <c r="AG10" s="61" t="str">
        <f>VLOOKUP(AF10,Centers!$B$2:$C$120,2,FALSE)</f>
        <v>BASANTAPUR/DHAURAHRA</v>
      </c>
      <c r="AH10" s="73">
        <v>601.82694988032756</v>
      </c>
      <c r="AI10" s="111">
        <f t="shared" si="5"/>
        <v>603</v>
      </c>
      <c r="AJ10" s="73"/>
      <c r="AK10" s="111">
        <f t="shared" si="6"/>
        <v>0</v>
      </c>
    </row>
    <row r="11" spans="1:37" ht="15.5" thickTop="1" thickBot="1" x14ac:dyDescent="0.4">
      <c r="A11" s="238"/>
      <c r="B11" s="129" t="s">
        <v>67</v>
      </c>
      <c r="C11" s="133">
        <v>4000</v>
      </c>
      <c r="G11" s="60">
        <f>Bonding!A9</f>
        <v>14</v>
      </c>
      <c r="H11" s="147"/>
      <c r="J11" s="61">
        <f t="shared" si="0"/>
        <v>13</v>
      </c>
      <c r="K11" s="61" t="str">
        <f>VLOOKUP(J11,Centers!$B$2:$C$120,2,FALSE)</f>
        <v>SISAIYA -I</v>
      </c>
      <c r="L11" s="221">
        <v>0</v>
      </c>
      <c r="M11" s="109">
        <f t="shared" si="1"/>
        <v>0</v>
      </c>
      <c r="N11" s="119">
        <v>0</v>
      </c>
      <c r="O11" s="108">
        <f t="shared" si="4"/>
        <v>0</v>
      </c>
      <c r="R11" s="74">
        <v>1195.3234830078509</v>
      </c>
      <c r="S11" s="74">
        <v>904.48529438065793</v>
      </c>
      <c r="T11" s="74">
        <v>942.85352934296316</v>
      </c>
      <c r="U11" s="74">
        <v>878.138359943149</v>
      </c>
      <c r="W11" s="74">
        <v>2614.0095449877786</v>
      </c>
      <c r="X11" s="74">
        <v>8.5198051805868946</v>
      </c>
      <c r="Y11" s="74">
        <v>5.8229323559856594</v>
      </c>
      <c r="Z11" s="74">
        <v>0</v>
      </c>
      <c r="AF11" s="61">
        <f t="shared" si="3"/>
        <v>13</v>
      </c>
      <c r="AG11" s="61" t="str">
        <f>VLOOKUP(AF11,Centers!$B$2:$C$120,2,FALSE)</f>
        <v>SISAIYA -I</v>
      </c>
      <c r="AH11" s="73">
        <v>942.63869174366823</v>
      </c>
      <c r="AI11" s="111">
        <f t="shared" si="5"/>
        <v>945</v>
      </c>
      <c r="AJ11" s="73"/>
      <c r="AK11" s="111">
        <f t="shared" si="6"/>
        <v>0</v>
      </c>
    </row>
    <row r="12" spans="1:37" ht="15.5" thickTop="1" thickBot="1" x14ac:dyDescent="0.4">
      <c r="A12" s="238" t="s">
        <v>68</v>
      </c>
      <c r="B12" s="129" t="s">
        <v>65</v>
      </c>
      <c r="C12" s="133">
        <v>6000</v>
      </c>
      <c r="G12" s="60">
        <f>Bonding!A10</f>
        <v>15</v>
      </c>
      <c r="H12" s="147"/>
      <c r="J12" s="61">
        <f t="shared" si="0"/>
        <v>14</v>
      </c>
      <c r="K12" s="61" t="str">
        <f>VLOOKUP(J12,Centers!$B$2:$C$120,2,FALSE)</f>
        <v>BEHNANPURWA</v>
      </c>
      <c r="L12" s="221">
        <v>1166.044866711818</v>
      </c>
      <c r="M12" s="109">
        <f t="shared" si="1"/>
        <v>1170</v>
      </c>
      <c r="N12" s="119">
        <v>0</v>
      </c>
      <c r="O12" s="108">
        <f t="shared" si="4"/>
        <v>0</v>
      </c>
      <c r="R12" s="74">
        <v>714.18876075900289</v>
      </c>
      <c r="S12" s="74">
        <v>945.26312681012519</v>
      </c>
      <c r="T12" s="74">
        <v>1101.3467803343492</v>
      </c>
      <c r="U12" s="74">
        <v>587.54353999045782</v>
      </c>
      <c r="W12" s="74">
        <v>1169.8623257388986</v>
      </c>
      <c r="X12" s="74">
        <v>693.9496417184605</v>
      </c>
      <c r="Y12" s="74">
        <v>990.11929195358937</v>
      </c>
      <c r="Z12" s="74">
        <v>-37.378085478440113</v>
      </c>
      <c r="AF12" s="61">
        <f t="shared" si="3"/>
        <v>14</v>
      </c>
      <c r="AG12" s="61" t="str">
        <f>VLOOKUP(AF12,Centers!$B$2:$C$120,2,FALSE)</f>
        <v>BEHNANPURWA</v>
      </c>
      <c r="AH12" s="73">
        <v>353.6237494016105</v>
      </c>
      <c r="AI12" s="111">
        <f t="shared" si="5"/>
        <v>351</v>
      </c>
      <c r="AJ12" s="73"/>
      <c r="AK12" s="111">
        <f t="shared" si="6"/>
        <v>0</v>
      </c>
    </row>
    <row r="13" spans="1:37" ht="15.5" thickTop="1" thickBot="1" x14ac:dyDescent="0.4">
      <c r="A13" s="238"/>
      <c r="B13" s="129" t="s">
        <v>67</v>
      </c>
      <c r="C13" s="133">
        <v>8000</v>
      </c>
      <c r="G13" s="60">
        <f>Bonding!A11</f>
        <v>16</v>
      </c>
      <c r="H13" s="147"/>
      <c r="J13" s="61">
        <f t="shared" si="0"/>
        <v>15</v>
      </c>
      <c r="K13" s="61" t="str">
        <f>VLOOKUP(J13,Centers!$B$2:$C$120,2,FALSE)</f>
        <v>ISSANAGAR - I</v>
      </c>
      <c r="L13" s="221">
        <v>210.09778415666906</v>
      </c>
      <c r="M13" s="109">
        <f t="shared" si="1"/>
        <v>207</v>
      </c>
      <c r="N13" s="119">
        <v>0</v>
      </c>
      <c r="O13" s="108">
        <f t="shared" si="4"/>
        <v>0</v>
      </c>
      <c r="R13" s="74">
        <v>651.01990028490025</v>
      </c>
      <c r="S13" s="74">
        <v>426.21229624542127</v>
      </c>
      <c r="T13" s="74">
        <v>304.86481781644284</v>
      </c>
      <c r="U13" s="74">
        <v>416.9004445043754</v>
      </c>
      <c r="W13" s="74">
        <v>0</v>
      </c>
      <c r="X13" s="74">
        <v>0</v>
      </c>
      <c r="Y13" s="74">
        <v>0</v>
      </c>
      <c r="Z13" s="74">
        <v>0</v>
      </c>
      <c r="AF13" s="61">
        <f t="shared" si="3"/>
        <v>15</v>
      </c>
      <c r="AG13" s="61" t="str">
        <f>VLOOKUP(AF13,Centers!$B$2:$C$120,2,FALSE)</f>
        <v>ISSANAGAR - I</v>
      </c>
      <c r="AH13" s="73">
        <v>531.64649713876383</v>
      </c>
      <c r="AI13" s="111">
        <f t="shared" si="5"/>
        <v>531</v>
      </c>
      <c r="AJ13" s="73"/>
      <c r="AK13" s="111">
        <f t="shared" si="6"/>
        <v>0</v>
      </c>
    </row>
    <row r="14" spans="1:37" ht="15.5" thickTop="1" thickBot="1" x14ac:dyDescent="0.4">
      <c r="G14" s="60">
        <f>Bonding!A12</f>
        <v>17</v>
      </c>
      <c r="H14" s="147"/>
      <c r="J14" s="61">
        <f t="shared" si="0"/>
        <v>16</v>
      </c>
      <c r="K14" s="61" t="str">
        <f>VLOOKUP(J14,Centers!$B$2:$C$120,2,FALSE)</f>
        <v>KATAULI</v>
      </c>
      <c r="L14" s="221">
        <v>0</v>
      </c>
      <c r="M14" s="109">
        <f t="shared" si="1"/>
        <v>0</v>
      </c>
      <c r="N14" s="119">
        <v>0</v>
      </c>
      <c r="O14" s="108">
        <f t="shared" si="4"/>
        <v>0</v>
      </c>
      <c r="R14" s="74">
        <v>1019.8884476247238</v>
      </c>
      <c r="S14" s="74">
        <v>1264.4212647971322</v>
      </c>
      <c r="T14" s="74">
        <v>1245.8862019063838</v>
      </c>
      <c r="U14" s="74">
        <v>875.1719837666102</v>
      </c>
      <c r="W14" s="74">
        <v>1118.1151937219499</v>
      </c>
      <c r="X14" s="74">
        <v>482.48201505583495</v>
      </c>
      <c r="Y14" s="74">
        <v>0</v>
      </c>
      <c r="Z14" s="74">
        <v>0</v>
      </c>
      <c r="AC14" s="112" t="s">
        <v>45</v>
      </c>
      <c r="AF14" s="61">
        <f t="shared" si="3"/>
        <v>16</v>
      </c>
      <c r="AG14" s="61" t="str">
        <f>VLOOKUP(AF14,Centers!$B$2:$C$120,2,FALSE)</f>
        <v>KATAULI</v>
      </c>
      <c r="AH14" s="73">
        <v>757.1629045153345</v>
      </c>
      <c r="AI14" s="111">
        <f t="shared" si="5"/>
        <v>756</v>
      </c>
      <c r="AJ14" s="73"/>
      <c r="AK14" s="111">
        <f t="shared" si="6"/>
        <v>0</v>
      </c>
    </row>
    <row r="15" spans="1:37" ht="15.5" thickTop="1" thickBot="1" x14ac:dyDescent="0.4">
      <c r="B15" s="127"/>
      <c r="C15" s="171"/>
      <c r="G15" s="60">
        <f>Bonding!A13</f>
        <v>18</v>
      </c>
      <c r="H15" s="147"/>
      <c r="J15" s="61">
        <f t="shared" si="0"/>
        <v>17</v>
      </c>
      <c r="K15" s="61" t="str">
        <f>VLOOKUP(J15,Centers!$B$2:$C$120,2,FALSE)</f>
        <v>SEMARIA- I</v>
      </c>
      <c r="L15" s="221">
        <v>152.63641757612359</v>
      </c>
      <c r="M15" s="109">
        <f t="shared" si="1"/>
        <v>153</v>
      </c>
      <c r="N15" s="119">
        <v>0</v>
      </c>
      <c r="O15" s="108">
        <f t="shared" si="4"/>
        <v>0</v>
      </c>
      <c r="R15" s="74">
        <v>517.76102246782898</v>
      </c>
      <c r="S15" s="74">
        <v>647.82577215649644</v>
      </c>
      <c r="T15" s="74">
        <v>752.1241736716479</v>
      </c>
      <c r="U15" s="74">
        <v>383.07500740384722</v>
      </c>
      <c r="W15" s="74">
        <v>655.94343796176133</v>
      </c>
      <c r="X15" s="74">
        <v>76.623800301227533</v>
      </c>
      <c r="Y15" s="74">
        <v>0</v>
      </c>
      <c r="Z15" s="74">
        <v>0</v>
      </c>
      <c r="AB15" s="59" t="s">
        <v>0</v>
      </c>
      <c r="AC15" s="59" t="s">
        <v>48</v>
      </c>
      <c r="AF15" s="61">
        <f t="shared" si="3"/>
        <v>17</v>
      </c>
      <c r="AG15" s="61" t="str">
        <f>VLOOKUP(AF15,Centers!$B$2:$C$120,2,FALSE)</f>
        <v>SEMARIA- I</v>
      </c>
      <c r="AH15" s="73">
        <v>679.56024132994855</v>
      </c>
      <c r="AI15" s="111">
        <f t="shared" si="5"/>
        <v>684</v>
      </c>
      <c r="AJ15" s="73"/>
      <c r="AK15" s="111">
        <f t="shared" si="6"/>
        <v>0</v>
      </c>
    </row>
    <row r="16" spans="1:37" ht="15.5" thickTop="1" thickBot="1" x14ac:dyDescent="0.4">
      <c r="B16" s="127"/>
      <c r="G16" s="60">
        <f>Bonding!A14</f>
        <v>19</v>
      </c>
      <c r="H16" s="147"/>
      <c r="J16" s="61">
        <f t="shared" si="0"/>
        <v>18</v>
      </c>
      <c r="K16" s="61" t="str">
        <f>VLOOKUP(J16,Centers!$B$2:$C$120,2,FALSE)</f>
        <v>KIRATIPURVA -IV</v>
      </c>
      <c r="L16" s="221">
        <v>1245.514901826426</v>
      </c>
      <c r="M16" s="109">
        <f t="shared" si="1"/>
        <v>1242</v>
      </c>
      <c r="N16" s="119">
        <v>0</v>
      </c>
      <c r="O16" s="108">
        <f t="shared" si="4"/>
        <v>0</v>
      </c>
      <c r="R16" s="74">
        <v>831.33455950271116</v>
      </c>
      <c r="S16" s="74">
        <v>844.80814739617142</v>
      </c>
      <c r="T16" s="74">
        <v>860.11063508251527</v>
      </c>
      <c r="U16" s="74">
        <v>522.99716775667571</v>
      </c>
      <c r="W16" s="74">
        <v>0</v>
      </c>
      <c r="X16" s="74">
        <v>0</v>
      </c>
      <c r="Y16" s="74">
        <v>0</v>
      </c>
      <c r="Z16" s="74">
        <v>0</v>
      </c>
      <c r="AB16" s="60">
        <f>Bonding!A2</f>
        <v>1</v>
      </c>
      <c r="AC16" s="1"/>
      <c r="AF16" s="61">
        <f t="shared" si="3"/>
        <v>18</v>
      </c>
      <c r="AG16" s="61" t="str">
        <f>VLOOKUP(AF16,Centers!$B$2:$C$120,2,FALSE)</f>
        <v>KIRATIPURVA -IV</v>
      </c>
      <c r="AH16" s="73">
        <v>0</v>
      </c>
      <c r="AI16" s="111">
        <f t="shared" si="5"/>
        <v>0</v>
      </c>
      <c r="AJ16" s="73"/>
      <c r="AK16" s="111">
        <f t="shared" si="6"/>
        <v>0</v>
      </c>
    </row>
    <row r="17" spans="2:37" ht="15.5" thickTop="1" thickBot="1" x14ac:dyDescent="0.4">
      <c r="G17" s="60">
        <f>Bonding!A15</f>
        <v>20</v>
      </c>
      <c r="H17" s="147"/>
      <c r="J17" s="61">
        <f t="shared" si="0"/>
        <v>19</v>
      </c>
      <c r="K17" s="61" t="str">
        <f>VLOOKUP(J17,Centers!$B$2:$C$120,2,FALSE)</f>
        <v>HAUKANA MATERA</v>
      </c>
      <c r="L17" s="221">
        <v>516.58267444341243</v>
      </c>
      <c r="M17" s="109">
        <f t="shared" si="1"/>
        <v>513</v>
      </c>
      <c r="N17" s="119">
        <v>0</v>
      </c>
      <c r="O17" s="108">
        <f t="shared" si="4"/>
        <v>0</v>
      </c>
      <c r="R17" s="74">
        <v>278.42672125237192</v>
      </c>
      <c r="S17" s="74">
        <v>293.30207552182162</v>
      </c>
      <c r="T17" s="74">
        <v>230.62664971537004</v>
      </c>
      <c r="U17" s="74">
        <v>450.41434016500028</v>
      </c>
      <c r="W17" s="74">
        <v>422.70018596645247</v>
      </c>
      <c r="X17" s="74">
        <v>0</v>
      </c>
      <c r="Y17" s="74">
        <v>0</v>
      </c>
      <c r="Z17" s="74">
        <v>0</v>
      </c>
      <c r="AB17" s="60">
        <f>Bonding!A3</f>
        <v>7</v>
      </c>
      <c r="AC17" s="1"/>
      <c r="AF17" s="61">
        <f t="shared" si="3"/>
        <v>19</v>
      </c>
      <c r="AG17" s="61" t="str">
        <f>VLOOKUP(AF17,Centers!$B$2:$C$120,2,FALSE)</f>
        <v>HAUKANA MATERA</v>
      </c>
      <c r="AH17" s="73">
        <v>805.04455414254755</v>
      </c>
      <c r="AI17" s="111">
        <f t="shared" si="5"/>
        <v>801</v>
      </c>
      <c r="AJ17" s="73"/>
      <c r="AK17" s="111">
        <f t="shared" si="6"/>
        <v>0</v>
      </c>
    </row>
    <row r="18" spans="2:37" ht="15.5" thickTop="1" thickBot="1" x14ac:dyDescent="0.4">
      <c r="G18" s="60">
        <f>Bonding!A16</f>
        <v>21</v>
      </c>
      <c r="H18" s="147"/>
      <c r="J18" s="61">
        <f t="shared" si="0"/>
        <v>20</v>
      </c>
      <c r="K18" s="61" t="str">
        <f>VLOOKUP(J18,Centers!$B$2:$C$120,2,FALSE)</f>
        <v>LAUKAHI</v>
      </c>
      <c r="L18" s="221">
        <v>0</v>
      </c>
      <c r="M18" s="109">
        <f t="shared" si="1"/>
        <v>0</v>
      </c>
      <c r="N18" s="119">
        <v>0</v>
      </c>
      <c r="O18" s="108">
        <f t="shared" si="4"/>
        <v>0</v>
      </c>
      <c r="R18" s="74">
        <v>247.79291350578555</v>
      </c>
      <c r="S18" s="74">
        <v>163.07897543170239</v>
      </c>
      <c r="T18" s="74">
        <v>169.82017401536461</v>
      </c>
      <c r="U18" s="74">
        <v>201.80451818422478</v>
      </c>
      <c r="W18" s="74">
        <v>0</v>
      </c>
      <c r="X18" s="74">
        <v>0</v>
      </c>
      <c r="Y18" s="74">
        <v>0</v>
      </c>
      <c r="Z18" s="74">
        <v>0</v>
      </c>
      <c r="AB18" s="60">
        <f>Bonding!A4</f>
        <v>8</v>
      </c>
      <c r="AC18" s="1"/>
      <c r="AF18" s="61">
        <f t="shared" si="3"/>
        <v>20</v>
      </c>
      <c r="AG18" s="61" t="str">
        <f>VLOOKUP(AF18,Centers!$B$2:$C$120,2,FALSE)</f>
        <v>LAUKAHI</v>
      </c>
      <c r="AH18" s="73">
        <v>283.45299267781331</v>
      </c>
      <c r="AI18" s="111">
        <f t="shared" si="5"/>
        <v>279</v>
      </c>
      <c r="AJ18" s="73"/>
      <c r="AK18" s="111">
        <f t="shared" si="6"/>
        <v>0</v>
      </c>
    </row>
    <row r="19" spans="2:37" ht="15.5" thickTop="1" thickBot="1" x14ac:dyDescent="0.4">
      <c r="G19" s="60">
        <f>Bonding!A17</f>
        <v>22</v>
      </c>
      <c r="H19" s="147"/>
      <c r="J19" s="61">
        <f t="shared" si="0"/>
        <v>21</v>
      </c>
      <c r="K19" s="61" t="str">
        <f>VLOOKUP(J19,Centers!$B$2:$C$120,2,FALSE)</f>
        <v>CHAKLAKHIPUR- I</v>
      </c>
      <c r="L19" s="221">
        <v>0</v>
      </c>
      <c r="M19" s="109">
        <f t="shared" si="1"/>
        <v>0</v>
      </c>
      <c r="N19" s="119">
        <v>0</v>
      </c>
      <c r="O19" s="108">
        <f t="shared" si="4"/>
        <v>0</v>
      </c>
      <c r="R19" s="74">
        <v>1038.1169663166147</v>
      </c>
      <c r="S19" s="74">
        <v>748.04021030443323</v>
      </c>
      <c r="T19" s="74">
        <v>747.61461871796428</v>
      </c>
      <c r="U19" s="74">
        <v>675.61964740396525</v>
      </c>
      <c r="W19" s="74">
        <v>1135.4330981087776</v>
      </c>
      <c r="X19" s="74">
        <v>619.01356993880427</v>
      </c>
      <c r="Y19" s="74">
        <v>388.38483197128602</v>
      </c>
      <c r="Z19" s="74">
        <v>-34.163817608042024</v>
      </c>
      <c r="AB19" s="60">
        <f>Bonding!A5</f>
        <v>9</v>
      </c>
      <c r="AC19" s="1"/>
      <c r="AF19" s="61">
        <f t="shared" si="3"/>
        <v>21</v>
      </c>
      <c r="AG19" s="61" t="str">
        <f>VLOOKUP(AF19,Centers!$B$2:$C$120,2,FALSE)</f>
        <v>CHAKLAKHIPUR- I</v>
      </c>
      <c r="AH19" s="73">
        <v>0</v>
      </c>
      <c r="AI19" s="111">
        <f t="shared" si="5"/>
        <v>0</v>
      </c>
      <c r="AJ19" s="73"/>
      <c r="AK19" s="111">
        <f t="shared" si="6"/>
        <v>0</v>
      </c>
    </row>
    <row r="20" spans="2:37" ht="15.5" thickTop="1" thickBot="1" x14ac:dyDescent="0.4">
      <c r="G20" s="60">
        <f>Bonding!A18</f>
        <v>24</v>
      </c>
      <c r="H20" s="147"/>
      <c r="J20" s="61">
        <f t="shared" si="0"/>
        <v>22</v>
      </c>
      <c r="K20" s="61" t="str">
        <f>VLOOKUP(J20,Centers!$B$2:$C$120,2,FALSE)</f>
        <v>MARSANDA -I</v>
      </c>
      <c r="L20" s="221">
        <v>151.85411493483369</v>
      </c>
      <c r="M20" s="109">
        <f t="shared" si="1"/>
        <v>153</v>
      </c>
      <c r="N20" s="119">
        <v>0</v>
      </c>
      <c r="O20" s="108">
        <f t="shared" si="4"/>
        <v>0</v>
      </c>
      <c r="R20" s="74">
        <v>1020.3077690378477</v>
      </c>
      <c r="S20" s="74">
        <v>1154.5500100549486</v>
      </c>
      <c r="T20" s="74">
        <v>1193.2552306980435</v>
      </c>
      <c r="U20" s="74">
        <v>875.13278705151822</v>
      </c>
      <c r="W20" s="74">
        <v>1647.7268955535956</v>
      </c>
      <c r="X20" s="74">
        <v>870.4115803031832</v>
      </c>
      <c r="Y20" s="74">
        <v>585.94427448308159</v>
      </c>
      <c r="Z20" s="74">
        <v>-64.168250090226536</v>
      </c>
      <c r="AB20" s="60">
        <f>Bonding!A6</f>
        <v>11</v>
      </c>
      <c r="AC20" s="1"/>
      <c r="AF20" s="61">
        <f t="shared" si="3"/>
        <v>22</v>
      </c>
      <c r="AG20" s="61" t="str">
        <f>VLOOKUP(AF20,Centers!$B$2:$C$120,2,FALSE)</f>
        <v>MARSANDA -I</v>
      </c>
      <c r="AH20" s="73">
        <v>584.56346430912129</v>
      </c>
      <c r="AI20" s="111">
        <f t="shared" si="5"/>
        <v>585</v>
      </c>
      <c r="AJ20" s="73"/>
      <c r="AK20" s="111">
        <f t="shared" si="6"/>
        <v>0</v>
      </c>
    </row>
    <row r="21" spans="2:37" ht="15.5" thickTop="1" thickBot="1" x14ac:dyDescent="0.4">
      <c r="G21" s="60">
        <f>Bonding!A19</f>
        <v>28</v>
      </c>
      <c r="H21" s="147"/>
      <c r="J21" s="61">
        <f t="shared" si="0"/>
        <v>24</v>
      </c>
      <c r="K21" s="61" t="str">
        <f>VLOOKUP(J21,Centers!$B$2:$C$120,2,FALSE)</f>
        <v>ADHAMALPUR</v>
      </c>
      <c r="L21" s="221">
        <v>0</v>
      </c>
      <c r="M21" s="109">
        <f t="shared" si="1"/>
        <v>0</v>
      </c>
      <c r="N21" s="119">
        <v>0</v>
      </c>
      <c r="O21" s="108">
        <f t="shared" si="4"/>
        <v>0</v>
      </c>
      <c r="R21" s="74">
        <v>677.45101095743337</v>
      </c>
      <c r="S21" s="74">
        <v>792.30521618037119</v>
      </c>
      <c r="T21" s="74">
        <v>836.86642430845018</v>
      </c>
      <c r="U21" s="74">
        <v>573.4812835375036</v>
      </c>
      <c r="W21" s="74">
        <v>0</v>
      </c>
      <c r="X21" s="74">
        <v>0</v>
      </c>
      <c r="Y21" s="74">
        <v>0</v>
      </c>
      <c r="Z21" s="74">
        <v>0</v>
      </c>
      <c r="AB21" s="60">
        <f>Bonding!A7</f>
        <v>12</v>
      </c>
      <c r="AC21" s="1"/>
      <c r="AF21" s="61">
        <f t="shared" si="3"/>
        <v>24</v>
      </c>
      <c r="AG21" s="61" t="str">
        <f>VLOOKUP(AF21,Centers!$B$2:$C$120,2,FALSE)</f>
        <v>ADHAMALPUR</v>
      </c>
      <c r="AH21" s="73">
        <v>204.71779612263171</v>
      </c>
      <c r="AI21" s="111">
        <f t="shared" si="5"/>
        <v>207</v>
      </c>
      <c r="AJ21" s="73"/>
      <c r="AK21" s="111">
        <f t="shared" si="6"/>
        <v>0</v>
      </c>
    </row>
    <row r="22" spans="2:37" ht="15.5" thickTop="1" thickBot="1" x14ac:dyDescent="0.4">
      <c r="B22" s="234" t="s">
        <v>69</v>
      </c>
      <c r="C22" s="235"/>
      <c r="D22" s="235"/>
      <c r="E22" s="235"/>
      <c r="G22" s="60">
        <f>Bonding!A20</f>
        <v>29</v>
      </c>
      <c r="H22" s="147"/>
      <c r="J22" s="61">
        <f t="shared" si="0"/>
        <v>28</v>
      </c>
      <c r="K22" s="61" t="str">
        <f>VLOOKUP(J22,Centers!$B$2:$C$120,2,FALSE)</f>
        <v>SHAHPUR</v>
      </c>
      <c r="L22" s="221">
        <v>0</v>
      </c>
      <c r="M22" s="109">
        <f t="shared" si="1"/>
        <v>0</v>
      </c>
      <c r="N22" s="119">
        <v>0</v>
      </c>
      <c r="O22" s="108">
        <f t="shared" si="4"/>
        <v>0</v>
      </c>
      <c r="R22" s="74">
        <v>514.25090212638838</v>
      </c>
      <c r="S22" s="74">
        <v>450.65238583394961</v>
      </c>
      <c r="T22" s="74">
        <v>475.67928201566076</v>
      </c>
      <c r="U22" s="74">
        <v>274.64916676543982</v>
      </c>
      <c r="W22" s="74">
        <v>426.82486479779067</v>
      </c>
      <c r="X22" s="74">
        <v>364.27869341945461</v>
      </c>
      <c r="Y22" s="74">
        <v>35.695648083378089</v>
      </c>
      <c r="Z22" s="74">
        <v>-3.9367417413519483</v>
      </c>
      <c r="AB22" s="60">
        <f>Bonding!A8</f>
        <v>13</v>
      </c>
      <c r="AC22" s="1"/>
      <c r="AF22" s="61">
        <f t="shared" si="3"/>
        <v>28</v>
      </c>
      <c r="AG22" s="61" t="str">
        <f>VLOOKUP(AF22,Centers!$B$2:$C$120,2,FALSE)</f>
        <v>SHAHPUR</v>
      </c>
      <c r="AH22" s="73">
        <v>403.57766402277309</v>
      </c>
      <c r="AI22" s="111">
        <f t="shared" si="5"/>
        <v>405</v>
      </c>
      <c r="AJ22" s="73"/>
      <c r="AK22" s="111">
        <f t="shared" si="6"/>
        <v>0</v>
      </c>
    </row>
    <row r="23" spans="2:37" ht="15.5" thickTop="1" thickBot="1" x14ac:dyDescent="0.4">
      <c r="B23" s="70">
        <f>Forecast_Day1!G45</f>
        <v>44953</v>
      </c>
      <c r="C23" s="70">
        <f>Forecast_Day1!H45</f>
        <v>44954</v>
      </c>
      <c r="D23" s="70">
        <f>Forecast_Day1!I45</f>
        <v>44955</v>
      </c>
      <c r="E23" s="70">
        <f>Forecast_Day1!J45</f>
        <v>44956</v>
      </c>
      <c r="G23" s="60">
        <f>Bonding!A21</f>
        <v>30</v>
      </c>
      <c r="H23" s="147"/>
      <c r="J23" s="61">
        <f t="shared" si="0"/>
        <v>29</v>
      </c>
      <c r="K23" s="61" t="str">
        <f>VLOOKUP(J23,Centers!$B$2:$C$120,2,FALSE)</f>
        <v>AMETHI -II/PAHADIYAP</v>
      </c>
      <c r="L23" s="221">
        <v>397.93588416241795</v>
      </c>
      <c r="M23" s="109">
        <f t="shared" si="1"/>
        <v>396</v>
      </c>
      <c r="N23" s="119">
        <v>0</v>
      </c>
      <c r="O23" s="108">
        <f t="shared" si="4"/>
        <v>0</v>
      </c>
      <c r="R23" s="74">
        <v>628.43868577759849</v>
      </c>
      <c r="S23" s="74">
        <v>670.47035445112238</v>
      </c>
      <c r="T23" s="74">
        <v>716.53638900955775</v>
      </c>
      <c r="U23" s="74">
        <v>422.52016315388045</v>
      </c>
      <c r="W23" s="74">
        <v>83.174906598490352</v>
      </c>
      <c r="X23" s="74">
        <v>19.558264339962758</v>
      </c>
      <c r="Y23" s="74">
        <v>0</v>
      </c>
      <c r="Z23" s="74">
        <v>0</v>
      </c>
      <c r="AB23" s="60">
        <f>Bonding!A9</f>
        <v>14</v>
      </c>
      <c r="AC23" s="1"/>
      <c r="AF23" s="61">
        <f t="shared" si="3"/>
        <v>29</v>
      </c>
      <c r="AG23" s="61" t="str">
        <f>VLOOKUP(AF23,Centers!$B$2:$C$120,2,FALSE)</f>
        <v>AMETHI -II/PAHADIYAP</v>
      </c>
      <c r="AH23" s="73">
        <v>201.8524406580012</v>
      </c>
      <c r="AI23" s="111">
        <f t="shared" si="5"/>
        <v>198</v>
      </c>
      <c r="AJ23" s="73"/>
      <c r="AK23" s="111">
        <f t="shared" si="6"/>
        <v>0</v>
      </c>
    </row>
    <row r="24" spans="2:37" ht="15.5" thickTop="1" thickBot="1" x14ac:dyDescent="0.4">
      <c r="B24" s="71">
        <f>Forecast_Day1!G56</f>
        <v>38247.675681265144</v>
      </c>
      <c r="C24" s="71">
        <f>Forecast_Day1!H56</f>
        <v>35111.541251426024</v>
      </c>
      <c r="D24" s="71">
        <f>Forecast_Day1!I56</f>
        <v>31537.924478696579</v>
      </c>
      <c r="E24" s="71">
        <f>Forecast_Day1!J56</f>
        <v>45964.568111912682</v>
      </c>
      <c r="G24" s="60">
        <f>Bonding!A22</f>
        <v>31</v>
      </c>
      <c r="H24" s="147"/>
      <c r="J24" s="61">
        <f t="shared" si="0"/>
        <v>30</v>
      </c>
      <c r="K24" s="61" t="str">
        <f>VLOOKUP(J24,Centers!$B$2:$C$120,2,FALSE)</f>
        <v>SISAIYA-II/SUJAIKUND</v>
      </c>
      <c r="L24" s="221">
        <v>418.45176016262883</v>
      </c>
      <c r="M24" s="109">
        <f t="shared" si="1"/>
        <v>414</v>
      </c>
      <c r="N24" s="119">
        <v>0</v>
      </c>
      <c r="O24" s="108">
        <f t="shared" si="4"/>
        <v>0</v>
      </c>
      <c r="R24" s="74">
        <v>428.50836825828799</v>
      </c>
      <c r="S24" s="74">
        <v>383.29351649080752</v>
      </c>
      <c r="T24" s="74">
        <v>331.62274436838516</v>
      </c>
      <c r="U24" s="74">
        <v>339.99989297031823</v>
      </c>
      <c r="W24" s="74">
        <v>2272.7262520543291</v>
      </c>
      <c r="X24" s="74">
        <v>835.5638011364365</v>
      </c>
      <c r="Y24" s="74">
        <v>0</v>
      </c>
      <c r="Z24" s="74">
        <v>0</v>
      </c>
      <c r="AB24" s="60">
        <f>Bonding!A10</f>
        <v>15</v>
      </c>
      <c r="AC24" s="1"/>
      <c r="AF24" s="61">
        <f t="shared" si="3"/>
        <v>30</v>
      </c>
      <c r="AG24" s="61" t="str">
        <f>VLOOKUP(AF24,Centers!$B$2:$C$120,2,FALSE)</f>
        <v>SISAIYA-II/SUJAIKUND</v>
      </c>
      <c r="AH24" s="73">
        <v>571.40947555471428</v>
      </c>
      <c r="AI24" s="111">
        <f t="shared" si="5"/>
        <v>567</v>
      </c>
      <c r="AJ24" s="73"/>
      <c r="AK24" s="111">
        <f t="shared" si="6"/>
        <v>0</v>
      </c>
    </row>
    <row r="25" spans="2:37" ht="15.5" thickTop="1" thickBot="1" x14ac:dyDescent="0.4">
      <c r="G25" s="60">
        <f>Bonding!A23</f>
        <v>33</v>
      </c>
      <c r="H25" s="147"/>
      <c r="J25" s="61">
        <f t="shared" si="0"/>
        <v>31</v>
      </c>
      <c r="K25" s="61" t="str">
        <f>VLOOKUP(J25,Centers!$B$2:$C$120,2,FALSE)</f>
        <v>KAIRATIPURVA - II</v>
      </c>
      <c r="L25" s="221">
        <v>0</v>
      </c>
      <c r="M25" s="109">
        <f t="shared" si="1"/>
        <v>0</v>
      </c>
      <c r="N25" s="119">
        <v>0</v>
      </c>
      <c r="O25" s="108">
        <f t="shared" si="4"/>
        <v>0</v>
      </c>
      <c r="R25" s="74">
        <v>698.46129425231084</v>
      </c>
      <c r="S25" s="74">
        <v>566.26821442268852</v>
      </c>
      <c r="T25" s="74">
        <v>555.1550567173183</v>
      </c>
      <c r="U25" s="74">
        <v>501.85735028226429</v>
      </c>
      <c r="W25" s="74">
        <v>0</v>
      </c>
      <c r="X25" s="74">
        <v>0</v>
      </c>
      <c r="Y25" s="74">
        <v>0</v>
      </c>
      <c r="Z25" s="74">
        <v>0</v>
      </c>
      <c r="AB25" s="60">
        <f>Bonding!A11</f>
        <v>16</v>
      </c>
      <c r="AC25" s="1"/>
      <c r="AF25" s="61">
        <f t="shared" si="3"/>
        <v>31</v>
      </c>
      <c r="AG25" s="61" t="str">
        <f>VLOOKUP(AF25,Centers!$B$2:$C$120,2,FALSE)</f>
        <v>KAIRATIPURVA - II</v>
      </c>
      <c r="AH25" s="73">
        <v>366.15369653462761</v>
      </c>
      <c r="AI25" s="111">
        <f t="shared" si="5"/>
        <v>369</v>
      </c>
      <c r="AJ25" s="73"/>
      <c r="AK25" s="111">
        <f t="shared" si="6"/>
        <v>0</v>
      </c>
    </row>
    <row r="26" spans="2:37" ht="15.5" thickTop="1" thickBot="1" x14ac:dyDescent="0.4">
      <c r="G26" s="60">
        <f>Bonding!A24</f>
        <v>34</v>
      </c>
      <c r="H26" s="147"/>
      <c r="J26" s="61">
        <f t="shared" si="0"/>
        <v>33</v>
      </c>
      <c r="K26" s="61" t="str">
        <f>VLOOKUP(J26,Centers!$B$2:$C$120,2,FALSE)</f>
        <v>NAINAPUR-III</v>
      </c>
      <c r="L26" s="221">
        <v>242.43824934938456</v>
      </c>
      <c r="M26" s="109">
        <f t="shared" si="1"/>
        <v>243</v>
      </c>
      <c r="N26" s="119">
        <v>0</v>
      </c>
      <c r="O26" s="108">
        <f t="shared" si="4"/>
        <v>0</v>
      </c>
      <c r="R26" s="74">
        <v>304.08351273213196</v>
      </c>
      <c r="S26" s="74">
        <v>357.55082601969451</v>
      </c>
      <c r="T26" s="74">
        <v>249.49662848275949</v>
      </c>
      <c r="U26" s="74">
        <v>195.61246011710926</v>
      </c>
      <c r="W26" s="74">
        <v>0</v>
      </c>
      <c r="X26" s="74">
        <v>0</v>
      </c>
      <c r="Y26" s="74">
        <v>0</v>
      </c>
      <c r="Z26" s="74">
        <v>0</v>
      </c>
      <c r="AB26" s="60">
        <f>Bonding!A12</f>
        <v>17</v>
      </c>
      <c r="AC26" s="1"/>
      <c r="AF26" s="61">
        <f t="shared" si="3"/>
        <v>33</v>
      </c>
      <c r="AG26" s="61" t="str">
        <f>VLOOKUP(AF26,Centers!$B$2:$C$120,2,FALSE)</f>
        <v>NAINAPUR-III</v>
      </c>
      <c r="AH26" s="73">
        <v>295.78853888388369</v>
      </c>
      <c r="AI26" s="111">
        <f t="shared" si="5"/>
        <v>297</v>
      </c>
      <c r="AJ26" s="73"/>
      <c r="AK26" s="111">
        <f t="shared" si="6"/>
        <v>0</v>
      </c>
    </row>
    <row r="27" spans="2:37" ht="15.5" thickTop="1" thickBot="1" x14ac:dyDescent="0.4">
      <c r="G27" s="60">
        <f>Bonding!A25</f>
        <v>35</v>
      </c>
      <c r="H27" s="147"/>
      <c r="J27" s="61">
        <f t="shared" si="0"/>
        <v>34</v>
      </c>
      <c r="K27" s="61" t="str">
        <f>VLOOKUP(J27,Centers!$B$2:$C$120,2,FALSE)</f>
        <v>AKATHI</v>
      </c>
      <c r="L27" s="221">
        <v>152.3792498295889</v>
      </c>
      <c r="M27" s="109">
        <f t="shared" si="1"/>
        <v>153</v>
      </c>
      <c r="N27" s="119">
        <v>0</v>
      </c>
      <c r="O27" s="108">
        <f t="shared" si="4"/>
        <v>0</v>
      </c>
      <c r="R27" s="74">
        <v>542.42099077317221</v>
      </c>
      <c r="S27" s="74">
        <v>563.47626967962196</v>
      </c>
      <c r="T27" s="74">
        <v>481.35421140858739</v>
      </c>
      <c r="U27" s="74">
        <v>438.04809927087149</v>
      </c>
      <c r="W27" s="74">
        <v>870.77008326167982</v>
      </c>
      <c r="X27" s="74">
        <v>443.90365567956019</v>
      </c>
      <c r="Y27" s="74">
        <v>0</v>
      </c>
      <c r="Z27" s="74">
        <v>0</v>
      </c>
      <c r="AB27" s="60">
        <f>Bonding!A13</f>
        <v>18</v>
      </c>
      <c r="AC27" s="1"/>
      <c r="AF27" s="61">
        <f t="shared" si="3"/>
        <v>34</v>
      </c>
      <c r="AG27" s="61" t="str">
        <f>VLOOKUP(AF27,Centers!$B$2:$C$120,2,FALSE)</f>
        <v>AKATHI</v>
      </c>
      <c r="AH27" s="73">
        <v>214.42683821692583</v>
      </c>
      <c r="AI27" s="111">
        <f t="shared" si="5"/>
        <v>216</v>
      </c>
      <c r="AJ27" s="73"/>
      <c r="AK27" s="111">
        <f t="shared" si="6"/>
        <v>0</v>
      </c>
    </row>
    <row r="28" spans="2:37" ht="15.5" thickTop="1" thickBot="1" x14ac:dyDescent="0.4">
      <c r="B28" s="116"/>
      <c r="G28" s="60">
        <f>Bonding!A26</f>
        <v>39</v>
      </c>
      <c r="H28" s="147"/>
      <c r="J28" s="61">
        <f t="shared" si="0"/>
        <v>35</v>
      </c>
      <c r="K28" s="61" t="str">
        <f>VLOOKUP(J28,Centers!$B$2:$C$120,2,FALSE)</f>
        <v>KHAJUHA BAZAR-I</v>
      </c>
      <c r="L28" s="221">
        <v>0</v>
      </c>
      <c r="M28" s="109">
        <f t="shared" si="1"/>
        <v>0</v>
      </c>
      <c r="N28" s="119">
        <v>0</v>
      </c>
      <c r="O28" s="108">
        <f t="shared" si="4"/>
        <v>0</v>
      </c>
      <c r="R28" s="74">
        <v>432.14730851501446</v>
      </c>
      <c r="S28" s="74">
        <v>414.50392989363581</v>
      </c>
      <c r="T28" s="74">
        <v>380.3311242776831</v>
      </c>
      <c r="U28" s="74">
        <v>274.00666948666884</v>
      </c>
      <c r="W28" s="74">
        <v>0</v>
      </c>
      <c r="X28" s="74">
        <v>0</v>
      </c>
      <c r="Y28" s="74">
        <v>0</v>
      </c>
      <c r="Z28" s="74">
        <v>0</v>
      </c>
      <c r="AB28" s="60">
        <f>Bonding!A14</f>
        <v>19</v>
      </c>
      <c r="AC28" s="1"/>
      <c r="AF28" s="61">
        <f t="shared" si="3"/>
        <v>35</v>
      </c>
      <c r="AG28" s="61" t="str">
        <f>VLOOKUP(AF28,Centers!$B$2:$C$120,2,FALSE)</f>
        <v>KHAJUHA BAZAR-I</v>
      </c>
      <c r="AH28" s="73">
        <v>1088.7073094455982</v>
      </c>
      <c r="AI28" s="111">
        <f t="shared" si="5"/>
        <v>1089</v>
      </c>
      <c r="AJ28" s="73"/>
      <c r="AK28" s="111">
        <f t="shared" si="6"/>
        <v>0</v>
      </c>
    </row>
    <row r="29" spans="2:37" ht="15.5" thickTop="1" thickBot="1" x14ac:dyDescent="0.4">
      <c r="B29" s="116"/>
      <c r="G29" s="60">
        <f>Bonding!A27</f>
        <v>40</v>
      </c>
      <c r="H29" s="147"/>
      <c r="J29" s="61">
        <f t="shared" si="0"/>
        <v>39</v>
      </c>
      <c r="K29" s="61" t="str">
        <f>VLOOKUP(J29,Centers!$B$2:$C$120,2,FALSE)</f>
        <v>BIRSINGHPUR</v>
      </c>
      <c r="L29" s="221">
        <v>71.578233133440847</v>
      </c>
      <c r="M29" s="109">
        <f t="shared" si="1"/>
        <v>72</v>
      </c>
      <c r="N29" s="119">
        <v>0</v>
      </c>
      <c r="O29" s="108">
        <f t="shared" si="4"/>
        <v>0</v>
      </c>
      <c r="R29" s="74">
        <v>938.77271808245723</v>
      </c>
      <c r="S29" s="74">
        <v>968.96510016610932</v>
      </c>
      <c r="T29" s="74">
        <v>1023.7583883497699</v>
      </c>
      <c r="U29" s="74">
        <v>639.19403437731819</v>
      </c>
      <c r="W29" s="74">
        <v>3491.1797663104185</v>
      </c>
      <c r="X29" s="74">
        <v>1096.0274209526922</v>
      </c>
      <c r="Y29" s="74">
        <v>481.09419101090498</v>
      </c>
      <c r="Z29" s="74">
        <v>-1.1730083585826323</v>
      </c>
      <c r="AB29" s="60">
        <f>Bonding!A15</f>
        <v>20</v>
      </c>
      <c r="AC29" s="1"/>
      <c r="AF29" s="61">
        <f t="shared" si="3"/>
        <v>39</v>
      </c>
      <c r="AG29" s="61" t="str">
        <f>VLOOKUP(AF29,Centers!$B$2:$C$120,2,FALSE)</f>
        <v>BIRSINGHPUR</v>
      </c>
      <c r="AH29" s="73">
        <v>741.55057389774095</v>
      </c>
      <c r="AI29" s="111">
        <f t="shared" si="5"/>
        <v>738</v>
      </c>
      <c r="AJ29" s="73"/>
      <c r="AK29" s="111">
        <f t="shared" si="6"/>
        <v>0</v>
      </c>
    </row>
    <row r="30" spans="2:37" ht="15.5" thickTop="1" thickBot="1" x14ac:dyDescent="0.4">
      <c r="B30" s="116"/>
      <c r="G30" s="60">
        <f>Bonding!A28</f>
        <v>41</v>
      </c>
      <c r="H30" s="147"/>
      <c r="J30" s="61">
        <f t="shared" si="0"/>
        <v>40</v>
      </c>
      <c r="K30" s="61" t="str">
        <f>VLOOKUP(J30,Centers!$B$2:$C$120,2,FALSE)</f>
        <v>BETI SAHDEO</v>
      </c>
      <c r="L30" s="221">
        <v>0</v>
      </c>
      <c r="M30" s="109">
        <f t="shared" si="1"/>
        <v>0</v>
      </c>
      <c r="N30" s="119">
        <v>0</v>
      </c>
      <c r="O30" s="108">
        <f t="shared" si="4"/>
        <v>0</v>
      </c>
      <c r="R30" s="74">
        <v>1309.5558396054803</v>
      </c>
      <c r="S30" s="74">
        <v>1606.3214382590197</v>
      </c>
      <c r="T30" s="74">
        <v>1626.4827655009003</v>
      </c>
      <c r="U30" s="74">
        <v>896.23615066994853</v>
      </c>
      <c r="W30" s="74">
        <v>1273.5164521214401</v>
      </c>
      <c r="X30" s="74">
        <v>929.70949644465941</v>
      </c>
      <c r="Y30" s="74">
        <v>0</v>
      </c>
      <c r="Z30" s="74">
        <v>0</v>
      </c>
      <c r="AB30" s="60">
        <f>Bonding!A16</f>
        <v>21</v>
      </c>
      <c r="AC30" s="1"/>
      <c r="AF30" s="61">
        <f t="shared" si="3"/>
        <v>40</v>
      </c>
      <c r="AG30" s="61" t="str">
        <f>VLOOKUP(AF30,Centers!$B$2:$C$120,2,FALSE)</f>
        <v>BETI SAHDEO</v>
      </c>
      <c r="AH30" s="73">
        <v>401.94705512560023</v>
      </c>
      <c r="AI30" s="111">
        <f t="shared" si="5"/>
        <v>405</v>
      </c>
      <c r="AJ30" s="73"/>
      <c r="AK30" s="111">
        <f t="shared" si="6"/>
        <v>0</v>
      </c>
    </row>
    <row r="31" spans="2:37" ht="15.5" thickTop="1" thickBot="1" x14ac:dyDescent="0.4">
      <c r="B31" s="116"/>
      <c r="G31" s="60">
        <f>Bonding!A29</f>
        <v>43</v>
      </c>
      <c r="H31" s="147"/>
      <c r="J31" s="61">
        <f t="shared" si="0"/>
        <v>41</v>
      </c>
      <c r="K31" s="61" t="str">
        <f>VLOOKUP(J31,Centers!$B$2:$C$120,2,FALSE)</f>
        <v>KAIRATIPURVA -I</v>
      </c>
      <c r="L31" s="221">
        <v>0</v>
      </c>
      <c r="M31" s="109">
        <f t="shared" si="1"/>
        <v>0</v>
      </c>
      <c r="N31" s="119">
        <v>0</v>
      </c>
      <c r="O31" s="108">
        <f t="shared" si="4"/>
        <v>0</v>
      </c>
      <c r="R31" s="74">
        <v>770.3237495686102</v>
      </c>
      <c r="S31" s="74">
        <v>762.71996347967126</v>
      </c>
      <c r="T31" s="74">
        <v>742.59680280197529</v>
      </c>
      <c r="U31" s="74">
        <v>423.58362924223229</v>
      </c>
      <c r="W31" s="74">
        <v>720.41886018882076</v>
      </c>
      <c r="X31" s="74">
        <v>513.73700025051335</v>
      </c>
      <c r="Y31" s="74">
        <v>1138.6710666182216</v>
      </c>
      <c r="Z31" s="74">
        <v>-26.559565634789521</v>
      </c>
      <c r="AB31" s="60">
        <f>Bonding!A17</f>
        <v>22</v>
      </c>
      <c r="AC31" s="1"/>
      <c r="AF31" s="61">
        <f t="shared" si="3"/>
        <v>41</v>
      </c>
      <c r="AG31" s="61" t="str">
        <f>VLOOKUP(AF31,Centers!$B$2:$C$120,2,FALSE)</f>
        <v>KAIRATIPURVA -I</v>
      </c>
      <c r="AH31" s="73">
        <v>0</v>
      </c>
      <c r="AI31" s="111">
        <f t="shared" si="5"/>
        <v>0</v>
      </c>
      <c r="AJ31" s="73"/>
      <c r="AK31" s="111">
        <f t="shared" si="6"/>
        <v>0</v>
      </c>
    </row>
    <row r="32" spans="2:37" ht="15.5" thickTop="1" thickBot="1" x14ac:dyDescent="0.4">
      <c r="B32" s="116"/>
      <c r="G32" s="60">
        <f>Bonding!A30</f>
        <v>45</v>
      </c>
      <c r="H32" s="147"/>
      <c r="J32" s="61">
        <f t="shared" si="0"/>
        <v>43</v>
      </c>
      <c r="K32" s="61" t="str">
        <f>VLOOKUP(J32,Centers!$B$2:$C$120,2,FALSE)</f>
        <v>KESHWAPUR KALAN</v>
      </c>
      <c r="L32" s="221">
        <v>425.04493953232736</v>
      </c>
      <c r="M32" s="109">
        <f t="shared" si="1"/>
        <v>423</v>
      </c>
      <c r="N32" s="119">
        <v>0</v>
      </c>
      <c r="O32" s="108">
        <f t="shared" si="4"/>
        <v>0</v>
      </c>
      <c r="R32" s="74">
        <v>644.99508610216185</v>
      </c>
      <c r="S32" s="74">
        <v>786.09313882116021</v>
      </c>
      <c r="T32" s="74">
        <v>820.96621087066524</v>
      </c>
      <c r="U32" s="74">
        <v>462.36792756785275</v>
      </c>
      <c r="W32" s="74">
        <v>1172.4548624904107</v>
      </c>
      <c r="X32" s="74">
        <v>876.1546264393146</v>
      </c>
      <c r="Y32" s="74">
        <v>919.16712647512441</v>
      </c>
      <c r="Z32" s="74">
        <v>-44.9159820954211</v>
      </c>
      <c r="AB32" s="60">
        <f>Bonding!A18</f>
        <v>24</v>
      </c>
      <c r="AC32" s="1"/>
      <c r="AF32" s="61">
        <f t="shared" si="3"/>
        <v>43</v>
      </c>
      <c r="AG32" s="61" t="str">
        <f>VLOOKUP(AF32,Centers!$B$2:$C$120,2,FALSE)</f>
        <v>KESHWAPUR KALAN</v>
      </c>
      <c r="AH32" s="73">
        <v>194.38566902673787</v>
      </c>
      <c r="AI32" s="111">
        <f t="shared" si="5"/>
        <v>198</v>
      </c>
      <c r="AJ32" s="73"/>
      <c r="AK32" s="111">
        <f t="shared" si="6"/>
        <v>0</v>
      </c>
    </row>
    <row r="33" spans="2:37" ht="15.5" thickTop="1" thickBot="1" x14ac:dyDescent="0.4">
      <c r="B33" s="116"/>
      <c r="G33" s="60">
        <f>Bonding!A31</f>
        <v>47</v>
      </c>
      <c r="H33" s="147"/>
      <c r="J33" s="61">
        <f t="shared" si="0"/>
        <v>45</v>
      </c>
      <c r="K33" s="61" t="str">
        <f>VLOOKUP(J33,Centers!$B$2:$C$120,2,FALSE)</f>
        <v>HARDI</v>
      </c>
      <c r="L33" s="221">
        <v>20.676719114468078</v>
      </c>
      <c r="M33" s="109">
        <f t="shared" si="1"/>
        <v>18</v>
      </c>
      <c r="N33" s="119">
        <v>0</v>
      </c>
      <c r="O33" s="108">
        <f t="shared" si="4"/>
        <v>0</v>
      </c>
      <c r="R33" s="74">
        <v>392.73799598214293</v>
      </c>
      <c r="S33" s="74">
        <v>299.90913973214288</v>
      </c>
      <c r="T33" s="74">
        <v>184.16061071428572</v>
      </c>
      <c r="U33" s="74">
        <v>250.80638826867781</v>
      </c>
      <c r="W33" s="74">
        <v>305.99423490988829</v>
      </c>
      <c r="X33" s="74">
        <v>160.26816794310577</v>
      </c>
      <c r="Y33" s="74">
        <v>96.260958834895206</v>
      </c>
      <c r="Z33" s="74">
        <v>-20.279185501955823</v>
      </c>
      <c r="AB33" s="60">
        <f>Bonding!A19</f>
        <v>28</v>
      </c>
      <c r="AC33" s="1"/>
      <c r="AF33" s="61">
        <f t="shared" si="3"/>
        <v>45</v>
      </c>
      <c r="AG33" s="61" t="str">
        <f>VLOOKUP(AF33,Centers!$B$2:$C$120,2,FALSE)</f>
        <v>HARDI</v>
      </c>
      <c r="AH33" s="73">
        <v>336.37588207420299</v>
      </c>
      <c r="AI33" s="111">
        <f t="shared" si="5"/>
        <v>333</v>
      </c>
      <c r="AJ33" s="73"/>
      <c r="AK33" s="111">
        <f t="shared" si="6"/>
        <v>0</v>
      </c>
    </row>
    <row r="34" spans="2:37" ht="15.5" thickTop="1" thickBot="1" x14ac:dyDescent="0.4">
      <c r="B34" s="116"/>
      <c r="G34" s="60">
        <f>Bonding!A32</f>
        <v>48</v>
      </c>
      <c r="H34" s="147"/>
      <c r="J34" s="61">
        <f t="shared" si="0"/>
        <v>47</v>
      </c>
      <c r="K34" s="61" t="str">
        <f>VLOOKUP(J34,Centers!$B$2:$C$120,2,FALSE)</f>
        <v>MILIK / KHAJUHABAZAR</v>
      </c>
      <c r="L34" s="221">
        <v>594.06167012762273</v>
      </c>
      <c r="M34" s="109">
        <f t="shared" si="1"/>
        <v>594</v>
      </c>
      <c r="N34" s="119">
        <v>0</v>
      </c>
      <c r="O34" s="108">
        <f t="shared" si="4"/>
        <v>0</v>
      </c>
      <c r="R34" s="74">
        <v>451.91749268163488</v>
      </c>
      <c r="S34" s="74">
        <v>403.45706643980299</v>
      </c>
      <c r="T34" s="74">
        <v>252.17882548562767</v>
      </c>
      <c r="U34" s="74">
        <v>243.94874971288715</v>
      </c>
      <c r="W34" s="74">
        <v>1681.5846249242243</v>
      </c>
      <c r="X34" s="74">
        <v>413.90604336752875</v>
      </c>
      <c r="Y34" s="74">
        <v>0</v>
      </c>
      <c r="Z34" s="74">
        <v>0</v>
      </c>
      <c r="AB34" s="60">
        <f>Bonding!A20</f>
        <v>29</v>
      </c>
      <c r="AC34" s="1"/>
      <c r="AF34" s="61">
        <f t="shared" si="3"/>
        <v>47</v>
      </c>
      <c r="AG34" s="61" t="str">
        <f>VLOOKUP(AF34,Centers!$B$2:$C$120,2,FALSE)</f>
        <v>MILIK / KHAJUHABAZAR</v>
      </c>
      <c r="AH34" s="73">
        <v>0</v>
      </c>
      <c r="AI34" s="111">
        <f t="shared" si="5"/>
        <v>0</v>
      </c>
      <c r="AJ34" s="73"/>
      <c r="AK34" s="111">
        <f t="shared" si="6"/>
        <v>0</v>
      </c>
    </row>
    <row r="35" spans="2:37" ht="15.5" thickTop="1" thickBot="1" x14ac:dyDescent="0.4">
      <c r="B35" s="116"/>
      <c r="G35" s="60">
        <f>Bonding!A33</f>
        <v>50</v>
      </c>
      <c r="H35" s="147"/>
      <c r="J35" s="61">
        <f t="shared" si="0"/>
        <v>48</v>
      </c>
      <c r="K35" s="61" t="str">
        <f>VLOOKUP(J35,Centers!$B$2:$C$120,2,FALSE)</f>
        <v>SIKATIHA CHAPKAHA</v>
      </c>
      <c r="L35" s="221">
        <v>0</v>
      </c>
      <c r="M35" s="109">
        <f t="shared" si="1"/>
        <v>0</v>
      </c>
      <c r="N35" s="119">
        <v>0</v>
      </c>
      <c r="O35" s="108">
        <f t="shared" si="4"/>
        <v>0</v>
      </c>
      <c r="R35" s="74">
        <v>231.56240212342013</v>
      </c>
      <c r="S35" s="74">
        <v>153.32095390315507</v>
      </c>
      <c r="T35" s="74">
        <v>93.194294631909074</v>
      </c>
      <c r="U35" s="74">
        <v>203.07066842233291</v>
      </c>
      <c r="W35" s="74">
        <v>2363.8102234768521</v>
      </c>
      <c r="X35" s="74">
        <v>1129.4624251280222</v>
      </c>
      <c r="Y35" s="74">
        <v>0</v>
      </c>
      <c r="Z35" s="74">
        <v>0</v>
      </c>
      <c r="AB35" s="60">
        <f>Bonding!A21</f>
        <v>30</v>
      </c>
      <c r="AC35" s="1"/>
      <c r="AF35" s="61">
        <f t="shared" si="3"/>
        <v>48</v>
      </c>
      <c r="AG35" s="61" t="str">
        <f>VLOOKUP(AF35,Centers!$B$2:$C$120,2,FALSE)</f>
        <v>SIKATIHA CHAPKAHA</v>
      </c>
      <c r="AH35" s="73">
        <v>217.35890153014617</v>
      </c>
      <c r="AI35" s="111">
        <f t="shared" si="5"/>
        <v>216</v>
      </c>
      <c r="AJ35" s="73"/>
      <c r="AK35" s="111">
        <f t="shared" si="6"/>
        <v>0</v>
      </c>
    </row>
    <row r="36" spans="2:37" ht="15.5" thickTop="1" thickBot="1" x14ac:dyDescent="0.4">
      <c r="B36" s="116"/>
      <c r="G36" s="60">
        <f>Bonding!A34</f>
        <v>52</v>
      </c>
      <c r="H36" s="147"/>
      <c r="J36" s="61">
        <f t="shared" si="0"/>
        <v>50</v>
      </c>
      <c r="K36" s="61" t="str">
        <f>VLOOKUP(J36,Centers!$B$2:$C$120,2,FALSE)</f>
        <v>MAHADEV /AMETHI - II</v>
      </c>
      <c r="L36" s="221">
        <v>0</v>
      </c>
      <c r="M36" s="109">
        <f t="shared" si="1"/>
        <v>0</v>
      </c>
      <c r="N36" s="119">
        <v>0</v>
      </c>
      <c r="O36" s="108">
        <f t="shared" si="4"/>
        <v>0</v>
      </c>
      <c r="R36" s="74">
        <v>926.01142326869115</v>
      </c>
      <c r="S36" s="74">
        <v>980.7683266917461</v>
      </c>
      <c r="T36" s="74">
        <v>885.74421041467622</v>
      </c>
      <c r="U36" s="74">
        <v>396.53234022579892</v>
      </c>
      <c r="W36" s="74">
        <v>35.0333519187419</v>
      </c>
      <c r="X36" s="74">
        <v>24.474983341307059</v>
      </c>
      <c r="Y36" s="74">
        <v>22.012527490759549</v>
      </c>
      <c r="Z36" s="74">
        <v>0</v>
      </c>
      <c r="AB36" s="60">
        <f>Bonding!A22</f>
        <v>31</v>
      </c>
      <c r="AC36" s="1"/>
      <c r="AF36" s="61">
        <f t="shared" si="3"/>
        <v>50</v>
      </c>
      <c r="AG36" s="61" t="str">
        <f>VLOOKUP(AF36,Centers!$B$2:$C$120,2,FALSE)</f>
        <v>MAHADEV /AMETHI - II</v>
      </c>
      <c r="AH36" s="73">
        <v>0</v>
      </c>
      <c r="AI36" s="111">
        <f t="shared" si="5"/>
        <v>0</v>
      </c>
      <c r="AJ36" s="73"/>
      <c r="AK36" s="111">
        <f t="shared" si="6"/>
        <v>0</v>
      </c>
    </row>
    <row r="37" spans="2:37" ht="15.5" thickTop="1" thickBot="1" x14ac:dyDescent="0.4">
      <c r="B37" s="116"/>
      <c r="G37" s="60">
        <f>Bonding!A35</f>
        <v>60</v>
      </c>
      <c r="H37" s="147"/>
      <c r="J37" s="61">
        <f t="shared" ref="J37:J68" si="7">G36</f>
        <v>52</v>
      </c>
      <c r="K37" s="61" t="str">
        <f>VLOOKUP(J37,Centers!$B$2:$C$120,2,FALSE)</f>
        <v>RAIPURBELTUA/ISHANAG</v>
      </c>
      <c r="L37" s="221">
        <v>0</v>
      </c>
      <c r="M37" s="109">
        <f t="shared" si="1"/>
        <v>0</v>
      </c>
      <c r="N37" s="119">
        <v>0</v>
      </c>
      <c r="O37" s="108">
        <f t="shared" si="4"/>
        <v>0</v>
      </c>
      <c r="R37" s="74">
        <v>677.27226281015157</v>
      </c>
      <c r="S37" s="74">
        <v>671.83325416491232</v>
      </c>
      <c r="T37" s="74">
        <v>643.66336457798639</v>
      </c>
      <c r="U37" s="74">
        <v>497.40249126852945</v>
      </c>
      <c r="W37" s="74">
        <v>1258.3045371634055</v>
      </c>
      <c r="X37" s="74">
        <v>740.95991034324857</v>
      </c>
      <c r="Y37" s="74">
        <v>438.01329085704276</v>
      </c>
      <c r="Z37" s="74">
        <v>-40.848080318488371</v>
      </c>
      <c r="AB37" s="60">
        <f>Bonding!A23</f>
        <v>33</v>
      </c>
      <c r="AC37" s="1"/>
      <c r="AF37" s="61">
        <f t="shared" ref="AF37:AF68" si="8">J37</f>
        <v>52</v>
      </c>
      <c r="AG37" s="61" t="str">
        <f>VLOOKUP(AF37,Centers!$B$2:$C$120,2,FALSE)</f>
        <v>RAIPURBELTUA/ISHANAG</v>
      </c>
      <c r="AH37" s="73">
        <v>562.55887274451572</v>
      </c>
      <c r="AI37" s="111">
        <f t="shared" si="5"/>
        <v>567</v>
      </c>
      <c r="AJ37" s="73"/>
      <c r="AK37" s="111">
        <f t="shared" si="6"/>
        <v>0</v>
      </c>
    </row>
    <row r="38" spans="2:37" ht="15.5" thickTop="1" thickBot="1" x14ac:dyDescent="0.4">
      <c r="B38" s="116"/>
      <c r="G38" s="60">
        <f>Bonding!A36</f>
        <v>61</v>
      </c>
      <c r="H38" s="147"/>
      <c r="J38" s="61">
        <f t="shared" si="7"/>
        <v>60</v>
      </c>
      <c r="K38" s="61" t="str">
        <f>VLOOKUP(J38,Centers!$B$2:$C$120,2,FALSE)</f>
        <v>LAHBARI</v>
      </c>
      <c r="L38" s="221">
        <v>238.8414636606079</v>
      </c>
      <c r="M38" s="109">
        <f t="shared" si="1"/>
        <v>243</v>
      </c>
      <c r="N38" s="119">
        <v>0</v>
      </c>
      <c r="O38" s="108">
        <f t="shared" si="4"/>
        <v>0</v>
      </c>
      <c r="R38" s="74">
        <v>858.3951463465188</v>
      </c>
      <c r="S38" s="74">
        <v>928.87274846538298</v>
      </c>
      <c r="T38" s="74">
        <v>970.58312871607302</v>
      </c>
      <c r="U38" s="74">
        <v>538.81893787676108</v>
      </c>
      <c r="W38" s="74">
        <v>2.3168026187419715</v>
      </c>
      <c r="X38" s="74">
        <v>0</v>
      </c>
      <c r="Y38" s="74">
        <v>0</v>
      </c>
      <c r="Z38" s="74">
        <v>0</v>
      </c>
      <c r="AB38" s="60">
        <f>Bonding!A24</f>
        <v>34</v>
      </c>
      <c r="AC38" s="1"/>
      <c r="AF38" s="61">
        <f t="shared" si="8"/>
        <v>60</v>
      </c>
      <c r="AG38" s="61" t="str">
        <f>VLOOKUP(AF38,Centers!$B$2:$C$120,2,FALSE)</f>
        <v>LAHBARI</v>
      </c>
      <c r="AH38" s="73">
        <v>157.45776764104437</v>
      </c>
      <c r="AI38" s="111">
        <f t="shared" si="5"/>
        <v>153</v>
      </c>
      <c r="AJ38" s="73"/>
      <c r="AK38" s="111">
        <f t="shared" si="6"/>
        <v>0</v>
      </c>
    </row>
    <row r="39" spans="2:37" ht="15.5" thickTop="1" thickBot="1" x14ac:dyDescent="0.4">
      <c r="B39" s="116"/>
      <c r="G39" s="60">
        <f>Bonding!A37</f>
        <v>62</v>
      </c>
      <c r="H39" s="147"/>
      <c r="J39" s="61">
        <f t="shared" si="7"/>
        <v>61</v>
      </c>
      <c r="K39" s="61" t="str">
        <f>VLOOKUP(J39,Centers!$B$2:$C$120,2,FALSE)</f>
        <v>BHAUVAPUR KALAN</v>
      </c>
      <c r="L39" s="221">
        <v>298.63983514714226</v>
      </c>
      <c r="M39" s="109">
        <f t="shared" si="1"/>
        <v>297</v>
      </c>
      <c r="N39" s="119">
        <v>0</v>
      </c>
      <c r="O39" s="108">
        <f t="shared" si="4"/>
        <v>0</v>
      </c>
      <c r="R39" s="74">
        <v>764.71319900971616</v>
      </c>
      <c r="S39" s="74">
        <v>481.90897798214218</v>
      </c>
      <c r="T39" s="74">
        <v>450.9935179547806</v>
      </c>
      <c r="U39" s="74">
        <v>359.75776607993782</v>
      </c>
      <c r="W39" s="74">
        <v>0</v>
      </c>
      <c r="X39" s="74">
        <v>0</v>
      </c>
      <c r="Y39" s="74">
        <v>0</v>
      </c>
      <c r="Z39" s="74">
        <v>0</v>
      </c>
      <c r="AB39" s="60">
        <f>Bonding!A25</f>
        <v>35</v>
      </c>
      <c r="AC39" s="1"/>
      <c r="AF39" s="61">
        <f t="shared" si="8"/>
        <v>61</v>
      </c>
      <c r="AG39" s="61" t="str">
        <f>VLOOKUP(AF39,Centers!$B$2:$C$120,2,FALSE)</f>
        <v>BHAUVAPUR KALAN</v>
      </c>
      <c r="AH39" s="73">
        <v>351.42881041134478</v>
      </c>
      <c r="AI39" s="111">
        <f t="shared" si="5"/>
        <v>351</v>
      </c>
      <c r="AJ39" s="73"/>
      <c r="AK39" s="111">
        <f t="shared" si="6"/>
        <v>0</v>
      </c>
    </row>
    <row r="40" spans="2:37" ht="15.5" thickTop="1" thickBot="1" x14ac:dyDescent="0.4">
      <c r="B40" s="116"/>
      <c r="G40" s="60">
        <f>Bonding!A38</f>
        <v>63</v>
      </c>
      <c r="H40" s="147"/>
      <c r="J40" s="61">
        <f t="shared" si="7"/>
        <v>62</v>
      </c>
      <c r="K40" s="61" t="str">
        <f>VLOOKUP(J40,Centers!$B$2:$C$120,2,FALSE)</f>
        <v>LALJI PURVA</v>
      </c>
      <c r="L40" s="221">
        <v>669.510568578522</v>
      </c>
      <c r="M40" s="109">
        <f t="shared" si="1"/>
        <v>666</v>
      </c>
      <c r="N40" s="119">
        <v>0</v>
      </c>
      <c r="O40" s="108">
        <f t="shared" si="4"/>
        <v>0</v>
      </c>
      <c r="R40" s="74">
        <v>518.64707195806307</v>
      </c>
      <c r="S40" s="74">
        <v>401.229689684292</v>
      </c>
      <c r="T40" s="74">
        <v>424.0057831205271</v>
      </c>
      <c r="U40" s="74">
        <v>419.47463159025278</v>
      </c>
      <c r="W40" s="74">
        <v>1153.4516114295766</v>
      </c>
      <c r="X40" s="74">
        <v>612.37794488265138</v>
      </c>
      <c r="Y40" s="74">
        <v>650.6105155465591</v>
      </c>
      <c r="Z40" s="74">
        <v>-61.55082597407096</v>
      </c>
      <c r="AB40" s="60">
        <f>Bonding!A26</f>
        <v>39</v>
      </c>
      <c r="AC40" s="1"/>
      <c r="AF40" s="61">
        <f t="shared" si="8"/>
        <v>62</v>
      </c>
      <c r="AG40" s="61" t="str">
        <f>VLOOKUP(AF40,Centers!$B$2:$C$120,2,FALSE)</f>
        <v>LALJI PURVA</v>
      </c>
      <c r="AH40" s="73">
        <v>290.59744107152466</v>
      </c>
      <c r="AI40" s="111">
        <f t="shared" si="5"/>
        <v>288</v>
      </c>
      <c r="AJ40" s="73"/>
      <c r="AK40" s="111">
        <f t="shared" si="6"/>
        <v>0</v>
      </c>
    </row>
    <row r="41" spans="2:37" ht="15.5" thickTop="1" thickBot="1" x14ac:dyDescent="0.4">
      <c r="B41" s="116"/>
      <c r="G41" s="60">
        <f>Bonding!A39</f>
        <v>65</v>
      </c>
      <c r="H41" s="147"/>
      <c r="J41" s="61">
        <f t="shared" si="7"/>
        <v>63</v>
      </c>
      <c r="K41" s="61" t="str">
        <f>VLOOKUP(J41,Centers!$B$2:$C$120,2,FALSE)</f>
        <v>MUKHLISPUR/SEMARIYA</v>
      </c>
      <c r="L41" s="221">
        <v>0</v>
      </c>
      <c r="M41" s="109">
        <f t="shared" si="1"/>
        <v>0</v>
      </c>
      <c r="N41" s="119">
        <v>0</v>
      </c>
      <c r="O41" s="108">
        <f t="shared" si="4"/>
        <v>0</v>
      </c>
      <c r="R41" s="74">
        <v>395.56181458247636</v>
      </c>
      <c r="S41" s="74">
        <v>343.8059739672093</v>
      </c>
      <c r="T41" s="74">
        <v>280.92906988109934</v>
      </c>
      <c r="U41" s="74">
        <v>369.31798394439568</v>
      </c>
      <c r="W41" s="74">
        <v>0</v>
      </c>
      <c r="X41" s="74">
        <v>0</v>
      </c>
      <c r="Y41" s="74">
        <v>0</v>
      </c>
      <c r="Z41" s="74">
        <v>0</v>
      </c>
      <c r="AB41" s="60">
        <f>Bonding!A27</f>
        <v>40</v>
      </c>
      <c r="AC41" s="1"/>
      <c r="AF41" s="61">
        <f t="shared" si="8"/>
        <v>63</v>
      </c>
      <c r="AG41" s="61" t="str">
        <f>VLOOKUP(AF41,Centers!$B$2:$C$120,2,FALSE)</f>
        <v>MUKHLISPUR/SEMARIYA</v>
      </c>
      <c r="AH41" s="73">
        <v>819.44665515386487</v>
      </c>
      <c r="AI41" s="111">
        <f t="shared" si="5"/>
        <v>819</v>
      </c>
      <c r="AJ41" s="73"/>
      <c r="AK41" s="111">
        <f t="shared" si="6"/>
        <v>0</v>
      </c>
    </row>
    <row r="42" spans="2:37" ht="15.5" thickTop="1" thickBot="1" x14ac:dyDescent="0.4">
      <c r="B42" s="116"/>
      <c r="G42" s="60">
        <f>Bonding!A40</f>
        <v>71</v>
      </c>
      <c r="H42" s="147"/>
      <c r="J42" s="61">
        <f t="shared" si="7"/>
        <v>65</v>
      </c>
      <c r="K42" s="61" t="str">
        <f>VLOOKUP(J42,Centers!$B$2:$C$120,2,FALSE)</f>
        <v>DEVIPURVA</v>
      </c>
      <c r="L42" s="221">
        <v>69.831253127781338</v>
      </c>
      <c r="M42" s="109">
        <f t="shared" si="1"/>
        <v>72</v>
      </c>
      <c r="N42" s="119">
        <v>0</v>
      </c>
      <c r="O42" s="108">
        <f t="shared" si="4"/>
        <v>0</v>
      </c>
      <c r="R42" s="74">
        <v>993.86671761804416</v>
      </c>
      <c r="S42" s="74">
        <v>1035.3242641620939</v>
      </c>
      <c r="T42" s="74">
        <v>1052.5509310379452</v>
      </c>
      <c r="U42" s="74">
        <v>479.20740264370068</v>
      </c>
      <c r="W42" s="74">
        <v>2799.7304598082337</v>
      </c>
      <c r="X42" s="74">
        <v>1307.837101713242</v>
      </c>
      <c r="Y42" s="74">
        <v>486.61025484318424</v>
      </c>
      <c r="Z42" s="74">
        <v>-93.281777623145558</v>
      </c>
      <c r="AB42" s="60">
        <f>Bonding!A28</f>
        <v>41</v>
      </c>
      <c r="AC42" s="1"/>
      <c r="AF42" s="61">
        <f t="shared" si="8"/>
        <v>65</v>
      </c>
      <c r="AG42" s="61" t="str">
        <f>VLOOKUP(AF42,Centers!$B$2:$C$120,2,FALSE)</f>
        <v>DEVIPURVA</v>
      </c>
      <c r="AH42" s="73">
        <v>1570.6194134178411</v>
      </c>
      <c r="AI42" s="111">
        <f t="shared" si="5"/>
        <v>1575</v>
      </c>
      <c r="AJ42" s="73"/>
      <c r="AK42" s="111">
        <f t="shared" si="6"/>
        <v>0</v>
      </c>
    </row>
    <row r="43" spans="2:37" ht="15.5" thickTop="1" thickBot="1" x14ac:dyDescent="0.4">
      <c r="B43" s="116"/>
      <c r="G43" s="60">
        <f>Bonding!A41</f>
        <v>73</v>
      </c>
      <c r="H43" s="147"/>
      <c r="J43" s="61">
        <f t="shared" si="7"/>
        <v>71</v>
      </c>
      <c r="K43" s="61" t="str">
        <f>VLOOKUP(J43,Centers!$B$2:$C$120,2,FALSE)</f>
        <v>KIRATIPURVA - III</v>
      </c>
      <c r="L43" s="221">
        <v>0</v>
      </c>
      <c r="M43" s="109">
        <f t="shared" si="1"/>
        <v>0</v>
      </c>
      <c r="N43" s="119">
        <v>0</v>
      </c>
      <c r="O43" s="108">
        <f t="shared" si="4"/>
        <v>0</v>
      </c>
      <c r="R43" s="74">
        <v>1183.5480610284008</v>
      </c>
      <c r="S43" s="74">
        <v>1360.7728729458213</v>
      </c>
      <c r="T43" s="74">
        <v>1300.5211566520534</v>
      </c>
      <c r="U43" s="74">
        <v>800.82820355808565</v>
      </c>
      <c r="W43" s="74">
        <v>1672.9783084144317</v>
      </c>
      <c r="X43" s="74">
        <v>951.5269666165716</v>
      </c>
      <c r="Y43" s="74">
        <v>804.46551343589704</v>
      </c>
      <c r="Z43" s="74">
        <v>-111.81096936250276</v>
      </c>
      <c r="AB43" s="60">
        <f>Bonding!A29</f>
        <v>43</v>
      </c>
      <c r="AC43" s="1"/>
      <c r="AF43" s="61">
        <f t="shared" si="8"/>
        <v>71</v>
      </c>
      <c r="AG43" s="61" t="str">
        <f>VLOOKUP(AF43,Centers!$B$2:$C$120,2,FALSE)</f>
        <v>KIRATIPURVA - III</v>
      </c>
      <c r="AH43" s="73">
        <v>241.9724080766068</v>
      </c>
      <c r="AI43" s="111">
        <f t="shared" si="5"/>
        <v>243</v>
      </c>
      <c r="AJ43" s="73"/>
      <c r="AK43" s="111">
        <f t="shared" si="6"/>
        <v>0</v>
      </c>
    </row>
    <row r="44" spans="2:37" ht="15.5" thickTop="1" thickBot="1" x14ac:dyDescent="0.4">
      <c r="B44" s="116"/>
      <c r="G44" s="60">
        <f>Bonding!A42</f>
        <v>75</v>
      </c>
      <c r="H44" s="147"/>
      <c r="J44" s="61">
        <f t="shared" si="7"/>
        <v>73</v>
      </c>
      <c r="K44" s="61" t="str">
        <f>VLOOKUP(J44,Centers!$B$2:$C$120,2,FALSE)</f>
        <v>BABURI</v>
      </c>
      <c r="L44" s="221">
        <v>0</v>
      </c>
      <c r="M44" s="109">
        <f t="shared" si="1"/>
        <v>0</v>
      </c>
      <c r="N44" s="119">
        <v>0</v>
      </c>
      <c r="O44" s="108">
        <f t="shared" si="4"/>
        <v>0</v>
      </c>
      <c r="R44" s="74">
        <v>619.63926670148271</v>
      </c>
      <c r="S44" s="74">
        <v>584.84969720104345</v>
      </c>
      <c r="T44" s="74">
        <v>441.19171339236209</v>
      </c>
      <c r="U44" s="74">
        <v>229.05548603781384</v>
      </c>
      <c r="W44" s="74">
        <v>0</v>
      </c>
      <c r="X44" s="74">
        <v>0</v>
      </c>
      <c r="Y44" s="74">
        <v>0</v>
      </c>
      <c r="Z44" s="74">
        <v>0</v>
      </c>
      <c r="AB44" s="60">
        <f>Bonding!A30</f>
        <v>45</v>
      </c>
      <c r="AC44" s="1"/>
      <c r="AF44" s="61">
        <f t="shared" si="8"/>
        <v>73</v>
      </c>
      <c r="AG44" s="61" t="str">
        <f>VLOOKUP(AF44,Centers!$B$2:$C$120,2,FALSE)</f>
        <v>BABURI</v>
      </c>
      <c r="AH44" s="73">
        <v>700.2670484959641</v>
      </c>
      <c r="AI44" s="111">
        <f t="shared" si="5"/>
        <v>702</v>
      </c>
      <c r="AJ44" s="73"/>
      <c r="AK44" s="111">
        <f t="shared" si="6"/>
        <v>0</v>
      </c>
    </row>
    <row r="45" spans="2:37" ht="15.5" thickTop="1" thickBot="1" x14ac:dyDescent="0.4">
      <c r="B45" s="116"/>
      <c r="G45" s="60">
        <f>Bonding!A43</f>
        <v>77</v>
      </c>
      <c r="H45" s="147"/>
      <c r="J45" s="61">
        <f t="shared" si="7"/>
        <v>75</v>
      </c>
      <c r="K45" s="61" t="str">
        <f>VLOOKUP(J45,Centers!$B$2:$C$120,2,FALSE)</f>
        <v>AANVA (ARNI)</v>
      </c>
      <c r="L45" s="221">
        <v>187.32901054556922</v>
      </c>
      <c r="M45" s="109">
        <f t="shared" si="1"/>
        <v>189</v>
      </c>
      <c r="N45" s="119">
        <v>0</v>
      </c>
      <c r="O45" s="108">
        <f t="shared" si="4"/>
        <v>0</v>
      </c>
      <c r="R45" s="74">
        <v>587.21652931927179</v>
      </c>
      <c r="S45" s="74">
        <v>636.27185717467319</v>
      </c>
      <c r="T45" s="74">
        <v>643.92797070082247</v>
      </c>
      <c r="U45" s="74">
        <v>449.90462273182879</v>
      </c>
      <c r="W45" s="74">
        <v>777.37338078504308</v>
      </c>
      <c r="X45" s="74">
        <v>511.54290709305207</v>
      </c>
      <c r="Y45" s="74">
        <v>313.20083543561196</v>
      </c>
      <c r="Z45" s="74">
        <v>-18.807114316910571</v>
      </c>
      <c r="AB45" s="60">
        <f>Bonding!A31</f>
        <v>47</v>
      </c>
      <c r="AC45" s="1"/>
      <c r="AF45" s="61">
        <f t="shared" si="8"/>
        <v>75</v>
      </c>
      <c r="AG45" s="61" t="str">
        <f>VLOOKUP(AF45,Centers!$B$2:$C$120,2,FALSE)</f>
        <v>AANVA (ARNI)</v>
      </c>
      <c r="AH45" s="73">
        <v>80.046117500606357</v>
      </c>
      <c r="AI45" s="111">
        <f t="shared" si="5"/>
        <v>81</v>
      </c>
      <c r="AJ45" s="73"/>
      <c r="AK45" s="111">
        <f t="shared" si="6"/>
        <v>0</v>
      </c>
    </row>
    <row r="46" spans="2:37" ht="15.5" thickTop="1" thickBot="1" x14ac:dyDescent="0.4">
      <c r="B46" s="116"/>
      <c r="G46" s="60">
        <f>Bonding!A44</f>
        <v>78</v>
      </c>
      <c r="H46" s="147"/>
      <c r="J46" s="61">
        <f t="shared" si="7"/>
        <v>77</v>
      </c>
      <c r="K46" s="61" t="str">
        <f>VLOOKUP(J46,Centers!$B$2:$C$120,2,FALSE)</f>
        <v>AMETHI IV</v>
      </c>
      <c r="L46" s="221">
        <v>461.09295511725128</v>
      </c>
      <c r="M46" s="109">
        <f t="shared" si="1"/>
        <v>459</v>
      </c>
      <c r="N46" s="119">
        <v>0</v>
      </c>
      <c r="O46" s="108">
        <f t="shared" si="4"/>
        <v>0</v>
      </c>
      <c r="R46" s="74">
        <v>155.18583333333333</v>
      </c>
      <c r="S46" s="74">
        <v>97.976944444444442</v>
      </c>
      <c r="T46" s="74">
        <v>61.893055555555556</v>
      </c>
      <c r="U46" s="74">
        <v>100.02928874527115</v>
      </c>
      <c r="W46" s="74">
        <v>219.56272667313019</v>
      </c>
      <c r="X46" s="74">
        <v>57.32384651840534</v>
      </c>
      <c r="Y46" s="74">
        <v>0</v>
      </c>
      <c r="Z46" s="74">
        <v>0</v>
      </c>
      <c r="AB46" s="60">
        <f>Bonding!A32</f>
        <v>48</v>
      </c>
      <c r="AC46" s="1"/>
      <c r="AF46" s="61">
        <f t="shared" si="8"/>
        <v>77</v>
      </c>
      <c r="AG46" s="61" t="str">
        <f>VLOOKUP(AF46,Centers!$B$2:$C$120,2,FALSE)</f>
        <v>AMETHI IV</v>
      </c>
      <c r="AH46" s="73">
        <v>0</v>
      </c>
      <c r="AI46" s="111">
        <f t="shared" si="5"/>
        <v>0</v>
      </c>
      <c r="AJ46" s="73"/>
      <c r="AK46" s="111">
        <f t="shared" si="6"/>
        <v>0</v>
      </c>
    </row>
    <row r="47" spans="2:37" ht="15.5" thickTop="1" thickBot="1" x14ac:dyDescent="0.4">
      <c r="B47" s="116"/>
      <c r="G47" s="60">
        <f>Bonding!A45</f>
        <v>80</v>
      </c>
      <c r="H47" s="147"/>
      <c r="J47" s="61">
        <f t="shared" si="7"/>
        <v>78</v>
      </c>
      <c r="K47" s="61" t="str">
        <f>VLOOKUP(J47,Centers!$B$2:$C$120,2,FALSE)</f>
        <v>AMETHI  V</v>
      </c>
      <c r="L47" s="221">
        <v>0</v>
      </c>
      <c r="M47" s="109">
        <f t="shared" si="1"/>
        <v>0</v>
      </c>
      <c r="N47" s="119">
        <v>0</v>
      </c>
      <c r="O47" s="108">
        <f t="shared" si="4"/>
        <v>0</v>
      </c>
      <c r="R47" s="74">
        <v>462.28953242886735</v>
      </c>
      <c r="S47" s="74">
        <v>435.33730959687375</v>
      </c>
      <c r="T47" s="74">
        <v>452.2743695072993</v>
      </c>
      <c r="U47" s="74">
        <v>403.65846691597875</v>
      </c>
      <c r="W47" s="74">
        <v>950.71453324029108</v>
      </c>
      <c r="X47" s="74">
        <v>565.11886080723082</v>
      </c>
      <c r="Y47" s="74">
        <v>2.4006401669105903</v>
      </c>
      <c r="Z47" s="74">
        <v>0</v>
      </c>
      <c r="AB47" s="60">
        <f>Bonding!A33</f>
        <v>50</v>
      </c>
      <c r="AC47" s="1"/>
      <c r="AF47" s="61">
        <f t="shared" si="8"/>
        <v>78</v>
      </c>
      <c r="AG47" s="61" t="str">
        <f>VLOOKUP(AF47,Centers!$B$2:$C$120,2,FALSE)</f>
        <v>AMETHI  V</v>
      </c>
      <c r="AH47" s="73">
        <v>343.76031702781893</v>
      </c>
      <c r="AI47" s="111">
        <f t="shared" si="5"/>
        <v>342</v>
      </c>
      <c r="AJ47" s="73"/>
      <c r="AK47" s="111">
        <f t="shared" si="6"/>
        <v>0</v>
      </c>
    </row>
    <row r="48" spans="2:37" ht="15.5" thickTop="1" thickBot="1" x14ac:dyDescent="0.4">
      <c r="B48" s="116"/>
      <c r="G48" s="60">
        <f>Bonding!A46</f>
        <v>82</v>
      </c>
      <c r="H48" s="147"/>
      <c r="J48" s="61">
        <f t="shared" si="7"/>
        <v>80</v>
      </c>
      <c r="K48" s="61" t="str">
        <f>VLOOKUP(J48,Centers!$B$2:$C$120,2,FALSE)</f>
        <v>DHAURAHARA</v>
      </c>
      <c r="L48" s="221">
        <v>0</v>
      </c>
      <c r="M48" s="109">
        <f t="shared" si="1"/>
        <v>0</v>
      </c>
      <c r="N48" s="119">
        <v>0</v>
      </c>
      <c r="O48" s="108">
        <f t="shared" si="4"/>
        <v>0</v>
      </c>
      <c r="R48" s="74">
        <v>642.54090147299507</v>
      </c>
      <c r="S48" s="74">
        <v>643.8711256955811</v>
      </c>
      <c r="T48" s="74">
        <v>625.53478948445172</v>
      </c>
      <c r="U48" s="74">
        <v>362.43337549568724</v>
      </c>
      <c r="W48" s="74">
        <v>0</v>
      </c>
      <c r="X48" s="74">
        <v>0</v>
      </c>
      <c r="Y48" s="74">
        <v>0</v>
      </c>
      <c r="Z48" s="74">
        <v>0</v>
      </c>
      <c r="AB48" s="60">
        <f>Bonding!A34</f>
        <v>52</v>
      </c>
      <c r="AC48" s="1"/>
      <c r="AF48" s="61">
        <f t="shared" si="8"/>
        <v>80</v>
      </c>
      <c r="AG48" s="61" t="str">
        <f>VLOOKUP(AF48,Centers!$B$2:$C$120,2,FALSE)</f>
        <v>DHAURAHARA</v>
      </c>
      <c r="AH48" s="73">
        <v>681.74350000064442</v>
      </c>
      <c r="AI48" s="111">
        <f t="shared" si="5"/>
        <v>684</v>
      </c>
      <c r="AJ48" s="73"/>
      <c r="AK48" s="111">
        <f t="shared" si="6"/>
        <v>0</v>
      </c>
    </row>
    <row r="49" spans="2:37" ht="15.5" thickTop="1" thickBot="1" x14ac:dyDescent="0.4">
      <c r="B49" s="116"/>
      <c r="G49" s="60">
        <f>Bonding!A47</f>
        <v>83</v>
      </c>
      <c r="H49" s="147"/>
      <c r="J49" s="61">
        <f t="shared" si="7"/>
        <v>82</v>
      </c>
      <c r="K49" s="61" t="str">
        <f>VLOOKUP(J49,Centers!$B$2:$C$120,2,FALSE)</f>
        <v>DHAURAHARA II</v>
      </c>
      <c r="L49" s="221">
        <v>0</v>
      </c>
      <c r="M49" s="109">
        <f t="shared" si="1"/>
        <v>0</v>
      </c>
      <c r="N49" s="119">
        <v>0</v>
      </c>
      <c r="O49" s="108">
        <f t="shared" si="4"/>
        <v>0</v>
      </c>
      <c r="R49" s="74">
        <v>727.51109938612353</v>
      </c>
      <c r="S49" s="74">
        <v>791.8611827124829</v>
      </c>
      <c r="T49" s="74">
        <v>889.70931011236075</v>
      </c>
      <c r="U49" s="74">
        <v>559.23282724526109</v>
      </c>
      <c r="W49" s="74">
        <v>1876.5215122860802</v>
      </c>
      <c r="X49" s="74">
        <v>1059.0872386674289</v>
      </c>
      <c r="Y49" s="74">
        <v>754.62098558407024</v>
      </c>
      <c r="Z49" s="74">
        <v>-51.161557033456859</v>
      </c>
      <c r="AB49" s="60">
        <f>Bonding!A35</f>
        <v>60</v>
      </c>
      <c r="AC49" s="1"/>
      <c r="AF49" s="61">
        <f t="shared" si="8"/>
        <v>82</v>
      </c>
      <c r="AG49" s="61" t="str">
        <f>VLOOKUP(AF49,Centers!$B$2:$C$120,2,FALSE)</f>
        <v>DHAURAHARA II</v>
      </c>
      <c r="AH49" s="73">
        <v>278.54232393735981</v>
      </c>
      <c r="AI49" s="111">
        <f t="shared" si="5"/>
        <v>279</v>
      </c>
      <c r="AJ49" s="73"/>
      <c r="AK49" s="111">
        <f t="shared" si="6"/>
        <v>0</v>
      </c>
    </row>
    <row r="50" spans="2:37" ht="15.5" thickTop="1" thickBot="1" x14ac:dyDescent="0.4">
      <c r="B50" s="116"/>
      <c r="G50" s="60">
        <f>Bonding!A48</f>
        <v>85</v>
      </c>
      <c r="H50" s="147"/>
      <c r="J50" s="61">
        <f t="shared" si="7"/>
        <v>83</v>
      </c>
      <c r="K50" s="61" t="str">
        <f>VLOOKUP(J50,Centers!$B$2:$C$120,2,FALSE)</f>
        <v>KARHUHA</v>
      </c>
      <c r="L50" s="221">
        <v>247.92323417984235</v>
      </c>
      <c r="M50" s="109">
        <f t="shared" si="1"/>
        <v>252</v>
      </c>
      <c r="N50" s="119">
        <v>0</v>
      </c>
      <c r="O50" s="108">
        <f t="shared" si="4"/>
        <v>0</v>
      </c>
      <c r="R50" s="74">
        <v>374.61610163920056</v>
      </c>
      <c r="S50" s="74">
        <v>389.17152040707583</v>
      </c>
      <c r="T50" s="74">
        <v>444.49247385305802</v>
      </c>
      <c r="U50" s="74">
        <v>281.90210015935759</v>
      </c>
      <c r="W50" s="74">
        <v>0</v>
      </c>
      <c r="X50" s="74">
        <v>0</v>
      </c>
      <c r="Y50" s="74">
        <v>0</v>
      </c>
      <c r="Z50" s="74">
        <v>0</v>
      </c>
      <c r="AB50" s="60">
        <f>Bonding!A36</f>
        <v>61</v>
      </c>
      <c r="AC50" s="1"/>
      <c r="AF50" s="61">
        <f t="shared" si="8"/>
        <v>83</v>
      </c>
      <c r="AG50" s="61" t="str">
        <f>VLOOKUP(AF50,Centers!$B$2:$C$120,2,FALSE)</f>
        <v>KARHUHA</v>
      </c>
      <c r="AH50" s="73">
        <v>175.58950074342164</v>
      </c>
      <c r="AI50" s="111">
        <f t="shared" si="5"/>
        <v>180</v>
      </c>
      <c r="AJ50" s="73"/>
      <c r="AK50" s="111">
        <f t="shared" si="6"/>
        <v>0</v>
      </c>
    </row>
    <row r="51" spans="2:37" ht="15.5" thickTop="1" thickBot="1" x14ac:dyDescent="0.4">
      <c r="B51" s="116"/>
      <c r="G51" s="60">
        <f>Bonding!A49</f>
        <v>86</v>
      </c>
      <c r="H51" s="147"/>
      <c r="J51" s="61">
        <f t="shared" si="7"/>
        <v>85</v>
      </c>
      <c r="K51" s="61" t="str">
        <f>VLOOKUP(J51,Centers!$B$2:$C$120,2,FALSE)</f>
        <v>BELWA PASURA</v>
      </c>
      <c r="L51" s="221">
        <v>0</v>
      </c>
      <c r="M51" s="109">
        <f t="shared" si="1"/>
        <v>0</v>
      </c>
      <c r="N51" s="119">
        <v>0</v>
      </c>
      <c r="O51" s="108">
        <f t="shared" si="4"/>
        <v>0</v>
      </c>
      <c r="R51" s="74">
        <v>671.37149994436413</v>
      </c>
      <c r="S51" s="74">
        <v>606.33910388616891</v>
      </c>
      <c r="T51" s="74">
        <v>647.74077226827649</v>
      </c>
      <c r="U51" s="74">
        <v>490.36370580899882</v>
      </c>
      <c r="W51" s="74">
        <v>671.86123411251549</v>
      </c>
      <c r="X51" s="74">
        <v>340.92965541876833</v>
      </c>
      <c r="Y51" s="74">
        <v>460.6366888439523</v>
      </c>
      <c r="Z51" s="74">
        <v>-33.889414427663041</v>
      </c>
      <c r="AB51" s="60">
        <f>Bonding!A37</f>
        <v>62</v>
      </c>
      <c r="AC51" s="1"/>
      <c r="AF51" s="61">
        <f t="shared" si="8"/>
        <v>85</v>
      </c>
      <c r="AG51" s="61" t="str">
        <f>VLOOKUP(AF51,Centers!$B$2:$C$120,2,FALSE)</f>
        <v>BELWA PASURA</v>
      </c>
      <c r="AH51" s="73">
        <v>154.02808312683396</v>
      </c>
      <c r="AI51" s="111">
        <f t="shared" si="5"/>
        <v>153</v>
      </c>
      <c r="AJ51" s="73"/>
      <c r="AK51" s="111">
        <f t="shared" si="6"/>
        <v>0</v>
      </c>
    </row>
    <row r="52" spans="2:37" ht="15.5" thickTop="1" thickBot="1" x14ac:dyDescent="0.4">
      <c r="B52" s="116"/>
      <c r="G52" s="60">
        <f>Bonding!A50</f>
        <v>87</v>
      </c>
      <c r="H52" s="147"/>
      <c r="J52" s="61">
        <f t="shared" si="7"/>
        <v>86</v>
      </c>
      <c r="K52" s="61" t="str">
        <f>VLOOKUP(J52,Centers!$B$2:$C$120,2,FALSE)</f>
        <v>JUNGLE MATERA</v>
      </c>
      <c r="L52" s="221">
        <v>526.11865470462601</v>
      </c>
      <c r="M52" s="109">
        <f t="shared" si="1"/>
        <v>522</v>
      </c>
      <c r="N52" s="119">
        <v>0</v>
      </c>
      <c r="O52" s="108">
        <f t="shared" si="4"/>
        <v>0</v>
      </c>
      <c r="R52" s="74">
        <v>455.43993642114492</v>
      </c>
      <c r="S52" s="74">
        <v>531.39645075718067</v>
      </c>
      <c r="T52" s="74">
        <v>577.2205961924825</v>
      </c>
      <c r="U52" s="74">
        <v>222.48387735582187</v>
      </c>
      <c r="W52" s="74">
        <v>258.60451998788614</v>
      </c>
      <c r="X52" s="74">
        <v>416.12923243275111</v>
      </c>
      <c r="Y52" s="74">
        <v>0</v>
      </c>
      <c r="Z52" s="74">
        <v>0</v>
      </c>
      <c r="AB52" s="60">
        <f>Bonding!A38</f>
        <v>63</v>
      </c>
      <c r="AC52" s="1"/>
      <c r="AF52" s="61">
        <f t="shared" si="8"/>
        <v>86</v>
      </c>
      <c r="AG52" s="61" t="str">
        <f>VLOOKUP(AF52,Centers!$B$2:$C$120,2,FALSE)</f>
        <v>JUNGLE MATERA</v>
      </c>
      <c r="AH52" s="73">
        <v>279.15094781695092</v>
      </c>
      <c r="AI52" s="111">
        <f t="shared" si="5"/>
        <v>279</v>
      </c>
      <c r="AJ52" s="73"/>
      <c r="AK52" s="111">
        <f t="shared" si="6"/>
        <v>0</v>
      </c>
    </row>
    <row r="53" spans="2:37" ht="15.5" thickTop="1" thickBot="1" x14ac:dyDescent="0.4">
      <c r="B53" s="116"/>
      <c r="G53" s="60">
        <f>Bonding!A51</f>
        <v>88</v>
      </c>
      <c r="H53" s="147"/>
      <c r="J53" s="61">
        <f t="shared" si="7"/>
        <v>87</v>
      </c>
      <c r="K53" s="61" t="str">
        <f>VLOOKUP(J53,Centers!$B$2:$C$120,2,FALSE)</f>
        <v>PACHGHARA</v>
      </c>
      <c r="L53" s="221">
        <v>326.38987918997731</v>
      </c>
      <c r="M53" s="109">
        <f t="shared" si="1"/>
        <v>324</v>
      </c>
      <c r="N53" s="119">
        <v>0</v>
      </c>
      <c r="O53" s="108">
        <f t="shared" si="4"/>
        <v>0</v>
      </c>
      <c r="R53" s="74">
        <v>101.18305613305614</v>
      </c>
      <c r="S53" s="74">
        <v>54.356440748440747</v>
      </c>
      <c r="T53" s="74">
        <v>15.905040020790022</v>
      </c>
      <c r="U53" s="74">
        <v>160.63163069669494</v>
      </c>
      <c r="W53" s="74">
        <v>0</v>
      </c>
      <c r="X53" s="74">
        <v>0</v>
      </c>
      <c r="Y53" s="74">
        <v>0</v>
      </c>
      <c r="Z53" s="74">
        <v>0</v>
      </c>
      <c r="AB53" s="60">
        <f>Bonding!A39</f>
        <v>65</v>
      </c>
      <c r="AC53" s="1"/>
      <c r="AF53" s="61">
        <f t="shared" si="8"/>
        <v>87</v>
      </c>
      <c r="AG53" s="61" t="str">
        <f>VLOOKUP(AF53,Centers!$B$2:$C$120,2,FALSE)</f>
        <v>PACHGHARA</v>
      </c>
      <c r="AH53" s="73">
        <v>379.56035351320054</v>
      </c>
      <c r="AI53" s="111">
        <f t="shared" si="5"/>
        <v>378</v>
      </c>
      <c r="AJ53" s="73"/>
      <c r="AK53" s="111">
        <f t="shared" si="6"/>
        <v>0</v>
      </c>
    </row>
    <row r="54" spans="2:37" ht="15.5" thickTop="1" thickBot="1" x14ac:dyDescent="0.4">
      <c r="B54" s="116"/>
      <c r="G54" s="60">
        <f>Bonding!A52</f>
        <v>91</v>
      </c>
      <c r="H54" s="147"/>
      <c r="J54" s="61">
        <f t="shared" si="7"/>
        <v>88</v>
      </c>
      <c r="K54" s="61" t="str">
        <f>VLOOKUP(J54,Centers!$B$2:$C$120,2,FALSE)</f>
        <v>KALUWAPUR</v>
      </c>
      <c r="L54" s="221">
        <v>191.3605171302998</v>
      </c>
      <c r="M54" s="109">
        <f t="shared" si="1"/>
        <v>189</v>
      </c>
      <c r="N54" s="119">
        <v>0</v>
      </c>
      <c r="O54" s="108">
        <f t="shared" si="4"/>
        <v>0</v>
      </c>
      <c r="R54" s="74">
        <v>556.95253372654884</v>
      </c>
      <c r="S54" s="74">
        <v>560.52655017979646</v>
      </c>
      <c r="T54" s="74">
        <v>436.45165496607416</v>
      </c>
      <c r="U54" s="74">
        <v>520.03750359667936</v>
      </c>
      <c r="W54" s="74">
        <v>545.69796432756584</v>
      </c>
      <c r="X54" s="74">
        <v>361.85426807563573</v>
      </c>
      <c r="Y54" s="74">
        <v>239.45040172816624</v>
      </c>
      <c r="Z54" s="74">
        <v>-12.199964988337655</v>
      </c>
      <c r="AB54" s="60">
        <f>Bonding!A40</f>
        <v>71</v>
      </c>
      <c r="AC54" s="1"/>
      <c r="AF54" s="61">
        <f t="shared" si="8"/>
        <v>88</v>
      </c>
      <c r="AG54" s="61" t="str">
        <f>VLOOKUP(AF54,Centers!$B$2:$C$120,2,FALSE)</f>
        <v>KALUWAPUR</v>
      </c>
      <c r="AH54" s="73">
        <v>557.77478568514391</v>
      </c>
      <c r="AI54" s="111">
        <f t="shared" si="5"/>
        <v>558</v>
      </c>
      <c r="AJ54" s="73"/>
      <c r="AK54" s="111">
        <f t="shared" si="6"/>
        <v>0</v>
      </c>
    </row>
    <row r="55" spans="2:37" ht="15.5" thickTop="1" thickBot="1" x14ac:dyDescent="0.4">
      <c r="B55" s="116"/>
      <c r="G55" s="60">
        <f>Bonding!A53</f>
        <v>92</v>
      </c>
      <c r="H55" s="147"/>
      <c r="J55" s="61">
        <f t="shared" si="7"/>
        <v>91</v>
      </c>
      <c r="K55" s="61" t="str">
        <f>VLOOKUP(J55,Centers!$B$2:$C$120,2,FALSE)</f>
        <v>PRATAPI BEHAR</v>
      </c>
      <c r="L55" s="221">
        <v>0</v>
      </c>
      <c r="M55" s="109">
        <f t="shared" si="1"/>
        <v>0</v>
      </c>
      <c r="N55" s="119">
        <v>0</v>
      </c>
      <c r="O55" s="108">
        <f t="shared" si="4"/>
        <v>0</v>
      </c>
      <c r="R55" s="74">
        <v>831.58129433116983</v>
      </c>
      <c r="S55" s="74">
        <v>833.7734641727526</v>
      </c>
      <c r="T55" s="74">
        <v>720.90793787070788</v>
      </c>
      <c r="U55" s="74">
        <v>498.78680138425693</v>
      </c>
      <c r="W55" s="74">
        <v>817.89881230874994</v>
      </c>
      <c r="X55" s="74">
        <v>435.11812007248744</v>
      </c>
      <c r="Y55" s="74">
        <v>430.1036793011807</v>
      </c>
      <c r="Z55" s="74">
        <v>-25.476774375949844</v>
      </c>
      <c r="AB55" s="60">
        <f>Bonding!A41</f>
        <v>73</v>
      </c>
      <c r="AC55" s="1"/>
      <c r="AF55" s="61">
        <f t="shared" si="8"/>
        <v>91</v>
      </c>
      <c r="AG55" s="61" t="str">
        <f>VLOOKUP(AF55,Centers!$B$2:$C$120,2,FALSE)</f>
        <v>PRATAPI BEHAR</v>
      </c>
      <c r="AH55" s="73">
        <v>374.1227647881654</v>
      </c>
      <c r="AI55" s="111">
        <f t="shared" si="5"/>
        <v>378</v>
      </c>
      <c r="AJ55" s="73"/>
      <c r="AK55" s="111">
        <f t="shared" si="6"/>
        <v>0</v>
      </c>
    </row>
    <row r="56" spans="2:37" ht="15.5" thickTop="1" thickBot="1" x14ac:dyDescent="0.4">
      <c r="B56" s="116"/>
      <c r="G56" s="60">
        <f>Bonding!A54</f>
        <v>93</v>
      </c>
      <c r="H56" s="147"/>
      <c r="J56" s="61">
        <f t="shared" si="7"/>
        <v>92</v>
      </c>
      <c r="K56" s="61" t="str">
        <f>VLOOKUP(J56,Centers!$B$2:$C$120,2,FALSE)</f>
        <v>MURI</v>
      </c>
      <c r="L56" s="221">
        <v>0</v>
      </c>
      <c r="M56" s="109">
        <f t="shared" si="1"/>
        <v>0</v>
      </c>
      <c r="N56" s="119">
        <v>0</v>
      </c>
      <c r="O56" s="108">
        <f t="shared" si="4"/>
        <v>0</v>
      </c>
      <c r="R56" s="74">
        <v>361.14462566844918</v>
      </c>
      <c r="S56" s="74">
        <v>349.37227049910871</v>
      </c>
      <c r="T56" s="74">
        <v>344.75316844919791</v>
      </c>
      <c r="U56" s="74">
        <v>280.67072884712985</v>
      </c>
      <c r="W56" s="74">
        <v>0</v>
      </c>
      <c r="X56" s="74">
        <v>0</v>
      </c>
      <c r="Y56" s="74">
        <v>0</v>
      </c>
      <c r="Z56" s="74">
        <v>0</v>
      </c>
      <c r="AB56" s="60">
        <f>Bonding!A42</f>
        <v>75</v>
      </c>
      <c r="AC56" s="1"/>
      <c r="AF56" s="61">
        <f t="shared" si="8"/>
        <v>92</v>
      </c>
      <c r="AG56" s="61" t="str">
        <f>VLOOKUP(AF56,Centers!$B$2:$C$120,2,FALSE)</f>
        <v>MURI</v>
      </c>
      <c r="AH56" s="73">
        <v>483.84240739817898</v>
      </c>
      <c r="AI56" s="111">
        <f t="shared" si="5"/>
        <v>486</v>
      </c>
      <c r="AJ56" s="73"/>
      <c r="AK56" s="111">
        <f t="shared" si="6"/>
        <v>0</v>
      </c>
    </row>
    <row r="57" spans="2:37" ht="15.5" thickTop="1" thickBot="1" x14ac:dyDescent="0.4">
      <c r="B57" s="116"/>
      <c r="G57" s="60">
        <f>Bonding!A55</f>
        <v>94</v>
      </c>
      <c r="H57" s="147"/>
      <c r="J57" s="61">
        <f t="shared" si="7"/>
        <v>93</v>
      </c>
      <c r="K57" s="61" t="str">
        <f>VLOOKUP(J57,Centers!$B$2:$C$120,2,FALSE)</f>
        <v>SHEKHPUR</v>
      </c>
      <c r="L57" s="221">
        <v>0</v>
      </c>
      <c r="M57" s="109">
        <f t="shared" si="1"/>
        <v>0</v>
      </c>
      <c r="N57" s="119">
        <v>0</v>
      </c>
      <c r="O57" s="108">
        <f t="shared" si="4"/>
        <v>0</v>
      </c>
      <c r="R57" s="74">
        <v>308.71740542636951</v>
      </c>
      <c r="S57" s="74">
        <v>289.19642808099366</v>
      </c>
      <c r="T57" s="74">
        <v>311.76914948098909</v>
      </c>
      <c r="U57" s="74">
        <v>152.88140415770397</v>
      </c>
      <c r="W57" s="74">
        <v>56.954481084511983</v>
      </c>
      <c r="X57" s="74">
        <v>35.227240666945548</v>
      </c>
      <c r="Y57" s="74">
        <v>107.7002904354886</v>
      </c>
      <c r="Z57" s="74">
        <v>-12.620148326556006</v>
      </c>
      <c r="AB57" s="60">
        <f>Bonding!A43</f>
        <v>77</v>
      </c>
      <c r="AC57" s="1"/>
      <c r="AF57" s="61">
        <f t="shared" si="8"/>
        <v>93</v>
      </c>
      <c r="AG57" s="61" t="str">
        <f>VLOOKUP(AF57,Centers!$B$2:$C$120,2,FALSE)</f>
        <v>SHEKHPUR</v>
      </c>
      <c r="AH57" s="73">
        <v>286.14729910772411</v>
      </c>
      <c r="AI57" s="111">
        <f t="shared" si="5"/>
        <v>288</v>
      </c>
      <c r="AJ57" s="73"/>
      <c r="AK57" s="111">
        <f t="shared" si="6"/>
        <v>0</v>
      </c>
    </row>
    <row r="58" spans="2:37" ht="15.5" thickTop="1" thickBot="1" x14ac:dyDescent="0.4">
      <c r="B58" s="116"/>
      <c r="G58" s="60">
        <f>Bonding!A56</f>
        <v>101</v>
      </c>
      <c r="H58" s="147"/>
      <c r="J58" s="61">
        <f t="shared" si="7"/>
        <v>94</v>
      </c>
      <c r="K58" s="61" t="str">
        <f>VLOOKUP(J58,Centers!$B$2:$C$120,2,FALSE)</f>
        <v>BHATPURVA -II</v>
      </c>
      <c r="L58" s="221">
        <v>0</v>
      </c>
      <c r="M58" s="109">
        <f t="shared" si="1"/>
        <v>0</v>
      </c>
      <c r="N58" s="119">
        <v>0</v>
      </c>
      <c r="O58" s="108">
        <f t="shared" si="4"/>
        <v>0</v>
      </c>
      <c r="R58" s="74">
        <v>539.83004576594794</v>
      </c>
      <c r="S58" s="74">
        <v>472.8217625973345</v>
      </c>
      <c r="T58" s="74">
        <v>485.59211557539675</v>
      </c>
      <c r="U58" s="74">
        <v>335.88184807827008</v>
      </c>
      <c r="W58" s="74">
        <v>1584.2489906055764</v>
      </c>
      <c r="X58" s="74">
        <v>698.43859248129445</v>
      </c>
      <c r="Y58" s="74">
        <v>213.29419503859395</v>
      </c>
      <c r="Z58" s="74">
        <v>-24.141289922283761</v>
      </c>
      <c r="AB58" s="60">
        <f>Bonding!A44</f>
        <v>78</v>
      </c>
      <c r="AC58" s="1"/>
      <c r="AF58" s="61">
        <f t="shared" si="8"/>
        <v>94</v>
      </c>
      <c r="AG58" s="61" t="str">
        <f>VLOOKUP(AF58,Centers!$B$2:$C$120,2,FALSE)</f>
        <v>BHATPURVA -II</v>
      </c>
      <c r="AH58" s="73">
        <v>46.294188732603402</v>
      </c>
      <c r="AI58" s="111">
        <f t="shared" si="5"/>
        <v>45</v>
      </c>
      <c r="AJ58" s="73"/>
      <c r="AK58" s="111">
        <f t="shared" si="6"/>
        <v>0</v>
      </c>
    </row>
    <row r="59" spans="2:37" ht="15.5" thickTop="1" thickBot="1" x14ac:dyDescent="0.4">
      <c r="B59" s="116"/>
      <c r="G59" s="60">
        <f>Bonding!A57</f>
        <v>102</v>
      </c>
      <c r="H59" s="147"/>
      <c r="J59" s="61">
        <f t="shared" si="7"/>
        <v>101</v>
      </c>
      <c r="K59" s="61" t="str">
        <f>VLOOKUP(J59,Centers!$B$2:$C$120,2,FALSE)</f>
        <v>MANGAUDHIYA-II</v>
      </c>
      <c r="L59" s="221">
        <v>159.02739072729932</v>
      </c>
      <c r="M59" s="109">
        <f t="shared" si="1"/>
        <v>162</v>
      </c>
      <c r="N59" s="119">
        <v>0</v>
      </c>
      <c r="O59" s="108">
        <f t="shared" si="4"/>
        <v>0</v>
      </c>
      <c r="R59" s="74">
        <v>191.18140989729224</v>
      </c>
      <c r="S59" s="74">
        <v>215.46768440709619</v>
      </c>
      <c r="T59" s="74">
        <v>172.62578664799253</v>
      </c>
      <c r="U59" s="74">
        <v>144.34328608183063</v>
      </c>
      <c r="W59" s="74">
        <v>0</v>
      </c>
      <c r="X59" s="74">
        <v>0</v>
      </c>
      <c r="Y59" s="74">
        <v>0</v>
      </c>
      <c r="Z59" s="74">
        <v>0</v>
      </c>
      <c r="AB59" s="60">
        <f>Bonding!A45</f>
        <v>80</v>
      </c>
      <c r="AC59" s="1"/>
      <c r="AF59" s="61">
        <f t="shared" si="8"/>
        <v>101</v>
      </c>
      <c r="AG59" s="61" t="str">
        <f>VLOOKUP(AF59,Centers!$B$2:$C$120,2,FALSE)</f>
        <v>MANGAUDHIYA-II</v>
      </c>
      <c r="AH59" s="73">
        <v>27.601325268752323</v>
      </c>
      <c r="AI59" s="111">
        <f t="shared" si="5"/>
        <v>27</v>
      </c>
      <c r="AJ59" s="73"/>
      <c r="AK59" s="111">
        <f t="shared" si="6"/>
        <v>0</v>
      </c>
    </row>
    <row r="60" spans="2:37" ht="15.5" thickTop="1" thickBot="1" x14ac:dyDescent="0.4">
      <c r="B60" s="116"/>
      <c r="G60" s="60">
        <f>Bonding!A58</f>
        <v>103</v>
      </c>
      <c r="H60" s="147"/>
      <c r="J60" s="61">
        <f t="shared" si="7"/>
        <v>102</v>
      </c>
      <c r="K60" s="61" t="str">
        <f>VLOOKUP(J60,Centers!$B$2:$C$120,2,FALSE)</f>
        <v>MANGAUDHIYA-IV ARGOR</v>
      </c>
      <c r="L60" s="221">
        <v>204.60258343091394</v>
      </c>
      <c r="M60" s="109">
        <f t="shared" si="1"/>
        <v>207</v>
      </c>
      <c r="N60" s="119">
        <v>0</v>
      </c>
      <c r="O60" s="108">
        <f t="shared" si="4"/>
        <v>0</v>
      </c>
      <c r="R60" s="74">
        <v>699.41918650801813</v>
      </c>
      <c r="S60" s="74">
        <v>674.58850666021317</v>
      </c>
      <c r="T60" s="74">
        <v>679.36341016389213</v>
      </c>
      <c r="U60" s="74">
        <v>465.8228802540541</v>
      </c>
      <c r="W60" s="74">
        <v>0</v>
      </c>
      <c r="X60" s="74">
        <v>0</v>
      </c>
      <c r="Y60" s="74">
        <v>0</v>
      </c>
      <c r="Z60" s="74">
        <v>0</v>
      </c>
      <c r="AB60" s="60">
        <f>Bonding!A46</f>
        <v>82</v>
      </c>
      <c r="AC60" s="1"/>
      <c r="AF60" s="61">
        <f t="shared" si="8"/>
        <v>102</v>
      </c>
      <c r="AG60" s="61" t="str">
        <f>VLOOKUP(AF60,Centers!$B$2:$C$120,2,FALSE)</f>
        <v>MANGAUDHIYA-IV ARGOR</v>
      </c>
      <c r="AH60" s="73">
        <v>0</v>
      </c>
      <c r="AI60" s="111">
        <f t="shared" si="5"/>
        <v>0</v>
      </c>
      <c r="AJ60" s="73"/>
      <c r="AK60" s="111">
        <f t="shared" si="6"/>
        <v>0</v>
      </c>
    </row>
    <row r="61" spans="2:37" ht="15.5" thickTop="1" thickBot="1" x14ac:dyDescent="0.4">
      <c r="B61" s="116"/>
      <c r="G61" s="60">
        <f>Bonding!A59</f>
        <v>104</v>
      </c>
      <c r="H61" s="147"/>
      <c r="J61" s="61">
        <f t="shared" si="7"/>
        <v>103</v>
      </c>
      <c r="K61" s="61" t="str">
        <f>VLOOKUP(J61,Centers!$B$2:$C$120,2,FALSE)</f>
        <v>GOORH -I</v>
      </c>
      <c r="L61" s="221">
        <v>173.78663181679471</v>
      </c>
      <c r="M61" s="109">
        <f t="shared" si="1"/>
        <v>171</v>
      </c>
      <c r="N61" s="119">
        <v>0</v>
      </c>
      <c r="O61" s="108">
        <f t="shared" si="4"/>
        <v>0</v>
      </c>
      <c r="R61" s="74">
        <v>602.59799770062182</v>
      </c>
      <c r="S61" s="74">
        <v>497.53054613214391</v>
      </c>
      <c r="T61" s="74">
        <v>240.80859827919042</v>
      </c>
      <c r="U61" s="74">
        <v>285.10878819719198</v>
      </c>
      <c r="W61" s="74">
        <v>0</v>
      </c>
      <c r="X61" s="74">
        <v>0</v>
      </c>
      <c r="Y61" s="74">
        <v>0</v>
      </c>
      <c r="Z61" s="74">
        <v>0</v>
      </c>
      <c r="AB61" s="60">
        <f>Bonding!A47</f>
        <v>83</v>
      </c>
      <c r="AC61" s="1"/>
      <c r="AF61" s="61">
        <f t="shared" si="8"/>
        <v>103</v>
      </c>
      <c r="AG61" s="61" t="str">
        <f>VLOOKUP(AF61,Centers!$B$2:$C$120,2,FALSE)</f>
        <v>GOORH -I</v>
      </c>
      <c r="AH61" s="73">
        <v>390.21106600019857</v>
      </c>
      <c r="AI61" s="111">
        <f t="shared" si="5"/>
        <v>387</v>
      </c>
      <c r="AJ61" s="73"/>
      <c r="AK61" s="111">
        <f t="shared" si="6"/>
        <v>0</v>
      </c>
    </row>
    <row r="62" spans="2:37" ht="15.5" thickTop="1" thickBot="1" x14ac:dyDescent="0.4">
      <c r="B62" s="116"/>
      <c r="G62" s="60">
        <f>Bonding!A60</f>
        <v>105</v>
      </c>
      <c r="H62" s="147"/>
      <c r="J62" s="61">
        <f t="shared" si="7"/>
        <v>104</v>
      </c>
      <c r="K62" s="61" t="str">
        <f>VLOOKUP(J62,Centers!$B$2:$C$120,2,FALSE)</f>
        <v>GOORH - II</v>
      </c>
      <c r="L62" s="221">
        <v>1169.0669091454233</v>
      </c>
      <c r="M62" s="109">
        <f t="shared" si="1"/>
        <v>1170</v>
      </c>
      <c r="N62" s="119">
        <v>0</v>
      </c>
      <c r="O62" s="108">
        <f t="shared" si="4"/>
        <v>0</v>
      </c>
      <c r="R62" s="74">
        <v>709.92053372930695</v>
      </c>
      <c r="S62" s="74">
        <v>718.77299142161473</v>
      </c>
      <c r="T62" s="74">
        <v>1029.085151561475</v>
      </c>
      <c r="U62" s="74">
        <v>543.08472248519206</v>
      </c>
      <c r="W62" s="74">
        <v>0</v>
      </c>
      <c r="X62" s="74">
        <v>0</v>
      </c>
      <c r="Y62" s="74">
        <v>0</v>
      </c>
      <c r="Z62" s="74">
        <v>0</v>
      </c>
      <c r="AB62" s="60">
        <f>Bonding!A48</f>
        <v>85</v>
      </c>
      <c r="AC62" s="1"/>
      <c r="AF62" s="61">
        <f t="shared" si="8"/>
        <v>104</v>
      </c>
      <c r="AG62" s="61" t="str">
        <f>VLOOKUP(AF62,Centers!$B$2:$C$120,2,FALSE)</f>
        <v>GOORH - II</v>
      </c>
      <c r="AH62" s="73">
        <v>385.25540741744544</v>
      </c>
      <c r="AI62" s="111">
        <f t="shared" si="5"/>
        <v>387</v>
      </c>
      <c r="AJ62" s="73"/>
      <c r="AK62" s="111">
        <f t="shared" si="6"/>
        <v>0</v>
      </c>
    </row>
    <row r="63" spans="2:37" ht="15.5" thickTop="1" thickBot="1" x14ac:dyDescent="0.4">
      <c r="B63" s="116"/>
      <c r="G63" s="60">
        <f>Bonding!A61</f>
        <v>106</v>
      </c>
      <c r="H63" s="147"/>
      <c r="J63" s="61">
        <f t="shared" si="7"/>
        <v>105</v>
      </c>
      <c r="K63" s="61" t="str">
        <f>VLOOKUP(J63,Centers!$B$2:$C$120,2,FALSE)</f>
        <v>SABAI GAURHI II</v>
      </c>
      <c r="L63" s="221">
        <v>0</v>
      </c>
      <c r="M63" s="109">
        <f t="shared" si="1"/>
        <v>0</v>
      </c>
      <c r="N63" s="119">
        <v>0</v>
      </c>
      <c r="O63" s="108">
        <f t="shared" si="4"/>
        <v>0</v>
      </c>
      <c r="R63" s="74">
        <v>71.327488032924919</v>
      </c>
      <c r="S63" s="74">
        <v>60.369150783605861</v>
      </c>
      <c r="T63" s="74">
        <v>44.724666169870503</v>
      </c>
      <c r="U63" s="74">
        <v>503.51209149594007</v>
      </c>
      <c r="W63" s="74">
        <v>0</v>
      </c>
      <c r="X63" s="74">
        <v>0</v>
      </c>
      <c r="Y63" s="74">
        <v>0</v>
      </c>
      <c r="Z63" s="74">
        <v>0</v>
      </c>
      <c r="AB63" s="60">
        <f>Bonding!A49</f>
        <v>86</v>
      </c>
      <c r="AC63" s="1"/>
      <c r="AF63" s="61">
        <f t="shared" si="8"/>
        <v>105</v>
      </c>
      <c r="AG63" s="61" t="str">
        <f>VLOOKUP(AF63,Centers!$B$2:$C$120,2,FALSE)</f>
        <v>SABAI GAURHI II</v>
      </c>
      <c r="AH63" s="73">
        <v>0</v>
      </c>
      <c r="AI63" s="111">
        <f t="shared" si="5"/>
        <v>0</v>
      </c>
      <c r="AJ63" s="73"/>
      <c r="AK63" s="111">
        <f t="shared" si="6"/>
        <v>0</v>
      </c>
    </row>
    <row r="64" spans="2:37" ht="15.5" thickTop="1" thickBot="1" x14ac:dyDescent="0.4">
      <c r="B64" s="116"/>
      <c r="G64" s="60">
        <f>Bonding!A62</f>
        <v>107</v>
      </c>
      <c r="H64" s="147"/>
      <c r="J64" s="61">
        <f t="shared" si="7"/>
        <v>106</v>
      </c>
      <c r="K64" s="61" t="str">
        <f>VLOOKUP(J64,Centers!$B$2:$C$120,2,FALSE)</f>
        <v>BELTUA</v>
      </c>
      <c r="L64" s="221">
        <v>0</v>
      </c>
      <c r="M64" s="109">
        <f t="shared" si="1"/>
        <v>0</v>
      </c>
      <c r="N64" s="119">
        <v>0</v>
      </c>
      <c r="O64" s="108">
        <f t="shared" si="4"/>
        <v>0</v>
      </c>
      <c r="R64" s="74">
        <v>544.8065881706998</v>
      </c>
      <c r="S64" s="74">
        <v>478.02937239832931</v>
      </c>
      <c r="T64" s="74">
        <v>529.16715139038524</v>
      </c>
      <c r="U64" s="74">
        <v>183.95274796137755</v>
      </c>
      <c r="W64" s="74">
        <v>0</v>
      </c>
      <c r="X64" s="74">
        <v>0</v>
      </c>
      <c r="Y64" s="74">
        <v>0</v>
      </c>
      <c r="Z64" s="74">
        <v>0</v>
      </c>
      <c r="AB64" s="60">
        <f>Bonding!A50</f>
        <v>87</v>
      </c>
      <c r="AC64" s="1"/>
      <c r="AF64" s="61">
        <f t="shared" si="8"/>
        <v>106</v>
      </c>
      <c r="AG64" s="61" t="str">
        <f>VLOOKUP(AF64,Centers!$B$2:$C$120,2,FALSE)</f>
        <v>BELTUA</v>
      </c>
      <c r="AH64" s="73">
        <v>439.47137403188947</v>
      </c>
      <c r="AI64" s="111">
        <f t="shared" si="5"/>
        <v>441</v>
      </c>
      <c r="AJ64" s="73"/>
      <c r="AK64" s="111">
        <f t="shared" si="6"/>
        <v>0</v>
      </c>
    </row>
    <row r="65" spans="2:37" ht="15.5" thickTop="1" thickBot="1" x14ac:dyDescent="0.4">
      <c r="B65" s="116"/>
      <c r="G65" s="60">
        <f>Bonding!A63</f>
        <v>108</v>
      </c>
      <c r="H65" s="147"/>
      <c r="J65" s="61">
        <f t="shared" si="7"/>
        <v>107</v>
      </c>
      <c r="K65" s="61" t="str">
        <f>VLOOKUP(J65,Centers!$B$2:$C$120,2,FALSE)</f>
        <v>JALIMNAGAR</v>
      </c>
      <c r="L65" s="221">
        <v>0</v>
      </c>
      <c r="M65" s="109">
        <f t="shared" si="1"/>
        <v>0</v>
      </c>
      <c r="N65" s="119">
        <v>0</v>
      </c>
      <c r="O65" s="108">
        <f t="shared" si="4"/>
        <v>0</v>
      </c>
      <c r="R65" s="74">
        <v>703.83913822492627</v>
      </c>
      <c r="S65" s="74">
        <v>707.62737226568152</v>
      </c>
      <c r="T65" s="74">
        <v>639.72849314911389</v>
      </c>
      <c r="U65" s="74">
        <v>472.48555399294912</v>
      </c>
      <c r="W65" s="74">
        <v>0</v>
      </c>
      <c r="X65" s="74">
        <v>0</v>
      </c>
      <c r="Y65" s="74">
        <v>0</v>
      </c>
      <c r="Z65" s="74">
        <v>0</v>
      </c>
      <c r="AB65" s="60">
        <f>Bonding!A51</f>
        <v>88</v>
      </c>
      <c r="AC65" s="1"/>
      <c r="AF65" s="61">
        <f t="shared" si="8"/>
        <v>107</v>
      </c>
      <c r="AG65" s="61" t="str">
        <f>VLOOKUP(AF65,Centers!$B$2:$C$120,2,FALSE)</f>
        <v>JALIMNAGAR</v>
      </c>
      <c r="AH65" s="73">
        <v>9.2899207047585559</v>
      </c>
      <c r="AI65" s="111">
        <f t="shared" si="5"/>
        <v>9</v>
      </c>
      <c r="AJ65" s="73"/>
      <c r="AK65" s="111">
        <f t="shared" si="6"/>
        <v>0</v>
      </c>
    </row>
    <row r="66" spans="2:37" ht="15.5" thickTop="1" thickBot="1" x14ac:dyDescent="0.4">
      <c r="B66" s="116"/>
      <c r="G66" s="60">
        <f>Bonding!A64</f>
        <v>110</v>
      </c>
      <c r="H66" s="147"/>
      <c r="J66" s="61">
        <f t="shared" si="7"/>
        <v>108</v>
      </c>
      <c r="K66" s="61" t="str">
        <f>VLOOKUP(J66,Centers!$B$2:$C$120,2,FALSE)</f>
        <v>RUDRAPUR</v>
      </c>
      <c r="L66" s="221">
        <v>0</v>
      </c>
      <c r="M66" s="109">
        <f t="shared" si="1"/>
        <v>0</v>
      </c>
      <c r="N66" s="119">
        <v>0</v>
      </c>
      <c r="O66" s="108">
        <f t="shared" si="4"/>
        <v>0</v>
      </c>
      <c r="R66" s="74">
        <v>1681.177892401251</v>
      </c>
      <c r="S66" s="74">
        <v>1958.9021557968672</v>
      </c>
      <c r="T66" s="74">
        <v>2184.8564858909085</v>
      </c>
      <c r="U66" s="74">
        <v>571.28898870834178</v>
      </c>
      <c r="W66" s="74">
        <v>0</v>
      </c>
      <c r="X66" s="74">
        <v>0</v>
      </c>
      <c r="Y66" s="74">
        <v>0</v>
      </c>
      <c r="Z66" s="74">
        <v>0</v>
      </c>
      <c r="AB66" s="60">
        <f>Bonding!A52</f>
        <v>91</v>
      </c>
      <c r="AC66" s="1"/>
      <c r="AF66" s="61">
        <f t="shared" si="8"/>
        <v>108</v>
      </c>
      <c r="AG66" s="61" t="str">
        <f>VLOOKUP(AF66,Centers!$B$2:$C$120,2,FALSE)</f>
        <v>RUDRAPUR</v>
      </c>
      <c r="AH66" s="73">
        <v>456.59259821674198</v>
      </c>
      <c r="AI66" s="111">
        <f t="shared" si="5"/>
        <v>459</v>
      </c>
      <c r="AJ66" s="73"/>
      <c r="AK66" s="111">
        <f t="shared" si="6"/>
        <v>0</v>
      </c>
    </row>
    <row r="67" spans="2:37" ht="15.5" thickTop="1" thickBot="1" x14ac:dyDescent="0.4">
      <c r="B67" s="116"/>
      <c r="G67" s="60">
        <f>Bonding!A65</f>
        <v>111</v>
      </c>
      <c r="H67" s="147"/>
      <c r="J67" s="61">
        <f t="shared" si="7"/>
        <v>110</v>
      </c>
      <c r="K67" s="61" t="str">
        <f>VLOOKUP(J67,Centers!$B$2:$C$120,2,FALSE)</f>
        <v>MARSANDA -II</v>
      </c>
      <c r="L67" s="221">
        <v>0</v>
      </c>
      <c r="M67" s="109">
        <f t="shared" si="1"/>
        <v>0</v>
      </c>
      <c r="N67" s="119">
        <v>0</v>
      </c>
      <c r="O67" s="108">
        <f t="shared" si="4"/>
        <v>0</v>
      </c>
      <c r="R67" s="74">
        <v>905.38946847616671</v>
      </c>
      <c r="S67" s="74">
        <v>903.85905239869817</v>
      </c>
      <c r="T67" s="74">
        <v>903.35947642931569</v>
      </c>
      <c r="U67" s="74">
        <v>441.54877972672705</v>
      </c>
      <c r="W67" s="74">
        <v>1944.2514009598381</v>
      </c>
      <c r="X67" s="74">
        <v>842.9423039569092</v>
      </c>
      <c r="Y67" s="74">
        <v>638.42233179947084</v>
      </c>
      <c r="Z67" s="74">
        <v>-58.444850860664076</v>
      </c>
      <c r="AB67" s="60">
        <f>Bonding!A53</f>
        <v>92</v>
      </c>
      <c r="AC67" s="1"/>
      <c r="AF67" s="61">
        <f t="shared" si="8"/>
        <v>110</v>
      </c>
      <c r="AG67" s="61" t="str">
        <f>VLOOKUP(AF67,Centers!$B$2:$C$120,2,FALSE)</f>
        <v>MARSANDA -II</v>
      </c>
      <c r="AH67" s="73">
        <v>428.98957771611009</v>
      </c>
      <c r="AI67" s="111">
        <f t="shared" si="5"/>
        <v>432</v>
      </c>
      <c r="AJ67" s="73"/>
      <c r="AK67" s="111">
        <f t="shared" si="6"/>
        <v>0</v>
      </c>
    </row>
    <row r="68" spans="2:37" ht="15.5" thickTop="1" thickBot="1" x14ac:dyDescent="0.4">
      <c r="B68" s="116"/>
      <c r="G68" s="60">
        <f>Bonding!A66</f>
        <v>112</v>
      </c>
      <c r="H68" s="147"/>
      <c r="J68" s="61">
        <f t="shared" si="7"/>
        <v>111</v>
      </c>
      <c r="K68" s="61" t="str">
        <f>VLOOKUP(J68,Centers!$B$2:$C$120,2,FALSE)</f>
        <v>DURGAPUR PADARI</v>
      </c>
      <c r="L68" s="221">
        <v>0</v>
      </c>
      <c r="M68" s="109">
        <f t="shared" si="1"/>
        <v>0</v>
      </c>
      <c r="N68" s="119">
        <v>0</v>
      </c>
      <c r="O68" s="108">
        <f t="shared" si="4"/>
        <v>0</v>
      </c>
      <c r="R68" s="74">
        <v>628.16172640565128</v>
      </c>
      <c r="S68" s="74">
        <v>764.16084824980476</v>
      </c>
      <c r="T68" s="74">
        <v>773.71642147250509</v>
      </c>
      <c r="U68" s="74">
        <v>341.11269580723319</v>
      </c>
      <c r="W68" s="74">
        <v>0</v>
      </c>
      <c r="X68" s="74">
        <v>0</v>
      </c>
      <c r="Y68" s="74">
        <v>0</v>
      </c>
      <c r="Z68" s="74">
        <v>0</v>
      </c>
      <c r="AB68" s="60">
        <f>Bonding!A54</f>
        <v>93</v>
      </c>
      <c r="AC68" s="1"/>
      <c r="AF68" s="61">
        <f t="shared" si="8"/>
        <v>111</v>
      </c>
      <c r="AG68" s="61" t="str">
        <f>VLOOKUP(AF68,Centers!$B$2:$C$120,2,FALSE)</f>
        <v>DURGAPUR PADARI</v>
      </c>
      <c r="AH68" s="73">
        <v>0</v>
      </c>
      <c r="AI68" s="111">
        <f t="shared" si="5"/>
        <v>0</v>
      </c>
      <c r="AJ68" s="73"/>
      <c r="AK68" s="111">
        <f t="shared" si="6"/>
        <v>0</v>
      </c>
    </row>
    <row r="69" spans="2:37" ht="15.5" thickTop="1" thickBot="1" x14ac:dyDescent="0.4">
      <c r="B69" s="116"/>
      <c r="G69" s="60">
        <f>Bonding!A67</f>
        <v>113</v>
      </c>
      <c r="H69" s="147"/>
      <c r="J69" s="61">
        <f t="shared" ref="J69:J100" si="9">G68</f>
        <v>112</v>
      </c>
      <c r="K69" s="61" t="str">
        <f>VLOOKUP(J69,Centers!$B$2:$C$120,2,FALSE)</f>
        <v>AANVA HARGAON</v>
      </c>
      <c r="L69" s="221">
        <v>0</v>
      </c>
      <c r="M69" s="109">
        <f t="shared" ref="M69:M117" si="10">IFERROR(MROUND(L69,9),0)</f>
        <v>0</v>
      </c>
      <c r="N69" s="119">
        <v>0</v>
      </c>
      <c r="O69" s="108">
        <f t="shared" si="4"/>
        <v>0</v>
      </c>
      <c r="R69" s="74">
        <v>399.90647632575758</v>
      </c>
      <c r="S69" s="74">
        <v>332.20982512626261</v>
      </c>
      <c r="T69" s="74">
        <v>369.06395517676765</v>
      </c>
      <c r="U69" s="74">
        <v>330.88656942027995</v>
      </c>
      <c r="W69" s="74">
        <v>1308.6736903002861</v>
      </c>
      <c r="X69" s="74">
        <v>442.6578691966302</v>
      </c>
      <c r="Y69" s="74">
        <v>0</v>
      </c>
      <c r="Z69" s="74">
        <v>0</v>
      </c>
      <c r="AB69" s="60">
        <f>Bonding!A55</f>
        <v>94</v>
      </c>
      <c r="AC69" s="1"/>
      <c r="AF69" s="61">
        <f t="shared" ref="AF69:AF100" si="11">J69</f>
        <v>112</v>
      </c>
      <c r="AG69" s="61" t="str">
        <f>VLOOKUP(AF69,Centers!$B$2:$C$120,2,FALSE)</f>
        <v>AANVA HARGAON</v>
      </c>
      <c r="AH69" s="73">
        <v>37.7064809632421</v>
      </c>
      <c r="AI69" s="111">
        <f t="shared" si="5"/>
        <v>36</v>
      </c>
      <c r="AJ69" s="73"/>
      <c r="AK69" s="111">
        <f t="shared" si="6"/>
        <v>0</v>
      </c>
    </row>
    <row r="70" spans="2:37" ht="15.5" thickTop="1" thickBot="1" x14ac:dyDescent="0.4">
      <c r="B70" s="116"/>
      <c r="G70" s="60">
        <f>Bonding!A68</f>
        <v>114</v>
      </c>
      <c r="H70" s="147"/>
      <c r="J70" s="61">
        <f t="shared" si="9"/>
        <v>113</v>
      </c>
      <c r="K70" s="61" t="str">
        <f>VLOOKUP(J70,Centers!$B$2:$C$120,2,FALSE)</f>
        <v>MISHIRGAON</v>
      </c>
      <c r="L70" s="221">
        <v>0</v>
      </c>
      <c r="M70" s="109">
        <f t="shared" si="10"/>
        <v>0</v>
      </c>
      <c r="N70" s="119">
        <v>0</v>
      </c>
      <c r="O70" s="108">
        <f t="shared" ref="O70:O117" si="12">IFERROR(MROUND(N70,9),0)</f>
        <v>0</v>
      </c>
      <c r="R70" s="74">
        <v>158.70417439118219</v>
      </c>
      <c r="S70" s="74">
        <v>162.66872446266018</v>
      </c>
      <c r="T70" s="74">
        <v>193.1612077546381</v>
      </c>
      <c r="U70" s="74">
        <v>82.576689698551363</v>
      </c>
      <c r="W70" s="74">
        <v>25.678802621355249</v>
      </c>
      <c r="X70" s="74">
        <v>21.051655392679589</v>
      </c>
      <c r="Y70" s="74">
        <v>0</v>
      </c>
      <c r="Z70" s="74">
        <v>0</v>
      </c>
      <c r="AB70" s="60">
        <f>Bonding!A56</f>
        <v>101</v>
      </c>
      <c r="AC70" s="1"/>
      <c r="AF70" s="61">
        <f t="shared" si="11"/>
        <v>113</v>
      </c>
      <c r="AG70" s="61" t="str">
        <f>VLOOKUP(AF70,Centers!$B$2:$C$120,2,FALSE)</f>
        <v>MISHIRGAON</v>
      </c>
      <c r="AH70" s="73">
        <v>462.28338753020978</v>
      </c>
      <c r="AI70" s="111">
        <f t="shared" ref="AI70:AI117" si="13">IFERROR(MROUND(AH70,9),0)</f>
        <v>459</v>
      </c>
      <c r="AJ70" s="73"/>
      <c r="AK70" s="111">
        <f t="shared" ref="AK70:AK117" si="14">IFERROR(MROUND(AJ70,9),0)</f>
        <v>0</v>
      </c>
    </row>
    <row r="71" spans="2:37" ht="15.5" thickTop="1" thickBot="1" x14ac:dyDescent="0.4">
      <c r="B71" s="116"/>
      <c r="G71" s="60">
        <f>Bonding!A69</f>
        <v>115</v>
      </c>
      <c r="H71" s="147"/>
      <c r="J71" s="61">
        <f t="shared" si="9"/>
        <v>114</v>
      </c>
      <c r="K71" s="61" t="str">
        <f>VLOOKUP(J71,Centers!$B$2:$C$120,2,FALSE)</f>
        <v>DIUHA KALAN</v>
      </c>
      <c r="L71" s="221">
        <v>116.29643126184628</v>
      </c>
      <c r="M71" s="109">
        <f t="shared" si="10"/>
        <v>117</v>
      </c>
      <c r="N71" s="119">
        <v>0</v>
      </c>
      <c r="O71" s="108">
        <f t="shared" si="12"/>
        <v>0</v>
      </c>
      <c r="R71" s="74">
        <v>481.04049665627031</v>
      </c>
      <c r="S71" s="74">
        <v>590.21433839948895</v>
      </c>
      <c r="T71" s="74">
        <v>632.13116585112186</v>
      </c>
      <c r="U71" s="74">
        <v>250.51279759545787</v>
      </c>
      <c r="W71" s="74">
        <v>0</v>
      </c>
      <c r="X71" s="74">
        <v>0</v>
      </c>
      <c r="Y71" s="74">
        <v>0</v>
      </c>
      <c r="Z71" s="74">
        <v>0</v>
      </c>
      <c r="AB71" s="60">
        <f>Bonding!A57</f>
        <v>102</v>
      </c>
      <c r="AC71" s="1"/>
      <c r="AF71" s="61">
        <f t="shared" si="11"/>
        <v>114</v>
      </c>
      <c r="AG71" s="61" t="str">
        <f>VLOOKUP(AF71,Centers!$B$2:$C$120,2,FALSE)</f>
        <v>DIUHA KALAN</v>
      </c>
      <c r="AH71" s="73">
        <v>0</v>
      </c>
      <c r="AI71" s="111">
        <f t="shared" si="13"/>
        <v>0</v>
      </c>
      <c r="AJ71" s="73"/>
      <c r="AK71" s="111">
        <f t="shared" si="14"/>
        <v>0</v>
      </c>
    </row>
    <row r="72" spans="2:37" ht="15.5" thickTop="1" thickBot="1" x14ac:dyDescent="0.4">
      <c r="B72" s="116"/>
      <c r="G72" s="60">
        <f>Bonding!A70</f>
        <v>116</v>
      </c>
      <c r="H72" s="147"/>
      <c r="J72" s="61">
        <f t="shared" si="9"/>
        <v>115</v>
      </c>
      <c r="K72" s="61" t="str">
        <f>VLOOKUP(J72,Centers!$B$2:$C$120,2,FALSE)</f>
        <v>MANGAUDHIYA-I</v>
      </c>
      <c r="L72" s="221">
        <v>0</v>
      </c>
      <c r="M72" s="109">
        <f t="shared" si="10"/>
        <v>0</v>
      </c>
      <c r="N72" s="119">
        <v>0</v>
      </c>
      <c r="O72" s="108">
        <f t="shared" si="12"/>
        <v>0</v>
      </c>
      <c r="R72" s="74">
        <v>272.75318553046219</v>
      </c>
      <c r="S72" s="74">
        <v>216.42227888655464</v>
      </c>
      <c r="T72" s="74">
        <v>233.66533626575631</v>
      </c>
      <c r="U72" s="74">
        <v>205.66247097793718</v>
      </c>
      <c r="W72" s="74">
        <v>0</v>
      </c>
      <c r="X72" s="74">
        <v>0</v>
      </c>
      <c r="Y72" s="74">
        <v>0</v>
      </c>
      <c r="Z72" s="74">
        <v>0</v>
      </c>
      <c r="AB72" s="60">
        <f>Bonding!A58</f>
        <v>103</v>
      </c>
      <c r="AC72" s="1"/>
      <c r="AF72" s="61">
        <f t="shared" si="11"/>
        <v>115</v>
      </c>
      <c r="AG72" s="61" t="str">
        <f>VLOOKUP(AF72,Centers!$B$2:$C$120,2,FALSE)</f>
        <v>MANGAUDHIYA-I</v>
      </c>
      <c r="AH72" s="73">
        <v>0</v>
      </c>
      <c r="AI72" s="111">
        <f t="shared" si="13"/>
        <v>0</v>
      </c>
      <c r="AJ72" s="73"/>
      <c r="AK72" s="111">
        <f t="shared" si="14"/>
        <v>0</v>
      </c>
    </row>
    <row r="73" spans="2:37" ht="15.5" thickTop="1" thickBot="1" x14ac:dyDescent="0.4">
      <c r="B73" s="116"/>
      <c r="G73" s="60">
        <f>Bonding!A71</f>
        <v>117</v>
      </c>
      <c r="H73" s="147"/>
      <c r="J73" s="61">
        <f t="shared" si="9"/>
        <v>116</v>
      </c>
      <c r="K73" s="61" t="str">
        <f>VLOOKUP(J73,Centers!$B$2:$C$120,2,FALSE)</f>
        <v>MANGAUDHIYA-III  RAJ</v>
      </c>
      <c r="L73" s="221">
        <v>3.6513026384905696</v>
      </c>
      <c r="M73" s="109">
        <f t="shared" si="10"/>
        <v>0</v>
      </c>
      <c r="N73" s="119">
        <v>0</v>
      </c>
      <c r="O73" s="108">
        <f t="shared" si="12"/>
        <v>0</v>
      </c>
      <c r="R73" s="74">
        <v>480.17360171456471</v>
      </c>
      <c r="S73" s="74">
        <v>462.71378186828423</v>
      </c>
      <c r="T73" s="74">
        <v>497.88181215853672</v>
      </c>
      <c r="U73" s="74">
        <v>272.92222700789534</v>
      </c>
      <c r="W73" s="74">
        <v>0</v>
      </c>
      <c r="X73" s="74">
        <v>0</v>
      </c>
      <c r="Y73" s="74">
        <v>0</v>
      </c>
      <c r="Z73" s="74">
        <v>0</v>
      </c>
      <c r="AB73" s="60">
        <f>Bonding!A59</f>
        <v>104</v>
      </c>
      <c r="AC73" s="1"/>
      <c r="AF73" s="61">
        <f t="shared" si="11"/>
        <v>116</v>
      </c>
      <c r="AG73" s="61" t="str">
        <f>VLOOKUP(AF73,Centers!$B$2:$C$120,2,FALSE)</f>
        <v>MANGAUDHIYA-III  RAJ</v>
      </c>
      <c r="AH73" s="73">
        <v>0</v>
      </c>
      <c r="AI73" s="111">
        <f t="shared" si="13"/>
        <v>0</v>
      </c>
      <c r="AJ73" s="73"/>
      <c r="AK73" s="111">
        <f t="shared" si="14"/>
        <v>0</v>
      </c>
    </row>
    <row r="74" spans="2:37" ht="15.5" thickTop="1" thickBot="1" x14ac:dyDescent="0.4">
      <c r="B74" s="116"/>
      <c r="G74" s="60">
        <f>Bonding!A72</f>
        <v>118</v>
      </c>
      <c r="H74" s="147"/>
      <c r="J74" s="61">
        <f t="shared" si="9"/>
        <v>117</v>
      </c>
      <c r="K74" s="61" t="str">
        <f>VLOOKUP(J74,Centers!$B$2:$C$120,2,FALSE)</f>
        <v>SABAI GAURHI I</v>
      </c>
      <c r="L74" s="221">
        <v>209.78669551715689</v>
      </c>
      <c r="M74" s="109">
        <f t="shared" si="10"/>
        <v>207</v>
      </c>
      <c r="N74" s="119">
        <v>0</v>
      </c>
      <c r="O74" s="108">
        <f t="shared" si="12"/>
        <v>0</v>
      </c>
      <c r="R74" s="74">
        <v>598.81661080025651</v>
      </c>
      <c r="S74" s="74">
        <v>563.69178470886516</v>
      </c>
      <c r="T74" s="74">
        <v>555.66273749781431</v>
      </c>
      <c r="U74" s="74">
        <v>357.83586593791813</v>
      </c>
      <c r="W74" s="74">
        <v>0</v>
      </c>
      <c r="X74" s="74">
        <v>0</v>
      </c>
      <c r="Y74" s="74">
        <v>0</v>
      </c>
      <c r="Z74" s="74">
        <v>0</v>
      </c>
      <c r="AB74" s="60">
        <f>Bonding!A60</f>
        <v>105</v>
      </c>
      <c r="AC74" s="1"/>
      <c r="AF74" s="61">
        <f t="shared" si="11"/>
        <v>117</v>
      </c>
      <c r="AG74" s="61" t="str">
        <f>VLOOKUP(AF74,Centers!$B$2:$C$120,2,FALSE)</f>
        <v>SABAI GAURHI I</v>
      </c>
      <c r="AH74" s="73">
        <v>0</v>
      </c>
      <c r="AI74" s="111">
        <f t="shared" si="13"/>
        <v>0</v>
      </c>
      <c r="AJ74" s="73"/>
      <c r="AK74" s="111">
        <f t="shared" si="14"/>
        <v>0</v>
      </c>
    </row>
    <row r="75" spans="2:37" ht="15.5" thickTop="1" thickBot="1" x14ac:dyDescent="0.4">
      <c r="B75" s="116"/>
      <c r="G75" s="60">
        <f>Bonding!A73</f>
        <v>119</v>
      </c>
      <c r="H75" s="147"/>
      <c r="J75" s="61">
        <f t="shared" si="9"/>
        <v>118</v>
      </c>
      <c r="K75" s="61" t="str">
        <f>VLOOKUP(J75,Centers!$B$2:$C$120,2,FALSE)</f>
        <v>RAM NAGAR BAGAHA</v>
      </c>
      <c r="L75" s="221">
        <v>0</v>
      </c>
      <c r="M75" s="109">
        <f t="shared" si="10"/>
        <v>0</v>
      </c>
      <c r="N75" s="119">
        <v>0</v>
      </c>
      <c r="O75" s="108">
        <f t="shared" si="12"/>
        <v>0</v>
      </c>
      <c r="R75" s="74">
        <v>208.77543810302964</v>
      </c>
      <c r="S75" s="74">
        <v>74.98647217806041</v>
      </c>
      <c r="T75" s="74">
        <v>24.815537714184774</v>
      </c>
      <c r="U75" s="74">
        <v>142.9610995527735</v>
      </c>
      <c r="W75" s="74">
        <v>39.47910151093312</v>
      </c>
      <c r="X75" s="74">
        <v>0</v>
      </c>
      <c r="Y75" s="74">
        <v>0</v>
      </c>
      <c r="Z75" s="74">
        <v>0</v>
      </c>
      <c r="AB75" s="60">
        <f>Bonding!A61</f>
        <v>106</v>
      </c>
      <c r="AC75" s="1"/>
      <c r="AF75" s="61">
        <f t="shared" si="11"/>
        <v>118</v>
      </c>
      <c r="AG75" s="61" t="str">
        <f>VLOOKUP(AF75,Centers!$B$2:$C$120,2,FALSE)</f>
        <v>RAM NAGAR BAGAHA</v>
      </c>
      <c r="AH75" s="73">
        <v>902.38074781350997</v>
      </c>
      <c r="AI75" s="111">
        <f t="shared" si="13"/>
        <v>900</v>
      </c>
      <c r="AJ75" s="73"/>
      <c r="AK75" s="111">
        <f t="shared" si="14"/>
        <v>0</v>
      </c>
    </row>
    <row r="76" spans="2:37" ht="15.5" thickTop="1" thickBot="1" x14ac:dyDescent="0.4">
      <c r="B76" s="116"/>
      <c r="G76" s="60">
        <f>Bonding!A74</f>
        <v>120</v>
      </c>
      <c r="H76" s="147"/>
      <c r="J76" s="61">
        <f t="shared" si="9"/>
        <v>119</v>
      </c>
      <c r="K76" s="61" t="str">
        <f>VLOOKUP(J76,Centers!$B$2:$C$120,2,FALSE)</f>
        <v>KABIRAHA</v>
      </c>
      <c r="L76" s="221">
        <v>289.18344105325986</v>
      </c>
      <c r="M76" s="109">
        <f t="shared" si="10"/>
        <v>288</v>
      </c>
      <c r="N76" s="119">
        <v>0</v>
      </c>
      <c r="O76" s="108">
        <f t="shared" si="12"/>
        <v>0</v>
      </c>
      <c r="R76" s="74">
        <v>841.32257721372616</v>
      </c>
      <c r="S76" s="74">
        <v>713.35273176258579</v>
      </c>
      <c r="T76" s="74">
        <v>808.66295271970284</v>
      </c>
      <c r="U76" s="74">
        <v>514.57379578477526</v>
      </c>
      <c r="W76" s="74">
        <v>0</v>
      </c>
      <c r="X76" s="74">
        <v>0</v>
      </c>
      <c r="Y76" s="74">
        <v>0</v>
      </c>
      <c r="Z76" s="74">
        <v>0</v>
      </c>
      <c r="AB76" s="60">
        <f>Bonding!A62</f>
        <v>107</v>
      </c>
      <c r="AC76" s="1"/>
      <c r="AF76" s="61">
        <f t="shared" si="11"/>
        <v>119</v>
      </c>
      <c r="AG76" s="61" t="str">
        <f>VLOOKUP(AF76,Centers!$B$2:$C$120,2,FALSE)</f>
        <v>KABIRAHA</v>
      </c>
      <c r="AH76" s="73">
        <v>386.61772854886868</v>
      </c>
      <c r="AI76" s="111">
        <f t="shared" si="13"/>
        <v>387</v>
      </c>
      <c r="AJ76" s="73"/>
      <c r="AK76" s="111">
        <f t="shared" si="14"/>
        <v>0</v>
      </c>
    </row>
    <row r="77" spans="2:37" ht="15.5" thickTop="1" thickBot="1" x14ac:dyDescent="0.4">
      <c r="B77" s="116"/>
      <c r="G77" s="60">
        <f>Bonding!A75</f>
        <v>121</v>
      </c>
      <c r="H77" s="147"/>
      <c r="J77" s="61">
        <f t="shared" si="9"/>
        <v>120</v>
      </c>
      <c r="K77" s="61" t="str">
        <f>VLOOKUP(J77,Centers!$B$2:$C$120,2,FALSE)</f>
        <v>TIKOUNA</v>
      </c>
      <c r="L77" s="221">
        <v>91.569566493820702</v>
      </c>
      <c r="M77" s="109">
        <f t="shared" si="10"/>
        <v>90</v>
      </c>
      <c r="N77" s="119">
        <v>0</v>
      </c>
      <c r="O77" s="108">
        <f t="shared" si="12"/>
        <v>0</v>
      </c>
      <c r="R77" s="74">
        <v>634.57892569794876</v>
      </c>
      <c r="S77" s="74">
        <v>434.31679436004708</v>
      </c>
      <c r="T77" s="74">
        <v>532.77803512709249</v>
      </c>
      <c r="U77" s="74">
        <v>460.25217716743782</v>
      </c>
      <c r="W77" s="74">
        <v>646.25046321176023</v>
      </c>
      <c r="X77" s="74">
        <v>293.01264803728077</v>
      </c>
      <c r="Y77" s="74">
        <v>107.8512790346908</v>
      </c>
      <c r="Z77" s="74">
        <v>-39.38661161752421</v>
      </c>
      <c r="AB77" s="60">
        <f>Bonding!A63</f>
        <v>108</v>
      </c>
      <c r="AC77" s="1"/>
      <c r="AF77" s="61">
        <f t="shared" si="11"/>
        <v>120</v>
      </c>
      <c r="AG77" s="61" t="str">
        <f>VLOOKUP(AF77,Centers!$B$2:$C$120,2,FALSE)</f>
        <v>TIKOUNA</v>
      </c>
      <c r="AH77" s="73">
        <v>265.48835012405033</v>
      </c>
      <c r="AI77" s="111">
        <f t="shared" si="13"/>
        <v>261</v>
      </c>
      <c r="AJ77" s="73"/>
      <c r="AK77" s="111">
        <f t="shared" si="14"/>
        <v>0</v>
      </c>
    </row>
    <row r="78" spans="2:37" ht="15.5" thickTop="1" thickBot="1" x14ac:dyDescent="0.4">
      <c r="B78" s="116"/>
      <c r="G78" s="60">
        <f>Bonding!A76</f>
        <v>122</v>
      </c>
      <c r="H78" s="147"/>
      <c r="J78" s="61">
        <f t="shared" si="9"/>
        <v>121</v>
      </c>
      <c r="K78" s="61" t="str">
        <f>VLOOKUP(J78,Centers!$B$2:$C$120,2,FALSE)</f>
        <v>KHAJUHABAZAR III</v>
      </c>
      <c r="L78" s="221">
        <v>6.7745468653121854</v>
      </c>
      <c r="M78" s="109">
        <f t="shared" si="10"/>
        <v>9</v>
      </c>
      <c r="N78" s="119">
        <v>0</v>
      </c>
      <c r="O78" s="108">
        <f t="shared" si="12"/>
        <v>0</v>
      </c>
      <c r="R78" s="74">
        <v>489.6382922686164</v>
      </c>
      <c r="S78" s="74">
        <v>500.11932329105002</v>
      </c>
      <c r="T78" s="74">
        <v>484.98346376556265</v>
      </c>
      <c r="U78" s="74">
        <v>320.35670271631301</v>
      </c>
      <c r="W78" s="74">
        <v>438.24964761222844</v>
      </c>
      <c r="X78" s="74">
        <v>274.94939009110203</v>
      </c>
      <c r="Y78" s="74">
        <v>315.93958904972021</v>
      </c>
      <c r="Z78" s="74">
        <v>-45.995881518626106</v>
      </c>
      <c r="AB78" s="60">
        <f>Bonding!A64</f>
        <v>110</v>
      </c>
      <c r="AC78" s="1"/>
      <c r="AF78" s="61">
        <f t="shared" si="11"/>
        <v>121</v>
      </c>
      <c r="AG78" s="61" t="str">
        <f>VLOOKUP(AF78,Centers!$B$2:$C$120,2,FALSE)</f>
        <v>KHAJUHABAZAR III</v>
      </c>
      <c r="AH78" s="73">
        <v>0</v>
      </c>
      <c r="AI78" s="111">
        <f t="shared" si="13"/>
        <v>0</v>
      </c>
      <c r="AJ78" s="73"/>
      <c r="AK78" s="111">
        <f t="shared" si="14"/>
        <v>0</v>
      </c>
    </row>
    <row r="79" spans="2:37" ht="15.5" thickTop="1" thickBot="1" x14ac:dyDescent="0.4">
      <c r="B79" s="116"/>
      <c r="G79" s="60">
        <f>Bonding!A77</f>
        <v>123</v>
      </c>
      <c r="H79" s="147"/>
      <c r="J79" s="61">
        <f t="shared" si="9"/>
        <v>122</v>
      </c>
      <c r="K79" s="61" t="str">
        <f>VLOOKUP(J79,Centers!$B$2:$C$120,2,FALSE)</f>
        <v>CHAKDHA</v>
      </c>
      <c r="L79" s="221">
        <v>0</v>
      </c>
      <c r="M79" s="109">
        <f t="shared" si="10"/>
        <v>0</v>
      </c>
      <c r="N79" s="119">
        <v>0</v>
      </c>
      <c r="O79" s="108">
        <f t="shared" si="12"/>
        <v>0</v>
      </c>
      <c r="R79" s="74">
        <v>599.50870563088768</v>
      </c>
      <c r="S79" s="74">
        <v>508.11567950565836</v>
      </c>
      <c r="T79" s="74">
        <v>338.94532994176456</v>
      </c>
      <c r="U79" s="74">
        <v>191.49661232641006</v>
      </c>
      <c r="W79" s="74">
        <v>2132.6821264912364</v>
      </c>
      <c r="X79" s="74">
        <v>1055.5901489757907</v>
      </c>
      <c r="Y79" s="74">
        <v>0</v>
      </c>
      <c r="Z79" s="74">
        <v>0</v>
      </c>
      <c r="AB79" s="60">
        <f>Bonding!A65</f>
        <v>111</v>
      </c>
      <c r="AC79" s="1"/>
      <c r="AF79" s="61">
        <f t="shared" si="11"/>
        <v>122</v>
      </c>
      <c r="AG79" s="61" t="str">
        <f>VLOOKUP(AF79,Centers!$B$2:$C$120,2,FALSE)</f>
        <v>CHAKDHA</v>
      </c>
      <c r="AH79" s="73">
        <v>156.05417388187655</v>
      </c>
      <c r="AI79" s="111">
        <f t="shared" si="13"/>
        <v>153</v>
      </c>
      <c r="AJ79" s="73"/>
      <c r="AK79" s="111">
        <f t="shared" si="14"/>
        <v>0</v>
      </c>
    </row>
    <row r="80" spans="2:37" ht="15.5" thickTop="1" thickBot="1" x14ac:dyDescent="0.4">
      <c r="B80" s="116"/>
      <c r="G80" s="60">
        <f>Bonding!A78</f>
        <v>124</v>
      </c>
      <c r="H80" s="147"/>
      <c r="J80" s="61">
        <f t="shared" si="9"/>
        <v>123</v>
      </c>
      <c r="K80" s="61" t="str">
        <f>VLOOKUP(J80,Centers!$B$2:$C$120,2,FALSE)</f>
        <v>NAINAPUR II</v>
      </c>
      <c r="L80" s="221">
        <v>358.9286427855979</v>
      </c>
      <c r="M80" s="109">
        <f t="shared" si="10"/>
        <v>360</v>
      </c>
      <c r="N80" s="119">
        <v>0</v>
      </c>
      <c r="O80" s="108">
        <f t="shared" si="12"/>
        <v>0</v>
      </c>
      <c r="R80" s="74">
        <v>121.98554744535436</v>
      </c>
      <c r="S80" s="74">
        <v>164.14848220328648</v>
      </c>
      <c r="T80" s="74">
        <v>152.40429776411452</v>
      </c>
      <c r="U80" s="74">
        <v>75.783233304204074</v>
      </c>
      <c r="W80" s="74">
        <v>0</v>
      </c>
      <c r="X80" s="74">
        <v>0</v>
      </c>
      <c r="Y80" s="74">
        <v>0</v>
      </c>
      <c r="Z80" s="74">
        <v>0</v>
      </c>
      <c r="AB80" s="60">
        <f>Bonding!A66</f>
        <v>112</v>
      </c>
      <c r="AC80" s="1"/>
      <c r="AF80" s="61">
        <f t="shared" si="11"/>
        <v>123</v>
      </c>
      <c r="AG80" s="61" t="str">
        <f>VLOOKUP(AF80,Centers!$B$2:$C$120,2,FALSE)</f>
        <v>NAINAPUR II</v>
      </c>
      <c r="AH80" s="73">
        <v>40.15624802644124</v>
      </c>
      <c r="AI80" s="111">
        <f t="shared" si="13"/>
        <v>36</v>
      </c>
      <c r="AJ80" s="73"/>
      <c r="AK80" s="111">
        <f t="shared" si="14"/>
        <v>0</v>
      </c>
    </row>
    <row r="81" spans="2:37" ht="15.5" thickTop="1" thickBot="1" x14ac:dyDescent="0.4">
      <c r="B81" s="116"/>
      <c r="G81" s="60">
        <f>Bonding!A79</f>
        <v>125</v>
      </c>
      <c r="H81" s="147"/>
      <c r="J81" s="61">
        <f t="shared" si="9"/>
        <v>124</v>
      </c>
      <c r="K81" s="61" t="str">
        <f>VLOOKUP(J81,Centers!$B$2:$C$120,2,FALSE)</f>
        <v>NAINAPUR I</v>
      </c>
      <c r="L81" s="221">
        <v>0</v>
      </c>
      <c r="M81" s="109">
        <f t="shared" si="10"/>
        <v>0</v>
      </c>
      <c r="N81" s="119">
        <v>0</v>
      </c>
      <c r="O81" s="108">
        <f t="shared" si="12"/>
        <v>0</v>
      </c>
      <c r="R81" s="74">
        <v>1107.1068115168537</v>
      </c>
      <c r="S81" s="74">
        <v>723.2237566954052</v>
      </c>
      <c r="T81" s="74">
        <v>582.85384938130574</v>
      </c>
      <c r="U81" s="74">
        <v>601.8953959633152</v>
      </c>
      <c r="W81" s="74">
        <v>2940.3900634618067</v>
      </c>
      <c r="X81" s="74">
        <v>1427.9547642288537</v>
      </c>
      <c r="Y81" s="74">
        <v>453.31985218062522</v>
      </c>
      <c r="Z81" s="74">
        <v>0</v>
      </c>
      <c r="AB81" s="60">
        <f>Bonding!A67</f>
        <v>113</v>
      </c>
      <c r="AC81" s="1"/>
      <c r="AF81" s="61">
        <f t="shared" si="11"/>
        <v>124</v>
      </c>
      <c r="AG81" s="61" t="str">
        <f>VLOOKUP(AF81,Centers!$B$2:$C$120,2,FALSE)</f>
        <v>NAINAPUR I</v>
      </c>
      <c r="AH81" s="73">
        <v>0</v>
      </c>
      <c r="AI81" s="111">
        <f t="shared" si="13"/>
        <v>0</v>
      </c>
      <c r="AJ81" s="73"/>
      <c r="AK81" s="111">
        <f t="shared" si="14"/>
        <v>0</v>
      </c>
    </row>
    <row r="82" spans="2:37" ht="15.5" thickTop="1" thickBot="1" x14ac:dyDescent="0.4">
      <c r="B82" s="116"/>
      <c r="G82" s="60">
        <f>Bonding!A80</f>
        <v>126</v>
      </c>
      <c r="H82" s="147"/>
      <c r="J82" s="61">
        <f t="shared" si="9"/>
        <v>125</v>
      </c>
      <c r="K82" s="61" t="str">
        <f>VLOOKUP(J82,Centers!$B$2:$C$120,2,FALSE)</f>
        <v>PADARI</v>
      </c>
      <c r="L82" s="221">
        <v>253.37141884176975</v>
      </c>
      <c r="M82" s="109">
        <f t="shared" si="10"/>
        <v>252</v>
      </c>
      <c r="N82" s="119">
        <v>0</v>
      </c>
      <c r="O82" s="108">
        <f t="shared" si="12"/>
        <v>0</v>
      </c>
      <c r="R82" s="74">
        <v>1301.4887461328287</v>
      </c>
      <c r="S82" s="74">
        <v>1172.8456327698802</v>
      </c>
      <c r="T82" s="74">
        <v>995.91501699050423</v>
      </c>
      <c r="U82" s="74">
        <v>734.60099109138946</v>
      </c>
      <c r="W82" s="74">
        <v>1088.740186067326</v>
      </c>
      <c r="X82" s="74">
        <v>719.58367561914497</v>
      </c>
      <c r="Y82" s="74">
        <v>506.72979441330676</v>
      </c>
      <c r="Z82" s="74">
        <v>-31.95375805082719</v>
      </c>
      <c r="AB82" s="60">
        <f>Bonding!A68</f>
        <v>114</v>
      </c>
      <c r="AC82" s="1"/>
      <c r="AF82" s="61">
        <f t="shared" si="11"/>
        <v>125</v>
      </c>
      <c r="AG82" s="61" t="str">
        <f>VLOOKUP(AF82,Centers!$B$2:$C$120,2,FALSE)</f>
        <v>PADARI</v>
      </c>
      <c r="AH82" s="73">
        <v>231.67802247099513</v>
      </c>
      <c r="AI82" s="111">
        <f t="shared" si="13"/>
        <v>234</v>
      </c>
      <c r="AJ82" s="73"/>
      <c r="AK82" s="111">
        <f t="shared" si="14"/>
        <v>0</v>
      </c>
    </row>
    <row r="83" spans="2:37" ht="15.5" thickTop="1" thickBot="1" x14ac:dyDescent="0.4">
      <c r="B83" s="116"/>
      <c r="G83" s="60">
        <f>Bonding!A81</f>
        <v>247</v>
      </c>
      <c r="H83" s="147"/>
      <c r="J83" s="61">
        <f t="shared" si="9"/>
        <v>126</v>
      </c>
      <c r="K83" s="61" t="str">
        <f>VLOOKUP(J83,Centers!$B$2:$C$120,2,FALSE)</f>
        <v>BELHAURA</v>
      </c>
      <c r="L83" s="221">
        <v>143.70415634687043</v>
      </c>
      <c r="M83" s="109">
        <f t="shared" si="10"/>
        <v>144</v>
      </c>
      <c r="N83" s="119">
        <v>0</v>
      </c>
      <c r="O83" s="108">
        <f t="shared" si="12"/>
        <v>0</v>
      </c>
      <c r="R83" s="74">
        <v>545.06422849931096</v>
      </c>
      <c r="S83" s="74">
        <v>476.22873578069704</v>
      </c>
      <c r="T83" s="74">
        <v>439.99277658420448</v>
      </c>
      <c r="U83" s="74">
        <v>374.1403064274125</v>
      </c>
      <c r="W83" s="74">
        <v>912.93780402523066</v>
      </c>
      <c r="X83" s="74">
        <v>1634.4710268167817</v>
      </c>
      <c r="Y83" s="74">
        <v>640.85282258644713</v>
      </c>
      <c r="Z83" s="74">
        <v>-8.1835836474525365</v>
      </c>
      <c r="AB83" s="60">
        <f>Bonding!A69</f>
        <v>115</v>
      </c>
      <c r="AC83" s="1"/>
      <c r="AF83" s="61">
        <f t="shared" si="11"/>
        <v>126</v>
      </c>
      <c r="AG83" s="61" t="str">
        <f>VLOOKUP(AF83,Centers!$B$2:$C$120,2,FALSE)</f>
        <v>BELHAURA</v>
      </c>
      <c r="AH83" s="73">
        <v>32.034262943280766</v>
      </c>
      <c r="AI83" s="111">
        <f t="shared" si="13"/>
        <v>36</v>
      </c>
      <c r="AJ83" s="73"/>
      <c r="AK83" s="111">
        <f t="shared" si="14"/>
        <v>0</v>
      </c>
    </row>
    <row r="84" spans="2:37" ht="15.5" thickTop="1" thickBot="1" x14ac:dyDescent="0.4">
      <c r="B84" s="116"/>
      <c r="G84" s="60">
        <f>Bonding!A82</f>
        <v>128</v>
      </c>
      <c r="H84" s="147"/>
      <c r="J84" s="61">
        <f t="shared" si="9"/>
        <v>247</v>
      </c>
      <c r="K84" s="61" t="str">
        <f>VLOOKUP(J84,Centers!$B$2:$C$120,2,FALSE)</f>
        <v xml:space="preserve">NARENDRA NAGAR BELI </v>
      </c>
      <c r="L84" s="221">
        <v>0</v>
      </c>
      <c r="M84" s="109">
        <f t="shared" si="10"/>
        <v>0</v>
      </c>
      <c r="N84" s="119">
        <v>0</v>
      </c>
      <c r="O84" s="108">
        <f t="shared" si="12"/>
        <v>0</v>
      </c>
      <c r="R84" s="74">
        <v>409.21721374244055</v>
      </c>
      <c r="S84" s="74">
        <v>338.23566581411689</v>
      </c>
      <c r="T84" s="74">
        <v>288.58984830461799</v>
      </c>
      <c r="U84" s="74">
        <v>258.84003122697015</v>
      </c>
      <c r="W84" s="74">
        <v>390.4681072323437</v>
      </c>
      <c r="X84" s="74">
        <v>227.38970280223273</v>
      </c>
      <c r="Y84" s="74">
        <v>134.27290411633334</v>
      </c>
      <c r="Z84" s="74">
        <v>0</v>
      </c>
      <c r="AB84" s="60">
        <f>Bonding!A70</f>
        <v>116</v>
      </c>
      <c r="AC84" s="1"/>
      <c r="AF84" s="61">
        <f t="shared" si="11"/>
        <v>247</v>
      </c>
      <c r="AG84" s="61" t="str">
        <f>VLOOKUP(AF84,Centers!$B$2:$C$120,2,FALSE)</f>
        <v xml:space="preserve">NARENDRA NAGAR BELI </v>
      </c>
      <c r="AH84" s="73">
        <v>8.3461502406532571</v>
      </c>
      <c r="AI84" s="111">
        <f t="shared" si="13"/>
        <v>9</v>
      </c>
      <c r="AJ84" s="73"/>
      <c r="AK84" s="111">
        <f t="shared" si="14"/>
        <v>0</v>
      </c>
    </row>
    <row r="85" spans="2:37" ht="15.5" thickTop="1" thickBot="1" x14ac:dyDescent="0.4">
      <c r="B85" s="116"/>
      <c r="G85" s="60">
        <f>Bonding!A83</f>
        <v>129</v>
      </c>
      <c r="H85" s="147"/>
      <c r="J85" s="61">
        <f t="shared" si="9"/>
        <v>128</v>
      </c>
      <c r="K85" s="61" t="str">
        <f>VLOOKUP(J85,Centers!$B$2:$C$120,2,FALSE)</f>
        <v>JHALA N II</v>
      </c>
      <c r="L85" s="221">
        <v>441.83383927018338</v>
      </c>
      <c r="M85" s="109">
        <f t="shared" si="10"/>
        <v>441</v>
      </c>
      <c r="N85" s="119">
        <v>0</v>
      </c>
      <c r="O85" s="108">
        <f t="shared" si="12"/>
        <v>0</v>
      </c>
      <c r="R85" s="74">
        <v>836.95686295254995</v>
      </c>
      <c r="S85" s="74">
        <v>723.919423220407</v>
      </c>
      <c r="T85" s="74">
        <v>703.42058471859343</v>
      </c>
      <c r="U85" s="74">
        <v>30.549102511142678</v>
      </c>
      <c r="W85" s="74">
        <v>1354.3183862089566</v>
      </c>
      <c r="X85" s="74">
        <v>1672.8432816565828</v>
      </c>
      <c r="Y85" s="74">
        <v>850.59091962632556</v>
      </c>
      <c r="Z85" s="74">
        <v>-68.103779133601165</v>
      </c>
      <c r="AB85" s="60">
        <f>Bonding!A71</f>
        <v>117</v>
      </c>
      <c r="AC85" s="1"/>
      <c r="AF85" s="61">
        <f t="shared" si="11"/>
        <v>128</v>
      </c>
      <c r="AG85" s="61" t="str">
        <f>VLOOKUP(AF85,Centers!$B$2:$C$120,2,FALSE)</f>
        <v>JHALA N II</v>
      </c>
      <c r="AH85" s="73">
        <v>0</v>
      </c>
      <c r="AI85" s="111">
        <f t="shared" si="13"/>
        <v>0</v>
      </c>
      <c r="AJ85" s="73"/>
      <c r="AK85" s="111">
        <f t="shared" si="14"/>
        <v>0</v>
      </c>
    </row>
    <row r="86" spans="2:37" ht="15.5" thickTop="1" thickBot="1" x14ac:dyDescent="0.4">
      <c r="B86" s="116"/>
      <c r="G86" s="60">
        <f>Bonding!A84</f>
        <v>130</v>
      </c>
      <c r="H86" s="147"/>
      <c r="J86" s="61">
        <f t="shared" si="9"/>
        <v>129</v>
      </c>
      <c r="K86" s="61" t="str">
        <f>VLOOKUP(J86,Centers!$B$2:$C$120,2,FALSE)</f>
        <v>KATHOUTIYA II</v>
      </c>
      <c r="L86" s="221">
        <v>82.891204898935484</v>
      </c>
      <c r="M86" s="109">
        <f t="shared" si="10"/>
        <v>81</v>
      </c>
      <c r="N86" s="119">
        <v>0</v>
      </c>
      <c r="O86" s="108">
        <f t="shared" si="12"/>
        <v>0</v>
      </c>
      <c r="R86" s="74">
        <v>171.44394106288556</v>
      </c>
      <c r="S86" s="74">
        <v>234.195760807374</v>
      </c>
      <c r="T86" s="74">
        <v>311.95329664226432</v>
      </c>
      <c r="U86" s="74">
        <v>335.36946059344291</v>
      </c>
      <c r="W86" s="74">
        <v>0</v>
      </c>
      <c r="X86" s="74">
        <v>0</v>
      </c>
      <c r="Y86" s="74">
        <v>0</v>
      </c>
      <c r="Z86" s="74">
        <v>0</v>
      </c>
      <c r="AB86" s="60">
        <f>Bonding!A72</f>
        <v>118</v>
      </c>
      <c r="AC86" s="1"/>
      <c r="AF86" s="61">
        <f t="shared" si="11"/>
        <v>129</v>
      </c>
      <c r="AG86" s="61" t="str">
        <f>VLOOKUP(AF86,Centers!$B$2:$C$120,2,FALSE)</f>
        <v>KATHOUTIYA II</v>
      </c>
      <c r="AH86" s="73">
        <v>0</v>
      </c>
      <c r="AI86" s="111">
        <f t="shared" si="13"/>
        <v>0</v>
      </c>
      <c r="AJ86" s="73"/>
      <c r="AK86" s="111">
        <f t="shared" si="14"/>
        <v>0</v>
      </c>
    </row>
    <row r="87" spans="2:37" ht="15.5" thickTop="1" thickBot="1" x14ac:dyDescent="0.4">
      <c r="B87" s="116"/>
      <c r="G87" s="60">
        <f>Bonding!A85</f>
        <v>131</v>
      </c>
      <c r="H87" s="147"/>
      <c r="J87" s="61">
        <f t="shared" si="9"/>
        <v>130</v>
      </c>
      <c r="K87" s="61" t="str">
        <f>VLOOKUP(J87,Centers!$B$2:$C$120,2,FALSE)</f>
        <v>ISSANAGAR - III</v>
      </c>
      <c r="L87" s="221">
        <v>0</v>
      </c>
      <c r="M87" s="109">
        <f t="shared" si="10"/>
        <v>0</v>
      </c>
      <c r="N87" s="119">
        <v>0</v>
      </c>
      <c r="O87" s="108">
        <f t="shared" si="12"/>
        <v>0</v>
      </c>
      <c r="R87" s="74">
        <v>62.904762792407489</v>
      </c>
      <c r="S87" s="74">
        <v>59.538825415332454</v>
      </c>
      <c r="T87" s="74">
        <v>56.210445530495313</v>
      </c>
      <c r="U87" s="74">
        <v>97.016034300803938</v>
      </c>
      <c r="W87" s="74">
        <v>0</v>
      </c>
      <c r="X87" s="74">
        <v>0</v>
      </c>
      <c r="Y87" s="74">
        <v>0</v>
      </c>
      <c r="Z87" s="74">
        <v>0</v>
      </c>
      <c r="AB87" s="60">
        <f>Bonding!A73</f>
        <v>119</v>
      </c>
      <c r="AC87" s="1"/>
      <c r="AF87" s="61">
        <f t="shared" si="11"/>
        <v>130</v>
      </c>
      <c r="AG87" s="61" t="str">
        <f>VLOOKUP(AF87,Centers!$B$2:$C$120,2,FALSE)</f>
        <v>ISSANAGAR - III</v>
      </c>
      <c r="AH87" s="73">
        <v>535.06010563214591</v>
      </c>
      <c r="AI87" s="111">
        <f t="shared" si="13"/>
        <v>531</v>
      </c>
      <c r="AJ87" s="73"/>
      <c r="AK87" s="111">
        <f t="shared" si="14"/>
        <v>0</v>
      </c>
    </row>
    <row r="88" spans="2:37" ht="15.5" thickTop="1" thickBot="1" x14ac:dyDescent="0.4">
      <c r="B88" s="116"/>
      <c r="G88" s="60">
        <f>Bonding!A86</f>
        <v>132</v>
      </c>
      <c r="H88" s="147"/>
      <c r="J88" s="61">
        <f t="shared" si="9"/>
        <v>131</v>
      </c>
      <c r="K88" s="61" t="str">
        <f>VLOOKUP(J88,Centers!$B$2:$C$120,2,FALSE)</f>
        <v>GANJ</v>
      </c>
      <c r="L88" s="221">
        <v>98.651552523300268</v>
      </c>
      <c r="M88" s="109">
        <f t="shared" si="10"/>
        <v>99</v>
      </c>
      <c r="N88" s="119">
        <v>0</v>
      </c>
      <c r="O88" s="108">
        <f t="shared" si="12"/>
        <v>0</v>
      </c>
      <c r="R88" s="74">
        <v>656.47549621941812</v>
      </c>
      <c r="S88" s="74">
        <v>799.78421725694125</v>
      </c>
      <c r="T88" s="74">
        <v>829.9601041709733</v>
      </c>
      <c r="U88" s="74">
        <v>420.92486371277892</v>
      </c>
      <c r="W88" s="74">
        <v>0</v>
      </c>
      <c r="X88" s="74">
        <v>0</v>
      </c>
      <c r="Y88" s="74">
        <v>0</v>
      </c>
      <c r="Z88" s="74">
        <v>0</v>
      </c>
      <c r="AB88" s="60">
        <f>Bonding!A74</f>
        <v>120</v>
      </c>
      <c r="AC88" s="1"/>
      <c r="AF88" s="61">
        <f t="shared" si="11"/>
        <v>131</v>
      </c>
      <c r="AG88" s="61" t="str">
        <f>VLOOKUP(AF88,Centers!$B$2:$C$120,2,FALSE)</f>
        <v>GANJ</v>
      </c>
      <c r="AH88" s="73">
        <v>145.53507214988622</v>
      </c>
      <c r="AI88" s="111">
        <f t="shared" si="13"/>
        <v>144</v>
      </c>
      <c r="AJ88" s="73"/>
      <c r="AK88" s="111">
        <f t="shared" si="14"/>
        <v>0</v>
      </c>
    </row>
    <row r="89" spans="2:37" ht="15.5" thickTop="1" thickBot="1" x14ac:dyDescent="0.4">
      <c r="B89" s="116"/>
      <c r="G89" s="60">
        <f>Bonding!A87</f>
        <v>133</v>
      </c>
      <c r="H89" s="147"/>
      <c r="J89" s="61">
        <f t="shared" si="9"/>
        <v>132</v>
      </c>
      <c r="K89" s="61" t="str">
        <f>VLOOKUP(J89,Centers!$B$2:$C$120,2,FALSE)</f>
        <v>RATANGANJ I</v>
      </c>
      <c r="L89" s="221">
        <v>0</v>
      </c>
      <c r="M89" s="109">
        <f t="shared" si="10"/>
        <v>0</v>
      </c>
      <c r="N89" s="119">
        <v>0</v>
      </c>
      <c r="O89" s="108">
        <f t="shared" si="12"/>
        <v>0</v>
      </c>
      <c r="R89" s="74">
        <v>105.29970370370371</v>
      </c>
      <c r="S89" s="74">
        <v>0</v>
      </c>
      <c r="T89" s="74">
        <v>0</v>
      </c>
      <c r="U89" s="74">
        <v>88.666826788930294</v>
      </c>
      <c r="W89" s="74">
        <v>0</v>
      </c>
      <c r="X89" s="74">
        <v>0</v>
      </c>
      <c r="Y89" s="74">
        <v>0</v>
      </c>
      <c r="Z89" s="74">
        <v>0</v>
      </c>
      <c r="AB89" s="60">
        <f>Bonding!A75</f>
        <v>121</v>
      </c>
      <c r="AC89" s="1"/>
      <c r="AF89" s="61">
        <f t="shared" si="11"/>
        <v>132</v>
      </c>
      <c r="AG89" s="61" t="str">
        <f>VLOOKUP(AF89,Centers!$B$2:$C$120,2,FALSE)</f>
        <v>RATANGANJ I</v>
      </c>
      <c r="AH89" s="73">
        <v>1193.6820203280636</v>
      </c>
      <c r="AI89" s="111">
        <f t="shared" si="13"/>
        <v>1197</v>
      </c>
      <c r="AJ89" s="73"/>
      <c r="AK89" s="111">
        <f t="shared" si="14"/>
        <v>0</v>
      </c>
    </row>
    <row r="90" spans="2:37" ht="15.5" thickTop="1" thickBot="1" x14ac:dyDescent="0.4">
      <c r="B90" s="116"/>
      <c r="G90" s="60">
        <f>Bonding!A88</f>
        <v>134</v>
      </c>
      <c r="H90" s="147"/>
      <c r="J90" s="61">
        <f t="shared" si="9"/>
        <v>133</v>
      </c>
      <c r="K90" s="61" t="str">
        <f>VLOOKUP(J90,Centers!$B$2:$C$120,2,FALSE)</f>
        <v>RATANGANJ II</v>
      </c>
      <c r="L90" s="221">
        <v>258.57636729643548</v>
      </c>
      <c r="M90" s="109">
        <f t="shared" si="10"/>
        <v>261</v>
      </c>
      <c r="N90" s="119">
        <v>0</v>
      </c>
      <c r="O90" s="108">
        <f t="shared" si="12"/>
        <v>0</v>
      </c>
      <c r="R90" s="74">
        <v>737.16928486997642</v>
      </c>
      <c r="S90" s="74">
        <v>677.92665465192238</v>
      </c>
      <c r="T90" s="74">
        <v>620.33790095806899</v>
      </c>
      <c r="U90" s="74">
        <v>356.71587881233756</v>
      </c>
      <c r="W90" s="74">
        <v>0</v>
      </c>
      <c r="X90" s="74">
        <v>0</v>
      </c>
      <c r="Y90" s="74">
        <v>0</v>
      </c>
      <c r="Z90" s="74">
        <v>0</v>
      </c>
      <c r="AB90" s="60">
        <f>Bonding!A76</f>
        <v>122</v>
      </c>
      <c r="AC90" s="1"/>
      <c r="AF90" s="61">
        <f t="shared" si="11"/>
        <v>133</v>
      </c>
      <c r="AG90" s="61" t="str">
        <f>VLOOKUP(AF90,Centers!$B$2:$C$120,2,FALSE)</f>
        <v>RATANGANJ II</v>
      </c>
      <c r="AH90" s="73">
        <v>470.51182167287675</v>
      </c>
      <c r="AI90" s="111">
        <f t="shared" si="13"/>
        <v>468</v>
      </c>
      <c r="AJ90" s="73"/>
      <c r="AK90" s="111">
        <f t="shared" si="14"/>
        <v>0</v>
      </c>
    </row>
    <row r="91" spans="2:37" ht="15.5" thickTop="1" thickBot="1" x14ac:dyDescent="0.4">
      <c r="B91" s="116"/>
      <c r="G91" s="60">
        <f>Bonding!A89</f>
        <v>136</v>
      </c>
      <c r="H91" s="147"/>
      <c r="J91" s="61">
        <f t="shared" si="9"/>
        <v>134</v>
      </c>
      <c r="K91" s="61" t="str">
        <f>VLOOKUP(J91,Centers!$B$2:$C$120,2,FALSE)</f>
        <v>RATANGANJ III</v>
      </c>
      <c r="L91" s="221">
        <v>0</v>
      </c>
      <c r="M91" s="109">
        <f t="shared" si="10"/>
        <v>0</v>
      </c>
      <c r="N91" s="119">
        <v>0</v>
      </c>
      <c r="O91" s="108">
        <f t="shared" si="12"/>
        <v>0</v>
      </c>
      <c r="R91" s="74">
        <v>104.66563859961808</v>
      </c>
      <c r="S91" s="74">
        <v>125.48030286743816</v>
      </c>
      <c r="T91" s="74">
        <v>163.87971862094565</v>
      </c>
      <c r="U91" s="74">
        <v>186.47586899333564</v>
      </c>
      <c r="W91" s="74">
        <v>0</v>
      </c>
      <c r="X91" s="74">
        <v>0</v>
      </c>
      <c r="Y91" s="74">
        <v>0</v>
      </c>
      <c r="Z91" s="74">
        <v>0</v>
      </c>
      <c r="AB91" s="60">
        <f>Bonding!A77</f>
        <v>123</v>
      </c>
      <c r="AC91" s="1"/>
      <c r="AF91" s="61">
        <f t="shared" si="11"/>
        <v>134</v>
      </c>
      <c r="AG91" s="61" t="str">
        <f>VLOOKUP(AF91,Centers!$B$2:$C$120,2,FALSE)</f>
        <v>RATANGANJ III</v>
      </c>
      <c r="AH91" s="73">
        <v>140.18490446372809</v>
      </c>
      <c r="AI91" s="111">
        <f t="shared" si="13"/>
        <v>144</v>
      </c>
      <c r="AJ91" s="73"/>
      <c r="AK91" s="111">
        <f t="shared" si="14"/>
        <v>0</v>
      </c>
    </row>
    <row r="92" spans="2:37" ht="15.5" thickTop="1" thickBot="1" x14ac:dyDescent="0.4">
      <c r="B92" s="116"/>
      <c r="G92" s="60">
        <f>Bonding!A90</f>
        <v>137</v>
      </c>
      <c r="H92" s="147"/>
      <c r="J92" s="61">
        <f t="shared" si="9"/>
        <v>136</v>
      </c>
      <c r="K92" s="61" t="str">
        <f>VLOOKUP(J92,Centers!$B$2:$C$120,2,FALSE)</f>
        <v xml:space="preserve">AIRA KATHOUTIYA II </v>
      </c>
      <c r="L92" s="221">
        <v>0</v>
      </c>
      <c r="M92" s="109">
        <f t="shared" si="10"/>
        <v>0</v>
      </c>
      <c r="N92" s="119">
        <v>0</v>
      </c>
      <c r="O92" s="108">
        <f t="shared" si="12"/>
        <v>0</v>
      </c>
      <c r="R92" s="74">
        <v>273.10096428571433</v>
      </c>
      <c r="S92" s="74">
        <v>327.92326785714283</v>
      </c>
      <c r="T92" s="74">
        <v>334.43374999999997</v>
      </c>
      <c r="U92" s="74">
        <v>213.12130105631124</v>
      </c>
      <c r="W92" s="74">
        <v>0</v>
      </c>
      <c r="X92" s="74">
        <v>0</v>
      </c>
      <c r="Y92" s="74">
        <v>0</v>
      </c>
      <c r="Z92" s="74">
        <v>0</v>
      </c>
      <c r="AB92" s="60">
        <f>Bonding!A78</f>
        <v>124</v>
      </c>
      <c r="AC92" s="1"/>
      <c r="AF92" s="61">
        <f t="shared" si="11"/>
        <v>136</v>
      </c>
      <c r="AG92" s="61" t="str">
        <f>VLOOKUP(AF92,Centers!$B$2:$C$120,2,FALSE)</f>
        <v xml:space="preserve">AIRA KATHOUTIYA II </v>
      </c>
      <c r="AH92" s="73">
        <v>21.055553373823152</v>
      </c>
      <c r="AI92" s="111">
        <f t="shared" si="13"/>
        <v>18</v>
      </c>
      <c r="AJ92" s="73"/>
      <c r="AK92" s="111">
        <f t="shared" si="14"/>
        <v>0</v>
      </c>
    </row>
    <row r="93" spans="2:37" ht="15.5" thickTop="1" thickBot="1" x14ac:dyDescent="0.4">
      <c r="B93" s="116"/>
      <c r="G93" s="60">
        <f>Bonding!A91</f>
        <v>138</v>
      </c>
      <c r="H93" s="147"/>
      <c r="J93" s="61">
        <f t="shared" si="9"/>
        <v>137</v>
      </c>
      <c r="K93" s="61" t="str">
        <f>VLOOKUP(J93,Centers!$B$2:$C$120,2,FALSE)</f>
        <v>JALLAPUR MAHSI</v>
      </c>
      <c r="L93" s="221">
        <v>139.85081115052782</v>
      </c>
      <c r="M93" s="109">
        <f t="shared" si="10"/>
        <v>144</v>
      </c>
      <c r="N93" s="119">
        <v>0</v>
      </c>
      <c r="O93" s="108">
        <f t="shared" si="12"/>
        <v>0</v>
      </c>
      <c r="R93" s="74">
        <v>162.2288357843137</v>
      </c>
      <c r="S93" s="74">
        <v>146.31137605042017</v>
      </c>
      <c r="T93" s="74">
        <v>151.66074229691876</v>
      </c>
      <c r="U93" s="74">
        <v>70.174884945752652</v>
      </c>
      <c r="W93" s="74">
        <v>127.14119653181699</v>
      </c>
      <c r="X93" s="74">
        <v>152.16739053171798</v>
      </c>
      <c r="Y93" s="74">
        <v>211.48693878682641</v>
      </c>
      <c r="Z93" s="74">
        <v>-26.965467509499575</v>
      </c>
      <c r="AB93" s="60">
        <f>Bonding!A79</f>
        <v>125</v>
      </c>
      <c r="AC93" s="1"/>
      <c r="AF93" s="61">
        <f t="shared" si="11"/>
        <v>137</v>
      </c>
      <c r="AG93" s="61" t="str">
        <f>VLOOKUP(AF93,Centers!$B$2:$C$120,2,FALSE)</f>
        <v>JALLAPUR MAHSI</v>
      </c>
      <c r="AH93" s="73">
        <v>653.53348795623162</v>
      </c>
      <c r="AI93" s="111">
        <f t="shared" si="13"/>
        <v>657</v>
      </c>
      <c r="AJ93" s="73"/>
      <c r="AK93" s="111">
        <f t="shared" si="14"/>
        <v>0</v>
      </c>
    </row>
    <row r="94" spans="2:37" ht="15.5" thickTop="1" thickBot="1" x14ac:dyDescent="0.4">
      <c r="B94" s="116"/>
      <c r="G94" s="60">
        <f>Bonding!A92</f>
        <v>139</v>
      </c>
      <c r="H94" s="147"/>
      <c r="J94" s="61">
        <f t="shared" si="9"/>
        <v>138</v>
      </c>
      <c r="K94" s="61" t="str">
        <f>VLOOKUP(J94,Centers!$B$2:$C$120,2,FALSE)</f>
        <v>DARAPUR</v>
      </c>
      <c r="L94" s="221">
        <v>0</v>
      </c>
      <c r="M94" s="109">
        <f t="shared" si="10"/>
        <v>0</v>
      </c>
      <c r="N94" s="119">
        <v>0</v>
      </c>
      <c r="O94" s="108">
        <f t="shared" si="12"/>
        <v>0</v>
      </c>
      <c r="R94" s="74">
        <v>87.074782125768962</v>
      </c>
      <c r="S94" s="74">
        <v>190.05516863180679</v>
      </c>
      <c r="T94" s="74">
        <v>318.09849117110957</v>
      </c>
      <c r="U94" s="74">
        <v>321.72582293001363</v>
      </c>
      <c r="W94" s="74">
        <v>494.24999651786578</v>
      </c>
      <c r="X94" s="74">
        <v>449.09254699227887</v>
      </c>
      <c r="Y94" s="74">
        <v>85.730375271182169</v>
      </c>
      <c r="Z94" s="74">
        <v>0</v>
      </c>
      <c r="AB94" s="60">
        <f>Bonding!A80</f>
        <v>126</v>
      </c>
      <c r="AC94" s="1"/>
      <c r="AF94" s="61">
        <f t="shared" si="11"/>
        <v>138</v>
      </c>
      <c r="AG94" s="61" t="str">
        <f>VLOOKUP(AF94,Centers!$B$2:$C$120,2,FALSE)</f>
        <v>DARAPUR</v>
      </c>
      <c r="AH94" s="73">
        <v>153.89986182399318</v>
      </c>
      <c r="AI94" s="111">
        <f t="shared" si="13"/>
        <v>153</v>
      </c>
      <c r="AJ94" s="73"/>
      <c r="AK94" s="111">
        <f t="shared" si="14"/>
        <v>0</v>
      </c>
    </row>
    <row r="95" spans="2:37" ht="15.5" thickTop="1" thickBot="1" x14ac:dyDescent="0.4">
      <c r="B95" s="116"/>
      <c r="G95" s="60">
        <f>Bonding!A93</f>
        <v>140</v>
      </c>
      <c r="H95" s="147"/>
      <c r="J95" s="61">
        <f t="shared" si="9"/>
        <v>139</v>
      </c>
      <c r="K95" s="61" t="str">
        <f>VLOOKUP(J95,Centers!$B$2:$C$120,2,FALSE)</f>
        <v>SUJAI KUNDA</v>
      </c>
      <c r="L95" s="221">
        <v>0</v>
      </c>
      <c r="M95" s="109">
        <f t="shared" si="10"/>
        <v>0</v>
      </c>
      <c r="N95" s="119">
        <v>0</v>
      </c>
      <c r="O95" s="108">
        <f t="shared" si="12"/>
        <v>0</v>
      </c>
      <c r="R95" s="74">
        <v>332.90523854425521</v>
      </c>
      <c r="S95" s="74">
        <v>358.68264761349178</v>
      </c>
      <c r="T95" s="74">
        <v>342.82264761349171</v>
      </c>
      <c r="U95" s="74">
        <v>152.61615137856768</v>
      </c>
      <c r="W95" s="74">
        <v>0</v>
      </c>
      <c r="X95" s="74">
        <v>0</v>
      </c>
      <c r="Y95" s="74">
        <v>0</v>
      </c>
      <c r="Z95" s="74">
        <v>0</v>
      </c>
      <c r="AB95" s="60">
        <f>Bonding!L10</f>
        <v>127</v>
      </c>
      <c r="AC95" s="1"/>
      <c r="AF95" s="61">
        <f t="shared" si="11"/>
        <v>139</v>
      </c>
      <c r="AG95" s="61" t="str">
        <f>VLOOKUP(AF95,Centers!$B$2:$C$120,2,FALSE)</f>
        <v>SUJAI KUNDA</v>
      </c>
      <c r="AH95" s="73">
        <v>645.28888898257708</v>
      </c>
      <c r="AI95" s="111">
        <f t="shared" si="13"/>
        <v>648</v>
      </c>
      <c r="AJ95" s="73"/>
      <c r="AK95" s="111">
        <f t="shared" si="14"/>
        <v>0</v>
      </c>
    </row>
    <row r="96" spans="2:37" ht="15.5" thickTop="1" thickBot="1" x14ac:dyDescent="0.4">
      <c r="B96" s="116"/>
      <c r="G96" s="60">
        <f>Bonding!A94</f>
        <v>141</v>
      </c>
      <c r="H96" s="147"/>
      <c r="J96" s="61">
        <f t="shared" si="9"/>
        <v>140</v>
      </c>
      <c r="K96" s="61" t="str">
        <f>VLOOKUP(J96,Centers!$B$2:$C$120,2,FALSE)</f>
        <v>AMRITPUR</v>
      </c>
      <c r="L96" s="221">
        <v>0</v>
      </c>
      <c r="M96" s="109">
        <f t="shared" si="10"/>
        <v>0</v>
      </c>
      <c r="N96" s="119">
        <v>0</v>
      </c>
      <c r="O96" s="108">
        <f t="shared" si="12"/>
        <v>0</v>
      </c>
      <c r="R96" s="74">
        <v>268.33680744949493</v>
      </c>
      <c r="S96" s="74">
        <v>274.9469444444444</v>
      </c>
      <c r="T96" s="74">
        <v>287.64423421717174</v>
      </c>
      <c r="U96" s="74">
        <v>217.88817552529446</v>
      </c>
      <c r="W96" s="74">
        <v>0</v>
      </c>
      <c r="X96" s="74">
        <v>0</v>
      </c>
      <c r="Y96" s="74">
        <v>0</v>
      </c>
      <c r="Z96" s="74">
        <v>0</v>
      </c>
      <c r="AB96" s="60">
        <f>Bonding!A82</f>
        <v>128</v>
      </c>
      <c r="AC96" s="1"/>
      <c r="AF96" s="61">
        <f t="shared" si="11"/>
        <v>140</v>
      </c>
      <c r="AG96" s="61" t="str">
        <f>VLOOKUP(AF96,Centers!$B$2:$C$120,2,FALSE)</f>
        <v>AMRITPUR</v>
      </c>
      <c r="AH96" s="73">
        <v>327.17659879202381</v>
      </c>
      <c r="AI96" s="111">
        <f t="shared" si="13"/>
        <v>324</v>
      </c>
      <c r="AJ96" s="73"/>
      <c r="AK96" s="111">
        <f t="shared" si="14"/>
        <v>0</v>
      </c>
    </row>
    <row r="97" spans="2:37" ht="15.5" thickTop="1" thickBot="1" x14ac:dyDescent="0.4">
      <c r="B97" s="116"/>
      <c r="G97" s="60">
        <f>Bonding!A95</f>
        <v>142</v>
      </c>
      <c r="H97" s="147"/>
      <c r="J97" s="61">
        <f t="shared" si="9"/>
        <v>141</v>
      </c>
      <c r="K97" s="61" t="str">
        <f>VLOOKUP(J97,Centers!$B$2:$C$120,2,FALSE)</f>
        <v>HARKHAPUR</v>
      </c>
      <c r="L97" s="221">
        <v>299.49387843784569</v>
      </c>
      <c r="M97" s="109">
        <f t="shared" si="10"/>
        <v>297</v>
      </c>
      <c r="N97" s="119">
        <v>0</v>
      </c>
      <c r="O97" s="108">
        <f t="shared" si="12"/>
        <v>0</v>
      </c>
      <c r="R97" s="74">
        <v>1629.6832346493018</v>
      </c>
      <c r="S97" s="74">
        <v>1801.8721672787956</v>
      </c>
      <c r="T97" s="74">
        <v>2243.9770536401884</v>
      </c>
      <c r="U97" s="74">
        <v>621.42965526423836</v>
      </c>
      <c r="W97" s="74">
        <v>0</v>
      </c>
      <c r="X97" s="74">
        <v>12.260867611786544</v>
      </c>
      <c r="Y97" s="74">
        <v>5.4761503255000337</v>
      </c>
      <c r="Z97" s="74">
        <v>-0.76850275766048259</v>
      </c>
      <c r="AB97" s="60">
        <f>Bonding!A83</f>
        <v>129</v>
      </c>
      <c r="AC97" s="1"/>
      <c r="AF97" s="61">
        <f t="shared" si="11"/>
        <v>141</v>
      </c>
      <c r="AG97" s="61" t="str">
        <f>VLOOKUP(AF97,Centers!$B$2:$C$120,2,FALSE)</f>
        <v>HARKHAPUR</v>
      </c>
      <c r="AH97" s="73">
        <v>0</v>
      </c>
      <c r="AI97" s="111">
        <f t="shared" si="13"/>
        <v>0</v>
      </c>
      <c r="AJ97" s="73"/>
      <c r="AK97" s="111">
        <f t="shared" si="14"/>
        <v>0</v>
      </c>
    </row>
    <row r="98" spans="2:37" ht="15.5" thickTop="1" thickBot="1" x14ac:dyDescent="0.4">
      <c r="B98" s="116"/>
      <c r="G98" s="60">
        <f>Bonding!A96</f>
        <v>143</v>
      </c>
      <c r="H98" s="147"/>
      <c r="J98" s="61">
        <f t="shared" si="9"/>
        <v>142</v>
      </c>
      <c r="K98" s="61" t="str">
        <f>VLOOKUP(J98,Centers!$B$2:$C$120,2,FALSE)</f>
        <v>URRA BAZAR</v>
      </c>
      <c r="L98" s="221">
        <v>1440.9271522050767</v>
      </c>
      <c r="M98" s="109">
        <f t="shared" si="10"/>
        <v>1440</v>
      </c>
      <c r="N98" s="119">
        <v>0</v>
      </c>
      <c r="O98" s="108">
        <f t="shared" si="12"/>
        <v>0</v>
      </c>
      <c r="R98" s="74">
        <v>108.07481928056805</v>
      </c>
      <c r="S98" s="74">
        <v>168.51719411669166</v>
      </c>
      <c r="T98" s="74">
        <v>262.43358300558054</v>
      </c>
      <c r="U98" s="74">
        <v>319.61890871974032</v>
      </c>
      <c r="W98" s="74">
        <v>343.03385795298504</v>
      </c>
      <c r="X98" s="74">
        <v>172.64275401167811</v>
      </c>
      <c r="Y98" s="74">
        <v>379.22401397834341</v>
      </c>
      <c r="Z98" s="74">
        <v>-37.832823159967916</v>
      </c>
      <c r="AB98" s="60">
        <f>Bonding!A84</f>
        <v>130</v>
      </c>
      <c r="AC98" s="1"/>
      <c r="AF98" s="61">
        <f t="shared" si="11"/>
        <v>142</v>
      </c>
      <c r="AG98" s="61" t="str">
        <f>VLOOKUP(AF98,Centers!$B$2:$C$120,2,FALSE)</f>
        <v>URRA BAZAR</v>
      </c>
      <c r="AH98" s="73">
        <v>0</v>
      </c>
      <c r="AI98" s="111">
        <f t="shared" si="13"/>
        <v>0</v>
      </c>
      <c r="AJ98" s="73"/>
      <c r="AK98" s="111">
        <f t="shared" si="14"/>
        <v>0</v>
      </c>
    </row>
    <row r="99" spans="2:37" ht="15.5" thickTop="1" thickBot="1" x14ac:dyDescent="0.4">
      <c r="B99" s="116"/>
      <c r="G99" s="60">
        <f>Bonding!A97</f>
        <v>144</v>
      </c>
      <c r="H99" s="147"/>
      <c r="J99" s="61">
        <f t="shared" si="9"/>
        <v>143</v>
      </c>
      <c r="K99" s="61" t="str">
        <f>VLOOKUP(J99,Centers!$B$2:$C$120,2,FALSE)</f>
        <v>DHARAMPUR SEMRI</v>
      </c>
      <c r="L99" s="221">
        <v>650.87972456816829</v>
      </c>
      <c r="M99" s="109">
        <f t="shared" si="10"/>
        <v>648</v>
      </c>
      <c r="N99" s="119">
        <v>0</v>
      </c>
      <c r="O99" s="108">
        <f t="shared" si="12"/>
        <v>0</v>
      </c>
      <c r="R99" s="74">
        <v>632.09883717974571</v>
      </c>
      <c r="S99" s="74">
        <v>472.83161391893384</v>
      </c>
      <c r="T99" s="74">
        <v>264.41515988889114</v>
      </c>
      <c r="U99" s="74">
        <v>409.37817487015292</v>
      </c>
      <c r="W99" s="74">
        <v>0</v>
      </c>
      <c r="X99" s="74">
        <v>0</v>
      </c>
      <c r="Y99" s="74">
        <v>0</v>
      </c>
      <c r="Z99" s="74">
        <v>0</v>
      </c>
      <c r="AB99" s="60">
        <f>Bonding!A85</f>
        <v>131</v>
      </c>
      <c r="AC99" s="1"/>
      <c r="AF99" s="61">
        <f t="shared" si="11"/>
        <v>143</v>
      </c>
      <c r="AG99" s="61" t="str">
        <f>VLOOKUP(AF99,Centers!$B$2:$C$120,2,FALSE)</f>
        <v>DHARAMPUR SEMRI</v>
      </c>
      <c r="AH99" s="73">
        <v>0</v>
      </c>
      <c r="AI99" s="111">
        <f t="shared" si="13"/>
        <v>0</v>
      </c>
      <c r="AJ99" s="73"/>
      <c r="AK99" s="111">
        <f t="shared" si="14"/>
        <v>0</v>
      </c>
    </row>
    <row r="100" spans="2:37" ht="15.5" thickTop="1" thickBot="1" x14ac:dyDescent="0.4">
      <c r="B100" s="116"/>
      <c r="G100" s="60">
        <f>Bonding!A98</f>
        <v>171</v>
      </c>
      <c r="H100" s="147"/>
      <c r="J100" s="61">
        <f t="shared" si="9"/>
        <v>144</v>
      </c>
      <c r="K100" s="61" t="str">
        <f>VLOOKUP(J100,Centers!$B$2:$C$120,2,FALSE)</f>
        <v>KATHOUTIYA I</v>
      </c>
      <c r="L100" s="221">
        <v>73.512712617471436</v>
      </c>
      <c r="M100" s="109">
        <f t="shared" si="10"/>
        <v>72</v>
      </c>
      <c r="N100" s="119">
        <v>0</v>
      </c>
      <c r="O100" s="108">
        <f t="shared" si="12"/>
        <v>0</v>
      </c>
      <c r="R100" s="74">
        <v>167.5869827076601</v>
      </c>
      <c r="S100" s="74">
        <v>155.04784588736908</v>
      </c>
      <c r="T100" s="74">
        <v>89.201001449443424</v>
      </c>
      <c r="U100" s="74">
        <v>334.32933092676069</v>
      </c>
      <c r="W100" s="74">
        <v>0</v>
      </c>
      <c r="X100" s="74">
        <v>0</v>
      </c>
      <c r="Y100" s="74">
        <v>0</v>
      </c>
      <c r="Z100" s="74">
        <v>0</v>
      </c>
      <c r="AB100" s="60">
        <f>Bonding!A86</f>
        <v>132</v>
      </c>
      <c r="AC100" s="1"/>
      <c r="AF100" s="61">
        <f t="shared" si="11"/>
        <v>144</v>
      </c>
      <c r="AG100" s="61" t="str">
        <f>VLOOKUP(AF100,Centers!$B$2:$C$120,2,FALSE)</f>
        <v>KATHOUTIYA I</v>
      </c>
      <c r="AH100" s="73">
        <v>196.10416110460315</v>
      </c>
      <c r="AI100" s="111">
        <f t="shared" si="13"/>
        <v>198</v>
      </c>
      <c r="AJ100" s="73"/>
      <c r="AK100" s="111">
        <f t="shared" si="14"/>
        <v>0</v>
      </c>
    </row>
    <row r="101" spans="2:37" ht="15.5" thickTop="1" thickBot="1" x14ac:dyDescent="0.4">
      <c r="B101" s="116"/>
      <c r="G101" s="60">
        <f>Bonding!A99</f>
        <v>178</v>
      </c>
      <c r="H101" s="147"/>
      <c r="J101" s="61">
        <f t="shared" ref="J101:J117" si="15">G100</f>
        <v>171</v>
      </c>
      <c r="K101" s="61" t="str">
        <f>VLOOKUP(J101,Centers!$B$2:$C$120,2,FALSE)</f>
        <v>MATHIYA PURWA</v>
      </c>
      <c r="L101" s="221">
        <v>197.97444997904731</v>
      </c>
      <c r="M101" s="109">
        <f t="shared" si="10"/>
        <v>198</v>
      </c>
      <c r="N101" s="119">
        <v>0</v>
      </c>
      <c r="O101" s="108">
        <f t="shared" si="12"/>
        <v>0</v>
      </c>
      <c r="R101" s="74">
        <v>204.47366318464145</v>
      </c>
      <c r="S101" s="74">
        <v>128.59838791643142</v>
      </c>
      <c r="T101" s="74">
        <v>128.21617824628711</v>
      </c>
      <c r="U101" s="74">
        <v>157.04100160633172</v>
      </c>
      <c r="W101" s="74">
        <v>0</v>
      </c>
      <c r="X101" s="74">
        <v>0</v>
      </c>
      <c r="Y101" s="74">
        <v>0</v>
      </c>
      <c r="Z101" s="74">
        <v>0</v>
      </c>
      <c r="AB101" s="60">
        <f>Bonding!A87</f>
        <v>133</v>
      </c>
      <c r="AC101" s="1"/>
      <c r="AF101" s="61">
        <f t="shared" ref="AF101:AF117" si="16">J101</f>
        <v>171</v>
      </c>
      <c r="AG101" s="61" t="str">
        <f>VLOOKUP(AF101,Centers!$B$2:$C$120,2,FALSE)</f>
        <v>MATHIYA PURWA</v>
      </c>
      <c r="AH101" s="73">
        <v>313.15853749342216</v>
      </c>
      <c r="AI101" s="111">
        <f t="shared" si="13"/>
        <v>315</v>
      </c>
      <c r="AJ101" s="73"/>
      <c r="AK101" s="111">
        <f t="shared" si="14"/>
        <v>0</v>
      </c>
    </row>
    <row r="102" spans="2:37" ht="15.5" thickTop="1" thickBot="1" x14ac:dyDescent="0.4">
      <c r="B102" s="116"/>
      <c r="G102" s="60">
        <f>Bonding!A100</f>
        <v>214</v>
      </c>
      <c r="H102" s="147"/>
      <c r="J102" s="61">
        <f t="shared" si="15"/>
        <v>178</v>
      </c>
      <c r="K102" s="61" t="str">
        <f>VLOOKUP(J102,Centers!$B$2:$C$120,2,FALSE)</f>
        <v>CHAHMALPUR (LMP)</v>
      </c>
      <c r="L102" s="221">
        <v>171.82358967845173</v>
      </c>
      <c r="M102" s="109">
        <f t="shared" si="10"/>
        <v>171</v>
      </c>
      <c r="N102" s="119">
        <v>0</v>
      </c>
      <c r="O102" s="108">
        <f t="shared" si="12"/>
        <v>0</v>
      </c>
      <c r="R102" s="74">
        <v>517.10422330682286</v>
      </c>
      <c r="S102" s="74">
        <v>585.36215641585716</v>
      </c>
      <c r="T102" s="74">
        <v>639.08155756895655</v>
      </c>
      <c r="U102" s="74">
        <v>548.83832686859739</v>
      </c>
      <c r="W102" s="74">
        <v>1009.4573525254614</v>
      </c>
      <c r="X102" s="74">
        <v>558.36915320725382</v>
      </c>
      <c r="Y102" s="74">
        <v>1338.2734481924992</v>
      </c>
      <c r="Z102" s="74">
        <v>-105.63346277838684</v>
      </c>
      <c r="AB102" s="60">
        <f>Bonding!A88</f>
        <v>134</v>
      </c>
      <c r="AC102" s="1"/>
      <c r="AF102" s="61">
        <f t="shared" si="16"/>
        <v>178</v>
      </c>
      <c r="AG102" s="61" t="str">
        <f>VLOOKUP(AF102,Centers!$B$2:$C$120,2,FALSE)</f>
        <v>CHAHMALPUR (LMP)</v>
      </c>
      <c r="AH102" s="73">
        <v>661.76601584539412</v>
      </c>
      <c r="AI102" s="111">
        <f t="shared" si="13"/>
        <v>666</v>
      </c>
      <c r="AJ102" s="73"/>
      <c r="AK102" s="111">
        <f t="shared" si="14"/>
        <v>0</v>
      </c>
    </row>
    <row r="103" spans="2:37" ht="15.5" thickTop="1" thickBot="1" x14ac:dyDescent="0.4">
      <c r="B103" s="116"/>
      <c r="G103" s="60">
        <f>Bonding!A101</f>
        <v>222</v>
      </c>
      <c r="H103" s="147"/>
      <c r="J103" s="61">
        <f t="shared" si="15"/>
        <v>214</v>
      </c>
      <c r="K103" s="61" t="str">
        <f>VLOOKUP(J103,Centers!$B$2:$C$120,2,FALSE)</f>
        <v>TELIYAR</v>
      </c>
      <c r="L103" s="221">
        <v>209.69938044985815</v>
      </c>
      <c r="M103" s="109">
        <f t="shared" si="10"/>
        <v>207</v>
      </c>
      <c r="N103" s="119">
        <v>0</v>
      </c>
      <c r="O103" s="108">
        <f t="shared" si="12"/>
        <v>0</v>
      </c>
      <c r="R103" s="74">
        <v>609.4439841641547</v>
      </c>
      <c r="S103" s="74">
        <v>763.29645230068877</v>
      </c>
      <c r="T103" s="74">
        <v>869.75512579896088</v>
      </c>
      <c r="U103" s="74">
        <v>822.46790682741346</v>
      </c>
      <c r="W103" s="74">
        <v>1608.8720484239507</v>
      </c>
      <c r="X103" s="74">
        <v>2460.436385361676</v>
      </c>
      <c r="Y103" s="74">
        <v>2932.7547667864424</v>
      </c>
      <c r="Z103" s="74">
        <v>-424.64484398412878</v>
      </c>
      <c r="AB103" s="60">
        <f>Bonding!A89</f>
        <v>136</v>
      </c>
      <c r="AC103" s="1"/>
      <c r="AF103" s="61">
        <f t="shared" si="16"/>
        <v>214</v>
      </c>
      <c r="AG103" s="61" t="str">
        <f>VLOOKUP(AF103,Centers!$B$2:$C$120,2,FALSE)</f>
        <v>TELIYAR</v>
      </c>
      <c r="AH103" s="73">
        <v>0</v>
      </c>
      <c r="AI103" s="111">
        <f t="shared" si="13"/>
        <v>0</v>
      </c>
      <c r="AJ103" s="73"/>
      <c r="AK103" s="111">
        <f t="shared" si="14"/>
        <v>0</v>
      </c>
    </row>
    <row r="104" spans="2:37" ht="15.5" thickTop="1" thickBot="1" x14ac:dyDescent="0.4">
      <c r="B104" s="116"/>
      <c r="G104" s="60">
        <f>Bonding!A102</f>
        <v>231</v>
      </c>
      <c r="H104" s="147"/>
      <c r="J104" s="61">
        <f t="shared" si="15"/>
        <v>222</v>
      </c>
      <c r="K104" s="61" t="str">
        <f>VLOOKUP(J104,Centers!$B$2:$C$120,2,FALSE)</f>
        <v>SUJANPUR</v>
      </c>
      <c r="L104" s="221">
        <v>113.70290748220432</v>
      </c>
      <c r="M104" s="109">
        <f t="shared" si="10"/>
        <v>117</v>
      </c>
      <c r="N104" s="119">
        <v>0</v>
      </c>
      <c r="O104" s="108">
        <f t="shared" si="12"/>
        <v>0</v>
      </c>
      <c r="R104" s="74">
        <v>462.46686126908969</v>
      </c>
      <c r="S104" s="74">
        <v>478.02120610679674</v>
      </c>
      <c r="T104" s="74">
        <v>418.17598234648801</v>
      </c>
      <c r="U104" s="74">
        <v>426.53429267459717</v>
      </c>
      <c r="W104" s="74">
        <v>1628.8495163190928</v>
      </c>
      <c r="X104" s="74">
        <v>978.107133566833</v>
      </c>
      <c r="Y104" s="74">
        <v>1184.3747553645451</v>
      </c>
      <c r="Z104" s="74">
        <v>-154.41409671933195</v>
      </c>
      <c r="AB104" s="60">
        <f>Bonding!A90</f>
        <v>137</v>
      </c>
      <c r="AC104" s="1"/>
      <c r="AF104" s="61">
        <f t="shared" si="16"/>
        <v>222</v>
      </c>
      <c r="AG104" s="61" t="str">
        <f>VLOOKUP(AF104,Centers!$B$2:$C$120,2,FALSE)</f>
        <v>SUJANPUR</v>
      </c>
      <c r="AH104" s="73">
        <v>37.642820959007032</v>
      </c>
      <c r="AI104" s="111">
        <f t="shared" si="13"/>
        <v>36</v>
      </c>
      <c r="AJ104" s="73"/>
      <c r="AK104" s="111">
        <f t="shared" si="14"/>
        <v>0</v>
      </c>
    </row>
    <row r="105" spans="2:37" ht="15.5" thickTop="1" thickBot="1" x14ac:dyDescent="0.4">
      <c r="B105" s="116"/>
      <c r="G105" s="60">
        <f>Bonding!A103</f>
        <v>238</v>
      </c>
      <c r="H105" s="147"/>
      <c r="J105" s="61">
        <f t="shared" si="15"/>
        <v>231</v>
      </c>
      <c r="K105" s="61" t="str">
        <f>VLOOKUP(J105,Centers!$B$2:$C$120,2,FALSE)</f>
        <v>BELWA PURWA</v>
      </c>
      <c r="L105" s="221">
        <v>0</v>
      </c>
      <c r="M105" s="109">
        <f t="shared" si="10"/>
        <v>0</v>
      </c>
      <c r="N105" s="119">
        <v>0</v>
      </c>
      <c r="O105" s="108">
        <f t="shared" si="12"/>
        <v>0</v>
      </c>
      <c r="R105" s="74">
        <v>508.41149246143931</v>
      </c>
      <c r="S105" s="74">
        <v>460.42917559390969</v>
      </c>
      <c r="T105" s="74">
        <v>570.84030836185093</v>
      </c>
      <c r="U105" s="74">
        <v>427.86230569165144</v>
      </c>
      <c r="W105" s="74">
        <v>0</v>
      </c>
      <c r="X105" s="74">
        <v>0</v>
      </c>
      <c r="Y105" s="74">
        <v>0</v>
      </c>
      <c r="Z105" s="74">
        <v>0</v>
      </c>
      <c r="AB105" s="60">
        <f>Bonding!A91</f>
        <v>138</v>
      </c>
      <c r="AC105" s="1"/>
      <c r="AF105" s="61">
        <f t="shared" si="16"/>
        <v>231</v>
      </c>
      <c r="AG105" s="61" t="str">
        <f>VLOOKUP(AF105,Centers!$B$2:$C$120,2,FALSE)</f>
        <v>BELWA PURWA</v>
      </c>
      <c r="AH105" s="73">
        <v>0</v>
      </c>
      <c r="AI105" s="111">
        <f t="shared" si="13"/>
        <v>0</v>
      </c>
      <c r="AJ105" s="73"/>
      <c r="AK105" s="111">
        <f t="shared" si="14"/>
        <v>0</v>
      </c>
    </row>
    <row r="106" spans="2:37" ht="15.5" thickTop="1" thickBot="1" x14ac:dyDescent="0.4">
      <c r="B106" s="116"/>
      <c r="G106" s="60">
        <f>Bonding!A104</f>
        <v>241</v>
      </c>
      <c r="H106" s="147"/>
      <c r="J106" s="61">
        <f t="shared" si="15"/>
        <v>238</v>
      </c>
      <c r="K106" s="61" t="str">
        <f>VLOOKUP(J106,Centers!$B$2:$C$120,2,FALSE)</f>
        <v>MAJHRAPURAB</v>
      </c>
      <c r="L106" s="221">
        <v>35.93952821831347</v>
      </c>
      <c r="M106" s="109">
        <f t="shared" si="10"/>
        <v>36</v>
      </c>
      <c r="N106" s="119">
        <v>0</v>
      </c>
      <c r="O106" s="108">
        <f t="shared" si="12"/>
        <v>0</v>
      </c>
      <c r="R106" s="74">
        <v>589.04301160479395</v>
      </c>
      <c r="S106" s="74">
        <v>663.1881670274322</v>
      </c>
      <c r="T106" s="74">
        <v>700.82878446818734</v>
      </c>
      <c r="U106" s="74">
        <v>447.43323727195923</v>
      </c>
      <c r="W106" s="74">
        <v>1154.6900223940347</v>
      </c>
      <c r="X106" s="74">
        <v>1164.7997395898867</v>
      </c>
      <c r="Y106" s="74">
        <v>883.25720943889598</v>
      </c>
      <c r="Z106" s="74">
        <v>-15.882454664781974</v>
      </c>
      <c r="AB106" s="60">
        <f>Bonding!A92</f>
        <v>139</v>
      </c>
      <c r="AC106" s="1"/>
      <c r="AF106" s="61">
        <f t="shared" si="16"/>
        <v>238</v>
      </c>
      <c r="AG106" s="61" t="str">
        <f>VLOOKUP(AF106,Centers!$B$2:$C$120,2,FALSE)</f>
        <v>MAJHRAPURAB</v>
      </c>
      <c r="AH106" s="73">
        <v>374.50618534267642</v>
      </c>
      <c r="AI106" s="111">
        <f t="shared" si="13"/>
        <v>378</v>
      </c>
      <c r="AJ106" s="73"/>
      <c r="AK106" s="111">
        <f t="shared" si="14"/>
        <v>0</v>
      </c>
    </row>
    <row r="107" spans="2:37" ht="15.5" thickTop="1" thickBot="1" x14ac:dyDescent="0.4">
      <c r="B107" s="116"/>
      <c r="G107" s="60">
        <f>Bonding!A105</f>
        <v>249</v>
      </c>
      <c r="H107" s="147"/>
      <c r="J107" s="61">
        <f t="shared" si="15"/>
        <v>241</v>
      </c>
      <c r="K107" s="61" t="str">
        <f>VLOOKUP(J107,Centers!$B$2:$C$120,2,FALSE)</f>
        <v>BELAWA II</v>
      </c>
      <c r="L107" s="221">
        <v>410.28559579437547</v>
      </c>
      <c r="M107" s="109">
        <f t="shared" si="10"/>
        <v>414</v>
      </c>
      <c r="N107" s="119">
        <v>0</v>
      </c>
      <c r="O107" s="108">
        <f t="shared" si="12"/>
        <v>0</v>
      </c>
      <c r="R107" s="74">
        <v>898.96441077355553</v>
      </c>
      <c r="S107" s="74">
        <v>775.59671427369653</v>
      </c>
      <c r="T107" s="74">
        <v>798.4850424011205</v>
      </c>
      <c r="U107" s="74">
        <v>501.8003597308994</v>
      </c>
      <c r="W107" s="74">
        <v>332.29459459459463</v>
      </c>
      <c r="X107" s="74">
        <v>0</v>
      </c>
      <c r="Y107" s="74">
        <v>967.29706849763863</v>
      </c>
      <c r="Z107" s="74">
        <v>-101.83173940807501</v>
      </c>
      <c r="AB107" s="60">
        <f>Bonding!A93</f>
        <v>140</v>
      </c>
      <c r="AC107" s="1"/>
      <c r="AF107" s="61">
        <f t="shared" si="16"/>
        <v>241</v>
      </c>
      <c r="AG107" s="61" t="str">
        <f>VLOOKUP(AF107,Centers!$B$2:$C$120,2,FALSE)</f>
        <v>BELAWA II</v>
      </c>
      <c r="AH107" s="73">
        <v>515.76120592738039</v>
      </c>
      <c r="AI107" s="111">
        <f t="shared" si="13"/>
        <v>513</v>
      </c>
      <c r="AJ107" s="73"/>
      <c r="AK107" s="111">
        <f t="shared" si="14"/>
        <v>0</v>
      </c>
    </row>
    <row r="108" spans="2:37" ht="15.5" thickTop="1" thickBot="1" x14ac:dyDescent="0.4">
      <c r="B108" s="116"/>
      <c r="G108" s="60">
        <f>Bonding!A106</f>
        <v>251</v>
      </c>
      <c r="H108" s="147"/>
      <c r="J108" s="61">
        <f t="shared" si="15"/>
        <v>249</v>
      </c>
      <c r="K108" s="61" t="str">
        <f>VLOOKUP(J108,Centers!$B$2:$C$120,2,FALSE)</f>
        <v>BOKARIYA</v>
      </c>
      <c r="L108" s="221">
        <v>282.55855603796545</v>
      </c>
      <c r="M108" s="109">
        <f t="shared" si="10"/>
        <v>279</v>
      </c>
      <c r="N108" s="119">
        <v>0</v>
      </c>
      <c r="O108" s="108">
        <f t="shared" si="12"/>
        <v>0</v>
      </c>
      <c r="R108" s="74">
        <v>616.38067776520359</v>
      </c>
      <c r="S108" s="74">
        <v>667.31879388008701</v>
      </c>
      <c r="T108" s="74">
        <v>732.35815126703051</v>
      </c>
      <c r="U108" s="74">
        <v>645.59073233572144</v>
      </c>
      <c r="W108" s="74">
        <v>1751.8177715890861</v>
      </c>
      <c r="X108" s="74">
        <v>611.64146744398215</v>
      </c>
      <c r="Y108" s="74">
        <v>943.90270592145851</v>
      </c>
      <c r="Z108" s="74">
        <v>-211.34509418384368</v>
      </c>
      <c r="AB108" s="60">
        <f>Bonding!A94</f>
        <v>141</v>
      </c>
      <c r="AC108" s="1"/>
      <c r="AF108" s="61">
        <f t="shared" si="16"/>
        <v>249</v>
      </c>
      <c r="AG108" s="61" t="str">
        <f>VLOOKUP(AF108,Centers!$B$2:$C$120,2,FALSE)</f>
        <v>BOKARIYA</v>
      </c>
      <c r="AH108" s="73">
        <v>0</v>
      </c>
      <c r="AI108" s="111">
        <f t="shared" si="13"/>
        <v>0</v>
      </c>
      <c r="AJ108" s="73"/>
      <c r="AK108" s="111">
        <f t="shared" si="14"/>
        <v>0</v>
      </c>
    </row>
    <row r="109" spans="2:37" ht="15.5" thickTop="1" thickBot="1" x14ac:dyDescent="0.4">
      <c r="B109" s="116"/>
      <c r="G109" s="60">
        <f>Bonding!A107</f>
        <v>253</v>
      </c>
      <c r="H109" s="147"/>
      <c r="J109" s="61">
        <f t="shared" si="15"/>
        <v>251</v>
      </c>
      <c r="K109" s="61" t="str">
        <f>VLOOKUP(J109,Centers!$B$2:$C$120,2,FALSE)</f>
        <v>SEMRABAZAR</v>
      </c>
      <c r="L109" s="221">
        <v>0</v>
      </c>
      <c r="M109" s="109">
        <f t="shared" si="10"/>
        <v>0</v>
      </c>
      <c r="N109" s="119">
        <v>0</v>
      </c>
      <c r="O109" s="108">
        <f t="shared" si="12"/>
        <v>0</v>
      </c>
      <c r="R109" s="74">
        <v>575.40206586615909</v>
      </c>
      <c r="S109" s="74">
        <v>576.86766474877754</v>
      </c>
      <c r="T109" s="74">
        <v>447.69464495173708</v>
      </c>
      <c r="U109" s="74">
        <v>372.65084103417507</v>
      </c>
      <c r="W109" s="74">
        <v>0</v>
      </c>
      <c r="X109" s="74">
        <v>0</v>
      </c>
      <c r="Y109" s="74">
        <v>0</v>
      </c>
      <c r="Z109" s="74">
        <v>0</v>
      </c>
      <c r="AB109" s="60">
        <f>Bonding!A95</f>
        <v>142</v>
      </c>
      <c r="AC109" s="1"/>
      <c r="AF109" s="61">
        <f t="shared" si="16"/>
        <v>251</v>
      </c>
      <c r="AG109" s="61" t="str">
        <f>VLOOKUP(AF109,Centers!$B$2:$C$120,2,FALSE)</f>
        <v>SEMRABAZAR</v>
      </c>
      <c r="AH109" s="73">
        <v>0</v>
      </c>
      <c r="AI109" s="111">
        <f t="shared" si="13"/>
        <v>0</v>
      </c>
      <c r="AJ109" s="73"/>
      <c r="AK109" s="111">
        <f t="shared" si="14"/>
        <v>0</v>
      </c>
    </row>
    <row r="110" spans="2:37" ht="15.5" thickTop="1" thickBot="1" x14ac:dyDescent="0.4">
      <c r="B110" s="116"/>
      <c r="G110" s="60">
        <f>Bonding!A108</f>
        <v>453</v>
      </c>
      <c r="H110" s="147"/>
      <c r="J110" s="61">
        <f t="shared" si="15"/>
        <v>253</v>
      </c>
      <c r="K110" s="61" t="str">
        <f>VLOOKUP(J110,Centers!$B$2:$C$120,2,FALSE)</f>
        <v>DANDOORI</v>
      </c>
      <c r="L110" s="221">
        <v>86.57393014841827</v>
      </c>
      <c r="M110" s="109">
        <f t="shared" si="10"/>
        <v>90</v>
      </c>
      <c r="N110" s="119">
        <v>0</v>
      </c>
      <c r="O110" s="108">
        <f t="shared" si="12"/>
        <v>0</v>
      </c>
      <c r="R110" s="74">
        <v>559.39284881798517</v>
      </c>
      <c r="S110" s="74">
        <v>607.44855909699174</v>
      </c>
      <c r="T110" s="74">
        <v>506.56038366854102</v>
      </c>
      <c r="U110" s="74">
        <v>326.78801067942106</v>
      </c>
      <c r="W110" s="74">
        <v>531.04701960677016</v>
      </c>
      <c r="X110" s="74">
        <v>78.996061827956993</v>
      </c>
      <c r="Y110" s="74">
        <v>0</v>
      </c>
      <c r="Z110" s="74">
        <v>0</v>
      </c>
      <c r="AB110" s="60">
        <f>Bonding!A96</f>
        <v>143</v>
      </c>
      <c r="AC110" s="1"/>
      <c r="AF110" s="61">
        <f t="shared" si="16"/>
        <v>253</v>
      </c>
      <c r="AG110" s="61" t="str">
        <f>VLOOKUP(AF110,Centers!$B$2:$C$120,2,FALSE)</f>
        <v>DANDOORI</v>
      </c>
      <c r="AH110" s="73">
        <v>0</v>
      </c>
      <c r="AI110" s="111">
        <f t="shared" si="13"/>
        <v>0</v>
      </c>
      <c r="AJ110" s="73"/>
      <c r="AK110" s="111">
        <f t="shared" si="14"/>
        <v>0</v>
      </c>
    </row>
    <row r="111" spans="2:37" ht="15.5" thickTop="1" thickBot="1" x14ac:dyDescent="0.4">
      <c r="B111" s="116"/>
      <c r="G111" s="60">
        <f>Bonding!A109</f>
        <v>496</v>
      </c>
      <c r="H111" s="147"/>
      <c r="J111" s="61">
        <f t="shared" si="15"/>
        <v>453</v>
      </c>
      <c r="K111" s="61" t="str">
        <f>VLOOKUP(J111,Centers!$B$2:$C$120,2,FALSE)</f>
        <v>NAKHA-III</v>
      </c>
      <c r="L111" s="221">
        <v>2404.5359236807008</v>
      </c>
      <c r="M111" s="109">
        <f t="shared" si="10"/>
        <v>2403</v>
      </c>
      <c r="N111" s="119">
        <v>0</v>
      </c>
      <c r="O111" s="108">
        <f t="shared" si="12"/>
        <v>0</v>
      </c>
      <c r="R111" s="74">
        <v>730.86319912345107</v>
      </c>
      <c r="S111" s="74">
        <v>671.70671092448174</v>
      </c>
      <c r="T111" s="74">
        <v>456.29445831006342</v>
      </c>
      <c r="U111" s="74">
        <v>365.56380846632754</v>
      </c>
      <c r="W111" s="74">
        <v>655.84858958726443</v>
      </c>
      <c r="X111" s="74">
        <v>425.70901378870997</v>
      </c>
      <c r="Y111" s="74">
        <v>479.27415327482697</v>
      </c>
      <c r="Z111" s="74">
        <v>-50.138835931800827</v>
      </c>
      <c r="AB111" s="60">
        <f>Bonding!A97</f>
        <v>144</v>
      </c>
      <c r="AC111" s="1"/>
      <c r="AF111" s="61">
        <f t="shared" si="16"/>
        <v>453</v>
      </c>
      <c r="AG111" s="61" t="str">
        <f>VLOOKUP(AF111,Centers!$B$2:$C$120,2,FALSE)</f>
        <v>NAKHA-III</v>
      </c>
      <c r="AH111" s="73">
        <v>0</v>
      </c>
      <c r="AI111" s="111">
        <f t="shared" si="13"/>
        <v>0</v>
      </c>
      <c r="AJ111" s="73"/>
      <c r="AK111" s="111">
        <f t="shared" si="14"/>
        <v>0</v>
      </c>
    </row>
    <row r="112" spans="2:37" ht="15.5" thickTop="1" thickBot="1" x14ac:dyDescent="0.4">
      <c r="B112" s="116"/>
      <c r="G112" s="60">
        <f>Bonding!A110</f>
        <v>701</v>
      </c>
      <c r="H112" s="147"/>
      <c r="J112" s="61">
        <f t="shared" si="15"/>
        <v>496</v>
      </c>
      <c r="K112" s="61" t="str">
        <f>VLOOKUP(J112,Centers!$B$2:$C$120,2,FALSE)</f>
        <v>CHAHMALPUR (ARNI)</v>
      </c>
      <c r="L112" s="221">
        <v>0</v>
      </c>
      <c r="M112" s="109">
        <f t="shared" si="10"/>
        <v>0</v>
      </c>
      <c r="N112" s="119">
        <v>0</v>
      </c>
      <c r="O112" s="108">
        <f t="shared" si="12"/>
        <v>0</v>
      </c>
      <c r="R112" s="74">
        <v>744.65539622169115</v>
      </c>
      <c r="S112" s="74">
        <v>407.06086224371052</v>
      </c>
      <c r="T112" s="74">
        <v>180.25466830545125</v>
      </c>
      <c r="U112" s="74">
        <v>728.84536933181312</v>
      </c>
      <c r="W112" s="74">
        <v>758.33818511298557</v>
      </c>
      <c r="X112" s="74">
        <v>631.5123029237069</v>
      </c>
      <c r="Y112" s="74">
        <v>511.77349484064791</v>
      </c>
      <c r="Z112" s="74">
        <v>-42.652899316906598</v>
      </c>
      <c r="AB112" s="60">
        <f>Bonding!A98</f>
        <v>171</v>
      </c>
      <c r="AC112" s="1"/>
      <c r="AF112" s="61">
        <f t="shared" si="16"/>
        <v>496</v>
      </c>
      <c r="AG112" s="61" t="str">
        <f>VLOOKUP(AF112,Centers!$B$2:$C$120,2,FALSE)</f>
        <v>CHAHMALPUR (ARNI)</v>
      </c>
      <c r="AH112" s="73">
        <v>11.830450054288962</v>
      </c>
      <c r="AI112" s="111">
        <f t="shared" si="13"/>
        <v>9</v>
      </c>
      <c r="AJ112" s="73"/>
      <c r="AK112" s="111">
        <f t="shared" si="14"/>
        <v>0</v>
      </c>
    </row>
    <row r="113" spans="2:37" ht="15.5" thickTop="1" thickBot="1" x14ac:dyDescent="0.4">
      <c r="B113" s="116"/>
      <c r="G113" s="60">
        <f>Bonding!A111</f>
        <v>801</v>
      </c>
      <c r="H113" s="147"/>
      <c r="J113" s="61">
        <f t="shared" si="15"/>
        <v>701</v>
      </c>
      <c r="K113" s="61" t="str">
        <f>VLOOKUP(J113,Centers!$B$2:$C$120,2,FALSE)</f>
        <v>GHODSARIYA</v>
      </c>
      <c r="L113" s="221">
        <v>533.58640306226039</v>
      </c>
      <c r="M113" s="109">
        <f t="shared" si="10"/>
        <v>531</v>
      </c>
      <c r="N113" s="119">
        <v>0</v>
      </c>
      <c r="O113" s="108">
        <f t="shared" si="12"/>
        <v>0</v>
      </c>
      <c r="R113" s="74">
        <v>252.26740183164173</v>
      </c>
      <c r="S113" s="74">
        <v>395.41537697624506</v>
      </c>
      <c r="T113" s="74">
        <v>446.94294844281148</v>
      </c>
      <c r="U113" s="74">
        <v>81.027897106774788</v>
      </c>
      <c r="W113" s="74">
        <v>721.77132897126739</v>
      </c>
      <c r="X113" s="74">
        <v>572.43770259496978</v>
      </c>
      <c r="Y113" s="74">
        <v>862.22943123822256</v>
      </c>
      <c r="Z113" s="74">
        <v>-92.749848435213153</v>
      </c>
      <c r="AB113" s="60">
        <f>Bonding!A99</f>
        <v>178</v>
      </c>
      <c r="AC113" s="1"/>
      <c r="AF113" s="61">
        <f t="shared" si="16"/>
        <v>701</v>
      </c>
      <c r="AG113" s="61" t="str">
        <f>VLOOKUP(AF113,Centers!$B$2:$C$120,2,FALSE)</f>
        <v>GHODSARIYA</v>
      </c>
      <c r="AH113" s="73">
        <v>287.0590282919274</v>
      </c>
      <c r="AI113" s="111">
        <f t="shared" si="13"/>
        <v>288</v>
      </c>
      <c r="AJ113" s="73"/>
      <c r="AK113" s="111">
        <f t="shared" si="14"/>
        <v>0</v>
      </c>
    </row>
    <row r="114" spans="2:37" ht="15.5" thickTop="1" thickBot="1" x14ac:dyDescent="0.4">
      <c r="B114" s="116"/>
      <c r="G114" s="60">
        <f>Bonding!A112</f>
        <v>802</v>
      </c>
      <c r="H114" s="147"/>
      <c r="J114" s="61">
        <f t="shared" si="15"/>
        <v>801</v>
      </c>
      <c r="K114" s="61" t="str">
        <f>VLOOKUP(J114,Centers!$B$2:$C$120,2,FALSE)</f>
        <v>SAKETHU</v>
      </c>
      <c r="L114" s="221">
        <v>309.37577733118184</v>
      </c>
      <c r="M114" s="109">
        <f t="shared" si="10"/>
        <v>306</v>
      </c>
      <c r="N114" s="119">
        <v>0</v>
      </c>
      <c r="O114" s="108">
        <f t="shared" si="12"/>
        <v>0</v>
      </c>
      <c r="R114" s="74">
        <v>27.796125</v>
      </c>
      <c r="S114" s="74">
        <v>35.891083333333327</v>
      </c>
      <c r="T114" s="74">
        <v>27.272166666666667</v>
      </c>
      <c r="U114" s="74">
        <v>258.26827691832136</v>
      </c>
      <c r="W114" s="74">
        <v>411.57581384423099</v>
      </c>
      <c r="X114" s="74">
        <v>192.62785122500887</v>
      </c>
      <c r="Y114" s="74">
        <v>1066.4076706810204</v>
      </c>
      <c r="Z114" s="74">
        <v>-109.21804221002878</v>
      </c>
      <c r="AB114" s="60">
        <f>Bonding!A100</f>
        <v>214</v>
      </c>
      <c r="AC114" s="1"/>
      <c r="AF114" s="61">
        <f t="shared" si="16"/>
        <v>801</v>
      </c>
      <c r="AG114" s="61" t="str">
        <f>VLOOKUP(AF114,Centers!$B$2:$C$120,2,FALSE)</f>
        <v>SAKETHU</v>
      </c>
      <c r="AH114" s="73">
        <v>730.32689605877283</v>
      </c>
      <c r="AI114" s="111">
        <f t="shared" si="13"/>
        <v>729</v>
      </c>
      <c r="AJ114" s="73"/>
      <c r="AK114" s="111">
        <f t="shared" si="14"/>
        <v>0</v>
      </c>
    </row>
    <row r="115" spans="2:37" ht="15.5" thickTop="1" thickBot="1" x14ac:dyDescent="0.4">
      <c r="B115" s="116"/>
      <c r="G115" s="60">
        <f>Bonding!A113</f>
        <v>803</v>
      </c>
      <c r="H115" s="147"/>
      <c r="J115" s="61">
        <f t="shared" si="15"/>
        <v>802</v>
      </c>
      <c r="K115" s="61" t="str">
        <f>VLOOKUP(J115,Centers!$B$2:$C$120,2,FALSE)</f>
        <v>NAKAHA</v>
      </c>
      <c r="L115" s="221">
        <v>0</v>
      </c>
      <c r="M115" s="109">
        <f t="shared" si="10"/>
        <v>0</v>
      </c>
      <c r="N115" s="119">
        <v>0</v>
      </c>
      <c r="O115" s="108">
        <f t="shared" si="12"/>
        <v>0</v>
      </c>
      <c r="R115" s="74">
        <v>1270.2071011451494</v>
      </c>
      <c r="S115" s="74">
        <v>1015.2883739943173</v>
      </c>
      <c r="T115" s="74">
        <v>1001.920576246519</v>
      </c>
      <c r="U115" s="74">
        <v>663.19491148610223</v>
      </c>
      <c r="W115" s="74">
        <v>608.18314063443006</v>
      </c>
      <c r="X115" s="74">
        <v>491.49724348728591</v>
      </c>
      <c r="Y115" s="74">
        <v>538.23682869941433</v>
      </c>
      <c r="Z115" s="74">
        <v>-44.680702482912864</v>
      </c>
      <c r="AB115" s="60">
        <f>Bonding!A101</f>
        <v>222</v>
      </c>
      <c r="AC115" s="1"/>
      <c r="AF115" s="61">
        <f t="shared" si="16"/>
        <v>802</v>
      </c>
      <c r="AG115" s="61" t="str">
        <f>VLOOKUP(AF115,Centers!$B$2:$C$120,2,FALSE)</f>
        <v>NAKAHA</v>
      </c>
      <c r="AH115" s="73">
        <v>0</v>
      </c>
      <c r="AI115" s="111">
        <f t="shared" si="13"/>
        <v>0</v>
      </c>
      <c r="AJ115" s="73"/>
      <c r="AK115" s="111">
        <f t="shared" si="14"/>
        <v>0</v>
      </c>
    </row>
    <row r="116" spans="2:37" ht="15.5" thickTop="1" thickBot="1" x14ac:dyDescent="0.4">
      <c r="B116" s="116"/>
      <c r="G116" s="60">
        <f>Bonding!A114</f>
        <v>804</v>
      </c>
      <c r="H116" s="147"/>
      <c r="J116" s="61">
        <f t="shared" si="15"/>
        <v>803</v>
      </c>
      <c r="K116" s="61" t="str">
        <f>VLOOKUP(J116,Centers!$B$2:$C$120,2,FALSE)</f>
        <v>KATKUSMA</v>
      </c>
      <c r="L116" s="221">
        <v>100.13607906066959</v>
      </c>
      <c r="M116" s="109">
        <f t="shared" si="10"/>
        <v>99</v>
      </c>
      <c r="N116" s="119">
        <v>0</v>
      </c>
      <c r="O116" s="108">
        <f t="shared" si="12"/>
        <v>0</v>
      </c>
      <c r="R116" s="74">
        <v>1195.2358502580619</v>
      </c>
      <c r="S116" s="74">
        <v>853.98960321541585</v>
      </c>
      <c r="T116" s="74">
        <v>870.26679707278481</v>
      </c>
      <c r="U116" s="74">
        <v>635.43485166529888</v>
      </c>
      <c r="W116" s="74">
        <v>714.62223093798173</v>
      </c>
      <c r="X116" s="74">
        <v>650.1303451205556</v>
      </c>
      <c r="Y116" s="74">
        <v>551.80679577539763</v>
      </c>
      <c r="Z116" s="74">
        <v>-36.351607473915124</v>
      </c>
      <c r="AB116" s="60">
        <f>Bonding!A102</f>
        <v>231</v>
      </c>
      <c r="AC116" s="1"/>
      <c r="AF116" s="61">
        <f t="shared" si="16"/>
        <v>803</v>
      </c>
      <c r="AG116" s="61" t="str">
        <f>VLOOKUP(AF116,Centers!$B$2:$C$120,2,FALSE)</f>
        <v>KATKUSMA</v>
      </c>
      <c r="AH116" s="73">
        <v>430.64985282101441</v>
      </c>
      <c r="AI116" s="111">
        <f t="shared" si="13"/>
        <v>432</v>
      </c>
      <c r="AJ116" s="73"/>
      <c r="AK116" s="111">
        <f t="shared" si="14"/>
        <v>0</v>
      </c>
    </row>
    <row r="117" spans="2:37" ht="15.5" thickTop="1" thickBot="1" x14ac:dyDescent="0.4">
      <c r="B117" s="116"/>
      <c r="J117" s="61">
        <f t="shared" si="15"/>
        <v>804</v>
      </c>
      <c r="K117" s="61" t="str">
        <f>VLOOKUP(J117,Centers!$B$2:$C$120,2,FALSE)</f>
        <v xml:space="preserve">SAHJANI </v>
      </c>
      <c r="L117" s="221">
        <v>0</v>
      </c>
      <c r="M117" s="109">
        <f t="shared" si="10"/>
        <v>0</v>
      </c>
      <c r="N117" s="119">
        <v>0</v>
      </c>
      <c r="O117" s="108">
        <f t="shared" si="12"/>
        <v>0</v>
      </c>
      <c r="R117" s="74">
        <v>615.39176440456072</v>
      </c>
      <c r="S117" s="74">
        <v>668.9674248433505</v>
      </c>
      <c r="T117" s="74">
        <v>627.43033907828965</v>
      </c>
      <c r="U117" s="74">
        <v>398.80146514541366</v>
      </c>
      <c r="W117" s="74">
        <v>549.91542134388487</v>
      </c>
      <c r="X117" s="74">
        <v>362.72969609086454</v>
      </c>
      <c r="Y117" s="74">
        <v>581.79920396701664</v>
      </c>
      <c r="Z117" s="74">
        <v>-50.510698352223699</v>
      </c>
      <c r="AB117" s="60">
        <f>Bonding!A103</f>
        <v>238</v>
      </c>
      <c r="AC117" s="1"/>
      <c r="AF117" s="61">
        <f t="shared" si="16"/>
        <v>804</v>
      </c>
      <c r="AG117" s="61" t="str">
        <f>VLOOKUP(AF117,Centers!$B$2:$C$120,2,FALSE)</f>
        <v xml:space="preserve">SAHJANI </v>
      </c>
      <c r="AH117" s="73">
        <v>480.73496273909774</v>
      </c>
      <c r="AI117" s="111">
        <f t="shared" si="13"/>
        <v>477</v>
      </c>
      <c r="AJ117" s="73"/>
      <c r="AK117" s="111">
        <f t="shared" si="14"/>
        <v>0</v>
      </c>
    </row>
    <row r="118" spans="2:37" ht="15.5" thickTop="1" thickBot="1" x14ac:dyDescent="0.4">
      <c r="B118" s="116"/>
      <c r="L118" s="222">
        <f>SUM(L5:L117)</f>
        <v>80066.709407388378</v>
      </c>
      <c r="M118" s="149">
        <f>SUM(M5:M117)</f>
        <v>80037</v>
      </c>
      <c r="N118" s="150">
        <f t="shared" ref="N118:O118" si="17">SUM(N5:N117)</f>
        <v>0</v>
      </c>
      <c r="O118" s="149">
        <f t="shared" si="17"/>
        <v>0</v>
      </c>
      <c r="R118" s="152">
        <v>847.12358490723989</v>
      </c>
      <c r="S118" s="152">
        <v>924.76937912313304</v>
      </c>
      <c r="T118" s="152">
        <v>892.22353224834228</v>
      </c>
      <c r="U118" s="152">
        <v>580.29268629906937</v>
      </c>
      <c r="W118" s="74">
        <v>646.9578708795932</v>
      </c>
      <c r="X118" s="74">
        <v>454.20483632806776</v>
      </c>
      <c r="Y118" s="74">
        <v>492.55991755038127</v>
      </c>
      <c r="Z118" s="74">
        <v>-62.08045310616717</v>
      </c>
      <c r="AB118" s="60">
        <f>Bonding!A104</f>
        <v>241</v>
      </c>
      <c r="AC118" s="1"/>
      <c r="AH118" s="102">
        <f>SUM(AH5:AH117)</f>
        <v>59759.95505634154</v>
      </c>
      <c r="AI118" s="103">
        <f>SUM(AI5:AI117)</f>
        <v>59751</v>
      </c>
      <c r="AJ118" s="120">
        <f t="shared" ref="AJ118" si="18">SUM(AJ5:AJ117)</f>
        <v>0</v>
      </c>
      <c r="AK118" s="103">
        <f t="shared" ref="AK118" si="19">SUM(AK5:AK117)</f>
        <v>0</v>
      </c>
    </row>
    <row r="119" spans="2:37" ht="15.5" thickTop="1" thickBot="1" x14ac:dyDescent="0.4">
      <c r="B119" s="116"/>
      <c r="R119" s="153">
        <f>SUM(R6:R118)</f>
        <v>103850.03959931909</v>
      </c>
      <c r="S119" s="153">
        <f t="shared" ref="S119:U119" si="20">SUM(S6:S118)</f>
        <v>99435.311340445551</v>
      </c>
      <c r="T119" s="153">
        <f t="shared" si="20"/>
        <v>95162.310898087177</v>
      </c>
      <c r="U119" s="153">
        <f t="shared" si="20"/>
        <v>82533.029981826083</v>
      </c>
      <c r="W119" s="117">
        <f>SUM(W6:W118)</f>
        <v>89804.390133033608</v>
      </c>
      <c r="X119" s="117">
        <f t="shared" ref="X119" si="21">SUM(X6:X118)</f>
        <v>53010.573776401194</v>
      </c>
      <c r="Y119" s="117">
        <f t="shared" ref="Y119" si="22">SUM(Y6:Y118)</f>
        <v>35798.033272688052</v>
      </c>
      <c r="Z119" s="117">
        <f t="shared" ref="Z119" si="23">SUM(Z6:Z118)</f>
        <v>-3237.3579215050172</v>
      </c>
      <c r="AB119" s="60">
        <f>Bonding!A105</f>
        <v>249</v>
      </c>
      <c r="AC119" s="1"/>
    </row>
    <row r="120" spans="2:37" ht="15.5" thickTop="1" thickBot="1" x14ac:dyDescent="0.4">
      <c r="B120" s="116"/>
      <c r="L120" s="101"/>
      <c r="AB120" s="60">
        <f>Bonding!A106</f>
        <v>251</v>
      </c>
      <c r="AC120" s="1"/>
    </row>
    <row r="121" spans="2:37" ht="15.5" thickTop="1" thickBot="1" x14ac:dyDescent="0.4">
      <c r="B121" s="116"/>
      <c r="R121" s="213"/>
      <c r="S121" s="151"/>
      <c r="T121" s="151"/>
      <c r="U121" s="151"/>
      <c r="AB121" s="60">
        <f>Bonding!A107</f>
        <v>253</v>
      </c>
      <c r="AC121" s="1"/>
    </row>
    <row r="122" spans="2:37" ht="15.5" thickTop="1" thickBot="1" x14ac:dyDescent="0.4">
      <c r="B122" s="116"/>
      <c r="R122" s="151"/>
      <c r="S122" s="151"/>
      <c r="T122" s="151"/>
      <c r="AB122" s="60">
        <f>Bonding!A108</f>
        <v>453</v>
      </c>
      <c r="AC122" s="1"/>
    </row>
    <row r="123" spans="2:37" ht="15.5" thickTop="1" thickBot="1" x14ac:dyDescent="0.4">
      <c r="B123" s="116"/>
      <c r="R123" s="151"/>
      <c r="AB123" s="60">
        <f>Bonding!A109</f>
        <v>496</v>
      </c>
      <c r="AC123" s="1"/>
    </row>
    <row r="124" spans="2:37" ht="15.5" thickTop="1" thickBot="1" x14ac:dyDescent="0.4">
      <c r="B124" s="116"/>
      <c r="R124" s="213"/>
      <c r="S124" s="213"/>
      <c r="T124" s="213"/>
      <c r="U124" s="213"/>
      <c r="AB124" s="60">
        <f>Bonding!A110</f>
        <v>701</v>
      </c>
      <c r="AC124" s="1"/>
    </row>
    <row r="125" spans="2:37" ht="15.5" thickTop="1" thickBot="1" x14ac:dyDescent="0.4">
      <c r="B125" s="116"/>
      <c r="R125" s="151"/>
      <c r="S125" s="151"/>
      <c r="T125" s="151"/>
      <c r="U125" s="151"/>
      <c r="AB125" s="60">
        <f>Bonding!A111</f>
        <v>801</v>
      </c>
      <c r="AC125" s="1"/>
    </row>
    <row r="126" spans="2:37" ht="15.5" thickTop="1" thickBot="1" x14ac:dyDescent="0.4">
      <c r="B126" s="116"/>
      <c r="AB126" s="60">
        <f>Bonding!A112</f>
        <v>802</v>
      </c>
      <c r="AC126" s="1"/>
    </row>
    <row r="127" spans="2:37" ht="15.5" thickTop="1" thickBot="1" x14ac:dyDescent="0.4">
      <c r="B127" s="116"/>
      <c r="AB127" s="60">
        <f>Bonding!A113</f>
        <v>803</v>
      </c>
      <c r="AC127" s="1"/>
    </row>
    <row r="128" spans="2:37" ht="15.5" thickTop="1" thickBot="1" x14ac:dyDescent="0.4">
      <c r="B128" s="116"/>
      <c r="AB128" s="60">
        <f>Bonding!A114</f>
        <v>804</v>
      </c>
      <c r="AC128" s="1"/>
    </row>
    <row r="129" spans="2:21" ht="15" thickTop="1" x14ac:dyDescent="0.35">
      <c r="B129" s="116"/>
      <c r="T129" s="116"/>
      <c r="U129" s="116"/>
    </row>
    <row r="130" spans="2:21" x14ac:dyDescent="0.35">
      <c r="B130" s="116"/>
    </row>
    <row r="131" spans="2:21" x14ac:dyDescent="0.35">
      <c r="B131" s="116"/>
    </row>
    <row r="132" spans="2:21" x14ac:dyDescent="0.35">
      <c r="B132" s="116"/>
    </row>
    <row r="133" spans="2:21" x14ac:dyDescent="0.35">
      <c r="B133" s="116"/>
    </row>
    <row r="134" spans="2:21" x14ac:dyDescent="0.35">
      <c r="B134" s="116"/>
    </row>
    <row r="135" spans="2:21" x14ac:dyDescent="0.35">
      <c r="B135" s="116"/>
    </row>
    <row r="136" spans="2:21" x14ac:dyDescent="0.35">
      <c r="B136" s="116"/>
    </row>
    <row r="137" spans="2:21" x14ac:dyDescent="0.35">
      <c r="B137" s="116"/>
    </row>
    <row r="138" spans="2:21" x14ac:dyDescent="0.35">
      <c r="B138" s="116"/>
    </row>
    <row r="139" spans="2:21" x14ac:dyDescent="0.35">
      <c r="B139" s="116"/>
    </row>
    <row r="140" spans="2:21" x14ac:dyDescent="0.35">
      <c r="B140" s="116"/>
    </row>
  </sheetData>
  <mergeCells count="11">
    <mergeCell ref="A10:A11"/>
    <mergeCell ref="A12:A13"/>
    <mergeCell ref="AB1:AC1"/>
    <mergeCell ref="AD9:AD10"/>
    <mergeCell ref="AD7:AD8"/>
    <mergeCell ref="B22:E22"/>
    <mergeCell ref="R4:U4"/>
    <mergeCell ref="B1:D1"/>
    <mergeCell ref="J1:O1"/>
    <mergeCell ref="AF1:AK1"/>
    <mergeCell ref="W4:Z4"/>
  </mergeCells>
  <dataValidations disablePrompts="1" count="1">
    <dataValidation type="list" allowBlank="1" showInputMessage="1" showErrorMessage="1" sqref="H2 AC14" xr:uid="{F719C176-8438-41BA-9D00-5A1565546E2C}">
      <formula1>"Automatic,Manual"</formula1>
    </dataValidation>
  </dataValidations>
  <pageMargins left="0.7" right="0.7" top="0.75" bottom="0.75" header="0.3" footer="0.3"/>
  <pageSetup paperSize="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A9380-B1CB-4736-9E43-95493114F1E7}">
  <sheetPr codeName="Sheet13"/>
  <dimension ref="A1:D116"/>
  <sheetViews>
    <sheetView workbookViewId="0">
      <selection activeCell="C1" sqref="C1"/>
    </sheetView>
  </sheetViews>
  <sheetFormatPr defaultRowHeight="14.5" x14ac:dyDescent="0.35"/>
  <cols>
    <col min="1" max="1" width="11.08984375" bestFit="1" customWidth="1"/>
    <col min="2" max="2" width="23" bestFit="1" customWidth="1"/>
    <col min="3" max="3" width="15.08984375" bestFit="1" customWidth="1"/>
    <col min="4" max="4" width="13.36328125" bestFit="1" customWidth="1"/>
  </cols>
  <sheetData>
    <row r="1" spans="1:4" ht="15.5" thickTop="1" thickBot="1" x14ac:dyDescent="0.4">
      <c r="A1" s="107" t="s">
        <v>51</v>
      </c>
      <c r="B1" s="207" t="s">
        <v>2</v>
      </c>
      <c r="C1" s="207" t="s">
        <v>52</v>
      </c>
      <c r="D1" s="207" t="s">
        <v>53</v>
      </c>
    </row>
    <row r="2" spans="1:4" ht="15.5" thickTop="1" thickBot="1" x14ac:dyDescent="0.4">
      <c r="A2" s="106">
        <v>1</v>
      </c>
      <c r="B2" s="106" t="s">
        <v>70</v>
      </c>
      <c r="C2" s="64">
        <v>62891.36703597843</v>
      </c>
      <c r="D2" s="108">
        <v>62892</v>
      </c>
    </row>
    <row r="3" spans="1:4" ht="15.5" thickTop="1" thickBot="1" x14ac:dyDescent="0.4">
      <c r="A3" s="61">
        <v>7</v>
      </c>
      <c r="B3" s="61" t="s">
        <v>71</v>
      </c>
      <c r="C3" s="64">
        <v>170.82834799420132</v>
      </c>
      <c r="D3" s="109">
        <v>171</v>
      </c>
    </row>
    <row r="4" spans="1:4" ht="15.5" thickTop="1" thickBot="1" x14ac:dyDescent="0.4">
      <c r="A4" s="61">
        <v>8</v>
      </c>
      <c r="B4" s="61" t="s">
        <v>72</v>
      </c>
      <c r="C4" s="64">
        <v>549.58086013497177</v>
      </c>
      <c r="D4" s="109">
        <v>549</v>
      </c>
    </row>
    <row r="5" spans="1:4" ht="15.5" thickTop="1" thickBot="1" x14ac:dyDescent="0.4">
      <c r="A5" s="61">
        <v>9</v>
      </c>
      <c r="B5" s="61" t="s">
        <v>73</v>
      </c>
      <c r="C5" s="64">
        <v>241.75020729700108</v>
      </c>
      <c r="D5" s="109">
        <v>243</v>
      </c>
    </row>
    <row r="6" spans="1:4" ht="15.5" thickTop="1" thickBot="1" x14ac:dyDescent="0.4">
      <c r="A6" s="61">
        <v>11</v>
      </c>
      <c r="B6" s="61" t="s">
        <v>74</v>
      </c>
      <c r="C6" s="64">
        <v>534.29697272100975</v>
      </c>
      <c r="D6" s="109">
        <v>531</v>
      </c>
    </row>
    <row r="7" spans="1:4" ht="15.5" thickTop="1" thickBot="1" x14ac:dyDescent="0.4">
      <c r="A7" s="61">
        <v>12</v>
      </c>
      <c r="B7" s="61" t="s">
        <v>75</v>
      </c>
      <c r="C7" s="64">
        <v>590.79515732665834</v>
      </c>
      <c r="D7" s="109">
        <v>594</v>
      </c>
    </row>
    <row r="8" spans="1:4" ht="15.5" thickTop="1" thickBot="1" x14ac:dyDescent="0.4">
      <c r="A8" s="61">
        <v>13</v>
      </c>
      <c r="B8" s="61" t="s">
        <v>76</v>
      </c>
      <c r="C8" s="64">
        <v>1434.7751400901691</v>
      </c>
      <c r="D8" s="109">
        <v>1431</v>
      </c>
    </row>
    <row r="9" spans="1:4" ht="15.5" thickTop="1" thickBot="1" x14ac:dyDescent="0.4">
      <c r="A9" s="61">
        <v>14</v>
      </c>
      <c r="B9" s="61" t="s">
        <v>77</v>
      </c>
      <c r="C9" s="64">
        <v>0</v>
      </c>
      <c r="D9" s="109">
        <v>0</v>
      </c>
    </row>
    <row r="10" spans="1:4" ht="15.5" thickTop="1" thickBot="1" x14ac:dyDescent="0.4">
      <c r="A10" s="61">
        <v>15</v>
      </c>
      <c r="B10" s="61" t="s">
        <v>78</v>
      </c>
      <c r="C10" s="64">
        <v>1012.3178249444098</v>
      </c>
      <c r="D10" s="109">
        <v>1008</v>
      </c>
    </row>
    <row r="11" spans="1:4" ht="15.5" thickTop="1" thickBot="1" x14ac:dyDescent="0.4">
      <c r="A11" s="61">
        <v>16</v>
      </c>
      <c r="B11" s="61" t="s">
        <v>79</v>
      </c>
      <c r="C11" s="64">
        <v>186.38109724392245</v>
      </c>
      <c r="D11" s="109">
        <v>189</v>
      </c>
    </row>
    <row r="12" spans="1:4" ht="15.5" thickTop="1" thickBot="1" x14ac:dyDescent="0.4">
      <c r="A12" s="61">
        <v>17</v>
      </c>
      <c r="B12" s="61" t="s">
        <v>80</v>
      </c>
      <c r="C12" s="64">
        <v>799.00767811934634</v>
      </c>
      <c r="D12" s="109">
        <v>801</v>
      </c>
    </row>
    <row r="13" spans="1:4" ht="15.5" thickTop="1" thickBot="1" x14ac:dyDescent="0.4">
      <c r="A13" s="61">
        <v>18</v>
      </c>
      <c r="B13" s="61" t="s">
        <v>81</v>
      </c>
      <c r="C13" s="64">
        <v>24.053095164706068</v>
      </c>
      <c r="D13" s="109">
        <v>27</v>
      </c>
    </row>
    <row r="14" spans="1:4" ht="15.5" thickTop="1" thickBot="1" x14ac:dyDescent="0.4">
      <c r="A14" s="61">
        <v>19</v>
      </c>
      <c r="B14" s="61" t="s">
        <v>82</v>
      </c>
      <c r="C14" s="64">
        <v>0</v>
      </c>
      <c r="D14" s="109">
        <v>0</v>
      </c>
    </row>
    <row r="15" spans="1:4" ht="15.5" thickTop="1" thickBot="1" x14ac:dyDescent="0.4">
      <c r="A15" s="61">
        <v>20</v>
      </c>
      <c r="B15" s="61" t="s">
        <v>83</v>
      </c>
      <c r="C15" s="64">
        <v>1172.2699938187852</v>
      </c>
      <c r="D15" s="109">
        <v>1170</v>
      </c>
    </row>
    <row r="16" spans="1:4" ht="15.5" thickTop="1" thickBot="1" x14ac:dyDescent="0.4">
      <c r="A16" s="61">
        <v>21</v>
      </c>
      <c r="B16" s="61" t="s">
        <v>84</v>
      </c>
      <c r="C16" s="64">
        <v>17.112181671337432</v>
      </c>
      <c r="D16" s="109">
        <v>18</v>
      </c>
    </row>
    <row r="17" spans="1:4" ht="15.5" thickTop="1" thickBot="1" x14ac:dyDescent="0.4">
      <c r="A17" s="61">
        <v>22</v>
      </c>
      <c r="B17" s="61" t="s">
        <v>85</v>
      </c>
      <c r="C17" s="64">
        <v>448.57340118309702</v>
      </c>
      <c r="D17" s="109">
        <v>450</v>
      </c>
    </row>
    <row r="18" spans="1:4" ht="15.5" thickTop="1" thickBot="1" x14ac:dyDescent="0.4">
      <c r="A18" s="61">
        <v>24</v>
      </c>
      <c r="B18" s="61" t="s">
        <v>86</v>
      </c>
      <c r="C18" s="64">
        <v>390.44594781273304</v>
      </c>
      <c r="D18" s="109">
        <v>387</v>
      </c>
    </row>
    <row r="19" spans="1:4" ht="15.5" thickTop="1" thickBot="1" x14ac:dyDescent="0.4">
      <c r="A19" s="61">
        <v>28</v>
      </c>
      <c r="B19" s="61" t="s">
        <v>87</v>
      </c>
      <c r="C19" s="64">
        <v>244.4839181289629</v>
      </c>
      <c r="D19" s="109">
        <v>243</v>
      </c>
    </row>
    <row r="20" spans="1:4" ht="15.5" thickTop="1" thickBot="1" x14ac:dyDescent="0.4">
      <c r="A20" s="61">
        <v>29</v>
      </c>
      <c r="B20" s="61" t="s">
        <v>88</v>
      </c>
      <c r="C20" s="64">
        <v>113.8612155410103</v>
      </c>
      <c r="D20" s="109">
        <v>117</v>
      </c>
    </row>
    <row r="21" spans="1:4" ht="15.5" thickTop="1" thickBot="1" x14ac:dyDescent="0.4">
      <c r="A21" s="61">
        <v>30</v>
      </c>
      <c r="B21" s="61" t="s">
        <v>89</v>
      </c>
      <c r="C21" s="64">
        <v>0</v>
      </c>
      <c r="D21" s="109">
        <v>0</v>
      </c>
    </row>
    <row r="22" spans="1:4" ht="15.5" thickTop="1" thickBot="1" x14ac:dyDescent="0.4">
      <c r="A22" s="61">
        <v>31</v>
      </c>
      <c r="B22" s="61" t="s">
        <v>90</v>
      </c>
      <c r="C22" s="64">
        <v>0</v>
      </c>
      <c r="D22" s="109">
        <v>0</v>
      </c>
    </row>
    <row r="23" spans="1:4" ht="15.5" thickTop="1" thickBot="1" x14ac:dyDescent="0.4">
      <c r="A23" s="61">
        <v>33</v>
      </c>
      <c r="B23" s="61" t="s">
        <v>91</v>
      </c>
      <c r="C23" s="64">
        <v>0</v>
      </c>
      <c r="D23" s="109">
        <v>0</v>
      </c>
    </row>
    <row r="24" spans="1:4" ht="15.5" thickTop="1" thickBot="1" x14ac:dyDescent="0.4">
      <c r="A24" s="61">
        <v>34</v>
      </c>
      <c r="B24" s="61" t="s">
        <v>92</v>
      </c>
      <c r="C24" s="64">
        <v>0</v>
      </c>
      <c r="D24" s="109">
        <v>0</v>
      </c>
    </row>
    <row r="25" spans="1:4" ht="15.5" thickTop="1" thickBot="1" x14ac:dyDescent="0.4">
      <c r="A25" s="61">
        <v>35</v>
      </c>
      <c r="B25" s="61" t="s">
        <v>93</v>
      </c>
      <c r="C25" s="64">
        <v>169.03591462046052</v>
      </c>
      <c r="D25" s="109">
        <v>171</v>
      </c>
    </row>
    <row r="26" spans="1:4" ht="15.5" thickTop="1" thickBot="1" x14ac:dyDescent="0.4">
      <c r="A26" s="61">
        <v>39</v>
      </c>
      <c r="B26" s="61" t="s">
        <v>94</v>
      </c>
      <c r="C26" s="64">
        <v>1288.2285824377284</v>
      </c>
      <c r="D26" s="109">
        <v>1287</v>
      </c>
    </row>
    <row r="27" spans="1:4" ht="15.5" thickTop="1" thickBot="1" x14ac:dyDescent="0.4">
      <c r="A27" s="61">
        <v>40</v>
      </c>
      <c r="B27" s="61" t="s">
        <v>95</v>
      </c>
      <c r="C27" s="64">
        <v>40.739637276991822</v>
      </c>
      <c r="D27" s="109">
        <v>45</v>
      </c>
    </row>
    <row r="28" spans="1:4" ht="15.5" thickTop="1" thickBot="1" x14ac:dyDescent="0.4">
      <c r="A28" s="61">
        <v>41</v>
      </c>
      <c r="B28" s="61" t="s">
        <v>96</v>
      </c>
      <c r="C28" s="64">
        <v>270.57744743328021</v>
      </c>
      <c r="D28" s="109">
        <v>270</v>
      </c>
    </row>
    <row r="29" spans="1:4" ht="15.5" thickTop="1" thickBot="1" x14ac:dyDescent="0.4">
      <c r="A29" s="61">
        <v>43</v>
      </c>
      <c r="B29" s="61" t="s">
        <v>97</v>
      </c>
      <c r="C29" s="64">
        <v>167.22055311609932</v>
      </c>
      <c r="D29" s="109">
        <v>171</v>
      </c>
    </row>
    <row r="30" spans="1:4" ht="15.5" thickTop="1" thickBot="1" x14ac:dyDescent="0.4">
      <c r="A30" s="61">
        <v>45</v>
      </c>
      <c r="B30" s="61" t="s">
        <v>98</v>
      </c>
      <c r="C30" s="64">
        <v>25.712905909016747</v>
      </c>
      <c r="D30" s="109">
        <v>27</v>
      </c>
    </row>
    <row r="31" spans="1:4" ht="15.5" thickTop="1" thickBot="1" x14ac:dyDescent="0.4">
      <c r="A31" s="61">
        <v>47</v>
      </c>
      <c r="B31" s="61" t="s">
        <v>99</v>
      </c>
      <c r="C31" s="64">
        <v>0</v>
      </c>
      <c r="D31" s="109">
        <v>0</v>
      </c>
    </row>
    <row r="32" spans="1:4" ht="15.5" thickTop="1" thickBot="1" x14ac:dyDescent="0.4">
      <c r="A32" s="61">
        <v>48</v>
      </c>
      <c r="B32" s="61" t="s">
        <v>100</v>
      </c>
      <c r="C32" s="64">
        <v>0</v>
      </c>
      <c r="D32" s="109">
        <v>0</v>
      </c>
    </row>
    <row r="33" spans="1:4" ht="15.5" thickTop="1" thickBot="1" x14ac:dyDescent="0.4">
      <c r="A33" s="61">
        <v>50</v>
      </c>
      <c r="B33" s="61" t="s">
        <v>101</v>
      </c>
      <c r="C33" s="64">
        <v>745.30663711204522</v>
      </c>
      <c r="D33" s="109">
        <v>747</v>
      </c>
    </row>
    <row r="34" spans="1:4" ht="15.5" thickTop="1" thickBot="1" x14ac:dyDescent="0.4">
      <c r="A34" s="61">
        <v>52</v>
      </c>
      <c r="B34" s="61" t="s">
        <v>102</v>
      </c>
      <c r="C34" s="64">
        <v>790.45219544681663</v>
      </c>
      <c r="D34" s="109">
        <v>792</v>
      </c>
    </row>
    <row r="35" spans="1:4" ht="15.5" thickTop="1" thickBot="1" x14ac:dyDescent="0.4">
      <c r="A35" s="61">
        <v>60</v>
      </c>
      <c r="B35" s="61" t="s">
        <v>103</v>
      </c>
      <c r="C35" s="64">
        <v>0</v>
      </c>
      <c r="D35" s="109">
        <v>0</v>
      </c>
    </row>
    <row r="36" spans="1:4" ht="15.5" thickTop="1" thickBot="1" x14ac:dyDescent="0.4">
      <c r="A36" s="61">
        <v>61</v>
      </c>
      <c r="B36" s="61" t="s">
        <v>104</v>
      </c>
      <c r="C36" s="64">
        <v>0</v>
      </c>
      <c r="D36" s="109">
        <v>0</v>
      </c>
    </row>
    <row r="37" spans="1:4" ht="15.5" thickTop="1" thickBot="1" x14ac:dyDescent="0.4">
      <c r="A37" s="61">
        <v>62</v>
      </c>
      <c r="B37" s="61" t="s">
        <v>105</v>
      </c>
      <c r="C37" s="64">
        <v>484.02894412381232</v>
      </c>
      <c r="D37" s="109">
        <v>486</v>
      </c>
    </row>
    <row r="38" spans="1:4" ht="15.5" thickTop="1" thickBot="1" x14ac:dyDescent="0.4">
      <c r="A38" s="61">
        <v>63</v>
      </c>
      <c r="B38" s="61" t="s">
        <v>106</v>
      </c>
      <c r="C38" s="64">
        <v>671.88569555929939</v>
      </c>
      <c r="D38" s="109">
        <v>675</v>
      </c>
    </row>
    <row r="39" spans="1:4" ht="15.5" thickTop="1" thickBot="1" x14ac:dyDescent="0.4">
      <c r="A39" s="61">
        <v>65</v>
      </c>
      <c r="B39" s="61" t="s">
        <v>107</v>
      </c>
      <c r="C39" s="64">
        <v>228.25607170947058</v>
      </c>
      <c r="D39" s="109">
        <v>225</v>
      </c>
    </row>
    <row r="40" spans="1:4" ht="15.5" thickTop="1" thickBot="1" x14ac:dyDescent="0.4">
      <c r="A40" s="61">
        <v>71</v>
      </c>
      <c r="B40" s="61" t="s">
        <v>108</v>
      </c>
      <c r="C40" s="64">
        <v>0</v>
      </c>
      <c r="D40" s="109">
        <v>0</v>
      </c>
    </row>
    <row r="41" spans="1:4" ht="15.5" thickTop="1" thickBot="1" x14ac:dyDescent="0.4">
      <c r="A41" s="61">
        <v>73</v>
      </c>
      <c r="B41" s="61" t="s">
        <v>109</v>
      </c>
      <c r="C41" s="64">
        <v>876.77687793846269</v>
      </c>
      <c r="D41" s="109">
        <v>873</v>
      </c>
    </row>
    <row r="42" spans="1:4" ht="15.5" thickTop="1" thickBot="1" x14ac:dyDescent="0.4">
      <c r="A42" s="61">
        <v>75</v>
      </c>
      <c r="B42" s="61" t="s">
        <v>110</v>
      </c>
      <c r="C42" s="64">
        <v>104.66431455309612</v>
      </c>
      <c r="D42" s="109">
        <v>108</v>
      </c>
    </row>
    <row r="43" spans="1:4" ht="15.5" thickTop="1" thickBot="1" x14ac:dyDescent="0.4">
      <c r="A43" s="61">
        <v>77</v>
      </c>
      <c r="B43" s="61" t="s">
        <v>111</v>
      </c>
      <c r="C43" s="64">
        <v>1186.025560090153</v>
      </c>
      <c r="D43" s="109">
        <v>1188</v>
      </c>
    </row>
    <row r="44" spans="1:4" ht="15.5" thickTop="1" thickBot="1" x14ac:dyDescent="0.4">
      <c r="A44" s="61">
        <v>78</v>
      </c>
      <c r="B44" s="61" t="s">
        <v>112</v>
      </c>
      <c r="C44" s="64">
        <v>459.61626371216352</v>
      </c>
      <c r="D44" s="109">
        <v>459</v>
      </c>
    </row>
    <row r="45" spans="1:4" ht="15.5" thickTop="1" thickBot="1" x14ac:dyDescent="0.4">
      <c r="A45" s="61">
        <v>80</v>
      </c>
      <c r="B45" s="61" t="s">
        <v>113</v>
      </c>
      <c r="C45" s="64">
        <v>553.17693988201836</v>
      </c>
      <c r="D45" s="109">
        <v>549</v>
      </c>
    </row>
    <row r="46" spans="1:4" ht="15.5" thickTop="1" thickBot="1" x14ac:dyDescent="0.4">
      <c r="A46" s="61">
        <v>82</v>
      </c>
      <c r="B46" s="61" t="s">
        <v>114</v>
      </c>
      <c r="C46" s="64">
        <v>112.97853123686571</v>
      </c>
      <c r="D46" s="109">
        <v>117</v>
      </c>
    </row>
    <row r="47" spans="1:4" ht="15.5" thickTop="1" thickBot="1" x14ac:dyDescent="0.4">
      <c r="A47" s="61">
        <v>83</v>
      </c>
      <c r="B47" s="61" t="s">
        <v>115</v>
      </c>
      <c r="C47" s="64">
        <v>1297.4173563015765</v>
      </c>
      <c r="D47" s="109">
        <v>1296</v>
      </c>
    </row>
    <row r="48" spans="1:4" ht="15.5" thickTop="1" thickBot="1" x14ac:dyDescent="0.4">
      <c r="A48" s="61">
        <v>85</v>
      </c>
      <c r="B48" s="61" t="s">
        <v>116</v>
      </c>
      <c r="C48" s="64">
        <v>0</v>
      </c>
      <c r="D48" s="109">
        <v>0</v>
      </c>
    </row>
    <row r="49" spans="1:4" ht="15.5" thickTop="1" thickBot="1" x14ac:dyDescent="0.4">
      <c r="A49" s="61">
        <v>86</v>
      </c>
      <c r="B49" s="61" t="s">
        <v>117</v>
      </c>
      <c r="C49" s="64">
        <v>0</v>
      </c>
      <c r="D49" s="109">
        <v>0</v>
      </c>
    </row>
    <row r="50" spans="1:4" ht="15.5" thickTop="1" thickBot="1" x14ac:dyDescent="0.4">
      <c r="A50" s="61">
        <v>87</v>
      </c>
      <c r="B50" s="61" t="s">
        <v>118</v>
      </c>
      <c r="C50" s="64">
        <v>0</v>
      </c>
      <c r="D50" s="109">
        <v>0</v>
      </c>
    </row>
    <row r="51" spans="1:4" ht="15.5" thickTop="1" thickBot="1" x14ac:dyDescent="0.4">
      <c r="A51" s="61">
        <v>88</v>
      </c>
      <c r="B51" s="61" t="s">
        <v>119</v>
      </c>
      <c r="C51" s="64">
        <v>84.632674152977046</v>
      </c>
      <c r="D51" s="109">
        <v>81</v>
      </c>
    </row>
    <row r="52" spans="1:4" ht="15.5" thickTop="1" thickBot="1" x14ac:dyDescent="0.4">
      <c r="A52" s="61">
        <v>91</v>
      </c>
      <c r="B52" s="61" t="s">
        <v>120</v>
      </c>
      <c r="C52" s="64">
        <v>0</v>
      </c>
      <c r="D52" s="109">
        <v>0</v>
      </c>
    </row>
    <row r="53" spans="1:4" ht="15.5" thickTop="1" thickBot="1" x14ac:dyDescent="0.4">
      <c r="A53" s="61">
        <v>92</v>
      </c>
      <c r="B53" s="61" t="s">
        <v>121</v>
      </c>
      <c r="C53" s="64">
        <v>0</v>
      </c>
      <c r="D53" s="109">
        <v>0</v>
      </c>
    </row>
    <row r="54" spans="1:4" ht="15.5" thickTop="1" thickBot="1" x14ac:dyDescent="0.4">
      <c r="A54" s="61">
        <v>93</v>
      </c>
      <c r="B54" s="61" t="s">
        <v>122</v>
      </c>
      <c r="C54" s="64">
        <v>410.45322635540708</v>
      </c>
      <c r="D54" s="109">
        <v>414</v>
      </c>
    </row>
    <row r="55" spans="1:4" ht="15.5" thickTop="1" thickBot="1" x14ac:dyDescent="0.4">
      <c r="A55" s="61">
        <v>94</v>
      </c>
      <c r="B55" s="61" t="s">
        <v>123</v>
      </c>
      <c r="C55" s="64">
        <v>0</v>
      </c>
      <c r="D55" s="109">
        <v>0</v>
      </c>
    </row>
    <row r="56" spans="1:4" ht="15.5" thickTop="1" thickBot="1" x14ac:dyDescent="0.4">
      <c r="A56" s="61">
        <v>101</v>
      </c>
      <c r="B56" s="61" t="s">
        <v>124</v>
      </c>
      <c r="C56" s="64">
        <v>423.07197215091145</v>
      </c>
      <c r="D56" s="109">
        <v>423</v>
      </c>
    </row>
    <row r="57" spans="1:4" ht="15.5" thickTop="1" thickBot="1" x14ac:dyDescent="0.4">
      <c r="A57" s="61">
        <v>102</v>
      </c>
      <c r="B57" s="61" t="s">
        <v>125</v>
      </c>
      <c r="C57" s="64">
        <v>0</v>
      </c>
      <c r="D57" s="109">
        <v>0</v>
      </c>
    </row>
    <row r="58" spans="1:4" ht="15.5" thickTop="1" thickBot="1" x14ac:dyDescent="0.4">
      <c r="A58" s="61">
        <v>103</v>
      </c>
      <c r="B58" s="61" t="s">
        <v>126</v>
      </c>
      <c r="C58" s="64">
        <v>0</v>
      </c>
      <c r="D58" s="109">
        <v>0</v>
      </c>
    </row>
    <row r="59" spans="1:4" ht="15.5" thickTop="1" thickBot="1" x14ac:dyDescent="0.4">
      <c r="A59" s="61">
        <v>104</v>
      </c>
      <c r="B59" s="61" t="s">
        <v>127</v>
      </c>
      <c r="C59" s="64">
        <v>951.9156933770937</v>
      </c>
      <c r="D59" s="109">
        <v>954</v>
      </c>
    </row>
    <row r="60" spans="1:4" ht="15.5" thickTop="1" thickBot="1" x14ac:dyDescent="0.4">
      <c r="A60" s="61">
        <v>105</v>
      </c>
      <c r="B60" s="61" t="s">
        <v>128</v>
      </c>
      <c r="C60" s="64">
        <v>257.8695329832583</v>
      </c>
      <c r="D60" s="109">
        <v>261</v>
      </c>
    </row>
    <row r="61" spans="1:4" ht="15.5" thickTop="1" thickBot="1" x14ac:dyDescent="0.4">
      <c r="A61" s="61">
        <v>106</v>
      </c>
      <c r="B61" s="61" t="s">
        <v>129</v>
      </c>
      <c r="C61" s="64">
        <v>266.53789681628302</v>
      </c>
      <c r="D61" s="109">
        <v>270</v>
      </c>
    </row>
    <row r="62" spans="1:4" ht="15.5" thickTop="1" thickBot="1" x14ac:dyDescent="0.4">
      <c r="A62" s="61">
        <v>107</v>
      </c>
      <c r="B62" s="61" t="s">
        <v>130</v>
      </c>
      <c r="C62" s="64">
        <v>890.68529385832016</v>
      </c>
      <c r="D62" s="109">
        <v>891</v>
      </c>
    </row>
    <row r="63" spans="1:4" ht="15.5" thickTop="1" thickBot="1" x14ac:dyDescent="0.4">
      <c r="A63" s="61">
        <v>108</v>
      </c>
      <c r="B63" s="61" t="s">
        <v>131</v>
      </c>
      <c r="C63" s="64">
        <v>496.00250826743553</v>
      </c>
      <c r="D63" s="109">
        <v>495</v>
      </c>
    </row>
    <row r="64" spans="1:4" ht="15.5" thickTop="1" thickBot="1" x14ac:dyDescent="0.4">
      <c r="A64" s="61">
        <v>110</v>
      </c>
      <c r="B64" s="61" t="s">
        <v>132</v>
      </c>
      <c r="C64" s="64">
        <v>744.30975592187076</v>
      </c>
      <c r="D64" s="109">
        <v>747</v>
      </c>
    </row>
    <row r="65" spans="1:4" ht="15.5" thickTop="1" thickBot="1" x14ac:dyDescent="0.4">
      <c r="A65" s="61">
        <v>111</v>
      </c>
      <c r="B65" s="61" t="s">
        <v>133</v>
      </c>
      <c r="C65" s="64">
        <v>0</v>
      </c>
      <c r="D65" s="109">
        <v>0</v>
      </c>
    </row>
    <row r="66" spans="1:4" ht="15.5" thickTop="1" thickBot="1" x14ac:dyDescent="0.4">
      <c r="A66" s="61">
        <v>112</v>
      </c>
      <c r="B66" s="61" t="s">
        <v>134</v>
      </c>
      <c r="C66" s="64">
        <v>0</v>
      </c>
      <c r="D66" s="109">
        <v>0</v>
      </c>
    </row>
    <row r="67" spans="1:4" ht="15.5" thickTop="1" thickBot="1" x14ac:dyDescent="0.4">
      <c r="A67" s="61">
        <v>113</v>
      </c>
      <c r="B67" s="61" t="s">
        <v>135</v>
      </c>
      <c r="C67" s="64">
        <v>0</v>
      </c>
      <c r="D67" s="109">
        <v>0</v>
      </c>
    </row>
    <row r="68" spans="1:4" ht="15.5" thickTop="1" thickBot="1" x14ac:dyDescent="0.4">
      <c r="A68" s="61">
        <v>114</v>
      </c>
      <c r="B68" s="61" t="s">
        <v>136</v>
      </c>
      <c r="C68" s="64">
        <v>0</v>
      </c>
      <c r="D68" s="109">
        <v>0</v>
      </c>
    </row>
    <row r="69" spans="1:4" ht="15.5" thickTop="1" thickBot="1" x14ac:dyDescent="0.4">
      <c r="A69" s="61">
        <v>115</v>
      </c>
      <c r="B69" s="61" t="s">
        <v>137</v>
      </c>
      <c r="C69" s="64">
        <v>869.17892202603491</v>
      </c>
      <c r="D69" s="109">
        <v>873</v>
      </c>
    </row>
    <row r="70" spans="1:4" ht="15.5" thickTop="1" thickBot="1" x14ac:dyDescent="0.4">
      <c r="A70" s="61">
        <v>116</v>
      </c>
      <c r="B70" s="61" t="s">
        <v>138</v>
      </c>
      <c r="C70" s="64">
        <v>692.33003100430665</v>
      </c>
      <c r="D70" s="109">
        <v>693</v>
      </c>
    </row>
    <row r="71" spans="1:4" ht="15.5" thickTop="1" thickBot="1" x14ac:dyDescent="0.4">
      <c r="A71" s="61">
        <v>117</v>
      </c>
      <c r="B71" s="61" t="s">
        <v>139</v>
      </c>
      <c r="C71" s="64">
        <v>295.60915283834254</v>
      </c>
      <c r="D71" s="109">
        <v>297</v>
      </c>
    </row>
    <row r="72" spans="1:4" ht="15.5" thickTop="1" thickBot="1" x14ac:dyDescent="0.4">
      <c r="A72" s="61">
        <v>118</v>
      </c>
      <c r="B72" s="61" t="s">
        <v>140</v>
      </c>
      <c r="C72" s="64">
        <v>435.56814821474632</v>
      </c>
      <c r="D72" s="109">
        <v>432</v>
      </c>
    </row>
    <row r="73" spans="1:4" ht="15.5" thickTop="1" thickBot="1" x14ac:dyDescent="0.4">
      <c r="A73" s="61">
        <v>119</v>
      </c>
      <c r="B73" s="61" t="s">
        <v>141</v>
      </c>
      <c r="C73" s="64">
        <v>1183.9295458260526</v>
      </c>
      <c r="D73" s="109">
        <v>1188</v>
      </c>
    </row>
    <row r="74" spans="1:4" ht="15.5" thickTop="1" thickBot="1" x14ac:dyDescent="0.4">
      <c r="A74" s="61">
        <v>120</v>
      </c>
      <c r="B74" s="61" t="s">
        <v>142</v>
      </c>
      <c r="C74" s="64">
        <v>358.68278868661412</v>
      </c>
      <c r="D74" s="109">
        <v>360</v>
      </c>
    </row>
    <row r="75" spans="1:4" ht="15.5" thickTop="1" thickBot="1" x14ac:dyDescent="0.4">
      <c r="A75" s="61">
        <v>121</v>
      </c>
      <c r="B75" s="61" t="s">
        <v>143</v>
      </c>
      <c r="C75" s="64">
        <v>0</v>
      </c>
      <c r="D75" s="109">
        <v>0</v>
      </c>
    </row>
    <row r="76" spans="1:4" ht="15.5" thickTop="1" thickBot="1" x14ac:dyDescent="0.4">
      <c r="A76" s="61">
        <v>122</v>
      </c>
      <c r="B76" s="61" t="s">
        <v>144</v>
      </c>
      <c r="C76" s="64">
        <v>0</v>
      </c>
      <c r="D76" s="109">
        <v>0</v>
      </c>
    </row>
    <row r="77" spans="1:4" ht="15.5" thickTop="1" thickBot="1" x14ac:dyDescent="0.4">
      <c r="A77" s="61">
        <v>123</v>
      </c>
      <c r="B77" s="61" t="s">
        <v>145</v>
      </c>
      <c r="C77" s="64">
        <v>1514.7668383403338</v>
      </c>
      <c r="D77" s="109">
        <v>1512</v>
      </c>
    </row>
    <row r="78" spans="1:4" ht="15.5" thickTop="1" thickBot="1" x14ac:dyDescent="0.4">
      <c r="A78" s="61">
        <v>124</v>
      </c>
      <c r="B78" s="61" t="s">
        <v>146</v>
      </c>
      <c r="C78" s="64">
        <v>0</v>
      </c>
      <c r="D78" s="109">
        <v>0</v>
      </c>
    </row>
    <row r="79" spans="1:4" ht="15.5" thickTop="1" thickBot="1" x14ac:dyDescent="0.4">
      <c r="A79" s="61">
        <v>125</v>
      </c>
      <c r="B79" s="61" t="s">
        <v>147</v>
      </c>
      <c r="C79" s="64">
        <v>0</v>
      </c>
      <c r="D79" s="109">
        <v>0</v>
      </c>
    </row>
    <row r="80" spans="1:4" ht="15.5" thickTop="1" thickBot="1" x14ac:dyDescent="0.4">
      <c r="A80" s="61">
        <v>126</v>
      </c>
      <c r="B80" s="61" t="s">
        <v>148</v>
      </c>
      <c r="C80" s="64">
        <v>447.42306064894427</v>
      </c>
      <c r="D80" s="109">
        <v>450</v>
      </c>
    </row>
    <row r="81" spans="1:4" ht="15.5" thickTop="1" thickBot="1" x14ac:dyDescent="0.4">
      <c r="A81" s="61">
        <v>247</v>
      </c>
      <c r="B81" s="61" t="s">
        <v>149</v>
      </c>
      <c r="C81" s="64">
        <v>0</v>
      </c>
      <c r="D81" s="109">
        <v>0</v>
      </c>
    </row>
    <row r="82" spans="1:4" ht="15.5" thickTop="1" thickBot="1" x14ac:dyDescent="0.4">
      <c r="A82" s="61">
        <v>128</v>
      </c>
      <c r="B82" s="61" t="s">
        <v>150</v>
      </c>
      <c r="C82" s="64">
        <v>1541.6875651074611</v>
      </c>
      <c r="D82" s="109">
        <v>1539</v>
      </c>
    </row>
    <row r="83" spans="1:4" ht="15.5" thickTop="1" thickBot="1" x14ac:dyDescent="0.4">
      <c r="A83" s="61">
        <v>129</v>
      </c>
      <c r="B83" s="61" t="s">
        <v>151</v>
      </c>
      <c r="C83" s="64">
        <v>106.54331349731652</v>
      </c>
      <c r="D83" s="109">
        <v>108</v>
      </c>
    </row>
    <row r="84" spans="1:4" ht="15.5" thickTop="1" thickBot="1" x14ac:dyDescent="0.4">
      <c r="A84" s="61">
        <v>130</v>
      </c>
      <c r="B84" s="61" t="s">
        <v>152</v>
      </c>
      <c r="C84" s="64">
        <v>587.99372682091723</v>
      </c>
      <c r="D84" s="109">
        <v>585</v>
      </c>
    </row>
    <row r="85" spans="1:4" ht="15.5" thickTop="1" thickBot="1" x14ac:dyDescent="0.4">
      <c r="A85" s="61">
        <v>131</v>
      </c>
      <c r="B85" s="61" t="s">
        <v>153</v>
      </c>
      <c r="C85" s="64">
        <v>66.289290795343788</v>
      </c>
      <c r="D85" s="109">
        <v>63</v>
      </c>
    </row>
    <row r="86" spans="1:4" ht="15.5" thickTop="1" thickBot="1" x14ac:dyDescent="0.4">
      <c r="A86" s="61">
        <v>132</v>
      </c>
      <c r="B86" s="61" t="s">
        <v>154</v>
      </c>
      <c r="C86" s="64">
        <v>0</v>
      </c>
      <c r="D86" s="109">
        <v>0</v>
      </c>
    </row>
    <row r="87" spans="1:4" ht="15.5" thickTop="1" thickBot="1" x14ac:dyDescent="0.4">
      <c r="A87" s="61">
        <v>133</v>
      </c>
      <c r="B87" s="61" t="s">
        <v>155</v>
      </c>
      <c r="C87" s="64">
        <v>0</v>
      </c>
      <c r="D87" s="109">
        <v>0</v>
      </c>
    </row>
    <row r="88" spans="1:4" ht="15.5" thickTop="1" thickBot="1" x14ac:dyDescent="0.4">
      <c r="A88" s="61">
        <v>134</v>
      </c>
      <c r="B88" s="61" t="s">
        <v>156</v>
      </c>
      <c r="C88" s="64">
        <v>0</v>
      </c>
      <c r="D88" s="109">
        <v>0</v>
      </c>
    </row>
    <row r="89" spans="1:4" ht="15.5" thickTop="1" thickBot="1" x14ac:dyDescent="0.4">
      <c r="A89" s="61">
        <v>136</v>
      </c>
      <c r="B89" s="61" t="s">
        <v>157</v>
      </c>
      <c r="C89" s="64">
        <v>0</v>
      </c>
      <c r="D89" s="109">
        <v>0</v>
      </c>
    </row>
    <row r="90" spans="1:4" ht="15.5" thickTop="1" thickBot="1" x14ac:dyDescent="0.4">
      <c r="A90" s="61">
        <v>137</v>
      </c>
      <c r="B90" s="61" t="s">
        <v>158</v>
      </c>
      <c r="C90" s="64">
        <v>366.3790253595381</v>
      </c>
      <c r="D90" s="109">
        <v>369</v>
      </c>
    </row>
    <row r="91" spans="1:4" ht="15.5" thickTop="1" thickBot="1" x14ac:dyDescent="0.4">
      <c r="A91" s="61">
        <v>138</v>
      </c>
      <c r="B91" s="61" t="s">
        <v>159</v>
      </c>
      <c r="C91" s="64">
        <v>284.02945728300045</v>
      </c>
      <c r="D91" s="109">
        <v>288</v>
      </c>
    </row>
    <row r="92" spans="1:4" ht="15.5" thickTop="1" thickBot="1" x14ac:dyDescent="0.4">
      <c r="A92" s="61">
        <v>139</v>
      </c>
      <c r="B92" s="61" t="s">
        <v>160</v>
      </c>
      <c r="C92" s="64">
        <v>0</v>
      </c>
      <c r="D92" s="109">
        <v>0</v>
      </c>
    </row>
    <row r="93" spans="1:4" ht="15.5" thickTop="1" thickBot="1" x14ac:dyDescent="0.4">
      <c r="A93" s="61">
        <v>140</v>
      </c>
      <c r="B93" s="61" t="s">
        <v>161</v>
      </c>
      <c r="C93" s="64">
        <v>692.37367620830548</v>
      </c>
      <c r="D93" s="109">
        <v>693</v>
      </c>
    </row>
    <row r="94" spans="1:4" ht="15.5" thickTop="1" thickBot="1" x14ac:dyDescent="0.4">
      <c r="A94" s="61">
        <v>141</v>
      </c>
      <c r="B94" s="61" t="s">
        <v>162</v>
      </c>
      <c r="C94" s="64">
        <v>103.1466143133693</v>
      </c>
      <c r="D94" s="109">
        <v>99</v>
      </c>
    </row>
    <row r="95" spans="1:4" ht="15.5" thickTop="1" thickBot="1" x14ac:dyDescent="0.4">
      <c r="A95" s="61">
        <v>142</v>
      </c>
      <c r="B95" s="61" t="s">
        <v>163</v>
      </c>
      <c r="C95" s="64">
        <v>0</v>
      </c>
      <c r="D95" s="109">
        <v>0</v>
      </c>
    </row>
    <row r="96" spans="1:4" ht="15.5" thickTop="1" thickBot="1" x14ac:dyDescent="0.4">
      <c r="A96" s="61">
        <v>143</v>
      </c>
      <c r="B96" s="61" t="s">
        <v>164</v>
      </c>
      <c r="C96" s="64">
        <v>626.90797674472662</v>
      </c>
      <c r="D96" s="109">
        <v>630</v>
      </c>
    </row>
    <row r="97" spans="1:4" ht="15.5" thickTop="1" thickBot="1" x14ac:dyDescent="0.4">
      <c r="A97" s="61">
        <v>144</v>
      </c>
      <c r="B97" s="61" t="s">
        <v>165</v>
      </c>
      <c r="C97" s="64">
        <v>69.502289427861285</v>
      </c>
      <c r="D97" s="109">
        <v>72</v>
      </c>
    </row>
    <row r="98" spans="1:4" ht="15.5" thickTop="1" thickBot="1" x14ac:dyDescent="0.4">
      <c r="A98" s="61">
        <v>171</v>
      </c>
      <c r="B98" s="61" t="s">
        <v>166</v>
      </c>
      <c r="C98" s="64">
        <v>325.97593041581297</v>
      </c>
      <c r="D98" s="109">
        <v>324</v>
      </c>
    </row>
    <row r="99" spans="1:4" ht="15.5" thickTop="1" thickBot="1" x14ac:dyDescent="0.4">
      <c r="A99" s="61">
        <v>178</v>
      </c>
      <c r="B99" s="61" t="s">
        <v>167</v>
      </c>
      <c r="C99" s="64">
        <v>790.67479808715575</v>
      </c>
      <c r="D99" s="109">
        <v>792</v>
      </c>
    </row>
    <row r="100" spans="1:4" ht="15.5" thickTop="1" thickBot="1" x14ac:dyDescent="0.4">
      <c r="A100" s="61">
        <v>214</v>
      </c>
      <c r="B100" s="61" t="s">
        <v>168</v>
      </c>
      <c r="C100" s="64">
        <v>0</v>
      </c>
      <c r="D100" s="109">
        <v>0</v>
      </c>
    </row>
    <row r="101" spans="1:4" ht="15.5" thickTop="1" thickBot="1" x14ac:dyDescent="0.4">
      <c r="A101" s="61">
        <v>222</v>
      </c>
      <c r="B101" s="61" t="s">
        <v>169</v>
      </c>
      <c r="C101" s="64">
        <v>914.74333354081023</v>
      </c>
      <c r="D101" s="109">
        <v>918</v>
      </c>
    </row>
    <row r="102" spans="1:4" ht="15.5" thickTop="1" thickBot="1" x14ac:dyDescent="0.4">
      <c r="A102" s="61">
        <v>231</v>
      </c>
      <c r="B102" s="61" t="s">
        <v>170</v>
      </c>
      <c r="C102" s="64">
        <v>114.38421990231339</v>
      </c>
      <c r="D102" s="109">
        <v>117</v>
      </c>
    </row>
    <row r="103" spans="1:4" ht="15.5" thickTop="1" thickBot="1" x14ac:dyDescent="0.4">
      <c r="A103" s="61">
        <v>238</v>
      </c>
      <c r="B103" s="61" t="s">
        <v>171</v>
      </c>
      <c r="C103" s="64">
        <v>0</v>
      </c>
      <c r="D103" s="109">
        <v>0</v>
      </c>
    </row>
    <row r="104" spans="1:4" ht="15.5" thickTop="1" thickBot="1" x14ac:dyDescent="0.4">
      <c r="A104" s="61">
        <v>241</v>
      </c>
      <c r="B104" s="61" t="s">
        <v>172</v>
      </c>
      <c r="C104" s="64">
        <v>0</v>
      </c>
      <c r="D104" s="109">
        <v>0</v>
      </c>
    </row>
    <row r="105" spans="1:4" ht="15.5" thickTop="1" thickBot="1" x14ac:dyDescent="0.4">
      <c r="A105" s="61">
        <v>249</v>
      </c>
      <c r="B105" s="61" t="s">
        <v>173</v>
      </c>
      <c r="C105" s="64">
        <v>0</v>
      </c>
      <c r="D105" s="109">
        <v>0</v>
      </c>
    </row>
    <row r="106" spans="1:4" ht="15.5" thickTop="1" thickBot="1" x14ac:dyDescent="0.4">
      <c r="A106" s="61">
        <v>251</v>
      </c>
      <c r="B106" s="61" t="s">
        <v>174</v>
      </c>
      <c r="C106" s="64">
        <v>1229.492021870969</v>
      </c>
      <c r="D106" s="109">
        <v>1233</v>
      </c>
    </row>
    <row r="107" spans="1:4" ht="15.5" thickTop="1" thickBot="1" x14ac:dyDescent="0.4">
      <c r="A107" s="61">
        <v>253</v>
      </c>
      <c r="B107" s="61" t="s">
        <v>175</v>
      </c>
      <c r="C107" s="64">
        <v>562.95179151995819</v>
      </c>
      <c r="D107" s="109">
        <v>567</v>
      </c>
    </row>
    <row r="108" spans="1:4" ht="15.5" thickTop="1" thickBot="1" x14ac:dyDescent="0.4">
      <c r="A108" s="61">
        <v>453</v>
      </c>
      <c r="B108" s="61" t="s">
        <v>176</v>
      </c>
      <c r="C108" s="64">
        <v>934.51391396116355</v>
      </c>
      <c r="D108" s="109">
        <v>936</v>
      </c>
    </row>
    <row r="109" spans="1:4" ht="15.5" thickTop="1" thickBot="1" x14ac:dyDescent="0.4">
      <c r="A109" s="61">
        <v>496</v>
      </c>
      <c r="B109" s="61" t="s">
        <v>177</v>
      </c>
      <c r="C109" s="64">
        <v>0</v>
      </c>
      <c r="D109" s="109">
        <v>0</v>
      </c>
    </row>
    <row r="110" spans="1:4" ht="15.5" thickTop="1" thickBot="1" x14ac:dyDescent="0.4">
      <c r="A110" s="61">
        <v>701</v>
      </c>
      <c r="B110" s="61" t="s">
        <v>178</v>
      </c>
      <c r="C110" s="64">
        <v>0</v>
      </c>
      <c r="D110" s="109">
        <v>0</v>
      </c>
    </row>
    <row r="111" spans="1:4" ht="15.5" thickTop="1" thickBot="1" x14ac:dyDescent="0.4">
      <c r="A111" s="61">
        <v>801</v>
      </c>
      <c r="B111" s="61" t="s">
        <v>179</v>
      </c>
      <c r="C111" s="64">
        <v>558.02229673378918</v>
      </c>
      <c r="D111" s="109">
        <v>558</v>
      </c>
    </row>
    <row r="112" spans="1:4" ht="15.5" thickTop="1" thickBot="1" x14ac:dyDescent="0.4">
      <c r="A112" s="61">
        <v>802</v>
      </c>
      <c r="B112" s="61" t="s">
        <v>180</v>
      </c>
      <c r="C112" s="64">
        <v>703.17377920370575</v>
      </c>
      <c r="D112" s="109">
        <v>702</v>
      </c>
    </row>
    <row r="113" spans="1:4" ht="15.5" thickTop="1" thickBot="1" x14ac:dyDescent="0.4">
      <c r="A113" s="61">
        <v>803</v>
      </c>
      <c r="B113" s="61" t="s">
        <v>181</v>
      </c>
      <c r="C113" s="64">
        <v>114.50265336044572</v>
      </c>
      <c r="D113" s="109">
        <v>117</v>
      </c>
    </row>
    <row r="114" spans="1:4" ht="15.5" thickTop="1" thickBot="1" x14ac:dyDescent="0.4">
      <c r="A114" s="61">
        <v>804</v>
      </c>
      <c r="B114" s="61" t="s">
        <v>182</v>
      </c>
      <c r="C114" s="64">
        <v>418.12721543873232</v>
      </c>
      <c r="D114" s="109">
        <v>414</v>
      </c>
    </row>
    <row r="115" spans="1:4" ht="15.5" thickTop="1" thickBot="1" x14ac:dyDescent="0.4">
      <c r="C115" s="148">
        <v>101728.38243469177</v>
      </c>
      <c r="D115" s="149">
        <v>101772</v>
      </c>
    </row>
    <row r="116" spans="1:4" ht="15" thickTop="1" x14ac:dyDescent="0.3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A5BB1-7A44-4AB9-A7DA-6742E72E42E5}">
  <sheetPr codeName="Sheet8"/>
  <dimension ref="A1:O50"/>
  <sheetViews>
    <sheetView topLeftCell="A17" zoomScale="102" workbookViewId="0">
      <selection activeCell="K36" sqref="K36"/>
    </sheetView>
  </sheetViews>
  <sheetFormatPr defaultColWidth="9" defaultRowHeight="14" x14ac:dyDescent="0.3"/>
  <cols>
    <col min="1" max="1" width="26.453125" style="2" customWidth="1"/>
    <col min="2" max="2" width="21.54296875" style="2" bestFit="1" customWidth="1"/>
    <col min="3" max="3" width="16" style="2" bestFit="1" customWidth="1"/>
    <col min="4" max="5" width="10.81640625" style="2" bestFit="1" customWidth="1"/>
    <col min="6" max="6" width="15.453125" style="2" bestFit="1" customWidth="1"/>
    <col min="7" max="7" width="15.08984375" style="2" bestFit="1" customWidth="1"/>
    <col min="8" max="10" width="10.81640625" style="2" bestFit="1" customWidth="1"/>
    <col min="11" max="13" width="12.453125" style="2" bestFit="1" customWidth="1"/>
    <col min="14" max="14" width="13.1796875" style="2" bestFit="1" customWidth="1"/>
    <col min="15" max="15" width="10" style="2" bestFit="1" customWidth="1"/>
    <col min="16" max="16384" width="9" style="2"/>
  </cols>
  <sheetData>
    <row r="1" spans="1:15" x14ac:dyDescent="0.3">
      <c r="A1" s="10" t="s">
        <v>183</v>
      </c>
    </row>
    <row r="3" spans="1:15" x14ac:dyDescent="0.3">
      <c r="A3" s="2" t="s">
        <v>47</v>
      </c>
      <c r="B3" s="17">
        <f>Forecast_Day1!B1</f>
        <v>44953</v>
      </c>
      <c r="C3" s="2" t="str">
        <f>TEXT(B3,"dddd")</f>
        <v>Friday</v>
      </c>
    </row>
    <row r="4" spans="1:15" x14ac:dyDescent="0.3">
      <c r="A4" s="2" t="s">
        <v>46</v>
      </c>
      <c r="B4" s="11">
        <f>B3+1</f>
        <v>44954</v>
      </c>
      <c r="C4" s="2" t="str">
        <f>TEXT(B4,"dddd")</f>
        <v>Saturday</v>
      </c>
    </row>
    <row r="7" spans="1:15" x14ac:dyDescent="0.3">
      <c r="A7" s="35" t="s">
        <v>184</v>
      </c>
      <c r="B7" s="34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</row>
    <row r="9" spans="1:15" x14ac:dyDescent="0.3">
      <c r="A9" s="38" t="s">
        <v>185</v>
      </c>
      <c r="B9" s="14" t="s">
        <v>186</v>
      </c>
      <c r="C9" s="14" t="s">
        <v>187</v>
      </c>
      <c r="D9" s="14" t="s">
        <v>188</v>
      </c>
      <c r="E9" s="14" t="s">
        <v>189</v>
      </c>
      <c r="F9" s="14" t="s">
        <v>190</v>
      </c>
      <c r="G9" s="14" t="s">
        <v>191</v>
      </c>
      <c r="H9" s="43"/>
      <c r="I9" s="44"/>
      <c r="J9" s="44"/>
      <c r="K9" s="44"/>
      <c r="L9" s="44"/>
      <c r="M9" s="44"/>
      <c r="N9" s="44"/>
      <c r="O9" s="45"/>
    </row>
    <row r="10" spans="1:15" x14ac:dyDescent="0.3">
      <c r="A10" s="39">
        <f>Forecast_Day1!A15</f>
        <v>44946</v>
      </c>
      <c r="B10" s="40">
        <f>Forecast_Day1!B15</f>
        <v>1.8572415699281374E-2</v>
      </c>
      <c r="C10" s="40">
        <f>Forecast_Day1!C15</f>
        <v>0.52301478717523486</v>
      </c>
      <c r="D10" s="40">
        <f>Forecast_Day1!D15</f>
        <v>0.3183471531232725</v>
      </c>
      <c r="E10" s="40">
        <f>Forecast_Day1!E15</f>
        <v>0.2000704809286899</v>
      </c>
      <c r="F10" s="40">
        <f>Forecast_Day1!F15</f>
        <v>6.0004836926478733E-2</v>
      </c>
      <c r="G10" s="40">
        <f>Forecast_Day1!G15</f>
        <v>0</v>
      </c>
      <c r="O10" s="42"/>
    </row>
    <row r="11" spans="1:15" x14ac:dyDescent="0.3">
      <c r="A11" s="39">
        <f>Forecast_Day1!A16</f>
        <v>44947</v>
      </c>
      <c r="B11" s="40">
        <f>Forecast_Day1!B16</f>
        <v>0.25633612419326701</v>
      </c>
      <c r="C11" s="40">
        <f>Forecast_Day1!C16</f>
        <v>0.41727600441886153</v>
      </c>
      <c r="D11" s="40">
        <f>Forecast_Day1!D16</f>
        <v>0.29862462933891504</v>
      </c>
      <c r="E11" s="40">
        <f>Forecast_Day1!E16</f>
        <v>0.13457817314960172</v>
      </c>
      <c r="F11" s="40">
        <f>Forecast_Day1!F16</f>
        <v>0.10681493110064522</v>
      </c>
      <c r="G11" s="40">
        <f>Forecast_Day1!G16</f>
        <v>0</v>
      </c>
      <c r="O11" s="42"/>
    </row>
    <row r="12" spans="1:15" x14ac:dyDescent="0.3">
      <c r="A12" s="39">
        <f>Forecast_Day1!A17</f>
        <v>44948</v>
      </c>
      <c r="B12" s="40">
        <f>Forecast_Day1!B17</f>
        <v>0.356841726618705</v>
      </c>
      <c r="C12" s="40">
        <f>Forecast_Day1!C17</f>
        <v>0.40605195843325342</v>
      </c>
      <c r="D12" s="40">
        <f>Forecast_Day1!D17</f>
        <v>0.23412270183852918</v>
      </c>
      <c r="E12" s="40">
        <f>Forecast_Day1!E17</f>
        <v>0.12635291766586731</v>
      </c>
      <c r="F12" s="40">
        <f>Forecast_Day1!F17</f>
        <v>0.12336930455635486</v>
      </c>
      <c r="G12" s="40">
        <f>Forecast_Day1!G17</f>
        <v>0</v>
      </c>
      <c r="O12" s="42"/>
    </row>
    <row r="13" spans="1:15" x14ac:dyDescent="0.3">
      <c r="A13" s="39">
        <f>Forecast_Day1!A18</f>
        <v>44949</v>
      </c>
      <c r="B13" s="40">
        <f>Forecast_Day1!B18</f>
        <v>0.41182371156823711</v>
      </c>
      <c r="C13" s="40">
        <f>Forecast_Day1!C18</f>
        <v>0.41009916685099168</v>
      </c>
      <c r="D13" s="40">
        <f>Forecast_Day1!D18</f>
        <v>0.19260008847600091</v>
      </c>
      <c r="E13" s="40">
        <f>Forecast_Day1!E18</f>
        <v>0.10472056329720564</v>
      </c>
      <c r="F13" s="40">
        <f>Forecast_Day1!F18</f>
        <v>0.11924353019243528</v>
      </c>
      <c r="G13" s="40">
        <f>Forecast_Day1!G18</f>
        <v>0</v>
      </c>
      <c r="O13" s="42"/>
    </row>
    <row r="14" spans="1:15" ht="14.5" thickBot="1" x14ac:dyDescent="0.35">
      <c r="A14" s="46" t="s">
        <v>192</v>
      </c>
      <c r="B14" s="13">
        <f>Forecast_Day1!B19</f>
        <v>0.26089349451987265</v>
      </c>
      <c r="C14" s="13">
        <f>Forecast_Day1!C19</f>
        <v>0.43911047921958535</v>
      </c>
      <c r="D14" s="13">
        <f>Forecast_Day1!D19</f>
        <v>0.26092364319417938</v>
      </c>
      <c r="E14" s="13">
        <f>Forecast_Day1!E19</f>
        <v>0.14143053376034115</v>
      </c>
      <c r="F14" s="13">
        <f>Forecast_Day1!F19</f>
        <v>0.10235815069397852</v>
      </c>
      <c r="G14" s="13">
        <f>Forecast_Day1!G19</f>
        <v>0</v>
      </c>
      <c r="H14" s="47"/>
      <c r="I14" s="47"/>
      <c r="J14" s="47"/>
      <c r="K14" s="47"/>
      <c r="L14" s="47"/>
      <c r="M14" s="47"/>
      <c r="N14" s="47"/>
      <c r="O14" s="48"/>
    </row>
    <row r="15" spans="1:15" ht="14.5" thickTop="1" x14ac:dyDescent="0.3">
      <c r="B15" s="104"/>
      <c r="C15" s="104"/>
      <c r="D15" s="104"/>
      <c r="E15" s="104"/>
    </row>
    <row r="17" spans="1:15" ht="15.5" x14ac:dyDescent="0.35">
      <c r="A17" s="49" t="s">
        <v>193</v>
      </c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x14ac:dyDescent="0.3">
      <c r="A18" s="34" t="s">
        <v>47</v>
      </c>
      <c r="B18" s="52">
        <f>B4</f>
        <v>44954</v>
      </c>
    </row>
    <row r="20" spans="1:15" ht="14.5" x14ac:dyDescent="0.35">
      <c r="A20" s="22"/>
      <c r="B20" s="15"/>
      <c r="C20" s="19" t="s">
        <v>194</v>
      </c>
      <c r="D20" s="17">
        <f>C22</f>
        <v>44950</v>
      </c>
      <c r="E20" s="17">
        <f>D20+1</f>
        <v>44951</v>
      </c>
      <c r="F20" s="17">
        <f t="shared" ref="F20:O20" si="0">E20+1</f>
        <v>44952</v>
      </c>
      <c r="G20" s="17">
        <f t="shared" si="0"/>
        <v>44953</v>
      </c>
      <c r="H20" s="17">
        <f t="shared" si="0"/>
        <v>44954</v>
      </c>
      <c r="I20" s="17">
        <f t="shared" si="0"/>
        <v>44955</v>
      </c>
      <c r="J20" s="17">
        <f t="shared" si="0"/>
        <v>44956</v>
      </c>
      <c r="K20" s="17">
        <f t="shared" si="0"/>
        <v>44957</v>
      </c>
      <c r="L20" s="17">
        <f t="shared" si="0"/>
        <v>44958</v>
      </c>
      <c r="M20" s="17">
        <f t="shared" si="0"/>
        <v>44959</v>
      </c>
      <c r="N20" s="17">
        <f t="shared" si="0"/>
        <v>44960</v>
      </c>
      <c r="O20" s="23">
        <f t="shared" si="0"/>
        <v>44961</v>
      </c>
    </row>
    <row r="21" spans="1:15" ht="14.5" x14ac:dyDescent="0.3">
      <c r="A21" s="24" t="s">
        <v>195</v>
      </c>
      <c r="B21" s="18" t="s">
        <v>196</v>
      </c>
      <c r="C21" s="20" t="s">
        <v>197</v>
      </c>
      <c r="D21" s="53" t="str">
        <f>IF(D20&lt;$B$1,"A","E")</f>
        <v>E</v>
      </c>
      <c r="E21" s="53" t="str">
        <f t="shared" ref="E21:O21" si="1">IF(E20&lt;$B$1,"A","E")</f>
        <v>E</v>
      </c>
      <c r="F21" s="53" t="str">
        <f t="shared" si="1"/>
        <v>E</v>
      </c>
      <c r="G21" s="53" t="str">
        <f t="shared" si="1"/>
        <v>E</v>
      </c>
      <c r="H21" s="53" t="str">
        <f t="shared" si="1"/>
        <v>E</v>
      </c>
      <c r="I21" s="53" t="str">
        <f t="shared" si="1"/>
        <v>E</v>
      </c>
      <c r="J21" s="53" t="str">
        <f t="shared" si="1"/>
        <v>E</v>
      </c>
      <c r="K21" s="53" t="str">
        <f t="shared" si="1"/>
        <v>E</v>
      </c>
      <c r="L21" s="53" t="str">
        <f t="shared" si="1"/>
        <v>E</v>
      </c>
      <c r="M21" s="53" t="str">
        <f t="shared" si="1"/>
        <v>E</v>
      </c>
      <c r="N21" s="53" t="str">
        <f t="shared" si="1"/>
        <v>E</v>
      </c>
      <c r="O21" s="55" t="str">
        <f t="shared" si="1"/>
        <v>E</v>
      </c>
    </row>
    <row r="22" spans="1:15" x14ac:dyDescent="0.3">
      <c r="A22" s="25">
        <f>VLOOKUP(C22,Waterfall!$C:$D,2,FALSE)</f>
        <v>32553</v>
      </c>
      <c r="B22" s="11">
        <f>C22-3</f>
        <v>44947</v>
      </c>
      <c r="C22" s="54">
        <f>B18-4</f>
        <v>44950</v>
      </c>
      <c r="D22" s="4">
        <f>Forecast_Day1!D47</f>
        <v>12881.29</v>
      </c>
      <c r="E22" s="4">
        <f>Forecast_Day1!E47</f>
        <v>12166.9</v>
      </c>
      <c r="F22" s="4">
        <f>Forecast_Day1!F47</f>
        <v>6071.71</v>
      </c>
      <c r="G22" s="4">
        <f>Forecast_Day1!G47</f>
        <v>4603.9881655003855</v>
      </c>
      <c r="H22" s="4"/>
      <c r="I22" s="4"/>
      <c r="J22" s="4"/>
      <c r="K22" s="4"/>
      <c r="L22" s="4"/>
      <c r="M22" s="4"/>
      <c r="N22" s="4"/>
      <c r="O22" s="4"/>
    </row>
    <row r="23" spans="1:15" x14ac:dyDescent="0.3">
      <c r="A23" s="25">
        <f>VLOOKUP(C23,Waterfall!$C:$D,2,FALSE)</f>
        <v>34101</v>
      </c>
      <c r="B23" s="11">
        <f t="shared" ref="B23:B29" si="2">C23-3</f>
        <v>44948</v>
      </c>
      <c r="C23" s="21">
        <f>C22+1</f>
        <v>44951</v>
      </c>
      <c r="D23" s="4">
        <f>Forecast_Day1!D48</f>
        <v>0</v>
      </c>
      <c r="E23" s="4">
        <f>Forecast_Day1!E48</f>
        <v>14992.96</v>
      </c>
      <c r="F23" s="4">
        <f>Forecast_Day1!F48</f>
        <v>12241.33</v>
      </c>
      <c r="G23" s="4">
        <f>Forecast_Day1!G48</f>
        <v>8897.7571565647104</v>
      </c>
      <c r="H23" s="4">
        <f>Forecast_Day1!H48</f>
        <v>4822.9226317613939</v>
      </c>
      <c r="I23" s="4"/>
      <c r="J23" s="4"/>
      <c r="K23" s="4"/>
      <c r="L23" s="4"/>
      <c r="M23" s="4"/>
      <c r="N23" s="4"/>
      <c r="O23" s="4"/>
    </row>
    <row r="24" spans="1:15" x14ac:dyDescent="0.3">
      <c r="A24" s="25">
        <f>VLOOKUP(C24,Waterfall!$C:$D,2,FALSE)</f>
        <v>37035</v>
      </c>
      <c r="B24" s="11">
        <f t="shared" si="2"/>
        <v>44949</v>
      </c>
      <c r="C24" s="21">
        <f t="shared" ref="C24:C28" si="3">C23+1</f>
        <v>44952</v>
      </c>
      <c r="D24" s="4">
        <f>Forecast_Day1!D49</f>
        <v>0</v>
      </c>
      <c r="E24" s="4">
        <f>Forecast_Day1!E49</f>
        <v>0</v>
      </c>
      <c r="F24" s="4">
        <f>Forecast_Day1!F49</f>
        <v>11378</v>
      </c>
      <c r="G24" s="4">
        <f>Forecast_Day1!G49</f>
        <v>16262.456597897344</v>
      </c>
      <c r="H24" s="4">
        <f>Forecast_Day1!H49</f>
        <v>9663.307125696434</v>
      </c>
      <c r="I24" s="4">
        <f>Forecast_Day1!I49</f>
        <v>5237.8798178142342</v>
      </c>
      <c r="J24" s="4"/>
      <c r="K24" s="4"/>
      <c r="L24" s="4"/>
      <c r="M24" s="4"/>
      <c r="N24" s="4"/>
      <c r="O24" s="4"/>
    </row>
    <row r="25" spans="1:15" x14ac:dyDescent="0.3">
      <c r="A25" s="25">
        <f>VLOOKUP(C25,Waterfall!$C:$D,2,FALSE)</f>
        <v>32517</v>
      </c>
      <c r="B25" s="11">
        <f t="shared" si="2"/>
        <v>44950</v>
      </c>
      <c r="C25" s="21">
        <f t="shared" si="3"/>
        <v>44953</v>
      </c>
      <c r="D25" s="4">
        <f>Forecast_Day1!D50</f>
        <v>0</v>
      </c>
      <c r="E25" s="4">
        <f>Forecast_Day1!E50</f>
        <v>0</v>
      </c>
      <c r="F25" s="4">
        <f>Forecast_Day1!F50</f>
        <v>0</v>
      </c>
      <c r="G25" s="4">
        <f>Forecast_Day1!G50</f>
        <v>8483.4737613026991</v>
      </c>
      <c r="H25" s="4">
        <f>Forecast_Day1!H50</f>
        <v>14278.555452783257</v>
      </c>
      <c r="I25" s="4">
        <f>Forecast_Day1!I50</f>
        <v>8484.4541057451315</v>
      </c>
      <c r="J25" s="4">
        <f>Forecast_Day1!J50</f>
        <v>4598.8966662850135</v>
      </c>
      <c r="K25" s="4"/>
      <c r="L25" s="4"/>
      <c r="M25" s="4"/>
      <c r="N25" s="4"/>
      <c r="O25" s="4"/>
    </row>
    <row r="26" spans="1:15" x14ac:dyDescent="0.3">
      <c r="A26" s="25">
        <f>VLOOKUP(C26,Waterfall!$C:$D,2,FALSE)</f>
        <v>24327</v>
      </c>
      <c r="B26" s="11">
        <f t="shared" si="2"/>
        <v>44951</v>
      </c>
      <c r="C26" s="21">
        <f t="shared" si="3"/>
        <v>44954</v>
      </c>
      <c r="D26" s="4">
        <f>Forecast_Day1!D51</f>
        <v>0</v>
      </c>
      <c r="E26" s="4">
        <f>Forecast_Day1!E51</f>
        <v>0</v>
      </c>
      <c r="F26" s="4">
        <f>Forecast_Day1!F51</f>
        <v>0</v>
      </c>
      <c r="G26" s="4">
        <f>Forecast_Day1!G51</f>
        <v>0</v>
      </c>
      <c r="H26" s="4">
        <f>Forecast_Day1!H51</f>
        <v>6346.7560411849418</v>
      </c>
      <c r="I26" s="4">
        <f>Forecast_Day1!I51</f>
        <v>10682.240627974852</v>
      </c>
      <c r="J26" s="4">
        <f>Forecast_Day1!J51</f>
        <v>6347.4894679848021</v>
      </c>
      <c r="K26" s="4">
        <f>Forecast_Day1!K51</f>
        <v>3440.5805947878193</v>
      </c>
      <c r="L26" s="4"/>
      <c r="M26" s="4"/>
      <c r="N26" s="4"/>
      <c r="O26" s="4"/>
    </row>
    <row r="27" spans="1:15" x14ac:dyDescent="0.3">
      <c r="A27" s="25">
        <f>VLOOKUP(C27,Waterfall!$C:$D,2,FALSE)</f>
        <v>27342</v>
      </c>
      <c r="B27" s="11">
        <f t="shared" si="2"/>
        <v>44952</v>
      </c>
      <c r="C27" s="21">
        <f t="shared" si="3"/>
        <v>44955</v>
      </c>
      <c r="D27" s="4">
        <f>Forecast_Day1!D52</f>
        <v>0</v>
      </c>
      <c r="E27" s="4">
        <f>Forecast_Day1!E52</f>
        <v>0</v>
      </c>
      <c r="F27" s="4">
        <f>Forecast_Day1!F52</f>
        <v>0</v>
      </c>
      <c r="G27" s="4">
        <f>Forecast_Day1!G52</f>
        <v>0</v>
      </c>
      <c r="H27" s="4">
        <f>Forecast_Day1!H52</f>
        <v>0</v>
      </c>
      <c r="I27" s="4">
        <f>Forecast_Day1!J53</f>
        <v>23012.023254820964</v>
      </c>
      <c r="J27" s="4">
        <f>Forecast_Day1!K53</f>
        <v>38731.592667087287</v>
      </c>
      <c r="K27" s="4">
        <f>Forecast_Day1!L53</f>
        <v>23014.682508534919</v>
      </c>
      <c r="L27" s="4">
        <f>Forecast_Day1!M53</f>
        <v>12474.832834847877</v>
      </c>
      <c r="M27" s="4">
        <f>Forecast_Day1!M52</f>
        <v>0</v>
      </c>
      <c r="N27" s="4">
        <f>Forecast_Day1!N52</f>
        <v>0</v>
      </c>
      <c r="O27" s="4">
        <f>Forecast_Day1!O52</f>
        <v>0</v>
      </c>
    </row>
    <row r="28" spans="1:15" x14ac:dyDescent="0.3">
      <c r="A28" s="78">
        <f>Forecast_Day1!J62</f>
        <v>88204.664885072882</v>
      </c>
      <c r="B28" s="11">
        <f t="shared" si="2"/>
        <v>44953</v>
      </c>
      <c r="C28" s="21">
        <f t="shared" si="3"/>
        <v>44956</v>
      </c>
      <c r="D28" s="4"/>
      <c r="E28" s="4"/>
      <c r="F28" s="4"/>
      <c r="G28" s="4"/>
      <c r="H28" s="4"/>
      <c r="I28" s="4"/>
      <c r="J28" s="4">
        <f>IF(B47="No",$A$28*B14,A28*A50)</f>
        <v>23012.023254820964</v>
      </c>
      <c r="K28" s="4">
        <f>IF(B47="No",$A$28*C14,A28*B50)</f>
        <v>38731.592667087287</v>
      </c>
      <c r="L28" s="4">
        <f>IF(B47="No",$A$28*D14,A28*C50)</f>
        <v>23014.682508534919</v>
      </c>
      <c r="M28" s="4">
        <f>IF(B47="No",$A$28*E14,A28*D50)</f>
        <v>12474.832834847877</v>
      </c>
      <c r="N28" s="4"/>
      <c r="O28" s="4"/>
    </row>
    <row r="29" spans="1:15" ht="14.5" thickBot="1" x14ac:dyDescent="0.35">
      <c r="A29" s="121">
        <f>K37</f>
        <v>0</v>
      </c>
      <c r="B29" s="11">
        <f t="shared" si="2"/>
        <v>44954</v>
      </c>
      <c r="C29" s="51">
        <f>C28+1</f>
        <v>44957</v>
      </c>
      <c r="K29" s="67">
        <f>$K$36*B14</f>
        <v>-24304.269073551062</v>
      </c>
      <c r="L29" s="67">
        <f t="shared" ref="L29:N29" si="4">$K$36*C14</f>
        <v>-40906.574767642713</v>
      </c>
      <c r="M29" s="67">
        <f t="shared" si="4"/>
        <v>-24307.077658310565</v>
      </c>
      <c r="N29" s="67">
        <f t="shared" si="4"/>
        <v>-13175.360137105487</v>
      </c>
      <c r="O29" s="27"/>
    </row>
    <row r="30" spans="1:15" customFormat="1" ht="15" thickTop="1" x14ac:dyDescent="0.35"/>
    <row r="31" spans="1:15" ht="14.5" x14ac:dyDescent="0.3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</row>
    <row r="32" spans="1:15" ht="14.5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</row>
    <row r="34" spans="1:15" ht="14.5" x14ac:dyDescent="0.35">
      <c r="A34" s="10" t="s">
        <v>48</v>
      </c>
      <c r="K34" s="93">
        <f>Report!AC4</f>
        <v>44682.34574089833</v>
      </c>
      <c r="L34"/>
      <c r="M34"/>
      <c r="N34"/>
    </row>
    <row r="35" spans="1:15" ht="14.5" x14ac:dyDescent="0.35">
      <c r="A35" s="2" t="s">
        <v>48</v>
      </c>
      <c r="K35" s="4">
        <f>((K34/(1+Forecast_Day1!B65))-K26-K27-K28)</f>
        <v>-24304.269073551062</v>
      </c>
      <c r="L35"/>
      <c r="M35"/>
      <c r="N35"/>
    </row>
    <row r="36" spans="1:15" ht="14.5" x14ac:dyDescent="0.35">
      <c r="A36" s="2" t="s">
        <v>198</v>
      </c>
      <c r="K36" s="67">
        <f>IF(B47="No",K35/B14*1,K35/A50)</f>
        <v>-93157.819508986533</v>
      </c>
      <c r="L36"/>
      <c r="M36"/>
      <c r="N36"/>
    </row>
    <row r="37" spans="1:15" ht="14.5" x14ac:dyDescent="0.35">
      <c r="A37" s="10" t="s">
        <v>199</v>
      </c>
      <c r="K37" s="68">
        <f>IF(K36&gt;=0,K36,0)</f>
        <v>0</v>
      </c>
      <c r="L37"/>
      <c r="M37"/>
      <c r="N37"/>
    </row>
    <row r="38" spans="1:15" ht="14.5" x14ac:dyDescent="0.35">
      <c r="L38"/>
      <c r="M38"/>
      <c r="N38"/>
    </row>
    <row r="39" spans="1:15" ht="14.5" x14ac:dyDescent="0.35">
      <c r="K39" s="67"/>
      <c r="L39"/>
      <c r="M39"/>
      <c r="N39"/>
    </row>
    <row r="45" spans="1:15" x14ac:dyDescent="0.3">
      <c r="A45" s="97" t="s">
        <v>200</v>
      </c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</row>
    <row r="46" spans="1:15" x14ac:dyDescent="0.3">
      <c r="A46" s="2" t="s">
        <v>201</v>
      </c>
      <c r="B46" s="95">
        <f>Forecast_Day1!B75</f>
        <v>1</v>
      </c>
    </row>
    <row r="47" spans="1:15" x14ac:dyDescent="0.3">
      <c r="A47" s="2" t="s">
        <v>202</v>
      </c>
      <c r="B47" s="98" t="str">
        <f>Forecast_Day1!B76</f>
        <v>No</v>
      </c>
    </row>
    <row r="48" spans="1:15" x14ac:dyDescent="0.3">
      <c r="A48" s="99" t="s">
        <v>203</v>
      </c>
      <c r="B48" s="100"/>
      <c r="C48" s="100"/>
      <c r="D48" s="100"/>
    </row>
    <row r="49" spans="1:4" x14ac:dyDescent="0.3">
      <c r="A49" s="95" t="s">
        <v>186</v>
      </c>
      <c r="B49" s="95" t="s">
        <v>187</v>
      </c>
      <c r="C49" s="95" t="s">
        <v>188</v>
      </c>
      <c r="D49" s="95" t="s">
        <v>189</v>
      </c>
    </row>
    <row r="50" spans="1:4" x14ac:dyDescent="0.3">
      <c r="A50" s="96">
        <f>Forecast_Day1!A79</f>
        <v>0.21814879664965364</v>
      </c>
      <c r="B50" s="96">
        <f>Forecast_Day1!B79</f>
        <v>0.1912400230170182</v>
      </c>
      <c r="C50" s="96">
        <f>Forecast_Day1!C79</f>
        <v>0.19156550323628474</v>
      </c>
      <c r="D50" s="96">
        <f>Forecast_Day1!D79</f>
        <v>0.11634287908842902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CAB32-C967-4CFA-86AA-B6DA8E8F345B}">
  <sheetPr codeName="Sheet2"/>
  <dimension ref="A1:S79"/>
  <sheetViews>
    <sheetView showGridLines="0" topLeftCell="A43" zoomScale="111" zoomScaleNormal="98" workbookViewId="0">
      <selection activeCell="A47" sqref="A47"/>
    </sheetView>
  </sheetViews>
  <sheetFormatPr defaultColWidth="9" defaultRowHeight="14" x14ac:dyDescent="0.3"/>
  <cols>
    <col min="1" max="1" width="37.36328125" style="2" bestFit="1" customWidth="1"/>
    <col min="2" max="2" width="18.54296875" style="2" customWidth="1"/>
    <col min="3" max="3" width="16" style="2" bestFit="1" customWidth="1"/>
    <col min="4" max="5" width="14.453125" style="2" bestFit="1" customWidth="1"/>
    <col min="6" max="6" width="16" style="2" customWidth="1"/>
    <col min="7" max="7" width="15.54296875" style="2" bestFit="1" customWidth="1"/>
    <col min="8" max="9" width="10.6328125" style="2" customWidth="1"/>
    <col min="10" max="10" width="13.6328125" style="2" bestFit="1" customWidth="1"/>
    <col min="11" max="11" width="13.54296875" style="2" bestFit="1" customWidth="1"/>
    <col min="12" max="12" width="12" style="2" bestFit="1" customWidth="1"/>
    <col min="13" max="16" width="10.6328125" style="2" customWidth="1"/>
    <col min="17" max="16384" width="9" style="2"/>
  </cols>
  <sheetData>
    <row r="1" spans="1:15" x14ac:dyDescent="0.3">
      <c r="A1" s="10" t="s">
        <v>47</v>
      </c>
      <c r="B1" s="17">
        <f>Report!C3</f>
        <v>44953</v>
      </c>
    </row>
    <row r="3" spans="1:15" ht="15.5" x14ac:dyDescent="0.35">
      <c r="A3" s="49" t="s">
        <v>204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</row>
    <row r="5" spans="1:15" ht="14.5" x14ac:dyDescent="0.35">
      <c r="A5" s="22"/>
      <c r="B5" s="15"/>
      <c r="C5" s="19" t="s">
        <v>194</v>
      </c>
      <c r="D5" s="17">
        <f>C7-1</f>
        <v>44945</v>
      </c>
      <c r="E5" s="17">
        <f>D5+1</f>
        <v>44946</v>
      </c>
      <c r="F5" s="17">
        <f t="shared" ref="F5:O5" si="0">E5+1</f>
        <v>44947</v>
      </c>
      <c r="G5" s="17">
        <f t="shared" si="0"/>
        <v>44948</v>
      </c>
      <c r="H5" s="17">
        <f t="shared" si="0"/>
        <v>44949</v>
      </c>
      <c r="I5" s="17">
        <f t="shared" si="0"/>
        <v>44950</v>
      </c>
      <c r="J5" s="17">
        <f t="shared" si="0"/>
        <v>44951</v>
      </c>
      <c r="K5" s="17">
        <f t="shared" si="0"/>
        <v>44952</v>
      </c>
      <c r="L5" s="17">
        <f t="shared" si="0"/>
        <v>44953</v>
      </c>
      <c r="M5" s="17">
        <f t="shared" si="0"/>
        <v>44954</v>
      </c>
      <c r="N5" s="17">
        <f t="shared" si="0"/>
        <v>44955</v>
      </c>
      <c r="O5" s="23">
        <f t="shared" si="0"/>
        <v>44956</v>
      </c>
    </row>
    <row r="6" spans="1:15" s="12" customFormat="1" ht="14.5" x14ac:dyDescent="0.35">
      <c r="A6" s="24" t="s">
        <v>195</v>
      </c>
      <c r="B6" s="18" t="s">
        <v>196</v>
      </c>
      <c r="C6" s="20" t="s">
        <v>197</v>
      </c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20"/>
    </row>
    <row r="7" spans="1:15" x14ac:dyDescent="0.3">
      <c r="A7" s="25">
        <f>VLOOKUP(C7,Waterfall!$C:$D,2,FALSE)</f>
        <v>14472</v>
      </c>
      <c r="B7" s="26">
        <f>C7-4</f>
        <v>44942</v>
      </c>
      <c r="C7" s="21">
        <f>B1-7</f>
        <v>44946</v>
      </c>
      <c r="D7" s="4">
        <f>INDEX(Waterfall!$A$1:$GI$189,MATCH(Forecast_Day1!$C7,Waterfall!$C$1:$C$189,0),MATCH(Forecast_Day1!D$5,Waterfall!$A$1:$GI$1,0))</f>
        <v>71.67</v>
      </c>
      <c r="E7" s="4">
        <f>INDEX(Waterfall!$A$1:$GI$189,MATCH(Forecast_Day1!$C7,Waterfall!$C$1:$C$189,0),MATCH(Forecast_Day1!E$5,Waterfall!$A$1:$GI$1,0))</f>
        <v>197.11</v>
      </c>
      <c r="F7" s="4">
        <f>INDEX(Waterfall!$A$1:$GI$189,MATCH(Forecast_Day1!$C7,Waterfall!$C$1:$C$189,0),MATCH(Forecast_Day1!F$5,Waterfall!$A$1:$GI$1,0))</f>
        <v>7569.07</v>
      </c>
      <c r="G7" s="4">
        <f>INDEX(Waterfall!$A$1:$GI$189,MATCH(Forecast_Day1!$C7,Waterfall!$C$1:$C$189,0),MATCH(Forecast_Day1!G$5,Waterfall!$A$1:$GI$1,0))</f>
        <v>4607.12</v>
      </c>
      <c r="H7" s="4">
        <f>INDEX(Waterfall!$A$1:$GI$189,MATCH(Forecast_Day1!$C7,Waterfall!$C$1:$C$189,0),MATCH(Forecast_Day1!H$5,Waterfall!$A$1:$GI$1,0))</f>
        <v>2322.31</v>
      </c>
      <c r="I7" s="4">
        <f>INDEX(Waterfall!$A$1:$GI$189,MATCH(Forecast_Day1!$C7,Waterfall!$C$1:$C$189,0),MATCH(Forecast_Day1!I$5,Waterfall!$A$1:$GI$1,0))</f>
        <v>573.11</v>
      </c>
      <c r="J7" s="4">
        <f>INDEX(Waterfall!$A$1:$GI$189,MATCH(Forecast_Day1!$C7,Waterfall!$C$1:$C$189,0),MATCH(Forecast_Day1!J$5,Waterfall!$A$1:$GI$1,0))</f>
        <v>0</v>
      </c>
      <c r="K7" s="4">
        <f>INDEX(Waterfall!$A$1:$GI$189,MATCH(Forecast_Day1!$C7,Waterfall!$C$1:$C$189,0),MATCH(Forecast_Day1!K$5,Waterfall!$A$1:$GI$1,0))</f>
        <v>0</v>
      </c>
      <c r="L7" s="4"/>
      <c r="M7" s="4"/>
      <c r="N7" s="4"/>
      <c r="O7" s="27"/>
    </row>
    <row r="8" spans="1:15" x14ac:dyDescent="0.3">
      <c r="A8" s="25">
        <f>VLOOKUP(C8,Waterfall!$C:$D,2,FALSE)</f>
        <v>34398</v>
      </c>
      <c r="B8" s="26">
        <f t="shared" ref="B8:B10" si="1">C8-4</f>
        <v>44943</v>
      </c>
      <c r="C8" s="21">
        <f>C7+1</f>
        <v>44947</v>
      </c>
      <c r="D8" s="4">
        <f>INDEX(Waterfall!$A$1:$GI$189,MATCH(Forecast_Day1!$C8,Waterfall!$C$1:$C$189,0),MATCH(Forecast_Day1!D$5,Waterfall!$A$1:$GI$1,0))</f>
        <v>0</v>
      </c>
      <c r="E8" s="4">
        <f>INDEX(Waterfall!$A$1:$GI$189,MATCH(Forecast_Day1!$C8,Waterfall!$C$1:$C$189,0),MATCH(Forecast_Day1!E$5,Waterfall!$A$1:$GI$1,0))</f>
        <v>236.81</v>
      </c>
      <c r="F8" s="4">
        <f>INDEX(Waterfall!$A$1:$GI$189,MATCH(Forecast_Day1!$C8,Waterfall!$C$1:$C$189,0),MATCH(Forecast_Day1!F$5,Waterfall!$A$1:$GI$1,0))</f>
        <v>8580.64</v>
      </c>
      <c r="G8" s="4">
        <f>INDEX(Waterfall!$A$1:$GI$189,MATCH(Forecast_Day1!$C8,Waterfall!$C$1:$C$189,0),MATCH(Forecast_Day1!G$5,Waterfall!$A$1:$GI$1,0))</f>
        <v>14353.46</v>
      </c>
      <c r="H8" s="4">
        <f>INDEX(Waterfall!$A$1:$GI$189,MATCH(Forecast_Day1!$C8,Waterfall!$C$1:$C$189,0),MATCH(Forecast_Day1!H$5,Waterfall!$A$1:$GI$1,0))</f>
        <v>10272.09</v>
      </c>
      <c r="I8" s="4">
        <f>INDEX(Waterfall!$A$1:$GI$189,MATCH(Forecast_Day1!$C8,Waterfall!$C$1:$C$189,0),MATCH(Forecast_Day1!I$5,Waterfall!$A$1:$GI$1,0))</f>
        <v>3577.25</v>
      </c>
      <c r="J8" s="4">
        <f>INDEX(Waterfall!$A$1:$GI$189,MATCH(Forecast_Day1!$C8,Waterfall!$C$1:$C$189,0),MATCH(Forecast_Day1!J$5,Waterfall!$A$1:$GI$1,0))</f>
        <v>1051.97</v>
      </c>
      <c r="K8" s="4">
        <f>INDEX(Waterfall!$A$1:$GI$189,MATCH(Forecast_Day1!$C8,Waterfall!$C$1:$C$189,0),MATCH(Forecast_Day1!K$5,Waterfall!$A$1:$GI$1,0))</f>
        <v>0</v>
      </c>
      <c r="L8" s="4"/>
      <c r="M8" s="4"/>
      <c r="N8" s="4"/>
      <c r="O8" s="27"/>
    </row>
    <row r="9" spans="1:15" x14ac:dyDescent="0.3">
      <c r="A9" s="25">
        <f>VLOOKUP(C9,Waterfall!$C:$D,2,FALSE)</f>
        <v>25020</v>
      </c>
      <c r="B9" s="26">
        <f t="shared" si="1"/>
        <v>44944</v>
      </c>
      <c r="C9" s="21">
        <f t="shared" ref="C9:C10" si="2">C8+1</f>
        <v>44948</v>
      </c>
      <c r="D9" s="4">
        <f>INDEX(Waterfall!$A$1:$GI$189,MATCH(Forecast_Day1!$C9,Waterfall!$C$1:$C$189,0),MATCH(Forecast_Day1!D$5,Waterfall!$A$1:$GI$1,0))</f>
        <v>0</v>
      </c>
      <c r="E9" s="4">
        <f>INDEX(Waterfall!$A$1:$GI$189,MATCH(Forecast_Day1!$C9,Waterfall!$C$1:$C$189,0),MATCH(Forecast_Day1!E$5,Waterfall!$A$1:$GI$1,0))</f>
        <v>0</v>
      </c>
      <c r="F9" s="4">
        <f>INDEX(Waterfall!$A$1:$GI$189,MATCH(Forecast_Day1!$C9,Waterfall!$C$1:$C$189,0),MATCH(Forecast_Day1!F$5,Waterfall!$A$1:$GI$1,0))</f>
        <v>202.05</v>
      </c>
      <c r="G9" s="4">
        <f>INDEX(Waterfall!$A$1:$GI$189,MATCH(Forecast_Day1!$C9,Waterfall!$C$1:$C$189,0),MATCH(Forecast_Day1!G$5,Waterfall!$A$1:$GI$1,0))</f>
        <v>8726.1299999999992</v>
      </c>
      <c r="H9" s="4">
        <f>INDEX(Waterfall!$A$1:$GI$189,MATCH(Forecast_Day1!$C9,Waterfall!$C$1:$C$189,0),MATCH(Forecast_Day1!H$5,Waterfall!$A$1:$GI$1,0))</f>
        <v>10159.42</v>
      </c>
      <c r="I9" s="4">
        <f>INDEX(Waterfall!$A$1:$GI$189,MATCH(Forecast_Day1!$C9,Waterfall!$C$1:$C$189,0),MATCH(Forecast_Day1!I$5,Waterfall!$A$1:$GI$1,0))</f>
        <v>5857.75</v>
      </c>
      <c r="J9" s="4">
        <f>INDEX(Waterfall!$A$1:$GI$189,MATCH(Forecast_Day1!$C9,Waterfall!$C$1:$C$189,0),MATCH(Forecast_Day1!J$5,Waterfall!$A$1:$GI$1,0))</f>
        <v>2374.1999999999998</v>
      </c>
      <c r="K9" s="4">
        <f>INDEX(Waterfall!$A$1:$GI$189,MATCH(Forecast_Day1!$C9,Waterfall!$C$1:$C$189,0),MATCH(Forecast_Day1!K$5,Waterfall!$A$1:$GI$1,0))</f>
        <v>787.15</v>
      </c>
      <c r="L9" s="4"/>
      <c r="M9" s="4"/>
      <c r="N9" s="4"/>
      <c r="O9" s="27"/>
    </row>
    <row r="10" spans="1:15" x14ac:dyDescent="0.3">
      <c r="A10" s="28">
        <f>VLOOKUP(C10,Waterfall!$C:$D,2,FALSE)</f>
        <v>27126</v>
      </c>
      <c r="B10" s="29">
        <f t="shared" si="1"/>
        <v>44945</v>
      </c>
      <c r="C10" s="30">
        <f t="shared" si="2"/>
        <v>44949</v>
      </c>
      <c r="D10" s="31">
        <f>INDEX(Waterfall!$A$1:$GI$189,MATCH(Forecast_Day1!$C10,Waterfall!$C$1:$C$189,0),MATCH(Forecast_Day1!D$5,Waterfall!$A$1:$GI$1,0))</f>
        <v>0</v>
      </c>
      <c r="E10" s="31">
        <f>INDEX(Waterfall!$A$1:$GI$189,MATCH(Forecast_Day1!$C10,Waterfall!$C$1:$C$189,0),MATCH(Forecast_Day1!E$5,Waterfall!$A$1:$GI$1,0))</f>
        <v>0</v>
      </c>
      <c r="F10" s="31">
        <f>INDEX(Waterfall!$A$1:$GI$189,MATCH(Forecast_Day1!$C10,Waterfall!$C$1:$C$189,0),MATCH(Forecast_Day1!F$5,Waterfall!$A$1:$GI$1,0))</f>
        <v>0</v>
      </c>
      <c r="G10" s="31">
        <f>INDEX(Waterfall!$A$1:$GI$189,MATCH(Forecast_Day1!$C10,Waterfall!$C$1:$C$189,0),MATCH(Forecast_Day1!G$5,Waterfall!$A$1:$GI$1,0))</f>
        <v>122.65</v>
      </c>
      <c r="H10" s="31">
        <f>INDEX(Waterfall!$A$1:$GI$189,MATCH(Forecast_Day1!$C10,Waterfall!$C$1:$C$189,0),MATCH(Forecast_Day1!H$5,Waterfall!$A$1:$GI$1,0))</f>
        <v>11048.48</v>
      </c>
      <c r="I10" s="31">
        <f>INDEX(Waterfall!$A$1:$GI$189,MATCH(Forecast_Day1!$C10,Waterfall!$C$1:$C$189,0),MATCH(Forecast_Day1!I$5,Waterfall!$A$1:$GI$1,0))</f>
        <v>11124.35</v>
      </c>
      <c r="J10" s="31">
        <f>INDEX(Waterfall!$A$1:$GI$189,MATCH(Forecast_Day1!$C10,Waterfall!$C$1:$C$189,0),MATCH(Forecast_Day1!J$5,Waterfall!$A$1:$GI$1,0))</f>
        <v>5224.47</v>
      </c>
      <c r="K10" s="31">
        <f>INDEX(Waterfall!$A$1:$GI$189,MATCH(Forecast_Day1!$C10,Waterfall!$C$1:$C$189,0),MATCH(Forecast_Day1!K$5,Waterfall!$A$1:$GI$1,0))</f>
        <v>2840.65</v>
      </c>
      <c r="L10" s="31"/>
      <c r="M10" s="31"/>
      <c r="N10" s="31"/>
      <c r="O10" s="32"/>
    </row>
    <row r="11" spans="1:15" x14ac:dyDescent="0.3">
      <c r="J11" s="4"/>
      <c r="K11" s="67"/>
    </row>
    <row r="12" spans="1:15" x14ac:dyDescent="0.3">
      <c r="A12" s="35" t="s">
        <v>184</v>
      </c>
      <c r="B12" s="34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</row>
    <row r="14" spans="1:15" x14ac:dyDescent="0.3">
      <c r="A14" s="38" t="s">
        <v>185</v>
      </c>
      <c r="B14" s="14" t="s">
        <v>186</v>
      </c>
      <c r="C14" s="14" t="s">
        <v>187</v>
      </c>
      <c r="D14" s="14" t="s">
        <v>188</v>
      </c>
      <c r="E14" s="14" t="s">
        <v>189</v>
      </c>
      <c r="F14" s="14" t="s">
        <v>190</v>
      </c>
      <c r="G14" s="14" t="s">
        <v>191</v>
      </c>
      <c r="H14" s="43"/>
      <c r="I14" s="44"/>
      <c r="J14" s="44"/>
      <c r="K14" s="44"/>
      <c r="L14" s="44"/>
      <c r="M14" s="44"/>
      <c r="N14" s="44"/>
      <c r="O14" s="45"/>
    </row>
    <row r="15" spans="1:15" x14ac:dyDescent="0.3">
      <c r="A15" s="39">
        <f>C7</f>
        <v>44946</v>
      </c>
      <c r="B15" s="40">
        <f>IFERROR((D7+E7)/A7,IF(A7=0,"",0))</f>
        <v>1.8572415699281374E-2</v>
      </c>
      <c r="C15" s="40">
        <f>IFERROR(F7/$A$7,IF(A7=0,"",0))</f>
        <v>0.52301478717523486</v>
      </c>
      <c r="D15" s="40">
        <f>IFERROR(G7/$A$7,IF(A7=0,"",0))</f>
        <v>0.3183471531232725</v>
      </c>
      <c r="E15" s="40">
        <f>IFERROR(SUM(H7:O7)/$A$7,IF(A7=0,"",0))</f>
        <v>0.2000704809286899</v>
      </c>
      <c r="F15" s="41">
        <f>IF(SUM(B15:E15)&gt;0,SUM(B15:E15)-1,IF(A7=0,"",0))</f>
        <v>6.0004836926478733E-2</v>
      </c>
      <c r="G15" s="40"/>
      <c r="O15" s="42"/>
    </row>
    <row r="16" spans="1:15" x14ac:dyDescent="0.3">
      <c r="A16" s="39">
        <f>C8</f>
        <v>44947</v>
      </c>
      <c r="B16" s="40">
        <f>IFERROR((E8+F8)/$A$8,IF(A8=0,"",0))</f>
        <v>0.25633612419326701</v>
      </c>
      <c r="C16" s="40">
        <f>IFERROR((G8/$A$8),IF(A8=0,"",0))</f>
        <v>0.41727600441886153</v>
      </c>
      <c r="D16" s="40">
        <f>IFERROR(H8/$A$8,IF(A8=0,"",0))</f>
        <v>0.29862462933891504</v>
      </c>
      <c r="E16" s="40">
        <f>IFERROR(SUM(I8:O8)/$A$8,IF(A8=0,"",0))</f>
        <v>0.13457817314960172</v>
      </c>
      <c r="F16" s="41">
        <f>IF(SUM(B16:E16)&gt;0,SUM(B16:E16)-1,IF(A8=0,"",0))</f>
        <v>0.10681493110064522</v>
      </c>
      <c r="G16" s="40"/>
      <c r="O16" s="42"/>
    </row>
    <row r="17" spans="1:15" x14ac:dyDescent="0.3">
      <c r="A17" s="39">
        <f>C9</f>
        <v>44948</v>
      </c>
      <c r="B17" s="40">
        <f>IFERROR((F9+G9)/$A$9,IF(A9=0,"",0))</f>
        <v>0.356841726618705</v>
      </c>
      <c r="C17" s="40">
        <f>IFERROR((H9)/$A$9,IF(A9=0,"",0))</f>
        <v>0.40605195843325342</v>
      </c>
      <c r="D17" s="40">
        <f>IFERROR((I9)/$A$9,IF(A9=0,"",0))</f>
        <v>0.23412270183852918</v>
      </c>
      <c r="E17" s="40">
        <f>IFERROR(SUM(J9:O9)/$A$9,IF(A9=0,"",0))</f>
        <v>0.12635291766586731</v>
      </c>
      <c r="F17" s="41">
        <f>IF(SUM(B17:E17)&gt;0,SUM(B17:E17)-1,IF(A9=0,"",0))</f>
        <v>0.12336930455635486</v>
      </c>
      <c r="G17" s="40"/>
      <c r="O17" s="42"/>
    </row>
    <row r="18" spans="1:15" x14ac:dyDescent="0.3">
      <c r="A18" s="39">
        <f>C10</f>
        <v>44949</v>
      </c>
      <c r="B18" s="40">
        <f>IFERROR((G10+H10)/$A$10,IF(A10=0,"",0))</f>
        <v>0.41182371156823711</v>
      </c>
      <c r="C18" s="40">
        <f>IFERROR((I10)/$A$10,IF(A10=0,"",0))</f>
        <v>0.41009916685099168</v>
      </c>
      <c r="D18" s="40">
        <f>IFERROR((J10)/$A$10,IF(A10=0,"",0))</f>
        <v>0.19260008847600091</v>
      </c>
      <c r="E18" s="40">
        <f>IFERROR(SUM(K10:O10)/$A$10,IF(A10=0,"",0))</f>
        <v>0.10472056329720564</v>
      </c>
      <c r="F18" s="41">
        <f>IF(SUM(B18:E18)&gt;0,SUM(B18:E18)-1,IF(A10=0,"",0))</f>
        <v>0.11924353019243528</v>
      </c>
      <c r="G18" s="40"/>
      <c r="O18" s="42"/>
    </row>
    <row r="19" spans="1:15" ht="14.5" thickBot="1" x14ac:dyDescent="0.35">
      <c r="A19" s="46" t="s">
        <v>192</v>
      </c>
      <c r="B19" s="13">
        <f>IF(IFERROR(AVERAGE(B18,B17,B16,B15),0)&lt;10%,Waterfall!GK381,IFERROR(AVERAGE(B18,B17,B16,B15),0))</f>
        <v>0.26089349451987265</v>
      </c>
      <c r="C19" s="13">
        <f>IF(IFERROR(AVERAGE(C18,C17,C16,C15),0)&lt;10%,Waterfall!GL$381,IFERROR(AVERAGE(C18,C17,C16,C15),0))</f>
        <v>0.43911047921958535</v>
      </c>
      <c r="D19" s="13">
        <f>IF(IFERROR(AVERAGE(D18,D17,D16,D15),0)&lt;10%,Waterfall!GM$381,IFERROR(AVERAGE(D18,D17,D16,D15),0))</f>
        <v>0.26092364319417938</v>
      </c>
      <c r="E19" s="13">
        <f>IF(IFERROR(AVERAGE(E18,E17,E16,E15),0)&lt;10%,Waterfall!GN$381,IFERROR(AVERAGE(E18,E17,E16,E15),0))</f>
        <v>0.14143053376034115</v>
      </c>
      <c r="F19" s="13">
        <f t="shared" ref="F19:G19" si="3">IFERROR(AVERAGE(F15:F18),0)</f>
        <v>0.10235815069397852</v>
      </c>
      <c r="G19" s="13">
        <f t="shared" si="3"/>
        <v>0</v>
      </c>
      <c r="H19" s="47"/>
      <c r="I19" s="47"/>
      <c r="J19" s="47"/>
      <c r="K19" s="47"/>
      <c r="L19" s="47"/>
      <c r="M19" s="47"/>
      <c r="N19" s="47"/>
      <c r="O19" s="48"/>
    </row>
    <row r="20" spans="1:15" ht="14.5" thickTop="1" x14ac:dyDescent="0.3">
      <c r="B20" s="104"/>
      <c r="C20" s="104"/>
      <c r="D20" s="104"/>
      <c r="E20" s="104"/>
      <c r="F20" s="63"/>
    </row>
    <row r="21" spans="1:15" ht="15.5" x14ac:dyDescent="0.35">
      <c r="A21" s="49" t="s">
        <v>205</v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</row>
    <row r="23" spans="1:15" x14ac:dyDescent="0.3">
      <c r="A23" s="35" t="s">
        <v>206</v>
      </c>
      <c r="B23" s="34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</row>
    <row r="25" spans="1:15" ht="14.5" x14ac:dyDescent="0.35">
      <c r="A25" s="22"/>
      <c r="B25" s="15"/>
      <c r="C25" s="19" t="s">
        <v>194</v>
      </c>
      <c r="D25" s="17">
        <f>C27-1</f>
        <v>44949</v>
      </c>
      <c r="E25" s="17">
        <f>D25+1</f>
        <v>44950</v>
      </c>
      <c r="F25" s="17">
        <f t="shared" ref="F25:O25" si="4">E25+1</f>
        <v>44951</v>
      </c>
      <c r="G25" s="17">
        <f t="shared" si="4"/>
        <v>44952</v>
      </c>
      <c r="H25" s="17">
        <f t="shared" si="4"/>
        <v>44953</v>
      </c>
      <c r="I25" s="17">
        <f t="shared" si="4"/>
        <v>44954</v>
      </c>
      <c r="J25" s="17">
        <f t="shared" si="4"/>
        <v>44955</v>
      </c>
      <c r="K25" s="17">
        <f t="shared" si="4"/>
        <v>44956</v>
      </c>
      <c r="L25" s="17">
        <f t="shared" si="4"/>
        <v>44957</v>
      </c>
      <c r="M25" s="17">
        <f t="shared" si="4"/>
        <v>44958</v>
      </c>
      <c r="N25" s="17">
        <f t="shared" si="4"/>
        <v>44959</v>
      </c>
      <c r="O25" s="23">
        <f t="shared" si="4"/>
        <v>44960</v>
      </c>
    </row>
    <row r="26" spans="1:15" ht="15" thickBot="1" x14ac:dyDescent="0.35">
      <c r="A26" s="24" t="s">
        <v>195</v>
      </c>
      <c r="B26" s="18" t="s">
        <v>196</v>
      </c>
      <c r="C26" s="20" t="s">
        <v>197</v>
      </c>
      <c r="D26" s="53" t="str">
        <f>IF(D25&lt;$B$1,"A","E")</f>
        <v>A</v>
      </c>
      <c r="E26" s="53" t="str">
        <f t="shared" ref="E26:O26" si="5">IF(E25&lt;$B$1,"A","E")</f>
        <v>A</v>
      </c>
      <c r="F26" s="53" t="str">
        <f t="shared" si="5"/>
        <v>A</v>
      </c>
      <c r="G26" s="53" t="str">
        <f t="shared" si="5"/>
        <v>A</v>
      </c>
      <c r="H26" s="53" t="str">
        <f t="shared" si="5"/>
        <v>E</v>
      </c>
      <c r="I26" s="53" t="str">
        <f t="shared" si="5"/>
        <v>E</v>
      </c>
      <c r="J26" s="53" t="str">
        <f t="shared" si="5"/>
        <v>E</v>
      </c>
      <c r="K26" s="53" t="str">
        <f t="shared" si="5"/>
        <v>E</v>
      </c>
      <c r="L26" s="53" t="str">
        <f t="shared" si="5"/>
        <v>E</v>
      </c>
      <c r="M26" s="53" t="str">
        <f t="shared" si="5"/>
        <v>E</v>
      </c>
      <c r="N26" s="53" t="str">
        <f t="shared" si="5"/>
        <v>E</v>
      </c>
      <c r="O26" s="56" t="str">
        <f t="shared" si="5"/>
        <v>E</v>
      </c>
    </row>
    <row r="27" spans="1:15" ht="14.5" thickTop="1" x14ac:dyDescent="0.3">
      <c r="A27" s="25">
        <f>VLOOKUP(C27,Waterfall!$C:$D,2,FALSE)</f>
        <v>32553</v>
      </c>
      <c r="B27" s="26">
        <f>C27-3</f>
        <v>44947</v>
      </c>
      <c r="C27" s="21">
        <f>B1-3</f>
        <v>44950</v>
      </c>
      <c r="D27" s="4">
        <f>INDEX(Waterfall!$A$1:$GI$189,MATCH(Forecast_Day1!$C27,Waterfall!$C$1:$C$189,0),MATCH(Forecast_Day1!D$25,Waterfall!$A$1:$GI$1,0))</f>
        <v>97.11</v>
      </c>
      <c r="E27" s="4">
        <f>INDEX(Waterfall!$A$1:$GI$189,MATCH(Forecast_Day1!$C27,Waterfall!$C$1:$C$189,0),MATCH(Forecast_Day1!E$25,Waterfall!$A$1:$GI$1,0))</f>
        <v>12784.18</v>
      </c>
      <c r="F27" s="4">
        <f>INDEX(Waterfall!$A$1:$GI$189,MATCH(Forecast_Day1!$C27,Waterfall!$C$1:$C$189,0),MATCH(Forecast_Day1!F$25,Waterfall!$A$1:$GI$1,0))</f>
        <v>12166.9</v>
      </c>
      <c r="G27" s="4">
        <f>INDEX(Waterfall!$A$1:$GI$189,MATCH(Forecast_Day1!$C27,Waterfall!$C$1:$C$189,0),MATCH(Forecast_Day1!G$25,Waterfall!$A$1:$GI$1,0))</f>
        <v>6071.71</v>
      </c>
      <c r="H27" s="36">
        <f>INDEX(Waterfall!$A$1:$GI$189,MATCH(Forecast_Day1!$C27,Waterfall!$C$1:$C$189,0),MATCH(Forecast_Day1!H$25,Waterfall!$A$1:$GI$1,0))</f>
        <v>0</v>
      </c>
      <c r="I27" s="4">
        <f>INDEX(Waterfall!$A$1:$GI$189,MATCH(Forecast_Day1!$C27,Waterfall!$C$1:$C$189,0),MATCH(Forecast_Day1!I$25,Waterfall!$A$1:$GI$1,0))</f>
        <v>0</v>
      </c>
      <c r="J27" s="4">
        <f>INDEX(Waterfall!$A$1:$GI$189,MATCH(Forecast_Day1!$C27,Waterfall!$C$1:$C$189,0),MATCH(Forecast_Day1!J$25,Waterfall!$A$1:$GI$1,0))</f>
        <v>0</v>
      </c>
      <c r="K27" s="4">
        <f>INDEX(Waterfall!$A$1:$GI$189,MATCH(Forecast_Day1!$C27,Waterfall!$C$1:$C$189,0),MATCH(Forecast_Day1!K$25,Waterfall!$A$1:$GI$1,0))</f>
        <v>0</v>
      </c>
      <c r="L27" s="4">
        <f>INDEX(Waterfall!$A$1:$GI$189,MATCH(Forecast_Day1!$C27,Waterfall!$C$1:$C$189,0),MATCH(Forecast_Day1!L$25,Waterfall!$A$1:$GI$1,0))</f>
        <v>0</v>
      </c>
      <c r="M27" s="4">
        <f>INDEX(Waterfall!$A$1:$GI$189,MATCH(Forecast_Day1!$C27,Waterfall!$C$1:$C$189,0),MATCH(Forecast_Day1!M$25,Waterfall!$A$1:$GI$1,0))</f>
        <v>0</v>
      </c>
      <c r="N27" s="4">
        <f>INDEX(Waterfall!$A$1:$GI$189,MATCH(Forecast_Day1!$C27,Waterfall!$C$1:$C$189,0),MATCH(Forecast_Day1!N$25,Waterfall!$A$1:$GI$1,0))</f>
        <v>0</v>
      </c>
      <c r="O27" s="27">
        <f>INDEX(Waterfall!$A$1:$GI$189,MATCH(Forecast_Day1!$C27,Waterfall!$C$1:$C$189,0),MATCH(Forecast_Day1!O$25,Waterfall!$A$1:$GI$1,0))</f>
        <v>0</v>
      </c>
    </row>
    <row r="28" spans="1:15" x14ac:dyDescent="0.3">
      <c r="A28" s="25">
        <f>VLOOKUP(C28,Waterfall!$C:$D,2,FALSE)</f>
        <v>34101</v>
      </c>
      <c r="B28" s="26">
        <f t="shared" ref="B28:B29" si="6">C28-3</f>
        <v>44948</v>
      </c>
      <c r="C28" s="21">
        <f>C27+1</f>
        <v>44951</v>
      </c>
      <c r="D28" s="4">
        <f>INDEX(Waterfall!$A$1:$GI$189,MATCH(Forecast_Day1!$C28,Waterfall!$C$1:$C$189,0),MATCH(Forecast_Day1!D$25,Waterfall!$A$1:$GI$1,0))</f>
        <v>0</v>
      </c>
      <c r="E28" s="4">
        <f>INDEX(Waterfall!$A$1:$GI$189,MATCH(Forecast_Day1!$C28,Waterfall!$C$1:$C$189,0),MATCH(Forecast_Day1!E$25,Waterfall!$A$1:$GI$1,0))</f>
        <v>153.74</v>
      </c>
      <c r="F28" s="4">
        <f>INDEX(Waterfall!$A$1:$GI$189,MATCH(Forecast_Day1!$C28,Waterfall!$C$1:$C$189,0),MATCH(Forecast_Day1!F$25,Waterfall!$A$1:$GI$1,0))</f>
        <v>14839.22</v>
      </c>
      <c r="G28" s="4">
        <f>INDEX(Waterfall!$A$1:$GI$189,MATCH(Forecast_Day1!$C28,Waterfall!$C$1:$C$189,0),MATCH(Forecast_Day1!G$25,Waterfall!$A$1:$GI$1,0))</f>
        <v>12241.33</v>
      </c>
      <c r="H28" s="36">
        <f>INDEX(Waterfall!$A$1:$GI$189,MATCH(Forecast_Day1!$C28,Waterfall!$C$1:$C$189,0),MATCH(Forecast_Day1!H$25,Waterfall!$A$1:$GI$1,0))</f>
        <v>0</v>
      </c>
      <c r="I28" s="36">
        <f>INDEX(Waterfall!$A$1:$GI$189,MATCH(Forecast_Day1!$C28,Waterfall!$C$1:$C$189,0),MATCH(Forecast_Day1!I$25,Waterfall!$A$1:$GI$1,0))</f>
        <v>0</v>
      </c>
      <c r="J28" s="4">
        <f>INDEX(Waterfall!$A$1:$GI$189,MATCH(Forecast_Day1!$C28,Waterfall!$C$1:$C$189,0),MATCH(Forecast_Day1!J$25,Waterfall!$A$1:$GI$1,0))</f>
        <v>0</v>
      </c>
      <c r="K28" s="4">
        <f>INDEX(Waterfall!$A$1:$GI$189,MATCH(Forecast_Day1!$C28,Waterfall!$C$1:$C$189,0),MATCH(Forecast_Day1!K$25,Waterfall!$A$1:$GI$1,0))</f>
        <v>0</v>
      </c>
      <c r="L28" s="4">
        <f>INDEX(Waterfall!$A$1:$GI$189,MATCH(Forecast_Day1!$C28,Waterfall!$C$1:$C$189,0),MATCH(Forecast_Day1!L$25,Waterfall!$A$1:$GI$1,0))</f>
        <v>0</v>
      </c>
      <c r="M28" s="4">
        <f>INDEX(Waterfall!$A$1:$GI$189,MATCH(Forecast_Day1!$C28,Waterfall!$C$1:$C$189,0),MATCH(Forecast_Day1!M$25,Waterfall!$A$1:$GI$1,0))</f>
        <v>0</v>
      </c>
      <c r="N28" s="4">
        <f>INDEX(Waterfall!$A$1:$GI$189,MATCH(Forecast_Day1!$C28,Waterfall!$C$1:$C$189,0),MATCH(Forecast_Day1!N$25,Waterfall!$A$1:$GI$1,0))</f>
        <v>0</v>
      </c>
      <c r="O28" s="27">
        <f>INDEX(Waterfall!$A$1:$GI$189,MATCH(Forecast_Day1!$C28,Waterfall!$C$1:$C$189,0),MATCH(Forecast_Day1!O$25,Waterfall!$A$1:$GI$1,0))</f>
        <v>0</v>
      </c>
    </row>
    <row r="29" spans="1:15" x14ac:dyDescent="0.3">
      <c r="A29" s="28">
        <f>VLOOKUP(C29,Waterfall!$C:$D,2,FALSE)</f>
        <v>37035</v>
      </c>
      <c r="B29" s="26">
        <f t="shared" si="6"/>
        <v>44949</v>
      </c>
      <c r="C29" s="30">
        <f t="shared" ref="C29" si="7">C28+1</f>
        <v>44952</v>
      </c>
      <c r="D29" s="31">
        <f>INDEX(Waterfall!$A$1:$GI$189,MATCH(Forecast_Day1!$C29,Waterfall!$C$1:$C$189,0),MATCH(Forecast_Day1!D$25,Waterfall!$A$1:$GI$1,0))</f>
        <v>0</v>
      </c>
      <c r="E29" s="31">
        <f>INDEX(Waterfall!$A$1:$GI$189,MATCH(Forecast_Day1!$C29,Waterfall!$C$1:$C$189,0),MATCH(Forecast_Day1!E$25,Waterfall!$A$1:$GI$1,0))</f>
        <v>0</v>
      </c>
      <c r="F29" s="31">
        <f>INDEX(Waterfall!$A$1:$GI$189,MATCH(Forecast_Day1!$C29,Waterfall!$C$1:$C$189,0),MATCH(Forecast_Day1!F$25,Waterfall!$A$1:$GI$1,0))</f>
        <v>72.56</v>
      </c>
      <c r="G29" s="31">
        <f>INDEX(Waterfall!$A$1:$GI$189,MATCH(Forecast_Day1!$C29,Waterfall!$C$1:$C$189,0),MATCH(Forecast_Day1!G$25,Waterfall!$A$1:$GI$1,0))</f>
        <v>11305.44</v>
      </c>
      <c r="H29" s="37">
        <f>INDEX(Waterfall!$A$1:$GI$189,MATCH(Forecast_Day1!$C29,Waterfall!$C$1:$C$189,0),MATCH(Forecast_Day1!H$25,Waterfall!$A$1:$GI$1,0))</f>
        <v>0</v>
      </c>
      <c r="I29" s="37">
        <f>INDEX(Waterfall!$A$1:$GI$189,MATCH(Forecast_Day1!$C29,Waterfall!$C$1:$C$189,0),MATCH(Forecast_Day1!I$25,Waterfall!$A$1:$GI$1,0))</f>
        <v>0</v>
      </c>
      <c r="J29" s="37">
        <f>INDEX(Waterfall!$A$1:$GI$189,MATCH(Forecast_Day1!$C29,Waterfall!$C$1:$C$189,0),MATCH(Forecast_Day1!J$25,Waterfall!$A$1:$GI$1,0))</f>
        <v>0</v>
      </c>
      <c r="K29" s="31">
        <f>INDEX(Waterfall!$A$1:$GI$189,MATCH(Forecast_Day1!$C29,Waterfall!$C$1:$C$189,0),MATCH(Forecast_Day1!K$25,Waterfall!$A$1:$GI$1,0))</f>
        <v>0</v>
      </c>
      <c r="L29" s="31">
        <f>INDEX(Waterfall!$A$1:$GI$189,MATCH(Forecast_Day1!$C29,Waterfall!$C$1:$C$189,0),MATCH(Forecast_Day1!L$25,Waterfall!$A$1:$GI$1,0))</f>
        <v>0</v>
      </c>
      <c r="M29" s="31">
        <f>INDEX(Waterfall!$A$1:$GI$189,MATCH(Forecast_Day1!$C29,Waterfall!$C$1:$C$189,0),MATCH(Forecast_Day1!M$25,Waterfall!$A$1:$GI$1,0))</f>
        <v>0</v>
      </c>
      <c r="N29" s="31">
        <f>INDEX(Waterfall!$A$1:$GI$189,MATCH(Forecast_Day1!$C29,Waterfall!$C$1:$C$189,0),MATCH(Forecast_Day1!N$25,Waterfall!$A$1:$GI$1,0))</f>
        <v>0</v>
      </c>
      <c r="O29" s="32">
        <f>INDEX(Waterfall!$A$1:$GI$189,MATCH(Forecast_Day1!$C29,Waterfall!$C$1:$C$189,0),MATCH(Forecast_Day1!O$25,Waterfall!$A$1:$GI$1,0))</f>
        <v>0</v>
      </c>
    </row>
    <row r="31" spans="1:15" x14ac:dyDescent="0.3">
      <c r="A31" s="35" t="s">
        <v>207</v>
      </c>
      <c r="B31" s="34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</row>
    <row r="33" spans="1:17" ht="14.5" x14ac:dyDescent="0.35">
      <c r="A33" s="22"/>
      <c r="B33" s="15"/>
      <c r="C33" s="19" t="s">
        <v>194</v>
      </c>
      <c r="D33" s="17">
        <f>C35-1</f>
        <v>44951</v>
      </c>
      <c r="E33" s="17">
        <f>D33+1</f>
        <v>44952</v>
      </c>
      <c r="F33" s="17">
        <f t="shared" ref="F33:O33" si="8">E33+1</f>
        <v>44953</v>
      </c>
      <c r="G33" s="17">
        <f t="shared" si="8"/>
        <v>44954</v>
      </c>
      <c r="H33" s="17">
        <f t="shared" si="8"/>
        <v>44955</v>
      </c>
      <c r="I33" s="17">
        <f t="shared" si="8"/>
        <v>44956</v>
      </c>
      <c r="J33" s="17">
        <f t="shared" si="8"/>
        <v>44957</v>
      </c>
      <c r="K33" s="17">
        <f t="shared" si="8"/>
        <v>44958</v>
      </c>
      <c r="L33" s="17">
        <f t="shared" si="8"/>
        <v>44959</v>
      </c>
      <c r="M33" s="17">
        <f t="shared" si="8"/>
        <v>44960</v>
      </c>
      <c r="N33" s="17">
        <f t="shared" si="8"/>
        <v>44961</v>
      </c>
      <c r="O33" s="23">
        <f t="shared" si="8"/>
        <v>44962</v>
      </c>
    </row>
    <row r="34" spans="1:17" ht="15" thickBot="1" x14ac:dyDescent="0.35">
      <c r="A34" s="24" t="s">
        <v>195</v>
      </c>
      <c r="B34" s="18" t="s">
        <v>196</v>
      </c>
      <c r="C34" s="20" t="s">
        <v>197</v>
      </c>
      <c r="D34" s="53" t="str">
        <f>IF(D33&lt;$B$1,"A","E")</f>
        <v>A</v>
      </c>
      <c r="E34" s="53" t="str">
        <f t="shared" ref="E34:O34" si="9">IF(E33&lt;$B$1,"A","E")</f>
        <v>A</v>
      </c>
      <c r="F34" s="53" t="str">
        <f t="shared" si="9"/>
        <v>E</v>
      </c>
      <c r="G34" s="53" t="str">
        <f t="shared" si="9"/>
        <v>E</v>
      </c>
      <c r="H34" s="53" t="str">
        <f t="shared" si="9"/>
        <v>E</v>
      </c>
      <c r="I34" s="53" t="str">
        <f t="shared" si="9"/>
        <v>E</v>
      </c>
      <c r="J34" s="53" t="str">
        <f t="shared" si="9"/>
        <v>E</v>
      </c>
      <c r="K34" s="53" t="str">
        <f t="shared" si="9"/>
        <v>E</v>
      </c>
      <c r="L34" s="53" t="str">
        <f t="shared" si="9"/>
        <v>E</v>
      </c>
      <c r="M34" s="53" t="str">
        <f t="shared" si="9"/>
        <v>E</v>
      </c>
      <c r="N34" s="53" t="str">
        <f t="shared" si="9"/>
        <v>E</v>
      </c>
      <c r="O34" s="56" t="str">
        <f t="shared" si="9"/>
        <v>E</v>
      </c>
    </row>
    <row r="35" spans="1:17" ht="14.5" thickTop="1" x14ac:dyDescent="0.3">
      <c r="A35" s="25">
        <f>VLOOKUP(C35,Waterfall!$C:$D,2,FALSE)</f>
        <v>37035</v>
      </c>
      <c r="B35" s="26">
        <f>C35-3</f>
        <v>44949</v>
      </c>
      <c r="C35" s="21">
        <f>B1-1</f>
        <v>44952</v>
      </c>
      <c r="D35" s="4">
        <f>INDEX(Waterfall!$A$1:$GI$189,MATCH(Forecast_Day1!$C35,Waterfall!$C$1:$C$189,0),MATCH(Forecast_Day1!D$33,Waterfall!$A$1:$GI$1,0))</f>
        <v>72.56</v>
      </c>
      <c r="E35" s="36">
        <f>INDEX(Waterfall!$A$1:$GI$189,MATCH(Forecast_Day1!$C35,Waterfall!$C$1:$C$189,0),MATCH(Forecast_Day1!E$33,Waterfall!$A$1:$GI$1,0))</f>
        <v>11305.44</v>
      </c>
      <c r="F35" s="36">
        <f>INDEX(Waterfall!$A$1:$GI$189,MATCH(Forecast_Day1!$C35,Waterfall!$C$1:$C$189,0),MATCH(Forecast_Day1!F$33,Waterfall!$A$1:$GI$1,0))</f>
        <v>0</v>
      </c>
      <c r="G35" s="36">
        <f>INDEX(Waterfall!$A$1:$GI$189,MATCH(Forecast_Day1!$C35,Waterfall!$C$1:$C$189,0),MATCH(Forecast_Day1!G$33,Waterfall!$A$1:$GI$1,0))</f>
        <v>0</v>
      </c>
      <c r="H35" s="36">
        <f>INDEX(Waterfall!$A$1:$GI$189,MATCH(Forecast_Day1!$C35,Waterfall!$C$1:$C$189,0),MATCH(Forecast_Day1!H$33,Waterfall!$A$1:$GI$1,0))</f>
        <v>0</v>
      </c>
      <c r="I35" s="4">
        <f>INDEX(Waterfall!$A$1:$GI$189,MATCH(Forecast_Day1!$C35,Waterfall!$C$1:$C$189,0),MATCH(Forecast_Day1!I$33,Waterfall!$A$1:$GI$1,0))</f>
        <v>0</v>
      </c>
      <c r="J35" s="4">
        <f>INDEX(Waterfall!$A$1:$GI$189,MATCH(Forecast_Day1!$C35,Waterfall!$C$1:$C$189,0),MATCH(Forecast_Day1!J$33,Waterfall!$A$1:$GI$1,0))</f>
        <v>0</v>
      </c>
      <c r="K35" s="4">
        <f>INDEX(Waterfall!$A$1:$GI$189,MATCH(Forecast_Day1!$C35,Waterfall!$C$1:$C$189,0),MATCH(Forecast_Day1!K$33,Waterfall!$A$1:$GI$1,0))</f>
        <v>0</v>
      </c>
      <c r="L35" s="4">
        <f>INDEX(Waterfall!$A$1:$GI$189,MATCH(Forecast_Day1!$C35,Waterfall!$C$1:$C$189,0),MATCH(Forecast_Day1!L$33,Waterfall!$A$1:$GI$1,0))</f>
        <v>0</v>
      </c>
      <c r="M35" s="4">
        <f>INDEX(Waterfall!$A$1:$GI$189,MATCH(Forecast_Day1!$C35,Waterfall!$C$1:$C$189,0),MATCH(Forecast_Day1!M$33,Waterfall!$A$1:$GI$1,0))</f>
        <v>0</v>
      </c>
      <c r="N35" s="4">
        <f>INDEX(Waterfall!$A$1:$GI$189,MATCH(Forecast_Day1!$C35,Waterfall!$C$1:$C$189,0),MATCH(Forecast_Day1!N$33,Waterfall!$A$1:$GI$1,0))</f>
        <v>0</v>
      </c>
      <c r="O35" s="27">
        <f>INDEX(Waterfall!$A$1:$GI$189,MATCH(Forecast_Day1!$C35,Waterfall!$C$1:$C$189,0),MATCH(Forecast_Day1!O$33,Waterfall!$A$1:$GI$1,0))</f>
        <v>0</v>
      </c>
    </row>
    <row r="36" spans="1:17" x14ac:dyDescent="0.3">
      <c r="A36" s="25">
        <f>VLOOKUP(C36,Waterfall!$C:$D,2,FALSE)</f>
        <v>32517</v>
      </c>
      <c r="B36" s="26">
        <f>C36-3</f>
        <v>44950</v>
      </c>
      <c r="C36" s="21">
        <f>C35+1</f>
        <v>44953</v>
      </c>
      <c r="D36" s="4">
        <f>INDEX(Waterfall!$A$1:$GI$189,MATCH(Forecast_Day1!$C36,Waterfall!$C$1:$C$189,0),MATCH(Forecast_Day1!D$33,Waterfall!$A$1:$GI$1,0))</f>
        <v>0</v>
      </c>
      <c r="E36" s="4">
        <f>INDEX(Waterfall!$A$1:$GI$189,MATCH(Forecast_Day1!$C36,Waterfall!$C$1:$C$189,0),MATCH(Forecast_Day1!E$33,Waterfall!$A$1:$GI$1,0))</f>
        <v>226.81</v>
      </c>
      <c r="F36" s="36">
        <f>INDEX(Waterfall!$A$1:$GI$189,MATCH(Forecast_Day1!$C36,Waterfall!$C$1:$C$189,0),MATCH(Forecast_Day1!F$33,Waterfall!$A$1:$GI$1,0))</f>
        <v>0</v>
      </c>
      <c r="G36" s="36">
        <f>INDEX(Waterfall!$A$1:$GI$189,MATCH(Forecast_Day1!$C36,Waterfall!$C$1:$C$189,0),MATCH(Forecast_Day1!G$33,Waterfall!$A$1:$GI$1,0))</f>
        <v>0</v>
      </c>
      <c r="H36" s="36">
        <f>INDEX(Waterfall!$A$1:$GI$189,MATCH(Forecast_Day1!$C36,Waterfall!$C$1:$C$189,0),MATCH(Forecast_Day1!H$33,Waterfall!$A$1:$GI$1,0))</f>
        <v>0</v>
      </c>
      <c r="I36" s="36">
        <f>INDEX(Waterfall!$A$1:$GI$189,MATCH(Forecast_Day1!$C36,Waterfall!$C$1:$C$189,0),MATCH(Forecast_Day1!I$33,Waterfall!$A$1:$GI$1,0))</f>
        <v>0</v>
      </c>
      <c r="J36" s="4">
        <f>INDEX(Waterfall!$A$1:$GI$189,MATCH(Forecast_Day1!$C36,Waterfall!$C$1:$C$189,0),MATCH(Forecast_Day1!J$33,Waterfall!$A$1:$GI$1,0))</f>
        <v>0</v>
      </c>
      <c r="K36" s="4">
        <f>INDEX(Waterfall!$A$1:$GI$189,MATCH(Forecast_Day1!$C36,Waterfall!$C$1:$C$189,0),MATCH(Forecast_Day1!K$33,Waterfall!$A$1:$GI$1,0))</f>
        <v>0</v>
      </c>
      <c r="L36" s="4">
        <f>INDEX(Waterfall!$A$1:$GI$189,MATCH(Forecast_Day1!$C36,Waterfall!$C$1:$C$189,0),MATCH(Forecast_Day1!L$33,Waterfall!$A$1:$GI$1,0))</f>
        <v>0</v>
      </c>
      <c r="M36" s="4">
        <f>INDEX(Waterfall!$A$1:$GI$189,MATCH(Forecast_Day1!$C36,Waterfall!$C$1:$C$189,0),MATCH(Forecast_Day1!M$33,Waterfall!$A$1:$GI$1,0))</f>
        <v>0</v>
      </c>
      <c r="N36" s="4">
        <f>INDEX(Waterfall!$A$1:$GI$189,MATCH(Forecast_Day1!$C36,Waterfall!$C$1:$C$189,0),MATCH(Forecast_Day1!N$33,Waterfall!$A$1:$GI$1,0))</f>
        <v>0</v>
      </c>
      <c r="O36" s="27">
        <f>INDEX(Waterfall!$A$1:$GI$189,MATCH(Forecast_Day1!$C36,Waterfall!$C$1:$C$189,0),MATCH(Forecast_Day1!O$33,Waterfall!$A$1:$GI$1,0))</f>
        <v>0</v>
      </c>
    </row>
    <row r="37" spans="1:17" x14ac:dyDescent="0.3">
      <c r="A37" s="25">
        <f>VLOOKUP(C37,Waterfall!$C:$D,2,FALSE)</f>
        <v>24327</v>
      </c>
      <c r="B37" s="26">
        <f>C37-3</f>
        <v>44951</v>
      </c>
      <c r="C37" s="21">
        <f t="shared" ref="C37" si="10">C36+1</f>
        <v>44954</v>
      </c>
      <c r="D37" s="4">
        <f>INDEX(Waterfall!$A$1:$GI$189,MATCH(Forecast_Day1!$C37,Waterfall!$C$1:$C$189,0),MATCH(Forecast_Day1!D$33,Waterfall!$A$1:$GI$1,0))</f>
        <v>0</v>
      </c>
      <c r="E37" s="4">
        <f>INDEX(Waterfall!$A$1:$GI$189,MATCH(Forecast_Day1!$C37,Waterfall!$C$1:$C$189,0),MATCH(Forecast_Day1!E$33,Waterfall!$A$1:$GI$1,0))</f>
        <v>0</v>
      </c>
      <c r="F37" s="4">
        <f>INDEX(Waterfall!$A$1:$GI$189,MATCH(Forecast_Day1!$C37,Waterfall!$C$1:$C$189,0),MATCH(Forecast_Day1!F$33,Waterfall!$A$1:$GI$1,0))</f>
        <v>0</v>
      </c>
      <c r="G37" s="36">
        <f>INDEX(Waterfall!$A$1:$GI$189,MATCH(Forecast_Day1!$C37,Waterfall!$C$1:$C$189,0),MATCH(Forecast_Day1!G$33,Waterfall!$A$1:$GI$1,0))</f>
        <v>0</v>
      </c>
      <c r="H37" s="36">
        <f>INDEX(Waterfall!$A$1:$GI$189,MATCH(Forecast_Day1!$C37,Waterfall!$C$1:$C$189,0),MATCH(Forecast_Day1!H$33,Waterfall!$A$1:$GI$1,0))</f>
        <v>0</v>
      </c>
      <c r="I37" s="36">
        <f>INDEX(Waterfall!$A$1:$GI$189,MATCH(Forecast_Day1!$C37,Waterfall!$C$1:$C$189,0),MATCH(Forecast_Day1!I$33,Waterfall!$A$1:$GI$1,0))</f>
        <v>0</v>
      </c>
      <c r="J37" s="36">
        <f>INDEX(Waterfall!$A$1:$GI$189,MATCH(Forecast_Day1!$C37,Waterfall!$C$1:$C$189,0),MATCH(Forecast_Day1!J$33,Waterfall!$A$1:$GI$1,0))</f>
        <v>0</v>
      </c>
      <c r="K37" s="4">
        <f>INDEX(Waterfall!$A$1:$GI$189,MATCH(Forecast_Day1!$C37,Waterfall!$C$1:$C$189,0),MATCH(Forecast_Day1!K$33,Waterfall!$A$1:$GI$1,0))</f>
        <v>0</v>
      </c>
      <c r="L37" s="4">
        <f>INDEX(Waterfall!$A$1:$GI$189,MATCH(Forecast_Day1!$C37,Waterfall!$C$1:$C$189,0),MATCH(Forecast_Day1!L$33,Waterfall!$A$1:$GI$1,0))</f>
        <v>0</v>
      </c>
      <c r="M37" s="4">
        <f>INDEX(Waterfall!$A$1:$GI$189,MATCH(Forecast_Day1!$C37,Waterfall!$C$1:$C$189,0),MATCH(Forecast_Day1!M$33,Waterfall!$A$1:$GI$1,0))</f>
        <v>0</v>
      </c>
      <c r="N37" s="4">
        <f>INDEX(Waterfall!$A$1:$GI$189,MATCH(Forecast_Day1!$C37,Waterfall!$C$1:$C$189,0),MATCH(Forecast_Day1!N$33,Waterfall!$A$1:$GI$1,0))</f>
        <v>0</v>
      </c>
      <c r="O37" s="27">
        <f>INDEX(Waterfall!$A$1:$GI$189,MATCH(Forecast_Day1!$C37,Waterfall!$C$1:$C$189,0),MATCH(Forecast_Day1!O$33,Waterfall!$A$1:$GI$1,0))</f>
        <v>0</v>
      </c>
    </row>
    <row r="39" spans="1:17" ht="14.5" x14ac:dyDescent="0.35">
      <c r="A39" s="204" t="s">
        <v>208</v>
      </c>
      <c r="B39" s="205">
        <f>C39-3</f>
        <v>44952</v>
      </c>
      <c r="C39" s="205">
        <f>C37+1</f>
        <v>44955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1:17" ht="14.5" x14ac:dyDescent="0.3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</row>
    <row r="42" spans="1:17" ht="15.5" x14ac:dyDescent="0.35">
      <c r="A42" s="49" t="s">
        <v>193</v>
      </c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</row>
    <row r="43" spans="1:17" x14ac:dyDescent="0.3">
      <c r="A43" s="34" t="s">
        <v>47</v>
      </c>
      <c r="B43" s="52">
        <f>Report!C3</f>
        <v>44953</v>
      </c>
      <c r="D43" s="4">
        <f>SUM(D47:F47)</f>
        <v>31119.9</v>
      </c>
      <c r="E43" s="4">
        <f>A47-D43</f>
        <v>1433.0999999999985</v>
      </c>
    </row>
    <row r="44" spans="1:17" x14ac:dyDescent="0.3">
      <c r="D44" s="223">
        <f>D47/$A$47</f>
        <v>0.39570208582926308</v>
      </c>
      <c r="E44" s="223">
        <f t="shared" ref="E44:F44" si="11">E47/$A$47</f>
        <v>0.37375664301293277</v>
      </c>
      <c r="F44" s="223">
        <f t="shared" si="11"/>
        <v>0.18651767886216325</v>
      </c>
    </row>
    <row r="45" spans="1:17" ht="14.5" x14ac:dyDescent="0.35">
      <c r="A45" s="22"/>
      <c r="B45" s="15"/>
      <c r="C45" s="19" t="s">
        <v>194</v>
      </c>
      <c r="D45" s="17">
        <f>C47</f>
        <v>44950</v>
      </c>
      <c r="E45" s="17">
        <f>D45+1</f>
        <v>44951</v>
      </c>
      <c r="F45" s="17">
        <f t="shared" ref="F45:O45" si="12">E45+1</f>
        <v>44952</v>
      </c>
      <c r="G45" s="17">
        <f t="shared" si="12"/>
        <v>44953</v>
      </c>
      <c r="H45" s="17">
        <f t="shared" si="12"/>
        <v>44954</v>
      </c>
      <c r="I45" s="17">
        <f t="shared" si="12"/>
        <v>44955</v>
      </c>
      <c r="J45" s="17">
        <f t="shared" si="12"/>
        <v>44956</v>
      </c>
      <c r="K45" s="17">
        <f t="shared" si="12"/>
        <v>44957</v>
      </c>
      <c r="L45" s="17">
        <f t="shared" si="12"/>
        <v>44958</v>
      </c>
      <c r="M45" s="17">
        <f t="shared" si="12"/>
        <v>44959</v>
      </c>
      <c r="N45" s="17">
        <f t="shared" si="12"/>
        <v>44960</v>
      </c>
      <c r="O45" s="23">
        <f t="shared" si="12"/>
        <v>44961</v>
      </c>
    </row>
    <row r="46" spans="1:17" ht="14.5" x14ac:dyDescent="0.3">
      <c r="A46" s="24" t="s">
        <v>195</v>
      </c>
      <c r="B46" s="18" t="s">
        <v>196</v>
      </c>
      <c r="C46" s="20" t="s">
        <v>197</v>
      </c>
      <c r="D46" s="53" t="str">
        <f>IF(D45&lt;$B$1,"A","E")</f>
        <v>A</v>
      </c>
      <c r="E46" s="53" t="str">
        <f t="shared" ref="E46:O46" si="13">IF(E45&lt;$B$1,"A","E")</f>
        <v>A</v>
      </c>
      <c r="F46" s="53" t="str">
        <f t="shared" si="13"/>
        <v>A</v>
      </c>
      <c r="G46" s="53" t="str">
        <f t="shared" si="13"/>
        <v>E</v>
      </c>
      <c r="H46" s="53" t="str">
        <f t="shared" si="13"/>
        <v>E</v>
      </c>
      <c r="I46" s="53" t="str">
        <f t="shared" si="13"/>
        <v>E</v>
      </c>
      <c r="J46" s="53" t="str">
        <f t="shared" si="13"/>
        <v>E</v>
      </c>
      <c r="K46" s="53" t="str">
        <f t="shared" si="13"/>
        <v>E</v>
      </c>
      <c r="L46" s="53" t="str">
        <f t="shared" si="13"/>
        <v>E</v>
      </c>
      <c r="M46" s="53" t="str">
        <f t="shared" si="13"/>
        <v>E</v>
      </c>
      <c r="N46" s="53" t="str">
        <f t="shared" si="13"/>
        <v>E</v>
      </c>
      <c r="O46" s="55" t="str">
        <f t="shared" si="13"/>
        <v>E</v>
      </c>
    </row>
    <row r="47" spans="1:17" x14ac:dyDescent="0.3">
      <c r="A47" s="25">
        <f>VLOOKUP(C47,Waterfall!$C:$D,2,FALSE)</f>
        <v>32553</v>
      </c>
      <c r="B47" s="11">
        <f>C47-3</f>
        <v>44947</v>
      </c>
      <c r="C47" s="54">
        <f>B1-3</f>
        <v>44950</v>
      </c>
      <c r="D47" s="4">
        <f>E27+D27</f>
        <v>12881.29</v>
      </c>
      <c r="E47" s="4">
        <f t="shared" ref="E47:F47" si="14">F27</f>
        <v>12166.9</v>
      </c>
      <c r="F47" s="4">
        <f t="shared" si="14"/>
        <v>6071.71</v>
      </c>
      <c r="G47" s="50">
        <f>IF(B76="No",$A47*E$19,A47*D79)</f>
        <v>4603.9881655003855</v>
      </c>
      <c r="H47" s="4"/>
      <c r="I47" s="4"/>
      <c r="J47" s="4"/>
      <c r="K47" s="4"/>
      <c r="L47" s="4"/>
      <c r="M47" s="4"/>
      <c r="N47" s="4"/>
      <c r="O47" s="27"/>
      <c r="P47" s="4"/>
      <c r="Q47" s="4"/>
    </row>
    <row r="48" spans="1:17" x14ac:dyDescent="0.3">
      <c r="A48" s="25">
        <f>VLOOKUP(C48,Waterfall!$C:$D,2,FALSE)</f>
        <v>34101</v>
      </c>
      <c r="B48" s="11">
        <f t="shared" ref="B48:B50" si="15">C48-3</f>
        <v>44948</v>
      </c>
      <c r="C48" s="21">
        <f>C47+1</f>
        <v>44951</v>
      </c>
      <c r="D48" s="4">
        <v>0</v>
      </c>
      <c r="E48" s="4">
        <f>F28+E28</f>
        <v>14992.96</v>
      </c>
      <c r="F48" s="4">
        <f t="shared" ref="F48" si="16">G28</f>
        <v>12241.33</v>
      </c>
      <c r="G48" s="50">
        <f>IF(B76="No",$A48*D19,A48*C79)</f>
        <v>8897.7571565647104</v>
      </c>
      <c r="H48" s="50">
        <f>IF(B76="No",$A48*E19,A48*D79)</f>
        <v>4822.9226317613939</v>
      </c>
      <c r="I48" s="4"/>
      <c r="J48" s="4"/>
      <c r="K48" s="4"/>
      <c r="L48" s="4"/>
      <c r="M48" s="4"/>
      <c r="N48" s="4"/>
      <c r="O48" s="27"/>
      <c r="P48" s="4"/>
      <c r="Q48" s="4"/>
    </row>
    <row r="49" spans="1:19" x14ac:dyDescent="0.3">
      <c r="A49" s="25">
        <f>VLOOKUP(C49,Waterfall!$C:$D,2,FALSE)</f>
        <v>37035</v>
      </c>
      <c r="B49" s="11">
        <f t="shared" si="15"/>
        <v>44949</v>
      </c>
      <c r="C49" s="21">
        <f t="shared" ref="C49:C53" si="17">C48+1</f>
        <v>44952</v>
      </c>
      <c r="D49" s="4">
        <v>0</v>
      </c>
      <c r="E49" s="4">
        <v>0</v>
      </c>
      <c r="F49" s="4">
        <f>G29+F29</f>
        <v>11378</v>
      </c>
      <c r="G49" s="50">
        <f>IF(B76="No",$A49*C19,A49*B79)</f>
        <v>16262.456597897344</v>
      </c>
      <c r="H49" s="50">
        <f>IF(B76="No",$A49*D19,A49*C79)</f>
        <v>9663.307125696434</v>
      </c>
      <c r="I49" s="50">
        <f>IF(B76="No",$A49*E19,A49*D79)</f>
        <v>5237.8798178142342</v>
      </c>
      <c r="J49" s="4"/>
      <c r="K49" s="4"/>
      <c r="L49" s="4"/>
      <c r="M49" s="4"/>
      <c r="N49" s="4"/>
      <c r="O49" s="27"/>
      <c r="P49" s="4"/>
      <c r="Q49" s="4"/>
    </row>
    <row r="50" spans="1:19" x14ac:dyDescent="0.3">
      <c r="A50" s="25">
        <f>VLOOKUP(C50,Waterfall!$C:$D,2,FALSE)</f>
        <v>32517</v>
      </c>
      <c r="B50" s="11">
        <f t="shared" si="15"/>
        <v>44950</v>
      </c>
      <c r="C50" s="21">
        <f t="shared" si="17"/>
        <v>44953</v>
      </c>
      <c r="D50" s="4">
        <v>0</v>
      </c>
      <c r="E50" s="4">
        <v>0</v>
      </c>
      <c r="F50" s="4">
        <v>0</v>
      </c>
      <c r="G50" s="50">
        <f>IF(B76="No",$A50*B19,A50*A79)</f>
        <v>8483.4737613026991</v>
      </c>
      <c r="H50" s="50">
        <f>IF(B76="No",$A50*C19,A50*B79)</f>
        <v>14278.555452783257</v>
      </c>
      <c r="I50" s="50">
        <f>IF(B76="No",$A50*D19,A50*C79)</f>
        <v>8484.4541057451315</v>
      </c>
      <c r="J50" s="50">
        <f>IF(B76="No",$A50*E19,A50*D79)</f>
        <v>4598.8966662850135</v>
      </c>
      <c r="K50" s="4"/>
      <c r="L50" s="4"/>
      <c r="M50" s="4"/>
      <c r="N50" s="4"/>
      <c r="O50" s="27"/>
      <c r="P50" s="4"/>
      <c r="Q50" s="4"/>
    </row>
    <row r="51" spans="1:19" x14ac:dyDescent="0.3">
      <c r="A51" s="25">
        <f>VLOOKUP(C51,Waterfall!$C:$D,2,FALSE)</f>
        <v>24327</v>
      </c>
      <c r="B51" s="11">
        <f>C51-3</f>
        <v>44951</v>
      </c>
      <c r="C51" s="21">
        <f t="shared" si="17"/>
        <v>44954</v>
      </c>
      <c r="D51" s="4">
        <v>0</v>
      </c>
      <c r="E51" s="4">
        <v>0</v>
      </c>
      <c r="F51" s="4">
        <v>0</v>
      </c>
      <c r="G51" s="4">
        <v>0</v>
      </c>
      <c r="H51" s="50">
        <f>IF(B76="No",$A51*B19,A51*A79)</f>
        <v>6346.7560411849418</v>
      </c>
      <c r="I51" s="50">
        <f>IF(B76="No",$A51*C19,A51*B79)</f>
        <v>10682.240627974852</v>
      </c>
      <c r="J51" s="50">
        <f>IF(B76="No",$A51*D19,A51*C79)</f>
        <v>6347.4894679848021</v>
      </c>
      <c r="K51" s="50">
        <f>IF(B76="No",$A51*E19,A51*D79)</f>
        <v>3440.5805947878193</v>
      </c>
      <c r="L51" s="4"/>
      <c r="M51" s="4"/>
      <c r="N51" s="4"/>
      <c r="O51" s="27"/>
      <c r="P51" s="4"/>
      <c r="Q51" s="4"/>
    </row>
    <row r="52" spans="1:19" x14ac:dyDescent="0.3">
      <c r="A52" s="25">
        <f>VLOOKUP(C52,Waterfall!$C:$D,2,FALSE)</f>
        <v>27342</v>
      </c>
      <c r="B52" s="11">
        <f t="shared" ref="B52:B53" si="18">C52-3</f>
        <v>44952</v>
      </c>
      <c r="C52" s="21">
        <f t="shared" si="17"/>
        <v>44955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50">
        <f>IF($B$76="No",$A52*B$19,$A52*A$79)</f>
        <v>7133.3499271623577</v>
      </c>
      <c r="J52" s="50">
        <f t="shared" ref="J52:L52" si="19">IF($B$76="No",$A52*C$19,$A52*B$79)</f>
        <v>12006.158722821903</v>
      </c>
      <c r="K52" s="50">
        <f t="shared" si="19"/>
        <v>7134.1742522152526</v>
      </c>
      <c r="L52" s="50">
        <f t="shared" si="19"/>
        <v>3866.9936540752478</v>
      </c>
      <c r="M52" s="4"/>
      <c r="N52" s="4"/>
      <c r="O52" s="27"/>
      <c r="P52" s="4"/>
      <c r="Q52" s="4"/>
    </row>
    <row r="53" spans="1:19" x14ac:dyDescent="0.3">
      <c r="A53" s="157" t="s">
        <v>208</v>
      </c>
      <c r="B53" s="206">
        <f t="shared" si="18"/>
        <v>44953</v>
      </c>
      <c r="C53" s="75">
        <f t="shared" si="17"/>
        <v>44956</v>
      </c>
      <c r="D53" s="76">
        <v>0</v>
      </c>
      <c r="E53" s="76">
        <v>0</v>
      </c>
      <c r="F53" s="76">
        <v>0</v>
      </c>
      <c r="G53" s="76">
        <v>0</v>
      </c>
      <c r="H53" s="76">
        <v>0</v>
      </c>
      <c r="I53" s="76">
        <v>0</v>
      </c>
      <c r="J53" s="77">
        <f>IF(B76="No",$J62*B19,J62*A79)</f>
        <v>23012.023254820964</v>
      </c>
      <c r="K53" s="77">
        <f>IF(B76="No",$J62*C19,J62*B79)</f>
        <v>38731.592667087287</v>
      </c>
      <c r="L53" s="77">
        <f>IF(B76="No",$J62*D19,J62*C79)</f>
        <v>23014.682508534919</v>
      </c>
      <c r="M53" s="77">
        <f>IF(B76="No",$J62*E19,J62*D79)</f>
        <v>12474.832834847877</v>
      </c>
      <c r="N53" s="76"/>
      <c r="O53" s="76"/>
    </row>
    <row r="54" spans="1:19" customFormat="1" ht="14.5" x14ac:dyDescent="0.35">
      <c r="A54" s="10"/>
      <c r="B54" s="11"/>
      <c r="C54" s="26"/>
      <c r="F54" s="151"/>
      <c r="G54" s="151"/>
      <c r="H54" s="151"/>
      <c r="I54" s="151"/>
    </row>
    <row r="55" spans="1:19" x14ac:dyDescent="0.3">
      <c r="D55" s="4"/>
      <c r="E55" s="104"/>
      <c r="F55" s="104"/>
      <c r="G55" s="104"/>
      <c r="H55" s="104"/>
    </row>
    <row r="56" spans="1:19" x14ac:dyDescent="0.3">
      <c r="D56" s="219"/>
      <c r="E56" s="67"/>
      <c r="G56" s="69">
        <f>SUM(G47:G50)</f>
        <v>38247.675681265144</v>
      </c>
      <c r="H56" s="69">
        <f>SUM(H48:H51)</f>
        <v>35111.541251426024</v>
      </c>
      <c r="I56" s="69">
        <f>SUM(I49:I52)</f>
        <v>31537.924478696579</v>
      </c>
      <c r="J56" s="69">
        <f>SUM(J50:J52)+J60</f>
        <v>45964.568111912682</v>
      </c>
      <c r="K56" s="4"/>
      <c r="L56" s="67"/>
    </row>
    <row r="57" spans="1:19" x14ac:dyDescent="0.3">
      <c r="L57" s="67"/>
    </row>
    <row r="58" spans="1:19" x14ac:dyDescent="0.3">
      <c r="L58" s="4"/>
    </row>
    <row r="59" spans="1:19" x14ac:dyDescent="0.3">
      <c r="A59" s="10" t="s">
        <v>48</v>
      </c>
      <c r="D59" s="4"/>
      <c r="E59" s="4"/>
      <c r="F59" s="4"/>
      <c r="G59" s="4"/>
      <c r="H59" s="4"/>
      <c r="J59" s="94">
        <f>Report!C6</f>
        <v>48103.379536260945</v>
      </c>
      <c r="K59" s="4"/>
      <c r="L59" s="67"/>
    </row>
    <row r="60" spans="1:19" x14ac:dyDescent="0.3">
      <c r="A60" s="2">
        <v>1</v>
      </c>
      <c r="D60" s="67"/>
      <c r="E60" s="67"/>
      <c r="F60" s="67"/>
      <c r="G60" s="67"/>
      <c r="H60" s="67"/>
      <c r="I60" s="67"/>
      <c r="J60" s="4">
        <f>(((J59))-J50-J51-J52)/(1+B65)</f>
        <v>23012.023254820964</v>
      </c>
      <c r="K60" s="57"/>
    </row>
    <row r="61" spans="1:19" x14ac:dyDescent="0.3">
      <c r="A61" s="2" t="s">
        <v>198</v>
      </c>
      <c r="H61" s="67"/>
      <c r="I61" s="67"/>
      <c r="J61" s="67">
        <f>IF(B76="No",J60/B19,J60/A79)</f>
        <v>88204.664885072882</v>
      </c>
      <c r="K61" s="57"/>
    </row>
    <row r="62" spans="1:19" x14ac:dyDescent="0.3">
      <c r="A62" s="10" t="s">
        <v>199</v>
      </c>
      <c r="B62" s="10"/>
      <c r="C62" s="10"/>
      <c r="D62" s="10"/>
      <c r="E62" s="10"/>
      <c r="F62" s="10"/>
      <c r="G62" s="10"/>
      <c r="H62" s="68"/>
      <c r="I62" s="10"/>
      <c r="J62" s="68">
        <f>IF(J61&gt;=0,J61,0)</f>
        <v>88204.664885072882</v>
      </c>
      <c r="K62" s="58"/>
    </row>
    <row r="63" spans="1:19" x14ac:dyDescent="0.3">
      <c r="D63" s="4"/>
      <c r="N63" s="4"/>
      <c r="R63" s="10"/>
      <c r="S63" s="10"/>
    </row>
    <row r="64" spans="1:19" ht="14.5" thickBot="1" x14ac:dyDescent="0.35">
      <c r="A64" s="10"/>
      <c r="B64" s="10"/>
      <c r="F64" s="67"/>
      <c r="N64" s="10"/>
    </row>
    <row r="65" spans="1:15" ht="29" thickTop="1" thickBot="1" x14ac:dyDescent="0.35">
      <c r="A65" s="175" t="s">
        <v>209</v>
      </c>
      <c r="B65" s="176">
        <f>Summary!I20/Summary!H20-1</f>
        <v>9.2943214973511212E-2</v>
      </c>
    </row>
    <row r="66" spans="1:15" ht="15" thickTop="1" x14ac:dyDescent="0.35">
      <c r="A66"/>
      <c r="B66"/>
      <c r="D66" s="4"/>
    </row>
    <row r="67" spans="1:15" ht="14.5" x14ac:dyDescent="0.35">
      <c r="A67"/>
      <c r="B67"/>
      <c r="H67" s="4"/>
      <c r="I67" s="4"/>
      <c r="J67" s="4"/>
    </row>
    <row r="68" spans="1:15" x14ac:dyDescent="0.3">
      <c r="B68" s="67"/>
      <c r="G68" s="4"/>
      <c r="H68" s="4"/>
      <c r="I68" s="4"/>
      <c r="J68" s="4"/>
    </row>
    <row r="69" spans="1:15" x14ac:dyDescent="0.3">
      <c r="G69" s="4"/>
    </row>
    <row r="74" spans="1:15" x14ac:dyDescent="0.3">
      <c r="A74" s="97" t="s">
        <v>200</v>
      </c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</row>
    <row r="75" spans="1:15" x14ac:dyDescent="0.3">
      <c r="A75" s="2" t="s">
        <v>201</v>
      </c>
      <c r="B75" s="95">
        <f>Report!C7</f>
        <v>1</v>
      </c>
    </row>
    <row r="76" spans="1:15" x14ac:dyDescent="0.3">
      <c r="A76" s="2" t="s">
        <v>202</v>
      </c>
      <c r="B76" s="98" t="str">
        <f>VLOOKUP(Report!$C$4,'Maturity Report'!N2:$P$115,3,FALSE)</f>
        <v>No</v>
      </c>
    </row>
    <row r="77" spans="1:15" x14ac:dyDescent="0.3">
      <c r="A77" s="99" t="s">
        <v>203</v>
      </c>
      <c r="B77" s="100"/>
      <c r="C77" s="100"/>
      <c r="D77" s="100"/>
    </row>
    <row r="78" spans="1:15" x14ac:dyDescent="0.3">
      <c r="A78" s="95" t="s">
        <v>186</v>
      </c>
      <c r="B78" s="95" t="s">
        <v>187</v>
      </c>
      <c r="C78" s="95" t="s">
        <v>188</v>
      </c>
      <c r="D78" s="95" t="s">
        <v>189</v>
      </c>
    </row>
    <row r="79" spans="1:15" x14ac:dyDescent="0.3">
      <c r="A79" s="96">
        <f>VLOOKUP($B$75,'Maturity Report'!$A$1:$H$114,3,FALSE)</f>
        <v>0.21814879664965364</v>
      </c>
      <c r="B79" s="96">
        <f>VLOOKUP($B$75,'Maturity Report'!$A$1:$H$114,4,FALSE)</f>
        <v>0.1912400230170182</v>
      </c>
      <c r="C79" s="96">
        <f>VLOOKUP($B$75,'Maturity Report'!$A$1:$H$114,5,FALSE)</f>
        <v>0.19156550323628474</v>
      </c>
      <c r="D79" s="96">
        <f>VLOOKUP($B$75,'Maturity Report'!$A$1:$H$114,6,FALSE)</f>
        <v>0.11634287908842902</v>
      </c>
    </row>
  </sheetData>
  <phoneticPr fontId="12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GN381"/>
  <sheetViews>
    <sheetView zoomScale="102" zoomScaleNormal="64" workbookViewId="0">
      <pane xSplit="4" ySplit="2" topLeftCell="E58" activePane="bottomRight" state="frozen"/>
      <selection pane="topRight" activeCell="D10" sqref="D10"/>
      <selection pane="bottomLeft" activeCell="D10" sqref="D10"/>
      <selection pane="bottomRight" activeCell="D69" sqref="D69"/>
    </sheetView>
  </sheetViews>
  <sheetFormatPr defaultRowHeight="14.5" x14ac:dyDescent="0.35"/>
  <cols>
    <col min="1" max="1" width="9" style="9"/>
    <col min="2" max="2" width="12.6328125" customWidth="1"/>
    <col min="3" max="191" width="10.90625" customWidth="1"/>
  </cols>
  <sheetData>
    <row r="1" spans="1:193" x14ac:dyDescent="0.35">
      <c r="A1" s="7" t="s">
        <v>210</v>
      </c>
      <c r="B1" s="5" t="s">
        <v>211</v>
      </c>
      <c r="C1" s="5" t="s">
        <v>212</v>
      </c>
      <c r="D1" s="5" t="s">
        <v>213</v>
      </c>
      <c r="E1" s="6">
        <f>Report!C2</f>
        <v>44880</v>
      </c>
      <c r="F1" s="6">
        <f>E1+1</f>
        <v>44881</v>
      </c>
      <c r="G1" s="6">
        <f t="shared" ref="G1:BR1" si="0">F1+1</f>
        <v>44882</v>
      </c>
      <c r="H1" s="6">
        <f t="shared" si="0"/>
        <v>44883</v>
      </c>
      <c r="I1" s="6">
        <f t="shared" si="0"/>
        <v>44884</v>
      </c>
      <c r="J1" s="6">
        <f t="shared" si="0"/>
        <v>44885</v>
      </c>
      <c r="K1" s="6">
        <f t="shared" si="0"/>
        <v>44886</v>
      </c>
      <c r="L1" s="6">
        <f t="shared" si="0"/>
        <v>44887</v>
      </c>
      <c r="M1" s="6">
        <f t="shared" si="0"/>
        <v>44888</v>
      </c>
      <c r="N1" s="6">
        <f t="shared" si="0"/>
        <v>44889</v>
      </c>
      <c r="O1" s="6">
        <f t="shared" si="0"/>
        <v>44890</v>
      </c>
      <c r="P1" s="6">
        <f t="shared" si="0"/>
        <v>44891</v>
      </c>
      <c r="Q1" s="6">
        <f t="shared" si="0"/>
        <v>44892</v>
      </c>
      <c r="R1" s="6">
        <f t="shared" si="0"/>
        <v>44893</v>
      </c>
      <c r="S1" s="6">
        <f t="shared" si="0"/>
        <v>44894</v>
      </c>
      <c r="T1" s="6">
        <f t="shared" si="0"/>
        <v>44895</v>
      </c>
      <c r="U1" s="6">
        <f t="shared" si="0"/>
        <v>44896</v>
      </c>
      <c r="V1" s="6">
        <f t="shared" si="0"/>
        <v>44897</v>
      </c>
      <c r="W1" s="6">
        <f t="shared" si="0"/>
        <v>44898</v>
      </c>
      <c r="X1" s="6">
        <f t="shared" si="0"/>
        <v>44899</v>
      </c>
      <c r="Y1" s="6">
        <f t="shared" si="0"/>
        <v>44900</v>
      </c>
      <c r="Z1" s="6">
        <f t="shared" si="0"/>
        <v>44901</v>
      </c>
      <c r="AA1" s="6">
        <f t="shared" si="0"/>
        <v>44902</v>
      </c>
      <c r="AB1" s="6">
        <f t="shared" si="0"/>
        <v>44903</v>
      </c>
      <c r="AC1" s="6">
        <f t="shared" si="0"/>
        <v>44904</v>
      </c>
      <c r="AD1" s="6">
        <f t="shared" si="0"/>
        <v>44905</v>
      </c>
      <c r="AE1" s="6">
        <f t="shared" si="0"/>
        <v>44906</v>
      </c>
      <c r="AF1" s="6">
        <f t="shared" si="0"/>
        <v>44907</v>
      </c>
      <c r="AG1" s="6">
        <f t="shared" si="0"/>
        <v>44908</v>
      </c>
      <c r="AH1" s="6">
        <f t="shared" si="0"/>
        <v>44909</v>
      </c>
      <c r="AI1" s="6">
        <f t="shared" si="0"/>
        <v>44910</v>
      </c>
      <c r="AJ1" s="6">
        <f t="shared" si="0"/>
        <v>44911</v>
      </c>
      <c r="AK1" s="6">
        <f t="shared" si="0"/>
        <v>44912</v>
      </c>
      <c r="AL1" s="6">
        <f t="shared" si="0"/>
        <v>44913</v>
      </c>
      <c r="AM1" s="6">
        <f t="shared" si="0"/>
        <v>44914</v>
      </c>
      <c r="AN1" s="6">
        <f t="shared" si="0"/>
        <v>44915</v>
      </c>
      <c r="AO1" s="6">
        <f t="shared" si="0"/>
        <v>44916</v>
      </c>
      <c r="AP1" s="6">
        <f t="shared" si="0"/>
        <v>44917</v>
      </c>
      <c r="AQ1" s="6">
        <f t="shared" si="0"/>
        <v>44918</v>
      </c>
      <c r="AR1" s="6">
        <f t="shared" si="0"/>
        <v>44919</v>
      </c>
      <c r="AS1" s="6">
        <f t="shared" si="0"/>
        <v>44920</v>
      </c>
      <c r="AT1" s="6">
        <f t="shared" si="0"/>
        <v>44921</v>
      </c>
      <c r="AU1" s="6">
        <f t="shared" si="0"/>
        <v>44922</v>
      </c>
      <c r="AV1" s="6">
        <f t="shared" si="0"/>
        <v>44923</v>
      </c>
      <c r="AW1" s="6">
        <f t="shared" si="0"/>
        <v>44924</v>
      </c>
      <c r="AX1" s="6">
        <f t="shared" si="0"/>
        <v>44925</v>
      </c>
      <c r="AY1" s="6">
        <f t="shared" si="0"/>
        <v>44926</v>
      </c>
      <c r="AZ1" s="6">
        <f t="shared" si="0"/>
        <v>44927</v>
      </c>
      <c r="BA1" s="6">
        <f t="shared" si="0"/>
        <v>44928</v>
      </c>
      <c r="BB1" s="6">
        <f t="shared" si="0"/>
        <v>44929</v>
      </c>
      <c r="BC1" s="6">
        <f t="shared" si="0"/>
        <v>44930</v>
      </c>
      <c r="BD1" s="6">
        <f t="shared" si="0"/>
        <v>44931</v>
      </c>
      <c r="BE1" s="6">
        <f t="shared" si="0"/>
        <v>44932</v>
      </c>
      <c r="BF1" s="6">
        <f t="shared" si="0"/>
        <v>44933</v>
      </c>
      <c r="BG1" s="6">
        <f t="shared" si="0"/>
        <v>44934</v>
      </c>
      <c r="BH1" s="6">
        <f t="shared" si="0"/>
        <v>44935</v>
      </c>
      <c r="BI1" s="6">
        <f t="shared" si="0"/>
        <v>44936</v>
      </c>
      <c r="BJ1" s="6">
        <f t="shared" si="0"/>
        <v>44937</v>
      </c>
      <c r="BK1" s="6">
        <f t="shared" si="0"/>
        <v>44938</v>
      </c>
      <c r="BL1" s="6">
        <f t="shared" si="0"/>
        <v>44939</v>
      </c>
      <c r="BM1" s="6">
        <f t="shared" si="0"/>
        <v>44940</v>
      </c>
      <c r="BN1" s="6">
        <f t="shared" si="0"/>
        <v>44941</v>
      </c>
      <c r="BO1" s="6">
        <f t="shared" si="0"/>
        <v>44942</v>
      </c>
      <c r="BP1" s="6">
        <f t="shared" si="0"/>
        <v>44943</v>
      </c>
      <c r="BQ1" s="6">
        <f t="shared" si="0"/>
        <v>44944</v>
      </c>
      <c r="BR1" s="6">
        <f t="shared" si="0"/>
        <v>44945</v>
      </c>
      <c r="BS1" s="6">
        <f t="shared" ref="BS1:ED1" si="1">BR1+1</f>
        <v>44946</v>
      </c>
      <c r="BT1" s="6">
        <f t="shared" si="1"/>
        <v>44947</v>
      </c>
      <c r="BU1" s="6">
        <f t="shared" si="1"/>
        <v>44948</v>
      </c>
      <c r="BV1" s="6">
        <f t="shared" si="1"/>
        <v>44949</v>
      </c>
      <c r="BW1" s="6">
        <f t="shared" si="1"/>
        <v>44950</v>
      </c>
      <c r="BX1" s="6">
        <f t="shared" si="1"/>
        <v>44951</v>
      </c>
      <c r="BY1" s="6">
        <f t="shared" si="1"/>
        <v>44952</v>
      </c>
      <c r="BZ1" s="6">
        <f t="shared" si="1"/>
        <v>44953</v>
      </c>
      <c r="CA1" s="6">
        <f t="shared" si="1"/>
        <v>44954</v>
      </c>
      <c r="CB1" s="6">
        <f t="shared" si="1"/>
        <v>44955</v>
      </c>
      <c r="CC1" s="6">
        <f t="shared" si="1"/>
        <v>44956</v>
      </c>
      <c r="CD1" s="6">
        <f t="shared" si="1"/>
        <v>44957</v>
      </c>
      <c r="CE1" s="6">
        <f t="shared" si="1"/>
        <v>44958</v>
      </c>
      <c r="CF1" s="6">
        <f t="shared" si="1"/>
        <v>44959</v>
      </c>
      <c r="CG1" s="6">
        <f t="shared" si="1"/>
        <v>44960</v>
      </c>
      <c r="CH1" s="6">
        <f t="shared" si="1"/>
        <v>44961</v>
      </c>
      <c r="CI1" s="6">
        <f t="shared" si="1"/>
        <v>44962</v>
      </c>
      <c r="CJ1" s="6">
        <f t="shared" si="1"/>
        <v>44963</v>
      </c>
      <c r="CK1" s="6">
        <f t="shared" si="1"/>
        <v>44964</v>
      </c>
      <c r="CL1" s="6">
        <f t="shared" si="1"/>
        <v>44965</v>
      </c>
      <c r="CM1" s="6">
        <f t="shared" si="1"/>
        <v>44966</v>
      </c>
      <c r="CN1" s="6">
        <f t="shared" si="1"/>
        <v>44967</v>
      </c>
      <c r="CO1" s="6">
        <f t="shared" si="1"/>
        <v>44968</v>
      </c>
      <c r="CP1" s="6">
        <f t="shared" si="1"/>
        <v>44969</v>
      </c>
      <c r="CQ1" s="6">
        <f t="shared" si="1"/>
        <v>44970</v>
      </c>
      <c r="CR1" s="6">
        <f t="shared" si="1"/>
        <v>44971</v>
      </c>
      <c r="CS1" s="6">
        <f t="shared" si="1"/>
        <v>44972</v>
      </c>
      <c r="CT1" s="6">
        <f t="shared" si="1"/>
        <v>44973</v>
      </c>
      <c r="CU1" s="6">
        <f t="shared" si="1"/>
        <v>44974</v>
      </c>
      <c r="CV1" s="6">
        <f t="shared" si="1"/>
        <v>44975</v>
      </c>
      <c r="CW1" s="6">
        <f t="shared" si="1"/>
        <v>44976</v>
      </c>
      <c r="CX1" s="6">
        <f t="shared" si="1"/>
        <v>44977</v>
      </c>
      <c r="CY1" s="6">
        <f t="shared" si="1"/>
        <v>44978</v>
      </c>
      <c r="CZ1" s="6">
        <f t="shared" si="1"/>
        <v>44979</v>
      </c>
      <c r="DA1" s="6">
        <f t="shared" si="1"/>
        <v>44980</v>
      </c>
      <c r="DB1" s="6">
        <f t="shared" si="1"/>
        <v>44981</v>
      </c>
      <c r="DC1" s="6">
        <f t="shared" si="1"/>
        <v>44982</v>
      </c>
      <c r="DD1" s="6">
        <f t="shared" si="1"/>
        <v>44983</v>
      </c>
      <c r="DE1" s="6">
        <f t="shared" si="1"/>
        <v>44984</v>
      </c>
      <c r="DF1" s="6">
        <f t="shared" si="1"/>
        <v>44985</v>
      </c>
      <c r="DG1" s="6">
        <f t="shared" si="1"/>
        <v>44986</v>
      </c>
      <c r="DH1" s="6">
        <f t="shared" si="1"/>
        <v>44987</v>
      </c>
      <c r="DI1" s="6">
        <f t="shared" si="1"/>
        <v>44988</v>
      </c>
      <c r="DJ1" s="6">
        <f t="shared" si="1"/>
        <v>44989</v>
      </c>
      <c r="DK1" s="6">
        <f t="shared" si="1"/>
        <v>44990</v>
      </c>
      <c r="DL1" s="6">
        <f t="shared" si="1"/>
        <v>44991</v>
      </c>
      <c r="DM1" s="6">
        <f t="shared" si="1"/>
        <v>44992</v>
      </c>
      <c r="DN1" s="6">
        <f t="shared" si="1"/>
        <v>44993</v>
      </c>
      <c r="DO1" s="6">
        <f t="shared" si="1"/>
        <v>44994</v>
      </c>
      <c r="DP1" s="6">
        <f t="shared" si="1"/>
        <v>44995</v>
      </c>
      <c r="DQ1" s="6">
        <f t="shared" si="1"/>
        <v>44996</v>
      </c>
      <c r="DR1" s="6">
        <f t="shared" si="1"/>
        <v>44997</v>
      </c>
      <c r="DS1" s="6">
        <f t="shared" si="1"/>
        <v>44998</v>
      </c>
      <c r="DT1" s="6">
        <f t="shared" si="1"/>
        <v>44999</v>
      </c>
      <c r="DU1" s="6">
        <f t="shared" si="1"/>
        <v>45000</v>
      </c>
      <c r="DV1" s="6">
        <f t="shared" si="1"/>
        <v>45001</v>
      </c>
      <c r="DW1" s="6">
        <f t="shared" si="1"/>
        <v>45002</v>
      </c>
      <c r="DX1" s="6">
        <f t="shared" si="1"/>
        <v>45003</v>
      </c>
      <c r="DY1" s="6">
        <f t="shared" si="1"/>
        <v>45004</v>
      </c>
      <c r="DZ1" s="6">
        <f t="shared" si="1"/>
        <v>45005</v>
      </c>
      <c r="EA1" s="6">
        <f t="shared" si="1"/>
        <v>45006</v>
      </c>
      <c r="EB1" s="6">
        <f t="shared" si="1"/>
        <v>45007</v>
      </c>
      <c r="EC1" s="6">
        <f t="shared" si="1"/>
        <v>45008</v>
      </c>
      <c r="ED1" s="6">
        <f t="shared" si="1"/>
        <v>45009</v>
      </c>
      <c r="EE1" s="6">
        <f t="shared" ref="EE1:GI1" si="2">ED1+1</f>
        <v>45010</v>
      </c>
      <c r="EF1" s="6">
        <f t="shared" si="2"/>
        <v>45011</v>
      </c>
      <c r="EG1" s="6">
        <f t="shared" si="2"/>
        <v>45012</v>
      </c>
      <c r="EH1" s="6">
        <f t="shared" si="2"/>
        <v>45013</v>
      </c>
      <c r="EI1" s="6">
        <f t="shared" si="2"/>
        <v>45014</v>
      </c>
      <c r="EJ1" s="6">
        <f t="shared" si="2"/>
        <v>45015</v>
      </c>
      <c r="EK1" s="6">
        <f t="shared" si="2"/>
        <v>45016</v>
      </c>
      <c r="EL1" s="6">
        <f t="shared" si="2"/>
        <v>45017</v>
      </c>
      <c r="EM1" s="6">
        <f t="shared" si="2"/>
        <v>45018</v>
      </c>
      <c r="EN1" s="6">
        <f t="shared" si="2"/>
        <v>45019</v>
      </c>
      <c r="EO1" s="6">
        <f t="shared" si="2"/>
        <v>45020</v>
      </c>
      <c r="EP1" s="6">
        <f t="shared" si="2"/>
        <v>45021</v>
      </c>
      <c r="EQ1" s="6">
        <f t="shared" si="2"/>
        <v>45022</v>
      </c>
      <c r="ER1" s="6">
        <f t="shared" si="2"/>
        <v>45023</v>
      </c>
      <c r="ES1" s="6">
        <f t="shared" si="2"/>
        <v>45024</v>
      </c>
      <c r="ET1" s="6">
        <f t="shared" si="2"/>
        <v>45025</v>
      </c>
      <c r="EU1" s="6">
        <f t="shared" si="2"/>
        <v>45026</v>
      </c>
      <c r="EV1" s="6">
        <f t="shared" si="2"/>
        <v>45027</v>
      </c>
      <c r="EW1" s="6">
        <f t="shared" si="2"/>
        <v>45028</v>
      </c>
      <c r="EX1" s="6">
        <f t="shared" si="2"/>
        <v>45029</v>
      </c>
      <c r="EY1" s="6">
        <f t="shared" si="2"/>
        <v>45030</v>
      </c>
      <c r="EZ1" s="6">
        <f t="shared" si="2"/>
        <v>45031</v>
      </c>
      <c r="FA1" s="6">
        <f t="shared" si="2"/>
        <v>45032</v>
      </c>
      <c r="FB1" s="6">
        <f t="shared" si="2"/>
        <v>45033</v>
      </c>
      <c r="FC1" s="6">
        <f t="shared" si="2"/>
        <v>45034</v>
      </c>
      <c r="FD1" s="6">
        <f t="shared" si="2"/>
        <v>45035</v>
      </c>
      <c r="FE1" s="6">
        <f t="shared" si="2"/>
        <v>45036</v>
      </c>
      <c r="FF1" s="6">
        <f t="shared" si="2"/>
        <v>45037</v>
      </c>
      <c r="FG1" s="6">
        <f t="shared" si="2"/>
        <v>45038</v>
      </c>
      <c r="FH1" s="6">
        <f t="shared" si="2"/>
        <v>45039</v>
      </c>
      <c r="FI1" s="6">
        <f t="shared" si="2"/>
        <v>45040</v>
      </c>
      <c r="FJ1" s="6">
        <f t="shared" si="2"/>
        <v>45041</v>
      </c>
      <c r="FK1" s="6">
        <f t="shared" si="2"/>
        <v>45042</v>
      </c>
      <c r="FL1" s="6">
        <f t="shared" si="2"/>
        <v>45043</v>
      </c>
      <c r="FM1" s="6">
        <f t="shared" si="2"/>
        <v>45044</v>
      </c>
      <c r="FN1" s="6">
        <f t="shared" si="2"/>
        <v>45045</v>
      </c>
      <c r="FO1" s="6">
        <f t="shared" si="2"/>
        <v>45046</v>
      </c>
      <c r="FP1" s="6">
        <f t="shared" si="2"/>
        <v>45047</v>
      </c>
      <c r="FQ1" s="6">
        <f t="shared" si="2"/>
        <v>45048</v>
      </c>
      <c r="FR1" s="6">
        <f t="shared" si="2"/>
        <v>45049</v>
      </c>
      <c r="FS1" s="6">
        <f t="shared" si="2"/>
        <v>45050</v>
      </c>
      <c r="FT1" s="6">
        <f t="shared" si="2"/>
        <v>45051</v>
      </c>
      <c r="FU1" s="6">
        <f t="shared" si="2"/>
        <v>45052</v>
      </c>
      <c r="FV1" s="6">
        <f t="shared" si="2"/>
        <v>45053</v>
      </c>
      <c r="FW1" s="6">
        <f t="shared" si="2"/>
        <v>45054</v>
      </c>
      <c r="FX1" s="6">
        <f t="shared" si="2"/>
        <v>45055</v>
      </c>
      <c r="FY1" s="6">
        <f t="shared" si="2"/>
        <v>45056</v>
      </c>
      <c r="FZ1" s="6">
        <f t="shared" si="2"/>
        <v>45057</v>
      </c>
      <c r="GA1" s="6">
        <f t="shared" si="2"/>
        <v>45058</v>
      </c>
      <c r="GB1" s="6">
        <f t="shared" si="2"/>
        <v>45059</v>
      </c>
      <c r="GC1" s="6">
        <f t="shared" si="2"/>
        <v>45060</v>
      </c>
      <c r="GD1" s="6">
        <f t="shared" si="2"/>
        <v>45061</v>
      </c>
      <c r="GE1" s="6">
        <f t="shared" si="2"/>
        <v>45062</v>
      </c>
      <c r="GF1" s="6">
        <f t="shared" si="2"/>
        <v>45063</v>
      </c>
      <c r="GG1" s="6">
        <f t="shared" si="2"/>
        <v>45064</v>
      </c>
      <c r="GH1" s="6">
        <f t="shared" si="2"/>
        <v>45065</v>
      </c>
      <c r="GI1" s="6">
        <f t="shared" si="2"/>
        <v>45066</v>
      </c>
    </row>
    <row r="2" spans="1:193" x14ac:dyDescent="0.35">
      <c r="GJ2" s="127"/>
      <c r="GK2" s="127"/>
    </row>
    <row r="3" spans="1:193" x14ac:dyDescent="0.35">
      <c r="A3" s="8">
        <f>Report!C4</f>
        <v>1</v>
      </c>
      <c r="B3" s="2" t="str">
        <f>VLOOKUP($A3,Centers!$B$1:$C$120,2,)</f>
        <v>GATE</v>
      </c>
      <c r="C3" s="3">
        <f t="array" ref="C3:C189">TRANSPOSE(E1:GI1)</f>
        <v>44880</v>
      </c>
      <c r="D3" s="4">
        <f>IF($A3=1,SUM(SUMIFS(Indent!$E:$E,Indent!$C:$C,Waterfall!$C3,Indent!$A:$A,Centers!$A$2),SUMIFS(Indent!$E:$E,Indent!$C:$C,Waterfall!$C3,Indent!$A:$A,Centers!$A$3),SUMIFS(Indent!$E:$E,Indent!$C:$C,Waterfall!$C3,Indent!$A:$A,Centers!$A$4),SUMIFS(Indent!$E:$E,Indent!$C:$C,Waterfall!$C3,Indent!$A:$A,Centers!$A$5),SUMIFS(Indent!$E:$E,Indent!$C:$C,Waterfall!$C3,Indent!$A:$A,Centers!$A$6),SUMIFS(Indent!$E:$E,Indent!$C:$C,Waterfall!$C3,Indent!$A:$A,Centers!$A$7),SUMIFS(Indent!$E:$E,Indent!$C:$C,Waterfall!$C3,Indent!$A:$A,Centers!$A$8)),SUMIFS(Indent!$E:$E,Indent!$C:$C,Waterfall!$C3,Indent!$A:$A,$A3))</f>
        <v>36675</v>
      </c>
      <c r="E3" s="4">
        <f>SUMIFS(Purchase!$F:$F,Purchase!$A:$A,Waterfall!$A3,Purchase!$D:$D,Waterfall!$C3,Purchase!$C:$C,Waterfall!E$1)</f>
        <v>14971.17</v>
      </c>
      <c r="F3" s="4">
        <f>SUMIFS(Purchase!$F:$F,Purchase!$A:$A,Waterfall!$A3,Purchase!$D:$D,Waterfall!$C3,Purchase!$C:$C,Waterfall!F$1)</f>
        <v>1385.7</v>
      </c>
      <c r="G3" s="4">
        <f>SUMIFS(Purchase!$F:$F,Purchase!$A:$A,Waterfall!$A3,Purchase!$D:$D,Waterfall!$C3,Purchase!$C:$C,Waterfall!G$1)</f>
        <v>298.49</v>
      </c>
      <c r="H3" s="4">
        <f>SUMIFS(Purchase!$F:$F,Purchase!$A:$A,Waterfall!$A3,Purchase!$D:$D,Waterfall!$C3,Purchase!$C:$C,Waterfall!H$1)</f>
        <v>9586.76</v>
      </c>
      <c r="I3" s="4">
        <f>SUMIFS(Purchase!$F:$F,Purchase!$A:$A,Waterfall!$A3,Purchase!$D:$D,Waterfall!$C3,Purchase!$C:$C,Waterfall!I$1)</f>
        <v>6536.38</v>
      </c>
      <c r="J3" s="4">
        <f>SUMIFS(Purchase!$F:$F,Purchase!$A:$A,Waterfall!$A3,Purchase!$D:$D,Waterfall!$C3,Purchase!$C:$C,Waterfall!J$1)</f>
        <v>5375.22</v>
      </c>
      <c r="K3" s="4">
        <f>SUMIFS(Purchase!$F:$F,Purchase!$A:$A,Waterfall!$A3,Purchase!$D:$D,Waterfall!$C3,Purchase!$C:$C,Waterfall!K$1)</f>
        <v>4437.95</v>
      </c>
      <c r="L3" s="4">
        <f>SUMIFS(Purchase!$F:$F,Purchase!$A:$A,Waterfall!$A3,Purchase!$D:$D,Waterfall!$C3,Purchase!$C:$C,Waterfall!L$1)</f>
        <v>3007.21</v>
      </c>
      <c r="M3" s="4">
        <f>SUMIFS(Purchase!$F:$F,Purchase!$A:$A,Waterfall!$A3,Purchase!$D:$D,Waterfall!$C3,Purchase!$C:$C,Waterfall!M$1)</f>
        <v>158.5</v>
      </c>
      <c r="N3" s="4">
        <f>SUMIFS(Purchase!$F:$F,Purchase!$A:$A,Waterfall!$A3,Purchase!$D:$D,Waterfall!$C3,Purchase!$C:$C,Waterfall!N$1)</f>
        <v>0</v>
      </c>
      <c r="O3" s="4">
        <f>SUMIFS(Purchase!$F:$F,Purchase!$A:$A,Waterfall!$A3,Purchase!$D:$D,Waterfall!$C3,Purchase!$C:$C,Waterfall!O$1)</f>
        <v>0</v>
      </c>
      <c r="P3" s="4">
        <f>SUMIFS(Purchase!$F:$F,Purchase!$A:$A,Waterfall!$A3,Purchase!$D:$D,Waterfall!$C3,Purchase!$C:$C,Waterfall!P$1)</f>
        <v>0</v>
      </c>
      <c r="Q3" s="4">
        <f>SUMIFS(Purchase!$F:$F,Purchase!$A:$A,Waterfall!$A3,Purchase!$D:$D,Waterfall!$C3,Purchase!$C:$C,Waterfall!Q$1)</f>
        <v>0</v>
      </c>
      <c r="R3" s="4">
        <f>SUMIFS(Purchase!$F:$F,Purchase!$A:$A,Waterfall!$A3,Purchase!$D:$D,Waterfall!$C3,Purchase!$C:$C,Waterfall!R$1)</f>
        <v>0</v>
      </c>
      <c r="S3" s="4">
        <f>SUMIFS(Purchase!$F:$F,Purchase!$A:$A,Waterfall!$A3,Purchase!$D:$D,Waterfall!$C3,Purchase!$C:$C,Waterfall!S$1)</f>
        <v>0</v>
      </c>
      <c r="T3" s="4">
        <f>SUMIFS(Purchase!$F:$F,Purchase!$A:$A,Waterfall!$A3,Purchase!$D:$D,Waterfall!$C3,Purchase!$C:$C,Waterfall!T$1)</f>
        <v>0</v>
      </c>
      <c r="U3" s="4">
        <f>SUMIFS(Purchase!$F:$F,Purchase!$A:$A,Waterfall!$A3,Purchase!$D:$D,Waterfall!$C3,Purchase!$C:$C,Waterfall!U$1)</f>
        <v>0</v>
      </c>
      <c r="V3" s="4">
        <f>SUMIFS(Purchase!$F:$F,Purchase!$A:$A,Waterfall!$A3,Purchase!$D:$D,Waterfall!$C3,Purchase!$C:$C,Waterfall!V$1)</f>
        <v>0</v>
      </c>
      <c r="W3" s="4">
        <f>SUMIFS(Purchase!$F:$F,Purchase!$A:$A,Waterfall!$A3,Purchase!$D:$D,Waterfall!$C3,Purchase!$C:$C,Waterfall!W$1)</f>
        <v>0</v>
      </c>
      <c r="X3" s="4">
        <f>SUMIFS(Purchase!$F:$F,Purchase!$A:$A,Waterfall!$A3,Purchase!$D:$D,Waterfall!$C3,Purchase!$C:$C,Waterfall!X$1)</f>
        <v>0</v>
      </c>
      <c r="Y3" s="4">
        <f>SUMIFS(Purchase!$F:$F,Purchase!$A:$A,Waterfall!$A3,Purchase!$D:$D,Waterfall!$C3,Purchase!$C:$C,Waterfall!Y$1)</f>
        <v>0</v>
      </c>
      <c r="Z3" s="4">
        <f>SUMIFS(Purchase!$F:$F,Purchase!$A:$A,Waterfall!$A3,Purchase!$D:$D,Waterfall!$C3,Purchase!$C:$C,Waterfall!Z$1)</f>
        <v>0</v>
      </c>
      <c r="AA3" s="4">
        <f>SUMIFS(Purchase!$F:$F,Purchase!$A:$A,Waterfall!$A3,Purchase!$D:$D,Waterfall!$C3,Purchase!$C:$C,Waterfall!AA$1)</f>
        <v>0</v>
      </c>
      <c r="AB3" s="4">
        <f>SUMIFS(Purchase!$F:$F,Purchase!$A:$A,Waterfall!$A3,Purchase!$D:$D,Waterfall!$C3,Purchase!$C:$C,Waterfall!AB$1)</f>
        <v>0</v>
      </c>
      <c r="AC3" s="4">
        <f>SUMIFS(Purchase!$F:$F,Purchase!$A:$A,Waterfall!$A3,Purchase!$D:$D,Waterfall!$C3,Purchase!$C:$C,Waterfall!AC$1)</f>
        <v>0</v>
      </c>
      <c r="AD3" s="4">
        <f>SUMIFS(Purchase!$F:$F,Purchase!$A:$A,Waterfall!$A3,Purchase!$D:$D,Waterfall!$C3,Purchase!$C:$C,Waterfall!AD$1)</f>
        <v>0</v>
      </c>
      <c r="AE3" s="4">
        <f>SUMIFS(Purchase!$F:$F,Purchase!$A:$A,Waterfall!$A3,Purchase!$D:$D,Waterfall!$C3,Purchase!$C:$C,Waterfall!AE$1)</f>
        <v>0</v>
      </c>
      <c r="AF3" s="4">
        <f>SUMIFS(Purchase!$F:$F,Purchase!$A:$A,Waterfall!$A3,Purchase!$D:$D,Waterfall!$C3,Purchase!$C:$C,Waterfall!AF$1)</f>
        <v>0</v>
      </c>
      <c r="AG3" s="4">
        <f>SUMIFS(Purchase!$F:$F,Purchase!$A:$A,Waterfall!$A3,Purchase!$D:$D,Waterfall!$C3,Purchase!$C:$C,Waterfall!AG$1)</f>
        <v>0</v>
      </c>
      <c r="AH3" s="4">
        <f>SUMIFS(Purchase!$F:$F,Purchase!$A:$A,Waterfall!$A3,Purchase!$D:$D,Waterfall!$C3,Purchase!$C:$C,Waterfall!AH$1)</f>
        <v>0</v>
      </c>
      <c r="AI3" s="4">
        <f>SUMIFS(Purchase!$F:$F,Purchase!$A:$A,Waterfall!$A3,Purchase!$D:$D,Waterfall!$C3,Purchase!$C:$C,Waterfall!AI$1)</f>
        <v>0</v>
      </c>
      <c r="AJ3" s="4">
        <f>SUMIFS(Purchase!$F:$F,Purchase!$A:$A,Waterfall!$A3,Purchase!$D:$D,Waterfall!$C3,Purchase!$C:$C,Waterfall!AJ$1)</f>
        <v>0</v>
      </c>
      <c r="AK3" s="4">
        <f>SUMIFS(Purchase!$F:$F,Purchase!$A:$A,Waterfall!$A3,Purchase!$D:$D,Waterfall!$C3,Purchase!$C:$C,Waterfall!AK$1)</f>
        <v>0</v>
      </c>
      <c r="AL3" s="4">
        <f>SUMIFS(Purchase!$F:$F,Purchase!$A:$A,Waterfall!$A3,Purchase!$D:$D,Waterfall!$C3,Purchase!$C:$C,Waterfall!AL$1)</f>
        <v>0</v>
      </c>
      <c r="AM3" s="4">
        <f>SUMIFS(Purchase!$F:$F,Purchase!$A:$A,Waterfall!$A3,Purchase!$D:$D,Waterfall!$C3,Purchase!$C:$C,Waterfall!AM$1)</f>
        <v>0</v>
      </c>
      <c r="AN3" s="4">
        <f>SUMIFS(Purchase!$F:$F,Purchase!$A:$A,Waterfall!$A3,Purchase!$D:$D,Waterfall!$C3,Purchase!$C:$C,Waterfall!AN$1)</f>
        <v>0</v>
      </c>
      <c r="AO3" s="4">
        <f>SUMIFS(Purchase!$F:$F,Purchase!$A:$A,Waterfall!$A3,Purchase!$D:$D,Waterfall!$C3,Purchase!$C:$C,Waterfall!AO$1)</f>
        <v>0</v>
      </c>
      <c r="AP3" s="4">
        <f>SUMIFS(Purchase!$F:$F,Purchase!$A:$A,Waterfall!$A3,Purchase!$D:$D,Waterfall!$C3,Purchase!$C:$C,Waterfall!AP$1)</f>
        <v>0</v>
      </c>
      <c r="AQ3" s="4">
        <f>SUMIFS(Purchase!$F:$F,Purchase!$A:$A,Waterfall!$A3,Purchase!$D:$D,Waterfall!$C3,Purchase!$C:$C,Waterfall!AQ$1)</f>
        <v>0</v>
      </c>
      <c r="AR3" s="4">
        <f>SUMIFS(Purchase!$F:$F,Purchase!$A:$A,Waterfall!$A3,Purchase!$D:$D,Waterfall!$C3,Purchase!$C:$C,Waterfall!AR$1)</f>
        <v>0</v>
      </c>
      <c r="AS3" s="4">
        <f>SUMIFS(Purchase!$F:$F,Purchase!$A:$A,Waterfall!$A3,Purchase!$D:$D,Waterfall!$C3,Purchase!$C:$C,Waterfall!AS$1)</f>
        <v>0</v>
      </c>
      <c r="AT3" s="4">
        <f>SUMIFS(Purchase!$F:$F,Purchase!$A:$A,Waterfall!$A3,Purchase!$D:$D,Waterfall!$C3,Purchase!$C:$C,Waterfall!AT$1)</f>
        <v>0</v>
      </c>
      <c r="AU3" s="4">
        <f>SUMIFS(Purchase!$F:$F,Purchase!$A:$A,Waterfall!$A3,Purchase!$D:$D,Waterfall!$C3,Purchase!$C:$C,Waterfall!AU$1)</f>
        <v>0</v>
      </c>
      <c r="AV3" s="4">
        <f>SUMIFS(Purchase!$F:$F,Purchase!$A:$A,Waterfall!$A3,Purchase!$D:$D,Waterfall!$C3,Purchase!$C:$C,Waterfall!AV$1)</f>
        <v>0</v>
      </c>
      <c r="AW3" s="4">
        <f>SUMIFS(Purchase!$F:$F,Purchase!$A:$A,Waterfall!$A3,Purchase!$D:$D,Waterfall!$C3,Purchase!$C:$C,Waterfall!AW$1)</f>
        <v>0</v>
      </c>
      <c r="AX3" s="4">
        <f>SUMIFS(Purchase!$F:$F,Purchase!$A:$A,Waterfall!$A3,Purchase!$D:$D,Waterfall!$C3,Purchase!$C:$C,Waterfall!AX$1)</f>
        <v>0</v>
      </c>
      <c r="AY3" s="4">
        <f>SUMIFS(Purchase!$F:$F,Purchase!$A:$A,Waterfall!$A3,Purchase!$D:$D,Waterfall!$C3,Purchase!$C:$C,Waterfall!AY$1)</f>
        <v>0</v>
      </c>
      <c r="AZ3" s="4">
        <f>SUMIFS(Purchase!$F:$F,Purchase!$A:$A,Waterfall!$A3,Purchase!$D:$D,Waterfall!$C3,Purchase!$C:$C,Waterfall!AZ$1)</f>
        <v>0</v>
      </c>
      <c r="BA3" s="4">
        <f>SUMIFS(Purchase!$F:$F,Purchase!$A:$A,Waterfall!$A3,Purchase!$D:$D,Waterfall!$C3,Purchase!$C:$C,Waterfall!BA$1)</f>
        <v>0</v>
      </c>
      <c r="BB3" s="4">
        <f>SUMIFS(Purchase!$F:$F,Purchase!$A:$A,Waterfall!$A3,Purchase!$D:$D,Waterfall!$C3,Purchase!$C:$C,Waterfall!BB$1)</f>
        <v>0</v>
      </c>
      <c r="BC3" s="4">
        <f>SUMIFS(Purchase!$F:$F,Purchase!$A:$A,Waterfall!$A3,Purchase!$D:$D,Waterfall!$C3,Purchase!$C:$C,Waterfall!BC$1)</f>
        <v>0</v>
      </c>
      <c r="BD3" s="4">
        <f>SUMIFS(Purchase!$F:$F,Purchase!$A:$A,Waterfall!$A3,Purchase!$D:$D,Waterfall!$C3,Purchase!$C:$C,Waterfall!BD$1)</f>
        <v>0</v>
      </c>
      <c r="BE3" s="4">
        <f>SUMIFS(Purchase!$F:$F,Purchase!$A:$A,Waterfall!$A3,Purchase!$D:$D,Waterfall!$C3,Purchase!$C:$C,Waterfall!BE$1)</f>
        <v>0</v>
      </c>
      <c r="BF3" s="4">
        <f>SUMIFS(Purchase!$F:$F,Purchase!$A:$A,Waterfall!$A3,Purchase!$D:$D,Waterfall!$C3,Purchase!$C:$C,Waterfall!BF$1)</f>
        <v>0</v>
      </c>
      <c r="BG3" s="4">
        <f>SUMIFS(Purchase!$F:$F,Purchase!$A:$A,Waterfall!$A3,Purchase!$D:$D,Waterfall!$C3,Purchase!$C:$C,Waterfall!BG$1)</f>
        <v>0</v>
      </c>
      <c r="BH3" s="4">
        <f>SUMIFS(Purchase!$F:$F,Purchase!$A:$A,Waterfall!$A3,Purchase!$D:$D,Waterfall!$C3,Purchase!$C:$C,Waterfall!BH$1)</f>
        <v>0</v>
      </c>
      <c r="BI3" s="4">
        <f>SUMIFS(Purchase!$F:$F,Purchase!$A:$A,Waterfall!$A3,Purchase!$D:$D,Waterfall!$C3,Purchase!$C:$C,Waterfall!BI$1)</f>
        <v>0</v>
      </c>
      <c r="BJ3" s="4">
        <f>SUMIFS(Purchase!$F:$F,Purchase!$A:$A,Waterfall!$A3,Purchase!$D:$D,Waterfall!$C3,Purchase!$C:$C,Waterfall!BJ$1)</f>
        <v>0</v>
      </c>
      <c r="BK3" s="4">
        <f>SUMIFS(Purchase!$F:$F,Purchase!$A:$A,Waterfall!$A3,Purchase!$D:$D,Waterfall!$C3,Purchase!$C:$C,Waterfall!BK$1)</f>
        <v>0</v>
      </c>
      <c r="BL3" s="4">
        <f>SUMIFS(Purchase!$F:$F,Purchase!$A:$A,Waterfall!$A3,Purchase!$D:$D,Waterfall!$C3,Purchase!$C:$C,Waterfall!BL$1)</f>
        <v>0</v>
      </c>
      <c r="BM3" s="4">
        <f>SUMIFS(Purchase!$F:$F,Purchase!$A:$A,Waterfall!$A3,Purchase!$D:$D,Waterfall!$C3,Purchase!$C:$C,Waterfall!BM$1)</f>
        <v>0</v>
      </c>
      <c r="BN3" s="4">
        <f>SUMIFS(Purchase!$F:$F,Purchase!$A:$A,Waterfall!$A3,Purchase!$D:$D,Waterfall!$C3,Purchase!$C:$C,Waterfall!BN$1)</f>
        <v>0</v>
      </c>
      <c r="BO3" s="4">
        <f>SUMIFS(Purchase!$F:$F,Purchase!$A:$A,Waterfall!$A3,Purchase!$D:$D,Waterfall!$C3,Purchase!$C:$C,Waterfall!BO$1)</f>
        <v>0</v>
      </c>
      <c r="BP3" s="4">
        <f>SUMIFS(Purchase!$F:$F,Purchase!$A:$A,Waterfall!$A3,Purchase!$D:$D,Waterfall!$C3,Purchase!$C:$C,Waterfall!BP$1)</f>
        <v>0</v>
      </c>
      <c r="BQ3" s="4">
        <f>SUMIFS(Purchase!$F:$F,Purchase!$A:$A,Waterfall!$A3,Purchase!$D:$D,Waterfall!$C3,Purchase!$C:$C,Waterfall!BQ$1)</f>
        <v>0</v>
      </c>
      <c r="BR3" s="4">
        <f>SUMIFS(Purchase!$F:$F,Purchase!$A:$A,Waterfall!$A3,Purchase!$D:$D,Waterfall!$C3,Purchase!$C:$C,Waterfall!BR$1)</f>
        <v>0</v>
      </c>
      <c r="BS3" s="4">
        <f>SUMIFS(Purchase!$F:$F,Purchase!$A:$A,Waterfall!$A3,Purchase!$D:$D,Waterfall!$C3,Purchase!$C:$C,Waterfall!BS$1)</f>
        <v>0</v>
      </c>
      <c r="BT3" s="4">
        <f>SUMIFS(Purchase!$F:$F,Purchase!$A:$A,Waterfall!$A3,Purchase!$D:$D,Waterfall!$C3,Purchase!$C:$C,Waterfall!BT$1)</f>
        <v>0</v>
      </c>
      <c r="BU3" s="4">
        <f>SUMIFS(Purchase!$F:$F,Purchase!$A:$A,Waterfall!$A3,Purchase!$D:$D,Waterfall!$C3,Purchase!$C:$C,Waterfall!BU$1)</f>
        <v>0</v>
      </c>
      <c r="BV3" s="4">
        <f>SUMIFS(Purchase!$F:$F,Purchase!$A:$A,Waterfall!$A3,Purchase!$D:$D,Waterfall!$C3,Purchase!$C:$C,Waterfall!BV$1)</f>
        <v>0</v>
      </c>
      <c r="BW3" s="4">
        <f>SUMIFS(Purchase!$F:$F,Purchase!$A:$A,Waterfall!$A3,Purchase!$D:$D,Waterfall!$C3,Purchase!$C:$C,Waterfall!BW$1)</f>
        <v>0</v>
      </c>
      <c r="BX3" s="4">
        <f>SUMIFS(Purchase!$F:$F,Purchase!$A:$A,Waterfall!$A3,Purchase!$D:$D,Waterfall!$C3,Purchase!$C:$C,Waterfall!BX$1)</f>
        <v>0</v>
      </c>
      <c r="BY3" s="4">
        <f>SUMIFS(Purchase!$F:$F,Purchase!$A:$A,Waterfall!$A3,Purchase!$D:$D,Waterfall!$C3,Purchase!$C:$C,Waterfall!BY$1)</f>
        <v>0</v>
      </c>
      <c r="BZ3" s="4">
        <f>SUMIFS(Purchase!$F:$F,Purchase!$A:$A,Waterfall!$A3,Purchase!$D:$D,Waterfall!$C3,Purchase!$C:$C,Waterfall!BZ$1)</f>
        <v>0</v>
      </c>
      <c r="CA3" s="4">
        <f>SUMIFS(Purchase!$F:$F,Purchase!$A:$A,Waterfall!$A3,Purchase!$D:$D,Waterfall!$C3,Purchase!$C:$C,Waterfall!CA$1)</f>
        <v>0</v>
      </c>
      <c r="CB3" s="4">
        <f>SUMIFS(Purchase!$F:$F,Purchase!$A:$A,Waterfall!$A3,Purchase!$D:$D,Waterfall!$C3,Purchase!$C:$C,Waterfall!CB$1)</f>
        <v>0</v>
      </c>
      <c r="CC3" s="4">
        <f>SUMIFS(Purchase!$F:$F,Purchase!$A:$A,Waterfall!$A3,Purchase!$D:$D,Waterfall!$C3,Purchase!$C:$C,Waterfall!CC$1)</f>
        <v>0</v>
      </c>
      <c r="CD3" s="4">
        <f>SUMIFS(Purchase!$F:$F,Purchase!$A:$A,Waterfall!$A3,Purchase!$D:$D,Waterfall!$C3,Purchase!$C:$C,Waterfall!CD$1)</f>
        <v>0</v>
      </c>
      <c r="CE3" s="4">
        <f>SUMIFS(Purchase!$F:$F,Purchase!$A:$A,Waterfall!$A3,Purchase!$D:$D,Waterfall!$C3,Purchase!$C:$C,Waterfall!CE$1)</f>
        <v>0</v>
      </c>
      <c r="CF3" s="4">
        <f>SUMIFS(Purchase!$F:$F,Purchase!$A:$A,Waterfall!$A3,Purchase!$D:$D,Waterfall!$C3,Purchase!$C:$C,Waterfall!CF$1)</f>
        <v>0</v>
      </c>
      <c r="CG3" s="4">
        <f>SUMIFS(Purchase!$F:$F,Purchase!$A:$A,Waterfall!$A3,Purchase!$D:$D,Waterfall!$C3,Purchase!$C:$C,Waterfall!CG$1)</f>
        <v>0</v>
      </c>
      <c r="CH3" s="4">
        <f>SUMIFS(Purchase!$F:$F,Purchase!$A:$A,Waterfall!$A3,Purchase!$D:$D,Waterfall!$C3,Purchase!$C:$C,Waterfall!CH$1)</f>
        <v>0</v>
      </c>
      <c r="CI3" s="4">
        <f>SUMIFS(Purchase!$F:$F,Purchase!$A:$A,Waterfall!$A3,Purchase!$D:$D,Waterfall!$C3,Purchase!$C:$C,Waterfall!CI$1)</f>
        <v>0</v>
      </c>
      <c r="CJ3" s="4">
        <f>SUMIFS(Purchase!$F:$F,Purchase!$A:$A,Waterfall!$A3,Purchase!$D:$D,Waterfall!$C3,Purchase!$C:$C,Waterfall!CJ$1)</f>
        <v>0</v>
      </c>
      <c r="CK3" s="4">
        <f>SUMIFS(Purchase!$F:$F,Purchase!$A:$A,Waterfall!$A3,Purchase!$D:$D,Waterfall!$C3,Purchase!$C:$C,Waterfall!CK$1)</f>
        <v>0</v>
      </c>
      <c r="CL3" s="4">
        <f>SUMIFS(Purchase!$F:$F,Purchase!$A:$A,Waterfall!$A3,Purchase!$D:$D,Waterfall!$C3,Purchase!$C:$C,Waterfall!CL$1)</f>
        <v>0</v>
      </c>
      <c r="CM3" s="4">
        <f>SUMIFS(Purchase!$F:$F,Purchase!$A:$A,Waterfall!$A3,Purchase!$D:$D,Waterfall!$C3,Purchase!$C:$C,Waterfall!CM$1)</f>
        <v>0</v>
      </c>
      <c r="CN3" s="4">
        <f>SUMIFS(Purchase!$F:$F,Purchase!$A:$A,Waterfall!$A3,Purchase!$D:$D,Waterfall!$C3,Purchase!$C:$C,Waterfall!CN$1)</f>
        <v>0</v>
      </c>
      <c r="CO3" s="4">
        <f>SUMIFS(Purchase!$F:$F,Purchase!$A:$A,Waterfall!$A3,Purchase!$D:$D,Waterfall!$C3,Purchase!$C:$C,Waterfall!CO$1)</f>
        <v>0</v>
      </c>
      <c r="CP3" s="4">
        <f>SUMIFS(Purchase!$F:$F,Purchase!$A:$A,Waterfall!$A3,Purchase!$D:$D,Waterfall!$C3,Purchase!$C:$C,Waterfall!CP$1)</f>
        <v>0</v>
      </c>
      <c r="CQ3" s="4">
        <f>SUMIFS(Purchase!$F:$F,Purchase!$A:$A,Waterfall!$A3,Purchase!$D:$D,Waterfall!$C3,Purchase!$C:$C,Waterfall!CQ$1)</f>
        <v>0</v>
      </c>
      <c r="CR3" s="4">
        <f>SUMIFS(Purchase!$F:$F,Purchase!$A:$A,Waterfall!$A3,Purchase!$D:$D,Waterfall!$C3,Purchase!$C:$C,Waterfall!CR$1)</f>
        <v>0</v>
      </c>
      <c r="CS3" s="4">
        <f>SUMIFS(Purchase!$F:$F,Purchase!$A:$A,Waterfall!$A3,Purchase!$D:$D,Waterfall!$C3,Purchase!$C:$C,Waterfall!CS$1)</f>
        <v>0</v>
      </c>
      <c r="CT3" s="4">
        <f>SUMIFS(Purchase!$F:$F,Purchase!$A:$A,Waterfall!$A3,Purchase!$D:$D,Waterfall!$C3,Purchase!$C:$C,Waterfall!CT$1)</f>
        <v>0</v>
      </c>
      <c r="CU3" s="4">
        <f>SUMIFS(Purchase!$F:$F,Purchase!$A:$A,Waterfall!$A3,Purchase!$D:$D,Waterfall!$C3,Purchase!$C:$C,Waterfall!CU$1)</f>
        <v>0</v>
      </c>
      <c r="CV3" s="4">
        <f>SUMIFS(Purchase!$F:$F,Purchase!$A:$A,Waterfall!$A3,Purchase!$D:$D,Waterfall!$C3,Purchase!$C:$C,Waterfall!CV$1)</f>
        <v>0</v>
      </c>
      <c r="CW3" s="4">
        <f>SUMIFS(Purchase!$F:$F,Purchase!$A:$A,Waterfall!$A3,Purchase!$D:$D,Waterfall!$C3,Purchase!$C:$C,Waterfall!CW$1)</f>
        <v>0</v>
      </c>
      <c r="CX3" s="4">
        <f>SUMIFS(Purchase!$F:$F,Purchase!$A:$A,Waterfall!$A3,Purchase!$D:$D,Waterfall!$C3,Purchase!$C:$C,Waterfall!CX$1)</f>
        <v>0</v>
      </c>
      <c r="CY3" s="4">
        <f>SUMIFS(Purchase!$F:$F,Purchase!$A:$A,Waterfall!$A3,Purchase!$D:$D,Waterfall!$C3,Purchase!$C:$C,Waterfall!CY$1)</f>
        <v>0</v>
      </c>
      <c r="CZ3" s="4">
        <f>SUMIFS(Purchase!$F:$F,Purchase!$A:$A,Waterfall!$A3,Purchase!$D:$D,Waterfall!$C3,Purchase!$C:$C,Waterfall!CZ$1)</f>
        <v>0</v>
      </c>
      <c r="DA3" s="4">
        <f>SUMIFS(Purchase!$F:$F,Purchase!$A:$A,Waterfall!$A3,Purchase!$D:$D,Waterfall!$C3,Purchase!$C:$C,Waterfall!DA$1)</f>
        <v>0</v>
      </c>
      <c r="DB3" s="4">
        <f>SUMIFS(Purchase!$F:$F,Purchase!$A:$A,Waterfall!$A3,Purchase!$D:$D,Waterfall!$C3,Purchase!$C:$C,Waterfall!DB$1)</f>
        <v>0</v>
      </c>
      <c r="DC3" s="4">
        <f>SUMIFS(Purchase!$F:$F,Purchase!$A:$A,Waterfall!$A3,Purchase!$D:$D,Waterfall!$C3,Purchase!$C:$C,Waterfall!DC$1)</f>
        <v>0</v>
      </c>
      <c r="DD3" s="4">
        <f>SUMIFS(Purchase!$F:$F,Purchase!$A:$A,Waterfall!$A3,Purchase!$D:$D,Waterfall!$C3,Purchase!$C:$C,Waterfall!DD$1)</f>
        <v>0</v>
      </c>
      <c r="DE3" s="4">
        <f>SUMIFS(Purchase!$F:$F,Purchase!$A:$A,Waterfall!$A3,Purchase!$D:$D,Waterfall!$C3,Purchase!$C:$C,Waterfall!DE$1)</f>
        <v>0</v>
      </c>
      <c r="DF3" s="4">
        <f>SUMIFS(Purchase!$F:$F,Purchase!$A:$A,Waterfall!$A3,Purchase!$D:$D,Waterfall!$C3,Purchase!$C:$C,Waterfall!DF$1)</f>
        <v>0</v>
      </c>
      <c r="DG3" s="4">
        <f>SUMIFS(Purchase!$F:$F,Purchase!$A:$A,Waterfall!$A3,Purchase!$D:$D,Waterfall!$C3,Purchase!$C:$C,Waterfall!DG$1)</f>
        <v>0</v>
      </c>
      <c r="DH3" s="4">
        <f>SUMIFS(Purchase!$F:$F,Purchase!$A:$A,Waterfall!$A3,Purchase!$D:$D,Waterfall!$C3,Purchase!$C:$C,Waterfall!DH$1)</f>
        <v>0</v>
      </c>
      <c r="DI3" s="4">
        <f>SUMIFS(Purchase!$F:$F,Purchase!$A:$A,Waterfall!$A3,Purchase!$D:$D,Waterfall!$C3,Purchase!$C:$C,Waterfall!DI$1)</f>
        <v>0</v>
      </c>
      <c r="DJ3" s="4">
        <f>SUMIFS(Purchase!$F:$F,Purchase!$A:$A,Waterfall!$A3,Purchase!$D:$D,Waterfall!$C3,Purchase!$C:$C,Waterfall!DJ$1)</f>
        <v>0</v>
      </c>
      <c r="DK3" s="4">
        <f>SUMIFS(Purchase!$F:$F,Purchase!$A:$A,Waterfall!$A3,Purchase!$D:$D,Waterfall!$C3,Purchase!$C:$C,Waterfall!DK$1)</f>
        <v>0</v>
      </c>
      <c r="DL3" s="4">
        <f>SUMIFS(Purchase!$F:$F,Purchase!$A:$A,Waterfall!$A3,Purchase!$D:$D,Waterfall!$C3,Purchase!$C:$C,Waterfall!DL$1)</f>
        <v>0</v>
      </c>
      <c r="DM3" s="4">
        <f>SUMIFS(Purchase!$F:$F,Purchase!$A:$A,Waterfall!$A3,Purchase!$D:$D,Waterfall!$C3,Purchase!$C:$C,Waterfall!DM$1)</f>
        <v>0</v>
      </c>
      <c r="DN3" s="4">
        <f>SUMIFS(Purchase!$F:$F,Purchase!$A:$A,Waterfall!$A3,Purchase!$D:$D,Waterfall!$C3,Purchase!$C:$C,Waterfall!DN$1)</f>
        <v>0</v>
      </c>
      <c r="DO3" s="4">
        <f>SUMIFS(Purchase!$F:$F,Purchase!$A:$A,Waterfall!$A3,Purchase!$D:$D,Waterfall!$C3,Purchase!$C:$C,Waterfall!DO$1)</f>
        <v>0</v>
      </c>
      <c r="DP3" s="4">
        <f>SUMIFS(Purchase!$F:$F,Purchase!$A:$A,Waterfall!$A3,Purchase!$D:$D,Waterfall!$C3,Purchase!$C:$C,Waterfall!DP$1)</f>
        <v>0</v>
      </c>
      <c r="DQ3" s="4">
        <f>SUMIFS(Purchase!$F:$F,Purchase!$A:$A,Waterfall!$A3,Purchase!$D:$D,Waterfall!$C3,Purchase!$C:$C,Waterfall!DQ$1)</f>
        <v>0</v>
      </c>
      <c r="DR3" s="4">
        <f>SUMIFS(Purchase!$F:$F,Purchase!$A:$A,Waterfall!$A3,Purchase!$D:$D,Waterfall!$C3,Purchase!$C:$C,Waterfall!DR$1)</f>
        <v>0</v>
      </c>
      <c r="DS3" s="4">
        <f>SUMIFS(Purchase!$F:$F,Purchase!$A:$A,Waterfall!$A3,Purchase!$D:$D,Waterfall!$C3,Purchase!$C:$C,Waterfall!DS$1)</f>
        <v>0</v>
      </c>
      <c r="DT3" s="4">
        <f>SUMIFS(Purchase!$F:$F,Purchase!$A:$A,Waterfall!$A3,Purchase!$D:$D,Waterfall!$C3,Purchase!$C:$C,Waterfall!DT$1)</f>
        <v>0</v>
      </c>
      <c r="DU3" s="4">
        <f>SUMIFS(Purchase!$F:$F,Purchase!$A:$A,Waterfall!$A3,Purchase!$D:$D,Waterfall!$C3,Purchase!$C:$C,Waterfall!DU$1)</f>
        <v>0</v>
      </c>
      <c r="DV3" s="4">
        <f>SUMIFS(Purchase!$F:$F,Purchase!$A:$A,Waterfall!$A3,Purchase!$D:$D,Waterfall!$C3,Purchase!$C:$C,Waterfall!DV$1)</f>
        <v>0</v>
      </c>
      <c r="DW3" s="4">
        <f>SUMIFS(Purchase!$F:$F,Purchase!$A:$A,Waterfall!$A3,Purchase!$D:$D,Waterfall!$C3,Purchase!$C:$C,Waterfall!DW$1)</f>
        <v>0</v>
      </c>
      <c r="DX3" s="4">
        <f>SUMIFS(Purchase!$F:$F,Purchase!$A:$A,Waterfall!$A3,Purchase!$D:$D,Waterfall!$C3,Purchase!$C:$C,Waterfall!DX$1)</f>
        <v>0</v>
      </c>
      <c r="DY3" s="4">
        <f>SUMIFS(Purchase!$F:$F,Purchase!$A:$A,Waterfall!$A3,Purchase!$D:$D,Waterfall!$C3,Purchase!$C:$C,Waterfall!DY$1)</f>
        <v>0</v>
      </c>
      <c r="DZ3" s="4">
        <f>SUMIFS(Purchase!$F:$F,Purchase!$A:$A,Waterfall!$A3,Purchase!$D:$D,Waterfall!$C3,Purchase!$C:$C,Waterfall!DZ$1)</f>
        <v>0</v>
      </c>
      <c r="EA3" s="4">
        <f>SUMIFS(Purchase!$F:$F,Purchase!$A:$A,Waterfall!$A3,Purchase!$D:$D,Waterfall!$C3,Purchase!$C:$C,Waterfall!EA$1)</f>
        <v>0</v>
      </c>
      <c r="EB3" s="4">
        <f>SUMIFS(Purchase!$F:$F,Purchase!$A:$A,Waterfall!$A3,Purchase!$D:$D,Waterfall!$C3,Purchase!$C:$C,Waterfall!EB$1)</f>
        <v>0</v>
      </c>
      <c r="EC3" s="4">
        <f>SUMIFS(Purchase!$F:$F,Purchase!$A:$A,Waterfall!$A3,Purchase!$D:$D,Waterfall!$C3,Purchase!$C:$C,Waterfall!EC$1)</f>
        <v>0</v>
      </c>
      <c r="ED3" s="4">
        <f>SUMIFS(Purchase!$F:$F,Purchase!$A:$A,Waterfall!$A3,Purchase!$D:$D,Waterfall!$C3,Purchase!$C:$C,Waterfall!ED$1)</f>
        <v>0</v>
      </c>
      <c r="EE3" s="4">
        <f>SUMIFS(Purchase!$F:$F,Purchase!$A:$A,Waterfall!$A3,Purchase!$D:$D,Waterfall!$C3,Purchase!$C:$C,Waterfall!EE$1)</f>
        <v>0</v>
      </c>
      <c r="EF3" s="4">
        <f>SUMIFS(Purchase!$F:$F,Purchase!$A:$A,Waterfall!$A3,Purchase!$D:$D,Waterfall!$C3,Purchase!$C:$C,Waterfall!EF$1)</f>
        <v>0</v>
      </c>
      <c r="EG3" s="4">
        <f>SUMIFS(Purchase!$F:$F,Purchase!$A:$A,Waterfall!$A3,Purchase!$D:$D,Waterfall!$C3,Purchase!$C:$C,Waterfall!EG$1)</f>
        <v>0</v>
      </c>
      <c r="EH3" s="4">
        <f>SUMIFS(Purchase!$F:$F,Purchase!$A:$A,Waterfall!$A3,Purchase!$D:$D,Waterfall!$C3,Purchase!$C:$C,Waterfall!EH$1)</f>
        <v>0</v>
      </c>
      <c r="EI3" s="4">
        <f>SUMIFS(Purchase!$F:$F,Purchase!$A:$A,Waterfall!$A3,Purchase!$D:$D,Waterfall!$C3,Purchase!$C:$C,Waterfall!EI$1)</f>
        <v>0</v>
      </c>
      <c r="EJ3" s="4">
        <f>SUMIFS(Purchase!$F:$F,Purchase!$A:$A,Waterfall!$A3,Purchase!$D:$D,Waterfall!$C3,Purchase!$C:$C,Waterfall!EJ$1)</f>
        <v>0</v>
      </c>
      <c r="EK3" s="4">
        <f>SUMIFS(Purchase!$F:$F,Purchase!$A:$A,Waterfall!$A3,Purchase!$D:$D,Waterfall!$C3,Purchase!$C:$C,Waterfall!EK$1)</f>
        <v>0</v>
      </c>
      <c r="EL3" s="4">
        <f>SUMIFS(Purchase!$F:$F,Purchase!$A:$A,Waterfall!$A3,Purchase!$D:$D,Waterfall!$C3,Purchase!$C:$C,Waterfall!EL$1)</f>
        <v>0</v>
      </c>
      <c r="EM3" s="4">
        <f>SUMIFS(Purchase!$F:$F,Purchase!$A:$A,Waterfall!$A3,Purchase!$D:$D,Waterfall!$C3,Purchase!$C:$C,Waterfall!EM$1)</f>
        <v>0</v>
      </c>
      <c r="EN3" s="4">
        <f>SUMIFS(Purchase!$F:$F,Purchase!$A:$A,Waterfall!$A3,Purchase!$D:$D,Waterfall!$C3,Purchase!$C:$C,Waterfall!EN$1)</f>
        <v>0</v>
      </c>
      <c r="EO3" s="4">
        <f>SUMIFS(Purchase!$F:$F,Purchase!$A:$A,Waterfall!$A3,Purchase!$D:$D,Waterfall!$C3,Purchase!$C:$C,Waterfall!EO$1)</f>
        <v>0</v>
      </c>
      <c r="EP3" s="4">
        <f>SUMIFS(Purchase!$F:$F,Purchase!$A:$A,Waterfall!$A3,Purchase!$D:$D,Waterfall!$C3,Purchase!$C:$C,Waterfall!EP$1)</f>
        <v>0</v>
      </c>
      <c r="EQ3" s="4">
        <f>SUMIFS(Purchase!$F:$F,Purchase!$A:$A,Waterfall!$A3,Purchase!$D:$D,Waterfall!$C3,Purchase!$C:$C,Waterfall!EQ$1)</f>
        <v>0</v>
      </c>
      <c r="ER3" s="4">
        <f>SUMIFS(Purchase!$F:$F,Purchase!$A:$A,Waterfall!$A3,Purchase!$D:$D,Waterfall!$C3,Purchase!$C:$C,Waterfall!ER$1)</f>
        <v>0</v>
      </c>
      <c r="ES3" s="4">
        <f>SUMIFS(Purchase!$F:$F,Purchase!$A:$A,Waterfall!$A3,Purchase!$D:$D,Waterfall!$C3,Purchase!$C:$C,Waterfall!ES$1)</f>
        <v>0</v>
      </c>
      <c r="ET3" s="4">
        <f>SUMIFS(Purchase!$F:$F,Purchase!$A:$A,Waterfall!$A3,Purchase!$D:$D,Waterfall!$C3,Purchase!$C:$C,Waterfall!ET$1)</f>
        <v>0</v>
      </c>
      <c r="EU3" s="4">
        <f>SUMIFS(Purchase!$F:$F,Purchase!$A:$A,Waterfall!$A3,Purchase!$D:$D,Waterfall!$C3,Purchase!$C:$C,Waterfall!EU$1)</f>
        <v>0</v>
      </c>
      <c r="EV3" s="4">
        <f>SUMIFS(Purchase!$F:$F,Purchase!$A:$A,Waterfall!$A3,Purchase!$D:$D,Waterfall!$C3,Purchase!$C:$C,Waterfall!EV$1)</f>
        <v>0</v>
      </c>
      <c r="EW3" s="4">
        <f>SUMIFS(Purchase!$F:$F,Purchase!$A:$A,Waterfall!$A3,Purchase!$D:$D,Waterfall!$C3,Purchase!$C:$C,Waterfall!EW$1)</f>
        <v>0</v>
      </c>
      <c r="EX3" s="4">
        <f>SUMIFS(Purchase!$F:$F,Purchase!$A:$A,Waterfall!$A3,Purchase!$D:$D,Waterfall!$C3,Purchase!$C:$C,Waterfall!EX$1)</f>
        <v>0</v>
      </c>
      <c r="EY3" s="4">
        <f>SUMIFS(Purchase!$F:$F,Purchase!$A:$A,Waterfall!$A3,Purchase!$D:$D,Waterfall!$C3,Purchase!$C:$C,Waterfall!EY$1)</f>
        <v>0</v>
      </c>
      <c r="EZ3" s="4">
        <f>SUMIFS(Purchase!$F:$F,Purchase!$A:$A,Waterfall!$A3,Purchase!$D:$D,Waterfall!$C3,Purchase!$C:$C,Waterfall!EZ$1)</f>
        <v>0</v>
      </c>
      <c r="FA3" s="4">
        <f>SUMIFS(Purchase!$F:$F,Purchase!$A:$A,Waterfall!$A3,Purchase!$D:$D,Waterfall!$C3,Purchase!$C:$C,Waterfall!FA$1)</f>
        <v>0</v>
      </c>
      <c r="FB3" s="4">
        <f>SUMIFS(Purchase!$F:$F,Purchase!$A:$A,Waterfall!$A3,Purchase!$D:$D,Waterfall!$C3,Purchase!$C:$C,Waterfall!FB$1)</f>
        <v>0</v>
      </c>
      <c r="FC3" s="4">
        <f>SUMIFS(Purchase!$F:$F,Purchase!$A:$A,Waterfall!$A3,Purchase!$D:$D,Waterfall!$C3,Purchase!$C:$C,Waterfall!FC$1)</f>
        <v>0</v>
      </c>
      <c r="FD3" s="4">
        <f>SUMIFS(Purchase!$F:$F,Purchase!$A:$A,Waterfall!$A3,Purchase!$D:$D,Waterfall!$C3,Purchase!$C:$C,Waterfall!FD$1)</f>
        <v>0</v>
      </c>
      <c r="FE3" s="4">
        <f>SUMIFS(Purchase!$F:$F,Purchase!$A:$A,Waterfall!$A3,Purchase!$D:$D,Waterfall!$C3,Purchase!$C:$C,Waterfall!FE$1)</f>
        <v>0</v>
      </c>
      <c r="FF3" s="4">
        <f>SUMIFS(Purchase!$F:$F,Purchase!$A:$A,Waterfall!$A3,Purchase!$D:$D,Waterfall!$C3,Purchase!$C:$C,Waterfall!FF$1)</f>
        <v>0</v>
      </c>
      <c r="FG3" s="4">
        <f>SUMIFS(Purchase!$F:$F,Purchase!$A:$A,Waterfall!$A3,Purchase!$D:$D,Waterfall!$C3,Purchase!$C:$C,Waterfall!FG$1)</f>
        <v>0</v>
      </c>
      <c r="FH3" s="4">
        <f>SUMIFS(Purchase!$F:$F,Purchase!$A:$A,Waterfall!$A3,Purchase!$D:$D,Waterfall!$C3,Purchase!$C:$C,Waterfall!FH$1)</f>
        <v>0</v>
      </c>
      <c r="FI3" s="4">
        <f>SUMIFS(Purchase!$F:$F,Purchase!$A:$A,Waterfall!$A3,Purchase!$D:$D,Waterfall!$C3,Purchase!$C:$C,Waterfall!FI$1)</f>
        <v>0</v>
      </c>
      <c r="FJ3" s="4">
        <f>SUMIFS(Purchase!$F:$F,Purchase!$A:$A,Waterfall!$A3,Purchase!$D:$D,Waterfall!$C3,Purchase!$C:$C,Waterfall!FJ$1)</f>
        <v>0</v>
      </c>
      <c r="FK3" s="4">
        <f>SUMIFS(Purchase!$F:$F,Purchase!$A:$A,Waterfall!$A3,Purchase!$D:$D,Waterfall!$C3,Purchase!$C:$C,Waterfall!FK$1)</f>
        <v>0</v>
      </c>
      <c r="FL3" s="4">
        <f>SUMIFS(Purchase!$F:$F,Purchase!$A:$A,Waterfall!$A3,Purchase!$D:$D,Waterfall!$C3,Purchase!$C:$C,Waterfall!FL$1)</f>
        <v>0</v>
      </c>
      <c r="FM3" s="4">
        <f>SUMIFS(Purchase!$F:$F,Purchase!$A:$A,Waterfall!$A3,Purchase!$D:$D,Waterfall!$C3,Purchase!$C:$C,Waterfall!FM$1)</f>
        <v>0</v>
      </c>
      <c r="FN3" s="4">
        <f>SUMIFS(Purchase!$F:$F,Purchase!$A:$A,Waterfall!$A3,Purchase!$D:$D,Waterfall!$C3,Purchase!$C:$C,Waterfall!FN$1)</f>
        <v>0</v>
      </c>
      <c r="FO3" s="4">
        <f>SUMIFS(Purchase!$F:$F,Purchase!$A:$A,Waterfall!$A3,Purchase!$D:$D,Waterfall!$C3,Purchase!$C:$C,Waterfall!FO$1)</f>
        <v>0</v>
      </c>
      <c r="FP3" s="4">
        <f>SUMIFS(Purchase!$F:$F,Purchase!$A:$A,Waterfall!$A3,Purchase!$D:$D,Waterfall!$C3,Purchase!$C:$C,Waterfall!FP$1)</f>
        <v>0</v>
      </c>
      <c r="FQ3" s="4">
        <f>SUMIFS(Purchase!$F:$F,Purchase!$A:$A,Waterfall!$A3,Purchase!$D:$D,Waterfall!$C3,Purchase!$C:$C,Waterfall!FQ$1)</f>
        <v>0</v>
      </c>
      <c r="FR3" s="4">
        <f>SUMIFS(Purchase!$F:$F,Purchase!$A:$A,Waterfall!$A3,Purchase!$D:$D,Waterfall!$C3,Purchase!$C:$C,Waterfall!FR$1)</f>
        <v>0</v>
      </c>
      <c r="FS3" s="4">
        <f>SUMIFS(Purchase!$F:$F,Purchase!$A:$A,Waterfall!$A3,Purchase!$D:$D,Waterfall!$C3,Purchase!$C:$C,Waterfall!FS$1)</f>
        <v>0</v>
      </c>
      <c r="FT3" s="4">
        <f>SUMIFS(Purchase!$F:$F,Purchase!$A:$A,Waterfall!$A3,Purchase!$D:$D,Waterfall!$C3,Purchase!$C:$C,Waterfall!FT$1)</f>
        <v>0</v>
      </c>
      <c r="FU3" s="4">
        <f>SUMIFS(Purchase!$F:$F,Purchase!$A:$A,Waterfall!$A3,Purchase!$D:$D,Waterfall!$C3,Purchase!$C:$C,Waterfall!FU$1)</f>
        <v>0</v>
      </c>
      <c r="FV3" s="4">
        <f>SUMIFS(Purchase!$F:$F,Purchase!$A:$A,Waterfall!$A3,Purchase!$D:$D,Waterfall!$C3,Purchase!$C:$C,Waterfall!FV$1)</f>
        <v>0</v>
      </c>
      <c r="FW3" s="4">
        <f>SUMIFS(Purchase!$F:$F,Purchase!$A:$A,Waterfall!$A3,Purchase!$D:$D,Waterfall!$C3,Purchase!$C:$C,Waterfall!FW$1)</f>
        <v>0</v>
      </c>
      <c r="FX3" s="4">
        <f>SUMIFS(Purchase!$F:$F,Purchase!$A:$A,Waterfall!$A3,Purchase!$D:$D,Waterfall!$C3,Purchase!$C:$C,Waterfall!FX$1)</f>
        <v>0</v>
      </c>
      <c r="FY3" s="4">
        <f>SUMIFS(Purchase!$F:$F,Purchase!$A:$A,Waterfall!$A3,Purchase!$D:$D,Waterfall!$C3,Purchase!$C:$C,Waterfall!FY$1)</f>
        <v>0</v>
      </c>
      <c r="FZ3" s="4">
        <f>SUMIFS(Purchase!$F:$F,Purchase!$A:$A,Waterfall!$A3,Purchase!$D:$D,Waterfall!$C3,Purchase!$C:$C,Waterfall!FZ$1)</f>
        <v>0</v>
      </c>
      <c r="GA3" s="4">
        <f>SUMIFS(Purchase!$F:$F,Purchase!$A:$A,Waterfall!$A3,Purchase!$D:$D,Waterfall!$C3,Purchase!$C:$C,Waterfall!GA$1)</f>
        <v>0</v>
      </c>
      <c r="GB3" s="4">
        <f>SUMIFS(Purchase!$F:$F,Purchase!$A:$A,Waterfall!$A3,Purchase!$D:$D,Waterfall!$C3,Purchase!$C:$C,Waterfall!GB$1)</f>
        <v>0</v>
      </c>
      <c r="GC3" s="4">
        <f>SUMIFS(Purchase!$F:$F,Purchase!$A:$A,Waterfall!$A3,Purchase!$D:$D,Waterfall!$C3,Purchase!$C:$C,Waterfall!GC$1)</f>
        <v>0</v>
      </c>
      <c r="GD3" s="4">
        <f>SUMIFS(Purchase!$F:$F,Purchase!$A:$A,Waterfall!$A3,Purchase!$D:$D,Waterfall!$C3,Purchase!$C:$C,Waterfall!GD$1)</f>
        <v>0</v>
      </c>
      <c r="GE3" s="4">
        <f>SUMIFS(Purchase!$F:$F,Purchase!$A:$A,Waterfall!$A3,Purchase!$D:$D,Waterfall!$C3,Purchase!$C:$C,Waterfall!GE$1)</f>
        <v>0</v>
      </c>
      <c r="GF3" s="4">
        <f>SUMIFS(Purchase!$F:$F,Purchase!$A:$A,Waterfall!$A3,Purchase!$D:$D,Waterfall!$C3,Purchase!$C:$C,Waterfall!GF$1)</f>
        <v>0</v>
      </c>
      <c r="GG3" s="4">
        <f>SUMIFS(Purchase!$F:$F,Purchase!$A:$A,Waterfall!$A3,Purchase!$D:$D,Waterfall!$C3,Purchase!$C:$C,Waterfall!GG$1)</f>
        <v>0</v>
      </c>
      <c r="GH3" s="4">
        <f>SUMIFS(Purchase!$F:$F,Purchase!$A:$A,Waterfall!$A3,Purchase!$D:$D,Waterfall!$C3,Purchase!$C:$C,Waterfall!GH$1)</f>
        <v>0</v>
      </c>
      <c r="GI3" s="4">
        <f>SUMIFS(Purchase!$F:$F,Purchase!$A:$A,Waterfall!$A3,Purchase!$D:$D,Waterfall!$C3,Purchase!$C:$C,Waterfall!GI$1)</f>
        <v>0</v>
      </c>
      <c r="GJ3" s="113"/>
      <c r="GK3" s="65"/>
    </row>
    <row r="4" spans="1:193" x14ac:dyDescent="0.35">
      <c r="A4" s="8">
        <f>A3</f>
        <v>1</v>
      </c>
      <c r="B4" s="2" t="str">
        <f>VLOOKUP($A4,Centers!$B$1:$C$120,2,)</f>
        <v>GATE</v>
      </c>
      <c r="C4" s="3">
        <v>44881</v>
      </c>
      <c r="D4" s="4">
        <f>IF($A4=1,SUM(SUMIFS(Indent!$E:$E,Indent!$C:$C,Waterfall!$C4,Indent!$A:$A,Centers!$A$2),SUMIFS(Indent!$E:$E,Indent!$C:$C,Waterfall!$C4,Indent!$A:$A,Centers!$A$3),SUMIFS(Indent!$E:$E,Indent!$C:$C,Waterfall!$C4,Indent!$A:$A,Centers!$A$4),SUMIFS(Indent!$E:$E,Indent!$C:$C,Waterfall!$C4,Indent!$A:$A,Centers!$A$5),SUMIFS(Indent!$E:$E,Indent!$C:$C,Waterfall!$C4,Indent!$A:$A,Centers!$A$6),SUMIFS(Indent!$E:$E,Indent!$C:$C,Waterfall!$C4,Indent!$A:$A,Centers!$A$7),SUMIFS(Indent!$E:$E,Indent!$C:$C,Waterfall!$C4,Indent!$A:$A,Centers!$A$8)),SUMIFS(Indent!$E:$E,Indent!$C:$C,Waterfall!$C4,Indent!$A:$A,$A4))</f>
        <v>59121</v>
      </c>
      <c r="E4" s="4">
        <f>SUMIFS(Purchase!$F:$F,Purchase!$A:$A,Waterfall!$A4,Purchase!$D:$D,Waterfall!$C4,Purchase!$C:$C,Waterfall!E$1)</f>
        <v>4310.7299999999996</v>
      </c>
      <c r="F4" s="4">
        <f>SUMIFS(Purchase!$F:$F,Purchase!$A:$A,Waterfall!$A4,Purchase!$D:$D,Waterfall!$C4,Purchase!$C:$C,Waterfall!F$1)</f>
        <v>2209.35</v>
      </c>
      <c r="G4" s="4">
        <f>SUMIFS(Purchase!$F:$F,Purchase!$A:$A,Waterfall!$A4,Purchase!$D:$D,Waterfall!$C4,Purchase!$C:$C,Waterfall!G$1)</f>
        <v>0</v>
      </c>
      <c r="H4" s="4">
        <f>SUMIFS(Purchase!$F:$F,Purchase!$A:$A,Waterfall!$A4,Purchase!$D:$D,Waterfall!$C4,Purchase!$C:$C,Waterfall!H$1)</f>
        <v>14335.33</v>
      </c>
      <c r="I4" s="4">
        <f>SUMIFS(Purchase!$F:$F,Purchase!$A:$A,Waterfall!$A4,Purchase!$D:$D,Waterfall!$C4,Purchase!$C:$C,Waterfall!I$1)</f>
        <v>15540.23</v>
      </c>
      <c r="J4" s="4">
        <f>SUMIFS(Purchase!$F:$F,Purchase!$A:$A,Waterfall!$A4,Purchase!$D:$D,Waterfall!$C4,Purchase!$C:$C,Waterfall!J$1)</f>
        <v>10951.92</v>
      </c>
      <c r="K4" s="4">
        <f>SUMIFS(Purchase!$F:$F,Purchase!$A:$A,Waterfall!$A4,Purchase!$D:$D,Waterfall!$C4,Purchase!$C:$C,Waterfall!K$1)</f>
        <v>8812.5300000000007</v>
      </c>
      <c r="L4" s="4">
        <f>SUMIFS(Purchase!$F:$F,Purchase!$A:$A,Waterfall!$A4,Purchase!$D:$D,Waterfall!$C4,Purchase!$C:$C,Waterfall!L$1)</f>
        <v>7586.22</v>
      </c>
      <c r="M4" s="4">
        <f>SUMIFS(Purchase!$F:$F,Purchase!$A:$A,Waterfall!$A4,Purchase!$D:$D,Waterfall!$C4,Purchase!$C:$C,Waterfall!M$1)</f>
        <v>4785.67</v>
      </c>
      <c r="N4" s="4">
        <f>SUMIFS(Purchase!$F:$F,Purchase!$A:$A,Waterfall!$A4,Purchase!$D:$D,Waterfall!$C4,Purchase!$C:$C,Waterfall!N$1)</f>
        <v>63.76</v>
      </c>
      <c r="O4" s="4">
        <f>SUMIFS(Purchase!$F:$F,Purchase!$A:$A,Waterfall!$A4,Purchase!$D:$D,Waterfall!$C4,Purchase!$C:$C,Waterfall!O$1)</f>
        <v>0</v>
      </c>
      <c r="P4" s="4">
        <f>SUMIFS(Purchase!$F:$F,Purchase!$A:$A,Waterfall!$A4,Purchase!$D:$D,Waterfall!$C4,Purchase!$C:$C,Waterfall!P$1)</f>
        <v>0</v>
      </c>
      <c r="Q4" s="4">
        <f>SUMIFS(Purchase!$F:$F,Purchase!$A:$A,Waterfall!$A4,Purchase!$D:$D,Waterfall!$C4,Purchase!$C:$C,Waterfall!Q$1)</f>
        <v>0</v>
      </c>
      <c r="R4" s="4">
        <f>SUMIFS(Purchase!$F:$F,Purchase!$A:$A,Waterfall!$A4,Purchase!$D:$D,Waterfall!$C4,Purchase!$C:$C,Waterfall!R$1)</f>
        <v>0</v>
      </c>
      <c r="S4" s="4">
        <f>SUMIFS(Purchase!$F:$F,Purchase!$A:$A,Waterfall!$A4,Purchase!$D:$D,Waterfall!$C4,Purchase!$C:$C,Waterfall!S$1)</f>
        <v>0</v>
      </c>
      <c r="T4" s="4">
        <f>SUMIFS(Purchase!$F:$F,Purchase!$A:$A,Waterfall!$A4,Purchase!$D:$D,Waterfall!$C4,Purchase!$C:$C,Waterfall!T$1)</f>
        <v>0</v>
      </c>
      <c r="U4" s="4">
        <f>SUMIFS(Purchase!$F:$F,Purchase!$A:$A,Waterfall!$A4,Purchase!$D:$D,Waterfall!$C4,Purchase!$C:$C,Waterfall!U$1)</f>
        <v>0</v>
      </c>
      <c r="V4" s="4">
        <f>SUMIFS(Purchase!$F:$F,Purchase!$A:$A,Waterfall!$A4,Purchase!$D:$D,Waterfall!$C4,Purchase!$C:$C,Waterfall!V$1)</f>
        <v>0</v>
      </c>
      <c r="W4" s="4">
        <f>SUMIFS(Purchase!$F:$F,Purchase!$A:$A,Waterfall!$A4,Purchase!$D:$D,Waterfall!$C4,Purchase!$C:$C,Waterfall!W$1)</f>
        <v>0</v>
      </c>
      <c r="X4" s="4">
        <f>SUMIFS(Purchase!$F:$F,Purchase!$A:$A,Waterfall!$A4,Purchase!$D:$D,Waterfall!$C4,Purchase!$C:$C,Waterfall!X$1)</f>
        <v>0</v>
      </c>
      <c r="Y4" s="4">
        <f>SUMIFS(Purchase!$F:$F,Purchase!$A:$A,Waterfall!$A4,Purchase!$D:$D,Waterfall!$C4,Purchase!$C:$C,Waterfall!Y$1)</f>
        <v>0</v>
      </c>
      <c r="Z4" s="4">
        <f>SUMIFS(Purchase!$F:$F,Purchase!$A:$A,Waterfall!$A4,Purchase!$D:$D,Waterfall!$C4,Purchase!$C:$C,Waterfall!Z$1)</f>
        <v>0</v>
      </c>
      <c r="AA4" s="4">
        <f>SUMIFS(Purchase!$F:$F,Purchase!$A:$A,Waterfall!$A4,Purchase!$D:$D,Waterfall!$C4,Purchase!$C:$C,Waterfall!AA$1)</f>
        <v>0</v>
      </c>
      <c r="AB4" s="4">
        <f>SUMIFS(Purchase!$F:$F,Purchase!$A:$A,Waterfall!$A4,Purchase!$D:$D,Waterfall!$C4,Purchase!$C:$C,Waterfall!AB$1)</f>
        <v>0</v>
      </c>
      <c r="AC4" s="4">
        <f>SUMIFS(Purchase!$F:$F,Purchase!$A:$A,Waterfall!$A4,Purchase!$D:$D,Waterfall!$C4,Purchase!$C:$C,Waterfall!AC$1)</f>
        <v>0</v>
      </c>
      <c r="AD4" s="4">
        <f>SUMIFS(Purchase!$F:$F,Purchase!$A:$A,Waterfall!$A4,Purchase!$D:$D,Waterfall!$C4,Purchase!$C:$C,Waterfall!AD$1)</f>
        <v>0</v>
      </c>
      <c r="AE4" s="4">
        <f>SUMIFS(Purchase!$F:$F,Purchase!$A:$A,Waterfall!$A4,Purchase!$D:$D,Waterfall!$C4,Purchase!$C:$C,Waterfall!AE$1)</f>
        <v>0</v>
      </c>
      <c r="AF4" s="4">
        <f>SUMIFS(Purchase!$F:$F,Purchase!$A:$A,Waterfall!$A4,Purchase!$D:$D,Waterfall!$C4,Purchase!$C:$C,Waterfall!AF$1)</f>
        <v>0</v>
      </c>
      <c r="AG4" s="4">
        <f>SUMIFS(Purchase!$F:$F,Purchase!$A:$A,Waterfall!$A4,Purchase!$D:$D,Waterfall!$C4,Purchase!$C:$C,Waterfall!AG$1)</f>
        <v>0</v>
      </c>
      <c r="AH4" s="4">
        <f>SUMIFS(Purchase!$F:$F,Purchase!$A:$A,Waterfall!$A4,Purchase!$D:$D,Waterfall!$C4,Purchase!$C:$C,Waterfall!AH$1)</f>
        <v>0</v>
      </c>
      <c r="AI4" s="4">
        <f>SUMIFS(Purchase!$F:$F,Purchase!$A:$A,Waterfall!$A4,Purchase!$D:$D,Waterfall!$C4,Purchase!$C:$C,Waterfall!AI$1)</f>
        <v>0</v>
      </c>
      <c r="AJ4" s="4">
        <f>SUMIFS(Purchase!$F:$F,Purchase!$A:$A,Waterfall!$A4,Purchase!$D:$D,Waterfall!$C4,Purchase!$C:$C,Waterfall!AJ$1)</f>
        <v>0</v>
      </c>
      <c r="AK4" s="4">
        <f>SUMIFS(Purchase!$F:$F,Purchase!$A:$A,Waterfall!$A4,Purchase!$D:$D,Waterfall!$C4,Purchase!$C:$C,Waterfall!AK$1)</f>
        <v>0</v>
      </c>
      <c r="AL4" s="4">
        <f>SUMIFS(Purchase!$F:$F,Purchase!$A:$A,Waterfall!$A4,Purchase!$D:$D,Waterfall!$C4,Purchase!$C:$C,Waterfall!AL$1)</f>
        <v>0</v>
      </c>
      <c r="AM4" s="4">
        <f>SUMIFS(Purchase!$F:$F,Purchase!$A:$A,Waterfall!$A4,Purchase!$D:$D,Waterfall!$C4,Purchase!$C:$C,Waterfall!AM$1)</f>
        <v>0</v>
      </c>
      <c r="AN4" s="4">
        <f>SUMIFS(Purchase!$F:$F,Purchase!$A:$A,Waterfall!$A4,Purchase!$D:$D,Waterfall!$C4,Purchase!$C:$C,Waterfall!AN$1)</f>
        <v>0</v>
      </c>
      <c r="AO4" s="4">
        <f>SUMIFS(Purchase!$F:$F,Purchase!$A:$A,Waterfall!$A4,Purchase!$D:$D,Waterfall!$C4,Purchase!$C:$C,Waterfall!AO$1)</f>
        <v>0</v>
      </c>
      <c r="AP4" s="4">
        <f>SUMIFS(Purchase!$F:$F,Purchase!$A:$A,Waterfall!$A4,Purchase!$D:$D,Waterfall!$C4,Purchase!$C:$C,Waterfall!AP$1)</f>
        <v>0</v>
      </c>
      <c r="AQ4" s="4">
        <f>SUMIFS(Purchase!$F:$F,Purchase!$A:$A,Waterfall!$A4,Purchase!$D:$D,Waterfall!$C4,Purchase!$C:$C,Waterfall!AQ$1)</f>
        <v>0</v>
      </c>
      <c r="AR4" s="4">
        <f>SUMIFS(Purchase!$F:$F,Purchase!$A:$A,Waterfall!$A4,Purchase!$D:$D,Waterfall!$C4,Purchase!$C:$C,Waterfall!AR$1)</f>
        <v>0</v>
      </c>
      <c r="AS4" s="4">
        <f>SUMIFS(Purchase!$F:$F,Purchase!$A:$A,Waterfall!$A4,Purchase!$D:$D,Waterfall!$C4,Purchase!$C:$C,Waterfall!AS$1)</f>
        <v>0</v>
      </c>
      <c r="AT4" s="4">
        <f>SUMIFS(Purchase!$F:$F,Purchase!$A:$A,Waterfall!$A4,Purchase!$D:$D,Waterfall!$C4,Purchase!$C:$C,Waterfall!AT$1)</f>
        <v>0</v>
      </c>
      <c r="AU4" s="4">
        <f>SUMIFS(Purchase!$F:$F,Purchase!$A:$A,Waterfall!$A4,Purchase!$D:$D,Waterfall!$C4,Purchase!$C:$C,Waterfall!AU$1)</f>
        <v>0</v>
      </c>
      <c r="AV4" s="4">
        <f>SUMIFS(Purchase!$F:$F,Purchase!$A:$A,Waterfall!$A4,Purchase!$D:$D,Waterfall!$C4,Purchase!$C:$C,Waterfall!AV$1)</f>
        <v>0</v>
      </c>
      <c r="AW4" s="4">
        <f>SUMIFS(Purchase!$F:$F,Purchase!$A:$A,Waterfall!$A4,Purchase!$D:$D,Waterfall!$C4,Purchase!$C:$C,Waterfall!AW$1)</f>
        <v>0</v>
      </c>
      <c r="AX4" s="4">
        <f>SUMIFS(Purchase!$F:$F,Purchase!$A:$A,Waterfall!$A4,Purchase!$D:$D,Waterfall!$C4,Purchase!$C:$C,Waterfall!AX$1)</f>
        <v>0</v>
      </c>
      <c r="AY4" s="4">
        <f>SUMIFS(Purchase!$F:$F,Purchase!$A:$A,Waterfall!$A4,Purchase!$D:$D,Waterfall!$C4,Purchase!$C:$C,Waterfall!AY$1)</f>
        <v>0</v>
      </c>
      <c r="AZ4" s="4">
        <f>SUMIFS(Purchase!$F:$F,Purchase!$A:$A,Waterfall!$A4,Purchase!$D:$D,Waterfall!$C4,Purchase!$C:$C,Waterfall!AZ$1)</f>
        <v>0</v>
      </c>
      <c r="BA4" s="4">
        <f>SUMIFS(Purchase!$F:$F,Purchase!$A:$A,Waterfall!$A4,Purchase!$D:$D,Waterfall!$C4,Purchase!$C:$C,Waterfall!BA$1)</f>
        <v>0</v>
      </c>
      <c r="BB4" s="4">
        <f>SUMIFS(Purchase!$F:$F,Purchase!$A:$A,Waterfall!$A4,Purchase!$D:$D,Waterfall!$C4,Purchase!$C:$C,Waterfall!BB$1)</f>
        <v>0</v>
      </c>
      <c r="BC4" s="4">
        <f>SUMIFS(Purchase!$F:$F,Purchase!$A:$A,Waterfall!$A4,Purchase!$D:$D,Waterfall!$C4,Purchase!$C:$C,Waterfall!BC$1)</f>
        <v>0</v>
      </c>
      <c r="BD4" s="4">
        <f>SUMIFS(Purchase!$F:$F,Purchase!$A:$A,Waterfall!$A4,Purchase!$D:$D,Waterfall!$C4,Purchase!$C:$C,Waterfall!BD$1)</f>
        <v>0</v>
      </c>
      <c r="BE4" s="4">
        <f>SUMIFS(Purchase!$F:$F,Purchase!$A:$A,Waterfall!$A4,Purchase!$D:$D,Waterfall!$C4,Purchase!$C:$C,Waterfall!BE$1)</f>
        <v>0</v>
      </c>
      <c r="BF4" s="4">
        <f>SUMIFS(Purchase!$F:$F,Purchase!$A:$A,Waterfall!$A4,Purchase!$D:$D,Waterfall!$C4,Purchase!$C:$C,Waterfall!BF$1)</f>
        <v>0</v>
      </c>
      <c r="BG4" s="4">
        <f>SUMIFS(Purchase!$F:$F,Purchase!$A:$A,Waterfall!$A4,Purchase!$D:$D,Waterfall!$C4,Purchase!$C:$C,Waterfall!BG$1)</f>
        <v>0</v>
      </c>
      <c r="BH4" s="4">
        <f>SUMIFS(Purchase!$F:$F,Purchase!$A:$A,Waterfall!$A4,Purchase!$D:$D,Waterfall!$C4,Purchase!$C:$C,Waterfall!BH$1)</f>
        <v>0</v>
      </c>
      <c r="BI4" s="4">
        <f>SUMIFS(Purchase!$F:$F,Purchase!$A:$A,Waterfall!$A4,Purchase!$D:$D,Waterfall!$C4,Purchase!$C:$C,Waterfall!BI$1)</f>
        <v>0</v>
      </c>
      <c r="BJ4" s="4">
        <f>SUMIFS(Purchase!$F:$F,Purchase!$A:$A,Waterfall!$A4,Purchase!$D:$D,Waterfall!$C4,Purchase!$C:$C,Waterfall!BJ$1)</f>
        <v>0</v>
      </c>
      <c r="BK4" s="4">
        <f>SUMIFS(Purchase!$F:$F,Purchase!$A:$A,Waterfall!$A4,Purchase!$D:$D,Waterfall!$C4,Purchase!$C:$C,Waterfall!BK$1)</f>
        <v>0</v>
      </c>
      <c r="BL4" s="4">
        <f>SUMIFS(Purchase!$F:$F,Purchase!$A:$A,Waterfall!$A4,Purchase!$D:$D,Waterfall!$C4,Purchase!$C:$C,Waterfall!BL$1)</f>
        <v>0</v>
      </c>
      <c r="BM4" s="4">
        <f>SUMIFS(Purchase!$F:$F,Purchase!$A:$A,Waterfall!$A4,Purchase!$D:$D,Waterfall!$C4,Purchase!$C:$C,Waterfall!BM$1)</f>
        <v>0</v>
      </c>
      <c r="BN4" s="4">
        <f>SUMIFS(Purchase!$F:$F,Purchase!$A:$A,Waterfall!$A4,Purchase!$D:$D,Waterfall!$C4,Purchase!$C:$C,Waterfall!BN$1)</f>
        <v>0</v>
      </c>
      <c r="BO4" s="4">
        <f>SUMIFS(Purchase!$F:$F,Purchase!$A:$A,Waterfall!$A4,Purchase!$D:$D,Waterfall!$C4,Purchase!$C:$C,Waterfall!BO$1)</f>
        <v>0</v>
      </c>
      <c r="BP4" s="4">
        <f>SUMIFS(Purchase!$F:$F,Purchase!$A:$A,Waterfall!$A4,Purchase!$D:$D,Waterfall!$C4,Purchase!$C:$C,Waterfall!BP$1)</f>
        <v>0</v>
      </c>
      <c r="BQ4" s="4">
        <f>SUMIFS(Purchase!$F:$F,Purchase!$A:$A,Waterfall!$A4,Purchase!$D:$D,Waterfall!$C4,Purchase!$C:$C,Waterfall!BQ$1)</f>
        <v>0</v>
      </c>
      <c r="BR4" s="4">
        <f>SUMIFS(Purchase!$F:$F,Purchase!$A:$A,Waterfall!$A4,Purchase!$D:$D,Waterfall!$C4,Purchase!$C:$C,Waterfall!BR$1)</f>
        <v>0</v>
      </c>
      <c r="BS4" s="4">
        <f>SUMIFS(Purchase!$F:$F,Purchase!$A:$A,Waterfall!$A4,Purchase!$D:$D,Waterfall!$C4,Purchase!$C:$C,Waterfall!BS$1)</f>
        <v>0</v>
      </c>
      <c r="BT4" s="4">
        <f>SUMIFS(Purchase!$F:$F,Purchase!$A:$A,Waterfall!$A4,Purchase!$D:$D,Waterfall!$C4,Purchase!$C:$C,Waterfall!BT$1)</f>
        <v>0</v>
      </c>
      <c r="BU4" s="4">
        <f>SUMIFS(Purchase!$F:$F,Purchase!$A:$A,Waterfall!$A4,Purchase!$D:$D,Waterfall!$C4,Purchase!$C:$C,Waterfall!BU$1)</f>
        <v>0</v>
      </c>
      <c r="BV4" s="4">
        <f>SUMIFS(Purchase!$F:$F,Purchase!$A:$A,Waterfall!$A4,Purchase!$D:$D,Waterfall!$C4,Purchase!$C:$C,Waterfall!BV$1)</f>
        <v>0</v>
      </c>
      <c r="BW4" s="4">
        <f>SUMIFS(Purchase!$F:$F,Purchase!$A:$A,Waterfall!$A4,Purchase!$D:$D,Waterfall!$C4,Purchase!$C:$C,Waterfall!BW$1)</f>
        <v>0</v>
      </c>
      <c r="BX4" s="4">
        <f>SUMIFS(Purchase!$F:$F,Purchase!$A:$A,Waterfall!$A4,Purchase!$D:$D,Waterfall!$C4,Purchase!$C:$C,Waterfall!BX$1)</f>
        <v>0</v>
      </c>
      <c r="BY4" s="4">
        <f>SUMIFS(Purchase!$F:$F,Purchase!$A:$A,Waterfall!$A4,Purchase!$D:$D,Waterfall!$C4,Purchase!$C:$C,Waterfall!BY$1)</f>
        <v>0</v>
      </c>
      <c r="BZ4" s="4">
        <f>SUMIFS(Purchase!$F:$F,Purchase!$A:$A,Waterfall!$A4,Purchase!$D:$D,Waterfall!$C4,Purchase!$C:$C,Waterfall!BZ$1)</f>
        <v>0</v>
      </c>
      <c r="CA4" s="4">
        <f>SUMIFS(Purchase!$F:$F,Purchase!$A:$A,Waterfall!$A4,Purchase!$D:$D,Waterfall!$C4,Purchase!$C:$C,Waterfall!CA$1)</f>
        <v>0</v>
      </c>
      <c r="CB4" s="4">
        <f>SUMIFS(Purchase!$F:$F,Purchase!$A:$A,Waterfall!$A4,Purchase!$D:$D,Waterfall!$C4,Purchase!$C:$C,Waterfall!CB$1)</f>
        <v>0</v>
      </c>
      <c r="CC4" s="4">
        <f>SUMIFS(Purchase!$F:$F,Purchase!$A:$A,Waterfall!$A4,Purchase!$D:$D,Waterfall!$C4,Purchase!$C:$C,Waterfall!CC$1)</f>
        <v>0</v>
      </c>
      <c r="CD4" s="4">
        <f>SUMIFS(Purchase!$F:$F,Purchase!$A:$A,Waterfall!$A4,Purchase!$D:$D,Waterfall!$C4,Purchase!$C:$C,Waterfall!CD$1)</f>
        <v>0</v>
      </c>
      <c r="CE4" s="4">
        <f>SUMIFS(Purchase!$F:$F,Purchase!$A:$A,Waterfall!$A4,Purchase!$D:$D,Waterfall!$C4,Purchase!$C:$C,Waterfall!CE$1)</f>
        <v>0</v>
      </c>
      <c r="CF4" s="4">
        <f>SUMIFS(Purchase!$F:$F,Purchase!$A:$A,Waterfall!$A4,Purchase!$D:$D,Waterfall!$C4,Purchase!$C:$C,Waterfall!CF$1)</f>
        <v>0</v>
      </c>
      <c r="CG4" s="4">
        <f>SUMIFS(Purchase!$F:$F,Purchase!$A:$A,Waterfall!$A4,Purchase!$D:$D,Waterfall!$C4,Purchase!$C:$C,Waterfall!CG$1)</f>
        <v>0</v>
      </c>
      <c r="CH4" s="4">
        <f>SUMIFS(Purchase!$F:$F,Purchase!$A:$A,Waterfall!$A4,Purchase!$D:$D,Waterfall!$C4,Purchase!$C:$C,Waterfall!CH$1)</f>
        <v>0</v>
      </c>
      <c r="CI4" s="4">
        <f>SUMIFS(Purchase!$F:$F,Purchase!$A:$A,Waterfall!$A4,Purchase!$D:$D,Waterfall!$C4,Purchase!$C:$C,Waterfall!CI$1)</f>
        <v>0</v>
      </c>
      <c r="CJ4" s="4">
        <f>SUMIFS(Purchase!$F:$F,Purchase!$A:$A,Waterfall!$A4,Purchase!$D:$D,Waterfall!$C4,Purchase!$C:$C,Waterfall!CJ$1)</f>
        <v>0</v>
      </c>
      <c r="CK4" s="4">
        <f>SUMIFS(Purchase!$F:$F,Purchase!$A:$A,Waterfall!$A4,Purchase!$D:$D,Waterfall!$C4,Purchase!$C:$C,Waterfall!CK$1)</f>
        <v>0</v>
      </c>
      <c r="CL4" s="4">
        <f>SUMIFS(Purchase!$F:$F,Purchase!$A:$A,Waterfall!$A4,Purchase!$D:$D,Waterfall!$C4,Purchase!$C:$C,Waterfall!CL$1)</f>
        <v>0</v>
      </c>
      <c r="CM4" s="4">
        <f>SUMIFS(Purchase!$F:$F,Purchase!$A:$A,Waterfall!$A4,Purchase!$D:$D,Waterfall!$C4,Purchase!$C:$C,Waterfall!CM$1)</f>
        <v>0</v>
      </c>
      <c r="CN4" s="4">
        <f>SUMIFS(Purchase!$F:$F,Purchase!$A:$A,Waterfall!$A4,Purchase!$D:$D,Waterfall!$C4,Purchase!$C:$C,Waterfall!CN$1)</f>
        <v>0</v>
      </c>
      <c r="CO4" s="4">
        <f>SUMIFS(Purchase!$F:$F,Purchase!$A:$A,Waterfall!$A4,Purchase!$D:$D,Waterfall!$C4,Purchase!$C:$C,Waterfall!CO$1)</f>
        <v>0</v>
      </c>
      <c r="CP4" s="4">
        <f>SUMIFS(Purchase!$F:$F,Purchase!$A:$A,Waterfall!$A4,Purchase!$D:$D,Waterfall!$C4,Purchase!$C:$C,Waterfall!CP$1)</f>
        <v>0</v>
      </c>
      <c r="CQ4" s="4">
        <f>SUMIFS(Purchase!$F:$F,Purchase!$A:$A,Waterfall!$A4,Purchase!$D:$D,Waterfall!$C4,Purchase!$C:$C,Waterfall!CQ$1)</f>
        <v>0</v>
      </c>
      <c r="CR4" s="4">
        <f>SUMIFS(Purchase!$F:$F,Purchase!$A:$A,Waterfall!$A4,Purchase!$D:$D,Waterfall!$C4,Purchase!$C:$C,Waterfall!CR$1)</f>
        <v>0</v>
      </c>
      <c r="CS4" s="4">
        <f>SUMIFS(Purchase!$F:$F,Purchase!$A:$A,Waterfall!$A4,Purchase!$D:$D,Waterfall!$C4,Purchase!$C:$C,Waterfall!CS$1)</f>
        <v>0</v>
      </c>
      <c r="CT4" s="4">
        <f>SUMIFS(Purchase!$F:$F,Purchase!$A:$A,Waterfall!$A4,Purchase!$D:$D,Waterfall!$C4,Purchase!$C:$C,Waterfall!CT$1)</f>
        <v>0</v>
      </c>
      <c r="CU4" s="4">
        <f>SUMIFS(Purchase!$F:$F,Purchase!$A:$A,Waterfall!$A4,Purchase!$D:$D,Waterfall!$C4,Purchase!$C:$C,Waterfall!CU$1)</f>
        <v>0</v>
      </c>
      <c r="CV4" s="4">
        <f>SUMIFS(Purchase!$F:$F,Purchase!$A:$A,Waterfall!$A4,Purchase!$D:$D,Waterfall!$C4,Purchase!$C:$C,Waterfall!CV$1)</f>
        <v>0</v>
      </c>
      <c r="CW4" s="4">
        <f>SUMIFS(Purchase!$F:$F,Purchase!$A:$A,Waterfall!$A4,Purchase!$D:$D,Waterfall!$C4,Purchase!$C:$C,Waterfall!CW$1)</f>
        <v>0</v>
      </c>
      <c r="CX4" s="4">
        <f>SUMIFS(Purchase!$F:$F,Purchase!$A:$A,Waterfall!$A4,Purchase!$D:$D,Waterfall!$C4,Purchase!$C:$C,Waterfall!CX$1)</f>
        <v>0</v>
      </c>
      <c r="CY4" s="4">
        <f>SUMIFS(Purchase!$F:$F,Purchase!$A:$A,Waterfall!$A4,Purchase!$D:$D,Waterfall!$C4,Purchase!$C:$C,Waterfall!CY$1)</f>
        <v>0</v>
      </c>
      <c r="CZ4" s="4">
        <f>SUMIFS(Purchase!$F:$F,Purchase!$A:$A,Waterfall!$A4,Purchase!$D:$D,Waterfall!$C4,Purchase!$C:$C,Waterfall!CZ$1)</f>
        <v>0</v>
      </c>
      <c r="DA4" s="4">
        <f>SUMIFS(Purchase!$F:$F,Purchase!$A:$A,Waterfall!$A4,Purchase!$D:$D,Waterfall!$C4,Purchase!$C:$C,Waterfall!DA$1)</f>
        <v>0</v>
      </c>
      <c r="DB4" s="4">
        <f>SUMIFS(Purchase!$F:$F,Purchase!$A:$A,Waterfall!$A4,Purchase!$D:$D,Waterfall!$C4,Purchase!$C:$C,Waterfall!DB$1)</f>
        <v>0</v>
      </c>
      <c r="DC4" s="4">
        <f>SUMIFS(Purchase!$F:$F,Purchase!$A:$A,Waterfall!$A4,Purchase!$D:$D,Waterfall!$C4,Purchase!$C:$C,Waterfall!DC$1)</f>
        <v>0</v>
      </c>
      <c r="DD4" s="4">
        <f>SUMIFS(Purchase!$F:$F,Purchase!$A:$A,Waterfall!$A4,Purchase!$D:$D,Waterfall!$C4,Purchase!$C:$C,Waterfall!DD$1)</f>
        <v>0</v>
      </c>
      <c r="DE4" s="4">
        <f>SUMIFS(Purchase!$F:$F,Purchase!$A:$A,Waterfall!$A4,Purchase!$D:$D,Waterfall!$C4,Purchase!$C:$C,Waterfall!DE$1)</f>
        <v>0</v>
      </c>
      <c r="DF4" s="4">
        <f>SUMIFS(Purchase!$F:$F,Purchase!$A:$A,Waterfall!$A4,Purchase!$D:$D,Waterfall!$C4,Purchase!$C:$C,Waterfall!DF$1)</f>
        <v>0</v>
      </c>
      <c r="DG4" s="4">
        <f>SUMIFS(Purchase!$F:$F,Purchase!$A:$A,Waterfall!$A4,Purchase!$D:$D,Waterfall!$C4,Purchase!$C:$C,Waterfall!DG$1)</f>
        <v>0</v>
      </c>
      <c r="DH4" s="4">
        <f>SUMIFS(Purchase!$F:$F,Purchase!$A:$A,Waterfall!$A4,Purchase!$D:$D,Waterfall!$C4,Purchase!$C:$C,Waterfall!DH$1)</f>
        <v>0</v>
      </c>
      <c r="DI4" s="4">
        <f>SUMIFS(Purchase!$F:$F,Purchase!$A:$A,Waterfall!$A4,Purchase!$D:$D,Waterfall!$C4,Purchase!$C:$C,Waterfall!DI$1)</f>
        <v>0</v>
      </c>
      <c r="DJ4" s="4">
        <f>SUMIFS(Purchase!$F:$F,Purchase!$A:$A,Waterfall!$A4,Purchase!$D:$D,Waterfall!$C4,Purchase!$C:$C,Waterfall!DJ$1)</f>
        <v>0</v>
      </c>
      <c r="DK4" s="4">
        <f>SUMIFS(Purchase!$F:$F,Purchase!$A:$A,Waterfall!$A4,Purchase!$D:$D,Waterfall!$C4,Purchase!$C:$C,Waterfall!DK$1)</f>
        <v>0</v>
      </c>
      <c r="DL4" s="4">
        <f>SUMIFS(Purchase!$F:$F,Purchase!$A:$A,Waterfall!$A4,Purchase!$D:$D,Waterfall!$C4,Purchase!$C:$C,Waterfall!DL$1)</f>
        <v>0</v>
      </c>
      <c r="DM4" s="4">
        <f>SUMIFS(Purchase!$F:$F,Purchase!$A:$A,Waterfall!$A4,Purchase!$D:$D,Waterfall!$C4,Purchase!$C:$C,Waterfall!DM$1)</f>
        <v>0</v>
      </c>
      <c r="DN4" s="4">
        <f>SUMIFS(Purchase!$F:$F,Purchase!$A:$A,Waterfall!$A4,Purchase!$D:$D,Waterfall!$C4,Purchase!$C:$C,Waterfall!DN$1)</f>
        <v>0</v>
      </c>
      <c r="DO4" s="4">
        <f>SUMIFS(Purchase!$F:$F,Purchase!$A:$A,Waterfall!$A4,Purchase!$D:$D,Waterfall!$C4,Purchase!$C:$C,Waterfall!DO$1)</f>
        <v>0</v>
      </c>
      <c r="DP4" s="4">
        <f>SUMIFS(Purchase!$F:$F,Purchase!$A:$A,Waterfall!$A4,Purchase!$D:$D,Waterfall!$C4,Purchase!$C:$C,Waterfall!DP$1)</f>
        <v>0</v>
      </c>
      <c r="DQ4" s="4">
        <f>SUMIFS(Purchase!$F:$F,Purchase!$A:$A,Waterfall!$A4,Purchase!$D:$D,Waterfall!$C4,Purchase!$C:$C,Waterfall!DQ$1)</f>
        <v>0</v>
      </c>
      <c r="DR4" s="4">
        <f>SUMIFS(Purchase!$F:$F,Purchase!$A:$A,Waterfall!$A4,Purchase!$D:$D,Waterfall!$C4,Purchase!$C:$C,Waterfall!DR$1)</f>
        <v>0</v>
      </c>
      <c r="DS4" s="4">
        <f>SUMIFS(Purchase!$F:$F,Purchase!$A:$A,Waterfall!$A4,Purchase!$D:$D,Waterfall!$C4,Purchase!$C:$C,Waterfall!DS$1)</f>
        <v>0</v>
      </c>
      <c r="DT4" s="4">
        <f>SUMIFS(Purchase!$F:$F,Purchase!$A:$A,Waterfall!$A4,Purchase!$D:$D,Waterfall!$C4,Purchase!$C:$C,Waterfall!DT$1)</f>
        <v>0</v>
      </c>
      <c r="DU4" s="4">
        <f>SUMIFS(Purchase!$F:$F,Purchase!$A:$A,Waterfall!$A4,Purchase!$D:$D,Waterfall!$C4,Purchase!$C:$C,Waterfall!DU$1)</f>
        <v>0</v>
      </c>
      <c r="DV4" s="4">
        <f>SUMIFS(Purchase!$F:$F,Purchase!$A:$A,Waterfall!$A4,Purchase!$D:$D,Waterfall!$C4,Purchase!$C:$C,Waterfall!DV$1)</f>
        <v>0</v>
      </c>
      <c r="DW4" s="4">
        <f>SUMIFS(Purchase!$F:$F,Purchase!$A:$A,Waterfall!$A4,Purchase!$D:$D,Waterfall!$C4,Purchase!$C:$C,Waterfall!DW$1)</f>
        <v>0</v>
      </c>
      <c r="DX4" s="4">
        <f>SUMIFS(Purchase!$F:$F,Purchase!$A:$A,Waterfall!$A4,Purchase!$D:$D,Waterfall!$C4,Purchase!$C:$C,Waterfall!DX$1)</f>
        <v>0</v>
      </c>
      <c r="DY4" s="4">
        <f>SUMIFS(Purchase!$F:$F,Purchase!$A:$A,Waterfall!$A4,Purchase!$D:$D,Waterfall!$C4,Purchase!$C:$C,Waterfall!DY$1)</f>
        <v>0</v>
      </c>
      <c r="DZ4" s="4">
        <f>SUMIFS(Purchase!$F:$F,Purchase!$A:$A,Waterfall!$A4,Purchase!$D:$D,Waterfall!$C4,Purchase!$C:$C,Waterfall!DZ$1)</f>
        <v>0</v>
      </c>
      <c r="EA4" s="4">
        <f>SUMIFS(Purchase!$F:$F,Purchase!$A:$A,Waterfall!$A4,Purchase!$D:$D,Waterfall!$C4,Purchase!$C:$C,Waterfall!EA$1)</f>
        <v>0</v>
      </c>
      <c r="EB4" s="4">
        <f>SUMIFS(Purchase!$F:$F,Purchase!$A:$A,Waterfall!$A4,Purchase!$D:$D,Waterfall!$C4,Purchase!$C:$C,Waterfall!EB$1)</f>
        <v>0</v>
      </c>
      <c r="EC4" s="4">
        <f>SUMIFS(Purchase!$F:$F,Purchase!$A:$A,Waterfall!$A4,Purchase!$D:$D,Waterfall!$C4,Purchase!$C:$C,Waterfall!EC$1)</f>
        <v>0</v>
      </c>
      <c r="ED4" s="4">
        <f>SUMIFS(Purchase!$F:$F,Purchase!$A:$A,Waterfall!$A4,Purchase!$D:$D,Waterfall!$C4,Purchase!$C:$C,Waterfall!ED$1)</f>
        <v>0</v>
      </c>
      <c r="EE4" s="4">
        <f>SUMIFS(Purchase!$F:$F,Purchase!$A:$A,Waterfall!$A4,Purchase!$D:$D,Waterfall!$C4,Purchase!$C:$C,Waterfall!EE$1)</f>
        <v>0</v>
      </c>
      <c r="EF4" s="4">
        <f>SUMIFS(Purchase!$F:$F,Purchase!$A:$A,Waterfall!$A4,Purchase!$D:$D,Waterfall!$C4,Purchase!$C:$C,Waterfall!EF$1)</f>
        <v>0</v>
      </c>
      <c r="EG4" s="4">
        <f>SUMIFS(Purchase!$F:$F,Purchase!$A:$A,Waterfall!$A4,Purchase!$D:$D,Waterfall!$C4,Purchase!$C:$C,Waterfall!EG$1)</f>
        <v>0</v>
      </c>
      <c r="EH4" s="4">
        <f>SUMIFS(Purchase!$F:$F,Purchase!$A:$A,Waterfall!$A4,Purchase!$D:$D,Waterfall!$C4,Purchase!$C:$C,Waterfall!EH$1)</f>
        <v>0</v>
      </c>
      <c r="EI4" s="4">
        <f>SUMIFS(Purchase!$F:$F,Purchase!$A:$A,Waterfall!$A4,Purchase!$D:$D,Waterfall!$C4,Purchase!$C:$C,Waterfall!EI$1)</f>
        <v>0</v>
      </c>
      <c r="EJ4" s="4">
        <f>SUMIFS(Purchase!$F:$F,Purchase!$A:$A,Waterfall!$A4,Purchase!$D:$D,Waterfall!$C4,Purchase!$C:$C,Waterfall!EJ$1)</f>
        <v>0</v>
      </c>
      <c r="EK4" s="4">
        <f>SUMIFS(Purchase!$F:$F,Purchase!$A:$A,Waterfall!$A4,Purchase!$D:$D,Waterfall!$C4,Purchase!$C:$C,Waterfall!EK$1)</f>
        <v>0</v>
      </c>
      <c r="EL4" s="4">
        <f>SUMIFS(Purchase!$F:$F,Purchase!$A:$A,Waterfall!$A4,Purchase!$D:$D,Waterfall!$C4,Purchase!$C:$C,Waterfall!EL$1)</f>
        <v>0</v>
      </c>
      <c r="EM4" s="4">
        <f>SUMIFS(Purchase!$F:$F,Purchase!$A:$A,Waterfall!$A4,Purchase!$D:$D,Waterfall!$C4,Purchase!$C:$C,Waterfall!EM$1)</f>
        <v>0</v>
      </c>
      <c r="EN4" s="4">
        <f>SUMIFS(Purchase!$F:$F,Purchase!$A:$A,Waterfall!$A4,Purchase!$D:$D,Waterfall!$C4,Purchase!$C:$C,Waterfall!EN$1)</f>
        <v>0</v>
      </c>
      <c r="EO4" s="4">
        <f>SUMIFS(Purchase!$F:$F,Purchase!$A:$A,Waterfall!$A4,Purchase!$D:$D,Waterfall!$C4,Purchase!$C:$C,Waterfall!EO$1)</f>
        <v>0</v>
      </c>
      <c r="EP4" s="4">
        <f>SUMIFS(Purchase!$F:$F,Purchase!$A:$A,Waterfall!$A4,Purchase!$D:$D,Waterfall!$C4,Purchase!$C:$C,Waterfall!EP$1)</f>
        <v>0</v>
      </c>
      <c r="EQ4" s="4">
        <f>SUMIFS(Purchase!$F:$F,Purchase!$A:$A,Waterfall!$A4,Purchase!$D:$D,Waterfall!$C4,Purchase!$C:$C,Waterfall!EQ$1)</f>
        <v>0</v>
      </c>
      <c r="ER4" s="4">
        <f>SUMIFS(Purchase!$F:$F,Purchase!$A:$A,Waterfall!$A4,Purchase!$D:$D,Waterfall!$C4,Purchase!$C:$C,Waterfall!ER$1)</f>
        <v>0</v>
      </c>
      <c r="ES4" s="4">
        <f>SUMIFS(Purchase!$F:$F,Purchase!$A:$A,Waterfall!$A4,Purchase!$D:$D,Waterfall!$C4,Purchase!$C:$C,Waterfall!ES$1)</f>
        <v>0</v>
      </c>
      <c r="ET4" s="4">
        <f>SUMIFS(Purchase!$F:$F,Purchase!$A:$A,Waterfall!$A4,Purchase!$D:$D,Waterfall!$C4,Purchase!$C:$C,Waterfall!ET$1)</f>
        <v>0</v>
      </c>
      <c r="EU4" s="4">
        <f>SUMIFS(Purchase!$F:$F,Purchase!$A:$A,Waterfall!$A4,Purchase!$D:$D,Waterfall!$C4,Purchase!$C:$C,Waterfall!EU$1)</f>
        <v>0</v>
      </c>
      <c r="EV4" s="4">
        <f>SUMIFS(Purchase!$F:$F,Purchase!$A:$A,Waterfall!$A4,Purchase!$D:$D,Waterfall!$C4,Purchase!$C:$C,Waterfall!EV$1)</f>
        <v>0</v>
      </c>
      <c r="EW4" s="4">
        <f>SUMIFS(Purchase!$F:$F,Purchase!$A:$A,Waterfall!$A4,Purchase!$D:$D,Waterfall!$C4,Purchase!$C:$C,Waterfall!EW$1)</f>
        <v>0</v>
      </c>
      <c r="EX4" s="4">
        <f>SUMIFS(Purchase!$F:$F,Purchase!$A:$A,Waterfall!$A4,Purchase!$D:$D,Waterfall!$C4,Purchase!$C:$C,Waterfall!EX$1)</f>
        <v>0</v>
      </c>
      <c r="EY4" s="4">
        <f>SUMIFS(Purchase!$F:$F,Purchase!$A:$A,Waterfall!$A4,Purchase!$D:$D,Waterfall!$C4,Purchase!$C:$C,Waterfall!EY$1)</f>
        <v>0</v>
      </c>
      <c r="EZ4" s="4">
        <f>SUMIFS(Purchase!$F:$F,Purchase!$A:$A,Waterfall!$A4,Purchase!$D:$D,Waterfall!$C4,Purchase!$C:$C,Waterfall!EZ$1)</f>
        <v>0</v>
      </c>
      <c r="FA4" s="4">
        <f>SUMIFS(Purchase!$F:$F,Purchase!$A:$A,Waterfall!$A4,Purchase!$D:$D,Waterfall!$C4,Purchase!$C:$C,Waterfall!FA$1)</f>
        <v>0</v>
      </c>
      <c r="FB4" s="4">
        <f>SUMIFS(Purchase!$F:$F,Purchase!$A:$A,Waterfall!$A4,Purchase!$D:$D,Waterfall!$C4,Purchase!$C:$C,Waterfall!FB$1)</f>
        <v>0</v>
      </c>
      <c r="FC4" s="4">
        <f>SUMIFS(Purchase!$F:$F,Purchase!$A:$A,Waterfall!$A4,Purchase!$D:$D,Waterfall!$C4,Purchase!$C:$C,Waterfall!FC$1)</f>
        <v>0</v>
      </c>
      <c r="FD4" s="4">
        <f>SUMIFS(Purchase!$F:$F,Purchase!$A:$A,Waterfall!$A4,Purchase!$D:$D,Waterfall!$C4,Purchase!$C:$C,Waterfall!FD$1)</f>
        <v>0</v>
      </c>
      <c r="FE4" s="4">
        <f>SUMIFS(Purchase!$F:$F,Purchase!$A:$A,Waterfall!$A4,Purchase!$D:$D,Waterfall!$C4,Purchase!$C:$C,Waterfall!FE$1)</f>
        <v>0</v>
      </c>
      <c r="FF4" s="4">
        <f>SUMIFS(Purchase!$F:$F,Purchase!$A:$A,Waterfall!$A4,Purchase!$D:$D,Waterfall!$C4,Purchase!$C:$C,Waterfall!FF$1)</f>
        <v>0</v>
      </c>
      <c r="FG4" s="4">
        <f>SUMIFS(Purchase!$F:$F,Purchase!$A:$A,Waterfall!$A4,Purchase!$D:$D,Waterfall!$C4,Purchase!$C:$C,Waterfall!FG$1)</f>
        <v>0</v>
      </c>
      <c r="FH4" s="4">
        <f>SUMIFS(Purchase!$F:$F,Purchase!$A:$A,Waterfall!$A4,Purchase!$D:$D,Waterfall!$C4,Purchase!$C:$C,Waterfall!FH$1)</f>
        <v>0</v>
      </c>
      <c r="FI4" s="4">
        <f>SUMIFS(Purchase!$F:$F,Purchase!$A:$A,Waterfall!$A4,Purchase!$D:$D,Waterfall!$C4,Purchase!$C:$C,Waterfall!FI$1)</f>
        <v>0</v>
      </c>
      <c r="FJ4" s="4">
        <f>SUMIFS(Purchase!$F:$F,Purchase!$A:$A,Waterfall!$A4,Purchase!$D:$D,Waterfall!$C4,Purchase!$C:$C,Waterfall!FJ$1)</f>
        <v>0</v>
      </c>
      <c r="FK4" s="4">
        <f>SUMIFS(Purchase!$F:$F,Purchase!$A:$A,Waterfall!$A4,Purchase!$D:$D,Waterfall!$C4,Purchase!$C:$C,Waterfall!FK$1)</f>
        <v>0</v>
      </c>
      <c r="FL4" s="4">
        <f>SUMIFS(Purchase!$F:$F,Purchase!$A:$A,Waterfall!$A4,Purchase!$D:$D,Waterfall!$C4,Purchase!$C:$C,Waterfall!FL$1)</f>
        <v>0</v>
      </c>
      <c r="FM4" s="4">
        <f>SUMIFS(Purchase!$F:$F,Purchase!$A:$A,Waterfall!$A4,Purchase!$D:$D,Waterfall!$C4,Purchase!$C:$C,Waterfall!FM$1)</f>
        <v>0</v>
      </c>
      <c r="FN4" s="4">
        <f>SUMIFS(Purchase!$F:$F,Purchase!$A:$A,Waterfall!$A4,Purchase!$D:$D,Waterfall!$C4,Purchase!$C:$C,Waterfall!FN$1)</f>
        <v>0</v>
      </c>
      <c r="FO4" s="4">
        <f>SUMIFS(Purchase!$F:$F,Purchase!$A:$A,Waterfall!$A4,Purchase!$D:$D,Waterfall!$C4,Purchase!$C:$C,Waterfall!FO$1)</f>
        <v>0</v>
      </c>
      <c r="FP4" s="4">
        <f>SUMIFS(Purchase!$F:$F,Purchase!$A:$A,Waterfall!$A4,Purchase!$D:$D,Waterfall!$C4,Purchase!$C:$C,Waterfall!FP$1)</f>
        <v>0</v>
      </c>
      <c r="FQ4" s="4">
        <f>SUMIFS(Purchase!$F:$F,Purchase!$A:$A,Waterfall!$A4,Purchase!$D:$D,Waterfall!$C4,Purchase!$C:$C,Waterfall!FQ$1)</f>
        <v>0</v>
      </c>
      <c r="FR4" s="4">
        <f>SUMIFS(Purchase!$F:$F,Purchase!$A:$A,Waterfall!$A4,Purchase!$D:$D,Waterfall!$C4,Purchase!$C:$C,Waterfall!FR$1)</f>
        <v>0</v>
      </c>
      <c r="FS4" s="4">
        <f>SUMIFS(Purchase!$F:$F,Purchase!$A:$A,Waterfall!$A4,Purchase!$D:$D,Waterfall!$C4,Purchase!$C:$C,Waterfall!FS$1)</f>
        <v>0</v>
      </c>
      <c r="FT4" s="4">
        <f>SUMIFS(Purchase!$F:$F,Purchase!$A:$A,Waterfall!$A4,Purchase!$D:$D,Waterfall!$C4,Purchase!$C:$C,Waterfall!FT$1)</f>
        <v>0</v>
      </c>
      <c r="FU4" s="4">
        <f>SUMIFS(Purchase!$F:$F,Purchase!$A:$A,Waterfall!$A4,Purchase!$D:$D,Waterfall!$C4,Purchase!$C:$C,Waterfall!FU$1)</f>
        <v>0</v>
      </c>
      <c r="FV4" s="4">
        <f>SUMIFS(Purchase!$F:$F,Purchase!$A:$A,Waterfall!$A4,Purchase!$D:$D,Waterfall!$C4,Purchase!$C:$C,Waterfall!FV$1)</f>
        <v>0</v>
      </c>
      <c r="FW4" s="4">
        <f>SUMIFS(Purchase!$F:$F,Purchase!$A:$A,Waterfall!$A4,Purchase!$D:$D,Waterfall!$C4,Purchase!$C:$C,Waterfall!FW$1)</f>
        <v>0</v>
      </c>
      <c r="FX4" s="4">
        <f>SUMIFS(Purchase!$F:$F,Purchase!$A:$A,Waterfall!$A4,Purchase!$D:$D,Waterfall!$C4,Purchase!$C:$C,Waterfall!FX$1)</f>
        <v>0</v>
      </c>
      <c r="FY4" s="4">
        <f>SUMIFS(Purchase!$F:$F,Purchase!$A:$A,Waterfall!$A4,Purchase!$D:$D,Waterfall!$C4,Purchase!$C:$C,Waterfall!FY$1)</f>
        <v>0</v>
      </c>
      <c r="FZ4" s="4">
        <f>SUMIFS(Purchase!$F:$F,Purchase!$A:$A,Waterfall!$A4,Purchase!$D:$D,Waterfall!$C4,Purchase!$C:$C,Waterfall!FZ$1)</f>
        <v>0</v>
      </c>
      <c r="GA4" s="4">
        <f>SUMIFS(Purchase!$F:$F,Purchase!$A:$A,Waterfall!$A4,Purchase!$D:$D,Waterfall!$C4,Purchase!$C:$C,Waterfall!GA$1)</f>
        <v>0</v>
      </c>
      <c r="GB4" s="4">
        <f>SUMIFS(Purchase!$F:$F,Purchase!$A:$A,Waterfall!$A4,Purchase!$D:$D,Waterfall!$C4,Purchase!$C:$C,Waterfall!GB$1)</f>
        <v>0</v>
      </c>
      <c r="GC4" s="4">
        <f>SUMIFS(Purchase!$F:$F,Purchase!$A:$A,Waterfall!$A4,Purchase!$D:$D,Waterfall!$C4,Purchase!$C:$C,Waterfall!GC$1)</f>
        <v>0</v>
      </c>
      <c r="GD4" s="4">
        <f>SUMIFS(Purchase!$F:$F,Purchase!$A:$A,Waterfall!$A4,Purchase!$D:$D,Waterfall!$C4,Purchase!$C:$C,Waterfall!GD$1)</f>
        <v>0</v>
      </c>
      <c r="GE4" s="4">
        <f>SUMIFS(Purchase!$F:$F,Purchase!$A:$A,Waterfall!$A4,Purchase!$D:$D,Waterfall!$C4,Purchase!$C:$C,Waterfall!GE$1)</f>
        <v>0</v>
      </c>
      <c r="GF4" s="4">
        <f>SUMIFS(Purchase!$F:$F,Purchase!$A:$A,Waterfall!$A4,Purchase!$D:$D,Waterfall!$C4,Purchase!$C:$C,Waterfall!GF$1)</f>
        <v>0</v>
      </c>
      <c r="GG4" s="4">
        <f>SUMIFS(Purchase!$F:$F,Purchase!$A:$A,Waterfall!$A4,Purchase!$D:$D,Waterfall!$C4,Purchase!$C:$C,Waterfall!GG$1)</f>
        <v>0</v>
      </c>
      <c r="GH4" s="4">
        <f>SUMIFS(Purchase!$F:$F,Purchase!$A:$A,Waterfall!$A4,Purchase!$D:$D,Waterfall!$C4,Purchase!$C:$C,Waterfall!GH$1)</f>
        <v>0</v>
      </c>
      <c r="GI4" s="4">
        <f>SUMIFS(Purchase!$F:$F,Purchase!$A:$A,Waterfall!$A4,Purchase!$D:$D,Waterfall!$C4,Purchase!$C:$C,Waterfall!GI$1)</f>
        <v>0</v>
      </c>
      <c r="GJ4" s="113"/>
      <c r="GK4" s="65"/>
    </row>
    <row r="5" spans="1:193" x14ac:dyDescent="0.35">
      <c r="A5" s="8">
        <f t="shared" ref="A5:A68" si="3">A4</f>
        <v>1</v>
      </c>
      <c r="B5" s="2" t="str">
        <f>VLOOKUP($A5,Centers!$B$1:$C$120,2,)</f>
        <v>GATE</v>
      </c>
      <c r="C5" s="3">
        <v>44882</v>
      </c>
      <c r="D5" s="4">
        <f>IF($A5=1,SUM(SUMIFS(Indent!$E:$E,Indent!$C:$C,Waterfall!$C5,Indent!$A:$A,Centers!$A$2),SUMIFS(Indent!$E:$E,Indent!$C:$C,Waterfall!$C5,Indent!$A:$A,Centers!$A$3),SUMIFS(Indent!$E:$E,Indent!$C:$C,Waterfall!$C5,Indent!$A:$A,Centers!$A$4),SUMIFS(Indent!$E:$E,Indent!$C:$C,Waterfall!$C5,Indent!$A:$A,Centers!$A$5),SUMIFS(Indent!$E:$E,Indent!$C:$C,Waterfall!$C5,Indent!$A:$A,Centers!$A$6),SUMIFS(Indent!$E:$E,Indent!$C:$C,Waterfall!$C5,Indent!$A:$A,Centers!$A$7),SUMIFS(Indent!$E:$E,Indent!$C:$C,Waterfall!$C5,Indent!$A:$A,Centers!$A$8)),SUMIFS(Indent!$E:$E,Indent!$C:$C,Waterfall!$C5,Indent!$A:$A,$A5))</f>
        <v>57969</v>
      </c>
      <c r="E5" s="4">
        <f>SUMIFS(Purchase!$F:$F,Purchase!$A:$A,Waterfall!$A5,Purchase!$D:$D,Waterfall!$C5,Purchase!$C:$C,Waterfall!E$1)</f>
        <v>0</v>
      </c>
      <c r="F5" s="4">
        <f>SUMIFS(Purchase!$F:$F,Purchase!$A:$A,Waterfall!$A5,Purchase!$D:$D,Waterfall!$C5,Purchase!$C:$C,Waterfall!F$1)</f>
        <v>0</v>
      </c>
      <c r="G5" s="4">
        <f>SUMIFS(Purchase!$F:$F,Purchase!$A:$A,Waterfall!$A5,Purchase!$D:$D,Waterfall!$C5,Purchase!$C:$C,Waterfall!G$1)</f>
        <v>0</v>
      </c>
      <c r="H5" s="4">
        <f>SUMIFS(Purchase!$F:$F,Purchase!$A:$A,Waterfall!$A5,Purchase!$D:$D,Waterfall!$C5,Purchase!$C:$C,Waterfall!H$1)</f>
        <v>10721.74</v>
      </c>
      <c r="I5" s="4">
        <f>SUMIFS(Purchase!$F:$F,Purchase!$A:$A,Waterfall!$A5,Purchase!$D:$D,Waterfall!$C5,Purchase!$C:$C,Waterfall!I$1)</f>
        <v>13657.56</v>
      </c>
      <c r="J5" s="4">
        <f>SUMIFS(Purchase!$F:$F,Purchase!$A:$A,Waterfall!$A5,Purchase!$D:$D,Waterfall!$C5,Purchase!$C:$C,Waterfall!J$1)</f>
        <v>13653.22</v>
      </c>
      <c r="K5" s="4">
        <f>SUMIFS(Purchase!$F:$F,Purchase!$A:$A,Waterfall!$A5,Purchase!$D:$D,Waterfall!$C5,Purchase!$C:$C,Waterfall!K$1)</f>
        <v>10549.12</v>
      </c>
      <c r="L5" s="4">
        <f>SUMIFS(Purchase!$F:$F,Purchase!$A:$A,Waterfall!$A5,Purchase!$D:$D,Waterfall!$C5,Purchase!$C:$C,Waterfall!L$1)</f>
        <v>9233.99</v>
      </c>
      <c r="M5" s="4">
        <f>SUMIFS(Purchase!$F:$F,Purchase!$A:$A,Waterfall!$A5,Purchase!$D:$D,Waterfall!$C5,Purchase!$C:$C,Waterfall!M$1)</f>
        <v>6034.31</v>
      </c>
      <c r="N5" s="4">
        <f>SUMIFS(Purchase!$F:$F,Purchase!$A:$A,Waterfall!$A5,Purchase!$D:$D,Waterfall!$C5,Purchase!$C:$C,Waterfall!N$1)</f>
        <v>2656.64</v>
      </c>
      <c r="O5" s="4">
        <f>SUMIFS(Purchase!$F:$F,Purchase!$A:$A,Waterfall!$A5,Purchase!$D:$D,Waterfall!$C5,Purchase!$C:$C,Waterfall!O$1)</f>
        <v>136.41999999999999</v>
      </c>
      <c r="P5" s="4">
        <f>SUMIFS(Purchase!$F:$F,Purchase!$A:$A,Waterfall!$A5,Purchase!$D:$D,Waterfall!$C5,Purchase!$C:$C,Waterfall!P$1)</f>
        <v>0</v>
      </c>
      <c r="Q5" s="4">
        <f>SUMIFS(Purchase!$F:$F,Purchase!$A:$A,Waterfall!$A5,Purchase!$D:$D,Waterfall!$C5,Purchase!$C:$C,Waterfall!Q$1)</f>
        <v>0</v>
      </c>
      <c r="R5" s="4">
        <f>SUMIFS(Purchase!$F:$F,Purchase!$A:$A,Waterfall!$A5,Purchase!$D:$D,Waterfall!$C5,Purchase!$C:$C,Waterfall!R$1)</f>
        <v>0</v>
      </c>
      <c r="S5" s="4">
        <f>SUMIFS(Purchase!$F:$F,Purchase!$A:$A,Waterfall!$A5,Purchase!$D:$D,Waterfall!$C5,Purchase!$C:$C,Waterfall!S$1)</f>
        <v>0</v>
      </c>
      <c r="T5" s="4">
        <f>SUMIFS(Purchase!$F:$F,Purchase!$A:$A,Waterfall!$A5,Purchase!$D:$D,Waterfall!$C5,Purchase!$C:$C,Waterfall!T$1)</f>
        <v>0</v>
      </c>
      <c r="U5" s="4">
        <f>SUMIFS(Purchase!$F:$F,Purchase!$A:$A,Waterfall!$A5,Purchase!$D:$D,Waterfall!$C5,Purchase!$C:$C,Waterfall!U$1)</f>
        <v>0</v>
      </c>
      <c r="V5" s="4">
        <f>SUMIFS(Purchase!$F:$F,Purchase!$A:$A,Waterfall!$A5,Purchase!$D:$D,Waterfall!$C5,Purchase!$C:$C,Waterfall!V$1)</f>
        <v>0</v>
      </c>
      <c r="W5" s="4">
        <f>SUMIFS(Purchase!$F:$F,Purchase!$A:$A,Waterfall!$A5,Purchase!$D:$D,Waterfall!$C5,Purchase!$C:$C,Waterfall!W$1)</f>
        <v>0</v>
      </c>
      <c r="X5" s="4">
        <f>SUMIFS(Purchase!$F:$F,Purchase!$A:$A,Waterfall!$A5,Purchase!$D:$D,Waterfall!$C5,Purchase!$C:$C,Waterfall!X$1)</f>
        <v>0</v>
      </c>
      <c r="Y5" s="4">
        <f>SUMIFS(Purchase!$F:$F,Purchase!$A:$A,Waterfall!$A5,Purchase!$D:$D,Waterfall!$C5,Purchase!$C:$C,Waterfall!Y$1)</f>
        <v>0</v>
      </c>
      <c r="Z5" s="4">
        <f>SUMIFS(Purchase!$F:$F,Purchase!$A:$A,Waterfall!$A5,Purchase!$D:$D,Waterfall!$C5,Purchase!$C:$C,Waterfall!Z$1)</f>
        <v>0</v>
      </c>
      <c r="AA5" s="4">
        <f>SUMIFS(Purchase!$F:$F,Purchase!$A:$A,Waterfall!$A5,Purchase!$D:$D,Waterfall!$C5,Purchase!$C:$C,Waterfall!AA$1)</f>
        <v>0</v>
      </c>
      <c r="AB5" s="4">
        <f>SUMIFS(Purchase!$F:$F,Purchase!$A:$A,Waterfall!$A5,Purchase!$D:$D,Waterfall!$C5,Purchase!$C:$C,Waterfall!AB$1)</f>
        <v>0</v>
      </c>
      <c r="AC5" s="4">
        <f>SUMIFS(Purchase!$F:$F,Purchase!$A:$A,Waterfall!$A5,Purchase!$D:$D,Waterfall!$C5,Purchase!$C:$C,Waterfall!AC$1)</f>
        <v>0</v>
      </c>
      <c r="AD5" s="4">
        <f>SUMIFS(Purchase!$F:$F,Purchase!$A:$A,Waterfall!$A5,Purchase!$D:$D,Waterfall!$C5,Purchase!$C:$C,Waterfall!AD$1)</f>
        <v>0</v>
      </c>
      <c r="AE5" s="4">
        <f>SUMIFS(Purchase!$F:$F,Purchase!$A:$A,Waterfall!$A5,Purchase!$D:$D,Waterfall!$C5,Purchase!$C:$C,Waterfall!AE$1)</f>
        <v>0</v>
      </c>
      <c r="AF5" s="4">
        <f>SUMIFS(Purchase!$F:$F,Purchase!$A:$A,Waterfall!$A5,Purchase!$D:$D,Waterfall!$C5,Purchase!$C:$C,Waterfall!AF$1)</f>
        <v>0</v>
      </c>
      <c r="AG5" s="4">
        <f>SUMIFS(Purchase!$F:$F,Purchase!$A:$A,Waterfall!$A5,Purchase!$D:$D,Waterfall!$C5,Purchase!$C:$C,Waterfall!AG$1)</f>
        <v>0</v>
      </c>
      <c r="AH5" s="4">
        <f>SUMIFS(Purchase!$F:$F,Purchase!$A:$A,Waterfall!$A5,Purchase!$D:$D,Waterfall!$C5,Purchase!$C:$C,Waterfall!AH$1)</f>
        <v>0</v>
      </c>
      <c r="AI5" s="4">
        <f>SUMIFS(Purchase!$F:$F,Purchase!$A:$A,Waterfall!$A5,Purchase!$D:$D,Waterfall!$C5,Purchase!$C:$C,Waterfall!AI$1)</f>
        <v>0</v>
      </c>
      <c r="AJ5" s="4">
        <f>SUMIFS(Purchase!$F:$F,Purchase!$A:$A,Waterfall!$A5,Purchase!$D:$D,Waterfall!$C5,Purchase!$C:$C,Waterfall!AJ$1)</f>
        <v>0</v>
      </c>
      <c r="AK5" s="4">
        <f>SUMIFS(Purchase!$F:$F,Purchase!$A:$A,Waterfall!$A5,Purchase!$D:$D,Waterfall!$C5,Purchase!$C:$C,Waterfall!AK$1)</f>
        <v>0</v>
      </c>
      <c r="AL5" s="4">
        <f>SUMIFS(Purchase!$F:$F,Purchase!$A:$A,Waterfall!$A5,Purchase!$D:$D,Waterfall!$C5,Purchase!$C:$C,Waterfall!AL$1)</f>
        <v>0</v>
      </c>
      <c r="AM5" s="4">
        <f>SUMIFS(Purchase!$F:$F,Purchase!$A:$A,Waterfall!$A5,Purchase!$D:$D,Waterfall!$C5,Purchase!$C:$C,Waterfall!AM$1)</f>
        <v>0</v>
      </c>
      <c r="AN5" s="4">
        <f>SUMIFS(Purchase!$F:$F,Purchase!$A:$A,Waterfall!$A5,Purchase!$D:$D,Waterfall!$C5,Purchase!$C:$C,Waterfall!AN$1)</f>
        <v>0</v>
      </c>
      <c r="AO5" s="4">
        <f>SUMIFS(Purchase!$F:$F,Purchase!$A:$A,Waterfall!$A5,Purchase!$D:$D,Waterfall!$C5,Purchase!$C:$C,Waterfall!AO$1)</f>
        <v>0</v>
      </c>
      <c r="AP5" s="4">
        <f>SUMIFS(Purchase!$F:$F,Purchase!$A:$A,Waterfall!$A5,Purchase!$D:$D,Waterfall!$C5,Purchase!$C:$C,Waterfall!AP$1)</f>
        <v>0</v>
      </c>
      <c r="AQ5" s="4">
        <f>SUMIFS(Purchase!$F:$F,Purchase!$A:$A,Waterfall!$A5,Purchase!$D:$D,Waterfall!$C5,Purchase!$C:$C,Waterfall!AQ$1)</f>
        <v>0</v>
      </c>
      <c r="AR5" s="4">
        <f>SUMIFS(Purchase!$F:$F,Purchase!$A:$A,Waterfall!$A5,Purchase!$D:$D,Waterfall!$C5,Purchase!$C:$C,Waterfall!AR$1)</f>
        <v>0</v>
      </c>
      <c r="AS5" s="4">
        <f>SUMIFS(Purchase!$F:$F,Purchase!$A:$A,Waterfall!$A5,Purchase!$D:$D,Waterfall!$C5,Purchase!$C:$C,Waterfall!AS$1)</f>
        <v>0</v>
      </c>
      <c r="AT5" s="4">
        <f>SUMIFS(Purchase!$F:$F,Purchase!$A:$A,Waterfall!$A5,Purchase!$D:$D,Waterfall!$C5,Purchase!$C:$C,Waterfall!AT$1)</f>
        <v>0</v>
      </c>
      <c r="AU5" s="4">
        <f>SUMIFS(Purchase!$F:$F,Purchase!$A:$A,Waterfall!$A5,Purchase!$D:$D,Waterfall!$C5,Purchase!$C:$C,Waterfall!AU$1)</f>
        <v>0</v>
      </c>
      <c r="AV5" s="4">
        <f>SUMIFS(Purchase!$F:$F,Purchase!$A:$A,Waterfall!$A5,Purchase!$D:$D,Waterfall!$C5,Purchase!$C:$C,Waterfall!AV$1)</f>
        <v>0</v>
      </c>
      <c r="AW5" s="4">
        <f>SUMIFS(Purchase!$F:$F,Purchase!$A:$A,Waterfall!$A5,Purchase!$D:$D,Waterfall!$C5,Purchase!$C:$C,Waterfall!AW$1)</f>
        <v>0</v>
      </c>
      <c r="AX5" s="4">
        <f>SUMIFS(Purchase!$F:$F,Purchase!$A:$A,Waterfall!$A5,Purchase!$D:$D,Waterfall!$C5,Purchase!$C:$C,Waterfall!AX$1)</f>
        <v>0</v>
      </c>
      <c r="AY5" s="4">
        <f>SUMIFS(Purchase!$F:$F,Purchase!$A:$A,Waterfall!$A5,Purchase!$D:$D,Waterfall!$C5,Purchase!$C:$C,Waterfall!AY$1)</f>
        <v>0</v>
      </c>
      <c r="AZ5" s="4">
        <f>SUMIFS(Purchase!$F:$F,Purchase!$A:$A,Waterfall!$A5,Purchase!$D:$D,Waterfall!$C5,Purchase!$C:$C,Waterfall!AZ$1)</f>
        <v>0</v>
      </c>
      <c r="BA5" s="4">
        <f>SUMIFS(Purchase!$F:$F,Purchase!$A:$A,Waterfall!$A5,Purchase!$D:$D,Waterfall!$C5,Purchase!$C:$C,Waterfall!BA$1)</f>
        <v>0</v>
      </c>
      <c r="BB5" s="4">
        <f>SUMIFS(Purchase!$F:$F,Purchase!$A:$A,Waterfall!$A5,Purchase!$D:$D,Waterfall!$C5,Purchase!$C:$C,Waterfall!BB$1)</f>
        <v>0</v>
      </c>
      <c r="BC5" s="4">
        <f>SUMIFS(Purchase!$F:$F,Purchase!$A:$A,Waterfall!$A5,Purchase!$D:$D,Waterfall!$C5,Purchase!$C:$C,Waterfall!BC$1)</f>
        <v>0</v>
      </c>
      <c r="BD5" s="4">
        <f>SUMIFS(Purchase!$F:$F,Purchase!$A:$A,Waterfall!$A5,Purchase!$D:$D,Waterfall!$C5,Purchase!$C:$C,Waterfall!BD$1)</f>
        <v>0</v>
      </c>
      <c r="BE5" s="4">
        <f>SUMIFS(Purchase!$F:$F,Purchase!$A:$A,Waterfall!$A5,Purchase!$D:$D,Waterfall!$C5,Purchase!$C:$C,Waterfall!BE$1)</f>
        <v>0</v>
      </c>
      <c r="BF5" s="4">
        <f>SUMIFS(Purchase!$F:$F,Purchase!$A:$A,Waterfall!$A5,Purchase!$D:$D,Waterfall!$C5,Purchase!$C:$C,Waterfall!BF$1)</f>
        <v>0</v>
      </c>
      <c r="BG5" s="4">
        <f>SUMIFS(Purchase!$F:$F,Purchase!$A:$A,Waterfall!$A5,Purchase!$D:$D,Waterfall!$C5,Purchase!$C:$C,Waterfall!BG$1)</f>
        <v>0</v>
      </c>
      <c r="BH5" s="4">
        <f>SUMIFS(Purchase!$F:$F,Purchase!$A:$A,Waterfall!$A5,Purchase!$D:$D,Waterfall!$C5,Purchase!$C:$C,Waterfall!BH$1)</f>
        <v>0</v>
      </c>
      <c r="BI5" s="4">
        <f>SUMIFS(Purchase!$F:$F,Purchase!$A:$A,Waterfall!$A5,Purchase!$D:$D,Waterfall!$C5,Purchase!$C:$C,Waterfall!BI$1)</f>
        <v>0</v>
      </c>
      <c r="BJ5" s="4">
        <f>SUMIFS(Purchase!$F:$F,Purchase!$A:$A,Waterfall!$A5,Purchase!$D:$D,Waterfall!$C5,Purchase!$C:$C,Waterfall!BJ$1)</f>
        <v>0</v>
      </c>
      <c r="BK5" s="4">
        <f>SUMIFS(Purchase!$F:$F,Purchase!$A:$A,Waterfall!$A5,Purchase!$D:$D,Waterfall!$C5,Purchase!$C:$C,Waterfall!BK$1)</f>
        <v>0</v>
      </c>
      <c r="BL5" s="4">
        <f>SUMIFS(Purchase!$F:$F,Purchase!$A:$A,Waterfall!$A5,Purchase!$D:$D,Waterfall!$C5,Purchase!$C:$C,Waterfall!BL$1)</f>
        <v>0</v>
      </c>
      <c r="BM5" s="4">
        <f>SUMIFS(Purchase!$F:$F,Purchase!$A:$A,Waterfall!$A5,Purchase!$D:$D,Waterfall!$C5,Purchase!$C:$C,Waterfall!BM$1)</f>
        <v>0</v>
      </c>
      <c r="BN5" s="4">
        <f>SUMIFS(Purchase!$F:$F,Purchase!$A:$A,Waterfall!$A5,Purchase!$D:$D,Waterfall!$C5,Purchase!$C:$C,Waterfall!BN$1)</f>
        <v>0</v>
      </c>
      <c r="BO5" s="4">
        <f>SUMIFS(Purchase!$F:$F,Purchase!$A:$A,Waterfall!$A5,Purchase!$D:$D,Waterfall!$C5,Purchase!$C:$C,Waterfall!BO$1)</f>
        <v>0</v>
      </c>
      <c r="BP5" s="4">
        <f>SUMIFS(Purchase!$F:$F,Purchase!$A:$A,Waterfall!$A5,Purchase!$D:$D,Waterfall!$C5,Purchase!$C:$C,Waterfall!BP$1)</f>
        <v>0</v>
      </c>
      <c r="BQ5" s="4">
        <f>SUMIFS(Purchase!$F:$F,Purchase!$A:$A,Waterfall!$A5,Purchase!$D:$D,Waterfall!$C5,Purchase!$C:$C,Waterfall!BQ$1)</f>
        <v>0</v>
      </c>
      <c r="BR5" s="4">
        <f>SUMIFS(Purchase!$F:$F,Purchase!$A:$A,Waterfall!$A5,Purchase!$D:$D,Waterfall!$C5,Purchase!$C:$C,Waterfall!BR$1)</f>
        <v>0</v>
      </c>
      <c r="BS5" s="4">
        <f>SUMIFS(Purchase!$F:$F,Purchase!$A:$A,Waterfall!$A5,Purchase!$D:$D,Waterfall!$C5,Purchase!$C:$C,Waterfall!BS$1)</f>
        <v>0</v>
      </c>
      <c r="BT5" s="4">
        <f>SUMIFS(Purchase!$F:$F,Purchase!$A:$A,Waterfall!$A5,Purchase!$D:$D,Waterfall!$C5,Purchase!$C:$C,Waterfall!BT$1)</f>
        <v>0</v>
      </c>
      <c r="BU5" s="4">
        <f>SUMIFS(Purchase!$F:$F,Purchase!$A:$A,Waterfall!$A5,Purchase!$D:$D,Waterfall!$C5,Purchase!$C:$C,Waterfall!BU$1)</f>
        <v>0</v>
      </c>
      <c r="BV5" s="4">
        <f>SUMIFS(Purchase!$F:$F,Purchase!$A:$A,Waterfall!$A5,Purchase!$D:$D,Waterfall!$C5,Purchase!$C:$C,Waterfall!BV$1)</f>
        <v>0</v>
      </c>
      <c r="BW5" s="4">
        <f>SUMIFS(Purchase!$F:$F,Purchase!$A:$A,Waterfall!$A5,Purchase!$D:$D,Waterfall!$C5,Purchase!$C:$C,Waterfall!BW$1)</f>
        <v>0</v>
      </c>
      <c r="BX5" s="4">
        <f>SUMIFS(Purchase!$F:$F,Purchase!$A:$A,Waterfall!$A5,Purchase!$D:$D,Waterfall!$C5,Purchase!$C:$C,Waterfall!BX$1)</f>
        <v>0</v>
      </c>
      <c r="BY5" s="4">
        <f>SUMIFS(Purchase!$F:$F,Purchase!$A:$A,Waterfall!$A5,Purchase!$D:$D,Waterfall!$C5,Purchase!$C:$C,Waterfall!BY$1)</f>
        <v>0</v>
      </c>
      <c r="BZ5" s="4">
        <f>SUMIFS(Purchase!$F:$F,Purchase!$A:$A,Waterfall!$A5,Purchase!$D:$D,Waterfall!$C5,Purchase!$C:$C,Waterfall!BZ$1)</f>
        <v>0</v>
      </c>
      <c r="CA5" s="4">
        <f>SUMIFS(Purchase!$F:$F,Purchase!$A:$A,Waterfall!$A5,Purchase!$D:$D,Waterfall!$C5,Purchase!$C:$C,Waterfall!CA$1)</f>
        <v>0</v>
      </c>
      <c r="CB5" s="4">
        <f>SUMIFS(Purchase!$F:$F,Purchase!$A:$A,Waterfall!$A5,Purchase!$D:$D,Waterfall!$C5,Purchase!$C:$C,Waterfall!CB$1)</f>
        <v>0</v>
      </c>
      <c r="CC5" s="4">
        <f>SUMIFS(Purchase!$F:$F,Purchase!$A:$A,Waterfall!$A5,Purchase!$D:$D,Waterfall!$C5,Purchase!$C:$C,Waterfall!CC$1)</f>
        <v>0</v>
      </c>
      <c r="CD5" s="4">
        <f>SUMIFS(Purchase!$F:$F,Purchase!$A:$A,Waterfall!$A5,Purchase!$D:$D,Waterfall!$C5,Purchase!$C:$C,Waterfall!CD$1)</f>
        <v>0</v>
      </c>
      <c r="CE5" s="4">
        <f>SUMIFS(Purchase!$F:$F,Purchase!$A:$A,Waterfall!$A5,Purchase!$D:$D,Waterfall!$C5,Purchase!$C:$C,Waterfall!CE$1)</f>
        <v>0</v>
      </c>
      <c r="CF5" s="4">
        <f>SUMIFS(Purchase!$F:$F,Purchase!$A:$A,Waterfall!$A5,Purchase!$D:$D,Waterfall!$C5,Purchase!$C:$C,Waterfall!CF$1)</f>
        <v>0</v>
      </c>
      <c r="CG5" s="4">
        <f>SUMIFS(Purchase!$F:$F,Purchase!$A:$A,Waterfall!$A5,Purchase!$D:$D,Waterfall!$C5,Purchase!$C:$C,Waterfall!CG$1)</f>
        <v>0</v>
      </c>
      <c r="CH5" s="4">
        <f>SUMIFS(Purchase!$F:$F,Purchase!$A:$A,Waterfall!$A5,Purchase!$D:$D,Waterfall!$C5,Purchase!$C:$C,Waterfall!CH$1)</f>
        <v>0</v>
      </c>
      <c r="CI5" s="4">
        <f>SUMIFS(Purchase!$F:$F,Purchase!$A:$A,Waterfall!$A5,Purchase!$D:$D,Waterfall!$C5,Purchase!$C:$C,Waterfall!CI$1)</f>
        <v>0</v>
      </c>
      <c r="CJ5" s="4">
        <f>SUMIFS(Purchase!$F:$F,Purchase!$A:$A,Waterfall!$A5,Purchase!$D:$D,Waterfall!$C5,Purchase!$C:$C,Waterfall!CJ$1)</f>
        <v>0</v>
      </c>
      <c r="CK5" s="4">
        <f>SUMIFS(Purchase!$F:$F,Purchase!$A:$A,Waterfall!$A5,Purchase!$D:$D,Waterfall!$C5,Purchase!$C:$C,Waterfall!CK$1)</f>
        <v>0</v>
      </c>
      <c r="CL5" s="4">
        <f>SUMIFS(Purchase!$F:$F,Purchase!$A:$A,Waterfall!$A5,Purchase!$D:$D,Waterfall!$C5,Purchase!$C:$C,Waterfall!CL$1)</f>
        <v>0</v>
      </c>
      <c r="CM5" s="4">
        <f>SUMIFS(Purchase!$F:$F,Purchase!$A:$A,Waterfall!$A5,Purchase!$D:$D,Waterfall!$C5,Purchase!$C:$C,Waterfall!CM$1)</f>
        <v>0</v>
      </c>
      <c r="CN5" s="4">
        <f>SUMIFS(Purchase!$F:$F,Purchase!$A:$A,Waterfall!$A5,Purchase!$D:$D,Waterfall!$C5,Purchase!$C:$C,Waterfall!CN$1)</f>
        <v>0</v>
      </c>
      <c r="CO5" s="4">
        <f>SUMIFS(Purchase!$F:$F,Purchase!$A:$A,Waterfall!$A5,Purchase!$D:$D,Waterfall!$C5,Purchase!$C:$C,Waterfall!CO$1)</f>
        <v>0</v>
      </c>
      <c r="CP5" s="4">
        <f>SUMIFS(Purchase!$F:$F,Purchase!$A:$A,Waterfall!$A5,Purchase!$D:$D,Waterfall!$C5,Purchase!$C:$C,Waterfall!CP$1)</f>
        <v>0</v>
      </c>
      <c r="CQ5" s="4">
        <f>SUMIFS(Purchase!$F:$F,Purchase!$A:$A,Waterfall!$A5,Purchase!$D:$D,Waterfall!$C5,Purchase!$C:$C,Waterfall!CQ$1)</f>
        <v>0</v>
      </c>
      <c r="CR5" s="4">
        <f>SUMIFS(Purchase!$F:$F,Purchase!$A:$A,Waterfall!$A5,Purchase!$D:$D,Waterfall!$C5,Purchase!$C:$C,Waterfall!CR$1)</f>
        <v>0</v>
      </c>
      <c r="CS5" s="4">
        <f>SUMIFS(Purchase!$F:$F,Purchase!$A:$A,Waterfall!$A5,Purchase!$D:$D,Waterfall!$C5,Purchase!$C:$C,Waterfall!CS$1)</f>
        <v>0</v>
      </c>
      <c r="CT5" s="4">
        <f>SUMIFS(Purchase!$F:$F,Purchase!$A:$A,Waterfall!$A5,Purchase!$D:$D,Waterfall!$C5,Purchase!$C:$C,Waterfall!CT$1)</f>
        <v>0</v>
      </c>
      <c r="CU5" s="4">
        <f>SUMIFS(Purchase!$F:$F,Purchase!$A:$A,Waterfall!$A5,Purchase!$D:$D,Waterfall!$C5,Purchase!$C:$C,Waterfall!CU$1)</f>
        <v>0</v>
      </c>
      <c r="CV5" s="4">
        <f>SUMIFS(Purchase!$F:$F,Purchase!$A:$A,Waterfall!$A5,Purchase!$D:$D,Waterfall!$C5,Purchase!$C:$C,Waterfall!CV$1)</f>
        <v>0</v>
      </c>
      <c r="CW5" s="4">
        <f>SUMIFS(Purchase!$F:$F,Purchase!$A:$A,Waterfall!$A5,Purchase!$D:$D,Waterfall!$C5,Purchase!$C:$C,Waterfall!CW$1)</f>
        <v>0</v>
      </c>
      <c r="CX5" s="4">
        <f>SUMIFS(Purchase!$F:$F,Purchase!$A:$A,Waterfall!$A5,Purchase!$D:$D,Waterfall!$C5,Purchase!$C:$C,Waterfall!CX$1)</f>
        <v>0</v>
      </c>
      <c r="CY5" s="4">
        <f>SUMIFS(Purchase!$F:$F,Purchase!$A:$A,Waterfall!$A5,Purchase!$D:$D,Waterfall!$C5,Purchase!$C:$C,Waterfall!CY$1)</f>
        <v>0</v>
      </c>
      <c r="CZ5" s="4">
        <f>SUMIFS(Purchase!$F:$F,Purchase!$A:$A,Waterfall!$A5,Purchase!$D:$D,Waterfall!$C5,Purchase!$C:$C,Waterfall!CZ$1)</f>
        <v>0</v>
      </c>
      <c r="DA5" s="4">
        <f>SUMIFS(Purchase!$F:$F,Purchase!$A:$A,Waterfall!$A5,Purchase!$D:$D,Waterfall!$C5,Purchase!$C:$C,Waterfall!DA$1)</f>
        <v>0</v>
      </c>
      <c r="DB5" s="4">
        <f>SUMIFS(Purchase!$F:$F,Purchase!$A:$A,Waterfall!$A5,Purchase!$D:$D,Waterfall!$C5,Purchase!$C:$C,Waterfall!DB$1)</f>
        <v>0</v>
      </c>
      <c r="DC5" s="4">
        <f>SUMIFS(Purchase!$F:$F,Purchase!$A:$A,Waterfall!$A5,Purchase!$D:$D,Waterfall!$C5,Purchase!$C:$C,Waterfall!DC$1)</f>
        <v>0</v>
      </c>
      <c r="DD5" s="4">
        <f>SUMIFS(Purchase!$F:$F,Purchase!$A:$A,Waterfall!$A5,Purchase!$D:$D,Waterfall!$C5,Purchase!$C:$C,Waterfall!DD$1)</f>
        <v>0</v>
      </c>
      <c r="DE5" s="4">
        <f>SUMIFS(Purchase!$F:$F,Purchase!$A:$A,Waterfall!$A5,Purchase!$D:$D,Waterfall!$C5,Purchase!$C:$C,Waterfall!DE$1)</f>
        <v>0</v>
      </c>
      <c r="DF5" s="4">
        <f>SUMIFS(Purchase!$F:$F,Purchase!$A:$A,Waterfall!$A5,Purchase!$D:$D,Waterfall!$C5,Purchase!$C:$C,Waterfall!DF$1)</f>
        <v>0</v>
      </c>
      <c r="DG5" s="4">
        <f>SUMIFS(Purchase!$F:$F,Purchase!$A:$A,Waterfall!$A5,Purchase!$D:$D,Waterfall!$C5,Purchase!$C:$C,Waterfall!DG$1)</f>
        <v>0</v>
      </c>
      <c r="DH5" s="4">
        <f>SUMIFS(Purchase!$F:$F,Purchase!$A:$A,Waterfall!$A5,Purchase!$D:$D,Waterfall!$C5,Purchase!$C:$C,Waterfall!DH$1)</f>
        <v>0</v>
      </c>
      <c r="DI5" s="4">
        <f>SUMIFS(Purchase!$F:$F,Purchase!$A:$A,Waterfall!$A5,Purchase!$D:$D,Waterfall!$C5,Purchase!$C:$C,Waterfall!DI$1)</f>
        <v>0</v>
      </c>
      <c r="DJ5" s="4">
        <f>SUMIFS(Purchase!$F:$F,Purchase!$A:$A,Waterfall!$A5,Purchase!$D:$D,Waterfall!$C5,Purchase!$C:$C,Waterfall!DJ$1)</f>
        <v>0</v>
      </c>
      <c r="DK5" s="4">
        <f>SUMIFS(Purchase!$F:$F,Purchase!$A:$A,Waterfall!$A5,Purchase!$D:$D,Waterfall!$C5,Purchase!$C:$C,Waterfall!DK$1)</f>
        <v>0</v>
      </c>
      <c r="DL5" s="4">
        <f>SUMIFS(Purchase!$F:$F,Purchase!$A:$A,Waterfall!$A5,Purchase!$D:$D,Waterfall!$C5,Purchase!$C:$C,Waterfall!DL$1)</f>
        <v>0</v>
      </c>
      <c r="DM5" s="4">
        <f>SUMIFS(Purchase!$F:$F,Purchase!$A:$A,Waterfall!$A5,Purchase!$D:$D,Waterfall!$C5,Purchase!$C:$C,Waterfall!DM$1)</f>
        <v>0</v>
      </c>
      <c r="DN5" s="4">
        <f>SUMIFS(Purchase!$F:$F,Purchase!$A:$A,Waterfall!$A5,Purchase!$D:$D,Waterfall!$C5,Purchase!$C:$C,Waterfall!DN$1)</f>
        <v>0</v>
      </c>
      <c r="DO5" s="4">
        <f>SUMIFS(Purchase!$F:$F,Purchase!$A:$A,Waterfall!$A5,Purchase!$D:$D,Waterfall!$C5,Purchase!$C:$C,Waterfall!DO$1)</f>
        <v>0</v>
      </c>
      <c r="DP5" s="4">
        <f>SUMIFS(Purchase!$F:$F,Purchase!$A:$A,Waterfall!$A5,Purchase!$D:$D,Waterfall!$C5,Purchase!$C:$C,Waterfall!DP$1)</f>
        <v>0</v>
      </c>
      <c r="DQ5" s="4">
        <f>SUMIFS(Purchase!$F:$F,Purchase!$A:$A,Waterfall!$A5,Purchase!$D:$D,Waterfall!$C5,Purchase!$C:$C,Waterfall!DQ$1)</f>
        <v>0</v>
      </c>
      <c r="DR5" s="4">
        <f>SUMIFS(Purchase!$F:$F,Purchase!$A:$A,Waterfall!$A5,Purchase!$D:$D,Waterfall!$C5,Purchase!$C:$C,Waterfall!DR$1)</f>
        <v>0</v>
      </c>
      <c r="DS5" s="4">
        <f>SUMIFS(Purchase!$F:$F,Purchase!$A:$A,Waterfall!$A5,Purchase!$D:$D,Waterfall!$C5,Purchase!$C:$C,Waterfall!DS$1)</f>
        <v>0</v>
      </c>
      <c r="DT5" s="4">
        <f>SUMIFS(Purchase!$F:$F,Purchase!$A:$A,Waterfall!$A5,Purchase!$D:$D,Waterfall!$C5,Purchase!$C:$C,Waterfall!DT$1)</f>
        <v>0</v>
      </c>
      <c r="DU5" s="4">
        <f>SUMIFS(Purchase!$F:$F,Purchase!$A:$A,Waterfall!$A5,Purchase!$D:$D,Waterfall!$C5,Purchase!$C:$C,Waterfall!DU$1)</f>
        <v>0</v>
      </c>
      <c r="DV5" s="4">
        <f>SUMIFS(Purchase!$F:$F,Purchase!$A:$A,Waterfall!$A5,Purchase!$D:$D,Waterfall!$C5,Purchase!$C:$C,Waterfall!DV$1)</f>
        <v>0</v>
      </c>
      <c r="DW5" s="4">
        <f>SUMIFS(Purchase!$F:$F,Purchase!$A:$A,Waterfall!$A5,Purchase!$D:$D,Waterfall!$C5,Purchase!$C:$C,Waterfall!DW$1)</f>
        <v>0</v>
      </c>
      <c r="DX5" s="4">
        <f>SUMIFS(Purchase!$F:$F,Purchase!$A:$A,Waterfall!$A5,Purchase!$D:$D,Waterfall!$C5,Purchase!$C:$C,Waterfall!DX$1)</f>
        <v>0</v>
      </c>
      <c r="DY5" s="4">
        <f>SUMIFS(Purchase!$F:$F,Purchase!$A:$A,Waterfall!$A5,Purchase!$D:$D,Waterfall!$C5,Purchase!$C:$C,Waterfall!DY$1)</f>
        <v>0</v>
      </c>
      <c r="DZ5" s="4">
        <f>SUMIFS(Purchase!$F:$F,Purchase!$A:$A,Waterfall!$A5,Purchase!$D:$D,Waterfall!$C5,Purchase!$C:$C,Waterfall!DZ$1)</f>
        <v>0</v>
      </c>
      <c r="EA5" s="4">
        <f>SUMIFS(Purchase!$F:$F,Purchase!$A:$A,Waterfall!$A5,Purchase!$D:$D,Waterfall!$C5,Purchase!$C:$C,Waterfall!EA$1)</f>
        <v>0</v>
      </c>
      <c r="EB5" s="4">
        <f>SUMIFS(Purchase!$F:$F,Purchase!$A:$A,Waterfall!$A5,Purchase!$D:$D,Waterfall!$C5,Purchase!$C:$C,Waterfall!EB$1)</f>
        <v>0</v>
      </c>
      <c r="EC5" s="4">
        <f>SUMIFS(Purchase!$F:$F,Purchase!$A:$A,Waterfall!$A5,Purchase!$D:$D,Waterfall!$C5,Purchase!$C:$C,Waterfall!EC$1)</f>
        <v>0</v>
      </c>
      <c r="ED5" s="4">
        <f>SUMIFS(Purchase!$F:$F,Purchase!$A:$A,Waterfall!$A5,Purchase!$D:$D,Waterfall!$C5,Purchase!$C:$C,Waterfall!ED$1)</f>
        <v>0</v>
      </c>
      <c r="EE5" s="4">
        <f>SUMIFS(Purchase!$F:$F,Purchase!$A:$A,Waterfall!$A5,Purchase!$D:$D,Waterfall!$C5,Purchase!$C:$C,Waterfall!EE$1)</f>
        <v>0</v>
      </c>
      <c r="EF5" s="4">
        <f>SUMIFS(Purchase!$F:$F,Purchase!$A:$A,Waterfall!$A5,Purchase!$D:$D,Waterfall!$C5,Purchase!$C:$C,Waterfall!EF$1)</f>
        <v>0</v>
      </c>
      <c r="EG5" s="4">
        <f>SUMIFS(Purchase!$F:$F,Purchase!$A:$A,Waterfall!$A5,Purchase!$D:$D,Waterfall!$C5,Purchase!$C:$C,Waterfall!EG$1)</f>
        <v>0</v>
      </c>
      <c r="EH5" s="4">
        <f>SUMIFS(Purchase!$F:$F,Purchase!$A:$A,Waterfall!$A5,Purchase!$D:$D,Waterfall!$C5,Purchase!$C:$C,Waterfall!EH$1)</f>
        <v>0</v>
      </c>
      <c r="EI5" s="4">
        <f>SUMIFS(Purchase!$F:$F,Purchase!$A:$A,Waterfall!$A5,Purchase!$D:$D,Waterfall!$C5,Purchase!$C:$C,Waterfall!EI$1)</f>
        <v>0</v>
      </c>
      <c r="EJ5" s="4">
        <f>SUMIFS(Purchase!$F:$F,Purchase!$A:$A,Waterfall!$A5,Purchase!$D:$D,Waterfall!$C5,Purchase!$C:$C,Waterfall!EJ$1)</f>
        <v>0</v>
      </c>
      <c r="EK5" s="4">
        <f>SUMIFS(Purchase!$F:$F,Purchase!$A:$A,Waterfall!$A5,Purchase!$D:$D,Waterfall!$C5,Purchase!$C:$C,Waterfall!EK$1)</f>
        <v>0</v>
      </c>
      <c r="EL5" s="4">
        <f>SUMIFS(Purchase!$F:$F,Purchase!$A:$A,Waterfall!$A5,Purchase!$D:$D,Waterfall!$C5,Purchase!$C:$C,Waterfall!EL$1)</f>
        <v>0</v>
      </c>
      <c r="EM5" s="4">
        <f>SUMIFS(Purchase!$F:$F,Purchase!$A:$A,Waterfall!$A5,Purchase!$D:$D,Waterfall!$C5,Purchase!$C:$C,Waterfall!EM$1)</f>
        <v>0</v>
      </c>
      <c r="EN5" s="4">
        <f>SUMIFS(Purchase!$F:$F,Purchase!$A:$A,Waterfall!$A5,Purchase!$D:$D,Waterfall!$C5,Purchase!$C:$C,Waterfall!EN$1)</f>
        <v>0</v>
      </c>
      <c r="EO5" s="4">
        <f>SUMIFS(Purchase!$F:$F,Purchase!$A:$A,Waterfall!$A5,Purchase!$D:$D,Waterfall!$C5,Purchase!$C:$C,Waterfall!EO$1)</f>
        <v>0</v>
      </c>
      <c r="EP5" s="4">
        <f>SUMIFS(Purchase!$F:$F,Purchase!$A:$A,Waterfall!$A5,Purchase!$D:$D,Waterfall!$C5,Purchase!$C:$C,Waterfall!EP$1)</f>
        <v>0</v>
      </c>
      <c r="EQ5" s="4">
        <f>SUMIFS(Purchase!$F:$F,Purchase!$A:$A,Waterfall!$A5,Purchase!$D:$D,Waterfall!$C5,Purchase!$C:$C,Waterfall!EQ$1)</f>
        <v>0</v>
      </c>
      <c r="ER5" s="4">
        <f>SUMIFS(Purchase!$F:$F,Purchase!$A:$A,Waterfall!$A5,Purchase!$D:$D,Waterfall!$C5,Purchase!$C:$C,Waterfall!ER$1)</f>
        <v>0</v>
      </c>
      <c r="ES5" s="4">
        <f>SUMIFS(Purchase!$F:$F,Purchase!$A:$A,Waterfall!$A5,Purchase!$D:$D,Waterfall!$C5,Purchase!$C:$C,Waterfall!ES$1)</f>
        <v>0</v>
      </c>
      <c r="ET5" s="4">
        <f>SUMIFS(Purchase!$F:$F,Purchase!$A:$A,Waterfall!$A5,Purchase!$D:$D,Waterfall!$C5,Purchase!$C:$C,Waterfall!ET$1)</f>
        <v>0</v>
      </c>
      <c r="EU5" s="4">
        <f>SUMIFS(Purchase!$F:$F,Purchase!$A:$A,Waterfall!$A5,Purchase!$D:$D,Waterfall!$C5,Purchase!$C:$C,Waterfall!EU$1)</f>
        <v>0</v>
      </c>
      <c r="EV5" s="4">
        <f>SUMIFS(Purchase!$F:$F,Purchase!$A:$A,Waterfall!$A5,Purchase!$D:$D,Waterfall!$C5,Purchase!$C:$C,Waterfall!EV$1)</f>
        <v>0</v>
      </c>
      <c r="EW5" s="4">
        <f>SUMIFS(Purchase!$F:$F,Purchase!$A:$A,Waterfall!$A5,Purchase!$D:$D,Waterfall!$C5,Purchase!$C:$C,Waterfall!EW$1)</f>
        <v>0</v>
      </c>
      <c r="EX5" s="4">
        <f>SUMIFS(Purchase!$F:$F,Purchase!$A:$A,Waterfall!$A5,Purchase!$D:$D,Waterfall!$C5,Purchase!$C:$C,Waterfall!EX$1)</f>
        <v>0</v>
      </c>
      <c r="EY5" s="4">
        <f>SUMIFS(Purchase!$F:$F,Purchase!$A:$A,Waterfall!$A5,Purchase!$D:$D,Waterfall!$C5,Purchase!$C:$C,Waterfall!EY$1)</f>
        <v>0</v>
      </c>
      <c r="EZ5" s="4">
        <f>SUMIFS(Purchase!$F:$F,Purchase!$A:$A,Waterfall!$A5,Purchase!$D:$D,Waterfall!$C5,Purchase!$C:$C,Waterfall!EZ$1)</f>
        <v>0</v>
      </c>
      <c r="FA5" s="4">
        <f>SUMIFS(Purchase!$F:$F,Purchase!$A:$A,Waterfall!$A5,Purchase!$D:$D,Waterfall!$C5,Purchase!$C:$C,Waterfall!FA$1)</f>
        <v>0</v>
      </c>
      <c r="FB5" s="4">
        <f>SUMIFS(Purchase!$F:$F,Purchase!$A:$A,Waterfall!$A5,Purchase!$D:$D,Waterfall!$C5,Purchase!$C:$C,Waterfall!FB$1)</f>
        <v>0</v>
      </c>
      <c r="FC5" s="4">
        <f>SUMIFS(Purchase!$F:$F,Purchase!$A:$A,Waterfall!$A5,Purchase!$D:$D,Waterfall!$C5,Purchase!$C:$C,Waterfall!FC$1)</f>
        <v>0</v>
      </c>
      <c r="FD5" s="4">
        <f>SUMIFS(Purchase!$F:$F,Purchase!$A:$A,Waterfall!$A5,Purchase!$D:$D,Waterfall!$C5,Purchase!$C:$C,Waterfall!FD$1)</f>
        <v>0</v>
      </c>
      <c r="FE5" s="4">
        <f>SUMIFS(Purchase!$F:$F,Purchase!$A:$A,Waterfall!$A5,Purchase!$D:$D,Waterfall!$C5,Purchase!$C:$C,Waterfall!FE$1)</f>
        <v>0</v>
      </c>
      <c r="FF5" s="4">
        <f>SUMIFS(Purchase!$F:$F,Purchase!$A:$A,Waterfall!$A5,Purchase!$D:$D,Waterfall!$C5,Purchase!$C:$C,Waterfall!FF$1)</f>
        <v>0</v>
      </c>
      <c r="FG5" s="4">
        <f>SUMIFS(Purchase!$F:$F,Purchase!$A:$A,Waterfall!$A5,Purchase!$D:$D,Waterfall!$C5,Purchase!$C:$C,Waterfall!FG$1)</f>
        <v>0</v>
      </c>
      <c r="FH5" s="4">
        <f>SUMIFS(Purchase!$F:$F,Purchase!$A:$A,Waterfall!$A5,Purchase!$D:$D,Waterfall!$C5,Purchase!$C:$C,Waterfall!FH$1)</f>
        <v>0</v>
      </c>
      <c r="FI5" s="4">
        <f>SUMIFS(Purchase!$F:$F,Purchase!$A:$A,Waterfall!$A5,Purchase!$D:$D,Waterfall!$C5,Purchase!$C:$C,Waterfall!FI$1)</f>
        <v>0</v>
      </c>
      <c r="FJ5" s="4">
        <f>SUMIFS(Purchase!$F:$F,Purchase!$A:$A,Waterfall!$A5,Purchase!$D:$D,Waterfall!$C5,Purchase!$C:$C,Waterfall!FJ$1)</f>
        <v>0</v>
      </c>
      <c r="FK5" s="4">
        <f>SUMIFS(Purchase!$F:$F,Purchase!$A:$A,Waterfall!$A5,Purchase!$D:$D,Waterfall!$C5,Purchase!$C:$C,Waterfall!FK$1)</f>
        <v>0</v>
      </c>
      <c r="FL5" s="4">
        <f>SUMIFS(Purchase!$F:$F,Purchase!$A:$A,Waterfall!$A5,Purchase!$D:$D,Waterfall!$C5,Purchase!$C:$C,Waterfall!FL$1)</f>
        <v>0</v>
      </c>
      <c r="FM5" s="4">
        <f>SUMIFS(Purchase!$F:$F,Purchase!$A:$A,Waterfall!$A5,Purchase!$D:$D,Waterfall!$C5,Purchase!$C:$C,Waterfall!FM$1)</f>
        <v>0</v>
      </c>
      <c r="FN5" s="4">
        <f>SUMIFS(Purchase!$F:$F,Purchase!$A:$A,Waterfall!$A5,Purchase!$D:$D,Waterfall!$C5,Purchase!$C:$C,Waterfall!FN$1)</f>
        <v>0</v>
      </c>
      <c r="FO5" s="4">
        <f>SUMIFS(Purchase!$F:$F,Purchase!$A:$A,Waterfall!$A5,Purchase!$D:$D,Waterfall!$C5,Purchase!$C:$C,Waterfall!FO$1)</f>
        <v>0</v>
      </c>
      <c r="FP5" s="4">
        <f>SUMIFS(Purchase!$F:$F,Purchase!$A:$A,Waterfall!$A5,Purchase!$D:$D,Waterfall!$C5,Purchase!$C:$C,Waterfall!FP$1)</f>
        <v>0</v>
      </c>
      <c r="FQ5" s="4">
        <f>SUMIFS(Purchase!$F:$F,Purchase!$A:$A,Waterfall!$A5,Purchase!$D:$D,Waterfall!$C5,Purchase!$C:$C,Waterfall!FQ$1)</f>
        <v>0</v>
      </c>
      <c r="FR5" s="4">
        <f>SUMIFS(Purchase!$F:$F,Purchase!$A:$A,Waterfall!$A5,Purchase!$D:$D,Waterfall!$C5,Purchase!$C:$C,Waterfall!FR$1)</f>
        <v>0</v>
      </c>
      <c r="FS5" s="4">
        <f>SUMIFS(Purchase!$F:$F,Purchase!$A:$A,Waterfall!$A5,Purchase!$D:$D,Waterfall!$C5,Purchase!$C:$C,Waterfall!FS$1)</f>
        <v>0</v>
      </c>
      <c r="FT5" s="4">
        <f>SUMIFS(Purchase!$F:$F,Purchase!$A:$A,Waterfall!$A5,Purchase!$D:$D,Waterfall!$C5,Purchase!$C:$C,Waterfall!FT$1)</f>
        <v>0</v>
      </c>
      <c r="FU5" s="4">
        <f>SUMIFS(Purchase!$F:$F,Purchase!$A:$A,Waterfall!$A5,Purchase!$D:$D,Waterfall!$C5,Purchase!$C:$C,Waterfall!FU$1)</f>
        <v>0</v>
      </c>
      <c r="FV5" s="4">
        <f>SUMIFS(Purchase!$F:$F,Purchase!$A:$A,Waterfall!$A5,Purchase!$D:$D,Waterfall!$C5,Purchase!$C:$C,Waterfall!FV$1)</f>
        <v>0</v>
      </c>
      <c r="FW5" s="4">
        <f>SUMIFS(Purchase!$F:$F,Purchase!$A:$A,Waterfall!$A5,Purchase!$D:$D,Waterfall!$C5,Purchase!$C:$C,Waterfall!FW$1)</f>
        <v>0</v>
      </c>
      <c r="FX5" s="4">
        <f>SUMIFS(Purchase!$F:$F,Purchase!$A:$A,Waterfall!$A5,Purchase!$D:$D,Waterfall!$C5,Purchase!$C:$C,Waterfall!FX$1)</f>
        <v>0</v>
      </c>
      <c r="FY5" s="4">
        <f>SUMIFS(Purchase!$F:$F,Purchase!$A:$A,Waterfall!$A5,Purchase!$D:$D,Waterfall!$C5,Purchase!$C:$C,Waterfall!FY$1)</f>
        <v>0</v>
      </c>
      <c r="FZ5" s="4">
        <f>SUMIFS(Purchase!$F:$F,Purchase!$A:$A,Waterfall!$A5,Purchase!$D:$D,Waterfall!$C5,Purchase!$C:$C,Waterfall!FZ$1)</f>
        <v>0</v>
      </c>
      <c r="GA5" s="4">
        <f>SUMIFS(Purchase!$F:$F,Purchase!$A:$A,Waterfall!$A5,Purchase!$D:$D,Waterfall!$C5,Purchase!$C:$C,Waterfall!GA$1)</f>
        <v>0</v>
      </c>
      <c r="GB5" s="4">
        <f>SUMIFS(Purchase!$F:$F,Purchase!$A:$A,Waterfall!$A5,Purchase!$D:$D,Waterfall!$C5,Purchase!$C:$C,Waterfall!GB$1)</f>
        <v>0</v>
      </c>
      <c r="GC5" s="4">
        <f>SUMIFS(Purchase!$F:$F,Purchase!$A:$A,Waterfall!$A5,Purchase!$D:$D,Waterfall!$C5,Purchase!$C:$C,Waterfall!GC$1)</f>
        <v>0</v>
      </c>
      <c r="GD5" s="4">
        <f>SUMIFS(Purchase!$F:$F,Purchase!$A:$A,Waterfall!$A5,Purchase!$D:$D,Waterfall!$C5,Purchase!$C:$C,Waterfall!GD$1)</f>
        <v>0</v>
      </c>
      <c r="GE5" s="4">
        <f>SUMIFS(Purchase!$F:$F,Purchase!$A:$A,Waterfall!$A5,Purchase!$D:$D,Waterfall!$C5,Purchase!$C:$C,Waterfall!GE$1)</f>
        <v>0</v>
      </c>
      <c r="GF5" s="4">
        <f>SUMIFS(Purchase!$F:$F,Purchase!$A:$A,Waterfall!$A5,Purchase!$D:$D,Waterfall!$C5,Purchase!$C:$C,Waterfall!GF$1)</f>
        <v>0</v>
      </c>
      <c r="GG5" s="4">
        <f>SUMIFS(Purchase!$F:$F,Purchase!$A:$A,Waterfall!$A5,Purchase!$D:$D,Waterfall!$C5,Purchase!$C:$C,Waterfall!GG$1)</f>
        <v>0</v>
      </c>
      <c r="GH5" s="4">
        <f>SUMIFS(Purchase!$F:$F,Purchase!$A:$A,Waterfall!$A5,Purchase!$D:$D,Waterfall!$C5,Purchase!$C:$C,Waterfall!GH$1)</f>
        <v>0</v>
      </c>
      <c r="GI5" s="4">
        <f>SUMIFS(Purchase!$F:$F,Purchase!$A:$A,Waterfall!$A5,Purchase!$D:$D,Waterfall!$C5,Purchase!$C:$C,Waterfall!GI$1)</f>
        <v>0</v>
      </c>
      <c r="GJ5" s="113"/>
      <c r="GK5" s="65"/>
    </row>
    <row r="6" spans="1:193" x14ac:dyDescent="0.35">
      <c r="A6" s="8">
        <f t="shared" si="3"/>
        <v>1</v>
      </c>
      <c r="B6" s="2" t="str">
        <f>VLOOKUP($A6,Centers!$B$1:$C$120,2,)</f>
        <v>GATE</v>
      </c>
      <c r="C6" s="3">
        <v>44883</v>
      </c>
      <c r="D6" s="4">
        <f>IF($A6=1,SUM(SUMIFS(Indent!$E:$E,Indent!$C:$C,Waterfall!$C6,Indent!$A:$A,Centers!$A$2),SUMIFS(Indent!$E:$E,Indent!$C:$C,Waterfall!$C6,Indent!$A:$A,Centers!$A$3),SUMIFS(Indent!$E:$E,Indent!$C:$C,Waterfall!$C6,Indent!$A:$A,Centers!$A$4),SUMIFS(Indent!$E:$E,Indent!$C:$C,Waterfall!$C6,Indent!$A:$A,Centers!$A$5),SUMIFS(Indent!$E:$E,Indent!$C:$C,Waterfall!$C6,Indent!$A:$A,Centers!$A$6),SUMIFS(Indent!$E:$E,Indent!$C:$C,Waterfall!$C6,Indent!$A:$A,Centers!$A$7),SUMIFS(Indent!$E:$E,Indent!$C:$C,Waterfall!$C6,Indent!$A:$A,Centers!$A$8)),SUMIFS(Indent!$E:$E,Indent!$C:$C,Waterfall!$C6,Indent!$A:$A,$A6))</f>
        <v>56223</v>
      </c>
      <c r="E6" s="4">
        <f>SUMIFS(Purchase!$F:$F,Purchase!$A:$A,Waterfall!$A6,Purchase!$D:$D,Waterfall!$C6,Purchase!$C:$C,Waterfall!E$1)</f>
        <v>0</v>
      </c>
      <c r="F6" s="4">
        <f>SUMIFS(Purchase!$F:$F,Purchase!$A:$A,Waterfall!$A6,Purchase!$D:$D,Waterfall!$C6,Purchase!$C:$C,Waterfall!F$1)</f>
        <v>0</v>
      </c>
      <c r="G6" s="4">
        <f>SUMIFS(Purchase!$F:$F,Purchase!$A:$A,Waterfall!$A6,Purchase!$D:$D,Waterfall!$C6,Purchase!$C:$C,Waterfall!G$1)</f>
        <v>0</v>
      </c>
      <c r="H6" s="4">
        <f>SUMIFS(Purchase!$F:$F,Purchase!$A:$A,Waterfall!$A6,Purchase!$D:$D,Waterfall!$C6,Purchase!$C:$C,Waterfall!H$1)</f>
        <v>2446.2800000000002</v>
      </c>
      <c r="I6" s="4">
        <f>SUMIFS(Purchase!$F:$F,Purchase!$A:$A,Waterfall!$A6,Purchase!$D:$D,Waterfall!$C6,Purchase!$C:$C,Waterfall!I$1)</f>
        <v>6976.81</v>
      </c>
      <c r="J6" s="4">
        <f>SUMIFS(Purchase!$F:$F,Purchase!$A:$A,Waterfall!$A6,Purchase!$D:$D,Waterfall!$C6,Purchase!$C:$C,Waterfall!J$1)</f>
        <v>9582.83</v>
      </c>
      <c r="K6" s="4">
        <f>SUMIFS(Purchase!$F:$F,Purchase!$A:$A,Waterfall!$A6,Purchase!$D:$D,Waterfall!$C6,Purchase!$C:$C,Waterfall!K$1)</f>
        <v>12331.54</v>
      </c>
      <c r="L6" s="4">
        <f>SUMIFS(Purchase!$F:$F,Purchase!$A:$A,Waterfall!$A6,Purchase!$D:$D,Waterfall!$C6,Purchase!$C:$C,Waterfall!L$1)</f>
        <v>11166.07</v>
      </c>
      <c r="M6" s="4">
        <f>SUMIFS(Purchase!$F:$F,Purchase!$A:$A,Waterfall!$A6,Purchase!$D:$D,Waterfall!$C6,Purchase!$C:$C,Waterfall!M$1)</f>
        <v>12587.04</v>
      </c>
      <c r="N6" s="4">
        <f>SUMIFS(Purchase!$F:$F,Purchase!$A:$A,Waterfall!$A6,Purchase!$D:$D,Waterfall!$C6,Purchase!$C:$C,Waterfall!N$1)</f>
        <v>7641.34</v>
      </c>
      <c r="O6" s="4">
        <f>SUMIFS(Purchase!$F:$F,Purchase!$A:$A,Waterfall!$A6,Purchase!$D:$D,Waterfall!$C6,Purchase!$C:$C,Waterfall!O$1)</f>
        <v>2800.27</v>
      </c>
      <c r="P6" s="4">
        <f>SUMIFS(Purchase!$F:$F,Purchase!$A:$A,Waterfall!$A6,Purchase!$D:$D,Waterfall!$C6,Purchase!$C:$C,Waterfall!P$1)</f>
        <v>126.03</v>
      </c>
      <c r="Q6" s="4">
        <f>SUMIFS(Purchase!$F:$F,Purchase!$A:$A,Waterfall!$A6,Purchase!$D:$D,Waterfall!$C6,Purchase!$C:$C,Waterfall!Q$1)</f>
        <v>0</v>
      </c>
      <c r="R6" s="4">
        <f>SUMIFS(Purchase!$F:$F,Purchase!$A:$A,Waterfall!$A6,Purchase!$D:$D,Waterfall!$C6,Purchase!$C:$C,Waterfall!R$1)</f>
        <v>0</v>
      </c>
      <c r="S6" s="4">
        <f>SUMIFS(Purchase!$F:$F,Purchase!$A:$A,Waterfall!$A6,Purchase!$D:$D,Waterfall!$C6,Purchase!$C:$C,Waterfall!S$1)</f>
        <v>0</v>
      </c>
      <c r="T6" s="4">
        <f>SUMIFS(Purchase!$F:$F,Purchase!$A:$A,Waterfall!$A6,Purchase!$D:$D,Waterfall!$C6,Purchase!$C:$C,Waterfall!T$1)</f>
        <v>0</v>
      </c>
      <c r="U6" s="4">
        <f>SUMIFS(Purchase!$F:$F,Purchase!$A:$A,Waterfall!$A6,Purchase!$D:$D,Waterfall!$C6,Purchase!$C:$C,Waterfall!U$1)</f>
        <v>0</v>
      </c>
      <c r="V6" s="4">
        <f>SUMIFS(Purchase!$F:$F,Purchase!$A:$A,Waterfall!$A6,Purchase!$D:$D,Waterfall!$C6,Purchase!$C:$C,Waterfall!V$1)</f>
        <v>0</v>
      </c>
      <c r="W6" s="4">
        <f>SUMIFS(Purchase!$F:$F,Purchase!$A:$A,Waterfall!$A6,Purchase!$D:$D,Waterfall!$C6,Purchase!$C:$C,Waterfall!W$1)</f>
        <v>0</v>
      </c>
      <c r="X6" s="4">
        <f>SUMIFS(Purchase!$F:$F,Purchase!$A:$A,Waterfall!$A6,Purchase!$D:$D,Waterfall!$C6,Purchase!$C:$C,Waterfall!X$1)</f>
        <v>0</v>
      </c>
      <c r="Y6" s="4">
        <f>SUMIFS(Purchase!$F:$F,Purchase!$A:$A,Waterfall!$A6,Purchase!$D:$D,Waterfall!$C6,Purchase!$C:$C,Waterfall!Y$1)</f>
        <v>0</v>
      </c>
      <c r="Z6" s="4">
        <f>SUMIFS(Purchase!$F:$F,Purchase!$A:$A,Waterfall!$A6,Purchase!$D:$D,Waterfall!$C6,Purchase!$C:$C,Waterfall!Z$1)</f>
        <v>0</v>
      </c>
      <c r="AA6" s="4">
        <f>SUMIFS(Purchase!$F:$F,Purchase!$A:$A,Waterfall!$A6,Purchase!$D:$D,Waterfall!$C6,Purchase!$C:$C,Waterfall!AA$1)</f>
        <v>0</v>
      </c>
      <c r="AB6" s="4">
        <f>SUMIFS(Purchase!$F:$F,Purchase!$A:$A,Waterfall!$A6,Purchase!$D:$D,Waterfall!$C6,Purchase!$C:$C,Waterfall!AB$1)</f>
        <v>0</v>
      </c>
      <c r="AC6" s="4">
        <f>SUMIFS(Purchase!$F:$F,Purchase!$A:$A,Waterfall!$A6,Purchase!$D:$D,Waterfall!$C6,Purchase!$C:$C,Waterfall!AC$1)</f>
        <v>0</v>
      </c>
      <c r="AD6" s="4">
        <f>SUMIFS(Purchase!$F:$F,Purchase!$A:$A,Waterfall!$A6,Purchase!$D:$D,Waterfall!$C6,Purchase!$C:$C,Waterfall!AD$1)</f>
        <v>0</v>
      </c>
      <c r="AE6" s="4">
        <f>SUMIFS(Purchase!$F:$F,Purchase!$A:$A,Waterfall!$A6,Purchase!$D:$D,Waterfall!$C6,Purchase!$C:$C,Waterfall!AE$1)</f>
        <v>0</v>
      </c>
      <c r="AF6" s="4">
        <f>SUMIFS(Purchase!$F:$F,Purchase!$A:$A,Waterfall!$A6,Purchase!$D:$D,Waterfall!$C6,Purchase!$C:$C,Waterfall!AF$1)</f>
        <v>0</v>
      </c>
      <c r="AG6" s="4">
        <f>SUMIFS(Purchase!$F:$F,Purchase!$A:$A,Waterfall!$A6,Purchase!$D:$D,Waterfall!$C6,Purchase!$C:$C,Waterfall!AG$1)</f>
        <v>0</v>
      </c>
      <c r="AH6" s="4">
        <f>SUMIFS(Purchase!$F:$F,Purchase!$A:$A,Waterfall!$A6,Purchase!$D:$D,Waterfall!$C6,Purchase!$C:$C,Waterfall!AH$1)</f>
        <v>0</v>
      </c>
      <c r="AI6" s="4">
        <f>SUMIFS(Purchase!$F:$F,Purchase!$A:$A,Waterfall!$A6,Purchase!$D:$D,Waterfall!$C6,Purchase!$C:$C,Waterfall!AI$1)</f>
        <v>0</v>
      </c>
      <c r="AJ6" s="4">
        <f>SUMIFS(Purchase!$F:$F,Purchase!$A:$A,Waterfall!$A6,Purchase!$D:$D,Waterfall!$C6,Purchase!$C:$C,Waterfall!AJ$1)</f>
        <v>0</v>
      </c>
      <c r="AK6" s="4">
        <f>SUMIFS(Purchase!$F:$F,Purchase!$A:$A,Waterfall!$A6,Purchase!$D:$D,Waterfall!$C6,Purchase!$C:$C,Waterfall!AK$1)</f>
        <v>0</v>
      </c>
      <c r="AL6" s="4">
        <f>SUMIFS(Purchase!$F:$F,Purchase!$A:$A,Waterfall!$A6,Purchase!$D:$D,Waterfall!$C6,Purchase!$C:$C,Waterfall!AL$1)</f>
        <v>0</v>
      </c>
      <c r="AM6" s="4">
        <f>SUMIFS(Purchase!$F:$F,Purchase!$A:$A,Waterfall!$A6,Purchase!$D:$D,Waterfall!$C6,Purchase!$C:$C,Waterfall!AM$1)</f>
        <v>0</v>
      </c>
      <c r="AN6" s="4">
        <f>SUMIFS(Purchase!$F:$F,Purchase!$A:$A,Waterfall!$A6,Purchase!$D:$D,Waterfall!$C6,Purchase!$C:$C,Waterfall!AN$1)</f>
        <v>0</v>
      </c>
      <c r="AO6" s="4">
        <f>SUMIFS(Purchase!$F:$F,Purchase!$A:$A,Waterfall!$A6,Purchase!$D:$D,Waterfall!$C6,Purchase!$C:$C,Waterfall!AO$1)</f>
        <v>0</v>
      </c>
      <c r="AP6" s="4">
        <f>SUMIFS(Purchase!$F:$F,Purchase!$A:$A,Waterfall!$A6,Purchase!$D:$D,Waterfall!$C6,Purchase!$C:$C,Waterfall!AP$1)</f>
        <v>0</v>
      </c>
      <c r="AQ6" s="4">
        <f>SUMIFS(Purchase!$F:$F,Purchase!$A:$A,Waterfall!$A6,Purchase!$D:$D,Waterfall!$C6,Purchase!$C:$C,Waterfall!AQ$1)</f>
        <v>0</v>
      </c>
      <c r="AR6" s="4">
        <f>SUMIFS(Purchase!$F:$F,Purchase!$A:$A,Waterfall!$A6,Purchase!$D:$D,Waterfall!$C6,Purchase!$C:$C,Waterfall!AR$1)</f>
        <v>0</v>
      </c>
      <c r="AS6" s="4">
        <f>SUMIFS(Purchase!$F:$F,Purchase!$A:$A,Waterfall!$A6,Purchase!$D:$D,Waterfall!$C6,Purchase!$C:$C,Waterfall!AS$1)</f>
        <v>0</v>
      </c>
      <c r="AT6" s="4">
        <f>SUMIFS(Purchase!$F:$F,Purchase!$A:$A,Waterfall!$A6,Purchase!$D:$D,Waterfall!$C6,Purchase!$C:$C,Waterfall!AT$1)</f>
        <v>0</v>
      </c>
      <c r="AU6" s="4">
        <f>SUMIFS(Purchase!$F:$F,Purchase!$A:$A,Waterfall!$A6,Purchase!$D:$D,Waterfall!$C6,Purchase!$C:$C,Waterfall!AU$1)</f>
        <v>0</v>
      </c>
      <c r="AV6" s="4">
        <f>SUMIFS(Purchase!$F:$F,Purchase!$A:$A,Waterfall!$A6,Purchase!$D:$D,Waterfall!$C6,Purchase!$C:$C,Waterfall!AV$1)</f>
        <v>0</v>
      </c>
      <c r="AW6" s="4">
        <f>SUMIFS(Purchase!$F:$F,Purchase!$A:$A,Waterfall!$A6,Purchase!$D:$D,Waterfall!$C6,Purchase!$C:$C,Waterfall!AW$1)</f>
        <v>0</v>
      </c>
      <c r="AX6" s="4">
        <f>SUMIFS(Purchase!$F:$F,Purchase!$A:$A,Waterfall!$A6,Purchase!$D:$D,Waterfall!$C6,Purchase!$C:$C,Waterfall!AX$1)</f>
        <v>0</v>
      </c>
      <c r="AY6" s="4">
        <f>SUMIFS(Purchase!$F:$F,Purchase!$A:$A,Waterfall!$A6,Purchase!$D:$D,Waterfall!$C6,Purchase!$C:$C,Waterfall!AY$1)</f>
        <v>0</v>
      </c>
      <c r="AZ6" s="4">
        <f>SUMIFS(Purchase!$F:$F,Purchase!$A:$A,Waterfall!$A6,Purchase!$D:$D,Waterfall!$C6,Purchase!$C:$C,Waterfall!AZ$1)</f>
        <v>0</v>
      </c>
      <c r="BA6" s="4">
        <f>SUMIFS(Purchase!$F:$F,Purchase!$A:$A,Waterfall!$A6,Purchase!$D:$D,Waterfall!$C6,Purchase!$C:$C,Waterfall!BA$1)</f>
        <v>0</v>
      </c>
      <c r="BB6" s="4">
        <f>SUMIFS(Purchase!$F:$F,Purchase!$A:$A,Waterfall!$A6,Purchase!$D:$D,Waterfall!$C6,Purchase!$C:$C,Waterfall!BB$1)</f>
        <v>0</v>
      </c>
      <c r="BC6" s="4">
        <f>SUMIFS(Purchase!$F:$F,Purchase!$A:$A,Waterfall!$A6,Purchase!$D:$D,Waterfall!$C6,Purchase!$C:$C,Waterfall!BC$1)</f>
        <v>0</v>
      </c>
      <c r="BD6" s="4">
        <f>SUMIFS(Purchase!$F:$F,Purchase!$A:$A,Waterfall!$A6,Purchase!$D:$D,Waterfall!$C6,Purchase!$C:$C,Waterfall!BD$1)</f>
        <v>0</v>
      </c>
      <c r="BE6" s="4">
        <f>SUMIFS(Purchase!$F:$F,Purchase!$A:$A,Waterfall!$A6,Purchase!$D:$D,Waterfall!$C6,Purchase!$C:$C,Waterfall!BE$1)</f>
        <v>0</v>
      </c>
      <c r="BF6" s="4">
        <f>SUMIFS(Purchase!$F:$F,Purchase!$A:$A,Waterfall!$A6,Purchase!$D:$D,Waterfall!$C6,Purchase!$C:$C,Waterfall!BF$1)</f>
        <v>0</v>
      </c>
      <c r="BG6" s="4">
        <f>SUMIFS(Purchase!$F:$F,Purchase!$A:$A,Waterfall!$A6,Purchase!$D:$D,Waterfall!$C6,Purchase!$C:$C,Waterfall!BG$1)</f>
        <v>0</v>
      </c>
      <c r="BH6" s="4">
        <f>SUMIFS(Purchase!$F:$F,Purchase!$A:$A,Waterfall!$A6,Purchase!$D:$D,Waterfall!$C6,Purchase!$C:$C,Waterfall!BH$1)</f>
        <v>0</v>
      </c>
      <c r="BI6" s="4">
        <f>SUMIFS(Purchase!$F:$F,Purchase!$A:$A,Waterfall!$A6,Purchase!$D:$D,Waterfall!$C6,Purchase!$C:$C,Waterfall!BI$1)</f>
        <v>0</v>
      </c>
      <c r="BJ6" s="4">
        <f>SUMIFS(Purchase!$F:$F,Purchase!$A:$A,Waterfall!$A6,Purchase!$D:$D,Waterfall!$C6,Purchase!$C:$C,Waterfall!BJ$1)</f>
        <v>0</v>
      </c>
      <c r="BK6" s="4">
        <f>SUMIFS(Purchase!$F:$F,Purchase!$A:$A,Waterfall!$A6,Purchase!$D:$D,Waterfall!$C6,Purchase!$C:$C,Waterfall!BK$1)</f>
        <v>0</v>
      </c>
      <c r="BL6" s="4">
        <f>SUMIFS(Purchase!$F:$F,Purchase!$A:$A,Waterfall!$A6,Purchase!$D:$D,Waterfall!$C6,Purchase!$C:$C,Waterfall!BL$1)</f>
        <v>0</v>
      </c>
      <c r="BM6" s="4">
        <f>SUMIFS(Purchase!$F:$F,Purchase!$A:$A,Waterfall!$A6,Purchase!$D:$D,Waterfall!$C6,Purchase!$C:$C,Waterfall!BM$1)</f>
        <v>0</v>
      </c>
      <c r="BN6" s="4">
        <f>SUMIFS(Purchase!$F:$F,Purchase!$A:$A,Waterfall!$A6,Purchase!$D:$D,Waterfall!$C6,Purchase!$C:$C,Waterfall!BN$1)</f>
        <v>0</v>
      </c>
      <c r="BO6" s="4">
        <f>SUMIFS(Purchase!$F:$F,Purchase!$A:$A,Waterfall!$A6,Purchase!$D:$D,Waterfall!$C6,Purchase!$C:$C,Waterfall!BO$1)</f>
        <v>0</v>
      </c>
      <c r="BP6" s="4">
        <f>SUMIFS(Purchase!$F:$F,Purchase!$A:$A,Waterfall!$A6,Purchase!$D:$D,Waterfall!$C6,Purchase!$C:$C,Waterfall!BP$1)</f>
        <v>0</v>
      </c>
      <c r="BQ6" s="4">
        <f>SUMIFS(Purchase!$F:$F,Purchase!$A:$A,Waterfall!$A6,Purchase!$D:$D,Waterfall!$C6,Purchase!$C:$C,Waterfall!BQ$1)</f>
        <v>0</v>
      </c>
      <c r="BR6" s="4">
        <f>SUMIFS(Purchase!$F:$F,Purchase!$A:$A,Waterfall!$A6,Purchase!$D:$D,Waterfall!$C6,Purchase!$C:$C,Waterfall!BR$1)</f>
        <v>0</v>
      </c>
      <c r="BS6" s="4">
        <f>SUMIFS(Purchase!$F:$F,Purchase!$A:$A,Waterfall!$A6,Purchase!$D:$D,Waterfall!$C6,Purchase!$C:$C,Waterfall!BS$1)</f>
        <v>0</v>
      </c>
      <c r="BT6" s="4">
        <f>SUMIFS(Purchase!$F:$F,Purchase!$A:$A,Waterfall!$A6,Purchase!$D:$D,Waterfall!$C6,Purchase!$C:$C,Waterfall!BT$1)</f>
        <v>0</v>
      </c>
      <c r="BU6" s="4">
        <f>SUMIFS(Purchase!$F:$F,Purchase!$A:$A,Waterfall!$A6,Purchase!$D:$D,Waterfall!$C6,Purchase!$C:$C,Waterfall!BU$1)</f>
        <v>0</v>
      </c>
      <c r="BV6" s="4">
        <f>SUMIFS(Purchase!$F:$F,Purchase!$A:$A,Waterfall!$A6,Purchase!$D:$D,Waterfall!$C6,Purchase!$C:$C,Waterfall!BV$1)</f>
        <v>0</v>
      </c>
      <c r="BW6" s="4">
        <f>SUMIFS(Purchase!$F:$F,Purchase!$A:$A,Waterfall!$A6,Purchase!$D:$D,Waterfall!$C6,Purchase!$C:$C,Waterfall!BW$1)</f>
        <v>0</v>
      </c>
      <c r="BX6" s="4">
        <f>SUMIFS(Purchase!$F:$F,Purchase!$A:$A,Waterfall!$A6,Purchase!$D:$D,Waterfall!$C6,Purchase!$C:$C,Waterfall!BX$1)</f>
        <v>0</v>
      </c>
      <c r="BY6" s="4">
        <f>SUMIFS(Purchase!$F:$F,Purchase!$A:$A,Waterfall!$A6,Purchase!$D:$D,Waterfall!$C6,Purchase!$C:$C,Waterfall!BY$1)</f>
        <v>0</v>
      </c>
      <c r="BZ6" s="4">
        <f>SUMIFS(Purchase!$F:$F,Purchase!$A:$A,Waterfall!$A6,Purchase!$D:$D,Waterfall!$C6,Purchase!$C:$C,Waterfall!BZ$1)</f>
        <v>0</v>
      </c>
      <c r="CA6" s="4">
        <f>SUMIFS(Purchase!$F:$F,Purchase!$A:$A,Waterfall!$A6,Purchase!$D:$D,Waterfall!$C6,Purchase!$C:$C,Waterfall!CA$1)</f>
        <v>0</v>
      </c>
      <c r="CB6" s="4">
        <f>SUMIFS(Purchase!$F:$F,Purchase!$A:$A,Waterfall!$A6,Purchase!$D:$D,Waterfall!$C6,Purchase!$C:$C,Waterfall!CB$1)</f>
        <v>0</v>
      </c>
      <c r="CC6" s="4">
        <f>SUMIFS(Purchase!$F:$F,Purchase!$A:$A,Waterfall!$A6,Purchase!$D:$D,Waterfall!$C6,Purchase!$C:$C,Waterfall!CC$1)</f>
        <v>0</v>
      </c>
      <c r="CD6" s="4">
        <f>SUMIFS(Purchase!$F:$F,Purchase!$A:$A,Waterfall!$A6,Purchase!$D:$D,Waterfall!$C6,Purchase!$C:$C,Waterfall!CD$1)</f>
        <v>0</v>
      </c>
      <c r="CE6" s="4">
        <f>SUMIFS(Purchase!$F:$F,Purchase!$A:$A,Waterfall!$A6,Purchase!$D:$D,Waterfall!$C6,Purchase!$C:$C,Waterfall!CE$1)</f>
        <v>0</v>
      </c>
      <c r="CF6" s="4">
        <f>SUMIFS(Purchase!$F:$F,Purchase!$A:$A,Waterfall!$A6,Purchase!$D:$D,Waterfall!$C6,Purchase!$C:$C,Waterfall!CF$1)</f>
        <v>0</v>
      </c>
      <c r="CG6" s="4">
        <f>SUMIFS(Purchase!$F:$F,Purchase!$A:$A,Waterfall!$A6,Purchase!$D:$D,Waterfall!$C6,Purchase!$C:$C,Waterfall!CG$1)</f>
        <v>0</v>
      </c>
      <c r="CH6" s="4">
        <f>SUMIFS(Purchase!$F:$F,Purchase!$A:$A,Waterfall!$A6,Purchase!$D:$D,Waterfall!$C6,Purchase!$C:$C,Waterfall!CH$1)</f>
        <v>0</v>
      </c>
      <c r="CI6" s="4">
        <f>SUMIFS(Purchase!$F:$F,Purchase!$A:$A,Waterfall!$A6,Purchase!$D:$D,Waterfall!$C6,Purchase!$C:$C,Waterfall!CI$1)</f>
        <v>0</v>
      </c>
      <c r="CJ6" s="4">
        <f>SUMIFS(Purchase!$F:$F,Purchase!$A:$A,Waterfall!$A6,Purchase!$D:$D,Waterfall!$C6,Purchase!$C:$C,Waterfall!CJ$1)</f>
        <v>0</v>
      </c>
      <c r="CK6" s="4">
        <f>SUMIFS(Purchase!$F:$F,Purchase!$A:$A,Waterfall!$A6,Purchase!$D:$D,Waterfall!$C6,Purchase!$C:$C,Waterfall!CK$1)</f>
        <v>0</v>
      </c>
      <c r="CL6" s="4">
        <f>SUMIFS(Purchase!$F:$F,Purchase!$A:$A,Waterfall!$A6,Purchase!$D:$D,Waterfall!$C6,Purchase!$C:$C,Waterfall!CL$1)</f>
        <v>0</v>
      </c>
      <c r="CM6" s="4">
        <f>SUMIFS(Purchase!$F:$F,Purchase!$A:$A,Waterfall!$A6,Purchase!$D:$D,Waterfall!$C6,Purchase!$C:$C,Waterfall!CM$1)</f>
        <v>0</v>
      </c>
      <c r="CN6" s="4">
        <f>SUMIFS(Purchase!$F:$F,Purchase!$A:$A,Waterfall!$A6,Purchase!$D:$D,Waterfall!$C6,Purchase!$C:$C,Waterfall!CN$1)</f>
        <v>0</v>
      </c>
      <c r="CO6" s="4">
        <f>SUMIFS(Purchase!$F:$F,Purchase!$A:$A,Waterfall!$A6,Purchase!$D:$D,Waterfall!$C6,Purchase!$C:$C,Waterfall!CO$1)</f>
        <v>0</v>
      </c>
      <c r="CP6" s="4">
        <f>SUMIFS(Purchase!$F:$F,Purchase!$A:$A,Waterfall!$A6,Purchase!$D:$D,Waterfall!$C6,Purchase!$C:$C,Waterfall!CP$1)</f>
        <v>0</v>
      </c>
      <c r="CQ6" s="4">
        <f>SUMIFS(Purchase!$F:$F,Purchase!$A:$A,Waterfall!$A6,Purchase!$D:$D,Waterfall!$C6,Purchase!$C:$C,Waterfall!CQ$1)</f>
        <v>0</v>
      </c>
      <c r="CR6" s="4">
        <f>SUMIFS(Purchase!$F:$F,Purchase!$A:$A,Waterfall!$A6,Purchase!$D:$D,Waterfall!$C6,Purchase!$C:$C,Waterfall!CR$1)</f>
        <v>0</v>
      </c>
      <c r="CS6" s="4">
        <f>SUMIFS(Purchase!$F:$F,Purchase!$A:$A,Waterfall!$A6,Purchase!$D:$D,Waterfall!$C6,Purchase!$C:$C,Waterfall!CS$1)</f>
        <v>0</v>
      </c>
      <c r="CT6" s="4">
        <f>SUMIFS(Purchase!$F:$F,Purchase!$A:$A,Waterfall!$A6,Purchase!$D:$D,Waterfall!$C6,Purchase!$C:$C,Waterfall!CT$1)</f>
        <v>0</v>
      </c>
      <c r="CU6" s="4">
        <f>SUMIFS(Purchase!$F:$F,Purchase!$A:$A,Waterfall!$A6,Purchase!$D:$D,Waterfall!$C6,Purchase!$C:$C,Waterfall!CU$1)</f>
        <v>0</v>
      </c>
      <c r="CV6" s="4">
        <f>SUMIFS(Purchase!$F:$F,Purchase!$A:$A,Waterfall!$A6,Purchase!$D:$D,Waterfall!$C6,Purchase!$C:$C,Waterfall!CV$1)</f>
        <v>0</v>
      </c>
      <c r="CW6" s="4">
        <f>SUMIFS(Purchase!$F:$F,Purchase!$A:$A,Waterfall!$A6,Purchase!$D:$D,Waterfall!$C6,Purchase!$C:$C,Waterfall!CW$1)</f>
        <v>0</v>
      </c>
      <c r="CX6" s="4">
        <f>SUMIFS(Purchase!$F:$F,Purchase!$A:$A,Waterfall!$A6,Purchase!$D:$D,Waterfall!$C6,Purchase!$C:$C,Waterfall!CX$1)</f>
        <v>0</v>
      </c>
      <c r="CY6" s="4">
        <f>SUMIFS(Purchase!$F:$F,Purchase!$A:$A,Waterfall!$A6,Purchase!$D:$D,Waterfall!$C6,Purchase!$C:$C,Waterfall!CY$1)</f>
        <v>0</v>
      </c>
      <c r="CZ6" s="4">
        <f>SUMIFS(Purchase!$F:$F,Purchase!$A:$A,Waterfall!$A6,Purchase!$D:$D,Waterfall!$C6,Purchase!$C:$C,Waterfall!CZ$1)</f>
        <v>0</v>
      </c>
      <c r="DA6" s="4">
        <f>SUMIFS(Purchase!$F:$F,Purchase!$A:$A,Waterfall!$A6,Purchase!$D:$D,Waterfall!$C6,Purchase!$C:$C,Waterfall!DA$1)</f>
        <v>0</v>
      </c>
      <c r="DB6" s="4">
        <f>SUMIFS(Purchase!$F:$F,Purchase!$A:$A,Waterfall!$A6,Purchase!$D:$D,Waterfall!$C6,Purchase!$C:$C,Waterfall!DB$1)</f>
        <v>0</v>
      </c>
      <c r="DC6" s="4">
        <f>SUMIFS(Purchase!$F:$F,Purchase!$A:$A,Waterfall!$A6,Purchase!$D:$D,Waterfall!$C6,Purchase!$C:$C,Waterfall!DC$1)</f>
        <v>0</v>
      </c>
      <c r="DD6" s="4">
        <f>SUMIFS(Purchase!$F:$F,Purchase!$A:$A,Waterfall!$A6,Purchase!$D:$D,Waterfall!$C6,Purchase!$C:$C,Waterfall!DD$1)</f>
        <v>0</v>
      </c>
      <c r="DE6" s="4">
        <f>SUMIFS(Purchase!$F:$F,Purchase!$A:$A,Waterfall!$A6,Purchase!$D:$D,Waterfall!$C6,Purchase!$C:$C,Waterfall!DE$1)</f>
        <v>0</v>
      </c>
      <c r="DF6" s="4">
        <f>SUMIFS(Purchase!$F:$F,Purchase!$A:$A,Waterfall!$A6,Purchase!$D:$D,Waterfall!$C6,Purchase!$C:$C,Waterfall!DF$1)</f>
        <v>0</v>
      </c>
      <c r="DG6" s="4">
        <f>SUMIFS(Purchase!$F:$F,Purchase!$A:$A,Waterfall!$A6,Purchase!$D:$D,Waterfall!$C6,Purchase!$C:$C,Waterfall!DG$1)</f>
        <v>0</v>
      </c>
      <c r="DH6" s="4">
        <f>SUMIFS(Purchase!$F:$F,Purchase!$A:$A,Waterfall!$A6,Purchase!$D:$D,Waterfall!$C6,Purchase!$C:$C,Waterfall!DH$1)</f>
        <v>0</v>
      </c>
      <c r="DI6" s="4">
        <f>SUMIFS(Purchase!$F:$F,Purchase!$A:$A,Waterfall!$A6,Purchase!$D:$D,Waterfall!$C6,Purchase!$C:$C,Waterfall!DI$1)</f>
        <v>0</v>
      </c>
      <c r="DJ6" s="4">
        <f>SUMIFS(Purchase!$F:$F,Purchase!$A:$A,Waterfall!$A6,Purchase!$D:$D,Waterfall!$C6,Purchase!$C:$C,Waterfall!DJ$1)</f>
        <v>0</v>
      </c>
      <c r="DK6" s="4">
        <f>SUMIFS(Purchase!$F:$F,Purchase!$A:$A,Waterfall!$A6,Purchase!$D:$D,Waterfall!$C6,Purchase!$C:$C,Waterfall!DK$1)</f>
        <v>0</v>
      </c>
      <c r="DL6" s="4">
        <f>SUMIFS(Purchase!$F:$F,Purchase!$A:$A,Waterfall!$A6,Purchase!$D:$D,Waterfall!$C6,Purchase!$C:$C,Waterfall!DL$1)</f>
        <v>0</v>
      </c>
      <c r="DM6" s="4">
        <f>SUMIFS(Purchase!$F:$F,Purchase!$A:$A,Waterfall!$A6,Purchase!$D:$D,Waterfall!$C6,Purchase!$C:$C,Waterfall!DM$1)</f>
        <v>0</v>
      </c>
      <c r="DN6" s="4">
        <f>SUMIFS(Purchase!$F:$F,Purchase!$A:$A,Waterfall!$A6,Purchase!$D:$D,Waterfall!$C6,Purchase!$C:$C,Waterfall!DN$1)</f>
        <v>0</v>
      </c>
      <c r="DO6" s="4">
        <f>SUMIFS(Purchase!$F:$F,Purchase!$A:$A,Waterfall!$A6,Purchase!$D:$D,Waterfall!$C6,Purchase!$C:$C,Waterfall!DO$1)</f>
        <v>0</v>
      </c>
      <c r="DP6" s="4">
        <f>SUMIFS(Purchase!$F:$F,Purchase!$A:$A,Waterfall!$A6,Purchase!$D:$D,Waterfall!$C6,Purchase!$C:$C,Waterfall!DP$1)</f>
        <v>0</v>
      </c>
      <c r="DQ6" s="4">
        <f>SUMIFS(Purchase!$F:$F,Purchase!$A:$A,Waterfall!$A6,Purchase!$D:$D,Waterfall!$C6,Purchase!$C:$C,Waterfall!DQ$1)</f>
        <v>0</v>
      </c>
      <c r="DR6" s="4">
        <f>SUMIFS(Purchase!$F:$F,Purchase!$A:$A,Waterfall!$A6,Purchase!$D:$D,Waterfall!$C6,Purchase!$C:$C,Waterfall!DR$1)</f>
        <v>0</v>
      </c>
      <c r="DS6" s="4">
        <f>SUMIFS(Purchase!$F:$F,Purchase!$A:$A,Waterfall!$A6,Purchase!$D:$D,Waterfall!$C6,Purchase!$C:$C,Waterfall!DS$1)</f>
        <v>0</v>
      </c>
      <c r="DT6" s="4">
        <f>SUMIFS(Purchase!$F:$F,Purchase!$A:$A,Waterfall!$A6,Purchase!$D:$D,Waterfall!$C6,Purchase!$C:$C,Waterfall!DT$1)</f>
        <v>0</v>
      </c>
      <c r="DU6" s="4">
        <f>SUMIFS(Purchase!$F:$F,Purchase!$A:$A,Waterfall!$A6,Purchase!$D:$D,Waterfall!$C6,Purchase!$C:$C,Waterfall!DU$1)</f>
        <v>0</v>
      </c>
      <c r="DV6" s="4">
        <f>SUMIFS(Purchase!$F:$F,Purchase!$A:$A,Waterfall!$A6,Purchase!$D:$D,Waterfall!$C6,Purchase!$C:$C,Waterfall!DV$1)</f>
        <v>0</v>
      </c>
      <c r="DW6" s="4">
        <f>SUMIFS(Purchase!$F:$F,Purchase!$A:$A,Waterfall!$A6,Purchase!$D:$D,Waterfall!$C6,Purchase!$C:$C,Waterfall!DW$1)</f>
        <v>0</v>
      </c>
      <c r="DX6" s="4">
        <f>SUMIFS(Purchase!$F:$F,Purchase!$A:$A,Waterfall!$A6,Purchase!$D:$D,Waterfall!$C6,Purchase!$C:$C,Waterfall!DX$1)</f>
        <v>0</v>
      </c>
      <c r="DY6" s="4">
        <f>SUMIFS(Purchase!$F:$F,Purchase!$A:$A,Waterfall!$A6,Purchase!$D:$D,Waterfall!$C6,Purchase!$C:$C,Waterfall!DY$1)</f>
        <v>0</v>
      </c>
      <c r="DZ6" s="4">
        <f>SUMIFS(Purchase!$F:$F,Purchase!$A:$A,Waterfall!$A6,Purchase!$D:$D,Waterfall!$C6,Purchase!$C:$C,Waterfall!DZ$1)</f>
        <v>0</v>
      </c>
      <c r="EA6" s="4">
        <f>SUMIFS(Purchase!$F:$F,Purchase!$A:$A,Waterfall!$A6,Purchase!$D:$D,Waterfall!$C6,Purchase!$C:$C,Waterfall!EA$1)</f>
        <v>0</v>
      </c>
      <c r="EB6" s="4">
        <f>SUMIFS(Purchase!$F:$F,Purchase!$A:$A,Waterfall!$A6,Purchase!$D:$D,Waterfall!$C6,Purchase!$C:$C,Waterfall!EB$1)</f>
        <v>0</v>
      </c>
      <c r="EC6" s="4">
        <f>SUMIFS(Purchase!$F:$F,Purchase!$A:$A,Waterfall!$A6,Purchase!$D:$D,Waterfall!$C6,Purchase!$C:$C,Waterfall!EC$1)</f>
        <v>0</v>
      </c>
      <c r="ED6" s="4">
        <f>SUMIFS(Purchase!$F:$F,Purchase!$A:$A,Waterfall!$A6,Purchase!$D:$D,Waterfall!$C6,Purchase!$C:$C,Waterfall!ED$1)</f>
        <v>0</v>
      </c>
      <c r="EE6" s="4">
        <f>SUMIFS(Purchase!$F:$F,Purchase!$A:$A,Waterfall!$A6,Purchase!$D:$D,Waterfall!$C6,Purchase!$C:$C,Waterfall!EE$1)</f>
        <v>0</v>
      </c>
      <c r="EF6" s="4">
        <f>SUMIFS(Purchase!$F:$F,Purchase!$A:$A,Waterfall!$A6,Purchase!$D:$D,Waterfall!$C6,Purchase!$C:$C,Waterfall!EF$1)</f>
        <v>0</v>
      </c>
      <c r="EG6" s="4">
        <f>SUMIFS(Purchase!$F:$F,Purchase!$A:$A,Waterfall!$A6,Purchase!$D:$D,Waterfall!$C6,Purchase!$C:$C,Waterfall!EG$1)</f>
        <v>0</v>
      </c>
      <c r="EH6" s="4">
        <f>SUMIFS(Purchase!$F:$F,Purchase!$A:$A,Waterfall!$A6,Purchase!$D:$D,Waterfall!$C6,Purchase!$C:$C,Waterfall!EH$1)</f>
        <v>0</v>
      </c>
      <c r="EI6" s="4">
        <f>SUMIFS(Purchase!$F:$F,Purchase!$A:$A,Waterfall!$A6,Purchase!$D:$D,Waterfall!$C6,Purchase!$C:$C,Waterfall!EI$1)</f>
        <v>0</v>
      </c>
      <c r="EJ6" s="4">
        <f>SUMIFS(Purchase!$F:$F,Purchase!$A:$A,Waterfall!$A6,Purchase!$D:$D,Waterfall!$C6,Purchase!$C:$C,Waterfall!EJ$1)</f>
        <v>0</v>
      </c>
      <c r="EK6" s="4">
        <f>SUMIFS(Purchase!$F:$F,Purchase!$A:$A,Waterfall!$A6,Purchase!$D:$D,Waterfall!$C6,Purchase!$C:$C,Waterfall!EK$1)</f>
        <v>0</v>
      </c>
      <c r="EL6" s="4">
        <f>SUMIFS(Purchase!$F:$F,Purchase!$A:$A,Waterfall!$A6,Purchase!$D:$D,Waterfall!$C6,Purchase!$C:$C,Waterfall!EL$1)</f>
        <v>0</v>
      </c>
      <c r="EM6" s="4">
        <f>SUMIFS(Purchase!$F:$F,Purchase!$A:$A,Waterfall!$A6,Purchase!$D:$D,Waterfall!$C6,Purchase!$C:$C,Waterfall!EM$1)</f>
        <v>0</v>
      </c>
      <c r="EN6" s="4">
        <f>SUMIFS(Purchase!$F:$F,Purchase!$A:$A,Waterfall!$A6,Purchase!$D:$D,Waterfall!$C6,Purchase!$C:$C,Waterfall!EN$1)</f>
        <v>0</v>
      </c>
      <c r="EO6" s="4">
        <f>SUMIFS(Purchase!$F:$F,Purchase!$A:$A,Waterfall!$A6,Purchase!$D:$D,Waterfall!$C6,Purchase!$C:$C,Waterfall!EO$1)</f>
        <v>0</v>
      </c>
      <c r="EP6" s="4">
        <f>SUMIFS(Purchase!$F:$F,Purchase!$A:$A,Waterfall!$A6,Purchase!$D:$D,Waterfall!$C6,Purchase!$C:$C,Waterfall!EP$1)</f>
        <v>0</v>
      </c>
      <c r="EQ6" s="4">
        <f>SUMIFS(Purchase!$F:$F,Purchase!$A:$A,Waterfall!$A6,Purchase!$D:$D,Waterfall!$C6,Purchase!$C:$C,Waterfall!EQ$1)</f>
        <v>0</v>
      </c>
      <c r="ER6" s="4">
        <f>SUMIFS(Purchase!$F:$F,Purchase!$A:$A,Waterfall!$A6,Purchase!$D:$D,Waterfall!$C6,Purchase!$C:$C,Waterfall!ER$1)</f>
        <v>0</v>
      </c>
      <c r="ES6" s="4">
        <f>SUMIFS(Purchase!$F:$F,Purchase!$A:$A,Waterfall!$A6,Purchase!$D:$D,Waterfall!$C6,Purchase!$C:$C,Waterfall!ES$1)</f>
        <v>0</v>
      </c>
      <c r="ET6" s="4">
        <f>SUMIFS(Purchase!$F:$F,Purchase!$A:$A,Waterfall!$A6,Purchase!$D:$D,Waterfall!$C6,Purchase!$C:$C,Waterfall!ET$1)</f>
        <v>0</v>
      </c>
      <c r="EU6" s="4">
        <f>SUMIFS(Purchase!$F:$F,Purchase!$A:$A,Waterfall!$A6,Purchase!$D:$D,Waterfall!$C6,Purchase!$C:$C,Waterfall!EU$1)</f>
        <v>0</v>
      </c>
      <c r="EV6" s="4">
        <f>SUMIFS(Purchase!$F:$F,Purchase!$A:$A,Waterfall!$A6,Purchase!$D:$D,Waterfall!$C6,Purchase!$C:$C,Waterfall!EV$1)</f>
        <v>0</v>
      </c>
      <c r="EW6" s="4">
        <f>SUMIFS(Purchase!$F:$F,Purchase!$A:$A,Waterfall!$A6,Purchase!$D:$D,Waterfall!$C6,Purchase!$C:$C,Waterfall!EW$1)</f>
        <v>0</v>
      </c>
      <c r="EX6" s="4">
        <f>SUMIFS(Purchase!$F:$F,Purchase!$A:$A,Waterfall!$A6,Purchase!$D:$D,Waterfall!$C6,Purchase!$C:$C,Waterfall!EX$1)</f>
        <v>0</v>
      </c>
      <c r="EY6" s="4">
        <f>SUMIFS(Purchase!$F:$F,Purchase!$A:$A,Waterfall!$A6,Purchase!$D:$D,Waterfall!$C6,Purchase!$C:$C,Waterfall!EY$1)</f>
        <v>0</v>
      </c>
      <c r="EZ6" s="4">
        <f>SUMIFS(Purchase!$F:$F,Purchase!$A:$A,Waterfall!$A6,Purchase!$D:$D,Waterfall!$C6,Purchase!$C:$C,Waterfall!EZ$1)</f>
        <v>0</v>
      </c>
      <c r="FA6" s="4">
        <f>SUMIFS(Purchase!$F:$F,Purchase!$A:$A,Waterfall!$A6,Purchase!$D:$D,Waterfall!$C6,Purchase!$C:$C,Waterfall!FA$1)</f>
        <v>0</v>
      </c>
      <c r="FB6" s="4">
        <f>SUMIFS(Purchase!$F:$F,Purchase!$A:$A,Waterfall!$A6,Purchase!$D:$D,Waterfall!$C6,Purchase!$C:$C,Waterfall!FB$1)</f>
        <v>0</v>
      </c>
      <c r="FC6" s="4">
        <f>SUMIFS(Purchase!$F:$F,Purchase!$A:$A,Waterfall!$A6,Purchase!$D:$D,Waterfall!$C6,Purchase!$C:$C,Waterfall!FC$1)</f>
        <v>0</v>
      </c>
      <c r="FD6" s="4">
        <f>SUMIFS(Purchase!$F:$F,Purchase!$A:$A,Waterfall!$A6,Purchase!$D:$D,Waterfall!$C6,Purchase!$C:$C,Waterfall!FD$1)</f>
        <v>0</v>
      </c>
      <c r="FE6" s="4">
        <f>SUMIFS(Purchase!$F:$F,Purchase!$A:$A,Waterfall!$A6,Purchase!$D:$D,Waterfall!$C6,Purchase!$C:$C,Waterfall!FE$1)</f>
        <v>0</v>
      </c>
      <c r="FF6" s="4">
        <f>SUMIFS(Purchase!$F:$F,Purchase!$A:$A,Waterfall!$A6,Purchase!$D:$D,Waterfall!$C6,Purchase!$C:$C,Waterfall!FF$1)</f>
        <v>0</v>
      </c>
      <c r="FG6" s="4">
        <f>SUMIFS(Purchase!$F:$F,Purchase!$A:$A,Waterfall!$A6,Purchase!$D:$D,Waterfall!$C6,Purchase!$C:$C,Waterfall!FG$1)</f>
        <v>0</v>
      </c>
      <c r="FH6" s="4">
        <f>SUMIFS(Purchase!$F:$F,Purchase!$A:$A,Waterfall!$A6,Purchase!$D:$D,Waterfall!$C6,Purchase!$C:$C,Waterfall!FH$1)</f>
        <v>0</v>
      </c>
      <c r="FI6" s="4">
        <f>SUMIFS(Purchase!$F:$F,Purchase!$A:$A,Waterfall!$A6,Purchase!$D:$D,Waterfall!$C6,Purchase!$C:$C,Waterfall!FI$1)</f>
        <v>0</v>
      </c>
      <c r="FJ6" s="4">
        <f>SUMIFS(Purchase!$F:$F,Purchase!$A:$A,Waterfall!$A6,Purchase!$D:$D,Waterfall!$C6,Purchase!$C:$C,Waterfall!FJ$1)</f>
        <v>0</v>
      </c>
      <c r="FK6" s="4">
        <f>SUMIFS(Purchase!$F:$F,Purchase!$A:$A,Waterfall!$A6,Purchase!$D:$D,Waterfall!$C6,Purchase!$C:$C,Waterfall!FK$1)</f>
        <v>0</v>
      </c>
      <c r="FL6" s="4">
        <f>SUMIFS(Purchase!$F:$F,Purchase!$A:$A,Waterfall!$A6,Purchase!$D:$D,Waterfall!$C6,Purchase!$C:$C,Waterfall!FL$1)</f>
        <v>0</v>
      </c>
      <c r="FM6" s="4">
        <f>SUMIFS(Purchase!$F:$F,Purchase!$A:$A,Waterfall!$A6,Purchase!$D:$D,Waterfall!$C6,Purchase!$C:$C,Waterfall!FM$1)</f>
        <v>0</v>
      </c>
      <c r="FN6" s="4">
        <f>SUMIFS(Purchase!$F:$F,Purchase!$A:$A,Waterfall!$A6,Purchase!$D:$D,Waterfall!$C6,Purchase!$C:$C,Waterfall!FN$1)</f>
        <v>0</v>
      </c>
      <c r="FO6" s="4">
        <f>SUMIFS(Purchase!$F:$F,Purchase!$A:$A,Waterfall!$A6,Purchase!$D:$D,Waterfall!$C6,Purchase!$C:$C,Waterfall!FO$1)</f>
        <v>0</v>
      </c>
      <c r="FP6" s="4">
        <f>SUMIFS(Purchase!$F:$F,Purchase!$A:$A,Waterfall!$A6,Purchase!$D:$D,Waterfall!$C6,Purchase!$C:$C,Waterfall!FP$1)</f>
        <v>0</v>
      </c>
      <c r="FQ6" s="4">
        <f>SUMIFS(Purchase!$F:$F,Purchase!$A:$A,Waterfall!$A6,Purchase!$D:$D,Waterfall!$C6,Purchase!$C:$C,Waterfall!FQ$1)</f>
        <v>0</v>
      </c>
      <c r="FR6" s="4">
        <f>SUMIFS(Purchase!$F:$F,Purchase!$A:$A,Waterfall!$A6,Purchase!$D:$D,Waterfall!$C6,Purchase!$C:$C,Waterfall!FR$1)</f>
        <v>0</v>
      </c>
      <c r="FS6" s="4">
        <f>SUMIFS(Purchase!$F:$F,Purchase!$A:$A,Waterfall!$A6,Purchase!$D:$D,Waterfall!$C6,Purchase!$C:$C,Waterfall!FS$1)</f>
        <v>0</v>
      </c>
      <c r="FT6" s="4">
        <f>SUMIFS(Purchase!$F:$F,Purchase!$A:$A,Waterfall!$A6,Purchase!$D:$D,Waterfall!$C6,Purchase!$C:$C,Waterfall!FT$1)</f>
        <v>0</v>
      </c>
      <c r="FU6" s="4">
        <f>SUMIFS(Purchase!$F:$F,Purchase!$A:$A,Waterfall!$A6,Purchase!$D:$D,Waterfall!$C6,Purchase!$C:$C,Waterfall!FU$1)</f>
        <v>0</v>
      </c>
      <c r="FV6" s="4">
        <f>SUMIFS(Purchase!$F:$F,Purchase!$A:$A,Waterfall!$A6,Purchase!$D:$D,Waterfall!$C6,Purchase!$C:$C,Waterfall!FV$1)</f>
        <v>0</v>
      </c>
      <c r="FW6" s="4">
        <f>SUMIFS(Purchase!$F:$F,Purchase!$A:$A,Waterfall!$A6,Purchase!$D:$D,Waterfall!$C6,Purchase!$C:$C,Waterfall!FW$1)</f>
        <v>0</v>
      </c>
      <c r="FX6" s="4">
        <f>SUMIFS(Purchase!$F:$F,Purchase!$A:$A,Waterfall!$A6,Purchase!$D:$D,Waterfall!$C6,Purchase!$C:$C,Waterfall!FX$1)</f>
        <v>0</v>
      </c>
      <c r="FY6" s="4">
        <f>SUMIFS(Purchase!$F:$F,Purchase!$A:$A,Waterfall!$A6,Purchase!$D:$D,Waterfall!$C6,Purchase!$C:$C,Waterfall!FY$1)</f>
        <v>0</v>
      </c>
      <c r="FZ6" s="4">
        <f>SUMIFS(Purchase!$F:$F,Purchase!$A:$A,Waterfall!$A6,Purchase!$D:$D,Waterfall!$C6,Purchase!$C:$C,Waterfall!FZ$1)</f>
        <v>0</v>
      </c>
      <c r="GA6" s="4">
        <f>SUMIFS(Purchase!$F:$F,Purchase!$A:$A,Waterfall!$A6,Purchase!$D:$D,Waterfall!$C6,Purchase!$C:$C,Waterfall!GA$1)</f>
        <v>0</v>
      </c>
      <c r="GB6" s="4">
        <f>SUMIFS(Purchase!$F:$F,Purchase!$A:$A,Waterfall!$A6,Purchase!$D:$D,Waterfall!$C6,Purchase!$C:$C,Waterfall!GB$1)</f>
        <v>0</v>
      </c>
      <c r="GC6" s="4">
        <f>SUMIFS(Purchase!$F:$F,Purchase!$A:$A,Waterfall!$A6,Purchase!$D:$D,Waterfall!$C6,Purchase!$C:$C,Waterfall!GC$1)</f>
        <v>0</v>
      </c>
      <c r="GD6" s="4">
        <f>SUMIFS(Purchase!$F:$F,Purchase!$A:$A,Waterfall!$A6,Purchase!$D:$D,Waterfall!$C6,Purchase!$C:$C,Waterfall!GD$1)</f>
        <v>0</v>
      </c>
      <c r="GE6" s="4">
        <f>SUMIFS(Purchase!$F:$F,Purchase!$A:$A,Waterfall!$A6,Purchase!$D:$D,Waterfall!$C6,Purchase!$C:$C,Waterfall!GE$1)</f>
        <v>0</v>
      </c>
      <c r="GF6" s="4">
        <f>SUMIFS(Purchase!$F:$F,Purchase!$A:$A,Waterfall!$A6,Purchase!$D:$D,Waterfall!$C6,Purchase!$C:$C,Waterfall!GF$1)</f>
        <v>0</v>
      </c>
      <c r="GG6" s="4">
        <f>SUMIFS(Purchase!$F:$F,Purchase!$A:$A,Waterfall!$A6,Purchase!$D:$D,Waterfall!$C6,Purchase!$C:$C,Waterfall!GG$1)</f>
        <v>0</v>
      </c>
      <c r="GH6" s="4">
        <f>SUMIFS(Purchase!$F:$F,Purchase!$A:$A,Waterfall!$A6,Purchase!$D:$D,Waterfall!$C6,Purchase!$C:$C,Waterfall!GH$1)</f>
        <v>0</v>
      </c>
      <c r="GI6" s="4">
        <f>SUMIFS(Purchase!$F:$F,Purchase!$A:$A,Waterfall!$A6,Purchase!$D:$D,Waterfall!$C6,Purchase!$C:$C,Waterfall!GI$1)</f>
        <v>0</v>
      </c>
      <c r="GJ6" s="113"/>
      <c r="GK6" s="65"/>
    </row>
    <row r="7" spans="1:193" x14ac:dyDescent="0.35">
      <c r="A7" s="8">
        <f t="shared" si="3"/>
        <v>1</v>
      </c>
      <c r="B7" s="2" t="str">
        <f>VLOOKUP($A7,Centers!$B$1:$C$120,2,)</f>
        <v>GATE</v>
      </c>
      <c r="C7" s="3">
        <v>44884</v>
      </c>
      <c r="D7" s="4">
        <f>IF($A7=1,SUM(SUMIFS(Indent!$E:$E,Indent!$C:$C,Waterfall!$C7,Indent!$A:$A,Centers!$A$2),SUMIFS(Indent!$E:$E,Indent!$C:$C,Waterfall!$C7,Indent!$A:$A,Centers!$A$3),SUMIFS(Indent!$E:$E,Indent!$C:$C,Waterfall!$C7,Indent!$A:$A,Centers!$A$4),SUMIFS(Indent!$E:$E,Indent!$C:$C,Waterfall!$C7,Indent!$A:$A,Centers!$A$5),SUMIFS(Indent!$E:$E,Indent!$C:$C,Waterfall!$C7,Indent!$A:$A,Centers!$A$6),SUMIFS(Indent!$E:$E,Indent!$C:$C,Waterfall!$C7,Indent!$A:$A,Centers!$A$7),SUMIFS(Indent!$E:$E,Indent!$C:$C,Waterfall!$C7,Indent!$A:$A,Centers!$A$8)),SUMIFS(Indent!$E:$E,Indent!$C:$C,Waterfall!$C7,Indent!$A:$A,$A7))</f>
        <v>62577</v>
      </c>
      <c r="E7" s="4">
        <f>SUMIFS(Purchase!$F:$F,Purchase!$A:$A,Waterfall!$A7,Purchase!$D:$D,Waterfall!$C7,Purchase!$C:$C,Waterfall!E$1)</f>
        <v>0</v>
      </c>
      <c r="F7" s="4">
        <f>SUMIFS(Purchase!$F:$F,Purchase!$A:$A,Waterfall!$A7,Purchase!$D:$D,Waterfall!$C7,Purchase!$C:$C,Waterfall!F$1)</f>
        <v>0</v>
      </c>
      <c r="G7" s="4">
        <f>SUMIFS(Purchase!$F:$F,Purchase!$A:$A,Waterfall!$A7,Purchase!$D:$D,Waterfall!$C7,Purchase!$C:$C,Waterfall!G$1)</f>
        <v>0</v>
      </c>
      <c r="H7" s="4">
        <f>SUMIFS(Purchase!$F:$F,Purchase!$A:$A,Waterfall!$A7,Purchase!$D:$D,Waterfall!$C7,Purchase!$C:$C,Waterfall!H$1)</f>
        <v>180.19</v>
      </c>
      <c r="I7" s="4">
        <f>SUMIFS(Purchase!$F:$F,Purchase!$A:$A,Waterfall!$A7,Purchase!$D:$D,Waterfall!$C7,Purchase!$C:$C,Waterfall!I$1)</f>
        <v>4098.38</v>
      </c>
      <c r="J7" s="4">
        <f>SUMIFS(Purchase!$F:$F,Purchase!$A:$A,Waterfall!$A7,Purchase!$D:$D,Waterfall!$C7,Purchase!$C:$C,Waterfall!J$1)</f>
        <v>7991.31</v>
      </c>
      <c r="K7" s="4">
        <f>SUMIFS(Purchase!$F:$F,Purchase!$A:$A,Waterfall!$A7,Purchase!$D:$D,Waterfall!$C7,Purchase!$C:$C,Waterfall!K$1)</f>
        <v>10759.26</v>
      </c>
      <c r="L7" s="4">
        <f>SUMIFS(Purchase!$F:$F,Purchase!$A:$A,Waterfall!$A7,Purchase!$D:$D,Waterfall!$C7,Purchase!$C:$C,Waterfall!L$1)</f>
        <v>13243.85</v>
      </c>
      <c r="M7" s="4">
        <f>SUMIFS(Purchase!$F:$F,Purchase!$A:$A,Waterfall!$A7,Purchase!$D:$D,Waterfall!$C7,Purchase!$C:$C,Waterfall!M$1)</f>
        <v>15311.49</v>
      </c>
      <c r="N7" s="4">
        <f>SUMIFS(Purchase!$F:$F,Purchase!$A:$A,Waterfall!$A7,Purchase!$D:$D,Waterfall!$C7,Purchase!$C:$C,Waterfall!N$1)</f>
        <v>12427.17</v>
      </c>
      <c r="O7" s="4">
        <f>SUMIFS(Purchase!$F:$F,Purchase!$A:$A,Waterfall!$A7,Purchase!$D:$D,Waterfall!$C7,Purchase!$C:$C,Waterfall!O$1)</f>
        <v>5719.69</v>
      </c>
      <c r="P7" s="4">
        <f>SUMIFS(Purchase!$F:$F,Purchase!$A:$A,Waterfall!$A7,Purchase!$D:$D,Waterfall!$C7,Purchase!$C:$C,Waterfall!P$1)</f>
        <v>1757.24</v>
      </c>
      <c r="Q7" s="4">
        <f>SUMIFS(Purchase!$F:$F,Purchase!$A:$A,Waterfall!$A7,Purchase!$D:$D,Waterfall!$C7,Purchase!$C:$C,Waterfall!Q$1)</f>
        <v>0</v>
      </c>
      <c r="R7" s="4">
        <f>SUMIFS(Purchase!$F:$F,Purchase!$A:$A,Waterfall!$A7,Purchase!$D:$D,Waterfall!$C7,Purchase!$C:$C,Waterfall!R$1)</f>
        <v>0</v>
      </c>
      <c r="S7" s="4">
        <f>SUMIFS(Purchase!$F:$F,Purchase!$A:$A,Waterfall!$A7,Purchase!$D:$D,Waterfall!$C7,Purchase!$C:$C,Waterfall!S$1)</f>
        <v>0</v>
      </c>
      <c r="T7" s="4">
        <f>SUMIFS(Purchase!$F:$F,Purchase!$A:$A,Waterfall!$A7,Purchase!$D:$D,Waterfall!$C7,Purchase!$C:$C,Waterfall!T$1)</f>
        <v>0</v>
      </c>
      <c r="U7" s="4">
        <f>SUMIFS(Purchase!$F:$F,Purchase!$A:$A,Waterfall!$A7,Purchase!$D:$D,Waterfall!$C7,Purchase!$C:$C,Waterfall!U$1)</f>
        <v>0</v>
      </c>
      <c r="V7" s="4">
        <f>SUMIFS(Purchase!$F:$F,Purchase!$A:$A,Waterfall!$A7,Purchase!$D:$D,Waterfall!$C7,Purchase!$C:$C,Waterfall!V$1)</f>
        <v>0</v>
      </c>
      <c r="W7" s="4">
        <f>SUMIFS(Purchase!$F:$F,Purchase!$A:$A,Waterfall!$A7,Purchase!$D:$D,Waterfall!$C7,Purchase!$C:$C,Waterfall!W$1)</f>
        <v>0</v>
      </c>
      <c r="X7" s="4">
        <f>SUMIFS(Purchase!$F:$F,Purchase!$A:$A,Waterfall!$A7,Purchase!$D:$D,Waterfall!$C7,Purchase!$C:$C,Waterfall!X$1)</f>
        <v>0</v>
      </c>
      <c r="Y7" s="4">
        <f>SUMIFS(Purchase!$F:$F,Purchase!$A:$A,Waterfall!$A7,Purchase!$D:$D,Waterfall!$C7,Purchase!$C:$C,Waterfall!Y$1)</f>
        <v>0</v>
      </c>
      <c r="Z7" s="4">
        <f>SUMIFS(Purchase!$F:$F,Purchase!$A:$A,Waterfall!$A7,Purchase!$D:$D,Waterfall!$C7,Purchase!$C:$C,Waterfall!Z$1)</f>
        <v>0</v>
      </c>
      <c r="AA7" s="4">
        <f>SUMIFS(Purchase!$F:$F,Purchase!$A:$A,Waterfall!$A7,Purchase!$D:$D,Waterfall!$C7,Purchase!$C:$C,Waterfall!AA$1)</f>
        <v>0</v>
      </c>
      <c r="AB7" s="4">
        <f>SUMIFS(Purchase!$F:$F,Purchase!$A:$A,Waterfall!$A7,Purchase!$D:$D,Waterfall!$C7,Purchase!$C:$C,Waterfall!AB$1)</f>
        <v>0</v>
      </c>
      <c r="AC7" s="4">
        <f>SUMIFS(Purchase!$F:$F,Purchase!$A:$A,Waterfall!$A7,Purchase!$D:$D,Waterfall!$C7,Purchase!$C:$C,Waterfall!AC$1)</f>
        <v>0</v>
      </c>
      <c r="AD7" s="4">
        <f>SUMIFS(Purchase!$F:$F,Purchase!$A:$A,Waterfall!$A7,Purchase!$D:$D,Waterfall!$C7,Purchase!$C:$C,Waterfall!AD$1)</f>
        <v>0</v>
      </c>
      <c r="AE7" s="4">
        <f>SUMIFS(Purchase!$F:$F,Purchase!$A:$A,Waterfall!$A7,Purchase!$D:$D,Waterfall!$C7,Purchase!$C:$C,Waterfall!AE$1)</f>
        <v>0</v>
      </c>
      <c r="AF7" s="4">
        <f>SUMIFS(Purchase!$F:$F,Purchase!$A:$A,Waterfall!$A7,Purchase!$D:$D,Waterfall!$C7,Purchase!$C:$C,Waterfall!AF$1)</f>
        <v>0</v>
      </c>
      <c r="AG7" s="4">
        <f>SUMIFS(Purchase!$F:$F,Purchase!$A:$A,Waterfall!$A7,Purchase!$D:$D,Waterfall!$C7,Purchase!$C:$C,Waterfall!AG$1)</f>
        <v>0</v>
      </c>
      <c r="AH7" s="4">
        <f>SUMIFS(Purchase!$F:$F,Purchase!$A:$A,Waterfall!$A7,Purchase!$D:$D,Waterfall!$C7,Purchase!$C:$C,Waterfall!AH$1)</f>
        <v>0</v>
      </c>
      <c r="AI7" s="4">
        <f>SUMIFS(Purchase!$F:$F,Purchase!$A:$A,Waterfall!$A7,Purchase!$D:$D,Waterfall!$C7,Purchase!$C:$C,Waterfall!AI$1)</f>
        <v>0</v>
      </c>
      <c r="AJ7" s="4">
        <f>SUMIFS(Purchase!$F:$F,Purchase!$A:$A,Waterfall!$A7,Purchase!$D:$D,Waterfall!$C7,Purchase!$C:$C,Waterfall!AJ$1)</f>
        <v>0</v>
      </c>
      <c r="AK7" s="4">
        <f>SUMIFS(Purchase!$F:$F,Purchase!$A:$A,Waterfall!$A7,Purchase!$D:$D,Waterfall!$C7,Purchase!$C:$C,Waterfall!AK$1)</f>
        <v>0</v>
      </c>
      <c r="AL7" s="4">
        <f>SUMIFS(Purchase!$F:$F,Purchase!$A:$A,Waterfall!$A7,Purchase!$D:$D,Waterfall!$C7,Purchase!$C:$C,Waterfall!AL$1)</f>
        <v>0</v>
      </c>
      <c r="AM7" s="4">
        <f>SUMIFS(Purchase!$F:$F,Purchase!$A:$A,Waterfall!$A7,Purchase!$D:$D,Waterfall!$C7,Purchase!$C:$C,Waterfall!AM$1)</f>
        <v>0</v>
      </c>
      <c r="AN7" s="4">
        <f>SUMIFS(Purchase!$F:$F,Purchase!$A:$A,Waterfall!$A7,Purchase!$D:$D,Waterfall!$C7,Purchase!$C:$C,Waterfall!AN$1)</f>
        <v>0</v>
      </c>
      <c r="AO7" s="4">
        <f>SUMIFS(Purchase!$F:$F,Purchase!$A:$A,Waterfall!$A7,Purchase!$D:$D,Waterfall!$C7,Purchase!$C:$C,Waterfall!AO$1)</f>
        <v>0</v>
      </c>
      <c r="AP7" s="4">
        <f>SUMIFS(Purchase!$F:$F,Purchase!$A:$A,Waterfall!$A7,Purchase!$D:$D,Waterfall!$C7,Purchase!$C:$C,Waterfall!AP$1)</f>
        <v>0</v>
      </c>
      <c r="AQ7" s="4">
        <f>SUMIFS(Purchase!$F:$F,Purchase!$A:$A,Waterfall!$A7,Purchase!$D:$D,Waterfall!$C7,Purchase!$C:$C,Waterfall!AQ$1)</f>
        <v>0</v>
      </c>
      <c r="AR7" s="4">
        <f>SUMIFS(Purchase!$F:$F,Purchase!$A:$A,Waterfall!$A7,Purchase!$D:$D,Waterfall!$C7,Purchase!$C:$C,Waterfall!AR$1)</f>
        <v>0</v>
      </c>
      <c r="AS7" s="4">
        <f>SUMIFS(Purchase!$F:$F,Purchase!$A:$A,Waterfall!$A7,Purchase!$D:$D,Waterfall!$C7,Purchase!$C:$C,Waterfall!AS$1)</f>
        <v>0</v>
      </c>
      <c r="AT7" s="4">
        <f>SUMIFS(Purchase!$F:$F,Purchase!$A:$A,Waterfall!$A7,Purchase!$D:$D,Waterfall!$C7,Purchase!$C:$C,Waterfall!AT$1)</f>
        <v>0</v>
      </c>
      <c r="AU7" s="4">
        <f>SUMIFS(Purchase!$F:$F,Purchase!$A:$A,Waterfall!$A7,Purchase!$D:$D,Waterfall!$C7,Purchase!$C:$C,Waterfall!AU$1)</f>
        <v>0</v>
      </c>
      <c r="AV7" s="4">
        <f>SUMIFS(Purchase!$F:$F,Purchase!$A:$A,Waterfall!$A7,Purchase!$D:$D,Waterfall!$C7,Purchase!$C:$C,Waterfall!AV$1)</f>
        <v>0</v>
      </c>
      <c r="AW7" s="4">
        <f>SUMIFS(Purchase!$F:$F,Purchase!$A:$A,Waterfall!$A7,Purchase!$D:$D,Waterfall!$C7,Purchase!$C:$C,Waterfall!AW$1)</f>
        <v>0</v>
      </c>
      <c r="AX7" s="4">
        <f>SUMIFS(Purchase!$F:$F,Purchase!$A:$A,Waterfall!$A7,Purchase!$D:$D,Waterfall!$C7,Purchase!$C:$C,Waterfall!AX$1)</f>
        <v>0</v>
      </c>
      <c r="AY7" s="4">
        <f>SUMIFS(Purchase!$F:$F,Purchase!$A:$A,Waterfall!$A7,Purchase!$D:$D,Waterfall!$C7,Purchase!$C:$C,Waterfall!AY$1)</f>
        <v>0</v>
      </c>
      <c r="AZ7" s="4">
        <f>SUMIFS(Purchase!$F:$F,Purchase!$A:$A,Waterfall!$A7,Purchase!$D:$D,Waterfall!$C7,Purchase!$C:$C,Waterfall!AZ$1)</f>
        <v>0</v>
      </c>
      <c r="BA7" s="4">
        <f>SUMIFS(Purchase!$F:$F,Purchase!$A:$A,Waterfall!$A7,Purchase!$D:$D,Waterfall!$C7,Purchase!$C:$C,Waterfall!BA$1)</f>
        <v>0</v>
      </c>
      <c r="BB7" s="4">
        <f>SUMIFS(Purchase!$F:$F,Purchase!$A:$A,Waterfall!$A7,Purchase!$D:$D,Waterfall!$C7,Purchase!$C:$C,Waterfall!BB$1)</f>
        <v>0</v>
      </c>
      <c r="BC7" s="4">
        <f>SUMIFS(Purchase!$F:$F,Purchase!$A:$A,Waterfall!$A7,Purchase!$D:$D,Waterfall!$C7,Purchase!$C:$C,Waterfall!BC$1)</f>
        <v>0</v>
      </c>
      <c r="BD7" s="4">
        <f>SUMIFS(Purchase!$F:$F,Purchase!$A:$A,Waterfall!$A7,Purchase!$D:$D,Waterfall!$C7,Purchase!$C:$C,Waterfall!BD$1)</f>
        <v>0</v>
      </c>
      <c r="BE7" s="4">
        <f>SUMIFS(Purchase!$F:$F,Purchase!$A:$A,Waterfall!$A7,Purchase!$D:$D,Waterfall!$C7,Purchase!$C:$C,Waterfall!BE$1)</f>
        <v>0</v>
      </c>
      <c r="BF7" s="4">
        <f>SUMIFS(Purchase!$F:$F,Purchase!$A:$A,Waterfall!$A7,Purchase!$D:$D,Waterfall!$C7,Purchase!$C:$C,Waterfall!BF$1)</f>
        <v>0</v>
      </c>
      <c r="BG7" s="4">
        <f>SUMIFS(Purchase!$F:$F,Purchase!$A:$A,Waterfall!$A7,Purchase!$D:$D,Waterfall!$C7,Purchase!$C:$C,Waterfall!BG$1)</f>
        <v>0</v>
      </c>
      <c r="BH7" s="4">
        <f>SUMIFS(Purchase!$F:$F,Purchase!$A:$A,Waterfall!$A7,Purchase!$D:$D,Waterfall!$C7,Purchase!$C:$C,Waterfall!BH$1)</f>
        <v>0</v>
      </c>
      <c r="BI7" s="4">
        <f>SUMIFS(Purchase!$F:$F,Purchase!$A:$A,Waterfall!$A7,Purchase!$D:$D,Waterfall!$C7,Purchase!$C:$C,Waterfall!BI$1)</f>
        <v>0</v>
      </c>
      <c r="BJ7" s="4">
        <f>SUMIFS(Purchase!$F:$F,Purchase!$A:$A,Waterfall!$A7,Purchase!$D:$D,Waterfall!$C7,Purchase!$C:$C,Waterfall!BJ$1)</f>
        <v>0</v>
      </c>
      <c r="BK7" s="4">
        <f>SUMIFS(Purchase!$F:$F,Purchase!$A:$A,Waterfall!$A7,Purchase!$D:$D,Waterfall!$C7,Purchase!$C:$C,Waterfall!BK$1)</f>
        <v>0</v>
      </c>
      <c r="BL7" s="4">
        <f>SUMIFS(Purchase!$F:$F,Purchase!$A:$A,Waterfall!$A7,Purchase!$D:$D,Waterfall!$C7,Purchase!$C:$C,Waterfall!BL$1)</f>
        <v>0</v>
      </c>
      <c r="BM7" s="4">
        <f>SUMIFS(Purchase!$F:$F,Purchase!$A:$A,Waterfall!$A7,Purchase!$D:$D,Waterfall!$C7,Purchase!$C:$C,Waterfall!BM$1)</f>
        <v>0</v>
      </c>
      <c r="BN7" s="4">
        <f>SUMIFS(Purchase!$F:$F,Purchase!$A:$A,Waterfall!$A7,Purchase!$D:$D,Waterfall!$C7,Purchase!$C:$C,Waterfall!BN$1)</f>
        <v>0</v>
      </c>
      <c r="BO7" s="4">
        <f>SUMIFS(Purchase!$F:$F,Purchase!$A:$A,Waterfall!$A7,Purchase!$D:$D,Waterfall!$C7,Purchase!$C:$C,Waterfall!BO$1)</f>
        <v>0</v>
      </c>
      <c r="BP7" s="4">
        <f>SUMIFS(Purchase!$F:$F,Purchase!$A:$A,Waterfall!$A7,Purchase!$D:$D,Waterfall!$C7,Purchase!$C:$C,Waterfall!BP$1)</f>
        <v>0</v>
      </c>
      <c r="BQ7" s="4">
        <f>SUMIFS(Purchase!$F:$F,Purchase!$A:$A,Waterfall!$A7,Purchase!$D:$D,Waterfall!$C7,Purchase!$C:$C,Waterfall!BQ$1)</f>
        <v>0</v>
      </c>
      <c r="BR7" s="4">
        <f>SUMIFS(Purchase!$F:$F,Purchase!$A:$A,Waterfall!$A7,Purchase!$D:$D,Waterfall!$C7,Purchase!$C:$C,Waterfall!BR$1)</f>
        <v>0</v>
      </c>
      <c r="BS7" s="4">
        <f>SUMIFS(Purchase!$F:$F,Purchase!$A:$A,Waterfall!$A7,Purchase!$D:$D,Waterfall!$C7,Purchase!$C:$C,Waterfall!BS$1)</f>
        <v>0</v>
      </c>
      <c r="BT7" s="4">
        <f>SUMIFS(Purchase!$F:$F,Purchase!$A:$A,Waterfall!$A7,Purchase!$D:$D,Waterfall!$C7,Purchase!$C:$C,Waterfall!BT$1)</f>
        <v>0</v>
      </c>
      <c r="BU7" s="4">
        <f>SUMIFS(Purchase!$F:$F,Purchase!$A:$A,Waterfall!$A7,Purchase!$D:$D,Waterfall!$C7,Purchase!$C:$C,Waterfall!BU$1)</f>
        <v>0</v>
      </c>
      <c r="BV7" s="4">
        <f>SUMIFS(Purchase!$F:$F,Purchase!$A:$A,Waterfall!$A7,Purchase!$D:$D,Waterfall!$C7,Purchase!$C:$C,Waterfall!BV$1)</f>
        <v>0</v>
      </c>
      <c r="BW7" s="4">
        <f>SUMIFS(Purchase!$F:$F,Purchase!$A:$A,Waterfall!$A7,Purchase!$D:$D,Waterfall!$C7,Purchase!$C:$C,Waterfall!BW$1)</f>
        <v>0</v>
      </c>
      <c r="BX7" s="4">
        <f>SUMIFS(Purchase!$F:$F,Purchase!$A:$A,Waterfall!$A7,Purchase!$D:$D,Waterfall!$C7,Purchase!$C:$C,Waterfall!BX$1)</f>
        <v>0</v>
      </c>
      <c r="BY7" s="4">
        <f>SUMIFS(Purchase!$F:$F,Purchase!$A:$A,Waterfall!$A7,Purchase!$D:$D,Waterfall!$C7,Purchase!$C:$C,Waterfall!BY$1)</f>
        <v>0</v>
      </c>
      <c r="BZ7" s="4">
        <f>SUMIFS(Purchase!$F:$F,Purchase!$A:$A,Waterfall!$A7,Purchase!$D:$D,Waterfall!$C7,Purchase!$C:$C,Waterfall!BZ$1)</f>
        <v>0</v>
      </c>
      <c r="CA7" s="4">
        <f>SUMIFS(Purchase!$F:$F,Purchase!$A:$A,Waterfall!$A7,Purchase!$D:$D,Waterfall!$C7,Purchase!$C:$C,Waterfall!CA$1)</f>
        <v>0</v>
      </c>
      <c r="CB7" s="4">
        <f>SUMIFS(Purchase!$F:$F,Purchase!$A:$A,Waterfall!$A7,Purchase!$D:$D,Waterfall!$C7,Purchase!$C:$C,Waterfall!CB$1)</f>
        <v>0</v>
      </c>
      <c r="CC7" s="4">
        <f>SUMIFS(Purchase!$F:$F,Purchase!$A:$A,Waterfall!$A7,Purchase!$D:$D,Waterfall!$C7,Purchase!$C:$C,Waterfall!CC$1)</f>
        <v>0</v>
      </c>
      <c r="CD7" s="4">
        <f>SUMIFS(Purchase!$F:$F,Purchase!$A:$A,Waterfall!$A7,Purchase!$D:$D,Waterfall!$C7,Purchase!$C:$C,Waterfall!CD$1)</f>
        <v>0</v>
      </c>
      <c r="CE7" s="4">
        <f>SUMIFS(Purchase!$F:$F,Purchase!$A:$A,Waterfall!$A7,Purchase!$D:$D,Waterfall!$C7,Purchase!$C:$C,Waterfall!CE$1)</f>
        <v>0</v>
      </c>
      <c r="CF7" s="4">
        <f>SUMIFS(Purchase!$F:$F,Purchase!$A:$A,Waterfall!$A7,Purchase!$D:$D,Waterfall!$C7,Purchase!$C:$C,Waterfall!CF$1)</f>
        <v>0</v>
      </c>
      <c r="CG7" s="4">
        <f>SUMIFS(Purchase!$F:$F,Purchase!$A:$A,Waterfall!$A7,Purchase!$D:$D,Waterfall!$C7,Purchase!$C:$C,Waterfall!CG$1)</f>
        <v>0</v>
      </c>
      <c r="CH7" s="4">
        <f>SUMIFS(Purchase!$F:$F,Purchase!$A:$A,Waterfall!$A7,Purchase!$D:$D,Waterfall!$C7,Purchase!$C:$C,Waterfall!CH$1)</f>
        <v>0</v>
      </c>
      <c r="CI7" s="4">
        <f>SUMIFS(Purchase!$F:$F,Purchase!$A:$A,Waterfall!$A7,Purchase!$D:$D,Waterfall!$C7,Purchase!$C:$C,Waterfall!CI$1)</f>
        <v>0</v>
      </c>
      <c r="CJ7" s="4">
        <f>SUMIFS(Purchase!$F:$F,Purchase!$A:$A,Waterfall!$A7,Purchase!$D:$D,Waterfall!$C7,Purchase!$C:$C,Waterfall!CJ$1)</f>
        <v>0</v>
      </c>
      <c r="CK7" s="4">
        <f>SUMIFS(Purchase!$F:$F,Purchase!$A:$A,Waterfall!$A7,Purchase!$D:$D,Waterfall!$C7,Purchase!$C:$C,Waterfall!CK$1)</f>
        <v>0</v>
      </c>
      <c r="CL7" s="4">
        <f>SUMIFS(Purchase!$F:$F,Purchase!$A:$A,Waterfall!$A7,Purchase!$D:$D,Waterfall!$C7,Purchase!$C:$C,Waterfall!CL$1)</f>
        <v>0</v>
      </c>
      <c r="CM7" s="4">
        <f>SUMIFS(Purchase!$F:$F,Purchase!$A:$A,Waterfall!$A7,Purchase!$D:$D,Waterfall!$C7,Purchase!$C:$C,Waterfall!CM$1)</f>
        <v>0</v>
      </c>
      <c r="CN7" s="4">
        <f>SUMIFS(Purchase!$F:$F,Purchase!$A:$A,Waterfall!$A7,Purchase!$D:$D,Waterfall!$C7,Purchase!$C:$C,Waterfall!CN$1)</f>
        <v>0</v>
      </c>
      <c r="CO7" s="4">
        <f>SUMIFS(Purchase!$F:$F,Purchase!$A:$A,Waterfall!$A7,Purchase!$D:$D,Waterfall!$C7,Purchase!$C:$C,Waterfall!CO$1)</f>
        <v>0</v>
      </c>
      <c r="CP7" s="4">
        <f>SUMIFS(Purchase!$F:$F,Purchase!$A:$A,Waterfall!$A7,Purchase!$D:$D,Waterfall!$C7,Purchase!$C:$C,Waterfall!CP$1)</f>
        <v>0</v>
      </c>
      <c r="CQ7" s="4">
        <f>SUMIFS(Purchase!$F:$F,Purchase!$A:$A,Waterfall!$A7,Purchase!$D:$D,Waterfall!$C7,Purchase!$C:$C,Waterfall!CQ$1)</f>
        <v>0</v>
      </c>
      <c r="CR7" s="4">
        <f>SUMIFS(Purchase!$F:$F,Purchase!$A:$A,Waterfall!$A7,Purchase!$D:$D,Waterfall!$C7,Purchase!$C:$C,Waterfall!CR$1)</f>
        <v>0</v>
      </c>
      <c r="CS7" s="4">
        <f>SUMIFS(Purchase!$F:$F,Purchase!$A:$A,Waterfall!$A7,Purchase!$D:$D,Waterfall!$C7,Purchase!$C:$C,Waterfall!CS$1)</f>
        <v>0</v>
      </c>
      <c r="CT7" s="4">
        <f>SUMIFS(Purchase!$F:$F,Purchase!$A:$A,Waterfall!$A7,Purchase!$D:$D,Waterfall!$C7,Purchase!$C:$C,Waterfall!CT$1)</f>
        <v>0</v>
      </c>
      <c r="CU7" s="4">
        <f>SUMIFS(Purchase!$F:$F,Purchase!$A:$A,Waterfall!$A7,Purchase!$D:$D,Waterfall!$C7,Purchase!$C:$C,Waterfall!CU$1)</f>
        <v>0</v>
      </c>
      <c r="CV7" s="4">
        <f>SUMIFS(Purchase!$F:$F,Purchase!$A:$A,Waterfall!$A7,Purchase!$D:$D,Waterfall!$C7,Purchase!$C:$C,Waterfall!CV$1)</f>
        <v>0</v>
      </c>
      <c r="CW7" s="4">
        <f>SUMIFS(Purchase!$F:$F,Purchase!$A:$A,Waterfall!$A7,Purchase!$D:$D,Waterfall!$C7,Purchase!$C:$C,Waterfall!CW$1)</f>
        <v>0</v>
      </c>
      <c r="CX7" s="4">
        <f>SUMIFS(Purchase!$F:$F,Purchase!$A:$A,Waterfall!$A7,Purchase!$D:$D,Waterfall!$C7,Purchase!$C:$C,Waterfall!CX$1)</f>
        <v>0</v>
      </c>
      <c r="CY7" s="4">
        <f>SUMIFS(Purchase!$F:$F,Purchase!$A:$A,Waterfall!$A7,Purchase!$D:$D,Waterfall!$C7,Purchase!$C:$C,Waterfall!CY$1)</f>
        <v>0</v>
      </c>
      <c r="CZ7" s="4">
        <f>SUMIFS(Purchase!$F:$F,Purchase!$A:$A,Waterfall!$A7,Purchase!$D:$D,Waterfall!$C7,Purchase!$C:$C,Waterfall!CZ$1)</f>
        <v>0</v>
      </c>
      <c r="DA7" s="4">
        <f>SUMIFS(Purchase!$F:$F,Purchase!$A:$A,Waterfall!$A7,Purchase!$D:$D,Waterfall!$C7,Purchase!$C:$C,Waterfall!DA$1)</f>
        <v>0</v>
      </c>
      <c r="DB7" s="4">
        <f>SUMIFS(Purchase!$F:$F,Purchase!$A:$A,Waterfall!$A7,Purchase!$D:$D,Waterfall!$C7,Purchase!$C:$C,Waterfall!DB$1)</f>
        <v>0</v>
      </c>
      <c r="DC7" s="4">
        <f>SUMIFS(Purchase!$F:$F,Purchase!$A:$A,Waterfall!$A7,Purchase!$D:$D,Waterfall!$C7,Purchase!$C:$C,Waterfall!DC$1)</f>
        <v>0</v>
      </c>
      <c r="DD7" s="4">
        <f>SUMIFS(Purchase!$F:$F,Purchase!$A:$A,Waterfall!$A7,Purchase!$D:$D,Waterfall!$C7,Purchase!$C:$C,Waterfall!DD$1)</f>
        <v>0</v>
      </c>
      <c r="DE7" s="4">
        <f>SUMIFS(Purchase!$F:$F,Purchase!$A:$A,Waterfall!$A7,Purchase!$D:$D,Waterfall!$C7,Purchase!$C:$C,Waterfall!DE$1)</f>
        <v>0</v>
      </c>
      <c r="DF7" s="4">
        <f>SUMIFS(Purchase!$F:$F,Purchase!$A:$A,Waterfall!$A7,Purchase!$D:$D,Waterfall!$C7,Purchase!$C:$C,Waterfall!DF$1)</f>
        <v>0</v>
      </c>
      <c r="DG7" s="4">
        <f>SUMIFS(Purchase!$F:$F,Purchase!$A:$A,Waterfall!$A7,Purchase!$D:$D,Waterfall!$C7,Purchase!$C:$C,Waterfall!DG$1)</f>
        <v>0</v>
      </c>
      <c r="DH7" s="4">
        <f>SUMIFS(Purchase!$F:$F,Purchase!$A:$A,Waterfall!$A7,Purchase!$D:$D,Waterfall!$C7,Purchase!$C:$C,Waterfall!DH$1)</f>
        <v>0</v>
      </c>
      <c r="DI7" s="4">
        <f>SUMIFS(Purchase!$F:$F,Purchase!$A:$A,Waterfall!$A7,Purchase!$D:$D,Waterfall!$C7,Purchase!$C:$C,Waterfall!DI$1)</f>
        <v>0</v>
      </c>
      <c r="DJ7" s="4">
        <f>SUMIFS(Purchase!$F:$F,Purchase!$A:$A,Waterfall!$A7,Purchase!$D:$D,Waterfall!$C7,Purchase!$C:$C,Waterfall!DJ$1)</f>
        <v>0</v>
      </c>
      <c r="DK7" s="4">
        <f>SUMIFS(Purchase!$F:$F,Purchase!$A:$A,Waterfall!$A7,Purchase!$D:$D,Waterfall!$C7,Purchase!$C:$C,Waterfall!DK$1)</f>
        <v>0</v>
      </c>
      <c r="DL7" s="4">
        <f>SUMIFS(Purchase!$F:$F,Purchase!$A:$A,Waterfall!$A7,Purchase!$D:$D,Waterfall!$C7,Purchase!$C:$C,Waterfall!DL$1)</f>
        <v>0</v>
      </c>
      <c r="DM7" s="4">
        <f>SUMIFS(Purchase!$F:$F,Purchase!$A:$A,Waterfall!$A7,Purchase!$D:$D,Waterfall!$C7,Purchase!$C:$C,Waterfall!DM$1)</f>
        <v>0</v>
      </c>
      <c r="DN7" s="4">
        <f>SUMIFS(Purchase!$F:$F,Purchase!$A:$A,Waterfall!$A7,Purchase!$D:$D,Waterfall!$C7,Purchase!$C:$C,Waterfall!DN$1)</f>
        <v>0</v>
      </c>
      <c r="DO7" s="4">
        <f>SUMIFS(Purchase!$F:$F,Purchase!$A:$A,Waterfall!$A7,Purchase!$D:$D,Waterfall!$C7,Purchase!$C:$C,Waterfall!DO$1)</f>
        <v>0</v>
      </c>
      <c r="DP7" s="4">
        <f>SUMIFS(Purchase!$F:$F,Purchase!$A:$A,Waterfall!$A7,Purchase!$D:$D,Waterfall!$C7,Purchase!$C:$C,Waterfall!DP$1)</f>
        <v>0</v>
      </c>
      <c r="DQ7" s="4">
        <f>SUMIFS(Purchase!$F:$F,Purchase!$A:$A,Waterfall!$A7,Purchase!$D:$D,Waterfall!$C7,Purchase!$C:$C,Waterfall!DQ$1)</f>
        <v>0</v>
      </c>
      <c r="DR7" s="4">
        <f>SUMIFS(Purchase!$F:$F,Purchase!$A:$A,Waterfall!$A7,Purchase!$D:$D,Waterfall!$C7,Purchase!$C:$C,Waterfall!DR$1)</f>
        <v>0</v>
      </c>
      <c r="DS7" s="4">
        <f>SUMIFS(Purchase!$F:$F,Purchase!$A:$A,Waterfall!$A7,Purchase!$D:$D,Waterfall!$C7,Purchase!$C:$C,Waterfall!DS$1)</f>
        <v>0</v>
      </c>
      <c r="DT7" s="4">
        <f>SUMIFS(Purchase!$F:$F,Purchase!$A:$A,Waterfall!$A7,Purchase!$D:$D,Waterfall!$C7,Purchase!$C:$C,Waterfall!DT$1)</f>
        <v>0</v>
      </c>
      <c r="DU7" s="4">
        <f>SUMIFS(Purchase!$F:$F,Purchase!$A:$A,Waterfall!$A7,Purchase!$D:$D,Waterfall!$C7,Purchase!$C:$C,Waterfall!DU$1)</f>
        <v>0</v>
      </c>
      <c r="DV7" s="4">
        <f>SUMIFS(Purchase!$F:$F,Purchase!$A:$A,Waterfall!$A7,Purchase!$D:$D,Waterfall!$C7,Purchase!$C:$C,Waterfall!DV$1)</f>
        <v>0</v>
      </c>
      <c r="DW7" s="4">
        <f>SUMIFS(Purchase!$F:$F,Purchase!$A:$A,Waterfall!$A7,Purchase!$D:$D,Waterfall!$C7,Purchase!$C:$C,Waterfall!DW$1)</f>
        <v>0</v>
      </c>
      <c r="DX7" s="4">
        <f>SUMIFS(Purchase!$F:$F,Purchase!$A:$A,Waterfall!$A7,Purchase!$D:$D,Waterfall!$C7,Purchase!$C:$C,Waterfall!DX$1)</f>
        <v>0</v>
      </c>
      <c r="DY7" s="4">
        <f>SUMIFS(Purchase!$F:$F,Purchase!$A:$A,Waterfall!$A7,Purchase!$D:$D,Waterfall!$C7,Purchase!$C:$C,Waterfall!DY$1)</f>
        <v>0</v>
      </c>
      <c r="DZ7" s="4">
        <f>SUMIFS(Purchase!$F:$F,Purchase!$A:$A,Waterfall!$A7,Purchase!$D:$D,Waterfall!$C7,Purchase!$C:$C,Waterfall!DZ$1)</f>
        <v>0</v>
      </c>
      <c r="EA7" s="4">
        <f>SUMIFS(Purchase!$F:$F,Purchase!$A:$A,Waterfall!$A7,Purchase!$D:$D,Waterfall!$C7,Purchase!$C:$C,Waterfall!EA$1)</f>
        <v>0</v>
      </c>
      <c r="EB7" s="4">
        <f>SUMIFS(Purchase!$F:$F,Purchase!$A:$A,Waterfall!$A7,Purchase!$D:$D,Waterfall!$C7,Purchase!$C:$C,Waterfall!EB$1)</f>
        <v>0</v>
      </c>
      <c r="EC7" s="4">
        <f>SUMIFS(Purchase!$F:$F,Purchase!$A:$A,Waterfall!$A7,Purchase!$D:$D,Waterfall!$C7,Purchase!$C:$C,Waterfall!EC$1)</f>
        <v>0</v>
      </c>
      <c r="ED7" s="4">
        <f>SUMIFS(Purchase!$F:$F,Purchase!$A:$A,Waterfall!$A7,Purchase!$D:$D,Waterfall!$C7,Purchase!$C:$C,Waterfall!ED$1)</f>
        <v>0</v>
      </c>
      <c r="EE7" s="4">
        <f>SUMIFS(Purchase!$F:$F,Purchase!$A:$A,Waterfall!$A7,Purchase!$D:$D,Waterfall!$C7,Purchase!$C:$C,Waterfall!EE$1)</f>
        <v>0</v>
      </c>
      <c r="EF7" s="4">
        <f>SUMIFS(Purchase!$F:$F,Purchase!$A:$A,Waterfall!$A7,Purchase!$D:$D,Waterfall!$C7,Purchase!$C:$C,Waterfall!EF$1)</f>
        <v>0</v>
      </c>
      <c r="EG7" s="4">
        <f>SUMIFS(Purchase!$F:$F,Purchase!$A:$A,Waterfall!$A7,Purchase!$D:$D,Waterfall!$C7,Purchase!$C:$C,Waterfall!EG$1)</f>
        <v>0</v>
      </c>
      <c r="EH7" s="4">
        <f>SUMIFS(Purchase!$F:$F,Purchase!$A:$A,Waterfall!$A7,Purchase!$D:$D,Waterfall!$C7,Purchase!$C:$C,Waterfall!EH$1)</f>
        <v>0</v>
      </c>
      <c r="EI7" s="4">
        <f>SUMIFS(Purchase!$F:$F,Purchase!$A:$A,Waterfall!$A7,Purchase!$D:$D,Waterfall!$C7,Purchase!$C:$C,Waterfall!EI$1)</f>
        <v>0</v>
      </c>
      <c r="EJ7" s="4">
        <f>SUMIFS(Purchase!$F:$F,Purchase!$A:$A,Waterfall!$A7,Purchase!$D:$D,Waterfall!$C7,Purchase!$C:$C,Waterfall!EJ$1)</f>
        <v>0</v>
      </c>
      <c r="EK7" s="4">
        <f>SUMIFS(Purchase!$F:$F,Purchase!$A:$A,Waterfall!$A7,Purchase!$D:$D,Waterfall!$C7,Purchase!$C:$C,Waterfall!EK$1)</f>
        <v>0</v>
      </c>
      <c r="EL7" s="4">
        <f>SUMIFS(Purchase!$F:$F,Purchase!$A:$A,Waterfall!$A7,Purchase!$D:$D,Waterfall!$C7,Purchase!$C:$C,Waterfall!EL$1)</f>
        <v>0</v>
      </c>
      <c r="EM7" s="4">
        <f>SUMIFS(Purchase!$F:$F,Purchase!$A:$A,Waterfall!$A7,Purchase!$D:$D,Waterfall!$C7,Purchase!$C:$C,Waterfall!EM$1)</f>
        <v>0</v>
      </c>
      <c r="EN7" s="4">
        <f>SUMIFS(Purchase!$F:$F,Purchase!$A:$A,Waterfall!$A7,Purchase!$D:$D,Waterfall!$C7,Purchase!$C:$C,Waterfall!EN$1)</f>
        <v>0</v>
      </c>
      <c r="EO7" s="4">
        <f>SUMIFS(Purchase!$F:$F,Purchase!$A:$A,Waterfall!$A7,Purchase!$D:$D,Waterfall!$C7,Purchase!$C:$C,Waterfall!EO$1)</f>
        <v>0</v>
      </c>
      <c r="EP7" s="4">
        <f>SUMIFS(Purchase!$F:$F,Purchase!$A:$A,Waterfall!$A7,Purchase!$D:$D,Waterfall!$C7,Purchase!$C:$C,Waterfall!EP$1)</f>
        <v>0</v>
      </c>
      <c r="EQ7" s="4">
        <f>SUMIFS(Purchase!$F:$F,Purchase!$A:$A,Waterfall!$A7,Purchase!$D:$D,Waterfall!$C7,Purchase!$C:$C,Waterfall!EQ$1)</f>
        <v>0</v>
      </c>
      <c r="ER7" s="4">
        <f>SUMIFS(Purchase!$F:$F,Purchase!$A:$A,Waterfall!$A7,Purchase!$D:$D,Waterfall!$C7,Purchase!$C:$C,Waterfall!ER$1)</f>
        <v>0</v>
      </c>
      <c r="ES7" s="4">
        <f>SUMIFS(Purchase!$F:$F,Purchase!$A:$A,Waterfall!$A7,Purchase!$D:$D,Waterfall!$C7,Purchase!$C:$C,Waterfall!ES$1)</f>
        <v>0</v>
      </c>
      <c r="ET7" s="4">
        <f>SUMIFS(Purchase!$F:$F,Purchase!$A:$A,Waterfall!$A7,Purchase!$D:$D,Waterfall!$C7,Purchase!$C:$C,Waterfall!ET$1)</f>
        <v>0</v>
      </c>
      <c r="EU7" s="4">
        <f>SUMIFS(Purchase!$F:$F,Purchase!$A:$A,Waterfall!$A7,Purchase!$D:$D,Waterfall!$C7,Purchase!$C:$C,Waterfall!EU$1)</f>
        <v>0</v>
      </c>
      <c r="EV7" s="4">
        <f>SUMIFS(Purchase!$F:$F,Purchase!$A:$A,Waterfall!$A7,Purchase!$D:$D,Waterfall!$C7,Purchase!$C:$C,Waterfall!EV$1)</f>
        <v>0</v>
      </c>
      <c r="EW7" s="4">
        <f>SUMIFS(Purchase!$F:$F,Purchase!$A:$A,Waterfall!$A7,Purchase!$D:$D,Waterfall!$C7,Purchase!$C:$C,Waterfall!EW$1)</f>
        <v>0</v>
      </c>
      <c r="EX7" s="4">
        <f>SUMIFS(Purchase!$F:$F,Purchase!$A:$A,Waterfall!$A7,Purchase!$D:$D,Waterfall!$C7,Purchase!$C:$C,Waterfall!EX$1)</f>
        <v>0</v>
      </c>
      <c r="EY7" s="4">
        <f>SUMIFS(Purchase!$F:$F,Purchase!$A:$A,Waterfall!$A7,Purchase!$D:$D,Waterfall!$C7,Purchase!$C:$C,Waterfall!EY$1)</f>
        <v>0</v>
      </c>
      <c r="EZ7" s="4">
        <f>SUMIFS(Purchase!$F:$F,Purchase!$A:$A,Waterfall!$A7,Purchase!$D:$D,Waterfall!$C7,Purchase!$C:$C,Waterfall!EZ$1)</f>
        <v>0</v>
      </c>
      <c r="FA7" s="4">
        <f>SUMIFS(Purchase!$F:$F,Purchase!$A:$A,Waterfall!$A7,Purchase!$D:$D,Waterfall!$C7,Purchase!$C:$C,Waterfall!FA$1)</f>
        <v>0</v>
      </c>
      <c r="FB7" s="4">
        <f>SUMIFS(Purchase!$F:$F,Purchase!$A:$A,Waterfall!$A7,Purchase!$D:$D,Waterfall!$C7,Purchase!$C:$C,Waterfall!FB$1)</f>
        <v>0</v>
      </c>
      <c r="FC7" s="4">
        <f>SUMIFS(Purchase!$F:$F,Purchase!$A:$A,Waterfall!$A7,Purchase!$D:$D,Waterfall!$C7,Purchase!$C:$C,Waterfall!FC$1)</f>
        <v>0</v>
      </c>
      <c r="FD7" s="4">
        <f>SUMIFS(Purchase!$F:$F,Purchase!$A:$A,Waterfall!$A7,Purchase!$D:$D,Waterfall!$C7,Purchase!$C:$C,Waterfall!FD$1)</f>
        <v>0</v>
      </c>
      <c r="FE7" s="4">
        <f>SUMIFS(Purchase!$F:$F,Purchase!$A:$A,Waterfall!$A7,Purchase!$D:$D,Waterfall!$C7,Purchase!$C:$C,Waterfall!FE$1)</f>
        <v>0</v>
      </c>
      <c r="FF7" s="4">
        <f>SUMIFS(Purchase!$F:$F,Purchase!$A:$A,Waterfall!$A7,Purchase!$D:$D,Waterfall!$C7,Purchase!$C:$C,Waterfall!FF$1)</f>
        <v>0</v>
      </c>
      <c r="FG7" s="4">
        <f>SUMIFS(Purchase!$F:$F,Purchase!$A:$A,Waterfall!$A7,Purchase!$D:$D,Waterfall!$C7,Purchase!$C:$C,Waterfall!FG$1)</f>
        <v>0</v>
      </c>
      <c r="FH7" s="4">
        <f>SUMIFS(Purchase!$F:$F,Purchase!$A:$A,Waterfall!$A7,Purchase!$D:$D,Waterfall!$C7,Purchase!$C:$C,Waterfall!FH$1)</f>
        <v>0</v>
      </c>
      <c r="FI7" s="4">
        <f>SUMIFS(Purchase!$F:$F,Purchase!$A:$A,Waterfall!$A7,Purchase!$D:$D,Waterfall!$C7,Purchase!$C:$C,Waterfall!FI$1)</f>
        <v>0</v>
      </c>
      <c r="FJ7" s="4">
        <f>SUMIFS(Purchase!$F:$F,Purchase!$A:$A,Waterfall!$A7,Purchase!$D:$D,Waterfall!$C7,Purchase!$C:$C,Waterfall!FJ$1)</f>
        <v>0</v>
      </c>
      <c r="FK7" s="4">
        <f>SUMIFS(Purchase!$F:$F,Purchase!$A:$A,Waterfall!$A7,Purchase!$D:$D,Waterfall!$C7,Purchase!$C:$C,Waterfall!FK$1)</f>
        <v>0</v>
      </c>
      <c r="FL7" s="4">
        <f>SUMIFS(Purchase!$F:$F,Purchase!$A:$A,Waterfall!$A7,Purchase!$D:$D,Waterfall!$C7,Purchase!$C:$C,Waterfall!FL$1)</f>
        <v>0</v>
      </c>
      <c r="FM7" s="4">
        <f>SUMIFS(Purchase!$F:$F,Purchase!$A:$A,Waterfall!$A7,Purchase!$D:$D,Waterfall!$C7,Purchase!$C:$C,Waterfall!FM$1)</f>
        <v>0</v>
      </c>
      <c r="FN7" s="4">
        <f>SUMIFS(Purchase!$F:$F,Purchase!$A:$A,Waterfall!$A7,Purchase!$D:$D,Waterfall!$C7,Purchase!$C:$C,Waterfall!FN$1)</f>
        <v>0</v>
      </c>
      <c r="FO7" s="4">
        <f>SUMIFS(Purchase!$F:$F,Purchase!$A:$A,Waterfall!$A7,Purchase!$D:$D,Waterfall!$C7,Purchase!$C:$C,Waterfall!FO$1)</f>
        <v>0</v>
      </c>
      <c r="FP7" s="4">
        <f>SUMIFS(Purchase!$F:$F,Purchase!$A:$A,Waterfall!$A7,Purchase!$D:$D,Waterfall!$C7,Purchase!$C:$C,Waterfall!FP$1)</f>
        <v>0</v>
      </c>
      <c r="FQ7" s="4">
        <f>SUMIFS(Purchase!$F:$F,Purchase!$A:$A,Waterfall!$A7,Purchase!$D:$D,Waterfall!$C7,Purchase!$C:$C,Waterfall!FQ$1)</f>
        <v>0</v>
      </c>
      <c r="FR7" s="4">
        <f>SUMIFS(Purchase!$F:$F,Purchase!$A:$A,Waterfall!$A7,Purchase!$D:$D,Waterfall!$C7,Purchase!$C:$C,Waterfall!FR$1)</f>
        <v>0</v>
      </c>
      <c r="FS7" s="4">
        <f>SUMIFS(Purchase!$F:$F,Purchase!$A:$A,Waterfall!$A7,Purchase!$D:$D,Waterfall!$C7,Purchase!$C:$C,Waterfall!FS$1)</f>
        <v>0</v>
      </c>
      <c r="FT7" s="4">
        <f>SUMIFS(Purchase!$F:$F,Purchase!$A:$A,Waterfall!$A7,Purchase!$D:$D,Waterfall!$C7,Purchase!$C:$C,Waterfall!FT$1)</f>
        <v>0</v>
      </c>
      <c r="FU7" s="4">
        <f>SUMIFS(Purchase!$F:$F,Purchase!$A:$A,Waterfall!$A7,Purchase!$D:$D,Waterfall!$C7,Purchase!$C:$C,Waterfall!FU$1)</f>
        <v>0</v>
      </c>
      <c r="FV7" s="4">
        <f>SUMIFS(Purchase!$F:$F,Purchase!$A:$A,Waterfall!$A7,Purchase!$D:$D,Waterfall!$C7,Purchase!$C:$C,Waterfall!FV$1)</f>
        <v>0</v>
      </c>
      <c r="FW7" s="4">
        <f>SUMIFS(Purchase!$F:$F,Purchase!$A:$A,Waterfall!$A7,Purchase!$D:$D,Waterfall!$C7,Purchase!$C:$C,Waterfall!FW$1)</f>
        <v>0</v>
      </c>
      <c r="FX7" s="4">
        <f>SUMIFS(Purchase!$F:$F,Purchase!$A:$A,Waterfall!$A7,Purchase!$D:$D,Waterfall!$C7,Purchase!$C:$C,Waterfall!FX$1)</f>
        <v>0</v>
      </c>
      <c r="FY7" s="4">
        <f>SUMIFS(Purchase!$F:$F,Purchase!$A:$A,Waterfall!$A7,Purchase!$D:$D,Waterfall!$C7,Purchase!$C:$C,Waterfall!FY$1)</f>
        <v>0</v>
      </c>
      <c r="FZ7" s="4">
        <f>SUMIFS(Purchase!$F:$F,Purchase!$A:$A,Waterfall!$A7,Purchase!$D:$D,Waterfall!$C7,Purchase!$C:$C,Waterfall!FZ$1)</f>
        <v>0</v>
      </c>
      <c r="GA7" s="4">
        <f>SUMIFS(Purchase!$F:$F,Purchase!$A:$A,Waterfall!$A7,Purchase!$D:$D,Waterfall!$C7,Purchase!$C:$C,Waterfall!GA$1)</f>
        <v>0</v>
      </c>
      <c r="GB7" s="4">
        <f>SUMIFS(Purchase!$F:$F,Purchase!$A:$A,Waterfall!$A7,Purchase!$D:$D,Waterfall!$C7,Purchase!$C:$C,Waterfall!GB$1)</f>
        <v>0</v>
      </c>
      <c r="GC7" s="4">
        <f>SUMIFS(Purchase!$F:$F,Purchase!$A:$A,Waterfall!$A7,Purchase!$D:$D,Waterfall!$C7,Purchase!$C:$C,Waterfall!GC$1)</f>
        <v>0</v>
      </c>
      <c r="GD7" s="4">
        <f>SUMIFS(Purchase!$F:$F,Purchase!$A:$A,Waterfall!$A7,Purchase!$D:$D,Waterfall!$C7,Purchase!$C:$C,Waterfall!GD$1)</f>
        <v>0</v>
      </c>
      <c r="GE7" s="4">
        <f>SUMIFS(Purchase!$F:$F,Purchase!$A:$A,Waterfall!$A7,Purchase!$D:$D,Waterfall!$C7,Purchase!$C:$C,Waterfall!GE$1)</f>
        <v>0</v>
      </c>
      <c r="GF7" s="4">
        <f>SUMIFS(Purchase!$F:$F,Purchase!$A:$A,Waterfall!$A7,Purchase!$D:$D,Waterfall!$C7,Purchase!$C:$C,Waterfall!GF$1)</f>
        <v>0</v>
      </c>
      <c r="GG7" s="4">
        <f>SUMIFS(Purchase!$F:$F,Purchase!$A:$A,Waterfall!$A7,Purchase!$D:$D,Waterfall!$C7,Purchase!$C:$C,Waterfall!GG$1)</f>
        <v>0</v>
      </c>
      <c r="GH7" s="4">
        <f>SUMIFS(Purchase!$F:$F,Purchase!$A:$A,Waterfall!$A7,Purchase!$D:$D,Waterfall!$C7,Purchase!$C:$C,Waterfall!GH$1)</f>
        <v>0</v>
      </c>
      <c r="GI7" s="4">
        <f>SUMIFS(Purchase!$F:$F,Purchase!$A:$A,Waterfall!$A7,Purchase!$D:$D,Waterfall!$C7,Purchase!$C:$C,Waterfall!GI$1)</f>
        <v>0</v>
      </c>
      <c r="GJ7" s="113"/>
      <c r="GK7" s="65"/>
    </row>
    <row r="8" spans="1:193" x14ac:dyDescent="0.35">
      <c r="A8" s="8">
        <f t="shared" si="3"/>
        <v>1</v>
      </c>
      <c r="B8" s="2" t="str">
        <f>VLOOKUP($A8,Centers!$B$1:$C$120,2,)</f>
        <v>GATE</v>
      </c>
      <c r="C8" s="3">
        <v>44885</v>
      </c>
      <c r="D8" s="4">
        <f>IF($A8=1,SUM(SUMIFS(Indent!$E:$E,Indent!$C:$C,Waterfall!$C8,Indent!$A:$A,Centers!$A$2),SUMIFS(Indent!$E:$E,Indent!$C:$C,Waterfall!$C8,Indent!$A:$A,Centers!$A$3),SUMIFS(Indent!$E:$E,Indent!$C:$C,Waterfall!$C8,Indent!$A:$A,Centers!$A$4),SUMIFS(Indent!$E:$E,Indent!$C:$C,Waterfall!$C8,Indent!$A:$A,Centers!$A$5),SUMIFS(Indent!$E:$E,Indent!$C:$C,Waterfall!$C8,Indent!$A:$A,Centers!$A$6),SUMIFS(Indent!$E:$E,Indent!$C:$C,Waterfall!$C8,Indent!$A:$A,Centers!$A$7),SUMIFS(Indent!$E:$E,Indent!$C:$C,Waterfall!$C8,Indent!$A:$A,Centers!$A$8)),SUMIFS(Indent!$E:$E,Indent!$C:$C,Waterfall!$C8,Indent!$A:$A,$A8))</f>
        <v>0</v>
      </c>
      <c r="E8" s="4">
        <f>SUMIFS(Purchase!$F:$F,Purchase!$A:$A,Waterfall!$A8,Purchase!$D:$D,Waterfall!$C8,Purchase!$C:$C,Waterfall!E$1)</f>
        <v>0</v>
      </c>
      <c r="F8" s="4">
        <f>SUMIFS(Purchase!$F:$F,Purchase!$A:$A,Waterfall!$A8,Purchase!$D:$D,Waterfall!$C8,Purchase!$C:$C,Waterfall!F$1)</f>
        <v>0</v>
      </c>
      <c r="G8" s="4">
        <f>SUMIFS(Purchase!$F:$F,Purchase!$A:$A,Waterfall!$A8,Purchase!$D:$D,Waterfall!$C8,Purchase!$C:$C,Waterfall!G$1)</f>
        <v>0</v>
      </c>
      <c r="H8" s="4">
        <f>SUMIFS(Purchase!$F:$F,Purchase!$A:$A,Waterfall!$A8,Purchase!$D:$D,Waterfall!$C8,Purchase!$C:$C,Waterfall!H$1)</f>
        <v>0</v>
      </c>
      <c r="I8" s="4">
        <f>SUMIFS(Purchase!$F:$F,Purchase!$A:$A,Waterfall!$A8,Purchase!$D:$D,Waterfall!$C8,Purchase!$C:$C,Waterfall!I$1)</f>
        <v>0</v>
      </c>
      <c r="J8" s="4">
        <f>SUMIFS(Purchase!$F:$F,Purchase!$A:$A,Waterfall!$A8,Purchase!$D:$D,Waterfall!$C8,Purchase!$C:$C,Waterfall!J$1)</f>
        <v>0</v>
      </c>
      <c r="K8" s="4">
        <f>SUMIFS(Purchase!$F:$F,Purchase!$A:$A,Waterfall!$A8,Purchase!$D:$D,Waterfall!$C8,Purchase!$C:$C,Waterfall!K$1)</f>
        <v>0</v>
      </c>
      <c r="L8" s="4">
        <f>SUMIFS(Purchase!$F:$F,Purchase!$A:$A,Waterfall!$A8,Purchase!$D:$D,Waterfall!$C8,Purchase!$C:$C,Waterfall!L$1)</f>
        <v>0</v>
      </c>
      <c r="M8" s="4">
        <f>SUMIFS(Purchase!$F:$F,Purchase!$A:$A,Waterfall!$A8,Purchase!$D:$D,Waterfall!$C8,Purchase!$C:$C,Waterfall!M$1)</f>
        <v>0</v>
      </c>
      <c r="N8" s="4">
        <f>SUMIFS(Purchase!$F:$F,Purchase!$A:$A,Waterfall!$A8,Purchase!$D:$D,Waterfall!$C8,Purchase!$C:$C,Waterfall!N$1)</f>
        <v>0</v>
      </c>
      <c r="O8" s="4">
        <f>SUMIFS(Purchase!$F:$F,Purchase!$A:$A,Waterfall!$A8,Purchase!$D:$D,Waterfall!$C8,Purchase!$C:$C,Waterfall!O$1)</f>
        <v>0</v>
      </c>
      <c r="P8" s="4">
        <f>SUMIFS(Purchase!$F:$F,Purchase!$A:$A,Waterfall!$A8,Purchase!$D:$D,Waterfall!$C8,Purchase!$C:$C,Waterfall!P$1)</f>
        <v>0</v>
      </c>
      <c r="Q8" s="4">
        <f>SUMIFS(Purchase!$F:$F,Purchase!$A:$A,Waterfall!$A8,Purchase!$D:$D,Waterfall!$C8,Purchase!$C:$C,Waterfall!Q$1)</f>
        <v>0</v>
      </c>
      <c r="R8" s="4">
        <f>SUMIFS(Purchase!$F:$F,Purchase!$A:$A,Waterfall!$A8,Purchase!$D:$D,Waterfall!$C8,Purchase!$C:$C,Waterfall!R$1)</f>
        <v>0</v>
      </c>
      <c r="S8" s="4">
        <f>SUMIFS(Purchase!$F:$F,Purchase!$A:$A,Waterfall!$A8,Purchase!$D:$D,Waterfall!$C8,Purchase!$C:$C,Waterfall!S$1)</f>
        <v>0</v>
      </c>
      <c r="T8" s="4">
        <f>SUMIFS(Purchase!$F:$F,Purchase!$A:$A,Waterfall!$A8,Purchase!$D:$D,Waterfall!$C8,Purchase!$C:$C,Waterfall!T$1)</f>
        <v>0</v>
      </c>
      <c r="U8" s="4">
        <f>SUMIFS(Purchase!$F:$F,Purchase!$A:$A,Waterfall!$A8,Purchase!$D:$D,Waterfall!$C8,Purchase!$C:$C,Waterfall!U$1)</f>
        <v>0</v>
      </c>
      <c r="V8" s="4">
        <f>SUMIFS(Purchase!$F:$F,Purchase!$A:$A,Waterfall!$A8,Purchase!$D:$D,Waterfall!$C8,Purchase!$C:$C,Waterfall!V$1)</f>
        <v>0</v>
      </c>
      <c r="W8" s="4">
        <f>SUMIFS(Purchase!$F:$F,Purchase!$A:$A,Waterfall!$A8,Purchase!$D:$D,Waterfall!$C8,Purchase!$C:$C,Waterfall!W$1)</f>
        <v>0</v>
      </c>
      <c r="X8" s="4">
        <f>SUMIFS(Purchase!$F:$F,Purchase!$A:$A,Waterfall!$A8,Purchase!$D:$D,Waterfall!$C8,Purchase!$C:$C,Waterfall!X$1)</f>
        <v>0</v>
      </c>
      <c r="Y8" s="4">
        <f>SUMIFS(Purchase!$F:$F,Purchase!$A:$A,Waterfall!$A8,Purchase!$D:$D,Waterfall!$C8,Purchase!$C:$C,Waterfall!Y$1)</f>
        <v>0</v>
      </c>
      <c r="Z8" s="4">
        <f>SUMIFS(Purchase!$F:$F,Purchase!$A:$A,Waterfall!$A8,Purchase!$D:$D,Waterfall!$C8,Purchase!$C:$C,Waterfall!Z$1)</f>
        <v>0</v>
      </c>
      <c r="AA8" s="4">
        <f>SUMIFS(Purchase!$F:$F,Purchase!$A:$A,Waterfall!$A8,Purchase!$D:$D,Waterfall!$C8,Purchase!$C:$C,Waterfall!AA$1)</f>
        <v>0</v>
      </c>
      <c r="AB8" s="4">
        <f>SUMIFS(Purchase!$F:$F,Purchase!$A:$A,Waterfall!$A8,Purchase!$D:$D,Waterfall!$C8,Purchase!$C:$C,Waterfall!AB$1)</f>
        <v>0</v>
      </c>
      <c r="AC8" s="4">
        <f>SUMIFS(Purchase!$F:$F,Purchase!$A:$A,Waterfall!$A8,Purchase!$D:$D,Waterfall!$C8,Purchase!$C:$C,Waterfall!AC$1)</f>
        <v>0</v>
      </c>
      <c r="AD8" s="4">
        <f>SUMIFS(Purchase!$F:$F,Purchase!$A:$A,Waterfall!$A8,Purchase!$D:$D,Waterfall!$C8,Purchase!$C:$C,Waterfall!AD$1)</f>
        <v>0</v>
      </c>
      <c r="AE8" s="4">
        <f>SUMIFS(Purchase!$F:$F,Purchase!$A:$A,Waterfall!$A8,Purchase!$D:$D,Waterfall!$C8,Purchase!$C:$C,Waterfall!AE$1)</f>
        <v>0</v>
      </c>
      <c r="AF8" s="4">
        <f>SUMIFS(Purchase!$F:$F,Purchase!$A:$A,Waterfall!$A8,Purchase!$D:$D,Waterfall!$C8,Purchase!$C:$C,Waterfall!AF$1)</f>
        <v>0</v>
      </c>
      <c r="AG8" s="4">
        <f>SUMIFS(Purchase!$F:$F,Purchase!$A:$A,Waterfall!$A8,Purchase!$D:$D,Waterfall!$C8,Purchase!$C:$C,Waterfall!AG$1)</f>
        <v>0</v>
      </c>
      <c r="AH8" s="4">
        <f>SUMIFS(Purchase!$F:$F,Purchase!$A:$A,Waterfall!$A8,Purchase!$D:$D,Waterfall!$C8,Purchase!$C:$C,Waterfall!AH$1)</f>
        <v>0</v>
      </c>
      <c r="AI8" s="4">
        <f>SUMIFS(Purchase!$F:$F,Purchase!$A:$A,Waterfall!$A8,Purchase!$D:$D,Waterfall!$C8,Purchase!$C:$C,Waterfall!AI$1)</f>
        <v>0</v>
      </c>
      <c r="AJ8" s="4">
        <f>SUMIFS(Purchase!$F:$F,Purchase!$A:$A,Waterfall!$A8,Purchase!$D:$D,Waterfall!$C8,Purchase!$C:$C,Waterfall!AJ$1)</f>
        <v>0</v>
      </c>
      <c r="AK8" s="4">
        <f>SUMIFS(Purchase!$F:$F,Purchase!$A:$A,Waterfall!$A8,Purchase!$D:$D,Waterfall!$C8,Purchase!$C:$C,Waterfall!AK$1)</f>
        <v>0</v>
      </c>
      <c r="AL8" s="4">
        <f>SUMIFS(Purchase!$F:$F,Purchase!$A:$A,Waterfall!$A8,Purchase!$D:$D,Waterfall!$C8,Purchase!$C:$C,Waterfall!AL$1)</f>
        <v>0</v>
      </c>
      <c r="AM8" s="4">
        <f>SUMIFS(Purchase!$F:$F,Purchase!$A:$A,Waterfall!$A8,Purchase!$D:$D,Waterfall!$C8,Purchase!$C:$C,Waterfall!AM$1)</f>
        <v>0</v>
      </c>
      <c r="AN8" s="4">
        <f>SUMIFS(Purchase!$F:$F,Purchase!$A:$A,Waterfall!$A8,Purchase!$D:$D,Waterfall!$C8,Purchase!$C:$C,Waterfall!AN$1)</f>
        <v>0</v>
      </c>
      <c r="AO8" s="4">
        <f>SUMIFS(Purchase!$F:$F,Purchase!$A:$A,Waterfall!$A8,Purchase!$D:$D,Waterfall!$C8,Purchase!$C:$C,Waterfall!AO$1)</f>
        <v>0</v>
      </c>
      <c r="AP8" s="4">
        <f>SUMIFS(Purchase!$F:$F,Purchase!$A:$A,Waterfall!$A8,Purchase!$D:$D,Waterfall!$C8,Purchase!$C:$C,Waterfall!AP$1)</f>
        <v>0</v>
      </c>
      <c r="AQ8" s="4">
        <f>SUMIFS(Purchase!$F:$F,Purchase!$A:$A,Waterfall!$A8,Purchase!$D:$D,Waterfall!$C8,Purchase!$C:$C,Waterfall!AQ$1)</f>
        <v>0</v>
      </c>
      <c r="AR8" s="4">
        <f>SUMIFS(Purchase!$F:$F,Purchase!$A:$A,Waterfall!$A8,Purchase!$D:$D,Waterfall!$C8,Purchase!$C:$C,Waterfall!AR$1)</f>
        <v>0</v>
      </c>
      <c r="AS8" s="4">
        <f>SUMIFS(Purchase!$F:$F,Purchase!$A:$A,Waterfall!$A8,Purchase!$D:$D,Waterfall!$C8,Purchase!$C:$C,Waterfall!AS$1)</f>
        <v>0</v>
      </c>
      <c r="AT8" s="4">
        <f>SUMIFS(Purchase!$F:$F,Purchase!$A:$A,Waterfall!$A8,Purchase!$D:$D,Waterfall!$C8,Purchase!$C:$C,Waterfall!AT$1)</f>
        <v>0</v>
      </c>
      <c r="AU8" s="4">
        <f>SUMIFS(Purchase!$F:$F,Purchase!$A:$A,Waterfall!$A8,Purchase!$D:$D,Waterfall!$C8,Purchase!$C:$C,Waterfall!AU$1)</f>
        <v>0</v>
      </c>
      <c r="AV8" s="4">
        <f>SUMIFS(Purchase!$F:$F,Purchase!$A:$A,Waterfall!$A8,Purchase!$D:$D,Waterfall!$C8,Purchase!$C:$C,Waterfall!AV$1)</f>
        <v>0</v>
      </c>
      <c r="AW8" s="4">
        <f>SUMIFS(Purchase!$F:$F,Purchase!$A:$A,Waterfall!$A8,Purchase!$D:$D,Waterfall!$C8,Purchase!$C:$C,Waterfall!AW$1)</f>
        <v>0</v>
      </c>
      <c r="AX8" s="4">
        <f>SUMIFS(Purchase!$F:$F,Purchase!$A:$A,Waterfall!$A8,Purchase!$D:$D,Waterfall!$C8,Purchase!$C:$C,Waterfall!AX$1)</f>
        <v>0</v>
      </c>
      <c r="AY8" s="4">
        <f>SUMIFS(Purchase!$F:$F,Purchase!$A:$A,Waterfall!$A8,Purchase!$D:$D,Waterfall!$C8,Purchase!$C:$C,Waterfall!AY$1)</f>
        <v>0</v>
      </c>
      <c r="AZ8" s="4">
        <f>SUMIFS(Purchase!$F:$F,Purchase!$A:$A,Waterfall!$A8,Purchase!$D:$D,Waterfall!$C8,Purchase!$C:$C,Waterfall!AZ$1)</f>
        <v>0</v>
      </c>
      <c r="BA8" s="4">
        <f>SUMIFS(Purchase!$F:$F,Purchase!$A:$A,Waterfall!$A8,Purchase!$D:$D,Waterfall!$C8,Purchase!$C:$C,Waterfall!BA$1)</f>
        <v>0</v>
      </c>
      <c r="BB8" s="4">
        <f>SUMIFS(Purchase!$F:$F,Purchase!$A:$A,Waterfall!$A8,Purchase!$D:$D,Waterfall!$C8,Purchase!$C:$C,Waterfall!BB$1)</f>
        <v>0</v>
      </c>
      <c r="BC8" s="4">
        <f>SUMIFS(Purchase!$F:$F,Purchase!$A:$A,Waterfall!$A8,Purchase!$D:$D,Waterfall!$C8,Purchase!$C:$C,Waterfall!BC$1)</f>
        <v>0</v>
      </c>
      <c r="BD8" s="4">
        <f>SUMIFS(Purchase!$F:$F,Purchase!$A:$A,Waterfall!$A8,Purchase!$D:$D,Waterfall!$C8,Purchase!$C:$C,Waterfall!BD$1)</f>
        <v>0</v>
      </c>
      <c r="BE8" s="4">
        <f>SUMIFS(Purchase!$F:$F,Purchase!$A:$A,Waterfall!$A8,Purchase!$D:$D,Waterfall!$C8,Purchase!$C:$C,Waterfall!BE$1)</f>
        <v>0</v>
      </c>
      <c r="BF8" s="4">
        <f>SUMIFS(Purchase!$F:$F,Purchase!$A:$A,Waterfall!$A8,Purchase!$D:$D,Waterfall!$C8,Purchase!$C:$C,Waterfall!BF$1)</f>
        <v>0</v>
      </c>
      <c r="BG8" s="4">
        <f>SUMIFS(Purchase!$F:$F,Purchase!$A:$A,Waterfall!$A8,Purchase!$D:$D,Waterfall!$C8,Purchase!$C:$C,Waterfall!BG$1)</f>
        <v>0</v>
      </c>
      <c r="BH8" s="4">
        <f>SUMIFS(Purchase!$F:$F,Purchase!$A:$A,Waterfall!$A8,Purchase!$D:$D,Waterfall!$C8,Purchase!$C:$C,Waterfall!BH$1)</f>
        <v>0</v>
      </c>
      <c r="BI8" s="4">
        <f>SUMIFS(Purchase!$F:$F,Purchase!$A:$A,Waterfall!$A8,Purchase!$D:$D,Waterfall!$C8,Purchase!$C:$C,Waterfall!BI$1)</f>
        <v>0</v>
      </c>
      <c r="BJ8" s="4">
        <f>SUMIFS(Purchase!$F:$F,Purchase!$A:$A,Waterfall!$A8,Purchase!$D:$D,Waterfall!$C8,Purchase!$C:$C,Waterfall!BJ$1)</f>
        <v>0</v>
      </c>
      <c r="BK8" s="4">
        <f>SUMIFS(Purchase!$F:$F,Purchase!$A:$A,Waterfall!$A8,Purchase!$D:$D,Waterfall!$C8,Purchase!$C:$C,Waterfall!BK$1)</f>
        <v>0</v>
      </c>
      <c r="BL8" s="4">
        <f>SUMIFS(Purchase!$F:$F,Purchase!$A:$A,Waterfall!$A8,Purchase!$D:$D,Waterfall!$C8,Purchase!$C:$C,Waterfall!BL$1)</f>
        <v>0</v>
      </c>
      <c r="BM8" s="4">
        <f>SUMIFS(Purchase!$F:$F,Purchase!$A:$A,Waterfall!$A8,Purchase!$D:$D,Waterfall!$C8,Purchase!$C:$C,Waterfall!BM$1)</f>
        <v>0</v>
      </c>
      <c r="BN8" s="4">
        <f>SUMIFS(Purchase!$F:$F,Purchase!$A:$A,Waterfall!$A8,Purchase!$D:$D,Waterfall!$C8,Purchase!$C:$C,Waterfall!BN$1)</f>
        <v>0</v>
      </c>
      <c r="BO8" s="4">
        <f>SUMIFS(Purchase!$F:$F,Purchase!$A:$A,Waterfall!$A8,Purchase!$D:$D,Waterfall!$C8,Purchase!$C:$C,Waterfall!BO$1)</f>
        <v>0</v>
      </c>
      <c r="BP8" s="4">
        <f>SUMIFS(Purchase!$F:$F,Purchase!$A:$A,Waterfall!$A8,Purchase!$D:$D,Waterfall!$C8,Purchase!$C:$C,Waterfall!BP$1)</f>
        <v>0</v>
      </c>
      <c r="BQ8" s="4">
        <f>SUMIFS(Purchase!$F:$F,Purchase!$A:$A,Waterfall!$A8,Purchase!$D:$D,Waterfall!$C8,Purchase!$C:$C,Waterfall!BQ$1)</f>
        <v>0</v>
      </c>
      <c r="BR8" s="4">
        <f>SUMIFS(Purchase!$F:$F,Purchase!$A:$A,Waterfall!$A8,Purchase!$D:$D,Waterfall!$C8,Purchase!$C:$C,Waterfall!BR$1)</f>
        <v>0</v>
      </c>
      <c r="BS8" s="4">
        <f>SUMIFS(Purchase!$F:$F,Purchase!$A:$A,Waterfall!$A8,Purchase!$D:$D,Waterfall!$C8,Purchase!$C:$C,Waterfall!BS$1)</f>
        <v>0</v>
      </c>
      <c r="BT8" s="4">
        <f>SUMIFS(Purchase!$F:$F,Purchase!$A:$A,Waterfall!$A8,Purchase!$D:$D,Waterfall!$C8,Purchase!$C:$C,Waterfall!BT$1)</f>
        <v>0</v>
      </c>
      <c r="BU8" s="4">
        <f>SUMIFS(Purchase!$F:$F,Purchase!$A:$A,Waterfall!$A8,Purchase!$D:$D,Waterfall!$C8,Purchase!$C:$C,Waterfall!BU$1)</f>
        <v>0</v>
      </c>
      <c r="BV8" s="4">
        <f>SUMIFS(Purchase!$F:$F,Purchase!$A:$A,Waterfall!$A8,Purchase!$D:$D,Waterfall!$C8,Purchase!$C:$C,Waterfall!BV$1)</f>
        <v>0</v>
      </c>
      <c r="BW8" s="4">
        <f>SUMIFS(Purchase!$F:$F,Purchase!$A:$A,Waterfall!$A8,Purchase!$D:$D,Waterfall!$C8,Purchase!$C:$C,Waterfall!BW$1)</f>
        <v>0</v>
      </c>
      <c r="BX8" s="4">
        <f>SUMIFS(Purchase!$F:$F,Purchase!$A:$A,Waterfall!$A8,Purchase!$D:$D,Waterfall!$C8,Purchase!$C:$C,Waterfall!BX$1)</f>
        <v>0</v>
      </c>
      <c r="BY8" s="4">
        <f>SUMIFS(Purchase!$F:$F,Purchase!$A:$A,Waterfall!$A8,Purchase!$D:$D,Waterfall!$C8,Purchase!$C:$C,Waterfall!BY$1)</f>
        <v>0</v>
      </c>
      <c r="BZ8" s="4">
        <f>SUMIFS(Purchase!$F:$F,Purchase!$A:$A,Waterfall!$A8,Purchase!$D:$D,Waterfall!$C8,Purchase!$C:$C,Waterfall!BZ$1)</f>
        <v>0</v>
      </c>
      <c r="CA8" s="4">
        <f>SUMIFS(Purchase!$F:$F,Purchase!$A:$A,Waterfall!$A8,Purchase!$D:$D,Waterfall!$C8,Purchase!$C:$C,Waterfall!CA$1)</f>
        <v>0</v>
      </c>
      <c r="CB8" s="4">
        <f>SUMIFS(Purchase!$F:$F,Purchase!$A:$A,Waterfall!$A8,Purchase!$D:$D,Waterfall!$C8,Purchase!$C:$C,Waterfall!CB$1)</f>
        <v>0</v>
      </c>
      <c r="CC8" s="4">
        <f>SUMIFS(Purchase!$F:$F,Purchase!$A:$A,Waterfall!$A8,Purchase!$D:$D,Waterfall!$C8,Purchase!$C:$C,Waterfall!CC$1)</f>
        <v>0</v>
      </c>
      <c r="CD8" s="4">
        <f>SUMIFS(Purchase!$F:$F,Purchase!$A:$A,Waterfall!$A8,Purchase!$D:$D,Waterfall!$C8,Purchase!$C:$C,Waterfall!CD$1)</f>
        <v>0</v>
      </c>
      <c r="CE8" s="4">
        <f>SUMIFS(Purchase!$F:$F,Purchase!$A:$A,Waterfall!$A8,Purchase!$D:$D,Waterfall!$C8,Purchase!$C:$C,Waterfall!CE$1)</f>
        <v>0</v>
      </c>
      <c r="CF8" s="4">
        <f>SUMIFS(Purchase!$F:$F,Purchase!$A:$A,Waterfall!$A8,Purchase!$D:$D,Waterfall!$C8,Purchase!$C:$C,Waterfall!CF$1)</f>
        <v>0</v>
      </c>
      <c r="CG8" s="4">
        <f>SUMIFS(Purchase!$F:$F,Purchase!$A:$A,Waterfall!$A8,Purchase!$D:$D,Waterfall!$C8,Purchase!$C:$C,Waterfall!CG$1)</f>
        <v>0</v>
      </c>
      <c r="CH8" s="4">
        <f>SUMIFS(Purchase!$F:$F,Purchase!$A:$A,Waterfall!$A8,Purchase!$D:$D,Waterfall!$C8,Purchase!$C:$C,Waterfall!CH$1)</f>
        <v>0</v>
      </c>
      <c r="CI8" s="4">
        <f>SUMIFS(Purchase!$F:$F,Purchase!$A:$A,Waterfall!$A8,Purchase!$D:$D,Waterfall!$C8,Purchase!$C:$C,Waterfall!CI$1)</f>
        <v>0</v>
      </c>
      <c r="CJ8" s="4">
        <f>SUMIFS(Purchase!$F:$F,Purchase!$A:$A,Waterfall!$A8,Purchase!$D:$D,Waterfall!$C8,Purchase!$C:$C,Waterfall!CJ$1)</f>
        <v>0</v>
      </c>
      <c r="CK8" s="4">
        <f>SUMIFS(Purchase!$F:$F,Purchase!$A:$A,Waterfall!$A8,Purchase!$D:$D,Waterfall!$C8,Purchase!$C:$C,Waterfall!CK$1)</f>
        <v>0</v>
      </c>
      <c r="CL8" s="4">
        <f>SUMIFS(Purchase!$F:$F,Purchase!$A:$A,Waterfall!$A8,Purchase!$D:$D,Waterfall!$C8,Purchase!$C:$C,Waterfall!CL$1)</f>
        <v>0</v>
      </c>
      <c r="CM8" s="4">
        <f>SUMIFS(Purchase!$F:$F,Purchase!$A:$A,Waterfall!$A8,Purchase!$D:$D,Waterfall!$C8,Purchase!$C:$C,Waterfall!CM$1)</f>
        <v>0</v>
      </c>
      <c r="CN8" s="4">
        <f>SUMIFS(Purchase!$F:$F,Purchase!$A:$A,Waterfall!$A8,Purchase!$D:$D,Waterfall!$C8,Purchase!$C:$C,Waterfall!CN$1)</f>
        <v>0</v>
      </c>
      <c r="CO8" s="4">
        <f>SUMIFS(Purchase!$F:$F,Purchase!$A:$A,Waterfall!$A8,Purchase!$D:$D,Waterfall!$C8,Purchase!$C:$C,Waterfall!CO$1)</f>
        <v>0</v>
      </c>
      <c r="CP8" s="4">
        <f>SUMIFS(Purchase!$F:$F,Purchase!$A:$A,Waterfall!$A8,Purchase!$D:$D,Waterfall!$C8,Purchase!$C:$C,Waterfall!CP$1)</f>
        <v>0</v>
      </c>
      <c r="CQ8" s="4">
        <f>SUMIFS(Purchase!$F:$F,Purchase!$A:$A,Waterfall!$A8,Purchase!$D:$D,Waterfall!$C8,Purchase!$C:$C,Waterfall!CQ$1)</f>
        <v>0</v>
      </c>
      <c r="CR8" s="4">
        <f>SUMIFS(Purchase!$F:$F,Purchase!$A:$A,Waterfall!$A8,Purchase!$D:$D,Waterfall!$C8,Purchase!$C:$C,Waterfall!CR$1)</f>
        <v>0</v>
      </c>
      <c r="CS8" s="4">
        <f>SUMIFS(Purchase!$F:$F,Purchase!$A:$A,Waterfall!$A8,Purchase!$D:$D,Waterfall!$C8,Purchase!$C:$C,Waterfall!CS$1)</f>
        <v>0</v>
      </c>
      <c r="CT8" s="4">
        <f>SUMIFS(Purchase!$F:$F,Purchase!$A:$A,Waterfall!$A8,Purchase!$D:$D,Waterfall!$C8,Purchase!$C:$C,Waterfall!CT$1)</f>
        <v>0</v>
      </c>
      <c r="CU8" s="4">
        <f>SUMIFS(Purchase!$F:$F,Purchase!$A:$A,Waterfall!$A8,Purchase!$D:$D,Waterfall!$C8,Purchase!$C:$C,Waterfall!CU$1)</f>
        <v>0</v>
      </c>
      <c r="CV8" s="4">
        <f>SUMIFS(Purchase!$F:$F,Purchase!$A:$A,Waterfall!$A8,Purchase!$D:$D,Waterfall!$C8,Purchase!$C:$C,Waterfall!CV$1)</f>
        <v>0</v>
      </c>
      <c r="CW8" s="4">
        <f>SUMIFS(Purchase!$F:$F,Purchase!$A:$A,Waterfall!$A8,Purchase!$D:$D,Waterfall!$C8,Purchase!$C:$C,Waterfall!CW$1)</f>
        <v>0</v>
      </c>
      <c r="CX8" s="4">
        <f>SUMIFS(Purchase!$F:$F,Purchase!$A:$A,Waterfall!$A8,Purchase!$D:$D,Waterfall!$C8,Purchase!$C:$C,Waterfall!CX$1)</f>
        <v>0</v>
      </c>
      <c r="CY8" s="4">
        <f>SUMIFS(Purchase!$F:$F,Purchase!$A:$A,Waterfall!$A8,Purchase!$D:$D,Waterfall!$C8,Purchase!$C:$C,Waterfall!CY$1)</f>
        <v>0</v>
      </c>
      <c r="CZ8" s="4">
        <f>SUMIFS(Purchase!$F:$F,Purchase!$A:$A,Waterfall!$A8,Purchase!$D:$D,Waterfall!$C8,Purchase!$C:$C,Waterfall!CZ$1)</f>
        <v>0</v>
      </c>
      <c r="DA8" s="4">
        <f>SUMIFS(Purchase!$F:$F,Purchase!$A:$A,Waterfall!$A8,Purchase!$D:$D,Waterfall!$C8,Purchase!$C:$C,Waterfall!DA$1)</f>
        <v>0</v>
      </c>
      <c r="DB8" s="4">
        <f>SUMIFS(Purchase!$F:$F,Purchase!$A:$A,Waterfall!$A8,Purchase!$D:$D,Waterfall!$C8,Purchase!$C:$C,Waterfall!DB$1)</f>
        <v>0</v>
      </c>
      <c r="DC8" s="4">
        <f>SUMIFS(Purchase!$F:$F,Purchase!$A:$A,Waterfall!$A8,Purchase!$D:$D,Waterfall!$C8,Purchase!$C:$C,Waterfall!DC$1)</f>
        <v>0</v>
      </c>
      <c r="DD8" s="4">
        <f>SUMIFS(Purchase!$F:$F,Purchase!$A:$A,Waterfall!$A8,Purchase!$D:$D,Waterfall!$C8,Purchase!$C:$C,Waterfall!DD$1)</f>
        <v>0</v>
      </c>
      <c r="DE8" s="4">
        <f>SUMIFS(Purchase!$F:$F,Purchase!$A:$A,Waterfall!$A8,Purchase!$D:$D,Waterfall!$C8,Purchase!$C:$C,Waterfall!DE$1)</f>
        <v>0</v>
      </c>
      <c r="DF8" s="4">
        <f>SUMIFS(Purchase!$F:$F,Purchase!$A:$A,Waterfall!$A8,Purchase!$D:$D,Waterfall!$C8,Purchase!$C:$C,Waterfall!DF$1)</f>
        <v>0</v>
      </c>
      <c r="DG8" s="4">
        <f>SUMIFS(Purchase!$F:$F,Purchase!$A:$A,Waterfall!$A8,Purchase!$D:$D,Waterfall!$C8,Purchase!$C:$C,Waterfall!DG$1)</f>
        <v>0</v>
      </c>
      <c r="DH8" s="4">
        <f>SUMIFS(Purchase!$F:$F,Purchase!$A:$A,Waterfall!$A8,Purchase!$D:$D,Waterfall!$C8,Purchase!$C:$C,Waterfall!DH$1)</f>
        <v>0</v>
      </c>
      <c r="DI8" s="4">
        <f>SUMIFS(Purchase!$F:$F,Purchase!$A:$A,Waterfall!$A8,Purchase!$D:$D,Waterfall!$C8,Purchase!$C:$C,Waterfall!DI$1)</f>
        <v>0</v>
      </c>
      <c r="DJ8" s="4">
        <f>SUMIFS(Purchase!$F:$F,Purchase!$A:$A,Waterfall!$A8,Purchase!$D:$D,Waterfall!$C8,Purchase!$C:$C,Waterfall!DJ$1)</f>
        <v>0</v>
      </c>
      <c r="DK8" s="4">
        <f>SUMIFS(Purchase!$F:$F,Purchase!$A:$A,Waterfall!$A8,Purchase!$D:$D,Waterfall!$C8,Purchase!$C:$C,Waterfall!DK$1)</f>
        <v>0</v>
      </c>
      <c r="DL8" s="4">
        <f>SUMIFS(Purchase!$F:$F,Purchase!$A:$A,Waterfall!$A8,Purchase!$D:$D,Waterfall!$C8,Purchase!$C:$C,Waterfall!DL$1)</f>
        <v>0</v>
      </c>
      <c r="DM8" s="4">
        <f>SUMIFS(Purchase!$F:$F,Purchase!$A:$A,Waterfall!$A8,Purchase!$D:$D,Waterfall!$C8,Purchase!$C:$C,Waterfall!DM$1)</f>
        <v>0</v>
      </c>
      <c r="DN8" s="4">
        <f>SUMIFS(Purchase!$F:$F,Purchase!$A:$A,Waterfall!$A8,Purchase!$D:$D,Waterfall!$C8,Purchase!$C:$C,Waterfall!DN$1)</f>
        <v>0</v>
      </c>
      <c r="DO8" s="4">
        <f>SUMIFS(Purchase!$F:$F,Purchase!$A:$A,Waterfall!$A8,Purchase!$D:$D,Waterfall!$C8,Purchase!$C:$C,Waterfall!DO$1)</f>
        <v>0</v>
      </c>
      <c r="DP8" s="4">
        <f>SUMIFS(Purchase!$F:$F,Purchase!$A:$A,Waterfall!$A8,Purchase!$D:$D,Waterfall!$C8,Purchase!$C:$C,Waterfall!DP$1)</f>
        <v>0</v>
      </c>
      <c r="DQ8" s="4">
        <f>SUMIFS(Purchase!$F:$F,Purchase!$A:$A,Waterfall!$A8,Purchase!$D:$D,Waterfall!$C8,Purchase!$C:$C,Waterfall!DQ$1)</f>
        <v>0</v>
      </c>
      <c r="DR8" s="4">
        <f>SUMIFS(Purchase!$F:$F,Purchase!$A:$A,Waterfall!$A8,Purchase!$D:$D,Waterfall!$C8,Purchase!$C:$C,Waterfall!DR$1)</f>
        <v>0</v>
      </c>
      <c r="DS8" s="4">
        <f>SUMIFS(Purchase!$F:$F,Purchase!$A:$A,Waterfall!$A8,Purchase!$D:$D,Waterfall!$C8,Purchase!$C:$C,Waterfall!DS$1)</f>
        <v>0</v>
      </c>
      <c r="DT8" s="4">
        <f>SUMIFS(Purchase!$F:$F,Purchase!$A:$A,Waterfall!$A8,Purchase!$D:$D,Waterfall!$C8,Purchase!$C:$C,Waterfall!DT$1)</f>
        <v>0</v>
      </c>
      <c r="DU8" s="4">
        <f>SUMIFS(Purchase!$F:$F,Purchase!$A:$A,Waterfall!$A8,Purchase!$D:$D,Waterfall!$C8,Purchase!$C:$C,Waterfall!DU$1)</f>
        <v>0</v>
      </c>
      <c r="DV8" s="4">
        <f>SUMIFS(Purchase!$F:$F,Purchase!$A:$A,Waterfall!$A8,Purchase!$D:$D,Waterfall!$C8,Purchase!$C:$C,Waterfall!DV$1)</f>
        <v>0</v>
      </c>
      <c r="DW8" s="4">
        <f>SUMIFS(Purchase!$F:$F,Purchase!$A:$A,Waterfall!$A8,Purchase!$D:$D,Waterfall!$C8,Purchase!$C:$C,Waterfall!DW$1)</f>
        <v>0</v>
      </c>
      <c r="DX8" s="4">
        <f>SUMIFS(Purchase!$F:$F,Purchase!$A:$A,Waterfall!$A8,Purchase!$D:$D,Waterfall!$C8,Purchase!$C:$C,Waterfall!DX$1)</f>
        <v>0</v>
      </c>
      <c r="DY8" s="4">
        <f>SUMIFS(Purchase!$F:$F,Purchase!$A:$A,Waterfall!$A8,Purchase!$D:$D,Waterfall!$C8,Purchase!$C:$C,Waterfall!DY$1)</f>
        <v>0</v>
      </c>
      <c r="DZ8" s="4">
        <f>SUMIFS(Purchase!$F:$F,Purchase!$A:$A,Waterfall!$A8,Purchase!$D:$D,Waterfall!$C8,Purchase!$C:$C,Waterfall!DZ$1)</f>
        <v>0</v>
      </c>
      <c r="EA8" s="4">
        <f>SUMIFS(Purchase!$F:$F,Purchase!$A:$A,Waterfall!$A8,Purchase!$D:$D,Waterfall!$C8,Purchase!$C:$C,Waterfall!EA$1)</f>
        <v>0</v>
      </c>
      <c r="EB8" s="4">
        <f>SUMIFS(Purchase!$F:$F,Purchase!$A:$A,Waterfall!$A8,Purchase!$D:$D,Waterfall!$C8,Purchase!$C:$C,Waterfall!EB$1)</f>
        <v>0</v>
      </c>
      <c r="EC8" s="4">
        <f>SUMIFS(Purchase!$F:$F,Purchase!$A:$A,Waterfall!$A8,Purchase!$D:$D,Waterfall!$C8,Purchase!$C:$C,Waterfall!EC$1)</f>
        <v>0</v>
      </c>
      <c r="ED8" s="4">
        <f>SUMIFS(Purchase!$F:$F,Purchase!$A:$A,Waterfall!$A8,Purchase!$D:$D,Waterfall!$C8,Purchase!$C:$C,Waterfall!ED$1)</f>
        <v>0</v>
      </c>
      <c r="EE8" s="4">
        <f>SUMIFS(Purchase!$F:$F,Purchase!$A:$A,Waterfall!$A8,Purchase!$D:$D,Waterfall!$C8,Purchase!$C:$C,Waterfall!EE$1)</f>
        <v>0</v>
      </c>
      <c r="EF8" s="4">
        <f>SUMIFS(Purchase!$F:$F,Purchase!$A:$A,Waterfall!$A8,Purchase!$D:$D,Waterfall!$C8,Purchase!$C:$C,Waterfall!EF$1)</f>
        <v>0</v>
      </c>
      <c r="EG8" s="4">
        <f>SUMIFS(Purchase!$F:$F,Purchase!$A:$A,Waterfall!$A8,Purchase!$D:$D,Waterfall!$C8,Purchase!$C:$C,Waterfall!EG$1)</f>
        <v>0</v>
      </c>
      <c r="EH8" s="4">
        <f>SUMIFS(Purchase!$F:$F,Purchase!$A:$A,Waterfall!$A8,Purchase!$D:$D,Waterfall!$C8,Purchase!$C:$C,Waterfall!EH$1)</f>
        <v>0</v>
      </c>
      <c r="EI8" s="4">
        <f>SUMIFS(Purchase!$F:$F,Purchase!$A:$A,Waterfall!$A8,Purchase!$D:$D,Waterfall!$C8,Purchase!$C:$C,Waterfall!EI$1)</f>
        <v>0</v>
      </c>
      <c r="EJ8" s="4">
        <f>SUMIFS(Purchase!$F:$F,Purchase!$A:$A,Waterfall!$A8,Purchase!$D:$D,Waterfall!$C8,Purchase!$C:$C,Waterfall!EJ$1)</f>
        <v>0</v>
      </c>
      <c r="EK8" s="4">
        <f>SUMIFS(Purchase!$F:$F,Purchase!$A:$A,Waterfall!$A8,Purchase!$D:$D,Waterfall!$C8,Purchase!$C:$C,Waterfall!EK$1)</f>
        <v>0</v>
      </c>
      <c r="EL8" s="4">
        <f>SUMIFS(Purchase!$F:$F,Purchase!$A:$A,Waterfall!$A8,Purchase!$D:$D,Waterfall!$C8,Purchase!$C:$C,Waterfall!EL$1)</f>
        <v>0</v>
      </c>
      <c r="EM8" s="4">
        <f>SUMIFS(Purchase!$F:$F,Purchase!$A:$A,Waterfall!$A8,Purchase!$D:$D,Waterfall!$C8,Purchase!$C:$C,Waterfall!EM$1)</f>
        <v>0</v>
      </c>
      <c r="EN8" s="4">
        <f>SUMIFS(Purchase!$F:$F,Purchase!$A:$A,Waterfall!$A8,Purchase!$D:$D,Waterfall!$C8,Purchase!$C:$C,Waterfall!EN$1)</f>
        <v>0</v>
      </c>
      <c r="EO8" s="4">
        <f>SUMIFS(Purchase!$F:$F,Purchase!$A:$A,Waterfall!$A8,Purchase!$D:$D,Waterfall!$C8,Purchase!$C:$C,Waterfall!EO$1)</f>
        <v>0</v>
      </c>
      <c r="EP8" s="4">
        <f>SUMIFS(Purchase!$F:$F,Purchase!$A:$A,Waterfall!$A8,Purchase!$D:$D,Waterfall!$C8,Purchase!$C:$C,Waterfall!EP$1)</f>
        <v>0</v>
      </c>
      <c r="EQ8" s="4">
        <f>SUMIFS(Purchase!$F:$F,Purchase!$A:$A,Waterfall!$A8,Purchase!$D:$D,Waterfall!$C8,Purchase!$C:$C,Waterfall!EQ$1)</f>
        <v>0</v>
      </c>
      <c r="ER8" s="4">
        <f>SUMIFS(Purchase!$F:$F,Purchase!$A:$A,Waterfall!$A8,Purchase!$D:$D,Waterfall!$C8,Purchase!$C:$C,Waterfall!ER$1)</f>
        <v>0</v>
      </c>
      <c r="ES8" s="4">
        <f>SUMIFS(Purchase!$F:$F,Purchase!$A:$A,Waterfall!$A8,Purchase!$D:$D,Waterfall!$C8,Purchase!$C:$C,Waterfall!ES$1)</f>
        <v>0</v>
      </c>
      <c r="ET8" s="4">
        <f>SUMIFS(Purchase!$F:$F,Purchase!$A:$A,Waterfall!$A8,Purchase!$D:$D,Waterfall!$C8,Purchase!$C:$C,Waterfall!ET$1)</f>
        <v>0</v>
      </c>
      <c r="EU8" s="4">
        <f>SUMIFS(Purchase!$F:$F,Purchase!$A:$A,Waterfall!$A8,Purchase!$D:$D,Waterfall!$C8,Purchase!$C:$C,Waterfall!EU$1)</f>
        <v>0</v>
      </c>
      <c r="EV8" s="4">
        <f>SUMIFS(Purchase!$F:$F,Purchase!$A:$A,Waterfall!$A8,Purchase!$D:$D,Waterfall!$C8,Purchase!$C:$C,Waterfall!EV$1)</f>
        <v>0</v>
      </c>
      <c r="EW8" s="4">
        <f>SUMIFS(Purchase!$F:$F,Purchase!$A:$A,Waterfall!$A8,Purchase!$D:$D,Waterfall!$C8,Purchase!$C:$C,Waterfall!EW$1)</f>
        <v>0</v>
      </c>
      <c r="EX8" s="4">
        <f>SUMIFS(Purchase!$F:$F,Purchase!$A:$A,Waterfall!$A8,Purchase!$D:$D,Waterfall!$C8,Purchase!$C:$C,Waterfall!EX$1)</f>
        <v>0</v>
      </c>
      <c r="EY8" s="4">
        <f>SUMIFS(Purchase!$F:$F,Purchase!$A:$A,Waterfall!$A8,Purchase!$D:$D,Waterfall!$C8,Purchase!$C:$C,Waterfall!EY$1)</f>
        <v>0</v>
      </c>
      <c r="EZ8" s="4">
        <f>SUMIFS(Purchase!$F:$F,Purchase!$A:$A,Waterfall!$A8,Purchase!$D:$D,Waterfall!$C8,Purchase!$C:$C,Waterfall!EZ$1)</f>
        <v>0</v>
      </c>
      <c r="FA8" s="4">
        <f>SUMIFS(Purchase!$F:$F,Purchase!$A:$A,Waterfall!$A8,Purchase!$D:$D,Waterfall!$C8,Purchase!$C:$C,Waterfall!FA$1)</f>
        <v>0</v>
      </c>
      <c r="FB8" s="4">
        <f>SUMIFS(Purchase!$F:$F,Purchase!$A:$A,Waterfall!$A8,Purchase!$D:$D,Waterfall!$C8,Purchase!$C:$C,Waterfall!FB$1)</f>
        <v>0</v>
      </c>
      <c r="FC8" s="4">
        <f>SUMIFS(Purchase!$F:$F,Purchase!$A:$A,Waterfall!$A8,Purchase!$D:$D,Waterfall!$C8,Purchase!$C:$C,Waterfall!FC$1)</f>
        <v>0</v>
      </c>
      <c r="FD8" s="4">
        <f>SUMIFS(Purchase!$F:$F,Purchase!$A:$A,Waterfall!$A8,Purchase!$D:$D,Waterfall!$C8,Purchase!$C:$C,Waterfall!FD$1)</f>
        <v>0</v>
      </c>
      <c r="FE8" s="4">
        <f>SUMIFS(Purchase!$F:$F,Purchase!$A:$A,Waterfall!$A8,Purchase!$D:$D,Waterfall!$C8,Purchase!$C:$C,Waterfall!FE$1)</f>
        <v>0</v>
      </c>
      <c r="FF8" s="4">
        <f>SUMIFS(Purchase!$F:$F,Purchase!$A:$A,Waterfall!$A8,Purchase!$D:$D,Waterfall!$C8,Purchase!$C:$C,Waterfall!FF$1)</f>
        <v>0</v>
      </c>
      <c r="FG8" s="4">
        <f>SUMIFS(Purchase!$F:$F,Purchase!$A:$A,Waterfall!$A8,Purchase!$D:$D,Waterfall!$C8,Purchase!$C:$C,Waterfall!FG$1)</f>
        <v>0</v>
      </c>
      <c r="FH8" s="4">
        <f>SUMIFS(Purchase!$F:$F,Purchase!$A:$A,Waterfall!$A8,Purchase!$D:$D,Waterfall!$C8,Purchase!$C:$C,Waterfall!FH$1)</f>
        <v>0</v>
      </c>
      <c r="FI8" s="4">
        <f>SUMIFS(Purchase!$F:$F,Purchase!$A:$A,Waterfall!$A8,Purchase!$D:$D,Waterfall!$C8,Purchase!$C:$C,Waterfall!FI$1)</f>
        <v>0</v>
      </c>
      <c r="FJ8" s="4">
        <f>SUMIFS(Purchase!$F:$F,Purchase!$A:$A,Waterfall!$A8,Purchase!$D:$D,Waterfall!$C8,Purchase!$C:$C,Waterfall!FJ$1)</f>
        <v>0</v>
      </c>
      <c r="FK8" s="4">
        <f>SUMIFS(Purchase!$F:$F,Purchase!$A:$A,Waterfall!$A8,Purchase!$D:$D,Waterfall!$C8,Purchase!$C:$C,Waterfall!FK$1)</f>
        <v>0</v>
      </c>
      <c r="FL8" s="4">
        <f>SUMIFS(Purchase!$F:$F,Purchase!$A:$A,Waterfall!$A8,Purchase!$D:$D,Waterfall!$C8,Purchase!$C:$C,Waterfall!FL$1)</f>
        <v>0</v>
      </c>
      <c r="FM8" s="4">
        <f>SUMIFS(Purchase!$F:$F,Purchase!$A:$A,Waterfall!$A8,Purchase!$D:$D,Waterfall!$C8,Purchase!$C:$C,Waterfall!FM$1)</f>
        <v>0</v>
      </c>
      <c r="FN8" s="4">
        <f>SUMIFS(Purchase!$F:$F,Purchase!$A:$A,Waterfall!$A8,Purchase!$D:$D,Waterfall!$C8,Purchase!$C:$C,Waterfall!FN$1)</f>
        <v>0</v>
      </c>
      <c r="FO8" s="4">
        <f>SUMIFS(Purchase!$F:$F,Purchase!$A:$A,Waterfall!$A8,Purchase!$D:$D,Waterfall!$C8,Purchase!$C:$C,Waterfall!FO$1)</f>
        <v>0</v>
      </c>
      <c r="FP8" s="4">
        <f>SUMIFS(Purchase!$F:$F,Purchase!$A:$A,Waterfall!$A8,Purchase!$D:$D,Waterfall!$C8,Purchase!$C:$C,Waterfall!FP$1)</f>
        <v>0</v>
      </c>
      <c r="FQ8" s="4">
        <f>SUMIFS(Purchase!$F:$F,Purchase!$A:$A,Waterfall!$A8,Purchase!$D:$D,Waterfall!$C8,Purchase!$C:$C,Waterfall!FQ$1)</f>
        <v>0</v>
      </c>
      <c r="FR8" s="4">
        <f>SUMIFS(Purchase!$F:$F,Purchase!$A:$A,Waterfall!$A8,Purchase!$D:$D,Waterfall!$C8,Purchase!$C:$C,Waterfall!FR$1)</f>
        <v>0</v>
      </c>
      <c r="FS8" s="4">
        <f>SUMIFS(Purchase!$F:$F,Purchase!$A:$A,Waterfall!$A8,Purchase!$D:$D,Waterfall!$C8,Purchase!$C:$C,Waterfall!FS$1)</f>
        <v>0</v>
      </c>
      <c r="FT8" s="4">
        <f>SUMIFS(Purchase!$F:$F,Purchase!$A:$A,Waterfall!$A8,Purchase!$D:$D,Waterfall!$C8,Purchase!$C:$C,Waterfall!FT$1)</f>
        <v>0</v>
      </c>
      <c r="FU8" s="4">
        <f>SUMIFS(Purchase!$F:$F,Purchase!$A:$A,Waterfall!$A8,Purchase!$D:$D,Waterfall!$C8,Purchase!$C:$C,Waterfall!FU$1)</f>
        <v>0</v>
      </c>
      <c r="FV8" s="4">
        <f>SUMIFS(Purchase!$F:$F,Purchase!$A:$A,Waterfall!$A8,Purchase!$D:$D,Waterfall!$C8,Purchase!$C:$C,Waterfall!FV$1)</f>
        <v>0</v>
      </c>
      <c r="FW8" s="4">
        <f>SUMIFS(Purchase!$F:$F,Purchase!$A:$A,Waterfall!$A8,Purchase!$D:$D,Waterfall!$C8,Purchase!$C:$C,Waterfall!FW$1)</f>
        <v>0</v>
      </c>
      <c r="FX8" s="4">
        <f>SUMIFS(Purchase!$F:$F,Purchase!$A:$A,Waterfall!$A8,Purchase!$D:$D,Waterfall!$C8,Purchase!$C:$C,Waterfall!FX$1)</f>
        <v>0</v>
      </c>
      <c r="FY8" s="4">
        <f>SUMIFS(Purchase!$F:$F,Purchase!$A:$A,Waterfall!$A8,Purchase!$D:$D,Waterfall!$C8,Purchase!$C:$C,Waterfall!FY$1)</f>
        <v>0</v>
      </c>
      <c r="FZ8" s="4">
        <f>SUMIFS(Purchase!$F:$F,Purchase!$A:$A,Waterfall!$A8,Purchase!$D:$D,Waterfall!$C8,Purchase!$C:$C,Waterfall!FZ$1)</f>
        <v>0</v>
      </c>
      <c r="GA8" s="4">
        <f>SUMIFS(Purchase!$F:$F,Purchase!$A:$A,Waterfall!$A8,Purchase!$D:$D,Waterfall!$C8,Purchase!$C:$C,Waterfall!GA$1)</f>
        <v>0</v>
      </c>
      <c r="GB8" s="4">
        <f>SUMIFS(Purchase!$F:$F,Purchase!$A:$A,Waterfall!$A8,Purchase!$D:$D,Waterfall!$C8,Purchase!$C:$C,Waterfall!GB$1)</f>
        <v>0</v>
      </c>
      <c r="GC8" s="4">
        <f>SUMIFS(Purchase!$F:$F,Purchase!$A:$A,Waterfall!$A8,Purchase!$D:$D,Waterfall!$C8,Purchase!$C:$C,Waterfall!GC$1)</f>
        <v>0</v>
      </c>
      <c r="GD8" s="4">
        <f>SUMIFS(Purchase!$F:$F,Purchase!$A:$A,Waterfall!$A8,Purchase!$D:$D,Waterfall!$C8,Purchase!$C:$C,Waterfall!GD$1)</f>
        <v>0</v>
      </c>
      <c r="GE8" s="4">
        <f>SUMIFS(Purchase!$F:$F,Purchase!$A:$A,Waterfall!$A8,Purchase!$D:$D,Waterfall!$C8,Purchase!$C:$C,Waterfall!GE$1)</f>
        <v>0</v>
      </c>
      <c r="GF8" s="4">
        <f>SUMIFS(Purchase!$F:$F,Purchase!$A:$A,Waterfall!$A8,Purchase!$D:$D,Waterfall!$C8,Purchase!$C:$C,Waterfall!GF$1)</f>
        <v>0</v>
      </c>
      <c r="GG8" s="4">
        <f>SUMIFS(Purchase!$F:$F,Purchase!$A:$A,Waterfall!$A8,Purchase!$D:$D,Waterfall!$C8,Purchase!$C:$C,Waterfall!GG$1)</f>
        <v>0</v>
      </c>
      <c r="GH8" s="4">
        <f>SUMIFS(Purchase!$F:$F,Purchase!$A:$A,Waterfall!$A8,Purchase!$D:$D,Waterfall!$C8,Purchase!$C:$C,Waterfall!GH$1)</f>
        <v>0</v>
      </c>
      <c r="GI8" s="4">
        <f>SUMIFS(Purchase!$F:$F,Purchase!$A:$A,Waterfall!$A8,Purchase!$D:$D,Waterfall!$C8,Purchase!$C:$C,Waterfall!GI$1)</f>
        <v>0</v>
      </c>
      <c r="GJ8" s="113"/>
      <c r="GK8" s="65"/>
    </row>
    <row r="9" spans="1:193" x14ac:dyDescent="0.35">
      <c r="A9" s="8">
        <f t="shared" si="3"/>
        <v>1</v>
      </c>
      <c r="B9" s="2" t="str">
        <f>VLOOKUP($A9,Centers!$B$1:$C$120,2,)</f>
        <v>GATE</v>
      </c>
      <c r="C9" s="3">
        <v>44886</v>
      </c>
      <c r="D9" s="4">
        <f>IF($A9=1,SUM(SUMIFS(Indent!$E:$E,Indent!$C:$C,Waterfall!$C9,Indent!$A:$A,Centers!$A$2),SUMIFS(Indent!$E:$E,Indent!$C:$C,Waterfall!$C9,Indent!$A:$A,Centers!$A$3),SUMIFS(Indent!$E:$E,Indent!$C:$C,Waterfall!$C9,Indent!$A:$A,Centers!$A$4),SUMIFS(Indent!$E:$E,Indent!$C:$C,Waterfall!$C9,Indent!$A:$A,Centers!$A$5),SUMIFS(Indent!$E:$E,Indent!$C:$C,Waterfall!$C9,Indent!$A:$A,Centers!$A$6),SUMIFS(Indent!$E:$E,Indent!$C:$C,Waterfall!$C9,Indent!$A:$A,Centers!$A$7),SUMIFS(Indent!$E:$E,Indent!$C:$C,Waterfall!$C9,Indent!$A:$A,Centers!$A$8)),SUMIFS(Indent!$E:$E,Indent!$C:$C,Waterfall!$C9,Indent!$A:$A,$A9))</f>
        <v>4194</v>
      </c>
      <c r="E9" s="4">
        <f>SUMIFS(Purchase!$F:$F,Purchase!$A:$A,Waterfall!$A9,Purchase!$D:$D,Waterfall!$C9,Purchase!$C:$C,Waterfall!E$1)</f>
        <v>0</v>
      </c>
      <c r="F9" s="4">
        <f>SUMIFS(Purchase!$F:$F,Purchase!$A:$A,Waterfall!$A9,Purchase!$D:$D,Waterfall!$C9,Purchase!$C:$C,Waterfall!F$1)</f>
        <v>0</v>
      </c>
      <c r="G9" s="4">
        <f>SUMIFS(Purchase!$F:$F,Purchase!$A:$A,Waterfall!$A9,Purchase!$D:$D,Waterfall!$C9,Purchase!$C:$C,Waterfall!G$1)</f>
        <v>0</v>
      </c>
      <c r="H9" s="4">
        <f>SUMIFS(Purchase!$F:$F,Purchase!$A:$A,Waterfall!$A9,Purchase!$D:$D,Waterfall!$C9,Purchase!$C:$C,Waterfall!H$1)</f>
        <v>0</v>
      </c>
      <c r="I9" s="4">
        <f>SUMIFS(Purchase!$F:$F,Purchase!$A:$A,Waterfall!$A9,Purchase!$D:$D,Waterfall!$C9,Purchase!$C:$C,Waterfall!I$1)</f>
        <v>0</v>
      </c>
      <c r="J9" s="4">
        <f>SUMIFS(Purchase!$F:$F,Purchase!$A:$A,Waterfall!$A9,Purchase!$D:$D,Waterfall!$C9,Purchase!$C:$C,Waterfall!J$1)</f>
        <v>0</v>
      </c>
      <c r="K9" s="4">
        <f>SUMIFS(Purchase!$F:$F,Purchase!$A:$A,Waterfall!$A9,Purchase!$D:$D,Waterfall!$C9,Purchase!$C:$C,Waterfall!K$1)</f>
        <v>944.25</v>
      </c>
      <c r="L9" s="4">
        <f>SUMIFS(Purchase!$F:$F,Purchase!$A:$A,Waterfall!$A9,Purchase!$D:$D,Waterfall!$C9,Purchase!$C:$C,Waterfall!L$1)</f>
        <v>792.18</v>
      </c>
      <c r="M9" s="4">
        <f>SUMIFS(Purchase!$F:$F,Purchase!$A:$A,Waterfall!$A9,Purchase!$D:$D,Waterfall!$C9,Purchase!$C:$C,Waterfall!M$1)</f>
        <v>1620.21</v>
      </c>
      <c r="N9" s="4">
        <f>SUMIFS(Purchase!$F:$F,Purchase!$A:$A,Waterfall!$A9,Purchase!$D:$D,Waterfall!$C9,Purchase!$C:$C,Waterfall!N$1)</f>
        <v>916.13</v>
      </c>
      <c r="O9" s="4">
        <f>SUMIFS(Purchase!$F:$F,Purchase!$A:$A,Waterfall!$A9,Purchase!$D:$D,Waterfall!$C9,Purchase!$C:$C,Waterfall!O$1)</f>
        <v>250.47</v>
      </c>
      <c r="P9" s="4">
        <f>SUMIFS(Purchase!$F:$F,Purchase!$A:$A,Waterfall!$A9,Purchase!$D:$D,Waterfall!$C9,Purchase!$C:$C,Waterfall!P$1)</f>
        <v>437.18</v>
      </c>
      <c r="Q9" s="4">
        <f>SUMIFS(Purchase!$F:$F,Purchase!$A:$A,Waterfall!$A9,Purchase!$D:$D,Waterfall!$C9,Purchase!$C:$C,Waterfall!Q$1)</f>
        <v>0</v>
      </c>
      <c r="R9" s="4">
        <f>SUMIFS(Purchase!$F:$F,Purchase!$A:$A,Waterfall!$A9,Purchase!$D:$D,Waterfall!$C9,Purchase!$C:$C,Waterfall!R$1)</f>
        <v>0</v>
      </c>
      <c r="S9" s="4">
        <f>SUMIFS(Purchase!$F:$F,Purchase!$A:$A,Waterfall!$A9,Purchase!$D:$D,Waterfall!$C9,Purchase!$C:$C,Waterfall!S$1)</f>
        <v>0</v>
      </c>
      <c r="T9" s="4">
        <f>SUMIFS(Purchase!$F:$F,Purchase!$A:$A,Waterfall!$A9,Purchase!$D:$D,Waterfall!$C9,Purchase!$C:$C,Waterfall!T$1)</f>
        <v>0</v>
      </c>
      <c r="U9" s="4">
        <f>SUMIFS(Purchase!$F:$F,Purchase!$A:$A,Waterfall!$A9,Purchase!$D:$D,Waterfall!$C9,Purchase!$C:$C,Waterfall!U$1)</f>
        <v>0</v>
      </c>
      <c r="V9" s="4">
        <f>SUMIFS(Purchase!$F:$F,Purchase!$A:$A,Waterfall!$A9,Purchase!$D:$D,Waterfall!$C9,Purchase!$C:$C,Waterfall!V$1)</f>
        <v>0</v>
      </c>
      <c r="W9" s="4">
        <f>SUMIFS(Purchase!$F:$F,Purchase!$A:$A,Waterfall!$A9,Purchase!$D:$D,Waterfall!$C9,Purchase!$C:$C,Waterfall!W$1)</f>
        <v>0</v>
      </c>
      <c r="X9" s="4">
        <f>SUMIFS(Purchase!$F:$F,Purchase!$A:$A,Waterfall!$A9,Purchase!$D:$D,Waterfall!$C9,Purchase!$C:$C,Waterfall!X$1)</f>
        <v>0</v>
      </c>
      <c r="Y9" s="4">
        <f>SUMIFS(Purchase!$F:$F,Purchase!$A:$A,Waterfall!$A9,Purchase!$D:$D,Waterfall!$C9,Purchase!$C:$C,Waterfall!Y$1)</f>
        <v>0</v>
      </c>
      <c r="Z9" s="4">
        <f>SUMIFS(Purchase!$F:$F,Purchase!$A:$A,Waterfall!$A9,Purchase!$D:$D,Waterfall!$C9,Purchase!$C:$C,Waterfall!Z$1)</f>
        <v>0</v>
      </c>
      <c r="AA9" s="4">
        <f>SUMIFS(Purchase!$F:$F,Purchase!$A:$A,Waterfall!$A9,Purchase!$D:$D,Waterfall!$C9,Purchase!$C:$C,Waterfall!AA$1)</f>
        <v>0</v>
      </c>
      <c r="AB9" s="4">
        <f>SUMIFS(Purchase!$F:$F,Purchase!$A:$A,Waterfall!$A9,Purchase!$D:$D,Waterfall!$C9,Purchase!$C:$C,Waterfall!AB$1)</f>
        <v>0</v>
      </c>
      <c r="AC9" s="4">
        <f>SUMIFS(Purchase!$F:$F,Purchase!$A:$A,Waterfall!$A9,Purchase!$D:$D,Waterfall!$C9,Purchase!$C:$C,Waterfall!AC$1)</f>
        <v>0</v>
      </c>
      <c r="AD9" s="4">
        <f>SUMIFS(Purchase!$F:$F,Purchase!$A:$A,Waterfall!$A9,Purchase!$D:$D,Waterfall!$C9,Purchase!$C:$C,Waterfall!AD$1)</f>
        <v>0</v>
      </c>
      <c r="AE9" s="4">
        <f>SUMIFS(Purchase!$F:$F,Purchase!$A:$A,Waterfall!$A9,Purchase!$D:$D,Waterfall!$C9,Purchase!$C:$C,Waterfall!AE$1)</f>
        <v>0</v>
      </c>
      <c r="AF9" s="4">
        <f>SUMIFS(Purchase!$F:$F,Purchase!$A:$A,Waterfall!$A9,Purchase!$D:$D,Waterfall!$C9,Purchase!$C:$C,Waterfall!AF$1)</f>
        <v>0</v>
      </c>
      <c r="AG9" s="4">
        <f>SUMIFS(Purchase!$F:$F,Purchase!$A:$A,Waterfall!$A9,Purchase!$D:$D,Waterfall!$C9,Purchase!$C:$C,Waterfall!AG$1)</f>
        <v>0</v>
      </c>
      <c r="AH9" s="4">
        <f>SUMIFS(Purchase!$F:$F,Purchase!$A:$A,Waterfall!$A9,Purchase!$D:$D,Waterfall!$C9,Purchase!$C:$C,Waterfall!AH$1)</f>
        <v>0</v>
      </c>
      <c r="AI9" s="4">
        <f>SUMIFS(Purchase!$F:$F,Purchase!$A:$A,Waterfall!$A9,Purchase!$D:$D,Waterfall!$C9,Purchase!$C:$C,Waterfall!AI$1)</f>
        <v>0</v>
      </c>
      <c r="AJ9" s="4">
        <f>SUMIFS(Purchase!$F:$F,Purchase!$A:$A,Waterfall!$A9,Purchase!$D:$D,Waterfall!$C9,Purchase!$C:$C,Waterfall!AJ$1)</f>
        <v>0</v>
      </c>
      <c r="AK9" s="4">
        <f>SUMIFS(Purchase!$F:$F,Purchase!$A:$A,Waterfall!$A9,Purchase!$D:$D,Waterfall!$C9,Purchase!$C:$C,Waterfall!AK$1)</f>
        <v>0</v>
      </c>
      <c r="AL9" s="4">
        <f>SUMIFS(Purchase!$F:$F,Purchase!$A:$A,Waterfall!$A9,Purchase!$D:$D,Waterfall!$C9,Purchase!$C:$C,Waterfall!AL$1)</f>
        <v>0</v>
      </c>
      <c r="AM9" s="4">
        <f>SUMIFS(Purchase!$F:$F,Purchase!$A:$A,Waterfall!$A9,Purchase!$D:$D,Waterfall!$C9,Purchase!$C:$C,Waterfall!AM$1)</f>
        <v>0</v>
      </c>
      <c r="AN9" s="4">
        <f>SUMIFS(Purchase!$F:$F,Purchase!$A:$A,Waterfall!$A9,Purchase!$D:$D,Waterfall!$C9,Purchase!$C:$C,Waterfall!AN$1)</f>
        <v>0</v>
      </c>
      <c r="AO9" s="4">
        <f>SUMIFS(Purchase!$F:$F,Purchase!$A:$A,Waterfall!$A9,Purchase!$D:$D,Waterfall!$C9,Purchase!$C:$C,Waterfall!AO$1)</f>
        <v>0</v>
      </c>
      <c r="AP9" s="4">
        <f>SUMIFS(Purchase!$F:$F,Purchase!$A:$A,Waterfall!$A9,Purchase!$D:$D,Waterfall!$C9,Purchase!$C:$C,Waterfall!AP$1)</f>
        <v>0</v>
      </c>
      <c r="AQ9" s="4">
        <f>SUMIFS(Purchase!$F:$F,Purchase!$A:$A,Waterfall!$A9,Purchase!$D:$D,Waterfall!$C9,Purchase!$C:$C,Waterfall!AQ$1)</f>
        <v>0</v>
      </c>
      <c r="AR9" s="4">
        <f>SUMIFS(Purchase!$F:$F,Purchase!$A:$A,Waterfall!$A9,Purchase!$D:$D,Waterfall!$C9,Purchase!$C:$C,Waterfall!AR$1)</f>
        <v>0</v>
      </c>
      <c r="AS9" s="4">
        <f>SUMIFS(Purchase!$F:$F,Purchase!$A:$A,Waterfall!$A9,Purchase!$D:$D,Waterfall!$C9,Purchase!$C:$C,Waterfall!AS$1)</f>
        <v>0</v>
      </c>
      <c r="AT9" s="4">
        <f>SUMIFS(Purchase!$F:$F,Purchase!$A:$A,Waterfall!$A9,Purchase!$D:$D,Waterfall!$C9,Purchase!$C:$C,Waterfall!AT$1)</f>
        <v>0</v>
      </c>
      <c r="AU9" s="4">
        <f>SUMIFS(Purchase!$F:$F,Purchase!$A:$A,Waterfall!$A9,Purchase!$D:$D,Waterfall!$C9,Purchase!$C:$C,Waterfall!AU$1)</f>
        <v>0</v>
      </c>
      <c r="AV9" s="4">
        <f>SUMIFS(Purchase!$F:$F,Purchase!$A:$A,Waterfall!$A9,Purchase!$D:$D,Waterfall!$C9,Purchase!$C:$C,Waterfall!AV$1)</f>
        <v>0</v>
      </c>
      <c r="AW9" s="4">
        <f>SUMIFS(Purchase!$F:$F,Purchase!$A:$A,Waterfall!$A9,Purchase!$D:$D,Waterfall!$C9,Purchase!$C:$C,Waterfall!AW$1)</f>
        <v>0</v>
      </c>
      <c r="AX9" s="4">
        <f>SUMIFS(Purchase!$F:$F,Purchase!$A:$A,Waterfall!$A9,Purchase!$D:$D,Waterfall!$C9,Purchase!$C:$C,Waterfall!AX$1)</f>
        <v>0</v>
      </c>
      <c r="AY9" s="4">
        <f>SUMIFS(Purchase!$F:$F,Purchase!$A:$A,Waterfall!$A9,Purchase!$D:$D,Waterfall!$C9,Purchase!$C:$C,Waterfall!AY$1)</f>
        <v>0</v>
      </c>
      <c r="AZ9" s="4">
        <f>SUMIFS(Purchase!$F:$F,Purchase!$A:$A,Waterfall!$A9,Purchase!$D:$D,Waterfall!$C9,Purchase!$C:$C,Waterfall!AZ$1)</f>
        <v>0</v>
      </c>
      <c r="BA9" s="4">
        <f>SUMIFS(Purchase!$F:$F,Purchase!$A:$A,Waterfall!$A9,Purchase!$D:$D,Waterfall!$C9,Purchase!$C:$C,Waterfall!BA$1)</f>
        <v>0</v>
      </c>
      <c r="BB9" s="4">
        <f>SUMIFS(Purchase!$F:$F,Purchase!$A:$A,Waterfall!$A9,Purchase!$D:$D,Waterfall!$C9,Purchase!$C:$C,Waterfall!BB$1)</f>
        <v>0</v>
      </c>
      <c r="BC9" s="4">
        <f>SUMIFS(Purchase!$F:$F,Purchase!$A:$A,Waterfall!$A9,Purchase!$D:$D,Waterfall!$C9,Purchase!$C:$C,Waterfall!BC$1)</f>
        <v>0</v>
      </c>
      <c r="BD9" s="4">
        <f>SUMIFS(Purchase!$F:$F,Purchase!$A:$A,Waterfall!$A9,Purchase!$D:$D,Waterfall!$C9,Purchase!$C:$C,Waterfall!BD$1)</f>
        <v>0</v>
      </c>
      <c r="BE9" s="4">
        <f>SUMIFS(Purchase!$F:$F,Purchase!$A:$A,Waterfall!$A9,Purchase!$D:$D,Waterfall!$C9,Purchase!$C:$C,Waterfall!BE$1)</f>
        <v>0</v>
      </c>
      <c r="BF9" s="4">
        <f>SUMIFS(Purchase!$F:$F,Purchase!$A:$A,Waterfall!$A9,Purchase!$D:$D,Waterfall!$C9,Purchase!$C:$C,Waterfall!BF$1)</f>
        <v>0</v>
      </c>
      <c r="BG9" s="4">
        <f>SUMIFS(Purchase!$F:$F,Purchase!$A:$A,Waterfall!$A9,Purchase!$D:$D,Waterfall!$C9,Purchase!$C:$C,Waterfall!BG$1)</f>
        <v>0</v>
      </c>
      <c r="BH9" s="4">
        <f>SUMIFS(Purchase!$F:$F,Purchase!$A:$A,Waterfall!$A9,Purchase!$D:$D,Waterfall!$C9,Purchase!$C:$C,Waterfall!BH$1)</f>
        <v>0</v>
      </c>
      <c r="BI9" s="4">
        <f>SUMIFS(Purchase!$F:$F,Purchase!$A:$A,Waterfall!$A9,Purchase!$D:$D,Waterfall!$C9,Purchase!$C:$C,Waterfall!BI$1)</f>
        <v>0</v>
      </c>
      <c r="BJ9" s="4">
        <f>SUMIFS(Purchase!$F:$F,Purchase!$A:$A,Waterfall!$A9,Purchase!$D:$D,Waterfall!$C9,Purchase!$C:$C,Waterfall!BJ$1)</f>
        <v>0</v>
      </c>
      <c r="BK9" s="4">
        <f>SUMIFS(Purchase!$F:$F,Purchase!$A:$A,Waterfall!$A9,Purchase!$D:$D,Waterfall!$C9,Purchase!$C:$C,Waterfall!BK$1)</f>
        <v>0</v>
      </c>
      <c r="BL9" s="4">
        <f>SUMIFS(Purchase!$F:$F,Purchase!$A:$A,Waterfall!$A9,Purchase!$D:$D,Waterfall!$C9,Purchase!$C:$C,Waterfall!BL$1)</f>
        <v>0</v>
      </c>
      <c r="BM9" s="4">
        <f>SUMIFS(Purchase!$F:$F,Purchase!$A:$A,Waterfall!$A9,Purchase!$D:$D,Waterfall!$C9,Purchase!$C:$C,Waterfall!BM$1)</f>
        <v>0</v>
      </c>
      <c r="BN9" s="4">
        <f>SUMIFS(Purchase!$F:$F,Purchase!$A:$A,Waterfall!$A9,Purchase!$D:$D,Waterfall!$C9,Purchase!$C:$C,Waterfall!BN$1)</f>
        <v>0</v>
      </c>
      <c r="BO9" s="4">
        <f>SUMIFS(Purchase!$F:$F,Purchase!$A:$A,Waterfall!$A9,Purchase!$D:$D,Waterfall!$C9,Purchase!$C:$C,Waterfall!BO$1)</f>
        <v>0</v>
      </c>
      <c r="BP9" s="4">
        <f>SUMIFS(Purchase!$F:$F,Purchase!$A:$A,Waterfall!$A9,Purchase!$D:$D,Waterfall!$C9,Purchase!$C:$C,Waterfall!BP$1)</f>
        <v>0</v>
      </c>
      <c r="BQ9" s="4">
        <f>SUMIFS(Purchase!$F:$F,Purchase!$A:$A,Waterfall!$A9,Purchase!$D:$D,Waterfall!$C9,Purchase!$C:$C,Waterfall!BQ$1)</f>
        <v>0</v>
      </c>
      <c r="BR9" s="4">
        <f>SUMIFS(Purchase!$F:$F,Purchase!$A:$A,Waterfall!$A9,Purchase!$D:$D,Waterfall!$C9,Purchase!$C:$C,Waterfall!BR$1)</f>
        <v>0</v>
      </c>
      <c r="BS9" s="4">
        <f>SUMIFS(Purchase!$F:$F,Purchase!$A:$A,Waterfall!$A9,Purchase!$D:$D,Waterfall!$C9,Purchase!$C:$C,Waterfall!BS$1)</f>
        <v>0</v>
      </c>
      <c r="BT9" s="4">
        <f>SUMIFS(Purchase!$F:$F,Purchase!$A:$A,Waterfall!$A9,Purchase!$D:$D,Waterfall!$C9,Purchase!$C:$C,Waterfall!BT$1)</f>
        <v>0</v>
      </c>
      <c r="BU9" s="4">
        <f>SUMIFS(Purchase!$F:$F,Purchase!$A:$A,Waterfall!$A9,Purchase!$D:$D,Waterfall!$C9,Purchase!$C:$C,Waterfall!BU$1)</f>
        <v>0</v>
      </c>
      <c r="BV9" s="4">
        <f>SUMIFS(Purchase!$F:$F,Purchase!$A:$A,Waterfall!$A9,Purchase!$D:$D,Waterfall!$C9,Purchase!$C:$C,Waterfall!BV$1)</f>
        <v>0</v>
      </c>
      <c r="BW9" s="4">
        <f>SUMIFS(Purchase!$F:$F,Purchase!$A:$A,Waterfall!$A9,Purchase!$D:$D,Waterfall!$C9,Purchase!$C:$C,Waterfall!BW$1)</f>
        <v>0</v>
      </c>
      <c r="BX9" s="4">
        <f>SUMIFS(Purchase!$F:$F,Purchase!$A:$A,Waterfall!$A9,Purchase!$D:$D,Waterfall!$C9,Purchase!$C:$C,Waterfall!BX$1)</f>
        <v>0</v>
      </c>
      <c r="BY9" s="4">
        <f>SUMIFS(Purchase!$F:$F,Purchase!$A:$A,Waterfall!$A9,Purchase!$D:$D,Waterfall!$C9,Purchase!$C:$C,Waterfall!BY$1)</f>
        <v>0</v>
      </c>
      <c r="BZ9" s="4">
        <f>SUMIFS(Purchase!$F:$F,Purchase!$A:$A,Waterfall!$A9,Purchase!$D:$D,Waterfall!$C9,Purchase!$C:$C,Waterfall!BZ$1)</f>
        <v>0</v>
      </c>
      <c r="CA9" s="4">
        <f>SUMIFS(Purchase!$F:$F,Purchase!$A:$A,Waterfall!$A9,Purchase!$D:$D,Waterfall!$C9,Purchase!$C:$C,Waterfall!CA$1)</f>
        <v>0</v>
      </c>
      <c r="CB9" s="4">
        <f>SUMIFS(Purchase!$F:$F,Purchase!$A:$A,Waterfall!$A9,Purchase!$D:$D,Waterfall!$C9,Purchase!$C:$C,Waterfall!CB$1)</f>
        <v>0</v>
      </c>
      <c r="CC9" s="4">
        <f>SUMIFS(Purchase!$F:$F,Purchase!$A:$A,Waterfall!$A9,Purchase!$D:$D,Waterfall!$C9,Purchase!$C:$C,Waterfall!CC$1)</f>
        <v>0</v>
      </c>
      <c r="CD9" s="4">
        <f>SUMIFS(Purchase!$F:$F,Purchase!$A:$A,Waterfall!$A9,Purchase!$D:$D,Waterfall!$C9,Purchase!$C:$C,Waterfall!CD$1)</f>
        <v>0</v>
      </c>
      <c r="CE9" s="4">
        <f>SUMIFS(Purchase!$F:$F,Purchase!$A:$A,Waterfall!$A9,Purchase!$D:$D,Waterfall!$C9,Purchase!$C:$C,Waterfall!CE$1)</f>
        <v>0</v>
      </c>
      <c r="CF9" s="4">
        <f>SUMIFS(Purchase!$F:$F,Purchase!$A:$A,Waterfall!$A9,Purchase!$D:$D,Waterfall!$C9,Purchase!$C:$C,Waterfall!CF$1)</f>
        <v>0</v>
      </c>
      <c r="CG9" s="4">
        <f>SUMIFS(Purchase!$F:$F,Purchase!$A:$A,Waterfall!$A9,Purchase!$D:$D,Waterfall!$C9,Purchase!$C:$C,Waterfall!CG$1)</f>
        <v>0</v>
      </c>
      <c r="CH9" s="4">
        <f>SUMIFS(Purchase!$F:$F,Purchase!$A:$A,Waterfall!$A9,Purchase!$D:$D,Waterfall!$C9,Purchase!$C:$C,Waterfall!CH$1)</f>
        <v>0</v>
      </c>
      <c r="CI9" s="4">
        <f>SUMIFS(Purchase!$F:$F,Purchase!$A:$A,Waterfall!$A9,Purchase!$D:$D,Waterfall!$C9,Purchase!$C:$C,Waterfall!CI$1)</f>
        <v>0</v>
      </c>
      <c r="CJ9" s="4">
        <f>SUMIFS(Purchase!$F:$F,Purchase!$A:$A,Waterfall!$A9,Purchase!$D:$D,Waterfall!$C9,Purchase!$C:$C,Waterfall!CJ$1)</f>
        <v>0</v>
      </c>
      <c r="CK9" s="4">
        <f>SUMIFS(Purchase!$F:$F,Purchase!$A:$A,Waterfall!$A9,Purchase!$D:$D,Waterfall!$C9,Purchase!$C:$C,Waterfall!CK$1)</f>
        <v>0</v>
      </c>
      <c r="CL9" s="4">
        <f>SUMIFS(Purchase!$F:$F,Purchase!$A:$A,Waterfall!$A9,Purchase!$D:$D,Waterfall!$C9,Purchase!$C:$C,Waterfall!CL$1)</f>
        <v>0</v>
      </c>
      <c r="CM9" s="4">
        <f>SUMIFS(Purchase!$F:$F,Purchase!$A:$A,Waterfall!$A9,Purchase!$D:$D,Waterfall!$C9,Purchase!$C:$C,Waterfall!CM$1)</f>
        <v>0</v>
      </c>
      <c r="CN9" s="4">
        <f>SUMIFS(Purchase!$F:$F,Purchase!$A:$A,Waterfall!$A9,Purchase!$D:$D,Waterfall!$C9,Purchase!$C:$C,Waterfall!CN$1)</f>
        <v>0</v>
      </c>
      <c r="CO9" s="4">
        <f>SUMIFS(Purchase!$F:$F,Purchase!$A:$A,Waterfall!$A9,Purchase!$D:$D,Waterfall!$C9,Purchase!$C:$C,Waterfall!CO$1)</f>
        <v>0</v>
      </c>
      <c r="CP9" s="4">
        <f>SUMIFS(Purchase!$F:$F,Purchase!$A:$A,Waterfall!$A9,Purchase!$D:$D,Waterfall!$C9,Purchase!$C:$C,Waterfall!CP$1)</f>
        <v>0</v>
      </c>
      <c r="CQ9" s="4">
        <f>SUMIFS(Purchase!$F:$F,Purchase!$A:$A,Waterfall!$A9,Purchase!$D:$D,Waterfall!$C9,Purchase!$C:$C,Waterfall!CQ$1)</f>
        <v>0</v>
      </c>
      <c r="CR9" s="4">
        <f>SUMIFS(Purchase!$F:$F,Purchase!$A:$A,Waterfall!$A9,Purchase!$D:$D,Waterfall!$C9,Purchase!$C:$C,Waterfall!CR$1)</f>
        <v>0</v>
      </c>
      <c r="CS9" s="4">
        <f>SUMIFS(Purchase!$F:$F,Purchase!$A:$A,Waterfall!$A9,Purchase!$D:$D,Waterfall!$C9,Purchase!$C:$C,Waterfall!CS$1)</f>
        <v>0</v>
      </c>
      <c r="CT9" s="4">
        <f>SUMIFS(Purchase!$F:$F,Purchase!$A:$A,Waterfall!$A9,Purchase!$D:$D,Waterfall!$C9,Purchase!$C:$C,Waterfall!CT$1)</f>
        <v>0</v>
      </c>
      <c r="CU9" s="4">
        <f>SUMIFS(Purchase!$F:$F,Purchase!$A:$A,Waterfall!$A9,Purchase!$D:$D,Waterfall!$C9,Purchase!$C:$C,Waterfall!CU$1)</f>
        <v>0</v>
      </c>
      <c r="CV9" s="4">
        <f>SUMIFS(Purchase!$F:$F,Purchase!$A:$A,Waterfall!$A9,Purchase!$D:$D,Waterfall!$C9,Purchase!$C:$C,Waterfall!CV$1)</f>
        <v>0</v>
      </c>
      <c r="CW9" s="4">
        <f>SUMIFS(Purchase!$F:$F,Purchase!$A:$A,Waterfall!$A9,Purchase!$D:$D,Waterfall!$C9,Purchase!$C:$C,Waterfall!CW$1)</f>
        <v>0</v>
      </c>
      <c r="CX9" s="4">
        <f>SUMIFS(Purchase!$F:$F,Purchase!$A:$A,Waterfall!$A9,Purchase!$D:$D,Waterfall!$C9,Purchase!$C:$C,Waterfall!CX$1)</f>
        <v>0</v>
      </c>
      <c r="CY9" s="4">
        <f>SUMIFS(Purchase!$F:$F,Purchase!$A:$A,Waterfall!$A9,Purchase!$D:$D,Waterfall!$C9,Purchase!$C:$C,Waterfall!CY$1)</f>
        <v>0</v>
      </c>
      <c r="CZ9" s="4">
        <f>SUMIFS(Purchase!$F:$F,Purchase!$A:$A,Waterfall!$A9,Purchase!$D:$D,Waterfall!$C9,Purchase!$C:$C,Waterfall!CZ$1)</f>
        <v>0</v>
      </c>
      <c r="DA9" s="4">
        <f>SUMIFS(Purchase!$F:$F,Purchase!$A:$A,Waterfall!$A9,Purchase!$D:$D,Waterfall!$C9,Purchase!$C:$C,Waterfall!DA$1)</f>
        <v>0</v>
      </c>
      <c r="DB9" s="4">
        <f>SUMIFS(Purchase!$F:$F,Purchase!$A:$A,Waterfall!$A9,Purchase!$D:$D,Waterfall!$C9,Purchase!$C:$C,Waterfall!DB$1)</f>
        <v>0</v>
      </c>
      <c r="DC9" s="4">
        <f>SUMIFS(Purchase!$F:$F,Purchase!$A:$A,Waterfall!$A9,Purchase!$D:$D,Waterfall!$C9,Purchase!$C:$C,Waterfall!DC$1)</f>
        <v>0</v>
      </c>
      <c r="DD9" s="4">
        <f>SUMIFS(Purchase!$F:$F,Purchase!$A:$A,Waterfall!$A9,Purchase!$D:$D,Waterfall!$C9,Purchase!$C:$C,Waterfall!DD$1)</f>
        <v>0</v>
      </c>
      <c r="DE9" s="4">
        <f>SUMIFS(Purchase!$F:$F,Purchase!$A:$A,Waterfall!$A9,Purchase!$D:$D,Waterfall!$C9,Purchase!$C:$C,Waterfall!DE$1)</f>
        <v>0</v>
      </c>
      <c r="DF9" s="4">
        <f>SUMIFS(Purchase!$F:$F,Purchase!$A:$A,Waterfall!$A9,Purchase!$D:$D,Waterfall!$C9,Purchase!$C:$C,Waterfall!DF$1)</f>
        <v>0</v>
      </c>
      <c r="DG9" s="4">
        <f>SUMIFS(Purchase!$F:$F,Purchase!$A:$A,Waterfall!$A9,Purchase!$D:$D,Waterfall!$C9,Purchase!$C:$C,Waterfall!DG$1)</f>
        <v>0</v>
      </c>
      <c r="DH9" s="4">
        <f>SUMIFS(Purchase!$F:$F,Purchase!$A:$A,Waterfall!$A9,Purchase!$D:$D,Waterfall!$C9,Purchase!$C:$C,Waterfall!DH$1)</f>
        <v>0</v>
      </c>
      <c r="DI9" s="4">
        <f>SUMIFS(Purchase!$F:$F,Purchase!$A:$A,Waterfall!$A9,Purchase!$D:$D,Waterfall!$C9,Purchase!$C:$C,Waterfall!DI$1)</f>
        <v>0</v>
      </c>
      <c r="DJ9" s="4">
        <f>SUMIFS(Purchase!$F:$F,Purchase!$A:$A,Waterfall!$A9,Purchase!$D:$D,Waterfall!$C9,Purchase!$C:$C,Waterfall!DJ$1)</f>
        <v>0</v>
      </c>
      <c r="DK9" s="4">
        <f>SUMIFS(Purchase!$F:$F,Purchase!$A:$A,Waterfall!$A9,Purchase!$D:$D,Waterfall!$C9,Purchase!$C:$C,Waterfall!DK$1)</f>
        <v>0</v>
      </c>
      <c r="DL9" s="4">
        <f>SUMIFS(Purchase!$F:$F,Purchase!$A:$A,Waterfall!$A9,Purchase!$D:$D,Waterfall!$C9,Purchase!$C:$C,Waterfall!DL$1)</f>
        <v>0</v>
      </c>
      <c r="DM9" s="4">
        <f>SUMIFS(Purchase!$F:$F,Purchase!$A:$A,Waterfall!$A9,Purchase!$D:$D,Waterfall!$C9,Purchase!$C:$C,Waterfall!DM$1)</f>
        <v>0</v>
      </c>
      <c r="DN9" s="4">
        <f>SUMIFS(Purchase!$F:$F,Purchase!$A:$A,Waterfall!$A9,Purchase!$D:$D,Waterfall!$C9,Purchase!$C:$C,Waterfall!DN$1)</f>
        <v>0</v>
      </c>
      <c r="DO9" s="4">
        <f>SUMIFS(Purchase!$F:$F,Purchase!$A:$A,Waterfall!$A9,Purchase!$D:$D,Waterfall!$C9,Purchase!$C:$C,Waterfall!DO$1)</f>
        <v>0</v>
      </c>
      <c r="DP9" s="4">
        <f>SUMIFS(Purchase!$F:$F,Purchase!$A:$A,Waterfall!$A9,Purchase!$D:$D,Waterfall!$C9,Purchase!$C:$C,Waterfall!DP$1)</f>
        <v>0</v>
      </c>
      <c r="DQ9" s="4">
        <f>SUMIFS(Purchase!$F:$F,Purchase!$A:$A,Waterfall!$A9,Purchase!$D:$D,Waterfall!$C9,Purchase!$C:$C,Waterfall!DQ$1)</f>
        <v>0</v>
      </c>
      <c r="DR9" s="4">
        <f>SUMIFS(Purchase!$F:$F,Purchase!$A:$A,Waterfall!$A9,Purchase!$D:$D,Waterfall!$C9,Purchase!$C:$C,Waterfall!DR$1)</f>
        <v>0</v>
      </c>
      <c r="DS9" s="4">
        <f>SUMIFS(Purchase!$F:$F,Purchase!$A:$A,Waterfall!$A9,Purchase!$D:$D,Waterfall!$C9,Purchase!$C:$C,Waterfall!DS$1)</f>
        <v>0</v>
      </c>
      <c r="DT9" s="4">
        <f>SUMIFS(Purchase!$F:$F,Purchase!$A:$A,Waterfall!$A9,Purchase!$D:$D,Waterfall!$C9,Purchase!$C:$C,Waterfall!DT$1)</f>
        <v>0</v>
      </c>
      <c r="DU9" s="4">
        <f>SUMIFS(Purchase!$F:$F,Purchase!$A:$A,Waterfall!$A9,Purchase!$D:$D,Waterfall!$C9,Purchase!$C:$C,Waterfall!DU$1)</f>
        <v>0</v>
      </c>
      <c r="DV9" s="4">
        <f>SUMIFS(Purchase!$F:$F,Purchase!$A:$A,Waterfall!$A9,Purchase!$D:$D,Waterfall!$C9,Purchase!$C:$C,Waterfall!DV$1)</f>
        <v>0</v>
      </c>
      <c r="DW9" s="4">
        <f>SUMIFS(Purchase!$F:$F,Purchase!$A:$A,Waterfall!$A9,Purchase!$D:$D,Waterfall!$C9,Purchase!$C:$C,Waterfall!DW$1)</f>
        <v>0</v>
      </c>
      <c r="DX9" s="4">
        <f>SUMIFS(Purchase!$F:$F,Purchase!$A:$A,Waterfall!$A9,Purchase!$D:$D,Waterfall!$C9,Purchase!$C:$C,Waterfall!DX$1)</f>
        <v>0</v>
      </c>
      <c r="DY9" s="4">
        <f>SUMIFS(Purchase!$F:$F,Purchase!$A:$A,Waterfall!$A9,Purchase!$D:$D,Waterfall!$C9,Purchase!$C:$C,Waterfall!DY$1)</f>
        <v>0</v>
      </c>
      <c r="DZ9" s="4">
        <f>SUMIFS(Purchase!$F:$F,Purchase!$A:$A,Waterfall!$A9,Purchase!$D:$D,Waterfall!$C9,Purchase!$C:$C,Waterfall!DZ$1)</f>
        <v>0</v>
      </c>
      <c r="EA9" s="4">
        <f>SUMIFS(Purchase!$F:$F,Purchase!$A:$A,Waterfall!$A9,Purchase!$D:$D,Waterfall!$C9,Purchase!$C:$C,Waterfall!EA$1)</f>
        <v>0</v>
      </c>
      <c r="EB9" s="4">
        <f>SUMIFS(Purchase!$F:$F,Purchase!$A:$A,Waterfall!$A9,Purchase!$D:$D,Waterfall!$C9,Purchase!$C:$C,Waterfall!EB$1)</f>
        <v>0</v>
      </c>
      <c r="EC9" s="4">
        <f>SUMIFS(Purchase!$F:$F,Purchase!$A:$A,Waterfall!$A9,Purchase!$D:$D,Waterfall!$C9,Purchase!$C:$C,Waterfall!EC$1)</f>
        <v>0</v>
      </c>
      <c r="ED9" s="4">
        <f>SUMIFS(Purchase!$F:$F,Purchase!$A:$A,Waterfall!$A9,Purchase!$D:$D,Waterfall!$C9,Purchase!$C:$C,Waterfall!ED$1)</f>
        <v>0</v>
      </c>
      <c r="EE9" s="4">
        <f>SUMIFS(Purchase!$F:$F,Purchase!$A:$A,Waterfall!$A9,Purchase!$D:$D,Waterfall!$C9,Purchase!$C:$C,Waterfall!EE$1)</f>
        <v>0</v>
      </c>
      <c r="EF9" s="4">
        <f>SUMIFS(Purchase!$F:$F,Purchase!$A:$A,Waterfall!$A9,Purchase!$D:$D,Waterfall!$C9,Purchase!$C:$C,Waterfall!EF$1)</f>
        <v>0</v>
      </c>
      <c r="EG9" s="4">
        <f>SUMIFS(Purchase!$F:$F,Purchase!$A:$A,Waterfall!$A9,Purchase!$D:$D,Waterfall!$C9,Purchase!$C:$C,Waterfall!EG$1)</f>
        <v>0</v>
      </c>
      <c r="EH9" s="4">
        <f>SUMIFS(Purchase!$F:$F,Purchase!$A:$A,Waterfall!$A9,Purchase!$D:$D,Waterfall!$C9,Purchase!$C:$C,Waterfall!EH$1)</f>
        <v>0</v>
      </c>
      <c r="EI9" s="4">
        <f>SUMIFS(Purchase!$F:$F,Purchase!$A:$A,Waterfall!$A9,Purchase!$D:$D,Waterfall!$C9,Purchase!$C:$C,Waterfall!EI$1)</f>
        <v>0</v>
      </c>
      <c r="EJ9" s="4">
        <f>SUMIFS(Purchase!$F:$F,Purchase!$A:$A,Waterfall!$A9,Purchase!$D:$D,Waterfall!$C9,Purchase!$C:$C,Waterfall!EJ$1)</f>
        <v>0</v>
      </c>
      <c r="EK9" s="4">
        <f>SUMIFS(Purchase!$F:$F,Purchase!$A:$A,Waterfall!$A9,Purchase!$D:$D,Waterfall!$C9,Purchase!$C:$C,Waterfall!EK$1)</f>
        <v>0</v>
      </c>
      <c r="EL9" s="4">
        <f>SUMIFS(Purchase!$F:$F,Purchase!$A:$A,Waterfall!$A9,Purchase!$D:$D,Waterfall!$C9,Purchase!$C:$C,Waterfall!EL$1)</f>
        <v>0</v>
      </c>
      <c r="EM9" s="4">
        <f>SUMIFS(Purchase!$F:$F,Purchase!$A:$A,Waterfall!$A9,Purchase!$D:$D,Waterfall!$C9,Purchase!$C:$C,Waterfall!EM$1)</f>
        <v>0</v>
      </c>
      <c r="EN9" s="4">
        <f>SUMIFS(Purchase!$F:$F,Purchase!$A:$A,Waterfall!$A9,Purchase!$D:$D,Waterfall!$C9,Purchase!$C:$C,Waterfall!EN$1)</f>
        <v>0</v>
      </c>
      <c r="EO9" s="4">
        <f>SUMIFS(Purchase!$F:$F,Purchase!$A:$A,Waterfall!$A9,Purchase!$D:$D,Waterfall!$C9,Purchase!$C:$C,Waterfall!EO$1)</f>
        <v>0</v>
      </c>
      <c r="EP9" s="4">
        <f>SUMIFS(Purchase!$F:$F,Purchase!$A:$A,Waterfall!$A9,Purchase!$D:$D,Waterfall!$C9,Purchase!$C:$C,Waterfall!EP$1)</f>
        <v>0</v>
      </c>
      <c r="EQ9" s="4">
        <f>SUMIFS(Purchase!$F:$F,Purchase!$A:$A,Waterfall!$A9,Purchase!$D:$D,Waterfall!$C9,Purchase!$C:$C,Waterfall!EQ$1)</f>
        <v>0</v>
      </c>
      <c r="ER9" s="4">
        <f>SUMIFS(Purchase!$F:$F,Purchase!$A:$A,Waterfall!$A9,Purchase!$D:$D,Waterfall!$C9,Purchase!$C:$C,Waterfall!ER$1)</f>
        <v>0</v>
      </c>
      <c r="ES9" s="4">
        <f>SUMIFS(Purchase!$F:$F,Purchase!$A:$A,Waterfall!$A9,Purchase!$D:$D,Waterfall!$C9,Purchase!$C:$C,Waterfall!ES$1)</f>
        <v>0</v>
      </c>
      <c r="ET9" s="4">
        <f>SUMIFS(Purchase!$F:$F,Purchase!$A:$A,Waterfall!$A9,Purchase!$D:$D,Waterfall!$C9,Purchase!$C:$C,Waterfall!ET$1)</f>
        <v>0</v>
      </c>
      <c r="EU9" s="4">
        <f>SUMIFS(Purchase!$F:$F,Purchase!$A:$A,Waterfall!$A9,Purchase!$D:$D,Waterfall!$C9,Purchase!$C:$C,Waterfall!EU$1)</f>
        <v>0</v>
      </c>
      <c r="EV9" s="4">
        <f>SUMIFS(Purchase!$F:$F,Purchase!$A:$A,Waterfall!$A9,Purchase!$D:$D,Waterfall!$C9,Purchase!$C:$C,Waterfall!EV$1)</f>
        <v>0</v>
      </c>
      <c r="EW9" s="4">
        <f>SUMIFS(Purchase!$F:$F,Purchase!$A:$A,Waterfall!$A9,Purchase!$D:$D,Waterfall!$C9,Purchase!$C:$C,Waterfall!EW$1)</f>
        <v>0</v>
      </c>
      <c r="EX9" s="4">
        <f>SUMIFS(Purchase!$F:$F,Purchase!$A:$A,Waterfall!$A9,Purchase!$D:$D,Waterfall!$C9,Purchase!$C:$C,Waterfall!EX$1)</f>
        <v>0</v>
      </c>
      <c r="EY9" s="4">
        <f>SUMIFS(Purchase!$F:$F,Purchase!$A:$A,Waterfall!$A9,Purchase!$D:$D,Waterfall!$C9,Purchase!$C:$C,Waterfall!EY$1)</f>
        <v>0</v>
      </c>
      <c r="EZ9" s="4">
        <f>SUMIFS(Purchase!$F:$F,Purchase!$A:$A,Waterfall!$A9,Purchase!$D:$D,Waterfall!$C9,Purchase!$C:$C,Waterfall!EZ$1)</f>
        <v>0</v>
      </c>
      <c r="FA9" s="4">
        <f>SUMIFS(Purchase!$F:$F,Purchase!$A:$A,Waterfall!$A9,Purchase!$D:$D,Waterfall!$C9,Purchase!$C:$C,Waterfall!FA$1)</f>
        <v>0</v>
      </c>
      <c r="FB9" s="4">
        <f>SUMIFS(Purchase!$F:$F,Purchase!$A:$A,Waterfall!$A9,Purchase!$D:$D,Waterfall!$C9,Purchase!$C:$C,Waterfall!FB$1)</f>
        <v>0</v>
      </c>
      <c r="FC9" s="4">
        <f>SUMIFS(Purchase!$F:$F,Purchase!$A:$A,Waterfall!$A9,Purchase!$D:$D,Waterfall!$C9,Purchase!$C:$C,Waterfall!FC$1)</f>
        <v>0</v>
      </c>
      <c r="FD9" s="4">
        <f>SUMIFS(Purchase!$F:$F,Purchase!$A:$A,Waterfall!$A9,Purchase!$D:$D,Waterfall!$C9,Purchase!$C:$C,Waterfall!FD$1)</f>
        <v>0</v>
      </c>
      <c r="FE9" s="4">
        <f>SUMIFS(Purchase!$F:$F,Purchase!$A:$A,Waterfall!$A9,Purchase!$D:$D,Waterfall!$C9,Purchase!$C:$C,Waterfall!FE$1)</f>
        <v>0</v>
      </c>
      <c r="FF9" s="4">
        <f>SUMIFS(Purchase!$F:$F,Purchase!$A:$A,Waterfall!$A9,Purchase!$D:$D,Waterfall!$C9,Purchase!$C:$C,Waterfall!FF$1)</f>
        <v>0</v>
      </c>
      <c r="FG9" s="4">
        <f>SUMIFS(Purchase!$F:$F,Purchase!$A:$A,Waterfall!$A9,Purchase!$D:$D,Waterfall!$C9,Purchase!$C:$C,Waterfall!FG$1)</f>
        <v>0</v>
      </c>
      <c r="FH9" s="4">
        <f>SUMIFS(Purchase!$F:$F,Purchase!$A:$A,Waterfall!$A9,Purchase!$D:$D,Waterfall!$C9,Purchase!$C:$C,Waterfall!FH$1)</f>
        <v>0</v>
      </c>
      <c r="FI9" s="4">
        <f>SUMIFS(Purchase!$F:$F,Purchase!$A:$A,Waterfall!$A9,Purchase!$D:$D,Waterfall!$C9,Purchase!$C:$C,Waterfall!FI$1)</f>
        <v>0</v>
      </c>
      <c r="FJ9" s="4">
        <f>SUMIFS(Purchase!$F:$F,Purchase!$A:$A,Waterfall!$A9,Purchase!$D:$D,Waterfall!$C9,Purchase!$C:$C,Waterfall!FJ$1)</f>
        <v>0</v>
      </c>
      <c r="FK9" s="4">
        <f>SUMIFS(Purchase!$F:$F,Purchase!$A:$A,Waterfall!$A9,Purchase!$D:$D,Waterfall!$C9,Purchase!$C:$C,Waterfall!FK$1)</f>
        <v>0</v>
      </c>
      <c r="FL9" s="4">
        <f>SUMIFS(Purchase!$F:$F,Purchase!$A:$A,Waterfall!$A9,Purchase!$D:$D,Waterfall!$C9,Purchase!$C:$C,Waterfall!FL$1)</f>
        <v>0</v>
      </c>
      <c r="FM9" s="4">
        <f>SUMIFS(Purchase!$F:$F,Purchase!$A:$A,Waterfall!$A9,Purchase!$D:$D,Waterfall!$C9,Purchase!$C:$C,Waterfall!FM$1)</f>
        <v>0</v>
      </c>
      <c r="FN9" s="4">
        <f>SUMIFS(Purchase!$F:$F,Purchase!$A:$A,Waterfall!$A9,Purchase!$D:$D,Waterfall!$C9,Purchase!$C:$C,Waterfall!FN$1)</f>
        <v>0</v>
      </c>
      <c r="FO9" s="4">
        <f>SUMIFS(Purchase!$F:$F,Purchase!$A:$A,Waterfall!$A9,Purchase!$D:$D,Waterfall!$C9,Purchase!$C:$C,Waterfall!FO$1)</f>
        <v>0</v>
      </c>
      <c r="FP9" s="4">
        <f>SUMIFS(Purchase!$F:$F,Purchase!$A:$A,Waterfall!$A9,Purchase!$D:$D,Waterfall!$C9,Purchase!$C:$C,Waterfall!FP$1)</f>
        <v>0</v>
      </c>
      <c r="FQ9" s="4">
        <f>SUMIFS(Purchase!$F:$F,Purchase!$A:$A,Waterfall!$A9,Purchase!$D:$D,Waterfall!$C9,Purchase!$C:$C,Waterfall!FQ$1)</f>
        <v>0</v>
      </c>
      <c r="FR9" s="4">
        <f>SUMIFS(Purchase!$F:$F,Purchase!$A:$A,Waterfall!$A9,Purchase!$D:$D,Waterfall!$C9,Purchase!$C:$C,Waterfall!FR$1)</f>
        <v>0</v>
      </c>
      <c r="FS9" s="4">
        <f>SUMIFS(Purchase!$F:$F,Purchase!$A:$A,Waterfall!$A9,Purchase!$D:$D,Waterfall!$C9,Purchase!$C:$C,Waterfall!FS$1)</f>
        <v>0</v>
      </c>
      <c r="FT9" s="4">
        <f>SUMIFS(Purchase!$F:$F,Purchase!$A:$A,Waterfall!$A9,Purchase!$D:$D,Waterfall!$C9,Purchase!$C:$C,Waterfall!FT$1)</f>
        <v>0</v>
      </c>
      <c r="FU9" s="4">
        <f>SUMIFS(Purchase!$F:$F,Purchase!$A:$A,Waterfall!$A9,Purchase!$D:$D,Waterfall!$C9,Purchase!$C:$C,Waterfall!FU$1)</f>
        <v>0</v>
      </c>
      <c r="FV9" s="4">
        <f>SUMIFS(Purchase!$F:$F,Purchase!$A:$A,Waterfall!$A9,Purchase!$D:$D,Waterfall!$C9,Purchase!$C:$C,Waterfall!FV$1)</f>
        <v>0</v>
      </c>
      <c r="FW9" s="4">
        <f>SUMIFS(Purchase!$F:$F,Purchase!$A:$A,Waterfall!$A9,Purchase!$D:$D,Waterfall!$C9,Purchase!$C:$C,Waterfall!FW$1)</f>
        <v>0</v>
      </c>
      <c r="FX9" s="4">
        <f>SUMIFS(Purchase!$F:$F,Purchase!$A:$A,Waterfall!$A9,Purchase!$D:$D,Waterfall!$C9,Purchase!$C:$C,Waterfall!FX$1)</f>
        <v>0</v>
      </c>
      <c r="FY9" s="4">
        <f>SUMIFS(Purchase!$F:$F,Purchase!$A:$A,Waterfall!$A9,Purchase!$D:$D,Waterfall!$C9,Purchase!$C:$C,Waterfall!FY$1)</f>
        <v>0</v>
      </c>
      <c r="FZ9" s="4">
        <f>SUMIFS(Purchase!$F:$F,Purchase!$A:$A,Waterfall!$A9,Purchase!$D:$D,Waterfall!$C9,Purchase!$C:$C,Waterfall!FZ$1)</f>
        <v>0</v>
      </c>
      <c r="GA9" s="4">
        <f>SUMIFS(Purchase!$F:$F,Purchase!$A:$A,Waterfall!$A9,Purchase!$D:$D,Waterfall!$C9,Purchase!$C:$C,Waterfall!GA$1)</f>
        <v>0</v>
      </c>
      <c r="GB9" s="4">
        <f>SUMIFS(Purchase!$F:$F,Purchase!$A:$A,Waterfall!$A9,Purchase!$D:$D,Waterfall!$C9,Purchase!$C:$C,Waterfall!GB$1)</f>
        <v>0</v>
      </c>
      <c r="GC9" s="4">
        <f>SUMIFS(Purchase!$F:$F,Purchase!$A:$A,Waterfall!$A9,Purchase!$D:$D,Waterfall!$C9,Purchase!$C:$C,Waterfall!GC$1)</f>
        <v>0</v>
      </c>
      <c r="GD9" s="4">
        <f>SUMIFS(Purchase!$F:$F,Purchase!$A:$A,Waterfall!$A9,Purchase!$D:$D,Waterfall!$C9,Purchase!$C:$C,Waterfall!GD$1)</f>
        <v>0</v>
      </c>
      <c r="GE9" s="4">
        <f>SUMIFS(Purchase!$F:$F,Purchase!$A:$A,Waterfall!$A9,Purchase!$D:$D,Waterfall!$C9,Purchase!$C:$C,Waterfall!GE$1)</f>
        <v>0</v>
      </c>
      <c r="GF9" s="4">
        <f>SUMIFS(Purchase!$F:$F,Purchase!$A:$A,Waterfall!$A9,Purchase!$D:$D,Waterfall!$C9,Purchase!$C:$C,Waterfall!GF$1)</f>
        <v>0</v>
      </c>
      <c r="GG9" s="4">
        <f>SUMIFS(Purchase!$F:$F,Purchase!$A:$A,Waterfall!$A9,Purchase!$D:$D,Waterfall!$C9,Purchase!$C:$C,Waterfall!GG$1)</f>
        <v>0</v>
      </c>
      <c r="GH9" s="4">
        <f>SUMIFS(Purchase!$F:$F,Purchase!$A:$A,Waterfall!$A9,Purchase!$D:$D,Waterfall!$C9,Purchase!$C:$C,Waterfall!GH$1)</f>
        <v>0</v>
      </c>
      <c r="GI9" s="4">
        <f>SUMIFS(Purchase!$F:$F,Purchase!$A:$A,Waterfall!$A9,Purchase!$D:$D,Waterfall!$C9,Purchase!$C:$C,Waterfall!GI$1)</f>
        <v>0</v>
      </c>
      <c r="GJ9" s="113"/>
      <c r="GK9" s="65"/>
    </row>
    <row r="10" spans="1:193" x14ac:dyDescent="0.35">
      <c r="A10" s="8">
        <f t="shared" si="3"/>
        <v>1</v>
      </c>
      <c r="B10" s="2" t="str">
        <f>VLOOKUP($A10,Centers!$B$1:$C$120,2,)</f>
        <v>GATE</v>
      </c>
      <c r="C10" s="3">
        <v>44887</v>
      </c>
      <c r="D10" s="4">
        <f>IF($A10=1,SUM(SUMIFS(Indent!$E:$E,Indent!$C:$C,Waterfall!$C10,Indent!$A:$A,Centers!$A$2),SUMIFS(Indent!$E:$E,Indent!$C:$C,Waterfall!$C10,Indent!$A:$A,Centers!$A$3),SUMIFS(Indent!$E:$E,Indent!$C:$C,Waterfall!$C10,Indent!$A:$A,Centers!$A$4),SUMIFS(Indent!$E:$E,Indent!$C:$C,Waterfall!$C10,Indent!$A:$A,Centers!$A$5),SUMIFS(Indent!$E:$E,Indent!$C:$C,Waterfall!$C10,Indent!$A:$A,Centers!$A$6),SUMIFS(Indent!$E:$E,Indent!$C:$C,Waterfall!$C10,Indent!$A:$A,Centers!$A$7),SUMIFS(Indent!$E:$E,Indent!$C:$C,Waterfall!$C10,Indent!$A:$A,Centers!$A$8)),SUMIFS(Indent!$E:$E,Indent!$C:$C,Waterfall!$C10,Indent!$A:$A,$A10))</f>
        <v>9423</v>
      </c>
      <c r="E10" s="4">
        <f>SUMIFS(Purchase!$F:$F,Purchase!$A:$A,Waterfall!$A10,Purchase!$D:$D,Waterfall!$C10,Purchase!$C:$C,Waterfall!E$1)</f>
        <v>0</v>
      </c>
      <c r="F10" s="4">
        <f>SUMIFS(Purchase!$F:$F,Purchase!$A:$A,Waterfall!$A10,Purchase!$D:$D,Waterfall!$C10,Purchase!$C:$C,Waterfall!F$1)</f>
        <v>0</v>
      </c>
      <c r="G10" s="4">
        <f>SUMIFS(Purchase!$F:$F,Purchase!$A:$A,Waterfall!$A10,Purchase!$D:$D,Waterfall!$C10,Purchase!$C:$C,Waterfall!G$1)</f>
        <v>0</v>
      </c>
      <c r="H10" s="4">
        <f>SUMIFS(Purchase!$F:$F,Purchase!$A:$A,Waterfall!$A10,Purchase!$D:$D,Waterfall!$C10,Purchase!$C:$C,Waterfall!H$1)</f>
        <v>0</v>
      </c>
      <c r="I10" s="4">
        <f>SUMIFS(Purchase!$F:$F,Purchase!$A:$A,Waterfall!$A10,Purchase!$D:$D,Waterfall!$C10,Purchase!$C:$C,Waterfall!I$1)</f>
        <v>0</v>
      </c>
      <c r="J10" s="4">
        <f>SUMIFS(Purchase!$F:$F,Purchase!$A:$A,Waterfall!$A10,Purchase!$D:$D,Waterfall!$C10,Purchase!$C:$C,Waterfall!J$1)</f>
        <v>0</v>
      </c>
      <c r="K10" s="4">
        <f>SUMIFS(Purchase!$F:$F,Purchase!$A:$A,Waterfall!$A10,Purchase!$D:$D,Waterfall!$C10,Purchase!$C:$C,Waterfall!K$1)</f>
        <v>78.010000000000005</v>
      </c>
      <c r="L10" s="4">
        <f>SUMIFS(Purchase!$F:$F,Purchase!$A:$A,Waterfall!$A10,Purchase!$D:$D,Waterfall!$C10,Purchase!$C:$C,Waterfall!L$1)</f>
        <v>1206.9000000000001</v>
      </c>
      <c r="M10" s="4">
        <f>SUMIFS(Purchase!$F:$F,Purchase!$A:$A,Waterfall!$A10,Purchase!$D:$D,Waterfall!$C10,Purchase!$C:$C,Waterfall!M$1)</f>
        <v>3005.64</v>
      </c>
      <c r="N10" s="4">
        <f>SUMIFS(Purchase!$F:$F,Purchase!$A:$A,Waterfall!$A10,Purchase!$D:$D,Waterfall!$C10,Purchase!$C:$C,Waterfall!N$1)</f>
        <v>3375.77</v>
      </c>
      <c r="O10" s="4">
        <f>SUMIFS(Purchase!$F:$F,Purchase!$A:$A,Waterfall!$A10,Purchase!$D:$D,Waterfall!$C10,Purchase!$C:$C,Waterfall!O$1)</f>
        <v>1833.36</v>
      </c>
      <c r="P10" s="4">
        <f>SUMIFS(Purchase!$F:$F,Purchase!$A:$A,Waterfall!$A10,Purchase!$D:$D,Waterfall!$C10,Purchase!$C:$C,Waterfall!P$1)</f>
        <v>635.48</v>
      </c>
      <c r="Q10" s="4">
        <f>SUMIFS(Purchase!$F:$F,Purchase!$A:$A,Waterfall!$A10,Purchase!$D:$D,Waterfall!$C10,Purchase!$C:$C,Waterfall!Q$1)</f>
        <v>731.1</v>
      </c>
      <c r="R10" s="4">
        <f>SUMIFS(Purchase!$F:$F,Purchase!$A:$A,Waterfall!$A10,Purchase!$D:$D,Waterfall!$C10,Purchase!$C:$C,Waterfall!R$1)</f>
        <v>64.150000000000006</v>
      </c>
      <c r="S10" s="4">
        <f>SUMIFS(Purchase!$F:$F,Purchase!$A:$A,Waterfall!$A10,Purchase!$D:$D,Waterfall!$C10,Purchase!$C:$C,Waterfall!S$1)</f>
        <v>0</v>
      </c>
      <c r="T10" s="4">
        <f>SUMIFS(Purchase!$F:$F,Purchase!$A:$A,Waterfall!$A10,Purchase!$D:$D,Waterfall!$C10,Purchase!$C:$C,Waterfall!T$1)</f>
        <v>0</v>
      </c>
      <c r="U10" s="4">
        <f>SUMIFS(Purchase!$F:$F,Purchase!$A:$A,Waterfall!$A10,Purchase!$D:$D,Waterfall!$C10,Purchase!$C:$C,Waterfall!U$1)</f>
        <v>0</v>
      </c>
      <c r="V10" s="4">
        <f>SUMIFS(Purchase!$F:$F,Purchase!$A:$A,Waterfall!$A10,Purchase!$D:$D,Waterfall!$C10,Purchase!$C:$C,Waterfall!V$1)</f>
        <v>0</v>
      </c>
      <c r="W10" s="4">
        <f>SUMIFS(Purchase!$F:$F,Purchase!$A:$A,Waterfall!$A10,Purchase!$D:$D,Waterfall!$C10,Purchase!$C:$C,Waterfall!W$1)</f>
        <v>0</v>
      </c>
      <c r="X10" s="4">
        <f>SUMIFS(Purchase!$F:$F,Purchase!$A:$A,Waterfall!$A10,Purchase!$D:$D,Waterfall!$C10,Purchase!$C:$C,Waterfall!X$1)</f>
        <v>0</v>
      </c>
      <c r="Y10" s="4">
        <f>SUMIFS(Purchase!$F:$F,Purchase!$A:$A,Waterfall!$A10,Purchase!$D:$D,Waterfall!$C10,Purchase!$C:$C,Waterfall!Y$1)</f>
        <v>0</v>
      </c>
      <c r="Z10" s="4">
        <f>SUMIFS(Purchase!$F:$F,Purchase!$A:$A,Waterfall!$A10,Purchase!$D:$D,Waterfall!$C10,Purchase!$C:$C,Waterfall!Z$1)</f>
        <v>0</v>
      </c>
      <c r="AA10" s="4">
        <f>SUMIFS(Purchase!$F:$F,Purchase!$A:$A,Waterfall!$A10,Purchase!$D:$D,Waterfall!$C10,Purchase!$C:$C,Waterfall!AA$1)</f>
        <v>0</v>
      </c>
      <c r="AB10" s="4">
        <f>SUMIFS(Purchase!$F:$F,Purchase!$A:$A,Waterfall!$A10,Purchase!$D:$D,Waterfall!$C10,Purchase!$C:$C,Waterfall!AB$1)</f>
        <v>0</v>
      </c>
      <c r="AC10" s="4">
        <f>SUMIFS(Purchase!$F:$F,Purchase!$A:$A,Waterfall!$A10,Purchase!$D:$D,Waterfall!$C10,Purchase!$C:$C,Waterfall!AC$1)</f>
        <v>0</v>
      </c>
      <c r="AD10" s="4">
        <f>SUMIFS(Purchase!$F:$F,Purchase!$A:$A,Waterfall!$A10,Purchase!$D:$D,Waterfall!$C10,Purchase!$C:$C,Waterfall!AD$1)</f>
        <v>0</v>
      </c>
      <c r="AE10" s="4">
        <f>SUMIFS(Purchase!$F:$F,Purchase!$A:$A,Waterfall!$A10,Purchase!$D:$D,Waterfall!$C10,Purchase!$C:$C,Waterfall!AE$1)</f>
        <v>0</v>
      </c>
      <c r="AF10" s="4">
        <f>SUMIFS(Purchase!$F:$F,Purchase!$A:$A,Waterfall!$A10,Purchase!$D:$D,Waterfall!$C10,Purchase!$C:$C,Waterfall!AF$1)</f>
        <v>0</v>
      </c>
      <c r="AG10" s="4">
        <f>SUMIFS(Purchase!$F:$F,Purchase!$A:$A,Waterfall!$A10,Purchase!$D:$D,Waterfall!$C10,Purchase!$C:$C,Waterfall!AG$1)</f>
        <v>0</v>
      </c>
      <c r="AH10" s="4">
        <f>SUMIFS(Purchase!$F:$F,Purchase!$A:$A,Waterfall!$A10,Purchase!$D:$D,Waterfall!$C10,Purchase!$C:$C,Waterfall!AH$1)</f>
        <v>0</v>
      </c>
      <c r="AI10" s="4">
        <f>SUMIFS(Purchase!$F:$F,Purchase!$A:$A,Waterfall!$A10,Purchase!$D:$D,Waterfall!$C10,Purchase!$C:$C,Waterfall!AI$1)</f>
        <v>0</v>
      </c>
      <c r="AJ10" s="4">
        <f>SUMIFS(Purchase!$F:$F,Purchase!$A:$A,Waterfall!$A10,Purchase!$D:$D,Waterfall!$C10,Purchase!$C:$C,Waterfall!AJ$1)</f>
        <v>0</v>
      </c>
      <c r="AK10" s="4">
        <f>SUMIFS(Purchase!$F:$F,Purchase!$A:$A,Waterfall!$A10,Purchase!$D:$D,Waterfall!$C10,Purchase!$C:$C,Waterfall!AK$1)</f>
        <v>0</v>
      </c>
      <c r="AL10" s="4">
        <f>SUMIFS(Purchase!$F:$F,Purchase!$A:$A,Waterfall!$A10,Purchase!$D:$D,Waterfall!$C10,Purchase!$C:$C,Waterfall!AL$1)</f>
        <v>0</v>
      </c>
      <c r="AM10" s="4">
        <f>SUMIFS(Purchase!$F:$F,Purchase!$A:$A,Waterfall!$A10,Purchase!$D:$D,Waterfall!$C10,Purchase!$C:$C,Waterfall!AM$1)</f>
        <v>0</v>
      </c>
      <c r="AN10" s="4">
        <f>SUMIFS(Purchase!$F:$F,Purchase!$A:$A,Waterfall!$A10,Purchase!$D:$D,Waterfall!$C10,Purchase!$C:$C,Waterfall!AN$1)</f>
        <v>0</v>
      </c>
      <c r="AO10" s="4">
        <f>SUMIFS(Purchase!$F:$F,Purchase!$A:$A,Waterfall!$A10,Purchase!$D:$D,Waterfall!$C10,Purchase!$C:$C,Waterfall!AO$1)</f>
        <v>0</v>
      </c>
      <c r="AP10" s="4">
        <f>SUMIFS(Purchase!$F:$F,Purchase!$A:$A,Waterfall!$A10,Purchase!$D:$D,Waterfall!$C10,Purchase!$C:$C,Waterfall!AP$1)</f>
        <v>0</v>
      </c>
      <c r="AQ10" s="4">
        <f>SUMIFS(Purchase!$F:$F,Purchase!$A:$A,Waterfall!$A10,Purchase!$D:$D,Waterfall!$C10,Purchase!$C:$C,Waterfall!AQ$1)</f>
        <v>0</v>
      </c>
      <c r="AR10" s="4">
        <f>SUMIFS(Purchase!$F:$F,Purchase!$A:$A,Waterfall!$A10,Purchase!$D:$D,Waterfall!$C10,Purchase!$C:$C,Waterfall!AR$1)</f>
        <v>0</v>
      </c>
      <c r="AS10" s="4">
        <f>SUMIFS(Purchase!$F:$F,Purchase!$A:$A,Waterfall!$A10,Purchase!$D:$D,Waterfall!$C10,Purchase!$C:$C,Waterfall!AS$1)</f>
        <v>0</v>
      </c>
      <c r="AT10" s="4">
        <f>SUMIFS(Purchase!$F:$F,Purchase!$A:$A,Waterfall!$A10,Purchase!$D:$D,Waterfall!$C10,Purchase!$C:$C,Waterfall!AT$1)</f>
        <v>0</v>
      </c>
      <c r="AU10" s="4">
        <f>SUMIFS(Purchase!$F:$F,Purchase!$A:$A,Waterfall!$A10,Purchase!$D:$D,Waterfall!$C10,Purchase!$C:$C,Waterfall!AU$1)</f>
        <v>0</v>
      </c>
      <c r="AV10" s="4">
        <f>SUMIFS(Purchase!$F:$F,Purchase!$A:$A,Waterfall!$A10,Purchase!$D:$D,Waterfall!$C10,Purchase!$C:$C,Waterfall!AV$1)</f>
        <v>0</v>
      </c>
      <c r="AW10" s="4">
        <f>SUMIFS(Purchase!$F:$F,Purchase!$A:$A,Waterfall!$A10,Purchase!$D:$D,Waterfall!$C10,Purchase!$C:$C,Waterfall!AW$1)</f>
        <v>0</v>
      </c>
      <c r="AX10" s="4">
        <f>SUMIFS(Purchase!$F:$F,Purchase!$A:$A,Waterfall!$A10,Purchase!$D:$D,Waterfall!$C10,Purchase!$C:$C,Waterfall!AX$1)</f>
        <v>0</v>
      </c>
      <c r="AY10" s="4">
        <f>SUMIFS(Purchase!$F:$F,Purchase!$A:$A,Waterfall!$A10,Purchase!$D:$D,Waterfall!$C10,Purchase!$C:$C,Waterfall!AY$1)</f>
        <v>0</v>
      </c>
      <c r="AZ10" s="4">
        <f>SUMIFS(Purchase!$F:$F,Purchase!$A:$A,Waterfall!$A10,Purchase!$D:$D,Waterfall!$C10,Purchase!$C:$C,Waterfall!AZ$1)</f>
        <v>0</v>
      </c>
      <c r="BA10" s="4">
        <f>SUMIFS(Purchase!$F:$F,Purchase!$A:$A,Waterfall!$A10,Purchase!$D:$D,Waterfall!$C10,Purchase!$C:$C,Waterfall!BA$1)</f>
        <v>0</v>
      </c>
      <c r="BB10" s="4">
        <f>SUMIFS(Purchase!$F:$F,Purchase!$A:$A,Waterfall!$A10,Purchase!$D:$D,Waterfall!$C10,Purchase!$C:$C,Waterfall!BB$1)</f>
        <v>0</v>
      </c>
      <c r="BC10" s="4">
        <f>SUMIFS(Purchase!$F:$F,Purchase!$A:$A,Waterfall!$A10,Purchase!$D:$D,Waterfall!$C10,Purchase!$C:$C,Waterfall!BC$1)</f>
        <v>0</v>
      </c>
      <c r="BD10" s="4">
        <f>SUMIFS(Purchase!$F:$F,Purchase!$A:$A,Waterfall!$A10,Purchase!$D:$D,Waterfall!$C10,Purchase!$C:$C,Waterfall!BD$1)</f>
        <v>0</v>
      </c>
      <c r="BE10" s="4">
        <f>SUMIFS(Purchase!$F:$F,Purchase!$A:$A,Waterfall!$A10,Purchase!$D:$D,Waterfall!$C10,Purchase!$C:$C,Waterfall!BE$1)</f>
        <v>0</v>
      </c>
      <c r="BF10" s="4">
        <f>SUMIFS(Purchase!$F:$F,Purchase!$A:$A,Waterfall!$A10,Purchase!$D:$D,Waterfall!$C10,Purchase!$C:$C,Waterfall!BF$1)</f>
        <v>0</v>
      </c>
      <c r="BG10" s="4">
        <f>SUMIFS(Purchase!$F:$F,Purchase!$A:$A,Waterfall!$A10,Purchase!$D:$D,Waterfall!$C10,Purchase!$C:$C,Waterfall!BG$1)</f>
        <v>0</v>
      </c>
      <c r="BH10" s="4">
        <f>SUMIFS(Purchase!$F:$F,Purchase!$A:$A,Waterfall!$A10,Purchase!$D:$D,Waterfall!$C10,Purchase!$C:$C,Waterfall!BH$1)</f>
        <v>0</v>
      </c>
      <c r="BI10" s="4">
        <f>SUMIFS(Purchase!$F:$F,Purchase!$A:$A,Waterfall!$A10,Purchase!$D:$D,Waterfall!$C10,Purchase!$C:$C,Waterfall!BI$1)</f>
        <v>0</v>
      </c>
      <c r="BJ10" s="4">
        <f>SUMIFS(Purchase!$F:$F,Purchase!$A:$A,Waterfall!$A10,Purchase!$D:$D,Waterfall!$C10,Purchase!$C:$C,Waterfall!BJ$1)</f>
        <v>0</v>
      </c>
      <c r="BK10" s="4">
        <f>SUMIFS(Purchase!$F:$F,Purchase!$A:$A,Waterfall!$A10,Purchase!$D:$D,Waterfall!$C10,Purchase!$C:$C,Waterfall!BK$1)</f>
        <v>0</v>
      </c>
      <c r="BL10" s="4">
        <f>SUMIFS(Purchase!$F:$F,Purchase!$A:$A,Waterfall!$A10,Purchase!$D:$D,Waterfall!$C10,Purchase!$C:$C,Waterfall!BL$1)</f>
        <v>0</v>
      </c>
      <c r="BM10" s="4">
        <f>SUMIFS(Purchase!$F:$F,Purchase!$A:$A,Waterfall!$A10,Purchase!$D:$D,Waterfall!$C10,Purchase!$C:$C,Waterfall!BM$1)</f>
        <v>0</v>
      </c>
      <c r="BN10" s="4">
        <f>SUMIFS(Purchase!$F:$F,Purchase!$A:$A,Waterfall!$A10,Purchase!$D:$D,Waterfall!$C10,Purchase!$C:$C,Waterfall!BN$1)</f>
        <v>0</v>
      </c>
      <c r="BO10" s="4">
        <f>SUMIFS(Purchase!$F:$F,Purchase!$A:$A,Waterfall!$A10,Purchase!$D:$D,Waterfall!$C10,Purchase!$C:$C,Waterfall!BO$1)</f>
        <v>0</v>
      </c>
      <c r="BP10" s="4">
        <f>SUMIFS(Purchase!$F:$F,Purchase!$A:$A,Waterfall!$A10,Purchase!$D:$D,Waterfall!$C10,Purchase!$C:$C,Waterfall!BP$1)</f>
        <v>0</v>
      </c>
      <c r="BQ10" s="4">
        <f>SUMIFS(Purchase!$F:$F,Purchase!$A:$A,Waterfall!$A10,Purchase!$D:$D,Waterfall!$C10,Purchase!$C:$C,Waterfall!BQ$1)</f>
        <v>0</v>
      </c>
      <c r="BR10" s="4">
        <f>SUMIFS(Purchase!$F:$F,Purchase!$A:$A,Waterfall!$A10,Purchase!$D:$D,Waterfall!$C10,Purchase!$C:$C,Waterfall!BR$1)</f>
        <v>0</v>
      </c>
      <c r="BS10" s="4">
        <f>SUMIFS(Purchase!$F:$F,Purchase!$A:$A,Waterfall!$A10,Purchase!$D:$D,Waterfall!$C10,Purchase!$C:$C,Waterfall!BS$1)</f>
        <v>0</v>
      </c>
      <c r="BT10" s="4">
        <f>SUMIFS(Purchase!$F:$F,Purchase!$A:$A,Waterfall!$A10,Purchase!$D:$D,Waterfall!$C10,Purchase!$C:$C,Waterfall!BT$1)</f>
        <v>0</v>
      </c>
      <c r="BU10" s="4">
        <f>SUMIFS(Purchase!$F:$F,Purchase!$A:$A,Waterfall!$A10,Purchase!$D:$D,Waterfall!$C10,Purchase!$C:$C,Waterfall!BU$1)</f>
        <v>0</v>
      </c>
      <c r="BV10" s="4">
        <f>SUMIFS(Purchase!$F:$F,Purchase!$A:$A,Waterfall!$A10,Purchase!$D:$D,Waterfall!$C10,Purchase!$C:$C,Waterfall!BV$1)</f>
        <v>0</v>
      </c>
      <c r="BW10" s="4">
        <f>SUMIFS(Purchase!$F:$F,Purchase!$A:$A,Waterfall!$A10,Purchase!$D:$D,Waterfall!$C10,Purchase!$C:$C,Waterfall!BW$1)</f>
        <v>0</v>
      </c>
      <c r="BX10" s="4">
        <f>SUMIFS(Purchase!$F:$F,Purchase!$A:$A,Waterfall!$A10,Purchase!$D:$D,Waterfall!$C10,Purchase!$C:$C,Waterfall!BX$1)</f>
        <v>0</v>
      </c>
      <c r="BY10" s="4">
        <f>SUMIFS(Purchase!$F:$F,Purchase!$A:$A,Waterfall!$A10,Purchase!$D:$D,Waterfall!$C10,Purchase!$C:$C,Waterfall!BY$1)</f>
        <v>0</v>
      </c>
      <c r="BZ10" s="4">
        <f>SUMIFS(Purchase!$F:$F,Purchase!$A:$A,Waterfall!$A10,Purchase!$D:$D,Waterfall!$C10,Purchase!$C:$C,Waterfall!BZ$1)</f>
        <v>0</v>
      </c>
      <c r="CA10" s="4">
        <f>SUMIFS(Purchase!$F:$F,Purchase!$A:$A,Waterfall!$A10,Purchase!$D:$D,Waterfall!$C10,Purchase!$C:$C,Waterfall!CA$1)</f>
        <v>0</v>
      </c>
      <c r="CB10" s="4">
        <f>SUMIFS(Purchase!$F:$F,Purchase!$A:$A,Waterfall!$A10,Purchase!$D:$D,Waterfall!$C10,Purchase!$C:$C,Waterfall!CB$1)</f>
        <v>0</v>
      </c>
      <c r="CC10" s="4">
        <f>SUMIFS(Purchase!$F:$F,Purchase!$A:$A,Waterfall!$A10,Purchase!$D:$D,Waterfall!$C10,Purchase!$C:$C,Waterfall!CC$1)</f>
        <v>0</v>
      </c>
      <c r="CD10" s="4">
        <f>SUMIFS(Purchase!$F:$F,Purchase!$A:$A,Waterfall!$A10,Purchase!$D:$D,Waterfall!$C10,Purchase!$C:$C,Waterfall!CD$1)</f>
        <v>0</v>
      </c>
      <c r="CE10" s="4">
        <f>SUMIFS(Purchase!$F:$F,Purchase!$A:$A,Waterfall!$A10,Purchase!$D:$D,Waterfall!$C10,Purchase!$C:$C,Waterfall!CE$1)</f>
        <v>0</v>
      </c>
      <c r="CF10" s="4">
        <f>SUMIFS(Purchase!$F:$F,Purchase!$A:$A,Waterfall!$A10,Purchase!$D:$D,Waterfall!$C10,Purchase!$C:$C,Waterfall!CF$1)</f>
        <v>0</v>
      </c>
      <c r="CG10" s="4">
        <f>SUMIFS(Purchase!$F:$F,Purchase!$A:$A,Waterfall!$A10,Purchase!$D:$D,Waterfall!$C10,Purchase!$C:$C,Waterfall!CG$1)</f>
        <v>0</v>
      </c>
      <c r="CH10" s="4">
        <f>SUMIFS(Purchase!$F:$F,Purchase!$A:$A,Waterfall!$A10,Purchase!$D:$D,Waterfall!$C10,Purchase!$C:$C,Waterfall!CH$1)</f>
        <v>0</v>
      </c>
      <c r="CI10" s="4">
        <f>SUMIFS(Purchase!$F:$F,Purchase!$A:$A,Waterfall!$A10,Purchase!$D:$D,Waterfall!$C10,Purchase!$C:$C,Waterfall!CI$1)</f>
        <v>0</v>
      </c>
      <c r="CJ10" s="4">
        <f>SUMIFS(Purchase!$F:$F,Purchase!$A:$A,Waterfall!$A10,Purchase!$D:$D,Waterfall!$C10,Purchase!$C:$C,Waterfall!CJ$1)</f>
        <v>0</v>
      </c>
      <c r="CK10" s="4">
        <f>SUMIFS(Purchase!$F:$F,Purchase!$A:$A,Waterfall!$A10,Purchase!$D:$D,Waterfall!$C10,Purchase!$C:$C,Waterfall!CK$1)</f>
        <v>0</v>
      </c>
      <c r="CL10" s="4">
        <f>SUMIFS(Purchase!$F:$F,Purchase!$A:$A,Waterfall!$A10,Purchase!$D:$D,Waterfall!$C10,Purchase!$C:$C,Waterfall!CL$1)</f>
        <v>0</v>
      </c>
      <c r="CM10" s="4">
        <f>SUMIFS(Purchase!$F:$F,Purchase!$A:$A,Waterfall!$A10,Purchase!$D:$D,Waterfall!$C10,Purchase!$C:$C,Waterfall!CM$1)</f>
        <v>0</v>
      </c>
      <c r="CN10" s="4">
        <f>SUMIFS(Purchase!$F:$F,Purchase!$A:$A,Waterfall!$A10,Purchase!$D:$D,Waterfall!$C10,Purchase!$C:$C,Waterfall!CN$1)</f>
        <v>0</v>
      </c>
      <c r="CO10" s="4">
        <f>SUMIFS(Purchase!$F:$F,Purchase!$A:$A,Waterfall!$A10,Purchase!$D:$D,Waterfall!$C10,Purchase!$C:$C,Waterfall!CO$1)</f>
        <v>0</v>
      </c>
      <c r="CP10" s="4">
        <f>SUMIFS(Purchase!$F:$F,Purchase!$A:$A,Waterfall!$A10,Purchase!$D:$D,Waterfall!$C10,Purchase!$C:$C,Waterfall!CP$1)</f>
        <v>0</v>
      </c>
      <c r="CQ10" s="4">
        <f>SUMIFS(Purchase!$F:$F,Purchase!$A:$A,Waterfall!$A10,Purchase!$D:$D,Waterfall!$C10,Purchase!$C:$C,Waterfall!CQ$1)</f>
        <v>0</v>
      </c>
      <c r="CR10" s="4">
        <f>SUMIFS(Purchase!$F:$F,Purchase!$A:$A,Waterfall!$A10,Purchase!$D:$D,Waterfall!$C10,Purchase!$C:$C,Waterfall!CR$1)</f>
        <v>0</v>
      </c>
      <c r="CS10" s="4">
        <f>SUMIFS(Purchase!$F:$F,Purchase!$A:$A,Waterfall!$A10,Purchase!$D:$D,Waterfall!$C10,Purchase!$C:$C,Waterfall!CS$1)</f>
        <v>0</v>
      </c>
      <c r="CT10" s="4">
        <f>SUMIFS(Purchase!$F:$F,Purchase!$A:$A,Waterfall!$A10,Purchase!$D:$D,Waterfall!$C10,Purchase!$C:$C,Waterfall!CT$1)</f>
        <v>0</v>
      </c>
      <c r="CU10" s="4">
        <f>SUMIFS(Purchase!$F:$F,Purchase!$A:$A,Waterfall!$A10,Purchase!$D:$D,Waterfall!$C10,Purchase!$C:$C,Waterfall!CU$1)</f>
        <v>0</v>
      </c>
      <c r="CV10" s="4">
        <f>SUMIFS(Purchase!$F:$F,Purchase!$A:$A,Waterfall!$A10,Purchase!$D:$D,Waterfall!$C10,Purchase!$C:$C,Waterfall!CV$1)</f>
        <v>0</v>
      </c>
      <c r="CW10" s="4">
        <f>SUMIFS(Purchase!$F:$F,Purchase!$A:$A,Waterfall!$A10,Purchase!$D:$D,Waterfall!$C10,Purchase!$C:$C,Waterfall!CW$1)</f>
        <v>0</v>
      </c>
      <c r="CX10" s="4">
        <f>SUMIFS(Purchase!$F:$F,Purchase!$A:$A,Waterfall!$A10,Purchase!$D:$D,Waterfall!$C10,Purchase!$C:$C,Waterfall!CX$1)</f>
        <v>0</v>
      </c>
      <c r="CY10" s="4">
        <f>SUMIFS(Purchase!$F:$F,Purchase!$A:$A,Waterfall!$A10,Purchase!$D:$D,Waterfall!$C10,Purchase!$C:$C,Waterfall!CY$1)</f>
        <v>0</v>
      </c>
      <c r="CZ10" s="4">
        <f>SUMIFS(Purchase!$F:$F,Purchase!$A:$A,Waterfall!$A10,Purchase!$D:$D,Waterfall!$C10,Purchase!$C:$C,Waterfall!CZ$1)</f>
        <v>0</v>
      </c>
      <c r="DA10" s="4">
        <f>SUMIFS(Purchase!$F:$F,Purchase!$A:$A,Waterfall!$A10,Purchase!$D:$D,Waterfall!$C10,Purchase!$C:$C,Waterfall!DA$1)</f>
        <v>0</v>
      </c>
      <c r="DB10" s="4">
        <f>SUMIFS(Purchase!$F:$F,Purchase!$A:$A,Waterfall!$A10,Purchase!$D:$D,Waterfall!$C10,Purchase!$C:$C,Waterfall!DB$1)</f>
        <v>0</v>
      </c>
      <c r="DC10" s="4">
        <f>SUMIFS(Purchase!$F:$F,Purchase!$A:$A,Waterfall!$A10,Purchase!$D:$D,Waterfall!$C10,Purchase!$C:$C,Waterfall!DC$1)</f>
        <v>0</v>
      </c>
      <c r="DD10" s="4">
        <f>SUMIFS(Purchase!$F:$F,Purchase!$A:$A,Waterfall!$A10,Purchase!$D:$D,Waterfall!$C10,Purchase!$C:$C,Waterfall!DD$1)</f>
        <v>0</v>
      </c>
      <c r="DE10" s="4">
        <f>SUMIFS(Purchase!$F:$F,Purchase!$A:$A,Waterfall!$A10,Purchase!$D:$D,Waterfall!$C10,Purchase!$C:$C,Waterfall!DE$1)</f>
        <v>0</v>
      </c>
      <c r="DF10" s="4">
        <f>SUMIFS(Purchase!$F:$F,Purchase!$A:$A,Waterfall!$A10,Purchase!$D:$D,Waterfall!$C10,Purchase!$C:$C,Waterfall!DF$1)</f>
        <v>0</v>
      </c>
      <c r="DG10" s="4">
        <f>SUMIFS(Purchase!$F:$F,Purchase!$A:$A,Waterfall!$A10,Purchase!$D:$D,Waterfall!$C10,Purchase!$C:$C,Waterfall!DG$1)</f>
        <v>0</v>
      </c>
      <c r="DH10" s="4">
        <f>SUMIFS(Purchase!$F:$F,Purchase!$A:$A,Waterfall!$A10,Purchase!$D:$D,Waterfall!$C10,Purchase!$C:$C,Waterfall!DH$1)</f>
        <v>0</v>
      </c>
      <c r="DI10" s="4">
        <f>SUMIFS(Purchase!$F:$F,Purchase!$A:$A,Waterfall!$A10,Purchase!$D:$D,Waterfall!$C10,Purchase!$C:$C,Waterfall!DI$1)</f>
        <v>0</v>
      </c>
      <c r="DJ10" s="4">
        <f>SUMIFS(Purchase!$F:$F,Purchase!$A:$A,Waterfall!$A10,Purchase!$D:$D,Waterfall!$C10,Purchase!$C:$C,Waterfall!DJ$1)</f>
        <v>0</v>
      </c>
      <c r="DK10" s="4">
        <f>SUMIFS(Purchase!$F:$F,Purchase!$A:$A,Waterfall!$A10,Purchase!$D:$D,Waterfall!$C10,Purchase!$C:$C,Waterfall!DK$1)</f>
        <v>0</v>
      </c>
      <c r="DL10" s="4">
        <f>SUMIFS(Purchase!$F:$F,Purchase!$A:$A,Waterfall!$A10,Purchase!$D:$D,Waterfall!$C10,Purchase!$C:$C,Waterfall!DL$1)</f>
        <v>0</v>
      </c>
      <c r="DM10" s="4">
        <f>SUMIFS(Purchase!$F:$F,Purchase!$A:$A,Waterfall!$A10,Purchase!$D:$D,Waterfall!$C10,Purchase!$C:$C,Waterfall!DM$1)</f>
        <v>0</v>
      </c>
      <c r="DN10" s="4">
        <f>SUMIFS(Purchase!$F:$F,Purchase!$A:$A,Waterfall!$A10,Purchase!$D:$D,Waterfall!$C10,Purchase!$C:$C,Waterfall!DN$1)</f>
        <v>0</v>
      </c>
      <c r="DO10" s="4">
        <f>SUMIFS(Purchase!$F:$F,Purchase!$A:$A,Waterfall!$A10,Purchase!$D:$D,Waterfall!$C10,Purchase!$C:$C,Waterfall!DO$1)</f>
        <v>0</v>
      </c>
      <c r="DP10" s="4">
        <f>SUMIFS(Purchase!$F:$F,Purchase!$A:$A,Waterfall!$A10,Purchase!$D:$D,Waterfall!$C10,Purchase!$C:$C,Waterfall!DP$1)</f>
        <v>0</v>
      </c>
      <c r="DQ10" s="4">
        <f>SUMIFS(Purchase!$F:$F,Purchase!$A:$A,Waterfall!$A10,Purchase!$D:$D,Waterfall!$C10,Purchase!$C:$C,Waterfall!DQ$1)</f>
        <v>0</v>
      </c>
      <c r="DR10" s="4">
        <f>SUMIFS(Purchase!$F:$F,Purchase!$A:$A,Waterfall!$A10,Purchase!$D:$D,Waterfall!$C10,Purchase!$C:$C,Waterfall!DR$1)</f>
        <v>0</v>
      </c>
      <c r="DS10" s="4">
        <f>SUMIFS(Purchase!$F:$F,Purchase!$A:$A,Waterfall!$A10,Purchase!$D:$D,Waterfall!$C10,Purchase!$C:$C,Waterfall!DS$1)</f>
        <v>0</v>
      </c>
      <c r="DT10" s="4">
        <f>SUMIFS(Purchase!$F:$F,Purchase!$A:$A,Waterfall!$A10,Purchase!$D:$D,Waterfall!$C10,Purchase!$C:$C,Waterfall!DT$1)</f>
        <v>0</v>
      </c>
      <c r="DU10" s="4">
        <f>SUMIFS(Purchase!$F:$F,Purchase!$A:$A,Waterfall!$A10,Purchase!$D:$D,Waterfall!$C10,Purchase!$C:$C,Waterfall!DU$1)</f>
        <v>0</v>
      </c>
      <c r="DV10" s="4">
        <f>SUMIFS(Purchase!$F:$F,Purchase!$A:$A,Waterfall!$A10,Purchase!$D:$D,Waterfall!$C10,Purchase!$C:$C,Waterfall!DV$1)</f>
        <v>0</v>
      </c>
      <c r="DW10" s="4">
        <f>SUMIFS(Purchase!$F:$F,Purchase!$A:$A,Waterfall!$A10,Purchase!$D:$D,Waterfall!$C10,Purchase!$C:$C,Waterfall!DW$1)</f>
        <v>0</v>
      </c>
      <c r="DX10" s="4">
        <f>SUMIFS(Purchase!$F:$F,Purchase!$A:$A,Waterfall!$A10,Purchase!$D:$D,Waterfall!$C10,Purchase!$C:$C,Waterfall!DX$1)</f>
        <v>0</v>
      </c>
      <c r="DY10" s="4">
        <f>SUMIFS(Purchase!$F:$F,Purchase!$A:$A,Waterfall!$A10,Purchase!$D:$D,Waterfall!$C10,Purchase!$C:$C,Waterfall!DY$1)</f>
        <v>0</v>
      </c>
      <c r="DZ10" s="4">
        <f>SUMIFS(Purchase!$F:$F,Purchase!$A:$A,Waterfall!$A10,Purchase!$D:$D,Waterfall!$C10,Purchase!$C:$C,Waterfall!DZ$1)</f>
        <v>0</v>
      </c>
      <c r="EA10" s="4">
        <f>SUMIFS(Purchase!$F:$F,Purchase!$A:$A,Waterfall!$A10,Purchase!$D:$D,Waterfall!$C10,Purchase!$C:$C,Waterfall!EA$1)</f>
        <v>0</v>
      </c>
      <c r="EB10" s="4">
        <f>SUMIFS(Purchase!$F:$F,Purchase!$A:$A,Waterfall!$A10,Purchase!$D:$D,Waterfall!$C10,Purchase!$C:$C,Waterfall!EB$1)</f>
        <v>0</v>
      </c>
      <c r="EC10" s="4">
        <f>SUMIFS(Purchase!$F:$F,Purchase!$A:$A,Waterfall!$A10,Purchase!$D:$D,Waterfall!$C10,Purchase!$C:$C,Waterfall!EC$1)</f>
        <v>0</v>
      </c>
      <c r="ED10" s="4">
        <f>SUMIFS(Purchase!$F:$F,Purchase!$A:$A,Waterfall!$A10,Purchase!$D:$D,Waterfall!$C10,Purchase!$C:$C,Waterfall!ED$1)</f>
        <v>0</v>
      </c>
      <c r="EE10" s="4">
        <f>SUMIFS(Purchase!$F:$F,Purchase!$A:$A,Waterfall!$A10,Purchase!$D:$D,Waterfall!$C10,Purchase!$C:$C,Waterfall!EE$1)</f>
        <v>0</v>
      </c>
      <c r="EF10" s="4">
        <f>SUMIFS(Purchase!$F:$F,Purchase!$A:$A,Waterfall!$A10,Purchase!$D:$D,Waterfall!$C10,Purchase!$C:$C,Waterfall!EF$1)</f>
        <v>0</v>
      </c>
      <c r="EG10" s="4">
        <f>SUMIFS(Purchase!$F:$F,Purchase!$A:$A,Waterfall!$A10,Purchase!$D:$D,Waterfall!$C10,Purchase!$C:$C,Waterfall!EG$1)</f>
        <v>0</v>
      </c>
      <c r="EH10" s="4">
        <f>SUMIFS(Purchase!$F:$F,Purchase!$A:$A,Waterfall!$A10,Purchase!$D:$D,Waterfall!$C10,Purchase!$C:$C,Waterfall!EH$1)</f>
        <v>0</v>
      </c>
      <c r="EI10" s="4">
        <f>SUMIFS(Purchase!$F:$F,Purchase!$A:$A,Waterfall!$A10,Purchase!$D:$D,Waterfall!$C10,Purchase!$C:$C,Waterfall!EI$1)</f>
        <v>0</v>
      </c>
      <c r="EJ10" s="4">
        <f>SUMIFS(Purchase!$F:$F,Purchase!$A:$A,Waterfall!$A10,Purchase!$D:$D,Waterfall!$C10,Purchase!$C:$C,Waterfall!EJ$1)</f>
        <v>0</v>
      </c>
      <c r="EK10" s="4">
        <f>SUMIFS(Purchase!$F:$F,Purchase!$A:$A,Waterfall!$A10,Purchase!$D:$D,Waterfall!$C10,Purchase!$C:$C,Waterfall!EK$1)</f>
        <v>0</v>
      </c>
      <c r="EL10" s="4">
        <f>SUMIFS(Purchase!$F:$F,Purchase!$A:$A,Waterfall!$A10,Purchase!$D:$D,Waterfall!$C10,Purchase!$C:$C,Waterfall!EL$1)</f>
        <v>0</v>
      </c>
      <c r="EM10" s="4">
        <f>SUMIFS(Purchase!$F:$F,Purchase!$A:$A,Waterfall!$A10,Purchase!$D:$D,Waterfall!$C10,Purchase!$C:$C,Waterfall!EM$1)</f>
        <v>0</v>
      </c>
      <c r="EN10" s="4">
        <f>SUMIFS(Purchase!$F:$F,Purchase!$A:$A,Waterfall!$A10,Purchase!$D:$D,Waterfall!$C10,Purchase!$C:$C,Waterfall!EN$1)</f>
        <v>0</v>
      </c>
      <c r="EO10" s="4">
        <f>SUMIFS(Purchase!$F:$F,Purchase!$A:$A,Waterfall!$A10,Purchase!$D:$D,Waterfall!$C10,Purchase!$C:$C,Waterfall!EO$1)</f>
        <v>0</v>
      </c>
      <c r="EP10" s="4">
        <f>SUMIFS(Purchase!$F:$F,Purchase!$A:$A,Waterfall!$A10,Purchase!$D:$D,Waterfall!$C10,Purchase!$C:$C,Waterfall!EP$1)</f>
        <v>0</v>
      </c>
      <c r="EQ10" s="4">
        <f>SUMIFS(Purchase!$F:$F,Purchase!$A:$A,Waterfall!$A10,Purchase!$D:$D,Waterfall!$C10,Purchase!$C:$C,Waterfall!EQ$1)</f>
        <v>0</v>
      </c>
      <c r="ER10" s="4">
        <f>SUMIFS(Purchase!$F:$F,Purchase!$A:$A,Waterfall!$A10,Purchase!$D:$D,Waterfall!$C10,Purchase!$C:$C,Waterfall!ER$1)</f>
        <v>0</v>
      </c>
      <c r="ES10" s="4">
        <f>SUMIFS(Purchase!$F:$F,Purchase!$A:$A,Waterfall!$A10,Purchase!$D:$D,Waterfall!$C10,Purchase!$C:$C,Waterfall!ES$1)</f>
        <v>0</v>
      </c>
      <c r="ET10" s="4">
        <f>SUMIFS(Purchase!$F:$F,Purchase!$A:$A,Waterfall!$A10,Purchase!$D:$D,Waterfall!$C10,Purchase!$C:$C,Waterfall!ET$1)</f>
        <v>0</v>
      </c>
      <c r="EU10" s="4">
        <f>SUMIFS(Purchase!$F:$F,Purchase!$A:$A,Waterfall!$A10,Purchase!$D:$D,Waterfall!$C10,Purchase!$C:$C,Waterfall!EU$1)</f>
        <v>0</v>
      </c>
      <c r="EV10" s="4">
        <f>SUMIFS(Purchase!$F:$F,Purchase!$A:$A,Waterfall!$A10,Purchase!$D:$D,Waterfall!$C10,Purchase!$C:$C,Waterfall!EV$1)</f>
        <v>0</v>
      </c>
      <c r="EW10" s="4">
        <f>SUMIFS(Purchase!$F:$F,Purchase!$A:$A,Waterfall!$A10,Purchase!$D:$D,Waterfall!$C10,Purchase!$C:$C,Waterfall!EW$1)</f>
        <v>0</v>
      </c>
      <c r="EX10" s="4">
        <f>SUMIFS(Purchase!$F:$F,Purchase!$A:$A,Waterfall!$A10,Purchase!$D:$D,Waterfall!$C10,Purchase!$C:$C,Waterfall!EX$1)</f>
        <v>0</v>
      </c>
      <c r="EY10" s="4">
        <f>SUMIFS(Purchase!$F:$F,Purchase!$A:$A,Waterfall!$A10,Purchase!$D:$D,Waterfall!$C10,Purchase!$C:$C,Waterfall!EY$1)</f>
        <v>0</v>
      </c>
      <c r="EZ10" s="4">
        <f>SUMIFS(Purchase!$F:$F,Purchase!$A:$A,Waterfall!$A10,Purchase!$D:$D,Waterfall!$C10,Purchase!$C:$C,Waterfall!EZ$1)</f>
        <v>0</v>
      </c>
      <c r="FA10" s="4">
        <f>SUMIFS(Purchase!$F:$F,Purchase!$A:$A,Waterfall!$A10,Purchase!$D:$D,Waterfall!$C10,Purchase!$C:$C,Waterfall!FA$1)</f>
        <v>0</v>
      </c>
      <c r="FB10" s="4">
        <f>SUMIFS(Purchase!$F:$F,Purchase!$A:$A,Waterfall!$A10,Purchase!$D:$D,Waterfall!$C10,Purchase!$C:$C,Waterfall!FB$1)</f>
        <v>0</v>
      </c>
      <c r="FC10" s="4">
        <f>SUMIFS(Purchase!$F:$F,Purchase!$A:$A,Waterfall!$A10,Purchase!$D:$D,Waterfall!$C10,Purchase!$C:$C,Waterfall!FC$1)</f>
        <v>0</v>
      </c>
      <c r="FD10" s="4">
        <f>SUMIFS(Purchase!$F:$F,Purchase!$A:$A,Waterfall!$A10,Purchase!$D:$D,Waterfall!$C10,Purchase!$C:$C,Waterfall!FD$1)</f>
        <v>0</v>
      </c>
      <c r="FE10" s="4">
        <f>SUMIFS(Purchase!$F:$F,Purchase!$A:$A,Waterfall!$A10,Purchase!$D:$D,Waterfall!$C10,Purchase!$C:$C,Waterfall!FE$1)</f>
        <v>0</v>
      </c>
      <c r="FF10" s="4">
        <f>SUMIFS(Purchase!$F:$F,Purchase!$A:$A,Waterfall!$A10,Purchase!$D:$D,Waterfall!$C10,Purchase!$C:$C,Waterfall!FF$1)</f>
        <v>0</v>
      </c>
      <c r="FG10" s="4">
        <f>SUMIFS(Purchase!$F:$F,Purchase!$A:$A,Waterfall!$A10,Purchase!$D:$D,Waterfall!$C10,Purchase!$C:$C,Waterfall!FG$1)</f>
        <v>0</v>
      </c>
      <c r="FH10" s="4">
        <f>SUMIFS(Purchase!$F:$F,Purchase!$A:$A,Waterfall!$A10,Purchase!$D:$D,Waterfall!$C10,Purchase!$C:$C,Waterfall!FH$1)</f>
        <v>0</v>
      </c>
      <c r="FI10" s="4">
        <f>SUMIFS(Purchase!$F:$F,Purchase!$A:$A,Waterfall!$A10,Purchase!$D:$D,Waterfall!$C10,Purchase!$C:$C,Waterfall!FI$1)</f>
        <v>0</v>
      </c>
      <c r="FJ10" s="4">
        <f>SUMIFS(Purchase!$F:$F,Purchase!$A:$A,Waterfall!$A10,Purchase!$D:$D,Waterfall!$C10,Purchase!$C:$C,Waterfall!FJ$1)</f>
        <v>0</v>
      </c>
      <c r="FK10" s="4">
        <f>SUMIFS(Purchase!$F:$F,Purchase!$A:$A,Waterfall!$A10,Purchase!$D:$D,Waterfall!$C10,Purchase!$C:$C,Waterfall!FK$1)</f>
        <v>0</v>
      </c>
      <c r="FL10" s="4">
        <f>SUMIFS(Purchase!$F:$F,Purchase!$A:$A,Waterfall!$A10,Purchase!$D:$D,Waterfall!$C10,Purchase!$C:$C,Waterfall!FL$1)</f>
        <v>0</v>
      </c>
      <c r="FM10" s="4">
        <f>SUMIFS(Purchase!$F:$F,Purchase!$A:$A,Waterfall!$A10,Purchase!$D:$D,Waterfall!$C10,Purchase!$C:$C,Waterfall!FM$1)</f>
        <v>0</v>
      </c>
      <c r="FN10" s="4">
        <f>SUMIFS(Purchase!$F:$F,Purchase!$A:$A,Waterfall!$A10,Purchase!$D:$D,Waterfall!$C10,Purchase!$C:$C,Waterfall!FN$1)</f>
        <v>0</v>
      </c>
      <c r="FO10" s="4">
        <f>SUMIFS(Purchase!$F:$F,Purchase!$A:$A,Waterfall!$A10,Purchase!$D:$D,Waterfall!$C10,Purchase!$C:$C,Waterfall!FO$1)</f>
        <v>0</v>
      </c>
      <c r="FP10" s="4">
        <f>SUMIFS(Purchase!$F:$F,Purchase!$A:$A,Waterfall!$A10,Purchase!$D:$D,Waterfall!$C10,Purchase!$C:$C,Waterfall!FP$1)</f>
        <v>0</v>
      </c>
      <c r="FQ10" s="4">
        <f>SUMIFS(Purchase!$F:$F,Purchase!$A:$A,Waterfall!$A10,Purchase!$D:$D,Waterfall!$C10,Purchase!$C:$C,Waterfall!FQ$1)</f>
        <v>0</v>
      </c>
      <c r="FR10" s="4">
        <f>SUMIFS(Purchase!$F:$F,Purchase!$A:$A,Waterfall!$A10,Purchase!$D:$D,Waterfall!$C10,Purchase!$C:$C,Waterfall!FR$1)</f>
        <v>0</v>
      </c>
      <c r="FS10" s="4">
        <f>SUMIFS(Purchase!$F:$F,Purchase!$A:$A,Waterfall!$A10,Purchase!$D:$D,Waterfall!$C10,Purchase!$C:$C,Waterfall!FS$1)</f>
        <v>0</v>
      </c>
      <c r="FT10" s="4">
        <f>SUMIFS(Purchase!$F:$F,Purchase!$A:$A,Waterfall!$A10,Purchase!$D:$D,Waterfall!$C10,Purchase!$C:$C,Waterfall!FT$1)</f>
        <v>0</v>
      </c>
      <c r="FU10" s="4">
        <f>SUMIFS(Purchase!$F:$F,Purchase!$A:$A,Waterfall!$A10,Purchase!$D:$D,Waterfall!$C10,Purchase!$C:$C,Waterfall!FU$1)</f>
        <v>0</v>
      </c>
      <c r="FV10" s="4">
        <f>SUMIFS(Purchase!$F:$F,Purchase!$A:$A,Waterfall!$A10,Purchase!$D:$D,Waterfall!$C10,Purchase!$C:$C,Waterfall!FV$1)</f>
        <v>0</v>
      </c>
      <c r="FW10" s="4">
        <f>SUMIFS(Purchase!$F:$F,Purchase!$A:$A,Waterfall!$A10,Purchase!$D:$D,Waterfall!$C10,Purchase!$C:$C,Waterfall!FW$1)</f>
        <v>0</v>
      </c>
      <c r="FX10" s="4">
        <f>SUMIFS(Purchase!$F:$F,Purchase!$A:$A,Waterfall!$A10,Purchase!$D:$D,Waterfall!$C10,Purchase!$C:$C,Waterfall!FX$1)</f>
        <v>0</v>
      </c>
      <c r="FY10" s="4">
        <f>SUMIFS(Purchase!$F:$F,Purchase!$A:$A,Waterfall!$A10,Purchase!$D:$D,Waterfall!$C10,Purchase!$C:$C,Waterfall!FY$1)</f>
        <v>0</v>
      </c>
      <c r="FZ10" s="4">
        <f>SUMIFS(Purchase!$F:$F,Purchase!$A:$A,Waterfall!$A10,Purchase!$D:$D,Waterfall!$C10,Purchase!$C:$C,Waterfall!FZ$1)</f>
        <v>0</v>
      </c>
      <c r="GA10" s="4">
        <f>SUMIFS(Purchase!$F:$F,Purchase!$A:$A,Waterfall!$A10,Purchase!$D:$D,Waterfall!$C10,Purchase!$C:$C,Waterfall!GA$1)</f>
        <v>0</v>
      </c>
      <c r="GB10" s="4">
        <f>SUMIFS(Purchase!$F:$F,Purchase!$A:$A,Waterfall!$A10,Purchase!$D:$D,Waterfall!$C10,Purchase!$C:$C,Waterfall!GB$1)</f>
        <v>0</v>
      </c>
      <c r="GC10" s="4">
        <f>SUMIFS(Purchase!$F:$F,Purchase!$A:$A,Waterfall!$A10,Purchase!$D:$D,Waterfall!$C10,Purchase!$C:$C,Waterfall!GC$1)</f>
        <v>0</v>
      </c>
      <c r="GD10" s="4">
        <f>SUMIFS(Purchase!$F:$F,Purchase!$A:$A,Waterfall!$A10,Purchase!$D:$D,Waterfall!$C10,Purchase!$C:$C,Waterfall!GD$1)</f>
        <v>0</v>
      </c>
      <c r="GE10" s="4">
        <f>SUMIFS(Purchase!$F:$F,Purchase!$A:$A,Waterfall!$A10,Purchase!$D:$D,Waterfall!$C10,Purchase!$C:$C,Waterfall!GE$1)</f>
        <v>0</v>
      </c>
      <c r="GF10" s="4">
        <f>SUMIFS(Purchase!$F:$F,Purchase!$A:$A,Waterfall!$A10,Purchase!$D:$D,Waterfall!$C10,Purchase!$C:$C,Waterfall!GF$1)</f>
        <v>0</v>
      </c>
      <c r="GG10" s="4">
        <f>SUMIFS(Purchase!$F:$F,Purchase!$A:$A,Waterfall!$A10,Purchase!$D:$D,Waterfall!$C10,Purchase!$C:$C,Waterfall!GG$1)</f>
        <v>0</v>
      </c>
      <c r="GH10" s="4">
        <f>SUMIFS(Purchase!$F:$F,Purchase!$A:$A,Waterfall!$A10,Purchase!$D:$D,Waterfall!$C10,Purchase!$C:$C,Waterfall!GH$1)</f>
        <v>0</v>
      </c>
      <c r="GI10" s="4">
        <f>SUMIFS(Purchase!$F:$F,Purchase!$A:$A,Waterfall!$A10,Purchase!$D:$D,Waterfall!$C10,Purchase!$C:$C,Waterfall!GI$1)</f>
        <v>0</v>
      </c>
      <c r="GJ10" s="113"/>
      <c r="GK10" s="65"/>
    </row>
    <row r="11" spans="1:193" x14ac:dyDescent="0.35">
      <c r="A11" s="8">
        <f t="shared" si="3"/>
        <v>1</v>
      </c>
      <c r="B11" s="2" t="str">
        <f>VLOOKUP($A11,Centers!$B$1:$C$120,2,)</f>
        <v>GATE</v>
      </c>
      <c r="C11" s="3">
        <v>44888</v>
      </c>
      <c r="D11" s="4">
        <f>IF($A11=1,SUM(SUMIFS(Indent!$E:$E,Indent!$C:$C,Waterfall!$C11,Indent!$A:$A,Centers!$A$2),SUMIFS(Indent!$E:$E,Indent!$C:$C,Waterfall!$C11,Indent!$A:$A,Centers!$A$3),SUMIFS(Indent!$E:$E,Indent!$C:$C,Waterfall!$C11,Indent!$A:$A,Centers!$A$4),SUMIFS(Indent!$E:$E,Indent!$C:$C,Waterfall!$C11,Indent!$A:$A,Centers!$A$5),SUMIFS(Indent!$E:$E,Indent!$C:$C,Waterfall!$C11,Indent!$A:$A,Centers!$A$6),SUMIFS(Indent!$E:$E,Indent!$C:$C,Waterfall!$C11,Indent!$A:$A,Centers!$A$7),SUMIFS(Indent!$E:$E,Indent!$C:$C,Waterfall!$C11,Indent!$A:$A,Centers!$A$8)),SUMIFS(Indent!$E:$E,Indent!$C:$C,Waterfall!$C11,Indent!$A:$A,$A11))</f>
        <v>15021</v>
      </c>
      <c r="E11" s="4">
        <f>SUMIFS(Purchase!$F:$F,Purchase!$A:$A,Waterfall!$A11,Purchase!$D:$D,Waterfall!$C11,Purchase!$C:$C,Waterfall!E$1)</f>
        <v>0</v>
      </c>
      <c r="F11" s="4">
        <f>SUMIFS(Purchase!$F:$F,Purchase!$A:$A,Waterfall!$A11,Purchase!$D:$D,Waterfall!$C11,Purchase!$C:$C,Waterfall!F$1)</f>
        <v>0</v>
      </c>
      <c r="G11" s="4">
        <f>SUMIFS(Purchase!$F:$F,Purchase!$A:$A,Waterfall!$A11,Purchase!$D:$D,Waterfall!$C11,Purchase!$C:$C,Waterfall!G$1)</f>
        <v>0</v>
      </c>
      <c r="H11" s="4">
        <f>SUMIFS(Purchase!$F:$F,Purchase!$A:$A,Waterfall!$A11,Purchase!$D:$D,Waterfall!$C11,Purchase!$C:$C,Waterfall!H$1)</f>
        <v>0</v>
      </c>
      <c r="I11" s="4">
        <f>SUMIFS(Purchase!$F:$F,Purchase!$A:$A,Waterfall!$A11,Purchase!$D:$D,Waterfall!$C11,Purchase!$C:$C,Waterfall!I$1)</f>
        <v>0</v>
      </c>
      <c r="J11" s="4">
        <f>SUMIFS(Purchase!$F:$F,Purchase!$A:$A,Waterfall!$A11,Purchase!$D:$D,Waterfall!$C11,Purchase!$C:$C,Waterfall!J$1)</f>
        <v>0</v>
      </c>
      <c r="K11" s="4">
        <f>SUMIFS(Purchase!$F:$F,Purchase!$A:$A,Waterfall!$A11,Purchase!$D:$D,Waterfall!$C11,Purchase!$C:$C,Waterfall!K$1)</f>
        <v>0</v>
      </c>
      <c r="L11" s="4">
        <f>SUMIFS(Purchase!$F:$F,Purchase!$A:$A,Waterfall!$A11,Purchase!$D:$D,Waterfall!$C11,Purchase!$C:$C,Waterfall!L$1)</f>
        <v>155.63</v>
      </c>
      <c r="M11" s="4">
        <f>SUMIFS(Purchase!$F:$F,Purchase!$A:$A,Waterfall!$A11,Purchase!$D:$D,Waterfall!$C11,Purchase!$C:$C,Waterfall!M$1)</f>
        <v>7017.67</v>
      </c>
      <c r="N11" s="4">
        <f>SUMIFS(Purchase!$F:$F,Purchase!$A:$A,Waterfall!$A11,Purchase!$D:$D,Waterfall!$C11,Purchase!$C:$C,Waterfall!N$1)</f>
        <v>4820.17</v>
      </c>
      <c r="O11" s="4">
        <f>SUMIFS(Purchase!$F:$F,Purchase!$A:$A,Waterfall!$A11,Purchase!$D:$D,Waterfall!$C11,Purchase!$C:$C,Waterfall!O$1)</f>
        <v>2374.1</v>
      </c>
      <c r="P11" s="4">
        <f>SUMIFS(Purchase!$F:$F,Purchase!$A:$A,Waterfall!$A11,Purchase!$D:$D,Waterfall!$C11,Purchase!$C:$C,Waterfall!P$1)</f>
        <v>2010.66</v>
      </c>
      <c r="Q11" s="4">
        <f>SUMIFS(Purchase!$F:$F,Purchase!$A:$A,Waterfall!$A11,Purchase!$D:$D,Waterfall!$C11,Purchase!$C:$C,Waterfall!Q$1)</f>
        <v>1909.86</v>
      </c>
      <c r="R11" s="4">
        <f>SUMIFS(Purchase!$F:$F,Purchase!$A:$A,Waterfall!$A11,Purchase!$D:$D,Waterfall!$C11,Purchase!$C:$C,Waterfall!R$1)</f>
        <v>1191.93</v>
      </c>
      <c r="S11" s="4">
        <f>SUMIFS(Purchase!$F:$F,Purchase!$A:$A,Waterfall!$A11,Purchase!$D:$D,Waterfall!$C11,Purchase!$C:$C,Waterfall!S$1)</f>
        <v>0</v>
      </c>
      <c r="T11" s="4">
        <f>SUMIFS(Purchase!$F:$F,Purchase!$A:$A,Waterfall!$A11,Purchase!$D:$D,Waterfall!$C11,Purchase!$C:$C,Waterfall!T$1)</f>
        <v>0</v>
      </c>
      <c r="U11" s="4">
        <f>SUMIFS(Purchase!$F:$F,Purchase!$A:$A,Waterfall!$A11,Purchase!$D:$D,Waterfall!$C11,Purchase!$C:$C,Waterfall!U$1)</f>
        <v>0</v>
      </c>
      <c r="V11" s="4">
        <f>SUMIFS(Purchase!$F:$F,Purchase!$A:$A,Waterfall!$A11,Purchase!$D:$D,Waterfall!$C11,Purchase!$C:$C,Waterfall!V$1)</f>
        <v>0</v>
      </c>
      <c r="W11" s="4">
        <f>SUMIFS(Purchase!$F:$F,Purchase!$A:$A,Waterfall!$A11,Purchase!$D:$D,Waterfall!$C11,Purchase!$C:$C,Waterfall!W$1)</f>
        <v>0</v>
      </c>
      <c r="X11" s="4">
        <f>SUMIFS(Purchase!$F:$F,Purchase!$A:$A,Waterfall!$A11,Purchase!$D:$D,Waterfall!$C11,Purchase!$C:$C,Waterfall!X$1)</f>
        <v>0</v>
      </c>
      <c r="Y11" s="4">
        <f>SUMIFS(Purchase!$F:$F,Purchase!$A:$A,Waterfall!$A11,Purchase!$D:$D,Waterfall!$C11,Purchase!$C:$C,Waterfall!Y$1)</f>
        <v>0</v>
      </c>
      <c r="Z11" s="4">
        <f>SUMIFS(Purchase!$F:$F,Purchase!$A:$A,Waterfall!$A11,Purchase!$D:$D,Waterfall!$C11,Purchase!$C:$C,Waterfall!Z$1)</f>
        <v>0</v>
      </c>
      <c r="AA11" s="4">
        <f>SUMIFS(Purchase!$F:$F,Purchase!$A:$A,Waterfall!$A11,Purchase!$D:$D,Waterfall!$C11,Purchase!$C:$C,Waterfall!AA$1)</f>
        <v>0</v>
      </c>
      <c r="AB11" s="4">
        <f>SUMIFS(Purchase!$F:$F,Purchase!$A:$A,Waterfall!$A11,Purchase!$D:$D,Waterfall!$C11,Purchase!$C:$C,Waterfall!AB$1)</f>
        <v>0</v>
      </c>
      <c r="AC11" s="4">
        <f>SUMIFS(Purchase!$F:$F,Purchase!$A:$A,Waterfall!$A11,Purchase!$D:$D,Waterfall!$C11,Purchase!$C:$C,Waterfall!AC$1)</f>
        <v>0</v>
      </c>
      <c r="AD11" s="4">
        <f>SUMIFS(Purchase!$F:$F,Purchase!$A:$A,Waterfall!$A11,Purchase!$D:$D,Waterfall!$C11,Purchase!$C:$C,Waterfall!AD$1)</f>
        <v>0</v>
      </c>
      <c r="AE11" s="4">
        <f>SUMIFS(Purchase!$F:$F,Purchase!$A:$A,Waterfall!$A11,Purchase!$D:$D,Waterfall!$C11,Purchase!$C:$C,Waterfall!AE$1)</f>
        <v>0</v>
      </c>
      <c r="AF11" s="4">
        <f>SUMIFS(Purchase!$F:$F,Purchase!$A:$A,Waterfall!$A11,Purchase!$D:$D,Waterfall!$C11,Purchase!$C:$C,Waterfall!AF$1)</f>
        <v>0</v>
      </c>
      <c r="AG11" s="4">
        <f>SUMIFS(Purchase!$F:$F,Purchase!$A:$A,Waterfall!$A11,Purchase!$D:$D,Waterfall!$C11,Purchase!$C:$C,Waterfall!AG$1)</f>
        <v>0</v>
      </c>
      <c r="AH11" s="4">
        <f>SUMIFS(Purchase!$F:$F,Purchase!$A:$A,Waterfall!$A11,Purchase!$D:$D,Waterfall!$C11,Purchase!$C:$C,Waterfall!AH$1)</f>
        <v>0</v>
      </c>
      <c r="AI11" s="4">
        <f>SUMIFS(Purchase!$F:$F,Purchase!$A:$A,Waterfall!$A11,Purchase!$D:$D,Waterfall!$C11,Purchase!$C:$C,Waterfall!AI$1)</f>
        <v>0</v>
      </c>
      <c r="AJ11" s="4">
        <f>SUMIFS(Purchase!$F:$F,Purchase!$A:$A,Waterfall!$A11,Purchase!$D:$D,Waterfall!$C11,Purchase!$C:$C,Waterfall!AJ$1)</f>
        <v>0</v>
      </c>
      <c r="AK11" s="4">
        <f>SUMIFS(Purchase!$F:$F,Purchase!$A:$A,Waterfall!$A11,Purchase!$D:$D,Waterfall!$C11,Purchase!$C:$C,Waterfall!AK$1)</f>
        <v>0</v>
      </c>
      <c r="AL11" s="4">
        <f>SUMIFS(Purchase!$F:$F,Purchase!$A:$A,Waterfall!$A11,Purchase!$D:$D,Waterfall!$C11,Purchase!$C:$C,Waterfall!AL$1)</f>
        <v>0</v>
      </c>
      <c r="AM11" s="4">
        <f>SUMIFS(Purchase!$F:$F,Purchase!$A:$A,Waterfall!$A11,Purchase!$D:$D,Waterfall!$C11,Purchase!$C:$C,Waterfall!AM$1)</f>
        <v>0</v>
      </c>
      <c r="AN11" s="4">
        <f>SUMIFS(Purchase!$F:$F,Purchase!$A:$A,Waterfall!$A11,Purchase!$D:$D,Waterfall!$C11,Purchase!$C:$C,Waterfall!AN$1)</f>
        <v>0</v>
      </c>
      <c r="AO11" s="4">
        <f>SUMIFS(Purchase!$F:$F,Purchase!$A:$A,Waterfall!$A11,Purchase!$D:$D,Waterfall!$C11,Purchase!$C:$C,Waterfall!AO$1)</f>
        <v>0</v>
      </c>
      <c r="AP11" s="4">
        <f>SUMIFS(Purchase!$F:$F,Purchase!$A:$A,Waterfall!$A11,Purchase!$D:$D,Waterfall!$C11,Purchase!$C:$C,Waterfall!AP$1)</f>
        <v>0</v>
      </c>
      <c r="AQ11" s="4">
        <f>SUMIFS(Purchase!$F:$F,Purchase!$A:$A,Waterfall!$A11,Purchase!$D:$D,Waterfall!$C11,Purchase!$C:$C,Waterfall!AQ$1)</f>
        <v>0</v>
      </c>
      <c r="AR11" s="4">
        <f>SUMIFS(Purchase!$F:$F,Purchase!$A:$A,Waterfall!$A11,Purchase!$D:$D,Waterfall!$C11,Purchase!$C:$C,Waterfall!AR$1)</f>
        <v>0</v>
      </c>
      <c r="AS11" s="4">
        <f>SUMIFS(Purchase!$F:$F,Purchase!$A:$A,Waterfall!$A11,Purchase!$D:$D,Waterfall!$C11,Purchase!$C:$C,Waterfall!AS$1)</f>
        <v>0</v>
      </c>
      <c r="AT11" s="4">
        <f>SUMIFS(Purchase!$F:$F,Purchase!$A:$A,Waterfall!$A11,Purchase!$D:$D,Waterfall!$C11,Purchase!$C:$C,Waterfall!AT$1)</f>
        <v>0</v>
      </c>
      <c r="AU11" s="4">
        <f>SUMIFS(Purchase!$F:$F,Purchase!$A:$A,Waterfall!$A11,Purchase!$D:$D,Waterfall!$C11,Purchase!$C:$C,Waterfall!AU$1)</f>
        <v>0</v>
      </c>
      <c r="AV11" s="4">
        <f>SUMIFS(Purchase!$F:$F,Purchase!$A:$A,Waterfall!$A11,Purchase!$D:$D,Waterfall!$C11,Purchase!$C:$C,Waterfall!AV$1)</f>
        <v>0</v>
      </c>
      <c r="AW11" s="4">
        <f>SUMIFS(Purchase!$F:$F,Purchase!$A:$A,Waterfall!$A11,Purchase!$D:$D,Waterfall!$C11,Purchase!$C:$C,Waterfall!AW$1)</f>
        <v>0</v>
      </c>
      <c r="AX11" s="4">
        <f>SUMIFS(Purchase!$F:$F,Purchase!$A:$A,Waterfall!$A11,Purchase!$D:$D,Waterfall!$C11,Purchase!$C:$C,Waterfall!AX$1)</f>
        <v>0</v>
      </c>
      <c r="AY11" s="4">
        <f>SUMIFS(Purchase!$F:$F,Purchase!$A:$A,Waterfall!$A11,Purchase!$D:$D,Waterfall!$C11,Purchase!$C:$C,Waterfall!AY$1)</f>
        <v>0</v>
      </c>
      <c r="AZ11" s="4">
        <f>SUMIFS(Purchase!$F:$F,Purchase!$A:$A,Waterfall!$A11,Purchase!$D:$D,Waterfall!$C11,Purchase!$C:$C,Waterfall!AZ$1)</f>
        <v>0</v>
      </c>
      <c r="BA11" s="4">
        <f>SUMIFS(Purchase!$F:$F,Purchase!$A:$A,Waterfall!$A11,Purchase!$D:$D,Waterfall!$C11,Purchase!$C:$C,Waterfall!BA$1)</f>
        <v>0</v>
      </c>
      <c r="BB11" s="4">
        <f>SUMIFS(Purchase!$F:$F,Purchase!$A:$A,Waterfall!$A11,Purchase!$D:$D,Waterfall!$C11,Purchase!$C:$C,Waterfall!BB$1)</f>
        <v>0</v>
      </c>
      <c r="BC11" s="4">
        <f>SUMIFS(Purchase!$F:$F,Purchase!$A:$A,Waterfall!$A11,Purchase!$D:$D,Waterfall!$C11,Purchase!$C:$C,Waterfall!BC$1)</f>
        <v>0</v>
      </c>
      <c r="BD11" s="4">
        <f>SUMIFS(Purchase!$F:$F,Purchase!$A:$A,Waterfall!$A11,Purchase!$D:$D,Waterfall!$C11,Purchase!$C:$C,Waterfall!BD$1)</f>
        <v>0</v>
      </c>
      <c r="BE11" s="4">
        <f>SUMIFS(Purchase!$F:$F,Purchase!$A:$A,Waterfall!$A11,Purchase!$D:$D,Waterfall!$C11,Purchase!$C:$C,Waterfall!BE$1)</f>
        <v>0</v>
      </c>
      <c r="BF11" s="4">
        <f>SUMIFS(Purchase!$F:$F,Purchase!$A:$A,Waterfall!$A11,Purchase!$D:$D,Waterfall!$C11,Purchase!$C:$C,Waterfall!BF$1)</f>
        <v>0</v>
      </c>
      <c r="BG11" s="4">
        <f>SUMIFS(Purchase!$F:$F,Purchase!$A:$A,Waterfall!$A11,Purchase!$D:$D,Waterfall!$C11,Purchase!$C:$C,Waterfall!BG$1)</f>
        <v>0</v>
      </c>
      <c r="BH11" s="4">
        <f>SUMIFS(Purchase!$F:$F,Purchase!$A:$A,Waterfall!$A11,Purchase!$D:$D,Waterfall!$C11,Purchase!$C:$C,Waterfall!BH$1)</f>
        <v>0</v>
      </c>
      <c r="BI11" s="4">
        <f>SUMIFS(Purchase!$F:$F,Purchase!$A:$A,Waterfall!$A11,Purchase!$D:$D,Waterfall!$C11,Purchase!$C:$C,Waterfall!BI$1)</f>
        <v>0</v>
      </c>
      <c r="BJ11" s="4">
        <f>SUMIFS(Purchase!$F:$F,Purchase!$A:$A,Waterfall!$A11,Purchase!$D:$D,Waterfall!$C11,Purchase!$C:$C,Waterfall!BJ$1)</f>
        <v>0</v>
      </c>
      <c r="BK11" s="4">
        <f>SUMIFS(Purchase!$F:$F,Purchase!$A:$A,Waterfall!$A11,Purchase!$D:$D,Waterfall!$C11,Purchase!$C:$C,Waterfall!BK$1)</f>
        <v>0</v>
      </c>
      <c r="BL11" s="4">
        <f>SUMIFS(Purchase!$F:$F,Purchase!$A:$A,Waterfall!$A11,Purchase!$D:$D,Waterfall!$C11,Purchase!$C:$C,Waterfall!BL$1)</f>
        <v>0</v>
      </c>
      <c r="BM11" s="4">
        <f>SUMIFS(Purchase!$F:$F,Purchase!$A:$A,Waterfall!$A11,Purchase!$D:$D,Waterfall!$C11,Purchase!$C:$C,Waterfall!BM$1)</f>
        <v>0</v>
      </c>
      <c r="BN11" s="4">
        <f>SUMIFS(Purchase!$F:$F,Purchase!$A:$A,Waterfall!$A11,Purchase!$D:$D,Waterfall!$C11,Purchase!$C:$C,Waterfall!BN$1)</f>
        <v>0</v>
      </c>
      <c r="BO11" s="4">
        <f>SUMIFS(Purchase!$F:$F,Purchase!$A:$A,Waterfall!$A11,Purchase!$D:$D,Waterfall!$C11,Purchase!$C:$C,Waterfall!BO$1)</f>
        <v>0</v>
      </c>
      <c r="BP11" s="4">
        <f>SUMIFS(Purchase!$F:$F,Purchase!$A:$A,Waterfall!$A11,Purchase!$D:$D,Waterfall!$C11,Purchase!$C:$C,Waterfall!BP$1)</f>
        <v>0</v>
      </c>
      <c r="BQ11" s="4">
        <f>SUMIFS(Purchase!$F:$F,Purchase!$A:$A,Waterfall!$A11,Purchase!$D:$D,Waterfall!$C11,Purchase!$C:$C,Waterfall!BQ$1)</f>
        <v>0</v>
      </c>
      <c r="BR11" s="4">
        <f>SUMIFS(Purchase!$F:$F,Purchase!$A:$A,Waterfall!$A11,Purchase!$D:$D,Waterfall!$C11,Purchase!$C:$C,Waterfall!BR$1)</f>
        <v>0</v>
      </c>
      <c r="BS11" s="4">
        <f>SUMIFS(Purchase!$F:$F,Purchase!$A:$A,Waterfall!$A11,Purchase!$D:$D,Waterfall!$C11,Purchase!$C:$C,Waterfall!BS$1)</f>
        <v>0</v>
      </c>
      <c r="BT11" s="4">
        <f>SUMIFS(Purchase!$F:$F,Purchase!$A:$A,Waterfall!$A11,Purchase!$D:$D,Waterfall!$C11,Purchase!$C:$C,Waterfall!BT$1)</f>
        <v>0</v>
      </c>
      <c r="BU11" s="4">
        <f>SUMIFS(Purchase!$F:$F,Purchase!$A:$A,Waterfall!$A11,Purchase!$D:$D,Waterfall!$C11,Purchase!$C:$C,Waterfall!BU$1)</f>
        <v>0</v>
      </c>
      <c r="BV11" s="4">
        <f>SUMIFS(Purchase!$F:$F,Purchase!$A:$A,Waterfall!$A11,Purchase!$D:$D,Waterfall!$C11,Purchase!$C:$C,Waterfall!BV$1)</f>
        <v>0</v>
      </c>
      <c r="BW11" s="4">
        <f>SUMIFS(Purchase!$F:$F,Purchase!$A:$A,Waterfall!$A11,Purchase!$D:$D,Waterfall!$C11,Purchase!$C:$C,Waterfall!BW$1)</f>
        <v>0</v>
      </c>
      <c r="BX11" s="4">
        <f>SUMIFS(Purchase!$F:$F,Purchase!$A:$A,Waterfall!$A11,Purchase!$D:$D,Waterfall!$C11,Purchase!$C:$C,Waterfall!BX$1)</f>
        <v>0</v>
      </c>
      <c r="BY11" s="4">
        <f>SUMIFS(Purchase!$F:$F,Purchase!$A:$A,Waterfall!$A11,Purchase!$D:$D,Waterfall!$C11,Purchase!$C:$C,Waterfall!BY$1)</f>
        <v>0</v>
      </c>
      <c r="BZ11" s="4">
        <f>SUMIFS(Purchase!$F:$F,Purchase!$A:$A,Waterfall!$A11,Purchase!$D:$D,Waterfall!$C11,Purchase!$C:$C,Waterfall!BZ$1)</f>
        <v>0</v>
      </c>
      <c r="CA11" s="4">
        <f>SUMIFS(Purchase!$F:$F,Purchase!$A:$A,Waterfall!$A11,Purchase!$D:$D,Waterfall!$C11,Purchase!$C:$C,Waterfall!CA$1)</f>
        <v>0</v>
      </c>
      <c r="CB11" s="4">
        <f>SUMIFS(Purchase!$F:$F,Purchase!$A:$A,Waterfall!$A11,Purchase!$D:$D,Waterfall!$C11,Purchase!$C:$C,Waterfall!CB$1)</f>
        <v>0</v>
      </c>
      <c r="CC11" s="4">
        <f>SUMIFS(Purchase!$F:$F,Purchase!$A:$A,Waterfall!$A11,Purchase!$D:$D,Waterfall!$C11,Purchase!$C:$C,Waterfall!CC$1)</f>
        <v>0</v>
      </c>
      <c r="CD11" s="4">
        <f>SUMIFS(Purchase!$F:$F,Purchase!$A:$A,Waterfall!$A11,Purchase!$D:$D,Waterfall!$C11,Purchase!$C:$C,Waterfall!CD$1)</f>
        <v>0</v>
      </c>
      <c r="CE11" s="4">
        <f>SUMIFS(Purchase!$F:$F,Purchase!$A:$A,Waterfall!$A11,Purchase!$D:$D,Waterfall!$C11,Purchase!$C:$C,Waterfall!CE$1)</f>
        <v>0</v>
      </c>
      <c r="CF11" s="4">
        <f>SUMIFS(Purchase!$F:$F,Purchase!$A:$A,Waterfall!$A11,Purchase!$D:$D,Waterfall!$C11,Purchase!$C:$C,Waterfall!CF$1)</f>
        <v>0</v>
      </c>
      <c r="CG11" s="4">
        <f>SUMIFS(Purchase!$F:$F,Purchase!$A:$A,Waterfall!$A11,Purchase!$D:$D,Waterfall!$C11,Purchase!$C:$C,Waterfall!CG$1)</f>
        <v>0</v>
      </c>
      <c r="CH11" s="4">
        <f>SUMIFS(Purchase!$F:$F,Purchase!$A:$A,Waterfall!$A11,Purchase!$D:$D,Waterfall!$C11,Purchase!$C:$C,Waterfall!CH$1)</f>
        <v>0</v>
      </c>
      <c r="CI11" s="4">
        <f>SUMIFS(Purchase!$F:$F,Purchase!$A:$A,Waterfall!$A11,Purchase!$D:$D,Waterfall!$C11,Purchase!$C:$C,Waterfall!CI$1)</f>
        <v>0</v>
      </c>
      <c r="CJ11" s="4">
        <f>SUMIFS(Purchase!$F:$F,Purchase!$A:$A,Waterfall!$A11,Purchase!$D:$D,Waterfall!$C11,Purchase!$C:$C,Waterfall!CJ$1)</f>
        <v>0</v>
      </c>
      <c r="CK11" s="4">
        <f>SUMIFS(Purchase!$F:$F,Purchase!$A:$A,Waterfall!$A11,Purchase!$D:$D,Waterfall!$C11,Purchase!$C:$C,Waterfall!CK$1)</f>
        <v>0</v>
      </c>
      <c r="CL11" s="4">
        <f>SUMIFS(Purchase!$F:$F,Purchase!$A:$A,Waterfall!$A11,Purchase!$D:$D,Waterfall!$C11,Purchase!$C:$C,Waterfall!CL$1)</f>
        <v>0</v>
      </c>
      <c r="CM11" s="4">
        <f>SUMIFS(Purchase!$F:$F,Purchase!$A:$A,Waterfall!$A11,Purchase!$D:$D,Waterfall!$C11,Purchase!$C:$C,Waterfall!CM$1)</f>
        <v>0</v>
      </c>
      <c r="CN11" s="4">
        <f>SUMIFS(Purchase!$F:$F,Purchase!$A:$A,Waterfall!$A11,Purchase!$D:$D,Waterfall!$C11,Purchase!$C:$C,Waterfall!CN$1)</f>
        <v>0</v>
      </c>
      <c r="CO11" s="4">
        <f>SUMIFS(Purchase!$F:$F,Purchase!$A:$A,Waterfall!$A11,Purchase!$D:$D,Waterfall!$C11,Purchase!$C:$C,Waterfall!CO$1)</f>
        <v>0</v>
      </c>
      <c r="CP11" s="4">
        <f>SUMIFS(Purchase!$F:$F,Purchase!$A:$A,Waterfall!$A11,Purchase!$D:$D,Waterfall!$C11,Purchase!$C:$C,Waterfall!CP$1)</f>
        <v>0</v>
      </c>
      <c r="CQ11" s="4">
        <f>SUMIFS(Purchase!$F:$F,Purchase!$A:$A,Waterfall!$A11,Purchase!$D:$D,Waterfall!$C11,Purchase!$C:$C,Waterfall!CQ$1)</f>
        <v>0</v>
      </c>
      <c r="CR11" s="4">
        <f>SUMIFS(Purchase!$F:$F,Purchase!$A:$A,Waterfall!$A11,Purchase!$D:$D,Waterfall!$C11,Purchase!$C:$C,Waterfall!CR$1)</f>
        <v>0</v>
      </c>
      <c r="CS11" s="4">
        <f>SUMIFS(Purchase!$F:$F,Purchase!$A:$A,Waterfall!$A11,Purchase!$D:$D,Waterfall!$C11,Purchase!$C:$C,Waterfall!CS$1)</f>
        <v>0</v>
      </c>
      <c r="CT11" s="4">
        <f>SUMIFS(Purchase!$F:$F,Purchase!$A:$A,Waterfall!$A11,Purchase!$D:$D,Waterfall!$C11,Purchase!$C:$C,Waterfall!CT$1)</f>
        <v>0</v>
      </c>
      <c r="CU11" s="4">
        <f>SUMIFS(Purchase!$F:$F,Purchase!$A:$A,Waterfall!$A11,Purchase!$D:$D,Waterfall!$C11,Purchase!$C:$C,Waterfall!CU$1)</f>
        <v>0</v>
      </c>
      <c r="CV11" s="4">
        <f>SUMIFS(Purchase!$F:$F,Purchase!$A:$A,Waterfall!$A11,Purchase!$D:$D,Waterfall!$C11,Purchase!$C:$C,Waterfall!CV$1)</f>
        <v>0</v>
      </c>
      <c r="CW11" s="4">
        <f>SUMIFS(Purchase!$F:$F,Purchase!$A:$A,Waterfall!$A11,Purchase!$D:$D,Waterfall!$C11,Purchase!$C:$C,Waterfall!CW$1)</f>
        <v>0</v>
      </c>
      <c r="CX11" s="4">
        <f>SUMIFS(Purchase!$F:$F,Purchase!$A:$A,Waterfall!$A11,Purchase!$D:$D,Waterfall!$C11,Purchase!$C:$C,Waterfall!CX$1)</f>
        <v>0</v>
      </c>
      <c r="CY11" s="4">
        <f>SUMIFS(Purchase!$F:$F,Purchase!$A:$A,Waterfall!$A11,Purchase!$D:$D,Waterfall!$C11,Purchase!$C:$C,Waterfall!CY$1)</f>
        <v>0</v>
      </c>
      <c r="CZ11" s="4">
        <f>SUMIFS(Purchase!$F:$F,Purchase!$A:$A,Waterfall!$A11,Purchase!$D:$D,Waterfall!$C11,Purchase!$C:$C,Waterfall!CZ$1)</f>
        <v>0</v>
      </c>
      <c r="DA11" s="4">
        <f>SUMIFS(Purchase!$F:$F,Purchase!$A:$A,Waterfall!$A11,Purchase!$D:$D,Waterfall!$C11,Purchase!$C:$C,Waterfall!DA$1)</f>
        <v>0</v>
      </c>
      <c r="DB11" s="4">
        <f>SUMIFS(Purchase!$F:$F,Purchase!$A:$A,Waterfall!$A11,Purchase!$D:$D,Waterfall!$C11,Purchase!$C:$C,Waterfall!DB$1)</f>
        <v>0</v>
      </c>
      <c r="DC11" s="4">
        <f>SUMIFS(Purchase!$F:$F,Purchase!$A:$A,Waterfall!$A11,Purchase!$D:$D,Waterfall!$C11,Purchase!$C:$C,Waterfall!DC$1)</f>
        <v>0</v>
      </c>
      <c r="DD11" s="4">
        <f>SUMIFS(Purchase!$F:$F,Purchase!$A:$A,Waterfall!$A11,Purchase!$D:$D,Waterfall!$C11,Purchase!$C:$C,Waterfall!DD$1)</f>
        <v>0</v>
      </c>
      <c r="DE11" s="4">
        <f>SUMIFS(Purchase!$F:$F,Purchase!$A:$A,Waterfall!$A11,Purchase!$D:$D,Waterfall!$C11,Purchase!$C:$C,Waterfall!DE$1)</f>
        <v>0</v>
      </c>
      <c r="DF11" s="4">
        <f>SUMIFS(Purchase!$F:$F,Purchase!$A:$A,Waterfall!$A11,Purchase!$D:$D,Waterfall!$C11,Purchase!$C:$C,Waterfall!DF$1)</f>
        <v>0</v>
      </c>
      <c r="DG11" s="4">
        <f>SUMIFS(Purchase!$F:$F,Purchase!$A:$A,Waterfall!$A11,Purchase!$D:$D,Waterfall!$C11,Purchase!$C:$C,Waterfall!DG$1)</f>
        <v>0</v>
      </c>
      <c r="DH11" s="4">
        <f>SUMIFS(Purchase!$F:$F,Purchase!$A:$A,Waterfall!$A11,Purchase!$D:$D,Waterfall!$C11,Purchase!$C:$C,Waterfall!DH$1)</f>
        <v>0</v>
      </c>
      <c r="DI11" s="4">
        <f>SUMIFS(Purchase!$F:$F,Purchase!$A:$A,Waterfall!$A11,Purchase!$D:$D,Waterfall!$C11,Purchase!$C:$C,Waterfall!DI$1)</f>
        <v>0</v>
      </c>
      <c r="DJ11" s="4">
        <f>SUMIFS(Purchase!$F:$F,Purchase!$A:$A,Waterfall!$A11,Purchase!$D:$D,Waterfall!$C11,Purchase!$C:$C,Waterfall!DJ$1)</f>
        <v>0</v>
      </c>
      <c r="DK11" s="4">
        <f>SUMIFS(Purchase!$F:$F,Purchase!$A:$A,Waterfall!$A11,Purchase!$D:$D,Waterfall!$C11,Purchase!$C:$C,Waterfall!DK$1)</f>
        <v>0</v>
      </c>
      <c r="DL11" s="4">
        <f>SUMIFS(Purchase!$F:$F,Purchase!$A:$A,Waterfall!$A11,Purchase!$D:$D,Waterfall!$C11,Purchase!$C:$C,Waterfall!DL$1)</f>
        <v>0</v>
      </c>
      <c r="DM11" s="4">
        <f>SUMIFS(Purchase!$F:$F,Purchase!$A:$A,Waterfall!$A11,Purchase!$D:$D,Waterfall!$C11,Purchase!$C:$C,Waterfall!DM$1)</f>
        <v>0</v>
      </c>
      <c r="DN11" s="4">
        <f>SUMIFS(Purchase!$F:$F,Purchase!$A:$A,Waterfall!$A11,Purchase!$D:$D,Waterfall!$C11,Purchase!$C:$C,Waterfall!DN$1)</f>
        <v>0</v>
      </c>
      <c r="DO11" s="4">
        <f>SUMIFS(Purchase!$F:$F,Purchase!$A:$A,Waterfall!$A11,Purchase!$D:$D,Waterfall!$C11,Purchase!$C:$C,Waterfall!DO$1)</f>
        <v>0</v>
      </c>
      <c r="DP11" s="4">
        <f>SUMIFS(Purchase!$F:$F,Purchase!$A:$A,Waterfall!$A11,Purchase!$D:$D,Waterfall!$C11,Purchase!$C:$C,Waterfall!DP$1)</f>
        <v>0</v>
      </c>
      <c r="DQ11" s="4">
        <f>SUMIFS(Purchase!$F:$F,Purchase!$A:$A,Waterfall!$A11,Purchase!$D:$D,Waterfall!$C11,Purchase!$C:$C,Waterfall!DQ$1)</f>
        <v>0</v>
      </c>
      <c r="DR11" s="4">
        <f>SUMIFS(Purchase!$F:$F,Purchase!$A:$A,Waterfall!$A11,Purchase!$D:$D,Waterfall!$C11,Purchase!$C:$C,Waterfall!DR$1)</f>
        <v>0</v>
      </c>
      <c r="DS11" s="4">
        <f>SUMIFS(Purchase!$F:$F,Purchase!$A:$A,Waterfall!$A11,Purchase!$D:$D,Waterfall!$C11,Purchase!$C:$C,Waterfall!DS$1)</f>
        <v>0</v>
      </c>
      <c r="DT11" s="4">
        <f>SUMIFS(Purchase!$F:$F,Purchase!$A:$A,Waterfall!$A11,Purchase!$D:$D,Waterfall!$C11,Purchase!$C:$C,Waterfall!DT$1)</f>
        <v>0</v>
      </c>
      <c r="DU11" s="4">
        <f>SUMIFS(Purchase!$F:$F,Purchase!$A:$A,Waterfall!$A11,Purchase!$D:$D,Waterfall!$C11,Purchase!$C:$C,Waterfall!DU$1)</f>
        <v>0</v>
      </c>
      <c r="DV11" s="4">
        <f>SUMIFS(Purchase!$F:$F,Purchase!$A:$A,Waterfall!$A11,Purchase!$D:$D,Waterfall!$C11,Purchase!$C:$C,Waterfall!DV$1)</f>
        <v>0</v>
      </c>
      <c r="DW11" s="4">
        <f>SUMIFS(Purchase!$F:$F,Purchase!$A:$A,Waterfall!$A11,Purchase!$D:$D,Waterfall!$C11,Purchase!$C:$C,Waterfall!DW$1)</f>
        <v>0</v>
      </c>
      <c r="DX11" s="4">
        <f>SUMIFS(Purchase!$F:$F,Purchase!$A:$A,Waterfall!$A11,Purchase!$D:$D,Waterfall!$C11,Purchase!$C:$C,Waterfall!DX$1)</f>
        <v>0</v>
      </c>
      <c r="DY11" s="4">
        <f>SUMIFS(Purchase!$F:$F,Purchase!$A:$A,Waterfall!$A11,Purchase!$D:$D,Waterfall!$C11,Purchase!$C:$C,Waterfall!DY$1)</f>
        <v>0</v>
      </c>
      <c r="DZ11" s="4">
        <f>SUMIFS(Purchase!$F:$F,Purchase!$A:$A,Waterfall!$A11,Purchase!$D:$D,Waterfall!$C11,Purchase!$C:$C,Waterfall!DZ$1)</f>
        <v>0</v>
      </c>
      <c r="EA11" s="4">
        <f>SUMIFS(Purchase!$F:$F,Purchase!$A:$A,Waterfall!$A11,Purchase!$D:$D,Waterfall!$C11,Purchase!$C:$C,Waterfall!EA$1)</f>
        <v>0</v>
      </c>
      <c r="EB11" s="4">
        <f>SUMIFS(Purchase!$F:$F,Purchase!$A:$A,Waterfall!$A11,Purchase!$D:$D,Waterfall!$C11,Purchase!$C:$C,Waterfall!EB$1)</f>
        <v>0</v>
      </c>
      <c r="EC11" s="4">
        <f>SUMIFS(Purchase!$F:$F,Purchase!$A:$A,Waterfall!$A11,Purchase!$D:$D,Waterfall!$C11,Purchase!$C:$C,Waterfall!EC$1)</f>
        <v>0</v>
      </c>
      <c r="ED11" s="4">
        <f>SUMIFS(Purchase!$F:$F,Purchase!$A:$A,Waterfall!$A11,Purchase!$D:$D,Waterfall!$C11,Purchase!$C:$C,Waterfall!ED$1)</f>
        <v>0</v>
      </c>
      <c r="EE11" s="4">
        <f>SUMIFS(Purchase!$F:$F,Purchase!$A:$A,Waterfall!$A11,Purchase!$D:$D,Waterfall!$C11,Purchase!$C:$C,Waterfall!EE$1)</f>
        <v>0</v>
      </c>
      <c r="EF11" s="4">
        <f>SUMIFS(Purchase!$F:$F,Purchase!$A:$A,Waterfall!$A11,Purchase!$D:$D,Waterfall!$C11,Purchase!$C:$C,Waterfall!EF$1)</f>
        <v>0</v>
      </c>
      <c r="EG11" s="4">
        <f>SUMIFS(Purchase!$F:$F,Purchase!$A:$A,Waterfall!$A11,Purchase!$D:$D,Waterfall!$C11,Purchase!$C:$C,Waterfall!EG$1)</f>
        <v>0</v>
      </c>
      <c r="EH11" s="4">
        <f>SUMIFS(Purchase!$F:$F,Purchase!$A:$A,Waterfall!$A11,Purchase!$D:$D,Waterfall!$C11,Purchase!$C:$C,Waterfall!EH$1)</f>
        <v>0</v>
      </c>
      <c r="EI11" s="4">
        <f>SUMIFS(Purchase!$F:$F,Purchase!$A:$A,Waterfall!$A11,Purchase!$D:$D,Waterfall!$C11,Purchase!$C:$C,Waterfall!EI$1)</f>
        <v>0</v>
      </c>
      <c r="EJ11" s="4">
        <f>SUMIFS(Purchase!$F:$F,Purchase!$A:$A,Waterfall!$A11,Purchase!$D:$D,Waterfall!$C11,Purchase!$C:$C,Waterfall!EJ$1)</f>
        <v>0</v>
      </c>
      <c r="EK11" s="4">
        <f>SUMIFS(Purchase!$F:$F,Purchase!$A:$A,Waterfall!$A11,Purchase!$D:$D,Waterfall!$C11,Purchase!$C:$C,Waterfall!EK$1)</f>
        <v>0</v>
      </c>
      <c r="EL11" s="4">
        <f>SUMIFS(Purchase!$F:$F,Purchase!$A:$A,Waterfall!$A11,Purchase!$D:$D,Waterfall!$C11,Purchase!$C:$C,Waterfall!EL$1)</f>
        <v>0</v>
      </c>
      <c r="EM11" s="4">
        <f>SUMIFS(Purchase!$F:$F,Purchase!$A:$A,Waterfall!$A11,Purchase!$D:$D,Waterfall!$C11,Purchase!$C:$C,Waterfall!EM$1)</f>
        <v>0</v>
      </c>
      <c r="EN11" s="4">
        <f>SUMIFS(Purchase!$F:$F,Purchase!$A:$A,Waterfall!$A11,Purchase!$D:$D,Waterfall!$C11,Purchase!$C:$C,Waterfall!EN$1)</f>
        <v>0</v>
      </c>
      <c r="EO11" s="4">
        <f>SUMIFS(Purchase!$F:$F,Purchase!$A:$A,Waterfall!$A11,Purchase!$D:$D,Waterfall!$C11,Purchase!$C:$C,Waterfall!EO$1)</f>
        <v>0</v>
      </c>
      <c r="EP11" s="4">
        <f>SUMIFS(Purchase!$F:$F,Purchase!$A:$A,Waterfall!$A11,Purchase!$D:$D,Waterfall!$C11,Purchase!$C:$C,Waterfall!EP$1)</f>
        <v>0</v>
      </c>
      <c r="EQ11" s="4">
        <f>SUMIFS(Purchase!$F:$F,Purchase!$A:$A,Waterfall!$A11,Purchase!$D:$D,Waterfall!$C11,Purchase!$C:$C,Waterfall!EQ$1)</f>
        <v>0</v>
      </c>
      <c r="ER11" s="4">
        <f>SUMIFS(Purchase!$F:$F,Purchase!$A:$A,Waterfall!$A11,Purchase!$D:$D,Waterfall!$C11,Purchase!$C:$C,Waterfall!ER$1)</f>
        <v>0</v>
      </c>
      <c r="ES11" s="4">
        <f>SUMIFS(Purchase!$F:$F,Purchase!$A:$A,Waterfall!$A11,Purchase!$D:$D,Waterfall!$C11,Purchase!$C:$C,Waterfall!ES$1)</f>
        <v>0</v>
      </c>
      <c r="ET11" s="4">
        <f>SUMIFS(Purchase!$F:$F,Purchase!$A:$A,Waterfall!$A11,Purchase!$D:$D,Waterfall!$C11,Purchase!$C:$C,Waterfall!ET$1)</f>
        <v>0</v>
      </c>
      <c r="EU11" s="4">
        <f>SUMIFS(Purchase!$F:$F,Purchase!$A:$A,Waterfall!$A11,Purchase!$D:$D,Waterfall!$C11,Purchase!$C:$C,Waterfall!EU$1)</f>
        <v>0</v>
      </c>
      <c r="EV11" s="4">
        <f>SUMIFS(Purchase!$F:$F,Purchase!$A:$A,Waterfall!$A11,Purchase!$D:$D,Waterfall!$C11,Purchase!$C:$C,Waterfall!EV$1)</f>
        <v>0</v>
      </c>
      <c r="EW11" s="4">
        <f>SUMIFS(Purchase!$F:$F,Purchase!$A:$A,Waterfall!$A11,Purchase!$D:$D,Waterfall!$C11,Purchase!$C:$C,Waterfall!EW$1)</f>
        <v>0</v>
      </c>
      <c r="EX11" s="4">
        <f>SUMIFS(Purchase!$F:$F,Purchase!$A:$A,Waterfall!$A11,Purchase!$D:$D,Waterfall!$C11,Purchase!$C:$C,Waterfall!EX$1)</f>
        <v>0</v>
      </c>
      <c r="EY11" s="4">
        <f>SUMIFS(Purchase!$F:$F,Purchase!$A:$A,Waterfall!$A11,Purchase!$D:$D,Waterfall!$C11,Purchase!$C:$C,Waterfall!EY$1)</f>
        <v>0</v>
      </c>
      <c r="EZ11" s="4">
        <f>SUMIFS(Purchase!$F:$F,Purchase!$A:$A,Waterfall!$A11,Purchase!$D:$D,Waterfall!$C11,Purchase!$C:$C,Waterfall!EZ$1)</f>
        <v>0</v>
      </c>
      <c r="FA11" s="4">
        <f>SUMIFS(Purchase!$F:$F,Purchase!$A:$A,Waterfall!$A11,Purchase!$D:$D,Waterfall!$C11,Purchase!$C:$C,Waterfall!FA$1)</f>
        <v>0</v>
      </c>
      <c r="FB11" s="4">
        <f>SUMIFS(Purchase!$F:$F,Purchase!$A:$A,Waterfall!$A11,Purchase!$D:$D,Waterfall!$C11,Purchase!$C:$C,Waterfall!FB$1)</f>
        <v>0</v>
      </c>
      <c r="FC11" s="4">
        <f>SUMIFS(Purchase!$F:$F,Purchase!$A:$A,Waterfall!$A11,Purchase!$D:$D,Waterfall!$C11,Purchase!$C:$C,Waterfall!FC$1)</f>
        <v>0</v>
      </c>
      <c r="FD11" s="4">
        <f>SUMIFS(Purchase!$F:$F,Purchase!$A:$A,Waterfall!$A11,Purchase!$D:$D,Waterfall!$C11,Purchase!$C:$C,Waterfall!FD$1)</f>
        <v>0</v>
      </c>
      <c r="FE11" s="4">
        <f>SUMIFS(Purchase!$F:$F,Purchase!$A:$A,Waterfall!$A11,Purchase!$D:$D,Waterfall!$C11,Purchase!$C:$C,Waterfall!FE$1)</f>
        <v>0</v>
      </c>
      <c r="FF11" s="4">
        <f>SUMIFS(Purchase!$F:$F,Purchase!$A:$A,Waterfall!$A11,Purchase!$D:$D,Waterfall!$C11,Purchase!$C:$C,Waterfall!FF$1)</f>
        <v>0</v>
      </c>
      <c r="FG11" s="4">
        <f>SUMIFS(Purchase!$F:$F,Purchase!$A:$A,Waterfall!$A11,Purchase!$D:$D,Waterfall!$C11,Purchase!$C:$C,Waterfall!FG$1)</f>
        <v>0</v>
      </c>
      <c r="FH11" s="4">
        <f>SUMIFS(Purchase!$F:$F,Purchase!$A:$A,Waterfall!$A11,Purchase!$D:$D,Waterfall!$C11,Purchase!$C:$C,Waterfall!FH$1)</f>
        <v>0</v>
      </c>
      <c r="FI11" s="4">
        <f>SUMIFS(Purchase!$F:$F,Purchase!$A:$A,Waterfall!$A11,Purchase!$D:$D,Waterfall!$C11,Purchase!$C:$C,Waterfall!FI$1)</f>
        <v>0</v>
      </c>
      <c r="FJ11" s="4">
        <f>SUMIFS(Purchase!$F:$F,Purchase!$A:$A,Waterfall!$A11,Purchase!$D:$D,Waterfall!$C11,Purchase!$C:$C,Waterfall!FJ$1)</f>
        <v>0</v>
      </c>
      <c r="FK11" s="4">
        <f>SUMIFS(Purchase!$F:$F,Purchase!$A:$A,Waterfall!$A11,Purchase!$D:$D,Waterfall!$C11,Purchase!$C:$C,Waterfall!FK$1)</f>
        <v>0</v>
      </c>
      <c r="FL11" s="4">
        <f>SUMIFS(Purchase!$F:$F,Purchase!$A:$A,Waterfall!$A11,Purchase!$D:$D,Waterfall!$C11,Purchase!$C:$C,Waterfall!FL$1)</f>
        <v>0</v>
      </c>
      <c r="FM11" s="4">
        <f>SUMIFS(Purchase!$F:$F,Purchase!$A:$A,Waterfall!$A11,Purchase!$D:$D,Waterfall!$C11,Purchase!$C:$C,Waterfall!FM$1)</f>
        <v>0</v>
      </c>
      <c r="FN11" s="4">
        <f>SUMIFS(Purchase!$F:$F,Purchase!$A:$A,Waterfall!$A11,Purchase!$D:$D,Waterfall!$C11,Purchase!$C:$C,Waterfall!FN$1)</f>
        <v>0</v>
      </c>
      <c r="FO11" s="4">
        <f>SUMIFS(Purchase!$F:$F,Purchase!$A:$A,Waterfall!$A11,Purchase!$D:$D,Waterfall!$C11,Purchase!$C:$C,Waterfall!FO$1)</f>
        <v>0</v>
      </c>
      <c r="FP11" s="4">
        <f>SUMIFS(Purchase!$F:$F,Purchase!$A:$A,Waterfall!$A11,Purchase!$D:$D,Waterfall!$C11,Purchase!$C:$C,Waterfall!FP$1)</f>
        <v>0</v>
      </c>
      <c r="FQ11" s="4">
        <f>SUMIFS(Purchase!$F:$F,Purchase!$A:$A,Waterfall!$A11,Purchase!$D:$D,Waterfall!$C11,Purchase!$C:$C,Waterfall!FQ$1)</f>
        <v>0</v>
      </c>
      <c r="FR11" s="4">
        <f>SUMIFS(Purchase!$F:$F,Purchase!$A:$A,Waterfall!$A11,Purchase!$D:$D,Waterfall!$C11,Purchase!$C:$C,Waterfall!FR$1)</f>
        <v>0</v>
      </c>
      <c r="FS11" s="4">
        <f>SUMIFS(Purchase!$F:$F,Purchase!$A:$A,Waterfall!$A11,Purchase!$D:$D,Waterfall!$C11,Purchase!$C:$C,Waterfall!FS$1)</f>
        <v>0</v>
      </c>
      <c r="FT11" s="4">
        <f>SUMIFS(Purchase!$F:$F,Purchase!$A:$A,Waterfall!$A11,Purchase!$D:$D,Waterfall!$C11,Purchase!$C:$C,Waterfall!FT$1)</f>
        <v>0</v>
      </c>
      <c r="FU11" s="4">
        <f>SUMIFS(Purchase!$F:$F,Purchase!$A:$A,Waterfall!$A11,Purchase!$D:$D,Waterfall!$C11,Purchase!$C:$C,Waterfall!FU$1)</f>
        <v>0</v>
      </c>
      <c r="FV11" s="4">
        <f>SUMIFS(Purchase!$F:$F,Purchase!$A:$A,Waterfall!$A11,Purchase!$D:$D,Waterfall!$C11,Purchase!$C:$C,Waterfall!FV$1)</f>
        <v>0</v>
      </c>
      <c r="FW11" s="4">
        <f>SUMIFS(Purchase!$F:$F,Purchase!$A:$A,Waterfall!$A11,Purchase!$D:$D,Waterfall!$C11,Purchase!$C:$C,Waterfall!FW$1)</f>
        <v>0</v>
      </c>
      <c r="FX11" s="4">
        <f>SUMIFS(Purchase!$F:$F,Purchase!$A:$A,Waterfall!$A11,Purchase!$D:$D,Waterfall!$C11,Purchase!$C:$C,Waterfall!FX$1)</f>
        <v>0</v>
      </c>
      <c r="FY11" s="4">
        <f>SUMIFS(Purchase!$F:$F,Purchase!$A:$A,Waterfall!$A11,Purchase!$D:$D,Waterfall!$C11,Purchase!$C:$C,Waterfall!FY$1)</f>
        <v>0</v>
      </c>
      <c r="FZ11" s="4">
        <f>SUMIFS(Purchase!$F:$F,Purchase!$A:$A,Waterfall!$A11,Purchase!$D:$D,Waterfall!$C11,Purchase!$C:$C,Waterfall!FZ$1)</f>
        <v>0</v>
      </c>
      <c r="GA11" s="4">
        <f>SUMIFS(Purchase!$F:$F,Purchase!$A:$A,Waterfall!$A11,Purchase!$D:$D,Waterfall!$C11,Purchase!$C:$C,Waterfall!GA$1)</f>
        <v>0</v>
      </c>
      <c r="GB11" s="4">
        <f>SUMIFS(Purchase!$F:$F,Purchase!$A:$A,Waterfall!$A11,Purchase!$D:$D,Waterfall!$C11,Purchase!$C:$C,Waterfall!GB$1)</f>
        <v>0</v>
      </c>
      <c r="GC11" s="4">
        <f>SUMIFS(Purchase!$F:$F,Purchase!$A:$A,Waterfall!$A11,Purchase!$D:$D,Waterfall!$C11,Purchase!$C:$C,Waterfall!GC$1)</f>
        <v>0</v>
      </c>
      <c r="GD11" s="4">
        <f>SUMIFS(Purchase!$F:$F,Purchase!$A:$A,Waterfall!$A11,Purchase!$D:$D,Waterfall!$C11,Purchase!$C:$C,Waterfall!GD$1)</f>
        <v>0</v>
      </c>
      <c r="GE11" s="4">
        <f>SUMIFS(Purchase!$F:$F,Purchase!$A:$A,Waterfall!$A11,Purchase!$D:$D,Waterfall!$C11,Purchase!$C:$C,Waterfall!GE$1)</f>
        <v>0</v>
      </c>
      <c r="GF11" s="4">
        <f>SUMIFS(Purchase!$F:$F,Purchase!$A:$A,Waterfall!$A11,Purchase!$D:$D,Waterfall!$C11,Purchase!$C:$C,Waterfall!GF$1)</f>
        <v>0</v>
      </c>
      <c r="GG11" s="4">
        <f>SUMIFS(Purchase!$F:$F,Purchase!$A:$A,Waterfall!$A11,Purchase!$D:$D,Waterfall!$C11,Purchase!$C:$C,Waterfall!GG$1)</f>
        <v>0</v>
      </c>
      <c r="GH11" s="4">
        <f>SUMIFS(Purchase!$F:$F,Purchase!$A:$A,Waterfall!$A11,Purchase!$D:$D,Waterfall!$C11,Purchase!$C:$C,Waterfall!GH$1)</f>
        <v>0</v>
      </c>
      <c r="GI11" s="4">
        <f>SUMIFS(Purchase!$F:$F,Purchase!$A:$A,Waterfall!$A11,Purchase!$D:$D,Waterfall!$C11,Purchase!$C:$C,Waterfall!GI$1)</f>
        <v>0</v>
      </c>
      <c r="GJ11" s="113"/>
      <c r="GK11" s="65"/>
    </row>
    <row r="12" spans="1:193" x14ac:dyDescent="0.35">
      <c r="A12" s="8">
        <f t="shared" si="3"/>
        <v>1</v>
      </c>
      <c r="B12" s="2" t="str">
        <f>VLOOKUP($A12,Centers!$B$1:$C$120,2,)</f>
        <v>GATE</v>
      </c>
      <c r="C12" s="3">
        <v>44889</v>
      </c>
      <c r="D12" s="4">
        <f>IF($A12=1,SUM(SUMIFS(Indent!$E:$E,Indent!$C:$C,Waterfall!$C12,Indent!$A:$A,Centers!$A$2),SUMIFS(Indent!$E:$E,Indent!$C:$C,Waterfall!$C12,Indent!$A:$A,Centers!$A$3),SUMIFS(Indent!$E:$E,Indent!$C:$C,Waterfall!$C12,Indent!$A:$A,Centers!$A$4),SUMIFS(Indent!$E:$E,Indent!$C:$C,Waterfall!$C12,Indent!$A:$A,Centers!$A$5),SUMIFS(Indent!$E:$E,Indent!$C:$C,Waterfall!$C12,Indent!$A:$A,Centers!$A$6),SUMIFS(Indent!$E:$E,Indent!$C:$C,Waterfall!$C12,Indent!$A:$A,Centers!$A$7),SUMIFS(Indent!$E:$E,Indent!$C:$C,Waterfall!$C12,Indent!$A:$A,Centers!$A$8)),SUMIFS(Indent!$E:$E,Indent!$C:$C,Waterfall!$C12,Indent!$A:$A,$A12))</f>
        <v>16578</v>
      </c>
      <c r="E12" s="4">
        <f>SUMIFS(Purchase!$F:$F,Purchase!$A:$A,Waterfall!$A12,Purchase!$D:$D,Waterfall!$C12,Purchase!$C:$C,Waterfall!E$1)</f>
        <v>0</v>
      </c>
      <c r="F12" s="4">
        <f>SUMIFS(Purchase!$F:$F,Purchase!$A:$A,Waterfall!$A12,Purchase!$D:$D,Waterfall!$C12,Purchase!$C:$C,Waterfall!F$1)</f>
        <v>0</v>
      </c>
      <c r="G12" s="4">
        <f>SUMIFS(Purchase!$F:$F,Purchase!$A:$A,Waterfall!$A12,Purchase!$D:$D,Waterfall!$C12,Purchase!$C:$C,Waterfall!G$1)</f>
        <v>0</v>
      </c>
      <c r="H12" s="4">
        <f>SUMIFS(Purchase!$F:$F,Purchase!$A:$A,Waterfall!$A12,Purchase!$D:$D,Waterfall!$C12,Purchase!$C:$C,Waterfall!H$1)</f>
        <v>0</v>
      </c>
      <c r="I12" s="4">
        <f>SUMIFS(Purchase!$F:$F,Purchase!$A:$A,Waterfall!$A12,Purchase!$D:$D,Waterfall!$C12,Purchase!$C:$C,Waterfall!I$1)</f>
        <v>0</v>
      </c>
      <c r="J12" s="4">
        <f>SUMIFS(Purchase!$F:$F,Purchase!$A:$A,Waterfall!$A12,Purchase!$D:$D,Waterfall!$C12,Purchase!$C:$C,Waterfall!J$1)</f>
        <v>0</v>
      </c>
      <c r="K12" s="4">
        <f>SUMIFS(Purchase!$F:$F,Purchase!$A:$A,Waterfall!$A12,Purchase!$D:$D,Waterfall!$C12,Purchase!$C:$C,Waterfall!K$1)</f>
        <v>0</v>
      </c>
      <c r="L12" s="4">
        <f>SUMIFS(Purchase!$F:$F,Purchase!$A:$A,Waterfall!$A12,Purchase!$D:$D,Waterfall!$C12,Purchase!$C:$C,Waterfall!L$1)</f>
        <v>0</v>
      </c>
      <c r="M12" s="4">
        <f>SUMIFS(Purchase!$F:$F,Purchase!$A:$A,Waterfall!$A12,Purchase!$D:$D,Waterfall!$C12,Purchase!$C:$C,Waterfall!M$1)</f>
        <v>1021.56</v>
      </c>
      <c r="N12" s="4">
        <f>SUMIFS(Purchase!$F:$F,Purchase!$A:$A,Waterfall!$A12,Purchase!$D:$D,Waterfall!$C12,Purchase!$C:$C,Waterfall!N$1)</f>
        <v>6839.73</v>
      </c>
      <c r="O12" s="4">
        <f>SUMIFS(Purchase!$F:$F,Purchase!$A:$A,Waterfall!$A12,Purchase!$D:$D,Waterfall!$C12,Purchase!$C:$C,Waterfall!O$1)</f>
        <v>4408.57</v>
      </c>
      <c r="P12" s="4">
        <f>SUMIFS(Purchase!$F:$F,Purchase!$A:$A,Waterfall!$A12,Purchase!$D:$D,Waterfall!$C12,Purchase!$C:$C,Waterfall!P$1)</f>
        <v>3704.75</v>
      </c>
      <c r="Q12" s="4">
        <f>SUMIFS(Purchase!$F:$F,Purchase!$A:$A,Waterfall!$A12,Purchase!$D:$D,Waterfall!$C12,Purchase!$C:$C,Waterfall!Q$1)</f>
        <v>3042.73</v>
      </c>
      <c r="R12" s="4">
        <f>SUMIFS(Purchase!$F:$F,Purchase!$A:$A,Waterfall!$A12,Purchase!$D:$D,Waterfall!$C12,Purchase!$C:$C,Waterfall!R$1)</f>
        <v>1078.4000000000001</v>
      </c>
      <c r="S12" s="4">
        <f>SUMIFS(Purchase!$F:$F,Purchase!$A:$A,Waterfall!$A12,Purchase!$D:$D,Waterfall!$C12,Purchase!$C:$C,Waterfall!S$1)</f>
        <v>158.31</v>
      </c>
      <c r="T12" s="4">
        <f>SUMIFS(Purchase!$F:$F,Purchase!$A:$A,Waterfall!$A12,Purchase!$D:$D,Waterfall!$C12,Purchase!$C:$C,Waterfall!T$1)</f>
        <v>0</v>
      </c>
      <c r="U12" s="4">
        <f>SUMIFS(Purchase!$F:$F,Purchase!$A:$A,Waterfall!$A12,Purchase!$D:$D,Waterfall!$C12,Purchase!$C:$C,Waterfall!U$1)</f>
        <v>0</v>
      </c>
      <c r="V12" s="4">
        <f>SUMIFS(Purchase!$F:$F,Purchase!$A:$A,Waterfall!$A12,Purchase!$D:$D,Waterfall!$C12,Purchase!$C:$C,Waterfall!V$1)</f>
        <v>0</v>
      </c>
      <c r="W12" s="4">
        <f>SUMIFS(Purchase!$F:$F,Purchase!$A:$A,Waterfall!$A12,Purchase!$D:$D,Waterfall!$C12,Purchase!$C:$C,Waterfall!W$1)</f>
        <v>0</v>
      </c>
      <c r="X12" s="4">
        <f>SUMIFS(Purchase!$F:$F,Purchase!$A:$A,Waterfall!$A12,Purchase!$D:$D,Waterfall!$C12,Purchase!$C:$C,Waterfall!X$1)</f>
        <v>0</v>
      </c>
      <c r="Y12" s="4">
        <f>SUMIFS(Purchase!$F:$F,Purchase!$A:$A,Waterfall!$A12,Purchase!$D:$D,Waterfall!$C12,Purchase!$C:$C,Waterfall!Y$1)</f>
        <v>0</v>
      </c>
      <c r="Z12" s="4">
        <f>SUMIFS(Purchase!$F:$F,Purchase!$A:$A,Waterfall!$A12,Purchase!$D:$D,Waterfall!$C12,Purchase!$C:$C,Waterfall!Z$1)</f>
        <v>0</v>
      </c>
      <c r="AA12" s="4">
        <f>SUMIFS(Purchase!$F:$F,Purchase!$A:$A,Waterfall!$A12,Purchase!$D:$D,Waterfall!$C12,Purchase!$C:$C,Waterfall!AA$1)</f>
        <v>0</v>
      </c>
      <c r="AB12" s="4">
        <f>SUMIFS(Purchase!$F:$F,Purchase!$A:$A,Waterfall!$A12,Purchase!$D:$D,Waterfall!$C12,Purchase!$C:$C,Waterfall!AB$1)</f>
        <v>0</v>
      </c>
      <c r="AC12" s="4">
        <f>SUMIFS(Purchase!$F:$F,Purchase!$A:$A,Waterfall!$A12,Purchase!$D:$D,Waterfall!$C12,Purchase!$C:$C,Waterfall!AC$1)</f>
        <v>0</v>
      </c>
      <c r="AD12" s="4">
        <f>SUMIFS(Purchase!$F:$F,Purchase!$A:$A,Waterfall!$A12,Purchase!$D:$D,Waterfall!$C12,Purchase!$C:$C,Waterfall!AD$1)</f>
        <v>0</v>
      </c>
      <c r="AE12" s="4">
        <f>SUMIFS(Purchase!$F:$F,Purchase!$A:$A,Waterfall!$A12,Purchase!$D:$D,Waterfall!$C12,Purchase!$C:$C,Waterfall!AE$1)</f>
        <v>0</v>
      </c>
      <c r="AF12" s="4">
        <f>SUMIFS(Purchase!$F:$F,Purchase!$A:$A,Waterfall!$A12,Purchase!$D:$D,Waterfall!$C12,Purchase!$C:$C,Waterfall!AF$1)</f>
        <v>0</v>
      </c>
      <c r="AG12" s="4">
        <f>SUMIFS(Purchase!$F:$F,Purchase!$A:$A,Waterfall!$A12,Purchase!$D:$D,Waterfall!$C12,Purchase!$C:$C,Waterfall!AG$1)</f>
        <v>0</v>
      </c>
      <c r="AH12" s="4">
        <f>SUMIFS(Purchase!$F:$F,Purchase!$A:$A,Waterfall!$A12,Purchase!$D:$D,Waterfall!$C12,Purchase!$C:$C,Waterfall!AH$1)</f>
        <v>0</v>
      </c>
      <c r="AI12" s="4">
        <f>SUMIFS(Purchase!$F:$F,Purchase!$A:$A,Waterfall!$A12,Purchase!$D:$D,Waterfall!$C12,Purchase!$C:$C,Waterfall!AI$1)</f>
        <v>0</v>
      </c>
      <c r="AJ12" s="4">
        <f>SUMIFS(Purchase!$F:$F,Purchase!$A:$A,Waterfall!$A12,Purchase!$D:$D,Waterfall!$C12,Purchase!$C:$C,Waterfall!AJ$1)</f>
        <v>0</v>
      </c>
      <c r="AK12" s="4">
        <f>SUMIFS(Purchase!$F:$F,Purchase!$A:$A,Waterfall!$A12,Purchase!$D:$D,Waterfall!$C12,Purchase!$C:$C,Waterfall!AK$1)</f>
        <v>0</v>
      </c>
      <c r="AL12" s="4">
        <f>SUMIFS(Purchase!$F:$F,Purchase!$A:$A,Waterfall!$A12,Purchase!$D:$D,Waterfall!$C12,Purchase!$C:$C,Waterfall!AL$1)</f>
        <v>0</v>
      </c>
      <c r="AM12" s="4">
        <f>SUMIFS(Purchase!$F:$F,Purchase!$A:$A,Waterfall!$A12,Purchase!$D:$D,Waterfall!$C12,Purchase!$C:$C,Waterfall!AM$1)</f>
        <v>0</v>
      </c>
      <c r="AN12" s="4">
        <f>SUMIFS(Purchase!$F:$F,Purchase!$A:$A,Waterfall!$A12,Purchase!$D:$D,Waterfall!$C12,Purchase!$C:$C,Waterfall!AN$1)</f>
        <v>0</v>
      </c>
      <c r="AO12" s="4">
        <f>SUMIFS(Purchase!$F:$F,Purchase!$A:$A,Waterfall!$A12,Purchase!$D:$D,Waterfall!$C12,Purchase!$C:$C,Waterfall!AO$1)</f>
        <v>0</v>
      </c>
      <c r="AP12" s="4">
        <f>SUMIFS(Purchase!$F:$F,Purchase!$A:$A,Waterfall!$A12,Purchase!$D:$D,Waterfall!$C12,Purchase!$C:$C,Waterfall!AP$1)</f>
        <v>0</v>
      </c>
      <c r="AQ12" s="4">
        <f>SUMIFS(Purchase!$F:$F,Purchase!$A:$A,Waterfall!$A12,Purchase!$D:$D,Waterfall!$C12,Purchase!$C:$C,Waterfall!AQ$1)</f>
        <v>0</v>
      </c>
      <c r="AR12" s="4">
        <f>SUMIFS(Purchase!$F:$F,Purchase!$A:$A,Waterfall!$A12,Purchase!$D:$D,Waterfall!$C12,Purchase!$C:$C,Waterfall!AR$1)</f>
        <v>0</v>
      </c>
      <c r="AS12" s="4">
        <f>SUMIFS(Purchase!$F:$F,Purchase!$A:$A,Waterfall!$A12,Purchase!$D:$D,Waterfall!$C12,Purchase!$C:$C,Waterfall!AS$1)</f>
        <v>0</v>
      </c>
      <c r="AT12" s="4">
        <f>SUMIFS(Purchase!$F:$F,Purchase!$A:$A,Waterfall!$A12,Purchase!$D:$D,Waterfall!$C12,Purchase!$C:$C,Waterfall!AT$1)</f>
        <v>0</v>
      </c>
      <c r="AU12" s="4">
        <f>SUMIFS(Purchase!$F:$F,Purchase!$A:$A,Waterfall!$A12,Purchase!$D:$D,Waterfall!$C12,Purchase!$C:$C,Waterfall!AU$1)</f>
        <v>0</v>
      </c>
      <c r="AV12" s="4">
        <f>SUMIFS(Purchase!$F:$F,Purchase!$A:$A,Waterfall!$A12,Purchase!$D:$D,Waterfall!$C12,Purchase!$C:$C,Waterfall!AV$1)</f>
        <v>0</v>
      </c>
      <c r="AW12" s="4">
        <f>SUMIFS(Purchase!$F:$F,Purchase!$A:$A,Waterfall!$A12,Purchase!$D:$D,Waterfall!$C12,Purchase!$C:$C,Waterfall!AW$1)</f>
        <v>0</v>
      </c>
      <c r="AX12" s="4">
        <f>SUMIFS(Purchase!$F:$F,Purchase!$A:$A,Waterfall!$A12,Purchase!$D:$D,Waterfall!$C12,Purchase!$C:$C,Waterfall!AX$1)</f>
        <v>0</v>
      </c>
      <c r="AY12" s="4">
        <f>SUMIFS(Purchase!$F:$F,Purchase!$A:$A,Waterfall!$A12,Purchase!$D:$D,Waterfall!$C12,Purchase!$C:$C,Waterfall!AY$1)</f>
        <v>0</v>
      </c>
      <c r="AZ12" s="4">
        <f>SUMIFS(Purchase!$F:$F,Purchase!$A:$A,Waterfall!$A12,Purchase!$D:$D,Waterfall!$C12,Purchase!$C:$C,Waterfall!AZ$1)</f>
        <v>0</v>
      </c>
      <c r="BA12" s="4">
        <f>SUMIFS(Purchase!$F:$F,Purchase!$A:$A,Waterfall!$A12,Purchase!$D:$D,Waterfall!$C12,Purchase!$C:$C,Waterfall!BA$1)</f>
        <v>0</v>
      </c>
      <c r="BB12" s="4">
        <f>SUMIFS(Purchase!$F:$F,Purchase!$A:$A,Waterfall!$A12,Purchase!$D:$D,Waterfall!$C12,Purchase!$C:$C,Waterfall!BB$1)</f>
        <v>0</v>
      </c>
      <c r="BC12" s="4">
        <f>SUMIFS(Purchase!$F:$F,Purchase!$A:$A,Waterfall!$A12,Purchase!$D:$D,Waterfall!$C12,Purchase!$C:$C,Waterfall!BC$1)</f>
        <v>0</v>
      </c>
      <c r="BD12" s="4">
        <f>SUMIFS(Purchase!$F:$F,Purchase!$A:$A,Waterfall!$A12,Purchase!$D:$D,Waterfall!$C12,Purchase!$C:$C,Waterfall!BD$1)</f>
        <v>0</v>
      </c>
      <c r="BE12" s="4">
        <f>SUMIFS(Purchase!$F:$F,Purchase!$A:$A,Waterfall!$A12,Purchase!$D:$D,Waterfall!$C12,Purchase!$C:$C,Waterfall!BE$1)</f>
        <v>0</v>
      </c>
      <c r="BF12" s="4">
        <f>SUMIFS(Purchase!$F:$F,Purchase!$A:$A,Waterfall!$A12,Purchase!$D:$D,Waterfall!$C12,Purchase!$C:$C,Waterfall!BF$1)</f>
        <v>0</v>
      </c>
      <c r="BG12" s="4">
        <f>SUMIFS(Purchase!$F:$F,Purchase!$A:$A,Waterfall!$A12,Purchase!$D:$D,Waterfall!$C12,Purchase!$C:$C,Waterfall!BG$1)</f>
        <v>0</v>
      </c>
      <c r="BH12" s="4">
        <f>SUMIFS(Purchase!$F:$F,Purchase!$A:$A,Waterfall!$A12,Purchase!$D:$D,Waterfall!$C12,Purchase!$C:$C,Waterfall!BH$1)</f>
        <v>0</v>
      </c>
      <c r="BI12" s="4">
        <f>SUMIFS(Purchase!$F:$F,Purchase!$A:$A,Waterfall!$A12,Purchase!$D:$D,Waterfall!$C12,Purchase!$C:$C,Waterfall!BI$1)</f>
        <v>0</v>
      </c>
      <c r="BJ12" s="4">
        <f>SUMIFS(Purchase!$F:$F,Purchase!$A:$A,Waterfall!$A12,Purchase!$D:$D,Waterfall!$C12,Purchase!$C:$C,Waterfall!BJ$1)</f>
        <v>0</v>
      </c>
      <c r="BK12" s="4">
        <f>SUMIFS(Purchase!$F:$F,Purchase!$A:$A,Waterfall!$A12,Purchase!$D:$D,Waterfall!$C12,Purchase!$C:$C,Waterfall!BK$1)</f>
        <v>0</v>
      </c>
      <c r="BL12" s="4">
        <f>SUMIFS(Purchase!$F:$F,Purchase!$A:$A,Waterfall!$A12,Purchase!$D:$D,Waterfall!$C12,Purchase!$C:$C,Waterfall!BL$1)</f>
        <v>0</v>
      </c>
      <c r="BM12" s="4">
        <f>SUMIFS(Purchase!$F:$F,Purchase!$A:$A,Waterfall!$A12,Purchase!$D:$D,Waterfall!$C12,Purchase!$C:$C,Waterfall!BM$1)</f>
        <v>0</v>
      </c>
      <c r="BN12" s="4">
        <f>SUMIFS(Purchase!$F:$F,Purchase!$A:$A,Waterfall!$A12,Purchase!$D:$D,Waterfall!$C12,Purchase!$C:$C,Waterfall!BN$1)</f>
        <v>0</v>
      </c>
      <c r="BO12" s="4">
        <f>SUMIFS(Purchase!$F:$F,Purchase!$A:$A,Waterfall!$A12,Purchase!$D:$D,Waterfall!$C12,Purchase!$C:$C,Waterfall!BO$1)</f>
        <v>0</v>
      </c>
      <c r="BP12" s="4">
        <f>SUMIFS(Purchase!$F:$F,Purchase!$A:$A,Waterfall!$A12,Purchase!$D:$D,Waterfall!$C12,Purchase!$C:$C,Waterfall!BP$1)</f>
        <v>0</v>
      </c>
      <c r="BQ12" s="4">
        <f>SUMIFS(Purchase!$F:$F,Purchase!$A:$A,Waterfall!$A12,Purchase!$D:$D,Waterfall!$C12,Purchase!$C:$C,Waterfall!BQ$1)</f>
        <v>0</v>
      </c>
      <c r="BR12" s="4">
        <f>SUMIFS(Purchase!$F:$F,Purchase!$A:$A,Waterfall!$A12,Purchase!$D:$D,Waterfall!$C12,Purchase!$C:$C,Waterfall!BR$1)</f>
        <v>0</v>
      </c>
      <c r="BS12" s="4">
        <f>SUMIFS(Purchase!$F:$F,Purchase!$A:$A,Waterfall!$A12,Purchase!$D:$D,Waterfall!$C12,Purchase!$C:$C,Waterfall!BS$1)</f>
        <v>0</v>
      </c>
      <c r="BT12" s="4">
        <f>SUMIFS(Purchase!$F:$F,Purchase!$A:$A,Waterfall!$A12,Purchase!$D:$D,Waterfall!$C12,Purchase!$C:$C,Waterfall!BT$1)</f>
        <v>0</v>
      </c>
      <c r="BU12" s="4">
        <f>SUMIFS(Purchase!$F:$F,Purchase!$A:$A,Waterfall!$A12,Purchase!$D:$D,Waterfall!$C12,Purchase!$C:$C,Waterfall!BU$1)</f>
        <v>0</v>
      </c>
      <c r="BV12" s="4">
        <f>SUMIFS(Purchase!$F:$F,Purchase!$A:$A,Waterfall!$A12,Purchase!$D:$D,Waterfall!$C12,Purchase!$C:$C,Waterfall!BV$1)</f>
        <v>0</v>
      </c>
      <c r="BW12" s="4">
        <f>SUMIFS(Purchase!$F:$F,Purchase!$A:$A,Waterfall!$A12,Purchase!$D:$D,Waterfall!$C12,Purchase!$C:$C,Waterfall!BW$1)</f>
        <v>0</v>
      </c>
      <c r="BX12" s="4">
        <f>SUMIFS(Purchase!$F:$F,Purchase!$A:$A,Waterfall!$A12,Purchase!$D:$D,Waterfall!$C12,Purchase!$C:$C,Waterfall!BX$1)</f>
        <v>0</v>
      </c>
      <c r="BY12" s="4">
        <f>SUMIFS(Purchase!$F:$F,Purchase!$A:$A,Waterfall!$A12,Purchase!$D:$D,Waterfall!$C12,Purchase!$C:$C,Waterfall!BY$1)</f>
        <v>0</v>
      </c>
      <c r="BZ12" s="4">
        <f>SUMIFS(Purchase!$F:$F,Purchase!$A:$A,Waterfall!$A12,Purchase!$D:$D,Waterfall!$C12,Purchase!$C:$C,Waterfall!BZ$1)</f>
        <v>0</v>
      </c>
      <c r="CA12" s="4">
        <f>SUMIFS(Purchase!$F:$F,Purchase!$A:$A,Waterfall!$A12,Purchase!$D:$D,Waterfall!$C12,Purchase!$C:$C,Waterfall!CA$1)</f>
        <v>0</v>
      </c>
      <c r="CB12" s="4">
        <f>SUMIFS(Purchase!$F:$F,Purchase!$A:$A,Waterfall!$A12,Purchase!$D:$D,Waterfall!$C12,Purchase!$C:$C,Waterfall!CB$1)</f>
        <v>0</v>
      </c>
      <c r="CC12" s="4">
        <f>SUMIFS(Purchase!$F:$F,Purchase!$A:$A,Waterfall!$A12,Purchase!$D:$D,Waterfall!$C12,Purchase!$C:$C,Waterfall!CC$1)</f>
        <v>0</v>
      </c>
      <c r="CD12" s="4">
        <f>SUMIFS(Purchase!$F:$F,Purchase!$A:$A,Waterfall!$A12,Purchase!$D:$D,Waterfall!$C12,Purchase!$C:$C,Waterfall!CD$1)</f>
        <v>0</v>
      </c>
      <c r="CE12" s="4">
        <f>SUMIFS(Purchase!$F:$F,Purchase!$A:$A,Waterfall!$A12,Purchase!$D:$D,Waterfall!$C12,Purchase!$C:$C,Waterfall!CE$1)</f>
        <v>0</v>
      </c>
      <c r="CF12" s="4">
        <f>SUMIFS(Purchase!$F:$F,Purchase!$A:$A,Waterfall!$A12,Purchase!$D:$D,Waterfall!$C12,Purchase!$C:$C,Waterfall!CF$1)</f>
        <v>0</v>
      </c>
      <c r="CG12" s="4">
        <f>SUMIFS(Purchase!$F:$F,Purchase!$A:$A,Waterfall!$A12,Purchase!$D:$D,Waterfall!$C12,Purchase!$C:$C,Waterfall!CG$1)</f>
        <v>0</v>
      </c>
      <c r="CH12" s="4">
        <f>SUMIFS(Purchase!$F:$F,Purchase!$A:$A,Waterfall!$A12,Purchase!$D:$D,Waterfall!$C12,Purchase!$C:$C,Waterfall!CH$1)</f>
        <v>0</v>
      </c>
      <c r="CI12" s="4">
        <f>SUMIFS(Purchase!$F:$F,Purchase!$A:$A,Waterfall!$A12,Purchase!$D:$D,Waterfall!$C12,Purchase!$C:$C,Waterfall!CI$1)</f>
        <v>0</v>
      </c>
      <c r="CJ12" s="4">
        <f>SUMIFS(Purchase!$F:$F,Purchase!$A:$A,Waterfall!$A12,Purchase!$D:$D,Waterfall!$C12,Purchase!$C:$C,Waterfall!CJ$1)</f>
        <v>0</v>
      </c>
      <c r="CK12" s="4">
        <f>SUMIFS(Purchase!$F:$F,Purchase!$A:$A,Waterfall!$A12,Purchase!$D:$D,Waterfall!$C12,Purchase!$C:$C,Waterfall!CK$1)</f>
        <v>0</v>
      </c>
      <c r="CL12" s="4">
        <f>SUMIFS(Purchase!$F:$F,Purchase!$A:$A,Waterfall!$A12,Purchase!$D:$D,Waterfall!$C12,Purchase!$C:$C,Waterfall!CL$1)</f>
        <v>0</v>
      </c>
      <c r="CM12" s="4">
        <f>SUMIFS(Purchase!$F:$F,Purchase!$A:$A,Waterfall!$A12,Purchase!$D:$D,Waterfall!$C12,Purchase!$C:$C,Waterfall!CM$1)</f>
        <v>0</v>
      </c>
      <c r="CN12" s="4">
        <f>SUMIFS(Purchase!$F:$F,Purchase!$A:$A,Waterfall!$A12,Purchase!$D:$D,Waterfall!$C12,Purchase!$C:$C,Waterfall!CN$1)</f>
        <v>0</v>
      </c>
      <c r="CO12" s="4">
        <f>SUMIFS(Purchase!$F:$F,Purchase!$A:$A,Waterfall!$A12,Purchase!$D:$D,Waterfall!$C12,Purchase!$C:$C,Waterfall!CO$1)</f>
        <v>0</v>
      </c>
      <c r="CP12" s="4">
        <f>SUMIFS(Purchase!$F:$F,Purchase!$A:$A,Waterfall!$A12,Purchase!$D:$D,Waterfall!$C12,Purchase!$C:$C,Waterfall!CP$1)</f>
        <v>0</v>
      </c>
      <c r="CQ12" s="4">
        <f>SUMIFS(Purchase!$F:$F,Purchase!$A:$A,Waterfall!$A12,Purchase!$D:$D,Waterfall!$C12,Purchase!$C:$C,Waterfall!CQ$1)</f>
        <v>0</v>
      </c>
      <c r="CR12" s="4">
        <f>SUMIFS(Purchase!$F:$F,Purchase!$A:$A,Waterfall!$A12,Purchase!$D:$D,Waterfall!$C12,Purchase!$C:$C,Waterfall!CR$1)</f>
        <v>0</v>
      </c>
      <c r="CS12" s="4">
        <f>SUMIFS(Purchase!$F:$F,Purchase!$A:$A,Waterfall!$A12,Purchase!$D:$D,Waterfall!$C12,Purchase!$C:$C,Waterfall!CS$1)</f>
        <v>0</v>
      </c>
      <c r="CT12" s="4">
        <f>SUMIFS(Purchase!$F:$F,Purchase!$A:$A,Waterfall!$A12,Purchase!$D:$D,Waterfall!$C12,Purchase!$C:$C,Waterfall!CT$1)</f>
        <v>0</v>
      </c>
      <c r="CU12" s="4">
        <f>SUMIFS(Purchase!$F:$F,Purchase!$A:$A,Waterfall!$A12,Purchase!$D:$D,Waterfall!$C12,Purchase!$C:$C,Waterfall!CU$1)</f>
        <v>0</v>
      </c>
      <c r="CV12" s="4">
        <f>SUMIFS(Purchase!$F:$F,Purchase!$A:$A,Waterfall!$A12,Purchase!$D:$D,Waterfall!$C12,Purchase!$C:$C,Waterfall!CV$1)</f>
        <v>0</v>
      </c>
      <c r="CW12" s="4">
        <f>SUMIFS(Purchase!$F:$F,Purchase!$A:$A,Waterfall!$A12,Purchase!$D:$D,Waterfall!$C12,Purchase!$C:$C,Waterfall!CW$1)</f>
        <v>0</v>
      </c>
      <c r="CX12" s="4">
        <f>SUMIFS(Purchase!$F:$F,Purchase!$A:$A,Waterfall!$A12,Purchase!$D:$D,Waterfall!$C12,Purchase!$C:$C,Waterfall!CX$1)</f>
        <v>0</v>
      </c>
      <c r="CY12" s="4">
        <f>SUMIFS(Purchase!$F:$F,Purchase!$A:$A,Waterfall!$A12,Purchase!$D:$D,Waterfall!$C12,Purchase!$C:$C,Waterfall!CY$1)</f>
        <v>0</v>
      </c>
      <c r="CZ12" s="4">
        <f>SUMIFS(Purchase!$F:$F,Purchase!$A:$A,Waterfall!$A12,Purchase!$D:$D,Waterfall!$C12,Purchase!$C:$C,Waterfall!CZ$1)</f>
        <v>0</v>
      </c>
      <c r="DA12" s="4">
        <f>SUMIFS(Purchase!$F:$F,Purchase!$A:$A,Waterfall!$A12,Purchase!$D:$D,Waterfall!$C12,Purchase!$C:$C,Waterfall!DA$1)</f>
        <v>0</v>
      </c>
      <c r="DB12" s="4">
        <f>SUMIFS(Purchase!$F:$F,Purchase!$A:$A,Waterfall!$A12,Purchase!$D:$D,Waterfall!$C12,Purchase!$C:$C,Waterfall!DB$1)</f>
        <v>0</v>
      </c>
      <c r="DC12" s="4">
        <f>SUMIFS(Purchase!$F:$F,Purchase!$A:$A,Waterfall!$A12,Purchase!$D:$D,Waterfall!$C12,Purchase!$C:$C,Waterfall!DC$1)</f>
        <v>0</v>
      </c>
      <c r="DD12" s="4">
        <f>SUMIFS(Purchase!$F:$F,Purchase!$A:$A,Waterfall!$A12,Purchase!$D:$D,Waterfall!$C12,Purchase!$C:$C,Waterfall!DD$1)</f>
        <v>0</v>
      </c>
      <c r="DE12" s="4">
        <f>SUMIFS(Purchase!$F:$F,Purchase!$A:$A,Waterfall!$A12,Purchase!$D:$D,Waterfall!$C12,Purchase!$C:$C,Waterfall!DE$1)</f>
        <v>0</v>
      </c>
      <c r="DF12" s="4">
        <f>SUMIFS(Purchase!$F:$F,Purchase!$A:$A,Waterfall!$A12,Purchase!$D:$D,Waterfall!$C12,Purchase!$C:$C,Waterfall!DF$1)</f>
        <v>0</v>
      </c>
      <c r="DG12" s="4">
        <f>SUMIFS(Purchase!$F:$F,Purchase!$A:$A,Waterfall!$A12,Purchase!$D:$D,Waterfall!$C12,Purchase!$C:$C,Waterfall!DG$1)</f>
        <v>0</v>
      </c>
      <c r="DH12" s="4">
        <f>SUMIFS(Purchase!$F:$F,Purchase!$A:$A,Waterfall!$A12,Purchase!$D:$D,Waterfall!$C12,Purchase!$C:$C,Waterfall!DH$1)</f>
        <v>0</v>
      </c>
      <c r="DI12" s="4">
        <f>SUMIFS(Purchase!$F:$F,Purchase!$A:$A,Waterfall!$A12,Purchase!$D:$D,Waterfall!$C12,Purchase!$C:$C,Waterfall!DI$1)</f>
        <v>0</v>
      </c>
      <c r="DJ12" s="4">
        <f>SUMIFS(Purchase!$F:$F,Purchase!$A:$A,Waterfall!$A12,Purchase!$D:$D,Waterfall!$C12,Purchase!$C:$C,Waterfall!DJ$1)</f>
        <v>0</v>
      </c>
      <c r="DK12" s="4">
        <f>SUMIFS(Purchase!$F:$F,Purchase!$A:$A,Waterfall!$A12,Purchase!$D:$D,Waterfall!$C12,Purchase!$C:$C,Waterfall!DK$1)</f>
        <v>0</v>
      </c>
      <c r="DL12" s="4">
        <f>SUMIFS(Purchase!$F:$F,Purchase!$A:$A,Waterfall!$A12,Purchase!$D:$D,Waterfall!$C12,Purchase!$C:$C,Waterfall!DL$1)</f>
        <v>0</v>
      </c>
      <c r="DM12" s="4">
        <f>SUMIFS(Purchase!$F:$F,Purchase!$A:$A,Waterfall!$A12,Purchase!$D:$D,Waterfall!$C12,Purchase!$C:$C,Waterfall!DM$1)</f>
        <v>0</v>
      </c>
      <c r="DN12" s="4">
        <f>SUMIFS(Purchase!$F:$F,Purchase!$A:$A,Waterfall!$A12,Purchase!$D:$D,Waterfall!$C12,Purchase!$C:$C,Waterfall!DN$1)</f>
        <v>0</v>
      </c>
      <c r="DO12" s="4">
        <f>SUMIFS(Purchase!$F:$F,Purchase!$A:$A,Waterfall!$A12,Purchase!$D:$D,Waterfall!$C12,Purchase!$C:$C,Waterfall!DO$1)</f>
        <v>0</v>
      </c>
      <c r="DP12" s="4">
        <f>SUMIFS(Purchase!$F:$F,Purchase!$A:$A,Waterfall!$A12,Purchase!$D:$D,Waterfall!$C12,Purchase!$C:$C,Waterfall!DP$1)</f>
        <v>0</v>
      </c>
      <c r="DQ12" s="4">
        <f>SUMIFS(Purchase!$F:$F,Purchase!$A:$A,Waterfall!$A12,Purchase!$D:$D,Waterfall!$C12,Purchase!$C:$C,Waterfall!DQ$1)</f>
        <v>0</v>
      </c>
      <c r="DR12" s="4">
        <f>SUMIFS(Purchase!$F:$F,Purchase!$A:$A,Waterfall!$A12,Purchase!$D:$D,Waterfall!$C12,Purchase!$C:$C,Waterfall!DR$1)</f>
        <v>0</v>
      </c>
      <c r="DS12" s="4">
        <f>SUMIFS(Purchase!$F:$F,Purchase!$A:$A,Waterfall!$A12,Purchase!$D:$D,Waterfall!$C12,Purchase!$C:$C,Waterfall!DS$1)</f>
        <v>0</v>
      </c>
      <c r="DT12" s="4">
        <f>SUMIFS(Purchase!$F:$F,Purchase!$A:$A,Waterfall!$A12,Purchase!$D:$D,Waterfall!$C12,Purchase!$C:$C,Waterfall!DT$1)</f>
        <v>0</v>
      </c>
      <c r="DU12" s="4">
        <f>SUMIFS(Purchase!$F:$F,Purchase!$A:$A,Waterfall!$A12,Purchase!$D:$D,Waterfall!$C12,Purchase!$C:$C,Waterfall!DU$1)</f>
        <v>0</v>
      </c>
      <c r="DV12" s="4">
        <f>SUMIFS(Purchase!$F:$F,Purchase!$A:$A,Waterfall!$A12,Purchase!$D:$D,Waterfall!$C12,Purchase!$C:$C,Waterfall!DV$1)</f>
        <v>0</v>
      </c>
      <c r="DW12" s="4">
        <f>SUMIFS(Purchase!$F:$F,Purchase!$A:$A,Waterfall!$A12,Purchase!$D:$D,Waterfall!$C12,Purchase!$C:$C,Waterfall!DW$1)</f>
        <v>0</v>
      </c>
      <c r="DX12" s="4">
        <f>SUMIFS(Purchase!$F:$F,Purchase!$A:$A,Waterfall!$A12,Purchase!$D:$D,Waterfall!$C12,Purchase!$C:$C,Waterfall!DX$1)</f>
        <v>0</v>
      </c>
      <c r="DY12" s="4">
        <f>SUMIFS(Purchase!$F:$F,Purchase!$A:$A,Waterfall!$A12,Purchase!$D:$D,Waterfall!$C12,Purchase!$C:$C,Waterfall!DY$1)</f>
        <v>0</v>
      </c>
      <c r="DZ12" s="4">
        <f>SUMIFS(Purchase!$F:$F,Purchase!$A:$A,Waterfall!$A12,Purchase!$D:$D,Waterfall!$C12,Purchase!$C:$C,Waterfall!DZ$1)</f>
        <v>0</v>
      </c>
      <c r="EA12" s="4">
        <f>SUMIFS(Purchase!$F:$F,Purchase!$A:$A,Waterfall!$A12,Purchase!$D:$D,Waterfall!$C12,Purchase!$C:$C,Waterfall!EA$1)</f>
        <v>0</v>
      </c>
      <c r="EB12" s="4">
        <f>SUMIFS(Purchase!$F:$F,Purchase!$A:$A,Waterfall!$A12,Purchase!$D:$D,Waterfall!$C12,Purchase!$C:$C,Waterfall!EB$1)</f>
        <v>0</v>
      </c>
      <c r="EC12" s="4">
        <f>SUMIFS(Purchase!$F:$F,Purchase!$A:$A,Waterfall!$A12,Purchase!$D:$D,Waterfall!$C12,Purchase!$C:$C,Waterfall!EC$1)</f>
        <v>0</v>
      </c>
      <c r="ED12" s="4">
        <f>SUMIFS(Purchase!$F:$F,Purchase!$A:$A,Waterfall!$A12,Purchase!$D:$D,Waterfall!$C12,Purchase!$C:$C,Waterfall!ED$1)</f>
        <v>0</v>
      </c>
      <c r="EE12" s="4">
        <f>SUMIFS(Purchase!$F:$F,Purchase!$A:$A,Waterfall!$A12,Purchase!$D:$D,Waterfall!$C12,Purchase!$C:$C,Waterfall!EE$1)</f>
        <v>0</v>
      </c>
      <c r="EF12" s="4">
        <f>SUMIFS(Purchase!$F:$F,Purchase!$A:$A,Waterfall!$A12,Purchase!$D:$D,Waterfall!$C12,Purchase!$C:$C,Waterfall!EF$1)</f>
        <v>0</v>
      </c>
      <c r="EG12" s="4">
        <f>SUMIFS(Purchase!$F:$F,Purchase!$A:$A,Waterfall!$A12,Purchase!$D:$D,Waterfall!$C12,Purchase!$C:$C,Waterfall!EG$1)</f>
        <v>0</v>
      </c>
      <c r="EH12" s="4">
        <f>SUMIFS(Purchase!$F:$F,Purchase!$A:$A,Waterfall!$A12,Purchase!$D:$D,Waterfall!$C12,Purchase!$C:$C,Waterfall!EH$1)</f>
        <v>0</v>
      </c>
      <c r="EI12" s="4">
        <f>SUMIFS(Purchase!$F:$F,Purchase!$A:$A,Waterfall!$A12,Purchase!$D:$D,Waterfall!$C12,Purchase!$C:$C,Waterfall!EI$1)</f>
        <v>0</v>
      </c>
      <c r="EJ12" s="4">
        <f>SUMIFS(Purchase!$F:$F,Purchase!$A:$A,Waterfall!$A12,Purchase!$D:$D,Waterfall!$C12,Purchase!$C:$C,Waterfall!EJ$1)</f>
        <v>0</v>
      </c>
      <c r="EK12" s="4">
        <f>SUMIFS(Purchase!$F:$F,Purchase!$A:$A,Waterfall!$A12,Purchase!$D:$D,Waterfall!$C12,Purchase!$C:$C,Waterfall!EK$1)</f>
        <v>0</v>
      </c>
      <c r="EL12" s="4">
        <f>SUMIFS(Purchase!$F:$F,Purchase!$A:$A,Waterfall!$A12,Purchase!$D:$D,Waterfall!$C12,Purchase!$C:$C,Waterfall!EL$1)</f>
        <v>0</v>
      </c>
      <c r="EM12" s="4">
        <f>SUMIFS(Purchase!$F:$F,Purchase!$A:$A,Waterfall!$A12,Purchase!$D:$D,Waterfall!$C12,Purchase!$C:$C,Waterfall!EM$1)</f>
        <v>0</v>
      </c>
      <c r="EN12" s="4">
        <f>SUMIFS(Purchase!$F:$F,Purchase!$A:$A,Waterfall!$A12,Purchase!$D:$D,Waterfall!$C12,Purchase!$C:$C,Waterfall!EN$1)</f>
        <v>0</v>
      </c>
      <c r="EO12" s="4">
        <f>SUMIFS(Purchase!$F:$F,Purchase!$A:$A,Waterfall!$A12,Purchase!$D:$D,Waterfall!$C12,Purchase!$C:$C,Waterfall!EO$1)</f>
        <v>0</v>
      </c>
      <c r="EP12" s="4">
        <f>SUMIFS(Purchase!$F:$F,Purchase!$A:$A,Waterfall!$A12,Purchase!$D:$D,Waterfall!$C12,Purchase!$C:$C,Waterfall!EP$1)</f>
        <v>0</v>
      </c>
      <c r="EQ12" s="4">
        <f>SUMIFS(Purchase!$F:$F,Purchase!$A:$A,Waterfall!$A12,Purchase!$D:$D,Waterfall!$C12,Purchase!$C:$C,Waterfall!EQ$1)</f>
        <v>0</v>
      </c>
      <c r="ER12" s="4">
        <f>SUMIFS(Purchase!$F:$F,Purchase!$A:$A,Waterfall!$A12,Purchase!$D:$D,Waterfall!$C12,Purchase!$C:$C,Waterfall!ER$1)</f>
        <v>0</v>
      </c>
      <c r="ES12" s="4">
        <f>SUMIFS(Purchase!$F:$F,Purchase!$A:$A,Waterfall!$A12,Purchase!$D:$D,Waterfall!$C12,Purchase!$C:$C,Waterfall!ES$1)</f>
        <v>0</v>
      </c>
      <c r="ET12" s="4">
        <f>SUMIFS(Purchase!$F:$F,Purchase!$A:$A,Waterfall!$A12,Purchase!$D:$D,Waterfall!$C12,Purchase!$C:$C,Waterfall!ET$1)</f>
        <v>0</v>
      </c>
      <c r="EU12" s="4">
        <f>SUMIFS(Purchase!$F:$F,Purchase!$A:$A,Waterfall!$A12,Purchase!$D:$D,Waterfall!$C12,Purchase!$C:$C,Waterfall!EU$1)</f>
        <v>0</v>
      </c>
      <c r="EV12" s="4">
        <f>SUMIFS(Purchase!$F:$F,Purchase!$A:$A,Waterfall!$A12,Purchase!$D:$D,Waterfall!$C12,Purchase!$C:$C,Waterfall!EV$1)</f>
        <v>0</v>
      </c>
      <c r="EW12" s="4">
        <f>SUMIFS(Purchase!$F:$F,Purchase!$A:$A,Waterfall!$A12,Purchase!$D:$D,Waterfall!$C12,Purchase!$C:$C,Waterfall!EW$1)</f>
        <v>0</v>
      </c>
      <c r="EX12" s="4">
        <f>SUMIFS(Purchase!$F:$F,Purchase!$A:$A,Waterfall!$A12,Purchase!$D:$D,Waterfall!$C12,Purchase!$C:$C,Waterfall!EX$1)</f>
        <v>0</v>
      </c>
      <c r="EY12" s="4">
        <f>SUMIFS(Purchase!$F:$F,Purchase!$A:$A,Waterfall!$A12,Purchase!$D:$D,Waterfall!$C12,Purchase!$C:$C,Waterfall!EY$1)</f>
        <v>0</v>
      </c>
      <c r="EZ12" s="4">
        <f>SUMIFS(Purchase!$F:$F,Purchase!$A:$A,Waterfall!$A12,Purchase!$D:$D,Waterfall!$C12,Purchase!$C:$C,Waterfall!EZ$1)</f>
        <v>0</v>
      </c>
      <c r="FA12" s="4">
        <f>SUMIFS(Purchase!$F:$F,Purchase!$A:$A,Waterfall!$A12,Purchase!$D:$D,Waterfall!$C12,Purchase!$C:$C,Waterfall!FA$1)</f>
        <v>0</v>
      </c>
      <c r="FB12" s="4">
        <f>SUMIFS(Purchase!$F:$F,Purchase!$A:$A,Waterfall!$A12,Purchase!$D:$D,Waterfall!$C12,Purchase!$C:$C,Waterfall!FB$1)</f>
        <v>0</v>
      </c>
      <c r="FC12" s="4">
        <f>SUMIFS(Purchase!$F:$F,Purchase!$A:$A,Waterfall!$A12,Purchase!$D:$D,Waterfall!$C12,Purchase!$C:$C,Waterfall!FC$1)</f>
        <v>0</v>
      </c>
      <c r="FD12" s="4">
        <f>SUMIFS(Purchase!$F:$F,Purchase!$A:$A,Waterfall!$A12,Purchase!$D:$D,Waterfall!$C12,Purchase!$C:$C,Waterfall!FD$1)</f>
        <v>0</v>
      </c>
      <c r="FE12" s="4">
        <f>SUMIFS(Purchase!$F:$F,Purchase!$A:$A,Waterfall!$A12,Purchase!$D:$D,Waterfall!$C12,Purchase!$C:$C,Waterfall!FE$1)</f>
        <v>0</v>
      </c>
      <c r="FF12" s="4">
        <f>SUMIFS(Purchase!$F:$F,Purchase!$A:$A,Waterfall!$A12,Purchase!$D:$D,Waterfall!$C12,Purchase!$C:$C,Waterfall!FF$1)</f>
        <v>0</v>
      </c>
      <c r="FG12" s="4">
        <f>SUMIFS(Purchase!$F:$F,Purchase!$A:$A,Waterfall!$A12,Purchase!$D:$D,Waterfall!$C12,Purchase!$C:$C,Waterfall!FG$1)</f>
        <v>0</v>
      </c>
      <c r="FH12" s="4">
        <f>SUMIFS(Purchase!$F:$F,Purchase!$A:$A,Waterfall!$A12,Purchase!$D:$D,Waterfall!$C12,Purchase!$C:$C,Waterfall!FH$1)</f>
        <v>0</v>
      </c>
      <c r="FI12" s="4">
        <f>SUMIFS(Purchase!$F:$F,Purchase!$A:$A,Waterfall!$A12,Purchase!$D:$D,Waterfall!$C12,Purchase!$C:$C,Waterfall!FI$1)</f>
        <v>0</v>
      </c>
      <c r="FJ12" s="4">
        <f>SUMIFS(Purchase!$F:$F,Purchase!$A:$A,Waterfall!$A12,Purchase!$D:$D,Waterfall!$C12,Purchase!$C:$C,Waterfall!FJ$1)</f>
        <v>0</v>
      </c>
      <c r="FK12" s="4">
        <f>SUMIFS(Purchase!$F:$F,Purchase!$A:$A,Waterfall!$A12,Purchase!$D:$D,Waterfall!$C12,Purchase!$C:$C,Waterfall!FK$1)</f>
        <v>0</v>
      </c>
      <c r="FL12" s="4">
        <f>SUMIFS(Purchase!$F:$F,Purchase!$A:$A,Waterfall!$A12,Purchase!$D:$D,Waterfall!$C12,Purchase!$C:$C,Waterfall!FL$1)</f>
        <v>0</v>
      </c>
      <c r="FM12" s="4">
        <f>SUMIFS(Purchase!$F:$F,Purchase!$A:$A,Waterfall!$A12,Purchase!$D:$D,Waterfall!$C12,Purchase!$C:$C,Waterfall!FM$1)</f>
        <v>0</v>
      </c>
      <c r="FN12" s="4">
        <f>SUMIFS(Purchase!$F:$F,Purchase!$A:$A,Waterfall!$A12,Purchase!$D:$D,Waterfall!$C12,Purchase!$C:$C,Waterfall!FN$1)</f>
        <v>0</v>
      </c>
      <c r="FO12" s="4">
        <f>SUMIFS(Purchase!$F:$F,Purchase!$A:$A,Waterfall!$A12,Purchase!$D:$D,Waterfall!$C12,Purchase!$C:$C,Waterfall!FO$1)</f>
        <v>0</v>
      </c>
      <c r="FP12" s="4">
        <f>SUMIFS(Purchase!$F:$F,Purchase!$A:$A,Waterfall!$A12,Purchase!$D:$D,Waterfall!$C12,Purchase!$C:$C,Waterfall!FP$1)</f>
        <v>0</v>
      </c>
      <c r="FQ12" s="4">
        <f>SUMIFS(Purchase!$F:$F,Purchase!$A:$A,Waterfall!$A12,Purchase!$D:$D,Waterfall!$C12,Purchase!$C:$C,Waterfall!FQ$1)</f>
        <v>0</v>
      </c>
      <c r="FR12" s="4">
        <f>SUMIFS(Purchase!$F:$F,Purchase!$A:$A,Waterfall!$A12,Purchase!$D:$D,Waterfall!$C12,Purchase!$C:$C,Waterfall!FR$1)</f>
        <v>0</v>
      </c>
      <c r="FS12" s="4">
        <f>SUMIFS(Purchase!$F:$F,Purchase!$A:$A,Waterfall!$A12,Purchase!$D:$D,Waterfall!$C12,Purchase!$C:$C,Waterfall!FS$1)</f>
        <v>0</v>
      </c>
      <c r="FT12" s="4">
        <f>SUMIFS(Purchase!$F:$F,Purchase!$A:$A,Waterfall!$A12,Purchase!$D:$D,Waterfall!$C12,Purchase!$C:$C,Waterfall!FT$1)</f>
        <v>0</v>
      </c>
      <c r="FU12" s="4">
        <f>SUMIFS(Purchase!$F:$F,Purchase!$A:$A,Waterfall!$A12,Purchase!$D:$D,Waterfall!$C12,Purchase!$C:$C,Waterfall!FU$1)</f>
        <v>0</v>
      </c>
      <c r="FV12" s="4">
        <f>SUMIFS(Purchase!$F:$F,Purchase!$A:$A,Waterfall!$A12,Purchase!$D:$D,Waterfall!$C12,Purchase!$C:$C,Waterfall!FV$1)</f>
        <v>0</v>
      </c>
      <c r="FW12" s="4">
        <f>SUMIFS(Purchase!$F:$F,Purchase!$A:$A,Waterfall!$A12,Purchase!$D:$D,Waterfall!$C12,Purchase!$C:$C,Waterfall!FW$1)</f>
        <v>0</v>
      </c>
      <c r="FX12" s="4">
        <f>SUMIFS(Purchase!$F:$F,Purchase!$A:$A,Waterfall!$A12,Purchase!$D:$D,Waterfall!$C12,Purchase!$C:$C,Waterfall!FX$1)</f>
        <v>0</v>
      </c>
      <c r="FY12" s="4">
        <f>SUMIFS(Purchase!$F:$F,Purchase!$A:$A,Waterfall!$A12,Purchase!$D:$D,Waterfall!$C12,Purchase!$C:$C,Waterfall!FY$1)</f>
        <v>0</v>
      </c>
      <c r="FZ12" s="4">
        <f>SUMIFS(Purchase!$F:$F,Purchase!$A:$A,Waterfall!$A12,Purchase!$D:$D,Waterfall!$C12,Purchase!$C:$C,Waterfall!FZ$1)</f>
        <v>0</v>
      </c>
      <c r="GA12" s="4">
        <f>SUMIFS(Purchase!$F:$F,Purchase!$A:$A,Waterfall!$A12,Purchase!$D:$D,Waterfall!$C12,Purchase!$C:$C,Waterfall!GA$1)</f>
        <v>0</v>
      </c>
      <c r="GB12" s="4">
        <f>SUMIFS(Purchase!$F:$F,Purchase!$A:$A,Waterfall!$A12,Purchase!$D:$D,Waterfall!$C12,Purchase!$C:$C,Waterfall!GB$1)</f>
        <v>0</v>
      </c>
      <c r="GC12" s="4">
        <f>SUMIFS(Purchase!$F:$F,Purchase!$A:$A,Waterfall!$A12,Purchase!$D:$D,Waterfall!$C12,Purchase!$C:$C,Waterfall!GC$1)</f>
        <v>0</v>
      </c>
      <c r="GD12" s="4">
        <f>SUMIFS(Purchase!$F:$F,Purchase!$A:$A,Waterfall!$A12,Purchase!$D:$D,Waterfall!$C12,Purchase!$C:$C,Waterfall!GD$1)</f>
        <v>0</v>
      </c>
      <c r="GE12" s="4">
        <f>SUMIFS(Purchase!$F:$F,Purchase!$A:$A,Waterfall!$A12,Purchase!$D:$D,Waterfall!$C12,Purchase!$C:$C,Waterfall!GE$1)</f>
        <v>0</v>
      </c>
      <c r="GF12" s="4">
        <f>SUMIFS(Purchase!$F:$F,Purchase!$A:$A,Waterfall!$A12,Purchase!$D:$D,Waterfall!$C12,Purchase!$C:$C,Waterfall!GF$1)</f>
        <v>0</v>
      </c>
      <c r="GG12" s="4">
        <f>SUMIFS(Purchase!$F:$F,Purchase!$A:$A,Waterfall!$A12,Purchase!$D:$D,Waterfall!$C12,Purchase!$C:$C,Waterfall!GG$1)</f>
        <v>0</v>
      </c>
      <c r="GH12" s="4">
        <f>SUMIFS(Purchase!$F:$F,Purchase!$A:$A,Waterfall!$A12,Purchase!$D:$D,Waterfall!$C12,Purchase!$C:$C,Waterfall!GH$1)</f>
        <v>0</v>
      </c>
      <c r="GI12" s="4">
        <f>SUMIFS(Purchase!$F:$F,Purchase!$A:$A,Waterfall!$A12,Purchase!$D:$D,Waterfall!$C12,Purchase!$C:$C,Waterfall!GI$1)</f>
        <v>0</v>
      </c>
      <c r="GJ12" s="113"/>
      <c r="GK12" s="65"/>
    </row>
    <row r="13" spans="1:193" x14ac:dyDescent="0.35">
      <c r="A13" s="8">
        <f t="shared" si="3"/>
        <v>1</v>
      </c>
      <c r="B13" s="2" t="str">
        <f>VLOOKUP($A13,Centers!$B$1:$C$120,2,)</f>
        <v>GATE</v>
      </c>
      <c r="C13" s="3">
        <v>44890</v>
      </c>
      <c r="D13" s="4">
        <f>IF($A13=1,SUM(SUMIFS(Indent!$E:$E,Indent!$C:$C,Waterfall!$C13,Indent!$A:$A,Centers!$A$2),SUMIFS(Indent!$E:$E,Indent!$C:$C,Waterfall!$C13,Indent!$A:$A,Centers!$A$3),SUMIFS(Indent!$E:$E,Indent!$C:$C,Waterfall!$C13,Indent!$A:$A,Centers!$A$4),SUMIFS(Indent!$E:$E,Indent!$C:$C,Waterfall!$C13,Indent!$A:$A,Centers!$A$5),SUMIFS(Indent!$E:$E,Indent!$C:$C,Waterfall!$C13,Indent!$A:$A,Centers!$A$6),SUMIFS(Indent!$E:$E,Indent!$C:$C,Waterfall!$C13,Indent!$A:$A,Centers!$A$7),SUMIFS(Indent!$E:$E,Indent!$C:$C,Waterfall!$C13,Indent!$A:$A,Centers!$A$8)),SUMIFS(Indent!$E:$E,Indent!$C:$C,Waterfall!$C13,Indent!$A:$A,$A13))</f>
        <v>40410</v>
      </c>
      <c r="E13" s="4">
        <f>SUMIFS(Purchase!$F:$F,Purchase!$A:$A,Waterfall!$A13,Purchase!$D:$D,Waterfall!$C13,Purchase!$C:$C,Waterfall!E$1)</f>
        <v>0</v>
      </c>
      <c r="F13" s="4">
        <f>SUMIFS(Purchase!$F:$F,Purchase!$A:$A,Waterfall!$A13,Purchase!$D:$D,Waterfall!$C13,Purchase!$C:$C,Waterfall!F$1)</f>
        <v>0</v>
      </c>
      <c r="G13" s="4">
        <f>SUMIFS(Purchase!$F:$F,Purchase!$A:$A,Waterfall!$A13,Purchase!$D:$D,Waterfall!$C13,Purchase!$C:$C,Waterfall!G$1)</f>
        <v>0</v>
      </c>
      <c r="H13" s="4">
        <f>SUMIFS(Purchase!$F:$F,Purchase!$A:$A,Waterfall!$A13,Purchase!$D:$D,Waterfall!$C13,Purchase!$C:$C,Waterfall!H$1)</f>
        <v>0</v>
      </c>
      <c r="I13" s="4">
        <f>SUMIFS(Purchase!$F:$F,Purchase!$A:$A,Waterfall!$A13,Purchase!$D:$D,Waterfall!$C13,Purchase!$C:$C,Waterfall!I$1)</f>
        <v>0</v>
      </c>
      <c r="J13" s="4">
        <f>SUMIFS(Purchase!$F:$F,Purchase!$A:$A,Waterfall!$A13,Purchase!$D:$D,Waterfall!$C13,Purchase!$C:$C,Waterfall!J$1)</f>
        <v>0</v>
      </c>
      <c r="K13" s="4">
        <f>SUMIFS(Purchase!$F:$F,Purchase!$A:$A,Waterfall!$A13,Purchase!$D:$D,Waterfall!$C13,Purchase!$C:$C,Waterfall!K$1)</f>
        <v>0</v>
      </c>
      <c r="L13" s="4">
        <f>SUMIFS(Purchase!$F:$F,Purchase!$A:$A,Waterfall!$A13,Purchase!$D:$D,Waterfall!$C13,Purchase!$C:$C,Waterfall!L$1)</f>
        <v>0</v>
      </c>
      <c r="M13" s="4">
        <f>SUMIFS(Purchase!$F:$F,Purchase!$A:$A,Waterfall!$A13,Purchase!$D:$D,Waterfall!$C13,Purchase!$C:$C,Waterfall!M$1)</f>
        <v>0</v>
      </c>
      <c r="N13" s="4">
        <f>SUMIFS(Purchase!$F:$F,Purchase!$A:$A,Waterfall!$A13,Purchase!$D:$D,Waterfall!$C13,Purchase!$C:$C,Waterfall!N$1)</f>
        <v>5102.74</v>
      </c>
      <c r="O13" s="4">
        <f>SUMIFS(Purchase!$F:$F,Purchase!$A:$A,Waterfall!$A13,Purchase!$D:$D,Waterfall!$C13,Purchase!$C:$C,Waterfall!O$1)</f>
        <v>16263.86</v>
      </c>
      <c r="P13" s="4">
        <f>SUMIFS(Purchase!$F:$F,Purchase!$A:$A,Waterfall!$A13,Purchase!$D:$D,Waterfall!$C13,Purchase!$C:$C,Waterfall!P$1)</f>
        <v>11501.32</v>
      </c>
      <c r="Q13" s="4">
        <f>SUMIFS(Purchase!$F:$F,Purchase!$A:$A,Waterfall!$A13,Purchase!$D:$D,Waterfall!$C13,Purchase!$C:$C,Waterfall!Q$1)</f>
        <v>7997.59</v>
      </c>
      <c r="R13" s="4">
        <f>SUMIFS(Purchase!$F:$F,Purchase!$A:$A,Waterfall!$A13,Purchase!$D:$D,Waterfall!$C13,Purchase!$C:$C,Waterfall!R$1)</f>
        <v>4758.37</v>
      </c>
      <c r="S13" s="4">
        <f>SUMIFS(Purchase!$F:$F,Purchase!$A:$A,Waterfall!$A13,Purchase!$D:$D,Waterfall!$C13,Purchase!$C:$C,Waterfall!S$1)</f>
        <v>2593.86</v>
      </c>
      <c r="T13" s="4">
        <f>SUMIFS(Purchase!$F:$F,Purchase!$A:$A,Waterfall!$A13,Purchase!$D:$D,Waterfall!$C13,Purchase!$C:$C,Waterfall!T$1)</f>
        <v>131.66999999999999</v>
      </c>
      <c r="U13" s="4">
        <f>SUMIFS(Purchase!$F:$F,Purchase!$A:$A,Waterfall!$A13,Purchase!$D:$D,Waterfall!$C13,Purchase!$C:$C,Waterfall!U$1)</f>
        <v>0</v>
      </c>
      <c r="V13" s="4">
        <f>SUMIFS(Purchase!$F:$F,Purchase!$A:$A,Waterfall!$A13,Purchase!$D:$D,Waterfall!$C13,Purchase!$C:$C,Waterfall!V$1)</f>
        <v>0</v>
      </c>
      <c r="W13" s="4">
        <f>SUMIFS(Purchase!$F:$F,Purchase!$A:$A,Waterfall!$A13,Purchase!$D:$D,Waterfall!$C13,Purchase!$C:$C,Waterfall!W$1)</f>
        <v>0</v>
      </c>
      <c r="X13" s="4">
        <f>SUMIFS(Purchase!$F:$F,Purchase!$A:$A,Waterfall!$A13,Purchase!$D:$D,Waterfall!$C13,Purchase!$C:$C,Waterfall!X$1)</f>
        <v>0</v>
      </c>
      <c r="Y13" s="4">
        <f>SUMIFS(Purchase!$F:$F,Purchase!$A:$A,Waterfall!$A13,Purchase!$D:$D,Waterfall!$C13,Purchase!$C:$C,Waterfall!Y$1)</f>
        <v>0</v>
      </c>
      <c r="Z13" s="4">
        <f>SUMIFS(Purchase!$F:$F,Purchase!$A:$A,Waterfall!$A13,Purchase!$D:$D,Waterfall!$C13,Purchase!$C:$C,Waterfall!Z$1)</f>
        <v>0</v>
      </c>
      <c r="AA13" s="4">
        <f>SUMIFS(Purchase!$F:$F,Purchase!$A:$A,Waterfall!$A13,Purchase!$D:$D,Waterfall!$C13,Purchase!$C:$C,Waterfall!AA$1)</f>
        <v>0</v>
      </c>
      <c r="AB13" s="4">
        <f>SUMIFS(Purchase!$F:$F,Purchase!$A:$A,Waterfall!$A13,Purchase!$D:$D,Waterfall!$C13,Purchase!$C:$C,Waterfall!AB$1)</f>
        <v>0</v>
      </c>
      <c r="AC13" s="4">
        <f>SUMIFS(Purchase!$F:$F,Purchase!$A:$A,Waterfall!$A13,Purchase!$D:$D,Waterfall!$C13,Purchase!$C:$C,Waterfall!AC$1)</f>
        <v>0</v>
      </c>
      <c r="AD13" s="4">
        <f>SUMIFS(Purchase!$F:$F,Purchase!$A:$A,Waterfall!$A13,Purchase!$D:$D,Waterfall!$C13,Purchase!$C:$C,Waterfall!AD$1)</f>
        <v>0</v>
      </c>
      <c r="AE13" s="4">
        <f>SUMIFS(Purchase!$F:$F,Purchase!$A:$A,Waterfall!$A13,Purchase!$D:$D,Waterfall!$C13,Purchase!$C:$C,Waterfall!AE$1)</f>
        <v>0</v>
      </c>
      <c r="AF13" s="4">
        <f>SUMIFS(Purchase!$F:$F,Purchase!$A:$A,Waterfall!$A13,Purchase!$D:$D,Waterfall!$C13,Purchase!$C:$C,Waterfall!AF$1)</f>
        <v>0</v>
      </c>
      <c r="AG13" s="4">
        <f>SUMIFS(Purchase!$F:$F,Purchase!$A:$A,Waterfall!$A13,Purchase!$D:$D,Waterfall!$C13,Purchase!$C:$C,Waterfall!AG$1)</f>
        <v>0</v>
      </c>
      <c r="AH13" s="4">
        <f>SUMIFS(Purchase!$F:$F,Purchase!$A:$A,Waterfall!$A13,Purchase!$D:$D,Waterfall!$C13,Purchase!$C:$C,Waterfall!AH$1)</f>
        <v>0</v>
      </c>
      <c r="AI13" s="4">
        <f>SUMIFS(Purchase!$F:$F,Purchase!$A:$A,Waterfall!$A13,Purchase!$D:$D,Waterfall!$C13,Purchase!$C:$C,Waterfall!AI$1)</f>
        <v>0</v>
      </c>
      <c r="AJ13" s="4">
        <f>SUMIFS(Purchase!$F:$F,Purchase!$A:$A,Waterfall!$A13,Purchase!$D:$D,Waterfall!$C13,Purchase!$C:$C,Waterfall!AJ$1)</f>
        <v>0</v>
      </c>
      <c r="AK13" s="4">
        <f>SUMIFS(Purchase!$F:$F,Purchase!$A:$A,Waterfall!$A13,Purchase!$D:$D,Waterfall!$C13,Purchase!$C:$C,Waterfall!AK$1)</f>
        <v>0</v>
      </c>
      <c r="AL13" s="4">
        <f>SUMIFS(Purchase!$F:$F,Purchase!$A:$A,Waterfall!$A13,Purchase!$D:$D,Waterfall!$C13,Purchase!$C:$C,Waterfall!AL$1)</f>
        <v>0</v>
      </c>
      <c r="AM13" s="4">
        <f>SUMIFS(Purchase!$F:$F,Purchase!$A:$A,Waterfall!$A13,Purchase!$D:$D,Waterfall!$C13,Purchase!$C:$C,Waterfall!AM$1)</f>
        <v>0</v>
      </c>
      <c r="AN13" s="4">
        <f>SUMIFS(Purchase!$F:$F,Purchase!$A:$A,Waterfall!$A13,Purchase!$D:$D,Waterfall!$C13,Purchase!$C:$C,Waterfall!AN$1)</f>
        <v>0</v>
      </c>
      <c r="AO13" s="4">
        <f>SUMIFS(Purchase!$F:$F,Purchase!$A:$A,Waterfall!$A13,Purchase!$D:$D,Waterfall!$C13,Purchase!$C:$C,Waterfall!AO$1)</f>
        <v>0</v>
      </c>
      <c r="AP13" s="4">
        <f>SUMIFS(Purchase!$F:$F,Purchase!$A:$A,Waterfall!$A13,Purchase!$D:$D,Waterfall!$C13,Purchase!$C:$C,Waterfall!AP$1)</f>
        <v>0</v>
      </c>
      <c r="AQ13" s="4">
        <f>SUMIFS(Purchase!$F:$F,Purchase!$A:$A,Waterfall!$A13,Purchase!$D:$D,Waterfall!$C13,Purchase!$C:$C,Waterfall!AQ$1)</f>
        <v>0</v>
      </c>
      <c r="AR13" s="4">
        <f>SUMIFS(Purchase!$F:$F,Purchase!$A:$A,Waterfall!$A13,Purchase!$D:$D,Waterfall!$C13,Purchase!$C:$C,Waterfall!AR$1)</f>
        <v>0</v>
      </c>
      <c r="AS13" s="4">
        <f>SUMIFS(Purchase!$F:$F,Purchase!$A:$A,Waterfall!$A13,Purchase!$D:$D,Waterfall!$C13,Purchase!$C:$C,Waterfall!AS$1)</f>
        <v>0</v>
      </c>
      <c r="AT13" s="4">
        <f>SUMIFS(Purchase!$F:$F,Purchase!$A:$A,Waterfall!$A13,Purchase!$D:$D,Waterfall!$C13,Purchase!$C:$C,Waterfall!AT$1)</f>
        <v>0</v>
      </c>
      <c r="AU13" s="4">
        <f>SUMIFS(Purchase!$F:$F,Purchase!$A:$A,Waterfall!$A13,Purchase!$D:$D,Waterfall!$C13,Purchase!$C:$C,Waterfall!AU$1)</f>
        <v>0</v>
      </c>
      <c r="AV13" s="4">
        <f>SUMIFS(Purchase!$F:$F,Purchase!$A:$A,Waterfall!$A13,Purchase!$D:$D,Waterfall!$C13,Purchase!$C:$C,Waterfall!AV$1)</f>
        <v>0</v>
      </c>
      <c r="AW13" s="4">
        <f>SUMIFS(Purchase!$F:$F,Purchase!$A:$A,Waterfall!$A13,Purchase!$D:$D,Waterfall!$C13,Purchase!$C:$C,Waterfall!AW$1)</f>
        <v>0</v>
      </c>
      <c r="AX13" s="4">
        <f>SUMIFS(Purchase!$F:$F,Purchase!$A:$A,Waterfall!$A13,Purchase!$D:$D,Waterfall!$C13,Purchase!$C:$C,Waterfall!AX$1)</f>
        <v>0</v>
      </c>
      <c r="AY13" s="4">
        <f>SUMIFS(Purchase!$F:$F,Purchase!$A:$A,Waterfall!$A13,Purchase!$D:$D,Waterfall!$C13,Purchase!$C:$C,Waterfall!AY$1)</f>
        <v>0</v>
      </c>
      <c r="AZ13" s="4">
        <f>SUMIFS(Purchase!$F:$F,Purchase!$A:$A,Waterfall!$A13,Purchase!$D:$D,Waterfall!$C13,Purchase!$C:$C,Waterfall!AZ$1)</f>
        <v>0</v>
      </c>
      <c r="BA13" s="4">
        <f>SUMIFS(Purchase!$F:$F,Purchase!$A:$A,Waterfall!$A13,Purchase!$D:$D,Waterfall!$C13,Purchase!$C:$C,Waterfall!BA$1)</f>
        <v>0</v>
      </c>
      <c r="BB13" s="4">
        <f>SUMIFS(Purchase!$F:$F,Purchase!$A:$A,Waterfall!$A13,Purchase!$D:$D,Waterfall!$C13,Purchase!$C:$C,Waterfall!BB$1)</f>
        <v>0</v>
      </c>
      <c r="BC13" s="4">
        <f>SUMIFS(Purchase!$F:$F,Purchase!$A:$A,Waterfall!$A13,Purchase!$D:$D,Waterfall!$C13,Purchase!$C:$C,Waterfall!BC$1)</f>
        <v>0</v>
      </c>
      <c r="BD13" s="4">
        <f>SUMIFS(Purchase!$F:$F,Purchase!$A:$A,Waterfall!$A13,Purchase!$D:$D,Waterfall!$C13,Purchase!$C:$C,Waterfall!BD$1)</f>
        <v>0</v>
      </c>
      <c r="BE13" s="4">
        <f>SUMIFS(Purchase!$F:$F,Purchase!$A:$A,Waterfall!$A13,Purchase!$D:$D,Waterfall!$C13,Purchase!$C:$C,Waterfall!BE$1)</f>
        <v>0</v>
      </c>
      <c r="BF13" s="4">
        <f>SUMIFS(Purchase!$F:$F,Purchase!$A:$A,Waterfall!$A13,Purchase!$D:$D,Waterfall!$C13,Purchase!$C:$C,Waterfall!BF$1)</f>
        <v>0</v>
      </c>
      <c r="BG13" s="4">
        <f>SUMIFS(Purchase!$F:$F,Purchase!$A:$A,Waterfall!$A13,Purchase!$D:$D,Waterfall!$C13,Purchase!$C:$C,Waterfall!BG$1)</f>
        <v>0</v>
      </c>
      <c r="BH13" s="4">
        <f>SUMIFS(Purchase!$F:$F,Purchase!$A:$A,Waterfall!$A13,Purchase!$D:$D,Waterfall!$C13,Purchase!$C:$C,Waterfall!BH$1)</f>
        <v>0</v>
      </c>
      <c r="BI13" s="4">
        <f>SUMIFS(Purchase!$F:$F,Purchase!$A:$A,Waterfall!$A13,Purchase!$D:$D,Waterfall!$C13,Purchase!$C:$C,Waterfall!BI$1)</f>
        <v>0</v>
      </c>
      <c r="BJ13" s="4">
        <f>SUMIFS(Purchase!$F:$F,Purchase!$A:$A,Waterfall!$A13,Purchase!$D:$D,Waterfall!$C13,Purchase!$C:$C,Waterfall!BJ$1)</f>
        <v>0</v>
      </c>
      <c r="BK13" s="4">
        <f>SUMIFS(Purchase!$F:$F,Purchase!$A:$A,Waterfall!$A13,Purchase!$D:$D,Waterfall!$C13,Purchase!$C:$C,Waterfall!BK$1)</f>
        <v>0</v>
      </c>
      <c r="BL13" s="4">
        <f>SUMIFS(Purchase!$F:$F,Purchase!$A:$A,Waterfall!$A13,Purchase!$D:$D,Waterfall!$C13,Purchase!$C:$C,Waterfall!BL$1)</f>
        <v>0</v>
      </c>
      <c r="BM13" s="4">
        <f>SUMIFS(Purchase!$F:$F,Purchase!$A:$A,Waterfall!$A13,Purchase!$D:$D,Waterfall!$C13,Purchase!$C:$C,Waterfall!BM$1)</f>
        <v>0</v>
      </c>
      <c r="BN13" s="4">
        <f>SUMIFS(Purchase!$F:$F,Purchase!$A:$A,Waterfall!$A13,Purchase!$D:$D,Waterfall!$C13,Purchase!$C:$C,Waterfall!BN$1)</f>
        <v>0</v>
      </c>
      <c r="BO13" s="4">
        <f>SUMIFS(Purchase!$F:$F,Purchase!$A:$A,Waterfall!$A13,Purchase!$D:$D,Waterfall!$C13,Purchase!$C:$C,Waterfall!BO$1)</f>
        <v>0</v>
      </c>
      <c r="BP13" s="4">
        <f>SUMIFS(Purchase!$F:$F,Purchase!$A:$A,Waterfall!$A13,Purchase!$D:$D,Waterfall!$C13,Purchase!$C:$C,Waterfall!BP$1)</f>
        <v>0</v>
      </c>
      <c r="BQ13" s="4">
        <f>SUMIFS(Purchase!$F:$F,Purchase!$A:$A,Waterfall!$A13,Purchase!$D:$D,Waterfall!$C13,Purchase!$C:$C,Waterfall!BQ$1)</f>
        <v>0</v>
      </c>
      <c r="BR13" s="4">
        <f>SUMIFS(Purchase!$F:$F,Purchase!$A:$A,Waterfall!$A13,Purchase!$D:$D,Waterfall!$C13,Purchase!$C:$C,Waterfall!BR$1)</f>
        <v>0</v>
      </c>
      <c r="BS13" s="4">
        <f>SUMIFS(Purchase!$F:$F,Purchase!$A:$A,Waterfall!$A13,Purchase!$D:$D,Waterfall!$C13,Purchase!$C:$C,Waterfall!BS$1)</f>
        <v>0</v>
      </c>
      <c r="BT13" s="4">
        <f>SUMIFS(Purchase!$F:$F,Purchase!$A:$A,Waterfall!$A13,Purchase!$D:$D,Waterfall!$C13,Purchase!$C:$C,Waterfall!BT$1)</f>
        <v>0</v>
      </c>
      <c r="BU13" s="4">
        <f>SUMIFS(Purchase!$F:$F,Purchase!$A:$A,Waterfall!$A13,Purchase!$D:$D,Waterfall!$C13,Purchase!$C:$C,Waterfall!BU$1)</f>
        <v>0</v>
      </c>
      <c r="BV13" s="4">
        <f>SUMIFS(Purchase!$F:$F,Purchase!$A:$A,Waterfall!$A13,Purchase!$D:$D,Waterfall!$C13,Purchase!$C:$C,Waterfall!BV$1)</f>
        <v>0</v>
      </c>
      <c r="BW13" s="4">
        <f>SUMIFS(Purchase!$F:$F,Purchase!$A:$A,Waterfall!$A13,Purchase!$D:$D,Waterfall!$C13,Purchase!$C:$C,Waterfall!BW$1)</f>
        <v>0</v>
      </c>
      <c r="BX13" s="4">
        <f>SUMIFS(Purchase!$F:$F,Purchase!$A:$A,Waterfall!$A13,Purchase!$D:$D,Waterfall!$C13,Purchase!$C:$C,Waterfall!BX$1)</f>
        <v>0</v>
      </c>
      <c r="BY13" s="4">
        <f>SUMIFS(Purchase!$F:$F,Purchase!$A:$A,Waterfall!$A13,Purchase!$D:$D,Waterfall!$C13,Purchase!$C:$C,Waterfall!BY$1)</f>
        <v>0</v>
      </c>
      <c r="BZ13" s="4">
        <f>SUMIFS(Purchase!$F:$F,Purchase!$A:$A,Waterfall!$A13,Purchase!$D:$D,Waterfall!$C13,Purchase!$C:$C,Waterfall!BZ$1)</f>
        <v>0</v>
      </c>
      <c r="CA13" s="4">
        <f>SUMIFS(Purchase!$F:$F,Purchase!$A:$A,Waterfall!$A13,Purchase!$D:$D,Waterfall!$C13,Purchase!$C:$C,Waterfall!CA$1)</f>
        <v>0</v>
      </c>
      <c r="CB13" s="4">
        <f>SUMIFS(Purchase!$F:$F,Purchase!$A:$A,Waterfall!$A13,Purchase!$D:$D,Waterfall!$C13,Purchase!$C:$C,Waterfall!CB$1)</f>
        <v>0</v>
      </c>
      <c r="CC13" s="4">
        <f>SUMIFS(Purchase!$F:$F,Purchase!$A:$A,Waterfall!$A13,Purchase!$D:$D,Waterfall!$C13,Purchase!$C:$C,Waterfall!CC$1)</f>
        <v>0</v>
      </c>
      <c r="CD13" s="4">
        <f>SUMIFS(Purchase!$F:$F,Purchase!$A:$A,Waterfall!$A13,Purchase!$D:$D,Waterfall!$C13,Purchase!$C:$C,Waterfall!CD$1)</f>
        <v>0</v>
      </c>
      <c r="CE13" s="4">
        <f>SUMIFS(Purchase!$F:$F,Purchase!$A:$A,Waterfall!$A13,Purchase!$D:$D,Waterfall!$C13,Purchase!$C:$C,Waterfall!CE$1)</f>
        <v>0</v>
      </c>
      <c r="CF13" s="4">
        <f>SUMIFS(Purchase!$F:$F,Purchase!$A:$A,Waterfall!$A13,Purchase!$D:$D,Waterfall!$C13,Purchase!$C:$C,Waterfall!CF$1)</f>
        <v>0</v>
      </c>
      <c r="CG13" s="4">
        <f>SUMIFS(Purchase!$F:$F,Purchase!$A:$A,Waterfall!$A13,Purchase!$D:$D,Waterfall!$C13,Purchase!$C:$C,Waterfall!CG$1)</f>
        <v>0</v>
      </c>
      <c r="CH13" s="4">
        <f>SUMIFS(Purchase!$F:$F,Purchase!$A:$A,Waterfall!$A13,Purchase!$D:$D,Waterfall!$C13,Purchase!$C:$C,Waterfall!CH$1)</f>
        <v>0</v>
      </c>
      <c r="CI13" s="4">
        <f>SUMIFS(Purchase!$F:$F,Purchase!$A:$A,Waterfall!$A13,Purchase!$D:$D,Waterfall!$C13,Purchase!$C:$C,Waterfall!CI$1)</f>
        <v>0</v>
      </c>
      <c r="CJ13" s="4">
        <f>SUMIFS(Purchase!$F:$F,Purchase!$A:$A,Waterfall!$A13,Purchase!$D:$D,Waterfall!$C13,Purchase!$C:$C,Waterfall!CJ$1)</f>
        <v>0</v>
      </c>
      <c r="CK13" s="4">
        <f>SUMIFS(Purchase!$F:$F,Purchase!$A:$A,Waterfall!$A13,Purchase!$D:$D,Waterfall!$C13,Purchase!$C:$C,Waterfall!CK$1)</f>
        <v>0</v>
      </c>
      <c r="CL13" s="4">
        <f>SUMIFS(Purchase!$F:$F,Purchase!$A:$A,Waterfall!$A13,Purchase!$D:$D,Waterfall!$C13,Purchase!$C:$C,Waterfall!CL$1)</f>
        <v>0</v>
      </c>
      <c r="CM13" s="4">
        <f>SUMIFS(Purchase!$F:$F,Purchase!$A:$A,Waterfall!$A13,Purchase!$D:$D,Waterfall!$C13,Purchase!$C:$C,Waterfall!CM$1)</f>
        <v>0</v>
      </c>
      <c r="CN13" s="4">
        <f>SUMIFS(Purchase!$F:$F,Purchase!$A:$A,Waterfall!$A13,Purchase!$D:$D,Waterfall!$C13,Purchase!$C:$C,Waterfall!CN$1)</f>
        <v>0</v>
      </c>
      <c r="CO13" s="4">
        <f>SUMIFS(Purchase!$F:$F,Purchase!$A:$A,Waterfall!$A13,Purchase!$D:$D,Waterfall!$C13,Purchase!$C:$C,Waterfall!CO$1)</f>
        <v>0</v>
      </c>
      <c r="CP13" s="4">
        <f>SUMIFS(Purchase!$F:$F,Purchase!$A:$A,Waterfall!$A13,Purchase!$D:$D,Waterfall!$C13,Purchase!$C:$C,Waterfall!CP$1)</f>
        <v>0</v>
      </c>
      <c r="CQ13" s="4">
        <f>SUMIFS(Purchase!$F:$F,Purchase!$A:$A,Waterfall!$A13,Purchase!$D:$D,Waterfall!$C13,Purchase!$C:$C,Waterfall!CQ$1)</f>
        <v>0</v>
      </c>
      <c r="CR13" s="4">
        <f>SUMIFS(Purchase!$F:$F,Purchase!$A:$A,Waterfall!$A13,Purchase!$D:$D,Waterfall!$C13,Purchase!$C:$C,Waterfall!CR$1)</f>
        <v>0</v>
      </c>
      <c r="CS13" s="4">
        <f>SUMIFS(Purchase!$F:$F,Purchase!$A:$A,Waterfall!$A13,Purchase!$D:$D,Waterfall!$C13,Purchase!$C:$C,Waterfall!CS$1)</f>
        <v>0</v>
      </c>
      <c r="CT13" s="4">
        <f>SUMIFS(Purchase!$F:$F,Purchase!$A:$A,Waterfall!$A13,Purchase!$D:$D,Waterfall!$C13,Purchase!$C:$C,Waterfall!CT$1)</f>
        <v>0</v>
      </c>
      <c r="CU13" s="4">
        <f>SUMIFS(Purchase!$F:$F,Purchase!$A:$A,Waterfall!$A13,Purchase!$D:$D,Waterfall!$C13,Purchase!$C:$C,Waterfall!CU$1)</f>
        <v>0</v>
      </c>
      <c r="CV13" s="4">
        <f>SUMIFS(Purchase!$F:$F,Purchase!$A:$A,Waterfall!$A13,Purchase!$D:$D,Waterfall!$C13,Purchase!$C:$C,Waterfall!CV$1)</f>
        <v>0</v>
      </c>
      <c r="CW13" s="4">
        <f>SUMIFS(Purchase!$F:$F,Purchase!$A:$A,Waterfall!$A13,Purchase!$D:$D,Waterfall!$C13,Purchase!$C:$C,Waterfall!CW$1)</f>
        <v>0</v>
      </c>
      <c r="CX13" s="4">
        <f>SUMIFS(Purchase!$F:$F,Purchase!$A:$A,Waterfall!$A13,Purchase!$D:$D,Waterfall!$C13,Purchase!$C:$C,Waterfall!CX$1)</f>
        <v>0</v>
      </c>
      <c r="CY13" s="4">
        <f>SUMIFS(Purchase!$F:$F,Purchase!$A:$A,Waterfall!$A13,Purchase!$D:$D,Waterfall!$C13,Purchase!$C:$C,Waterfall!CY$1)</f>
        <v>0</v>
      </c>
      <c r="CZ13" s="4">
        <f>SUMIFS(Purchase!$F:$F,Purchase!$A:$A,Waterfall!$A13,Purchase!$D:$D,Waterfall!$C13,Purchase!$C:$C,Waterfall!CZ$1)</f>
        <v>0</v>
      </c>
      <c r="DA13" s="4">
        <f>SUMIFS(Purchase!$F:$F,Purchase!$A:$A,Waterfall!$A13,Purchase!$D:$D,Waterfall!$C13,Purchase!$C:$C,Waterfall!DA$1)</f>
        <v>0</v>
      </c>
      <c r="DB13" s="4">
        <f>SUMIFS(Purchase!$F:$F,Purchase!$A:$A,Waterfall!$A13,Purchase!$D:$D,Waterfall!$C13,Purchase!$C:$C,Waterfall!DB$1)</f>
        <v>0</v>
      </c>
      <c r="DC13" s="4">
        <f>SUMIFS(Purchase!$F:$F,Purchase!$A:$A,Waterfall!$A13,Purchase!$D:$D,Waterfall!$C13,Purchase!$C:$C,Waterfall!DC$1)</f>
        <v>0</v>
      </c>
      <c r="DD13" s="4">
        <f>SUMIFS(Purchase!$F:$F,Purchase!$A:$A,Waterfall!$A13,Purchase!$D:$D,Waterfall!$C13,Purchase!$C:$C,Waterfall!DD$1)</f>
        <v>0</v>
      </c>
      <c r="DE13" s="4">
        <f>SUMIFS(Purchase!$F:$F,Purchase!$A:$A,Waterfall!$A13,Purchase!$D:$D,Waterfall!$C13,Purchase!$C:$C,Waterfall!DE$1)</f>
        <v>0</v>
      </c>
      <c r="DF13" s="4">
        <f>SUMIFS(Purchase!$F:$F,Purchase!$A:$A,Waterfall!$A13,Purchase!$D:$D,Waterfall!$C13,Purchase!$C:$C,Waterfall!DF$1)</f>
        <v>0</v>
      </c>
      <c r="DG13" s="4">
        <f>SUMIFS(Purchase!$F:$F,Purchase!$A:$A,Waterfall!$A13,Purchase!$D:$D,Waterfall!$C13,Purchase!$C:$C,Waterfall!DG$1)</f>
        <v>0</v>
      </c>
      <c r="DH13" s="4">
        <f>SUMIFS(Purchase!$F:$F,Purchase!$A:$A,Waterfall!$A13,Purchase!$D:$D,Waterfall!$C13,Purchase!$C:$C,Waterfall!DH$1)</f>
        <v>0</v>
      </c>
      <c r="DI13" s="4">
        <f>SUMIFS(Purchase!$F:$F,Purchase!$A:$A,Waterfall!$A13,Purchase!$D:$D,Waterfall!$C13,Purchase!$C:$C,Waterfall!DI$1)</f>
        <v>0</v>
      </c>
      <c r="DJ13" s="4">
        <f>SUMIFS(Purchase!$F:$F,Purchase!$A:$A,Waterfall!$A13,Purchase!$D:$D,Waterfall!$C13,Purchase!$C:$C,Waterfall!DJ$1)</f>
        <v>0</v>
      </c>
      <c r="DK13" s="4">
        <f>SUMIFS(Purchase!$F:$F,Purchase!$A:$A,Waterfall!$A13,Purchase!$D:$D,Waterfall!$C13,Purchase!$C:$C,Waterfall!DK$1)</f>
        <v>0</v>
      </c>
      <c r="DL13" s="4">
        <f>SUMIFS(Purchase!$F:$F,Purchase!$A:$A,Waterfall!$A13,Purchase!$D:$D,Waterfall!$C13,Purchase!$C:$C,Waterfall!DL$1)</f>
        <v>0</v>
      </c>
      <c r="DM13" s="4">
        <f>SUMIFS(Purchase!$F:$F,Purchase!$A:$A,Waterfall!$A13,Purchase!$D:$D,Waterfall!$C13,Purchase!$C:$C,Waterfall!DM$1)</f>
        <v>0</v>
      </c>
      <c r="DN13" s="4">
        <f>SUMIFS(Purchase!$F:$F,Purchase!$A:$A,Waterfall!$A13,Purchase!$D:$D,Waterfall!$C13,Purchase!$C:$C,Waterfall!DN$1)</f>
        <v>0</v>
      </c>
      <c r="DO13" s="4">
        <f>SUMIFS(Purchase!$F:$F,Purchase!$A:$A,Waterfall!$A13,Purchase!$D:$D,Waterfall!$C13,Purchase!$C:$C,Waterfall!DO$1)</f>
        <v>0</v>
      </c>
      <c r="DP13" s="4">
        <f>SUMIFS(Purchase!$F:$F,Purchase!$A:$A,Waterfall!$A13,Purchase!$D:$D,Waterfall!$C13,Purchase!$C:$C,Waterfall!DP$1)</f>
        <v>0</v>
      </c>
      <c r="DQ13" s="4">
        <f>SUMIFS(Purchase!$F:$F,Purchase!$A:$A,Waterfall!$A13,Purchase!$D:$D,Waterfall!$C13,Purchase!$C:$C,Waterfall!DQ$1)</f>
        <v>0</v>
      </c>
      <c r="DR13" s="4">
        <f>SUMIFS(Purchase!$F:$F,Purchase!$A:$A,Waterfall!$A13,Purchase!$D:$D,Waterfall!$C13,Purchase!$C:$C,Waterfall!DR$1)</f>
        <v>0</v>
      </c>
      <c r="DS13" s="4">
        <f>SUMIFS(Purchase!$F:$F,Purchase!$A:$A,Waterfall!$A13,Purchase!$D:$D,Waterfall!$C13,Purchase!$C:$C,Waterfall!DS$1)</f>
        <v>0</v>
      </c>
      <c r="DT13" s="4">
        <f>SUMIFS(Purchase!$F:$F,Purchase!$A:$A,Waterfall!$A13,Purchase!$D:$D,Waterfall!$C13,Purchase!$C:$C,Waterfall!DT$1)</f>
        <v>0</v>
      </c>
      <c r="DU13" s="4">
        <f>SUMIFS(Purchase!$F:$F,Purchase!$A:$A,Waterfall!$A13,Purchase!$D:$D,Waterfall!$C13,Purchase!$C:$C,Waterfall!DU$1)</f>
        <v>0</v>
      </c>
      <c r="DV13" s="4">
        <f>SUMIFS(Purchase!$F:$F,Purchase!$A:$A,Waterfall!$A13,Purchase!$D:$D,Waterfall!$C13,Purchase!$C:$C,Waterfall!DV$1)</f>
        <v>0</v>
      </c>
      <c r="DW13" s="4">
        <f>SUMIFS(Purchase!$F:$F,Purchase!$A:$A,Waterfall!$A13,Purchase!$D:$D,Waterfall!$C13,Purchase!$C:$C,Waterfall!DW$1)</f>
        <v>0</v>
      </c>
      <c r="DX13" s="4">
        <f>SUMIFS(Purchase!$F:$F,Purchase!$A:$A,Waterfall!$A13,Purchase!$D:$D,Waterfall!$C13,Purchase!$C:$C,Waterfall!DX$1)</f>
        <v>0</v>
      </c>
      <c r="DY13" s="4">
        <f>SUMIFS(Purchase!$F:$F,Purchase!$A:$A,Waterfall!$A13,Purchase!$D:$D,Waterfall!$C13,Purchase!$C:$C,Waterfall!DY$1)</f>
        <v>0</v>
      </c>
      <c r="DZ13" s="4">
        <f>SUMIFS(Purchase!$F:$F,Purchase!$A:$A,Waterfall!$A13,Purchase!$D:$D,Waterfall!$C13,Purchase!$C:$C,Waterfall!DZ$1)</f>
        <v>0</v>
      </c>
      <c r="EA13" s="4">
        <f>SUMIFS(Purchase!$F:$F,Purchase!$A:$A,Waterfall!$A13,Purchase!$D:$D,Waterfall!$C13,Purchase!$C:$C,Waterfall!EA$1)</f>
        <v>0</v>
      </c>
      <c r="EB13" s="4">
        <f>SUMIFS(Purchase!$F:$F,Purchase!$A:$A,Waterfall!$A13,Purchase!$D:$D,Waterfall!$C13,Purchase!$C:$C,Waterfall!EB$1)</f>
        <v>0</v>
      </c>
      <c r="EC13" s="4">
        <f>SUMIFS(Purchase!$F:$F,Purchase!$A:$A,Waterfall!$A13,Purchase!$D:$D,Waterfall!$C13,Purchase!$C:$C,Waterfall!EC$1)</f>
        <v>0</v>
      </c>
      <c r="ED13" s="4">
        <f>SUMIFS(Purchase!$F:$F,Purchase!$A:$A,Waterfall!$A13,Purchase!$D:$D,Waterfall!$C13,Purchase!$C:$C,Waterfall!ED$1)</f>
        <v>0</v>
      </c>
      <c r="EE13" s="4">
        <f>SUMIFS(Purchase!$F:$F,Purchase!$A:$A,Waterfall!$A13,Purchase!$D:$D,Waterfall!$C13,Purchase!$C:$C,Waterfall!EE$1)</f>
        <v>0</v>
      </c>
      <c r="EF13" s="4">
        <f>SUMIFS(Purchase!$F:$F,Purchase!$A:$A,Waterfall!$A13,Purchase!$D:$D,Waterfall!$C13,Purchase!$C:$C,Waterfall!EF$1)</f>
        <v>0</v>
      </c>
      <c r="EG13" s="4">
        <f>SUMIFS(Purchase!$F:$F,Purchase!$A:$A,Waterfall!$A13,Purchase!$D:$D,Waterfall!$C13,Purchase!$C:$C,Waterfall!EG$1)</f>
        <v>0</v>
      </c>
      <c r="EH13" s="4">
        <f>SUMIFS(Purchase!$F:$F,Purchase!$A:$A,Waterfall!$A13,Purchase!$D:$D,Waterfall!$C13,Purchase!$C:$C,Waterfall!EH$1)</f>
        <v>0</v>
      </c>
      <c r="EI13" s="4">
        <f>SUMIFS(Purchase!$F:$F,Purchase!$A:$A,Waterfall!$A13,Purchase!$D:$D,Waterfall!$C13,Purchase!$C:$C,Waterfall!EI$1)</f>
        <v>0</v>
      </c>
      <c r="EJ13" s="4">
        <f>SUMIFS(Purchase!$F:$F,Purchase!$A:$A,Waterfall!$A13,Purchase!$D:$D,Waterfall!$C13,Purchase!$C:$C,Waterfall!EJ$1)</f>
        <v>0</v>
      </c>
      <c r="EK13" s="4">
        <f>SUMIFS(Purchase!$F:$F,Purchase!$A:$A,Waterfall!$A13,Purchase!$D:$D,Waterfall!$C13,Purchase!$C:$C,Waterfall!EK$1)</f>
        <v>0</v>
      </c>
      <c r="EL13" s="4">
        <f>SUMIFS(Purchase!$F:$F,Purchase!$A:$A,Waterfall!$A13,Purchase!$D:$D,Waterfall!$C13,Purchase!$C:$C,Waterfall!EL$1)</f>
        <v>0</v>
      </c>
      <c r="EM13" s="4">
        <f>SUMIFS(Purchase!$F:$F,Purchase!$A:$A,Waterfall!$A13,Purchase!$D:$D,Waterfall!$C13,Purchase!$C:$C,Waterfall!EM$1)</f>
        <v>0</v>
      </c>
      <c r="EN13" s="4">
        <f>SUMIFS(Purchase!$F:$F,Purchase!$A:$A,Waterfall!$A13,Purchase!$D:$D,Waterfall!$C13,Purchase!$C:$C,Waterfall!EN$1)</f>
        <v>0</v>
      </c>
      <c r="EO13" s="4">
        <f>SUMIFS(Purchase!$F:$F,Purchase!$A:$A,Waterfall!$A13,Purchase!$D:$D,Waterfall!$C13,Purchase!$C:$C,Waterfall!EO$1)</f>
        <v>0</v>
      </c>
      <c r="EP13" s="4">
        <f>SUMIFS(Purchase!$F:$F,Purchase!$A:$A,Waterfall!$A13,Purchase!$D:$D,Waterfall!$C13,Purchase!$C:$C,Waterfall!EP$1)</f>
        <v>0</v>
      </c>
      <c r="EQ13" s="4">
        <f>SUMIFS(Purchase!$F:$F,Purchase!$A:$A,Waterfall!$A13,Purchase!$D:$D,Waterfall!$C13,Purchase!$C:$C,Waterfall!EQ$1)</f>
        <v>0</v>
      </c>
      <c r="ER13" s="4">
        <f>SUMIFS(Purchase!$F:$F,Purchase!$A:$A,Waterfall!$A13,Purchase!$D:$D,Waterfall!$C13,Purchase!$C:$C,Waterfall!ER$1)</f>
        <v>0</v>
      </c>
      <c r="ES13" s="4">
        <f>SUMIFS(Purchase!$F:$F,Purchase!$A:$A,Waterfall!$A13,Purchase!$D:$D,Waterfall!$C13,Purchase!$C:$C,Waterfall!ES$1)</f>
        <v>0</v>
      </c>
      <c r="ET13" s="4">
        <f>SUMIFS(Purchase!$F:$F,Purchase!$A:$A,Waterfall!$A13,Purchase!$D:$D,Waterfall!$C13,Purchase!$C:$C,Waterfall!ET$1)</f>
        <v>0</v>
      </c>
      <c r="EU13" s="4">
        <f>SUMIFS(Purchase!$F:$F,Purchase!$A:$A,Waterfall!$A13,Purchase!$D:$D,Waterfall!$C13,Purchase!$C:$C,Waterfall!EU$1)</f>
        <v>0</v>
      </c>
      <c r="EV13" s="4">
        <f>SUMIFS(Purchase!$F:$F,Purchase!$A:$A,Waterfall!$A13,Purchase!$D:$D,Waterfall!$C13,Purchase!$C:$C,Waterfall!EV$1)</f>
        <v>0</v>
      </c>
      <c r="EW13" s="4">
        <f>SUMIFS(Purchase!$F:$F,Purchase!$A:$A,Waterfall!$A13,Purchase!$D:$D,Waterfall!$C13,Purchase!$C:$C,Waterfall!EW$1)</f>
        <v>0</v>
      </c>
      <c r="EX13" s="4">
        <f>SUMIFS(Purchase!$F:$F,Purchase!$A:$A,Waterfall!$A13,Purchase!$D:$D,Waterfall!$C13,Purchase!$C:$C,Waterfall!EX$1)</f>
        <v>0</v>
      </c>
      <c r="EY13" s="4">
        <f>SUMIFS(Purchase!$F:$F,Purchase!$A:$A,Waterfall!$A13,Purchase!$D:$D,Waterfall!$C13,Purchase!$C:$C,Waterfall!EY$1)</f>
        <v>0</v>
      </c>
      <c r="EZ13" s="4">
        <f>SUMIFS(Purchase!$F:$F,Purchase!$A:$A,Waterfall!$A13,Purchase!$D:$D,Waterfall!$C13,Purchase!$C:$C,Waterfall!EZ$1)</f>
        <v>0</v>
      </c>
      <c r="FA13" s="4">
        <f>SUMIFS(Purchase!$F:$F,Purchase!$A:$A,Waterfall!$A13,Purchase!$D:$D,Waterfall!$C13,Purchase!$C:$C,Waterfall!FA$1)</f>
        <v>0</v>
      </c>
      <c r="FB13" s="4">
        <f>SUMIFS(Purchase!$F:$F,Purchase!$A:$A,Waterfall!$A13,Purchase!$D:$D,Waterfall!$C13,Purchase!$C:$C,Waterfall!FB$1)</f>
        <v>0</v>
      </c>
      <c r="FC13" s="4">
        <f>SUMIFS(Purchase!$F:$F,Purchase!$A:$A,Waterfall!$A13,Purchase!$D:$D,Waterfall!$C13,Purchase!$C:$C,Waterfall!FC$1)</f>
        <v>0</v>
      </c>
      <c r="FD13" s="4">
        <f>SUMIFS(Purchase!$F:$F,Purchase!$A:$A,Waterfall!$A13,Purchase!$D:$D,Waterfall!$C13,Purchase!$C:$C,Waterfall!FD$1)</f>
        <v>0</v>
      </c>
      <c r="FE13" s="4">
        <f>SUMIFS(Purchase!$F:$F,Purchase!$A:$A,Waterfall!$A13,Purchase!$D:$D,Waterfall!$C13,Purchase!$C:$C,Waterfall!FE$1)</f>
        <v>0</v>
      </c>
      <c r="FF13" s="4">
        <f>SUMIFS(Purchase!$F:$F,Purchase!$A:$A,Waterfall!$A13,Purchase!$D:$D,Waterfall!$C13,Purchase!$C:$C,Waterfall!FF$1)</f>
        <v>0</v>
      </c>
      <c r="FG13" s="4">
        <f>SUMIFS(Purchase!$F:$F,Purchase!$A:$A,Waterfall!$A13,Purchase!$D:$D,Waterfall!$C13,Purchase!$C:$C,Waterfall!FG$1)</f>
        <v>0</v>
      </c>
      <c r="FH13" s="4">
        <f>SUMIFS(Purchase!$F:$F,Purchase!$A:$A,Waterfall!$A13,Purchase!$D:$D,Waterfall!$C13,Purchase!$C:$C,Waterfall!FH$1)</f>
        <v>0</v>
      </c>
      <c r="FI13" s="4">
        <f>SUMIFS(Purchase!$F:$F,Purchase!$A:$A,Waterfall!$A13,Purchase!$D:$D,Waterfall!$C13,Purchase!$C:$C,Waterfall!FI$1)</f>
        <v>0</v>
      </c>
      <c r="FJ13" s="4">
        <f>SUMIFS(Purchase!$F:$F,Purchase!$A:$A,Waterfall!$A13,Purchase!$D:$D,Waterfall!$C13,Purchase!$C:$C,Waterfall!FJ$1)</f>
        <v>0</v>
      </c>
      <c r="FK13" s="4">
        <f>SUMIFS(Purchase!$F:$F,Purchase!$A:$A,Waterfall!$A13,Purchase!$D:$D,Waterfall!$C13,Purchase!$C:$C,Waterfall!FK$1)</f>
        <v>0</v>
      </c>
      <c r="FL13" s="4">
        <f>SUMIFS(Purchase!$F:$F,Purchase!$A:$A,Waterfall!$A13,Purchase!$D:$D,Waterfall!$C13,Purchase!$C:$C,Waterfall!FL$1)</f>
        <v>0</v>
      </c>
      <c r="FM13" s="4">
        <f>SUMIFS(Purchase!$F:$F,Purchase!$A:$A,Waterfall!$A13,Purchase!$D:$D,Waterfall!$C13,Purchase!$C:$C,Waterfall!FM$1)</f>
        <v>0</v>
      </c>
      <c r="FN13" s="4">
        <f>SUMIFS(Purchase!$F:$F,Purchase!$A:$A,Waterfall!$A13,Purchase!$D:$D,Waterfall!$C13,Purchase!$C:$C,Waterfall!FN$1)</f>
        <v>0</v>
      </c>
      <c r="FO13" s="4">
        <f>SUMIFS(Purchase!$F:$F,Purchase!$A:$A,Waterfall!$A13,Purchase!$D:$D,Waterfall!$C13,Purchase!$C:$C,Waterfall!FO$1)</f>
        <v>0</v>
      </c>
      <c r="FP13" s="4">
        <f>SUMIFS(Purchase!$F:$F,Purchase!$A:$A,Waterfall!$A13,Purchase!$D:$D,Waterfall!$C13,Purchase!$C:$C,Waterfall!FP$1)</f>
        <v>0</v>
      </c>
      <c r="FQ13" s="4">
        <f>SUMIFS(Purchase!$F:$F,Purchase!$A:$A,Waterfall!$A13,Purchase!$D:$D,Waterfall!$C13,Purchase!$C:$C,Waterfall!FQ$1)</f>
        <v>0</v>
      </c>
      <c r="FR13" s="4">
        <f>SUMIFS(Purchase!$F:$F,Purchase!$A:$A,Waterfall!$A13,Purchase!$D:$D,Waterfall!$C13,Purchase!$C:$C,Waterfall!FR$1)</f>
        <v>0</v>
      </c>
      <c r="FS13" s="4">
        <f>SUMIFS(Purchase!$F:$F,Purchase!$A:$A,Waterfall!$A13,Purchase!$D:$D,Waterfall!$C13,Purchase!$C:$C,Waterfall!FS$1)</f>
        <v>0</v>
      </c>
      <c r="FT13" s="4">
        <f>SUMIFS(Purchase!$F:$F,Purchase!$A:$A,Waterfall!$A13,Purchase!$D:$D,Waterfall!$C13,Purchase!$C:$C,Waterfall!FT$1)</f>
        <v>0</v>
      </c>
      <c r="FU13" s="4">
        <f>SUMIFS(Purchase!$F:$F,Purchase!$A:$A,Waterfall!$A13,Purchase!$D:$D,Waterfall!$C13,Purchase!$C:$C,Waterfall!FU$1)</f>
        <v>0</v>
      </c>
      <c r="FV13" s="4">
        <f>SUMIFS(Purchase!$F:$F,Purchase!$A:$A,Waterfall!$A13,Purchase!$D:$D,Waterfall!$C13,Purchase!$C:$C,Waterfall!FV$1)</f>
        <v>0</v>
      </c>
      <c r="FW13" s="4">
        <f>SUMIFS(Purchase!$F:$F,Purchase!$A:$A,Waterfall!$A13,Purchase!$D:$D,Waterfall!$C13,Purchase!$C:$C,Waterfall!FW$1)</f>
        <v>0</v>
      </c>
      <c r="FX13" s="4">
        <f>SUMIFS(Purchase!$F:$F,Purchase!$A:$A,Waterfall!$A13,Purchase!$D:$D,Waterfall!$C13,Purchase!$C:$C,Waterfall!FX$1)</f>
        <v>0</v>
      </c>
      <c r="FY13" s="4">
        <f>SUMIFS(Purchase!$F:$F,Purchase!$A:$A,Waterfall!$A13,Purchase!$D:$D,Waterfall!$C13,Purchase!$C:$C,Waterfall!FY$1)</f>
        <v>0</v>
      </c>
      <c r="FZ13" s="4">
        <f>SUMIFS(Purchase!$F:$F,Purchase!$A:$A,Waterfall!$A13,Purchase!$D:$D,Waterfall!$C13,Purchase!$C:$C,Waterfall!FZ$1)</f>
        <v>0</v>
      </c>
      <c r="GA13" s="4">
        <f>SUMIFS(Purchase!$F:$F,Purchase!$A:$A,Waterfall!$A13,Purchase!$D:$D,Waterfall!$C13,Purchase!$C:$C,Waterfall!GA$1)</f>
        <v>0</v>
      </c>
      <c r="GB13" s="4">
        <f>SUMIFS(Purchase!$F:$F,Purchase!$A:$A,Waterfall!$A13,Purchase!$D:$D,Waterfall!$C13,Purchase!$C:$C,Waterfall!GB$1)</f>
        <v>0</v>
      </c>
      <c r="GC13" s="4">
        <f>SUMIFS(Purchase!$F:$F,Purchase!$A:$A,Waterfall!$A13,Purchase!$D:$D,Waterfall!$C13,Purchase!$C:$C,Waterfall!GC$1)</f>
        <v>0</v>
      </c>
      <c r="GD13" s="4">
        <f>SUMIFS(Purchase!$F:$F,Purchase!$A:$A,Waterfall!$A13,Purchase!$D:$D,Waterfall!$C13,Purchase!$C:$C,Waterfall!GD$1)</f>
        <v>0</v>
      </c>
      <c r="GE13" s="4">
        <f>SUMIFS(Purchase!$F:$F,Purchase!$A:$A,Waterfall!$A13,Purchase!$D:$D,Waterfall!$C13,Purchase!$C:$C,Waterfall!GE$1)</f>
        <v>0</v>
      </c>
      <c r="GF13" s="4">
        <f>SUMIFS(Purchase!$F:$F,Purchase!$A:$A,Waterfall!$A13,Purchase!$D:$D,Waterfall!$C13,Purchase!$C:$C,Waterfall!GF$1)</f>
        <v>0</v>
      </c>
      <c r="GG13" s="4">
        <f>SUMIFS(Purchase!$F:$F,Purchase!$A:$A,Waterfall!$A13,Purchase!$D:$D,Waterfall!$C13,Purchase!$C:$C,Waterfall!GG$1)</f>
        <v>0</v>
      </c>
      <c r="GH13" s="4">
        <f>SUMIFS(Purchase!$F:$F,Purchase!$A:$A,Waterfall!$A13,Purchase!$D:$D,Waterfall!$C13,Purchase!$C:$C,Waterfall!GH$1)</f>
        <v>0</v>
      </c>
      <c r="GI13" s="4">
        <f>SUMIFS(Purchase!$F:$F,Purchase!$A:$A,Waterfall!$A13,Purchase!$D:$D,Waterfall!$C13,Purchase!$C:$C,Waterfall!GI$1)</f>
        <v>0</v>
      </c>
      <c r="GJ13" s="113"/>
      <c r="GK13" s="65"/>
    </row>
    <row r="14" spans="1:193" x14ac:dyDescent="0.35">
      <c r="A14" s="8">
        <f t="shared" si="3"/>
        <v>1</v>
      </c>
      <c r="B14" s="2" t="str">
        <f>VLOOKUP($A14,Centers!$B$1:$C$120,2,)</f>
        <v>GATE</v>
      </c>
      <c r="C14" s="3">
        <v>44891</v>
      </c>
      <c r="D14" s="4">
        <f>IF($A14=1,SUM(SUMIFS(Indent!$E:$E,Indent!$C:$C,Waterfall!$C14,Indent!$A:$A,Centers!$A$2),SUMIFS(Indent!$E:$E,Indent!$C:$C,Waterfall!$C14,Indent!$A:$A,Centers!$A$3),SUMIFS(Indent!$E:$E,Indent!$C:$C,Waterfall!$C14,Indent!$A:$A,Centers!$A$4),SUMIFS(Indent!$E:$E,Indent!$C:$C,Waterfall!$C14,Indent!$A:$A,Centers!$A$5),SUMIFS(Indent!$E:$E,Indent!$C:$C,Waterfall!$C14,Indent!$A:$A,Centers!$A$6),SUMIFS(Indent!$E:$E,Indent!$C:$C,Waterfall!$C14,Indent!$A:$A,Centers!$A$7),SUMIFS(Indent!$E:$E,Indent!$C:$C,Waterfall!$C14,Indent!$A:$A,Centers!$A$8)),SUMIFS(Indent!$E:$E,Indent!$C:$C,Waterfall!$C14,Indent!$A:$A,$A14))</f>
        <v>35649</v>
      </c>
      <c r="E14" s="4">
        <f>SUMIFS(Purchase!$F:$F,Purchase!$A:$A,Waterfall!$A14,Purchase!$D:$D,Waterfall!$C14,Purchase!$C:$C,Waterfall!E$1)</f>
        <v>0</v>
      </c>
      <c r="F14" s="4">
        <f>SUMIFS(Purchase!$F:$F,Purchase!$A:$A,Waterfall!$A14,Purchase!$D:$D,Waterfall!$C14,Purchase!$C:$C,Waterfall!F$1)</f>
        <v>0</v>
      </c>
      <c r="G14" s="4">
        <f>SUMIFS(Purchase!$F:$F,Purchase!$A:$A,Waterfall!$A14,Purchase!$D:$D,Waterfall!$C14,Purchase!$C:$C,Waterfall!G$1)</f>
        <v>0</v>
      </c>
      <c r="H14" s="4">
        <f>SUMIFS(Purchase!$F:$F,Purchase!$A:$A,Waterfall!$A14,Purchase!$D:$D,Waterfall!$C14,Purchase!$C:$C,Waterfall!H$1)</f>
        <v>0</v>
      </c>
      <c r="I14" s="4">
        <f>SUMIFS(Purchase!$F:$F,Purchase!$A:$A,Waterfall!$A14,Purchase!$D:$D,Waterfall!$C14,Purchase!$C:$C,Waterfall!I$1)</f>
        <v>0</v>
      </c>
      <c r="J14" s="4">
        <f>SUMIFS(Purchase!$F:$F,Purchase!$A:$A,Waterfall!$A14,Purchase!$D:$D,Waterfall!$C14,Purchase!$C:$C,Waterfall!J$1)</f>
        <v>0</v>
      </c>
      <c r="K14" s="4">
        <f>SUMIFS(Purchase!$F:$F,Purchase!$A:$A,Waterfall!$A14,Purchase!$D:$D,Waterfall!$C14,Purchase!$C:$C,Waterfall!K$1)</f>
        <v>0</v>
      </c>
      <c r="L14" s="4">
        <f>SUMIFS(Purchase!$F:$F,Purchase!$A:$A,Waterfall!$A14,Purchase!$D:$D,Waterfall!$C14,Purchase!$C:$C,Waterfall!L$1)</f>
        <v>0</v>
      </c>
      <c r="M14" s="4">
        <f>SUMIFS(Purchase!$F:$F,Purchase!$A:$A,Waterfall!$A14,Purchase!$D:$D,Waterfall!$C14,Purchase!$C:$C,Waterfall!M$1)</f>
        <v>0</v>
      </c>
      <c r="N14" s="4">
        <f>SUMIFS(Purchase!$F:$F,Purchase!$A:$A,Waterfall!$A14,Purchase!$D:$D,Waterfall!$C14,Purchase!$C:$C,Waterfall!N$1)</f>
        <v>0</v>
      </c>
      <c r="O14" s="4">
        <f>SUMIFS(Purchase!$F:$F,Purchase!$A:$A,Waterfall!$A14,Purchase!$D:$D,Waterfall!$C14,Purchase!$C:$C,Waterfall!O$1)</f>
        <v>5429.53</v>
      </c>
      <c r="P14" s="4">
        <f>SUMIFS(Purchase!$F:$F,Purchase!$A:$A,Waterfall!$A14,Purchase!$D:$D,Waterfall!$C14,Purchase!$C:$C,Waterfall!P$1)</f>
        <v>12572.58</v>
      </c>
      <c r="Q14" s="4">
        <f>SUMIFS(Purchase!$F:$F,Purchase!$A:$A,Waterfall!$A14,Purchase!$D:$D,Waterfall!$C14,Purchase!$C:$C,Waterfall!Q$1)</f>
        <v>8816.56</v>
      </c>
      <c r="R14" s="4">
        <f>SUMIFS(Purchase!$F:$F,Purchase!$A:$A,Waterfall!$A14,Purchase!$D:$D,Waterfall!$C14,Purchase!$C:$C,Waterfall!R$1)</f>
        <v>7235.88</v>
      </c>
      <c r="S14" s="4">
        <f>SUMIFS(Purchase!$F:$F,Purchase!$A:$A,Waterfall!$A14,Purchase!$D:$D,Waterfall!$C14,Purchase!$C:$C,Waterfall!S$1)</f>
        <v>4442.72</v>
      </c>
      <c r="T14" s="4">
        <f>SUMIFS(Purchase!$F:$F,Purchase!$A:$A,Waterfall!$A14,Purchase!$D:$D,Waterfall!$C14,Purchase!$C:$C,Waterfall!T$1)</f>
        <v>3287.18</v>
      </c>
      <c r="U14" s="4">
        <f>SUMIFS(Purchase!$F:$F,Purchase!$A:$A,Waterfall!$A14,Purchase!$D:$D,Waterfall!$C14,Purchase!$C:$C,Waterfall!U$1)</f>
        <v>329.47</v>
      </c>
      <c r="V14" s="4">
        <f>SUMIFS(Purchase!$F:$F,Purchase!$A:$A,Waterfall!$A14,Purchase!$D:$D,Waterfall!$C14,Purchase!$C:$C,Waterfall!V$1)</f>
        <v>0</v>
      </c>
      <c r="W14" s="4">
        <f>SUMIFS(Purchase!$F:$F,Purchase!$A:$A,Waterfall!$A14,Purchase!$D:$D,Waterfall!$C14,Purchase!$C:$C,Waterfall!W$1)</f>
        <v>0</v>
      </c>
      <c r="X14" s="4">
        <f>SUMIFS(Purchase!$F:$F,Purchase!$A:$A,Waterfall!$A14,Purchase!$D:$D,Waterfall!$C14,Purchase!$C:$C,Waterfall!X$1)</f>
        <v>0</v>
      </c>
      <c r="Y14" s="4">
        <f>SUMIFS(Purchase!$F:$F,Purchase!$A:$A,Waterfall!$A14,Purchase!$D:$D,Waterfall!$C14,Purchase!$C:$C,Waterfall!Y$1)</f>
        <v>0</v>
      </c>
      <c r="Z14" s="4">
        <f>SUMIFS(Purchase!$F:$F,Purchase!$A:$A,Waterfall!$A14,Purchase!$D:$D,Waterfall!$C14,Purchase!$C:$C,Waterfall!Z$1)</f>
        <v>0</v>
      </c>
      <c r="AA14" s="4">
        <f>SUMIFS(Purchase!$F:$F,Purchase!$A:$A,Waterfall!$A14,Purchase!$D:$D,Waterfall!$C14,Purchase!$C:$C,Waterfall!AA$1)</f>
        <v>0</v>
      </c>
      <c r="AB14" s="4">
        <f>SUMIFS(Purchase!$F:$F,Purchase!$A:$A,Waterfall!$A14,Purchase!$D:$D,Waterfall!$C14,Purchase!$C:$C,Waterfall!AB$1)</f>
        <v>0</v>
      </c>
      <c r="AC14" s="4">
        <f>SUMIFS(Purchase!$F:$F,Purchase!$A:$A,Waterfall!$A14,Purchase!$D:$D,Waterfall!$C14,Purchase!$C:$C,Waterfall!AC$1)</f>
        <v>0</v>
      </c>
      <c r="AD14" s="4">
        <f>SUMIFS(Purchase!$F:$F,Purchase!$A:$A,Waterfall!$A14,Purchase!$D:$D,Waterfall!$C14,Purchase!$C:$C,Waterfall!AD$1)</f>
        <v>0</v>
      </c>
      <c r="AE14" s="4">
        <f>SUMIFS(Purchase!$F:$F,Purchase!$A:$A,Waterfall!$A14,Purchase!$D:$D,Waterfall!$C14,Purchase!$C:$C,Waterfall!AE$1)</f>
        <v>0</v>
      </c>
      <c r="AF14" s="4">
        <f>SUMIFS(Purchase!$F:$F,Purchase!$A:$A,Waterfall!$A14,Purchase!$D:$D,Waterfall!$C14,Purchase!$C:$C,Waterfall!AF$1)</f>
        <v>0</v>
      </c>
      <c r="AG14" s="4">
        <f>SUMIFS(Purchase!$F:$F,Purchase!$A:$A,Waterfall!$A14,Purchase!$D:$D,Waterfall!$C14,Purchase!$C:$C,Waterfall!AG$1)</f>
        <v>0</v>
      </c>
      <c r="AH14" s="4">
        <f>SUMIFS(Purchase!$F:$F,Purchase!$A:$A,Waterfall!$A14,Purchase!$D:$D,Waterfall!$C14,Purchase!$C:$C,Waterfall!AH$1)</f>
        <v>0</v>
      </c>
      <c r="AI14" s="4">
        <f>SUMIFS(Purchase!$F:$F,Purchase!$A:$A,Waterfall!$A14,Purchase!$D:$D,Waterfall!$C14,Purchase!$C:$C,Waterfall!AI$1)</f>
        <v>0</v>
      </c>
      <c r="AJ14" s="4">
        <f>SUMIFS(Purchase!$F:$F,Purchase!$A:$A,Waterfall!$A14,Purchase!$D:$D,Waterfall!$C14,Purchase!$C:$C,Waterfall!AJ$1)</f>
        <v>0</v>
      </c>
      <c r="AK14" s="4">
        <f>SUMIFS(Purchase!$F:$F,Purchase!$A:$A,Waterfall!$A14,Purchase!$D:$D,Waterfall!$C14,Purchase!$C:$C,Waterfall!AK$1)</f>
        <v>0</v>
      </c>
      <c r="AL14" s="4">
        <f>SUMIFS(Purchase!$F:$F,Purchase!$A:$A,Waterfall!$A14,Purchase!$D:$D,Waterfall!$C14,Purchase!$C:$C,Waterfall!AL$1)</f>
        <v>0</v>
      </c>
      <c r="AM14" s="4">
        <f>SUMIFS(Purchase!$F:$F,Purchase!$A:$A,Waterfall!$A14,Purchase!$D:$D,Waterfall!$C14,Purchase!$C:$C,Waterfall!AM$1)</f>
        <v>0</v>
      </c>
      <c r="AN14" s="4">
        <f>SUMIFS(Purchase!$F:$F,Purchase!$A:$A,Waterfall!$A14,Purchase!$D:$D,Waterfall!$C14,Purchase!$C:$C,Waterfall!AN$1)</f>
        <v>0</v>
      </c>
      <c r="AO14" s="4">
        <f>SUMIFS(Purchase!$F:$F,Purchase!$A:$A,Waterfall!$A14,Purchase!$D:$D,Waterfall!$C14,Purchase!$C:$C,Waterfall!AO$1)</f>
        <v>0</v>
      </c>
      <c r="AP14" s="4">
        <f>SUMIFS(Purchase!$F:$F,Purchase!$A:$A,Waterfall!$A14,Purchase!$D:$D,Waterfall!$C14,Purchase!$C:$C,Waterfall!AP$1)</f>
        <v>0</v>
      </c>
      <c r="AQ14" s="4">
        <f>SUMIFS(Purchase!$F:$F,Purchase!$A:$A,Waterfall!$A14,Purchase!$D:$D,Waterfall!$C14,Purchase!$C:$C,Waterfall!AQ$1)</f>
        <v>0</v>
      </c>
      <c r="AR14" s="4">
        <f>SUMIFS(Purchase!$F:$F,Purchase!$A:$A,Waterfall!$A14,Purchase!$D:$D,Waterfall!$C14,Purchase!$C:$C,Waterfall!AR$1)</f>
        <v>0</v>
      </c>
      <c r="AS14" s="4">
        <f>SUMIFS(Purchase!$F:$F,Purchase!$A:$A,Waterfall!$A14,Purchase!$D:$D,Waterfall!$C14,Purchase!$C:$C,Waterfall!AS$1)</f>
        <v>0</v>
      </c>
      <c r="AT14" s="4">
        <f>SUMIFS(Purchase!$F:$F,Purchase!$A:$A,Waterfall!$A14,Purchase!$D:$D,Waterfall!$C14,Purchase!$C:$C,Waterfall!AT$1)</f>
        <v>0</v>
      </c>
      <c r="AU14" s="4">
        <f>SUMIFS(Purchase!$F:$F,Purchase!$A:$A,Waterfall!$A14,Purchase!$D:$D,Waterfall!$C14,Purchase!$C:$C,Waterfall!AU$1)</f>
        <v>0</v>
      </c>
      <c r="AV14" s="4">
        <f>SUMIFS(Purchase!$F:$F,Purchase!$A:$A,Waterfall!$A14,Purchase!$D:$D,Waterfall!$C14,Purchase!$C:$C,Waterfall!AV$1)</f>
        <v>0</v>
      </c>
      <c r="AW14" s="4">
        <f>SUMIFS(Purchase!$F:$F,Purchase!$A:$A,Waterfall!$A14,Purchase!$D:$D,Waterfall!$C14,Purchase!$C:$C,Waterfall!AW$1)</f>
        <v>0</v>
      </c>
      <c r="AX14" s="4">
        <f>SUMIFS(Purchase!$F:$F,Purchase!$A:$A,Waterfall!$A14,Purchase!$D:$D,Waterfall!$C14,Purchase!$C:$C,Waterfall!AX$1)</f>
        <v>0</v>
      </c>
      <c r="AY14" s="4">
        <f>SUMIFS(Purchase!$F:$F,Purchase!$A:$A,Waterfall!$A14,Purchase!$D:$D,Waterfall!$C14,Purchase!$C:$C,Waterfall!AY$1)</f>
        <v>0</v>
      </c>
      <c r="AZ14" s="4">
        <f>SUMIFS(Purchase!$F:$F,Purchase!$A:$A,Waterfall!$A14,Purchase!$D:$D,Waterfall!$C14,Purchase!$C:$C,Waterfall!AZ$1)</f>
        <v>0</v>
      </c>
      <c r="BA14" s="4">
        <f>SUMIFS(Purchase!$F:$F,Purchase!$A:$A,Waterfall!$A14,Purchase!$D:$D,Waterfall!$C14,Purchase!$C:$C,Waterfall!BA$1)</f>
        <v>0</v>
      </c>
      <c r="BB14" s="4">
        <f>SUMIFS(Purchase!$F:$F,Purchase!$A:$A,Waterfall!$A14,Purchase!$D:$D,Waterfall!$C14,Purchase!$C:$C,Waterfall!BB$1)</f>
        <v>0</v>
      </c>
      <c r="BC14" s="4">
        <f>SUMIFS(Purchase!$F:$F,Purchase!$A:$A,Waterfall!$A14,Purchase!$D:$D,Waterfall!$C14,Purchase!$C:$C,Waterfall!BC$1)</f>
        <v>0</v>
      </c>
      <c r="BD14" s="4">
        <f>SUMIFS(Purchase!$F:$F,Purchase!$A:$A,Waterfall!$A14,Purchase!$D:$D,Waterfall!$C14,Purchase!$C:$C,Waterfall!BD$1)</f>
        <v>0</v>
      </c>
      <c r="BE14" s="4">
        <f>SUMIFS(Purchase!$F:$F,Purchase!$A:$A,Waterfall!$A14,Purchase!$D:$D,Waterfall!$C14,Purchase!$C:$C,Waterfall!BE$1)</f>
        <v>0</v>
      </c>
      <c r="BF14" s="4">
        <f>SUMIFS(Purchase!$F:$F,Purchase!$A:$A,Waterfall!$A14,Purchase!$D:$D,Waterfall!$C14,Purchase!$C:$C,Waterfall!BF$1)</f>
        <v>0</v>
      </c>
      <c r="BG14" s="4">
        <f>SUMIFS(Purchase!$F:$F,Purchase!$A:$A,Waterfall!$A14,Purchase!$D:$D,Waterfall!$C14,Purchase!$C:$C,Waterfall!BG$1)</f>
        <v>0</v>
      </c>
      <c r="BH14" s="4">
        <f>SUMIFS(Purchase!$F:$F,Purchase!$A:$A,Waterfall!$A14,Purchase!$D:$D,Waterfall!$C14,Purchase!$C:$C,Waterfall!BH$1)</f>
        <v>0</v>
      </c>
      <c r="BI14" s="4">
        <f>SUMIFS(Purchase!$F:$F,Purchase!$A:$A,Waterfall!$A14,Purchase!$D:$D,Waterfall!$C14,Purchase!$C:$C,Waterfall!BI$1)</f>
        <v>0</v>
      </c>
      <c r="BJ14" s="4">
        <f>SUMIFS(Purchase!$F:$F,Purchase!$A:$A,Waterfall!$A14,Purchase!$D:$D,Waterfall!$C14,Purchase!$C:$C,Waterfall!BJ$1)</f>
        <v>0</v>
      </c>
      <c r="BK14" s="4">
        <f>SUMIFS(Purchase!$F:$F,Purchase!$A:$A,Waterfall!$A14,Purchase!$D:$D,Waterfall!$C14,Purchase!$C:$C,Waterfall!BK$1)</f>
        <v>0</v>
      </c>
      <c r="BL14" s="4">
        <f>SUMIFS(Purchase!$F:$F,Purchase!$A:$A,Waterfall!$A14,Purchase!$D:$D,Waterfall!$C14,Purchase!$C:$C,Waterfall!BL$1)</f>
        <v>0</v>
      </c>
      <c r="BM14" s="4">
        <f>SUMIFS(Purchase!$F:$F,Purchase!$A:$A,Waterfall!$A14,Purchase!$D:$D,Waterfall!$C14,Purchase!$C:$C,Waterfall!BM$1)</f>
        <v>0</v>
      </c>
      <c r="BN14" s="4">
        <f>SUMIFS(Purchase!$F:$F,Purchase!$A:$A,Waterfall!$A14,Purchase!$D:$D,Waterfall!$C14,Purchase!$C:$C,Waterfall!BN$1)</f>
        <v>0</v>
      </c>
      <c r="BO14" s="4">
        <f>SUMIFS(Purchase!$F:$F,Purchase!$A:$A,Waterfall!$A14,Purchase!$D:$D,Waterfall!$C14,Purchase!$C:$C,Waterfall!BO$1)</f>
        <v>0</v>
      </c>
      <c r="BP14" s="4">
        <f>SUMIFS(Purchase!$F:$F,Purchase!$A:$A,Waterfall!$A14,Purchase!$D:$D,Waterfall!$C14,Purchase!$C:$C,Waterfall!BP$1)</f>
        <v>0</v>
      </c>
      <c r="BQ14" s="4">
        <f>SUMIFS(Purchase!$F:$F,Purchase!$A:$A,Waterfall!$A14,Purchase!$D:$D,Waterfall!$C14,Purchase!$C:$C,Waterfall!BQ$1)</f>
        <v>0</v>
      </c>
      <c r="BR14" s="4">
        <f>SUMIFS(Purchase!$F:$F,Purchase!$A:$A,Waterfall!$A14,Purchase!$D:$D,Waterfall!$C14,Purchase!$C:$C,Waterfall!BR$1)</f>
        <v>0</v>
      </c>
      <c r="BS14" s="4">
        <f>SUMIFS(Purchase!$F:$F,Purchase!$A:$A,Waterfall!$A14,Purchase!$D:$D,Waterfall!$C14,Purchase!$C:$C,Waterfall!BS$1)</f>
        <v>0</v>
      </c>
      <c r="BT14" s="4">
        <f>SUMIFS(Purchase!$F:$F,Purchase!$A:$A,Waterfall!$A14,Purchase!$D:$D,Waterfall!$C14,Purchase!$C:$C,Waterfall!BT$1)</f>
        <v>0</v>
      </c>
      <c r="BU14" s="4">
        <f>SUMIFS(Purchase!$F:$F,Purchase!$A:$A,Waterfall!$A14,Purchase!$D:$D,Waterfall!$C14,Purchase!$C:$C,Waterfall!BU$1)</f>
        <v>0</v>
      </c>
      <c r="BV14" s="4">
        <f>SUMIFS(Purchase!$F:$F,Purchase!$A:$A,Waterfall!$A14,Purchase!$D:$D,Waterfall!$C14,Purchase!$C:$C,Waterfall!BV$1)</f>
        <v>0</v>
      </c>
      <c r="BW14" s="4">
        <f>SUMIFS(Purchase!$F:$F,Purchase!$A:$A,Waterfall!$A14,Purchase!$D:$D,Waterfall!$C14,Purchase!$C:$C,Waterfall!BW$1)</f>
        <v>0</v>
      </c>
      <c r="BX14" s="4">
        <f>SUMIFS(Purchase!$F:$F,Purchase!$A:$A,Waterfall!$A14,Purchase!$D:$D,Waterfall!$C14,Purchase!$C:$C,Waterfall!BX$1)</f>
        <v>0</v>
      </c>
      <c r="BY14" s="4">
        <f>SUMIFS(Purchase!$F:$F,Purchase!$A:$A,Waterfall!$A14,Purchase!$D:$D,Waterfall!$C14,Purchase!$C:$C,Waterfall!BY$1)</f>
        <v>0</v>
      </c>
      <c r="BZ14" s="4">
        <f>SUMIFS(Purchase!$F:$F,Purchase!$A:$A,Waterfall!$A14,Purchase!$D:$D,Waterfall!$C14,Purchase!$C:$C,Waterfall!BZ$1)</f>
        <v>0</v>
      </c>
      <c r="CA14" s="4">
        <f>SUMIFS(Purchase!$F:$F,Purchase!$A:$A,Waterfall!$A14,Purchase!$D:$D,Waterfall!$C14,Purchase!$C:$C,Waterfall!CA$1)</f>
        <v>0</v>
      </c>
      <c r="CB14" s="4">
        <f>SUMIFS(Purchase!$F:$F,Purchase!$A:$A,Waterfall!$A14,Purchase!$D:$D,Waterfall!$C14,Purchase!$C:$C,Waterfall!CB$1)</f>
        <v>0</v>
      </c>
      <c r="CC14" s="4">
        <f>SUMIFS(Purchase!$F:$F,Purchase!$A:$A,Waterfall!$A14,Purchase!$D:$D,Waterfall!$C14,Purchase!$C:$C,Waterfall!CC$1)</f>
        <v>0</v>
      </c>
      <c r="CD14" s="4">
        <f>SUMIFS(Purchase!$F:$F,Purchase!$A:$A,Waterfall!$A14,Purchase!$D:$D,Waterfall!$C14,Purchase!$C:$C,Waterfall!CD$1)</f>
        <v>0</v>
      </c>
      <c r="CE14" s="4">
        <f>SUMIFS(Purchase!$F:$F,Purchase!$A:$A,Waterfall!$A14,Purchase!$D:$D,Waterfall!$C14,Purchase!$C:$C,Waterfall!CE$1)</f>
        <v>0</v>
      </c>
      <c r="CF14" s="4">
        <f>SUMIFS(Purchase!$F:$F,Purchase!$A:$A,Waterfall!$A14,Purchase!$D:$D,Waterfall!$C14,Purchase!$C:$C,Waterfall!CF$1)</f>
        <v>0</v>
      </c>
      <c r="CG14" s="4">
        <f>SUMIFS(Purchase!$F:$F,Purchase!$A:$A,Waterfall!$A14,Purchase!$D:$D,Waterfall!$C14,Purchase!$C:$C,Waterfall!CG$1)</f>
        <v>0</v>
      </c>
      <c r="CH14" s="4">
        <f>SUMIFS(Purchase!$F:$F,Purchase!$A:$A,Waterfall!$A14,Purchase!$D:$D,Waterfall!$C14,Purchase!$C:$C,Waterfall!CH$1)</f>
        <v>0</v>
      </c>
      <c r="CI14" s="4">
        <f>SUMIFS(Purchase!$F:$F,Purchase!$A:$A,Waterfall!$A14,Purchase!$D:$D,Waterfall!$C14,Purchase!$C:$C,Waterfall!CI$1)</f>
        <v>0</v>
      </c>
      <c r="CJ14" s="4">
        <f>SUMIFS(Purchase!$F:$F,Purchase!$A:$A,Waterfall!$A14,Purchase!$D:$D,Waterfall!$C14,Purchase!$C:$C,Waterfall!CJ$1)</f>
        <v>0</v>
      </c>
      <c r="CK14" s="4">
        <f>SUMIFS(Purchase!$F:$F,Purchase!$A:$A,Waterfall!$A14,Purchase!$D:$D,Waterfall!$C14,Purchase!$C:$C,Waterfall!CK$1)</f>
        <v>0</v>
      </c>
      <c r="CL14" s="4">
        <f>SUMIFS(Purchase!$F:$F,Purchase!$A:$A,Waterfall!$A14,Purchase!$D:$D,Waterfall!$C14,Purchase!$C:$C,Waterfall!CL$1)</f>
        <v>0</v>
      </c>
      <c r="CM14" s="4">
        <f>SUMIFS(Purchase!$F:$F,Purchase!$A:$A,Waterfall!$A14,Purchase!$D:$D,Waterfall!$C14,Purchase!$C:$C,Waterfall!CM$1)</f>
        <v>0</v>
      </c>
      <c r="CN14" s="4">
        <f>SUMIFS(Purchase!$F:$F,Purchase!$A:$A,Waterfall!$A14,Purchase!$D:$D,Waterfall!$C14,Purchase!$C:$C,Waterfall!CN$1)</f>
        <v>0</v>
      </c>
      <c r="CO14" s="4">
        <f>SUMIFS(Purchase!$F:$F,Purchase!$A:$A,Waterfall!$A14,Purchase!$D:$D,Waterfall!$C14,Purchase!$C:$C,Waterfall!CO$1)</f>
        <v>0</v>
      </c>
      <c r="CP14" s="4">
        <f>SUMIFS(Purchase!$F:$F,Purchase!$A:$A,Waterfall!$A14,Purchase!$D:$D,Waterfall!$C14,Purchase!$C:$C,Waterfall!CP$1)</f>
        <v>0</v>
      </c>
      <c r="CQ14" s="4">
        <f>SUMIFS(Purchase!$F:$F,Purchase!$A:$A,Waterfall!$A14,Purchase!$D:$D,Waterfall!$C14,Purchase!$C:$C,Waterfall!CQ$1)</f>
        <v>0</v>
      </c>
      <c r="CR14" s="4">
        <f>SUMIFS(Purchase!$F:$F,Purchase!$A:$A,Waterfall!$A14,Purchase!$D:$D,Waterfall!$C14,Purchase!$C:$C,Waterfall!CR$1)</f>
        <v>0</v>
      </c>
      <c r="CS14" s="4">
        <f>SUMIFS(Purchase!$F:$F,Purchase!$A:$A,Waterfall!$A14,Purchase!$D:$D,Waterfall!$C14,Purchase!$C:$C,Waterfall!CS$1)</f>
        <v>0</v>
      </c>
      <c r="CT14" s="4">
        <f>SUMIFS(Purchase!$F:$F,Purchase!$A:$A,Waterfall!$A14,Purchase!$D:$D,Waterfall!$C14,Purchase!$C:$C,Waterfall!CT$1)</f>
        <v>0</v>
      </c>
      <c r="CU14" s="4">
        <f>SUMIFS(Purchase!$F:$F,Purchase!$A:$A,Waterfall!$A14,Purchase!$D:$D,Waterfall!$C14,Purchase!$C:$C,Waterfall!CU$1)</f>
        <v>0</v>
      </c>
      <c r="CV14" s="4">
        <f>SUMIFS(Purchase!$F:$F,Purchase!$A:$A,Waterfall!$A14,Purchase!$D:$D,Waterfall!$C14,Purchase!$C:$C,Waterfall!CV$1)</f>
        <v>0</v>
      </c>
      <c r="CW14" s="4">
        <f>SUMIFS(Purchase!$F:$F,Purchase!$A:$A,Waterfall!$A14,Purchase!$D:$D,Waterfall!$C14,Purchase!$C:$C,Waterfall!CW$1)</f>
        <v>0</v>
      </c>
      <c r="CX14" s="4">
        <f>SUMIFS(Purchase!$F:$F,Purchase!$A:$A,Waterfall!$A14,Purchase!$D:$D,Waterfall!$C14,Purchase!$C:$C,Waterfall!CX$1)</f>
        <v>0</v>
      </c>
      <c r="CY14" s="4">
        <f>SUMIFS(Purchase!$F:$F,Purchase!$A:$A,Waterfall!$A14,Purchase!$D:$D,Waterfall!$C14,Purchase!$C:$C,Waterfall!CY$1)</f>
        <v>0</v>
      </c>
      <c r="CZ14" s="4">
        <f>SUMIFS(Purchase!$F:$F,Purchase!$A:$A,Waterfall!$A14,Purchase!$D:$D,Waterfall!$C14,Purchase!$C:$C,Waterfall!CZ$1)</f>
        <v>0</v>
      </c>
      <c r="DA14" s="4">
        <f>SUMIFS(Purchase!$F:$F,Purchase!$A:$A,Waterfall!$A14,Purchase!$D:$D,Waterfall!$C14,Purchase!$C:$C,Waterfall!DA$1)</f>
        <v>0</v>
      </c>
      <c r="DB14" s="4">
        <f>SUMIFS(Purchase!$F:$F,Purchase!$A:$A,Waterfall!$A14,Purchase!$D:$D,Waterfall!$C14,Purchase!$C:$C,Waterfall!DB$1)</f>
        <v>0</v>
      </c>
      <c r="DC14" s="4">
        <f>SUMIFS(Purchase!$F:$F,Purchase!$A:$A,Waterfall!$A14,Purchase!$D:$D,Waterfall!$C14,Purchase!$C:$C,Waterfall!DC$1)</f>
        <v>0</v>
      </c>
      <c r="DD14" s="4">
        <f>SUMIFS(Purchase!$F:$F,Purchase!$A:$A,Waterfall!$A14,Purchase!$D:$D,Waterfall!$C14,Purchase!$C:$C,Waterfall!DD$1)</f>
        <v>0</v>
      </c>
      <c r="DE14" s="4">
        <f>SUMIFS(Purchase!$F:$F,Purchase!$A:$A,Waterfall!$A14,Purchase!$D:$D,Waterfall!$C14,Purchase!$C:$C,Waterfall!DE$1)</f>
        <v>0</v>
      </c>
      <c r="DF14" s="4">
        <f>SUMIFS(Purchase!$F:$F,Purchase!$A:$A,Waterfall!$A14,Purchase!$D:$D,Waterfall!$C14,Purchase!$C:$C,Waterfall!DF$1)</f>
        <v>0</v>
      </c>
      <c r="DG14" s="4">
        <f>SUMIFS(Purchase!$F:$F,Purchase!$A:$A,Waterfall!$A14,Purchase!$D:$D,Waterfall!$C14,Purchase!$C:$C,Waterfall!DG$1)</f>
        <v>0</v>
      </c>
      <c r="DH14" s="4">
        <f>SUMIFS(Purchase!$F:$F,Purchase!$A:$A,Waterfall!$A14,Purchase!$D:$D,Waterfall!$C14,Purchase!$C:$C,Waterfall!DH$1)</f>
        <v>0</v>
      </c>
      <c r="DI14" s="4">
        <f>SUMIFS(Purchase!$F:$F,Purchase!$A:$A,Waterfall!$A14,Purchase!$D:$D,Waterfall!$C14,Purchase!$C:$C,Waterfall!DI$1)</f>
        <v>0</v>
      </c>
      <c r="DJ14" s="4">
        <f>SUMIFS(Purchase!$F:$F,Purchase!$A:$A,Waterfall!$A14,Purchase!$D:$D,Waterfall!$C14,Purchase!$C:$C,Waterfall!DJ$1)</f>
        <v>0</v>
      </c>
      <c r="DK14" s="4">
        <f>SUMIFS(Purchase!$F:$F,Purchase!$A:$A,Waterfall!$A14,Purchase!$D:$D,Waterfall!$C14,Purchase!$C:$C,Waterfall!DK$1)</f>
        <v>0</v>
      </c>
      <c r="DL14" s="4">
        <f>SUMIFS(Purchase!$F:$F,Purchase!$A:$A,Waterfall!$A14,Purchase!$D:$D,Waterfall!$C14,Purchase!$C:$C,Waterfall!DL$1)</f>
        <v>0</v>
      </c>
      <c r="DM14" s="4">
        <f>SUMIFS(Purchase!$F:$F,Purchase!$A:$A,Waterfall!$A14,Purchase!$D:$D,Waterfall!$C14,Purchase!$C:$C,Waterfall!DM$1)</f>
        <v>0</v>
      </c>
      <c r="DN14" s="4">
        <f>SUMIFS(Purchase!$F:$F,Purchase!$A:$A,Waterfall!$A14,Purchase!$D:$D,Waterfall!$C14,Purchase!$C:$C,Waterfall!DN$1)</f>
        <v>0</v>
      </c>
      <c r="DO14" s="4">
        <f>SUMIFS(Purchase!$F:$F,Purchase!$A:$A,Waterfall!$A14,Purchase!$D:$D,Waterfall!$C14,Purchase!$C:$C,Waterfall!DO$1)</f>
        <v>0</v>
      </c>
      <c r="DP14" s="4">
        <f>SUMIFS(Purchase!$F:$F,Purchase!$A:$A,Waterfall!$A14,Purchase!$D:$D,Waterfall!$C14,Purchase!$C:$C,Waterfall!DP$1)</f>
        <v>0</v>
      </c>
      <c r="DQ14" s="4">
        <f>SUMIFS(Purchase!$F:$F,Purchase!$A:$A,Waterfall!$A14,Purchase!$D:$D,Waterfall!$C14,Purchase!$C:$C,Waterfall!DQ$1)</f>
        <v>0</v>
      </c>
      <c r="DR14" s="4">
        <f>SUMIFS(Purchase!$F:$F,Purchase!$A:$A,Waterfall!$A14,Purchase!$D:$D,Waterfall!$C14,Purchase!$C:$C,Waterfall!DR$1)</f>
        <v>0</v>
      </c>
      <c r="DS14" s="4">
        <f>SUMIFS(Purchase!$F:$F,Purchase!$A:$A,Waterfall!$A14,Purchase!$D:$D,Waterfall!$C14,Purchase!$C:$C,Waterfall!DS$1)</f>
        <v>0</v>
      </c>
      <c r="DT14" s="4">
        <f>SUMIFS(Purchase!$F:$F,Purchase!$A:$A,Waterfall!$A14,Purchase!$D:$D,Waterfall!$C14,Purchase!$C:$C,Waterfall!DT$1)</f>
        <v>0</v>
      </c>
      <c r="DU14" s="4">
        <f>SUMIFS(Purchase!$F:$F,Purchase!$A:$A,Waterfall!$A14,Purchase!$D:$D,Waterfall!$C14,Purchase!$C:$C,Waterfall!DU$1)</f>
        <v>0</v>
      </c>
      <c r="DV14" s="4">
        <f>SUMIFS(Purchase!$F:$F,Purchase!$A:$A,Waterfall!$A14,Purchase!$D:$D,Waterfall!$C14,Purchase!$C:$C,Waterfall!DV$1)</f>
        <v>0</v>
      </c>
      <c r="DW14" s="4">
        <f>SUMIFS(Purchase!$F:$F,Purchase!$A:$A,Waterfall!$A14,Purchase!$D:$D,Waterfall!$C14,Purchase!$C:$C,Waterfall!DW$1)</f>
        <v>0</v>
      </c>
      <c r="DX14" s="4">
        <f>SUMIFS(Purchase!$F:$F,Purchase!$A:$A,Waterfall!$A14,Purchase!$D:$D,Waterfall!$C14,Purchase!$C:$C,Waterfall!DX$1)</f>
        <v>0</v>
      </c>
      <c r="DY14" s="4">
        <f>SUMIFS(Purchase!$F:$F,Purchase!$A:$A,Waterfall!$A14,Purchase!$D:$D,Waterfall!$C14,Purchase!$C:$C,Waterfall!DY$1)</f>
        <v>0</v>
      </c>
      <c r="DZ14" s="4">
        <f>SUMIFS(Purchase!$F:$F,Purchase!$A:$A,Waterfall!$A14,Purchase!$D:$D,Waterfall!$C14,Purchase!$C:$C,Waterfall!DZ$1)</f>
        <v>0</v>
      </c>
      <c r="EA14" s="4">
        <f>SUMIFS(Purchase!$F:$F,Purchase!$A:$A,Waterfall!$A14,Purchase!$D:$D,Waterfall!$C14,Purchase!$C:$C,Waterfall!EA$1)</f>
        <v>0</v>
      </c>
      <c r="EB14" s="4">
        <f>SUMIFS(Purchase!$F:$F,Purchase!$A:$A,Waterfall!$A14,Purchase!$D:$D,Waterfall!$C14,Purchase!$C:$C,Waterfall!EB$1)</f>
        <v>0</v>
      </c>
      <c r="EC14" s="4">
        <f>SUMIFS(Purchase!$F:$F,Purchase!$A:$A,Waterfall!$A14,Purchase!$D:$D,Waterfall!$C14,Purchase!$C:$C,Waterfall!EC$1)</f>
        <v>0</v>
      </c>
      <c r="ED14" s="4">
        <f>SUMIFS(Purchase!$F:$F,Purchase!$A:$A,Waterfall!$A14,Purchase!$D:$D,Waterfall!$C14,Purchase!$C:$C,Waterfall!ED$1)</f>
        <v>0</v>
      </c>
      <c r="EE14" s="4">
        <f>SUMIFS(Purchase!$F:$F,Purchase!$A:$A,Waterfall!$A14,Purchase!$D:$D,Waterfall!$C14,Purchase!$C:$C,Waterfall!EE$1)</f>
        <v>0</v>
      </c>
      <c r="EF14" s="4">
        <f>SUMIFS(Purchase!$F:$F,Purchase!$A:$A,Waterfall!$A14,Purchase!$D:$D,Waterfall!$C14,Purchase!$C:$C,Waterfall!EF$1)</f>
        <v>0</v>
      </c>
      <c r="EG14" s="4">
        <f>SUMIFS(Purchase!$F:$F,Purchase!$A:$A,Waterfall!$A14,Purchase!$D:$D,Waterfall!$C14,Purchase!$C:$C,Waterfall!EG$1)</f>
        <v>0</v>
      </c>
      <c r="EH14" s="4">
        <f>SUMIFS(Purchase!$F:$F,Purchase!$A:$A,Waterfall!$A14,Purchase!$D:$D,Waterfall!$C14,Purchase!$C:$C,Waterfall!EH$1)</f>
        <v>0</v>
      </c>
      <c r="EI14" s="4">
        <f>SUMIFS(Purchase!$F:$F,Purchase!$A:$A,Waterfall!$A14,Purchase!$D:$D,Waterfall!$C14,Purchase!$C:$C,Waterfall!EI$1)</f>
        <v>0</v>
      </c>
      <c r="EJ14" s="4">
        <f>SUMIFS(Purchase!$F:$F,Purchase!$A:$A,Waterfall!$A14,Purchase!$D:$D,Waterfall!$C14,Purchase!$C:$C,Waterfall!EJ$1)</f>
        <v>0</v>
      </c>
      <c r="EK14" s="4">
        <f>SUMIFS(Purchase!$F:$F,Purchase!$A:$A,Waterfall!$A14,Purchase!$D:$D,Waterfall!$C14,Purchase!$C:$C,Waterfall!EK$1)</f>
        <v>0</v>
      </c>
      <c r="EL14" s="4">
        <f>SUMIFS(Purchase!$F:$F,Purchase!$A:$A,Waterfall!$A14,Purchase!$D:$D,Waterfall!$C14,Purchase!$C:$C,Waterfall!EL$1)</f>
        <v>0</v>
      </c>
      <c r="EM14" s="4">
        <f>SUMIFS(Purchase!$F:$F,Purchase!$A:$A,Waterfall!$A14,Purchase!$D:$D,Waterfall!$C14,Purchase!$C:$C,Waterfall!EM$1)</f>
        <v>0</v>
      </c>
      <c r="EN14" s="4">
        <f>SUMIFS(Purchase!$F:$F,Purchase!$A:$A,Waterfall!$A14,Purchase!$D:$D,Waterfall!$C14,Purchase!$C:$C,Waterfall!EN$1)</f>
        <v>0</v>
      </c>
      <c r="EO14" s="4">
        <f>SUMIFS(Purchase!$F:$F,Purchase!$A:$A,Waterfall!$A14,Purchase!$D:$D,Waterfall!$C14,Purchase!$C:$C,Waterfall!EO$1)</f>
        <v>0</v>
      </c>
      <c r="EP14" s="4">
        <f>SUMIFS(Purchase!$F:$F,Purchase!$A:$A,Waterfall!$A14,Purchase!$D:$D,Waterfall!$C14,Purchase!$C:$C,Waterfall!EP$1)</f>
        <v>0</v>
      </c>
      <c r="EQ14" s="4">
        <f>SUMIFS(Purchase!$F:$F,Purchase!$A:$A,Waterfall!$A14,Purchase!$D:$D,Waterfall!$C14,Purchase!$C:$C,Waterfall!EQ$1)</f>
        <v>0</v>
      </c>
      <c r="ER14" s="4">
        <f>SUMIFS(Purchase!$F:$F,Purchase!$A:$A,Waterfall!$A14,Purchase!$D:$D,Waterfall!$C14,Purchase!$C:$C,Waterfall!ER$1)</f>
        <v>0</v>
      </c>
      <c r="ES14" s="4">
        <f>SUMIFS(Purchase!$F:$F,Purchase!$A:$A,Waterfall!$A14,Purchase!$D:$D,Waterfall!$C14,Purchase!$C:$C,Waterfall!ES$1)</f>
        <v>0</v>
      </c>
      <c r="ET14" s="4">
        <f>SUMIFS(Purchase!$F:$F,Purchase!$A:$A,Waterfall!$A14,Purchase!$D:$D,Waterfall!$C14,Purchase!$C:$C,Waterfall!ET$1)</f>
        <v>0</v>
      </c>
      <c r="EU14" s="4">
        <f>SUMIFS(Purchase!$F:$F,Purchase!$A:$A,Waterfall!$A14,Purchase!$D:$D,Waterfall!$C14,Purchase!$C:$C,Waterfall!EU$1)</f>
        <v>0</v>
      </c>
      <c r="EV14" s="4">
        <f>SUMIFS(Purchase!$F:$F,Purchase!$A:$A,Waterfall!$A14,Purchase!$D:$D,Waterfall!$C14,Purchase!$C:$C,Waterfall!EV$1)</f>
        <v>0</v>
      </c>
      <c r="EW14" s="4">
        <f>SUMIFS(Purchase!$F:$F,Purchase!$A:$A,Waterfall!$A14,Purchase!$D:$D,Waterfall!$C14,Purchase!$C:$C,Waterfall!EW$1)</f>
        <v>0</v>
      </c>
      <c r="EX14" s="4">
        <f>SUMIFS(Purchase!$F:$F,Purchase!$A:$A,Waterfall!$A14,Purchase!$D:$D,Waterfall!$C14,Purchase!$C:$C,Waterfall!EX$1)</f>
        <v>0</v>
      </c>
      <c r="EY14" s="4">
        <f>SUMIFS(Purchase!$F:$F,Purchase!$A:$A,Waterfall!$A14,Purchase!$D:$D,Waterfall!$C14,Purchase!$C:$C,Waterfall!EY$1)</f>
        <v>0</v>
      </c>
      <c r="EZ14" s="4">
        <f>SUMIFS(Purchase!$F:$F,Purchase!$A:$A,Waterfall!$A14,Purchase!$D:$D,Waterfall!$C14,Purchase!$C:$C,Waterfall!EZ$1)</f>
        <v>0</v>
      </c>
      <c r="FA14" s="4">
        <f>SUMIFS(Purchase!$F:$F,Purchase!$A:$A,Waterfall!$A14,Purchase!$D:$D,Waterfall!$C14,Purchase!$C:$C,Waterfall!FA$1)</f>
        <v>0</v>
      </c>
      <c r="FB14" s="4">
        <f>SUMIFS(Purchase!$F:$F,Purchase!$A:$A,Waterfall!$A14,Purchase!$D:$D,Waterfall!$C14,Purchase!$C:$C,Waterfall!FB$1)</f>
        <v>0</v>
      </c>
      <c r="FC14" s="4">
        <f>SUMIFS(Purchase!$F:$F,Purchase!$A:$A,Waterfall!$A14,Purchase!$D:$D,Waterfall!$C14,Purchase!$C:$C,Waterfall!FC$1)</f>
        <v>0</v>
      </c>
      <c r="FD14" s="4">
        <f>SUMIFS(Purchase!$F:$F,Purchase!$A:$A,Waterfall!$A14,Purchase!$D:$D,Waterfall!$C14,Purchase!$C:$C,Waterfall!FD$1)</f>
        <v>0</v>
      </c>
      <c r="FE14" s="4">
        <f>SUMIFS(Purchase!$F:$F,Purchase!$A:$A,Waterfall!$A14,Purchase!$D:$D,Waterfall!$C14,Purchase!$C:$C,Waterfall!FE$1)</f>
        <v>0</v>
      </c>
      <c r="FF14" s="4">
        <f>SUMIFS(Purchase!$F:$F,Purchase!$A:$A,Waterfall!$A14,Purchase!$D:$D,Waterfall!$C14,Purchase!$C:$C,Waterfall!FF$1)</f>
        <v>0</v>
      </c>
      <c r="FG14" s="4">
        <f>SUMIFS(Purchase!$F:$F,Purchase!$A:$A,Waterfall!$A14,Purchase!$D:$D,Waterfall!$C14,Purchase!$C:$C,Waterfall!FG$1)</f>
        <v>0</v>
      </c>
      <c r="FH14" s="4">
        <f>SUMIFS(Purchase!$F:$F,Purchase!$A:$A,Waterfall!$A14,Purchase!$D:$D,Waterfall!$C14,Purchase!$C:$C,Waterfall!FH$1)</f>
        <v>0</v>
      </c>
      <c r="FI14" s="4">
        <f>SUMIFS(Purchase!$F:$F,Purchase!$A:$A,Waterfall!$A14,Purchase!$D:$D,Waterfall!$C14,Purchase!$C:$C,Waterfall!FI$1)</f>
        <v>0</v>
      </c>
      <c r="FJ14" s="4">
        <f>SUMIFS(Purchase!$F:$F,Purchase!$A:$A,Waterfall!$A14,Purchase!$D:$D,Waterfall!$C14,Purchase!$C:$C,Waterfall!FJ$1)</f>
        <v>0</v>
      </c>
      <c r="FK14" s="4">
        <f>SUMIFS(Purchase!$F:$F,Purchase!$A:$A,Waterfall!$A14,Purchase!$D:$D,Waterfall!$C14,Purchase!$C:$C,Waterfall!FK$1)</f>
        <v>0</v>
      </c>
      <c r="FL14" s="4">
        <f>SUMIFS(Purchase!$F:$F,Purchase!$A:$A,Waterfall!$A14,Purchase!$D:$D,Waterfall!$C14,Purchase!$C:$C,Waterfall!FL$1)</f>
        <v>0</v>
      </c>
      <c r="FM14" s="4">
        <f>SUMIFS(Purchase!$F:$F,Purchase!$A:$A,Waterfall!$A14,Purchase!$D:$D,Waterfall!$C14,Purchase!$C:$C,Waterfall!FM$1)</f>
        <v>0</v>
      </c>
      <c r="FN14" s="4">
        <f>SUMIFS(Purchase!$F:$F,Purchase!$A:$A,Waterfall!$A14,Purchase!$D:$D,Waterfall!$C14,Purchase!$C:$C,Waterfall!FN$1)</f>
        <v>0</v>
      </c>
      <c r="FO14" s="4">
        <f>SUMIFS(Purchase!$F:$F,Purchase!$A:$A,Waterfall!$A14,Purchase!$D:$D,Waterfall!$C14,Purchase!$C:$C,Waterfall!FO$1)</f>
        <v>0</v>
      </c>
      <c r="FP14" s="4">
        <f>SUMIFS(Purchase!$F:$F,Purchase!$A:$A,Waterfall!$A14,Purchase!$D:$D,Waterfall!$C14,Purchase!$C:$C,Waterfall!FP$1)</f>
        <v>0</v>
      </c>
      <c r="FQ14" s="4">
        <f>SUMIFS(Purchase!$F:$F,Purchase!$A:$A,Waterfall!$A14,Purchase!$D:$D,Waterfall!$C14,Purchase!$C:$C,Waterfall!FQ$1)</f>
        <v>0</v>
      </c>
      <c r="FR14" s="4">
        <f>SUMIFS(Purchase!$F:$F,Purchase!$A:$A,Waterfall!$A14,Purchase!$D:$D,Waterfall!$C14,Purchase!$C:$C,Waterfall!FR$1)</f>
        <v>0</v>
      </c>
      <c r="FS14" s="4">
        <f>SUMIFS(Purchase!$F:$F,Purchase!$A:$A,Waterfall!$A14,Purchase!$D:$D,Waterfall!$C14,Purchase!$C:$C,Waterfall!FS$1)</f>
        <v>0</v>
      </c>
      <c r="FT14" s="4">
        <f>SUMIFS(Purchase!$F:$F,Purchase!$A:$A,Waterfall!$A14,Purchase!$D:$D,Waterfall!$C14,Purchase!$C:$C,Waterfall!FT$1)</f>
        <v>0</v>
      </c>
      <c r="FU14" s="4">
        <f>SUMIFS(Purchase!$F:$F,Purchase!$A:$A,Waterfall!$A14,Purchase!$D:$D,Waterfall!$C14,Purchase!$C:$C,Waterfall!FU$1)</f>
        <v>0</v>
      </c>
      <c r="FV14" s="4">
        <f>SUMIFS(Purchase!$F:$F,Purchase!$A:$A,Waterfall!$A14,Purchase!$D:$D,Waterfall!$C14,Purchase!$C:$C,Waterfall!FV$1)</f>
        <v>0</v>
      </c>
      <c r="FW14" s="4">
        <f>SUMIFS(Purchase!$F:$F,Purchase!$A:$A,Waterfall!$A14,Purchase!$D:$D,Waterfall!$C14,Purchase!$C:$C,Waterfall!FW$1)</f>
        <v>0</v>
      </c>
      <c r="FX14" s="4">
        <f>SUMIFS(Purchase!$F:$F,Purchase!$A:$A,Waterfall!$A14,Purchase!$D:$D,Waterfall!$C14,Purchase!$C:$C,Waterfall!FX$1)</f>
        <v>0</v>
      </c>
      <c r="FY14" s="4">
        <f>SUMIFS(Purchase!$F:$F,Purchase!$A:$A,Waterfall!$A14,Purchase!$D:$D,Waterfall!$C14,Purchase!$C:$C,Waterfall!FY$1)</f>
        <v>0</v>
      </c>
      <c r="FZ14" s="4">
        <f>SUMIFS(Purchase!$F:$F,Purchase!$A:$A,Waterfall!$A14,Purchase!$D:$D,Waterfall!$C14,Purchase!$C:$C,Waterfall!FZ$1)</f>
        <v>0</v>
      </c>
      <c r="GA14" s="4">
        <f>SUMIFS(Purchase!$F:$F,Purchase!$A:$A,Waterfall!$A14,Purchase!$D:$D,Waterfall!$C14,Purchase!$C:$C,Waterfall!GA$1)</f>
        <v>0</v>
      </c>
      <c r="GB14" s="4">
        <f>SUMIFS(Purchase!$F:$F,Purchase!$A:$A,Waterfall!$A14,Purchase!$D:$D,Waterfall!$C14,Purchase!$C:$C,Waterfall!GB$1)</f>
        <v>0</v>
      </c>
      <c r="GC14" s="4">
        <f>SUMIFS(Purchase!$F:$F,Purchase!$A:$A,Waterfall!$A14,Purchase!$D:$D,Waterfall!$C14,Purchase!$C:$C,Waterfall!GC$1)</f>
        <v>0</v>
      </c>
      <c r="GD14" s="4">
        <f>SUMIFS(Purchase!$F:$F,Purchase!$A:$A,Waterfall!$A14,Purchase!$D:$D,Waterfall!$C14,Purchase!$C:$C,Waterfall!GD$1)</f>
        <v>0</v>
      </c>
      <c r="GE14" s="4">
        <f>SUMIFS(Purchase!$F:$F,Purchase!$A:$A,Waterfall!$A14,Purchase!$D:$D,Waterfall!$C14,Purchase!$C:$C,Waterfall!GE$1)</f>
        <v>0</v>
      </c>
      <c r="GF14" s="4">
        <f>SUMIFS(Purchase!$F:$F,Purchase!$A:$A,Waterfall!$A14,Purchase!$D:$D,Waterfall!$C14,Purchase!$C:$C,Waterfall!GF$1)</f>
        <v>0</v>
      </c>
      <c r="GG14" s="4">
        <f>SUMIFS(Purchase!$F:$F,Purchase!$A:$A,Waterfall!$A14,Purchase!$D:$D,Waterfall!$C14,Purchase!$C:$C,Waterfall!GG$1)</f>
        <v>0</v>
      </c>
      <c r="GH14" s="4">
        <f>SUMIFS(Purchase!$F:$F,Purchase!$A:$A,Waterfall!$A14,Purchase!$D:$D,Waterfall!$C14,Purchase!$C:$C,Waterfall!GH$1)</f>
        <v>0</v>
      </c>
      <c r="GI14" s="4">
        <f>SUMIFS(Purchase!$F:$F,Purchase!$A:$A,Waterfall!$A14,Purchase!$D:$D,Waterfall!$C14,Purchase!$C:$C,Waterfall!GI$1)</f>
        <v>0</v>
      </c>
      <c r="GJ14" s="113"/>
      <c r="GK14" s="65"/>
    </row>
    <row r="15" spans="1:193" x14ac:dyDescent="0.35">
      <c r="A15" s="8">
        <f t="shared" si="3"/>
        <v>1</v>
      </c>
      <c r="B15" s="2" t="str">
        <f>VLOOKUP($A15,Centers!$B$1:$C$120,2,)</f>
        <v>GATE</v>
      </c>
      <c r="C15" s="3">
        <v>44892</v>
      </c>
      <c r="D15" s="4">
        <f>IF($A15=1,SUM(SUMIFS(Indent!$E:$E,Indent!$C:$C,Waterfall!$C15,Indent!$A:$A,Centers!$A$2),SUMIFS(Indent!$E:$E,Indent!$C:$C,Waterfall!$C15,Indent!$A:$A,Centers!$A$3),SUMIFS(Indent!$E:$E,Indent!$C:$C,Waterfall!$C15,Indent!$A:$A,Centers!$A$4),SUMIFS(Indent!$E:$E,Indent!$C:$C,Waterfall!$C15,Indent!$A:$A,Centers!$A$5),SUMIFS(Indent!$E:$E,Indent!$C:$C,Waterfall!$C15,Indent!$A:$A,Centers!$A$6),SUMIFS(Indent!$E:$E,Indent!$C:$C,Waterfall!$C15,Indent!$A:$A,Centers!$A$7),SUMIFS(Indent!$E:$E,Indent!$C:$C,Waterfall!$C15,Indent!$A:$A,Centers!$A$8)),SUMIFS(Indent!$E:$E,Indent!$C:$C,Waterfall!$C15,Indent!$A:$A,$A15))</f>
        <v>39762</v>
      </c>
      <c r="E15" s="4">
        <f>SUMIFS(Purchase!$F:$F,Purchase!$A:$A,Waterfall!$A15,Purchase!$D:$D,Waterfall!$C15,Purchase!$C:$C,Waterfall!E$1)</f>
        <v>0</v>
      </c>
      <c r="F15" s="4">
        <f>SUMIFS(Purchase!$F:$F,Purchase!$A:$A,Waterfall!$A15,Purchase!$D:$D,Waterfall!$C15,Purchase!$C:$C,Waterfall!F$1)</f>
        <v>0</v>
      </c>
      <c r="G15" s="4">
        <f>SUMIFS(Purchase!$F:$F,Purchase!$A:$A,Waterfall!$A15,Purchase!$D:$D,Waterfall!$C15,Purchase!$C:$C,Waterfall!G$1)</f>
        <v>0</v>
      </c>
      <c r="H15" s="4">
        <f>SUMIFS(Purchase!$F:$F,Purchase!$A:$A,Waterfall!$A15,Purchase!$D:$D,Waterfall!$C15,Purchase!$C:$C,Waterfall!H$1)</f>
        <v>0</v>
      </c>
      <c r="I15" s="4">
        <f>SUMIFS(Purchase!$F:$F,Purchase!$A:$A,Waterfall!$A15,Purchase!$D:$D,Waterfall!$C15,Purchase!$C:$C,Waterfall!I$1)</f>
        <v>0</v>
      </c>
      <c r="J15" s="4">
        <f>SUMIFS(Purchase!$F:$F,Purchase!$A:$A,Waterfall!$A15,Purchase!$D:$D,Waterfall!$C15,Purchase!$C:$C,Waterfall!J$1)</f>
        <v>0</v>
      </c>
      <c r="K15" s="4">
        <f>SUMIFS(Purchase!$F:$F,Purchase!$A:$A,Waterfall!$A15,Purchase!$D:$D,Waterfall!$C15,Purchase!$C:$C,Waterfall!K$1)</f>
        <v>0</v>
      </c>
      <c r="L15" s="4">
        <f>SUMIFS(Purchase!$F:$F,Purchase!$A:$A,Waterfall!$A15,Purchase!$D:$D,Waterfall!$C15,Purchase!$C:$C,Waterfall!L$1)</f>
        <v>0</v>
      </c>
      <c r="M15" s="4">
        <f>SUMIFS(Purchase!$F:$F,Purchase!$A:$A,Waterfall!$A15,Purchase!$D:$D,Waterfall!$C15,Purchase!$C:$C,Waterfall!M$1)</f>
        <v>0</v>
      </c>
      <c r="N15" s="4">
        <f>SUMIFS(Purchase!$F:$F,Purchase!$A:$A,Waterfall!$A15,Purchase!$D:$D,Waterfall!$C15,Purchase!$C:$C,Waterfall!N$1)</f>
        <v>0</v>
      </c>
      <c r="O15" s="4">
        <f>SUMIFS(Purchase!$F:$F,Purchase!$A:$A,Waterfall!$A15,Purchase!$D:$D,Waterfall!$C15,Purchase!$C:$C,Waterfall!O$1)</f>
        <v>0</v>
      </c>
      <c r="P15" s="4">
        <f>SUMIFS(Purchase!$F:$F,Purchase!$A:$A,Waterfall!$A15,Purchase!$D:$D,Waterfall!$C15,Purchase!$C:$C,Waterfall!P$1)</f>
        <v>6173.82</v>
      </c>
      <c r="Q15" s="4">
        <f>SUMIFS(Purchase!$F:$F,Purchase!$A:$A,Waterfall!$A15,Purchase!$D:$D,Waterfall!$C15,Purchase!$C:$C,Waterfall!Q$1)</f>
        <v>15273.98</v>
      </c>
      <c r="R15" s="4">
        <f>SUMIFS(Purchase!$F:$F,Purchase!$A:$A,Waterfall!$A15,Purchase!$D:$D,Waterfall!$C15,Purchase!$C:$C,Waterfall!R$1)</f>
        <v>9750.01</v>
      </c>
      <c r="S15" s="4">
        <f>SUMIFS(Purchase!$F:$F,Purchase!$A:$A,Waterfall!$A15,Purchase!$D:$D,Waterfall!$C15,Purchase!$C:$C,Waterfall!S$1)</f>
        <v>8050.92</v>
      </c>
      <c r="T15" s="4">
        <f>SUMIFS(Purchase!$F:$F,Purchase!$A:$A,Waterfall!$A15,Purchase!$D:$D,Waterfall!$C15,Purchase!$C:$C,Waterfall!T$1)</f>
        <v>4516.59</v>
      </c>
      <c r="U15" s="4">
        <f>SUMIFS(Purchase!$F:$F,Purchase!$A:$A,Waterfall!$A15,Purchase!$D:$D,Waterfall!$C15,Purchase!$C:$C,Waterfall!U$1)</f>
        <v>4343.07</v>
      </c>
      <c r="V15" s="4">
        <f>SUMIFS(Purchase!$F:$F,Purchase!$A:$A,Waterfall!$A15,Purchase!$D:$D,Waterfall!$C15,Purchase!$C:$C,Waterfall!V$1)</f>
        <v>135.13</v>
      </c>
      <c r="W15" s="4">
        <f>SUMIFS(Purchase!$F:$F,Purchase!$A:$A,Waterfall!$A15,Purchase!$D:$D,Waterfall!$C15,Purchase!$C:$C,Waterfall!W$1)</f>
        <v>0</v>
      </c>
      <c r="X15" s="4">
        <f>SUMIFS(Purchase!$F:$F,Purchase!$A:$A,Waterfall!$A15,Purchase!$D:$D,Waterfall!$C15,Purchase!$C:$C,Waterfall!X$1)</f>
        <v>0</v>
      </c>
      <c r="Y15" s="4">
        <f>SUMIFS(Purchase!$F:$F,Purchase!$A:$A,Waterfall!$A15,Purchase!$D:$D,Waterfall!$C15,Purchase!$C:$C,Waterfall!Y$1)</f>
        <v>0</v>
      </c>
      <c r="Z15" s="4">
        <f>SUMIFS(Purchase!$F:$F,Purchase!$A:$A,Waterfall!$A15,Purchase!$D:$D,Waterfall!$C15,Purchase!$C:$C,Waterfall!Z$1)</f>
        <v>0</v>
      </c>
      <c r="AA15" s="4">
        <f>SUMIFS(Purchase!$F:$F,Purchase!$A:$A,Waterfall!$A15,Purchase!$D:$D,Waterfall!$C15,Purchase!$C:$C,Waterfall!AA$1)</f>
        <v>0</v>
      </c>
      <c r="AB15" s="4">
        <f>SUMIFS(Purchase!$F:$F,Purchase!$A:$A,Waterfall!$A15,Purchase!$D:$D,Waterfall!$C15,Purchase!$C:$C,Waterfall!AB$1)</f>
        <v>0</v>
      </c>
      <c r="AC15" s="4">
        <f>SUMIFS(Purchase!$F:$F,Purchase!$A:$A,Waterfall!$A15,Purchase!$D:$D,Waterfall!$C15,Purchase!$C:$C,Waterfall!AC$1)</f>
        <v>0</v>
      </c>
      <c r="AD15" s="4">
        <f>SUMIFS(Purchase!$F:$F,Purchase!$A:$A,Waterfall!$A15,Purchase!$D:$D,Waterfall!$C15,Purchase!$C:$C,Waterfall!AD$1)</f>
        <v>0</v>
      </c>
      <c r="AE15" s="4">
        <f>SUMIFS(Purchase!$F:$F,Purchase!$A:$A,Waterfall!$A15,Purchase!$D:$D,Waterfall!$C15,Purchase!$C:$C,Waterfall!AE$1)</f>
        <v>0</v>
      </c>
      <c r="AF15" s="4">
        <f>SUMIFS(Purchase!$F:$F,Purchase!$A:$A,Waterfall!$A15,Purchase!$D:$D,Waterfall!$C15,Purchase!$C:$C,Waterfall!AF$1)</f>
        <v>0</v>
      </c>
      <c r="AG15" s="4">
        <f>SUMIFS(Purchase!$F:$F,Purchase!$A:$A,Waterfall!$A15,Purchase!$D:$D,Waterfall!$C15,Purchase!$C:$C,Waterfall!AG$1)</f>
        <v>0</v>
      </c>
      <c r="AH15" s="4">
        <f>SUMIFS(Purchase!$F:$F,Purchase!$A:$A,Waterfall!$A15,Purchase!$D:$D,Waterfall!$C15,Purchase!$C:$C,Waterfall!AH$1)</f>
        <v>0</v>
      </c>
      <c r="AI15" s="4">
        <f>SUMIFS(Purchase!$F:$F,Purchase!$A:$A,Waterfall!$A15,Purchase!$D:$D,Waterfall!$C15,Purchase!$C:$C,Waterfall!AI$1)</f>
        <v>0</v>
      </c>
      <c r="AJ15" s="4">
        <f>SUMIFS(Purchase!$F:$F,Purchase!$A:$A,Waterfall!$A15,Purchase!$D:$D,Waterfall!$C15,Purchase!$C:$C,Waterfall!AJ$1)</f>
        <v>0</v>
      </c>
      <c r="AK15" s="4">
        <f>SUMIFS(Purchase!$F:$F,Purchase!$A:$A,Waterfall!$A15,Purchase!$D:$D,Waterfall!$C15,Purchase!$C:$C,Waterfall!AK$1)</f>
        <v>0</v>
      </c>
      <c r="AL15" s="4">
        <f>SUMIFS(Purchase!$F:$F,Purchase!$A:$A,Waterfall!$A15,Purchase!$D:$D,Waterfall!$C15,Purchase!$C:$C,Waterfall!AL$1)</f>
        <v>0</v>
      </c>
      <c r="AM15" s="4">
        <f>SUMIFS(Purchase!$F:$F,Purchase!$A:$A,Waterfall!$A15,Purchase!$D:$D,Waterfall!$C15,Purchase!$C:$C,Waterfall!AM$1)</f>
        <v>0</v>
      </c>
      <c r="AN15" s="4">
        <f>SUMIFS(Purchase!$F:$F,Purchase!$A:$A,Waterfall!$A15,Purchase!$D:$D,Waterfall!$C15,Purchase!$C:$C,Waterfall!AN$1)</f>
        <v>0</v>
      </c>
      <c r="AO15" s="4">
        <f>SUMIFS(Purchase!$F:$F,Purchase!$A:$A,Waterfall!$A15,Purchase!$D:$D,Waterfall!$C15,Purchase!$C:$C,Waterfall!AO$1)</f>
        <v>0</v>
      </c>
      <c r="AP15" s="4">
        <f>SUMIFS(Purchase!$F:$F,Purchase!$A:$A,Waterfall!$A15,Purchase!$D:$D,Waterfall!$C15,Purchase!$C:$C,Waterfall!AP$1)</f>
        <v>0</v>
      </c>
      <c r="AQ15" s="4">
        <f>SUMIFS(Purchase!$F:$F,Purchase!$A:$A,Waterfall!$A15,Purchase!$D:$D,Waterfall!$C15,Purchase!$C:$C,Waterfall!AQ$1)</f>
        <v>0</v>
      </c>
      <c r="AR15" s="4">
        <f>SUMIFS(Purchase!$F:$F,Purchase!$A:$A,Waterfall!$A15,Purchase!$D:$D,Waterfall!$C15,Purchase!$C:$C,Waterfall!AR$1)</f>
        <v>0</v>
      </c>
      <c r="AS15" s="4">
        <f>SUMIFS(Purchase!$F:$F,Purchase!$A:$A,Waterfall!$A15,Purchase!$D:$D,Waterfall!$C15,Purchase!$C:$C,Waterfall!AS$1)</f>
        <v>0</v>
      </c>
      <c r="AT15" s="4">
        <f>SUMIFS(Purchase!$F:$F,Purchase!$A:$A,Waterfall!$A15,Purchase!$D:$D,Waterfall!$C15,Purchase!$C:$C,Waterfall!AT$1)</f>
        <v>0</v>
      </c>
      <c r="AU15" s="4">
        <f>SUMIFS(Purchase!$F:$F,Purchase!$A:$A,Waterfall!$A15,Purchase!$D:$D,Waterfall!$C15,Purchase!$C:$C,Waterfall!AU$1)</f>
        <v>0</v>
      </c>
      <c r="AV15" s="4">
        <f>SUMIFS(Purchase!$F:$F,Purchase!$A:$A,Waterfall!$A15,Purchase!$D:$D,Waterfall!$C15,Purchase!$C:$C,Waterfall!AV$1)</f>
        <v>0</v>
      </c>
      <c r="AW15" s="4">
        <f>SUMIFS(Purchase!$F:$F,Purchase!$A:$A,Waterfall!$A15,Purchase!$D:$D,Waterfall!$C15,Purchase!$C:$C,Waterfall!AW$1)</f>
        <v>0</v>
      </c>
      <c r="AX15" s="4">
        <f>SUMIFS(Purchase!$F:$F,Purchase!$A:$A,Waterfall!$A15,Purchase!$D:$D,Waterfall!$C15,Purchase!$C:$C,Waterfall!AX$1)</f>
        <v>0</v>
      </c>
      <c r="AY15" s="4">
        <f>SUMIFS(Purchase!$F:$F,Purchase!$A:$A,Waterfall!$A15,Purchase!$D:$D,Waterfall!$C15,Purchase!$C:$C,Waterfall!AY$1)</f>
        <v>0</v>
      </c>
      <c r="AZ15" s="4">
        <f>SUMIFS(Purchase!$F:$F,Purchase!$A:$A,Waterfall!$A15,Purchase!$D:$D,Waterfall!$C15,Purchase!$C:$C,Waterfall!AZ$1)</f>
        <v>0</v>
      </c>
      <c r="BA15" s="4">
        <f>SUMIFS(Purchase!$F:$F,Purchase!$A:$A,Waterfall!$A15,Purchase!$D:$D,Waterfall!$C15,Purchase!$C:$C,Waterfall!BA$1)</f>
        <v>0</v>
      </c>
      <c r="BB15" s="4">
        <f>SUMIFS(Purchase!$F:$F,Purchase!$A:$A,Waterfall!$A15,Purchase!$D:$D,Waterfall!$C15,Purchase!$C:$C,Waterfall!BB$1)</f>
        <v>0</v>
      </c>
      <c r="BC15" s="4">
        <f>SUMIFS(Purchase!$F:$F,Purchase!$A:$A,Waterfall!$A15,Purchase!$D:$D,Waterfall!$C15,Purchase!$C:$C,Waterfall!BC$1)</f>
        <v>0</v>
      </c>
      <c r="BD15" s="4">
        <f>SUMIFS(Purchase!$F:$F,Purchase!$A:$A,Waterfall!$A15,Purchase!$D:$D,Waterfall!$C15,Purchase!$C:$C,Waterfall!BD$1)</f>
        <v>0</v>
      </c>
      <c r="BE15" s="4">
        <f>SUMIFS(Purchase!$F:$F,Purchase!$A:$A,Waterfall!$A15,Purchase!$D:$D,Waterfall!$C15,Purchase!$C:$C,Waterfall!BE$1)</f>
        <v>0</v>
      </c>
      <c r="BF15" s="4">
        <f>SUMIFS(Purchase!$F:$F,Purchase!$A:$A,Waterfall!$A15,Purchase!$D:$D,Waterfall!$C15,Purchase!$C:$C,Waterfall!BF$1)</f>
        <v>0</v>
      </c>
      <c r="BG15" s="4">
        <f>SUMIFS(Purchase!$F:$F,Purchase!$A:$A,Waterfall!$A15,Purchase!$D:$D,Waterfall!$C15,Purchase!$C:$C,Waterfall!BG$1)</f>
        <v>0</v>
      </c>
      <c r="BH15" s="4">
        <f>SUMIFS(Purchase!$F:$F,Purchase!$A:$A,Waterfall!$A15,Purchase!$D:$D,Waterfall!$C15,Purchase!$C:$C,Waterfall!BH$1)</f>
        <v>0</v>
      </c>
      <c r="BI15" s="4">
        <f>SUMIFS(Purchase!$F:$F,Purchase!$A:$A,Waterfall!$A15,Purchase!$D:$D,Waterfall!$C15,Purchase!$C:$C,Waterfall!BI$1)</f>
        <v>0</v>
      </c>
      <c r="BJ15" s="4">
        <f>SUMIFS(Purchase!$F:$F,Purchase!$A:$A,Waterfall!$A15,Purchase!$D:$D,Waterfall!$C15,Purchase!$C:$C,Waterfall!BJ$1)</f>
        <v>0</v>
      </c>
      <c r="BK15" s="4">
        <f>SUMIFS(Purchase!$F:$F,Purchase!$A:$A,Waterfall!$A15,Purchase!$D:$D,Waterfall!$C15,Purchase!$C:$C,Waterfall!BK$1)</f>
        <v>0</v>
      </c>
      <c r="BL15" s="4">
        <f>SUMIFS(Purchase!$F:$F,Purchase!$A:$A,Waterfall!$A15,Purchase!$D:$D,Waterfall!$C15,Purchase!$C:$C,Waterfall!BL$1)</f>
        <v>0</v>
      </c>
      <c r="BM15" s="4">
        <f>SUMIFS(Purchase!$F:$F,Purchase!$A:$A,Waterfall!$A15,Purchase!$D:$D,Waterfall!$C15,Purchase!$C:$C,Waterfall!BM$1)</f>
        <v>0</v>
      </c>
      <c r="BN15" s="4">
        <f>SUMIFS(Purchase!$F:$F,Purchase!$A:$A,Waterfall!$A15,Purchase!$D:$D,Waterfall!$C15,Purchase!$C:$C,Waterfall!BN$1)</f>
        <v>0</v>
      </c>
      <c r="BO15" s="4">
        <f>SUMIFS(Purchase!$F:$F,Purchase!$A:$A,Waterfall!$A15,Purchase!$D:$D,Waterfall!$C15,Purchase!$C:$C,Waterfall!BO$1)</f>
        <v>0</v>
      </c>
      <c r="BP15" s="4">
        <f>SUMIFS(Purchase!$F:$F,Purchase!$A:$A,Waterfall!$A15,Purchase!$D:$D,Waterfall!$C15,Purchase!$C:$C,Waterfall!BP$1)</f>
        <v>0</v>
      </c>
      <c r="BQ15" s="4">
        <f>SUMIFS(Purchase!$F:$F,Purchase!$A:$A,Waterfall!$A15,Purchase!$D:$D,Waterfall!$C15,Purchase!$C:$C,Waterfall!BQ$1)</f>
        <v>0</v>
      </c>
      <c r="BR15" s="4">
        <f>SUMIFS(Purchase!$F:$F,Purchase!$A:$A,Waterfall!$A15,Purchase!$D:$D,Waterfall!$C15,Purchase!$C:$C,Waterfall!BR$1)</f>
        <v>0</v>
      </c>
      <c r="BS15" s="4">
        <f>SUMIFS(Purchase!$F:$F,Purchase!$A:$A,Waterfall!$A15,Purchase!$D:$D,Waterfall!$C15,Purchase!$C:$C,Waterfall!BS$1)</f>
        <v>0</v>
      </c>
      <c r="BT15" s="4">
        <f>SUMIFS(Purchase!$F:$F,Purchase!$A:$A,Waterfall!$A15,Purchase!$D:$D,Waterfall!$C15,Purchase!$C:$C,Waterfall!BT$1)</f>
        <v>0</v>
      </c>
      <c r="BU15" s="4">
        <f>SUMIFS(Purchase!$F:$F,Purchase!$A:$A,Waterfall!$A15,Purchase!$D:$D,Waterfall!$C15,Purchase!$C:$C,Waterfall!BU$1)</f>
        <v>0</v>
      </c>
      <c r="BV15" s="4">
        <f>SUMIFS(Purchase!$F:$F,Purchase!$A:$A,Waterfall!$A15,Purchase!$D:$D,Waterfall!$C15,Purchase!$C:$C,Waterfall!BV$1)</f>
        <v>0</v>
      </c>
      <c r="BW15" s="4">
        <f>SUMIFS(Purchase!$F:$F,Purchase!$A:$A,Waterfall!$A15,Purchase!$D:$D,Waterfall!$C15,Purchase!$C:$C,Waterfall!BW$1)</f>
        <v>0</v>
      </c>
      <c r="BX15" s="4">
        <f>SUMIFS(Purchase!$F:$F,Purchase!$A:$A,Waterfall!$A15,Purchase!$D:$D,Waterfall!$C15,Purchase!$C:$C,Waterfall!BX$1)</f>
        <v>0</v>
      </c>
      <c r="BY15" s="4">
        <f>SUMIFS(Purchase!$F:$F,Purchase!$A:$A,Waterfall!$A15,Purchase!$D:$D,Waterfall!$C15,Purchase!$C:$C,Waterfall!BY$1)</f>
        <v>0</v>
      </c>
      <c r="BZ15" s="4">
        <f>SUMIFS(Purchase!$F:$F,Purchase!$A:$A,Waterfall!$A15,Purchase!$D:$D,Waterfall!$C15,Purchase!$C:$C,Waterfall!BZ$1)</f>
        <v>0</v>
      </c>
      <c r="CA15" s="4">
        <f>SUMIFS(Purchase!$F:$F,Purchase!$A:$A,Waterfall!$A15,Purchase!$D:$D,Waterfall!$C15,Purchase!$C:$C,Waterfall!CA$1)</f>
        <v>0</v>
      </c>
      <c r="CB15" s="4">
        <f>SUMIFS(Purchase!$F:$F,Purchase!$A:$A,Waterfall!$A15,Purchase!$D:$D,Waterfall!$C15,Purchase!$C:$C,Waterfall!CB$1)</f>
        <v>0</v>
      </c>
      <c r="CC15" s="4">
        <f>SUMIFS(Purchase!$F:$F,Purchase!$A:$A,Waterfall!$A15,Purchase!$D:$D,Waterfall!$C15,Purchase!$C:$C,Waterfall!CC$1)</f>
        <v>0</v>
      </c>
      <c r="CD15" s="4">
        <f>SUMIFS(Purchase!$F:$F,Purchase!$A:$A,Waterfall!$A15,Purchase!$D:$D,Waterfall!$C15,Purchase!$C:$C,Waterfall!CD$1)</f>
        <v>0</v>
      </c>
      <c r="CE15" s="4">
        <f>SUMIFS(Purchase!$F:$F,Purchase!$A:$A,Waterfall!$A15,Purchase!$D:$D,Waterfall!$C15,Purchase!$C:$C,Waterfall!CE$1)</f>
        <v>0</v>
      </c>
      <c r="CF15" s="4">
        <f>SUMIFS(Purchase!$F:$F,Purchase!$A:$A,Waterfall!$A15,Purchase!$D:$D,Waterfall!$C15,Purchase!$C:$C,Waterfall!CF$1)</f>
        <v>0</v>
      </c>
      <c r="CG15" s="4">
        <f>SUMIFS(Purchase!$F:$F,Purchase!$A:$A,Waterfall!$A15,Purchase!$D:$D,Waterfall!$C15,Purchase!$C:$C,Waterfall!CG$1)</f>
        <v>0</v>
      </c>
      <c r="CH15" s="4">
        <f>SUMIFS(Purchase!$F:$F,Purchase!$A:$A,Waterfall!$A15,Purchase!$D:$D,Waterfall!$C15,Purchase!$C:$C,Waterfall!CH$1)</f>
        <v>0</v>
      </c>
      <c r="CI15" s="4">
        <f>SUMIFS(Purchase!$F:$F,Purchase!$A:$A,Waterfall!$A15,Purchase!$D:$D,Waterfall!$C15,Purchase!$C:$C,Waterfall!CI$1)</f>
        <v>0</v>
      </c>
      <c r="CJ15" s="4">
        <f>SUMIFS(Purchase!$F:$F,Purchase!$A:$A,Waterfall!$A15,Purchase!$D:$D,Waterfall!$C15,Purchase!$C:$C,Waterfall!CJ$1)</f>
        <v>0</v>
      </c>
      <c r="CK15" s="4">
        <f>SUMIFS(Purchase!$F:$F,Purchase!$A:$A,Waterfall!$A15,Purchase!$D:$D,Waterfall!$C15,Purchase!$C:$C,Waterfall!CK$1)</f>
        <v>0</v>
      </c>
      <c r="CL15" s="4">
        <f>SUMIFS(Purchase!$F:$F,Purchase!$A:$A,Waterfall!$A15,Purchase!$D:$D,Waterfall!$C15,Purchase!$C:$C,Waterfall!CL$1)</f>
        <v>0</v>
      </c>
      <c r="CM15" s="4">
        <f>SUMIFS(Purchase!$F:$F,Purchase!$A:$A,Waterfall!$A15,Purchase!$D:$D,Waterfall!$C15,Purchase!$C:$C,Waterfall!CM$1)</f>
        <v>0</v>
      </c>
      <c r="CN15" s="4">
        <f>SUMIFS(Purchase!$F:$F,Purchase!$A:$A,Waterfall!$A15,Purchase!$D:$D,Waterfall!$C15,Purchase!$C:$C,Waterfall!CN$1)</f>
        <v>0</v>
      </c>
      <c r="CO15" s="4">
        <f>SUMIFS(Purchase!$F:$F,Purchase!$A:$A,Waterfall!$A15,Purchase!$D:$D,Waterfall!$C15,Purchase!$C:$C,Waterfall!CO$1)</f>
        <v>0</v>
      </c>
      <c r="CP15" s="4">
        <f>SUMIFS(Purchase!$F:$F,Purchase!$A:$A,Waterfall!$A15,Purchase!$D:$D,Waterfall!$C15,Purchase!$C:$C,Waterfall!CP$1)</f>
        <v>0</v>
      </c>
      <c r="CQ15" s="4">
        <f>SUMIFS(Purchase!$F:$F,Purchase!$A:$A,Waterfall!$A15,Purchase!$D:$D,Waterfall!$C15,Purchase!$C:$C,Waterfall!CQ$1)</f>
        <v>0</v>
      </c>
      <c r="CR15" s="4">
        <f>SUMIFS(Purchase!$F:$F,Purchase!$A:$A,Waterfall!$A15,Purchase!$D:$D,Waterfall!$C15,Purchase!$C:$C,Waterfall!CR$1)</f>
        <v>0</v>
      </c>
      <c r="CS15" s="4">
        <f>SUMIFS(Purchase!$F:$F,Purchase!$A:$A,Waterfall!$A15,Purchase!$D:$D,Waterfall!$C15,Purchase!$C:$C,Waterfall!CS$1)</f>
        <v>0</v>
      </c>
      <c r="CT15" s="4">
        <f>SUMIFS(Purchase!$F:$F,Purchase!$A:$A,Waterfall!$A15,Purchase!$D:$D,Waterfall!$C15,Purchase!$C:$C,Waterfall!CT$1)</f>
        <v>0</v>
      </c>
      <c r="CU15" s="4">
        <f>SUMIFS(Purchase!$F:$F,Purchase!$A:$A,Waterfall!$A15,Purchase!$D:$D,Waterfall!$C15,Purchase!$C:$C,Waterfall!CU$1)</f>
        <v>0</v>
      </c>
      <c r="CV15" s="4">
        <f>SUMIFS(Purchase!$F:$F,Purchase!$A:$A,Waterfall!$A15,Purchase!$D:$D,Waterfall!$C15,Purchase!$C:$C,Waterfall!CV$1)</f>
        <v>0</v>
      </c>
      <c r="CW15" s="4">
        <f>SUMIFS(Purchase!$F:$F,Purchase!$A:$A,Waterfall!$A15,Purchase!$D:$D,Waterfall!$C15,Purchase!$C:$C,Waterfall!CW$1)</f>
        <v>0</v>
      </c>
      <c r="CX15" s="4">
        <f>SUMIFS(Purchase!$F:$F,Purchase!$A:$A,Waterfall!$A15,Purchase!$D:$D,Waterfall!$C15,Purchase!$C:$C,Waterfall!CX$1)</f>
        <v>0</v>
      </c>
      <c r="CY15" s="4">
        <f>SUMIFS(Purchase!$F:$F,Purchase!$A:$A,Waterfall!$A15,Purchase!$D:$D,Waterfall!$C15,Purchase!$C:$C,Waterfall!CY$1)</f>
        <v>0</v>
      </c>
      <c r="CZ15" s="4">
        <f>SUMIFS(Purchase!$F:$F,Purchase!$A:$A,Waterfall!$A15,Purchase!$D:$D,Waterfall!$C15,Purchase!$C:$C,Waterfall!CZ$1)</f>
        <v>0</v>
      </c>
      <c r="DA15" s="4">
        <f>SUMIFS(Purchase!$F:$F,Purchase!$A:$A,Waterfall!$A15,Purchase!$D:$D,Waterfall!$C15,Purchase!$C:$C,Waterfall!DA$1)</f>
        <v>0</v>
      </c>
      <c r="DB15" s="4">
        <f>SUMIFS(Purchase!$F:$F,Purchase!$A:$A,Waterfall!$A15,Purchase!$D:$D,Waterfall!$C15,Purchase!$C:$C,Waterfall!DB$1)</f>
        <v>0</v>
      </c>
      <c r="DC15" s="4">
        <f>SUMIFS(Purchase!$F:$F,Purchase!$A:$A,Waterfall!$A15,Purchase!$D:$D,Waterfall!$C15,Purchase!$C:$C,Waterfall!DC$1)</f>
        <v>0</v>
      </c>
      <c r="DD15" s="4">
        <f>SUMIFS(Purchase!$F:$F,Purchase!$A:$A,Waterfall!$A15,Purchase!$D:$D,Waterfall!$C15,Purchase!$C:$C,Waterfall!DD$1)</f>
        <v>0</v>
      </c>
      <c r="DE15" s="4">
        <f>SUMIFS(Purchase!$F:$F,Purchase!$A:$A,Waterfall!$A15,Purchase!$D:$D,Waterfall!$C15,Purchase!$C:$C,Waterfall!DE$1)</f>
        <v>0</v>
      </c>
      <c r="DF15" s="4">
        <f>SUMIFS(Purchase!$F:$F,Purchase!$A:$A,Waterfall!$A15,Purchase!$D:$D,Waterfall!$C15,Purchase!$C:$C,Waterfall!DF$1)</f>
        <v>0</v>
      </c>
      <c r="DG15" s="4">
        <f>SUMIFS(Purchase!$F:$F,Purchase!$A:$A,Waterfall!$A15,Purchase!$D:$D,Waterfall!$C15,Purchase!$C:$C,Waterfall!DG$1)</f>
        <v>0</v>
      </c>
      <c r="DH15" s="4">
        <f>SUMIFS(Purchase!$F:$F,Purchase!$A:$A,Waterfall!$A15,Purchase!$D:$D,Waterfall!$C15,Purchase!$C:$C,Waterfall!DH$1)</f>
        <v>0</v>
      </c>
      <c r="DI15" s="4">
        <f>SUMIFS(Purchase!$F:$F,Purchase!$A:$A,Waterfall!$A15,Purchase!$D:$D,Waterfall!$C15,Purchase!$C:$C,Waterfall!DI$1)</f>
        <v>0</v>
      </c>
      <c r="DJ15" s="4">
        <f>SUMIFS(Purchase!$F:$F,Purchase!$A:$A,Waterfall!$A15,Purchase!$D:$D,Waterfall!$C15,Purchase!$C:$C,Waterfall!DJ$1)</f>
        <v>0</v>
      </c>
      <c r="DK15" s="4">
        <f>SUMIFS(Purchase!$F:$F,Purchase!$A:$A,Waterfall!$A15,Purchase!$D:$D,Waterfall!$C15,Purchase!$C:$C,Waterfall!DK$1)</f>
        <v>0</v>
      </c>
      <c r="DL15" s="4">
        <f>SUMIFS(Purchase!$F:$F,Purchase!$A:$A,Waterfall!$A15,Purchase!$D:$D,Waterfall!$C15,Purchase!$C:$C,Waterfall!DL$1)</f>
        <v>0</v>
      </c>
      <c r="DM15" s="4">
        <f>SUMIFS(Purchase!$F:$F,Purchase!$A:$A,Waterfall!$A15,Purchase!$D:$D,Waterfall!$C15,Purchase!$C:$C,Waterfall!DM$1)</f>
        <v>0</v>
      </c>
      <c r="DN15" s="4">
        <f>SUMIFS(Purchase!$F:$F,Purchase!$A:$A,Waterfall!$A15,Purchase!$D:$D,Waterfall!$C15,Purchase!$C:$C,Waterfall!DN$1)</f>
        <v>0</v>
      </c>
      <c r="DO15" s="4">
        <f>SUMIFS(Purchase!$F:$F,Purchase!$A:$A,Waterfall!$A15,Purchase!$D:$D,Waterfall!$C15,Purchase!$C:$C,Waterfall!DO$1)</f>
        <v>0</v>
      </c>
      <c r="DP15" s="4">
        <f>SUMIFS(Purchase!$F:$F,Purchase!$A:$A,Waterfall!$A15,Purchase!$D:$D,Waterfall!$C15,Purchase!$C:$C,Waterfall!DP$1)</f>
        <v>0</v>
      </c>
      <c r="DQ15" s="4">
        <f>SUMIFS(Purchase!$F:$F,Purchase!$A:$A,Waterfall!$A15,Purchase!$D:$D,Waterfall!$C15,Purchase!$C:$C,Waterfall!DQ$1)</f>
        <v>0</v>
      </c>
      <c r="DR15" s="4">
        <f>SUMIFS(Purchase!$F:$F,Purchase!$A:$A,Waterfall!$A15,Purchase!$D:$D,Waterfall!$C15,Purchase!$C:$C,Waterfall!DR$1)</f>
        <v>0</v>
      </c>
      <c r="DS15" s="4">
        <f>SUMIFS(Purchase!$F:$F,Purchase!$A:$A,Waterfall!$A15,Purchase!$D:$D,Waterfall!$C15,Purchase!$C:$C,Waterfall!DS$1)</f>
        <v>0</v>
      </c>
      <c r="DT15" s="4">
        <f>SUMIFS(Purchase!$F:$F,Purchase!$A:$A,Waterfall!$A15,Purchase!$D:$D,Waterfall!$C15,Purchase!$C:$C,Waterfall!DT$1)</f>
        <v>0</v>
      </c>
      <c r="DU15" s="4">
        <f>SUMIFS(Purchase!$F:$F,Purchase!$A:$A,Waterfall!$A15,Purchase!$D:$D,Waterfall!$C15,Purchase!$C:$C,Waterfall!DU$1)</f>
        <v>0</v>
      </c>
      <c r="DV15" s="4">
        <f>SUMIFS(Purchase!$F:$F,Purchase!$A:$A,Waterfall!$A15,Purchase!$D:$D,Waterfall!$C15,Purchase!$C:$C,Waterfall!DV$1)</f>
        <v>0</v>
      </c>
      <c r="DW15" s="4">
        <f>SUMIFS(Purchase!$F:$F,Purchase!$A:$A,Waterfall!$A15,Purchase!$D:$D,Waterfall!$C15,Purchase!$C:$C,Waterfall!DW$1)</f>
        <v>0</v>
      </c>
      <c r="DX15" s="4">
        <f>SUMIFS(Purchase!$F:$F,Purchase!$A:$A,Waterfall!$A15,Purchase!$D:$D,Waterfall!$C15,Purchase!$C:$C,Waterfall!DX$1)</f>
        <v>0</v>
      </c>
      <c r="DY15" s="4">
        <f>SUMIFS(Purchase!$F:$F,Purchase!$A:$A,Waterfall!$A15,Purchase!$D:$D,Waterfall!$C15,Purchase!$C:$C,Waterfall!DY$1)</f>
        <v>0</v>
      </c>
      <c r="DZ15" s="4">
        <f>SUMIFS(Purchase!$F:$F,Purchase!$A:$A,Waterfall!$A15,Purchase!$D:$D,Waterfall!$C15,Purchase!$C:$C,Waterfall!DZ$1)</f>
        <v>0</v>
      </c>
      <c r="EA15" s="4">
        <f>SUMIFS(Purchase!$F:$F,Purchase!$A:$A,Waterfall!$A15,Purchase!$D:$D,Waterfall!$C15,Purchase!$C:$C,Waterfall!EA$1)</f>
        <v>0</v>
      </c>
      <c r="EB15" s="4">
        <f>SUMIFS(Purchase!$F:$F,Purchase!$A:$A,Waterfall!$A15,Purchase!$D:$D,Waterfall!$C15,Purchase!$C:$C,Waterfall!EB$1)</f>
        <v>0</v>
      </c>
      <c r="EC15" s="4">
        <f>SUMIFS(Purchase!$F:$F,Purchase!$A:$A,Waterfall!$A15,Purchase!$D:$D,Waterfall!$C15,Purchase!$C:$C,Waterfall!EC$1)</f>
        <v>0</v>
      </c>
      <c r="ED15" s="4">
        <f>SUMIFS(Purchase!$F:$F,Purchase!$A:$A,Waterfall!$A15,Purchase!$D:$D,Waterfall!$C15,Purchase!$C:$C,Waterfall!ED$1)</f>
        <v>0</v>
      </c>
      <c r="EE15" s="4">
        <f>SUMIFS(Purchase!$F:$F,Purchase!$A:$A,Waterfall!$A15,Purchase!$D:$D,Waterfall!$C15,Purchase!$C:$C,Waterfall!EE$1)</f>
        <v>0</v>
      </c>
      <c r="EF15" s="4">
        <f>SUMIFS(Purchase!$F:$F,Purchase!$A:$A,Waterfall!$A15,Purchase!$D:$D,Waterfall!$C15,Purchase!$C:$C,Waterfall!EF$1)</f>
        <v>0</v>
      </c>
      <c r="EG15" s="4">
        <f>SUMIFS(Purchase!$F:$F,Purchase!$A:$A,Waterfall!$A15,Purchase!$D:$D,Waterfall!$C15,Purchase!$C:$C,Waterfall!EG$1)</f>
        <v>0</v>
      </c>
      <c r="EH15" s="4">
        <f>SUMIFS(Purchase!$F:$F,Purchase!$A:$A,Waterfall!$A15,Purchase!$D:$D,Waterfall!$C15,Purchase!$C:$C,Waterfall!EH$1)</f>
        <v>0</v>
      </c>
      <c r="EI15" s="4">
        <f>SUMIFS(Purchase!$F:$F,Purchase!$A:$A,Waterfall!$A15,Purchase!$D:$D,Waterfall!$C15,Purchase!$C:$C,Waterfall!EI$1)</f>
        <v>0</v>
      </c>
      <c r="EJ15" s="4">
        <f>SUMIFS(Purchase!$F:$F,Purchase!$A:$A,Waterfall!$A15,Purchase!$D:$D,Waterfall!$C15,Purchase!$C:$C,Waterfall!EJ$1)</f>
        <v>0</v>
      </c>
      <c r="EK15" s="4">
        <f>SUMIFS(Purchase!$F:$F,Purchase!$A:$A,Waterfall!$A15,Purchase!$D:$D,Waterfall!$C15,Purchase!$C:$C,Waterfall!EK$1)</f>
        <v>0</v>
      </c>
      <c r="EL15" s="4">
        <f>SUMIFS(Purchase!$F:$F,Purchase!$A:$A,Waterfall!$A15,Purchase!$D:$D,Waterfall!$C15,Purchase!$C:$C,Waterfall!EL$1)</f>
        <v>0</v>
      </c>
      <c r="EM15" s="4">
        <f>SUMIFS(Purchase!$F:$F,Purchase!$A:$A,Waterfall!$A15,Purchase!$D:$D,Waterfall!$C15,Purchase!$C:$C,Waterfall!EM$1)</f>
        <v>0</v>
      </c>
      <c r="EN15" s="4">
        <f>SUMIFS(Purchase!$F:$F,Purchase!$A:$A,Waterfall!$A15,Purchase!$D:$D,Waterfall!$C15,Purchase!$C:$C,Waterfall!EN$1)</f>
        <v>0</v>
      </c>
      <c r="EO15" s="4">
        <f>SUMIFS(Purchase!$F:$F,Purchase!$A:$A,Waterfall!$A15,Purchase!$D:$D,Waterfall!$C15,Purchase!$C:$C,Waterfall!EO$1)</f>
        <v>0</v>
      </c>
      <c r="EP15" s="4">
        <f>SUMIFS(Purchase!$F:$F,Purchase!$A:$A,Waterfall!$A15,Purchase!$D:$D,Waterfall!$C15,Purchase!$C:$C,Waterfall!EP$1)</f>
        <v>0</v>
      </c>
      <c r="EQ15" s="4">
        <f>SUMIFS(Purchase!$F:$F,Purchase!$A:$A,Waterfall!$A15,Purchase!$D:$D,Waterfall!$C15,Purchase!$C:$C,Waterfall!EQ$1)</f>
        <v>0</v>
      </c>
      <c r="ER15" s="4">
        <f>SUMIFS(Purchase!$F:$F,Purchase!$A:$A,Waterfall!$A15,Purchase!$D:$D,Waterfall!$C15,Purchase!$C:$C,Waterfall!ER$1)</f>
        <v>0</v>
      </c>
      <c r="ES15" s="4">
        <f>SUMIFS(Purchase!$F:$F,Purchase!$A:$A,Waterfall!$A15,Purchase!$D:$D,Waterfall!$C15,Purchase!$C:$C,Waterfall!ES$1)</f>
        <v>0</v>
      </c>
      <c r="ET15" s="4">
        <f>SUMIFS(Purchase!$F:$F,Purchase!$A:$A,Waterfall!$A15,Purchase!$D:$D,Waterfall!$C15,Purchase!$C:$C,Waterfall!ET$1)</f>
        <v>0</v>
      </c>
      <c r="EU15" s="4">
        <f>SUMIFS(Purchase!$F:$F,Purchase!$A:$A,Waterfall!$A15,Purchase!$D:$D,Waterfall!$C15,Purchase!$C:$C,Waterfall!EU$1)</f>
        <v>0</v>
      </c>
      <c r="EV15" s="4">
        <f>SUMIFS(Purchase!$F:$F,Purchase!$A:$A,Waterfall!$A15,Purchase!$D:$D,Waterfall!$C15,Purchase!$C:$C,Waterfall!EV$1)</f>
        <v>0</v>
      </c>
      <c r="EW15" s="4">
        <f>SUMIFS(Purchase!$F:$F,Purchase!$A:$A,Waterfall!$A15,Purchase!$D:$D,Waterfall!$C15,Purchase!$C:$C,Waterfall!EW$1)</f>
        <v>0</v>
      </c>
      <c r="EX15" s="4">
        <f>SUMIFS(Purchase!$F:$F,Purchase!$A:$A,Waterfall!$A15,Purchase!$D:$D,Waterfall!$C15,Purchase!$C:$C,Waterfall!EX$1)</f>
        <v>0</v>
      </c>
      <c r="EY15" s="4">
        <f>SUMIFS(Purchase!$F:$F,Purchase!$A:$A,Waterfall!$A15,Purchase!$D:$D,Waterfall!$C15,Purchase!$C:$C,Waterfall!EY$1)</f>
        <v>0</v>
      </c>
      <c r="EZ15" s="4">
        <f>SUMIFS(Purchase!$F:$F,Purchase!$A:$A,Waterfall!$A15,Purchase!$D:$D,Waterfall!$C15,Purchase!$C:$C,Waterfall!EZ$1)</f>
        <v>0</v>
      </c>
      <c r="FA15" s="4">
        <f>SUMIFS(Purchase!$F:$F,Purchase!$A:$A,Waterfall!$A15,Purchase!$D:$D,Waterfall!$C15,Purchase!$C:$C,Waterfall!FA$1)</f>
        <v>0</v>
      </c>
      <c r="FB15" s="4">
        <f>SUMIFS(Purchase!$F:$F,Purchase!$A:$A,Waterfall!$A15,Purchase!$D:$D,Waterfall!$C15,Purchase!$C:$C,Waterfall!FB$1)</f>
        <v>0</v>
      </c>
      <c r="FC15" s="4">
        <f>SUMIFS(Purchase!$F:$F,Purchase!$A:$A,Waterfall!$A15,Purchase!$D:$D,Waterfall!$C15,Purchase!$C:$C,Waterfall!FC$1)</f>
        <v>0</v>
      </c>
      <c r="FD15" s="4">
        <f>SUMIFS(Purchase!$F:$F,Purchase!$A:$A,Waterfall!$A15,Purchase!$D:$D,Waterfall!$C15,Purchase!$C:$C,Waterfall!FD$1)</f>
        <v>0</v>
      </c>
      <c r="FE15" s="4">
        <f>SUMIFS(Purchase!$F:$F,Purchase!$A:$A,Waterfall!$A15,Purchase!$D:$D,Waterfall!$C15,Purchase!$C:$C,Waterfall!FE$1)</f>
        <v>0</v>
      </c>
      <c r="FF15" s="4">
        <f>SUMIFS(Purchase!$F:$F,Purchase!$A:$A,Waterfall!$A15,Purchase!$D:$D,Waterfall!$C15,Purchase!$C:$C,Waterfall!FF$1)</f>
        <v>0</v>
      </c>
      <c r="FG15" s="4">
        <f>SUMIFS(Purchase!$F:$F,Purchase!$A:$A,Waterfall!$A15,Purchase!$D:$D,Waterfall!$C15,Purchase!$C:$C,Waterfall!FG$1)</f>
        <v>0</v>
      </c>
      <c r="FH15" s="4">
        <f>SUMIFS(Purchase!$F:$F,Purchase!$A:$A,Waterfall!$A15,Purchase!$D:$D,Waterfall!$C15,Purchase!$C:$C,Waterfall!FH$1)</f>
        <v>0</v>
      </c>
      <c r="FI15" s="4">
        <f>SUMIFS(Purchase!$F:$F,Purchase!$A:$A,Waterfall!$A15,Purchase!$D:$D,Waterfall!$C15,Purchase!$C:$C,Waterfall!FI$1)</f>
        <v>0</v>
      </c>
      <c r="FJ15" s="4">
        <f>SUMIFS(Purchase!$F:$F,Purchase!$A:$A,Waterfall!$A15,Purchase!$D:$D,Waterfall!$C15,Purchase!$C:$C,Waterfall!FJ$1)</f>
        <v>0</v>
      </c>
      <c r="FK15" s="4">
        <f>SUMIFS(Purchase!$F:$F,Purchase!$A:$A,Waterfall!$A15,Purchase!$D:$D,Waterfall!$C15,Purchase!$C:$C,Waterfall!FK$1)</f>
        <v>0</v>
      </c>
      <c r="FL15" s="4">
        <f>SUMIFS(Purchase!$F:$F,Purchase!$A:$A,Waterfall!$A15,Purchase!$D:$D,Waterfall!$C15,Purchase!$C:$C,Waterfall!FL$1)</f>
        <v>0</v>
      </c>
      <c r="FM15" s="4">
        <f>SUMIFS(Purchase!$F:$F,Purchase!$A:$A,Waterfall!$A15,Purchase!$D:$D,Waterfall!$C15,Purchase!$C:$C,Waterfall!FM$1)</f>
        <v>0</v>
      </c>
      <c r="FN15" s="4">
        <f>SUMIFS(Purchase!$F:$F,Purchase!$A:$A,Waterfall!$A15,Purchase!$D:$D,Waterfall!$C15,Purchase!$C:$C,Waterfall!FN$1)</f>
        <v>0</v>
      </c>
      <c r="FO15" s="4">
        <f>SUMIFS(Purchase!$F:$F,Purchase!$A:$A,Waterfall!$A15,Purchase!$D:$D,Waterfall!$C15,Purchase!$C:$C,Waterfall!FO$1)</f>
        <v>0</v>
      </c>
      <c r="FP15" s="4">
        <f>SUMIFS(Purchase!$F:$F,Purchase!$A:$A,Waterfall!$A15,Purchase!$D:$D,Waterfall!$C15,Purchase!$C:$C,Waterfall!FP$1)</f>
        <v>0</v>
      </c>
      <c r="FQ15" s="4">
        <f>SUMIFS(Purchase!$F:$F,Purchase!$A:$A,Waterfall!$A15,Purchase!$D:$D,Waterfall!$C15,Purchase!$C:$C,Waterfall!FQ$1)</f>
        <v>0</v>
      </c>
      <c r="FR15" s="4">
        <f>SUMIFS(Purchase!$F:$F,Purchase!$A:$A,Waterfall!$A15,Purchase!$D:$D,Waterfall!$C15,Purchase!$C:$C,Waterfall!FR$1)</f>
        <v>0</v>
      </c>
      <c r="FS15" s="4">
        <f>SUMIFS(Purchase!$F:$F,Purchase!$A:$A,Waterfall!$A15,Purchase!$D:$D,Waterfall!$C15,Purchase!$C:$C,Waterfall!FS$1)</f>
        <v>0</v>
      </c>
      <c r="FT15" s="4">
        <f>SUMIFS(Purchase!$F:$F,Purchase!$A:$A,Waterfall!$A15,Purchase!$D:$D,Waterfall!$C15,Purchase!$C:$C,Waterfall!FT$1)</f>
        <v>0</v>
      </c>
      <c r="FU15" s="4">
        <f>SUMIFS(Purchase!$F:$F,Purchase!$A:$A,Waterfall!$A15,Purchase!$D:$D,Waterfall!$C15,Purchase!$C:$C,Waterfall!FU$1)</f>
        <v>0</v>
      </c>
      <c r="FV15" s="4">
        <f>SUMIFS(Purchase!$F:$F,Purchase!$A:$A,Waterfall!$A15,Purchase!$D:$D,Waterfall!$C15,Purchase!$C:$C,Waterfall!FV$1)</f>
        <v>0</v>
      </c>
      <c r="FW15" s="4">
        <f>SUMIFS(Purchase!$F:$F,Purchase!$A:$A,Waterfall!$A15,Purchase!$D:$D,Waterfall!$C15,Purchase!$C:$C,Waterfall!FW$1)</f>
        <v>0</v>
      </c>
      <c r="FX15" s="4">
        <f>SUMIFS(Purchase!$F:$F,Purchase!$A:$A,Waterfall!$A15,Purchase!$D:$D,Waterfall!$C15,Purchase!$C:$C,Waterfall!FX$1)</f>
        <v>0</v>
      </c>
      <c r="FY15" s="4">
        <f>SUMIFS(Purchase!$F:$F,Purchase!$A:$A,Waterfall!$A15,Purchase!$D:$D,Waterfall!$C15,Purchase!$C:$C,Waterfall!FY$1)</f>
        <v>0</v>
      </c>
      <c r="FZ15" s="4">
        <f>SUMIFS(Purchase!$F:$F,Purchase!$A:$A,Waterfall!$A15,Purchase!$D:$D,Waterfall!$C15,Purchase!$C:$C,Waterfall!FZ$1)</f>
        <v>0</v>
      </c>
      <c r="GA15" s="4">
        <f>SUMIFS(Purchase!$F:$F,Purchase!$A:$A,Waterfall!$A15,Purchase!$D:$D,Waterfall!$C15,Purchase!$C:$C,Waterfall!GA$1)</f>
        <v>0</v>
      </c>
      <c r="GB15" s="4">
        <f>SUMIFS(Purchase!$F:$F,Purchase!$A:$A,Waterfall!$A15,Purchase!$D:$D,Waterfall!$C15,Purchase!$C:$C,Waterfall!GB$1)</f>
        <v>0</v>
      </c>
      <c r="GC15" s="4">
        <f>SUMIFS(Purchase!$F:$F,Purchase!$A:$A,Waterfall!$A15,Purchase!$D:$D,Waterfall!$C15,Purchase!$C:$C,Waterfall!GC$1)</f>
        <v>0</v>
      </c>
      <c r="GD15" s="4">
        <f>SUMIFS(Purchase!$F:$F,Purchase!$A:$A,Waterfall!$A15,Purchase!$D:$D,Waterfall!$C15,Purchase!$C:$C,Waterfall!GD$1)</f>
        <v>0</v>
      </c>
      <c r="GE15" s="4">
        <f>SUMIFS(Purchase!$F:$F,Purchase!$A:$A,Waterfall!$A15,Purchase!$D:$D,Waterfall!$C15,Purchase!$C:$C,Waterfall!GE$1)</f>
        <v>0</v>
      </c>
      <c r="GF15" s="4">
        <f>SUMIFS(Purchase!$F:$F,Purchase!$A:$A,Waterfall!$A15,Purchase!$D:$D,Waterfall!$C15,Purchase!$C:$C,Waterfall!GF$1)</f>
        <v>0</v>
      </c>
      <c r="GG15" s="4">
        <f>SUMIFS(Purchase!$F:$F,Purchase!$A:$A,Waterfall!$A15,Purchase!$D:$D,Waterfall!$C15,Purchase!$C:$C,Waterfall!GG$1)</f>
        <v>0</v>
      </c>
      <c r="GH15" s="4">
        <f>SUMIFS(Purchase!$F:$F,Purchase!$A:$A,Waterfall!$A15,Purchase!$D:$D,Waterfall!$C15,Purchase!$C:$C,Waterfall!GH$1)</f>
        <v>0</v>
      </c>
      <c r="GI15" s="4">
        <f>SUMIFS(Purchase!$F:$F,Purchase!$A:$A,Waterfall!$A15,Purchase!$D:$D,Waterfall!$C15,Purchase!$C:$C,Waterfall!GI$1)</f>
        <v>0</v>
      </c>
      <c r="GJ15" s="113"/>
      <c r="GK15" s="65"/>
    </row>
    <row r="16" spans="1:193" x14ac:dyDescent="0.35">
      <c r="A16" s="8">
        <f t="shared" si="3"/>
        <v>1</v>
      </c>
      <c r="B16" s="2" t="str">
        <f>VLOOKUP($A16,Centers!$B$1:$C$120,2,)</f>
        <v>GATE</v>
      </c>
      <c r="C16" s="3">
        <v>44893</v>
      </c>
      <c r="D16" s="4">
        <f>IF($A16=1,SUM(SUMIFS(Indent!$E:$E,Indent!$C:$C,Waterfall!$C16,Indent!$A:$A,Centers!$A$2),SUMIFS(Indent!$E:$E,Indent!$C:$C,Waterfall!$C16,Indent!$A:$A,Centers!$A$3),SUMIFS(Indent!$E:$E,Indent!$C:$C,Waterfall!$C16,Indent!$A:$A,Centers!$A$4),SUMIFS(Indent!$E:$E,Indent!$C:$C,Waterfall!$C16,Indent!$A:$A,Centers!$A$5),SUMIFS(Indent!$E:$E,Indent!$C:$C,Waterfall!$C16,Indent!$A:$A,Centers!$A$6),SUMIFS(Indent!$E:$E,Indent!$C:$C,Waterfall!$C16,Indent!$A:$A,Centers!$A$7),SUMIFS(Indent!$E:$E,Indent!$C:$C,Waterfall!$C16,Indent!$A:$A,Centers!$A$8)),SUMIFS(Indent!$E:$E,Indent!$C:$C,Waterfall!$C16,Indent!$A:$A,$A16))</f>
        <v>33408</v>
      </c>
      <c r="E16" s="4">
        <f>SUMIFS(Purchase!$F:$F,Purchase!$A:$A,Waterfall!$A16,Purchase!$D:$D,Waterfall!$C16,Purchase!$C:$C,Waterfall!E$1)</f>
        <v>0</v>
      </c>
      <c r="F16" s="4">
        <f>SUMIFS(Purchase!$F:$F,Purchase!$A:$A,Waterfall!$A16,Purchase!$D:$D,Waterfall!$C16,Purchase!$C:$C,Waterfall!F$1)</f>
        <v>0</v>
      </c>
      <c r="G16" s="4">
        <f>SUMIFS(Purchase!$F:$F,Purchase!$A:$A,Waterfall!$A16,Purchase!$D:$D,Waterfall!$C16,Purchase!$C:$C,Waterfall!G$1)</f>
        <v>0</v>
      </c>
      <c r="H16" s="4">
        <f>SUMIFS(Purchase!$F:$F,Purchase!$A:$A,Waterfall!$A16,Purchase!$D:$D,Waterfall!$C16,Purchase!$C:$C,Waterfall!H$1)</f>
        <v>0</v>
      </c>
      <c r="I16" s="4">
        <f>SUMIFS(Purchase!$F:$F,Purchase!$A:$A,Waterfall!$A16,Purchase!$D:$D,Waterfall!$C16,Purchase!$C:$C,Waterfall!I$1)</f>
        <v>0</v>
      </c>
      <c r="J16" s="4">
        <f>SUMIFS(Purchase!$F:$F,Purchase!$A:$A,Waterfall!$A16,Purchase!$D:$D,Waterfall!$C16,Purchase!$C:$C,Waterfall!J$1)</f>
        <v>0</v>
      </c>
      <c r="K16" s="4">
        <f>SUMIFS(Purchase!$F:$F,Purchase!$A:$A,Waterfall!$A16,Purchase!$D:$D,Waterfall!$C16,Purchase!$C:$C,Waterfall!K$1)</f>
        <v>0</v>
      </c>
      <c r="L16" s="4">
        <f>SUMIFS(Purchase!$F:$F,Purchase!$A:$A,Waterfall!$A16,Purchase!$D:$D,Waterfall!$C16,Purchase!$C:$C,Waterfall!L$1)</f>
        <v>0</v>
      </c>
      <c r="M16" s="4">
        <f>SUMIFS(Purchase!$F:$F,Purchase!$A:$A,Waterfall!$A16,Purchase!$D:$D,Waterfall!$C16,Purchase!$C:$C,Waterfall!M$1)</f>
        <v>0</v>
      </c>
      <c r="N16" s="4">
        <f>SUMIFS(Purchase!$F:$F,Purchase!$A:$A,Waterfall!$A16,Purchase!$D:$D,Waterfall!$C16,Purchase!$C:$C,Waterfall!N$1)</f>
        <v>0</v>
      </c>
      <c r="O16" s="4">
        <f>SUMIFS(Purchase!$F:$F,Purchase!$A:$A,Waterfall!$A16,Purchase!$D:$D,Waterfall!$C16,Purchase!$C:$C,Waterfall!O$1)</f>
        <v>0</v>
      </c>
      <c r="P16" s="4">
        <f>SUMIFS(Purchase!$F:$F,Purchase!$A:$A,Waterfall!$A16,Purchase!$D:$D,Waterfall!$C16,Purchase!$C:$C,Waterfall!P$1)</f>
        <v>0</v>
      </c>
      <c r="Q16" s="4">
        <f>SUMIFS(Purchase!$F:$F,Purchase!$A:$A,Waterfall!$A16,Purchase!$D:$D,Waterfall!$C16,Purchase!$C:$C,Waterfall!Q$1)</f>
        <v>4662.55</v>
      </c>
      <c r="R16" s="4">
        <f>SUMIFS(Purchase!$F:$F,Purchase!$A:$A,Waterfall!$A16,Purchase!$D:$D,Waterfall!$C16,Purchase!$C:$C,Waterfall!R$1)</f>
        <v>12665.37</v>
      </c>
      <c r="S16" s="4">
        <f>SUMIFS(Purchase!$F:$F,Purchase!$A:$A,Waterfall!$A16,Purchase!$D:$D,Waterfall!$C16,Purchase!$C:$C,Waterfall!S$1)</f>
        <v>8668.26</v>
      </c>
      <c r="T16" s="4">
        <f>SUMIFS(Purchase!$F:$F,Purchase!$A:$A,Waterfall!$A16,Purchase!$D:$D,Waterfall!$C16,Purchase!$C:$C,Waterfall!T$1)</f>
        <v>5678.12</v>
      </c>
      <c r="U16" s="4">
        <f>SUMIFS(Purchase!$F:$F,Purchase!$A:$A,Waterfall!$A16,Purchase!$D:$D,Waterfall!$C16,Purchase!$C:$C,Waterfall!U$1)</f>
        <v>4069.18</v>
      </c>
      <c r="V16" s="4">
        <f>SUMIFS(Purchase!$F:$F,Purchase!$A:$A,Waterfall!$A16,Purchase!$D:$D,Waterfall!$C16,Purchase!$C:$C,Waterfall!V$1)</f>
        <v>3825.85</v>
      </c>
      <c r="W16" s="4">
        <f>SUMIFS(Purchase!$F:$F,Purchase!$A:$A,Waterfall!$A16,Purchase!$D:$D,Waterfall!$C16,Purchase!$C:$C,Waterfall!W$1)</f>
        <v>0</v>
      </c>
      <c r="X16" s="4">
        <f>SUMIFS(Purchase!$F:$F,Purchase!$A:$A,Waterfall!$A16,Purchase!$D:$D,Waterfall!$C16,Purchase!$C:$C,Waterfall!X$1)</f>
        <v>0</v>
      </c>
      <c r="Y16" s="4">
        <f>SUMIFS(Purchase!$F:$F,Purchase!$A:$A,Waterfall!$A16,Purchase!$D:$D,Waterfall!$C16,Purchase!$C:$C,Waterfall!Y$1)</f>
        <v>0</v>
      </c>
      <c r="Z16" s="4">
        <f>SUMIFS(Purchase!$F:$F,Purchase!$A:$A,Waterfall!$A16,Purchase!$D:$D,Waterfall!$C16,Purchase!$C:$C,Waterfall!Z$1)</f>
        <v>0</v>
      </c>
      <c r="AA16" s="4">
        <f>SUMIFS(Purchase!$F:$F,Purchase!$A:$A,Waterfall!$A16,Purchase!$D:$D,Waterfall!$C16,Purchase!$C:$C,Waterfall!AA$1)</f>
        <v>0</v>
      </c>
      <c r="AB16" s="4">
        <f>SUMIFS(Purchase!$F:$F,Purchase!$A:$A,Waterfall!$A16,Purchase!$D:$D,Waterfall!$C16,Purchase!$C:$C,Waterfall!AB$1)</f>
        <v>0</v>
      </c>
      <c r="AC16" s="4">
        <f>SUMIFS(Purchase!$F:$F,Purchase!$A:$A,Waterfall!$A16,Purchase!$D:$D,Waterfall!$C16,Purchase!$C:$C,Waterfall!AC$1)</f>
        <v>0</v>
      </c>
      <c r="AD16" s="4">
        <f>SUMIFS(Purchase!$F:$F,Purchase!$A:$A,Waterfall!$A16,Purchase!$D:$D,Waterfall!$C16,Purchase!$C:$C,Waterfall!AD$1)</f>
        <v>0</v>
      </c>
      <c r="AE16" s="4">
        <f>SUMIFS(Purchase!$F:$F,Purchase!$A:$A,Waterfall!$A16,Purchase!$D:$D,Waterfall!$C16,Purchase!$C:$C,Waterfall!AE$1)</f>
        <v>0</v>
      </c>
      <c r="AF16" s="4">
        <f>SUMIFS(Purchase!$F:$F,Purchase!$A:$A,Waterfall!$A16,Purchase!$D:$D,Waterfall!$C16,Purchase!$C:$C,Waterfall!AF$1)</f>
        <v>0</v>
      </c>
      <c r="AG16" s="4">
        <f>SUMIFS(Purchase!$F:$F,Purchase!$A:$A,Waterfall!$A16,Purchase!$D:$D,Waterfall!$C16,Purchase!$C:$C,Waterfall!AG$1)</f>
        <v>0</v>
      </c>
      <c r="AH16" s="4">
        <f>SUMIFS(Purchase!$F:$F,Purchase!$A:$A,Waterfall!$A16,Purchase!$D:$D,Waterfall!$C16,Purchase!$C:$C,Waterfall!AH$1)</f>
        <v>0</v>
      </c>
      <c r="AI16" s="4">
        <f>SUMIFS(Purchase!$F:$F,Purchase!$A:$A,Waterfall!$A16,Purchase!$D:$D,Waterfall!$C16,Purchase!$C:$C,Waterfall!AI$1)</f>
        <v>0</v>
      </c>
      <c r="AJ16" s="4">
        <f>SUMIFS(Purchase!$F:$F,Purchase!$A:$A,Waterfall!$A16,Purchase!$D:$D,Waterfall!$C16,Purchase!$C:$C,Waterfall!AJ$1)</f>
        <v>0</v>
      </c>
      <c r="AK16" s="4">
        <f>SUMIFS(Purchase!$F:$F,Purchase!$A:$A,Waterfall!$A16,Purchase!$D:$D,Waterfall!$C16,Purchase!$C:$C,Waterfall!AK$1)</f>
        <v>0</v>
      </c>
      <c r="AL16" s="4">
        <f>SUMIFS(Purchase!$F:$F,Purchase!$A:$A,Waterfall!$A16,Purchase!$D:$D,Waterfall!$C16,Purchase!$C:$C,Waterfall!AL$1)</f>
        <v>0</v>
      </c>
      <c r="AM16" s="4">
        <f>SUMIFS(Purchase!$F:$F,Purchase!$A:$A,Waterfall!$A16,Purchase!$D:$D,Waterfall!$C16,Purchase!$C:$C,Waterfall!AM$1)</f>
        <v>0</v>
      </c>
      <c r="AN16" s="4">
        <f>SUMIFS(Purchase!$F:$F,Purchase!$A:$A,Waterfall!$A16,Purchase!$D:$D,Waterfall!$C16,Purchase!$C:$C,Waterfall!AN$1)</f>
        <v>0</v>
      </c>
      <c r="AO16" s="4">
        <f>SUMIFS(Purchase!$F:$F,Purchase!$A:$A,Waterfall!$A16,Purchase!$D:$D,Waterfall!$C16,Purchase!$C:$C,Waterfall!AO$1)</f>
        <v>0</v>
      </c>
      <c r="AP16" s="4">
        <f>SUMIFS(Purchase!$F:$F,Purchase!$A:$A,Waterfall!$A16,Purchase!$D:$D,Waterfall!$C16,Purchase!$C:$C,Waterfall!AP$1)</f>
        <v>0</v>
      </c>
      <c r="AQ16" s="4">
        <f>SUMIFS(Purchase!$F:$F,Purchase!$A:$A,Waterfall!$A16,Purchase!$D:$D,Waterfall!$C16,Purchase!$C:$C,Waterfall!AQ$1)</f>
        <v>0</v>
      </c>
      <c r="AR16" s="4">
        <f>SUMIFS(Purchase!$F:$F,Purchase!$A:$A,Waterfall!$A16,Purchase!$D:$D,Waterfall!$C16,Purchase!$C:$C,Waterfall!AR$1)</f>
        <v>0</v>
      </c>
      <c r="AS16" s="4">
        <f>SUMIFS(Purchase!$F:$F,Purchase!$A:$A,Waterfall!$A16,Purchase!$D:$D,Waterfall!$C16,Purchase!$C:$C,Waterfall!AS$1)</f>
        <v>0</v>
      </c>
      <c r="AT16" s="4">
        <f>SUMIFS(Purchase!$F:$F,Purchase!$A:$A,Waterfall!$A16,Purchase!$D:$D,Waterfall!$C16,Purchase!$C:$C,Waterfall!AT$1)</f>
        <v>0</v>
      </c>
      <c r="AU16" s="4">
        <f>SUMIFS(Purchase!$F:$F,Purchase!$A:$A,Waterfall!$A16,Purchase!$D:$D,Waterfall!$C16,Purchase!$C:$C,Waterfall!AU$1)</f>
        <v>0</v>
      </c>
      <c r="AV16" s="4">
        <f>SUMIFS(Purchase!$F:$F,Purchase!$A:$A,Waterfall!$A16,Purchase!$D:$D,Waterfall!$C16,Purchase!$C:$C,Waterfall!AV$1)</f>
        <v>0</v>
      </c>
      <c r="AW16" s="4">
        <f>SUMIFS(Purchase!$F:$F,Purchase!$A:$A,Waterfall!$A16,Purchase!$D:$D,Waterfall!$C16,Purchase!$C:$C,Waterfall!AW$1)</f>
        <v>0</v>
      </c>
      <c r="AX16" s="4">
        <f>SUMIFS(Purchase!$F:$F,Purchase!$A:$A,Waterfall!$A16,Purchase!$D:$D,Waterfall!$C16,Purchase!$C:$C,Waterfall!AX$1)</f>
        <v>0</v>
      </c>
      <c r="AY16" s="4">
        <f>SUMIFS(Purchase!$F:$F,Purchase!$A:$A,Waterfall!$A16,Purchase!$D:$D,Waterfall!$C16,Purchase!$C:$C,Waterfall!AY$1)</f>
        <v>0</v>
      </c>
      <c r="AZ16" s="4">
        <f>SUMIFS(Purchase!$F:$F,Purchase!$A:$A,Waterfall!$A16,Purchase!$D:$D,Waterfall!$C16,Purchase!$C:$C,Waterfall!AZ$1)</f>
        <v>0</v>
      </c>
      <c r="BA16" s="4">
        <f>SUMIFS(Purchase!$F:$F,Purchase!$A:$A,Waterfall!$A16,Purchase!$D:$D,Waterfall!$C16,Purchase!$C:$C,Waterfall!BA$1)</f>
        <v>0</v>
      </c>
      <c r="BB16" s="4">
        <f>SUMIFS(Purchase!$F:$F,Purchase!$A:$A,Waterfall!$A16,Purchase!$D:$D,Waterfall!$C16,Purchase!$C:$C,Waterfall!BB$1)</f>
        <v>0</v>
      </c>
      <c r="BC16" s="4">
        <f>SUMIFS(Purchase!$F:$F,Purchase!$A:$A,Waterfall!$A16,Purchase!$D:$D,Waterfall!$C16,Purchase!$C:$C,Waterfall!BC$1)</f>
        <v>0</v>
      </c>
      <c r="BD16" s="4">
        <f>SUMIFS(Purchase!$F:$F,Purchase!$A:$A,Waterfall!$A16,Purchase!$D:$D,Waterfall!$C16,Purchase!$C:$C,Waterfall!BD$1)</f>
        <v>0</v>
      </c>
      <c r="BE16" s="4">
        <f>SUMIFS(Purchase!$F:$F,Purchase!$A:$A,Waterfall!$A16,Purchase!$D:$D,Waterfall!$C16,Purchase!$C:$C,Waterfall!BE$1)</f>
        <v>0</v>
      </c>
      <c r="BF16" s="4">
        <f>SUMIFS(Purchase!$F:$F,Purchase!$A:$A,Waterfall!$A16,Purchase!$D:$D,Waterfall!$C16,Purchase!$C:$C,Waterfall!BF$1)</f>
        <v>0</v>
      </c>
      <c r="BG16" s="4">
        <f>SUMIFS(Purchase!$F:$F,Purchase!$A:$A,Waterfall!$A16,Purchase!$D:$D,Waterfall!$C16,Purchase!$C:$C,Waterfall!BG$1)</f>
        <v>0</v>
      </c>
      <c r="BH16" s="4">
        <f>SUMIFS(Purchase!$F:$F,Purchase!$A:$A,Waterfall!$A16,Purchase!$D:$D,Waterfall!$C16,Purchase!$C:$C,Waterfall!BH$1)</f>
        <v>0</v>
      </c>
      <c r="BI16" s="4">
        <f>SUMIFS(Purchase!$F:$F,Purchase!$A:$A,Waterfall!$A16,Purchase!$D:$D,Waterfall!$C16,Purchase!$C:$C,Waterfall!BI$1)</f>
        <v>0</v>
      </c>
      <c r="BJ16" s="4">
        <f>SUMIFS(Purchase!$F:$F,Purchase!$A:$A,Waterfall!$A16,Purchase!$D:$D,Waterfall!$C16,Purchase!$C:$C,Waterfall!BJ$1)</f>
        <v>0</v>
      </c>
      <c r="BK16" s="4">
        <f>SUMIFS(Purchase!$F:$F,Purchase!$A:$A,Waterfall!$A16,Purchase!$D:$D,Waterfall!$C16,Purchase!$C:$C,Waterfall!BK$1)</f>
        <v>0</v>
      </c>
      <c r="BL16" s="4">
        <f>SUMIFS(Purchase!$F:$F,Purchase!$A:$A,Waterfall!$A16,Purchase!$D:$D,Waterfall!$C16,Purchase!$C:$C,Waterfall!BL$1)</f>
        <v>0</v>
      </c>
      <c r="BM16" s="4">
        <f>SUMIFS(Purchase!$F:$F,Purchase!$A:$A,Waterfall!$A16,Purchase!$D:$D,Waterfall!$C16,Purchase!$C:$C,Waterfall!BM$1)</f>
        <v>0</v>
      </c>
      <c r="BN16" s="4">
        <f>SUMIFS(Purchase!$F:$F,Purchase!$A:$A,Waterfall!$A16,Purchase!$D:$D,Waterfall!$C16,Purchase!$C:$C,Waterfall!BN$1)</f>
        <v>0</v>
      </c>
      <c r="BO16" s="4">
        <f>SUMIFS(Purchase!$F:$F,Purchase!$A:$A,Waterfall!$A16,Purchase!$D:$D,Waterfall!$C16,Purchase!$C:$C,Waterfall!BO$1)</f>
        <v>0</v>
      </c>
      <c r="BP16" s="4">
        <f>SUMIFS(Purchase!$F:$F,Purchase!$A:$A,Waterfall!$A16,Purchase!$D:$D,Waterfall!$C16,Purchase!$C:$C,Waterfall!BP$1)</f>
        <v>0</v>
      </c>
      <c r="BQ16" s="4">
        <f>SUMIFS(Purchase!$F:$F,Purchase!$A:$A,Waterfall!$A16,Purchase!$D:$D,Waterfall!$C16,Purchase!$C:$C,Waterfall!BQ$1)</f>
        <v>0</v>
      </c>
      <c r="BR16" s="4">
        <f>SUMIFS(Purchase!$F:$F,Purchase!$A:$A,Waterfall!$A16,Purchase!$D:$D,Waterfall!$C16,Purchase!$C:$C,Waterfall!BR$1)</f>
        <v>0</v>
      </c>
      <c r="BS16" s="4">
        <f>SUMIFS(Purchase!$F:$F,Purchase!$A:$A,Waterfall!$A16,Purchase!$D:$D,Waterfall!$C16,Purchase!$C:$C,Waterfall!BS$1)</f>
        <v>0</v>
      </c>
      <c r="BT16" s="4">
        <f>SUMIFS(Purchase!$F:$F,Purchase!$A:$A,Waterfall!$A16,Purchase!$D:$D,Waterfall!$C16,Purchase!$C:$C,Waterfall!BT$1)</f>
        <v>0</v>
      </c>
      <c r="BU16" s="4">
        <f>SUMIFS(Purchase!$F:$F,Purchase!$A:$A,Waterfall!$A16,Purchase!$D:$D,Waterfall!$C16,Purchase!$C:$C,Waterfall!BU$1)</f>
        <v>0</v>
      </c>
      <c r="BV16" s="4">
        <f>SUMIFS(Purchase!$F:$F,Purchase!$A:$A,Waterfall!$A16,Purchase!$D:$D,Waterfall!$C16,Purchase!$C:$C,Waterfall!BV$1)</f>
        <v>0</v>
      </c>
      <c r="BW16" s="4">
        <f>SUMIFS(Purchase!$F:$F,Purchase!$A:$A,Waterfall!$A16,Purchase!$D:$D,Waterfall!$C16,Purchase!$C:$C,Waterfall!BW$1)</f>
        <v>0</v>
      </c>
      <c r="BX16" s="4">
        <f>SUMIFS(Purchase!$F:$F,Purchase!$A:$A,Waterfall!$A16,Purchase!$D:$D,Waterfall!$C16,Purchase!$C:$C,Waterfall!BX$1)</f>
        <v>0</v>
      </c>
      <c r="BY16" s="4">
        <f>SUMIFS(Purchase!$F:$F,Purchase!$A:$A,Waterfall!$A16,Purchase!$D:$D,Waterfall!$C16,Purchase!$C:$C,Waterfall!BY$1)</f>
        <v>0</v>
      </c>
      <c r="BZ16" s="4">
        <f>SUMIFS(Purchase!$F:$F,Purchase!$A:$A,Waterfall!$A16,Purchase!$D:$D,Waterfall!$C16,Purchase!$C:$C,Waterfall!BZ$1)</f>
        <v>0</v>
      </c>
      <c r="CA16" s="4">
        <f>SUMIFS(Purchase!$F:$F,Purchase!$A:$A,Waterfall!$A16,Purchase!$D:$D,Waterfall!$C16,Purchase!$C:$C,Waterfall!CA$1)</f>
        <v>0</v>
      </c>
      <c r="CB16" s="4">
        <f>SUMIFS(Purchase!$F:$F,Purchase!$A:$A,Waterfall!$A16,Purchase!$D:$D,Waterfall!$C16,Purchase!$C:$C,Waterfall!CB$1)</f>
        <v>0</v>
      </c>
      <c r="CC16" s="4">
        <f>SUMIFS(Purchase!$F:$F,Purchase!$A:$A,Waterfall!$A16,Purchase!$D:$D,Waterfall!$C16,Purchase!$C:$C,Waterfall!CC$1)</f>
        <v>0</v>
      </c>
      <c r="CD16" s="4">
        <f>SUMIFS(Purchase!$F:$F,Purchase!$A:$A,Waterfall!$A16,Purchase!$D:$D,Waterfall!$C16,Purchase!$C:$C,Waterfall!CD$1)</f>
        <v>0</v>
      </c>
      <c r="CE16" s="4">
        <f>SUMIFS(Purchase!$F:$F,Purchase!$A:$A,Waterfall!$A16,Purchase!$D:$D,Waterfall!$C16,Purchase!$C:$C,Waterfall!CE$1)</f>
        <v>0</v>
      </c>
      <c r="CF16" s="4">
        <f>SUMIFS(Purchase!$F:$F,Purchase!$A:$A,Waterfall!$A16,Purchase!$D:$D,Waterfall!$C16,Purchase!$C:$C,Waterfall!CF$1)</f>
        <v>0</v>
      </c>
      <c r="CG16" s="4">
        <f>SUMIFS(Purchase!$F:$F,Purchase!$A:$A,Waterfall!$A16,Purchase!$D:$D,Waterfall!$C16,Purchase!$C:$C,Waterfall!CG$1)</f>
        <v>0</v>
      </c>
      <c r="CH16" s="4">
        <f>SUMIFS(Purchase!$F:$F,Purchase!$A:$A,Waterfall!$A16,Purchase!$D:$D,Waterfall!$C16,Purchase!$C:$C,Waterfall!CH$1)</f>
        <v>0</v>
      </c>
      <c r="CI16" s="4">
        <f>SUMIFS(Purchase!$F:$F,Purchase!$A:$A,Waterfall!$A16,Purchase!$D:$D,Waterfall!$C16,Purchase!$C:$C,Waterfall!CI$1)</f>
        <v>0</v>
      </c>
      <c r="CJ16" s="4">
        <f>SUMIFS(Purchase!$F:$F,Purchase!$A:$A,Waterfall!$A16,Purchase!$D:$D,Waterfall!$C16,Purchase!$C:$C,Waterfall!CJ$1)</f>
        <v>0</v>
      </c>
      <c r="CK16" s="4">
        <f>SUMIFS(Purchase!$F:$F,Purchase!$A:$A,Waterfall!$A16,Purchase!$D:$D,Waterfall!$C16,Purchase!$C:$C,Waterfall!CK$1)</f>
        <v>0</v>
      </c>
      <c r="CL16" s="4">
        <f>SUMIFS(Purchase!$F:$F,Purchase!$A:$A,Waterfall!$A16,Purchase!$D:$D,Waterfall!$C16,Purchase!$C:$C,Waterfall!CL$1)</f>
        <v>0</v>
      </c>
      <c r="CM16" s="4">
        <f>SUMIFS(Purchase!$F:$F,Purchase!$A:$A,Waterfall!$A16,Purchase!$D:$D,Waterfall!$C16,Purchase!$C:$C,Waterfall!CM$1)</f>
        <v>0</v>
      </c>
      <c r="CN16" s="4">
        <f>SUMIFS(Purchase!$F:$F,Purchase!$A:$A,Waterfall!$A16,Purchase!$D:$D,Waterfall!$C16,Purchase!$C:$C,Waterfall!CN$1)</f>
        <v>0</v>
      </c>
      <c r="CO16" s="4">
        <f>SUMIFS(Purchase!$F:$F,Purchase!$A:$A,Waterfall!$A16,Purchase!$D:$D,Waterfall!$C16,Purchase!$C:$C,Waterfall!CO$1)</f>
        <v>0</v>
      </c>
      <c r="CP16" s="4">
        <f>SUMIFS(Purchase!$F:$F,Purchase!$A:$A,Waterfall!$A16,Purchase!$D:$D,Waterfall!$C16,Purchase!$C:$C,Waterfall!CP$1)</f>
        <v>0</v>
      </c>
      <c r="CQ16" s="4">
        <f>SUMIFS(Purchase!$F:$F,Purchase!$A:$A,Waterfall!$A16,Purchase!$D:$D,Waterfall!$C16,Purchase!$C:$C,Waterfall!CQ$1)</f>
        <v>0</v>
      </c>
      <c r="CR16" s="4">
        <f>SUMIFS(Purchase!$F:$F,Purchase!$A:$A,Waterfall!$A16,Purchase!$D:$D,Waterfall!$C16,Purchase!$C:$C,Waterfall!CR$1)</f>
        <v>0</v>
      </c>
      <c r="CS16" s="4">
        <f>SUMIFS(Purchase!$F:$F,Purchase!$A:$A,Waterfall!$A16,Purchase!$D:$D,Waterfall!$C16,Purchase!$C:$C,Waterfall!CS$1)</f>
        <v>0</v>
      </c>
      <c r="CT16" s="4">
        <f>SUMIFS(Purchase!$F:$F,Purchase!$A:$A,Waterfall!$A16,Purchase!$D:$D,Waterfall!$C16,Purchase!$C:$C,Waterfall!CT$1)</f>
        <v>0</v>
      </c>
      <c r="CU16" s="4">
        <f>SUMIFS(Purchase!$F:$F,Purchase!$A:$A,Waterfall!$A16,Purchase!$D:$D,Waterfall!$C16,Purchase!$C:$C,Waterfall!CU$1)</f>
        <v>0</v>
      </c>
      <c r="CV16" s="4">
        <f>SUMIFS(Purchase!$F:$F,Purchase!$A:$A,Waterfall!$A16,Purchase!$D:$D,Waterfall!$C16,Purchase!$C:$C,Waterfall!CV$1)</f>
        <v>0</v>
      </c>
      <c r="CW16" s="4">
        <f>SUMIFS(Purchase!$F:$F,Purchase!$A:$A,Waterfall!$A16,Purchase!$D:$D,Waterfall!$C16,Purchase!$C:$C,Waterfall!CW$1)</f>
        <v>0</v>
      </c>
      <c r="CX16" s="4">
        <f>SUMIFS(Purchase!$F:$F,Purchase!$A:$A,Waterfall!$A16,Purchase!$D:$D,Waterfall!$C16,Purchase!$C:$C,Waterfall!CX$1)</f>
        <v>0</v>
      </c>
      <c r="CY16" s="4">
        <f>SUMIFS(Purchase!$F:$F,Purchase!$A:$A,Waterfall!$A16,Purchase!$D:$D,Waterfall!$C16,Purchase!$C:$C,Waterfall!CY$1)</f>
        <v>0</v>
      </c>
      <c r="CZ16" s="4">
        <f>SUMIFS(Purchase!$F:$F,Purchase!$A:$A,Waterfall!$A16,Purchase!$D:$D,Waterfall!$C16,Purchase!$C:$C,Waterfall!CZ$1)</f>
        <v>0</v>
      </c>
      <c r="DA16" s="4">
        <f>SUMIFS(Purchase!$F:$F,Purchase!$A:$A,Waterfall!$A16,Purchase!$D:$D,Waterfall!$C16,Purchase!$C:$C,Waterfall!DA$1)</f>
        <v>0</v>
      </c>
      <c r="DB16" s="4">
        <f>SUMIFS(Purchase!$F:$F,Purchase!$A:$A,Waterfall!$A16,Purchase!$D:$D,Waterfall!$C16,Purchase!$C:$C,Waterfall!DB$1)</f>
        <v>0</v>
      </c>
      <c r="DC16" s="4">
        <f>SUMIFS(Purchase!$F:$F,Purchase!$A:$A,Waterfall!$A16,Purchase!$D:$D,Waterfall!$C16,Purchase!$C:$C,Waterfall!DC$1)</f>
        <v>0</v>
      </c>
      <c r="DD16" s="4">
        <f>SUMIFS(Purchase!$F:$F,Purchase!$A:$A,Waterfall!$A16,Purchase!$D:$D,Waterfall!$C16,Purchase!$C:$C,Waterfall!DD$1)</f>
        <v>0</v>
      </c>
      <c r="DE16" s="4">
        <f>SUMIFS(Purchase!$F:$F,Purchase!$A:$A,Waterfall!$A16,Purchase!$D:$D,Waterfall!$C16,Purchase!$C:$C,Waterfall!DE$1)</f>
        <v>0</v>
      </c>
      <c r="DF16" s="4">
        <f>SUMIFS(Purchase!$F:$F,Purchase!$A:$A,Waterfall!$A16,Purchase!$D:$D,Waterfall!$C16,Purchase!$C:$C,Waterfall!DF$1)</f>
        <v>0</v>
      </c>
      <c r="DG16" s="4">
        <f>SUMIFS(Purchase!$F:$F,Purchase!$A:$A,Waterfall!$A16,Purchase!$D:$D,Waterfall!$C16,Purchase!$C:$C,Waterfall!DG$1)</f>
        <v>0</v>
      </c>
      <c r="DH16" s="4">
        <f>SUMIFS(Purchase!$F:$F,Purchase!$A:$A,Waterfall!$A16,Purchase!$D:$D,Waterfall!$C16,Purchase!$C:$C,Waterfall!DH$1)</f>
        <v>0</v>
      </c>
      <c r="DI16" s="4">
        <f>SUMIFS(Purchase!$F:$F,Purchase!$A:$A,Waterfall!$A16,Purchase!$D:$D,Waterfall!$C16,Purchase!$C:$C,Waterfall!DI$1)</f>
        <v>0</v>
      </c>
      <c r="DJ16" s="4">
        <f>SUMIFS(Purchase!$F:$F,Purchase!$A:$A,Waterfall!$A16,Purchase!$D:$D,Waterfall!$C16,Purchase!$C:$C,Waterfall!DJ$1)</f>
        <v>0</v>
      </c>
      <c r="DK16" s="4">
        <f>SUMIFS(Purchase!$F:$F,Purchase!$A:$A,Waterfall!$A16,Purchase!$D:$D,Waterfall!$C16,Purchase!$C:$C,Waterfall!DK$1)</f>
        <v>0</v>
      </c>
      <c r="DL16" s="4">
        <f>SUMIFS(Purchase!$F:$F,Purchase!$A:$A,Waterfall!$A16,Purchase!$D:$D,Waterfall!$C16,Purchase!$C:$C,Waterfall!DL$1)</f>
        <v>0</v>
      </c>
      <c r="DM16" s="4">
        <f>SUMIFS(Purchase!$F:$F,Purchase!$A:$A,Waterfall!$A16,Purchase!$D:$D,Waterfall!$C16,Purchase!$C:$C,Waterfall!DM$1)</f>
        <v>0</v>
      </c>
      <c r="DN16" s="4">
        <f>SUMIFS(Purchase!$F:$F,Purchase!$A:$A,Waterfall!$A16,Purchase!$D:$D,Waterfall!$C16,Purchase!$C:$C,Waterfall!DN$1)</f>
        <v>0</v>
      </c>
      <c r="DO16" s="4">
        <f>SUMIFS(Purchase!$F:$F,Purchase!$A:$A,Waterfall!$A16,Purchase!$D:$D,Waterfall!$C16,Purchase!$C:$C,Waterfall!DO$1)</f>
        <v>0</v>
      </c>
      <c r="DP16" s="4">
        <f>SUMIFS(Purchase!$F:$F,Purchase!$A:$A,Waterfall!$A16,Purchase!$D:$D,Waterfall!$C16,Purchase!$C:$C,Waterfall!DP$1)</f>
        <v>0</v>
      </c>
      <c r="DQ16" s="4">
        <f>SUMIFS(Purchase!$F:$F,Purchase!$A:$A,Waterfall!$A16,Purchase!$D:$D,Waterfall!$C16,Purchase!$C:$C,Waterfall!DQ$1)</f>
        <v>0</v>
      </c>
      <c r="DR16" s="4">
        <f>SUMIFS(Purchase!$F:$F,Purchase!$A:$A,Waterfall!$A16,Purchase!$D:$D,Waterfall!$C16,Purchase!$C:$C,Waterfall!DR$1)</f>
        <v>0</v>
      </c>
      <c r="DS16" s="4">
        <f>SUMIFS(Purchase!$F:$F,Purchase!$A:$A,Waterfall!$A16,Purchase!$D:$D,Waterfall!$C16,Purchase!$C:$C,Waterfall!DS$1)</f>
        <v>0</v>
      </c>
      <c r="DT16" s="4">
        <f>SUMIFS(Purchase!$F:$F,Purchase!$A:$A,Waterfall!$A16,Purchase!$D:$D,Waterfall!$C16,Purchase!$C:$C,Waterfall!DT$1)</f>
        <v>0</v>
      </c>
      <c r="DU16" s="4">
        <f>SUMIFS(Purchase!$F:$F,Purchase!$A:$A,Waterfall!$A16,Purchase!$D:$D,Waterfall!$C16,Purchase!$C:$C,Waterfall!DU$1)</f>
        <v>0</v>
      </c>
      <c r="DV16" s="4">
        <f>SUMIFS(Purchase!$F:$F,Purchase!$A:$A,Waterfall!$A16,Purchase!$D:$D,Waterfall!$C16,Purchase!$C:$C,Waterfall!DV$1)</f>
        <v>0</v>
      </c>
      <c r="DW16" s="4">
        <f>SUMIFS(Purchase!$F:$F,Purchase!$A:$A,Waterfall!$A16,Purchase!$D:$D,Waterfall!$C16,Purchase!$C:$C,Waterfall!DW$1)</f>
        <v>0</v>
      </c>
      <c r="DX16" s="4">
        <f>SUMIFS(Purchase!$F:$F,Purchase!$A:$A,Waterfall!$A16,Purchase!$D:$D,Waterfall!$C16,Purchase!$C:$C,Waterfall!DX$1)</f>
        <v>0</v>
      </c>
      <c r="DY16" s="4">
        <f>SUMIFS(Purchase!$F:$F,Purchase!$A:$A,Waterfall!$A16,Purchase!$D:$D,Waterfall!$C16,Purchase!$C:$C,Waterfall!DY$1)</f>
        <v>0</v>
      </c>
      <c r="DZ16" s="4">
        <f>SUMIFS(Purchase!$F:$F,Purchase!$A:$A,Waterfall!$A16,Purchase!$D:$D,Waterfall!$C16,Purchase!$C:$C,Waterfall!DZ$1)</f>
        <v>0</v>
      </c>
      <c r="EA16" s="4">
        <f>SUMIFS(Purchase!$F:$F,Purchase!$A:$A,Waterfall!$A16,Purchase!$D:$D,Waterfall!$C16,Purchase!$C:$C,Waterfall!EA$1)</f>
        <v>0</v>
      </c>
      <c r="EB16" s="4">
        <f>SUMIFS(Purchase!$F:$F,Purchase!$A:$A,Waterfall!$A16,Purchase!$D:$D,Waterfall!$C16,Purchase!$C:$C,Waterfall!EB$1)</f>
        <v>0</v>
      </c>
      <c r="EC16" s="4">
        <f>SUMIFS(Purchase!$F:$F,Purchase!$A:$A,Waterfall!$A16,Purchase!$D:$D,Waterfall!$C16,Purchase!$C:$C,Waterfall!EC$1)</f>
        <v>0</v>
      </c>
      <c r="ED16" s="4">
        <f>SUMIFS(Purchase!$F:$F,Purchase!$A:$A,Waterfall!$A16,Purchase!$D:$D,Waterfall!$C16,Purchase!$C:$C,Waterfall!ED$1)</f>
        <v>0</v>
      </c>
      <c r="EE16" s="4">
        <f>SUMIFS(Purchase!$F:$F,Purchase!$A:$A,Waterfall!$A16,Purchase!$D:$D,Waterfall!$C16,Purchase!$C:$C,Waterfall!EE$1)</f>
        <v>0</v>
      </c>
      <c r="EF16" s="4">
        <f>SUMIFS(Purchase!$F:$F,Purchase!$A:$A,Waterfall!$A16,Purchase!$D:$D,Waterfall!$C16,Purchase!$C:$C,Waterfall!EF$1)</f>
        <v>0</v>
      </c>
      <c r="EG16" s="4">
        <f>SUMIFS(Purchase!$F:$F,Purchase!$A:$A,Waterfall!$A16,Purchase!$D:$D,Waterfall!$C16,Purchase!$C:$C,Waterfall!EG$1)</f>
        <v>0</v>
      </c>
      <c r="EH16" s="4">
        <f>SUMIFS(Purchase!$F:$F,Purchase!$A:$A,Waterfall!$A16,Purchase!$D:$D,Waterfall!$C16,Purchase!$C:$C,Waterfall!EH$1)</f>
        <v>0</v>
      </c>
      <c r="EI16" s="4">
        <f>SUMIFS(Purchase!$F:$F,Purchase!$A:$A,Waterfall!$A16,Purchase!$D:$D,Waterfall!$C16,Purchase!$C:$C,Waterfall!EI$1)</f>
        <v>0</v>
      </c>
      <c r="EJ16" s="4">
        <f>SUMIFS(Purchase!$F:$F,Purchase!$A:$A,Waterfall!$A16,Purchase!$D:$D,Waterfall!$C16,Purchase!$C:$C,Waterfall!EJ$1)</f>
        <v>0</v>
      </c>
      <c r="EK16" s="4">
        <f>SUMIFS(Purchase!$F:$F,Purchase!$A:$A,Waterfall!$A16,Purchase!$D:$D,Waterfall!$C16,Purchase!$C:$C,Waterfall!EK$1)</f>
        <v>0</v>
      </c>
      <c r="EL16" s="4">
        <f>SUMIFS(Purchase!$F:$F,Purchase!$A:$A,Waterfall!$A16,Purchase!$D:$D,Waterfall!$C16,Purchase!$C:$C,Waterfall!EL$1)</f>
        <v>0</v>
      </c>
      <c r="EM16" s="4">
        <f>SUMIFS(Purchase!$F:$F,Purchase!$A:$A,Waterfall!$A16,Purchase!$D:$D,Waterfall!$C16,Purchase!$C:$C,Waterfall!EM$1)</f>
        <v>0</v>
      </c>
      <c r="EN16" s="4">
        <f>SUMIFS(Purchase!$F:$F,Purchase!$A:$A,Waterfall!$A16,Purchase!$D:$D,Waterfall!$C16,Purchase!$C:$C,Waterfall!EN$1)</f>
        <v>0</v>
      </c>
      <c r="EO16" s="4">
        <f>SUMIFS(Purchase!$F:$F,Purchase!$A:$A,Waterfall!$A16,Purchase!$D:$D,Waterfall!$C16,Purchase!$C:$C,Waterfall!EO$1)</f>
        <v>0</v>
      </c>
      <c r="EP16" s="4">
        <f>SUMIFS(Purchase!$F:$F,Purchase!$A:$A,Waterfall!$A16,Purchase!$D:$D,Waterfall!$C16,Purchase!$C:$C,Waterfall!EP$1)</f>
        <v>0</v>
      </c>
      <c r="EQ16" s="4">
        <f>SUMIFS(Purchase!$F:$F,Purchase!$A:$A,Waterfall!$A16,Purchase!$D:$D,Waterfall!$C16,Purchase!$C:$C,Waterfall!EQ$1)</f>
        <v>0</v>
      </c>
      <c r="ER16" s="4">
        <f>SUMIFS(Purchase!$F:$F,Purchase!$A:$A,Waterfall!$A16,Purchase!$D:$D,Waterfall!$C16,Purchase!$C:$C,Waterfall!ER$1)</f>
        <v>0</v>
      </c>
      <c r="ES16" s="4">
        <f>SUMIFS(Purchase!$F:$F,Purchase!$A:$A,Waterfall!$A16,Purchase!$D:$D,Waterfall!$C16,Purchase!$C:$C,Waterfall!ES$1)</f>
        <v>0</v>
      </c>
      <c r="ET16" s="4">
        <f>SUMIFS(Purchase!$F:$F,Purchase!$A:$A,Waterfall!$A16,Purchase!$D:$D,Waterfall!$C16,Purchase!$C:$C,Waterfall!ET$1)</f>
        <v>0</v>
      </c>
      <c r="EU16" s="4">
        <f>SUMIFS(Purchase!$F:$F,Purchase!$A:$A,Waterfall!$A16,Purchase!$D:$D,Waterfall!$C16,Purchase!$C:$C,Waterfall!EU$1)</f>
        <v>0</v>
      </c>
      <c r="EV16" s="4">
        <f>SUMIFS(Purchase!$F:$F,Purchase!$A:$A,Waterfall!$A16,Purchase!$D:$D,Waterfall!$C16,Purchase!$C:$C,Waterfall!EV$1)</f>
        <v>0</v>
      </c>
      <c r="EW16" s="4">
        <f>SUMIFS(Purchase!$F:$F,Purchase!$A:$A,Waterfall!$A16,Purchase!$D:$D,Waterfall!$C16,Purchase!$C:$C,Waterfall!EW$1)</f>
        <v>0</v>
      </c>
      <c r="EX16" s="4">
        <f>SUMIFS(Purchase!$F:$F,Purchase!$A:$A,Waterfall!$A16,Purchase!$D:$D,Waterfall!$C16,Purchase!$C:$C,Waterfall!EX$1)</f>
        <v>0</v>
      </c>
      <c r="EY16" s="4">
        <f>SUMIFS(Purchase!$F:$F,Purchase!$A:$A,Waterfall!$A16,Purchase!$D:$D,Waterfall!$C16,Purchase!$C:$C,Waterfall!EY$1)</f>
        <v>0</v>
      </c>
      <c r="EZ16" s="4">
        <f>SUMIFS(Purchase!$F:$F,Purchase!$A:$A,Waterfall!$A16,Purchase!$D:$D,Waterfall!$C16,Purchase!$C:$C,Waterfall!EZ$1)</f>
        <v>0</v>
      </c>
      <c r="FA16" s="4">
        <f>SUMIFS(Purchase!$F:$F,Purchase!$A:$A,Waterfall!$A16,Purchase!$D:$D,Waterfall!$C16,Purchase!$C:$C,Waterfall!FA$1)</f>
        <v>0</v>
      </c>
      <c r="FB16" s="4">
        <f>SUMIFS(Purchase!$F:$F,Purchase!$A:$A,Waterfall!$A16,Purchase!$D:$D,Waterfall!$C16,Purchase!$C:$C,Waterfall!FB$1)</f>
        <v>0</v>
      </c>
      <c r="FC16" s="4">
        <f>SUMIFS(Purchase!$F:$F,Purchase!$A:$A,Waterfall!$A16,Purchase!$D:$D,Waterfall!$C16,Purchase!$C:$C,Waterfall!FC$1)</f>
        <v>0</v>
      </c>
      <c r="FD16" s="4">
        <f>SUMIFS(Purchase!$F:$F,Purchase!$A:$A,Waterfall!$A16,Purchase!$D:$D,Waterfall!$C16,Purchase!$C:$C,Waterfall!FD$1)</f>
        <v>0</v>
      </c>
      <c r="FE16" s="4">
        <f>SUMIFS(Purchase!$F:$F,Purchase!$A:$A,Waterfall!$A16,Purchase!$D:$D,Waterfall!$C16,Purchase!$C:$C,Waterfall!FE$1)</f>
        <v>0</v>
      </c>
      <c r="FF16" s="4">
        <f>SUMIFS(Purchase!$F:$F,Purchase!$A:$A,Waterfall!$A16,Purchase!$D:$D,Waterfall!$C16,Purchase!$C:$C,Waterfall!FF$1)</f>
        <v>0</v>
      </c>
      <c r="FG16" s="4">
        <f>SUMIFS(Purchase!$F:$F,Purchase!$A:$A,Waterfall!$A16,Purchase!$D:$D,Waterfall!$C16,Purchase!$C:$C,Waterfall!FG$1)</f>
        <v>0</v>
      </c>
      <c r="FH16" s="4">
        <f>SUMIFS(Purchase!$F:$F,Purchase!$A:$A,Waterfall!$A16,Purchase!$D:$D,Waterfall!$C16,Purchase!$C:$C,Waterfall!FH$1)</f>
        <v>0</v>
      </c>
      <c r="FI16" s="4">
        <f>SUMIFS(Purchase!$F:$F,Purchase!$A:$A,Waterfall!$A16,Purchase!$D:$D,Waterfall!$C16,Purchase!$C:$C,Waterfall!FI$1)</f>
        <v>0</v>
      </c>
      <c r="FJ16" s="4">
        <f>SUMIFS(Purchase!$F:$F,Purchase!$A:$A,Waterfall!$A16,Purchase!$D:$D,Waterfall!$C16,Purchase!$C:$C,Waterfall!FJ$1)</f>
        <v>0</v>
      </c>
      <c r="FK16" s="4">
        <f>SUMIFS(Purchase!$F:$F,Purchase!$A:$A,Waterfall!$A16,Purchase!$D:$D,Waterfall!$C16,Purchase!$C:$C,Waterfall!FK$1)</f>
        <v>0</v>
      </c>
      <c r="FL16" s="4">
        <f>SUMIFS(Purchase!$F:$F,Purchase!$A:$A,Waterfall!$A16,Purchase!$D:$D,Waterfall!$C16,Purchase!$C:$C,Waterfall!FL$1)</f>
        <v>0</v>
      </c>
      <c r="FM16" s="4">
        <f>SUMIFS(Purchase!$F:$F,Purchase!$A:$A,Waterfall!$A16,Purchase!$D:$D,Waterfall!$C16,Purchase!$C:$C,Waterfall!FM$1)</f>
        <v>0</v>
      </c>
      <c r="FN16" s="4">
        <f>SUMIFS(Purchase!$F:$F,Purchase!$A:$A,Waterfall!$A16,Purchase!$D:$D,Waterfall!$C16,Purchase!$C:$C,Waterfall!FN$1)</f>
        <v>0</v>
      </c>
      <c r="FO16" s="4">
        <f>SUMIFS(Purchase!$F:$F,Purchase!$A:$A,Waterfall!$A16,Purchase!$D:$D,Waterfall!$C16,Purchase!$C:$C,Waterfall!FO$1)</f>
        <v>0</v>
      </c>
      <c r="FP16" s="4">
        <f>SUMIFS(Purchase!$F:$F,Purchase!$A:$A,Waterfall!$A16,Purchase!$D:$D,Waterfall!$C16,Purchase!$C:$C,Waterfall!FP$1)</f>
        <v>0</v>
      </c>
      <c r="FQ16" s="4">
        <f>SUMIFS(Purchase!$F:$F,Purchase!$A:$A,Waterfall!$A16,Purchase!$D:$D,Waterfall!$C16,Purchase!$C:$C,Waterfall!FQ$1)</f>
        <v>0</v>
      </c>
      <c r="FR16" s="4">
        <f>SUMIFS(Purchase!$F:$F,Purchase!$A:$A,Waterfall!$A16,Purchase!$D:$D,Waterfall!$C16,Purchase!$C:$C,Waterfall!FR$1)</f>
        <v>0</v>
      </c>
      <c r="FS16" s="4">
        <f>SUMIFS(Purchase!$F:$F,Purchase!$A:$A,Waterfall!$A16,Purchase!$D:$D,Waterfall!$C16,Purchase!$C:$C,Waterfall!FS$1)</f>
        <v>0</v>
      </c>
      <c r="FT16" s="4">
        <f>SUMIFS(Purchase!$F:$F,Purchase!$A:$A,Waterfall!$A16,Purchase!$D:$D,Waterfall!$C16,Purchase!$C:$C,Waterfall!FT$1)</f>
        <v>0</v>
      </c>
      <c r="FU16" s="4">
        <f>SUMIFS(Purchase!$F:$F,Purchase!$A:$A,Waterfall!$A16,Purchase!$D:$D,Waterfall!$C16,Purchase!$C:$C,Waterfall!FU$1)</f>
        <v>0</v>
      </c>
      <c r="FV16" s="4">
        <f>SUMIFS(Purchase!$F:$F,Purchase!$A:$A,Waterfall!$A16,Purchase!$D:$D,Waterfall!$C16,Purchase!$C:$C,Waterfall!FV$1)</f>
        <v>0</v>
      </c>
      <c r="FW16" s="4">
        <f>SUMIFS(Purchase!$F:$F,Purchase!$A:$A,Waterfall!$A16,Purchase!$D:$D,Waterfall!$C16,Purchase!$C:$C,Waterfall!FW$1)</f>
        <v>0</v>
      </c>
      <c r="FX16" s="4">
        <f>SUMIFS(Purchase!$F:$F,Purchase!$A:$A,Waterfall!$A16,Purchase!$D:$D,Waterfall!$C16,Purchase!$C:$C,Waterfall!FX$1)</f>
        <v>0</v>
      </c>
      <c r="FY16" s="4">
        <f>SUMIFS(Purchase!$F:$F,Purchase!$A:$A,Waterfall!$A16,Purchase!$D:$D,Waterfall!$C16,Purchase!$C:$C,Waterfall!FY$1)</f>
        <v>0</v>
      </c>
      <c r="FZ16" s="4">
        <f>SUMIFS(Purchase!$F:$F,Purchase!$A:$A,Waterfall!$A16,Purchase!$D:$D,Waterfall!$C16,Purchase!$C:$C,Waterfall!FZ$1)</f>
        <v>0</v>
      </c>
      <c r="GA16" s="4">
        <f>SUMIFS(Purchase!$F:$F,Purchase!$A:$A,Waterfall!$A16,Purchase!$D:$D,Waterfall!$C16,Purchase!$C:$C,Waterfall!GA$1)</f>
        <v>0</v>
      </c>
      <c r="GB16" s="4">
        <f>SUMIFS(Purchase!$F:$F,Purchase!$A:$A,Waterfall!$A16,Purchase!$D:$D,Waterfall!$C16,Purchase!$C:$C,Waterfall!GB$1)</f>
        <v>0</v>
      </c>
      <c r="GC16" s="4">
        <f>SUMIFS(Purchase!$F:$F,Purchase!$A:$A,Waterfall!$A16,Purchase!$D:$D,Waterfall!$C16,Purchase!$C:$C,Waterfall!GC$1)</f>
        <v>0</v>
      </c>
      <c r="GD16" s="4">
        <f>SUMIFS(Purchase!$F:$F,Purchase!$A:$A,Waterfall!$A16,Purchase!$D:$D,Waterfall!$C16,Purchase!$C:$C,Waterfall!GD$1)</f>
        <v>0</v>
      </c>
      <c r="GE16" s="4">
        <f>SUMIFS(Purchase!$F:$F,Purchase!$A:$A,Waterfall!$A16,Purchase!$D:$D,Waterfall!$C16,Purchase!$C:$C,Waterfall!GE$1)</f>
        <v>0</v>
      </c>
      <c r="GF16" s="4">
        <f>SUMIFS(Purchase!$F:$F,Purchase!$A:$A,Waterfall!$A16,Purchase!$D:$D,Waterfall!$C16,Purchase!$C:$C,Waterfall!GF$1)</f>
        <v>0</v>
      </c>
      <c r="GG16" s="4">
        <f>SUMIFS(Purchase!$F:$F,Purchase!$A:$A,Waterfall!$A16,Purchase!$D:$D,Waterfall!$C16,Purchase!$C:$C,Waterfall!GG$1)</f>
        <v>0</v>
      </c>
      <c r="GH16" s="4">
        <f>SUMIFS(Purchase!$F:$F,Purchase!$A:$A,Waterfall!$A16,Purchase!$D:$D,Waterfall!$C16,Purchase!$C:$C,Waterfall!GH$1)</f>
        <v>0</v>
      </c>
      <c r="GI16" s="4">
        <f>SUMIFS(Purchase!$F:$F,Purchase!$A:$A,Waterfall!$A16,Purchase!$D:$D,Waterfall!$C16,Purchase!$C:$C,Waterfall!GI$1)</f>
        <v>0</v>
      </c>
      <c r="GJ16" s="113"/>
      <c r="GK16" s="65"/>
    </row>
    <row r="17" spans="1:193" x14ac:dyDescent="0.35">
      <c r="A17" s="8">
        <f t="shared" si="3"/>
        <v>1</v>
      </c>
      <c r="B17" s="2" t="str">
        <f>VLOOKUP($A17,Centers!$B$1:$C$120,2,)</f>
        <v>GATE</v>
      </c>
      <c r="C17" s="3">
        <v>44894</v>
      </c>
      <c r="D17" s="4">
        <f>IF($A17=1,SUM(SUMIFS(Indent!$E:$E,Indent!$C:$C,Waterfall!$C17,Indent!$A:$A,Centers!$A$2),SUMIFS(Indent!$E:$E,Indent!$C:$C,Waterfall!$C17,Indent!$A:$A,Centers!$A$3),SUMIFS(Indent!$E:$E,Indent!$C:$C,Waterfall!$C17,Indent!$A:$A,Centers!$A$4),SUMIFS(Indent!$E:$E,Indent!$C:$C,Waterfall!$C17,Indent!$A:$A,Centers!$A$5),SUMIFS(Indent!$E:$E,Indent!$C:$C,Waterfall!$C17,Indent!$A:$A,Centers!$A$6),SUMIFS(Indent!$E:$E,Indent!$C:$C,Waterfall!$C17,Indent!$A:$A,Centers!$A$7),SUMIFS(Indent!$E:$E,Indent!$C:$C,Waterfall!$C17,Indent!$A:$A,Centers!$A$8)),SUMIFS(Indent!$E:$E,Indent!$C:$C,Waterfall!$C17,Indent!$A:$A,$A17))</f>
        <v>38457</v>
      </c>
      <c r="E17" s="4">
        <f>SUMIFS(Purchase!$F:$F,Purchase!$A:$A,Waterfall!$A17,Purchase!$D:$D,Waterfall!$C17,Purchase!$C:$C,Waterfall!E$1)</f>
        <v>0</v>
      </c>
      <c r="F17" s="4">
        <f>SUMIFS(Purchase!$F:$F,Purchase!$A:$A,Waterfall!$A17,Purchase!$D:$D,Waterfall!$C17,Purchase!$C:$C,Waterfall!F$1)</f>
        <v>0</v>
      </c>
      <c r="G17" s="4">
        <f>SUMIFS(Purchase!$F:$F,Purchase!$A:$A,Waterfall!$A17,Purchase!$D:$D,Waterfall!$C17,Purchase!$C:$C,Waterfall!G$1)</f>
        <v>0</v>
      </c>
      <c r="H17" s="4">
        <f>SUMIFS(Purchase!$F:$F,Purchase!$A:$A,Waterfall!$A17,Purchase!$D:$D,Waterfall!$C17,Purchase!$C:$C,Waterfall!H$1)</f>
        <v>0</v>
      </c>
      <c r="I17" s="4">
        <f>SUMIFS(Purchase!$F:$F,Purchase!$A:$A,Waterfall!$A17,Purchase!$D:$D,Waterfall!$C17,Purchase!$C:$C,Waterfall!I$1)</f>
        <v>0</v>
      </c>
      <c r="J17" s="4">
        <f>SUMIFS(Purchase!$F:$F,Purchase!$A:$A,Waterfall!$A17,Purchase!$D:$D,Waterfall!$C17,Purchase!$C:$C,Waterfall!J$1)</f>
        <v>0</v>
      </c>
      <c r="K17" s="4">
        <f>SUMIFS(Purchase!$F:$F,Purchase!$A:$A,Waterfall!$A17,Purchase!$D:$D,Waterfall!$C17,Purchase!$C:$C,Waterfall!K$1)</f>
        <v>0</v>
      </c>
      <c r="L17" s="4">
        <f>SUMIFS(Purchase!$F:$F,Purchase!$A:$A,Waterfall!$A17,Purchase!$D:$D,Waterfall!$C17,Purchase!$C:$C,Waterfall!L$1)</f>
        <v>0</v>
      </c>
      <c r="M17" s="4">
        <f>SUMIFS(Purchase!$F:$F,Purchase!$A:$A,Waterfall!$A17,Purchase!$D:$D,Waterfall!$C17,Purchase!$C:$C,Waterfall!M$1)</f>
        <v>0</v>
      </c>
      <c r="N17" s="4">
        <f>SUMIFS(Purchase!$F:$F,Purchase!$A:$A,Waterfall!$A17,Purchase!$D:$D,Waterfall!$C17,Purchase!$C:$C,Waterfall!N$1)</f>
        <v>0</v>
      </c>
      <c r="O17" s="4">
        <f>SUMIFS(Purchase!$F:$F,Purchase!$A:$A,Waterfall!$A17,Purchase!$D:$D,Waterfall!$C17,Purchase!$C:$C,Waterfall!O$1)</f>
        <v>0</v>
      </c>
      <c r="P17" s="4">
        <f>SUMIFS(Purchase!$F:$F,Purchase!$A:$A,Waterfall!$A17,Purchase!$D:$D,Waterfall!$C17,Purchase!$C:$C,Waterfall!P$1)</f>
        <v>0</v>
      </c>
      <c r="Q17" s="4">
        <f>SUMIFS(Purchase!$F:$F,Purchase!$A:$A,Waterfall!$A17,Purchase!$D:$D,Waterfall!$C17,Purchase!$C:$C,Waterfall!Q$1)</f>
        <v>0</v>
      </c>
      <c r="R17" s="4">
        <f>SUMIFS(Purchase!$F:$F,Purchase!$A:$A,Waterfall!$A17,Purchase!$D:$D,Waterfall!$C17,Purchase!$C:$C,Waterfall!R$1)</f>
        <v>3014.44</v>
      </c>
      <c r="S17" s="4">
        <f>SUMIFS(Purchase!$F:$F,Purchase!$A:$A,Waterfall!$A17,Purchase!$D:$D,Waterfall!$C17,Purchase!$C:$C,Waterfall!S$1)</f>
        <v>15737.79</v>
      </c>
      <c r="T17" s="4">
        <f>SUMIFS(Purchase!$F:$F,Purchase!$A:$A,Waterfall!$A17,Purchase!$D:$D,Waterfall!$C17,Purchase!$C:$C,Waterfall!T$1)</f>
        <v>9354.0400000000009</v>
      </c>
      <c r="U17" s="4">
        <f>SUMIFS(Purchase!$F:$F,Purchase!$A:$A,Waterfall!$A17,Purchase!$D:$D,Waterfall!$C17,Purchase!$C:$C,Waterfall!U$1)</f>
        <v>8649.33</v>
      </c>
      <c r="V17" s="4">
        <f>SUMIFS(Purchase!$F:$F,Purchase!$A:$A,Waterfall!$A17,Purchase!$D:$D,Waterfall!$C17,Purchase!$C:$C,Waterfall!V$1)</f>
        <v>6187.13</v>
      </c>
      <c r="W17" s="4">
        <f>SUMIFS(Purchase!$F:$F,Purchase!$A:$A,Waterfall!$A17,Purchase!$D:$D,Waterfall!$C17,Purchase!$C:$C,Waterfall!W$1)</f>
        <v>2801.17</v>
      </c>
      <c r="X17" s="4">
        <f>SUMIFS(Purchase!$F:$F,Purchase!$A:$A,Waterfall!$A17,Purchase!$D:$D,Waterfall!$C17,Purchase!$C:$C,Waterfall!X$1)</f>
        <v>133.65</v>
      </c>
      <c r="Y17" s="4">
        <f>SUMIFS(Purchase!$F:$F,Purchase!$A:$A,Waterfall!$A17,Purchase!$D:$D,Waterfall!$C17,Purchase!$C:$C,Waterfall!Y$1)</f>
        <v>0</v>
      </c>
      <c r="Z17" s="4">
        <f>SUMIFS(Purchase!$F:$F,Purchase!$A:$A,Waterfall!$A17,Purchase!$D:$D,Waterfall!$C17,Purchase!$C:$C,Waterfall!Z$1)</f>
        <v>0</v>
      </c>
      <c r="AA17" s="4">
        <f>SUMIFS(Purchase!$F:$F,Purchase!$A:$A,Waterfall!$A17,Purchase!$D:$D,Waterfall!$C17,Purchase!$C:$C,Waterfall!AA$1)</f>
        <v>0</v>
      </c>
      <c r="AB17" s="4">
        <f>SUMIFS(Purchase!$F:$F,Purchase!$A:$A,Waterfall!$A17,Purchase!$D:$D,Waterfall!$C17,Purchase!$C:$C,Waterfall!AB$1)</f>
        <v>0</v>
      </c>
      <c r="AC17" s="4">
        <f>SUMIFS(Purchase!$F:$F,Purchase!$A:$A,Waterfall!$A17,Purchase!$D:$D,Waterfall!$C17,Purchase!$C:$C,Waterfall!AC$1)</f>
        <v>0</v>
      </c>
      <c r="AD17" s="4">
        <f>SUMIFS(Purchase!$F:$F,Purchase!$A:$A,Waterfall!$A17,Purchase!$D:$D,Waterfall!$C17,Purchase!$C:$C,Waterfall!AD$1)</f>
        <v>0</v>
      </c>
      <c r="AE17" s="4">
        <f>SUMIFS(Purchase!$F:$F,Purchase!$A:$A,Waterfall!$A17,Purchase!$D:$D,Waterfall!$C17,Purchase!$C:$C,Waterfall!AE$1)</f>
        <v>0</v>
      </c>
      <c r="AF17" s="4">
        <f>SUMIFS(Purchase!$F:$F,Purchase!$A:$A,Waterfall!$A17,Purchase!$D:$D,Waterfall!$C17,Purchase!$C:$C,Waterfall!AF$1)</f>
        <v>0</v>
      </c>
      <c r="AG17" s="4">
        <f>SUMIFS(Purchase!$F:$F,Purchase!$A:$A,Waterfall!$A17,Purchase!$D:$D,Waterfall!$C17,Purchase!$C:$C,Waterfall!AG$1)</f>
        <v>0</v>
      </c>
      <c r="AH17" s="4">
        <f>SUMIFS(Purchase!$F:$F,Purchase!$A:$A,Waterfall!$A17,Purchase!$D:$D,Waterfall!$C17,Purchase!$C:$C,Waterfall!AH$1)</f>
        <v>0</v>
      </c>
      <c r="AI17" s="4">
        <f>SUMIFS(Purchase!$F:$F,Purchase!$A:$A,Waterfall!$A17,Purchase!$D:$D,Waterfall!$C17,Purchase!$C:$C,Waterfall!AI$1)</f>
        <v>0</v>
      </c>
      <c r="AJ17" s="4">
        <f>SUMIFS(Purchase!$F:$F,Purchase!$A:$A,Waterfall!$A17,Purchase!$D:$D,Waterfall!$C17,Purchase!$C:$C,Waterfall!AJ$1)</f>
        <v>0</v>
      </c>
      <c r="AK17" s="4">
        <f>SUMIFS(Purchase!$F:$F,Purchase!$A:$A,Waterfall!$A17,Purchase!$D:$D,Waterfall!$C17,Purchase!$C:$C,Waterfall!AK$1)</f>
        <v>0</v>
      </c>
      <c r="AL17" s="4">
        <f>SUMIFS(Purchase!$F:$F,Purchase!$A:$A,Waterfall!$A17,Purchase!$D:$D,Waterfall!$C17,Purchase!$C:$C,Waterfall!AL$1)</f>
        <v>0</v>
      </c>
      <c r="AM17" s="4">
        <f>SUMIFS(Purchase!$F:$F,Purchase!$A:$A,Waterfall!$A17,Purchase!$D:$D,Waterfall!$C17,Purchase!$C:$C,Waterfall!AM$1)</f>
        <v>0</v>
      </c>
      <c r="AN17" s="4">
        <f>SUMIFS(Purchase!$F:$F,Purchase!$A:$A,Waterfall!$A17,Purchase!$D:$D,Waterfall!$C17,Purchase!$C:$C,Waterfall!AN$1)</f>
        <v>0</v>
      </c>
      <c r="AO17" s="4">
        <f>SUMIFS(Purchase!$F:$F,Purchase!$A:$A,Waterfall!$A17,Purchase!$D:$D,Waterfall!$C17,Purchase!$C:$C,Waterfall!AO$1)</f>
        <v>0</v>
      </c>
      <c r="AP17" s="4">
        <f>SUMIFS(Purchase!$F:$F,Purchase!$A:$A,Waterfall!$A17,Purchase!$D:$D,Waterfall!$C17,Purchase!$C:$C,Waterfall!AP$1)</f>
        <v>0</v>
      </c>
      <c r="AQ17" s="4">
        <f>SUMIFS(Purchase!$F:$F,Purchase!$A:$A,Waterfall!$A17,Purchase!$D:$D,Waterfall!$C17,Purchase!$C:$C,Waterfall!AQ$1)</f>
        <v>0</v>
      </c>
      <c r="AR17" s="4">
        <f>SUMIFS(Purchase!$F:$F,Purchase!$A:$A,Waterfall!$A17,Purchase!$D:$D,Waterfall!$C17,Purchase!$C:$C,Waterfall!AR$1)</f>
        <v>0</v>
      </c>
      <c r="AS17" s="4">
        <f>SUMIFS(Purchase!$F:$F,Purchase!$A:$A,Waterfall!$A17,Purchase!$D:$D,Waterfall!$C17,Purchase!$C:$C,Waterfall!AS$1)</f>
        <v>0</v>
      </c>
      <c r="AT17" s="4">
        <f>SUMIFS(Purchase!$F:$F,Purchase!$A:$A,Waterfall!$A17,Purchase!$D:$D,Waterfall!$C17,Purchase!$C:$C,Waterfall!AT$1)</f>
        <v>0</v>
      </c>
      <c r="AU17" s="4">
        <f>SUMIFS(Purchase!$F:$F,Purchase!$A:$A,Waterfall!$A17,Purchase!$D:$D,Waterfall!$C17,Purchase!$C:$C,Waterfall!AU$1)</f>
        <v>0</v>
      </c>
      <c r="AV17" s="4">
        <f>SUMIFS(Purchase!$F:$F,Purchase!$A:$A,Waterfall!$A17,Purchase!$D:$D,Waterfall!$C17,Purchase!$C:$C,Waterfall!AV$1)</f>
        <v>0</v>
      </c>
      <c r="AW17" s="4">
        <f>SUMIFS(Purchase!$F:$F,Purchase!$A:$A,Waterfall!$A17,Purchase!$D:$D,Waterfall!$C17,Purchase!$C:$C,Waterfall!AW$1)</f>
        <v>0</v>
      </c>
      <c r="AX17" s="4">
        <f>SUMIFS(Purchase!$F:$F,Purchase!$A:$A,Waterfall!$A17,Purchase!$D:$D,Waterfall!$C17,Purchase!$C:$C,Waterfall!AX$1)</f>
        <v>0</v>
      </c>
      <c r="AY17" s="4">
        <f>SUMIFS(Purchase!$F:$F,Purchase!$A:$A,Waterfall!$A17,Purchase!$D:$D,Waterfall!$C17,Purchase!$C:$C,Waterfall!AY$1)</f>
        <v>0</v>
      </c>
      <c r="AZ17" s="4">
        <f>SUMIFS(Purchase!$F:$F,Purchase!$A:$A,Waterfall!$A17,Purchase!$D:$D,Waterfall!$C17,Purchase!$C:$C,Waterfall!AZ$1)</f>
        <v>0</v>
      </c>
      <c r="BA17" s="4">
        <f>SUMIFS(Purchase!$F:$F,Purchase!$A:$A,Waterfall!$A17,Purchase!$D:$D,Waterfall!$C17,Purchase!$C:$C,Waterfall!BA$1)</f>
        <v>0</v>
      </c>
      <c r="BB17" s="4">
        <f>SUMIFS(Purchase!$F:$F,Purchase!$A:$A,Waterfall!$A17,Purchase!$D:$D,Waterfall!$C17,Purchase!$C:$C,Waterfall!BB$1)</f>
        <v>0</v>
      </c>
      <c r="BC17" s="4">
        <f>SUMIFS(Purchase!$F:$F,Purchase!$A:$A,Waterfall!$A17,Purchase!$D:$D,Waterfall!$C17,Purchase!$C:$C,Waterfall!BC$1)</f>
        <v>0</v>
      </c>
      <c r="BD17" s="4">
        <f>SUMIFS(Purchase!$F:$F,Purchase!$A:$A,Waterfall!$A17,Purchase!$D:$D,Waterfall!$C17,Purchase!$C:$C,Waterfall!BD$1)</f>
        <v>0</v>
      </c>
      <c r="BE17" s="4">
        <f>SUMIFS(Purchase!$F:$F,Purchase!$A:$A,Waterfall!$A17,Purchase!$D:$D,Waterfall!$C17,Purchase!$C:$C,Waterfall!BE$1)</f>
        <v>0</v>
      </c>
      <c r="BF17" s="4">
        <f>SUMIFS(Purchase!$F:$F,Purchase!$A:$A,Waterfall!$A17,Purchase!$D:$D,Waterfall!$C17,Purchase!$C:$C,Waterfall!BF$1)</f>
        <v>0</v>
      </c>
      <c r="BG17" s="4">
        <f>SUMIFS(Purchase!$F:$F,Purchase!$A:$A,Waterfall!$A17,Purchase!$D:$D,Waterfall!$C17,Purchase!$C:$C,Waterfall!BG$1)</f>
        <v>0</v>
      </c>
      <c r="BH17" s="4">
        <f>SUMIFS(Purchase!$F:$F,Purchase!$A:$A,Waterfall!$A17,Purchase!$D:$D,Waterfall!$C17,Purchase!$C:$C,Waterfall!BH$1)</f>
        <v>0</v>
      </c>
      <c r="BI17" s="4">
        <f>SUMIFS(Purchase!$F:$F,Purchase!$A:$A,Waterfall!$A17,Purchase!$D:$D,Waterfall!$C17,Purchase!$C:$C,Waterfall!BI$1)</f>
        <v>0</v>
      </c>
      <c r="BJ17" s="4">
        <f>SUMIFS(Purchase!$F:$F,Purchase!$A:$A,Waterfall!$A17,Purchase!$D:$D,Waterfall!$C17,Purchase!$C:$C,Waterfall!BJ$1)</f>
        <v>0</v>
      </c>
      <c r="BK17" s="4">
        <f>SUMIFS(Purchase!$F:$F,Purchase!$A:$A,Waterfall!$A17,Purchase!$D:$D,Waterfall!$C17,Purchase!$C:$C,Waterfall!BK$1)</f>
        <v>0</v>
      </c>
      <c r="BL17" s="4">
        <f>SUMIFS(Purchase!$F:$F,Purchase!$A:$A,Waterfall!$A17,Purchase!$D:$D,Waterfall!$C17,Purchase!$C:$C,Waterfall!BL$1)</f>
        <v>0</v>
      </c>
      <c r="BM17" s="4">
        <f>SUMIFS(Purchase!$F:$F,Purchase!$A:$A,Waterfall!$A17,Purchase!$D:$D,Waterfall!$C17,Purchase!$C:$C,Waterfall!BM$1)</f>
        <v>0</v>
      </c>
      <c r="BN17" s="4">
        <f>SUMIFS(Purchase!$F:$F,Purchase!$A:$A,Waterfall!$A17,Purchase!$D:$D,Waterfall!$C17,Purchase!$C:$C,Waterfall!BN$1)</f>
        <v>0</v>
      </c>
      <c r="BO17" s="4">
        <f>SUMIFS(Purchase!$F:$F,Purchase!$A:$A,Waterfall!$A17,Purchase!$D:$D,Waterfall!$C17,Purchase!$C:$C,Waterfall!BO$1)</f>
        <v>0</v>
      </c>
      <c r="BP17" s="4">
        <f>SUMIFS(Purchase!$F:$F,Purchase!$A:$A,Waterfall!$A17,Purchase!$D:$D,Waterfall!$C17,Purchase!$C:$C,Waterfall!BP$1)</f>
        <v>0</v>
      </c>
      <c r="BQ17" s="4">
        <f>SUMIFS(Purchase!$F:$F,Purchase!$A:$A,Waterfall!$A17,Purchase!$D:$D,Waterfall!$C17,Purchase!$C:$C,Waterfall!BQ$1)</f>
        <v>0</v>
      </c>
      <c r="BR17" s="4">
        <f>SUMIFS(Purchase!$F:$F,Purchase!$A:$A,Waterfall!$A17,Purchase!$D:$D,Waterfall!$C17,Purchase!$C:$C,Waterfall!BR$1)</f>
        <v>0</v>
      </c>
      <c r="BS17" s="4">
        <f>SUMIFS(Purchase!$F:$F,Purchase!$A:$A,Waterfall!$A17,Purchase!$D:$D,Waterfall!$C17,Purchase!$C:$C,Waterfall!BS$1)</f>
        <v>0</v>
      </c>
      <c r="BT17" s="4">
        <f>SUMIFS(Purchase!$F:$F,Purchase!$A:$A,Waterfall!$A17,Purchase!$D:$D,Waterfall!$C17,Purchase!$C:$C,Waterfall!BT$1)</f>
        <v>0</v>
      </c>
      <c r="BU17" s="4">
        <f>SUMIFS(Purchase!$F:$F,Purchase!$A:$A,Waterfall!$A17,Purchase!$D:$D,Waterfall!$C17,Purchase!$C:$C,Waterfall!BU$1)</f>
        <v>0</v>
      </c>
      <c r="BV17" s="4">
        <f>SUMIFS(Purchase!$F:$F,Purchase!$A:$A,Waterfall!$A17,Purchase!$D:$D,Waterfall!$C17,Purchase!$C:$C,Waterfall!BV$1)</f>
        <v>0</v>
      </c>
      <c r="BW17" s="4">
        <f>SUMIFS(Purchase!$F:$F,Purchase!$A:$A,Waterfall!$A17,Purchase!$D:$D,Waterfall!$C17,Purchase!$C:$C,Waterfall!BW$1)</f>
        <v>0</v>
      </c>
      <c r="BX17" s="4">
        <f>SUMIFS(Purchase!$F:$F,Purchase!$A:$A,Waterfall!$A17,Purchase!$D:$D,Waterfall!$C17,Purchase!$C:$C,Waterfall!BX$1)</f>
        <v>0</v>
      </c>
      <c r="BY17" s="4">
        <f>SUMIFS(Purchase!$F:$F,Purchase!$A:$A,Waterfall!$A17,Purchase!$D:$D,Waterfall!$C17,Purchase!$C:$C,Waterfall!BY$1)</f>
        <v>0</v>
      </c>
      <c r="BZ17" s="4">
        <f>SUMIFS(Purchase!$F:$F,Purchase!$A:$A,Waterfall!$A17,Purchase!$D:$D,Waterfall!$C17,Purchase!$C:$C,Waterfall!BZ$1)</f>
        <v>0</v>
      </c>
      <c r="CA17" s="4">
        <f>SUMIFS(Purchase!$F:$F,Purchase!$A:$A,Waterfall!$A17,Purchase!$D:$D,Waterfall!$C17,Purchase!$C:$C,Waterfall!CA$1)</f>
        <v>0</v>
      </c>
      <c r="CB17" s="4">
        <f>SUMIFS(Purchase!$F:$F,Purchase!$A:$A,Waterfall!$A17,Purchase!$D:$D,Waterfall!$C17,Purchase!$C:$C,Waterfall!CB$1)</f>
        <v>0</v>
      </c>
      <c r="CC17" s="4">
        <f>SUMIFS(Purchase!$F:$F,Purchase!$A:$A,Waterfall!$A17,Purchase!$D:$D,Waterfall!$C17,Purchase!$C:$C,Waterfall!CC$1)</f>
        <v>0</v>
      </c>
      <c r="CD17" s="4">
        <f>SUMIFS(Purchase!$F:$F,Purchase!$A:$A,Waterfall!$A17,Purchase!$D:$D,Waterfall!$C17,Purchase!$C:$C,Waterfall!CD$1)</f>
        <v>0</v>
      </c>
      <c r="CE17" s="4">
        <f>SUMIFS(Purchase!$F:$F,Purchase!$A:$A,Waterfall!$A17,Purchase!$D:$D,Waterfall!$C17,Purchase!$C:$C,Waterfall!CE$1)</f>
        <v>0</v>
      </c>
      <c r="CF17" s="4">
        <f>SUMIFS(Purchase!$F:$F,Purchase!$A:$A,Waterfall!$A17,Purchase!$D:$D,Waterfall!$C17,Purchase!$C:$C,Waterfall!CF$1)</f>
        <v>0</v>
      </c>
      <c r="CG17" s="4">
        <f>SUMIFS(Purchase!$F:$F,Purchase!$A:$A,Waterfall!$A17,Purchase!$D:$D,Waterfall!$C17,Purchase!$C:$C,Waterfall!CG$1)</f>
        <v>0</v>
      </c>
      <c r="CH17" s="4">
        <f>SUMIFS(Purchase!$F:$F,Purchase!$A:$A,Waterfall!$A17,Purchase!$D:$D,Waterfall!$C17,Purchase!$C:$C,Waterfall!CH$1)</f>
        <v>0</v>
      </c>
      <c r="CI17" s="4">
        <f>SUMIFS(Purchase!$F:$F,Purchase!$A:$A,Waterfall!$A17,Purchase!$D:$D,Waterfall!$C17,Purchase!$C:$C,Waterfall!CI$1)</f>
        <v>0</v>
      </c>
      <c r="CJ17" s="4">
        <f>SUMIFS(Purchase!$F:$F,Purchase!$A:$A,Waterfall!$A17,Purchase!$D:$D,Waterfall!$C17,Purchase!$C:$C,Waterfall!CJ$1)</f>
        <v>0</v>
      </c>
      <c r="CK17" s="4">
        <f>SUMIFS(Purchase!$F:$F,Purchase!$A:$A,Waterfall!$A17,Purchase!$D:$D,Waterfall!$C17,Purchase!$C:$C,Waterfall!CK$1)</f>
        <v>0</v>
      </c>
      <c r="CL17" s="4">
        <f>SUMIFS(Purchase!$F:$F,Purchase!$A:$A,Waterfall!$A17,Purchase!$D:$D,Waterfall!$C17,Purchase!$C:$C,Waterfall!CL$1)</f>
        <v>0</v>
      </c>
      <c r="CM17" s="4">
        <f>SUMIFS(Purchase!$F:$F,Purchase!$A:$A,Waterfall!$A17,Purchase!$D:$D,Waterfall!$C17,Purchase!$C:$C,Waterfall!CM$1)</f>
        <v>0</v>
      </c>
      <c r="CN17" s="4">
        <f>SUMIFS(Purchase!$F:$F,Purchase!$A:$A,Waterfall!$A17,Purchase!$D:$D,Waterfall!$C17,Purchase!$C:$C,Waterfall!CN$1)</f>
        <v>0</v>
      </c>
      <c r="CO17" s="4">
        <f>SUMIFS(Purchase!$F:$F,Purchase!$A:$A,Waterfall!$A17,Purchase!$D:$D,Waterfall!$C17,Purchase!$C:$C,Waterfall!CO$1)</f>
        <v>0</v>
      </c>
      <c r="CP17" s="4">
        <f>SUMIFS(Purchase!$F:$F,Purchase!$A:$A,Waterfall!$A17,Purchase!$D:$D,Waterfall!$C17,Purchase!$C:$C,Waterfall!CP$1)</f>
        <v>0</v>
      </c>
      <c r="CQ17" s="4">
        <f>SUMIFS(Purchase!$F:$F,Purchase!$A:$A,Waterfall!$A17,Purchase!$D:$D,Waterfall!$C17,Purchase!$C:$C,Waterfall!CQ$1)</f>
        <v>0</v>
      </c>
      <c r="CR17" s="4">
        <f>SUMIFS(Purchase!$F:$F,Purchase!$A:$A,Waterfall!$A17,Purchase!$D:$D,Waterfall!$C17,Purchase!$C:$C,Waterfall!CR$1)</f>
        <v>0</v>
      </c>
      <c r="CS17" s="4">
        <f>SUMIFS(Purchase!$F:$F,Purchase!$A:$A,Waterfall!$A17,Purchase!$D:$D,Waterfall!$C17,Purchase!$C:$C,Waterfall!CS$1)</f>
        <v>0</v>
      </c>
      <c r="CT17" s="4">
        <f>SUMIFS(Purchase!$F:$F,Purchase!$A:$A,Waterfall!$A17,Purchase!$D:$D,Waterfall!$C17,Purchase!$C:$C,Waterfall!CT$1)</f>
        <v>0</v>
      </c>
      <c r="CU17" s="4">
        <f>SUMIFS(Purchase!$F:$F,Purchase!$A:$A,Waterfall!$A17,Purchase!$D:$D,Waterfall!$C17,Purchase!$C:$C,Waterfall!CU$1)</f>
        <v>0</v>
      </c>
      <c r="CV17" s="4">
        <f>SUMIFS(Purchase!$F:$F,Purchase!$A:$A,Waterfall!$A17,Purchase!$D:$D,Waterfall!$C17,Purchase!$C:$C,Waterfall!CV$1)</f>
        <v>0</v>
      </c>
      <c r="CW17" s="4">
        <f>SUMIFS(Purchase!$F:$F,Purchase!$A:$A,Waterfall!$A17,Purchase!$D:$D,Waterfall!$C17,Purchase!$C:$C,Waterfall!CW$1)</f>
        <v>0</v>
      </c>
      <c r="CX17" s="4">
        <f>SUMIFS(Purchase!$F:$F,Purchase!$A:$A,Waterfall!$A17,Purchase!$D:$D,Waterfall!$C17,Purchase!$C:$C,Waterfall!CX$1)</f>
        <v>0</v>
      </c>
      <c r="CY17" s="4">
        <f>SUMIFS(Purchase!$F:$F,Purchase!$A:$A,Waterfall!$A17,Purchase!$D:$D,Waterfall!$C17,Purchase!$C:$C,Waterfall!CY$1)</f>
        <v>0</v>
      </c>
      <c r="CZ17" s="4">
        <f>SUMIFS(Purchase!$F:$F,Purchase!$A:$A,Waterfall!$A17,Purchase!$D:$D,Waterfall!$C17,Purchase!$C:$C,Waterfall!CZ$1)</f>
        <v>0</v>
      </c>
      <c r="DA17" s="4">
        <f>SUMIFS(Purchase!$F:$F,Purchase!$A:$A,Waterfall!$A17,Purchase!$D:$D,Waterfall!$C17,Purchase!$C:$C,Waterfall!DA$1)</f>
        <v>0</v>
      </c>
      <c r="DB17" s="4">
        <f>SUMIFS(Purchase!$F:$F,Purchase!$A:$A,Waterfall!$A17,Purchase!$D:$D,Waterfall!$C17,Purchase!$C:$C,Waterfall!DB$1)</f>
        <v>0</v>
      </c>
      <c r="DC17" s="4">
        <f>SUMIFS(Purchase!$F:$F,Purchase!$A:$A,Waterfall!$A17,Purchase!$D:$D,Waterfall!$C17,Purchase!$C:$C,Waterfall!DC$1)</f>
        <v>0</v>
      </c>
      <c r="DD17" s="4">
        <f>SUMIFS(Purchase!$F:$F,Purchase!$A:$A,Waterfall!$A17,Purchase!$D:$D,Waterfall!$C17,Purchase!$C:$C,Waterfall!DD$1)</f>
        <v>0</v>
      </c>
      <c r="DE17" s="4">
        <f>SUMIFS(Purchase!$F:$F,Purchase!$A:$A,Waterfall!$A17,Purchase!$D:$D,Waterfall!$C17,Purchase!$C:$C,Waterfall!DE$1)</f>
        <v>0</v>
      </c>
      <c r="DF17" s="4">
        <f>SUMIFS(Purchase!$F:$F,Purchase!$A:$A,Waterfall!$A17,Purchase!$D:$D,Waterfall!$C17,Purchase!$C:$C,Waterfall!DF$1)</f>
        <v>0</v>
      </c>
      <c r="DG17" s="4">
        <f>SUMIFS(Purchase!$F:$F,Purchase!$A:$A,Waterfall!$A17,Purchase!$D:$D,Waterfall!$C17,Purchase!$C:$C,Waterfall!DG$1)</f>
        <v>0</v>
      </c>
      <c r="DH17" s="4">
        <f>SUMIFS(Purchase!$F:$F,Purchase!$A:$A,Waterfall!$A17,Purchase!$D:$D,Waterfall!$C17,Purchase!$C:$C,Waterfall!DH$1)</f>
        <v>0</v>
      </c>
      <c r="DI17" s="4">
        <f>SUMIFS(Purchase!$F:$F,Purchase!$A:$A,Waterfall!$A17,Purchase!$D:$D,Waterfall!$C17,Purchase!$C:$C,Waterfall!DI$1)</f>
        <v>0</v>
      </c>
      <c r="DJ17" s="4">
        <f>SUMIFS(Purchase!$F:$F,Purchase!$A:$A,Waterfall!$A17,Purchase!$D:$D,Waterfall!$C17,Purchase!$C:$C,Waterfall!DJ$1)</f>
        <v>0</v>
      </c>
      <c r="DK17" s="4">
        <f>SUMIFS(Purchase!$F:$F,Purchase!$A:$A,Waterfall!$A17,Purchase!$D:$D,Waterfall!$C17,Purchase!$C:$C,Waterfall!DK$1)</f>
        <v>0</v>
      </c>
      <c r="DL17" s="4">
        <f>SUMIFS(Purchase!$F:$F,Purchase!$A:$A,Waterfall!$A17,Purchase!$D:$D,Waterfall!$C17,Purchase!$C:$C,Waterfall!DL$1)</f>
        <v>0</v>
      </c>
      <c r="DM17" s="4">
        <f>SUMIFS(Purchase!$F:$F,Purchase!$A:$A,Waterfall!$A17,Purchase!$D:$D,Waterfall!$C17,Purchase!$C:$C,Waterfall!DM$1)</f>
        <v>0</v>
      </c>
      <c r="DN17" s="4">
        <f>SUMIFS(Purchase!$F:$F,Purchase!$A:$A,Waterfall!$A17,Purchase!$D:$D,Waterfall!$C17,Purchase!$C:$C,Waterfall!DN$1)</f>
        <v>0</v>
      </c>
      <c r="DO17" s="4">
        <f>SUMIFS(Purchase!$F:$F,Purchase!$A:$A,Waterfall!$A17,Purchase!$D:$D,Waterfall!$C17,Purchase!$C:$C,Waterfall!DO$1)</f>
        <v>0</v>
      </c>
      <c r="DP17" s="4">
        <f>SUMIFS(Purchase!$F:$F,Purchase!$A:$A,Waterfall!$A17,Purchase!$D:$D,Waterfall!$C17,Purchase!$C:$C,Waterfall!DP$1)</f>
        <v>0</v>
      </c>
      <c r="DQ17" s="4">
        <f>SUMIFS(Purchase!$F:$F,Purchase!$A:$A,Waterfall!$A17,Purchase!$D:$D,Waterfall!$C17,Purchase!$C:$C,Waterfall!DQ$1)</f>
        <v>0</v>
      </c>
      <c r="DR17" s="4">
        <f>SUMIFS(Purchase!$F:$F,Purchase!$A:$A,Waterfall!$A17,Purchase!$D:$D,Waterfall!$C17,Purchase!$C:$C,Waterfall!DR$1)</f>
        <v>0</v>
      </c>
      <c r="DS17" s="4">
        <f>SUMIFS(Purchase!$F:$F,Purchase!$A:$A,Waterfall!$A17,Purchase!$D:$D,Waterfall!$C17,Purchase!$C:$C,Waterfall!DS$1)</f>
        <v>0</v>
      </c>
      <c r="DT17" s="4">
        <f>SUMIFS(Purchase!$F:$F,Purchase!$A:$A,Waterfall!$A17,Purchase!$D:$D,Waterfall!$C17,Purchase!$C:$C,Waterfall!DT$1)</f>
        <v>0</v>
      </c>
      <c r="DU17" s="4">
        <f>SUMIFS(Purchase!$F:$F,Purchase!$A:$A,Waterfall!$A17,Purchase!$D:$D,Waterfall!$C17,Purchase!$C:$C,Waterfall!DU$1)</f>
        <v>0</v>
      </c>
      <c r="DV17" s="4">
        <f>SUMIFS(Purchase!$F:$F,Purchase!$A:$A,Waterfall!$A17,Purchase!$D:$D,Waterfall!$C17,Purchase!$C:$C,Waterfall!DV$1)</f>
        <v>0</v>
      </c>
      <c r="DW17" s="4">
        <f>SUMIFS(Purchase!$F:$F,Purchase!$A:$A,Waterfall!$A17,Purchase!$D:$D,Waterfall!$C17,Purchase!$C:$C,Waterfall!DW$1)</f>
        <v>0</v>
      </c>
      <c r="DX17" s="4">
        <f>SUMIFS(Purchase!$F:$F,Purchase!$A:$A,Waterfall!$A17,Purchase!$D:$D,Waterfall!$C17,Purchase!$C:$C,Waterfall!DX$1)</f>
        <v>0</v>
      </c>
      <c r="DY17" s="4">
        <f>SUMIFS(Purchase!$F:$F,Purchase!$A:$A,Waterfall!$A17,Purchase!$D:$D,Waterfall!$C17,Purchase!$C:$C,Waterfall!DY$1)</f>
        <v>0</v>
      </c>
      <c r="DZ17" s="4">
        <f>SUMIFS(Purchase!$F:$F,Purchase!$A:$A,Waterfall!$A17,Purchase!$D:$D,Waterfall!$C17,Purchase!$C:$C,Waterfall!DZ$1)</f>
        <v>0</v>
      </c>
      <c r="EA17" s="4">
        <f>SUMIFS(Purchase!$F:$F,Purchase!$A:$A,Waterfall!$A17,Purchase!$D:$D,Waterfall!$C17,Purchase!$C:$C,Waterfall!EA$1)</f>
        <v>0</v>
      </c>
      <c r="EB17" s="4">
        <f>SUMIFS(Purchase!$F:$F,Purchase!$A:$A,Waterfall!$A17,Purchase!$D:$D,Waterfall!$C17,Purchase!$C:$C,Waterfall!EB$1)</f>
        <v>0</v>
      </c>
      <c r="EC17" s="4">
        <f>SUMIFS(Purchase!$F:$F,Purchase!$A:$A,Waterfall!$A17,Purchase!$D:$D,Waterfall!$C17,Purchase!$C:$C,Waterfall!EC$1)</f>
        <v>0</v>
      </c>
      <c r="ED17" s="4">
        <f>SUMIFS(Purchase!$F:$F,Purchase!$A:$A,Waterfall!$A17,Purchase!$D:$D,Waterfall!$C17,Purchase!$C:$C,Waterfall!ED$1)</f>
        <v>0</v>
      </c>
      <c r="EE17" s="4">
        <f>SUMIFS(Purchase!$F:$F,Purchase!$A:$A,Waterfall!$A17,Purchase!$D:$D,Waterfall!$C17,Purchase!$C:$C,Waterfall!EE$1)</f>
        <v>0</v>
      </c>
      <c r="EF17" s="4">
        <f>SUMIFS(Purchase!$F:$F,Purchase!$A:$A,Waterfall!$A17,Purchase!$D:$D,Waterfall!$C17,Purchase!$C:$C,Waterfall!EF$1)</f>
        <v>0</v>
      </c>
      <c r="EG17" s="4">
        <f>SUMIFS(Purchase!$F:$F,Purchase!$A:$A,Waterfall!$A17,Purchase!$D:$D,Waterfall!$C17,Purchase!$C:$C,Waterfall!EG$1)</f>
        <v>0</v>
      </c>
      <c r="EH17" s="4">
        <f>SUMIFS(Purchase!$F:$F,Purchase!$A:$A,Waterfall!$A17,Purchase!$D:$D,Waterfall!$C17,Purchase!$C:$C,Waterfall!EH$1)</f>
        <v>0</v>
      </c>
      <c r="EI17" s="4">
        <f>SUMIFS(Purchase!$F:$F,Purchase!$A:$A,Waterfall!$A17,Purchase!$D:$D,Waterfall!$C17,Purchase!$C:$C,Waterfall!EI$1)</f>
        <v>0</v>
      </c>
      <c r="EJ17" s="4">
        <f>SUMIFS(Purchase!$F:$F,Purchase!$A:$A,Waterfall!$A17,Purchase!$D:$D,Waterfall!$C17,Purchase!$C:$C,Waterfall!EJ$1)</f>
        <v>0</v>
      </c>
      <c r="EK17" s="4">
        <f>SUMIFS(Purchase!$F:$F,Purchase!$A:$A,Waterfall!$A17,Purchase!$D:$D,Waterfall!$C17,Purchase!$C:$C,Waterfall!EK$1)</f>
        <v>0</v>
      </c>
      <c r="EL17" s="4">
        <f>SUMIFS(Purchase!$F:$F,Purchase!$A:$A,Waterfall!$A17,Purchase!$D:$D,Waterfall!$C17,Purchase!$C:$C,Waterfall!EL$1)</f>
        <v>0</v>
      </c>
      <c r="EM17" s="4">
        <f>SUMIFS(Purchase!$F:$F,Purchase!$A:$A,Waterfall!$A17,Purchase!$D:$D,Waterfall!$C17,Purchase!$C:$C,Waterfall!EM$1)</f>
        <v>0</v>
      </c>
      <c r="EN17" s="4">
        <f>SUMIFS(Purchase!$F:$F,Purchase!$A:$A,Waterfall!$A17,Purchase!$D:$D,Waterfall!$C17,Purchase!$C:$C,Waterfall!EN$1)</f>
        <v>0</v>
      </c>
      <c r="EO17" s="4">
        <f>SUMIFS(Purchase!$F:$F,Purchase!$A:$A,Waterfall!$A17,Purchase!$D:$D,Waterfall!$C17,Purchase!$C:$C,Waterfall!EO$1)</f>
        <v>0</v>
      </c>
      <c r="EP17" s="4">
        <f>SUMIFS(Purchase!$F:$F,Purchase!$A:$A,Waterfall!$A17,Purchase!$D:$D,Waterfall!$C17,Purchase!$C:$C,Waterfall!EP$1)</f>
        <v>0</v>
      </c>
      <c r="EQ17" s="4">
        <f>SUMIFS(Purchase!$F:$F,Purchase!$A:$A,Waterfall!$A17,Purchase!$D:$D,Waterfall!$C17,Purchase!$C:$C,Waterfall!EQ$1)</f>
        <v>0</v>
      </c>
      <c r="ER17" s="4">
        <f>SUMIFS(Purchase!$F:$F,Purchase!$A:$A,Waterfall!$A17,Purchase!$D:$D,Waterfall!$C17,Purchase!$C:$C,Waterfall!ER$1)</f>
        <v>0</v>
      </c>
      <c r="ES17" s="4">
        <f>SUMIFS(Purchase!$F:$F,Purchase!$A:$A,Waterfall!$A17,Purchase!$D:$D,Waterfall!$C17,Purchase!$C:$C,Waterfall!ES$1)</f>
        <v>0</v>
      </c>
      <c r="ET17" s="4">
        <f>SUMIFS(Purchase!$F:$F,Purchase!$A:$A,Waterfall!$A17,Purchase!$D:$D,Waterfall!$C17,Purchase!$C:$C,Waterfall!ET$1)</f>
        <v>0</v>
      </c>
      <c r="EU17" s="4">
        <f>SUMIFS(Purchase!$F:$F,Purchase!$A:$A,Waterfall!$A17,Purchase!$D:$D,Waterfall!$C17,Purchase!$C:$C,Waterfall!EU$1)</f>
        <v>0</v>
      </c>
      <c r="EV17" s="4">
        <f>SUMIFS(Purchase!$F:$F,Purchase!$A:$A,Waterfall!$A17,Purchase!$D:$D,Waterfall!$C17,Purchase!$C:$C,Waterfall!EV$1)</f>
        <v>0</v>
      </c>
      <c r="EW17" s="4">
        <f>SUMIFS(Purchase!$F:$F,Purchase!$A:$A,Waterfall!$A17,Purchase!$D:$D,Waterfall!$C17,Purchase!$C:$C,Waterfall!EW$1)</f>
        <v>0</v>
      </c>
      <c r="EX17" s="4">
        <f>SUMIFS(Purchase!$F:$F,Purchase!$A:$A,Waterfall!$A17,Purchase!$D:$D,Waterfall!$C17,Purchase!$C:$C,Waterfall!EX$1)</f>
        <v>0</v>
      </c>
      <c r="EY17" s="4">
        <f>SUMIFS(Purchase!$F:$F,Purchase!$A:$A,Waterfall!$A17,Purchase!$D:$D,Waterfall!$C17,Purchase!$C:$C,Waterfall!EY$1)</f>
        <v>0</v>
      </c>
      <c r="EZ17" s="4">
        <f>SUMIFS(Purchase!$F:$F,Purchase!$A:$A,Waterfall!$A17,Purchase!$D:$D,Waterfall!$C17,Purchase!$C:$C,Waterfall!EZ$1)</f>
        <v>0</v>
      </c>
      <c r="FA17" s="4">
        <f>SUMIFS(Purchase!$F:$F,Purchase!$A:$A,Waterfall!$A17,Purchase!$D:$D,Waterfall!$C17,Purchase!$C:$C,Waterfall!FA$1)</f>
        <v>0</v>
      </c>
      <c r="FB17" s="4">
        <f>SUMIFS(Purchase!$F:$F,Purchase!$A:$A,Waterfall!$A17,Purchase!$D:$D,Waterfall!$C17,Purchase!$C:$C,Waterfall!FB$1)</f>
        <v>0</v>
      </c>
      <c r="FC17" s="4">
        <f>SUMIFS(Purchase!$F:$F,Purchase!$A:$A,Waterfall!$A17,Purchase!$D:$D,Waterfall!$C17,Purchase!$C:$C,Waterfall!FC$1)</f>
        <v>0</v>
      </c>
      <c r="FD17" s="4">
        <f>SUMIFS(Purchase!$F:$F,Purchase!$A:$A,Waterfall!$A17,Purchase!$D:$D,Waterfall!$C17,Purchase!$C:$C,Waterfall!FD$1)</f>
        <v>0</v>
      </c>
      <c r="FE17" s="4">
        <f>SUMIFS(Purchase!$F:$F,Purchase!$A:$A,Waterfall!$A17,Purchase!$D:$D,Waterfall!$C17,Purchase!$C:$C,Waterfall!FE$1)</f>
        <v>0</v>
      </c>
      <c r="FF17" s="4">
        <f>SUMIFS(Purchase!$F:$F,Purchase!$A:$A,Waterfall!$A17,Purchase!$D:$D,Waterfall!$C17,Purchase!$C:$C,Waterfall!FF$1)</f>
        <v>0</v>
      </c>
      <c r="FG17" s="4">
        <f>SUMIFS(Purchase!$F:$F,Purchase!$A:$A,Waterfall!$A17,Purchase!$D:$D,Waterfall!$C17,Purchase!$C:$C,Waterfall!FG$1)</f>
        <v>0</v>
      </c>
      <c r="FH17" s="4">
        <f>SUMIFS(Purchase!$F:$F,Purchase!$A:$A,Waterfall!$A17,Purchase!$D:$D,Waterfall!$C17,Purchase!$C:$C,Waterfall!FH$1)</f>
        <v>0</v>
      </c>
      <c r="FI17" s="4">
        <f>SUMIFS(Purchase!$F:$F,Purchase!$A:$A,Waterfall!$A17,Purchase!$D:$D,Waterfall!$C17,Purchase!$C:$C,Waterfall!FI$1)</f>
        <v>0</v>
      </c>
      <c r="FJ17" s="4">
        <f>SUMIFS(Purchase!$F:$F,Purchase!$A:$A,Waterfall!$A17,Purchase!$D:$D,Waterfall!$C17,Purchase!$C:$C,Waterfall!FJ$1)</f>
        <v>0</v>
      </c>
      <c r="FK17" s="4">
        <f>SUMIFS(Purchase!$F:$F,Purchase!$A:$A,Waterfall!$A17,Purchase!$D:$D,Waterfall!$C17,Purchase!$C:$C,Waterfall!FK$1)</f>
        <v>0</v>
      </c>
      <c r="FL17" s="4">
        <f>SUMIFS(Purchase!$F:$F,Purchase!$A:$A,Waterfall!$A17,Purchase!$D:$D,Waterfall!$C17,Purchase!$C:$C,Waterfall!FL$1)</f>
        <v>0</v>
      </c>
      <c r="FM17" s="4">
        <f>SUMIFS(Purchase!$F:$F,Purchase!$A:$A,Waterfall!$A17,Purchase!$D:$D,Waterfall!$C17,Purchase!$C:$C,Waterfall!FM$1)</f>
        <v>0</v>
      </c>
      <c r="FN17" s="4">
        <f>SUMIFS(Purchase!$F:$F,Purchase!$A:$A,Waterfall!$A17,Purchase!$D:$D,Waterfall!$C17,Purchase!$C:$C,Waterfall!FN$1)</f>
        <v>0</v>
      </c>
      <c r="FO17" s="4">
        <f>SUMIFS(Purchase!$F:$F,Purchase!$A:$A,Waterfall!$A17,Purchase!$D:$D,Waterfall!$C17,Purchase!$C:$C,Waterfall!FO$1)</f>
        <v>0</v>
      </c>
      <c r="FP17" s="4">
        <f>SUMIFS(Purchase!$F:$F,Purchase!$A:$A,Waterfall!$A17,Purchase!$D:$D,Waterfall!$C17,Purchase!$C:$C,Waterfall!FP$1)</f>
        <v>0</v>
      </c>
      <c r="FQ17" s="4">
        <f>SUMIFS(Purchase!$F:$F,Purchase!$A:$A,Waterfall!$A17,Purchase!$D:$D,Waterfall!$C17,Purchase!$C:$C,Waterfall!FQ$1)</f>
        <v>0</v>
      </c>
      <c r="FR17" s="4">
        <f>SUMIFS(Purchase!$F:$F,Purchase!$A:$A,Waterfall!$A17,Purchase!$D:$D,Waterfall!$C17,Purchase!$C:$C,Waterfall!FR$1)</f>
        <v>0</v>
      </c>
      <c r="FS17" s="4">
        <f>SUMIFS(Purchase!$F:$F,Purchase!$A:$A,Waterfall!$A17,Purchase!$D:$D,Waterfall!$C17,Purchase!$C:$C,Waterfall!FS$1)</f>
        <v>0</v>
      </c>
      <c r="FT17" s="4">
        <f>SUMIFS(Purchase!$F:$F,Purchase!$A:$A,Waterfall!$A17,Purchase!$D:$D,Waterfall!$C17,Purchase!$C:$C,Waterfall!FT$1)</f>
        <v>0</v>
      </c>
      <c r="FU17" s="4">
        <f>SUMIFS(Purchase!$F:$F,Purchase!$A:$A,Waterfall!$A17,Purchase!$D:$D,Waterfall!$C17,Purchase!$C:$C,Waterfall!FU$1)</f>
        <v>0</v>
      </c>
      <c r="FV17" s="4">
        <f>SUMIFS(Purchase!$F:$F,Purchase!$A:$A,Waterfall!$A17,Purchase!$D:$D,Waterfall!$C17,Purchase!$C:$C,Waterfall!FV$1)</f>
        <v>0</v>
      </c>
      <c r="FW17" s="4">
        <f>SUMIFS(Purchase!$F:$F,Purchase!$A:$A,Waterfall!$A17,Purchase!$D:$D,Waterfall!$C17,Purchase!$C:$C,Waterfall!FW$1)</f>
        <v>0</v>
      </c>
      <c r="FX17" s="4">
        <f>SUMIFS(Purchase!$F:$F,Purchase!$A:$A,Waterfall!$A17,Purchase!$D:$D,Waterfall!$C17,Purchase!$C:$C,Waterfall!FX$1)</f>
        <v>0</v>
      </c>
      <c r="FY17" s="4">
        <f>SUMIFS(Purchase!$F:$F,Purchase!$A:$A,Waterfall!$A17,Purchase!$D:$D,Waterfall!$C17,Purchase!$C:$C,Waterfall!FY$1)</f>
        <v>0</v>
      </c>
      <c r="FZ17" s="4">
        <f>SUMIFS(Purchase!$F:$F,Purchase!$A:$A,Waterfall!$A17,Purchase!$D:$D,Waterfall!$C17,Purchase!$C:$C,Waterfall!FZ$1)</f>
        <v>0</v>
      </c>
      <c r="GA17" s="4">
        <f>SUMIFS(Purchase!$F:$F,Purchase!$A:$A,Waterfall!$A17,Purchase!$D:$D,Waterfall!$C17,Purchase!$C:$C,Waterfall!GA$1)</f>
        <v>0</v>
      </c>
      <c r="GB17" s="4">
        <f>SUMIFS(Purchase!$F:$F,Purchase!$A:$A,Waterfall!$A17,Purchase!$D:$D,Waterfall!$C17,Purchase!$C:$C,Waterfall!GB$1)</f>
        <v>0</v>
      </c>
      <c r="GC17" s="4">
        <f>SUMIFS(Purchase!$F:$F,Purchase!$A:$A,Waterfall!$A17,Purchase!$D:$D,Waterfall!$C17,Purchase!$C:$C,Waterfall!GC$1)</f>
        <v>0</v>
      </c>
      <c r="GD17" s="4">
        <f>SUMIFS(Purchase!$F:$F,Purchase!$A:$A,Waterfall!$A17,Purchase!$D:$D,Waterfall!$C17,Purchase!$C:$C,Waterfall!GD$1)</f>
        <v>0</v>
      </c>
      <c r="GE17" s="4">
        <f>SUMIFS(Purchase!$F:$F,Purchase!$A:$A,Waterfall!$A17,Purchase!$D:$D,Waterfall!$C17,Purchase!$C:$C,Waterfall!GE$1)</f>
        <v>0</v>
      </c>
      <c r="GF17" s="4">
        <f>SUMIFS(Purchase!$F:$F,Purchase!$A:$A,Waterfall!$A17,Purchase!$D:$D,Waterfall!$C17,Purchase!$C:$C,Waterfall!GF$1)</f>
        <v>0</v>
      </c>
      <c r="GG17" s="4">
        <f>SUMIFS(Purchase!$F:$F,Purchase!$A:$A,Waterfall!$A17,Purchase!$D:$D,Waterfall!$C17,Purchase!$C:$C,Waterfall!GG$1)</f>
        <v>0</v>
      </c>
      <c r="GH17" s="4">
        <f>SUMIFS(Purchase!$F:$F,Purchase!$A:$A,Waterfall!$A17,Purchase!$D:$D,Waterfall!$C17,Purchase!$C:$C,Waterfall!GH$1)</f>
        <v>0</v>
      </c>
      <c r="GI17" s="4">
        <f>SUMIFS(Purchase!$F:$F,Purchase!$A:$A,Waterfall!$A17,Purchase!$D:$D,Waterfall!$C17,Purchase!$C:$C,Waterfall!GI$1)</f>
        <v>0</v>
      </c>
      <c r="GJ17" s="113"/>
      <c r="GK17" s="65"/>
    </row>
    <row r="18" spans="1:193" x14ac:dyDescent="0.35">
      <c r="A18" s="8">
        <f t="shared" si="3"/>
        <v>1</v>
      </c>
      <c r="B18" s="2" t="str">
        <f>VLOOKUP($A18,Centers!$B$1:$C$120,2,)</f>
        <v>GATE</v>
      </c>
      <c r="C18" s="3">
        <v>44895</v>
      </c>
      <c r="D18" s="4">
        <f>IF($A18=1,SUM(SUMIFS(Indent!$E:$E,Indent!$C:$C,Waterfall!$C18,Indent!$A:$A,Centers!$A$2),SUMIFS(Indent!$E:$E,Indent!$C:$C,Waterfall!$C18,Indent!$A:$A,Centers!$A$3),SUMIFS(Indent!$E:$E,Indent!$C:$C,Waterfall!$C18,Indent!$A:$A,Centers!$A$4),SUMIFS(Indent!$E:$E,Indent!$C:$C,Waterfall!$C18,Indent!$A:$A,Centers!$A$5),SUMIFS(Indent!$E:$E,Indent!$C:$C,Waterfall!$C18,Indent!$A:$A,Centers!$A$6),SUMIFS(Indent!$E:$E,Indent!$C:$C,Waterfall!$C18,Indent!$A:$A,Centers!$A$7),SUMIFS(Indent!$E:$E,Indent!$C:$C,Waterfall!$C18,Indent!$A:$A,Centers!$A$8)),SUMIFS(Indent!$E:$E,Indent!$C:$C,Waterfall!$C18,Indent!$A:$A,$A18))</f>
        <v>41670</v>
      </c>
      <c r="E18" s="4">
        <f>SUMIFS(Purchase!$F:$F,Purchase!$A:$A,Waterfall!$A18,Purchase!$D:$D,Waterfall!$C18,Purchase!$C:$C,Waterfall!E$1)</f>
        <v>0</v>
      </c>
      <c r="F18" s="4">
        <f>SUMIFS(Purchase!$F:$F,Purchase!$A:$A,Waterfall!$A18,Purchase!$D:$D,Waterfall!$C18,Purchase!$C:$C,Waterfall!F$1)</f>
        <v>0</v>
      </c>
      <c r="G18" s="4">
        <f>SUMIFS(Purchase!$F:$F,Purchase!$A:$A,Waterfall!$A18,Purchase!$D:$D,Waterfall!$C18,Purchase!$C:$C,Waterfall!G$1)</f>
        <v>0</v>
      </c>
      <c r="H18" s="4">
        <f>SUMIFS(Purchase!$F:$F,Purchase!$A:$A,Waterfall!$A18,Purchase!$D:$D,Waterfall!$C18,Purchase!$C:$C,Waterfall!H$1)</f>
        <v>0</v>
      </c>
      <c r="I18" s="4">
        <f>SUMIFS(Purchase!$F:$F,Purchase!$A:$A,Waterfall!$A18,Purchase!$D:$D,Waterfall!$C18,Purchase!$C:$C,Waterfall!I$1)</f>
        <v>0</v>
      </c>
      <c r="J18" s="4">
        <f>SUMIFS(Purchase!$F:$F,Purchase!$A:$A,Waterfall!$A18,Purchase!$D:$D,Waterfall!$C18,Purchase!$C:$C,Waterfall!J$1)</f>
        <v>0</v>
      </c>
      <c r="K18" s="4">
        <f>SUMIFS(Purchase!$F:$F,Purchase!$A:$A,Waterfall!$A18,Purchase!$D:$D,Waterfall!$C18,Purchase!$C:$C,Waterfall!K$1)</f>
        <v>0</v>
      </c>
      <c r="L18" s="4">
        <f>SUMIFS(Purchase!$F:$F,Purchase!$A:$A,Waterfall!$A18,Purchase!$D:$D,Waterfall!$C18,Purchase!$C:$C,Waterfall!L$1)</f>
        <v>0</v>
      </c>
      <c r="M18" s="4">
        <f>SUMIFS(Purchase!$F:$F,Purchase!$A:$A,Waterfall!$A18,Purchase!$D:$D,Waterfall!$C18,Purchase!$C:$C,Waterfall!M$1)</f>
        <v>0</v>
      </c>
      <c r="N18" s="4">
        <f>SUMIFS(Purchase!$F:$F,Purchase!$A:$A,Waterfall!$A18,Purchase!$D:$D,Waterfall!$C18,Purchase!$C:$C,Waterfall!N$1)</f>
        <v>0</v>
      </c>
      <c r="O18" s="4">
        <f>SUMIFS(Purchase!$F:$F,Purchase!$A:$A,Waterfall!$A18,Purchase!$D:$D,Waterfall!$C18,Purchase!$C:$C,Waterfall!O$1)</f>
        <v>0</v>
      </c>
      <c r="P18" s="4">
        <f>SUMIFS(Purchase!$F:$F,Purchase!$A:$A,Waterfall!$A18,Purchase!$D:$D,Waterfall!$C18,Purchase!$C:$C,Waterfall!P$1)</f>
        <v>0</v>
      </c>
      <c r="Q18" s="4">
        <f>SUMIFS(Purchase!$F:$F,Purchase!$A:$A,Waterfall!$A18,Purchase!$D:$D,Waterfall!$C18,Purchase!$C:$C,Waterfall!Q$1)</f>
        <v>0</v>
      </c>
      <c r="R18" s="4">
        <f>SUMIFS(Purchase!$F:$F,Purchase!$A:$A,Waterfall!$A18,Purchase!$D:$D,Waterfall!$C18,Purchase!$C:$C,Waterfall!R$1)</f>
        <v>0</v>
      </c>
      <c r="S18" s="4">
        <f>SUMIFS(Purchase!$F:$F,Purchase!$A:$A,Waterfall!$A18,Purchase!$D:$D,Waterfall!$C18,Purchase!$C:$C,Waterfall!S$1)</f>
        <v>2103.1</v>
      </c>
      <c r="T18" s="4">
        <f>SUMIFS(Purchase!$F:$F,Purchase!$A:$A,Waterfall!$A18,Purchase!$D:$D,Waterfall!$C18,Purchase!$C:$C,Waterfall!T$1)</f>
        <v>17212.03</v>
      </c>
      <c r="U18" s="4">
        <f>SUMIFS(Purchase!$F:$F,Purchase!$A:$A,Waterfall!$A18,Purchase!$D:$D,Waterfall!$C18,Purchase!$C:$C,Waterfall!U$1)</f>
        <v>12775.8</v>
      </c>
      <c r="V18" s="4">
        <f>SUMIFS(Purchase!$F:$F,Purchase!$A:$A,Waterfall!$A18,Purchase!$D:$D,Waterfall!$C18,Purchase!$C:$C,Waterfall!V$1)</f>
        <v>8285.48</v>
      </c>
      <c r="W18" s="4">
        <f>SUMIFS(Purchase!$F:$F,Purchase!$A:$A,Waterfall!$A18,Purchase!$D:$D,Waterfall!$C18,Purchase!$C:$C,Waterfall!W$1)</f>
        <v>5013.1000000000004</v>
      </c>
      <c r="X18" s="4">
        <f>SUMIFS(Purchase!$F:$F,Purchase!$A:$A,Waterfall!$A18,Purchase!$D:$D,Waterfall!$C18,Purchase!$C:$C,Waterfall!X$1)</f>
        <v>3041.89</v>
      </c>
      <c r="Y18" s="4">
        <f>SUMIFS(Purchase!$F:$F,Purchase!$A:$A,Waterfall!$A18,Purchase!$D:$D,Waterfall!$C18,Purchase!$C:$C,Waterfall!Y$1)</f>
        <v>90.98</v>
      </c>
      <c r="Z18" s="4">
        <f>SUMIFS(Purchase!$F:$F,Purchase!$A:$A,Waterfall!$A18,Purchase!$D:$D,Waterfall!$C18,Purchase!$C:$C,Waterfall!Z$1)</f>
        <v>0</v>
      </c>
      <c r="AA18" s="4">
        <f>SUMIFS(Purchase!$F:$F,Purchase!$A:$A,Waterfall!$A18,Purchase!$D:$D,Waterfall!$C18,Purchase!$C:$C,Waterfall!AA$1)</f>
        <v>0</v>
      </c>
      <c r="AB18" s="4">
        <f>SUMIFS(Purchase!$F:$F,Purchase!$A:$A,Waterfall!$A18,Purchase!$D:$D,Waterfall!$C18,Purchase!$C:$C,Waterfall!AB$1)</f>
        <v>0</v>
      </c>
      <c r="AC18" s="4">
        <f>SUMIFS(Purchase!$F:$F,Purchase!$A:$A,Waterfall!$A18,Purchase!$D:$D,Waterfall!$C18,Purchase!$C:$C,Waterfall!AC$1)</f>
        <v>0</v>
      </c>
      <c r="AD18" s="4">
        <f>SUMIFS(Purchase!$F:$F,Purchase!$A:$A,Waterfall!$A18,Purchase!$D:$D,Waterfall!$C18,Purchase!$C:$C,Waterfall!AD$1)</f>
        <v>0</v>
      </c>
      <c r="AE18" s="4">
        <f>SUMIFS(Purchase!$F:$F,Purchase!$A:$A,Waterfall!$A18,Purchase!$D:$D,Waterfall!$C18,Purchase!$C:$C,Waterfall!AE$1)</f>
        <v>0</v>
      </c>
      <c r="AF18" s="4">
        <f>SUMIFS(Purchase!$F:$F,Purchase!$A:$A,Waterfall!$A18,Purchase!$D:$D,Waterfall!$C18,Purchase!$C:$C,Waterfall!AF$1)</f>
        <v>0</v>
      </c>
      <c r="AG18" s="4">
        <f>SUMIFS(Purchase!$F:$F,Purchase!$A:$A,Waterfall!$A18,Purchase!$D:$D,Waterfall!$C18,Purchase!$C:$C,Waterfall!AG$1)</f>
        <v>0</v>
      </c>
      <c r="AH18" s="4">
        <f>SUMIFS(Purchase!$F:$F,Purchase!$A:$A,Waterfall!$A18,Purchase!$D:$D,Waterfall!$C18,Purchase!$C:$C,Waterfall!AH$1)</f>
        <v>0</v>
      </c>
      <c r="AI18" s="4">
        <f>SUMIFS(Purchase!$F:$F,Purchase!$A:$A,Waterfall!$A18,Purchase!$D:$D,Waterfall!$C18,Purchase!$C:$C,Waterfall!AI$1)</f>
        <v>0</v>
      </c>
      <c r="AJ18" s="4">
        <f>SUMIFS(Purchase!$F:$F,Purchase!$A:$A,Waterfall!$A18,Purchase!$D:$D,Waterfall!$C18,Purchase!$C:$C,Waterfall!AJ$1)</f>
        <v>0</v>
      </c>
      <c r="AK18" s="4">
        <f>SUMIFS(Purchase!$F:$F,Purchase!$A:$A,Waterfall!$A18,Purchase!$D:$D,Waterfall!$C18,Purchase!$C:$C,Waterfall!AK$1)</f>
        <v>0</v>
      </c>
      <c r="AL18" s="4">
        <f>SUMIFS(Purchase!$F:$F,Purchase!$A:$A,Waterfall!$A18,Purchase!$D:$D,Waterfall!$C18,Purchase!$C:$C,Waterfall!AL$1)</f>
        <v>0</v>
      </c>
      <c r="AM18" s="4">
        <f>SUMIFS(Purchase!$F:$F,Purchase!$A:$A,Waterfall!$A18,Purchase!$D:$D,Waterfall!$C18,Purchase!$C:$C,Waterfall!AM$1)</f>
        <v>0</v>
      </c>
      <c r="AN18" s="4">
        <f>SUMIFS(Purchase!$F:$F,Purchase!$A:$A,Waterfall!$A18,Purchase!$D:$D,Waterfall!$C18,Purchase!$C:$C,Waterfall!AN$1)</f>
        <v>0</v>
      </c>
      <c r="AO18" s="4">
        <f>SUMIFS(Purchase!$F:$F,Purchase!$A:$A,Waterfall!$A18,Purchase!$D:$D,Waterfall!$C18,Purchase!$C:$C,Waterfall!AO$1)</f>
        <v>0</v>
      </c>
      <c r="AP18" s="4">
        <f>SUMIFS(Purchase!$F:$F,Purchase!$A:$A,Waterfall!$A18,Purchase!$D:$D,Waterfall!$C18,Purchase!$C:$C,Waterfall!AP$1)</f>
        <v>0</v>
      </c>
      <c r="AQ18" s="4">
        <f>SUMIFS(Purchase!$F:$F,Purchase!$A:$A,Waterfall!$A18,Purchase!$D:$D,Waterfall!$C18,Purchase!$C:$C,Waterfall!AQ$1)</f>
        <v>0</v>
      </c>
      <c r="AR18" s="4">
        <f>SUMIFS(Purchase!$F:$F,Purchase!$A:$A,Waterfall!$A18,Purchase!$D:$D,Waterfall!$C18,Purchase!$C:$C,Waterfall!AR$1)</f>
        <v>0</v>
      </c>
      <c r="AS18" s="4">
        <f>SUMIFS(Purchase!$F:$F,Purchase!$A:$A,Waterfall!$A18,Purchase!$D:$D,Waterfall!$C18,Purchase!$C:$C,Waterfall!AS$1)</f>
        <v>0</v>
      </c>
      <c r="AT18" s="4">
        <f>SUMIFS(Purchase!$F:$F,Purchase!$A:$A,Waterfall!$A18,Purchase!$D:$D,Waterfall!$C18,Purchase!$C:$C,Waterfall!AT$1)</f>
        <v>0</v>
      </c>
      <c r="AU18" s="4">
        <f>SUMIFS(Purchase!$F:$F,Purchase!$A:$A,Waterfall!$A18,Purchase!$D:$D,Waterfall!$C18,Purchase!$C:$C,Waterfall!AU$1)</f>
        <v>0</v>
      </c>
      <c r="AV18" s="4">
        <f>SUMIFS(Purchase!$F:$F,Purchase!$A:$A,Waterfall!$A18,Purchase!$D:$D,Waterfall!$C18,Purchase!$C:$C,Waterfall!AV$1)</f>
        <v>0</v>
      </c>
      <c r="AW18" s="4">
        <f>SUMIFS(Purchase!$F:$F,Purchase!$A:$A,Waterfall!$A18,Purchase!$D:$D,Waterfall!$C18,Purchase!$C:$C,Waterfall!AW$1)</f>
        <v>0</v>
      </c>
      <c r="AX18" s="4">
        <f>SUMIFS(Purchase!$F:$F,Purchase!$A:$A,Waterfall!$A18,Purchase!$D:$D,Waterfall!$C18,Purchase!$C:$C,Waterfall!AX$1)</f>
        <v>0</v>
      </c>
      <c r="AY18" s="4">
        <f>SUMIFS(Purchase!$F:$F,Purchase!$A:$A,Waterfall!$A18,Purchase!$D:$D,Waterfall!$C18,Purchase!$C:$C,Waterfall!AY$1)</f>
        <v>0</v>
      </c>
      <c r="AZ18" s="4">
        <f>SUMIFS(Purchase!$F:$F,Purchase!$A:$A,Waterfall!$A18,Purchase!$D:$D,Waterfall!$C18,Purchase!$C:$C,Waterfall!AZ$1)</f>
        <v>0</v>
      </c>
      <c r="BA18" s="4">
        <f>SUMIFS(Purchase!$F:$F,Purchase!$A:$A,Waterfall!$A18,Purchase!$D:$D,Waterfall!$C18,Purchase!$C:$C,Waterfall!BA$1)</f>
        <v>0</v>
      </c>
      <c r="BB18" s="4">
        <f>SUMIFS(Purchase!$F:$F,Purchase!$A:$A,Waterfall!$A18,Purchase!$D:$D,Waterfall!$C18,Purchase!$C:$C,Waterfall!BB$1)</f>
        <v>0</v>
      </c>
      <c r="BC18" s="4">
        <f>SUMIFS(Purchase!$F:$F,Purchase!$A:$A,Waterfall!$A18,Purchase!$D:$D,Waterfall!$C18,Purchase!$C:$C,Waterfall!BC$1)</f>
        <v>0</v>
      </c>
      <c r="BD18" s="4">
        <f>SUMIFS(Purchase!$F:$F,Purchase!$A:$A,Waterfall!$A18,Purchase!$D:$D,Waterfall!$C18,Purchase!$C:$C,Waterfall!BD$1)</f>
        <v>0</v>
      </c>
      <c r="BE18" s="4">
        <f>SUMIFS(Purchase!$F:$F,Purchase!$A:$A,Waterfall!$A18,Purchase!$D:$D,Waterfall!$C18,Purchase!$C:$C,Waterfall!BE$1)</f>
        <v>0</v>
      </c>
      <c r="BF18" s="4">
        <f>SUMIFS(Purchase!$F:$F,Purchase!$A:$A,Waterfall!$A18,Purchase!$D:$D,Waterfall!$C18,Purchase!$C:$C,Waterfall!BF$1)</f>
        <v>0</v>
      </c>
      <c r="BG18" s="4">
        <f>SUMIFS(Purchase!$F:$F,Purchase!$A:$A,Waterfall!$A18,Purchase!$D:$D,Waterfall!$C18,Purchase!$C:$C,Waterfall!BG$1)</f>
        <v>0</v>
      </c>
      <c r="BH18" s="4">
        <f>SUMIFS(Purchase!$F:$F,Purchase!$A:$A,Waterfall!$A18,Purchase!$D:$D,Waterfall!$C18,Purchase!$C:$C,Waterfall!BH$1)</f>
        <v>0</v>
      </c>
      <c r="BI18" s="4">
        <f>SUMIFS(Purchase!$F:$F,Purchase!$A:$A,Waterfall!$A18,Purchase!$D:$D,Waterfall!$C18,Purchase!$C:$C,Waterfall!BI$1)</f>
        <v>0</v>
      </c>
      <c r="BJ18" s="4">
        <f>SUMIFS(Purchase!$F:$F,Purchase!$A:$A,Waterfall!$A18,Purchase!$D:$D,Waterfall!$C18,Purchase!$C:$C,Waterfall!BJ$1)</f>
        <v>0</v>
      </c>
      <c r="BK18" s="4">
        <f>SUMIFS(Purchase!$F:$F,Purchase!$A:$A,Waterfall!$A18,Purchase!$D:$D,Waterfall!$C18,Purchase!$C:$C,Waterfall!BK$1)</f>
        <v>0</v>
      </c>
      <c r="BL18" s="4">
        <f>SUMIFS(Purchase!$F:$F,Purchase!$A:$A,Waterfall!$A18,Purchase!$D:$D,Waterfall!$C18,Purchase!$C:$C,Waterfall!BL$1)</f>
        <v>0</v>
      </c>
      <c r="BM18" s="4">
        <f>SUMIFS(Purchase!$F:$F,Purchase!$A:$A,Waterfall!$A18,Purchase!$D:$D,Waterfall!$C18,Purchase!$C:$C,Waterfall!BM$1)</f>
        <v>0</v>
      </c>
      <c r="BN18" s="4">
        <f>SUMIFS(Purchase!$F:$F,Purchase!$A:$A,Waterfall!$A18,Purchase!$D:$D,Waterfall!$C18,Purchase!$C:$C,Waterfall!BN$1)</f>
        <v>0</v>
      </c>
      <c r="BO18" s="4">
        <f>SUMIFS(Purchase!$F:$F,Purchase!$A:$A,Waterfall!$A18,Purchase!$D:$D,Waterfall!$C18,Purchase!$C:$C,Waterfall!BO$1)</f>
        <v>0</v>
      </c>
      <c r="BP18" s="4">
        <f>SUMIFS(Purchase!$F:$F,Purchase!$A:$A,Waterfall!$A18,Purchase!$D:$D,Waterfall!$C18,Purchase!$C:$C,Waterfall!BP$1)</f>
        <v>0</v>
      </c>
      <c r="BQ18" s="4">
        <f>SUMIFS(Purchase!$F:$F,Purchase!$A:$A,Waterfall!$A18,Purchase!$D:$D,Waterfall!$C18,Purchase!$C:$C,Waterfall!BQ$1)</f>
        <v>0</v>
      </c>
      <c r="BR18" s="4">
        <f>SUMIFS(Purchase!$F:$F,Purchase!$A:$A,Waterfall!$A18,Purchase!$D:$D,Waterfall!$C18,Purchase!$C:$C,Waterfall!BR$1)</f>
        <v>0</v>
      </c>
      <c r="BS18" s="4">
        <f>SUMIFS(Purchase!$F:$F,Purchase!$A:$A,Waterfall!$A18,Purchase!$D:$D,Waterfall!$C18,Purchase!$C:$C,Waterfall!BS$1)</f>
        <v>0</v>
      </c>
      <c r="BT18" s="4">
        <f>SUMIFS(Purchase!$F:$F,Purchase!$A:$A,Waterfall!$A18,Purchase!$D:$D,Waterfall!$C18,Purchase!$C:$C,Waterfall!BT$1)</f>
        <v>0</v>
      </c>
      <c r="BU18" s="4">
        <f>SUMIFS(Purchase!$F:$F,Purchase!$A:$A,Waterfall!$A18,Purchase!$D:$D,Waterfall!$C18,Purchase!$C:$C,Waterfall!BU$1)</f>
        <v>0</v>
      </c>
      <c r="BV18" s="4">
        <f>SUMIFS(Purchase!$F:$F,Purchase!$A:$A,Waterfall!$A18,Purchase!$D:$D,Waterfall!$C18,Purchase!$C:$C,Waterfall!BV$1)</f>
        <v>0</v>
      </c>
      <c r="BW18" s="4">
        <f>SUMIFS(Purchase!$F:$F,Purchase!$A:$A,Waterfall!$A18,Purchase!$D:$D,Waterfall!$C18,Purchase!$C:$C,Waterfall!BW$1)</f>
        <v>0</v>
      </c>
      <c r="BX18" s="4">
        <f>SUMIFS(Purchase!$F:$F,Purchase!$A:$A,Waterfall!$A18,Purchase!$D:$D,Waterfall!$C18,Purchase!$C:$C,Waterfall!BX$1)</f>
        <v>0</v>
      </c>
      <c r="BY18" s="4">
        <f>SUMIFS(Purchase!$F:$F,Purchase!$A:$A,Waterfall!$A18,Purchase!$D:$D,Waterfall!$C18,Purchase!$C:$C,Waterfall!BY$1)</f>
        <v>0</v>
      </c>
      <c r="BZ18" s="4">
        <f>SUMIFS(Purchase!$F:$F,Purchase!$A:$A,Waterfall!$A18,Purchase!$D:$D,Waterfall!$C18,Purchase!$C:$C,Waterfall!BZ$1)</f>
        <v>0</v>
      </c>
      <c r="CA18" s="4">
        <f>SUMIFS(Purchase!$F:$F,Purchase!$A:$A,Waterfall!$A18,Purchase!$D:$D,Waterfall!$C18,Purchase!$C:$C,Waterfall!CA$1)</f>
        <v>0</v>
      </c>
      <c r="CB18" s="4">
        <f>SUMIFS(Purchase!$F:$F,Purchase!$A:$A,Waterfall!$A18,Purchase!$D:$D,Waterfall!$C18,Purchase!$C:$C,Waterfall!CB$1)</f>
        <v>0</v>
      </c>
      <c r="CC18" s="4">
        <f>SUMIFS(Purchase!$F:$F,Purchase!$A:$A,Waterfall!$A18,Purchase!$D:$D,Waterfall!$C18,Purchase!$C:$C,Waterfall!CC$1)</f>
        <v>0</v>
      </c>
      <c r="CD18" s="4">
        <f>SUMIFS(Purchase!$F:$F,Purchase!$A:$A,Waterfall!$A18,Purchase!$D:$D,Waterfall!$C18,Purchase!$C:$C,Waterfall!CD$1)</f>
        <v>0</v>
      </c>
      <c r="CE18" s="4">
        <f>SUMIFS(Purchase!$F:$F,Purchase!$A:$A,Waterfall!$A18,Purchase!$D:$D,Waterfall!$C18,Purchase!$C:$C,Waterfall!CE$1)</f>
        <v>0</v>
      </c>
      <c r="CF18" s="4">
        <f>SUMIFS(Purchase!$F:$F,Purchase!$A:$A,Waterfall!$A18,Purchase!$D:$D,Waterfall!$C18,Purchase!$C:$C,Waterfall!CF$1)</f>
        <v>0</v>
      </c>
      <c r="CG18" s="4">
        <f>SUMIFS(Purchase!$F:$F,Purchase!$A:$A,Waterfall!$A18,Purchase!$D:$D,Waterfall!$C18,Purchase!$C:$C,Waterfall!CG$1)</f>
        <v>0</v>
      </c>
      <c r="CH18" s="4">
        <f>SUMIFS(Purchase!$F:$F,Purchase!$A:$A,Waterfall!$A18,Purchase!$D:$D,Waterfall!$C18,Purchase!$C:$C,Waterfall!CH$1)</f>
        <v>0</v>
      </c>
      <c r="CI18" s="4">
        <f>SUMIFS(Purchase!$F:$F,Purchase!$A:$A,Waterfall!$A18,Purchase!$D:$D,Waterfall!$C18,Purchase!$C:$C,Waterfall!CI$1)</f>
        <v>0</v>
      </c>
      <c r="CJ18" s="4">
        <f>SUMIFS(Purchase!$F:$F,Purchase!$A:$A,Waterfall!$A18,Purchase!$D:$D,Waterfall!$C18,Purchase!$C:$C,Waterfall!CJ$1)</f>
        <v>0</v>
      </c>
      <c r="CK18" s="4">
        <f>SUMIFS(Purchase!$F:$F,Purchase!$A:$A,Waterfall!$A18,Purchase!$D:$D,Waterfall!$C18,Purchase!$C:$C,Waterfall!CK$1)</f>
        <v>0</v>
      </c>
      <c r="CL18" s="4">
        <f>SUMIFS(Purchase!$F:$F,Purchase!$A:$A,Waterfall!$A18,Purchase!$D:$D,Waterfall!$C18,Purchase!$C:$C,Waterfall!CL$1)</f>
        <v>0</v>
      </c>
      <c r="CM18" s="4">
        <f>SUMIFS(Purchase!$F:$F,Purchase!$A:$A,Waterfall!$A18,Purchase!$D:$D,Waterfall!$C18,Purchase!$C:$C,Waterfall!CM$1)</f>
        <v>0</v>
      </c>
      <c r="CN18" s="4">
        <f>SUMIFS(Purchase!$F:$F,Purchase!$A:$A,Waterfall!$A18,Purchase!$D:$D,Waterfall!$C18,Purchase!$C:$C,Waterfall!CN$1)</f>
        <v>0</v>
      </c>
      <c r="CO18" s="4">
        <f>SUMIFS(Purchase!$F:$F,Purchase!$A:$A,Waterfall!$A18,Purchase!$D:$D,Waterfall!$C18,Purchase!$C:$C,Waterfall!CO$1)</f>
        <v>0</v>
      </c>
      <c r="CP18" s="4">
        <f>SUMIFS(Purchase!$F:$F,Purchase!$A:$A,Waterfall!$A18,Purchase!$D:$D,Waterfall!$C18,Purchase!$C:$C,Waterfall!CP$1)</f>
        <v>0</v>
      </c>
      <c r="CQ18" s="4">
        <f>SUMIFS(Purchase!$F:$F,Purchase!$A:$A,Waterfall!$A18,Purchase!$D:$D,Waterfall!$C18,Purchase!$C:$C,Waterfall!CQ$1)</f>
        <v>0</v>
      </c>
      <c r="CR18" s="4">
        <f>SUMIFS(Purchase!$F:$F,Purchase!$A:$A,Waterfall!$A18,Purchase!$D:$D,Waterfall!$C18,Purchase!$C:$C,Waterfall!CR$1)</f>
        <v>0</v>
      </c>
      <c r="CS18" s="4">
        <f>SUMIFS(Purchase!$F:$F,Purchase!$A:$A,Waterfall!$A18,Purchase!$D:$D,Waterfall!$C18,Purchase!$C:$C,Waterfall!CS$1)</f>
        <v>0</v>
      </c>
      <c r="CT18" s="4">
        <f>SUMIFS(Purchase!$F:$F,Purchase!$A:$A,Waterfall!$A18,Purchase!$D:$D,Waterfall!$C18,Purchase!$C:$C,Waterfall!CT$1)</f>
        <v>0</v>
      </c>
      <c r="CU18" s="4">
        <f>SUMIFS(Purchase!$F:$F,Purchase!$A:$A,Waterfall!$A18,Purchase!$D:$D,Waterfall!$C18,Purchase!$C:$C,Waterfall!CU$1)</f>
        <v>0</v>
      </c>
      <c r="CV18" s="4">
        <f>SUMIFS(Purchase!$F:$F,Purchase!$A:$A,Waterfall!$A18,Purchase!$D:$D,Waterfall!$C18,Purchase!$C:$C,Waterfall!CV$1)</f>
        <v>0</v>
      </c>
      <c r="CW18" s="4">
        <f>SUMIFS(Purchase!$F:$F,Purchase!$A:$A,Waterfall!$A18,Purchase!$D:$D,Waterfall!$C18,Purchase!$C:$C,Waterfall!CW$1)</f>
        <v>0</v>
      </c>
      <c r="CX18" s="4">
        <f>SUMIFS(Purchase!$F:$F,Purchase!$A:$A,Waterfall!$A18,Purchase!$D:$D,Waterfall!$C18,Purchase!$C:$C,Waterfall!CX$1)</f>
        <v>0</v>
      </c>
      <c r="CY18" s="4">
        <f>SUMIFS(Purchase!$F:$F,Purchase!$A:$A,Waterfall!$A18,Purchase!$D:$D,Waterfall!$C18,Purchase!$C:$C,Waterfall!CY$1)</f>
        <v>0</v>
      </c>
      <c r="CZ18" s="4">
        <f>SUMIFS(Purchase!$F:$F,Purchase!$A:$A,Waterfall!$A18,Purchase!$D:$D,Waterfall!$C18,Purchase!$C:$C,Waterfall!CZ$1)</f>
        <v>0</v>
      </c>
      <c r="DA18" s="4">
        <f>SUMIFS(Purchase!$F:$F,Purchase!$A:$A,Waterfall!$A18,Purchase!$D:$D,Waterfall!$C18,Purchase!$C:$C,Waterfall!DA$1)</f>
        <v>0</v>
      </c>
      <c r="DB18" s="4">
        <f>SUMIFS(Purchase!$F:$F,Purchase!$A:$A,Waterfall!$A18,Purchase!$D:$D,Waterfall!$C18,Purchase!$C:$C,Waterfall!DB$1)</f>
        <v>0</v>
      </c>
      <c r="DC18" s="4">
        <f>SUMIFS(Purchase!$F:$F,Purchase!$A:$A,Waterfall!$A18,Purchase!$D:$D,Waterfall!$C18,Purchase!$C:$C,Waterfall!DC$1)</f>
        <v>0</v>
      </c>
      <c r="DD18" s="4">
        <f>SUMIFS(Purchase!$F:$F,Purchase!$A:$A,Waterfall!$A18,Purchase!$D:$D,Waterfall!$C18,Purchase!$C:$C,Waterfall!DD$1)</f>
        <v>0</v>
      </c>
      <c r="DE18" s="4">
        <f>SUMIFS(Purchase!$F:$F,Purchase!$A:$A,Waterfall!$A18,Purchase!$D:$D,Waterfall!$C18,Purchase!$C:$C,Waterfall!DE$1)</f>
        <v>0</v>
      </c>
      <c r="DF18" s="4">
        <f>SUMIFS(Purchase!$F:$F,Purchase!$A:$A,Waterfall!$A18,Purchase!$D:$D,Waterfall!$C18,Purchase!$C:$C,Waterfall!DF$1)</f>
        <v>0</v>
      </c>
      <c r="DG18" s="4">
        <f>SUMIFS(Purchase!$F:$F,Purchase!$A:$A,Waterfall!$A18,Purchase!$D:$D,Waterfall!$C18,Purchase!$C:$C,Waterfall!DG$1)</f>
        <v>0</v>
      </c>
      <c r="DH18" s="4">
        <f>SUMIFS(Purchase!$F:$F,Purchase!$A:$A,Waterfall!$A18,Purchase!$D:$D,Waterfall!$C18,Purchase!$C:$C,Waterfall!DH$1)</f>
        <v>0</v>
      </c>
      <c r="DI18" s="4">
        <f>SUMIFS(Purchase!$F:$F,Purchase!$A:$A,Waterfall!$A18,Purchase!$D:$D,Waterfall!$C18,Purchase!$C:$C,Waterfall!DI$1)</f>
        <v>0</v>
      </c>
      <c r="DJ18" s="4">
        <f>SUMIFS(Purchase!$F:$F,Purchase!$A:$A,Waterfall!$A18,Purchase!$D:$D,Waterfall!$C18,Purchase!$C:$C,Waterfall!DJ$1)</f>
        <v>0</v>
      </c>
      <c r="DK18" s="4">
        <f>SUMIFS(Purchase!$F:$F,Purchase!$A:$A,Waterfall!$A18,Purchase!$D:$D,Waterfall!$C18,Purchase!$C:$C,Waterfall!DK$1)</f>
        <v>0</v>
      </c>
      <c r="DL18" s="4">
        <f>SUMIFS(Purchase!$F:$F,Purchase!$A:$A,Waterfall!$A18,Purchase!$D:$D,Waterfall!$C18,Purchase!$C:$C,Waterfall!DL$1)</f>
        <v>0</v>
      </c>
      <c r="DM18" s="4">
        <f>SUMIFS(Purchase!$F:$F,Purchase!$A:$A,Waterfall!$A18,Purchase!$D:$D,Waterfall!$C18,Purchase!$C:$C,Waterfall!DM$1)</f>
        <v>0</v>
      </c>
      <c r="DN18" s="4">
        <f>SUMIFS(Purchase!$F:$F,Purchase!$A:$A,Waterfall!$A18,Purchase!$D:$D,Waterfall!$C18,Purchase!$C:$C,Waterfall!DN$1)</f>
        <v>0</v>
      </c>
      <c r="DO18" s="4">
        <f>SUMIFS(Purchase!$F:$F,Purchase!$A:$A,Waterfall!$A18,Purchase!$D:$D,Waterfall!$C18,Purchase!$C:$C,Waterfall!DO$1)</f>
        <v>0</v>
      </c>
      <c r="DP18" s="4">
        <f>SUMIFS(Purchase!$F:$F,Purchase!$A:$A,Waterfall!$A18,Purchase!$D:$D,Waterfall!$C18,Purchase!$C:$C,Waterfall!DP$1)</f>
        <v>0</v>
      </c>
      <c r="DQ18" s="4">
        <f>SUMIFS(Purchase!$F:$F,Purchase!$A:$A,Waterfall!$A18,Purchase!$D:$D,Waterfall!$C18,Purchase!$C:$C,Waterfall!DQ$1)</f>
        <v>0</v>
      </c>
      <c r="DR18" s="4">
        <f>SUMIFS(Purchase!$F:$F,Purchase!$A:$A,Waterfall!$A18,Purchase!$D:$D,Waterfall!$C18,Purchase!$C:$C,Waterfall!DR$1)</f>
        <v>0</v>
      </c>
      <c r="DS18" s="4">
        <f>SUMIFS(Purchase!$F:$F,Purchase!$A:$A,Waterfall!$A18,Purchase!$D:$D,Waterfall!$C18,Purchase!$C:$C,Waterfall!DS$1)</f>
        <v>0</v>
      </c>
      <c r="DT18" s="4">
        <f>SUMIFS(Purchase!$F:$F,Purchase!$A:$A,Waterfall!$A18,Purchase!$D:$D,Waterfall!$C18,Purchase!$C:$C,Waterfall!DT$1)</f>
        <v>0</v>
      </c>
      <c r="DU18" s="4">
        <f>SUMIFS(Purchase!$F:$F,Purchase!$A:$A,Waterfall!$A18,Purchase!$D:$D,Waterfall!$C18,Purchase!$C:$C,Waterfall!DU$1)</f>
        <v>0</v>
      </c>
      <c r="DV18" s="4">
        <f>SUMIFS(Purchase!$F:$F,Purchase!$A:$A,Waterfall!$A18,Purchase!$D:$D,Waterfall!$C18,Purchase!$C:$C,Waterfall!DV$1)</f>
        <v>0</v>
      </c>
      <c r="DW18" s="4">
        <f>SUMIFS(Purchase!$F:$F,Purchase!$A:$A,Waterfall!$A18,Purchase!$D:$D,Waterfall!$C18,Purchase!$C:$C,Waterfall!DW$1)</f>
        <v>0</v>
      </c>
      <c r="DX18" s="4">
        <f>SUMIFS(Purchase!$F:$F,Purchase!$A:$A,Waterfall!$A18,Purchase!$D:$D,Waterfall!$C18,Purchase!$C:$C,Waterfall!DX$1)</f>
        <v>0</v>
      </c>
      <c r="DY18" s="4">
        <f>SUMIFS(Purchase!$F:$F,Purchase!$A:$A,Waterfall!$A18,Purchase!$D:$D,Waterfall!$C18,Purchase!$C:$C,Waterfall!DY$1)</f>
        <v>0</v>
      </c>
      <c r="DZ18" s="4">
        <f>SUMIFS(Purchase!$F:$F,Purchase!$A:$A,Waterfall!$A18,Purchase!$D:$D,Waterfall!$C18,Purchase!$C:$C,Waterfall!DZ$1)</f>
        <v>0</v>
      </c>
      <c r="EA18" s="4">
        <f>SUMIFS(Purchase!$F:$F,Purchase!$A:$A,Waterfall!$A18,Purchase!$D:$D,Waterfall!$C18,Purchase!$C:$C,Waterfall!EA$1)</f>
        <v>0</v>
      </c>
      <c r="EB18" s="4">
        <f>SUMIFS(Purchase!$F:$F,Purchase!$A:$A,Waterfall!$A18,Purchase!$D:$D,Waterfall!$C18,Purchase!$C:$C,Waterfall!EB$1)</f>
        <v>0</v>
      </c>
      <c r="EC18" s="4">
        <f>SUMIFS(Purchase!$F:$F,Purchase!$A:$A,Waterfall!$A18,Purchase!$D:$D,Waterfall!$C18,Purchase!$C:$C,Waterfall!EC$1)</f>
        <v>0</v>
      </c>
      <c r="ED18" s="4">
        <f>SUMIFS(Purchase!$F:$F,Purchase!$A:$A,Waterfall!$A18,Purchase!$D:$D,Waterfall!$C18,Purchase!$C:$C,Waterfall!ED$1)</f>
        <v>0</v>
      </c>
      <c r="EE18" s="4">
        <f>SUMIFS(Purchase!$F:$F,Purchase!$A:$A,Waterfall!$A18,Purchase!$D:$D,Waterfall!$C18,Purchase!$C:$C,Waterfall!EE$1)</f>
        <v>0</v>
      </c>
      <c r="EF18" s="4">
        <f>SUMIFS(Purchase!$F:$F,Purchase!$A:$A,Waterfall!$A18,Purchase!$D:$D,Waterfall!$C18,Purchase!$C:$C,Waterfall!EF$1)</f>
        <v>0</v>
      </c>
      <c r="EG18" s="4">
        <f>SUMIFS(Purchase!$F:$F,Purchase!$A:$A,Waterfall!$A18,Purchase!$D:$D,Waterfall!$C18,Purchase!$C:$C,Waterfall!EG$1)</f>
        <v>0</v>
      </c>
      <c r="EH18" s="4">
        <f>SUMIFS(Purchase!$F:$F,Purchase!$A:$A,Waterfall!$A18,Purchase!$D:$D,Waterfall!$C18,Purchase!$C:$C,Waterfall!EH$1)</f>
        <v>0</v>
      </c>
      <c r="EI18" s="4">
        <f>SUMIFS(Purchase!$F:$F,Purchase!$A:$A,Waterfall!$A18,Purchase!$D:$D,Waterfall!$C18,Purchase!$C:$C,Waterfall!EI$1)</f>
        <v>0</v>
      </c>
      <c r="EJ18" s="4">
        <f>SUMIFS(Purchase!$F:$F,Purchase!$A:$A,Waterfall!$A18,Purchase!$D:$D,Waterfall!$C18,Purchase!$C:$C,Waterfall!EJ$1)</f>
        <v>0</v>
      </c>
      <c r="EK18" s="4">
        <f>SUMIFS(Purchase!$F:$F,Purchase!$A:$A,Waterfall!$A18,Purchase!$D:$D,Waterfall!$C18,Purchase!$C:$C,Waterfall!EK$1)</f>
        <v>0</v>
      </c>
      <c r="EL18" s="4">
        <f>SUMIFS(Purchase!$F:$F,Purchase!$A:$A,Waterfall!$A18,Purchase!$D:$D,Waterfall!$C18,Purchase!$C:$C,Waterfall!EL$1)</f>
        <v>0</v>
      </c>
      <c r="EM18" s="4">
        <f>SUMIFS(Purchase!$F:$F,Purchase!$A:$A,Waterfall!$A18,Purchase!$D:$D,Waterfall!$C18,Purchase!$C:$C,Waterfall!EM$1)</f>
        <v>0</v>
      </c>
      <c r="EN18" s="4">
        <f>SUMIFS(Purchase!$F:$F,Purchase!$A:$A,Waterfall!$A18,Purchase!$D:$D,Waterfall!$C18,Purchase!$C:$C,Waterfall!EN$1)</f>
        <v>0</v>
      </c>
      <c r="EO18" s="4">
        <f>SUMIFS(Purchase!$F:$F,Purchase!$A:$A,Waterfall!$A18,Purchase!$D:$D,Waterfall!$C18,Purchase!$C:$C,Waterfall!EO$1)</f>
        <v>0</v>
      </c>
      <c r="EP18" s="4">
        <f>SUMIFS(Purchase!$F:$F,Purchase!$A:$A,Waterfall!$A18,Purchase!$D:$D,Waterfall!$C18,Purchase!$C:$C,Waterfall!EP$1)</f>
        <v>0</v>
      </c>
      <c r="EQ18" s="4">
        <f>SUMIFS(Purchase!$F:$F,Purchase!$A:$A,Waterfall!$A18,Purchase!$D:$D,Waterfall!$C18,Purchase!$C:$C,Waterfall!EQ$1)</f>
        <v>0</v>
      </c>
      <c r="ER18" s="4">
        <f>SUMIFS(Purchase!$F:$F,Purchase!$A:$A,Waterfall!$A18,Purchase!$D:$D,Waterfall!$C18,Purchase!$C:$C,Waterfall!ER$1)</f>
        <v>0</v>
      </c>
      <c r="ES18" s="4">
        <f>SUMIFS(Purchase!$F:$F,Purchase!$A:$A,Waterfall!$A18,Purchase!$D:$D,Waterfall!$C18,Purchase!$C:$C,Waterfall!ES$1)</f>
        <v>0</v>
      </c>
      <c r="ET18" s="4">
        <f>SUMIFS(Purchase!$F:$F,Purchase!$A:$A,Waterfall!$A18,Purchase!$D:$D,Waterfall!$C18,Purchase!$C:$C,Waterfall!ET$1)</f>
        <v>0</v>
      </c>
      <c r="EU18" s="4">
        <f>SUMIFS(Purchase!$F:$F,Purchase!$A:$A,Waterfall!$A18,Purchase!$D:$D,Waterfall!$C18,Purchase!$C:$C,Waterfall!EU$1)</f>
        <v>0</v>
      </c>
      <c r="EV18" s="4">
        <f>SUMIFS(Purchase!$F:$F,Purchase!$A:$A,Waterfall!$A18,Purchase!$D:$D,Waterfall!$C18,Purchase!$C:$C,Waterfall!EV$1)</f>
        <v>0</v>
      </c>
      <c r="EW18" s="4">
        <f>SUMIFS(Purchase!$F:$F,Purchase!$A:$A,Waterfall!$A18,Purchase!$D:$D,Waterfall!$C18,Purchase!$C:$C,Waterfall!EW$1)</f>
        <v>0</v>
      </c>
      <c r="EX18" s="4">
        <f>SUMIFS(Purchase!$F:$F,Purchase!$A:$A,Waterfall!$A18,Purchase!$D:$D,Waterfall!$C18,Purchase!$C:$C,Waterfall!EX$1)</f>
        <v>0</v>
      </c>
      <c r="EY18" s="4">
        <f>SUMIFS(Purchase!$F:$F,Purchase!$A:$A,Waterfall!$A18,Purchase!$D:$D,Waterfall!$C18,Purchase!$C:$C,Waterfall!EY$1)</f>
        <v>0</v>
      </c>
      <c r="EZ18" s="4">
        <f>SUMIFS(Purchase!$F:$F,Purchase!$A:$A,Waterfall!$A18,Purchase!$D:$D,Waterfall!$C18,Purchase!$C:$C,Waterfall!EZ$1)</f>
        <v>0</v>
      </c>
      <c r="FA18" s="4">
        <f>SUMIFS(Purchase!$F:$F,Purchase!$A:$A,Waterfall!$A18,Purchase!$D:$D,Waterfall!$C18,Purchase!$C:$C,Waterfall!FA$1)</f>
        <v>0</v>
      </c>
      <c r="FB18" s="4">
        <f>SUMIFS(Purchase!$F:$F,Purchase!$A:$A,Waterfall!$A18,Purchase!$D:$D,Waterfall!$C18,Purchase!$C:$C,Waterfall!FB$1)</f>
        <v>0</v>
      </c>
      <c r="FC18" s="4">
        <f>SUMIFS(Purchase!$F:$F,Purchase!$A:$A,Waterfall!$A18,Purchase!$D:$D,Waterfall!$C18,Purchase!$C:$C,Waterfall!FC$1)</f>
        <v>0</v>
      </c>
      <c r="FD18" s="4">
        <f>SUMIFS(Purchase!$F:$F,Purchase!$A:$A,Waterfall!$A18,Purchase!$D:$D,Waterfall!$C18,Purchase!$C:$C,Waterfall!FD$1)</f>
        <v>0</v>
      </c>
      <c r="FE18" s="4">
        <f>SUMIFS(Purchase!$F:$F,Purchase!$A:$A,Waterfall!$A18,Purchase!$D:$D,Waterfall!$C18,Purchase!$C:$C,Waterfall!FE$1)</f>
        <v>0</v>
      </c>
      <c r="FF18" s="4">
        <f>SUMIFS(Purchase!$F:$F,Purchase!$A:$A,Waterfall!$A18,Purchase!$D:$D,Waterfall!$C18,Purchase!$C:$C,Waterfall!FF$1)</f>
        <v>0</v>
      </c>
      <c r="FG18" s="4">
        <f>SUMIFS(Purchase!$F:$F,Purchase!$A:$A,Waterfall!$A18,Purchase!$D:$D,Waterfall!$C18,Purchase!$C:$C,Waterfall!FG$1)</f>
        <v>0</v>
      </c>
      <c r="FH18" s="4">
        <f>SUMIFS(Purchase!$F:$F,Purchase!$A:$A,Waterfall!$A18,Purchase!$D:$D,Waterfall!$C18,Purchase!$C:$C,Waterfall!FH$1)</f>
        <v>0</v>
      </c>
      <c r="FI18" s="4">
        <f>SUMIFS(Purchase!$F:$F,Purchase!$A:$A,Waterfall!$A18,Purchase!$D:$D,Waterfall!$C18,Purchase!$C:$C,Waterfall!FI$1)</f>
        <v>0</v>
      </c>
      <c r="FJ18" s="4">
        <f>SUMIFS(Purchase!$F:$F,Purchase!$A:$A,Waterfall!$A18,Purchase!$D:$D,Waterfall!$C18,Purchase!$C:$C,Waterfall!FJ$1)</f>
        <v>0</v>
      </c>
      <c r="FK18" s="4">
        <f>SUMIFS(Purchase!$F:$F,Purchase!$A:$A,Waterfall!$A18,Purchase!$D:$D,Waterfall!$C18,Purchase!$C:$C,Waterfall!FK$1)</f>
        <v>0</v>
      </c>
      <c r="FL18" s="4">
        <f>SUMIFS(Purchase!$F:$F,Purchase!$A:$A,Waterfall!$A18,Purchase!$D:$D,Waterfall!$C18,Purchase!$C:$C,Waterfall!FL$1)</f>
        <v>0</v>
      </c>
      <c r="FM18" s="4">
        <f>SUMIFS(Purchase!$F:$F,Purchase!$A:$A,Waterfall!$A18,Purchase!$D:$D,Waterfall!$C18,Purchase!$C:$C,Waterfall!FM$1)</f>
        <v>0</v>
      </c>
      <c r="FN18" s="4">
        <f>SUMIFS(Purchase!$F:$F,Purchase!$A:$A,Waterfall!$A18,Purchase!$D:$D,Waterfall!$C18,Purchase!$C:$C,Waterfall!FN$1)</f>
        <v>0</v>
      </c>
      <c r="FO18" s="4">
        <f>SUMIFS(Purchase!$F:$F,Purchase!$A:$A,Waterfall!$A18,Purchase!$D:$D,Waterfall!$C18,Purchase!$C:$C,Waterfall!FO$1)</f>
        <v>0</v>
      </c>
      <c r="FP18" s="4">
        <f>SUMIFS(Purchase!$F:$F,Purchase!$A:$A,Waterfall!$A18,Purchase!$D:$D,Waterfall!$C18,Purchase!$C:$C,Waterfall!FP$1)</f>
        <v>0</v>
      </c>
      <c r="FQ18" s="4">
        <f>SUMIFS(Purchase!$F:$F,Purchase!$A:$A,Waterfall!$A18,Purchase!$D:$D,Waterfall!$C18,Purchase!$C:$C,Waterfall!FQ$1)</f>
        <v>0</v>
      </c>
      <c r="FR18" s="4">
        <f>SUMIFS(Purchase!$F:$F,Purchase!$A:$A,Waterfall!$A18,Purchase!$D:$D,Waterfall!$C18,Purchase!$C:$C,Waterfall!FR$1)</f>
        <v>0</v>
      </c>
      <c r="FS18" s="4">
        <f>SUMIFS(Purchase!$F:$F,Purchase!$A:$A,Waterfall!$A18,Purchase!$D:$D,Waterfall!$C18,Purchase!$C:$C,Waterfall!FS$1)</f>
        <v>0</v>
      </c>
      <c r="FT18" s="4">
        <f>SUMIFS(Purchase!$F:$F,Purchase!$A:$A,Waterfall!$A18,Purchase!$D:$D,Waterfall!$C18,Purchase!$C:$C,Waterfall!FT$1)</f>
        <v>0</v>
      </c>
      <c r="FU18" s="4">
        <f>SUMIFS(Purchase!$F:$F,Purchase!$A:$A,Waterfall!$A18,Purchase!$D:$D,Waterfall!$C18,Purchase!$C:$C,Waterfall!FU$1)</f>
        <v>0</v>
      </c>
      <c r="FV18" s="4">
        <f>SUMIFS(Purchase!$F:$F,Purchase!$A:$A,Waterfall!$A18,Purchase!$D:$D,Waterfall!$C18,Purchase!$C:$C,Waterfall!FV$1)</f>
        <v>0</v>
      </c>
      <c r="FW18" s="4">
        <f>SUMIFS(Purchase!$F:$F,Purchase!$A:$A,Waterfall!$A18,Purchase!$D:$D,Waterfall!$C18,Purchase!$C:$C,Waterfall!FW$1)</f>
        <v>0</v>
      </c>
      <c r="FX18" s="4">
        <f>SUMIFS(Purchase!$F:$F,Purchase!$A:$A,Waterfall!$A18,Purchase!$D:$D,Waterfall!$C18,Purchase!$C:$C,Waterfall!FX$1)</f>
        <v>0</v>
      </c>
      <c r="FY18" s="4">
        <f>SUMIFS(Purchase!$F:$F,Purchase!$A:$A,Waterfall!$A18,Purchase!$D:$D,Waterfall!$C18,Purchase!$C:$C,Waterfall!FY$1)</f>
        <v>0</v>
      </c>
      <c r="FZ18" s="4">
        <f>SUMIFS(Purchase!$F:$F,Purchase!$A:$A,Waterfall!$A18,Purchase!$D:$D,Waterfall!$C18,Purchase!$C:$C,Waterfall!FZ$1)</f>
        <v>0</v>
      </c>
      <c r="GA18" s="4">
        <f>SUMIFS(Purchase!$F:$F,Purchase!$A:$A,Waterfall!$A18,Purchase!$D:$D,Waterfall!$C18,Purchase!$C:$C,Waterfall!GA$1)</f>
        <v>0</v>
      </c>
      <c r="GB18" s="4">
        <f>SUMIFS(Purchase!$F:$F,Purchase!$A:$A,Waterfall!$A18,Purchase!$D:$D,Waterfall!$C18,Purchase!$C:$C,Waterfall!GB$1)</f>
        <v>0</v>
      </c>
      <c r="GC18" s="4">
        <f>SUMIFS(Purchase!$F:$F,Purchase!$A:$A,Waterfall!$A18,Purchase!$D:$D,Waterfall!$C18,Purchase!$C:$C,Waterfall!GC$1)</f>
        <v>0</v>
      </c>
      <c r="GD18" s="4">
        <f>SUMIFS(Purchase!$F:$F,Purchase!$A:$A,Waterfall!$A18,Purchase!$D:$D,Waterfall!$C18,Purchase!$C:$C,Waterfall!GD$1)</f>
        <v>0</v>
      </c>
      <c r="GE18" s="4">
        <f>SUMIFS(Purchase!$F:$F,Purchase!$A:$A,Waterfall!$A18,Purchase!$D:$D,Waterfall!$C18,Purchase!$C:$C,Waterfall!GE$1)</f>
        <v>0</v>
      </c>
      <c r="GF18" s="4">
        <f>SUMIFS(Purchase!$F:$F,Purchase!$A:$A,Waterfall!$A18,Purchase!$D:$D,Waterfall!$C18,Purchase!$C:$C,Waterfall!GF$1)</f>
        <v>0</v>
      </c>
      <c r="GG18" s="4">
        <f>SUMIFS(Purchase!$F:$F,Purchase!$A:$A,Waterfall!$A18,Purchase!$D:$D,Waterfall!$C18,Purchase!$C:$C,Waterfall!GG$1)</f>
        <v>0</v>
      </c>
      <c r="GH18" s="4">
        <f>SUMIFS(Purchase!$F:$F,Purchase!$A:$A,Waterfall!$A18,Purchase!$D:$D,Waterfall!$C18,Purchase!$C:$C,Waterfall!GH$1)</f>
        <v>0</v>
      </c>
      <c r="GI18" s="4">
        <f>SUMIFS(Purchase!$F:$F,Purchase!$A:$A,Waterfall!$A18,Purchase!$D:$D,Waterfall!$C18,Purchase!$C:$C,Waterfall!GI$1)</f>
        <v>0</v>
      </c>
      <c r="GJ18" s="113"/>
      <c r="GK18" s="65"/>
    </row>
    <row r="19" spans="1:193" x14ac:dyDescent="0.35">
      <c r="A19" s="8">
        <f t="shared" si="3"/>
        <v>1</v>
      </c>
      <c r="B19" s="2" t="str">
        <f>VLOOKUP($A19,Centers!$B$1:$C$120,2,)</f>
        <v>GATE</v>
      </c>
      <c r="C19" s="3">
        <v>44896</v>
      </c>
      <c r="D19" s="4">
        <f>IF($A19=1,SUM(SUMIFS(Indent!$E:$E,Indent!$C:$C,Waterfall!$C19,Indent!$A:$A,Centers!$A$2),SUMIFS(Indent!$E:$E,Indent!$C:$C,Waterfall!$C19,Indent!$A:$A,Centers!$A$3),SUMIFS(Indent!$E:$E,Indent!$C:$C,Waterfall!$C19,Indent!$A:$A,Centers!$A$4),SUMIFS(Indent!$E:$E,Indent!$C:$C,Waterfall!$C19,Indent!$A:$A,Centers!$A$5),SUMIFS(Indent!$E:$E,Indent!$C:$C,Waterfall!$C19,Indent!$A:$A,Centers!$A$6),SUMIFS(Indent!$E:$E,Indent!$C:$C,Waterfall!$C19,Indent!$A:$A,Centers!$A$7),SUMIFS(Indent!$E:$E,Indent!$C:$C,Waterfall!$C19,Indent!$A:$A,Centers!$A$8)),SUMIFS(Indent!$E:$E,Indent!$C:$C,Waterfall!$C19,Indent!$A:$A,$A19))</f>
        <v>36153</v>
      </c>
      <c r="E19" s="4">
        <f>SUMIFS(Purchase!$F:$F,Purchase!$A:$A,Waterfall!$A19,Purchase!$D:$D,Waterfall!$C19,Purchase!$C:$C,Waterfall!E$1)</f>
        <v>0</v>
      </c>
      <c r="F19" s="4">
        <f>SUMIFS(Purchase!$F:$F,Purchase!$A:$A,Waterfall!$A19,Purchase!$D:$D,Waterfall!$C19,Purchase!$C:$C,Waterfall!F$1)</f>
        <v>0</v>
      </c>
      <c r="G19" s="4">
        <f>SUMIFS(Purchase!$F:$F,Purchase!$A:$A,Waterfall!$A19,Purchase!$D:$D,Waterfall!$C19,Purchase!$C:$C,Waterfall!G$1)</f>
        <v>0</v>
      </c>
      <c r="H19" s="4">
        <f>SUMIFS(Purchase!$F:$F,Purchase!$A:$A,Waterfall!$A19,Purchase!$D:$D,Waterfall!$C19,Purchase!$C:$C,Waterfall!H$1)</f>
        <v>0</v>
      </c>
      <c r="I19" s="4">
        <f>SUMIFS(Purchase!$F:$F,Purchase!$A:$A,Waterfall!$A19,Purchase!$D:$D,Waterfall!$C19,Purchase!$C:$C,Waterfall!I$1)</f>
        <v>0</v>
      </c>
      <c r="J19" s="4">
        <f>SUMIFS(Purchase!$F:$F,Purchase!$A:$A,Waterfall!$A19,Purchase!$D:$D,Waterfall!$C19,Purchase!$C:$C,Waterfall!J$1)</f>
        <v>0</v>
      </c>
      <c r="K19" s="4">
        <f>SUMIFS(Purchase!$F:$F,Purchase!$A:$A,Waterfall!$A19,Purchase!$D:$D,Waterfall!$C19,Purchase!$C:$C,Waterfall!K$1)</f>
        <v>0</v>
      </c>
      <c r="L19" s="4">
        <f>SUMIFS(Purchase!$F:$F,Purchase!$A:$A,Waterfall!$A19,Purchase!$D:$D,Waterfall!$C19,Purchase!$C:$C,Waterfall!L$1)</f>
        <v>0</v>
      </c>
      <c r="M19" s="4">
        <f>SUMIFS(Purchase!$F:$F,Purchase!$A:$A,Waterfall!$A19,Purchase!$D:$D,Waterfall!$C19,Purchase!$C:$C,Waterfall!M$1)</f>
        <v>0</v>
      </c>
      <c r="N19" s="4">
        <f>SUMIFS(Purchase!$F:$F,Purchase!$A:$A,Waterfall!$A19,Purchase!$D:$D,Waterfall!$C19,Purchase!$C:$C,Waterfall!N$1)</f>
        <v>0</v>
      </c>
      <c r="O19" s="4">
        <f>SUMIFS(Purchase!$F:$F,Purchase!$A:$A,Waterfall!$A19,Purchase!$D:$D,Waterfall!$C19,Purchase!$C:$C,Waterfall!O$1)</f>
        <v>0</v>
      </c>
      <c r="P19" s="4">
        <f>SUMIFS(Purchase!$F:$F,Purchase!$A:$A,Waterfall!$A19,Purchase!$D:$D,Waterfall!$C19,Purchase!$C:$C,Waterfall!P$1)</f>
        <v>0</v>
      </c>
      <c r="Q19" s="4">
        <f>SUMIFS(Purchase!$F:$F,Purchase!$A:$A,Waterfall!$A19,Purchase!$D:$D,Waterfall!$C19,Purchase!$C:$C,Waterfall!Q$1)</f>
        <v>0</v>
      </c>
      <c r="R19" s="4">
        <f>SUMIFS(Purchase!$F:$F,Purchase!$A:$A,Waterfall!$A19,Purchase!$D:$D,Waterfall!$C19,Purchase!$C:$C,Waterfall!R$1)</f>
        <v>0</v>
      </c>
      <c r="S19" s="4">
        <f>SUMIFS(Purchase!$F:$F,Purchase!$A:$A,Waterfall!$A19,Purchase!$D:$D,Waterfall!$C19,Purchase!$C:$C,Waterfall!S$1)</f>
        <v>0</v>
      </c>
      <c r="T19" s="4">
        <f>SUMIFS(Purchase!$F:$F,Purchase!$A:$A,Waterfall!$A19,Purchase!$D:$D,Waterfall!$C19,Purchase!$C:$C,Waterfall!T$1)</f>
        <v>1233.54</v>
      </c>
      <c r="U19" s="4">
        <f>SUMIFS(Purchase!$F:$F,Purchase!$A:$A,Waterfall!$A19,Purchase!$D:$D,Waterfall!$C19,Purchase!$C:$C,Waterfall!U$1)</f>
        <v>10889.5</v>
      </c>
      <c r="V19" s="4">
        <f>SUMIFS(Purchase!$F:$F,Purchase!$A:$A,Waterfall!$A19,Purchase!$D:$D,Waterfall!$C19,Purchase!$C:$C,Waterfall!V$1)</f>
        <v>11846.61</v>
      </c>
      <c r="W19" s="4">
        <f>SUMIFS(Purchase!$F:$F,Purchase!$A:$A,Waterfall!$A19,Purchase!$D:$D,Waterfall!$C19,Purchase!$C:$C,Waterfall!W$1)</f>
        <v>9868.35</v>
      </c>
      <c r="X19" s="4">
        <f>SUMIFS(Purchase!$F:$F,Purchase!$A:$A,Waterfall!$A19,Purchase!$D:$D,Waterfall!$C19,Purchase!$C:$C,Waterfall!X$1)</f>
        <v>4524.13</v>
      </c>
      <c r="Y19" s="4">
        <f>SUMIFS(Purchase!$F:$F,Purchase!$A:$A,Waterfall!$A19,Purchase!$D:$D,Waterfall!$C19,Purchase!$C:$C,Waterfall!Y$1)</f>
        <v>2975.11</v>
      </c>
      <c r="Z19" s="4">
        <f>SUMIFS(Purchase!$F:$F,Purchase!$A:$A,Waterfall!$A19,Purchase!$D:$D,Waterfall!$C19,Purchase!$C:$C,Waterfall!Z$1)</f>
        <v>0</v>
      </c>
      <c r="AA19" s="4">
        <f>SUMIFS(Purchase!$F:$F,Purchase!$A:$A,Waterfall!$A19,Purchase!$D:$D,Waterfall!$C19,Purchase!$C:$C,Waterfall!AA$1)</f>
        <v>0</v>
      </c>
      <c r="AB19" s="4">
        <f>SUMIFS(Purchase!$F:$F,Purchase!$A:$A,Waterfall!$A19,Purchase!$D:$D,Waterfall!$C19,Purchase!$C:$C,Waterfall!AB$1)</f>
        <v>0</v>
      </c>
      <c r="AC19" s="4">
        <f>SUMIFS(Purchase!$F:$F,Purchase!$A:$A,Waterfall!$A19,Purchase!$D:$D,Waterfall!$C19,Purchase!$C:$C,Waterfall!AC$1)</f>
        <v>0</v>
      </c>
      <c r="AD19" s="4">
        <f>SUMIFS(Purchase!$F:$F,Purchase!$A:$A,Waterfall!$A19,Purchase!$D:$D,Waterfall!$C19,Purchase!$C:$C,Waterfall!AD$1)</f>
        <v>0</v>
      </c>
      <c r="AE19" s="4">
        <f>SUMIFS(Purchase!$F:$F,Purchase!$A:$A,Waterfall!$A19,Purchase!$D:$D,Waterfall!$C19,Purchase!$C:$C,Waterfall!AE$1)</f>
        <v>0</v>
      </c>
      <c r="AF19" s="4">
        <f>SUMIFS(Purchase!$F:$F,Purchase!$A:$A,Waterfall!$A19,Purchase!$D:$D,Waterfall!$C19,Purchase!$C:$C,Waterfall!AF$1)</f>
        <v>0</v>
      </c>
      <c r="AG19" s="4">
        <f>SUMIFS(Purchase!$F:$F,Purchase!$A:$A,Waterfall!$A19,Purchase!$D:$D,Waterfall!$C19,Purchase!$C:$C,Waterfall!AG$1)</f>
        <v>0</v>
      </c>
      <c r="AH19" s="4">
        <f>SUMIFS(Purchase!$F:$F,Purchase!$A:$A,Waterfall!$A19,Purchase!$D:$D,Waterfall!$C19,Purchase!$C:$C,Waterfall!AH$1)</f>
        <v>0</v>
      </c>
      <c r="AI19" s="4">
        <f>SUMIFS(Purchase!$F:$F,Purchase!$A:$A,Waterfall!$A19,Purchase!$D:$D,Waterfall!$C19,Purchase!$C:$C,Waterfall!AI$1)</f>
        <v>0</v>
      </c>
      <c r="AJ19" s="4">
        <f>SUMIFS(Purchase!$F:$F,Purchase!$A:$A,Waterfall!$A19,Purchase!$D:$D,Waterfall!$C19,Purchase!$C:$C,Waterfall!AJ$1)</f>
        <v>0</v>
      </c>
      <c r="AK19" s="4">
        <f>SUMIFS(Purchase!$F:$F,Purchase!$A:$A,Waterfall!$A19,Purchase!$D:$D,Waterfall!$C19,Purchase!$C:$C,Waterfall!AK$1)</f>
        <v>0</v>
      </c>
      <c r="AL19" s="4">
        <f>SUMIFS(Purchase!$F:$F,Purchase!$A:$A,Waterfall!$A19,Purchase!$D:$D,Waterfall!$C19,Purchase!$C:$C,Waterfall!AL$1)</f>
        <v>0</v>
      </c>
      <c r="AM19" s="4">
        <f>SUMIFS(Purchase!$F:$F,Purchase!$A:$A,Waterfall!$A19,Purchase!$D:$D,Waterfall!$C19,Purchase!$C:$C,Waterfall!AM$1)</f>
        <v>0</v>
      </c>
      <c r="AN19" s="4">
        <f>SUMIFS(Purchase!$F:$F,Purchase!$A:$A,Waterfall!$A19,Purchase!$D:$D,Waterfall!$C19,Purchase!$C:$C,Waterfall!AN$1)</f>
        <v>0</v>
      </c>
      <c r="AO19" s="4">
        <f>SUMIFS(Purchase!$F:$F,Purchase!$A:$A,Waterfall!$A19,Purchase!$D:$D,Waterfall!$C19,Purchase!$C:$C,Waterfall!AO$1)</f>
        <v>0</v>
      </c>
      <c r="AP19" s="4">
        <f>SUMIFS(Purchase!$F:$F,Purchase!$A:$A,Waterfall!$A19,Purchase!$D:$D,Waterfall!$C19,Purchase!$C:$C,Waterfall!AP$1)</f>
        <v>0</v>
      </c>
      <c r="AQ19" s="4">
        <f>SUMIFS(Purchase!$F:$F,Purchase!$A:$A,Waterfall!$A19,Purchase!$D:$D,Waterfall!$C19,Purchase!$C:$C,Waterfall!AQ$1)</f>
        <v>0</v>
      </c>
      <c r="AR19" s="4">
        <f>SUMIFS(Purchase!$F:$F,Purchase!$A:$A,Waterfall!$A19,Purchase!$D:$D,Waterfall!$C19,Purchase!$C:$C,Waterfall!AR$1)</f>
        <v>0</v>
      </c>
      <c r="AS19" s="4">
        <f>SUMIFS(Purchase!$F:$F,Purchase!$A:$A,Waterfall!$A19,Purchase!$D:$D,Waterfall!$C19,Purchase!$C:$C,Waterfall!AS$1)</f>
        <v>0</v>
      </c>
      <c r="AT19" s="4">
        <f>SUMIFS(Purchase!$F:$F,Purchase!$A:$A,Waterfall!$A19,Purchase!$D:$D,Waterfall!$C19,Purchase!$C:$C,Waterfall!AT$1)</f>
        <v>0</v>
      </c>
      <c r="AU19" s="4">
        <f>SUMIFS(Purchase!$F:$F,Purchase!$A:$A,Waterfall!$A19,Purchase!$D:$D,Waterfall!$C19,Purchase!$C:$C,Waterfall!AU$1)</f>
        <v>0</v>
      </c>
      <c r="AV19" s="4">
        <f>SUMIFS(Purchase!$F:$F,Purchase!$A:$A,Waterfall!$A19,Purchase!$D:$D,Waterfall!$C19,Purchase!$C:$C,Waterfall!AV$1)</f>
        <v>0</v>
      </c>
      <c r="AW19" s="4">
        <f>SUMIFS(Purchase!$F:$F,Purchase!$A:$A,Waterfall!$A19,Purchase!$D:$D,Waterfall!$C19,Purchase!$C:$C,Waterfall!AW$1)</f>
        <v>0</v>
      </c>
      <c r="AX19" s="4">
        <f>SUMIFS(Purchase!$F:$F,Purchase!$A:$A,Waterfall!$A19,Purchase!$D:$D,Waterfall!$C19,Purchase!$C:$C,Waterfall!AX$1)</f>
        <v>0</v>
      </c>
      <c r="AY19" s="4">
        <f>SUMIFS(Purchase!$F:$F,Purchase!$A:$A,Waterfall!$A19,Purchase!$D:$D,Waterfall!$C19,Purchase!$C:$C,Waterfall!AY$1)</f>
        <v>0</v>
      </c>
      <c r="AZ19" s="4">
        <f>SUMIFS(Purchase!$F:$F,Purchase!$A:$A,Waterfall!$A19,Purchase!$D:$D,Waterfall!$C19,Purchase!$C:$C,Waterfall!AZ$1)</f>
        <v>0</v>
      </c>
      <c r="BA19" s="4">
        <f>SUMIFS(Purchase!$F:$F,Purchase!$A:$A,Waterfall!$A19,Purchase!$D:$D,Waterfall!$C19,Purchase!$C:$C,Waterfall!BA$1)</f>
        <v>0</v>
      </c>
      <c r="BB19" s="4">
        <f>SUMIFS(Purchase!$F:$F,Purchase!$A:$A,Waterfall!$A19,Purchase!$D:$D,Waterfall!$C19,Purchase!$C:$C,Waterfall!BB$1)</f>
        <v>0</v>
      </c>
      <c r="BC19" s="4">
        <f>SUMIFS(Purchase!$F:$F,Purchase!$A:$A,Waterfall!$A19,Purchase!$D:$D,Waterfall!$C19,Purchase!$C:$C,Waterfall!BC$1)</f>
        <v>0</v>
      </c>
      <c r="BD19" s="4">
        <f>SUMIFS(Purchase!$F:$F,Purchase!$A:$A,Waterfall!$A19,Purchase!$D:$D,Waterfall!$C19,Purchase!$C:$C,Waterfall!BD$1)</f>
        <v>0</v>
      </c>
      <c r="BE19" s="4">
        <f>SUMIFS(Purchase!$F:$F,Purchase!$A:$A,Waterfall!$A19,Purchase!$D:$D,Waterfall!$C19,Purchase!$C:$C,Waterfall!BE$1)</f>
        <v>0</v>
      </c>
      <c r="BF19" s="4">
        <f>SUMIFS(Purchase!$F:$F,Purchase!$A:$A,Waterfall!$A19,Purchase!$D:$D,Waterfall!$C19,Purchase!$C:$C,Waterfall!BF$1)</f>
        <v>0</v>
      </c>
      <c r="BG19" s="4">
        <f>SUMIFS(Purchase!$F:$F,Purchase!$A:$A,Waterfall!$A19,Purchase!$D:$D,Waterfall!$C19,Purchase!$C:$C,Waterfall!BG$1)</f>
        <v>0</v>
      </c>
      <c r="BH19" s="4">
        <f>SUMIFS(Purchase!$F:$F,Purchase!$A:$A,Waterfall!$A19,Purchase!$D:$D,Waterfall!$C19,Purchase!$C:$C,Waterfall!BH$1)</f>
        <v>0</v>
      </c>
      <c r="BI19" s="4">
        <f>SUMIFS(Purchase!$F:$F,Purchase!$A:$A,Waterfall!$A19,Purchase!$D:$D,Waterfall!$C19,Purchase!$C:$C,Waterfall!BI$1)</f>
        <v>0</v>
      </c>
      <c r="BJ19" s="4">
        <f>SUMIFS(Purchase!$F:$F,Purchase!$A:$A,Waterfall!$A19,Purchase!$D:$D,Waterfall!$C19,Purchase!$C:$C,Waterfall!BJ$1)</f>
        <v>0</v>
      </c>
      <c r="BK19" s="4">
        <f>SUMIFS(Purchase!$F:$F,Purchase!$A:$A,Waterfall!$A19,Purchase!$D:$D,Waterfall!$C19,Purchase!$C:$C,Waterfall!BK$1)</f>
        <v>0</v>
      </c>
      <c r="BL19" s="4">
        <f>SUMIFS(Purchase!$F:$F,Purchase!$A:$A,Waterfall!$A19,Purchase!$D:$D,Waterfall!$C19,Purchase!$C:$C,Waterfall!BL$1)</f>
        <v>0</v>
      </c>
      <c r="BM19" s="4">
        <f>SUMIFS(Purchase!$F:$F,Purchase!$A:$A,Waterfall!$A19,Purchase!$D:$D,Waterfall!$C19,Purchase!$C:$C,Waterfall!BM$1)</f>
        <v>0</v>
      </c>
      <c r="BN19" s="4">
        <f>SUMIFS(Purchase!$F:$F,Purchase!$A:$A,Waterfall!$A19,Purchase!$D:$D,Waterfall!$C19,Purchase!$C:$C,Waterfall!BN$1)</f>
        <v>0</v>
      </c>
      <c r="BO19" s="4">
        <f>SUMIFS(Purchase!$F:$F,Purchase!$A:$A,Waterfall!$A19,Purchase!$D:$D,Waterfall!$C19,Purchase!$C:$C,Waterfall!BO$1)</f>
        <v>0</v>
      </c>
      <c r="BP19" s="4">
        <f>SUMIFS(Purchase!$F:$F,Purchase!$A:$A,Waterfall!$A19,Purchase!$D:$D,Waterfall!$C19,Purchase!$C:$C,Waterfall!BP$1)</f>
        <v>0</v>
      </c>
      <c r="BQ19" s="4">
        <f>SUMIFS(Purchase!$F:$F,Purchase!$A:$A,Waterfall!$A19,Purchase!$D:$D,Waterfall!$C19,Purchase!$C:$C,Waterfall!BQ$1)</f>
        <v>0</v>
      </c>
      <c r="BR19" s="4">
        <f>SUMIFS(Purchase!$F:$F,Purchase!$A:$A,Waterfall!$A19,Purchase!$D:$D,Waterfall!$C19,Purchase!$C:$C,Waterfall!BR$1)</f>
        <v>0</v>
      </c>
      <c r="BS19" s="4">
        <f>SUMIFS(Purchase!$F:$F,Purchase!$A:$A,Waterfall!$A19,Purchase!$D:$D,Waterfall!$C19,Purchase!$C:$C,Waterfall!BS$1)</f>
        <v>0</v>
      </c>
      <c r="BT19" s="4">
        <f>SUMIFS(Purchase!$F:$F,Purchase!$A:$A,Waterfall!$A19,Purchase!$D:$D,Waterfall!$C19,Purchase!$C:$C,Waterfall!BT$1)</f>
        <v>0</v>
      </c>
      <c r="BU19" s="4">
        <f>SUMIFS(Purchase!$F:$F,Purchase!$A:$A,Waterfall!$A19,Purchase!$D:$D,Waterfall!$C19,Purchase!$C:$C,Waterfall!BU$1)</f>
        <v>0</v>
      </c>
      <c r="BV19" s="4">
        <f>SUMIFS(Purchase!$F:$F,Purchase!$A:$A,Waterfall!$A19,Purchase!$D:$D,Waterfall!$C19,Purchase!$C:$C,Waterfall!BV$1)</f>
        <v>0</v>
      </c>
      <c r="BW19" s="4">
        <f>SUMIFS(Purchase!$F:$F,Purchase!$A:$A,Waterfall!$A19,Purchase!$D:$D,Waterfall!$C19,Purchase!$C:$C,Waterfall!BW$1)</f>
        <v>0</v>
      </c>
      <c r="BX19" s="4">
        <f>SUMIFS(Purchase!$F:$F,Purchase!$A:$A,Waterfall!$A19,Purchase!$D:$D,Waterfall!$C19,Purchase!$C:$C,Waterfall!BX$1)</f>
        <v>0</v>
      </c>
      <c r="BY19" s="4">
        <f>SUMIFS(Purchase!$F:$F,Purchase!$A:$A,Waterfall!$A19,Purchase!$D:$D,Waterfall!$C19,Purchase!$C:$C,Waterfall!BY$1)</f>
        <v>0</v>
      </c>
      <c r="BZ19" s="4">
        <f>SUMIFS(Purchase!$F:$F,Purchase!$A:$A,Waterfall!$A19,Purchase!$D:$D,Waterfall!$C19,Purchase!$C:$C,Waterfall!BZ$1)</f>
        <v>0</v>
      </c>
      <c r="CA19" s="4">
        <f>SUMIFS(Purchase!$F:$F,Purchase!$A:$A,Waterfall!$A19,Purchase!$D:$D,Waterfall!$C19,Purchase!$C:$C,Waterfall!CA$1)</f>
        <v>0</v>
      </c>
      <c r="CB19" s="4">
        <f>SUMIFS(Purchase!$F:$F,Purchase!$A:$A,Waterfall!$A19,Purchase!$D:$D,Waterfall!$C19,Purchase!$C:$C,Waterfall!CB$1)</f>
        <v>0</v>
      </c>
      <c r="CC19" s="4">
        <f>SUMIFS(Purchase!$F:$F,Purchase!$A:$A,Waterfall!$A19,Purchase!$D:$D,Waterfall!$C19,Purchase!$C:$C,Waterfall!CC$1)</f>
        <v>0</v>
      </c>
      <c r="CD19" s="4">
        <f>SUMIFS(Purchase!$F:$F,Purchase!$A:$A,Waterfall!$A19,Purchase!$D:$D,Waterfall!$C19,Purchase!$C:$C,Waterfall!CD$1)</f>
        <v>0</v>
      </c>
      <c r="CE19" s="4">
        <f>SUMIFS(Purchase!$F:$F,Purchase!$A:$A,Waterfall!$A19,Purchase!$D:$D,Waterfall!$C19,Purchase!$C:$C,Waterfall!CE$1)</f>
        <v>0</v>
      </c>
      <c r="CF19" s="4">
        <f>SUMIFS(Purchase!$F:$F,Purchase!$A:$A,Waterfall!$A19,Purchase!$D:$D,Waterfall!$C19,Purchase!$C:$C,Waterfall!CF$1)</f>
        <v>0</v>
      </c>
      <c r="CG19" s="4">
        <f>SUMIFS(Purchase!$F:$F,Purchase!$A:$A,Waterfall!$A19,Purchase!$D:$D,Waterfall!$C19,Purchase!$C:$C,Waterfall!CG$1)</f>
        <v>0</v>
      </c>
      <c r="CH19" s="4">
        <f>SUMIFS(Purchase!$F:$F,Purchase!$A:$A,Waterfall!$A19,Purchase!$D:$D,Waterfall!$C19,Purchase!$C:$C,Waterfall!CH$1)</f>
        <v>0</v>
      </c>
      <c r="CI19" s="4">
        <f>SUMIFS(Purchase!$F:$F,Purchase!$A:$A,Waterfall!$A19,Purchase!$D:$D,Waterfall!$C19,Purchase!$C:$C,Waterfall!CI$1)</f>
        <v>0</v>
      </c>
      <c r="CJ19" s="4">
        <f>SUMIFS(Purchase!$F:$F,Purchase!$A:$A,Waterfall!$A19,Purchase!$D:$D,Waterfall!$C19,Purchase!$C:$C,Waterfall!CJ$1)</f>
        <v>0</v>
      </c>
      <c r="CK19" s="4">
        <f>SUMIFS(Purchase!$F:$F,Purchase!$A:$A,Waterfall!$A19,Purchase!$D:$D,Waterfall!$C19,Purchase!$C:$C,Waterfall!CK$1)</f>
        <v>0</v>
      </c>
      <c r="CL19" s="4">
        <f>SUMIFS(Purchase!$F:$F,Purchase!$A:$A,Waterfall!$A19,Purchase!$D:$D,Waterfall!$C19,Purchase!$C:$C,Waterfall!CL$1)</f>
        <v>0</v>
      </c>
      <c r="CM19" s="4">
        <f>SUMIFS(Purchase!$F:$F,Purchase!$A:$A,Waterfall!$A19,Purchase!$D:$D,Waterfall!$C19,Purchase!$C:$C,Waterfall!CM$1)</f>
        <v>0</v>
      </c>
      <c r="CN19" s="4">
        <f>SUMIFS(Purchase!$F:$F,Purchase!$A:$A,Waterfall!$A19,Purchase!$D:$D,Waterfall!$C19,Purchase!$C:$C,Waterfall!CN$1)</f>
        <v>0</v>
      </c>
      <c r="CO19" s="4">
        <f>SUMIFS(Purchase!$F:$F,Purchase!$A:$A,Waterfall!$A19,Purchase!$D:$D,Waterfall!$C19,Purchase!$C:$C,Waterfall!CO$1)</f>
        <v>0</v>
      </c>
      <c r="CP19" s="4">
        <f>SUMIFS(Purchase!$F:$F,Purchase!$A:$A,Waterfall!$A19,Purchase!$D:$D,Waterfall!$C19,Purchase!$C:$C,Waterfall!CP$1)</f>
        <v>0</v>
      </c>
      <c r="CQ19" s="4">
        <f>SUMIFS(Purchase!$F:$F,Purchase!$A:$A,Waterfall!$A19,Purchase!$D:$D,Waterfall!$C19,Purchase!$C:$C,Waterfall!CQ$1)</f>
        <v>0</v>
      </c>
      <c r="CR19" s="4">
        <f>SUMIFS(Purchase!$F:$F,Purchase!$A:$A,Waterfall!$A19,Purchase!$D:$D,Waterfall!$C19,Purchase!$C:$C,Waterfall!CR$1)</f>
        <v>0</v>
      </c>
      <c r="CS19" s="4">
        <f>SUMIFS(Purchase!$F:$F,Purchase!$A:$A,Waterfall!$A19,Purchase!$D:$D,Waterfall!$C19,Purchase!$C:$C,Waterfall!CS$1)</f>
        <v>0</v>
      </c>
      <c r="CT19" s="4">
        <f>SUMIFS(Purchase!$F:$F,Purchase!$A:$A,Waterfall!$A19,Purchase!$D:$D,Waterfall!$C19,Purchase!$C:$C,Waterfall!CT$1)</f>
        <v>0</v>
      </c>
      <c r="CU19" s="4">
        <f>SUMIFS(Purchase!$F:$F,Purchase!$A:$A,Waterfall!$A19,Purchase!$D:$D,Waterfall!$C19,Purchase!$C:$C,Waterfall!CU$1)</f>
        <v>0</v>
      </c>
      <c r="CV19" s="4">
        <f>SUMIFS(Purchase!$F:$F,Purchase!$A:$A,Waterfall!$A19,Purchase!$D:$D,Waterfall!$C19,Purchase!$C:$C,Waterfall!CV$1)</f>
        <v>0</v>
      </c>
      <c r="CW19" s="4">
        <f>SUMIFS(Purchase!$F:$F,Purchase!$A:$A,Waterfall!$A19,Purchase!$D:$D,Waterfall!$C19,Purchase!$C:$C,Waterfall!CW$1)</f>
        <v>0</v>
      </c>
      <c r="CX19" s="4">
        <f>SUMIFS(Purchase!$F:$F,Purchase!$A:$A,Waterfall!$A19,Purchase!$D:$D,Waterfall!$C19,Purchase!$C:$C,Waterfall!CX$1)</f>
        <v>0</v>
      </c>
      <c r="CY19" s="4">
        <f>SUMIFS(Purchase!$F:$F,Purchase!$A:$A,Waterfall!$A19,Purchase!$D:$D,Waterfall!$C19,Purchase!$C:$C,Waterfall!CY$1)</f>
        <v>0</v>
      </c>
      <c r="CZ19" s="4">
        <f>SUMIFS(Purchase!$F:$F,Purchase!$A:$A,Waterfall!$A19,Purchase!$D:$D,Waterfall!$C19,Purchase!$C:$C,Waterfall!CZ$1)</f>
        <v>0</v>
      </c>
      <c r="DA19" s="4">
        <f>SUMIFS(Purchase!$F:$F,Purchase!$A:$A,Waterfall!$A19,Purchase!$D:$D,Waterfall!$C19,Purchase!$C:$C,Waterfall!DA$1)</f>
        <v>0</v>
      </c>
      <c r="DB19" s="4">
        <f>SUMIFS(Purchase!$F:$F,Purchase!$A:$A,Waterfall!$A19,Purchase!$D:$D,Waterfall!$C19,Purchase!$C:$C,Waterfall!DB$1)</f>
        <v>0</v>
      </c>
      <c r="DC19" s="4">
        <f>SUMIFS(Purchase!$F:$F,Purchase!$A:$A,Waterfall!$A19,Purchase!$D:$D,Waterfall!$C19,Purchase!$C:$C,Waterfall!DC$1)</f>
        <v>0</v>
      </c>
      <c r="DD19" s="4">
        <f>SUMIFS(Purchase!$F:$F,Purchase!$A:$A,Waterfall!$A19,Purchase!$D:$D,Waterfall!$C19,Purchase!$C:$C,Waterfall!DD$1)</f>
        <v>0</v>
      </c>
      <c r="DE19" s="4">
        <f>SUMIFS(Purchase!$F:$F,Purchase!$A:$A,Waterfall!$A19,Purchase!$D:$D,Waterfall!$C19,Purchase!$C:$C,Waterfall!DE$1)</f>
        <v>0</v>
      </c>
      <c r="DF19" s="4">
        <f>SUMIFS(Purchase!$F:$F,Purchase!$A:$A,Waterfall!$A19,Purchase!$D:$D,Waterfall!$C19,Purchase!$C:$C,Waterfall!DF$1)</f>
        <v>0</v>
      </c>
      <c r="DG19" s="4">
        <f>SUMIFS(Purchase!$F:$F,Purchase!$A:$A,Waterfall!$A19,Purchase!$D:$D,Waterfall!$C19,Purchase!$C:$C,Waterfall!DG$1)</f>
        <v>0</v>
      </c>
      <c r="DH19" s="4">
        <f>SUMIFS(Purchase!$F:$F,Purchase!$A:$A,Waterfall!$A19,Purchase!$D:$D,Waterfall!$C19,Purchase!$C:$C,Waterfall!DH$1)</f>
        <v>0</v>
      </c>
      <c r="DI19" s="4">
        <f>SUMIFS(Purchase!$F:$F,Purchase!$A:$A,Waterfall!$A19,Purchase!$D:$D,Waterfall!$C19,Purchase!$C:$C,Waterfall!DI$1)</f>
        <v>0</v>
      </c>
      <c r="DJ19" s="4">
        <f>SUMIFS(Purchase!$F:$F,Purchase!$A:$A,Waterfall!$A19,Purchase!$D:$D,Waterfall!$C19,Purchase!$C:$C,Waterfall!DJ$1)</f>
        <v>0</v>
      </c>
      <c r="DK19" s="4">
        <f>SUMIFS(Purchase!$F:$F,Purchase!$A:$A,Waterfall!$A19,Purchase!$D:$D,Waterfall!$C19,Purchase!$C:$C,Waterfall!DK$1)</f>
        <v>0</v>
      </c>
      <c r="DL19" s="4">
        <f>SUMIFS(Purchase!$F:$F,Purchase!$A:$A,Waterfall!$A19,Purchase!$D:$D,Waterfall!$C19,Purchase!$C:$C,Waterfall!DL$1)</f>
        <v>0</v>
      </c>
      <c r="DM19" s="4">
        <f>SUMIFS(Purchase!$F:$F,Purchase!$A:$A,Waterfall!$A19,Purchase!$D:$D,Waterfall!$C19,Purchase!$C:$C,Waterfall!DM$1)</f>
        <v>0</v>
      </c>
      <c r="DN19" s="4">
        <f>SUMIFS(Purchase!$F:$F,Purchase!$A:$A,Waterfall!$A19,Purchase!$D:$D,Waterfall!$C19,Purchase!$C:$C,Waterfall!DN$1)</f>
        <v>0</v>
      </c>
      <c r="DO19" s="4">
        <f>SUMIFS(Purchase!$F:$F,Purchase!$A:$A,Waterfall!$A19,Purchase!$D:$D,Waterfall!$C19,Purchase!$C:$C,Waterfall!DO$1)</f>
        <v>0</v>
      </c>
      <c r="DP19" s="4">
        <f>SUMIFS(Purchase!$F:$F,Purchase!$A:$A,Waterfall!$A19,Purchase!$D:$D,Waterfall!$C19,Purchase!$C:$C,Waterfall!DP$1)</f>
        <v>0</v>
      </c>
      <c r="DQ19" s="4">
        <f>SUMIFS(Purchase!$F:$F,Purchase!$A:$A,Waterfall!$A19,Purchase!$D:$D,Waterfall!$C19,Purchase!$C:$C,Waterfall!DQ$1)</f>
        <v>0</v>
      </c>
      <c r="DR19" s="4">
        <f>SUMIFS(Purchase!$F:$F,Purchase!$A:$A,Waterfall!$A19,Purchase!$D:$D,Waterfall!$C19,Purchase!$C:$C,Waterfall!DR$1)</f>
        <v>0</v>
      </c>
      <c r="DS19" s="4">
        <f>SUMIFS(Purchase!$F:$F,Purchase!$A:$A,Waterfall!$A19,Purchase!$D:$D,Waterfall!$C19,Purchase!$C:$C,Waterfall!DS$1)</f>
        <v>0</v>
      </c>
      <c r="DT19" s="4">
        <f>SUMIFS(Purchase!$F:$F,Purchase!$A:$A,Waterfall!$A19,Purchase!$D:$D,Waterfall!$C19,Purchase!$C:$C,Waterfall!DT$1)</f>
        <v>0</v>
      </c>
      <c r="DU19" s="4">
        <f>SUMIFS(Purchase!$F:$F,Purchase!$A:$A,Waterfall!$A19,Purchase!$D:$D,Waterfall!$C19,Purchase!$C:$C,Waterfall!DU$1)</f>
        <v>0</v>
      </c>
      <c r="DV19" s="4">
        <f>SUMIFS(Purchase!$F:$F,Purchase!$A:$A,Waterfall!$A19,Purchase!$D:$D,Waterfall!$C19,Purchase!$C:$C,Waterfall!DV$1)</f>
        <v>0</v>
      </c>
      <c r="DW19" s="4">
        <f>SUMIFS(Purchase!$F:$F,Purchase!$A:$A,Waterfall!$A19,Purchase!$D:$D,Waterfall!$C19,Purchase!$C:$C,Waterfall!DW$1)</f>
        <v>0</v>
      </c>
      <c r="DX19" s="4">
        <f>SUMIFS(Purchase!$F:$F,Purchase!$A:$A,Waterfall!$A19,Purchase!$D:$D,Waterfall!$C19,Purchase!$C:$C,Waterfall!DX$1)</f>
        <v>0</v>
      </c>
      <c r="DY19" s="4">
        <f>SUMIFS(Purchase!$F:$F,Purchase!$A:$A,Waterfall!$A19,Purchase!$D:$D,Waterfall!$C19,Purchase!$C:$C,Waterfall!DY$1)</f>
        <v>0</v>
      </c>
      <c r="DZ19" s="4">
        <f>SUMIFS(Purchase!$F:$F,Purchase!$A:$A,Waterfall!$A19,Purchase!$D:$D,Waterfall!$C19,Purchase!$C:$C,Waterfall!DZ$1)</f>
        <v>0</v>
      </c>
      <c r="EA19" s="4">
        <f>SUMIFS(Purchase!$F:$F,Purchase!$A:$A,Waterfall!$A19,Purchase!$D:$D,Waterfall!$C19,Purchase!$C:$C,Waterfall!EA$1)</f>
        <v>0</v>
      </c>
      <c r="EB19" s="4">
        <f>SUMIFS(Purchase!$F:$F,Purchase!$A:$A,Waterfall!$A19,Purchase!$D:$D,Waterfall!$C19,Purchase!$C:$C,Waterfall!EB$1)</f>
        <v>0</v>
      </c>
      <c r="EC19" s="4">
        <f>SUMIFS(Purchase!$F:$F,Purchase!$A:$A,Waterfall!$A19,Purchase!$D:$D,Waterfall!$C19,Purchase!$C:$C,Waterfall!EC$1)</f>
        <v>0</v>
      </c>
      <c r="ED19" s="4">
        <f>SUMIFS(Purchase!$F:$F,Purchase!$A:$A,Waterfall!$A19,Purchase!$D:$D,Waterfall!$C19,Purchase!$C:$C,Waterfall!ED$1)</f>
        <v>0</v>
      </c>
      <c r="EE19" s="4">
        <f>SUMIFS(Purchase!$F:$F,Purchase!$A:$A,Waterfall!$A19,Purchase!$D:$D,Waterfall!$C19,Purchase!$C:$C,Waterfall!EE$1)</f>
        <v>0</v>
      </c>
      <c r="EF19" s="4">
        <f>SUMIFS(Purchase!$F:$F,Purchase!$A:$A,Waterfall!$A19,Purchase!$D:$D,Waterfall!$C19,Purchase!$C:$C,Waterfall!EF$1)</f>
        <v>0</v>
      </c>
      <c r="EG19" s="4">
        <f>SUMIFS(Purchase!$F:$F,Purchase!$A:$A,Waterfall!$A19,Purchase!$D:$D,Waterfall!$C19,Purchase!$C:$C,Waterfall!EG$1)</f>
        <v>0</v>
      </c>
      <c r="EH19" s="4">
        <f>SUMIFS(Purchase!$F:$F,Purchase!$A:$A,Waterfall!$A19,Purchase!$D:$D,Waterfall!$C19,Purchase!$C:$C,Waterfall!EH$1)</f>
        <v>0</v>
      </c>
      <c r="EI19" s="4">
        <f>SUMIFS(Purchase!$F:$F,Purchase!$A:$A,Waterfall!$A19,Purchase!$D:$D,Waterfall!$C19,Purchase!$C:$C,Waterfall!EI$1)</f>
        <v>0</v>
      </c>
      <c r="EJ19" s="4">
        <f>SUMIFS(Purchase!$F:$F,Purchase!$A:$A,Waterfall!$A19,Purchase!$D:$D,Waterfall!$C19,Purchase!$C:$C,Waterfall!EJ$1)</f>
        <v>0</v>
      </c>
      <c r="EK19" s="4">
        <f>SUMIFS(Purchase!$F:$F,Purchase!$A:$A,Waterfall!$A19,Purchase!$D:$D,Waterfall!$C19,Purchase!$C:$C,Waterfall!EK$1)</f>
        <v>0</v>
      </c>
      <c r="EL19" s="4">
        <f>SUMIFS(Purchase!$F:$F,Purchase!$A:$A,Waterfall!$A19,Purchase!$D:$D,Waterfall!$C19,Purchase!$C:$C,Waterfall!EL$1)</f>
        <v>0</v>
      </c>
      <c r="EM19" s="4">
        <f>SUMIFS(Purchase!$F:$F,Purchase!$A:$A,Waterfall!$A19,Purchase!$D:$D,Waterfall!$C19,Purchase!$C:$C,Waterfall!EM$1)</f>
        <v>0</v>
      </c>
      <c r="EN19" s="4">
        <f>SUMIFS(Purchase!$F:$F,Purchase!$A:$A,Waterfall!$A19,Purchase!$D:$D,Waterfall!$C19,Purchase!$C:$C,Waterfall!EN$1)</f>
        <v>0</v>
      </c>
      <c r="EO19" s="4">
        <f>SUMIFS(Purchase!$F:$F,Purchase!$A:$A,Waterfall!$A19,Purchase!$D:$D,Waterfall!$C19,Purchase!$C:$C,Waterfall!EO$1)</f>
        <v>0</v>
      </c>
      <c r="EP19" s="4">
        <f>SUMIFS(Purchase!$F:$F,Purchase!$A:$A,Waterfall!$A19,Purchase!$D:$D,Waterfall!$C19,Purchase!$C:$C,Waterfall!EP$1)</f>
        <v>0</v>
      </c>
      <c r="EQ19" s="4">
        <f>SUMIFS(Purchase!$F:$F,Purchase!$A:$A,Waterfall!$A19,Purchase!$D:$D,Waterfall!$C19,Purchase!$C:$C,Waterfall!EQ$1)</f>
        <v>0</v>
      </c>
      <c r="ER19" s="4">
        <f>SUMIFS(Purchase!$F:$F,Purchase!$A:$A,Waterfall!$A19,Purchase!$D:$D,Waterfall!$C19,Purchase!$C:$C,Waterfall!ER$1)</f>
        <v>0</v>
      </c>
      <c r="ES19" s="4">
        <f>SUMIFS(Purchase!$F:$F,Purchase!$A:$A,Waterfall!$A19,Purchase!$D:$D,Waterfall!$C19,Purchase!$C:$C,Waterfall!ES$1)</f>
        <v>0</v>
      </c>
      <c r="ET19" s="4">
        <f>SUMIFS(Purchase!$F:$F,Purchase!$A:$A,Waterfall!$A19,Purchase!$D:$D,Waterfall!$C19,Purchase!$C:$C,Waterfall!ET$1)</f>
        <v>0</v>
      </c>
      <c r="EU19" s="4">
        <f>SUMIFS(Purchase!$F:$F,Purchase!$A:$A,Waterfall!$A19,Purchase!$D:$D,Waterfall!$C19,Purchase!$C:$C,Waterfall!EU$1)</f>
        <v>0</v>
      </c>
      <c r="EV19" s="4">
        <f>SUMIFS(Purchase!$F:$F,Purchase!$A:$A,Waterfall!$A19,Purchase!$D:$D,Waterfall!$C19,Purchase!$C:$C,Waterfall!EV$1)</f>
        <v>0</v>
      </c>
      <c r="EW19" s="4">
        <f>SUMIFS(Purchase!$F:$F,Purchase!$A:$A,Waterfall!$A19,Purchase!$D:$D,Waterfall!$C19,Purchase!$C:$C,Waterfall!EW$1)</f>
        <v>0</v>
      </c>
      <c r="EX19" s="4">
        <f>SUMIFS(Purchase!$F:$F,Purchase!$A:$A,Waterfall!$A19,Purchase!$D:$D,Waterfall!$C19,Purchase!$C:$C,Waterfall!EX$1)</f>
        <v>0</v>
      </c>
      <c r="EY19" s="4">
        <f>SUMIFS(Purchase!$F:$F,Purchase!$A:$A,Waterfall!$A19,Purchase!$D:$D,Waterfall!$C19,Purchase!$C:$C,Waterfall!EY$1)</f>
        <v>0</v>
      </c>
      <c r="EZ19" s="4">
        <f>SUMIFS(Purchase!$F:$F,Purchase!$A:$A,Waterfall!$A19,Purchase!$D:$D,Waterfall!$C19,Purchase!$C:$C,Waterfall!EZ$1)</f>
        <v>0</v>
      </c>
      <c r="FA19" s="4">
        <f>SUMIFS(Purchase!$F:$F,Purchase!$A:$A,Waterfall!$A19,Purchase!$D:$D,Waterfall!$C19,Purchase!$C:$C,Waterfall!FA$1)</f>
        <v>0</v>
      </c>
      <c r="FB19" s="4">
        <f>SUMIFS(Purchase!$F:$F,Purchase!$A:$A,Waterfall!$A19,Purchase!$D:$D,Waterfall!$C19,Purchase!$C:$C,Waterfall!FB$1)</f>
        <v>0</v>
      </c>
      <c r="FC19" s="4">
        <f>SUMIFS(Purchase!$F:$F,Purchase!$A:$A,Waterfall!$A19,Purchase!$D:$D,Waterfall!$C19,Purchase!$C:$C,Waterfall!FC$1)</f>
        <v>0</v>
      </c>
      <c r="FD19" s="4">
        <f>SUMIFS(Purchase!$F:$F,Purchase!$A:$A,Waterfall!$A19,Purchase!$D:$D,Waterfall!$C19,Purchase!$C:$C,Waterfall!FD$1)</f>
        <v>0</v>
      </c>
      <c r="FE19" s="4">
        <f>SUMIFS(Purchase!$F:$F,Purchase!$A:$A,Waterfall!$A19,Purchase!$D:$D,Waterfall!$C19,Purchase!$C:$C,Waterfall!FE$1)</f>
        <v>0</v>
      </c>
      <c r="FF19" s="4">
        <f>SUMIFS(Purchase!$F:$F,Purchase!$A:$A,Waterfall!$A19,Purchase!$D:$D,Waterfall!$C19,Purchase!$C:$C,Waterfall!FF$1)</f>
        <v>0</v>
      </c>
      <c r="FG19" s="4">
        <f>SUMIFS(Purchase!$F:$F,Purchase!$A:$A,Waterfall!$A19,Purchase!$D:$D,Waterfall!$C19,Purchase!$C:$C,Waterfall!FG$1)</f>
        <v>0</v>
      </c>
      <c r="FH19" s="4">
        <f>SUMIFS(Purchase!$F:$F,Purchase!$A:$A,Waterfall!$A19,Purchase!$D:$D,Waterfall!$C19,Purchase!$C:$C,Waterfall!FH$1)</f>
        <v>0</v>
      </c>
      <c r="FI19" s="4">
        <f>SUMIFS(Purchase!$F:$F,Purchase!$A:$A,Waterfall!$A19,Purchase!$D:$D,Waterfall!$C19,Purchase!$C:$C,Waterfall!FI$1)</f>
        <v>0</v>
      </c>
      <c r="FJ19" s="4">
        <f>SUMIFS(Purchase!$F:$F,Purchase!$A:$A,Waterfall!$A19,Purchase!$D:$D,Waterfall!$C19,Purchase!$C:$C,Waterfall!FJ$1)</f>
        <v>0</v>
      </c>
      <c r="FK19" s="4">
        <f>SUMIFS(Purchase!$F:$F,Purchase!$A:$A,Waterfall!$A19,Purchase!$D:$D,Waterfall!$C19,Purchase!$C:$C,Waterfall!FK$1)</f>
        <v>0</v>
      </c>
      <c r="FL19" s="4">
        <f>SUMIFS(Purchase!$F:$F,Purchase!$A:$A,Waterfall!$A19,Purchase!$D:$D,Waterfall!$C19,Purchase!$C:$C,Waterfall!FL$1)</f>
        <v>0</v>
      </c>
      <c r="FM19" s="4">
        <f>SUMIFS(Purchase!$F:$F,Purchase!$A:$A,Waterfall!$A19,Purchase!$D:$D,Waterfall!$C19,Purchase!$C:$C,Waterfall!FM$1)</f>
        <v>0</v>
      </c>
      <c r="FN19" s="4">
        <f>SUMIFS(Purchase!$F:$F,Purchase!$A:$A,Waterfall!$A19,Purchase!$D:$D,Waterfall!$C19,Purchase!$C:$C,Waterfall!FN$1)</f>
        <v>0</v>
      </c>
      <c r="FO19" s="4">
        <f>SUMIFS(Purchase!$F:$F,Purchase!$A:$A,Waterfall!$A19,Purchase!$D:$D,Waterfall!$C19,Purchase!$C:$C,Waterfall!FO$1)</f>
        <v>0</v>
      </c>
      <c r="FP19" s="4">
        <f>SUMIFS(Purchase!$F:$F,Purchase!$A:$A,Waterfall!$A19,Purchase!$D:$D,Waterfall!$C19,Purchase!$C:$C,Waterfall!FP$1)</f>
        <v>0</v>
      </c>
      <c r="FQ19" s="4">
        <f>SUMIFS(Purchase!$F:$F,Purchase!$A:$A,Waterfall!$A19,Purchase!$D:$D,Waterfall!$C19,Purchase!$C:$C,Waterfall!FQ$1)</f>
        <v>0</v>
      </c>
      <c r="FR19" s="4">
        <f>SUMIFS(Purchase!$F:$F,Purchase!$A:$A,Waterfall!$A19,Purchase!$D:$D,Waterfall!$C19,Purchase!$C:$C,Waterfall!FR$1)</f>
        <v>0</v>
      </c>
      <c r="FS19" s="4">
        <f>SUMIFS(Purchase!$F:$F,Purchase!$A:$A,Waterfall!$A19,Purchase!$D:$D,Waterfall!$C19,Purchase!$C:$C,Waterfall!FS$1)</f>
        <v>0</v>
      </c>
      <c r="FT19" s="4">
        <f>SUMIFS(Purchase!$F:$F,Purchase!$A:$A,Waterfall!$A19,Purchase!$D:$D,Waterfall!$C19,Purchase!$C:$C,Waterfall!FT$1)</f>
        <v>0</v>
      </c>
      <c r="FU19" s="4">
        <f>SUMIFS(Purchase!$F:$F,Purchase!$A:$A,Waterfall!$A19,Purchase!$D:$D,Waterfall!$C19,Purchase!$C:$C,Waterfall!FU$1)</f>
        <v>0</v>
      </c>
      <c r="FV19" s="4">
        <f>SUMIFS(Purchase!$F:$F,Purchase!$A:$A,Waterfall!$A19,Purchase!$D:$D,Waterfall!$C19,Purchase!$C:$C,Waterfall!FV$1)</f>
        <v>0</v>
      </c>
      <c r="FW19" s="4">
        <f>SUMIFS(Purchase!$F:$F,Purchase!$A:$A,Waterfall!$A19,Purchase!$D:$D,Waterfall!$C19,Purchase!$C:$C,Waterfall!FW$1)</f>
        <v>0</v>
      </c>
      <c r="FX19" s="4">
        <f>SUMIFS(Purchase!$F:$F,Purchase!$A:$A,Waterfall!$A19,Purchase!$D:$D,Waterfall!$C19,Purchase!$C:$C,Waterfall!FX$1)</f>
        <v>0</v>
      </c>
      <c r="FY19" s="4">
        <f>SUMIFS(Purchase!$F:$F,Purchase!$A:$A,Waterfall!$A19,Purchase!$D:$D,Waterfall!$C19,Purchase!$C:$C,Waterfall!FY$1)</f>
        <v>0</v>
      </c>
      <c r="FZ19" s="4">
        <f>SUMIFS(Purchase!$F:$F,Purchase!$A:$A,Waterfall!$A19,Purchase!$D:$D,Waterfall!$C19,Purchase!$C:$C,Waterfall!FZ$1)</f>
        <v>0</v>
      </c>
      <c r="GA19" s="4">
        <f>SUMIFS(Purchase!$F:$F,Purchase!$A:$A,Waterfall!$A19,Purchase!$D:$D,Waterfall!$C19,Purchase!$C:$C,Waterfall!GA$1)</f>
        <v>0</v>
      </c>
      <c r="GB19" s="4">
        <f>SUMIFS(Purchase!$F:$F,Purchase!$A:$A,Waterfall!$A19,Purchase!$D:$D,Waterfall!$C19,Purchase!$C:$C,Waterfall!GB$1)</f>
        <v>0</v>
      </c>
      <c r="GC19" s="4">
        <f>SUMIFS(Purchase!$F:$F,Purchase!$A:$A,Waterfall!$A19,Purchase!$D:$D,Waterfall!$C19,Purchase!$C:$C,Waterfall!GC$1)</f>
        <v>0</v>
      </c>
      <c r="GD19" s="4">
        <f>SUMIFS(Purchase!$F:$F,Purchase!$A:$A,Waterfall!$A19,Purchase!$D:$D,Waterfall!$C19,Purchase!$C:$C,Waterfall!GD$1)</f>
        <v>0</v>
      </c>
      <c r="GE19" s="4">
        <f>SUMIFS(Purchase!$F:$F,Purchase!$A:$A,Waterfall!$A19,Purchase!$D:$D,Waterfall!$C19,Purchase!$C:$C,Waterfall!GE$1)</f>
        <v>0</v>
      </c>
      <c r="GF19" s="4">
        <f>SUMIFS(Purchase!$F:$F,Purchase!$A:$A,Waterfall!$A19,Purchase!$D:$D,Waterfall!$C19,Purchase!$C:$C,Waterfall!GF$1)</f>
        <v>0</v>
      </c>
      <c r="GG19" s="4">
        <f>SUMIFS(Purchase!$F:$F,Purchase!$A:$A,Waterfall!$A19,Purchase!$D:$D,Waterfall!$C19,Purchase!$C:$C,Waterfall!GG$1)</f>
        <v>0</v>
      </c>
      <c r="GH19" s="4">
        <f>SUMIFS(Purchase!$F:$F,Purchase!$A:$A,Waterfall!$A19,Purchase!$D:$D,Waterfall!$C19,Purchase!$C:$C,Waterfall!GH$1)</f>
        <v>0</v>
      </c>
      <c r="GI19" s="4">
        <f>SUMIFS(Purchase!$F:$F,Purchase!$A:$A,Waterfall!$A19,Purchase!$D:$D,Waterfall!$C19,Purchase!$C:$C,Waterfall!GI$1)</f>
        <v>0</v>
      </c>
      <c r="GJ19" s="113"/>
      <c r="GK19" s="65"/>
    </row>
    <row r="20" spans="1:193" x14ac:dyDescent="0.35">
      <c r="A20" s="8">
        <f t="shared" si="3"/>
        <v>1</v>
      </c>
      <c r="B20" s="2" t="str">
        <f>VLOOKUP($A20,Centers!$B$1:$C$120,2,)</f>
        <v>GATE</v>
      </c>
      <c r="C20" s="3">
        <v>44897</v>
      </c>
      <c r="D20" s="4">
        <f>IF($A20=1,SUM(SUMIFS(Indent!$E:$E,Indent!$C:$C,Waterfall!$C20,Indent!$A:$A,Centers!$A$2),SUMIFS(Indent!$E:$E,Indent!$C:$C,Waterfall!$C20,Indent!$A:$A,Centers!$A$3),SUMIFS(Indent!$E:$E,Indent!$C:$C,Waterfall!$C20,Indent!$A:$A,Centers!$A$4),SUMIFS(Indent!$E:$E,Indent!$C:$C,Waterfall!$C20,Indent!$A:$A,Centers!$A$5),SUMIFS(Indent!$E:$E,Indent!$C:$C,Waterfall!$C20,Indent!$A:$A,Centers!$A$6),SUMIFS(Indent!$E:$E,Indent!$C:$C,Waterfall!$C20,Indent!$A:$A,Centers!$A$7),SUMIFS(Indent!$E:$E,Indent!$C:$C,Waterfall!$C20,Indent!$A:$A,Centers!$A$8)),SUMIFS(Indent!$E:$E,Indent!$C:$C,Waterfall!$C20,Indent!$A:$A,$A20))</f>
        <v>24876</v>
      </c>
      <c r="E20" s="4">
        <f>SUMIFS(Purchase!$F:$F,Purchase!$A:$A,Waterfall!$A20,Purchase!$D:$D,Waterfall!$C20,Purchase!$C:$C,Waterfall!E$1)</f>
        <v>0</v>
      </c>
      <c r="F20" s="4">
        <f>SUMIFS(Purchase!$F:$F,Purchase!$A:$A,Waterfall!$A20,Purchase!$D:$D,Waterfall!$C20,Purchase!$C:$C,Waterfall!F$1)</f>
        <v>0</v>
      </c>
      <c r="G20" s="4">
        <f>SUMIFS(Purchase!$F:$F,Purchase!$A:$A,Waterfall!$A20,Purchase!$D:$D,Waterfall!$C20,Purchase!$C:$C,Waterfall!G$1)</f>
        <v>0</v>
      </c>
      <c r="H20" s="4">
        <f>SUMIFS(Purchase!$F:$F,Purchase!$A:$A,Waterfall!$A20,Purchase!$D:$D,Waterfall!$C20,Purchase!$C:$C,Waterfall!H$1)</f>
        <v>0</v>
      </c>
      <c r="I20" s="4">
        <f>SUMIFS(Purchase!$F:$F,Purchase!$A:$A,Waterfall!$A20,Purchase!$D:$D,Waterfall!$C20,Purchase!$C:$C,Waterfall!I$1)</f>
        <v>0</v>
      </c>
      <c r="J20" s="4">
        <f>SUMIFS(Purchase!$F:$F,Purchase!$A:$A,Waterfall!$A20,Purchase!$D:$D,Waterfall!$C20,Purchase!$C:$C,Waterfall!J$1)</f>
        <v>0</v>
      </c>
      <c r="K20" s="4">
        <f>SUMIFS(Purchase!$F:$F,Purchase!$A:$A,Waterfall!$A20,Purchase!$D:$D,Waterfall!$C20,Purchase!$C:$C,Waterfall!K$1)</f>
        <v>0</v>
      </c>
      <c r="L20" s="4">
        <f>SUMIFS(Purchase!$F:$F,Purchase!$A:$A,Waterfall!$A20,Purchase!$D:$D,Waterfall!$C20,Purchase!$C:$C,Waterfall!L$1)</f>
        <v>0</v>
      </c>
      <c r="M20" s="4">
        <f>SUMIFS(Purchase!$F:$F,Purchase!$A:$A,Waterfall!$A20,Purchase!$D:$D,Waterfall!$C20,Purchase!$C:$C,Waterfall!M$1)</f>
        <v>0</v>
      </c>
      <c r="N20" s="4">
        <f>SUMIFS(Purchase!$F:$F,Purchase!$A:$A,Waterfall!$A20,Purchase!$D:$D,Waterfall!$C20,Purchase!$C:$C,Waterfall!N$1)</f>
        <v>0</v>
      </c>
      <c r="O20" s="4">
        <f>SUMIFS(Purchase!$F:$F,Purchase!$A:$A,Waterfall!$A20,Purchase!$D:$D,Waterfall!$C20,Purchase!$C:$C,Waterfall!O$1)</f>
        <v>0</v>
      </c>
      <c r="P20" s="4">
        <f>SUMIFS(Purchase!$F:$F,Purchase!$A:$A,Waterfall!$A20,Purchase!$D:$D,Waterfall!$C20,Purchase!$C:$C,Waterfall!P$1)</f>
        <v>0</v>
      </c>
      <c r="Q20" s="4">
        <f>SUMIFS(Purchase!$F:$F,Purchase!$A:$A,Waterfall!$A20,Purchase!$D:$D,Waterfall!$C20,Purchase!$C:$C,Waterfall!Q$1)</f>
        <v>0</v>
      </c>
      <c r="R20" s="4">
        <f>SUMIFS(Purchase!$F:$F,Purchase!$A:$A,Waterfall!$A20,Purchase!$D:$D,Waterfall!$C20,Purchase!$C:$C,Waterfall!R$1)</f>
        <v>0</v>
      </c>
      <c r="S20" s="4">
        <f>SUMIFS(Purchase!$F:$F,Purchase!$A:$A,Waterfall!$A20,Purchase!$D:$D,Waterfall!$C20,Purchase!$C:$C,Waterfall!S$1)</f>
        <v>0</v>
      </c>
      <c r="T20" s="4">
        <f>SUMIFS(Purchase!$F:$F,Purchase!$A:$A,Waterfall!$A20,Purchase!$D:$D,Waterfall!$C20,Purchase!$C:$C,Waterfall!T$1)</f>
        <v>0</v>
      </c>
      <c r="U20" s="4">
        <f>SUMIFS(Purchase!$F:$F,Purchase!$A:$A,Waterfall!$A20,Purchase!$D:$D,Waterfall!$C20,Purchase!$C:$C,Waterfall!U$1)</f>
        <v>546.16999999999996</v>
      </c>
      <c r="V20" s="4">
        <f>SUMIFS(Purchase!$F:$F,Purchase!$A:$A,Waterfall!$A20,Purchase!$D:$D,Waterfall!$C20,Purchase!$C:$C,Waterfall!V$1)</f>
        <v>9294.98</v>
      </c>
      <c r="W20" s="4">
        <f>SUMIFS(Purchase!$F:$F,Purchase!$A:$A,Waterfall!$A20,Purchase!$D:$D,Waterfall!$C20,Purchase!$C:$C,Waterfall!W$1)</f>
        <v>8450.8799999999992</v>
      </c>
      <c r="X20" s="4">
        <f>SUMIFS(Purchase!$F:$F,Purchase!$A:$A,Waterfall!$A20,Purchase!$D:$D,Waterfall!$C20,Purchase!$C:$C,Waterfall!X$1)</f>
        <v>6407.29</v>
      </c>
      <c r="Y20" s="4">
        <f>SUMIFS(Purchase!$F:$F,Purchase!$A:$A,Waterfall!$A20,Purchase!$D:$D,Waterfall!$C20,Purchase!$C:$C,Waterfall!Y$1)</f>
        <v>2757.51</v>
      </c>
      <c r="Z20" s="4">
        <f>SUMIFS(Purchase!$F:$F,Purchase!$A:$A,Waterfall!$A20,Purchase!$D:$D,Waterfall!$C20,Purchase!$C:$C,Waterfall!Z$1)</f>
        <v>1693.27</v>
      </c>
      <c r="AA20" s="4">
        <f>SUMIFS(Purchase!$F:$F,Purchase!$A:$A,Waterfall!$A20,Purchase!$D:$D,Waterfall!$C20,Purchase!$C:$C,Waterfall!AA$1)</f>
        <v>0</v>
      </c>
      <c r="AB20" s="4">
        <f>SUMIFS(Purchase!$F:$F,Purchase!$A:$A,Waterfall!$A20,Purchase!$D:$D,Waterfall!$C20,Purchase!$C:$C,Waterfall!AB$1)</f>
        <v>0</v>
      </c>
      <c r="AC20" s="4">
        <f>SUMIFS(Purchase!$F:$F,Purchase!$A:$A,Waterfall!$A20,Purchase!$D:$D,Waterfall!$C20,Purchase!$C:$C,Waterfall!AC$1)</f>
        <v>0</v>
      </c>
      <c r="AD20" s="4">
        <f>SUMIFS(Purchase!$F:$F,Purchase!$A:$A,Waterfall!$A20,Purchase!$D:$D,Waterfall!$C20,Purchase!$C:$C,Waterfall!AD$1)</f>
        <v>0</v>
      </c>
      <c r="AE20" s="4">
        <f>SUMIFS(Purchase!$F:$F,Purchase!$A:$A,Waterfall!$A20,Purchase!$D:$D,Waterfall!$C20,Purchase!$C:$C,Waterfall!AE$1)</f>
        <v>0</v>
      </c>
      <c r="AF20" s="4">
        <f>SUMIFS(Purchase!$F:$F,Purchase!$A:$A,Waterfall!$A20,Purchase!$D:$D,Waterfall!$C20,Purchase!$C:$C,Waterfall!AF$1)</f>
        <v>0</v>
      </c>
      <c r="AG20" s="4">
        <f>SUMIFS(Purchase!$F:$F,Purchase!$A:$A,Waterfall!$A20,Purchase!$D:$D,Waterfall!$C20,Purchase!$C:$C,Waterfall!AG$1)</f>
        <v>0</v>
      </c>
      <c r="AH20" s="4">
        <f>SUMIFS(Purchase!$F:$F,Purchase!$A:$A,Waterfall!$A20,Purchase!$D:$D,Waterfall!$C20,Purchase!$C:$C,Waterfall!AH$1)</f>
        <v>0</v>
      </c>
      <c r="AI20" s="4">
        <f>SUMIFS(Purchase!$F:$F,Purchase!$A:$A,Waterfall!$A20,Purchase!$D:$D,Waterfall!$C20,Purchase!$C:$C,Waterfall!AI$1)</f>
        <v>0</v>
      </c>
      <c r="AJ20" s="4">
        <f>SUMIFS(Purchase!$F:$F,Purchase!$A:$A,Waterfall!$A20,Purchase!$D:$D,Waterfall!$C20,Purchase!$C:$C,Waterfall!AJ$1)</f>
        <v>0</v>
      </c>
      <c r="AK20" s="4">
        <f>SUMIFS(Purchase!$F:$F,Purchase!$A:$A,Waterfall!$A20,Purchase!$D:$D,Waterfall!$C20,Purchase!$C:$C,Waterfall!AK$1)</f>
        <v>0</v>
      </c>
      <c r="AL20" s="4">
        <f>SUMIFS(Purchase!$F:$F,Purchase!$A:$A,Waterfall!$A20,Purchase!$D:$D,Waterfall!$C20,Purchase!$C:$C,Waterfall!AL$1)</f>
        <v>0</v>
      </c>
      <c r="AM20" s="4">
        <f>SUMIFS(Purchase!$F:$F,Purchase!$A:$A,Waterfall!$A20,Purchase!$D:$D,Waterfall!$C20,Purchase!$C:$C,Waterfall!AM$1)</f>
        <v>0</v>
      </c>
      <c r="AN20" s="4">
        <f>SUMIFS(Purchase!$F:$F,Purchase!$A:$A,Waterfall!$A20,Purchase!$D:$D,Waterfall!$C20,Purchase!$C:$C,Waterfall!AN$1)</f>
        <v>0</v>
      </c>
      <c r="AO20" s="4">
        <f>SUMIFS(Purchase!$F:$F,Purchase!$A:$A,Waterfall!$A20,Purchase!$D:$D,Waterfall!$C20,Purchase!$C:$C,Waterfall!AO$1)</f>
        <v>0</v>
      </c>
      <c r="AP20" s="4">
        <f>SUMIFS(Purchase!$F:$F,Purchase!$A:$A,Waterfall!$A20,Purchase!$D:$D,Waterfall!$C20,Purchase!$C:$C,Waterfall!AP$1)</f>
        <v>0</v>
      </c>
      <c r="AQ20" s="4">
        <f>SUMIFS(Purchase!$F:$F,Purchase!$A:$A,Waterfall!$A20,Purchase!$D:$D,Waterfall!$C20,Purchase!$C:$C,Waterfall!AQ$1)</f>
        <v>0</v>
      </c>
      <c r="AR20" s="4">
        <f>SUMIFS(Purchase!$F:$F,Purchase!$A:$A,Waterfall!$A20,Purchase!$D:$D,Waterfall!$C20,Purchase!$C:$C,Waterfall!AR$1)</f>
        <v>0</v>
      </c>
      <c r="AS20" s="4">
        <f>SUMIFS(Purchase!$F:$F,Purchase!$A:$A,Waterfall!$A20,Purchase!$D:$D,Waterfall!$C20,Purchase!$C:$C,Waterfall!AS$1)</f>
        <v>0</v>
      </c>
      <c r="AT20" s="4">
        <f>SUMIFS(Purchase!$F:$F,Purchase!$A:$A,Waterfall!$A20,Purchase!$D:$D,Waterfall!$C20,Purchase!$C:$C,Waterfall!AT$1)</f>
        <v>0</v>
      </c>
      <c r="AU20" s="4">
        <f>SUMIFS(Purchase!$F:$F,Purchase!$A:$A,Waterfall!$A20,Purchase!$D:$D,Waterfall!$C20,Purchase!$C:$C,Waterfall!AU$1)</f>
        <v>0</v>
      </c>
      <c r="AV20" s="4">
        <f>SUMIFS(Purchase!$F:$F,Purchase!$A:$A,Waterfall!$A20,Purchase!$D:$D,Waterfall!$C20,Purchase!$C:$C,Waterfall!AV$1)</f>
        <v>0</v>
      </c>
      <c r="AW20" s="4">
        <f>SUMIFS(Purchase!$F:$F,Purchase!$A:$A,Waterfall!$A20,Purchase!$D:$D,Waterfall!$C20,Purchase!$C:$C,Waterfall!AW$1)</f>
        <v>0</v>
      </c>
      <c r="AX20" s="4">
        <f>SUMIFS(Purchase!$F:$F,Purchase!$A:$A,Waterfall!$A20,Purchase!$D:$D,Waterfall!$C20,Purchase!$C:$C,Waterfall!AX$1)</f>
        <v>0</v>
      </c>
      <c r="AY20" s="4">
        <f>SUMIFS(Purchase!$F:$F,Purchase!$A:$A,Waterfall!$A20,Purchase!$D:$D,Waterfall!$C20,Purchase!$C:$C,Waterfall!AY$1)</f>
        <v>0</v>
      </c>
      <c r="AZ20" s="4">
        <f>SUMIFS(Purchase!$F:$F,Purchase!$A:$A,Waterfall!$A20,Purchase!$D:$D,Waterfall!$C20,Purchase!$C:$C,Waterfall!AZ$1)</f>
        <v>0</v>
      </c>
      <c r="BA20" s="4">
        <f>SUMIFS(Purchase!$F:$F,Purchase!$A:$A,Waterfall!$A20,Purchase!$D:$D,Waterfall!$C20,Purchase!$C:$C,Waterfall!BA$1)</f>
        <v>0</v>
      </c>
      <c r="BB20" s="4">
        <f>SUMIFS(Purchase!$F:$F,Purchase!$A:$A,Waterfall!$A20,Purchase!$D:$D,Waterfall!$C20,Purchase!$C:$C,Waterfall!BB$1)</f>
        <v>0</v>
      </c>
      <c r="BC20" s="4">
        <f>SUMIFS(Purchase!$F:$F,Purchase!$A:$A,Waterfall!$A20,Purchase!$D:$D,Waterfall!$C20,Purchase!$C:$C,Waterfall!BC$1)</f>
        <v>0</v>
      </c>
      <c r="BD20" s="4">
        <f>SUMIFS(Purchase!$F:$F,Purchase!$A:$A,Waterfall!$A20,Purchase!$D:$D,Waterfall!$C20,Purchase!$C:$C,Waterfall!BD$1)</f>
        <v>0</v>
      </c>
      <c r="BE20" s="4">
        <f>SUMIFS(Purchase!$F:$F,Purchase!$A:$A,Waterfall!$A20,Purchase!$D:$D,Waterfall!$C20,Purchase!$C:$C,Waterfall!BE$1)</f>
        <v>0</v>
      </c>
      <c r="BF20" s="4">
        <f>SUMIFS(Purchase!$F:$F,Purchase!$A:$A,Waterfall!$A20,Purchase!$D:$D,Waterfall!$C20,Purchase!$C:$C,Waterfall!BF$1)</f>
        <v>0</v>
      </c>
      <c r="BG20" s="4">
        <f>SUMIFS(Purchase!$F:$F,Purchase!$A:$A,Waterfall!$A20,Purchase!$D:$D,Waterfall!$C20,Purchase!$C:$C,Waterfall!BG$1)</f>
        <v>0</v>
      </c>
      <c r="BH20" s="4">
        <f>SUMIFS(Purchase!$F:$F,Purchase!$A:$A,Waterfall!$A20,Purchase!$D:$D,Waterfall!$C20,Purchase!$C:$C,Waterfall!BH$1)</f>
        <v>0</v>
      </c>
      <c r="BI20" s="4">
        <f>SUMIFS(Purchase!$F:$F,Purchase!$A:$A,Waterfall!$A20,Purchase!$D:$D,Waterfall!$C20,Purchase!$C:$C,Waterfall!BI$1)</f>
        <v>0</v>
      </c>
      <c r="BJ20" s="4">
        <f>SUMIFS(Purchase!$F:$F,Purchase!$A:$A,Waterfall!$A20,Purchase!$D:$D,Waterfall!$C20,Purchase!$C:$C,Waterfall!BJ$1)</f>
        <v>0</v>
      </c>
      <c r="BK20" s="4">
        <f>SUMIFS(Purchase!$F:$F,Purchase!$A:$A,Waterfall!$A20,Purchase!$D:$D,Waterfall!$C20,Purchase!$C:$C,Waterfall!BK$1)</f>
        <v>0</v>
      </c>
      <c r="BL20" s="4">
        <f>SUMIFS(Purchase!$F:$F,Purchase!$A:$A,Waterfall!$A20,Purchase!$D:$D,Waterfall!$C20,Purchase!$C:$C,Waterfall!BL$1)</f>
        <v>0</v>
      </c>
      <c r="BM20" s="4">
        <f>SUMIFS(Purchase!$F:$F,Purchase!$A:$A,Waterfall!$A20,Purchase!$D:$D,Waterfall!$C20,Purchase!$C:$C,Waterfall!BM$1)</f>
        <v>0</v>
      </c>
      <c r="BN20" s="4">
        <f>SUMIFS(Purchase!$F:$F,Purchase!$A:$A,Waterfall!$A20,Purchase!$D:$D,Waterfall!$C20,Purchase!$C:$C,Waterfall!BN$1)</f>
        <v>0</v>
      </c>
      <c r="BO20" s="4">
        <f>SUMIFS(Purchase!$F:$F,Purchase!$A:$A,Waterfall!$A20,Purchase!$D:$D,Waterfall!$C20,Purchase!$C:$C,Waterfall!BO$1)</f>
        <v>0</v>
      </c>
      <c r="BP20" s="4">
        <f>SUMIFS(Purchase!$F:$F,Purchase!$A:$A,Waterfall!$A20,Purchase!$D:$D,Waterfall!$C20,Purchase!$C:$C,Waterfall!BP$1)</f>
        <v>0</v>
      </c>
      <c r="BQ20" s="4">
        <f>SUMIFS(Purchase!$F:$F,Purchase!$A:$A,Waterfall!$A20,Purchase!$D:$D,Waterfall!$C20,Purchase!$C:$C,Waterfall!BQ$1)</f>
        <v>0</v>
      </c>
      <c r="BR20" s="4">
        <f>SUMIFS(Purchase!$F:$F,Purchase!$A:$A,Waterfall!$A20,Purchase!$D:$D,Waterfall!$C20,Purchase!$C:$C,Waterfall!BR$1)</f>
        <v>0</v>
      </c>
      <c r="BS20" s="4">
        <f>SUMIFS(Purchase!$F:$F,Purchase!$A:$A,Waterfall!$A20,Purchase!$D:$D,Waterfall!$C20,Purchase!$C:$C,Waterfall!BS$1)</f>
        <v>0</v>
      </c>
      <c r="BT20" s="4">
        <f>SUMIFS(Purchase!$F:$F,Purchase!$A:$A,Waterfall!$A20,Purchase!$D:$D,Waterfall!$C20,Purchase!$C:$C,Waterfall!BT$1)</f>
        <v>0</v>
      </c>
      <c r="BU20" s="4">
        <f>SUMIFS(Purchase!$F:$F,Purchase!$A:$A,Waterfall!$A20,Purchase!$D:$D,Waterfall!$C20,Purchase!$C:$C,Waterfall!BU$1)</f>
        <v>0</v>
      </c>
      <c r="BV20" s="4">
        <f>SUMIFS(Purchase!$F:$F,Purchase!$A:$A,Waterfall!$A20,Purchase!$D:$D,Waterfall!$C20,Purchase!$C:$C,Waterfall!BV$1)</f>
        <v>0</v>
      </c>
      <c r="BW20" s="4">
        <f>SUMIFS(Purchase!$F:$F,Purchase!$A:$A,Waterfall!$A20,Purchase!$D:$D,Waterfall!$C20,Purchase!$C:$C,Waterfall!BW$1)</f>
        <v>0</v>
      </c>
      <c r="BX20" s="4">
        <f>SUMIFS(Purchase!$F:$F,Purchase!$A:$A,Waterfall!$A20,Purchase!$D:$D,Waterfall!$C20,Purchase!$C:$C,Waterfall!BX$1)</f>
        <v>0</v>
      </c>
      <c r="BY20" s="4">
        <f>SUMIFS(Purchase!$F:$F,Purchase!$A:$A,Waterfall!$A20,Purchase!$D:$D,Waterfall!$C20,Purchase!$C:$C,Waterfall!BY$1)</f>
        <v>0</v>
      </c>
      <c r="BZ20" s="4">
        <f>SUMIFS(Purchase!$F:$F,Purchase!$A:$A,Waterfall!$A20,Purchase!$D:$D,Waterfall!$C20,Purchase!$C:$C,Waterfall!BZ$1)</f>
        <v>0</v>
      </c>
      <c r="CA20" s="4">
        <f>SUMIFS(Purchase!$F:$F,Purchase!$A:$A,Waterfall!$A20,Purchase!$D:$D,Waterfall!$C20,Purchase!$C:$C,Waterfall!CA$1)</f>
        <v>0</v>
      </c>
      <c r="CB20" s="4">
        <f>SUMIFS(Purchase!$F:$F,Purchase!$A:$A,Waterfall!$A20,Purchase!$D:$D,Waterfall!$C20,Purchase!$C:$C,Waterfall!CB$1)</f>
        <v>0</v>
      </c>
      <c r="CC20" s="4">
        <f>SUMIFS(Purchase!$F:$F,Purchase!$A:$A,Waterfall!$A20,Purchase!$D:$D,Waterfall!$C20,Purchase!$C:$C,Waterfall!CC$1)</f>
        <v>0</v>
      </c>
      <c r="CD20" s="4">
        <f>SUMIFS(Purchase!$F:$F,Purchase!$A:$A,Waterfall!$A20,Purchase!$D:$D,Waterfall!$C20,Purchase!$C:$C,Waterfall!CD$1)</f>
        <v>0</v>
      </c>
      <c r="CE20" s="4">
        <f>SUMIFS(Purchase!$F:$F,Purchase!$A:$A,Waterfall!$A20,Purchase!$D:$D,Waterfall!$C20,Purchase!$C:$C,Waterfall!CE$1)</f>
        <v>0</v>
      </c>
      <c r="CF20" s="4">
        <f>SUMIFS(Purchase!$F:$F,Purchase!$A:$A,Waterfall!$A20,Purchase!$D:$D,Waterfall!$C20,Purchase!$C:$C,Waterfall!CF$1)</f>
        <v>0</v>
      </c>
      <c r="CG20" s="4">
        <f>SUMIFS(Purchase!$F:$F,Purchase!$A:$A,Waterfall!$A20,Purchase!$D:$D,Waterfall!$C20,Purchase!$C:$C,Waterfall!CG$1)</f>
        <v>0</v>
      </c>
      <c r="CH20" s="4">
        <f>SUMIFS(Purchase!$F:$F,Purchase!$A:$A,Waterfall!$A20,Purchase!$D:$D,Waterfall!$C20,Purchase!$C:$C,Waterfall!CH$1)</f>
        <v>0</v>
      </c>
      <c r="CI20" s="4">
        <f>SUMIFS(Purchase!$F:$F,Purchase!$A:$A,Waterfall!$A20,Purchase!$D:$D,Waterfall!$C20,Purchase!$C:$C,Waterfall!CI$1)</f>
        <v>0</v>
      </c>
      <c r="CJ20" s="4">
        <f>SUMIFS(Purchase!$F:$F,Purchase!$A:$A,Waterfall!$A20,Purchase!$D:$D,Waterfall!$C20,Purchase!$C:$C,Waterfall!CJ$1)</f>
        <v>0</v>
      </c>
      <c r="CK20" s="4">
        <f>SUMIFS(Purchase!$F:$F,Purchase!$A:$A,Waterfall!$A20,Purchase!$D:$D,Waterfall!$C20,Purchase!$C:$C,Waterfall!CK$1)</f>
        <v>0</v>
      </c>
      <c r="CL20" s="4">
        <f>SUMIFS(Purchase!$F:$F,Purchase!$A:$A,Waterfall!$A20,Purchase!$D:$D,Waterfall!$C20,Purchase!$C:$C,Waterfall!CL$1)</f>
        <v>0</v>
      </c>
      <c r="CM20" s="4">
        <f>SUMIFS(Purchase!$F:$F,Purchase!$A:$A,Waterfall!$A20,Purchase!$D:$D,Waterfall!$C20,Purchase!$C:$C,Waterfall!CM$1)</f>
        <v>0</v>
      </c>
      <c r="CN20" s="4">
        <f>SUMIFS(Purchase!$F:$F,Purchase!$A:$A,Waterfall!$A20,Purchase!$D:$D,Waterfall!$C20,Purchase!$C:$C,Waterfall!CN$1)</f>
        <v>0</v>
      </c>
      <c r="CO20" s="4">
        <f>SUMIFS(Purchase!$F:$F,Purchase!$A:$A,Waterfall!$A20,Purchase!$D:$D,Waterfall!$C20,Purchase!$C:$C,Waterfall!CO$1)</f>
        <v>0</v>
      </c>
      <c r="CP20" s="4">
        <f>SUMIFS(Purchase!$F:$F,Purchase!$A:$A,Waterfall!$A20,Purchase!$D:$D,Waterfall!$C20,Purchase!$C:$C,Waterfall!CP$1)</f>
        <v>0</v>
      </c>
      <c r="CQ20" s="4">
        <f>SUMIFS(Purchase!$F:$F,Purchase!$A:$A,Waterfall!$A20,Purchase!$D:$D,Waterfall!$C20,Purchase!$C:$C,Waterfall!CQ$1)</f>
        <v>0</v>
      </c>
      <c r="CR20" s="4">
        <f>SUMIFS(Purchase!$F:$F,Purchase!$A:$A,Waterfall!$A20,Purchase!$D:$D,Waterfall!$C20,Purchase!$C:$C,Waterfall!CR$1)</f>
        <v>0</v>
      </c>
      <c r="CS20" s="4">
        <f>SUMIFS(Purchase!$F:$F,Purchase!$A:$A,Waterfall!$A20,Purchase!$D:$D,Waterfall!$C20,Purchase!$C:$C,Waterfall!CS$1)</f>
        <v>0</v>
      </c>
      <c r="CT20" s="4">
        <f>SUMIFS(Purchase!$F:$F,Purchase!$A:$A,Waterfall!$A20,Purchase!$D:$D,Waterfall!$C20,Purchase!$C:$C,Waterfall!CT$1)</f>
        <v>0</v>
      </c>
      <c r="CU20" s="4">
        <f>SUMIFS(Purchase!$F:$F,Purchase!$A:$A,Waterfall!$A20,Purchase!$D:$D,Waterfall!$C20,Purchase!$C:$C,Waterfall!CU$1)</f>
        <v>0</v>
      </c>
      <c r="CV20" s="4">
        <f>SUMIFS(Purchase!$F:$F,Purchase!$A:$A,Waterfall!$A20,Purchase!$D:$D,Waterfall!$C20,Purchase!$C:$C,Waterfall!CV$1)</f>
        <v>0</v>
      </c>
      <c r="CW20" s="4">
        <f>SUMIFS(Purchase!$F:$F,Purchase!$A:$A,Waterfall!$A20,Purchase!$D:$D,Waterfall!$C20,Purchase!$C:$C,Waterfall!CW$1)</f>
        <v>0</v>
      </c>
      <c r="CX20" s="4">
        <f>SUMIFS(Purchase!$F:$F,Purchase!$A:$A,Waterfall!$A20,Purchase!$D:$D,Waterfall!$C20,Purchase!$C:$C,Waterfall!CX$1)</f>
        <v>0</v>
      </c>
      <c r="CY20" s="4">
        <f>SUMIFS(Purchase!$F:$F,Purchase!$A:$A,Waterfall!$A20,Purchase!$D:$D,Waterfall!$C20,Purchase!$C:$C,Waterfall!CY$1)</f>
        <v>0</v>
      </c>
      <c r="CZ20" s="4">
        <f>SUMIFS(Purchase!$F:$F,Purchase!$A:$A,Waterfall!$A20,Purchase!$D:$D,Waterfall!$C20,Purchase!$C:$C,Waterfall!CZ$1)</f>
        <v>0</v>
      </c>
      <c r="DA20" s="4">
        <f>SUMIFS(Purchase!$F:$F,Purchase!$A:$A,Waterfall!$A20,Purchase!$D:$D,Waterfall!$C20,Purchase!$C:$C,Waterfall!DA$1)</f>
        <v>0</v>
      </c>
      <c r="DB20" s="4">
        <f>SUMIFS(Purchase!$F:$F,Purchase!$A:$A,Waterfall!$A20,Purchase!$D:$D,Waterfall!$C20,Purchase!$C:$C,Waterfall!DB$1)</f>
        <v>0</v>
      </c>
      <c r="DC20" s="4">
        <f>SUMIFS(Purchase!$F:$F,Purchase!$A:$A,Waterfall!$A20,Purchase!$D:$D,Waterfall!$C20,Purchase!$C:$C,Waterfall!DC$1)</f>
        <v>0</v>
      </c>
      <c r="DD20" s="4">
        <f>SUMIFS(Purchase!$F:$F,Purchase!$A:$A,Waterfall!$A20,Purchase!$D:$D,Waterfall!$C20,Purchase!$C:$C,Waterfall!DD$1)</f>
        <v>0</v>
      </c>
      <c r="DE20" s="4">
        <f>SUMIFS(Purchase!$F:$F,Purchase!$A:$A,Waterfall!$A20,Purchase!$D:$D,Waterfall!$C20,Purchase!$C:$C,Waterfall!DE$1)</f>
        <v>0</v>
      </c>
      <c r="DF20" s="4">
        <f>SUMIFS(Purchase!$F:$F,Purchase!$A:$A,Waterfall!$A20,Purchase!$D:$D,Waterfall!$C20,Purchase!$C:$C,Waterfall!DF$1)</f>
        <v>0</v>
      </c>
      <c r="DG20" s="4">
        <f>SUMIFS(Purchase!$F:$F,Purchase!$A:$A,Waterfall!$A20,Purchase!$D:$D,Waterfall!$C20,Purchase!$C:$C,Waterfall!DG$1)</f>
        <v>0</v>
      </c>
      <c r="DH20" s="4">
        <f>SUMIFS(Purchase!$F:$F,Purchase!$A:$A,Waterfall!$A20,Purchase!$D:$D,Waterfall!$C20,Purchase!$C:$C,Waterfall!DH$1)</f>
        <v>0</v>
      </c>
      <c r="DI20" s="4">
        <f>SUMIFS(Purchase!$F:$F,Purchase!$A:$A,Waterfall!$A20,Purchase!$D:$D,Waterfall!$C20,Purchase!$C:$C,Waterfall!DI$1)</f>
        <v>0</v>
      </c>
      <c r="DJ20" s="4">
        <f>SUMIFS(Purchase!$F:$F,Purchase!$A:$A,Waterfall!$A20,Purchase!$D:$D,Waterfall!$C20,Purchase!$C:$C,Waterfall!DJ$1)</f>
        <v>0</v>
      </c>
      <c r="DK20" s="4">
        <f>SUMIFS(Purchase!$F:$F,Purchase!$A:$A,Waterfall!$A20,Purchase!$D:$D,Waterfall!$C20,Purchase!$C:$C,Waterfall!DK$1)</f>
        <v>0</v>
      </c>
      <c r="DL20" s="4">
        <f>SUMIFS(Purchase!$F:$F,Purchase!$A:$A,Waterfall!$A20,Purchase!$D:$D,Waterfall!$C20,Purchase!$C:$C,Waterfall!DL$1)</f>
        <v>0</v>
      </c>
      <c r="DM20" s="4">
        <f>SUMIFS(Purchase!$F:$F,Purchase!$A:$A,Waterfall!$A20,Purchase!$D:$D,Waterfall!$C20,Purchase!$C:$C,Waterfall!DM$1)</f>
        <v>0</v>
      </c>
      <c r="DN20" s="4">
        <f>SUMIFS(Purchase!$F:$F,Purchase!$A:$A,Waterfall!$A20,Purchase!$D:$D,Waterfall!$C20,Purchase!$C:$C,Waterfall!DN$1)</f>
        <v>0</v>
      </c>
      <c r="DO20" s="4">
        <f>SUMIFS(Purchase!$F:$F,Purchase!$A:$A,Waterfall!$A20,Purchase!$D:$D,Waterfall!$C20,Purchase!$C:$C,Waterfall!DO$1)</f>
        <v>0</v>
      </c>
      <c r="DP20" s="4">
        <f>SUMIFS(Purchase!$F:$F,Purchase!$A:$A,Waterfall!$A20,Purchase!$D:$D,Waterfall!$C20,Purchase!$C:$C,Waterfall!DP$1)</f>
        <v>0</v>
      </c>
      <c r="DQ20" s="4">
        <f>SUMIFS(Purchase!$F:$F,Purchase!$A:$A,Waterfall!$A20,Purchase!$D:$D,Waterfall!$C20,Purchase!$C:$C,Waterfall!DQ$1)</f>
        <v>0</v>
      </c>
      <c r="DR20" s="4">
        <f>SUMIFS(Purchase!$F:$F,Purchase!$A:$A,Waterfall!$A20,Purchase!$D:$D,Waterfall!$C20,Purchase!$C:$C,Waterfall!DR$1)</f>
        <v>0</v>
      </c>
      <c r="DS20" s="4">
        <f>SUMIFS(Purchase!$F:$F,Purchase!$A:$A,Waterfall!$A20,Purchase!$D:$D,Waterfall!$C20,Purchase!$C:$C,Waterfall!DS$1)</f>
        <v>0</v>
      </c>
      <c r="DT20" s="4">
        <f>SUMIFS(Purchase!$F:$F,Purchase!$A:$A,Waterfall!$A20,Purchase!$D:$D,Waterfall!$C20,Purchase!$C:$C,Waterfall!DT$1)</f>
        <v>0</v>
      </c>
      <c r="DU20" s="4">
        <f>SUMIFS(Purchase!$F:$F,Purchase!$A:$A,Waterfall!$A20,Purchase!$D:$D,Waterfall!$C20,Purchase!$C:$C,Waterfall!DU$1)</f>
        <v>0</v>
      </c>
      <c r="DV20" s="4">
        <f>SUMIFS(Purchase!$F:$F,Purchase!$A:$A,Waterfall!$A20,Purchase!$D:$D,Waterfall!$C20,Purchase!$C:$C,Waterfall!DV$1)</f>
        <v>0</v>
      </c>
      <c r="DW20" s="4">
        <f>SUMIFS(Purchase!$F:$F,Purchase!$A:$A,Waterfall!$A20,Purchase!$D:$D,Waterfall!$C20,Purchase!$C:$C,Waterfall!DW$1)</f>
        <v>0</v>
      </c>
      <c r="DX20" s="4">
        <f>SUMIFS(Purchase!$F:$F,Purchase!$A:$A,Waterfall!$A20,Purchase!$D:$D,Waterfall!$C20,Purchase!$C:$C,Waterfall!DX$1)</f>
        <v>0</v>
      </c>
      <c r="DY20" s="4">
        <f>SUMIFS(Purchase!$F:$F,Purchase!$A:$A,Waterfall!$A20,Purchase!$D:$D,Waterfall!$C20,Purchase!$C:$C,Waterfall!DY$1)</f>
        <v>0</v>
      </c>
      <c r="DZ20" s="4">
        <f>SUMIFS(Purchase!$F:$F,Purchase!$A:$A,Waterfall!$A20,Purchase!$D:$D,Waterfall!$C20,Purchase!$C:$C,Waterfall!DZ$1)</f>
        <v>0</v>
      </c>
      <c r="EA20" s="4">
        <f>SUMIFS(Purchase!$F:$F,Purchase!$A:$A,Waterfall!$A20,Purchase!$D:$D,Waterfall!$C20,Purchase!$C:$C,Waterfall!EA$1)</f>
        <v>0</v>
      </c>
      <c r="EB20" s="4">
        <f>SUMIFS(Purchase!$F:$F,Purchase!$A:$A,Waterfall!$A20,Purchase!$D:$D,Waterfall!$C20,Purchase!$C:$C,Waterfall!EB$1)</f>
        <v>0</v>
      </c>
      <c r="EC20" s="4">
        <f>SUMIFS(Purchase!$F:$F,Purchase!$A:$A,Waterfall!$A20,Purchase!$D:$D,Waterfall!$C20,Purchase!$C:$C,Waterfall!EC$1)</f>
        <v>0</v>
      </c>
      <c r="ED20" s="4">
        <f>SUMIFS(Purchase!$F:$F,Purchase!$A:$A,Waterfall!$A20,Purchase!$D:$D,Waterfall!$C20,Purchase!$C:$C,Waterfall!ED$1)</f>
        <v>0</v>
      </c>
      <c r="EE20" s="4">
        <f>SUMIFS(Purchase!$F:$F,Purchase!$A:$A,Waterfall!$A20,Purchase!$D:$D,Waterfall!$C20,Purchase!$C:$C,Waterfall!EE$1)</f>
        <v>0</v>
      </c>
      <c r="EF20" s="4">
        <f>SUMIFS(Purchase!$F:$F,Purchase!$A:$A,Waterfall!$A20,Purchase!$D:$D,Waterfall!$C20,Purchase!$C:$C,Waterfall!EF$1)</f>
        <v>0</v>
      </c>
      <c r="EG20" s="4">
        <f>SUMIFS(Purchase!$F:$F,Purchase!$A:$A,Waterfall!$A20,Purchase!$D:$D,Waterfall!$C20,Purchase!$C:$C,Waterfall!EG$1)</f>
        <v>0</v>
      </c>
      <c r="EH20" s="4">
        <f>SUMIFS(Purchase!$F:$F,Purchase!$A:$A,Waterfall!$A20,Purchase!$D:$D,Waterfall!$C20,Purchase!$C:$C,Waterfall!EH$1)</f>
        <v>0</v>
      </c>
      <c r="EI20" s="4">
        <f>SUMIFS(Purchase!$F:$F,Purchase!$A:$A,Waterfall!$A20,Purchase!$D:$D,Waterfall!$C20,Purchase!$C:$C,Waterfall!EI$1)</f>
        <v>0</v>
      </c>
      <c r="EJ20" s="4">
        <f>SUMIFS(Purchase!$F:$F,Purchase!$A:$A,Waterfall!$A20,Purchase!$D:$D,Waterfall!$C20,Purchase!$C:$C,Waterfall!EJ$1)</f>
        <v>0</v>
      </c>
      <c r="EK20" s="4">
        <f>SUMIFS(Purchase!$F:$F,Purchase!$A:$A,Waterfall!$A20,Purchase!$D:$D,Waterfall!$C20,Purchase!$C:$C,Waterfall!EK$1)</f>
        <v>0</v>
      </c>
      <c r="EL20" s="4">
        <f>SUMIFS(Purchase!$F:$F,Purchase!$A:$A,Waterfall!$A20,Purchase!$D:$D,Waterfall!$C20,Purchase!$C:$C,Waterfall!EL$1)</f>
        <v>0</v>
      </c>
      <c r="EM20" s="4">
        <f>SUMIFS(Purchase!$F:$F,Purchase!$A:$A,Waterfall!$A20,Purchase!$D:$D,Waterfall!$C20,Purchase!$C:$C,Waterfall!EM$1)</f>
        <v>0</v>
      </c>
      <c r="EN20" s="4">
        <f>SUMIFS(Purchase!$F:$F,Purchase!$A:$A,Waterfall!$A20,Purchase!$D:$D,Waterfall!$C20,Purchase!$C:$C,Waterfall!EN$1)</f>
        <v>0</v>
      </c>
      <c r="EO20" s="4">
        <f>SUMIFS(Purchase!$F:$F,Purchase!$A:$A,Waterfall!$A20,Purchase!$D:$D,Waterfall!$C20,Purchase!$C:$C,Waterfall!EO$1)</f>
        <v>0</v>
      </c>
      <c r="EP20" s="4">
        <f>SUMIFS(Purchase!$F:$F,Purchase!$A:$A,Waterfall!$A20,Purchase!$D:$D,Waterfall!$C20,Purchase!$C:$C,Waterfall!EP$1)</f>
        <v>0</v>
      </c>
      <c r="EQ20" s="4">
        <f>SUMIFS(Purchase!$F:$F,Purchase!$A:$A,Waterfall!$A20,Purchase!$D:$D,Waterfall!$C20,Purchase!$C:$C,Waterfall!EQ$1)</f>
        <v>0</v>
      </c>
      <c r="ER20" s="4">
        <f>SUMIFS(Purchase!$F:$F,Purchase!$A:$A,Waterfall!$A20,Purchase!$D:$D,Waterfall!$C20,Purchase!$C:$C,Waterfall!ER$1)</f>
        <v>0</v>
      </c>
      <c r="ES20" s="4">
        <f>SUMIFS(Purchase!$F:$F,Purchase!$A:$A,Waterfall!$A20,Purchase!$D:$D,Waterfall!$C20,Purchase!$C:$C,Waterfall!ES$1)</f>
        <v>0</v>
      </c>
      <c r="ET20" s="4">
        <f>SUMIFS(Purchase!$F:$F,Purchase!$A:$A,Waterfall!$A20,Purchase!$D:$D,Waterfall!$C20,Purchase!$C:$C,Waterfall!ET$1)</f>
        <v>0</v>
      </c>
      <c r="EU20" s="4">
        <f>SUMIFS(Purchase!$F:$F,Purchase!$A:$A,Waterfall!$A20,Purchase!$D:$D,Waterfall!$C20,Purchase!$C:$C,Waterfall!EU$1)</f>
        <v>0</v>
      </c>
      <c r="EV20" s="4">
        <f>SUMIFS(Purchase!$F:$F,Purchase!$A:$A,Waterfall!$A20,Purchase!$D:$D,Waterfall!$C20,Purchase!$C:$C,Waterfall!EV$1)</f>
        <v>0</v>
      </c>
      <c r="EW20" s="4">
        <f>SUMIFS(Purchase!$F:$F,Purchase!$A:$A,Waterfall!$A20,Purchase!$D:$D,Waterfall!$C20,Purchase!$C:$C,Waterfall!EW$1)</f>
        <v>0</v>
      </c>
      <c r="EX20" s="4">
        <f>SUMIFS(Purchase!$F:$F,Purchase!$A:$A,Waterfall!$A20,Purchase!$D:$D,Waterfall!$C20,Purchase!$C:$C,Waterfall!EX$1)</f>
        <v>0</v>
      </c>
      <c r="EY20" s="4">
        <f>SUMIFS(Purchase!$F:$F,Purchase!$A:$A,Waterfall!$A20,Purchase!$D:$D,Waterfall!$C20,Purchase!$C:$C,Waterfall!EY$1)</f>
        <v>0</v>
      </c>
      <c r="EZ20" s="4">
        <f>SUMIFS(Purchase!$F:$F,Purchase!$A:$A,Waterfall!$A20,Purchase!$D:$D,Waterfall!$C20,Purchase!$C:$C,Waterfall!EZ$1)</f>
        <v>0</v>
      </c>
      <c r="FA20" s="4">
        <f>SUMIFS(Purchase!$F:$F,Purchase!$A:$A,Waterfall!$A20,Purchase!$D:$D,Waterfall!$C20,Purchase!$C:$C,Waterfall!FA$1)</f>
        <v>0</v>
      </c>
      <c r="FB20" s="4">
        <f>SUMIFS(Purchase!$F:$F,Purchase!$A:$A,Waterfall!$A20,Purchase!$D:$D,Waterfall!$C20,Purchase!$C:$C,Waterfall!FB$1)</f>
        <v>0</v>
      </c>
      <c r="FC20" s="4">
        <f>SUMIFS(Purchase!$F:$F,Purchase!$A:$A,Waterfall!$A20,Purchase!$D:$D,Waterfall!$C20,Purchase!$C:$C,Waterfall!FC$1)</f>
        <v>0</v>
      </c>
      <c r="FD20" s="4">
        <f>SUMIFS(Purchase!$F:$F,Purchase!$A:$A,Waterfall!$A20,Purchase!$D:$D,Waterfall!$C20,Purchase!$C:$C,Waterfall!FD$1)</f>
        <v>0</v>
      </c>
      <c r="FE20" s="4">
        <f>SUMIFS(Purchase!$F:$F,Purchase!$A:$A,Waterfall!$A20,Purchase!$D:$D,Waterfall!$C20,Purchase!$C:$C,Waterfall!FE$1)</f>
        <v>0</v>
      </c>
      <c r="FF20" s="4">
        <f>SUMIFS(Purchase!$F:$F,Purchase!$A:$A,Waterfall!$A20,Purchase!$D:$D,Waterfall!$C20,Purchase!$C:$C,Waterfall!FF$1)</f>
        <v>0</v>
      </c>
      <c r="FG20" s="4">
        <f>SUMIFS(Purchase!$F:$F,Purchase!$A:$A,Waterfall!$A20,Purchase!$D:$D,Waterfall!$C20,Purchase!$C:$C,Waterfall!FG$1)</f>
        <v>0</v>
      </c>
      <c r="FH20" s="4">
        <f>SUMIFS(Purchase!$F:$F,Purchase!$A:$A,Waterfall!$A20,Purchase!$D:$D,Waterfall!$C20,Purchase!$C:$C,Waterfall!FH$1)</f>
        <v>0</v>
      </c>
      <c r="FI20" s="4">
        <f>SUMIFS(Purchase!$F:$F,Purchase!$A:$A,Waterfall!$A20,Purchase!$D:$D,Waterfall!$C20,Purchase!$C:$C,Waterfall!FI$1)</f>
        <v>0</v>
      </c>
      <c r="FJ20" s="4">
        <f>SUMIFS(Purchase!$F:$F,Purchase!$A:$A,Waterfall!$A20,Purchase!$D:$D,Waterfall!$C20,Purchase!$C:$C,Waterfall!FJ$1)</f>
        <v>0</v>
      </c>
      <c r="FK20" s="4">
        <f>SUMIFS(Purchase!$F:$F,Purchase!$A:$A,Waterfall!$A20,Purchase!$D:$D,Waterfall!$C20,Purchase!$C:$C,Waterfall!FK$1)</f>
        <v>0</v>
      </c>
      <c r="FL20" s="4">
        <f>SUMIFS(Purchase!$F:$F,Purchase!$A:$A,Waterfall!$A20,Purchase!$D:$D,Waterfall!$C20,Purchase!$C:$C,Waterfall!FL$1)</f>
        <v>0</v>
      </c>
      <c r="FM20" s="4">
        <f>SUMIFS(Purchase!$F:$F,Purchase!$A:$A,Waterfall!$A20,Purchase!$D:$D,Waterfall!$C20,Purchase!$C:$C,Waterfall!FM$1)</f>
        <v>0</v>
      </c>
      <c r="FN20" s="4">
        <f>SUMIFS(Purchase!$F:$F,Purchase!$A:$A,Waterfall!$A20,Purchase!$D:$D,Waterfall!$C20,Purchase!$C:$C,Waterfall!FN$1)</f>
        <v>0</v>
      </c>
      <c r="FO20" s="4">
        <f>SUMIFS(Purchase!$F:$F,Purchase!$A:$A,Waterfall!$A20,Purchase!$D:$D,Waterfall!$C20,Purchase!$C:$C,Waterfall!FO$1)</f>
        <v>0</v>
      </c>
      <c r="FP20" s="4">
        <f>SUMIFS(Purchase!$F:$F,Purchase!$A:$A,Waterfall!$A20,Purchase!$D:$D,Waterfall!$C20,Purchase!$C:$C,Waterfall!FP$1)</f>
        <v>0</v>
      </c>
      <c r="FQ20" s="4">
        <f>SUMIFS(Purchase!$F:$F,Purchase!$A:$A,Waterfall!$A20,Purchase!$D:$D,Waterfall!$C20,Purchase!$C:$C,Waterfall!FQ$1)</f>
        <v>0</v>
      </c>
      <c r="FR20" s="4">
        <f>SUMIFS(Purchase!$F:$F,Purchase!$A:$A,Waterfall!$A20,Purchase!$D:$D,Waterfall!$C20,Purchase!$C:$C,Waterfall!FR$1)</f>
        <v>0</v>
      </c>
      <c r="FS20" s="4">
        <f>SUMIFS(Purchase!$F:$F,Purchase!$A:$A,Waterfall!$A20,Purchase!$D:$D,Waterfall!$C20,Purchase!$C:$C,Waterfall!FS$1)</f>
        <v>0</v>
      </c>
      <c r="FT20" s="4">
        <f>SUMIFS(Purchase!$F:$F,Purchase!$A:$A,Waterfall!$A20,Purchase!$D:$D,Waterfall!$C20,Purchase!$C:$C,Waterfall!FT$1)</f>
        <v>0</v>
      </c>
      <c r="FU20" s="4">
        <f>SUMIFS(Purchase!$F:$F,Purchase!$A:$A,Waterfall!$A20,Purchase!$D:$D,Waterfall!$C20,Purchase!$C:$C,Waterfall!FU$1)</f>
        <v>0</v>
      </c>
      <c r="FV20" s="4">
        <f>SUMIFS(Purchase!$F:$F,Purchase!$A:$A,Waterfall!$A20,Purchase!$D:$D,Waterfall!$C20,Purchase!$C:$C,Waterfall!FV$1)</f>
        <v>0</v>
      </c>
      <c r="FW20" s="4">
        <f>SUMIFS(Purchase!$F:$F,Purchase!$A:$A,Waterfall!$A20,Purchase!$D:$D,Waterfall!$C20,Purchase!$C:$C,Waterfall!FW$1)</f>
        <v>0</v>
      </c>
      <c r="FX20" s="4">
        <f>SUMIFS(Purchase!$F:$F,Purchase!$A:$A,Waterfall!$A20,Purchase!$D:$D,Waterfall!$C20,Purchase!$C:$C,Waterfall!FX$1)</f>
        <v>0</v>
      </c>
      <c r="FY20" s="4">
        <f>SUMIFS(Purchase!$F:$F,Purchase!$A:$A,Waterfall!$A20,Purchase!$D:$D,Waterfall!$C20,Purchase!$C:$C,Waterfall!FY$1)</f>
        <v>0</v>
      </c>
      <c r="FZ20" s="4">
        <f>SUMIFS(Purchase!$F:$F,Purchase!$A:$A,Waterfall!$A20,Purchase!$D:$D,Waterfall!$C20,Purchase!$C:$C,Waterfall!FZ$1)</f>
        <v>0</v>
      </c>
      <c r="GA20" s="4">
        <f>SUMIFS(Purchase!$F:$F,Purchase!$A:$A,Waterfall!$A20,Purchase!$D:$D,Waterfall!$C20,Purchase!$C:$C,Waterfall!GA$1)</f>
        <v>0</v>
      </c>
      <c r="GB20" s="4">
        <f>SUMIFS(Purchase!$F:$F,Purchase!$A:$A,Waterfall!$A20,Purchase!$D:$D,Waterfall!$C20,Purchase!$C:$C,Waterfall!GB$1)</f>
        <v>0</v>
      </c>
      <c r="GC20" s="4">
        <f>SUMIFS(Purchase!$F:$F,Purchase!$A:$A,Waterfall!$A20,Purchase!$D:$D,Waterfall!$C20,Purchase!$C:$C,Waterfall!GC$1)</f>
        <v>0</v>
      </c>
      <c r="GD20" s="4">
        <f>SUMIFS(Purchase!$F:$F,Purchase!$A:$A,Waterfall!$A20,Purchase!$D:$D,Waterfall!$C20,Purchase!$C:$C,Waterfall!GD$1)</f>
        <v>0</v>
      </c>
      <c r="GE20" s="4">
        <f>SUMIFS(Purchase!$F:$F,Purchase!$A:$A,Waterfall!$A20,Purchase!$D:$D,Waterfall!$C20,Purchase!$C:$C,Waterfall!GE$1)</f>
        <v>0</v>
      </c>
      <c r="GF20" s="4">
        <f>SUMIFS(Purchase!$F:$F,Purchase!$A:$A,Waterfall!$A20,Purchase!$D:$D,Waterfall!$C20,Purchase!$C:$C,Waterfall!GF$1)</f>
        <v>0</v>
      </c>
      <c r="GG20" s="4">
        <f>SUMIFS(Purchase!$F:$F,Purchase!$A:$A,Waterfall!$A20,Purchase!$D:$D,Waterfall!$C20,Purchase!$C:$C,Waterfall!GG$1)</f>
        <v>0</v>
      </c>
      <c r="GH20" s="4">
        <f>SUMIFS(Purchase!$F:$F,Purchase!$A:$A,Waterfall!$A20,Purchase!$D:$D,Waterfall!$C20,Purchase!$C:$C,Waterfall!GH$1)</f>
        <v>0</v>
      </c>
      <c r="GI20" s="4">
        <f>SUMIFS(Purchase!$F:$F,Purchase!$A:$A,Waterfall!$A20,Purchase!$D:$D,Waterfall!$C20,Purchase!$C:$C,Waterfall!GI$1)</f>
        <v>0</v>
      </c>
      <c r="GJ20" s="113"/>
      <c r="GK20" s="65"/>
    </row>
    <row r="21" spans="1:193" x14ac:dyDescent="0.35">
      <c r="A21" s="8">
        <f t="shared" si="3"/>
        <v>1</v>
      </c>
      <c r="B21" s="2" t="str">
        <f>VLOOKUP($A21,Centers!$B$1:$C$120,2,)</f>
        <v>GATE</v>
      </c>
      <c r="C21" s="3">
        <v>44898</v>
      </c>
      <c r="D21" s="4">
        <f>IF($A21=1,SUM(SUMIFS(Indent!$E:$E,Indent!$C:$C,Waterfall!$C21,Indent!$A:$A,Centers!$A$2),SUMIFS(Indent!$E:$E,Indent!$C:$C,Waterfall!$C21,Indent!$A:$A,Centers!$A$3),SUMIFS(Indent!$E:$E,Indent!$C:$C,Waterfall!$C21,Indent!$A:$A,Centers!$A$4),SUMIFS(Indent!$E:$E,Indent!$C:$C,Waterfall!$C21,Indent!$A:$A,Centers!$A$5),SUMIFS(Indent!$E:$E,Indent!$C:$C,Waterfall!$C21,Indent!$A:$A,Centers!$A$6),SUMIFS(Indent!$E:$E,Indent!$C:$C,Waterfall!$C21,Indent!$A:$A,Centers!$A$7),SUMIFS(Indent!$E:$E,Indent!$C:$C,Waterfall!$C21,Indent!$A:$A,Centers!$A$8)),SUMIFS(Indent!$E:$E,Indent!$C:$C,Waterfall!$C21,Indent!$A:$A,$A21))</f>
        <v>18855</v>
      </c>
      <c r="E21" s="4">
        <f>SUMIFS(Purchase!$F:$F,Purchase!$A:$A,Waterfall!$A21,Purchase!$D:$D,Waterfall!$C21,Purchase!$C:$C,Waterfall!E$1)</f>
        <v>0</v>
      </c>
      <c r="F21" s="4">
        <f>SUMIFS(Purchase!$F:$F,Purchase!$A:$A,Waterfall!$A21,Purchase!$D:$D,Waterfall!$C21,Purchase!$C:$C,Waterfall!F$1)</f>
        <v>0</v>
      </c>
      <c r="G21" s="4">
        <f>SUMIFS(Purchase!$F:$F,Purchase!$A:$A,Waterfall!$A21,Purchase!$D:$D,Waterfall!$C21,Purchase!$C:$C,Waterfall!G$1)</f>
        <v>0</v>
      </c>
      <c r="H21" s="4">
        <f>SUMIFS(Purchase!$F:$F,Purchase!$A:$A,Waterfall!$A21,Purchase!$D:$D,Waterfall!$C21,Purchase!$C:$C,Waterfall!H$1)</f>
        <v>0</v>
      </c>
      <c r="I21" s="4">
        <f>SUMIFS(Purchase!$F:$F,Purchase!$A:$A,Waterfall!$A21,Purchase!$D:$D,Waterfall!$C21,Purchase!$C:$C,Waterfall!I$1)</f>
        <v>0</v>
      </c>
      <c r="J21" s="4">
        <f>SUMIFS(Purchase!$F:$F,Purchase!$A:$A,Waterfall!$A21,Purchase!$D:$D,Waterfall!$C21,Purchase!$C:$C,Waterfall!J$1)</f>
        <v>0</v>
      </c>
      <c r="K21" s="4">
        <f>SUMIFS(Purchase!$F:$F,Purchase!$A:$A,Waterfall!$A21,Purchase!$D:$D,Waterfall!$C21,Purchase!$C:$C,Waterfall!K$1)</f>
        <v>0</v>
      </c>
      <c r="L21" s="4">
        <f>SUMIFS(Purchase!$F:$F,Purchase!$A:$A,Waterfall!$A21,Purchase!$D:$D,Waterfall!$C21,Purchase!$C:$C,Waterfall!L$1)</f>
        <v>0</v>
      </c>
      <c r="M21" s="4">
        <f>SUMIFS(Purchase!$F:$F,Purchase!$A:$A,Waterfall!$A21,Purchase!$D:$D,Waterfall!$C21,Purchase!$C:$C,Waterfall!M$1)</f>
        <v>0</v>
      </c>
      <c r="N21" s="4">
        <f>SUMIFS(Purchase!$F:$F,Purchase!$A:$A,Waterfall!$A21,Purchase!$D:$D,Waterfall!$C21,Purchase!$C:$C,Waterfall!N$1)</f>
        <v>0</v>
      </c>
      <c r="O21" s="4">
        <f>SUMIFS(Purchase!$F:$F,Purchase!$A:$A,Waterfall!$A21,Purchase!$D:$D,Waterfall!$C21,Purchase!$C:$C,Waterfall!O$1)</f>
        <v>0</v>
      </c>
      <c r="P21" s="4">
        <f>SUMIFS(Purchase!$F:$F,Purchase!$A:$A,Waterfall!$A21,Purchase!$D:$D,Waterfall!$C21,Purchase!$C:$C,Waterfall!P$1)</f>
        <v>0</v>
      </c>
      <c r="Q21" s="4">
        <f>SUMIFS(Purchase!$F:$F,Purchase!$A:$A,Waterfall!$A21,Purchase!$D:$D,Waterfall!$C21,Purchase!$C:$C,Waterfall!Q$1)</f>
        <v>0</v>
      </c>
      <c r="R21" s="4">
        <f>SUMIFS(Purchase!$F:$F,Purchase!$A:$A,Waterfall!$A21,Purchase!$D:$D,Waterfall!$C21,Purchase!$C:$C,Waterfall!R$1)</f>
        <v>0</v>
      </c>
      <c r="S21" s="4">
        <f>SUMIFS(Purchase!$F:$F,Purchase!$A:$A,Waterfall!$A21,Purchase!$D:$D,Waterfall!$C21,Purchase!$C:$C,Waterfall!S$1)</f>
        <v>0</v>
      </c>
      <c r="T21" s="4">
        <f>SUMIFS(Purchase!$F:$F,Purchase!$A:$A,Waterfall!$A21,Purchase!$D:$D,Waterfall!$C21,Purchase!$C:$C,Waterfall!T$1)</f>
        <v>0</v>
      </c>
      <c r="U21" s="4">
        <f>SUMIFS(Purchase!$F:$F,Purchase!$A:$A,Waterfall!$A21,Purchase!$D:$D,Waterfall!$C21,Purchase!$C:$C,Waterfall!U$1)</f>
        <v>0</v>
      </c>
      <c r="V21" s="4">
        <f>SUMIFS(Purchase!$F:$F,Purchase!$A:$A,Waterfall!$A21,Purchase!$D:$D,Waterfall!$C21,Purchase!$C:$C,Waterfall!V$1)</f>
        <v>795.35</v>
      </c>
      <c r="W21" s="4">
        <f>SUMIFS(Purchase!$F:$F,Purchase!$A:$A,Waterfall!$A21,Purchase!$D:$D,Waterfall!$C21,Purchase!$C:$C,Waterfall!W$1)</f>
        <v>8275.8700000000008</v>
      </c>
      <c r="X21" s="4">
        <f>SUMIFS(Purchase!$F:$F,Purchase!$A:$A,Waterfall!$A21,Purchase!$D:$D,Waterfall!$C21,Purchase!$C:$C,Waterfall!X$1)</f>
        <v>5378.14</v>
      </c>
      <c r="Y21" s="4">
        <f>SUMIFS(Purchase!$F:$F,Purchase!$A:$A,Waterfall!$A21,Purchase!$D:$D,Waterfall!$C21,Purchase!$C:$C,Waterfall!Y$1)</f>
        <v>3914.43</v>
      </c>
      <c r="Z21" s="4">
        <f>SUMIFS(Purchase!$F:$F,Purchase!$A:$A,Waterfall!$A21,Purchase!$D:$D,Waterfall!$C21,Purchase!$C:$C,Waterfall!Z$1)</f>
        <v>2392.4299999999998</v>
      </c>
      <c r="AA21" s="4">
        <f>SUMIFS(Purchase!$F:$F,Purchase!$A:$A,Waterfall!$A21,Purchase!$D:$D,Waterfall!$C21,Purchase!$C:$C,Waterfall!AA$1)</f>
        <v>1346.31</v>
      </c>
      <c r="AB21" s="4">
        <f>SUMIFS(Purchase!$F:$F,Purchase!$A:$A,Waterfall!$A21,Purchase!$D:$D,Waterfall!$C21,Purchase!$C:$C,Waterfall!AB$1)</f>
        <v>0</v>
      </c>
      <c r="AC21" s="4">
        <f>SUMIFS(Purchase!$F:$F,Purchase!$A:$A,Waterfall!$A21,Purchase!$D:$D,Waterfall!$C21,Purchase!$C:$C,Waterfall!AC$1)</f>
        <v>0</v>
      </c>
      <c r="AD21" s="4">
        <f>SUMIFS(Purchase!$F:$F,Purchase!$A:$A,Waterfall!$A21,Purchase!$D:$D,Waterfall!$C21,Purchase!$C:$C,Waterfall!AD$1)</f>
        <v>0</v>
      </c>
      <c r="AE21" s="4">
        <f>SUMIFS(Purchase!$F:$F,Purchase!$A:$A,Waterfall!$A21,Purchase!$D:$D,Waterfall!$C21,Purchase!$C:$C,Waterfall!AE$1)</f>
        <v>0</v>
      </c>
      <c r="AF21" s="4">
        <f>SUMIFS(Purchase!$F:$F,Purchase!$A:$A,Waterfall!$A21,Purchase!$D:$D,Waterfall!$C21,Purchase!$C:$C,Waterfall!AF$1)</f>
        <v>0</v>
      </c>
      <c r="AG21" s="4">
        <f>SUMIFS(Purchase!$F:$F,Purchase!$A:$A,Waterfall!$A21,Purchase!$D:$D,Waterfall!$C21,Purchase!$C:$C,Waterfall!AG$1)</f>
        <v>0</v>
      </c>
      <c r="AH21" s="4">
        <f>SUMIFS(Purchase!$F:$F,Purchase!$A:$A,Waterfall!$A21,Purchase!$D:$D,Waterfall!$C21,Purchase!$C:$C,Waterfall!AH$1)</f>
        <v>0</v>
      </c>
      <c r="AI21" s="4">
        <f>SUMIFS(Purchase!$F:$F,Purchase!$A:$A,Waterfall!$A21,Purchase!$D:$D,Waterfall!$C21,Purchase!$C:$C,Waterfall!AI$1)</f>
        <v>0</v>
      </c>
      <c r="AJ21" s="4">
        <f>SUMIFS(Purchase!$F:$F,Purchase!$A:$A,Waterfall!$A21,Purchase!$D:$D,Waterfall!$C21,Purchase!$C:$C,Waterfall!AJ$1)</f>
        <v>0</v>
      </c>
      <c r="AK21" s="4">
        <f>SUMIFS(Purchase!$F:$F,Purchase!$A:$A,Waterfall!$A21,Purchase!$D:$D,Waterfall!$C21,Purchase!$C:$C,Waterfall!AK$1)</f>
        <v>0</v>
      </c>
      <c r="AL21" s="4">
        <f>SUMIFS(Purchase!$F:$F,Purchase!$A:$A,Waterfall!$A21,Purchase!$D:$D,Waterfall!$C21,Purchase!$C:$C,Waterfall!AL$1)</f>
        <v>0</v>
      </c>
      <c r="AM21" s="4">
        <f>SUMIFS(Purchase!$F:$F,Purchase!$A:$A,Waterfall!$A21,Purchase!$D:$D,Waterfall!$C21,Purchase!$C:$C,Waterfall!AM$1)</f>
        <v>0</v>
      </c>
      <c r="AN21" s="4">
        <f>SUMIFS(Purchase!$F:$F,Purchase!$A:$A,Waterfall!$A21,Purchase!$D:$D,Waterfall!$C21,Purchase!$C:$C,Waterfall!AN$1)</f>
        <v>0</v>
      </c>
      <c r="AO21" s="4">
        <f>SUMIFS(Purchase!$F:$F,Purchase!$A:$A,Waterfall!$A21,Purchase!$D:$D,Waterfall!$C21,Purchase!$C:$C,Waterfall!AO$1)</f>
        <v>0</v>
      </c>
      <c r="AP21" s="4">
        <f>SUMIFS(Purchase!$F:$F,Purchase!$A:$A,Waterfall!$A21,Purchase!$D:$D,Waterfall!$C21,Purchase!$C:$C,Waterfall!AP$1)</f>
        <v>0</v>
      </c>
      <c r="AQ21" s="4">
        <f>SUMIFS(Purchase!$F:$F,Purchase!$A:$A,Waterfall!$A21,Purchase!$D:$D,Waterfall!$C21,Purchase!$C:$C,Waterfall!AQ$1)</f>
        <v>0</v>
      </c>
      <c r="AR21" s="4">
        <f>SUMIFS(Purchase!$F:$F,Purchase!$A:$A,Waterfall!$A21,Purchase!$D:$D,Waterfall!$C21,Purchase!$C:$C,Waterfall!AR$1)</f>
        <v>0</v>
      </c>
      <c r="AS21" s="4">
        <f>SUMIFS(Purchase!$F:$F,Purchase!$A:$A,Waterfall!$A21,Purchase!$D:$D,Waterfall!$C21,Purchase!$C:$C,Waterfall!AS$1)</f>
        <v>0</v>
      </c>
      <c r="AT21" s="4">
        <f>SUMIFS(Purchase!$F:$F,Purchase!$A:$A,Waterfall!$A21,Purchase!$D:$D,Waterfall!$C21,Purchase!$C:$C,Waterfall!AT$1)</f>
        <v>0</v>
      </c>
      <c r="AU21" s="4">
        <f>SUMIFS(Purchase!$F:$F,Purchase!$A:$A,Waterfall!$A21,Purchase!$D:$D,Waterfall!$C21,Purchase!$C:$C,Waterfall!AU$1)</f>
        <v>0</v>
      </c>
      <c r="AV21" s="4">
        <f>SUMIFS(Purchase!$F:$F,Purchase!$A:$A,Waterfall!$A21,Purchase!$D:$D,Waterfall!$C21,Purchase!$C:$C,Waterfall!AV$1)</f>
        <v>0</v>
      </c>
      <c r="AW21" s="4">
        <f>SUMIFS(Purchase!$F:$F,Purchase!$A:$A,Waterfall!$A21,Purchase!$D:$D,Waterfall!$C21,Purchase!$C:$C,Waterfall!AW$1)</f>
        <v>0</v>
      </c>
      <c r="AX21" s="4">
        <f>SUMIFS(Purchase!$F:$F,Purchase!$A:$A,Waterfall!$A21,Purchase!$D:$D,Waterfall!$C21,Purchase!$C:$C,Waterfall!AX$1)</f>
        <v>0</v>
      </c>
      <c r="AY21" s="4">
        <f>SUMIFS(Purchase!$F:$F,Purchase!$A:$A,Waterfall!$A21,Purchase!$D:$D,Waterfall!$C21,Purchase!$C:$C,Waterfall!AY$1)</f>
        <v>0</v>
      </c>
      <c r="AZ21" s="4">
        <f>SUMIFS(Purchase!$F:$F,Purchase!$A:$A,Waterfall!$A21,Purchase!$D:$D,Waterfall!$C21,Purchase!$C:$C,Waterfall!AZ$1)</f>
        <v>0</v>
      </c>
      <c r="BA21" s="4">
        <f>SUMIFS(Purchase!$F:$F,Purchase!$A:$A,Waterfall!$A21,Purchase!$D:$D,Waterfall!$C21,Purchase!$C:$C,Waterfall!BA$1)</f>
        <v>0</v>
      </c>
      <c r="BB21" s="4">
        <f>SUMIFS(Purchase!$F:$F,Purchase!$A:$A,Waterfall!$A21,Purchase!$D:$D,Waterfall!$C21,Purchase!$C:$C,Waterfall!BB$1)</f>
        <v>0</v>
      </c>
      <c r="BC21" s="4">
        <f>SUMIFS(Purchase!$F:$F,Purchase!$A:$A,Waterfall!$A21,Purchase!$D:$D,Waterfall!$C21,Purchase!$C:$C,Waterfall!BC$1)</f>
        <v>0</v>
      </c>
      <c r="BD21" s="4">
        <f>SUMIFS(Purchase!$F:$F,Purchase!$A:$A,Waterfall!$A21,Purchase!$D:$D,Waterfall!$C21,Purchase!$C:$C,Waterfall!BD$1)</f>
        <v>0</v>
      </c>
      <c r="BE21" s="4">
        <f>SUMIFS(Purchase!$F:$F,Purchase!$A:$A,Waterfall!$A21,Purchase!$D:$D,Waterfall!$C21,Purchase!$C:$C,Waterfall!BE$1)</f>
        <v>0</v>
      </c>
      <c r="BF21" s="4">
        <f>SUMIFS(Purchase!$F:$F,Purchase!$A:$A,Waterfall!$A21,Purchase!$D:$D,Waterfall!$C21,Purchase!$C:$C,Waterfall!BF$1)</f>
        <v>0</v>
      </c>
      <c r="BG21" s="4">
        <f>SUMIFS(Purchase!$F:$F,Purchase!$A:$A,Waterfall!$A21,Purchase!$D:$D,Waterfall!$C21,Purchase!$C:$C,Waterfall!BG$1)</f>
        <v>0</v>
      </c>
      <c r="BH21" s="4">
        <f>SUMIFS(Purchase!$F:$F,Purchase!$A:$A,Waterfall!$A21,Purchase!$D:$D,Waterfall!$C21,Purchase!$C:$C,Waterfall!BH$1)</f>
        <v>0</v>
      </c>
      <c r="BI21" s="4">
        <f>SUMIFS(Purchase!$F:$F,Purchase!$A:$A,Waterfall!$A21,Purchase!$D:$D,Waterfall!$C21,Purchase!$C:$C,Waterfall!BI$1)</f>
        <v>0</v>
      </c>
      <c r="BJ21" s="4">
        <f>SUMIFS(Purchase!$F:$F,Purchase!$A:$A,Waterfall!$A21,Purchase!$D:$D,Waterfall!$C21,Purchase!$C:$C,Waterfall!BJ$1)</f>
        <v>0</v>
      </c>
      <c r="BK21" s="4">
        <f>SUMIFS(Purchase!$F:$F,Purchase!$A:$A,Waterfall!$A21,Purchase!$D:$D,Waterfall!$C21,Purchase!$C:$C,Waterfall!BK$1)</f>
        <v>0</v>
      </c>
      <c r="BL21" s="4">
        <f>SUMIFS(Purchase!$F:$F,Purchase!$A:$A,Waterfall!$A21,Purchase!$D:$D,Waterfall!$C21,Purchase!$C:$C,Waterfall!BL$1)</f>
        <v>0</v>
      </c>
      <c r="BM21" s="4">
        <f>SUMIFS(Purchase!$F:$F,Purchase!$A:$A,Waterfall!$A21,Purchase!$D:$D,Waterfall!$C21,Purchase!$C:$C,Waterfall!BM$1)</f>
        <v>0</v>
      </c>
      <c r="BN21" s="4">
        <f>SUMIFS(Purchase!$F:$F,Purchase!$A:$A,Waterfall!$A21,Purchase!$D:$D,Waterfall!$C21,Purchase!$C:$C,Waterfall!BN$1)</f>
        <v>0</v>
      </c>
      <c r="BO21" s="4">
        <f>SUMIFS(Purchase!$F:$F,Purchase!$A:$A,Waterfall!$A21,Purchase!$D:$D,Waterfall!$C21,Purchase!$C:$C,Waterfall!BO$1)</f>
        <v>0</v>
      </c>
      <c r="BP21" s="4">
        <f>SUMIFS(Purchase!$F:$F,Purchase!$A:$A,Waterfall!$A21,Purchase!$D:$D,Waterfall!$C21,Purchase!$C:$C,Waterfall!BP$1)</f>
        <v>0</v>
      </c>
      <c r="BQ21" s="4">
        <f>SUMIFS(Purchase!$F:$F,Purchase!$A:$A,Waterfall!$A21,Purchase!$D:$D,Waterfall!$C21,Purchase!$C:$C,Waterfall!BQ$1)</f>
        <v>0</v>
      </c>
      <c r="BR21" s="4">
        <f>SUMIFS(Purchase!$F:$F,Purchase!$A:$A,Waterfall!$A21,Purchase!$D:$D,Waterfall!$C21,Purchase!$C:$C,Waterfall!BR$1)</f>
        <v>0</v>
      </c>
      <c r="BS21" s="4">
        <f>SUMIFS(Purchase!$F:$F,Purchase!$A:$A,Waterfall!$A21,Purchase!$D:$D,Waterfall!$C21,Purchase!$C:$C,Waterfall!BS$1)</f>
        <v>0</v>
      </c>
      <c r="BT21" s="4">
        <f>SUMIFS(Purchase!$F:$F,Purchase!$A:$A,Waterfall!$A21,Purchase!$D:$D,Waterfall!$C21,Purchase!$C:$C,Waterfall!BT$1)</f>
        <v>0</v>
      </c>
      <c r="BU21" s="4">
        <f>SUMIFS(Purchase!$F:$F,Purchase!$A:$A,Waterfall!$A21,Purchase!$D:$D,Waterfall!$C21,Purchase!$C:$C,Waterfall!BU$1)</f>
        <v>0</v>
      </c>
      <c r="BV21" s="4">
        <f>SUMIFS(Purchase!$F:$F,Purchase!$A:$A,Waterfall!$A21,Purchase!$D:$D,Waterfall!$C21,Purchase!$C:$C,Waterfall!BV$1)</f>
        <v>0</v>
      </c>
      <c r="BW21" s="4">
        <f>SUMIFS(Purchase!$F:$F,Purchase!$A:$A,Waterfall!$A21,Purchase!$D:$D,Waterfall!$C21,Purchase!$C:$C,Waterfall!BW$1)</f>
        <v>0</v>
      </c>
      <c r="BX21" s="4">
        <f>SUMIFS(Purchase!$F:$F,Purchase!$A:$A,Waterfall!$A21,Purchase!$D:$D,Waterfall!$C21,Purchase!$C:$C,Waterfall!BX$1)</f>
        <v>0</v>
      </c>
      <c r="BY21" s="4">
        <f>SUMIFS(Purchase!$F:$F,Purchase!$A:$A,Waterfall!$A21,Purchase!$D:$D,Waterfall!$C21,Purchase!$C:$C,Waterfall!BY$1)</f>
        <v>0</v>
      </c>
      <c r="BZ21" s="4">
        <f>SUMIFS(Purchase!$F:$F,Purchase!$A:$A,Waterfall!$A21,Purchase!$D:$D,Waterfall!$C21,Purchase!$C:$C,Waterfall!BZ$1)</f>
        <v>0</v>
      </c>
      <c r="CA21" s="4">
        <f>SUMIFS(Purchase!$F:$F,Purchase!$A:$A,Waterfall!$A21,Purchase!$D:$D,Waterfall!$C21,Purchase!$C:$C,Waterfall!CA$1)</f>
        <v>0</v>
      </c>
      <c r="CB21" s="4">
        <f>SUMIFS(Purchase!$F:$F,Purchase!$A:$A,Waterfall!$A21,Purchase!$D:$D,Waterfall!$C21,Purchase!$C:$C,Waterfall!CB$1)</f>
        <v>0</v>
      </c>
      <c r="CC21" s="4">
        <f>SUMIFS(Purchase!$F:$F,Purchase!$A:$A,Waterfall!$A21,Purchase!$D:$D,Waterfall!$C21,Purchase!$C:$C,Waterfall!CC$1)</f>
        <v>0</v>
      </c>
      <c r="CD21" s="4">
        <f>SUMIFS(Purchase!$F:$F,Purchase!$A:$A,Waterfall!$A21,Purchase!$D:$D,Waterfall!$C21,Purchase!$C:$C,Waterfall!CD$1)</f>
        <v>0</v>
      </c>
      <c r="CE21" s="4">
        <f>SUMIFS(Purchase!$F:$F,Purchase!$A:$A,Waterfall!$A21,Purchase!$D:$D,Waterfall!$C21,Purchase!$C:$C,Waterfall!CE$1)</f>
        <v>0</v>
      </c>
      <c r="CF21" s="4">
        <f>SUMIFS(Purchase!$F:$F,Purchase!$A:$A,Waterfall!$A21,Purchase!$D:$D,Waterfall!$C21,Purchase!$C:$C,Waterfall!CF$1)</f>
        <v>0</v>
      </c>
      <c r="CG21" s="4">
        <f>SUMIFS(Purchase!$F:$F,Purchase!$A:$A,Waterfall!$A21,Purchase!$D:$D,Waterfall!$C21,Purchase!$C:$C,Waterfall!CG$1)</f>
        <v>0</v>
      </c>
      <c r="CH21" s="4">
        <f>SUMIFS(Purchase!$F:$F,Purchase!$A:$A,Waterfall!$A21,Purchase!$D:$D,Waterfall!$C21,Purchase!$C:$C,Waterfall!CH$1)</f>
        <v>0</v>
      </c>
      <c r="CI21" s="4">
        <f>SUMIFS(Purchase!$F:$F,Purchase!$A:$A,Waterfall!$A21,Purchase!$D:$D,Waterfall!$C21,Purchase!$C:$C,Waterfall!CI$1)</f>
        <v>0</v>
      </c>
      <c r="CJ21" s="4">
        <f>SUMIFS(Purchase!$F:$F,Purchase!$A:$A,Waterfall!$A21,Purchase!$D:$D,Waterfall!$C21,Purchase!$C:$C,Waterfall!CJ$1)</f>
        <v>0</v>
      </c>
      <c r="CK21" s="4">
        <f>SUMIFS(Purchase!$F:$F,Purchase!$A:$A,Waterfall!$A21,Purchase!$D:$D,Waterfall!$C21,Purchase!$C:$C,Waterfall!CK$1)</f>
        <v>0</v>
      </c>
      <c r="CL21" s="4">
        <f>SUMIFS(Purchase!$F:$F,Purchase!$A:$A,Waterfall!$A21,Purchase!$D:$D,Waterfall!$C21,Purchase!$C:$C,Waterfall!CL$1)</f>
        <v>0</v>
      </c>
      <c r="CM21" s="4">
        <f>SUMIFS(Purchase!$F:$F,Purchase!$A:$A,Waterfall!$A21,Purchase!$D:$D,Waterfall!$C21,Purchase!$C:$C,Waterfall!CM$1)</f>
        <v>0</v>
      </c>
      <c r="CN21" s="4">
        <f>SUMIFS(Purchase!$F:$F,Purchase!$A:$A,Waterfall!$A21,Purchase!$D:$D,Waterfall!$C21,Purchase!$C:$C,Waterfall!CN$1)</f>
        <v>0</v>
      </c>
      <c r="CO21" s="4">
        <f>SUMIFS(Purchase!$F:$F,Purchase!$A:$A,Waterfall!$A21,Purchase!$D:$D,Waterfall!$C21,Purchase!$C:$C,Waterfall!CO$1)</f>
        <v>0</v>
      </c>
      <c r="CP21" s="4">
        <f>SUMIFS(Purchase!$F:$F,Purchase!$A:$A,Waterfall!$A21,Purchase!$D:$D,Waterfall!$C21,Purchase!$C:$C,Waterfall!CP$1)</f>
        <v>0</v>
      </c>
      <c r="CQ21" s="4">
        <f>SUMIFS(Purchase!$F:$F,Purchase!$A:$A,Waterfall!$A21,Purchase!$D:$D,Waterfall!$C21,Purchase!$C:$C,Waterfall!CQ$1)</f>
        <v>0</v>
      </c>
      <c r="CR21" s="4">
        <f>SUMIFS(Purchase!$F:$F,Purchase!$A:$A,Waterfall!$A21,Purchase!$D:$D,Waterfall!$C21,Purchase!$C:$C,Waterfall!CR$1)</f>
        <v>0</v>
      </c>
      <c r="CS21" s="4">
        <f>SUMIFS(Purchase!$F:$F,Purchase!$A:$A,Waterfall!$A21,Purchase!$D:$D,Waterfall!$C21,Purchase!$C:$C,Waterfall!CS$1)</f>
        <v>0</v>
      </c>
      <c r="CT21" s="4">
        <f>SUMIFS(Purchase!$F:$F,Purchase!$A:$A,Waterfall!$A21,Purchase!$D:$D,Waterfall!$C21,Purchase!$C:$C,Waterfall!CT$1)</f>
        <v>0</v>
      </c>
      <c r="CU21" s="4">
        <f>SUMIFS(Purchase!$F:$F,Purchase!$A:$A,Waterfall!$A21,Purchase!$D:$D,Waterfall!$C21,Purchase!$C:$C,Waterfall!CU$1)</f>
        <v>0</v>
      </c>
      <c r="CV21" s="4">
        <f>SUMIFS(Purchase!$F:$F,Purchase!$A:$A,Waterfall!$A21,Purchase!$D:$D,Waterfall!$C21,Purchase!$C:$C,Waterfall!CV$1)</f>
        <v>0</v>
      </c>
      <c r="CW21" s="4">
        <f>SUMIFS(Purchase!$F:$F,Purchase!$A:$A,Waterfall!$A21,Purchase!$D:$D,Waterfall!$C21,Purchase!$C:$C,Waterfall!CW$1)</f>
        <v>0</v>
      </c>
      <c r="CX21" s="4">
        <f>SUMIFS(Purchase!$F:$F,Purchase!$A:$A,Waterfall!$A21,Purchase!$D:$D,Waterfall!$C21,Purchase!$C:$C,Waterfall!CX$1)</f>
        <v>0</v>
      </c>
      <c r="CY21" s="4">
        <f>SUMIFS(Purchase!$F:$F,Purchase!$A:$A,Waterfall!$A21,Purchase!$D:$D,Waterfall!$C21,Purchase!$C:$C,Waterfall!CY$1)</f>
        <v>0</v>
      </c>
      <c r="CZ21" s="4">
        <f>SUMIFS(Purchase!$F:$F,Purchase!$A:$A,Waterfall!$A21,Purchase!$D:$D,Waterfall!$C21,Purchase!$C:$C,Waterfall!CZ$1)</f>
        <v>0</v>
      </c>
      <c r="DA21" s="4">
        <f>SUMIFS(Purchase!$F:$F,Purchase!$A:$A,Waterfall!$A21,Purchase!$D:$D,Waterfall!$C21,Purchase!$C:$C,Waterfall!DA$1)</f>
        <v>0</v>
      </c>
      <c r="DB21" s="4">
        <f>SUMIFS(Purchase!$F:$F,Purchase!$A:$A,Waterfall!$A21,Purchase!$D:$D,Waterfall!$C21,Purchase!$C:$C,Waterfall!DB$1)</f>
        <v>0</v>
      </c>
      <c r="DC21" s="4">
        <f>SUMIFS(Purchase!$F:$F,Purchase!$A:$A,Waterfall!$A21,Purchase!$D:$D,Waterfall!$C21,Purchase!$C:$C,Waterfall!DC$1)</f>
        <v>0</v>
      </c>
      <c r="DD21" s="4">
        <f>SUMIFS(Purchase!$F:$F,Purchase!$A:$A,Waterfall!$A21,Purchase!$D:$D,Waterfall!$C21,Purchase!$C:$C,Waterfall!DD$1)</f>
        <v>0</v>
      </c>
      <c r="DE21" s="4">
        <f>SUMIFS(Purchase!$F:$F,Purchase!$A:$A,Waterfall!$A21,Purchase!$D:$D,Waterfall!$C21,Purchase!$C:$C,Waterfall!DE$1)</f>
        <v>0</v>
      </c>
      <c r="DF21" s="4">
        <f>SUMIFS(Purchase!$F:$F,Purchase!$A:$A,Waterfall!$A21,Purchase!$D:$D,Waterfall!$C21,Purchase!$C:$C,Waterfall!DF$1)</f>
        <v>0</v>
      </c>
      <c r="DG21" s="4">
        <f>SUMIFS(Purchase!$F:$F,Purchase!$A:$A,Waterfall!$A21,Purchase!$D:$D,Waterfall!$C21,Purchase!$C:$C,Waterfall!DG$1)</f>
        <v>0</v>
      </c>
      <c r="DH21" s="4">
        <f>SUMIFS(Purchase!$F:$F,Purchase!$A:$A,Waterfall!$A21,Purchase!$D:$D,Waterfall!$C21,Purchase!$C:$C,Waterfall!DH$1)</f>
        <v>0</v>
      </c>
      <c r="DI21" s="4">
        <f>SUMIFS(Purchase!$F:$F,Purchase!$A:$A,Waterfall!$A21,Purchase!$D:$D,Waterfall!$C21,Purchase!$C:$C,Waterfall!DI$1)</f>
        <v>0</v>
      </c>
      <c r="DJ21" s="4">
        <f>SUMIFS(Purchase!$F:$F,Purchase!$A:$A,Waterfall!$A21,Purchase!$D:$D,Waterfall!$C21,Purchase!$C:$C,Waterfall!DJ$1)</f>
        <v>0</v>
      </c>
      <c r="DK21" s="4">
        <f>SUMIFS(Purchase!$F:$F,Purchase!$A:$A,Waterfall!$A21,Purchase!$D:$D,Waterfall!$C21,Purchase!$C:$C,Waterfall!DK$1)</f>
        <v>0</v>
      </c>
      <c r="DL21" s="4">
        <f>SUMIFS(Purchase!$F:$F,Purchase!$A:$A,Waterfall!$A21,Purchase!$D:$D,Waterfall!$C21,Purchase!$C:$C,Waterfall!DL$1)</f>
        <v>0</v>
      </c>
      <c r="DM21" s="4">
        <f>SUMIFS(Purchase!$F:$F,Purchase!$A:$A,Waterfall!$A21,Purchase!$D:$D,Waterfall!$C21,Purchase!$C:$C,Waterfall!DM$1)</f>
        <v>0</v>
      </c>
      <c r="DN21" s="4">
        <f>SUMIFS(Purchase!$F:$F,Purchase!$A:$A,Waterfall!$A21,Purchase!$D:$D,Waterfall!$C21,Purchase!$C:$C,Waterfall!DN$1)</f>
        <v>0</v>
      </c>
      <c r="DO21" s="4">
        <f>SUMIFS(Purchase!$F:$F,Purchase!$A:$A,Waterfall!$A21,Purchase!$D:$D,Waterfall!$C21,Purchase!$C:$C,Waterfall!DO$1)</f>
        <v>0</v>
      </c>
      <c r="DP21" s="4">
        <f>SUMIFS(Purchase!$F:$F,Purchase!$A:$A,Waterfall!$A21,Purchase!$D:$D,Waterfall!$C21,Purchase!$C:$C,Waterfall!DP$1)</f>
        <v>0</v>
      </c>
      <c r="DQ21" s="4">
        <f>SUMIFS(Purchase!$F:$F,Purchase!$A:$A,Waterfall!$A21,Purchase!$D:$D,Waterfall!$C21,Purchase!$C:$C,Waterfall!DQ$1)</f>
        <v>0</v>
      </c>
      <c r="DR21" s="4">
        <f>SUMIFS(Purchase!$F:$F,Purchase!$A:$A,Waterfall!$A21,Purchase!$D:$D,Waterfall!$C21,Purchase!$C:$C,Waterfall!DR$1)</f>
        <v>0</v>
      </c>
      <c r="DS21" s="4">
        <f>SUMIFS(Purchase!$F:$F,Purchase!$A:$A,Waterfall!$A21,Purchase!$D:$D,Waterfall!$C21,Purchase!$C:$C,Waterfall!DS$1)</f>
        <v>0</v>
      </c>
      <c r="DT21" s="4">
        <f>SUMIFS(Purchase!$F:$F,Purchase!$A:$A,Waterfall!$A21,Purchase!$D:$D,Waterfall!$C21,Purchase!$C:$C,Waterfall!DT$1)</f>
        <v>0</v>
      </c>
      <c r="DU21" s="4">
        <f>SUMIFS(Purchase!$F:$F,Purchase!$A:$A,Waterfall!$A21,Purchase!$D:$D,Waterfall!$C21,Purchase!$C:$C,Waterfall!DU$1)</f>
        <v>0</v>
      </c>
      <c r="DV21" s="4">
        <f>SUMIFS(Purchase!$F:$F,Purchase!$A:$A,Waterfall!$A21,Purchase!$D:$D,Waterfall!$C21,Purchase!$C:$C,Waterfall!DV$1)</f>
        <v>0</v>
      </c>
      <c r="DW21" s="4">
        <f>SUMIFS(Purchase!$F:$F,Purchase!$A:$A,Waterfall!$A21,Purchase!$D:$D,Waterfall!$C21,Purchase!$C:$C,Waterfall!DW$1)</f>
        <v>0</v>
      </c>
      <c r="DX21" s="4">
        <f>SUMIFS(Purchase!$F:$F,Purchase!$A:$A,Waterfall!$A21,Purchase!$D:$D,Waterfall!$C21,Purchase!$C:$C,Waterfall!DX$1)</f>
        <v>0</v>
      </c>
      <c r="DY21" s="4">
        <f>SUMIFS(Purchase!$F:$F,Purchase!$A:$A,Waterfall!$A21,Purchase!$D:$D,Waterfall!$C21,Purchase!$C:$C,Waterfall!DY$1)</f>
        <v>0</v>
      </c>
      <c r="DZ21" s="4">
        <f>SUMIFS(Purchase!$F:$F,Purchase!$A:$A,Waterfall!$A21,Purchase!$D:$D,Waterfall!$C21,Purchase!$C:$C,Waterfall!DZ$1)</f>
        <v>0</v>
      </c>
      <c r="EA21" s="4">
        <f>SUMIFS(Purchase!$F:$F,Purchase!$A:$A,Waterfall!$A21,Purchase!$D:$D,Waterfall!$C21,Purchase!$C:$C,Waterfall!EA$1)</f>
        <v>0</v>
      </c>
      <c r="EB21" s="4">
        <f>SUMIFS(Purchase!$F:$F,Purchase!$A:$A,Waterfall!$A21,Purchase!$D:$D,Waterfall!$C21,Purchase!$C:$C,Waterfall!EB$1)</f>
        <v>0</v>
      </c>
      <c r="EC21" s="4">
        <f>SUMIFS(Purchase!$F:$F,Purchase!$A:$A,Waterfall!$A21,Purchase!$D:$D,Waterfall!$C21,Purchase!$C:$C,Waterfall!EC$1)</f>
        <v>0</v>
      </c>
      <c r="ED21" s="4">
        <f>SUMIFS(Purchase!$F:$F,Purchase!$A:$A,Waterfall!$A21,Purchase!$D:$D,Waterfall!$C21,Purchase!$C:$C,Waterfall!ED$1)</f>
        <v>0</v>
      </c>
      <c r="EE21" s="4">
        <f>SUMIFS(Purchase!$F:$F,Purchase!$A:$A,Waterfall!$A21,Purchase!$D:$D,Waterfall!$C21,Purchase!$C:$C,Waterfall!EE$1)</f>
        <v>0</v>
      </c>
      <c r="EF21" s="4">
        <f>SUMIFS(Purchase!$F:$F,Purchase!$A:$A,Waterfall!$A21,Purchase!$D:$D,Waterfall!$C21,Purchase!$C:$C,Waterfall!EF$1)</f>
        <v>0</v>
      </c>
      <c r="EG21" s="4">
        <f>SUMIFS(Purchase!$F:$F,Purchase!$A:$A,Waterfall!$A21,Purchase!$D:$D,Waterfall!$C21,Purchase!$C:$C,Waterfall!EG$1)</f>
        <v>0</v>
      </c>
      <c r="EH21" s="4">
        <f>SUMIFS(Purchase!$F:$F,Purchase!$A:$A,Waterfall!$A21,Purchase!$D:$D,Waterfall!$C21,Purchase!$C:$C,Waterfall!EH$1)</f>
        <v>0</v>
      </c>
      <c r="EI21" s="4">
        <f>SUMIFS(Purchase!$F:$F,Purchase!$A:$A,Waterfall!$A21,Purchase!$D:$D,Waterfall!$C21,Purchase!$C:$C,Waterfall!EI$1)</f>
        <v>0</v>
      </c>
      <c r="EJ21" s="4">
        <f>SUMIFS(Purchase!$F:$F,Purchase!$A:$A,Waterfall!$A21,Purchase!$D:$D,Waterfall!$C21,Purchase!$C:$C,Waterfall!EJ$1)</f>
        <v>0</v>
      </c>
      <c r="EK21" s="4">
        <f>SUMIFS(Purchase!$F:$F,Purchase!$A:$A,Waterfall!$A21,Purchase!$D:$D,Waterfall!$C21,Purchase!$C:$C,Waterfall!EK$1)</f>
        <v>0</v>
      </c>
      <c r="EL21" s="4">
        <f>SUMIFS(Purchase!$F:$F,Purchase!$A:$A,Waterfall!$A21,Purchase!$D:$D,Waterfall!$C21,Purchase!$C:$C,Waterfall!EL$1)</f>
        <v>0</v>
      </c>
      <c r="EM21" s="4">
        <f>SUMIFS(Purchase!$F:$F,Purchase!$A:$A,Waterfall!$A21,Purchase!$D:$D,Waterfall!$C21,Purchase!$C:$C,Waterfall!EM$1)</f>
        <v>0</v>
      </c>
      <c r="EN21" s="4">
        <f>SUMIFS(Purchase!$F:$F,Purchase!$A:$A,Waterfall!$A21,Purchase!$D:$D,Waterfall!$C21,Purchase!$C:$C,Waterfall!EN$1)</f>
        <v>0</v>
      </c>
      <c r="EO21" s="4">
        <f>SUMIFS(Purchase!$F:$F,Purchase!$A:$A,Waterfall!$A21,Purchase!$D:$D,Waterfall!$C21,Purchase!$C:$C,Waterfall!EO$1)</f>
        <v>0</v>
      </c>
      <c r="EP21" s="4">
        <f>SUMIFS(Purchase!$F:$F,Purchase!$A:$A,Waterfall!$A21,Purchase!$D:$D,Waterfall!$C21,Purchase!$C:$C,Waterfall!EP$1)</f>
        <v>0</v>
      </c>
      <c r="EQ21" s="4">
        <f>SUMIFS(Purchase!$F:$F,Purchase!$A:$A,Waterfall!$A21,Purchase!$D:$D,Waterfall!$C21,Purchase!$C:$C,Waterfall!EQ$1)</f>
        <v>0</v>
      </c>
      <c r="ER21" s="4">
        <f>SUMIFS(Purchase!$F:$F,Purchase!$A:$A,Waterfall!$A21,Purchase!$D:$D,Waterfall!$C21,Purchase!$C:$C,Waterfall!ER$1)</f>
        <v>0</v>
      </c>
      <c r="ES21" s="4">
        <f>SUMIFS(Purchase!$F:$F,Purchase!$A:$A,Waterfall!$A21,Purchase!$D:$D,Waterfall!$C21,Purchase!$C:$C,Waterfall!ES$1)</f>
        <v>0</v>
      </c>
      <c r="ET21" s="4">
        <f>SUMIFS(Purchase!$F:$F,Purchase!$A:$A,Waterfall!$A21,Purchase!$D:$D,Waterfall!$C21,Purchase!$C:$C,Waterfall!ET$1)</f>
        <v>0</v>
      </c>
      <c r="EU21" s="4">
        <f>SUMIFS(Purchase!$F:$F,Purchase!$A:$A,Waterfall!$A21,Purchase!$D:$D,Waterfall!$C21,Purchase!$C:$C,Waterfall!EU$1)</f>
        <v>0</v>
      </c>
      <c r="EV21" s="4">
        <f>SUMIFS(Purchase!$F:$F,Purchase!$A:$A,Waterfall!$A21,Purchase!$D:$D,Waterfall!$C21,Purchase!$C:$C,Waterfall!EV$1)</f>
        <v>0</v>
      </c>
      <c r="EW21" s="4">
        <f>SUMIFS(Purchase!$F:$F,Purchase!$A:$A,Waterfall!$A21,Purchase!$D:$D,Waterfall!$C21,Purchase!$C:$C,Waterfall!EW$1)</f>
        <v>0</v>
      </c>
      <c r="EX21" s="4">
        <f>SUMIFS(Purchase!$F:$F,Purchase!$A:$A,Waterfall!$A21,Purchase!$D:$D,Waterfall!$C21,Purchase!$C:$C,Waterfall!EX$1)</f>
        <v>0</v>
      </c>
      <c r="EY21" s="4">
        <f>SUMIFS(Purchase!$F:$F,Purchase!$A:$A,Waterfall!$A21,Purchase!$D:$D,Waterfall!$C21,Purchase!$C:$C,Waterfall!EY$1)</f>
        <v>0</v>
      </c>
      <c r="EZ21" s="4">
        <f>SUMIFS(Purchase!$F:$F,Purchase!$A:$A,Waterfall!$A21,Purchase!$D:$D,Waterfall!$C21,Purchase!$C:$C,Waterfall!EZ$1)</f>
        <v>0</v>
      </c>
      <c r="FA21" s="4">
        <f>SUMIFS(Purchase!$F:$F,Purchase!$A:$A,Waterfall!$A21,Purchase!$D:$D,Waterfall!$C21,Purchase!$C:$C,Waterfall!FA$1)</f>
        <v>0</v>
      </c>
      <c r="FB21" s="4">
        <f>SUMIFS(Purchase!$F:$F,Purchase!$A:$A,Waterfall!$A21,Purchase!$D:$D,Waterfall!$C21,Purchase!$C:$C,Waterfall!FB$1)</f>
        <v>0</v>
      </c>
      <c r="FC21" s="4">
        <f>SUMIFS(Purchase!$F:$F,Purchase!$A:$A,Waterfall!$A21,Purchase!$D:$D,Waterfall!$C21,Purchase!$C:$C,Waterfall!FC$1)</f>
        <v>0</v>
      </c>
      <c r="FD21" s="4">
        <f>SUMIFS(Purchase!$F:$F,Purchase!$A:$A,Waterfall!$A21,Purchase!$D:$D,Waterfall!$C21,Purchase!$C:$C,Waterfall!FD$1)</f>
        <v>0</v>
      </c>
      <c r="FE21" s="4">
        <f>SUMIFS(Purchase!$F:$F,Purchase!$A:$A,Waterfall!$A21,Purchase!$D:$D,Waterfall!$C21,Purchase!$C:$C,Waterfall!FE$1)</f>
        <v>0</v>
      </c>
      <c r="FF21" s="4">
        <f>SUMIFS(Purchase!$F:$F,Purchase!$A:$A,Waterfall!$A21,Purchase!$D:$D,Waterfall!$C21,Purchase!$C:$C,Waterfall!FF$1)</f>
        <v>0</v>
      </c>
      <c r="FG21" s="4">
        <f>SUMIFS(Purchase!$F:$F,Purchase!$A:$A,Waterfall!$A21,Purchase!$D:$D,Waterfall!$C21,Purchase!$C:$C,Waterfall!FG$1)</f>
        <v>0</v>
      </c>
      <c r="FH21" s="4">
        <f>SUMIFS(Purchase!$F:$F,Purchase!$A:$A,Waterfall!$A21,Purchase!$D:$D,Waterfall!$C21,Purchase!$C:$C,Waterfall!FH$1)</f>
        <v>0</v>
      </c>
      <c r="FI21" s="4">
        <f>SUMIFS(Purchase!$F:$F,Purchase!$A:$A,Waterfall!$A21,Purchase!$D:$D,Waterfall!$C21,Purchase!$C:$C,Waterfall!FI$1)</f>
        <v>0</v>
      </c>
      <c r="FJ21" s="4">
        <f>SUMIFS(Purchase!$F:$F,Purchase!$A:$A,Waterfall!$A21,Purchase!$D:$D,Waterfall!$C21,Purchase!$C:$C,Waterfall!FJ$1)</f>
        <v>0</v>
      </c>
      <c r="FK21" s="4">
        <f>SUMIFS(Purchase!$F:$F,Purchase!$A:$A,Waterfall!$A21,Purchase!$D:$D,Waterfall!$C21,Purchase!$C:$C,Waterfall!FK$1)</f>
        <v>0</v>
      </c>
      <c r="FL21" s="4">
        <f>SUMIFS(Purchase!$F:$F,Purchase!$A:$A,Waterfall!$A21,Purchase!$D:$D,Waterfall!$C21,Purchase!$C:$C,Waterfall!FL$1)</f>
        <v>0</v>
      </c>
      <c r="FM21" s="4">
        <f>SUMIFS(Purchase!$F:$F,Purchase!$A:$A,Waterfall!$A21,Purchase!$D:$D,Waterfall!$C21,Purchase!$C:$C,Waterfall!FM$1)</f>
        <v>0</v>
      </c>
      <c r="FN21" s="4">
        <f>SUMIFS(Purchase!$F:$F,Purchase!$A:$A,Waterfall!$A21,Purchase!$D:$D,Waterfall!$C21,Purchase!$C:$C,Waterfall!FN$1)</f>
        <v>0</v>
      </c>
      <c r="FO21" s="4">
        <f>SUMIFS(Purchase!$F:$F,Purchase!$A:$A,Waterfall!$A21,Purchase!$D:$D,Waterfall!$C21,Purchase!$C:$C,Waterfall!FO$1)</f>
        <v>0</v>
      </c>
      <c r="FP21" s="4">
        <f>SUMIFS(Purchase!$F:$F,Purchase!$A:$A,Waterfall!$A21,Purchase!$D:$D,Waterfall!$C21,Purchase!$C:$C,Waterfall!FP$1)</f>
        <v>0</v>
      </c>
      <c r="FQ21" s="4">
        <f>SUMIFS(Purchase!$F:$F,Purchase!$A:$A,Waterfall!$A21,Purchase!$D:$D,Waterfall!$C21,Purchase!$C:$C,Waterfall!FQ$1)</f>
        <v>0</v>
      </c>
      <c r="FR21" s="4">
        <f>SUMIFS(Purchase!$F:$F,Purchase!$A:$A,Waterfall!$A21,Purchase!$D:$D,Waterfall!$C21,Purchase!$C:$C,Waterfall!FR$1)</f>
        <v>0</v>
      </c>
      <c r="FS21" s="4">
        <f>SUMIFS(Purchase!$F:$F,Purchase!$A:$A,Waterfall!$A21,Purchase!$D:$D,Waterfall!$C21,Purchase!$C:$C,Waterfall!FS$1)</f>
        <v>0</v>
      </c>
      <c r="FT21" s="4">
        <f>SUMIFS(Purchase!$F:$F,Purchase!$A:$A,Waterfall!$A21,Purchase!$D:$D,Waterfall!$C21,Purchase!$C:$C,Waterfall!FT$1)</f>
        <v>0</v>
      </c>
      <c r="FU21" s="4">
        <f>SUMIFS(Purchase!$F:$F,Purchase!$A:$A,Waterfall!$A21,Purchase!$D:$D,Waterfall!$C21,Purchase!$C:$C,Waterfall!FU$1)</f>
        <v>0</v>
      </c>
      <c r="FV21" s="4">
        <f>SUMIFS(Purchase!$F:$F,Purchase!$A:$A,Waterfall!$A21,Purchase!$D:$D,Waterfall!$C21,Purchase!$C:$C,Waterfall!FV$1)</f>
        <v>0</v>
      </c>
      <c r="FW21" s="4">
        <f>SUMIFS(Purchase!$F:$F,Purchase!$A:$A,Waterfall!$A21,Purchase!$D:$D,Waterfall!$C21,Purchase!$C:$C,Waterfall!FW$1)</f>
        <v>0</v>
      </c>
      <c r="FX21" s="4">
        <f>SUMIFS(Purchase!$F:$F,Purchase!$A:$A,Waterfall!$A21,Purchase!$D:$D,Waterfall!$C21,Purchase!$C:$C,Waterfall!FX$1)</f>
        <v>0</v>
      </c>
      <c r="FY21" s="4">
        <f>SUMIFS(Purchase!$F:$F,Purchase!$A:$A,Waterfall!$A21,Purchase!$D:$D,Waterfall!$C21,Purchase!$C:$C,Waterfall!FY$1)</f>
        <v>0</v>
      </c>
      <c r="FZ21" s="4">
        <f>SUMIFS(Purchase!$F:$F,Purchase!$A:$A,Waterfall!$A21,Purchase!$D:$D,Waterfall!$C21,Purchase!$C:$C,Waterfall!FZ$1)</f>
        <v>0</v>
      </c>
      <c r="GA21" s="4">
        <f>SUMIFS(Purchase!$F:$F,Purchase!$A:$A,Waterfall!$A21,Purchase!$D:$D,Waterfall!$C21,Purchase!$C:$C,Waterfall!GA$1)</f>
        <v>0</v>
      </c>
      <c r="GB21" s="4">
        <f>SUMIFS(Purchase!$F:$F,Purchase!$A:$A,Waterfall!$A21,Purchase!$D:$D,Waterfall!$C21,Purchase!$C:$C,Waterfall!GB$1)</f>
        <v>0</v>
      </c>
      <c r="GC21" s="4">
        <f>SUMIFS(Purchase!$F:$F,Purchase!$A:$A,Waterfall!$A21,Purchase!$D:$D,Waterfall!$C21,Purchase!$C:$C,Waterfall!GC$1)</f>
        <v>0</v>
      </c>
      <c r="GD21" s="4">
        <f>SUMIFS(Purchase!$F:$F,Purchase!$A:$A,Waterfall!$A21,Purchase!$D:$D,Waterfall!$C21,Purchase!$C:$C,Waterfall!GD$1)</f>
        <v>0</v>
      </c>
      <c r="GE21" s="4">
        <f>SUMIFS(Purchase!$F:$F,Purchase!$A:$A,Waterfall!$A21,Purchase!$D:$D,Waterfall!$C21,Purchase!$C:$C,Waterfall!GE$1)</f>
        <v>0</v>
      </c>
      <c r="GF21" s="4">
        <f>SUMIFS(Purchase!$F:$F,Purchase!$A:$A,Waterfall!$A21,Purchase!$D:$D,Waterfall!$C21,Purchase!$C:$C,Waterfall!GF$1)</f>
        <v>0</v>
      </c>
      <c r="GG21" s="4">
        <f>SUMIFS(Purchase!$F:$F,Purchase!$A:$A,Waterfall!$A21,Purchase!$D:$D,Waterfall!$C21,Purchase!$C:$C,Waterfall!GG$1)</f>
        <v>0</v>
      </c>
      <c r="GH21" s="4">
        <f>SUMIFS(Purchase!$F:$F,Purchase!$A:$A,Waterfall!$A21,Purchase!$D:$D,Waterfall!$C21,Purchase!$C:$C,Waterfall!GH$1)</f>
        <v>0</v>
      </c>
      <c r="GI21" s="4">
        <f>SUMIFS(Purchase!$F:$F,Purchase!$A:$A,Waterfall!$A21,Purchase!$D:$D,Waterfall!$C21,Purchase!$C:$C,Waterfall!GI$1)</f>
        <v>0</v>
      </c>
      <c r="GJ21" s="113"/>
      <c r="GK21" s="65"/>
    </row>
    <row r="22" spans="1:193" x14ac:dyDescent="0.35">
      <c r="A22" s="8">
        <f t="shared" si="3"/>
        <v>1</v>
      </c>
      <c r="B22" s="2" t="str">
        <f>VLOOKUP($A22,Centers!$B$1:$C$120,2,)</f>
        <v>GATE</v>
      </c>
      <c r="C22" s="3">
        <v>44899</v>
      </c>
      <c r="D22" s="4">
        <f>IF($A22=1,SUM(SUMIFS(Indent!$E:$E,Indent!$C:$C,Waterfall!$C22,Indent!$A:$A,Centers!$A$2),SUMIFS(Indent!$E:$E,Indent!$C:$C,Waterfall!$C22,Indent!$A:$A,Centers!$A$3),SUMIFS(Indent!$E:$E,Indent!$C:$C,Waterfall!$C22,Indent!$A:$A,Centers!$A$4),SUMIFS(Indent!$E:$E,Indent!$C:$C,Waterfall!$C22,Indent!$A:$A,Centers!$A$5),SUMIFS(Indent!$E:$E,Indent!$C:$C,Waterfall!$C22,Indent!$A:$A,Centers!$A$6),SUMIFS(Indent!$E:$E,Indent!$C:$C,Waterfall!$C22,Indent!$A:$A,Centers!$A$7),SUMIFS(Indent!$E:$E,Indent!$C:$C,Waterfall!$C22,Indent!$A:$A,Centers!$A$8)),SUMIFS(Indent!$E:$E,Indent!$C:$C,Waterfall!$C22,Indent!$A:$A,$A22))</f>
        <v>27108</v>
      </c>
      <c r="E22" s="4">
        <f>SUMIFS(Purchase!$F:$F,Purchase!$A:$A,Waterfall!$A22,Purchase!$D:$D,Waterfall!$C22,Purchase!$C:$C,Waterfall!E$1)</f>
        <v>0</v>
      </c>
      <c r="F22" s="4">
        <f>SUMIFS(Purchase!$F:$F,Purchase!$A:$A,Waterfall!$A22,Purchase!$D:$D,Waterfall!$C22,Purchase!$C:$C,Waterfall!F$1)</f>
        <v>0</v>
      </c>
      <c r="G22" s="4">
        <f>SUMIFS(Purchase!$F:$F,Purchase!$A:$A,Waterfall!$A22,Purchase!$D:$D,Waterfall!$C22,Purchase!$C:$C,Waterfall!G$1)</f>
        <v>0</v>
      </c>
      <c r="H22" s="4">
        <f>SUMIFS(Purchase!$F:$F,Purchase!$A:$A,Waterfall!$A22,Purchase!$D:$D,Waterfall!$C22,Purchase!$C:$C,Waterfall!H$1)</f>
        <v>0</v>
      </c>
      <c r="I22" s="4">
        <f>SUMIFS(Purchase!$F:$F,Purchase!$A:$A,Waterfall!$A22,Purchase!$D:$D,Waterfall!$C22,Purchase!$C:$C,Waterfall!I$1)</f>
        <v>0</v>
      </c>
      <c r="J22" s="4">
        <f>SUMIFS(Purchase!$F:$F,Purchase!$A:$A,Waterfall!$A22,Purchase!$D:$D,Waterfall!$C22,Purchase!$C:$C,Waterfall!J$1)</f>
        <v>0</v>
      </c>
      <c r="K22" s="4">
        <f>SUMIFS(Purchase!$F:$F,Purchase!$A:$A,Waterfall!$A22,Purchase!$D:$D,Waterfall!$C22,Purchase!$C:$C,Waterfall!K$1)</f>
        <v>0</v>
      </c>
      <c r="L22" s="4">
        <f>SUMIFS(Purchase!$F:$F,Purchase!$A:$A,Waterfall!$A22,Purchase!$D:$D,Waterfall!$C22,Purchase!$C:$C,Waterfall!L$1)</f>
        <v>0</v>
      </c>
      <c r="M22" s="4">
        <f>SUMIFS(Purchase!$F:$F,Purchase!$A:$A,Waterfall!$A22,Purchase!$D:$D,Waterfall!$C22,Purchase!$C:$C,Waterfall!M$1)</f>
        <v>0</v>
      </c>
      <c r="N22" s="4">
        <f>SUMIFS(Purchase!$F:$F,Purchase!$A:$A,Waterfall!$A22,Purchase!$D:$D,Waterfall!$C22,Purchase!$C:$C,Waterfall!N$1)</f>
        <v>0</v>
      </c>
      <c r="O22" s="4">
        <f>SUMIFS(Purchase!$F:$F,Purchase!$A:$A,Waterfall!$A22,Purchase!$D:$D,Waterfall!$C22,Purchase!$C:$C,Waterfall!O$1)</f>
        <v>0</v>
      </c>
      <c r="P22" s="4">
        <f>SUMIFS(Purchase!$F:$F,Purchase!$A:$A,Waterfall!$A22,Purchase!$D:$D,Waterfall!$C22,Purchase!$C:$C,Waterfall!P$1)</f>
        <v>0</v>
      </c>
      <c r="Q22" s="4">
        <f>SUMIFS(Purchase!$F:$F,Purchase!$A:$A,Waterfall!$A22,Purchase!$D:$D,Waterfall!$C22,Purchase!$C:$C,Waterfall!Q$1)</f>
        <v>0</v>
      </c>
      <c r="R22" s="4">
        <f>SUMIFS(Purchase!$F:$F,Purchase!$A:$A,Waterfall!$A22,Purchase!$D:$D,Waterfall!$C22,Purchase!$C:$C,Waterfall!R$1)</f>
        <v>0</v>
      </c>
      <c r="S22" s="4">
        <f>SUMIFS(Purchase!$F:$F,Purchase!$A:$A,Waterfall!$A22,Purchase!$D:$D,Waterfall!$C22,Purchase!$C:$C,Waterfall!S$1)</f>
        <v>0</v>
      </c>
      <c r="T22" s="4">
        <f>SUMIFS(Purchase!$F:$F,Purchase!$A:$A,Waterfall!$A22,Purchase!$D:$D,Waterfall!$C22,Purchase!$C:$C,Waterfall!T$1)</f>
        <v>0</v>
      </c>
      <c r="U22" s="4">
        <f>SUMIFS(Purchase!$F:$F,Purchase!$A:$A,Waterfall!$A22,Purchase!$D:$D,Waterfall!$C22,Purchase!$C:$C,Waterfall!U$1)</f>
        <v>0</v>
      </c>
      <c r="V22" s="4">
        <f>SUMIFS(Purchase!$F:$F,Purchase!$A:$A,Waterfall!$A22,Purchase!$D:$D,Waterfall!$C22,Purchase!$C:$C,Waterfall!V$1)</f>
        <v>0</v>
      </c>
      <c r="W22" s="4">
        <f>SUMIFS(Purchase!$F:$F,Purchase!$A:$A,Waterfall!$A22,Purchase!$D:$D,Waterfall!$C22,Purchase!$C:$C,Waterfall!W$1)</f>
        <v>2522.42</v>
      </c>
      <c r="X22" s="4">
        <f>SUMIFS(Purchase!$F:$F,Purchase!$A:$A,Waterfall!$A22,Purchase!$D:$D,Waterfall!$C22,Purchase!$C:$C,Waterfall!X$1)</f>
        <v>12406.47</v>
      </c>
      <c r="Y22" s="4">
        <f>SUMIFS(Purchase!$F:$F,Purchase!$A:$A,Waterfall!$A22,Purchase!$D:$D,Waterfall!$C22,Purchase!$C:$C,Waterfall!Y$1)</f>
        <v>7308.82</v>
      </c>
      <c r="Z22" s="4">
        <f>SUMIFS(Purchase!$F:$F,Purchase!$A:$A,Waterfall!$A22,Purchase!$D:$D,Waterfall!$C22,Purchase!$C:$C,Waterfall!Z$1)</f>
        <v>5528.38</v>
      </c>
      <c r="AA22" s="4">
        <f>SUMIFS(Purchase!$F:$F,Purchase!$A:$A,Waterfall!$A22,Purchase!$D:$D,Waterfall!$C22,Purchase!$C:$C,Waterfall!AA$1)</f>
        <v>2452.0300000000002</v>
      </c>
      <c r="AB22" s="4">
        <f>SUMIFS(Purchase!$F:$F,Purchase!$A:$A,Waterfall!$A22,Purchase!$D:$D,Waterfall!$C22,Purchase!$C:$C,Waterfall!AB$1)</f>
        <v>1014.44</v>
      </c>
      <c r="AC22" s="4">
        <f>SUMIFS(Purchase!$F:$F,Purchase!$A:$A,Waterfall!$A22,Purchase!$D:$D,Waterfall!$C22,Purchase!$C:$C,Waterfall!AC$1)</f>
        <v>0</v>
      </c>
      <c r="AD22" s="4">
        <f>SUMIFS(Purchase!$F:$F,Purchase!$A:$A,Waterfall!$A22,Purchase!$D:$D,Waterfall!$C22,Purchase!$C:$C,Waterfall!AD$1)</f>
        <v>0</v>
      </c>
      <c r="AE22" s="4">
        <f>SUMIFS(Purchase!$F:$F,Purchase!$A:$A,Waterfall!$A22,Purchase!$D:$D,Waterfall!$C22,Purchase!$C:$C,Waterfall!AE$1)</f>
        <v>0</v>
      </c>
      <c r="AF22" s="4">
        <f>SUMIFS(Purchase!$F:$F,Purchase!$A:$A,Waterfall!$A22,Purchase!$D:$D,Waterfall!$C22,Purchase!$C:$C,Waterfall!AF$1)</f>
        <v>0</v>
      </c>
      <c r="AG22" s="4">
        <f>SUMIFS(Purchase!$F:$F,Purchase!$A:$A,Waterfall!$A22,Purchase!$D:$D,Waterfall!$C22,Purchase!$C:$C,Waterfall!AG$1)</f>
        <v>0</v>
      </c>
      <c r="AH22" s="4">
        <f>SUMIFS(Purchase!$F:$F,Purchase!$A:$A,Waterfall!$A22,Purchase!$D:$D,Waterfall!$C22,Purchase!$C:$C,Waterfall!AH$1)</f>
        <v>0</v>
      </c>
      <c r="AI22" s="4">
        <f>SUMIFS(Purchase!$F:$F,Purchase!$A:$A,Waterfall!$A22,Purchase!$D:$D,Waterfall!$C22,Purchase!$C:$C,Waterfall!AI$1)</f>
        <v>0</v>
      </c>
      <c r="AJ22" s="4">
        <f>SUMIFS(Purchase!$F:$F,Purchase!$A:$A,Waterfall!$A22,Purchase!$D:$D,Waterfall!$C22,Purchase!$C:$C,Waterfall!AJ$1)</f>
        <v>0</v>
      </c>
      <c r="AK22" s="4">
        <f>SUMIFS(Purchase!$F:$F,Purchase!$A:$A,Waterfall!$A22,Purchase!$D:$D,Waterfall!$C22,Purchase!$C:$C,Waterfall!AK$1)</f>
        <v>0</v>
      </c>
      <c r="AL22" s="4">
        <f>SUMIFS(Purchase!$F:$F,Purchase!$A:$A,Waterfall!$A22,Purchase!$D:$D,Waterfall!$C22,Purchase!$C:$C,Waterfall!AL$1)</f>
        <v>0</v>
      </c>
      <c r="AM22" s="4">
        <f>SUMIFS(Purchase!$F:$F,Purchase!$A:$A,Waterfall!$A22,Purchase!$D:$D,Waterfall!$C22,Purchase!$C:$C,Waterfall!AM$1)</f>
        <v>0</v>
      </c>
      <c r="AN22" s="4">
        <f>SUMIFS(Purchase!$F:$F,Purchase!$A:$A,Waterfall!$A22,Purchase!$D:$D,Waterfall!$C22,Purchase!$C:$C,Waterfall!AN$1)</f>
        <v>0</v>
      </c>
      <c r="AO22" s="4">
        <f>SUMIFS(Purchase!$F:$F,Purchase!$A:$A,Waterfall!$A22,Purchase!$D:$D,Waterfall!$C22,Purchase!$C:$C,Waterfall!AO$1)</f>
        <v>0</v>
      </c>
      <c r="AP22" s="4">
        <f>SUMIFS(Purchase!$F:$F,Purchase!$A:$A,Waterfall!$A22,Purchase!$D:$D,Waterfall!$C22,Purchase!$C:$C,Waterfall!AP$1)</f>
        <v>0</v>
      </c>
      <c r="AQ22" s="4">
        <f>SUMIFS(Purchase!$F:$F,Purchase!$A:$A,Waterfall!$A22,Purchase!$D:$D,Waterfall!$C22,Purchase!$C:$C,Waterfall!AQ$1)</f>
        <v>0</v>
      </c>
      <c r="AR22" s="4">
        <f>SUMIFS(Purchase!$F:$F,Purchase!$A:$A,Waterfall!$A22,Purchase!$D:$D,Waterfall!$C22,Purchase!$C:$C,Waterfall!AR$1)</f>
        <v>0</v>
      </c>
      <c r="AS22" s="4">
        <f>SUMIFS(Purchase!$F:$F,Purchase!$A:$A,Waterfall!$A22,Purchase!$D:$D,Waterfall!$C22,Purchase!$C:$C,Waterfall!AS$1)</f>
        <v>0</v>
      </c>
      <c r="AT22" s="4">
        <f>SUMIFS(Purchase!$F:$F,Purchase!$A:$A,Waterfall!$A22,Purchase!$D:$D,Waterfall!$C22,Purchase!$C:$C,Waterfall!AT$1)</f>
        <v>0</v>
      </c>
      <c r="AU22" s="4">
        <f>SUMIFS(Purchase!$F:$F,Purchase!$A:$A,Waterfall!$A22,Purchase!$D:$D,Waterfall!$C22,Purchase!$C:$C,Waterfall!AU$1)</f>
        <v>0</v>
      </c>
      <c r="AV22" s="4">
        <f>SUMIFS(Purchase!$F:$F,Purchase!$A:$A,Waterfall!$A22,Purchase!$D:$D,Waterfall!$C22,Purchase!$C:$C,Waterfall!AV$1)</f>
        <v>0</v>
      </c>
      <c r="AW22" s="4">
        <f>SUMIFS(Purchase!$F:$F,Purchase!$A:$A,Waterfall!$A22,Purchase!$D:$D,Waterfall!$C22,Purchase!$C:$C,Waterfall!AW$1)</f>
        <v>0</v>
      </c>
      <c r="AX22" s="4">
        <f>SUMIFS(Purchase!$F:$F,Purchase!$A:$A,Waterfall!$A22,Purchase!$D:$D,Waterfall!$C22,Purchase!$C:$C,Waterfall!AX$1)</f>
        <v>0</v>
      </c>
      <c r="AY22" s="4">
        <f>SUMIFS(Purchase!$F:$F,Purchase!$A:$A,Waterfall!$A22,Purchase!$D:$D,Waterfall!$C22,Purchase!$C:$C,Waterfall!AY$1)</f>
        <v>0</v>
      </c>
      <c r="AZ22" s="4">
        <f>SUMIFS(Purchase!$F:$F,Purchase!$A:$A,Waterfall!$A22,Purchase!$D:$D,Waterfall!$C22,Purchase!$C:$C,Waterfall!AZ$1)</f>
        <v>0</v>
      </c>
      <c r="BA22" s="4">
        <f>SUMIFS(Purchase!$F:$F,Purchase!$A:$A,Waterfall!$A22,Purchase!$D:$D,Waterfall!$C22,Purchase!$C:$C,Waterfall!BA$1)</f>
        <v>0</v>
      </c>
      <c r="BB22" s="4">
        <f>SUMIFS(Purchase!$F:$F,Purchase!$A:$A,Waterfall!$A22,Purchase!$D:$D,Waterfall!$C22,Purchase!$C:$C,Waterfall!BB$1)</f>
        <v>0</v>
      </c>
      <c r="BC22" s="4">
        <f>SUMIFS(Purchase!$F:$F,Purchase!$A:$A,Waterfall!$A22,Purchase!$D:$D,Waterfall!$C22,Purchase!$C:$C,Waterfall!BC$1)</f>
        <v>0</v>
      </c>
      <c r="BD22" s="4">
        <f>SUMIFS(Purchase!$F:$F,Purchase!$A:$A,Waterfall!$A22,Purchase!$D:$D,Waterfall!$C22,Purchase!$C:$C,Waterfall!BD$1)</f>
        <v>0</v>
      </c>
      <c r="BE22" s="4">
        <f>SUMIFS(Purchase!$F:$F,Purchase!$A:$A,Waterfall!$A22,Purchase!$D:$D,Waterfall!$C22,Purchase!$C:$C,Waterfall!BE$1)</f>
        <v>0</v>
      </c>
      <c r="BF22" s="4">
        <f>SUMIFS(Purchase!$F:$F,Purchase!$A:$A,Waterfall!$A22,Purchase!$D:$D,Waterfall!$C22,Purchase!$C:$C,Waterfall!BF$1)</f>
        <v>0</v>
      </c>
      <c r="BG22" s="4">
        <f>SUMIFS(Purchase!$F:$F,Purchase!$A:$A,Waterfall!$A22,Purchase!$D:$D,Waterfall!$C22,Purchase!$C:$C,Waterfall!BG$1)</f>
        <v>0</v>
      </c>
      <c r="BH22" s="4">
        <f>SUMIFS(Purchase!$F:$F,Purchase!$A:$A,Waterfall!$A22,Purchase!$D:$D,Waterfall!$C22,Purchase!$C:$C,Waterfall!BH$1)</f>
        <v>0</v>
      </c>
      <c r="BI22" s="4">
        <f>SUMIFS(Purchase!$F:$F,Purchase!$A:$A,Waterfall!$A22,Purchase!$D:$D,Waterfall!$C22,Purchase!$C:$C,Waterfall!BI$1)</f>
        <v>0</v>
      </c>
      <c r="BJ22" s="4">
        <f>SUMIFS(Purchase!$F:$F,Purchase!$A:$A,Waterfall!$A22,Purchase!$D:$D,Waterfall!$C22,Purchase!$C:$C,Waterfall!BJ$1)</f>
        <v>0</v>
      </c>
      <c r="BK22" s="4">
        <f>SUMIFS(Purchase!$F:$F,Purchase!$A:$A,Waterfall!$A22,Purchase!$D:$D,Waterfall!$C22,Purchase!$C:$C,Waterfall!BK$1)</f>
        <v>0</v>
      </c>
      <c r="BL22" s="4">
        <f>SUMIFS(Purchase!$F:$F,Purchase!$A:$A,Waterfall!$A22,Purchase!$D:$D,Waterfall!$C22,Purchase!$C:$C,Waterfall!BL$1)</f>
        <v>0</v>
      </c>
      <c r="BM22" s="4">
        <f>SUMIFS(Purchase!$F:$F,Purchase!$A:$A,Waterfall!$A22,Purchase!$D:$D,Waterfall!$C22,Purchase!$C:$C,Waterfall!BM$1)</f>
        <v>0</v>
      </c>
      <c r="BN22" s="4">
        <f>SUMIFS(Purchase!$F:$F,Purchase!$A:$A,Waterfall!$A22,Purchase!$D:$D,Waterfall!$C22,Purchase!$C:$C,Waterfall!BN$1)</f>
        <v>0</v>
      </c>
      <c r="BO22" s="4">
        <f>SUMIFS(Purchase!$F:$F,Purchase!$A:$A,Waterfall!$A22,Purchase!$D:$D,Waterfall!$C22,Purchase!$C:$C,Waterfall!BO$1)</f>
        <v>0</v>
      </c>
      <c r="BP22" s="4">
        <f>SUMIFS(Purchase!$F:$F,Purchase!$A:$A,Waterfall!$A22,Purchase!$D:$D,Waterfall!$C22,Purchase!$C:$C,Waterfall!BP$1)</f>
        <v>0</v>
      </c>
      <c r="BQ22" s="4">
        <f>SUMIFS(Purchase!$F:$F,Purchase!$A:$A,Waterfall!$A22,Purchase!$D:$D,Waterfall!$C22,Purchase!$C:$C,Waterfall!BQ$1)</f>
        <v>0</v>
      </c>
      <c r="BR22" s="4">
        <f>SUMIFS(Purchase!$F:$F,Purchase!$A:$A,Waterfall!$A22,Purchase!$D:$D,Waterfall!$C22,Purchase!$C:$C,Waterfall!BR$1)</f>
        <v>0</v>
      </c>
      <c r="BS22" s="4">
        <f>SUMIFS(Purchase!$F:$F,Purchase!$A:$A,Waterfall!$A22,Purchase!$D:$D,Waterfall!$C22,Purchase!$C:$C,Waterfall!BS$1)</f>
        <v>0</v>
      </c>
      <c r="BT22" s="4">
        <f>SUMIFS(Purchase!$F:$F,Purchase!$A:$A,Waterfall!$A22,Purchase!$D:$D,Waterfall!$C22,Purchase!$C:$C,Waterfall!BT$1)</f>
        <v>0</v>
      </c>
      <c r="BU22" s="4">
        <f>SUMIFS(Purchase!$F:$F,Purchase!$A:$A,Waterfall!$A22,Purchase!$D:$D,Waterfall!$C22,Purchase!$C:$C,Waterfall!BU$1)</f>
        <v>0</v>
      </c>
      <c r="BV22" s="4">
        <f>SUMIFS(Purchase!$F:$F,Purchase!$A:$A,Waterfall!$A22,Purchase!$D:$D,Waterfall!$C22,Purchase!$C:$C,Waterfall!BV$1)</f>
        <v>0</v>
      </c>
      <c r="BW22" s="4">
        <f>SUMIFS(Purchase!$F:$F,Purchase!$A:$A,Waterfall!$A22,Purchase!$D:$D,Waterfall!$C22,Purchase!$C:$C,Waterfall!BW$1)</f>
        <v>0</v>
      </c>
      <c r="BX22" s="4">
        <f>SUMIFS(Purchase!$F:$F,Purchase!$A:$A,Waterfall!$A22,Purchase!$D:$D,Waterfall!$C22,Purchase!$C:$C,Waterfall!BX$1)</f>
        <v>0</v>
      </c>
      <c r="BY22" s="4">
        <f>SUMIFS(Purchase!$F:$F,Purchase!$A:$A,Waterfall!$A22,Purchase!$D:$D,Waterfall!$C22,Purchase!$C:$C,Waterfall!BY$1)</f>
        <v>0</v>
      </c>
      <c r="BZ22" s="4">
        <f>SUMIFS(Purchase!$F:$F,Purchase!$A:$A,Waterfall!$A22,Purchase!$D:$D,Waterfall!$C22,Purchase!$C:$C,Waterfall!BZ$1)</f>
        <v>0</v>
      </c>
      <c r="CA22" s="4">
        <f>SUMIFS(Purchase!$F:$F,Purchase!$A:$A,Waterfall!$A22,Purchase!$D:$D,Waterfall!$C22,Purchase!$C:$C,Waterfall!CA$1)</f>
        <v>0</v>
      </c>
      <c r="CB22" s="4">
        <f>SUMIFS(Purchase!$F:$F,Purchase!$A:$A,Waterfall!$A22,Purchase!$D:$D,Waterfall!$C22,Purchase!$C:$C,Waterfall!CB$1)</f>
        <v>0</v>
      </c>
      <c r="CC22" s="4">
        <f>SUMIFS(Purchase!$F:$F,Purchase!$A:$A,Waterfall!$A22,Purchase!$D:$D,Waterfall!$C22,Purchase!$C:$C,Waterfall!CC$1)</f>
        <v>0</v>
      </c>
      <c r="CD22" s="4">
        <f>SUMIFS(Purchase!$F:$F,Purchase!$A:$A,Waterfall!$A22,Purchase!$D:$D,Waterfall!$C22,Purchase!$C:$C,Waterfall!CD$1)</f>
        <v>0</v>
      </c>
      <c r="CE22" s="4">
        <f>SUMIFS(Purchase!$F:$F,Purchase!$A:$A,Waterfall!$A22,Purchase!$D:$D,Waterfall!$C22,Purchase!$C:$C,Waterfall!CE$1)</f>
        <v>0</v>
      </c>
      <c r="CF22" s="4">
        <f>SUMIFS(Purchase!$F:$F,Purchase!$A:$A,Waterfall!$A22,Purchase!$D:$D,Waterfall!$C22,Purchase!$C:$C,Waterfall!CF$1)</f>
        <v>0</v>
      </c>
      <c r="CG22" s="4">
        <f>SUMIFS(Purchase!$F:$F,Purchase!$A:$A,Waterfall!$A22,Purchase!$D:$D,Waterfall!$C22,Purchase!$C:$C,Waterfall!CG$1)</f>
        <v>0</v>
      </c>
      <c r="CH22" s="4">
        <f>SUMIFS(Purchase!$F:$F,Purchase!$A:$A,Waterfall!$A22,Purchase!$D:$D,Waterfall!$C22,Purchase!$C:$C,Waterfall!CH$1)</f>
        <v>0</v>
      </c>
      <c r="CI22" s="4">
        <f>SUMIFS(Purchase!$F:$F,Purchase!$A:$A,Waterfall!$A22,Purchase!$D:$D,Waterfall!$C22,Purchase!$C:$C,Waterfall!CI$1)</f>
        <v>0</v>
      </c>
      <c r="CJ22" s="4">
        <f>SUMIFS(Purchase!$F:$F,Purchase!$A:$A,Waterfall!$A22,Purchase!$D:$D,Waterfall!$C22,Purchase!$C:$C,Waterfall!CJ$1)</f>
        <v>0</v>
      </c>
      <c r="CK22" s="4">
        <f>SUMIFS(Purchase!$F:$F,Purchase!$A:$A,Waterfall!$A22,Purchase!$D:$D,Waterfall!$C22,Purchase!$C:$C,Waterfall!CK$1)</f>
        <v>0</v>
      </c>
      <c r="CL22" s="4">
        <f>SUMIFS(Purchase!$F:$F,Purchase!$A:$A,Waterfall!$A22,Purchase!$D:$D,Waterfall!$C22,Purchase!$C:$C,Waterfall!CL$1)</f>
        <v>0</v>
      </c>
      <c r="CM22" s="4">
        <f>SUMIFS(Purchase!$F:$F,Purchase!$A:$A,Waterfall!$A22,Purchase!$D:$D,Waterfall!$C22,Purchase!$C:$C,Waterfall!CM$1)</f>
        <v>0</v>
      </c>
      <c r="CN22" s="4">
        <f>SUMIFS(Purchase!$F:$F,Purchase!$A:$A,Waterfall!$A22,Purchase!$D:$D,Waterfall!$C22,Purchase!$C:$C,Waterfall!CN$1)</f>
        <v>0</v>
      </c>
      <c r="CO22" s="4">
        <f>SUMIFS(Purchase!$F:$F,Purchase!$A:$A,Waterfall!$A22,Purchase!$D:$D,Waterfall!$C22,Purchase!$C:$C,Waterfall!CO$1)</f>
        <v>0</v>
      </c>
      <c r="CP22" s="4">
        <f>SUMIFS(Purchase!$F:$F,Purchase!$A:$A,Waterfall!$A22,Purchase!$D:$D,Waterfall!$C22,Purchase!$C:$C,Waterfall!CP$1)</f>
        <v>0</v>
      </c>
      <c r="CQ22" s="4">
        <f>SUMIFS(Purchase!$F:$F,Purchase!$A:$A,Waterfall!$A22,Purchase!$D:$D,Waterfall!$C22,Purchase!$C:$C,Waterfall!CQ$1)</f>
        <v>0</v>
      </c>
      <c r="CR22" s="4">
        <f>SUMIFS(Purchase!$F:$F,Purchase!$A:$A,Waterfall!$A22,Purchase!$D:$D,Waterfall!$C22,Purchase!$C:$C,Waterfall!CR$1)</f>
        <v>0</v>
      </c>
      <c r="CS22" s="4">
        <f>SUMIFS(Purchase!$F:$F,Purchase!$A:$A,Waterfall!$A22,Purchase!$D:$D,Waterfall!$C22,Purchase!$C:$C,Waterfall!CS$1)</f>
        <v>0</v>
      </c>
      <c r="CT22" s="4">
        <f>SUMIFS(Purchase!$F:$F,Purchase!$A:$A,Waterfall!$A22,Purchase!$D:$D,Waterfall!$C22,Purchase!$C:$C,Waterfall!CT$1)</f>
        <v>0</v>
      </c>
      <c r="CU22" s="4">
        <f>SUMIFS(Purchase!$F:$F,Purchase!$A:$A,Waterfall!$A22,Purchase!$D:$D,Waterfall!$C22,Purchase!$C:$C,Waterfall!CU$1)</f>
        <v>0</v>
      </c>
      <c r="CV22" s="4">
        <f>SUMIFS(Purchase!$F:$F,Purchase!$A:$A,Waterfall!$A22,Purchase!$D:$D,Waterfall!$C22,Purchase!$C:$C,Waterfall!CV$1)</f>
        <v>0</v>
      </c>
      <c r="CW22" s="4">
        <f>SUMIFS(Purchase!$F:$F,Purchase!$A:$A,Waterfall!$A22,Purchase!$D:$D,Waterfall!$C22,Purchase!$C:$C,Waterfall!CW$1)</f>
        <v>0</v>
      </c>
      <c r="CX22" s="4">
        <f>SUMIFS(Purchase!$F:$F,Purchase!$A:$A,Waterfall!$A22,Purchase!$D:$D,Waterfall!$C22,Purchase!$C:$C,Waterfall!CX$1)</f>
        <v>0</v>
      </c>
      <c r="CY22" s="4">
        <f>SUMIFS(Purchase!$F:$F,Purchase!$A:$A,Waterfall!$A22,Purchase!$D:$D,Waterfall!$C22,Purchase!$C:$C,Waterfall!CY$1)</f>
        <v>0</v>
      </c>
      <c r="CZ22" s="4">
        <f>SUMIFS(Purchase!$F:$F,Purchase!$A:$A,Waterfall!$A22,Purchase!$D:$D,Waterfall!$C22,Purchase!$C:$C,Waterfall!CZ$1)</f>
        <v>0</v>
      </c>
      <c r="DA22" s="4">
        <f>SUMIFS(Purchase!$F:$F,Purchase!$A:$A,Waterfall!$A22,Purchase!$D:$D,Waterfall!$C22,Purchase!$C:$C,Waterfall!DA$1)</f>
        <v>0</v>
      </c>
      <c r="DB22" s="4">
        <f>SUMIFS(Purchase!$F:$F,Purchase!$A:$A,Waterfall!$A22,Purchase!$D:$D,Waterfall!$C22,Purchase!$C:$C,Waterfall!DB$1)</f>
        <v>0</v>
      </c>
      <c r="DC22" s="4">
        <f>SUMIFS(Purchase!$F:$F,Purchase!$A:$A,Waterfall!$A22,Purchase!$D:$D,Waterfall!$C22,Purchase!$C:$C,Waterfall!DC$1)</f>
        <v>0</v>
      </c>
      <c r="DD22" s="4">
        <f>SUMIFS(Purchase!$F:$F,Purchase!$A:$A,Waterfall!$A22,Purchase!$D:$D,Waterfall!$C22,Purchase!$C:$C,Waterfall!DD$1)</f>
        <v>0</v>
      </c>
      <c r="DE22" s="4">
        <f>SUMIFS(Purchase!$F:$F,Purchase!$A:$A,Waterfall!$A22,Purchase!$D:$D,Waterfall!$C22,Purchase!$C:$C,Waterfall!DE$1)</f>
        <v>0</v>
      </c>
      <c r="DF22" s="4">
        <f>SUMIFS(Purchase!$F:$F,Purchase!$A:$A,Waterfall!$A22,Purchase!$D:$D,Waterfall!$C22,Purchase!$C:$C,Waterfall!DF$1)</f>
        <v>0</v>
      </c>
      <c r="DG22" s="4">
        <f>SUMIFS(Purchase!$F:$F,Purchase!$A:$A,Waterfall!$A22,Purchase!$D:$D,Waterfall!$C22,Purchase!$C:$C,Waterfall!DG$1)</f>
        <v>0</v>
      </c>
      <c r="DH22" s="4">
        <f>SUMIFS(Purchase!$F:$F,Purchase!$A:$A,Waterfall!$A22,Purchase!$D:$D,Waterfall!$C22,Purchase!$C:$C,Waterfall!DH$1)</f>
        <v>0</v>
      </c>
      <c r="DI22" s="4">
        <f>SUMIFS(Purchase!$F:$F,Purchase!$A:$A,Waterfall!$A22,Purchase!$D:$D,Waterfall!$C22,Purchase!$C:$C,Waterfall!DI$1)</f>
        <v>0</v>
      </c>
      <c r="DJ22" s="4">
        <f>SUMIFS(Purchase!$F:$F,Purchase!$A:$A,Waterfall!$A22,Purchase!$D:$D,Waterfall!$C22,Purchase!$C:$C,Waterfall!DJ$1)</f>
        <v>0</v>
      </c>
      <c r="DK22" s="4">
        <f>SUMIFS(Purchase!$F:$F,Purchase!$A:$A,Waterfall!$A22,Purchase!$D:$D,Waterfall!$C22,Purchase!$C:$C,Waterfall!DK$1)</f>
        <v>0</v>
      </c>
      <c r="DL22" s="4">
        <f>SUMIFS(Purchase!$F:$F,Purchase!$A:$A,Waterfall!$A22,Purchase!$D:$D,Waterfall!$C22,Purchase!$C:$C,Waterfall!DL$1)</f>
        <v>0</v>
      </c>
      <c r="DM22" s="4">
        <f>SUMIFS(Purchase!$F:$F,Purchase!$A:$A,Waterfall!$A22,Purchase!$D:$D,Waterfall!$C22,Purchase!$C:$C,Waterfall!DM$1)</f>
        <v>0</v>
      </c>
      <c r="DN22" s="4">
        <f>SUMIFS(Purchase!$F:$F,Purchase!$A:$A,Waterfall!$A22,Purchase!$D:$D,Waterfall!$C22,Purchase!$C:$C,Waterfall!DN$1)</f>
        <v>0</v>
      </c>
      <c r="DO22" s="4">
        <f>SUMIFS(Purchase!$F:$F,Purchase!$A:$A,Waterfall!$A22,Purchase!$D:$D,Waterfall!$C22,Purchase!$C:$C,Waterfall!DO$1)</f>
        <v>0</v>
      </c>
      <c r="DP22" s="4">
        <f>SUMIFS(Purchase!$F:$F,Purchase!$A:$A,Waterfall!$A22,Purchase!$D:$D,Waterfall!$C22,Purchase!$C:$C,Waterfall!DP$1)</f>
        <v>0</v>
      </c>
      <c r="DQ22" s="4">
        <f>SUMIFS(Purchase!$F:$F,Purchase!$A:$A,Waterfall!$A22,Purchase!$D:$D,Waterfall!$C22,Purchase!$C:$C,Waterfall!DQ$1)</f>
        <v>0</v>
      </c>
      <c r="DR22" s="4">
        <f>SUMIFS(Purchase!$F:$F,Purchase!$A:$A,Waterfall!$A22,Purchase!$D:$D,Waterfall!$C22,Purchase!$C:$C,Waterfall!DR$1)</f>
        <v>0</v>
      </c>
      <c r="DS22" s="4">
        <f>SUMIFS(Purchase!$F:$F,Purchase!$A:$A,Waterfall!$A22,Purchase!$D:$D,Waterfall!$C22,Purchase!$C:$C,Waterfall!DS$1)</f>
        <v>0</v>
      </c>
      <c r="DT22" s="4">
        <f>SUMIFS(Purchase!$F:$F,Purchase!$A:$A,Waterfall!$A22,Purchase!$D:$D,Waterfall!$C22,Purchase!$C:$C,Waterfall!DT$1)</f>
        <v>0</v>
      </c>
      <c r="DU22" s="4">
        <f>SUMIFS(Purchase!$F:$F,Purchase!$A:$A,Waterfall!$A22,Purchase!$D:$D,Waterfall!$C22,Purchase!$C:$C,Waterfall!DU$1)</f>
        <v>0</v>
      </c>
      <c r="DV22" s="4">
        <f>SUMIFS(Purchase!$F:$F,Purchase!$A:$A,Waterfall!$A22,Purchase!$D:$D,Waterfall!$C22,Purchase!$C:$C,Waterfall!DV$1)</f>
        <v>0</v>
      </c>
      <c r="DW22" s="4">
        <f>SUMIFS(Purchase!$F:$F,Purchase!$A:$A,Waterfall!$A22,Purchase!$D:$D,Waterfall!$C22,Purchase!$C:$C,Waterfall!DW$1)</f>
        <v>0</v>
      </c>
      <c r="DX22" s="4">
        <f>SUMIFS(Purchase!$F:$F,Purchase!$A:$A,Waterfall!$A22,Purchase!$D:$D,Waterfall!$C22,Purchase!$C:$C,Waterfall!DX$1)</f>
        <v>0</v>
      </c>
      <c r="DY22" s="4">
        <f>SUMIFS(Purchase!$F:$F,Purchase!$A:$A,Waterfall!$A22,Purchase!$D:$D,Waterfall!$C22,Purchase!$C:$C,Waterfall!DY$1)</f>
        <v>0</v>
      </c>
      <c r="DZ22" s="4">
        <f>SUMIFS(Purchase!$F:$F,Purchase!$A:$A,Waterfall!$A22,Purchase!$D:$D,Waterfall!$C22,Purchase!$C:$C,Waterfall!DZ$1)</f>
        <v>0</v>
      </c>
      <c r="EA22" s="4">
        <f>SUMIFS(Purchase!$F:$F,Purchase!$A:$A,Waterfall!$A22,Purchase!$D:$D,Waterfall!$C22,Purchase!$C:$C,Waterfall!EA$1)</f>
        <v>0</v>
      </c>
      <c r="EB22" s="4">
        <f>SUMIFS(Purchase!$F:$F,Purchase!$A:$A,Waterfall!$A22,Purchase!$D:$D,Waterfall!$C22,Purchase!$C:$C,Waterfall!EB$1)</f>
        <v>0</v>
      </c>
      <c r="EC22" s="4">
        <f>SUMIFS(Purchase!$F:$F,Purchase!$A:$A,Waterfall!$A22,Purchase!$D:$D,Waterfall!$C22,Purchase!$C:$C,Waterfall!EC$1)</f>
        <v>0</v>
      </c>
      <c r="ED22" s="4">
        <f>SUMIFS(Purchase!$F:$F,Purchase!$A:$A,Waterfall!$A22,Purchase!$D:$D,Waterfall!$C22,Purchase!$C:$C,Waterfall!ED$1)</f>
        <v>0</v>
      </c>
      <c r="EE22" s="4">
        <f>SUMIFS(Purchase!$F:$F,Purchase!$A:$A,Waterfall!$A22,Purchase!$D:$D,Waterfall!$C22,Purchase!$C:$C,Waterfall!EE$1)</f>
        <v>0</v>
      </c>
      <c r="EF22" s="4">
        <f>SUMIFS(Purchase!$F:$F,Purchase!$A:$A,Waterfall!$A22,Purchase!$D:$D,Waterfall!$C22,Purchase!$C:$C,Waterfall!EF$1)</f>
        <v>0</v>
      </c>
      <c r="EG22" s="4">
        <f>SUMIFS(Purchase!$F:$F,Purchase!$A:$A,Waterfall!$A22,Purchase!$D:$D,Waterfall!$C22,Purchase!$C:$C,Waterfall!EG$1)</f>
        <v>0</v>
      </c>
      <c r="EH22" s="4">
        <f>SUMIFS(Purchase!$F:$F,Purchase!$A:$A,Waterfall!$A22,Purchase!$D:$D,Waterfall!$C22,Purchase!$C:$C,Waterfall!EH$1)</f>
        <v>0</v>
      </c>
      <c r="EI22" s="4">
        <f>SUMIFS(Purchase!$F:$F,Purchase!$A:$A,Waterfall!$A22,Purchase!$D:$D,Waterfall!$C22,Purchase!$C:$C,Waterfall!EI$1)</f>
        <v>0</v>
      </c>
      <c r="EJ22" s="4">
        <f>SUMIFS(Purchase!$F:$F,Purchase!$A:$A,Waterfall!$A22,Purchase!$D:$D,Waterfall!$C22,Purchase!$C:$C,Waterfall!EJ$1)</f>
        <v>0</v>
      </c>
      <c r="EK22" s="4">
        <f>SUMIFS(Purchase!$F:$F,Purchase!$A:$A,Waterfall!$A22,Purchase!$D:$D,Waterfall!$C22,Purchase!$C:$C,Waterfall!EK$1)</f>
        <v>0</v>
      </c>
      <c r="EL22" s="4">
        <f>SUMIFS(Purchase!$F:$F,Purchase!$A:$A,Waterfall!$A22,Purchase!$D:$D,Waterfall!$C22,Purchase!$C:$C,Waterfall!EL$1)</f>
        <v>0</v>
      </c>
      <c r="EM22" s="4">
        <f>SUMIFS(Purchase!$F:$F,Purchase!$A:$A,Waterfall!$A22,Purchase!$D:$D,Waterfall!$C22,Purchase!$C:$C,Waterfall!EM$1)</f>
        <v>0</v>
      </c>
      <c r="EN22" s="4">
        <f>SUMIFS(Purchase!$F:$F,Purchase!$A:$A,Waterfall!$A22,Purchase!$D:$D,Waterfall!$C22,Purchase!$C:$C,Waterfall!EN$1)</f>
        <v>0</v>
      </c>
      <c r="EO22" s="4">
        <f>SUMIFS(Purchase!$F:$F,Purchase!$A:$A,Waterfall!$A22,Purchase!$D:$D,Waterfall!$C22,Purchase!$C:$C,Waterfall!EO$1)</f>
        <v>0</v>
      </c>
      <c r="EP22" s="4">
        <f>SUMIFS(Purchase!$F:$F,Purchase!$A:$A,Waterfall!$A22,Purchase!$D:$D,Waterfall!$C22,Purchase!$C:$C,Waterfall!EP$1)</f>
        <v>0</v>
      </c>
      <c r="EQ22" s="4">
        <f>SUMIFS(Purchase!$F:$F,Purchase!$A:$A,Waterfall!$A22,Purchase!$D:$D,Waterfall!$C22,Purchase!$C:$C,Waterfall!EQ$1)</f>
        <v>0</v>
      </c>
      <c r="ER22" s="4">
        <f>SUMIFS(Purchase!$F:$F,Purchase!$A:$A,Waterfall!$A22,Purchase!$D:$D,Waterfall!$C22,Purchase!$C:$C,Waterfall!ER$1)</f>
        <v>0</v>
      </c>
      <c r="ES22" s="4">
        <f>SUMIFS(Purchase!$F:$F,Purchase!$A:$A,Waterfall!$A22,Purchase!$D:$D,Waterfall!$C22,Purchase!$C:$C,Waterfall!ES$1)</f>
        <v>0</v>
      </c>
      <c r="ET22" s="4">
        <f>SUMIFS(Purchase!$F:$F,Purchase!$A:$A,Waterfall!$A22,Purchase!$D:$D,Waterfall!$C22,Purchase!$C:$C,Waterfall!ET$1)</f>
        <v>0</v>
      </c>
      <c r="EU22" s="4">
        <f>SUMIFS(Purchase!$F:$F,Purchase!$A:$A,Waterfall!$A22,Purchase!$D:$D,Waterfall!$C22,Purchase!$C:$C,Waterfall!EU$1)</f>
        <v>0</v>
      </c>
      <c r="EV22" s="4">
        <f>SUMIFS(Purchase!$F:$F,Purchase!$A:$A,Waterfall!$A22,Purchase!$D:$D,Waterfall!$C22,Purchase!$C:$C,Waterfall!EV$1)</f>
        <v>0</v>
      </c>
      <c r="EW22" s="4">
        <f>SUMIFS(Purchase!$F:$F,Purchase!$A:$A,Waterfall!$A22,Purchase!$D:$D,Waterfall!$C22,Purchase!$C:$C,Waterfall!EW$1)</f>
        <v>0</v>
      </c>
      <c r="EX22" s="4">
        <f>SUMIFS(Purchase!$F:$F,Purchase!$A:$A,Waterfall!$A22,Purchase!$D:$D,Waterfall!$C22,Purchase!$C:$C,Waterfall!EX$1)</f>
        <v>0</v>
      </c>
      <c r="EY22" s="4">
        <f>SUMIFS(Purchase!$F:$F,Purchase!$A:$A,Waterfall!$A22,Purchase!$D:$D,Waterfall!$C22,Purchase!$C:$C,Waterfall!EY$1)</f>
        <v>0</v>
      </c>
      <c r="EZ22" s="4">
        <f>SUMIFS(Purchase!$F:$F,Purchase!$A:$A,Waterfall!$A22,Purchase!$D:$D,Waterfall!$C22,Purchase!$C:$C,Waterfall!EZ$1)</f>
        <v>0</v>
      </c>
      <c r="FA22" s="4">
        <f>SUMIFS(Purchase!$F:$F,Purchase!$A:$A,Waterfall!$A22,Purchase!$D:$D,Waterfall!$C22,Purchase!$C:$C,Waterfall!FA$1)</f>
        <v>0</v>
      </c>
      <c r="FB22" s="4">
        <f>SUMIFS(Purchase!$F:$F,Purchase!$A:$A,Waterfall!$A22,Purchase!$D:$D,Waterfall!$C22,Purchase!$C:$C,Waterfall!FB$1)</f>
        <v>0</v>
      </c>
      <c r="FC22" s="4">
        <f>SUMIFS(Purchase!$F:$F,Purchase!$A:$A,Waterfall!$A22,Purchase!$D:$D,Waterfall!$C22,Purchase!$C:$C,Waterfall!FC$1)</f>
        <v>0</v>
      </c>
      <c r="FD22" s="4">
        <f>SUMIFS(Purchase!$F:$F,Purchase!$A:$A,Waterfall!$A22,Purchase!$D:$D,Waterfall!$C22,Purchase!$C:$C,Waterfall!FD$1)</f>
        <v>0</v>
      </c>
      <c r="FE22" s="4">
        <f>SUMIFS(Purchase!$F:$F,Purchase!$A:$A,Waterfall!$A22,Purchase!$D:$D,Waterfall!$C22,Purchase!$C:$C,Waterfall!FE$1)</f>
        <v>0</v>
      </c>
      <c r="FF22" s="4">
        <f>SUMIFS(Purchase!$F:$F,Purchase!$A:$A,Waterfall!$A22,Purchase!$D:$D,Waterfall!$C22,Purchase!$C:$C,Waterfall!FF$1)</f>
        <v>0</v>
      </c>
      <c r="FG22" s="4">
        <f>SUMIFS(Purchase!$F:$F,Purchase!$A:$A,Waterfall!$A22,Purchase!$D:$D,Waterfall!$C22,Purchase!$C:$C,Waterfall!FG$1)</f>
        <v>0</v>
      </c>
      <c r="FH22" s="4">
        <f>SUMIFS(Purchase!$F:$F,Purchase!$A:$A,Waterfall!$A22,Purchase!$D:$D,Waterfall!$C22,Purchase!$C:$C,Waterfall!FH$1)</f>
        <v>0</v>
      </c>
      <c r="FI22" s="4">
        <f>SUMIFS(Purchase!$F:$F,Purchase!$A:$A,Waterfall!$A22,Purchase!$D:$D,Waterfall!$C22,Purchase!$C:$C,Waterfall!FI$1)</f>
        <v>0</v>
      </c>
      <c r="FJ22" s="4">
        <f>SUMIFS(Purchase!$F:$F,Purchase!$A:$A,Waterfall!$A22,Purchase!$D:$D,Waterfall!$C22,Purchase!$C:$C,Waterfall!FJ$1)</f>
        <v>0</v>
      </c>
      <c r="FK22" s="4">
        <f>SUMIFS(Purchase!$F:$F,Purchase!$A:$A,Waterfall!$A22,Purchase!$D:$D,Waterfall!$C22,Purchase!$C:$C,Waterfall!FK$1)</f>
        <v>0</v>
      </c>
      <c r="FL22" s="4">
        <f>SUMIFS(Purchase!$F:$F,Purchase!$A:$A,Waterfall!$A22,Purchase!$D:$D,Waterfall!$C22,Purchase!$C:$C,Waterfall!FL$1)</f>
        <v>0</v>
      </c>
      <c r="FM22" s="4">
        <f>SUMIFS(Purchase!$F:$F,Purchase!$A:$A,Waterfall!$A22,Purchase!$D:$D,Waterfall!$C22,Purchase!$C:$C,Waterfall!FM$1)</f>
        <v>0</v>
      </c>
      <c r="FN22" s="4">
        <f>SUMIFS(Purchase!$F:$F,Purchase!$A:$A,Waterfall!$A22,Purchase!$D:$D,Waterfall!$C22,Purchase!$C:$C,Waterfall!FN$1)</f>
        <v>0</v>
      </c>
      <c r="FO22" s="4">
        <f>SUMIFS(Purchase!$F:$F,Purchase!$A:$A,Waterfall!$A22,Purchase!$D:$D,Waterfall!$C22,Purchase!$C:$C,Waterfall!FO$1)</f>
        <v>0</v>
      </c>
      <c r="FP22" s="4">
        <f>SUMIFS(Purchase!$F:$F,Purchase!$A:$A,Waterfall!$A22,Purchase!$D:$D,Waterfall!$C22,Purchase!$C:$C,Waterfall!FP$1)</f>
        <v>0</v>
      </c>
      <c r="FQ22" s="4">
        <f>SUMIFS(Purchase!$F:$F,Purchase!$A:$A,Waterfall!$A22,Purchase!$D:$D,Waterfall!$C22,Purchase!$C:$C,Waterfall!FQ$1)</f>
        <v>0</v>
      </c>
      <c r="FR22" s="4">
        <f>SUMIFS(Purchase!$F:$F,Purchase!$A:$A,Waterfall!$A22,Purchase!$D:$D,Waterfall!$C22,Purchase!$C:$C,Waterfall!FR$1)</f>
        <v>0</v>
      </c>
      <c r="FS22" s="4">
        <f>SUMIFS(Purchase!$F:$F,Purchase!$A:$A,Waterfall!$A22,Purchase!$D:$D,Waterfall!$C22,Purchase!$C:$C,Waterfall!FS$1)</f>
        <v>0</v>
      </c>
      <c r="FT22" s="4">
        <f>SUMIFS(Purchase!$F:$F,Purchase!$A:$A,Waterfall!$A22,Purchase!$D:$D,Waterfall!$C22,Purchase!$C:$C,Waterfall!FT$1)</f>
        <v>0</v>
      </c>
      <c r="FU22" s="4">
        <f>SUMIFS(Purchase!$F:$F,Purchase!$A:$A,Waterfall!$A22,Purchase!$D:$D,Waterfall!$C22,Purchase!$C:$C,Waterfall!FU$1)</f>
        <v>0</v>
      </c>
      <c r="FV22" s="4">
        <f>SUMIFS(Purchase!$F:$F,Purchase!$A:$A,Waterfall!$A22,Purchase!$D:$D,Waterfall!$C22,Purchase!$C:$C,Waterfall!FV$1)</f>
        <v>0</v>
      </c>
      <c r="FW22" s="4">
        <f>SUMIFS(Purchase!$F:$F,Purchase!$A:$A,Waterfall!$A22,Purchase!$D:$D,Waterfall!$C22,Purchase!$C:$C,Waterfall!FW$1)</f>
        <v>0</v>
      </c>
      <c r="FX22" s="4">
        <f>SUMIFS(Purchase!$F:$F,Purchase!$A:$A,Waterfall!$A22,Purchase!$D:$D,Waterfall!$C22,Purchase!$C:$C,Waterfall!FX$1)</f>
        <v>0</v>
      </c>
      <c r="FY22" s="4">
        <f>SUMIFS(Purchase!$F:$F,Purchase!$A:$A,Waterfall!$A22,Purchase!$D:$D,Waterfall!$C22,Purchase!$C:$C,Waterfall!FY$1)</f>
        <v>0</v>
      </c>
      <c r="FZ22" s="4">
        <f>SUMIFS(Purchase!$F:$F,Purchase!$A:$A,Waterfall!$A22,Purchase!$D:$D,Waterfall!$C22,Purchase!$C:$C,Waterfall!FZ$1)</f>
        <v>0</v>
      </c>
      <c r="GA22" s="4">
        <f>SUMIFS(Purchase!$F:$F,Purchase!$A:$A,Waterfall!$A22,Purchase!$D:$D,Waterfall!$C22,Purchase!$C:$C,Waterfall!GA$1)</f>
        <v>0</v>
      </c>
      <c r="GB22" s="4">
        <f>SUMIFS(Purchase!$F:$F,Purchase!$A:$A,Waterfall!$A22,Purchase!$D:$D,Waterfall!$C22,Purchase!$C:$C,Waterfall!GB$1)</f>
        <v>0</v>
      </c>
      <c r="GC22" s="4">
        <f>SUMIFS(Purchase!$F:$F,Purchase!$A:$A,Waterfall!$A22,Purchase!$D:$D,Waterfall!$C22,Purchase!$C:$C,Waterfall!GC$1)</f>
        <v>0</v>
      </c>
      <c r="GD22" s="4">
        <f>SUMIFS(Purchase!$F:$F,Purchase!$A:$A,Waterfall!$A22,Purchase!$D:$D,Waterfall!$C22,Purchase!$C:$C,Waterfall!GD$1)</f>
        <v>0</v>
      </c>
      <c r="GE22" s="4">
        <f>SUMIFS(Purchase!$F:$F,Purchase!$A:$A,Waterfall!$A22,Purchase!$D:$D,Waterfall!$C22,Purchase!$C:$C,Waterfall!GE$1)</f>
        <v>0</v>
      </c>
      <c r="GF22" s="4">
        <f>SUMIFS(Purchase!$F:$F,Purchase!$A:$A,Waterfall!$A22,Purchase!$D:$D,Waterfall!$C22,Purchase!$C:$C,Waterfall!GF$1)</f>
        <v>0</v>
      </c>
      <c r="GG22" s="4">
        <f>SUMIFS(Purchase!$F:$F,Purchase!$A:$A,Waterfall!$A22,Purchase!$D:$D,Waterfall!$C22,Purchase!$C:$C,Waterfall!GG$1)</f>
        <v>0</v>
      </c>
      <c r="GH22" s="4">
        <f>SUMIFS(Purchase!$F:$F,Purchase!$A:$A,Waterfall!$A22,Purchase!$D:$D,Waterfall!$C22,Purchase!$C:$C,Waterfall!GH$1)</f>
        <v>0</v>
      </c>
      <c r="GI22" s="4">
        <f>SUMIFS(Purchase!$F:$F,Purchase!$A:$A,Waterfall!$A22,Purchase!$D:$D,Waterfall!$C22,Purchase!$C:$C,Waterfall!GI$1)</f>
        <v>0</v>
      </c>
      <c r="GJ22" s="113"/>
      <c r="GK22" s="65"/>
    </row>
    <row r="23" spans="1:193" x14ac:dyDescent="0.35">
      <c r="A23" s="8">
        <f t="shared" si="3"/>
        <v>1</v>
      </c>
      <c r="B23" s="2" t="str">
        <f>VLOOKUP($A23,Centers!$B$1:$C$120,2,)</f>
        <v>GATE</v>
      </c>
      <c r="C23" s="3">
        <v>44900</v>
      </c>
      <c r="D23" s="4">
        <f>IF($A23=1,SUM(SUMIFS(Indent!$E:$E,Indent!$C:$C,Waterfall!$C23,Indent!$A:$A,Centers!$A$2),SUMIFS(Indent!$E:$E,Indent!$C:$C,Waterfall!$C23,Indent!$A:$A,Centers!$A$3),SUMIFS(Indent!$E:$E,Indent!$C:$C,Waterfall!$C23,Indent!$A:$A,Centers!$A$4),SUMIFS(Indent!$E:$E,Indent!$C:$C,Waterfall!$C23,Indent!$A:$A,Centers!$A$5),SUMIFS(Indent!$E:$E,Indent!$C:$C,Waterfall!$C23,Indent!$A:$A,Centers!$A$6),SUMIFS(Indent!$E:$E,Indent!$C:$C,Waterfall!$C23,Indent!$A:$A,Centers!$A$7),SUMIFS(Indent!$E:$E,Indent!$C:$C,Waterfall!$C23,Indent!$A:$A,Centers!$A$8)),SUMIFS(Indent!$E:$E,Indent!$C:$C,Waterfall!$C23,Indent!$A:$A,$A23))</f>
        <v>32886</v>
      </c>
      <c r="E23" s="4">
        <f>SUMIFS(Purchase!$F:$F,Purchase!$A:$A,Waterfall!$A23,Purchase!$D:$D,Waterfall!$C23,Purchase!$C:$C,Waterfall!E$1)</f>
        <v>0</v>
      </c>
      <c r="F23" s="4">
        <f>SUMIFS(Purchase!$F:$F,Purchase!$A:$A,Waterfall!$A23,Purchase!$D:$D,Waterfall!$C23,Purchase!$C:$C,Waterfall!F$1)</f>
        <v>0</v>
      </c>
      <c r="G23" s="4">
        <f>SUMIFS(Purchase!$F:$F,Purchase!$A:$A,Waterfall!$A23,Purchase!$D:$D,Waterfall!$C23,Purchase!$C:$C,Waterfall!G$1)</f>
        <v>0</v>
      </c>
      <c r="H23" s="4">
        <f>SUMIFS(Purchase!$F:$F,Purchase!$A:$A,Waterfall!$A23,Purchase!$D:$D,Waterfall!$C23,Purchase!$C:$C,Waterfall!H$1)</f>
        <v>0</v>
      </c>
      <c r="I23" s="4">
        <f>SUMIFS(Purchase!$F:$F,Purchase!$A:$A,Waterfall!$A23,Purchase!$D:$D,Waterfall!$C23,Purchase!$C:$C,Waterfall!I$1)</f>
        <v>0</v>
      </c>
      <c r="J23" s="4">
        <f>SUMIFS(Purchase!$F:$F,Purchase!$A:$A,Waterfall!$A23,Purchase!$D:$D,Waterfall!$C23,Purchase!$C:$C,Waterfall!J$1)</f>
        <v>0</v>
      </c>
      <c r="K23" s="4">
        <f>SUMIFS(Purchase!$F:$F,Purchase!$A:$A,Waterfall!$A23,Purchase!$D:$D,Waterfall!$C23,Purchase!$C:$C,Waterfall!K$1)</f>
        <v>0</v>
      </c>
      <c r="L23" s="4">
        <f>SUMIFS(Purchase!$F:$F,Purchase!$A:$A,Waterfall!$A23,Purchase!$D:$D,Waterfall!$C23,Purchase!$C:$C,Waterfall!L$1)</f>
        <v>0</v>
      </c>
      <c r="M23" s="4">
        <f>SUMIFS(Purchase!$F:$F,Purchase!$A:$A,Waterfall!$A23,Purchase!$D:$D,Waterfall!$C23,Purchase!$C:$C,Waterfall!M$1)</f>
        <v>0</v>
      </c>
      <c r="N23" s="4">
        <f>SUMIFS(Purchase!$F:$F,Purchase!$A:$A,Waterfall!$A23,Purchase!$D:$D,Waterfall!$C23,Purchase!$C:$C,Waterfall!N$1)</f>
        <v>0</v>
      </c>
      <c r="O23" s="4">
        <f>SUMIFS(Purchase!$F:$F,Purchase!$A:$A,Waterfall!$A23,Purchase!$D:$D,Waterfall!$C23,Purchase!$C:$C,Waterfall!O$1)</f>
        <v>0</v>
      </c>
      <c r="P23" s="4">
        <f>SUMIFS(Purchase!$F:$F,Purchase!$A:$A,Waterfall!$A23,Purchase!$D:$D,Waterfall!$C23,Purchase!$C:$C,Waterfall!P$1)</f>
        <v>0</v>
      </c>
      <c r="Q23" s="4">
        <f>SUMIFS(Purchase!$F:$F,Purchase!$A:$A,Waterfall!$A23,Purchase!$D:$D,Waterfall!$C23,Purchase!$C:$C,Waterfall!Q$1)</f>
        <v>0</v>
      </c>
      <c r="R23" s="4">
        <f>SUMIFS(Purchase!$F:$F,Purchase!$A:$A,Waterfall!$A23,Purchase!$D:$D,Waterfall!$C23,Purchase!$C:$C,Waterfall!R$1)</f>
        <v>0</v>
      </c>
      <c r="S23" s="4">
        <f>SUMIFS(Purchase!$F:$F,Purchase!$A:$A,Waterfall!$A23,Purchase!$D:$D,Waterfall!$C23,Purchase!$C:$C,Waterfall!S$1)</f>
        <v>0</v>
      </c>
      <c r="T23" s="4">
        <f>SUMIFS(Purchase!$F:$F,Purchase!$A:$A,Waterfall!$A23,Purchase!$D:$D,Waterfall!$C23,Purchase!$C:$C,Waterfall!T$1)</f>
        <v>0</v>
      </c>
      <c r="U23" s="4">
        <f>SUMIFS(Purchase!$F:$F,Purchase!$A:$A,Waterfall!$A23,Purchase!$D:$D,Waterfall!$C23,Purchase!$C:$C,Waterfall!U$1)</f>
        <v>0</v>
      </c>
      <c r="V23" s="4">
        <f>SUMIFS(Purchase!$F:$F,Purchase!$A:$A,Waterfall!$A23,Purchase!$D:$D,Waterfall!$C23,Purchase!$C:$C,Waterfall!V$1)</f>
        <v>0</v>
      </c>
      <c r="W23" s="4">
        <f>SUMIFS(Purchase!$F:$F,Purchase!$A:$A,Waterfall!$A23,Purchase!$D:$D,Waterfall!$C23,Purchase!$C:$C,Waterfall!W$1)</f>
        <v>0</v>
      </c>
      <c r="X23" s="4">
        <f>SUMIFS(Purchase!$F:$F,Purchase!$A:$A,Waterfall!$A23,Purchase!$D:$D,Waterfall!$C23,Purchase!$C:$C,Waterfall!X$1)</f>
        <v>3984.43</v>
      </c>
      <c r="Y23" s="4">
        <f>SUMIFS(Purchase!$F:$F,Purchase!$A:$A,Waterfall!$A23,Purchase!$D:$D,Waterfall!$C23,Purchase!$C:$C,Waterfall!Y$1)</f>
        <v>14428.8</v>
      </c>
      <c r="Z23" s="4">
        <f>SUMIFS(Purchase!$F:$F,Purchase!$A:$A,Waterfall!$A23,Purchase!$D:$D,Waterfall!$C23,Purchase!$C:$C,Waterfall!Z$1)</f>
        <v>9400.19</v>
      </c>
      <c r="AA23" s="4">
        <f>SUMIFS(Purchase!$F:$F,Purchase!$A:$A,Waterfall!$A23,Purchase!$D:$D,Waterfall!$C23,Purchase!$C:$C,Waterfall!AA$1)</f>
        <v>5340.73</v>
      </c>
      <c r="AB23" s="4">
        <f>SUMIFS(Purchase!$F:$F,Purchase!$A:$A,Waterfall!$A23,Purchase!$D:$D,Waterfall!$C23,Purchase!$C:$C,Waterfall!AB$1)</f>
        <v>3288.77</v>
      </c>
      <c r="AC23" s="4">
        <f>SUMIFS(Purchase!$F:$F,Purchase!$A:$A,Waterfall!$A23,Purchase!$D:$D,Waterfall!$C23,Purchase!$C:$C,Waterfall!AC$1)</f>
        <v>1461.15</v>
      </c>
      <c r="AD23" s="4">
        <f>SUMIFS(Purchase!$F:$F,Purchase!$A:$A,Waterfall!$A23,Purchase!$D:$D,Waterfall!$C23,Purchase!$C:$C,Waterfall!AD$1)</f>
        <v>77.91</v>
      </c>
      <c r="AE23" s="4">
        <f>SUMIFS(Purchase!$F:$F,Purchase!$A:$A,Waterfall!$A23,Purchase!$D:$D,Waterfall!$C23,Purchase!$C:$C,Waterfall!AE$1)</f>
        <v>0</v>
      </c>
      <c r="AF23" s="4">
        <f>SUMIFS(Purchase!$F:$F,Purchase!$A:$A,Waterfall!$A23,Purchase!$D:$D,Waterfall!$C23,Purchase!$C:$C,Waterfall!AF$1)</f>
        <v>0</v>
      </c>
      <c r="AG23" s="4">
        <f>SUMIFS(Purchase!$F:$F,Purchase!$A:$A,Waterfall!$A23,Purchase!$D:$D,Waterfall!$C23,Purchase!$C:$C,Waterfall!AG$1)</f>
        <v>0</v>
      </c>
      <c r="AH23" s="4">
        <f>SUMIFS(Purchase!$F:$F,Purchase!$A:$A,Waterfall!$A23,Purchase!$D:$D,Waterfall!$C23,Purchase!$C:$C,Waterfall!AH$1)</f>
        <v>0</v>
      </c>
      <c r="AI23" s="4">
        <f>SUMIFS(Purchase!$F:$F,Purchase!$A:$A,Waterfall!$A23,Purchase!$D:$D,Waterfall!$C23,Purchase!$C:$C,Waterfall!AI$1)</f>
        <v>0</v>
      </c>
      <c r="AJ23" s="4">
        <f>SUMIFS(Purchase!$F:$F,Purchase!$A:$A,Waterfall!$A23,Purchase!$D:$D,Waterfall!$C23,Purchase!$C:$C,Waterfall!AJ$1)</f>
        <v>0</v>
      </c>
      <c r="AK23" s="4">
        <f>SUMIFS(Purchase!$F:$F,Purchase!$A:$A,Waterfall!$A23,Purchase!$D:$D,Waterfall!$C23,Purchase!$C:$C,Waterfall!AK$1)</f>
        <v>0</v>
      </c>
      <c r="AL23" s="4">
        <f>SUMIFS(Purchase!$F:$F,Purchase!$A:$A,Waterfall!$A23,Purchase!$D:$D,Waterfall!$C23,Purchase!$C:$C,Waterfall!AL$1)</f>
        <v>0</v>
      </c>
      <c r="AM23" s="4">
        <f>SUMIFS(Purchase!$F:$F,Purchase!$A:$A,Waterfall!$A23,Purchase!$D:$D,Waterfall!$C23,Purchase!$C:$C,Waterfall!AM$1)</f>
        <v>0</v>
      </c>
      <c r="AN23" s="4">
        <f>SUMIFS(Purchase!$F:$F,Purchase!$A:$A,Waterfall!$A23,Purchase!$D:$D,Waterfall!$C23,Purchase!$C:$C,Waterfall!AN$1)</f>
        <v>0</v>
      </c>
      <c r="AO23" s="4">
        <f>SUMIFS(Purchase!$F:$F,Purchase!$A:$A,Waterfall!$A23,Purchase!$D:$D,Waterfall!$C23,Purchase!$C:$C,Waterfall!AO$1)</f>
        <v>0</v>
      </c>
      <c r="AP23" s="4">
        <f>SUMIFS(Purchase!$F:$F,Purchase!$A:$A,Waterfall!$A23,Purchase!$D:$D,Waterfall!$C23,Purchase!$C:$C,Waterfall!AP$1)</f>
        <v>0</v>
      </c>
      <c r="AQ23" s="4">
        <f>SUMIFS(Purchase!$F:$F,Purchase!$A:$A,Waterfall!$A23,Purchase!$D:$D,Waterfall!$C23,Purchase!$C:$C,Waterfall!AQ$1)</f>
        <v>0</v>
      </c>
      <c r="AR23" s="4">
        <f>SUMIFS(Purchase!$F:$F,Purchase!$A:$A,Waterfall!$A23,Purchase!$D:$D,Waterfall!$C23,Purchase!$C:$C,Waterfall!AR$1)</f>
        <v>0</v>
      </c>
      <c r="AS23" s="4">
        <f>SUMIFS(Purchase!$F:$F,Purchase!$A:$A,Waterfall!$A23,Purchase!$D:$D,Waterfall!$C23,Purchase!$C:$C,Waterfall!AS$1)</f>
        <v>0</v>
      </c>
      <c r="AT23" s="4">
        <f>SUMIFS(Purchase!$F:$F,Purchase!$A:$A,Waterfall!$A23,Purchase!$D:$D,Waterfall!$C23,Purchase!$C:$C,Waterfall!AT$1)</f>
        <v>0</v>
      </c>
      <c r="AU23" s="4">
        <f>SUMIFS(Purchase!$F:$F,Purchase!$A:$A,Waterfall!$A23,Purchase!$D:$D,Waterfall!$C23,Purchase!$C:$C,Waterfall!AU$1)</f>
        <v>0</v>
      </c>
      <c r="AV23" s="4">
        <f>SUMIFS(Purchase!$F:$F,Purchase!$A:$A,Waterfall!$A23,Purchase!$D:$D,Waterfall!$C23,Purchase!$C:$C,Waterfall!AV$1)</f>
        <v>0</v>
      </c>
      <c r="AW23" s="4">
        <f>SUMIFS(Purchase!$F:$F,Purchase!$A:$A,Waterfall!$A23,Purchase!$D:$D,Waterfall!$C23,Purchase!$C:$C,Waterfall!AW$1)</f>
        <v>0</v>
      </c>
      <c r="AX23" s="4">
        <f>SUMIFS(Purchase!$F:$F,Purchase!$A:$A,Waterfall!$A23,Purchase!$D:$D,Waterfall!$C23,Purchase!$C:$C,Waterfall!AX$1)</f>
        <v>0</v>
      </c>
      <c r="AY23" s="4">
        <f>SUMIFS(Purchase!$F:$F,Purchase!$A:$A,Waterfall!$A23,Purchase!$D:$D,Waterfall!$C23,Purchase!$C:$C,Waterfall!AY$1)</f>
        <v>0</v>
      </c>
      <c r="AZ23" s="4">
        <f>SUMIFS(Purchase!$F:$F,Purchase!$A:$A,Waterfall!$A23,Purchase!$D:$D,Waterfall!$C23,Purchase!$C:$C,Waterfall!AZ$1)</f>
        <v>0</v>
      </c>
      <c r="BA23" s="4">
        <f>SUMIFS(Purchase!$F:$F,Purchase!$A:$A,Waterfall!$A23,Purchase!$D:$D,Waterfall!$C23,Purchase!$C:$C,Waterfall!BA$1)</f>
        <v>0</v>
      </c>
      <c r="BB23" s="4">
        <f>SUMIFS(Purchase!$F:$F,Purchase!$A:$A,Waterfall!$A23,Purchase!$D:$D,Waterfall!$C23,Purchase!$C:$C,Waterfall!BB$1)</f>
        <v>0</v>
      </c>
      <c r="BC23" s="4">
        <f>SUMIFS(Purchase!$F:$F,Purchase!$A:$A,Waterfall!$A23,Purchase!$D:$D,Waterfall!$C23,Purchase!$C:$C,Waterfall!BC$1)</f>
        <v>0</v>
      </c>
      <c r="BD23" s="4">
        <f>SUMIFS(Purchase!$F:$F,Purchase!$A:$A,Waterfall!$A23,Purchase!$D:$D,Waterfall!$C23,Purchase!$C:$C,Waterfall!BD$1)</f>
        <v>0</v>
      </c>
      <c r="BE23" s="4">
        <f>SUMIFS(Purchase!$F:$F,Purchase!$A:$A,Waterfall!$A23,Purchase!$D:$D,Waterfall!$C23,Purchase!$C:$C,Waterfall!BE$1)</f>
        <v>0</v>
      </c>
      <c r="BF23" s="4">
        <f>SUMIFS(Purchase!$F:$F,Purchase!$A:$A,Waterfall!$A23,Purchase!$D:$D,Waterfall!$C23,Purchase!$C:$C,Waterfall!BF$1)</f>
        <v>0</v>
      </c>
      <c r="BG23" s="4">
        <f>SUMIFS(Purchase!$F:$F,Purchase!$A:$A,Waterfall!$A23,Purchase!$D:$D,Waterfall!$C23,Purchase!$C:$C,Waterfall!BG$1)</f>
        <v>0</v>
      </c>
      <c r="BH23" s="4">
        <f>SUMIFS(Purchase!$F:$F,Purchase!$A:$A,Waterfall!$A23,Purchase!$D:$D,Waterfall!$C23,Purchase!$C:$C,Waterfall!BH$1)</f>
        <v>0</v>
      </c>
      <c r="BI23" s="4">
        <f>SUMIFS(Purchase!$F:$F,Purchase!$A:$A,Waterfall!$A23,Purchase!$D:$D,Waterfall!$C23,Purchase!$C:$C,Waterfall!BI$1)</f>
        <v>0</v>
      </c>
      <c r="BJ23" s="4">
        <f>SUMIFS(Purchase!$F:$F,Purchase!$A:$A,Waterfall!$A23,Purchase!$D:$D,Waterfall!$C23,Purchase!$C:$C,Waterfall!BJ$1)</f>
        <v>0</v>
      </c>
      <c r="BK23" s="4">
        <f>SUMIFS(Purchase!$F:$F,Purchase!$A:$A,Waterfall!$A23,Purchase!$D:$D,Waterfall!$C23,Purchase!$C:$C,Waterfall!BK$1)</f>
        <v>0</v>
      </c>
      <c r="BL23" s="4">
        <f>SUMIFS(Purchase!$F:$F,Purchase!$A:$A,Waterfall!$A23,Purchase!$D:$D,Waterfall!$C23,Purchase!$C:$C,Waterfall!BL$1)</f>
        <v>0</v>
      </c>
      <c r="BM23" s="4">
        <f>SUMIFS(Purchase!$F:$F,Purchase!$A:$A,Waterfall!$A23,Purchase!$D:$D,Waterfall!$C23,Purchase!$C:$C,Waterfall!BM$1)</f>
        <v>0</v>
      </c>
      <c r="BN23" s="4">
        <f>SUMIFS(Purchase!$F:$F,Purchase!$A:$A,Waterfall!$A23,Purchase!$D:$D,Waterfall!$C23,Purchase!$C:$C,Waterfall!BN$1)</f>
        <v>0</v>
      </c>
      <c r="BO23" s="4">
        <f>SUMIFS(Purchase!$F:$F,Purchase!$A:$A,Waterfall!$A23,Purchase!$D:$D,Waterfall!$C23,Purchase!$C:$C,Waterfall!BO$1)</f>
        <v>0</v>
      </c>
      <c r="BP23" s="4">
        <f>SUMIFS(Purchase!$F:$F,Purchase!$A:$A,Waterfall!$A23,Purchase!$D:$D,Waterfall!$C23,Purchase!$C:$C,Waterfall!BP$1)</f>
        <v>0</v>
      </c>
      <c r="BQ23" s="4">
        <f>SUMIFS(Purchase!$F:$F,Purchase!$A:$A,Waterfall!$A23,Purchase!$D:$D,Waterfall!$C23,Purchase!$C:$C,Waterfall!BQ$1)</f>
        <v>0</v>
      </c>
      <c r="BR23" s="4">
        <f>SUMIFS(Purchase!$F:$F,Purchase!$A:$A,Waterfall!$A23,Purchase!$D:$D,Waterfall!$C23,Purchase!$C:$C,Waterfall!BR$1)</f>
        <v>0</v>
      </c>
      <c r="BS23" s="4">
        <f>SUMIFS(Purchase!$F:$F,Purchase!$A:$A,Waterfall!$A23,Purchase!$D:$D,Waterfall!$C23,Purchase!$C:$C,Waterfall!BS$1)</f>
        <v>0</v>
      </c>
      <c r="BT23" s="4">
        <f>SUMIFS(Purchase!$F:$F,Purchase!$A:$A,Waterfall!$A23,Purchase!$D:$D,Waterfall!$C23,Purchase!$C:$C,Waterfall!BT$1)</f>
        <v>0</v>
      </c>
      <c r="BU23" s="4">
        <f>SUMIFS(Purchase!$F:$F,Purchase!$A:$A,Waterfall!$A23,Purchase!$D:$D,Waterfall!$C23,Purchase!$C:$C,Waterfall!BU$1)</f>
        <v>0</v>
      </c>
      <c r="BV23" s="4">
        <f>SUMIFS(Purchase!$F:$F,Purchase!$A:$A,Waterfall!$A23,Purchase!$D:$D,Waterfall!$C23,Purchase!$C:$C,Waterfall!BV$1)</f>
        <v>0</v>
      </c>
      <c r="BW23" s="4">
        <f>SUMIFS(Purchase!$F:$F,Purchase!$A:$A,Waterfall!$A23,Purchase!$D:$D,Waterfall!$C23,Purchase!$C:$C,Waterfall!BW$1)</f>
        <v>0</v>
      </c>
      <c r="BX23" s="4">
        <f>SUMIFS(Purchase!$F:$F,Purchase!$A:$A,Waterfall!$A23,Purchase!$D:$D,Waterfall!$C23,Purchase!$C:$C,Waterfall!BX$1)</f>
        <v>0</v>
      </c>
      <c r="BY23" s="4">
        <f>SUMIFS(Purchase!$F:$F,Purchase!$A:$A,Waterfall!$A23,Purchase!$D:$D,Waterfall!$C23,Purchase!$C:$C,Waterfall!BY$1)</f>
        <v>0</v>
      </c>
      <c r="BZ23" s="4">
        <f>SUMIFS(Purchase!$F:$F,Purchase!$A:$A,Waterfall!$A23,Purchase!$D:$D,Waterfall!$C23,Purchase!$C:$C,Waterfall!BZ$1)</f>
        <v>0</v>
      </c>
      <c r="CA23" s="4">
        <f>SUMIFS(Purchase!$F:$F,Purchase!$A:$A,Waterfall!$A23,Purchase!$D:$D,Waterfall!$C23,Purchase!$C:$C,Waterfall!CA$1)</f>
        <v>0</v>
      </c>
      <c r="CB23" s="4">
        <f>SUMIFS(Purchase!$F:$F,Purchase!$A:$A,Waterfall!$A23,Purchase!$D:$D,Waterfall!$C23,Purchase!$C:$C,Waterfall!CB$1)</f>
        <v>0</v>
      </c>
      <c r="CC23" s="4">
        <f>SUMIFS(Purchase!$F:$F,Purchase!$A:$A,Waterfall!$A23,Purchase!$D:$D,Waterfall!$C23,Purchase!$C:$C,Waterfall!CC$1)</f>
        <v>0</v>
      </c>
      <c r="CD23" s="4">
        <f>SUMIFS(Purchase!$F:$F,Purchase!$A:$A,Waterfall!$A23,Purchase!$D:$D,Waterfall!$C23,Purchase!$C:$C,Waterfall!CD$1)</f>
        <v>0</v>
      </c>
      <c r="CE23" s="4">
        <f>SUMIFS(Purchase!$F:$F,Purchase!$A:$A,Waterfall!$A23,Purchase!$D:$D,Waterfall!$C23,Purchase!$C:$C,Waterfall!CE$1)</f>
        <v>0</v>
      </c>
      <c r="CF23" s="4">
        <f>SUMIFS(Purchase!$F:$F,Purchase!$A:$A,Waterfall!$A23,Purchase!$D:$D,Waterfall!$C23,Purchase!$C:$C,Waterfall!CF$1)</f>
        <v>0</v>
      </c>
      <c r="CG23" s="4">
        <f>SUMIFS(Purchase!$F:$F,Purchase!$A:$A,Waterfall!$A23,Purchase!$D:$D,Waterfall!$C23,Purchase!$C:$C,Waterfall!CG$1)</f>
        <v>0</v>
      </c>
      <c r="CH23" s="4">
        <f>SUMIFS(Purchase!$F:$F,Purchase!$A:$A,Waterfall!$A23,Purchase!$D:$D,Waterfall!$C23,Purchase!$C:$C,Waterfall!CH$1)</f>
        <v>0</v>
      </c>
      <c r="CI23" s="4">
        <f>SUMIFS(Purchase!$F:$F,Purchase!$A:$A,Waterfall!$A23,Purchase!$D:$D,Waterfall!$C23,Purchase!$C:$C,Waterfall!CI$1)</f>
        <v>0</v>
      </c>
      <c r="CJ23" s="4">
        <f>SUMIFS(Purchase!$F:$F,Purchase!$A:$A,Waterfall!$A23,Purchase!$D:$D,Waterfall!$C23,Purchase!$C:$C,Waterfall!CJ$1)</f>
        <v>0</v>
      </c>
      <c r="CK23" s="4">
        <f>SUMIFS(Purchase!$F:$F,Purchase!$A:$A,Waterfall!$A23,Purchase!$D:$D,Waterfall!$C23,Purchase!$C:$C,Waterfall!CK$1)</f>
        <v>0</v>
      </c>
      <c r="CL23" s="4">
        <f>SUMIFS(Purchase!$F:$F,Purchase!$A:$A,Waterfall!$A23,Purchase!$D:$D,Waterfall!$C23,Purchase!$C:$C,Waterfall!CL$1)</f>
        <v>0</v>
      </c>
      <c r="CM23" s="4">
        <f>SUMIFS(Purchase!$F:$F,Purchase!$A:$A,Waterfall!$A23,Purchase!$D:$D,Waterfall!$C23,Purchase!$C:$C,Waterfall!CM$1)</f>
        <v>0</v>
      </c>
      <c r="CN23" s="4">
        <f>SUMIFS(Purchase!$F:$F,Purchase!$A:$A,Waterfall!$A23,Purchase!$D:$D,Waterfall!$C23,Purchase!$C:$C,Waterfall!CN$1)</f>
        <v>0</v>
      </c>
      <c r="CO23" s="4">
        <f>SUMIFS(Purchase!$F:$F,Purchase!$A:$A,Waterfall!$A23,Purchase!$D:$D,Waterfall!$C23,Purchase!$C:$C,Waterfall!CO$1)</f>
        <v>0</v>
      </c>
      <c r="CP23" s="4">
        <f>SUMIFS(Purchase!$F:$F,Purchase!$A:$A,Waterfall!$A23,Purchase!$D:$D,Waterfall!$C23,Purchase!$C:$C,Waterfall!CP$1)</f>
        <v>0</v>
      </c>
      <c r="CQ23" s="4">
        <f>SUMIFS(Purchase!$F:$F,Purchase!$A:$A,Waterfall!$A23,Purchase!$D:$D,Waterfall!$C23,Purchase!$C:$C,Waterfall!CQ$1)</f>
        <v>0</v>
      </c>
      <c r="CR23" s="4">
        <f>SUMIFS(Purchase!$F:$F,Purchase!$A:$A,Waterfall!$A23,Purchase!$D:$D,Waterfall!$C23,Purchase!$C:$C,Waterfall!CR$1)</f>
        <v>0</v>
      </c>
      <c r="CS23" s="4">
        <f>SUMIFS(Purchase!$F:$F,Purchase!$A:$A,Waterfall!$A23,Purchase!$D:$D,Waterfall!$C23,Purchase!$C:$C,Waterfall!CS$1)</f>
        <v>0</v>
      </c>
      <c r="CT23" s="4">
        <f>SUMIFS(Purchase!$F:$F,Purchase!$A:$A,Waterfall!$A23,Purchase!$D:$D,Waterfall!$C23,Purchase!$C:$C,Waterfall!CT$1)</f>
        <v>0</v>
      </c>
      <c r="CU23" s="4">
        <f>SUMIFS(Purchase!$F:$F,Purchase!$A:$A,Waterfall!$A23,Purchase!$D:$D,Waterfall!$C23,Purchase!$C:$C,Waterfall!CU$1)</f>
        <v>0</v>
      </c>
      <c r="CV23" s="4">
        <f>SUMIFS(Purchase!$F:$F,Purchase!$A:$A,Waterfall!$A23,Purchase!$D:$D,Waterfall!$C23,Purchase!$C:$C,Waterfall!CV$1)</f>
        <v>0</v>
      </c>
      <c r="CW23" s="4">
        <f>SUMIFS(Purchase!$F:$F,Purchase!$A:$A,Waterfall!$A23,Purchase!$D:$D,Waterfall!$C23,Purchase!$C:$C,Waterfall!CW$1)</f>
        <v>0</v>
      </c>
      <c r="CX23" s="4">
        <f>SUMIFS(Purchase!$F:$F,Purchase!$A:$A,Waterfall!$A23,Purchase!$D:$D,Waterfall!$C23,Purchase!$C:$C,Waterfall!CX$1)</f>
        <v>0</v>
      </c>
      <c r="CY23" s="4">
        <f>SUMIFS(Purchase!$F:$F,Purchase!$A:$A,Waterfall!$A23,Purchase!$D:$D,Waterfall!$C23,Purchase!$C:$C,Waterfall!CY$1)</f>
        <v>0</v>
      </c>
      <c r="CZ23" s="4">
        <f>SUMIFS(Purchase!$F:$F,Purchase!$A:$A,Waterfall!$A23,Purchase!$D:$D,Waterfall!$C23,Purchase!$C:$C,Waterfall!CZ$1)</f>
        <v>0</v>
      </c>
      <c r="DA23" s="4">
        <f>SUMIFS(Purchase!$F:$F,Purchase!$A:$A,Waterfall!$A23,Purchase!$D:$D,Waterfall!$C23,Purchase!$C:$C,Waterfall!DA$1)</f>
        <v>0</v>
      </c>
      <c r="DB23" s="4">
        <f>SUMIFS(Purchase!$F:$F,Purchase!$A:$A,Waterfall!$A23,Purchase!$D:$D,Waterfall!$C23,Purchase!$C:$C,Waterfall!DB$1)</f>
        <v>0</v>
      </c>
      <c r="DC23" s="4">
        <f>SUMIFS(Purchase!$F:$F,Purchase!$A:$A,Waterfall!$A23,Purchase!$D:$D,Waterfall!$C23,Purchase!$C:$C,Waterfall!DC$1)</f>
        <v>0</v>
      </c>
      <c r="DD23" s="4">
        <f>SUMIFS(Purchase!$F:$F,Purchase!$A:$A,Waterfall!$A23,Purchase!$D:$D,Waterfall!$C23,Purchase!$C:$C,Waterfall!DD$1)</f>
        <v>0</v>
      </c>
      <c r="DE23" s="4">
        <f>SUMIFS(Purchase!$F:$F,Purchase!$A:$A,Waterfall!$A23,Purchase!$D:$D,Waterfall!$C23,Purchase!$C:$C,Waterfall!DE$1)</f>
        <v>0</v>
      </c>
      <c r="DF23" s="4">
        <f>SUMIFS(Purchase!$F:$F,Purchase!$A:$A,Waterfall!$A23,Purchase!$D:$D,Waterfall!$C23,Purchase!$C:$C,Waterfall!DF$1)</f>
        <v>0</v>
      </c>
      <c r="DG23" s="4">
        <f>SUMIFS(Purchase!$F:$F,Purchase!$A:$A,Waterfall!$A23,Purchase!$D:$D,Waterfall!$C23,Purchase!$C:$C,Waterfall!DG$1)</f>
        <v>0</v>
      </c>
      <c r="DH23" s="4">
        <f>SUMIFS(Purchase!$F:$F,Purchase!$A:$A,Waterfall!$A23,Purchase!$D:$D,Waterfall!$C23,Purchase!$C:$C,Waterfall!DH$1)</f>
        <v>0</v>
      </c>
      <c r="DI23" s="4">
        <f>SUMIFS(Purchase!$F:$F,Purchase!$A:$A,Waterfall!$A23,Purchase!$D:$D,Waterfall!$C23,Purchase!$C:$C,Waterfall!DI$1)</f>
        <v>0</v>
      </c>
      <c r="DJ23" s="4">
        <f>SUMIFS(Purchase!$F:$F,Purchase!$A:$A,Waterfall!$A23,Purchase!$D:$D,Waterfall!$C23,Purchase!$C:$C,Waterfall!DJ$1)</f>
        <v>0</v>
      </c>
      <c r="DK23" s="4">
        <f>SUMIFS(Purchase!$F:$F,Purchase!$A:$A,Waterfall!$A23,Purchase!$D:$D,Waterfall!$C23,Purchase!$C:$C,Waterfall!DK$1)</f>
        <v>0</v>
      </c>
      <c r="DL23" s="4">
        <f>SUMIFS(Purchase!$F:$F,Purchase!$A:$A,Waterfall!$A23,Purchase!$D:$D,Waterfall!$C23,Purchase!$C:$C,Waterfall!DL$1)</f>
        <v>0</v>
      </c>
      <c r="DM23" s="4">
        <f>SUMIFS(Purchase!$F:$F,Purchase!$A:$A,Waterfall!$A23,Purchase!$D:$D,Waterfall!$C23,Purchase!$C:$C,Waterfall!DM$1)</f>
        <v>0</v>
      </c>
      <c r="DN23" s="4">
        <f>SUMIFS(Purchase!$F:$F,Purchase!$A:$A,Waterfall!$A23,Purchase!$D:$D,Waterfall!$C23,Purchase!$C:$C,Waterfall!DN$1)</f>
        <v>0</v>
      </c>
      <c r="DO23" s="4">
        <f>SUMIFS(Purchase!$F:$F,Purchase!$A:$A,Waterfall!$A23,Purchase!$D:$D,Waterfall!$C23,Purchase!$C:$C,Waterfall!DO$1)</f>
        <v>0</v>
      </c>
      <c r="DP23" s="4">
        <f>SUMIFS(Purchase!$F:$F,Purchase!$A:$A,Waterfall!$A23,Purchase!$D:$D,Waterfall!$C23,Purchase!$C:$C,Waterfall!DP$1)</f>
        <v>0</v>
      </c>
      <c r="DQ23" s="4">
        <f>SUMIFS(Purchase!$F:$F,Purchase!$A:$A,Waterfall!$A23,Purchase!$D:$D,Waterfall!$C23,Purchase!$C:$C,Waterfall!DQ$1)</f>
        <v>0</v>
      </c>
      <c r="DR23" s="4">
        <f>SUMIFS(Purchase!$F:$F,Purchase!$A:$A,Waterfall!$A23,Purchase!$D:$D,Waterfall!$C23,Purchase!$C:$C,Waterfall!DR$1)</f>
        <v>0</v>
      </c>
      <c r="DS23" s="4">
        <f>SUMIFS(Purchase!$F:$F,Purchase!$A:$A,Waterfall!$A23,Purchase!$D:$D,Waterfall!$C23,Purchase!$C:$C,Waterfall!DS$1)</f>
        <v>0</v>
      </c>
      <c r="DT23" s="4">
        <f>SUMIFS(Purchase!$F:$F,Purchase!$A:$A,Waterfall!$A23,Purchase!$D:$D,Waterfall!$C23,Purchase!$C:$C,Waterfall!DT$1)</f>
        <v>0</v>
      </c>
      <c r="DU23" s="4">
        <f>SUMIFS(Purchase!$F:$F,Purchase!$A:$A,Waterfall!$A23,Purchase!$D:$D,Waterfall!$C23,Purchase!$C:$C,Waterfall!DU$1)</f>
        <v>0</v>
      </c>
      <c r="DV23" s="4">
        <f>SUMIFS(Purchase!$F:$F,Purchase!$A:$A,Waterfall!$A23,Purchase!$D:$D,Waterfall!$C23,Purchase!$C:$C,Waterfall!DV$1)</f>
        <v>0</v>
      </c>
      <c r="DW23" s="4">
        <f>SUMIFS(Purchase!$F:$F,Purchase!$A:$A,Waterfall!$A23,Purchase!$D:$D,Waterfall!$C23,Purchase!$C:$C,Waterfall!DW$1)</f>
        <v>0</v>
      </c>
      <c r="DX23" s="4">
        <f>SUMIFS(Purchase!$F:$F,Purchase!$A:$A,Waterfall!$A23,Purchase!$D:$D,Waterfall!$C23,Purchase!$C:$C,Waterfall!DX$1)</f>
        <v>0</v>
      </c>
      <c r="DY23" s="4">
        <f>SUMIFS(Purchase!$F:$F,Purchase!$A:$A,Waterfall!$A23,Purchase!$D:$D,Waterfall!$C23,Purchase!$C:$C,Waterfall!DY$1)</f>
        <v>0</v>
      </c>
      <c r="DZ23" s="4">
        <f>SUMIFS(Purchase!$F:$F,Purchase!$A:$A,Waterfall!$A23,Purchase!$D:$D,Waterfall!$C23,Purchase!$C:$C,Waterfall!DZ$1)</f>
        <v>0</v>
      </c>
      <c r="EA23" s="4">
        <f>SUMIFS(Purchase!$F:$F,Purchase!$A:$A,Waterfall!$A23,Purchase!$D:$D,Waterfall!$C23,Purchase!$C:$C,Waterfall!EA$1)</f>
        <v>0</v>
      </c>
      <c r="EB23" s="4">
        <f>SUMIFS(Purchase!$F:$F,Purchase!$A:$A,Waterfall!$A23,Purchase!$D:$D,Waterfall!$C23,Purchase!$C:$C,Waterfall!EB$1)</f>
        <v>0</v>
      </c>
      <c r="EC23" s="4">
        <f>SUMIFS(Purchase!$F:$F,Purchase!$A:$A,Waterfall!$A23,Purchase!$D:$D,Waterfall!$C23,Purchase!$C:$C,Waterfall!EC$1)</f>
        <v>0</v>
      </c>
      <c r="ED23" s="4">
        <f>SUMIFS(Purchase!$F:$F,Purchase!$A:$A,Waterfall!$A23,Purchase!$D:$D,Waterfall!$C23,Purchase!$C:$C,Waterfall!ED$1)</f>
        <v>0</v>
      </c>
      <c r="EE23" s="4">
        <f>SUMIFS(Purchase!$F:$F,Purchase!$A:$A,Waterfall!$A23,Purchase!$D:$D,Waterfall!$C23,Purchase!$C:$C,Waterfall!EE$1)</f>
        <v>0</v>
      </c>
      <c r="EF23" s="4">
        <f>SUMIFS(Purchase!$F:$F,Purchase!$A:$A,Waterfall!$A23,Purchase!$D:$D,Waterfall!$C23,Purchase!$C:$C,Waterfall!EF$1)</f>
        <v>0</v>
      </c>
      <c r="EG23" s="4">
        <f>SUMIFS(Purchase!$F:$F,Purchase!$A:$A,Waterfall!$A23,Purchase!$D:$D,Waterfall!$C23,Purchase!$C:$C,Waterfall!EG$1)</f>
        <v>0</v>
      </c>
      <c r="EH23" s="4">
        <f>SUMIFS(Purchase!$F:$F,Purchase!$A:$A,Waterfall!$A23,Purchase!$D:$D,Waterfall!$C23,Purchase!$C:$C,Waterfall!EH$1)</f>
        <v>0</v>
      </c>
      <c r="EI23" s="4">
        <f>SUMIFS(Purchase!$F:$F,Purchase!$A:$A,Waterfall!$A23,Purchase!$D:$D,Waterfall!$C23,Purchase!$C:$C,Waterfall!EI$1)</f>
        <v>0</v>
      </c>
      <c r="EJ23" s="4">
        <f>SUMIFS(Purchase!$F:$F,Purchase!$A:$A,Waterfall!$A23,Purchase!$D:$D,Waterfall!$C23,Purchase!$C:$C,Waterfall!EJ$1)</f>
        <v>0</v>
      </c>
      <c r="EK23" s="4">
        <f>SUMIFS(Purchase!$F:$F,Purchase!$A:$A,Waterfall!$A23,Purchase!$D:$D,Waterfall!$C23,Purchase!$C:$C,Waterfall!EK$1)</f>
        <v>0</v>
      </c>
      <c r="EL23" s="4">
        <f>SUMIFS(Purchase!$F:$F,Purchase!$A:$A,Waterfall!$A23,Purchase!$D:$D,Waterfall!$C23,Purchase!$C:$C,Waterfall!EL$1)</f>
        <v>0</v>
      </c>
      <c r="EM23" s="4">
        <f>SUMIFS(Purchase!$F:$F,Purchase!$A:$A,Waterfall!$A23,Purchase!$D:$D,Waterfall!$C23,Purchase!$C:$C,Waterfall!EM$1)</f>
        <v>0</v>
      </c>
      <c r="EN23" s="4">
        <f>SUMIFS(Purchase!$F:$F,Purchase!$A:$A,Waterfall!$A23,Purchase!$D:$D,Waterfall!$C23,Purchase!$C:$C,Waterfall!EN$1)</f>
        <v>0</v>
      </c>
      <c r="EO23" s="4">
        <f>SUMIFS(Purchase!$F:$F,Purchase!$A:$A,Waterfall!$A23,Purchase!$D:$D,Waterfall!$C23,Purchase!$C:$C,Waterfall!EO$1)</f>
        <v>0</v>
      </c>
      <c r="EP23" s="4">
        <f>SUMIFS(Purchase!$F:$F,Purchase!$A:$A,Waterfall!$A23,Purchase!$D:$D,Waterfall!$C23,Purchase!$C:$C,Waterfall!EP$1)</f>
        <v>0</v>
      </c>
      <c r="EQ23" s="4">
        <f>SUMIFS(Purchase!$F:$F,Purchase!$A:$A,Waterfall!$A23,Purchase!$D:$D,Waterfall!$C23,Purchase!$C:$C,Waterfall!EQ$1)</f>
        <v>0</v>
      </c>
      <c r="ER23" s="4">
        <f>SUMIFS(Purchase!$F:$F,Purchase!$A:$A,Waterfall!$A23,Purchase!$D:$D,Waterfall!$C23,Purchase!$C:$C,Waterfall!ER$1)</f>
        <v>0</v>
      </c>
      <c r="ES23" s="4">
        <f>SUMIFS(Purchase!$F:$F,Purchase!$A:$A,Waterfall!$A23,Purchase!$D:$D,Waterfall!$C23,Purchase!$C:$C,Waterfall!ES$1)</f>
        <v>0</v>
      </c>
      <c r="ET23" s="4">
        <f>SUMIFS(Purchase!$F:$F,Purchase!$A:$A,Waterfall!$A23,Purchase!$D:$D,Waterfall!$C23,Purchase!$C:$C,Waterfall!ET$1)</f>
        <v>0</v>
      </c>
      <c r="EU23" s="4">
        <f>SUMIFS(Purchase!$F:$F,Purchase!$A:$A,Waterfall!$A23,Purchase!$D:$D,Waterfall!$C23,Purchase!$C:$C,Waterfall!EU$1)</f>
        <v>0</v>
      </c>
      <c r="EV23" s="4">
        <f>SUMIFS(Purchase!$F:$F,Purchase!$A:$A,Waterfall!$A23,Purchase!$D:$D,Waterfall!$C23,Purchase!$C:$C,Waterfall!EV$1)</f>
        <v>0</v>
      </c>
      <c r="EW23" s="4">
        <f>SUMIFS(Purchase!$F:$F,Purchase!$A:$A,Waterfall!$A23,Purchase!$D:$D,Waterfall!$C23,Purchase!$C:$C,Waterfall!EW$1)</f>
        <v>0</v>
      </c>
      <c r="EX23" s="4">
        <f>SUMIFS(Purchase!$F:$F,Purchase!$A:$A,Waterfall!$A23,Purchase!$D:$D,Waterfall!$C23,Purchase!$C:$C,Waterfall!EX$1)</f>
        <v>0</v>
      </c>
      <c r="EY23" s="4">
        <f>SUMIFS(Purchase!$F:$F,Purchase!$A:$A,Waterfall!$A23,Purchase!$D:$D,Waterfall!$C23,Purchase!$C:$C,Waterfall!EY$1)</f>
        <v>0</v>
      </c>
      <c r="EZ23" s="4">
        <f>SUMIFS(Purchase!$F:$F,Purchase!$A:$A,Waterfall!$A23,Purchase!$D:$D,Waterfall!$C23,Purchase!$C:$C,Waterfall!EZ$1)</f>
        <v>0</v>
      </c>
      <c r="FA23" s="4">
        <f>SUMIFS(Purchase!$F:$F,Purchase!$A:$A,Waterfall!$A23,Purchase!$D:$D,Waterfall!$C23,Purchase!$C:$C,Waterfall!FA$1)</f>
        <v>0</v>
      </c>
      <c r="FB23" s="4">
        <f>SUMIFS(Purchase!$F:$F,Purchase!$A:$A,Waterfall!$A23,Purchase!$D:$D,Waterfall!$C23,Purchase!$C:$C,Waterfall!FB$1)</f>
        <v>0</v>
      </c>
      <c r="FC23" s="4">
        <f>SUMIFS(Purchase!$F:$F,Purchase!$A:$A,Waterfall!$A23,Purchase!$D:$D,Waterfall!$C23,Purchase!$C:$C,Waterfall!FC$1)</f>
        <v>0</v>
      </c>
      <c r="FD23" s="4">
        <f>SUMIFS(Purchase!$F:$F,Purchase!$A:$A,Waterfall!$A23,Purchase!$D:$D,Waterfall!$C23,Purchase!$C:$C,Waterfall!FD$1)</f>
        <v>0</v>
      </c>
      <c r="FE23" s="4">
        <f>SUMIFS(Purchase!$F:$F,Purchase!$A:$A,Waterfall!$A23,Purchase!$D:$D,Waterfall!$C23,Purchase!$C:$C,Waterfall!FE$1)</f>
        <v>0</v>
      </c>
      <c r="FF23" s="4">
        <f>SUMIFS(Purchase!$F:$F,Purchase!$A:$A,Waterfall!$A23,Purchase!$D:$D,Waterfall!$C23,Purchase!$C:$C,Waterfall!FF$1)</f>
        <v>0</v>
      </c>
      <c r="FG23" s="4">
        <f>SUMIFS(Purchase!$F:$F,Purchase!$A:$A,Waterfall!$A23,Purchase!$D:$D,Waterfall!$C23,Purchase!$C:$C,Waterfall!FG$1)</f>
        <v>0</v>
      </c>
      <c r="FH23" s="4">
        <f>SUMIFS(Purchase!$F:$F,Purchase!$A:$A,Waterfall!$A23,Purchase!$D:$D,Waterfall!$C23,Purchase!$C:$C,Waterfall!FH$1)</f>
        <v>0</v>
      </c>
      <c r="FI23" s="4">
        <f>SUMIFS(Purchase!$F:$F,Purchase!$A:$A,Waterfall!$A23,Purchase!$D:$D,Waterfall!$C23,Purchase!$C:$C,Waterfall!FI$1)</f>
        <v>0</v>
      </c>
      <c r="FJ23" s="4">
        <f>SUMIFS(Purchase!$F:$F,Purchase!$A:$A,Waterfall!$A23,Purchase!$D:$D,Waterfall!$C23,Purchase!$C:$C,Waterfall!FJ$1)</f>
        <v>0</v>
      </c>
      <c r="FK23" s="4">
        <f>SUMIFS(Purchase!$F:$F,Purchase!$A:$A,Waterfall!$A23,Purchase!$D:$D,Waterfall!$C23,Purchase!$C:$C,Waterfall!FK$1)</f>
        <v>0</v>
      </c>
      <c r="FL23" s="4">
        <f>SUMIFS(Purchase!$F:$F,Purchase!$A:$A,Waterfall!$A23,Purchase!$D:$D,Waterfall!$C23,Purchase!$C:$C,Waterfall!FL$1)</f>
        <v>0</v>
      </c>
      <c r="FM23" s="4">
        <f>SUMIFS(Purchase!$F:$F,Purchase!$A:$A,Waterfall!$A23,Purchase!$D:$D,Waterfall!$C23,Purchase!$C:$C,Waterfall!FM$1)</f>
        <v>0</v>
      </c>
      <c r="FN23" s="4">
        <f>SUMIFS(Purchase!$F:$F,Purchase!$A:$A,Waterfall!$A23,Purchase!$D:$D,Waterfall!$C23,Purchase!$C:$C,Waterfall!FN$1)</f>
        <v>0</v>
      </c>
      <c r="FO23" s="4">
        <f>SUMIFS(Purchase!$F:$F,Purchase!$A:$A,Waterfall!$A23,Purchase!$D:$D,Waterfall!$C23,Purchase!$C:$C,Waterfall!FO$1)</f>
        <v>0</v>
      </c>
      <c r="FP23" s="4">
        <f>SUMIFS(Purchase!$F:$F,Purchase!$A:$A,Waterfall!$A23,Purchase!$D:$D,Waterfall!$C23,Purchase!$C:$C,Waterfall!FP$1)</f>
        <v>0</v>
      </c>
      <c r="FQ23" s="4">
        <f>SUMIFS(Purchase!$F:$F,Purchase!$A:$A,Waterfall!$A23,Purchase!$D:$D,Waterfall!$C23,Purchase!$C:$C,Waterfall!FQ$1)</f>
        <v>0</v>
      </c>
      <c r="FR23" s="4">
        <f>SUMIFS(Purchase!$F:$F,Purchase!$A:$A,Waterfall!$A23,Purchase!$D:$D,Waterfall!$C23,Purchase!$C:$C,Waterfall!FR$1)</f>
        <v>0</v>
      </c>
      <c r="FS23" s="4">
        <f>SUMIFS(Purchase!$F:$F,Purchase!$A:$A,Waterfall!$A23,Purchase!$D:$D,Waterfall!$C23,Purchase!$C:$C,Waterfall!FS$1)</f>
        <v>0</v>
      </c>
      <c r="FT23" s="4">
        <f>SUMIFS(Purchase!$F:$F,Purchase!$A:$A,Waterfall!$A23,Purchase!$D:$D,Waterfall!$C23,Purchase!$C:$C,Waterfall!FT$1)</f>
        <v>0</v>
      </c>
      <c r="FU23" s="4">
        <f>SUMIFS(Purchase!$F:$F,Purchase!$A:$A,Waterfall!$A23,Purchase!$D:$D,Waterfall!$C23,Purchase!$C:$C,Waterfall!FU$1)</f>
        <v>0</v>
      </c>
      <c r="FV23" s="4">
        <f>SUMIFS(Purchase!$F:$F,Purchase!$A:$A,Waterfall!$A23,Purchase!$D:$D,Waterfall!$C23,Purchase!$C:$C,Waterfall!FV$1)</f>
        <v>0</v>
      </c>
      <c r="FW23" s="4">
        <f>SUMIFS(Purchase!$F:$F,Purchase!$A:$A,Waterfall!$A23,Purchase!$D:$D,Waterfall!$C23,Purchase!$C:$C,Waterfall!FW$1)</f>
        <v>0</v>
      </c>
      <c r="FX23" s="4">
        <f>SUMIFS(Purchase!$F:$F,Purchase!$A:$A,Waterfall!$A23,Purchase!$D:$D,Waterfall!$C23,Purchase!$C:$C,Waterfall!FX$1)</f>
        <v>0</v>
      </c>
      <c r="FY23" s="4">
        <f>SUMIFS(Purchase!$F:$F,Purchase!$A:$A,Waterfall!$A23,Purchase!$D:$D,Waterfall!$C23,Purchase!$C:$C,Waterfall!FY$1)</f>
        <v>0</v>
      </c>
      <c r="FZ23" s="4">
        <f>SUMIFS(Purchase!$F:$F,Purchase!$A:$A,Waterfall!$A23,Purchase!$D:$D,Waterfall!$C23,Purchase!$C:$C,Waterfall!FZ$1)</f>
        <v>0</v>
      </c>
      <c r="GA23" s="4">
        <f>SUMIFS(Purchase!$F:$F,Purchase!$A:$A,Waterfall!$A23,Purchase!$D:$D,Waterfall!$C23,Purchase!$C:$C,Waterfall!GA$1)</f>
        <v>0</v>
      </c>
      <c r="GB23" s="4">
        <f>SUMIFS(Purchase!$F:$F,Purchase!$A:$A,Waterfall!$A23,Purchase!$D:$D,Waterfall!$C23,Purchase!$C:$C,Waterfall!GB$1)</f>
        <v>0</v>
      </c>
      <c r="GC23" s="4">
        <f>SUMIFS(Purchase!$F:$F,Purchase!$A:$A,Waterfall!$A23,Purchase!$D:$D,Waterfall!$C23,Purchase!$C:$C,Waterfall!GC$1)</f>
        <v>0</v>
      </c>
      <c r="GD23" s="4">
        <f>SUMIFS(Purchase!$F:$F,Purchase!$A:$A,Waterfall!$A23,Purchase!$D:$D,Waterfall!$C23,Purchase!$C:$C,Waterfall!GD$1)</f>
        <v>0</v>
      </c>
      <c r="GE23" s="4">
        <f>SUMIFS(Purchase!$F:$F,Purchase!$A:$A,Waterfall!$A23,Purchase!$D:$D,Waterfall!$C23,Purchase!$C:$C,Waterfall!GE$1)</f>
        <v>0</v>
      </c>
      <c r="GF23" s="4">
        <f>SUMIFS(Purchase!$F:$F,Purchase!$A:$A,Waterfall!$A23,Purchase!$D:$D,Waterfall!$C23,Purchase!$C:$C,Waterfall!GF$1)</f>
        <v>0</v>
      </c>
      <c r="GG23" s="4">
        <f>SUMIFS(Purchase!$F:$F,Purchase!$A:$A,Waterfall!$A23,Purchase!$D:$D,Waterfall!$C23,Purchase!$C:$C,Waterfall!GG$1)</f>
        <v>0</v>
      </c>
      <c r="GH23" s="4">
        <f>SUMIFS(Purchase!$F:$F,Purchase!$A:$A,Waterfall!$A23,Purchase!$D:$D,Waterfall!$C23,Purchase!$C:$C,Waterfall!GH$1)</f>
        <v>0</v>
      </c>
      <c r="GI23" s="4">
        <f>SUMIFS(Purchase!$F:$F,Purchase!$A:$A,Waterfall!$A23,Purchase!$D:$D,Waterfall!$C23,Purchase!$C:$C,Waterfall!GI$1)</f>
        <v>0</v>
      </c>
      <c r="GJ23" s="113"/>
      <c r="GK23" s="65"/>
    </row>
    <row r="24" spans="1:193" x14ac:dyDescent="0.35">
      <c r="A24" s="8">
        <f t="shared" si="3"/>
        <v>1</v>
      </c>
      <c r="B24" s="2" t="str">
        <f>VLOOKUP($A24,Centers!$B$1:$C$120,2,)</f>
        <v>GATE</v>
      </c>
      <c r="C24" s="3">
        <v>44901</v>
      </c>
      <c r="D24" s="4">
        <f>IF($A24=1,SUM(SUMIFS(Indent!$E:$E,Indent!$C:$C,Waterfall!$C24,Indent!$A:$A,Centers!$A$2),SUMIFS(Indent!$E:$E,Indent!$C:$C,Waterfall!$C24,Indent!$A:$A,Centers!$A$3),SUMIFS(Indent!$E:$E,Indent!$C:$C,Waterfall!$C24,Indent!$A:$A,Centers!$A$4),SUMIFS(Indent!$E:$E,Indent!$C:$C,Waterfall!$C24,Indent!$A:$A,Centers!$A$5),SUMIFS(Indent!$E:$E,Indent!$C:$C,Waterfall!$C24,Indent!$A:$A,Centers!$A$6),SUMIFS(Indent!$E:$E,Indent!$C:$C,Waterfall!$C24,Indent!$A:$A,Centers!$A$7),SUMIFS(Indent!$E:$E,Indent!$C:$C,Waterfall!$C24,Indent!$A:$A,Centers!$A$8)),SUMIFS(Indent!$E:$E,Indent!$C:$C,Waterfall!$C24,Indent!$A:$A,$A24))</f>
        <v>33579</v>
      </c>
      <c r="E24" s="4">
        <f>SUMIFS(Purchase!$F:$F,Purchase!$A:$A,Waterfall!$A24,Purchase!$D:$D,Waterfall!$C24,Purchase!$C:$C,Waterfall!E$1)</f>
        <v>0</v>
      </c>
      <c r="F24" s="4">
        <f>SUMIFS(Purchase!$F:$F,Purchase!$A:$A,Waterfall!$A24,Purchase!$D:$D,Waterfall!$C24,Purchase!$C:$C,Waterfall!F$1)</f>
        <v>0</v>
      </c>
      <c r="G24" s="4">
        <f>SUMIFS(Purchase!$F:$F,Purchase!$A:$A,Waterfall!$A24,Purchase!$D:$D,Waterfall!$C24,Purchase!$C:$C,Waterfall!G$1)</f>
        <v>0</v>
      </c>
      <c r="H24" s="4">
        <f>SUMIFS(Purchase!$F:$F,Purchase!$A:$A,Waterfall!$A24,Purchase!$D:$D,Waterfall!$C24,Purchase!$C:$C,Waterfall!H$1)</f>
        <v>0</v>
      </c>
      <c r="I24" s="4">
        <f>SUMIFS(Purchase!$F:$F,Purchase!$A:$A,Waterfall!$A24,Purchase!$D:$D,Waterfall!$C24,Purchase!$C:$C,Waterfall!I$1)</f>
        <v>0</v>
      </c>
      <c r="J24" s="4">
        <f>SUMIFS(Purchase!$F:$F,Purchase!$A:$A,Waterfall!$A24,Purchase!$D:$D,Waterfall!$C24,Purchase!$C:$C,Waterfall!J$1)</f>
        <v>0</v>
      </c>
      <c r="K24" s="4">
        <f>SUMIFS(Purchase!$F:$F,Purchase!$A:$A,Waterfall!$A24,Purchase!$D:$D,Waterfall!$C24,Purchase!$C:$C,Waterfall!K$1)</f>
        <v>0</v>
      </c>
      <c r="L24" s="4">
        <f>SUMIFS(Purchase!$F:$F,Purchase!$A:$A,Waterfall!$A24,Purchase!$D:$D,Waterfall!$C24,Purchase!$C:$C,Waterfall!L$1)</f>
        <v>0</v>
      </c>
      <c r="M24" s="4">
        <f>SUMIFS(Purchase!$F:$F,Purchase!$A:$A,Waterfall!$A24,Purchase!$D:$D,Waterfall!$C24,Purchase!$C:$C,Waterfall!M$1)</f>
        <v>0</v>
      </c>
      <c r="N24" s="4">
        <f>SUMIFS(Purchase!$F:$F,Purchase!$A:$A,Waterfall!$A24,Purchase!$D:$D,Waterfall!$C24,Purchase!$C:$C,Waterfall!N$1)</f>
        <v>0</v>
      </c>
      <c r="O24" s="4">
        <f>SUMIFS(Purchase!$F:$F,Purchase!$A:$A,Waterfall!$A24,Purchase!$D:$D,Waterfall!$C24,Purchase!$C:$C,Waterfall!O$1)</f>
        <v>0</v>
      </c>
      <c r="P24" s="4">
        <f>SUMIFS(Purchase!$F:$F,Purchase!$A:$A,Waterfall!$A24,Purchase!$D:$D,Waterfall!$C24,Purchase!$C:$C,Waterfall!P$1)</f>
        <v>0</v>
      </c>
      <c r="Q24" s="4">
        <f>SUMIFS(Purchase!$F:$F,Purchase!$A:$A,Waterfall!$A24,Purchase!$D:$D,Waterfall!$C24,Purchase!$C:$C,Waterfall!Q$1)</f>
        <v>0</v>
      </c>
      <c r="R24" s="4">
        <f>SUMIFS(Purchase!$F:$F,Purchase!$A:$A,Waterfall!$A24,Purchase!$D:$D,Waterfall!$C24,Purchase!$C:$C,Waterfall!R$1)</f>
        <v>0</v>
      </c>
      <c r="S24" s="4">
        <f>SUMIFS(Purchase!$F:$F,Purchase!$A:$A,Waterfall!$A24,Purchase!$D:$D,Waterfall!$C24,Purchase!$C:$C,Waterfall!S$1)</f>
        <v>0</v>
      </c>
      <c r="T24" s="4">
        <f>SUMIFS(Purchase!$F:$F,Purchase!$A:$A,Waterfall!$A24,Purchase!$D:$D,Waterfall!$C24,Purchase!$C:$C,Waterfall!T$1)</f>
        <v>0</v>
      </c>
      <c r="U24" s="4">
        <f>SUMIFS(Purchase!$F:$F,Purchase!$A:$A,Waterfall!$A24,Purchase!$D:$D,Waterfall!$C24,Purchase!$C:$C,Waterfall!U$1)</f>
        <v>0</v>
      </c>
      <c r="V24" s="4">
        <f>SUMIFS(Purchase!$F:$F,Purchase!$A:$A,Waterfall!$A24,Purchase!$D:$D,Waterfall!$C24,Purchase!$C:$C,Waterfall!V$1)</f>
        <v>0</v>
      </c>
      <c r="W24" s="4">
        <f>SUMIFS(Purchase!$F:$F,Purchase!$A:$A,Waterfall!$A24,Purchase!$D:$D,Waterfall!$C24,Purchase!$C:$C,Waterfall!W$1)</f>
        <v>0</v>
      </c>
      <c r="X24" s="4">
        <f>SUMIFS(Purchase!$F:$F,Purchase!$A:$A,Waterfall!$A24,Purchase!$D:$D,Waterfall!$C24,Purchase!$C:$C,Waterfall!X$1)</f>
        <v>0</v>
      </c>
      <c r="Y24" s="4">
        <f>SUMIFS(Purchase!$F:$F,Purchase!$A:$A,Waterfall!$A24,Purchase!$D:$D,Waterfall!$C24,Purchase!$C:$C,Waterfall!Y$1)</f>
        <v>3192.88</v>
      </c>
      <c r="Z24" s="4">
        <f>SUMIFS(Purchase!$F:$F,Purchase!$A:$A,Waterfall!$A24,Purchase!$D:$D,Waterfall!$C24,Purchase!$C:$C,Waterfall!Z$1)</f>
        <v>14227.92</v>
      </c>
      <c r="AA24" s="4">
        <f>SUMIFS(Purchase!$F:$F,Purchase!$A:$A,Waterfall!$A24,Purchase!$D:$D,Waterfall!$C24,Purchase!$C:$C,Waterfall!AA$1)</f>
        <v>7818.85</v>
      </c>
      <c r="AB24" s="4">
        <f>SUMIFS(Purchase!$F:$F,Purchase!$A:$A,Waterfall!$A24,Purchase!$D:$D,Waterfall!$C24,Purchase!$C:$C,Waterfall!AB$1)</f>
        <v>7524.84</v>
      </c>
      <c r="AC24" s="4">
        <f>SUMIFS(Purchase!$F:$F,Purchase!$A:$A,Waterfall!$A24,Purchase!$D:$D,Waterfall!$C24,Purchase!$C:$C,Waterfall!AC$1)</f>
        <v>3019.36</v>
      </c>
      <c r="AD24" s="4">
        <f>SUMIFS(Purchase!$F:$F,Purchase!$A:$A,Waterfall!$A24,Purchase!$D:$D,Waterfall!$C24,Purchase!$C:$C,Waterfall!AD$1)</f>
        <v>1892.84</v>
      </c>
      <c r="AE24" s="4">
        <f>SUMIFS(Purchase!$F:$F,Purchase!$A:$A,Waterfall!$A24,Purchase!$D:$D,Waterfall!$C24,Purchase!$C:$C,Waterfall!AE$1)</f>
        <v>79.989999999999995</v>
      </c>
      <c r="AF24" s="4">
        <f>SUMIFS(Purchase!$F:$F,Purchase!$A:$A,Waterfall!$A24,Purchase!$D:$D,Waterfall!$C24,Purchase!$C:$C,Waterfall!AF$1)</f>
        <v>0</v>
      </c>
      <c r="AG24" s="4">
        <f>SUMIFS(Purchase!$F:$F,Purchase!$A:$A,Waterfall!$A24,Purchase!$D:$D,Waterfall!$C24,Purchase!$C:$C,Waterfall!AG$1)</f>
        <v>0</v>
      </c>
      <c r="AH24" s="4">
        <f>SUMIFS(Purchase!$F:$F,Purchase!$A:$A,Waterfall!$A24,Purchase!$D:$D,Waterfall!$C24,Purchase!$C:$C,Waterfall!AH$1)</f>
        <v>0</v>
      </c>
      <c r="AI24" s="4">
        <f>SUMIFS(Purchase!$F:$F,Purchase!$A:$A,Waterfall!$A24,Purchase!$D:$D,Waterfall!$C24,Purchase!$C:$C,Waterfall!AI$1)</f>
        <v>0</v>
      </c>
      <c r="AJ24" s="4">
        <f>SUMIFS(Purchase!$F:$F,Purchase!$A:$A,Waterfall!$A24,Purchase!$D:$D,Waterfall!$C24,Purchase!$C:$C,Waterfall!AJ$1)</f>
        <v>0</v>
      </c>
      <c r="AK24" s="4">
        <f>SUMIFS(Purchase!$F:$F,Purchase!$A:$A,Waterfall!$A24,Purchase!$D:$D,Waterfall!$C24,Purchase!$C:$C,Waterfall!AK$1)</f>
        <v>0</v>
      </c>
      <c r="AL24" s="4">
        <f>SUMIFS(Purchase!$F:$F,Purchase!$A:$A,Waterfall!$A24,Purchase!$D:$D,Waterfall!$C24,Purchase!$C:$C,Waterfall!AL$1)</f>
        <v>0</v>
      </c>
      <c r="AM24" s="4">
        <f>SUMIFS(Purchase!$F:$F,Purchase!$A:$A,Waterfall!$A24,Purchase!$D:$D,Waterfall!$C24,Purchase!$C:$C,Waterfall!AM$1)</f>
        <v>0</v>
      </c>
      <c r="AN24" s="4">
        <f>SUMIFS(Purchase!$F:$F,Purchase!$A:$A,Waterfall!$A24,Purchase!$D:$D,Waterfall!$C24,Purchase!$C:$C,Waterfall!AN$1)</f>
        <v>0</v>
      </c>
      <c r="AO24" s="4">
        <f>SUMIFS(Purchase!$F:$F,Purchase!$A:$A,Waterfall!$A24,Purchase!$D:$D,Waterfall!$C24,Purchase!$C:$C,Waterfall!AO$1)</f>
        <v>0</v>
      </c>
      <c r="AP24" s="4">
        <f>SUMIFS(Purchase!$F:$F,Purchase!$A:$A,Waterfall!$A24,Purchase!$D:$D,Waterfall!$C24,Purchase!$C:$C,Waterfall!AP$1)</f>
        <v>0</v>
      </c>
      <c r="AQ24" s="4">
        <f>SUMIFS(Purchase!$F:$F,Purchase!$A:$A,Waterfall!$A24,Purchase!$D:$D,Waterfall!$C24,Purchase!$C:$C,Waterfall!AQ$1)</f>
        <v>0</v>
      </c>
      <c r="AR24" s="4">
        <f>SUMIFS(Purchase!$F:$F,Purchase!$A:$A,Waterfall!$A24,Purchase!$D:$D,Waterfall!$C24,Purchase!$C:$C,Waterfall!AR$1)</f>
        <v>0</v>
      </c>
      <c r="AS24" s="4">
        <f>SUMIFS(Purchase!$F:$F,Purchase!$A:$A,Waterfall!$A24,Purchase!$D:$D,Waterfall!$C24,Purchase!$C:$C,Waterfall!AS$1)</f>
        <v>0</v>
      </c>
      <c r="AT24" s="4">
        <f>SUMIFS(Purchase!$F:$F,Purchase!$A:$A,Waterfall!$A24,Purchase!$D:$D,Waterfall!$C24,Purchase!$C:$C,Waterfall!AT$1)</f>
        <v>0</v>
      </c>
      <c r="AU24" s="4">
        <f>SUMIFS(Purchase!$F:$F,Purchase!$A:$A,Waterfall!$A24,Purchase!$D:$D,Waterfall!$C24,Purchase!$C:$C,Waterfall!AU$1)</f>
        <v>0</v>
      </c>
      <c r="AV24" s="4">
        <f>SUMIFS(Purchase!$F:$F,Purchase!$A:$A,Waterfall!$A24,Purchase!$D:$D,Waterfall!$C24,Purchase!$C:$C,Waterfall!AV$1)</f>
        <v>0</v>
      </c>
      <c r="AW24" s="4">
        <f>SUMIFS(Purchase!$F:$F,Purchase!$A:$A,Waterfall!$A24,Purchase!$D:$D,Waterfall!$C24,Purchase!$C:$C,Waterfall!AW$1)</f>
        <v>0</v>
      </c>
      <c r="AX24" s="4">
        <f>SUMIFS(Purchase!$F:$F,Purchase!$A:$A,Waterfall!$A24,Purchase!$D:$D,Waterfall!$C24,Purchase!$C:$C,Waterfall!AX$1)</f>
        <v>0</v>
      </c>
      <c r="AY24" s="4">
        <f>SUMIFS(Purchase!$F:$F,Purchase!$A:$A,Waterfall!$A24,Purchase!$D:$D,Waterfall!$C24,Purchase!$C:$C,Waterfall!AY$1)</f>
        <v>0</v>
      </c>
      <c r="AZ24" s="4">
        <f>SUMIFS(Purchase!$F:$F,Purchase!$A:$A,Waterfall!$A24,Purchase!$D:$D,Waterfall!$C24,Purchase!$C:$C,Waterfall!AZ$1)</f>
        <v>0</v>
      </c>
      <c r="BA24" s="4">
        <f>SUMIFS(Purchase!$F:$F,Purchase!$A:$A,Waterfall!$A24,Purchase!$D:$D,Waterfall!$C24,Purchase!$C:$C,Waterfall!BA$1)</f>
        <v>0</v>
      </c>
      <c r="BB24" s="4">
        <f>SUMIFS(Purchase!$F:$F,Purchase!$A:$A,Waterfall!$A24,Purchase!$D:$D,Waterfall!$C24,Purchase!$C:$C,Waterfall!BB$1)</f>
        <v>0</v>
      </c>
      <c r="BC24" s="4">
        <f>SUMIFS(Purchase!$F:$F,Purchase!$A:$A,Waterfall!$A24,Purchase!$D:$D,Waterfall!$C24,Purchase!$C:$C,Waterfall!BC$1)</f>
        <v>0</v>
      </c>
      <c r="BD24" s="4">
        <f>SUMIFS(Purchase!$F:$F,Purchase!$A:$A,Waterfall!$A24,Purchase!$D:$D,Waterfall!$C24,Purchase!$C:$C,Waterfall!BD$1)</f>
        <v>0</v>
      </c>
      <c r="BE24" s="4">
        <f>SUMIFS(Purchase!$F:$F,Purchase!$A:$A,Waterfall!$A24,Purchase!$D:$D,Waterfall!$C24,Purchase!$C:$C,Waterfall!BE$1)</f>
        <v>0</v>
      </c>
      <c r="BF24" s="4">
        <f>SUMIFS(Purchase!$F:$F,Purchase!$A:$A,Waterfall!$A24,Purchase!$D:$D,Waterfall!$C24,Purchase!$C:$C,Waterfall!BF$1)</f>
        <v>0</v>
      </c>
      <c r="BG24" s="4">
        <f>SUMIFS(Purchase!$F:$F,Purchase!$A:$A,Waterfall!$A24,Purchase!$D:$D,Waterfall!$C24,Purchase!$C:$C,Waterfall!BG$1)</f>
        <v>0</v>
      </c>
      <c r="BH24" s="4">
        <f>SUMIFS(Purchase!$F:$F,Purchase!$A:$A,Waterfall!$A24,Purchase!$D:$D,Waterfall!$C24,Purchase!$C:$C,Waterfall!BH$1)</f>
        <v>0</v>
      </c>
      <c r="BI24" s="4">
        <f>SUMIFS(Purchase!$F:$F,Purchase!$A:$A,Waterfall!$A24,Purchase!$D:$D,Waterfall!$C24,Purchase!$C:$C,Waterfall!BI$1)</f>
        <v>0</v>
      </c>
      <c r="BJ24" s="4">
        <f>SUMIFS(Purchase!$F:$F,Purchase!$A:$A,Waterfall!$A24,Purchase!$D:$D,Waterfall!$C24,Purchase!$C:$C,Waterfall!BJ$1)</f>
        <v>0</v>
      </c>
      <c r="BK24" s="4">
        <f>SUMIFS(Purchase!$F:$F,Purchase!$A:$A,Waterfall!$A24,Purchase!$D:$D,Waterfall!$C24,Purchase!$C:$C,Waterfall!BK$1)</f>
        <v>0</v>
      </c>
      <c r="BL24" s="4">
        <f>SUMIFS(Purchase!$F:$F,Purchase!$A:$A,Waterfall!$A24,Purchase!$D:$D,Waterfall!$C24,Purchase!$C:$C,Waterfall!BL$1)</f>
        <v>0</v>
      </c>
      <c r="BM24" s="4">
        <f>SUMIFS(Purchase!$F:$F,Purchase!$A:$A,Waterfall!$A24,Purchase!$D:$D,Waterfall!$C24,Purchase!$C:$C,Waterfall!BM$1)</f>
        <v>0</v>
      </c>
      <c r="BN24" s="4">
        <f>SUMIFS(Purchase!$F:$F,Purchase!$A:$A,Waterfall!$A24,Purchase!$D:$D,Waterfall!$C24,Purchase!$C:$C,Waterfall!BN$1)</f>
        <v>0</v>
      </c>
      <c r="BO24" s="4">
        <f>SUMIFS(Purchase!$F:$F,Purchase!$A:$A,Waterfall!$A24,Purchase!$D:$D,Waterfall!$C24,Purchase!$C:$C,Waterfall!BO$1)</f>
        <v>0</v>
      </c>
      <c r="BP24" s="4">
        <f>SUMIFS(Purchase!$F:$F,Purchase!$A:$A,Waterfall!$A24,Purchase!$D:$D,Waterfall!$C24,Purchase!$C:$C,Waterfall!BP$1)</f>
        <v>0</v>
      </c>
      <c r="BQ24" s="4">
        <f>SUMIFS(Purchase!$F:$F,Purchase!$A:$A,Waterfall!$A24,Purchase!$D:$D,Waterfall!$C24,Purchase!$C:$C,Waterfall!BQ$1)</f>
        <v>0</v>
      </c>
      <c r="BR24" s="4">
        <f>SUMIFS(Purchase!$F:$F,Purchase!$A:$A,Waterfall!$A24,Purchase!$D:$D,Waterfall!$C24,Purchase!$C:$C,Waterfall!BR$1)</f>
        <v>0</v>
      </c>
      <c r="BS24" s="4">
        <f>SUMIFS(Purchase!$F:$F,Purchase!$A:$A,Waterfall!$A24,Purchase!$D:$D,Waterfall!$C24,Purchase!$C:$C,Waterfall!BS$1)</f>
        <v>0</v>
      </c>
      <c r="BT24" s="4">
        <f>SUMIFS(Purchase!$F:$F,Purchase!$A:$A,Waterfall!$A24,Purchase!$D:$D,Waterfall!$C24,Purchase!$C:$C,Waterfall!BT$1)</f>
        <v>0</v>
      </c>
      <c r="BU24" s="4">
        <f>SUMIFS(Purchase!$F:$F,Purchase!$A:$A,Waterfall!$A24,Purchase!$D:$D,Waterfall!$C24,Purchase!$C:$C,Waterfall!BU$1)</f>
        <v>0</v>
      </c>
      <c r="BV24" s="4">
        <f>SUMIFS(Purchase!$F:$F,Purchase!$A:$A,Waterfall!$A24,Purchase!$D:$D,Waterfall!$C24,Purchase!$C:$C,Waterfall!BV$1)</f>
        <v>0</v>
      </c>
      <c r="BW24" s="4">
        <f>SUMIFS(Purchase!$F:$F,Purchase!$A:$A,Waterfall!$A24,Purchase!$D:$D,Waterfall!$C24,Purchase!$C:$C,Waterfall!BW$1)</f>
        <v>0</v>
      </c>
      <c r="BX24" s="4">
        <f>SUMIFS(Purchase!$F:$F,Purchase!$A:$A,Waterfall!$A24,Purchase!$D:$D,Waterfall!$C24,Purchase!$C:$C,Waterfall!BX$1)</f>
        <v>0</v>
      </c>
      <c r="BY24" s="4">
        <f>SUMIFS(Purchase!$F:$F,Purchase!$A:$A,Waterfall!$A24,Purchase!$D:$D,Waterfall!$C24,Purchase!$C:$C,Waterfall!BY$1)</f>
        <v>0</v>
      </c>
      <c r="BZ24" s="4">
        <f>SUMIFS(Purchase!$F:$F,Purchase!$A:$A,Waterfall!$A24,Purchase!$D:$D,Waterfall!$C24,Purchase!$C:$C,Waterfall!BZ$1)</f>
        <v>0</v>
      </c>
      <c r="CA24" s="4">
        <f>SUMIFS(Purchase!$F:$F,Purchase!$A:$A,Waterfall!$A24,Purchase!$D:$D,Waterfall!$C24,Purchase!$C:$C,Waterfall!CA$1)</f>
        <v>0</v>
      </c>
      <c r="CB24" s="4">
        <f>SUMIFS(Purchase!$F:$F,Purchase!$A:$A,Waterfall!$A24,Purchase!$D:$D,Waterfall!$C24,Purchase!$C:$C,Waterfall!CB$1)</f>
        <v>0</v>
      </c>
      <c r="CC24" s="4">
        <f>SUMIFS(Purchase!$F:$F,Purchase!$A:$A,Waterfall!$A24,Purchase!$D:$D,Waterfall!$C24,Purchase!$C:$C,Waterfall!CC$1)</f>
        <v>0</v>
      </c>
      <c r="CD24" s="4">
        <f>SUMIFS(Purchase!$F:$F,Purchase!$A:$A,Waterfall!$A24,Purchase!$D:$D,Waterfall!$C24,Purchase!$C:$C,Waterfall!CD$1)</f>
        <v>0</v>
      </c>
      <c r="CE24" s="4">
        <f>SUMIFS(Purchase!$F:$F,Purchase!$A:$A,Waterfall!$A24,Purchase!$D:$D,Waterfall!$C24,Purchase!$C:$C,Waterfall!CE$1)</f>
        <v>0</v>
      </c>
      <c r="CF24" s="4">
        <f>SUMIFS(Purchase!$F:$F,Purchase!$A:$A,Waterfall!$A24,Purchase!$D:$D,Waterfall!$C24,Purchase!$C:$C,Waterfall!CF$1)</f>
        <v>0</v>
      </c>
      <c r="CG24" s="4">
        <f>SUMIFS(Purchase!$F:$F,Purchase!$A:$A,Waterfall!$A24,Purchase!$D:$D,Waterfall!$C24,Purchase!$C:$C,Waterfall!CG$1)</f>
        <v>0</v>
      </c>
      <c r="CH24" s="4">
        <f>SUMIFS(Purchase!$F:$F,Purchase!$A:$A,Waterfall!$A24,Purchase!$D:$D,Waterfall!$C24,Purchase!$C:$C,Waterfall!CH$1)</f>
        <v>0</v>
      </c>
      <c r="CI24" s="4">
        <f>SUMIFS(Purchase!$F:$F,Purchase!$A:$A,Waterfall!$A24,Purchase!$D:$D,Waterfall!$C24,Purchase!$C:$C,Waterfall!CI$1)</f>
        <v>0</v>
      </c>
      <c r="CJ24" s="4">
        <f>SUMIFS(Purchase!$F:$F,Purchase!$A:$A,Waterfall!$A24,Purchase!$D:$D,Waterfall!$C24,Purchase!$C:$C,Waterfall!CJ$1)</f>
        <v>0</v>
      </c>
      <c r="CK24" s="4">
        <f>SUMIFS(Purchase!$F:$F,Purchase!$A:$A,Waterfall!$A24,Purchase!$D:$D,Waterfall!$C24,Purchase!$C:$C,Waterfall!CK$1)</f>
        <v>0</v>
      </c>
      <c r="CL24" s="4">
        <f>SUMIFS(Purchase!$F:$F,Purchase!$A:$A,Waterfall!$A24,Purchase!$D:$D,Waterfall!$C24,Purchase!$C:$C,Waterfall!CL$1)</f>
        <v>0</v>
      </c>
      <c r="CM24" s="4">
        <f>SUMIFS(Purchase!$F:$F,Purchase!$A:$A,Waterfall!$A24,Purchase!$D:$D,Waterfall!$C24,Purchase!$C:$C,Waterfall!CM$1)</f>
        <v>0</v>
      </c>
      <c r="CN24" s="4">
        <f>SUMIFS(Purchase!$F:$F,Purchase!$A:$A,Waterfall!$A24,Purchase!$D:$D,Waterfall!$C24,Purchase!$C:$C,Waterfall!CN$1)</f>
        <v>0</v>
      </c>
      <c r="CO24" s="4">
        <f>SUMIFS(Purchase!$F:$F,Purchase!$A:$A,Waterfall!$A24,Purchase!$D:$D,Waterfall!$C24,Purchase!$C:$C,Waterfall!CO$1)</f>
        <v>0</v>
      </c>
      <c r="CP24" s="4">
        <f>SUMIFS(Purchase!$F:$F,Purchase!$A:$A,Waterfall!$A24,Purchase!$D:$D,Waterfall!$C24,Purchase!$C:$C,Waterfall!CP$1)</f>
        <v>0</v>
      </c>
      <c r="CQ24" s="4">
        <f>SUMIFS(Purchase!$F:$F,Purchase!$A:$A,Waterfall!$A24,Purchase!$D:$D,Waterfall!$C24,Purchase!$C:$C,Waterfall!CQ$1)</f>
        <v>0</v>
      </c>
      <c r="CR24" s="4">
        <f>SUMIFS(Purchase!$F:$F,Purchase!$A:$A,Waterfall!$A24,Purchase!$D:$D,Waterfall!$C24,Purchase!$C:$C,Waterfall!CR$1)</f>
        <v>0</v>
      </c>
      <c r="CS24" s="4">
        <f>SUMIFS(Purchase!$F:$F,Purchase!$A:$A,Waterfall!$A24,Purchase!$D:$D,Waterfall!$C24,Purchase!$C:$C,Waterfall!CS$1)</f>
        <v>0</v>
      </c>
      <c r="CT24" s="4">
        <f>SUMIFS(Purchase!$F:$F,Purchase!$A:$A,Waterfall!$A24,Purchase!$D:$D,Waterfall!$C24,Purchase!$C:$C,Waterfall!CT$1)</f>
        <v>0</v>
      </c>
      <c r="CU24" s="4">
        <f>SUMIFS(Purchase!$F:$F,Purchase!$A:$A,Waterfall!$A24,Purchase!$D:$D,Waterfall!$C24,Purchase!$C:$C,Waterfall!CU$1)</f>
        <v>0</v>
      </c>
      <c r="CV24" s="4">
        <f>SUMIFS(Purchase!$F:$F,Purchase!$A:$A,Waterfall!$A24,Purchase!$D:$D,Waterfall!$C24,Purchase!$C:$C,Waterfall!CV$1)</f>
        <v>0</v>
      </c>
      <c r="CW24" s="4">
        <f>SUMIFS(Purchase!$F:$F,Purchase!$A:$A,Waterfall!$A24,Purchase!$D:$D,Waterfall!$C24,Purchase!$C:$C,Waterfall!CW$1)</f>
        <v>0</v>
      </c>
      <c r="CX24" s="4">
        <f>SUMIFS(Purchase!$F:$F,Purchase!$A:$A,Waterfall!$A24,Purchase!$D:$D,Waterfall!$C24,Purchase!$C:$C,Waterfall!CX$1)</f>
        <v>0</v>
      </c>
      <c r="CY24" s="4">
        <f>SUMIFS(Purchase!$F:$F,Purchase!$A:$A,Waterfall!$A24,Purchase!$D:$D,Waterfall!$C24,Purchase!$C:$C,Waterfall!CY$1)</f>
        <v>0</v>
      </c>
      <c r="CZ24" s="4">
        <f>SUMIFS(Purchase!$F:$F,Purchase!$A:$A,Waterfall!$A24,Purchase!$D:$D,Waterfall!$C24,Purchase!$C:$C,Waterfall!CZ$1)</f>
        <v>0</v>
      </c>
      <c r="DA24" s="4">
        <f>SUMIFS(Purchase!$F:$F,Purchase!$A:$A,Waterfall!$A24,Purchase!$D:$D,Waterfall!$C24,Purchase!$C:$C,Waterfall!DA$1)</f>
        <v>0</v>
      </c>
      <c r="DB24" s="4">
        <f>SUMIFS(Purchase!$F:$F,Purchase!$A:$A,Waterfall!$A24,Purchase!$D:$D,Waterfall!$C24,Purchase!$C:$C,Waterfall!DB$1)</f>
        <v>0</v>
      </c>
      <c r="DC24" s="4">
        <f>SUMIFS(Purchase!$F:$F,Purchase!$A:$A,Waterfall!$A24,Purchase!$D:$D,Waterfall!$C24,Purchase!$C:$C,Waterfall!DC$1)</f>
        <v>0</v>
      </c>
      <c r="DD24" s="4">
        <f>SUMIFS(Purchase!$F:$F,Purchase!$A:$A,Waterfall!$A24,Purchase!$D:$D,Waterfall!$C24,Purchase!$C:$C,Waterfall!DD$1)</f>
        <v>0</v>
      </c>
      <c r="DE24" s="4">
        <f>SUMIFS(Purchase!$F:$F,Purchase!$A:$A,Waterfall!$A24,Purchase!$D:$D,Waterfall!$C24,Purchase!$C:$C,Waterfall!DE$1)</f>
        <v>0</v>
      </c>
      <c r="DF24" s="4">
        <f>SUMIFS(Purchase!$F:$F,Purchase!$A:$A,Waterfall!$A24,Purchase!$D:$D,Waterfall!$C24,Purchase!$C:$C,Waterfall!DF$1)</f>
        <v>0</v>
      </c>
      <c r="DG24" s="4">
        <f>SUMIFS(Purchase!$F:$F,Purchase!$A:$A,Waterfall!$A24,Purchase!$D:$D,Waterfall!$C24,Purchase!$C:$C,Waterfall!DG$1)</f>
        <v>0</v>
      </c>
      <c r="DH24" s="4">
        <f>SUMIFS(Purchase!$F:$F,Purchase!$A:$A,Waterfall!$A24,Purchase!$D:$D,Waterfall!$C24,Purchase!$C:$C,Waterfall!DH$1)</f>
        <v>0</v>
      </c>
      <c r="DI24" s="4">
        <f>SUMIFS(Purchase!$F:$F,Purchase!$A:$A,Waterfall!$A24,Purchase!$D:$D,Waterfall!$C24,Purchase!$C:$C,Waterfall!DI$1)</f>
        <v>0</v>
      </c>
      <c r="DJ24" s="4">
        <f>SUMIFS(Purchase!$F:$F,Purchase!$A:$A,Waterfall!$A24,Purchase!$D:$D,Waterfall!$C24,Purchase!$C:$C,Waterfall!DJ$1)</f>
        <v>0</v>
      </c>
      <c r="DK24" s="4">
        <f>SUMIFS(Purchase!$F:$F,Purchase!$A:$A,Waterfall!$A24,Purchase!$D:$D,Waterfall!$C24,Purchase!$C:$C,Waterfall!DK$1)</f>
        <v>0</v>
      </c>
      <c r="DL24" s="4">
        <f>SUMIFS(Purchase!$F:$F,Purchase!$A:$A,Waterfall!$A24,Purchase!$D:$D,Waterfall!$C24,Purchase!$C:$C,Waterfall!DL$1)</f>
        <v>0</v>
      </c>
      <c r="DM24" s="4">
        <f>SUMIFS(Purchase!$F:$F,Purchase!$A:$A,Waterfall!$A24,Purchase!$D:$D,Waterfall!$C24,Purchase!$C:$C,Waterfall!DM$1)</f>
        <v>0</v>
      </c>
      <c r="DN24" s="4">
        <f>SUMIFS(Purchase!$F:$F,Purchase!$A:$A,Waterfall!$A24,Purchase!$D:$D,Waterfall!$C24,Purchase!$C:$C,Waterfall!DN$1)</f>
        <v>0</v>
      </c>
      <c r="DO24" s="4">
        <f>SUMIFS(Purchase!$F:$F,Purchase!$A:$A,Waterfall!$A24,Purchase!$D:$D,Waterfall!$C24,Purchase!$C:$C,Waterfall!DO$1)</f>
        <v>0</v>
      </c>
      <c r="DP24" s="4">
        <f>SUMIFS(Purchase!$F:$F,Purchase!$A:$A,Waterfall!$A24,Purchase!$D:$D,Waterfall!$C24,Purchase!$C:$C,Waterfall!DP$1)</f>
        <v>0</v>
      </c>
      <c r="DQ24" s="4">
        <f>SUMIFS(Purchase!$F:$F,Purchase!$A:$A,Waterfall!$A24,Purchase!$D:$D,Waterfall!$C24,Purchase!$C:$C,Waterfall!DQ$1)</f>
        <v>0</v>
      </c>
      <c r="DR24" s="4">
        <f>SUMIFS(Purchase!$F:$F,Purchase!$A:$A,Waterfall!$A24,Purchase!$D:$D,Waterfall!$C24,Purchase!$C:$C,Waterfall!DR$1)</f>
        <v>0</v>
      </c>
      <c r="DS24" s="4">
        <f>SUMIFS(Purchase!$F:$F,Purchase!$A:$A,Waterfall!$A24,Purchase!$D:$D,Waterfall!$C24,Purchase!$C:$C,Waterfall!DS$1)</f>
        <v>0</v>
      </c>
      <c r="DT24" s="4">
        <f>SUMIFS(Purchase!$F:$F,Purchase!$A:$A,Waterfall!$A24,Purchase!$D:$D,Waterfall!$C24,Purchase!$C:$C,Waterfall!DT$1)</f>
        <v>0</v>
      </c>
      <c r="DU24" s="4">
        <f>SUMIFS(Purchase!$F:$F,Purchase!$A:$A,Waterfall!$A24,Purchase!$D:$D,Waterfall!$C24,Purchase!$C:$C,Waterfall!DU$1)</f>
        <v>0</v>
      </c>
      <c r="DV24" s="4">
        <f>SUMIFS(Purchase!$F:$F,Purchase!$A:$A,Waterfall!$A24,Purchase!$D:$D,Waterfall!$C24,Purchase!$C:$C,Waterfall!DV$1)</f>
        <v>0</v>
      </c>
      <c r="DW24" s="4">
        <f>SUMIFS(Purchase!$F:$F,Purchase!$A:$A,Waterfall!$A24,Purchase!$D:$D,Waterfall!$C24,Purchase!$C:$C,Waterfall!DW$1)</f>
        <v>0</v>
      </c>
      <c r="DX24" s="4">
        <f>SUMIFS(Purchase!$F:$F,Purchase!$A:$A,Waterfall!$A24,Purchase!$D:$D,Waterfall!$C24,Purchase!$C:$C,Waterfall!DX$1)</f>
        <v>0</v>
      </c>
      <c r="DY24" s="4">
        <f>SUMIFS(Purchase!$F:$F,Purchase!$A:$A,Waterfall!$A24,Purchase!$D:$D,Waterfall!$C24,Purchase!$C:$C,Waterfall!DY$1)</f>
        <v>0</v>
      </c>
      <c r="DZ24" s="4">
        <f>SUMIFS(Purchase!$F:$F,Purchase!$A:$A,Waterfall!$A24,Purchase!$D:$D,Waterfall!$C24,Purchase!$C:$C,Waterfall!DZ$1)</f>
        <v>0</v>
      </c>
      <c r="EA24" s="4">
        <f>SUMIFS(Purchase!$F:$F,Purchase!$A:$A,Waterfall!$A24,Purchase!$D:$D,Waterfall!$C24,Purchase!$C:$C,Waterfall!EA$1)</f>
        <v>0</v>
      </c>
      <c r="EB24" s="4">
        <f>SUMIFS(Purchase!$F:$F,Purchase!$A:$A,Waterfall!$A24,Purchase!$D:$D,Waterfall!$C24,Purchase!$C:$C,Waterfall!EB$1)</f>
        <v>0</v>
      </c>
      <c r="EC24" s="4">
        <f>SUMIFS(Purchase!$F:$F,Purchase!$A:$A,Waterfall!$A24,Purchase!$D:$D,Waterfall!$C24,Purchase!$C:$C,Waterfall!EC$1)</f>
        <v>0</v>
      </c>
      <c r="ED24" s="4">
        <f>SUMIFS(Purchase!$F:$F,Purchase!$A:$A,Waterfall!$A24,Purchase!$D:$D,Waterfall!$C24,Purchase!$C:$C,Waterfall!ED$1)</f>
        <v>0</v>
      </c>
      <c r="EE24" s="4">
        <f>SUMIFS(Purchase!$F:$F,Purchase!$A:$A,Waterfall!$A24,Purchase!$D:$D,Waterfall!$C24,Purchase!$C:$C,Waterfall!EE$1)</f>
        <v>0</v>
      </c>
      <c r="EF24" s="4">
        <f>SUMIFS(Purchase!$F:$F,Purchase!$A:$A,Waterfall!$A24,Purchase!$D:$D,Waterfall!$C24,Purchase!$C:$C,Waterfall!EF$1)</f>
        <v>0</v>
      </c>
      <c r="EG24" s="4">
        <f>SUMIFS(Purchase!$F:$F,Purchase!$A:$A,Waterfall!$A24,Purchase!$D:$D,Waterfall!$C24,Purchase!$C:$C,Waterfall!EG$1)</f>
        <v>0</v>
      </c>
      <c r="EH24" s="4">
        <f>SUMIFS(Purchase!$F:$F,Purchase!$A:$A,Waterfall!$A24,Purchase!$D:$D,Waterfall!$C24,Purchase!$C:$C,Waterfall!EH$1)</f>
        <v>0</v>
      </c>
      <c r="EI24" s="4">
        <f>SUMIFS(Purchase!$F:$F,Purchase!$A:$A,Waterfall!$A24,Purchase!$D:$D,Waterfall!$C24,Purchase!$C:$C,Waterfall!EI$1)</f>
        <v>0</v>
      </c>
      <c r="EJ24" s="4">
        <f>SUMIFS(Purchase!$F:$F,Purchase!$A:$A,Waterfall!$A24,Purchase!$D:$D,Waterfall!$C24,Purchase!$C:$C,Waterfall!EJ$1)</f>
        <v>0</v>
      </c>
      <c r="EK24" s="4">
        <f>SUMIFS(Purchase!$F:$F,Purchase!$A:$A,Waterfall!$A24,Purchase!$D:$D,Waterfall!$C24,Purchase!$C:$C,Waterfall!EK$1)</f>
        <v>0</v>
      </c>
      <c r="EL24" s="4">
        <f>SUMIFS(Purchase!$F:$F,Purchase!$A:$A,Waterfall!$A24,Purchase!$D:$D,Waterfall!$C24,Purchase!$C:$C,Waterfall!EL$1)</f>
        <v>0</v>
      </c>
      <c r="EM24" s="4">
        <f>SUMIFS(Purchase!$F:$F,Purchase!$A:$A,Waterfall!$A24,Purchase!$D:$D,Waterfall!$C24,Purchase!$C:$C,Waterfall!EM$1)</f>
        <v>0</v>
      </c>
      <c r="EN24" s="4">
        <f>SUMIFS(Purchase!$F:$F,Purchase!$A:$A,Waterfall!$A24,Purchase!$D:$D,Waterfall!$C24,Purchase!$C:$C,Waterfall!EN$1)</f>
        <v>0</v>
      </c>
      <c r="EO24" s="4">
        <f>SUMIFS(Purchase!$F:$F,Purchase!$A:$A,Waterfall!$A24,Purchase!$D:$D,Waterfall!$C24,Purchase!$C:$C,Waterfall!EO$1)</f>
        <v>0</v>
      </c>
      <c r="EP24" s="4">
        <f>SUMIFS(Purchase!$F:$F,Purchase!$A:$A,Waterfall!$A24,Purchase!$D:$D,Waterfall!$C24,Purchase!$C:$C,Waterfall!EP$1)</f>
        <v>0</v>
      </c>
      <c r="EQ24" s="4">
        <f>SUMIFS(Purchase!$F:$F,Purchase!$A:$A,Waterfall!$A24,Purchase!$D:$D,Waterfall!$C24,Purchase!$C:$C,Waterfall!EQ$1)</f>
        <v>0</v>
      </c>
      <c r="ER24" s="4">
        <f>SUMIFS(Purchase!$F:$F,Purchase!$A:$A,Waterfall!$A24,Purchase!$D:$D,Waterfall!$C24,Purchase!$C:$C,Waterfall!ER$1)</f>
        <v>0</v>
      </c>
      <c r="ES24" s="4">
        <f>SUMIFS(Purchase!$F:$F,Purchase!$A:$A,Waterfall!$A24,Purchase!$D:$D,Waterfall!$C24,Purchase!$C:$C,Waterfall!ES$1)</f>
        <v>0</v>
      </c>
      <c r="ET24" s="4">
        <f>SUMIFS(Purchase!$F:$F,Purchase!$A:$A,Waterfall!$A24,Purchase!$D:$D,Waterfall!$C24,Purchase!$C:$C,Waterfall!ET$1)</f>
        <v>0</v>
      </c>
      <c r="EU24" s="4">
        <f>SUMIFS(Purchase!$F:$F,Purchase!$A:$A,Waterfall!$A24,Purchase!$D:$D,Waterfall!$C24,Purchase!$C:$C,Waterfall!EU$1)</f>
        <v>0</v>
      </c>
      <c r="EV24" s="4">
        <f>SUMIFS(Purchase!$F:$F,Purchase!$A:$A,Waterfall!$A24,Purchase!$D:$D,Waterfall!$C24,Purchase!$C:$C,Waterfall!EV$1)</f>
        <v>0</v>
      </c>
      <c r="EW24" s="4">
        <f>SUMIFS(Purchase!$F:$F,Purchase!$A:$A,Waterfall!$A24,Purchase!$D:$D,Waterfall!$C24,Purchase!$C:$C,Waterfall!EW$1)</f>
        <v>0</v>
      </c>
      <c r="EX24" s="4">
        <f>SUMIFS(Purchase!$F:$F,Purchase!$A:$A,Waterfall!$A24,Purchase!$D:$D,Waterfall!$C24,Purchase!$C:$C,Waterfall!EX$1)</f>
        <v>0</v>
      </c>
      <c r="EY24" s="4">
        <f>SUMIFS(Purchase!$F:$F,Purchase!$A:$A,Waterfall!$A24,Purchase!$D:$D,Waterfall!$C24,Purchase!$C:$C,Waterfall!EY$1)</f>
        <v>0</v>
      </c>
      <c r="EZ24" s="4">
        <f>SUMIFS(Purchase!$F:$F,Purchase!$A:$A,Waterfall!$A24,Purchase!$D:$D,Waterfall!$C24,Purchase!$C:$C,Waterfall!EZ$1)</f>
        <v>0</v>
      </c>
      <c r="FA24" s="4">
        <f>SUMIFS(Purchase!$F:$F,Purchase!$A:$A,Waterfall!$A24,Purchase!$D:$D,Waterfall!$C24,Purchase!$C:$C,Waterfall!FA$1)</f>
        <v>0</v>
      </c>
      <c r="FB24" s="4">
        <f>SUMIFS(Purchase!$F:$F,Purchase!$A:$A,Waterfall!$A24,Purchase!$D:$D,Waterfall!$C24,Purchase!$C:$C,Waterfall!FB$1)</f>
        <v>0</v>
      </c>
      <c r="FC24" s="4">
        <f>SUMIFS(Purchase!$F:$F,Purchase!$A:$A,Waterfall!$A24,Purchase!$D:$D,Waterfall!$C24,Purchase!$C:$C,Waterfall!FC$1)</f>
        <v>0</v>
      </c>
      <c r="FD24" s="4">
        <f>SUMIFS(Purchase!$F:$F,Purchase!$A:$A,Waterfall!$A24,Purchase!$D:$D,Waterfall!$C24,Purchase!$C:$C,Waterfall!FD$1)</f>
        <v>0</v>
      </c>
      <c r="FE24" s="4">
        <f>SUMIFS(Purchase!$F:$F,Purchase!$A:$A,Waterfall!$A24,Purchase!$D:$D,Waterfall!$C24,Purchase!$C:$C,Waterfall!FE$1)</f>
        <v>0</v>
      </c>
      <c r="FF24" s="4">
        <f>SUMIFS(Purchase!$F:$F,Purchase!$A:$A,Waterfall!$A24,Purchase!$D:$D,Waterfall!$C24,Purchase!$C:$C,Waterfall!FF$1)</f>
        <v>0</v>
      </c>
      <c r="FG24" s="4">
        <f>SUMIFS(Purchase!$F:$F,Purchase!$A:$A,Waterfall!$A24,Purchase!$D:$D,Waterfall!$C24,Purchase!$C:$C,Waterfall!FG$1)</f>
        <v>0</v>
      </c>
      <c r="FH24" s="4">
        <f>SUMIFS(Purchase!$F:$F,Purchase!$A:$A,Waterfall!$A24,Purchase!$D:$D,Waterfall!$C24,Purchase!$C:$C,Waterfall!FH$1)</f>
        <v>0</v>
      </c>
      <c r="FI24" s="4">
        <f>SUMIFS(Purchase!$F:$F,Purchase!$A:$A,Waterfall!$A24,Purchase!$D:$D,Waterfall!$C24,Purchase!$C:$C,Waterfall!FI$1)</f>
        <v>0</v>
      </c>
      <c r="FJ24" s="4">
        <f>SUMIFS(Purchase!$F:$F,Purchase!$A:$A,Waterfall!$A24,Purchase!$D:$D,Waterfall!$C24,Purchase!$C:$C,Waterfall!FJ$1)</f>
        <v>0</v>
      </c>
      <c r="FK24" s="4">
        <f>SUMIFS(Purchase!$F:$F,Purchase!$A:$A,Waterfall!$A24,Purchase!$D:$D,Waterfall!$C24,Purchase!$C:$C,Waterfall!FK$1)</f>
        <v>0</v>
      </c>
      <c r="FL24" s="4">
        <f>SUMIFS(Purchase!$F:$F,Purchase!$A:$A,Waterfall!$A24,Purchase!$D:$D,Waterfall!$C24,Purchase!$C:$C,Waterfall!FL$1)</f>
        <v>0</v>
      </c>
      <c r="FM24" s="4">
        <f>SUMIFS(Purchase!$F:$F,Purchase!$A:$A,Waterfall!$A24,Purchase!$D:$D,Waterfall!$C24,Purchase!$C:$C,Waterfall!FM$1)</f>
        <v>0</v>
      </c>
      <c r="FN24" s="4">
        <f>SUMIFS(Purchase!$F:$F,Purchase!$A:$A,Waterfall!$A24,Purchase!$D:$D,Waterfall!$C24,Purchase!$C:$C,Waterfall!FN$1)</f>
        <v>0</v>
      </c>
      <c r="FO24" s="4">
        <f>SUMIFS(Purchase!$F:$F,Purchase!$A:$A,Waterfall!$A24,Purchase!$D:$D,Waterfall!$C24,Purchase!$C:$C,Waterfall!FO$1)</f>
        <v>0</v>
      </c>
      <c r="FP24" s="4">
        <f>SUMIFS(Purchase!$F:$F,Purchase!$A:$A,Waterfall!$A24,Purchase!$D:$D,Waterfall!$C24,Purchase!$C:$C,Waterfall!FP$1)</f>
        <v>0</v>
      </c>
      <c r="FQ24" s="4">
        <f>SUMIFS(Purchase!$F:$F,Purchase!$A:$A,Waterfall!$A24,Purchase!$D:$D,Waterfall!$C24,Purchase!$C:$C,Waterfall!FQ$1)</f>
        <v>0</v>
      </c>
      <c r="FR24" s="4">
        <f>SUMIFS(Purchase!$F:$F,Purchase!$A:$A,Waterfall!$A24,Purchase!$D:$D,Waterfall!$C24,Purchase!$C:$C,Waterfall!FR$1)</f>
        <v>0</v>
      </c>
      <c r="FS24" s="4">
        <f>SUMIFS(Purchase!$F:$F,Purchase!$A:$A,Waterfall!$A24,Purchase!$D:$D,Waterfall!$C24,Purchase!$C:$C,Waterfall!FS$1)</f>
        <v>0</v>
      </c>
      <c r="FT24" s="4">
        <f>SUMIFS(Purchase!$F:$F,Purchase!$A:$A,Waterfall!$A24,Purchase!$D:$D,Waterfall!$C24,Purchase!$C:$C,Waterfall!FT$1)</f>
        <v>0</v>
      </c>
      <c r="FU24" s="4">
        <f>SUMIFS(Purchase!$F:$F,Purchase!$A:$A,Waterfall!$A24,Purchase!$D:$D,Waterfall!$C24,Purchase!$C:$C,Waterfall!FU$1)</f>
        <v>0</v>
      </c>
      <c r="FV24" s="4">
        <f>SUMIFS(Purchase!$F:$F,Purchase!$A:$A,Waterfall!$A24,Purchase!$D:$D,Waterfall!$C24,Purchase!$C:$C,Waterfall!FV$1)</f>
        <v>0</v>
      </c>
      <c r="FW24" s="4">
        <f>SUMIFS(Purchase!$F:$F,Purchase!$A:$A,Waterfall!$A24,Purchase!$D:$D,Waterfall!$C24,Purchase!$C:$C,Waterfall!FW$1)</f>
        <v>0</v>
      </c>
      <c r="FX24" s="4">
        <f>SUMIFS(Purchase!$F:$F,Purchase!$A:$A,Waterfall!$A24,Purchase!$D:$D,Waterfall!$C24,Purchase!$C:$C,Waterfall!FX$1)</f>
        <v>0</v>
      </c>
      <c r="FY24" s="4">
        <f>SUMIFS(Purchase!$F:$F,Purchase!$A:$A,Waterfall!$A24,Purchase!$D:$D,Waterfall!$C24,Purchase!$C:$C,Waterfall!FY$1)</f>
        <v>0</v>
      </c>
      <c r="FZ24" s="4">
        <f>SUMIFS(Purchase!$F:$F,Purchase!$A:$A,Waterfall!$A24,Purchase!$D:$D,Waterfall!$C24,Purchase!$C:$C,Waterfall!FZ$1)</f>
        <v>0</v>
      </c>
      <c r="GA24" s="4">
        <f>SUMIFS(Purchase!$F:$F,Purchase!$A:$A,Waterfall!$A24,Purchase!$D:$D,Waterfall!$C24,Purchase!$C:$C,Waterfall!GA$1)</f>
        <v>0</v>
      </c>
      <c r="GB24" s="4">
        <f>SUMIFS(Purchase!$F:$F,Purchase!$A:$A,Waterfall!$A24,Purchase!$D:$D,Waterfall!$C24,Purchase!$C:$C,Waterfall!GB$1)</f>
        <v>0</v>
      </c>
      <c r="GC24" s="4">
        <f>SUMIFS(Purchase!$F:$F,Purchase!$A:$A,Waterfall!$A24,Purchase!$D:$D,Waterfall!$C24,Purchase!$C:$C,Waterfall!GC$1)</f>
        <v>0</v>
      </c>
      <c r="GD24" s="4">
        <f>SUMIFS(Purchase!$F:$F,Purchase!$A:$A,Waterfall!$A24,Purchase!$D:$D,Waterfall!$C24,Purchase!$C:$C,Waterfall!GD$1)</f>
        <v>0</v>
      </c>
      <c r="GE24" s="4">
        <f>SUMIFS(Purchase!$F:$F,Purchase!$A:$A,Waterfall!$A24,Purchase!$D:$D,Waterfall!$C24,Purchase!$C:$C,Waterfall!GE$1)</f>
        <v>0</v>
      </c>
      <c r="GF24" s="4">
        <f>SUMIFS(Purchase!$F:$F,Purchase!$A:$A,Waterfall!$A24,Purchase!$D:$D,Waterfall!$C24,Purchase!$C:$C,Waterfall!GF$1)</f>
        <v>0</v>
      </c>
      <c r="GG24" s="4">
        <f>SUMIFS(Purchase!$F:$F,Purchase!$A:$A,Waterfall!$A24,Purchase!$D:$D,Waterfall!$C24,Purchase!$C:$C,Waterfall!GG$1)</f>
        <v>0</v>
      </c>
      <c r="GH24" s="4">
        <f>SUMIFS(Purchase!$F:$F,Purchase!$A:$A,Waterfall!$A24,Purchase!$D:$D,Waterfall!$C24,Purchase!$C:$C,Waterfall!GH$1)</f>
        <v>0</v>
      </c>
      <c r="GI24" s="4">
        <f>SUMIFS(Purchase!$F:$F,Purchase!$A:$A,Waterfall!$A24,Purchase!$D:$D,Waterfall!$C24,Purchase!$C:$C,Waterfall!GI$1)</f>
        <v>0</v>
      </c>
      <c r="GJ24" s="113"/>
      <c r="GK24" s="65"/>
    </row>
    <row r="25" spans="1:193" x14ac:dyDescent="0.35">
      <c r="A25" s="8">
        <f t="shared" si="3"/>
        <v>1</v>
      </c>
      <c r="B25" s="2" t="str">
        <f>VLOOKUP($A25,Centers!$B$1:$C$120,2,)</f>
        <v>GATE</v>
      </c>
      <c r="C25" s="3">
        <v>44902</v>
      </c>
      <c r="D25" s="4">
        <f>IF($A25=1,SUM(SUMIFS(Indent!$E:$E,Indent!$C:$C,Waterfall!$C25,Indent!$A:$A,Centers!$A$2),SUMIFS(Indent!$E:$E,Indent!$C:$C,Waterfall!$C25,Indent!$A:$A,Centers!$A$3),SUMIFS(Indent!$E:$E,Indent!$C:$C,Waterfall!$C25,Indent!$A:$A,Centers!$A$4),SUMIFS(Indent!$E:$E,Indent!$C:$C,Waterfall!$C25,Indent!$A:$A,Centers!$A$5),SUMIFS(Indent!$E:$E,Indent!$C:$C,Waterfall!$C25,Indent!$A:$A,Centers!$A$6),SUMIFS(Indent!$E:$E,Indent!$C:$C,Waterfall!$C25,Indent!$A:$A,Centers!$A$7),SUMIFS(Indent!$E:$E,Indent!$C:$C,Waterfall!$C25,Indent!$A:$A,Centers!$A$8)),SUMIFS(Indent!$E:$E,Indent!$C:$C,Waterfall!$C25,Indent!$A:$A,$A25))</f>
        <v>33327</v>
      </c>
      <c r="E25" s="4">
        <f>SUMIFS(Purchase!$F:$F,Purchase!$A:$A,Waterfall!$A25,Purchase!$D:$D,Waterfall!$C25,Purchase!$C:$C,Waterfall!E$1)</f>
        <v>0</v>
      </c>
      <c r="F25" s="4">
        <f>SUMIFS(Purchase!$F:$F,Purchase!$A:$A,Waterfall!$A25,Purchase!$D:$D,Waterfall!$C25,Purchase!$C:$C,Waterfall!F$1)</f>
        <v>0</v>
      </c>
      <c r="G25" s="4">
        <f>SUMIFS(Purchase!$F:$F,Purchase!$A:$A,Waterfall!$A25,Purchase!$D:$D,Waterfall!$C25,Purchase!$C:$C,Waterfall!G$1)</f>
        <v>0</v>
      </c>
      <c r="H25" s="4">
        <f>SUMIFS(Purchase!$F:$F,Purchase!$A:$A,Waterfall!$A25,Purchase!$D:$D,Waterfall!$C25,Purchase!$C:$C,Waterfall!H$1)</f>
        <v>0</v>
      </c>
      <c r="I25" s="4">
        <f>SUMIFS(Purchase!$F:$F,Purchase!$A:$A,Waterfall!$A25,Purchase!$D:$D,Waterfall!$C25,Purchase!$C:$C,Waterfall!I$1)</f>
        <v>0</v>
      </c>
      <c r="J25" s="4">
        <f>SUMIFS(Purchase!$F:$F,Purchase!$A:$A,Waterfall!$A25,Purchase!$D:$D,Waterfall!$C25,Purchase!$C:$C,Waterfall!J$1)</f>
        <v>0</v>
      </c>
      <c r="K25" s="4">
        <f>SUMIFS(Purchase!$F:$F,Purchase!$A:$A,Waterfall!$A25,Purchase!$D:$D,Waterfall!$C25,Purchase!$C:$C,Waterfall!K$1)</f>
        <v>0</v>
      </c>
      <c r="L25" s="4">
        <f>SUMIFS(Purchase!$F:$F,Purchase!$A:$A,Waterfall!$A25,Purchase!$D:$D,Waterfall!$C25,Purchase!$C:$C,Waterfall!L$1)</f>
        <v>0</v>
      </c>
      <c r="M25" s="4">
        <f>SUMIFS(Purchase!$F:$F,Purchase!$A:$A,Waterfall!$A25,Purchase!$D:$D,Waterfall!$C25,Purchase!$C:$C,Waterfall!M$1)</f>
        <v>0</v>
      </c>
      <c r="N25" s="4">
        <f>SUMIFS(Purchase!$F:$F,Purchase!$A:$A,Waterfall!$A25,Purchase!$D:$D,Waterfall!$C25,Purchase!$C:$C,Waterfall!N$1)</f>
        <v>0</v>
      </c>
      <c r="O25" s="4">
        <f>SUMIFS(Purchase!$F:$F,Purchase!$A:$A,Waterfall!$A25,Purchase!$D:$D,Waterfall!$C25,Purchase!$C:$C,Waterfall!O$1)</f>
        <v>0</v>
      </c>
      <c r="P25" s="4">
        <f>SUMIFS(Purchase!$F:$F,Purchase!$A:$A,Waterfall!$A25,Purchase!$D:$D,Waterfall!$C25,Purchase!$C:$C,Waterfall!P$1)</f>
        <v>0</v>
      </c>
      <c r="Q25" s="4">
        <f>SUMIFS(Purchase!$F:$F,Purchase!$A:$A,Waterfall!$A25,Purchase!$D:$D,Waterfall!$C25,Purchase!$C:$C,Waterfall!Q$1)</f>
        <v>0</v>
      </c>
      <c r="R25" s="4">
        <f>SUMIFS(Purchase!$F:$F,Purchase!$A:$A,Waterfall!$A25,Purchase!$D:$D,Waterfall!$C25,Purchase!$C:$C,Waterfall!R$1)</f>
        <v>0</v>
      </c>
      <c r="S25" s="4">
        <f>SUMIFS(Purchase!$F:$F,Purchase!$A:$A,Waterfall!$A25,Purchase!$D:$D,Waterfall!$C25,Purchase!$C:$C,Waterfall!S$1)</f>
        <v>0</v>
      </c>
      <c r="T25" s="4">
        <f>SUMIFS(Purchase!$F:$F,Purchase!$A:$A,Waterfall!$A25,Purchase!$D:$D,Waterfall!$C25,Purchase!$C:$C,Waterfall!T$1)</f>
        <v>0</v>
      </c>
      <c r="U25" s="4">
        <f>SUMIFS(Purchase!$F:$F,Purchase!$A:$A,Waterfall!$A25,Purchase!$D:$D,Waterfall!$C25,Purchase!$C:$C,Waterfall!U$1)</f>
        <v>0</v>
      </c>
      <c r="V25" s="4">
        <f>SUMIFS(Purchase!$F:$F,Purchase!$A:$A,Waterfall!$A25,Purchase!$D:$D,Waterfall!$C25,Purchase!$C:$C,Waterfall!V$1)</f>
        <v>0</v>
      </c>
      <c r="W25" s="4">
        <f>SUMIFS(Purchase!$F:$F,Purchase!$A:$A,Waterfall!$A25,Purchase!$D:$D,Waterfall!$C25,Purchase!$C:$C,Waterfall!W$1)</f>
        <v>0</v>
      </c>
      <c r="X25" s="4">
        <f>SUMIFS(Purchase!$F:$F,Purchase!$A:$A,Waterfall!$A25,Purchase!$D:$D,Waterfall!$C25,Purchase!$C:$C,Waterfall!X$1)</f>
        <v>0</v>
      </c>
      <c r="Y25" s="4">
        <f>SUMIFS(Purchase!$F:$F,Purchase!$A:$A,Waterfall!$A25,Purchase!$D:$D,Waterfall!$C25,Purchase!$C:$C,Waterfall!Y$1)</f>
        <v>0</v>
      </c>
      <c r="Z25" s="4">
        <f>SUMIFS(Purchase!$F:$F,Purchase!$A:$A,Waterfall!$A25,Purchase!$D:$D,Waterfall!$C25,Purchase!$C:$C,Waterfall!Z$1)</f>
        <v>6384.08</v>
      </c>
      <c r="AA25" s="4">
        <f>SUMIFS(Purchase!$F:$F,Purchase!$A:$A,Waterfall!$A25,Purchase!$D:$D,Waterfall!$C25,Purchase!$C:$C,Waterfall!AA$1)</f>
        <v>13787.68</v>
      </c>
      <c r="AB25" s="4">
        <f>SUMIFS(Purchase!$F:$F,Purchase!$A:$A,Waterfall!$A25,Purchase!$D:$D,Waterfall!$C25,Purchase!$C:$C,Waterfall!AB$1)</f>
        <v>8997.77</v>
      </c>
      <c r="AC25" s="4">
        <f>SUMIFS(Purchase!$F:$F,Purchase!$A:$A,Waterfall!$A25,Purchase!$D:$D,Waterfall!$C25,Purchase!$C:$C,Waterfall!AC$1)</f>
        <v>6603.19</v>
      </c>
      <c r="AD25" s="4">
        <f>SUMIFS(Purchase!$F:$F,Purchase!$A:$A,Waterfall!$A25,Purchase!$D:$D,Waterfall!$C25,Purchase!$C:$C,Waterfall!AD$1)</f>
        <v>3152.37</v>
      </c>
      <c r="AE25" s="4">
        <f>SUMIFS(Purchase!$F:$F,Purchase!$A:$A,Waterfall!$A25,Purchase!$D:$D,Waterfall!$C25,Purchase!$C:$C,Waterfall!AE$1)</f>
        <v>0</v>
      </c>
      <c r="AF25" s="4">
        <f>SUMIFS(Purchase!$F:$F,Purchase!$A:$A,Waterfall!$A25,Purchase!$D:$D,Waterfall!$C25,Purchase!$C:$C,Waterfall!AF$1)</f>
        <v>0</v>
      </c>
      <c r="AG25" s="4">
        <f>SUMIFS(Purchase!$F:$F,Purchase!$A:$A,Waterfall!$A25,Purchase!$D:$D,Waterfall!$C25,Purchase!$C:$C,Waterfall!AG$1)</f>
        <v>0</v>
      </c>
      <c r="AH25" s="4">
        <f>SUMIFS(Purchase!$F:$F,Purchase!$A:$A,Waterfall!$A25,Purchase!$D:$D,Waterfall!$C25,Purchase!$C:$C,Waterfall!AH$1)</f>
        <v>0</v>
      </c>
      <c r="AI25" s="4">
        <f>SUMIFS(Purchase!$F:$F,Purchase!$A:$A,Waterfall!$A25,Purchase!$D:$D,Waterfall!$C25,Purchase!$C:$C,Waterfall!AI$1)</f>
        <v>0</v>
      </c>
      <c r="AJ25" s="4">
        <f>SUMIFS(Purchase!$F:$F,Purchase!$A:$A,Waterfall!$A25,Purchase!$D:$D,Waterfall!$C25,Purchase!$C:$C,Waterfall!AJ$1)</f>
        <v>0</v>
      </c>
      <c r="AK25" s="4">
        <f>SUMIFS(Purchase!$F:$F,Purchase!$A:$A,Waterfall!$A25,Purchase!$D:$D,Waterfall!$C25,Purchase!$C:$C,Waterfall!AK$1)</f>
        <v>0</v>
      </c>
      <c r="AL25" s="4">
        <f>SUMIFS(Purchase!$F:$F,Purchase!$A:$A,Waterfall!$A25,Purchase!$D:$D,Waterfall!$C25,Purchase!$C:$C,Waterfall!AL$1)</f>
        <v>0</v>
      </c>
      <c r="AM25" s="4">
        <f>SUMIFS(Purchase!$F:$F,Purchase!$A:$A,Waterfall!$A25,Purchase!$D:$D,Waterfall!$C25,Purchase!$C:$C,Waterfall!AM$1)</f>
        <v>0</v>
      </c>
      <c r="AN25" s="4">
        <f>SUMIFS(Purchase!$F:$F,Purchase!$A:$A,Waterfall!$A25,Purchase!$D:$D,Waterfall!$C25,Purchase!$C:$C,Waterfall!AN$1)</f>
        <v>0</v>
      </c>
      <c r="AO25" s="4">
        <f>SUMIFS(Purchase!$F:$F,Purchase!$A:$A,Waterfall!$A25,Purchase!$D:$D,Waterfall!$C25,Purchase!$C:$C,Waterfall!AO$1)</f>
        <v>0</v>
      </c>
      <c r="AP25" s="4">
        <f>SUMIFS(Purchase!$F:$F,Purchase!$A:$A,Waterfall!$A25,Purchase!$D:$D,Waterfall!$C25,Purchase!$C:$C,Waterfall!AP$1)</f>
        <v>0</v>
      </c>
      <c r="AQ25" s="4">
        <f>SUMIFS(Purchase!$F:$F,Purchase!$A:$A,Waterfall!$A25,Purchase!$D:$D,Waterfall!$C25,Purchase!$C:$C,Waterfall!AQ$1)</f>
        <v>0</v>
      </c>
      <c r="AR25" s="4">
        <f>SUMIFS(Purchase!$F:$F,Purchase!$A:$A,Waterfall!$A25,Purchase!$D:$D,Waterfall!$C25,Purchase!$C:$C,Waterfall!AR$1)</f>
        <v>0</v>
      </c>
      <c r="AS25" s="4">
        <f>SUMIFS(Purchase!$F:$F,Purchase!$A:$A,Waterfall!$A25,Purchase!$D:$D,Waterfall!$C25,Purchase!$C:$C,Waterfall!AS$1)</f>
        <v>0</v>
      </c>
      <c r="AT25" s="4">
        <f>SUMIFS(Purchase!$F:$F,Purchase!$A:$A,Waterfall!$A25,Purchase!$D:$D,Waterfall!$C25,Purchase!$C:$C,Waterfall!AT$1)</f>
        <v>0</v>
      </c>
      <c r="AU25" s="4">
        <f>SUMIFS(Purchase!$F:$F,Purchase!$A:$A,Waterfall!$A25,Purchase!$D:$D,Waterfall!$C25,Purchase!$C:$C,Waterfall!AU$1)</f>
        <v>0</v>
      </c>
      <c r="AV25" s="4">
        <f>SUMIFS(Purchase!$F:$F,Purchase!$A:$A,Waterfall!$A25,Purchase!$D:$D,Waterfall!$C25,Purchase!$C:$C,Waterfall!AV$1)</f>
        <v>0</v>
      </c>
      <c r="AW25" s="4">
        <f>SUMIFS(Purchase!$F:$F,Purchase!$A:$A,Waterfall!$A25,Purchase!$D:$D,Waterfall!$C25,Purchase!$C:$C,Waterfall!AW$1)</f>
        <v>0</v>
      </c>
      <c r="AX25" s="4">
        <f>SUMIFS(Purchase!$F:$F,Purchase!$A:$A,Waterfall!$A25,Purchase!$D:$D,Waterfall!$C25,Purchase!$C:$C,Waterfall!AX$1)</f>
        <v>0</v>
      </c>
      <c r="AY25" s="4">
        <f>SUMIFS(Purchase!$F:$F,Purchase!$A:$A,Waterfall!$A25,Purchase!$D:$D,Waterfall!$C25,Purchase!$C:$C,Waterfall!AY$1)</f>
        <v>0</v>
      </c>
      <c r="AZ25" s="4">
        <f>SUMIFS(Purchase!$F:$F,Purchase!$A:$A,Waterfall!$A25,Purchase!$D:$D,Waterfall!$C25,Purchase!$C:$C,Waterfall!AZ$1)</f>
        <v>0</v>
      </c>
      <c r="BA25" s="4">
        <f>SUMIFS(Purchase!$F:$F,Purchase!$A:$A,Waterfall!$A25,Purchase!$D:$D,Waterfall!$C25,Purchase!$C:$C,Waterfall!BA$1)</f>
        <v>0</v>
      </c>
      <c r="BB25" s="4">
        <f>SUMIFS(Purchase!$F:$F,Purchase!$A:$A,Waterfall!$A25,Purchase!$D:$D,Waterfall!$C25,Purchase!$C:$C,Waterfall!BB$1)</f>
        <v>0</v>
      </c>
      <c r="BC25" s="4">
        <f>SUMIFS(Purchase!$F:$F,Purchase!$A:$A,Waterfall!$A25,Purchase!$D:$D,Waterfall!$C25,Purchase!$C:$C,Waterfall!BC$1)</f>
        <v>0</v>
      </c>
      <c r="BD25" s="4">
        <f>SUMIFS(Purchase!$F:$F,Purchase!$A:$A,Waterfall!$A25,Purchase!$D:$D,Waterfall!$C25,Purchase!$C:$C,Waterfall!BD$1)</f>
        <v>0</v>
      </c>
      <c r="BE25" s="4">
        <f>SUMIFS(Purchase!$F:$F,Purchase!$A:$A,Waterfall!$A25,Purchase!$D:$D,Waterfall!$C25,Purchase!$C:$C,Waterfall!BE$1)</f>
        <v>0</v>
      </c>
      <c r="BF25" s="4">
        <f>SUMIFS(Purchase!$F:$F,Purchase!$A:$A,Waterfall!$A25,Purchase!$D:$D,Waterfall!$C25,Purchase!$C:$C,Waterfall!BF$1)</f>
        <v>0</v>
      </c>
      <c r="BG25" s="4">
        <f>SUMIFS(Purchase!$F:$F,Purchase!$A:$A,Waterfall!$A25,Purchase!$D:$D,Waterfall!$C25,Purchase!$C:$C,Waterfall!BG$1)</f>
        <v>0</v>
      </c>
      <c r="BH25" s="4">
        <f>SUMIFS(Purchase!$F:$F,Purchase!$A:$A,Waterfall!$A25,Purchase!$D:$D,Waterfall!$C25,Purchase!$C:$C,Waterfall!BH$1)</f>
        <v>0</v>
      </c>
      <c r="BI25" s="4">
        <f>SUMIFS(Purchase!$F:$F,Purchase!$A:$A,Waterfall!$A25,Purchase!$D:$D,Waterfall!$C25,Purchase!$C:$C,Waterfall!BI$1)</f>
        <v>0</v>
      </c>
      <c r="BJ25" s="4">
        <f>SUMIFS(Purchase!$F:$F,Purchase!$A:$A,Waterfall!$A25,Purchase!$D:$D,Waterfall!$C25,Purchase!$C:$C,Waterfall!BJ$1)</f>
        <v>0</v>
      </c>
      <c r="BK25" s="4">
        <f>SUMIFS(Purchase!$F:$F,Purchase!$A:$A,Waterfall!$A25,Purchase!$D:$D,Waterfall!$C25,Purchase!$C:$C,Waterfall!BK$1)</f>
        <v>0</v>
      </c>
      <c r="BL25" s="4">
        <f>SUMIFS(Purchase!$F:$F,Purchase!$A:$A,Waterfall!$A25,Purchase!$D:$D,Waterfall!$C25,Purchase!$C:$C,Waterfall!BL$1)</f>
        <v>0</v>
      </c>
      <c r="BM25" s="4">
        <f>SUMIFS(Purchase!$F:$F,Purchase!$A:$A,Waterfall!$A25,Purchase!$D:$D,Waterfall!$C25,Purchase!$C:$C,Waterfall!BM$1)</f>
        <v>0</v>
      </c>
      <c r="BN25" s="4">
        <f>SUMIFS(Purchase!$F:$F,Purchase!$A:$A,Waterfall!$A25,Purchase!$D:$D,Waterfall!$C25,Purchase!$C:$C,Waterfall!BN$1)</f>
        <v>0</v>
      </c>
      <c r="BO25" s="4">
        <f>SUMIFS(Purchase!$F:$F,Purchase!$A:$A,Waterfall!$A25,Purchase!$D:$D,Waterfall!$C25,Purchase!$C:$C,Waterfall!BO$1)</f>
        <v>0</v>
      </c>
      <c r="BP25" s="4">
        <f>SUMIFS(Purchase!$F:$F,Purchase!$A:$A,Waterfall!$A25,Purchase!$D:$D,Waterfall!$C25,Purchase!$C:$C,Waterfall!BP$1)</f>
        <v>0</v>
      </c>
      <c r="BQ25" s="4">
        <f>SUMIFS(Purchase!$F:$F,Purchase!$A:$A,Waterfall!$A25,Purchase!$D:$D,Waterfall!$C25,Purchase!$C:$C,Waterfall!BQ$1)</f>
        <v>0</v>
      </c>
      <c r="BR25" s="4">
        <f>SUMIFS(Purchase!$F:$F,Purchase!$A:$A,Waterfall!$A25,Purchase!$D:$D,Waterfall!$C25,Purchase!$C:$C,Waterfall!BR$1)</f>
        <v>0</v>
      </c>
      <c r="BS25" s="4">
        <f>SUMIFS(Purchase!$F:$F,Purchase!$A:$A,Waterfall!$A25,Purchase!$D:$D,Waterfall!$C25,Purchase!$C:$C,Waterfall!BS$1)</f>
        <v>0</v>
      </c>
      <c r="BT25" s="4">
        <f>SUMIFS(Purchase!$F:$F,Purchase!$A:$A,Waterfall!$A25,Purchase!$D:$D,Waterfall!$C25,Purchase!$C:$C,Waterfall!BT$1)</f>
        <v>0</v>
      </c>
      <c r="BU25" s="4">
        <f>SUMIFS(Purchase!$F:$F,Purchase!$A:$A,Waterfall!$A25,Purchase!$D:$D,Waterfall!$C25,Purchase!$C:$C,Waterfall!BU$1)</f>
        <v>0</v>
      </c>
      <c r="BV25" s="4">
        <f>SUMIFS(Purchase!$F:$F,Purchase!$A:$A,Waterfall!$A25,Purchase!$D:$D,Waterfall!$C25,Purchase!$C:$C,Waterfall!BV$1)</f>
        <v>0</v>
      </c>
      <c r="BW25" s="4">
        <f>SUMIFS(Purchase!$F:$F,Purchase!$A:$A,Waterfall!$A25,Purchase!$D:$D,Waterfall!$C25,Purchase!$C:$C,Waterfall!BW$1)</f>
        <v>0</v>
      </c>
      <c r="BX25" s="4">
        <f>SUMIFS(Purchase!$F:$F,Purchase!$A:$A,Waterfall!$A25,Purchase!$D:$D,Waterfall!$C25,Purchase!$C:$C,Waterfall!BX$1)</f>
        <v>0</v>
      </c>
      <c r="BY25" s="4">
        <f>SUMIFS(Purchase!$F:$F,Purchase!$A:$A,Waterfall!$A25,Purchase!$D:$D,Waterfall!$C25,Purchase!$C:$C,Waterfall!BY$1)</f>
        <v>0</v>
      </c>
      <c r="BZ25" s="4">
        <f>SUMIFS(Purchase!$F:$F,Purchase!$A:$A,Waterfall!$A25,Purchase!$D:$D,Waterfall!$C25,Purchase!$C:$C,Waterfall!BZ$1)</f>
        <v>0</v>
      </c>
      <c r="CA25" s="4">
        <f>SUMIFS(Purchase!$F:$F,Purchase!$A:$A,Waterfall!$A25,Purchase!$D:$D,Waterfall!$C25,Purchase!$C:$C,Waterfall!CA$1)</f>
        <v>0</v>
      </c>
      <c r="CB25" s="4">
        <f>SUMIFS(Purchase!$F:$F,Purchase!$A:$A,Waterfall!$A25,Purchase!$D:$D,Waterfall!$C25,Purchase!$C:$C,Waterfall!CB$1)</f>
        <v>0</v>
      </c>
      <c r="CC25" s="4">
        <f>SUMIFS(Purchase!$F:$F,Purchase!$A:$A,Waterfall!$A25,Purchase!$D:$D,Waterfall!$C25,Purchase!$C:$C,Waterfall!CC$1)</f>
        <v>0</v>
      </c>
      <c r="CD25" s="4">
        <f>SUMIFS(Purchase!$F:$F,Purchase!$A:$A,Waterfall!$A25,Purchase!$D:$D,Waterfall!$C25,Purchase!$C:$C,Waterfall!CD$1)</f>
        <v>0</v>
      </c>
      <c r="CE25" s="4">
        <f>SUMIFS(Purchase!$F:$F,Purchase!$A:$A,Waterfall!$A25,Purchase!$D:$D,Waterfall!$C25,Purchase!$C:$C,Waterfall!CE$1)</f>
        <v>0</v>
      </c>
      <c r="CF25" s="4">
        <f>SUMIFS(Purchase!$F:$F,Purchase!$A:$A,Waterfall!$A25,Purchase!$D:$D,Waterfall!$C25,Purchase!$C:$C,Waterfall!CF$1)</f>
        <v>0</v>
      </c>
      <c r="CG25" s="4">
        <f>SUMIFS(Purchase!$F:$F,Purchase!$A:$A,Waterfall!$A25,Purchase!$D:$D,Waterfall!$C25,Purchase!$C:$C,Waterfall!CG$1)</f>
        <v>0</v>
      </c>
      <c r="CH25" s="4">
        <f>SUMIFS(Purchase!$F:$F,Purchase!$A:$A,Waterfall!$A25,Purchase!$D:$D,Waterfall!$C25,Purchase!$C:$C,Waterfall!CH$1)</f>
        <v>0</v>
      </c>
      <c r="CI25" s="4">
        <f>SUMIFS(Purchase!$F:$F,Purchase!$A:$A,Waterfall!$A25,Purchase!$D:$D,Waterfall!$C25,Purchase!$C:$C,Waterfall!CI$1)</f>
        <v>0</v>
      </c>
      <c r="CJ25" s="4">
        <f>SUMIFS(Purchase!$F:$F,Purchase!$A:$A,Waterfall!$A25,Purchase!$D:$D,Waterfall!$C25,Purchase!$C:$C,Waterfall!CJ$1)</f>
        <v>0</v>
      </c>
      <c r="CK25" s="4">
        <f>SUMIFS(Purchase!$F:$F,Purchase!$A:$A,Waterfall!$A25,Purchase!$D:$D,Waterfall!$C25,Purchase!$C:$C,Waterfall!CK$1)</f>
        <v>0</v>
      </c>
      <c r="CL25" s="4">
        <f>SUMIFS(Purchase!$F:$F,Purchase!$A:$A,Waterfall!$A25,Purchase!$D:$D,Waterfall!$C25,Purchase!$C:$C,Waterfall!CL$1)</f>
        <v>0</v>
      </c>
      <c r="CM25" s="4">
        <f>SUMIFS(Purchase!$F:$F,Purchase!$A:$A,Waterfall!$A25,Purchase!$D:$D,Waterfall!$C25,Purchase!$C:$C,Waterfall!CM$1)</f>
        <v>0</v>
      </c>
      <c r="CN25" s="4">
        <f>SUMIFS(Purchase!$F:$F,Purchase!$A:$A,Waterfall!$A25,Purchase!$D:$D,Waterfall!$C25,Purchase!$C:$C,Waterfall!CN$1)</f>
        <v>0</v>
      </c>
      <c r="CO25" s="4">
        <f>SUMIFS(Purchase!$F:$F,Purchase!$A:$A,Waterfall!$A25,Purchase!$D:$D,Waterfall!$C25,Purchase!$C:$C,Waterfall!CO$1)</f>
        <v>0</v>
      </c>
      <c r="CP25" s="4">
        <f>SUMIFS(Purchase!$F:$F,Purchase!$A:$A,Waterfall!$A25,Purchase!$D:$D,Waterfall!$C25,Purchase!$C:$C,Waterfall!CP$1)</f>
        <v>0</v>
      </c>
      <c r="CQ25" s="4">
        <f>SUMIFS(Purchase!$F:$F,Purchase!$A:$A,Waterfall!$A25,Purchase!$D:$D,Waterfall!$C25,Purchase!$C:$C,Waterfall!CQ$1)</f>
        <v>0</v>
      </c>
      <c r="CR25" s="4">
        <f>SUMIFS(Purchase!$F:$F,Purchase!$A:$A,Waterfall!$A25,Purchase!$D:$D,Waterfall!$C25,Purchase!$C:$C,Waterfall!CR$1)</f>
        <v>0</v>
      </c>
      <c r="CS25" s="4">
        <f>SUMIFS(Purchase!$F:$F,Purchase!$A:$A,Waterfall!$A25,Purchase!$D:$D,Waterfall!$C25,Purchase!$C:$C,Waterfall!CS$1)</f>
        <v>0</v>
      </c>
      <c r="CT25" s="4">
        <f>SUMIFS(Purchase!$F:$F,Purchase!$A:$A,Waterfall!$A25,Purchase!$D:$D,Waterfall!$C25,Purchase!$C:$C,Waterfall!CT$1)</f>
        <v>0</v>
      </c>
      <c r="CU25" s="4">
        <f>SUMIFS(Purchase!$F:$F,Purchase!$A:$A,Waterfall!$A25,Purchase!$D:$D,Waterfall!$C25,Purchase!$C:$C,Waterfall!CU$1)</f>
        <v>0</v>
      </c>
      <c r="CV25" s="4">
        <f>SUMIFS(Purchase!$F:$F,Purchase!$A:$A,Waterfall!$A25,Purchase!$D:$D,Waterfall!$C25,Purchase!$C:$C,Waterfall!CV$1)</f>
        <v>0</v>
      </c>
      <c r="CW25" s="4">
        <f>SUMIFS(Purchase!$F:$F,Purchase!$A:$A,Waterfall!$A25,Purchase!$D:$D,Waterfall!$C25,Purchase!$C:$C,Waterfall!CW$1)</f>
        <v>0</v>
      </c>
      <c r="CX25" s="4">
        <f>SUMIFS(Purchase!$F:$F,Purchase!$A:$A,Waterfall!$A25,Purchase!$D:$D,Waterfall!$C25,Purchase!$C:$C,Waterfall!CX$1)</f>
        <v>0</v>
      </c>
      <c r="CY25" s="4">
        <f>SUMIFS(Purchase!$F:$F,Purchase!$A:$A,Waterfall!$A25,Purchase!$D:$D,Waterfall!$C25,Purchase!$C:$C,Waterfall!CY$1)</f>
        <v>0</v>
      </c>
      <c r="CZ25" s="4">
        <f>SUMIFS(Purchase!$F:$F,Purchase!$A:$A,Waterfall!$A25,Purchase!$D:$D,Waterfall!$C25,Purchase!$C:$C,Waterfall!CZ$1)</f>
        <v>0</v>
      </c>
      <c r="DA25" s="4">
        <f>SUMIFS(Purchase!$F:$F,Purchase!$A:$A,Waterfall!$A25,Purchase!$D:$D,Waterfall!$C25,Purchase!$C:$C,Waterfall!DA$1)</f>
        <v>0</v>
      </c>
      <c r="DB25" s="4">
        <f>SUMIFS(Purchase!$F:$F,Purchase!$A:$A,Waterfall!$A25,Purchase!$D:$D,Waterfall!$C25,Purchase!$C:$C,Waterfall!DB$1)</f>
        <v>0</v>
      </c>
      <c r="DC25" s="4">
        <f>SUMIFS(Purchase!$F:$F,Purchase!$A:$A,Waterfall!$A25,Purchase!$D:$D,Waterfall!$C25,Purchase!$C:$C,Waterfall!DC$1)</f>
        <v>0</v>
      </c>
      <c r="DD25" s="4">
        <f>SUMIFS(Purchase!$F:$F,Purchase!$A:$A,Waterfall!$A25,Purchase!$D:$D,Waterfall!$C25,Purchase!$C:$C,Waterfall!DD$1)</f>
        <v>0</v>
      </c>
      <c r="DE25" s="4">
        <f>SUMIFS(Purchase!$F:$F,Purchase!$A:$A,Waterfall!$A25,Purchase!$D:$D,Waterfall!$C25,Purchase!$C:$C,Waterfall!DE$1)</f>
        <v>0</v>
      </c>
      <c r="DF25" s="4">
        <f>SUMIFS(Purchase!$F:$F,Purchase!$A:$A,Waterfall!$A25,Purchase!$D:$D,Waterfall!$C25,Purchase!$C:$C,Waterfall!DF$1)</f>
        <v>0</v>
      </c>
      <c r="DG25" s="4">
        <f>SUMIFS(Purchase!$F:$F,Purchase!$A:$A,Waterfall!$A25,Purchase!$D:$D,Waterfall!$C25,Purchase!$C:$C,Waterfall!DG$1)</f>
        <v>0</v>
      </c>
      <c r="DH25" s="4">
        <f>SUMIFS(Purchase!$F:$F,Purchase!$A:$A,Waterfall!$A25,Purchase!$D:$D,Waterfall!$C25,Purchase!$C:$C,Waterfall!DH$1)</f>
        <v>0</v>
      </c>
      <c r="DI25" s="4">
        <f>SUMIFS(Purchase!$F:$F,Purchase!$A:$A,Waterfall!$A25,Purchase!$D:$D,Waterfall!$C25,Purchase!$C:$C,Waterfall!DI$1)</f>
        <v>0</v>
      </c>
      <c r="DJ25" s="4">
        <f>SUMIFS(Purchase!$F:$F,Purchase!$A:$A,Waterfall!$A25,Purchase!$D:$D,Waterfall!$C25,Purchase!$C:$C,Waterfall!DJ$1)</f>
        <v>0</v>
      </c>
      <c r="DK25" s="4">
        <f>SUMIFS(Purchase!$F:$F,Purchase!$A:$A,Waterfall!$A25,Purchase!$D:$D,Waterfall!$C25,Purchase!$C:$C,Waterfall!DK$1)</f>
        <v>0</v>
      </c>
      <c r="DL25" s="4">
        <f>SUMIFS(Purchase!$F:$F,Purchase!$A:$A,Waterfall!$A25,Purchase!$D:$D,Waterfall!$C25,Purchase!$C:$C,Waterfall!DL$1)</f>
        <v>0</v>
      </c>
      <c r="DM25" s="4">
        <f>SUMIFS(Purchase!$F:$F,Purchase!$A:$A,Waterfall!$A25,Purchase!$D:$D,Waterfall!$C25,Purchase!$C:$C,Waterfall!DM$1)</f>
        <v>0</v>
      </c>
      <c r="DN25" s="4">
        <f>SUMIFS(Purchase!$F:$F,Purchase!$A:$A,Waterfall!$A25,Purchase!$D:$D,Waterfall!$C25,Purchase!$C:$C,Waterfall!DN$1)</f>
        <v>0</v>
      </c>
      <c r="DO25" s="4">
        <f>SUMIFS(Purchase!$F:$F,Purchase!$A:$A,Waterfall!$A25,Purchase!$D:$D,Waterfall!$C25,Purchase!$C:$C,Waterfall!DO$1)</f>
        <v>0</v>
      </c>
      <c r="DP25" s="4">
        <f>SUMIFS(Purchase!$F:$F,Purchase!$A:$A,Waterfall!$A25,Purchase!$D:$D,Waterfall!$C25,Purchase!$C:$C,Waterfall!DP$1)</f>
        <v>0</v>
      </c>
      <c r="DQ25" s="4">
        <f>SUMIFS(Purchase!$F:$F,Purchase!$A:$A,Waterfall!$A25,Purchase!$D:$D,Waterfall!$C25,Purchase!$C:$C,Waterfall!DQ$1)</f>
        <v>0</v>
      </c>
      <c r="DR25" s="4">
        <f>SUMIFS(Purchase!$F:$F,Purchase!$A:$A,Waterfall!$A25,Purchase!$D:$D,Waterfall!$C25,Purchase!$C:$C,Waterfall!DR$1)</f>
        <v>0</v>
      </c>
      <c r="DS25" s="4">
        <f>SUMIFS(Purchase!$F:$F,Purchase!$A:$A,Waterfall!$A25,Purchase!$D:$D,Waterfall!$C25,Purchase!$C:$C,Waterfall!DS$1)</f>
        <v>0</v>
      </c>
      <c r="DT25" s="4">
        <f>SUMIFS(Purchase!$F:$F,Purchase!$A:$A,Waterfall!$A25,Purchase!$D:$D,Waterfall!$C25,Purchase!$C:$C,Waterfall!DT$1)</f>
        <v>0</v>
      </c>
      <c r="DU25" s="4">
        <f>SUMIFS(Purchase!$F:$F,Purchase!$A:$A,Waterfall!$A25,Purchase!$D:$D,Waterfall!$C25,Purchase!$C:$C,Waterfall!DU$1)</f>
        <v>0</v>
      </c>
      <c r="DV25" s="4">
        <f>SUMIFS(Purchase!$F:$F,Purchase!$A:$A,Waterfall!$A25,Purchase!$D:$D,Waterfall!$C25,Purchase!$C:$C,Waterfall!DV$1)</f>
        <v>0</v>
      </c>
      <c r="DW25" s="4">
        <f>SUMIFS(Purchase!$F:$F,Purchase!$A:$A,Waterfall!$A25,Purchase!$D:$D,Waterfall!$C25,Purchase!$C:$C,Waterfall!DW$1)</f>
        <v>0</v>
      </c>
      <c r="DX25" s="4">
        <f>SUMIFS(Purchase!$F:$F,Purchase!$A:$A,Waterfall!$A25,Purchase!$D:$D,Waterfall!$C25,Purchase!$C:$C,Waterfall!DX$1)</f>
        <v>0</v>
      </c>
      <c r="DY25" s="4">
        <f>SUMIFS(Purchase!$F:$F,Purchase!$A:$A,Waterfall!$A25,Purchase!$D:$D,Waterfall!$C25,Purchase!$C:$C,Waterfall!DY$1)</f>
        <v>0</v>
      </c>
      <c r="DZ25" s="4">
        <f>SUMIFS(Purchase!$F:$F,Purchase!$A:$A,Waterfall!$A25,Purchase!$D:$D,Waterfall!$C25,Purchase!$C:$C,Waterfall!DZ$1)</f>
        <v>0</v>
      </c>
      <c r="EA25" s="4">
        <f>SUMIFS(Purchase!$F:$F,Purchase!$A:$A,Waterfall!$A25,Purchase!$D:$D,Waterfall!$C25,Purchase!$C:$C,Waterfall!EA$1)</f>
        <v>0</v>
      </c>
      <c r="EB25" s="4">
        <f>SUMIFS(Purchase!$F:$F,Purchase!$A:$A,Waterfall!$A25,Purchase!$D:$D,Waterfall!$C25,Purchase!$C:$C,Waterfall!EB$1)</f>
        <v>0</v>
      </c>
      <c r="EC25" s="4">
        <f>SUMIFS(Purchase!$F:$F,Purchase!$A:$A,Waterfall!$A25,Purchase!$D:$D,Waterfall!$C25,Purchase!$C:$C,Waterfall!EC$1)</f>
        <v>0</v>
      </c>
      <c r="ED25" s="4">
        <f>SUMIFS(Purchase!$F:$F,Purchase!$A:$A,Waterfall!$A25,Purchase!$D:$D,Waterfall!$C25,Purchase!$C:$C,Waterfall!ED$1)</f>
        <v>0</v>
      </c>
      <c r="EE25" s="4">
        <f>SUMIFS(Purchase!$F:$F,Purchase!$A:$A,Waterfall!$A25,Purchase!$D:$D,Waterfall!$C25,Purchase!$C:$C,Waterfall!EE$1)</f>
        <v>0</v>
      </c>
      <c r="EF25" s="4">
        <f>SUMIFS(Purchase!$F:$F,Purchase!$A:$A,Waterfall!$A25,Purchase!$D:$D,Waterfall!$C25,Purchase!$C:$C,Waterfall!EF$1)</f>
        <v>0</v>
      </c>
      <c r="EG25" s="4">
        <f>SUMIFS(Purchase!$F:$F,Purchase!$A:$A,Waterfall!$A25,Purchase!$D:$D,Waterfall!$C25,Purchase!$C:$C,Waterfall!EG$1)</f>
        <v>0</v>
      </c>
      <c r="EH25" s="4">
        <f>SUMIFS(Purchase!$F:$F,Purchase!$A:$A,Waterfall!$A25,Purchase!$D:$D,Waterfall!$C25,Purchase!$C:$C,Waterfall!EH$1)</f>
        <v>0</v>
      </c>
      <c r="EI25" s="4">
        <f>SUMIFS(Purchase!$F:$F,Purchase!$A:$A,Waterfall!$A25,Purchase!$D:$D,Waterfall!$C25,Purchase!$C:$C,Waterfall!EI$1)</f>
        <v>0</v>
      </c>
      <c r="EJ25" s="4">
        <f>SUMIFS(Purchase!$F:$F,Purchase!$A:$A,Waterfall!$A25,Purchase!$D:$D,Waterfall!$C25,Purchase!$C:$C,Waterfall!EJ$1)</f>
        <v>0</v>
      </c>
      <c r="EK25" s="4">
        <f>SUMIFS(Purchase!$F:$F,Purchase!$A:$A,Waterfall!$A25,Purchase!$D:$D,Waterfall!$C25,Purchase!$C:$C,Waterfall!EK$1)</f>
        <v>0</v>
      </c>
      <c r="EL25" s="4">
        <f>SUMIFS(Purchase!$F:$F,Purchase!$A:$A,Waterfall!$A25,Purchase!$D:$D,Waterfall!$C25,Purchase!$C:$C,Waterfall!EL$1)</f>
        <v>0</v>
      </c>
      <c r="EM25" s="4">
        <f>SUMIFS(Purchase!$F:$F,Purchase!$A:$A,Waterfall!$A25,Purchase!$D:$D,Waterfall!$C25,Purchase!$C:$C,Waterfall!EM$1)</f>
        <v>0</v>
      </c>
      <c r="EN25" s="4">
        <f>SUMIFS(Purchase!$F:$F,Purchase!$A:$A,Waterfall!$A25,Purchase!$D:$D,Waterfall!$C25,Purchase!$C:$C,Waterfall!EN$1)</f>
        <v>0</v>
      </c>
      <c r="EO25" s="4">
        <f>SUMIFS(Purchase!$F:$F,Purchase!$A:$A,Waterfall!$A25,Purchase!$D:$D,Waterfall!$C25,Purchase!$C:$C,Waterfall!EO$1)</f>
        <v>0</v>
      </c>
      <c r="EP25" s="4">
        <f>SUMIFS(Purchase!$F:$F,Purchase!$A:$A,Waterfall!$A25,Purchase!$D:$D,Waterfall!$C25,Purchase!$C:$C,Waterfall!EP$1)</f>
        <v>0</v>
      </c>
      <c r="EQ25" s="4">
        <f>SUMIFS(Purchase!$F:$F,Purchase!$A:$A,Waterfall!$A25,Purchase!$D:$D,Waterfall!$C25,Purchase!$C:$C,Waterfall!EQ$1)</f>
        <v>0</v>
      </c>
      <c r="ER25" s="4">
        <f>SUMIFS(Purchase!$F:$F,Purchase!$A:$A,Waterfall!$A25,Purchase!$D:$D,Waterfall!$C25,Purchase!$C:$C,Waterfall!ER$1)</f>
        <v>0</v>
      </c>
      <c r="ES25" s="4">
        <f>SUMIFS(Purchase!$F:$F,Purchase!$A:$A,Waterfall!$A25,Purchase!$D:$D,Waterfall!$C25,Purchase!$C:$C,Waterfall!ES$1)</f>
        <v>0</v>
      </c>
      <c r="ET25" s="4">
        <f>SUMIFS(Purchase!$F:$F,Purchase!$A:$A,Waterfall!$A25,Purchase!$D:$D,Waterfall!$C25,Purchase!$C:$C,Waterfall!ET$1)</f>
        <v>0</v>
      </c>
      <c r="EU25" s="4">
        <f>SUMIFS(Purchase!$F:$F,Purchase!$A:$A,Waterfall!$A25,Purchase!$D:$D,Waterfall!$C25,Purchase!$C:$C,Waterfall!EU$1)</f>
        <v>0</v>
      </c>
      <c r="EV25" s="4">
        <f>SUMIFS(Purchase!$F:$F,Purchase!$A:$A,Waterfall!$A25,Purchase!$D:$D,Waterfall!$C25,Purchase!$C:$C,Waterfall!EV$1)</f>
        <v>0</v>
      </c>
      <c r="EW25" s="4">
        <f>SUMIFS(Purchase!$F:$F,Purchase!$A:$A,Waterfall!$A25,Purchase!$D:$D,Waterfall!$C25,Purchase!$C:$C,Waterfall!EW$1)</f>
        <v>0</v>
      </c>
      <c r="EX25" s="4">
        <f>SUMIFS(Purchase!$F:$F,Purchase!$A:$A,Waterfall!$A25,Purchase!$D:$D,Waterfall!$C25,Purchase!$C:$C,Waterfall!EX$1)</f>
        <v>0</v>
      </c>
      <c r="EY25" s="4">
        <f>SUMIFS(Purchase!$F:$F,Purchase!$A:$A,Waterfall!$A25,Purchase!$D:$D,Waterfall!$C25,Purchase!$C:$C,Waterfall!EY$1)</f>
        <v>0</v>
      </c>
      <c r="EZ25" s="4">
        <f>SUMIFS(Purchase!$F:$F,Purchase!$A:$A,Waterfall!$A25,Purchase!$D:$D,Waterfall!$C25,Purchase!$C:$C,Waterfall!EZ$1)</f>
        <v>0</v>
      </c>
      <c r="FA25" s="4">
        <f>SUMIFS(Purchase!$F:$F,Purchase!$A:$A,Waterfall!$A25,Purchase!$D:$D,Waterfall!$C25,Purchase!$C:$C,Waterfall!FA$1)</f>
        <v>0</v>
      </c>
      <c r="FB25" s="4">
        <f>SUMIFS(Purchase!$F:$F,Purchase!$A:$A,Waterfall!$A25,Purchase!$D:$D,Waterfall!$C25,Purchase!$C:$C,Waterfall!FB$1)</f>
        <v>0</v>
      </c>
      <c r="FC25" s="4">
        <f>SUMIFS(Purchase!$F:$F,Purchase!$A:$A,Waterfall!$A25,Purchase!$D:$D,Waterfall!$C25,Purchase!$C:$C,Waterfall!FC$1)</f>
        <v>0</v>
      </c>
      <c r="FD25" s="4">
        <f>SUMIFS(Purchase!$F:$F,Purchase!$A:$A,Waterfall!$A25,Purchase!$D:$D,Waterfall!$C25,Purchase!$C:$C,Waterfall!FD$1)</f>
        <v>0</v>
      </c>
      <c r="FE25" s="4">
        <f>SUMIFS(Purchase!$F:$F,Purchase!$A:$A,Waterfall!$A25,Purchase!$D:$D,Waterfall!$C25,Purchase!$C:$C,Waterfall!FE$1)</f>
        <v>0</v>
      </c>
      <c r="FF25" s="4">
        <f>SUMIFS(Purchase!$F:$F,Purchase!$A:$A,Waterfall!$A25,Purchase!$D:$D,Waterfall!$C25,Purchase!$C:$C,Waterfall!FF$1)</f>
        <v>0</v>
      </c>
      <c r="FG25" s="4">
        <f>SUMIFS(Purchase!$F:$F,Purchase!$A:$A,Waterfall!$A25,Purchase!$D:$D,Waterfall!$C25,Purchase!$C:$C,Waterfall!FG$1)</f>
        <v>0</v>
      </c>
      <c r="FH25" s="4">
        <f>SUMIFS(Purchase!$F:$F,Purchase!$A:$A,Waterfall!$A25,Purchase!$D:$D,Waterfall!$C25,Purchase!$C:$C,Waterfall!FH$1)</f>
        <v>0</v>
      </c>
      <c r="FI25" s="4">
        <f>SUMIFS(Purchase!$F:$F,Purchase!$A:$A,Waterfall!$A25,Purchase!$D:$D,Waterfall!$C25,Purchase!$C:$C,Waterfall!FI$1)</f>
        <v>0</v>
      </c>
      <c r="FJ25" s="4">
        <f>SUMIFS(Purchase!$F:$F,Purchase!$A:$A,Waterfall!$A25,Purchase!$D:$D,Waterfall!$C25,Purchase!$C:$C,Waterfall!FJ$1)</f>
        <v>0</v>
      </c>
      <c r="FK25" s="4">
        <f>SUMIFS(Purchase!$F:$F,Purchase!$A:$A,Waterfall!$A25,Purchase!$D:$D,Waterfall!$C25,Purchase!$C:$C,Waterfall!FK$1)</f>
        <v>0</v>
      </c>
      <c r="FL25" s="4">
        <f>SUMIFS(Purchase!$F:$F,Purchase!$A:$A,Waterfall!$A25,Purchase!$D:$D,Waterfall!$C25,Purchase!$C:$C,Waterfall!FL$1)</f>
        <v>0</v>
      </c>
      <c r="FM25" s="4">
        <f>SUMIFS(Purchase!$F:$F,Purchase!$A:$A,Waterfall!$A25,Purchase!$D:$D,Waterfall!$C25,Purchase!$C:$C,Waterfall!FM$1)</f>
        <v>0</v>
      </c>
      <c r="FN25" s="4">
        <f>SUMIFS(Purchase!$F:$F,Purchase!$A:$A,Waterfall!$A25,Purchase!$D:$D,Waterfall!$C25,Purchase!$C:$C,Waterfall!FN$1)</f>
        <v>0</v>
      </c>
      <c r="FO25" s="4">
        <f>SUMIFS(Purchase!$F:$F,Purchase!$A:$A,Waterfall!$A25,Purchase!$D:$D,Waterfall!$C25,Purchase!$C:$C,Waterfall!FO$1)</f>
        <v>0</v>
      </c>
      <c r="FP25" s="4">
        <f>SUMIFS(Purchase!$F:$F,Purchase!$A:$A,Waterfall!$A25,Purchase!$D:$D,Waterfall!$C25,Purchase!$C:$C,Waterfall!FP$1)</f>
        <v>0</v>
      </c>
      <c r="FQ25" s="4">
        <f>SUMIFS(Purchase!$F:$F,Purchase!$A:$A,Waterfall!$A25,Purchase!$D:$D,Waterfall!$C25,Purchase!$C:$C,Waterfall!FQ$1)</f>
        <v>0</v>
      </c>
      <c r="FR25" s="4">
        <f>SUMIFS(Purchase!$F:$F,Purchase!$A:$A,Waterfall!$A25,Purchase!$D:$D,Waterfall!$C25,Purchase!$C:$C,Waterfall!FR$1)</f>
        <v>0</v>
      </c>
      <c r="FS25" s="4">
        <f>SUMIFS(Purchase!$F:$F,Purchase!$A:$A,Waterfall!$A25,Purchase!$D:$D,Waterfall!$C25,Purchase!$C:$C,Waterfall!FS$1)</f>
        <v>0</v>
      </c>
      <c r="FT25" s="4">
        <f>SUMIFS(Purchase!$F:$F,Purchase!$A:$A,Waterfall!$A25,Purchase!$D:$D,Waterfall!$C25,Purchase!$C:$C,Waterfall!FT$1)</f>
        <v>0</v>
      </c>
      <c r="FU25" s="4">
        <f>SUMIFS(Purchase!$F:$F,Purchase!$A:$A,Waterfall!$A25,Purchase!$D:$D,Waterfall!$C25,Purchase!$C:$C,Waterfall!FU$1)</f>
        <v>0</v>
      </c>
      <c r="FV25" s="4">
        <f>SUMIFS(Purchase!$F:$F,Purchase!$A:$A,Waterfall!$A25,Purchase!$D:$D,Waterfall!$C25,Purchase!$C:$C,Waterfall!FV$1)</f>
        <v>0</v>
      </c>
      <c r="FW25" s="4">
        <f>SUMIFS(Purchase!$F:$F,Purchase!$A:$A,Waterfall!$A25,Purchase!$D:$D,Waterfall!$C25,Purchase!$C:$C,Waterfall!FW$1)</f>
        <v>0</v>
      </c>
      <c r="FX25" s="4">
        <f>SUMIFS(Purchase!$F:$F,Purchase!$A:$A,Waterfall!$A25,Purchase!$D:$D,Waterfall!$C25,Purchase!$C:$C,Waterfall!FX$1)</f>
        <v>0</v>
      </c>
      <c r="FY25" s="4">
        <f>SUMIFS(Purchase!$F:$F,Purchase!$A:$A,Waterfall!$A25,Purchase!$D:$D,Waterfall!$C25,Purchase!$C:$C,Waterfall!FY$1)</f>
        <v>0</v>
      </c>
      <c r="FZ25" s="4">
        <f>SUMIFS(Purchase!$F:$F,Purchase!$A:$A,Waterfall!$A25,Purchase!$D:$D,Waterfall!$C25,Purchase!$C:$C,Waterfall!FZ$1)</f>
        <v>0</v>
      </c>
      <c r="GA25" s="4">
        <f>SUMIFS(Purchase!$F:$F,Purchase!$A:$A,Waterfall!$A25,Purchase!$D:$D,Waterfall!$C25,Purchase!$C:$C,Waterfall!GA$1)</f>
        <v>0</v>
      </c>
      <c r="GB25" s="4">
        <f>SUMIFS(Purchase!$F:$F,Purchase!$A:$A,Waterfall!$A25,Purchase!$D:$D,Waterfall!$C25,Purchase!$C:$C,Waterfall!GB$1)</f>
        <v>0</v>
      </c>
      <c r="GC25" s="4">
        <f>SUMIFS(Purchase!$F:$F,Purchase!$A:$A,Waterfall!$A25,Purchase!$D:$D,Waterfall!$C25,Purchase!$C:$C,Waterfall!GC$1)</f>
        <v>0</v>
      </c>
      <c r="GD25" s="4">
        <f>SUMIFS(Purchase!$F:$F,Purchase!$A:$A,Waterfall!$A25,Purchase!$D:$D,Waterfall!$C25,Purchase!$C:$C,Waterfall!GD$1)</f>
        <v>0</v>
      </c>
      <c r="GE25" s="4">
        <f>SUMIFS(Purchase!$F:$F,Purchase!$A:$A,Waterfall!$A25,Purchase!$D:$D,Waterfall!$C25,Purchase!$C:$C,Waterfall!GE$1)</f>
        <v>0</v>
      </c>
      <c r="GF25" s="4">
        <f>SUMIFS(Purchase!$F:$F,Purchase!$A:$A,Waterfall!$A25,Purchase!$D:$D,Waterfall!$C25,Purchase!$C:$C,Waterfall!GF$1)</f>
        <v>0</v>
      </c>
      <c r="GG25" s="4">
        <f>SUMIFS(Purchase!$F:$F,Purchase!$A:$A,Waterfall!$A25,Purchase!$D:$D,Waterfall!$C25,Purchase!$C:$C,Waterfall!GG$1)</f>
        <v>0</v>
      </c>
      <c r="GH25" s="4">
        <f>SUMIFS(Purchase!$F:$F,Purchase!$A:$A,Waterfall!$A25,Purchase!$D:$D,Waterfall!$C25,Purchase!$C:$C,Waterfall!GH$1)</f>
        <v>0</v>
      </c>
      <c r="GI25" s="4">
        <f>SUMIFS(Purchase!$F:$F,Purchase!$A:$A,Waterfall!$A25,Purchase!$D:$D,Waterfall!$C25,Purchase!$C:$C,Waterfall!GI$1)</f>
        <v>0</v>
      </c>
      <c r="GJ25" s="113"/>
      <c r="GK25" s="65"/>
    </row>
    <row r="26" spans="1:193" x14ac:dyDescent="0.35">
      <c r="A26" s="8">
        <f t="shared" si="3"/>
        <v>1</v>
      </c>
      <c r="B26" s="2" t="str">
        <f>VLOOKUP($A26,Centers!$B$1:$C$120,2,)</f>
        <v>GATE</v>
      </c>
      <c r="C26" s="3">
        <v>44903</v>
      </c>
      <c r="D26" s="4">
        <f>IF($A26=1,SUM(SUMIFS(Indent!$E:$E,Indent!$C:$C,Waterfall!$C26,Indent!$A:$A,Centers!$A$2),SUMIFS(Indent!$E:$E,Indent!$C:$C,Waterfall!$C26,Indent!$A:$A,Centers!$A$3),SUMIFS(Indent!$E:$E,Indent!$C:$C,Waterfall!$C26,Indent!$A:$A,Centers!$A$4),SUMIFS(Indent!$E:$E,Indent!$C:$C,Waterfall!$C26,Indent!$A:$A,Centers!$A$5),SUMIFS(Indent!$E:$E,Indent!$C:$C,Waterfall!$C26,Indent!$A:$A,Centers!$A$6),SUMIFS(Indent!$E:$E,Indent!$C:$C,Waterfall!$C26,Indent!$A:$A,Centers!$A$7),SUMIFS(Indent!$E:$E,Indent!$C:$C,Waterfall!$C26,Indent!$A:$A,Centers!$A$8)),SUMIFS(Indent!$E:$E,Indent!$C:$C,Waterfall!$C26,Indent!$A:$A,$A26))</f>
        <v>35514</v>
      </c>
      <c r="E26" s="4">
        <f>SUMIFS(Purchase!$F:$F,Purchase!$A:$A,Waterfall!$A26,Purchase!$D:$D,Waterfall!$C26,Purchase!$C:$C,Waterfall!E$1)</f>
        <v>0</v>
      </c>
      <c r="F26" s="4">
        <f>SUMIFS(Purchase!$F:$F,Purchase!$A:$A,Waterfall!$A26,Purchase!$D:$D,Waterfall!$C26,Purchase!$C:$C,Waterfall!F$1)</f>
        <v>0</v>
      </c>
      <c r="G26" s="4">
        <f>SUMIFS(Purchase!$F:$F,Purchase!$A:$A,Waterfall!$A26,Purchase!$D:$D,Waterfall!$C26,Purchase!$C:$C,Waterfall!G$1)</f>
        <v>0</v>
      </c>
      <c r="H26" s="4">
        <f>SUMIFS(Purchase!$F:$F,Purchase!$A:$A,Waterfall!$A26,Purchase!$D:$D,Waterfall!$C26,Purchase!$C:$C,Waterfall!H$1)</f>
        <v>0</v>
      </c>
      <c r="I26" s="4">
        <f>SUMIFS(Purchase!$F:$F,Purchase!$A:$A,Waterfall!$A26,Purchase!$D:$D,Waterfall!$C26,Purchase!$C:$C,Waterfall!I$1)</f>
        <v>0</v>
      </c>
      <c r="J26" s="4">
        <f>SUMIFS(Purchase!$F:$F,Purchase!$A:$A,Waterfall!$A26,Purchase!$D:$D,Waterfall!$C26,Purchase!$C:$C,Waterfall!J$1)</f>
        <v>0</v>
      </c>
      <c r="K26" s="4">
        <f>SUMIFS(Purchase!$F:$F,Purchase!$A:$A,Waterfall!$A26,Purchase!$D:$D,Waterfall!$C26,Purchase!$C:$C,Waterfall!K$1)</f>
        <v>0</v>
      </c>
      <c r="L26" s="4">
        <f>SUMIFS(Purchase!$F:$F,Purchase!$A:$A,Waterfall!$A26,Purchase!$D:$D,Waterfall!$C26,Purchase!$C:$C,Waterfall!L$1)</f>
        <v>0</v>
      </c>
      <c r="M26" s="4">
        <f>SUMIFS(Purchase!$F:$F,Purchase!$A:$A,Waterfall!$A26,Purchase!$D:$D,Waterfall!$C26,Purchase!$C:$C,Waterfall!M$1)</f>
        <v>0</v>
      </c>
      <c r="N26" s="4">
        <f>SUMIFS(Purchase!$F:$F,Purchase!$A:$A,Waterfall!$A26,Purchase!$D:$D,Waterfall!$C26,Purchase!$C:$C,Waterfall!N$1)</f>
        <v>0</v>
      </c>
      <c r="O26" s="4">
        <f>SUMIFS(Purchase!$F:$F,Purchase!$A:$A,Waterfall!$A26,Purchase!$D:$D,Waterfall!$C26,Purchase!$C:$C,Waterfall!O$1)</f>
        <v>0</v>
      </c>
      <c r="P26" s="4">
        <f>SUMIFS(Purchase!$F:$F,Purchase!$A:$A,Waterfall!$A26,Purchase!$D:$D,Waterfall!$C26,Purchase!$C:$C,Waterfall!P$1)</f>
        <v>0</v>
      </c>
      <c r="Q26" s="4">
        <f>SUMIFS(Purchase!$F:$F,Purchase!$A:$A,Waterfall!$A26,Purchase!$D:$D,Waterfall!$C26,Purchase!$C:$C,Waterfall!Q$1)</f>
        <v>0</v>
      </c>
      <c r="R26" s="4">
        <f>SUMIFS(Purchase!$F:$F,Purchase!$A:$A,Waterfall!$A26,Purchase!$D:$D,Waterfall!$C26,Purchase!$C:$C,Waterfall!R$1)</f>
        <v>0</v>
      </c>
      <c r="S26" s="4">
        <f>SUMIFS(Purchase!$F:$F,Purchase!$A:$A,Waterfall!$A26,Purchase!$D:$D,Waterfall!$C26,Purchase!$C:$C,Waterfall!S$1)</f>
        <v>0</v>
      </c>
      <c r="T26" s="4">
        <f>SUMIFS(Purchase!$F:$F,Purchase!$A:$A,Waterfall!$A26,Purchase!$D:$D,Waterfall!$C26,Purchase!$C:$C,Waterfall!T$1)</f>
        <v>0</v>
      </c>
      <c r="U26" s="4">
        <f>SUMIFS(Purchase!$F:$F,Purchase!$A:$A,Waterfall!$A26,Purchase!$D:$D,Waterfall!$C26,Purchase!$C:$C,Waterfall!U$1)</f>
        <v>0</v>
      </c>
      <c r="V26" s="4">
        <f>SUMIFS(Purchase!$F:$F,Purchase!$A:$A,Waterfall!$A26,Purchase!$D:$D,Waterfall!$C26,Purchase!$C:$C,Waterfall!V$1)</f>
        <v>0</v>
      </c>
      <c r="W26" s="4">
        <f>SUMIFS(Purchase!$F:$F,Purchase!$A:$A,Waterfall!$A26,Purchase!$D:$D,Waterfall!$C26,Purchase!$C:$C,Waterfall!W$1)</f>
        <v>0</v>
      </c>
      <c r="X26" s="4">
        <f>SUMIFS(Purchase!$F:$F,Purchase!$A:$A,Waterfall!$A26,Purchase!$D:$D,Waterfall!$C26,Purchase!$C:$C,Waterfall!X$1)</f>
        <v>0</v>
      </c>
      <c r="Y26" s="4">
        <f>SUMIFS(Purchase!$F:$F,Purchase!$A:$A,Waterfall!$A26,Purchase!$D:$D,Waterfall!$C26,Purchase!$C:$C,Waterfall!Y$1)</f>
        <v>0</v>
      </c>
      <c r="Z26" s="4">
        <f>SUMIFS(Purchase!$F:$F,Purchase!$A:$A,Waterfall!$A26,Purchase!$D:$D,Waterfall!$C26,Purchase!$C:$C,Waterfall!Z$1)</f>
        <v>0</v>
      </c>
      <c r="AA26" s="4">
        <f>SUMIFS(Purchase!$F:$F,Purchase!$A:$A,Waterfall!$A26,Purchase!$D:$D,Waterfall!$C26,Purchase!$C:$C,Waterfall!AA$1)</f>
        <v>4564.33</v>
      </c>
      <c r="AB26" s="4">
        <f>SUMIFS(Purchase!$F:$F,Purchase!$A:$A,Waterfall!$A26,Purchase!$D:$D,Waterfall!$C26,Purchase!$C:$C,Waterfall!AB$1)</f>
        <v>14567.36</v>
      </c>
      <c r="AC26" s="4">
        <f>SUMIFS(Purchase!$F:$F,Purchase!$A:$A,Waterfall!$A26,Purchase!$D:$D,Waterfall!$C26,Purchase!$C:$C,Waterfall!AC$1)</f>
        <v>8688.5</v>
      </c>
      <c r="AD26" s="4">
        <f>SUMIFS(Purchase!$F:$F,Purchase!$A:$A,Waterfall!$A26,Purchase!$D:$D,Waterfall!$C26,Purchase!$C:$C,Waterfall!AD$1)</f>
        <v>6191.83</v>
      </c>
      <c r="AE26" s="4">
        <f>SUMIFS(Purchase!$F:$F,Purchase!$A:$A,Waterfall!$A26,Purchase!$D:$D,Waterfall!$C26,Purchase!$C:$C,Waterfall!AE$1)</f>
        <v>1163.83</v>
      </c>
      <c r="AF26" s="4">
        <f>SUMIFS(Purchase!$F:$F,Purchase!$A:$A,Waterfall!$A26,Purchase!$D:$D,Waterfall!$C26,Purchase!$C:$C,Waterfall!AF$1)</f>
        <v>3746.16</v>
      </c>
      <c r="AG26" s="4">
        <f>SUMIFS(Purchase!$F:$F,Purchase!$A:$A,Waterfall!$A26,Purchase!$D:$D,Waterfall!$C26,Purchase!$C:$C,Waterfall!AG$1)</f>
        <v>270.47000000000003</v>
      </c>
      <c r="AH26" s="4">
        <f>SUMIFS(Purchase!$F:$F,Purchase!$A:$A,Waterfall!$A26,Purchase!$D:$D,Waterfall!$C26,Purchase!$C:$C,Waterfall!AH$1)</f>
        <v>0</v>
      </c>
      <c r="AI26" s="4">
        <f>SUMIFS(Purchase!$F:$F,Purchase!$A:$A,Waterfall!$A26,Purchase!$D:$D,Waterfall!$C26,Purchase!$C:$C,Waterfall!AI$1)</f>
        <v>0</v>
      </c>
      <c r="AJ26" s="4">
        <f>SUMIFS(Purchase!$F:$F,Purchase!$A:$A,Waterfall!$A26,Purchase!$D:$D,Waterfall!$C26,Purchase!$C:$C,Waterfall!AJ$1)</f>
        <v>0</v>
      </c>
      <c r="AK26" s="4">
        <f>SUMIFS(Purchase!$F:$F,Purchase!$A:$A,Waterfall!$A26,Purchase!$D:$D,Waterfall!$C26,Purchase!$C:$C,Waterfall!AK$1)</f>
        <v>0</v>
      </c>
      <c r="AL26" s="4">
        <f>SUMIFS(Purchase!$F:$F,Purchase!$A:$A,Waterfall!$A26,Purchase!$D:$D,Waterfall!$C26,Purchase!$C:$C,Waterfall!AL$1)</f>
        <v>0</v>
      </c>
      <c r="AM26" s="4">
        <f>SUMIFS(Purchase!$F:$F,Purchase!$A:$A,Waterfall!$A26,Purchase!$D:$D,Waterfall!$C26,Purchase!$C:$C,Waterfall!AM$1)</f>
        <v>0</v>
      </c>
      <c r="AN26" s="4">
        <f>SUMIFS(Purchase!$F:$F,Purchase!$A:$A,Waterfall!$A26,Purchase!$D:$D,Waterfall!$C26,Purchase!$C:$C,Waterfall!AN$1)</f>
        <v>0</v>
      </c>
      <c r="AO26" s="4">
        <f>SUMIFS(Purchase!$F:$F,Purchase!$A:$A,Waterfall!$A26,Purchase!$D:$D,Waterfall!$C26,Purchase!$C:$C,Waterfall!AO$1)</f>
        <v>0</v>
      </c>
      <c r="AP26" s="4">
        <f>SUMIFS(Purchase!$F:$F,Purchase!$A:$A,Waterfall!$A26,Purchase!$D:$D,Waterfall!$C26,Purchase!$C:$C,Waterfall!AP$1)</f>
        <v>0</v>
      </c>
      <c r="AQ26" s="4">
        <f>SUMIFS(Purchase!$F:$F,Purchase!$A:$A,Waterfall!$A26,Purchase!$D:$D,Waterfall!$C26,Purchase!$C:$C,Waterfall!AQ$1)</f>
        <v>0</v>
      </c>
      <c r="AR26" s="4">
        <f>SUMIFS(Purchase!$F:$F,Purchase!$A:$A,Waterfall!$A26,Purchase!$D:$D,Waterfall!$C26,Purchase!$C:$C,Waterfall!AR$1)</f>
        <v>0</v>
      </c>
      <c r="AS26" s="4">
        <f>SUMIFS(Purchase!$F:$F,Purchase!$A:$A,Waterfall!$A26,Purchase!$D:$D,Waterfall!$C26,Purchase!$C:$C,Waterfall!AS$1)</f>
        <v>0</v>
      </c>
      <c r="AT26" s="4">
        <f>SUMIFS(Purchase!$F:$F,Purchase!$A:$A,Waterfall!$A26,Purchase!$D:$D,Waterfall!$C26,Purchase!$C:$C,Waterfall!AT$1)</f>
        <v>0</v>
      </c>
      <c r="AU26" s="4">
        <f>SUMIFS(Purchase!$F:$F,Purchase!$A:$A,Waterfall!$A26,Purchase!$D:$D,Waterfall!$C26,Purchase!$C:$C,Waterfall!AU$1)</f>
        <v>0</v>
      </c>
      <c r="AV26" s="4">
        <f>SUMIFS(Purchase!$F:$F,Purchase!$A:$A,Waterfall!$A26,Purchase!$D:$D,Waterfall!$C26,Purchase!$C:$C,Waterfall!AV$1)</f>
        <v>0</v>
      </c>
      <c r="AW26" s="4">
        <f>SUMIFS(Purchase!$F:$F,Purchase!$A:$A,Waterfall!$A26,Purchase!$D:$D,Waterfall!$C26,Purchase!$C:$C,Waterfall!AW$1)</f>
        <v>0</v>
      </c>
      <c r="AX26" s="4">
        <f>SUMIFS(Purchase!$F:$F,Purchase!$A:$A,Waterfall!$A26,Purchase!$D:$D,Waterfall!$C26,Purchase!$C:$C,Waterfall!AX$1)</f>
        <v>0</v>
      </c>
      <c r="AY26" s="4">
        <f>SUMIFS(Purchase!$F:$F,Purchase!$A:$A,Waterfall!$A26,Purchase!$D:$D,Waterfall!$C26,Purchase!$C:$C,Waterfall!AY$1)</f>
        <v>0</v>
      </c>
      <c r="AZ26" s="4">
        <f>SUMIFS(Purchase!$F:$F,Purchase!$A:$A,Waterfall!$A26,Purchase!$D:$D,Waterfall!$C26,Purchase!$C:$C,Waterfall!AZ$1)</f>
        <v>0</v>
      </c>
      <c r="BA26" s="4">
        <f>SUMIFS(Purchase!$F:$F,Purchase!$A:$A,Waterfall!$A26,Purchase!$D:$D,Waterfall!$C26,Purchase!$C:$C,Waterfall!BA$1)</f>
        <v>0</v>
      </c>
      <c r="BB26" s="4">
        <f>SUMIFS(Purchase!$F:$F,Purchase!$A:$A,Waterfall!$A26,Purchase!$D:$D,Waterfall!$C26,Purchase!$C:$C,Waterfall!BB$1)</f>
        <v>0</v>
      </c>
      <c r="BC26" s="4">
        <f>SUMIFS(Purchase!$F:$F,Purchase!$A:$A,Waterfall!$A26,Purchase!$D:$D,Waterfall!$C26,Purchase!$C:$C,Waterfall!BC$1)</f>
        <v>0</v>
      </c>
      <c r="BD26" s="4">
        <f>SUMIFS(Purchase!$F:$F,Purchase!$A:$A,Waterfall!$A26,Purchase!$D:$D,Waterfall!$C26,Purchase!$C:$C,Waterfall!BD$1)</f>
        <v>0</v>
      </c>
      <c r="BE26" s="4">
        <f>SUMIFS(Purchase!$F:$F,Purchase!$A:$A,Waterfall!$A26,Purchase!$D:$D,Waterfall!$C26,Purchase!$C:$C,Waterfall!BE$1)</f>
        <v>0</v>
      </c>
      <c r="BF26" s="4">
        <f>SUMIFS(Purchase!$F:$F,Purchase!$A:$A,Waterfall!$A26,Purchase!$D:$D,Waterfall!$C26,Purchase!$C:$C,Waterfall!BF$1)</f>
        <v>0</v>
      </c>
      <c r="BG26" s="4">
        <f>SUMIFS(Purchase!$F:$F,Purchase!$A:$A,Waterfall!$A26,Purchase!$D:$D,Waterfall!$C26,Purchase!$C:$C,Waterfall!BG$1)</f>
        <v>0</v>
      </c>
      <c r="BH26" s="4">
        <f>SUMIFS(Purchase!$F:$F,Purchase!$A:$A,Waterfall!$A26,Purchase!$D:$D,Waterfall!$C26,Purchase!$C:$C,Waterfall!BH$1)</f>
        <v>0</v>
      </c>
      <c r="BI26" s="4">
        <f>SUMIFS(Purchase!$F:$F,Purchase!$A:$A,Waterfall!$A26,Purchase!$D:$D,Waterfall!$C26,Purchase!$C:$C,Waterfall!BI$1)</f>
        <v>0</v>
      </c>
      <c r="BJ26" s="4">
        <f>SUMIFS(Purchase!$F:$F,Purchase!$A:$A,Waterfall!$A26,Purchase!$D:$D,Waterfall!$C26,Purchase!$C:$C,Waterfall!BJ$1)</f>
        <v>0</v>
      </c>
      <c r="BK26" s="4">
        <f>SUMIFS(Purchase!$F:$F,Purchase!$A:$A,Waterfall!$A26,Purchase!$D:$D,Waterfall!$C26,Purchase!$C:$C,Waterfall!BK$1)</f>
        <v>0</v>
      </c>
      <c r="BL26" s="4">
        <f>SUMIFS(Purchase!$F:$F,Purchase!$A:$A,Waterfall!$A26,Purchase!$D:$D,Waterfall!$C26,Purchase!$C:$C,Waterfall!BL$1)</f>
        <v>0</v>
      </c>
      <c r="BM26" s="4">
        <f>SUMIFS(Purchase!$F:$F,Purchase!$A:$A,Waterfall!$A26,Purchase!$D:$D,Waterfall!$C26,Purchase!$C:$C,Waterfall!BM$1)</f>
        <v>0</v>
      </c>
      <c r="BN26" s="4">
        <f>SUMIFS(Purchase!$F:$F,Purchase!$A:$A,Waterfall!$A26,Purchase!$D:$D,Waterfall!$C26,Purchase!$C:$C,Waterfall!BN$1)</f>
        <v>0</v>
      </c>
      <c r="BO26" s="4">
        <f>SUMIFS(Purchase!$F:$F,Purchase!$A:$A,Waterfall!$A26,Purchase!$D:$D,Waterfall!$C26,Purchase!$C:$C,Waterfall!BO$1)</f>
        <v>0</v>
      </c>
      <c r="BP26" s="4">
        <f>SUMIFS(Purchase!$F:$F,Purchase!$A:$A,Waterfall!$A26,Purchase!$D:$D,Waterfall!$C26,Purchase!$C:$C,Waterfall!BP$1)</f>
        <v>0</v>
      </c>
      <c r="BQ26" s="4">
        <f>SUMIFS(Purchase!$F:$F,Purchase!$A:$A,Waterfall!$A26,Purchase!$D:$D,Waterfall!$C26,Purchase!$C:$C,Waterfall!BQ$1)</f>
        <v>0</v>
      </c>
      <c r="BR26" s="4">
        <f>SUMIFS(Purchase!$F:$F,Purchase!$A:$A,Waterfall!$A26,Purchase!$D:$D,Waterfall!$C26,Purchase!$C:$C,Waterfall!BR$1)</f>
        <v>0</v>
      </c>
      <c r="BS26" s="4">
        <f>SUMIFS(Purchase!$F:$F,Purchase!$A:$A,Waterfall!$A26,Purchase!$D:$D,Waterfall!$C26,Purchase!$C:$C,Waterfall!BS$1)</f>
        <v>0</v>
      </c>
      <c r="BT26" s="4">
        <f>SUMIFS(Purchase!$F:$F,Purchase!$A:$A,Waterfall!$A26,Purchase!$D:$D,Waterfall!$C26,Purchase!$C:$C,Waterfall!BT$1)</f>
        <v>0</v>
      </c>
      <c r="BU26" s="4">
        <f>SUMIFS(Purchase!$F:$F,Purchase!$A:$A,Waterfall!$A26,Purchase!$D:$D,Waterfall!$C26,Purchase!$C:$C,Waterfall!BU$1)</f>
        <v>0</v>
      </c>
      <c r="BV26" s="4">
        <f>SUMIFS(Purchase!$F:$F,Purchase!$A:$A,Waterfall!$A26,Purchase!$D:$D,Waterfall!$C26,Purchase!$C:$C,Waterfall!BV$1)</f>
        <v>0</v>
      </c>
      <c r="BW26" s="4">
        <f>SUMIFS(Purchase!$F:$F,Purchase!$A:$A,Waterfall!$A26,Purchase!$D:$D,Waterfall!$C26,Purchase!$C:$C,Waterfall!BW$1)</f>
        <v>0</v>
      </c>
      <c r="BX26" s="4">
        <f>SUMIFS(Purchase!$F:$F,Purchase!$A:$A,Waterfall!$A26,Purchase!$D:$D,Waterfall!$C26,Purchase!$C:$C,Waterfall!BX$1)</f>
        <v>0</v>
      </c>
      <c r="BY26" s="4">
        <f>SUMIFS(Purchase!$F:$F,Purchase!$A:$A,Waterfall!$A26,Purchase!$D:$D,Waterfall!$C26,Purchase!$C:$C,Waterfall!BY$1)</f>
        <v>0</v>
      </c>
      <c r="BZ26" s="4">
        <f>SUMIFS(Purchase!$F:$F,Purchase!$A:$A,Waterfall!$A26,Purchase!$D:$D,Waterfall!$C26,Purchase!$C:$C,Waterfall!BZ$1)</f>
        <v>0</v>
      </c>
      <c r="CA26" s="4">
        <f>SUMIFS(Purchase!$F:$F,Purchase!$A:$A,Waterfall!$A26,Purchase!$D:$D,Waterfall!$C26,Purchase!$C:$C,Waterfall!CA$1)</f>
        <v>0</v>
      </c>
      <c r="CB26" s="4">
        <f>SUMIFS(Purchase!$F:$F,Purchase!$A:$A,Waterfall!$A26,Purchase!$D:$D,Waterfall!$C26,Purchase!$C:$C,Waterfall!CB$1)</f>
        <v>0</v>
      </c>
      <c r="CC26" s="4">
        <f>SUMIFS(Purchase!$F:$F,Purchase!$A:$A,Waterfall!$A26,Purchase!$D:$D,Waterfall!$C26,Purchase!$C:$C,Waterfall!CC$1)</f>
        <v>0</v>
      </c>
      <c r="CD26" s="4">
        <f>SUMIFS(Purchase!$F:$F,Purchase!$A:$A,Waterfall!$A26,Purchase!$D:$D,Waterfall!$C26,Purchase!$C:$C,Waterfall!CD$1)</f>
        <v>0</v>
      </c>
      <c r="CE26" s="4">
        <f>SUMIFS(Purchase!$F:$F,Purchase!$A:$A,Waterfall!$A26,Purchase!$D:$D,Waterfall!$C26,Purchase!$C:$C,Waterfall!CE$1)</f>
        <v>0</v>
      </c>
      <c r="CF26" s="4">
        <f>SUMIFS(Purchase!$F:$F,Purchase!$A:$A,Waterfall!$A26,Purchase!$D:$D,Waterfall!$C26,Purchase!$C:$C,Waterfall!CF$1)</f>
        <v>0</v>
      </c>
      <c r="CG26" s="4">
        <f>SUMIFS(Purchase!$F:$F,Purchase!$A:$A,Waterfall!$A26,Purchase!$D:$D,Waterfall!$C26,Purchase!$C:$C,Waterfall!CG$1)</f>
        <v>0</v>
      </c>
      <c r="CH26" s="4">
        <f>SUMIFS(Purchase!$F:$F,Purchase!$A:$A,Waterfall!$A26,Purchase!$D:$D,Waterfall!$C26,Purchase!$C:$C,Waterfall!CH$1)</f>
        <v>0</v>
      </c>
      <c r="CI26" s="4">
        <f>SUMIFS(Purchase!$F:$F,Purchase!$A:$A,Waterfall!$A26,Purchase!$D:$D,Waterfall!$C26,Purchase!$C:$C,Waterfall!CI$1)</f>
        <v>0</v>
      </c>
      <c r="CJ26" s="4">
        <f>SUMIFS(Purchase!$F:$F,Purchase!$A:$A,Waterfall!$A26,Purchase!$D:$D,Waterfall!$C26,Purchase!$C:$C,Waterfall!CJ$1)</f>
        <v>0</v>
      </c>
      <c r="CK26" s="4">
        <f>SUMIFS(Purchase!$F:$F,Purchase!$A:$A,Waterfall!$A26,Purchase!$D:$D,Waterfall!$C26,Purchase!$C:$C,Waterfall!CK$1)</f>
        <v>0</v>
      </c>
      <c r="CL26" s="4">
        <f>SUMIFS(Purchase!$F:$F,Purchase!$A:$A,Waterfall!$A26,Purchase!$D:$D,Waterfall!$C26,Purchase!$C:$C,Waterfall!CL$1)</f>
        <v>0</v>
      </c>
      <c r="CM26" s="4">
        <f>SUMIFS(Purchase!$F:$F,Purchase!$A:$A,Waterfall!$A26,Purchase!$D:$D,Waterfall!$C26,Purchase!$C:$C,Waterfall!CM$1)</f>
        <v>0</v>
      </c>
      <c r="CN26" s="4">
        <f>SUMIFS(Purchase!$F:$F,Purchase!$A:$A,Waterfall!$A26,Purchase!$D:$D,Waterfall!$C26,Purchase!$C:$C,Waterfall!CN$1)</f>
        <v>0</v>
      </c>
      <c r="CO26" s="4">
        <f>SUMIFS(Purchase!$F:$F,Purchase!$A:$A,Waterfall!$A26,Purchase!$D:$D,Waterfall!$C26,Purchase!$C:$C,Waterfall!CO$1)</f>
        <v>0</v>
      </c>
      <c r="CP26" s="4">
        <f>SUMIFS(Purchase!$F:$F,Purchase!$A:$A,Waterfall!$A26,Purchase!$D:$D,Waterfall!$C26,Purchase!$C:$C,Waterfall!CP$1)</f>
        <v>0</v>
      </c>
      <c r="CQ26" s="4">
        <f>SUMIFS(Purchase!$F:$F,Purchase!$A:$A,Waterfall!$A26,Purchase!$D:$D,Waterfall!$C26,Purchase!$C:$C,Waterfall!CQ$1)</f>
        <v>0</v>
      </c>
      <c r="CR26" s="4">
        <f>SUMIFS(Purchase!$F:$F,Purchase!$A:$A,Waterfall!$A26,Purchase!$D:$D,Waterfall!$C26,Purchase!$C:$C,Waterfall!CR$1)</f>
        <v>0</v>
      </c>
      <c r="CS26" s="4">
        <f>SUMIFS(Purchase!$F:$F,Purchase!$A:$A,Waterfall!$A26,Purchase!$D:$D,Waterfall!$C26,Purchase!$C:$C,Waterfall!CS$1)</f>
        <v>0</v>
      </c>
      <c r="CT26" s="4">
        <f>SUMIFS(Purchase!$F:$F,Purchase!$A:$A,Waterfall!$A26,Purchase!$D:$D,Waterfall!$C26,Purchase!$C:$C,Waterfall!CT$1)</f>
        <v>0</v>
      </c>
      <c r="CU26" s="4">
        <f>SUMIFS(Purchase!$F:$F,Purchase!$A:$A,Waterfall!$A26,Purchase!$D:$D,Waterfall!$C26,Purchase!$C:$C,Waterfall!CU$1)</f>
        <v>0</v>
      </c>
      <c r="CV26" s="4">
        <f>SUMIFS(Purchase!$F:$F,Purchase!$A:$A,Waterfall!$A26,Purchase!$D:$D,Waterfall!$C26,Purchase!$C:$C,Waterfall!CV$1)</f>
        <v>0</v>
      </c>
      <c r="CW26" s="4">
        <f>SUMIFS(Purchase!$F:$F,Purchase!$A:$A,Waterfall!$A26,Purchase!$D:$D,Waterfall!$C26,Purchase!$C:$C,Waterfall!CW$1)</f>
        <v>0</v>
      </c>
      <c r="CX26" s="4">
        <f>SUMIFS(Purchase!$F:$F,Purchase!$A:$A,Waterfall!$A26,Purchase!$D:$D,Waterfall!$C26,Purchase!$C:$C,Waterfall!CX$1)</f>
        <v>0</v>
      </c>
      <c r="CY26" s="4">
        <f>SUMIFS(Purchase!$F:$F,Purchase!$A:$A,Waterfall!$A26,Purchase!$D:$D,Waterfall!$C26,Purchase!$C:$C,Waterfall!CY$1)</f>
        <v>0</v>
      </c>
      <c r="CZ26" s="4">
        <f>SUMIFS(Purchase!$F:$F,Purchase!$A:$A,Waterfall!$A26,Purchase!$D:$D,Waterfall!$C26,Purchase!$C:$C,Waterfall!CZ$1)</f>
        <v>0</v>
      </c>
      <c r="DA26" s="4">
        <f>SUMIFS(Purchase!$F:$F,Purchase!$A:$A,Waterfall!$A26,Purchase!$D:$D,Waterfall!$C26,Purchase!$C:$C,Waterfall!DA$1)</f>
        <v>0</v>
      </c>
      <c r="DB26" s="4">
        <f>SUMIFS(Purchase!$F:$F,Purchase!$A:$A,Waterfall!$A26,Purchase!$D:$D,Waterfall!$C26,Purchase!$C:$C,Waterfall!DB$1)</f>
        <v>0</v>
      </c>
      <c r="DC26" s="4">
        <f>SUMIFS(Purchase!$F:$F,Purchase!$A:$A,Waterfall!$A26,Purchase!$D:$D,Waterfall!$C26,Purchase!$C:$C,Waterfall!DC$1)</f>
        <v>0</v>
      </c>
      <c r="DD26" s="4">
        <f>SUMIFS(Purchase!$F:$F,Purchase!$A:$A,Waterfall!$A26,Purchase!$D:$D,Waterfall!$C26,Purchase!$C:$C,Waterfall!DD$1)</f>
        <v>0</v>
      </c>
      <c r="DE26" s="4">
        <f>SUMIFS(Purchase!$F:$F,Purchase!$A:$A,Waterfall!$A26,Purchase!$D:$D,Waterfall!$C26,Purchase!$C:$C,Waterfall!DE$1)</f>
        <v>0</v>
      </c>
      <c r="DF26" s="4">
        <f>SUMIFS(Purchase!$F:$F,Purchase!$A:$A,Waterfall!$A26,Purchase!$D:$D,Waterfall!$C26,Purchase!$C:$C,Waterfall!DF$1)</f>
        <v>0</v>
      </c>
      <c r="DG26" s="4">
        <f>SUMIFS(Purchase!$F:$F,Purchase!$A:$A,Waterfall!$A26,Purchase!$D:$D,Waterfall!$C26,Purchase!$C:$C,Waterfall!DG$1)</f>
        <v>0</v>
      </c>
      <c r="DH26" s="4">
        <f>SUMIFS(Purchase!$F:$F,Purchase!$A:$A,Waterfall!$A26,Purchase!$D:$D,Waterfall!$C26,Purchase!$C:$C,Waterfall!DH$1)</f>
        <v>0</v>
      </c>
      <c r="DI26" s="4">
        <f>SUMIFS(Purchase!$F:$F,Purchase!$A:$A,Waterfall!$A26,Purchase!$D:$D,Waterfall!$C26,Purchase!$C:$C,Waterfall!DI$1)</f>
        <v>0</v>
      </c>
      <c r="DJ26" s="4">
        <f>SUMIFS(Purchase!$F:$F,Purchase!$A:$A,Waterfall!$A26,Purchase!$D:$D,Waterfall!$C26,Purchase!$C:$C,Waterfall!DJ$1)</f>
        <v>0</v>
      </c>
      <c r="DK26" s="4">
        <f>SUMIFS(Purchase!$F:$F,Purchase!$A:$A,Waterfall!$A26,Purchase!$D:$D,Waterfall!$C26,Purchase!$C:$C,Waterfall!DK$1)</f>
        <v>0</v>
      </c>
      <c r="DL26" s="4">
        <f>SUMIFS(Purchase!$F:$F,Purchase!$A:$A,Waterfall!$A26,Purchase!$D:$D,Waterfall!$C26,Purchase!$C:$C,Waterfall!DL$1)</f>
        <v>0</v>
      </c>
      <c r="DM26" s="4">
        <f>SUMIFS(Purchase!$F:$F,Purchase!$A:$A,Waterfall!$A26,Purchase!$D:$D,Waterfall!$C26,Purchase!$C:$C,Waterfall!DM$1)</f>
        <v>0</v>
      </c>
      <c r="DN26" s="4">
        <f>SUMIFS(Purchase!$F:$F,Purchase!$A:$A,Waterfall!$A26,Purchase!$D:$D,Waterfall!$C26,Purchase!$C:$C,Waterfall!DN$1)</f>
        <v>0</v>
      </c>
      <c r="DO26" s="4">
        <f>SUMIFS(Purchase!$F:$F,Purchase!$A:$A,Waterfall!$A26,Purchase!$D:$D,Waterfall!$C26,Purchase!$C:$C,Waterfall!DO$1)</f>
        <v>0</v>
      </c>
      <c r="DP26" s="4">
        <f>SUMIFS(Purchase!$F:$F,Purchase!$A:$A,Waterfall!$A26,Purchase!$D:$D,Waterfall!$C26,Purchase!$C:$C,Waterfall!DP$1)</f>
        <v>0</v>
      </c>
      <c r="DQ26" s="4">
        <f>SUMIFS(Purchase!$F:$F,Purchase!$A:$A,Waterfall!$A26,Purchase!$D:$D,Waterfall!$C26,Purchase!$C:$C,Waterfall!DQ$1)</f>
        <v>0</v>
      </c>
      <c r="DR26" s="4">
        <f>SUMIFS(Purchase!$F:$F,Purchase!$A:$A,Waterfall!$A26,Purchase!$D:$D,Waterfall!$C26,Purchase!$C:$C,Waterfall!DR$1)</f>
        <v>0</v>
      </c>
      <c r="DS26" s="4">
        <f>SUMIFS(Purchase!$F:$F,Purchase!$A:$A,Waterfall!$A26,Purchase!$D:$D,Waterfall!$C26,Purchase!$C:$C,Waterfall!DS$1)</f>
        <v>0</v>
      </c>
      <c r="DT26" s="4">
        <f>SUMIFS(Purchase!$F:$F,Purchase!$A:$A,Waterfall!$A26,Purchase!$D:$D,Waterfall!$C26,Purchase!$C:$C,Waterfall!DT$1)</f>
        <v>0</v>
      </c>
      <c r="DU26" s="4">
        <f>SUMIFS(Purchase!$F:$F,Purchase!$A:$A,Waterfall!$A26,Purchase!$D:$D,Waterfall!$C26,Purchase!$C:$C,Waterfall!DU$1)</f>
        <v>0</v>
      </c>
      <c r="DV26" s="4">
        <f>SUMIFS(Purchase!$F:$F,Purchase!$A:$A,Waterfall!$A26,Purchase!$D:$D,Waterfall!$C26,Purchase!$C:$C,Waterfall!DV$1)</f>
        <v>0</v>
      </c>
      <c r="DW26" s="4">
        <f>SUMIFS(Purchase!$F:$F,Purchase!$A:$A,Waterfall!$A26,Purchase!$D:$D,Waterfall!$C26,Purchase!$C:$C,Waterfall!DW$1)</f>
        <v>0</v>
      </c>
      <c r="DX26" s="4">
        <f>SUMIFS(Purchase!$F:$F,Purchase!$A:$A,Waterfall!$A26,Purchase!$D:$D,Waterfall!$C26,Purchase!$C:$C,Waterfall!DX$1)</f>
        <v>0</v>
      </c>
      <c r="DY26" s="4">
        <f>SUMIFS(Purchase!$F:$F,Purchase!$A:$A,Waterfall!$A26,Purchase!$D:$D,Waterfall!$C26,Purchase!$C:$C,Waterfall!DY$1)</f>
        <v>0</v>
      </c>
      <c r="DZ26" s="4">
        <f>SUMIFS(Purchase!$F:$F,Purchase!$A:$A,Waterfall!$A26,Purchase!$D:$D,Waterfall!$C26,Purchase!$C:$C,Waterfall!DZ$1)</f>
        <v>0</v>
      </c>
      <c r="EA26" s="4">
        <f>SUMIFS(Purchase!$F:$F,Purchase!$A:$A,Waterfall!$A26,Purchase!$D:$D,Waterfall!$C26,Purchase!$C:$C,Waterfall!EA$1)</f>
        <v>0</v>
      </c>
      <c r="EB26" s="4">
        <f>SUMIFS(Purchase!$F:$F,Purchase!$A:$A,Waterfall!$A26,Purchase!$D:$D,Waterfall!$C26,Purchase!$C:$C,Waterfall!EB$1)</f>
        <v>0</v>
      </c>
      <c r="EC26" s="4">
        <f>SUMIFS(Purchase!$F:$F,Purchase!$A:$A,Waterfall!$A26,Purchase!$D:$D,Waterfall!$C26,Purchase!$C:$C,Waterfall!EC$1)</f>
        <v>0</v>
      </c>
      <c r="ED26" s="4">
        <f>SUMIFS(Purchase!$F:$F,Purchase!$A:$A,Waterfall!$A26,Purchase!$D:$D,Waterfall!$C26,Purchase!$C:$C,Waterfall!ED$1)</f>
        <v>0</v>
      </c>
      <c r="EE26" s="4">
        <f>SUMIFS(Purchase!$F:$F,Purchase!$A:$A,Waterfall!$A26,Purchase!$D:$D,Waterfall!$C26,Purchase!$C:$C,Waterfall!EE$1)</f>
        <v>0</v>
      </c>
      <c r="EF26" s="4">
        <f>SUMIFS(Purchase!$F:$F,Purchase!$A:$A,Waterfall!$A26,Purchase!$D:$D,Waterfall!$C26,Purchase!$C:$C,Waterfall!EF$1)</f>
        <v>0</v>
      </c>
      <c r="EG26" s="4">
        <f>SUMIFS(Purchase!$F:$F,Purchase!$A:$A,Waterfall!$A26,Purchase!$D:$D,Waterfall!$C26,Purchase!$C:$C,Waterfall!EG$1)</f>
        <v>0</v>
      </c>
      <c r="EH26" s="4">
        <f>SUMIFS(Purchase!$F:$F,Purchase!$A:$A,Waterfall!$A26,Purchase!$D:$D,Waterfall!$C26,Purchase!$C:$C,Waterfall!EH$1)</f>
        <v>0</v>
      </c>
      <c r="EI26" s="4">
        <f>SUMIFS(Purchase!$F:$F,Purchase!$A:$A,Waterfall!$A26,Purchase!$D:$D,Waterfall!$C26,Purchase!$C:$C,Waterfall!EI$1)</f>
        <v>0</v>
      </c>
      <c r="EJ26" s="4">
        <f>SUMIFS(Purchase!$F:$F,Purchase!$A:$A,Waterfall!$A26,Purchase!$D:$D,Waterfall!$C26,Purchase!$C:$C,Waterfall!EJ$1)</f>
        <v>0</v>
      </c>
      <c r="EK26" s="4">
        <f>SUMIFS(Purchase!$F:$F,Purchase!$A:$A,Waterfall!$A26,Purchase!$D:$D,Waterfall!$C26,Purchase!$C:$C,Waterfall!EK$1)</f>
        <v>0</v>
      </c>
      <c r="EL26" s="4">
        <f>SUMIFS(Purchase!$F:$F,Purchase!$A:$A,Waterfall!$A26,Purchase!$D:$D,Waterfall!$C26,Purchase!$C:$C,Waterfall!EL$1)</f>
        <v>0</v>
      </c>
      <c r="EM26" s="4">
        <f>SUMIFS(Purchase!$F:$F,Purchase!$A:$A,Waterfall!$A26,Purchase!$D:$D,Waterfall!$C26,Purchase!$C:$C,Waterfall!EM$1)</f>
        <v>0</v>
      </c>
      <c r="EN26" s="4">
        <f>SUMIFS(Purchase!$F:$F,Purchase!$A:$A,Waterfall!$A26,Purchase!$D:$D,Waterfall!$C26,Purchase!$C:$C,Waterfall!EN$1)</f>
        <v>0</v>
      </c>
      <c r="EO26" s="4">
        <f>SUMIFS(Purchase!$F:$F,Purchase!$A:$A,Waterfall!$A26,Purchase!$D:$D,Waterfall!$C26,Purchase!$C:$C,Waterfall!EO$1)</f>
        <v>0</v>
      </c>
      <c r="EP26" s="4">
        <f>SUMIFS(Purchase!$F:$F,Purchase!$A:$A,Waterfall!$A26,Purchase!$D:$D,Waterfall!$C26,Purchase!$C:$C,Waterfall!EP$1)</f>
        <v>0</v>
      </c>
      <c r="EQ26" s="4">
        <f>SUMIFS(Purchase!$F:$F,Purchase!$A:$A,Waterfall!$A26,Purchase!$D:$D,Waterfall!$C26,Purchase!$C:$C,Waterfall!EQ$1)</f>
        <v>0</v>
      </c>
      <c r="ER26" s="4">
        <f>SUMIFS(Purchase!$F:$F,Purchase!$A:$A,Waterfall!$A26,Purchase!$D:$D,Waterfall!$C26,Purchase!$C:$C,Waterfall!ER$1)</f>
        <v>0</v>
      </c>
      <c r="ES26" s="4">
        <f>SUMIFS(Purchase!$F:$F,Purchase!$A:$A,Waterfall!$A26,Purchase!$D:$D,Waterfall!$C26,Purchase!$C:$C,Waterfall!ES$1)</f>
        <v>0</v>
      </c>
      <c r="ET26" s="4">
        <f>SUMIFS(Purchase!$F:$F,Purchase!$A:$A,Waterfall!$A26,Purchase!$D:$D,Waterfall!$C26,Purchase!$C:$C,Waterfall!ET$1)</f>
        <v>0</v>
      </c>
      <c r="EU26" s="4">
        <f>SUMIFS(Purchase!$F:$F,Purchase!$A:$A,Waterfall!$A26,Purchase!$D:$D,Waterfall!$C26,Purchase!$C:$C,Waterfall!EU$1)</f>
        <v>0</v>
      </c>
      <c r="EV26" s="4">
        <f>SUMIFS(Purchase!$F:$F,Purchase!$A:$A,Waterfall!$A26,Purchase!$D:$D,Waterfall!$C26,Purchase!$C:$C,Waterfall!EV$1)</f>
        <v>0</v>
      </c>
      <c r="EW26" s="4">
        <f>SUMIFS(Purchase!$F:$F,Purchase!$A:$A,Waterfall!$A26,Purchase!$D:$D,Waterfall!$C26,Purchase!$C:$C,Waterfall!EW$1)</f>
        <v>0</v>
      </c>
      <c r="EX26" s="4">
        <f>SUMIFS(Purchase!$F:$F,Purchase!$A:$A,Waterfall!$A26,Purchase!$D:$D,Waterfall!$C26,Purchase!$C:$C,Waterfall!EX$1)</f>
        <v>0</v>
      </c>
      <c r="EY26" s="4">
        <f>SUMIFS(Purchase!$F:$F,Purchase!$A:$A,Waterfall!$A26,Purchase!$D:$D,Waterfall!$C26,Purchase!$C:$C,Waterfall!EY$1)</f>
        <v>0</v>
      </c>
      <c r="EZ26" s="4">
        <f>SUMIFS(Purchase!$F:$F,Purchase!$A:$A,Waterfall!$A26,Purchase!$D:$D,Waterfall!$C26,Purchase!$C:$C,Waterfall!EZ$1)</f>
        <v>0</v>
      </c>
      <c r="FA26" s="4">
        <f>SUMIFS(Purchase!$F:$F,Purchase!$A:$A,Waterfall!$A26,Purchase!$D:$D,Waterfall!$C26,Purchase!$C:$C,Waterfall!FA$1)</f>
        <v>0</v>
      </c>
      <c r="FB26" s="4">
        <f>SUMIFS(Purchase!$F:$F,Purchase!$A:$A,Waterfall!$A26,Purchase!$D:$D,Waterfall!$C26,Purchase!$C:$C,Waterfall!FB$1)</f>
        <v>0</v>
      </c>
      <c r="FC26" s="4">
        <f>SUMIFS(Purchase!$F:$F,Purchase!$A:$A,Waterfall!$A26,Purchase!$D:$D,Waterfall!$C26,Purchase!$C:$C,Waterfall!FC$1)</f>
        <v>0</v>
      </c>
      <c r="FD26" s="4">
        <f>SUMIFS(Purchase!$F:$F,Purchase!$A:$A,Waterfall!$A26,Purchase!$D:$D,Waterfall!$C26,Purchase!$C:$C,Waterfall!FD$1)</f>
        <v>0</v>
      </c>
      <c r="FE26" s="4">
        <f>SUMIFS(Purchase!$F:$F,Purchase!$A:$A,Waterfall!$A26,Purchase!$D:$D,Waterfall!$C26,Purchase!$C:$C,Waterfall!FE$1)</f>
        <v>0</v>
      </c>
      <c r="FF26" s="4">
        <f>SUMIFS(Purchase!$F:$F,Purchase!$A:$A,Waterfall!$A26,Purchase!$D:$D,Waterfall!$C26,Purchase!$C:$C,Waterfall!FF$1)</f>
        <v>0</v>
      </c>
      <c r="FG26" s="4">
        <f>SUMIFS(Purchase!$F:$F,Purchase!$A:$A,Waterfall!$A26,Purchase!$D:$D,Waterfall!$C26,Purchase!$C:$C,Waterfall!FG$1)</f>
        <v>0</v>
      </c>
      <c r="FH26" s="4">
        <f>SUMIFS(Purchase!$F:$F,Purchase!$A:$A,Waterfall!$A26,Purchase!$D:$D,Waterfall!$C26,Purchase!$C:$C,Waterfall!FH$1)</f>
        <v>0</v>
      </c>
      <c r="FI26" s="4">
        <f>SUMIFS(Purchase!$F:$F,Purchase!$A:$A,Waterfall!$A26,Purchase!$D:$D,Waterfall!$C26,Purchase!$C:$C,Waterfall!FI$1)</f>
        <v>0</v>
      </c>
      <c r="FJ26" s="4">
        <f>SUMIFS(Purchase!$F:$F,Purchase!$A:$A,Waterfall!$A26,Purchase!$D:$D,Waterfall!$C26,Purchase!$C:$C,Waterfall!FJ$1)</f>
        <v>0</v>
      </c>
      <c r="FK26" s="4">
        <f>SUMIFS(Purchase!$F:$F,Purchase!$A:$A,Waterfall!$A26,Purchase!$D:$D,Waterfall!$C26,Purchase!$C:$C,Waterfall!FK$1)</f>
        <v>0</v>
      </c>
      <c r="FL26" s="4">
        <f>SUMIFS(Purchase!$F:$F,Purchase!$A:$A,Waterfall!$A26,Purchase!$D:$D,Waterfall!$C26,Purchase!$C:$C,Waterfall!FL$1)</f>
        <v>0</v>
      </c>
      <c r="FM26" s="4">
        <f>SUMIFS(Purchase!$F:$F,Purchase!$A:$A,Waterfall!$A26,Purchase!$D:$D,Waterfall!$C26,Purchase!$C:$C,Waterfall!FM$1)</f>
        <v>0</v>
      </c>
      <c r="FN26" s="4">
        <f>SUMIFS(Purchase!$F:$F,Purchase!$A:$A,Waterfall!$A26,Purchase!$D:$D,Waterfall!$C26,Purchase!$C:$C,Waterfall!FN$1)</f>
        <v>0</v>
      </c>
      <c r="FO26" s="4">
        <f>SUMIFS(Purchase!$F:$F,Purchase!$A:$A,Waterfall!$A26,Purchase!$D:$D,Waterfall!$C26,Purchase!$C:$C,Waterfall!FO$1)</f>
        <v>0</v>
      </c>
      <c r="FP26" s="4">
        <f>SUMIFS(Purchase!$F:$F,Purchase!$A:$A,Waterfall!$A26,Purchase!$D:$D,Waterfall!$C26,Purchase!$C:$C,Waterfall!FP$1)</f>
        <v>0</v>
      </c>
      <c r="FQ26" s="4">
        <f>SUMIFS(Purchase!$F:$F,Purchase!$A:$A,Waterfall!$A26,Purchase!$D:$D,Waterfall!$C26,Purchase!$C:$C,Waterfall!FQ$1)</f>
        <v>0</v>
      </c>
      <c r="FR26" s="4">
        <f>SUMIFS(Purchase!$F:$F,Purchase!$A:$A,Waterfall!$A26,Purchase!$D:$D,Waterfall!$C26,Purchase!$C:$C,Waterfall!FR$1)</f>
        <v>0</v>
      </c>
      <c r="FS26" s="4">
        <f>SUMIFS(Purchase!$F:$F,Purchase!$A:$A,Waterfall!$A26,Purchase!$D:$D,Waterfall!$C26,Purchase!$C:$C,Waterfall!FS$1)</f>
        <v>0</v>
      </c>
      <c r="FT26" s="4">
        <f>SUMIFS(Purchase!$F:$F,Purchase!$A:$A,Waterfall!$A26,Purchase!$D:$D,Waterfall!$C26,Purchase!$C:$C,Waterfall!FT$1)</f>
        <v>0</v>
      </c>
      <c r="FU26" s="4">
        <f>SUMIFS(Purchase!$F:$F,Purchase!$A:$A,Waterfall!$A26,Purchase!$D:$D,Waterfall!$C26,Purchase!$C:$C,Waterfall!FU$1)</f>
        <v>0</v>
      </c>
      <c r="FV26" s="4">
        <f>SUMIFS(Purchase!$F:$F,Purchase!$A:$A,Waterfall!$A26,Purchase!$D:$D,Waterfall!$C26,Purchase!$C:$C,Waterfall!FV$1)</f>
        <v>0</v>
      </c>
      <c r="FW26" s="4">
        <f>SUMIFS(Purchase!$F:$F,Purchase!$A:$A,Waterfall!$A26,Purchase!$D:$D,Waterfall!$C26,Purchase!$C:$C,Waterfall!FW$1)</f>
        <v>0</v>
      </c>
      <c r="FX26" s="4">
        <f>SUMIFS(Purchase!$F:$F,Purchase!$A:$A,Waterfall!$A26,Purchase!$D:$D,Waterfall!$C26,Purchase!$C:$C,Waterfall!FX$1)</f>
        <v>0</v>
      </c>
      <c r="FY26" s="4">
        <f>SUMIFS(Purchase!$F:$F,Purchase!$A:$A,Waterfall!$A26,Purchase!$D:$D,Waterfall!$C26,Purchase!$C:$C,Waterfall!FY$1)</f>
        <v>0</v>
      </c>
      <c r="FZ26" s="4">
        <f>SUMIFS(Purchase!$F:$F,Purchase!$A:$A,Waterfall!$A26,Purchase!$D:$D,Waterfall!$C26,Purchase!$C:$C,Waterfall!FZ$1)</f>
        <v>0</v>
      </c>
      <c r="GA26" s="4">
        <f>SUMIFS(Purchase!$F:$F,Purchase!$A:$A,Waterfall!$A26,Purchase!$D:$D,Waterfall!$C26,Purchase!$C:$C,Waterfall!GA$1)</f>
        <v>0</v>
      </c>
      <c r="GB26" s="4">
        <f>SUMIFS(Purchase!$F:$F,Purchase!$A:$A,Waterfall!$A26,Purchase!$D:$D,Waterfall!$C26,Purchase!$C:$C,Waterfall!GB$1)</f>
        <v>0</v>
      </c>
      <c r="GC26" s="4">
        <f>SUMIFS(Purchase!$F:$F,Purchase!$A:$A,Waterfall!$A26,Purchase!$D:$D,Waterfall!$C26,Purchase!$C:$C,Waterfall!GC$1)</f>
        <v>0</v>
      </c>
      <c r="GD26" s="4">
        <f>SUMIFS(Purchase!$F:$F,Purchase!$A:$A,Waterfall!$A26,Purchase!$D:$D,Waterfall!$C26,Purchase!$C:$C,Waterfall!GD$1)</f>
        <v>0</v>
      </c>
      <c r="GE26" s="4">
        <f>SUMIFS(Purchase!$F:$F,Purchase!$A:$A,Waterfall!$A26,Purchase!$D:$D,Waterfall!$C26,Purchase!$C:$C,Waterfall!GE$1)</f>
        <v>0</v>
      </c>
      <c r="GF26" s="4">
        <f>SUMIFS(Purchase!$F:$F,Purchase!$A:$A,Waterfall!$A26,Purchase!$D:$D,Waterfall!$C26,Purchase!$C:$C,Waterfall!GF$1)</f>
        <v>0</v>
      </c>
      <c r="GG26" s="4">
        <f>SUMIFS(Purchase!$F:$F,Purchase!$A:$A,Waterfall!$A26,Purchase!$D:$D,Waterfall!$C26,Purchase!$C:$C,Waterfall!GG$1)</f>
        <v>0</v>
      </c>
      <c r="GH26" s="4">
        <f>SUMIFS(Purchase!$F:$F,Purchase!$A:$A,Waterfall!$A26,Purchase!$D:$D,Waterfall!$C26,Purchase!$C:$C,Waterfall!GH$1)</f>
        <v>0</v>
      </c>
      <c r="GI26" s="4">
        <f>SUMIFS(Purchase!$F:$F,Purchase!$A:$A,Waterfall!$A26,Purchase!$D:$D,Waterfall!$C26,Purchase!$C:$C,Waterfall!GI$1)</f>
        <v>0</v>
      </c>
      <c r="GJ26" s="113"/>
      <c r="GK26" s="65"/>
    </row>
    <row r="27" spans="1:193" x14ac:dyDescent="0.35">
      <c r="A27" s="8">
        <f t="shared" si="3"/>
        <v>1</v>
      </c>
      <c r="B27" s="2" t="str">
        <f>VLOOKUP($A27,Centers!$B$1:$C$120,2,)</f>
        <v>GATE</v>
      </c>
      <c r="C27" s="3">
        <v>44904</v>
      </c>
      <c r="D27" s="4">
        <f>IF($A27=1,SUM(SUMIFS(Indent!$E:$E,Indent!$C:$C,Waterfall!$C27,Indent!$A:$A,Centers!$A$2),SUMIFS(Indent!$E:$E,Indent!$C:$C,Waterfall!$C27,Indent!$A:$A,Centers!$A$3),SUMIFS(Indent!$E:$E,Indent!$C:$C,Waterfall!$C27,Indent!$A:$A,Centers!$A$4),SUMIFS(Indent!$E:$E,Indent!$C:$C,Waterfall!$C27,Indent!$A:$A,Centers!$A$5),SUMIFS(Indent!$E:$E,Indent!$C:$C,Waterfall!$C27,Indent!$A:$A,Centers!$A$6),SUMIFS(Indent!$E:$E,Indent!$C:$C,Waterfall!$C27,Indent!$A:$A,Centers!$A$7),SUMIFS(Indent!$E:$E,Indent!$C:$C,Waterfall!$C27,Indent!$A:$A,Centers!$A$8)),SUMIFS(Indent!$E:$E,Indent!$C:$C,Waterfall!$C27,Indent!$A:$A,$A27))</f>
        <v>32112</v>
      </c>
      <c r="E27" s="4">
        <f>SUMIFS(Purchase!$F:$F,Purchase!$A:$A,Waterfall!$A27,Purchase!$D:$D,Waterfall!$C27,Purchase!$C:$C,Waterfall!E$1)</f>
        <v>0</v>
      </c>
      <c r="F27" s="4">
        <f>SUMIFS(Purchase!$F:$F,Purchase!$A:$A,Waterfall!$A27,Purchase!$D:$D,Waterfall!$C27,Purchase!$C:$C,Waterfall!F$1)</f>
        <v>0</v>
      </c>
      <c r="G27" s="4">
        <f>SUMIFS(Purchase!$F:$F,Purchase!$A:$A,Waterfall!$A27,Purchase!$D:$D,Waterfall!$C27,Purchase!$C:$C,Waterfall!G$1)</f>
        <v>0</v>
      </c>
      <c r="H27" s="4">
        <f>SUMIFS(Purchase!$F:$F,Purchase!$A:$A,Waterfall!$A27,Purchase!$D:$D,Waterfall!$C27,Purchase!$C:$C,Waterfall!H$1)</f>
        <v>0</v>
      </c>
      <c r="I27" s="4">
        <f>SUMIFS(Purchase!$F:$F,Purchase!$A:$A,Waterfall!$A27,Purchase!$D:$D,Waterfall!$C27,Purchase!$C:$C,Waterfall!I$1)</f>
        <v>0</v>
      </c>
      <c r="J27" s="4">
        <f>SUMIFS(Purchase!$F:$F,Purchase!$A:$A,Waterfall!$A27,Purchase!$D:$D,Waterfall!$C27,Purchase!$C:$C,Waterfall!J$1)</f>
        <v>0</v>
      </c>
      <c r="K27" s="4">
        <f>SUMIFS(Purchase!$F:$F,Purchase!$A:$A,Waterfall!$A27,Purchase!$D:$D,Waterfall!$C27,Purchase!$C:$C,Waterfall!K$1)</f>
        <v>0</v>
      </c>
      <c r="L27" s="4">
        <f>SUMIFS(Purchase!$F:$F,Purchase!$A:$A,Waterfall!$A27,Purchase!$D:$D,Waterfall!$C27,Purchase!$C:$C,Waterfall!L$1)</f>
        <v>0</v>
      </c>
      <c r="M27" s="4">
        <f>SUMIFS(Purchase!$F:$F,Purchase!$A:$A,Waterfall!$A27,Purchase!$D:$D,Waterfall!$C27,Purchase!$C:$C,Waterfall!M$1)</f>
        <v>0</v>
      </c>
      <c r="N27" s="4">
        <f>SUMIFS(Purchase!$F:$F,Purchase!$A:$A,Waterfall!$A27,Purchase!$D:$D,Waterfall!$C27,Purchase!$C:$C,Waterfall!N$1)</f>
        <v>0</v>
      </c>
      <c r="O27" s="4">
        <f>SUMIFS(Purchase!$F:$F,Purchase!$A:$A,Waterfall!$A27,Purchase!$D:$D,Waterfall!$C27,Purchase!$C:$C,Waterfall!O$1)</f>
        <v>0</v>
      </c>
      <c r="P27" s="4">
        <f>SUMIFS(Purchase!$F:$F,Purchase!$A:$A,Waterfall!$A27,Purchase!$D:$D,Waterfall!$C27,Purchase!$C:$C,Waterfall!P$1)</f>
        <v>0</v>
      </c>
      <c r="Q27" s="4">
        <f>SUMIFS(Purchase!$F:$F,Purchase!$A:$A,Waterfall!$A27,Purchase!$D:$D,Waterfall!$C27,Purchase!$C:$C,Waterfall!Q$1)</f>
        <v>0</v>
      </c>
      <c r="R27" s="4">
        <f>SUMIFS(Purchase!$F:$F,Purchase!$A:$A,Waterfall!$A27,Purchase!$D:$D,Waterfall!$C27,Purchase!$C:$C,Waterfall!R$1)</f>
        <v>0</v>
      </c>
      <c r="S27" s="4">
        <f>SUMIFS(Purchase!$F:$F,Purchase!$A:$A,Waterfall!$A27,Purchase!$D:$D,Waterfall!$C27,Purchase!$C:$C,Waterfall!S$1)</f>
        <v>0</v>
      </c>
      <c r="T27" s="4">
        <f>SUMIFS(Purchase!$F:$F,Purchase!$A:$A,Waterfall!$A27,Purchase!$D:$D,Waterfall!$C27,Purchase!$C:$C,Waterfall!T$1)</f>
        <v>0</v>
      </c>
      <c r="U27" s="4">
        <f>SUMIFS(Purchase!$F:$F,Purchase!$A:$A,Waterfall!$A27,Purchase!$D:$D,Waterfall!$C27,Purchase!$C:$C,Waterfall!U$1)</f>
        <v>0</v>
      </c>
      <c r="V27" s="4">
        <f>SUMIFS(Purchase!$F:$F,Purchase!$A:$A,Waterfall!$A27,Purchase!$D:$D,Waterfall!$C27,Purchase!$C:$C,Waterfall!V$1)</f>
        <v>0</v>
      </c>
      <c r="W27" s="4">
        <f>SUMIFS(Purchase!$F:$F,Purchase!$A:$A,Waterfall!$A27,Purchase!$D:$D,Waterfall!$C27,Purchase!$C:$C,Waterfall!W$1)</f>
        <v>0</v>
      </c>
      <c r="X27" s="4">
        <f>SUMIFS(Purchase!$F:$F,Purchase!$A:$A,Waterfall!$A27,Purchase!$D:$D,Waterfall!$C27,Purchase!$C:$C,Waterfall!X$1)</f>
        <v>0</v>
      </c>
      <c r="Y27" s="4">
        <f>SUMIFS(Purchase!$F:$F,Purchase!$A:$A,Waterfall!$A27,Purchase!$D:$D,Waterfall!$C27,Purchase!$C:$C,Waterfall!Y$1)</f>
        <v>0</v>
      </c>
      <c r="Z27" s="4">
        <f>SUMIFS(Purchase!$F:$F,Purchase!$A:$A,Waterfall!$A27,Purchase!$D:$D,Waterfall!$C27,Purchase!$C:$C,Waterfall!Z$1)</f>
        <v>0</v>
      </c>
      <c r="AA27" s="4">
        <f>SUMIFS(Purchase!$F:$F,Purchase!$A:$A,Waterfall!$A27,Purchase!$D:$D,Waterfall!$C27,Purchase!$C:$C,Waterfall!AA$1)</f>
        <v>0</v>
      </c>
      <c r="AB27" s="4">
        <f>SUMIFS(Purchase!$F:$F,Purchase!$A:$A,Waterfall!$A27,Purchase!$D:$D,Waterfall!$C27,Purchase!$C:$C,Waterfall!AB$1)</f>
        <v>3236.35</v>
      </c>
      <c r="AC27" s="4">
        <f>SUMIFS(Purchase!$F:$F,Purchase!$A:$A,Waterfall!$A27,Purchase!$D:$D,Waterfall!$C27,Purchase!$C:$C,Waterfall!AC$1)</f>
        <v>13449.5</v>
      </c>
      <c r="AD27" s="4">
        <f>SUMIFS(Purchase!$F:$F,Purchase!$A:$A,Waterfall!$A27,Purchase!$D:$D,Waterfall!$C27,Purchase!$C:$C,Waterfall!AD$1)</f>
        <v>10159.530000000001</v>
      </c>
      <c r="AE27" s="4">
        <f>SUMIFS(Purchase!$F:$F,Purchase!$A:$A,Waterfall!$A27,Purchase!$D:$D,Waterfall!$C27,Purchase!$C:$C,Waterfall!AE$1)</f>
        <v>1985.12</v>
      </c>
      <c r="AF27" s="4">
        <f>SUMIFS(Purchase!$F:$F,Purchase!$A:$A,Waterfall!$A27,Purchase!$D:$D,Waterfall!$C27,Purchase!$C:$C,Waterfall!AF$1)</f>
        <v>6271.01</v>
      </c>
      <c r="AG27" s="4">
        <f>SUMIFS(Purchase!$F:$F,Purchase!$A:$A,Waterfall!$A27,Purchase!$D:$D,Waterfall!$C27,Purchase!$C:$C,Waterfall!AG$1)</f>
        <v>2101.69</v>
      </c>
      <c r="AH27" s="4">
        <f>SUMIFS(Purchase!$F:$F,Purchase!$A:$A,Waterfall!$A27,Purchase!$D:$D,Waterfall!$C27,Purchase!$C:$C,Waterfall!AH$1)</f>
        <v>60.09</v>
      </c>
      <c r="AI27" s="4">
        <f>SUMIFS(Purchase!$F:$F,Purchase!$A:$A,Waterfall!$A27,Purchase!$D:$D,Waterfall!$C27,Purchase!$C:$C,Waterfall!AI$1)</f>
        <v>0</v>
      </c>
      <c r="AJ27" s="4">
        <f>SUMIFS(Purchase!$F:$F,Purchase!$A:$A,Waterfall!$A27,Purchase!$D:$D,Waterfall!$C27,Purchase!$C:$C,Waterfall!AJ$1)</f>
        <v>0</v>
      </c>
      <c r="AK27" s="4">
        <f>SUMIFS(Purchase!$F:$F,Purchase!$A:$A,Waterfall!$A27,Purchase!$D:$D,Waterfall!$C27,Purchase!$C:$C,Waterfall!AK$1)</f>
        <v>0</v>
      </c>
      <c r="AL27" s="4">
        <f>SUMIFS(Purchase!$F:$F,Purchase!$A:$A,Waterfall!$A27,Purchase!$D:$D,Waterfall!$C27,Purchase!$C:$C,Waterfall!AL$1)</f>
        <v>0</v>
      </c>
      <c r="AM27" s="4">
        <f>SUMIFS(Purchase!$F:$F,Purchase!$A:$A,Waterfall!$A27,Purchase!$D:$D,Waterfall!$C27,Purchase!$C:$C,Waterfall!AM$1)</f>
        <v>0</v>
      </c>
      <c r="AN27" s="4">
        <f>SUMIFS(Purchase!$F:$F,Purchase!$A:$A,Waterfall!$A27,Purchase!$D:$D,Waterfall!$C27,Purchase!$C:$C,Waterfall!AN$1)</f>
        <v>0</v>
      </c>
      <c r="AO27" s="4">
        <f>SUMIFS(Purchase!$F:$F,Purchase!$A:$A,Waterfall!$A27,Purchase!$D:$D,Waterfall!$C27,Purchase!$C:$C,Waterfall!AO$1)</f>
        <v>0</v>
      </c>
      <c r="AP27" s="4">
        <f>SUMIFS(Purchase!$F:$F,Purchase!$A:$A,Waterfall!$A27,Purchase!$D:$D,Waterfall!$C27,Purchase!$C:$C,Waterfall!AP$1)</f>
        <v>0</v>
      </c>
      <c r="AQ27" s="4">
        <f>SUMIFS(Purchase!$F:$F,Purchase!$A:$A,Waterfall!$A27,Purchase!$D:$D,Waterfall!$C27,Purchase!$C:$C,Waterfall!AQ$1)</f>
        <v>0</v>
      </c>
      <c r="AR27" s="4">
        <f>SUMIFS(Purchase!$F:$F,Purchase!$A:$A,Waterfall!$A27,Purchase!$D:$D,Waterfall!$C27,Purchase!$C:$C,Waterfall!AR$1)</f>
        <v>0</v>
      </c>
      <c r="AS27" s="4">
        <f>SUMIFS(Purchase!$F:$F,Purchase!$A:$A,Waterfall!$A27,Purchase!$D:$D,Waterfall!$C27,Purchase!$C:$C,Waterfall!AS$1)</f>
        <v>0</v>
      </c>
      <c r="AT27" s="4">
        <f>SUMIFS(Purchase!$F:$F,Purchase!$A:$A,Waterfall!$A27,Purchase!$D:$D,Waterfall!$C27,Purchase!$C:$C,Waterfall!AT$1)</f>
        <v>0</v>
      </c>
      <c r="AU27" s="4">
        <f>SUMIFS(Purchase!$F:$F,Purchase!$A:$A,Waterfall!$A27,Purchase!$D:$D,Waterfall!$C27,Purchase!$C:$C,Waterfall!AU$1)</f>
        <v>0</v>
      </c>
      <c r="AV27" s="4">
        <f>SUMIFS(Purchase!$F:$F,Purchase!$A:$A,Waterfall!$A27,Purchase!$D:$D,Waterfall!$C27,Purchase!$C:$C,Waterfall!AV$1)</f>
        <v>0</v>
      </c>
      <c r="AW27" s="4">
        <f>SUMIFS(Purchase!$F:$F,Purchase!$A:$A,Waterfall!$A27,Purchase!$D:$D,Waterfall!$C27,Purchase!$C:$C,Waterfall!AW$1)</f>
        <v>0</v>
      </c>
      <c r="AX27" s="4">
        <f>SUMIFS(Purchase!$F:$F,Purchase!$A:$A,Waterfall!$A27,Purchase!$D:$D,Waterfall!$C27,Purchase!$C:$C,Waterfall!AX$1)</f>
        <v>0</v>
      </c>
      <c r="AY27" s="4">
        <f>SUMIFS(Purchase!$F:$F,Purchase!$A:$A,Waterfall!$A27,Purchase!$D:$D,Waterfall!$C27,Purchase!$C:$C,Waterfall!AY$1)</f>
        <v>0</v>
      </c>
      <c r="AZ27" s="4">
        <f>SUMIFS(Purchase!$F:$F,Purchase!$A:$A,Waterfall!$A27,Purchase!$D:$D,Waterfall!$C27,Purchase!$C:$C,Waterfall!AZ$1)</f>
        <v>0</v>
      </c>
      <c r="BA27" s="4">
        <f>SUMIFS(Purchase!$F:$F,Purchase!$A:$A,Waterfall!$A27,Purchase!$D:$D,Waterfall!$C27,Purchase!$C:$C,Waterfall!BA$1)</f>
        <v>0</v>
      </c>
      <c r="BB27" s="4">
        <f>SUMIFS(Purchase!$F:$F,Purchase!$A:$A,Waterfall!$A27,Purchase!$D:$D,Waterfall!$C27,Purchase!$C:$C,Waterfall!BB$1)</f>
        <v>0</v>
      </c>
      <c r="BC27" s="4">
        <f>SUMIFS(Purchase!$F:$F,Purchase!$A:$A,Waterfall!$A27,Purchase!$D:$D,Waterfall!$C27,Purchase!$C:$C,Waterfall!BC$1)</f>
        <v>0</v>
      </c>
      <c r="BD27" s="4">
        <f>SUMIFS(Purchase!$F:$F,Purchase!$A:$A,Waterfall!$A27,Purchase!$D:$D,Waterfall!$C27,Purchase!$C:$C,Waterfall!BD$1)</f>
        <v>0</v>
      </c>
      <c r="BE27" s="4">
        <f>SUMIFS(Purchase!$F:$F,Purchase!$A:$A,Waterfall!$A27,Purchase!$D:$D,Waterfall!$C27,Purchase!$C:$C,Waterfall!BE$1)</f>
        <v>0</v>
      </c>
      <c r="BF27" s="4">
        <f>SUMIFS(Purchase!$F:$F,Purchase!$A:$A,Waterfall!$A27,Purchase!$D:$D,Waterfall!$C27,Purchase!$C:$C,Waterfall!BF$1)</f>
        <v>0</v>
      </c>
      <c r="BG27" s="4">
        <f>SUMIFS(Purchase!$F:$F,Purchase!$A:$A,Waterfall!$A27,Purchase!$D:$D,Waterfall!$C27,Purchase!$C:$C,Waterfall!BG$1)</f>
        <v>0</v>
      </c>
      <c r="BH27" s="4">
        <f>SUMIFS(Purchase!$F:$F,Purchase!$A:$A,Waterfall!$A27,Purchase!$D:$D,Waterfall!$C27,Purchase!$C:$C,Waterfall!BH$1)</f>
        <v>0</v>
      </c>
      <c r="BI27" s="4">
        <f>SUMIFS(Purchase!$F:$F,Purchase!$A:$A,Waterfall!$A27,Purchase!$D:$D,Waterfall!$C27,Purchase!$C:$C,Waterfall!BI$1)</f>
        <v>0</v>
      </c>
      <c r="BJ27" s="4">
        <f>SUMIFS(Purchase!$F:$F,Purchase!$A:$A,Waterfall!$A27,Purchase!$D:$D,Waterfall!$C27,Purchase!$C:$C,Waterfall!BJ$1)</f>
        <v>0</v>
      </c>
      <c r="BK27" s="4">
        <f>SUMIFS(Purchase!$F:$F,Purchase!$A:$A,Waterfall!$A27,Purchase!$D:$D,Waterfall!$C27,Purchase!$C:$C,Waterfall!BK$1)</f>
        <v>0</v>
      </c>
      <c r="BL27" s="4">
        <f>SUMIFS(Purchase!$F:$F,Purchase!$A:$A,Waterfall!$A27,Purchase!$D:$D,Waterfall!$C27,Purchase!$C:$C,Waterfall!BL$1)</f>
        <v>0</v>
      </c>
      <c r="BM27" s="4">
        <f>SUMIFS(Purchase!$F:$F,Purchase!$A:$A,Waterfall!$A27,Purchase!$D:$D,Waterfall!$C27,Purchase!$C:$C,Waterfall!BM$1)</f>
        <v>0</v>
      </c>
      <c r="BN27" s="4">
        <f>SUMIFS(Purchase!$F:$F,Purchase!$A:$A,Waterfall!$A27,Purchase!$D:$D,Waterfall!$C27,Purchase!$C:$C,Waterfall!BN$1)</f>
        <v>0</v>
      </c>
      <c r="BO27" s="4">
        <f>SUMIFS(Purchase!$F:$F,Purchase!$A:$A,Waterfall!$A27,Purchase!$D:$D,Waterfall!$C27,Purchase!$C:$C,Waterfall!BO$1)</f>
        <v>0</v>
      </c>
      <c r="BP27" s="4">
        <f>SUMIFS(Purchase!$F:$F,Purchase!$A:$A,Waterfall!$A27,Purchase!$D:$D,Waterfall!$C27,Purchase!$C:$C,Waterfall!BP$1)</f>
        <v>0</v>
      </c>
      <c r="BQ27" s="4">
        <f>SUMIFS(Purchase!$F:$F,Purchase!$A:$A,Waterfall!$A27,Purchase!$D:$D,Waterfall!$C27,Purchase!$C:$C,Waterfall!BQ$1)</f>
        <v>0</v>
      </c>
      <c r="BR27" s="4">
        <f>SUMIFS(Purchase!$F:$F,Purchase!$A:$A,Waterfall!$A27,Purchase!$D:$D,Waterfall!$C27,Purchase!$C:$C,Waterfall!BR$1)</f>
        <v>0</v>
      </c>
      <c r="BS27" s="4">
        <f>SUMIFS(Purchase!$F:$F,Purchase!$A:$A,Waterfall!$A27,Purchase!$D:$D,Waterfall!$C27,Purchase!$C:$C,Waterfall!BS$1)</f>
        <v>0</v>
      </c>
      <c r="BT27" s="4">
        <f>SUMIFS(Purchase!$F:$F,Purchase!$A:$A,Waterfall!$A27,Purchase!$D:$D,Waterfall!$C27,Purchase!$C:$C,Waterfall!BT$1)</f>
        <v>0</v>
      </c>
      <c r="BU27" s="4">
        <f>SUMIFS(Purchase!$F:$F,Purchase!$A:$A,Waterfall!$A27,Purchase!$D:$D,Waterfall!$C27,Purchase!$C:$C,Waterfall!BU$1)</f>
        <v>0</v>
      </c>
      <c r="BV27" s="4">
        <f>SUMIFS(Purchase!$F:$F,Purchase!$A:$A,Waterfall!$A27,Purchase!$D:$D,Waterfall!$C27,Purchase!$C:$C,Waterfall!BV$1)</f>
        <v>0</v>
      </c>
      <c r="BW27" s="4">
        <f>SUMIFS(Purchase!$F:$F,Purchase!$A:$A,Waterfall!$A27,Purchase!$D:$D,Waterfall!$C27,Purchase!$C:$C,Waterfall!BW$1)</f>
        <v>0</v>
      </c>
      <c r="BX27" s="4">
        <f>SUMIFS(Purchase!$F:$F,Purchase!$A:$A,Waterfall!$A27,Purchase!$D:$D,Waterfall!$C27,Purchase!$C:$C,Waterfall!BX$1)</f>
        <v>0</v>
      </c>
      <c r="BY27" s="4">
        <f>SUMIFS(Purchase!$F:$F,Purchase!$A:$A,Waterfall!$A27,Purchase!$D:$D,Waterfall!$C27,Purchase!$C:$C,Waterfall!BY$1)</f>
        <v>0</v>
      </c>
      <c r="BZ27" s="4">
        <f>SUMIFS(Purchase!$F:$F,Purchase!$A:$A,Waterfall!$A27,Purchase!$D:$D,Waterfall!$C27,Purchase!$C:$C,Waterfall!BZ$1)</f>
        <v>0</v>
      </c>
      <c r="CA27" s="4">
        <f>SUMIFS(Purchase!$F:$F,Purchase!$A:$A,Waterfall!$A27,Purchase!$D:$D,Waterfall!$C27,Purchase!$C:$C,Waterfall!CA$1)</f>
        <v>0</v>
      </c>
      <c r="CB27" s="4">
        <f>SUMIFS(Purchase!$F:$F,Purchase!$A:$A,Waterfall!$A27,Purchase!$D:$D,Waterfall!$C27,Purchase!$C:$C,Waterfall!CB$1)</f>
        <v>0</v>
      </c>
      <c r="CC27" s="4">
        <f>SUMIFS(Purchase!$F:$F,Purchase!$A:$A,Waterfall!$A27,Purchase!$D:$D,Waterfall!$C27,Purchase!$C:$C,Waterfall!CC$1)</f>
        <v>0</v>
      </c>
      <c r="CD27" s="4">
        <f>SUMIFS(Purchase!$F:$F,Purchase!$A:$A,Waterfall!$A27,Purchase!$D:$D,Waterfall!$C27,Purchase!$C:$C,Waterfall!CD$1)</f>
        <v>0</v>
      </c>
      <c r="CE27" s="4">
        <f>SUMIFS(Purchase!$F:$F,Purchase!$A:$A,Waterfall!$A27,Purchase!$D:$D,Waterfall!$C27,Purchase!$C:$C,Waterfall!CE$1)</f>
        <v>0</v>
      </c>
      <c r="CF27" s="4">
        <f>SUMIFS(Purchase!$F:$F,Purchase!$A:$A,Waterfall!$A27,Purchase!$D:$D,Waterfall!$C27,Purchase!$C:$C,Waterfall!CF$1)</f>
        <v>0</v>
      </c>
      <c r="CG27" s="4">
        <f>SUMIFS(Purchase!$F:$F,Purchase!$A:$A,Waterfall!$A27,Purchase!$D:$D,Waterfall!$C27,Purchase!$C:$C,Waterfall!CG$1)</f>
        <v>0</v>
      </c>
      <c r="CH27" s="4">
        <f>SUMIFS(Purchase!$F:$F,Purchase!$A:$A,Waterfall!$A27,Purchase!$D:$D,Waterfall!$C27,Purchase!$C:$C,Waterfall!CH$1)</f>
        <v>0</v>
      </c>
      <c r="CI27" s="4">
        <f>SUMIFS(Purchase!$F:$F,Purchase!$A:$A,Waterfall!$A27,Purchase!$D:$D,Waterfall!$C27,Purchase!$C:$C,Waterfall!CI$1)</f>
        <v>0</v>
      </c>
      <c r="CJ27" s="4">
        <f>SUMIFS(Purchase!$F:$F,Purchase!$A:$A,Waterfall!$A27,Purchase!$D:$D,Waterfall!$C27,Purchase!$C:$C,Waterfall!CJ$1)</f>
        <v>0</v>
      </c>
      <c r="CK27" s="4">
        <f>SUMIFS(Purchase!$F:$F,Purchase!$A:$A,Waterfall!$A27,Purchase!$D:$D,Waterfall!$C27,Purchase!$C:$C,Waterfall!CK$1)</f>
        <v>0</v>
      </c>
      <c r="CL27" s="4">
        <f>SUMIFS(Purchase!$F:$F,Purchase!$A:$A,Waterfall!$A27,Purchase!$D:$D,Waterfall!$C27,Purchase!$C:$C,Waterfall!CL$1)</f>
        <v>0</v>
      </c>
      <c r="CM27" s="4">
        <f>SUMIFS(Purchase!$F:$F,Purchase!$A:$A,Waterfall!$A27,Purchase!$D:$D,Waterfall!$C27,Purchase!$C:$C,Waterfall!CM$1)</f>
        <v>0</v>
      </c>
      <c r="CN27" s="4">
        <f>SUMIFS(Purchase!$F:$F,Purchase!$A:$A,Waterfall!$A27,Purchase!$D:$D,Waterfall!$C27,Purchase!$C:$C,Waterfall!CN$1)</f>
        <v>0</v>
      </c>
      <c r="CO27" s="4">
        <f>SUMIFS(Purchase!$F:$F,Purchase!$A:$A,Waterfall!$A27,Purchase!$D:$D,Waterfall!$C27,Purchase!$C:$C,Waterfall!CO$1)</f>
        <v>0</v>
      </c>
      <c r="CP27" s="4">
        <f>SUMIFS(Purchase!$F:$F,Purchase!$A:$A,Waterfall!$A27,Purchase!$D:$D,Waterfall!$C27,Purchase!$C:$C,Waterfall!CP$1)</f>
        <v>0</v>
      </c>
      <c r="CQ27" s="4">
        <f>SUMIFS(Purchase!$F:$F,Purchase!$A:$A,Waterfall!$A27,Purchase!$D:$D,Waterfall!$C27,Purchase!$C:$C,Waterfall!CQ$1)</f>
        <v>0</v>
      </c>
      <c r="CR27" s="4">
        <f>SUMIFS(Purchase!$F:$F,Purchase!$A:$A,Waterfall!$A27,Purchase!$D:$D,Waterfall!$C27,Purchase!$C:$C,Waterfall!CR$1)</f>
        <v>0</v>
      </c>
      <c r="CS27" s="4">
        <f>SUMIFS(Purchase!$F:$F,Purchase!$A:$A,Waterfall!$A27,Purchase!$D:$D,Waterfall!$C27,Purchase!$C:$C,Waterfall!CS$1)</f>
        <v>0</v>
      </c>
      <c r="CT27" s="4">
        <f>SUMIFS(Purchase!$F:$F,Purchase!$A:$A,Waterfall!$A27,Purchase!$D:$D,Waterfall!$C27,Purchase!$C:$C,Waterfall!CT$1)</f>
        <v>0</v>
      </c>
      <c r="CU27" s="4">
        <f>SUMIFS(Purchase!$F:$F,Purchase!$A:$A,Waterfall!$A27,Purchase!$D:$D,Waterfall!$C27,Purchase!$C:$C,Waterfall!CU$1)</f>
        <v>0</v>
      </c>
      <c r="CV27" s="4">
        <f>SUMIFS(Purchase!$F:$F,Purchase!$A:$A,Waterfall!$A27,Purchase!$D:$D,Waterfall!$C27,Purchase!$C:$C,Waterfall!CV$1)</f>
        <v>0</v>
      </c>
      <c r="CW27" s="4">
        <f>SUMIFS(Purchase!$F:$F,Purchase!$A:$A,Waterfall!$A27,Purchase!$D:$D,Waterfall!$C27,Purchase!$C:$C,Waterfall!CW$1)</f>
        <v>0</v>
      </c>
      <c r="CX27" s="4">
        <f>SUMIFS(Purchase!$F:$F,Purchase!$A:$A,Waterfall!$A27,Purchase!$D:$D,Waterfall!$C27,Purchase!$C:$C,Waterfall!CX$1)</f>
        <v>0</v>
      </c>
      <c r="CY27" s="4">
        <f>SUMIFS(Purchase!$F:$F,Purchase!$A:$A,Waterfall!$A27,Purchase!$D:$D,Waterfall!$C27,Purchase!$C:$C,Waterfall!CY$1)</f>
        <v>0</v>
      </c>
      <c r="CZ27" s="4">
        <f>SUMIFS(Purchase!$F:$F,Purchase!$A:$A,Waterfall!$A27,Purchase!$D:$D,Waterfall!$C27,Purchase!$C:$C,Waterfall!CZ$1)</f>
        <v>0</v>
      </c>
      <c r="DA27" s="4">
        <f>SUMIFS(Purchase!$F:$F,Purchase!$A:$A,Waterfall!$A27,Purchase!$D:$D,Waterfall!$C27,Purchase!$C:$C,Waterfall!DA$1)</f>
        <v>0</v>
      </c>
      <c r="DB27" s="4">
        <f>SUMIFS(Purchase!$F:$F,Purchase!$A:$A,Waterfall!$A27,Purchase!$D:$D,Waterfall!$C27,Purchase!$C:$C,Waterfall!DB$1)</f>
        <v>0</v>
      </c>
      <c r="DC27" s="4">
        <f>SUMIFS(Purchase!$F:$F,Purchase!$A:$A,Waterfall!$A27,Purchase!$D:$D,Waterfall!$C27,Purchase!$C:$C,Waterfall!DC$1)</f>
        <v>0</v>
      </c>
      <c r="DD27" s="4">
        <f>SUMIFS(Purchase!$F:$F,Purchase!$A:$A,Waterfall!$A27,Purchase!$D:$D,Waterfall!$C27,Purchase!$C:$C,Waterfall!DD$1)</f>
        <v>0</v>
      </c>
      <c r="DE27" s="4">
        <f>SUMIFS(Purchase!$F:$F,Purchase!$A:$A,Waterfall!$A27,Purchase!$D:$D,Waterfall!$C27,Purchase!$C:$C,Waterfall!DE$1)</f>
        <v>0</v>
      </c>
      <c r="DF27" s="4">
        <f>SUMIFS(Purchase!$F:$F,Purchase!$A:$A,Waterfall!$A27,Purchase!$D:$D,Waterfall!$C27,Purchase!$C:$C,Waterfall!DF$1)</f>
        <v>0</v>
      </c>
      <c r="DG27" s="4">
        <f>SUMIFS(Purchase!$F:$F,Purchase!$A:$A,Waterfall!$A27,Purchase!$D:$D,Waterfall!$C27,Purchase!$C:$C,Waterfall!DG$1)</f>
        <v>0</v>
      </c>
      <c r="DH27" s="4">
        <f>SUMIFS(Purchase!$F:$F,Purchase!$A:$A,Waterfall!$A27,Purchase!$D:$D,Waterfall!$C27,Purchase!$C:$C,Waterfall!DH$1)</f>
        <v>0</v>
      </c>
      <c r="DI27" s="4">
        <f>SUMIFS(Purchase!$F:$F,Purchase!$A:$A,Waterfall!$A27,Purchase!$D:$D,Waterfall!$C27,Purchase!$C:$C,Waterfall!DI$1)</f>
        <v>0</v>
      </c>
      <c r="DJ27" s="4">
        <f>SUMIFS(Purchase!$F:$F,Purchase!$A:$A,Waterfall!$A27,Purchase!$D:$D,Waterfall!$C27,Purchase!$C:$C,Waterfall!DJ$1)</f>
        <v>0</v>
      </c>
      <c r="DK27" s="4">
        <f>SUMIFS(Purchase!$F:$F,Purchase!$A:$A,Waterfall!$A27,Purchase!$D:$D,Waterfall!$C27,Purchase!$C:$C,Waterfall!DK$1)</f>
        <v>0</v>
      </c>
      <c r="DL27" s="4">
        <f>SUMIFS(Purchase!$F:$F,Purchase!$A:$A,Waterfall!$A27,Purchase!$D:$D,Waterfall!$C27,Purchase!$C:$C,Waterfall!DL$1)</f>
        <v>0</v>
      </c>
      <c r="DM27" s="4">
        <f>SUMIFS(Purchase!$F:$F,Purchase!$A:$A,Waterfall!$A27,Purchase!$D:$D,Waterfall!$C27,Purchase!$C:$C,Waterfall!DM$1)</f>
        <v>0</v>
      </c>
      <c r="DN27" s="4">
        <f>SUMIFS(Purchase!$F:$F,Purchase!$A:$A,Waterfall!$A27,Purchase!$D:$D,Waterfall!$C27,Purchase!$C:$C,Waterfall!DN$1)</f>
        <v>0</v>
      </c>
      <c r="DO27" s="4">
        <f>SUMIFS(Purchase!$F:$F,Purchase!$A:$A,Waterfall!$A27,Purchase!$D:$D,Waterfall!$C27,Purchase!$C:$C,Waterfall!DO$1)</f>
        <v>0</v>
      </c>
      <c r="DP27" s="4">
        <f>SUMIFS(Purchase!$F:$F,Purchase!$A:$A,Waterfall!$A27,Purchase!$D:$D,Waterfall!$C27,Purchase!$C:$C,Waterfall!DP$1)</f>
        <v>0</v>
      </c>
      <c r="DQ27" s="4">
        <f>SUMIFS(Purchase!$F:$F,Purchase!$A:$A,Waterfall!$A27,Purchase!$D:$D,Waterfall!$C27,Purchase!$C:$C,Waterfall!DQ$1)</f>
        <v>0</v>
      </c>
      <c r="DR27" s="4">
        <f>SUMIFS(Purchase!$F:$F,Purchase!$A:$A,Waterfall!$A27,Purchase!$D:$D,Waterfall!$C27,Purchase!$C:$C,Waterfall!DR$1)</f>
        <v>0</v>
      </c>
      <c r="DS27" s="4">
        <f>SUMIFS(Purchase!$F:$F,Purchase!$A:$A,Waterfall!$A27,Purchase!$D:$D,Waterfall!$C27,Purchase!$C:$C,Waterfall!DS$1)</f>
        <v>0</v>
      </c>
      <c r="DT27" s="4">
        <f>SUMIFS(Purchase!$F:$F,Purchase!$A:$A,Waterfall!$A27,Purchase!$D:$D,Waterfall!$C27,Purchase!$C:$C,Waterfall!DT$1)</f>
        <v>0</v>
      </c>
      <c r="DU27" s="4">
        <f>SUMIFS(Purchase!$F:$F,Purchase!$A:$A,Waterfall!$A27,Purchase!$D:$D,Waterfall!$C27,Purchase!$C:$C,Waterfall!DU$1)</f>
        <v>0</v>
      </c>
      <c r="DV27" s="4">
        <f>SUMIFS(Purchase!$F:$F,Purchase!$A:$A,Waterfall!$A27,Purchase!$D:$D,Waterfall!$C27,Purchase!$C:$C,Waterfall!DV$1)</f>
        <v>0</v>
      </c>
      <c r="DW27" s="4">
        <f>SUMIFS(Purchase!$F:$F,Purchase!$A:$A,Waterfall!$A27,Purchase!$D:$D,Waterfall!$C27,Purchase!$C:$C,Waterfall!DW$1)</f>
        <v>0</v>
      </c>
      <c r="DX27" s="4">
        <f>SUMIFS(Purchase!$F:$F,Purchase!$A:$A,Waterfall!$A27,Purchase!$D:$D,Waterfall!$C27,Purchase!$C:$C,Waterfall!DX$1)</f>
        <v>0</v>
      </c>
      <c r="DY27" s="4">
        <f>SUMIFS(Purchase!$F:$F,Purchase!$A:$A,Waterfall!$A27,Purchase!$D:$D,Waterfall!$C27,Purchase!$C:$C,Waterfall!DY$1)</f>
        <v>0</v>
      </c>
      <c r="DZ27" s="4">
        <f>SUMIFS(Purchase!$F:$F,Purchase!$A:$A,Waterfall!$A27,Purchase!$D:$D,Waterfall!$C27,Purchase!$C:$C,Waterfall!DZ$1)</f>
        <v>0</v>
      </c>
      <c r="EA27" s="4">
        <f>SUMIFS(Purchase!$F:$F,Purchase!$A:$A,Waterfall!$A27,Purchase!$D:$D,Waterfall!$C27,Purchase!$C:$C,Waterfall!EA$1)</f>
        <v>0</v>
      </c>
      <c r="EB27" s="4">
        <f>SUMIFS(Purchase!$F:$F,Purchase!$A:$A,Waterfall!$A27,Purchase!$D:$D,Waterfall!$C27,Purchase!$C:$C,Waterfall!EB$1)</f>
        <v>0</v>
      </c>
      <c r="EC27" s="4">
        <f>SUMIFS(Purchase!$F:$F,Purchase!$A:$A,Waterfall!$A27,Purchase!$D:$D,Waterfall!$C27,Purchase!$C:$C,Waterfall!EC$1)</f>
        <v>0</v>
      </c>
      <c r="ED27" s="4">
        <f>SUMIFS(Purchase!$F:$F,Purchase!$A:$A,Waterfall!$A27,Purchase!$D:$D,Waterfall!$C27,Purchase!$C:$C,Waterfall!ED$1)</f>
        <v>0</v>
      </c>
      <c r="EE27" s="4">
        <f>SUMIFS(Purchase!$F:$F,Purchase!$A:$A,Waterfall!$A27,Purchase!$D:$D,Waterfall!$C27,Purchase!$C:$C,Waterfall!EE$1)</f>
        <v>0</v>
      </c>
      <c r="EF27" s="4">
        <f>SUMIFS(Purchase!$F:$F,Purchase!$A:$A,Waterfall!$A27,Purchase!$D:$D,Waterfall!$C27,Purchase!$C:$C,Waterfall!EF$1)</f>
        <v>0</v>
      </c>
      <c r="EG27" s="4">
        <f>SUMIFS(Purchase!$F:$F,Purchase!$A:$A,Waterfall!$A27,Purchase!$D:$D,Waterfall!$C27,Purchase!$C:$C,Waterfall!EG$1)</f>
        <v>0</v>
      </c>
      <c r="EH27" s="4">
        <f>SUMIFS(Purchase!$F:$F,Purchase!$A:$A,Waterfall!$A27,Purchase!$D:$D,Waterfall!$C27,Purchase!$C:$C,Waterfall!EH$1)</f>
        <v>0</v>
      </c>
      <c r="EI27" s="4">
        <f>SUMIFS(Purchase!$F:$F,Purchase!$A:$A,Waterfall!$A27,Purchase!$D:$D,Waterfall!$C27,Purchase!$C:$C,Waterfall!EI$1)</f>
        <v>0</v>
      </c>
      <c r="EJ27" s="4">
        <f>SUMIFS(Purchase!$F:$F,Purchase!$A:$A,Waterfall!$A27,Purchase!$D:$D,Waterfall!$C27,Purchase!$C:$C,Waterfall!EJ$1)</f>
        <v>0</v>
      </c>
      <c r="EK27" s="4">
        <f>SUMIFS(Purchase!$F:$F,Purchase!$A:$A,Waterfall!$A27,Purchase!$D:$D,Waterfall!$C27,Purchase!$C:$C,Waterfall!EK$1)</f>
        <v>0</v>
      </c>
      <c r="EL27" s="4">
        <f>SUMIFS(Purchase!$F:$F,Purchase!$A:$A,Waterfall!$A27,Purchase!$D:$D,Waterfall!$C27,Purchase!$C:$C,Waterfall!EL$1)</f>
        <v>0</v>
      </c>
      <c r="EM27" s="4">
        <f>SUMIFS(Purchase!$F:$F,Purchase!$A:$A,Waterfall!$A27,Purchase!$D:$D,Waterfall!$C27,Purchase!$C:$C,Waterfall!EM$1)</f>
        <v>0</v>
      </c>
      <c r="EN27" s="4">
        <f>SUMIFS(Purchase!$F:$F,Purchase!$A:$A,Waterfall!$A27,Purchase!$D:$D,Waterfall!$C27,Purchase!$C:$C,Waterfall!EN$1)</f>
        <v>0</v>
      </c>
      <c r="EO27" s="4">
        <f>SUMIFS(Purchase!$F:$F,Purchase!$A:$A,Waterfall!$A27,Purchase!$D:$D,Waterfall!$C27,Purchase!$C:$C,Waterfall!EO$1)</f>
        <v>0</v>
      </c>
      <c r="EP27" s="4">
        <f>SUMIFS(Purchase!$F:$F,Purchase!$A:$A,Waterfall!$A27,Purchase!$D:$D,Waterfall!$C27,Purchase!$C:$C,Waterfall!EP$1)</f>
        <v>0</v>
      </c>
      <c r="EQ27" s="4">
        <f>SUMIFS(Purchase!$F:$F,Purchase!$A:$A,Waterfall!$A27,Purchase!$D:$D,Waterfall!$C27,Purchase!$C:$C,Waterfall!EQ$1)</f>
        <v>0</v>
      </c>
      <c r="ER27" s="4">
        <f>SUMIFS(Purchase!$F:$F,Purchase!$A:$A,Waterfall!$A27,Purchase!$D:$D,Waterfall!$C27,Purchase!$C:$C,Waterfall!ER$1)</f>
        <v>0</v>
      </c>
      <c r="ES27" s="4">
        <f>SUMIFS(Purchase!$F:$F,Purchase!$A:$A,Waterfall!$A27,Purchase!$D:$D,Waterfall!$C27,Purchase!$C:$C,Waterfall!ES$1)</f>
        <v>0</v>
      </c>
      <c r="ET27" s="4">
        <f>SUMIFS(Purchase!$F:$F,Purchase!$A:$A,Waterfall!$A27,Purchase!$D:$D,Waterfall!$C27,Purchase!$C:$C,Waterfall!ET$1)</f>
        <v>0</v>
      </c>
      <c r="EU27" s="4">
        <f>SUMIFS(Purchase!$F:$F,Purchase!$A:$A,Waterfall!$A27,Purchase!$D:$D,Waterfall!$C27,Purchase!$C:$C,Waterfall!EU$1)</f>
        <v>0</v>
      </c>
      <c r="EV27" s="4">
        <f>SUMIFS(Purchase!$F:$F,Purchase!$A:$A,Waterfall!$A27,Purchase!$D:$D,Waterfall!$C27,Purchase!$C:$C,Waterfall!EV$1)</f>
        <v>0</v>
      </c>
      <c r="EW27" s="4">
        <f>SUMIFS(Purchase!$F:$F,Purchase!$A:$A,Waterfall!$A27,Purchase!$D:$D,Waterfall!$C27,Purchase!$C:$C,Waterfall!EW$1)</f>
        <v>0</v>
      </c>
      <c r="EX27" s="4">
        <f>SUMIFS(Purchase!$F:$F,Purchase!$A:$A,Waterfall!$A27,Purchase!$D:$D,Waterfall!$C27,Purchase!$C:$C,Waterfall!EX$1)</f>
        <v>0</v>
      </c>
      <c r="EY27" s="4">
        <f>SUMIFS(Purchase!$F:$F,Purchase!$A:$A,Waterfall!$A27,Purchase!$D:$D,Waterfall!$C27,Purchase!$C:$C,Waterfall!EY$1)</f>
        <v>0</v>
      </c>
      <c r="EZ27" s="4">
        <f>SUMIFS(Purchase!$F:$F,Purchase!$A:$A,Waterfall!$A27,Purchase!$D:$D,Waterfall!$C27,Purchase!$C:$C,Waterfall!EZ$1)</f>
        <v>0</v>
      </c>
      <c r="FA27" s="4">
        <f>SUMIFS(Purchase!$F:$F,Purchase!$A:$A,Waterfall!$A27,Purchase!$D:$D,Waterfall!$C27,Purchase!$C:$C,Waterfall!FA$1)</f>
        <v>0</v>
      </c>
      <c r="FB27" s="4">
        <f>SUMIFS(Purchase!$F:$F,Purchase!$A:$A,Waterfall!$A27,Purchase!$D:$D,Waterfall!$C27,Purchase!$C:$C,Waterfall!FB$1)</f>
        <v>0</v>
      </c>
      <c r="FC27" s="4">
        <f>SUMIFS(Purchase!$F:$F,Purchase!$A:$A,Waterfall!$A27,Purchase!$D:$D,Waterfall!$C27,Purchase!$C:$C,Waterfall!FC$1)</f>
        <v>0</v>
      </c>
      <c r="FD27" s="4">
        <f>SUMIFS(Purchase!$F:$F,Purchase!$A:$A,Waterfall!$A27,Purchase!$D:$D,Waterfall!$C27,Purchase!$C:$C,Waterfall!FD$1)</f>
        <v>0</v>
      </c>
      <c r="FE27" s="4">
        <f>SUMIFS(Purchase!$F:$F,Purchase!$A:$A,Waterfall!$A27,Purchase!$D:$D,Waterfall!$C27,Purchase!$C:$C,Waterfall!FE$1)</f>
        <v>0</v>
      </c>
      <c r="FF27" s="4">
        <f>SUMIFS(Purchase!$F:$F,Purchase!$A:$A,Waterfall!$A27,Purchase!$D:$D,Waterfall!$C27,Purchase!$C:$C,Waterfall!FF$1)</f>
        <v>0</v>
      </c>
      <c r="FG27" s="4">
        <f>SUMIFS(Purchase!$F:$F,Purchase!$A:$A,Waterfall!$A27,Purchase!$D:$D,Waterfall!$C27,Purchase!$C:$C,Waterfall!FG$1)</f>
        <v>0</v>
      </c>
      <c r="FH27" s="4">
        <f>SUMIFS(Purchase!$F:$F,Purchase!$A:$A,Waterfall!$A27,Purchase!$D:$D,Waterfall!$C27,Purchase!$C:$C,Waterfall!FH$1)</f>
        <v>0</v>
      </c>
      <c r="FI27" s="4">
        <f>SUMIFS(Purchase!$F:$F,Purchase!$A:$A,Waterfall!$A27,Purchase!$D:$D,Waterfall!$C27,Purchase!$C:$C,Waterfall!FI$1)</f>
        <v>0</v>
      </c>
      <c r="FJ27" s="4">
        <f>SUMIFS(Purchase!$F:$F,Purchase!$A:$A,Waterfall!$A27,Purchase!$D:$D,Waterfall!$C27,Purchase!$C:$C,Waterfall!FJ$1)</f>
        <v>0</v>
      </c>
      <c r="FK27" s="4">
        <f>SUMIFS(Purchase!$F:$F,Purchase!$A:$A,Waterfall!$A27,Purchase!$D:$D,Waterfall!$C27,Purchase!$C:$C,Waterfall!FK$1)</f>
        <v>0</v>
      </c>
      <c r="FL27" s="4">
        <f>SUMIFS(Purchase!$F:$F,Purchase!$A:$A,Waterfall!$A27,Purchase!$D:$D,Waterfall!$C27,Purchase!$C:$C,Waterfall!FL$1)</f>
        <v>0</v>
      </c>
      <c r="FM27" s="4">
        <f>SUMIFS(Purchase!$F:$F,Purchase!$A:$A,Waterfall!$A27,Purchase!$D:$D,Waterfall!$C27,Purchase!$C:$C,Waterfall!FM$1)</f>
        <v>0</v>
      </c>
      <c r="FN27" s="4">
        <f>SUMIFS(Purchase!$F:$F,Purchase!$A:$A,Waterfall!$A27,Purchase!$D:$D,Waterfall!$C27,Purchase!$C:$C,Waterfall!FN$1)</f>
        <v>0</v>
      </c>
      <c r="FO27" s="4">
        <f>SUMIFS(Purchase!$F:$F,Purchase!$A:$A,Waterfall!$A27,Purchase!$D:$D,Waterfall!$C27,Purchase!$C:$C,Waterfall!FO$1)</f>
        <v>0</v>
      </c>
      <c r="FP27" s="4">
        <f>SUMIFS(Purchase!$F:$F,Purchase!$A:$A,Waterfall!$A27,Purchase!$D:$D,Waterfall!$C27,Purchase!$C:$C,Waterfall!FP$1)</f>
        <v>0</v>
      </c>
      <c r="FQ27" s="4">
        <f>SUMIFS(Purchase!$F:$F,Purchase!$A:$A,Waterfall!$A27,Purchase!$D:$D,Waterfall!$C27,Purchase!$C:$C,Waterfall!FQ$1)</f>
        <v>0</v>
      </c>
      <c r="FR27" s="4">
        <f>SUMIFS(Purchase!$F:$F,Purchase!$A:$A,Waterfall!$A27,Purchase!$D:$D,Waterfall!$C27,Purchase!$C:$C,Waterfall!FR$1)</f>
        <v>0</v>
      </c>
      <c r="FS27" s="4">
        <f>SUMIFS(Purchase!$F:$F,Purchase!$A:$A,Waterfall!$A27,Purchase!$D:$D,Waterfall!$C27,Purchase!$C:$C,Waterfall!FS$1)</f>
        <v>0</v>
      </c>
      <c r="FT27" s="4">
        <f>SUMIFS(Purchase!$F:$F,Purchase!$A:$A,Waterfall!$A27,Purchase!$D:$D,Waterfall!$C27,Purchase!$C:$C,Waterfall!FT$1)</f>
        <v>0</v>
      </c>
      <c r="FU27" s="4">
        <f>SUMIFS(Purchase!$F:$F,Purchase!$A:$A,Waterfall!$A27,Purchase!$D:$D,Waterfall!$C27,Purchase!$C:$C,Waterfall!FU$1)</f>
        <v>0</v>
      </c>
      <c r="FV27" s="4">
        <f>SUMIFS(Purchase!$F:$F,Purchase!$A:$A,Waterfall!$A27,Purchase!$D:$D,Waterfall!$C27,Purchase!$C:$C,Waterfall!FV$1)</f>
        <v>0</v>
      </c>
      <c r="FW27" s="4">
        <f>SUMIFS(Purchase!$F:$F,Purchase!$A:$A,Waterfall!$A27,Purchase!$D:$D,Waterfall!$C27,Purchase!$C:$C,Waterfall!FW$1)</f>
        <v>0</v>
      </c>
      <c r="FX27" s="4">
        <f>SUMIFS(Purchase!$F:$F,Purchase!$A:$A,Waterfall!$A27,Purchase!$D:$D,Waterfall!$C27,Purchase!$C:$C,Waterfall!FX$1)</f>
        <v>0</v>
      </c>
      <c r="FY27" s="4">
        <f>SUMIFS(Purchase!$F:$F,Purchase!$A:$A,Waterfall!$A27,Purchase!$D:$D,Waterfall!$C27,Purchase!$C:$C,Waterfall!FY$1)</f>
        <v>0</v>
      </c>
      <c r="FZ27" s="4">
        <f>SUMIFS(Purchase!$F:$F,Purchase!$A:$A,Waterfall!$A27,Purchase!$D:$D,Waterfall!$C27,Purchase!$C:$C,Waterfall!FZ$1)</f>
        <v>0</v>
      </c>
      <c r="GA27" s="4">
        <f>SUMIFS(Purchase!$F:$F,Purchase!$A:$A,Waterfall!$A27,Purchase!$D:$D,Waterfall!$C27,Purchase!$C:$C,Waterfall!GA$1)</f>
        <v>0</v>
      </c>
      <c r="GB27" s="4">
        <f>SUMIFS(Purchase!$F:$F,Purchase!$A:$A,Waterfall!$A27,Purchase!$D:$D,Waterfall!$C27,Purchase!$C:$C,Waterfall!GB$1)</f>
        <v>0</v>
      </c>
      <c r="GC27" s="4">
        <f>SUMIFS(Purchase!$F:$F,Purchase!$A:$A,Waterfall!$A27,Purchase!$D:$D,Waterfall!$C27,Purchase!$C:$C,Waterfall!GC$1)</f>
        <v>0</v>
      </c>
      <c r="GD27" s="4">
        <f>SUMIFS(Purchase!$F:$F,Purchase!$A:$A,Waterfall!$A27,Purchase!$D:$D,Waterfall!$C27,Purchase!$C:$C,Waterfall!GD$1)</f>
        <v>0</v>
      </c>
      <c r="GE27" s="4">
        <f>SUMIFS(Purchase!$F:$F,Purchase!$A:$A,Waterfall!$A27,Purchase!$D:$D,Waterfall!$C27,Purchase!$C:$C,Waterfall!GE$1)</f>
        <v>0</v>
      </c>
      <c r="GF27" s="4">
        <f>SUMIFS(Purchase!$F:$F,Purchase!$A:$A,Waterfall!$A27,Purchase!$D:$D,Waterfall!$C27,Purchase!$C:$C,Waterfall!GF$1)</f>
        <v>0</v>
      </c>
      <c r="GG27" s="4">
        <f>SUMIFS(Purchase!$F:$F,Purchase!$A:$A,Waterfall!$A27,Purchase!$D:$D,Waterfall!$C27,Purchase!$C:$C,Waterfall!GG$1)</f>
        <v>0</v>
      </c>
      <c r="GH27" s="4">
        <f>SUMIFS(Purchase!$F:$F,Purchase!$A:$A,Waterfall!$A27,Purchase!$D:$D,Waterfall!$C27,Purchase!$C:$C,Waterfall!GH$1)</f>
        <v>0</v>
      </c>
      <c r="GI27" s="4">
        <f>SUMIFS(Purchase!$F:$F,Purchase!$A:$A,Waterfall!$A27,Purchase!$D:$D,Waterfall!$C27,Purchase!$C:$C,Waterfall!GI$1)</f>
        <v>0</v>
      </c>
      <c r="GJ27" s="113"/>
      <c r="GK27" s="65"/>
    </row>
    <row r="28" spans="1:193" x14ac:dyDescent="0.35">
      <c r="A28" s="8">
        <f t="shared" si="3"/>
        <v>1</v>
      </c>
      <c r="B28" s="2" t="str">
        <f>VLOOKUP($A28,Centers!$B$1:$C$120,2,)</f>
        <v>GATE</v>
      </c>
      <c r="C28" s="3">
        <v>44905</v>
      </c>
      <c r="D28" s="4">
        <f>IF($A28=1,SUM(SUMIFS(Indent!$E:$E,Indent!$C:$C,Waterfall!$C28,Indent!$A:$A,Centers!$A$2),SUMIFS(Indent!$E:$E,Indent!$C:$C,Waterfall!$C28,Indent!$A:$A,Centers!$A$3),SUMIFS(Indent!$E:$E,Indent!$C:$C,Waterfall!$C28,Indent!$A:$A,Centers!$A$4),SUMIFS(Indent!$E:$E,Indent!$C:$C,Waterfall!$C28,Indent!$A:$A,Centers!$A$5),SUMIFS(Indent!$E:$E,Indent!$C:$C,Waterfall!$C28,Indent!$A:$A,Centers!$A$6),SUMIFS(Indent!$E:$E,Indent!$C:$C,Waterfall!$C28,Indent!$A:$A,Centers!$A$7),SUMIFS(Indent!$E:$E,Indent!$C:$C,Waterfall!$C28,Indent!$A:$A,Centers!$A$8)),SUMIFS(Indent!$E:$E,Indent!$C:$C,Waterfall!$C28,Indent!$A:$A,$A28))</f>
        <v>28143</v>
      </c>
      <c r="E28" s="4">
        <f>SUMIFS(Purchase!$F:$F,Purchase!$A:$A,Waterfall!$A28,Purchase!$D:$D,Waterfall!$C28,Purchase!$C:$C,Waterfall!E$1)</f>
        <v>0</v>
      </c>
      <c r="F28" s="4">
        <f>SUMIFS(Purchase!$F:$F,Purchase!$A:$A,Waterfall!$A28,Purchase!$D:$D,Waterfall!$C28,Purchase!$C:$C,Waterfall!F$1)</f>
        <v>0</v>
      </c>
      <c r="G28" s="4">
        <f>SUMIFS(Purchase!$F:$F,Purchase!$A:$A,Waterfall!$A28,Purchase!$D:$D,Waterfall!$C28,Purchase!$C:$C,Waterfall!G$1)</f>
        <v>0</v>
      </c>
      <c r="H28" s="4">
        <f>SUMIFS(Purchase!$F:$F,Purchase!$A:$A,Waterfall!$A28,Purchase!$D:$D,Waterfall!$C28,Purchase!$C:$C,Waterfall!H$1)</f>
        <v>0</v>
      </c>
      <c r="I28" s="4">
        <f>SUMIFS(Purchase!$F:$F,Purchase!$A:$A,Waterfall!$A28,Purchase!$D:$D,Waterfall!$C28,Purchase!$C:$C,Waterfall!I$1)</f>
        <v>0</v>
      </c>
      <c r="J28" s="4">
        <f>SUMIFS(Purchase!$F:$F,Purchase!$A:$A,Waterfall!$A28,Purchase!$D:$D,Waterfall!$C28,Purchase!$C:$C,Waterfall!J$1)</f>
        <v>0</v>
      </c>
      <c r="K28" s="4">
        <f>SUMIFS(Purchase!$F:$F,Purchase!$A:$A,Waterfall!$A28,Purchase!$D:$D,Waterfall!$C28,Purchase!$C:$C,Waterfall!K$1)</f>
        <v>0</v>
      </c>
      <c r="L28" s="4">
        <f>SUMIFS(Purchase!$F:$F,Purchase!$A:$A,Waterfall!$A28,Purchase!$D:$D,Waterfall!$C28,Purchase!$C:$C,Waterfall!L$1)</f>
        <v>0</v>
      </c>
      <c r="M28" s="4">
        <f>SUMIFS(Purchase!$F:$F,Purchase!$A:$A,Waterfall!$A28,Purchase!$D:$D,Waterfall!$C28,Purchase!$C:$C,Waterfall!M$1)</f>
        <v>0</v>
      </c>
      <c r="N28" s="4">
        <f>SUMIFS(Purchase!$F:$F,Purchase!$A:$A,Waterfall!$A28,Purchase!$D:$D,Waterfall!$C28,Purchase!$C:$C,Waterfall!N$1)</f>
        <v>0</v>
      </c>
      <c r="O28" s="4">
        <f>SUMIFS(Purchase!$F:$F,Purchase!$A:$A,Waterfall!$A28,Purchase!$D:$D,Waterfall!$C28,Purchase!$C:$C,Waterfall!O$1)</f>
        <v>0</v>
      </c>
      <c r="P28" s="4">
        <f>SUMIFS(Purchase!$F:$F,Purchase!$A:$A,Waterfall!$A28,Purchase!$D:$D,Waterfall!$C28,Purchase!$C:$C,Waterfall!P$1)</f>
        <v>0</v>
      </c>
      <c r="Q28" s="4">
        <f>SUMIFS(Purchase!$F:$F,Purchase!$A:$A,Waterfall!$A28,Purchase!$D:$D,Waterfall!$C28,Purchase!$C:$C,Waterfall!Q$1)</f>
        <v>0</v>
      </c>
      <c r="R28" s="4">
        <f>SUMIFS(Purchase!$F:$F,Purchase!$A:$A,Waterfall!$A28,Purchase!$D:$D,Waterfall!$C28,Purchase!$C:$C,Waterfall!R$1)</f>
        <v>0</v>
      </c>
      <c r="S28" s="4">
        <f>SUMIFS(Purchase!$F:$F,Purchase!$A:$A,Waterfall!$A28,Purchase!$D:$D,Waterfall!$C28,Purchase!$C:$C,Waterfall!S$1)</f>
        <v>0</v>
      </c>
      <c r="T28" s="4">
        <f>SUMIFS(Purchase!$F:$F,Purchase!$A:$A,Waterfall!$A28,Purchase!$D:$D,Waterfall!$C28,Purchase!$C:$C,Waterfall!T$1)</f>
        <v>0</v>
      </c>
      <c r="U28" s="4">
        <f>SUMIFS(Purchase!$F:$F,Purchase!$A:$A,Waterfall!$A28,Purchase!$D:$D,Waterfall!$C28,Purchase!$C:$C,Waterfall!U$1)</f>
        <v>0</v>
      </c>
      <c r="V28" s="4">
        <f>SUMIFS(Purchase!$F:$F,Purchase!$A:$A,Waterfall!$A28,Purchase!$D:$D,Waterfall!$C28,Purchase!$C:$C,Waterfall!V$1)</f>
        <v>0</v>
      </c>
      <c r="W28" s="4">
        <f>SUMIFS(Purchase!$F:$F,Purchase!$A:$A,Waterfall!$A28,Purchase!$D:$D,Waterfall!$C28,Purchase!$C:$C,Waterfall!W$1)</f>
        <v>0</v>
      </c>
      <c r="X28" s="4">
        <f>SUMIFS(Purchase!$F:$F,Purchase!$A:$A,Waterfall!$A28,Purchase!$D:$D,Waterfall!$C28,Purchase!$C:$C,Waterfall!X$1)</f>
        <v>0</v>
      </c>
      <c r="Y28" s="4">
        <f>SUMIFS(Purchase!$F:$F,Purchase!$A:$A,Waterfall!$A28,Purchase!$D:$D,Waterfall!$C28,Purchase!$C:$C,Waterfall!Y$1)</f>
        <v>0</v>
      </c>
      <c r="Z28" s="4">
        <f>SUMIFS(Purchase!$F:$F,Purchase!$A:$A,Waterfall!$A28,Purchase!$D:$D,Waterfall!$C28,Purchase!$C:$C,Waterfall!Z$1)</f>
        <v>0</v>
      </c>
      <c r="AA28" s="4">
        <f>SUMIFS(Purchase!$F:$F,Purchase!$A:$A,Waterfall!$A28,Purchase!$D:$D,Waterfall!$C28,Purchase!$C:$C,Waterfall!AA$1)</f>
        <v>0</v>
      </c>
      <c r="AB28" s="4">
        <f>SUMIFS(Purchase!$F:$F,Purchase!$A:$A,Waterfall!$A28,Purchase!$D:$D,Waterfall!$C28,Purchase!$C:$C,Waterfall!AB$1)</f>
        <v>0</v>
      </c>
      <c r="AC28" s="4">
        <f>SUMIFS(Purchase!$F:$F,Purchase!$A:$A,Waterfall!$A28,Purchase!$D:$D,Waterfall!$C28,Purchase!$C:$C,Waterfall!AC$1)</f>
        <v>3403.58</v>
      </c>
      <c r="AD28" s="4">
        <f>SUMIFS(Purchase!$F:$F,Purchase!$A:$A,Waterfall!$A28,Purchase!$D:$D,Waterfall!$C28,Purchase!$C:$C,Waterfall!AD$1)</f>
        <v>12437.3</v>
      </c>
      <c r="AE28" s="4">
        <f>SUMIFS(Purchase!$F:$F,Purchase!$A:$A,Waterfall!$A28,Purchase!$D:$D,Waterfall!$C28,Purchase!$C:$C,Waterfall!AE$1)</f>
        <v>2316.4899999999998</v>
      </c>
      <c r="AF28" s="4">
        <f>SUMIFS(Purchase!$F:$F,Purchase!$A:$A,Waterfall!$A28,Purchase!$D:$D,Waterfall!$C28,Purchase!$C:$C,Waterfall!AF$1)</f>
        <v>8194.9599999999991</v>
      </c>
      <c r="AG28" s="4">
        <f>SUMIFS(Purchase!$F:$F,Purchase!$A:$A,Waterfall!$A28,Purchase!$D:$D,Waterfall!$C28,Purchase!$C:$C,Waterfall!AG$1)</f>
        <v>4706.24</v>
      </c>
      <c r="AH28" s="4">
        <f>SUMIFS(Purchase!$F:$F,Purchase!$A:$A,Waterfall!$A28,Purchase!$D:$D,Waterfall!$C28,Purchase!$C:$C,Waterfall!AH$1)</f>
        <v>1627.04</v>
      </c>
      <c r="AI28" s="4">
        <f>SUMIFS(Purchase!$F:$F,Purchase!$A:$A,Waterfall!$A28,Purchase!$D:$D,Waterfall!$C28,Purchase!$C:$C,Waterfall!AI$1)</f>
        <v>0</v>
      </c>
      <c r="AJ28" s="4">
        <f>SUMIFS(Purchase!$F:$F,Purchase!$A:$A,Waterfall!$A28,Purchase!$D:$D,Waterfall!$C28,Purchase!$C:$C,Waterfall!AJ$1)</f>
        <v>0</v>
      </c>
      <c r="AK28" s="4">
        <f>SUMIFS(Purchase!$F:$F,Purchase!$A:$A,Waterfall!$A28,Purchase!$D:$D,Waterfall!$C28,Purchase!$C:$C,Waterfall!AK$1)</f>
        <v>0</v>
      </c>
      <c r="AL28" s="4">
        <f>SUMIFS(Purchase!$F:$F,Purchase!$A:$A,Waterfall!$A28,Purchase!$D:$D,Waterfall!$C28,Purchase!$C:$C,Waterfall!AL$1)</f>
        <v>0</v>
      </c>
      <c r="AM28" s="4">
        <f>SUMIFS(Purchase!$F:$F,Purchase!$A:$A,Waterfall!$A28,Purchase!$D:$D,Waterfall!$C28,Purchase!$C:$C,Waterfall!AM$1)</f>
        <v>0</v>
      </c>
      <c r="AN28" s="4">
        <f>SUMIFS(Purchase!$F:$F,Purchase!$A:$A,Waterfall!$A28,Purchase!$D:$D,Waterfall!$C28,Purchase!$C:$C,Waterfall!AN$1)</f>
        <v>0</v>
      </c>
      <c r="AO28" s="4">
        <f>SUMIFS(Purchase!$F:$F,Purchase!$A:$A,Waterfall!$A28,Purchase!$D:$D,Waterfall!$C28,Purchase!$C:$C,Waterfall!AO$1)</f>
        <v>0</v>
      </c>
      <c r="AP28" s="4">
        <f>SUMIFS(Purchase!$F:$F,Purchase!$A:$A,Waterfall!$A28,Purchase!$D:$D,Waterfall!$C28,Purchase!$C:$C,Waterfall!AP$1)</f>
        <v>0</v>
      </c>
      <c r="AQ28" s="4">
        <f>SUMIFS(Purchase!$F:$F,Purchase!$A:$A,Waterfall!$A28,Purchase!$D:$D,Waterfall!$C28,Purchase!$C:$C,Waterfall!AQ$1)</f>
        <v>0</v>
      </c>
      <c r="AR28" s="4">
        <f>SUMIFS(Purchase!$F:$F,Purchase!$A:$A,Waterfall!$A28,Purchase!$D:$D,Waterfall!$C28,Purchase!$C:$C,Waterfall!AR$1)</f>
        <v>0</v>
      </c>
      <c r="AS28" s="4">
        <f>SUMIFS(Purchase!$F:$F,Purchase!$A:$A,Waterfall!$A28,Purchase!$D:$D,Waterfall!$C28,Purchase!$C:$C,Waterfall!AS$1)</f>
        <v>0</v>
      </c>
      <c r="AT28" s="4">
        <f>SUMIFS(Purchase!$F:$F,Purchase!$A:$A,Waterfall!$A28,Purchase!$D:$D,Waterfall!$C28,Purchase!$C:$C,Waterfall!AT$1)</f>
        <v>0</v>
      </c>
      <c r="AU28" s="4">
        <f>SUMIFS(Purchase!$F:$F,Purchase!$A:$A,Waterfall!$A28,Purchase!$D:$D,Waterfall!$C28,Purchase!$C:$C,Waterfall!AU$1)</f>
        <v>0</v>
      </c>
      <c r="AV28" s="4">
        <f>SUMIFS(Purchase!$F:$F,Purchase!$A:$A,Waterfall!$A28,Purchase!$D:$D,Waterfall!$C28,Purchase!$C:$C,Waterfall!AV$1)</f>
        <v>0</v>
      </c>
      <c r="AW28" s="4">
        <f>SUMIFS(Purchase!$F:$F,Purchase!$A:$A,Waterfall!$A28,Purchase!$D:$D,Waterfall!$C28,Purchase!$C:$C,Waterfall!AW$1)</f>
        <v>0</v>
      </c>
      <c r="AX28" s="4">
        <f>SUMIFS(Purchase!$F:$F,Purchase!$A:$A,Waterfall!$A28,Purchase!$D:$D,Waterfall!$C28,Purchase!$C:$C,Waterfall!AX$1)</f>
        <v>0</v>
      </c>
      <c r="AY28" s="4">
        <f>SUMIFS(Purchase!$F:$F,Purchase!$A:$A,Waterfall!$A28,Purchase!$D:$D,Waterfall!$C28,Purchase!$C:$C,Waterfall!AY$1)</f>
        <v>0</v>
      </c>
      <c r="AZ28" s="4">
        <f>SUMIFS(Purchase!$F:$F,Purchase!$A:$A,Waterfall!$A28,Purchase!$D:$D,Waterfall!$C28,Purchase!$C:$C,Waterfall!AZ$1)</f>
        <v>0</v>
      </c>
      <c r="BA28" s="4">
        <f>SUMIFS(Purchase!$F:$F,Purchase!$A:$A,Waterfall!$A28,Purchase!$D:$D,Waterfall!$C28,Purchase!$C:$C,Waterfall!BA$1)</f>
        <v>0</v>
      </c>
      <c r="BB28" s="4">
        <f>SUMIFS(Purchase!$F:$F,Purchase!$A:$A,Waterfall!$A28,Purchase!$D:$D,Waterfall!$C28,Purchase!$C:$C,Waterfall!BB$1)</f>
        <v>0</v>
      </c>
      <c r="BC28" s="4">
        <f>SUMIFS(Purchase!$F:$F,Purchase!$A:$A,Waterfall!$A28,Purchase!$D:$D,Waterfall!$C28,Purchase!$C:$C,Waterfall!BC$1)</f>
        <v>0</v>
      </c>
      <c r="BD28" s="4">
        <f>SUMIFS(Purchase!$F:$F,Purchase!$A:$A,Waterfall!$A28,Purchase!$D:$D,Waterfall!$C28,Purchase!$C:$C,Waterfall!BD$1)</f>
        <v>0</v>
      </c>
      <c r="BE28" s="4">
        <f>SUMIFS(Purchase!$F:$F,Purchase!$A:$A,Waterfall!$A28,Purchase!$D:$D,Waterfall!$C28,Purchase!$C:$C,Waterfall!BE$1)</f>
        <v>0</v>
      </c>
      <c r="BF28" s="4">
        <f>SUMIFS(Purchase!$F:$F,Purchase!$A:$A,Waterfall!$A28,Purchase!$D:$D,Waterfall!$C28,Purchase!$C:$C,Waterfall!BF$1)</f>
        <v>0</v>
      </c>
      <c r="BG28" s="4">
        <f>SUMIFS(Purchase!$F:$F,Purchase!$A:$A,Waterfall!$A28,Purchase!$D:$D,Waterfall!$C28,Purchase!$C:$C,Waterfall!BG$1)</f>
        <v>0</v>
      </c>
      <c r="BH28" s="4">
        <f>SUMIFS(Purchase!$F:$F,Purchase!$A:$A,Waterfall!$A28,Purchase!$D:$D,Waterfall!$C28,Purchase!$C:$C,Waterfall!BH$1)</f>
        <v>0</v>
      </c>
      <c r="BI28" s="4">
        <f>SUMIFS(Purchase!$F:$F,Purchase!$A:$A,Waterfall!$A28,Purchase!$D:$D,Waterfall!$C28,Purchase!$C:$C,Waterfall!BI$1)</f>
        <v>0</v>
      </c>
      <c r="BJ28" s="4">
        <f>SUMIFS(Purchase!$F:$F,Purchase!$A:$A,Waterfall!$A28,Purchase!$D:$D,Waterfall!$C28,Purchase!$C:$C,Waterfall!BJ$1)</f>
        <v>0</v>
      </c>
      <c r="BK28" s="4">
        <f>SUMIFS(Purchase!$F:$F,Purchase!$A:$A,Waterfall!$A28,Purchase!$D:$D,Waterfall!$C28,Purchase!$C:$C,Waterfall!BK$1)</f>
        <v>0</v>
      </c>
      <c r="BL28" s="4">
        <f>SUMIFS(Purchase!$F:$F,Purchase!$A:$A,Waterfall!$A28,Purchase!$D:$D,Waterfall!$C28,Purchase!$C:$C,Waterfall!BL$1)</f>
        <v>0</v>
      </c>
      <c r="BM28" s="4">
        <f>SUMIFS(Purchase!$F:$F,Purchase!$A:$A,Waterfall!$A28,Purchase!$D:$D,Waterfall!$C28,Purchase!$C:$C,Waterfall!BM$1)</f>
        <v>0</v>
      </c>
      <c r="BN28" s="4">
        <f>SUMIFS(Purchase!$F:$F,Purchase!$A:$A,Waterfall!$A28,Purchase!$D:$D,Waterfall!$C28,Purchase!$C:$C,Waterfall!BN$1)</f>
        <v>0</v>
      </c>
      <c r="BO28" s="4">
        <f>SUMIFS(Purchase!$F:$F,Purchase!$A:$A,Waterfall!$A28,Purchase!$D:$D,Waterfall!$C28,Purchase!$C:$C,Waterfall!BO$1)</f>
        <v>0</v>
      </c>
      <c r="BP28" s="4">
        <f>SUMIFS(Purchase!$F:$F,Purchase!$A:$A,Waterfall!$A28,Purchase!$D:$D,Waterfall!$C28,Purchase!$C:$C,Waterfall!BP$1)</f>
        <v>0</v>
      </c>
      <c r="BQ28" s="4">
        <f>SUMIFS(Purchase!$F:$F,Purchase!$A:$A,Waterfall!$A28,Purchase!$D:$D,Waterfall!$C28,Purchase!$C:$C,Waterfall!BQ$1)</f>
        <v>0</v>
      </c>
      <c r="BR28" s="4">
        <f>SUMIFS(Purchase!$F:$F,Purchase!$A:$A,Waterfall!$A28,Purchase!$D:$D,Waterfall!$C28,Purchase!$C:$C,Waterfall!BR$1)</f>
        <v>0</v>
      </c>
      <c r="BS28" s="4">
        <f>SUMIFS(Purchase!$F:$F,Purchase!$A:$A,Waterfall!$A28,Purchase!$D:$D,Waterfall!$C28,Purchase!$C:$C,Waterfall!BS$1)</f>
        <v>0</v>
      </c>
      <c r="BT28" s="4">
        <f>SUMIFS(Purchase!$F:$F,Purchase!$A:$A,Waterfall!$A28,Purchase!$D:$D,Waterfall!$C28,Purchase!$C:$C,Waterfall!BT$1)</f>
        <v>0</v>
      </c>
      <c r="BU28" s="4">
        <f>SUMIFS(Purchase!$F:$F,Purchase!$A:$A,Waterfall!$A28,Purchase!$D:$D,Waterfall!$C28,Purchase!$C:$C,Waterfall!BU$1)</f>
        <v>0</v>
      </c>
      <c r="BV28" s="4">
        <f>SUMIFS(Purchase!$F:$F,Purchase!$A:$A,Waterfall!$A28,Purchase!$D:$D,Waterfall!$C28,Purchase!$C:$C,Waterfall!BV$1)</f>
        <v>0</v>
      </c>
      <c r="BW28" s="4">
        <f>SUMIFS(Purchase!$F:$F,Purchase!$A:$A,Waterfall!$A28,Purchase!$D:$D,Waterfall!$C28,Purchase!$C:$C,Waterfall!BW$1)</f>
        <v>0</v>
      </c>
      <c r="BX28" s="4">
        <f>SUMIFS(Purchase!$F:$F,Purchase!$A:$A,Waterfall!$A28,Purchase!$D:$D,Waterfall!$C28,Purchase!$C:$C,Waterfall!BX$1)</f>
        <v>0</v>
      </c>
      <c r="BY28" s="4">
        <f>SUMIFS(Purchase!$F:$F,Purchase!$A:$A,Waterfall!$A28,Purchase!$D:$D,Waterfall!$C28,Purchase!$C:$C,Waterfall!BY$1)</f>
        <v>0</v>
      </c>
      <c r="BZ28" s="4">
        <f>SUMIFS(Purchase!$F:$F,Purchase!$A:$A,Waterfall!$A28,Purchase!$D:$D,Waterfall!$C28,Purchase!$C:$C,Waterfall!BZ$1)</f>
        <v>0</v>
      </c>
      <c r="CA28" s="4">
        <f>SUMIFS(Purchase!$F:$F,Purchase!$A:$A,Waterfall!$A28,Purchase!$D:$D,Waterfall!$C28,Purchase!$C:$C,Waterfall!CA$1)</f>
        <v>0</v>
      </c>
      <c r="CB28" s="4">
        <f>SUMIFS(Purchase!$F:$F,Purchase!$A:$A,Waterfall!$A28,Purchase!$D:$D,Waterfall!$C28,Purchase!$C:$C,Waterfall!CB$1)</f>
        <v>0</v>
      </c>
      <c r="CC28" s="4">
        <f>SUMIFS(Purchase!$F:$F,Purchase!$A:$A,Waterfall!$A28,Purchase!$D:$D,Waterfall!$C28,Purchase!$C:$C,Waterfall!CC$1)</f>
        <v>0</v>
      </c>
      <c r="CD28" s="4">
        <f>SUMIFS(Purchase!$F:$F,Purchase!$A:$A,Waterfall!$A28,Purchase!$D:$D,Waterfall!$C28,Purchase!$C:$C,Waterfall!CD$1)</f>
        <v>0</v>
      </c>
      <c r="CE28" s="4">
        <f>SUMIFS(Purchase!$F:$F,Purchase!$A:$A,Waterfall!$A28,Purchase!$D:$D,Waterfall!$C28,Purchase!$C:$C,Waterfall!CE$1)</f>
        <v>0</v>
      </c>
      <c r="CF28" s="4">
        <f>SUMIFS(Purchase!$F:$F,Purchase!$A:$A,Waterfall!$A28,Purchase!$D:$D,Waterfall!$C28,Purchase!$C:$C,Waterfall!CF$1)</f>
        <v>0</v>
      </c>
      <c r="CG28" s="4">
        <f>SUMIFS(Purchase!$F:$F,Purchase!$A:$A,Waterfall!$A28,Purchase!$D:$D,Waterfall!$C28,Purchase!$C:$C,Waterfall!CG$1)</f>
        <v>0</v>
      </c>
      <c r="CH28" s="4">
        <f>SUMIFS(Purchase!$F:$F,Purchase!$A:$A,Waterfall!$A28,Purchase!$D:$D,Waterfall!$C28,Purchase!$C:$C,Waterfall!CH$1)</f>
        <v>0</v>
      </c>
      <c r="CI28" s="4">
        <f>SUMIFS(Purchase!$F:$F,Purchase!$A:$A,Waterfall!$A28,Purchase!$D:$D,Waterfall!$C28,Purchase!$C:$C,Waterfall!CI$1)</f>
        <v>0</v>
      </c>
      <c r="CJ28" s="4">
        <f>SUMIFS(Purchase!$F:$F,Purchase!$A:$A,Waterfall!$A28,Purchase!$D:$D,Waterfall!$C28,Purchase!$C:$C,Waterfall!CJ$1)</f>
        <v>0</v>
      </c>
      <c r="CK28" s="4">
        <f>SUMIFS(Purchase!$F:$F,Purchase!$A:$A,Waterfall!$A28,Purchase!$D:$D,Waterfall!$C28,Purchase!$C:$C,Waterfall!CK$1)</f>
        <v>0</v>
      </c>
      <c r="CL28" s="4">
        <f>SUMIFS(Purchase!$F:$F,Purchase!$A:$A,Waterfall!$A28,Purchase!$D:$D,Waterfall!$C28,Purchase!$C:$C,Waterfall!CL$1)</f>
        <v>0</v>
      </c>
      <c r="CM28" s="4">
        <f>SUMIFS(Purchase!$F:$F,Purchase!$A:$A,Waterfall!$A28,Purchase!$D:$D,Waterfall!$C28,Purchase!$C:$C,Waterfall!CM$1)</f>
        <v>0</v>
      </c>
      <c r="CN28" s="4">
        <f>SUMIFS(Purchase!$F:$F,Purchase!$A:$A,Waterfall!$A28,Purchase!$D:$D,Waterfall!$C28,Purchase!$C:$C,Waterfall!CN$1)</f>
        <v>0</v>
      </c>
      <c r="CO28" s="4">
        <f>SUMIFS(Purchase!$F:$F,Purchase!$A:$A,Waterfall!$A28,Purchase!$D:$D,Waterfall!$C28,Purchase!$C:$C,Waterfall!CO$1)</f>
        <v>0</v>
      </c>
      <c r="CP28" s="4">
        <f>SUMIFS(Purchase!$F:$F,Purchase!$A:$A,Waterfall!$A28,Purchase!$D:$D,Waterfall!$C28,Purchase!$C:$C,Waterfall!CP$1)</f>
        <v>0</v>
      </c>
      <c r="CQ28" s="4">
        <f>SUMIFS(Purchase!$F:$F,Purchase!$A:$A,Waterfall!$A28,Purchase!$D:$D,Waterfall!$C28,Purchase!$C:$C,Waterfall!CQ$1)</f>
        <v>0</v>
      </c>
      <c r="CR28" s="4">
        <f>SUMIFS(Purchase!$F:$F,Purchase!$A:$A,Waterfall!$A28,Purchase!$D:$D,Waterfall!$C28,Purchase!$C:$C,Waterfall!CR$1)</f>
        <v>0</v>
      </c>
      <c r="CS28" s="4">
        <f>SUMIFS(Purchase!$F:$F,Purchase!$A:$A,Waterfall!$A28,Purchase!$D:$D,Waterfall!$C28,Purchase!$C:$C,Waterfall!CS$1)</f>
        <v>0</v>
      </c>
      <c r="CT28" s="4">
        <f>SUMIFS(Purchase!$F:$F,Purchase!$A:$A,Waterfall!$A28,Purchase!$D:$D,Waterfall!$C28,Purchase!$C:$C,Waterfall!CT$1)</f>
        <v>0</v>
      </c>
      <c r="CU28" s="4">
        <f>SUMIFS(Purchase!$F:$F,Purchase!$A:$A,Waterfall!$A28,Purchase!$D:$D,Waterfall!$C28,Purchase!$C:$C,Waterfall!CU$1)</f>
        <v>0</v>
      </c>
      <c r="CV28" s="4">
        <f>SUMIFS(Purchase!$F:$F,Purchase!$A:$A,Waterfall!$A28,Purchase!$D:$D,Waterfall!$C28,Purchase!$C:$C,Waterfall!CV$1)</f>
        <v>0</v>
      </c>
      <c r="CW28" s="4">
        <f>SUMIFS(Purchase!$F:$F,Purchase!$A:$A,Waterfall!$A28,Purchase!$D:$D,Waterfall!$C28,Purchase!$C:$C,Waterfall!CW$1)</f>
        <v>0</v>
      </c>
      <c r="CX28" s="4">
        <f>SUMIFS(Purchase!$F:$F,Purchase!$A:$A,Waterfall!$A28,Purchase!$D:$D,Waterfall!$C28,Purchase!$C:$C,Waterfall!CX$1)</f>
        <v>0</v>
      </c>
      <c r="CY28" s="4">
        <f>SUMIFS(Purchase!$F:$F,Purchase!$A:$A,Waterfall!$A28,Purchase!$D:$D,Waterfall!$C28,Purchase!$C:$C,Waterfall!CY$1)</f>
        <v>0</v>
      </c>
      <c r="CZ28" s="4">
        <f>SUMIFS(Purchase!$F:$F,Purchase!$A:$A,Waterfall!$A28,Purchase!$D:$D,Waterfall!$C28,Purchase!$C:$C,Waterfall!CZ$1)</f>
        <v>0</v>
      </c>
      <c r="DA28" s="4">
        <f>SUMIFS(Purchase!$F:$F,Purchase!$A:$A,Waterfall!$A28,Purchase!$D:$D,Waterfall!$C28,Purchase!$C:$C,Waterfall!DA$1)</f>
        <v>0</v>
      </c>
      <c r="DB28" s="4">
        <f>SUMIFS(Purchase!$F:$F,Purchase!$A:$A,Waterfall!$A28,Purchase!$D:$D,Waterfall!$C28,Purchase!$C:$C,Waterfall!DB$1)</f>
        <v>0</v>
      </c>
      <c r="DC28" s="4">
        <f>SUMIFS(Purchase!$F:$F,Purchase!$A:$A,Waterfall!$A28,Purchase!$D:$D,Waterfall!$C28,Purchase!$C:$C,Waterfall!DC$1)</f>
        <v>0</v>
      </c>
      <c r="DD28" s="4">
        <f>SUMIFS(Purchase!$F:$F,Purchase!$A:$A,Waterfall!$A28,Purchase!$D:$D,Waterfall!$C28,Purchase!$C:$C,Waterfall!DD$1)</f>
        <v>0</v>
      </c>
      <c r="DE28" s="4">
        <f>SUMIFS(Purchase!$F:$F,Purchase!$A:$A,Waterfall!$A28,Purchase!$D:$D,Waterfall!$C28,Purchase!$C:$C,Waterfall!DE$1)</f>
        <v>0</v>
      </c>
      <c r="DF28" s="4">
        <f>SUMIFS(Purchase!$F:$F,Purchase!$A:$A,Waterfall!$A28,Purchase!$D:$D,Waterfall!$C28,Purchase!$C:$C,Waterfall!DF$1)</f>
        <v>0</v>
      </c>
      <c r="DG28" s="4">
        <f>SUMIFS(Purchase!$F:$F,Purchase!$A:$A,Waterfall!$A28,Purchase!$D:$D,Waterfall!$C28,Purchase!$C:$C,Waterfall!DG$1)</f>
        <v>0</v>
      </c>
      <c r="DH28" s="4">
        <f>SUMIFS(Purchase!$F:$F,Purchase!$A:$A,Waterfall!$A28,Purchase!$D:$D,Waterfall!$C28,Purchase!$C:$C,Waterfall!DH$1)</f>
        <v>0</v>
      </c>
      <c r="DI28" s="4">
        <f>SUMIFS(Purchase!$F:$F,Purchase!$A:$A,Waterfall!$A28,Purchase!$D:$D,Waterfall!$C28,Purchase!$C:$C,Waterfall!DI$1)</f>
        <v>0</v>
      </c>
      <c r="DJ28" s="4">
        <f>SUMIFS(Purchase!$F:$F,Purchase!$A:$A,Waterfall!$A28,Purchase!$D:$D,Waterfall!$C28,Purchase!$C:$C,Waterfall!DJ$1)</f>
        <v>0</v>
      </c>
      <c r="DK28" s="4">
        <f>SUMIFS(Purchase!$F:$F,Purchase!$A:$A,Waterfall!$A28,Purchase!$D:$D,Waterfall!$C28,Purchase!$C:$C,Waterfall!DK$1)</f>
        <v>0</v>
      </c>
      <c r="DL28" s="4">
        <f>SUMIFS(Purchase!$F:$F,Purchase!$A:$A,Waterfall!$A28,Purchase!$D:$D,Waterfall!$C28,Purchase!$C:$C,Waterfall!DL$1)</f>
        <v>0</v>
      </c>
      <c r="DM28" s="4">
        <f>SUMIFS(Purchase!$F:$F,Purchase!$A:$A,Waterfall!$A28,Purchase!$D:$D,Waterfall!$C28,Purchase!$C:$C,Waterfall!DM$1)</f>
        <v>0</v>
      </c>
      <c r="DN28" s="4">
        <f>SUMIFS(Purchase!$F:$F,Purchase!$A:$A,Waterfall!$A28,Purchase!$D:$D,Waterfall!$C28,Purchase!$C:$C,Waterfall!DN$1)</f>
        <v>0</v>
      </c>
      <c r="DO28" s="4">
        <f>SUMIFS(Purchase!$F:$F,Purchase!$A:$A,Waterfall!$A28,Purchase!$D:$D,Waterfall!$C28,Purchase!$C:$C,Waterfall!DO$1)</f>
        <v>0</v>
      </c>
      <c r="DP28" s="4">
        <f>SUMIFS(Purchase!$F:$F,Purchase!$A:$A,Waterfall!$A28,Purchase!$D:$D,Waterfall!$C28,Purchase!$C:$C,Waterfall!DP$1)</f>
        <v>0</v>
      </c>
      <c r="DQ28" s="4">
        <f>SUMIFS(Purchase!$F:$F,Purchase!$A:$A,Waterfall!$A28,Purchase!$D:$D,Waterfall!$C28,Purchase!$C:$C,Waterfall!DQ$1)</f>
        <v>0</v>
      </c>
      <c r="DR28" s="4">
        <f>SUMIFS(Purchase!$F:$F,Purchase!$A:$A,Waterfall!$A28,Purchase!$D:$D,Waterfall!$C28,Purchase!$C:$C,Waterfall!DR$1)</f>
        <v>0</v>
      </c>
      <c r="DS28" s="4">
        <f>SUMIFS(Purchase!$F:$F,Purchase!$A:$A,Waterfall!$A28,Purchase!$D:$D,Waterfall!$C28,Purchase!$C:$C,Waterfall!DS$1)</f>
        <v>0</v>
      </c>
      <c r="DT28" s="4">
        <f>SUMIFS(Purchase!$F:$F,Purchase!$A:$A,Waterfall!$A28,Purchase!$D:$D,Waterfall!$C28,Purchase!$C:$C,Waterfall!DT$1)</f>
        <v>0</v>
      </c>
      <c r="DU28" s="4">
        <f>SUMIFS(Purchase!$F:$F,Purchase!$A:$A,Waterfall!$A28,Purchase!$D:$D,Waterfall!$C28,Purchase!$C:$C,Waterfall!DU$1)</f>
        <v>0</v>
      </c>
      <c r="DV28" s="4">
        <f>SUMIFS(Purchase!$F:$F,Purchase!$A:$A,Waterfall!$A28,Purchase!$D:$D,Waterfall!$C28,Purchase!$C:$C,Waterfall!DV$1)</f>
        <v>0</v>
      </c>
      <c r="DW28" s="4">
        <f>SUMIFS(Purchase!$F:$F,Purchase!$A:$A,Waterfall!$A28,Purchase!$D:$D,Waterfall!$C28,Purchase!$C:$C,Waterfall!DW$1)</f>
        <v>0</v>
      </c>
      <c r="DX28" s="4">
        <f>SUMIFS(Purchase!$F:$F,Purchase!$A:$A,Waterfall!$A28,Purchase!$D:$D,Waterfall!$C28,Purchase!$C:$C,Waterfall!DX$1)</f>
        <v>0</v>
      </c>
      <c r="DY28" s="4">
        <f>SUMIFS(Purchase!$F:$F,Purchase!$A:$A,Waterfall!$A28,Purchase!$D:$D,Waterfall!$C28,Purchase!$C:$C,Waterfall!DY$1)</f>
        <v>0</v>
      </c>
      <c r="DZ28" s="4">
        <f>SUMIFS(Purchase!$F:$F,Purchase!$A:$A,Waterfall!$A28,Purchase!$D:$D,Waterfall!$C28,Purchase!$C:$C,Waterfall!DZ$1)</f>
        <v>0</v>
      </c>
      <c r="EA28" s="4">
        <f>SUMIFS(Purchase!$F:$F,Purchase!$A:$A,Waterfall!$A28,Purchase!$D:$D,Waterfall!$C28,Purchase!$C:$C,Waterfall!EA$1)</f>
        <v>0</v>
      </c>
      <c r="EB28" s="4">
        <f>SUMIFS(Purchase!$F:$F,Purchase!$A:$A,Waterfall!$A28,Purchase!$D:$D,Waterfall!$C28,Purchase!$C:$C,Waterfall!EB$1)</f>
        <v>0</v>
      </c>
      <c r="EC28" s="4">
        <f>SUMIFS(Purchase!$F:$F,Purchase!$A:$A,Waterfall!$A28,Purchase!$D:$D,Waterfall!$C28,Purchase!$C:$C,Waterfall!EC$1)</f>
        <v>0</v>
      </c>
      <c r="ED28" s="4">
        <f>SUMIFS(Purchase!$F:$F,Purchase!$A:$A,Waterfall!$A28,Purchase!$D:$D,Waterfall!$C28,Purchase!$C:$C,Waterfall!ED$1)</f>
        <v>0</v>
      </c>
      <c r="EE28" s="4">
        <f>SUMIFS(Purchase!$F:$F,Purchase!$A:$A,Waterfall!$A28,Purchase!$D:$D,Waterfall!$C28,Purchase!$C:$C,Waterfall!EE$1)</f>
        <v>0</v>
      </c>
      <c r="EF28" s="4">
        <f>SUMIFS(Purchase!$F:$F,Purchase!$A:$A,Waterfall!$A28,Purchase!$D:$D,Waterfall!$C28,Purchase!$C:$C,Waterfall!EF$1)</f>
        <v>0</v>
      </c>
      <c r="EG28" s="4">
        <f>SUMIFS(Purchase!$F:$F,Purchase!$A:$A,Waterfall!$A28,Purchase!$D:$D,Waterfall!$C28,Purchase!$C:$C,Waterfall!EG$1)</f>
        <v>0</v>
      </c>
      <c r="EH28" s="4">
        <f>SUMIFS(Purchase!$F:$F,Purchase!$A:$A,Waterfall!$A28,Purchase!$D:$D,Waterfall!$C28,Purchase!$C:$C,Waterfall!EH$1)</f>
        <v>0</v>
      </c>
      <c r="EI28" s="4">
        <f>SUMIFS(Purchase!$F:$F,Purchase!$A:$A,Waterfall!$A28,Purchase!$D:$D,Waterfall!$C28,Purchase!$C:$C,Waterfall!EI$1)</f>
        <v>0</v>
      </c>
      <c r="EJ28" s="4">
        <f>SUMIFS(Purchase!$F:$F,Purchase!$A:$A,Waterfall!$A28,Purchase!$D:$D,Waterfall!$C28,Purchase!$C:$C,Waterfall!EJ$1)</f>
        <v>0</v>
      </c>
      <c r="EK28" s="4">
        <f>SUMIFS(Purchase!$F:$F,Purchase!$A:$A,Waterfall!$A28,Purchase!$D:$D,Waterfall!$C28,Purchase!$C:$C,Waterfall!EK$1)</f>
        <v>0</v>
      </c>
      <c r="EL28" s="4">
        <f>SUMIFS(Purchase!$F:$F,Purchase!$A:$A,Waterfall!$A28,Purchase!$D:$D,Waterfall!$C28,Purchase!$C:$C,Waterfall!EL$1)</f>
        <v>0</v>
      </c>
      <c r="EM28" s="4">
        <f>SUMIFS(Purchase!$F:$F,Purchase!$A:$A,Waterfall!$A28,Purchase!$D:$D,Waterfall!$C28,Purchase!$C:$C,Waterfall!EM$1)</f>
        <v>0</v>
      </c>
      <c r="EN28" s="4">
        <f>SUMIFS(Purchase!$F:$F,Purchase!$A:$A,Waterfall!$A28,Purchase!$D:$D,Waterfall!$C28,Purchase!$C:$C,Waterfall!EN$1)</f>
        <v>0</v>
      </c>
      <c r="EO28" s="4">
        <f>SUMIFS(Purchase!$F:$F,Purchase!$A:$A,Waterfall!$A28,Purchase!$D:$D,Waterfall!$C28,Purchase!$C:$C,Waterfall!EO$1)</f>
        <v>0</v>
      </c>
      <c r="EP28" s="4">
        <f>SUMIFS(Purchase!$F:$F,Purchase!$A:$A,Waterfall!$A28,Purchase!$D:$D,Waterfall!$C28,Purchase!$C:$C,Waterfall!EP$1)</f>
        <v>0</v>
      </c>
      <c r="EQ28" s="4">
        <f>SUMIFS(Purchase!$F:$F,Purchase!$A:$A,Waterfall!$A28,Purchase!$D:$D,Waterfall!$C28,Purchase!$C:$C,Waterfall!EQ$1)</f>
        <v>0</v>
      </c>
      <c r="ER28" s="4">
        <f>SUMIFS(Purchase!$F:$F,Purchase!$A:$A,Waterfall!$A28,Purchase!$D:$D,Waterfall!$C28,Purchase!$C:$C,Waterfall!ER$1)</f>
        <v>0</v>
      </c>
      <c r="ES28" s="4">
        <f>SUMIFS(Purchase!$F:$F,Purchase!$A:$A,Waterfall!$A28,Purchase!$D:$D,Waterfall!$C28,Purchase!$C:$C,Waterfall!ES$1)</f>
        <v>0</v>
      </c>
      <c r="ET28" s="4">
        <f>SUMIFS(Purchase!$F:$F,Purchase!$A:$A,Waterfall!$A28,Purchase!$D:$D,Waterfall!$C28,Purchase!$C:$C,Waterfall!ET$1)</f>
        <v>0</v>
      </c>
      <c r="EU28" s="4">
        <f>SUMIFS(Purchase!$F:$F,Purchase!$A:$A,Waterfall!$A28,Purchase!$D:$D,Waterfall!$C28,Purchase!$C:$C,Waterfall!EU$1)</f>
        <v>0</v>
      </c>
      <c r="EV28" s="4">
        <f>SUMIFS(Purchase!$F:$F,Purchase!$A:$A,Waterfall!$A28,Purchase!$D:$D,Waterfall!$C28,Purchase!$C:$C,Waterfall!EV$1)</f>
        <v>0</v>
      </c>
      <c r="EW28" s="4">
        <f>SUMIFS(Purchase!$F:$F,Purchase!$A:$A,Waterfall!$A28,Purchase!$D:$D,Waterfall!$C28,Purchase!$C:$C,Waterfall!EW$1)</f>
        <v>0</v>
      </c>
      <c r="EX28" s="4">
        <f>SUMIFS(Purchase!$F:$F,Purchase!$A:$A,Waterfall!$A28,Purchase!$D:$D,Waterfall!$C28,Purchase!$C:$C,Waterfall!EX$1)</f>
        <v>0</v>
      </c>
      <c r="EY28" s="4">
        <f>SUMIFS(Purchase!$F:$F,Purchase!$A:$A,Waterfall!$A28,Purchase!$D:$D,Waterfall!$C28,Purchase!$C:$C,Waterfall!EY$1)</f>
        <v>0</v>
      </c>
      <c r="EZ28" s="4">
        <f>SUMIFS(Purchase!$F:$F,Purchase!$A:$A,Waterfall!$A28,Purchase!$D:$D,Waterfall!$C28,Purchase!$C:$C,Waterfall!EZ$1)</f>
        <v>0</v>
      </c>
      <c r="FA28" s="4">
        <f>SUMIFS(Purchase!$F:$F,Purchase!$A:$A,Waterfall!$A28,Purchase!$D:$D,Waterfall!$C28,Purchase!$C:$C,Waterfall!FA$1)</f>
        <v>0</v>
      </c>
      <c r="FB28" s="4">
        <f>SUMIFS(Purchase!$F:$F,Purchase!$A:$A,Waterfall!$A28,Purchase!$D:$D,Waterfall!$C28,Purchase!$C:$C,Waterfall!FB$1)</f>
        <v>0</v>
      </c>
      <c r="FC28" s="4">
        <f>SUMIFS(Purchase!$F:$F,Purchase!$A:$A,Waterfall!$A28,Purchase!$D:$D,Waterfall!$C28,Purchase!$C:$C,Waterfall!FC$1)</f>
        <v>0</v>
      </c>
      <c r="FD28" s="4">
        <f>SUMIFS(Purchase!$F:$F,Purchase!$A:$A,Waterfall!$A28,Purchase!$D:$D,Waterfall!$C28,Purchase!$C:$C,Waterfall!FD$1)</f>
        <v>0</v>
      </c>
      <c r="FE28" s="4">
        <f>SUMIFS(Purchase!$F:$F,Purchase!$A:$A,Waterfall!$A28,Purchase!$D:$D,Waterfall!$C28,Purchase!$C:$C,Waterfall!FE$1)</f>
        <v>0</v>
      </c>
      <c r="FF28" s="4">
        <f>SUMIFS(Purchase!$F:$F,Purchase!$A:$A,Waterfall!$A28,Purchase!$D:$D,Waterfall!$C28,Purchase!$C:$C,Waterfall!FF$1)</f>
        <v>0</v>
      </c>
      <c r="FG28" s="4">
        <f>SUMIFS(Purchase!$F:$F,Purchase!$A:$A,Waterfall!$A28,Purchase!$D:$D,Waterfall!$C28,Purchase!$C:$C,Waterfall!FG$1)</f>
        <v>0</v>
      </c>
      <c r="FH28" s="4">
        <f>SUMIFS(Purchase!$F:$F,Purchase!$A:$A,Waterfall!$A28,Purchase!$D:$D,Waterfall!$C28,Purchase!$C:$C,Waterfall!FH$1)</f>
        <v>0</v>
      </c>
      <c r="FI28" s="4">
        <f>SUMIFS(Purchase!$F:$F,Purchase!$A:$A,Waterfall!$A28,Purchase!$D:$D,Waterfall!$C28,Purchase!$C:$C,Waterfall!FI$1)</f>
        <v>0</v>
      </c>
      <c r="FJ28" s="4">
        <f>SUMIFS(Purchase!$F:$F,Purchase!$A:$A,Waterfall!$A28,Purchase!$D:$D,Waterfall!$C28,Purchase!$C:$C,Waterfall!FJ$1)</f>
        <v>0</v>
      </c>
      <c r="FK28" s="4">
        <f>SUMIFS(Purchase!$F:$F,Purchase!$A:$A,Waterfall!$A28,Purchase!$D:$D,Waterfall!$C28,Purchase!$C:$C,Waterfall!FK$1)</f>
        <v>0</v>
      </c>
      <c r="FL28" s="4">
        <f>SUMIFS(Purchase!$F:$F,Purchase!$A:$A,Waterfall!$A28,Purchase!$D:$D,Waterfall!$C28,Purchase!$C:$C,Waterfall!FL$1)</f>
        <v>0</v>
      </c>
      <c r="FM28" s="4">
        <f>SUMIFS(Purchase!$F:$F,Purchase!$A:$A,Waterfall!$A28,Purchase!$D:$D,Waterfall!$C28,Purchase!$C:$C,Waterfall!FM$1)</f>
        <v>0</v>
      </c>
      <c r="FN28" s="4">
        <f>SUMIFS(Purchase!$F:$F,Purchase!$A:$A,Waterfall!$A28,Purchase!$D:$D,Waterfall!$C28,Purchase!$C:$C,Waterfall!FN$1)</f>
        <v>0</v>
      </c>
      <c r="FO28" s="4">
        <f>SUMIFS(Purchase!$F:$F,Purchase!$A:$A,Waterfall!$A28,Purchase!$D:$D,Waterfall!$C28,Purchase!$C:$C,Waterfall!FO$1)</f>
        <v>0</v>
      </c>
      <c r="FP28" s="4">
        <f>SUMIFS(Purchase!$F:$F,Purchase!$A:$A,Waterfall!$A28,Purchase!$D:$D,Waterfall!$C28,Purchase!$C:$C,Waterfall!FP$1)</f>
        <v>0</v>
      </c>
      <c r="FQ28" s="4">
        <f>SUMIFS(Purchase!$F:$F,Purchase!$A:$A,Waterfall!$A28,Purchase!$D:$D,Waterfall!$C28,Purchase!$C:$C,Waterfall!FQ$1)</f>
        <v>0</v>
      </c>
      <c r="FR28" s="4">
        <f>SUMIFS(Purchase!$F:$F,Purchase!$A:$A,Waterfall!$A28,Purchase!$D:$D,Waterfall!$C28,Purchase!$C:$C,Waterfall!FR$1)</f>
        <v>0</v>
      </c>
      <c r="FS28" s="4">
        <f>SUMIFS(Purchase!$F:$F,Purchase!$A:$A,Waterfall!$A28,Purchase!$D:$D,Waterfall!$C28,Purchase!$C:$C,Waterfall!FS$1)</f>
        <v>0</v>
      </c>
      <c r="FT28" s="4">
        <f>SUMIFS(Purchase!$F:$F,Purchase!$A:$A,Waterfall!$A28,Purchase!$D:$D,Waterfall!$C28,Purchase!$C:$C,Waterfall!FT$1)</f>
        <v>0</v>
      </c>
      <c r="FU28" s="4">
        <f>SUMIFS(Purchase!$F:$F,Purchase!$A:$A,Waterfall!$A28,Purchase!$D:$D,Waterfall!$C28,Purchase!$C:$C,Waterfall!FU$1)</f>
        <v>0</v>
      </c>
      <c r="FV28" s="4">
        <f>SUMIFS(Purchase!$F:$F,Purchase!$A:$A,Waterfall!$A28,Purchase!$D:$D,Waterfall!$C28,Purchase!$C:$C,Waterfall!FV$1)</f>
        <v>0</v>
      </c>
      <c r="FW28" s="4">
        <f>SUMIFS(Purchase!$F:$F,Purchase!$A:$A,Waterfall!$A28,Purchase!$D:$D,Waterfall!$C28,Purchase!$C:$C,Waterfall!FW$1)</f>
        <v>0</v>
      </c>
      <c r="FX28" s="4">
        <f>SUMIFS(Purchase!$F:$F,Purchase!$A:$A,Waterfall!$A28,Purchase!$D:$D,Waterfall!$C28,Purchase!$C:$C,Waterfall!FX$1)</f>
        <v>0</v>
      </c>
      <c r="FY28" s="4">
        <f>SUMIFS(Purchase!$F:$F,Purchase!$A:$A,Waterfall!$A28,Purchase!$D:$D,Waterfall!$C28,Purchase!$C:$C,Waterfall!FY$1)</f>
        <v>0</v>
      </c>
      <c r="FZ28" s="4">
        <f>SUMIFS(Purchase!$F:$F,Purchase!$A:$A,Waterfall!$A28,Purchase!$D:$D,Waterfall!$C28,Purchase!$C:$C,Waterfall!FZ$1)</f>
        <v>0</v>
      </c>
      <c r="GA28" s="4">
        <f>SUMIFS(Purchase!$F:$F,Purchase!$A:$A,Waterfall!$A28,Purchase!$D:$D,Waterfall!$C28,Purchase!$C:$C,Waterfall!GA$1)</f>
        <v>0</v>
      </c>
      <c r="GB28" s="4">
        <f>SUMIFS(Purchase!$F:$F,Purchase!$A:$A,Waterfall!$A28,Purchase!$D:$D,Waterfall!$C28,Purchase!$C:$C,Waterfall!GB$1)</f>
        <v>0</v>
      </c>
      <c r="GC28" s="4">
        <f>SUMIFS(Purchase!$F:$F,Purchase!$A:$A,Waterfall!$A28,Purchase!$D:$D,Waterfall!$C28,Purchase!$C:$C,Waterfall!GC$1)</f>
        <v>0</v>
      </c>
      <c r="GD28" s="4">
        <f>SUMIFS(Purchase!$F:$F,Purchase!$A:$A,Waterfall!$A28,Purchase!$D:$D,Waterfall!$C28,Purchase!$C:$C,Waterfall!GD$1)</f>
        <v>0</v>
      </c>
      <c r="GE28" s="4">
        <f>SUMIFS(Purchase!$F:$F,Purchase!$A:$A,Waterfall!$A28,Purchase!$D:$D,Waterfall!$C28,Purchase!$C:$C,Waterfall!GE$1)</f>
        <v>0</v>
      </c>
      <c r="GF28" s="4">
        <f>SUMIFS(Purchase!$F:$F,Purchase!$A:$A,Waterfall!$A28,Purchase!$D:$D,Waterfall!$C28,Purchase!$C:$C,Waterfall!GF$1)</f>
        <v>0</v>
      </c>
      <c r="GG28" s="4">
        <f>SUMIFS(Purchase!$F:$F,Purchase!$A:$A,Waterfall!$A28,Purchase!$D:$D,Waterfall!$C28,Purchase!$C:$C,Waterfall!GG$1)</f>
        <v>0</v>
      </c>
      <c r="GH28" s="4">
        <f>SUMIFS(Purchase!$F:$F,Purchase!$A:$A,Waterfall!$A28,Purchase!$D:$D,Waterfall!$C28,Purchase!$C:$C,Waterfall!GH$1)</f>
        <v>0</v>
      </c>
      <c r="GI28" s="4">
        <f>SUMIFS(Purchase!$F:$F,Purchase!$A:$A,Waterfall!$A28,Purchase!$D:$D,Waterfall!$C28,Purchase!$C:$C,Waterfall!GI$1)</f>
        <v>0</v>
      </c>
      <c r="GJ28" s="113"/>
      <c r="GK28" s="65"/>
    </row>
    <row r="29" spans="1:193" x14ac:dyDescent="0.35">
      <c r="A29" s="8">
        <f t="shared" si="3"/>
        <v>1</v>
      </c>
      <c r="B29" s="2" t="str">
        <f>VLOOKUP($A29,Centers!$B$1:$C$120,2,)</f>
        <v>GATE</v>
      </c>
      <c r="C29" s="3">
        <v>44906</v>
      </c>
      <c r="D29" s="4">
        <f>IF($A29=1,SUM(SUMIFS(Indent!$E:$E,Indent!$C:$C,Waterfall!$C29,Indent!$A:$A,Centers!$A$2),SUMIFS(Indent!$E:$E,Indent!$C:$C,Waterfall!$C29,Indent!$A:$A,Centers!$A$3),SUMIFS(Indent!$E:$E,Indent!$C:$C,Waterfall!$C29,Indent!$A:$A,Centers!$A$4),SUMIFS(Indent!$E:$E,Indent!$C:$C,Waterfall!$C29,Indent!$A:$A,Centers!$A$5),SUMIFS(Indent!$E:$E,Indent!$C:$C,Waterfall!$C29,Indent!$A:$A,Centers!$A$6),SUMIFS(Indent!$E:$E,Indent!$C:$C,Waterfall!$C29,Indent!$A:$A,Centers!$A$7),SUMIFS(Indent!$E:$E,Indent!$C:$C,Waterfall!$C29,Indent!$A:$A,Centers!$A$8)),SUMIFS(Indent!$E:$E,Indent!$C:$C,Waterfall!$C29,Indent!$A:$A,$A29))</f>
        <v>8181</v>
      </c>
      <c r="E29" s="4">
        <f>SUMIFS(Purchase!$F:$F,Purchase!$A:$A,Waterfall!$A29,Purchase!$D:$D,Waterfall!$C29,Purchase!$C:$C,Waterfall!E$1)</f>
        <v>0</v>
      </c>
      <c r="F29" s="4">
        <f>SUMIFS(Purchase!$F:$F,Purchase!$A:$A,Waterfall!$A29,Purchase!$D:$D,Waterfall!$C29,Purchase!$C:$C,Waterfall!F$1)</f>
        <v>0</v>
      </c>
      <c r="G29" s="4">
        <f>SUMIFS(Purchase!$F:$F,Purchase!$A:$A,Waterfall!$A29,Purchase!$D:$D,Waterfall!$C29,Purchase!$C:$C,Waterfall!G$1)</f>
        <v>0</v>
      </c>
      <c r="H29" s="4">
        <f>SUMIFS(Purchase!$F:$F,Purchase!$A:$A,Waterfall!$A29,Purchase!$D:$D,Waterfall!$C29,Purchase!$C:$C,Waterfall!H$1)</f>
        <v>0</v>
      </c>
      <c r="I29" s="4">
        <f>SUMIFS(Purchase!$F:$F,Purchase!$A:$A,Waterfall!$A29,Purchase!$D:$D,Waterfall!$C29,Purchase!$C:$C,Waterfall!I$1)</f>
        <v>0</v>
      </c>
      <c r="J29" s="4">
        <f>SUMIFS(Purchase!$F:$F,Purchase!$A:$A,Waterfall!$A29,Purchase!$D:$D,Waterfall!$C29,Purchase!$C:$C,Waterfall!J$1)</f>
        <v>0</v>
      </c>
      <c r="K29" s="4">
        <f>SUMIFS(Purchase!$F:$F,Purchase!$A:$A,Waterfall!$A29,Purchase!$D:$D,Waterfall!$C29,Purchase!$C:$C,Waterfall!K$1)</f>
        <v>0</v>
      </c>
      <c r="L29" s="4">
        <f>SUMIFS(Purchase!$F:$F,Purchase!$A:$A,Waterfall!$A29,Purchase!$D:$D,Waterfall!$C29,Purchase!$C:$C,Waterfall!L$1)</f>
        <v>0</v>
      </c>
      <c r="M29" s="4">
        <f>SUMIFS(Purchase!$F:$F,Purchase!$A:$A,Waterfall!$A29,Purchase!$D:$D,Waterfall!$C29,Purchase!$C:$C,Waterfall!M$1)</f>
        <v>0</v>
      </c>
      <c r="N29" s="4">
        <f>SUMIFS(Purchase!$F:$F,Purchase!$A:$A,Waterfall!$A29,Purchase!$D:$D,Waterfall!$C29,Purchase!$C:$C,Waterfall!N$1)</f>
        <v>0</v>
      </c>
      <c r="O29" s="4">
        <f>SUMIFS(Purchase!$F:$F,Purchase!$A:$A,Waterfall!$A29,Purchase!$D:$D,Waterfall!$C29,Purchase!$C:$C,Waterfall!O$1)</f>
        <v>0</v>
      </c>
      <c r="P29" s="4">
        <f>SUMIFS(Purchase!$F:$F,Purchase!$A:$A,Waterfall!$A29,Purchase!$D:$D,Waterfall!$C29,Purchase!$C:$C,Waterfall!P$1)</f>
        <v>0</v>
      </c>
      <c r="Q29" s="4">
        <f>SUMIFS(Purchase!$F:$F,Purchase!$A:$A,Waterfall!$A29,Purchase!$D:$D,Waterfall!$C29,Purchase!$C:$C,Waterfall!Q$1)</f>
        <v>0</v>
      </c>
      <c r="R29" s="4">
        <f>SUMIFS(Purchase!$F:$F,Purchase!$A:$A,Waterfall!$A29,Purchase!$D:$D,Waterfall!$C29,Purchase!$C:$C,Waterfall!R$1)</f>
        <v>0</v>
      </c>
      <c r="S29" s="4">
        <f>SUMIFS(Purchase!$F:$F,Purchase!$A:$A,Waterfall!$A29,Purchase!$D:$D,Waterfall!$C29,Purchase!$C:$C,Waterfall!S$1)</f>
        <v>0</v>
      </c>
      <c r="T29" s="4">
        <f>SUMIFS(Purchase!$F:$F,Purchase!$A:$A,Waterfall!$A29,Purchase!$D:$D,Waterfall!$C29,Purchase!$C:$C,Waterfall!T$1)</f>
        <v>0</v>
      </c>
      <c r="U29" s="4">
        <f>SUMIFS(Purchase!$F:$F,Purchase!$A:$A,Waterfall!$A29,Purchase!$D:$D,Waterfall!$C29,Purchase!$C:$C,Waterfall!U$1)</f>
        <v>0</v>
      </c>
      <c r="V29" s="4">
        <f>SUMIFS(Purchase!$F:$F,Purchase!$A:$A,Waterfall!$A29,Purchase!$D:$D,Waterfall!$C29,Purchase!$C:$C,Waterfall!V$1)</f>
        <v>0</v>
      </c>
      <c r="W29" s="4">
        <f>SUMIFS(Purchase!$F:$F,Purchase!$A:$A,Waterfall!$A29,Purchase!$D:$D,Waterfall!$C29,Purchase!$C:$C,Waterfall!W$1)</f>
        <v>0</v>
      </c>
      <c r="X29" s="4">
        <f>SUMIFS(Purchase!$F:$F,Purchase!$A:$A,Waterfall!$A29,Purchase!$D:$D,Waterfall!$C29,Purchase!$C:$C,Waterfall!X$1)</f>
        <v>0</v>
      </c>
      <c r="Y29" s="4">
        <f>SUMIFS(Purchase!$F:$F,Purchase!$A:$A,Waterfall!$A29,Purchase!$D:$D,Waterfall!$C29,Purchase!$C:$C,Waterfall!Y$1)</f>
        <v>0</v>
      </c>
      <c r="Z29" s="4">
        <f>SUMIFS(Purchase!$F:$F,Purchase!$A:$A,Waterfall!$A29,Purchase!$D:$D,Waterfall!$C29,Purchase!$C:$C,Waterfall!Z$1)</f>
        <v>0</v>
      </c>
      <c r="AA29" s="4">
        <f>SUMIFS(Purchase!$F:$F,Purchase!$A:$A,Waterfall!$A29,Purchase!$D:$D,Waterfall!$C29,Purchase!$C:$C,Waterfall!AA$1)</f>
        <v>0</v>
      </c>
      <c r="AB29" s="4">
        <f>SUMIFS(Purchase!$F:$F,Purchase!$A:$A,Waterfall!$A29,Purchase!$D:$D,Waterfall!$C29,Purchase!$C:$C,Waterfall!AB$1)</f>
        <v>0</v>
      </c>
      <c r="AC29" s="4">
        <f>SUMIFS(Purchase!$F:$F,Purchase!$A:$A,Waterfall!$A29,Purchase!$D:$D,Waterfall!$C29,Purchase!$C:$C,Waterfall!AC$1)</f>
        <v>0</v>
      </c>
      <c r="AD29" s="4">
        <f>SUMIFS(Purchase!$F:$F,Purchase!$A:$A,Waterfall!$A29,Purchase!$D:$D,Waterfall!$C29,Purchase!$C:$C,Waterfall!AD$1)</f>
        <v>1268.67</v>
      </c>
      <c r="AE29" s="4">
        <f>SUMIFS(Purchase!$F:$F,Purchase!$A:$A,Waterfall!$A29,Purchase!$D:$D,Waterfall!$C29,Purchase!$C:$C,Waterfall!AE$1)</f>
        <v>1027.04</v>
      </c>
      <c r="AF29" s="4">
        <f>SUMIFS(Purchase!$F:$F,Purchase!$A:$A,Waterfall!$A29,Purchase!$D:$D,Waterfall!$C29,Purchase!$C:$C,Waterfall!AF$1)</f>
        <v>3613.19</v>
      </c>
      <c r="AG29" s="4">
        <f>SUMIFS(Purchase!$F:$F,Purchase!$A:$A,Waterfall!$A29,Purchase!$D:$D,Waterfall!$C29,Purchase!$C:$C,Waterfall!AG$1)</f>
        <v>1698.93</v>
      </c>
      <c r="AH29" s="4">
        <f>SUMIFS(Purchase!$F:$F,Purchase!$A:$A,Waterfall!$A29,Purchase!$D:$D,Waterfall!$C29,Purchase!$C:$C,Waterfall!AH$1)</f>
        <v>1629.82</v>
      </c>
      <c r="AI29" s="4">
        <f>SUMIFS(Purchase!$F:$F,Purchase!$A:$A,Waterfall!$A29,Purchase!$D:$D,Waterfall!$C29,Purchase!$C:$C,Waterfall!AI$1)</f>
        <v>324.52999999999997</v>
      </c>
      <c r="AJ29" s="4">
        <f>SUMIFS(Purchase!$F:$F,Purchase!$A:$A,Waterfall!$A29,Purchase!$D:$D,Waterfall!$C29,Purchase!$C:$C,Waterfall!AJ$1)</f>
        <v>0</v>
      </c>
      <c r="AK29" s="4">
        <f>SUMIFS(Purchase!$F:$F,Purchase!$A:$A,Waterfall!$A29,Purchase!$D:$D,Waterfall!$C29,Purchase!$C:$C,Waterfall!AK$1)</f>
        <v>0</v>
      </c>
      <c r="AL29" s="4">
        <f>SUMIFS(Purchase!$F:$F,Purchase!$A:$A,Waterfall!$A29,Purchase!$D:$D,Waterfall!$C29,Purchase!$C:$C,Waterfall!AL$1)</f>
        <v>0</v>
      </c>
      <c r="AM29" s="4">
        <f>SUMIFS(Purchase!$F:$F,Purchase!$A:$A,Waterfall!$A29,Purchase!$D:$D,Waterfall!$C29,Purchase!$C:$C,Waterfall!AM$1)</f>
        <v>0</v>
      </c>
      <c r="AN29" s="4">
        <f>SUMIFS(Purchase!$F:$F,Purchase!$A:$A,Waterfall!$A29,Purchase!$D:$D,Waterfall!$C29,Purchase!$C:$C,Waterfall!AN$1)</f>
        <v>0</v>
      </c>
      <c r="AO29" s="4">
        <f>SUMIFS(Purchase!$F:$F,Purchase!$A:$A,Waterfall!$A29,Purchase!$D:$D,Waterfall!$C29,Purchase!$C:$C,Waterfall!AO$1)</f>
        <v>0</v>
      </c>
      <c r="AP29" s="4">
        <f>SUMIFS(Purchase!$F:$F,Purchase!$A:$A,Waterfall!$A29,Purchase!$D:$D,Waterfall!$C29,Purchase!$C:$C,Waterfall!AP$1)</f>
        <v>0</v>
      </c>
      <c r="AQ29" s="4">
        <f>SUMIFS(Purchase!$F:$F,Purchase!$A:$A,Waterfall!$A29,Purchase!$D:$D,Waterfall!$C29,Purchase!$C:$C,Waterfall!AQ$1)</f>
        <v>0</v>
      </c>
      <c r="AR29" s="4">
        <f>SUMIFS(Purchase!$F:$F,Purchase!$A:$A,Waterfall!$A29,Purchase!$D:$D,Waterfall!$C29,Purchase!$C:$C,Waterfall!AR$1)</f>
        <v>0</v>
      </c>
      <c r="AS29" s="4">
        <f>SUMIFS(Purchase!$F:$F,Purchase!$A:$A,Waterfall!$A29,Purchase!$D:$D,Waterfall!$C29,Purchase!$C:$C,Waterfall!AS$1)</f>
        <v>0</v>
      </c>
      <c r="AT29" s="4">
        <f>SUMIFS(Purchase!$F:$F,Purchase!$A:$A,Waterfall!$A29,Purchase!$D:$D,Waterfall!$C29,Purchase!$C:$C,Waterfall!AT$1)</f>
        <v>0</v>
      </c>
      <c r="AU29" s="4">
        <f>SUMIFS(Purchase!$F:$F,Purchase!$A:$A,Waterfall!$A29,Purchase!$D:$D,Waterfall!$C29,Purchase!$C:$C,Waterfall!AU$1)</f>
        <v>0</v>
      </c>
      <c r="AV29" s="4">
        <f>SUMIFS(Purchase!$F:$F,Purchase!$A:$A,Waterfall!$A29,Purchase!$D:$D,Waterfall!$C29,Purchase!$C:$C,Waterfall!AV$1)</f>
        <v>0</v>
      </c>
      <c r="AW29" s="4">
        <f>SUMIFS(Purchase!$F:$F,Purchase!$A:$A,Waterfall!$A29,Purchase!$D:$D,Waterfall!$C29,Purchase!$C:$C,Waterfall!AW$1)</f>
        <v>0</v>
      </c>
      <c r="AX29" s="4">
        <f>SUMIFS(Purchase!$F:$F,Purchase!$A:$A,Waterfall!$A29,Purchase!$D:$D,Waterfall!$C29,Purchase!$C:$C,Waterfall!AX$1)</f>
        <v>0</v>
      </c>
      <c r="AY29" s="4">
        <f>SUMIFS(Purchase!$F:$F,Purchase!$A:$A,Waterfall!$A29,Purchase!$D:$D,Waterfall!$C29,Purchase!$C:$C,Waterfall!AY$1)</f>
        <v>0</v>
      </c>
      <c r="AZ29" s="4">
        <f>SUMIFS(Purchase!$F:$F,Purchase!$A:$A,Waterfall!$A29,Purchase!$D:$D,Waterfall!$C29,Purchase!$C:$C,Waterfall!AZ$1)</f>
        <v>0</v>
      </c>
      <c r="BA29" s="4">
        <f>SUMIFS(Purchase!$F:$F,Purchase!$A:$A,Waterfall!$A29,Purchase!$D:$D,Waterfall!$C29,Purchase!$C:$C,Waterfall!BA$1)</f>
        <v>0</v>
      </c>
      <c r="BB29" s="4">
        <f>SUMIFS(Purchase!$F:$F,Purchase!$A:$A,Waterfall!$A29,Purchase!$D:$D,Waterfall!$C29,Purchase!$C:$C,Waterfall!BB$1)</f>
        <v>0</v>
      </c>
      <c r="BC29" s="4">
        <f>SUMIFS(Purchase!$F:$F,Purchase!$A:$A,Waterfall!$A29,Purchase!$D:$D,Waterfall!$C29,Purchase!$C:$C,Waterfall!BC$1)</f>
        <v>0</v>
      </c>
      <c r="BD29" s="4">
        <f>SUMIFS(Purchase!$F:$F,Purchase!$A:$A,Waterfall!$A29,Purchase!$D:$D,Waterfall!$C29,Purchase!$C:$C,Waterfall!BD$1)</f>
        <v>0</v>
      </c>
      <c r="BE29" s="4">
        <f>SUMIFS(Purchase!$F:$F,Purchase!$A:$A,Waterfall!$A29,Purchase!$D:$D,Waterfall!$C29,Purchase!$C:$C,Waterfall!BE$1)</f>
        <v>0</v>
      </c>
      <c r="BF29" s="4">
        <f>SUMIFS(Purchase!$F:$F,Purchase!$A:$A,Waterfall!$A29,Purchase!$D:$D,Waterfall!$C29,Purchase!$C:$C,Waterfall!BF$1)</f>
        <v>0</v>
      </c>
      <c r="BG29" s="4">
        <f>SUMIFS(Purchase!$F:$F,Purchase!$A:$A,Waterfall!$A29,Purchase!$D:$D,Waterfall!$C29,Purchase!$C:$C,Waterfall!BG$1)</f>
        <v>0</v>
      </c>
      <c r="BH29" s="4">
        <f>SUMIFS(Purchase!$F:$F,Purchase!$A:$A,Waterfall!$A29,Purchase!$D:$D,Waterfall!$C29,Purchase!$C:$C,Waterfall!BH$1)</f>
        <v>0</v>
      </c>
      <c r="BI29" s="4">
        <f>SUMIFS(Purchase!$F:$F,Purchase!$A:$A,Waterfall!$A29,Purchase!$D:$D,Waterfall!$C29,Purchase!$C:$C,Waterfall!BI$1)</f>
        <v>0</v>
      </c>
      <c r="BJ29" s="4">
        <f>SUMIFS(Purchase!$F:$F,Purchase!$A:$A,Waterfall!$A29,Purchase!$D:$D,Waterfall!$C29,Purchase!$C:$C,Waterfall!BJ$1)</f>
        <v>0</v>
      </c>
      <c r="BK29" s="4">
        <f>SUMIFS(Purchase!$F:$F,Purchase!$A:$A,Waterfall!$A29,Purchase!$D:$D,Waterfall!$C29,Purchase!$C:$C,Waterfall!BK$1)</f>
        <v>0</v>
      </c>
      <c r="BL29" s="4">
        <f>SUMIFS(Purchase!$F:$F,Purchase!$A:$A,Waterfall!$A29,Purchase!$D:$D,Waterfall!$C29,Purchase!$C:$C,Waterfall!BL$1)</f>
        <v>0</v>
      </c>
      <c r="BM29" s="4">
        <f>SUMIFS(Purchase!$F:$F,Purchase!$A:$A,Waterfall!$A29,Purchase!$D:$D,Waterfall!$C29,Purchase!$C:$C,Waterfall!BM$1)</f>
        <v>0</v>
      </c>
      <c r="BN29" s="4">
        <f>SUMIFS(Purchase!$F:$F,Purchase!$A:$A,Waterfall!$A29,Purchase!$D:$D,Waterfall!$C29,Purchase!$C:$C,Waterfall!BN$1)</f>
        <v>0</v>
      </c>
      <c r="BO29" s="4">
        <f>SUMIFS(Purchase!$F:$F,Purchase!$A:$A,Waterfall!$A29,Purchase!$D:$D,Waterfall!$C29,Purchase!$C:$C,Waterfall!BO$1)</f>
        <v>0</v>
      </c>
      <c r="BP29" s="4">
        <f>SUMIFS(Purchase!$F:$F,Purchase!$A:$A,Waterfall!$A29,Purchase!$D:$D,Waterfall!$C29,Purchase!$C:$C,Waterfall!BP$1)</f>
        <v>0</v>
      </c>
      <c r="BQ29" s="4">
        <f>SUMIFS(Purchase!$F:$F,Purchase!$A:$A,Waterfall!$A29,Purchase!$D:$D,Waterfall!$C29,Purchase!$C:$C,Waterfall!BQ$1)</f>
        <v>0</v>
      </c>
      <c r="BR29" s="4">
        <f>SUMIFS(Purchase!$F:$F,Purchase!$A:$A,Waterfall!$A29,Purchase!$D:$D,Waterfall!$C29,Purchase!$C:$C,Waterfall!BR$1)</f>
        <v>0</v>
      </c>
      <c r="BS29" s="4">
        <f>SUMIFS(Purchase!$F:$F,Purchase!$A:$A,Waterfall!$A29,Purchase!$D:$D,Waterfall!$C29,Purchase!$C:$C,Waterfall!BS$1)</f>
        <v>0</v>
      </c>
      <c r="BT29" s="4">
        <f>SUMIFS(Purchase!$F:$F,Purchase!$A:$A,Waterfall!$A29,Purchase!$D:$D,Waterfall!$C29,Purchase!$C:$C,Waterfall!BT$1)</f>
        <v>0</v>
      </c>
      <c r="BU29" s="4">
        <f>SUMIFS(Purchase!$F:$F,Purchase!$A:$A,Waterfall!$A29,Purchase!$D:$D,Waterfall!$C29,Purchase!$C:$C,Waterfall!BU$1)</f>
        <v>0</v>
      </c>
      <c r="BV29" s="4">
        <f>SUMIFS(Purchase!$F:$F,Purchase!$A:$A,Waterfall!$A29,Purchase!$D:$D,Waterfall!$C29,Purchase!$C:$C,Waterfall!BV$1)</f>
        <v>0</v>
      </c>
      <c r="BW29" s="4">
        <f>SUMIFS(Purchase!$F:$F,Purchase!$A:$A,Waterfall!$A29,Purchase!$D:$D,Waterfall!$C29,Purchase!$C:$C,Waterfall!BW$1)</f>
        <v>0</v>
      </c>
      <c r="BX29" s="4">
        <f>SUMIFS(Purchase!$F:$F,Purchase!$A:$A,Waterfall!$A29,Purchase!$D:$D,Waterfall!$C29,Purchase!$C:$C,Waterfall!BX$1)</f>
        <v>0</v>
      </c>
      <c r="BY29" s="4">
        <f>SUMIFS(Purchase!$F:$F,Purchase!$A:$A,Waterfall!$A29,Purchase!$D:$D,Waterfall!$C29,Purchase!$C:$C,Waterfall!BY$1)</f>
        <v>0</v>
      </c>
      <c r="BZ29" s="4">
        <f>SUMIFS(Purchase!$F:$F,Purchase!$A:$A,Waterfall!$A29,Purchase!$D:$D,Waterfall!$C29,Purchase!$C:$C,Waterfall!BZ$1)</f>
        <v>0</v>
      </c>
      <c r="CA29" s="4">
        <f>SUMIFS(Purchase!$F:$F,Purchase!$A:$A,Waterfall!$A29,Purchase!$D:$D,Waterfall!$C29,Purchase!$C:$C,Waterfall!CA$1)</f>
        <v>0</v>
      </c>
      <c r="CB29" s="4">
        <f>SUMIFS(Purchase!$F:$F,Purchase!$A:$A,Waterfall!$A29,Purchase!$D:$D,Waterfall!$C29,Purchase!$C:$C,Waterfall!CB$1)</f>
        <v>0</v>
      </c>
      <c r="CC29" s="4">
        <f>SUMIFS(Purchase!$F:$F,Purchase!$A:$A,Waterfall!$A29,Purchase!$D:$D,Waterfall!$C29,Purchase!$C:$C,Waterfall!CC$1)</f>
        <v>0</v>
      </c>
      <c r="CD29" s="4">
        <f>SUMIFS(Purchase!$F:$F,Purchase!$A:$A,Waterfall!$A29,Purchase!$D:$D,Waterfall!$C29,Purchase!$C:$C,Waterfall!CD$1)</f>
        <v>0</v>
      </c>
      <c r="CE29" s="4">
        <f>SUMIFS(Purchase!$F:$F,Purchase!$A:$A,Waterfall!$A29,Purchase!$D:$D,Waterfall!$C29,Purchase!$C:$C,Waterfall!CE$1)</f>
        <v>0</v>
      </c>
      <c r="CF29" s="4">
        <f>SUMIFS(Purchase!$F:$F,Purchase!$A:$A,Waterfall!$A29,Purchase!$D:$D,Waterfall!$C29,Purchase!$C:$C,Waterfall!CF$1)</f>
        <v>0</v>
      </c>
      <c r="CG29" s="4">
        <f>SUMIFS(Purchase!$F:$F,Purchase!$A:$A,Waterfall!$A29,Purchase!$D:$D,Waterfall!$C29,Purchase!$C:$C,Waterfall!CG$1)</f>
        <v>0</v>
      </c>
      <c r="CH29" s="4">
        <f>SUMIFS(Purchase!$F:$F,Purchase!$A:$A,Waterfall!$A29,Purchase!$D:$D,Waterfall!$C29,Purchase!$C:$C,Waterfall!CH$1)</f>
        <v>0</v>
      </c>
      <c r="CI29" s="4">
        <f>SUMIFS(Purchase!$F:$F,Purchase!$A:$A,Waterfall!$A29,Purchase!$D:$D,Waterfall!$C29,Purchase!$C:$C,Waterfall!CI$1)</f>
        <v>0</v>
      </c>
      <c r="CJ29" s="4">
        <f>SUMIFS(Purchase!$F:$F,Purchase!$A:$A,Waterfall!$A29,Purchase!$D:$D,Waterfall!$C29,Purchase!$C:$C,Waterfall!CJ$1)</f>
        <v>0</v>
      </c>
      <c r="CK29" s="4">
        <f>SUMIFS(Purchase!$F:$F,Purchase!$A:$A,Waterfall!$A29,Purchase!$D:$D,Waterfall!$C29,Purchase!$C:$C,Waterfall!CK$1)</f>
        <v>0</v>
      </c>
      <c r="CL29" s="4">
        <f>SUMIFS(Purchase!$F:$F,Purchase!$A:$A,Waterfall!$A29,Purchase!$D:$D,Waterfall!$C29,Purchase!$C:$C,Waterfall!CL$1)</f>
        <v>0</v>
      </c>
      <c r="CM29" s="4">
        <f>SUMIFS(Purchase!$F:$F,Purchase!$A:$A,Waterfall!$A29,Purchase!$D:$D,Waterfall!$C29,Purchase!$C:$C,Waterfall!CM$1)</f>
        <v>0</v>
      </c>
      <c r="CN29" s="4">
        <f>SUMIFS(Purchase!$F:$F,Purchase!$A:$A,Waterfall!$A29,Purchase!$D:$D,Waterfall!$C29,Purchase!$C:$C,Waterfall!CN$1)</f>
        <v>0</v>
      </c>
      <c r="CO29" s="4">
        <f>SUMIFS(Purchase!$F:$F,Purchase!$A:$A,Waterfall!$A29,Purchase!$D:$D,Waterfall!$C29,Purchase!$C:$C,Waterfall!CO$1)</f>
        <v>0</v>
      </c>
      <c r="CP29" s="4">
        <f>SUMIFS(Purchase!$F:$F,Purchase!$A:$A,Waterfall!$A29,Purchase!$D:$D,Waterfall!$C29,Purchase!$C:$C,Waterfall!CP$1)</f>
        <v>0</v>
      </c>
      <c r="CQ29" s="4">
        <f>SUMIFS(Purchase!$F:$F,Purchase!$A:$A,Waterfall!$A29,Purchase!$D:$D,Waterfall!$C29,Purchase!$C:$C,Waterfall!CQ$1)</f>
        <v>0</v>
      </c>
      <c r="CR29" s="4">
        <f>SUMIFS(Purchase!$F:$F,Purchase!$A:$A,Waterfall!$A29,Purchase!$D:$D,Waterfall!$C29,Purchase!$C:$C,Waterfall!CR$1)</f>
        <v>0</v>
      </c>
      <c r="CS29" s="4">
        <f>SUMIFS(Purchase!$F:$F,Purchase!$A:$A,Waterfall!$A29,Purchase!$D:$D,Waterfall!$C29,Purchase!$C:$C,Waterfall!CS$1)</f>
        <v>0</v>
      </c>
      <c r="CT29" s="4">
        <f>SUMIFS(Purchase!$F:$F,Purchase!$A:$A,Waterfall!$A29,Purchase!$D:$D,Waterfall!$C29,Purchase!$C:$C,Waterfall!CT$1)</f>
        <v>0</v>
      </c>
      <c r="CU29" s="4">
        <f>SUMIFS(Purchase!$F:$F,Purchase!$A:$A,Waterfall!$A29,Purchase!$D:$D,Waterfall!$C29,Purchase!$C:$C,Waterfall!CU$1)</f>
        <v>0</v>
      </c>
      <c r="CV29" s="4">
        <f>SUMIFS(Purchase!$F:$F,Purchase!$A:$A,Waterfall!$A29,Purchase!$D:$D,Waterfall!$C29,Purchase!$C:$C,Waterfall!CV$1)</f>
        <v>0</v>
      </c>
      <c r="CW29" s="4">
        <f>SUMIFS(Purchase!$F:$F,Purchase!$A:$A,Waterfall!$A29,Purchase!$D:$D,Waterfall!$C29,Purchase!$C:$C,Waterfall!CW$1)</f>
        <v>0</v>
      </c>
      <c r="CX29" s="4">
        <f>SUMIFS(Purchase!$F:$F,Purchase!$A:$A,Waterfall!$A29,Purchase!$D:$D,Waterfall!$C29,Purchase!$C:$C,Waterfall!CX$1)</f>
        <v>0</v>
      </c>
      <c r="CY29" s="4">
        <f>SUMIFS(Purchase!$F:$F,Purchase!$A:$A,Waterfall!$A29,Purchase!$D:$D,Waterfall!$C29,Purchase!$C:$C,Waterfall!CY$1)</f>
        <v>0</v>
      </c>
      <c r="CZ29" s="4">
        <f>SUMIFS(Purchase!$F:$F,Purchase!$A:$A,Waterfall!$A29,Purchase!$D:$D,Waterfall!$C29,Purchase!$C:$C,Waterfall!CZ$1)</f>
        <v>0</v>
      </c>
      <c r="DA29" s="4">
        <f>SUMIFS(Purchase!$F:$F,Purchase!$A:$A,Waterfall!$A29,Purchase!$D:$D,Waterfall!$C29,Purchase!$C:$C,Waterfall!DA$1)</f>
        <v>0</v>
      </c>
      <c r="DB29" s="4">
        <f>SUMIFS(Purchase!$F:$F,Purchase!$A:$A,Waterfall!$A29,Purchase!$D:$D,Waterfall!$C29,Purchase!$C:$C,Waterfall!DB$1)</f>
        <v>0</v>
      </c>
      <c r="DC29" s="4">
        <f>SUMIFS(Purchase!$F:$F,Purchase!$A:$A,Waterfall!$A29,Purchase!$D:$D,Waterfall!$C29,Purchase!$C:$C,Waterfall!DC$1)</f>
        <v>0</v>
      </c>
      <c r="DD29" s="4">
        <f>SUMIFS(Purchase!$F:$F,Purchase!$A:$A,Waterfall!$A29,Purchase!$D:$D,Waterfall!$C29,Purchase!$C:$C,Waterfall!DD$1)</f>
        <v>0</v>
      </c>
      <c r="DE29" s="4">
        <f>SUMIFS(Purchase!$F:$F,Purchase!$A:$A,Waterfall!$A29,Purchase!$D:$D,Waterfall!$C29,Purchase!$C:$C,Waterfall!DE$1)</f>
        <v>0</v>
      </c>
      <c r="DF29" s="4">
        <f>SUMIFS(Purchase!$F:$F,Purchase!$A:$A,Waterfall!$A29,Purchase!$D:$D,Waterfall!$C29,Purchase!$C:$C,Waterfall!DF$1)</f>
        <v>0</v>
      </c>
      <c r="DG29" s="4">
        <f>SUMIFS(Purchase!$F:$F,Purchase!$A:$A,Waterfall!$A29,Purchase!$D:$D,Waterfall!$C29,Purchase!$C:$C,Waterfall!DG$1)</f>
        <v>0</v>
      </c>
      <c r="DH29" s="4">
        <f>SUMIFS(Purchase!$F:$F,Purchase!$A:$A,Waterfall!$A29,Purchase!$D:$D,Waterfall!$C29,Purchase!$C:$C,Waterfall!DH$1)</f>
        <v>0</v>
      </c>
      <c r="DI29" s="4">
        <f>SUMIFS(Purchase!$F:$F,Purchase!$A:$A,Waterfall!$A29,Purchase!$D:$D,Waterfall!$C29,Purchase!$C:$C,Waterfall!DI$1)</f>
        <v>0</v>
      </c>
      <c r="DJ29" s="4">
        <f>SUMIFS(Purchase!$F:$F,Purchase!$A:$A,Waterfall!$A29,Purchase!$D:$D,Waterfall!$C29,Purchase!$C:$C,Waterfall!DJ$1)</f>
        <v>0</v>
      </c>
      <c r="DK29" s="4">
        <f>SUMIFS(Purchase!$F:$F,Purchase!$A:$A,Waterfall!$A29,Purchase!$D:$D,Waterfall!$C29,Purchase!$C:$C,Waterfall!DK$1)</f>
        <v>0</v>
      </c>
      <c r="DL29" s="4">
        <f>SUMIFS(Purchase!$F:$F,Purchase!$A:$A,Waterfall!$A29,Purchase!$D:$D,Waterfall!$C29,Purchase!$C:$C,Waterfall!DL$1)</f>
        <v>0</v>
      </c>
      <c r="DM29" s="4">
        <f>SUMIFS(Purchase!$F:$F,Purchase!$A:$A,Waterfall!$A29,Purchase!$D:$D,Waterfall!$C29,Purchase!$C:$C,Waterfall!DM$1)</f>
        <v>0</v>
      </c>
      <c r="DN29" s="4">
        <f>SUMIFS(Purchase!$F:$F,Purchase!$A:$A,Waterfall!$A29,Purchase!$D:$D,Waterfall!$C29,Purchase!$C:$C,Waterfall!DN$1)</f>
        <v>0</v>
      </c>
      <c r="DO29" s="4">
        <f>SUMIFS(Purchase!$F:$F,Purchase!$A:$A,Waterfall!$A29,Purchase!$D:$D,Waterfall!$C29,Purchase!$C:$C,Waterfall!DO$1)</f>
        <v>0</v>
      </c>
      <c r="DP29" s="4">
        <f>SUMIFS(Purchase!$F:$F,Purchase!$A:$A,Waterfall!$A29,Purchase!$D:$D,Waterfall!$C29,Purchase!$C:$C,Waterfall!DP$1)</f>
        <v>0</v>
      </c>
      <c r="DQ29" s="4">
        <f>SUMIFS(Purchase!$F:$F,Purchase!$A:$A,Waterfall!$A29,Purchase!$D:$D,Waterfall!$C29,Purchase!$C:$C,Waterfall!DQ$1)</f>
        <v>0</v>
      </c>
      <c r="DR29" s="4">
        <f>SUMIFS(Purchase!$F:$F,Purchase!$A:$A,Waterfall!$A29,Purchase!$D:$D,Waterfall!$C29,Purchase!$C:$C,Waterfall!DR$1)</f>
        <v>0</v>
      </c>
      <c r="DS29" s="4">
        <f>SUMIFS(Purchase!$F:$F,Purchase!$A:$A,Waterfall!$A29,Purchase!$D:$D,Waterfall!$C29,Purchase!$C:$C,Waterfall!DS$1)</f>
        <v>0</v>
      </c>
      <c r="DT29" s="4">
        <f>SUMIFS(Purchase!$F:$F,Purchase!$A:$A,Waterfall!$A29,Purchase!$D:$D,Waterfall!$C29,Purchase!$C:$C,Waterfall!DT$1)</f>
        <v>0</v>
      </c>
      <c r="DU29" s="4">
        <f>SUMIFS(Purchase!$F:$F,Purchase!$A:$A,Waterfall!$A29,Purchase!$D:$D,Waterfall!$C29,Purchase!$C:$C,Waterfall!DU$1)</f>
        <v>0</v>
      </c>
      <c r="DV29" s="4">
        <f>SUMIFS(Purchase!$F:$F,Purchase!$A:$A,Waterfall!$A29,Purchase!$D:$D,Waterfall!$C29,Purchase!$C:$C,Waterfall!DV$1)</f>
        <v>0</v>
      </c>
      <c r="DW29" s="4">
        <f>SUMIFS(Purchase!$F:$F,Purchase!$A:$A,Waterfall!$A29,Purchase!$D:$D,Waterfall!$C29,Purchase!$C:$C,Waterfall!DW$1)</f>
        <v>0</v>
      </c>
      <c r="DX29" s="4">
        <f>SUMIFS(Purchase!$F:$F,Purchase!$A:$A,Waterfall!$A29,Purchase!$D:$D,Waterfall!$C29,Purchase!$C:$C,Waterfall!DX$1)</f>
        <v>0</v>
      </c>
      <c r="DY29" s="4">
        <f>SUMIFS(Purchase!$F:$F,Purchase!$A:$A,Waterfall!$A29,Purchase!$D:$D,Waterfall!$C29,Purchase!$C:$C,Waterfall!DY$1)</f>
        <v>0</v>
      </c>
      <c r="DZ29" s="4">
        <f>SUMIFS(Purchase!$F:$F,Purchase!$A:$A,Waterfall!$A29,Purchase!$D:$D,Waterfall!$C29,Purchase!$C:$C,Waterfall!DZ$1)</f>
        <v>0</v>
      </c>
      <c r="EA29" s="4">
        <f>SUMIFS(Purchase!$F:$F,Purchase!$A:$A,Waterfall!$A29,Purchase!$D:$D,Waterfall!$C29,Purchase!$C:$C,Waterfall!EA$1)</f>
        <v>0</v>
      </c>
      <c r="EB29" s="4">
        <f>SUMIFS(Purchase!$F:$F,Purchase!$A:$A,Waterfall!$A29,Purchase!$D:$D,Waterfall!$C29,Purchase!$C:$C,Waterfall!EB$1)</f>
        <v>0</v>
      </c>
      <c r="EC29" s="4">
        <f>SUMIFS(Purchase!$F:$F,Purchase!$A:$A,Waterfall!$A29,Purchase!$D:$D,Waterfall!$C29,Purchase!$C:$C,Waterfall!EC$1)</f>
        <v>0</v>
      </c>
      <c r="ED29" s="4">
        <f>SUMIFS(Purchase!$F:$F,Purchase!$A:$A,Waterfall!$A29,Purchase!$D:$D,Waterfall!$C29,Purchase!$C:$C,Waterfall!ED$1)</f>
        <v>0</v>
      </c>
      <c r="EE29" s="4">
        <f>SUMIFS(Purchase!$F:$F,Purchase!$A:$A,Waterfall!$A29,Purchase!$D:$D,Waterfall!$C29,Purchase!$C:$C,Waterfall!EE$1)</f>
        <v>0</v>
      </c>
      <c r="EF29" s="4">
        <f>SUMIFS(Purchase!$F:$F,Purchase!$A:$A,Waterfall!$A29,Purchase!$D:$D,Waterfall!$C29,Purchase!$C:$C,Waterfall!EF$1)</f>
        <v>0</v>
      </c>
      <c r="EG29" s="4">
        <f>SUMIFS(Purchase!$F:$F,Purchase!$A:$A,Waterfall!$A29,Purchase!$D:$D,Waterfall!$C29,Purchase!$C:$C,Waterfall!EG$1)</f>
        <v>0</v>
      </c>
      <c r="EH29" s="4">
        <f>SUMIFS(Purchase!$F:$F,Purchase!$A:$A,Waterfall!$A29,Purchase!$D:$D,Waterfall!$C29,Purchase!$C:$C,Waterfall!EH$1)</f>
        <v>0</v>
      </c>
      <c r="EI29" s="4">
        <f>SUMIFS(Purchase!$F:$F,Purchase!$A:$A,Waterfall!$A29,Purchase!$D:$D,Waterfall!$C29,Purchase!$C:$C,Waterfall!EI$1)</f>
        <v>0</v>
      </c>
      <c r="EJ29" s="4">
        <f>SUMIFS(Purchase!$F:$F,Purchase!$A:$A,Waterfall!$A29,Purchase!$D:$D,Waterfall!$C29,Purchase!$C:$C,Waterfall!EJ$1)</f>
        <v>0</v>
      </c>
      <c r="EK29" s="4">
        <f>SUMIFS(Purchase!$F:$F,Purchase!$A:$A,Waterfall!$A29,Purchase!$D:$D,Waterfall!$C29,Purchase!$C:$C,Waterfall!EK$1)</f>
        <v>0</v>
      </c>
      <c r="EL29" s="4">
        <f>SUMIFS(Purchase!$F:$F,Purchase!$A:$A,Waterfall!$A29,Purchase!$D:$D,Waterfall!$C29,Purchase!$C:$C,Waterfall!EL$1)</f>
        <v>0</v>
      </c>
      <c r="EM29" s="4">
        <f>SUMIFS(Purchase!$F:$F,Purchase!$A:$A,Waterfall!$A29,Purchase!$D:$D,Waterfall!$C29,Purchase!$C:$C,Waterfall!EM$1)</f>
        <v>0</v>
      </c>
      <c r="EN29" s="4">
        <f>SUMIFS(Purchase!$F:$F,Purchase!$A:$A,Waterfall!$A29,Purchase!$D:$D,Waterfall!$C29,Purchase!$C:$C,Waterfall!EN$1)</f>
        <v>0</v>
      </c>
      <c r="EO29" s="4">
        <f>SUMIFS(Purchase!$F:$F,Purchase!$A:$A,Waterfall!$A29,Purchase!$D:$D,Waterfall!$C29,Purchase!$C:$C,Waterfall!EO$1)</f>
        <v>0</v>
      </c>
      <c r="EP29" s="4">
        <f>SUMIFS(Purchase!$F:$F,Purchase!$A:$A,Waterfall!$A29,Purchase!$D:$D,Waterfall!$C29,Purchase!$C:$C,Waterfall!EP$1)</f>
        <v>0</v>
      </c>
      <c r="EQ29" s="4">
        <f>SUMIFS(Purchase!$F:$F,Purchase!$A:$A,Waterfall!$A29,Purchase!$D:$D,Waterfall!$C29,Purchase!$C:$C,Waterfall!EQ$1)</f>
        <v>0</v>
      </c>
      <c r="ER29" s="4">
        <f>SUMIFS(Purchase!$F:$F,Purchase!$A:$A,Waterfall!$A29,Purchase!$D:$D,Waterfall!$C29,Purchase!$C:$C,Waterfall!ER$1)</f>
        <v>0</v>
      </c>
      <c r="ES29" s="4">
        <f>SUMIFS(Purchase!$F:$F,Purchase!$A:$A,Waterfall!$A29,Purchase!$D:$D,Waterfall!$C29,Purchase!$C:$C,Waterfall!ES$1)</f>
        <v>0</v>
      </c>
      <c r="ET29" s="4">
        <f>SUMIFS(Purchase!$F:$F,Purchase!$A:$A,Waterfall!$A29,Purchase!$D:$D,Waterfall!$C29,Purchase!$C:$C,Waterfall!ET$1)</f>
        <v>0</v>
      </c>
      <c r="EU29" s="4">
        <f>SUMIFS(Purchase!$F:$F,Purchase!$A:$A,Waterfall!$A29,Purchase!$D:$D,Waterfall!$C29,Purchase!$C:$C,Waterfall!EU$1)</f>
        <v>0</v>
      </c>
      <c r="EV29" s="4">
        <f>SUMIFS(Purchase!$F:$F,Purchase!$A:$A,Waterfall!$A29,Purchase!$D:$D,Waterfall!$C29,Purchase!$C:$C,Waterfall!EV$1)</f>
        <v>0</v>
      </c>
      <c r="EW29" s="4">
        <f>SUMIFS(Purchase!$F:$F,Purchase!$A:$A,Waterfall!$A29,Purchase!$D:$D,Waterfall!$C29,Purchase!$C:$C,Waterfall!EW$1)</f>
        <v>0</v>
      </c>
      <c r="EX29" s="4">
        <f>SUMIFS(Purchase!$F:$F,Purchase!$A:$A,Waterfall!$A29,Purchase!$D:$D,Waterfall!$C29,Purchase!$C:$C,Waterfall!EX$1)</f>
        <v>0</v>
      </c>
      <c r="EY29" s="4">
        <f>SUMIFS(Purchase!$F:$F,Purchase!$A:$A,Waterfall!$A29,Purchase!$D:$D,Waterfall!$C29,Purchase!$C:$C,Waterfall!EY$1)</f>
        <v>0</v>
      </c>
      <c r="EZ29" s="4">
        <f>SUMIFS(Purchase!$F:$F,Purchase!$A:$A,Waterfall!$A29,Purchase!$D:$D,Waterfall!$C29,Purchase!$C:$C,Waterfall!EZ$1)</f>
        <v>0</v>
      </c>
      <c r="FA29" s="4">
        <f>SUMIFS(Purchase!$F:$F,Purchase!$A:$A,Waterfall!$A29,Purchase!$D:$D,Waterfall!$C29,Purchase!$C:$C,Waterfall!FA$1)</f>
        <v>0</v>
      </c>
      <c r="FB29" s="4">
        <f>SUMIFS(Purchase!$F:$F,Purchase!$A:$A,Waterfall!$A29,Purchase!$D:$D,Waterfall!$C29,Purchase!$C:$C,Waterfall!FB$1)</f>
        <v>0</v>
      </c>
      <c r="FC29" s="4">
        <f>SUMIFS(Purchase!$F:$F,Purchase!$A:$A,Waterfall!$A29,Purchase!$D:$D,Waterfall!$C29,Purchase!$C:$C,Waterfall!FC$1)</f>
        <v>0</v>
      </c>
      <c r="FD29" s="4">
        <f>SUMIFS(Purchase!$F:$F,Purchase!$A:$A,Waterfall!$A29,Purchase!$D:$D,Waterfall!$C29,Purchase!$C:$C,Waterfall!FD$1)</f>
        <v>0</v>
      </c>
      <c r="FE29" s="4">
        <f>SUMIFS(Purchase!$F:$F,Purchase!$A:$A,Waterfall!$A29,Purchase!$D:$D,Waterfall!$C29,Purchase!$C:$C,Waterfall!FE$1)</f>
        <v>0</v>
      </c>
      <c r="FF29" s="4">
        <f>SUMIFS(Purchase!$F:$F,Purchase!$A:$A,Waterfall!$A29,Purchase!$D:$D,Waterfall!$C29,Purchase!$C:$C,Waterfall!FF$1)</f>
        <v>0</v>
      </c>
      <c r="FG29" s="4">
        <f>SUMIFS(Purchase!$F:$F,Purchase!$A:$A,Waterfall!$A29,Purchase!$D:$D,Waterfall!$C29,Purchase!$C:$C,Waterfall!FG$1)</f>
        <v>0</v>
      </c>
      <c r="FH29" s="4">
        <f>SUMIFS(Purchase!$F:$F,Purchase!$A:$A,Waterfall!$A29,Purchase!$D:$D,Waterfall!$C29,Purchase!$C:$C,Waterfall!FH$1)</f>
        <v>0</v>
      </c>
      <c r="FI29" s="4">
        <f>SUMIFS(Purchase!$F:$F,Purchase!$A:$A,Waterfall!$A29,Purchase!$D:$D,Waterfall!$C29,Purchase!$C:$C,Waterfall!FI$1)</f>
        <v>0</v>
      </c>
      <c r="FJ29" s="4">
        <f>SUMIFS(Purchase!$F:$F,Purchase!$A:$A,Waterfall!$A29,Purchase!$D:$D,Waterfall!$C29,Purchase!$C:$C,Waterfall!FJ$1)</f>
        <v>0</v>
      </c>
      <c r="FK29" s="4">
        <f>SUMIFS(Purchase!$F:$F,Purchase!$A:$A,Waterfall!$A29,Purchase!$D:$D,Waterfall!$C29,Purchase!$C:$C,Waterfall!FK$1)</f>
        <v>0</v>
      </c>
      <c r="FL29" s="4">
        <f>SUMIFS(Purchase!$F:$F,Purchase!$A:$A,Waterfall!$A29,Purchase!$D:$D,Waterfall!$C29,Purchase!$C:$C,Waterfall!FL$1)</f>
        <v>0</v>
      </c>
      <c r="FM29" s="4">
        <f>SUMIFS(Purchase!$F:$F,Purchase!$A:$A,Waterfall!$A29,Purchase!$D:$D,Waterfall!$C29,Purchase!$C:$C,Waterfall!FM$1)</f>
        <v>0</v>
      </c>
      <c r="FN29" s="4">
        <f>SUMIFS(Purchase!$F:$F,Purchase!$A:$A,Waterfall!$A29,Purchase!$D:$D,Waterfall!$C29,Purchase!$C:$C,Waterfall!FN$1)</f>
        <v>0</v>
      </c>
      <c r="FO29" s="4">
        <f>SUMIFS(Purchase!$F:$F,Purchase!$A:$A,Waterfall!$A29,Purchase!$D:$D,Waterfall!$C29,Purchase!$C:$C,Waterfall!FO$1)</f>
        <v>0</v>
      </c>
      <c r="FP29" s="4">
        <f>SUMIFS(Purchase!$F:$F,Purchase!$A:$A,Waterfall!$A29,Purchase!$D:$D,Waterfall!$C29,Purchase!$C:$C,Waterfall!FP$1)</f>
        <v>0</v>
      </c>
      <c r="FQ29" s="4">
        <f>SUMIFS(Purchase!$F:$F,Purchase!$A:$A,Waterfall!$A29,Purchase!$D:$D,Waterfall!$C29,Purchase!$C:$C,Waterfall!FQ$1)</f>
        <v>0</v>
      </c>
      <c r="FR29" s="4">
        <f>SUMIFS(Purchase!$F:$F,Purchase!$A:$A,Waterfall!$A29,Purchase!$D:$D,Waterfall!$C29,Purchase!$C:$C,Waterfall!FR$1)</f>
        <v>0</v>
      </c>
      <c r="FS29" s="4">
        <f>SUMIFS(Purchase!$F:$F,Purchase!$A:$A,Waterfall!$A29,Purchase!$D:$D,Waterfall!$C29,Purchase!$C:$C,Waterfall!FS$1)</f>
        <v>0</v>
      </c>
      <c r="FT29" s="4">
        <f>SUMIFS(Purchase!$F:$F,Purchase!$A:$A,Waterfall!$A29,Purchase!$D:$D,Waterfall!$C29,Purchase!$C:$C,Waterfall!FT$1)</f>
        <v>0</v>
      </c>
      <c r="FU29" s="4">
        <f>SUMIFS(Purchase!$F:$F,Purchase!$A:$A,Waterfall!$A29,Purchase!$D:$D,Waterfall!$C29,Purchase!$C:$C,Waterfall!FU$1)</f>
        <v>0</v>
      </c>
      <c r="FV29" s="4">
        <f>SUMIFS(Purchase!$F:$F,Purchase!$A:$A,Waterfall!$A29,Purchase!$D:$D,Waterfall!$C29,Purchase!$C:$C,Waterfall!FV$1)</f>
        <v>0</v>
      </c>
      <c r="FW29" s="4">
        <f>SUMIFS(Purchase!$F:$F,Purchase!$A:$A,Waterfall!$A29,Purchase!$D:$D,Waterfall!$C29,Purchase!$C:$C,Waterfall!FW$1)</f>
        <v>0</v>
      </c>
      <c r="FX29" s="4">
        <f>SUMIFS(Purchase!$F:$F,Purchase!$A:$A,Waterfall!$A29,Purchase!$D:$D,Waterfall!$C29,Purchase!$C:$C,Waterfall!FX$1)</f>
        <v>0</v>
      </c>
      <c r="FY29" s="4">
        <f>SUMIFS(Purchase!$F:$F,Purchase!$A:$A,Waterfall!$A29,Purchase!$D:$D,Waterfall!$C29,Purchase!$C:$C,Waterfall!FY$1)</f>
        <v>0</v>
      </c>
      <c r="FZ29" s="4">
        <f>SUMIFS(Purchase!$F:$F,Purchase!$A:$A,Waterfall!$A29,Purchase!$D:$D,Waterfall!$C29,Purchase!$C:$C,Waterfall!FZ$1)</f>
        <v>0</v>
      </c>
      <c r="GA29" s="4">
        <f>SUMIFS(Purchase!$F:$F,Purchase!$A:$A,Waterfall!$A29,Purchase!$D:$D,Waterfall!$C29,Purchase!$C:$C,Waterfall!GA$1)</f>
        <v>0</v>
      </c>
      <c r="GB29" s="4">
        <f>SUMIFS(Purchase!$F:$F,Purchase!$A:$A,Waterfall!$A29,Purchase!$D:$D,Waterfall!$C29,Purchase!$C:$C,Waterfall!GB$1)</f>
        <v>0</v>
      </c>
      <c r="GC29" s="4">
        <f>SUMIFS(Purchase!$F:$F,Purchase!$A:$A,Waterfall!$A29,Purchase!$D:$D,Waterfall!$C29,Purchase!$C:$C,Waterfall!GC$1)</f>
        <v>0</v>
      </c>
      <c r="GD29" s="4">
        <f>SUMIFS(Purchase!$F:$F,Purchase!$A:$A,Waterfall!$A29,Purchase!$D:$D,Waterfall!$C29,Purchase!$C:$C,Waterfall!GD$1)</f>
        <v>0</v>
      </c>
      <c r="GE29" s="4">
        <f>SUMIFS(Purchase!$F:$F,Purchase!$A:$A,Waterfall!$A29,Purchase!$D:$D,Waterfall!$C29,Purchase!$C:$C,Waterfall!GE$1)</f>
        <v>0</v>
      </c>
      <c r="GF29" s="4">
        <f>SUMIFS(Purchase!$F:$F,Purchase!$A:$A,Waterfall!$A29,Purchase!$D:$D,Waterfall!$C29,Purchase!$C:$C,Waterfall!GF$1)</f>
        <v>0</v>
      </c>
      <c r="GG29" s="4">
        <f>SUMIFS(Purchase!$F:$F,Purchase!$A:$A,Waterfall!$A29,Purchase!$D:$D,Waterfall!$C29,Purchase!$C:$C,Waterfall!GG$1)</f>
        <v>0</v>
      </c>
      <c r="GH29" s="4">
        <f>SUMIFS(Purchase!$F:$F,Purchase!$A:$A,Waterfall!$A29,Purchase!$D:$D,Waterfall!$C29,Purchase!$C:$C,Waterfall!GH$1)</f>
        <v>0</v>
      </c>
      <c r="GI29" s="4">
        <f>SUMIFS(Purchase!$F:$F,Purchase!$A:$A,Waterfall!$A29,Purchase!$D:$D,Waterfall!$C29,Purchase!$C:$C,Waterfall!GI$1)</f>
        <v>0</v>
      </c>
      <c r="GK29" s="65"/>
    </row>
    <row r="30" spans="1:193" x14ac:dyDescent="0.35">
      <c r="A30" s="8">
        <f t="shared" si="3"/>
        <v>1</v>
      </c>
      <c r="B30" s="2" t="str">
        <f>VLOOKUP($A30,Centers!$B$1:$C$120,2,)</f>
        <v>GATE</v>
      </c>
      <c r="C30" s="3">
        <v>44907</v>
      </c>
      <c r="D30" s="4">
        <f>IF($A30=1,SUM(SUMIFS(Indent!$E:$E,Indent!$C:$C,Waterfall!$C30,Indent!$A:$A,Centers!$A$2),SUMIFS(Indent!$E:$E,Indent!$C:$C,Waterfall!$C30,Indent!$A:$A,Centers!$A$3),SUMIFS(Indent!$E:$E,Indent!$C:$C,Waterfall!$C30,Indent!$A:$A,Centers!$A$4),SUMIFS(Indent!$E:$E,Indent!$C:$C,Waterfall!$C30,Indent!$A:$A,Centers!$A$5),SUMIFS(Indent!$E:$E,Indent!$C:$C,Waterfall!$C30,Indent!$A:$A,Centers!$A$6),SUMIFS(Indent!$E:$E,Indent!$C:$C,Waterfall!$C30,Indent!$A:$A,Centers!$A$7),SUMIFS(Indent!$E:$E,Indent!$C:$C,Waterfall!$C30,Indent!$A:$A,Centers!$A$8)),SUMIFS(Indent!$E:$E,Indent!$C:$C,Waterfall!$C30,Indent!$A:$A,$A30))</f>
        <v>35460</v>
      </c>
      <c r="E30" s="4">
        <f>SUMIFS(Purchase!$F:$F,Purchase!$A:$A,Waterfall!$A30,Purchase!$D:$D,Waterfall!$C30,Purchase!$C:$C,Waterfall!E$1)</f>
        <v>0</v>
      </c>
      <c r="F30" s="4">
        <f>SUMIFS(Purchase!$F:$F,Purchase!$A:$A,Waterfall!$A30,Purchase!$D:$D,Waterfall!$C30,Purchase!$C:$C,Waterfall!F$1)</f>
        <v>0</v>
      </c>
      <c r="G30" s="4">
        <f>SUMIFS(Purchase!$F:$F,Purchase!$A:$A,Waterfall!$A30,Purchase!$D:$D,Waterfall!$C30,Purchase!$C:$C,Waterfall!G$1)</f>
        <v>0</v>
      </c>
      <c r="H30" s="4">
        <f>SUMIFS(Purchase!$F:$F,Purchase!$A:$A,Waterfall!$A30,Purchase!$D:$D,Waterfall!$C30,Purchase!$C:$C,Waterfall!H$1)</f>
        <v>0</v>
      </c>
      <c r="I30" s="4">
        <f>SUMIFS(Purchase!$F:$F,Purchase!$A:$A,Waterfall!$A30,Purchase!$D:$D,Waterfall!$C30,Purchase!$C:$C,Waterfall!I$1)</f>
        <v>0</v>
      </c>
      <c r="J30" s="4">
        <f>SUMIFS(Purchase!$F:$F,Purchase!$A:$A,Waterfall!$A30,Purchase!$D:$D,Waterfall!$C30,Purchase!$C:$C,Waterfall!J$1)</f>
        <v>0</v>
      </c>
      <c r="K30" s="4">
        <f>SUMIFS(Purchase!$F:$F,Purchase!$A:$A,Waterfall!$A30,Purchase!$D:$D,Waterfall!$C30,Purchase!$C:$C,Waterfall!K$1)</f>
        <v>0</v>
      </c>
      <c r="L30" s="4">
        <f>SUMIFS(Purchase!$F:$F,Purchase!$A:$A,Waterfall!$A30,Purchase!$D:$D,Waterfall!$C30,Purchase!$C:$C,Waterfall!L$1)</f>
        <v>0</v>
      </c>
      <c r="M30" s="4">
        <f>SUMIFS(Purchase!$F:$F,Purchase!$A:$A,Waterfall!$A30,Purchase!$D:$D,Waterfall!$C30,Purchase!$C:$C,Waterfall!M$1)</f>
        <v>0</v>
      </c>
      <c r="N30" s="4">
        <f>SUMIFS(Purchase!$F:$F,Purchase!$A:$A,Waterfall!$A30,Purchase!$D:$D,Waterfall!$C30,Purchase!$C:$C,Waterfall!N$1)</f>
        <v>0</v>
      </c>
      <c r="O30" s="4">
        <f>SUMIFS(Purchase!$F:$F,Purchase!$A:$A,Waterfall!$A30,Purchase!$D:$D,Waterfall!$C30,Purchase!$C:$C,Waterfall!O$1)</f>
        <v>0</v>
      </c>
      <c r="P30" s="4">
        <f>SUMIFS(Purchase!$F:$F,Purchase!$A:$A,Waterfall!$A30,Purchase!$D:$D,Waterfall!$C30,Purchase!$C:$C,Waterfall!P$1)</f>
        <v>0</v>
      </c>
      <c r="Q30" s="4">
        <f>SUMIFS(Purchase!$F:$F,Purchase!$A:$A,Waterfall!$A30,Purchase!$D:$D,Waterfall!$C30,Purchase!$C:$C,Waterfall!Q$1)</f>
        <v>0</v>
      </c>
      <c r="R30" s="4">
        <f>SUMIFS(Purchase!$F:$F,Purchase!$A:$A,Waterfall!$A30,Purchase!$D:$D,Waterfall!$C30,Purchase!$C:$C,Waterfall!R$1)</f>
        <v>0</v>
      </c>
      <c r="S30" s="4">
        <f>SUMIFS(Purchase!$F:$F,Purchase!$A:$A,Waterfall!$A30,Purchase!$D:$D,Waterfall!$C30,Purchase!$C:$C,Waterfall!S$1)</f>
        <v>0</v>
      </c>
      <c r="T30" s="4">
        <f>SUMIFS(Purchase!$F:$F,Purchase!$A:$A,Waterfall!$A30,Purchase!$D:$D,Waterfall!$C30,Purchase!$C:$C,Waterfall!T$1)</f>
        <v>0</v>
      </c>
      <c r="U30" s="4">
        <f>SUMIFS(Purchase!$F:$F,Purchase!$A:$A,Waterfall!$A30,Purchase!$D:$D,Waterfall!$C30,Purchase!$C:$C,Waterfall!U$1)</f>
        <v>0</v>
      </c>
      <c r="V30" s="4">
        <f>SUMIFS(Purchase!$F:$F,Purchase!$A:$A,Waterfall!$A30,Purchase!$D:$D,Waterfall!$C30,Purchase!$C:$C,Waterfall!V$1)</f>
        <v>0</v>
      </c>
      <c r="W30" s="4">
        <f>SUMIFS(Purchase!$F:$F,Purchase!$A:$A,Waterfall!$A30,Purchase!$D:$D,Waterfall!$C30,Purchase!$C:$C,Waterfall!W$1)</f>
        <v>0</v>
      </c>
      <c r="X30" s="4">
        <f>SUMIFS(Purchase!$F:$F,Purchase!$A:$A,Waterfall!$A30,Purchase!$D:$D,Waterfall!$C30,Purchase!$C:$C,Waterfall!X$1)</f>
        <v>0</v>
      </c>
      <c r="Y30" s="4">
        <f>SUMIFS(Purchase!$F:$F,Purchase!$A:$A,Waterfall!$A30,Purchase!$D:$D,Waterfall!$C30,Purchase!$C:$C,Waterfall!Y$1)</f>
        <v>0</v>
      </c>
      <c r="Z30" s="4">
        <f>SUMIFS(Purchase!$F:$F,Purchase!$A:$A,Waterfall!$A30,Purchase!$D:$D,Waterfall!$C30,Purchase!$C:$C,Waterfall!Z$1)</f>
        <v>0</v>
      </c>
      <c r="AA30" s="4">
        <f>SUMIFS(Purchase!$F:$F,Purchase!$A:$A,Waterfall!$A30,Purchase!$D:$D,Waterfall!$C30,Purchase!$C:$C,Waterfall!AA$1)</f>
        <v>0</v>
      </c>
      <c r="AB30" s="4">
        <f>SUMIFS(Purchase!$F:$F,Purchase!$A:$A,Waterfall!$A30,Purchase!$D:$D,Waterfall!$C30,Purchase!$C:$C,Waterfall!AB$1)</f>
        <v>0</v>
      </c>
      <c r="AC30" s="4">
        <f>SUMIFS(Purchase!$F:$F,Purchase!$A:$A,Waterfall!$A30,Purchase!$D:$D,Waterfall!$C30,Purchase!$C:$C,Waterfall!AC$1)</f>
        <v>0</v>
      </c>
      <c r="AD30" s="4">
        <f>SUMIFS(Purchase!$F:$F,Purchase!$A:$A,Waterfall!$A30,Purchase!$D:$D,Waterfall!$C30,Purchase!$C:$C,Waterfall!AD$1)</f>
        <v>0</v>
      </c>
      <c r="AE30" s="4">
        <f>SUMIFS(Purchase!$F:$F,Purchase!$A:$A,Waterfall!$A30,Purchase!$D:$D,Waterfall!$C30,Purchase!$C:$C,Waterfall!AE$1)</f>
        <v>1571.49</v>
      </c>
      <c r="AF30" s="4">
        <f>SUMIFS(Purchase!$F:$F,Purchase!$A:$A,Waterfall!$A30,Purchase!$D:$D,Waterfall!$C30,Purchase!$C:$C,Waterfall!AF$1)</f>
        <v>12196.66</v>
      </c>
      <c r="AG30" s="4">
        <f>SUMIFS(Purchase!$F:$F,Purchase!$A:$A,Waterfall!$A30,Purchase!$D:$D,Waterfall!$C30,Purchase!$C:$C,Waterfall!AG$1)</f>
        <v>12093.35</v>
      </c>
      <c r="AH30" s="4">
        <f>SUMIFS(Purchase!$F:$F,Purchase!$A:$A,Waterfall!$A30,Purchase!$D:$D,Waterfall!$C30,Purchase!$C:$C,Waterfall!AH$1)</f>
        <v>6698.78</v>
      </c>
      <c r="AI30" s="4">
        <f>SUMIFS(Purchase!$F:$F,Purchase!$A:$A,Waterfall!$A30,Purchase!$D:$D,Waterfall!$C30,Purchase!$C:$C,Waterfall!AI$1)</f>
        <v>6013.91</v>
      </c>
      <c r="AJ30" s="4">
        <f>SUMIFS(Purchase!$F:$F,Purchase!$A:$A,Waterfall!$A30,Purchase!$D:$D,Waterfall!$C30,Purchase!$C:$C,Waterfall!AJ$1)</f>
        <v>2054.2199999999998</v>
      </c>
      <c r="AK30" s="4">
        <f>SUMIFS(Purchase!$F:$F,Purchase!$A:$A,Waterfall!$A30,Purchase!$D:$D,Waterfall!$C30,Purchase!$C:$C,Waterfall!AK$1)</f>
        <v>0</v>
      </c>
      <c r="AL30" s="4">
        <f>SUMIFS(Purchase!$F:$F,Purchase!$A:$A,Waterfall!$A30,Purchase!$D:$D,Waterfall!$C30,Purchase!$C:$C,Waterfall!AL$1)</f>
        <v>0</v>
      </c>
      <c r="AM30" s="4">
        <f>SUMIFS(Purchase!$F:$F,Purchase!$A:$A,Waterfall!$A30,Purchase!$D:$D,Waterfall!$C30,Purchase!$C:$C,Waterfall!AM$1)</f>
        <v>0</v>
      </c>
      <c r="AN30" s="4">
        <f>SUMIFS(Purchase!$F:$F,Purchase!$A:$A,Waterfall!$A30,Purchase!$D:$D,Waterfall!$C30,Purchase!$C:$C,Waterfall!AN$1)</f>
        <v>0</v>
      </c>
      <c r="AO30" s="4">
        <f>SUMIFS(Purchase!$F:$F,Purchase!$A:$A,Waterfall!$A30,Purchase!$D:$D,Waterfall!$C30,Purchase!$C:$C,Waterfall!AO$1)</f>
        <v>0</v>
      </c>
      <c r="AP30" s="4">
        <f>SUMIFS(Purchase!$F:$F,Purchase!$A:$A,Waterfall!$A30,Purchase!$D:$D,Waterfall!$C30,Purchase!$C:$C,Waterfall!AP$1)</f>
        <v>0</v>
      </c>
      <c r="AQ30" s="4">
        <f>SUMIFS(Purchase!$F:$F,Purchase!$A:$A,Waterfall!$A30,Purchase!$D:$D,Waterfall!$C30,Purchase!$C:$C,Waterfall!AQ$1)</f>
        <v>0</v>
      </c>
      <c r="AR30" s="4">
        <f>SUMIFS(Purchase!$F:$F,Purchase!$A:$A,Waterfall!$A30,Purchase!$D:$D,Waterfall!$C30,Purchase!$C:$C,Waterfall!AR$1)</f>
        <v>0</v>
      </c>
      <c r="AS30" s="4">
        <f>SUMIFS(Purchase!$F:$F,Purchase!$A:$A,Waterfall!$A30,Purchase!$D:$D,Waterfall!$C30,Purchase!$C:$C,Waterfall!AS$1)</f>
        <v>0</v>
      </c>
      <c r="AT30" s="4">
        <f>SUMIFS(Purchase!$F:$F,Purchase!$A:$A,Waterfall!$A30,Purchase!$D:$D,Waterfall!$C30,Purchase!$C:$C,Waterfall!AT$1)</f>
        <v>0</v>
      </c>
      <c r="AU30" s="4">
        <f>SUMIFS(Purchase!$F:$F,Purchase!$A:$A,Waterfall!$A30,Purchase!$D:$D,Waterfall!$C30,Purchase!$C:$C,Waterfall!AU$1)</f>
        <v>0</v>
      </c>
      <c r="AV30" s="4">
        <f>SUMIFS(Purchase!$F:$F,Purchase!$A:$A,Waterfall!$A30,Purchase!$D:$D,Waterfall!$C30,Purchase!$C:$C,Waterfall!AV$1)</f>
        <v>0</v>
      </c>
      <c r="AW30" s="4">
        <f>SUMIFS(Purchase!$F:$F,Purchase!$A:$A,Waterfall!$A30,Purchase!$D:$D,Waterfall!$C30,Purchase!$C:$C,Waterfall!AW$1)</f>
        <v>0</v>
      </c>
      <c r="AX30" s="4">
        <f>SUMIFS(Purchase!$F:$F,Purchase!$A:$A,Waterfall!$A30,Purchase!$D:$D,Waterfall!$C30,Purchase!$C:$C,Waterfall!AX$1)</f>
        <v>0</v>
      </c>
      <c r="AY30" s="4">
        <f>SUMIFS(Purchase!$F:$F,Purchase!$A:$A,Waterfall!$A30,Purchase!$D:$D,Waterfall!$C30,Purchase!$C:$C,Waterfall!AY$1)</f>
        <v>0</v>
      </c>
      <c r="AZ30" s="4">
        <f>SUMIFS(Purchase!$F:$F,Purchase!$A:$A,Waterfall!$A30,Purchase!$D:$D,Waterfall!$C30,Purchase!$C:$C,Waterfall!AZ$1)</f>
        <v>0</v>
      </c>
      <c r="BA30" s="4">
        <f>SUMIFS(Purchase!$F:$F,Purchase!$A:$A,Waterfall!$A30,Purchase!$D:$D,Waterfall!$C30,Purchase!$C:$C,Waterfall!BA$1)</f>
        <v>0</v>
      </c>
      <c r="BB30" s="4">
        <f>SUMIFS(Purchase!$F:$F,Purchase!$A:$A,Waterfall!$A30,Purchase!$D:$D,Waterfall!$C30,Purchase!$C:$C,Waterfall!BB$1)</f>
        <v>0</v>
      </c>
      <c r="BC30" s="4">
        <f>SUMIFS(Purchase!$F:$F,Purchase!$A:$A,Waterfall!$A30,Purchase!$D:$D,Waterfall!$C30,Purchase!$C:$C,Waterfall!BC$1)</f>
        <v>0</v>
      </c>
      <c r="BD30" s="4">
        <f>SUMIFS(Purchase!$F:$F,Purchase!$A:$A,Waterfall!$A30,Purchase!$D:$D,Waterfall!$C30,Purchase!$C:$C,Waterfall!BD$1)</f>
        <v>0</v>
      </c>
      <c r="BE30" s="4">
        <f>SUMIFS(Purchase!$F:$F,Purchase!$A:$A,Waterfall!$A30,Purchase!$D:$D,Waterfall!$C30,Purchase!$C:$C,Waterfall!BE$1)</f>
        <v>0</v>
      </c>
      <c r="BF30" s="4">
        <f>SUMIFS(Purchase!$F:$F,Purchase!$A:$A,Waterfall!$A30,Purchase!$D:$D,Waterfall!$C30,Purchase!$C:$C,Waterfall!BF$1)</f>
        <v>0</v>
      </c>
      <c r="BG30" s="4">
        <f>SUMIFS(Purchase!$F:$F,Purchase!$A:$A,Waterfall!$A30,Purchase!$D:$D,Waterfall!$C30,Purchase!$C:$C,Waterfall!BG$1)</f>
        <v>0</v>
      </c>
      <c r="BH30" s="4">
        <f>SUMIFS(Purchase!$F:$F,Purchase!$A:$A,Waterfall!$A30,Purchase!$D:$D,Waterfall!$C30,Purchase!$C:$C,Waterfall!BH$1)</f>
        <v>0</v>
      </c>
      <c r="BI30" s="4">
        <f>SUMIFS(Purchase!$F:$F,Purchase!$A:$A,Waterfall!$A30,Purchase!$D:$D,Waterfall!$C30,Purchase!$C:$C,Waterfall!BI$1)</f>
        <v>0</v>
      </c>
      <c r="BJ30" s="4">
        <f>SUMIFS(Purchase!$F:$F,Purchase!$A:$A,Waterfall!$A30,Purchase!$D:$D,Waterfall!$C30,Purchase!$C:$C,Waterfall!BJ$1)</f>
        <v>0</v>
      </c>
      <c r="BK30" s="4">
        <f>SUMIFS(Purchase!$F:$F,Purchase!$A:$A,Waterfall!$A30,Purchase!$D:$D,Waterfall!$C30,Purchase!$C:$C,Waterfall!BK$1)</f>
        <v>0</v>
      </c>
      <c r="BL30" s="4">
        <f>SUMIFS(Purchase!$F:$F,Purchase!$A:$A,Waterfall!$A30,Purchase!$D:$D,Waterfall!$C30,Purchase!$C:$C,Waterfall!BL$1)</f>
        <v>0</v>
      </c>
      <c r="BM30" s="4">
        <f>SUMIFS(Purchase!$F:$F,Purchase!$A:$A,Waterfall!$A30,Purchase!$D:$D,Waterfall!$C30,Purchase!$C:$C,Waterfall!BM$1)</f>
        <v>0</v>
      </c>
      <c r="BN30" s="4">
        <f>SUMIFS(Purchase!$F:$F,Purchase!$A:$A,Waterfall!$A30,Purchase!$D:$D,Waterfall!$C30,Purchase!$C:$C,Waterfall!BN$1)</f>
        <v>0</v>
      </c>
      <c r="BO30" s="4">
        <f>SUMIFS(Purchase!$F:$F,Purchase!$A:$A,Waterfall!$A30,Purchase!$D:$D,Waterfall!$C30,Purchase!$C:$C,Waterfall!BO$1)</f>
        <v>0</v>
      </c>
      <c r="BP30" s="4">
        <f>SUMIFS(Purchase!$F:$F,Purchase!$A:$A,Waterfall!$A30,Purchase!$D:$D,Waterfall!$C30,Purchase!$C:$C,Waterfall!BP$1)</f>
        <v>0</v>
      </c>
      <c r="BQ30" s="4">
        <f>SUMIFS(Purchase!$F:$F,Purchase!$A:$A,Waterfall!$A30,Purchase!$D:$D,Waterfall!$C30,Purchase!$C:$C,Waterfall!BQ$1)</f>
        <v>0</v>
      </c>
      <c r="BR30" s="4">
        <f>SUMIFS(Purchase!$F:$F,Purchase!$A:$A,Waterfall!$A30,Purchase!$D:$D,Waterfall!$C30,Purchase!$C:$C,Waterfall!BR$1)</f>
        <v>0</v>
      </c>
      <c r="BS30" s="4">
        <f>SUMIFS(Purchase!$F:$F,Purchase!$A:$A,Waterfall!$A30,Purchase!$D:$D,Waterfall!$C30,Purchase!$C:$C,Waterfall!BS$1)</f>
        <v>0</v>
      </c>
      <c r="BT30" s="4">
        <f>SUMIFS(Purchase!$F:$F,Purchase!$A:$A,Waterfall!$A30,Purchase!$D:$D,Waterfall!$C30,Purchase!$C:$C,Waterfall!BT$1)</f>
        <v>0</v>
      </c>
      <c r="BU30" s="4">
        <f>SUMIFS(Purchase!$F:$F,Purchase!$A:$A,Waterfall!$A30,Purchase!$D:$D,Waterfall!$C30,Purchase!$C:$C,Waterfall!BU$1)</f>
        <v>0</v>
      </c>
      <c r="BV30" s="4">
        <f>SUMIFS(Purchase!$F:$F,Purchase!$A:$A,Waterfall!$A30,Purchase!$D:$D,Waterfall!$C30,Purchase!$C:$C,Waterfall!BV$1)</f>
        <v>0</v>
      </c>
      <c r="BW30" s="4">
        <f>SUMIFS(Purchase!$F:$F,Purchase!$A:$A,Waterfall!$A30,Purchase!$D:$D,Waterfall!$C30,Purchase!$C:$C,Waterfall!BW$1)</f>
        <v>0</v>
      </c>
      <c r="BX30" s="4">
        <f>SUMIFS(Purchase!$F:$F,Purchase!$A:$A,Waterfall!$A30,Purchase!$D:$D,Waterfall!$C30,Purchase!$C:$C,Waterfall!BX$1)</f>
        <v>0</v>
      </c>
      <c r="BY30" s="4">
        <f>SUMIFS(Purchase!$F:$F,Purchase!$A:$A,Waterfall!$A30,Purchase!$D:$D,Waterfall!$C30,Purchase!$C:$C,Waterfall!BY$1)</f>
        <v>0</v>
      </c>
      <c r="BZ30" s="4">
        <f>SUMIFS(Purchase!$F:$F,Purchase!$A:$A,Waterfall!$A30,Purchase!$D:$D,Waterfall!$C30,Purchase!$C:$C,Waterfall!BZ$1)</f>
        <v>0</v>
      </c>
      <c r="CA30" s="4">
        <f>SUMIFS(Purchase!$F:$F,Purchase!$A:$A,Waterfall!$A30,Purchase!$D:$D,Waterfall!$C30,Purchase!$C:$C,Waterfall!CA$1)</f>
        <v>0</v>
      </c>
      <c r="CB30" s="4">
        <f>SUMIFS(Purchase!$F:$F,Purchase!$A:$A,Waterfall!$A30,Purchase!$D:$D,Waterfall!$C30,Purchase!$C:$C,Waterfall!CB$1)</f>
        <v>0</v>
      </c>
      <c r="CC30" s="4">
        <f>SUMIFS(Purchase!$F:$F,Purchase!$A:$A,Waterfall!$A30,Purchase!$D:$D,Waterfall!$C30,Purchase!$C:$C,Waterfall!CC$1)</f>
        <v>0</v>
      </c>
      <c r="CD30" s="4">
        <f>SUMIFS(Purchase!$F:$F,Purchase!$A:$A,Waterfall!$A30,Purchase!$D:$D,Waterfall!$C30,Purchase!$C:$C,Waterfall!CD$1)</f>
        <v>0</v>
      </c>
      <c r="CE30" s="4">
        <f>SUMIFS(Purchase!$F:$F,Purchase!$A:$A,Waterfall!$A30,Purchase!$D:$D,Waterfall!$C30,Purchase!$C:$C,Waterfall!CE$1)</f>
        <v>0</v>
      </c>
      <c r="CF30" s="4">
        <f>SUMIFS(Purchase!$F:$F,Purchase!$A:$A,Waterfall!$A30,Purchase!$D:$D,Waterfall!$C30,Purchase!$C:$C,Waterfall!CF$1)</f>
        <v>0</v>
      </c>
      <c r="CG30" s="4">
        <f>SUMIFS(Purchase!$F:$F,Purchase!$A:$A,Waterfall!$A30,Purchase!$D:$D,Waterfall!$C30,Purchase!$C:$C,Waterfall!CG$1)</f>
        <v>0</v>
      </c>
      <c r="CH30" s="4">
        <f>SUMIFS(Purchase!$F:$F,Purchase!$A:$A,Waterfall!$A30,Purchase!$D:$D,Waterfall!$C30,Purchase!$C:$C,Waterfall!CH$1)</f>
        <v>0</v>
      </c>
      <c r="CI30" s="4">
        <f>SUMIFS(Purchase!$F:$F,Purchase!$A:$A,Waterfall!$A30,Purchase!$D:$D,Waterfall!$C30,Purchase!$C:$C,Waterfall!CI$1)</f>
        <v>0</v>
      </c>
      <c r="CJ30" s="4">
        <f>SUMIFS(Purchase!$F:$F,Purchase!$A:$A,Waterfall!$A30,Purchase!$D:$D,Waterfall!$C30,Purchase!$C:$C,Waterfall!CJ$1)</f>
        <v>0</v>
      </c>
      <c r="CK30" s="4">
        <f>SUMIFS(Purchase!$F:$F,Purchase!$A:$A,Waterfall!$A30,Purchase!$D:$D,Waterfall!$C30,Purchase!$C:$C,Waterfall!CK$1)</f>
        <v>0</v>
      </c>
      <c r="CL30" s="4">
        <f>SUMIFS(Purchase!$F:$F,Purchase!$A:$A,Waterfall!$A30,Purchase!$D:$D,Waterfall!$C30,Purchase!$C:$C,Waterfall!CL$1)</f>
        <v>0</v>
      </c>
      <c r="CM30" s="4">
        <f>SUMIFS(Purchase!$F:$F,Purchase!$A:$A,Waterfall!$A30,Purchase!$D:$D,Waterfall!$C30,Purchase!$C:$C,Waterfall!CM$1)</f>
        <v>0</v>
      </c>
      <c r="CN30" s="4">
        <f>SUMIFS(Purchase!$F:$F,Purchase!$A:$A,Waterfall!$A30,Purchase!$D:$D,Waterfall!$C30,Purchase!$C:$C,Waterfall!CN$1)</f>
        <v>0</v>
      </c>
      <c r="CO30" s="4">
        <f>SUMIFS(Purchase!$F:$F,Purchase!$A:$A,Waterfall!$A30,Purchase!$D:$D,Waterfall!$C30,Purchase!$C:$C,Waterfall!CO$1)</f>
        <v>0</v>
      </c>
      <c r="CP30" s="4">
        <f>SUMIFS(Purchase!$F:$F,Purchase!$A:$A,Waterfall!$A30,Purchase!$D:$D,Waterfall!$C30,Purchase!$C:$C,Waterfall!CP$1)</f>
        <v>0</v>
      </c>
      <c r="CQ30" s="4">
        <f>SUMIFS(Purchase!$F:$F,Purchase!$A:$A,Waterfall!$A30,Purchase!$D:$D,Waterfall!$C30,Purchase!$C:$C,Waterfall!CQ$1)</f>
        <v>0</v>
      </c>
      <c r="CR30" s="4">
        <f>SUMIFS(Purchase!$F:$F,Purchase!$A:$A,Waterfall!$A30,Purchase!$D:$D,Waterfall!$C30,Purchase!$C:$C,Waterfall!CR$1)</f>
        <v>0</v>
      </c>
      <c r="CS30" s="4">
        <f>SUMIFS(Purchase!$F:$F,Purchase!$A:$A,Waterfall!$A30,Purchase!$D:$D,Waterfall!$C30,Purchase!$C:$C,Waterfall!CS$1)</f>
        <v>0</v>
      </c>
      <c r="CT30" s="4">
        <f>SUMIFS(Purchase!$F:$F,Purchase!$A:$A,Waterfall!$A30,Purchase!$D:$D,Waterfall!$C30,Purchase!$C:$C,Waterfall!CT$1)</f>
        <v>0</v>
      </c>
      <c r="CU30" s="4">
        <f>SUMIFS(Purchase!$F:$F,Purchase!$A:$A,Waterfall!$A30,Purchase!$D:$D,Waterfall!$C30,Purchase!$C:$C,Waterfall!CU$1)</f>
        <v>0</v>
      </c>
      <c r="CV30" s="4">
        <f>SUMIFS(Purchase!$F:$F,Purchase!$A:$A,Waterfall!$A30,Purchase!$D:$D,Waterfall!$C30,Purchase!$C:$C,Waterfall!CV$1)</f>
        <v>0</v>
      </c>
      <c r="CW30" s="4">
        <f>SUMIFS(Purchase!$F:$F,Purchase!$A:$A,Waterfall!$A30,Purchase!$D:$D,Waterfall!$C30,Purchase!$C:$C,Waterfall!CW$1)</f>
        <v>0</v>
      </c>
      <c r="CX30" s="4">
        <f>SUMIFS(Purchase!$F:$F,Purchase!$A:$A,Waterfall!$A30,Purchase!$D:$D,Waterfall!$C30,Purchase!$C:$C,Waterfall!CX$1)</f>
        <v>0</v>
      </c>
      <c r="CY30" s="4">
        <f>SUMIFS(Purchase!$F:$F,Purchase!$A:$A,Waterfall!$A30,Purchase!$D:$D,Waterfall!$C30,Purchase!$C:$C,Waterfall!CY$1)</f>
        <v>0</v>
      </c>
      <c r="CZ30" s="4">
        <f>SUMIFS(Purchase!$F:$F,Purchase!$A:$A,Waterfall!$A30,Purchase!$D:$D,Waterfall!$C30,Purchase!$C:$C,Waterfall!CZ$1)</f>
        <v>0</v>
      </c>
      <c r="DA30" s="4">
        <f>SUMIFS(Purchase!$F:$F,Purchase!$A:$A,Waterfall!$A30,Purchase!$D:$D,Waterfall!$C30,Purchase!$C:$C,Waterfall!DA$1)</f>
        <v>0</v>
      </c>
      <c r="DB30" s="4">
        <f>SUMIFS(Purchase!$F:$F,Purchase!$A:$A,Waterfall!$A30,Purchase!$D:$D,Waterfall!$C30,Purchase!$C:$C,Waterfall!DB$1)</f>
        <v>0</v>
      </c>
      <c r="DC30" s="4">
        <f>SUMIFS(Purchase!$F:$F,Purchase!$A:$A,Waterfall!$A30,Purchase!$D:$D,Waterfall!$C30,Purchase!$C:$C,Waterfall!DC$1)</f>
        <v>0</v>
      </c>
      <c r="DD30" s="4">
        <f>SUMIFS(Purchase!$F:$F,Purchase!$A:$A,Waterfall!$A30,Purchase!$D:$D,Waterfall!$C30,Purchase!$C:$C,Waterfall!DD$1)</f>
        <v>0</v>
      </c>
      <c r="DE30" s="4">
        <f>SUMIFS(Purchase!$F:$F,Purchase!$A:$A,Waterfall!$A30,Purchase!$D:$D,Waterfall!$C30,Purchase!$C:$C,Waterfall!DE$1)</f>
        <v>0</v>
      </c>
      <c r="DF30" s="4">
        <f>SUMIFS(Purchase!$F:$F,Purchase!$A:$A,Waterfall!$A30,Purchase!$D:$D,Waterfall!$C30,Purchase!$C:$C,Waterfall!DF$1)</f>
        <v>0</v>
      </c>
      <c r="DG30" s="4">
        <f>SUMIFS(Purchase!$F:$F,Purchase!$A:$A,Waterfall!$A30,Purchase!$D:$D,Waterfall!$C30,Purchase!$C:$C,Waterfall!DG$1)</f>
        <v>0</v>
      </c>
      <c r="DH30" s="4">
        <f>SUMIFS(Purchase!$F:$F,Purchase!$A:$A,Waterfall!$A30,Purchase!$D:$D,Waterfall!$C30,Purchase!$C:$C,Waterfall!DH$1)</f>
        <v>0</v>
      </c>
      <c r="DI30" s="4">
        <f>SUMIFS(Purchase!$F:$F,Purchase!$A:$A,Waterfall!$A30,Purchase!$D:$D,Waterfall!$C30,Purchase!$C:$C,Waterfall!DI$1)</f>
        <v>0</v>
      </c>
      <c r="DJ30" s="4">
        <f>SUMIFS(Purchase!$F:$F,Purchase!$A:$A,Waterfall!$A30,Purchase!$D:$D,Waterfall!$C30,Purchase!$C:$C,Waterfall!DJ$1)</f>
        <v>0</v>
      </c>
      <c r="DK30" s="4">
        <f>SUMIFS(Purchase!$F:$F,Purchase!$A:$A,Waterfall!$A30,Purchase!$D:$D,Waterfall!$C30,Purchase!$C:$C,Waterfall!DK$1)</f>
        <v>0</v>
      </c>
      <c r="DL30" s="4">
        <f>SUMIFS(Purchase!$F:$F,Purchase!$A:$A,Waterfall!$A30,Purchase!$D:$D,Waterfall!$C30,Purchase!$C:$C,Waterfall!DL$1)</f>
        <v>0</v>
      </c>
      <c r="DM30" s="4">
        <f>SUMIFS(Purchase!$F:$F,Purchase!$A:$A,Waterfall!$A30,Purchase!$D:$D,Waterfall!$C30,Purchase!$C:$C,Waterfall!DM$1)</f>
        <v>0</v>
      </c>
      <c r="DN30" s="4">
        <f>SUMIFS(Purchase!$F:$F,Purchase!$A:$A,Waterfall!$A30,Purchase!$D:$D,Waterfall!$C30,Purchase!$C:$C,Waterfall!DN$1)</f>
        <v>0</v>
      </c>
      <c r="DO30" s="4">
        <f>SUMIFS(Purchase!$F:$F,Purchase!$A:$A,Waterfall!$A30,Purchase!$D:$D,Waterfall!$C30,Purchase!$C:$C,Waterfall!DO$1)</f>
        <v>0</v>
      </c>
      <c r="DP30" s="4">
        <f>SUMIFS(Purchase!$F:$F,Purchase!$A:$A,Waterfall!$A30,Purchase!$D:$D,Waterfall!$C30,Purchase!$C:$C,Waterfall!DP$1)</f>
        <v>0</v>
      </c>
      <c r="DQ30" s="4">
        <f>SUMIFS(Purchase!$F:$F,Purchase!$A:$A,Waterfall!$A30,Purchase!$D:$D,Waterfall!$C30,Purchase!$C:$C,Waterfall!DQ$1)</f>
        <v>0</v>
      </c>
      <c r="DR30" s="4">
        <f>SUMIFS(Purchase!$F:$F,Purchase!$A:$A,Waterfall!$A30,Purchase!$D:$D,Waterfall!$C30,Purchase!$C:$C,Waterfall!DR$1)</f>
        <v>0</v>
      </c>
      <c r="DS30" s="4">
        <f>SUMIFS(Purchase!$F:$F,Purchase!$A:$A,Waterfall!$A30,Purchase!$D:$D,Waterfall!$C30,Purchase!$C:$C,Waterfall!DS$1)</f>
        <v>0</v>
      </c>
      <c r="DT30" s="4">
        <f>SUMIFS(Purchase!$F:$F,Purchase!$A:$A,Waterfall!$A30,Purchase!$D:$D,Waterfall!$C30,Purchase!$C:$C,Waterfall!DT$1)</f>
        <v>0</v>
      </c>
      <c r="DU30" s="4">
        <f>SUMIFS(Purchase!$F:$F,Purchase!$A:$A,Waterfall!$A30,Purchase!$D:$D,Waterfall!$C30,Purchase!$C:$C,Waterfall!DU$1)</f>
        <v>0</v>
      </c>
      <c r="DV30" s="4">
        <f>SUMIFS(Purchase!$F:$F,Purchase!$A:$A,Waterfall!$A30,Purchase!$D:$D,Waterfall!$C30,Purchase!$C:$C,Waterfall!DV$1)</f>
        <v>0</v>
      </c>
      <c r="DW30" s="4">
        <f>SUMIFS(Purchase!$F:$F,Purchase!$A:$A,Waterfall!$A30,Purchase!$D:$D,Waterfall!$C30,Purchase!$C:$C,Waterfall!DW$1)</f>
        <v>0</v>
      </c>
      <c r="DX30" s="4">
        <f>SUMIFS(Purchase!$F:$F,Purchase!$A:$A,Waterfall!$A30,Purchase!$D:$D,Waterfall!$C30,Purchase!$C:$C,Waterfall!DX$1)</f>
        <v>0</v>
      </c>
      <c r="DY30" s="4">
        <f>SUMIFS(Purchase!$F:$F,Purchase!$A:$A,Waterfall!$A30,Purchase!$D:$D,Waterfall!$C30,Purchase!$C:$C,Waterfall!DY$1)</f>
        <v>0</v>
      </c>
      <c r="DZ30" s="4">
        <f>SUMIFS(Purchase!$F:$F,Purchase!$A:$A,Waterfall!$A30,Purchase!$D:$D,Waterfall!$C30,Purchase!$C:$C,Waterfall!DZ$1)</f>
        <v>0</v>
      </c>
      <c r="EA30" s="4">
        <f>SUMIFS(Purchase!$F:$F,Purchase!$A:$A,Waterfall!$A30,Purchase!$D:$D,Waterfall!$C30,Purchase!$C:$C,Waterfall!EA$1)</f>
        <v>0</v>
      </c>
      <c r="EB30" s="4">
        <f>SUMIFS(Purchase!$F:$F,Purchase!$A:$A,Waterfall!$A30,Purchase!$D:$D,Waterfall!$C30,Purchase!$C:$C,Waterfall!EB$1)</f>
        <v>0</v>
      </c>
      <c r="EC30" s="4">
        <f>SUMIFS(Purchase!$F:$F,Purchase!$A:$A,Waterfall!$A30,Purchase!$D:$D,Waterfall!$C30,Purchase!$C:$C,Waterfall!EC$1)</f>
        <v>0</v>
      </c>
      <c r="ED30" s="4">
        <f>SUMIFS(Purchase!$F:$F,Purchase!$A:$A,Waterfall!$A30,Purchase!$D:$D,Waterfall!$C30,Purchase!$C:$C,Waterfall!ED$1)</f>
        <v>0</v>
      </c>
      <c r="EE30" s="4">
        <f>SUMIFS(Purchase!$F:$F,Purchase!$A:$A,Waterfall!$A30,Purchase!$D:$D,Waterfall!$C30,Purchase!$C:$C,Waterfall!EE$1)</f>
        <v>0</v>
      </c>
      <c r="EF30" s="4">
        <f>SUMIFS(Purchase!$F:$F,Purchase!$A:$A,Waterfall!$A30,Purchase!$D:$D,Waterfall!$C30,Purchase!$C:$C,Waterfall!EF$1)</f>
        <v>0</v>
      </c>
      <c r="EG30" s="4">
        <f>SUMIFS(Purchase!$F:$F,Purchase!$A:$A,Waterfall!$A30,Purchase!$D:$D,Waterfall!$C30,Purchase!$C:$C,Waterfall!EG$1)</f>
        <v>0</v>
      </c>
      <c r="EH30" s="4">
        <f>SUMIFS(Purchase!$F:$F,Purchase!$A:$A,Waterfall!$A30,Purchase!$D:$D,Waterfall!$C30,Purchase!$C:$C,Waterfall!EH$1)</f>
        <v>0</v>
      </c>
      <c r="EI30" s="4">
        <f>SUMIFS(Purchase!$F:$F,Purchase!$A:$A,Waterfall!$A30,Purchase!$D:$D,Waterfall!$C30,Purchase!$C:$C,Waterfall!EI$1)</f>
        <v>0</v>
      </c>
      <c r="EJ30" s="4">
        <f>SUMIFS(Purchase!$F:$F,Purchase!$A:$A,Waterfall!$A30,Purchase!$D:$D,Waterfall!$C30,Purchase!$C:$C,Waterfall!EJ$1)</f>
        <v>0</v>
      </c>
      <c r="EK30" s="4">
        <f>SUMIFS(Purchase!$F:$F,Purchase!$A:$A,Waterfall!$A30,Purchase!$D:$D,Waterfall!$C30,Purchase!$C:$C,Waterfall!EK$1)</f>
        <v>0</v>
      </c>
      <c r="EL30" s="4">
        <f>SUMIFS(Purchase!$F:$F,Purchase!$A:$A,Waterfall!$A30,Purchase!$D:$D,Waterfall!$C30,Purchase!$C:$C,Waterfall!EL$1)</f>
        <v>0</v>
      </c>
      <c r="EM30" s="4">
        <f>SUMIFS(Purchase!$F:$F,Purchase!$A:$A,Waterfall!$A30,Purchase!$D:$D,Waterfall!$C30,Purchase!$C:$C,Waterfall!EM$1)</f>
        <v>0</v>
      </c>
      <c r="EN30" s="4">
        <f>SUMIFS(Purchase!$F:$F,Purchase!$A:$A,Waterfall!$A30,Purchase!$D:$D,Waterfall!$C30,Purchase!$C:$C,Waterfall!EN$1)</f>
        <v>0</v>
      </c>
      <c r="EO30" s="4">
        <f>SUMIFS(Purchase!$F:$F,Purchase!$A:$A,Waterfall!$A30,Purchase!$D:$D,Waterfall!$C30,Purchase!$C:$C,Waterfall!EO$1)</f>
        <v>0</v>
      </c>
      <c r="EP30" s="4">
        <f>SUMIFS(Purchase!$F:$F,Purchase!$A:$A,Waterfall!$A30,Purchase!$D:$D,Waterfall!$C30,Purchase!$C:$C,Waterfall!EP$1)</f>
        <v>0</v>
      </c>
      <c r="EQ30" s="4">
        <f>SUMIFS(Purchase!$F:$F,Purchase!$A:$A,Waterfall!$A30,Purchase!$D:$D,Waterfall!$C30,Purchase!$C:$C,Waterfall!EQ$1)</f>
        <v>0</v>
      </c>
      <c r="ER30" s="4">
        <f>SUMIFS(Purchase!$F:$F,Purchase!$A:$A,Waterfall!$A30,Purchase!$D:$D,Waterfall!$C30,Purchase!$C:$C,Waterfall!ER$1)</f>
        <v>0</v>
      </c>
      <c r="ES30" s="4">
        <f>SUMIFS(Purchase!$F:$F,Purchase!$A:$A,Waterfall!$A30,Purchase!$D:$D,Waterfall!$C30,Purchase!$C:$C,Waterfall!ES$1)</f>
        <v>0</v>
      </c>
      <c r="ET30" s="4">
        <f>SUMIFS(Purchase!$F:$F,Purchase!$A:$A,Waterfall!$A30,Purchase!$D:$D,Waterfall!$C30,Purchase!$C:$C,Waterfall!ET$1)</f>
        <v>0</v>
      </c>
      <c r="EU30" s="4">
        <f>SUMIFS(Purchase!$F:$F,Purchase!$A:$A,Waterfall!$A30,Purchase!$D:$D,Waterfall!$C30,Purchase!$C:$C,Waterfall!EU$1)</f>
        <v>0</v>
      </c>
      <c r="EV30" s="4">
        <f>SUMIFS(Purchase!$F:$F,Purchase!$A:$A,Waterfall!$A30,Purchase!$D:$D,Waterfall!$C30,Purchase!$C:$C,Waterfall!EV$1)</f>
        <v>0</v>
      </c>
      <c r="EW30" s="4">
        <f>SUMIFS(Purchase!$F:$F,Purchase!$A:$A,Waterfall!$A30,Purchase!$D:$D,Waterfall!$C30,Purchase!$C:$C,Waterfall!EW$1)</f>
        <v>0</v>
      </c>
      <c r="EX30" s="4">
        <f>SUMIFS(Purchase!$F:$F,Purchase!$A:$A,Waterfall!$A30,Purchase!$D:$D,Waterfall!$C30,Purchase!$C:$C,Waterfall!EX$1)</f>
        <v>0</v>
      </c>
      <c r="EY30" s="4">
        <f>SUMIFS(Purchase!$F:$F,Purchase!$A:$A,Waterfall!$A30,Purchase!$D:$D,Waterfall!$C30,Purchase!$C:$C,Waterfall!EY$1)</f>
        <v>0</v>
      </c>
      <c r="EZ30" s="4">
        <f>SUMIFS(Purchase!$F:$F,Purchase!$A:$A,Waterfall!$A30,Purchase!$D:$D,Waterfall!$C30,Purchase!$C:$C,Waterfall!EZ$1)</f>
        <v>0</v>
      </c>
      <c r="FA30" s="4">
        <f>SUMIFS(Purchase!$F:$F,Purchase!$A:$A,Waterfall!$A30,Purchase!$D:$D,Waterfall!$C30,Purchase!$C:$C,Waterfall!FA$1)</f>
        <v>0</v>
      </c>
      <c r="FB30" s="4">
        <f>SUMIFS(Purchase!$F:$F,Purchase!$A:$A,Waterfall!$A30,Purchase!$D:$D,Waterfall!$C30,Purchase!$C:$C,Waterfall!FB$1)</f>
        <v>0</v>
      </c>
      <c r="FC30" s="4">
        <f>SUMIFS(Purchase!$F:$F,Purchase!$A:$A,Waterfall!$A30,Purchase!$D:$D,Waterfall!$C30,Purchase!$C:$C,Waterfall!FC$1)</f>
        <v>0</v>
      </c>
      <c r="FD30" s="4">
        <f>SUMIFS(Purchase!$F:$F,Purchase!$A:$A,Waterfall!$A30,Purchase!$D:$D,Waterfall!$C30,Purchase!$C:$C,Waterfall!FD$1)</f>
        <v>0</v>
      </c>
      <c r="FE30" s="4">
        <f>SUMIFS(Purchase!$F:$F,Purchase!$A:$A,Waterfall!$A30,Purchase!$D:$D,Waterfall!$C30,Purchase!$C:$C,Waterfall!FE$1)</f>
        <v>0</v>
      </c>
      <c r="FF30" s="4">
        <f>SUMIFS(Purchase!$F:$F,Purchase!$A:$A,Waterfall!$A30,Purchase!$D:$D,Waterfall!$C30,Purchase!$C:$C,Waterfall!FF$1)</f>
        <v>0</v>
      </c>
      <c r="FG30" s="4">
        <f>SUMIFS(Purchase!$F:$F,Purchase!$A:$A,Waterfall!$A30,Purchase!$D:$D,Waterfall!$C30,Purchase!$C:$C,Waterfall!FG$1)</f>
        <v>0</v>
      </c>
      <c r="FH30" s="4">
        <f>SUMIFS(Purchase!$F:$F,Purchase!$A:$A,Waterfall!$A30,Purchase!$D:$D,Waterfall!$C30,Purchase!$C:$C,Waterfall!FH$1)</f>
        <v>0</v>
      </c>
      <c r="FI30" s="4">
        <f>SUMIFS(Purchase!$F:$F,Purchase!$A:$A,Waterfall!$A30,Purchase!$D:$D,Waterfall!$C30,Purchase!$C:$C,Waterfall!FI$1)</f>
        <v>0</v>
      </c>
      <c r="FJ30" s="4">
        <f>SUMIFS(Purchase!$F:$F,Purchase!$A:$A,Waterfall!$A30,Purchase!$D:$D,Waterfall!$C30,Purchase!$C:$C,Waterfall!FJ$1)</f>
        <v>0</v>
      </c>
      <c r="FK30" s="4">
        <f>SUMIFS(Purchase!$F:$F,Purchase!$A:$A,Waterfall!$A30,Purchase!$D:$D,Waterfall!$C30,Purchase!$C:$C,Waterfall!FK$1)</f>
        <v>0</v>
      </c>
      <c r="FL30" s="4">
        <f>SUMIFS(Purchase!$F:$F,Purchase!$A:$A,Waterfall!$A30,Purchase!$D:$D,Waterfall!$C30,Purchase!$C:$C,Waterfall!FL$1)</f>
        <v>0</v>
      </c>
      <c r="FM30" s="4">
        <f>SUMIFS(Purchase!$F:$F,Purchase!$A:$A,Waterfall!$A30,Purchase!$D:$D,Waterfall!$C30,Purchase!$C:$C,Waterfall!FM$1)</f>
        <v>0</v>
      </c>
      <c r="FN30" s="4">
        <f>SUMIFS(Purchase!$F:$F,Purchase!$A:$A,Waterfall!$A30,Purchase!$D:$D,Waterfall!$C30,Purchase!$C:$C,Waterfall!FN$1)</f>
        <v>0</v>
      </c>
      <c r="FO30" s="4">
        <f>SUMIFS(Purchase!$F:$F,Purchase!$A:$A,Waterfall!$A30,Purchase!$D:$D,Waterfall!$C30,Purchase!$C:$C,Waterfall!FO$1)</f>
        <v>0</v>
      </c>
      <c r="FP30" s="4">
        <f>SUMIFS(Purchase!$F:$F,Purchase!$A:$A,Waterfall!$A30,Purchase!$D:$D,Waterfall!$C30,Purchase!$C:$C,Waterfall!FP$1)</f>
        <v>0</v>
      </c>
      <c r="FQ30" s="4">
        <f>SUMIFS(Purchase!$F:$F,Purchase!$A:$A,Waterfall!$A30,Purchase!$D:$D,Waterfall!$C30,Purchase!$C:$C,Waterfall!FQ$1)</f>
        <v>0</v>
      </c>
      <c r="FR30" s="4">
        <f>SUMIFS(Purchase!$F:$F,Purchase!$A:$A,Waterfall!$A30,Purchase!$D:$D,Waterfall!$C30,Purchase!$C:$C,Waterfall!FR$1)</f>
        <v>0</v>
      </c>
      <c r="FS30" s="4">
        <f>SUMIFS(Purchase!$F:$F,Purchase!$A:$A,Waterfall!$A30,Purchase!$D:$D,Waterfall!$C30,Purchase!$C:$C,Waterfall!FS$1)</f>
        <v>0</v>
      </c>
      <c r="FT30" s="4">
        <f>SUMIFS(Purchase!$F:$F,Purchase!$A:$A,Waterfall!$A30,Purchase!$D:$D,Waterfall!$C30,Purchase!$C:$C,Waterfall!FT$1)</f>
        <v>0</v>
      </c>
      <c r="FU30" s="4">
        <f>SUMIFS(Purchase!$F:$F,Purchase!$A:$A,Waterfall!$A30,Purchase!$D:$D,Waterfall!$C30,Purchase!$C:$C,Waterfall!FU$1)</f>
        <v>0</v>
      </c>
      <c r="FV30" s="4">
        <f>SUMIFS(Purchase!$F:$F,Purchase!$A:$A,Waterfall!$A30,Purchase!$D:$D,Waterfall!$C30,Purchase!$C:$C,Waterfall!FV$1)</f>
        <v>0</v>
      </c>
      <c r="FW30" s="4">
        <f>SUMIFS(Purchase!$F:$F,Purchase!$A:$A,Waterfall!$A30,Purchase!$D:$D,Waterfall!$C30,Purchase!$C:$C,Waterfall!FW$1)</f>
        <v>0</v>
      </c>
      <c r="FX30" s="4">
        <f>SUMIFS(Purchase!$F:$F,Purchase!$A:$A,Waterfall!$A30,Purchase!$D:$D,Waterfall!$C30,Purchase!$C:$C,Waterfall!FX$1)</f>
        <v>0</v>
      </c>
      <c r="FY30" s="4">
        <f>SUMIFS(Purchase!$F:$F,Purchase!$A:$A,Waterfall!$A30,Purchase!$D:$D,Waterfall!$C30,Purchase!$C:$C,Waterfall!FY$1)</f>
        <v>0</v>
      </c>
      <c r="FZ30" s="4">
        <f>SUMIFS(Purchase!$F:$F,Purchase!$A:$A,Waterfall!$A30,Purchase!$D:$D,Waterfall!$C30,Purchase!$C:$C,Waterfall!FZ$1)</f>
        <v>0</v>
      </c>
      <c r="GA30" s="4">
        <f>SUMIFS(Purchase!$F:$F,Purchase!$A:$A,Waterfall!$A30,Purchase!$D:$D,Waterfall!$C30,Purchase!$C:$C,Waterfall!GA$1)</f>
        <v>0</v>
      </c>
      <c r="GB30" s="4">
        <f>SUMIFS(Purchase!$F:$F,Purchase!$A:$A,Waterfall!$A30,Purchase!$D:$D,Waterfall!$C30,Purchase!$C:$C,Waterfall!GB$1)</f>
        <v>0</v>
      </c>
      <c r="GC30" s="4">
        <f>SUMIFS(Purchase!$F:$F,Purchase!$A:$A,Waterfall!$A30,Purchase!$D:$D,Waterfall!$C30,Purchase!$C:$C,Waterfall!GC$1)</f>
        <v>0</v>
      </c>
      <c r="GD30" s="4">
        <f>SUMIFS(Purchase!$F:$F,Purchase!$A:$A,Waterfall!$A30,Purchase!$D:$D,Waterfall!$C30,Purchase!$C:$C,Waterfall!GD$1)</f>
        <v>0</v>
      </c>
      <c r="GE30" s="4">
        <f>SUMIFS(Purchase!$F:$F,Purchase!$A:$A,Waterfall!$A30,Purchase!$D:$D,Waterfall!$C30,Purchase!$C:$C,Waterfall!GE$1)</f>
        <v>0</v>
      </c>
      <c r="GF30" s="4">
        <f>SUMIFS(Purchase!$F:$F,Purchase!$A:$A,Waterfall!$A30,Purchase!$D:$D,Waterfall!$C30,Purchase!$C:$C,Waterfall!GF$1)</f>
        <v>0</v>
      </c>
      <c r="GG30" s="4">
        <f>SUMIFS(Purchase!$F:$F,Purchase!$A:$A,Waterfall!$A30,Purchase!$D:$D,Waterfall!$C30,Purchase!$C:$C,Waterfall!GG$1)</f>
        <v>0</v>
      </c>
      <c r="GH30" s="4">
        <f>SUMIFS(Purchase!$F:$F,Purchase!$A:$A,Waterfall!$A30,Purchase!$D:$D,Waterfall!$C30,Purchase!$C:$C,Waterfall!GH$1)</f>
        <v>0</v>
      </c>
      <c r="GI30" s="4">
        <f>SUMIFS(Purchase!$F:$F,Purchase!$A:$A,Waterfall!$A30,Purchase!$D:$D,Waterfall!$C30,Purchase!$C:$C,Waterfall!GI$1)</f>
        <v>0</v>
      </c>
    </row>
    <row r="31" spans="1:193" x14ac:dyDescent="0.35">
      <c r="A31" s="8">
        <f t="shared" si="3"/>
        <v>1</v>
      </c>
      <c r="B31" s="2" t="str">
        <f>VLOOKUP($A31,Centers!$B$1:$C$120,2,)</f>
        <v>GATE</v>
      </c>
      <c r="C31" s="3">
        <v>44908</v>
      </c>
      <c r="D31" s="4">
        <f>IF($A31=1,SUM(SUMIFS(Indent!$E:$E,Indent!$C:$C,Waterfall!$C31,Indent!$A:$A,Centers!$A$2),SUMIFS(Indent!$E:$E,Indent!$C:$C,Waterfall!$C31,Indent!$A:$A,Centers!$A$3),SUMIFS(Indent!$E:$E,Indent!$C:$C,Waterfall!$C31,Indent!$A:$A,Centers!$A$4),SUMIFS(Indent!$E:$E,Indent!$C:$C,Waterfall!$C31,Indent!$A:$A,Centers!$A$5),SUMIFS(Indent!$E:$E,Indent!$C:$C,Waterfall!$C31,Indent!$A:$A,Centers!$A$6),SUMIFS(Indent!$E:$E,Indent!$C:$C,Waterfall!$C31,Indent!$A:$A,Centers!$A$7),SUMIFS(Indent!$E:$E,Indent!$C:$C,Waterfall!$C31,Indent!$A:$A,Centers!$A$8)),SUMIFS(Indent!$E:$E,Indent!$C:$C,Waterfall!$C31,Indent!$A:$A,$A31))</f>
        <v>31059</v>
      </c>
      <c r="E31" s="4">
        <f>SUMIFS(Purchase!$F:$F,Purchase!$A:$A,Waterfall!$A31,Purchase!$D:$D,Waterfall!$C31,Purchase!$C:$C,Waterfall!E$1)</f>
        <v>0</v>
      </c>
      <c r="F31" s="4">
        <f>SUMIFS(Purchase!$F:$F,Purchase!$A:$A,Waterfall!$A31,Purchase!$D:$D,Waterfall!$C31,Purchase!$C:$C,Waterfall!F$1)</f>
        <v>0</v>
      </c>
      <c r="G31" s="4">
        <f>SUMIFS(Purchase!$F:$F,Purchase!$A:$A,Waterfall!$A31,Purchase!$D:$D,Waterfall!$C31,Purchase!$C:$C,Waterfall!G$1)</f>
        <v>0</v>
      </c>
      <c r="H31" s="4">
        <f>SUMIFS(Purchase!$F:$F,Purchase!$A:$A,Waterfall!$A31,Purchase!$D:$D,Waterfall!$C31,Purchase!$C:$C,Waterfall!H$1)</f>
        <v>0</v>
      </c>
      <c r="I31" s="4">
        <f>SUMIFS(Purchase!$F:$F,Purchase!$A:$A,Waterfall!$A31,Purchase!$D:$D,Waterfall!$C31,Purchase!$C:$C,Waterfall!I$1)</f>
        <v>0</v>
      </c>
      <c r="J31" s="4">
        <f>SUMIFS(Purchase!$F:$F,Purchase!$A:$A,Waterfall!$A31,Purchase!$D:$D,Waterfall!$C31,Purchase!$C:$C,Waterfall!J$1)</f>
        <v>0</v>
      </c>
      <c r="K31" s="4">
        <f>SUMIFS(Purchase!$F:$F,Purchase!$A:$A,Waterfall!$A31,Purchase!$D:$D,Waterfall!$C31,Purchase!$C:$C,Waterfall!K$1)</f>
        <v>0</v>
      </c>
      <c r="L31" s="4">
        <f>SUMIFS(Purchase!$F:$F,Purchase!$A:$A,Waterfall!$A31,Purchase!$D:$D,Waterfall!$C31,Purchase!$C:$C,Waterfall!L$1)</f>
        <v>0</v>
      </c>
      <c r="M31" s="4">
        <f>SUMIFS(Purchase!$F:$F,Purchase!$A:$A,Waterfall!$A31,Purchase!$D:$D,Waterfall!$C31,Purchase!$C:$C,Waterfall!M$1)</f>
        <v>0</v>
      </c>
      <c r="N31" s="4">
        <f>SUMIFS(Purchase!$F:$F,Purchase!$A:$A,Waterfall!$A31,Purchase!$D:$D,Waterfall!$C31,Purchase!$C:$C,Waterfall!N$1)</f>
        <v>0</v>
      </c>
      <c r="O31" s="4">
        <f>SUMIFS(Purchase!$F:$F,Purchase!$A:$A,Waterfall!$A31,Purchase!$D:$D,Waterfall!$C31,Purchase!$C:$C,Waterfall!O$1)</f>
        <v>0</v>
      </c>
      <c r="P31" s="4">
        <f>SUMIFS(Purchase!$F:$F,Purchase!$A:$A,Waterfall!$A31,Purchase!$D:$D,Waterfall!$C31,Purchase!$C:$C,Waterfall!P$1)</f>
        <v>0</v>
      </c>
      <c r="Q31" s="4">
        <f>SUMIFS(Purchase!$F:$F,Purchase!$A:$A,Waterfall!$A31,Purchase!$D:$D,Waterfall!$C31,Purchase!$C:$C,Waterfall!Q$1)</f>
        <v>0</v>
      </c>
      <c r="R31" s="4">
        <f>SUMIFS(Purchase!$F:$F,Purchase!$A:$A,Waterfall!$A31,Purchase!$D:$D,Waterfall!$C31,Purchase!$C:$C,Waterfall!R$1)</f>
        <v>0</v>
      </c>
      <c r="S31" s="4">
        <f>SUMIFS(Purchase!$F:$F,Purchase!$A:$A,Waterfall!$A31,Purchase!$D:$D,Waterfall!$C31,Purchase!$C:$C,Waterfall!S$1)</f>
        <v>0</v>
      </c>
      <c r="T31" s="4">
        <f>SUMIFS(Purchase!$F:$F,Purchase!$A:$A,Waterfall!$A31,Purchase!$D:$D,Waterfall!$C31,Purchase!$C:$C,Waterfall!T$1)</f>
        <v>0</v>
      </c>
      <c r="U31" s="4">
        <f>SUMIFS(Purchase!$F:$F,Purchase!$A:$A,Waterfall!$A31,Purchase!$D:$D,Waterfall!$C31,Purchase!$C:$C,Waterfall!U$1)</f>
        <v>0</v>
      </c>
      <c r="V31" s="4">
        <f>SUMIFS(Purchase!$F:$F,Purchase!$A:$A,Waterfall!$A31,Purchase!$D:$D,Waterfall!$C31,Purchase!$C:$C,Waterfall!V$1)</f>
        <v>0</v>
      </c>
      <c r="W31" s="4">
        <f>SUMIFS(Purchase!$F:$F,Purchase!$A:$A,Waterfall!$A31,Purchase!$D:$D,Waterfall!$C31,Purchase!$C:$C,Waterfall!W$1)</f>
        <v>0</v>
      </c>
      <c r="X31" s="4">
        <f>SUMIFS(Purchase!$F:$F,Purchase!$A:$A,Waterfall!$A31,Purchase!$D:$D,Waterfall!$C31,Purchase!$C:$C,Waterfall!X$1)</f>
        <v>0</v>
      </c>
      <c r="Y31" s="4">
        <f>SUMIFS(Purchase!$F:$F,Purchase!$A:$A,Waterfall!$A31,Purchase!$D:$D,Waterfall!$C31,Purchase!$C:$C,Waterfall!Y$1)</f>
        <v>0</v>
      </c>
      <c r="Z31" s="4">
        <f>SUMIFS(Purchase!$F:$F,Purchase!$A:$A,Waterfall!$A31,Purchase!$D:$D,Waterfall!$C31,Purchase!$C:$C,Waterfall!Z$1)</f>
        <v>0</v>
      </c>
      <c r="AA31" s="4">
        <f>SUMIFS(Purchase!$F:$F,Purchase!$A:$A,Waterfall!$A31,Purchase!$D:$D,Waterfall!$C31,Purchase!$C:$C,Waterfall!AA$1)</f>
        <v>0</v>
      </c>
      <c r="AB31" s="4">
        <f>SUMIFS(Purchase!$F:$F,Purchase!$A:$A,Waterfall!$A31,Purchase!$D:$D,Waterfall!$C31,Purchase!$C:$C,Waterfall!AB$1)</f>
        <v>0</v>
      </c>
      <c r="AC31" s="4">
        <f>SUMIFS(Purchase!$F:$F,Purchase!$A:$A,Waterfall!$A31,Purchase!$D:$D,Waterfall!$C31,Purchase!$C:$C,Waterfall!AC$1)</f>
        <v>0</v>
      </c>
      <c r="AD31" s="4">
        <f>SUMIFS(Purchase!$F:$F,Purchase!$A:$A,Waterfall!$A31,Purchase!$D:$D,Waterfall!$C31,Purchase!$C:$C,Waterfall!AD$1)</f>
        <v>0</v>
      </c>
      <c r="AE31" s="4">
        <f>SUMIFS(Purchase!$F:$F,Purchase!$A:$A,Waterfall!$A31,Purchase!$D:$D,Waterfall!$C31,Purchase!$C:$C,Waterfall!AE$1)</f>
        <v>0</v>
      </c>
      <c r="AF31" s="4">
        <f>SUMIFS(Purchase!$F:$F,Purchase!$A:$A,Waterfall!$A31,Purchase!$D:$D,Waterfall!$C31,Purchase!$C:$C,Waterfall!AF$1)</f>
        <v>1851.48</v>
      </c>
      <c r="AG31" s="4">
        <f>SUMIFS(Purchase!$F:$F,Purchase!$A:$A,Waterfall!$A31,Purchase!$D:$D,Waterfall!$C31,Purchase!$C:$C,Waterfall!AG$1)</f>
        <v>11472.78</v>
      </c>
      <c r="AH31" s="4">
        <f>SUMIFS(Purchase!$F:$F,Purchase!$A:$A,Waterfall!$A31,Purchase!$D:$D,Waterfall!$C31,Purchase!$C:$C,Waterfall!AH$1)</f>
        <v>7271.24</v>
      </c>
      <c r="AI31" s="4">
        <f>SUMIFS(Purchase!$F:$F,Purchase!$A:$A,Waterfall!$A31,Purchase!$D:$D,Waterfall!$C31,Purchase!$C:$C,Waterfall!AI$1)</f>
        <v>8097.52</v>
      </c>
      <c r="AJ31" s="4">
        <f>SUMIFS(Purchase!$F:$F,Purchase!$A:$A,Waterfall!$A31,Purchase!$D:$D,Waterfall!$C31,Purchase!$C:$C,Waterfall!AJ$1)</f>
        <v>5023.8999999999996</v>
      </c>
      <c r="AK31" s="4">
        <f>SUMIFS(Purchase!$F:$F,Purchase!$A:$A,Waterfall!$A31,Purchase!$D:$D,Waterfall!$C31,Purchase!$C:$C,Waterfall!AK$1)</f>
        <v>2017.8</v>
      </c>
      <c r="AL31" s="4">
        <f>SUMIFS(Purchase!$F:$F,Purchase!$A:$A,Waterfall!$A31,Purchase!$D:$D,Waterfall!$C31,Purchase!$C:$C,Waterfall!AL$1)</f>
        <v>67.81</v>
      </c>
      <c r="AM31" s="4">
        <f>SUMIFS(Purchase!$F:$F,Purchase!$A:$A,Waterfall!$A31,Purchase!$D:$D,Waterfall!$C31,Purchase!$C:$C,Waterfall!AM$1)</f>
        <v>0</v>
      </c>
      <c r="AN31" s="4">
        <f>SUMIFS(Purchase!$F:$F,Purchase!$A:$A,Waterfall!$A31,Purchase!$D:$D,Waterfall!$C31,Purchase!$C:$C,Waterfall!AN$1)</f>
        <v>0</v>
      </c>
      <c r="AO31" s="4">
        <f>SUMIFS(Purchase!$F:$F,Purchase!$A:$A,Waterfall!$A31,Purchase!$D:$D,Waterfall!$C31,Purchase!$C:$C,Waterfall!AO$1)</f>
        <v>0</v>
      </c>
      <c r="AP31" s="4">
        <f>SUMIFS(Purchase!$F:$F,Purchase!$A:$A,Waterfall!$A31,Purchase!$D:$D,Waterfall!$C31,Purchase!$C:$C,Waterfall!AP$1)</f>
        <v>0</v>
      </c>
      <c r="AQ31" s="4">
        <f>SUMIFS(Purchase!$F:$F,Purchase!$A:$A,Waterfall!$A31,Purchase!$D:$D,Waterfall!$C31,Purchase!$C:$C,Waterfall!AQ$1)</f>
        <v>0</v>
      </c>
      <c r="AR31" s="4">
        <f>SUMIFS(Purchase!$F:$F,Purchase!$A:$A,Waterfall!$A31,Purchase!$D:$D,Waterfall!$C31,Purchase!$C:$C,Waterfall!AR$1)</f>
        <v>0</v>
      </c>
      <c r="AS31" s="4">
        <f>SUMIFS(Purchase!$F:$F,Purchase!$A:$A,Waterfall!$A31,Purchase!$D:$D,Waterfall!$C31,Purchase!$C:$C,Waterfall!AS$1)</f>
        <v>0</v>
      </c>
      <c r="AT31" s="4">
        <f>SUMIFS(Purchase!$F:$F,Purchase!$A:$A,Waterfall!$A31,Purchase!$D:$D,Waterfall!$C31,Purchase!$C:$C,Waterfall!AT$1)</f>
        <v>0</v>
      </c>
      <c r="AU31" s="4">
        <f>SUMIFS(Purchase!$F:$F,Purchase!$A:$A,Waterfall!$A31,Purchase!$D:$D,Waterfall!$C31,Purchase!$C:$C,Waterfall!AU$1)</f>
        <v>0</v>
      </c>
      <c r="AV31" s="4">
        <f>SUMIFS(Purchase!$F:$F,Purchase!$A:$A,Waterfall!$A31,Purchase!$D:$D,Waterfall!$C31,Purchase!$C:$C,Waterfall!AV$1)</f>
        <v>0</v>
      </c>
      <c r="AW31" s="4">
        <f>SUMIFS(Purchase!$F:$F,Purchase!$A:$A,Waterfall!$A31,Purchase!$D:$D,Waterfall!$C31,Purchase!$C:$C,Waterfall!AW$1)</f>
        <v>0</v>
      </c>
      <c r="AX31" s="4">
        <f>SUMIFS(Purchase!$F:$F,Purchase!$A:$A,Waterfall!$A31,Purchase!$D:$D,Waterfall!$C31,Purchase!$C:$C,Waterfall!AX$1)</f>
        <v>0</v>
      </c>
      <c r="AY31" s="4">
        <f>SUMIFS(Purchase!$F:$F,Purchase!$A:$A,Waterfall!$A31,Purchase!$D:$D,Waterfall!$C31,Purchase!$C:$C,Waterfall!AY$1)</f>
        <v>0</v>
      </c>
      <c r="AZ31" s="4">
        <f>SUMIFS(Purchase!$F:$F,Purchase!$A:$A,Waterfall!$A31,Purchase!$D:$D,Waterfall!$C31,Purchase!$C:$C,Waterfall!AZ$1)</f>
        <v>0</v>
      </c>
      <c r="BA31" s="4">
        <f>SUMIFS(Purchase!$F:$F,Purchase!$A:$A,Waterfall!$A31,Purchase!$D:$D,Waterfall!$C31,Purchase!$C:$C,Waterfall!BA$1)</f>
        <v>0</v>
      </c>
      <c r="BB31" s="4">
        <f>SUMIFS(Purchase!$F:$F,Purchase!$A:$A,Waterfall!$A31,Purchase!$D:$D,Waterfall!$C31,Purchase!$C:$C,Waterfall!BB$1)</f>
        <v>0</v>
      </c>
      <c r="BC31" s="4">
        <f>SUMIFS(Purchase!$F:$F,Purchase!$A:$A,Waterfall!$A31,Purchase!$D:$D,Waterfall!$C31,Purchase!$C:$C,Waterfall!BC$1)</f>
        <v>0</v>
      </c>
      <c r="BD31" s="4">
        <f>SUMIFS(Purchase!$F:$F,Purchase!$A:$A,Waterfall!$A31,Purchase!$D:$D,Waterfall!$C31,Purchase!$C:$C,Waterfall!BD$1)</f>
        <v>0</v>
      </c>
      <c r="BE31" s="4">
        <f>SUMIFS(Purchase!$F:$F,Purchase!$A:$A,Waterfall!$A31,Purchase!$D:$D,Waterfall!$C31,Purchase!$C:$C,Waterfall!BE$1)</f>
        <v>0</v>
      </c>
      <c r="BF31" s="4">
        <f>SUMIFS(Purchase!$F:$F,Purchase!$A:$A,Waterfall!$A31,Purchase!$D:$D,Waterfall!$C31,Purchase!$C:$C,Waterfall!BF$1)</f>
        <v>0</v>
      </c>
      <c r="BG31" s="4">
        <f>SUMIFS(Purchase!$F:$F,Purchase!$A:$A,Waterfall!$A31,Purchase!$D:$D,Waterfall!$C31,Purchase!$C:$C,Waterfall!BG$1)</f>
        <v>0</v>
      </c>
      <c r="BH31" s="4">
        <f>SUMIFS(Purchase!$F:$F,Purchase!$A:$A,Waterfall!$A31,Purchase!$D:$D,Waterfall!$C31,Purchase!$C:$C,Waterfall!BH$1)</f>
        <v>0</v>
      </c>
      <c r="BI31" s="4">
        <f>SUMIFS(Purchase!$F:$F,Purchase!$A:$A,Waterfall!$A31,Purchase!$D:$D,Waterfall!$C31,Purchase!$C:$C,Waterfall!BI$1)</f>
        <v>0</v>
      </c>
      <c r="BJ31" s="4">
        <f>SUMIFS(Purchase!$F:$F,Purchase!$A:$A,Waterfall!$A31,Purchase!$D:$D,Waterfall!$C31,Purchase!$C:$C,Waterfall!BJ$1)</f>
        <v>0</v>
      </c>
      <c r="BK31" s="4">
        <f>SUMIFS(Purchase!$F:$F,Purchase!$A:$A,Waterfall!$A31,Purchase!$D:$D,Waterfall!$C31,Purchase!$C:$C,Waterfall!BK$1)</f>
        <v>0</v>
      </c>
      <c r="BL31" s="4">
        <f>SUMIFS(Purchase!$F:$F,Purchase!$A:$A,Waterfall!$A31,Purchase!$D:$D,Waterfall!$C31,Purchase!$C:$C,Waterfall!BL$1)</f>
        <v>0</v>
      </c>
      <c r="BM31" s="4">
        <f>SUMIFS(Purchase!$F:$F,Purchase!$A:$A,Waterfall!$A31,Purchase!$D:$D,Waterfall!$C31,Purchase!$C:$C,Waterfall!BM$1)</f>
        <v>0</v>
      </c>
      <c r="BN31" s="4">
        <f>SUMIFS(Purchase!$F:$F,Purchase!$A:$A,Waterfall!$A31,Purchase!$D:$D,Waterfall!$C31,Purchase!$C:$C,Waterfall!BN$1)</f>
        <v>0</v>
      </c>
      <c r="BO31" s="4">
        <f>SUMIFS(Purchase!$F:$F,Purchase!$A:$A,Waterfall!$A31,Purchase!$D:$D,Waterfall!$C31,Purchase!$C:$C,Waterfall!BO$1)</f>
        <v>0</v>
      </c>
      <c r="BP31" s="4">
        <f>SUMIFS(Purchase!$F:$F,Purchase!$A:$A,Waterfall!$A31,Purchase!$D:$D,Waterfall!$C31,Purchase!$C:$C,Waterfall!BP$1)</f>
        <v>0</v>
      </c>
      <c r="BQ31" s="4">
        <f>SUMIFS(Purchase!$F:$F,Purchase!$A:$A,Waterfall!$A31,Purchase!$D:$D,Waterfall!$C31,Purchase!$C:$C,Waterfall!BQ$1)</f>
        <v>0</v>
      </c>
      <c r="BR31" s="4">
        <f>SUMIFS(Purchase!$F:$F,Purchase!$A:$A,Waterfall!$A31,Purchase!$D:$D,Waterfall!$C31,Purchase!$C:$C,Waterfall!BR$1)</f>
        <v>0</v>
      </c>
      <c r="BS31" s="4">
        <f>SUMIFS(Purchase!$F:$F,Purchase!$A:$A,Waterfall!$A31,Purchase!$D:$D,Waterfall!$C31,Purchase!$C:$C,Waterfall!BS$1)</f>
        <v>0</v>
      </c>
      <c r="BT31" s="4">
        <f>SUMIFS(Purchase!$F:$F,Purchase!$A:$A,Waterfall!$A31,Purchase!$D:$D,Waterfall!$C31,Purchase!$C:$C,Waterfall!BT$1)</f>
        <v>0</v>
      </c>
      <c r="BU31" s="4">
        <f>SUMIFS(Purchase!$F:$F,Purchase!$A:$A,Waterfall!$A31,Purchase!$D:$D,Waterfall!$C31,Purchase!$C:$C,Waterfall!BU$1)</f>
        <v>0</v>
      </c>
      <c r="BV31" s="4">
        <f>SUMIFS(Purchase!$F:$F,Purchase!$A:$A,Waterfall!$A31,Purchase!$D:$D,Waterfall!$C31,Purchase!$C:$C,Waterfall!BV$1)</f>
        <v>0</v>
      </c>
      <c r="BW31" s="4">
        <f>SUMIFS(Purchase!$F:$F,Purchase!$A:$A,Waterfall!$A31,Purchase!$D:$D,Waterfall!$C31,Purchase!$C:$C,Waterfall!BW$1)</f>
        <v>0</v>
      </c>
      <c r="BX31" s="4">
        <f>SUMIFS(Purchase!$F:$F,Purchase!$A:$A,Waterfall!$A31,Purchase!$D:$D,Waterfall!$C31,Purchase!$C:$C,Waterfall!BX$1)</f>
        <v>0</v>
      </c>
      <c r="BY31" s="4">
        <f>SUMIFS(Purchase!$F:$F,Purchase!$A:$A,Waterfall!$A31,Purchase!$D:$D,Waterfall!$C31,Purchase!$C:$C,Waterfall!BY$1)</f>
        <v>0</v>
      </c>
      <c r="BZ31" s="4">
        <f>SUMIFS(Purchase!$F:$F,Purchase!$A:$A,Waterfall!$A31,Purchase!$D:$D,Waterfall!$C31,Purchase!$C:$C,Waterfall!BZ$1)</f>
        <v>0</v>
      </c>
      <c r="CA31" s="4">
        <f>SUMIFS(Purchase!$F:$F,Purchase!$A:$A,Waterfall!$A31,Purchase!$D:$D,Waterfall!$C31,Purchase!$C:$C,Waterfall!CA$1)</f>
        <v>0</v>
      </c>
      <c r="CB31" s="4">
        <f>SUMIFS(Purchase!$F:$F,Purchase!$A:$A,Waterfall!$A31,Purchase!$D:$D,Waterfall!$C31,Purchase!$C:$C,Waterfall!CB$1)</f>
        <v>0</v>
      </c>
      <c r="CC31" s="4">
        <f>SUMIFS(Purchase!$F:$F,Purchase!$A:$A,Waterfall!$A31,Purchase!$D:$D,Waterfall!$C31,Purchase!$C:$C,Waterfall!CC$1)</f>
        <v>0</v>
      </c>
      <c r="CD31" s="4">
        <f>SUMIFS(Purchase!$F:$F,Purchase!$A:$A,Waterfall!$A31,Purchase!$D:$D,Waterfall!$C31,Purchase!$C:$C,Waterfall!CD$1)</f>
        <v>0</v>
      </c>
      <c r="CE31" s="4">
        <f>SUMIFS(Purchase!$F:$F,Purchase!$A:$A,Waterfall!$A31,Purchase!$D:$D,Waterfall!$C31,Purchase!$C:$C,Waterfall!CE$1)</f>
        <v>0</v>
      </c>
      <c r="CF31" s="4">
        <f>SUMIFS(Purchase!$F:$F,Purchase!$A:$A,Waterfall!$A31,Purchase!$D:$D,Waterfall!$C31,Purchase!$C:$C,Waterfall!CF$1)</f>
        <v>0</v>
      </c>
      <c r="CG31" s="4">
        <f>SUMIFS(Purchase!$F:$F,Purchase!$A:$A,Waterfall!$A31,Purchase!$D:$D,Waterfall!$C31,Purchase!$C:$C,Waterfall!CG$1)</f>
        <v>0</v>
      </c>
      <c r="CH31" s="4">
        <f>SUMIFS(Purchase!$F:$F,Purchase!$A:$A,Waterfall!$A31,Purchase!$D:$D,Waterfall!$C31,Purchase!$C:$C,Waterfall!CH$1)</f>
        <v>0</v>
      </c>
      <c r="CI31" s="4">
        <f>SUMIFS(Purchase!$F:$F,Purchase!$A:$A,Waterfall!$A31,Purchase!$D:$D,Waterfall!$C31,Purchase!$C:$C,Waterfall!CI$1)</f>
        <v>0</v>
      </c>
      <c r="CJ31" s="4">
        <f>SUMIFS(Purchase!$F:$F,Purchase!$A:$A,Waterfall!$A31,Purchase!$D:$D,Waterfall!$C31,Purchase!$C:$C,Waterfall!CJ$1)</f>
        <v>0</v>
      </c>
      <c r="CK31" s="4">
        <f>SUMIFS(Purchase!$F:$F,Purchase!$A:$A,Waterfall!$A31,Purchase!$D:$D,Waterfall!$C31,Purchase!$C:$C,Waterfall!CK$1)</f>
        <v>0</v>
      </c>
      <c r="CL31" s="4">
        <f>SUMIFS(Purchase!$F:$F,Purchase!$A:$A,Waterfall!$A31,Purchase!$D:$D,Waterfall!$C31,Purchase!$C:$C,Waterfall!CL$1)</f>
        <v>0</v>
      </c>
      <c r="CM31" s="4">
        <f>SUMIFS(Purchase!$F:$F,Purchase!$A:$A,Waterfall!$A31,Purchase!$D:$D,Waterfall!$C31,Purchase!$C:$C,Waterfall!CM$1)</f>
        <v>0</v>
      </c>
      <c r="CN31" s="4">
        <f>SUMIFS(Purchase!$F:$F,Purchase!$A:$A,Waterfall!$A31,Purchase!$D:$D,Waterfall!$C31,Purchase!$C:$C,Waterfall!CN$1)</f>
        <v>0</v>
      </c>
      <c r="CO31" s="4">
        <f>SUMIFS(Purchase!$F:$F,Purchase!$A:$A,Waterfall!$A31,Purchase!$D:$D,Waterfall!$C31,Purchase!$C:$C,Waterfall!CO$1)</f>
        <v>0</v>
      </c>
      <c r="CP31" s="4">
        <f>SUMIFS(Purchase!$F:$F,Purchase!$A:$A,Waterfall!$A31,Purchase!$D:$D,Waterfall!$C31,Purchase!$C:$C,Waterfall!CP$1)</f>
        <v>0</v>
      </c>
      <c r="CQ31" s="4">
        <f>SUMIFS(Purchase!$F:$F,Purchase!$A:$A,Waterfall!$A31,Purchase!$D:$D,Waterfall!$C31,Purchase!$C:$C,Waterfall!CQ$1)</f>
        <v>0</v>
      </c>
      <c r="CR31" s="4">
        <f>SUMIFS(Purchase!$F:$F,Purchase!$A:$A,Waterfall!$A31,Purchase!$D:$D,Waterfall!$C31,Purchase!$C:$C,Waterfall!CR$1)</f>
        <v>0</v>
      </c>
      <c r="CS31" s="4">
        <f>SUMIFS(Purchase!$F:$F,Purchase!$A:$A,Waterfall!$A31,Purchase!$D:$D,Waterfall!$C31,Purchase!$C:$C,Waterfall!CS$1)</f>
        <v>0</v>
      </c>
      <c r="CT31" s="4">
        <f>SUMIFS(Purchase!$F:$F,Purchase!$A:$A,Waterfall!$A31,Purchase!$D:$D,Waterfall!$C31,Purchase!$C:$C,Waterfall!CT$1)</f>
        <v>0</v>
      </c>
      <c r="CU31" s="4">
        <f>SUMIFS(Purchase!$F:$F,Purchase!$A:$A,Waterfall!$A31,Purchase!$D:$D,Waterfall!$C31,Purchase!$C:$C,Waterfall!CU$1)</f>
        <v>0</v>
      </c>
      <c r="CV31" s="4">
        <f>SUMIFS(Purchase!$F:$F,Purchase!$A:$A,Waterfall!$A31,Purchase!$D:$D,Waterfall!$C31,Purchase!$C:$C,Waterfall!CV$1)</f>
        <v>0</v>
      </c>
      <c r="CW31" s="4">
        <f>SUMIFS(Purchase!$F:$F,Purchase!$A:$A,Waterfall!$A31,Purchase!$D:$D,Waterfall!$C31,Purchase!$C:$C,Waterfall!CW$1)</f>
        <v>0</v>
      </c>
      <c r="CX31" s="4">
        <f>SUMIFS(Purchase!$F:$F,Purchase!$A:$A,Waterfall!$A31,Purchase!$D:$D,Waterfall!$C31,Purchase!$C:$C,Waterfall!CX$1)</f>
        <v>0</v>
      </c>
      <c r="CY31" s="4">
        <f>SUMIFS(Purchase!$F:$F,Purchase!$A:$A,Waterfall!$A31,Purchase!$D:$D,Waterfall!$C31,Purchase!$C:$C,Waterfall!CY$1)</f>
        <v>0</v>
      </c>
      <c r="CZ31" s="4">
        <f>SUMIFS(Purchase!$F:$F,Purchase!$A:$A,Waterfall!$A31,Purchase!$D:$D,Waterfall!$C31,Purchase!$C:$C,Waterfall!CZ$1)</f>
        <v>0</v>
      </c>
      <c r="DA31" s="4">
        <f>SUMIFS(Purchase!$F:$F,Purchase!$A:$A,Waterfall!$A31,Purchase!$D:$D,Waterfall!$C31,Purchase!$C:$C,Waterfall!DA$1)</f>
        <v>0</v>
      </c>
      <c r="DB31" s="4">
        <f>SUMIFS(Purchase!$F:$F,Purchase!$A:$A,Waterfall!$A31,Purchase!$D:$D,Waterfall!$C31,Purchase!$C:$C,Waterfall!DB$1)</f>
        <v>0</v>
      </c>
      <c r="DC31" s="4">
        <f>SUMIFS(Purchase!$F:$F,Purchase!$A:$A,Waterfall!$A31,Purchase!$D:$D,Waterfall!$C31,Purchase!$C:$C,Waterfall!DC$1)</f>
        <v>0</v>
      </c>
      <c r="DD31" s="4">
        <f>SUMIFS(Purchase!$F:$F,Purchase!$A:$A,Waterfall!$A31,Purchase!$D:$D,Waterfall!$C31,Purchase!$C:$C,Waterfall!DD$1)</f>
        <v>0</v>
      </c>
      <c r="DE31" s="4">
        <f>SUMIFS(Purchase!$F:$F,Purchase!$A:$A,Waterfall!$A31,Purchase!$D:$D,Waterfall!$C31,Purchase!$C:$C,Waterfall!DE$1)</f>
        <v>0</v>
      </c>
      <c r="DF31" s="4">
        <f>SUMIFS(Purchase!$F:$F,Purchase!$A:$A,Waterfall!$A31,Purchase!$D:$D,Waterfall!$C31,Purchase!$C:$C,Waterfall!DF$1)</f>
        <v>0</v>
      </c>
      <c r="DG31" s="4">
        <f>SUMIFS(Purchase!$F:$F,Purchase!$A:$A,Waterfall!$A31,Purchase!$D:$D,Waterfall!$C31,Purchase!$C:$C,Waterfall!DG$1)</f>
        <v>0</v>
      </c>
      <c r="DH31" s="4">
        <f>SUMIFS(Purchase!$F:$F,Purchase!$A:$A,Waterfall!$A31,Purchase!$D:$D,Waterfall!$C31,Purchase!$C:$C,Waterfall!DH$1)</f>
        <v>0</v>
      </c>
      <c r="DI31" s="4">
        <f>SUMIFS(Purchase!$F:$F,Purchase!$A:$A,Waterfall!$A31,Purchase!$D:$D,Waterfall!$C31,Purchase!$C:$C,Waterfall!DI$1)</f>
        <v>0</v>
      </c>
      <c r="DJ31" s="4">
        <f>SUMIFS(Purchase!$F:$F,Purchase!$A:$A,Waterfall!$A31,Purchase!$D:$D,Waterfall!$C31,Purchase!$C:$C,Waterfall!DJ$1)</f>
        <v>0</v>
      </c>
      <c r="DK31" s="4">
        <f>SUMIFS(Purchase!$F:$F,Purchase!$A:$A,Waterfall!$A31,Purchase!$D:$D,Waterfall!$C31,Purchase!$C:$C,Waterfall!DK$1)</f>
        <v>0</v>
      </c>
      <c r="DL31" s="4">
        <f>SUMIFS(Purchase!$F:$F,Purchase!$A:$A,Waterfall!$A31,Purchase!$D:$D,Waterfall!$C31,Purchase!$C:$C,Waterfall!DL$1)</f>
        <v>0</v>
      </c>
      <c r="DM31" s="4">
        <f>SUMIFS(Purchase!$F:$F,Purchase!$A:$A,Waterfall!$A31,Purchase!$D:$D,Waterfall!$C31,Purchase!$C:$C,Waterfall!DM$1)</f>
        <v>0</v>
      </c>
      <c r="DN31" s="4">
        <f>SUMIFS(Purchase!$F:$F,Purchase!$A:$A,Waterfall!$A31,Purchase!$D:$D,Waterfall!$C31,Purchase!$C:$C,Waterfall!DN$1)</f>
        <v>0</v>
      </c>
      <c r="DO31" s="4">
        <f>SUMIFS(Purchase!$F:$F,Purchase!$A:$A,Waterfall!$A31,Purchase!$D:$D,Waterfall!$C31,Purchase!$C:$C,Waterfall!DO$1)</f>
        <v>0</v>
      </c>
      <c r="DP31" s="4">
        <f>SUMIFS(Purchase!$F:$F,Purchase!$A:$A,Waterfall!$A31,Purchase!$D:$D,Waterfall!$C31,Purchase!$C:$C,Waterfall!DP$1)</f>
        <v>0</v>
      </c>
      <c r="DQ31" s="4">
        <f>SUMIFS(Purchase!$F:$F,Purchase!$A:$A,Waterfall!$A31,Purchase!$D:$D,Waterfall!$C31,Purchase!$C:$C,Waterfall!DQ$1)</f>
        <v>0</v>
      </c>
      <c r="DR31" s="4">
        <f>SUMIFS(Purchase!$F:$F,Purchase!$A:$A,Waterfall!$A31,Purchase!$D:$D,Waterfall!$C31,Purchase!$C:$C,Waterfall!DR$1)</f>
        <v>0</v>
      </c>
      <c r="DS31" s="4">
        <f>SUMIFS(Purchase!$F:$F,Purchase!$A:$A,Waterfall!$A31,Purchase!$D:$D,Waterfall!$C31,Purchase!$C:$C,Waterfall!DS$1)</f>
        <v>0</v>
      </c>
      <c r="DT31" s="4">
        <f>SUMIFS(Purchase!$F:$F,Purchase!$A:$A,Waterfall!$A31,Purchase!$D:$D,Waterfall!$C31,Purchase!$C:$C,Waterfall!DT$1)</f>
        <v>0</v>
      </c>
      <c r="DU31" s="4">
        <f>SUMIFS(Purchase!$F:$F,Purchase!$A:$A,Waterfall!$A31,Purchase!$D:$D,Waterfall!$C31,Purchase!$C:$C,Waterfall!DU$1)</f>
        <v>0</v>
      </c>
      <c r="DV31" s="4">
        <f>SUMIFS(Purchase!$F:$F,Purchase!$A:$A,Waterfall!$A31,Purchase!$D:$D,Waterfall!$C31,Purchase!$C:$C,Waterfall!DV$1)</f>
        <v>0</v>
      </c>
      <c r="DW31" s="4">
        <f>SUMIFS(Purchase!$F:$F,Purchase!$A:$A,Waterfall!$A31,Purchase!$D:$D,Waterfall!$C31,Purchase!$C:$C,Waterfall!DW$1)</f>
        <v>0</v>
      </c>
      <c r="DX31" s="4">
        <f>SUMIFS(Purchase!$F:$F,Purchase!$A:$A,Waterfall!$A31,Purchase!$D:$D,Waterfall!$C31,Purchase!$C:$C,Waterfall!DX$1)</f>
        <v>0</v>
      </c>
      <c r="DY31" s="4">
        <f>SUMIFS(Purchase!$F:$F,Purchase!$A:$A,Waterfall!$A31,Purchase!$D:$D,Waterfall!$C31,Purchase!$C:$C,Waterfall!DY$1)</f>
        <v>0</v>
      </c>
      <c r="DZ31" s="4">
        <f>SUMIFS(Purchase!$F:$F,Purchase!$A:$A,Waterfall!$A31,Purchase!$D:$D,Waterfall!$C31,Purchase!$C:$C,Waterfall!DZ$1)</f>
        <v>0</v>
      </c>
      <c r="EA31" s="4">
        <f>SUMIFS(Purchase!$F:$F,Purchase!$A:$A,Waterfall!$A31,Purchase!$D:$D,Waterfall!$C31,Purchase!$C:$C,Waterfall!EA$1)</f>
        <v>0</v>
      </c>
      <c r="EB31" s="4">
        <f>SUMIFS(Purchase!$F:$F,Purchase!$A:$A,Waterfall!$A31,Purchase!$D:$D,Waterfall!$C31,Purchase!$C:$C,Waterfall!EB$1)</f>
        <v>0</v>
      </c>
      <c r="EC31" s="4">
        <f>SUMIFS(Purchase!$F:$F,Purchase!$A:$A,Waterfall!$A31,Purchase!$D:$D,Waterfall!$C31,Purchase!$C:$C,Waterfall!EC$1)</f>
        <v>0</v>
      </c>
      <c r="ED31" s="4">
        <f>SUMIFS(Purchase!$F:$F,Purchase!$A:$A,Waterfall!$A31,Purchase!$D:$D,Waterfall!$C31,Purchase!$C:$C,Waterfall!ED$1)</f>
        <v>0</v>
      </c>
      <c r="EE31" s="4">
        <f>SUMIFS(Purchase!$F:$F,Purchase!$A:$A,Waterfall!$A31,Purchase!$D:$D,Waterfall!$C31,Purchase!$C:$C,Waterfall!EE$1)</f>
        <v>0</v>
      </c>
      <c r="EF31" s="4">
        <f>SUMIFS(Purchase!$F:$F,Purchase!$A:$A,Waterfall!$A31,Purchase!$D:$D,Waterfall!$C31,Purchase!$C:$C,Waterfall!EF$1)</f>
        <v>0</v>
      </c>
      <c r="EG31" s="4">
        <f>SUMIFS(Purchase!$F:$F,Purchase!$A:$A,Waterfall!$A31,Purchase!$D:$D,Waterfall!$C31,Purchase!$C:$C,Waterfall!EG$1)</f>
        <v>0</v>
      </c>
      <c r="EH31" s="4">
        <f>SUMIFS(Purchase!$F:$F,Purchase!$A:$A,Waterfall!$A31,Purchase!$D:$D,Waterfall!$C31,Purchase!$C:$C,Waterfall!EH$1)</f>
        <v>0</v>
      </c>
      <c r="EI31" s="4">
        <f>SUMIFS(Purchase!$F:$F,Purchase!$A:$A,Waterfall!$A31,Purchase!$D:$D,Waterfall!$C31,Purchase!$C:$C,Waterfall!EI$1)</f>
        <v>0</v>
      </c>
      <c r="EJ31" s="4">
        <f>SUMIFS(Purchase!$F:$F,Purchase!$A:$A,Waterfall!$A31,Purchase!$D:$D,Waterfall!$C31,Purchase!$C:$C,Waterfall!EJ$1)</f>
        <v>0</v>
      </c>
      <c r="EK31" s="4">
        <f>SUMIFS(Purchase!$F:$F,Purchase!$A:$A,Waterfall!$A31,Purchase!$D:$D,Waterfall!$C31,Purchase!$C:$C,Waterfall!EK$1)</f>
        <v>0</v>
      </c>
      <c r="EL31" s="4">
        <f>SUMIFS(Purchase!$F:$F,Purchase!$A:$A,Waterfall!$A31,Purchase!$D:$D,Waterfall!$C31,Purchase!$C:$C,Waterfall!EL$1)</f>
        <v>0</v>
      </c>
      <c r="EM31" s="4">
        <f>SUMIFS(Purchase!$F:$F,Purchase!$A:$A,Waterfall!$A31,Purchase!$D:$D,Waterfall!$C31,Purchase!$C:$C,Waterfall!EM$1)</f>
        <v>0</v>
      </c>
      <c r="EN31" s="4">
        <f>SUMIFS(Purchase!$F:$F,Purchase!$A:$A,Waterfall!$A31,Purchase!$D:$D,Waterfall!$C31,Purchase!$C:$C,Waterfall!EN$1)</f>
        <v>0</v>
      </c>
      <c r="EO31" s="4">
        <f>SUMIFS(Purchase!$F:$F,Purchase!$A:$A,Waterfall!$A31,Purchase!$D:$D,Waterfall!$C31,Purchase!$C:$C,Waterfall!EO$1)</f>
        <v>0</v>
      </c>
      <c r="EP31" s="4">
        <f>SUMIFS(Purchase!$F:$F,Purchase!$A:$A,Waterfall!$A31,Purchase!$D:$D,Waterfall!$C31,Purchase!$C:$C,Waterfall!EP$1)</f>
        <v>0</v>
      </c>
      <c r="EQ31" s="4">
        <f>SUMIFS(Purchase!$F:$F,Purchase!$A:$A,Waterfall!$A31,Purchase!$D:$D,Waterfall!$C31,Purchase!$C:$C,Waterfall!EQ$1)</f>
        <v>0</v>
      </c>
      <c r="ER31" s="4">
        <f>SUMIFS(Purchase!$F:$F,Purchase!$A:$A,Waterfall!$A31,Purchase!$D:$D,Waterfall!$C31,Purchase!$C:$C,Waterfall!ER$1)</f>
        <v>0</v>
      </c>
      <c r="ES31" s="4">
        <f>SUMIFS(Purchase!$F:$F,Purchase!$A:$A,Waterfall!$A31,Purchase!$D:$D,Waterfall!$C31,Purchase!$C:$C,Waterfall!ES$1)</f>
        <v>0</v>
      </c>
      <c r="ET31" s="4">
        <f>SUMIFS(Purchase!$F:$F,Purchase!$A:$A,Waterfall!$A31,Purchase!$D:$D,Waterfall!$C31,Purchase!$C:$C,Waterfall!ET$1)</f>
        <v>0</v>
      </c>
      <c r="EU31" s="4">
        <f>SUMIFS(Purchase!$F:$F,Purchase!$A:$A,Waterfall!$A31,Purchase!$D:$D,Waterfall!$C31,Purchase!$C:$C,Waterfall!EU$1)</f>
        <v>0</v>
      </c>
      <c r="EV31" s="4">
        <f>SUMIFS(Purchase!$F:$F,Purchase!$A:$A,Waterfall!$A31,Purchase!$D:$D,Waterfall!$C31,Purchase!$C:$C,Waterfall!EV$1)</f>
        <v>0</v>
      </c>
      <c r="EW31" s="4">
        <f>SUMIFS(Purchase!$F:$F,Purchase!$A:$A,Waterfall!$A31,Purchase!$D:$D,Waterfall!$C31,Purchase!$C:$C,Waterfall!EW$1)</f>
        <v>0</v>
      </c>
      <c r="EX31" s="4">
        <f>SUMIFS(Purchase!$F:$F,Purchase!$A:$A,Waterfall!$A31,Purchase!$D:$D,Waterfall!$C31,Purchase!$C:$C,Waterfall!EX$1)</f>
        <v>0</v>
      </c>
      <c r="EY31" s="4">
        <f>SUMIFS(Purchase!$F:$F,Purchase!$A:$A,Waterfall!$A31,Purchase!$D:$D,Waterfall!$C31,Purchase!$C:$C,Waterfall!EY$1)</f>
        <v>0</v>
      </c>
      <c r="EZ31" s="4">
        <f>SUMIFS(Purchase!$F:$F,Purchase!$A:$A,Waterfall!$A31,Purchase!$D:$D,Waterfall!$C31,Purchase!$C:$C,Waterfall!EZ$1)</f>
        <v>0</v>
      </c>
      <c r="FA31" s="4">
        <f>SUMIFS(Purchase!$F:$F,Purchase!$A:$A,Waterfall!$A31,Purchase!$D:$D,Waterfall!$C31,Purchase!$C:$C,Waterfall!FA$1)</f>
        <v>0</v>
      </c>
      <c r="FB31" s="4">
        <f>SUMIFS(Purchase!$F:$F,Purchase!$A:$A,Waterfall!$A31,Purchase!$D:$D,Waterfall!$C31,Purchase!$C:$C,Waterfall!FB$1)</f>
        <v>0</v>
      </c>
      <c r="FC31" s="4">
        <f>SUMIFS(Purchase!$F:$F,Purchase!$A:$A,Waterfall!$A31,Purchase!$D:$D,Waterfall!$C31,Purchase!$C:$C,Waterfall!FC$1)</f>
        <v>0</v>
      </c>
      <c r="FD31" s="4">
        <f>SUMIFS(Purchase!$F:$F,Purchase!$A:$A,Waterfall!$A31,Purchase!$D:$D,Waterfall!$C31,Purchase!$C:$C,Waterfall!FD$1)</f>
        <v>0</v>
      </c>
      <c r="FE31" s="4">
        <f>SUMIFS(Purchase!$F:$F,Purchase!$A:$A,Waterfall!$A31,Purchase!$D:$D,Waterfall!$C31,Purchase!$C:$C,Waterfall!FE$1)</f>
        <v>0</v>
      </c>
      <c r="FF31" s="4">
        <f>SUMIFS(Purchase!$F:$F,Purchase!$A:$A,Waterfall!$A31,Purchase!$D:$D,Waterfall!$C31,Purchase!$C:$C,Waterfall!FF$1)</f>
        <v>0</v>
      </c>
      <c r="FG31" s="4">
        <f>SUMIFS(Purchase!$F:$F,Purchase!$A:$A,Waterfall!$A31,Purchase!$D:$D,Waterfall!$C31,Purchase!$C:$C,Waterfall!FG$1)</f>
        <v>0</v>
      </c>
      <c r="FH31" s="4">
        <f>SUMIFS(Purchase!$F:$F,Purchase!$A:$A,Waterfall!$A31,Purchase!$D:$D,Waterfall!$C31,Purchase!$C:$C,Waterfall!FH$1)</f>
        <v>0</v>
      </c>
      <c r="FI31" s="4">
        <f>SUMIFS(Purchase!$F:$F,Purchase!$A:$A,Waterfall!$A31,Purchase!$D:$D,Waterfall!$C31,Purchase!$C:$C,Waterfall!FI$1)</f>
        <v>0</v>
      </c>
      <c r="FJ31" s="4">
        <f>SUMIFS(Purchase!$F:$F,Purchase!$A:$A,Waterfall!$A31,Purchase!$D:$D,Waterfall!$C31,Purchase!$C:$C,Waterfall!FJ$1)</f>
        <v>0</v>
      </c>
      <c r="FK31" s="4">
        <f>SUMIFS(Purchase!$F:$F,Purchase!$A:$A,Waterfall!$A31,Purchase!$D:$D,Waterfall!$C31,Purchase!$C:$C,Waterfall!FK$1)</f>
        <v>0</v>
      </c>
      <c r="FL31" s="4">
        <f>SUMIFS(Purchase!$F:$F,Purchase!$A:$A,Waterfall!$A31,Purchase!$D:$D,Waterfall!$C31,Purchase!$C:$C,Waterfall!FL$1)</f>
        <v>0</v>
      </c>
      <c r="FM31" s="4">
        <f>SUMIFS(Purchase!$F:$F,Purchase!$A:$A,Waterfall!$A31,Purchase!$D:$D,Waterfall!$C31,Purchase!$C:$C,Waterfall!FM$1)</f>
        <v>0</v>
      </c>
      <c r="FN31" s="4">
        <f>SUMIFS(Purchase!$F:$F,Purchase!$A:$A,Waterfall!$A31,Purchase!$D:$D,Waterfall!$C31,Purchase!$C:$C,Waterfall!FN$1)</f>
        <v>0</v>
      </c>
      <c r="FO31" s="4">
        <f>SUMIFS(Purchase!$F:$F,Purchase!$A:$A,Waterfall!$A31,Purchase!$D:$D,Waterfall!$C31,Purchase!$C:$C,Waterfall!FO$1)</f>
        <v>0</v>
      </c>
      <c r="FP31" s="4">
        <f>SUMIFS(Purchase!$F:$F,Purchase!$A:$A,Waterfall!$A31,Purchase!$D:$D,Waterfall!$C31,Purchase!$C:$C,Waterfall!FP$1)</f>
        <v>0</v>
      </c>
      <c r="FQ31" s="4">
        <f>SUMIFS(Purchase!$F:$F,Purchase!$A:$A,Waterfall!$A31,Purchase!$D:$D,Waterfall!$C31,Purchase!$C:$C,Waterfall!FQ$1)</f>
        <v>0</v>
      </c>
      <c r="FR31" s="4">
        <f>SUMIFS(Purchase!$F:$F,Purchase!$A:$A,Waterfall!$A31,Purchase!$D:$D,Waterfall!$C31,Purchase!$C:$C,Waterfall!FR$1)</f>
        <v>0</v>
      </c>
      <c r="FS31" s="4">
        <f>SUMIFS(Purchase!$F:$F,Purchase!$A:$A,Waterfall!$A31,Purchase!$D:$D,Waterfall!$C31,Purchase!$C:$C,Waterfall!FS$1)</f>
        <v>0</v>
      </c>
      <c r="FT31" s="4">
        <f>SUMIFS(Purchase!$F:$F,Purchase!$A:$A,Waterfall!$A31,Purchase!$D:$D,Waterfall!$C31,Purchase!$C:$C,Waterfall!FT$1)</f>
        <v>0</v>
      </c>
      <c r="FU31" s="4">
        <f>SUMIFS(Purchase!$F:$F,Purchase!$A:$A,Waterfall!$A31,Purchase!$D:$D,Waterfall!$C31,Purchase!$C:$C,Waterfall!FU$1)</f>
        <v>0</v>
      </c>
      <c r="FV31" s="4">
        <f>SUMIFS(Purchase!$F:$F,Purchase!$A:$A,Waterfall!$A31,Purchase!$D:$D,Waterfall!$C31,Purchase!$C:$C,Waterfall!FV$1)</f>
        <v>0</v>
      </c>
      <c r="FW31" s="4">
        <f>SUMIFS(Purchase!$F:$F,Purchase!$A:$A,Waterfall!$A31,Purchase!$D:$D,Waterfall!$C31,Purchase!$C:$C,Waterfall!FW$1)</f>
        <v>0</v>
      </c>
      <c r="FX31" s="4">
        <f>SUMIFS(Purchase!$F:$F,Purchase!$A:$A,Waterfall!$A31,Purchase!$D:$D,Waterfall!$C31,Purchase!$C:$C,Waterfall!FX$1)</f>
        <v>0</v>
      </c>
      <c r="FY31" s="4">
        <f>SUMIFS(Purchase!$F:$F,Purchase!$A:$A,Waterfall!$A31,Purchase!$D:$D,Waterfall!$C31,Purchase!$C:$C,Waterfall!FY$1)</f>
        <v>0</v>
      </c>
      <c r="FZ31" s="4">
        <f>SUMIFS(Purchase!$F:$F,Purchase!$A:$A,Waterfall!$A31,Purchase!$D:$D,Waterfall!$C31,Purchase!$C:$C,Waterfall!FZ$1)</f>
        <v>0</v>
      </c>
      <c r="GA31" s="4">
        <f>SUMIFS(Purchase!$F:$F,Purchase!$A:$A,Waterfall!$A31,Purchase!$D:$D,Waterfall!$C31,Purchase!$C:$C,Waterfall!GA$1)</f>
        <v>0</v>
      </c>
      <c r="GB31" s="4">
        <f>SUMIFS(Purchase!$F:$F,Purchase!$A:$A,Waterfall!$A31,Purchase!$D:$D,Waterfall!$C31,Purchase!$C:$C,Waterfall!GB$1)</f>
        <v>0</v>
      </c>
      <c r="GC31" s="4">
        <f>SUMIFS(Purchase!$F:$F,Purchase!$A:$A,Waterfall!$A31,Purchase!$D:$D,Waterfall!$C31,Purchase!$C:$C,Waterfall!GC$1)</f>
        <v>0</v>
      </c>
      <c r="GD31" s="4">
        <f>SUMIFS(Purchase!$F:$F,Purchase!$A:$A,Waterfall!$A31,Purchase!$D:$D,Waterfall!$C31,Purchase!$C:$C,Waterfall!GD$1)</f>
        <v>0</v>
      </c>
      <c r="GE31" s="4">
        <f>SUMIFS(Purchase!$F:$F,Purchase!$A:$A,Waterfall!$A31,Purchase!$D:$D,Waterfall!$C31,Purchase!$C:$C,Waterfall!GE$1)</f>
        <v>0</v>
      </c>
      <c r="GF31" s="4">
        <f>SUMIFS(Purchase!$F:$F,Purchase!$A:$A,Waterfall!$A31,Purchase!$D:$D,Waterfall!$C31,Purchase!$C:$C,Waterfall!GF$1)</f>
        <v>0</v>
      </c>
      <c r="GG31" s="4">
        <f>SUMIFS(Purchase!$F:$F,Purchase!$A:$A,Waterfall!$A31,Purchase!$D:$D,Waterfall!$C31,Purchase!$C:$C,Waterfall!GG$1)</f>
        <v>0</v>
      </c>
      <c r="GH31" s="4">
        <f>SUMIFS(Purchase!$F:$F,Purchase!$A:$A,Waterfall!$A31,Purchase!$D:$D,Waterfall!$C31,Purchase!$C:$C,Waterfall!GH$1)</f>
        <v>0</v>
      </c>
      <c r="GI31" s="4">
        <f>SUMIFS(Purchase!$F:$F,Purchase!$A:$A,Waterfall!$A31,Purchase!$D:$D,Waterfall!$C31,Purchase!$C:$C,Waterfall!GI$1)</f>
        <v>0</v>
      </c>
    </row>
    <row r="32" spans="1:193" x14ac:dyDescent="0.35">
      <c r="A32" s="8">
        <f t="shared" si="3"/>
        <v>1</v>
      </c>
      <c r="B32" s="2" t="str">
        <f>VLOOKUP($A32,Centers!$B$1:$C$120,2,)</f>
        <v>GATE</v>
      </c>
      <c r="C32" s="3">
        <v>44909</v>
      </c>
      <c r="D32" s="4">
        <f>IF($A32=1,SUM(SUMIFS(Indent!$E:$E,Indent!$C:$C,Waterfall!$C32,Indent!$A:$A,Centers!$A$2),SUMIFS(Indent!$E:$E,Indent!$C:$C,Waterfall!$C32,Indent!$A:$A,Centers!$A$3),SUMIFS(Indent!$E:$E,Indent!$C:$C,Waterfall!$C32,Indent!$A:$A,Centers!$A$4),SUMIFS(Indent!$E:$E,Indent!$C:$C,Waterfall!$C32,Indent!$A:$A,Centers!$A$5),SUMIFS(Indent!$E:$E,Indent!$C:$C,Waterfall!$C32,Indent!$A:$A,Centers!$A$6),SUMIFS(Indent!$E:$E,Indent!$C:$C,Waterfall!$C32,Indent!$A:$A,Centers!$A$7),SUMIFS(Indent!$E:$E,Indent!$C:$C,Waterfall!$C32,Indent!$A:$A,Centers!$A$8)),SUMIFS(Indent!$E:$E,Indent!$C:$C,Waterfall!$C32,Indent!$A:$A,$A32))</f>
        <v>31149</v>
      </c>
      <c r="E32" s="4">
        <f>SUMIFS(Purchase!$F:$F,Purchase!$A:$A,Waterfall!$A32,Purchase!$D:$D,Waterfall!$C32,Purchase!$C:$C,Waterfall!E$1)</f>
        <v>0</v>
      </c>
      <c r="F32" s="4">
        <f>SUMIFS(Purchase!$F:$F,Purchase!$A:$A,Waterfall!$A32,Purchase!$D:$D,Waterfall!$C32,Purchase!$C:$C,Waterfall!F$1)</f>
        <v>0</v>
      </c>
      <c r="G32" s="4">
        <f>SUMIFS(Purchase!$F:$F,Purchase!$A:$A,Waterfall!$A32,Purchase!$D:$D,Waterfall!$C32,Purchase!$C:$C,Waterfall!G$1)</f>
        <v>0</v>
      </c>
      <c r="H32" s="4">
        <f>SUMIFS(Purchase!$F:$F,Purchase!$A:$A,Waterfall!$A32,Purchase!$D:$D,Waterfall!$C32,Purchase!$C:$C,Waterfall!H$1)</f>
        <v>0</v>
      </c>
      <c r="I32" s="4">
        <f>SUMIFS(Purchase!$F:$F,Purchase!$A:$A,Waterfall!$A32,Purchase!$D:$D,Waterfall!$C32,Purchase!$C:$C,Waterfall!I$1)</f>
        <v>0</v>
      </c>
      <c r="J32" s="4">
        <f>SUMIFS(Purchase!$F:$F,Purchase!$A:$A,Waterfall!$A32,Purchase!$D:$D,Waterfall!$C32,Purchase!$C:$C,Waterfall!J$1)</f>
        <v>0</v>
      </c>
      <c r="K32" s="4">
        <f>SUMIFS(Purchase!$F:$F,Purchase!$A:$A,Waterfall!$A32,Purchase!$D:$D,Waterfall!$C32,Purchase!$C:$C,Waterfall!K$1)</f>
        <v>0</v>
      </c>
      <c r="L32" s="4">
        <f>SUMIFS(Purchase!$F:$F,Purchase!$A:$A,Waterfall!$A32,Purchase!$D:$D,Waterfall!$C32,Purchase!$C:$C,Waterfall!L$1)</f>
        <v>0</v>
      </c>
      <c r="M32" s="4">
        <f>SUMIFS(Purchase!$F:$F,Purchase!$A:$A,Waterfall!$A32,Purchase!$D:$D,Waterfall!$C32,Purchase!$C:$C,Waterfall!M$1)</f>
        <v>0</v>
      </c>
      <c r="N32" s="4">
        <f>SUMIFS(Purchase!$F:$F,Purchase!$A:$A,Waterfall!$A32,Purchase!$D:$D,Waterfall!$C32,Purchase!$C:$C,Waterfall!N$1)</f>
        <v>0</v>
      </c>
      <c r="O32" s="4">
        <f>SUMIFS(Purchase!$F:$F,Purchase!$A:$A,Waterfall!$A32,Purchase!$D:$D,Waterfall!$C32,Purchase!$C:$C,Waterfall!O$1)</f>
        <v>0</v>
      </c>
      <c r="P32" s="4">
        <f>SUMIFS(Purchase!$F:$F,Purchase!$A:$A,Waterfall!$A32,Purchase!$D:$D,Waterfall!$C32,Purchase!$C:$C,Waterfall!P$1)</f>
        <v>0</v>
      </c>
      <c r="Q32" s="4">
        <f>SUMIFS(Purchase!$F:$F,Purchase!$A:$A,Waterfall!$A32,Purchase!$D:$D,Waterfall!$C32,Purchase!$C:$C,Waterfall!Q$1)</f>
        <v>0</v>
      </c>
      <c r="R32" s="4">
        <f>SUMIFS(Purchase!$F:$F,Purchase!$A:$A,Waterfall!$A32,Purchase!$D:$D,Waterfall!$C32,Purchase!$C:$C,Waterfall!R$1)</f>
        <v>0</v>
      </c>
      <c r="S32" s="4">
        <f>SUMIFS(Purchase!$F:$F,Purchase!$A:$A,Waterfall!$A32,Purchase!$D:$D,Waterfall!$C32,Purchase!$C:$C,Waterfall!S$1)</f>
        <v>0</v>
      </c>
      <c r="T32" s="4">
        <f>SUMIFS(Purchase!$F:$F,Purchase!$A:$A,Waterfall!$A32,Purchase!$D:$D,Waterfall!$C32,Purchase!$C:$C,Waterfall!T$1)</f>
        <v>0</v>
      </c>
      <c r="U32" s="4">
        <f>SUMIFS(Purchase!$F:$F,Purchase!$A:$A,Waterfall!$A32,Purchase!$D:$D,Waterfall!$C32,Purchase!$C:$C,Waterfall!U$1)</f>
        <v>0</v>
      </c>
      <c r="V32" s="4">
        <f>SUMIFS(Purchase!$F:$F,Purchase!$A:$A,Waterfall!$A32,Purchase!$D:$D,Waterfall!$C32,Purchase!$C:$C,Waterfall!V$1)</f>
        <v>0</v>
      </c>
      <c r="W32" s="4">
        <f>SUMIFS(Purchase!$F:$F,Purchase!$A:$A,Waterfall!$A32,Purchase!$D:$D,Waterfall!$C32,Purchase!$C:$C,Waterfall!W$1)</f>
        <v>0</v>
      </c>
      <c r="X32" s="4">
        <f>SUMIFS(Purchase!$F:$F,Purchase!$A:$A,Waterfall!$A32,Purchase!$D:$D,Waterfall!$C32,Purchase!$C:$C,Waterfall!X$1)</f>
        <v>0</v>
      </c>
      <c r="Y32" s="4">
        <f>SUMIFS(Purchase!$F:$F,Purchase!$A:$A,Waterfall!$A32,Purchase!$D:$D,Waterfall!$C32,Purchase!$C:$C,Waterfall!Y$1)</f>
        <v>0</v>
      </c>
      <c r="Z32" s="4">
        <f>SUMIFS(Purchase!$F:$F,Purchase!$A:$A,Waterfall!$A32,Purchase!$D:$D,Waterfall!$C32,Purchase!$C:$C,Waterfall!Z$1)</f>
        <v>0</v>
      </c>
      <c r="AA32" s="4">
        <f>SUMIFS(Purchase!$F:$F,Purchase!$A:$A,Waterfall!$A32,Purchase!$D:$D,Waterfall!$C32,Purchase!$C:$C,Waterfall!AA$1)</f>
        <v>0</v>
      </c>
      <c r="AB32" s="4">
        <f>SUMIFS(Purchase!$F:$F,Purchase!$A:$A,Waterfall!$A32,Purchase!$D:$D,Waterfall!$C32,Purchase!$C:$C,Waterfall!AB$1)</f>
        <v>0</v>
      </c>
      <c r="AC32" s="4">
        <f>SUMIFS(Purchase!$F:$F,Purchase!$A:$A,Waterfall!$A32,Purchase!$D:$D,Waterfall!$C32,Purchase!$C:$C,Waterfall!AC$1)</f>
        <v>0</v>
      </c>
      <c r="AD32" s="4">
        <f>SUMIFS(Purchase!$F:$F,Purchase!$A:$A,Waterfall!$A32,Purchase!$D:$D,Waterfall!$C32,Purchase!$C:$C,Waterfall!AD$1)</f>
        <v>0</v>
      </c>
      <c r="AE32" s="4">
        <f>SUMIFS(Purchase!$F:$F,Purchase!$A:$A,Waterfall!$A32,Purchase!$D:$D,Waterfall!$C32,Purchase!$C:$C,Waterfall!AE$1)</f>
        <v>0</v>
      </c>
      <c r="AF32" s="4">
        <f>SUMIFS(Purchase!$F:$F,Purchase!$A:$A,Waterfall!$A32,Purchase!$D:$D,Waterfall!$C32,Purchase!$C:$C,Waterfall!AF$1)</f>
        <v>0</v>
      </c>
      <c r="AG32" s="4">
        <f>SUMIFS(Purchase!$F:$F,Purchase!$A:$A,Waterfall!$A32,Purchase!$D:$D,Waterfall!$C32,Purchase!$C:$C,Waterfall!AG$1)</f>
        <v>2772.66</v>
      </c>
      <c r="AH32" s="4">
        <f>SUMIFS(Purchase!$F:$F,Purchase!$A:$A,Waterfall!$A32,Purchase!$D:$D,Waterfall!$C32,Purchase!$C:$C,Waterfall!AH$1)</f>
        <v>11960.98</v>
      </c>
      <c r="AI32" s="4">
        <f>SUMIFS(Purchase!$F:$F,Purchase!$A:$A,Waterfall!$A32,Purchase!$D:$D,Waterfall!$C32,Purchase!$C:$C,Waterfall!AI$1)</f>
        <v>10028.450000000001</v>
      </c>
      <c r="AJ32" s="4">
        <f>SUMIFS(Purchase!$F:$F,Purchase!$A:$A,Waterfall!$A32,Purchase!$D:$D,Waterfall!$C32,Purchase!$C:$C,Waterfall!AJ$1)</f>
        <v>6660.16</v>
      </c>
      <c r="AK32" s="4">
        <f>SUMIFS(Purchase!$F:$F,Purchase!$A:$A,Waterfall!$A32,Purchase!$D:$D,Waterfall!$C32,Purchase!$C:$C,Waterfall!AK$1)</f>
        <v>4083.32</v>
      </c>
      <c r="AL32" s="4">
        <f>SUMIFS(Purchase!$F:$F,Purchase!$A:$A,Waterfall!$A32,Purchase!$D:$D,Waterfall!$C32,Purchase!$C:$C,Waterfall!AL$1)</f>
        <v>820.82</v>
      </c>
      <c r="AM32" s="4">
        <f>SUMIFS(Purchase!$F:$F,Purchase!$A:$A,Waterfall!$A32,Purchase!$D:$D,Waterfall!$C32,Purchase!$C:$C,Waterfall!AM$1)</f>
        <v>0</v>
      </c>
      <c r="AN32" s="4">
        <f>SUMIFS(Purchase!$F:$F,Purchase!$A:$A,Waterfall!$A32,Purchase!$D:$D,Waterfall!$C32,Purchase!$C:$C,Waterfall!AN$1)</f>
        <v>0</v>
      </c>
      <c r="AO32" s="4">
        <f>SUMIFS(Purchase!$F:$F,Purchase!$A:$A,Waterfall!$A32,Purchase!$D:$D,Waterfall!$C32,Purchase!$C:$C,Waterfall!AO$1)</f>
        <v>0</v>
      </c>
      <c r="AP32" s="4">
        <f>SUMIFS(Purchase!$F:$F,Purchase!$A:$A,Waterfall!$A32,Purchase!$D:$D,Waterfall!$C32,Purchase!$C:$C,Waterfall!AP$1)</f>
        <v>0</v>
      </c>
      <c r="AQ32" s="4">
        <f>SUMIFS(Purchase!$F:$F,Purchase!$A:$A,Waterfall!$A32,Purchase!$D:$D,Waterfall!$C32,Purchase!$C:$C,Waterfall!AQ$1)</f>
        <v>0</v>
      </c>
      <c r="AR32" s="4">
        <f>SUMIFS(Purchase!$F:$F,Purchase!$A:$A,Waterfall!$A32,Purchase!$D:$D,Waterfall!$C32,Purchase!$C:$C,Waterfall!AR$1)</f>
        <v>0</v>
      </c>
      <c r="AS32" s="4">
        <f>SUMIFS(Purchase!$F:$F,Purchase!$A:$A,Waterfall!$A32,Purchase!$D:$D,Waterfall!$C32,Purchase!$C:$C,Waterfall!AS$1)</f>
        <v>0</v>
      </c>
      <c r="AT32" s="4">
        <f>SUMIFS(Purchase!$F:$F,Purchase!$A:$A,Waterfall!$A32,Purchase!$D:$D,Waterfall!$C32,Purchase!$C:$C,Waterfall!AT$1)</f>
        <v>0</v>
      </c>
      <c r="AU32" s="4">
        <f>SUMIFS(Purchase!$F:$F,Purchase!$A:$A,Waterfall!$A32,Purchase!$D:$D,Waterfall!$C32,Purchase!$C:$C,Waterfall!AU$1)</f>
        <v>0</v>
      </c>
      <c r="AV32" s="4">
        <f>SUMIFS(Purchase!$F:$F,Purchase!$A:$A,Waterfall!$A32,Purchase!$D:$D,Waterfall!$C32,Purchase!$C:$C,Waterfall!AV$1)</f>
        <v>0</v>
      </c>
      <c r="AW32" s="4">
        <f>SUMIFS(Purchase!$F:$F,Purchase!$A:$A,Waterfall!$A32,Purchase!$D:$D,Waterfall!$C32,Purchase!$C:$C,Waterfall!AW$1)</f>
        <v>0</v>
      </c>
      <c r="AX32" s="4">
        <f>SUMIFS(Purchase!$F:$F,Purchase!$A:$A,Waterfall!$A32,Purchase!$D:$D,Waterfall!$C32,Purchase!$C:$C,Waterfall!AX$1)</f>
        <v>0</v>
      </c>
      <c r="AY32" s="4">
        <f>SUMIFS(Purchase!$F:$F,Purchase!$A:$A,Waterfall!$A32,Purchase!$D:$D,Waterfall!$C32,Purchase!$C:$C,Waterfall!AY$1)</f>
        <v>0</v>
      </c>
      <c r="AZ32" s="4">
        <f>SUMIFS(Purchase!$F:$F,Purchase!$A:$A,Waterfall!$A32,Purchase!$D:$D,Waterfall!$C32,Purchase!$C:$C,Waterfall!AZ$1)</f>
        <v>0</v>
      </c>
      <c r="BA32" s="4">
        <f>SUMIFS(Purchase!$F:$F,Purchase!$A:$A,Waterfall!$A32,Purchase!$D:$D,Waterfall!$C32,Purchase!$C:$C,Waterfall!BA$1)</f>
        <v>0</v>
      </c>
      <c r="BB32" s="4">
        <f>SUMIFS(Purchase!$F:$F,Purchase!$A:$A,Waterfall!$A32,Purchase!$D:$D,Waterfall!$C32,Purchase!$C:$C,Waterfall!BB$1)</f>
        <v>0</v>
      </c>
      <c r="BC32" s="4">
        <f>SUMIFS(Purchase!$F:$F,Purchase!$A:$A,Waterfall!$A32,Purchase!$D:$D,Waterfall!$C32,Purchase!$C:$C,Waterfall!BC$1)</f>
        <v>0</v>
      </c>
      <c r="BD32" s="4">
        <f>SUMIFS(Purchase!$F:$F,Purchase!$A:$A,Waterfall!$A32,Purchase!$D:$D,Waterfall!$C32,Purchase!$C:$C,Waterfall!BD$1)</f>
        <v>0</v>
      </c>
      <c r="BE32" s="4">
        <f>SUMIFS(Purchase!$F:$F,Purchase!$A:$A,Waterfall!$A32,Purchase!$D:$D,Waterfall!$C32,Purchase!$C:$C,Waterfall!BE$1)</f>
        <v>0</v>
      </c>
      <c r="BF32" s="4">
        <f>SUMIFS(Purchase!$F:$F,Purchase!$A:$A,Waterfall!$A32,Purchase!$D:$D,Waterfall!$C32,Purchase!$C:$C,Waterfall!BF$1)</f>
        <v>0</v>
      </c>
      <c r="BG32" s="4">
        <f>SUMIFS(Purchase!$F:$F,Purchase!$A:$A,Waterfall!$A32,Purchase!$D:$D,Waterfall!$C32,Purchase!$C:$C,Waterfall!BG$1)</f>
        <v>0</v>
      </c>
      <c r="BH32" s="4">
        <f>SUMIFS(Purchase!$F:$F,Purchase!$A:$A,Waterfall!$A32,Purchase!$D:$D,Waterfall!$C32,Purchase!$C:$C,Waterfall!BH$1)</f>
        <v>0</v>
      </c>
      <c r="BI32" s="4">
        <f>SUMIFS(Purchase!$F:$F,Purchase!$A:$A,Waterfall!$A32,Purchase!$D:$D,Waterfall!$C32,Purchase!$C:$C,Waterfall!BI$1)</f>
        <v>0</v>
      </c>
      <c r="BJ32" s="4">
        <f>SUMIFS(Purchase!$F:$F,Purchase!$A:$A,Waterfall!$A32,Purchase!$D:$D,Waterfall!$C32,Purchase!$C:$C,Waterfall!BJ$1)</f>
        <v>0</v>
      </c>
      <c r="BK32" s="4">
        <f>SUMIFS(Purchase!$F:$F,Purchase!$A:$A,Waterfall!$A32,Purchase!$D:$D,Waterfall!$C32,Purchase!$C:$C,Waterfall!BK$1)</f>
        <v>0</v>
      </c>
      <c r="BL32" s="4">
        <f>SUMIFS(Purchase!$F:$F,Purchase!$A:$A,Waterfall!$A32,Purchase!$D:$D,Waterfall!$C32,Purchase!$C:$C,Waterfall!BL$1)</f>
        <v>0</v>
      </c>
      <c r="BM32" s="4">
        <f>SUMIFS(Purchase!$F:$F,Purchase!$A:$A,Waterfall!$A32,Purchase!$D:$D,Waterfall!$C32,Purchase!$C:$C,Waterfall!BM$1)</f>
        <v>0</v>
      </c>
      <c r="BN32" s="4">
        <f>SUMIFS(Purchase!$F:$F,Purchase!$A:$A,Waterfall!$A32,Purchase!$D:$D,Waterfall!$C32,Purchase!$C:$C,Waterfall!BN$1)</f>
        <v>0</v>
      </c>
      <c r="BO32" s="4">
        <f>SUMIFS(Purchase!$F:$F,Purchase!$A:$A,Waterfall!$A32,Purchase!$D:$D,Waterfall!$C32,Purchase!$C:$C,Waterfall!BO$1)</f>
        <v>0</v>
      </c>
      <c r="BP32" s="4">
        <f>SUMIFS(Purchase!$F:$F,Purchase!$A:$A,Waterfall!$A32,Purchase!$D:$D,Waterfall!$C32,Purchase!$C:$C,Waterfall!BP$1)</f>
        <v>0</v>
      </c>
      <c r="BQ32" s="4">
        <f>SUMIFS(Purchase!$F:$F,Purchase!$A:$A,Waterfall!$A32,Purchase!$D:$D,Waterfall!$C32,Purchase!$C:$C,Waterfall!BQ$1)</f>
        <v>0</v>
      </c>
      <c r="BR32" s="4">
        <f>SUMIFS(Purchase!$F:$F,Purchase!$A:$A,Waterfall!$A32,Purchase!$D:$D,Waterfall!$C32,Purchase!$C:$C,Waterfall!BR$1)</f>
        <v>0</v>
      </c>
      <c r="BS32" s="4">
        <f>SUMIFS(Purchase!$F:$F,Purchase!$A:$A,Waterfall!$A32,Purchase!$D:$D,Waterfall!$C32,Purchase!$C:$C,Waterfall!BS$1)</f>
        <v>0</v>
      </c>
      <c r="BT32" s="4">
        <f>SUMIFS(Purchase!$F:$F,Purchase!$A:$A,Waterfall!$A32,Purchase!$D:$D,Waterfall!$C32,Purchase!$C:$C,Waterfall!BT$1)</f>
        <v>0</v>
      </c>
      <c r="BU32" s="4">
        <f>SUMIFS(Purchase!$F:$F,Purchase!$A:$A,Waterfall!$A32,Purchase!$D:$D,Waterfall!$C32,Purchase!$C:$C,Waterfall!BU$1)</f>
        <v>0</v>
      </c>
      <c r="BV32" s="4">
        <f>SUMIFS(Purchase!$F:$F,Purchase!$A:$A,Waterfall!$A32,Purchase!$D:$D,Waterfall!$C32,Purchase!$C:$C,Waterfall!BV$1)</f>
        <v>0</v>
      </c>
      <c r="BW32" s="4">
        <f>SUMIFS(Purchase!$F:$F,Purchase!$A:$A,Waterfall!$A32,Purchase!$D:$D,Waterfall!$C32,Purchase!$C:$C,Waterfall!BW$1)</f>
        <v>0</v>
      </c>
      <c r="BX32" s="4">
        <f>SUMIFS(Purchase!$F:$F,Purchase!$A:$A,Waterfall!$A32,Purchase!$D:$D,Waterfall!$C32,Purchase!$C:$C,Waterfall!BX$1)</f>
        <v>0</v>
      </c>
      <c r="BY32" s="4">
        <f>SUMIFS(Purchase!$F:$F,Purchase!$A:$A,Waterfall!$A32,Purchase!$D:$D,Waterfall!$C32,Purchase!$C:$C,Waterfall!BY$1)</f>
        <v>0</v>
      </c>
      <c r="BZ32" s="4">
        <f>SUMIFS(Purchase!$F:$F,Purchase!$A:$A,Waterfall!$A32,Purchase!$D:$D,Waterfall!$C32,Purchase!$C:$C,Waterfall!BZ$1)</f>
        <v>0</v>
      </c>
      <c r="CA32" s="4">
        <f>SUMIFS(Purchase!$F:$F,Purchase!$A:$A,Waterfall!$A32,Purchase!$D:$D,Waterfall!$C32,Purchase!$C:$C,Waterfall!CA$1)</f>
        <v>0</v>
      </c>
      <c r="CB32" s="4">
        <f>SUMIFS(Purchase!$F:$F,Purchase!$A:$A,Waterfall!$A32,Purchase!$D:$D,Waterfall!$C32,Purchase!$C:$C,Waterfall!CB$1)</f>
        <v>0</v>
      </c>
      <c r="CC32" s="4">
        <f>SUMIFS(Purchase!$F:$F,Purchase!$A:$A,Waterfall!$A32,Purchase!$D:$D,Waterfall!$C32,Purchase!$C:$C,Waterfall!CC$1)</f>
        <v>0</v>
      </c>
      <c r="CD32" s="4">
        <f>SUMIFS(Purchase!$F:$F,Purchase!$A:$A,Waterfall!$A32,Purchase!$D:$D,Waterfall!$C32,Purchase!$C:$C,Waterfall!CD$1)</f>
        <v>0</v>
      </c>
      <c r="CE32" s="4">
        <f>SUMIFS(Purchase!$F:$F,Purchase!$A:$A,Waterfall!$A32,Purchase!$D:$D,Waterfall!$C32,Purchase!$C:$C,Waterfall!CE$1)</f>
        <v>0</v>
      </c>
      <c r="CF32" s="4">
        <f>SUMIFS(Purchase!$F:$F,Purchase!$A:$A,Waterfall!$A32,Purchase!$D:$D,Waterfall!$C32,Purchase!$C:$C,Waterfall!CF$1)</f>
        <v>0</v>
      </c>
      <c r="CG32" s="4">
        <f>SUMIFS(Purchase!$F:$F,Purchase!$A:$A,Waterfall!$A32,Purchase!$D:$D,Waterfall!$C32,Purchase!$C:$C,Waterfall!CG$1)</f>
        <v>0</v>
      </c>
      <c r="CH32" s="4">
        <f>SUMIFS(Purchase!$F:$F,Purchase!$A:$A,Waterfall!$A32,Purchase!$D:$D,Waterfall!$C32,Purchase!$C:$C,Waterfall!CH$1)</f>
        <v>0</v>
      </c>
      <c r="CI32" s="4">
        <f>SUMIFS(Purchase!$F:$F,Purchase!$A:$A,Waterfall!$A32,Purchase!$D:$D,Waterfall!$C32,Purchase!$C:$C,Waterfall!CI$1)</f>
        <v>0</v>
      </c>
      <c r="CJ32" s="4">
        <f>SUMIFS(Purchase!$F:$F,Purchase!$A:$A,Waterfall!$A32,Purchase!$D:$D,Waterfall!$C32,Purchase!$C:$C,Waterfall!CJ$1)</f>
        <v>0</v>
      </c>
      <c r="CK32" s="4">
        <f>SUMIFS(Purchase!$F:$F,Purchase!$A:$A,Waterfall!$A32,Purchase!$D:$D,Waterfall!$C32,Purchase!$C:$C,Waterfall!CK$1)</f>
        <v>0</v>
      </c>
      <c r="CL32" s="4">
        <f>SUMIFS(Purchase!$F:$F,Purchase!$A:$A,Waterfall!$A32,Purchase!$D:$D,Waterfall!$C32,Purchase!$C:$C,Waterfall!CL$1)</f>
        <v>0</v>
      </c>
      <c r="CM32" s="4">
        <f>SUMIFS(Purchase!$F:$F,Purchase!$A:$A,Waterfall!$A32,Purchase!$D:$D,Waterfall!$C32,Purchase!$C:$C,Waterfall!CM$1)</f>
        <v>0</v>
      </c>
      <c r="CN32" s="4">
        <f>SUMIFS(Purchase!$F:$F,Purchase!$A:$A,Waterfall!$A32,Purchase!$D:$D,Waterfall!$C32,Purchase!$C:$C,Waterfall!CN$1)</f>
        <v>0</v>
      </c>
      <c r="CO32" s="4">
        <f>SUMIFS(Purchase!$F:$F,Purchase!$A:$A,Waterfall!$A32,Purchase!$D:$D,Waterfall!$C32,Purchase!$C:$C,Waterfall!CO$1)</f>
        <v>0</v>
      </c>
      <c r="CP32" s="4">
        <f>SUMIFS(Purchase!$F:$F,Purchase!$A:$A,Waterfall!$A32,Purchase!$D:$D,Waterfall!$C32,Purchase!$C:$C,Waterfall!CP$1)</f>
        <v>0</v>
      </c>
      <c r="CQ32" s="4">
        <f>SUMIFS(Purchase!$F:$F,Purchase!$A:$A,Waterfall!$A32,Purchase!$D:$D,Waterfall!$C32,Purchase!$C:$C,Waterfall!CQ$1)</f>
        <v>0</v>
      </c>
      <c r="CR32" s="4">
        <f>SUMIFS(Purchase!$F:$F,Purchase!$A:$A,Waterfall!$A32,Purchase!$D:$D,Waterfall!$C32,Purchase!$C:$C,Waterfall!CR$1)</f>
        <v>0</v>
      </c>
      <c r="CS32" s="4">
        <f>SUMIFS(Purchase!$F:$F,Purchase!$A:$A,Waterfall!$A32,Purchase!$D:$D,Waterfall!$C32,Purchase!$C:$C,Waterfall!CS$1)</f>
        <v>0</v>
      </c>
      <c r="CT32" s="4">
        <f>SUMIFS(Purchase!$F:$F,Purchase!$A:$A,Waterfall!$A32,Purchase!$D:$D,Waterfall!$C32,Purchase!$C:$C,Waterfall!CT$1)</f>
        <v>0</v>
      </c>
      <c r="CU32" s="4">
        <f>SUMIFS(Purchase!$F:$F,Purchase!$A:$A,Waterfall!$A32,Purchase!$D:$D,Waterfall!$C32,Purchase!$C:$C,Waterfall!CU$1)</f>
        <v>0</v>
      </c>
      <c r="CV32" s="4">
        <f>SUMIFS(Purchase!$F:$F,Purchase!$A:$A,Waterfall!$A32,Purchase!$D:$D,Waterfall!$C32,Purchase!$C:$C,Waterfall!CV$1)</f>
        <v>0</v>
      </c>
      <c r="CW32" s="4">
        <f>SUMIFS(Purchase!$F:$F,Purchase!$A:$A,Waterfall!$A32,Purchase!$D:$D,Waterfall!$C32,Purchase!$C:$C,Waterfall!CW$1)</f>
        <v>0</v>
      </c>
      <c r="CX32" s="4">
        <f>SUMIFS(Purchase!$F:$F,Purchase!$A:$A,Waterfall!$A32,Purchase!$D:$D,Waterfall!$C32,Purchase!$C:$C,Waterfall!CX$1)</f>
        <v>0</v>
      </c>
      <c r="CY32" s="4">
        <f>SUMIFS(Purchase!$F:$F,Purchase!$A:$A,Waterfall!$A32,Purchase!$D:$D,Waterfall!$C32,Purchase!$C:$C,Waterfall!CY$1)</f>
        <v>0</v>
      </c>
      <c r="CZ32" s="4">
        <f>SUMIFS(Purchase!$F:$F,Purchase!$A:$A,Waterfall!$A32,Purchase!$D:$D,Waterfall!$C32,Purchase!$C:$C,Waterfall!CZ$1)</f>
        <v>0</v>
      </c>
      <c r="DA32" s="4">
        <f>SUMIFS(Purchase!$F:$F,Purchase!$A:$A,Waterfall!$A32,Purchase!$D:$D,Waterfall!$C32,Purchase!$C:$C,Waterfall!DA$1)</f>
        <v>0</v>
      </c>
      <c r="DB32" s="4">
        <f>SUMIFS(Purchase!$F:$F,Purchase!$A:$A,Waterfall!$A32,Purchase!$D:$D,Waterfall!$C32,Purchase!$C:$C,Waterfall!DB$1)</f>
        <v>0</v>
      </c>
      <c r="DC32" s="4">
        <f>SUMIFS(Purchase!$F:$F,Purchase!$A:$A,Waterfall!$A32,Purchase!$D:$D,Waterfall!$C32,Purchase!$C:$C,Waterfall!DC$1)</f>
        <v>0</v>
      </c>
      <c r="DD32" s="4">
        <f>SUMIFS(Purchase!$F:$F,Purchase!$A:$A,Waterfall!$A32,Purchase!$D:$D,Waterfall!$C32,Purchase!$C:$C,Waterfall!DD$1)</f>
        <v>0</v>
      </c>
      <c r="DE32" s="4">
        <f>SUMIFS(Purchase!$F:$F,Purchase!$A:$A,Waterfall!$A32,Purchase!$D:$D,Waterfall!$C32,Purchase!$C:$C,Waterfall!DE$1)</f>
        <v>0</v>
      </c>
      <c r="DF32" s="4">
        <f>SUMIFS(Purchase!$F:$F,Purchase!$A:$A,Waterfall!$A32,Purchase!$D:$D,Waterfall!$C32,Purchase!$C:$C,Waterfall!DF$1)</f>
        <v>0</v>
      </c>
      <c r="DG32" s="4">
        <f>SUMIFS(Purchase!$F:$F,Purchase!$A:$A,Waterfall!$A32,Purchase!$D:$D,Waterfall!$C32,Purchase!$C:$C,Waterfall!DG$1)</f>
        <v>0</v>
      </c>
      <c r="DH32" s="4">
        <f>SUMIFS(Purchase!$F:$F,Purchase!$A:$A,Waterfall!$A32,Purchase!$D:$D,Waterfall!$C32,Purchase!$C:$C,Waterfall!DH$1)</f>
        <v>0</v>
      </c>
      <c r="DI32" s="4">
        <f>SUMIFS(Purchase!$F:$F,Purchase!$A:$A,Waterfall!$A32,Purchase!$D:$D,Waterfall!$C32,Purchase!$C:$C,Waterfall!DI$1)</f>
        <v>0</v>
      </c>
      <c r="DJ32" s="4">
        <f>SUMIFS(Purchase!$F:$F,Purchase!$A:$A,Waterfall!$A32,Purchase!$D:$D,Waterfall!$C32,Purchase!$C:$C,Waterfall!DJ$1)</f>
        <v>0</v>
      </c>
      <c r="DK32" s="4">
        <f>SUMIFS(Purchase!$F:$F,Purchase!$A:$A,Waterfall!$A32,Purchase!$D:$D,Waterfall!$C32,Purchase!$C:$C,Waterfall!DK$1)</f>
        <v>0</v>
      </c>
      <c r="DL32" s="4">
        <f>SUMIFS(Purchase!$F:$F,Purchase!$A:$A,Waterfall!$A32,Purchase!$D:$D,Waterfall!$C32,Purchase!$C:$C,Waterfall!DL$1)</f>
        <v>0</v>
      </c>
      <c r="DM32" s="4">
        <f>SUMIFS(Purchase!$F:$F,Purchase!$A:$A,Waterfall!$A32,Purchase!$D:$D,Waterfall!$C32,Purchase!$C:$C,Waterfall!DM$1)</f>
        <v>0</v>
      </c>
      <c r="DN32" s="4">
        <f>SUMIFS(Purchase!$F:$F,Purchase!$A:$A,Waterfall!$A32,Purchase!$D:$D,Waterfall!$C32,Purchase!$C:$C,Waterfall!DN$1)</f>
        <v>0</v>
      </c>
      <c r="DO32" s="4">
        <f>SUMIFS(Purchase!$F:$F,Purchase!$A:$A,Waterfall!$A32,Purchase!$D:$D,Waterfall!$C32,Purchase!$C:$C,Waterfall!DO$1)</f>
        <v>0</v>
      </c>
      <c r="DP32" s="4">
        <f>SUMIFS(Purchase!$F:$F,Purchase!$A:$A,Waterfall!$A32,Purchase!$D:$D,Waterfall!$C32,Purchase!$C:$C,Waterfall!DP$1)</f>
        <v>0</v>
      </c>
      <c r="DQ32" s="4">
        <f>SUMIFS(Purchase!$F:$F,Purchase!$A:$A,Waterfall!$A32,Purchase!$D:$D,Waterfall!$C32,Purchase!$C:$C,Waterfall!DQ$1)</f>
        <v>0</v>
      </c>
      <c r="DR32" s="4">
        <f>SUMIFS(Purchase!$F:$F,Purchase!$A:$A,Waterfall!$A32,Purchase!$D:$D,Waterfall!$C32,Purchase!$C:$C,Waterfall!DR$1)</f>
        <v>0</v>
      </c>
      <c r="DS32" s="4">
        <f>SUMIFS(Purchase!$F:$F,Purchase!$A:$A,Waterfall!$A32,Purchase!$D:$D,Waterfall!$C32,Purchase!$C:$C,Waterfall!DS$1)</f>
        <v>0</v>
      </c>
      <c r="DT32" s="4">
        <f>SUMIFS(Purchase!$F:$F,Purchase!$A:$A,Waterfall!$A32,Purchase!$D:$D,Waterfall!$C32,Purchase!$C:$C,Waterfall!DT$1)</f>
        <v>0</v>
      </c>
      <c r="DU32" s="4">
        <f>SUMIFS(Purchase!$F:$F,Purchase!$A:$A,Waterfall!$A32,Purchase!$D:$D,Waterfall!$C32,Purchase!$C:$C,Waterfall!DU$1)</f>
        <v>0</v>
      </c>
      <c r="DV32" s="4">
        <f>SUMIFS(Purchase!$F:$F,Purchase!$A:$A,Waterfall!$A32,Purchase!$D:$D,Waterfall!$C32,Purchase!$C:$C,Waterfall!DV$1)</f>
        <v>0</v>
      </c>
      <c r="DW32" s="4">
        <f>SUMIFS(Purchase!$F:$F,Purchase!$A:$A,Waterfall!$A32,Purchase!$D:$D,Waterfall!$C32,Purchase!$C:$C,Waterfall!DW$1)</f>
        <v>0</v>
      </c>
      <c r="DX32" s="4">
        <f>SUMIFS(Purchase!$F:$F,Purchase!$A:$A,Waterfall!$A32,Purchase!$D:$D,Waterfall!$C32,Purchase!$C:$C,Waterfall!DX$1)</f>
        <v>0</v>
      </c>
      <c r="DY32" s="4">
        <f>SUMIFS(Purchase!$F:$F,Purchase!$A:$A,Waterfall!$A32,Purchase!$D:$D,Waterfall!$C32,Purchase!$C:$C,Waterfall!DY$1)</f>
        <v>0</v>
      </c>
      <c r="DZ32" s="4">
        <f>SUMIFS(Purchase!$F:$F,Purchase!$A:$A,Waterfall!$A32,Purchase!$D:$D,Waterfall!$C32,Purchase!$C:$C,Waterfall!DZ$1)</f>
        <v>0</v>
      </c>
      <c r="EA32" s="4">
        <f>SUMIFS(Purchase!$F:$F,Purchase!$A:$A,Waterfall!$A32,Purchase!$D:$D,Waterfall!$C32,Purchase!$C:$C,Waterfall!EA$1)</f>
        <v>0</v>
      </c>
      <c r="EB32" s="4">
        <f>SUMIFS(Purchase!$F:$F,Purchase!$A:$A,Waterfall!$A32,Purchase!$D:$D,Waterfall!$C32,Purchase!$C:$C,Waterfall!EB$1)</f>
        <v>0</v>
      </c>
      <c r="EC32" s="4">
        <f>SUMIFS(Purchase!$F:$F,Purchase!$A:$A,Waterfall!$A32,Purchase!$D:$D,Waterfall!$C32,Purchase!$C:$C,Waterfall!EC$1)</f>
        <v>0</v>
      </c>
      <c r="ED32" s="4">
        <f>SUMIFS(Purchase!$F:$F,Purchase!$A:$A,Waterfall!$A32,Purchase!$D:$D,Waterfall!$C32,Purchase!$C:$C,Waterfall!ED$1)</f>
        <v>0</v>
      </c>
      <c r="EE32" s="4">
        <f>SUMIFS(Purchase!$F:$F,Purchase!$A:$A,Waterfall!$A32,Purchase!$D:$D,Waterfall!$C32,Purchase!$C:$C,Waterfall!EE$1)</f>
        <v>0</v>
      </c>
      <c r="EF32" s="4">
        <f>SUMIFS(Purchase!$F:$F,Purchase!$A:$A,Waterfall!$A32,Purchase!$D:$D,Waterfall!$C32,Purchase!$C:$C,Waterfall!EF$1)</f>
        <v>0</v>
      </c>
      <c r="EG32" s="4">
        <f>SUMIFS(Purchase!$F:$F,Purchase!$A:$A,Waterfall!$A32,Purchase!$D:$D,Waterfall!$C32,Purchase!$C:$C,Waterfall!EG$1)</f>
        <v>0</v>
      </c>
      <c r="EH32" s="4">
        <f>SUMIFS(Purchase!$F:$F,Purchase!$A:$A,Waterfall!$A32,Purchase!$D:$D,Waterfall!$C32,Purchase!$C:$C,Waterfall!EH$1)</f>
        <v>0</v>
      </c>
      <c r="EI32" s="4">
        <f>SUMIFS(Purchase!$F:$F,Purchase!$A:$A,Waterfall!$A32,Purchase!$D:$D,Waterfall!$C32,Purchase!$C:$C,Waterfall!EI$1)</f>
        <v>0</v>
      </c>
      <c r="EJ32" s="4">
        <f>SUMIFS(Purchase!$F:$F,Purchase!$A:$A,Waterfall!$A32,Purchase!$D:$D,Waterfall!$C32,Purchase!$C:$C,Waterfall!EJ$1)</f>
        <v>0</v>
      </c>
      <c r="EK32" s="4">
        <f>SUMIFS(Purchase!$F:$F,Purchase!$A:$A,Waterfall!$A32,Purchase!$D:$D,Waterfall!$C32,Purchase!$C:$C,Waterfall!EK$1)</f>
        <v>0</v>
      </c>
      <c r="EL32" s="4">
        <f>SUMIFS(Purchase!$F:$F,Purchase!$A:$A,Waterfall!$A32,Purchase!$D:$D,Waterfall!$C32,Purchase!$C:$C,Waterfall!EL$1)</f>
        <v>0</v>
      </c>
      <c r="EM32" s="4">
        <f>SUMIFS(Purchase!$F:$F,Purchase!$A:$A,Waterfall!$A32,Purchase!$D:$D,Waterfall!$C32,Purchase!$C:$C,Waterfall!EM$1)</f>
        <v>0</v>
      </c>
      <c r="EN32" s="4">
        <f>SUMIFS(Purchase!$F:$F,Purchase!$A:$A,Waterfall!$A32,Purchase!$D:$D,Waterfall!$C32,Purchase!$C:$C,Waterfall!EN$1)</f>
        <v>0</v>
      </c>
      <c r="EO32" s="4">
        <f>SUMIFS(Purchase!$F:$F,Purchase!$A:$A,Waterfall!$A32,Purchase!$D:$D,Waterfall!$C32,Purchase!$C:$C,Waterfall!EO$1)</f>
        <v>0</v>
      </c>
      <c r="EP32" s="4">
        <f>SUMIFS(Purchase!$F:$F,Purchase!$A:$A,Waterfall!$A32,Purchase!$D:$D,Waterfall!$C32,Purchase!$C:$C,Waterfall!EP$1)</f>
        <v>0</v>
      </c>
      <c r="EQ32" s="4">
        <f>SUMIFS(Purchase!$F:$F,Purchase!$A:$A,Waterfall!$A32,Purchase!$D:$D,Waterfall!$C32,Purchase!$C:$C,Waterfall!EQ$1)</f>
        <v>0</v>
      </c>
      <c r="ER32" s="4">
        <f>SUMIFS(Purchase!$F:$F,Purchase!$A:$A,Waterfall!$A32,Purchase!$D:$D,Waterfall!$C32,Purchase!$C:$C,Waterfall!ER$1)</f>
        <v>0</v>
      </c>
      <c r="ES32" s="4">
        <f>SUMIFS(Purchase!$F:$F,Purchase!$A:$A,Waterfall!$A32,Purchase!$D:$D,Waterfall!$C32,Purchase!$C:$C,Waterfall!ES$1)</f>
        <v>0</v>
      </c>
      <c r="ET32" s="4">
        <f>SUMIFS(Purchase!$F:$F,Purchase!$A:$A,Waterfall!$A32,Purchase!$D:$D,Waterfall!$C32,Purchase!$C:$C,Waterfall!ET$1)</f>
        <v>0</v>
      </c>
      <c r="EU32" s="4">
        <f>SUMIFS(Purchase!$F:$F,Purchase!$A:$A,Waterfall!$A32,Purchase!$D:$D,Waterfall!$C32,Purchase!$C:$C,Waterfall!EU$1)</f>
        <v>0</v>
      </c>
      <c r="EV32" s="4">
        <f>SUMIFS(Purchase!$F:$F,Purchase!$A:$A,Waterfall!$A32,Purchase!$D:$D,Waterfall!$C32,Purchase!$C:$C,Waterfall!EV$1)</f>
        <v>0</v>
      </c>
      <c r="EW32" s="4">
        <f>SUMIFS(Purchase!$F:$F,Purchase!$A:$A,Waterfall!$A32,Purchase!$D:$D,Waterfall!$C32,Purchase!$C:$C,Waterfall!EW$1)</f>
        <v>0</v>
      </c>
      <c r="EX32" s="4">
        <f>SUMIFS(Purchase!$F:$F,Purchase!$A:$A,Waterfall!$A32,Purchase!$D:$D,Waterfall!$C32,Purchase!$C:$C,Waterfall!EX$1)</f>
        <v>0</v>
      </c>
      <c r="EY32" s="4">
        <f>SUMIFS(Purchase!$F:$F,Purchase!$A:$A,Waterfall!$A32,Purchase!$D:$D,Waterfall!$C32,Purchase!$C:$C,Waterfall!EY$1)</f>
        <v>0</v>
      </c>
      <c r="EZ32" s="4">
        <f>SUMIFS(Purchase!$F:$F,Purchase!$A:$A,Waterfall!$A32,Purchase!$D:$D,Waterfall!$C32,Purchase!$C:$C,Waterfall!EZ$1)</f>
        <v>0</v>
      </c>
      <c r="FA32" s="4">
        <f>SUMIFS(Purchase!$F:$F,Purchase!$A:$A,Waterfall!$A32,Purchase!$D:$D,Waterfall!$C32,Purchase!$C:$C,Waterfall!FA$1)</f>
        <v>0</v>
      </c>
      <c r="FB32" s="4">
        <f>SUMIFS(Purchase!$F:$F,Purchase!$A:$A,Waterfall!$A32,Purchase!$D:$D,Waterfall!$C32,Purchase!$C:$C,Waterfall!FB$1)</f>
        <v>0</v>
      </c>
      <c r="FC32" s="4">
        <f>SUMIFS(Purchase!$F:$F,Purchase!$A:$A,Waterfall!$A32,Purchase!$D:$D,Waterfall!$C32,Purchase!$C:$C,Waterfall!FC$1)</f>
        <v>0</v>
      </c>
      <c r="FD32" s="4">
        <f>SUMIFS(Purchase!$F:$F,Purchase!$A:$A,Waterfall!$A32,Purchase!$D:$D,Waterfall!$C32,Purchase!$C:$C,Waterfall!FD$1)</f>
        <v>0</v>
      </c>
      <c r="FE32" s="4">
        <f>SUMIFS(Purchase!$F:$F,Purchase!$A:$A,Waterfall!$A32,Purchase!$D:$D,Waterfall!$C32,Purchase!$C:$C,Waterfall!FE$1)</f>
        <v>0</v>
      </c>
      <c r="FF32" s="4">
        <f>SUMIFS(Purchase!$F:$F,Purchase!$A:$A,Waterfall!$A32,Purchase!$D:$D,Waterfall!$C32,Purchase!$C:$C,Waterfall!FF$1)</f>
        <v>0</v>
      </c>
      <c r="FG32" s="4">
        <f>SUMIFS(Purchase!$F:$F,Purchase!$A:$A,Waterfall!$A32,Purchase!$D:$D,Waterfall!$C32,Purchase!$C:$C,Waterfall!FG$1)</f>
        <v>0</v>
      </c>
      <c r="FH32" s="4">
        <f>SUMIFS(Purchase!$F:$F,Purchase!$A:$A,Waterfall!$A32,Purchase!$D:$D,Waterfall!$C32,Purchase!$C:$C,Waterfall!FH$1)</f>
        <v>0</v>
      </c>
      <c r="FI32" s="4">
        <f>SUMIFS(Purchase!$F:$F,Purchase!$A:$A,Waterfall!$A32,Purchase!$D:$D,Waterfall!$C32,Purchase!$C:$C,Waterfall!FI$1)</f>
        <v>0</v>
      </c>
      <c r="FJ32" s="4">
        <f>SUMIFS(Purchase!$F:$F,Purchase!$A:$A,Waterfall!$A32,Purchase!$D:$D,Waterfall!$C32,Purchase!$C:$C,Waterfall!FJ$1)</f>
        <v>0</v>
      </c>
      <c r="FK32" s="4">
        <f>SUMIFS(Purchase!$F:$F,Purchase!$A:$A,Waterfall!$A32,Purchase!$D:$D,Waterfall!$C32,Purchase!$C:$C,Waterfall!FK$1)</f>
        <v>0</v>
      </c>
      <c r="FL32" s="4">
        <f>SUMIFS(Purchase!$F:$F,Purchase!$A:$A,Waterfall!$A32,Purchase!$D:$D,Waterfall!$C32,Purchase!$C:$C,Waterfall!FL$1)</f>
        <v>0</v>
      </c>
      <c r="FM32" s="4">
        <f>SUMIFS(Purchase!$F:$F,Purchase!$A:$A,Waterfall!$A32,Purchase!$D:$D,Waterfall!$C32,Purchase!$C:$C,Waterfall!FM$1)</f>
        <v>0</v>
      </c>
      <c r="FN32" s="4">
        <f>SUMIFS(Purchase!$F:$F,Purchase!$A:$A,Waterfall!$A32,Purchase!$D:$D,Waterfall!$C32,Purchase!$C:$C,Waterfall!FN$1)</f>
        <v>0</v>
      </c>
      <c r="FO32" s="4">
        <f>SUMIFS(Purchase!$F:$F,Purchase!$A:$A,Waterfall!$A32,Purchase!$D:$D,Waterfall!$C32,Purchase!$C:$C,Waterfall!FO$1)</f>
        <v>0</v>
      </c>
      <c r="FP32" s="4">
        <f>SUMIFS(Purchase!$F:$F,Purchase!$A:$A,Waterfall!$A32,Purchase!$D:$D,Waterfall!$C32,Purchase!$C:$C,Waterfall!FP$1)</f>
        <v>0</v>
      </c>
      <c r="FQ32" s="4">
        <f>SUMIFS(Purchase!$F:$F,Purchase!$A:$A,Waterfall!$A32,Purchase!$D:$D,Waterfall!$C32,Purchase!$C:$C,Waterfall!FQ$1)</f>
        <v>0</v>
      </c>
      <c r="FR32" s="4">
        <f>SUMIFS(Purchase!$F:$F,Purchase!$A:$A,Waterfall!$A32,Purchase!$D:$D,Waterfall!$C32,Purchase!$C:$C,Waterfall!FR$1)</f>
        <v>0</v>
      </c>
      <c r="FS32" s="4">
        <f>SUMIFS(Purchase!$F:$F,Purchase!$A:$A,Waterfall!$A32,Purchase!$D:$D,Waterfall!$C32,Purchase!$C:$C,Waterfall!FS$1)</f>
        <v>0</v>
      </c>
      <c r="FT32" s="4">
        <f>SUMIFS(Purchase!$F:$F,Purchase!$A:$A,Waterfall!$A32,Purchase!$D:$D,Waterfall!$C32,Purchase!$C:$C,Waterfall!FT$1)</f>
        <v>0</v>
      </c>
      <c r="FU32" s="4">
        <f>SUMIFS(Purchase!$F:$F,Purchase!$A:$A,Waterfall!$A32,Purchase!$D:$D,Waterfall!$C32,Purchase!$C:$C,Waterfall!FU$1)</f>
        <v>0</v>
      </c>
      <c r="FV32" s="4">
        <f>SUMIFS(Purchase!$F:$F,Purchase!$A:$A,Waterfall!$A32,Purchase!$D:$D,Waterfall!$C32,Purchase!$C:$C,Waterfall!FV$1)</f>
        <v>0</v>
      </c>
      <c r="FW32" s="4">
        <f>SUMIFS(Purchase!$F:$F,Purchase!$A:$A,Waterfall!$A32,Purchase!$D:$D,Waterfall!$C32,Purchase!$C:$C,Waterfall!FW$1)</f>
        <v>0</v>
      </c>
      <c r="FX32" s="4">
        <f>SUMIFS(Purchase!$F:$F,Purchase!$A:$A,Waterfall!$A32,Purchase!$D:$D,Waterfall!$C32,Purchase!$C:$C,Waterfall!FX$1)</f>
        <v>0</v>
      </c>
      <c r="FY32" s="4">
        <f>SUMIFS(Purchase!$F:$F,Purchase!$A:$A,Waterfall!$A32,Purchase!$D:$D,Waterfall!$C32,Purchase!$C:$C,Waterfall!FY$1)</f>
        <v>0</v>
      </c>
      <c r="FZ32" s="4">
        <f>SUMIFS(Purchase!$F:$F,Purchase!$A:$A,Waterfall!$A32,Purchase!$D:$D,Waterfall!$C32,Purchase!$C:$C,Waterfall!FZ$1)</f>
        <v>0</v>
      </c>
      <c r="GA32" s="4">
        <f>SUMIFS(Purchase!$F:$F,Purchase!$A:$A,Waterfall!$A32,Purchase!$D:$D,Waterfall!$C32,Purchase!$C:$C,Waterfall!GA$1)</f>
        <v>0</v>
      </c>
      <c r="GB32" s="4">
        <f>SUMIFS(Purchase!$F:$F,Purchase!$A:$A,Waterfall!$A32,Purchase!$D:$D,Waterfall!$C32,Purchase!$C:$C,Waterfall!GB$1)</f>
        <v>0</v>
      </c>
      <c r="GC32" s="4">
        <f>SUMIFS(Purchase!$F:$F,Purchase!$A:$A,Waterfall!$A32,Purchase!$D:$D,Waterfall!$C32,Purchase!$C:$C,Waterfall!GC$1)</f>
        <v>0</v>
      </c>
      <c r="GD32" s="4">
        <f>SUMIFS(Purchase!$F:$F,Purchase!$A:$A,Waterfall!$A32,Purchase!$D:$D,Waterfall!$C32,Purchase!$C:$C,Waterfall!GD$1)</f>
        <v>0</v>
      </c>
      <c r="GE32" s="4">
        <f>SUMIFS(Purchase!$F:$F,Purchase!$A:$A,Waterfall!$A32,Purchase!$D:$D,Waterfall!$C32,Purchase!$C:$C,Waterfall!GE$1)</f>
        <v>0</v>
      </c>
      <c r="GF32" s="4">
        <f>SUMIFS(Purchase!$F:$F,Purchase!$A:$A,Waterfall!$A32,Purchase!$D:$D,Waterfall!$C32,Purchase!$C:$C,Waterfall!GF$1)</f>
        <v>0</v>
      </c>
      <c r="GG32" s="4">
        <f>SUMIFS(Purchase!$F:$F,Purchase!$A:$A,Waterfall!$A32,Purchase!$D:$D,Waterfall!$C32,Purchase!$C:$C,Waterfall!GG$1)</f>
        <v>0</v>
      </c>
      <c r="GH32" s="4">
        <f>SUMIFS(Purchase!$F:$F,Purchase!$A:$A,Waterfall!$A32,Purchase!$D:$D,Waterfall!$C32,Purchase!$C:$C,Waterfall!GH$1)</f>
        <v>0</v>
      </c>
      <c r="GI32" s="4">
        <f>SUMIFS(Purchase!$F:$F,Purchase!$A:$A,Waterfall!$A32,Purchase!$D:$D,Waterfall!$C32,Purchase!$C:$C,Waterfall!GI$1)</f>
        <v>0</v>
      </c>
    </row>
    <row r="33" spans="1:191" x14ac:dyDescent="0.35">
      <c r="A33" s="8">
        <f t="shared" si="3"/>
        <v>1</v>
      </c>
      <c r="B33" s="2" t="str">
        <f>VLOOKUP($A33,Centers!$B$1:$C$120,2,)</f>
        <v>GATE</v>
      </c>
      <c r="C33" s="3">
        <v>44910</v>
      </c>
      <c r="D33" s="4">
        <f>IF($A33=1,SUM(SUMIFS(Indent!$E:$E,Indent!$C:$C,Waterfall!$C33,Indent!$A:$A,Centers!$A$2),SUMIFS(Indent!$E:$E,Indent!$C:$C,Waterfall!$C33,Indent!$A:$A,Centers!$A$3),SUMIFS(Indent!$E:$E,Indent!$C:$C,Waterfall!$C33,Indent!$A:$A,Centers!$A$4),SUMIFS(Indent!$E:$E,Indent!$C:$C,Waterfall!$C33,Indent!$A:$A,Centers!$A$5),SUMIFS(Indent!$E:$E,Indent!$C:$C,Waterfall!$C33,Indent!$A:$A,Centers!$A$6),SUMIFS(Indent!$E:$E,Indent!$C:$C,Waterfall!$C33,Indent!$A:$A,Centers!$A$7),SUMIFS(Indent!$E:$E,Indent!$C:$C,Waterfall!$C33,Indent!$A:$A,Centers!$A$8)),SUMIFS(Indent!$E:$E,Indent!$C:$C,Waterfall!$C33,Indent!$A:$A,$A33))</f>
        <v>26676</v>
      </c>
      <c r="E33" s="4">
        <f>SUMIFS(Purchase!$F:$F,Purchase!$A:$A,Waterfall!$A33,Purchase!$D:$D,Waterfall!$C33,Purchase!$C:$C,Waterfall!E$1)</f>
        <v>0</v>
      </c>
      <c r="F33" s="4">
        <f>SUMIFS(Purchase!$F:$F,Purchase!$A:$A,Waterfall!$A33,Purchase!$D:$D,Waterfall!$C33,Purchase!$C:$C,Waterfall!F$1)</f>
        <v>0</v>
      </c>
      <c r="G33" s="4">
        <f>SUMIFS(Purchase!$F:$F,Purchase!$A:$A,Waterfall!$A33,Purchase!$D:$D,Waterfall!$C33,Purchase!$C:$C,Waterfall!G$1)</f>
        <v>0</v>
      </c>
      <c r="H33" s="4">
        <f>SUMIFS(Purchase!$F:$F,Purchase!$A:$A,Waterfall!$A33,Purchase!$D:$D,Waterfall!$C33,Purchase!$C:$C,Waterfall!H$1)</f>
        <v>0</v>
      </c>
      <c r="I33" s="4">
        <f>SUMIFS(Purchase!$F:$F,Purchase!$A:$A,Waterfall!$A33,Purchase!$D:$D,Waterfall!$C33,Purchase!$C:$C,Waterfall!I$1)</f>
        <v>0</v>
      </c>
      <c r="J33" s="4">
        <f>SUMIFS(Purchase!$F:$F,Purchase!$A:$A,Waterfall!$A33,Purchase!$D:$D,Waterfall!$C33,Purchase!$C:$C,Waterfall!J$1)</f>
        <v>0</v>
      </c>
      <c r="K33" s="4">
        <f>SUMIFS(Purchase!$F:$F,Purchase!$A:$A,Waterfall!$A33,Purchase!$D:$D,Waterfall!$C33,Purchase!$C:$C,Waterfall!K$1)</f>
        <v>0</v>
      </c>
      <c r="L33" s="4">
        <f>SUMIFS(Purchase!$F:$F,Purchase!$A:$A,Waterfall!$A33,Purchase!$D:$D,Waterfall!$C33,Purchase!$C:$C,Waterfall!L$1)</f>
        <v>0</v>
      </c>
      <c r="M33" s="4">
        <f>SUMIFS(Purchase!$F:$F,Purchase!$A:$A,Waterfall!$A33,Purchase!$D:$D,Waterfall!$C33,Purchase!$C:$C,Waterfall!M$1)</f>
        <v>0</v>
      </c>
      <c r="N33" s="4">
        <f>SUMIFS(Purchase!$F:$F,Purchase!$A:$A,Waterfall!$A33,Purchase!$D:$D,Waterfall!$C33,Purchase!$C:$C,Waterfall!N$1)</f>
        <v>0</v>
      </c>
      <c r="O33" s="4">
        <f>SUMIFS(Purchase!$F:$F,Purchase!$A:$A,Waterfall!$A33,Purchase!$D:$D,Waterfall!$C33,Purchase!$C:$C,Waterfall!O$1)</f>
        <v>0</v>
      </c>
      <c r="P33" s="4">
        <f>SUMIFS(Purchase!$F:$F,Purchase!$A:$A,Waterfall!$A33,Purchase!$D:$D,Waterfall!$C33,Purchase!$C:$C,Waterfall!P$1)</f>
        <v>0</v>
      </c>
      <c r="Q33" s="4">
        <f>SUMIFS(Purchase!$F:$F,Purchase!$A:$A,Waterfall!$A33,Purchase!$D:$D,Waterfall!$C33,Purchase!$C:$C,Waterfall!Q$1)</f>
        <v>0</v>
      </c>
      <c r="R33" s="4">
        <f>SUMIFS(Purchase!$F:$F,Purchase!$A:$A,Waterfall!$A33,Purchase!$D:$D,Waterfall!$C33,Purchase!$C:$C,Waterfall!R$1)</f>
        <v>0</v>
      </c>
      <c r="S33" s="4">
        <f>SUMIFS(Purchase!$F:$F,Purchase!$A:$A,Waterfall!$A33,Purchase!$D:$D,Waterfall!$C33,Purchase!$C:$C,Waterfall!S$1)</f>
        <v>0</v>
      </c>
      <c r="T33" s="4">
        <f>SUMIFS(Purchase!$F:$F,Purchase!$A:$A,Waterfall!$A33,Purchase!$D:$D,Waterfall!$C33,Purchase!$C:$C,Waterfall!T$1)</f>
        <v>0</v>
      </c>
      <c r="U33" s="4">
        <f>SUMIFS(Purchase!$F:$F,Purchase!$A:$A,Waterfall!$A33,Purchase!$D:$D,Waterfall!$C33,Purchase!$C:$C,Waterfall!U$1)</f>
        <v>0</v>
      </c>
      <c r="V33" s="4">
        <f>SUMIFS(Purchase!$F:$F,Purchase!$A:$A,Waterfall!$A33,Purchase!$D:$D,Waterfall!$C33,Purchase!$C:$C,Waterfall!V$1)</f>
        <v>0</v>
      </c>
      <c r="W33" s="4">
        <f>SUMIFS(Purchase!$F:$F,Purchase!$A:$A,Waterfall!$A33,Purchase!$D:$D,Waterfall!$C33,Purchase!$C:$C,Waterfall!W$1)</f>
        <v>0</v>
      </c>
      <c r="X33" s="4">
        <f>SUMIFS(Purchase!$F:$F,Purchase!$A:$A,Waterfall!$A33,Purchase!$D:$D,Waterfall!$C33,Purchase!$C:$C,Waterfall!X$1)</f>
        <v>0</v>
      </c>
      <c r="Y33" s="4">
        <f>SUMIFS(Purchase!$F:$F,Purchase!$A:$A,Waterfall!$A33,Purchase!$D:$D,Waterfall!$C33,Purchase!$C:$C,Waterfall!Y$1)</f>
        <v>0</v>
      </c>
      <c r="Z33" s="4">
        <f>SUMIFS(Purchase!$F:$F,Purchase!$A:$A,Waterfall!$A33,Purchase!$D:$D,Waterfall!$C33,Purchase!$C:$C,Waterfall!Z$1)</f>
        <v>0</v>
      </c>
      <c r="AA33" s="4">
        <f>SUMIFS(Purchase!$F:$F,Purchase!$A:$A,Waterfall!$A33,Purchase!$D:$D,Waterfall!$C33,Purchase!$C:$C,Waterfall!AA$1)</f>
        <v>0</v>
      </c>
      <c r="AB33" s="4">
        <f>SUMIFS(Purchase!$F:$F,Purchase!$A:$A,Waterfall!$A33,Purchase!$D:$D,Waterfall!$C33,Purchase!$C:$C,Waterfall!AB$1)</f>
        <v>0</v>
      </c>
      <c r="AC33" s="4">
        <f>SUMIFS(Purchase!$F:$F,Purchase!$A:$A,Waterfall!$A33,Purchase!$D:$D,Waterfall!$C33,Purchase!$C:$C,Waterfall!AC$1)</f>
        <v>0</v>
      </c>
      <c r="AD33" s="4">
        <f>SUMIFS(Purchase!$F:$F,Purchase!$A:$A,Waterfall!$A33,Purchase!$D:$D,Waterfall!$C33,Purchase!$C:$C,Waterfall!AD$1)</f>
        <v>0</v>
      </c>
      <c r="AE33" s="4">
        <f>SUMIFS(Purchase!$F:$F,Purchase!$A:$A,Waterfall!$A33,Purchase!$D:$D,Waterfall!$C33,Purchase!$C:$C,Waterfall!AE$1)</f>
        <v>0</v>
      </c>
      <c r="AF33" s="4">
        <f>SUMIFS(Purchase!$F:$F,Purchase!$A:$A,Waterfall!$A33,Purchase!$D:$D,Waterfall!$C33,Purchase!$C:$C,Waterfall!AF$1)</f>
        <v>0</v>
      </c>
      <c r="AG33" s="4">
        <f>SUMIFS(Purchase!$F:$F,Purchase!$A:$A,Waterfall!$A33,Purchase!$D:$D,Waterfall!$C33,Purchase!$C:$C,Waterfall!AG$1)</f>
        <v>0</v>
      </c>
      <c r="AH33" s="4">
        <f>SUMIFS(Purchase!$F:$F,Purchase!$A:$A,Waterfall!$A33,Purchase!$D:$D,Waterfall!$C33,Purchase!$C:$C,Waterfall!AH$1)</f>
        <v>1467.38</v>
      </c>
      <c r="AI33" s="4">
        <f>SUMIFS(Purchase!$F:$F,Purchase!$A:$A,Waterfall!$A33,Purchase!$D:$D,Waterfall!$C33,Purchase!$C:$C,Waterfall!AI$1)</f>
        <v>8565.26</v>
      </c>
      <c r="AJ33" s="4">
        <f>SUMIFS(Purchase!$F:$F,Purchase!$A:$A,Waterfall!$A33,Purchase!$D:$D,Waterfall!$C33,Purchase!$C:$C,Waterfall!AJ$1)</f>
        <v>10103.98</v>
      </c>
      <c r="AK33" s="4">
        <f>SUMIFS(Purchase!$F:$F,Purchase!$A:$A,Waterfall!$A33,Purchase!$D:$D,Waterfall!$C33,Purchase!$C:$C,Waterfall!AK$1)</f>
        <v>7425.04</v>
      </c>
      <c r="AL33" s="4">
        <f>SUMIFS(Purchase!$F:$F,Purchase!$A:$A,Waterfall!$A33,Purchase!$D:$D,Waterfall!$C33,Purchase!$C:$C,Waterfall!AL$1)</f>
        <v>3224.21</v>
      </c>
      <c r="AM33" s="4">
        <f>SUMIFS(Purchase!$F:$F,Purchase!$A:$A,Waterfall!$A33,Purchase!$D:$D,Waterfall!$C33,Purchase!$C:$C,Waterfall!AM$1)</f>
        <v>291.16000000000003</v>
      </c>
      <c r="AN33" s="4">
        <f>SUMIFS(Purchase!$F:$F,Purchase!$A:$A,Waterfall!$A33,Purchase!$D:$D,Waterfall!$C33,Purchase!$C:$C,Waterfall!AN$1)</f>
        <v>0</v>
      </c>
      <c r="AO33" s="4">
        <f>SUMIFS(Purchase!$F:$F,Purchase!$A:$A,Waterfall!$A33,Purchase!$D:$D,Waterfall!$C33,Purchase!$C:$C,Waterfall!AO$1)</f>
        <v>0</v>
      </c>
      <c r="AP33" s="4">
        <f>SUMIFS(Purchase!$F:$F,Purchase!$A:$A,Waterfall!$A33,Purchase!$D:$D,Waterfall!$C33,Purchase!$C:$C,Waterfall!AP$1)</f>
        <v>0</v>
      </c>
      <c r="AQ33" s="4">
        <f>SUMIFS(Purchase!$F:$F,Purchase!$A:$A,Waterfall!$A33,Purchase!$D:$D,Waterfall!$C33,Purchase!$C:$C,Waterfall!AQ$1)</f>
        <v>0</v>
      </c>
      <c r="AR33" s="4">
        <f>SUMIFS(Purchase!$F:$F,Purchase!$A:$A,Waterfall!$A33,Purchase!$D:$D,Waterfall!$C33,Purchase!$C:$C,Waterfall!AR$1)</f>
        <v>0</v>
      </c>
      <c r="AS33" s="4">
        <f>SUMIFS(Purchase!$F:$F,Purchase!$A:$A,Waterfall!$A33,Purchase!$D:$D,Waterfall!$C33,Purchase!$C:$C,Waterfall!AS$1)</f>
        <v>0</v>
      </c>
      <c r="AT33" s="4">
        <f>SUMIFS(Purchase!$F:$F,Purchase!$A:$A,Waterfall!$A33,Purchase!$D:$D,Waterfall!$C33,Purchase!$C:$C,Waterfall!AT$1)</f>
        <v>0</v>
      </c>
      <c r="AU33" s="4">
        <f>SUMIFS(Purchase!$F:$F,Purchase!$A:$A,Waterfall!$A33,Purchase!$D:$D,Waterfall!$C33,Purchase!$C:$C,Waterfall!AU$1)</f>
        <v>0</v>
      </c>
      <c r="AV33" s="4">
        <f>SUMIFS(Purchase!$F:$F,Purchase!$A:$A,Waterfall!$A33,Purchase!$D:$D,Waterfall!$C33,Purchase!$C:$C,Waterfall!AV$1)</f>
        <v>0</v>
      </c>
      <c r="AW33" s="4">
        <f>SUMIFS(Purchase!$F:$F,Purchase!$A:$A,Waterfall!$A33,Purchase!$D:$D,Waterfall!$C33,Purchase!$C:$C,Waterfall!AW$1)</f>
        <v>0</v>
      </c>
      <c r="AX33" s="4">
        <f>SUMIFS(Purchase!$F:$F,Purchase!$A:$A,Waterfall!$A33,Purchase!$D:$D,Waterfall!$C33,Purchase!$C:$C,Waterfall!AX$1)</f>
        <v>0</v>
      </c>
      <c r="AY33" s="4">
        <f>SUMIFS(Purchase!$F:$F,Purchase!$A:$A,Waterfall!$A33,Purchase!$D:$D,Waterfall!$C33,Purchase!$C:$C,Waterfall!AY$1)</f>
        <v>0</v>
      </c>
      <c r="AZ33" s="4">
        <f>SUMIFS(Purchase!$F:$F,Purchase!$A:$A,Waterfall!$A33,Purchase!$D:$D,Waterfall!$C33,Purchase!$C:$C,Waterfall!AZ$1)</f>
        <v>0</v>
      </c>
      <c r="BA33" s="4">
        <f>SUMIFS(Purchase!$F:$F,Purchase!$A:$A,Waterfall!$A33,Purchase!$D:$D,Waterfall!$C33,Purchase!$C:$C,Waterfall!BA$1)</f>
        <v>0</v>
      </c>
      <c r="BB33" s="4">
        <f>SUMIFS(Purchase!$F:$F,Purchase!$A:$A,Waterfall!$A33,Purchase!$D:$D,Waterfall!$C33,Purchase!$C:$C,Waterfall!BB$1)</f>
        <v>0</v>
      </c>
      <c r="BC33" s="4">
        <f>SUMIFS(Purchase!$F:$F,Purchase!$A:$A,Waterfall!$A33,Purchase!$D:$D,Waterfall!$C33,Purchase!$C:$C,Waterfall!BC$1)</f>
        <v>0</v>
      </c>
      <c r="BD33" s="4">
        <f>SUMIFS(Purchase!$F:$F,Purchase!$A:$A,Waterfall!$A33,Purchase!$D:$D,Waterfall!$C33,Purchase!$C:$C,Waterfall!BD$1)</f>
        <v>0</v>
      </c>
      <c r="BE33" s="4">
        <f>SUMIFS(Purchase!$F:$F,Purchase!$A:$A,Waterfall!$A33,Purchase!$D:$D,Waterfall!$C33,Purchase!$C:$C,Waterfall!BE$1)</f>
        <v>0</v>
      </c>
      <c r="BF33" s="4">
        <f>SUMIFS(Purchase!$F:$F,Purchase!$A:$A,Waterfall!$A33,Purchase!$D:$D,Waterfall!$C33,Purchase!$C:$C,Waterfall!BF$1)</f>
        <v>0</v>
      </c>
      <c r="BG33" s="4">
        <f>SUMIFS(Purchase!$F:$F,Purchase!$A:$A,Waterfall!$A33,Purchase!$D:$D,Waterfall!$C33,Purchase!$C:$C,Waterfall!BG$1)</f>
        <v>0</v>
      </c>
      <c r="BH33" s="4">
        <f>SUMIFS(Purchase!$F:$F,Purchase!$A:$A,Waterfall!$A33,Purchase!$D:$D,Waterfall!$C33,Purchase!$C:$C,Waterfall!BH$1)</f>
        <v>0</v>
      </c>
      <c r="BI33" s="4">
        <f>SUMIFS(Purchase!$F:$F,Purchase!$A:$A,Waterfall!$A33,Purchase!$D:$D,Waterfall!$C33,Purchase!$C:$C,Waterfall!BI$1)</f>
        <v>0</v>
      </c>
      <c r="BJ33" s="4">
        <f>SUMIFS(Purchase!$F:$F,Purchase!$A:$A,Waterfall!$A33,Purchase!$D:$D,Waterfall!$C33,Purchase!$C:$C,Waterfall!BJ$1)</f>
        <v>0</v>
      </c>
      <c r="BK33" s="4">
        <f>SUMIFS(Purchase!$F:$F,Purchase!$A:$A,Waterfall!$A33,Purchase!$D:$D,Waterfall!$C33,Purchase!$C:$C,Waterfall!BK$1)</f>
        <v>0</v>
      </c>
      <c r="BL33" s="4">
        <f>SUMIFS(Purchase!$F:$F,Purchase!$A:$A,Waterfall!$A33,Purchase!$D:$D,Waterfall!$C33,Purchase!$C:$C,Waterfall!BL$1)</f>
        <v>0</v>
      </c>
      <c r="BM33" s="4">
        <f>SUMIFS(Purchase!$F:$F,Purchase!$A:$A,Waterfall!$A33,Purchase!$D:$D,Waterfall!$C33,Purchase!$C:$C,Waterfall!BM$1)</f>
        <v>0</v>
      </c>
      <c r="BN33" s="4">
        <f>SUMIFS(Purchase!$F:$F,Purchase!$A:$A,Waterfall!$A33,Purchase!$D:$D,Waterfall!$C33,Purchase!$C:$C,Waterfall!BN$1)</f>
        <v>0</v>
      </c>
      <c r="BO33" s="4">
        <f>SUMIFS(Purchase!$F:$F,Purchase!$A:$A,Waterfall!$A33,Purchase!$D:$D,Waterfall!$C33,Purchase!$C:$C,Waterfall!BO$1)</f>
        <v>0</v>
      </c>
      <c r="BP33" s="4">
        <f>SUMIFS(Purchase!$F:$F,Purchase!$A:$A,Waterfall!$A33,Purchase!$D:$D,Waterfall!$C33,Purchase!$C:$C,Waterfall!BP$1)</f>
        <v>0</v>
      </c>
      <c r="BQ33" s="4">
        <f>SUMIFS(Purchase!$F:$F,Purchase!$A:$A,Waterfall!$A33,Purchase!$D:$D,Waterfall!$C33,Purchase!$C:$C,Waterfall!BQ$1)</f>
        <v>0</v>
      </c>
      <c r="BR33" s="4">
        <f>SUMIFS(Purchase!$F:$F,Purchase!$A:$A,Waterfall!$A33,Purchase!$D:$D,Waterfall!$C33,Purchase!$C:$C,Waterfall!BR$1)</f>
        <v>0</v>
      </c>
      <c r="BS33" s="4">
        <f>SUMIFS(Purchase!$F:$F,Purchase!$A:$A,Waterfall!$A33,Purchase!$D:$D,Waterfall!$C33,Purchase!$C:$C,Waterfall!BS$1)</f>
        <v>0</v>
      </c>
      <c r="BT33" s="4">
        <f>SUMIFS(Purchase!$F:$F,Purchase!$A:$A,Waterfall!$A33,Purchase!$D:$D,Waterfall!$C33,Purchase!$C:$C,Waterfall!BT$1)</f>
        <v>0</v>
      </c>
      <c r="BU33" s="4">
        <f>SUMIFS(Purchase!$F:$F,Purchase!$A:$A,Waterfall!$A33,Purchase!$D:$D,Waterfall!$C33,Purchase!$C:$C,Waterfall!BU$1)</f>
        <v>0</v>
      </c>
      <c r="BV33" s="4">
        <f>SUMIFS(Purchase!$F:$F,Purchase!$A:$A,Waterfall!$A33,Purchase!$D:$D,Waterfall!$C33,Purchase!$C:$C,Waterfall!BV$1)</f>
        <v>0</v>
      </c>
      <c r="BW33" s="4">
        <f>SUMIFS(Purchase!$F:$F,Purchase!$A:$A,Waterfall!$A33,Purchase!$D:$D,Waterfall!$C33,Purchase!$C:$C,Waterfall!BW$1)</f>
        <v>0</v>
      </c>
      <c r="BX33" s="4">
        <f>SUMIFS(Purchase!$F:$F,Purchase!$A:$A,Waterfall!$A33,Purchase!$D:$D,Waterfall!$C33,Purchase!$C:$C,Waterfall!BX$1)</f>
        <v>0</v>
      </c>
      <c r="BY33" s="4">
        <f>SUMIFS(Purchase!$F:$F,Purchase!$A:$A,Waterfall!$A33,Purchase!$D:$D,Waterfall!$C33,Purchase!$C:$C,Waterfall!BY$1)</f>
        <v>0</v>
      </c>
      <c r="BZ33" s="4">
        <f>SUMIFS(Purchase!$F:$F,Purchase!$A:$A,Waterfall!$A33,Purchase!$D:$D,Waterfall!$C33,Purchase!$C:$C,Waterfall!BZ$1)</f>
        <v>0</v>
      </c>
      <c r="CA33" s="4">
        <f>SUMIFS(Purchase!$F:$F,Purchase!$A:$A,Waterfall!$A33,Purchase!$D:$D,Waterfall!$C33,Purchase!$C:$C,Waterfall!CA$1)</f>
        <v>0</v>
      </c>
      <c r="CB33" s="4">
        <f>SUMIFS(Purchase!$F:$F,Purchase!$A:$A,Waterfall!$A33,Purchase!$D:$D,Waterfall!$C33,Purchase!$C:$C,Waterfall!CB$1)</f>
        <v>0</v>
      </c>
      <c r="CC33" s="4">
        <f>SUMIFS(Purchase!$F:$F,Purchase!$A:$A,Waterfall!$A33,Purchase!$D:$D,Waterfall!$C33,Purchase!$C:$C,Waterfall!CC$1)</f>
        <v>0</v>
      </c>
      <c r="CD33" s="4">
        <f>SUMIFS(Purchase!$F:$F,Purchase!$A:$A,Waterfall!$A33,Purchase!$D:$D,Waterfall!$C33,Purchase!$C:$C,Waterfall!CD$1)</f>
        <v>0</v>
      </c>
      <c r="CE33" s="4">
        <f>SUMIFS(Purchase!$F:$F,Purchase!$A:$A,Waterfall!$A33,Purchase!$D:$D,Waterfall!$C33,Purchase!$C:$C,Waterfall!CE$1)</f>
        <v>0</v>
      </c>
      <c r="CF33" s="4">
        <f>SUMIFS(Purchase!$F:$F,Purchase!$A:$A,Waterfall!$A33,Purchase!$D:$D,Waterfall!$C33,Purchase!$C:$C,Waterfall!CF$1)</f>
        <v>0</v>
      </c>
      <c r="CG33" s="4">
        <f>SUMIFS(Purchase!$F:$F,Purchase!$A:$A,Waterfall!$A33,Purchase!$D:$D,Waterfall!$C33,Purchase!$C:$C,Waterfall!CG$1)</f>
        <v>0</v>
      </c>
      <c r="CH33" s="4">
        <f>SUMIFS(Purchase!$F:$F,Purchase!$A:$A,Waterfall!$A33,Purchase!$D:$D,Waterfall!$C33,Purchase!$C:$C,Waterfall!CH$1)</f>
        <v>0</v>
      </c>
      <c r="CI33" s="4">
        <f>SUMIFS(Purchase!$F:$F,Purchase!$A:$A,Waterfall!$A33,Purchase!$D:$D,Waterfall!$C33,Purchase!$C:$C,Waterfall!CI$1)</f>
        <v>0</v>
      </c>
      <c r="CJ33" s="4">
        <f>SUMIFS(Purchase!$F:$F,Purchase!$A:$A,Waterfall!$A33,Purchase!$D:$D,Waterfall!$C33,Purchase!$C:$C,Waterfall!CJ$1)</f>
        <v>0</v>
      </c>
      <c r="CK33" s="4">
        <f>SUMIFS(Purchase!$F:$F,Purchase!$A:$A,Waterfall!$A33,Purchase!$D:$D,Waterfall!$C33,Purchase!$C:$C,Waterfall!CK$1)</f>
        <v>0</v>
      </c>
      <c r="CL33" s="4">
        <f>SUMIFS(Purchase!$F:$F,Purchase!$A:$A,Waterfall!$A33,Purchase!$D:$D,Waterfall!$C33,Purchase!$C:$C,Waterfall!CL$1)</f>
        <v>0</v>
      </c>
      <c r="CM33" s="4">
        <f>SUMIFS(Purchase!$F:$F,Purchase!$A:$A,Waterfall!$A33,Purchase!$D:$D,Waterfall!$C33,Purchase!$C:$C,Waterfall!CM$1)</f>
        <v>0</v>
      </c>
      <c r="CN33" s="4">
        <f>SUMIFS(Purchase!$F:$F,Purchase!$A:$A,Waterfall!$A33,Purchase!$D:$D,Waterfall!$C33,Purchase!$C:$C,Waterfall!CN$1)</f>
        <v>0</v>
      </c>
      <c r="CO33" s="4">
        <f>SUMIFS(Purchase!$F:$F,Purchase!$A:$A,Waterfall!$A33,Purchase!$D:$D,Waterfall!$C33,Purchase!$C:$C,Waterfall!CO$1)</f>
        <v>0</v>
      </c>
      <c r="CP33" s="4">
        <f>SUMIFS(Purchase!$F:$F,Purchase!$A:$A,Waterfall!$A33,Purchase!$D:$D,Waterfall!$C33,Purchase!$C:$C,Waterfall!CP$1)</f>
        <v>0</v>
      </c>
      <c r="CQ33" s="4">
        <f>SUMIFS(Purchase!$F:$F,Purchase!$A:$A,Waterfall!$A33,Purchase!$D:$D,Waterfall!$C33,Purchase!$C:$C,Waterfall!CQ$1)</f>
        <v>0</v>
      </c>
      <c r="CR33" s="4">
        <f>SUMIFS(Purchase!$F:$F,Purchase!$A:$A,Waterfall!$A33,Purchase!$D:$D,Waterfall!$C33,Purchase!$C:$C,Waterfall!CR$1)</f>
        <v>0</v>
      </c>
      <c r="CS33" s="4">
        <f>SUMIFS(Purchase!$F:$F,Purchase!$A:$A,Waterfall!$A33,Purchase!$D:$D,Waterfall!$C33,Purchase!$C:$C,Waterfall!CS$1)</f>
        <v>0</v>
      </c>
      <c r="CT33" s="4">
        <f>SUMIFS(Purchase!$F:$F,Purchase!$A:$A,Waterfall!$A33,Purchase!$D:$D,Waterfall!$C33,Purchase!$C:$C,Waterfall!CT$1)</f>
        <v>0</v>
      </c>
      <c r="CU33" s="4">
        <f>SUMIFS(Purchase!$F:$F,Purchase!$A:$A,Waterfall!$A33,Purchase!$D:$D,Waterfall!$C33,Purchase!$C:$C,Waterfall!CU$1)</f>
        <v>0</v>
      </c>
      <c r="CV33" s="4">
        <f>SUMIFS(Purchase!$F:$F,Purchase!$A:$A,Waterfall!$A33,Purchase!$D:$D,Waterfall!$C33,Purchase!$C:$C,Waterfall!CV$1)</f>
        <v>0</v>
      </c>
      <c r="CW33" s="4">
        <f>SUMIFS(Purchase!$F:$F,Purchase!$A:$A,Waterfall!$A33,Purchase!$D:$D,Waterfall!$C33,Purchase!$C:$C,Waterfall!CW$1)</f>
        <v>0</v>
      </c>
      <c r="CX33" s="4">
        <f>SUMIFS(Purchase!$F:$F,Purchase!$A:$A,Waterfall!$A33,Purchase!$D:$D,Waterfall!$C33,Purchase!$C:$C,Waterfall!CX$1)</f>
        <v>0</v>
      </c>
      <c r="CY33" s="4">
        <f>SUMIFS(Purchase!$F:$F,Purchase!$A:$A,Waterfall!$A33,Purchase!$D:$D,Waterfall!$C33,Purchase!$C:$C,Waterfall!CY$1)</f>
        <v>0</v>
      </c>
      <c r="CZ33" s="4">
        <f>SUMIFS(Purchase!$F:$F,Purchase!$A:$A,Waterfall!$A33,Purchase!$D:$D,Waterfall!$C33,Purchase!$C:$C,Waterfall!CZ$1)</f>
        <v>0</v>
      </c>
      <c r="DA33" s="4">
        <f>SUMIFS(Purchase!$F:$F,Purchase!$A:$A,Waterfall!$A33,Purchase!$D:$D,Waterfall!$C33,Purchase!$C:$C,Waterfall!DA$1)</f>
        <v>0</v>
      </c>
      <c r="DB33" s="4">
        <f>SUMIFS(Purchase!$F:$F,Purchase!$A:$A,Waterfall!$A33,Purchase!$D:$D,Waterfall!$C33,Purchase!$C:$C,Waterfall!DB$1)</f>
        <v>0</v>
      </c>
      <c r="DC33" s="4">
        <f>SUMIFS(Purchase!$F:$F,Purchase!$A:$A,Waterfall!$A33,Purchase!$D:$D,Waterfall!$C33,Purchase!$C:$C,Waterfall!DC$1)</f>
        <v>0</v>
      </c>
      <c r="DD33" s="4">
        <f>SUMIFS(Purchase!$F:$F,Purchase!$A:$A,Waterfall!$A33,Purchase!$D:$D,Waterfall!$C33,Purchase!$C:$C,Waterfall!DD$1)</f>
        <v>0</v>
      </c>
      <c r="DE33" s="4">
        <f>SUMIFS(Purchase!$F:$F,Purchase!$A:$A,Waterfall!$A33,Purchase!$D:$D,Waterfall!$C33,Purchase!$C:$C,Waterfall!DE$1)</f>
        <v>0</v>
      </c>
      <c r="DF33" s="4">
        <f>SUMIFS(Purchase!$F:$F,Purchase!$A:$A,Waterfall!$A33,Purchase!$D:$D,Waterfall!$C33,Purchase!$C:$C,Waterfall!DF$1)</f>
        <v>0</v>
      </c>
      <c r="DG33" s="4">
        <f>SUMIFS(Purchase!$F:$F,Purchase!$A:$A,Waterfall!$A33,Purchase!$D:$D,Waterfall!$C33,Purchase!$C:$C,Waterfall!DG$1)</f>
        <v>0</v>
      </c>
      <c r="DH33" s="4">
        <f>SUMIFS(Purchase!$F:$F,Purchase!$A:$A,Waterfall!$A33,Purchase!$D:$D,Waterfall!$C33,Purchase!$C:$C,Waterfall!DH$1)</f>
        <v>0</v>
      </c>
      <c r="DI33" s="4">
        <f>SUMIFS(Purchase!$F:$F,Purchase!$A:$A,Waterfall!$A33,Purchase!$D:$D,Waterfall!$C33,Purchase!$C:$C,Waterfall!DI$1)</f>
        <v>0</v>
      </c>
      <c r="DJ33" s="4">
        <f>SUMIFS(Purchase!$F:$F,Purchase!$A:$A,Waterfall!$A33,Purchase!$D:$D,Waterfall!$C33,Purchase!$C:$C,Waterfall!DJ$1)</f>
        <v>0</v>
      </c>
      <c r="DK33" s="4">
        <f>SUMIFS(Purchase!$F:$F,Purchase!$A:$A,Waterfall!$A33,Purchase!$D:$D,Waterfall!$C33,Purchase!$C:$C,Waterfall!DK$1)</f>
        <v>0</v>
      </c>
      <c r="DL33" s="4">
        <f>SUMIFS(Purchase!$F:$F,Purchase!$A:$A,Waterfall!$A33,Purchase!$D:$D,Waterfall!$C33,Purchase!$C:$C,Waterfall!DL$1)</f>
        <v>0</v>
      </c>
      <c r="DM33" s="4">
        <f>SUMIFS(Purchase!$F:$F,Purchase!$A:$A,Waterfall!$A33,Purchase!$D:$D,Waterfall!$C33,Purchase!$C:$C,Waterfall!DM$1)</f>
        <v>0</v>
      </c>
      <c r="DN33" s="4">
        <f>SUMIFS(Purchase!$F:$F,Purchase!$A:$A,Waterfall!$A33,Purchase!$D:$D,Waterfall!$C33,Purchase!$C:$C,Waterfall!DN$1)</f>
        <v>0</v>
      </c>
      <c r="DO33" s="4">
        <f>SUMIFS(Purchase!$F:$F,Purchase!$A:$A,Waterfall!$A33,Purchase!$D:$D,Waterfall!$C33,Purchase!$C:$C,Waterfall!DO$1)</f>
        <v>0</v>
      </c>
      <c r="DP33" s="4">
        <f>SUMIFS(Purchase!$F:$F,Purchase!$A:$A,Waterfall!$A33,Purchase!$D:$D,Waterfall!$C33,Purchase!$C:$C,Waterfall!DP$1)</f>
        <v>0</v>
      </c>
      <c r="DQ33" s="4">
        <f>SUMIFS(Purchase!$F:$F,Purchase!$A:$A,Waterfall!$A33,Purchase!$D:$D,Waterfall!$C33,Purchase!$C:$C,Waterfall!DQ$1)</f>
        <v>0</v>
      </c>
      <c r="DR33" s="4">
        <f>SUMIFS(Purchase!$F:$F,Purchase!$A:$A,Waterfall!$A33,Purchase!$D:$D,Waterfall!$C33,Purchase!$C:$C,Waterfall!DR$1)</f>
        <v>0</v>
      </c>
      <c r="DS33" s="4">
        <f>SUMIFS(Purchase!$F:$F,Purchase!$A:$A,Waterfall!$A33,Purchase!$D:$D,Waterfall!$C33,Purchase!$C:$C,Waterfall!DS$1)</f>
        <v>0</v>
      </c>
      <c r="DT33" s="4">
        <f>SUMIFS(Purchase!$F:$F,Purchase!$A:$A,Waterfall!$A33,Purchase!$D:$D,Waterfall!$C33,Purchase!$C:$C,Waterfall!DT$1)</f>
        <v>0</v>
      </c>
      <c r="DU33" s="4">
        <f>SUMIFS(Purchase!$F:$F,Purchase!$A:$A,Waterfall!$A33,Purchase!$D:$D,Waterfall!$C33,Purchase!$C:$C,Waterfall!DU$1)</f>
        <v>0</v>
      </c>
      <c r="DV33" s="4">
        <f>SUMIFS(Purchase!$F:$F,Purchase!$A:$A,Waterfall!$A33,Purchase!$D:$D,Waterfall!$C33,Purchase!$C:$C,Waterfall!DV$1)</f>
        <v>0</v>
      </c>
      <c r="DW33" s="4">
        <f>SUMIFS(Purchase!$F:$F,Purchase!$A:$A,Waterfall!$A33,Purchase!$D:$D,Waterfall!$C33,Purchase!$C:$C,Waterfall!DW$1)</f>
        <v>0</v>
      </c>
      <c r="DX33" s="4">
        <f>SUMIFS(Purchase!$F:$F,Purchase!$A:$A,Waterfall!$A33,Purchase!$D:$D,Waterfall!$C33,Purchase!$C:$C,Waterfall!DX$1)</f>
        <v>0</v>
      </c>
      <c r="DY33" s="4">
        <f>SUMIFS(Purchase!$F:$F,Purchase!$A:$A,Waterfall!$A33,Purchase!$D:$D,Waterfall!$C33,Purchase!$C:$C,Waterfall!DY$1)</f>
        <v>0</v>
      </c>
      <c r="DZ33" s="4">
        <f>SUMIFS(Purchase!$F:$F,Purchase!$A:$A,Waterfall!$A33,Purchase!$D:$D,Waterfall!$C33,Purchase!$C:$C,Waterfall!DZ$1)</f>
        <v>0</v>
      </c>
      <c r="EA33" s="4">
        <f>SUMIFS(Purchase!$F:$F,Purchase!$A:$A,Waterfall!$A33,Purchase!$D:$D,Waterfall!$C33,Purchase!$C:$C,Waterfall!EA$1)</f>
        <v>0</v>
      </c>
      <c r="EB33" s="4">
        <f>SUMIFS(Purchase!$F:$F,Purchase!$A:$A,Waterfall!$A33,Purchase!$D:$D,Waterfall!$C33,Purchase!$C:$C,Waterfall!EB$1)</f>
        <v>0</v>
      </c>
      <c r="EC33" s="4">
        <f>SUMIFS(Purchase!$F:$F,Purchase!$A:$A,Waterfall!$A33,Purchase!$D:$D,Waterfall!$C33,Purchase!$C:$C,Waterfall!EC$1)</f>
        <v>0</v>
      </c>
      <c r="ED33" s="4">
        <f>SUMIFS(Purchase!$F:$F,Purchase!$A:$A,Waterfall!$A33,Purchase!$D:$D,Waterfall!$C33,Purchase!$C:$C,Waterfall!ED$1)</f>
        <v>0</v>
      </c>
      <c r="EE33" s="4">
        <f>SUMIFS(Purchase!$F:$F,Purchase!$A:$A,Waterfall!$A33,Purchase!$D:$D,Waterfall!$C33,Purchase!$C:$C,Waterfall!EE$1)</f>
        <v>0</v>
      </c>
      <c r="EF33" s="4">
        <f>SUMIFS(Purchase!$F:$F,Purchase!$A:$A,Waterfall!$A33,Purchase!$D:$D,Waterfall!$C33,Purchase!$C:$C,Waterfall!EF$1)</f>
        <v>0</v>
      </c>
      <c r="EG33" s="4">
        <f>SUMIFS(Purchase!$F:$F,Purchase!$A:$A,Waterfall!$A33,Purchase!$D:$D,Waterfall!$C33,Purchase!$C:$C,Waterfall!EG$1)</f>
        <v>0</v>
      </c>
      <c r="EH33" s="4">
        <f>SUMIFS(Purchase!$F:$F,Purchase!$A:$A,Waterfall!$A33,Purchase!$D:$D,Waterfall!$C33,Purchase!$C:$C,Waterfall!EH$1)</f>
        <v>0</v>
      </c>
      <c r="EI33" s="4">
        <f>SUMIFS(Purchase!$F:$F,Purchase!$A:$A,Waterfall!$A33,Purchase!$D:$D,Waterfall!$C33,Purchase!$C:$C,Waterfall!EI$1)</f>
        <v>0</v>
      </c>
      <c r="EJ33" s="4">
        <f>SUMIFS(Purchase!$F:$F,Purchase!$A:$A,Waterfall!$A33,Purchase!$D:$D,Waterfall!$C33,Purchase!$C:$C,Waterfall!EJ$1)</f>
        <v>0</v>
      </c>
      <c r="EK33" s="4">
        <f>SUMIFS(Purchase!$F:$F,Purchase!$A:$A,Waterfall!$A33,Purchase!$D:$D,Waterfall!$C33,Purchase!$C:$C,Waterfall!EK$1)</f>
        <v>0</v>
      </c>
      <c r="EL33" s="4">
        <f>SUMIFS(Purchase!$F:$F,Purchase!$A:$A,Waterfall!$A33,Purchase!$D:$D,Waterfall!$C33,Purchase!$C:$C,Waterfall!EL$1)</f>
        <v>0</v>
      </c>
      <c r="EM33" s="4">
        <f>SUMIFS(Purchase!$F:$F,Purchase!$A:$A,Waterfall!$A33,Purchase!$D:$D,Waterfall!$C33,Purchase!$C:$C,Waterfall!EM$1)</f>
        <v>0</v>
      </c>
      <c r="EN33" s="4">
        <f>SUMIFS(Purchase!$F:$F,Purchase!$A:$A,Waterfall!$A33,Purchase!$D:$D,Waterfall!$C33,Purchase!$C:$C,Waterfall!EN$1)</f>
        <v>0</v>
      </c>
      <c r="EO33" s="4">
        <f>SUMIFS(Purchase!$F:$F,Purchase!$A:$A,Waterfall!$A33,Purchase!$D:$D,Waterfall!$C33,Purchase!$C:$C,Waterfall!EO$1)</f>
        <v>0</v>
      </c>
      <c r="EP33" s="4">
        <f>SUMIFS(Purchase!$F:$F,Purchase!$A:$A,Waterfall!$A33,Purchase!$D:$D,Waterfall!$C33,Purchase!$C:$C,Waterfall!EP$1)</f>
        <v>0</v>
      </c>
      <c r="EQ33" s="4">
        <f>SUMIFS(Purchase!$F:$F,Purchase!$A:$A,Waterfall!$A33,Purchase!$D:$D,Waterfall!$C33,Purchase!$C:$C,Waterfall!EQ$1)</f>
        <v>0</v>
      </c>
      <c r="ER33" s="4">
        <f>SUMIFS(Purchase!$F:$F,Purchase!$A:$A,Waterfall!$A33,Purchase!$D:$D,Waterfall!$C33,Purchase!$C:$C,Waterfall!ER$1)</f>
        <v>0</v>
      </c>
      <c r="ES33" s="4">
        <f>SUMIFS(Purchase!$F:$F,Purchase!$A:$A,Waterfall!$A33,Purchase!$D:$D,Waterfall!$C33,Purchase!$C:$C,Waterfall!ES$1)</f>
        <v>0</v>
      </c>
      <c r="ET33" s="4">
        <f>SUMIFS(Purchase!$F:$F,Purchase!$A:$A,Waterfall!$A33,Purchase!$D:$D,Waterfall!$C33,Purchase!$C:$C,Waterfall!ET$1)</f>
        <v>0</v>
      </c>
      <c r="EU33" s="4">
        <f>SUMIFS(Purchase!$F:$F,Purchase!$A:$A,Waterfall!$A33,Purchase!$D:$D,Waterfall!$C33,Purchase!$C:$C,Waterfall!EU$1)</f>
        <v>0</v>
      </c>
      <c r="EV33" s="4">
        <f>SUMIFS(Purchase!$F:$F,Purchase!$A:$A,Waterfall!$A33,Purchase!$D:$D,Waterfall!$C33,Purchase!$C:$C,Waterfall!EV$1)</f>
        <v>0</v>
      </c>
      <c r="EW33" s="4">
        <f>SUMIFS(Purchase!$F:$F,Purchase!$A:$A,Waterfall!$A33,Purchase!$D:$D,Waterfall!$C33,Purchase!$C:$C,Waterfall!EW$1)</f>
        <v>0</v>
      </c>
      <c r="EX33" s="4">
        <f>SUMIFS(Purchase!$F:$F,Purchase!$A:$A,Waterfall!$A33,Purchase!$D:$D,Waterfall!$C33,Purchase!$C:$C,Waterfall!EX$1)</f>
        <v>0</v>
      </c>
      <c r="EY33" s="4">
        <f>SUMIFS(Purchase!$F:$F,Purchase!$A:$A,Waterfall!$A33,Purchase!$D:$D,Waterfall!$C33,Purchase!$C:$C,Waterfall!EY$1)</f>
        <v>0</v>
      </c>
      <c r="EZ33" s="4">
        <f>SUMIFS(Purchase!$F:$F,Purchase!$A:$A,Waterfall!$A33,Purchase!$D:$D,Waterfall!$C33,Purchase!$C:$C,Waterfall!EZ$1)</f>
        <v>0</v>
      </c>
      <c r="FA33" s="4">
        <f>SUMIFS(Purchase!$F:$F,Purchase!$A:$A,Waterfall!$A33,Purchase!$D:$D,Waterfall!$C33,Purchase!$C:$C,Waterfall!FA$1)</f>
        <v>0</v>
      </c>
      <c r="FB33" s="4">
        <f>SUMIFS(Purchase!$F:$F,Purchase!$A:$A,Waterfall!$A33,Purchase!$D:$D,Waterfall!$C33,Purchase!$C:$C,Waterfall!FB$1)</f>
        <v>0</v>
      </c>
      <c r="FC33" s="4">
        <f>SUMIFS(Purchase!$F:$F,Purchase!$A:$A,Waterfall!$A33,Purchase!$D:$D,Waterfall!$C33,Purchase!$C:$C,Waterfall!FC$1)</f>
        <v>0</v>
      </c>
      <c r="FD33" s="4">
        <f>SUMIFS(Purchase!$F:$F,Purchase!$A:$A,Waterfall!$A33,Purchase!$D:$D,Waterfall!$C33,Purchase!$C:$C,Waterfall!FD$1)</f>
        <v>0</v>
      </c>
      <c r="FE33" s="4">
        <f>SUMIFS(Purchase!$F:$F,Purchase!$A:$A,Waterfall!$A33,Purchase!$D:$D,Waterfall!$C33,Purchase!$C:$C,Waterfall!FE$1)</f>
        <v>0</v>
      </c>
      <c r="FF33" s="4">
        <f>SUMIFS(Purchase!$F:$F,Purchase!$A:$A,Waterfall!$A33,Purchase!$D:$D,Waterfall!$C33,Purchase!$C:$C,Waterfall!FF$1)</f>
        <v>0</v>
      </c>
      <c r="FG33" s="4">
        <f>SUMIFS(Purchase!$F:$F,Purchase!$A:$A,Waterfall!$A33,Purchase!$D:$D,Waterfall!$C33,Purchase!$C:$C,Waterfall!FG$1)</f>
        <v>0</v>
      </c>
      <c r="FH33" s="4">
        <f>SUMIFS(Purchase!$F:$F,Purchase!$A:$A,Waterfall!$A33,Purchase!$D:$D,Waterfall!$C33,Purchase!$C:$C,Waterfall!FH$1)</f>
        <v>0</v>
      </c>
      <c r="FI33" s="4">
        <f>SUMIFS(Purchase!$F:$F,Purchase!$A:$A,Waterfall!$A33,Purchase!$D:$D,Waterfall!$C33,Purchase!$C:$C,Waterfall!FI$1)</f>
        <v>0</v>
      </c>
      <c r="FJ33" s="4">
        <f>SUMIFS(Purchase!$F:$F,Purchase!$A:$A,Waterfall!$A33,Purchase!$D:$D,Waterfall!$C33,Purchase!$C:$C,Waterfall!FJ$1)</f>
        <v>0</v>
      </c>
      <c r="FK33" s="4">
        <f>SUMIFS(Purchase!$F:$F,Purchase!$A:$A,Waterfall!$A33,Purchase!$D:$D,Waterfall!$C33,Purchase!$C:$C,Waterfall!FK$1)</f>
        <v>0</v>
      </c>
      <c r="FL33" s="4">
        <f>SUMIFS(Purchase!$F:$F,Purchase!$A:$A,Waterfall!$A33,Purchase!$D:$D,Waterfall!$C33,Purchase!$C:$C,Waterfall!FL$1)</f>
        <v>0</v>
      </c>
      <c r="FM33" s="4">
        <f>SUMIFS(Purchase!$F:$F,Purchase!$A:$A,Waterfall!$A33,Purchase!$D:$D,Waterfall!$C33,Purchase!$C:$C,Waterfall!FM$1)</f>
        <v>0</v>
      </c>
      <c r="FN33" s="4">
        <f>SUMIFS(Purchase!$F:$F,Purchase!$A:$A,Waterfall!$A33,Purchase!$D:$D,Waterfall!$C33,Purchase!$C:$C,Waterfall!FN$1)</f>
        <v>0</v>
      </c>
      <c r="FO33" s="4">
        <f>SUMIFS(Purchase!$F:$F,Purchase!$A:$A,Waterfall!$A33,Purchase!$D:$D,Waterfall!$C33,Purchase!$C:$C,Waterfall!FO$1)</f>
        <v>0</v>
      </c>
      <c r="FP33" s="4">
        <f>SUMIFS(Purchase!$F:$F,Purchase!$A:$A,Waterfall!$A33,Purchase!$D:$D,Waterfall!$C33,Purchase!$C:$C,Waterfall!FP$1)</f>
        <v>0</v>
      </c>
      <c r="FQ33" s="4">
        <f>SUMIFS(Purchase!$F:$F,Purchase!$A:$A,Waterfall!$A33,Purchase!$D:$D,Waterfall!$C33,Purchase!$C:$C,Waterfall!FQ$1)</f>
        <v>0</v>
      </c>
      <c r="FR33" s="4">
        <f>SUMIFS(Purchase!$F:$F,Purchase!$A:$A,Waterfall!$A33,Purchase!$D:$D,Waterfall!$C33,Purchase!$C:$C,Waterfall!FR$1)</f>
        <v>0</v>
      </c>
      <c r="FS33" s="4">
        <f>SUMIFS(Purchase!$F:$F,Purchase!$A:$A,Waterfall!$A33,Purchase!$D:$D,Waterfall!$C33,Purchase!$C:$C,Waterfall!FS$1)</f>
        <v>0</v>
      </c>
      <c r="FT33" s="4">
        <f>SUMIFS(Purchase!$F:$F,Purchase!$A:$A,Waterfall!$A33,Purchase!$D:$D,Waterfall!$C33,Purchase!$C:$C,Waterfall!FT$1)</f>
        <v>0</v>
      </c>
      <c r="FU33" s="4">
        <f>SUMIFS(Purchase!$F:$F,Purchase!$A:$A,Waterfall!$A33,Purchase!$D:$D,Waterfall!$C33,Purchase!$C:$C,Waterfall!FU$1)</f>
        <v>0</v>
      </c>
      <c r="FV33" s="4">
        <f>SUMIFS(Purchase!$F:$F,Purchase!$A:$A,Waterfall!$A33,Purchase!$D:$D,Waterfall!$C33,Purchase!$C:$C,Waterfall!FV$1)</f>
        <v>0</v>
      </c>
      <c r="FW33" s="4">
        <f>SUMIFS(Purchase!$F:$F,Purchase!$A:$A,Waterfall!$A33,Purchase!$D:$D,Waterfall!$C33,Purchase!$C:$C,Waterfall!FW$1)</f>
        <v>0</v>
      </c>
      <c r="FX33" s="4">
        <f>SUMIFS(Purchase!$F:$F,Purchase!$A:$A,Waterfall!$A33,Purchase!$D:$D,Waterfall!$C33,Purchase!$C:$C,Waterfall!FX$1)</f>
        <v>0</v>
      </c>
      <c r="FY33" s="4">
        <f>SUMIFS(Purchase!$F:$F,Purchase!$A:$A,Waterfall!$A33,Purchase!$D:$D,Waterfall!$C33,Purchase!$C:$C,Waterfall!FY$1)</f>
        <v>0</v>
      </c>
      <c r="FZ33" s="4">
        <f>SUMIFS(Purchase!$F:$F,Purchase!$A:$A,Waterfall!$A33,Purchase!$D:$D,Waterfall!$C33,Purchase!$C:$C,Waterfall!FZ$1)</f>
        <v>0</v>
      </c>
      <c r="GA33" s="4">
        <f>SUMIFS(Purchase!$F:$F,Purchase!$A:$A,Waterfall!$A33,Purchase!$D:$D,Waterfall!$C33,Purchase!$C:$C,Waterfall!GA$1)</f>
        <v>0</v>
      </c>
      <c r="GB33" s="4">
        <f>SUMIFS(Purchase!$F:$F,Purchase!$A:$A,Waterfall!$A33,Purchase!$D:$D,Waterfall!$C33,Purchase!$C:$C,Waterfall!GB$1)</f>
        <v>0</v>
      </c>
      <c r="GC33" s="4">
        <f>SUMIFS(Purchase!$F:$F,Purchase!$A:$A,Waterfall!$A33,Purchase!$D:$D,Waterfall!$C33,Purchase!$C:$C,Waterfall!GC$1)</f>
        <v>0</v>
      </c>
      <c r="GD33" s="4">
        <f>SUMIFS(Purchase!$F:$F,Purchase!$A:$A,Waterfall!$A33,Purchase!$D:$D,Waterfall!$C33,Purchase!$C:$C,Waterfall!GD$1)</f>
        <v>0</v>
      </c>
      <c r="GE33" s="4">
        <f>SUMIFS(Purchase!$F:$F,Purchase!$A:$A,Waterfall!$A33,Purchase!$D:$D,Waterfall!$C33,Purchase!$C:$C,Waterfall!GE$1)</f>
        <v>0</v>
      </c>
      <c r="GF33" s="4">
        <f>SUMIFS(Purchase!$F:$F,Purchase!$A:$A,Waterfall!$A33,Purchase!$D:$D,Waterfall!$C33,Purchase!$C:$C,Waterfall!GF$1)</f>
        <v>0</v>
      </c>
      <c r="GG33" s="4">
        <f>SUMIFS(Purchase!$F:$F,Purchase!$A:$A,Waterfall!$A33,Purchase!$D:$D,Waterfall!$C33,Purchase!$C:$C,Waterfall!GG$1)</f>
        <v>0</v>
      </c>
      <c r="GH33" s="4">
        <f>SUMIFS(Purchase!$F:$F,Purchase!$A:$A,Waterfall!$A33,Purchase!$D:$D,Waterfall!$C33,Purchase!$C:$C,Waterfall!GH$1)</f>
        <v>0</v>
      </c>
      <c r="GI33" s="4">
        <f>SUMIFS(Purchase!$F:$F,Purchase!$A:$A,Waterfall!$A33,Purchase!$D:$D,Waterfall!$C33,Purchase!$C:$C,Waterfall!GI$1)</f>
        <v>0</v>
      </c>
    </row>
    <row r="34" spans="1:191" x14ac:dyDescent="0.35">
      <c r="A34" s="8">
        <f t="shared" si="3"/>
        <v>1</v>
      </c>
      <c r="B34" s="2" t="str">
        <f>VLOOKUP($A34,Centers!$B$1:$C$120,2,)</f>
        <v>GATE</v>
      </c>
      <c r="C34" s="3">
        <v>44911</v>
      </c>
      <c r="D34" s="4">
        <f>IF($A34=1,SUM(SUMIFS(Indent!$E:$E,Indent!$C:$C,Waterfall!$C34,Indent!$A:$A,Centers!$A$2),SUMIFS(Indent!$E:$E,Indent!$C:$C,Waterfall!$C34,Indent!$A:$A,Centers!$A$3),SUMIFS(Indent!$E:$E,Indent!$C:$C,Waterfall!$C34,Indent!$A:$A,Centers!$A$4),SUMIFS(Indent!$E:$E,Indent!$C:$C,Waterfall!$C34,Indent!$A:$A,Centers!$A$5),SUMIFS(Indent!$E:$E,Indent!$C:$C,Waterfall!$C34,Indent!$A:$A,Centers!$A$6),SUMIFS(Indent!$E:$E,Indent!$C:$C,Waterfall!$C34,Indent!$A:$A,Centers!$A$7),SUMIFS(Indent!$E:$E,Indent!$C:$C,Waterfall!$C34,Indent!$A:$A,Centers!$A$8)),SUMIFS(Indent!$E:$E,Indent!$C:$C,Waterfall!$C34,Indent!$A:$A,$A34))</f>
        <v>18630</v>
      </c>
      <c r="E34" s="4">
        <f>SUMIFS(Purchase!$F:$F,Purchase!$A:$A,Waterfall!$A34,Purchase!$D:$D,Waterfall!$C34,Purchase!$C:$C,Waterfall!E$1)</f>
        <v>0</v>
      </c>
      <c r="F34" s="4">
        <f>SUMIFS(Purchase!$F:$F,Purchase!$A:$A,Waterfall!$A34,Purchase!$D:$D,Waterfall!$C34,Purchase!$C:$C,Waterfall!F$1)</f>
        <v>0</v>
      </c>
      <c r="G34" s="4">
        <f>SUMIFS(Purchase!$F:$F,Purchase!$A:$A,Waterfall!$A34,Purchase!$D:$D,Waterfall!$C34,Purchase!$C:$C,Waterfall!G$1)</f>
        <v>0</v>
      </c>
      <c r="H34" s="4">
        <f>SUMIFS(Purchase!$F:$F,Purchase!$A:$A,Waterfall!$A34,Purchase!$D:$D,Waterfall!$C34,Purchase!$C:$C,Waterfall!H$1)</f>
        <v>0</v>
      </c>
      <c r="I34" s="4">
        <f>SUMIFS(Purchase!$F:$F,Purchase!$A:$A,Waterfall!$A34,Purchase!$D:$D,Waterfall!$C34,Purchase!$C:$C,Waterfall!I$1)</f>
        <v>0</v>
      </c>
      <c r="J34" s="4">
        <f>SUMIFS(Purchase!$F:$F,Purchase!$A:$A,Waterfall!$A34,Purchase!$D:$D,Waterfall!$C34,Purchase!$C:$C,Waterfall!J$1)</f>
        <v>0</v>
      </c>
      <c r="K34" s="4">
        <f>SUMIFS(Purchase!$F:$F,Purchase!$A:$A,Waterfall!$A34,Purchase!$D:$D,Waterfall!$C34,Purchase!$C:$C,Waterfall!K$1)</f>
        <v>0</v>
      </c>
      <c r="L34" s="4">
        <f>SUMIFS(Purchase!$F:$F,Purchase!$A:$A,Waterfall!$A34,Purchase!$D:$D,Waterfall!$C34,Purchase!$C:$C,Waterfall!L$1)</f>
        <v>0</v>
      </c>
      <c r="M34" s="4">
        <f>SUMIFS(Purchase!$F:$F,Purchase!$A:$A,Waterfall!$A34,Purchase!$D:$D,Waterfall!$C34,Purchase!$C:$C,Waterfall!M$1)</f>
        <v>0</v>
      </c>
      <c r="N34" s="4">
        <f>SUMIFS(Purchase!$F:$F,Purchase!$A:$A,Waterfall!$A34,Purchase!$D:$D,Waterfall!$C34,Purchase!$C:$C,Waterfall!N$1)</f>
        <v>0</v>
      </c>
      <c r="O34" s="4">
        <f>SUMIFS(Purchase!$F:$F,Purchase!$A:$A,Waterfall!$A34,Purchase!$D:$D,Waterfall!$C34,Purchase!$C:$C,Waterfall!O$1)</f>
        <v>0</v>
      </c>
      <c r="P34" s="4">
        <f>SUMIFS(Purchase!$F:$F,Purchase!$A:$A,Waterfall!$A34,Purchase!$D:$D,Waterfall!$C34,Purchase!$C:$C,Waterfall!P$1)</f>
        <v>0</v>
      </c>
      <c r="Q34" s="4">
        <f>SUMIFS(Purchase!$F:$F,Purchase!$A:$A,Waterfall!$A34,Purchase!$D:$D,Waterfall!$C34,Purchase!$C:$C,Waterfall!Q$1)</f>
        <v>0</v>
      </c>
      <c r="R34" s="4">
        <f>SUMIFS(Purchase!$F:$F,Purchase!$A:$A,Waterfall!$A34,Purchase!$D:$D,Waterfall!$C34,Purchase!$C:$C,Waterfall!R$1)</f>
        <v>0</v>
      </c>
      <c r="S34" s="4">
        <f>SUMIFS(Purchase!$F:$F,Purchase!$A:$A,Waterfall!$A34,Purchase!$D:$D,Waterfall!$C34,Purchase!$C:$C,Waterfall!S$1)</f>
        <v>0</v>
      </c>
      <c r="T34" s="4">
        <f>SUMIFS(Purchase!$F:$F,Purchase!$A:$A,Waterfall!$A34,Purchase!$D:$D,Waterfall!$C34,Purchase!$C:$C,Waterfall!T$1)</f>
        <v>0</v>
      </c>
      <c r="U34" s="4">
        <f>SUMIFS(Purchase!$F:$F,Purchase!$A:$A,Waterfall!$A34,Purchase!$D:$D,Waterfall!$C34,Purchase!$C:$C,Waterfall!U$1)</f>
        <v>0</v>
      </c>
      <c r="V34" s="4">
        <f>SUMIFS(Purchase!$F:$F,Purchase!$A:$A,Waterfall!$A34,Purchase!$D:$D,Waterfall!$C34,Purchase!$C:$C,Waterfall!V$1)</f>
        <v>0</v>
      </c>
      <c r="W34" s="4">
        <f>SUMIFS(Purchase!$F:$F,Purchase!$A:$A,Waterfall!$A34,Purchase!$D:$D,Waterfall!$C34,Purchase!$C:$C,Waterfall!W$1)</f>
        <v>0</v>
      </c>
      <c r="X34" s="4">
        <f>SUMIFS(Purchase!$F:$F,Purchase!$A:$A,Waterfall!$A34,Purchase!$D:$D,Waterfall!$C34,Purchase!$C:$C,Waterfall!X$1)</f>
        <v>0</v>
      </c>
      <c r="Y34" s="4">
        <f>SUMIFS(Purchase!$F:$F,Purchase!$A:$A,Waterfall!$A34,Purchase!$D:$D,Waterfall!$C34,Purchase!$C:$C,Waterfall!Y$1)</f>
        <v>0</v>
      </c>
      <c r="Z34" s="4">
        <f>SUMIFS(Purchase!$F:$F,Purchase!$A:$A,Waterfall!$A34,Purchase!$D:$D,Waterfall!$C34,Purchase!$C:$C,Waterfall!Z$1)</f>
        <v>0</v>
      </c>
      <c r="AA34" s="4">
        <f>SUMIFS(Purchase!$F:$F,Purchase!$A:$A,Waterfall!$A34,Purchase!$D:$D,Waterfall!$C34,Purchase!$C:$C,Waterfall!AA$1)</f>
        <v>0</v>
      </c>
      <c r="AB34" s="4">
        <f>SUMIFS(Purchase!$F:$F,Purchase!$A:$A,Waterfall!$A34,Purchase!$D:$D,Waterfall!$C34,Purchase!$C:$C,Waterfall!AB$1)</f>
        <v>0</v>
      </c>
      <c r="AC34" s="4">
        <f>SUMIFS(Purchase!$F:$F,Purchase!$A:$A,Waterfall!$A34,Purchase!$D:$D,Waterfall!$C34,Purchase!$C:$C,Waterfall!AC$1)</f>
        <v>0</v>
      </c>
      <c r="AD34" s="4">
        <f>SUMIFS(Purchase!$F:$F,Purchase!$A:$A,Waterfall!$A34,Purchase!$D:$D,Waterfall!$C34,Purchase!$C:$C,Waterfall!AD$1)</f>
        <v>0</v>
      </c>
      <c r="AE34" s="4">
        <f>SUMIFS(Purchase!$F:$F,Purchase!$A:$A,Waterfall!$A34,Purchase!$D:$D,Waterfall!$C34,Purchase!$C:$C,Waterfall!AE$1)</f>
        <v>0</v>
      </c>
      <c r="AF34" s="4">
        <f>SUMIFS(Purchase!$F:$F,Purchase!$A:$A,Waterfall!$A34,Purchase!$D:$D,Waterfall!$C34,Purchase!$C:$C,Waterfall!AF$1)</f>
        <v>0</v>
      </c>
      <c r="AG34" s="4">
        <f>SUMIFS(Purchase!$F:$F,Purchase!$A:$A,Waterfall!$A34,Purchase!$D:$D,Waterfall!$C34,Purchase!$C:$C,Waterfall!AG$1)</f>
        <v>0</v>
      </c>
      <c r="AH34" s="4">
        <f>SUMIFS(Purchase!$F:$F,Purchase!$A:$A,Waterfall!$A34,Purchase!$D:$D,Waterfall!$C34,Purchase!$C:$C,Waterfall!AH$1)</f>
        <v>0</v>
      </c>
      <c r="AI34" s="4">
        <f>SUMIFS(Purchase!$F:$F,Purchase!$A:$A,Waterfall!$A34,Purchase!$D:$D,Waterfall!$C34,Purchase!$C:$C,Waterfall!AI$1)</f>
        <v>1402.23</v>
      </c>
      <c r="AJ34" s="4">
        <f>SUMIFS(Purchase!$F:$F,Purchase!$A:$A,Waterfall!$A34,Purchase!$D:$D,Waterfall!$C34,Purchase!$C:$C,Waterfall!AJ$1)</f>
        <v>8568.7900000000009</v>
      </c>
      <c r="AK34" s="4">
        <f>SUMIFS(Purchase!$F:$F,Purchase!$A:$A,Waterfall!$A34,Purchase!$D:$D,Waterfall!$C34,Purchase!$C:$C,Waterfall!AK$1)</f>
        <v>6479.28</v>
      </c>
      <c r="AL34" s="4">
        <f>SUMIFS(Purchase!$F:$F,Purchase!$A:$A,Waterfall!$A34,Purchase!$D:$D,Waterfall!$C34,Purchase!$C:$C,Waterfall!AL$1)</f>
        <v>4085.21</v>
      </c>
      <c r="AM34" s="4">
        <f>SUMIFS(Purchase!$F:$F,Purchase!$A:$A,Waterfall!$A34,Purchase!$D:$D,Waterfall!$C34,Purchase!$C:$C,Waterfall!AM$1)</f>
        <v>716.96</v>
      </c>
      <c r="AN34" s="4">
        <f>SUMIFS(Purchase!$F:$F,Purchase!$A:$A,Waterfall!$A34,Purchase!$D:$D,Waterfall!$C34,Purchase!$C:$C,Waterfall!AN$1)</f>
        <v>229.19</v>
      </c>
      <c r="AO34" s="4">
        <f>SUMIFS(Purchase!$F:$F,Purchase!$A:$A,Waterfall!$A34,Purchase!$D:$D,Waterfall!$C34,Purchase!$C:$C,Waterfall!AO$1)</f>
        <v>0</v>
      </c>
      <c r="AP34" s="4">
        <f>SUMIFS(Purchase!$F:$F,Purchase!$A:$A,Waterfall!$A34,Purchase!$D:$D,Waterfall!$C34,Purchase!$C:$C,Waterfall!AP$1)</f>
        <v>0</v>
      </c>
      <c r="AQ34" s="4">
        <f>SUMIFS(Purchase!$F:$F,Purchase!$A:$A,Waterfall!$A34,Purchase!$D:$D,Waterfall!$C34,Purchase!$C:$C,Waterfall!AQ$1)</f>
        <v>0</v>
      </c>
      <c r="AR34" s="4">
        <f>SUMIFS(Purchase!$F:$F,Purchase!$A:$A,Waterfall!$A34,Purchase!$D:$D,Waterfall!$C34,Purchase!$C:$C,Waterfall!AR$1)</f>
        <v>0</v>
      </c>
      <c r="AS34" s="4">
        <f>SUMIFS(Purchase!$F:$F,Purchase!$A:$A,Waterfall!$A34,Purchase!$D:$D,Waterfall!$C34,Purchase!$C:$C,Waterfall!AS$1)</f>
        <v>0</v>
      </c>
      <c r="AT34" s="4">
        <f>SUMIFS(Purchase!$F:$F,Purchase!$A:$A,Waterfall!$A34,Purchase!$D:$D,Waterfall!$C34,Purchase!$C:$C,Waterfall!AT$1)</f>
        <v>0</v>
      </c>
      <c r="AU34" s="4">
        <f>SUMIFS(Purchase!$F:$F,Purchase!$A:$A,Waterfall!$A34,Purchase!$D:$D,Waterfall!$C34,Purchase!$C:$C,Waterfall!AU$1)</f>
        <v>0</v>
      </c>
      <c r="AV34" s="4">
        <f>SUMIFS(Purchase!$F:$F,Purchase!$A:$A,Waterfall!$A34,Purchase!$D:$D,Waterfall!$C34,Purchase!$C:$C,Waterfall!AV$1)</f>
        <v>0</v>
      </c>
      <c r="AW34" s="4">
        <f>SUMIFS(Purchase!$F:$F,Purchase!$A:$A,Waterfall!$A34,Purchase!$D:$D,Waterfall!$C34,Purchase!$C:$C,Waterfall!AW$1)</f>
        <v>0</v>
      </c>
      <c r="AX34" s="4">
        <f>SUMIFS(Purchase!$F:$F,Purchase!$A:$A,Waterfall!$A34,Purchase!$D:$D,Waterfall!$C34,Purchase!$C:$C,Waterfall!AX$1)</f>
        <v>0</v>
      </c>
      <c r="AY34" s="4">
        <f>SUMIFS(Purchase!$F:$F,Purchase!$A:$A,Waterfall!$A34,Purchase!$D:$D,Waterfall!$C34,Purchase!$C:$C,Waterfall!AY$1)</f>
        <v>0</v>
      </c>
      <c r="AZ34" s="4">
        <f>SUMIFS(Purchase!$F:$F,Purchase!$A:$A,Waterfall!$A34,Purchase!$D:$D,Waterfall!$C34,Purchase!$C:$C,Waterfall!AZ$1)</f>
        <v>0</v>
      </c>
      <c r="BA34" s="4">
        <f>SUMIFS(Purchase!$F:$F,Purchase!$A:$A,Waterfall!$A34,Purchase!$D:$D,Waterfall!$C34,Purchase!$C:$C,Waterfall!BA$1)</f>
        <v>0</v>
      </c>
      <c r="BB34" s="4">
        <f>SUMIFS(Purchase!$F:$F,Purchase!$A:$A,Waterfall!$A34,Purchase!$D:$D,Waterfall!$C34,Purchase!$C:$C,Waterfall!BB$1)</f>
        <v>0</v>
      </c>
      <c r="BC34" s="4">
        <f>SUMIFS(Purchase!$F:$F,Purchase!$A:$A,Waterfall!$A34,Purchase!$D:$D,Waterfall!$C34,Purchase!$C:$C,Waterfall!BC$1)</f>
        <v>0</v>
      </c>
      <c r="BD34" s="4">
        <f>SUMIFS(Purchase!$F:$F,Purchase!$A:$A,Waterfall!$A34,Purchase!$D:$D,Waterfall!$C34,Purchase!$C:$C,Waterfall!BD$1)</f>
        <v>0</v>
      </c>
      <c r="BE34" s="4">
        <f>SUMIFS(Purchase!$F:$F,Purchase!$A:$A,Waterfall!$A34,Purchase!$D:$D,Waterfall!$C34,Purchase!$C:$C,Waterfall!BE$1)</f>
        <v>0</v>
      </c>
      <c r="BF34" s="4">
        <f>SUMIFS(Purchase!$F:$F,Purchase!$A:$A,Waterfall!$A34,Purchase!$D:$D,Waterfall!$C34,Purchase!$C:$C,Waterfall!BF$1)</f>
        <v>0</v>
      </c>
      <c r="BG34" s="4">
        <f>SUMIFS(Purchase!$F:$F,Purchase!$A:$A,Waterfall!$A34,Purchase!$D:$D,Waterfall!$C34,Purchase!$C:$C,Waterfall!BG$1)</f>
        <v>0</v>
      </c>
      <c r="BH34" s="4">
        <f>SUMIFS(Purchase!$F:$F,Purchase!$A:$A,Waterfall!$A34,Purchase!$D:$D,Waterfall!$C34,Purchase!$C:$C,Waterfall!BH$1)</f>
        <v>0</v>
      </c>
      <c r="BI34" s="4">
        <f>SUMIFS(Purchase!$F:$F,Purchase!$A:$A,Waterfall!$A34,Purchase!$D:$D,Waterfall!$C34,Purchase!$C:$C,Waterfall!BI$1)</f>
        <v>0</v>
      </c>
      <c r="BJ34" s="4">
        <f>SUMIFS(Purchase!$F:$F,Purchase!$A:$A,Waterfall!$A34,Purchase!$D:$D,Waterfall!$C34,Purchase!$C:$C,Waterfall!BJ$1)</f>
        <v>0</v>
      </c>
      <c r="BK34" s="4">
        <f>SUMIFS(Purchase!$F:$F,Purchase!$A:$A,Waterfall!$A34,Purchase!$D:$D,Waterfall!$C34,Purchase!$C:$C,Waterfall!BK$1)</f>
        <v>0</v>
      </c>
      <c r="BL34" s="4">
        <f>SUMIFS(Purchase!$F:$F,Purchase!$A:$A,Waterfall!$A34,Purchase!$D:$D,Waterfall!$C34,Purchase!$C:$C,Waterfall!BL$1)</f>
        <v>0</v>
      </c>
      <c r="BM34" s="4">
        <f>SUMIFS(Purchase!$F:$F,Purchase!$A:$A,Waterfall!$A34,Purchase!$D:$D,Waterfall!$C34,Purchase!$C:$C,Waterfall!BM$1)</f>
        <v>0</v>
      </c>
      <c r="BN34" s="4">
        <f>SUMIFS(Purchase!$F:$F,Purchase!$A:$A,Waterfall!$A34,Purchase!$D:$D,Waterfall!$C34,Purchase!$C:$C,Waterfall!BN$1)</f>
        <v>0</v>
      </c>
      <c r="BO34" s="4">
        <f>SUMIFS(Purchase!$F:$F,Purchase!$A:$A,Waterfall!$A34,Purchase!$D:$D,Waterfall!$C34,Purchase!$C:$C,Waterfall!BO$1)</f>
        <v>0</v>
      </c>
      <c r="BP34" s="4">
        <f>SUMIFS(Purchase!$F:$F,Purchase!$A:$A,Waterfall!$A34,Purchase!$D:$D,Waterfall!$C34,Purchase!$C:$C,Waterfall!BP$1)</f>
        <v>0</v>
      </c>
      <c r="BQ34" s="4">
        <f>SUMIFS(Purchase!$F:$F,Purchase!$A:$A,Waterfall!$A34,Purchase!$D:$D,Waterfall!$C34,Purchase!$C:$C,Waterfall!BQ$1)</f>
        <v>0</v>
      </c>
      <c r="BR34" s="4">
        <f>SUMIFS(Purchase!$F:$F,Purchase!$A:$A,Waterfall!$A34,Purchase!$D:$D,Waterfall!$C34,Purchase!$C:$C,Waterfall!BR$1)</f>
        <v>0</v>
      </c>
      <c r="BS34" s="4">
        <f>SUMIFS(Purchase!$F:$F,Purchase!$A:$A,Waterfall!$A34,Purchase!$D:$D,Waterfall!$C34,Purchase!$C:$C,Waterfall!BS$1)</f>
        <v>0</v>
      </c>
      <c r="BT34" s="4">
        <f>SUMIFS(Purchase!$F:$F,Purchase!$A:$A,Waterfall!$A34,Purchase!$D:$D,Waterfall!$C34,Purchase!$C:$C,Waterfall!BT$1)</f>
        <v>0</v>
      </c>
      <c r="BU34" s="4">
        <f>SUMIFS(Purchase!$F:$F,Purchase!$A:$A,Waterfall!$A34,Purchase!$D:$D,Waterfall!$C34,Purchase!$C:$C,Waterfall!BU$1)</f>
        <v>0</v>
      </c>
      <c r="BV34" s="4">
        <f>SUMIFS(Purchase!$F:$F,Purchase!$A:$A,Waterfall!$A34,Purchase!$D:$D,Waterfall!$C34,Purchase!$C:$C,Waterfall!BV$1)</f>
        <v>0</v>
      </c>
      <c r="BW34" s="4">
        <f>SUMIFS(Purchase!$F:$F,Purchase!$A:$A,Waterfall!$A34,Purchase!$D:$D,Waterfall!$C34,Purchase!$C:$C,Waterfall!BW$1)</f>
        <v>0</v>
      </c>
      <c r="BX34" s="4">
        <f>SUMIFS(Purchase!$F:$F,Purchase!$A:$A,Waterfall!$A34,Purchase!$D:$D,Waterfall!$C34,Purchase!$C:$C,Waterfall!BX$1)</f>
        <v>0</v>
      </c>
      <c r="BY34" s="4">
        <f>SUMIFS(Purchase!$F:$F,Purchase!$A:$A,Waterfall!$A34,Purchase!$D:$D,Waterfall!$C34,Purchase!$C:$C,Waterfall!BY$1)</f>
        <v>0</v>
      </c>
      <c r="BZ34" s="4">
        <f>SUMIFS(Purchase!$F:$F,Purchase!$A:$A,Waterfall!$A34,Purchase!$D:$D,Waterfall!$C34,Purchase!$C:$C,Waterfall!BZ$1)</f>
        <v>0</v>
      </c>
      <c r="CA34" s="4">
        <f>SUMIFS(Purchase!$F:$F,Purchase!$A:$A,Waterfall!$A34,Purchase!$D:$D,Waterfall!$C34,Purchase!$C:$C,Waterfall!CA$1)</f>
        <v>0</v>
      </c>
      <c r="CB34" s="4">
        <f>SUMIFS(Purchase!$F:$F,Purchase!$A:$A,Waterfall!$A34,Purchase!$D:$D,Waterfall!$C34,Purchase!$C:$C,Waterfall!CB$1)</f>
        <v>0</v>
      </c>
      <c r="CC34" s="4">
        <f>SUMIFS(Purchase!$F:$F,Purchase!$A:$A,Waterfall!$A34,Purchase!$D:$D,Waterfall!$C34,Purchase!$C:$C,Waterfall!CC$1)</f>
        <v>0</v>
      </c>
      <c r="CD34" s="4">
        <f>SUMIFS(Purchase!$F:$F,Purchase!$A:$A,Waterfall!$A34,Purchase!$D:$D,Waterfall!$C34,Purchase!$C:$C,Waterfall!CD$1)</f>
        <v>0</v>
      </c>
      <c r="CE34" s="4">
        <f>SUMIFS(Purchase!$F:$F,Purchase!$A:$A,Waterfall!$A34,Purchase!$D:$D,Waterfall!$C34,Purchase!$C:$C,Waterfall!CE$1)</f>
        <v>0</v>
      </c>
      <c r="CF34" s="4">
        <f>SUMIFS(Purchase!$F:$F,Purchase!$A:$A,Waterfall!$A34,Purchase!$D:$D,Waterfall!$C34,Purchase!$C:$C,Waterfall!CF$1)</f>
        <v>0</v>
      </c>
      <c r="CG34" s="4">
        <f>SUMIFS(Purchase!$F:$F,Purchase!$A:$A,Waterfall!$A34,Purchase!$D:$D,Waterfall!$C34,Purchase!$C:$C,Waterfall!CG$1)</f>
        <v>0</v>
      </c>
      <c r="CH34" s="4">
        <f>SUMIFS(Purchase!$F:$F,Purchase!$A:$A,Waterfall!$A34,Purchase!$D:$D,Waterfall!$C34,Purchase!$C:$C,Waterfall!CH$1)</f>
        <v>0</v>
      </c>
      <c r="CI34" s="4">
        <f>SUMIFS(Purchase!$F:$F,Purchase!$A:$A,Waterfall!$A34,Purchase!$D:$D,Waterfall!$C34,Purchase!$C:$C,Waterfall!CI$1)</f>
        <v>0</v>
      </c>
      <c r="CJ34" s="4">
        <f>SUMIFS(Purchase!$F:$F,Purchase!$A:$A,Waterfall!$A34,Purchase!$D:$D,Waterfall!$C34,Purchase!$C:$C,Waterfall!CJ$1)</f>
        <v>0</v>
      </c>
      <c r="CK34" s="4">
        <f>SUMIFS(Purchase!$F:$F,Purchase!$A:$A,Waterfall!$A34,Purchase!$D:$D,Waterfall!$C34,Purchase!$C:$C,Waterfall!CK$1)</f>
        <v>0</v>
      </c>
      <c r="CL34" s="4">
        <f>SUMIFS(Purchase!$F:$F,Purchase!$A:$A,Waterfall!$A34,Purchase!$D:$D,Waterfall!$C34,Purchase!$C:$C,Waterfall!CL$1)</f>
        <v>0</v>
      </c>
      <c r="CM34" s="4">
        <f>SUMIFS(Purchase!$F:$F,Purchase!$A:$A,Waterfall!$A34,Purchase!$D:$D,Waterfall!$C34,Purchase!$C:$C,Waterfall!CM$1)</f>
        <v>0</v>
      </c>
      <c r="CN34" s="4">
        <f>SUMIFS(Purchase!$F:$F,Purchase!$A:$A,Waterfall!$A34,Purchase!$D:$D,Waterfall!$C34,Purchase!$C:$C,Waterfall!CN$1)</f>
        <v>0</v>
      </c>
      <c r="CO34" s="4">
        <f>SUMIFS(Purchase!$F:$F,Purchase!$A:$A,Waterfall!$A34,Purchase!$D:$D,Waterfall!$C34,Purchase!$C:$C,Waterfall!CO$1)</f>
        <v>0</v>
      </c>
      <c r="CP34" s="4">
        <f>SUMIFS(Purchase!$F:$F,Purchase!$A:$A,Waterfall!$A34,Purchase!$D:$D,Waterfall!$C34,Purchase!$C:$C,Waterfall!CP$1)</f>
        <v>0</v>
      </c>
      <c r="CQ34" s="4">
        <f>SUMIFS(Purchase!$F:$F,Purchase!$A:$A,Waterfall!$A34,Purchase!$D:$D,Waterfall!$C34,Purchase!$C:$C,Waterfall!CQ$1)</f>
        <v>0</v>
      </c>
      <c r="CR34" s="4">
        <f>SUMIFS(Purchase!$F:$F,Purchase!$A:$A,Waterfall!$A34,Purchase!$D:$D,Waterfall!$C34,Purchase!$C:$C,Waterfall!CR$1)</f>
        <v>0</v>
      </c>
      <c r="CS34" s="4">
        <f>SUMIFS(Purchase!$F:$F,Purchase!$A:$A,Waterfall!$A34,Purchase!$D:$D,Waterfall!$C34,Purchase!$C:$C,Waterfall!CS$1)</f>
        <v>0</v>
      </c>
      <c r="CT34" s="4">
        <f>SUMIFS(Purchase!$F:$F,Purchase!$A:$A,Waterfall!$A34,Purchase!$D:$D,Waterfall!$C34,Purchase!$C:$C,Waterfall!CT$1)</f>
        <v>0</v>
      </c>
      <c r="CU34" s="4">
        <f>SUMIFS(Purchase!$F:$F,Purchase!$A:$A,Waterfall!$A34,Purchase!$D:$D,Waterfall!$C34,Purchase!$C:$C,Waterfall!CU$1)</f>
        <v>0</v>
      </c>
      <c r="CV34" s="4">
        <f>SUMIFS(Purchase!$F:$F,Purchase!$A:$A,Waterfall!$A34,Purchase!$D:$D,Waterfall!$C34,Purchase!$C:$C,Waterfall!CV$1)</f>
        <v>0</v>
      </c>
      <c r="CW34" s="4">
        <f>SUMIFS(Purchase!$F:$F,Purchase!$A:$A,Waterfall!$A34,Purchase!$D:$D,Waterfall!$C34,Purchase!$C:$C,Waterfall!CW$1)</f>
        <v>0</v>
      </c>
      <c r="CX34" s="4">
        <f>SUMIFS(Purchase!$F:$F,Purchase!$A:$A,Waterfall!$A34,Purchase!$D:$D,Waterfall!$C34,Purchase!$C:$C,Waterfall!CX$1)</f>
        <v>0</v>
      </c>
      <c r="CY34" s="4">
        <f>SUMIFS(Purchase!$F:$F,Purchase!$A:$A,Waterfall!$A34,Purchase!$D:$D,Waterfall!$C34,Purchase!$C:$C,Waterfall!CY$1)</f>
        <v>0</v>
      </c>
      <c r="CZ34" s="4">
        <f>SUMIFS(Purchase!$F:$F,Purchase!$A:$A,Waterfall!$A34,Purchase!$D:$D,Waterfall!$C34,Purchase!$C:$C,Waterfall!CZ$1)</f>
        <v>0</v>
      </c>
      <c r="DA34" s="4">
        <f>SUMIFS(Purchase!$F:$F,Purchase!$A:$A,Waterfall!$A34,Purchase!$D:$D,Waterfall!$C34,Purchase!$C:$C,Waterfall!DA$1)</f>
        <v>0</v>
      </c>
      <c r="DB34" s="4">
        <f>SUMIFS(Purchase!$F:$F,Purchase!$A:$A,Waterfall!$A34,Purchase!$D:$D,Waterfall!$C34,Purchase!$C:$C,Waterfall!DB$1)</f>
        <v>0</v>
      </c>
      <c r="DC34" s="4">
        <f>SUMIFS(Purchase!$F:$F,Purchase!$A:$A,Waterfall!$A34,Purchase!$D:$D,Waterfall!$C34,Purchase!$C:$C,Waterfall!DC$1)</f>
        <v>0</v>
      </c>
      <c r="DD34" s="4">
        <f>SUMIFS(Purchase!$F:$F,Purchase!$A:$A,Waterfall!$A34,Purchase!$D:$D,Waterfall!$C34,Purchase!$C:$C,Waterfall!DD$1)</f>
        <v>0</v>
      </c>
      <c r="DE34" s="4">
        <f>SUMIFS(Purchase!$F:$F,Purchase!$A:$A,Waterfall!$A34,Purchase!$D:$D,Waterfall!$C34,Purchase!$C:$C,Waterfall!DE$1)</f>
        <v>0</v>
      </c>
      <c r="DF34" s="4">
        <f>SUMIFS(Purchase!$F:$F,Purchase!$A:$A,Waterfall!$A34,Purchase!$D:$D,Waterfall!$C34,Purchase!$C:$C,Waterfall!DF$1)</f>
        <v>0</v>
      </c>
      <c r="DG34" s="4">
        <f>SUMIFS(Purchase!$F:$F,Purchase!$A:$A,Waterfall!$A34,Purchase!$D:$D,Waterfall!$C34,Purchase!$C:$C,Waterfall!DG$1)</f>
        <v>0</v>
      </c>
      <c r="DH34" s="4">
        <f>SUMIFS(Purchase!$F:$F,Purchase!$A:$A,Waterfall!$A34,Purchase!$D:$D,Waterfall!$C34,Purchase!$C:$C,Waterfall!DH$1)</f>
        <v>0</v>
      </c>
      <c r="DI34" s="4">
        <f>SUMIFS(Purchase!$F:$F,Purchase!$A:$A,Waterfall!$A34,Purchase!$D:$D,Waterfall!$C34,Purchase!$C:$C,Waterfall!DI$1)</f>
        <v>0</v>
      </c>
      <c r="DJ34" s="4">
        <f>SUMIFS(Purchase!$F:$F,Purchase!$A:$A,Waterfall!$A34,Purchase!$D:$D,Waterfall!$C34,Purchase!$C:$C,Waterfall!DJ$1)</f>
        <v>0</v>
      </c>
      <c r="DK34" s="4">
        <f>SUMIFS(Purchase!$F:$F,Purchase!$A:$A,Waterfall!$A34,Purchase!$D:$D,Waterfall!$C34,Purchase!$C:$C,Waterfall!DK$1)</f>
        <v>0</v>
      </c>
      <c r="DL34" s="4">
        <f>SUMIFS(Purchase!$F:$F,Purchase!$A:$A,Waterfall!$A34,Purchase!$D:$D,Waterfall!$C34,Purchase!$C:$C,Waterfall!DL$1)</f>
        <v>0</v>
      </c>
      <c r="DM34" s="4">
        <f>SUMIFS(Purchase!$F:$F,Purchase!$A:$A,Waterfall!$A34,Purchase!$D:$D,Waterfall!$C34,Purchase!$C:$C,Waterfall!DM$1)</f>
        <v>0</v>
      </c>
      <c r="DN34" s="4">
        <f>SUMIFS(Purchase!$F:$F,Purchase!$A:$A,Waterfall!$A34,Purchase!$D:$D,Waterfall!$C34,Purchase!$C:$C,Waterfall!DN$1)</f>
        <v>0</v>
      </c>
      <c r="DO34" s="4">
        <f>SUMIFS(Purchase!$F:$F,Purchase!$A:$A,Waterfall!$A34,Purchase!$D:$D,Waterfall!$C34,Purchase!$C:$C,Waterfall!DO$1)</f>
        <v>0</v>
      </c>
      <c r="DP34" s="4">
        <f>SUMIFS(Purchase!$F:$F,Purchase!$A:$A,Waterfall!$A34,Purchase!$D:$D,Waterfall!$C34,Purchase!$C:$C,Waterfall!DP$1)</f>
        <v>0</v>
      </c>
      <c r="DQ34" s="4">
        <f>SUMIFS(Purchase!$F:$F,Purchase!$A:$A,Waterfall!$A34,Purchase!$D:$D,Waterfall!$C34,Purchase!$C:$C,Waterfall!DQ$1)</f>
        <v>0</v>
      </c>
      <c r="DR34" s="4">
        <f>SUMIFS(Purchase!$F:$F,Purchase!$A:$A,Waterfall!$A34,Purchase!$D:$D,Waterfall!$C34,Purchase!$C:$C,Waterfall!DR$1)</f>
        <v>0</v>
      </c>
      <c r="DS34" s="4">
        <f>SUMIFS(Purchase!$F:$F,Purchase!$A:$A,Waterfall!$A34,Purchase!$D:$D,Waterfall!$C34,Purchase!$C:$C,Waterfall!DS$1)</f>
        <v>0</v>
      </c>
      <c r="DT34" s="4">
        <f>SUMIFS(Purchase!$F:$F,Purchase!$A:$A,Waterfall!$A34,Purchase!$D:$D,Waterfall!$C34,Purchase!$C:$C,Waterfall!DT$1)</f>
        <v>0</v>
      </c>
      <c r="DU34" s="4">
        <f>SUMIFS(Purchase!$F:$F,Purchase!$A:$A,Waterfall!$A34,Purchase!$D:$D,Waterfall!$C34,Purchase!$C:$C,Waterfall!DU$1)</f>
        <v>0</v>
      </c>
      <c r="DV34" s="4">
        <f>SUMIFS(Purchase!$F:$F,Purchase!$A:$A,Waterfall!$A34,Purchase!$D:$D,Waterfall!$C34,Purchase!$C:$C,Waterfall!DV$1)</f>
        <v>0</v>
      </c>
      <c r="DW34" s="4">
        <f>SUMIFS(Purchase!$F:$F,Purchase!$A:$A,Waterfall!$A34,Purchase!$D:$D,Waterfall!$C34,Purchase!$C:$C,Waterfall!DW$1)</f>
        <v>0</v>
      </c>
      <c r="DX34" s="4">
        <f>SUMIFS(Purchase!$F:$F,Purchase!$A:$A,Waterfall!$A34,Purchase!$D:$D,Waterfall!$C34,Purchase!$C:$C,Waterfall!DX$1)</f>
        <v>0</v>
      </c>
      <c r="DY34" s="4">
        <f>SUMIFS(Purchase!$F:$F,Purchase!$A:$A,Waterfall!$A34,Purchase!$D:$D,Waterfall!$C34,Purchase!$C:$C,Waterfall!DY$1)</f>
        <v>0</v>
      </c>
      <c r="DZ34" s="4">
        <f>SUMIFS(Purchase!$F:$F,Purchase!$A:$A,Waterfall!$A34,Purchase!$D:$D,Waterfall!$C34,Purchase!$C:$C,Waterfall!DZ$1)</f>
        <v>0</v>
      </c>
      <c r="EA34" s="4">
        <f>SUMIFS(Purchase!$F:$F,Purchase!$A:$A,Waterfall!$A34,Purchase!$D:$D,Waterfall!$C34,Purchase!$C:$C,Waterfall!EA$1)</f>
        <v>0</v>
      </c>
      <c r="EB34" s="4">
        <f>SUMIFS(Purchase!$F:$F,Purchase!$A:$A,Waterfall!$A34,Purchase!$D:$D,Waterfall!$C34,Purchase!$C:$C,Waterfall!EB$1)</f>
        <v>0</v>
      </c>
      <c r="EC34" s="4">
        <f>SUMIFS(Purchase!$F:$F,Purchase!$A:$A,Waterfall!$A34,Purchase!$D:$D,Waterfall!$C34,Purchase!$C:$C,Waterfall!EC$1)</f>
        <v>0</v>
      </c>
      <c r="ED34" s="4">
        <f>SUMIFS(Purchase!$F:$F,Purchase!$A:$A,Waterfall!$A34,Purchase!$D:$D,Waterfall!$C34,Purchase!$C:$C,Waterfall!ED$1)</f>
        <v>0</v>
      </c>
      <c r="EE34" s="4">
        <f>SUMIFS(Purchase!$F:$F,Purchase!$A:$A,Waterfall!$A34,Purchase!$D:$D,Waterfall!$C34,Purchase!$C:$C,Waterfall!EE$1)</f>
        <v>0</v>
      </c>
      <c r="EF34" s="4">
        <f>SUMIFS(Purchase!$F:$F,Purchase!$A:$A,Waterfall!$A34,Purchase!$D:$D,Waterfall!$C34,Purchase!$C:$C,Waterfall!EF$1)</f>
        <v>0</v>
      </c>
      <c r="EG34" s="4">
        <f>SUMIFS(Purchase!$F:$F,Purchase!$A:$A,Waterfall!$A34,Purchase!$D:$D,Waterfall!$C34,Purchase!$C:$C,Waterfall!EG$1)</f>
        <v>0</v>
      </c>
      <c r="EH34" s="4">
        <f>SUMIFS(Purchase!$F:$F,Purchase!$A:$A,Waterfall!$A34,Purchase!$D:$D,Waterfall!$C34,Purchase!$C:$C,Waterfall!EH$1)</f>
        <v>0</v>
      </c>
      <c r="EI34" s="4">
        <f>SUMIFS(Purchase!$F:$F,Purchase!$A:$A,Waterfall!$A34,Purchase!$D:$D,Waterfall!$C34,Purchase!$C:$C,Waterfall!EI$1)</f>
        <v>0</v>
      </c>
      <c r="EJ34" s="4">
        <f>SUMIFS(Purchase!$F:$F,Purchase!$A:$A,Waterfall!$A34,Purchase!$D:$D,Waterfall!$C34,Purchase!$C:$C,Waterfall!EJ$1)</f>
        <v>0</v>
      </c>
      <c r="EK34" s="4">
        <f>SUMIFS(Purchase!$F:$F,Purchase!$A:$A,Waterfall!$A34,Purchase!$D:$D,Waterfall!$C34,Purchase!$C:$C,Waterfall!EK$1)</f>
        <v>0</v>
      </c>
      <c r="EL34" s="4">
        <f>SUMIFS(Purchase!$F:$F,Purchase!$A:$A,Waterfall!$A34,Purchase!$D:$D,Waterfall!$C34,Purchase!$C:$C,Waterfall!EL$1)</f>
        <v>0</v>
      </c>
      <c r="EM34" s="4">
        <f>SUMIFS(Purchase!$F:$F,Purchase!$A:$A,Waterfall!$A34,Purchase!$D:$D,Waterfall!$C34,Purchase!$C:$C,Waterfall!EM$1)</f>
        <v>0</v>
      </c>
      <c r="EN34" s="4">
        <f>SUMIFS(Purchase!$F:$F,Purchase!$A:$A,Waterfall!$A34,Purchase!$D:$D,Waterfall!$C34,Purchase!$C:$C,Waterfall!EN$1)</f>
        <v>0</v>
      </c>
      <c r="EO34" s="4">
        <f>SUMIFS(Purchase!$F:$F,Purchase!$A:$A,Waterfall!$A34,Purchase!$D:$D,Waterfall!$C34,Purchase!$C:$C,Waterfall!EO$1)</f>
        <v>0</v>
      </c>
      <c r="EP34" s="4">
        <f>SUMIFS(Purchase!$F:$F,Purchase!$A:$A,Waterfall!$A34,Purchase!$D:$D,Waterfall!$C34,Purchase!$C:$C,Waterfall!EP$1)</f>
        <v>0</v>
      </c>
      <c r="EQ34" s="4">
        <f>SUMIFS(Purchase!$F:$F,Purchase!$A:$A,Waterfall!$A34,Purchase!$D:$D,Waterfall!$C34,Purchase!$C:$C,Waterfall!EQ$1)</f>
        <v>0</v>
      </c>
      <c r="ER34" s="4">
        <f>SUMIFS(Purchase!$F:$F,Purchase!$A:$A,Waterfall!$A34,Purchase!$D:$D,Waterfall!$C34,Purchase!$C:$C,Waterfall!ER$1)</f>
        <v>0</v>
      </c>
      <c r="ES34" s="4">
        <f>SUMIFS(Purchase!$F:$F,Purchase!$A:$A,Waterfall!$A34,Purchase!$D:$D,Waterfall!$C34,Purchase!$C:$C,Waterfall!ES$1)</f>
        <v>0</v>
      </c>
      <c r="ET34" s="4">
        <f>SUMIFS(Purchase!$F:$F,Purchase!$A:$A,Waterfall!$A34,Purchase!$D:$D,Waterfall!$C34,Purchase!$C:$C,Waterfall!ET$1)</f>
        <v>0</v>
      </c>
      <c r="EU34" s="4">
        <f>SUMIFS(Purchase!$F:$F,Purchase!$A:$A,Waterfall!$A34,Purchase!$D:$D,Waterfall!$C34,Purchase!$C:$C,Waterfall!EU$1)</f>
        <v>0</v>
      </c>
      <c r="EV34" s="4">
        <f>SUMIFS(Purchase!$F:$F,Purchase!$A:$A,Waterfall!$A34,Purchase!$D:$D,Waterfall!$C34,Purchase!$C:$C,Waterfall!EV$1)</f>
        <v>0</v>
      </c>
      <c r="EW34" s="4">
        <f>SUMIFS(Purchase!$F:$F,Purchase!$A:$A,Waterfall!$A34,Purchase!$D:$D,Waterfall!$C34,Purchase!$C:$C,Waterfall!EW$1)</f>
        <v>0</v>
      </c>
      <c r="EX34" s="4">
        <f>SUMIFS(Purchase!$F:$F,Purchase!$A:$A,Waterfall!$A34,Purchase!$D:$D,Waterfall!$C34,Purchase!$C:$C,Waterfall!EX$1)</f>
        <v>0</v>
      </c>
      <c r="EY34" s="4">
        <f>SUMIFS(Purchase!$F:$F,Purchase!$A:$A,Waterfall!$A34,Purchase!$D:$D,Waterfall!$C34,Purchase!$C:$C,Waterfall!EY$1)</f>
        <v>0</v>
      </c>
      <c r="EZ34" s="4">
        <f>SUMIFS(Purchase!$F:$F,Purchase!$A:$A,Waterfall!$A34,Purchase!$D:$D,Waterfall!$C34,Purchase!$C:$C,Waterfall!EZ$1)</f>
        <v>0</v>
      </c>
      <c r="FA34" s="4">
        <f>SUMIFS(Purchase!$F:$F,Purchase!$A:$A,Waterfall!$A34,Purchase!$D:$D,Waterfall!$C34,Purchase!$C:$C,Waterfall!FA$1)</f>
        <v>0</v>
      </c>
      <c r="FB34" s="4">
        <f>SUMIFS(Purchase!$F:$F,Purchase!$A:$A,Waterfall!$A34,Purchase!$D:$D,Waterfall!$C34,Purchase!$C:$C,Waterfall!FB$1)</f>
        <v>0</v>
      </c>
      <c r="FC34" s="4">
        <f>SUMIFS(Purchase!$F:$F,Purchase!$A:$A,Waterfall!$A34,Purchase!$D:$D,Waterfall!$C34,Purchase!$C:$C,Waterfall!FC$1)</f>
        <v>0</v>
      </c>
      <c r="FD34" s="4">
        <f>SUMIFS(Purchase!$F:$F,Purchase!$A:$A,Waterfall!$A34,Purchase!$D:$D,Waterfall!$C34,Purchase!$C:$C,Waterfall!FD$1)</f>
        <v>0</v>
      </c>
      <c r="FE34" s="4">
        <f>SUMIFS(Purchase!$F:$F,Purchase!$A:$A,Waterfall!$A34,Purchase!$D:$D,Waterfall!$C34,Purchase!$C:$C,Waterfall!FE$1)</f>
        <v>0</v>
      </c>
      <c r="FF34" s="4">
        <f>SUMIFS(Purchase!$F:$F,Purchase!$A:$A,Waterfall!$A34,Purchase!$D:$D,Waterfall!$C34,Purchase!$C:$C,Waterfall!FF$1)</f>
        <v>0</v>
      </c>
      <c r="FG34" s="4">
        <f>SUMIFS(Purchase!$F:$F,Purchase!$A:$A,Waterfall!$A34,Purchase!$D:$D,Waterfall!$C34,Purchase!$C:$C,Waterfall!FG$1)</f>
        <v>0</v>
      </c>
      <c r="FH34" s="4">
        <f>SUMIFS(Purchase!$F:$F,Purchase!$A:$A,Waterfall!$A34,Purchase!$D:$D,Waterfall!$C34,Purchase!$C:$C,Waterfall!FH$1)</f>
        <v>0</v>
      </c>
      <c r="FI34" s="4">
        <f>SUMIFS(Purchase!$F:$F,Purchase!$A:$A,Waterfall!$A34,Purchase!$D:$D,Waterfall!$C34,Purchase!$C:$C,Waterfall!FI$1)</f>
        <v>0</v>
      </c>
      <c r="FJ34" s="4">
        <f>SUMIFS(Purchase!$F:$F,Purchase!$A:$A,Waterfall!$A34,Purchase!$D:$D,Waterfall!$C34,Purchase!$C:$C,Waterfall!FJ$1)</f>
        <v>0</v>
      </c>
      <c r="FK34" s="4">
        <f>SUMIFS(Purchase!$F:$F,Purchase!$A:$A,Waterfall!$A34,Purchase!$D:$D,Waterfall!$C34,Purchase!$C:$C,Waterfall!FK$1)</f>
        <v>0</v>
      </c>
      <c r="FL34" s="4">
        <f>SUMIFS(Purchase!$F:$F,Purchase!$A:$A,Waterfall!$A34,Purchase!$D:$D,Waterfall!$C34,Purchase!$C:$C,Waterfall!FL$1)</f>
        <v>0</v>
      </c>
      <c r="FM34" s="4">
        <f>SUMIFS(Purchase!$F:$F,Purchase!$A:$A,Waterfall!$A34,Purchase!$D:$D,Waterfall!$C34,Purchase!$C:$C,Waterfall!FM$1)</f>
        <v>0</v>
      </c>
      <c r="FN34" s="4">
        <f>SUMIFS(Purchase!$F:$F,Purchase!$A:$A,Waterfall!$A34,Purchase!$D:$D,Waterfall!$C34,Purchase!$C:$C,Waterfall!FN$1)</f>
        <v>0</v>
      </c>
      <c r="FO34" s="4">
        <f>SUMIFS(Purchase!$F:$F,Purchase!$A:$A,Waterfall!$A34,Purchase!$D:$D,Waterfall!$C34,Purchase!$C:$C,Waterfall!FO$1)</f>
        <v>0</v>
      </c>
      <c r="FP34" s="4">
        <f>SUMIFS(Purchase!$F:$F,Purchase!$A:$A,Waterfall!$A34,Purchase!$D:$D,Waterfall!$C34,Purchase!$C:$C,Waterfall!FP$1)</f>
        <v>0</v>
      </c>
      <c r="FQ34" s="4">
        <f>SUMIFS(Purchase!$F:$F,Purchase!$A:$A,Waterfall!$A34,Purchase!$D:$D,Waterfall!$C34,Purchase!$C:$C,Waterfall!FQ$1)</f>
        <v>0</v>
      </c>
      <c r="FR34" s="4">
        <f>SUMIFS(Purchase!$F:$F,Purchase!$A:$A,Waterfall!$A34,Purchase!$D:$D,Waterfall!$C34,Purchase!$C:$C,Waterfall!FR$1)</f>
        <v>0</v>
      </c>
      <c r="FS34" s="4">
        <f>SUMIFS(Purchase!$F:$F,Purchase!$A:$A,Waterfall!$A34,Purchase!$D:$D,Waterfall!$C34,Purchase!$C:$C,Waterfall!FS$1)</f>
        <v>0</v>
      </c>
      <c r="FT34" s="4">
        <f>SUMIFS(Purchase!$F:$F,Purchase!$A:$A,Waterfall!$A34,Purchase!$D:$D,Waterfall!$C34,Purchase!$C:$C,Waterfall!FT$1)</f>
        <v>0</v>
      </c>
      <c r="FU34" s="4">
        <f>SUMIFS(Purchase!$F:$F,Purchase!$A:$A,Waterfall!$A34,Purchase!$D:$D,Waterfall!$C34,Purchase!$C:$C,Waterfall!FU$1)</f>
        <v>0</v>
      </c>
      <c r="FV34" s="4">
        <f>SUMIFS(Purchase!$F:$F,Purchase!$A:$A,Waterfall!$A34,Purchase!$D:$D,Waterfall!$C34,Purchase!$C:$C,Waterfall!FV$1)</f>
        <v>0</v>
      </c>
      <c r="FW34" s="4">
        <f>SUMIFS(Purchase!$F:$F,Purchase!$A:$A,Waterfall!$A34,Purchase!$D:$D,Waterfall!$C34,Purchase!$C:$C,Waterfall!FW$1)</f>
        <v>0</v>
      </c>
      <c r="FX34" s="4">
        <f>SUMIFS(Purchase!$F:$F,Purchase!$A:$A,Waterfall!$A34,Purchase!$D:$D,Waterfall!$C34,Purchase!$C:$C,Waterfall!FX$1)</f>
        <v>0</v>
      </c>
      <c r="FY34" s="4">
        <f>SUMIFS(Purchase!$F:$F,Purchase!$A:$A,Waterfall!$A34,Purchase!$D:$D,Waterfall!$C34,Purchase!$C:$C,Waterfall!FY$1)</f>
        <v>0</v>
      </c>
      <c r="FZ34" s="4">
        <f>SUMIFS(Purchase!$F:$F,Purchase!$A:$A,Waterfall!$A34,Purchase!$D:$D,Waterfall!$C34,Purchase!$C:$C,Waterfall!FZ$1)</f>
        <v>0</v>
      </c>
      <c r="GA34" s="4">
        <f>SUMIFS(Purchase!$F:$F,Purchase!$A:$A,Waterfall!$A34,Purchase!$D:$D,Waterfall!$C34,Purchase!$C:$C,Waterfall!GA$1)</f>
        <v>0</v>
      </c>
      <c r="GB34" s="4">
        <f>SUMIFS(Purchase!$F:$F,Purchase!$A:$A,Waterfall!$A34,Purchase!$D:$D,Waterfall!$C34,Purchase!$C:$C,Waterfall!GB$1)</f>
        <v>0</v>
      </c>
      <c r="GC34" s="4">
        <f>SUMIFS(Purchase!$F:$F,Purchase!$A:$A,Waterfall!$A34,Purchase!$D:$D,Waterfall!$C34,Purchase!$C:$C,Waterfall!GC$1)</f>
        <v>0</v>
      </c>
      <c r="GD34" s="4">
        <f>SUMIFS(Purchase!$F:$F,Purchase!$A:$A,Waterfall!$A34,Purchase!$D:$D,Waterfall!$C34,Purchase!$C:$C,Waterfall!GD$1)</f>
        <v>0</v>
      </c>
      <c r="GE34" s="4">
        <f>SUMIFS(Purchase!$F:$F,Purchase!$A:$A,Waterfall!$A34,Purchase!$D:$D,Waterfall!$C34,Purchase!$C:$C,Waterfall!GE$1)</f>
        <v>0</v>
      </c>
      <c r="GF34" s="4">
        <f>SUMIFS(Purchase!$F:$F,Purchase!$A:$A,Waterfall!$A34,Purchase!$D:$D,Waterfall!$C34,Purchase!$C:$C,Waterfall!GF$1)</f>
        <v>0</v>
      </c>
      <c r="GG34" s="4">
        <f>SUMIFS(Purchase!$F:$F,Purchase!$A:$A,Waterfall!$A34,Purchase!$D:$D,Waterfall!$C34,Purchase!$C:$C,Waterfall!GG$1)</f>
        <v>0</v>
      </c>
      <c r="GH34" s="4">
        <f>SUMIFS(Purchase!$F:$F,Purchase!$A:$A,Waterfall!$A34,Purchase!$D:$D,Waterfall!$C34,Purchase!$C:$C,Waterfall!GH$1)</f>
        <v>0</v>
      </c>
      <c r="GI34" s="4">
        <f>SUMIFS(Purchase!$F:$F,Purchase!$A:$A,Waterfall!$A34,Purchase!$D:$D,Waterfall!$C34,Purchase!$C:$C,Waterfall!GI$1)</f>
        <v>0</v>
      </c>
    </row>
    <row r="35" spans="1:191" x14ac:dyDescent="0.35">
      <c r="A35" s="8">
        <f t="shared" si="3"/>
        <v>1</v>
      </c>
      <c r="B35" s="2" t="str">
        <f>VLOOKUP($A35,Centers!$B$1:$C$120,2,)</f>
        <v>GATE</v>
      </c>
      <c r="C35" s="3">
        <v>44912</v>
      </c>
      <c r="D35" s="4">
        <f>IF($A35=1,SUM(SUMIFS(Indent!$E:$E,Indent!$C:$C,Waterfall!$C35,Indent!$A:$A,Centers!$A$2),SUMIFS(Indent!$E:$E,Indent!$C:$C,Waterfall!$C35,Indent!$A:$A,Centers!$A$3),SUMIFS(Indent!$E:$E,Indent!$C:$C,Waterfall!$C35,Indent!$A:$A,Centers!$A$4),SUMIFS(Indent!$E:$E,Indent!$C:$C,Waterfall!$C35,Indent!$A:$A,Centers!$A$5),SUMIFS(Indent!$E:$E,Indent!$C:$C,Waterfall!$C35,Indent!$A:$A,Centers!$A$6),SUMIFS(Indent!$E:$E,Indent!$C:$C,Waterfall!$C35,Indent!$A:$A,Centers!$A$7),SUMIFS(Indent!$E:$E,Indent!$C:$C,Waterfall!$C35,Indent!$A:$A,Centers!$A$8)),SUMIFS(Indent!$E:$E,Indent!$C:$C,Waterfall!$C35,Indent!$A:$A,$A35))</f>
        <v>32040</v>
      </c>
      <c r="E35" s="4">
        <f>SUMIFS(Purchase!$F:$F,Purchase!$A:$A,Waterfall!$A35,Purchase!$D:$D,Waterfall!$C35,Purchase!$C:$C,Waterfall!E$1)</f>
        <v>0</v>
      </c>
      <c r="F35" s="4">
        <f>SUMIFS(Purchase!$F:$F,Purchase!$A:$A,Waterfall!$A35,Purchase!$D:$D,Waterfall!$C35,Purchase!$C:$C,Waterfall!F$1)</f>
        <v>0</v>
      </c>
      <c r="G35" s="4">
        <f>SUMIFS(Purchase!$F:$F,Purchase!$A:$A,Waterfall!$A35,Purchase!$D:$D,Waterfall!$C35,Purchase!$C:$C,Waterfall!G$1)</f>
        <v>0</v>
      </c>
      <c r="H35" s="4">
        <f>SUMIFS(Purchase!$F:$F,Purchase!$A:$A,Waterfall!$A35,Purchase!$D:$D,Waterfall!$C35,Purchase!$C:$C,Waterfall!H$1)</f>
        <v>0</v>
      </c>
      <c r="I35" s="4">
        <f>SUMIFS(Purchase!$F:$F,Purchase!$A:$A,Waterfall!$A35,Purchase!$D:$D,Waterfall!$C35,Purchase!$C:$C,Waterfall!I$1)</f>
        <v>0</v>
      </c>
      <c r="J35" s="4">
        <f>SUMIFS(Purchase!$F:$F,Purchase!$A:$A,Waterfall!$A35,Purchase!$D:$D,Waterfall!$C35,Purchase!$C:$C,Waterfall!J$1)</f>
        <v>0</v>
      </c>
      <c r="K35" s="4">
        <f>SUMIFS(Purchase!$F:$F,Purchase!$A:$A,Waterfall!$A35,Purchase!$D:$D,Waterfall!$C35,Purchase!$C:$C,Waterfall!K$1)</f>
        <v>0</v>
      </c>
      <c r="L35" s="4">
        <f>SUMIFS(Purchase!$F:$F,Purchase!$A:$A,Waterfall!$A35,Purchase!$D:$D,Waterfall!$C35,Purchase!$C:$C,Waterfall!L$1)</f>
        <v>0</v>
      </c>
      <c r="M35" s="4">
        <f>SUMIFS(Purchase!$F:$F,Purchase!$A:$A,Waterfall!$A35,Purchase!$D:$D,Waterfall!$C35,Purchase!$C:$C,Waterfall!M$1)</f>
        <v>0</v>
      </c>
      <c r="N35" s="4">
        <f>SUMIFS(Purchase!$F:$F,Purchase!$A:$A,Waterfall!$A35,Purchase!$D:$D,Waterfall!$C35,Purchase!$C:$C,Waterfall!N$1)</f>
        <v>0</v>
      </c>
      <c r="O35" s="4">
        <f>SUMIFS(Purchase!$F:$F,Purchase!$A:$A,Waterfall!$A35,Purchase!$D:$D,Waterfall!$C35,Purchase!$C:$C,Waterfall!O$1)</f>
        <v>0</v>
      </c>
      <c r="P35" s="4">
        <f>SUMIFS(Purchase!$F:$F,Purchase!$A:$A,Waterfall!$A35,Purchase!$D:$D,Waterfall!$C35,Purchase!$C:$C,Waterfall!P$1)</f>
        <v>0</v>
      </c>
      <c r="Q35" s="4">
        <f>SUMIFS(Purchase!$F:$F,Purchase!$A:$A,Waterfall!$A35,Purchase!$D:$D,Waterfall!$C35,Purchase!$C:$C,Waterfall!Q$1)</f>
        <v>0</v>
      </c>
      <c r="R35" s="4">
        <f>SUMIFS(Purchase!$F:$F,Purchase!$A:$A,Waterfall!$A35,Purchase!$D:$D,Waterfall!$C35,Purchase!$C:$C,Waterfall!R$1)</f>
        <v>0</v>
      </c>
      <c r="S35" s="4">
        <f>SUMIFS(Purchase!$F:$F,Purchase!$A:$A,Waterfall!$A35,Purchase!$D:$D,Waterfall!$C35,Purchase!$C:$C,Waterfall!S$1)</f>
        <v>0</v>
      </c>
      <c r="T35" s="4">
        <f>SUMIFS(Purchase!$F:$F,Purchase!$A:$A,Waterfall!$A35,Purchase!$D:$D,Waterfall!$C35,Purchase!$C:$C,Waterfall!T$1)</f>
        <v>0</v>
      </c>
      <c r="U35" s="4">
        <f>SUMIFS(Purchase!$F:$F,Purchase!$A:$A,Waterfall!$A35,Purchase!$D:$D,Waterfall!$C35,Purchase!$C:$C,Waterfall!U$1)</f>
        <v>0</v>
      </c>
      <c r="V35" s="4">
        <f>SUMIFS(Purchase!$F:$F,Purchase!$A:$A,Waterfall!$A35,Purchase!$D:$D,Waterfall!$C35,Purchase!$C:$C,Waterfall!V$1)</f>
        <v>0</v>
      </c>
      <c r="W35" s="4">
        <f>SUMIFS(Purchase!$F:$F,Purchase!$A:$A,Waterfall!$A35,Purchase!$D:$D,Waterfall!$C35,Purchase!$C:$C,Waterfall!W$1)</f>
        <v>0</v>
      </c>
      <c r="X35" s="4">
        <f>SUMIFS(Purchase!$F:$F,Purchase!$A:$A,Waterfall!$A35,Purchase!$D:$D,Waterfall!$C35,Purchase!$C:$C,Waterfall!X$1)</f>
        <v>0</v>
      </c>
      <c r="Y35" s="4">
        <f>SUMIFS(Purchase!$F:$F,Purchase!$A:$A,Waterfall!$A35,Purchase!$D:$D,Waterfall!$C35,Purchase!$C:$C,Waterfall!Y$1)</f>
        <v>0</v>
      </c>
      <c r="Z35" s="4">
        <f>SUMIFS(Purchase!$F:$F,Purchase!$A:$A,Waterfall!$A35,Purchase!$D:$D,Waterfall!$C35,Purchase!$C:$C,Waterfall!Z$1)</f>
        <v>0</v>
      </c>
      <c r="AA35" s="4">
        <f>SUMIFS(Purchase!$F:$F,Purchase!$A:$A,Waterfall!$A35,Purchase!$D:$D,Waterfall!$C35,Purchase!$C:$C,Waterfall!AA$1)</f>
        <v>0</v>
      </c>
      <c r="AB35" s="4">
        <f>SUMIFS(Purchase!$F:$F,Purchase!$A:$A,Waterfall!$A35,Purchase!$D:$D,Waterfall!$C35,Purchase!$C:$C,Waterfall!AB$1)</f>
        <v>0</v>
      </c>
      <c r="AC35" s="4">
        <f>SUMIFS(Purchase!$F:$F,Purchase!$A:$A,Waterfall!$A35,Purchase!$D:$D,Waterfall!$C35,Purchase!$C:$C,Waterfall!AC$1)</f>
        <v>0</v>
      </c>
      <c r="AD35" s="4">
        <f>SUMIFS(Purchase!$F:$F,Purchase!$A:$A,Waterfall!$A35,Purchase!$D:$D,Waterfall!$C35,Purchase!$C:$C,Waterfall!AD$1)</f>
        <v>0</v>
      </c>
      <c r="AE35" s="4">
        <f>SUMIFS(Purchase!$F:$F,Purchase!$A:$A,Waterfall!$A35,Purchase!$D:$D,Waterfall!$C35,Purchase!$C:$C,Waterfall!AE$1)</f>
        <v>0</v>
      </c>
      <c r="AF35" s="4">
        <f>SUMIFS(Purchase!$F:$F,Purchase!$A:$A,Waterfall!$A35,Purchase!$D:$D,Waterfall!$C35,Purchase!$C:$C,Waterfall!AF$1)</f>
        <v>0</v>
      </c>
      <c r="AG35" s="4">
        <f>SUMIFS(Purchase!$F:$F,Purchase!$A:$A,Waterfall!$A35,Purchase!$D:$D,Waterfall!$C35,Purchase!$C:$C,Waterfall!AG$1)</f>
        <v>0</v>
      </c>
      <c r="AH35" s="4">
        <f>SUMIFS(Purchase!$F:$F,Purchase!$A:$A,Waterfall!$A35,Purchase!$D:$D,Waterfall!$C35,Purchase!$C:$C,Waterfall!AH$1)</f>
        <v>0</v>
      </c>
      <c r="AI35" s="4">
        <f>SUMIFS(Purchase!$F:$F,Purchase!$A:$A,Waterfall!$A35,Purchase!$D:$D,Waterfall!$C35,Purchase!$C:$C,Waterfall!AI$1)</f>
        <v>0</v>
      </c>
      <c r="AJ35" s="4">
        <f>SUMIFS(Purchase!$F:$F,Purchase!$A:$A,Waterfall!$A35,Purchase!$D:$D,Waterfall!$C35,Purchase!$C:$C,Waterfall!AJ$1)</f>
        <v>3224.53</v>
      </c>
      <c r="AK35" s="4">
        <f>SUMIFS(Purchase!$F:$F,Purchase!$A:$A,Waterfall!$A35,Purchase!$D:$D,Waterfall!$C35,Purchase!$C:$C,Waterfall!AK$1)</f>
        <v>13380.87</v>
      </c>
      <c r="AL35" s="4">
        <f>SUMIFS(Purchase!$F:$F,Purchase!$A:$A,Waterfall!$A35,Purchase!$D:$D,Waterfall!$C35,Purchase!$C:$C,Waterfall!AL$1)</f>
        <v>12092.92</v>
      </c>
      <c r="AM35" s="4">
        <f>SUMIFS(Purchase!$F:$F,Purchase!$A:$A,Waterfall!$A35,Purchase!$D:$D,Waterfall!$C35,Purchase!$C:$C,Waterfall!AM$1)</f>
        <v>5103.78</v>
      </c>
      <c r="AN35" s="4">
        <f>SUMIFS(Purchase!$F:$F,Purchase!$A:$A,Waterfall!$A35,Purchase!$D:$D,Waterfall!$C35,Purchase!$C:$C,Waterfall!AN$1)</f>
        <v>2514.4699999999998</v>
      </c>
      <c r="AO35" s="4">
        <f>SUMIFS(Purchase!$F:$F,Purchase!$A:$A,Waterfall!$A35,Purchase!$D:$D,Waterfall!$C35,Purchase!$C:$C,Waterfall!AO$1)</f>
        <v>853.96</v>
      </c>
      <c r="AP35" s="4">
        <f>SUMIFS(Purchase!$F:$F,Purchase!$A:$A,Waterfall!$A35,Purchase!$D:$D,Waterfall!$C35,Purchase!$C:$C,Waterfall!AP$1)</f>
        <v>0</v>
      </c>
      <c r="AQ35" s="4">
        <f>SUMIFS(Purchase!$F:$F,Purchase!$A:$A,Waterfall!$A35,Purchase!$D:$D,Waterfall!$C35,Purchase!$C:$C,Waterfall!AQ$1)</f>
        <v>0</v>
      </c>
      <c r="AR35" s="4">
        <f>SUMIFS(Purchase!$F:$F,Purchase!$A:$A,Waterfall!$A35,Purchase!$D:$D,Waterfall!$C35,Purchase!$C:$C,Waterfall!AR$1)</f>
        <v>0</v>
      </c>
      <c r="AS35" s="4">
        <f>SUMIFS(Purchase!$F:$F,Purchase!$A:$A,Waterfall!$A35,Purchase!$D:$D,Waterfall!$C35,Purchase!$C:$C,Waterfall!AS$1)</f>
        <v>0</v>
      </c>
      <c r="AT35" s="4">
        <f>SUMIFS(Purchase!$F:$F,Purchase!$A:$A,Waterfall!$A35,Purchase!$D:$D,Waterfall!$C35,Purchase!$C:$C,Waterfall!AT$1)</f>
        <v>0</v>
      </c>
      <c r="AU35" s="4">
        <f>SUMIFS(Purchase!$F:$F,Purchase!$A:$A,Waterfall!$A35,Purchase!$D:$D,Waterfall!$C35,Purchase!$C:$C,Waterfall!AU$1)</f>
        <v>0</v>
      </c>
      <c r="AV35" s="4">
        <f>SUMIFS(Purchase!$F:$F,Purchase!$A:$A,Waterfall!$A35,Purchase!$D:$D,Waterfall!$C35,Purchase!$C:$C,Waterfall!AV$1)</f>
        <v>0</v>
      </c>
      <c r="AW35" s="4">
        <f>SUMIFS(Purchase!$F:$F,Purchase!$A:$A,Waterfall!$A35,Purchase!$D:$D,Waterfall!$C35,Purchase!$C:$C,Waterfall!AW$1)</f>
        <v>0</v>
      </c>
      <c r="AX35" s="4">
        <f>SUMIFS(Purchase!$F:$F,Purchase!$A:$A,Waterfall!$A35,Purchase!$D:$D,Waterfall!$C35,Purchase!$C:$C,Waterfall!AX$1)</f>
        <v>0</v>
      </c>
      <c r="AY35" s="4">
        <f>SUMIFS(Purchase!$F:$F,Purchase!$A:$A,Waterfall!$A35,Purchase!$D:$D,Waterfall!$C35,Purchase!$C:$C,Waterfall!AY$1)</f>
        <v>0</v>
      </c>
      <c r="AZ35" s="4">
        <f>SUMIFS(Purchase!$F:$F,Purchase!$A:$A,Waterfall!$A35,Purchase!$D:$D,Waterfall!$C35,Purchase!$C:$C,Waterfall!AZ$1)</f>
        <v>0</v>
      </c>
      <c r="BA35" s="4">
        <f>SUMIFS(Purchase!$F:$F,Purchase!$A:$A,Waterfall!$A35,Purchase!$D:$D,Waterfall!$C35,Purchase!$C:$C,Waterfall!BA$1)</f>
        <v>0</v>
      </c>
      <c r="BB35" s="4">
        <f>SUMIFS(Purchase!$F:$F,Purchase!$A:$A,Waterfall!$A35,Purchase!$D:$D,Waterfall!$C35,Purchase!$C:$C,Waterfall!BB$1)</f>
        <v>0</v>
      </c>
      <c r="BC35" s="4">
        <f>SUMIFS(Purchase!$F:$F,Purchase!$A:$A,Waterfall!$A35,Purchase!$D:$D,Waterfall!$C35,Purchase!$C:$C,Waterfall!BC$1)</f>
        <v>0</v>
      </c>
      <c r="BD35" s="4">
        <f>SUMIFS(Purchase!$F:$F,Purchase!$A:$A,Waterfall!$A35,Purchase!$D:$D,Waterfall!$C35,Purchase!$C:$C,Waterfall!BD$1)</f>
        <v>0</v>
      </c>
      <c r="BE35" s="4">
        <f>SUMIFS(Purchase!$F:$F,Purchase!$A:$A,Waterfall!$A35,Purchase!$D:$D,Waterfall!$C35,Purchase!$C:$C,Waterfall!BE$1)</f>
        <v>0</v>
      </c>
      <c r="BF35" s="4">
        <f>SUMIFS(Purchase!$F:$F,Purchase!$A:$A,Waterfall!$A35,Purchase!$D:$D,Waterfall!$C35,Purchase!$C:$C,Waterfall!BF$1)</f>
        <v>0</v>
      </c>
      <c r="BG35" s="4">
        <f>SUMIFS(Purchase!$F:$F,Purchase!$A:$A,Waterfall!$A35,Purchase!$D:$D,Waterfall!$C35,Purchase!$C:$C,Waterfall!BG$1)</f>
        <v>0</v>
      </c>
      <c r="BH35" s="4">
        <f>SUMIFS(Purchase!$F:$F,Purchase!$A:$A,Waterfall!$A35,Purchase!$D:$D,Waterfall!$C35,Purchase!$C:$C,Waterfall!BH$1)</f>
        <v>0</v>
      </c>
      <c r="BI35" s="4">
        <f>SUMIFS(Purchase!$F:$F,Purchase!$A:$A,Waterfall!$A35,Purchase!$D:$D,Waterfall!$C35,Purchase!$C:$C,Waterfall!BI$1)</f>
        <v>0</v>
      </c>
      <c r="BJ35" s="4">
        <f>SUMIFS(Purchase!$F:$F,Purchase!$A:$A,Waterfall!$A35,Purchase!$D:$D,Waterfall!$C35,Purchase!$C:$C,Waterfall!BJ$1)</f>
        <v>0</v>
      </c>
      <c r="BK35" s="4">
        <f>SUMIFS(Purchase!$F:$F,Purchase!$A:$A,Waterfall!$A35,Purchase!$D:$D,Waterfall!$C35,Purchase!$C:$C,Waterfall!BK$1)</f>
        <v>0</v>
      </c>
      <c r="BL35" s="4">
        <f>SUMIFS(Purchase!$F:$F,Purchase!$A:$A,Waterfall!$A35,Purchase!$D:$D,Waterfall!$C35,Purchase!$C:$C,Waterfall!BL$1)</f>
        <v>0</v>
      </c>
      <c r="BM35" s="4">
        <f>SUMIFS(Purchase!$F:$F,Purchase!$A:$A,Waterfall!$A35,Purchase!$D:$D,Waterfall!$C35,Purchase!$C:$C,Waterfall!BM$1)</f>
        <v>0</v>
      </c>
      <c r="BN35" s="4">
        <f>SUMIFS(Purchase!$F:$F,Purchase!$A:$A,Waterfall!$A35,Purchase!$D:$D,Waterfall!$C35,Purchase!$C:$C,Waterfall!BN$1)</f>
        <v>0</v>
      </c>
      <c r="BO35" s="4">
        <f>SUMIFS(Purchase!$F:$F,Purchase!$A:$A,Waterfall!$A35,Purchase!$D:$D,Waterfall!$C35,Purchase!$C:$C,Waterfall!BO$1)</f>
        <v>0</v>
      </c>
      <c r="BP35" s="4">
        <f>SUMIFS(Purchase!$F:$F,Purchase!$A:$A,Waterfall!$A35,Purchase!$D:$D,Waterfall!$C35,Purchase!$C:$C,Waterfall!BP$1)</f>
        <v>0</v>
      </c>
      <c r="BQ35" s="4">
        <f>SUMIFS(Purchase!$F:$F,Purchase!$A:$A,Waterfall!$A35,Purchase!$D:$D,Waterfall!$C35,Purchase!$C:$C,Waterfall!BQ$1)</f>
        <v>0</v>
      </c>
      <c r="BR35" s="4">
        <f>SUMIFS(Purchase!$F:$F,Purchase!$A:$A,Waterfall!$A35,Purchase!$D:$D,Waterfall!$C35,Purchase!$C:$C,Waterfall!BR$1)</f>
        <v>0</v>
      </c>
      <c r="BS35" s="4">
        <f>SUMIFS(Purchase!$F:$F,Purchase!$A:$A,Waterfall!$A35,Purchase!$D:$D,Waterfall!$C35,Purchase!$C:$C,Waterfall!BS$1)</f>
        <v>0</v>
      </c>
      <c r="BT35" s="4">
        <f>SUMIFS(Purchase!$F:$F,Purchase!$A:$A,Waterfall!$A35,Purchase!$D:$D,Waterfall!$C35,Purchase!$C:$C,Waterfall!BT$1)</f>
        <v>0</v>
      </c>
      <c r="BU35" s="4">
        <f>SUMIFS(Purchase!$F:$F,Purchase!$A:$A,Waterfall!$A35,Purchase!$D:$D,Waterfall!$C35,Purchase!$C:$C,Waterfall!BU$1)</f>
        <v>0</v>
      </c>
      <c r="BV35" s="4">
        <f>SUMIFS(Purchase!$F:$F,Purchase!$A:$A,Waterfall!$A35,Purchase!$D:$D,Waterfall!$C35,Purchase!$C:$C,Waterfall!BV$1)</f>
        <v>0</v>
      </c>
      <c r="BW35" s="4">
        <f>SUMIFS(Purchase!$F:$F,Purchase!$A:$A,Waterfall!$A35,Purchase!$D:$D,Waterfall!$C35,Purchase!$C:$C,Waterfall!BW$1)</f>
        <v>0</v>
      </c>
      <c r="BX35" s="4">
        <f>SUMIFS(Purchase!$F:$F,Purchase!$A:$A,Waterfall!$A35,Purchase!$D:$D,Waterfall!$C35,Purchase!$C:$C,Waterfall!BX$1)</f>
        <v>0</v>
      </c>
      <c r="BY35" s="4">
        <f>SUMIFS(Purchase!$F:$F,Purchase!$A:$A,Waterfall!$A35,Purchase!$D:$D,Waterfall!$C35,Purchase!$C:$C,Waterfall!BY$1)</f>
        <v>0</v>
      </c>
      <c r="BZ35" s="4">
        <f>SUMIFS(Purchase!$F:$F,Purchase!$A:$A,Waterfall!$A35,Purchase!$D:$D,Waterfall!$C35,Purchase!$C:$C,Waterfall!BZ$1)</f>
        <v>0</v>
      </c>
      <c r="CA35" s="4">
        <f>SUMIFS(Purchase!$F:$F,Purchase!$A:$A,Waterfall!$A35,Purchase!$D:$D,Waterfall!$C35,Purchase!$C:$C,Waterfall!CA$1)</f>
        <v>0</v>
      </c>
      <c r="CB35" s="4">
        <f>SUMIFS(Purchase!$F:$F,Purchase!$A:$A,Waterfall!$A35,Purchase!$D:$D,Waterfall!$C35,Purchase!$C:$C,Waterfall!CB$1)</f>
        <v>0</v>
      </c>
      <c r="CC35" s="4">
        <f>SUMIFS(Purchase!$F:$F,Purchase!$A:$A,Waterfall!$A35,Purchase!$D:$D,Waterfall!$C35,Purchase!$C:$C,Waterfall!CC$1)</f>
        <v>0</v>
      </c>
      <c r="CD35" s="4">
        <f>SUMIFS(Purchase!$F:$F,Purchase!$A:$A,Waterfall!$A35,Purchase!$D:$D,Waterfall!$C35,Purchase!$C:$C,Waterfall!CD$1)</f>
        <v>0</v>
      </c>
      <c r="CE35" s="4">
        <f>SUMIFS(Purchase!$F:$F,Purchase!$A:$A,Waterfall!$A35,Purchase!$D:$D,Waterfall!$C35,Purchase!$C:$C,Waterfall!CE$1)</f>
        <v>0</v>
      </c>
      <c r="CF35" s="4">
        <f>SUMIFS(Purchase!$F:$F,Purchase!$A:$A,Waterfall!$A35,Purchase!$D:$D,Waterfall!$C35,Purchase!$C:$C,Waterfall!CF$1)</f>
        <v>0</v>
      </c>
      <c r="CG35" s="4">
        <f>SUMIFS(Purchase!$F:$F,Purchase!$A:$A,Waterfall!$A35,Purchase!$D:$D,Waterfall!$C35,Purchase!$C:$C,Waterfall!CG$1)</f>
        <v>0</v>
      </c>
      <c r="CH35" s="4">
        <f>SUMIFS(Purchase!$F:$F,Purchase!$A:$A,Waterfall!$A35,Purchase!$D:$D,Waterfall!$C35,Purchase!$C:$C,Waterfall!CH$1)</f>
        <v>0</v>
      </c>
      <c r="CI35" s="4">
        <f>SUMIFS(Purchase!$F:$F,Purchase!$A:$A,Waterfall!$A35,Purchase!$D:$D,Waterfall!$C35,Purchase!$C:$C,Waterfall!CI$1)</f>
        <v>0</v>
      </c>
      <c r="CJ35" s="4">
        <f>SUMIFS(Purchase!$F:$F,Purchase!$A:$A,Waterfall!$A35,Purchase!$D:$D,Waterfall!$C35,Purchase!$C:$C,Waterfall!CJ$1)</f>
        <v>0</v>
      </c>
      <c r="CK35" s="4">
        <f>SUMIFS(Purchase!$F:$F,Purchase!$A:$A,Waterfall!$A35,Purchase!$D:$D,Waterfall!$C35,Purchase!$C:$C,Waterfall!CK$1)</f>
        <v>0</v>
      </c>
      <c r="CL35" s="4">
        <f>SUMIFS(Purchase!$F:$F,Purchase!$A:$A,Waterfall!$A35,Purchase!$D:$D,Waterfall!$C35,Purchase!$C:$C,Waterfall!CL$1)</f>
        <v>0</v>
      </c>
      <c r="CM35" s="4">
        <f>SUMIFS(Purchase!$F:$F,Purchase!$A:$A,Waterfall!$A35,Purchase!$D:$D,Waterfall!$C35,Purchase!$C:$C,Waterfall!CM$1)</f>
        <v>0</v>
      </c>
      <c r="CN35" s="4">
        <f>SUMIFS(Purchase!$F:$F,Purchase!$A:$A,Waterfall!$A35,Purchase!$D:$D,Waterfall!$C35,Purchase!$C:$C,Waterfall!CN$1)</f>
        <v>0</v>
      </c>
      <c r="CO35" s="4">
        <f>SUMIFS(Purchase!$F:$F,Purchase!$A:$A,Waterfall!$A35,Purchase!$D:$D,Waterfall!$C35,Purchase!$C:$C,Waterfall!CO$1)</f>
        <v>0</v>
      </c>
      <c r="CP35" s="4">
        <f>SUMIFS(Purchase!$F:$F,Purchase!$A:$A,Waterfall!$A35,Purchase!$D:$D,Waterfall!$C35,Purchase!$C:$C,Waterfall!CP$1)</f>
        <v>0</v>
      </c>
      <c r="CQ35" s="4">
        <f>SUMIFS(Purchase!$F:$F,Purchase!$A:$A,Waterfall!$A35,Purchase!$D:$D,Waterfall!$C35,Purchase!$C:$C,Waterfall!CQ$1)</f>
        <v>0</v>
      </c>
      <c r="CR35" s="4">
        <f>SUMIFS(Purchase!$F:$F,Purchase!$A:$A,Waterfall!$A35,Purchase!$D:$D,Waterfall!$C35,Purchase!$C:$C,Waterfall!CR$1)</f>
        <v>0</v>
      </c>
      <c r="CS35" s="4">
        <f>SUMIFS(Purchase!$F:$F,Purchase!$A:$A,Waterfall!$A35,Purchase!$D:$D,Waterfall!$C35,Purchase!$C:$C,Waterfall!CS$1)</f>
        <v>0</v>
      </c>
      <c r="CT35" s="4">
        <f>SUMIFS(Purchase!$F:$F,Purchase!$A:$A,Waterfall!$A35,Purchase!$D:$D,Waterfall!$C35,Purchase!$C:$C,Waterfall!CT$1)</f>
        <v>0</v>
      </c>
      <c r="CU35" s="4">
        <f>SUMIFS(Purchase!$F:$F,Purchase!$A:$A,Waterfall!$A35,Purchase!$D:$D,Waterfall!$C35,Purchase!$C:$C,Waterfall!CU$1)</f>
        <v>0</v>
      </c>
      <c r="CV35" s="4">
        <f>SUMIFS(Purchase!$F:$F,Purchase!$A:$A,Waterfall!$A35,Purchase!$D:$D,Waterfall!$C35,Purchase!$C:$C,Waterfall!CV$1)</f>
        <v>0</v>
      </c>
      <c r="CW35" s="4">
        <f>SUMIFS(Purchase!$F:$F,Purchase!$A:$A,Waterfall!$A35,Purchase!$D:$D,Waterfall!$C35,Purchase!$C:$C,Waterfall!CW$1)</f>
        <v>0</v>
      </c>
      <c r="CX35" s="4">
        <f>SUMIFS(Purchase!$F:$F,Purchase!$A:$A,Waterfall!$A35,Purchase!$D:$D,Waterfall!$C35,Purchase!$C:$C,Waterfall!CX$1)</f>
        <v>0</v>
      </c>
      <c r="CY35" s="4">
        <f>SUMIFS(Purchase!$F:$F,Purchase!$A:$A,Waterfall!$A35,Purchase!$D:$D,Waterfall!$C35,Purchase!$C:$C,Waterfall!CY$1)</f>
        <v>0</v>
      </c>
      <c r="CZ35" s="4">
        <f>SUMIFS(Purchase!$F:$F,Purchase!$A:$A,Waterfall!$A35,Purchase!$D:$D,Waterfall!$C35,Purchase!$C:$C,Waterfall!CZ$1)</f>
        <v>0</v>
      </c>
      <c r="DA35" s="4">
        <f>SUMIFS(Purchase!$F:$F,Purchase!$A:$A,Waterfall!$A35,Purchase!$D:$D,Waterfall!$C35,Purchase!$C:$C,Waterfall!DA$1)</f>
        <v>0</v>
      </c>
      <c r="DB35" s="4">
        <f>SUMIFS(Purchase!$F:$F,Purchase!$A:$A,Waterfall!$A35,Purchase!$D:$D,Waterfall!$C35,Purchase!$C:$C,Waterfall!DB$1)</f>
        <v>0</v>
      </c>
      <c r="DC35" s="4">
        <f>SUMIFS(Purchase!$F:$F,Purchase!$A:$A,Waterfall!$A35,Purchase!$D:$D,Waterfall!$C35,Purchase!$C:$C,Waterfall!DC$1)</f>
        <v>0</v>
      </c>
      <c r="DD35" s="4">
        <f>SUMIFS(Purchase!$F:$F,Purchase!$A:$A,Waterfall!$A35,Purchase!$D:$D,Waterfall!$C35,Purchase!$C:$C,Waterfall!DD$1)</f>
        <v>0</v>
      </c>
      <c r="DE35" s="4">
        <f>SUMIFS(Purchase!$F:$F,Purchase!$A:$A,Waterfall!$A35,Purchase!$D:$D,Waterfall!$C35,Purchase!$C:$C,Waterfall!DE$1)</f>
        <v>0</v>
      </c>
      <c r="DF35" s="4">
        <f>SUMIFS(Purchase!$F:$F,Purchase!$A:$A,Waterfall!$A35,Purchase!$D:$D,Waterfall!$C35,Purchase!$C:$C,Waterfall!DF$1)</f>
        <v>0</v>
      </c>
      <c r="DG35" s="4">
        <f>SUMIFS(Purchase!$F:$F,Purchase!$A:$A,Waterfall!$A35,Purchase!$D:$D,Waterfall!$C35,Purchase!$C:$C,Waterfall!DG$1)</f>
        <v>0</v>
      </c>
      <c r="DH35" s="4">
        <f>SUMIFS(Purchase!$F:$F,Purchase!$A:$A,Waterfall!$A35,Purchase!$D:$D,Waterfall!$C35,Purchase!$C:$C,Waterfall!DH$1)</f>
        <v>0</v>
      </c>
      <c r="DI35" s="4">
        <f>SUMIFS(Purchase!$F:$F,Purchase!$A:$A,Waterfall!$A35,Purchase!$D:$D,Waterfall!$C35,Purchase!$C:$C,Waterfall!DI$1)</f>
        <v>0</v>
      </c>
      <c r="DJ35" s="4">
        <f>SUMIFS(Purchase!$F:$F,Purchase!$A:$A,Waterfall!$A35,Purchase!$D:$D,Waterfall!$C35,Purchase!$C:$C,Waterfall!DJ$1)</f>
        <v>0</v>
      </c>
      <c r="DK35" s="4">
        <f>SUMIFS(Purchase!$F:$F,Purchase!$A:$A,Waterfall!$A35,Purchase!$D:$D,Waterfall!$C35,Purchase!$C:$C,Waterfall!DK$1)</f>
        <v>0</v>
      </c>
      <c r="DL35" s="4">
        <f>SUMIFS(Purchase!$F:$F,Purchase!$A:$A,Waterfall!$A35,Purchase!$D:$D,Waterfall!$C35,Purchase!$C:$C,Waterfall!DL$1)</f>
        <v>0</v>
      </c>
      <c r="DM35" s="4">
        <f>SUMIFS(Purchase!$F:$F,Purchase!$A:$A,Waterfall!$A35,Purchase!$D:$D,Waterfall!$C35,Purchase!$C:$C,Waterfall!DM$1)</f>
        <v>0</v>
      </c>
      <c r="DN35" s="4">
        <f>SUMIFS(Purchase!$F:$F,Purchase!$A:$A,Waterfall!$A35,Purchase!$D:$D,Waterfall!$C35,Purchase!$C:$C,Waterfall!DN$1)</f>
        <v>0</v>
      </c>
      <c r="DO35" s="4">
        <f>SUMIFS(Purchase!$F:$F,Purchase!$A:$A,Waterfall!$A35,Purchase!$D:$D,Waterfall!$C35,Purchase!$C:$C,Waterfall!DO$1)</f>
        <v>0</v>
      </c>
      <c r="DP35" s="4">
        <f>SUMIFS(Purchase!$F:$F,Purchase!$A:$A,Waterfall!$A35,Purchase!$D:$D,Waterfall!$C35,Purchase!$C:$C,Waterfall!DP$1)</f>
        <v>0</v>
      </c>
      <c r="DQ35" s="4">
        <f>SUMIFS(Purchase!$F:$F,Purchase!$A:$A,Waterfall!$A35,Purchase!$D:$D,Waterfall!$C35,Purchase!$C:$C,Waterfall!DQ$1)</f>
        <v>0</v>
      </c>
      <c r="DR35" s="4">
        <f>SUMIFS(Purchase!$F:$F,Purchase!$A:$A,Waterfall!$A35,Purchase!$D:$D,Waterfall!$C35,Purchase!$C:$C,Waterfall!DR$1)</f>
        <v>0</v>
      </c>
      <c r="DS35" s="4">
        <f>SUMIFS(Purchase!$F:$F,Purchase!$A:$A,Waterfall!$A35,Purchase!$D:$D,Waterfall!$C35,Purchase!$C:$C,Waterfall!DS$1)</f>
        <v>0</v>
      </c>
      <c r="DT35" s="4">
        <f>SUMIFS(Purchase!$F:$F,Purchase!$A:$A,Waterfall!$A35,Purchase!$D:$D,Waterfall!$C35,Purchase!$C:$C,Waterfall!DT$1)</f>
        <v>0</v>
      </c>
      <c r="DU35" s="4">
        <f>SUMIFS(Purchase!$F:$F,Purchase!$A:$A,Waterfall!$A35,Purchase!$D:$D,Waterfall!$C35,Purchase!$C:$C,Waterfall!DU$1)</f>
        <v>0</v>
      </c>
      <c r="DV35" s="4">
        <f>SUMIFS(Purchase!$F:$F,Purchase!$A:$A,Waterfall!$A35,Purchase!$D:$D,Waterfall!$C35,Purchase!$C:$C,Waterfall!DV$1)</f>
        <v>0</v>
      </c>
      <c r="DW35" s="4">
        <f>SUMIFS(Purchase!$F:$F,Purchase!$A:$A,Waterfall!$A35,Purchase!$D:$D,Waterfall!$C35,Purchase!$C:$C,Waterfall!DW$1)</f>
        <v>0</v>
      </c>
      <c r="DX35" s="4">
        <f>SUMIFS(Purchase!$F:$F,Purchase!$A:$A,Waterfall!$A35,Purchase!$D:$D,Waterfall!$C35,Purchase!$C:$C,Waterfall!DX$1)</f>
        <v>0</v>
      </c>
      <c r="DY35" s="4">
        <f>SUMIFS(Purchase!$F:$F,Purchase!$A:$A,Waterfall!$A35,Purchase!$D:$D,Waterfall!$C35,Purchase!$C:$C,Waterfall!DY$1)</f>
        <v>0</v>
      </c>
      <c r="DZ35" s="4">
        <f>SUMIFS(Purchase!$F:$F,Purchase!$A:$A,Waterfall!$A35,Purchase!$D:$D,Waterfall!$C35,Purchase!$C:$C,Waterfall!DZ$1)</f>
        <v>0</v>
      </c>
      <c r="EA35" s="4">
        <f>SUMIFS(Purchase!$F:$F,Purchase!$A:$A,Waterfall!$A35,Purchase!$D:$D,Waterfall!$C35,Purchase!$C:$C,Waterfall!EA$1)</f>
        <v>0</v>
      </c>
      <c r="EB35" s="4">
        <f>SUMIFS(Purchase!$F:$F,Purchase!$A:$A,Waterfall!$A35,Purchase!$D:$D,Waterfall!$C35,Purchase!$C:$C,Waterfall!EB$1)</f>
        <v>0</v>
      </c>
      <c r="EC35" s="4">
        <f>SUMIFS(Purchase!$F:$F,Purchase!$A:$A,Waterfall!$A35,Purchase!$D:$D,Waterfall!$C35,Purchase!$C:$C,Waterfall!EC$1)</f>
        <v>0</v>
      </c>
      <c r="ED35" s="4">
        <f>SUMIFS(Purchase!$F:$F,Purchase!$A:$A,Waterfall!$A35,Purchase!$D:$D,Waterfall!$C35,Purchase!$C:$C,Waterfall!ED$1)</f>
        <v>0</v>
      </c>
      <c r="EE35" s="4">
        <f>SUMIFS(Purchase!$F:$F,Purchase!$A:$A,Waterfall!$A35,Purchase!$D:$D,Waterfall!$C35,Purchase!$C:$C,Waterfall!EE$1)</f>
        <v>0</v>
      </c>
      <c r="EF35" s="4">
        <f>SUMIFS(Purchase!$F:$F,Purchase!$A:$A,Waterfall!$A35,Purchase!$D:$D,Waterfall!$C35,Purchase!$C:$C,Waterfall!EF$1)</f>
        <v>0</v>
      </c>
      <c r="EG35" s="4">
        <f>SUMIFS(Purchase!$F:$F,Purchase!$A:$A,Waterfall!$A35,Purchase!$D:$D,Waterfall!$C35,Purchase!$C:$C,Waterfall!EG$1)</f>
        <v>0</v>
      </c>
      <c r="EH35" s="4">
        <f>SUMIFS(Purchase!$F:$F,Purchase!$A:$A,Waterfall!$A35,Purchase!$D:$D,Waterfall!$C35,Purchase!$C:$C,Waterfall!EH$1)</f>
        <v>0</v>
      </c>
      <c r="EI35" s="4">
        <f>SUMIFS(Purchase!$F:$F,Purchase!$A:$A,Waterfall!$A35,Purchase!$D:$D,Waterfall!$C35,Purchase!$C:$C,Waterfall!EI$1)</f>
        <v>0</v>
      </c>
      <c r="EJ35" s="4">
        <f>SUMIFS(Purchase!$F:$F,Purchase!$A:$A,Waterfall!$A35,Purchase!$D:$D,Waterfall!$C35,Purchase!$C:$C,Waterfall!EJ$1)</f>
        <v>0</v>
      </c>
      <c r="EK35" s="4">
        <f>SUMIFS(Purchase!$F:$F,Purchase!$A:$A,Waterfall!$A35,Purchase!$D:$D,Waterfall!$C35,Purchase!$C:$C,Waterfall!EK$1)</f>
        <v>0</v>
      </c>
      <c r="EL35" s="4">
        <f>SUMIFS(Purchase!$F:$F,Purchase!$A:$A,Waterfall!$A35,Purchase!$D:$D,Waterfall!$C35,Purchase!$C:$C,Waterfall!EL$1)</f>
        <v>0</v>
      </c>
      <c r="EM35" s="4">
        <f>SUMIFS(Purchase!$F:$F,Purchase!$A:$A,Waterfall!$A35,Purchase!$D:$D,Waterfall!$C35,Purchase!$C:$C,Waterfall!EM$1)</f>
        <v>0</v>
      </c>
      <c r="EN35" s="4">
        <f>SUMIFS(Purchase!$F:$F,Purchase!$A:$A,Waterfall!$A35,Purchase!$D:$D,Waterfall!$C35,Purchase!$C:$C,Waterfall!EN$1)</f>
        <v>0</v>
      </c>
      <c r="EO35" s="4">
        <f>SUMIFS(Purchase!$F:$F,Purchase!$A:$A,Waterfall!$A35,Purchase!$D:$D,Waterfall!$C35,Purchase!$C:$C,Waterfall!EO$1)</f>
        <v>0</v>
      </c>
      <c r="EP35" s="4">
        <f>SUMIFS(Purchase!$F:$F,Purchase!$A:$A,Waterfall!$A35,Purchase!$D:$D,Waterfall!$C35,Purchase!$C:$C,Waterfall!EP$1)</f>
        <v>0</v>
      </c>
      <c r="EQ35" s="4">
        <f>SUMIFS(Purchase!$F:$F,Purchase!$A:$A,Waterfall!$A35,Purchase!$D:$D,Waterfall!$C35,Purchase!$C:$C,Waterfall!EQ$1)</f>
        <v>0</v>
      </c>
      <c r="ER35" s="4">
        <f>SUMIFS(Purchase!$F:$F,Purchase!$A:$A,Waterfall!$A35,Purchase!$D:$D,Waterfall!$C35,Purchase!$C:$C,Waterfall!ER$1)</f>
        <v>0</v>
      </c>
      <c r="ES35" s="4">
        <f>SUMIFS(Purchase!$F:$F,Purchase!$A:$A,Waterfall!$A35,Purchase!$D:$D,Waterfall!$C35,Purchase!$C:$C,Waterfall!ES$1)</f>
        <v>0</v>
      </c>
      <c r="ET35" s="4">
        <f>SUMIFS(Purchase!$F:$F,Purchase!$A:$A,Waterfall!$A35,Purchase!$D:$D,Waterfall!$C35,Purchase!$C:$C,Waterfall!ET$1)</f>
        <v>0</v>
      </c>
      <c r="EU35" s="4">
        <f>SUMIFS(Purchase!$F:$F,Purchase!$A:$A,Waterfall!$A35,Purchase!$D:$D,Waterfall!$C35,Purchase!$C:$C,Waterfall!EU$1)</f>
        <v>0</v>
      </c>
      <c r="EV35" s="4">
        <f>SUMIFS(Purchase!$F:$F,Purchase!$A:$A,Waterfall!$A35,Purchase!$D:$D,Waterfall!$C35,Purchase!$C:$C,Waterfall!EV$1)</f>
        <v>0</v>
      </c>
      <c r="EW35" s="4">
        <f>SUMIFS(Purchase!$F:$F,Purchase!$A:$A,Waterfall!$A35,Purchase!$D:$D,Waterfall!$C35,Purchase!$C:$C,Waterfall!EW$1)</f>
        <v>0</v>
      </c>
      <c r="EX35" s="4">
        <f>SUMIFS(Purchase!$F:$F,Purchase!$A:$A,Waterfall!$A35,Purchase!$D:$D,Waterfall!$C35,Purchase!$C:$C,Waterfall!EX$1)</f>
        <v>0</v>
      </c>
      <c r="EY35" s="4">
        <f>SUMIFS(Purchase!$F:$F,Purchase!$A:$A,Waterfall!$A35,Purchase!$D:$D,Waterfall!$C35,Purchase!$C:$C,Waterfall!EY$1)</f>
        <v>0</v>
      </c>
      <c r="EZ35" s="4">
        <f>SUMIFS(Purchase!$F:$F,Purchase!$A:$A,Waterfall!$A35,Purchase!$D:$D,Waterfall!$C35,Purchase!$C:$C,Waterfall!EZ$1)</f>
        <v>0</v>
      </c>
      <c r="FA35" s="4">
        <f>SUMIFS(Purchase!$F:$F,Purchase!$A:$A,Waterfall!$A35,Purchase!$D:$D,Waterfall!$C35,Purchase!$C:$C,Waterfall!FA$1)</f>
        <v>0</v>
      </c>
      <c r="FB35" s="4">
        <f>SUMIFS(Purchase!$F:$F,Purchase!$A:$A,Waterfall!$A35,Purchase!$D:$D,Waterfall!$C35,Purchase!$C:$C,Waterfall!FB$1)</f>
        <v>0</v>
      </c>
      <c r="FC35" s="4">
        <f>SUMIFS(Purchase!$F:$F,Purchase!$A:$A,Waterfall!$A35,Purchase!$D:$D,Waterfall!$C35,Purchase!$C:$C,Waterfall!FC$1)</f>
        <v>0</v>
      </c>
      <c r="FD35" s="4">
        <f>SUMIFS(Purchase!$F:$F,Purchase!$A:$A,Waterfall!$A35,Purchase!$D:$D,Waterfall!$C35,Purchase!$C:$C,Waterfall!FD$1)</f>
        <v>0</v>
      </c>
      <c r="FE35" s="4">
        <f>SUMIFS(Purchase!$F:$F,Purchase!$A:$A,Waterfall!$A35,Purchase!$D:$D,Waterfall!$C35,Purchase!$C:$C,Waterfall!FE$1)</f>
        <v>0</v>
      </c>
      <c r="FF35" s="4">
        <f>SUMIFS(Purchase!$F:$F,Purchase!$A:$A,Waterfall!$A35,Purchase!$D:$D,Waterfall!$C35,Purchase!$C:$C,Waterfall!FF$1)</f>
        <v>0</v>
      </c>
      <c r="FG35" s="4">
        <f>SUMIFS(Purchase!$F:$F,Purchase!$A:$A,Waterfall!$A35,Purchase!$D:$D,Waterfall!$C35,Purchase!$C:$C,Waterfall!FG$1)</f>
        <v>0</v>
      </c>
      <c r="FH35" s="4">
        <f>SUMIFS(Purchase!$F:$F,Purchase!$A:$A,Waterfall!$A35,Purchase!$D:$D,Waterfall!$C35,Purchase!$C:$C,Waterfall!FH$1)</f>
        <v>0</v>
      </c>
      <c r="FI35" s="4">
        <f>SUMIFS(Purchase!$F:$F,Purchase!$A:$A,Waterfall!$A35,Purchase!$D:$D,Waterfall!$C35,Purchase!$C:$C,Waterfall!FI$1)</f>
        <v>0</v>
      </c>
      <c r="FJ35" s="4">
        <f>SUMIFS(Purchase!$F:$F,Purchase!$A:$A,Waterfall!$A35,Purchase!$D:$D,Waterfall!$C35,Purchase!$C:$C,Waterfall!FJ$1)</f>
        <v>0</v>
      </c>
      <c r="FK35" s="4">
        <f>SUMIFS(Purchase!$F:$F,Purchase!$A:$A,Waterfall!$A35,Purchase!$D:$D,Waterfall!$C35,Purchase!$C:$C,Waterfall!FK$1)</f>
        <v>0</v>
      </c>
      <c r="FL35" s="4">
        <f>SUMIFS(Purchase!$F:$F,Purchase!$A:$A,Waterfall!$A35,Purchase!$D:$D,Waterfall!$C35,Purchase!$C:$C,Waterfall!FL$1)</f>
        <v>0</v>
      </c>
      <c r="FM35" s="4">
        <f>SUMIFS(Purchase!$F:$F,Purchase!$A:$A,Waterfall!$A35,Purchase!$D:$D,Waterfall!$C35,Purchase!$C:$C,Waterfall!FM$1)</f>
        <v>0</v>
      </c>
      <c r="FN35" s="4">
        <f>SUMIFS(Purchase!$F:$F,Purchase!$A:$A,Waterfall!$A35,Purchase!$D:$D,Waterfall!$C35,Purchase!$C:$C,Waterfall!FN$1)</f>
        <v>0</v>
      </c>
      <c r="FO35" s="4">
        <f>SUMIFS(Purchase!$F:$F,Purchase!$A:$A,Waterfall!$A35,Purchase!$D:$D,Waterfall!$C35,Purchase!$C:$C,Waterfall!FO$1)</f>
        <v>0</v>
      </c>
      <c r="FP35" s="4">
        <f>SUMIFS(Purchase!$F:$F,Purchase!$A:$A,Waterfall!$A35,Purchase!$D:$D,Waterfall!$C35,Purchase!$C:$C,Waterfall!FP$1)</f>
        <v>0</v>
      </c>
      <c r="FQ35" s="4">
        <f>SUMIFS(Purchase!$F:$F,Purchase!$A:$A,Waterfall!$A35,Purchase!$D:$D,Waterfall!$C35,Purchase!$C:$C,Waterfall!FQ$1)</f>
        <v>0</v>
      </c>
      <c r="FR35" s="4">
        <f>SUMIFS(Purchase!$F:$F,Purchase!$A:$A,Waterfall!$A35,Purchase!$D:$D,Waterfall!$C35,Purchase!$C:$C,Waterfall!FR$1)</f>
        <v>0</v>
      </c>
      <c r="FS35" s="4">
        <f>SUMIFS(Purchase!$F:$F,Purchase!$A:$A,Waterfall!$A35,Purchase!$D:$D,Waterfall!$C35,Purchase!$C:$C,Waterfall!FS$1)</f>
        <v>0</v>
      </c>
      <c r="FT35" s="4">
        <f>SUMIFS(Purchase!$F:$F,Purchase!$A:$A,Waterfall!$A35,Purchase!$D:$D,Waterfall!$C35,Purchase!$C:$C,Waterfall!FT$1)</f>
        <v>0</v>
      </c>
      <c r="FU35" s="4">
        <f>SUMIFS(Purchase!$F:$F,Purchase!$A:$A,Waterfall!$A35,Purchase!$D:$D,Waterfall!$C35,Purchase!$C:$C,Waterfall!FU$1)</f>
        <v>0</v>
      </c>
      <c r="FV35" s="4">
        <f>SUMIFS(Purchase!$F:$F,Purchase!$A:$A,Waterfall!$A35,Purchase!$D:$D,Waterfall!$C35,Purchase!$C:$C,Waterfall!FV$1)</f>
        <v>0</v>
      </c>
      <c r="FW35" s="4">
        <f>SUMIFS(Purchase!$F:$F,Purchase!$A:$A,Waterfall!$A35,Purchase!$D:$D,Waterfall!$C35,Purchase!$C:$C,Waterfall!FW$1)</f>
        <v>0</v>
      </c>
      <c r="FX35" s="4">
        <f>SUMIFS(Purchase!$F:$F,Purchase!$A:$A,Waterfall!$A35,Purchase!$D:$D,Waterfall!$C35,Purchase!$C:$C,Waterfall!FX$1)</f>
        <v>0</v>
      </c>
      <c r="FY35" s="4">
        <f>SUMIFS(Purchase!$F:$F,Purchase!$A:$A,Waterfall!$A35,Purchase!$D:$D,Waterfall!$C35,Purchase!$C:$C,Waterfall!FY$1)</f>
        <v>0</v>
      </c>
      <c r="FZ35" s="4">
        <f>SUMIFS(Purchase!$F:$F,Purchase!$A:$A,Waterfall!$A35,Purchase!$D:$D,Waterfall!$C35,Purchase!$C:$C,Waterfall!FZ$1)</f>
        <v>0</v>
      </c>
      <c r="GA35" s="4">
        <f>SUMIFS(Purchase!$F:$F,Purchase!$A:$A,Waterfall!$A35,Purchase!$D:$D,Waterfall!$C35,Purchase!$C:$C,Waterfall!GA$1)</f>
        <v>0</v>
      </c>
      <c r="GB35" s="4">
        <f>SUMIFS(Purchase!$F:$F,Purchase!$A:$A,Waterfall!$A35,Purchase!$D:$D,Waterfall!$C35,Purchase!$C:$C,Waterfall!GB$1)</f>
        <v>0</v>
      </c>
      <c r="GC35" s="4">
        <f>SUMIFS(Purchase!$F:$F,Purchase!$A:$A,Waterfall!$A35,Purchase!$D:$D,Waterfall!$C35,Purchase!$C:$C,Waterfall!GC$1)</f>
        <v>0</v>
      </c>
      <c r="GD35" s="4">
        <f>SUMIFS(Purchase!$F:$F,Purchase!$A:$A,Waterfall!$A35,Purchase!$D:$D,Waterfall!$C35,Purchase!$C:$C,Waterfall!GD$1)</f>
        <v>0</v>
      </c>
      <c r="GE35" s="4">
        <f>SUMIFS(Purchase!$F:$F,Purchase!$A:$A,Waterfall!$A35,Purchase!$D:$D,Waterfall!$C35,Purchase!$C:$C,Waterfall!GE$1)</f>
        <v>0</v>
      </c>
      <c r="GF35" s="4">
        <f>SUMIFS(Purchase!$F:$F,Purchase!$A:$A,Waterfall!$A35,Purchase!$D:$D,Waterfall!$C35,Purchase!$C:$C,Waterfall!GF$1)</f>
        <v>0</v>
      </c>
      <c r="GG35" s="4">
        <f>SUMIFS(Purchase!$F:$F,Purchase!$A:$A,Waterfall!$A35,Purchase!$D:$D,Waterfall!$C35,Purchase!$C:$C,Waterfall!GG$1)</f>
        <v>0</v>
      </c>
      <c r="GH35" s="4">
        <f>SUMIFS(Purchase!$F:$F,Purchase!$A:$A,Waterfall!$A35,Purchase!$D:$D,Waterfall!$C35,Purchase!$C:$C,Waterfall!GH$1)</f>
        <v>0</v>
      </c>
      <c r="GI35" s="4">
        <f>SUMIFS(Purchase!$F:$F,Purchase!$A:$A,Waterfall!$A35,Purchase!$D:$D,Waterfall!$C35,Purchase!$C:$C,Waterfall!GI$1)</f>
        <v>0</v>
      </c>
    </row>
    <row r="36" spans="1:191" x14ac:dyDescent="0.35">
      <c r="A36" s="8">
        <f t="shared" si="3"/>
        <v>1</v>
      </c>
      <c r="B36" s="2" t="str">
        <f>VLOOKUP($A36,Centers!$B$1:$C$120,2,)</f>
        <v>GATE</v>
      </c>
      <c r="C36" s="3">
        <v>44913</v>
      </c>
      <c r="D36" s="4">
        <f>IF($A36=1,SUM(SUMIFS(Indent!$E:$E,Indent!$C:$C,Waterfall!$C36,Indent!$A:$A,Centers!$A$2),SUMIFS(Indent!$E:$E,Indent!$C:$C,Waterfall!$C36,Indent!$A:$A,Centers!$A$3),SUMIFS(Indent!$E:$E,Indent!$C:$C,Waterfall!$C36,Indent!$A:$A,Centers!$A$4),SUMIFS(Indent!$E:$E,Indent!$C:$C,Waterfall!$C36,Indent!$A:$A,Centers!$A$5),SUMIFS(Indent!$E:$E,Indent!$C:$C,Waterfall!$C36,Indent!$A:$A,Centers!$A$6),SUMIFS(Indent!$E:$E,Indent!$C:$C,Waterfall!$C36,Indent!$A:$A,Centers!$A$7),SUMIFS(Indent!$E:$E,Indent!$C:$C,Waterfall!$C36,Indent!$A:$A,Centers!$A$8)),SUMIFS(Indent!$E:$E,Indent!$C:$C,Waterfall!$C36,Indent!$A:$A,$A36))</f>
        <v>31320</v>
      </c>
      <c r="E36" s="4">
        <f>SUMIFS(Purchase!$F:$F,Purchase!$A:$A,Waterfall!$A36,Purchase!$D:$D,Waterfall!$C36,Purchase!$C:$C,Waterfall!E$1)</f>
        <v>0</v>
      </c>
      <c r="F36" s="4">
        <f>SUMIFS(Purchase!$F:$F,Purchase!$A:$A,Waterfall!$A36,Purchase!$D:$D,Waterfall!$C36,Purchase!$C:$C,Waterfall!F$1)</f>
        <v>0</v>
      </c>
      <c r="G36" s="4">
        <f>SUMIFS(Purchase!$F:$F,Purchase!$A:$A,Waterfall!$A36,Purchase!$D:$D,Waterfall!$C36,Purchase!$C:$C,Waterfall!G$1)</f>
        <v>0</v>
      </c>
      <c r="H36" s="4">
        <f>SUMIFS(Purchase!$F:$F,Purchase!$A:$A,Waterfall!$A36,Purchase!$D:$D,Waterfall!$C36,Purchase!$C:$C,Waterfall!H$1)</f>
        <v>0</v>
      </c>
      <c r="I36" s="4">
        <f>SUMIFS(Purchase!$F:$F,Purchase!$A:$A,Waterfall!$A36,Purchase!$D:$D,Waterfall!$C36,Purchase!$C:$C,Waterfall!I$1)</f>
        <v>0</v>
      </c>
      <c r="J36" s="4">
        <f>SUMIFS(Purchase!$F:$F,Purchase!$A:$A,Waterfall!$A36,Purchase!$D:$D,Waterfall!$C36,Purchase!$C:$C,Waterfall!J$1)</f>
        <v>0</v>
      </c>
      <c r="K36" s="4">
        <f>SUMIFS(Purchase!$F:$F,Purchase!$A:$A,Waterfall!$A36,Purchase!$D:$D,Waterfall!$C36,Purchase!$C:$C,Waterfall!K$1)</f>
        <v>0</v>
      </c>
      <c r="L36" s="4">
        <f>SUMIFS(Purchase!$F:$F,Purchase!$A:$A,Waterfall!$A36,Purchase!$D:$D,Waterfall!$C36,Purchase!$C:$C,Waterfall!L$1)</f>
        <v>0</v>
      </c>
      <c r="M36" s="4">
        <f>SUMIFS(Purchase!$F:$F,Purchase!$A:$A,Waterfall!$A36,Purchase!$D:$D,Waterfall!$C36,Purchase!$C:$C,Waterfall!M$1)</f>
        <v>0</v>
      </c>
      <c r="N36" s="4">
        <f>SUMIFS(Purchase!$F:$F,Purchase!$A:$A,Waterfall!$A36,Purchase!$D:$D,Waterfall!$C36,Purchase!$C:$C,Waterfall!N$1)</f>
        <v>0</v>
      </c>
      <c r="O36" s="4">
        <f>SUMIFS(Purchase!$F:$F,Purchase!$A:$A,Waterfall!$A36,Purchase!$D:$D,Waterfall!$C36,Purchase!$C:$C,Waterfall!O$1)</f>
        <v>0</v>
      </c>
      <c r="P36" s="4">
        <f>SUMIFS(Purchase!$F:$F,Purchase!$A:$A,Waterfall!$A36,Purchase!$D:$D,Waterfall!$C36,Purchase!$C:$C,Waterfall!P$1)</f>
        <v>0</v>
      </c>
      <c r="Q36" s="4">
        <f>SUMIFS(Purchase!$F:$F,Purchase!$A:$A,Waterfall!$A36,Purchase!$D:$D,Waterfall!$C36,Purchase!$C:$C,Waterfall!Q$1)</f>
        <v>0</v>
      </c>
      <c r="R36" s="4">
        <f>SUMIFS(Purchase!$F:$F,Purchase!$A:$A,Waterfall!$A36,Purchase!$D:$D,Waterfall!$C36,Purchase!$C:$C,Waterfall!R$1)</f>
        <v>0</v>
      </c>
      <c r="S36" s="4">
        <f>SUMIFS(Purchase!$F:$F,Purchase!$A:$A,Waterfall!$A36,Purchase!$D:$D,Waterfall!$C36,Purchase!$C:$C,Waterfall!S$1)</f>
        <v>0</v>
      </c>
      <c r="T36" s="4">
        <f>SUMIFS(Purchase!$F:$F,Purchase!$A:$A,Waterfall!$A36,Purchase!$D:$D,Waterfall!$C36,Purchase!$C:$C,Waterfall!T$1)</f>
        <v>0</v>
      </c>
      <c r="U36" s="4">
        <f>SUMIFS(Purchase!$F:$F,Purchase!$A:$A,Waterfall!$A36,Purchase!$D:$D,Waterfall!$C36,Purchase!$C:$C,Waterfall!U$1)</f>
        <v>0</v>
      </c>
      <c r="V36" s="4">
        <f>SUMIFS(Purchase!$F:$F,Purchase!$A:$A,Waterfall!$A36,Purchase!$D:$D,Waterfall!$C36,Purchase!$C:$C,Waterfall!V$1)</f>
        <v>0</v>
      </c>
      <c r="W36" s="4">
        <f>SUMIFS(Purchase!$F:$F,Purchase!$A:$A,Waterfall!$A36,Purchase!$D:$D,Waterfall!$C36,Purchase!$C:$C,Waterfall!W$1)</f>
        <v>0</v>
      </c>
      <c r="X36" s="4">
        <f>SUMIFS(Purchase!$F:$F,Purchase!$A:$A,Waterfall!$A36,Purchase!$D:$D,Waterfall!$C36,Purchase!$C:$C,Waterfall!X$1)</f>
        <v>0</v>
      </c>
      <c r="Y36" s="4">
        <f>SUMIFS(Purchase!$F:$F,Purchase!$A:$A,Waterfall!$A36,Purchase!$D:$D,Waterfall!$C36,Purchase!$C:$C,Waterfall!Y$1)</f>
        <v>0</v>
      </c>
      <c r="Z36" s="4">
        <f>SUMIFS(Purchase!$F:$F,Purchase!$A:$A,Waterfall!$A36,Purchase!$D:$D,Waterfall!$C36,Purchase!$C:$C,Waterfall!Z$1)</f>
        <v>0</v>
      </c>
      <c r="AA36" s="4">
        <f>SUMIFS(Purchase!$F:$F,Purchase!$A:$A,Waterfall!$A36,Purchase!$D:$D,Waterfall!$C36,Purchase!$C:$C,Waterfall!AA$1)</f>
        <v>0</v>
      </c>
      <c r="AB36" s="4">
        <f>SUMIFS(Purchase!$F:$F,Purchase!$A:$A,Waterfall!$A36,Purchase!$D:$D,Waterfall!$C36,Purchase!$C:$C,Waterfall!AB$1)</f>
        <v>0</v>
      </c>
      <c r="AC36" s="4">
        <f>SUMIFS(Purchase!$F:$F,Purchase!$A:$A,Waterfall!$A36,Purchase!$D:$D,Waterfall!$C36,Purchase!$C:$C,Waterfall!AC$1)</f>
        <v>0</v>
      </c>
      <c r="AD36" s="4">
        <f>SUMIFS(Purchase!$F:$F,Purchase!$A:$A,Waterfall!$A36,Purchase!$D:$D,Waterfall!$C36,Purchase!$C:$C,Waterfall!AD$1)</f>
        <v>0</v>
      </c>
      <c r="AE36" s="4">
        <f>SUMIFS(Purchase!$F:$F,Purchase!$A:$A,Waterfall!$A36,Purchase!$D:$D,Waterfall!$C36,Purchase!$C:$C,Waterfall!AE$1)</f>
        <v>0</v>
      </c>
      <c r="AF36" s="4">
        <f>SUMIFS(Purchase!$F:$F,Purchase!$A:$A,Waterfall!$A36,Purchase!$D:$D,Waterfall!$C36,Purchase!$C:$C,Waterfall!AF$1)</f>
        <v>0</v>
      </c>
      <c r="AG36" s="4">
        <f>SUMIFS(Purchase!$F:$F,Purchase!$A:$A,Waterfall!$A36,Purchase!$D:$D,Waterfall!$C36,Purchase!$C:$C,Waterfall!AG$1)</f>
        <v>0</v>
      </c>
      <c r="AH36" s="4">
        <f>SUMIFS(Purchase!$F:$F,Purchase!$A:$A,Waterfall!$A36,Purchase!$D:$D,Waterfall!$C36,Purchase!$C:$C,Waterfall!AH$1)</f>
        <v>0</v>
      </c>
      <c r="AI36" s="4">
        <f>SUMIFS(Purchase!$F:$F,Purchase!$A:$A,Waterfall!$A36,Purchase!$D:$D,Waterfall!$C36,Purchase!$C:$C,Waterfall!AI$1)</f>
        <v>0</v>
      </c>
      <c r="AJ36" s="4">
        <f>SUMIFS(Purchase!$F:$F,Purchase!$A:$A,Waterfall!$A36,Purchase!$D:$D,Waterfall!$C36,Purchase!$C:$C,Waterfall!AJ$1)</f>
        <v>0</v>
      </c>
      <c r="AK36" s="4">
        <f>SUMIFS(Purchase!$F:$F,Purchase!$A:$A,Waterfall!$A36,Purchase!$D:$D,Waterfall!$C36,Purchase!$C:$C,Waterfall!AK$1)</f>
        <v>4979.88</v>
      </c>
      <c r="AL36" s="4">
        <f>SUMIFS(Purchase!$F:$F,Purchase!$A:$A,Waterfall!$A36,Purchase!$D:$D,Waterfall!$C36,Purchase!$C:$C,Waterfall!AL$1)</f>
        <v>16905.57</v>
      </c>
      <c r="AM36" s="4">
        <f>SUMIFS(Purchase!$F:$F,Purchase!$A:$A,Waterfall!$A36,Purchase!$D:$D,Waterfall!$C36,Purchase!$C:$C,Waterfall!AM$1)</f>
        <v>5003.41</v>
      </c>
      <c r="AN36" s="4">
        <f>SUMIFS(Purchase!$F:$F,Purchase!$A:$A,Waterfall!$A36,Purchase!$D:$D,Waterfall!$C36,Purchase!$C:$C,Waterfall!AN$1)</f>
        <v>5273.37</v>
      </c>
      <c r="AO36" s="4">
        <f>SUMIFS(Purchase!$F:$F,Purchase!$A:$A,Waterfall!$A36,Purchase!$D:$D,Waterfall!$C36,Purchase!$C:$C,Waterfall!AO$1)</f>
        <v>2672.87</v>
      </c>
      <c r="AP36" s="4">
        <f>SUMIFS(Purchase!$F:$F,Purchase!$A:$A,Waterfall!$A36,Purchase!$D:$D,Waterfall!$C36,Purchase!$C:$C,Waterfall!AP$1)</f>
        <v>1438.17</v>
      </c>
      <c r="AQ36" s="4">
        <f>SUMIFS(Purchase!$F:$F,Purchase!$A:$A,Waterfall!$A36,Purchase!$D:$D,Waterfall!$C36,Purchase!$C:$C,Waterfall!AQ$1)</f>
        <v>0</v>
      </c>
      <c r="AR36" s="4">
        <f>SUMIFS(Purchase!$F:$F,Purchase!$A:$A,Waterfall!$A36,Purchase!$D:$D,Waterfall!$C36,Purchase!$C:$C,Waterfall!AR$1)</f>
        <v>0</v>
      </c>
      <c r="AS36" s="4">
        <f>SUMIFS(Purchase!$F:$F,Purchase!$A:$A,Waterfall!$A36,Purchase!$D:$D,Waterfall!$C36,Purchase!$C:$C,Waterfall!AS$1)</f>
        <v>0</v>
      </c>
      <c r="AT36" s="4">
        <f>SUMIFS(Purchase!$F:$F,Purchase!$A:$A,Waterfall!$A36,Purchase!$D:$D,Waterfall!$C36,Purchase!$C:$C,Waterfall!AT$1)</f>
        <v>0</v>
      </c>
      <c r="AU36" s="4">
        <f>SUMIFS(Purchase!$F:$F,Purchase!$A:$A,Waterfall!$A36,Purchase!$D:$D,Waterfall!$C36,Purchase!$C:$C,Waterfall!AU$1)</f>
        <v>0</v>
      </c>
      <c r="AV36" s="4">
        <f>SUMIFS(Purchase!$F:$F,Purchase!$A:$A,Waterfall!$A36,Purchase!$D:$D,Waterfall!$C36,Purchase!$C:$C,Waterfall!AV$1)</f>
        <v>0</v>
      </c>
      <c r="AW36" s="4">
        <f>SUMIFS(Purchase!$F:$F,Purchase!$A:$A,Waterfall!$A36,Purchase!$D:$D,Waterfall!$C36,Purchase!$C:$C,Waterfall!AW$1)</f>
        <v>0</v>
      </c>
      <c r="AX36" s="4">
        <f>SUMIFS(Purchase!$F:$F,Purchase!$A:$A,Waterfall!$A36,Purchase!$D:$D,Waterfall!$C36,Purchase!$C:$C,Waterfall!AX$1)</f>
        <v>0</v>
      </c>
      <c r="AY36" s="4">
        <f>SUMIFS(Purchase!$F:$F,Purchase!$A:$A,Waterfall!$A36,Purchase!$D:$D,Waterfall!$C36,Purchase!$C:$C,Waterfall!AY$1)</f>
        <v>0</v>
      </c>
      <c r="AZ36" s="4">
        <f>SUMIFS(Purchase!$F:$F,Purchase!$A:$A,Waterfall!$A36,Purchase!$D:$D,Waterfall!$C36,Purchase!$C:$C,Waterfall!AZ$1)</f>
        <v>0</v>
      </c>
      <c r="BA36" s="4">
        <f>SUMIFS(Purchase!$F:$F,Purchase!$A:$A,Waterfall!$A36,Purchase!$D:$D,Waterfall!$C36,Purchase!$C:$C,Waterfall!BA$1)</f>
        <v>0</v>
      </c>
      <c r="BB36" s="4">
        <f>SUMIFS(Purchase!$F:$F,Purchase!$A:$A,Waterfall!$A36,Purchase!$D:$D,Waterfall!$C36,Purchase!$C:$C,Waterfall!BB$1)</f>
        <v>0</v>
      </c>
      <c r="BC36" s="4">
        <f>SUMIFS(Purchase!$F:$F,Purchase!$A:$A,Waterfall!$A36,Purchase!$D:$D,Waterfall!$C36,Purchase!$C:$C,Waterfall!BC$1)</f>
        <v>0</v>
      </c>
      <c r="BD36" s="4">
        <f>SUMIFS(Purchase!$F:$F,Purchase!$A:$A,Waterfall!$A36,Purchase!$D:$D,Waterfall!$C36,Purchase!$C:$C,Waterfall!BD$1)</f>
        <v>0</v>
      </c>
      <c r="BE36" s="4">
        <f>SUMIFS(Purchase!$F:$F,Purchase!$A:$A,Waterfall!$A36,Purchase!$D:$D,Waterfall!$C36,Purchase!$C:$C,Waterfall!BE$1)</f>
        <v>0</v>
      </c>
      <c r="BF36" s="4">
        <f>SUMIFS(Purchase!$F:$F,Purchase!$A:$A,Waterfall!$A36,Purchase!$D:$D,Waterfall!$C36,Purchase!$C:$C,Waterfall!BF$1)</f>
        <v>0</v>
      </c>
      <c r="BG36" s="4">
        <f>SUMIFS(Purchase!$F:$F,Purchase!$A:$A,Waterfall!$A36,Purchase!$D:$D,Waterfall!$C36,Purchase!$C:$C,Waterfall!BG$1)</f>
        <v>0</v>
      </c>
      <c r="BH36" s="4">
        <f>SUMIFS(Purchase!$F:$F,Purchase!$A:$A,Waterfall!$A36,Purchase!$D:$D,Waterfall!$C36,Purchase!$C:$C,Waterfall!BH$1)</f>
        <v>0</v>
      </c>
      <c r="BI36" s="4">
        <f>SUMIFS(Purchase!$F:$F,Purchase!$A:$A,Waterfall!$A36,Purchase!$D:$D,Waterfall!$C36,Purchase!$C:$C,Waterfall!BI$1)</f>
        <v>0</v>
      </c>
      <c r="BJ36" s="4">
        <f>SUMIFS(Purchase!$F:$F,Purchase!$A:$A,Waterfall!$A36,Purchase!$D:$D,Waterfall!$C36,Purchase!$C:$C,Waterfall!BJ$1)</f>
        <v>0</v>
      </c>
      <c r="BK36" s="4">
        <f>SUMIFS(Purchase!$F:$F,Purchase!$A:$A,Waterfall!$A36,Purchase!$D:$D,Waterfall!$C36,Purchase!$C:$C,Waterfall!BK$1)</f>
        <v>0</v>
      </c>
      <c r="BL36" s="4">
        <f>SUMIFS(Purchase!$F:$F,Purchase!$A:$A,Waterfall!$A36,Purchase!$D:$D,Waterfall!$C36,Purchase!$C:$C,Waterfall!BL$1)</f>
        <v>0</v>
      </c>
      <c r="BM36" s="4">
        <f>SUMIFS(Purchase!$F:$F,Purchase!$A:$A,Waterfall!$A36,Purchase!$D:$D,Waterfall!$C36,Purchase!$C:$C,Waterfall!BM$1)</f>
        <v>0</v>
      </c>
      <c r="BN36" s="4">
        <f>SUMIFS(Purchase!$F:$F,Purchase!$A:$A,Waterfall!$A36,Purchase!$D:$D,Waterfall!$C36,Purchase!$C:$C,Waterfall!BN$1)</f>
        <v>0</v>
      </c>
      <c r="BO36" s="4">
        <f>SUMIFS(Purchase!$F:$F,Purchase!$A:$A,Waterfall!$A36,Purchase!$D:$D,Waterfall!$C36,Purchase!$C:$C,Waterfall!BO$1)</f>
        <v>0</v>
      </c>
      <c r="BP36" s="4">
        <f>SUMIFS(Purchase!$F:$F,Purchase!$A:$A,Waterfall!$A36,Purchase!$D:$D,Waterfall!$C36,Purchase!$C:$C,Waterfall!BP$1)</f>
        <v>0</v>
      </c>
      <c r="BQ36" s="4">
        <f>SUMIFS(Purchase!$F:$F,Purchase!$A:$A,Waterfall!$A36,Purchase!$D:$D,Waterfall!$C36,Purchase!$C:$C,Waterfall!BQ$1)</f>
        <v>0</v>
      </c>
      <c r="BR36" s="4">
        <f>SUMIFS(Purchase!$F:$F,Purchase!$A:$A,Waterfall!$A36,Purchase!$D:$D,Waterfall!$C36,Purchase!$C:$C,Waterfall!BR$1)</f>
        <v>0</v>
      </c>
      <c r="BS36" s="4">
        <f>SUMIFS(Purchase!$F:$F,Purchase!$A:$A,Waterfall!$A36,Purchase!$D:$D,Waterfall!$C36,Purchase!$C:$C,Waterfall!BS$1)</f>
        <v>0</v>
      </c>
      <c r="BT36" s="4">
        <f>SUMIFS(Purchase!$F:$F,Purchase!$A:$A,Waterfall!$A36,Purchase!$D:$D,Waterfall!$C36,Purchase!$C:$C,Waterfall!BT$1)</f>
        <v>0</v>
      </c>
      <c r="BU36" s="4">
        <f>SUMIFS(Purchase!$F:$F,Purchase!$A:$A,Waterfall!$A36,Purchase!$D:$D,Waterfall!$C36,Purchase!$C:$C,Waterfall!BU$1)</f>
        <v>0</v>
      </c>
      <c r="BV36" s="4">
        <f>SUMIFS(Purchase!$F:$F,Purchase!$A:$A,Waterfall!$A36,Purchase!$D:$D,Waterfall!$C36,Purchase!$C:$C,Waterfall!BV$1)</f>
        <v>0</v>
      </c>
      <c r="BW36" s="4">
        <f>SUMIFS(Purchase!$F:$F,Purchase!$A:$A,Waterfall!$A36,Purchase!$D:$D,Waterfall!$C36,Purchase!$C:$C,Waterfall!BW$1)</f>
        <v>0</v>
      </c>
      <c r="BX36" s="4">
        <f>SUMIFS(Purchase!$F:$F,Purchase!$A:$A,Waterfall!$A36,Purchase!$D:$D,Waterfall!$C36,Purchase!$C:$C,Waterfall!BX$1)</f>
        <v>0</v>
      </c>
      <c r="BY36" s="4">
        <f>SUMIFS(Purchase!$F:$F,Purchase!$A:$A,Waterfall!$A36,Purchase!$D:$D,Waterfall!$C36,Purchase!$C:$C,Waterfall!BY$1)</f>
        <v>0</v>
      </c>
      <c r="BZ36" s="4">
        <f>SUMIFS(Purchase!$F:$F,Purchase!$A:$A,Waterfall!$A36,Purchase!$D:$D,Waterfall!$C36,Purchase!$C:$C,Waterfall!BZ$1)</f>
        <v>0</v>
      </c>
      <c r="CA36" s="4">
        <f>SUMIFS(Purchase!$F:$F,Purchase!$A:$A,Waterfall!$A36,Purchase!$D:$D,Waterfall!$C36,Purchase!$C:$C,Waterfall!CA$1)</f>
        <v>0</v>
      </c>
      <c r="CB36" s="4">
        <f>SUMIFS(Purchase!$F:$F,Purchase!$A:$A,Waterfall!$A36,Purchase!$D:$D,Waterfall!$C36,Purchase!$C:$C,Waterfall!CB$1)</f>
        <v>0</v>
      </c>
      <c r="CC36" s="4">
        <f>SUMIFS(Purchase!$F:$F,Purchase!$A:$A,Waterfall!$A36,Purchase!$D:$D,Waterfall!$C36,Purchase!$C:$C,Waterfall!CC$1)</f>
        <v>0</v>
      </c>
      <c r="CD36" s="4">
        <f>SUMIFS(Purchase!$F:$F,Purchase!$A:$A,Waterfall!$A36,Purchase!$D:$D,Waterfall!$C36,Purchase!$C:$C,Waterfall!CD$1)</f>
        <v>0</v>
      </c>
      <c r="CE36" s="4">
        <f>SUMIFS(Purchase!$F:$F,Purchase!$A:$A,Waterfall!$A36,Purchase!$D:$D,Waterfall!$C36,Purchase!$C:$C,Waterfall!CE$1)</f>
        <v>0</v>
      </c>
      <c r="CF36" s="4">
        <f>SUMIFS(Purchase!$F:$F,Purchase!$A:$A,Waterfall!$A36,Purchase!$D:$D,Waterfall!$C36,Purchase!$C:$C,Waterfall!CF$1)</f>
        <v>0</v>
      </c>
      <c r="CG36" s="4">
        <f>SUMIFS(Purchase!$F:$F,Purchase!$A:$A,Waterfall!$A36,Purchase!$D:$D,Waterfall!$C36,Purchase!$C:$C,Waterfall!CG$1)</f>
        <v>0</v>
      </c>
      <c r="CH36" s="4">
        <f>SUMIFS(Purchase!$F:$F,Purchase!$A:$A,Waterfall!$A36,Purchase!$D:$D,Waterfall!$C36,Purchase!$C:$C,Waterfall!CH$1)</f>
        <v>0</v>
      </c>
      <c r="CI36" s="4">
        <f>SUMIFS(Purchase!$F:$F,Purchase!$A:$A,Waterfall!$A36,Purchase!$D:$D,Waterfall!$C36,Purchase!$C:$C,Waterfall!CI$1)</f>
        <v>0</v>
      </c>
      <c r="CJ36" s="4">
        <f>SUMIFS(Purchase!$F:$F,Purchase!$A:$A,Waterfall!$A36,Purchase!$D:$D,Waterfall!$C36,Purchase!$C:$C,Waterfall!CJ$1)</f>
        <v>0</v>
      </c>
      <c r="CK36" s="4">
        <f>SUMIFS(Purchase!$F:$F,Purchase!$A:$A,Waterfall!$A36,Purchase!$D:$D,Waterfall!$C36,Purchase!$C:$C,Waterfall!CK$1)</f>
        <v>0</v>
      </c>
      <c r="CL36" s="4">
        <f>SUMIFS(Purchase!$F:$F,Purchase!$A:$A,Waterfall!$A36,Purchase!$D:$D,Waterfall!$C36,Purchase!$C:$C,Waterfall!CL$1)</f>
        <v>0</v>
      </c>
      <c r="CM36" s="4">
        <f>SUMIFS(Purchase!$F:$F,Purchase!$A:$A,Waterfall!$A36,Purchase!$D:$D,Waterfall!$C36,Purchase!$C:$C,Waterfall!CM$1)</f>
        <v>0</v>
      </c>
      <c r="CN36" s="4">
        <f>SUMIFS(Purchase!$F:$F,Purchase!$A:$A,Waterfall!$A36,Purchase!$D:$D,Waterfall!$C36,Purchase!$C:$C,Waterfall!CN$1)</f>
        <v>0</v>
      </c>
      <c r="CO36" s="4">
        <f>SUMIFS(Purchase!$F:$F,Purchase!$A:$A,Waterfall!$A36,Purchase!$D:$D,Waterfall!$C36,Purchase!$C:$C,Waterfall!CO$1)</f>
        <v>0</v>
      </c>
      <c r="CP36" s="4">
        <f>SUMIFS(Purchase!$F:$F,Purchase!$A:$A,Waterfall!$A36,Purchase!$D:$D,Waterfall!$C36,Purchase!$C:$C,Waterfall!CP$1)</f>
        <v>0</v>
      </c>
      <c r="CQ36" s="4">
        <f>SUMIFS(Purchase!$F:$F,Purchase!$A:$A,Waterfall!$A36,Purchase!$D:$D,Waterfall!$C36,Purchase!$C:$C,Waterfall!CQ$1)</f>
        <v>0</v>
      </c>
      <c r="CR36" s="4">
        <f>SUMIFS(Purchase!$F:$F,Purchase!$A:$A,Waterfall!$A36,Purchase!$D:$D,Waterfall!$C36,Purchase!$C:$C,Waterfall!CR$1)</f>
        <v>0</v>
      </c>
      <c r="CS36" s="4">
        <f>SUMIFS(Purchase!$F:$F,Purchase!$A:$A,Waterfall!$A36,Purchase!$D:$D,Waterfall!$C36,Purchase!$C:$C,Waterfall!CS$1)</f>
        <v>0</v>
      </c>
      <c r="CT36" s="4">
        <f>SUMIFS(Purchase!$F:$F,Purchase!$A:$A,Waterfall!$A36,Purchase!$D:$D,Waterfall!$C36,Purchase!$C:$C,Waterfall!CT$1)</f>
        <v>0</v>
      </c>
      <c r="CU36" s="4">
        <f>SUMIFS(Purchase!$F:$F,Purchase!$A:$A,Waterfall!$A36,Purchase!$D:$D,Waterfall!$C36,Purchase!$C:$C,Waterfall!CU$1)</f>
        <v>0</v>
      </c>
      <c r="CV36" s="4">
        <f>SUMIFS(Purchase!$F:$F,Purchase!$A:$A,Waterfall!$A36,Purchase!$D:$D,Waterfall!$C36,Purchase!$C:$C,Waterfall!CV$1)</f>
        <v>0</v>
      </c>
      <c r="CW36" s="4">
        <f>SUMIFS(Purchase!$F:$F,Purchase!$A:$A,Waterfall!$A36,Purchase!$D:$D,Waterfall!$C36,Purchase!$C:$C,Waterfall!CW$1)</f>
        <v>0</v>
      </c>
      <c r="CX36" s="4">
        <f>SUMIFS(Purchase!$F:$F,Purchase!$A:$A,Waterfall!$A36,Purchase!$D:$D,Waterfall!$C36,Purchase!$C:$C,Waterfall!CX$1)</f>
        <v>0</v>
      </c>
      <c r="CY36" s="4">
        <f>SUMIFS(Purchase!$F:$F,Purchase!$A:$A,Waterfall!$A36,Purchase!$D:$D,Waterfall!$C36,Purchase!$C:$C,Waterfall!CY$1)</f>
        <v>0</v>
      </c>
      <c r="CZ36" s="4">
        <f>SUMIFS(Purchase!$F:$F,Purchase!$A:$A,Waterfall!$A36,Purchase!$D:$D,Waterfall!$C36,Purchase!$C:$C,Waterfall!CZ$1)</f>
        <v>0</v>
      </c>
      <c r="DA36" s="4">
        <f>SUMIFS(Purchase!$F:$F,Purchase!$A:$A,Waterfall!$A36,Purchase!$D:$D,Waterfall!$C36,Purchase!$C:$C,Waterfall!DA$1)</f>
        <v>0</v>
      </c>
      <c r="DB36" s="4">
        <f>SUMIFS(Purchase!$F:$F,Purchase!$A:$A,Waterfall!$A36,Purchase!$D:$D,Waterfall!$C36,Purchase!$C:$C,Waterfall!DB$1)</f>
        <v>0</v>
      </c>
      <c r="DC36" s="4">
        <f>SUMIFS(Purchase!$F:$F,Purchase!$A:$A,Waterfall!$A36,Purchase!$D:$D,Waterfall!$C36,Purchase!$C:$C,Waterfall!DC$1)</f>
        <v>0</v>
      </c>
      <c r="DD36" s="4">
        <f>SUMIFS(Purchase!$F:$F,Purchase!$A:$A,Waterfall!$A36,Purchase!$D:$D,Waterfall!$C36,Purchase!$C:$C,Waterfall!DD$1)</f>
        <v>0</v>
      </c>
      <c r="DE36" s="4">
        <f>SUMIFS(Purchase!$F:$F,Purchase!$A:$A,Waterfall!$A36,Purchase!$D:$D,Waterfall!$C36,Purchase!$C:$C,Waterfall!DE$1)</f>
        <v>0</v>
      </c>
      <c r="DF36" s="4">
        <f>SUMIFS(Purchase!$F:$F,Purchase!$A:$A,Waterfall!$A36,Purchase!$D:$D,Waterfall!$C36,Purchase!$C:$C,Waterfall!DF$1)</f>
        <v>0</v>
      </c>
      <c r="DG36" s="4">
        <f>SUMIFS(Purchase!$F:$F,Purchase!$A:$A,Waterfall!$A36,Purchase!$D:$D,Waterfall!$C36,Purchase!$C:$C,Waterfall!DG$1)</f>
        <v>0</v>
      </c>
      <c r="DH36" s="4">
        <f>SUMIFS(Purchase!$F:$F,Purchase!$A:$A,Waterfall!$A36,Purchase!$D:$D,Waterfall!$C36,Purchase!$C:$C,Waterfall!DH$1)</f>
        <v>0</v>
      </c>
      <c r="DI36" s="4">
        <f>SUMIFS(Purchase!$F:$F,Purchase!$A:$A,Waterfall!$A36,Purchase!$D:$D,Waterfall!$C36,Purchase!$C:$C,Waterfall!DI$1)</f>
        <v>0</v>
      </c>
      <c r="DJ36" s="4">
        <f>SUMIFS(Purchase!$F:$F,Purchase!$A:$A,Waterfall!$A36,Purchase!$D:$D,Waterfall!$C36,Purchase!$C:$C,Waterfall!DJ$1)</f>
        <v>0</v>
      </c>
      <c r="DK36" s="4">
        <f>SUMIFS(Purchase!$F:$F,Purchase!$A:$A,Waterfall!$A36,Purchase!$D:$D,Waterfall!$C36,Purchase!$C:$C,Waterfall!DK$1)</f>
        <v>0</v>
      </c>
      <c r="DL36" s="4">
        <f>SUMIFS(Purchase!$F:$F,Purchase!$A:$A,Waterfall!$A36,Purchase!$D:$D,Waterfall!$C36,Purchase!$C:$C,Waterfall!DL$1)</f>
        <v>0</v>
      </c>
      <c r="DM36" s="4">
        <f>SUMIFS(Purchase!$F:$F,Purchase!$A:$A,Waterfall!$A36,Purchase!$D:$D,Waterfall!$C36,Purchase!$C:$C,Waterfall!DM$1)</f>
        <v>0</v>
      </c>
      <c r="DN36" s="4">
        <f>SUMIFS(Purchase!$F:$F,Purchase!$A:$A,Waterfall!$A36,Purchase!$D:$D,Waterfall!$C36,Purchase!$C:$C,Waterfall!DN$1)</f>
        <v>0</v>
      </c>
      <c r="DO36" s="4">
        <f>SUMIFS(Purchase!$F:$F,Purchase!$A:$A,Waterfall!$A36,Purchase!$D:$D,Waterfall!$C36,Purchase!$C:$C,Waterfall!DO$1)</f>
        <v>0</v>
      </c>
      <c r="DP36" s="4">
        <f>SUMIFS(Purchase!$F:$F,Purchase!$A:$A,Waterfall!$A36,Purchase!$D:$D,Waterfall!$C36,Purchase!$C:$C,Waterfall!DP$1)</f>
        <v>0</v>
      </c>
      <c r="DQ36" s="4">
        <f>SUMIFS(Purchase!$F:$F,Purchase!$A:$A,Waterfall!$A36,Purchase!$D:$D,Waterfall!$C36,Purchase!$C:$C,Waterfall!DQ$1)</f>
        <v>0</v>
      </c>
      <c r="DR36" s="4">
        <f>SUMIFS(Purchase!$F:$F,Purchase!$A:$A,Waterfall!$A36,Purchase!$D:$D,Waterfall!$C36,Purchase!$C:$C,Waterfall!DR$1)</f>
        <v>0</v>
      </c>
      <c r="DS36" s="4">
        <f>SUMIFS(Purchase!$F:$F,Purchase!$A:$A,Waterfall!$A36,Purchase!$D:$D,Waterfall!$C36,Purchase!$C:$C,Waterfall!DS$1)</f>
        <v>0</v>
      </c>
      <c r="DT36" s="4">
        <f>SUMIFS(Purchase!$F:$F,Purchase!$A:$A,Waterfall!$A36,Purchase!$D:$D,Waterfall!$C36,Purchase!$C:$C,Waterfall!DT$1)</f>
        <v>0</v>
      </c>
      <c r="DU36" s="4">
        <f>SUMIFS(Purchase!$F:$F,Purchase!$A:$A,Waterfall!$A36,Purchase!$D:$D,Waterfall!$C36,Purchase!$C:$C,Waterfall!DU$1)</f>
        <v>0</v>
      </c>
      <c r="DV36" s="4">
        <f>SUMIFS(Purchase!$F:$F,Purchase!$A:$A,Waterfall!$A36,Purchase!$D:$D,Waterfall!$C36,Purchase!$C:$C,Waterfall!DV$1)</f>
        <v>0</v>
      </c>
      <c r="DW36" s="4">
        <f>SUMIFS(Purchase!$F:$F,Purchase!$A:$A,Waterfall!$A36,Purchase!$D:$D,Waterfall!$C36,Purchase!$C:$C,Waterfall!DW$1)</f>
        <v>0</v>
      </c>
      <c r="DX36" s="4">
        <f>SUMIFS(Purchase!$F:$F,Purchase!$A:$A,Waterfall!$A36,Purchase!$D:$D,Waterfall!$C36,Purchase!$C:$C,Waterfall!DX$1)</f>
        <v>0</v>
      </c>
      <c r="DY36" s="4">
        <f>SUMIFS(Purchase!$F:$F,Purchase!$A:$A,Waterfall!$A36,Purchase!$D:$D,Waterfall!$C36,Purchase!$C:$C,Waterfall!DY$1)</f>
        <v>0</v>
      </c>
      <c r="DZ36" s="4">
        <f>SUMIFS(Purchase!$F:$F,Purchase!$A:$A,Waterfall!$A36,Purchase!$D:$D,Waterfall!$C36,Purchase!$C:$C,Waterfall!DZ$1)</f>
        <v>0</v>
      </c>
      <c r="EA36" s="4">
        <f>SUMIFS(Purchase!$F:$F,Purchase!$A:$A,Waterfall!$A36,Purchase!$D:$D,Waterfall!$C36,Purchase!$C:$C,Waterfall!EA$1)</f>
        <v>0</v>
      </c>
      <c r="EB36" s="4">
        <f>SUMIFS(Purchase!$F:$F,Purchase!$A:$A,Waterfall!$A36,Purchase!$D:$D,Waterfall!$C36,Purchase!$C:$C,Waterfall!EB$1)</f>
        <v>0</v>
      </c>
      <c r="EC36" s="4">
        <f>SUMIFS(Purchase!$F:$F,Purchase!$A:$A,Waterfall!$A36,Purchase!$D:$D,Waterfall!$C36,Purchase!$C:$C,Waterfall!EC$1)</f>
        <v>0</v>
      </c>
      <c r="ED36" s="4">
        <f>SUMIFS(Purchase!$F:$F,Purchase!$A:$A,Waterfall!$A36,Purchase!$D:$D,Waterfall!$C36,Purchase!$C:$C,Waterfall!ED$1)</f>
        <v>0</v>
      </c>
      <c r="EE36" s="4">
        <f>SUMIFS(Purchase!$F:$F,Purchase!$A:$A,Waterfall!$A36,Purchase!$D:$D,Waterfall!$C36,Purchase!$C:$C,Waterfall!EE$1)</f>
        <v>0</v>
      </c>
      <c r="EF36" s="4">
        <f>SUMIFS(Purchase!$F:$F,Purchase!$A:$A,Waterfall!$A36,Purchase!$D:$D,Waterfall!$C36,Purchase!$C:$C,Waterfall!EF$1)</f>
        <v>0</v>
      </c>
      <c r="EG36" s="4">
        <f>SUMIFS(Purchase!$F:$F,Purchase!$A:$A,Waterfall!$A36,Purchase!$D:$D,Waterfall!$C36,Purchase!$C:$C,Waterfall!EG$1)</f>
        <v>0</v>
      </c>
      <c r="EH36" s="4">
        <f>SUMIFS(Purchase!$F:$F,Purchase!$A:$A,Waterfall!$A36,Purchase!$D:$D,Waterfall!$C36,Purchase!$C:$C,Waterfall!EH$1)</f>
        <v>0</v>
      </c>
      <c r="EI36" s="4">
        <f>SUMIFS(Purchase!$F:$F,Purchase!$A:$A,Waterfall!$A36,Purchase!$D:$D,Waterfall!$C36,Purchase!$C:$C,Waterfall!EI$1)</f>
        <v>0</v>
      </c>
      <c r="EJ36" s="4">
        <f>SUMIFS(Purchase!$F:$F,Purchase!$A:$A,Waterfall!$A36,Purchase!$D:$D,Waterfall!$C36,Purchase!$C:$C,Waterfall!EJ$1)</f>
        <v>0</v>
      </c>
      <c r="EK36" s="4">
        <f>SUMIFS(Purchase!$F:$F,Purchase!$A:$A,Waterfall!$A36,Purchase!$D:$D,Waterfall!$C36,Purchase!$C:$C,Waterfall!EK$1)</f>
        <v>0</v>
      </c>
      <c r="EL36" s="4">
        <f>SUMIFS(Purchase!$F:$F,Purchase!$A:$A,Waterfall!$A36,Purchase!$D:$D,Waterfall!$C36,Purchase!$C:$C,Waterfall!EL$1)</f>
        <v>0</v>
      </c>
      <c r="EM36" s="4">
        <f>SUMIFS(Purchase!$F:$F,Purchase!$A:$A,Waterfall!$A36,Purchase!$D:$D,Waterfall!$C36,Purchase!$C:$C,Waterfall!EM$1)</f>
        <v>0</v>
      </c>
      <c r="EN36" s="4">
        <f>SUMIFS(Purchase!$F:$F,Purchase!$A:$A,Waterfall!$A36,Purchase!$D:$D,Waterfall!$C36,Purchase!$C:$C,Waterfall!EN$1)</f>
        <v>0</v>
      </c>
      <c r="EO36" s="4">
        <f>SUMIFS(Purchase!$F:$F,Purchase!$A:$A,Waterfall!$A36,Purchase!$D:$D,Waterfall!$C36,Purchase!$C:$C,Waterfall!EO$1)</f>
        <v>0</v>
      </c>
      <c r="EP36" s="4">
        <f>SUMIFS(Purchase!$F:$F,Purchase!$A:$A,Waterfall!$A36,Purchase!$D:$D,Waterfall!$C36,Purchase!$C:$C,Waterfall!EP$1)</f>
        <v>0</v>
      </c>
      <c r="EQ36" s="4">
        <f>SUMIFS(Purchase!$F:$F,Purchase!$A:$A,Waterfall!$A36,Purchase!$D:$D,Waterfall!$C36,Purchase!$C:$C,Waterfall!EQ$1)</f>
        <v>0</v>
      </c>
      <c r="ER36" s="4">
        <f>SUMIFS(Purchase!$F:$F,Purchase!$A:$A,Waterfall!$A36,Purchase!$D:$D,Waterfall!$C36,Purchase!$C:$C,Waterfall!ER$1)</f>
        <v>0</v>
      </c>
      <c r="ES36" s="4">
        <f>SUMIFS(Purchase!$F:$F,Purchase!$A:$A,Waterfall!$A36,Purchase!$D:$D,Waterfall!$C36,Purchase!$C:$C,Waterfall!ES$1)</f>
        <v>0</v>
      </c>
      <c r="ET36" s="4">
        <f>SUMIFS(Purchase!$F:$F,Purchase!$A:$A,Waterfall!$A36,Purchase!$D:$D,Waterfall!$C36,Purchase!$C:$C,Waterfall!ET$1)</f>
        <v>0</v>
      </c>
      <c r="EU36" s="4">
        <f>SUMIFS(Purchase!$F:$F,Purchase!$A:$A,Waterfall!$A36,Purchase!$D:$D,Waterfall!$C36,Purchase!$C:$C,Waterfall!EU$1)</f>
        <v>0</v>
      </c>
      <c r="EV36" s="4">
        <f>SUMIFS(Purchase!$F:$F,Purchase!$A:$A,Waterfall!$A36,Purchase!$D:$D,Waterfall!$C36,Purchase!$C:$C,Waterfall!EV$1)</f>
        <v>0</v>
      </c>
      <c r="EW36" s="4">
        <f>SUMIFS(Purchase!$F:$F,Purchase!$A:$A,Waterfall!$A36,Purchase!$D:$D,Waterfall!$C36,Purchase!$C:$C,Waterfall!EW$1)</f>
        <v>0</v>
      </c>
      <c r="EX36" s="4">
        <f>SUMIFS(Purchase!$F:$F,Purchase!$A:$A,Waterfall!$A36,Purchase!$D:$D,Waterfall!$C36,Purchase!$C:$C,Waterfall!EX$1)</f>
        <v>0</v>
      </c>
      <c r="EY36" s="4">
        <f>SUMIFS(Purchase!$F:$F,Purchase!$A:$A,Waterfall!$A36,Purchase!$D:$D,Waterfall!$C36,Purchase!$C:$C,Waterfall!EY$1)</f>
        <v>0</v>
      </c>
      <c r="EZ36" s="4">
        <f>SUMIFS(Purchase!$F:$F,Purchase!$A:$A,Waterfall!$A36,Purchase!$D:$D,Waterfall!$C36,Purchase!$C:$C,Waterfall!EZ$1)</f>
        <v>0</v>
      </c>
      <c r="FA36" s="4">
        <f>SUMIFS(Purchase!$F:$F,Purchase!$A:$A,Waterfall!$A36,Purchase!$D:$D,Waterfall!$C36,Purchase!$C:$C,Waterfall!FA$1)</f>
        <v>0</v>
      </c>
      <c r="FB36" s="4">
        <f>SUMIFS(Purchase!$F:$F,Purchase!$A:$A,Waterfall!$A36,Purchase!$D:$D,Waterfall!$C36,Purchase!$C:$C,Waterfall!FB$1)</f>
        <v>0</v>
      </c>
      <c r="FC36" s="4">
        <f>SUMIFS(Purchase!$F:$F,Purchase!$A:$A,Waterfall!$A36,Purchase!$D:$D,Waterfall!$C36,Purchase!$C:$C,Waterfall!FC$1)</f>
        <v>0</v>
      </c>
      <c r="FD36" s="4">
        <f>SUMIFS(Purchase!$F:$F,Purchase!$A:$A,Waterfall!$A36,Purchase!$D:$D,Waterfall!$C36,Purchase!$C:$C,Waterfall!FD$1)</f>
        <v>0</v>
      </c>
      <c r="FE36" s="4">
        <f>SUMIFS(Purchase!$F:$F,Purchase!$A:$A,Waterfall!$A36,Purchase!$D:$D,Waterfall!$C36,Purchase!$C:$C,Waterfall!FE$1)</f>
        <v>0</v>
      </c>
      <c r="FF36" s="4">
        <f>SUMIFS(Purchase!$F:$F,Purchase!$A:$A,Waterfall!$A36,Purchase!$D:$D,Waterfall!$C36,Purchase!$C:$C,Waterfall!FF$1)</f>
        <v>0</v>
      </c>
      <c r="FG36" s="4">
        <f>SUMIFS(Purchase!$F:$F,Purchase!$A:$A,Waterfall!$A36,Purchase!$D:$D,Waterfall!$C36,Purchase!$C:$C,Waterfall!FG$1)</f>
        <v>0</v>
      </c>
      <c r="FH36" s="4">
        <f>SUMIFS(Purchase!$F:$F,Purchase!$A:$A,Waterfall!$A36,Purchase!$D:$D,Waterfall!$C36,Purchase!$C:$C,Waterfall!FH$1)</f>
        <v>0</v>
      </c>
      <c r="FI36" s="4">
        <f>SUMIFS(Purchase!$F:$F,Purchase!$A:$A,Waterfall!$A36,Purchase!$D:$D,Waterfall!$C36,Purchase!$C:$C,Waterfall!FI$1)</f>
        <v>0</v>
      </c>
      <c r="FJ36" s="4">
        <f>SUMIFS(Purchase!$F:$F,Purchase!$A:$A,Waterfall!$A36,Purchase!$D:$D,Waterfall!$C36,Purchase!$C:$C,Waterfall!FJ$1)</f>
        <v>0</v>
      </c>
      <c r="FK36" s="4">
        <f>SUMIFS(Purchase!$F:$F,Purchase!$A:$A,Waterfall!$A36,Purchase!$D:$D,Waterfall!$C36,Purchase!$C:$C,Waterfall!FK$1)</f>
        <v>0</v>
      </c>
      <c r="FL36" s="4">
        <f>SUMIFS(Purchase!$F:$F,Purchase!$A:$A,Waterfall!$A36,Purchase!$D:$D,Waterfall!$C36,Purchase!$C:$C,Waterfall!FL$1)</f>
        <v>0</v>
      </c>
      <c r="FM36" s="4">
        <f>SUMIFS(Purchase!$F:$F,Purchase!$A:$A,Waterfall!$A36,Purchase!$D:$D,Waterfall!$C36,Purchase!$C:$C,Waterfall!FM$1)</f>
        <v>0</v>
      </c>
      <c r="FN36" s="4">
        <f>SUMIFS(Purchase!$F:$F,Purchase!$A:$A,Waterfall!$A36,Purchase!$D:$D,Waterfall!$C36,Purchase!$C:$C,Waterfall!FN$1)</f>
        <v>0</v>
      </c>
      <c r="FO36" s="4">
        <f>SUMIFS(Purchase!$F:$F,Purchase!$A:$A,Waterfall!$A36,Purchase!$D:$D,Waterfall!$C36,Purchase!$C:$C,Waterfall!FO$1)</f>
        <v>0</v>
      </c>
      <c r="FP36" s="4">
        <f>SUMIFS(Purchase!$F:$F,Purchase!$A:$A,Waterfall!$A36,Purchase!$D:$D,Waterfall!$C36,Purchase!$C:$C,Waterfall!FP$1)</f>
        <v>0</v>
      </c>
      <c r="FQ36" s="4">
        <f>SUMIFS(Purchase!$F:$F,Purchase!$A:$A,Waterfall!$A36,Purchase!$D:$D,Waterfall!$C36,Purchase!$C:$C,Waterfall!FQ$1)</f>
        <v>0</v>
      </c>
      <c r="FR36" s="4">
        <f>SUMIFS(Purchase!$F:$F,Purchase!$A:$A,Waterfall!$A36,Purchase!$D:$D,Waterfall!$C36,Purchase!$C:$C,Waterfall!FR$1)</f>
        <v>0</v>
      </c>
      <c r="FS36" s="4">
        <f>SUMIFS(Purchase!$F:$F,Purchase!$A:$A,Waterfall!$A36,Purchase!$D:$D,Waterfall!$C36,Purchase!$C:$C,Waterfall!FS$1)</f>
        <v>0</v>
      </c>
      <c r="FT36" s="4">
        <f>SUMIFS(Purchase!$F:$F,Purchase!$A:$A,Waterfall!$A36,Purchase!$D:$D,Waterfall!$C36,Purchase!$C:$C,Waterfall!FT$1)</f>
        <v>0</v>
      </c>
      <c r="FU36" s="4">
        <f>SUMIFS(Purchase!$F:$F,Purchase!$A:$A,Waterfall!$A36,Purchase!$D:$D,Waterfall!$C36,Purchase!$C:$C,Waterfall!FU$1)</f>
        <v>0</v>
      </c>
      <c r="FV36" s="4">
        <f>SUMIFS(Purchase!$F:$F,Purchase!$A:$A,Waterfall!$A36,Purchase!$D:$D,Waterfall!$C36,Purchase!$C:$C,Waterfall!FV$1)</f>
        <v>0</v>
      </c>
      <c r="FW36" s="4">
        <f>SUMIFS(Purchase!$F:$F,Purchase!$A:$A,Waterfall!$A36,Purchase!$D:$D,Waterfall!$C36,Purchase!$C:$C,Waterfall!FW$1)</f>
        <v>0</v>
      </c>
      <c r="FX36" s="4">
        <f>SUMIFS(Purchase!$F:$F,Purchase!$A:$A,Waterfall!$A36,Purchase!$D:$D,Waterfall!$C36,Purchase!$C:$C,Waterfall!FX$1)</f>
        <v>0</v>
      </c>
      <c r="FY36" s="4">
        <f>SUMIFS(Purchase!$F:$F,Purchase!$A:$A,Waterfall!$A36,Purchase!$D:$D,Waterfall!$C36,Purchase!$C:$C,Waterfall!FY$1)</f>
        <v>0</v>
      </c>
      <c r="FZ36" s="4">
        <f>SUMIFS(Purchase!$F:$F,Purchase!$A:$A,Waterfall!$A36,Purchase!$D:$D,Waterfall!$C36,Purchase!$C:$C,Waterfall!FZ$1)</f>
        <v>0</v>
      </c>
      <c r="GA36" s="4">
        <f>SUMIFS(Purchase!$F:$F,Purchase!$A:$A,Waterfall!$A36,Purchase!$D:$D,Waterfall!$C36,Purchase!$C:$C,Waterfall!GA$1)</f>
        <v>0</v>
      </c>
      <c r="GB36" s="4">
        <f>SUMIFS(Purchase!$F:$F,Purchase!$A:$A,Waterfall!$A36,Purchase!$D:$D,Waterfall!$C36,Purchase!$C:$C,Waterfall!GB$1)</f>
        <v>0</v>
      </c>
      <c r="GC36" s="4">
        <f>SUMIFS(Purchase!$F:$F,Purchase!$A:$A,Waterfall!$A36,Purchase!$D:$D,Waterfall!$C36,Purchase!$C:$C,Waterfall!GC$1)</f>
        <v>0</v>
      </c>
      <c r="GD36" s="4">
        <f>SUMIFS(Purchase!$F:$F,Purchase!$A:$A,Waterfall!$A36,Purchase!$D:$D,Waterfall!$C36,Purchase!$C:$C,Waterfall!GD$1)</f>
        <v>0</v>
      </c>
      <c r="GE36" s="4">
        <f>SUMIFS(Purchase!$F:$F,Purchase!$A:$A,Waterfall!$A36,Purchase!$D:$D,Waterfall!$C36,Purchase!$C:$C,Waterfall!GE$1)</f>
        <v>0</v>
      </c>
      <c r="GF36" s="4">
        <f>SUMIFS(Purchase!$F:$F,Purchase!$A:$A,Waterfall!$A36,Purchase!$D:$D,Waterfall!$C36,Purchase!$C:$C,Waterfall!GF$1)</f>
        <v>0</v>
      </c>
      <c r="GG36" s="4">
        <f>SUMIFS(Purchase!$F:$F,Purchase!$A:$A,Waterfall!$A36,Purchase!$D:$D,Waterfall!$C36,Purchase!$C:$C,Waterfall!GG$1)</f>
        <v>0</v>
      </c>
      <c r="GH36" s="4">
        <f>SUMIFS(Purchase!$F:$F,Purchase!$A:$A,Waterfall!$A36,Purchase!$D:$D,Waterfall!$C36,Purchase!$C:$C,Waterfall!GH$1)</f>
        <v>0</v>
      </c>
      <c r="GI36" s="4">
        <f>SUMIFS(Purchase!$F:$F,Purchase!$A:$A,Waterfall!$A36,Purchase!$D:$D,Waterfall!$C36,Purchase!$C:$C,Waterfall!GI$1)</f>
        <v>0</v>
      </c>
    </row>
    <row r="37" spans="1:191" x14ac:dyDescent="0.35">
      <c r="A37" s="8">
        <f t="shared" si="3"/>
        <v>1</v>
      </c>
      <c r="B37" s="2" t="str">
        <f>VLOOKUP($A37,Centers!$B$1:$C$120,2,)</f>
        <v>GATE</v>
      </c>
      <c r="C37" s="3">
        <v>44914</v>
      </c>
      <c r="D37" s="4">
        <f>IF($A37=1,SUM(SUMIFS(Indent!$E:$E,Indent!$C:$C,Waterfall!$C37,Indent!$A:$A,Centers!$A$2),SUMIFS(Indent!$E:$E,Indent!$C:$C,Waterfall!$C37,Indent!$A:$A,Centers!$A$3),SUMIFS(Indent!$E:$E,Indent!$C:$C,Waterfall!$C37,Indent!$A:$A,Centers!$A$4),SUMIFS(Indent!$E:$E,Indent!$C:$C,Waterfall!$C37,Indent!$A:$A,Centers!$A$5),SUMIFS(Indent!$E:$E,Indent!$C:$C,Waterfall!$C37,Indent!$A:$A,Centers!$A$6),SUMIFS(Indent!$E:$E,Indent!$C:$C,Waterfall!$C37,Indent!$A:$A,Centers!$A$7),SUMIFS(Indent!$E:$E,Indent!$C:$C,Waterfall!$C37,Indent!$A:$A,Centers!$A$8)),SUMIFS(Indent!$E:$E,Indent!$C:$C,Waterfall!$C37,Indent!$A:$A,$A37))</f>
        <v>32256</v>
      </c>
      <c r="E37" s="4">
        <f>SUMIFS(Purchase!$F:$F,Purchase!$A:$A,Waterfall!$A37,Purchase!$D:$D,Waterfall!$C37,Purchase!$C:$C,Waterfall!E$1)</f>
        <v>0</v>
      </c>
      <c r="F37" s="4">
        <f>SUMIFS(Purchase!$F:$F,Purchase!$A:$A,Waterfall!$A37,Purchase!$D:$D,Waterfall!$C37,Purchase!$C:$C,Waterfall!F$1)</f>
        <v>0</v>
      </c>
      <c r="G37" s="4">
        <f>SUMIFS(Purchase!$F:$F,Purchase!$A:$A,Waterfall!$A37,Purchase!$D:$D,Waterfall!$C37,Purchase!$C:$C,Waterfall!G$1)</f>
        <v>0</v>
      </c>
      <c r="H37" s="4">
        <f>SUMIFS(Purchase!$F:$F,Purchase!$A:$A,Waterfall!$A37,Purchase!$D:$D,Waterfall!$C37,Purchase!$C:$C,Waterfall!H$1)</f>
        <v>0</v>
      </c>
      <c r="I37" s="4">
        <f>SUMIFS(Purchase!$F:$F,Purchase!$A:$A,Waterfall!$A37,Purchase!$D:$D,Waterfall!$C37,Purchase!$C:$C,Waterfall!I$1)</f>
        <v>0</v>
      </c>
      <c r="J37" s="4">
        <f>SUMIFS(Purchase!$F:$F,Purchase!$A:$A,Waterfall!$A37,Purchase!$D:$D,Waterfall!$C37,Purchase!$C:$C,Waterfall!J$1)</f>
        <v>0</v>
      </c>
      <c r="K37" s="4">
        <f>SUMIFS(Purchase!$F:$F,Purchase!$A:$A,Waterfall!$A37,Purchase!$D:$D,Waterfall!$C37,Purchase!$C:$C,Waterfall!K$1)</f>
        <v>0</v>
      </c>
      <c r="L37" s="4">
        <f>SUMIFS(Purchase!$F:$F,Purchase!$A:$A,Waterfall!$A37,Purchase!$D:$D,Waterfall!$C37,Purchase!$C:$C,Waterfall!L$1)</f>
        <v>0</v>
      </c>
      <c r="M37" s="4">
        <f>SUMIFS(Purchase!$F:$F,Purchase!$A:$A,Waterfall!$A37,Purchase!$D:$D,Waterfall!$C37,Purchase!$C:$C,Waterfall!M$1)</f>
        <v>0</v>
      </c>
      <c r="N37" s="4">
        <f>SUMIFS(Purchase!$F:$F,Purchase!$A:$A,Waterfall!$A37,Purchase!$D:$D,Waterfall!$C37,Purchase!$C:$C,Waterfall!N$1)</f>
        <v>0</v>
      </c>
      <c r="O37" s="4">
        <f>SUMIFS(Purchase!$F:$F,Purchase!$A:$A,Waterfall!$A37,Purchase!$D:$D,Waterfall!$C37,Purchase!$C:$C,Waterfall!O$1)</f>
        <v>0</v>
      </c>
      <c r="P37" s="4">
        <f>SUMIFS(Purchase!$F:$F,Purchase!$A:$A,Waterfall!$A37,Purchase!$D:$D,Waterfall!$C37,Purchase!$C:$C,Waterfall!P$1)</f>
        <v>0</v>
      </c>
      <c r="Q37" s="4">
        <f>SUMIFS(Purchase!$F:$F,Purchase!$A:$A,Waterfall!$A37,Purchase!$D:$D,Waterfall!$C37,Purchase!$C:$C,Waterfall!Q$1)</f>
        <v>0</v>
      </c>
      <c r="R37" s="4">
        <f>SUMIFS(Purchase!$F:$F,Purchase!$A:$A,Waterfall!$A37,Purchase!$D:$D,Waterfall!$C37,Purchase!$C:$C,Waterfall!R$1)</f>
        <v>0</v>
      </c>
      <c r="S37" s="4">
        <f>SUMIFS(Purchase!$F:$F,Purchase!$A:$A,Waterfall!$A37,Purchase!$D:$D,Waterfall!$C37,Purchase!$C:$C,Waterfall!S$1)</f>
        <v>0</v>
      </c>
      <c r="T37" s="4">
        <f>SUMIFS(Purchase!$F:$F,Purchase!$A:$A,Waterfall!$A37,Purchase!$D:$D,Waterfall!$C37,Purchase!$C:$C,Waterfall!T$1)</f>
        <v>0</v>
      </c>
      <c r="U37" s="4">
        <f>SUMIFS(Purchase!$F:$F,Purchase!$A:$A,Waterfall!$A37,Purchase!$D:$D,Waterfall!$C37,Purchase!$C:$C,Waterfall!U$1)</f>
        <v>0</v>
      </c>
      <c r="V37" s="4">
        <f>SUMIFS(Purchase!$F:$F,Purchase!$A:$A,Waterfall!$A37,Purchase!$D:$D,Waterfall!$C37,Purchase!$C:$C,Waterfall!V$1)</f>
        <v>0</v>
      </c>
      <c r="W37" s="4">
        <f>SUMIFS(Purchase!$F:$F,Purchase!$A:$A,Waterfall!$A37,Purchase!$D:$D,Waterfall!$C37,Purchase!$C:$C,Waterfall!W$1)</f>
        <v>0</v>
      </c>
      <c r="X37" s="4">
        <f>SUMIFS(Purchase!$F:$F,Purchase!$A:$A,Waterfall!$A37,Purchase!$D:$D,Waterfall!$C37,Purchase!$C:$C,Waterfall!X$1)</f>
        <v>0</v>
      </c>
      <c r="Y37" s="4">
        <f>SUMIFS(Purchase!$F:$F,Purchase!$A:$A,Waterfall!$A37,Purchase!$D:$D,Waterfall!$C37,Purchase!$C:$C,Waterfall!Y$1)</f>
        <v>0</v>
      </c>
      <c r="Z37" s="4">
        <f>SUMIFS(Purchase!$F:$F,Purchase!$A:$A,Waterfall!$A37,Purchase!$D:$D,Waterfall!$C37,Purchase!$C:$C,Waterfall!Z$1)</f>
        <v>0</v>
      </c>
      <c r="AA37" s="4">
        <f>SUMIFS(Purchase!$F:$F,Purchase!$A:$A,Waterfall!$A37,Purchase!$D:$D,Waterfall!$C37,Purchase!$C:$C,Waterfall!AA$1)</f>
        <v>0</v>
      </c>
      <c r="AB37" s="4">
        <f>SUMIFS(Purchase!$F:$F,Purchase!$A:$A,Waterfall!$A37,Purchase!$D:$D,Waterfall!$C37,Purchase!$C:$C,Waterfall!AB$1)</f>
        <v>0</v>
      </c>
      <c r="AC37" s="4">
        <f>SUMIFS(Purchase!$F:$F,Purchase!$A:$A,Waterfall!$A37,Purchase!$D:$D,Waterfall!$C37,Purchase!$C:$C,Waterfall!AC$1)</f>
        <v>0</v>
      </c>
      <c r="AD37" s="4">
        <f>SUMIFS(Purchase!$F:$F,Purchase!$A:$A,Waterfall!$A37,Purchase!$D:$D,Waterfall!$C37,Purchase!$C:$C,Waterfall!AD$1)</f>
        <v>0</v>
      </c>
      <c r="AE37" s="4">
        <f>SUMIFS(Purchase!$F:$F,Purchase!$A:$A,Waterfall!$A37,Purchase!$D:$D,Waterfall!$C37,Purchase!$C:$C,Waterfall!AE$1)</f>
        <v>0</v>
      </c>
      <c r="AF37" s="4">
        <f>SUMIFS(Purchase!$F:$F,Purchase!$A:$A,Waterfall!$A37,Purchase!$D:$D,Waterfall!$C37,Purchase!$C:$C,Waterfall!AF$1)</f>
        <v>0</v>
      </c>
      <c r="AG37" s="4">
        <f>SUMIFS(Purchase!$F:$F,Purchase!$A:$A,Waterfall!$A37,Purchase!$D:$D,Waterfall!$C37,Purchase!$C:$C,Waterfall!AG$1)</f>
        <v>0</v>
      </c>
      <c r="AH37" s="4">
        <f>SUMIFS(Purchase!$F:$F,Purchase!$A:$A,Waterfall!$A37,Purchase!$D:$D,Waterfall!$C37,Purchase!$C:$C,Waterfall!AH$1)</f>
        <v>0</v>
      </c>
      <c r="AI37" s="4">
        <f>SUMIFS(Purchase!$F:$F,Purchase!$A:$A,Waterfall!$A37,Purchase!$D:$D,Waterfall!$C37,Purchase!$C:$C,Waterfall!AI$1)</f>
        <v>0</v>
      </c>
      <c r="AJ37" s="4">
        <f>SUMIFS(Purchase!$F:$F,Purchase!$A:$A,Waterfall!$A37,Purchase!$D:$D,Waterfall!$C37,Purchase!$C:$C,Waterfall!AJ$1)</f>
        <v>0</v>
      </c>
      <c r="AK37" s="4">
        <f>SUMIFS(Purchase!$F:$F,Purchase!$A:$A,Waterfall!$A37,Purchase!$D:$D,Waterfall!$C37,Purchase!$C:$C,Waterfall!AK$1)</f>
        <v>0</v>
      </c>
      <c r="AL37" s="4">
        <f>SUMIFS(Purchase!$F:$F,Purchase!$A:$A,Waterfall!$A37,Purchase!$D:$D,Waterfall!$C37,Purchase!$C:$C,Waterfall!AL$1)</f>
        <v>7520.8</v>
      </c>
      <c r="AM37" s="4">
        <f>SUMIFS(Purchase!$F:$F,Purchase!$A:$A,Waterfall!$A37,Purchase!$D:$D,Waterfall!$C37,Purchase!$C:$C,Waterfall!AM$1)</f>
        <v>15562.48</v>
      </c>
      <c r="AN37" s="4">
        <f>SUMIFS(Purchase!$F:$F,Purchase!$A:$A,Waterfall!$A37,Purchase!$D:$D,Waterfall!$C37,Purchase!$C:$C,Waterfall!AN$1)</f>
        <v>7437.09</v>
      </c>
      <c r="AO37" s="4">
        <f>SUMIFS(Purchase!$F:$F,Purchase!$A:$A,Waterfall!$A37,Purchase!$D:$D,Waterfall!$C37,Purchase!$C:$C,Waterfall!AO$1)</f>
        <v>4268.24</v>
      </c>
      <c r="AP37" s="4">
        <f>SUMIFS(Purchase!$F:$F,Purchase!$A:$A,Waterfall!$A37,Purchase!$D:$D,Waterfall!$C37,Purchase!$C:$C,Waterfall!AP$1)</f>
        <v>2491.69</v>
      </c>
      <c r="AQ37" s="4">
        <f>SUMIFS(Purchase!$F:$F,Purchase!$A:$A,Waterfall!$A37,Purchase!$D:$D,Waterfall!$C37,Purchase!$C:$C,Waterfall!AQ$1)</f>
        <v>524.1</v>
      </c>
      <c r="AR37" s="4">
        <f>SUMIFS(Purchase!$F:$F,Purchase!$A:$A,Waterfall!$A37,Purchase!$D:$D,Waterfall!$C37,Purchase!$C:$C,Waterfall!AR$1)</f>
        <v>0</v>
      </c>
      <c r="AS37" s="4">
        <f>SUMIFS(Purchase!$F:$F,Purchase!$A:$A,Waterfall!$A37,Purchase!$D:$D,Waterfall!$C37,Purchase!$C:$C,Waterfall!AS$1)</f>
        <v>0</v>
      </c>
      <c r="AT37" s="4">
        <f>SUMIFS(Purchase!$F:$F,Purchase!$A:$A,Waterfall!$A37,Purchase!$D:$D,Waterfall!$C37,Purchase!$C:$C,Waterfall!AT$1)</f>
        <v>0</v>
      </c>
      <c r="AU37" s="4">
        <f>SUMIFS(Purchase!$F:$F,Purchase!$A:$A,Waterfall!$A37,Purchase!$D:$D,Waterfall!$C37,Purchase!$C:$C,Waterfall!AU$1)</f>
        <v>0</v>
      </c>
      <c r="AV37" s="4">
        <f>SUMIFS(Purchase!$F:$F,Purchase!$A:$A,Waterfall!$A37,Purchase!$D:$D,Waterfall!$C37,Purchase!$C:$C,Waterfall!AV$1)</f>
        <v>0</v>
      </c>
      <c r="AW37" s="4">
        <f>SUMIFS(Purchase!$F:$F,Purchase!$A:$A,Waterfall!$A37,Purchase!$D:$D,Waterfall!$C37,Purchase!$C:$C,Waterfall!AW$1)</f>
        <v>0</v>
      </c>
      <c r="AX37" s="4">
        <f>SUMIFS(Purchase!$F:$F,Purchase!$A:$A,Waterfall!$A37,Purchase!$D:$D,Waterfall!$C37,Purchase!$C:$C,Waterfall!AX$1)</f>
        <v>0</v>
      </c>
      <c r="AY37" s="4">
        <f>SUMIFS(Purchase!$F:$F,Purchase!$A:$A,Waterfall!$A37,Purchase!$D:$D,Waterfall!$C37,Purchase!$C:$C,Waterfall!AY$1)</f>
        <v>0</v>
      </c>
      <c r="AZ37" s="4">
        <f>SUMIFS(Purchase!$F:$F,Purchase!$A:$A,Waterfall!$A37,Purchase!$D:$D,Waterfall!$C37,Purchase!$C:$C,Waterfall!AZ$1)</f>
        <v>0</v>
      </c>
      <c r="BA37" s="4">
        <f>SUMIFS(Purchase!$F:$F,Purchase!$A:$A,Waterfall!$A37,Purchase!$D:$D,Waterfall!$C37,Purchase!$C:$C,Waterfall!BA$1)</f>
        <v>0</v>
      </c>
      <c r="BB37" s="4">
        <f>SUMIFS(Purchase!$F:$F,Purchase!$A:$A,Waterfall!$A37,Purchase!$D:$D,Waterfall!$C37,Purchase!$C:$C,Waterfall!BB$1)</f>
        <v>0</v>
      </c>
      <c r="BC37" s="4">
        <f>SUMIFS(Purchase!$F:$F,Purchase!$A:$A,Waterfall!$A37,Purchase!$D:$D,Waterfall!$C37,Purchase!$C:$C,Waterfall!BC$1)</f>
        <v>0</v>
      </c>
      <c r="BD37" s="4">
        <f>SUMIFS(Purchase!$F:$F,Purchase!$A:$A,Waterfall!$A37,Purchase!$D:$D,Waterfall!$C37,Purchase!$C:$C,Waterfall!BD$1)</f>
        <v>0</v>
      </c>
      <c r="BE37" s="4">
        <f>SUMIFS(Purchase!$F:$F,Purchase!$A:$A,Waterfall!$A37,Purchase!$D:$D,Waterfall!$C37,Purchase!$C:$C,Waterfall!BE$1)</f>
        <v>0</v>
      </c>
      <c r="BF37" s="4">
        <f>SUMIFS(Purchase!$F:$F,Purchase!$A:$A,Waterfall!$A37,Purchase!$D:$D,Waterfall!$C37,Purchase!$C:$C,Waterfall!BF$1)</f>
        <v>0</v>
      </c>
      <c r="BG37" s="4">
        <f>SUMIFS(Purchase!$F:$F,Purchase!$A:$A,Waterfall!$A37,Purchase!$D:$D,Waterfall!$C37,Purchase!$C:$C,Waterfall!BG$1)</f>
        <v>0</v>
      </c>
      <c r="BH37" s="4">
        <f>SUMIFS(Purchase!$F:$F,Purchase!$A:$A,Waterfall!$A37,Purchase!$D:$D,Waterfall!$C37,Purchase!$C:$C,Waterfall!BH$1)</f>
        <v>0</v>
      </c>
      <c r="BI37" s="4">
        <f>SUMIFS(Purchase!$F:$F,Purchase!$A:$A,Waterfall!$A37,Purchase!$D:$D,Waterfall!$C37,Purchase!$C:$C,Waterfall!BI$1)</f>
        <v>0</v>
      </c>
      <c r="BJ37" s="4">
        <f>SUMIFS(Purchase!$F:$F,Purchase!$A:$A,Waterfall!$A37,Purchase!$D:$D,Waterfall!$C37,Purchase!$C:$C,Waterfall!BJ$1)</f>
        <v>0</v>
      </c>
      <c r="BK37" s="4">
        <f>SUMIFS(Purchase!$F:$F,Purchase!$A:$A,Waterfall!$A37,Purchase!$D:$D,Waterfall!$C37,Purchase!$C:$C,Waterfall!BK$1)</f>
        <v>0</v>
      </c>
      <c r="BL37" s="4">
        <f>SUMIFS(Purchase!$F:$F,Purchase!$A:$A,Waterfall!$A37,Purchase!$D:$D,Waterfall!$C37,Purchase!$C:$C,Waterfall!BL$1)</f>
        <v>0</v>
      </c>
      <c r="BM37" s="4">
        <f>SUMIFS(Purchase!$F:$F,Purchase!$A:$A,Waterfall!$A37,Purchase!$D:$D,Waterfall!$C37,Purchase!$C:$C,Waterfall!BM$1)</f>
        <v>0</v>
      </c>
      <c r="BN37" s="4">
        <f>SUMIFS(Purchase!$F:$F,Purchase!$A:$A,Waterfall!$A37,Purchase!$D:$D,Waterfall!$C37,Purchase!$C:$C,Waterfall!BN$1)</f>
        <v>0</v>
      </c>
      <c r="BO37" s="4">
        <f>SUMIFS(Purchase!$F:$F,Purchase!$A:$A,Waterfall!$A37,Purchase!$D:$D,Waterfall!$C37,Purchase!$C:$C,Waterfall!BO$1)</f>
        <v>0</v>
      </c>
      <c r="BP37" s="4">
        <f>SUMIFS(Purchase!$F:$F,Purchase!$A:$A,Waterfall!$A37,Purchase!$D:$D,Waterfall!$C37,Purchase!$C:$C,Waterfall!BP$1)</f>
        <v>0</v>
      </c>
      <c r="BQ37" s="4">
        <f>SUMIFS(Purchase!$F:$F,Purchase!$A:$A,Waterfall!$A37,Purchase!$D:$D,Waterfall!$C37,Purchase!$C:$C,Waterfall!BQ$1)</f>
        <v>0</v>
      </c>
      <c r="BR37" s="4">
        <f>SUMIFS(Purchase!$F:$F,Purchase!$A:$A,Waterfall!$A37,Purchase!$D:$D,Waterfall!$C37,Purchase!$C:$C,Waterfall!BR$1)</f>
        <v>0</v>
      </c>
      <c r="BS37" s="4">
        <f>SUMIFS(Purchase!$F:$F,Purchase!$A:$A,Waterfall!$A37,Purchase!$D:$D,Waterfall!$C37,Purchase!$C:$C,Waterfall!BS$1)</f>
        <v>0</v>
      </c>
      <c r="BT37" s="4">
        <f>SUMIFS(Purchase!$F:$F,Purchase!$A:$A,Waterfall!$A37,Purchase!$D:$D,Waterfall!$C37,Purchase!$C:$C,Waterfall!BT$1)</f>
        <v>0</v>
      </c>
      <c r="BU37" s="4">
        <f>SUMIFS(Purchase!$F:$F,Purchase!$A:$A,Waterfall!$A37,Purchase!$D:$D,Waterfall!$C37,Purchase!$C:$C,Waterfall!BU$1)</f>
        <v>0</v>
      </c>
      <c r="BV37" s="4">
        <f>SUMIFS(Purchase!$F:$F,Purchase!$A:$A,Waterfall!$A37,Purchase!$D:$D,Waterfall!$C37,Purchase!$C:$C,Waterfall!BV$1)</f>
        <v>0</v>
      </c>
      <c r="BW37" s="4">
        <f>SUMIFS(Purchase!$F:$F,Purchase!$A:$A,Waterfall!$A37,Purchase!$D:$D,Waterfall!$C37,Purchase!$C:$C,Waterfall!BW$1)</f>
        <v>0</v>
      </c>
      <c r="BX37" s="4">
        <f>SUMIFS(Purchase!$F:$F,Purchase!$A:$A,Waterfall!$A37,Purchase!$D:$D,Waterfall!$C37,Purchase!$C:$C,Waterfall!BX$1)</f>
        <v>0</v>
      </c>
      <c r="BY37" s="4">
        <f>SUMIFS(Purchase!$F:$F,Purchase!$A:$A,Waterfall!$A37,Purchase!$D:$D,Waterfall!$C37,Purchase!$C:$C,Waterfall!BY$1)</f>
        <v>0</v>
      </c>
      <c r="BZ37" s="4">
        <f>SUMIFS(Purchase!$F:$F,Purchase!$A:$A,Waterfall!$A37,Purchase!$D:$D,Waterfall!$C37,Purchase!$C:$C,Waterfall!BZ$1)</f>
        <v>0</v>
      </c>
      <c r="CA37" s="4">
        <f>SUMIFS(Purchase!$F:$F,Purchase!$A:$A,Waterfall!$A37,Purchase!$D:$D,Waterfall!$C37,Purchase!$C:$C,Waterfall!CA$1)</f>
        <v>0</v>
      </c>
      <c r="CB37" s="4">
        <f>SUMIFS(Purchase!$F:$F,Purchase!$A:$A,Waterfall!$A37,Purchase!$D:$D,Waterfall!$C37,Purchase!$C:$C,Waterfall!CB$1)</f>
        <v>0</v>
      </c>
      <c r="CC37" s="4">
        <f>SUMIFS(Purchase!$F:$F,Purchase!$A:$A,Waterfall!$A37,Purchase!$D:$D,Waterfall!$C37,Purchase!$C:$C,Waterfall!CC$1)</f>
        <v>0</v>
      </c>
      <c r="CD37" s="4">
        <f>SUMIFS(Purchase!$F:$F,Purchase!$A:$A,Waterfall!$A37,Purchase!$D:$D,Waterfall!$C37,Purchase!$C:$C,Waterfall!CD$1)</f>
        <v>0</v>
      </c>
      <c r="CE37" s="4">
        <f>SUMIFS(Purchase!$F:$F,Purchase!$A:$A,Waterfall!$A37,Purchase!$D:$D,Waterfall!$C37,Purchase!$C:$C,Waterfall!CE$1)</f>
        <v>0</v>
      </c>
      <c r="CF37" s="4">
        <f>SUMIFS(Purchase!$F:$F,Purchase!$A:$A,Waterfall!$A37,Purchase!$D:$D,Waterfall!$C37,Purchase!$C:$C,Waterfall!CF$1)</f>
        <v>0</v>
      </c>
      <c r="CG37" s="4">
        <f>SUMIFS(Purchase!$F:$F,Purchase!$A:$A,Waterfall!$A37,Purchase!$D:$D,Waterfall!$C37,Purchase!$C:$C,Waterfall!CG$1)</f>
        <v>0</v>
      </c>
      <c r="CH37" s="4">
        <f>SUMIFS(Purchase!$F:$F,Purchase!$A:$A,Waterfall!$A37,Purchase!$D:$D,Waterfall!$C37,Purchase!$C:$C,Waterfall!CH$1)</f>
        <v>0</v>
      </c>
      <c r="CI37" s="4">
        <f>SUMIFS(Purchase!$F:$F,Purchase!$A:$A,Waterfall!$A37,Purchase!$D:$D,Waterfall!$C37,Purchase!$C:$C,Waterfall!CI$1)</f>
        <v>0</v>
      </c>
      <c r="CJ37" s="4">
        <f>SUMIFS(Purchase!$F:$F,Purchase!$A:$A,Waterfall!$A37,Purchase!$D:$D,Waterfall!$C37,Purchase!$C:$C,Waterfall!CJ$1)</f>
        <v>0</v>
      </c>
      <c r="CK37" s="4">
        <f>SUMIFS(Purchase!$F:$F,Purchase!$A:$A,Waterfall!$A37,Purchase!$D:$D,Waterfall!$C37,Purchase!$C:$C,Waterfall!CK$1)</f>
        <v>0</v>
      </c>
      <c r="CL37" s="4">
        <f>SUMIFS(Purchase!$F:$F,Purchase!$A:$A,Waterfall!$A37,Purchase!$D:$D,Waterfall!$C37,Purchase!$C:$C,Waterfall!CL$1)</f>
        <v>0</v>
      </c>
      <c r="CM37" s="4">
        <f>SUMIFS(Purchase!$F:$F,Purchase!$A:$A,Waterfall!$A37,Purchase!$D:$D,Waterfall!$C37,Purchase!$C:$C,Waterfall!CM$1)</f>
        <v>0</v>
      </c>
      <c r="CN37" s="4">
        <f>SUMIFS(Purchase!$F:$F,Purchase!$A:$A,Waterfall!$A37,Purchase!$D:$D,Waterfall!$C37,Purchase!$C:$C,Waterfall!CN$1)</f>
        <v>0</v>
      </c>
      <c r="CO37" s="4">
        <f>SUMIFS(Purchase!$F:$F,Purchase!$A:$A,Waterfall!$A37,Purchase!$D:$D,Waterfall!$C37,Purchase!$C:$C,Waterfall!CO$1)</f>
        <v>0</v>
      </c>
      <c r="CP37" s="4">
        <f>SUMIFS(Purchase!$F:$F,Purchase!$A:$A,Waterfall!$A37,Purchase!$D:$D,Waterfall!$C37,Purchase!$C:$C,Waterfall!CP$1)</f>
        <v>0</v>
      </c>
      <c r="CQ37" s="4">
        <f>SUMIFS(Purchase!$F:$F,Purchase!$A:$A,Waterfall!$A37,Purchase!$D:$D,Waterfall!$C37,Purchase!$C:$C,Waterfall!CQ$1)</f>
        <v>0</v>
      </c>
      <c r="CR37" s="4">
        <f>SUMIFS(Purchase!$F:$F,Purchase!$A:$A,Waterfall!$A37,Purchase!$D:$D,Waterfall!$C37,Purchase!$C:$C,Waterfall!CR$1)</f>
        <v>0</v>
      </c>
      <c r="CS37" s="4">
        <f>SUMIFS(Purchase!$F:$F,Purchase!$A:$A,Waterfall!$A37,Purchase!$D:$D,Waterfall!$C37,Purchase!$C:$C,Waterfall!CS$1)</f>
        <v>0</v>
      </c>
      <c r="CT37" s="4">
        <f>SUMIFS(Purchase!$F:$F,Purchase!$A:$A,Waterfall!$A37,Purchase!$D:$D,Waterfall!$C37,Purchase!$C:$C,Waterfall!CT$1)</f>
        <v>0</v>
      </c>
      <c r="CU37" s="4">
        <f>SUMIFS(Purchase!$F:$F,Purchase!$A:$A,Waterfall!$A37,Purchase!$D:$D,Waterfall!$C37,Purchase!$C:$C,Waterfall!CU$1)</f>
        <v>0</v>
      </c>
      <c r="CV37" s="4">
        <f>SUMIFS(Purchase!$F:$F,Purchase!$A:$A,Waterfall!$A37,Purchase!$D:$D,Waterfall!$C37,Purchase!$C:$C,Waterfall!CV$1)</f>
        <v>0</v>
      </c>
      <c r="CW37" s="4">
        <f>SUMIFS(Purchase!$F:$F,Purchase!$A:$A,Waterfall!$A37,Purchase!$D:$D,Waterfall!$C37,Purchase!$C:$C,Waterfall!CW$1)</f>
        <v>0</v>
      </c>
      <c r="CX37" s="4">
        <f>SUMIFS(Purchase!$F:$F,Purchase!$A:$A,Waterfall!$A37,Purchase!$D:$D,Waterfall!$C37,Purchase!$C:$C,Waterfall!CX$1)</f>
        <v>0</v>
      </c>
      <c r="CY37" s="4">
        <f>SUMIFS(Purchase!$F:$F,Purchase!$A:$A,Waterfall!$A37,Purchase!$D:$D,Waterfall!$C37,Purchase!$C:$C,Waterfall!CY$1)</f>
        <v>0</v>
      </c>
      <c r="CZ37" s="4">
        <f>SUMIFS(Purchase!$F:$F,Purchase!$A:$A,Waterfall!$A37,Purchase!$D:$D,Waterfall!$C37,Purchase!$C:$C,Waterfall!CZ$1)</f>
        <v>0</v>
      </c>
      <c r="DA37" s="4">
        <f>SUMIFS(Purchase!$F:$F,Purchase!$A:$A,Waterfall!$A37,Purchase!$D:$D,Waterfall!$C37,Purchase!$C:$C,Waterfall!DA$1)</f>
        <v>0</v>
      </c>
      <c r="DB37" s="4">
        <f>SUMIFS(Purchase!$F:$F,Purchase!$A:$A,Waterfall!$A37,Purchase!$D:$D,Waterfall!$C37,Purchase!$C:$C,Waterfall!DB$1)</f>
        <v>0</v>
      </c>
      <c r="DC37" s="4">
        <f>SUMIFS(Purchase!$F:$F,Purchase!$A:$A,Waterfall!$A37,Purchase!$D:$D,Waterfall!$C37,Purchase!$C:$C,Waterfall!DC$1)</f>
        <v>0</v>
      </c>
      <c r="DD37" s="4">
        <f>SUMIFS(Purchase!$F:$F,Purchase!$A:$A,Waterfall!$A37,Purchase!$D:$D,Waterfall!$C37,Purchase!$C:$C,Waterfall!DD$1)</f>
        <v>0</v>
      </c>
      <c r="DE37" s="4">
        <f>SUMIFS(Purchase!$F:$F,Purchase!$A:$A,Waterfall!$A37,Purchase!$D:$D,Waterfall!$C37,Purchase!$C:$C,Waterfall!DE$1)</f>
        <v>0</v>
      </c>
      <c r="DF37" s="4">
        <f>SUMIFS(Purchase!$F:$F,Purchase!$A:$A,Waterfall!$A37,Purchase!$D:$D,Waterfall!$C37,Purchase!$C:$C,Waterfall!DF$1)</f>
        <v>0</v>
      </c>
      <c r="DG37" s="4">
        <f>SUMIFS(Purchase!$F:$F,Purchase!$A:$A,Waterfall!$A37,Purchase!$D:$D,Waterfall!$C37,Purchase!$C:$C,Waterfall!DG$1)</f>
        <v>0</v>
      </c>
      <c r="DH37" s="4">
        <f>SUMIFS(Purchase!$F:$F,Purchase!$A:$A,Waterfall!$A37,Purchase!$D:$D,Waterfall!$C37,Purchase!$C:$C,Waterfall!DH$1)</f>
        <v>0</v>
      </c>
      <c r="DI37" s="4">
        <f>SUMIFS(Purchase!$F:$F,Purchase!$A:$A,Waterfall!$A37,Purchase!$D:$D,Waterfall!$C37,Purchase!$C:$C,Waterfall!DI$1)</f>
        <v>0</v>
      </c>
      <c r="DJ37" s="4">
        <f>SUMIFS(Purchase!$F:$F,Purchase!$A:$A,Waterfall!$A37,Purchase!$D:$D,Waterfall!$C37,Purchase!$C:$C,Waterfall!DJ$1)</f>
        <v>0</v>
      </c>
      <c r="DK37" s="4">
        <f>SUMIFS(Purchase!$F:$F,Purchase!$A:$A,Waterfall!$A37,Purchase!$D:$D,Waterfall!$C37,Purchase!$C:$C,Waterfall!DK$1)</f>
        <v>0</v>
      </c>
      <c r="DL37" s="4">
        <f>SUMIFS(Purchase!$F:$F,Purchase!$A:$A,Waterfall!$A37,Purchase!$D:$D,Waterfall!$C37,Purchase!$C:$C,Waterfall!DL$1)</f>
        <v>0</v>
      </c>
      <c r="DM37" s="4">
        <f>SUMIFS(Purchase!$F:$F,Purchase!$A:$A,Waterfall!$A37,Purchase!$D:$D,Waterfall!$C37,Purchase!$C:$C,Waterfall!DM$1)</f>
        <v>0</v>
      </c>
      <c r="DN37" s="4">
        <f>SUMIFS(Purchase!$F:$F,Purchase!$A:$A,Waterfall!$A37,Purchase!$D:$D,Waterfall!$C37,Purchase!$C:$C,Waterfall!DN$1)</f>
        <v>0</v>
      </c>
      <c r="DO37" s="4">
        <f>SUMIFS(Purchase!$F:$F,Purchase!$A:$A,Waterfall!$A37,Purchase!$D:$D,Waterfall!$C37,Purchase!$C:$C,Waterfall!DO$1)</f>
        <v>0</v>
      </c>
      <c r="DP37" s="4">
        <f>SUMIFS(Purchase!$F:$F,Purchase!$A:$A,Waterfall!$A37,Purchase!$D:$D,Waterfall!$C37,Purchase!$C:$C,Waterfall!DP$1)</f>
        <v>0</v>
      </c>
      <c r="DQ37" s="4">
        <f>SUMIFS(Purchase!$F:$F,Purchase!$A:$A,Waterfall!$A37,Purchase!$D:$D,Waterfall!$C37,Purchase!$C:$C,Waterfall!DQ$1)</f>
        <v>0</v>
      </c>
      <c r="DR37" s="4">
        <f>SUMIFS(Purchase!$F:$F,Purchase!$A:$A,Waterfall!$A37,Purchase!$D:$D,Waterfall!$C37,Purchase!$C:$C,Waterfall!DR$1)</f>
        <v>0</v>
      </c>
      <c r="DS37" s="4">
        <f>SUMIFS(Purchase!$F:$F,Purchase!$A:$A,Waterfall!$A37,Purchase!$D:$D,Waterfall!$C37,Purchase!$C:$C,Waterfall!DS$1)</f>
        <v>0</v>
      </c>
      <c r="DT37" s="4">
        <f>SUMIFS(Purchase!$F:$F,Purchase!$A:$A,Waterfall!$A37,Purchase!$D:$D,Waterfall!$C37,Purchase!$C:$C,Waterfall!DT$1)</f>
        <v>0</v>
      </c>
      <c r="DU37" s="4">
        <f>SUMIFS(Purchase!$F:$F,Purchase!$A:$A,Waterfall!$A37,Purchase!$D:$D,Waterfall!$C37,Purchase!$C:$C,Waterfall!DU$1)</f>
        <v>0</v>
      </c>
      <c r="DV37" s="4">
        <f>SUMIFS(Purchase!$F:$F,Purchase!$A:$A,Waterfall!$A37,Purchase!$D:$D,Waterfall!$C37,Purchase!$C:$C,Waterfall!DV$1)</f>
        <v>0</v>
      </c>
      <c r="DW37" s="4">
        <f>SUMIFS(Purchase!$F:$F,Purchase!$A:$A,Waterfall!$A37,Purchase!$D:$D,Waterfall!$C37,Purchase!$C:$C,Waterfall!DW$1)</f>
        <v>0</v>
      </c>
      <c r="DX37" s="4">
        <f>SUMIFS(Purchase!$F:$F,Purchase!$A:$A,Waterfall!$A37,Purchase!$D:$D,Waterfall!$C37,Purchase!$C:$C,Waterfall!DX$1)</f>
        <v>0</v>
      </c>
      <c r="DY37" s="4">
        <f>SUMIFS(Purchase!$F:$F,Purchase!$A:$A,Waterfall!$A37,Purchase!$D:$D,Waterfall!$C37,Purchase!$C:$C,Waterfall!DY$1)</f>
        <v>0</v>
      </c>
      <c r="DZ37" s="4">
        <f>SUMIFS(Purchase!$F:$F,Purchase!$A:$A,Waterfall!$A37,Purchase!$D:$D,Waterfall!$C37,Purchase!$C:$C,Waterfall!DZ$1)</f>
        <v>0</v>
      </c>
      <c r="EA37" s="4">
        <f>SUMIFS(Purchase!$F:$F,Purchase!$A:$A,Waterfall!$A37,Purchase!$D:$D,Waterfall!$C37,Purchase!$C:$C,Waterfall!EA$1)</f>
        <v>0</v>
      </c>
      <c r="EB37" s="4">
        <f>SUMIFS(Purchase!$F:$F,Purchase!$A:$A,Waterfall!$A37,Purchase!$D:$D,Waterfall!$C37,Purchase!$C:$C,Waterfall!EB$1)</f>
        <v>0</v>
      </c>
      <c r="EC37" s="4">
        <f>SUMIFS(Purchase!$F:$F,Purchase!$A:$A,Waterfall!$A37,Purchase!$D:$D,Waterfall!$C37,Purchase!$C:$C,Waterfall!EC$1)</f>
        <v>0</v>
      </c>
      <c r="ED37" s="4">
        <f>SUMIFS(Purchase!$F:$F,Purchase!$A:$A,Waterfall!$A37,Purchase!$D:$D,Waterfall!$C37,Purchase!$C:$C,Waterfall!ED$1)</f>
        <v>0</v>
      </c>
      <c r="EE37" s="4">
        <f>SUMIFS(Purchase!$F:$F,Purchase!$A:$A,Waterfall!$A37,Purchase!$D:$D,Waterfall!$C37,Purchase!$C:$C,Waterfall!EE$1)</f>
        <v>0</v>
      </c>
      <c r="EF37" s="4">
        <f>SUMIFS(Purchase!$F:$F,Purchase!$A:$A,Waterfall!$A37,Purchase!$D:$D,Waterfall!$C37,Purchase!$C:$C,Waterfall!EF$1)</f>
        <v>0</v>
      </c>
      <c r="EG37" s="4">
        <f>SUMIFS(Purchase!$F:$F,Purchase!$A:$A,Waterfall!$A37,Purchase!$D:$D,Waterfall!$C37,Purchase!$C:$C,Waterfall!EG$1)</f>
        <v>0</v>
      </c>
      <c r="EH37" s="4">
        <f>SUMIFS(Purchase!$F:$F,Purchase!$A:$A,Waterfall!$A37,Purchase!$D:$D,Waterfall!$C37,Purchase!$C:$C,Waterfall!EH$1)</f>
        <v>0</v>
      </c>
      <c r="EI37" s="4">
        <f>SUMIFS(Purchase!$F:$F,Purchase!$A:$A,Waterfall!$A37,Purchase!$D:$D,Waterfall!$C37,Purchase!$C:$C,Waterfall!EI$1)</f>
        <v>0</v>
      </c>
      <c r="EJ37" s="4">
        <f>SUMIFS(Purchase!$F:$F,Purchase!$A:$A,Waterfall!$A37,Purchase!$D:$D,Waterfall!$C37,Purchase!$C:$C,Waterfall!EJ$1)</f>
        <v>0</v>
      </c>
      <c r="EK37" s="4">
        <f>SUMIFS(Purchase!$F:$F,Purchase!$A:$A,Waterfall!$A37,Purchase!$D:$D,Waterfall!$C37,Purchase!$C:$C,Waterfall!EK$1)</f>
        <v>0</v>
      </c>
      <c r="EL37" s="4">
        <f>SUMIFS(Purchase!$F:$F,Purchase!$A:$A,Waterfall!$A37,Purchase!$D:$D,Waterfall!$C37,Purchase!$C:$C,Waterfall!EL$1)</f>
        <v>0</v>
      </c>
      <c r="EM37" s="4">
        <f>SUMIFS(Purchase!$F:$F,Purchase!$A:$A,Waterfall!$A37,Purchase!$D:$D,Waterfall!$C37,Purchase!$C:$C,Waterfall!EM$1)</f>
        <v>0</v>
      </c>
      <c r="EN37" s="4">
        <f>SUMIFS(Purchase!$F:$F,Purchase!$A:$A,Waterfall!$A37,Purchase!$D:$D,Waterfall!$C37,Purchase!$C:$C,Waterfall!EN$1)</f>
        <v>0</v>
      </c>
      <c r="EO37" s="4">
        <f>SUMIFS(Purchase!$F:$F,Purchase!$A:$A,Waterfall!$A37,Purchase!$D:$D,Waterfall!$C37,Purchase!$C:$C,Waterfall!EO$1)</f>
        <v>0</v>
      </c>
      <c r="EP37" s="4">
        <f>SUMIFS(Purchase!$F:$F,Purchase!$A:$A,Waterfall!$A37,Purchase!$D:$D,Waterfall!$C37,Purchase!$C:$C,Waterfall!EP$1)</f>
        <v>0</v>
      </c>
      <c r="EQ37" s="4">
        <f>SUMIFS(Purchase!$F:$F,Purchase!$A:$A,Waterfall!$A37,Purchase!$D:$D,Waterfall!$C37,Purchase!$C:$C,Waterfall!EQ$1)</f>
        <v>0</v>
      </c>
      <c r="ER37" s="4">
        <f>SUMIFS(Purchase!$F:$F,Purchase!$A:$A,Waterfall!$A37,Purchase!$D:$D,Waterfall!$C37,Purchase!$C:$C,Waterfall!ER$1)</f>
        <v>0</v>
      </c>
      <c r="ES37" s="4">
        <f>SUMIFS(Purchase!$F:$F,Purchase!$A:$A,Waterfall!$A37,Purchase!$D:$D,Waterfall!$C37,Purchase!$C:$C,Waterfall!ES$1)</f>
        <v>0</v>
      </c>
      <c r="ET37" s="4">
        <f>SUMIFS(Purchase!$F:$F,Purchase!$A:$A,Waterfall!$A37,Purchase!$D:$D,Waterfall!$C37,Purchase!$C:$C,Waterfall!ET$1)</f>
        <v>0</v>
      </c>
      <c r="EU37" s="4">
        <f>SUMIFS(Purchase!$F:$F,Purchase!$A:$A,Waterfall!$A37,Purchase!$D:$D,Waterfall!$C37,Purchase!$C:$C,Waterfall!EU$1)</f>
        <v>0</v>
      </c>
      <c r="EV37" s="4">
        <f>SUMIFS(Purchase!$F:$F,Purchase!$A:$A,Waterfall!$A37,Purchase!$D:$D,Waterfall!$C37,Purchase!$C:$C,Waterfall!EV$1)</f>
        <v>0</v>
      </c>
      <c r="EW37" s="4">
        <f>SUMIFS(Purchase!$F:$F,Purchase!$A:$A,Waterfall!$A37,Purchase!$D:$D,Waterfall!$C37,Purchase!$C:$C,Waterfall!EW$1)</f>
        <v>0</v>
      </c>
      <c r="EX37" s="4">
        <f>SUMIFS(Purchase!$F:$F,Purchase!$A:$A,Waterfall!$A37,Purchase!$D:$D,Waterfall!$C37,Purchase!$C:$C,Waterfall!EX$1)</f>
        <v>0</v>
      </c>
      <c r="EY37" s="4">
        <f>SUMIFS(Purchase!$F:$F,Purchase!$A:$A,Waterfall!$A37,Purchase!$D:$D,Waterfall!$C37,Purchase!$C:$C,Waterfall!EY$1)</f>
        <v>0</v>
      </c>
      <c r="EZ37" s="4">
        <f>SUMIFS(Purchase!$F:$F,Purchase!$A:$A,Waterfall!$A37,Purchase!$D:$D,Waterfall!$C37,Purchase!$C:$C,Waterfall!EZ$1)</f>
        <v>0</v>
      </c>
      <c r="FA37" s="4">
        <f>SUMIFS(Purchase!$F:$F,Purchase!$A:$A,Waterfall!$A37,Purchase!$D:$D,Waterfall!$C37,Purchase!$C:$C,Waterfall!FA$1)</f>
        <v>0</v>
      </c>
      <c r="FB37" s="4">
        <f>SUMIFS(Purchase!$F:$F,Purchase!$A:$A,Waterfall!$A37,Purchase!$D:$D,Waterfall!$C37,Purchase!$C:$C,Waterfall!FB$1)</f>
        <v>0</v>
      </c>
      <c r="FC37" s="4">
        <f>SUMIFS(Purchase!$F:$F,Purchase!$A:$A,Waterfall!$A37,Purchase!$D:$D,Waterfall!$C37,Purchase!$C:$C,Waterfall!FC$1)</f>
        <v>0</v>
      </c>
      <c r="FD37" s="4">
        <f>SUMIFS(Purchase!$F:$F,Purchase!$A:$A,Waterfall!$A37,Purchase!$D:$D,Waterfall!$C37,Purchase!$C:$C,Waterfall!FD$1)</f>
        <v>0</v>
      </c>
      <c r="FE37" s="4">
        <f>SUMIFS(Purchase!$F:$F,Purchase!$A:$A,Waterfall!$A37,Purchase!$D:$D,Waterfall!$C37,Purchase!$C:$C,Waterfall!FE$1)</f>
        <v>0</v>
      </c>
      <c r="FF37" s="4">
        <f>SUMIFS(Purchase!$F:$F,Purchase!$A:$A,Waterfall!$A37,Purchase!$D:$D,Waterfall!$C37,Purchase!$C:$C,Waterfall!FF$1)</f>
        <v>0</v>
      </c>
      <c r="FG37" s="4">
        <f>SUMIFS(Purchase!$F:$F,Purchase!$A:$A,Waterfall!$A37,Purchase!$D:$D,Waterfall!$C37,Purchase!$C:$C,Waterfall!FG$1)</f>
        <v>0</v>
      </c>
      <c r="FH37" s="4">
        <f>SUMIFS(Purchase!$F:$F,Purchase!$A:$A,Waterfall!$A37,Purchase!$D:$D,Waterfall!$C37,Purchase!$C:$C,Waterfall!FH$1)</f>
        <v>0</v>
      </c>
      <c r="FI37" s="4">
        <f>SUMIFS(Purchase!$F:$F,Purchase!$A:$A,Waterfall!$A37,Purchase!$D:$D,Waterfall!$C37,Purchase!$C:$C,Waterfall!FI$1)</f>
        <v>0</v>
      </c>
      <c r="FJ37" s="4">
        <f>SUMIFS(Purchase!$F:$F,Purchase!$A:$A,Waterfall!$A37,Purchase!$D:$D,Waterfall!$C37,Purchase!$C:$C,Waterfall!FJ$1)</f>
        <v>0</v>
      </c>
      <c r="FK37" s="4">
        <f>SUMIFS(Purchase!$F:$F,Purchase!$A:$A,Waterfall!$A37,Purchase!$D:$D,Waterfall!$C37,Purchase!$C:$C,Waterfall!FK$1)</f>
        <v>0</v>
      </c>
      <c r="FL37" s="4">
        <f>SUMIFS(Purchase!$F:$F,Purchase!$A:$A,Waterfall!$A37,Purchase!$D:$D,Waterfall!$C37,Purchase!$C:$C,Waterfall!FL$1)</f>
        <v>0</v>
      </c>
      <c r="FM37" s="4">
        <f>SUMIFS(Purchase!$F:$F,Purchase!$A:$A,Waterfall!$A37,Purchase!$D:$D,Waterfall!$C37,Purchase!$C:$C,Waterfall!FM$1)</f>
        <v>0</v>
      </c>
      <c r="FN37" s="4">
        <f>SUMIFS(Purchase!$F:$F,Purchase!$A:$A,Waterfall!$A37,Purchase!$D:$D,Waterfall!$C37,Purchase!$C:$C,Waterfall!FN$1)</f>
        <v>0</v>
      </c>
      <c r="FO37" s="4">
        <f>SUMIFS(Purchase!$F:$F,Purchase!$A:$A,Waterfall!$A37,Purchase!$D:$D,Waterfall!$C37,Purchase!$C:$C,Waterfall!FO$1)</f>
        <v>0</v>
      </c>
      <c r="FP37" s="4">
        <f>SUMIFS(Purchase!$F:$F,Purchase!$A:$A,Waterfall!$A37,Purchase!$D:$D,Waterfall!$C37,Purchase!$C:$C,Waterfall!FP$1)</f>
        <v>0</v>
      </c>
      <c r="FQ37" s="4">
        <f>SUMIFS(Purchase!$F:$F,Purchase!$A:$A,Waterfall!$A37,Purchase!$D:$D,Waterfall!$C37,Purchase!$C:$C,Waterfall!FQ$1)</f>
        <v>0</v>
      </c>
      <c r="FR37" s="4">
        <f>SUMIFS(Purchase!$F:$F,Purchase!$A:$A,Waterfall!$A37,Purchase!$D:$D,Waterfall!$C37,Purchase!$C:$C,Waterfall!FR$1)</f>
        <v>0</v>
      </c>
      <c r="FS37" s="4">
        <f>SUMIFS(Purchase!$F:$F,Purchase!$A:$A,Waterfall!$A37,Purchase!$D:$D,Waterfall!$C37,Purchase!$C:$C,Waterfall!FS$1)</f>
        <v>0</v>
      </c>
      <c r="FT37" s="4">
        <f>SUMIFS(Purchase!$F:$F,Purchase!$A:$A,Waterfall!$A37,Purchase!$D:$D,Waterfall!$C37,Purchase!$C:$C,Waterfall!FT$1)</f>
        <v>0</v>
      </c>
      <c r="FU37" s="4">
        <f>SUMIFS(Purchase!$F:$F,Purchase!$A:$A,Waterfall!$A37,Purchase!$D:$D,Waterfall!$C37,Purchase!$C:$C,Waterfall!FU$1)</f>
        <v>0</v>
      </c>
      <c r="FV37" s="4">
        <f>SUMIFS(Purchase!$F:$F,Purchase!$A:$A,Waterfall!$A37,Purchase!$D:$D,Waterfall!$C37,Purchase!$C:$C,Waterfall!FV$1)</f>
        <v>0</v>
      </c>
      <c r="FW37" s="4">
        <f>SUMIFS(Purchase!$F:$F,Purchase!$A:$A,Waterfall!$A37,Purchase!$D:$D,Waterfall!$C37,Purchase!$C:$C,Waterfall!FW$1)</f>
        <v>0</v>
      </c>
      <c r="FX37" s="4">
        <f>SUMIFS(Purchase!$F:$F,Purchase!$A:$A,Waterfall!$A37,Purchase!$D:$D,Waterfall!$C37,Purchase!$C:$C,Waterfall!FX$1)</f>
        <v>0</v>
      </c>
      <c r="FY37" s="4">
        <f>SUMIFS(Purchase!$F:$F,Purchase!$A:$A,Waterfall!$A37,Purchase!$D:$D,Waterfall!$C37,Purchase!$C:$C,Waterfall!FY$1)</f>
        <v>0</v>
      </c>
      <c r="FZ37" s="4">
        <f>SUMIFS(Purchase!$F:$F,Purchase!$A:$A,Waterfall!$A37,Purchase!$D:$D,Waterfall!$C37,Purchase!$C:$C,Waterfall!FZ$1)</f>
        <v>0</v>
      </c>
      <c r="GA37" s="4">
        <f>SUMIFS(Purchase!$F:$F,Purchase!$A:$A,Waterfall!$A37,Purchase!$D:$D,Waterfall!$C37,Purchase!$C:$C,Waterfall!GA$1)</f>
        <v>0</v>
      </c>
      <c r="GB37" s="4">
        <f>SUMIFS(Purchase!$F:$F,Purchase!$A:$A,Waterfall!$A37,Purchase!$D:$D,Waterfall!$C37,Purchase!$C:$C,Waterfall!GB$1)</f>
        <v>0</v>
      </c>
      <c r="GC37" s="4">
        <f>SUMIFS(Purchase!$F:$F,Purchase!$A:$A,Waterfall!$A37,Purchase!$D:$D,Waterfall!$C37,Purchase!$C:$C,Waterfall!GC$1)</f>
        <v>0</v>
      </c>
      <c r="GD37" s="4">
        <f>SUMIFS(Purchase!$F:$F,Purchase!$A:$A,Waterfall!$A37,Purchase!$D:$D,Waterfall!$C37,Purchase!$C:$C,Waterfall!GD$1)</f>
        <v>0</v>
      </c>
      <c r="GE37" s="4">
        <f>SUMIFS(Purchase!$F:$F,Purchase!$A:$A,Waterfall!$A37,Purchase!$D:$D,Waterfall!$C37,Purchase!$C:$C,Waterfall!GE$1)</f>
        <v>0</v>
      </c>
      <c r="GF37" s="4">
        <f>SUMIFS(Purchase!$F:$F,Purchase!$A:$A,Waterfall!$A37,Purchase!$D:$D,Waterfall!$C37,Purchase!$C:$C,Waterfall!GF$1)</f>
        <v>0</v>
      </c>
      <c r="GG37" s="4">
        <f>SUMIFS(Purchase!$F:$F,Purchase!$A:$A,Waterfall!$A37,Purchase!$D:$D,Waterfall!$C37,Purchase!$C:$C,Waterfall!GG$1)</f>
        <v>0</v>
      </c>
      <c r="GH37" s="4">
        <f>SUMIFS(Purchase!$F:$F,Purchase!$A:$A,Waterfall!$A37,Purchase!$D:$D,Waterfall!$C37,Purchase!$C:$C,Waterfall!GH$1)</f>
        <v>0</v>
      </c>
      <c r="GI37" s="4">
        <f>SUMIFS(Purchase!$F:$F,Purchase!$A:$A,Waterfall!$A37,Purchase!$D:$D,Waterfall!$C37,Purchase!$C:$C,Waterfall!GI$1)</f>
        <v>0</v>
      </c>
    </row>
    <row r="38" spans="1:191" x14ac:dyDescent="0.35">
      <c r="A38" s="8">
        <f t="shared" si="3"/>
        <v>1</v>
      </c>
      <c r="B38" s="2" t="str">
        <f>VLOOKUP($A38,Centers!$B$1:$C$120,2,)</f>
        <v>GATE</v>
      </c>
      <c r="C38" s="3">
        <v>44915</v>
      </c>
      <c r="D38" s="4">
        <f>IF($A38=1,SUM(SUMIFS(Indent!$E:$E,Indent!$C:$C,Waterfall!$C38,Indent!$A:$A,Centers!$A$2),SUMIFS(Indent!$E:$E,Indent!$C:$C,Waterfall!$C38,Indent!$A:$A,Centers!$A$3),SUMIFS(Indent!$E:$E,Indent!$C:$C,Waterfall!$C38,Indent!$A:$A,Centers!$A$4),SUMIFS(Indent!$E:$E,Indent!$C:$C,Waterfall!$C38,Indent!$A:$A,Centers!$A$5),SUMIFS(Indent!$E:$E,Indent!$C:$C,Waterfall!$C38,Indent!$A:$A,Centers!$A$6),SUMIFS(Indent!$E:$E,Indent!$C:$C,Waterfall!$C38,Indent!$A:$A,Centers!$A$7),SUMIFS(Indent!$E:$E,Indent!$C:$C,Waterfall!$C38,Indent!$A:$A,Centers!$A$8)),SUMIFS(Indent!$E:$E,Indent!$C:$C,Waterfall!$C38,Indent!$A:$A,$A38))</f>
        <v>32481</v>
      </c>
      <c r="E38" s="4">
        <f>SUMIFS(Purchase!$F:$F,Purchase!$A:$A,Waterfall!$A38,Purchase!$D:$D,Waterfall!$C38,Purchase!$C:$C,Waterfall!E$1)</f>
        <v>0</v>
      </c>
      <c r="F38" s="4">
        <f>SUMIFS(Purchase!$F:$F,Purchase!$A:$A,Waterfall!$A38,Purchase!$D:$D,Waterfall!$C38,Purchase!$C:$C,Waterfall!F$1)</f>
        <v>0</v>
      </c>
      <c r="G38" s="4">
        <f>SUMIFS(Purchase!$F:$F,Purchase!$A:$A,Waterfall!$A38,Purchase!$D:$D,Waterfall!$C38,Purchase!$C:$C,Waterfall!G$1)</f>
        <v>0</v>
      </c>
      <c r="H38" s="4">
        <f>SUMIFS(Purchase!$F:$F,Purchase!$A:$A,Waterfall!$A38,Purchase!$D:$D,Waterfall!$C38,Purchase!$C:$C,Waterfall!H$1)</f>
        <v>0</v>
      </c>
      <c r="I38" s="4">
        <f>SUMIFS(Purchase!$F:$F,Purchase!$A:$A,Waterfall!$A38,Purchase!$D:$D,Waterfall!$C38,Purchase!$C:$C,Waterfall!I$1)</f>
        <v>0</v>
      </c>
      <c r="J38" s="4">
        <f>SUMIFS(Purchase!$F:$F,Purchase!$A:$A,Waterfall!$A38,Purchase!$D:$D,Waterfall!$C38,Purchase!$C:$C,Waterfall!J$1)</f>
        <v>0</v>
      </c>
      <c r="K38" s="4">
        <f>SUMIFS(Purchase!$F:$F,Purchase!$A:$A,Waterfall!$A38,Purchase!$D:$D,Waterfall!$C38,Purchase!$C:$C,Waterfall!K$1)</f>
        <v>0</v>
      </c>
      <c r="L38" s="4">
        <f>SUMIFS(Purchase!$F:$F,Purchase!$A:$A,Waterfall!$A38,Purchase!$D:$D,Waterfall!$C38,Purchase!$C:$C,Waterfall!L$1)</f>
        <v>0</v>
      </c>
      <c r="M38" s="4">
        <f>SUMIFS(Purchase!$F:$F,Purchase!$A:$A,Waterfall!$A38,Purchase!$D:$D,Waterfall!$C38,Purchase!$C:$C,Waterfall!M$1)</f>
        <v>0</v>
      </c>
      <c r="N38" s="4">
        <f>SUMIFS(Purchase!$F:$F,Purchase!$A:$A,Waterfall!$A38,Purchase!$D:$D,Waterfall!$C38,Purchase!$C:$C,Waterfall!N$1)</f>
        <v>0</v>
      </c>
      <c r="O38" s="4">
        <f>SUMIFS(Purchase!$F:$F,Purchase!$A:$A,Waterfall!$A38,Purchase!$D:$D,Waterfall!$C38,Purchase!$C:$C,Waterfall!O$1)</f>
        <v>0</v>
      </c>
      <c r="P38" s="4">
        <f>SUMIFS(Purchase!$F:$F,Purchase!$A:$A,Waterfall!$A38,Purchase!$D:$D,Waterfall!$C38,Purchase!$C:$C,Waterfall!P$1)</f>
        <v>0</v>
      </c>
      <c r="Q38" s="4">
        <f>SUMIFS(Purchase!$F:$F,Purchase!$A:$A,Waterfall!$A38,Purchase!$D:$D,Waterfall!$C38,Purchase!$C:$C,Waterfall!Q$1)</f>
        <v>0</v>
      </c>
      <c r="R38" s="4">
        <f>SUMIFS(Purchase!$F:$F,Purchase!$A:$A,Waterfall!$A38,Purchase!$D:$D,Waterfall!$C38,Purchase!$C:$C,Waterfall!R$1)</f>
        <v>0</v>
      </c>
      <c r="S38" s="4">
        <f>SUMIFS(Purchase!$F:$F,Purchase!$A:$A,Waterfall!$A38,Purchase!$D:$D,Waterfall!$C38,Purchase!$C:$C,Waterfall!S$1)</f>
        <v>0</v>
      </c>
      <c r="T38" s="4">
        <f>SUMIFS(Purchase!$F:$F,Purchase!$A:$A,Waterfall!$A38,Purchase!$D:$D,Waterfall!$C38,Purchase!$C:$C,Waterfall!T$1)</f>
        <v>0</v>
      </c>
      <c r="U38" s="4">
        <f>SUMIFS(Purchase!$F:$F,Purchase!$A:$A,Waterfall!$A38,Purchase!$D:$D,Waterfall!$C38,Purchase!$C:$C,Waterfall!U$1)</f>
        <v>0</v>
      </c>
      <c r="V38" s="4">
        <f>SUMIFS(Purchase!$F:$F,Purchase!$A:$A,Waterfall!$A38,Purchase!$D:$D,Waterfall!$C38,Purchase!$C:$C,Waterfall!V$1)</f>
        <v>0</v>
      </c>
      <c r="W38" s="4">
        <f>SUMIFS(Purchase!$F:$F,Purchase!$A:$A,Waterfall!$A38,Purchase!$D:$D,Waterfall!$C38,Purchase!$C:$C,Waterfall!W$1)</f>
        <v>0</v>
      </c>
      <c r="X38" s="4">
        <f>SUMIFS(Purchase!$F:$F,Purchase!$A:$A,Waterfall!$A38,Purchase!$D:$D,Waterfall!$C38,Purchase!$C:$C,Waterfall!X$1)</f>
        <v>0</v>
      </c>
      <c r="Y38" s="4">
        <f>SUMIFS(Purchase!$F:$F,Purchase!$A:$A,Waterfall!$A38,Purchase!$D:$D,Waterfall!$C38,Purchase!$C:$C,Waterfall!Y$1)</f>
        <v>0</v>
      </c>
      <c r="Z38" s="4">
        <f>SUMIFS(Purchase!$F:$F,Purchase!$A:$A,Waterfall!$A38,Purchase!$D:$D,Waterfall!$C38,Purchase!$C:$C,Waterfall!Z$1)</f>
        <v>0</v>
      </c>
      <c r="AA38" s="4">
        <f>SUMIFS(Purchase!$F:$F,Purchase!$A:$A,Waterfall!$A38,Purchase!$D:$D,Waterfall!$C38,Purchase!$C:$C,Waterfall!AA$1)</f>
        <v>0</v>
      </c>
      <c r="AB38" s="4">
        <f>SUMIFS(Purchase!$F:$F,Purchase!$A:$A,Waterfall!$A38,Purchase!$D:$D,Waterfall!$C38,Purchase!$C:$C,Waterfall!AB$1)</f>
        <v>0</v>
      </c>
      <c r="AC38" s="4">
        <f>SUMIFS(Purchase!$F:$F,Purchase!$A:$A,Waterfall!$A38,Purchase!$D:$D,Waterfall!$C38,Purchase!$C:$C,Waterfall!AC$1)</f>
        <v>0</v>
      </c>
      <c r="AD38" s="4">
        <f>SUMIFS(Purchase!$F:$F,Purchase!$A:$A,Waterfall!$A38,Purchase!$D:$D,Waterfall!$C38,Purchase!$C:$C,Waterfall!AD$1)</f>
        <v>0</v>
      </c>
      <c r="AE38" s="4">
        <f>SUMIFS(Purchase!$F:$F,Purchase!$A:$A,Waterfall!$A38,Purchase!$D:$D,Waterfall!$C38,Purchase!$C:$C,Waterfall!AE$1)</f>
        <v>0</v>
      </c>
      <c r="AF38" s="4">
        <f>SUMIFS(Purchase!$F:$F,Purchase!$A:$A,Waterfall!$A38,Purchase!$D:$D,Waterfall!$C38,Purchase!$C:$C,Waterfall!AF$1)</f>
        <v>0</v>
      </c>
      <c r="AG38" s="4">
        <f>SUMIFS(Purchase!$F:$F,Purchase!$A:$A,Waterfall!$A38,Purchase!$D:$D,Waterfall!$C38,Purchase!$C:$C,Waterfall!AG$1)</f>
        <v>0</v>
      </c>
      <c r="AH38" s="4">
        <f>SUMIFS(Purchase!$F:$F,Purchase!$A:$A,Waterfall!$A38,Purchase!$D:$D,Waterfall!$C38,Purchase!$C:$C,Waterfall!AH$1)</f>
        <v>0</v>
      </c>
      <c r="AI38" s="4">
        <f>SUMIFS(Purchase!$F:$F,Purchase!$A:$A,Waterfall!$A38,Purchase!$D:$D,Waterfall!$C38,Purchase!$C:$C,Waterfall!AI$1)</f>
        <v>0</v>
      </c>
      <c r="AJ38" s="4">
        <f>SUMIFS(Purchase!$F:$F,Purchase!$A:$A,Waterfall!$A38,Purchase!$D:$D,Waterfall!$C38,Purchase!$C:$C,Waterfall!AJ$1)</f>
        <v>0</v>
      </c>
      <c r="AK38" s="4">
        <f>SUMIFS(Purchase!$F:$F,Purchase!$A:$A,Waterfall!$A38,Purchase!$D:$D,Waterfall!$C38,Purchase!$C:$C,Waterfall!AK$1)</f>
        <v>0</v>
      </c>
      <c r="AL38" s="4">
        <f>SUMIFS(Purchase!$F:$F,Purchase!$A:$A,Waterfall!$A38,Purchase!$D:$D,Waterfall!$C38,Purchase!$C:$C,Waterfall!AL$1)</f>
        <v>0</v>
      </c>
      <c r="AM38" s="4">
        <f>SUMIFS(Purchase!$F:$F,Purchase!$A:$A,Waterfall!$A38,Purchase!$D:$D,Waterfall!$C38,Purchase!$C:$C,Waterfall!AM$1)</f>
        <v>5411.86</v>
      </c>
      <c r="AN38" s="4">
        <f>SUMIFS(Purchase!$F:$F,Purchase!$A:$A,Waterfall!$A38,Purchase!$D:$D,Waterfall!$C38,Purchase!$C:$C,Waterfall!AN$1)</f>
        <v>14640.64</v>
      </c>
      <c r="AO38" s="4">
        <f>SUMIFS(Purchase!$F:$F,Purchase!$A:$A,Waterfall!$A38,Purchase!$D:$D,Waterfall!$C38,Purchase!$C:$C,Waterfall!AO$1)</f>
        <v>8787.17</v>
      </c>
      <c r="AP38" s="4">
        <f>SUMIFS(Purchase!$F:$F,Purchase!$A:$A,Waterfall!$A38,Purchase!$D:$D,Waterfall!$C38,Purchase!$C:$C,Waterfall!AP$1)</f>
        <v>6003.58</v>
      </c>
      <c r="AQ38" s="4">
        <f>SUMIFS(Purchase!$F:$F,Purchase!$A:$A,Waterfall!$A38,Purchase!$D:$D,Waterfall!$C38,Purchase!$C:$C,Waterfall!AQ$1)</f>
        <v>2848.39</v>
      </c>
      <c r="AR38" s="4">
        <f>SUMIFS(Purchase!$F:$F,Purchase!$A:$A,Waterfall!$A38,Purchase!$D:$D,Waterfall!$C38,Purchase!$C:$C,Waterfall!AR$1)</f>
        <v>521.94000000000005</v>
      </c>
      <c r="AS38" s="4">
        <f>SUMIFS(Purchase!$F:$F,Purchase!$A:$A,Waterfall!$A38,Purchase!$D:$D,Waterfall!$C38,Purchase!$C:$C,Waterfall!AS$1)</f>
        <v>76.53</v>
      </c>
      <c r="AT38" s="4">
        <f>SUMIFS(Purchase!$F:$F,Purchase!$A:$A,Waterfall!$A38,Purchase!$D:$D,Waterfall!$C38,Purchase!$C:$C,Waterfall!AT$1)</f>
        <v>0</v>
      </c>
      <c r="AU38" s="4">
        <f>SUMIFS(Purchase!$F:$F,Purchase!$A:$A,Waterfall!$A38,Purchase!$D:$D,Waterfall!$C38,Purchase!$C:$C,Waterfall!AU$1)</f>
        <v>0</v>
      </c>
      <c r="AV38" s="4">
        <f>SUMIFS(Purchase!$F:$F,Purchase!$A:$A,Waterfall!$A38,Purchase!$D:$D,Waterfall!$C38,Purchase!$C:$C,Waterfall!AV$1)</f>
        <v>0</v>
      </c>
      <c r="AW38" s="4">
        <f>SUMIFS(Purchase!$F:$F,Purchase!$A:$A,Waterfall!$A38,Purchase!$D:$D,Waterfall!$C38,Purchase!$C:$C,Waterfall!AW$1)</f>
        <v>0</v>
      </c>
      <c r="AX38" s="4">
        <f>SUMIFS(Purchase!$F:$F,Purchase!$A:$A,Waterfall!$A38,Purchase!$D:$D,Waterfall!$C38,Purchase!$C:$C,Waterfall!AX$1)</f>
        <v>0</v>
      </c>
      <c r="AY38" s="4">
        <f>SUMIFS(Purchase!$F:$F,Purchase!$A:$A,Waterfall!$A38,Purchase!$D:$D,Waterfall!$C38,Purchase!$C:$C,Waterfall!AY$1)</f>
        <v>0</v>
      </c>
      <c r="AZ38" s="4">
        <f>SUMIFS(Purchase!$F:$F,Purchase!$A:$A,Waterfall!$A38,Purchase!$D:$D,Waterfall!$C38,Purchase!$C:$C,Waterfall!AZ$1)</f>
        <v>0</v>
      </c>
      <c r="BA38" s="4">
        <f>SUMIFS(Purchase!$F:$F,Purchase!$A:$A,Waterfall!$A38,Purchase!$D:$D,Waterfall!$C38,Purchase!$C:$C,Waterfall!BA$1)</f>
        <v>0</v>
      </c>
      <c r="BB38" s="4">
        <f>SUMIFS(Purchase!$F:$F,Purchase!$A:$A,Waterfall!$A38,Purchase!$D:$D,Waterfall!$C38,Purchase!$C:$C,Waterfall!BB$1)</f>
        <v>0</v>
      </c>
      <c r="BC38" s="4">
        <f>SUMIFS(Purchase!$F:$F,Purchase!$A:$A,Waterfall!$A38,Purchase!$D:$D,Waterfall!$C38,Purchase!$C:$C,Waterfall!BC$1)</f>
        <v>0</v>
      </c>
      <c r="BD38" s="4">
        <f>SUMIFS(Purchase!$F:$F,Purchase!$A:$A,Waterfall!$A38,Purchase!$D:$D,Waterfall!$C38,Purchase!$C:$C,Waterfall!BD$1)</f>
        <v>0</v>
      </c>
      <c r="BE38" s="4">
        <f>SUMIFS(Purchase!$F:$F,Purchase!$A:$A,Waterfall!$A38,Purchase!$D:$D,Waterfall!$C38,Purchase!$C:$C,Waterfall!BE$1)</f>
        <v>0</v>
      </c>
      <c r="BF38" s="4">
        <f>SUMIFS(Purchase!$F:$F,Purchase!$A:$A,Waterfall!$A38,Purchase!$D:$D,Waterfall!$C38,Purchase!$C:$C,Waterfall!BF$1)</f>
        <v>0</v>
      </c>
      <c r="BG38" s="4">
        <f>SUMIFS(Purchase!$F:$F,Purchase!$A:$A,Waterfall!$A38,Purchase!$D:$D,Waterfall!$C38,Purchase!$C:$C,Waterfall!BG$1)</f>
        <v>0</v>
      </c>
      <c r="BH38" s="4">
        <f>SUMIFS(Purchase!$F:$F,Purchase!$A:$A,Waterfall!$A38,Purchase!$D:$D,Waterfall!$C38,Purchase!$C:$C,Waterfall!BH$1)</f>
        <v>0</v>
      </c>
      <c r="BI38" s="4">
        <f>SUMIFS(Purchase!$F:$F,Purchase!$A:$A,Waterfall!$A38,Purchase!$D:$D,Waterfall!$C38,Purchase!$C:$C,Waterfall!BI$1)</f>
        <v>0</v>
      </c>
      <c r="BJ38" s="4">
        <f>SUMIFS(Purchase!$F:$F,Purchase!$A:$A,Waterfall!$A38,Purchase!$D:$D,Waterfall!$C38,Purchase!$C:$C,Waterfall!BJ$1)</f>
        <v>0</v>
      </c>
      <c r="BK38" s="4">
        <f>SUMIFS(Purchase!$F:$F,Purchase!$A:$A,Waterfall!$A38,Purchase!$D:$D,Waterfall!$C38,Purchase!$C:$C,Waterfall!BK$1)</f>
        <v>0</v>
      </c>
      <c r="BL38" s="4">
        <f>SUMIFS(Purchase!$F:$F,Purchase!$A:$A,Waterfall!$A38,Purchase!$D:$D,Waterfall!$C38,Purchase!$C:$C,Waterfall!BL$1)</f>
        <v>0</v>
      </c>
      <c r="BM38" s="4">
        <f>SUMIFS(Purchase!$F:$F,Purchase!$A:$A,Waterfall!$A38,Purchase!$D:$D,Waterfall!$C38,Purchase!$C:$C,Waterfall!BM$1)</f>
        <v>0</v>
      </c>
      <c r="BN38" s="4">
        <f>SUMIFS(Purchase!$F:$F,Purchase!$A:$A,Waterfall!$A38,Purchase!$D:$D,Waterfall!$C38,Purchase!$C:$C,Waterfall!BN$1)</f>
        <v>0</v>
      </c>
      <c r="BO38" s="4">
        <f>SUMIFS(Purchase!$F:$F,Purchase!$A:$A,Waterfall!$A38,Purchase!$D:$D,Waterfall!$C38,Purchase!$C:$C,Waterfall!BO$1)</f>
        <v>0</v>
      </c>
      <c r="BP38" s="4">
        <f>SUMIFS(Purchase!$F:$F,Purchase!$A:$A,Waterfall!$A38,Purchase!$D:$D,Waterfall!$C38,Purchase!$C:$C,Waterfall!BP$1)</f>
        <v>0</v>
      </c>
      <c r="BQ38" s="4">
        <f>SUMIFS(Purchase!$F:$F,Purchase!$A:$A,Waterfall!$A38,Purchase!$D:$D,Waterfall!$C38,Purchase!$C:$C,Waterfall!BQ$1)</f>
        <v>0</v>
      </c>
      <c r="BR38" s="4">
        <f>SUMIFS(Purchase!$F:$F,Purchase!$A:$A,Waterfall!$A38,Purchase!$D:$D,Waterfall!$C38,Purchase!$C:$C,Waterfall!BR$1)</f>
        <v>0</v>
      </c>
      <c r="BS38" s="4">
        <f>SUMIFS(Purchase!$F:$F,Purchase!$A:$A,Waterfall!$A38,Purchase!$D:$D,Waterfall!$C38,Purchase!$C:$C,Waterfall!BS$1)</f>
        <v>0</v>
      </c>
      <c r="BT38" s="4">
        <f>SUMIFS(Purchase!$F:$F,Purchase!$A:$A,Waterfall!$A38,Purchase!$D:$D,Waterfall!$C38,Purchase!$C:$C,Waterfall!BT$1)</f>
        <v>0</v>
      </c>
      <c r="BU38" s="4">
        <f>SUMIFS(Purchase!$F:$F,Purchase!$A:$A,Waterfall!$A38,Purchase!$D:$D,Waterfall!$C38,Purchase!$C:$C,Waterfall!BU$1)</f>
        <v>0</v>
      </c>
      <c r="BV38" s="4">
        <f>SUMIFS(Purchase!$F:$F,Purchase!$A:$A,Waterfall!$A38,Purchase!$D:$D,Waterfall!$C38,Purchase!$C:$C,Waterfall!BV$1)</f>
        <v>0</v>
      </c>
      <c r="BW38" s="4">
        <f>SUMIFS(Purchase!$F:$F,Purchase!$A:$A,Waterfall!$A38,Purchase!$D:$D,Waterfall!$C38,Purchase!$C:$C,Waterfall!BW$1)</f>
        <v>0</v>
      </c>
      <c r="BX38" s="4">
        <f>SUMIFS(Purchase!$F:$F,Purchase!$A:$A,Waterfall!$A38,Purchase!$D:$D,Waterfall!$C38,Purchase!$C:$C,Waterfall!BX$1)</f>
        <v>0</v>
      </c>
      <c r="BY38" s="4">
        <f>SUMIFS(Purchase!$F:$F,Purchase!$A:$A,Waterfall!$A38,Purchase!$D:$D,Waterfall!$C38,Purchase!$C:$C,Waterfall!BY$1)</f>
        <v>0</v>
      </c>
      <c r="BZ38" s="4">
        <f>SUMIFS(Purchase!$F:$F,Purchase!$A:$A,Waterfall!$A38,Purchase!$D:$D,Waterfall!$C38,Purchase!$C:$C,Waterfall!BZ$1)</f>
        <v>0</v>
      </c>
      <c r="CA38" s="4">
        <f>SUMIFS(Purchase!$F:$F,Purchase!$A:$A,Waterfall!$A38,Purchase!$D:$D,Waterfall!$C38,Purchase!$C:$C,Waterfall!CA$1)</f>
        <v>0</v>
      </c>
      <c r="CB38" s="4">
        <f>SUMIFS(Purchase!$F:$F,Purchase!$A:$A,Waterfall!$A38,Purchase!$D:$D,Waterfall!$C38,Purchase!$C:$C,Waterfall!CB$1)</f>
        <v>0</v>
      </c>
      <c r="CC38" s="4">
        <f>SUMIFS(Purchase!$F:$F,Purchase!$A:$A,Waterfall!$A38,Purchase!$D:$D,Waterfall!$C38,Purchase!$C:$C,Waterfall!CC$1)</f>
        <v>0</v>
      </c>
      <c r="CD38" s="4">
        <f>SUMIFS(Purchase!$F:$F,Purchase!$A:$A,Waterfall!$A38,Purchase!$D:$D,Waterfall!$C38,Purchase!$C:$C,Waterfall!CD$1)</f>
        <v>0</v>
      </c>
      <c r="CE38" s="4">
        <f>SUMIFS(Purchase!$F:$F,Purchase!$A:$A,Waterfall!$A38,Purchase!$D:$D,Waterfall!$C38,Purchase!$C:$C,Waterfall!CE$1)</f>
        <v>0</v>
      </c>
      <c r="CF38" s="4">
        <f>SUMIFS(Purchase!$F:$F,Purchase!$A:$A,Waterfall!$A38,Purchase!$D:$D,Waterfall!$C38,Purchase!$C:$C,Waterfall!CF$1)</f>
        <v>0</v>
      </c>
      <c r="CG38" s="4">
        <f>SUMIFS(Purchase!$F:$F,Purchase!$A:$A,Waterfall!$A38,Purchase!$D:$D,Waterfall!$C38,Purchase!$C:$C,Waterfall!CG$1)</f>
        <v>0</v>
      </c>
      <c r="CH38" s="4">
        <f>SUMIFS(Purchase!$F:$F,Purchase!$A:$A,Waterfall!$A38,Purchase!$D:$D,Waterfall!$C38,Purchase!$C:$C,Waterfall!CH$1)</f>
        <v>0</v>
      </c>
      <c r="CI38" s="4">
        <f>SUMIFS(Purchase!$F:$F,Purchase!$A:$A,Waterfall!$A38,Purchase!$D:$D,Waterfall!$C38,Purchase!$C:$C,Waterfall!CI$1)</f>
        <v>0</v>
      </c>
      <c r="CJ38" s="4">
        <f>SUMIFS(Purchase!$F:$F,Purchase!$A:$A,Waterfall!$A38,Purchase!$D:$D,Waterfall!$C38,Purchase!$C:$C,Waterfall!CJ$1)</f>
        <v>0</v>
      </c>
      <c r="CK38" s="4">
        <f>SUMIFS(Purchase!$F:$F,Purchase!$A:$A,Waterfall!$A38,Purchase!$D:$D,Waterfall!$C38,Purchase!$C:$C,Waterfall!CK$1)</f>
        <v>0</v>
      </c>
      <c r="CL38" s="4">
        <f>SUMIFS(Purchase!$F:$F,Purchase!$A:$A,Waterfall!$A38,Purchase!$D:$D,Waterfall!$C38,Purchase!$C:$C,Waterfall!CL$1)</f>
        <v>0</v>
      </c>
      <c r="CM38" s="4">
        <f>SUMIFS(Purchase!$F:$F,Purchase!$A:$A,Waterfall!$A38,Purchase!$D:$D,Waterfall!$C38,Purchase!$C:$C,Waterfall!CM$1)</f>
        <v>0</v>
      </c>
      <c r="CN38" s="4">
        <f>SUMIFS(Purchase!$F:$F,Purchase!$A:$A,Waterfall!$A38,Purchase!$D:$D,Waterfall!$C38,Purchase!$C:$C,Waterfall!CN$1)</f>
        <v>0</v>
      </c>
      <c r="CO38" s="4">
        <f>SUMIFS(Purchase!$F:$F,Purchase!$A:$A,Waterfall!$A38,Purchase!$D:$D,Waterfall!$C38,Purchase!$C:$C,Waterfall!CO$1)</f>
        <v>0</v>
      </c>
      <c r="CP38" s="4">
        <f>SUMIFS(Purchase!$F:$F,Purchase!$A:$A,Waterfall!$A38,Purchase!$D:$D,Waterfall!$C38,Purchase!$C:$C,Waterfall!CP$1)</f>
        <v>0</v>
      </c>
      <c r="CQ38" s="4">
        <f>SUMIFS(Purchase!$F:$F,Purchase!$A:$A,Waterfall!$A38,Purchase!$D:$D,Waterfall!$C38,Purchase!$C:$C,Waterfall!CQ$1)</f>
        <v>0</v>
      </c>
      <c r="CR38" s="4">
        <f>SUMIFS(Purchase!$F:$F,Purchase!$A:$A,Waterfall!$A38,Purchase!$D:$D,Waterfall!$C38,Purchase!$C:$C,Waterfall!CR$1)</f>
        <v>0</v>
      </c>
      <c r="CS38" s="4">
        <f>SUMIFS(Purchase!$F:$F,Purchase!$A:$A,Waterfall!$A38,Purchase!$D:$D,Waterfall!$C38,Purchase!$C:$C,Waterfall!CS$1)</f>
        <v>0</v>
      </c>
      <c r="CT38" s="4">
        <f>SUMIFS(Purchase!$F:$F,Purchase!$A:$A,Waterfall!$A38,Purchase!$D:$D,Waterfall!$C38,Purchase!$C:$C,Waterfall!CT$1)</f>
        <v>0</v>
      </c>
      <c r="CU38" s="4">
        <f>SUMIFS(Purchase!$F:$F,Purchase!$A:$A,Waterfall!$A38,Purchase!$D:$D,Waterfall!$C38,Purchase!$C:$C,Waterfall!CU$1)</f>
        <v>0</v>
      </c>
      <c r="CV38" s="4">
        <f>SUMIFS(Purchase!$F:$F,Purchase!$A:$A,Waterfall!$A38,Purchase!$D:$D,Waterfall!$C38,Purchase!$C:$C,Waterfall!CV$1)</f>
        <v>0</v>
      </c>
      <c r="CW38" s="4">
        <f>SUMIFS(Purchase!$F:$F,Purchase!$A:$A,Waterfall!$A38,Purchase!$D:$D,Waterfall!$C38,Purchase!$C:$C,Waterfall!CW$1)</f>
        <v>0</v>
      </c>
      <c r="CX38" s="4">
        <f>SUMIFS(Purchase!$F:$F,Purchase!$A:$A,Waterfall!$A38,Purchase!$D:$D,Waterfall!$C38,Purchase!$C:$C,Waterfall!CX$1)</f>
        <v>0</v>
      </c>
      <c r="CY38" s="4">
        <f>SUMIFS(Purchase!$F:$F,Purchase!$A:$A,Waterfall!$A38,Purchase!$D:$D,Waterfall!$C38,Purchase!$C:$C,Waterfall!CY$1)</f>
        <v>0</v>
      </c>
      <c r="CZ38" s="4">
        <f>SUMIFS(Purchase!$F:$F,Purchase!$A:$A,Waterfall!$A38,Purchase!$D:$D,Waterfall!$C38,Purchase!$C:$C,Waterfall!CZ$1)</f>
        <v>0</v>
      </c>
      <c r="DA38" s="4">
        <f>SUMIFS(Purchase!$F:$F,Purchase!$A:$A,Waterfall!$A38,Purchase!$D:$D,Waterfall!$C38,Purchase!$C:$C,Waterfall!DA$1)</f>
        <v>0</v>
      </c>
      <c r="DB38" s="4">
        <f>SUMIFS(Purchase!$F:$F,Purchase!$A:$A,Waterfall!$A38,Purchase!$D:$D,Waterfall!$C38,Purchase!$C:$C,Waterfall!DB$1)</f>
        <v>0</v>
      </c>
      <c r="DC38" s="4">
        <f>SUMIFS(Purchase!$F:$F,Purchase!$A:$A,Waterfall!$A38,Purchase!$D:$D,Waterfall!$C38,Purchase!$C:$C,Waterfall!DC$1)</f>
        <v>0</v>
      </c>
      <c r="DD38" s="4">
        <f>SUMIFS(Purchase!$F:$F,Purchase!$A:$A,Waterfall!$A38,Purchase!$D:$D,Waterfall!$C38,Purchase!$C:$C,Waterfall!DD$1)</f>
        <v>0</v>
      </c>
      <c r="DE38" s="4">
        <f>SUMIFS(Purchase!$F:$F,Purchase!$A:$A,Waterfall!$A38,Purchase!$D:$D,Waterfall!$C38,Purchase!$C:$C,Waterfall!DE$1)</f>
        <v>0</v>
      </c>
      <c r="DF38" s="4">
        <f>SUMIFS(Purchase!$F:$F,Purchase!$A:$A,Waterfall!$A38,Purchase!$D:$D,Waterfall!$C38,Purchase!$C:$C,Waterfall!DF$1)</f>
        <v>0</v>
      </c>
      <c r="DG38" s="4">
        <f>SUMIFS(Purchase!$F:$F,Purchase!$A:$A,Waterfall!$A38,Purchase!$D:$D,Waterfall!$C38,Purchase!$C:$C,Waterfall!DG$1)</f>
        <v>0</v>
      </c>
      <c r="DH38" s="4">
        <f>SUMIFS(Purchase!$F:$F,Purchase!$A:$A,Waterfall!$A38,Purchase!$D:$D,Waterfall!$C38,Purchase!$C:$C,Waterfall!DH$1)</f>
        <v>0</v>
      </c>
      <c r="DI38" s="4">
        <f>SUMIFS(Purchase!$F:$F,Purchase!$A:$A,Waterfall!$A38,Purchase!$D:$D,Waterfall!$C38,Purchase!$C:$C,Waterfall!DI$1)</f>
        <v>0</v>
      </c>
      <c r="DJ38" s="4">
        <f>SUMIFS(Purchase!$F:$F,Purchase!$A:$A,Waterfall!$A38,Purchase!$D:$D,Waterfall!$C38,Purchase!$C:$C,Waterfall!DJ$1)</f>
        <v>0</v>
      </c>
      <c r="DK38" s="4">
        <f>SUMIFS(Purchase!$F:$F,Purchase!$A:$A,Waterfall!$A38,Purchase!$D:$D,Waterfall!$C38,Purchase!$C:$C,Waterfall!DK$1)</f>
        <v>0</v>
      </c>
      <c r="DL38" s="4">
        <f>SUMIFS(Purchase!$F:$F,Purchase!$A:$A,Waterfall!$A38,Purchase!$D:$D,Waterfall!$C38,Purchase!$C:$C,Waterfall!DL$1)</f>
        <v>0</v>
      </c>
      <c r="DM38" s="4">
        <f>SUMIFS(Purchase!$F:$F,Purchase!$A:$A,Waterfall!$A38,Purchase!$D:$D,Waterfall!$C38,Purchase!$C:$C,Waterfall!DM$1)</f>
        <v>0</v>
      </c>
      <c r="DN38" s="4">
        <f>SUMIFS(Purchase!$F:$F,Purchase!$A:$A,Waterfall!$A38,Purchase!$D:$D,Waterfall!$C38,Purchase!$C:$C,Waterfall!DN$1)</f>
        <v>0</v>
      </c>
      <c r="DO38" s="4">
        <f>SUMIFS(Purchase!$F:$F,Purchase!$A:$A,Waterfall!$A38,Purchase!$D:$D,Waterfall!$C38,Purchase!$C:$C,Waterfall!DO$1)</f>
        <v>0</v>
      </c>
      <c r="DP38" s="4">
        <f>SUMIFS(Purchase!$F:$F,Purchase!$A:$A,Waterfall!$A38,Purchase!$D:$D,Waterfall!$C38,Purchase!$C:$C,Waterfall!DP$1)</f>
        <v>0</v>
      </c>
      <c r="DQ38" s="4">
        <f>SUMIFS(Purchase!$F:$F,Purchase!$A:$A,Waterfall!$A38,Purchase!$D:$D,Waterfall!$C38,Purchase!$C:$C,Waterfall!DQ$1)</f>
        <v>0</v>
      </c>
      <c r="DR38" s="4">
        <f>SUMIFS(Purchase!$F:$F,Purchase!$A:$A,Waterfall!$A38,Purchase!$D:$D,Waterfall!$C38,Purchase!$C:$C,Waterfall!DR$1)</f>
        <v>0</v>
      </c>
      <c r="DS38" s="4">
        <f>SUMIFS(Purchase!$F:$F,Purchase!$A:$A,Waterfall!$A38,Purchase!$D:$D,Waterfall!$C38,Purchase!$C:$C,Waterfall!DS$1)</f>
        <v>0</v>
      </c>
      <c r="DT38" s="4">
        <f>SUMIFS(Purchase!$F:$F,Purchase!$A:$A,Waterfall!$A38,Purchase!$D:$D,Waterfall!$C38,Purchase!$C:$C,Waterfall!DT$1)</f>
        <v>0</v>
      </c>
      <c r="DU38" s="4">
        <f>SUMIFS(Purchase!$F:$F,Purchase!$A:$A,Waterfall!$A38,Purchase!$D:$D,Waterfall!$C38,Purchase!$C:$C,Waterfall!DU$1)</f>
        <v>0</v>
      </c>
      <c r="DV38" s="4">
        <f>SUMIFS(Purchase!$F:$F,Purchase!$A:$A,Waterfall!$A38,Purchase!$D:$D,Waterfall!$C38,Purchase!$C:$C,Waterfall!DV$1)</f>
        <v>0</v>
      </c>
      <c r="DW38" s="4">
        <f>SUMIFS(Purchase!$F:$F,Purchase!$A:$A,Waterfall!$A38,Purchase!$D:$D,Waterfall!$C38,Purchase!$C:$C,Waterfall!DW$1)</f>
        <v>0</v>
      </c>
      <c r="DX38" s="4">
        <f>SUMIFS(Purchase!$F:$F,Purchase!$A:$A,Waterfall!$A38,Purchase!$D:$D,Waterfall!$C38,Purchase!$C:$C,Waterfall!DX$1)</f>
        <v>0</v>
      </c>
      <c r="DY38" s="4">
        <f>SUMIFS(Purchase!$F:$F,Purchase!$A:$A,Waterfall!$A38,Purchase!$D:$D,Waterfall!$C38,Purchase!$C:$C,Waterfall!DY$1)</f>
        <v>0</v>
      </c>
      <c r="DZ38" s="4">
        <f>SUMIFS(Purchase!$F:$F,Purchase!$A:$A,Waterfall!$A38,Purchase!$D:$D,Waterfall!$C38,Purchase!$C:$C,Waterfall!DZ$1)</f>
        <v>0</v>
      </c>
      <c r="EA38" s="4">
        <f>SUMIFS(Purchase!$F:$F,Purchase!$A:$A,Waterfall!$A38,Purchase!$D:$D,Waterfall!$C38,Purchase!$C:$C,Waterfall!EA$1)</f>
        <v>0</v>
      </c>
      <c r="EB38" s="4">
        <f>SUMIFS(Purchase!$F:$F,Purchase!$A:$A,Waterfall!$A38,Purchase!$D:$D,Waterfall!$C38,Purchase!$C:$C,Waterfall!EB$1)</f>
        <v>0</v>
      </c>
      <c r="EC38" s="4">
        <f>SUMIFS(Purchase!$F:$F,Purchase!$A:$A,Waterfall!$A38,Purchase!$D:$D,Waterfall!$C38,Purchase!$C:$C,Waterfall!EC$1)</f>
        <v>0</v>
      </c>
      <c r="ED38" s="4">
        <f>SUMIFS(Purchase!$F:$F,Purchase!$A:$A,Waterfall!$A38,Purchase!$D:$D,Waterfall!$C38,Purchase!$C:$C,Waterfall!ED$1)</f>
        <v>0</v>
      </c>
      <c r="EE38" s="4">
        <f>SUMIFS(Purchase!$F:$F,Purchase!$A:$A,Waterfall!$A38,Purchase!$D:$D,Waterfall!$C38,Purchase!$C:$C,Waterfall!EE$1)</f>
        <v>0</v>
      </c>
      <c r="EF38" s="4">
        <f>SUMIFS(Purchase!$F:$F,Purchase!$A:$A,Waterfall!$A38,Purchase!$D:$D,Waterfall!$C38,Purchase!$C:$C,Waterfall!EF$1)</f>
        <v>0</v>
      </c>
      <c r="EG38" s="4">
        <f>SUMIFS(Purchase!$F:$F,Purchase!$A:$A,Waterfall!$A38,Purchase!$D:$D,Waterfall!$C38,Purchase!$C:$C,Waterfall!EG$1)</f>
        <v>0</v>
      </c>
      <c r="EH38" s="4">
        <f>SUMIFS(Purchase!$F:$F,Purchase!$A:$A,Waterfall!$A38,Purchase!$D:$D,Waterfall!$C38,Purchase!$C:$C,Waterfall!EH$1)</f>
        <v>0</v>
      </c>
      <c r="EI38" s="4">
        <f>SUMIFS(Purchase!$F:$F,Purchase!$A:$A,Waterfall!$A38,Purchase!$D:$D,Waterfall!$C38,Purchase!$C:$C,Waterfall!EI$1)</f>
        <v>0</v>
      </c>
      <c r="EJ38" s="4">
        <f>SUMIFS(Purchase!$F:$F,Purchase!$A:$A,Waterfall!$A38,Purchase!$D:$D,Waterfall!$C38,Purchase!$C:$C,Waterfall!EJ$1)</f>
        <v>0</v>
      </c>
      <c r="EK38" s="4">
        <f>SUMIFS(Purchase!$F:$F,Purchase!$A:$A,Waterfall!$A38,Purchase!$D:$D,Waterfall!$C38,Purchase!$C:$C,Waterfall!EK$1)</f>
        <v>0</v>
      </c>
      <c r="EL38" s="4">
        <f>SUMIFS(Purchase!$F:$F,Purchase!$A:$A,Waterfall!$A38,Purchase!$D:$D,Waterfall!$C38,Purchase!$C:$C,Waterfall!EL$1)</f>
        <v>0</v>
      </c>
      <c r="EM38" s="4">
        <f>SUMIFS(Purchase!$F:$F,Purchase!$A:$A,Waterfall!$A38,Purchase!$D:$D,Waterfall!$C38,Purchase!$C:$C,Waterfall!EM$1)</f>
        <v>0</v>
      </c>
      <c r="EN38" s="4">
        <f>SUMIFS(Purchase!$F:$F,Purchase!$A:$A,Waterfall!$A38,Purchase!$D:$D,Waterfall!$C38,Purchase!$C:$C,Waterfall!EN$1)</f>
        <v>0</v>
      </c>
      <c r="EO38" s="4">
        <f>SUMIFS(Purchase!$F:$F,Purchase!$A:$A,Waterfall!$A38,Purchase!$D:$D,Waterfall!$C38,Purchase!$C:$C,Waterfall!EO$1)</f>
        <v>0</v>
      </c>
      <c r="EP38" s="4">
        <f>SUMIFS(Purchase!$F:$F,Purchase!$A:$A,Waterfall!$A38,Purchase!$D:$D,Waterfall!$C38,Purchase!$C:$C,Waterfall!EP$1)</f>
        <v>0</v>
      </c>
      <c r="EQ38" s="4">
        <f>SUMIFS(Purchase!$F:$F,Purchase!$A:$A,Waterfall!$A38,Purchase!$D:$D,Waterfall!$C38,Purchase!$C:$C,Waterfall!EQ$1)</f>
        <v>0</v>
      </c>
      <c r="ER38" s="4">
        <f>SUMIFS(Purchase!$F:$F,Purchase!$A:$A,Waterfall!$A38,Purchase!$D:$D,Waterfall!$C38,Purchase!$C:$C,Waterfall!ER$1)</f>
        <v>0</v>
      </c>
      <c r="ES38" s="4">
        <f>SUMIFS(Purchase!$F:$F,Purchase!$A:$A,Waterfall!$A38,Purchase!$D:$D,Waterfall!$C38,Purchase!$C:$C,Waterfall!ES$1)</f>
        <v>0</v>
      </c>
      <c r="ET38" s="4">
        <f>SUMIFS(Purchase!$F:$F,Purchase!$A:$A,Waterfall!$A38,Purchase!$D:$D,Waterfall!$C38,Purchase!$C:$C,Waterfall!ET$1)</f>
        <v>0</v>
      </c>
      <c r="EU38" s="4">
        <f>SUMIFS(Purchase!$F:$F,Purchase!$A:$A,Waterfall!$A38,Purchase!$D:$D,Waterfall!$C38,Purchase!$C:$C,Waterfall!EU$1)</f>
        <v>0</v>
      </c>
      <c r="EV38" s="4">
        <f>SUMIFS(Purchase!$F:$F,Purchase!$A:$A,Waterfall!$A38,Purchase!$D:$D,Waterfall!$C38,Purchase!$C:$C,Waterfall!EV$1)</f>
        <v>0</v>
      </c>
      <c r="EW38" s="4">
        <f>SUMIFS(Purchase!$F:$F,Purchase!$A:$A,Waterfall!$A38,Purchase!$D:$D,Waterfall!$C38,Purchase!$C:$C,Waterfall!EW$1)</f>
        <v>0</v>
      </c>
      <c r="EX38" s="4">
        <f>SUMIFS(Purchase!$F:$F,Purchase!$A:$A,Waterfall!$A38,Purchase!$D:$D,Waterfall!$C38,Purchase!$C:$C,Waterfall!EX$1)</f>
        <v>0</v>
      </c>
      <c r="EY38" s="4">
        <f>SUMIFS(Purchase!$F:$F,Purchase!$A:$A,Waterfall!$A38,Purchase!$D:$D,Waterfall!$C38,Purchase!$C:$C,Waterfall!EY$1)</f>
        <v>0</v>
      </c>
      <c r="EZ38" s="4">
        <f>SUMIFS(Purchase!$F:$F,Purchase!$A:$A,Waterfall!$A38,Purchase!$D:$D,Waterfall!$C38,Purchase!$C:$C,Waterfall!EZ$1)</f>
        <v>0</v>
      </c>
      <c r="FA38" s="4">
        <f>SUMIFS(Purchase!$F:$F,Purchase!$A:$A,Waterfall!$A38,Purchase!$D:$D,Waterfall!$C38,Purchase!$C:$C,Waterfall!FA$1)</f>
        <v>0</v>
      </c>
      <c r="FB38" s="4">
        <f>SUMIFS(Purchase!$F:$F,Purchase!$A:$A,Waterfall!$A38,Purchase!$D:$D,Waterfall!$C38,Purchase!$C:$C,Waterfall!FB$1)</f>
        <v>0</v>
      </c>
      <c r="FC38" s="4">
        <f>SUMIFS(Purchase!$F:$F,Purchase!$A:$A,Waterfall!$A38,Purchase!$D:$D,Waterfall!$C38,Purchase!$C:$C,Waterfall!FC$1)</f>
        <v>0</v>
      </c>
      <c r="FD38" s="4">
        <f>SUMIFS(Purchase!$F:$F,Purchase!$A:$A,Waterfall!$A38,Purchase!$D:$D,Waterfall!$C38,Purchase!$C:$C,Waterfall!FD$1)</f>
        <v>0</v>
      </c>
      <c r="FE38" s="4">
        <f>SUMIFS(Purchase!$F:$F,Purchase!$A:$A,Waterfall!$A38,Purchase!$D:$D,Waterfall!$C38,Purchase!$C:$C,Waterfall!FE$1)</f>
        <v>0</v>
      </c>
      <c r="FF38" s="4">
        <f>SUMIFS(Purchase!$F:$F,Purchase!$A:$A,Waterfall!$A38,Purchase!$D:$D,Waterfall!$C38,Purchase!$C:$C,Waterfall!FF$1)</f>
        <v>0</v>
      </c>
      <c r="FG38" s="4">
        <f>SUMIFS(Purchase!$F:$F,Purchase!$A:$A,Waterfall!$A38,Purchase!$D:$D,Waterfall!$C38,Purchase!$C:$C,Waterfall!FG$1)</f>
        <v>0</v>
      </c>
      <c r="FH38" s="4">
        <f>SUMIFS(Purchase!$F:$F,Purchase!$A:$A,Waterfall!$A38,Purchase!$D:$D,Waterfall!$C38,Purchase!$C:$C,Waterfall!FH$1)</f>
        <v>0</v>
      </c>
      <c r="FI38" s="4">
        <f>SUMIFS(Purchase!$F:$F,Purchase!$A:$A,Waterfall!$A38,Purchase!$D:$D,Waterfall!$C38,Purchase!$C:$C,Waterfall!FI$1)</f>
        <v>0</v>
      </c>
      <c r="FJ38" s="4">
        <f>SUMIFS(Purchase!$F:$F,Purchase!$A:$A,Waterfall!$A38,Purchase!$D:$D,Waterfall!$C38,Purchase!$C:$C,Waterfall!FJ$1)</f>
        <v>0</v>
      </c>
      <c r="FK38" s="4">
        <f>SUMIFS(Purchase!$F:$F,Purchase!$A:$A,Waterfall!$A38,Purchase!$D:$D,Waterfall!$C38,Purchase!$C:$C,Waterfall!FK$1)</f>
        <v>0</v>
      </c>
      <c r="FL38" s="4">
        <f>SUMIFS(Purchase!$F:$F,Purchase!$A:$A,Waterfall!$A38,Purchase!$D:$D,Waterfall!$C38,Purchase!$C:$C,Waterfall!FL$1)</f>
        <v>0</v>
      </c>
      <c r="FM38" s="4">
        <f>SUMIFS(Purchase!$F:$F,Purchase!$A:$A,Waterfall!$A38,Purchase!$D:$D,Waterfall!$C38,Purchase!$C:$C,Waterfall!FM$1)</f>
        <v>0</v>
      </c>
      <c r="FN38" s="4">
        <f>SUMIFS(Purchase!$F:$F,Purchase!$A:$A,Waterfall!$A38,Purchase!$D:$D,Waterfall!$C38,Purchase!$C:$C,Waterfall!FN$1)</f>
        <v>0</v>
      </c>
      <c r="FO38" s="4">
        <f>SUMIFS(Purchase!$F:$F,Purchase!$A:$A,Waterfall!$A38,Purchase!$D:$D,Waterfall!$C38,Purchase!$C:$C,Waterfall!FO$1)</f>
        <v>0</v>
      </c>
      <c r="FP38" s="4">
        <f>SUMIFS(Purchase!$F:$F,Purchase!$A:$A,Waterfall!$A38,Purchase!$D:$D,Waterfall!$C38,Purchase!$C:$C,Waterfall!FP$1)</f>
        <v>0</v>
      </c>
      <c r="FQ38" s="4">
        <f>SUMIFS(Purchase!$F:$F,Purchase!$A:$A,Waterfall!$A38,Purchase!$D:$D,Waterfall!$C38,Purchase!$C:$C,Waterfall!FQ$1)</f>
        <v>0</v>
      </c>
      <c r="FR38" s="4">
        <f>SUMIFS(Purchase!$F:$F,Purchase!$A:$A,Waterfall!$A38,Purchase!$D:$D,Waterfall!$C38,Purchase!$C:$C,Waterfall!FR$1)</f>
        <v>0</v>
      </c>
      <c r="FS38" s="4">
        <f>SUMIFS(Purchase!$F:$F,Purchase!$A:$A,Waterfall!$A38,Purchase!$D:$D,Waterfall!$C38,Purchase!$C:$C,Waterfall!FS$1)</f>
        <v>0</v>
      </c>
      <c r="FT38" s="4">
        <f>SUMIFS(Purchase!$F:$F,Purchase!$A:$A,Waterfall!$A38,Purchase!$D:$D,Waterfall!$C38,Purchase!$C:$C,Waterfall!FT$1)</f>
        <v>0</v>
      </c>
      <c r="FU38" s="4">
        <f>SUMIFS(Purchase!$F:$F,Purchase!$A:$A,Waterfall!$A38,Purchase!$D:$D,Waterfall!$C38,Purchase!$C:$C,Waterfall!FU$1)</f>
        <v>0</v>
      </c>
      <c r="FV38" s="4">
        <f>SUMIFS(Purchase!$F:$F,Purchase!$A:$A,Waterfall!$A38,Purchase!$D:$D,Waterfall!$C38,Purchase!$C:$C,Waterfall!FV$1)</f>
        <v>0</v>
      </c>
      <c r="FW38" s="4">
        <f>SUMIFS(Purchase!$F:$F,Purchase!$A:$A,Waterfall!$A38,Purchase!$D:$D,Waterfall!$C38,Purchase!$C:$C,Waterfall!FW$1)</f>
        <v>0</v>
      </c>
      <c r="FX38" s="4">
        <f>SUMIFS(Purchase!$F:$F,Purchase!$A:$A,Waterfall!$A38,Purchase!$D:$D,Waterfall!$C38,Purchase!$C:$C,Waterfall!FX$1)</f>
        <v>0</v>
      </c>
      <c r="FY38" s="4">
        <f>SUMIFS(Purchase!$F:$F,Purchase!$A:$A,Waterfall!$A38,Purchase!$D:$D,Waterfall!$C38,Purchase!$C:$C,Waterfall!FY$1)</f>
        <v>0</v>
      </c>
      <c r="FZ38" s="4">
        <f>SUMIFS(Purchase!$F:$F,Purchase!$A:$A,Waterfall!$A38,Purchase!$D:$D,Waterfall!$C38,Purchase!$C:$C,Waterfall!FZ$1)</f>
        <v>0</v>
      </c>
      <c r="GA38" s="4">
        <f>SUMIFS(Purchase!$F:$F,Purchase!$A:$A,Waterfall!$A38,Purchase!$D:$D,Waterfall!$C38,Purchase!$C:$C,Waterfall!GA$1)</f>
        <v>0</v>
      </c>
      <c r="GB38" s="4">
        <f>SUMIFS(Purchase!$F:$F,Purchase!$A:$A,Waterfall!$A38,Purchase!$D:$D,Waterfall!$C38,Purchase!$C:$C,Waterfall!GB$1)</f>
        <v>0</v>
      </c>
      <c r="GC38" s="4">
        <f>SUMIFS(Purchase!$F:$F,Purchase!$A:$A,Waterfall!$A38,Purchase!$D:$D,Waterfall!$C38,Purchase!$C:$C,Waterfall!GC$1)</f>
        <v>0</v>
      </c>
      <c r="GD38" s="4">
        <f>SUMIFS(Purchase!$F:$F,Purchase!$A:$A,Waterfall!$A38,Purchase!$D:$D,Waterfall!$C38,Purchase!$C:$C,Waterfall!GD$1)</f>
        <v>0</v>
      </c>
      <c r="GE38" s="4">
        <f>SUMIFS(Purchase!$F:$F,Purchase!$A:$A,Waterfall!$A38,Purchase!$D:$D,Waterfall!$C38,Purchase!$C:$C,Waterfall!GE$1)</f>
        <v>0</v>
      </c>
      <c r="GF38" s="4">
        <f>SUMIFS(Purchase!$F:$F,Purchase!$A:$A,Waterfall!$A38,Purchase!$D:$D,Waterfall!$C38,Purchase!$C:$C,Waterfall!GF$1)</f>
        <v>0</v>
      </c>
      <c r="GG38" s="4">
        <f>SUMIFS(Purchase!$F:$F,Purchase!$A:$A,Waterfall!$A38,Purchase!$D:$D,Waterfall!$C38,Purchase!$C:$C,Waterfall!GG$1)</f>
        <v>0</v>
      </c>
      <c r="GH38" s="4">
        <f>SUMIFS(Purchase!$F:$F,Purchase!$A:$A,Waterfall!$A38,Purchase!$D:$D,Waterfall!$C38,Purchase!$C:$C,Waterfall!GH$1)</f>
        <v>0</v>
      </c>
      <c r="GI38" s="4">
        <f>SUMIFS(Purchase!$F:$F,Purchase!$A:$A,Waterfall!$A38,Purchase!$D:$D,Waterfall!$C38,Purchase!$C:$C,Waterfall!GI$1)</f>
        <v>0</v>
      </c>
    </row>
    <row r="39" spans="1:191" x14ac:dyDescent="0.35">
      <c r="A39" s="8">
        <f t="shared" si="3"/>
        <v>1</v>
      </c>
      <c r="B39" s="2" t="str">
        <f>VLOOKUP($A39,Centers!$B$1:$C$120,2,)</f>
        <v>GATE</v>
      </c>
      <c r="C39" s="3">
        <v>44916</v>
      </c>
      <c r="D39" s="4">
        <f>IF($A39=1,SUM(SUMIFS(Indent!$E:$E,Indent!$C:$C,Waterfall!$C39,Indent!$A:$A,Centers!$A$2),SUMIFS(Indent!$E:$E,Indent!$C:$C,Waterfall!$C39,Indent!$A:$A,Centers!$A$3),SUMIFS(Indent!$E:$E,Indent!$C:$C,Waterfall!$C39,Indent!$A:$A,Centers!$A$4),SUMIFS(Indent!$E:$E,Indent!$C:$C,Waterfall!$C39,Indent!$A:$A,Centers!$A$5),SUMIFS(Indent!$E:$E,Indent!$C:$C,Waterfall!$C39,Indent!$A:$A,Centers!$A$6),SUMIFS(Indent!$E:$E,Indent!$C:$C,Waterfall!$C39,Indent!$A:$A,Centers!$A$7),SUMIFS(Indent!$E:$E,Indent!$C:$C,Waterfall!$C39,Indent!$A:$A,Centers!$A$8)),SUMIFS(Indent!$E:$E,Indent!$C:$C,Waterfall!$C39,Indent!$A:$A,$A39))</f>
        <v>30627</v>
      </c>
      <c r="E39" s="4">
        <f>SUMIFS(Purchase!$F:$F,Purchase!$A:$A,Waterfall!$A39,Purchase!$D:$D,Waterfall!$C39,Purchase!$C:$C,Waterfall!E$1)</f>
        <v>0</v>
      </c>
      <c r="F39" s="4">
        <f>SUMIFS(Purchase!$F:$F,Purchase!$A:$A,Waterfall!$A39,Purchase!$D:$D,Waterfall!$C39,Purchase!$C:$C,Waterfall!F$1)</f>
        <v>0</v>
      </c>
      <c r="G39" s="4">
        <f>SUMIFS(Purchase!$F:$F,Purchase!$A:$A,Waterfall!$A39,Purchase!$D:$D,Waterfall!$C39,Purchase!$C:$C,Waterfall!G$1)</f>
        <v>0</v>
      </c>
      <c r="H39" s="4">
        <f>SUMIFS(Purchase!$F:$F,Purchase!$A:$A,Waterfall!$A39,Purchase!$D:$D,Waterfall!$C39,Purchase!$C:$C,Waterfall!H$1)</f>
        <v>0</v>
      </c>
      <c r="I39" s="4">
        <f>SUMIFS(Purchase!$F:$F,Purchase!$A:$A,Waterfall!$A39,Purchase!$D:$D,Waterfall!$C39,Purchase!$C:$C,Waterfall!I$1)</f>
        <v>0</v>
      </c>
      <c r="J39" s="4">
        <f>SUMIFS(Purchase!$F:$F,Purchase!$A:$A,Waterfall!$A39,Purchase!$D:$D,Waterfall!$C39,Purchase!$C:$C,Waterfall!J$1)</f>
        <v>0</v>
      </c>
      <c r="K39" s="4">
        <f>SUMIFS(Purchase!$F:$F,Purchase!$A:$A,Waterfall!$A39,Purchase!$D:$D,Waterfall!$C39,Purchase!$C:$C,Waterfall!K$1)</f>
        <v>0</v>
      </c>
      <c r="L39" s="4">
        <f>SUMIFS(Purchase!$F:$F,Purchase!$A:$A,Waterfall!$A39,Purchase!$D:$D,Waterfall!$C39,Purchase!$C:$C,Waterfall!L$1)</f>
        <v>0</v>
      </c>
      <c r="M39" s="4">
        <f>SUMIFS(Purchase!$F:$F,Purchase!$A:$A,Waterfall!$A39,Purchase!$D:$D,Waterfall!$C39,Purchase!$C:$C,Waterfall!M$1)</f>
        <v>0</v>
      </c>
      <c r="N39" s="4">
        <f>SUMIFS(Purchase!$F:$F,Purchase!$A:$A,Waterfall!$A39,Purchase!$D:$D,Waterfall!$C39,Purchase!$C:$C,Waterfall!N$1)</f>
        <v>0</v>
      </c>
      <c r="O39" s="4">
        <f>SUMIFS(Purchase!$F:$F,Purchase!$A:$A,Waterfall!$A39,Purchase!$D:$D,Waterfall!$C39,Purchase!$C:$C,Waterfall!O$1)</f>
        <v>0</v>
      </c>
      <c r="P39" s="4">
        <f>SUMIFS(Purchase!$F:$F,Purchase!$A:$A,Waterfall!$A39,Purchase!$D:$D,Waterfall!$C39,Purchase!$C:$C,Waterfall!P$1)</f>
        <v>0</v>
      </c>
      <c r="Q39" s="4">
        <f>SUMIFS(Purchase!$F:$F,Purchase!$A:$A,Waterfall!$A39,Purchase!$D:$D,Waterfall!$C39,Purchase!$C:$C,Waterfall!Q$1)</f>
        <v>0</v>
      </c>
      <c r="R39" s="4">
        <f>SUMIFS(Purchase!$F:$F,Purchase!$A:$A,Waterfall!$A39,Purchase!$D:$D,Waterfall!$C39,Purchase!$C:$C,Waterfall!R$1)</f>
        <v>0</v>
      </c>
      <c r="S39" s="4">
        <f>SUMIFS(Purchase!$F:$F,Purchase!$A:$A,Waterfall!$A39,Purchase!$D:$D,Waterfall!$C39,Purchase!$C:$C,Waterfall!S$1)</f>
        <v>0</v>
      </c>
      <c r="T39" s="4">
        <f>SUMIFS(Purchase!$F:$F,Purchase!$A:$A,Waterfall!$A39,Purchase!$D:$D,Waterfall!$C39,Purchase!$C:$C,Waterfall!T$1)</f>
        <v>0</v>
      </c>
      <c r="U39" s="4">
        <f>SUMIFS(Purchase!$F:$F,Purchase!$A:$A,Waterfall!$A39,Purchase!$D:$D,Waterfall!$C39,Purchase!$C:$C,Waterfall!U$1)</f>
        <v>0</v>
      </c>
      <c r="V39" s="4">
        <f>SUMIFS(Purchase!$F:$F,Purchase!$A:$A,Waterfall!$A39,Purchase!$D:$D,Waterfall!$C39,Purchase!$C:$C,Waterfall!V$1)</f>
        <v>0</v>
      </c>
      <c r="W39" s="4">
        <f>SUMIFS(Purchase!$F:$F,Purchase!$A:$A,Waterfall!$A39,Purchase!$D:$D,Waterfall!$C39,Purchase!$C:$C,Waterfall!W$1)</f>
        <v>0</v>
      </c>
      <c r="X39" s="4">
        <f>SUMIFS(Purchase!$F:$F,Purchase!$A:$A,Waterfall!$A39,Purchase!$D:$D,Waterfall!$C39,Purchase!$C:$C,Waterfall!X$1)</f>
        <v>0</v>
      </c>
      <c r="Y39" s="4">
        <f>SUMIFS(Purchase!$F:$F,Purchase!$A:$A,Waterfall!$A39,Purchase!$D:$D,Waterfall!$C39,Purchase!$C:$C,Waterfall!Y$1)</f>
        <v>0</v>
      </c>
      <c r="Z39" s="4">
        <f>SUMIFS(Purchase!$F:$F,Purchase!$A:$A,Waterfall!$A39,Purchase!$D:$D,Waterfall!$C39,Purchase!$C:$C,Waterfall!Z$1)</f>
        <v>0</v>
      </c>
      <c r="AA39" s="4">
        <f>SUMIFS(Purchase!$F:$F,Purchase!$A:$A,Waterfall!$A39,Purchase!$D:$D,Waterfall!$C39,Purchase!$C:$C,Waterfall!AA$1)</f>
        <v>0</v>
      </c>
      <c r="AB39" s="4">
        <f>SUMIFS(Purchase!$F:$F,Purchase!$A:$A,Waterfall!$A39,Purchase!$D:$D,Waterfall!$C39,Purchase!$C:$C,Waterfall!AB$1)</f>
        <v>0</v>
      </c>
      <c r="AC39" s="4">
        <f>SUMIFS(Purchase!$F:$F,Purchase!$A:$A,Waterfall!$A39,Purchase!$D:$D,Waterfall!$C39,Purchase!$C:$C,Waterfall!AC$1)</f>
        <v>0</v>
      </c>
      <c r="AD39" s="4">
        <f>SUMIFS(Purchase!$F:$F,Purchase!$A:$A,Waterfall!$A39,Purchase!$D:$D,Waterfall!$C39,Purchase!$C:$C,Waterfall!AD$1)</f>
        <v>0</v>
      </c>
      <c r="AE39" s="4">
        <f>SUMIFS(Purchase!$F:$F,Purchase!$A:$A,Waterfall!$A39,Purchase!$D:$D,Waterfall!$C39,Purchase!$C:$C,Waterfall!AE$1)</f>
        <v>0</v>
      </c>
      <c r="AF39" s="4">
        <f>SUMIFS(Purchase!$F:$F,Purchase!$A:$A,Waterfall!$A39,Purchase!$D:$D,Waterfall!$C39,Purchase!$C:$C,Waterfall!AF$1)</f>
        <v>0</v>
      </c>
      <c r="AG39" s="4">
        <f>SUMIFS(Purchase!$F:$F,Purchase!$A:$A,Waterfall!$A39,Purchase!$D:$D,Waterfall!$C39,Purchase!$C:$C,Waterfall!AG$1)</f>
        <v>0</v>
      </c>
      <c r="AH39" s="4">
        <f>SUMIFS(Purchase!$F:$F,Purchase!$A:$A,Waterfall!$A39,Purchase!$D:$D,Waterfall!$C39,Purchase!$C:$C,Waterfall!AH$1)</f>
        <v>0</v>
      </c>
      <c r="AI39" s="4">
        <f>SUMIFS(Purchase!$F:$F,Purchase!$A:$A,Waterfall!$A39,Purchase!$D:$D,Waterfall!$C39,Purchase!$C:$C,Waterfall!AI$1)</f>
        <v>0</v>
      </c>
      <c r="AJ39" s="4">
        <f>SUMIFS(Purchase!$F:$F,Purchase!$A:$A,Waterfall!$A39,Purchase!$D:$D,Waterfall!$C39,Purchase!$C:$C,Waterfall!AJ$1)</f>
        <v>0</v>
      </c>
      <c r="AK39" s="4">
        <f>SUMIFS(Purchase!$F:$F,Purchase!$A:$A,Waterfall!$A39,Purchase!$D:$D,Waterfall!$C39,Purchase!$C:$C,Waterfall!AK$1)</f>
        <v>0</v>
      </c>
      <c r="AL39" s="4">
        <f>SUMIFS(Purchase!$F:$F,Purchase!$A:$A,Waterfall!$A39,Purchase!$D:$D,Waterfall!$C39,Purchase!$C:$C,Waterfall!AL$1)</f>
        <v>0</v>
      </c>
      <c r="AM39" s="4">
        <f>SUMIFS(Purchase!$F:$F,Purchase!$A:$A,Waterfall!$A39,Purchase!$D:$D,Waterfall!$C39,Purchase!$C:$C,Waterfall!AM$1)</f>
        <v>0</v>
      </c>
      <c r="AN39" s="4">
        <f>SUMIFS(Purchase!$F:$F,Purchase!$A:$A,Waterfall!$A39,Purchase!$D:$D,Waterfall!$C39,Purchase!$C:$C,Waterfall!AN$1)</f>
        <v>4431.5</v>
      </c>
      <c r="AO39" s="4">
        <f>SUMIFS(Purchase!$F:$F,Purchase!$A:$A,Waterfall!$A39,Purchase!$D:$D,Waterfall!$C39,Purchase!$C:$C,Waterfall!AO$1)</f>
        <v>15054.33</v>
      </c>
      <c r="AP39" s="4">
        <f>SUMIFS(Purchase!$F:$F,Purchase!$A:$A,Waterfall!$A39,Purchase!$D:$D,Waterfall!$C39,Purchase!$C:$C,Waterfall!AP$1)</f>
        <v>8510.3700000000008</v>
      </c>
      <c r="AQ39" s="4">
        <f>SUMIFS(Purchase!$F:$F,Purchase!$A:$A,Waterfall!$A39,Purchase!$D:$D,Waterfall!$C39,Purchase!$C:$C,Waterfall!AQ$1)</f>
        <v>5203.8900000000003</v>
      </c>
      <c r="AR39" s="4">
        <f>SUMIFS(Purchase!$F:$F,Purchase!$A:$A,Waterfall!$A39,Purchase!$D:$D,Waterfall!$C39,Purchase!$C:$C,Waterfall!AR$1)</f>
        <v>1883.35</v>
      </c>
      <c r="AS39" s="4">
        <f>SUMIFS(Purchase!$F:$F,Purchase!$A:$A,Waterfall!$A39,Purchase!$D:$D,Waterfall!$C39,Purchase!$C:$C,Waterfall!AS$1)</f>
        <v>795.25</v>
      </c>
      <c r="AT39" s="4">
        <f>SUMIFS(Purchase!$F:$F,Purchase!$A:$A,Waterfall!$A39,Purchase!$D:$D,Waterfall!$C39,Purchase!$C:$C,Waterfall!AT$1)</f>
        <v>0</v>
      </c>
      <c r="AU39" s="4">
        <f>SUMIFS(Purchase!$F:$F,Purchase!$A:$A,Waterfall!$A39,Purchase!$D:$D,Waterfall!$C39,Purchase!$C:$C,Waterfall!AU$1)</f>
        <v>0</v>
      </c>
      <c r="AV39" s="4">
        <f>SUMIFS(Purchase!$F:$F,Purchase!$A:$A,Waterfall!$A39,Purchase!$D:$D,Waterfall!$C39,Purchase!$C:$C,Waterfall!AV$1)</f>
        <v>0</v>
      </c>
      <c r="AW39" s="4">
        <f>SUMIFS(Purchase!$F:$F,Purchase!$A:$A,Waterfall!$A39,Purchase!$D:$D,Waterfall!$C39,Purchase!$C:$C,Waterfall!AW$1)</f>
        <v>0</v>
      </c>
      <c r="AX39" s="4">
        <f>SUMIFS(Purchase!$F:$F,Purchase!$A:$A,Waterfall!$A39,Purchase!$D:$D,Waterfall!$C39,Purchase!$C:$C,Waterfall!AX$1)</f>
        <v>0</v>
      </c>
      <c r="AY39" s="4">
        <f>SUMIFS(Purchase!$F:$F,Purchase!$A:$A,Waterfall!$A39,Purchase!$D:$D,Waterfall!$C39,Purchase!$C:$C,Waterfall!AY$1)</f>
        <v>0</v>
      </c>
      <c r="AZ39" s="4">
        <f>SUMIFS(Purchase!$F:$F,Purchase!$A:$A,Waterfall!$A39,Purchase!$D:$D,Waterfall!$C39,Purchase!$C:$C,Waterfall!AZ$1)</f>
        <v>0</v>
      </c>
      <c r="BA39" s="4">
        <f>SUMIFS(Purchase!$F:$F,Purchase!$A:$A,Waterfall!$A39,Purchase!$D:$D,Waterfall!$C39,Purchase!$C:$C,Waterfall!BA$1)</f>
        <v>0</v>
      </c>
      <c r="BB39" s="4">
        <f>SUMIFS(Purchase!$F:$F,Purchase!$A:$A,Waterfall!$A39,Purchase!$D:$D,Waterfall!$C39,Purchase!$C:$C,Waterfall!BB$1)</f>
        <v>0</v>
      </c>
      <c r="BC39" s="4">
        <f>SUMIFS(Purchase!$F:$F,Purchase!$A:$A,Waterfall!$A39,Purchase!$D:$D,Waterfall!$C39,Purchase!$C:$C,Waterfall!BC$1)</f>
        <v>0</v>
      </c>
      <c r="BD39" s="4">
        <f>SUMIFS(Purchase!$F:$F,Purchase!$A:$A,Waterfall!$A39,Purchase!$D:$D,Waterfall!$C39,Purchase!$C:$C,Waterfall!BD$1)</f>
        <v>0</v>
      </c>
      <c r="BE39" s="4">
        <f>SUMIFS(Purchase!$F:$F,Purchase!$A:$A,Waterfall!$A39,Purchase!$D:$D,Waterfall!$C39,Purchase!$C:$C,Waterfall!BE$1)</f>
        <v>0</v>
      </c>
      <c r="BF39" s="4">
        <f>SUMIFS(Purchase!$F:$F,Purchase!$A:$A,Waterfall!$A39,Purchase!$D:$D,Waterfall!$C39,Purchase!$C:$C,Waterfall!BF$1)</f>
        <v>0</v>
      </c>
      <c r="BG39" s="4">
        <f>SUMIFS(Purchase!$F:$F,Purchase!$A:$A,Waterfall!$A39,Purchase!$D:$D,Waterfall!$C39,Purchase!$C:$C,Waterfall!BG$1)</f>
        <v>0</v>
      </c>
      <c r="BH39" s="4">
        <f>SUMIFS(Purchase!$F:$F,Purchase!$A:$A,Waterfall!$A39,Purchase!$D:$D,Waterfall!$C39,Purchase!$C:$C,Waterfall!BH$1)</f>
        <v>0</v>
      </c>
      <c r="BI39" s="4">
        <f>SUMIFS(Purchase!$F:$F,Purchase!$A:$A,Waterfall!$A39,Purchase!$D:$D,Waterfall!$C39,Purchase!$C:$C,Waterfall!BI$1)</f>
        <v>0</v>
      </c>
      <c r="BJ39" s="4">
        <f>SUMIFS(Purchase!$F:$F,Purchase!$A:$A,Waterfall!$A39,Purchase!$D:$D,Waterfall!$C39,Purchase!$C:$C,Waterfall!BJ$1)</f>
        <v>0</v>
      </c>
      <c r="BK39" s="4">
        <f>SUMIFS(Purchase!$F:$F,Purchase!$A:$A,Waterfall!$A39,Purchase!$D:$D,Waterfall!$C39,Purchase!$C:$C,Waterfall!BK$1)</f>
        <v>0</v>
      </c>
      <c r="BL39" s="4">
        <f>SUMIFS(Purchase!$F:$F,Purchase!$A:$A,Waterfall!$A39,Purchase!$D:$D,Waterfall!$C39,Purchase!$C:$C,Waterfall!BL$1)</f>
        <v>0</v>
      </c>
      <c r="BM39" s="4">
        <f>SUMIFS(Purchase!$F:$F,Purchase!$A:$A,Waterfall!$A39,Purchase!$D:$D,Waterfall!$C39,Purchase!$C:$C,Waterfall!BM$1)</f>
        <v>0</v>
      </c>
      <c r="BN39" s="4">
        <f>SUMIFS(Purchase!$F:$F,Purchase!$A:$A,Waterfall!$A39,Purchase!$D:$D,Waterfall!$C39,Purchase!$C:$C,Waterfall!BN$1)</f>
        <v>0</v>
      </c>
      <c r="BO39" s="4">
        <f>SUMIFS(Purchase!$F:$F,Purchase!$A:$A,Waterfall!$A39,Purchase!$D:$D,Waterfall!$C39,Purchase!$C:$C,Waterfall!BO$1)</f>
        <v>0</v>
      </c>
      <c r="BP39" s="4">
        <f>SUMIFS(Purchase!$F:$F,Purchase!$A:$A,Waterfall!$A39,Purchase!$D:$D,Waterfall!$C39,Purchase!$C:$C,Waterfall!BP$1)</f>
        <v>0</v>
      </c>
      <c r="BQ39" s="4">
        <f>SUMIFS(Purchase!$F:$F,Purchase!$A:$A,Waterfall!$A39,Purchase!$D:$D,Waterfall!$C39,Purchase!$C:$C,Waterfall!BQ$1)</f>
        <v>0</v>
      </c>
      <c r="BR39" s="4">
        <f>SUMIFS(Purchase!$F:$F,Purchase!$A:$A,Waterfall!$A39,Purchase!$D:$D,Waterfall!$C39,Purchase!$C:$C,Waterfall!BR$1)</f>
        <v>0</v>
      </c>
      <c r="BS39" s="4">
        <f>SUMIFS(Purchase!$F:$F,Purchase!$A:$A,Waterfall!$A39,Purchase!$D:$D,Waterfall!$C39,Purchase!$C:$C,Waterfall!BS$1)</f>
        <v>0</v>
      </c>
      <c r="BT39" s="4">
        <f>SUMIFS(Purchase!$F:$F,Purchase!$A:$A,Waterfall!$A39,Purchase!$D:$D,Waterfall!$C39,Purchase!$C:$C,Waterfall!BT$1)</f>
        <v>0</v>
      </c>
      <c r="BU39" s="4">
        <f>SUMIFS(Purchase!$F:$F,Purchase!$A:$A,Waterfall!$A39,Purchase!$D:$D,Waterfall!$C39,Purchase!$C:$C,Waterfall!BU$1)</f>
        <v>0</v>
      </c>
      <c r="BV39" s="4">
        <f>SUMIFS(Purchase!$F:$F,Purchase!$A:$A,Waterfall!$A39,Purchase!$D:$D,Waterfall!$C39,Purchase!$C:$C,Waterfall!BV$1)</f>
        <v>0</v>
      </c>
      <c r="BW39" s="4">
        <f>SUMIFS(Purchase!$F:$F,Purchase!$A:$A,Waterfall!$A39,Purchase!$D:$D,Waterfall!$C39,Purchase!$C:$C,Waterfall!BW$1)</f>
        <v>0</v>
      </c>
      <c r="BX39" s="4">
        <f>SUMIFS(Purchase!$F:$F,Purchase!$A:$A,Waterfall!$A39,Purchase!$D:$D,Waterfall!$C39,Purchase!$C:$C,Waterfall!BX$1)</f>
        <v>0</v>
      </c>
      <c r="BY39" s="4">
        <f>SUMIFS(Purchase!$F:$F,Purchase!$A:$A,Waterfall!$A39,Purchase!$D:$D,Waterfall!$C39,Purchase!$C:$C,Waterfall!BY$1)</f>
        <v>0</v>
      </c>
      <c r="BZ39" s="4">
        <f>SUMIFS(Purchase!$F:$F,Purchase!$A:$A,Waterfall!$A39,Purchase!$D:$D,Waterfall!$C39,Purchase!$C:$C,Waterfall!BZ$1)</f>
        <v>0</v>
      </c>
      <c r="CA39" s="4">
        <f>SUMIFS(Purchase!$F:$F,Purchase!$A:$A,Waterfall!$A39,Purchase!$D:$D,Waterfall!$C39,Purchase!$C:$C,Waterfall!CA$1)</f>
        <v>0</v>
      </c>
      <c r="CB39" s="4">
        <f>SUMIFS(Purchase!$F:$F,Purchase!$A:$A,Waterfall!$A39,Purchase!$D:$D,Waterfall!$C39,Purchase!$C:$C,Waterfall!CB$1)</f>
        <v>0</v>
      </c>
      <c r="CC39" s="4">
        <f>SUMIFS(Purchase!$F:$F,Purchase!$A:$A,Waterfall!$A39,Purchase!$D:$D,Waterfall!$C39,Purchase!$C:$C,Waterfall!CC$1)</f>
        <v>0</v>
      </c>
      <c r="CD39" s="4">
        <f>SUMIFS(Purchase!$F:$F,Purchase!$A:$A,Waterfall!$A39,Purchase!$D:$D,Waterfall!$C39,Purchase!$C:$C,Waterfall!CD$1)</f>
        <v>0</v>
      </c>
      <c r="CE39" s="4">
        <f>SUMIFS(Purchase!$F:$F,Purchase!$A:$A,Waterfall!$A39,Purchase!$D:$D,Waterfall!$C39,Purchase!$C:$C,Waterfall!CE$1)</f>
        <v>0</v>
      </c>
      <c r="CF39" s="4">
        <f>SUMIFS(Purchase!$F:$F,Purchase!$A:$A,Waterfall!$A39,Purchase!$D:$D,Waterfall!$C39,Purchase!$C:$C,Waterfall!CF$1)</f>
        <v>0</v>
      </c>
      <c r="CG39" s="4">
        <f>SUMIFS(Purchase!$F:$F,Purchase!$A:$A,Waterfall!$A39,Purchase!$D:$D,Waterfall!$C39,Purchase!$C:$C,Waterfall!CG$1)</f>
        <v>0</v>
      </c>
      <c r="CH39" s="4">
        <f>SUMIFS(Purchase!$F:$F,Purchase!$A:$A,Waterfall!$A39,Purchase!$D:$D,Waterfall!$C39,Purchase!$C:$C,Waterfall!CH$1)</f>
        <v>0</v>
      </c>
      <c r="CI39" s="4">
        <f>SUMIFS(Purchase!$F:$F,Purchase!$A:$A,Waterfall!$A39,Purchase!$D:$D,Waterfall!$C39,Purchase!$C:$C,Waterfall!CI$1)</f>
        <v>0</v>
      </c>
      <c r="CJ39" s="4">
        <f>SUMIFS(Purchase!$F:$F,Purchase!$A:$A,Waterfall!$A39,Purchase!$D:$D,Waterfall!$C39,Purchase!$C:$C,Waterfall!CJ$1)</f>
        <v>0</v>
      </c>
      <c r="CK39" s="4">
        <f>SUMIFS(Purchase!$F:$F,Purchase!$A:$A,Waterfall!$A39,Purchase!$D:$D,Waterfall!$C39,Purchase!$C:$C,Waterfall!CK$1)</f>
        <v>0</v>
      </c>
      <c r="CL39" s="4">
        <f>SUMIFS(Purchase!$F:$F,Purchase!$A:$A,Waterfall!$A39,Purchase!$D:$D,Waterfall!$C39,Purchase!$C:$C,Waterfall!CL$1)</f>
        <v>0</v>
      </c>
      <c r="CM39" s="4">
        <f>SUMIFS(Purchase!$F:$F,Purchase!$A:$A,Waterfall!$A39,Purchase!$D:$D,Waterfall!$C39,Purchase!$C:$C,Waterfall!CM$1)</f>
        <v>0</v>
      </c>
      <c r="CN39" s="4">
        <f>SUMIFS(Purchase!$F:$F,Purchase!$A:$A,Waterfall!$A39,Purchase!$D:$D,Waterfall!$C39,Purchase!$C:$C,Waterfall!CN$1)</f>
        <v>0</v>
      </c>
      <c r="CO39" s="4">
        <f>SUMIFS(Purchase!$F:$F,Purchase!$A:$A,Waterfall!$A39,Purchase!$D:$D,Waterfall!$C39,Purchase!$C:$C,Waterfall!CO$1)</f>
        <v>0</v>
      </c>
      <c r="CP39" s="4">
        <f>SUMIFS(Purchase!$F:$F,Purchase!$A:$A,Waterfall!$A39,Purchase!$D:$D,Waterfall!$C39,Purchase!$C:$C,Waterfall!CP$1)</f>
        <v>0</v>
      </c>
      <c r="CQ39" s="4">
        <f>SUMIFS(Purchase!$F:$F,Purchase!$A:$A,Waterfall!$A39,Purchase!$D:$D,Waterfall!$C39,Purchase!$C:$C,Waterfall!CQ$1)</f>
        <v>0</v>
      </c>
      <c r="CR39" s="4">
        <f>SUMIFS(Purchase!$F:$F,Purchase!$A:$A,Waterfall!$A39,Purchase!$D:$D,Waterfall!$C39,Purchase!$C:$C,Waterfall!CR$1)</f>
        <v>0</v>
      </c>
      <c r="CS39" s="4">
        <f>SUMIFS(Purchase!$F:$F,Purchase!$A:$A,Waterfall!$A39,Purchase!$D:$D,Waterfall!$C39,Purchase!$C:$C,Waterfall!CS$1)</f>
        <v>0</v>
      </c>
      <c r="CT39" s="4">
        <f>SUMIFS(Purchase!$F:$F,Purchase!$A:$A,Waterfall!$A39,Purchase!$D:$D,Waterfall!$C39,Purchase!$C:$C,Waterfall!CT$1)</f>
        <v>0</v>
      </c>
      <c r="CU39" s="4">
        <f>SUMIFS(Purchase!$F:$F,Purchase!$A:$A,Waterfall!$A39,Purchase!$D:$D,Waterfall!$C39,Purchase!$C:$C,Waterfall!CU$1)</f>
        <v>0</v>
      </c>
      <c r="CV39" s="4">
        <f>SUMIFS(Purchase!$F:$F,Purchase!$A:$A,Waterfall!$A39,Purchase!$D:$D,Waterfall!$C39,Purchase!$C:$C,Waterfall!CV$1)</f>
        <v>0</v>
      </c>
      <c r="CW39" s="4">
        <f>SUMIFS(Purchase!$F:$F,Purchase!$A:$A,Waterfall!$A39,Purchase!$D:$D,Waterfall!$C39,Purchase!$C:$C,Waterfall!CW$1)</f>
        <v>0</v>
      </c>
      <c r="CX39" s="4">
        <f>SUMIFS(Purchase!$F:$F,Purchase!$A:$A,Waterfall!$A39,Purchase!$D:$D,Waterfall!$C39,Purchase!$C:$C,Waterfall!CX$1)</f>
        <v>0</v>
      </c>
      <c r="CY39" s="4">
        <f>SUMIFS(Purchase!$F:$F,Purchase!$A:$A,Waterfall!$A39,Purchase!$D:$D,Waterfall!$C39,Purchase!$C:$C,Waterfall!CY$1)</f>
        <v>0</v>
      </c>
      <c r="CZ39" s="4">
        <f>SUMIFS(Purchase!$F:$F,Purchase!$A:$A,Waterfall!$A39,Purchase!$D:$D,Waterfall!$C39,Purchase!$C:$C,Waterfall!CZ$1)</f>
        <v>0</v>
      </c>
      <c r="DA39" s="4">
        <f>SUMIFS(Purchase!$F:$F,Purchase!$A:$A,Waterfall!$A39,Purchase!$D:$D,Waterfall!$C39,Purchase!$C:$C,Waterfall!DA$1)</f>
        <v>0</v>
      </c>
      <c r="DB39" s="4">
        <f>SUMIFS(Purchase!$F:$F,Purchase!$A:$A,Waterfall!$A39,Purchase!$D:$D,Waterfall!$C39,Purchase!$C:$C,Waterfall!DB$1)</f>
        <v>0</v>
      </c>
      <c r="DC39" s="4">
        <f>SUMIFS(Purchase!$F:$F,Purchase!$A:$A,Waterfall!$A39,Purchase!$D:$D,Waterfall!$C39,Purchase!$C:$C,Waterfall!DC$1)</f>
        <v>0</v>
      </c>
      <c r="DD39" s="4">
        <f>SUMIFS(Purchase!$F:$F,Purchase!$A:$A,Waterfall!$A39,Purchase!$D:$D,Waterfall!$C39,Purchase!$C:$C,Waterfall!DD$1)</f>
        <v>0</v>
      </c>
      <c r="DE39" s="4">
        <f>SUMIFS(Purchase!$F:$F,Purchase!$A:$A,Waterfall!$A39,Purchase!$D:$D,Waterfall!$C39,Purchase!$C:$C,Waterfall!DE$1)</f>
        <v>0</v>
      </c>
      <c r="DF39" s="4">
        <f>SUMIFS(Purchase!$F:$F,Purchase!$A:$A,Waterfall!$A39,Purchase!$D:$D,Waterfall!$C39,Purchase!$C:$C,Waterfall!DF$1)</f>
        <v>0</v>
      </c>
      <c r="DG39" s="4">
        <f>SUMIFS(Purchase!$F:$F,Purchase!$A:$A,Waterfall!$A39,Purchase!$D:$D,Waterfall!$C39,Purchase!$C:$C,Waterfall!DG$1)</f>
        <v>0</v>
      </c>
      <c r="DH39" s="4">
        <f>SUMIFS(Purchase!$F:$F,Purchase!$A:$A,Waterfall!$A39,Purchase!$D:$D,Waterfall!$C39,Purchase!$C:$C,Waterfall!DH$1)</f>
        <v>0</v>
      </c>
      <c r="DI39" s="4">
        <f>SUMIFS(Purchase!$F:$F,Purchase!$A:$A,Waterfall!$A39,Purchase!$D:$D,Waterfall!$C39,Purchase!$C:$C,Waterfall!DI$1)</f>
        <v>0</v>
      </c>
      <c r="DJ39" s="4">
        <f>SUMIFS(Purchase!$F:$F,Purchase!$A:$A,Waterfall!$A39,Purchase!$D:$D,Waterfall!$C39,Purchase!$C:$C,Waterfall!DJ$1)</f>
        <v>0</v>
      </c>
      <c r="DK39" s="4">
        <f>SUMIFS(Purchase!$F:$F,Purchase!$A:$A,Waterfall!$A39,Purchase!$D:$D,Waterfall!$C39,Purchase!$C:$C,Waterfall!DK$1)</f>
        <v>0</v>
      </c>
      <c r="DL39" s="4">
        <f>SUMIFS(Purchase!$F:$F,Purchase!$A:$A,Waterfall!$A39,Purchase!$D:$D,Waterfall!$C39,Purchase!$C:$C,Waterfall!DL$1)</f>
        <v>0</v>
      </c>
      <c r="DM39" s="4">
        <f>SUMIFS(Purchase!$F:$F,Purchase!$A:$A,Waterfall!$A39,Purchase!$D:$D,Waterfall!$C39,Purchase!$C:$C,Waterfall!DM$1)</f>
        <v>0</v>
      </c>
      <c r="DN39" s="4">
        <f>SUMIFS(Purchase!$F:$F,Purchase!$A:$A,Waterfall!$A39,Purchase!$D:$D,Waterfall!$C39,Purchase!$C:$C,Waterfall!DN$1)</f>
        <v>0</v>
      </c>
      <c r="DO39" s="4">
        <f>SUMIFS(Purchase!$F:$F,Purchase!$A:$A,Waterfall!$A39,Purchase!$D:$D,Waterfall!$C39,Purchase!$C:$C,Waterfall!DO$1)</f>
        <v>0</v>
      </c>
      <c r="DP39" s="4">
        <f>SUMIFS(Purchase!$F:$F,Purchase!$A:$A,Waterfall!$A39,Purchase!$D:$D,Waterfall!$C39,Purchase!$C:$C,Waterfall!DP$1)</f>
        <v>0</v>
      </c>
      <c r="DQ39" s="4">
        <f>SUMIFS(Purchase!$F:$F,Purchase!$A:$A,Waterfall!$A39,Purchase!$D:$D,Waterfall!$C39,Purchase!$C:$C,Waterfall!DQ$1)</f>
        <v>0</v>
      </c>
      <c r="DR39" s="4">
        <f>SUMIFS(Purchase!$F:$F,Purchase!$A:$A,Waterfall!$A39,Purchase!$D:$D,Waterfall!$C39,Purchase!$C:$C,Waterfall!DR$1)</f>
        <v>0</v>
      </c>
      <c r="DS39" s="4">
        <f>SUMIFS(Purchase!$F:$F,Purchase!$A:$A,Waterfall!$A39,Purchase!$D:$D,Waterfall!$C39,Purchase!$C:$C,Waterfall!DS$1)</f>
        <v>0</v>
      </c>
      <c r="DT39" s="4">
        <f>SUMIFS(Purchase!$F:$F,Purchase!$A:$A,Waterfall!$A39,Purchase!$D:$D,Waterfall!$C39,Purchase!$C:$C,Waterfall!DT$1)</f>
        <v>0</v>
      </c>
      <c r="DU39" s="4">
        <f>SUMIFS(Purchase!$F:$F,Purchase!$A:$A,Waterfall!$A39,Purchase!$D:$D,Waterfall!$C39,Purchase!$C:$C,Waterfall!DU$1)</f>
        <v>0</v>
      </c>
      <c r="DV39" s="4">
        <f>SUMIFS(Purchase!$F:$F,Purchase!$A:$A,Waterfall!$A39,Purchase!$D:$D,Waterfall!$C39,Purchase!$C:$C,Waterfall!DV$1)</f>
        <v>0</v>
      </c>
      <c r="DW39" s="4">
        <f>SUMIFS(Purchase!$F:$F,Purchase!$A:$A,Waterfall!$A39,Purchase!$D:$D,Waterfall!$C39,Purchase!$C:$C,Waterfall!DW$1)</f>
        <v>0</v>
      </c>
      <c r="DX39" s="4">
        <f>SUMIFS(Purchase!$F:$F,Purchase!$A:$A,Waterfall!$A39,Purchase!$D:$D,Waterfall!$C39,Purchase!$C:$C,Waterfall!DX$1)</f>
        <v>0</v>
      </c>
      <c r="DY39" s="4">
        <f>SUMIFS(Purchase!$F:$F,Purchase!$A:$A,Waterfall!$A39,Purchase!$D:$D,Waterfall!$C39,Purchase!$C:$C,Waterfall!DY$1)</f>
        <v>0</v>
      </c>
      <c r="DZ39" s="4">
        <f>SUMIFS(Purchase!$F:$F,Purchase!$A:$A,Waterfall!$A39,Purchase!$D:$D,Waterfall!$C39,Purchase!$C:$C,Waterfall!DZ$1)</f>
        <v>0</v>
      </c>
      <c r="EA39" s="4">
        <f>SUMIFS(Purchase!$F:$F,Purchase!$A:$A,Waterfall!$A39,Purchase!$D:$D,Waterfall!$C39,Purchase!$C:$C,Waterfall!EA$1)</f>
        <v>0</v>
      </c>
      <c r="EB39" s="4">
        <f>SUMIFS(Purchase!$F:$F,Purchase!$A:$A,Waterfall!$A39,Purchase!$D:$D,Waterfall!$C39,Purchase!$C:$C,Waterfall!EB$1)</f>
        <v>0</v>
      </c>
      <c r="EC39" s="4">
        <f>SUMIFS(Purchase!$F:$F,Purchase!$A:$A,Waterfall!$A39,Purchase!$D:$D,Waterfall!$C39,Purchase!$C:$C,Waterfall!EC$1)</f>
        <v>0</v>
      </c>
      <c r="ED39" s="4">
        <f>SUMIFS(Purchase!$F:$F,Purchase!$A:$A,Waterfall!$A39,Purchase!$D:$D,Waterfall!$C39,Purchase!$C:$C,Waterfall!ED$1)</f>
        <v>0</v>
      </c>
      <c r="EE39" s="4">
        <f>SUMIFS(Purchase!$F:$F,Purchase!$A:$A,Waterfall!$A39,Purchase!$D:$D,Waterfall!$C39,Purchase!$C:$C,Waterfall!EE$1)</f>
        <v>0</v>
      </c>
      <c r="EF39" s="4">
        <f>SUMIFS(Purchase!$F:$F,Purchase!$A:$A,Waterfall!$A39,Purchase!$D:$D,Waterfall!$C39,Purchase!$C:$C,Waterfall!EF$1)</f>
        <v>0</v>
      </c>
      <c r="EG39" s="4">
        <f>SUMIFS(Purchase!$F:$F,Purchase!$A:$A,Waterfall!$A39,Purchase!$D:$D,Waterfall!$C39,Purchase!$C:$C,Waterfall!EG$1)</f>
        <v>0</v>
      </c>
      <c r="EH39" s="4">
        <f>SUMIFS(Purchase!$F:$F,Purchase!$A:$A,Waterfall!$A39,Purchase!$D:$D,Waterfall!$C39,Purchase!$C:$C,Waterfall!EH$1)</f>
        <v>0</v>
      </c>
      <c r="EI39" s="4">
        <f>SUMIFS(Purchase!$F:$F,Purchase!$A:$A,Waterfall!$A39,Purchase!$D:$D,Waterfall!$C39,Purchase!$C:$C,Waterfall!EI$1)</f>
        <v>0</v>
      </c>
      <c r="EJ39" s="4">
        <f>SUMIFS(Purchase!$F:$F,Purchase!$A:$A,Waterfall!$A39,Purchase!$D:$D,Waterfall!$C39,Purchase!$C:$C,Waterfall!EJ$1)</f>
        <v>0</v>
      </c>
      <c r="EK39" s="4">
        <f>SUMIFS(Purchase!$F:$F,Purchase!$A:$A,Waterfall!$A39,Purchase!$D:$D,Waterfall!$C39,Purchase!$C:$C,Waterfall!EK$1)</f>
        <v>0</v>
      </c>
      <c r="EL39" s="4">
        <f>SUMIFS(Purchase!$F:$F,Purchase!$A:$A,Waterfall!$A39,Purchase!$D:$D,Waterfall!$C39,Purchase!$C:$C,Waterfall!EL$1)</f>
        <v>0</v>
      </c>
      <c r="EM39" s="4">
        <f>SUMIFS(Purchase!$F:$F,Purchase!$A:$A,Waterfall!$A39,Purchase!$D:$D,Waterfall!$C39,Purchase!$C:$C,Waterfall!EM$1)</f>
        <v>0</v>
      </c>
      <c r="EN39" s="4">
        <f>SUMIFS(Purchase!$F:$F,Purchase!$A:$A,Waterfall!$A39,Purchase!$D:$D,Waterfall!$C39,Purchase!$C:$C,Waterfall!EN$1)</f>
        <v>0</v>
      </c>
      <c r="EO39" s="4">
        <f>SUMIFS(Purchase!$F:$F,Purchase!$A:$A,Waterfall!$A39,Purchase!$D:$D,Waterfall!$C39,Purchase!$C:$C,Waterfall!EO$1)</f>
        <v>0</v>
      </c>
      <c r="EP39" s="4">
        <f>SUMIFS(Purchase!$F:$F,Purchase!$A:$A,Waterfall!$A39,Purchase!$D:$D,Waterfall!$C39,Purchase!$C:$C,Waterfall!EP$1)</f>
        <v>0</v>
      </c>
      <c r="EQ39" s="4">
        <f>SUMIFS(Purchase!$F:$F,Purchase!$A:$A,Waterfall!$A39,Purchase!$D:$D,Waterfall!$C39,Purchase!$C:$C,Waterfall!EQ$1)</f>
        <v>0</v>
      </c>
      <c r="ER39" s="4">
        <f>SUMIFS(Purchase!$F:$F,Purchase!$A:$A,Waterfall!$A39,Purchase!$D:$D,Waterfall!$C39,Purchase!$C:$C,Waterfall!ER$1)</f>
        <v>0</v>
      </c>
      <c r="ES39" s="4">
        <f>SUMIFS(Purchase!$F:$F,Purchase!$A:$A,Waterfall!$A39,Purchase!$D:$D,Waterfall!$C39,Purchase!$C:$C,Waterfall!ES$1)</f>
        <v>0</v>
      </c>
      <c r="ET39" s="4">
        <f>SUMIFS(Purchase!$F:$F,Purchase!$A:$A,Waterfall!$A39,Purchase!$D:$D,Waterfall!$C39,Purchase!$C:$C,Waterfall!ET$1)</f>
        <v>0</v>
      </c>
      <c r="EU39" s="4">
        <f>SUMIFS(Purchase!$F:$F,Purchase!$A:$A,Waterfall!$A39,Purchase!$D:$D,Waterfall!$C39,Purchase!$C:$C,Waterfall!EU$1)</f>
        <v>0</v>
      </c>
      <c r="EV39" s="4">
        <f>SUMIFS(Purchase!$F:$F,Purchase!$A:$A,Waterfall!$A39,Purchase!$D:$D,Waterfall!$C39,Purchase!$C:$C,Waterfall!EV$1)</f>
        <v>0</v>
      </c>
      <c r="EW39" s="4">
        <f>SUMIFS(Purchase!$F:$F,Purchase!$A:$A,Waterfall!$A39,Purchase!$D:$D,Waterfall!$C39,Purchase!$C:$C,Waterfall!EW$1)</f>
        <v>0</v>
      </c>
      <c r="EX39" s="4">
        <f>SUMIFS(Purchase!$F:$F,Purchase!$A:$A,Waterfall!$A39,Purchase!$D:$D,Waterfall!$C39,Purchase!$C:$C,Waterfall!EX$1)</f>
        <v>0</v>
      </c>
      <c r="EY39" s="4">
        <f>SUMIFS(Purchase!$F:$F,Purchase!$A:$A,Waterfall!$A39,Purchase!$D:$D,Waterfall!$C39,Purchase!$C:$C,Waterfall!EY$1)</f>
        <v>0</v>
      </c>
      <c r="EZ39" s="4">
        <f>SUMIFS(Purchase!$F:$F,Purchase!$A:$A,Waterfall!$A39,Purchase!$D:$D,Waterfall!$C39,Purchase!$C:$C,Waterfall!EZ$1)</f>
        <v>0</v>
      </c>
      <c r="FA39" s="4">
        <f>SUMIFS(Purchase!$F:$F,Purchase!$A:$A,Waterfall!$A39,Purchase!$D:$D,Waterfall!$C39,Purchase!$C:$C,Waterfall!FA$1)</f>
        <v>0</v>
      </c>
      <c r="FB39" s="4">
        <f>SUMIFS(Purchase!$F:$F,Purchase!$A:$A,Waterfall!$A39,Purchase!$D:$D,Waterfall!$C39,Purchase!$C:$C,Waterfall!FB$1)</f>
        <v>0</v>
      </c>
      <c r="FC39" s="4">
        <f>SUMIFS(Purchase!$F:$F,Purchase!$A:$A,Waterfall!$A39,Purchase!$D:$D,Waterfall!$C39,Purchase!$C:$C,Waterfall!FC$1)</f>
        <v>0</v>
      </c>
      <c r="FD39" s="4">
        <f>SUMIFS(Purchase!$F:$F,Purchase!$A:$A,Waterfall!$A39,Purchase!$D:$D,Waterfall!$C39,Purchase!$C:$C,Waterfall!FD$1)</f>
        <v>0</v>
      </c>
      <c r="FE39" s="4">
        <f>SUMIFS(Purchase!$F:$F,Purchase!$A:$A,Waterfall!$A39,Purchase!$D:$D,Waterfall!$C39,Purchase!$C:$C,Waterfall!FE$1)</f>
        <v>0</v>
      </c>
      <c r="FF39" s="4">
        <f>SUMIFS(Purchase!$F:$F,Purchase!$A:$A,Waterfall!$A39,Purchase!$D:$D,Waterfall!$C39,Purchase!$C:$C,Waterfall!FF$1)</f>
        <v>0</v>
      </c>
      <c r="FG39" s="4">
        <f>SUMIFS(Purchase!$F:$F,Purchase!$A:$A,Waterfall!$A39,Purchase!$D:$D,Waterfall!$C39,Purchase!$C:$C,Waterfall!FG$1)</f>
        <v>0</v>
      </c>
      <c r="FH39" s="4">
        <f>SUMIFS(Purchase!$F:$F,Purchase!$A:$A,Waterfall!$A39,Purchase!$D:$D,Waterfall!$C39,Purchase!$C:$C,Waterfall!FH$1)</f>
        <v>0</v>
      </c>
      <c r="FI39" s="4">
        <f>SUMIFS(Purchase!$F:$F,Purchase!$A:$A,Waterfall!$A39,Purchase!$D:$D,Waterfall!$C39,Purchase!$C:$C,Waterfall!FI$1)</f>
        <v>0</v>
      </c>
      <c r="FJ39" s="4">
        <f>SUMIFS(Purchase!$F:$F,Purchase!$A:$A,Waterfall!$A39,Purchase!$D:$D,Waterfall!$C39,Purchase!$C:$C,Waterfall!FJ$1)</f>
        <v>0</v>
      </c>
      <c r="FK39" s="4">
        <f>SUMIFS(Purchase!$F:$F,Purchase!$A:$A,Waterfall!$A39,Purchase!$D:$D,Waterfall!$C39,Purchase!$C:$C,Waterfall!FK$1)</f>
        <v>0</v>
      </c>
      <c r="FL39" s="4">
        <f>SUMIFS(Purchase!$F:$F,Purchase!$A:$A,Waterfall!$A39,Purchase!$D:$D,Waterfall!$C39,Purchase!$C:$C,Waterfall!FL$1)</f>
        <v>0</v>
      </c>
      <c r="FM39" s="4">
        <f>SUMIFS(Purchase!$F:$F,Purchase!$A:$A,Waterfall!$A39,Purchase!$D:$D,Waterfall!$C39,Purchase!$C:$C,Waterfall!FM$1)</f>
        <v>0</v>
      </c>
      <c r="FN39" s="4">
        <f>SUMIFS(Purchase!$F:$F,Purchase!$A:$A,Waterfall!$A39,Purchase!$D:$D,Waterfall!$C39,Purchase!$C:$C,Waterfall!FN$1)</f>
        <v>0</v>
      </c>
      <c r="FO39" s="4">
        <f>SUMIFS(Purchase!$F:$F,Purchase!$A:$A,Waterfall!$A39,Purchase!$D:$D,Waterfall!$C39,Purchase!$C:$C,Waterfall!FO$1)</f>
        <v>0</v>
      </c>
      <c r="FP39" s="4">
        <f>SUMIFS(Purchase!$F:$F,Purchase!$A:$A,Waterfall!$A39,Purchase!$D:$D,Waterfall!$C39,Purchase!$C:$C,Waterfall!FP$1)</f>
        <v>0</v>
      </c>
      <c r="FQ39" s="4">
        <f>SUMIFS(Purchase!$F:$F,Purchase!$A:$A,Waterfall!$A39,Purchase!$D:$D,Waterfall!$C39,Purchase!$C:$C,Waterfall!FQ$1)</f>
        <v>0</v>
      </c>
      <c r="FR39" s="4">
        <f>SUMIFS(Purchase!$F:$F,Purchase!$A:$A,Waterfall!$A39,Purchase!$D:$D,Waterfall!$C39,Purchase!$C:$C,Waterfall!FR$1)</f>
        <v>0</v>
      </c>
      <c r="FS39" s="4">
        <f>SUMIFS(Purchase!$F:$F,Purchase!$A:$A,Waterfall!$A39,Purchase!$D:$D,Waterfall!$C39,Purchase!$C:$C,Waterfall!FS$1)</f>
        <v>0</v>
      </c>
      <c r="FT39" s="4">
        <f>SUMIFS(Purchase!$F:$F,Purchase!$A:$A,Waterfall!$A39,Purchase!$D:$D,Waterfall!$C39,Purchase!$C:$C,Waterfall!FT$1)</f>
        <v>0</v>
      </c>
      <c r="FU39" s="4">
        <f>SUMIFS(Purchase!$F:$F,Purchase!$A:$A,Waterfall!$A39,Purchase!$D:$D,Waterfall!$C39,Purchase!$C:$C,Waterfall!FU$1)</f>
        <v>0</v>
      </c>
      <c r="FV39" s="4">
        <f>SUMIFS(Purchase!$F:$F,Purchase!$A:$A,Waterfall!$A39,Purchase!$D:$D,Waterfall!$C39,Purchase!$C:$C,Waterfall!FV$1)</f>
        <v>0</v>
      </c>
      <c r="FW39" s="4">
        <f>SUMIFS(Purchase!$F:$F,Purchase!$A:$A,Waterfall!$A39,Purchase!$D:$D,Waterfall!$C39,Purchase!$C:$C,Waterfall!FW$1)</f>
        <v>0</v>
      </c>
      <c r="FX39" s="4">
        <f>SUMIFS(Purchase!$F:$F,Purchase!$A:$A,Waterfall!$A39,Purchase!$D:$D,Waterfall!$C39,Purchase!$C:$C,Waterfall!FX$1)</f>
        <v>0</v>
      </c>
      <c r="FY39" s="4">
        <f>SUMIFS(Purchase!$F:$F,Purchase!$A:$A,Waterfall!$A39,Purchase!$D:$D,Waterfall!$C39,Purchase!$C:$C,Waterfall!FY$1)</f>
        <v>0</v>
      </c>
      <c r="FZ39" s="4">
        <f>SUMIFS(Purchase!$F:$F,Purchase!$A:$A,Waterfall!$A39,Purchase!$D:$D,Waterfall!$C39,Purchase!$C:$C,Waterfall!FZ$1)</f>
        <v>0</v>
      </c>
      <c r="GA39" s="4">
        <f>SUMIFS(Purchase!$F:$F,Purchase!$A:$A,Waterfall!$A39,Purchase!$D:$D,Waterfall!$C39,Purchase!$C:$C,Waterfall!GA$1)</f>
        <v>0</v>
      </c>
      <c r="GB39" s="4">
        <f>SUMIFS(Purchase!$F:$F,Purchase!$A:$A,Waterfall!$A39,Purchase!$D:$D,Waterfall!$C39,Purchase!$C:$C,Waterfall!GB$1)</f>
        <v>0</v>
      </c>
      <c r="GC39" s="4">
        <f>SUMIFS(Purchase!$F:$F,Purchase!$A:$A,Waterfall!$A39,Purchase!$D:$D,Waterfall!$C39,Purchase!$C:$C,Waterfall!GC$1)</f>
        <v>0</v>
      </c>
      <c r="GD39" s="4">
        <f>SUMIFS(Purchase!$F:$F,Purchase!$A:$A,Waterfall!$A39,Purchase!$D:$D,Waterfall!$C39,Purchase!$C:$C,Waterfall!GD$1)</f>
        <v>0</v>
      </c>
      <c r="GE39" s="4">
        <f>SUMIFS(Purchase!$F:$F,Purchase!$A:$A,Waterfall!$A39,Purchase!$D:$D,Waterfall!$C39,Purchase!$C:$C,Waterfall!GE$1)</f>
        <v>0</v>
      </c>
      <c r="GF39" s="4">
        <f>SUMIFS(Purchase!$F:$F,Purchase!$A:$A,Waterfall!$A39,Purchase!$D:$D,Waterfall!$C39,Purchase!$C:$C,Waterfall!GF$1)</f>
        <v>0</v>
      </c>
      <c r="GG39" s="4">
        <f>SUMIFS(Purchase!$F:$F,Purchase!$A:$A,Waterfall!$A39,Purchase!$D:$D,Waterfall!$C39,Purchase!$C:$C,Waterfall!GG$1)</f>
        <v>0</v>
      </c>
      <c r="GH39" s="4">
        <f>SUMIFS(Purchase!$F:$F,Purchase!$A:$A,Waterfall!$A39,Purchase!$D:$D,Waterfall!$C39,Purchase!$C:$C,Waterfall!GH$1)</f>
        <v>0</v>
      </c>
      <c r="GI39" s="4">
        <f>SUMIFS(Purchase!$F:$F,Purchase!$A:$A,Waterfall!$A39,Purchase!$D:$D,Waterfall!$C39,Purchase!$C:$C,Waterfall!GI$1)</f>
        <v>0</v>
      </c>
    </row>
    <row r="40" spans="1:191" x14ac:dyDescent="0.35">
      <c r="A40" s="8">
        <f t="shared" si="3"/>
        <v>1</v>
      </c>
      <c r="B40" s="2" t="str">
        <f>VLOOKUP($A40,Centers!$B$1:$C$120,2,)</f>
        <v>GATE</v>
      </c>
      <c r="C40" s="3">
        <v>44917</v>
      </c>
      <c r="D40" s="4">
        <f>IF($A40=1,SUM(SUMIFS(Indent!$E:$E,Indent!$C:$C,Waterfall!$C40,Indent!$A:$A,Centers!$A$2),SUMIFS(Indent!$E:$E,Indent!$C:$C,Waterfall!$C40,Indent!$A:$A,Centers!$A$3),SUMIFS(Indent!$E:$E,Indent!$C:$C,Waterfall!$C40,Indent!$A:$A,Centers!$A$4),SUMIFS(Indent!$E:$E,Indent!$C:$C,Waterfall!$C40,Indent!$A:$A,Centers!$A$5),SUMIFS(Indent!$E:$E,Indent!$C:$C,Waterfall!$C40,Indent!$A:$A,Centers!$A$6),SUMIFS(Indent!$E:$E,Indent!$C:$C,Waterfall!$C40,Indent!$A:$A,Centers!$A$7),SUMIFS(Indent!$E:$E,Indent!$C:$C,Waterfall!$C40,Indent!$A:$A,Centers!$A$8)),SUMIFS(Indent!$E:$E,Indent!$C:$C,Waterfall!$C40,Indent!$A:$A,$A40))</f>
        <v>25767</v>
      </c>
      <c r="E40" s="4">
        <f>SUMIFS(Purchase!$F:$F,Purchase!$A:$A,Waterfall!$A40,Purchase!$D:$D,Waterfall!$C40,Purchase!$C:$C,Waterfall!E$1)</f>
        <v>0</v>
      </c>
      <c r="F40" s="4">
        <f>SUMIFS(Purchase!$F:$F,Purchase!$A:$A,Waterfall!$A40,Purchase!$D:$D,Waterfall!$C40,Purchase!$C:$C,Waterfall!F$1)</f>
        <v>0</v>
      </c>
      <c r="G40" s="4">
        <f>SUMIFS(Purchase!$F:$F,Purchase!$A:$A,Waterfall!$A40,Purchase!$D:$D,Waterfall!$C40,Purchase!$C:$C,Waterfall!G$1)</f>
        <v>0</v>
      </c>
      <c r="H40" s="4">
        <f>SUMIFS(Purchase!$F:$F,Purchase!$A:$A,Waterfall!$A40,Purchase!$D:$D,Waterfall!$C40,Purchase!$C:$C,Waterfall!H$1)</f>
        <v>0</v>
      </c>
      <c r="I40" s="4">
        <f>SUMIFS(Purchase!$F:$F,Purchase!$A:$A,Waterfall!$A40,Purchase!$D:$D,Waterfall!$C40,Purchase!$C:$C,Waterfall!I$1)</f>
        <v>0</v>
      </c>
      <c r="J40" s="4">
        <f>SUMIFS(Purchase!$F:$F,Purchase!$A:$A,Waterfall!$A40,Purchase!$D:$D,Waterfall!$C40,Purchase!$C:$C,Waterfall!J$1)</f>
        <v>0</v>
      </c>
      <c r="K40" s="4">
        <f>SUMIFS(Purchase!$F:$F,Purchase!$A:$A,Waterfall!$A40,Purchase!$D:$D,Waterfall!$C40,Purchase!$C:$C,Waterfall!K$1)</f>
        <v>0</v>
      </c>
      <c r="L40" s="4">
        <f>SUMIFS(Purchase!$F:$F,Purchase!$A:$A,Waterfall!$A40,Purchase!$D:$D,Waterfall!$C40,Purchase!$C:$C,Waterfall!L$1)</f>
        <v>0</v>
      </c>
      <c r="M40" s="4">
        <f>SUMIFS(Purchase!$F:$F,Purchase!$A:$A,Waterfall!$A40,Purchase!$D:$D,Waterfall!$C40,Purchase!$C:$C,Waterfall!M$1)</f>
        <v>0</v>
      </c>
      <c r="N40" s="4">
        <f>SUMIFS(Purchase!$F:$F,Purchase!$A:$A,Waterfall!$A40,Purchase!$D:$D,Waterfall!$C40,Purchase!$C:$C,Waterfall!N$1)</f>
        <v>0</v>
      </c>
      <c r="O40" s="4">
        <f>SUMIFS(Purchase!$F:$F,Purchase!$A:$A,Waterfall!$A40,Purchase!$D:$D,Waterfall!$C40,Purchase!$C:$C,Waterfall!O$1)</f>
        <v>0</v>
      </c>
      <c r="P40" s="4">
        <f>SUMIFS(Purchase!$F:$F,Purchase!$A:$A,Waterfall!$A40,Purchase!$D:$D,Waterfall!$C40,Purchase!$C:$C,Waterfall!P$1)</f>
        <v>0</v>
      </c>
      <c r="Q40" s="4">
        <f>SUMIFS(Purchase!$F:$F,Purchase!$A:$A,Waterfall!$A40,Purchase!$D:$D,Waterfall!$C40,Purchase!$C:$C,Waterfall!Q$1)</f>
        <v>0</v>
      </c>
      <c r="R40" s="4">
        <f>SUMIFS(Purchase!$F:$F,Purchase!$A:$A,Waterfall!$A40,Purchase!$D:$D,Waterfall!$C40,Purchase!$C:$C,Waterfall!R$1)</f>
        <v>0</v>
      </c>
      <c r="S40" s="4">
        <f>SUMIFS(Purchase!$F:$F,Purchase!$A:$A,Waterfall!$A40,Purchase!$D:$D,Waterfall!$C40,Purchase!$C:$C,Waterfall!S$1)</f>
        <v>0</v>
      </c>
      <c r="T40" s="4">
        <f>SUMIFS(Purchase!$F:$F,Purchase!$A:$A,Waterfall!$A40,Purchase!$D:$D,Waterfall!$C40,Purchase!$C:$C,Waterfall!T$1)</f>
        <v>0</v>
      </c>
      <c r="U40" s="4">
        <f>SUMIFS(Purchase!$F:$F,Purchase!$A:$A,Waterfall!$A40,Purchase!$D:$D,Waterfall!$C40,Purchase!$C:$C,Waterfall!U$1)</f>
        <v>0</v>
      </c>
      <c r="V40" s="4">
        <f>SUMIFS(Purchase!$F:$F,Purchase!$A:$A,Waterfall!$A40,Purchase!$D:$D,Waterfall!$C40,Purchase!$C:$C,Waterfall!V$1)</f>
        <v>0</v>
      </c>
      <c r="W40" s="4">
        <f>SUMIFS(Purchase!$F:$F,Purchase!$A:$A,Waterfall!$A40,Purchase!$D:$D,Waterfall!$C40,Purchase!$C:$C,Waterfall!W$1)</f>
        <v>0</v>
      </c>
      <c r="X40" s="4">
        <f>SUMIFS(Purchase!$F:$F,Purchase!$A:$A,Waterfall!$A40,Purchase!$D:$D,Waterfall!$C40,Purchase!$C:$C,Waterfall!X$1)</f>
        <v>0</v>
      </c>
      <c r="Y40" s="4">
        <f>SUMIFS(Purchase!$F:$F,Purchase!$A:$A,Waterfall!$A40,Purchase!$D:$D,Waterfall!$C40,Purchase!$C:$C,Waterfall!Y$1)</f>
        <v>0</v>
      </c>
      <c r="Z40" s="4">
        <f>SUMIFS(Purchase!$F:$F,Purchase!$A:$A,Waterfall!$A40,Purchase!$D:$D,Waterfall!$C40,Purchase!$C:$C,Waterfall!Z$1)</f>
        <v>0</v>
      </c>
      <c r="AA40" s="4">
        <f>SUMIFS(Purchase!$F:$F,Purchase!$A:$A,Waterfall!$A40,Purchase!$D:$D,Waterfall!$C40,Purchase!$C:$C,Waterfall!AA$1)</f>
        <v>0</v>
      </c>
      <c r="AB40" s="4">
        <f>SUMIFS(Purchase!$F:$F,Purchase!$A:$A,Waterfall!$A40,Purchase!$D:$D,Waterfall!$C40,Purchase!$C:$C,Waterfall!AB$1)</f>
        <v>0</v>
      </c>
      <c r="AC40" s="4">
        <f>SUMIFS(Purchase!$F:$F,Purchase!$A:$A,Waterfall!$A40,Purchase!$D:$D,Waterfall!$C40,Purchase!$C:$C,Waterfall!AC$1)</f>
        <v>0</v>
      </c>
      <c r="AD40" s="4">
        <f>SUMIFS(Purchase!$F:$F,Purchase!$A:$A,Waterfall!$A40,Purchase!$D:$D,Waterfall!$C40,Purchase!$C:$C,Waterfall!AD$1)</f>
        <v>0</v>
      </c>
      <c r="AE40" s="4">
        <f>SUMIFS(Purchase!$F:$F,Purchase!$A:$A,Waterfall!$A40,Purchase!$D:$D,Waterfall!$C40,Purchase!$C:$C,Waterfall!AE$1)</f>
        <v>0</v>
      </c>
      <c r="AF40" s="4">
        <f>SUMIFS(Purchase!$F:$F,Purchase!$A:$A,Waterfall!$A40,Purchase!$D:$D,Waterfall!$C40,Purchase!$C:$C,Waterfall!AF$1)</f>
        <v>0</v>
      </c>
      <c r="AG40" s="4">
        <f>SUMIFS(Purchase!$F:$F,Purchase!$A:$A,Waterfall!$A40,Purchase!$D:$D,Waterfall!$C40,Purchase!$C:$C,Waterfall!AG$1)</f>
        <v>0</v>
      </c>
      <c r="AH40" s="4">
        <f>SUMIFS(Purchase!$F:$F,Purchase!$A:$A,Waterfall!$A40,Purchase!$D:$D,Waterfall!$C40,Purchase!$C:$C,Waterfall!AH$1)</f>
        <v>0</v>
      </c>
      <c r="AI40" s="4">
        <f>SUMIFS(Purchase!$F:$F,Purchase!$A:$A,Waterfall!$A40,Purchase!$D:$D,Waterfall!$C40,Purchase!$C:$C,Waterfall!AI$1)</f>
        <v>0</v>
      </c>
      <c r="AJ40" s="4">
        <f>SUMIFS(Purchase!$F:$F,Purchase!$A:$A,Waterfall!$A40,Purchase!$D:$D,Waterfall!$C40,Purchase!$C:$C,Waterfall!AJ$1)</f>
        <v>0</v>
      </c>
      <c r="AK40" s="4">
        <f>SUMIFS(Purchase!$F:$F,Purchase!$A:$A,Waterfall!$A40,Purchase!$D:$D,Waterfall!$C40,Purchase!$C:$C,Waterfall!AK$1)</f>
        <v>0</v>
      </c>
      <c r="AL40" s="4">
        <f>SUMIFS(Purchase!$F:$F,Purchase!$A:$A,Waterfall!$A40,Purchase!$D:$D,Waterfall!$C40,Purchase!$C:$C,Waterfall!AL$1)</f>
        <v>0</v>
      </c>
      <c r="AM40" s="4">
        <f>SUMIFS(Purchase!$F:$F,Purchase!$A:$A,Waterfall!$A40,Purchase!$D:$D,Waterfall!$C40,Purchase!$C:$C,Waterfall!AM$1)</f>
        <v>0</v>
      </c>
      <c r="AN40" s="4">
        <f>SUMIFS(Purchase!$F:$F,Purchase!$A:$A,Waterfall!$A40,Purchase!$D:$D,Waterfall!$C40,Purchase!$C:$C,Waterfall!AN$1)</f>
        <v>0</v>
      </c>
      <c r="AO40" s="4">
        <f>SUMIFS(Purchase!$F:$F,Purchase!$A:$A,Waterfall!$A40,Purchase!$D:$D,Waterfall!$C40,Purchase!$C:$C,Waterfall!AO$1)</f>
        <v>2546.4699999999998</v>
      </c>
      <c r="AP40" s="4">
        <f>SUMIFS(Purchase!$F:$F,Purchase!$A:$A,Waterfall!$A40,Purchase!$D:$D,Waterfall!$C40,Purchase!$C:$C,Waterfall!AP$1)</f>
        <v>11900.72</v>
      </c>
      <c r="AQ40" s="4">
        <f>SUMIFS(Purchase!$F:$F,Purchase!$A:$A,Waterfall!$A40,Purchase!$D:$D,Waterfall!$C40,Purchase!$C:$C,Waterfall!AQ$1)</f>
        <v>7412.32</v>
      </c>
      <c r="AR40" s="4">
        <f>SUMIFS(Purchase!$F:$F,Purchase!$A:$A,Waterfall!$A40,Purchase!$D:$D,Waterfall!$C40,Purchase!$C:$C,Waterfall!AR$1)</f>
        <v>4570.93</v>
      </c>
      <c r="AS40" s="4">
        <f>SUMIFS(Purchase!$F:$F,Purchase!$A:$A,Waterfall!$A40,Purchase!$D:$D,Waterfall!$C40,Purchase!$C:$C,Waterfall!AS$1)</f>
        <v>1632.01</v>
      </c>
      <c r="AT40" s="4">
        <f>SUMIFS(Purchase!$F:$F,Purchase!$A:$A,Waterfall!$A40,Purchase!$D:$D,Waterfall!$C40,Purchase!$C:$C,Waterfall!AT$1)</f>
        <v>828.82</v>
      </c>
      <c r="AU40" s="4">
        <f>SUMIFS(Purchase!$F:$F,Purchase!$A:$A,Waterfall!$A40,Purchase!$D:$D,Waterfall!$C40,Purchase!$C:$C,Waterfall!AU$1)</f>
        <v>0</v>
      </c>
      <c r="AV40" s="4">
        <f>SUMIFS(Purchase!$F:$F,Purchase!$A:$A,Waterfall!$A40,Purchase!$D:$D,Waterfall!$C40,Purchase!$C:$C,Waterfall!AV$1)</f>
        <v>0</v>
      </c>
      <c r="AW40" s="4">
        <f>SUMIFS(Purchase!$F:$F,Purchase!$A:$A,Waterfall!$A40,Purchase!$D:$D,Waterfall!$C40,Purchase!$C:$C,Waterfall!AW$1)</f>
        <v>0</v>
      </c>
      <c r="AX40" s="4">
        <f>SUMIFS(Purchase!$F:$F,Purchase!$A:$A,Waterfall!$A40,Purchase!$D:$D,Waterfall!$C40,Purchase!$C:$C,Waterfall!AX$1)</f>
        <v>0</v>
      </c>
      <c r="AY40" s="4">
        <f>SUMIFS(Purchase!$F:$F,Purchase!$A:$A,Waterfall!$A40,Purchase!$D:$D,Waterfall!$C40,Purchase!$C:$C,Waterfall!AY$1)</f>
        <v>0</v>
      </c>
      <c r="AZ40" s="4">
        <f>SUMIFS(Purchase!$F:$F,Purchase!$A:$A,Waterfall!$A40,Purchase!$D:$D,Waterfall!$C40,Purchase!$C:$C,Waterfall!AZ$1)</f>
        <v>0</v>
      </c>
      <c r="BA40" s="4">
        <f>SUMIFS(Purchase!$F:$F,Purchase!$A:$A,Waterfall!$A40,Purchase!$D:$D,Waterfall!$C40,Purchase!$C:$C,Waterfall!BA$1)</f>
        <v>0</v>
      </c>
      <c r="BB40" s="4">
        <f>SUMIFS(Purchase!$F:$F,Purchase!$A:$A,Waterfall!$A40,Purchase!$D:$D,Waterfall!$C40,Purchase!$C:$C,Waterfall!BB$1)</f>
        <v>0</v>
      </c>
      <c r="BC40" s="4">
        <f>SUMIFS(Purchase!$F:$F,Purchase!$A:$A,Waterfall!$A40,Purchase!$D:$D,Waterfall!$C40,Purchase!$C:$C,Waterfall!BC$1)</f>
        <v>0</v>
      </c>
      <c r="BD40" s="4">
        <f>SUMIFS(Purchase!$F:$F,Purchase!$A:$A,Waterfall!$A40,Purchase!$D:$D,Waterfall!$C40,Purchase!$C:$C,Waterfall!BD$1)</f>
        <v>0</v>
      </c>
      <c r="BE40" s="4">
        <f>SUMIFS(Purchase!$F:$F,Purchase!$A:$A,Waterfall!$A40,Purchase!$D:$D,Waterfall!$C40,Purchase!$C:$C,Waterfall!BE$1)</f>
        <v>0</v>
      </c>
      <c r="BF40" s="4">
        <f>SUMIFS(Purchase!$F:$F,Purchase!$A:$A,Waterfall!$A40,Purchase!$D:$D,Waterfall!$C40,Purchase!$C:$C,Waterfall!BF$1)</f>
        <v>0</v>
      </c>
      <c r="BG40" s="4">
        <f>SUMIFS(Purchase!$F:$F,Purchase!$A:$A,Waterfall!$A40,Purchase!$D:$D,Waterfall!$C40,Purchase!$C:$C,Waterfall!BG$1)</f>
        <v>0</v>
      </c>
      <c r="BH40" s="4">
        <f>SUMIFS(Purchase!$F:$F,Purchase!$A:$A,Waterfall!$A40,Purchase!$D:$D,Waterfall!$C40,Purchase!$C:$C,Waterfall!BH$1)</f>
        <v>0</v>
      </c>
      <c r="BI40" s="4">
        <f>SUMIFS(Purchase!$F:$F,Purchase!$A:$A,Waterfall!$A40,Purchase!$D:$D,Waterfall!$C40,Purchase!$C:$C,Waterfall!BI$1)</f>
        <v>0</v>
      </c>
      <c r="BJ40" s="4">
        <f>SUMIFS(Purchase!$F:$F,Purchase!$A:$A,Waterfall!$A40,Purchase!$D:$D,Waterfall!$C40,Purchase!$C:$C,Waterfall!BJ$1)</f>
        <v>0</v>
      </c>
      <c r="BK40" s="4">
        <f>SUMIFS(Purchase!$F:$F,Purchase!$A:$A,Waterfall!$A40,Purchase!$D:$D,Waterfall!$C40,Purchase!$C:$C,Waterfall!BK$1)</f>
        <v>0</v>
      </c>
      <c r="BL40" s="4">
        <f>SUMIFS(Purchase!$F:$F,Purchase!$A:$A,Waterfall!$A40,Purchase!$D:$D,Waterfall!$C40,Purchase!$C:$C,Waterfall!BL$1)</f>
        <v>0</v>
      </c>
      <c r="BM40" s="4">
        <f>SUMIFS(Purchase!$F:$F,Purchase!$A:$A,Waterfall!$A40,Purchase!$D:$D,Waterfall!$C40,Purchase!$C:$C,Waterfall!BM$1)</f>
        <v>0</v>
      </c>
      <c r="BN40" s="4">
        <f>SUMIFS(Purchase!$F:$F,Purchase!$A:$A,Waterfall!$A40,Purchase!$D:$D,Waterfall!$C40,Purchase!$C:$C,Waterfall!BN$1)</f>
        <v>0</v>
      </c>
      <c r="BO40" s="4">
        <f>SUMIFS(Purchase!$F:$F,Purchase!$A:$A,Waterfall!$A40,Purchase!$D:$D,Waterfall!$C40,Purchase!$C:$C,Waterfall!BO$1)</f>
        <v>0</v>
      </c>
      <c r="BP40" s="4">
        <f>SUMIFS(Purchase!$F:$F,Purchase!$A:$A,Waterfall!$A40,Purchase!$D:$D,Waterfall!$C40,Purchase!$C:$C,Waterfall!BP$1)</f>
        <v>0</v>
      </c>
      <c r="BQ40" s="4">
        <f>SUMIFS(Purchase!$F:$F,Purchase!$A:$A,Waterfall!$A40,Purchase!$D:$D,Waterfall!$C40,Purchase!$C:$C,Waterfall!BQ$1)</f>
        <v>0</v>
      </c>
      <c r="BR40" s="4">
        <f>SUMIFS(Purchase!$F:$F,Purchase!$A:$A,Waterfall!$A40,Purchase!$D:$D,Waterfall!$C40,Purchase!$C:$C,Waterfall!BR$1)</f>
        <v>0</v>
      </c>
      <c r="BS40" s="4">
        <f>SUMIFS(Purchase!$F:$F,Purchase!$A:$A,Waterfall!$A40,Purchase!$D:$D,Waterfall!$C40,Purchase!$C:$C,Waterfall!BS$1)</f>
        <v>0</v>
      </c>
      <c r="BT40" s="4">
        <f>SUMIFS(Purchase!$F:$F,Purchase!$A:$A,Waterfall!$A40,Purchase!$D:$D,Waterfall!$C40,Purchase!$C:$C,Waterfall!BT$1)</f>
        <v>0</v>
      </c>
      <c r="BU40" s="4">
        <f>SUMIFS(Purchase!$F:$F,Purchase!$A:$A,Waterfall!$A40,Purchase!$D:$D,Waterfall!$C40,Purchase!$C:$C,Waterfall!BU$1)</f>
        <v>0</v>
      </c>
      <c r="BV40" s="4">
        <f>SUMIFS(Purchase!$F:$F,Purchase!$A:$A,Waterfall!$A40,Purchase!$D:$D,Waterfall!$C40,Purchase!$C:$C,Waterfall!BV$1)</f>
        <v>0</v>
      </c>
      <c r="BW40" s="4">
        <f>SUMIFS(Purchase!$F:$F,Purchase!$A:$A,Waterfall!$A40,Purchase!$D:$D,Waterfall!$C40,Purchase!$C:$C,Waterfall!BW$1)</f>
        <v>0</v>
      </c>
      <c r="BX40" s="4">
        <f>SUMIFS(Purchase!$F:$F,Purchase!$A:$A,Waterfall!$A40,Purchase!$D:$D,Waterfall!$C40,Purchase!$C:$C,Waterfall!BX$1)</f>
        <v>0</v>
      </c>
      <c r="BY40" s="4">
        <f>SUMIFS(Purchase!$F:$F,Purchase!$A:$A,Waterfall!$A40,Purchase!$D:$D,Waterfall!$C40,Purchase!$C:$C,Waterfall!BY$1)</f>
        <v>0</v>
      </c>
      <c r="BZ40" s="4">
        <f>SUMIFS(Purchase!$F:$F,Purchase!$A:$A,Waterfall!$A40,Purchase!$D:$D,Waterfall!$C40,Purchase!$C:$C,Waterfall!BZ$1)</f>
        <v>0</v>
      </c>
      <c r="CA40" s="4">
        <f>SUMIFS(Purchase!$F:$F,Purchase!$A:$A,Waterfall!$A40,Purchase!$D:$D,Waterfall!$C40,Purchase!$C:$C,Waterfall!CA$1)</f>
        <v>0</v>
      </c>
      <c r="CB40" s="4">
        <f>SUMIFS(Purchase!$F:$F,Purchase!$A:$A,Waterfall!$A40,Purchase!$D:$D,Waterfall!$C40,Purchase!$C:$C,Waterfall!CB$1)</f>
        <v>0</v>
      </c>
      <c r="CC40" s="4">
        <f>SUMIFS(Purchase!$F:$F,Purchase!$A:$A,Waterfall!$A40,Purchase!$D:$D,Waterfall!$C40,Purchase!$C:$C,Waterfall!CC$1)</f>
        <v>0</v>
      </c>
      <c r="CD40" s="4">
        <f>SUMIFS(Purchase!$F:$F,Purchase!$A:$A,Waterfall!$A40,Purchase!$D:$D,Waterfall!$C40,Purchase!$C:$C,Waterfall!CD$1)</f>
        <v>0</v>
      </c>
      <c r="CE40" s="4">
        <f>SUMIFS(Purchase!$F:$F,Purchase!$A:$A,Waterfall!$A40,Purchase!$D:$D,Waterfall!$C40,Purchase!$C:$C,Waterfall!CE$1)</f>
        <v>0</v>
      </c>
      <c r="CF40" s="4">
        <f>SUMIFS(Purchase!$F:$F,Purchase!$A:$A,Waterfall!$A40,Purchase!$D:$D,Waterfall!$C40,Purchase!$C:$C,Waterfall!CF$1)</f>
        <v>0</v>
      </c>
      <c r="CG40" s="4">
        <f>SUMIFS(Purchase!$F:$F,Purchase!$A:$A,Waterfall!$A40,Purchase!$D:$D,Waterfall!$C40,Purchase!$C:$C,Waterfall!CG$1)</f>
        <v>0</v>
      </c>
      <c r="CH40" s="4">
        <f>SUMIFS(Purchase!$F:$F,Purchase!$A:$A,Waterfall!$A40,Purchase!$D:$D,Waterfall!$C40,Purchase!$C:$C,Waterfall!CH$1)</f>
        <v>0</v>
      </c>
      <c r="CI40" s="4">
        <f>SUMIFS(Purchase!$F:$F,Purchase!$A:$A,Waterfall!$A40,Purchase!$D:$D,Waterfall!$C40,Purchase!$C:$C,Waterfall!CI$1)</f>
        <v>0</v>
      </c>
      <c r="CJ40" s="4">
        <f>SUMIFS(Purchase!$F:$F,Purchase!$A:$A,Waterfall!$A40,Purchase!$D:$D,Waterfall!$C40,Purchase!$C:$C,Waterfall!CJ$1)</f>
        <v>0</v>
      </c>
      <c r="CK40" s="4">
        <f>SUMIFS(Purchase!$F:$F,Purchase!$A:$A,Waterfall!$A40,Purchase!$D:$D,Waterfall!$C40,Purchase!$C:$C,Waterfall!CK$1)</f>
        <v>0</v>
      </c>
      <c r="CL40" s="4">
        <f>SUMIFS(Purchase!$F:$F,Purchase!$A:$A,Waterfall!$A40,Purchase!$D:$D,Waterfall!$C40,Purchase!$C:$C,Waterfall!CL$1)</f>
        <v>0</v>
      </c>
      <c r="CM40" s="4">
        <f>SUMIFS(Purchase!$F:$F,Purchase!$A:$A,Waterfall!$A40,Purchase!$D:$D,Waterfall!$C40,Purchase!$C:$C,Waterfall!CM$1)</f>
        <v>0</v>
      </c>
      <c r="CN40" s="4">
        <f>SUMIFS(Purchase!$F:$F,Purchase!$A:$A,Waterfall!$A40,Purchase!$D:$D,Waterfall!$C40,Purchase!$C:$C,Waterfall!CN$1)</f>
        <v>0</v>
      </c>
      <c r="CO40" s="4">
        <f>SUMIFS(Purchase!$F:$F,Purchase!$A:$A,Waterfall!$A40,Purchase!$D:$D,Waterfall!$C40,Purchase!$C:$C,Waterfall!CO$1)</f>
        <v>0</v>
      </c>
      <c r="CP40" s="4">
        <f>SUMIFS(Purchase!$F:$F,Purchase!$A:$A,Waterfall!$A40,Purchase!$D:$D,Waterfall!$C40,Purchase!$C:$C,Waterfall!CP$1)</f>
        <v>0</v>
      </c>
      <c r="CQ40" s="4">
        <f>SUMIFS(Purchase!$F:$F,Purchase!$A:$A,Waterfall!$A40,Purchase!$D:$D,Waterfall!$C40,Purchase!$C:$C,Waterfall!CQ$1)</f>
        <v>0</v>
      </c>
      <c r="CR40" s="4">
        <f>SUMIFS(Purchase!$F:$F,Purchase!$A:$A,Waterfall!$A40,Purchase!$D:$D,Waterfall!$C40,Purchase!$C:$C,Waterfall!CR$1)</f>
        <v>0</v>
      </c>
      <c r="CS40" s="4">
        <f>SUMIFS(Purchase!$F:$F,Purchase!$A:$A,Waterfall!$A40,Purchase!$D:$D,Waterfall!$C40,Purchase!$C:$C,Waterfall!CS$1)</f>
        <v>0</v>
      </c>
      <c r="CT40" s="4">
        <f>SUMIFS(Purchase!$F:$F,Purchase!$A:$A,Waterfall!$A40,Purchase!$D:$D,Waterfall!$C40,Purchase!$C:$C,Waterfall!CT$1)</f>
        <v>0</v>
      </c>
      <c r="CU40" s="4">
        <f>SUMIFS(Purchase!$F:$F,Purchase!$A:$A,Waterfall!$A40,Purchase!$D:$D,Waterfall!$C40,Purchase!$C:$C,Waterfall!CU$1)</f>
        <v>0</v>
      </c>
      <c r="CV40" s="4">
        <f>SUMIFS(Purchase!$F:$F,Purchase!$A:$A,Waterfall!$A40,Purchase!$D:$D,Waterfall!$C40,Purchase!$C:$C,Waterfall!CV$1)</f>
        <v>0</v>
      </c>
      <c r="CW40" s="4">
        <f>SUMIFS(Purchase!$F:$F,Purchase!$A:$A,Waterfall!$A40,Purchase!$D:$D,Waterfall!$C40,Purchase!$C:$C,Waterfall!CW$1)</f>
        <v>0</v>
      </c>
      <c r="CX40" s="4">
        <f>SUMIFS(Purchase!$F:$F,Purchase!$A:$A,Waterfall!$A40,Purchase!$D:$D,Waterfall!$C40,Purchase!$C:$C,Waterfall!CX$1)</f>
        <v>0</v>
      </c>
      <c r="CY40" s="4">
        <f>SUMIFS(Purchase!$F:$F,Purchase!$A:$A,Waterfall!$A40,Purchase!$D:$D,Waterfall!$C40,Purchase!$C:$C,Waterfall!CY$1)</f>
        <v>0</v>
      </c>
      <c r="CZ40" s="4">
        <f>SUMIFS(Purchase!$F:$F,Purchase!$A:$A,Waterfall!$A40,Purchase!$D:$D,Waterfall!$C40,Purchase!$C:$C,Waterfall!CZ$1)</f>
        <v>0</v>
      </c>
      <c r="DA40" s="4">
        <f>SUMIFS(Purchase!$F:$F,Purchase!$A:$A,Waterfall!$A40,Purchase!$D:$D,Waterfall!$C40,Purchase!$C:$C,Waterfall!DA$1)</f>
        <v>0</v>
      </c>
      <c r="DB40" s="4">
        <f>SUMIFS(Purchase!$F:$F,Purchase!$A:$A,Waterfall!$A40,Purchase!$D:$D,Waterfall!$C40,Purchase!$C:$C,Waterfall!DB$1)</f>
        <v>0</v>
      </c>
      <c r="DC40" s="4">
        <f>SUMIFS(Purchase!$F:$F,Purchase!$A:$A,Waterfall!$A40,Purchase!$D:$D,Waterfall!$C40,Purchase!$C:$C,Waterfall!DC$1)</f>
        <v>0</v>
      </c>
      <c r="DD40" s="4">
        <f>SUMIFS(Purchase!$F:$F,Purchase!$A:$A,Waterfall!$A40,Purchase!$D:$D,Waterfall!$C40,Purchase!$C:$C,Waterfall!DD$1)</f>
        <v>0</v>
      </c>
      <c r="DE40" s="4">
        <f>SUMIFS(Purchase!$F:$F,Purchase!$A:$A,Waterfall!$A40,Purchase!$D:$D,Waterfall!$C40,Purchase!$C:$C,Waterfall!DE$1)</f>
        <v>0</v>
      </c>
      <c r="DF40" s="4">
        <f>SUMIFS(Purchase!$F:$F,Purchase!$A:$A,Waterfall!$A40,Purchase!$D:$D,Waterfall!$C40,Purchase!$C:$C,Waterfall!DF$1)</f>
        <v>0</v>
      </c>
      <c r="DG40" s="4">
        <f>SUMIFS(Purchase!$F:$F,Purchase!$A:$A,Waterfall!$A40,Purchase!$D:$D,Waterfall!$C40,Purchase!$C:$C,Waterfall!DG$1)</f>
        <v>0</v>
      </c>
      <c r="DH40" s="4">
        <f>SUMIFS(Purchase!$F:$F,Purchase!$A:$A,Waterfall!$A40,Purchase!$D:$D,Waterfall!$C40,Purchase!$C:$C,Waterfall!DH$1)</f>
        <v>0</v>
      </c>
      <c r="DI40" s="4">
        <f>SUMIFS(Purchase!$F:$F,Purchase!$A:$A,Waterfall!$A40,Purchase!$D:$D,Waterfall!$C40,Purchase!$C:$C,Waterfall!DI$1)</f>
        <v>0</v>
      </c>
      <c r="DJ40" s="4">
        <f>SUMIFS(Purchase!$F:$F,Purchase!$A:$A,Waterfall!$A40,Purchase!$D:$D,Waterfall!$C40,Purchase!$C:$C,Waterfall!DJ$1)</f>
        <v>0</v>
      </c>
      <c r="DK40" s="4">
        <f>SUMIFS(Purchase!$F:$F,Purchase!$A:$A,Waterfall!$A40,Purchase!$D:$D,Waterfall!$C40,Purchase!$C:$C,Waterfall!DK$1)</f>
        <v>0</v>
      </c>
      <c r="DL40" s="4">
        <f>SUMIFS(Purchase!$F:$F,Purchase!$A:$A,Waterfall!$A40,Purchase!$D:$D,Waterfall!$C40,Purchase!$C:$C,Waterfall!DL$1)</f>
        <v>0</v>
      </c>
      <c r="DM40" s="4">
        <f>SUMIFS(Purchase!$F:$F,Purchase!$A:$A,Waterfall!$A40,Purchase!$D:$D,Waterfall!$C40,Purchase!$C:$C,Waterfall!DM$1)</f>
        <v>0</v>
      </c>
      <c r="DN40" s="4">
        <f>SUMIFS(Purchase!$F:$F,Purchase!$A:$A,Waterfall!$A40,Purchase!$D:$D,Waterfall!$C40,Purchase!$C:$C,Waterfall!DN$1)</f>
        <v>0</v>
      </c>
      <c r="DO40" s="4">
        <f>SUMIFS(Purchase!$F:$F,Purchase!$A:$A,Waterfall!$A40,Purchase!$D:$D,Waterfall!$C40,Purchase!$C:$C,Waterfall!DO$1)</f>
        <v>0</v>
      </c>
      <c r="DP40" s="4">
        <f>SUMIFS(Purchase!$F:$F,Purchase!$A:$A,Waterfall!$A40,Purchase!$D:$D,Waterfall!$C40,Purchase!$C:$C,Waterfall!DP$1)</f>
        <v>0</v>
      </c>
      <c r="DQ40" s="4">
        <f>SUMIFS(Purchase!$F:$F,Purchase!$A:$A,Waterfall!$A40,Purchase!$D:$D,Waterfall!$C40,Purchase!$C:$C,Waterfall!DQ$1)</f>
        <v>0</v>
      </c>
      <c r="DR40" s="4">
        <f>SUMIFS(Purchase!$F:$F,Purchase!$A:$A,Waterfall!$A40,Purchase!$D:$D,Waterfall!$C40,Purchase!$C:$C,Waterfall!DR$1)</f>
        <v>0</v>
      </c>
      <c r="DS40" s="4">
        <f>SUMIFS(Purchase!$F:$F,Purchase!$A:$A,Waterfall!$A40,Purchase!$D:$D,Waterfall!$C40,Purchase!$C:$C,Waterfall!DS$1)</f>
        <v>0</v>
      </c>
      <c r="DT40" s="4">
        <f>SUMIFS(Purchase!$F:$F,Purchase!$A:$A,Waterfall!$A40,Purchase!$D:$D,Waterfall!$C40,Purchase!$C:$C,Waterfall!DT$1)</f>
        <v>0</v>
      </c>
      <c r="DU40" s="4">
        <f>SUMIFS(Purchase!$F:$F,Purchase!$A:$A,Waterfall!$A40,Purchase!$D:$D,Waterfall!$C40,Purchase!$C:$C,Waterfall!DU$1)</f>
        <v>0</v>
      </c>
      <c r="DV40" s="4">
        <f>SUMIFS(Purchase!$F:$F,Purchase!$A:$A,Waterfall!$A40,Purchase!$D:$D,Waterfall!$C40,Purchase!$C:$C,Waterfall!DV$1)</f>
        <v>0</v>
      </c>
      <c r="DW40" s="4">
        <f>SUMIFS(Purchase!$F:$F,Purchase!$A:$A,Waterfall!$A40,Purchase!$D:$D,Waterfall!$C40,Purchase!$C:$C,Waterfall!DW$1)</f>
        <v>0</v>
      </c>
      <c r="DX40" s="4">
        <f>SUMIFS(Purchase!$F:$F,Purchase!$A:$A,Waterfall!$A40,Purchase!$D:$D,Waterfall!$C40,Purchase!$C:$C,Waterfall!DX$1)</f>
        <v>0</v>
      </c>
      <c r="DY40" s="4">
        <f>SUMIFS(Purchase!$F:$F,Purchase!$A:$A,Waterfall!$A40,Purchase!$D:$D,Waterfall!$C40,Purchase!$C:$C,Waterfall!DY$1)</f>
        <v>0</v>
      </c>
      <c r="DZ40" s="4">
        <f>SUMIFS(Purchase!$F:$F,Purchase!$A:$A,Waterfall!$A40,Purchase!$D:$D,Waterfall!$C40,Purchase!$C:$C,Waterfall!DZ$1)</f>
        <v>0</v>
      </c>
      <c r="EA40" s="4">
        <f>SUMIFS(Purchase!$F:$F,Purchase!$A:$A,Waterfall!$A40,Purchase!$D:$D,Waterfall!$C40,Purchase!$C:$C,Waterfall!EA$1)</f>
        <v>0</v>
      </c>
      <c r="EB40" s="4">
        <f>SUMIFS(Purchase!$F:$F,Purchase!$A:$A,Waterfall!$A40,Purchase!$D:$D,Waterfall!$C40,Purchase!$C:$C,Waterfall!EB$1)</f>
        <v>0</v>
      </c>
      <c r="EC40" s="4">
        <f>SUMIFS(Purchase!$F:$F,Purchase!$A:$A,Waterfall!$A40,Purchase!$D:$D,Waterfall!$C40,Purchase!$C:$C,Waterfall!EC$1)</f>
        <v>0</v>
      </c>
      <c r="ED40" s="4">
        <f>SUMIFS(Purchase!$F:$F,Purchase!$A:$A,Waterfall!$A40,Purchase!$D:$D,Waterfall!$C40,Purchase!$C:$C,Waterfall!ED$1)</f>
        <v>0</v>
      </c>
      <c r="EE40" s="4">
        <f>SUMIFS(Purchase!$F:$F,Purchase!$A:$A,Waterfall!$A40,Purchase!$D:$D,Waterfall!$C40,Purchase!$C:$C,Waterfall!EE$1)</f>
        <v>0</v>
      </c>
      <c r="EF40" s="4">
        <f>SUMIFS(Purchase!$F:$F,Purchase!$A:$A,Waterfall!$A40,Purchase!$D:$D,Waterfall!$C40,Purchase!$C:$C,Waterfall!EF$1)</f>
        <v>0</v>
      </c>
      <c r="EG40" s="4">
        <f>SUMIFS(Purchase!$F:$F,Purchase!$A:$A,Waterfall!$A40,Purchase!$D:$D,Waterfall!$C40,Purchase!$C:$C,Waterfall!EG$1)</f>
        <v>0</v>
      </c>
      <c r="EH40" s="4">
        <f>SUMIFS(Purchase!$F:$F,Purchase!$A:$A,Waterfall!$A40,Purchase!$D:$D,Waterfall!$C40,Purchase!$C:$C,Waterfall!EH$1)</f>
        <v>0</v>
      </c>
      <c r="EI40" s="4">
        <f>SUMIFS(Purchase!$F:$F,Purchase!$A:$A,Waterfall!$A40,Purchase!$D:$D,Waterfall!$C40,Purchase!$C:$C,Waterfall!EI$1)</f>
        <v>0</v>
      </c>
      <c r="EJ40" s="4">
        <f>SUMIFS(Purchase!$F:$F,Purchase!$A:$A,Waterfall!$A40,Purchase!$D:$D,Waterfall!$C40,Purchase!$C:$C,Waterfall!EJ$1)</f>
        <v>0</v>
      </c>
      <c r="EK40" s="4">
        <f>SUMIFS(Purchase!$F:$F,Purchase!$A:$A,Waterfall!$A40,Purchase!$D:$D,Waterfall!$C40,Purchase!$C:$C,Waterfall!EK$1)</f>
        <v>0</v>
      </c>
      <c r="EL40" s="4">
        <f>SUMIFS(Purchase!$F:$F,Purchase!$A:$A,Waterfall!$A40,Purchase!$D:$D,Waterfall!$C40,Purchase!$C:$C,Waterfall!EL$1)</f>
        <v>0</v>
      </c>
      <c r="EM40" s="4">
        <f>SUMIFS(Purchase!$F:$F,Purchase!$A:$A,Waterfall!$A40,Purchase!$D:$D,Waterfall!$C40,Purchase!$C:$C,Waterfall!EM$1)</f>
        <v>0</v>
      </c>
      <c r="EN40" s="4">
        <f>SUMIFS(Purchase!$F:$F,Purchase!$A:$A,Waterfall!$A40,Purchase!$D:$D,Waterfall!$C40,Purchase!$C:$C,Waterfall!EN$1)</f>
        <v>0</v>
      </c>
      <c r="EO40" s="4">
        <f>SUMIFS(Purchase!$F:$F,Purchase!$A:$A,Waterfall!$A40,Purchase!$D:$D,Waterfall!$C40,Purchase!$C:$C,Waterfall!EO$1)</f>
        <v>0</v>
      </c>
      <c r="EP40" s="4">
        <f>SUMIFS(Purchase!$F:$F,Purchase!$A:$A,Waterfall!$A40,Purchase!$D:$D,Waterfall!$C40,Purchase!$C:$C,Waterfall!EP$1)</f>
        <v>0</v>
      </c>
      <c r="EQ40" s="4">
        <f>SUMIFS(Purchase!$F:$F,Purchase!$A:$A,Waterfall!$A40,Purchase!$D:$D,Waterfall!$C40,Purchase!$C:$C,Waterfall!EQ$1)</f>
        <v>0</v>
      </c>
      <c r="ER40" s="4">
        <f>SUMIFS(Purchase!$F:$F,Purchase!$A:$A,Waterfall!$A40,Purchase!$D:$D,Waterfall!$C40,Purchase!$C:$C,Waterfall!ER$1)</f>
        <v>0</v>
      </c>
      <c r="ES40" s="4">
        <f>SUMIFS(Purchase!$F:$F,Purchase!$A:$A,Waterfall!$A40,Purchase!$D:$D,Waterfall!$C40,Purchase!$C:$C,Waterfall!ES$1)</f>
        <v>0</v>
      </c>
      <c r="ET40" s="4">
        <f>SUMIFS(Purchase!$F:$F,Purchase!$A:$A,Waterfall!$A40,Purchase!$D:$D,Waterfall!$C40,Purchase!$C:$C,Waterfall!ET$1)</f>
        <v>0</v>
      </c>
      <c r="EU40" s="4">
        <f>SUMIFS(Purchase!$F:$F,Purchase!$A:$A,Waterfall!$A40,Purchase!$D:$D,Waterfall!$C40,Purchase!$C:$C,Waterfall!EU$1)</f>
        <v>0</v>
      </c>
      <c r="EV40" s="4">
        <f>SUMIFS(Purchase!$F:$F,Purchase!$A:$A,Waterfall!$A40,Purchase!$D:$D,Waterfall!$C40,Purchase!$C:$C,Waterfall!EV$1)</f>
        <v>0</v>
      </c>
      <c r="EW40" s="4">
        <f>SUMIFS(Purchase!$F:$F,Purchase!$A:$A,Waterfall!$A40,Purchase!$D:$D,Waterfall!$C40,Purchase!$C:$C,Waterfall!EW$1)</f>
        <v>0</v>
      </c>
      <c r="EX40" s="4">
        <f>SUMIFS(Purchase!$F:$F,Purchase!$A:$A,Waterfall!$A40,Purchase!$D:$D,Waterfall!$C40,Purchase!$C:$C,Waterfall!EX$1)</f>
        <v>0</v>
      </c>
      <c r="EY40" s="4">
        <f>SUMIFS(Purchase!$F:$F,Purchase!$A:$A,Waterfall!$A40,Purchase!$D:$D,Waterfall!$C40,Purchase!$C:$C,Waterfall!EY$1)</f>
        <v>0</v>
      </c>
      <c r="EZ40" s="4">
        <f>SUMIFS(Purchase!$F:$F,Purchase!$A:$A,Waterfall!$A40,Purchase!$D:$D,Waterfall!$C40,Purchase!$C:$C,Waterfall!EZ$1)</f>
        <v>0</v>
      </c>
      <c r="FA40" s="4">
        <f>SUMIFS(Purchase!$F:$F,Purchase!$A:$A,Waterfall!$A40,Purchase!$D:$D,Waterfall!$C40,Purchase!$C:$C,Waterfall!FA$1)</f>
        <v>0</v>
      </c>
      <c r="FB40" s="4">
        <f>SUMIFS(Purchase!$F:$F,Purchase!$A:$A,Waterfall!$A40,Purchase!$D:$D,Waterfall!$C40,Purchase!$C:$C,Waterfall!FB$1)</f>
        <v>0</v>
      </c>
      <c r="FC40" s="4">
        <f>SUMIFS(Purchase!$F:$F,Purchase!$A:$A,Waterfall!$A40,Purchase!$D:$D,Waterfall!$C40,Purchase!$C:$C,Waterfall!FC$1)</f>
        <v>0</v>
      </c>
      <c r="FD40" s="4">
        <f>SUMIFS(Purchase!$F:$F,Purchase!$A:$A,Waterfall!$A40,Purchase!$D:$D,Waterfall!$C40,Purchase!$C:$C,Waterfall!FD$1)</f>
        <v>0</v>
      </c>
      <c r="FE40" s="4">
        <f>SUMIFS(Purchase!$F:$F,Purchase!$A:$A,Waterfall!$A40,Purchase!$D:$D,Waterfall!$C40,Purchase!$C:$C,Waterfall!FE$1)</f>
        <v>0</v>
      </c>
      <c r="FF40" s="4">
        <f>SUMIFS(Purchase!$F:$F,Purchase!$A:$A,Waterfall!$A40,Purchase!$D:$D,Waterfall!$C40,Purchase!$C:$C,Waterfall!FF$1)</f>
        <v>0</v>
      </c>
      <c r="FG40" s="4">
        <f>SUMIFS(Purchase!$F:$F,Purchase!$A:$A,Waterfall!$A40,Purchase!$D:$D,Waterfall!$C40,Purchase!$C:$C,Waterfall!FG$1)</f>
        <v>0</v>
      </c>
      <c r="FH40" s="4">
        <f>SUMIFS(Purchase!$F:$F,Purchase!$A:$A,Waterfall!$A40,Purchase!$D:$D,Waterfall!$C40,Purchase!$C:$C,Waterfall!FH$1)</f>
        <v>0</v>
      </c>
      <c r="FI40" s="4">
        <f>SUMIFS(Purchase!$F:$F,Purchase!$A:$A,Waterfall!$A40,Purchase!$D:$D,Waterfall!$C40,Purchase!$C:$C,Waterfall!FI$1)</f>
        <v>0</v>
      </c>
      <c r="FJ40" s="4">
        <f>SUMIFS(Purchase!$F:$F,Purchase!$A:$A,Waterfall!$A40,Purchase!$D:$D,Waterfall!$C40,Purchase!$C:$C,Waterfall!FJ$1)</f>
        <v>0</v>
      </c>
      <c r="FK40" s="4">
        <f>SUMIFS(Purchase!$F:$F,Purchase!$A:$A,Waterfall!$A40,Purchase!$D:$D,Waterfall!$C40,Purchase!$C:$C,Waterfall!FK$1)</f>
        <v>0</v>
      </c>
      <c r="FL40" s="4">
        <f>SUMIFS(Purchase!$F:$F,Purchase!$A:$A,Waterfall!$A40,Purchase!$D:$D,Waterfall!$C40,Purchase!$C:$C,Waterfall!FL$1)</f>
        <v>0</v>
      </c>
      <c r="FM40" s="4">
        <f>SUMIFS(Purchase!$F:$F,Purchase!$A:$A,Waterfall!$A40,Purchase!$D:$D,Waterfall!$C40,Purchase!$C:$C,Waterfall!FM$1)</f>
        <v>0</v>
      </c>
      <c r="FN40" s="4">
        <f>SUMIFS(Purchase!$F:$F,Purchase!$A:$A,Waterfall!$A40,Purchase!$D:$D,Waterfall!$C40,Purchase!$C:$C,Waterfall!FN$1)</f>
        <v>0</v>
      </c>
      <c r="FO40" s="4">
        <f>SUMIFS(Purchase!$F:$F,Purchase!$A:$A,Waterfall!$A40,Purchase!$D:$D,Waterfall!$C40,Purchase!$C:$C,Waterfall!FO$1)</f>
        <v>0</v>
      </c>
      <c r="FP40" s="4">
        <f>SUMIFS(Purchase!$F:$F,Purchase!$A:$A,Waterfall!$A40,Purchase!$D:$D,Waterfall!$C40,Purchase!$C:$C,Waterfall!FP$1)</f>
        <v>0</v>
      </c>
      <c r="FQ40" s="4">
        <f>SUMIFS(Purchase!$F:$F,Purchase!$A:$A,Waterfall!$A40,Purchase!$D:$D,Waterfall!$C40,Purchase!$C:$C,Waterfall!FQ$1)</f>
        <v>0</v>
      </c>
      <c r="FR40" s="4">
        <f>SUMIFS(Purchase!$F:$F,Purchase!$A:$A,Waterfall!$A40,Purchase!$D:$D,Waterfall!$C40,Purchase!$C:$C,Waterfall!FR$1)</f>
        <v>0</v>
      </c>
      <c r="FS40" s="4">
        <f>SUMIFS(Purchase!$F:$F,Purchase!$A:$A,Waterfall!$A40,Purchase!$D:$D,Waterfall!$C40,Purchase!$C:$C,Waterfall!FS$1)</f>
        <v>0</v>
      </c>
      <c r="FT40" s="4">
        <f>SUMIFS(Purchase!$F:$F,Purchase!$A:$A,Waterfall!$A40,Purchase!$D:$D,Waterfall!$C40,Purchase!$C:$C,Waterfall!FT$1)</f>
        <v>0</v>
      </c>
      <c r="FU40" s="4">
        <f>SUMIFS(Purchase!$F:$F,Purchase!$A:$A,Waterfall!$A40,Purchase!$D:$D,Waterfall!$C40,Purchase!$C:$C,Waterfall!FU$1)</f>
        <v>0</v>
      </c>
      <c r="FV40" s="4">
        <f>SUMIFS(Purchase!$F:$F,Purchase!$A:$A,Waterfall!$A40,Purchase!$D:$D,Waterfall!$C40,Purchase!$C:$C,Waterfall!FV$1)</f>
        <v>0</v>
      </c>
      <c r="FW40" s="4">
        <f>SUMIFS(Purchase!$F:$F,Purchase!$A:$A,Waterfall!$A40,Purchase!$D:$D,Waterfall!$C40,Purchase!$C:$C,Waterfall!FW$1)</f>
        <v>0</v>
      </c>
      <c r="FX40" s="4">
        <f>SUMIFS(Purchase!$F:$F,Purchase!$A:$A,Waterfall!$A40,Purchase!$D:$D,Waterfall!$C40,Purchase!$C:$C,Waterfall!FX$1)</f>
        <v>0</v>
      </c>
      <c r="FY40" s="4">
        <f>SUMIFS(Purchase!$F:$F,Purchase!$A:$A,Waterfall!$A40,Purchase!$D:$D,Waterfall!$C40,Purchase!$C:$C,Waterfall!FY$1)</f>
        <v>0</v>
      </c>
      <c r="FZ40" s="4">
        <f>SUMIFS(Purchase!$F:$F,Purchase!$A:$A,Waterfall!$A40,Purchase!$D:$D,Waterfall!$C40,Purchase!$C:$C,Waterfall!FZ$1)</f>
        <v>0</v>
      </c>
      <c r="GA40" s="4">
        <f>SUMIFS(Purchase!$F:$F,Purchase!$A:$A,Waterfall!$A40,Purchase!$D:$D,Waterfall!$C40,Purchase!$C:$C,Waterfall!GA$1)</f>
        <v>0</v>
      </c>
      <c r="GB40" s="4">
        <f>SUMIFS(Purchase!$F:$F,Purchase!$A:$A,Waterfall!$A40,Purchase!$D:$D,Waterfall!$C40,Purchase!$C:$C,Waterfall!GB$1)</f>
        <v>0</v>
      </c>
      <c r="GC40" s="4">
        <f>SUMIFS(Purchase!$F:$F,Purchase!$A:$A,Waterfall!$A40,Purchase!$D:$D,Waterfall!$C40,Purchase!$C:$C,Waterfall!GC$1)</f>
        <v>0</v>
      </c>
      <c r="GD40" s="4">
        <f>SUMIFS(Purchase!$F:$F,Purchase!$A:$A,Waterfall!$A40,Purchase!$D:$D,Waterfall!$C40,Purchase!$C:$C,Waterfall!GD$1)</f>
        <v>0</v>
      </c>
      <c r="GE40" s="4">
        <f>SUMIFS(Purchase!$F:$F,Purchase!$A:$A,Waterfall!$A40,Purchase!$D:$D,Waterfall!$C40,Purchase!$C:$C,Waterfall!GE$1)</f>
        <v>0</v>
      </c>
      <c r="GF40" s="4">
        <f>SUMIFS(Purchase!$F:$F,Purchase!$A:$A,Waterfall!$A40,Purchase!$D:$D,Waterfall!$C40,Purchase!$C:$C,Waterfall!GF$1)</f>
        <v>0</v>
      </c>
      <c r="GG40" s="4">
        <f>SUMIFS(Purchase!$F:$F,Purchase!$A:$A,Waterfall!$A40,Purchase!$D:$D,Waterfall!$C40,Purchase!$C:$C,Waterfall!GG$1)</f>
        <v>0</v>
      </c>
      <c r="GH40" s="4">
        <f>SUMIFS(Purchase!$F:$F,Purchase!$A:$A,Waterfall!$A40,Purchase!$D:$D,Waterfall!$C40,Purchase!$C:$C,Waterfall!GH$1)</f>
        <v>0</v>
      </c>
      <c r="GI40" s="4">
        <f>SUMIFS(Purchase!$F:$F,Purchase!$A:$A,Waterfall!$A40,Purchase!$D:$D,Waterfall!$C40,Purchase!$C:$C,Waterfall!GI$1)</f>
        <v>0</v>
      </c>
    </row>
    <row r="41" spans="1:191" x14ac:dyDescent="0.35">
      <c r="A41" s="8">
        <f t="shared" si="3"/>
        <v>1</v>
      </c>
      <c r="B41" s="2" t="str">
        <f>VLOOKUP($A41,Centers!$B$1:$C$120,2,)</f>
        <v>GATE</v>
      </c>
      <c r="C41" s="3">
        <v>44918</v>
      </c>
      <c r="D41" s="4">
        <f>IF($A41=1,SUM(SUMIFS(Indent!$E:$E,Indent!$C:$C,Waterfall!$C41,Indent!$A:$A,Centers!$A$2),SUMIFS(Indent!$E:$E,Indent!$C:$C,Waterfall!$C41,Indent!$A:$A,Centers!$A$3),SUMIFS(Indent!$E:$E,Indent!$C:$C,Waterfall!$C41,Indent!$A:$A,Centers!$A$4),SUMIFS(Indent!$E:$E,Indent!$C:$C,Waterfall!$C41,Indent!$A:$A,Centers!$A$5),SUMIFS(Indent!$E:$E,Indent!$C:$C,Waterfall!$C41,Indent!$A:$A,Centers!$A$6),SUMIFS(Indent!$E:$E,Indent!$C:$C,Waterfall!$C41,Indent!$A:$A,Centers!$A$7),SUMIFS(Indent!$E:$E,Indent!$C:$C,Waterfall!$C41,Indent!$A:$A,Centers!$A$8)),SUMIFS(Indent!$E:$E,Indent!$C:$C,Waterfall!$C41,Indent!$A:$A,$A41))</f>
        <v>26262</v>
      </c>
      <c r="E41" s="4">
        <f>SUMIFS(Purchase!$F:$F,Purchase!$A:$A,Waterfall!$A41,Purchase!$D:$D,Waterfall!$C41,Purchase!$C:$C,Waterfall!E$1)</f>
        <v>0</v>
      </c>
      <c r="F41" s="4">
        <f>SUMIFS(Purchase!$F:$F,Purchase!$A:$A,Waterfall!$A41,Purchase!$D:$D,Waterfall!$C41,Purchase!$C:$C,Waterfall!F$1)</f>
        <v>0</v>
      </c>
      <c r="G41" s="4">
        <f>SUMIFS(Purchase!$F:$F,Purchase!$A:$A,Waterfall!$A41,Purchase!$D:$D,Waterfall!$C41,Purchase!$C:$C,Waterfall!G$1)</f>
        <v>0</v>
      </c>
      <c r="H41" s="4">
        <f>SUMIFS(Purchase!$F:$F,Purchase!$A:$A,Waterfall!$A41,Purchase!$D:$D,Waterfall!$C41,Purchase!$C:$C,Waterfall!H$1)</f>
        <v>0</v>
      </c>
      <c r="I41" s="4">
        <f>SUMIFS(Purchase!$F:$F,Purchase!$A:$A,Waterfall!$A41,Purchase!$D:$D,Waterfall!$C41,Purchase!$C:$C,Waterfall!I$1)</f>
        <v>0</v>
      </c>
      <c r="J41" s="4">
        <f>SUMIFS(Purchase!$F:$F,Purchase!$A:$A,Waterfall!$A41,Purchase!$D:$D,Waterfall!$C41,Purchase!$C:$C,Waterfall!J$1)</f>
        <v>0</v>
      </c>
      <c r="K41" s="4">
        <f>SUMIFS(Purchase!$F:$F,Purchase!$A:$A,Waterfall!$A41,Purchase!$D:$D,Waterfall!$C41,Purchase!$C:$C,Waterfall!K$1)</f>
        <v>0</v>
      </c>
      <c r="L41" s="4">
        <f>SUMIFS(Purchase!$F:$F,Purchase!$A:$A,Waterfall!$A41,Purchase!$D:$D,Waterfall!$C41,Purchase!$C:$C,Waterfall!L$1)</f>
        <v>0</v>
      </c>
      <c r="M41" s="4">
        <f>SUMIFS(Purchase!$F:$F,Purchase!$A:$A,Waterfall!$A41,Purchase!$D:$D,Waterfall!$C41,Purchase!$C:$C,Waterfall!M$1)</f>
        <v>0</v>
      </c>
      <c r="N41" s="4">
        <f>SUMIFS(Purchase!$F:$F,Purchase!$A:$A,Waterfall!$A41,Purchase!$D:$D,Waterfall!$C41,Purchase!$C:$C,Waterfall!N$1)</f>
        <v>0</v>
      </c>
      <c r="O41" s="4">
        <f>SUMIFS(Purchase!$F:$F,Purchase!$A:$A,Waterfall!$A41,Purchase!$D:$D,Waterfall!$C41,Purchase!$C:$C,Waterfall!O$1)</f>
        <v>0</v>
      </c>
      <c r="P41" s="4">
        <f>SUMIFS(Purchase!$F:$F,Purchase!$A:$A,Waterfall!$A41,Purchase!$D:$D,Waterfall!$C41,Purchase!$C:$C,Waterfall!P$1)</f>
        <v>0</v>
      </c>
      <c r="Q41" s="4">
        <f>SUMIFS(Purchase!$F:$F,Purchase!$A:$A,Waterfall!$A41,Purchase!$D:$D,Waterfall!$C41,Purchase!$C:$C,Waterfall!Q$1)</f>
        <v>0</v>
      </c>
      <c r="R41" s="4">
        <f>SUMIFS(Purchase!$F:$F,Purchase!$A:$A,Waterfall!$A41,Purchase!$D:$D,Waterfall!$C41,Purchase!$C:$C,Waterfall!R$1)</f>
        <v>0</v>
      </c>
      <c r="S41" s="4">
        <f>SUMIFS(Purchase!$F:$F,Purchase!$A:$A,Waterfall!$A41,Purchase!$D:$D,Waterfall!$C41,Purchase!$C:$C,Waterfall!S$1)</f>
        <v>0</v>
      </c>
      <c r="T41" s="4">
        <f>SUMIFS(Purchase!$F:$F,Purchase!$A:$A,Waterfall!$A41,Purchase!$D:$D,Waterfall!$C41,Purchase!$C:$C,Waterfall!T$1)</f>
        <v>0</v>
      </c>
      <c r="U41" s="4">
        <f>SUMIFS(Purchase!$F:$F,Purchase!$A:$A,Waterfall!$A41,Purchase!$D:$D,Waterfall!$C41,Purchase!$C:$C,Waterfall!U$1)</f>
        <v>0</v>
      </c>
      <c r="V41" s="4">
        <f>SUMIFS(Purchase!$F:$F,Purchase!$A:$A,Waterfall!$A41,Purchase!$D:$D,Waterfall!$C41,Purchase!$C:$C,Waterfall!V$1)</f>
        <v>0</v>
      </c>
      <c r="W41" s="4">
        <f>SUMIFS(Purchase!$F:$F,Purchase!$A:$A,Waterfall!$A41,Purchase!$D:$D,Waterfall!$C41,Purchase!$C:$C,Waterfall!W$1)</f>
        <v>0</v>
      </c>
      <c r="X41" s="4">
        <f>SUMIFS(Purchase!$F:$F,Purchase!$A:$A,Waterfall!$A41,Purchase!$D:$D,Waterfall!$C41,Purchase!$C:$C,Waterfall!X$1)</f>
        <v>0</v>
      </c>
      <c r="Y41" s="4">
        <f>SUMIFS(Purchase!$F:$F,Purchase!$A:$A,Waterfall!$A41,Purchase!$D:$D,Waterfall!$C41,Purchase!$C:$C,Waterfall!Y$1)</f>
        <v>0</v>
      </c>
      <c r="Z41" s="4">
        <f>SUMIFS(Purchase!$F:$F,Purchase!$A:$A,Waterfall!$A41,Purchase!$D:$D,Waterfall!$C41,Purchase!$C:$C,Waterfall!Z$1)</f>
        <v>0</v>
      </c>
      <c r="AA41" s="4">
        <f>SUMIFS(Purchase!$F:$F,Purchase!$A:$A,Waterfall!$A41,Purchase!$D:$D,Waterfall!$C41,Purchase!$C:$C,Waterfall!AA$1)</f>
        <v>0</v>
      </c>
      <c r="AB41" s="4">
        <f>SUMIFS(Purchase!$F:$F,Purchase!$A:$A,Waterfall!$A41,Purchase!$D:$D,Waterfall!$C41,Purchase!$C:$C,Waterfall!AB$1)</f>
        <v>0</v>
      </c>
      <c r="AC41" s="4">
        <f>SUMIFS(Purchase!$F:$F,Purchase!$A:$A,Waterfall!$A41,Purchase!$D:$D,Waterfall!$C41,Purchase!$C:$C,Waterfall!AC$1)</f>
        <v>0</v>
      </c>
      <c r="AD41" s="4">
        <f>SUMIFS(Purchase!$F:$F,Purchase!$A:$A,Waterfall!$A41,Purchase!$D:$D,Waterfall!$C41,Purchase!$C:$C,Waterfall!AD$1)</f>
        <v>0</v>
      </c>
      <c r="AE41" s="4">
        <f>SUMIFS(Purchase!$F:$F,Purchase!$A:$A,Waterfall!$A41,Purchase!$D:$D,Waterfall!$C41,Purchase!$C:$C,Waterfall!AE$1)</f>
        <v>0</v>
      </c>
      <c r="AF41" s="4">
        <f>SUMIFS(Purchase!$F:$F,Purchase!$A:$A,Waterfall!$A41,Purchase!$D:$D,Waterfall!$C41,Purchase!$C:$C,Waterfall!AF$1)</f>
        <v>0</v>
      </c>
      <c r="AG41" s="4">
        <f>SUMIFS(Purchase!$F:$F,Purchase!$A:$A,Waterfall!$A41,Purchase!$D:$D,Waterfall!$C41,Purchase!$C:$C,Waterfall!AG$1)</f>
        <v>0</v>
      </c>
      <c r="AH41" s="4">
        <f>SUMIFS(Purchase!$F:$F,Purchase!$A:$A,Waterfall!$A41,Purchase!$D:$D,Waterfall!$C41,Purchase!$C:$C,Waterfall!AH$1)</f>
        <v>0</v>
      </c>
      <c r="AI41" s="4">
        <f>SUMIFS(Purchase!$F:$F,Purchase!$A:$A,Waterfall!$A41,Purchase!$D:$D,Waterfall!$C41,Purchase!$C:$C,Waterfall!AI$1)</f>
        <v>0</v>
      </c>
      <c r="AJ41" s="4">
        <f>SUMIFS(Purchase!$F:$F,Purchase!$A:$A,Waterfall!$A41,Purchase!$D:$D,Waterfall!$C41,Purchase!$C:$C,Waterfall!AJ$1)</f>
        <v>0</v>
      </c>
      <c r="AK41" s="4">
        <f>SUMIFS(Purchase!$F:$F,Purchase!$A:$A,Waterfall!$A41,Purchase!$D:$D,Waterfall!$C41,Purchase!$C:$C,Waterfall!AK$1)</f>
        <v>0</v>
      </c>
      <c r="AL41" s="4">
        <f>SUMIFS(Purchase!$F:$F,Purchase!$A:$A,Waterfall!$A41,Purchase!$D:$D,Waterfall!$C41,Purchase!$C:$C,Waterfall!AL$1)</f>
        <v>0</v>
      </c>
      <c r="AM41" s="4">
        <f>SUMIFS(Purchase!$F:$F,Purchase!$A:$A,Waterfall!$A41,Purchase!$D:$D,Waterfall!$C41,Purchase!$C:$C,Waterfall!AM$1)</f>
        <v>0</v>
      </c>
      <c r="AN41" s="4">
        <f>SUMIFS(Purchase!$F:$F,Purchase!$A:$A,Waterfall!$A41,Purchase!$D:$D,Waterfall!$C41,Purchase!$C:$C,Waterfall!AN$1)</f>
        <v>0</v>
      </c>
      <c r="AO41" s="4">
        <f>SUMIFS(Purchase!$F:$F,Purchase!$A:$A,Waterfall!$A41,Purchase!$D:$D,Waterfall!$C41,Purchase!$C:$C,Waterfall!AO$1)</f>
        <v>0</v>
      </c>
      <c r="AP41" s="4">
        <f>SUMIFS(Purchase!$F:$F,Purchase!$A:$A,Waterfall!$A41,Purchase!$D:$D,Waterfall!$C41,Purchase!$C:$C,Waterfall!AP$1)</f>
        <v>3287.95</v>
      </c>
      <c r="AQ41" s="4">
        <f>SUMIFS(Purchase!$F:$F,Purchase!$A:$A,Waterfall!$A41,Purchase!$D:$D,Waterfall!$C41,Purchase!$C:$C,Waterfall!AQ$1)</f>
        <v>11816.76</v>
      </c>
      <c r="AR41" s="4">
        <f>SUMIFS(Purchase!$F:$F,Purchase!$A:$A,Waterfall!$A41,Purchase!$D:$D,Waterfall!$C41,Purchase!$C:$C,Waterfall!AR$1)</f>
        <v>7151.95</v>
      </c>
      <c r="AS41" s="4">
        <f>SUMIFS(Purchase!$F:$F,Purchase!$A:$A,Waterfall!$A41,Purchase!$D:$D,Waterfall!$C41,Purchase!$C:$C,Waterfall!AS$1)</f>
        <v>4160.6499999999996</v>
      </c>
      <c r="AT41" s="4">
        <f>SUMIFS(Purchase!$F:$F,Purchase!$A:$A,Waterfall!$A41,Purchase!$D:$D,Waterfall!$C41,Purchase!$C:$C,Waterfall!AT$1)</f>
        <v>3140.14</v>
      </c>
      <c r="AU41" s="4">
        <f>SUMIFS(Purchase!$F:$F,Purchase!$A:$A,Waterfall!$A41,Purchase!$D:$D,Waterfall!$C41,Purchase!$C:$C,Waterfall!AU$1)</f>
        <v>1404.69</v>
      </c>
      <c r="AV41" s="4">
        <f>SUMIFS(Purchase!$F:$F,Purchase!$A:$A,Waterfall!$A41,Purchase!$D:$D,Waterfall!$C41,Purchase!$C:$C,Waterfall!AV$1)</f>
        <v>0</v>
      </c>
      <c r="AW41" s="4">
        <f>SUMIFS(Purchase!$F:$F,Purchase!$A:$A,Waterfall!$A41,Purchase!$D:$D,Waterfall!$C41,Purchase!$C:$C,Waterfall!AW$1)</f>
        <v>0</v>
      </c>
      <c r="AX41" s="4">
        <f>SUMIFS(Purchase!$F:$F,Purchase!$A:$A,Waterfall!$A41,Purchase!$D:$D,Waterfall!$C41,Purchase!$C:$C,Waterfall!AX$1)</f>
        <v>0</v>
      </c>
      <c r="AY41" s="4">
        <f>SUMIFS(Purchase!$F:$F,Purchase!$A:$A,Waterfall!$A41,Purchase!$D:$D,Waterfall!$C41,Purchase!$C:$C,Waterfall!AY$1)</f>
        <v>0</v>
      </c>
      <c r="AZ41" s="4">
        <f>SUMIFS(Purchase!$F:$F,Purchase!$A:$A,Waterfall!$A41,Purchase!$D:$D,Waterfall!$C41,Purchase!$C:$C,Waterfall!AZ$1)</f>
        <v>0</v>
      </c>
      <c r="BA41" s="4">
        <f>SUMIFS(Purchase!$F:$F,Purchase!$A:$A,Waterfall!$A41,Purchase!$D:$D,Waterfall!$C41,Purchase!$C:$C,Waterfall!BA$1)</f>
        <v>0</v>
      </c>
      <c r="BB41" s="4">
        <f>SUMIFS(Purchase!$F:$F,Purchase!$A:$A,Waterfall!$A41,Purchase!$D:$D,Waterfall!$C41,Purchase!$C:$C,Waterfall!BB$1)</f>
        <v>0</v>
      </c>
      <c r="BC41" s="4">
        <f>SUMIFS(Purchase!$F:$F,Purchase!$A:$A,Waterfall!$A41,Purchase!$D:$D,Waterfall!$C41,Purchase!$C:$C,Waterfall!BC$1)</f>
        <v>0</v>
      </c>
      <c r="BD41" s="4">
        <f>SUMIFS(Purchase!$F:$F,Purchase!$A:$A,Waterfall!$A41,Purchase!$D:$D,Waterfall!$C41,Purchase!$C:$C,Waterfall!BD$1)</f>
        <v>0</v>
      </c>
      <c r="BE41" s="4">
        <f>SUMIFS(Purchase!$F:$F,Purchase!$A:$A,Waterfall!$A41,Purchase!$D:$D,Waterfall!$C41,Purchase!$C:$C,Waterfall!BE$1)</f>
        <v>0</v>
      </c>
      <c r="BF41" s="4">
        <f>SUMIFS(Purchase!$F:$F,Purchase!$A:$A,Waterfall!$A41,Purchase!$D:$D,Waterfall!$C41,Purchase!$C:$C,Waterfall!BF$1)</f>
        <v>0</v>
      </c>
      <c r="BG41" s="4">
        <f>SUMIFS(Purchase!$F:$F,Purchase!$A:$A,Waterfall!$A41,Purchase!$D:$D,Waterfall!$C41,Purchase!$C:$C,Waterfall!BG$1)</f>
        <v>0</v>
      </c>
      <c r="BH41" s="4">
        <f>SUMIFS(Purchase!$F:$F,Purchase!$A:$A,Waterfall!$A41,Purchase!$D:$D,Waterfall!$C41,Purchase!$C:$C,Waterfall!BH$1)</f>
        <v>0</v>
      </c>
      <c r="BI41" s="4">
        <f>SUMIFS(Purchase!$F:$F,Purchase!$A:$A,Waterfall!$A41,Purchase!$D:$D,Waterfall!$C41,Purchase!$C:$C,Waterfall!BI$1)</f>
        <v>0</v>
      </c>
      <c r="BJ41" s="4">
        <f>SUMIFS(Purchase!$F:$F,Purchase!$A:$A,Waterfall!$A41,Purchase!$D:$D,Waterfall!$C41,Purchase!$C:$C,Waterfall!BJ$1)</f>
        <v>0</v>
      </c>
      <c r="BK41" s="4">
        <f>SUMIFS(Purchase!$F:$F,Purchase!$A:$A,Waterfall!$A41,Purchase!$D:$D,Waterfall!$C41,Purchase!$C:$C,Waterfall!BK$1)</f>
        <v>0</v>
      </c>
      <c r="BL41" s="4">
        <f>SUMIFS(Purchase!$F:$F,Purchase!$A:$A,Waterfall!$A41,Purchase!$D:$D,Waterfall!$C41,Purchase!$C:$C,Waterfall!BL$1)</f>
        <v>0</v>
      </c>
      <c r="BM41" s="4">
        <f>SUMIFS(Purchase!$F:$F,Purchase!$A:$A,Waterfall!$A41,Purchase!$D:$D,Waterfall!$C41,Purchase!$C:$C,Waterfall!BM$1)</f>
        <v>0</v>
      </c>
      <c r="BN41" s="4">
        <f>SUMIFS(Purchase!$F:$F,Purchase!$A:$A,Waterfall!$A41,Purchase!$D:$D,Waterfall!$C41,Purchase!$C:$C,Waterfall!BN$1)</f>
        <v>0</v>
      </c>
      <c r="BO41" s="4">
        <f>SUMIFS(Purchase!$F:$F,Purchase!$A:$A,Waterfall!$A41,Purchase!$D:$D,Waterfall!$C41,Purchase!$C:$C,Waterfall!BO$1)</f>
        <v>0</v>
      </c>
      <c r="BP41" s="4">
        <f>SUMIFS(Purchase!$F:$F,Purchase!$A:$A,Waterfall!$A41,Purchase!$D:$D,Waterfall!$C41,Purchase!$C:$C,Waterfall!BP$1)</f>
        <v>0</v>
      </c>
      <c r="BQ41" s="4">
        <f>SUMIFS(Purchase!$F:$F,Purchase!$A:$A,Waterfall!$A41,Purchase!$D:$D,Waterfall!$C41,Purchase!$C:$C,Waterfall!BQ$1)</f>
        <v>0</v>
      </c>
      <c r="BR41" s="4">
        <f>SUMIFS(Purchase!$F:$F,Purchase!$A:$A,Waterfall!$A41,Purchase!$D:$D,Waterfall!$C41,Purchase!$C:$C,Waterfall!BR$1)</f>
        <v>0</v>
      </c>
      <c r="BS41" s="4">
        <f>SUMIFS(Purchase!$F:$F,Purchase!$A:$A,Waterfall!$A41,Purchase!$D:$D,Waterfall!$C41,Purchase!$C:$C,Waterfall!BS$1)</f>
        <v>0</v>
      </c>
      <c r="BT41" s="4">
        <f>SUMIFS(Purchase!$F:$F,Purchase!$A:$A,Waterfall!$A41,Purchase!$D:$D,Waterfall!$C41,Purchase!$C:$C,Waterfall!BT$1)</f>
        <v>0</v>
      </c>
      <c r="BU41" s="4">
        <f>SUMIFS(Purchase!$F:$F,Purchase!$A:$A,Waterfall!$A41,Purchase!$D:$D,Waterfall!$C41,Purchase!$C:$C,Waterfall!BU$1)</f>
        <v>0</v>
      </c>
      <c r="BV41" s="4">
        <f>SUMIFS(Purchase!$F:$F,Purchase!$A:$A,Waterfall!$A41,Purchase!$D:$D,Waterfall!$C41,Purchase!$C:$C,Waterfall!BV$1)</f>
        <v>0</v>
      </c>
      <c r="BW41" s="4">
        <f>SUMIFS(Purchase!$F:$F,Purchase!$A:$A,Waterfall!$A41,Purchase!$D:$D,Waterfall!$C41,Purchase!$C:$C,Waterfall!BW$1)</f>
        <v>0</v>
      </c>
      <c r="BX41" s="4">
        <f>SUMIFS(Purchase!$F:$F,Purchase!$A:$A,Waterfall!$A41,Purchase!$D:$D,Waterfall!$C41,Purchase!$C:$C,Waterfall!BX$1)</f>
        <v>0</v>
      </c>
      <c r="BY41" s="4">
        <f>SUMIFS(Purchase!$F:$F,Purchase!$A:$A,Waterfall!$A41,Purchase!$D:$D,Waterfall!$C41,Purchase!$C:$C,Waterfall!BY$1)</f>
        <v>0</v>
      </c>
      <c r="BZ41" s="4">
        <f>SUMIFS(Purchase!$F:$F,Purchase!$A:$A,Waterfall!$A41,Purchase!$D:$D,Waterfall!$C41,Purchase!$C:$C,Waterfall!BZ$1)</f>
        <v>0</v>
      </c>
      <c r="CA41" s="4">
        <f>SUMIFS(Purchase!$F:$F,Purchase!$A:$A,Waterfall!$A41,Purchase!$D:$D,Waterfall!$C41,Purchase!$C:$C,Waterfall!CA$1)</f>
        <v>0</v>
      </c>
      <c r="CB41" s="4">
        <f>SUMIFS(Purchase!$F:$F,Purchase!$A:$A,Waterfall!$A41,Purchase!$D:$D,Waterfall!$C41,Purchase!$C:$C,Waterfall!CB$1)</f>
        <v>0</v>
      </c>
      <c r="CC41" s="4">
        <f>SUMIFS(Purchase!$F:$F,Purchase!$A:$A,Waterfall!$A41,Purchase!$D:$D,Waterfall!$C41,Purchase!$C:$C,Waterfall!CC$1)</f>
        <v>0</v>
      </c>
      <c r="CD41" s="4">
        <f>SUMIFS(Purchase!$F:$F,Purchase!$A:$A,Waterfall!$A41,Purchase!$D:$D,Waterfall!$C41,Purchase!$C:$C,Waterfall!CD$1)</f>
        <v>0</v>
      </c>
      <c r="CE41" s="4">
        <f>SUMIFS(Purchase!$F:$F,Purchase!$A:$A,Waterfall!$A41,Purchase!$D:$D,Waterfall!$C41,Purchase!$C:$C,Waterfall!CE$1)</f>
        <v>0</v>
      </c>
      <c r="CF41" s="4">
        <f>SUMIFS(Purchase!$F:$F,Purchase!$A:$A,Waterfall!$A41,Purchase!$D:$D,Waterfall!$C41,Purchase!$C:$C,Waterfall!CF$1)</f>
        <v>0</v>
      </c>
      <c r="CG41" s="4">
        <f>SUMIFS(Purchase!$F:$F,Purchase!$A:$A,Waterfall!$A41,Purchase!$D:$D,Waterfall!$C41,Purchase!$C:$C,Waterfall!CG$1)</f>
        <v>0</v>
      </c>
      <c r="CH41" s="4">
        <f>SUMIFS(Purchase!$F:$F,Purchase!$A:$A,Waterfall!$A41,Purchase!$D:$D,Waterfall!$C41,Purchase!$C:$C,Waterfall!CH$1)</f>
        <v>0</v>
      </c>
      <c r="CI41" s="4">
        <f>SUMIFS(Purchase!$F:$F,Purchase!$A:$A,Waterfall!$A41,Purchase!$D:$D,Waterfall!$C41,Purchase!$C:$C,Waterfall!CI$1)</f>
        <v>0</v>
      </c>
      <c r="CJ41" s="4">
        <f>SUMIFS(Purchase!$F:$F,Purchase!$A:$A,Waterfall!$A41,Purchase!$D:$D,Waterfall!$C41,Purchase!$C:$C,Waterfall!CJ$1)</f>
        <v>0</v>
      </c>
      <c r="CK41" s="4">
        <f>SUMIFS(Purchase!$F:$F,Purchase!$A:$A,Waterfall!$A41,Purchase!$D:$D,Waterfall!$C41,Purchase!$C:$C,Waterfall!CK$1)</f>
        <v>0</v>
      </c>
      <c r="CL41" s="4">
        <f>SUMIFS(Purchase!$F:$F,Purchase!$A:$A,Waterfall!$A41,Purchase!$D:$D,Waterfall!$C41,Purchase!$C:$C,Waterfall!CL$1)</f>
        <v>0</v>
      </c>
      <c r="CM41" s="4">
        <f>SUMIFS(Purchase!$F:$F,Purchase!$A:$A,Waterfall!$A41,Purchase!$D:$D,Waterfall!$C41,Purchase!$C:$C,Waterfall!CM$1)</f>
        <v>0</v>
      </c>
      <c r="CN41" s="4">
        <f>SUMIFS(Purchase!$F:$F,Purchase!$A:$A,Waterfall!$A41,Purchase!$D:$D,Waterfall!$C41,Purchase!$C:$C,Waterfall!CN$1)</f>
        <v>0</v>
      </c>
      <c r="CO41" s="4">
        <f>SUMIFS(Purchase!$F:$F,Purchase!$A:$A,Waterfall!$A41,Purchase!$D:$D,Waterfall!$C41,Purchase!$C:$C,Waterfall!CO$1)</f>
        <v>0</v>
      </c>
      <c r="CP41" s="4">
        <f>SUMIFS(Purchase!$F:$F,Purchase!$A:$A,Waterfall!$A41,Purchase!$D:$D,Waterfall!$C41,Purchase!$C:$C,Waterfall!CP$1)</f>
        <v>0</v>
      </c>
      <c r="CQ41" s="4">
        <f>SUMIFS(Purchase!$F:$F,Purchase!$A:$A,Waterfall!$A41,Purchase!$D:$D,Waterfall!$C41,Purchase!$C:$C,Waterfall!CQ$1)</f>
        <v>0</v>
      </c>
      <c r="CR41" s="4">
        <f>SUMIFS(Purchase!$F:$F,Purchase!$A:$A,Waterfall!$A41,Purchase!$D:$D,Waterfall!$C41,Purchase!$C:$C,Waterfall!CR$1)</f>
        <v>0</v>
      </c>
      <c r="CS41" s="4">
        <f>SUMIFS(Purchase!$F:$F,Purchase!$A:$A,Waterfall!$A41,Purchase!$D:$D,Waterfall!$C41,Purchase!$C:$C,Waterfall!CS$1)</f>
        <v>0</v>
      </c>
      <c r="CT41" s="4">
        <f>SUMIFS(Purchase!$F:$F,Purchase!$A:$A,Waterfall!$A41,Purchase!$D:$D,Waterfall!$C41,Purchase!$C:$C,Waterfall!CT$1)</f>
        <v>0</v>
      </c>
      <c r="CU41" s="4">
        <f>SUMIFS(Purchase!$F:$F,Purchase!$A:$A,Waterfall!$A41,Purchase!$D:$D,Waterfall!$C41,Purchase!$C:$C,Waterfall!CU$1)</f>
        <v>0</v>
      </c>
      <c r="CV41" s="4">
        <f>SUMIFS(Purchase!$F:$F,Purchase!$A:$A,Waterfall!$A41,Purchase!$D:$D,Waterfall!$C41,Purchase!$C:$C,Waterfall!CV$1)</f>
        <v>0</v>
      </c>
      <c r="CW41" s="4">
        <f>SUMIFS(Purchase!$F:$F,Purchase!$A:$A,Waterfall!$A41,Purchase!$D:$D,Waterfall!$C41,Purchase!$C:$C,Waterfall!CW$1)</f>
        <v>0</v>
      </c>
      <c r="CX41" s="4">
        <f>SUMIFS(Purchase!$F:$F,Purchase!$A:$A,Waterfall!$A41,Purchase!$D:$D,Waterfall!$C41,Purchase!$C:$C,Waterfall!CX$1)</f>
        <v>0</v>
      </c>
      <c r="CY41" s="4">
        <f>SUMIFS(Purchase!$F:$F,Purchase!$A:$A,Waterfall!$A41,Purchase!$D:$D,Waterfall!$C41,Purchase!$C:$C,Waterfall!CY$1)</f>
        <v>0</v>
      </c>
      <c r="CZ41" s="4">
        <f>SUMIFS(Purchase!$F:$F,Purchase!$A:$A,Waterfall!$A41,Purchase!$D:$D,Waterfall!$C41,Purchase!$C:$C,Waterfall!CZ$1)</f>
        <v>0</v>
      </c>
      <c r="DA41" s="4">
        <f>SUMIFS(Purchase!$F:$F,Purchase!$A:$A,Waterfall!$A41,Purchase!$D:$D,Waterfall!$C41,Purchase!$C:$C,Waterfall!DA$1)</f>
        <v>0</v>
      </c>
      <c r="DB41" s="4">
        <f>SUMIFS(Purchase!$F:$F,Purchase!$A:$A,Waterfall!$A41,Purchase!$D:$D,Waterfall!$C41,Purchase!$C:$C,Waterfall!DB$1)</f>
        <v>0</v>
      </c>
      <c r="DC41" s="4">
        <f>SUMIFS(Purchase!$F:$F,Purchase!$A:$A,Waterfall!$A41,Purchase!$D:$D,Waterfall!$C41,Purchase!$C:$C,Waterfall!DC$1)</f>
        <v>0</v>
      </c>
      <c r="DD41" s="4">
        <f>SUMIFS(Purchase!$F:$F,Purchase!$A:$A,Waterfall!$A41,Purchase!$D:$D,Waterfall!$C41,Purchase!$C:$C,Waterfall!DD$1)</f>
        <v>0</v>
      </c>
      <c r="DE41" s="4">
        <f>SUMIFS(Purchase!$F:$F,Purchase!$A:$A,Waterfall!$A41,Purchase!$D:$D,Waterfall!$C41,Purchase!$C:$C,Waterfall!DE$1)</f>
        <v>0</v>
      </c>
      <c r="DF41" s="4">
        <f>SUMIFS(Purchase!$F:$F,Purchase!$A:$A,Waterfall!$A41,Purchase!$D:$D,Waterfall!$C41,Purchase!$C:$C,Waterfall!DF$1)</f>
        <v>0</v>
      </c>
      <c r="DG41" s="4">
        <f>SUMIFS(Purchase!$F:$F,Purchase!$A:$A,Waterfall!$A41,Purchase!$D:$D,Waterfall!$C41,Purchase!$C:$C,Waterfall!DG$1)</f>
        <v>0</v>
      </c>
      <c r="DH41" s="4">
        <f>SUMIFS(Purchase!$F:$F,Purchase!$A:$A,Waterfall!$A41,Purchase!$D:$D,Waterfall!$C41,Purchase!$C:$C,Waterfall!DH$1)</f>
        <v>0</v>
      </c>
      <c r="DI41" s="4">
        <f>SUMIFS(Purchase!$F:$F,Purchase!$A:$A,Waterfall!$A41,Purchase!$D:$D,Waterfall!$C41,Purchase!$C:$C,Waterfall!DI$1)</f>
        <v>0</v>
      </c>
      <c r="DJ41" s="4">
        <f>SUMIFS(Purchase!$F:$F,Purchase!$A:$A,Waterfall!$A41,Purchase!$D:$D,Waterfall!$C41,Purchase!$C:$C,Waterfall!DJ$1)</f>
        <v>0</v>
      </c>
      <c r="DK41" s="4">
        <f>SUMIFS(Purchase!$F:$F,Purchase!$A:$A,Waterfall!$A41,Purchase!$D:$D,Waterfall!$C41,Purchase!$C:$C,Waterfall!DK$1)</f>
        <v>0</v>
      </c>
      <c r="DL41" s="4">
        <f>SUMIFS(Purchase!$F:$F,Purchase!$A:$A,Waterfall!$A41,Purchase!$D:$D,Waterfall!$C41,Purchase!$C:$C,Waterfall!DL$1)</f>
        <v>0</v>
      </c>
      <c r="DM41" s="4">
        <f>SUMIFS(Purchase!$F:$F,Purchase!$A:$A,Waterfall!$A41,Purchase!$D:$D,Waterfall!$C41,Purchase!$C:$C,Waterfall!DM$1)</f>
        <v>0</v>
      </c>
      <c r="DN41" s="4">
        <f>SUMIFS(Purchase!$F:$F,Purchase!$A:$A,Waterfall!$A41,Purchase!$D:$D,Waterfall!$C41,Purchase!$C:$C,Waterfall!DN$1)</f>
        <v>0</v>
      </c>
      <c r="DO41" s="4">
        <f>SUMIFS(Purchase!$F:$F,Purchase!$A:$A,Waterfall!$A41,Purchase!$D:$D,Waterfall!$C41,Purchase!$C:$C,Waterfall!DO$1)</f>
        <v>0</v>
      </c>
      <c r="DP41" s="4">
        <f>SUMIFS(Purchase!$F:$F,Purchase!$A:$A,Waterfall!$A41,Purchase!$D:$D,Waterfall!$C41,Purchase!$C:$C,Waterfall!DP$1)</f>
        <v>0</v>
      </c>
      <c r="DQ41" s="4">
        <f>SUMIFS(Purchase!$F:$F,Purchase!$A:$A,Waterfall!$A41,Purchase!$D:$D,Waterfall!$C41,Purchase!$C:$C,Waterfall!DQ$1)</f>
        <v>0</v>
      </c>
      <c r="DR41" s="4">
        <f>SUMIFS(Purchase!$F:$F,Purchase!$A:$A,Waterfall!$A41,Purchase!$D:$D,Waterfall!$C41,Purchase!$C:$C,Waterfall!DR$1)</f>
        <v>0</v>
      </c>
      <c r="DS41" s="4">
        <f>SUMIFS(Purchase!$F:$F,Purchase!$A:$A,Waterfall!$A41,Purchase!$D:$D,Waterfall!$C41,Purchase!$C:$C,Waterfall!DS$1)</f>
        <v>0</v>
      </c>
      <c r="DT41" s="4">
        <f>SUMIFS(Purchase!$F:$F,Purchase!$A:$A,Waterfall!$A41,Purchase!$D:$D,Waterfall!$C41,Purchase!$C:$C,Waterfall!DT$1)</f>
        <v>0</v>
      </c>
      <c r="DU41" s="4">
        <f>SUMIFS(Purchase!$F:$F,Purchase!$A:$A,Waterfall!$A41,Purchase!$D:$D,Waterfall!$C41,Purchase!$C:$C,Waterfall!DU$1)</f>
        <v>0</v>
      </c>
      <c r="DV41" s="4">
        <f>SUMIFS(Purchase!$F:$F,Purchase!$A:$A,Waterfall!$A41,Purchase!$D:$D,Waterfall!$C41,Purchase!$C:$C,Waterfall!DV$1)</f>
        <v>0</v>
      </c>
      <c r="DW41" s="4">
        <f>SUMIFS(Purchase!$F:$F,Purchase!$A:$A,Waterfall!$A41,Purchase!$D:$D,Waterfall!$C41,Purchase!$C:$C,Waterfall!DW$1)</f>
        <v>0</v>
      </c>
      <c r="DX41" s="4">
        <f>SUMIFS(Purchase!$F:$F,Purchase!$A:$A,Waterfall!$A41,Purchase!$D:$D,Waterfall!$C41,Purchase!$C:$C,Waterfall!DX$1)</f>
        <v>0</v>
      </c>
      <c r="DY41" s="4">
        <f>SUMIFS(Purchase!$F:$F,Purchase!$A:$A,Waterfall!$A41,Purchase!$D:$D,Waterfall!$C41,Purchase!$C:$C,Waterfall!DY$1)</f>
        <v>0</v>
      </c>
      <c r="DZ41" s="4">
        <f>SUMIFS(Purchase!$F:$F,Purchase!$A:$A,Waterfall!$A41,Purchase!$D:$D,Waterfall!$C41,Purchase!$C:$C,Waterfall!DZ$1)</f>
        <v>0</v>
      </c>
      <c r="EA41" s="4">
        <f>SUMIFS(Purchase!$F:$F,Purchase!$A:$A,Waterfall!$A41,Purchase!$D:$D,Waterfall!$C41,Purchase!$C:$C,Waterfall!EA$1)</f>
        <v>0</v>
      </c>
      <c r="EB41" s="4">
        <f>SUMIFS(Purchase!$F:$F,Purchase!$A:$A,Waterfall!$A41,Purchase!$D:$D,Waterfall!$C41,Purchase!$C:$C,Waterfall!EB$1)</f>
        <v>0</v>
      </c>
      <c r="EC41" s="4">
        <f>SUMIFS(Purchase!$F:$F,Purchase!$A:$A,Waterfall!$A41,Purchase!$D:$D,Waterfall!$C41,Purchase!$C:$C,Waterfall!EC$1)</f>
        <v>0</v>
      </c>
      <c r="ED41" s="4">
        <f>SUMIFS(Purchase!$F:$F,Purchase!$A:$A,Waterfall!$A41,Purchase!$D:$D,Waterfall!$C41,Purchase!$C:$C,Waterfall!ED$1)</f>
        <v>0</v>
      </c>
      <c r="EE41" s="4">
        <f>SUMIFS(Purchase!$F:$F,Purchase!$A:$A,Waterfall!$A41,Purchase!$D:$D,Waterfall!$C41,Purchase!$C:$C,Waterfall!EE$1)</f>
        <v>0</v>
      </c>
      <c r="EF41" s="4">
        <f>SUMIFS(Purchase!$F:$F,Purchase!$A:$A,Waterfall!$A41,Purchase!$D:$D,Waterfall!$C41,Purchase!$C:$C,Waterfall!EF$1)</f>
        <v>0</v>
      </c>
      <c r="EG41" s="4">
        <f>SUMIFS(Purchase!$F:$F,Purchase!$A:$A,Waterfall!$A41,Purchase!$D:$D,Waterfall!$C41,Purchase!$C:$C,Waterfall!EG$1)</f>
        <v>0</v>
      </c>
      <c r="EH41" s="4">
        <f>SUMIFS(Purchase!$F:$F,Purchase!$A:$A,Waterfall!$A41,Purchase!$D:$D,Waterfall!$C41,Purchase!$C:$C,Waterfall!EH$1)</f>
        <v>0</v>
      </c>
      <c r="EI41" s="4">
        <f>SUMIFS(Purchase!$F:$F,Purchase!$A:$A,Waterfall!$A41,Purchase!$D:$D,Waterfall!$C41,Purchase!$C:$C,Waterfall!EI$1)</f>
        <v>0</v>
      </c>
      <c r="EJ41" s="4">
        <f>SUMIFS(Purchase!$F:$F,Purchase!$A:$A,Waterfall!$A41,Purchase!$D:$D,Waterfall!$C41,Purchase!$C:$C,Waterfall!EJ$1)</f>
        <v>0</v>
      </c>
      <c r="EK41" s="4">
        <f>SUMIFS(Purchase!$F:$F,Purchase!$A:$A,Waterfall!$A41,Purchase!$D:$D,Waterfall!$C41,Purchase!$C:$C,Waterfall!EK$1)</f>
        <v>0</v>
      </c>
      <c r="EL41" s="4">
        <f>SUMIFS(Purchase!$F:$F,Purchase!$A:$A,Waterfall!$A41,Purchase!$D:$D,Waterfall!$C41,Purchase!$C:$C,Waterfall!EL$1)</f>
        <v>0</v>
      </c>
      <c r="EM41" s="4">
        <f>SUMIFS(Purchase!$F:$F,Purchase!$A:$A,Waterfall!$A41,Purchase!$D:$D,Waterfall!$C41,Purchase!$C:$C,Waterfall!EM$1)</f>
        <v>0</v>
      </c>
      <c r="EN41" s="4">
        <f>SUMIFS(Purchase!$F:$F,Purchase!$A:$A,Waterfall!$A41,Purchase!$D:$D,Waterfall!$C41,Purchase!$C:$C,Waterfall!EN$1)</f>
        <v>0</v>
      </c>
      <c r="EO41" s="4">
        <f>SUMIFS(Purchase!$F:$F,Purchase!$A:$A,Waterfall!$A41,Purchase!$D:$D,Waterfall!$C41,Purchase!$C:$C,Waterfall!EO$1)</f>
        <v>0</v>
      </c>
      <c r="EP41" s="4">
        <f>SUMIFS(Purchase!$F:$F,Purchase!$A:$A,Waterfall!$A41,Purchase!$D:$D,Waterfall!$C41,Purchase!$C:$C,Waterfall!EP$1)</f>
        <v>0</v>
      </c>
      <c r="EQ41" s="4">
        <f>SUMIFS(Purchase!$F:$F,Purchase!$A:$A,Waterfall!$A41,Purchase!$D:$D,Waterfall!$C41,Purchase!$C:$C,Waterfall!EQ$1)</f>
        <v>0</v>
      </c>
      <c r="ER41" s="4">
        <f>SUMIFS(Purchase!$F:$F,Purchase!$A:$A,Waterfall!$A41,Purchase!$D:$D,Waterfall!$C41,Purchase!$C:$C,Waterfall!ER$1)</f>
        <v>0</v>
      </c>
      <c r="ES41" s="4">
        <f>SUMIFS(Purchase!$F:$F,Purchase!$A:$A,Waterfall!$A41,Purchase!$D:$D,Waterfall!$C41,Purchase!$C:$C,Waterfall!ES$1)</f>
        <v>0</v>
      </c>
      <c r="ET41" s="4">
        <f>SUMIFS(Purchase!$F:$F,Purchase!$A:$A,Waterfall!$A41,Purchase!$D:$D,Waterfall!$C41,Purchase!$C:$C,Waterfall!ET$1)</f>
        <v>0</v>
      </c>
      <c r="EU41" s="4">
        <f>SUMIFS(Purchase!$F:$F,Purchase!$A:$A,Waterfall!$A41,Purchase!$D:$D,Waterfall!$C41,Purchase!$C:$C,Waterfall!EU$1)</f>
        <v>0</v>
      </c>
      <c r="EV41" s="4">
        <f>SUMIFS(Purchase!$F:$F,Purchase!$A:$A,Waterfall!$A41,Purchase!$D:$D,Waterfall!$C41,Purchase!$C:$C,Waterfall!EV$1)</f>
        <v>0</v>
      </c>
      <c r="EW41" s="4">
        <f>SUMIFS(Purchase!$F:$F,Purchase!$A:$A,Waterfall!$A41,Purchase!$D:$D,Waterfall!$C41,Purchase!$C:$C,Waterfall!EW$1)</f>
        <v>0</v>
      </c>
      <c r="EX41" s="4">
        <f>SUMIFS(Purchase!$F:$F,Purchase!$A:$A,Waterfall!$A41,Purchase!$D:$D,Waterfall!$C41,Purchase!$C:$C,Waterfall!EX$1)</f>
        <v>0</v>
      </c>
      <c r="EY41" s="4">
        <f>SUMIFS(Purchase!$F:$F,Purchase!$A:$A,Waterfall!$A41,Purchase!$D:$D,Waterfall!$C41,Purchase!$C:$C,Waterfall!EY$1)</f>
        <v>0</v>
      </c>
      <c r="EZ41" s="4">
        <f>SUMIFS(Purchase!$F:$F,Purchase!$A:$A,Waterfall!$A41,Purchase!$D:$D,Waterfall!$C41,Purchase!$C:$C,Waterfall!EZ$1)</f>
        <v>0</v>
      </c>
      <c r="FA41" s="4">
        <f>SUMIFS(Purchase!$F:$F,Purchase!$A:$A,Waterfall!$A41,Purchase!$D:$D,Waterfall!$C41,Purchase!$C:$C,Waterfall!FA$1)</f>
        <v>0</v>
      </c>
      <c r="FB41" s="4">
        <f>SUMIFS(Purchase!$F:$F,Purchase!$A:$A,Waterfall!$A41,Purchase!$D:$D,Waterfall!$C41,Purchase!$C:$C,Waterfall!FB$1)</f>
        <v>0</v>
      </c>
      <c r="FC41" s="4">
        <f>SUMIFS(Purchase!$F:$F,Purchase!$A:$A,Waterfall!$A41,Purchase!$D:$D,Waterfall!$C41,Purchase!$C:$C,Waterfall!FC$1)</f>
        <v>0</v>
      </c>
      <c r="FD41" s="4">
        <f>SUMIFS(Purchase!$F:$F,Purchase!$A:$A,Waterfall!$A41,Purchase!$D:$D,Waterfall!$C41,Purchase!$C:$C,Waterfall!FD$1)</f>
        <v>0</v>
      </c>
      <c r="FE41" s="4">
        <f>SUMIFS(Purchase!$F:$F,Purchase!$A:$A,Waterfall!$A41,Purchase!$D:$D,Waterfall!$C41,Purchase!$C:$C,Waterfall!FE$1)</f>
        <v>0</v>
      </c>
      <c r="FF41" s="4">
        <f>SUMIFS(Purchase!$F:$F,Purchase!$A:$A,Waterfall!$A41,Purchase!$D:$D,Waterfall!$C41,Purchase!$C:$C,Waterfall!FF$1)</f>
        <v>0</v>
      </c>
      <c r="FG41" s="4">
        <f>SUMIFS(Purchase!$F:$F,Purchase!$A:$A,Waterfall!$A41,Purchase!$D:$D,Waterfall!$C41,Purchase!$C:$C,Waterfall!FG$1)</f>
        <v>0</v>
      </c>
      <c r="FH41" s="4">
        <f>SUMIFS(Purchase!$F:$F,Purchase!$A:$A,Waterfall!$A41,Purchase!$D:$D,Waterfall!$C41,Purchase!$C:$C,Waterfall!FH$1)</f>
        <v>0</v>
      </c>
      <c r="FI41" s="4">
        <f>SUMIFS(Purchase!$F:$F,Purchase!$A:$A,Waterfall!$A41,Purchase!$D:$D,Waterfall!$C41,Purchase!$C:$C,Waterfall!FI$1)</f>
        <v>0</v>
      </c>
      <c r="FJ41" s="4">
        <f>SUMIFS(Purchase!$F:$F,Purchase!$A:$A,Waterfall!$A41,Purchase!$D:$D,Waterfall!$C41,Purchase!$C:$C,Waterfall!FJ$1)</f>
        <v>0</v>
      </c>
      <c r="FK41" s="4">
        <f>SUMIFS(Purchase!$F:$F,Purchase!$A:$A,Waterfall!$A41,Purchase!$D:$D,Waterfall!$C41,Purchase!$C:$C,Waterfall!FK$1)</f>
        <v>0</v>
      </c>
      <c r="FL41" s="4">
        <f>SUMIFS(Purchase!$F:$F,Purchase!$A:$A,Waterfall!$A41,Purchase!$D:$D,Waterfall!$C41,Purchase!$C:$C,Waterfall!FL$1)</f>
        <v>0</v>
      </c>
      <c r="FM41" s="4">
        <f>SUMIFS(Purchase!$F:$F,Purchase!$A:$A,Waterfall!$A41,Purchase!$D:$D,Waterfall!$C41,Purchase!$C:$C,Waterfall!FM$1)</f>
        <v>0</v>
      </c>
      <c r="FN41" s="4">
        <f>SUMIFS(Purchase!$F:$F,Purchase!$A:$A,Waterfall!$A41,Purchase!$D:$D,Waterfall!$C41,Purchase!$C:$C,Waterfall!FN$1)</f>
        <v>0</v>
      </c>
      <c r="FO41" s="4">
        <f>SUMIFS(Purchase!$F:$F,Purchase!$A:$A,Waterfall!$A41,Purchase!$D:$D,Waterfall!$C41,Purchase!$C:$C,Waterfall!FO$1)</f>
        <v>0</v>
      </c>
      <c r="FP41" s="4">
        <f>SUMIFS(Purchase!$F:$F,Purchase!$A:$A,Waterfall!$A41,Purchase!$D:$D,Waterfall!$C41,Purchase!$C:$C,Waterfall!FP$1)</f>
        <v>0</v>
      </c>
      <c r="FQ41" s="4">
        <f>SUMIFS(Purchase!$F:$F,Purchase!$A:$A,Waterfall!$A41,Purchase!$D:$D,Waterfall!$C41,Purchase!$C:$C,Waterfall!FQ$1)</f>
        <v>0</v>
      </c>
      <c r="FR41" s="4">
        <f>SUMIFS(Purchase!$F:$F,Purchase!$A:$A,Waterfall!$A41,Purchase!$D:$D,Waterfall!$C41,Purchase!$C:$C,Waterfall!FR$1)</f>
        <v>0</v>
      </c>
      <c r="FS41" s="4">
        <f>SUMIFS(Purchase!$F:$F,Purchase!$A:$A,Waterfall!$A41,Purchase!$D:$D,Waterfall!$C41,Purchase!$C:$C,Waterfall!FS$1)</f>
        <v>0</v>
      </c>
      <c r="FT41" s="4">
        <f>SUMIFS(Purchase!$F:$F,Purchase!$A:$A,Waterfall!$A41,Purchase!$D:$D,Waterfall!$C41,Purchase!$C:$C,Waterfall!FT$1)</f>
        <v>0</v>
      </c>
      <c r="FU41" s="4">
        <f>SUMIFS(Purchase!$F:$F,Purchase!$A:$A,Waterfall!$A41,Purchase!$D:$D,Waterfall!$C41,Purchase!$C:$C,Waterfall!FU$1)</f>
        <v>0</v>
      </c>
      <c r="FV41" s="4">
        <f>SUMIFS(Purchase!$F:$F,Purchase!$A:$A,Waterfall!$A41,Purchase!$D:$D,Waterfall!$C41,Purchase!$C:$C,Waterfall!FV$1)</f>
        <v>0</v>
      </c>
      <c r="FW41" s="4">
        <f>SUMIFS(Purchase!$F:$F,Purchase!$A:$A,Waterfall!$A41,Purchase!$D:$D,Waterfall!$C41,Purchase!$C:$C,Waterfall!FW$1)</f>
        <v>0</v>
      </c>
      <c r="FX41" s="4">
        <f>SUMIFS(Purchase!$F:$F,Purchase!$A:$A,Waterfall!$A41,Purchase!$D:$D,Waterfall!$C41,Purchase!$C:$C,Waterfall!FX$1)</f>
        <v>0</v>
      </c>
      <c r="FY41" s="4">
        <f>SUMIFS(Purchase!$F:$F,Purchase!$A:$A,Waterfall!$A41,Purchase!$D:$D,Waterfall!$C41,Purchase!$C:$C,Waterfall!FY$1)</f>
        <v>0</v>
      </c>
      <c r="FZ41" s="4">
        <f>SUMIFS(Purchase!$F:$F,Purchase!$A:$A,Waterfall!$A41,Purchase!$D:$D,Waterfall!$C41,Purchase!$C:$C,Waterfall!FZ$1)</f>
        <v>0</v>
      </c>
      <c r="GA41" s="4">
        <f>SUMIFS(Purchase!$F:$F,Purchase!$A:$A,Waterfall!$A41,Purchase!$D:$D,Waterfall!$C41,Purchase!$C:$C,Waterfall!GA$1)</f>
        <v>0</v>
      </c>
      <c r="GB41" s="4">
        <f>SUMIFS(Purchase!$F:$F,Purchase!$A:$A,Waterfall!$A41,Purchase!$D:$D,Waterfall!$C41,Purchase!$C:$C,Waterfall!GB$1)</f>
        <v>0</v>
      </c>
      <c r="GC41" s="4">
        <f>SUMIFS(Purchase!$F:$F,Purchase!$A:$A,Waterfall!$A41,Purchase!$D:$D,Waterfall!$C41,Purchase!$C:$C,Waterfall!GC$1)</f>
        <v>0</v>
      </c>
      <c r="GD41" s="4">
        <f>SUMIFS(Purchase!$F:$F,Purchase!$A:$A,Waterfall!$A41,Purchase!$D:$D,Waterfall!$C41,Purchase!$C:$C,Waterfall!GD$1)</f>
        <v>0</v>
      </c>
      <c r="GE41" s="4">
        <f>SUMIFS(Purchase!$F:$F,Purchase!$A:$A,Waterfall!$A41,Purchase!$D:$D,Waterfall!$C41,Purchase!$C:$C,Waterfall!GE$1)</f>
        <v>0</v>
      </c>
      <c r="GF41" s="4">
        <f>SUMIFS(Purchase!$F:$F,Purchase!$A:$A,Waterfall!$A41,Purchase!$D:$D,Waterfall!$C41,Purchase!$C:$C,Waterfall!GF$1)</f>
        <v>0</v>
      </c>
      <c r="GG41" s="4">
        <f>SUMIFS(Purchase!$F:$F,Purchase!$A:$A,Waterfall!$A41,Purchase!$D:$D,Waterfall!$C41,Purchase!$C:$C,Waterfall!GG$1)</f>
        <v>0</v>
      </c>
      <c r="GH41" s="4">
        <f>SUMIFS(Purchase!$F:$F,Purchase!$A:$A,Waterfall!$A41,Purchase!$D:$D,Waterfall!$C41,Purchase!$C:$C,Waterfall!GH$1)</f>
        <v>0</v>
      </c>
      <c r="GI41" s="4">
        <f>SUMIFS(Purchase!$F:$F,Purchase!$A:$A,Waterfall!$A41,Purchase!$D:$D,Waterfall!$C41,Purchase!$C:$C,Waterfall!GI$1)</f>
        <v>0</v>
      </c>
    </row>
    <row r="42" spans="1:191" x14ac:dyDescent="0.35">
      <c r="A42" s="8">
        <f t="shared" si="3"/>
        <v>1</v>
      </c>
      <c r="B42" s="2" t="str">
        <f>VLOOKUP($A42,Centers!$B$1:$C$120,2,)</f>
        <v>GATE</v>
      </c>
      <c r="C42" s="3">
        <v>44919</v>
      </c>
      <c r="D42" s="4">
        <f>IF($A42=1,SUM(SUMIFS(Indent!$E:$E,Indent!$C:$C,Waterfall!$C42,Indent!$A:$A,Centers!$A$2),SUMIFS(Indent!$E:$E,Indent!$C:$C,Waterfall!$C42,Indent!$A:$A,Centers!$A$3),SUMIFS(Indent!$E:$E,Indent!$C:$C,Waterfall!$C42,Indent!$A:$A,Centers!$A$4),SUMIFS(Indent!$E:$E,Indent!$C:$C,Waterfall!$C42,Indent!$A:$A,Centers!$A$5),SUMIFS(Indent!$E:$E,Indent!$C:$C,Waterfall!$C42,Indent!$A:$A,Centers!$A$6),SUMIFS(Indent!$E:$E,Indent!$C:$C,Waterfall!$C42,Indent!$A:$A,Centers!$A$7),SUMIFS(Indent!$E:$E,Indent!$C:$C,Waterfall!$C42,Indent!$A:$A,Centers!$A$8)),SUMIFS(Indent!$E:$E,Indent!$C:$C,Waterfall!$C42,Indent!$A:$A,$A42))</f>
        <v>38241</v>
      </c>
      <c r="E42" s="4">
        <f>SUMIFS(Purchase!$F:$F,Purchase!$A:$A,Waterfall!$A42,Purchase!$D:$D,Waterfall!$C42,Purchase!$C:$C,Waterfall!E$1)</f>
        <v>0</v>
      </c>
      <c r="F42" s="4">
        <f>SUMIFS(Purchase!$F:$F,Purchase!$A:$A,Waterfall!$A42,Purchase!$D:$D,Waterfall!$C42,Purchase!$C:$C,Waterfall!F$1)</f>
        <v>0</v>
      </c>
      <c r="G42" s="4">
        <f>SUMIFS(Purchase!$F:$F,Purchase!$A:$A,Waterfall!$A42,Purchase!$D:$D,Waterfall!$C42,Purchase!$C:$C,Waterfall!G$1)</f>
        <v>0</v>
      </c>
      <c r="H42" s="4">
        <f>SUMIFS(Purchase!$F:$F,Purchase!$A:$A,Waterfall!$A42,Purchase!$D:$D,Waterfall!$C42,Purchase!$C:$C,Waterfall!H$1)</f>
        <v>0</v>
      </c>
      <c r="I42" s="4">
        <f>SUMIFS(Purchase!$F:$F,Purchase!$A:$A,Waterfall!$A42,Purchase!$D:$D,Waterfall!$C42,Purchase!$C:$C,Waterfall!I$1)</f>
        <v>0</v>
      </c>
      <c r="J42" s="4">
        <f>SUMIFS(Purchase!$F:$F,Purchase!$A:$A,Waterfall!$A42,Purchase!$D:$D,Waterfall!$C42,Purchase!$C:$C,Waterfall!J$1)</f>
        <v>0</v>
      </c>
      <c r="K42" s="4">
        <f>SUMIFS(Purchase!$F:$F,Purchase!$A:$A,Waterfall!$A42,Purchase!$D:$D,Waterfall!$C42,Purchase!$C:$C,Waterfall!K$1)</f>
        <v>0</v>
      </c>
      <c r="L42" s="4">
        <f>SUMIFS(Purchase!$F:$F,Purchase!$A:$A,Waterfall!$A42,Purchase!$D:$D,Waterfall!$C42,Purchase!$C:$C,Waterfall!L$1)</f>
        <v>0</v>
      </c>
      <c r="M42" s="4">
        <f>SUMIFS(Purchase!$F:$F,Purchase!$A:$A,Waterfall!$A42,Purchase!$D:$D,Waterfall!$C42,Purchase!$C:$C,Waterfall!M$1)</f>
        <v>0</v>
      </c>
      <c r="N42" s="4">
        <f>SUMIFS(Purchase!$F:$F,Purchase!$A:$A,Waterfall!$A42,Purchase!$D:$D,Waterfall!$C42,Purchase!$C:$C,Waterfall!N$1)</f>
        <v>0</v>
      </c>
      <c r="O42" s="4">
        <f>SUMIFS(Purchase!$F:$F,Purchase!$A:$A,Waterfall!$A42,Purchase!$D:$D,Waterfall!$C42,Purchase!$C:$C,Waterfall!O$1)</f>
        <v>0</v>
      </c>
      <c r="P42" s="4">
        <f>SUMIFS(Purchase!$F:$F,Purchase!$A:$A,Waterfall!$A42,Purchase!$D:$D,Waterfall!$C42,Purchase!$C:$C,Waterfall!P$1)</f>
        <v>0</v>
      </c>
      <c r="Q42" s="4">
        <f>SUMIFS(Purchase!$F:$F,Purchase!$A:$A,Waterfall!$A42,Purchase!$D:$D,Waterfall!$C42,Purchase!$C:$C,Waterfall!Q$1)</f>
        <v>0</v>
      </c>
      <c r="R42" s="4">
        <f>SUMIFS(Purchase!$F:$F,Purchase!$A:$A,Waterfall!$A42,Purchase!$D:$D,Waterfall!$C42,Purchase!$C:$C,Waterfall!R$1)</f>
        <v>0</v>
      </c>
      <c r="S42" s="4">
        <f>SUMIFS(Purchase!$F:$F,Purchase!$A:$A,Waterfall!$A42,Purchase!$D:$D,Waterfall!$C42,Purchase!$C:$C,Waterfall!S$1)</f>
        <v>0</v>
      </c>
      <c r="T42" s="4">
        <f>SUMIFS(Purchase!$F:$F,Purchase!$A:$A,Waterfall!$A42,Purchase!$D:$D,Waterfall!$C42,Purchase!$C:$C,Waterfall!T$1)</f>
        <v>0</v>
      </c>
      <c r="U42" s="4">
        <f>SUMIFS(Purchase!$F:$F,Purchase!$A:$A,Waterfall!$A42,Purchase!$D:$D,Waterfall!$C42,Purchase!$C:$C,Waterfall!U$1)</f>
        <v>0</v>
      </c>
      <c r="V42" s="4">
        <f>SUMIFS(Purchase!$F:$F,Purchase!$A:$A,Waterfall!$A42,Purchase!$D:$D,Waterfall!$C42,Purchase!$C:$C,Waterfall!V$1)</f>
        <v>0</v>
      </c>
      <c r="W42" s="4">
        <f>SUMIFS(Purchase!$F:$F,Purchase!$A:$A,Waterfall!$A42,Purchase!$D:$D,Waterfall!$C42,Purchase!$C:$C,Waterfall!W$1)</f>
        <v>0</v>
      </c>
      <c r="X42" s="4">
        <f>SUMIFS(Purchase!$F:$F,Purchase!$A:$A,Waterfall!$A42,Purchase!$D:$D,Waterfall!$C42,Purchase!$C:$C,Waterfall!X$1)</f>
        <v>0</v>
      </c>
      <c r="Y42" s="4">
        <f>SUMIFS(Purchase!$F:$F,Purchase!$A:$A,Waterfall!$A42,Purchase!$D:$D,Waterfall!$C42,Purchase!$C:$C,Waterfall!Y$1)</f>
        <v>0</v>
      </c>
      <c r="Z42" s="4">
        <f>SUMIFS(Purchase!$F:$F,Purchase!$A:$A,Waterfall!$A42,Purchase!$D:$D,Waterfall!$C42,Purchase!$C:$C,Waterfall!Z$1)</f>
        <v>0</v>
      </c>
      <c r="AA42" s="4">
        <f>SUMIFS(Purchase!$F:$F,Purchase!$A:$A,Waterfall!$A42,Purchase!$D:$D,Waterfall!$C42,Purchase!$C:$C,Waterfall!AA$1)</f>
        <v>0</v>
      </c>
      <c r="AB42" s="4">
        <f>SUMIFS(Purchase!$F:$F,Purchase!$A:$A,Waterfall!$A42,Purchase!$D:$D,Waterfall!$C42,Purchase!$C:$C,Waterfall!AB$1)</f>
        <v>0</v>
      </c>
      <c r="AC42" s="4">
        <f>SUMIFS(Purchase!$F:$F,Purchase!$A:$A,Waterfall!$A42,Purchase!$D:$D,Waterfall!$C42,Purchase!$C:$C,Waterfall!AC$1)</f>
        <v>0</v>
      </c>
      <c r="AD42" s="4">
        <f>SUMIFS(Purchase!$F:$F,Purchase!$A:$A,Waterfall!$A42,Purchase!$D:$D,Waterfall!$C42,Purchase!$C:$C,Waterfall!AD$1)</f>
        <v>0</v>
      </c>
      <c r="AE42" s="4">
        <f>SUMIFS(Purchase!$F:$F,Purchase!$A:$A,Waterfall!$A42,Purchase!$D:$D,Waterfall!$C42,Purchase!$C:$C,Waterfall!AE$1)</f>
        <v>0</v>
      </c>
      <c r="AF42" s="4">
        <f>SUMIFS(Purchase!$F:$F,Purchase!$A:$A,Waterfall!$A42,Purchase!$D:$D,Waterfall!$C42,Purchase!$C:$C,Waterfall!AF$1)</f>
        <v>0</v>
      </c>
      <c r="AG42" s="4">
        <f>SUMIFS(Purchase!$F:$F,Purchase!$A:$A,Waterfall!$A42,Purchase!$D:$D,Waterfall!$C42,Purchase!$C:$C,Waterfall!AG$1)</f>
        <v>0</v>
      </c>
      <c r="AH42" s="4">
        <f>SUMIFS(Purchase!$F:$F,Purchase!$A:$A,Waterfall!$A42,Purchase!$D:$D,Waterfall!$C42,Purchase!$C:$C,Waterfall!AH$1)</f>
        <v>0</v>
      </c>
      <c r="AI42" s="4">
        <f>SUMIFS(Purchase!$F:$F,Purchase!$A:$A,Waterfall!$A42,Purchase!$D:$D,Waterfall!$C42,Purchase!$C:$C,Waterfall!AI$1)</f>
        <v>0</v>
      </c>
      <c r="AJ42" s="4">
        <f>SUMIFS(Purchase!$F:$F,Purchase!$A:$A,Waterfall!$A42,Purchase!$D:$D,Waterfall!$C42,Purchase!$C:$C,Waterfall!AJ$1)</f>
        <v>0</v>
      </c>
      <c r="AK42" s="4">
        <f>SUMIFS(Purchase!$F:$F,Purchase!$A:$A,Waterfall!$A42,Purchase!$D:$D,Waterfall!$C42,Purchase!$C:$C,Waterfall!AK$1)</f>
        <v>0</v>
      </c>
      <c r="AL42" s="4">
        <f>SUMIFS(Purchase!$F:$F,Purchase!$A:$A,Waterfall!$A42,Purchase!$D:$D,Waterfall!$C42,Purchase!$C:$C,Waterfall!AL$1)</f>
        <v>0</v>
      </c>
      <c r="AM42" s="4">
        <f>SUMIFS(Purchase!$F:$F,Purchase!$A:$A,Waterfall!$A42,Purchase!$D:$D,Waterfall!$C42,Purchase!$C:$C,Waterfall!AM$1)</f>
        <v>0</v>
      </c>
      <c r="AN42" s="4">
        <f>SUMIFS(Purchase!$F:$F,Purchase!$A:$A,Waterfall!$A42,Purchase!$D:$D,Waterfall!$C42,Purchase!$C:$C,Waterfall!AN$1)</f>
        <v>0</v>
      </c>
      <c r="AO42" s="4">
        <f>SUMIFS(Purchase!$F:$F,Purchase!$A:$A,Waterfall!$A42,Purchase!$D:$D,Waterfall!$C42,Purchase!$C:$C,Waterfall!AO$1)</f>
        <v>0</v>
      </c>
      <c r="AP42" s="4">
        <f>SUMIFS(Purchase!$F:$F,Purchase!$A:$A,Waterfall!$A42,Purchase!$D:$D,Waterfall!$C42,Purchase!$C:$C,Waterfall!AP$1)</f>
        <v>0</v>
      </c>
      <c r="AQ42" s="4">
        <f>SUMIFS(Purchase!$F:$F,Purchase!$A:$A,Waterfall!$A42,Purchase!$D:$D,Waterfall!$C42,Purchase!$C:$C,Waterfall!AQ$1)</f>
        <v>3865.28</v>
      </c>
      <c r="AR42" s="4">
        <f>SUMIFS(Purchase!$F:$F,Purchase!$A:$A,Waterfall!$A42,Purchase!$D:$D,Waterfall!$C42,Purchase!$C:$C,Waterfall!AR$1)</f>
        <v>14640.93</v>
      </c>
      <c r="AS42" s="4">
        <f>SUMIFS(Purchase!$F:$F,Purchase!$A:$A,Waterfall!$A42,Purchase!$D:$D,Waterfall!$C42,Purchase!$C:$C,Waterfall!AS$1)</f>
        <v>12006.89</v>
      </c>
      <c r="AT42" s="4">
        <f>SUMIFS(Purchase!$F:$F,Purchase!$A:$A,Waterfall!$A42,Purchase!$D:$D,Waterfall!$C42,Purchase!$C:$C,Waterfall!AT$1)</f>
        <v>6602.43</v>
      </c>
      <c r="AU42" s="4">
        <f>SUMIFS(Purchase!$F:$F,Purchase!$A:$A,Waterfall!$A42,Purchase!$D:$D,Waterfall!$C42,Purchase!$C:$C,Waterfall!AU$1)</f>
        <v>5805.83</v>
      </c>
      <c r="AV42" s="4">
        <f>SUMIFS(Purchase!$F:$F,Purchase!$A:$A,Waterfall!$A42,Purchase!$D:$D,Waterfall!$C42,Purchase!$C:$C,Waterfall!AV$1)</f>
        <v>3065.58</v>
      </c>
      <c r="AW42" s="4">
        <f>SUMIFS(Purchase!$F:$F,Purchase!$A:$A,Waterfall!$A42,Purchase!$D:$D,Waterfall!$C42,Purchase!$C:$C,Waterfall!AW$1)</f>
        <v>67.02</v>
      </c>
      <c r="AX42" s="4">
        <f>SUMIFS(Purchase!$F:$F,Purchase!$A:$A,Waterfall!$A42,Purchase!$D:$D,Waterfall!$C42,Purchase!$C:$C,Waterfall!AX$1)</f>
        <v>0</v>
      </c>
      <c r="AY42" s="4">
        <f>SUMIFS(Purchase!$F:$F,Purchase!$A:$A,Waterfall!$A42,Purchase!$D:$D,Waterfall!$C42,Purchase!$C:$C,Waterfall!AY$1)</f>
        <v>0</v>
      </c>
      <c r="AZ42" s="4">
        <f>SUMIFS(Purchase!$F:$F,Purchase!$A:$A,Waterfall!$A42,Purchase!$D:$D,Waterfall!$C42,Purchase!$C:$C,Waterfall!AZ$1)</f>
        <v>0</v>
      </c>
      <c r="BA42" s="4">
        <f>SUMIFS(Purchase!$F:$F,Purchase!$A:$A,Waterfall!$A42,Purchase!$D:$D,Waterfall!$C42,Purchase!$C:$C,Waterfall!BA$1)</f>
        <v>0</v>
      </c>
      <c r="BB42" s="4">
        <f>SUMIFS(Purchase!$F:$F,Purchase!$A:$A,Waterfall!$A42,Purchase!$D:$D,Waterfall!$C42,Purchase!$C:$C,Waterfall!BB$1)</f>
        <v>0</v>
      </c>
      <c r="BC42" s="4">
        <f>SUMIFS(Purchase!$F:$F,Purchase!$A:$A,Waterfall!$A42,Purchase!$D:$D,Waterfall!$C42,Purchase!$C:$C,Waterfall!BC$1)</f>
        <v>0</v>
      </c>
      <c r="BD42" s="4">
        <f>SUMIFS(Purchase!$F:$F,Purchase!$A:$A,Waterfall!$A42,Purchase!$D:$D,Waterfall!$C42,Purchase!$C:$C,Waterfall!BD$1)</f>
        <v>0</v>
      </c>
      <c r="BE42" s="4">
        <f>SUMIFS(Purchase!$F:$F,Purchase!$A:$A,Waterfall!$A42,Purchase!$D:$D,Waterfall!$C42,Purchase!$C:$C,Waterfall!BE$1)</f>
        <v>0</v>
      </c>
      <c r="BF42" s="4">
        <f>SUMIFS(Purchase!$F:$F,Purchase!$A:$A,Waterfall!$A42,Purchase!$D:$D,Waterfall!$C42,Purchase!$C:$C,Waterfall!BF$1)</f>
        <v>0</v>
      </c>
      <c r="BG42" s="4">
        <f>SUMIFS(Purchase!$F:$F,Purchase!$A:$A,Waterfall!$A42,Purchase!$D:$D,Waterfall!$C42,Purchase!$C:$C,Waterfall!BG$1)</f>
        <v>0</v>
      </c>
      <c r="BH42" s="4">
        <f>SUMIFS(Purchase!$F:$F,Purchase!$A:$A,Waterfall!$A42,Purchase!$D:$D,Waterfall!$C42,Purchase!$C:$C,Waterfall!BH$1)</f>
        <v>0</v>
      </c>
      <c r="BI42" s="4">
        <f>SUMIFS(Purchase!$F:$F,Purchase!$A:$A,Waterfall!$A42,Purchase!$D:$D,Waterfall!$C42,Purchase!$C:$C,Waterfall!BI$1)</f>
        <v>0</v>
      </c>
      <c r="BJ42" s="4">
        <f>SUMIFS(Purchase!$F:$F,Purchase!$A:$A,Waterfall!$A42,Purchase!$D:$D,Waterfall!$C42,Purchase!$C:$C,Waterfall!BJ$1)</f>
        <v>0</v>
      </c>
      <c r="BK42" s="4">
        <f>SUMIFS(Purchase!$F:$F,Purchase!$A:$A,Waterfall!$A42,Purchase!$D:$D,Waterfall!$C42,Purchase!$C:$C,Waterfall!BK$1)</f>
        <v>0</v>
      </c>
      <c r="BL42" s="4">
        <f>SUMIFS(Purchase!$F:$F,Purchase!$A:$A,Waterfall!$A42,Purchase!$D:$D,Waterfall!$C42,Purchase!$C:$C,Waterfall!BL$1)</f>
        <v>0</v>
      </c>
      <c r="BM42" s="4">
        <f>SUMIFS(Purchase!$F:$F,Purchase!$A:$A,Waterfall!$A42,Purchase!$D:$D,Waterfall!$C42,Purchase!$C:$C,Waterfall!BM$1)</f>
        <v>0</v>
      </c>
      <c r="BN42" s="4">
        <f>SUMIFS(Purchase!$F:$F,Purchase!$A:$A,Waterfall!$A42,Purchase!$D:$D,Waterfall!$C42,Purchase!$C:$C,Waterfall!BN$1)</f>
        <v>0</v>
      </c>
      <c r="BO42" s="4">
        <f>SUMIFS(Purchase!$F:$F,Purchase!$A:$A,Waterfall!$A42,Purchase!$D:$D,Waterfall!$C42,Purchase!$C:$C,Waterfall!BO$1)</f>
        <v>0</v>
      </c>
      <c r="BP42" s="4">
        <f>SUMIFS(Purchase!$F:$F,Purchase!$A:$A,Waterfall!$A42,Purchase!$D:$D,Waterfall!$C42,Purchase!$C:$C,Waterfall!BP$1)</f>
        <v>0</v>
      </c>
      <c r="BQ42" s="4">
        <f>SUMIFS(Purchase!$F:$F,Purchase!$A:$A,Waterfall!$A42,Purchase!$D:$D,Waterfall!$C42,Purchase!$C:$C,Waterfall!BQ$1)</f>
        <v>0</v>
      </c>
      <c r="BR42" s="4">
        <f>SUMIFS(Purchase!$F:$F,Purchase!$A:$A,Waterfall!$A42,Purchase!$D:$D,Waterfall!$C42,Purchase!$C:$C,Waterfall!BR$1)</f>
        <v>0</v>
      </c>
      <c r="BS42" s="4">
        <f>SUMIFS(Purchase!$F:$F,Purchase!$A:$A,Waterfall!$A42,Purchase!$D:$D,Waterfall!$C42,Purchase!$C:$C,Waterfall!BS$1)</f>
        <v>0</v>
      </c>
      <c r="BT42" s="4">
        <f>SUMIFS(Purchase!$F:$F,Purchase!$A:$A,Waterfall!$A42,Purchase!$D:$D,Waterfall!$C42,Purchase!$C:$C,Waterfall!BT$1)</f>
        <v>0</v>
      </c>
      <c r="BU42" s="4">
        <f>SUMIFS(Purchase!$F:$F,Purchase!$A:$A,Waterfall!$A42,Purchase!$D:$D,Waterfall!$C42,Purchase!$C:$C,Waterfall!BU$1)</f>
        <v>0</v>
      </c>
      <c r="BV42" s="4">
        <f>SUMIFS(Purchase!$F:$F,Purchase!$A:$A,Waterfall!$A42,Purchase!$D:$D,Waterfall!$C42,Purchase!$C:$C,Waterfall!BV$1)</f>
        <v>0</v>
      </c>
      <c r="BW42" s="4">
        <f>SUMIFS(Purchase!$F:$F,Purchase!$A:$A,Waterfall!$A42,Purchase!$D:$D,Waterfall!$C42,Purchase!$C:$C,Waterfall!BW$1)</f>
        <v>0</v>
      </c>
      <c r="BX42" s="4">
        <f>SUMIFS(Purchase!$F:$F,Purchase!$A:$A,Waterfall!$A42,Purchase!$D:$D,Waterfall!$C42,Purchase!$C:$C,Waterfall!BX$1)</f>
        <v>0</v>
      </c>
      <c r="BY42" s="4">
        <f>SUMIFS(Purchase!$F:$F,Purchase!$A:$A,Waterfall!$A42,Purchase!$D:$D,Waterfall!$C42,Purchase!$C:$C,Waterfall!BY$1)</f>
        <v>0</v>
      </c>
      <c r="BZ42" s="4">
        <f>SUMIFS(Purchase!$F:$F,Purchase!$A:$A,Waterfall!$A42,Purchase!$D:$D,Waterfall!$C42,Purchase!$C:$C,Waterfall!BZ$1)</f>
        <v>0</v>
      </c>
      <c r="CA42" s="4">
        <f>SUMIFS(Purchase!$F:$F,Purchase!$A:$A,Waterfall!$A42,Purchase!$D:$D,Waterfall!$C42,Purchase!$C:$C,Waterfall!CA$1)</f>
        <v>0</v>
      </c>
      <c r="CB42" s="4">
        <f>SUMIFS(Purchase!$F:$F,Purchase!$A:$A,Waterfall!$A42,Purchase!$D:$D,Waterfall!$C42,Purchase!$C:$C,Waterfall!CB$1)</f>
        <v>0</v>
      </c>
      <c r="CC42" s="4">
        <f>SUMIFS(Purchase!$F:$F,Purchase!$A:$A,Waterfall!$A42,Purchase!$D:$D,Waterfall!$C42,Purchase!$C:$C,Waterfall!CC$1)</f>
        <v>0</v>
      </c>
      <c r="CD42" s="4">
        <f>SUMIFS(Purchase!$F:$F,Purchase!$A:$A,Waterfall!$A42,Purchase!$D:$D,Waterfall!$C42,Purchase!$C:$C,Waterfall!CD$1)</f>
        <v>0</v>
      </c>
      <c r="CE42" s="4">
        <f>SUMIFS(Purchase!$F:$F,Purchase!$A:$A,Waterfall!$A42,Purchase!$D:$D,Waterfall!$C42,Purchase!$C:$C,Waterfall!CE$1)</f>
        <v>0</v>
      </c>
      <c r="CF42" s="4">
        <f>SUMIFS(Purchase!$F:$F,Purchase!$A:$A,Waterfall!$A42,Purchase!$D:$D,Waterfall!$C42,Purchase!$C:$C,Waterfall!CF$1)</f>
        <v>0</v>
      </c>
      <c r="CG42" s="4">
        <f>SUMIFS(Purchase!$F:$F,Purchase!$A:$A,Waterfall!$A42,Purchase!$D:$D,Waterfall!$C42,Purchase!$C:$C,Waterfall!CG$1)</f>
        <v>0</v>
      </c>
      <c r="CH42" s="4">
        <f>SUMIFS(Purchase!$F:$F,Purchase!$A:$A,Waterfall!$A42,Purchase!$D:$D,Waterfall!$C42,Purchase!$C:$C,Waterfall!CH$1)</f>
        <v>0</v>
      </c>
      <c r="CI42" s="4">
        <f>SUMIFS(Purchase!$F:$F,Purchase!$A:$A,Waterfall!$A42,Purchase!$D:$D,Waterfall!$C42,Purchase!$C:$C,Waterfall!CI$1)</f>
        <v>0</v>
      </c>
      <c r="CJ42" s="4">
        <f>SUMIFS(Purchase!$F:$F,Purchase!$A:$A,Waterfall!$A42,Purchase!$D:$D,Waterfall!$C42,Purchase!$C:$C,Waterfall!CJ$1)</f>
        <v>0</v>
      </c>
      <c r="CK42" s="4">
        <f>SUMIFS(Purchase!$F:$F,Purchase!$A:$A,Waterfall!$A42,Purchase!$D:$D,Waterfall!$C42,Purchase!$C:$C,Waterfall!CK$1)</f>
        <v>0</v>
      </c>
      <c r="CL42" s="4">
        <f>SUMIFS(Purchase!$F:$F,Purchase!$A:$A,Waterfall!$A42,Purchase!$D:$D,Waterfall!$C42,Purchase!$C:$C,Waterfall!CL$1)</f>
        <v>0</v>
      </c>
      <c r="CM42" s="4">
        <f>SUMIFS(Purchase!$F:$F,Purchase!$A:$A,Waterfall!$A42,Purchase!$D:$D,Waterfall!$C42,Purchase!$C:$C,Waterfall!CM$1)</f>
        <v>0</v>
      </c>
      <c r="CN42" s="4">
        <f>SUMIFS(Purchase!$F:$F,Purchase!$A:$A,Waterfall!$A42,Purchase!$D:$D,Waterfall!$C42,Purchase!$C:$C,Waterfall!CN$1)</f>
        <v>0</v>
      </c>
      <c r="CO42" s="4">
        <f>SUMIFS(Purchase!$F:$F,Purchase!$A:$A,Waterfall!$A42,Purchase!$D:$D,Waterfall!$C42,Purchase!$C:$C,Waterfall!CO$1)</f>
        <v>0</v>
      </c>
      <c r="CP42" s="4">
        <f>SUMIFS(Purchase!$F:$F,Purchase!$A:$A,Waterfall!$A42,Purchase!$D:$D,Waterfall!$C42,Purchase!$C:$C,Waterfall!CP$1)</f>
        <v>0</v>
      </c>
      <c r="CQ42" s="4">
        <f>SUMIFS(Purchase!$F:$F,Purchase!$A:$A,Waterfall!$A42,Purchase!$D:$D,Waterfall!$C42,Purchase!$C:$C,Waterfall!CQ$1)</f>
        <v>0</v>
      </c>
      <c r="CR42" s="4">
        <f>SUMIFS(Purchase!$F:$F,Purchase!$A:$A,Waterfall!$A42,Purchase!$D:$D,Waterfall!$C42,Purchase!$C:$C,Waterfall!CR$1)</f>
        <v>0</v>
      </c>
      <c r="CS42" s="4">
        <f>SUMIFS(Purchase!$F:$F,Purchase!$A:$A,Waterfall!$A42,Purchase!$D:$D,Waterfall!$C42,Purchase!$C:$C,Waterfall!CS$1)</f>
        <v>0</v>
      </c>
      <c r="CT42" s="4">
        <f>SUMIFS(Purchase!$F:$F,Purchase!$A:$A,Waterfall!$A42,Purchase!$D:$D,Waterfall!$C42,Purchase!$C:$C,Waterfall!CT$1)</f>
        <v>0</v>
      </c>
      <c r="CU42" s="4">
        <f>SUMIFS(Purchase!$F:$F,Purchase!$A:$A,Waterfall!$A42,Purchase!$D:$D,Waterfall!$C42,Purchase!$C:$C,Waterfall!CU$1)</f>
        <v>0</v>
      </c>
      <c r="CV42" s="4">
        <f>SUMIFS(Purchase!$F:$F,Purchase!$A:$A,Waterfall!$A42,Purchase!$D:$D,Waterfall!$C42,Purchase!$C:$C,Waterfall!CV$1)</f>
        <v>0</v>
      </c>
      <c r="CW42" s="4">
        <f>SUMIFS(Purchase!$F:$F,Purchase!$A:$A,Waterfall!$A42,Purchase!$D:$D,Waterfall!$C42,Purchase!$C:$C,Waterfall!CW$1)</f>
        <v>0</v>
      </c>
      <c r="CX42" s="4">
        <f>SUMIFS(Purchase!$F:$F,Purchase!$A:$A,Waterfall!$A42,Purchase!$D:$D,Waterfall!$C42,Purchase!$C:$C,Waterfall!CX$1)</f>
        <v>0</v>
      </c>
      <c r="CY42" s="4">
        <f>SUMIFS(Purchase!$F:$F,Purchase!$A:$A,Waterfall!$A42,Purchase!$D:$D,Waterfall!$C42,Purchase!$C:$C,Waterfall!CY$1)</f>
        <v>0</v>
      </c>
      <c r="CZ42" s="4">
        <f>SUMIFS(Purchase!$F:$F,Purchase!$A:$A,Waterfall!$A42,Purchase!$D:$D,Waterfall!$C42,Purchase!$C:$C,Waterfall!CZ$1)</f>
        <v>0</v>
      </c>
      <c r="DA42" s="4">
        <f>SUMIFS(Purchase!$F:$F,Purchase!$A:$A,Waterfall!$A42,Purchase!$D:$D,Waterfall!$C42,Purchase!$C:$C,Waterfall!DA$1)</f>
        <v>0</v>
      </c>
      <c r="DB42" s="4">
        <f>SUMIFS(Purchase!$F:$F,Purchase!$A:$A,Waterfall!$A42,Purchase!$D:$D,Waterfall!$C42,Purchase!$C:$C,Waterfall!DB$1)</f>
        <v>0</v>
      </c>
      <c r="DC42" s="4">
        <f>SUMIFS(Purchase!$F:$F,Purchase!$A:$A,Waterfall!$A42,Purchase!$D:$D,Waterfall!$C42,Purchase!$C:$C,Waterfall!DC$1)</f>
        <v>0</v>
      </c>
      <c r="DD42" s="4">
        <f>SUMIFS(Purchase!$F:$F,Purchase!$A:$A,Waterfall!$A42,Purchase!$D:$D,Waterfall!$C42,Purchase!$C:$C,Waterfall!DD$1)</f>
        <v>0</v>
      </c>
      <c r="DE42" s="4">
        <f>SUMIFS(Purchase!$F:$F,Purchase!$A:$A,Waterfall!$A42,Purchase!$D:$D,Waterfall!$C42,Purchase!$C:$C,Waterfall!DE$1)</f>
        <v>0</v>
      </c>
      <c r="DF42" s="4">
        <f>SUMIFS(Purchase!$F:$F,Purchase!$A:$A,Waterfall!$A42,Purchase!$D:$D,Waterfall!$C42,Purchase!$C:$C,Waterfall!DF$1)</f>
        <v>0</v>
      </c>
      <c r="DG42" s="4">
        <f>SUMIFS(Purchase!$F:$F,Purchase!$A:$A,Waterfall!$A42,Purchase!$D:$D,Waterfall!$C42,Purchase!$C:$C,Waterfall!DG$1)</f>
        <v>0</v>
      </c>
      <c r="DH42" s="4">
        <f>SUMIFS(Purchase!$F:$F,Purchase!$A:$A,Waterfall!$A42,Purchase!$D:$D,Waterfall!$C42,Purchase!$C:$C,Waterfall!DH$1)</f>
        <v>0</v>
      </c>
      <c r="DI42" s="4">
        <f>SUMIFS(Purchase!$F:$F,Purchase!$A:$A,Waterfall!$A42,Purchase!$D:$D,Waterfall!$C42,Purchase!$C:$C,Waterfall!DI$1)</f>
        <v>0</v>
      </c>
      <c r="DJ42" s="4">
        <f>SUMIFS(Purchase!$F:$F,Purchase!$A:$A,Waterfall!$A42,Purchase!$D:$D,Waterfall!$C42,Purchase!$C:$C,Waterfall!DJ$1)</f>
        <v>0</v>
      </c>
      <c r="DK42" s="4">
        <f>SUMIFS(Purchase!$F:$F,Purchase!$A:$A,Waterfall!$A42,Purchase!$D:$D,Waterfall!$C42,Purchase!$C:$C,Waterfall!DK$1)</f>
        <v>0</v>
      </c>
      <c r="DL42" s="4">
        <f>SUMIFS(Purchase!$F:$F,Purchase!$A:$A,Waterfall!$A42,Purchase!$D:$D,Waterfall!$C42,Purchase!$C:$C,Waterfall!DL$1)</f>
        <v>0</v>
      </c>
      <c r="DM42" s="4">
        <f>SUMIFS(Purchase!$F:$F,Purchase!$A:$A,Waterfall!$A42,Purchase!$D:$D,Waterfall!$C42,Purchase!$C:$C,Waterfall!DM$1)</f>
        <v>0</v>
      </c>
      <c r="DN42" s="4">
        <f>SUMIFS(Purchase!$F:$F,Purchase!$A:$A,Waterfall!$A42,Purchase!$D:$D,Waterfall!$C42,Purchase!$C:$C,Waterfall!DN$1)</f>
        <v>0</v>
      </c>
      <c r="DO42" s="4">
        <f>SUMIFS(Purchase!$F:$F,Purchase!$A:$A,Waterfall!$A42,Purchase!$D:$D,Waterfall!$C42,Purchase!$C:$C,Waterfall!DO$1)</f>
        <v>0</v>
      </c>
      <c r="DP42" s="4">
        <f>SUMIFS(Purchase!$F:$F,Purchase!$A:$A,Waterfall!$A42,Purchase!$D:$D,Waterfall!$C42,Purchase!$C:$C,Waterfall!DP$1)</f>
        <v>0</v>
      </c>
      <c r="DQ42" s="4">
        <f>SUMIFS(Purchase!$F:$F,Purchase!$A:$A,Waterfall!$A42,Purchase!$D:$D,Waterfall!$C42,Purchase!$C:$C,Waterfall!DQ$1)</f>
        <v>0</v>
      </c>
      <c r="DR42" s="4">
        <f>SUMIFS(Purchase!$F:$F,Purchase!$A:$A,Waterfall!$A42,Purchase!$D:$D,Waterfall!$C42,Purchase!$C:$C,Waterfall!DR$1)</f>
        <v>0</v>
      </c>
      <c r="DS42" s="4">
        <f>SUMIFS(Purchase!$F:$F,Purchase!$A:$A,Waterfall!$A42,Purchase!$D:$D,Waterfall!$C42,Purchase!$C:$C,Waterfall!DS$1)</f>
        <v>0</v>
      </c>
      <c r="DT42" s="4">
        <f>SUMIFS(Purchase!$F:$F,Purchase!$A:$A,Waterfall!$A42,Purchase!$D:$D,Waterfall!$C42,Purchase!$C:$C,Waterfall!DT$1)</f>
        <v>0</v>
      </c>
      <c r="DU42" s="4">
        <f>SUMIFS(Purchase!$F:$F,Purchase!$A:$A,Waterfall!$A42,Purchase!$D:$D,Waterfall!$C42,Purchase!$C:$C,Waterfall!DU$1)</f>
        <v>0</v>
      </c>
      <c r="DV42" s="4">
        <f>SUMIFS(Purchase!$F:$F,Purchase!$A:$A,Waterfall!$A42,Purchase!$D:$D,Waterfall!$C42,Purchase!$C:$C,Waterfall!DV$1)</f>
        <v>0</v>
      </c>
      <c r="DW42" s="4">
        <f>SUMIFS(Purchase!$F:$F,Purchase!$A:$A,Waterfall!$A42,Purchase!$D:$D,Waterfall!$C42,Purchase!$C:$C,Waterfall!DW$1)</f>
        <v>0</v>
      </c>
      <c r="DX42" s="4">
        <f>SUMIFS(Purchase!$F:$F,Purchase!$A:$A,Waterfall!$A42,Purchase!$D:$D,Waterfall!$C42,Purchase!$C:$C,Waterfall!DX$1)</f>
        <v>0</v>
      </c>
      <c r="DY42" s="4">
        <f>SUMIFS(Purchase!$F:$F,Purchase!$A:$A,Waterfall!$A42,Purchase!$D:$D,Waterfall!$C42,Purchase!$C:$C,Waterfall!DY$1)</f>
        <v>0</v>
      </c>
      <c r="DZ42" s="4">
        <f>SUMIFS(Purchase!$F:$F,Purchase!$A:$A,Waterfall!$A42,Purchase!$D:$D,Waterfall!$C42,Purchase!$C:$C,Waterfall!DZ$1)</f>
        <v>0</v>
      </c>
      <c r="EA42" s="4">
        <f>SUMIFS(Purchase!$F:$F,Purchase!$A:$A,Waterfall!$A42,Purchase!$D:$D,Waterfall!$C42,Purchase!$C:$C,Waterfall!EA$1)</f>
        <v>0</v>
      </c>
      <c r="EB42" s="4">
        <f>SUMIFS(Purchase!$F:$F,Purchase!$A:$A,Waterfall!$A42,Purchase!$D:$D,Waterfall!$C42,Purchase!$C:$C,Waterfall!EB$1)</f>
        <v>0</v>
      </c>
      <c r="EC42" s="4">
        <f>SUMIFS(Purchase!$F:$F,Purchase!$A:$A,Waterfall!$A42,Purchase!$D:$D,Waterfall!$C42,Purchase!$C:$C,Waterfall!EC$1)</f>
        <v>0</v>
      </c>
      <c r="ED42" s="4">
        <f>SUMIFS(Purchase!$F:$F,Purchase!$A:$A,Waterfall!$A42,Purchase!$D:$D,Waterfall!$C42,Purchase!$C:$C,Waterfall!ED$1)</f>
        <v>0</v>
      </c>
      <c r="EE42" s="4">
        <f>SUMIFS(Purchase!$F:$F,Purchase!$A:$A,Waterfall!$A42,Purchase!$D:$D,Waterfall!$C42,Purchase!$C:$C,Waterfall!EE$1)</f>
        <v>0</v>
      </c>
      <c r="EF42" s="4">
        <f>SUMIFS(Purchase!$F:$F,Purchase!$A:$A,Waterfall!$A42,Purchase!$D:$D,Waterfall!$C42,Purchase!$C:$C,Waterfall!EF$1)</f>
        <v>0</v>
      </c>
      <c r="EG42" s="4">
        <f>SUMIFS(Purchase!$F:$F,Purchase!$A:$A,Waterfall!$A42,Purchase!$D:$D,Waterfall!$C42,Purchase!$C:$C,Waterfall!EG$1)</f>
        <v>0</v>
      </c>
      <c r="EH42" s="4">
        <f>SUMIFS(Purchase!$F:$F,Purchase!$A:$A,Waterfall!$A42,Purchase!$D:$D,Waterfall!$C42,Purchase!$C:$C,Waterfall!EH$1)</f>
        <v>0</v>
      </c>
      <c r="EI42" s="4">
        <f>SUMIFS(Purchase!$F:$F,Purchase!$A:$A,Waterfall!$A42,Purchase!$D:$D,Waterfall!$C42,Purchase!$C:$C,Waterfall!EI$1)</f>
        <v>0</v>
      </c>
      <c r="EJ42" s="4">
        <f>SUMIFS(Purchase!$F:$F,Purchase!$A:$A,Waterfall!$A42,Purchase!$D:$D,Waterfall!$C42,Purchase!$C:$C,Waterfall!EJ$1)</f>
        <v>0</v>
      </c>
      <c r="EK42" s="4">
        <f>SUMIFS(Purchase!$F:$F,Purchase!$A:$A,Waterfall!$A42,Purchase!$D:$D,Waterfall!$C42,Purchase!$C:$C,Waterfall!EK$1)</f>
        <v>0</v>
      </c>
      <c r="EL42" s="4">
        <f>SUMIFS(Purchase!$F:$F,Purchase!$A:$A,Waterfall!$A42,Purchase!$D:$D,Waterfall!$C42,Purchase!$C:$C,Waterfall!EL$1)</f>
        <v>0</v>
      </c>
      <c r="EM42" s="4">
        <f>SUMIFS(Purchase!$F:$F,Purchase!$A:$A,Waterfall!$A42,Purchase!$D:$D,Waterfall!$C42,Purchase!$C:$C,Waterfall!EM$1)</f>
        <v>0</v>
      </c>
      <c r="EN42" s="4">
        <f>SUMIFS(Purchase!$F:$F,Purchase!$A:$A,Waterfall!$A42,Purchase!$D:$D,Waterfall!$C42,Purchase!$C:$C,Waterfall!EN$1)</f>
        <v>0</v>
      </c>
      <c r="EO42" s="4">
        <f>SUMIFS(Purchase!$F:$F,Purchase!$A:$A,Waterfall!$A42,Purchase!$D:$D,Waterfall!$C42,Purchase!$C:$C,Waterfall!EO$1)</f>
        <v>0</v>
      </c>
      <c r="EP42" s="4">
        <f>SUMIFS(Purchase!$F:$F,Purchase!$A:$A,Waterfall!$A42,Purchase!$D:$D,Waterfall!$C42,Purchase!$C:$C,Waterfall!EP$1)</f>
        <v>0</v>
      </c>
      <c r="EQ42" s="4">
        <f>SUMIFS(Purchase!$F:$F,Purchase!$A:$A,Waterfall!$A42,Purchase!$D:$D,Waterfall!$C42,Purchase!$C:$C,Waterfall!EQ$1)</f>
        <v>0</v>
      </c>
      <c r="ER42" s="4">
        <f>SUMIFS(Purchase!$F:$F,Purchase!$A:$A,Waterfall!$A42,Purchase!$D:$D,Waterfall!$C42,Purchase!$C:$C,Waterfall!ER$1)</f>
        <v>0</v>
      </c>
      <c r="ES42" s="4">
        <f>SUMIFS(Purchase!$F:$F,Purchase!$A:$A,Waterfall!$A42,Purchase!$D:$D,Waterfall!$C42,Purchase!$C:$C,Waterfall!ES$1)</f>
        <v>0</v>
      </c>
      <c r="ET42" s="4">
        <f>SUMIFS(Purchase!$F:$F,Purchase!$A:$A,Waterfall!$A42,Purchase!$D:$D,Waterfall!$C42,Purchase!$C:$C,Waterfall!ET$1)</f>
        <v>0</v>
      </c>
      <c r="EU42" s="4">
        <f>SUMIFS(Purchase!$F:$F,Purchase!$A:$A,Waterfall!$A42,Purchase!$D:$D,Waterfall!$C42,Purchase!$C:$C,Waterfall!EU$1)</f>
        <v>0</v>
      </c>
      <c r="EV42" s="4">
        <f>SUMIFS(Purchase!$F:$F,Purchase!$A:$A,Waterfall!$A42,Purchase!$D:$D,Waterfall!$C42,Purchase!$C:$C,Waterfall!EV$1)</f>
        <v>0</v>
      </c>
      <c r="EW42" s="4">
        <f>SUMIFS(Purchase!$F:$F,Purchase!$A:$A,Waterfall!$A42,Purchase!$D:$D,Waterfall!$C42,Purchase!$C:$C,Waterfall!EW$1)</f>
        <v>0</v>
      </c>
      <c r="EX42" s="4">
        <f>SUMIFS(Purchase!$F:$F,Purchase!$A:$A,Waterfall!$A42,Purchase!$D:$D,Waterfall!$C42,Purchase!$C:$C,Waterfall!EX$1)</f>
        <v>0</v>
      </c>
      <c r="EY42" s="4">
        <f>SUMIFS(Purchase!$F:$F,Purchase!$A:$A,Waterfall!$A42,Purchase!$D:$D,Waterfall!$C42,Purchase!$C:$C,Waterfall!EY$1)</f>
        <v>0</v>
      </c>
      <c r="EZ42" s="4">
        <f>SUMIFS(Purchase!$F:$F,Purchase!$A:$A,Waterfall!$A42,Purchase!$D:$D,Waterfall!$C42,Purchase!$C:$C,Waterfall!EZ$1)</f>
        <v>0</v>
      </c>
      <c r="FA42" s="4">
        <f>SUMIFS(Purchase!$F:$F,Purchase!$A:$A,Waterfall!$A42,Purchase!$D:$D,Waterfall!$C42,Purchase!$C:$C,Waterfall!FA$1)</f>
        <v>0</v>
      </c>
      <c r="FB42" s="4">
        <f>SUMIFS(Purchase!$F:$F,Purchase!$A:$A,Waterfall!$A42,Purchase!$D:$D,Waterfall!$C42,Purchase!$C:$C,Waterfall!FB$1)</f>
        <v>0</v>
      </c>
      <c r="FC42" s="4">
        <f>SUMIFS(Purchase!$F:$F,Purchase!$A:$A,Waterfall!$A42,Purchase!$D:$D,Waterfall!$C42,Purchase!$C:$C,Waterfall!FC$1)</f>
        <v>0</v>
      </c>
      <c r="FD42" s="4">
        <f>SUMIFS(Purchase!$F:$F,Purchase!$A:$A,Waterfall!$A42,Purchase!$D:$D,Waterfall!$C42,Purchase!$C:$C,Waterfall!FD$1)</f>
        <v>0</v>
      </c>
      <c r="FE42" s="4">
        <f>SUMIFS(Purchase!$F:$F,Purchase!$A:$A,Waterfall!$A42,Purchase!$D:$D,Waterfall!$C42,Purchase!$C:$C,Waterfall!FE$1)</f>
        <v>0</v>
      </c>
      <c r="FF42" s="4">
        <f>SUMIFS(Purchase!$F:$F,Purchase!$A:$A,Waterfall!$A42,Purchase!$D:$D,Waterfall!$C42,Purchase!$C:$C,Waterfall!FF$1)</f>
        <v>0</v>
      </c>
      <c r="FG42" s="4">
        <f>SUMIFS(Purchase!$F:$F,Purchase!$A:$A,Waterfall!$A42,Purchase!$D:$D,Waterfall!$C42,Purchase!$C:$C,Waterfall!FG$1)</f>
        <v>0</v>
      </c>
      <c r="FH42" s="4">
        <f>SUMIFS(Purchase!$F:$F,Purchase!$A:$A,Waterfall!$A42,Purchase!$D:$D,Waterfall!$C42,Purchase!$C:$C,Waterfall!FH$1)</f>
        <v>0</v>
      </c>
      <c r="FI42" s="4">
        <f>SUMIFS(Purchase!$F:$F,Purchase!$A:$A,Waterfall!$A42,Purchase!$D:$D,Waterfall!$C42,Purchase!$C:$C,Waterfall!FI$1)</f>
        <v>0</v>
      </c>
      <c r="FJ42" s="4">
        <f>SUMIFS(Purchase!$F:$F,Purchase!$A:$A,Waterfall!$A42,Purchase!$D:$D,Waterfall!$C42,Purchase!$C:$C,Waterfall!FJ$1)</f>
        <v>0</v>
      </c>
      <c r="FK42" s="4">
        <f>SUMIFS(Purchase!$F:$F,Purchase!$A:$A,Waterfall!$A42,Purchase!$D:$D,Waterfall!$C42,Purchase!$C:$C,Waterfall!FK$1)</f>
        <v>0</v>
      </c>
      <c r="FL42" s="4">
        <f>SUMIFS(Purchase!$F:$F,Purchase!$A:$A,Waterfall!$A42,Purchase!$D:$D,Waterfall!$C42,Purchase!$C:$C,Waterfall!FL$1)</f>
        <v>0</v>
      </c>
      <c r="FM42" s="4">
        <f>SUMIFS(Purchase!$F:$F,Purchase!$A:$A,Waterfall!$A42,Purchase!$D:$D,Waterfall!$C42,Purchase!$C:$C,Waterfall!FM$1)</f>
        <v>0</v>
      </c>
      <c r="FN42" s="4">
        <f>SUMIFS(Purchase!$F:$F,Purchase!$A:$A,Waterfall!$A42,Purchase!$D:$D,Waterfall!$C42,Purchase!$C:$C,Waterfall!FN$1)</f>
        <v>0</v>
      </c>
      <c r="FO42" s="4">
        <f>SUMIFS(Purchase!$F:$F,Purchase!$A:$A,Waterfall!$A42,Purchase!$D:$D,Waterfall!$C42,Purchase!$C:$C,Waterfall!FO$1)</f>
        <v>0</v>
      </c>
      <c r="FP42" s="4">
        <f>SUMIFS(Purchase!$F:$F,Purchase!$A:$A,Waterfall!$A42,Purchase!$D:$D,Waterfall!$C42,Purchase!$C:$C,Waterfall!FP$1)</f>
        <v>0</v>
      </c>
      <c r="FQ42" s="4">
        <f>SUMIFS(Purchase!$F:$F,Purchase!$A:$A,Waterfall!$A42,Purchase!$D:$D,Waterfall!$C42,Purchase!$C:$C,Waterfall!FQ$1)</f>
        <v>0</v>
      </c>
      <c r="FR42" s="4">
        <f>SUMIFS(Purchase!$F:$F,Purchase!$A:$A,Waterfall!$A42,Purchase!$D:$D,Waterfall!$C42,Purchase!$C:$C,Waterfall!FR$1)</f>
        <v>0</v>
      </c>
      <c r="FS42" s="4">
        <f>SUMIFS(Purchase!$F:$F,Purchase!$A:$A,Waterfall!$A42,Purchase!$D:$D,Waterfall!$C42,Purchase!$C:$C,Waterfall!FS$1)</f>
        <v>0</v>
      </c>
      <c r="FT42" s="4">
        <f>SUMIFS(Purchase!$F:$F,Purchase!$A:$A,Waterfall!$A42,Purchase!$D:$D,Waterfall!$C42,Purchase!$C:$C,Waterfall!FT$1)</f>
        <v>0</v>
      </c>
      <c r="FU42" s="4">
        <f>SUMIFS(Purchase!$F:$F,Purchase!$A:$A,Waterfall!$A42,Purchase!$D:$D,Waterfall!$C42,Purchase!$C:$C,Waterfall!FU$1)</f>
        <v>0</v>
      </c>
      <c r="FV42" s="4">
        <f>SUMIFS(Purchase!$F:$F,Purchase!$A:$A,Waterfall!$A42,Purchase!$D:$D,Waterfall!$C42,Purchase!$C:$C,Waterfall!FV$1)</f>
        <v>0</v>
      </c>
      <c r="FW42" s="4">
        <f>SUMIFS(Purchase!$F:$F,Purchase!$A:$A,Waterfall!$A42,Purchase!$D:$D,Waterfall!$C42,Purchase!$C:$C,Waterfall!FW$1)</f>
        <v>0</v>
      </c>
      <c r="FX42" s="4">
        <f>SUMIFS(Purchase!$F:$F,Purchase!$A:$A,Waterfall!$A42,Purchase!$D:$D,Waterfall!$C42,Purchase!$C:$C,Waterfall!FX$1)</f>
        <v>0</v>
      </c>
      <c r="FY42" s="4">
        <f>SUMIFS(Purchase!$F:$F,Purchase!$A:$A,Waterfall!$A42,Purchase!$D:$D,Waterfall!$C42,Purchase!$C:$C,Waterfall!FY$1)</f>
        <v>0</v>
      </c>
      <c r="FZ42" s="4">
        <f>SUMIFS(Purchase!$F:$F,Purchase!$A:$A,Waterfall!$A42,Purchase!$D:$D,Waterfall!$C42,Purchase!$C:$C,Waterfall!FZ$1)</f>
        <v>0</v>
      </c>
      <c r="GA42" s="4">
        <f>SUMIFS(Purchase!$F:$F,Purchase!$A:$A,Waterfall!$A42,Purchase!$D:$D,Waterfall!$C42,Purchase!$C:$C,Waterfall!GA$1)</f>
        <v>0</v>
      </c>
      <c r="GB42" s="4">
        <f>SUMIFS(Purchase!$F:$F,Purchase!$A:$A,Waterfall!$A42,Purchase!$D:$D,Waterfall!$C42,Purchase!$C:$C,Waterfall!GB$1)</f>
        <v>0</v>
      </c>
      <c r="GC42" s="4">
        <f>SUMIFS(Purchase!$F:$F,Purchase!$A:$A,Waterfall!$A42,Purchase!$D:$D,Waterfall!$C42,Purchase!$C:$C,Waterfall!GC$1)</f>
        <v>0</v>
      </c>
      <c r="GD42" s="4">
        <f>SUMIFS(Purchase!$F:$F,Purchase!$A:$A,Waterfall!$A42,Purchase!$D:$D,Waterfall!$C42,Purchase!$C:$C,Waterfall!GD$1)</f>
        <v>0</v>
      </c>
      <c r="GE42" s="4">
        <f>SUMIFS(Purchase!$F:$F,Purchase!$A:$A,Waterfall!$A42,Purchase!$D:$D,Waterfall!$C42,Purchase!$C:$C,Waterfall!GE$1)</f>
        <v>0</v>
      </c>
      <c r="GF42" s="4">
        <f>SUMIFS(Purchase!$F:$F,Purchase!$A:$A,Waterfall!$A42,Purchase!$D:$D,Waterfall!$C42,Purchase!$C:$C,Waterfall!GF$1)</f>
        <v>0</v>
      </c>
      <c r="GG42" s="4">
        <f>SUMIFS(Purchase!$F:$F,Purchase!$A:$A,Waterfall!$A42,Purchase!$D:$D,Waterfall!$C42,Purchase!$C:$C,Waterfall!GG$1)</f>
        <v>0</v>
      </c>
      <c r="GH42" s="4">
        <f>SUMIFS(Purchase!$F:$F,Purchase!$A:$A,Waterfall!$A42,Purchase!$D:$D,Waterfall!$C42,Purchase!$C:$C,Waterfall!GH$1)</f>
        <v>0</v>
      </c>
      <c r="GI42" s="4">
        <f>SUMIFS(Purchase!$F:$F,Purchase!$A:$A,Waterfall!$A42,Purchase!$D:$D,Waterfall!$C42,Purchase!$C:$C,Waterfall!GI$1)</f>
        <v>0</v>
      </c>
    </row>
    <row r="43" spans="1:191" x14ac:dyDescent="0.35">
      <c r="A43" s="8">
        <f t="shared" si="3"/>
        <v>1</v>
      </c>
      <c r="B43" s="2" t="str">
        <f>VLOOKUP($A43,Centers!$B$1:$C$120,2,)</f>
        <v>GATE</v>
      </c>
      <c r="C43" s="3">
        <v>44920</v>
      </c>
      <c r="D43" s="4">
        <f>IF($A43=1,SUM(SUMIFS(Indent!$E:$E,Indent!$C:$C,Waterfall!$C43,Indent!$A:$A,Centers!$A$2),SUMIFS(Indent!$E:$E,Indent!$C:$C,Waterfall!$C43,Indent!$A:$A,Centers!$A$3),SUMIFS(Indent!$E:$E,Indent!$C:$C,Waterfall!$C43,Indent!$A:$A,Centers!$A$4),SUMIFS(Indent!$E:$E,Indent!$C:$C,Waterfall!$C43,Indent!$A:$A,Centers!$A$5),SUMIFS(Indent!$E:$E,Indent!$C:$C,Waterfall!$C43,Indent!$A:$A,Centers!$A$6),SUMIFS(Indent!$E:$E,Indent!$C:$C,Waterfall!$C43,Indent!$A:$A,Centers!$A$7),SUMIFS(Indent!$E:$E,Indent!$C:$C,Waterfall!$C43,Indent!$A:$A,Centers!$A$8)),SUMIFS(Indent!$E:$E,Indent!$C:$C,Waterfall!$C43,Indent!$A:$A,$A43))</f>
        <v>30960</v>
      </c>
      <c r="E43" s="4">
        <f>SUMIFS(Purchase!$F:$F,Purchase!$A:$A,Waterfall!$A43,Purchase!$D:$D,Waterfall!$C43,Purchase!$C:$C,Waterfall!E$1)</f>
        <v>0</v>
      </c>
      <c r="F43" s="4">
        <f>SUMIFS(Purchase!$F:$F,Purchase!$A:$A,Waterfall!$A43,Purchase!$D:$D,Waterfall!$C43,Purchase!$C:$C,Waterfall!F$1)</f>
        <v>0</v>
      </c>
      <c r="G43" s="4">
        <f>SUMIFS(Purchase!$F:$F,Purchase!$A:$A,Waterfall!$A43,Purchase!$D:$D,Waterfall!$C43,Purchase!$C:$C,Waterfall!G$1)</f>
        <v>0</v>
      </c>
      <c r="H43" s="4">
        <f>SUMIFS(Purchase!$F:$F,Purchase!$A:$A,Waterfall!$A43,Purchase!$D:$D,Waterfall!$C43,Purchase!$C:$C,Waterfall!H$1)</f>
        <v>0</v>
      </c>
      <c r="I43" s="4">
        <f>SUMIFS(Purchase!$F:$F,Purchase!$A:$A,Waterfall!$A43,Purchase!$D:$D,Waterfall!$C43,Purchase!$C:$C,Waterfall!I$1)</f>
        <v>0</v>
      </c>
      <c r="J43" s="4">
        <f>SUMIFS(Purchase!$F:$F,Purchase!$A:$A,Waterfall!$A43,Purchase!$D:$D,Waterfall!$C43,Purchase!$C:$C,Waterfall!J$1)</f>
        <v>0</v>
      </c>
      <c r="K43" s="4">
        <f>SUMIFS(Purchase!$F:$F,Purchase!$A:$A,Waterfall!$A43,Purchase!$D:$D,Waterfall!$C43,Purchase!$C:$C,Waterfall!K$1)</f>
        <v>0</v>
      </c>
      <c r="L43" s="4">
        <f>SUMIFS(Purchase!$F:$F,Purchase!$A:$A,Waterfall!$A43,Purchase!$D:$D,Waterfall!$C43,Purchase!$C:$C,Waterfall!L$1)</f>
        <v>0</v>
      </c>
      <c r="M43" s="4">
        <f>SUMIFS(Purchase!$F:$F,Purchase!$A:$A,Waterfall!$A43,Purchase!$D:$D,Waterfall!$C43,Purchase!$C:$C,Waterfall!M$1)</f>
        <v>0</v>
      </c>
      <c r="N43" s="4">
        <f>SUMIFS(Purchase!$F:$F,Purchase!$A:$A,Waterfall!$A43,Purchase!$D:$D,Waterfall!$C43,Purchase!$C:$C,Waterfall!N$1)</f>
        <v>0</v>
      </c>
      <c r="O43" s="4">
        <f>SUMIFS(Purchase!$F:$F,Purchase!$A:$A,Waterfall!$A43,Purchase!$D:$D,Waterfall!$C43,Purchase!$C:$C,Waterfall!O$1)</f>
        <v>0</v>
      </c>
      <c r="P43" s="4">
        <f>SUMIFS(Purchase!$F:$F,Purchase!$A:$A,Waterfall!$A43,Purchase!$D:$D,Waterfall!$C43,Purchase!$C:$C,Waterfall!P$1)</f>
        <v>0</v>
      </c>
      <c r="Q43" s="4">
        <f>SUMIFS(Purchase!$F:$F,Purchase!$A:$A,Waterfall!$A43,Purchase!$D:$D,Waterfall!$C43,Purchase!$C:$C,Waterfall!Q$1)</f>
        <v>0</v>
      </c>
      <c r="R43" s="4">
        <f>SUMIFS(Purchase!$F:$F,Purchase!$A:$A,Waterfall!$A43,Purchase!$D:$D,Waterfall!$C43,Purchase!$C:$C,Waterfall!R$1)</f>
        <v>0</v>
      </c>
      <c r="S43" s="4">
        <f>SUMIFS(Purchase!$F:$F,Purchase!$A:$A,Waterfall!$A43,Purchase!$D:$D,Waterfall!$C43,Purchase!$C:$C,Waterfall!S$1)</f>
        <v>0</v>
      </c>
      <c r="T43" s="4">
        <f>SUMIFS(Purchase!$F:$F,Purchase!$A:$A,Waterfall!$A43,Purchase!$D:$D,Waterfall!$C43,Purchase!$C:$C,Waterfall!T$1)</f>
        <v>0</v>
      </c>
      <c r="U43" s="4">
        <f>SUMIFS(Purchase!$F:$F,Purchase!$A:$A,Waterfall!$A43,Purchase!$D:$D,Waterfall!$C43,Purchase!$C:$C,Waterfall!U$1)</f>
        <v>0</v>
      </c>
      <c r="V43" s="4">
        <f>SUMIFS(Purchase!$F:$F,Purchase!$A:$A,Waterfall!$A43,Purchase!$D:$D,Waterfall!$C43,Purchase!$C:$C,Waterfall!V$1)</f>
        <v>0</v>
      </c>
      <c r="W43" s="4">
        <f>SUMIFS(Purchase!$F:$F,Purchase!$A:$A,Waterfall!$A43,Purchase!$D:$D,Waterfall!$C43,Purchase!$C:$C,Waterfall!W$1)</f>
        <v>0</v>
      </c>
      <c r="X43" s="4">
        <f>SUMIFS(Purchase!$F:$F,Purchase!$A:$A,Waterfall!$A43,Purchase!$D:$D,Waterfall!$C43,Purchase!$C:$C,Waterfall!X$1)</f>
        <v>0</v>
      </c>
      <c r="Y43" s="4">
        <f>SUMIFS(Purchase!$F:$F,Purchase!$A:$A,Waterfall!$A43,Purchase!$D:$D,Waterfall!$C43,Purchase!$C:$C,Waterfall!Y$1)</f>
        <v>0</v>
      </c>
      <c r="Z43" s="4">
        <f>SUMIFS(Purchase!$F:$F,Purchase!$A:$A,Waterfall!$A43,Purchase!$D:$D,Waterfall!$C43,Purchase!$C:$C,Waterfall!Z$1)</f>
        <v>0</v>
      </c>
      <c r="AA43" s="4">
        <f>SUMIFS(Purchase!$F:$F,Purchase!$A:$A,Waterfall!$A43,Purchase!$D:$D,Waterfall!$C43,Purchase!$C:$C,Waterfall!AA$1)</f>
        <v>0</v>
      </c>
      <c r="AB43" s="4">
        <f>SUMIFS(Purchase!$F:$F,Purchase!$A:$A,Waterfall!$A43,Purchase!$D:$D,Waterfall!$C43,Purchase!$C:$C,Waterfall!AB$1)</f>
        <v>0</v>
      </c>
      <c r="AC43" s="4">
        <f>SUMIFS(Purchase!$F:$F,Purchase!$A:$A,Waterfall!$A43,Purchase!$D:$D,Waterfall!$C43,Purchase!$C:$C,Waterfall!AC$1)</f>
        <v>0</v>
      </c>
      <c r="AD43" s="4">
        <f>SUMIFS(Purchase!$F:$F,Purchase!$A:$A,Waterfall!$A43,Purchase!$D:$D,Waterfall!$C43,Purchase!$C:$C,Waterfall!AD$1)</f>
        <v>0</v>
      </c>
      <c r="AE43" s="4">
        <f>SUMIFS(Purchase!$F:$F,Purchase!$A:$A,Waterfall!$A43,Purchase!$D:$D,Waterfall!$C43,Purchase!$C:$C,Waterfall!AE$1)</f>
        <v>0</v>
      </c>
      <c r="AF43" s="4">
        <f>SUMIFS(Purchase!$F:$F,Purchase!$A:$A,Waterfall!$A43,Purchase!$D:$D,Waterfall!$C43,Purchase!$C:$C,Waterfall!AF$1)</f>
        <v>0</v>
      </c>
      <c r="AG43" s="4">
        <f>SUMIFS(Purchase!$F:$F,Purchase!$A:$A,Waterfall!$A43,Purchase!$D:$D,Waterfall!$C43,Purchase!$C:$C,Waterfall!AG$1)</f>
        <v>0</v>
      </c>
      <c r="AH43" s="4">
        <f>SUMIFS(Purchase!$F:$F,Purchase!$A:$A,Waterfall!$A43,Purchase!$D:$D,Waterfall!$C43,Purchase!$C:$C,Waterfall!AH$1)</f>
        <v>0</v>
      </c>
      <c r="AI43" s="4">
        <f>SUMIFS(Purchase!$F:$F,Purchase!$A:$A,Waterfall!$A43,Purchase!$D:$D,Waterfall!$C43,Purchase!$C:$C,Waterfall!AI$1)</f>
        <v>0</v>
      </c>
      <c r="AJ43" s="4">
        <f>SUMIFS(Purchase!$F:$F,Purchase!$A:$A,Waterfall!$A43,Purchase!$D:$D,Waterfall!$C43,Purchase!$C:$C,Waterfall!AJ$1)</f>
        <v>0</v>
      </c>
      <c r="AK43" s="4">
        <f>SUMIFS(Purchase!$F:$F,Purchase!$A:$A,Waterfall!$A43,Purchase!$D:$D,Waterfall!$C43,Purchase!$C:$C,Waterfall!AK$1)</f>
        <v>0</v>
      </c>
      <c r="AL43" s="4">
        <f>SUMIFS(Purchase!$F:$F,Purchase!$A:$A,Waterfall!$A43,Purchase!$D:$D,Waterfall!$C43,Purchase!$C:$C,Waterfall!AL$1)</f>
        <v>0</v>
      </c>
      <c r="AM43" s="4">
        <f>SUMIFS(Purchase!$F:$F,Purchase!$A:$A,Waterfall!$A43,Purchase!$D:$D,Waterfall!$C43,Purchase!$C:$C,Waterfall!AM$1)</f>
        <v>0</v>
      </c>
      <c r="AN43" s="4">
        <f>SUMIFS(Purchase!$F:$F,Purchase!$A:$A,Waterfall!$A43,Purchase!$D:$D,Waterfall!$C43,Purchase!$C:$C,Waterfall!AN$1)</f>
        <v>0</v>
      </c>
      <c r="AO43" s="4">
        <f>SUMIFS(Purchase!$F:$F,Purchase!$A:$A,Waterfall!$A43,Purchase!$D:$D,Waterfall!$C43,Purchase!$C:$C,Waterfall!AO$1)</f>
        <v>0</v>
      </c>
      <c r="AP43" s="4">
        <f>SUMIFS(Purchase!$F:$F,Purchase!$A:$A,Waterfall!$A43,Purchase!$D:$D,Waterfall!$C43,Purchase!$C:$C,Waterfall!AP$1)</f>
        <v>0</v>
      </c>
      <c r="AQ43" s="4">
        <f>SUMIFS(Purchase!$F:$F,Purchase!$A:$A,Waterfall!$A43,Purchase!$D:$D,Waterfall!$C43,Purchase!$C:$C,Waterfall!AQ$1)</f>
        <v>0</v>
      </c>
      <c r="AR43" s="4">
        <f>SUMIFS(Purchase!$F:$F,Purchase!$A:$A,Waterfall!$A43,Purchase!$D:$D,Waterfall!$C43,Purchase!$C:$C,Waterfall!AR$1)</f>
        <v>3872.06</v>
      </c>
      <c r="AS43" s="4">
        <f>SUMIFS(Purchase!$F:$F,Purchase!$A:$A,Waterfall!$A43,Purchase!$D:$D,Waterfall!$C43,Purchase!$C:$C,Waterfall!AS$1)</f>
        <v>12838.49</v>
      </c>
      <c r="AT43" s="4">
        <f>SUMIFS(Purchase!$F:$F,Purchase!$A:$A,Waterfall!$A43,Purchase!$D:$D,Waterfall!$C43,Purchase!$C:$C,Waterfall!AT$1)</f>
        <v>8113.86</v>
      </c>
      <c r="AU43" s="4">
        <f>SUMIFS(Purchase!$F:$F,Purchase!$A:$A,Waterfall!$A43,Purchase!$D:$D,Waterfall!$C43,Purchase!$C:$C,Waterfall!AU$1)</f>
        <v>6086</v>
      </c>
      <c r="AV43" s="4">
        <f>SUMIFS(Purchase!$F:$F,Purchase!$A:$A,Waterfall!$A43,Purchase!$D:$D,Waterfall!$C43,Purchase!$C:$C,Waterfall!AV$1)</f>
        <v>3676.14</v>
      </c>
      <c r="AW43" s="4">
        <f>SUMIFS(Purchase!$F:$F,Purchase!$A:$A,Waterfall!$A43,Purchase!$D:$D,Waterfall!$C43,Purchase!$C:$C,Waterfall!AW$1)</f>
        <v>2268.6</v>
      </c>
      <c r="AX43" s="4">
        <f>SUMIFS(Purchase!$F:$F,Purchase!$A:$A,Waterfall!$A43,Purchase!$D:$D,Waterfall!$C43,Purchase!$C:$C,Waterfall!AX$1)</f>
        <v>81.08</v>
      </c>
      <c r="AY43" s="4">
        <f>SUMIFS(Purchase!$F:$F,Purchase!$A:$A,Waterfall!$A43,Purchase!$D:$D,Waterfall!$C43,Purchase!$C:$C,Waterfall!AY$1)</f>
        <v>0</v>
      </c>
      <c r="AZ43" s="4">
        <f>SUMIFS(Purchase!$F:$F,Purchase!$A:$A,Waterfall!$A43,Purchase!$D:$D,Waterfall!$C43,Purchase!$C:$C,Waterfall!AZ$1)</f>
        <v>0</v>
      </c>
      <c r="BA43" s="4">
        <f>SUMIFS(Purchase!$F:$F,Purchase!$A:$A,Waterfall!$A43,Purchase!$D:$D,Waterfall!$C43,Purchase!$C:$C,Waterfall!BA$1)</f>
        <v>0</v>
      </c>
      <c r="BB43" s="4">
        <f>SUMIFS(Purchase!$F:$F,Purchase!$A:$A,Waterfall!$A43,Purchase!$D:$D,Waterfall!$C43,Purchase!$C:$C,Waterfall!BB$1)</f>
        <v>0</v>
      </c>
      <c r="BC43" s="4">
        <f>SUMIFS(Purchase!$F:$F,Purchase!$A:$A,Waterfall!$A43,Purchase!$D:$D,Waterfall!$C43,Purchase!$C:$C,Waterfall!BC$1)</f>
        <v>0</v>
      </c>
      <c r="BD43" s="4">
        <f>SUMIFS(Purchase!$F:$F,Purchase!$A:$A,Waterfall!$A43,Purchase!$D:$D,Waterfall!$C43,Purchase!$C:$C,Waterfall!BD$1)</f>
        <v>0</v>
      </c>
      <c r="BE43" s="4">
        <f>SUMIFS(Purchase!$F:$F,Purchase!$A:$A,Waterfall!$A43,Purchase!$D:$D,Waterfall!$C43,Purchase!$C:$C,Waterfall!BE$1)</f>
        <v>0</v>
      </c>
      <c r="BF43" s="4">
        <f>SUMIFS(Purchase!$F:$F,Purchase!$A:$A,Waterfall!$A43,Purchase!$D:$D,Waterfall!$C43,Purchase!$C:$C,Waterfall!BF$1)</f>
        <v>0</v>
      </c>
      <c r="BG43" s="4">
        <f>SUMIFS(Purchase!$F:$F,Purchase!$A:$A,Waterfall!$A43,Purchase!$D:$D,Waterfall!$C43,Purchase!$C:$C,Waterfall!BG$1)</f>
        <v>0</v>
      </c>
      <c r="BH43" s="4">
        <f>SUMIFS(Purchase!$F:$F,Purchase!$A:$A,Waterfall!$A43,Purchase!$D:$D,Waterfall!$C43,Purchase!$C:$C,Waterfall!BH$1)</f>
        <v>0</v>
      </c>
      <c r="BI43" s="4">
        <f>SUMIFS(Purchase!$F:$F,Purchase!$A:$A,Waterfall!$A43,Purchase!$D:$D,Waterfall!$C43,Purchase!$C:$C,Waterfall!BI$1)</f>
        <v>0</v>
      </c>
      <c r="BJ43" s="4">
        <f>SUMIFS(Purchase!$F:$F,Purchase!$A:$A,Waterfall!$A43,Purchase!$D:$D,Waterfall!$C43,Purchase!$C:$C,Waterfall!BJ$1)</f>
        <v>0</v>
      </c>
      <c r="BK43" s="4">
        <f>SUMIFS(Purchase!$F:$F,Purchase!$A:$A,Waterfall!$A43,Purchase!$D:$D,Waterfall!$C43,Purchase!$C:$C,Waterfall!BK$1)</f>
        <v>0</v>
      </c>
      <c r="BL43" s="4">
        <f>SUMIFS(Purchase!$F:$F,Purchase!$A:$A,Waterfall!$A43,Purchase!$D:$D,Waterfall!$C43,Purchase!$C:$C,Waterfall!BL$1)</f>
        <v>0</v>
      </c>
      <c r="BM43" s="4">
        <f>SUMIFS(Purchase!$F:$F,Purchase!$A:$A,Waterfall!$A43,Purchase!$D:$D,Waterfall!$C43,Purchase!$C:$C,Waterfall!BM$1)</f>
        <v>0</v>
      </c>
      <c r="BN43" s="4">
        <f>SUMIFS(Purchase!$F:$F,Purchase!$A:$A,Waterfall!$A43,Purchase!$D:$D,Waterfall!$C43,Purchase!$C:$C,Waterfall!BN$1)</f>
        <v>0</v>
      </c>
      <c r="BO43" s="4">
        <f>SUMIFS(Purchase!$F:$F,Purchase!$A:$A,Waterfall!$A43,Purchase!$D:$D,Waterfall!$C43,Purchase!$C:$C,Waterfall!BO$1)</f>
        <v>0</v>
      </c>
      <c r="BP43" s="4">
        <f>SUMIFS(Purchase!$F:$F,Purchase!$A:$A,Waterfall!$A43,Purchase!$D:$D,Waterfall!$C43,Purchase!$C:$C,Waterfall!BP$1)</f>
        <v>0</v>
      </c>
      <c r="BQ43" s="4">
        <f>SUMIFS(Purchase!$F:$F,Purchase!$A:$A,Waterfall!$A43,Purchase!$D:$D,Waterfall!$C43,Purchase!$C:$C,Waterfall!BQ$1)</f>
        <v>0</v>
      </c>
      <c r="BR43" s="4">
        <f>SUMIFS(Purchase!$F:$F,Purchase!$A:$A,Waterfall!$A43,Purchase!$D:$D,Waterfall!$C43,Purchase!$C:$C,Waterfall!BR$1)</f>
        <v>0</v>
      </c>
      <c r="BS43" s="4">
        <f>SUMIFS(Purchase!$F:$F,Purchase!$A:$A,Waterfall!$A43,Purchase!$D:$D,Waterfall!$C43,Purchase!$C:$C,Waterfall!BS$1)</f>
        <v>0</v>
      </c>
      <c r="BT43" s="4">
        <f>SUMIFS(Purchase!$F:$F,Purchase!$A:$A,Waterfall!$A43,Purchase!$D:$D,Waterfall!$C43,Purchase!$C:$C,Waterfall!BT$1)</f>
        <v>0</v>
      </c>
      <c r="BU43" s="4">
        <f>SUMIFS(Purchase!$F:$F,Purchase!$A:$A,Waterfall!$A43,Purchase!$D:$D,Waterfall!$C43,Purchase!$C:$C,Waterfall!BU$1)</f>
        <v>0</v>
      </c>
      <c r="BV43" s="4">
        <f>SUMIFS(Purchase!$F:$F,Purchase!$A:$A,Waterfall!$A43,Purchase!$D:$D,Waterfall!$C43,Purchase!$C:$C,Waterfall!BV$1)</f>
        <v>0</v>
      </c>
      <c r="BW43" s="4">
        <f>SUMIFS(Purchase!$F:$F,Purchase!$A:$A,Waterfall!$A43,Purchase!$D:$D,Waterfall!$C43,Purchase!$C:$C,Waterfall!BW$1)</f>
        <v>0</v>
      </c>
      <c r="BX43" s="4">
        <f>SUMIFS(Purchase!$F:$F,Purchase!$A:$A,Waterfall!$A43,Purchase!$D:$D,Waterfall!$C43,Purchase!$C:$C,Waterfall!BX$1)</f>
        <v>0</v>
      </c>
      <c r="BY43" s="4">
        <f>SUMIFS(Purchase!$F:$F,Purchase!$A:$A,Waterfall!$A43,Purchase!$D:$D,Waterfall!$C43,Purchase!$C:$C,Waterfall!BY$1)</f>
        <v>0</v>
      </c>
      <c r="BZ43" s="4">
        <f>SUMIFS(Purchase!$F:$F,Purchase!$A:$A,Waterfall!$A43,Purchase!$D:$D,Waterfall!$C43,Purchase!$C:$C,Waterfall!BZ$1)</f>
        <v>0</v>
      </c>
      <c r="CA43" s="4">
        <f>SUMIFS(Purchase!$F:$F,Purchase!$A:$A,Waterfall!$A43,Purchase!$D:$D,Waterfall!$C43,Purchase!$C:$C,Waterfall!CA$1)</f>
        <v>0</v>
      </c>
      <c r="CB43" s="4">
        <f>SUMIFS(Purchase!$F:$F,Purchase!$A:$A,Waterfall!$A43,Purchase!$D:$D,Waterfall!$C43,Purchase!$C:$C,Waterfall!CB$1)</f>
        <v>0</v>
      </c>
      <c r="CC43" s="4">
        <f>SUMIFS(Purchase!$F:$F,Purchase!$A:$A,Waterfall!$A43,Purchase!$D:$D,Waterfall!$C43,Purchase!$C:$C,Waterfall!CC$1)</f>
        <v>0</v>
      </c>
      <c r="CD43" s="4">
        <f>SUMIFS(Purchase!$F:$F,Purchase!$A:$A,Waterfall!$A43,Purchase!$D:$D,Waterfall!$C43,Purchase!$C:$C,Waterfall!CD$1)</f>
        <v>0</v>
      </c>
      <c r="CE43" s="4">
        <f>SUMIFS(Purchase!$F:$F,Purchase!$A:$A,Waterfall!$A43,Purchase!$D:$D,Waterfall!$C43,Purchase!$C:$C,Waterfall!CE$1)</f>
        <v>0</v>
      </c>
      <c r="CF43" s="4">
        <f>SUMIFS(Purchase!$F:$F,Purchase!$A:$A,Waterfall!$A43,Purchase!$D:$D,Waterfall!$C43,Purchase!$C:$C,Waterfall!CF$1)</f>
        <v>0</v>
      </c>
      <c r="CG43" s="4">
        <f>SUMIFS(Purchase!$F:$F,Purchase!$A:$A,Waterfall!$A43,Purchase!$D:$D,Waterfall!$C43,Purchase!$C:$C,Waterfall!CG$1)</f>
        <v>0</v>
      </c>
      <c r="CH43" s="4">
        <f>SUMIFS(Purchase!$F:$F,Purchase!$A:$A,Waterfall!$A43,Purchase!$D:$D,Waterfall!$C43,Purchase!$C:$C,Waterfall!CH$1)</f>
        <v>0</v>
      </c>
      <c r="CI43" s="4">
        <f>SUMIFS(Purchase!$F:$F,Purchase!$A:$A,Waterfall!$A43,Purchase!$D:$D,Waterfall!$C43,Purchase!$C:$C,Waterfall!CI$1)</f>
        <v>0</v>
      </c>
      <c r="CJ43" s="4">
        <f>SUMIFS(Purchase!$F:$F,Purchase!$A:$A,Waterfall!$A43,Purchase!$D:$D,Waterfall!$C43,Purchase!$C:$C,Waterfall!CJ$1)</f>
        <v>0</v>
      </c>
      <c r="CK43" s="4">
        <f>SUMIFS(Purchase!$F:$F,Purchase!$A:$A,Waterfall!$A43,Purchase!$D:$D,Waterfall!$C43,Purchase!$C:$C,Waterfall!CK$1)</f>
        <v>0</v>
      </c>
      <c r="CL43" s="4">
        <f>SUMIFS(Purchase!$F:$F,Purchase!$A:$A,Waterfall!$A43,Purchase!$D:$D,Waterfall!$C43,Purchase!$C:$C,Waterfall!CL$1)</f>
        <v>0</v>
      </c>
      <c r="CM43" s="4">
        <f>SUMIFS(Purchase!$F:$F,Purchase!$A:$A,Waterfall!$A43,Purchase!$D:$D,Waterfall!$C43,Purchase!$C:$C,Waterfall!CM$1)</f>
        <v>0</v>
      </c>
      <c r="CN43" s="4">
        <f>SUMIFS(Purchase!$F:$F,Purchase!$A:$A,Waterfall!$A43,Purchase!$D:$D,Waterfall!$C43,Purchase!$C:$C,Waterfall!CN$1)</f>
        <v>0</v>
      </c>
      <c r="CO43" s="4">
        <f>SUMIFS(Purchase!$F:$F,Purchase!$A:$A,Waterfall!$A43,Purchase!$D:$D,Waterfall!$C43,Purchase!$C:$C,Waterfall!CO$1)</f>
        <v>0</v>
      </c>
      <c r="CP43" s="4">
        <f>SUMIFS(Purchase!$F:$F,Purchase!$A:$A,Waterfall!$A43,Purchase!$D:$D,Waterfall!$C43,Purchase!$C:$C,Waterfall!CP$1)</f>
        <v>0</v>
      </c>
      <c r="CQ43" s="4">
        <f>SUMIFS(Purchase!$F:$F,Purchase!$A:$A,Waterfall!$A43,Purchase!$D:$D,Waterfall!$C43,Purchase!$C:$C,Waterfall!CQ$1)</f>
        <v>0</v>
      </c>
      <c r="CR43" s="4">
        <f>SUMIFS(Purchase!$F:$F,Purchase!$A:$A,Waterfall!$A43,Purchase!$D:$D,Waterfall!$C43,Purchase!$C:$C,Waterfall!CR$1)</f>
        <v>0</v>
      </c>
      <c r="CS43" s="4">
        <f>SUMIFS(Purchase!$F:$F,Purchase!$A:$A,Waterfall!$A43,Purchase!$D:$D,Waterfall!$C43,Purchase!$C:$C,Waterfall!CS$1)</f>
        <v>0</v>
      </c>
      <c r="CT43" s="4">
        <f>SUMIFS(Purchase!$F:$F,Purchase!$A:$A,Waterfall!$A43,Purchase!$D:$D,Waterfall!$C43,Purchase!$C:$C,Waterfall!CT$1)</f>
        <v>0</v>
      </c>
      <c r="CU43" s="4">
        <f>SUMIFS(Purchase!$F:$F,Purchase!$A:$A,Waterfall!$A43,Purchase!$D:$D,Waterfall!$C43,Purchase!$C:$C,Waterfall!CU$1)</f>
        <v>0</v>
      </c>
      <c r="CV43" s="4">
        <f>SUMIFS(Purchase!$F:$F,Purchase!$A:$A,Waterfall!$A43,Purchase!$D:$D,Waterfall!$C43,Purchase!$C:$C,Waterfall!CV$1)</f>
        <v>0</v>
      </c>
      <c r="CW43" s="4">
        <f>SUMIFS(Purchase!$F:$F,Purchase!$A:$A,Waterfall!$A43,Purchase!$D:$D,Waterfall!$C43,Purchase!$C:$C,Waterfall!CW$1)</f>
        <v>0</v>
      </c>
      <c r="CX43" s="4">
        <f>SUMIFS(Purchase!$F:$F,Purchase!$A:$A,Waterfall!$A43,Purchase!$D:$D,Waterfall!$C43,Purchase!$C:$C,Waterfall!CX$1)</f>
        <v>0</v>
      </c>
      <c r="CY43" s="4">
        <f>SUMIFS(Purchase!$F:$F,Purchase!$A:$A,Waterfall!$A43,Purchase!$D:$D,Waterfall!$C43,Purchase!$C:$C,Waterfall!CY$1)</f>
        <v>0</v>
      </c>
      <c r="CZ43" s="4">
        <f>SUMIFS(Purchase!$F:$F,Purchase!$A:$A,Waterfall!$A43,Purchase!$D:$D,Waterfall!$C43,Purchase!$C:$C,Waterfall!CZ$1)</f>
        <v>0</v>
      </c>
      <c r="DA43" s="4">
        <f>SUMIFS(Purchase!$F:$F,Purchase!$A:$A,Waterfall!$A43,Purchase!$D:$D,Waterfall!$C43,Purchase!$C:$C,Waterfall!DA$1)</f>
        <v>0</v>
      </c>
      <c r="DB43" s="4">
        <f>SUMIFS(Purchase!$F:$F,Purchase!$A:$A,Waterfall!$A43,Purchase!$D:$D,Waterfall!$C43,Purchase!$C:$C,Waterfall!DB$1)</f>
        <v>0</v>
      </c>
      <c r="DC43" s="4">
        <f>SUMIFS(Purchase!$F:$F,Purchase!$A:$A,Waterfall!$A43,Purchase!$D:$D,Waterfall!$C43,Purchase!$C:$C,Waterfall!DC$1)</f>
        <v>0</v>
      </c>
      <c r="DD43" s="4">
        <f>SUMIFS(Purchase!$F:$F,Purchase!$A:$A,Waterfall!$A43,Purchase!$D:$D,Waterfall!$C43,Purchase!$C:$C,Waterfall!DD$1)</f>
        <v>0</v>
      </c>
      <c r="DE43" s="4">
        <f>SUMIFS(Purchase!$F:$F,Purchase!$A:$A,Waterfall!$A43,Purchase!$D:$D,Waterfall!$C43,Purchase!$C:$C,Waterfall!DE$1)</f>
        <v>0</v>
      </c>
      <c r="DF43" s="4">
        <f>SUMIFS(Purchase!$F:$F,Purchase!$A:$A,Waterfall!$A43,Purchase!$D:$D,Waterfall!$C43,Purchase!$C:$C,Waterfall!DF$1)</f>
        <v>0</v>
      </c>
      <c r="DG43" s="4">
        <f>SUMIFS(Purchase!$F:$F,Purchase!$A:$A,Waterfall!$A43,Purchase!$D:$D,Waterfall!$C43,Purchase!$C:$C,Waterfall!DG$1)</f>
        <v>0</v>
      </c>
      <c r="DH43" s="4">
        <f>SUMIFS(Purchase!$F:$F,Purchase!$A:$A,Waterfall!$A43,Purchase!$D:$D,Waterfall!$C43,Purchase!$C:$C,Waterfall!DH$1)</f>
        <v>0</v>
      </c>
      <c r="DI43" s="4">
        <f>SUMIFS(Purchase!$F:$F,Purchase!$A:$A,Waterfall!$A43,Purchase!$D:$D,Waterfall!$C43,Purchase!$C:$C,Waterfall!DI$1)</f>
        <v>0</v>
      </c>
      <c r="DJ43" s="4">
        <f>SUMIFS(Purchase!$F:$F,Purchase!$A:$A,Waterfall!$A43,Purchase!$D:$D,Waterfall!$C43,Purchase!$C:$C,Waterfall!DJ$1)</f>
        <v>0</v>
      </c>
      <c r="DK43" s="4">
        <f>SUMIFS(Purchase!$F:$F,Purchase!$A:$A,Waterfall!$A43,Purchase!$D:$D,Waterfall!$C43,Purchase!$C:$C,Waterfall!DK$1)</f>
        <v>0</v>
      </c>
      <c r="DL43" s="4">
        <f>SUMIFS(Purchase!$F:$F,Purchase!$A:$A,Waterfall!$A43,Purchase!$D:$D,Waterfall!$C43,Purchase!$C:$C,Waterfall!DL$1)</f>
        <v>0</v>
      </c>
      <c r="DM43" s="4">
        <f>SUMIFS(Purchase!$F:$F,Purchase!$A:$A,Waterfall!$A43,Purchase!$D:$D,Waterfall!$C43,Purchase!$C:$C,Waterfall!DM$1)</f>
        <v>0</v>
      </c>
      <c r="DN43" s="4">
        <f>SUMIFS(Purchase!$F:$F,Purchase!$A:$A,Waterfall!$A43,Purchase!$D:$D,Waterfall!$C43,Purchase!$C:$C,Waterfall!DN$1)</f>
        <v>0</v>
      </c>
      <c r="DO43" s="4">
        <f>SUMIFS(Purchase!$F:$F,Purchase!$A:$A,Waterfall!$A43,Purchase!$D:$D,Waterfall!$C43,Purchase!$C:$C,Waterfall!DO$1)</f>
        <v>0</v>
      </c>
      <c r="DP43" s="4">
        <f>SUMIFS(Purchase!$F:$F,Purchase!$A:$A,Waterfall!$A43,Purchase!$D:$D,Waterfall!$C43,Purchase!$C:$C,Waterfall!DP$1)</f>
        <v>0</v>
      </c>
      <c r="DQ43" s="4">
        <f>SUMIFS(Purchase!$F:$F,Purchase!$A:$A,Waterfall!$A43,Purchase!$D:$D,Waterfall!$C43,Purchase!$C:$C,Waterfall!DQ$1)</f>
        <v>0</v>
      </c>
      <c r="DR43" s="4">
        <f>SUMIFS(Purchase!$F:$F,Purchase!$A:$A,Waterfall!$A43,Purchase!$D:$D,Waterfall!$C43,Purchase!$C:$C,Waterfall!DR$1)</f>
        <v>0</v>
      </c>
      <c r="DS43" s="4">
        <f>SUMIFS(Purchase!$F:$F,Purchase!$A:$A,Waterfall!$A43,Purchase!$D:$D,Waterfall!$C43,Purchase!$C:$C,Waterfall!DS$1)</f>
        <v>0</v>
      </c>
      <c r="DT43" s="4">
        <f>SUMIFS(Purchase!$F:$F,Purchase!$A:$A,Waterfall!$A43,Purchase!$D:$D,Waterfall!$C43,Purchase!$C:$C,Waterfall!DT$1)</f>
        <v>0</v>
      </c>
      <c r="DU43" s="4">
        <f>SUMIFS(Purchase!$F:$F,Purchase!$A:$A,Waterfall!$A43,Purchase!$D:$D,Waterfall!$C43,Purchase!$C:$C,Waterfall!DU$1)</f>
        <v>0</v>
      </c>
      <c r="DV43" s="4">
        <f>SUMIFS(Purchase!$F:$F,Purchase!$A:$A,Waterfall!$A43,Purchase!$D:$D,Waterfall!$C43,Purchase!$C:$C,Waterfall!DV$1)</f>
        <v>0</v>
      </c>
      <c r="DW43" s="4">
        <f>SUMIFS(Purchase!$F:$F,Purchase!$A:$A,Waterfall!$A43,Purchase!$D:$D,Waterfall!$C43,Purchase!$C:$C,Waterfall!DW$1)</f>
        <v>0</v>
      </c>
      <c r="DX43" s="4">
        <f>SUMIFS(Purchase!$F:$F,Purchase!$A:$A,Waterfall!$A43,Purchase!$D:$D,Waterfall!$C43,Purchase!$C:$C,Waterfall!DX$1)</f>
        <v>0</v>
      </c>
      <c r="DY43" s="4">
        <f>SUMIFS(Purchase!$F:$F,Purchase!$A:$A,Waterfall!$A43,Purchase!$D:$D,Waterfall!$C43,Purchase!$C:$C,Waterfall!DY$1)</f>
        <v>0</v>
      </c>
      <c r="DZ43" s="4">
        <f>SUMIFS(Purchase!$F:$F,Purchase!$A:$A,Waterfall!$A43,Purchase!$D:$D,Waterfall!$C43,Purchase!$C:$C,Waterfall!DZ$1)</f>
        <v>0</v>
      </c>
      <c r="EA43" s="4">
        <f>SUMIFS(Purchase!$F:$F,Purchase!$A:$A,Waterfall!$A43,Purchase!$D:$D,Waterfall!$C43,Purchase!$C:$C,Waterfall!EA$1)</f>
        <v>0</v>
      </c>
      <c r="EB43" s="4">
        <f>SUMIFS(Purchase!$F:$F,Purchase!$A:$A,Waterfall!$A43,Purchase!$D:$D,Waterfall!$C43,Purchase!$C:$C,Waterfall!EB$1)</f>
        <v>0</v>
      </c>
      <c r="EC43" s="4">
        <f>SUMIFS(Purchase!$F:$F,Purchase!$A:$A,Waterfall!$A43,Purchase!$D:$D,Waterfall!$C43,Purchase!$C:$C,Waterfall!EC$1)</f>
        <v>0</v>
      </c>
      <c r="ED43" s="4">
        <f>SUMIFS(Purchase!$F:$F,Purchase!$A:$A,Waterfall!$A43,Purchase!$D:$D,Waterfall!$C43,Purchase!$C:$C,Waterfall!ED$1)</f>
        <v>0</v>
      </c>
      <c r="EE43" s="4">
        <f>SUMIFS(Purchase!$F:$F,Purchase!$A:$A,Waterfall!$A43,Purchase!$D:$D,Waterfall!$C43,Purchase!$C:$C,Waterfall!EE$1)</f>
        <v>0</v>
      </c>
      <c r="EF43" s="4">
        <f>SUMIFS(Purchase!$F:$F,Purchase!$A:$A,Waterfall!$A43,Purchase!$D:$D,Waterfall!$C43,Purchase!$C:$C,Waterfall!EF$1)</f>
        <v>0</v>
      </c>
      <c r="EG43" s="4">
        <f>SUMIFS(Purchase!$F:$F,Purchase!$A:$A,Waterfall!$A43,Purchase!$D:$D,Waterfall!$C43,Purchase!$C:$C,Waterfall!EG$1)</f>
        <v>0</v>
      </c>
      <c r="EH43" s="4">
        <f>SUMIFS(Purchase!$F:$F,Purchase!$A:$A,Waterfall!$A43,Purchase!$D:$D,Waterfall!$C43,Purchase!$C:$C,Waterfall!EH$1)</f>
        <v>0</v>
      </c>
      <c r="EI43" s="4">
        <f>SUMIFS(Purchase!$F:$F,Purchase!$A:$A,Waterfall!$A43,Purchase!$D:$D,Waterfall!$C43,Purchase!$C:$C,Waterfall!EI$1)</f>
        <v>0</v>
      </c>
      <c r="EJ43" s="4">
        <f>SUMIFS(Purchase!$F:$F,Purchase!$A:$A,Waterfall!$A43,Purchase!$D:$D,Waterfall!$C43,Purchase!$C:$C,Waterfall!EJ$1)</f>
        <v>0</v>
      </c>
      <c r="EK43" s="4">
        <f>SUMIFS(Purchase!$F:$F,Purchase!$A:$A,Waterfall!$A43,Purchase!$D:$D,Waterfall!$C43,Purchase!$C:$C,Waterfall!EK$1)</f>
        <v>0</v>
      </c>
      <c r="EL43" s="4">
        <f>SUMIFS(Purchase!$F:$F,Purchase!$A:$A,Waterfall!$A43,Purchase!$D:$D,Waterfall!$C43,Purchase!$C:$C,Waterfall!EL$1)</f>
        <v>0</v>
      </c>
      <c r="EM43" s="4">
        <f>SUMIFS(Purchase!$F:$F,Purchase!$A:$A,Waterfall!$A43,Purchase!$D:$D,Waterfall!$C43,Purchase!$C:$C,Waterfall!EM$1)</f>
        <v>0</v>
      </c>
      <c r="EN43" s="4">
        <f>SUMIFS(Purchase!$F:$F,Purchase!$A:$A,Waterfall!$A43,Purchase!$D:$D,Waterfall!$C43,Purchase!$C:$C,Waterfall!EN$1)</f>
        <v>0</v>
      </c>
      <c r="EO43" s="4">
        <f>SUMIFS(Purchase!$F:$F,Purchase!$A:$A,Waterfall!$A43,Purchase!$D:$D,Waterfall!$C43,Purchase!$C:$C,Waterfall!EO$1)</f>
        <v>0</v>
      </c>
      <c r="EP43" s="4">
        <f>SUMIFS(Purchase!$F:$F,Purchase!$A:$A,Waterfall!$A43,Purchase!$D:$D,Waterfall!$C43,Purchase!$C:$C,Waterfall!EP$1)</f>
        <v>0</v>
      </c>
      <c r="EQ43" s="4">
        <f>SUMIFS(Purchase!$F:$F,Purchase!$A:$A,Waterfall!$A43,Purchase!$D:$D,Waterfall!$C43,Purchase!$C:$C,Waterfall!EQ$1)</f>
        <v>0</v>
      </c>
      <c r="ER43" s="4">
        <f>SUMIFS(Purchase!$F:$F,Purchase!$A:$A,Waterfall!$A43,Purchase!$D:$D,Waterfall!$C43,Purchase!$C:$C,Waterfall!ER$1)</f>
        <v>0</v>
      </c>
      <c r="ES43" s="4">
        <f>SUMIFS(Purchase!$F:$F,Purchase!$A:$A,Waterfall!$A43,Purchase!$D:$D,Waterfall!$C43,Purchase!$C:$C,Waterfall!ES$1)</f>
        <v>0</v>
      </c>
      <c r="ET43" s="4">
        <f>SUMIFS(Purchase!$F:$F,Purchase!$A:$A,Waterfall!$A43,Purchase!$D:$D,Waterfall!$C43,Purchase!$C:$C,Waterfall!ET$1)</f>
        <v>0</v>
      </c>
      <c r="EU43" s="4">
        <f>SUMIFS(Purchase!$F:$F,Purchase!$A:$A,Waterfall!$A43,Purchase!$D:$D,Waterfall!$C43,Purchase!$C:$C,Waterfall!EU$1)</f>
        <v>0</v>
      </c>
      <c r="EV43" s="4">
        <f>SUMIFS(Purchase!$F:$F,Purchase!$A:$A,Waterfall!$A43,Purchase!$D:$D,Waterfall!$C43,Purchase!$C:$C,Waterfall!EV$1)</f>
        <v>0</v>
      </c>
      <c r="EW43" s="4">
        <f>SUMIFS(Purchase!$F:$F,Purchase!$A:$A,Waterfall!$A43,Purchase!$D:$D,Waterfall!$C43,Purchase!$C:$C,Waterfall!EW$1)</f>
        <v>0</v>
      </c>
      <c r="EX43" s="4">
        <f>SUMIFS(Purchase!$F:$F,Purchase!$A:$A,Waterfall!$A43,Purchase!$D:$D,Waterfall!$C43,Purchase!$C:$C,Waterfall!EX$1)</f>
        <v>0</v>
      </c>
      <c r="EY43" s="4">
        <f>SUMIFS(Purchase!$F:$F,Purchase!$A:$A,Waterfall!$A43,Purchase!$D:$D,Waterfall!$C43,Purchase!$C:$C,Waterfall!EY$1)</f>
        <v>0</v>
      </c>
      <c r="EZ43" s="4">
        <f>SUMIFS(Purchase!$F:$F,Purchase!$A:$A,Waterfall!$A43,Purchase!$D:$D,Waterfall!$C43,Purchase!$C:$C,Waterfall!EZ$1)</f>
        <v>0</v>
      </c>
      <c r="FA43" s="4">
        <f>SUMIFS(Purchase!$F:$F,Purchase!$A:$A,Waterfall!$A43,Purchase!$D:$D,Waterfall!$C43,Purchase!$C:$C,Waterfall!FA$1)</f>
        <v>0</v>
      </c>
      <c r="FB43" s="4">
        <f>SUMIFS(Purchase!$F:$F,Purchase!$A:$A,Waterfall!$A43,Purchase!$D:$D,Waterfall!$C43,Purchase!$C:$C,Waterfall!FB$1)</f>
        <v>0</v>
      </c>
      <c r="FC43" s="4">
        <f>SUMIFS(Purchase!$F:$F,Purchase!$A:$A,Waterfall!$A43,Purchase!$D:$D,Waterfall!$C43,Purchase!$C:$C,Waterfall!FC$1)</f>
        <v>0</v>
      </c>
      <c r="FD43" s="4">
        <f>SUMIFS(Purchase!$F:$F,Purchase!$A:$A,Waterfall!$A43,Purchase!$D:$D,Waterfall!$C43,Purchase!$C:$C,Waterfall!FD$1)</f>
        <v>0</v>
      </c>
      <c r="FE43" s="4">
        <f>SUMIFS(Purchase!$F:$F,Purchase!$A:$A,Waterfall!$A43,Purchase!$D:$D,Waterfall!$C43,Purchase!$C:$C,Waterfall!FE$1)</f>
        <v>0</v>
      </c>
      <c r="FF43" s="4">
        <f>SUMIFS(Purchase!$F:$F,Purchase!$A:$A,Waterfall!$A43,Purchase!$D:$D,Waterfall!$C43,Purchase!$C:$C,Waterfall!FF$1)</f>
        <v>0</v>
      </c>
      <c r="FG43" s="4">
        <f>SUMIFS(Purchase!$F:$F,Purchase!$A:$A,Waterfall!$A43,Purchase!$D:$D,Waterfall!$C43,Purchase!$C:$C,Waterfall!FG$1)</f>
        <v>0</v>
      </c>
      <c r="FH43" s="4">
        <f>SUMIFS(Purchase!$F:$F,Purchase!$A:$A,Waterfall!$A43,Purchase!$D:$D,Waterfall!$C43,Purchase!$C:$C,Waterfall!FH$1)</f>
        <v>0</v>
      </c>
      <c r="FI43" s="4">
        <f>SUMIFS(Purchase!$F:$F,Purchase!$A:$A,Waterfall!$A43,Purchase!$D:$D,Waterfall!$C43,Purchase!$C:$C,Waterfall!FI$1)</f>
        <v>0</v>
      </c>
      <c r="FJ43" s="4">
        <f>SUMIFS(Purchase!$F:$F,Purchase!$A:$A,Waterfall!$A43,Purchase!$D:$D,Waterfall!$C43,Purchase!$C:$C,Waterfall!FJ$1)</f>
        <v>0</v>
      </c>
      <c r="FK43" s="4">
        <f>SUMIFS(Purchase!$F:$F,Purchase!$A:$A,Waterfall!$A43,Purchase!$D:$D,Waterfall!$C43,Purchase!$C:$C,Waterfall!FK$1)</f>
        <v>0</v>
      </c>
      <c r="FL43" s="4">
        <f>SUMIFS(Purchase!$F:$F,Purchase!$A:$A,Waterfall!$A43,Purchase!$D:$D,Waterfall!$C43,Purchase!$C:$C,Waterfall!FL$1)</f>
        <v>0</v>
      </c>
      <c r="FM43" s="4">
        <f>SUMIFS(Purchase!$F:$F,Purchase!$A:$A,Waterfall!$A43,Purchase!$D:$D,Waterfall!$C43,Purchase!$C:$C,Waterfall!FM$1)</f>
        <v>0</v>
      </c>
      <c r="FN43" s="4">
        <f>SUMIFS(Purchase!$F:$F,Purchase!$A:$A,Waterfall!$A43,Purchase!$D:$D,Waterfall!$C43,Purchase!$C:$C,Waterfall!FN$1)</f>
        <v>0</v>
      </c>
      <c r="FO43" s="4">
        <f>SUMIFS(Purchase!$F:$F,Purchase!$A:$A,Waterfall!$A43,Purchase!$D:$D,Waterfall!$C43,Purchase!$C:$C,Waterfall!FO$1)</f>
        <v>0</v>
      </c>
      <c r="FP43" s="4">
        <f>SUMIFS(Purchase!$F:$F,Purchase!$A:$A,Waterfall!$A43,Purchase!$D:$D,Waterfall!$C43,Purchase!$C:$C,Waterfall!FP$1)</f>
        <v>0</v>
      </c>
      <c r="FQ43" s="4">
        <f>SUMIFS(Purchase!$F:$F,Purchase!$A:$A,Waterfall!$A43,Purchase!$D:$D,Waterfall!$C43,Purchase!$C:$C,Waterfall!FQ$1)</f>
        <v>0</v>
      </c>
      <c r="FR43" s="4">
        <f>SUMIFS(Purchase!$F:$F,Purchase!$A:$A,Waterfall!$A43,Purchase!$D:$D,Waterfall!$C43,Purchase!$C:$C,Waterfall!FR$1)</f>
        <v>0</v>
      </c>
      <c r="FS43" s="4">
        <f>SUMIFS(Purchase!$F:$F,Purchase!$A:$A,Waterfall!$A43,Purchase!$D:$D,Waterfall!$C43,Purchase!$C:$C,Waterfall!FS$1)</f>
        <v>0</v>
      </c>
      <c r="FT43" s="4">
        <f>SUMIFS(Purchase!$F:$F,Purchase!$A:$A,Waterfall!$A43,Purchase!$D:$D,Waterfall!$C43,Purchase!$C:$C,Waterfall!FT$1)</f>
        <v>0</v>
      </c>
      <c r="FU43" s="4">
        <f>SUMIFS(Purchase!$F:$F,Purchase!$A:$A,Waterfall!$A43,Purchase!$D:$D,Waterfall!$C43,Purchase!$C:$C,Waterfall!FU$1)</f>
        <v>0</v>
      </c>
      <c r="FV43" s="4">
        <f>SUMIFS(Purchase!$F:$F,Purchase!$A:$A,Waterfall!$A43,Purchase!$D:$D,Waterfall!$C43,Purchase!$C:$C,Waterfall!FV$1)</f>
        <v>0</v>
      </c>
      <c r="FW43" s="4">
        <f>SUMIFS(Purchase!$F:$F,Purchase!$A:$A,Waterfall!$A43,Purchase!$D:$D,Waterfall!$C43,Purchase!$C:$C,Waterfall!FW$1)</f>
        <v>0</v>
      </c>
      <c r="FX43" s="4">
        <f>SUMIFS(Purchase!$F:$F,Purchase!$A:$A,Waterfall!$A43,Purchase!$D:$D,Waterfall!$C43,Purchase!$C:$C,Waterfall!FX$1)</f>
        <v>0</v>
      </c>
      <c r="FY43" s="4">
        <f>SUMIFS(Purchase!$F:$F,Purchase!$A:$A,Waterfall!$A43,Purchase!$D:$D,Waterfall!$C43,Purchase!$C:$C,Waterfall!FY$1)</f>
        <v>0</v>
      </c>
      <c r="FZ43" s="4">
        <f>SUMIFS(Purchase!$F:$F,Purchase!$A:$A,Waterfall!$A43,Purchase!$D:$D,Waterfall!$C43,Purchase!$C:$C,Waterfall!FZ$1)</f>
        <v>0</v>
      </c>
      <c r="GA43" s="4">
        <f>SUMIFS(Purchase!$F:$F,Purchase!$A:$A,Waterfall!$A43,Purchase!$D:$D,Waterfall!$C43,Purchase!$C:$C,Waterfall!GA$1)</f>
        <v>0</v>
      </c>
      <c r="GB43" s="4">
        <f>SUMIFS(Purchase!$F:$F,Purchase!$A:$A,Waterfall!$A43,Purchase!$D:$D,Waterfall!$C43,Purchase!$C:$C,Waterfall!GB$1)</f>
        <v>0</v>
      </c>
      <c r="GC43" s="4">
        <f>SUMIFS(Purchase!$F:$F,Purchase!$A:$A,Waterfall!$A43,Purchase!$D:$D,Waterfall!$C43,Purchase!$C:$C,Waterfall!GC$1)</f>
        <v>0</v>
      </c>
      <c r="GD43" s="4">
        <f>SUMIFS(Purchase!$F:$F,Purchase!$A:$A,Waterfall!$A43,Purchase!$D:$D,Waterfall!$C43,Purchase!$C:$C,Waterfall!GD$1)</f>
        <v>0</v>
      </c>
      <c r="GE43" s="4">
        <f>SUMIFS(Purchase!$F:$F,Purchase!$A:$A,Waterfall!$A43,Purchase!$D:$D,Waterfall!$C43,Purchase!$C:$C,Waterfall!GE$1)</f>
        <v>0</v>
      </c>
      <c r="GF43" s="4">
        <f>SUMIFS(Purchase!$F:$F,Purchase!$A:$A,Waterfall!$A43,Purchase!$D:$D,Waterfall!$C43,Purchase!$C:$C,Waterfall!GF$1)</f>
        <v>0</v>
      </c>
      <c r="GG43" s="4">
        <f>SUMIFS(Purchase!$F:$F,Purchase!$A:$A,Waterfall!$A43,Purchase!$D:$D,Waterfall!$C43,Purchase!$C:$C,Waterfall!GG$1)</f>
        <v>0</v>
      </c>
      <c r="GH43" s="4">
        <f>SUMIFS(Purchase!$F:$F,Purchase!$A:$A,Waterfall!$A43,Purchase!$D:$D,Waterfall!$C43,Purchase!$C:$C,Waterfall!GH$1)</f>
        <v>0</v>
      </c>
      <c r="GI43" s="4">
        <f>SUMIFS(Purchase!$F:$F,Purchase!$A:$A,Waterfall!$A43,Purchase!$D:$D,Waterfall!$C43,Purchase!$C:$C,Waterfall!GI$1)</f>
        <v>0</v>
      </c>
    </row>
    <row r="44" spans="1:191" x14ac:dyDescent="0.35">
      <c r="A44" s="8">
        <f t="shared" si="3"/>
        <v>1</v>
      </c>
      <c r="B44" s="2" t="str">
        <f>VLOOKUP($A44,Centers!$B$1:$C$120,2,)</f>
        <v>GATE</v>
      </c>
      <c r="C44" s="3">
        <v>44921</v>
      </c>
      <c r="D44" s="4">
        <f>IF($A44=1,SUM(SUMIFS(Indent!$E:$E,Indent!$C:$C,Waterfall!$C44,Indent!$A:$A,Centers!$A$2),SUMIFS(Indent!$E:$E,Indent!$C:$C,Waterfall!$C44,Indent!$A:$A,Centers!$A$3),SUMIFS(Indent!$E:$E,Indent!$C:$C,Waterfall!$C44,Indent!$A:$A,Centers!$A$4),SUMIFS(Indent!$E:$E,Indent!$C:$C,Waterfall!$C44,Indent!$A:$A,Centers!$A$5),SUMIFS(Indent!$E:$E,Indent!$C:$C,Waterfall!$C44,Indent!$A:$A,Centers!$A$6),SUMIFS(Indent!$E:$E,Indent!$C:$C,Waterfall!$C44,Indent!$A:$A,Centers!$A$7),SUMIFS(Indent!$E:$E,Indent!$C:$C,Waterfall!$C44,Indent!$A:$A,Centers!$A$8)),SUMIFS(Indent!$E:$E,Indent!$C:$C,Waterfall!$C44,Indent!$A:$A,$A44))</f>
        <v>29475</v>
      </c>
      <c r="E44" s="4">
        <f>SUMIFS(Purchase!$F:$F,Purchase!$A:$A,Waterfall!$A44,Purchase!$D:$D,Waterfall!$C44,Purchase!$C:$C,Waterfall!E$1)</f>
        <v>0</v>
      </c>
      <c r="F44" s="4">
        <f>SUMIFS(Purchase!$F:$F,Purchase!$A:$A,Waterfall!$A44,Purchase!$D:$D,Waterfall!$C44,Purchase!$C:$C,Waterfall!F$1)</f>
        <v>0</v>
      </c>
      <c r="G44" s="4">
        <f>SUMIFS(Purchase!$F:$F,Purchase!$A:$A,Waterfall!$A44,Purchase!$D:$D,Waterfall!$C44,Purchase!$C:$C,Waterfall!G$1)</f>
        <v>0</v>
      </c>
      <c r="H44" s="4">
        <f>SUMIFS(Purchase!$F:$F,Purchase!$A:$A,Waterfall!$A44,Purchase!$D:$D,Waterfall!$C44,Purchase!$C:$C,Waterfall!H$1)</f>
        <v>0</v>
      </c>
      <c r="I44" s="4">
        <f>SUMIFS(Purchase!$F:$F,Purchase!$A:$A,Waterfall!$A44,Purchase!$D:$D,Waterfall!$C44,Purchase!$C:$C,Waterfall!I$1)</f>
        <v>0</v>
      </c>
      <c r="J44" s="4">
        <f>SUMIFS(Purchase!$F:$F,Purchase!$A:$A,Waterfall!$A44,Purchase!$D:$D,Waterfall!$C44,Purchase!$C:$C,Waterfall!J$1)</f>
        <v>0</v>
      </c>
      <c r="K44" s="4">
        <f>SUMIFS(Purchase!$F:$F,Purchase!$A:$A,Waterfall!$A44,Purchase!$D:$D,Waterfall!$C44,Purchase!$C:$C,Waterfall!K$1)</f>
        <v>0</v>
      </c>
      <c r="L44" s="4">
        <f>SUMIFS(Purchase!$F:$F,Purchase!$A:$A,Waterfall!$A44,Purchase!$D:$D,Waterfall!$C44,Purchase!$C:$C,Waterfall!L$1)</f>
        <v>0</v>
      </c>
      <c r="M44" s="4">
        <f>SUMIFS(Purchase!$F:$F,Purchase!$A:$A,Waterfall!$A44,Purchase!$D:$D,Waterfall!$C44,Purchase!$C:$C,Waterfall!M$1)</f>
        <v>0</v>
      </c>
      <c r="N44" s="4">
        <f>SUMIFS(Purchase!$F:$F,Purchase!$A:$A,Waterfall!$A44,Purchase!$D:$D,Waterfall!$C44,Purchase!$C:$C,Waterfall!N$1)</f>
        <v>0</v>
      </c>
      <c r="O44" s="4">
        <f>SUMIFS(Purchase!$F:$F,Purchase!$A:$A,Waterfall!$A44,Purchase!$D:$D,Waterfall!$C44,Purchase!$C:$C,Waterfall!O$1)</f>
        <v>0</v>
      </c>
      <c r="P44" s="4">
        <f>SUMIFS(Purchase!$F:$F,Purchase!$A:$A,Waterfall!$A44,Purchase!$D:$D,Waterfall!$C44,Purchase!$C:$C,Waterfall!P$1)</f>
        <v>0</v>
      </c>
      <c r="Q44" s="4">
        <f>SUMIFS(Purchase!$F:$F,Purchase!$A:$A,Waterfall!$A44,Purchase!$D:$D,Waterfall!$C44,Purchase!$C:$C,Waterfall!Q$1)</f>
        <v>0</v>
      </c>
      <c r="R44" s="4">
        <f>SUMIFS(Purchase!$F:$F,Purchase!$A:$A,Waterfall!$A44,Purchase!$D:$D,Waterfall!$C44,Purchase!$C:$C,Waterfall!R$1)</f>
        <v>0</v>
      </c>
      <c r="S44" s="4">
        <f>SUMIFS(Purchase!$F:$F,Purchase!$A:$A,Waterfall!$A44,Purchase!$D:$D,Waterfall!$C44,Purchase!$C:$C,Waterfall!S$1)</f>
        <v>0</v>
      </c>
      <c r="T44" s="4">
        <f>SUMIFS(Purchase!$F:$F,Purchase!$A:$A,Waterfall!$A44,Purchase!$D:$D,Waterfall!$C44,Purchase!$C:$C,Waterfall!T$1)</f>
        <v>0</v>
      </c>
      <c r="U44" s="4">
        <f>SUMIFS(Purchase!$F:$F,Purchase!$A:$A,Waterfall!$A44,Purchase!$D:$D,Waterfall!$C44,Purchase!$C:$C,Waterfall!U$1)</f>
        <v>0</v>
      </c>
      <c r="V44" s="4">
        <f>SUMIFS(Purchase!$F:$F,Purchase!$A:$A,Waterfall!$A44,Purchase!$D:$D,Waterfall!$C44,Purchase!$C:$C,Waterfall!V$1)</f>
        <v>0</v>
      </c>
      <c r="W44" s="4">
        <f>SUMIFS(Purchase!$F:$F,Purchase!$A:$A,Waterfall!$A44,Purchase!$D:$D,Waterfall!$C44,Purchase!$C:$C,Waterfall!W$1)</f>
        <v>0</v>
      </c>
      <c r="X44" s="4">
        <f>SUMIFS(Purchase!$F:$F,Purchase!$A:$A,Waterfall!$A44,Purchase!$D:$D,Waterfall!$C44,Purchase!$C:$C,Waterfall!X$1)</f>
        <v>0</v>
      </c>
      <c r="Y44" s="4">
        <f>SUMIFS(Purchase!$F:$F,Purchase!$A:$A,Waterfall!$A44,Purchase!$D:$D,Waterfall!$C44,Purchase!$C:$C,Waterfall!Y$1)</f>
        <v>0</v>
      </c>
      <c r="Z44" s="4">
        <f>SUMIFS(Purchase!$F:$F,Purchase!$A:$A,Waterfall!$A44,Purchase!$D:$D,Waterfall!$C44,Purchase!$C:$C,Waterfall!Z$1)</f>
        <v>0</v>
      </c>
      <c r="AA44" s="4">
        <f>SUMIFS(Purchase!$F:$F,Purchase!$A:$A,Waterfall!$A44,Purchase!$D:$D,Waterfall!$C44,Purchase!$C:$C,Waterfall!AA$1)</f>
        <v>0</v>
      </c>
      <c r="AB44" s="4">
        <f>SUMIFS(Purchase!$F:$F,Purchase!$A:$A,Waterfall!$A44,Purchase!$D:$D,Waterfall!$C44,Purchase!$C:$C,Waterfall!AB$1)</f>
        <v>0</v>
      </c>
      <c r="AC44" s="4">
        <f>SUMIFS(Purchase!$F:$F,Purchase!$A:$A,Waterfall!$A44,Purchase!$D:$D,Waterfall!$C44,Purchase!$C:$C,Waterfall!AC$1)</f>
        <v>0</v>
      </c>
      <c r="AD44" s="4">
        <f>SUMIFS(Purchase!$F:$F,Purchase!$A:$A,Waterfall!$A44,Purchase!$D:$D,Waterfall!$C44,Purchase!$C:$C,Waterfall!AD$1)</f>
        <v>0</v>
      </c>
      <c r="AE44" s="4">
        <f>SUMIFS(Purchase!$F:$F,Purchase!$A:$A,Waterfall!$A44,Purchase!$D:$D,Waterfall!$C44,Purchase!$C:$C,Waterfall!AE$1)</f>
        <v>0</v>
      </c>
      <c r="AF44" s="4">
        <f>SUMIFS(Purchase!$F:$F,Purchase!$A:$A,Waterfall!$A44,Purchase!$D:$D,Waterfall!$C44,Purchase!$C:$C,Waterfall!AF$1)</f>
        <v>0</v>
      </c>
      <c r="AG44" s="4">
        <f>SUMIFS(Purchase!$F:$F,Purchase!$A:$A,Waterfall!$A44,Purchase!$D:$D,Waterfall!$C44,Purchase!$C:$C,Waterfall!AG$1)</f>
        <v>0</v>
      </c>
      <c r="AH44" s="4">
        <f>SUMIFS(Purchase!$F:$F,Purchase!$A:$A,Waterfall!$A44,Purchase!$D:$D,Waterfall!$C44,Purchase!$C:$C,Waterfall!AH$1)</f>
        <v>0</v>
      </c>
      <c r="AI44" s="4">
        <f>SUMIFS(Purchase!$F:$F,Purchase!$A:$A,Waterfall!$A44,Purchase!$D:$D,Waterfall!$C44,Purchase!$C:$C,Waterfall!AI$1)</f>
        <v>0</v>
      </c>
      <c r="AJ44" s="4">
        <f>SUMIFS(Purchase!$F:$F,Purchase!$A:$A,Waterfall!$A44,Purchase!$D:$D,Waterfall!$C44,Purchase!$C:$C,Waterfall!AJ$1)</f>
        <v>0</v>
      </c>
      <c r="AK44" s="4">
        <f>SUMIFS(Purchase!$F:$F,Purchase!$A:$A,Waterfall!$A44,Purchase!$D:$D,Waterfall!$C44,Purchase!$C:$C,Waterfall!AK$1)</f>
        <v>0</v>
      </c>
      <c r="AL44" s="4">
        <f>SUMIFS(Purchase!$F:$F,Purchase!$A:$A,Waterfall!$A44,Purchase!$D:$D,Waterfall!$C44,Purchase!$C:$C,Waterfall!AL$1)</f>
        <v>0</v>
      </c>
      <c r="AM44" s="4">
        <f>SUMIFS(Purchase!$F:$F,Purchase!$A:$A,Waterfall!$A44,Purchase!$D:$D,Waterfall!$C44,Purchase!$C:$C,Waterfall!AM$1)</f>
        <v>0</v>
      </c>
      <c r="AN44" s="4">
        <f>SUMIFS(Purchase!$F:$F,Purchase!$A:$A,Waterfall!$A44,Purchase!$D:$D,Waterfall!$C44,Purchase!$C:$C,Waterfall!AN$1)</f>
        <v>0</v>
      </c>
      <c r="AO44" s="4">
        <f>SUMIFS(Purchase!$F:$F,Purchase!$A:$A,Waterfall!$A44,Purchase!$D:$D,Waterfall!$C44,Purchase!$C:$C,Waterfall!AO$1)</f>
        <v>0</v>
      </c>
      <c r="AP44" s="4">
        <f>SUMIFS(Purchase!$F:$F,Purchase!$A:$A,Waterfall!$A44,Purchase!$D:$D,Waterfall!$C44,Purchase!$C:$C,Waterfall!AP$1)</f>
        <v>0</v>
      </c>
      <c r="AQ44" s="4">
        <f>SUMIFS(Purchase!$F:$F,Purchase!$A:$A,Waterfall!$A44,Purchase!$D:$D,Waterfall!$C44,Purchase!$C:$C,Waterfall!AQ$1)</f>
        <v>0</v>
      </c>
      <c r="AR44" s="4">
        <f>SUMIFS(Purchase!$F:$F,Purchase!$A:$A,Waterfall!$A44,Purchase!$D:$D,Waterfall!$C44,Purchase!$C:$C,Waterfall!AR$1)</f>
        <v>0</v>
      </c>
      <c r="AS44" s="4">
        <f>SUMIFS(Purchase!$F:$F,Purchase!$A:$A,Waterfall!$A44,Purchase!$D:$D,Waterfall!$C44,Purchase!$C:$C,Waterfall!AS$1)</f>
        <v>2720.48</v>
      </c>
      <c r="AT44" s="4">
        <f>SUMIFS(Purchase!$F:$F,Purchase!$A:$A,Waterfall!$A44,Purchase!$D:$D,Waterfall!$C44,Purchase!$C:$C,Waterfall!AT$1)</f>
        <v>10351.39</v>
      </c>
      <c r="AU44" s="4">
        <f>SUMIFS(Purchase!$F:$F,Purchase!$A:$A,Waterfall!$A44,Purchase!$D:$D,Waterfall!$C44,Purchase!$C:$C,Waterfall!AU$1)</f>
        <v>7771.95</v>
      </c>
      <c r="AV44" s="4">
        <f>SUMIFS(Purchase!$F:$F,Purchase!$A:$A,Waterfall!$A44,Purchase!$D:$D,Waterfall!$C44,Purchase!$C:$C,Waterfall!AV$1)</f>
        <v>6893.53</v>
      </c>
      <c r="AW44" s="4">
        <f>SUMIFS(Purchase!$F:$F,Purchase!$A:$A,Waterfall!$A44,Purchase!$D:$D,Waterfall!$C44,Purchase!$C:$C,Waterfall!AW$1)</f>
        <v>4418.3500000000004</v>
      </c>
      <c r="AX44" s="4">
        <f>SUMIFS(Purchase!$F:$F,Purchase!$A:$A,Waterfall!$A44,Purchase!$D:$D,Waterfall!$C44,Purchase!$C:$C,Waterfall!AX$1)</f>
        <v>1992.76</v>
      </c>
      <c r="AY44" s="4">
        <f>SUMIFS(Purchase!$F:$F,Purchase!$A:$A,Waterfall!$A44,Purchase!$D:$D,Waterfall!$C44,Purchase!$C:$C,Waterfall!AY$1)</f>
        <v>0</v>
      </c>
      <c r="AZ44" s="4">
        <f>SUMIFS(Purchase!$F:$F,Purchase!$A:$A,Waterfall!$A44,Purchase!$D:$D,Waterfall!$C44,Purchase!$C:$C,Waterfall!AZ$1)</f>
        <v>0</v>
      </c>
      <c r="BA44" s="4">
        <f>SUMIFS(Purchase!$F:$F,Purchase!$A:$A,Waterfall!$A44,Purchase!$D:$D,Waterfall!$C44,Purchase!$C:$C,Waterfall!BA$1)</f>
        <v>0</v>
      </c>
      <c r="BB44" s="4">
        <f>SUMIFS(Purchase!$F:$F,Purchase!$A:$A,Waterfall!$A44,Purchase!$D:$D,Waterfall!$C44,Purchase!$C:$C,Waterfall!BB$1)</f>
        <v>0</v>
      </c>
      <c r="BC44" s="4">
        <f>SUMIFS(Purchase!$F:$F,Purchase!$A:$A,Waterfall!$A44,Purchase!$D:$D,Waterfall!$C44,Purchase!$C:$C,Waterfall!BC$1)</f>
        <v>0</v>
      </c>
      <c r="BD44" s="4">
        <f>SUMIFS(Purchase!$F:$F,Purchase!$A:$A,Waterfall!$A44,Purchase!$D:$D,Waterfall!$C44,Purchase!$C:$C,Waterfall!BD$1)</f>
        <v>0</v>
      </c>
      <c r="BE44" s="4">
        <f>SUMIFS(Purchase!$F:$F,Purchase!$A:$A,Waterfall!$A44,Purchase!$D:$D,Waterfall!$C44,Purchase!$C:$C,Waterfall!BE$1)</f>
        <v>0</v>
      </c>
      <c r="BF44" s="4">
        <f>SUMIFS(Purchase!$F:$F,Purchase!$A:$A,Waterfall!$A44,Purchase!$D:$D,Waterfall!$C44,Purchase!$C:$C,Waterfall!BF$1)</f>
        <v>0</v>
      </c>
      <c r="BG44" s="4">
        <f>SUMIFS(Purchase!$F:$F,Purchase!$A:$A,Waterfall!$A44,Purchase!$D:$D,Waterfall!$C44,Purchase!$C:$C,Waterfall!BG$1)</f>
        <v>0</v>
      </c>
      <c r="BH44" s="4">
        <f>SUMIFS(Purchase!$F:$F,Purchase!$A:$A,Waterfall!$A44,Purchase!$D:$D,Waterfall!$C44,Purchase!$C:$C,Waterfall!BH$1)</f>
        <v>0</v>
      </c>
      <c r="BI44" s="4">
        <f>SUMIFS(Purchase!$F:$F,Purchase!$A:$A,Waterfall!$A44,Purchase!$D:$D,Waterfall!$C44,Purchase!$C:$C,Waterfall!BI$1)</f>
        <v>0</v>
      </c>
      <c r="BJ44" s="4">
        <f>SUMIFS(Purchase!$F:$F,Purchase!$A:$A,Waterfall!$A44,Purchase!$D:$D,Waterfall!$C44,Purchase!$C:$C,Waterfall!BJ$1)</f>
        <v>0</v>
      </c>
      <c r="BK44" s="4">
        <f>SUMIFS(Purchase!$F:$F,Purchase!$A:$A,Waterfall!$A44,Purchase!$D:$D,Waterfall!$C44,Purchase!$C:$C,Waterfall!BK$1)</f>
        <v>0</v>
      </c>
      <c r="BL44" s="4">
        <f>SUMIFS(Purchase!$F:$F,Purchase!$A:$A,Waterfall!$A44,Purchase!$D:$D,Waterfall!$C44,Purchase!$C:$C,Waterfall!BL$1)</f>
        <v>0</v>
      </c>
      <c r="BM44" s="4">
        <f>SUMIFS(Purchase!$F:$F,Purchase!$A:$A,Waterfall!$A44,Purchase!$D:$D,Waterfall!$C44,Purchase!$C:$C,Waterfall!BM$1)</f>
        <v>0</v>
      </c>
      <c r="BN44" s="4">
        <f>SUMIFS(Purchase!$F:$F,Purchase!$A:$A,Waterfall!$A44,Purchase!$D:$D,Waterfall!$C44,Purchase!$C:$C,Waterfall!BN$1)</f>
        <v>0</v>
      </c>
      <c r="BO44" s="4">
        <f>SUMIFS(Purchase!$F:$F,Purchase!$A:$A,Waterfall!$A44,Purchase!$D:$D,Waterfall!$C44,Purchase!$C:$C,Waterfall!BO$1)</f>
        <v>0</v>
      </c>
      <c r="BP44" s="4">
        <f>SUMIFS(Purchase!$F:$F,Purchase!$A:$A,Waterfall!$A44,Purchase!$D:$D,Waterfall!$C44,Purchase!$C:$C,Waterfall!BP$1)</f>
        <v>0</v>
      </c>
      <c r="BQ44" s="4">
        <f>SUMIFS(Purchase!$F:$F,Purchase!$A:$A,Waterfall!$A44,Purchase!$D:$D,Waterfall!$C44,Purchase!$C:$C,Waterfall!BQ$1)</f>
        <v>0</v>
      </c>
      <c r="BR44" s="4">
        <f>SUMIFS(Purchase!$F:$F,Purchase!$A:$A,Waterfall!$A44,Purchase!$D:$D,Waterfall!$C44,Purchase!$C:$C,Waterfall!BR$1)</f>
        <v>0</v>
      </c>
      <c r="BS44" s="4">
        <f>SUMIFS(Purchase!$F:$F,Purchase!$A:$A,Waterfall!$A44,Purchase!$D:$D,Waterfall!$C44,Purchase!$C:$C,Waterfall!BS$1)</f>
        <v>0</v>
      </c>
      <c r="BT44" s="4">
        <f>SUMIFS(Purchase!$F:$F,Purchase!$A:$A,Waterfall!$A44,Purchase!$D:$D,Waterfall!$C44,Purchase!$C:$C,Waterfall!BT$1)</f>
        <v>0</v>
      </c>
      <c r="BU44" s="4">
        <f>SUMIFS(Purchase!$F:$F,Purchase!$A:$A,Waterfall!$A44,Purchase!$D:$D,Waterfall!$C44,Purchase!$C:$C,Waterfall!BU$1)</f>
        <v>0</v>
      </c>
      <c r="BV44" s="4">
        <f>SUMIFS(Purchase!$F:$F,Purchase!$A:$A,Waterfall!$A44,Purchase!$D:$D,Waterfall!$C44,Purchase!$C:$C,Waterfall!BV$1)</f>
        <v>0</v>
      </c>
      <c r="BW44" s="4">
        <f>SUMIFS(Purchase!$F:$F,Purchase!$A:$A,Waterfall!$A44,Purchase!$D:$D,Waterfall!$C44,Purchase!$C:$C,Waterfall!BW$1)</f>
        <v>0</v>
      </c>
      <c r="BX44" s="4">
        <f>SUMIFS(Purchase!$F:$F,Purchase!$A:$A,Waterfall!$A44,Purchase!$D:$D,Waterfall!$C44,Purchase!$C:$C,Waterfall!BX$1)</f>
        <v>0</v>
      </c>
      <c r="BY44" s="4">
        <f>SUMIFS(Purchase!$F:$F,Purchase!$A:$A,Waterfall!$A44,Purchase!$D:$D,Waterfall!$C44,Purchase!$C:$C,Waterfall!BY$1)</f>
        <v>0</v>
      </c>
      <c r="BZ44" s="4">
        <f>SUMIFS(Purchase!$F:$F,Purchase!$A:$A,Waterfall!$A44,Purchase!$D:$D,Waterfall!$C44,Purchase!$C:$C,Waterfall!BZ$1)</f>
        <v>0</v>
      </c>
      <c r="CA44" s="4">
        <f>SUMIFS(Purchase!$F:$F,Purchase!$A:$A,Waterfall!$A44,Purchase!$D:$D,Waterfall!$C44,Purchase!$C:$C,Waterfall!CA$1)</f>
        <v>0</v>
      </c>
      <c r="CB44" s="4">
        <f>SUMIFS(Purchase!$F:$F,Purchase!$A:$A,Waterfall!$A44,Purchase!$D:$D,Waterfall!$C44,Purchase!$C:$C,Waterfall!CB$1)</f>
        <v>0</v>
      </c>
      <c r="CC44" s="4">
        <f>SUMIFS(Purchase!$F:$F,Purchase!$A:$A,Waterfall!$A44,Purchase!$D:$D,Waterfall!$C44,Purchase!$C:$C,Waterfall!CC$1)</f>
        <v>0</v>
      </c>
      <c r="CD44" s="4">
        <f>SUMIFS(Purchase!$F:$F,Purchase!$A:$A,Waterfall!$A44,Purchase!$D:$D,Waterfall!$C44,Purchase!$C:$C,Waterfall!CD$1)</f>
        <v>0</v>
      </c>
      <c r="CE44" s="4">
        <f>SUMIFS(Purchase!$F:$F,Purchase!$A:$A,Waterfall!$A44,Purchase!$D:$D,Waterfall!$C44,Purchase!$C:$C,Waterfall!CE$1)</f>
        <v>0</v>
      </c>
      <c r="CF44" s="4">
        <f>SUMIFS(Purchase!$F:$F,Purchase!$A:$A,Waterfall!$A44,Purchase!$D:$D,Waterfall!$C44,Purchase!$C:$C,Waterfall!CF$1)</f>
        <v>0</v>
      </c>
      <c r="CG44" s="4">
        <f>SUMIFS(Purchase!$F:$F,Purchase!$A:$A,Waterfall!$A44,Purchase!$D:$D,Waterfall!$C44,Purchase!$C:$C,Waterfall!CG$1)</f>
        <v>0</v>
      </c>
      <c r="CH44" s="4">
        <f>SUMIFS(Purchase!$F:$F,Purchase!$A:$A,Waterfall!$A44,Purchase!$D:$D,Waterfall!$C44,Purchase!$C:$C,Waterfall!CH$1)</f>
        <v>0</v>
      </c>
      <c r="CI44" s="4">
        <f>SUMIFS(Purchase!$F:$F,Purchase!$A:$A,Waterfall!$A44,Purchase!$D:$D,Waterfall!$C44,Purchase!$C:$C,Waterfall!CI$1)</f>
        <v>0</v>
      </c>
      <c r="CJ44" s="4">
        <f>SUMIFS(Purchase!$F:$F,Purchase!$A:$A,Waterfall!$A44,Purchase!$D:$D,Waterfall!$C44,Purchase!$C:$C,Waterfall!CJ$1)</f>
        <v>0</v>
      </c>
      <c r="CK44" s="4">
        <f>SUMIFS(Purchase!$F:$F,Purchase!$A:$A,Waterfall!$A44,Purchase!$D:$D,Waterfall!$C44,Purchase!$C:$C,Waterfall!CK$1)</f>
        <v>0</v>
      </c>
      <c r="CL44" s="4">
        <f>SUMIFS(Purchase!$F:$F,Purchase!$A:$A,Waterfall!$A44,Purchase!$D:$D,Waterfall!$C44,Purchase!$C:$C,Waterfall!CL$1)</f>
        <v>0</v>
      </c>
      <c r="CM44" s="4">
        <f>SUMIFS(Purchase!$F:$F,Purchase!$A:$A,Waterfall!$A44,Purchase!$D:$D,Waterfall!$C44,Purchase!$C:$C,Waterfall!CM$1)</f>
        <v>0</v>
      </c>
      <c r="CN44" s="4">
        <f>SUMIFS(Purchase!$F:$F,Purchase!$A:$A,Waterfall!$A44,Purchase!$D:$D,Waterfall!$C44,Purchase!$C:$C,Waterfall!CN$1)</f>
        <v>0</v>
      </c>
      <c r="CO44" s="4">
        <f>SUMIFS(Purchase!$F:$F,Purchase!$A:$A,Waterfall!$A44,Purchase!$D:$D,Waterfall!$C44,Purchase!$C:$C,Waterfall!CO$1)</f>
        <v>0</v>
      </c>
      <c r="CP44" s="4">
        <f>SUMIFS(Purchase!$F:$F,Purchase!$A:$A,Waterfall!$A44,Purchase!$D:$D,Waterfall!$C44,Purchase!$C:$C,Waterfall!CP$1)</f>
        <v>0</v>
      </c>
      <c r="CQ44" s="4">
        <f>SUMIFS(Purchase!$F:$F,Purchase!$A:$A,Waterfall!$A44,Purchase!$D:$D,Waterfall!$C44,Purchase!$C:$C,Waterfall!CQ$1)</f>
        <v>0</v>
      </c>
      <c r="CR44" s="4">
        <f>SUMIFS(Purchase!$F:$F,Purchase!$A:$A,Waterfall!$A44,Purchase!$D:$D,Waterfall!$C44,Purchase!$C:$C,Waterfall!CR$1)</f>
        <v>0</v>
      </c>
      <c r="CS44" s="4">
        <f>SUMIFS(Purchase!$F:$F,Purchase!$A:$A,Waterfall!$A44,Purchase!$D:$D,Waterfall!$C44,Purchase!$C:$C,Waterfall!CS$1)</f>
        <v>0</v>
      </c>
      <c r="CT44" s="4">
        <f>SUMIFS(Purchase!$F:$F,Purchase!$A:$A,Waterfall!$A44,Purchase!$D:$D,Waterfall!$C44,Purchase!$C:$C,Waterfall!CT$1)</f>
        <v>0</v>
      </c>
      <c r="CU44" s="4">
        <f>SUMIFS(Purchase!$F:$F,Purchase!$A:$A,Waterfall!$A44,Purchase!$D:$D,Waterfall!$C44,Purchase!$C:$C,Waterfall!CU$1)</f>
        <v>0</v>
      </c>
      <c r="CV44" s="4">
        <f>SUMIFS(Purchase!$F:$F,Purchase!$A:$A,Waterfall!$A44,Purchase!$D:$D,Waterfall!$C44,Purchase!$C:$C,Waterfall!CV$1)</f>
        <v>0</v>
      </c>
      <c r="CW44" s="4">
        <f>SUMIFS(Purchase!$F:$F,Purchase!$A:$A,Waterfall!$A44,Purchase!$D:$D,Waterfall!$C44,Purchase!$C:$C,Waterfall!CW$1)</f>
        <v>0</v>
      </c>
      <c r="CX44" s="4">
        <f>SUMIFS(Purchase!$F:$F,Purchase!$A:$A,Waterfall!$A44,Purchase!$D:$D,Waterfall!$C44,Purchase!$C:$C,Waterfall!CX$1)</f>
        <v>0</v>
      </c>
      <c r="CY44" s="4">
        <f>SUMIFS(Purchase!$F:$F,Purchase!$A:$A,Waterfall!$A44,Purchase!$D:$D,Waterfall!$C44,Purchase!$C:$C,Waterfall!CY$1)</f>
        <v>0</v>
      </c>
      <c r="CZ44" s="4">
        <f>SUMIFS(Purchase!$F:$F,Purchase!$A:$A,Waterfall!$A44,Purchase!$D:$D,Waterfall!$C44,Purchase!$C:$C,Waterfall!CZ$1)</f>
        <v>0</v>
      </c>
      <c r="DA44" s="4">
        <f>SUMIFS(Purchase!$F:$F,Purchase!$A:$A,Waterfall!$A44,Purchase!$D:$D,Waterfall!$C44,Purchase!$C:$C,Waterfall!DA$1)</f>
        <v>0</v>
      </c>
      <c r="DB44" s="4">
        <f>SUMIFS(Purchase!$F:$F,Purchase!$A:$A,Waterfall!$A44,Purchase!$D:$D,Waterfall!$C44,Purchase!$C:$C,Waterfall!DB$1)</f>
        <v>0</v>
      </c>
      <c r="DC44" s="4">
        <f>SUMIFS(Purchase!$F:$F,Purchase!$A:$A,Waterfall!$A44,Purchase!$D:$D,Waterfall!$C44,Purchase!$C:$C,Waterfall!DC$1)</f>
        <v>0</v>
      </c>
      <c r="DD44" s="4">
        <f>SUMIFS(Purchase!$F:$F,Purchase!$A:$A,Waterfall!$A44,Purchase!$D:$D,Waterfall!$C44,Purchase!$C:$C,Waterfall!DD$1)</f>
        <v>0</v>
      </c>
      <c r="DE44" s="4">
        <f>SUMIFS(Purchase!$F:$F,Purchase!$A:$A,Waterfall!$A44,Purchase!$D:$D,Waterfall!$C44,Purchase!$C:$C,Waterfall!DE$1)</f>
        <v>0</v>
      </c>
      <c r="DF44" s="4">
        <f>SUMIFS(Purchase!$F:$F,Purchase!$A:$A,Waterfall!$A44,Purchase!$D:$D,Waterfall!$C44,Purchase!$C:$C,Waterfall!DF$1)</f>
        <v>0</v>
      </c>
      <c r="DG44" s="4">
        <f>SUMIFS(Purchase!$F:$F,Purchase!$A:$A,Waterfall!$A44,Purchase!$D:$D,Waterfall!$C44,Purchase!$C:$C,Waterfall!DG$1)</f>
        <v>0</v>
      </c>
      <c r="DH44" s="4">
        <f>SUMIFS(Purchase!$F:$F,Purchase!$A:$A,Waterfall!$A44,Purchase!$D:$D,Waterfall!$C44,Purchase!$C:$C,Waterfall!DH$1)</f>
        <v>0</v>
      </c>
      <c r="DI44" s="4">
        <f>SUMIFS(Purchase!$F:$F,Purchase!$A:$A,Waterfall!$A44,Purchase!$D:$D,Waterfall!$C44,Purchase!$C:$C,Waterfall!DI$1)</f>
        <v>0</v>
      </c>
      <c r="DJ44" s="4">
        <f>SUMIFS(Purchase!$F:$F,Purchase!$A:$A,Waterfall!$A44,Purchase!$D:$D,Waterfall!$C44,Purchase!$C:$C,Waterfall!DJ$1)</f>
        <v>0</v>
      </c>
      <c r="DK44" s="4">
        <f>SUMIFS(Purchase!$F:$F,Purchase!$A:$A,Waterfall!$A44,Purchase!$D:$D,Waterfall!$C44,Purchase!$C:$C,Waterfall!DK$1)</f>
        <v>0</v>
      </c>
      <c r="DL44" s="4">
        <f>SUMIFS(Purchase!$F:$F,Purchase!$A:$A,Waterfall!$A44,Purchase!$D:$D,Waterfall!$C44,Purchase!$C:$C,Waterfall!DL$1)</f>
        <v>0</v>
      </c>
      <c r="DM44" s="4">
        <f>SUMIFS(Purchase!$F:$F,Purchase!$A:$A,Waterfall!$A44,Purchase!$D:$D,Waterfall!$C44,Purchase!$C:$C,Waterfall!DM$1)</f>
        <v>0</v>
      </c>
      <c r="DN44" s="4">
        <f>SUMIFS(Purchase!$F:$F,Purchase!$A:$A,Waterfall!$A44,Purchase!$D:$D,Waterfall!$C44,Purchase!$C:$C,Waterfall!DN$1)</f>
        <v>0</v>
      </c>
      <c r="DO44" s="4">
        <f>SUMIFS(Purchase!$F:$F,Purchase!$A:$A,Waterfall!$A44,Purchase!$D:$D,Waterfall!$C44,Purchase!$C:$C,Waterfall!DO$1)</f>
        <v>0</v>
      </c>
      <c r="DP44" s="4">
        <f>SUMIFS(Purchase!$F:$F,Purchase!$A:$A,Waterfall!$A44,Purchase!$D:$D,Waterfall!$C44,Purchase!$C:$C,Waterfall!DP$1)</f>
        <v>0</v>
      </c>
      <c r="DQ44" s="4">
        <f>SUMIFS(Purchase!$F:$F,Purchase!$A:$A,Waterfall!$A44,Purchase!$D:$D,Waterfall!$C44,Purchase!$C:$C,Waterfall!DQ$1)</f>
        <v>0</v>
      </c>
      <c r="DR44" s="4">
        <f>SUMIFS(Purchase!$F:$F,Purchase!$A:$A,Waterfall!$A44,Purchase!$D:$D,Waterfall!$C44,Purchase!$C:$C,Waterfall!DR$1)</f>
        <v>0</v>
      </c>
      <c r="DS44" s="4">
        <f>SUMIFS(Purchase!$F:$F,Purchase!$A:$A,Waterfall!$A44,Purchase!$D:$D,Waterfall!$C44,Purchase!$C:$C,Waterfall!DS$1)</f>
        <v>0</v>
      </c>
      <c r="DT44" s="4">
        <f>SUMIFS(Purchase!$F:$F,Purchase!$A:$A,Waterfall!$A44,Purchase!$D:$D,Waterfall!$C44,Purchase!$C:$C,Waterfall!DT$1)</f>
        <v>0</v>
      </c>
      <c r="DU44" s="4">
        <f>SUMIFS(Purchase!$F:$F,Purchase!$A:$A,Waterfall!$A44,Purchase!$D:$D,Waterfall!$C44,Purchase!$C:$C,Waterfall!DU$1)</f>
        <v>0</v>
      </c>
      <c r="DV44" s="4">
        <f>SUMIFS(Purchase!$F:$F,Purchase!$A:$A,Waterfall!$A44,Purchase!$D:$D,Waterfall!$C44,Purchase!$C:$C,Waterfall!DV$1)</f>
        <v>0</v>
      </c>
      <c r="DW44" s="4">
        <f>SUMIFS(Purchase!$F:$F,Purchase!$A:$A,Waterfall!$A44,Purchase!$D:$D,Waterfall!$C44,Purchase!$C:$C,Waterfall!DW$1)</f>
        <v>0</v>
      </c>
      <c r="DX44" s="4">
        <f>SUMIFS(Purchase!$F:$F,Purchase!$A:$A,Waterfall!$A44,Purchase!$D:$D,Waterfall!$C44,Purchase!$C:$C,Waterfall!DX$1)</f>
        <v>0</v>
      </c>
      <c r="DY44" s="4">
        <f>SUMIFS(Purchase!$F:$F,Purchase!$A:$A,Waterfall!$A44,Purchase!$D:$D,Waterfall!$C44,Purchase!$C:$C,Waterfall!DY$1)</f>
        <v>0</v>
      </c>
      <c r="DZ44" s="4">
        <f>SUMIFS(Purchase!$F:$F,Purchase!$A:$A,Waterfall!$A44,Purchase!$D:$D,Waterfall!$C44,Purchase!$C:$C,Waterfall!DZ$1)</f>
        <v>0</v>
      </c>
      <c r="EA44" s="4">
        <f>SUMIFS(Purchase!$F:$F,Purchase!$A:$A,Waterfall!$A44,Purchase!$D:$D,Waterfall!$C44,Purchase!$C:$C,Waterfall!EA$1)</f>
        <v>0</v>
      </c>
      <c r="EB44" s="4">
        <f>SUMIFS(Purchase!$F:$F,Purchase!$A:$A,Waterfall!$A44,Purchase!$D:$D,Waterfall!$C44,Purchase!$C:$C,Waterfall!EB$1)</f>
        <v>0</v>
      </c>
      <c r="EC44" s="4">
        <f>SUMIFS(Purchase!$F:$F,Purchase!$A:$A,Waterfall!$A44,Purchase!$D:$D,Waterfall!$C44,Purchase!$C:$C,Waterfall!EC$1)</f>
        <v>0</v>
      </c>
      <c r="ED44" s="4">
        <f>SUMIFS(Purchase!$F:$F,Purchase!$A:$A,Waterfall!$A44,Purchase!$D:$D,Waterfall!$C44,Purchase!$C:$C,Waterfall!ED$1)</f>
        <v>0</v>
      </c>
      <c r="EE44" s="4">
        <f>SUMIFS(Purchase!$F:$F,Purchase!$A:$A,Waterfall!$A44,Purchase!$D:$D,Waterfall!$C44,Purchase!$C:$C,Waterfall!EE$1)</f>
        <v>0</v>
      </c>
      <c r="EF44" s="4">
        <f>SUMIFS(Purchase!$F:$F,Purchase!$A:$A,Waterfall!$A44,Purchase!$D:$D,Waterfall!$C44,Purchase!$C:$C,Waterfall!EF$1)</f>
        <v>0</v>
      </c>
      <c r="EG44" s="4">
        <f>SUMIFS(Purchase!$F:$F,Purchase!$A:$A,Waterfall!$A44,Purchase!$D:$D,Waterfall!$C44,Purchase!$C:$C,Waterfall!EG$1)</f>
        <v>0</v>
      </c>
      <c r="EH44" s="4">
        <f>SUMIFS(Purchase!$F:$F,Purchase!$A:$A,Waterfall!$A44,Purchase!$D:$D,Waterfall!$C44,Purchase!$C:$C,Waterfall!EH$1)</f>
        <v>0</v>
      </c>
      <c r="EI44" s="4">
        <f>SUMIFS(Purchase!$F:$F,Purchase!$A:$A,Waterfall!$A44,Purchase!$D:$D,Waterfall!$C44,Purchase!$C:$C,Waterfall!EI$1)</f>
        <v>0</v>
      </c>
      <c r="EJ44" s="4">
        <f>SUMIFS(Purchase!$F:$F,Purchase!$A:$A,Waterfall!$A44,Purchase!$D:$D,Waterfall!$C44,Purchase!$C:$C,Waterfall!EJ$1)</f>
        <v>0</v>
      </c>
      <c r="EK44" s="4">
        <f>SUMIFS(Purchase!$F:$F,Purchase!$A:$A,Waterfall!$A44,Purchase!$D:$D,Waterfall!$C44,Purchase!$C:$C,Waterfall!EK$1)</f>
        <v>0</v>
      </c>
      <c r="EL44" s="4">
        <f>SUMIFS(Purchase!$F:$F,Purchase!$A:$A,Waterfall!$A44,Purchase!$D:$D,Waterfall!$C44,Purchase!$C:$C,Waterfall!EL$1)</f>
        <v>0</v>
      </c>
      <c r="EM44" s="4">
        <f>SUMIFS(Purchase!$F:$F,Purchase!$A:$A,Waterfall!$A44,Purchase!$D:$D,Waterfall!$C44,Purchase!$C:$C,Waterfall!EM$1)</f>
        <v>0</v>
      </c>
      <c r="EN44" s="4">
        <f>SUMIFS(Purchase!$F:$F,Purchase!$A:$A,Waterfall!$A44,Purchase!$D:$D,Waterfall!$C44,Purchase!$C:$C,Waterfall!EN$1)</f>
        <v>0</v>
      </c>
      <c r="EO44" s="4">
        <f>SUMIFS(Purchase!$F:$F,Purchase!$A:$A,Waterfall!$A44,Purchase!$D:$D,Waterfall!$C44,Purchase!$C:$C,Waterfall!EO$1)</f>
        <v>0</v>
      </c>
      <c r="EP44" s="4">
        <f>SUMIFS(Purchase!$F:$F,Purchase!$A:$A,Waterfall!$A44,Purchase!$D:$D,Waterfall!$C44,Purchase!$C:$C,Waterfall!EP$1)</f>
        <v>0</v>
      </c>
      <c r="EQ44" s="4">
        <f>SUMIFS(Purchase!$F:$F,Purchase!$A:$A,Waterfall!$A44,Purchase!$D:$D,Waterfall!$C44,Purchase!$C:$C,Waterfall!EQ$1)</f>
        <v>0</v>
      </c>
      <c r="ER44" s="4">
        <f>SUMIFS(Purchase!$F:$F,Purchase!$A:$A,Waterfall!$A44,Purchase!$D:$D,Waterfall!$C44,Purchase!$C:$C,Waterfall!ER$1)</f>
        <v>0</v>
      </c>
      <c r="ES44" s="4">
        <f>SUMIFS(Purchase!$F:$F,Purchase!$A:$A,Waterfall!$A44,Purchase!$D:$D,Waterfall!$C44,Purchase!$C:$C,Waterfall!ES$1)</f>
        <v>0</v>
      </c>
      <c r="ET44" s="4">
        <f>SUMIFS(Purchase!$F:$F,Purchase!$A:$A,Waterfall!$A44,Purchase!$D:$D,Waterfall!$C44,Purchase!$C:$C,Waterfall!ET$1)</f>
        <v>0</v>
      </c>
      <c r="EU44" s="4">
        <f>SUMIFS(Purchase!$F:$F,Purchase!$A:$A,Waterfall!$A44,Purchase!$D:$D,Waterfall!$C44,Purchase!$C:$C,Waterfall!EU$1)</f>
        <v>0</v>
      </c>
      <c r="EV44" s="4">
        <f>SUMIFS(Purchase!$F:$F,Purchase!$A:$A,Waterfall!$A44,Purchase!$D:$D,Waterfall!$C44,Purchase!$C:$C,Waterfall!EV$1)</f>
        <v>0</v>
      </c>
      <c r="EW44" s="4">
        <f>SUMIFS(Purchase!$F:$F,Purchase!$A:$A,Waterfall!$A44,Purchase!$D:$D,Waterfall!$C44,Purchase!$C:$C,Waterfall!EW$1)</f>
        <v>0</v>
      </c>
      <c r="EX44" s="4">
        <f>SUMIFS(Purchase!$F:$F,Purchase!$A:$A,Waterfall!$A44,Purchase!$D:$D,Waterfall!$C44,Purchase!$C:$C,Waterfall!EX$1)</f>
        <v>0</v>
      </c>
      <c r="EY44" s="4">
        <f>SUMIFS(Purchase!$F:$F,Purchase!$A:$A,Waterfall!$A44,Purchase!$D:$D,Waterfall!$C44,Purchase!$C:$C,Waterfall!EY$1)</f>
        <v>0</v>
      </c>
      <c r="EZ44" s="4">
        <f>SUMIFS(Purchase!$F:$F,Purchase!$A:$A,Waterfall!$A44,Purchase!$D:$D,Waterfall!$C44,Purchase!$C:$C,Waterfall!EZ$1)</f>
        <v>0</v>
      </c>
      <c r="FA44" s="4">
        <f>SUMIFS(Purchase!$F:$F,Purchase!$A:$A,Waterfall!$A44,Purchase!$D:$D,Waterfall!$C44,Purchase!$C:$C,Waterfall!FA$1)</f>
        <v>0</v>
      </c>
      <c r="FB44" s="4">
        <f>SUMIFS(Purchase!$F:$F,Purchase!$A:$A,Waterfall!$A44,Purchase!$D:$D,Waterfall!$C44,Purchase!$C:$C,Waterfall!FB$1)</f>
        <v>0</v>
      </c>
      <c r="FC44" s="4">
        <f>SUMIFS(Purchase!$F:$F,Purchase!$A:$A,Waterfall!$A44,Purchase!$D:$D,Waterfall!$C44,Purchase!$C:$C,Waterfall!FC$1)</f>
        <v>0</v>
      </c>
      <c r="FD44" s="4">
        <f>SUMIFS(Purchase!$F:$F,Purchase!$A:$A,Waterfall!$A44,Purchase!$D:$D,Waterfall!$C44,Purchase!$C:$C,Waterfall!FD$1)</f>
        <v>0</v>
      </c>
      <c r="FE44" s="4">
        <f>SUMIFS(Purchase!$F:$F,Purchase!$A:$A,Waterfall!$A44,Purchase!$D:$D,Waterfall!$C44,Purchase!$C:$C,Waterfall!FE$1)</f>
        <v>0</v>
      </c>
      <c r="FF44" s="4">
        <f>SUMIFS(Purchase!$F:$F,Purchase!$A:$A,Waterfall!$A44,Purchase!$D:$D,Waterfall!$C44,Purchase!$C:$C,Waterfall!FF$1)</f>
        <v>0</v>
      </c>
      <c r="FG44" s="4">
        <f>SUMIFS(Purchase!$F:$F,Purchase!$A:$A,Waterfall!$A44,Purchase!$D:$D,Waterfall!$C44,Purchase!$C:$C,Waterfall!FG$1)</f>
        <v>0</v>
      </c>
      <c r="FH44" s="4">
        <f>SUMIFS(Purchase!$F:$F,Purchase!$A:$A,Waterfall!$A44,Purchase!$D:$D,Waterfall!$C44,Purchase!$C:$C,Waterfall!FH$1)</f>
        <v>0</v>
      </c>
      <c r="FI44" s="4">
        <f>SUMIFS(Purchase!$F:$F,Purchase!$A:$A,Waterfall!$A44,Purchase!$D:$D,Waterfall!$C44,Purchase!$C:$C,Waterfall!FI$1)</f>
        <v>0</v>
      </c>
      <c r="FJ44" s="4">
        <f>SUMIFS(Purchase!$F:$F,Purchase!$A:$A,Waterfall!$A44,Purchase!$D:$D,Waterfall!$C44,Purchase!$C:$C,Waterfall!FJ$1)</f>
        <v>0</v>
      </c>
      <c r="FK44" s="4">
        <f>SUMIFS(Purchase!$F:$F,Purchase!$A:$A,Waterfall!$A44,Purchase!$D:$D,Waterfall!$C44,Purchase!$C:$C,Waterfall!FK$1)</f>
        <v>0</v>
      </c>
      <c r="FL44" s="4">
        <f>SUMIFS(Purchase!$F:$F,Purchase!$A:$A,Waterfall!$A44,Purchase!$D:$D,Waterfall!$C44,Purchase!$C:$C,Waterfall!FL$1)</f>
        <v>0</v>
      </c>
      <c r="FM44" s="4">
        <f>SUMIFS(Purchase!$F:$F,Purchase!$A:$A,Waterfall!$A44,Purchase!$D:$D,Waterfall!$C44,Purchase!$C:$C,Waterfall!FM$1)</f>
        <v>0</v>
      </c>
      <c r="FN44" s="4">
        <f>SUMIFS(Purchase!$F:$F,Purchase!$A:$A,Waterfall!$A44,Purchase!$D:$D,Waterfall!$C44,Purchase!$C:$C,Waterfall!FN$1)</f>
        <v>0</v>
      </c>
      <c r="FO44" s="4">
        <f>SUMIFS(Purchase!$F:$F,Purchase!$A:$A,Waterfall!$A44,Purchase!$D:$D,Waterfall!$C44,Purchase!$C:$C,Waterfall!FO$1)</f>
        <v>0</v>
      </c>
      <c r="FP44" s="4">
        <f>SUMIFS(Purchase!$F:$F,Purchase!$A:$A,Waterfall!$A44,Purchase!$D:$D,Waterfall!$C44,Purchase!$C:$C,Waterfall!FP$1)</f>
        <v>0</v>
      </c>
      <c r="FQ44" s="4">
        <f>SUMIFS(Purchase!$F:$F,Purchase!$A:$A,Waterfall!$A44,Purchase!$D:$D,Waterfall!$C44,Purchase!$C:$C,Waterfall!FQ$1)</f>
        <v>0</v>
      </c>
      <c r="FR44" s="4">
        <f>SUMIFS(Purchase!$F:$F,Purchase!$A:$A,Waterfall!$A44,Purchase!$D:$D,Waterfall!$C44,Purchase!$C:$C,Waterfall!FR$1)</f>
        <v>0</v>
      </c>
      <c r="FS44" s="4">
        <f>SUMIFS(Purchase!$F:$F,Purchase!$A:$A,Waterfall!$A44,Purchase!$D:$D,Waterfall!$C44,Purchase!$C:$C,Waterfall!FS$1)</f>
        <v>0</v>
      </c>
      <c r="FT44" s="4">
        <f>SUMIFS(Purchase!$F:$F,Purchase!$A:$A,Waterfall!$A44,Purchase!$D:$D,Waterfall!$C44,Purchase!$C:$C,Waterfall!FT$1)</f>
        <v>0</v>
      </c>
      <c r="FU44" s="4">
        <f>SUMIFS(Purchase!$F:$F,Purchase!$A:$A,Waterfall!$A44,Purchase!$D:$D,Waterfall!$C44,Purchase!$C:$C,Waterfall!FU$1)</f>
        <v>0</v>
      </c>
      <c r="FV44" s="4">
        <f>SUMIFS(Purchase!$F:$F,Purchase!$A:$A,Waterfall!$A44,Purchase!$D:$D,Waterfall!$C44,Purchase!$C:$C,Waterfall!FV$1)</f>
        <v>0</v>
      </c>
      <c r="FW44" s="4">
        <f>SUMIFS(Purchase!$F:$F,Purchase!$A:$A,Waterfall!$A44,Purchase!$D:$D,Waterfall!$C44,Purchase!$C:$C,Waterfall!FW$1)</f>
        <v>0</v>
      </c>
      <c r="FX44" s="4">
        <f>SUMIFS(Purchase!$F:$F,Purchase!$A:$A,Waterfall!$A44,Purchase!$D:$D,Waterfall!$C44,Purchase!$C:$C,Waterfall!FX$1)</f>
        <v>0</v>
      </c>
      <c r="FY44" s="4">
        <f>SUMIFS(Purchase!$F:$F,Purchase!$A:$A,Waterfall!$A44,Purchase!$D:$D,Waterfall!$C44,Purchase!$C:$C,Waterfall!FY$1)</f>
        <v>0</v>
      </c>
      <c r="FZ44" s="4">
        <f>SUMIFS(Purchase!$F:$F,Purchase!$A:$A,Waterfall!$A44,Purchase!$D:$D,Waterfall!$C44,Purchase!$C:$C,Waterfall!FZ$1)</f>
        <v>0</v>
      </c>
      <c r="GA44" s="4">
        <f>SUMIFS(Purchase!$F:$F,Purchase!$A:$A,Waterfall!$A44,Purchase!$D:$D,Waterfall!$C44,Purchase!$C:$C,Waterfall!GA$1)</f>
        <v>0</v>
      </c>
      <c r="GB44" s="4">
        <f>SUMIFS(Purchase!$F:$F,Purchase!$A:$A,Waterfall!$A44,Purchase!$D:$D,Waterfall!$C44,Purchase!$C:$C,Waterfall!GB$1)</f>
        <v>0</v>
      </c>
      <c r="GC44" s="4">
        <f>SUMIFS(Purchase!$F:$F,Purchase!$A:$A,Waterfall!$A44,Purchase!$D:$D,Waterfall!$C44,Purchase!$C:$C,Waterfall!GC$1)</f>
        <v>0</v>
      </c>
      <c r="GD44" s="4">
        <f>SUMIFS(Purchase!$F:$F,Purchase!$A:$A,Waterfall!$A44,Purchase!$D:$D,Waterfall!$C44,Purchase!$C:$C,Waterfall!GD$1)</f>
        <v>0</v>
      </c>
      <c r="GE44" s="4">
        <f>SUMIFS(Purchase!$F:$F,Purchase!$A:$A,Waterfall!$A44,Purchase!$D:$D,Waterfall!$C44,Purchase!$C:$C,Waterfall!GE$1)</f>
        <v>0</v>
      </c>
      <c r="GF44" s="4">
        <f>SUMIFS(Purchase!$F:$F,Purchase!$A:$A,Waterfall!$A44,Purchase!$D:$D,Waterfall!$C44,Purchase!$C:$C,Waterfall!GF$1)</f>
        <v>0</v>
      </c>
      <c r="GG44" s="4">
        <f>SUMIFS(Purchase!$F:$F,Purchase!$A:$A,Waterfall!$A44,Purchase!$D:$D,Waterfall!$C44,Purchase!$C:$C,Waterfall!GG$1)</f>
        <v>0</v>
      </c>
      <c r="GH44" s="4">
        <f>SUMIFS(Purchase!$F:$F,Purchase!$A:$A,Waterfall!$A44,Purchase!$D:$D,Waterfall!$C44,Purchase!$C:$C,Waterfall!GH$1)</f>
        <v>0</v>
      </c>
      <c r="GI44" s="4">
        <f>SUMIFS(Purchase!$F:$F,Purchase!$A:$A,Waterfall!$A44,Purchase!$D:$D,Waterfall!$C44,Purchase!$C:$C,Waterfall!GI$1)</f>
        <v>0</v>
      </c>
    </row>
    <row r="45" spans="1:191" x14ac:dyDescent="0.35">
      <c r="A45" s="8">
        <f t="shared" si="3"/>
        <v>1</v>
      </c>
      <c r="B45" s="2" t="str">
        <f>VLOOKUP($A45,Centers!$B$1:$C$120,2,)</f>
        <v>GATE</v>
      </c>
      <c r="C45" s="3">
        <v>44922</v>
      </c>
      <c r="D45" s="4">
        <f>IF($A45=1,SUM(SUMIFS(Indent!$E:$E,Indent!$C:$C,Waterfall!$C45,Indent!$A:$A,Centers!$A$2),SUMIFS(Indent!$E:$E,Indent!$C:$C,Waterfall!$C45,Indent!$A:$A,Centers!$A$3),SUMIFS(Indent!$E:$E,Indent!$C:$C,Waterfall!$C45,Indent!$A:$A,Centers!$A$4),SUMIFS(Indent!$E:$E,Indent!$C:$C,Waterfall!$C45,Indent!$A:$A,Centers!$A$5),SUMIFS(Indent!$E:$E,Indent!$C:$C,Waterfall!$C45,Indent!$A:$A,Centers!$A$6),SUMIFS(Indent!$E:$E,Indent!$C:$C,Waterfall!$C45,Indent!$A:$A,Centers!$A$7),SUMIFS(Indent!$E:$E,Indent!$C:$C,Waterfall!$C45,Indent!$A:$A,Centers!$A$8)),SUMIFS(Indent!$E:$E,Indent!$C:$C,Waterfall!$C45,Indent!$A:$A,$A45))</f>
        <v>35451</v>
      </c>
      <c r="E45" s="4">
        <f>SUMIFS(Purchase!$F:$F,Purchase!$A:$A,Waterfall!$A45,Purchase!$D:$D,Waterfall!$C45,Purchase!$C:$C,Waterfall!E$1)</f>
        <v>0</v>
      </c>
      <c r="F45" s="4">
        <f>SUMIFS(Purchase!$F:$F,Purchase!$A:$A,Waterfall!$A45,Purchase!$D:$D,Waterfall!$C45,Purchase!$C:$C,Waterfall!F$1)</f>
        <v>0</v>
      </c>
      <c r="G45" s="4">
        <f>SUMIFS(Purchase!$F:$F,Purchase!$A:$A,Waterfall!$A45,Purchase!$D:$D,Waterfall!$C45,Purchase!$C:$C,Waterfall!G$1)</f>
        <v>0</v>
      </c>
      <c r="H45" s="4">
        <f>SUMIFS(Purchase!$F:$F,Purchase!$A:$A,Waterfall!$A45,Purchase!$D:$D,Waterfall!$C45,Purchase!$C:$C,Waterfall!H$1)</f>
        <v>0</v>
      </c>
      <c r="I45" s="4">
        <f>SUMIFS(Purchase!$F:$F,Purchase!$A:$A,Waterfall!$A45,Purchase!$D:$D,Waterfall!$C45,Purchase!$C:$C,Waterfall!I$1)</f>
        <v>0</v>
      </c>
      <c r="J45" s="4">
        <f>SUMIFS(Purchase!$F:$F,Purchase!$A:$A,Waterfall!$A45,Purchase!$D:$D,Waterfall!$C45,Purchase!$C:$C,Waterfall!J$1)</f>
        <v>0</v>
      </c>
      <c r="K45" s="4">
        <f>SUMIFS(Purchase!$F:$F,Purchase!$A:$A,Waterfall!$A45,Purchase!$D:$D,Waterfall!$C45,Purchase!$C:$C,Waterfall!K$1)</f>
        <v>0</v>
      </c>
      <c r="L45" s="4">
        <f>SUMIFS(Purchase!$F:$F,Purchase!$A:$A,Waterfall!$A45,Purchase!$D:$D,Waterfall!$C45,Purchase!$C:$C,Waterfall!L$1)</f>
        <v>0</v>
      </c>
      <c r="M45" s="4">
        <f>SUMIFS(Purchase!$F:$F,Purchase!$A:$A,Waterfall!$A45,Purchase!$D:$D,Waterfall!$C45,Purchase!$C:$C,Waterfall!M$1)</f>
        <v>0</v>
      </c>
      <c r="N45" s="4">
        <f>SUMIFS(Purchase!$F:$F,Purchase!$A:$A,Waterfall!$A45,Purchase!$D:$D,Waterfall!$C45,Purchase!$C:$C,Waterfall!N$1)</f>
        <v>0</v>
      </c>
      <c r="O45" s="4">
        <f>SUMIFS(Purchase!$F:$F,Purchase!$A:$A,Waterfall!$A45,Purchase!$D:$D,Waterfall!$C45,Purchase!$C:$C,Waterfall!O$1)</f>
        <v>0</v>
      </c>
      <c r="P45" s="4">
        <f>SUMIFS(Purchase!$F:$F,Purchase!$A:$A,Waterfall!$A45,Purchase!$D:$D,Waterfall!$C45,Purchase!$C:$C,Waterfall!P$1)</f>
        <v>0</v>
      </c>
      <c r="Q45" s="4">
        <f>SUMIFS(Purchase!$F:$F,Purchase!$A:$A,Waterfall!$A45,Purchase!$D:$D,Waterfall!$C45,Purchase!$C:$C,Waterfall!Q$1)</f>
        <v>0</v>
      </c>
      <c r="R45" s="4">
        <f>SUMIFS(Purchase!$F:$F,Purchase!$A:$A,Waterfall!$A45,Purchase!$D:$D,Waterfall!$C45,Purchase!$C:$C,Waterfall!R$1)</f>
        <v>0</v>
      </c>
      <c r="S45" s="4">
        <f>SUMIFS(Purchase!$F:$F,Purchase!$A:$A,Waterfall!$A45,Purchase!$D:$D,Waterfall!$C45,Purchase!$C:$C,Waterfall!S$1)</f>
        <v>0</v>
      </c>
      <c r="T45" s="4">
        <f>SUMIFS(Purchase!$F:$F,Purchase!$A:$A,Waterfall!$A45,Purchase!$D:$D,Waterfall!$C45,Purchase!$C:$C,Waterfall!T$1)</f>
        <v>0</v>
      </c>
      <c r="U45" s="4">
        <f>SUMIFS(Purchase!$F:$F,Purchase!$A:$A,Waterfall!$A45,Purchase!$D:$D,Waterfall!$C45,Purchase!$C:$C,Waterfall!U$1)</f>
        <v>0</v>
      </c>
      <c r="V45" s="4">
        <f>SUMIFS(Purchase!$F:$F,Purchase!$A:$A,Waterfall!$A45,Purchase!$D:$D,Waterfall!$C45,Purchase!$C:$C,Waterfall!V$1)</f>
        <v>0</v>
      </c>
      <c r="W45" s="4">
        <f>SUMIFS(Purchase!$F:$F,Purchase!$A:$A,Waterfall!$A45,Purchase!$D:$D,Waterfall!$C45,Purchase!$C:$C,Waterfall!W$1)</f>
        <v>0</v>
      </c>
      <c r="X45" s="4">
        <f>SUMIFS(Purchase!$F:$F,Purchase!$A:$A,Waterfall!$A45,Purchase!$D:$D,Waterfall!$C45,Purchase!$C:$C,Waterfall!X$1)</f>
        <v>0</v>
      </c>
      <c r="Y45" s="4">
        <f>SUMIFS(Purchase!$F:$F,Purchase!$A:$A,Waterfall!$A45,Purchase!$D:$D,Waterfall!$C45,Purchase!$C:$C,Waterfall!Y$1)</f>
        <v>0</v>
      </c>
      <c r="Z45" s="4">
        <f>SUMIFS(Purchase!$F:$F,Purchase!$A:$A,Waterfall!$A45,Purchase!$D:$D,Waterfall!$C45,Purchase!$C:$C,Waterfall!Z$1)</f>
        <v>0</v>
      </c>
      <c r="AA45" s="4">
        <f>SUMIFS(Purchase!$F:$F,Purchase!$A:$A,Waterfall!$A45,Purchase!$D:$D,Waterfall!$C45,Purchase!$C:$C,Waterfall!AA$1)</f>
        <v>0</v>
      </c>
      <c r="AB45" s="4">
        <f>SUMIFS(Purchase!$F:$F,Purchase!$A:$A,Waterfall!$A45,Purchase!$D:$D,Waterfall!$C45,Purchase!$C:$C,Waterfall!AB$1)</f>
        <v>0</v>
      </c>
      <c r="AC45" s="4">
        <f>SUMIFS(Purchase!$F:$F,Purchase!$A:$A,Waterfall!$A45,Purchase!$D:$D,Waterfall!$C45,Purchase!$C:$C,Waterfall!AC$1)</f>
        <v>0</v>
      </c>
      <c r="AD45" s="4">
        <f>SUMIFS(Purchase!$F:$F,Purchase!$A:$A,Waterfall!$A45,Purchase!$D:$D,Waterfall!$C45,Purchase!$C:$C,Waterfall!AD$1)</f>
        <v>0</v>
      </c>
      <c r="AE45" s="4">
        <f>SUMIFS(Purchase!$F:$F,Purchase!$A:$A,Waterfall!$A45,Purchase!$D:$D,Waterfall!$C45,Purchase!$C:$C,Waterfall!AE$1)</f>
        <v>0</v>
      </c>
      <c r="AF45" s="4">
        <f>SUMIFS(Purchase!$F:$F,Purchase!$A:$A,Waterfall!$A45,Purchase!$D:$D,Waterfall!$C45,Purchase!$C:$C,Waterfall!AF$1)</f>
        <v>0</v>
      </c>
      <c r="AG45" s="4">
        <f>SUMIFS(Purchase!$F:$F,Purchase!$A:$A,Waterfall!$A45,Purchase!$D:$D,Waterfall!$C45,Purchase!$C:$C,Waterfall!AG$1)</f>
        <v>0</v>
      </c>
      <c r="AH45" s="4">
        <f>SUMIFS(Purchase!$F:$F,Purchase!$A:$A,Waterfall!$A45,Purchase!$D:$D,Waterfall!$C45,Purchase!$C:$C,Waterfall!AH$1)</f>
        <v>0</v>
      </c>
      <c r="AI45" s="4">
        <f>SUMIFS(Purchase!$F:$F,Purchase!$A:$A,Waterfall!$A45,Purchase!$D:$D,Waterfall!$C45,Purchase!$C:$C,Waterfall!AI$1)</f>
        <v>0</v>
      </c>
      <c r="AJ45" s="4">
        <f>SUMIFS(Purchase!$F:$F,Purchase!$A:$A,Waterfall!$A45,Purchase!$D:$D,Waterfall!$C45,Purchase!$C:$C,Waterfall!AJ$1)</f>
        <v>0</v>
      </c>
      <c r="AK45" s="4">
        <f>SUMIFS(Purchase!$F:$F,Purchase!$A:$A,Waterfall!$A45,Purchase!$D:$D,Waterfall!$C45,Purchase!$C:$C,Waterfall!AK$1)</f>
        <v>0</v>
      </c>
      <c r="AL45" s="4">
        <f>SUMIFS(Purchase!$F:$F,Purchase!$A:$A,Waterfall!$A45,Purchase!$D:$D,Waterfall!$C45,Purchase!$C:$C,Waterfall!AL$1)</f>
        <v>0</v>
      </c>
      <c r="AM45" s="4">
        <f>SUMIFS(Purchase!$F:$F,Purchase!$A:$A,Waterfall!$A45,Purchase!$D:$D,Waterfall!$C45,Purchase!$C:$C,Waterfall!AM$1)</f>
        <v>0</v>
      </c>
      <c r="AN45" s="4">
        <f>SUMIFS(Purchase!$F:$F,Purchase!$A:$A,Waterfall!$A45,Purchase!$D:$D,Waterfall!$C45,Purchase!$C:$C,Waterfall!AN$1)</f>
        <v>0</v>
      </c>
      <c r="AO45" s="4">
        <f>SUMIFS(Purchase!$F:$F,Purchase!$A:$A,Waterfall!$A45,Purchase!$D:$D,Waterfall!$C45,Purchase!$C:$C,Waterfall!AO$1)</f>
        <v>0</v>
      </c>
      <c r="AP45" s="4">
        <f>SUMIFS(Purchase!$F:$F,Purchase!$A:$A,Waterfall!$A45,Purchase!$D:$D,Waterfall!$C45,Purchase!$C:$C,Waterfall!AP$1)</f>
        <v>0</v>
      </c>
      <c r="AQ45" s="4">
        <f>SUMIFS(Purchase!$F:$F,Purchase!$A:$A,Waterfall!$A45,Purchase!$D:$D,Waterfall!$C45,Purchase!$C:$C,Waterfall!AQ$1)</f>
        <v>0</v>
      </c>
      <c r="AR45" s="4">
        <f>SUMIFS(Purchase!$F:$F,Purchase!$A:$A,Waterfall!$A45,Purchase!$D:$D,Waterfall!$C45,Purchase!$C:$C,Waterfall!AR$1)</f>
        <v>0</v>
      </c>
      <c r="AS45" s="4">
        <f>SUMIFS(Purchase!$F:$F,Purchase!$A:$A,Waterfall!$A45,Purchase!$D:$D,Waterfall!$C45,Purchase!$C:$C,Waterfall!AS$1)</f>
        <v>0</v>
      </c>
      <c r="AT45" s="4">
        <f>SUMIFS(Purchase!$F:$F,Purchase!$A:$A,Waterfall!$A45,Purchase!$D:$D,Waterfall!$C45,Purchase!$C:$C,Waterfall!AT$1)</f>
        <v>2180.27</v>
      </c>
      <c r="AU45" s="4">
        <f>SUMIFS(Purchase!$F:$F,Purchase!$A:$A,Waterfall!$A45,Purchase!$D:$D,Waterfall!$C45,Purchase!$C:$C,Waterfall!AU$1)</f>
        <v>12096.8</v>
      </c>
      <c r="AV45" s="4">
        <f>SUMIFS(Purchase!$F:$F,Purchase!$A:$A,Waterfall!$A45,Purchase!$D:$D,Waterfall!$C45,Purchase!$C:$C,Waterfall!AV$1)</f>
        <v>10180.76</v>
      </c>
      <c r="AW45" s="4">
        <f>SUMIFS(Purchase!$F:$F,Purchase!$A:$A,Waterfall!$A45,Purchase!$D:$D,Waterfall!$C45,Purchase!$C:$C,Waterfall!AW$1)</f>
        <v>9015.65</v>
      </c>
      <c r="AX45" s="4">
        <f>SUMIFS(Purchase!$F:$F,Purchase!$A:$A,Waterfall!$A45,Purchase!$D:$D,Waterfall!$C45,Purchase!$C:$C,Waterfall!AX$1)</f>
        <v>6275.82</v>
      </c>
      <c r="AY45" s="4">
        <f>SUMIFS(Purchase!$F:$F,Purchase!$A:$A,Waterfall!$A45,Purchase!$D:$D,Waterfall!$C45,Purchase!$C:$C,Waterfall!AY$1)</f>
        <v>32.67</v>
      </c>
      <c r="AZ45" s="4">
        <f>SUMIFS(Purchase!$F:$F,Purchase!$A:$A,Waterfall!$A45,Purchase!$D:$D,Waterfall!$C45,Purchase!$C:$C,Waterfall!AZ$1)</f>
        <v>2490.75</v>
      </c>
      <c r="BA45" s="4">
        <f>SUMIFS(Purchase!$F:$F,Purchase!$A:$A,Waterfall!$A45,Purchase!$D:$D,Waterfall!$C45,Purchase!$C:$C,Waterfall!BA$1)</f>
        <v>0</v>
      </c>
      <c r="BB45" s="4">
        <f>SUMIFS(Purchase!$F:$F,Purchase!$A:$A,Waterfall!$A45,Purchase!$D:$D,Waterfall!$C45,Purchase!$C:$C,Waterfall!BB$1)</f>
        <v>0</v>
      </c>
      <c r="BC45" s="4">
        <f>SUMIFS(Purchase!$F:$F,Purchase!$A:$A,Waterfall!$A45,Purchase!$D:$D,Waterfall!$C45,Purchase!$C:$C,Waterfall!BC$1)</f>
        <v>0</v>
      </c>
      <c r="BD45" s="4">
        <f>SUMIFS(Purchase!$F:$F,Purchase!$A:$A,Waterfall!$A45,Purchase!$D:$D,Waterfall!$C45,Purchase!$C:$C,Waterfall!BD$1)</f>
        <v>0</v>
      </c>
      <c r="BE45" s="4">
        <f>SUMIFS(Purchase!$F:$F,Purchase!$A:$A,Waterfall!$A45,Purchase!$D:$D,Waterfall!$C45,Purchase!$C:$C,Waterfall!BE$1)</f>
        <v>0</v>
      </c>
      <c r="BF45" s="4">
        <f>SUMIFS(Purchase!$F:$F,Purchase!$A:$A,Waterfall!$A45,Purchase!$D:$D,Waterfall!$C45,Purchase!$C:$C,Waterfall!BF$1)</f>
        <v>0</v>
      </c>
      <c r="BG45" s="4">
        <f>SUMIFS(Purchase!$F:$F,Purchase!$A:$A,Waterfall!$A45,Purchase!$D:$D,Waterfall!$C45,Purchase!$C:$C,Waterfall!BG$1)</f>
        <v>0</v>
      </c>
      <c r="BH45" s="4">
        <f>SUMIFS(Purchase!$F:$F,Purchase!$A:$A,Waterfall!$A45,Purchase!$D:$D,Waterfall!$C45,Purchase!$C:$C,Waterfall!BH$1)</f>
        <v>0</v>
      </c>
      <c r="BI45" s="4">
        <f>SUMIFS(Purchase!$F:$F,Purchase!$A:$A,Waterfall!$A45,Purchase!$D:$D,Waterfall!$C45,Purchase!$C:$C,Waterfall!BI$1)</f>
        <v>0</v>
      </c>
      <c r="BJ45" s="4">
        <f>SUMIFS(Purchase!$F:$F,Purchase!$A:$A,Waterfall!$A45,Purchase!$D:$D,Waterfall!$C45,Purchase!$C:$C,Waterfall!BJ$1)</f>
        <v>0</v>
      </c>
      <c r="BK45" s="4">
        <f>SUMIFS(Purchase!$F:$F,Purchase!$A:$A,Waterfall!$A45,Purchase!$D:$D,Waterfall!$C45,Purchase!$C:$C,Waterfall!BK$1)</f>
        <v>0</v>
      </c>
      <c r="BL45" s="4">
        <f>SUMIFS(Purchase!$F:$F,Purchase!$A:$A,Waterfall!$A45,Purchase!$D:$D,Waterfall!$C45,Purchase!$C:$C,Waterfall!BL$1)</f>
        <v>0</v>
      </c>
      <c r="BM45" s="4">
        <f>SUMIFS(Purchase!$F:$F,Purchase!$A:$A,Waterfall!$A45,Purchase!$D:$D,Waterfall!$C45,Purchase!$C:$C,Waterfall!BM$1)</f>
        <v>0</v>
      </c>
      <c r="BN45" s="4">
        <f>SUMIFS(Purchase!$F:$F,Purchase!$A:$A,Waterfall!$A45,Purchase!$D:$D,Waterfall!$C45,Purchase!$C:$C,Waterfall!BN$1)</f>
        <v>0</v>
      </c>
      <c r="BO45" s="4">
        <f>SUMIFS(Purchase!$F:$F,Purchase!$A:$A,Waterfall!$A45,Purchase!$D:$D,Waterfall!$C45,Purchase!$C:$C,Waterfall!BO$1)</f>
        <v>0</v>
      </c>
      <c r="BP45" s="4">
        <f>SUMIFS(Purchase!$F:$F,Purchase!$A:$A,Waterfall!$A45,Purchase!$D:$D,Waterfall!$C45,Purchase!$C:$C,Waterfall!BP$1)</f>
        <v>0</v>
      </c>
      <c r="BQ45" s="4">
        <f>SUMIFS(Purchase!$F:$F,Purchase!$A:$A,Waterfall!$A45,Purchase!$D:$D,Waterfall!$C45,Purchase!$C:$C,Waterfall!BQ$1)</f>
        <v>0</v>
      </c>
      <c r="BR45" s="4">
        <f>SUMIFS(Purchase!$F:$F,Purchase!$A:$A,Waterfall!$A45,Purchase!$D:$D,Waterfall!$C45,Purchase!$C:$C,Waterfall!BR$1)</f>
        <v>0</v>
      </c>
      <c r="BS45" s="4">
        <f>SUMIFS(Purchase!$F:$F,Purchase!$A:$A,Waterfall!$A45,Purchase!$D:$D,Waterfall!$C45,Purchase!$C:$C,Waterfall!BS$1)</f>
        <v>0</v>
      </c>
      <c r="BT45" s="4">
        <f>SUMIFS(Purchase!$F:$F,Purchase!$A:$A,Waterfall!$A45,Purchase!$D:$D,Waterfall!$C45,Purchase!$C:$C,Waterfall!BT$1)</f>
        <v>0</v>
      </c>
      <c r="BU45" s="4">
        <f>SUMIFS(Purchase!$F:$F,Purchase!$A:$A,Waterfall!$A45,Purchase!$D:$D,Waterfall!$C45,Purchase!$C:$C,Waterfall!BU$1)</f>
        <v>0</v>
      </c>
      <c r="BV45" s="4">
        <f>SUMIFS(Purchase!$F:$F,Purchase!$A:$A,Waterfall!$A45,Purchase!$D:$D,Waterfall!$C45,Purchase!$C:$C,Waterfall!BV$1)</f>
        <v>0</v>
      </c>
      <c r="BW45" s="4">
        <f>SUMIFS(Purchase!$F:$F,Purchase!$A:$A,Waterfall!$A45,Purchase!$D:$D,Waterfall!$C45,Purchase!$C:$C,Waterfall!BW$1)</f>
        <v>0</v>
      </c>
      <c r="BX45" s="4">
        <f>SUMIFS(Purchase!$F:$F,Purchase!$A:$A,Waterfall!$A45,Purchase!$D:$D,Waterfall!$C45,Purchase!$C:$C,Waterfall!BX$1)</f>
        <v>0</v>
      </c>
      <c r="BY45" s="4">
        <f>SUMIFS(Purchase!$F:$F,Purchase!$A:$A,Waterfall!$A45,Purchase!$D:$D,Waterfall!$C45,Purchase!$C:$C,Waterfall!BY$1)</f>
        <v>0</v>
      </c>
      <c r="BZ45" s="4">
        <f>SUMIFS(Purchase!$F:$F,Purchase!$A:$A,Waterfall!$A45,Purchase!$D:$D,Waterfall!$C45,Purchase!$C:$C,Waterfall!BZ$1)</f>
        <v>0</v>
      </c>
      <c r="CA45" s="4">
        <f>SUMIFS(Purchase!$F:$F,Purchase!$A:$A,Waterfall!$A45,Purchase!$D:$D,Waterfall!$C45,Purchase!$C:$C,Waterfall!CA$1)</f>
        <v>0</v>
      </c>
      <c r="CB45" s="4">
        <f>SUMIFS(Purchase!$F:$F,Purchase!$A:$A,Waterfall!$A45,Purchase!$D:$D,Waterfall!$C45,Purchase!$C:$C,Waterfall!CB$1)</f>
        <v>0</v>
      </c>
      <c r="CC45" s="4">
        <f>SUMIFS(Purchase!$F:$F,Purchase!$A:$A,Waterfall!$A45,Purchase!$D:$D,Waterfall!$C45,Purchase!$C:$C,Waterfall!CC$1)</f>
        <v>0</v>
      </c>
      <c r="CD45" s="4">
        <f>SUMIFS(Purchase!$F:$F,Purchase!$A:$A,Waterfall!$A45,Purchase!$D:$D,Waterfall!$C45,Purchase!$C:$C,Waterfall!CD$1)</f>
        <v>0</v>
      </c>
      <c r="CE45" s="4">
        <f>SUMIFS(Purchase!$F:$F,Purchase!$A:$A,Waterfall!$A45,Purchase!$D:$D,Waterfall!$C45,Purchase!$C:$C,Waterfall!CE$1)</f>
        <v>0</v>
      </c>
      <c r="CF45" s="4">
        <f>SUMIFS(Purchase!$F:$F,Purchase!$A:$A,Waterfall!$A45,Purchase!$D:$D,Waterfall!$C45,Purchase!$C:$C,Waterfall!CF$1)</f>
        <v>0</v>
      </c>
      <c r="CG45" s="4">
        <f>SUMIFS(Purchase!$F:$F,Purchase!$A:$A,Waterfall!$A45,Purchase!$D:$D,Waterfall!$C45,Purchase!$C:$C,Waterfall!CG$1)</f>
        <v>0</v>
      </c>
      <c r="CH45" s="4">
        <f>SUMIFS(Purchase!$F:$F,Purchase!$A:$A,Waterfall!$A45,Purchase!$D:$D,Waterfall!$C45,Purchase!$C:$C,Waterfall!CH$1)</f>
        <v>0</v>
      </c>
      <c r="CI45" s="4">
        <f>SUMIFS(Purchase!$F:$F,Purchase!$A:$A,Waterfall!$A45,Purchase!$D:$D,Waterfall!$C45,Purchase!$C:$C,Waterfall!CI$1)</f>
        <v>0</v>
      </c>
      <c r="CJ45" s="4">
        <f>SUMIFS(Purchase!$F:$F,Purchase!$A:$A,Waterfall!$A45,Purchase!$D:$D,Waterfall!$C45,Purchase!$C:$C,Waterfall!CJ$1)</f>
        <v>0</v>
      </c>
      <c r="CK45" s="4">
        <f>SUMIFS(Purchase!$F:$F,Purchase!$A:$A,Waterfall!$A45,Purchase!$D:$D,Waterfall!$C45,Purchase!$C:$C,Waterfall!CK$1)</f>
        <v>0</v>
      </c>
      <c r="CL45" s="4">
        <f>SUMIFS(Purchase!$F:$F,Purchase!$A:$A,Waterfall!$A45,Purchase!$D:$D,Waterfall!$C45,Purchase!$C:$C,Waterfall!CL$1)</f>
        <v>0</v>
      </c>
      <c r="CM45" s="4">
        <f>SUMIFS(Purchase!$F:$F,Purchase!$A:$A,Waterfall!$A45,Purchase!$D:$D,Waterfall!$C45,Purchase!$C:$C,Waterfall!CM$1)</f>
        <v>0</v>
      </c>
      <c r="CN45" s="4">
        <f>SUMIFS(Purchase!$F:$F,Purchase!$A:$A,Waterfall!$A45,Purchase!$D:$D,Waterfall!$C45,Purchase!$C:$C,Waterfall!CN$1)</f>
        <v>0</v>
      </c>
      <c r="CO45" s="4">
        <f>SUMIFS(Purchase!$F:$F,Purchase!$A:$A,Waterfall!$A45,Purchase!$D:$D,Waterfall!$C45,Purchase!$C:$C,Waterfall!CO$1)</f>
        <v>0</v>
      </c>
      <c r="CP45" s="4">
        <f>SUMIFS(Purchase!$F:$F,Purchase!$A:$A,Waterfall!$A45,Purchase!$D:$D,Waterfall!$C45,Purchase!$C:$C,Waterfall!CP$1)</f>
        <v>0</v>
      </c>
      <c r="CQ45" s="4">
        <f>SUMIFS(Purchase!$F:$F,Purchase!$A:$A,Waterfall!$A45,Purchase!$D:$D,Waterfall!$C45,Purchase!$C:$C,Waterfall!CQ$1)</f>
        <v>0</v>
      </c>
      <c r="CR45" s="4">
        <f>SUMIFS(Purchase!$F:$F,Purchase!$A:$A,Waterfall!$A45,Purchase!$D:$D,Waterfall!$C45,Purchase!$C:$C,Waterfall!CR$1)</f>
        <v>0</v>
      </c>
      <c r="CS45" s="4">
        <f>SUMIFS(Purchase!$F:$F,Purchase!$A:$A,Waterfall!$A45,Purchase!$D:$D,Waterfall!$C45,Purchase!$C:$C,Waterfall!CS$1)</f>
        <v>0</v>
      </c>
      <c r="CT45" s="4">
        <f>SUMIFS(Purchase!$F:$F,Purchase!$A:$A,Waterfall!$A45,Purchase!$D:$D,Waterfall!$C45,Purchase!$C:$C,Waterfall!CT$1)</f>
        <v>0</v>
      </c>
      <c r="CU45" s="4">
        <f>SUMIFS(Purchase!$F:$F,Purchase!$A:$A,Waterfall!$A45,Purchase!$D:$D,Waterfall!$C45,Purchase!$C:$C,Waterfall!CU$1)</f>
        <v>0</v>
      </c>
      <c r="CV45" s="4">
        <f>SUMIFS(Purchase!$F:$F,Purchase!$A:$A,Waterfall!$A45,Purchase!$D:$D,Waterfall!$C45,Purchase!$C:$C,Waterfall!CV$1)</f>
        <v>0</v>
      </c>
      <c r="CW45" s="4">
        <f>SUMIFS(Purchase!$F:$F,Purchase!$A:$A,Waterfall!$A45,Purchase!$D:$D,Waterfall!$C45,Purchase!$C:$C,Waterfall!CW$1)</f>
        <v>0</v>
      </c>
      <c r="CX45" s="4">
        <f>SUMIFS(Purchase!$F:$F,Purchase!$A:$A,Waterfall!$A45,Purchase!$D:$D,Waterfall!$C45,Purchase!$C:$C,Waterfall!CX$1)</f>
        <v>0</v>
      </c>
      <c r="CY45" s="4">
        <f>SUMIFS(Purchase!$F:$F,Purchase!$A:$A,Waterfall!$A45,Purchase!$D:$D,Waterfall!$C45,Purchase!$C:$C,Waterfall!CY$1)</f>
        <v>0</v>
      </c>
      <c r="CZ45" s="4">
        <f>SUMIFS(Purchase!$F:$F,Purchase!$A:$A,Waterfall!$A45,Purchase!$D:$D,Waterfall!$C45,Purchase!$C:$C,Waterfall!CZ$1)</f>
        <v>0</v>
      </c>
      <c r="DA45" s="4">
        <f>SUMIFS(Purchase!$F:$F,Purchase!$A:$A,Waterfall!$A45,Purchase!$D:$D,Waterfall!$C45,Purchase!$C:$C,Waterfall!DA$1)</f>
        <v>0</v>
      </c>
      <c r="DB45" s="4">
        <f>SUMIFS(Purchase!$F:$F,Purchase!$A:$A,Waterfall!$A45,Purchase!$D:$D,Waterfall!$C45,Purchase!$C:$C,Waterfall!DB$1)</f>
        <v>0</v>
      </c>
      <c r="DC45" s="4">
        <f>SUMIFS(Purchase!$F:$F,Purchase!$A:$A,Waterfall!$A45,Purchase!$D:$D,Waterfall!$C45,Purchase!$C:$C,Waterfall!DC$1)</f>
        <v>0</v>
      </c>
      <c r="DD45" s="4">
        <f>SUMIFS(Purchase!$F:$F,Purchase!$A:$A,Waterfall!$A45,Purchase!$D:$D,Waterfall!$C45,Purchase!$C:$C,Waterfall!DD$1)</f>
        <v>0</v>
      </c>
      <c r="DE45" s="4">
        <f>SUMIFS(Purchase!$F:$F,Purchase!$A:$A,Waterfall!$A45,Purchase!$D:$D,Waterfall!$C45,Purchase!$C:$C,Waterfall!DE$1)</f>
        <v>0</v>
      </c>
      <c r="DF45" s="4">
        <f>SUMIFS(Purchase!$F:$F,Purchase!$A:$A,Waterfall!$A45,Purchase!$D:$D,Waterfall!$C45,Purchase!$C:$C,Waterfall!DF$1)</f>
        <v>0</v>
      </c>
      <c r="DG45" s="4">
        <f>SUMIFS(Purchase!$F:$F,Purchase!$A:$A,Waterfall!$A45,Purchase!$D:$D,Waterfall!$C45,Purchase!$C:$C,Waterfall!DG$1)</f>
        <v>0</v>
      </c>
      <c r="DH45" s="4">
        <f>SUMIFS(Purchase!$F:$F,Purchase!$A:$A,Waterfall!$A45,Purchase!$D:$D,Waterfall!$C45,Purchase!$C:$C,Waterfall!DH$1)</f>
        <v>0</v>
      </c>
      <c r="DI45" s="4">
        <f>SUMIFS(Purchase!$F:$F,Purchase!$A:$A,Waterfall!$A45,Purchase!$D:$D,Waterfall!$C45,Purchase!$C:$C,Waterfall!DI$1)</f>
        <v>0</v>
      </c>
      <c r="DJ45" s="4">
        <f>SUMIFS(Purchase!$F:$F,Purchase!$A:$A,Waterfall!$A45,Purchase!$D:$D,Waterfall!$C45,Purchase!$C:$C,Waterfall!DJ$1)</f>
        <v>0</v>
      </c>
      <c r="DK45" s="4">
        <f>SUMIFS(Purchase!$F:$F,Purchase!$A:$A,Waterfall!$A45,Purchase!$D:$D,Waterfall!$C45,Purchase!$C:$C,Waterfall!DK$1)</f>
        <v>0</v>
      </c>
      <c r="DL45" s="4">
        <f>SUMIFS(Purchase!$F:$F,Purchase!$A:$A,Waterfall!$A45,Purchase!$D:$D,Waterfall!$C45,Purchase!$C:$C,Waterfall!DL$1)</f>
        <v>0</v>
      </c>
      <c r="DM45" s="4">
        <f>SUMIFS(Purchase!$F:$F,Purchase!$A:$A,Waterfall!$A45,Purchase!$D:$D,Waterfall!$C45,Purchase!$C:$C,Waterfall!DM$1)</f>
        <v>0</v>
      </c>
      <c r="DN45" s="4">
        <f>SUMIFS(Purchase!$F:$F,Purchase!$A:$A,Waterfall!$A45,Purchase!$D:$D,Waterfall!$C45,Purchase!$C:$C,Waterfall!DN$1)</f>
        <v>0</v>
      </c>
      <c r="DO45" s="4">
        <f>SUMIFS(Purchase!$F:$F,Purchase!$A:$A,Waterfall!$A45,Purchase!$D:$D,Waterfall!$C45,Purchase!$C:$C,Waterfall!DO$1)</f>
        <v>0</v>
      </c>
      <c r="DP45" s="4">
        <f>SUMIFS(Purchase!$F:$F,Purchase!$A:$A,Waterfall!$A45,Purchase!$D:$D,Waterfall!$C45,Purchase!$C:$C,Waterfall!DP$1)</f>
        <v>0</v>
      </c>
      <c r="DQ45" s="4">
        <f>SUMIFS(Purchase!$F:$F,Purchase!$A:$A,Waterfall!$A45,Purchase!$D:$D,Waterfall!$C45,Purchase!$C:$C,Waterfall!DQ$1)</f>
        <v>0</v>
      </c>
      <c r="DR45" s="4">
        <f>SUMIFS(Purchase!$F:$F,Purchase!$A:$A,Waterfall!$A45,Purchase!$D:$D,Waterfall!$C45,Purchase!$C:$C,Waterfall!DR$1)</f>
        <v>0</v>
      </c>
      <c r="DS45" s="4">
        <f>SUMIFS(Purchase!$F:$F,Purchase!$A:$A,Waterfall!$A45,Purchase!$D:$D,Waterfall!$C45,Purchase!$C:$C,Waterfall!DS$1)</f>
        <v>0</v>
      </c>
      <c r="DT45" s="4">
        <f>SUMIFS(Purchase!$F:$F,Purchase!$A:$A,Waterfall!$A45,Purchase!$D:$D,Waterfall!$C45,Purchase!$C:$C,Waterfall!DT$1)</f>
        <v>0</v>
      </c>
      <c r="DU45" s="4">
        <f>SUMIFS(Purchase!$F:$F,Purchase!$A:$A,Waterfall!$A45,Purchase!$D:$D,Waterfall!$C45,Purchase!$C:$C,Waterfall!DU$1)</f>
        <v>0</v>
      </c>
      <c r="DV45" s="4">
        <f>SUMIFS(Purchase!$F:$F,Purchase!$A:$A,Waterfall!$A45,Purchase!$D:$D,Waterfall!$C45,Purchase!$C:$C,Waterfall!DV$1)</f>
        <v>0</v>
      </c>
      <c r="DW45" s="4">
        <f>SUMIFS(Purchase!$F:$F,Purchase!$A:$A,Waterfall!$A45,Purchase!$D:$D,Waterfall!$C45,Purchase!$C:$C,Waterfall!DW$1)</f>
        <v>0</v>
      </c>
      <c r="DX45" s="4">
        <f>SUMIFS(Purchase!$F:$F,Purchase!$A:$A,Waterfall!$A45,Purchase!$D:$D,Waterfall!$C45,Purchase!$C:$C,Waterfall!DX$1)</f>
        <v>0</v>
      </c>
      <c r="DY45" s="4">
        <f>SUMIFS(Purchase!$F:$F,Purchase!$A:$A,Waterfall!$A45,Purchase!$D:$D,Waterfall!$C45,Purchase!$C:$C,Waterfall!DY$1)</f>
        <v>0</v>
      </c>
      <c r="DZ45" s="4">
        <f>SUMIFS(Purchase!$F:$F,Purchase!$A:$A,Waterfall!$A45,Purchase!$D:$D,Waterfall!$C45,Purchase!$C:$C,Waterfall!DZ$1)</f>
        <v>0</v>
      </c>
      <c r="EA45" s="4">
        <f>SUMIFS(Purchase!$F:$F,Purchase!$A:$A,Waterfall!$A45,Purchase!$D:$D,Waterfall!$C45,Purchase!$C:$C,Waterfall!EA$1)</f>
        <v>0</v>
      </c>
      <c r="EB45" s="4">
        <f>SUMIFS(Purchase!$F:$F,Purchase!$A:$A,Waterfall!$A45,Purchase!$D:$D,Waterfall!$C45,Purchase!$C:$C,Waterfall!EB$1)</f>
        <v>0</v>
      </c>
      <c r="EC45" s="4">
        <f>SUMIFS(Purchase!$F:$F,Purchase!$A:$A,Waterfall!$A45,Purchase!$D:$D,Waterfall!$C45,Purchase!$C:$C,Waterfall!EC$1)</f>
        <v>0</v>
      </c>
      <c r="ED45" s="4">
        <f>SUMIFS(Purchase!$F:$F,Purchase!$A:$A,Waterfall!$A45,Purchase!$D:$D,Waterfall!$C45,Purchase!$C:$C,Waterfall!ED$1)</f>
        <v>0</v>
      </c>
      <c r="EE45" s="4">
        <f>SUMIFS(Purchase!$F:$F,Purchase!$A:$A,Waterfall!$A45,Purchase!$D:$D,Waterfall!$C45,Purchase!$C:$C,Waterfall!EE$1)</f>
        <v>0</v>
      </c>
      <c r="EF45" s="4">
        <f>SUMIFS(Purchase!$F:$F,Purchase!$A:$A,Waterfall!$A45,Purchase!$D:$D,Waterfall!$C45,Purchase!$C:$C,Waterfall!EF$1)</f>
        <v>0</v>
      </c>
      <c r="EG45" s="4">
        <f>SUMIFS(Purchase!$F:$F,Purchase!$A:$A,Waterfall!$A45,Purchase!$D:$D,Waterfall!$C45,Purchase!$C:$C,Waterfall!EG$1)</f>
        <v>0</v>
      </c>
      <c r="EH45" s="4">
        <f>SUMIFS(Purchase!$F:$F,Purchase!$A:$A,Waterfall!$A45,Purchase!$D:$D,Waterfall!$C45,Purchase!$C:$C,Waterfall!EH$1)</f>
        <v>0</v>
      </c>
      <c r="EI45" s="4">
        <f>SUMIFS(Purchase!$F:$F,Purchase!$A:$A,Waterfall!$A45,Purchase!$D:$D,Waterfall!$C45,Purchase!$C:$C,Waterfall!EI$1)</f>
        <v>0</v>
      </c>
      <c r="EJ45" s="4">
        <f>SUMIFS(Purchase!$F:$F,Purchase!$A:$A,Waterfall!$A45,Purchase!$D:$D,Waterfall!$C45,Purchase!$C:$C,Waterfall!EJ$1)</f>
        <v>0</v>
      </c>
      <c r="EK45" s="4">
        <f>SUMIFS(Purchase!$F:$F,Purchase!$A:$A,Waterfall!$A45,Purchase!$D:$D,Waterfall!$C45,Purchase!$C:$C,Waterfall!EK$1)</f>
        <v>0</v>
      </c>
      <c r="EL45" s="4">
        <f>SUMIFS(Purchase!$F:$F,Purchase!$A:$A,Waterfall!$A45,Purchase!$D:$D,Waterfall!$C45,Purchase!$C:$C,Waterfall!EL$1)</f>
        <v>0</v>
      </c>
      <c r="EM45" s="4">
        <f>SUMIFS(Purchase!$F:$F,Purchase!$A:$A,Waterfall!$A45,Purchase!$D:$D,Waterfall!$C45,Purchase!$C:$C,Waterfall!EM$1)</f>
        <v>0</v>
      </c>
      <c r="EN45" s="4">
        <f>SUMIFS(Purchase!$F:$F,Purchase!$A:$A,Waterfall!$A45,Purchase!$D:$D,Waterfall!$C45,Purchase!$C:$C,Waterfall!EN$1)</f>
        <v>0</v>
      </c>
      <c r="EO45" s="4">
        <f>SUMIFS(Purchase!$F:$F,Purchase!$A:$A,Waterfall!$A45,Purchase!$D:$D,Waterfall!$C45,Purchase!$C:$C,Waterfall!EO$1)</f>
        <v>0</v>
      </c>
      <c r="EP45" s="4">
        <f>SUMIFS(Purchase!$F:$F,Purchase!$A:$A,Waterfall!$A45,Purchase!$D:$D,Waterfall!$C45,Purchase!$C:$C,Waterfall!EP$1)</f>
        <v>0</v>
      </c>
      <c r="EQ45" s="4">
        <f>SUMIFS(Purchase!$F:$F,Purchase!$A:$A,Waterfall!$A45,Purchase!$D:$D,Waterfall!$C45,Purchase!$C:$C,Waterfall!EQ$1)</f>
        <v>0</v>
      </c>
      <c r="ER45" s="4">
        <f>SUMIFS(Purchase!$F:$F,Purchase!$A:$A,Waterfall!$A45,Purchase!$D:$D,Waterfall!$C45,Purchase!$C:$C,Waterfall!ER$1)</f>
        <v>0</v>
      </c>
      <c r="ES45" s="4">
        <f>SUMIFS(Purchase!$F:$F,Purchase!$A:$A,Waterfall!$A45,Purchase!$D:$D,Waterfall!$C45,Purchase!$C:$C,Waterfall!ES$1)</f>
        <v>0</v>
      </c>
      <c r="ET45" s="4">
        <f>SUMIFS(Purchase!$F:$F,Purchase!$A:$A,Waterfall!$A45,Purchase!$D:$D,Waterfall!$C45,Purchase!$C:$C,Waterfall!ET$1)</f>
        <v>0</v>
      </c>
      <c r="EU45" s="4">
        <f>SUMIFS(Purchase!$F:$F,Purchase!$A:$A,Waterfall!$A45,Purchase!$D:$D,Waterfall!$C45,Purchase!$C:$C,Waterfall!EU$1)</f>
        <v>0</v>
      </c>
      <c r="EV45" s="4">
        <f>SUMIFS(Purchase!$F:$F,Purchase!$A:$A,Waterfall!$A45,Purchase!$D:$D,Waterfall!$C45,Purchase!$C:$C,Waterfall!EV$1)</f>
        <v>0</v>
      </c>
      <c r="EW45" s="4">
        <f>SUMIFS(Purchase!$F:$F,Purchase!$A:$A,Waterfall!$A45,Purchase!$D:$D,Waterfall!$C45,Purchase!$C:$C,Waterfall!EW$1)</f>
        <v>0</v>
      </c>
      <c r="EX45" s="4">
        <f>SUMIFS(Purchase!$F:$F,Purchase!$A:$A,Waterfall!$A45,Purchase!$D:$D,Waterfall!$C45,Purchase!$C:$C,Waterfall!EX$1)</f>
        <v>0</v>
      </c>
      <c r="EY45" s="4">
        <f>SUMIFS(Purchase!$F:$F,Purchase!$A:$A,Waterfall!$A45,Purchase!$D:$D,Waterfall!$C45,Purchase!$C:$C,Waterfall!EY$1)</f>
        <v>0</v>
      </c>
      <c r="EZ45" s="4">
        <f>SUMIFS(Purchase!$F:$F,Purchase!$A:$A,Waterfall!$A45,Purchase!$D:$D,Waterfall!$C45,Purchase!$C:$C,Waterfall!EZ$1)</f>
        <v>0</v>
      </c>
      <c r="FA45" s="4">
        <f>SUMIFS(Purchase!$F:$F,Purchase!$A:$A,Waterfall!$A45,Purchase!$D:$D,Waterfall!$C45,Purchase!$C:$C,Waterfall!FA$1)</f>
        <v>0</v>
      </c>
      <c r="FB45" s="4">
        <f>SUMIFS(Purchase!$F:$F,Purchase!$A:$A,Waterfall!$A45,Purchase!$D:$D,Waterfall!$C45,Purchase!$C:$C,Waterfall!FB$1)</f>
        <v>0</v>
      </c>
      <c r="FC45" s="4">
        <f>SUMIFS(Purchase!$F:$F,Purchase!$A:$A,Waterfall!$A45,Purchase!$D:$D,Waterfall!$C45,Purchase!$C:$C,Waterfall!FC$1)</f>
        <v>0</v>
      </c>
      <c r="FD45" s="4">
        <f>SUMIFS(Purchase!$F:$F,Purchase!$A:$A,Waterfall!$A45,Purchase!$D:$D,Waterfall!$C45,Purchase!$C:$C,Waterfall!FD$1)</f>
        <v>0</v>
      </c>
      <c r="FE45" s="4">
        <f>SUMIFS(Purchase!$F:$F,Purchase!$A:$A,Waterfall!$A45,Purchase!$D:$D,Waterfall!$C45,Purchase!$C:$C,Waterfall!FE$1)</f>
        <v>0</v>
      </c>
      <c r="FF45" s="4">
        <f>SUMIFS(Purchase!$F:$F,Purchase!$A:$A,Waterfall!$A45,Purchase!$D:$D,Waterfall!$C45,Purchase!$C:$C,Waterfall!FF$1)</f>
        <v>0</v>
      </c>
      <c r="FG45" s="4">
        <f>SUMIFS(Purchase!$F:$F,Purchase!$A:$A,Waterfall!$A45,Purchase!$D:$D,Waterfall!$C45,Purchase!$C:$C,Waterfall!FG$1)</f>
        <v>0</v>
      </c>
      <c r="FH45" s="4">
        <f>SUMIFS(Purchase!$F:$F,Purchase!$A:$A,Waterfall!$A45,Purchase!$D:$D,Waterfall!$C45,Purchase!$C:$C,Waterfall!FH$1)</f>
        <v>0</v>
      </c>
      <c r="FI45" s="4">
        <f>SUMIFS(Purchase!$F:$F,Purchase!$A:$A,Waterfall!$A45,Purchase!$D:$D,Waterfall!$C45,Purchase!$C:$C,Waterfall!FI$1)</f>
        <v>0</v>
      </c>
      <c r="FJ45" s="4">
        <f>SUMIFS(Purchase!$F:$F,Purchase!$A:$A,Waterfall!$A45,Purchase!$D:$D,Waterfall!$C45,Purchase!$C:$C,Waterfall!FJ$1)</f>
        <v>0</v>
      </c>
      <c r="FK45" s="4">
        <f>SUMIFS(Purchase!$F:$F,Purchase!$A:$A,Waterfall!$A45,Purchase!$D:$D,Waterfall!$C45,Purchase!$C:$C,Waterfall!FK$1)</f>
        <v>0</v>
      </c>
      <c r="FL45" s="4">
        <f>SUMIFS(Purchase!$F:$F,Purchase!$A:$A,Waterfall!$A45,Purchase!$D:$D,Waterfall!$C45,Purchase!$C:$C,Waterfall!FL$1)</f>
        <v>0</v>
      </c>
      <c r="FM45" s="4">
        <f>SUMIFS(Purchase!$F:$F,Purchase!$A:$A,Waterfall!$A45,Purchase!$D:$D,Waterfall!$C45,Purchase!$C:$C,Waterfall!FM$1)</f>
        <v>0</v>
      </c>
      <c r="FN45" s="4">
        <f>SUMIFS(Purchase!$F:$F,Purchase!$A:$A,Waterfall!$A45,Purchase!$D:$D,Waterfall!$C45,Purchase!$C:$C,Waterfall!FN$1)</f>
        <v>0</v>
      </c>
      <c r="FO45" s="4">
        <f>SUMIFS(Purchase!$F:$F,Purchase!$A:$A,Waterfall!$A45,Purchase!$D:$D,Waterfall!$C45,Purchase!$C:$C,Waterfall!FO$1)</f>
        <v>0</v>
      </c>
      <c r="FP45" s="4">
        <f>SUMIFS(Purchase!$F:$F,Purchase!$A:$A,Waterfall!$A45,Purchase!$D:$D,Waterfall!$C45,Purchase!$C:$C,Waterfall!FP$1)</f>
        <v>0</v>
      </c>
      <c r="FQ45" s="4">
        <f>SUMIFS(Purchase!$F:$F,Purchase!$A:$A,Waterfall!$A45,Purchase!$D:$D,Waterfall!$C45,Purchase!$C:$C,Waterfall!FQ$1)</f>
        <v>0</v>
      </c>
      <c r="FR45" s="4">
        <f>SUMIFS(Purchase!$F:$F,Purchase!$A:$A,Waterfall!$A45,Purchase!$D:$D,Waterfall!$C45,Purchase!$C:$C,Waterfall!FR$1)</f>
        <v>0</v>
      </c>
      <c r="FS45" s="4">
        <f>SUMIFS(Purchase!$F:$F,Purchase!$A:$A,Waterfall!$A45,Purchase!$D:$D,Waterfall!$C45,Purchase!$C:$C,Waterfall!FS$1)</f>
        <v>0</v>
      </c>
      <c r="FT45" s="4">
        <f>SUMIFS(Purchase!$F:$F,Purchase!$A:$A,Waterfall!$A45,Purchase!$D:$D,Waterfall!$C45,Purchase!$C:$C,Waterfall!FT$1)</f>
        <v>0</v>
      </c>
      <c r="FU45" s="4">
        <f>SUMIFS(Purchase!$F:$F,Purchase!$A:$A,Waterfall!$A45,Purchase!$D:$D,Waterfall!$C45,Purchase!$C:$C,Waterfall!FU$1)</f>
        <v>0</v>
      </c>
      <c r="FV45" s="4">
        <f>SUMIFS(Purchase!$F:$F,Purchase!$A:$A,Waterfall!$A45,Purchase!$D:$D,Waterfall!$C45,Purchase!$C:$C,Waterfall!FV$1)</f>
        <v>0</v>
      </c>
      <c r="FW45" s="4">
        <f>SUMIFS(Purchase!$F:$F,Purchase!$A:$A,Waterfall!$A45,Purchase!$D:$D,Waterfall!$C45,Purchase!$C:$C,Waterfall!FW$1)</f>
        <v>0</v>
      </c>
      <c r="FX45" s="4">
        <f>SUMIFS(Purchase!$F:$F,Purchase!$A:$A,Waterfall!$A45,Purchase!$D:$D,Waterfall!$C45,Purchase!$C:$C,Waterfall!FX$1)</f>
        <v>0</v>
      </c>
      <c r="FY45" s="4">
        <f>SUMIFS(Purchase!$F:$F,Purchase!$A:$A,Waterfall!$A45,Purchase!$D:$D,Waterfall!$C45,Purchase!$C:$C,Waterfall!FY$1)</f>
        <v>0</v>
      </c>
      <c r="FZ45" s="4">
        <f>SUMIFS(Purchase!$F:$F,Purchase!$A:$A,Waterfall!$A45,Purchase!$D:$D,Waterfall!$C45,Purchase!$C:$C,Waterfall!FZ$1)</f>
        <v>0</v>
      </c>
      <c r="GA45" s="4">
        <f>SUMIFS(Purchase!$F:$F,Purchase!$A:$A,Waterfall!$A45,Purchase!$D:$D,Waterfall!$C45,Purchase!$C:$C,Waterfall!GA$1)</f>
        <v>0</v>
      </c>
      <c r="GB45" s="4">
        <f>SUMIFS(Purchase!$F:$F,Purchase!$A:$A,Waterfall!$A45,Purchase!$D:$D,Waterfall!$C45,Purchase!$C:$C,Waterfall!GB$1)</f>
        <v>0</v>
      </c>
      <c r="GC45" s="4">
        <f>SUMIFS(Purchase!$F:$F,Purchase!$A:$A,Waterfall!$A45,Purchase!$D:$D,Waterfall!$C45,Purchase!$C:$C,Waterfall!GC$1)</f>
        <v>0</v>
      </c>
      <c r="GD45" s="4">
        <f>SUMIFS(Purchase!$F:$F,Purchase!$A:$A,Waterfall!$A45,Purchase!$D:$D,Waterfall!$C45,Purchase!$C:$C,Waterfall!GD$1)</f>
        <v>0</v>
      </c>
      <c r="GE45" s="4">
        <f>SUMIFS(Purchase!$F:$F,Purchase!$A:$A,Waterfall!$A45,Purchase!$D:$D,Waterfall!$C45,Purchase!$C:$C,Waterfall!GE$1)</f>
        <v>0</v>
      </c>
      <c r="GF45" s="4">
        <f>SUMIFS(Purchase!$F:$F,Purchase!$A:$A,Waterfall!$A45,Purchase!$D:$D,Waterfall!$C45,Purchase!$C:$C,Waterfall!GF$1)</f>
        <v>0</v>
      </c>
      <c r="GG45" s="4">
        <f>SUMIFS(Purchase!$F:$F,Purchase!$A:$A,Waterfall!$A45,Purchase!$D:$D,Waterfall!$C45,Purchase!$C:$C,Waterfall!GG$1)</f>
        <v>0</v>
      </c>
      <c r="GH45" s="4">
        <f>SUMIFS(Purchase!$F:$F,Purchase!$A:$A,Waterfall!$A45,Purchase!$D:$D,Waterfall!$C45,Purchase!$C:$C,Waterfall!GH$1)</f>
        <v>0</v>
      </c>
      <c r="GI45" s="4">
        <f>SUMIFS(Purchase!$F:$F,Purchase!$A:$A,Waterfall!$A45,Purchase!$D:$D,Waterfall!$C45,Purchase!$C:$C,Waterfall!GI$1)</f>
        <v>0</v>
      </c>
    </row>
    <row r="46" spans="1:191" x14ac:dyDescent="0.35">
      <c r="A46" s="8">
        <f t="shared" si="3"/>
        <v>1</v>
      </c>
      <c r="B46" s="2" t="str">
        <f>VLOOKUP($A46,Centers!$B$1:$C$120,2,)</f>
        <v>GATE</v>
      </c>
      <c r="C46" s="3">
        <v>44923</v>
      </c>
      <c r="D46" s="4">
        <f>IF($A46=1,SUM(SUMIFS(Indent!$E:$E,Indent!$C:$C,Waterfall!$C46,Indent!$A:$A,Centers!$A$2),SUMIFS(Indent!$E:$E,Indent!$C:$C,Waterfall!$C46,Indent!$A:$A,Centers!$A$3),SUMIFS(Indent!$E:$E,Indent!$C:$C,Waterfall!$C46,Indent!$A:$A,Centers!$A$4),SUMIFS(Indent!$E:$E,Indent!$C:$C,Waterfall!$C46,Indent!$A:$A,Centers!$A$5),SUMIFS(Indent!$E:$E,Indent!$C:$C,Waterfall!$C46,Indent!$A:$A,Centers!$A$6),SUMIFS(Indent!$E:$E,Indent!$C:$C,Waterfall!$C46,Indent!$A:$A,Centers!$A$7),SUMIFS(Indent!$E:$E,Indent!$C:$C,Waterfall!$C46,Indent!$A:$A,Centers!$A$8)),SUMIFS(Indent!$E:$E,Indent!$C:$C,Waterfall!$C46,Indent!$A:$A,$A46))</f>
        <v>33894</v>
      </c>
      <c r="E46" s="4">
        <f>SUMIFS(Purchase!$F:$F,Purchase!$A:$A,Waterfall!$A46,Purchase!$D:$D,Waterfall!$C46,Purchase!$C:$C,Waterfall!E$1)</f>
        <v>0</v>
      </c>
      <c r="F46" s="4">
        <f>SUMIFS(Purchase!$F:$F,Purchase!$A:$A,Waterfall!$A46,Purchase!$D:$D,Waterfall!$C46,Purchase!$C:$C,Waterfall!F$1)</f>
        <v>0</v>
      </c>
      <c r="G46" s="4">
        <f>SUMIFS(Purchase!$F:$F,Purchase!$A:$A,Waterfall!$A46,Purchase!$D:$D,Waterfall!$C46,Purchase!$C:$C,Waterfall!G$1)</f>
        <v>0</v>
      </c>
      <c r="H46" s="4">
        <f>SUMIFS(Purchase!$F:$F,Purchase!$A:$A,Waterfall!$A46,Purchase!$D:$D,Waterfall!$C46,Purchase!$C:$C,Waterfall!H$1)</f>
        <v>0</v>
      </c>
      <c r="I46" s="4">
        <f>SUMIFS(Purchase!$F:$F,Purchase!$A:$A,Waterfall!$A46,Purchase!$D:$D,Waterfall!$C46,Purchase!$C:$C,Waterfall!I$1)</f>
        <v>0</v>
      </c>
      <c r="J46" s="4">
        <f>SUMIFS(Purchase!$F:$F,Purchase!$A:$A,Waterfall!$A46,Purchase!$D:$D,Waterfall!$C46,Purchase!$C:$C,Waterfall!J$1)</f>
        <v>0</v>
      </c>
      <c r="K46" s="4">
        <f>SUMIFS(Purchase!$F:$F,Purchase!$A:$A,Waterfall!$A46,Purchase!$D:$D,Waterfall!$C46,Purchase!$C:$C,Waterfall!K$1)</f>
        <v>0</v>
      </c>
      <c r="L46" s="4">
        <f>SUMIFS(Purchase!$F:$F,Purchase!$A:$A,Waterfall!$A46,Purchase!$D:$D,Waterfall!$C46,Purchase!$C:$C,Waterfall!L$1)</f>
        <v>0</v>
      </c>
      <c r="M46" s="4">
        <f>SUMIFS(Purchase!$F:$F,Purchase!$A:$A,Waterfall!$A46,Purchase!$D:$D,Waterfall!$C46,Purchase!$C:$C,Waterfall!M$1)</f>
        <v>0</v>
      </c>
      <c r="N46" s="4">
        <f>SUMIFS(Purchase!$F:$F,Purchase!$A:$A,Waterfall!$A46,Purchase!$D:$D,Waterfall!$C46,Purchase!$C:$C,Waterfall!N$1)</f>
        <v>0</v>
      </c>
      <c r="O46" s="4">
        <f>SUMIFS(Purchase!$F:$F,Purchase!$A:$A,Waterfall!$A46,Purchase!$D:$D,Waterfall!$C46,Purchase!$C:$C,Waterfall!O$1)</f>
        <v>0</v>
      </c>
      <c r="P46" s="4">
        <f>SUMIFS(Purchase!$F:$F,Purchase!$A:$A,Waterfall!$A46,Purchase!$D:$D,Waterfall!$C46,Purchase!$C:$C,Waterfall!P$1)</f>
        <v>0</v>
      </c>
      <c r="Q46" s="4">
        <f>SUMIFS(Purchase!$F:$F,Purchase!$A:$A,Waterfall!$A46,Purchase!$D:$D,Waterfall!$C46,Purchase!$C:$C,Waterfall!Q$1)</f>
        <v>0</v>
      </c>
      <c r="R46" s="4">
        <f>SUMIFS(Purchase!$F:$F,Purchase!$A:$A,Waterfall!$A46,Purchase!$D:$D,Waterfall!$C46,Purchase!$C:$C,Waterfall!R$1)</f>
        <v>0</v>
      </c>
      <c r="S46" s="4">
        <f>SUMIFS(Purchase!$F:$F,Purchase!$A:$A,Waterfall!$A46,Purchase!$D:$D,Waterfall!$C46,Purchase!$C:$C,Waterfall!S$1)</f>
        <v>0</v>
      </c>
      <c r="T46" s="4">
        <f>SUMIFS(Purchase!$F:$F,Purchase!$A:$A,Waterfall!$A46,Purchase!$D:$D,Waterfall!$C46,Purchase!$C:$C,Waterfall!T$1)</f>
        <v>0</v>
      </c>
      <c r="U46" s="4">
        <f>SUMIFS(Purchase!$F:$F,Purchase!$A:$A,Waterfall!$A46,Purchase!$D:$D,Waterfall!$C46,Purchase!$C:$C,Waterfall!U$1)</f>
        <v>0</v>
      </c>
      <c r="V46" s="4">
        <f>SUMIFS(Purchase!$F:$F,Purchase!$A:$A,Waterfall!$A46,Purchase!$D:$D,Waterfall!$C46,Purchase!$C:$C,Waterfall!V$1)</f>
        <v>0</v>
      </c>
      <c r="W46" s="4">
        <f>SUMIFS(Purchase!$F:$F,Purchase!$A:$A,Waterfall!$A46,Purchase!$D:$D,Waterfall!$C46,Purchase!$C:$C,Waterfall!W$1)</f>
        <v>0</v>
      </c>
      <c r="X46" s="4">
        <f>SUMIFS(Purchase!$F:$F,Purchase!$A:$A,Waterfall!$A46,Purchase!$D:$D,Waterfall!$C46,Purchase!$C:$C,Waterfall!X$1)</f>
        <v>0</v>
      </c>
      <c r="Y46" s="4">
        <f>SUMIFS(Purchase!$F:$F,Purchase!$A:$A,Waterfall!$A46,Purchase!$D:$D,Waterfall!$C46,Purchase!$C:$C,Waterfall!Y$1)</f>
        <v>0</v>
      </c>
      <c r="Z46" s="4">
        <f>SUMIFS(Purchase!$F:$F,Purchase!$A:$A,Waterfall!$A46,Purchase!$D:$D,Waterfall!$C46,Purchase!$C:$C,Waterfall!Z$1)</f>
        <v>0</v>
      </c>
      <c r="AA46" s="4">
        <f>SUMIFS(Purchase!$F:$F,Purchase!$A:$A,Waterfall!$A46,Purchase!$D:$D,Waterfall!$C46,Purchase!$C:$C,Waterfall!AA$1)</f>
        <v>0</v>
      </c>
      <c r="AB46" s="4">
        <f>SUMIFS(Purchase!$F:$F,Purchase!$A:$A,Waterfall!$A46,Purchase!$D:$D,Waterfall!$C46,Purchase!$C:$C,Waterfall!AB$1)</f>
        <v>0</v>
      </c>
      <c r="AC46" s="4">
        <f>SUMIFS(Purchase!$F:$F,Purchase!$A:$A,Waterfall!$A46,Purchase!$D:$D,Waterfall!$C46,Purchase!$C:$C,Waterfall!AC$1)</f>
        <v>0</v>
      </c>
      <c r="AD46" s="4">
        <f>SUMIFS(Purchase!$F:$F,Purchase!$A:$A,Waterfall!$A46,Purchase!$D:$D,Waterfall!$C46,Purchase!$C:$C,Waterfall!AD$1)</f>
        <v>0</v>
      </c>
      <c r="AE46" s="4">
        <f>SUMIFS(Purchase!$F:$F,Purchase!$A:$A,Waterfall!$A46,Purchase!$D:$D,Waterfall!$C46,Purchase!$C:$C,Waterfall!AE$1)</f>
        <v>0</v>
      </c>
      <c r="AF46" s="4">
        <f>SUMIFS(Purchase!$F:$F,Purchase!$A:$A,Waterfall!$A46,Purchase!$D:$D,Waterfall!$C46,Purchase!$C:$C,Waterfall!AF$1)</f>
        <v>0</v>
      </c>
      <c r="AG46" s="4">
        <f>SUMIFS(Purchase!$F:$F,Purchase!$A:$A,Waterfall!$A46,Purchase!$D:$D,Waterfall!$C46,Purchase!$C:$C,Waterfall!AG$1)</f>
        <v>0</v>
      </c>
      <c r="AH46" s="4">
        <f>SUMIFS(Purchase!$F:$F,Purchase!$A:$A,Waterfall!$A46,Purchase!$D:$D,Waterfall!$C46,Purchase!$C:$C,Waterfall!AH$1)</f>
        <v>0</v>
      </c>
      <c r="AI46" s="4">
        <f>SUMIFS(Purchase!$F:$F,Purchase!$A:$A,Waterfall!$A46,Purchase!$D:$D,Waterfall!$C46,Purchase!$C:$C,Waterfall!AI$1)</f>
        <v>0</v>
      </c>
      <c r="AJ46" s="4">
        <f>SUMIFS(Purchase!$F:$F,Purchase!$A:$A,Waterfall!$A46,Purchase!$D:$D,Waterfall!$C46,Purchase!$C:$C,Waterfall!AJ$1)</f>
        <v>0</v>
      </c>
      <c r="AK46" s="4">
        <f>SUMIFS(Purchase!$F:$F,Purchase!$A:$A,Waterfall!$A46,Purchase!$D:$D,Waterfall!$C46,Purchase!$C:$C,Waterfall!AK$1)</f>
        <v>0</v>
      </c>
      <c r="AL46" s="4">
        <f>SUMIFS(Purchase!$F:$F,Purchase!$A:$A,Waterfall!$A46,Purchase!$D:$D,Waterfall!$C46,Purchase!$C:$C,Waterfall!AL$1)</f>
        <v>0</v>
      </c>
      <c r="AM46" s="4">
        <f>SUMIFS(Purchase!$F:$F,Purchase!$A:$A,Waterfall!$A46,Purchase!$D:$D,Waterfall!$C46,Purchase!$C:$C,Waterfall!AM$1)</f>
        <v>0</v>
      </c>
      <c r="AN46" s="4">
        <f>SUMIFS(Purchase!$F:$F,Purchase!$A:$A,Waterfall!$A46,Purchase!$D:$D,Waterfall!$C46,Purchase!$C:$C,Waterfall!AN$1)</f>
        <v>0</v>
      </c>
      <c r="AO46" s="4">
        <f>SUMIFS(Purchase!$F:$F,Purchase!$A:$A,Waterfall!$A46,Purchase!$D:$D,Waterfall!$C46,Purchase!$C:$C,Waterfall!AO$1)</f>
        <v>0</v>
      </c>
      <c r="AP46" s="4">
        <f>SUMIFS(Purchase!$F:$F,Purchase!$A:$A,Waterfall!$A46,Purchase!$D:$D,Waterfall!$C46,Purchase!$C:$C,Waterfall!AP$1)</f>
        <v>0</v>
      </c>
      <c r="AQ46" s="4">
        <f>SUMIFS(Purchase!$F:$F,Purchase!$A:$A,Waterfall!$A46,Purchase!$D:$D,Waterfall!$C46,Purchase!$C:$C,Waterfall!AQ$1)</f>
        <v>0</v>
      </c>
      <c r="AR46" s="4">
        <f>SUMIFS(Purchase!$F:$F,Purchase!$A:$A,Waterfall!$A46,Purchase!$D:$D,Waterfall!$C46,Purchase!$C:$C,Waterfall!AR$1)</f>
        <v>0</v>
      </c>
      <c r="AS46" s="4">
        <f>SUMIFS(Purchase!$F:$F,Purchase!$A:$A,Waterfall!$A46,Purchase!$D:$D,Waterfall!$C46,Purchase!$C:$C,Waterfall!AS$1)</f>
        <v>0</v>
      </c>
      <c r="AT46" s="4">
        <f>SUMIFS(Purchase!$F:$F,Purchase!$A:$A,Waterfall!$A46,Purchase!$D:$D,Waterfall!$C46,Purchase!$C:$C,Waterfall!AT$1)</f>
        <v>0</v>
      </c>
      <c r="AU46" s="4">
        <f>SUMIFS(Purchase!$F:$F,Purchase!$A:$A,Waterfall!$A46,Purchase!$D:$D,Waterfall!$C46,Purchase!$C:$C,Waterfall!AU$1)</f>
        <v>1972.55</v>
      </c>
      <c r="AV46" s="4">
        <f>SUMIFS(Purchase!$F:$F,Purchase!$A:$A,Waterfall!$A46,Purchase!$D:$D,Waterfall!$C46,Purchase!$C:$C,Waterfall!AV$1)</f>
        <v>13002.89</v>
      </c>
      <c r="AW46" s="4">
        <f>SUMIFS(Purchase!$F:$F,Purchase!$A:$A,Waterfall!$A46,Purchase!$D:$D,Waterfall!$C46,Purchase!$C:$C,Waterfall!AW$1)</f>
        <v>11444.21</v>
      </c>
      <c r="AX46" s="4">
        <f>SUMIFS(Purchase!$F:$F,Purchase!$A:$A,Waterfall!$A46,Purchase!$D:$D,Waterfall!$C46,Purchase!$C:$C,Waterfall!AX$1)</f>
        <v>9471.16</v>
      </c>
      <c r="AY46" s="4">
        <f>SUMIFS(Purchase!$F:$F,Purchase!$A:$A,Waterfall!$A46,Purchase!$D:$D,Waterfall!$C46,Purchase!$C:$C,Waterfall!AY$1)</f>
        <v>219.88</v>
      </c>
      <c r="AZ46" s="4">
        <f>SUMIFS(Purchase!$F:$F,Purchase!$A:$A,Waterfall!$A46,Purchase!$D:$D,Waterfall!$C46,Purchase!$C:$C,Waterfall!AZ$1)</f>
        <v>3459.81</v>
      </c>
      <c r="BA46" s="4">
        <f>SUMIFS(Purchase!$F:$F,Purchase!$A:$A,Waterfall!$A46,Purchase!$D:$D,Waterfall!$C46,Purchase!$C:$C,Waterfall!BA$1)</f>
        <v>941.18</v>
      </c>
      <c r="BB46" s="4">
        <f>SUMIFS(Purchase!$F:$F,Purchase!$A:$A,Waterfall!$A46,Purchase!$D:$D,Waterfall!$C46,Purchase!$C:$C,Waterfall!BB$1)</f>
        <v>0</v>
      </c>
      <c r="BC46" s="4">
        <f>SUMIFS(Purchase!$F:$F,Purchase!$A:$A,Waterfall!$A46,Purchase!$D:$D,Waterfall!$C46,Purchase!$C:$C,Waterfall!BC$1)</f>
        <v>0</v>
      </c>
      <c r="BD46" s="4">
        <f>SUMIFS(Purchase!$F:$F,Purchase!$A:$A,Waterfall!$A46,Purchase!$D:$D,Waterfall!$C46,Purchase!$C:$C,Waterfall!BD$1)</f>
        <v>0</v>
      </c>
      <c r="BE46" s="4">
        <f>SUMIFS(Purchase!$F:$F,Purchase!$A:$A,Waterfall!$A46,Purchase!$D:$D,Waterfall!$C46,Purchase!$C:$C,Waterfall!BE$1)</f>
        <v>0</v>
      </c>
      <c r="BF46" s="4">
        <f>SUMIFS(Purchase!$F:$F,Purchase!$A:$A,Waterfall!$A46,Purchase!$D:$D,Waterfall!$C46,Purchase!$C:$C,Waterfall!BF$1)</f>
        <v>0</v>
      </c>
      <c r="BG46" s="4">
        <f>SUMIFS(Purchase!$F:$F,Purchase!$A:$A,Waterfall!$A46,Purchase!$D:$D,Waterfall!$C46,Purchase!$C:$C,Waterfall!BG$1)</f>
        <v>0</v>
      </c>
      <c r="BH46" s="4">
        <f>SUMIFS(Purchase!$F:$F,Purchase!$A:$A,Waterfall!$A46,Purchase!$D:$D,Waterfall!$C46,Purchase!$C:$C,Waterfall!BH$1)</f>
        <v>0</v>
      </c>
      <c r="BI46" s="4">
        <f>SUMIFS(Purchase!$F:$F,Purchase!$A:$A,Waterfall!$A46,Purchase!$D:$D,Waterfall!$C46,Purchase!$C:$C,Waterfall!BI$1)</f>
        <v>0</v>
      </c>
      <c r="BJ46" s="4">
        <f>SUMIFS(Purchase!$F:$F,Purchase!$A:$A,Waterfall!$A46,Purchase!$D:$D,Waterfall!$C46,Purchase!$C:$C,Waterfall!BJ$1)</f>
        <v>0</v>
      </c>
      <c r="BK46" s="4">
        <f>SUMIFS(Purchase!$F:$F,Purchase!$A:$A,Waterfall!$A46,Purchase!$D:$D,Waterfall!$C46,Purchase!$C:$C,Waterfall!BK$1)</f>
        <v>0</v>
      </c>
      <c r="BL46" s="4">
        <f>SUMIFS(Purchase!$F:$F,Purchase!$A:$A,Waterfall!$A46,Purchase!$D:$D,Waterfall!$C46,Purchase!$C:$C,Waterfall!BL$1)</f>
        <v>0</v>
      </c>
      <c r="BM46" s="4">
        <f>SUMIFS(Purchase!$F:$F,Purchase!$A:$A,Waterfall!$A46,Purchase!$D:$D,Waterfall!$C46,Purchase!$C:$C,Waterfall!BM$1)</f>
        <v>0</v>
      </c>
      <c r="BN46" s="4">
        <f>SUMIFS(Purchase!$F:$F,Purchase!$A:$A,Waterfall!$A46,Purchase!$D:$D,Waterfall!$C46,Purchase!$C:$C,Waterfall!BN$1)</f>
        <v>0</v>
      </c>
      <c r="BO46" s="4">
        <f>SUMIFS(Purchase!$F:$F,Purchase!$A:$A,Waterfall!$A46,Purchase!$D:$D,Waterfall!$C46,Purchase!$C:$C,Waterfall!BO$1)</f>
        <v>0</v>
      </c>
      <c r="BP46" s="4">
        <f>SUMIFS(Purchase!$F:$F,Purchase!$A:$A,Waterfall!$A46,Purchase!$D:$D,Waterfall!$C46,Purchase!$C:$C,Waterfall!BP$1)</f>
        <v>0</v>
      </c>
      <c r="BQ46" s="4">
        <f>SUMIFS(Purchase!$F:$F,Purchase!$A:$A,Waterfall!$A46,Purchase!$D:$D,Waterfall!$C46,Purchase!$C:$C,Waterfall!BQ$1)</f>
        <v>0</v>
      </c>
      <c r="BR46" s="4">
        <f>SUMIFS(Purchase!$F:$F,Purchase!$A:$A,Waterfall!$A46,Purchase!$D:$D,Waterfall!$C46,Purchase!$C:$C,Waterfall!BR$1)</f>
        <v>0</v>
      </c>
      <c r="BS46" s="4">
        <f>SUMIFS(Purchase!$F:$F,Purchase!$A:$A,Waterfall!$A46,Purchase!$D:$D,Waterfall!$C46,Purchase!$C:$C,Waterfall!BS$1)</f>
        <v>0</v>
      </c>
      <c r="BT46" s="4">
        <f>SUMIFS(Purchase!$F:$F,Purchase!$A:$A,Waterfall!$A46,Purchase!$D:$D,Waterfall!$C46,Purchase!$C:$C,Waterfall!BT$1)</f>
        <v>0</v>
      </c>
      <c r="BU46" s="4">
        <f>SUMIFS(Purchase!$F:$F,Purchase!$A:$A,Waterfall!$A46,Purchase!$D:$D,Waterfall!$C46,Purchase!$C:$C,Waterfall!BU$1)</f>
        <v>0</v>
      </c>
      <c r="BV46" s="4">
        <f>SUMIFS(Purchase!$F:$F,Purchase!$A:$A,Waterfall!$A46,Purchase!$D:$D,Waterfall!$C46,Purchase!$C:$C,Waterfall!BV$1)</f>
        <v>0</v>
      </c>
      <c r="BW46" s="4">
        <f>SUMIFS(Purchase!$F:$F,Purchase!$A:$A,Waterfall!$A46,Purchase!$D:$D,Waterfall!$C46,Purchase!$C:$C,Waterfall!BW$1)</f>
        <v>0</v>
      </c>
      <c r="BX46" s="4">
        <f>SUMIFS(Purchase!$F:$F,Purchase!$A:$A,Waterfall!$A46,Purchase!$D:$D,Waterfall!$C46,Purchase!$C:$C,Waterfall!BX$1)</f>
        <v>0</v>
      </c>
      <c r="BY46" s="4">
        <f>SUMIFS(Purchase!$F:$F,Purchase!$A:$A,Waterfall!$A46,Purchase!$D:$D,Waterfall!$C46,Purchase!$C:$C,Waterfall!BY$1)</f>
        <v>0</v>
      </c>
      <c r="BZ46" s="4">
        <f>SUMIFS(Purchase!$F:$F,Purchase!$A:$A,Waterfall!$A46,Purchase!$D:$D,Waterfall!$C46,Purchase!$C:$C,Waterfall!BZ$1)</f>
        <v>0</v>
      </c>
      <c r="CA46" s="4">
        <f>SUMIFS(Purchase!$F:$F,Purchase!$A:$A,Waterfall!$A46,Purchase!$D:$D,Waterfall!$C46,Purchase!$C:$C,Waterfall!CA$1)</f>
        <v>0</v>
      </c>
      <c r="CB46" s="4">
        <f>SUMIFS(Purchase!$F:$F,Purchase!$A:$A,Waterfall!$A46,Purchase!$D:$D,Waterfall!$C46,Purchase!$C:$C,Waterfall!CB$1)</f>
        <v>0</v>
      </c>
      <c r="CC46" s="4">
        <f>SUMIFS(Purchase!$F:$F,Purchase!$A:$A,Waterfall!$A46,Purchase!$D:$D,Waterfall!$C46,Purchase!$C:$C,Waterfall!CC$1)</f>
        <v>0</v>
      </c>
      <c r="CD46" s="4">
        <f>SUMIFS(Purchase!$F:$F,Purchase!$A:$A,Waterfall!$A46,Purchase!$D:$D,Waterfall!$C46,Purchase!$C:$C,Waterfall!CD$1)</f>
        <v>0</v>
      </c>
      <c r="CE46" s="4">
        <f>SUMIFS(Purchase!$F:$F,Purchase!$A:$A,Waterfall!$A46,Purchase!$D:$D,Waterfall!$C46,Purchase!$C:$C,Waterfall!CE$1)</f>
        <v>0</v>
      </c>
      <c r="CF46" s="4">
        <f>SUMIFS(Purchase!$F:$F,Purchase!$A:$A,Waterfall!$A46,Purchase!$D:$D,Waterfall!$C46,Purchase!$C:$C,Waterfall!CF$1)</f>
        <v>0</v>
      </c>
      <c r="CG46" s="4">
        <f>SUMIFS(Purchase!$F:$F,Purchase!$A:$A,Waterfall!$A46,Purchase!$D:$D,Waterfall!$C46,Purchase!$C:$C,Waterfall!CG$1)</f>
        <v>0</v>
      </c>
      <c r="CH46" s="4">
        <f>SUMIFS(Purchase!$F:$F,Purchase!$A:$A,Waterfall!$A46,Purchase!$D:$D,Waterfall!$C46,Purchase!$C:$C,Waterfall!CH$1)</f>
        <v>0</v>
      </c>
      <c r="CI46" s="4">
        <f>SUMIFS(Purchase!$F:$F,Purchase!$A:$A,Waterfall!$A46,Purchase!$D:$D,Waterfall!$C46,Purchase!$C:$C,Waterfall!CI$1)</f>
        <v>0</v>
      </c>
      <c r="CJ46" s="4">
        <f>SUMIFS(Purchase!$F:$F,Purchase!$A:$A,Waterfall!$A46,Purchase!$D:$D,Waterfall!$C46,Purchase!$C:$C,Waterfall!CJ$1)</f>
        <v>0</v>
      </c>
      <c r="CK46" s="4">
        <f>SUMIFS(Purchase!$F:$F,Purchase!$A:$A,Waterfall!$A46,Purchase!$D:$D,Waterfall!$C46,Purchase!$C:$C,Waterfall!CK$1)</f>
        <v>0</v>
      </c>
      <c r="CL46" s="4">
        <f>SUMIFS(Purchase!$F:$F,Purchase!$A:$A,Waterfall!$A46,Purchase!$D:$D,Waterfall!$C46,Purchase!$C:$C,Waterfall!CL$1)</f>
        <v>0</v>
      </c>
      <c r="CM46" s="4">
        <f>SUMIFS(Purchase!$F:$F,Purchase!$A:$A,Waterfall!$A46,Purchase!$D:$D,Waterfall!$C46,Purchase!$C:$C,Waterfall!CM$1)</f>
        <v>0</v>
      </c>
      <c r="CN46" s="4">
        <f>SUMIFS(Purchase!$F:$F,Purchase!$A:$A,Waterfall!$A46,Purchase!$D:$D,Waterfall!$C46,Purchase!$C:$C,Waterfall!CN$1)</f>
        <v>0</v>
      </c>
      <c r="CO46" s="4">
        <f>SUMIFS(Purchase!$F:$F,Purchase!$A:$A,Waterfall!$A46,Purchase!$D:$D,Waterfall!$C46,Purchase!$C:$C,Waterfall!CO$1)</f>
        <v>0</v>
      </c>
      <c r="CP46" s="4">
        <f>SUMIFS(Purchase!$F:$F,Purchase!$A:$A,Waterfall!$A46,Purchase!$D:$D,Waterfall!$C46,Purchase!$C:$C,Waterfall!CP$1)</f>
        <v>0</v>
      </c>
      <c r="CQ46" s="4">
        <f>SUMIFS(Purchase!$F:$F,Purchase!$A:$A,Waterfall!$A46,Purchase!$D:$D,Waterfall!$C46,Purchase!$C:$C,Waterfall!CQ$1)</f>
        <v>0</v>
      </c>
      <c r="CR46" s="4">
        <f>SUMIFS(Purchase!$F:$F,Purchase!$A:$A,Waterfall!$A46,Purchase!$D:$D,Waterfall!$C46,Purchase!$C:$C,Waterfall!CR$1)</f>
        <v>0</v>
      </c>
      <c r="CS46" s="4">
        <f>SUMIFS(Purchase!$F:$F,Purchase!$A:$A,Waterfall!$A46,Purchase!$D:$D,Waterfall!$C46,Purchase!$C:$C,Waterfall!CS$1)</f>
        <v>0</v>
      </c>
      <c r="CT46" s="4">
        <f>SUMIFS(Purchase!$F:$F,Purchase!$A:$A,Waterfall!$A46,Purchase!$D:$D,Waterfall!$C46,Purchase!$C:$C,Waterfall!CT$1)</f>
        <v>0</v>
      </c>
      <c r="CU46" s="4">
        <f>SUMIFS(Purchase!$F:$F,Purchase!$A:$A,Waterfall!$A46,Purchase!$D:$D,Waterfall!$C46,Purchase!$C:$C,Waterfall!CU$1)</f>
        <v>0</v>
      </c>
      <c r="CV46" s="4">
        <f>SUMIFS(Purchase!$F:$F,Purchase!$A:$A,Waterfall!$A46,Purchase!$D:$D,Waterfall!$C46,Purchase!$C:$C,Waterfall!CV$1)</f>
        <v>0</v>
      </c>
      <c r="CW46" s="4">
        <f>SUMIFS(Purchase!$F:$F,Purchase!$A:$A,Waterfall!$A46,Purchase!$D:$D,Waterfall!$C46,Purchase!$C:$C,Waterfall!CW$1)</f>
        <v>0</v>
      </c>
      <c r="CX46" s="4">
        <f>SUMIFS(Purchase!$F:$F,Purchase!$A:$A,Waterfall!$A46,Purchase!$D:$D,Waterfall!$C46,Purchase!$C:$C,Waterfall!CX$1)</f>
        <v>0</v>
      </c>
      <c r="CY46" s="4">
        <f>SUMIFS(Purchase!$F:$F,Purchase!$A:$A,Waterfall!$A46,Purchase!$D:$D,Waterfall!$C46,Purchase!$C:$C,Waterfall!CY$1)</f>
        <v>0</v>
      </c>
      <c r="CZ46" s="4">
        <f>SUMIFS(Purchase!$F:$F,Purchase!$A:$A,Waterfall!$A46,Purchase!$D:$D,Waterfall!$C46,Purchase!$C:$C,Waterfall!CZ$1)</f>
        <v>0</v>
      </c>
      <c r="DA46" s="4">
        <f>SUMIFS(Purchase!$F:$F,Purchase!$A:$A,Waterfall!$A46,Purchase!$D:$D,Waterfall!$C46,Purchase!$C:$C,Waterfall!DA$1)</f>
        <v>0</v>
      </c>
      <c r="DB46" s="4">
        <f>SUMIFS(Purchase!$F:$F,Purchase!$A:$A,Waterfall!$A46,Purchase!$D:$D,Waterfall!$C46,Purchase!$C:$C,Waterfall!DB$1)</f>
        <v>0</v>
      </c>
      <c r="DC46" s="4">
        <f>SUMIFS(Purchase!$F:$F,Purchase!$A:$A,Waterfall!$A46,Purchase!$D:$D,Waterfall!$C46,Purchase!$C:$C,Waterfall!DC$1)</f>
        <v>0</v>
      </c>
      <c r="DD46" s="4">
        <f>SUMIFS(Purchase!$F:$F,Purchase!$A:$A,Waterfall!$A46,Purchase!$D:$D,Waterfall!$C46,Purchase!$C:$C,Waterfall!DD$1)</f>
        <v>0</v>
      </c>
      <c r="DE46" s="4">
        <f>SUMIFS(Purchase!$F:$F,Purchase!$A:$A,Waterfall!$A46,Purchase!$D:$D,Waterfall!$C46,Purchase!$C:$C,Waterfall!DE$1)</f>
        <v>0</v>
      </c>
      <c r="DF46" s="4">
        <f>SUMIFS(Purchase!$F:$F,Purchase!$A:$A,Waterfall!$A46,Purchase!$D:$D,Waterfall!$C46,Purchase!$C:$C,Waterfall!DF$1)</f>
        <v>0</v>
      </c>
      <c r="DG46" s="4">
        <f>SUMIFS(Purchase!$F:$F,Purchase!$A:$A,Waterfall!$A46,Purchase!$D:$D,Waterfall!$C46,Purchase!$C:$C,Waterfall!DG$1)</f>
        <v>0</v>
      </c>
      <c r="DH46" s="4">
        <f>SUMIFS(Purchase!$F:$F,Purchase!$A:$A,Waterfall!$A46,Purchase!$D:$D,Waterfall!$C46,Purchase!$C:$C,Waterfall!DH$1)</f>
        <v>0</v>
      </c>
      <c r="DI46" s="4">
        <f>SUMIFS(Purchase!$F:$F,Purchase!$A:$A,Waterfall!$A46,Purchase!$D:$D,Waterfall!$C46,Purchase!$C:$C,Waterfall!DI$1)</f>
        <v>0</v>
      </c>
      <c r="DJ46" s="4">
        <f>SUMIFS(Purchase!$F:$F,Purchase!$A:$A,Waterfall!$A46,Purchase!$D:$D,Waterfall!$C46,Purchase!$C:$C,Waterfall!DJ$1)</f>
        <v>0</v>
      </c>
      <c r="DK46" s="4">
        <f>SUMIFS(Purchase!$F:$F,Purchase!$A:$A,Waterfall!$A46,Purchase!$D:$D,Waterfall!$C46,Purchase!$C:$C,Waterfall!DK$1)</f>
        <v>0</v>
      </c>
      <c r="DL46" s="4">
        <f>SUMIFS(Purchase!$F:$F,Purchase!$A:$A,Waterfall!$A46,Purchase!$D:$D,Waterfall!$C46,Purchase!$C:$C,Waterfall!DL$1)</f>
        <v>0</v>
      </c>
      <c r="DM46" s="4">
        <f>SUMIFS(Purchase!$F:$F,Purchase!$A:$A,Waterfall!$A46,Purchase!$D:$D,Waterfall!$C46,Purchase!$C:$C,Waterfall!DM$1)</f>
        <v>0</v>
      </c>
      <c r="DN46" s="4">
        <f>SUMIFS(Purchase!$F:$F,Purchase!$A:$A,Waterfall!$A46,Purchase!$D:$D,Waterfall!$C46,Purchase!$C:$C,Waterfall!DN$1)</f>
        <v>0</v>
      </c>
      <c r="DO46" s="4">
        <f>SUMIFS(Purchase!$F:$F,Purchase!$A:$A,Waterfall!$A46,Purchase!$D:$D,Waterfall!$C46,Purchase!$C:$C,Waterfall!DO$1)</f>
        <v>0</v>
      </c>
      <c r="DP46" s="4">
        <f>SUMIFS(Purchase!$F:$F,Purchase!$A:$A,Waterfall!$A46,Purchase!$D:$D,Waterfall!$C46,Purchase!$C:$C,Waterfall!DP$1)</f>
        <v>0</v>
      </c>
      <c r="DQ46" s="4">
        <f>SUMIFS(Purchase!$F:$F,Purchase!$A:$A,Waterfall!$A46,Purchase!$D:$D,Waterfall!$C46,Purchase!$C:$C,Waterfall!DQ$1)</f>
        <v>0</v>
      </c>
      <c r="DR46" s="4">
        <f>SUMIFS(Purchase!$F:$F,Purchase!$A:$A,Waterfall!$A46,Purchase!$D:$D,Waterfall!$C46,Purchase!$C:$C,Waterfall!DR$1)</f>
        <v>0</v>
      </c>
      <c r="DS46" s="4">
        <f>SUMIFS(Purchase!$F:$F,Purchase!$A:$A,Waterfall!$A46,Purchase!$D:$D,Waterfall!$C46,Purchase!$C:$C,Waterfall!DS$1)</f>
        <v>0</v>
      </c>
      <c r="DT46" s="4">
        <f>SUMIFS(Purchase!$F:$F,Purchase!$A:$A,Waterfall!$A46,Purchase!$D:$D,Waterfall!$C46,Purchase!$C:$C,Waterfall!DT$1)</f>
        <v>0</v>
      </c>
      <c r="DU46" s="4">
        <f>SUMIFS(Purchase!$F:$F,Purchase!$A:$A,Waterfall!$A46,Purchase!$D:$D,Waterfall!$C46,Purchase!$C:$C,Waterfall!DU$1)</f>
        <v>0</v>
      </c>
      <c r="DV46" s="4">
        <f>SUMIFS(Purchase!$F:$F,Purchase!$A:$A,Waterfall!$A46,Purchase!$D:$D,Waterfall!$C46,Purchase!$C:$C,Waterfall!DV$1)</f>
        <v>0</v>
      </c>
      <c r="DW46" s="4">
        <f>SUMIFS(Purchase!$F:$F,Purchase!$A:$A,Waterfall!$A46,Purchase!$D:$D,Waterfall!$C46,Purchase!$C:$C,Waterfall!DW$1)</f>
        <v>0</v>
      </c>
      <c r="DX46" s="4">
        <f>SUMIFS(Purchase!$F:$F,Purchase!$A:$A,Waterfall!$A46,Purchase!$D:$D,Waterfall!$C46,Purchase!$C:$C,Waterfall!DX$1)</f>
        <v>0</v>
      </c>
      <c r="DY46" s="4">
        <f>SUMIFS(Purchase!$F:$F,Purchase!$A:$A,Waterfall!$A46,Purchase!$D:$D,Waterfall!$C46,Purchase!$C:$C,Waterfall!DY$1)</f>
        <v>0</v>
      </c>
      <c r="DZ46" s="4">
        <f>SUMIFS(Purchase!$F:$F,Purchase!$A:$A,Waterfall!$A46,Purchase!$D:$D,Waterfall!$C46,Purchase!$C:$C,Waterfall!DZ$1)</f>
        <v>0</v>
      </c>
      <c r="EA46" s="4">
        <f>SUMIFS(Purchase!$F:$F,Purchase!$A:$A,Waterfall!$A46,Purchase!$D:$D,Waterfall!$C46,Purchase!$C:$C,Waterfall!EA$1)</f>
        <v>0</v>
      </c>
      <c r="EB46" s="4">
        <f>SUMIFS(Purchase!$F:$F,Purchase!$A:$A,Waterfall!$A46,Purchase!$D:$D,Waterfall!$C46,Purchase!$C:$C,Waterfall!EB$1)</f>
        <v>0</v>
      </c>
      <c r="EC46" s="4">
        <f>SUMIFS(Purchase!$F:$F,Purchase!$A:$A,Waterfall!$A46,Purchase!$D:$D,Waterfall!$C46,Purchase!$C:$C,Waterfall!EC$1)</f>
        <v>0</v>
      </c>
      <c r="ED46" s="4">
        <f>SUMIFS(Purchase!$F:$F,Purchase!$A:$A,Waterfall!$A46,Purchase!$D:$D,Waterfall!$C46,Purchase!$C:$C,Waterfall!ED$1)</f>
        <v>0</v>
      </c>
      <c r="EE46" s="4">
        <f>SUMIFS(Purchase!$F:$F,Purchase!$A:$A,Waterfall!$A46,Purchase!$D:$D,Waterfall!$C46,Purchase!$C:$C,Waterfall!EE$1)</f>
        <v>0</v>
      </c>
      <c r="EF46" s="4">
        <f>SUMIFS(Purchase!$F:$F,Purchase!$A:$A,Waterfall!$A46,Purchase!$D:$D,Waterfall!$C46,Purchase!$C:$C,Waterfall!EF$1)</f>
        <v>0</v>
      </c>
      <c r="EG46" s="4">
        <f>SUMIFS(Purchase!$F:$F,Purchase!$A:$A,Waterfall!$A46,Purchase!$D:$D,Waterfall!$C46,Purchase!$C:$C,Waterfall!EG$1)</f>
        <v>0</v>
      </c>
      <c r="EH46" s="4">
        <f>SUMIFS(Purchase!$F:$F,Purchase!$A:$A,Waterfall!$A46,Purchase!$D:$D,Waterfall!$C46,Purchase!$C:$C,Waterfall!EH$1)</f>
        <v>0</v>
      </c>
      <c r="EI46" s="4">
        <f>SUMIFS(Purchase!$F:$F,Purchase!$A:$A,Waterfall!$A46,Purchase!$D:$D,Waterfall!$C46,Purchase!$C:$C,Waterfall!EI$1)</f>
        <v>0</v>
      </c>
      <c r="EJ46" s="4">
        <f>SUMIFS(Purchase!$F:$F,Purchase!$A:$A,Waterfall!$A46,Purchase!$D:$D,Waterfall!$C46,Purchase!$C:$C,Waterfall!EJ$1)</f>
        <v>0</v>
      </c>
      <c r="EK46" s="4">
        <f>SUMIFS(Purchase!$F:$F,Purchase!$A:$A,Waterfall!$A46,Purchase!$D:$D,Waterfall!$C46,Purchase!$C:$C,Waterfall!EK$1)</f>
        <v>0</v>
      </c>
      <c r="EL46" s="4">
        <f>SUMIFS(Purchase!$F:$F,Purchase!$A:$A,Waterfall!$A46,Purchase!$D:$D,Waterfall!$C46,Purchase!$C:$C,Waterfall!EL$1)</f>
        <v>0</v>
      </c>
      <c r="EM46" s="4">
        <f>SUMIFS(Purchase!$F:$F,Purchase!$A:$A,Waterfall!$A46,Purchase!$D:$D,Waterfall!$C46,Purchase!$C:$C,Waterfall!EM$1)</f>
        <v>0</v>
      </c>
      <c r="EN46" s="4">
        <f>SUMIFS(Purchase!$F:$F,Purchase!$A:$A,Waterfall!$A46,Purchase!$D:$D,Waterfall!$C46,Purchase!$C:$C,Waterfall!EN$1)</f>
        <v>0</v>
      </c>
      <c r="EO46" s="4">
        <f>SUMIFS(Purchase!$F:$F,Purchase!$A:$A,Waterfall!$A46,Purchase!$D:$D,Waterfall!$C46,Purchase!$C:$C,Waterfall!EO$1)</f>
        <v>0</v>
      </c>
      <c r="EP46" s="4">
        <f>SUMIFS(Purchase!$F:$F,Purchase!$A:$A,Waterfall!$A46,Purchase!$D:$D,Waterfall!$C46,Purchase!$C:$C,Waterfall!EP$1)</f>
        <v>0</v>
      </c>
      <c r="EQ46" s="4">
        <f>SUMIFS(Purchase!$F:$F,Purchase!$A:$A,Waterfall!$A46,Purchase!$D:$D,Waterfall!$C46,Purchase!$C:$C,Waterfall!EQ$1)</f>
        <v>0</v>
      </c>
      <c r="ER46" s="4">
        <f>SUMIFS(Purchase!$F:$F,Purchase!$A:$A,Waterfall!$A46,Purchase!$D:$D,Waterfall!$C46,Purchase!$C:$C,Waterfall!ER$1)</f>
        <v>0</v>
      </c>
      <c r="ES46" s="4">
        <f>SUMIFS(Purchase!$F:$F,Purchase!$A:$A,Waterfall!$A46,Purchase!$D:$D,Waterfall!$C46,Purchase!$C:$C,Waterfall!ES$1)</f>
        <v>0</v>
      </c>
      <c r="ET46" s="4">
        <f>SUMIFS(Purchase!$F:$F,Purchase!$A:$A,Waterfall!$A46,Purchase!$D:$D,Waterfall!$C46,Purchase!$C:$C,Waterfall!ET$1)</f>
        <v>0</v>
      </c>
      <c r="EU46" s="4">
        <f>SUMIFS(Purchase!$F:$F,Purchase!$A:$A,Waterfall!$A46,Purchase!$D:$D,Waterfall!$C46,Purchase!$C:$C,Waterfall!EU$1)</f>
        <v>0</v>
      </c>
      <c r="EV46" s="4">
        <f>SUMIFS(Purchase!$F:$F,Purchase!$A:$A,Waterfall!$A46,Purchase!$D:$D,Waterfall!$C46,Purchase!$C:$C,Waterfall!EV$1)</f>
        <v>0</v>
      </c>
      <c r="EW46" s="4">
        <f>SUMIFS(Purchase!$F:$F,Purchase!$A:$A,Waterfall!$A46,Purchase!$D:$D,Waterfall!$C46,Purchase!$C:$C,Waterfall!EW$1)</f>
        <v>0</v>
      </c>
      <c r="EX46" s="4">
        <f>SUMIFS(Purchase!$F:$F,Purchase!$A:$A,Waterfall!$A46,Purchase!$D:$D,Waterfall!$C46,Purchase!$C:$C,Waterfall!EX$1)</f>
        <v>0</v>
      </c>
      <c r="EY46" s="4">
        <f>SUMIFS(Purchase!$F:$F,Purchase!$A:$A,Waterfall!$A46,Purchase!$D:$D,Waterfall!$C46,Purchase!$C:$C,Waterfall!EY$1)</f>
        <v>0</v>
      </c>
      <c r="EZ46" s="4">
        <f>SUMIFS(Purchase!$F:$F,Purchase!$A:$A,Waterfall!$A46,Purchase!$D:$D,Waterfall!$C46,Purchase!$C:$C,Waterfall!EZ$1)</f>
        <v>0</v>
      </c>
      <c r="FA46" s="4">
        <f>SUMIFS(Purchase!$F:$F,Purchase!$A:$A,Waterfall!$A46,Purchase!$D:$D,Waterfall!$C46,Purchase!$C:$C,Waterfall!FA$1)</f>
        <v>0</v>
      </c>
      <c r="FB46" s="4">
        <f>SUMIFS(Purchase!$F:$F,Purchase!$A:$A,Waterfall!$A46,Purchase!$D:$D,Waterfall!$C46,Purchase!$C:$C,Waterfall!FB$1)</f>
        <v>0</v>
      </c>
      <c r="FC46" s="4">
        <f>SUMIFS(Purchase!$F:$F,Purchase!$A:$A,Waterfall!$A46,Purchase!$D:$D,Waterfall!$C46,Purchase!$C:$C,Waterfall!FC$1)</f>
        <v>0</v>
      </c>
      <c r="FD46" s="4">
        <f>SUMIFS(Purchase!$F:$F,Purchase!$A:$A,Waterfall!$A46,Purchase!$D:$D,Waterfall!$C46,Purchase!$C:$C,Waterfall!FD$1)</f>
        <v>0</v>
      </c>
      <c r="FE46" s="4">
        <f>SUMIFS(Purchase!$F:$F,Purchase!$A:$A,Waterfall!$A46,Purchase!$D:$D,Waterfall!$C46,Purchase!$C:$C,Waterfall!FE$1)</f>
        <v>0</v>
      </c>
      <c r="FF46" s="4">
        <f>SUMIFS(Purchase!$F:$F,Purchase!$A:$A,Waterfall!$A46,Purchase!$D:$D,Waterfall!$C46,Purchase!$C:$C,Waterfall!FF$1)</f>
        <v>0</v>
      </c>
      <c r="FG46" s="4">
        <f>SUMIFS(Purchase!$F:$F,Purchase!$A:$A,Waterfall!$A46,Purchase!$D:$D,Waterfall!$C46,Purchase!$C:$C,Waterfall!FG$1)</f>
        <v>0</v>
      </c>
      <c r="FH46" s="4">
        <f>SUMIFS(Purchase!$F:$F,Purchase!$A:$A,Waterfall!$A46,Purchase!$D:$D,Waterfall!$C46,Purchase!$C:$C,Waterfall!FH$1)</f>
        <v>0</v>
      </c>
      <c r="FI46" s="4">
        <f>SUMIFS(Purchase!$F:$F,Purchase!$A:$A,Waterfall!$A46,Purchase!$D:$D,Waterfall!$C46,Purchase!$C:$C,Waterfall!FI$1)</f>
        <v>0</v>
      </c>
      <c r="FJ46" s="4">
        <f>SUMIFS(Purchase!$F:$F,Purchase!$A:$A,Waterfall!$A46,Purchase!$D:$D,Waterfall!$C46,Purchase!$C:$C,Waterfall!FJ$1)</f>
        <v>0</v>
      </c>
      <c r="FK46" s="4">
        <f>SUMIFS(Purchase!$F:$F,Purchase!$A:$A,Waterfall!$A46,Purchase!$D:$D,Waterfall!$C46,Purchase!$C:$C,Waterfall!FK$1)</f>
        <v>0</v>
      </c>
      <c r="FL46" s="4">
        <f>SUMIFS(Purchase!$F:$F,Purchase!$A:$A,Waterfall!$A46,Purchase!$D:$D,Waterfall!$C46,Purchase!$C:$C,Waterfall!FL$1)</f>
        <v>0</v>
      </c>
      <c r="FM46" s="4">
        <f>SUMIFS(Purchase!$F:$F,Purchase!$A:$A,Waterfall!$A46,Purchase!$D:$D,Waterfall!$C46,Purchase!$C:$C,Waterfall!FM$1)</f>
        <v>0</v>
      </c>
      <c r="FN46" s="4">
        <f>SUMIFS(Purchase!$F:$F,Purchase!$A:$A,Waterfall!$A46,Purchase!$D:$D,Waterfall!$C46,Purchase!$C:$C,Waterfall!FN$1)</f>
        <v>0</v>
      </c>
      <c r="FO46" s="4">
        <f>SUMIFS(Purchase!$F:$F,Purchase!$A:$A,Waterfall!$A46,Purchase!$D:$D,Waterfall!$C46,Purchase!$C:$C,Waterfall!FO$1)</f>
        <v>0</v>
      </c>
      <c r="FP46" s="4">
        <f>SUMIFS(Purchase!$F:$F,Purchase!$A:$A,Waterfall!$A46,Purchase!$D:$D,Waterfall!$C46,Purchase!$C:$C,Waterfall!FP$1)</f>
        <v>0</v>
      </c>
      <c r="FQ46" s="4">
        <f>SUMIFS(Purchase!$F:$F,Purchase!$A:$A,Waterfall!$A46,Purchase!$D:$D,Waterfall!$C46,Purchase!$C:$C,Waterfall!FQ$1)</f>
        <v>0</v>
      </c>
      <c r="FR46" s="4">
        <f>SUMIFS(Purchase!$F:$F,Purchase!$A:$A,Waterfall!$A46,Purchase!$D:$D,Waterfall!$C46,Purchase!$C:$C,Waterfall!FR$1)</f>
        <v>0</v>
      </c>
      <c r="FS46" s="4">
        <f>SUMIFS(Purchase!$F:$F,Purchase!$A:$A,Waterfall!$A46,Purchase!$D:$D,Waterfall!$C46,Purchase!$C:$C,Waterfall!FS$1)</f>
        <v>0</v>
      </c>
      <c r="FT46" s="4">
        <f>SUMIFS(Purchase!$F:$F,Purchase!$A:$A,Waterfall!$A46,Purchase!$D:$D,Waterfall!$C46,Purchase!$C:$C,Waterfall!FT$1)</f>
        <v>0</v>
      </c>
      <c r="FU46" s="4">
        <f>SUMIFS(Purchase!$F:$F,Purchase!$A:$A,Waterfall!$A46,Purchase!$D:$D,Waterfall!$C46,Purchase!$C:$C,Waterfall!FU$1)</f>
        <v>0</v>
      </c>
      <c r="FV46" s="4">
        <f>SUMIFS(Purchase!$F:$F,Purchase!$A:$A,Waterfall!$A46,Purchase!$D:$D,Waterfall!$C46,Purchase!$C:$C,Waterfall!FV$1)</f>
        <v>0</v>
      </c>
      <c r="FW46" s="4">
        <f>SUMIFS(Purchase!$F:$F,Purchase!$A:$A,Waterfall!$A46,Purchase!$D:$D,Waterfall!$C46,Purchase!$C:$C,Waterfall!FW$1)</f>
        <v>0</v>
      </c>
      <c r="FX46" s="4">
        <f>SUMIFS(Purchase!$F:$F,Purchase!$A:$A,Waterfall!$A46,Purchase!$D:$D,Waterfall!$C46,Purchase!$C:$C,Waterfall!FX$1)</f>
        <v>0</v>
      </c>
      <c r="FY46" s="4">
        <f>SUMIFS(Purchase!$F:$F,Purchase!$A:$A,Waterfall!$A46,Purchase!$D:$D,Waterfall!$C46,Purchase!$C:$C,Waterfall!FY$1)</f>
        <v>0</v>
      </c>
      <c r="FZ46" s="4">
        <f>SUMIFS(Purchase!$F:$F,Purchase!$A:$A,Waterfall!$A46,Purchase!$D:$D,Waterfall!$C46,Purchase!$C:$C,Waterfall!FZ$1)</f>
        <v>0</v>
      </c>
      <c r="GA46" s="4">
        <f>SUMIFS(Purchase!$F:$F,Purchase!$A:$A,Waterfall!$A46,Purchase!$D:$D,Waterfall!$C46,Purchase!$C:$C,Waterfall!GA$1)</f>
        <v>0</v>
      </c>
      <c r="GB46" s="4">
        <f>SUMIFS(Purchase!$F:$F,Purchase!$A:$A,Waterfall!$A46,Purchase!$D:$D,Waterfall!$C46,Purchase!$C:$C,Waterfall!GB$1)</f>
        <v>0</v>
      </c>
      <c r="GC46" s="4">
        <f>SUMIFS(Purchase!$F:$F,Purchase!$A:$A,Waterfall!$A46,Purchase!$D:$D,Waterfall!$C46,Purchase!$C:$C,Waterfall!GC$1)</f>
        <v>0</v>
      </c>
      <c r="GD46" s="4">
        <f>SUMIFS(Purchase!$F:$F,Purchase!$A:$A,Waterfall!$A46,Purchase!$D:$D,Waterfall!$C46,Purchase!$C:$C,Waterfall!GD$1)</f>
        <v>0</v>
      </c>
      <c r="GE46" s="4">
        <f>SUMIFS(Purchase!$F:$F,Purchase!$A:$A,Waterfall!$A46,Purchase!$D:$D,Waterfall!$C46,Purchase!$C:$C,Waterfall!GE$1)</f>
        <v>0</v>
      </c>
      <c r="GF46" s="4">
        <f>SUMIFS(Purchase!$F:$F,Purchase!$A:$A,Waterfall!$A46,Purchase!$D:$D,Waterfall!$C46,Purchase!$C:$C,Waterfall!GF$1)</f>
        <v>0</v>
      </c>
      <c r="GG46" s="4">
        <f>SUMIFS(Purchase!$F:$F,Purchase!$A:$A,Waterfall!$A46,Purchase!$D:$D,Waterfall!$C46,Purchase!$C:$C,Waterfall!GG$1)</f>
        <v>0</v>
      </c>
      <c r="GH46" s="4">
        <f>SUMIFS(Purchase!$F:$F,Purchase!$A:$A,Waterfall!$A46,Purchase!$D:$D,Waterfall!$C46,Purchase!$C:$C,Waterfall!GH$1)</f>
        <v>0</v>
      </c>
      <c r="GI46" s="4">
        <f>SUMIFS(Purchase!$F:$F,Purchase!$A:$A,Waterfall!$A46,Purchase!$D:$D,Waterfall!$C46,Purchase!$C:$C,Waterfall!GI$1)</f>
        <v>0</v>
      </c>
    </row>
    <row r="47" spans="1:191" x14ac:dyDescent="0.35">
      <c r="A47" s="8">
        <f t="shared" si="3"/>
        <v>1</v>
      </c>
      <c r="B47" s="2" t="str">
        <f>VLOOKUP($A47,Centers!$B$1:$C$120,2,)</f>
        <v>GATE</v>
      </c>
      <c r="C47" s="3">
        <v>44924</v>
      </c>
      <c r="D47" s="4">
        <f>IF($A47=1,SUM(SUMIFS(Indent!$E:$E,Indent!$C:$C,Waterfall!$C47,Indent!$A:$A,Centers!$A$2),SUMIFS(Indent!$E:$E,Indent!$C:$C,Waterfall!$C47,Indent!$A:$A,Centers!$A$3),SUMIFS(Indent!$E:$E,Indent!$C:$C,Waterfall!$C47,Indent!$A:$A,Centers!$A$4),SUMIFS(Indent!$E:$E,Indent!$C:$C,Waterfall!$C47,Indent!$A:$A,Centers!$A$5),SUMIFS(Indent!$E:$E,Indent!$C:$C,Waterfall!$C47,Indent!$A:$A,Centers!$A$6),SUMIFS(Indent!$E:$E,Indent!$C:$C,Waterfall!$C47,Indent!$A:$A,Centers!$A$7),SUMIFS(Indent!$E:$E,Indent!$C:$C,Waterfall!$C47,Indent!$A:$A,Centers!$A$8)),SUMIFS(Indent!$E:$E,Indent!$C:$C,Waterfall!$C47,Indent!$A:$A,$A47))</f>
        <v>26721</v>
      </c>
      <c r="E47" s="4">
        <f>SUMIFS(Purchase!$F:$F,Purchase!$A:$A,Waterfall!$A47,Purchase!$D:$D,Waterfall!$C47,Purchase!$C:$C,Waterfall!E$1)</f>
        <v>0</v>
      </c>
      <c r="F47" s="4">
        <f>SUMIFS(Purchase!$F:$F,Purchase!$A:$A,Waterfall!$A47,Purchase!$D:$D,Waterfall!$C47,Purchase!$C:$C,Waterfall!F$1)</f>
        <v>0</v>
      </c>
      <c r="G47" s="4">
        <f>SUMIFS(Purchase!$F:$F,Purchase!$A:$A,Waterfall!$A47,Purchase!$D:$D,Waterfall!$C47,Purchase!$C:$C,Waterfall!G$1)</f>
        <v>0</v>
      </c>
      <c r="H47" s="4">
        <f>SUMIFS(Purchase!$F:$F,Purchase!$A:$A,Waterfall!$A47,Purchase!$D:$D,Waterfall!$C47,Purchase!$C:$C,Waterfall!H$1)</f>
        <v>0</v>
      </c>
      <c r="I47" s="4">
        <f>SUMIFS(Purchase!$F:$F,Purchase!$A:$A,Waterfall!$A47,Purchase!$D:$D,Waterfall!$C47,Purchase!$C:$C,Waterfall!I$1)</f>
        <v>0</v>
      </c>
      <c r="J47" s="4">
        <f>SUMIFS(Purchase!$F:$F,Purchase!$A:$A,Waterfall!$A47,Purchase!$D:$D,Waterfall!$C47,Purchase!$C:$C,Waterfall!J$1)</f>
        <v>0</v>
      </c>
      <c r="K47" s="4">
        <f>SUMIFS(Purchase!$F:$F,Purchase!$A:$A,Waterfall!$A47,Purchase!$D:$D,Waterfall!$C47,Purchase!$C:$C,Waterfall!K$1)</f>
        <v>0</v>
      </c>
      <c r="L47" s="4">
        <f>SUMIFS(Purchase!$F:$F,Purchase!$A:$A,Waterfall!$A47,Purchase!$D:$D,Waterfall!$C47,Purchase!$C:$C,Waterfall!L$1)</f>
        <v>0</v>
      </c>
      <c r="M47" s="4">
        <f>SUMIFS(Purchase!$F:$F,Purchase!$A:$A,Waterfall!$A47,Purchase!$D:$D,Waterfall!$C47,Purchase!$C:$C,Waterfall!M$1)</f>
        <v>0</v>
      </c>
      <c r="N47" s="4">
        <f>SUMIFS(Purchase!$F:$F,Purchase!$A:$A,Waterfall!$A47,Purchase!$D:$D,Waterfall!$C47,Purchase!$C:$C,Waterfall!N$1)</f>
        <v>0</v>
      </c>
      <c r="O47" s="4">
        <f>SUMIFS(Purchase!$F:$F,Purchase!$A:$A,Waterfall!$A47,Purchase!$D:$D,Waterfall!$C47,Purchase!$C:$C,Waterfall!O$1)</f>
        <v>0</v>
      </c>
      <c r="P47" s="4">
        <f>SUMIFS(Purchase!$F:$F,Purchase!$A:$A,Waterfall!$A47,Purchase!$D:$D,Waterfall!$C47,Purchase!$C:$C,Waterfall!P$1)</f>
        <v>0</v>
      </c>
      <c r="Q47" s="4">
        <f>SUMIFS(Purchase!$F:$F,Purchase!$A:$A,Waterfall!$A47,Purchase!$D:$D,Waterfall!$C47,Purchase!$C:$C,Waterfall!Q$1)</f>
        <v>0</v>
      </c>
      <c r="R47" s="4">
        <f>SUMIFS(Purchase!$F:$F,Purchase!$A:$A,Waterfall!$A47,Purchase!$D:$D,Waterfall!$C47,Purchase!$C:$C,Waterfall!R$1)</f>
        <v>0</v>
      </c>
      <c r="S47" s="4">
        <f>SUMIFS(Purchase!$F:$F,Purchase!$A:$A,Waterfall!$A47,Purchase!$D:$D,Waterfall!$C47,Purchase!$C:$C,Waterfall!S$1)</f>
        <v>0</v>
      </c>
      <c r="T47" s="4">
        <f>SUMIFS(Purchase!$F:$F,Purchase!$A:$A,Waterfall!$A47,Purchase!$D:$D,Waterfall!$C47,Purchase!$C:$C,Waterfall!T$1)</f>
        <v>0</v>
      </c>
      <c r="U47" s="4">
        <f>SUMIFS(Purchase!$F:$F,Purchase!$A:$A,Waterfall!$A47,Purchase!$D:$D,Waterfall!$C47,Purchase!$C:$C,Waterfall!U$1)</f>
        <v>0</v>
      </c>
      <c r="V47" s="4">
        <f>SUMIFS(Purchase!$F:$F,Purchase!$A:$A,Waterfall!$A47,Purchase!$D:$D,Waterfall!$C47,Purchase!$C:$C,Waterfall!V$1)</f>
        <v>0</v>
      </c>
      <c r="W47" s="4">
        <f>SUMIFS(Purchase!$F:$F,Purchase!$A:$A,Waterfall!$A47,Purchase!$D:$D,Waterfall!$C47,Purchase!$C:$C,Waterfall!W$1)</f>
        <v>0</v>
      </c>
      <c r="X47" s="4">
        <f>SUMIFS(Purchase!$F:$F,Purchase!$A:$A,Waterfall!$A47,Purchase!$D:$D,Waterfall!$C47,Purchase!$C:$C,Waterfall!X$1)</f>
        <v>0</v>
      </c>
      <c r="Y47" s="4">
        <f>SUMIFS(Purchase!$F:$F,Purchase!$A:$A,Waterfall!$A47,Purchase!$D:$D,Waterfall!$C47,Purchase!$C:$C,Waterfall!Y$1)</f>
        <v>0</v>
      </c>
      <c r="Z47" s="4">
        <f>SUMIFS(Purchase!$F:$F,Purchase!$A:$A,Waterfall!$A47,Purchase!$D:$D,Waterfall!$C47,Purchase!$C:$C,Waterfall!Z$1)</f>
        <v>0</v>
      </c>
      <c r="AA47" s="4">
        <f>SUMIFS(Purchase!$F:$F,Purchase!$A:$A,Waterfall!$A47,Purchase!$D:$D,Waterfall!$C47,Purchase!$C:$C,Waterfall!AA$1)</f>
        <v>0</v>
      </c>
      <c r="AB47" s="4">
        <f>SUMIFS(Purchase!$F:$F,Purchase!$A:$A,Waterfall!$A47,Purchase!$D:$D,Waterfall!$C47,Purchase!$C:$C,Waterfall!AB$1)</f>
        <v>0</v>
      </c>
      <c r="AC47" s="4">
        <f>SUMIFS(Purchase!$F:$F,Purchase!$A:$A,Waterfall!$A47,Purchase!$D:$D,Waterfall!$C47,Purchase!$C:$C,Waterfall!AC$1)</f>
        <v>0</v>
      </c>
      <c r="AD47" s="4">
        <f>SUMIFS(Purchase!$F:$F,Purchase!$A:$A,Waterfall!$A47,Purchase!$D:$D,Waterfall!$C47,Purchase!$C:$C,Waterfall!AD$1)</f>
        <v>0</v>
      </c>
      <c r="AE47" s="4">
        <f>SUMIFS(Purchase!$F:$F,Purchase!$A:$A,Waterfall!$A47,Purchase!$D:$D,Waterfall!$C47,Purchase!$C:$C,Waterfall!AE$1)</f>
        <v>0</v>
      </c>
      <c r="AF47" s="4">
        <f>SUMIFS(Purchase!$F:$F,Purchase!$A:$A,Waterfall!$A47,Purchase!$D:$D,Waterfall!$C47,Purchase!$C:$C,Waterfall!AF$1)</f>
        <v>0</v>
      </c>
      <c r="AG47" s="4">
        <f>SUMIFS(Purchase!$F:$F,Purchase!$A:$A,Waterfall!$A47,Purchase!$D:$D,Waterfall!$C47,Purchase!$C:$C,Waterfall!AG$1)</f>
        <v>0</v>
      </c>
      <c r="AH47" s="4">
        <f>SUMIFS(Purchase!$F:$F,Purchase!$A:$A,Waterfall!$A47,Purchase!$D:$D,Waterfall!$C47,Purchase!$C:$C,Waterfall!AH$1)</f>
        <v>0</v>
      </c>
      <c r="AI47" s="4">
        <f>SUMIFS(Purchase!$F:$F,Purchase!$A:$A,Waterfall!$A47,Purchase!$D:$D,Waterfall!$C47,Purchase!$C:$C,Waterfall!AI$1)</f>
        <v>0</v>
      </c>
      <c r="AJ47" s="4">
        <f>SUMIFS(Purchase!$F:$F,Purchase!$A:$A,Waterfall!$A47,Purchase!$D:$D,Waterfall!$C47,Purchase!$C:$C,Waterfall!AJ$1)</f>
        <v>0</v>
      </c>
      <c r="AK47" s="4">
        <f>SUMIFS(Purchase!$F:$F,Purchase!$A:$A,Waterfall!$A47,Purchase!$D:$D,Waterfall!$C47,Purchase!$C:$C,Waterfall!AK$1)</f>
        <v>0</v>
      </c>
      <c r="AL47" s="4">
        <f>SUMIFS(Purchase!$F:$F,Purchase!$A:$A,Waterfall!$A47,Purchase!$D:$D,Waterfall!$C47,Purchase!$C:$C,Waterfall!AL$1)</f>
        <v>0</v>
      </c>
      <c r="AM47" s="4">
        <f>SUMIFS(Purchase!$F:$F,Purchase!$A:$A,Waterfall!$A47,Purchase!$D:$D,Waterfall!$C47,Purchase!$C:$C,Waterfall!AM$1)</f>
        <v>0</v>
      </c>
      <c r="AN47" s="4">
        <f>SUMIFS(Purchase!$F:$F,Purchase!$A:$A,Waterfall!$A47,Purchase!$D:$D,Waterfall!$C47,Purchase!$C:$C,Waterfall!AN$1)</f>
        <v>0</v>
      </c>
      <c r="AO47" s="4">
        <f>SUMIFS(Purchase!$F:$F,Purchase!$A:$A,Waterfall!$A47,Purchase!$D:$D,Waterfall!$C47,Purchase!$C:$C,Waterfall!AO$1)</f>
        <v>0</v>
      </c>
      <c r="AP47" s="4">
        <f>SUMIFS(Purchase!$F:$F,Purchase!$A:$A,Waterfall!$A47,Purchase!$D:$D,Waterfall!$C47,Purchase!$C:$C,Waterfall!AP$1)</f>
        <v>0</v>
      </c>
      <c r="AQ47" s="4">
        <f>SUMIFS(Purchase!$F:$F,Purchase!$A:$A,Waterfall!$A47,Purchase!$D:$D,Waterfall!$C47,Purchase!$C:$C,Waterfall!AQ$1)</f>
        <v>0</v>
      </c>
      <c r="AR47" s="4">
        <f>SUMIFS(Purchase!$F:$F,Purchase!$A:$A,Waterfall!$A47,Purchase!$D:$D,Waterfall!$C47,Purchase!$C:$C,Waterfall!AR$1)</f>
        <v>0</v>
      </c>
      <c r="AS47" s="4">
        <f>SUMIFS(Purchase!$F:$F,Purchase!$A:$A,Waterfall!$A47,Purchase!$D:$D,Waterfall!$C47,Purchase!$C:$C,Waterfall!AS$1)</f>
        <v>0</v>
      </c>
      <c r="AT47" s="4">
        <f>SUMIFS(Purchase!$F:$F,Purchase!$A:$A,Waterfall!$A47,Purchase!$D:$D,Waterfall!$C47,Purchase!$C:$C,Waterfall!AT$1)</f>
        <v>0</v>
      </c>
      <c r="AU47" s="4">
        <f>SUMIFS(Purchase!$F:$F,Purchase!$A:$A,Waterfall!$A47,Purchase!$D:$D,Waterfall!$C47,Purchase!$C:$C,Waterfall!AU$1)</f>
        <v>0</v>
      </c>
      <c r="AV47" s="4">
        <f>SUMIFS(Purchase!$F:$F,Purchase!$A:$A,Waterfall!$A47,Purchase!$D:$D,Waterfall!$C47,Purchase!$C:$C,Waterfall!AV$1)</f>
        <v>619.91999999999996</v>
      </c>
      <c r="AW47" s="4">
        <f>SUMIFS(Purchase!$F:$F,Purchase!$A:$A,Waterfall!$A47,Purchase!$D:$D,Waterfall!$C47,Purchase!$C:$C,Waterfall!AW$1)</f>
        <v>7292.11</v>
      </c>
      <c r="AX47" s="4">
        <f>SUMIFS(Purchase!$F:$F,Purchase!$A:$A,Waterfall!$A47,Purchase!$D:$D,Waterfall!$C47,Purchase!$C:$C,Waterfall!AX$1)</f>
        <v>10571.65</v>
      </c>
      <c r="AY47" s="4">
        <f>SUMIFS(Purchase!$F:$F,Purchase!$A:$A,Waterfall!$A47,Purchase!$D:$D,Waterfall!$C47,Purchase!$C:$C,Waterfall!AY$1)</f>
        <v>591.91999999999996</v>
      </c>
      <c r="AZ47" s="4">
        <f>SUMIFS(Purchase!$F:$F,Purchase!$A:$A,Waterfall!$A47,Purchase!$D:$D,Waterfall!$C47,Purchase!$C:$C,Waterfall!AZ$1)</f>
        <v>6922.15</v>
      </c>
      <c r="BA47" s="4">
        <f>SUMIFS(Purchase!$F:$F,Purchase!$A:$A,Waterfall!$A47,Purchase!$D:$D,Waterfall!$C47,Purchase!$C:$C,Waterfall!BA$1)</f>
        <v>2480.13</v>
      </c>
      <c r="BB47" s="4">
        <f>SUMIFS(Purchase!$F:$F,Purchase!$A:$A,Waterfall!$A47,Purchase!$D:$D,Waterfall!$C47,Purchase!$C:$C,Waterfall!BB$1)</f>
        <v>224.62</v>
      </c>
      <c r="BC47" s="4">
        <f>SUMIFS(Purchase!$F:$F,Purchase!$A:$A,Waterfall!$A47,Purchase!$D:$D,Waterfall!$C47,Purchase!$C:$C,Waterfall!BC$1)</f>
        <v>0</v>
      </c>
      <c r="BD47" s="4">
        <f>SUMIFS(Purchase!$F:$F,Purchase!$A:$A,Waterfall!$A47,Purchase!$D:$D,Waterfall!$C47,Purchase!$C:$C,Waterfall!BD$1)</f>
        <v>0</v>
      </c>
      <c r="BE47" s="4">
        <f>SUMIFS(Purchase!$F:$F,Purchase!$A:$A,Waterfall!$A47,Purchase!$D:$D,Waterfall!$C47,Purchase!$C:$C,Waterfall!BE$1)</f>
        <v>0</v>
      </c>
      <c r="BF47" s="4">
        <f>SUMIFS(Purchase!$F:$F,Purchase!$A:$A,Waterfall!$A47,Purchase!$D:$D,Waterfall!$C47,Purchase!$C:$C,Waterfall!BF$1)</f>
        <v>0</v>
      </c>
      <c r="BG47" s="4">
        <f>SUMIFS(Purchase!$F:$F,Purchase!$A:$A,Waterfall!$A47,Purchase!$D:$D,Waterfall!$C47,Purchase!$C:$C,Waterfall!BG$1)</f>
        <v>0</v>
      </c>
      <c r="BH47" s="4">
        <f>SUMIFS(Purchase!$F:$F,Purchase!$A:$A,Waterfall!$A47,Purchase!$D:$D,Waterfall!$C47,Purchase!$C:$C,Waterfall!BH$1)</f>
        <v>0</v>
      </c>
      <c r="BI47" s="4">
        <f>SUMIFS(Purchase!$F:$F,Purchase!$A:$A,Waterfall!$A47,Purchase!$D:$D,Waterfall!$C47,Purchase!$C:$C,Waterfall!BI$1)</f>
        <v>0</v>
      </c>
      <c r="BJ47" s="4">
        <f>SUMIFS(Purchase!$F:$F,Purchase!$A:$A,Waterfall!$A47,Purchase!$D:$D,Waterfall!$C47,Purchase!$C:$C,Waterfall!BJ$1)</f>
        <v>0</v>
      </c>
      <c r="BK47" s="4">
        <f>SUMIFS(Purchase!$F:$F,Purchase!$A:$A,Waterfall!$A47,Purchase!$D:$D,Waterfall!$C47,Purchase!$C:$C,Waterfall!BK$1)</f>
        <v>0</v>
      </c>
      <c r="BL47" s="4">
        <f>SUMIFS(Purchase!$F:$F,Purchase!$A:$A,Waterfall!$A47,Purchase!$D:$D,Waterfall!$C47,Purchase!$C:$C,Waterfall!BL$1)</f>
        <v>0</v>
      </c>
      <c r="BM47" s="4">
        <f>SUMIFS(Purchase!$F:$F,Purchase!$A:$A,Waterfall!$A47,Purchase!$D:$D,Waterfall!$C47,Purchase!$C:$C,Waterfall!BM$1)</f>
        <v>0</v>
      </c>
      <c r="BN47" s="4">
        <f>SUMIFS(Purchase!$F:$F,Purchase!$A:$A,Waterfall!$A47,Purchase!$D:$D,Waterfall!$C47,Purchase!$C:$C,Waterfall!BN$1)</f>
        <v>0</v>
      </c>
      <c r="BO47" s="4">
        <f>SUMIFS(Purchase!$F:$F,Purchase!$A:$A,Waterfall!$A47,Purchase!$D:$D,Waterfall!$C47,Purchase!$C:$C,Waterfall!BO$1)</f>
        <v>0</v>
      </c>
      <c r="BP47" s="4">
        <f>SUMIFS(Purchase!$F:$F,Purchase!$A:$A,Waterfall!$A47,Purchase!$D:$D,Waterfall!$C47,Purchase!$C:$C,Waterfall!BP$1)</f>
        <v>0</v>
      </c>
      <c r="BQ47" s="4">
        <f>SUMIFS(Purchase!$F:$F,Purchase!$A:$A,Waterfall!$A47,Purchase!$D:$D,Waterfall!$C47,Purchase!$C:$C,Waterfall!BQ$1)</f>
        <v>0</v>
      </c>
      <c r="BR47" s="4">
        <f>SUMIFS(Purchase!$F:$F,Purchase!$A:$A,Waterfall!$A47,Purchase!$D:$D,Waterfall!$C47,Purchase!$C:$C,Waterfall!BR$1)</f>
        <v>0</v>
      </c>
      <c r="BS47" s="4">
        <f>SUMIFS(Purchase!$F:$F,Purchase!$A:$A,Waterfall!$A47,Purchase!$D:$D,Waterfall!$C47,Purchase!$C:$C,Waterfall!BS$1)</f>
        <v>0</v>
      </c>
      <c r="BT47" s="4">
        <f>SUMIFS(Purchase!$F:$F,Purchase!$A:$A,Waterfall!$A47,Purchase!$D:$D,Waterfall!$C47,Purchase!$C:$C,Waterfall!BT$1)</f>
        <v>0</v>
      </c>
      <c r="BU47" s="4">
        <f>SUMIFS(Purchase!$F:$F,Purchase!$A:$A,Waterfall!$A47,Purchase!$D:$D,Waterfall!$C47,Purchase!$C:$C,Waterfall!BU$1)</f>
        <v>0</v>
      </c>
      <c r="BV47" s="4">
        <f>SUMIFS(Purchase!$F:$F,Purchase!$A:$A,Waterfall!$A47,Purchase!$D:$D,Waterfall!$C47,Purchase!$C:$C,Waterfall!BV$1)</f>
        <v>0</v>
      </c>
      <c r="BW47" s="4">
        <f>SUMIFS(Purchase!$F:$F,Purchase!$A:$A,Waterfall!$A47,Purchase!$D:$D,Waterfall!$C47,Purchase!$C:$C,Waterfall!BW$1)</f>
        <v>0</v>
      </c>
      <c r="BX47" s="4">
        <f>SUMIFS(Purchase!$F:$F,Purchase!$A:$A,Waterfall!$A47,Purchase!$D:$D,Waterfall!$C47,Purchase!$C:$C,Waterfall!BX$1)</f>
        <v>0</v>
      </c>
      <c r="BY47" s="4">
        <f>SUMIFS(Purchase!$F:$F,Purchase!$A:$A,Waterfall!$A47,Purchase!$D:$D,Waterfall!$C47,Purchase!$C:$C,Waterfall!BY$1)</f>
        <v>0</v>
      </c>
      <c r="BZ47" s="4">
        <f>SUMIFS(Purchase!$F:$F,Purchase!$A:$A,Waterfall!$A47,Purchase!$D:$D,Waterfall!$C47,Purchase!$C:$C,Waterfall!BZ$1)</f>
        <v>0</v>
      </c>
      <c r="CA47" s="4">
        <f>SUMIFS(Purchase!$F:$F,Purchase!$A:$A,Waterfall!$A47,Purchase!$D:$D,Waterfall!$C47,Purchase!$C:$C,Waterfall!CA$1)</f>
        <v>0</v>
      </c>
      <c r="CB47" s="4">
        <f>SUMIFS(Purchase!$F:$F,Purchase!$A:$A,Waterfall!$A47,Purchase!$D:$D,Waterfall!$C47,Purchase!$C:$C,Waterfall!CB$1)</f>
        <v>0</v>
      </c>
      <c r="CC47" s="4">
        <f>SUMIFS(Purchase!$F:$F,Purchase!$A:$A,Waterfall!$A47,Purchase!$D:$D,Waterfall!$C47,Purchase!$C:$C,Waterfall!CC$1)</f>
        <v>0</v>
      </c>
      <c r="CD47" s="4">
        <f>SUMIFS(Purchase!$F:$F,Purchase!$A:$A,Waterfall!$A47,Purchase!$D:$D,Waterfall!$C47,Purchase!$C:$C,Waterfall!CD$1)</f>
        <v>0</v>
      </c>
      <c r="CE47" s="4">
        <f>SUMIFS(Purchase!$F:$F,Purchase!$A:$A,Waterfall!$A47,Purchase!$D:$D,Waterfall!$C47,Purchase!$C:$C,Waterfall!CE$1)</f>
        <v>0</v>
      </c>
      <c r="CF47" s="4">
        <f>SUMIFS(Purchase!$F:$F,Purchase!$A:$A,Waterfall!$A47,Purchase!$D:$D,Waterfall!$C47,Purchase!$C:$C,Waterfall!CF$1)</f>
        <v>0</v>
      </c>
      <c r="CG47" s="4">
        <f>SUMIFS(Purchase!$F:$F,Purchase!$A:$A,Waterfall!$A47,Purchase!$D:$D,Waterfall!$C47,Purchase!$C:$C,Waterfall!CG$1)</f>
        <v>0</v>
      </c>
      <c r="CH47" s="4">
        <f>SUMIFS(Purchase!$F:$F,Purchase!$A:$A,Waterfall!$A47,Purchase!$D:$D,Waterfall!$C47,Purchase!$C:$C,Waterfall!CH$1)</f>
        <v>0</v>
      </c>
      <c r="CI47" s="4">
        <f>SUMIFS(Purchase!$F:$F,Purchase!$A:$A,Waterfall!$A47,Purchase!$D:$D,Waterfall!$C47,Purchase!$C:$C,Waterfall!CI$1)</f>
        <v>0</v>
      </c>
      <c r="CJ47" s="4">
        <f>SUMIFS(Purchase!$F:$F,Purchase!$A:$A,Waterfall!$A47,Purchase!$D:$D,Waterfall!$C47,Purchase!$C:$C,Waterfall!CJ$1)</f>
        <v>0</v>
      </c>
      <c r="CK47" s="4">
        <f>SUMIFS(Purchase!$F:$F,Purchase!$A:$A,Waterfall!$A47,Purchase!$D:$D,Waterfall!$C47,Purchase!$C:$C,Waterfall!CK$1)</f>
        <v>0</v>
      </c>
      <c r="CL47" s="4">
        <f>SUMIFS(Purchase!$F:$F,Purchase!$A:$A,Waterfall!$A47,Purchase!$D:$D,Waterfall!$C47,Purchase!$C:$C,Waterfall!CL$1)</f>
        <v>0</v>
      </c>
      <c r="CM47" s="4">
        <f>SUMIFS(Purchase!$F:$F,Purchase!$A:$A,Waterfall!$A47,Purchase!$D:$D,Waterfall!$C47,Purchase!$C:$C,Waterfall!CM$1)</f>
        <v>0</v>
      </c>
      <c r="CN47" s="4">
        <f>SUMIFS(Purchase!$F:$F,Purchase!$A:$A,Waterfall!$A47,Purchase!$D:$D,Waterfall!$C47,Purchase!$C:$C,Waterfall!CN$1)</f>
        <v>0</v>
      </c>
      <c r="CO47" s="4">
        <f>SUMIFS(Purchase!$F:$F,Purchase!$A:$A,Waterfall!$A47,Purchase!$D:$D,Waterfall!$C47,Purchase!$C:$C,Waterfall!CO$1)</f>
        <v>0</v>
      </c>
      <c r="CP47" s="4">
        <f>SUMIFS(Purchase!$F:$F,Purchase!$A:$A,Waterfall!$A47,Purchase!$D:$D,Waterfall!$C47,Purchase!$C:$C,Waterfall!CP$1)</f>
        <v>0</v>
      </c>
      <c r="CQ47" s="4">
        <f>SUMIFS(Purchase!$F:$F,Purchase!$A:$A,Waterfall!$A47,Purchase!$D:$D,Waterfall!$C47,Purchase!$C:$C,Waterfall!CQ$1)</f>
        <v>0</v>
      </c>
      <c r="CR47" s="4">
        <f>SUMIFS(Purchase!$F:$F,Purchase!$A:$A,Waterfall!$A47,Purchase!$D:$D,Waterfall!$C47,Purchase!$C:$C,Waterfall!CR$1)</f>
        <v>0</v>
      </c>
      <c r="CS47" s="4">
        <f>SUMIFS(Purchase!$F:$F,Purchase!$A:$A,Waterfall!$A47,Purchase!$D:$D,Waterfall!$C47,Purchase!$C:$C,Waterfall!CS$1)</f>
        <v>0</v>
      </c>
      <c r="CT47" s="4">
        <f>SUMIFS(Purchase!$F:$F,Purchase!$A:$A,Waterfall!$A47,Purchase!$D:$D,Waterfall!$C47,Purchase!$C:$C,Waterfall!CT$1)</f>
        <v>0</v>
      </c>
      <c r="CU47" s="4">
        <f>SUMIFS(Purchase!$F:$F,Purchase!$A:$A,Waterfall!$A47,Purchase!$D:$D,Waterfall!$C47,Purchase!$C:$C,Waterfall!CU$1)</f>
        <v>0</v>
      </c>
      <c r="CV47" s="4">
        <f>SUMIFS(Purchase!$F:$F,Purchase!$A:$A,Waterfall!$A47,Purchase!$D:$D,Waterfall!$C47,Purchase!$C:$C,Waterfall!CV$1)</f>
        <v>0</v>
      </c>
      <c r="CW47" s="4">
        <f>SUMIFS(Purchase!$F:$F,Purchase!$A:$A,Waterfall!$A47,Purchase!$D:$D,Waterfall!$C47,Purchase!$C:$C,Waterfall!CW$1)</f>
        <v>0</v>
      </c>
      <c r="CX47" s="4">
        <f>SUMIFS(Purchase!$F:$F,Purchase!$A:$A,Waterfall!$A47,Purchase!$D:$D,Waterfall!$C47,Purchase!$C:$C,Waterfall!CX$1)</f>
        <v>0</v>
      </c>
      <c r="CY47" s="4">
        <f>SUMIFS(Purchase!$F:$F,Purchase!$A:$A,Waterfall!$A47,Purchase!$D:$D,Waterfall!$C47,Purchase!$C:$C,Waterfall!CY$1)</f>
        <v>0</v>
      </c>
      <c r="CZ47" s="4">
        <f>SUMIFS(Purchase!$F:$F,Purchase!$A:$A,Waterfall!$A47,Purchase!$D:$D,Waterfall!$C47,Purchase!$C:$C,Waterfall!CZ$1)</f>
        <v>0</v>
      </c>
      <c r="DA47" s="4">
        <f>SUMIFS(Purchase!$F:$F,Purchase!$A:$A,Waterfall!$A47,Purchase!$D:$D,Waterfall!$C47,Purchase!$C:$C,Waterfall!DA$1)</f>
        <v>0</v>
      </c>
      <c r="DB47" s="4">
        <f>SUMIFS(Purchase!$F:$F,Purchase!$A:$A,Waterfall!$A47,Purchase!$D:$D,Waterfall!$C47,Purchase!$C:$C,Waterfall!DB$1)</f>
        <v>0</v>
      </c>
      <c r="DC47" s="4">
        <f>SUMIFS(Purchase!$F:$F,Purchase!$A:$A,Waterfall!$A47,Purchase!$D:$D,Waterfall!$C47,Purchase!$C:$C,Waterfall!DC$1)</f>
        <v>0</v>
      </c>
      <c r="DD47" s="4">
        <f>SUMIFS(Purchase!$F:$F,Purchase!$A:$A,Waterfall!$A47,Purchase!$D:$D,Waterfall!$C47,Purchase!$C:$C,Waterfall!DD$1)</f>
        <v>0</v>
      </c>
      <c r="DE47" s="4">
        <f>SUMIFS(Purchase!$F:$F,Purchase!$A:$A,Waterfall!$A47,Purchase!$D:$D,Waterfall!$C47,Purchase!$C:$C,Waterfall!DE$1)</f>
        <v>0</v>
      </c>
      <c r="DF47" s="4">
        <f>SUMIFS(Purchase!$F:$F,Purchase!$A:$A,Waterfall!$A47,Purchase!$D:$D,Waterfall!$C47,Purchase!$C:$C,Waterfall!DF$1)</f>
        <v>0</v>
      </c>
      <c r="DG47" s="4">
        <f>SUMIFS(Purchase!$F:$F,Purchase!$A:$A,Waterfall!$A47,Purchase!$D:$D,Waterfall!$C47,Purchase!$C:$C,Waterfall!DG$1)</f>
        <v>0</v>
      </c>
      <c r="DH47" s="4">
        <f>SUMIFS(Purchase!$F:$F,Purchase!$A:$A,Waterfall!$A47,Purchase!$D:$D,Waterfall!$C47,Purchase!$C:$C,Waterfall!DH$1)</f>
        <v>0</v>
      </c>
      <c r="DI47" s="4">
        <f>SUMIFS(Purchase!$F:$F,Purchase!$A:$A,Waterfall!$A47,Purchase!$D:$D,Waterfall!$C47,Purchase!$C:$C,Waterfall!DI$1)</f>
        <v>0</v>
      </c>
      <c r="DJ47" s="4">
        <f>SUMIFS(Purchase!$F:$F,Purchase!$A:$A,Waterfall!$A47,Purchase!$D:$D,Waterfall!$C47,Purchase!$C:$C,Waterfall!DJ$1)</f>
        <v>0</v>
      </c>
      <c r="DK47" s="4">
        <f>SUMIFS(Purchase!$F:$F,Purchase!$A:$A,Waterfall!$A47,Purchase!$D:$D,Waterfall!$C47,Purchase!$C:$C,Waterfall!DK$1)</f>
        <v>0</v>
      </c>
      <c r="DL47" s="4">
        <f>SUMIFS(Purchase!$F:$F,Purchase!$A:$A,Waterfall!$A47,Purchase!$D:$D,Waterfall!$C47,Purchase!$C:$C,Waterfall!DL$1)</f>
        <v>0</v>
      </c>
      <c r="DM47" s="4">
        <f>SUMIFS(Purchase!$F:$F,Purchase!$A:$A,Waterfall!$A47,Purchase!$D:$D,Waterfall!$C47,Purchase!$C:$C,Waterfall!DM$1)</f>
        <v>0</v>
      </c>
      <c r="DN47" s="4">
        <f>SUMIFS(Purchase!$F:$F,Purchase!$A:$A,Waterfall!$A47,Purchase!$D:$D,Waterfall!$C47,Purchase!$C:$C,Waterfall!DN$1)</f>
        <v>0</v>
      </c>
      <c r="DO47" s="4">
        <f>SUMIFS(Purchase!$F:$F,Purchase!$A:$A,Waterfall!$A47,Purchase!$D:$D,Waterfall!$C47,Purchase!$C:$C,Waterfall!DO$1)</f>
        <v>0</v>
      </c>
      <c r="DP47" s="4">
        <f>SUMIFS(Purchase!$F:$F,Purchase!$A:$A,Waterfall!$A47,Purchase!$D:$D,Waterfall!$C47,Purchase!$C:$C,Waterfall!DP$1)</f>
        <v>0</v>
      </c>
      <c r="DQ47" s="4">
        <f>SUMIFS(Purchase!$F:$F,Purchase!$A:$A,Waterfall!$A47,Purchase!$D:$D,Waterfall!$C47,Purchase!$C:$C,Waterfall!DQ$1)</f>
        <v>0</v>
      </c>
      <c r="DR47" s="4">
        <f>SUMIFS(Purchase!$F:$F,Purchase!$A:$A,Waterfall!$A47,Purchase!$D:$D,Waterfall!$C47,Purchase!$C:$C,Waterfall!DR$1)</f>
        <v>0</v>
      </c>
      <c r="DS47" s="4">
        <f>SUMIFS(Purchase!$F:$F,Purchase!$A:$A,Waterfall!$A47,Purchase!$D:$D,Waterfall!$C47,Purchase!$C:$C,Waterfall!DS$1)</f>
        <v>0</v>
      </c>
      <c r="DT47" s="4">
        <f>SUMIFS(Purchase!$F:$F,Purchase!$A:$A,Waterfall!$A47,Purchase!$D:$D,Waterfall!$C47,Purchase!$C:$C,Waterfall!DT$1)</f>
        <v>0</v>
      </c>
      <c r="DU47" s="4">
        <f>SUMIFS(Purchase!$F:$F,Purchase!$A:$A,Waterfall!$A47,Purchase!$D:$D,Waterfall!$C47,Purchase!$C:$C,Waterfall!DU$1)</f>
        <v>0</v>
      </c>
      <c r="DV47" s="4">
        <f>SUMIFS(Purchase!$F:$F,Purchase!$A:$A,Waterfall!$A47,Purchase!$D:$D,Waterfall!$C47,Purchase!$C:$C,Waterfall!DV$1)</f>
        <v>0</v>
      </c>
      <c r="DW47" s="4">
        <f>SUMIFS(Purchase!$F:$F,Purchase!$A:$A,Waterfall!$A47,Purchase!$D:$D,Waterfall!$C47,Purchase!$C:$C,Waterfall!DW$1)</f>
        <v>0</v>
      </c>
      <c r="DX47" s="4">
        <f>SUMIFS(Purchase!$F:$F,Purchase!$A:$A,Waterfall!$A47,Purchase!$D:$D,Waterfall!$C47,Purchase!$C:$C,Waterfall!DX$1)</f>
        <v>0</v>
      </c>
      <c r="DY47" s="4">
        <f>SUMIFS(Purchase!$F:$F,Purchase!$A:$A,Waterfall!$A47,Purchase!$D:$D,Waterfall!$C47,Purchase!$C:$C,Waterfall!DY$1)</f>
        <v>0</v>
      </c>
      <c r="DZ47" s="4">
        <f>SUMIFS(Purchase!$F:$F,Purchase!$A:$A,Waterfall!$A47,Purchase!$D:$D,Waterfall!$C47,Purchase!$C:$C,Waterfall!DZ$1)</f>
        <v>0</v>
      </c>
      <c r="EA47" s="4">
        <f>SUMIFS(Purchase!$F:$F,Purchase!$A:$A,Waterfall!$A47,Purchase!$D:$D,Waterfall!$C47,Purchase!$C:$C,Waterfall!EA$1)</f>
        <v>0</v>
      </c>
      <c r="EB47" s="4">
        <f>SUMIFS(Purchase!$F:$F,Purchase!$A:$A,Waterfall!$A47,Purchase!$D:$D,Waterfall!$C47,Purchase!$C:$C,Waterfall!EB$1)</f>
        <v>0</v>
      </c>
      <c r="EC47" s="4">
        <f>SUMIFS(Purchase!$F:$F,Purchase!$A:$A,Waterfall!$A47,Purchase!$D:$D,Waterfall!$C47,Purchase!$C:$C,Waterfall!EC$1)</f>
        <v>0</v>
      </c>
      <c r="ED47" s="4">
        <f>SUMIFS(Purchase!$F:$F,Purchase!$A:$A,Waterfall!$A47,Purchase!$D:$D,Waterfall!$C47,Purchase!$C:$C,Waterfall!ED$1)</f>
        <v>0</v>
      </c>
      <c r="EE47" s="4">
        <f>SUMIFS(Purchase!$F:$F,Purchase!$A:$A,Waterfall!$A47,Purchase!$D:$D,Waterfall!$C47,Purchase!$C:$C,Waterfall!EE$1)</f>
        <v>0</v>
      </c>
      <c r="EF47" s="4">
        <f>SUMIFS(Purchase!$F:$F,Purchase!$A:$A,Waterfall!$A47,Purchase!$D:$D,Waterfall!$C47,Purchase!$C:$C,Waterfall!EF$1)</f>
        <v>0</v>
      </c>
      <c r="EG47" s="4">
        <f>SUMIFS(Purchase!$F:$F,Purchase!$A:$A,Waterfall!$A47,Purchase!$D:$D,Waterfall!$C47,Purchase!$C:$C,Waterfall!EG$1)</f>
        <v>0</v>
      </c>
      <c r="EH47" s="4">
        <f>SUMIFS(Purchase!$F:$F,Purchase!$A:$A,Waterfall!$A47,Purchase!$D:$D,Waterfall!$C47,Purchase!$C:$C,Waterfall!EH$1)</f>
        <v>0</v>
      </c>
      <c r="EI47" s="4">
        <f>SUMIFS(Purchase!$F:$F,Purchase!$A:$A,Waterfall!$A47,Purchase!$D:$D,Waterfall!$C47,Purchase!$C:$C,Waterfall!EI$1)</f>
        <v>0</v>
      </c>
      <c r="EJ47" s="4">
        <f>SUMIFS(Purchase!$F:$F,Purchase!$A:$A,Waterfall!$A47,Purchase!$D:$D,Waterfall!$C47,Purchase!$C:$C,Waterfall!EJ$1)</f>
        <v>0</v>
      </c>
      <c r="EK47" s="4">
        <f>SUMIFS(Purchase!$F:$F,Purchase!$A:$A,Waterfall!$A47,Purchase!$D:$D,Waterfall!$C47,Purchase!$C:$C,Waterfall!EK$1)</f>
        <v>0</v>
      </c>
      <c r="EL47" s="4">
        <f>SUMIFS(Purchase!$F:$F,Purchase!$A:$A,Waterfall!$A47,Purchase!$D:$D,Waterfall!$C47,Purchase!$C:$C,Waterfall!EL$1)</f>
        <v>0</v>
      </c>
      <c r="EM47" s="4">
        <f>SUMIFS(Purchase!$F:$F,Purchase!$A:$A,Waterfall!$A47,Purchase!$D:$D,Waterfall!$C47,Purchase!$C:$C,Waterfall!EM$1)</f>
        <v>0</v>
      </c>
      <c r="EN47" s="4">
        <f>SUMIFS(Purchase!$F:$F,Purchase!$A:$A,Waterfall!$A47,Purchase!$D:$D,Waterfall!$C47,Purchase!$C:$C,Waterfall!EN$1)</f>
        <v>0</v>
      </c>
      <c r="EO47" s="4">
        <f>SUMIFS(Purchase!$F:$F,Purchase!$A:$A,Waterfall!$A47,Purchase!$D:$D,Waterfall!$C47,Purchase!$C:$C,Waterfall!EO$1)</f>
        <v>0</v>
      </c>
      <c r="EP47" s="4">
        <f>SUMIFS(Purchase!$F:$F,Purchase!$A:$A,Waterfall!$A47,Purchase!$D:$D,Waterfall!$C47,Purchase!$C:$C,Waterfall!EP$1)</f>
        <v>0</v>
      </c>
      <c r="EQ47" s="4">
        <f>SUMIFS(Purchase!$F:$F,Purchase!$A:$A,Waterfall!$A47,Purchase!$D:$D,Waterfall!$C47,Purchase!$C:$C,Waterfall!EQ$1)</f>
        <v>0</v>
      </c>
      <c r="ER47" s="4">
        <f>SUMIFS(Purchase!$F:$F,Purchase!$A:$A,Waterfall!$A47,Purchase!$D:$D,Waterfall!$C47,Purchase!$C:$C,Waterfall!ER$1)</f>
        <v>0</v>
      </c>
      <c r="ES47" s="4">
        <f>SUMIFS(Purchase!$F:$F,Purchase!$A:$A,Waterfall!$A47,Purchase!$D:$D,Waterfall!$C47,Purchase!$C:$C,Waterfall!ES$1)</f>
        <v>0</v>
      </c>
      <c r="ET47" s="4">
        <f>SUMIFS(Purchase!$F:$F,Purchase!$A:$A,Waterfall!$A47,Purchase!$D:$D,Waterfall!$C47,Purchase!$C:$C,Waterfall!ET$1)</f>
        <v>0</v>
      </c>
      <c r="EU47" s="4">
        <f>SUMIFS(Purchase!$F:$F,Purchase!$A:$A,Waterfall!$A47,Purchase!$D:$D,Waterfall!$C47,Purchase!$C:$C,Waterfall!EU$1)</f>
        <v>0</v>
      </c>
      <c r="EV47" s="4">
        <f>SUMIFS(Purchase!$F:$F,Purchase!$A:$A,Waterfall!$A47,Purchase!$D:$D,Waterfall!$C47,Purchase!$C:$C,Waterfall!EV$1)</f>
        <v>0</v>
      </c>
      <c r="EW47" s="4">
        <f>SUMIFS(Purchase!$F:$F,Purchase!$A:$A,Waterfall!$A47,Purchase!$D:$D,Waterfall!$C47,Purchase!$C:$C,Waterfall!EW$1)</f>
        <v>0</v>
      </c>
      <c r="EX47" s="4">
        <f>SUMIFS(Purchase!$F:$F,Purchase!$A:$A,Waterfall!$A47,Purchase!$D:$D,Waterfall!$C47,Purchase!$C:$C,Waterfall!EX$1)</f>
        <v>0</v>
      </c>
      <c r="EY47" s="4">
        <f>SUMIFS(Purchase!$F:$F,Purchase!$A:$A,Waterfall!$A47,Purchase!$D:$D,Waterfall!$C47,Purchase!$C:$C,Waterfall!EY$1)</f>
        <v>0</v>
      </c>
      <c r="EZ47" s="4">
        <f>SUMIFS(Purchase!$F:$F,Purchase!$A:$A,Waterfall!$A47,Purchase!$D:$D,Waterfall!$C47,Purchase!$C:$C,Waterfall!EZ$1)</f>
        <v>0</v>
      </c>
      <c r="FA47" s="4">
        <f>SUMIFS(Purchase!$F:$F,Purchase!$A:$A,Waterfall!$A47,Purchase!$D:$D,Waterfall!$C47,Purchase!$C:$C,Waterfall!FA$1)</f>
        <v>0</v>
      </c>
      <c r="FB47" s="4">
        <f>SUMIFS(Purchase!$F:$F,Purchase!$A:$A,Waterfall!$A47,Purchase!$D:$D,Waterfall!$C47,Purchase!$C:$C,Waterfall!FB$1)</f>
        <v>0</v>
      </c>
      <c r="FC47" s="4">
        <f>SUMIFS(Purchase!$F:$F,Purchase!$A:$A,Waterfall!$A47,Purchase!$D:$D,Waterfall!$C47,Purchase!$C:$C,Waterfall!FC$1)</f>
        <v>0</v>
      </c>
      <c r="FD47" s="4">
        <f>SUMIFS(Purchase!$F:$F,Purchase!$A:$A,Waterfall!$A47,Purchase!$D:$D,Waterfall!$C47,Purchase!$C:$C,Waterfall!FD$1)</f>
        <v>0</v>
      </c>
      <c r="FE47" s="4">
        <f>SUMIFS(Purchase!$F:$F,Purchase!$A:$A,Waterfall!$A47,Purchase!$D:$D,Waterfall!$C47,Purchase!$C:$C,Waterfall!FE$1)</f>
        <v>0</v>
      </c>
      <c r="FF47" s="4">
        <f>SUMIFS(Purchase!$F:$F,Purchase!$A:$A,Waterfall!$A47,Purchase!$D:$D,Waterfall!$C47,Purchase!$C:$C,Waterfall!FF$1)</f>
        <v>0</v>
      </c>
      <c r="FG47" s="4">
        <f>SUMIFS(Purchase!$F:$F,Purchase!$A:$A,Waterfall!$A47,Purchase!$D:$D,Waterfall!$C47,Purchase!$C:$C,Waterfall!FG$1)</f>
        <v>0</v>
      </c>
      <c r="FH47" s="4">
        <f>SUMIFS(Purchase!$F:$F,Purchase!$A:$A,Waterfall!$A47,Purchase!$D:$D,Waterfall!$C47,Purchase!$C:$C,Waterfall!FH$1)</f>
        <v>0</v>
      </c>
      <c r="FI47" s="4">
        <f>SUMIFS(Purchase!$F:$F,Purchase!$A:$A,Waterfall!$A47,Purchase!$D:$D,Waterfall!$C47,Purchase!$C:$C,Waterfall!FI$1)</f>
        <v>0</v>
      </c>
      <c r="FJ47" s="4">
        <f>SUMIFS(Purchase!$F:$F,Purchase!$A:$A,Waterfall!$A47,Purchase!$D:$D,Waterfall!$C47,Purchase!$C:$C,Waterfall!FJ$1)</f>
        <v>0</v>
      </c>
      <c r="FK47" s="4">
        <f>SUMIFS(Purchase!$F:$F,Purchase!$A:$A,Waterfall!$A47,Purchase!$D:$D,Waterfall!$C47,Purchase!$C:$C,Waterfall!FK$1)</f>
        <v>0</v>
      </c>
      <c r="FL47" s="4">
        <f>SUMIFS(Purchase!$F:$F,Purchase!$A:$A,Waterfall!$A47,Purchase!$D:$D,Waterfall!$C47,Purchase!$C:$C,Waterfall!FL$1)</f>
        <v>0</v>
      </c>
      <c r="FM47" s="4">
        <f>SUMIFS(Purchase!$F:$F,Purchase!$A:$A,Waterfall!$A47,Purchase!$D:$D,Waterfall!$C47,Purchase!$C:$C,Waterfall!FM$1)</f>
        <v>0</v>
      </c>
      <c r="FN47" s="4">
        <f>SUMIFS(Purchase!$F:$F,Purchase!$A:$A,Waterfall!$A47,Purchase!$D:$D,Waterfall!$C47,Purchase!$C:$C,Waterfall!FN$1)</f>
        <v>0</v>
      </c>
      <c r="FO47" s="4">
        <f>SUMIFS(Purchase!$F:$F,Purchase!$A:$A,Waterfall!$A47,Purchase!$D:$D,Waterfall!$C47,Purchase!$C:$C,Waterfall!FO$1)</f>
        <v>0</v>
      </c>
      <c r="FP47" s="4">
        <f>SUMIFS(Purchase!$F:$F,Purchase!$A:$A,Waterfall!$A47,Purchase!$D:$D,Waterfall!$C47,Purchase!$C:$C,Waterfall!FP$1)</f>
        <v>0</v>
      </c>
      <c r="FQ47" s="4">
        <f>SUMIFS(Purchase!$F:$F,Purchase!$A:$A,Waterfall!$A47,Purchase!$D:$D,Waterfall!$C47,Purchase!$C:$C,Waterfall!FQ$1)</f>
        <v>0</v>
      </c>
      <c r="FR47" s="4">
        <f>SUMIFS(Purchase!$F:$F,Purchase!$A:$A,Waterfall!$A47,Purchase!$D:$D,Waterfall!$C47,Purchase!$C:$C,Waterfall!FR$1)</f>
        <v>0</v>
      </c>
      <c r="FS47" s="4">
        <f>SUMIFS(Purchase!$F:$F,Purchase!$A:$A,Waterfall!$A47,Purchase!$D:$D,Waterfall!$C47,Purchase!$C:$C,Waterfall!FS$1)</f>
        <v>0</v>
      </c>
      <c r="FT47" s="4">
        <f>SUMIFS(Purchase!$F:$F,Purchase!$A:$A,Waterfall!$A47,Purchase!$D:$D,Waterfall!$C47,Purchase!$C:$C,Waterfall!FT$1)</f>
        <v>0</v>
      </c>
      <c r="FU47" s="4">
        <f>SUMIFS(Purchase!$F:$F,Purchase!$A:$A,Waterfall!$A47,Purchase!$D:$D,Waterfall!$C47,Purchase!$C:$C,Waterfall!FU$1)</f>
        <v>0</v>
      </c>
      <c r="FV47" s="4">
        <f>SUMIFS(Purchase!$F:$F,Purchase!$A:$A,Waterfall!$A47,Purchase!$D:$D,Waterfall!$C47,Purchase!$C:$C,Waterfall!FV$1)</f>
        <v>0</v>
      </c>
      <c r="FW47" s="4">
        <f>SUMIFS(Purchase!$F:$F,Purchase!$A:$A,Waterfall!$A47,Purchase!$D:$D,Waterfall!$C47,Purchase!$C:$C,Waterfall!FW$1)</f>
        <v>0</v>
      </c>
      <c r="FX47" s="4">
        <f>SUMIFS(Purchase!$F:$F,Purchase!$A:$A,Waterfall!$A47,Purchase!$D:$D,Waterfall!$C47,Purchase!$C:$C,Waterfall!FX$1)</f>
        <v>0</v>
      </c>
      <c r="FY47" s="4">
        <f>SUMIFS(Purchase!$F:$F,Purchase!$A:$A,Waterfall!$A47,Purchase!$D:$D,Waterfall!$C47,Purchase!$C:$C,Waterfall!FY$1)</f>
        <v>0</v>
      </c>
      <c r="FZ47" s="4">
        <f>SUMIFS(Purchase!$F:$F,Purchase!$A:$A,Waterfall!$A47,Purchase!$D:$D,Waterfall!$C47,Purchase!$C:$C,Waterfall!FZ$1)</f>
        <v>0</v>
      </c>
      <c r="GA47" s="4">
        <f>SUMIFS(Purchase!$F:$F,Purchase!$A:$A,Waterfall!$A47,Purchase!$D:$D,Waterfall!$C47,Purchase!$C:$C,Waterfall!GA$1)</f>
        <v>0</v>
      </c>
      <c r="GB47" s="4">
        <f>SUMIFS(Purchase!$F:$F,Purchase!$A:$A,Waterfall!$A47,Purchase!$D:$D,Waterfall!$C47,Purchase!$C:$C,Waterfall!GB$1)</f>
        <v>0</v>
      </c>
      <c r="GC47" s="4">
        <f>SUMIFS(Purchase!$F:$F,Purchase!$A:$A,Waterfall!$A47,Purchase!$D:$D,Waterfall!$C47,Purchase!$C:$C,Waterfall!GC$1)</f>
        <v>0</v>
      </c>
      <c r="GD47" s="4">
        <f>SUMIFS(Purchase!$F:$F,Purchase!$A:$A,Waterfall!$A47,Purchase!$D:$D,Waterfall!$C47,Purchase!$C:$C,Waterfall!GD$1)</f>
        <v>0</v>
      </c>
      <c r="GE47" s="4">
        <f>SUMIFS(Purchase!$F:$F,Purchase!$A:$A,Waterfall!$A47,Purchase!$D:$D,Waterfall!$C47,Purchase!$C:$C,Waterfall!GE$1)</f>
        <v>0</v>
      </c>
      <c r="GF47" s="4">
        <f>SUMIFS(Purchase!$F:$F,Purchase!$A:$A,Waterfall!$A47,Purchase!$D:$D,Waterfall!$C47,Purchase!$C:$C,Waterfall!GF$1)</f>
        <v>0</v>
      </c>
      <c r="GG47" s="4">
        <f>SUMIFS(Purchase!$F:$F,Purchase!$A:$A,Waterfall!$A47,Purchase!$D:$D,Waterfall!$C47,Purchase!$C:$C,Waterfall!GG$1)</f>
        <v>0</v>
      </c>
      <c r="GH47" s="4">
        <f>SUMIFS(Purchase!$F:$F,Purchase!$A:$A,Waterfall!$A47,Purchase!$D:$D,Waterfall!$C47,Purchase!$C:$C,Waterfall!GH$1)</f>
        <v>0</v>
      </c>
      <c r="GI47" s="4">
        <f>SUMIFS(Purchase!$F:$F,Purchase!$A:$A,Waterfall!$A47,Purchase!$D:$D,Waterfall!$C47,Purchase!$C:$C,Waterfall!GI$1)</f>
        <v>0</v>
      </c>
    </row>
    <row r="48" spans="1:191" x14ac:dyDescent="0.35">
      <c r="A48" s="8">
        <f t="shared" si="3"/>
        <v>1</v>
      </c>
      <c r="B48" s="2" t="str">
        <f>VLOOKUP($A48,Centers!$B$1:$C$120,2,)</f>
        <v>GATE</v>
      </c>
      <c r="C48" s="3">
        <v>44925</v>
      </c>
      <c r="D48" s="4">
        <f>IF($A48=1,SUM(SUMIFS(Indent!$E:$E,Indent!$C:$C,Waterfall!$C48,Indent!$A:$A,Centers!$A$2),SUMIFS(Indent!$E:$E,Indent!$C:$C,Waterfall!$C48,Indent!$A:$A,Centers!$A$3),SUMIFS(Indent!$E:$E,Indent!$C:$C,Waterfall!$C48,Indent!$A:$A,Centers!$A$4),SUMIFS(Indent!$E:$E,Indent!$C:$C,Waterfall!$C48,Indent!$A:$A,Centers!$A$5),SUMIFS(Indent!$E:$E,Indent!$C:$C,Waterfall!$C48,Indent!$A:$A,Centers!$A$6),SUMIFS(Indent!$E:$E,Indent!$C:$C,Waterfall!$C48,Indent!$A:$A,Centers!$A$7),SUMIFS(Indent!$E:$E,Indent!$C:$C,Waterfall!$C48,Indent!$A:$A,Centers!$A$8)),SUMIFS(Indent!$E:$E,Indent!$C:$C,Waterfall!$C48,Indent!$A:$A,$A48))</f>
        <v>15777</v>
      </c>
      <c r="E48" s="4">
        <f>SUMIFS(Purchase!$F:$F,Purchase!$A:$A,Waterfall!$A48,Purchase!$D:$D,Waterfall!$C48,Purchase!$C:$C,Waterfall!E$1)</f>
        <v>0</v>
      </c>
      <c r="F48" s="4">
        <f>SUMIFS(Purchase!$F:$F,Purchase!$A:$A,Waterfall!$A48,Purchase!$D:$D,Waterfall!$C48,Purchase!$C:$C,Waterfall!F$1)</f>
        <v>0</v>
      </c>
      <c r="G48" s="4">
        <f>SUMIFS(Purchase!$F:$F,Purchase!$A:$A,Waterfall!$A48,Purchase!$D:$D,Waterfall!$C48,Purchase!$C:$C,Waterfall!G$1)</f>
        <v>0</v>
      </c>
      <c r="H48" s="4">
        <f>SUMIFS(Purchase!$F:$F,Purchase!$A:$A,Waterfall!$A48,Purchase!$D:$D,Waterfall!$C48,Purchase!$C:$C,Waterfall!H$1)</f>
        <v>0</v>
      </c>
      <c r="I48" s="4">
        <f>SUMIFS(Purchase!$F:$F,Purchase!$A:$A,Waterfall!$A48,Purchase!$D:$D,Waterfall!$C48,Purchase!$C:$C,Waterfall!I$1)</f>
        <v>0</v>
      </c>
      <c r="J48" s="4">
        <f>SUMIFS(Purchase!$F:$F,Purchase!$A:$A,Waterfall!$A48,Purchase!$D:$D,Waterfall!$C48,Purchase!$C:$C,Waterfall!J$1)</f>
        <v>0</v>
      </c>
      <c r="K48" s="4">
        <f>SUMIFS(Purchase!$F:$F,Purchase!$A:$A,Waterfall!$A48,Purchase!$D:$D,Waterfall!$C48,Purchase!$C:$C,Waterfall!K$1)</f>
        <v>0</v>
      </c>
      <c r="L48" s="4">
        <f>SUMIFS(Purchase!$F:$F,Purchase!$A:$A,Waterfall!$A48,Purchase!$D:$D,Waterfall!$C48,Purchase!$C:$C,Waterfall!L$1)</f>
        <v>0</v>
      </c>
      <c r="M48" s="4">
        <f>SUMIFS(Purchase!$F:$F,Purchase!$A:$A,Waterfall!$A48,Purchase!$D:$D,Waterfall!$C48,Purchase!$C:$C,Waterfall!M$1)</f>
        <v>0</v>
      </c>
      <c r="N48" s="4">
        <f>SUMIFS(Purchase!$F:$F,Purchase!$A:$A,Waterfall!$A48,Purchase!$D:$D,Waterfall!$C48,Purchase!$C:$C,Waterfall!N$1)</f>
        <v>0</v>
      </c>
      <c r="O48" s="4">
        <f>SUMIFS(Purchase!$F:$F,Purchase!$A:$A,Waterfall!$A48,Purchase!$D:$D,Waterfall!$C48,Purchase!$C:$C,Waterfall!O$1)</f>
        <v>0</v>
      </c>
      <c r="P48" s="4">
        <f>SUMIFS(Purchase!$F:$F,Purchase!$A:$A,Waterfall!$A48,Purchase!$D:$D,Waterfall!$C48,Purchase!$C:$C,Waterfall!P$1)</f>
        <v>0</v>
      </c>
      <c r="Q48" s="4">
        <f>SUMIFS(Purchase!$F:$F,Purchase!$A:$A,Waterfall!$A48,Purchase!$D:$D,Waterfall!$C48,Purchase!$C:$C,Waterfall!Q$1)</f>
        <v>0</v>
      </c>
      <c r="R48" s="4">
        <f>SUMIFS(Purchase!$F:$F,Purchase!$A:$A,Waterfall!$A48,Purchase!$D:$D,Waterfall!$C48,Purchase!$C:$C,Waterfall!R$1)</f>
        <v>0</v>
      </c>
      <c r="S48" s="4">
        <f>SUMIFS(Purchase!$F:$F,Purchase!$A:$A,Waterfall!$A48,Purchase!$D:$D,Waterfall!$C48,Purchase!$C:$C,Waterfall!S$1)</f>
        <v>0</v>
      </c>
      <c r="T48" s="4">
        <f>SUMIFS(Purchase!$F:$F,Purchase!$A:$A,Waterfall!$A48,Purchase!$D:$D,Waterfall!$C48,Purchase!$C:$C,Waterfall!T$1)</f>
        <v>0</v>
      </c>
      <c r="U48" s="4">
        <f>SUMIFS(Purchase!$F:$F,Purchase!$A:$A,Waterfall!$A48,Purchase!$D:$D,Waterfall!$C48,Purchase!$C:$C,Waterfall!U$1)</f>
        <v>0</v>
      </c>
      <c r="V48" s="4">
        <f>SUMIFS(Purchase!$F:$F,Purchase!$A:$A,Waterfall!$A48,Purchase!$D:$D,Waterfall!$C48,Purchase!$C:$C,Waterfall!V$1)</f>
        <v>0</v>
      </c>
      <c r="W48" s="4">
        <f>SUMIFS(Purchase!$F:$F,Purchase!$A:$A,Waterfall!$A48,Purchase!$D:$D,Waterfall!$C48,Purchase!$C:$C,Waterfall!W$1)</f>
        <v>0</v>
      </c>
      <c r="X48" s="4">
        <f>SUMIFS(Purchase!$F:$F,Purchase!$A:$A,Waterfall!$A48,Purchase!$D:$D,Waterfall!$C48,Purchase!$C:$C,Waterfall!X$1)</f>
        <v>0</v>
      </c>
      <c r="Y48" s="4">
        <f>SUMIFS(Purchase!$F:$F,Purchase!$A:$A,Waterfall!$A48,Purchase!$D:$D,Waterfall!$C48,Purchase!$C:$C,Waterfall!Y$1)</f>
        <v>0</v>
      </c>
      <c r="Z48" s="4">
        <f>SUMIFS(Purchase!$F:$F,Purchase!$A:$A,Waterfall!$A48,Purchase!$D:$D,Waterfall!$C48,Purchase!$C:$C,Waterfall!Z$1)</f>
        <v>0</v>
      </c>
      <c r="AA48" s="4">
        <f>SUMIFS(Purchase!$F:$F,Purchase!$A:$A,Waterfall!$A48,Purchase!$D:$D,Waterfall!$C48,Purchase!$C:$C,Waterfall!AA$1)</f>
        <v>0</v>
      </c>
      <c r="AB48" s="4">
        <f>SUMIFS(Purchase!$F:$F,Purchase!$A:$A,Waterfall!$A48,Purchase!$D:$D,Waterfall!$C48,Purchase!$C:$C,Waterfall!AB$1)</f>
        <v>0</v>
      </c>
      <c r="AC48" s="4">
        <f>SUMIFS(Purchase!$F:$F,Purchase!$A:$A,Waterfall!$A48,Purchase!$D:$D,Waterfall!$C48,Purchase!$C:$C,Waterfall!AC$1)</f>
        <v>0</v>
      </c>
      <c r="AD48" s="4">
        <f>SUMIFS(Purchase!$F:$F,Purchase!$A:$A,Waterfall!$A48,Purchase!$D:$D,Waterfall!$C48,Purchase!$C:$C,Waterfall!AD$1)</f>
        <v>0</v>
      </c>
      <c r="AE48" s="4">
        <f>SUMIFS(Purchase!$F:$F,Purchase!$A:$A,Waterfall!$A48,Purchase!$D:$D,Waterfall!$C48,Purchase!$C:$C,Waterfall!AE$1)</f>
        <v>0</v>
      </c>
      <c r="AF48" s="4">
        <f>SUMIFS(Purchase!$F:$F,Purchase!$A:$A,Waterfall!$A48,Purchase!$D:$D,Waterfall!$C48,Purchase!$C:$C,Waterfall!AF$1)</f>
        <v>0</v>
      </c>
      <c r="AG48" s="4">
        <f>SUMIFS(Purchase!$F:$F,Purchase!$A:$A,Waterfall!$A48,Purchase!$D:$D,Waterfall!$C48,Purchase!$C:$C,Waterfall!AG$1)</f>
        <v>0</v>
      </c>
      <c r="AH48" s="4">
        <f>SUMIFS(Purchase!$F:$F,Purchase!$A:$A,Waterfall!$A48,Purchase!$D:$D,Waterfall!$C48,Purchase!$C:$C,Waterfall!AH$1)</f>
        <v>0</v>
      </c>
      <c r="AI48" s="4">
        <f>SUMIFS(Purchase!$F:$F,Purchase!$A:$A,Waterfall!$A48,Purchase!$D:$D,Waterfall!$C48,Purchase!$C:$C,Waterfall!AI$1)</f>
        <v>0</v>
      </c>
      <c r="AJ48" s="4">
        <f>SUMIFS(Purchase!$F:$F,Purchase!$A:$A,Waterfall!$A48,Purchase!$D:$D,Waterfall!$C48,Purchase!$C:$C,Waterfall!AJ$1)</f>
        <v>0</v>
      </c>
      <c r="AK48" s="4">
        <f>SUMIFS(Purchase!$F:$F,Purchase!$A:$A,Waterfall!$A48,Purchase!$D:$D,Waterfall!$C48,Purchase!$C:$C,Waterfall!AK$1)</f>
        <v>0</v>
      </c>
      <c r="AL48" s="4">
        <f>SUMIFS(Purchase!$F:$F,Purchase!$A:$A,Waterfall!$A48,Purchase!$D:$D,Waterfall!$C48,Purchase!$C:$C,Waterfall!AL$1)</f>
        <v>0</v>
      </c>
      <c r="AM48" s="4">
        <f>SUMIFS(Purchase!$F:$F,Purchase!$A:$A,Waterfall!$A48,Purchase!$D:$D,Waterfall!$C48,Purchase!$C:$C,Waterfall!AM$1)</f>
        <v>0</v>
      </c>
      <c r="AN48" s="4">
        <f>SUMIFS(Purchase!$F:$F,Purchase!$A:$A,Waterfall!$A48,Purchase!$D:$D,Waterfall!$C48,Purchase!$C:$C,Waterfall!AN$1)</f>
        <v>0</v>
      </c>
      <c r="AO48" s="4">
        <f>SUMIFS(Purchase!$F:$F,Purchase!$A:$A,Waterfall!$A48,Purchase!$D:$D,Waterfall!$C48,Purchase!$C:$C,Waterfall!AO$1)</f>
        <v>0</v>
      </c>
      <c r="AP48" s="4">
        <f>SUMIFS(Purchase!$F:$F,Purchase!$A:$A,Waterfall!$A48,Purchase!$D:$D,Waterfall!$C48,Purchase!$C:$C,Waterfall!AP$1)</f>
        <v>0</v>
      </c>
      <c r="AQ48" s="4">
        <f>SUMIFS(Purchase!$F:$F,Purchase!$A:$A,Waterfall!$A48,Purchase!$D:$D,Waterfall!$C48,Purchase!$C:$C,Waterfall!AQ$1)</f>
        <v>0</v>
      </c>
      <c r="AR48" s="4">
        <f>SUMIFS(Purchase!$F:$F,Purchase!$A:$A,Waterfall!$A48,Purchase!$D:$D,Waterfall!$C48,Purchase!$C:$C,Waterfall!AR$1)</f>
        <v>0</v>
      </c>
      <c r="AS48" s="4">
        <f>SUMIFS(Purchase!$F:$F,Purchase!$A:$A,Waterfall!$A48,Purchase!$D:$D,Waterfall!$C48,Purchase!$C:$C,Waterfall!AS$1)</f>
        <v>0</v>
      </c>
      <c r="AT48" s="4">
        <f>SUMIFS(Purchase!$F:$F,Purchase!$A:$A,Waterfall!$A48,Purchase!$D:$D,Waterfall!$C48,Purchase!$C:$C,Waterfall!AT$1)</f>
        <v>0</v>
      </c>
      <c r="AU48" s="4">
        <f>SUMIFS(Purchase!$F:$F,Purchase!$A:$A,Waterfall!$A48,Purchase!$D:$D,Waterfall!$C48,Purchase!$C:$C,Waterfall!AU$1)</f>
        <v>0</v>
      </c>
      <c r="AV48" s="4">
        <f>SUMIFS(Purchase!$F:$F,Purchase!$A:$A,Waterfall!$A48,Purchase!$D:$D,Waterfall!$C48,Purchase!$C:$C,Waterfall!AV$1)</f>
        <v>0</v>
      </c>
      <c r="AW48" s="4">
        <f>SUMIFS(Purchase!$F:$F,Purchase!$A:$A,Waterfall!$A48,Purchase!$D:$D,Waterfall!$C48,Purchase!$C:$C,Waterfall!AW$1)</f>
        <v>685.66</v>
      </c>
      <c r="AX48" s="4">
        <f>SUMIFS(Purchase!$F:$F,Purchase!$A:$A,Waterfall!$A48,Purchase!$D:$D,Waterfall!$C48,Purchase!$C:$C,Waterfall!AX$1)</f>
        <v>5803.44</v>
      </c>
      <c r="AY48" s="4">
        <f>SUMIFS(Purchase!$F:$F,Purchase!$A:$A,Waterfall!$A48,Purchase!$D:$D,Waterfall!$C48,Purchase!$C:$C,Waterfall!AY$1)</f>
        <v>147.81</v>
      </c>
      <c r="AZ48" s="4">
        <f>SUMIFS(Purchase!$F:$F,Purchase!$A:$A,Waterfall!$A48,Purchase!$D:$D,Waterfall!$C48,Purchase!$C:$C,Waterfall!AZ$1)</f>
        <v>5598.59</v>
      </c>
      <c r="BA48" s="4">
        <f>SUMIFS(Purchase!$F:$F,Purchase!$A:$A,Waterfall!$A48,Purchase!$D:$D,Waterfall!$C48,Purchase!$C:$C,Waterfall!BA$1)</f>
        <v>4038.66</v>
      </c>
      <c r="BB48" s="4">
        <f>SUMIFS(Purchase!$F:$F,Purchase!$A:$A,Waterfall!$A48,Purchase!$D:$D,Waterfall!$C48,Purchase!$C:$C,Waterfall!BB$1)</f>
        <v>727.06</v>
      </c>
      <c r="BC48" s="4">
        <f>SUMIFS(Purchase!$F:$F,Purchase!$A:$A,Waterfall!$A48,Purchase!$D:$D,Waterfall!$C48,Purchase!$C:$C,Waterfall!BC$1)</f>
        <v>0</v>
      </c>
      <c r="BD48" s="4">
        <f>SUMIFS(Purchase!$F:$F,Purchase!$A:$A,Waterfall!$A48,Purchase!$D:$D,Waterfall!$C48,Purchase!$C:$C,Waterfall!BD$1)</f>
        <v>0</v>
      </c>
      <c r="BE48" s="4">
        <f>SUMIFS(Purchase!$F:$F,Purchase!$A:$A,Waterfall!$A48,Purchase!$D:$D,Waterfall!$C48,Purchase!$C:$C,Waterfall!BE$1)</f>
        <v>0</v>
      </c>
      <c r="BF48" s="4">
        <f>SUMIFS(Purchase!$F:$F,Purchase!$A:$A,Waterfall!$A48,Purchase!$D:$D,Waterfall!$C48,Purchase!$C:$C,Waterfall!BF$1)</f>
        <v>0</v>
      </c>
      <c r="BG48" s="4">
        <f>SUMIFS(Purchase!$F:$F,Purchase!$A:$A,Waterfall!$A48,Purchase!$D:$D,Waterfall!$C48,Purchase!$C:$C,Waterfall!BG$1)</f>
        <v>0</v>
      </c>
      <c r="BH48" s="4">
        <f>SUMIFS(Purchase!$F:$F,Purchase!$A:$A,Waterfall!$A48,Purchase!$D:$D,Waterfall!$C48,Purchase!$C:$C,Waterfall!BH$1)</f>
        <v>0</v>
      </c>
      <c r="BI48" s="4">
        <f>SUMIFS(Purchase!$F:$F,Purchase!$A:$A,Waterfall!$A48,Purchase!$D:$D,Waterfall!$C48,Purchase!$C:$C,Waterfall!BI$1)</f>
        <v>0</v>
      </c>
      <c r="BJ48" s="4">
        <f>SUMIFS(Purchase!$F:$F,Purchase!$A:$A,Waterfall!$A48,Purchase!$D:$D,Waterfall!$C48,Purchase!$C:$C,Waterfall!BJ$1)</f>
        <v>0</v>
      </c>
      <c r="BK48" s="4">
        <f>SUMIFS(Purchase!$F:$F,Purchase!$A:$A,Waterfall!$A48,Purchase!$D:$D,Waterfall!$C48,Purchase!$C:$C,Waterfall!BK$1)</f>
        <v>0</v>
      </c>
      <c r="BL48" s="4">
        <f>SUMIFS(Purchase!$F:$F,Purchase!$A:$A,Waterfall!$A48,Purchase!$D:$D,Waterfall!$C48,Purchase!$C:$C,Waterfall!BL$1)</f>
        <v>0</v>
      </c>
      <c r="BM48" s="4">
        <f>SUMIFS(Purchase!$F:$F,Purchase!$A:$A,Waterfall!$A48,Purchase!$D:$D,Waterfall!$C48,Purchase!$C:$C,Waterfall!BM$1)</f>
        <v>0</v>
      </c>
      <c r="BN48" s="4">
        <f>SUMIFS(Purchase!$F:$F,Purchase!$A:$A,Waterfall!$A48,Purchase!$D:$D,Waterfall!$C48,Purchase!$C:$C,Waterfall!BN$1)</f>
        <v>0</v>
      </c>
      <c r="BO48" s="4">
        <f>SUMIFS(Purchase!$F:$F,Purchase!$A:$A,Waterfall!$A48,Purchase!$D:$D,Waterfall!$C48,Purchase!$C:$C,Waterfall!BO$1)</f>
        <v>0</v>
      </c>
      <c r="BP48" s="4">
        <f>SUMIFS(Purchase!$F:$F,Purchase!$A:$A,Waterfall!$A48,Purchase!$D:$D,Waterfall!$C48,Purchase!$C:$C,Waterfall!BP$1)</f>
        <v>0</v>
      </c>
      <c r="BQ48" s="4">
        <f>SUMIFS(Purchase!$F:$F,Purchase!$A:$A,Waterfall!$A48,Purchase!$D:$D,Waterfall!$C48,Purchase!$C:$C,Waterfall!BQ$1)</f>
        <v>0</v>
      </c>
      <c r="BR48" s="4">
        <f>SUMIFS(Purchase!$F:$F,Purchase!$A:$A,Waterfall!$A48,Purchase!$D:$D,Waterfall!$C48,Purchase!$C:$C,Waterfall!BR$1)</f>
        <v>0</v>
      </c>
      <c r="BS48" s="4">
        <f>SUMIFS(Purchase!$F:$F,Purchase!$A:$A,Waterfall!$A48,Purchase!$D:$D,Waterfall!$C48,Purchase!$C:$C,Waterfall!BS$1)</f>
        <v>0</v>
      </c>
      <c r="BT48" s="4">
        <f>SUMIFS(Purchase!$F:$F,Purchase!$A:$A,Waterfall!$A48,Purchase!$D:$D,Waterfall!$C48,Purchase!$C:$C,Waterfall!BT$1)</f>
        <v>0</v>
      </c>
      <c r="BU48" s="4">
        <f>SUMIFS(Purchase!$F:$F,Purchase!$A:$A,Waterfall!$A48,Purchase!$D:$D,Waterfall!$C48,Purchase!$C:$C,Waterfall!BU$1)</f>
        <v>0</v>
      </c>
      <c r="BV48" s="4">
        <f>SUMIFS(Purchase!$F:$F,Purchase!$A:$A,Waterfall!$A48,Purchase!$D:$D,Waterfall!$C48,Purchase!$C:$C,Waterfall!BV$1)</f>
        <v>0</v>
      </c>
      <c r="BW48" s="4">
        <f>SUMIFS(Purchase!$F:$F,Purchase!$A:$A,Waterfall!$A48,Purchase!$D:$D,Waterfall!$C48,Purchase!$C:$C,Waterfall!BW$1)</f>
        <v>0</v>
      </c>
      <c r="BX48" s="4">
        <f>SUMIFS(Purchase!$F:$F,Purchase!$A:$A,Waterfall!$A48,Purchase!$D:$D,Waterfall!$C48,Purchase!$C:$C,Waterfall!BX$1)</f>
        <v>0</v>
      </c>
      <c r="BY48" s="4">
        <f>SUMIFS(Purchase!$F:$F,Purchase!$A:$A,Waterfall!$A48,Purchase!$D:$D,Waterfall!$C48,Purchase!$C:$C,Waterfall!BY$1)</f>
        <v>0</v>
      </c>
      <c r="BZ48" s="4">
        <f>SUMIFS(Purchase!$F:$F,Purchase!$A:$A,Waterfall!$A48,Purchase!$D:$D,Waterfall!$C48,Purchase!$C:$C,Waterfall!BZ$1)</f>
        <v>0</v>
      </c>
      <c r="CA48" s="4">
        <f>SUMIFS(Purchase!$F:$F,Purchase!$A:$A,Waterfall!$A48,Purchase!$D:$D,Waterfall!$C48,Purchase!$C:$C,Waterfall!CA$1)</f>
        <v>0</v>
      </c>
      <c r="CB48" s="4">
        <f>SUMIFS(Purchase!$F:$F,Purchase!$A:$A,Waterfall!$A48,Purchase!$D:$D,Waterfall!$C48,Purchase!$C:$C,Waterfall!CB$1)</f>
        <v>0</v>
      </c>
      <c r="CC48" s="4">
        <f>SUMIFS(Purchase!$F:$F,Purchase!$A:$A,Waterfall!$A48,Purchase!$D:$D,Waterfall!$C48,Purchase!$C:$C,Waterfall!CC$1)</f>
        <v>0</v>
      </c>
      <c r="CD48" s="4">
        <f>SUMIFS(Purchase!$F:$F,Purchase!$A:$A,Waterfall!$A48,Purchase!$D:$D,Waterfall!$C48,Purchase!$C:$C,Waterfall!CD$1)</f>
        <v>0</v>
      </c>
      <c r="CE48" s="4">
        <f>SUMIFS(Purchase!$F:$F,Purchase!$A:$A,Waterfall!$A48,Purchase!$D:$D,Waterfall!$C48,Purchase!$C:$C,Waterfall!CE$1)</f>
        <v>0</v>
      </c>
      <c r="CF48" s="4">
        <f>SUMIFS(Purchase!$F:$F,Purchase!$A:$A,Waterfall!$A48,Purchase!$D:$D,Waterfall!$C48,Purchase!$C:$C,Waterfall!CF$1)</f>
        <v>0</v>
      </c>
      <c r="CG48" s="4">
        <f>SUMIFS(Purchase!$F:$F,Purchase!$A:$A,Waterfall!$A48,Purchase!$D:$D,Waterfall!$C48,Purchase!$C:$C,Waterfall!CG$1)</f>
        <v>0</v>
      </c>
      <c r="CH48" s="4">
        <f>SUMIFS(Purchase!$F:$F,Purchase!$A:$A,Waterfall!$A48,Purchase!$D:$D,Waterfall!$C48,Purchase!$C:$C,Waterfall!CH$1)</f>
        <v>0</v>
      </c>
      <c r="CI48" s="4">
        <f>SUMIFS(Purchase!$F:$F,Purchase!$A:$A,Waterfall!$A48,Purchase!$D:$D,Waterfall!$C48,Purchase!$C:$C,Waterfall!CI$1)</f>
        <v>0</v>
      </c>
      <c r="CJ48" s="4">
        <f>SUMIFS(Purchase!$F:$F,Purchase!$A:$A,Waterfall!$A48,Purchase!$D:$D,Waterfall!$C48,Purchase!$C:$C,Waterfall!CJ$1)</f>
        <v>0</v>
      </c>
      <c r="CK48" s="4">
        <f>SUMIFS(Purchase!$F:$F,Purchase!$A:$A,Waterfall!$A48,Purchase!$D:$D,Waterfall!$C48,Purchase!$C:$C,Waterfall!CK$1)</f>
        <v>0</v>
      </c>
      <c r="CL48" s="4">
        <f>SUMIFS(Purchase!$F:$F,Purchase!$A:$A,Waterfall!$A48,Purchase!$D:$D,Waterfall!$C48,Purchase!$C:$C,Waterfall!CL$1)</f>
        <v>0</v>
      </c>
      <c r="CM48" s="4">
        <f>SUMIFS(Purchase!$F:$F,Purchase!$A:$A,Waterfall!$A48,Purchase!$D:$D,Waterfall!$C48,Purchase!$C:$C,Waterfall!CM$1)</f>
        <v>0</v>
      </c>
      <c r="CN48" s="4">
        <f>SUMIFS(Purchase!$F:$F,Purchase!$A:$A,Waterfall!$A48,Purchase!$D:$D,Waterfall!$C48,Purchase!$C:$C,Waterfall!CN$1)</f>
        <v>0</v>
      </c>
      <c r="CO48" s="4">
        <f>SUMIFS(Purchase!$F:$F,Purchase!$A:$A,Waterfall!$A48,Purchase!$D:$D,Waterfall!$C48,Purchase!$C:$C,Waterfall!CO$1)</f>
        <v>0</v>
      </c>
      <c r="CP48" s="4">
        <f>SUMIFS(Purchase!$F:$F,Purchase!$A:$A,Waterfall!$A48,Purchase!$D:$D,Waterfall!$C48,Purchase!$C:$C,Waterfall!CP$1)</f>
        <v>0</v>
      </c>
      <c r="CQ48" s="4">
        <f>SUMIFS(Purchase!$F:$F,Purchase!$A:$A,Waterfall!$A48,Purchase!$D:$D,Waterfall!$C48,Purchase!$C:$C,Waterfall!CQ$1)</f>
        <v>0</v>
      </c>
      <c r="CR48" s="4">
        <f>SUMIFS(Purchase!$F:$F,Purchase!$A:$A,Waterfall!$A48,Purchase!$D:$D,Waterfall!$C48,Purchase!$C:$C,Waterfall!CR$1)</f>
        <v>0</v>
      </c>
      <c r="CS48" s="4">
        <f>SUMIFS(Purchase!$F:$F,Purchase!$A:$A,Waterfall!$A48,Purchase!$D:$D,Waterfall!$C48,Purchase!$C:$C,Waterfall!CS$1)</f>
        <v>0</v>
      </c>
      <c r="CT48" s="4">
        <f>SUMIFS(Purchase!$F:$F,Purchase!$A:$A,Waterfall!$A48,Purchase!$D:$D,Waterfall!$C48,Purchase!$C:$C,Waterfall!CT$1)</f>
        <v>0</v>
      </c>
      <c r="CU48" s="4">
        <f>SUMIFS(Purchase!$F:$F,Purchase!$A:$A,Waterfall!$A48,Purchase!$D:$D,Waterfall!$C48,Purchase!$C:$C,Waterfall!CU$1)</f>
        <v>0</v>
      </c>
      <c r="CV48" s="4">
        <f>SUMIFS(Purchase!$F:$F,Purchase!$A:$A,Waterfall!$A48,Purchase!$D:$D,Waterfall!$C48,Purchase!$C:$C,Waterfall!CV$1)</f>
        <v>0</v>
      </c>
      <c r="CW48" s="4">
        <f>SUMIFS(Purchase!$F:$F,Purchase!$A:$A,Waterfall!$A48,Purchase!$D:$D,Waterfall!$C48,Purchase!$C:$C,Waterfall!CW$1)</f>
        <v>0</v>
      </c>
      <c r="CX48" s="4">
        <f>SUMIFS(Purchase!$F:$F,Purchase!$A:$A,Waterfall!$A48,Purchase!$D:$D,Waterfall!$C48,Purchase!$C:$C,Waterfall!CX$1)</f>
        <v>0</v>
      </c>
      <c r="CY48" s="4">
        <f>SUMIFS(Purchase!$F:$F,Purchase!$A:$A,Waterfall!$A48,Purchase!$D:$D,Waterfall!$C48,Purchase!$C:$C,Waterfall!CY$1)</f>
        <v>0</v>
      </c>
      <c r="CZ48" s="4">
        <f>SUMIFS(Purchase!$F:$F,Purchase!$A:$A,Waterfall!$A48,Purchase!$D:$D,Waterfall!$C48,Purchase!$C:$C,Waterfall!CZ$1)</f>
        <v>0</v>
      </c>
      <c r="DA48" s="4">
        <f>SUMIFS(Purchase!$F:$F,Purchase!$A:$A,Waterfall!$A48,Purchase!$D:$D,Waterfall!$C48,Purchase!$C:$C,Waterfall!DA$1)</f>
        <v>0</v>
      </c>
      <c r="DB48" s="4">
        <f>SUMIFS(Purchase!$F:$F,Purchase!$A:$A,Waterfall!$A48,Purchase!$D:$D,Waterfall!$C48,Purchase!$C:$C,Waterfall!DB$1)</f>
        <v>0</v>
      </c>
      <c r="DC48" s="4">
        <f>SUMIFS(Purchase!$F:$F,Purchase!$A:$A,Waterfall!$A48,Purchase!$D:$D,Waterfall!$C48,Purchase!$C:$C,Waterfall!DC$1)</f>
        <v>0</v>
      </c>
      <c r="DD48" s="4">
        <f>SUMIFS(Purchase!$F:$F,Purchase!$A:$A,Waterfall!$A48,Purchase!$D:$D,Waterfall!$C48,Purchase!$C:$C,Waterfall!DD$1)</f>
        <v>0</v>
      </c>
      <c r="DE48" s="4">
        <f>SUMIFS(Purchase!$F:$F,Purchase!$A:$A,Waterfall!$A48,Purchase!$D:$D,Waterfall!$C48,Purchase!$C:$C,Waterfall!DE$1)</f>
        <v>0</v>
      </c>
      <c r="DF48" s="4">
        <f>SUMIFS(Purchase!$F:$F,Purchase!$A:$A,Waterfall!$A48,Purchase!$D:$D,Waterfall!$C48,Purchase!$C:$C,Waterfall!DF$1)</f>
        <v>0</v>
      </c>
      <c r="DG48" s="4">
        <f>SUMIFS(Purchase!$F:$F,Purchase!$A:$A,Waterfall!$A48,Purchase!$D:$D,Waterfall!$C48,Purchase!$C:$C,Waterfall!DG$1)</f>
        <v>0</v>
      </c>
      <c r="DH48" s="4">
        <f>SUMIFS(Purchase!$F:$F,Purchase!$A:$A,Waterfall!$A48,Purchase!$D:$D,Waterfall!$C48,Purchase!$C:$C,Waterfall!DH$1)</f>
        <v>0</v>
      </c>
      <c r="DI48" s="4">
        <f>SUMIFS(Purchase!$F:$F,Purchase!$A:$A,Waterfall!$A48,Purchase!$D:$D,Waterfall!$C48,Purchase!$C:$C,Waterfall!DI$1)</f>
        <v>0</v>
      </c>
      <c r="DJ48" s="4">
        <f>SUMIFS(Purchase!$F:$F,Purchase!$A:$A,Waterfall!$A48,Purchase!$D:$D,Waterfall!$C48,Purchase!$C:$C,Waterfall!DJ$1)</f>
        <v>0</v>
      </c>
      <c r="DK48" s="4">
        <f>SUMIFS(Purchase!$F:$F,Purchase!$A:$A,Waterfall!$A48,Purchase!$D:$D,Waterfall!$C48,Purchase!$C:$C,Waterfall!DK$1)</f>
        <v>0</v>
      </c>
      <c r="DL48" s="4">
        <f>SUMIFS(Purchase!$F:$F,Purchase!$A:$A,Waterfall!$A48,Purchase!$D:$D,Waterfall!$C48,Purchase!$C:$C,Waterfall!DL$1)</f>
        <v>0</v>
      </c>
      <c r="DM48" s="4">
        <f>SUMIFS(Purchase!$F:$F,Purchase!$A:$A,Waterfall!$A48,Purchase!$D:$D,Waterfall!$C48,Purchase!$C:$C,Waterfall!DM$1)</f>
        <v>0</v>
      </c>
      <c r="DN48" s="4">
        <f>SUMIFS(Purchase!$F:$F,Purchase!$A:$A,Waterfall!$A48,Purchase!$D:$D,Waterfall!$C48,Purchase!$C:$C,Waterfall!DN$1)</f>
        <v>0</v>
      </c>
      <c r="DO48" s="4">
        <f>SUMIFS(Purchase!$F:$F,Purchase!$A:$A,Waterfall!$A48,Purchase!$D:$D,Waterfall!$C48,Purchase!$C:$C,Waterfall!DO$1)</f>
        <v>0</v>
      </c>
      <c r="DP48" s="4">
        <f>SUMIFS(Purchase!$F:$F,Purchase!$A:$A,Waterfall!$A48,Purchase!$D:$D,Waterfall!$C48,Purchase!$C:$C,Waterfall!DP$1)</f>
        <v>0</v>
      </c>
      <c r="DQ48" s="4">
        <f>SUMIFS(Purchase!$F:$F,Purchase!$A:$A,Waterfall!$A48,Purchase!$D:$D,Waterfall!$C48,Purchase!$C:$C,Waterfall!DQ$1)</f>
        <v>0</v>
      </c>
      <c r="DR48" s="4">
        <f>SUMIFS(Purchase!$F:$F,Purchase!$A:$A,Waterfall!$A48,Purchase!$D:$D,Waterfall!$C48,Purchase!$C:$C,Waterfall!DR$1)</f>
        <v>0</v>
      </c>
      <c r="DS48" s="4">
        <f>SUMIFS(Purchase!$F:$F,Purchase!$A:$A,Waterfall!$A48,Purchase!$D:$D,Waterfall!$C48,Purchase!$C:$C,Waterfall!DS$1)</f>
        <v>0</v>
      </c>
      <c r="DT48" s="4">
        <f>SUMIFS(Purchase!$F:$F,Purchase!$A:$A,Waterfall!$A48,Purchase!$D:$D,Waterfall!$C48,Purchase!$C:$C,Waterfall!DT$1)</f>
        <v>0</v>
      </c>
      <c r="DU48" s="4">
        <f>SUMIFS(Purchase!$F:$F,Purchase!$A:$A,Waterfall!$A48,Purchase!$D:$D,Waterfall!$C48,Purchase!$C:$C,Waterfall!DU$1)</f>
        <v>0</v>
      </c>
      <c r="DV48" s="4">
        <f>SUMIFS(Purchase!$F:$F,Purchase!$A:$A,Waterfall!$A48,Purchase!$D:$D,Waterfall!$C48,Purchase!$C:$C,Waterfall!DV$1)</f>
        <v>0</v>
      </c>
      <c r="DW48" s="4">
        <f>SUMIFS(Purchase!$F:$F,Purchase!$A:$A,Waterfall!$A48,Purchase!$D:$D,Waterfall!$C48,Purchase!$C:$C,Waterfall!DW$1)</f>
        <v>0</v>
      </c>
      <c r="DX48" s="4">
        <f>SUMIFS(Purchase!$F:$F,Purchase!$A:$A,Waterfall!$A48,Purchase!$D:$D,Waterfall!$C48,Purchase!$C:$C,Waterfall!DX$1)</f>
        <v>0</v>
      </c>
      <c r="DY48" s="4">
        <f>SUMIFS(Purchase!$F:$F,Purchase!$A:$A,Waterfall!$A48,Purchase!$D:$D,Waterfall!$C48,Purchase!$C:$C,Waterfall!DY$1)</f>
        <v>0</v>
      </c>
      <c r="DZ48" s="4">
        <f>SUMIFS(Purchase!$F:$F,Purchase!$A:$A,Waterfall!$A48,Purchase!$D:$D,Waterfall!$C48,Purchase!$C:$C,Waterfall!DZ$1)</f>
        <v>0</v>
      </c>
      <c r="EA48" s="4">
        <f>SUMIFS(Purchase!$F:$F,Purchase!$A:$A,Waterfall!$A48,Purchase!$D:$D,Waterfall!$C48,Purchase!$C:$C,Waterfall!EA$1)</f>
        <v>0</v>
      </c>
      <c r="EB48" s="4">
        <f>SUMIFS(Purchase!$F:$F,Purchase!$A:$A,Waterfall!$A48,Purchase!$D:$D,Waterfall!$C48,Purchase!$C:$C,Waterfall!EB$1)</f>
        <v>0</v>
      </c>
      <c r="EC48" s="4">
        <f>SUMIFS(Purchase!$F:$F,Purchase!$A:$A,Waterfall!$A48,Purchase!$D:$D,Waterfall!$C48,Purchase!$C:$C,Waterfall!EC$1)</f>
        <v>0</v>
      </c>
      <c r="ED48" s="4">
        <f>SUMIFS(Purchase!$F:$F,Purchase!$A:$A,Waterfall!$A48,Purchase!$D:$D,Waterfall!$C48,Purchase!$C:$C,Waterfall!ED$1)</f>
        <v>0</v>
      </c>
      <c r="EE48" s="4">
        <f>SUMIFS(Purchase!$F:$F,Purchase!$A:$A,Waterfall!$A48,Purchase!$D:$D,Waterfall!$C48,Purchase!$C:$C,Waterfall!EE$1)</f>
        <v>0</v>
      </c>
      <c r="EF48" s="4">
        <f>SUMIFS(Purchase!$F:$F,Purchase!$A:$A,Waterfall!$A48,Purchase!$D:$D,Waterfall!$C48,Purchase!$C:$C,Waterfall!EF$1)</f>
        <v>0</v>
      </c>
      <c r="EG48" s="4">
        <f>SUMIFS(Purchase!$F:$F,Purchase!$A:$A,Waterfall!$A48,Purchase!$D:$D,Waterfall!$C48,Purchase!$C:$C,Waterfall!EG$1)</f>
        <v>0</v>
      </c>
      <c r="EH48" s="4">
        <f>SUMIFS(Purchase!$F:$F,Purchase!$A:$A,Waterfall!$A48,Purchase!$D:$D,Waterfall!$C48,Purchase!$C:$C,Waterfall!EH$1)</f>
        <v>0</v>
      </c>
      <c r="EI48" s="4">
        <f>SUMIFS(Purchase!$F:$F,Purchase!$A:$A,Waterfall!$A48,Purchase!$D:$D,Waterfall!$C48,Purchase!$C:$C,Waterfall!EI$1)</f>
        <v>0</v>
      </c>
      <c r="EJ48" s="4">
        <f>SUMIFS(Purchase!$F:$F,Purchase!$A:$A,Waterfall!$A48,Purchase!$D:$D,Waterfall!$C48,Purchase!$C:$C,Waterfall!EJ$1)</f>
        <v>0</v>
      </c>
      <c r="EK48" s="4">
        <f>SUMIFS(Purchase!$F:$F,Purchase!$A:$A,Waterfall!$A48,Purchase!$D:$D,Waterfall!$C48,Purchase!$C:$C,Waterfall!EK$1)</f>
        <v>0</v>
      </c>
      <c r="EL48" s="4">
        <f>SUMIFS(Purchase!$F:$F,Purchase!$A:$A,Waterfall!$A48,Purchase!$D:$D,Waterfall!$C48,Purchase!$C:$C,Waterfall!EL$1)</f>
        <v>0</v>
      </c>
      <c r="EM48" s="4">
        <f>SUMIFS(Purchase!$F:$F,Purchase!$A:$A,Waterfall!$A48,Purchase!$D:$D,Waterfall!$C48,Purchase!$C:$C,Waterfall!EM$1)</f>
        <v>0</v>
      </c>
      <c r="EN48" s="4">
        <f>SUMIFS(Purchase!$F:$F,Purchase!$A:$A,Waterfall!$A48,Purchase!$D:$D,Waterfall!$C48,Purchase!$C:$C,Waterfall!EN$1)</f>
        <v>0</v>
      </c>
      <c r="EO48" s="4">
        <f>SUMIFS(Purchase!$F:$F,Purchase!$A:$A,Waterfall!$A48,Purchase!$D:$D,Waterfall!$C48,Purchase!$C:$C,Waterfall!EO$1)</f>
        <v>0</v>
      </c>
      <c r="EP48" s="4">
        <f>SUMIFS(Purchase!$F:$F,Purchase!$A:$A,Waterfall!$A48,Purchase!$D:$D,Waterfall!$C48,Purchase!$C:$C,Waterfall!EP$1)</f>
        <v>0</v>
      </c>
      <c r="EQ48" s="4">
        <f>SUMIFS(Purchase!$F:$F,Purchase!$A:$A,Waterfall!$A48,Purchase!$D:$D,Waterfall!$C48,Purchase!$C:$C,Waterfall!EQ$1)</f>
        <v>0</v>
      </c>
      <c r="ER48" s="4">
        <f>SUMIFS(Purchase!$F:$F,Purchase!$A:$A,Waterfall!$A48,Purchase!$D:$D,Waterfall!$C48,Purchase!$C:$C,Waterfall!ER$1)</f>
        <v>0</v>
      </c>
      <c r="ES48" s="4">
        <f>SUMIFS(Purchase!$F:$F,Purchase!$A:$A,Waterfall!$A48,Purchase!$D:$D,Waterfall!$C48,Purchase!$C:$C,Waterfall!ES$1)</f>
        <v>0</v>
      </c>
      <c r="ET48" s="4">
        <f>SUMIFS(Purchase!$F:$F,Purchase!$A:$A,Waterfall!$A48,Purchase!$D:$D,Waterfall!$C48,Purchase!$C:$C,Waterfall!ET$1)</f>
        <v>0</v>
      </c>
      <c r="EU48" s="4">
        <f>SUMIFS(Purchase!$F:$F,Purchase!$A:$A,Waterfall!$A48,Purchase!$D:$D,Waterfall!$C48,Purchase!$C:$C,Waterfall!EU$1)</f>
        <v>0</v>
      </c>
      <c r="EV48" s="4">
        <f>SUMIFS(Purchase!$F:$F,Purchase!$A:$A,Waterfall!$A48,Purchase!$D:$D,Waterfall!$C48,Purchase!$C:$C,Waterfall!EV$1)</f>
        <v>0</v>
      </c>
      <c r="EW48" s="4">
        <f>SUMIFS(Purchase!$F:$F,Purchase!$A:$A,Waterfall!$A48,Purchase!$D:$D,Waterfall!$C48,Purchase!$C:$C,Waterfall!EW$1)</f>
        <v>0</v>
      </c>
      <c r="EX48" s="4">
        <f>SUMIFS(Purchase!$F:$F,Purchase!$A:$A,Waterfall!$A48,Purchase!$D:$D,Waterfall!$C48,Purchase!$C:$C,Waterfall!EX$1)</f>
        <v>0</v>
      </c>
      <c r="EY48" s="4">
        <f>SUMIFS(Purchase!$F:$F,Purchase!$A:$A,Waterfall!$A48,Purchase!$D:$D,Waterfall!$C48,Purchase!$C:$C,Waterfall!EY$1)</f>
        <v>0</v>
      </c>
      <c r="EZ48" s="4">
        <f>SUMIFS(Purchase!$F:$F,Purchase!$A:$A,Waterfall!$A48,Purchase!$D:$D,Waterfall!$C48,Purchase!$C:$C,Waterfall!EZ$1)</f>
        <v>0</v>
      </c>
      <c r="FA48" s="4">
        <f>SUMIFS(Purchase!$F:$F,Purchase!$A:$A,Waterfall!$A48,Purchase!$D:$D,Waterfall!$C48,Purchase!$C:$C,Waterfall!FA$1)</f>
        <v>0</v>
      </c>
      <c r="FB48" s="4">
        <f>SUMIFS(Purchase!$F:$F,Purchase!$A:$A,Waterfall!$A48,Purchase!$D:$D,Waterfall!$C48,Purchase!$C:$C,Waterfall!FB$1)</f>
        <v>0</v>
      </c>
      <c r="FC48" s="4">
        <f>SUMIFS(Purchase!$F:$F,Purchase!$A:$A,Waterfall!$A48,Purchase!$D:$D,Waterfall!$C48,Purchase!$C:$C,Waterfall!FC$1)</f>
        <v>0</v>
      </c>
      <c r="FD48" s="4">
        <f>SUMIFS(Purchase!$F:$F,Purchase!$A:$A,Waterfall!$A48,Purchase!$D:$D,Waterfall!$C48,Purchase!$C:$C,Waterfall!FD$1)</f>
        <v>0</v>
      </c>
      <c r="FE48" s="4">
        <f>SUMIFS(Purchase!$F:$F,Purchase!$A:$A,Waterfall!$A48,Purchase!$D:$D,Waterfall!$C48,Purchase!$C:$C,Waterfall!FE$1)</f>
        <v>0</v>
      </c>
      <c r="FF48" s="4">
        <f>SUMIFS(Purchase!$F:$F,Purchase!$A:$A,Waterfall!$A48,Purchase!$D:$D,Waterfall!$C48,Purchase!$C:$C,Waterfall!FF$1)</f>
        <v>0</v>
      </c>
      <c r="FG48" s="4">
        <f>SUMIFS(Purchase!$F:$F,Purchase!$A:$A,Waterfall!$A48,Purchase!$D:$D,Waterfall!$C48,Purchase!$C:$C,Waterfall!FG$1)</f>
        <v>0</v>
      </c>
      <c r="FH48" s="4">
        <f>SUMIFS(Purchase!$F:$F,Purchase!$A:$A,Waterfall!$A48,Purchase!$D:$D,Waterfall!$C48,Purchase!$C:$C,Waterfall!FH$1)</f>
        <v>0</v>
      </c>
      <c r="FI48" s="4">
        <f>SUMIFS(Purchase!$F:$F,Purchase!$A:$A,Waterfall!$A48,Purchase!$D:$D,Waterfall!$C48,Purchase!$C:$C,Waterfall!FI$1)</f>
        <v>0</v>
      </c>
      <c r="FJ48" s="4">
        <f>SUMIFS(Purchase!$F:$F,Purchase!$A:$A,Waterfall!$A48,Purchase!$D:$D,Waterfall!$C48,Purchase!$C:$C,Waterfall!FJ$1)</f>
        <v>0</v>
      </c>
      <c r="FK48" s="4">
        <f>SUMIFS(Purchase!$F:$F,Purchase!$A:$A,Waterfall!$A48,Purchase!$D:$D,Waterfall!$C48,Purchase!$C:$C,Waterfall!FK$1)</f>
        <v>0</v>
      </c>
      <c r="FL48" s="4">
        <f>SUMIFS(Purchase!$F:$F,Purchase!$A:$A,Waterfall!$A48,Purchase!$D:$D,Waterfall!$C48,Purchase!$C:$C,Waterfall!FL$1)</f>
        <v>0</v>
      </c>
      <c r="FM48" s="4">
        <f>SUMIFS(Purchase!$F:$F,Purchase!$A:$A,Waterfall!$A48,Purchase!$D:$D,Waterfall!$C48,Purchase!$C:$C,Waterfall!FM$1)</f>
        <v>0</v>
      </c>
      <c r="FN48" s="4">
        <f>SUMIFS(Purchase!$F:$F,Purchase!$A:$A,Waterfall!$A48,Purchase!$D:$D,Waterfall!$C48,Purchase!$C:$C,Waterfall!FN$1)</f>
        <v>0</v>
      </c>
      <c r="FO48" s="4">
        <f>SUMIFS(Purchase!$F:$F,Purchase!$A:$A,Waterfall!$A48,Purchase!$D:$D,Waterfall!$C48,Purchase!$C:$C,Waterfall!FO$1)</f>
        <v>0</v>
      </c>
      <c r="FP48" s="4">
        <f>SUMIFS(Purchase!$F:$F,Purchase!$A:$A,Waterfall!$A48,Purchase!$D:$D,Waterfall!$C48,Purchase!$C:$C,Waterfall!FP$1)</f>
        <v>0</v>
      </c>
      <c r="FQ48" s="4">
        <f>SUMIFS(Purchase!$F:$F,Purchase!$A:$A,Waterfall!$A48,Purchase!$D:$D,Waterfall!$C48,Purchase!$C:$C,Waterfall!FQ$1)</f>
        <v>0</v>
      </c>
      <c r="FR48" s="4">
        <f>SUMIFS(Purchase!$F:$F,Purchase!$A:$A,Waterfall!$A48,Purchase!$D:$D,Waterfall!$C48,Purchase!$C:$C,Waterfall!FR$1)</f>
        <v>0</v>
      </c>
      <c r="FS48" s="4">
        <f>SUMIFS(Purchase!$F:$F,Purchase!$A:$A,Waterfall!$A48,Purchase!$D:$D,Waterfall!$C48,Purchase!$C:$C,Waterfall!FS$1)</f>
        <v>0</v>
      </c>
      <c r="FT48" s="4">
        <f>SUMIFS(Purchase!$F:$F,Purchase!$A:$A,Waterfall!$A48,Purchase!$D:$D,Waterfall!$C48,Purchase!$C:$C,Waterfall!FT$1)</f>
        <v>0</v>
      </c>
      <c r="FU48" s="4">
        <f>SUMIFS(Purchase!$F:$F,Purchase!$A:$A,Waterfall!$A48,Purchase!$D:$D,Waterfall!$C48,Purchase!$C:$C,Waterfall!FU$1)</f>
        <v>0</v>
      </c>
      <c r="FV48" s="4">
        <f>SUMIFS(Purchase!$F:$F,Purchase!$A:$A,Waterfall!$A48,Purchase!$D:$D,Waterfall!$C48,Purchase!$C:$C,Waterfall!FV$1)</f>
        <v>0</v>
      </c>
      <c r="FW48" s="4">
        <f>SUMIFS(Purchase!$F:$F,Purchase!$A:$A,Waterfall!$A48,Purchase!$D:$D,Waterfall!$C48,Purchase!$C:$C,Waterfall!FW$1)</f>
        <v>0</v>
      </c>
      <c r="FX48" s="4">
        <f>SUMIFS(Purchase!$F:$F,Purchase!$A:$A,Waterfall!$A48,Purchase!$D:$D,Waterfall!$C48,Purchase!$C:$C,Waterfall!FX$1)</f>
        <v>0</v>
      </c>
      <c r="FY48" s="4">
        <f>SUMIFS(Purchase!$F:$F,Purchase!$A:$A,Waterfall!$A48,Purchase!$D:$D,Waterfall!$C48,Purchase!$C:$C,Waterfall!FY$1)</f>
        <v>0</v>
      </c>
      <c r="FZ48" s="4">
        <f>SUMIFS(Purchase!$F:$F,Purchase!$A:$A,Waterfall!$A48,Purchase!$D:$D,Waterfall!$C48,Purchase!$C:$C,Waterfall!FZ$1)</f>
        <v>0</v>
      </c>
      <c r="GA48" s="4">
        <f>SUMIFS(Purchase!$F:$F,Purchase!$A:$A,Waterfall!$A48,Purchase!$D:$D,Waterfall!$C48,Purchase!$C:$C,Waterfall!GA$1)</f>
        <v>0</v>
      </c>
      <c r="GB48" s="4">
        <f>SUMIFS(Purchase!$F:$F,Purchase!$A:$A,Waterfall!$A48,Purchase!$D:$D,Waterfall!$C48,Purchase!$C:$C,Waterfall!GB$1)</f>
        <v>0</v>
      </c>
      <c r="GC48" s="4">
        <f>SUMIFS(Purchase!$F:$F,Purchase!$A:$A,Waterfall!$A48,Purchase!$D:$D,Waterfall!$C48,Purchase!$C:$C,Waterfall!GC$1)</f>
        <v>0</v>
      </c>
      <c r="GD48" s="4">
        <f>SUMIFS(Purchase!$F:$F,Purchase!$A:$A,Waterfall!$A48,Purchase!$D:$D,Waterfall!$C48,Purchase!$C:$C,Waterfall!GD$1)</f>
        <v>0</v>
      </c>
      <c r="GE48" s="4">
        <f>SUMIFS(Purchase!$F:$F,Purchase!$A:$A,Waterfall!$A48,Purchase!$D:$D,Waterfall!$C48,Purchase!$C:$C,Waterfall!GE$1)</f>
        <v>0</v>
      </c>
      <c r="GF48" s="4">
        <f>SUMIFS(Purchase!$F:$F,Purchase!$A:$A,Waterfall!$A48,Purchase!$D:$D,Waterfall!$C48,Purchase!$C:$C,Waterfall!GF$1)</f>
        <v>0</v>
      </c>
      <c r="GG48" s="4">
        <f>SUMIFS(Purchase!$F:$F,Purchase!$A:$A,Waterfall!$A48,Purchase!$D:$D,Waterfall!$C48,Purchase!$C:$C,Waterfall!GG$1)</f>
        <v>0</v>
      </c>
      <c r="GH48" s="4">
        <f>SUMIFS(Purchase!$F:$F,Purchase!$A:$A,Waterfall!$A48,Purchase!$D:$D,Waterfall!$C48,Purchase!$C:$C,Waterfall!GH$1)</f>
        <v>0</v>
      </c>
      <c r="GI48" s="4">
        <f>SUMIFS(Purchase!$F:$F,Purchase!$A:$A,Waterfall!$A48,Purchase!$D:$D,Waterfall!$C48,Purchase!$C:$C,Waterfall!GI$1)</f>
        <v>0</v>
      </c>
    </row>
    <row r="49" spans="1:191" x14ac:dyDescent="0.35">
      <c r="A49" s="8">
        <f t="shared" si="3"/>
        <v>1</v>
      </c>
      <c r="B49" s="2" t="str">
        <f>VLOOKUP($A49,Centers!$B$1:$C$120,2,)</f>
        <v>GATE</v>
      </c>
      <c r="C49" s="3">
        <v>44926</v>
      </c>
      <c r="D49" s="4">
        <f>IF($A49=1,SUM(SUMIFS(Indent!$E:$E,Indent!$C:$C,Waterfall!$C49,Indent!$A:$A,Centers!$A$2),SUMIFS(Indent!$E:$E,Indent!$C:$C,Waterfall!$C49,Indent!$A:$A,Centers!$A$3),SUMIFS(Indent!$E:$E,Indent!$C:$C,Waterfall!$C49,Indent!$A:$A,Centers!$A$4),SUMIFS(Indent!$E:$E,Indent!$C:$C,Waterfall!$C49,Indent!$A:$A,Centers!$A$5),SUMIFS(Indent!$E:$E,Indent!$C:$C,Waterfall!$C49,Indent!$A:$A,Centers!$A$6),SUMIFS(Indent!$E:$E,Indent!$C:$C,Waterfall!$C49,Indent!$A:$A,Centers!$A$7),SUMIFS(Indent!$E:$E,Indent!$C:$C,Waterfall!$C49,Indent!$A:$A,Centers!$A$8)),SUMIFS(Indent!$E:$E,Indent!$C:$C,Waterfall!$C49,Indent!$A:$A,$A49))</f>
        <v>22815</v>
      </c>
      <c r="E49" s="4">
        <f>SUMIFS(Purchase!$F:$F,Purchase!$A:$A,Waterfall!$A49,Purchase!$D:$D,Waterfall!$C49,Purchase!$C:$C,Waterfall!E$1)</f>
        <v>0</v>
      </c>
      <c r="F49" s="4">
        <f>SUMIFS(Purchase!$F:$F,Purchase!$A:$A,Waterfall!$A49,Purchase!$D:$D,Waterfall!$C49,Purchase!$C:$C,Waterfall!F$1)</f>
        <v>0</v>
      </c>
      <c r="G49" s="4">
        <f>SUMIFS(Purchase!$F:$F,Purchase!$A:$A,Waterfall!$A49,Purchase!$D:$D,Waterfall!$C49,Purchase!$C:$C,Waterfall!G$1)</f>
        <v>0</v>
      </c>
      <c r="H49" s="4">
        <f>SUMIFS(Purchase!$F:$F,Purchase!$A:$A,Waterfall!$A49,Purchase!$D:$D,Waterfall!$C49,Purchase!$C:$C,Waterfall!H$1)</f>
        <v>0</v>
      </c>
      <c r="I49" s="4">
        <f>SUMIFS(Purchase!$F:$F,Purchase!$A:$A,Waterfall!$A49,Purchase!$D:$D,Waterfall!$C49,Purchase!$C:$C,Waterfall!I$1)</f>
        <v>0</v>
      </c>
      <c r="J49" s="4">
        <f>SUMIFS(Purchase!$F:$F,Purchase!$A:$A,Waterfall!$A49,Purchase!$D:$D,Waterfall!$C49,Purchase!$C:$C,Waterfall!J$1)</f>
        <v>0</v>
      </c>
      <c r="K49" s="4">
        <f>SUMIFS(Purchase!$F:$F,Purchase!$A:$A,Waterfall!$A49,Purchase!$D:$D,Waterfall!$C49,Purchase!$C:$C,Waterfall!K$1)</f>
        <v>0</v>
      </c>
      <c r="L49" s="4">
        <f>SUMIFS(Purchase!$F:$F,Purchase!$A:$A,Waterfall!$A49,Purchase!$D:$D,Waterfall!$C49,Purchase!$C:$C,Waterfall!L$1)</f>
        <v>0</v>
      </c>
      <c r="M49" s="4">
        <f>SUMIFS(Purchase!$F:$F,Purchase!$A:$A,Waterfall!$A49,Purchase!$D:$D,Waterfall!$C49,Purchase!$C:$C,Waterfall!M$1)</f>
        <v>0</v>
      </c>
      <c r="N49" s="4">
        <f>SUMIFS(Purchase!$F:$F,Purchase!$A:$A,Waterfall!$A49,Purchase!$D:$D,Waterfall!$C49,Purchase!$C:$C,Waterfall!N$1)</f>
        <v>0</v>
      </c>
      <c r="O49" s="4">
        <f>SUMIFS(Purchase!$F:$F,Purchase!$A:$A,Waterfall!$A49,Purchase!$D:$D,Waterfall!$C49,Purchase!$C:$C,Waterfall!O$1)</f>
        <v>0</v>
      </c>
      <c r="P49" s="4">
        <f>SUMIFS(Purchase!$F:$F,Purchase!$A:$A,Waterfall!$A49,Purchase!$D:$D,Waterfall!$C49,Purchase!$C:$C,Waterfall!P$1)</f>
        <v>0</v>
      </c>
      <c r="Q49" s="4">
        <f>SUMIFS(Purchase!$F:$F,Purchase!$A:$A,Waterfall!$A49,Purchase!$D:$D,Waterfall!$C49,Purchase!$C:$C,Waterfall!Q$1)</f>
        <v>0</v>
      </c>
      <c r="R49" s="4">
        <f>SUMIFS(Purchase!$F:$F,Purchase!$A:$A,Waterfall!$A49,Purchase!$D:$D,Waterfall!$C49,Purchase!$C:$C,Waterfall!R$1)</f>
        <v>0</v>
      </c>
      <c r="S49" s="4">
        <f>SUMIFS(Purchase!$F:$F,Purchase!$A:$A,Waterfall!$A49,Purchase!$D:$D,Waterfall!$C49,Purchase!$C:$C,Waterfall!S$1)</f>
        <v>0</v>
      </c>
      <c r="T49" s="4">
        <f>SUMIFS(Purchase!$F:$F,Purchase!$A:$A,Waterfall!$A49,Purchase!$D:$D,Waterfall!$C49,Purchase!$C:$C,Waterfall!T$1)</f>
        <v>0</v>
      </c>
      <c r="U49" s="4">
        <f>SUMIFS(Purchase!$F:$F,Purchase!$A:$A,Waterfall!$A49,Purchase!$D:$D,Waterfall!$C49,Purchase!$C:$C,Waterfall!U$1)</f>
        <v>0</v>
      </c>
      <c r="V49" s="4">
        <f>SUMIFS(Purchase!$F:$F,Purchase!$A:$A,Waterfall!$A49,Purchase!$D:$D,Waterfall!$C49,Purchase!$C:$C,Waterfall!V$1)</f>
        <v>0</v>
      </c>
      <c r="W49" s="4">
        <f>SUMIFS(Purchase!$F:$F,Purchase!$A:$A,Waterfall!$A49,Purchase!$D:$D,Waterfall!$C49,Purchase!$C:$C,Waterfall!W$1)</f>
        <v>0</v>
      </c>
      <c r="X49" s="4">
        <f>SUMIFS(Purchase!$F:$F,Purchase!$A:$A,Waterfall!$A49,Purchase!$D:$D,Waterfall!$C49,Purchase!$C:$C,Waterfall!X$1)</f>
        <v>0</v>
      </c>
      <c r="Y49" s="4">
        <f>SUMIFS(Purchase!$F:$F,Purchase!$A:$A,Waterfall!$A49,Purchase!$D:$D,Waterfall!$C49,Purchase!$C:$C,Waterfall!Y$1)</f>
        <v>0</v>
      </c>
      <c r="Z49" s="4">
        <f>SUMIFS(Purchase!$F:$F,Purchase!$A:$A,Waterfall!$A49,Purchase!$D:$D,Waterfall!$C49,Purchase!$C:$C,Waterfall!Z$1)</f>
        <v>0</v>
      </c>
      <c r="AA49" s="4">
        <f>SUMIFS(Purchase!$F:$F,Purchase!$A:$A,Waterfall!$A49,Purchase!$D:$D,Waterfall!$C49,Purchase!$C:$C,Waterfall!AA$1)</f>
        <v>0</v>
      </c>
      <c r="AB49" s="4">
        <f>SUMIFS(Purchase!$F:$F,Purchase!$A:$A,Waterfall!$A49,Purchase!$D:$D,Waterfall!$C49,Purchase!$C:$C,Waterfall!AB$1)</f>
        <v>0</v>
      </c>
      <c r="AC49" s="4">
        <f>SUMIFS(Purchase!$F:$F,Purchase!$A:$A,Waterfall!$A49,Purchase!$D:$D,Waterfall!$C49,Purchase!$C:$C,Waterfall!AC$1)</f>
        <v>0</v>
      </c>
      <c r="AD49" s="4">
        <f>SUMIFS(Purchase!$F:$F,Purchase!$A:$A,Waterfall!$A49,Purchase!$D:$D,Waterfall!$C49,Purchase!$C:$C,Waterfall!AD$1)</f>
        <v>0</v>
      </c>
      <c r="AE49" s="4">
        <f>SUMIFS(Purchase!$F:$F,Purchase!$A:$A,Waterfall!$A49,Purchase!$D:$D,Waterfall!$C49,Purchase!$C:$C,Waterfall!AE$1)</f>
        <v>0</v>
      </c>
      <c r="AF49" s="4">
        <f>SUMIFS(Purchase!$F:$F,Purchase!$A:$A,Waterfall!$A49,Purchase!$D:$D,Waterfall!$C49,Purchase!$C:$C,Waterfall!AF$1)</f>
        <v>0</v>
      </c>
      <c r="AG49" s="4">
        <f>SUMIFS(Purchase!$F:$F,Purchase!$A:$A,Waterfall!$A49,Purchase!$D:$D,Waterfall!$C49,Purchase!$C:$C,Waterfall!AG$1)</f>
        <v>0</v>
      </c>
      <c r="AH49" s="4">
        <f>SUMIFS(Purchase!$F:$F,Purchase!$A:$A,Waterfall!$A49,Purchase!$D:$D,Waterfall!$C49,Purchase!$C:$C,Waterfall!AH$1)</f>
        <v>0</v>
      </c>
      <c r="AI49" s="4">
        <f>SUMIFS(Purchase!$F:$F,Purchase!$A:$A,Waterfall!$A49,Purchase!$D:$D,Waterfall!$C49,Purchase!$C:$C,Waterfall!AI$1)</f>
        <v>0</v>
      </c>
      <c r="AJ49" s="4">
        <f>SUMIFS(Purchase!$F:$F,Purchase!$A:$A,Waterfall!$A49,Purchase!$D:$D,Waterfall!$C49,Purchase!$C:$C,Waterfall!AJ$1)</f>
        <v>0</v>
      </c>
      <c r="AK49" s="4">
        <f>SUMIFS(Purchase!$F:$F,Purchase!$A:$A,Waterfall!$A49,Purchase!$D:$D,Waterfall!$C49,Purchase!$C:$C,Waterfall!AK$1)</f>
        <v>0</v>
      </c>
      <c r="AL49" s="4">
        <f>SUMIFS(Purchase!$F:$F,Purchase!$A:$A,Waterfall!$A49,Purchase!$D:$D,Waterfall!$C49,Purchase!$C:$C,Waterfall!AL$1)</f>
        <v>0</v>
      </c>
      <c r="AM49" s="4">
        <f>SUMIFS(Purchase!$F:$F,Purchase!$A:$A,Waterfall!$A49,Purchase!$D:$D,Waterfall!$C49,Purchase!$C:$C,Waterfall!AM$1)</f>
        <v>0</v>
      </c>
      <c r="AN49" s="4">
        <f>SUMIFS(Purchase!$F:$F,Purchase!$A:$A,Waterfall!$A49,Purchase!$D:$D,Waterfall!$C49,Purchase!$C:$C,Waterfall!AN$1)</f>
        <v>0</v>
      </c>
      <c r="AO49" s="4">
        <f>SUMIFS(Purchase!$F:$F,Purchase!$A:$A,Waterfall!$A49,Purchase!$D:$D,Waterfall!$C49,Purchase!$C:$C,Waterfall!AO$1)</f>
        <v>0</v>
      </c>
      <c r="AP49" s="4">
        <f>SUMIFS(Purchase!$F:$F,Purchase!$A:$A,Waterfall!$A49,Purchase!$D:$D,Waterfall!$C49,Purchase!$C:$C,Waterfall!AP$1)</f>
        <v>0</v>
      </c>
      <c r="AQ49" s="4">
        <f>SUMIFS(Purchase!$F:$F,Purchase!$A:$A,Waterfall!$A49,Purchase!$D:$D,Waterfall!$C49,Purchase!$C:$C,Waterfall!AQ$1)</f>
        <v>0</v>
      </c>
      <c r="AR49" s="4">
        <f>SUMIFS(Purchase!$F:$F,Purchase!$A:$A,Waterfall!$A49,Purchase!$D:$D,Waterfall!$C49,Purchase!$C:$C,Waterfall!AR$1)</f>
        <v>0</v>
      </c>
      <c r="AS49" s="4">
        <f>SUMIFS(Purchase!$F:$F,Purchase!$A:$A,Waterfall!$A49,Purchase!$D:$D,Waterfall!$C49,Purchase!$C:$C,Waterfall!AS$1)</f>
        <v>0</v>
      </c>
      <c r="AT49" s="4">
        <f>SUMIFS(Purchase!$F:$F,Purchase!$A:$A,Waterfall!$A49,Purchase!$D:$D,Waterfall!$C49,Purchase!$C:$C,Waterfall!AT$1)</f>
        <v>0</v>
      </c>
      <c r="AU49" s="4">
        <f>SUMIFS(Purchase!$F:$F,Purchase!$A:$A,Waterfall!$A49,Purchase!$D:$D,Waterfall!$C49,Purchase!$C:$C,Waterfall!AU$1)</f>
        <v>0</v>
      </c>
      <c r="AV49" s="4">
        <f>SUMIFS(Purchase!$F:$F,Purchase!$A:$A,Waterfall!$A49,Purchase!$D:$D,Waterfall!$C49,Purchase!$C:$C,Waterfall!AV$1)</f>
        <v>0</v>
      </c>
      <c r="AW49" s="4">
        <f>SUMIFS(Purchase!$F:$F,Purchase!$A:$A,Waterfall!$A49,Purchase!$D:$D,Waterfall!$C49,Purchase!$C:$C,Waterfall!AW$1)</f>
        <v>0</v>
      </c>
      <c r="AX49" s="4">
        <f>SUMIFS(Purchase!$F:$F,Purchase!$A:$A,Waterfall!$A49,Purchase!$D:$D,Waterfall!$C49,Purchase!$C:$C,Waterfall!AX$1)</f>
        <v>3730.88</v>
      </c>
      <c r="AY49" s="4">
        <f>SUMIFS(Purchase!$F:$F,Purchase!$A:$A,Waterfall!$A49,Purchase!$D:$D,Waterfall!$C49,Purchase!$C:$C,Waterfall!AY$1)</f>
        <v>449.95</v>
      </c>
      <c r="AZ49" s="4">
        <f>SUMIFS(Purchase!$F:$F,Purchase!$A:$A,Waterfall!$A49,Purchase!$D:$D,Waterfall!$C49,Purchase!$C:$C,Waterfall!AZ$1)</f>
        <v>10361.32</v>
      </c>
      <c r="BA49" s="4">
        <f>SUMIFS(Purchase!$F:$F,Purchase!$A:$A,Waterfall!$A49,Purchase!$D:$D,Waterfall!$C49,Purchase!$C:$C,Waterfall!BA$1)</f>
        <v>9824.6299999999992</v>
      </c>
      <c r="BB49" s="4">
        <f>SUMIFS(Purchase!$F:$F,Purchase!$A:$A,Waterfall!$A49,Purchase!$D:$D,Waterfall!$C49,Purchase!$C:$C,Waterfall!BB$1)</f>
        <v>2103.84</v>
      </c>
      <c r="BC49" s="4">
        <f>SUMIFS(Purchase!$F:$F,Purchase!$A:$A,Waterfall!$A49,Purchase!$D:$D,Waterfall!$C49,Purchase!$C:$C,Waterfall!BC$1)</f>
        <v>0</v>
      </c>
      <c r="BD49" s="4">
        <f>SUMIFS(Purchase!$F:$F,Purchase!$A:$A,Waterfall!$A49,Purchase!$D:$D,Waterfall!$C49,Purchase!$C:$C,Waterfall!BD$1)</f>
        <v>0</v>
      </c>
      <c r="BE49" s="4">
        <f>SUMIFS(Purchase!$F:$F,Purchase!$A:$A,Waterfall!$A49,Purchase!$D:$D,Waterfall!$C49,Purchase!$C:$C,Waterfall!BE$1)</f>
        <v>0</v>
      </c>
      <c r="BF49" s="4">
        <f>SUMIFS(Purchase!$F:$F,Purchase!$A:$A,Waterfall!$A49,Purchase!$D:$D,Waterfall!$C49,Purchase!$C:$C,Waterfall!BF$1)</f>
        <v>0</v>
      </c>
      <c r="BG49" s="4">
        <f>SUMIFS(Purchase!$F:$F,Purchase!$A:$A,Waterfall!$A49,Purchase!$D:$D,Waterfall!$C49,Purchase!$C:$C,Waterfall!BG$1)</f>
        <v>0</v>
      </c>
      <c r="BH49" s="4">
        <f>SUMIFS(Purchase!$F:$F,Purchase!$A:$A,Waterfall!$A49,Purchase!$D:$D,Waterfall!$C49,Purchase!$C:$C,Waterfall!BH$1)</f>
        <v>0</v>
      </c>
      <c r="BI49" s="4">
        <f>SUMIFS(Purchase!$F:$F,Purchase!$A:$A,Waterfall!$A49,Purchase!$D:$D,Waterfall!$C49,Purchase!$C:$C,Waterfall!BI$1)</f>
        <v>0</v>
      </c>
      <c r="BJ49" s="4">
        <f>SUMIFS(Purchase!$F:$F,Purchase!$A:$A,Waterfall!$A49,Purchase!$D:$D,Waterfall!$C49,Purchase!$C:$C,Waterfall!BJ$1)</f>
        <v>0</v>
      </c>
      <c r="BK49" s="4">
        <f>SUMIFS(Purchase!$F:$F,Purchase!$A:$A,Waterfall!$A49,Purchase!$D:$D,Waterfall!$C49,Purchase!$C:$C,Waterfall!BK$1)</f>
        <v>0</v>
      </c>
      <c r="BL49" s="4">
        <f>SUMIFS(Purchase!$F:$F,Purchase!$A:$A,Waterfall!$A49,Purchase!$D:$D,Waterfall!$C49,Purchase!$C:$C,Waterfall!BL$1)</f>
        <v>0</v>
      </c>
      <c r="BM49" s="4">
        <f>SUMIFS(Purchase!$F:$F,Purchase!$A:$A,Waterfall!$A49,Purchase!$D:$D,Waterfall!$C49,Purchase!$C:$C,Waterfall!BM$1)</f>
        <v>0</v>
      </c>
      <c r="BN49" s="4">
        <f>SUMIFS(Purchase!$F:$F,Purchase!$A:$A,Waterfall!$A49,Purchase!$D:$D,Waterfall!$C49,Purchase!$C:$C,Waterfall!BN$1)</f>
        <v>0</v>
      </c>
      <c r="BO49" s="4">
        <f>SUMIFS(Purchase!$F:$F,Purchase!$A:$A,Waterfall!$A49,Purchase!$D:$D,Waterfall!$C49,Purchase!$C:$C,Waterfall!BO$1)</f>
        <v>0</v>
      </c>
      <c r="BP49" s="4">
        <f>SUMIFS(Purchase!$F:$F,Purchase!$A:$A,Waterfall!$A49,Purchase!$D:$D,Waterfall!$C49,Purchase!$C:$C,Waterfall!BP$1)</f>
        <v>0</v>
      </c>
      <c r="BQ49" s="4">
        <f>SUMIFS(Purchase!$F:$F,Purchase!$A:$A,Waterfall!$A49,Purchase!$D:$D,Waterfall!$C49,Purchase!$C:$C,Waterfall!BQ$1)</f>
        <v>0</v>
      </c>
      <c r="BR49" s="4">
        <f>SUMIFS(Purchase!$F:$F,Purchase!$A:$A,Waterfall!$A49,Purchase!$D:$D,Waterfall!$C49,Purchase!$C:$C,Waterfall!BR$1)</f>
        <v>0</v>
      </c>
      <c r="BS49" s="4">
        <f>SUMIFS(Purchase!$F:$F,Purchase!$A:$A,Waterfall!$A49,Purchase!$D:$D,Waterfall!$C49,Purchase!$C:$C,Waterfall!BS$1)</f>
        <v>0</v>
      </c>
      <c r="BT49" s="4">
        <f>SUMIFS(Purchase!$F:$F,Purchase!$A:$A,Waterfall!$A49,Purchase!$D:$D,Waterfall!$C49,Purchase!$C:$C,Waterfall!BT$1)</f>
        <v>0</v>
      </c>
      <c r="BU49" s="4">
        <f>SUMIFS(Purchase!$F:$F,Purchase!$A:$A,Waterfall!$A49,Purchase!$D:$D,Waterfall!$C49,Purchase!$C:$C,Waterfall!BU$1)</f>
        <v>0</v>
      </c>
      <c r="BV49" s="4">
        <f>SUMIFS(Purchase!$F:$F,Purchase!$A:$A,Waterfall!$A49,Purchase!$D:$D,Waterfall!$C49,Purchase!$C:$C,Waterfall!BV$1)</f>
        <v>0</v>
      </c>
      <c r="BW49" s="4">
        <f>SUMIFS(Purchase!$F:$F,Purchase!$A:$A,Waterfall!$A49,Purchase!$D:$D,Waterfall!$C49,Purchase!$C:$C,Waterfall!BW$1)</f>
        <v>0</v>
      </c>
      <c r="BX49" s="4">
        <f>SUMIFS(Purchase!$F:$F,Purchase!$A:$A,Waterfall!$A49,Purchase!$D:$D,Waterfall!$C49,Purchase!$C:$C,Waterfall!BX$1)</f>
        <v>0</v>
      </c>
      <c r="BY49" s="4">
        <f>SUMIFS(Purchase!$F:$F,Purchase!$A:$A,Waterfall!$A49,Purchase!$D:$D,Waterfall!$C49,Purchase!$C:$C,Waterfall!BY$1)</f>
        <v>0</v>
      </c>
      <c r="BZ49" s="4">
        <f>SUMIFS(Purchase!$F:$F,Purchase!$A:$A,Waterfall!$A49,Purchase!$D:$D,Waterfall!$C49,Purchase!$C:$C,Waterfall!BZ$1)</f>
        <v>0</v>
      </c>
      <c r="CA49" s="4">
        <f>SUMIFS(Purchase!$F:$F,Purchase!$A:$A,Waterfall!$A49,Purchase!$D:$D,Waterfall!$C49,Purchase!$C:$C,Waterfall!CA$1)</f>
        <v>0</v>
      </c>
      <c r="CB49" s="4">
        <f>SUMIFS(Purchase!$F:$F,Purchase!$A:$A,Waterfall!$A49,Purchase!$D:$D,Waterfall!$C49,Purchase!$C:$C,Waterfall!CB$1)</f>
        <v>0</v>
      </c>
      <c r="CC49" s="4">
        <f>SUMIFS(Purchase!$F:$F,Purchase!$A:$A,Waterfall!$A49,Purchase!$D:$D,Waterfall!$C49,Purchase!$C:$C,Waterfall!CC$1)</f>
        <v>0</v>
      </c>
      <c r="CD49" s="4">
        <f>SUMIFS(Purchase!$F:$F,Purchase!$A:$A,Waterfall!$A49,Purchase!$D:$D,Waterfall!$C49,Purchase!$C:$C,Waterfall!CD$1)</f>
        <v>0</v>
      </c>
      <c r="CE49" s="4">
        <f>SUMIFS(Purchase!$F:$F,Purchase!$A:$A,Waterfall!$A49,Purchase!$D:$D,Waterfall!$C49,Purchase!$C:$C,Waterfall!CE$1)</f>
        <v>0</v>
      </c>
      <c r="CF49" s="4">
        <f>SUMIFS(Purchase!$F:$F,Purchase!$A:$A,Waterfall!$A49,Purchase!$D:$D,Waterfall!$C49,Purchase!$C:$C,Waterfall!CF$1)</f>
        <v>0</v>
      </c>
      <c r="CG49" s="4">
        <f>SUMIFS(Purchase!$F:$F,Purchase!$A:$A,Waterfall!$A49,Purchase!$D:$D,Waterfall!$C49,Purchase!$C:$C,Waterfall!CG$1)</f>
        <v>0</v>
      </c>
      <c r="CH49" s="4">
        <f>SUMIFS(Purchase!$F:$F,Purchase!$A:$A,Waterfall!$A49,Purchase!$D:$D,Waterfall!$C49,Purchase!$C:$C,Waterfall!CH$1)</f>
        <v>0</v>
      </c>
      <c r="CI49" s="4">
        <f>SUMIFS(Purchase!$F:$F,Purchase!$A:$A,Waterfall!$A49,Purchase!$D:$D,Waterfall!$C49,Purchase!$C:$C,Waterfall!CI$1)</f>
        <v>0</v>
      </c>
      <c r="CJ49" s="4">
        <f>SUMIFS(Purchase!$F:$F,Purchase!$A:$A,Waterfall!$A49,Purchase!$D:$D,Waterfall!$C49,Purchase!$C:$C,Waterfall!CJ$1)</f>
        <v>0</v>
      </c>
      <c r="CK49" s="4">
        <f>SUMIFS(Purchase!$F:$F,Purchase!$A:$A,Waterfall!$A49,Purchase!$D:$D,Waterfall!$C49,Purchase!$C:$C,Waterfall!CK$1)</f>
        <v>0</v>
      </c>
      <c r="CL49" s="4">
        <f>SUMIFS(Purchase!$F:$F,Purchase!$A:$A,Waterfall!$A49,Purchase!$D:$D,Waterfall!$C49,Purchase!$C:$C,Waterfall!CL$1)</f>
        <v>0</v>
      </c>
      <c r="CM49" s="4">
        <f>SUMIFS(Purchase!$F:$F,Purchase!$A:$A,Waterfall!$A49,Purchase!$D:$D,Waterfall!$C49,Purchase!$C:$C,Waterfall!CM$1)</f>
        <v>0</v>
      </c>
      <c r="CN49" s="4">
        <f>SUMIFS(Purchase!$F:$F,Purchase!$A:$A,Waterfall!$A49,Purchase!$D:$D,Waterfall!$C49,Purchase!$C:$C,Waterfall!CN$1)</f>
        <v>0</v>
      </c>
      <c r="CO49" s="4">
        <f>SUMIFS(Purchase!$F:$F,Purchase!$A:$A,Waterfall!$A49,Purchase!$D:$D,Waterfall!$C49,Purchase!$C:$C,Waterfall!CO$1)</f>
        <v>0</v>
      </c>
      <c r="CP49" s="4">
        <f>SUMIFS(Purchase!$F:$F,Purchase!$A:$A,Waterfall!$A49,Purchase!$D:$D,Waterfall!$C49,Purchase!$C:$C,Waterfall!CP$1)</f>
        <v>0</v>
      </c>
      <c r="CQ49" s="4">
        <f>SUMIFS(Purchase!$F:$F,Purchase!$A:$A,Waterfall!$A49,Purchase!$D:$D,Waterfall!$C49,Purchase!$C:$C,Waterfall!CQ$1)</f>
        <v>0</v>
      </c>
      <c r="CR49" s="4">
        <f>SUMIFS(Purchase!$F:$F,Purchase!$A:$A,Waterfall!$A49,Purchase!$D:$D,Waterfall!$C49,Purchase!$C:$C,Waterfall!CR$1)</f>
        <v>0</v>
      </c>
      <c r="CS49" s="4">
        <f>SUMIFS(Purchase!$F:$F,Purchase!$A:$A,Waterfall!$A49,Purchase!$D:$D,Waterfall!$C49,Purchase!$C:$C,Waterfall!CS$1)</f>
        <v>0</v>
      </c>
      <c r="CT49" s="4">
        <f>SUMIFS(Purchase!$F:$F,Purchase!$A:$A,Waterfall!$A49,Purchase!$D:$D,Waterfall!$C49,Purchase!$C:$C,Waterfall!CT$1)</f>
        <v>0</v>
      </c>
      <c r="CU49" s="4">
        <f>SUMIFS(Purchase!$F:$F,Purchase!$A:$A,Waterfall!$A49,Purchase!$D:$D,Waterfall!$C49,Purchase!$C:$C,Waterfall!CU$1)</f>
        <v>0</v>
      </c>
      <c r="CV49" s="4">
        <f>SUMIFS(Purchase!$F:$F,Purchase!$A:$A,Waterfall!$A49,Purchase!$D:$D,Waterfall!$C49,Purchase!$C:$C,Waterfall!CV$1)</f>
        <v>0</v>
      </c>
      <c r="CW49" s="4">
        <f>SUMIFS(Purchase!$F:$F,Purchase!$A:$A,Waterfall!$A49,Purchase!$D:$D,Waterfall!$C49,Purchase!$C:$C,Waterfall!CW$1)</f>
        <v>0</v>
      </c>
      <c r="CX49" s="4">
        <f>SUMIFS(Purchase!$F:$F,Purchase!$A:$A,Waterfall!$A49,Purchase!$D:$D,Waterfall!$C49,Purchase!$C:$C,Waterfall!CX$1)</f>
        <v>0</v>
      </c>
      <c r="CY49" s="4">
        <f>SUMIFS(Purchase!$F:$F,Purchase!$A:$A,Waterfall!$A49,Purchase!$D:$D,Waterfall!$C49,Purchase!$C:$C,Waterfall!CY$1)</f>
        <v>0</v>
      </c>
      <c r="CZ49" s="4">
        <f>SUMIFS(Purchase!$F:$F,Purchase!$A:$A,Waterfall!$A49,Purchase!$D:$D,Waterfall!$C49,Purchase!$C:$C,Waterfall!CZ$1)</f>
        <v>0</v>
      </c>
      <c r="DA49" s="4">
        <f>SUMIFS(Purchase!$F:$F,Purchase!$A:$A,Waterfall!$A49,Purchase!$D:$D,Waterfall!$C49,Purchase!$C:$C,Waterfall!DA$1)</f>
        <v>0</v>
      </c>
      <c r="DB49" s="4">
        <f>SUMIFS(Purchase!$F:$F,Purchase!$A:$A,Waterfall!$A49,Purchase!$D:$D,Waterfall!$C49,Purchase!$C:$C,Waterfall!DB$1)</f>
        <v>0</v>
      </c>
      <c r="DC49" s="4">
        <f>SUMIFS(Purchase!$F:$F,Purchase!$A:$A,Waterfall!$A49,Purchase!$D:$D,Waterfall!$C49,Purchase!$C:$C,Waterfall!DC$1)</f>
        <v>0</v>
      </c>
      <c r="DD49" s="4">
        <f>SUMIFS(Purchase!$F:$F,Purchase!$A:$A,Waterfall!$A49,Purchase!$D:$D,Waterfall!$C49,Purchase!$C:$C,Waterfall!DD$1)</f>
        <v>0</v>
      </c>
      <c r="DE49" s="4">
        <f>SUMIFS(Purchase!$F:$F,Purchase!$A:$A,Waterfall!$A49,Purchase!$D:$D,Waterfall!$C49,Purchase!$C:$C,Waterfall!DE$1)</f>
        <v>0</v>
      </c>
      <c r="DF49" s="4">
        <f>SUMIFS(Purchase!$F:$F,Purchase!$A:$A,Waterfall!$A49,Purchase!$D:$D,Waterfall!$C49,Purchase!$C:$C,Waterfall!DF$1)</f>
        <v>0</v>
      </c>
      <c r="DG49" s="4">
        <f>SUMIFS(Purchase!$F:$F,Purchase!$A:$A,Waterfall!$A49,Purchase!$D:$D,Waterfall!$C49,Purchase!$C:$C,Waterfall!DG$1)</f>
        <v>0</v>
      </c>
      <c r="DH49" s="4">
        <f>SUMIFS(Purchase!$F:$F,Purchase!$A:$A,Waterfall!$A49,Purchase!$D:$D,Waterfall!$C49,Purchase!$C:$C,Waterfall!DH$1)</f>
        <v>0</v>
      </c>
      <c r="DI49" s="4">
        <f>SUMIFS(Purchase!$F:$F,Purchase!$A:$A,Waterfall!$A49,Purchase!$D:$D,Waterfall!$C49,Purchase!$C:$C,Waterfall!DI$1)</f>
        <v>0</v>
      </c>
      <c r="DJ49" s="4">
        <f>SUMIFS(Purchase!$F:$F,Purchase!$A:$A,Waterfall!$A49,Purchase!$D:$D,Waterfall!$C49,Purchase!$C:$C,Waterfall!DJ$1)</f>
        <v>0</v>
      </c>
      <c r="DK49" s="4">
        <f>SUMIFS(Purchase!$F:$F,Purchase!$A:$A,Waterfall!$A49,Purchase!$D:$D,Waterfall!$C49,Purchase!$C:$C,Waterfall!DK$1)</f>
        <v>0</v>
      </c>
      <c r="DL49" s="4">
        <f>SUMIFS(Purchase!$F:$F,Purchase!$A:$A,Waterfall!$A49,Purchase!$D:$D,Waterfall!$C49,Purchase!$C:$C,Waterfall!DL$1)</f>
        <v>0</v>
      </c>
      <c r="DM49" s="4">
        <f>SUMIFS(Purchase!$F:$F,Purchase!$A:$A,Waterfall!$A49,Purchase!$D:$D,Waterfall!$C49,Purchase!$C:$C,Waterfall!DM$1)</f>
        <v>0</v>
      </c>
      <c r="DN49" s="4">
        <f>SUMIFS(Purchase!$F:$F,Purchase!$A:$A,Waterfall!$A49,Purchase!$D:$D,Waterfall!$C49,Purchase!$C:$C,Waterfall!DN$1)</f>
        <v>0</v>
      </c>
      <c r="DO49" s="4">
        <f>SUMIFS(Purchase!$F:$F,Purchase!$A:$A,Waterfall!$A49,Purchase!$D:$D,Waterfall!$C49,Purchase!$C:$C,Waterfall!DO$1)</f>
        <v>0</v>
      </c>
      <c r="DP49" s="4">
        <f>SUMIFS(Purchase!$F:$F,Purchase!$A:$A,Waterfall!$A49,Purchase!$D:$D,Waterfall!$C49,Purchase!$C:$C,Waterfall!DP$1)</f>
        <v>0</v>
      </c>
      <c r="DQ49" s="4">
        <f>SUMIFS(Purchase!$F:$F,Purchase!$A:$A,Waterfall!$A49,Purchase!$D:$D,Waterfall!$C49,Purchase!$C:$C,Waterfall!DQ$1)</f>
        <v>0</v>
      </c>
      <c r="DR49" s="4">
        <f>SUMIFS(Purchase!$F:$F,Purchase!$A:$A,Waterfall!$A49,Purchase!$D:$D,Waterfall!$C49,Purchase!$C:$C,Waterfall!DR$1)</f>
        <v>0</v>
      </c>
      <c r="DS49" s="4">
        <f>SUMIFS(Purchase!$F:$F,Purchase!$A:$A,Waterfall!$A49,Purchase!$D:$D,Waterfall!$C49,Purchase!$C:$C,Waterfall!DS$1)</f>
        <v>0</v>
      </c>
      <c r="DT49" s="4">
        <f>SUMIFS(Purchase!$F:$F,Purchase!$A:$A,Waterfall!$A49,Purchase!$D:$D,Waterfall!$C49,Purchase!$C:$C,Waterfall!DT$1)</f>
        <v>0</v>
      </c>
      <c r="DU49" s="4">
        <f>SUMIFS(Purchase!$F:$F,Purchase!$A:$A,Waterfall!$A49,Purchase!$D:$D,Waterfall!$C49,Purchase!$C:$C,Waterfall!DU$1)</f>
        <v>0</v>
      </c>
      <c r="DV49" s="4">
        <f>SUMIFS(Purchase!$F:$F,Purchase!$A:$A,Waterfall!$A49,Purchase!$D:$D,Waterfall!$C49,Purchase!$C:$C,Waterfall!DV$1)</f>
        <v>0</v>
      </c>
      <c r="DW49" s="4">
        <f>SUMIFS(Purchase!$F:$F,Purchase!$A:$A,Waterfall!$A49,Purchase!$D:$D,Waterfall!$C49,Purchase!$C:$C,Waterfall!DW$1)</f>
        <v>0</v>
      </c>
      <c r="DX49" s="4">
        <f>SUMIFS(Purchase!$F:$F,Purchase!$A:$A,Waterfall!$A49,Purchase!$D:$D,Waterfall!$C49,Purchase!$C:$C,Waterfall!DX$1)</f>
        <v>0</v>
      </c>
      <c r="DY49" s="4">
        <f>SUMIFS(Purchase!$F:$F,Purchase!$A:$A,Waterfall!$A49,Purchase!$D:$D,Waterfall!$C49,Purchase!$C:$C,Waterfall!DY$1)</f>
        <v>0</v>
      </c>
      <c r="DZ49" s="4">
        <f>SUMIFS(Purchase!$F:$F,Purchase!$A:$A,Waterfall!$A49,Purchase!$D:$D,Waterfall!$C49,Purchase!$C:$C,Waterfall!DZ$1)</f>
        <v>0</v>
      </c>
      <c r="EA49" s="4">
        <f>SUMIFS(Purchase!$F:$F,Purchase!$A:$A,Waterfall!$A49,Purchase!$D:$D,Waterfall!$C49,Purchase!$C:$C,Waterfall!EA$1)</f>
        <v>0</v>
      </c>
      <c r="EB49" s="4">
        <f>SUMIFS(Purchase!$F:$F,Purchase!$A:$A,Waterfall!$A49,Purchase!$D:$D,Waterfall!$C49,Purchase!$C:$C,Waterfall!EB$1)</f>
        <v>0</v>
      </c>
      <c r="EC49" s="4">
        <f>SUMIFS(Purchase!$F:$F,Purchase!$A:$A,Waterfall!$A49,Purchase!$D:$D,Waterfall!$C49,Purchase!$C:$C,Waterfall!EC$1)</f>
        <v>0</v>
      </c>
      <c r="ED49" s="4">
        <f>SUMIFS(Purchase!$F:$F,Purchase!$A:$A,Waterfall!$A49,Purchase!$D:$D,Waterfall!$C49,Purchase!$C:$C,Waterfall!ED$1)</f>
        <v>0</v>
      </c>
      <c r="EE49" s="4">
        <f>SUMIFS(Purchase!$F:$F,Purchase!$A:$A,Waterfall!$A49,Purchase!$D:$D,Waterfall!$C49,Purchase!$C:$C,Waterfall!EE$1)</f>
        <v>0</v>
      </c>
      <c r="EF49" s="4">
        <f>SUMIFS(Purchase!$F:$F,Purchase!$A:$A,Waterfall!$A49,Purchase!$D:$D,Waterfall!$C49,Purchase!$C:$C,Waterfall!EF$1)</f>
        <v>0</v>
      </c>
      <c r="EG49" s="4">
        <f>SUMIFS(Purchase!$F:$F,Purchase!$A:$A,Waterfall!$A49,Purchase!$D:$D,Waterfall!$C49,Purchase!$C:$C,Waterfall!EG$1)</f>
        <v>0</v>
      </c>
      <c r="EH49" s="4">
        <f>SUMIFS(Purchase!$F:$F,Purchase!$A:$A,Waterfall!$A49,Purchase!$D:$D,Waterfall!$C49,Purchase!$C:$C,Waterfall!EH$1)</f>
        <v>0</v>
      </c>
      <c r="EI49" s="4">
        <f>SUMIFS(Purchase!$F:$F,Purchase!$A:$A,Waterfall!$A49,Purchase!$D:$D,Waterfall!$C49,Purchase!$C:$C,Waterfall!EI$1)</f>
        <v>0</v>
      </c>
      <c r="EJ49" s="4">
        <f>SUMIFS(Purchase!$F:$F,Purchase!$A:$A,Waterfall!$A49,Purchase!$D:$D,Waterfall!$C49,Purchase!$C:$C,Waterfall!EJ$1)</f>
        <v>0</v>
      </c>
      <c r="EK49" s="4">
        <f>SUMIFS(Purchase!$F:$F,Purchase!$A:$A,Waterfall!$A49,Purchase!$D:$D,Waterfall!$C49,Purchase!$C:$C,Waterfall!EK$1)</f>
        <v>0</v>
      </c>
      <c r="EL49" s="4">
        <f>SUMIFS(Purchase!$F:$F,Purchase!$A:$A,Waterfall!$A49,Purchase!$D:$D,Waterfall!$C49,Purchase!$C:$C,Waterfall!EL$1)</f>
        <v>0</v>
      </c>
      <c r="EM49" s="4">
        <f>SUMIFS(Purchase!$F:$F,Purchase!$A:$A,Waterfall!$A49,Purchase!$D:$D,Waterfall!$C49,Purchase!$C:$C,Waterfall!EM$1)</f>
        <v>0</v>
      </c>
      <c r="EN49" s="4">
        <f>SUMIFS(Purchase!$F:$F,Purchase!$A:$A,Waterfall!$A49,Purchase!$D:$D,Waterfall!$C49,Purchase!$C:$C,Waterfall!EN$1)</f>
        <v>0</v>
      </c>
      <c r="EO49" s="4">
        <f>SUMIFS(Purchase!$F:$F,Purchase!$A:$A,Waterfall!$A49,Purchase!$D:$D,Waterfall!$C49,Purchase!$C:$C,Waterfall!EO$1)</f>
        <v>0</v>
      </c>
      <c r="EP49" s="4">
        <f>SUMIFS(Purchase!$F:$F,Purchase!$A:$A,Waterfall!$A49,Purchase!$D:$D,Waterfall!$C49,Purchase!$C:$C,Waterfall!EP$1)</f>
        <v>0</v>
      </c>
      <c r="EQ49" s="4">
        <f>SUMIFS(Purchase!$F:$F,Purchase!$A:$A,Waterfall!$A49,Purchase!$D:$D,Waterfall!$C49,Purchase!$C:$C,Waterfall!EQ$1)</f>
        <v>0</v>
      </c>
      <c r="ER49" s="4">
        <f>SUMIFS(Purchase!$F:$F,Purchase!$A:$A,Waterfall!$A49,Purchase!$D:$D,Waterfall!$C49,Purchase!$C:$C,Waterfall!ER$1)</f>
        <v>0</v>
      </c>
      <c r="ES49" s="4">
        <f>SUMIFS(Purchase!$F:$F,Purchase!$A:$A,Waterfall!$A49,Purchase!$D:$D,Waterfall!$C49,Purchase!$C:$C,Waterfall!ES$1)</f>
        <v>0</v>
      </c>
      <c r="ET49" s="4">
        <f>SUMIFS(Purchase!$F:$F,Purchase!$A:$A,Waterfall!$A49,Purchase!$D:$D,Waterfall!$C49,Purchase!$C:$C,Waterfall!ET$1)</f>
        <v>0</v>
      </c>
      <c r="EU49" s="4">
        <f>SUMIFS(Purchase!$F:$F,Purchase!$A:$A,Waterfall!$A49,Purchase!$D:$D,Waterfall!$C49,Purchase!$C:$C,Waterfall!EU$1)</f>
        <v>0</v>
      </c>
      <c r="EV49" s="4">
        <f>SUMIFS(Purchase!$F:$F,Purchase!$A:$A,Waterfall!$A49,Purchase!$D:$D,Waterfall!$C49,Purchase!$C:$C,Waterfall!EV$1)</f>
        <v>0</v>
      </c>
      <c r="EW49" s="4">
        <f>SUMIFS(Purchase!$F:$F,Purchase!$A:$A,Waterfall!$A49,Purchase!$D:$D,Waterfall!$C49,Purchase!$C:$C,Waterfall!EW$1)</f>
        <v>0</v>
      </c>
      <c r="EX49" s="4">
        <f>SUMIFS(Purchase!$F:$F,Purchase!$A:$A,Waterfall!$A49,Purchase!$D:$D,Waterfall!$C49,Purchase!$C:$C,Waterfall!EX$1)</f>
        <v>0</v>
      </c>
      <c r="EY49" s="4">
        <f>SUMIFS(Purchase!$F:$F,Purchase!$A:$A,Waterfall!$A49,Purchase!$D:$D,Waterfall!$C49,Purchase!$C:$C,Waterfall!EY$1)</f>
        <v>0</v>
      </c>
      <c r="EZ49" s="4">
        <f>SUMIFS(Purchase!$F:$F,Purchase!$A:$A,Waterfall!$A49,Purchase!$D:$D,Waterfall!$C49,Purchase!$C:$C,Waterfall!EZ$1)</f>
        <v>0</v>
      </c>
      <c r="FA49" s="4">
        <f>SUMIFS(Purchase!$F:$F,Purchase!$A:$A,Waterfall!$A49,Purchase!$D:$D,Waterfall!$C49,Purchase!$C:$C,Waterfall!FA$1)</f>
        <v>0</v>
      </c>
      <c r="FB49" s="4">
        <f>SUMIFS(Purchase!$F:$F,Purchase!$A:$A,Waterfall!$A49,Purchase!$D:$D,Waterfall!$C49,Purchase!$C:$C,Waterfall!FB$1)</f>
        <v>0</v>
      </c>
      <c r="FC49" s="4">
        <f>SUMIFS(Purchase!$F:$F,Purchase!$A:$A,Waterfall!$A49,Purchase!$D:$D,Waterfall!$C49,Purchase!$C:$C,Waterfall!FC$1)</f>
        <v>0</v>
      </c>
      <c r="FD49" s="4">
        <f>SUMIFS(Purchase!$F:$F,Purchase!$A:$A,Waterfall!$A49,Purchase!$D:$D,Waterfall!$C49,Purchase!$C:$C,Waterfall!FD$1)</f>
        <v>0</v>
      </c>
      <c r="FE49" s="4">
        <f>SUMIFS(Purchase!$F:$F,Purchase!$A:$A,Waterfall!$A49,Purchase!$D:$D,Waterfall!$C49,Purchase!$C:$C,Waterfall!FE$1)</f>
        <v>0</v>
      </c>
      <c r="FF49" s="4">
        <f>SUMIFS(Purchase!$F:$F,Purchase!$A:$A,Waterfall!$A49,Purchase!$D:$D,Waterfall!$C49,Purchase!$C:$C,Waterfall!FF$1)</f>
        <v>0</v>
      </c>
      <c r="FG49" s="4">
        <f>SUMIFS(Purchase!$F:$F,Purchase!$A:$A,Waterfall!$A49,Purchase!$D:$D,Waterfall!$C49,Purchase!$C:$C,Waterfall!FG$1)</f>
        <v>0</v>
      </c>
      <c r="FH49" s="4">
        <f>SUMIFS(Purchase!$F:$F,Purchase!$A:$A,Waterfall!$A49,Purchase!$D:$D,Waterfall!$C49,Purchase!$C:$C,Waterfall!FH$1)</f>
        <v>0</v>
      </c>
      <c r="FI49" s="4">
        <f>SUMIFS(Purchase!$F:$F,Purchase!$A:$A,Waterfall!$A49,Purchase!$D:$D,Waterfall!$C49,Purchase!$C:$C,Waterfall!FI$1)</f>
        <v>0</v>
      </c>
      <c r="FJ49" s="4">
        <f>SUMIFS(Purchase!$F:$F,Purchase!$A:$A,Waterfall!$A49,Purchase!$D:$D,Waterfall!$C49,Purchase!$C:$C,Waterfall!FJ$1)</f>
        <v>0</v>
      </c>
      <c r="FK49" s="4">
        <f>SUMIFS(Purchase!$F:$F,Purchase!$A:$A,Waterfall!$A49,Purchase!$D:$D,Waterfall!$C49,Purchase!$C:$C,Waterfall!FK$1)</f>
        <v>0</v>
      </c>
      <c r="FL49" s="4">
        <f>SUMIFS(Purchase!$F:$F,Purchase!$A:$A,Waterfall!$A49,Purchase!$D:$D,Waterfall!$C49,Purchase!$C:$C,Waterfall!FL$1)</f>
        <v>0</v>
      </c>
      <c r="FM49" s="4">
        <f>SUMIFS(Purchase!$F:$F,Purchase!$A:$A,Waterfall!$A49,Purchase!$D:$D,Waterfall!$C49,Purchase!$C:$C,Waterfall!FM$1)</f>
        <v>0</v>
      </c>
      <c r="FN49" s="4">
        <f>SUMIFS(Purchase!$F:$F,Purchase!$A:$A,Waterfall!$A49,Purchase!$D:$D,Waterfall!$C49,Purchase!$C:$C,Waterfall!FN$1)</f>
        <v>0</v>
      </c>
      <c r="FO49" s="4">
        <f>SUMIFS(Purchase!$F:$F,Purchase!$A:$A,Waterfall!$A49,Purchase!$D:$D,Waterfall!$C49,Purchase!$C:$C,Waterfall!FO$1)</f>
        <v>0</v>
      </c>
      <c r="FP49" s="4">
        <f>SUMIFS(Purchase!$F:$F,Purchase!$A:$A,Waterfall!$A49,Purchase!$D:$D,Waterfall!$C49,Purchase!$C:$C,Waterfall!FP$1)</f>
        <v>0</v>
      </c>
      <c r="FQ49" s="4">
        <f>SUMIFS(Purchase!$F:$F,Purchase!$A:$A,Waterfall!$A49,Purchase!$D:$D,Waterfall!$C49,Purchase!$C:$C,Waterfall!FQ$1)</f>
        <v>0</v>
      </c>
      <c r="FR49" s="4">
        <f>SUMIFS(Purchase!$F:$F,Purchase!$A:$A,Waterfall!$A49,Purchase!$D:$D,Waterfall!$C49,Purchase!$C:$C,Waterfall!FR$1)</f>
        <v>0</v>
      </c>
      <c r="FS49" s="4">
        <f>SUMIFS(Purchase!$F:$F,Purchase!$A:$A,Waterfall!$A49,Purchase!$D:$D,Waterfall!$C49,Purchase!$C:$C,Waterfall!FS$1)</f>
        <v>0</v>
      </c>
      <c r="FT49" s="4">
        <f>SUMIFS(Purchase!$F:$F,Purchase!$A:$A,Waterfall!$A49,Purchase!$D:$D,Waterfall!$C49,Purchase!$C:$C,Waterfall!FT$1)</f>
        <v>0</v>
      </c>
      <c r="FU49" s="4">
        <f>SUMIFS(Purchase!$F:$F,Purchase!$A:$A,Waterfall!$A49,Purchase!$D:$D,Waterfall!$C49,Purchase!$C:$C,Waterfall!FU$1)</f>
        <v>0</v>
      </c>
      <c r="FV49" s="4">
        <f>SUMIFS(Purchase!$F:$F,Purchase!$A:$A,Waterfall!$A49,Purchase!$D:$D,Waterfall!$C49,Purchase!$C:$C,Waterfall!FV$1)</f>
        <v>0</v>
      </c>
      <c r="FW49" s="4">
        <f>SUMIFS(Purchase!$F:$F,Purchase!$A:$A,Waterfall!$A49,Purchase!$D:$D,Waterfall!$C49,Purchase!$C:$C,Waterfall!FW$1)</f>
        <v>0</v>
      </c>
      <c r="FX49" s="4">
        <f>SUMIFS(Purchase!$F:$F,Purchase!$A:$A,Waterfall!$A49,Purchase!$D:$D,Waterfall!$C49,Purchase!$C:$C,Waterfall!FX$1)</f>
        <v>0</v>
      </c>
      <c r="FY49" s="4">
        <f>SUMIFS(Purchase!$F:$F,Purchase!$A:$A,Waterfall!$A49,Purchase!$D:$D,Waterfall!$C49,Purchase!$C:$C,Waterfall!FY$1)</f>
        <v>0</v>
      </c>
      <c r="FZ49" s="4">
        <f>SUMIFS(Purchase!$F:$F,Purchase!$A:$A,Waterfall!$A49,Purchase!$D:$D,Waterfall!$C49,Purchase!$C:$C,Waterfall!FZ$1)</f>
        <v>0</v>
      </c>
      <c r="GA49" s="4">
        <f>SUMIFS(Purchase!$F:$F,Purchase!$A:$A,Waterfall!$A49,Purchase!$D:$D,Waterfall!$C49,Purchase!$C:$C,Waterfall!GA$1)</f>
        <v>0</v>
      </c>
      <c r="GB49" s="4">
        <f>SUMIFS(Purchase!$F:$F,Purchase!$A:$A,Waterfall!$A49,Purchase!$D:$D,Waterfall!$C49,Purchase!$C:$C,Waterfall!GB$1)</f>
        <v>0</v>
      </c>
      <c r="GC49" s="4">
        <f>SUMIFS(Purchase!$F:$F,Purchase!$A:$A,Waterfall!$A49,Purchase!$D:$D,Waterfall!$C49,Purchase!$C:$C,Waterfall!GC$1)</f>
        <v>0</v>
      </c>
      <c r="GD49" s="4">
        <f>SUMIFS(Purchase!$F:$F,Purchase!$A:$A,Waterfall!$A49,Purchase!$D:$D,Waterfall!$C49,Purchase!$C:$C,Waterfall!GD$1)</f>
        <v>0</v>
      </c>
      <c r="GE49" s="4">
        <f>SUMIFS(Purchase!$F:$F,Purchase!$A:$A,Waterfall!$A49,Purchase!$D:$D,Waterfall!$C49,Purchase!$C:$C,Waterfall!GE$1)</f>
        <v>0</v>
      </c>
      <c r="GF49" s="4">
        <f>SUMIFS(Purchase!$F:$F,Purchase!$A:$A,Waterfall!$A49,Purchase!$D:$D,Waterfall!$C49,Purchase!$C:$C,Waterfall!GF$1)</f>
        <v>0</v>
      </c>
      <c r="GG49" s="4">
        <f>SUMIFS(Purchase!$F:$F,Purchase!$A:$A,Waterfall!$A49,Purchase!$D:$D,Waterfall!$C49,Purchase!$C:$C,Waterfall!GG$1)</f>
        <v>0</v>
      </c>
      <c r="GH49" s="4">
        <f>SUMIFS(Purchase!$F:$F,Purchase!$A:$A,Waterfall!$A49,Purchase!$D:$D,Waterfall!$C49,Purchase!$C:$C,Waterfall!GH$1)</f>
        <v>0</v>
      </c>
      <c r="GI49" s="4">
        <f>SUMIFS(Purchase!$F:$F,Purchase!$A:$A,Waterfall!$A49,Purchase!$D:$D,Waterfall!$C49,Purchase!$C:$C,Waterfall!GI$1)</f>
        <v>0</v>
      </c>
    </row>
    <row r="50" spans="1:191" x14ac:dyDescent="0.35">
      <c r="A50" s="8">
        <f t="shared" si="3"/>
        <v>1</v>
      </c>
      <c r="B50" s="2" t="str">
        <f>VLOOKUP($A50,Centers!$B$1:$C$120,2,)</f>
        <v>GATE</v>
      </c>
      <c r="C50" s="3">
        <v>44927</v>
      </c>
      <c r="D50" s="4">
        <f>IF($A50=1,SUM(SUMIFS(Indent!$E:$E,Indent!$C:$C,Waterfall!$C50,Indent!$A:$A,Centers!$A$2),SUMIFS(Indent!$E:$E,Indent!$C:$C,Waterfall!$C50,Indent!$A:$A,Centers!$A$3),SUMIFS(Indent!$E:$E,Indent!$C:$C,Waterfall!$C50,Indent!$A:$A,Centers!$A$4),SUMIFS(Indent!$E:$E,Indent!$C:$C,Waterfall!$C50,Indent!$A:$A,Centers!$A$5),SUMIFS(Indent!$E:$E,Indent!$C:$C,Waterfall!$C50,Indent!$A:$A,Centers!$A$6),SUMIFS(Indent!$E:$E,Indent!$C:$C,Waterfall!$C50,Indent!$A:$A,Centers!$A$7),SUMIFS(Indent!$E:$E,Indent!$C:$C,Waterfall!$C50,Indent!$A:$A,Centers!$A$8)),SUMIFS(Indent!$E:$E,Indent!$C:$C,Waterfall!$C50,Indent!$A:$A,$A50))</f>
        <v>10926</v>
      </c>
      <c r="E50" s="4">
        <f>SUMIFS(Purchase!$F:$F,Purchase!$A:$A,Waterfall!$A50,Purchase!$D:$D,Waterfall!$C50,Purchase!$C:$C,Waterfall!E$1)</f>
        <v>0</v>
      </c>
      <c r="F50" s="4">
        <f>SUMIFS(Purchase!$F:$F,Purchase!$A:$A,Waterfall!$A50,Purchase!$D:$D,Waterfall!$C50,Purchase!$C:$C,Waterfall!F$1)</f>
        <v>0</v>
      </c>
      <c r="G50" s="4">
        <f>SUMIFS(Purchase!$F:$F,Purchase!$A:$A,Waterfall!$A50,Purchase!$D:$D,Waterfall!$C50,Purchase!$C:$C,Waterfall!G$1)</f>
        <v>0</v>
      </c>
      <c r="H50" s="4">
        <f>SUMIFS(Purchase!$F:$F,Purchase!$A:$A,Waterfall!$A50,Purchase!$D:$D,Waterfall!$C50,Purchase!$C:$C,Waterfall!H$1)</f>
        <v>0</v>
      </c>
      <c r="I50" s="4">
        <f>SUMIFS(Purchase!$F:$F,Purchase!$A:$A,Waterfall!$A50,Purchase!$D:$D,Waterfall!$C50,Purchase!$C:$C,Waterfall!I$1)</f>
        <v>0</v>
      </c>
      <c r="J50" s="4">
        <f>SUMIFS(Purchase!$F:$F,Purchase!$A:$A,Waterfall!$A50,Purchase!$D:$D,Waterfall!$C50,Purchase!$C:$C,Waterfall!J$1)</f>
        <v>0</v>
      </c>
      <c r="K50" s="4">
        <f>SUMIFS(Purchase!$F:$F,Purchase!$A:$A,Waterfall!$A50,Purchase!$D:$D,Waterfall!$C50,Purchase!$C:$C,Waterfall!K$1)</f>
        <v>0</v>
      </c>
      <c r="L50" s="4">
        <f>SUMIFS(Purchase!$F:$F,Purchase!$A:$A,Waterfall!$A50,Purchase!$D:$D,Waterfall!$C50,Purchase!$C:$C,Waterfall!L$1)</f>
        <v>0</v>
      </c>
      <c r="M50" s="4">
        <f>SUMIFS(Purchase!$F:$F,Purchase!$A:$A,Waterfall!$A50,Purchase!$D:$D,Waterfall!$C50,Purchase!$C:$C,Waterfall!M$1)</f>
        <v>0</v>
      </c>
      <c r="N50" s="4">
        <f>SUMIFS(Purchase!$F:$F,Purchase!$A:$A,Waterfall!$A50,Purchase!$D:$D,Waterfall!$C50,Purchase!$C:$C,Waterfall!N$1)</f>
        <v>0</v>
      </c>
      <c r="O50" s="4">
        <f>SUMIFS(Purchase!$F:$F,Purchase!$A:$A,Waterfall!$A50,Purchase!$D:$D,Waterfall!$C50,Purchase!$C:$C,Waterfall!O$1)</f>
        <v>0</v>
      </c>
      <c r="P50" s="4">
        <f>SUMIFS(Purchase!$F:$F,Purchase!$A:$A,Waterfall!$A50,Purchase!$D:$D,Waterfall!$C50,Purchase!$C:$C,Waterfall!P$1)</f>
        <v>0</v>
      </c>
      <c r="Q50" s="4">
        <f>SUMIFS(Purchase!$F:$F,Purchase!$A:$A,Waterfall!$A50,Purchase!$D:$D,Waterfall!$C50,Purchase!$C:$C,Waterfall!Q$1)</f>
        <v>0</v>
      </c>
      <c r="R50" s="4">
        <f>SUMIFS(Purchase!$F:$F,Purchase!$A:$A,Waterfall!$A50,Purchase!$D:$D,Waterfall!$C50,Purchase!$C:$C,Waterfall!R$1)</f>
        <v>0</v>
      </c>
      <c r="S50" s="4">
        <f>SUMIFS(Purchase!$F:$F,Purchase!$A:$A,Waterfall!$A50,Purchase!$D:$D,Waterfall!$C50,Purchase!$C:$C,Waterfall!S$1)</f>
        <v>0</v>
      </c>
      <c r="T50" s="4">
        <f>SUMIFS(Purchase!$F:$F,Purchase!$A:$A,Waterfall!$A50,Purchase!$D:$D,Waterfall!$C50,Purchase!$C:$C,Waterfall!T$1)</f>
        <v>0</v>
      </c>
      <c r="U50" s="4">
        <f>SUMIFS(Purchase!$F:$F,Purchase!$A:$A,Waterfall!$A50,Purchase!$D:$D,Waterfall!$C50,Purchase!$C:$C,Waterfall!U$1)</f>
        <v>0</v>
      </c>
      <c r="V50" s="4">
        <f>SUMIFS(Purchase!$F:$F,Purchase!$A:$A,Waterfall!$A50,Purchase!$D:$D,Waterfall!$C50,Purchase!$C:$C,Waterfall!V$1)</f>
        <v>0</v>
      </c>
      <c r="W50" s="4">
        <f>SUMIFS(Purchase!$F:$F,Purchase!$A:$A,Waterfall!$A50,Purchase!$D:$D,Waterfall!$C50,Purchase!$C:$C,Waterfall!W$1)</f>
        <v>0</v>
      </c>
      <c r="X50" s="4">
        <f>SUMIFS(Purchase!$F:$F,Purchase!$A:$A,Waterfall!$A50,Purchase!$D:$D,Waterfall!$C50,Purchase!$C:$C,Waterfall!X$1)</f>
        <v>0</v>
      </c>
      <c r="Y50" s="4">
        <f>SUMIFS(Purchase!$F:$F,Purchase!$A:$A,Waterfall!$A50,Purchase!$D:$D,Waterfall!$C50,Purchase!$C:$C,Waterfall!Y$1)</f>
        <v>0</v>
      </c>
      <c r="Z50" s="4">
        <f>SUMIFS(Purchase!$F:$F,Purchase!$A:$A,Waterfall!$A50,Purchase!$D:$D,Waterfall!$C50,Purchase!$C:$C,Waterfall!Z$1)</f>
        <v>0</v>
      </c>
      <c r="AA50" s="4">
        <f>SUMIFS(Purchase!$F:$F,Purchase!$A:$A,Waterfall!$A50,Purchase!$D:$D,Waterfall!$C50,Purchase!$C:$C,Waterfall!AA$1)</f>
        <v>0</v>
      </c>
      <c r="AB50" s="4">
        <f>SUMIFS(Purchase!$F:$F,Purchase!$A:$A,Waterfall!$A50,Purchase!$D:$D,Waterfall!$C50,Purchase!$C:$C,Waterfall!AB$1)</f>
        <v>0</v>
      </c>
      <c r="AC50" s="4">
        <f>SUMIFS(Purchase!$F:$F,Purchase!$A:$A,Waterfall!$A50,Purchase!$D:$D,Waterfall!$C50,Purchase!$C:$C,Waterfall!AC$1)</f>
        <v>0</v>
      </c>
      <c r="AD50" s="4">
        <f>SUMIFS(Purchase!$F:$F,Purchase!$A:$A,Waterfall!$A50,Purchase!$D:$D,Waterfall!$C50,Purchase!$C:$C,Waterfall!AD$1)</f>
        <v>0</v>
      </c>
      <c r="AE50" s="4">
        <f>SUMIFS(Purchase!$F:$F,Purchase!$A:$A,Waterfall!$A50,Purchase!$D:$D,Waterfall!$C50,Purchase!$C:$C,Waterfall!AE$1)</f>
        <v>0</v>
      </c>
      <c r="AF50" s="4">
        <f>SUMIFS(Purchase!$F:$F,Purchase!$A:$A,Waterfall!$A50,Purchase!$D:$D,Waterfall!$C50,Purchase!$C:$C,Waterfall!AF$1)</f>
        <v>0</v>
      </c>
      <c r="AG50" s="4">
        <f>SUMIFS(Purchase!$F:$F,Purchase!$A:$A,Waterfall!$A50,Purchase!$D:$D,Waterfall!$C50,Purchase!$C:$C,Waterfall!AG$1)</f>
        <v>0</v>
      </c>
      <c r="AH50" s="4">
        <f>SUMIFS(Purchase!$F:$F,Purchase!$A:$A,Waterfall!$A50,Purchase!$D:$D,Waterfall!$C50,Purchase!$C:$C,Waterfall!AH$1)</f>
        <v>0</v>
      </c>
      <c r="AI50" s="4">
        <f>SUMIFS(Purchase!$F:$F,Purchase!$A:$A,Waterfall!$A50,Purchase!$D:$D,Waterfall!$C50,Purchase!$C:$C,Waterfall!AI$1)</f>
        <v>0</v>
      </c>
      <c r="AJ50" s="4">
        <f>SUMIFS(Purchase!$F:$F,Purchase!$A:$A,Waterfall!$A50,Purchase!$D:$D,Waterfall!$C50,Purchase!$C:$C,Waterfall!AJ$1)</f>
        <v>0</v>
      </c>
      <c r="AK50" s="4">
        <f>SUMIFS(Purchase!$F:$F,Purchase!$A:$A,Waterfall!$A50,Purchase!$D:$D,Waterfall!$C50,Purchase!$C:$C,Waterfall!AK$1)</f>
        <v>0</v>
      </c>
      <c r="AL50" s="4">
        <f>SUMIFS(Purchase!$F:$F,Purchase!$A:$A,Waterfall!$A50,Purchase!$D:$D,Waterfall!$C50,Purchase!$C:$C,Waterfall!AL$1)</f>
        <v>0</v>
      </c>
      <c r="AM50" s="4">
        <f>SUMIFS(Purchase!$F:$F,Purchase!$A:$A,Waterfall!$A50,Purchase!$D:$D,Waterfall!$C50,Purchase!$C:$C,Waterfall!AM$1)</f>
        <v>0</v>
      </c>
      <c r="AN50" s="4">
        <f>SUMIFS(Purchase!$F:$F,Purchase!$A:$A,Waterfall!$A50,Purchase!$D:$D,Waterfall!$C50,Purchase!$C:$C,Waterfall!AN$1)</f>
        <v>0</v>
      </c>
      <c r="AO50" s="4">
        <f>SUMIFS(Purchase!$F:$F,Purchase!$A:$A,Waterfall!$A50,Purchase!$D:$D,Waterfall!$C50,Purchase!$C:$C,Waterfall!AO$1)</f>
        <v>0</v>
      </c>
      <c r="AP50" s="4">
        <f>SUMIFS(Purchase!$F:$F,Purchase!$A:$A,Waterfall!$A50,Purchase!$D:$D,Waterfall!$C50,Purchase!$C:$C,Waterfall!AP$1)</f>
        <v>0</v>
      </c>
      <c r="AQ50" s="4">
        <f>SUMIFS(Purchase!$F:$F,Purchase!$A:$A,Waterfall!$A50,Purchase!$D:$D,Waterfall!$C50,Purchase!$C:$C,Waterfall!AQ$1)</f>
        <v>0</v>
      </c>
      <c r="AR50" s="4">
        <f>SUMIFS(Purchase!$F:$F,Purchase!$A:$A,Waterfall!$A50,Purchase!$D:$D,Waterfall!$C50,Purchase!$C:$C,Waterfall!AR$1)</f>
        <v>0</v>
      </c>
      <c r="AS50" s="4">
        <f>SUMIFS(Purchase!$F:$F,Purchase!$A:$A,Waterfall!$A50,Purchase!$D:$D,Waterfall!$C50,Purchase!$C:$C,Waterfall!AS$1)</f>
        <v>0</v>
      </c>
      <c r="AT50" s="4">
        <f>SUMIFS(Purchase!$F:$F,Purchase!$A:$A,Waterfall!$A50,Purchase!$D:$D,Waterfall!$C50,Purchase!$C:$C,Waterfall!AT$1)</f>
        <v>0</v>
      </c>
      <c r="AU50" s="4">
        <f>SUMIFS(Purchase!$F:$F,Purchase!$A:$A,Waterfall!$A50,Purchase!$D:$D,Waterfall!$C50,Purchase!$C:$C,Waterfall!AU$1)</f>
        <v>0</v>
      </c>
      <c r="AV50" s="4">
        <f>SUMIFS(Purchase!$F:$F,Purchase!$A:$A,Waterfall!$A50,Purchase!$D:$D,Waterfall!$C50,Purchase!$C:$C,Waterfall!AV$1)</f>
        <v>0</v>
      </c>
      <c r="AW50" s="4">
        <f>SUMIFS(Purchase!$F:$F,Purchase!$A:$A,Waterfall!$A50,Purchase!$D:$D,Waterfall!$C50,Purchase!$C:$C,Waterfall!AW$1)</f>
        <v>0</v>
      </c>
      <c r="AX50" s="4">
        <f>SUMIFS(Purchase!$F:$F,Purchase!$A:$A,Waterfall!$A50,Purchase!$D:$D,Waterfall!$C50,Purchase!$C:$C,Waterfall!AX$1)</f>
        <v>0</v>
      </c>
      <c r="AY50" s="4">
        <f>SUMIFS(Purchase!$F:$F,Purchase!$A:$A,Waterfall!$A50,Purchase!$D:$D,Waterfall!$C50,Purchase!$C:$C,Waterfall!AY$1)</f>
        <v>74.349999999999994</v>
      </c>
      <c r="AZ50" s="4">
        <f>SUMIFS(Purchase!$F:$F,Purchase!$A:$A,Waterfall!$A50,Purchase!$D:$D,Waterfall!$C50,Purchase!$C:$C,Waterfall!AZ$1)</f>
        <v>4866.6000000000004</v>
      </c>
      <c r="BA50" s="4">
        <f>SUMIFS(Purchase!$F:$F,Purchase!$A:$A,Waterfall!$A50,Purchase!$D:$D,Waterfall!$C50,Purchase!$C:$C,Waterfall!BA$1)</f>
        <v>6193.09</v>
      </c>
      <c r="BB50" s="4">
        <f>SUMIFS(Purchase!$F:$F,Purchase!$A:$A,Waterfall!$A50,Purchase!$D:$D,Waterfall!$C50,Purchase!$C:$C,Waterfall!BB$1)</f>
        <v>1713.96</v>
      </c>
      <c r="BC50" s="4">
        <f>SUMIFS(Purchase!$F:$F,Purchase!$A:$A,Waterfall!$A50,Purchase!$D:$D,Waterfall!$C50,Purchase!$C:$C,Waterfall!BC$1)</f>
        <v>300.56</v>
      </c>
      <c r="BD50" s="4">
        <f>SUMIFS(Purchase!$F:$F,Purchase!$A:$A,Waterfall!$A50,Purchase!$D:$D,Waterfall!$C50,Purchase!$C:$C,Waterfall!BD$1)</f>
        <v>72.47</v>
      </c>
      <c r="BE50" s="4">
        <f>SUMIFS(Purchase!$F:$F,Purchase!$A:$A,Waterfall!$A50,Purchase!$D:$D,Waterfall!$C50,Purchase!$C:$C,Waterfall!BE$1)</f>
        <v>0</v>
      </c>
      <c r="BF50" s="4">
        <f>SUMIFS(Purchase!$F:$F,Purchase!$A:$A,Waterfall!$A50,Purchase!$D:$D,Waterfall!$C50,Purchase!$C:$C,Waterfall!BF$1)</f>
        <v>0</v>
      </c>
      <c r="BG50" s="4">
        <f>SUMIFS(Purchase!$F:$F,Purchase!$A:$A,Waterfall!$A50,Purchase!$D:$D,Waterfall!$C50,Purchase!$C:$C,Waterfall!BG$1)</f>
        <v>0</v>
      </c>
      <c r="BH50" s="4">
        <f>SUMIFS(Purchase!$F:$F,Purchase!$A:$A,Waterfall!$A50,Purchase!$D:$D,Waterfall!$C50,Purchase!$C:$C,Waterfall!BH$1)</f>
        <v>0</v>
      </c>
      <c r="BI50" s="4">
        <f>SUMIFS(Purchase!$F:$F,Purchase!$A:$A,Waterfall!$A50,Purchase!$D:$D,Waterfall!$C50,Purchase!$C:$C,Waterfall!BI$1)</f>
        <v>0</v>
      </c>
      <c r="BJ50" s="4">
        <f>SUMIFS(Purchase!$F:$F,Purchase!$A:$A,Waterfall!$A50,Purchase!$D:$D,Waterfall!$C50,Purchase!$C:$C,Waterfall!BJ$1)</f>
        <v>0</v>
      </c>
      <c r="BK50" s="4">
        <f>SUMIFS(Purchase!$F:$F,Purchase!$A:$A,Waterfall!$A50,Purchase!$D:$D,Waterfall!$C50,Purchase!$C:$C,Waterfall!BK$1)</f>
        <v>0</v>
      </c>
      <c r="BL50" s="4">
        <f>SUMIFS(Purchase!$F:$F,Purchase!$A:$A,Waterfall!$A50,Purchase!$D:$D,Waterfall!$C50,Purchase!$C:$C,Waterfall!BL$1)</f>
        <v>0</v>
      </c>
      <c r="BM50" s="4">
        <f>SUMIFS(Purchase!$F:$F,Purchase!$A:$A,Waterfall!$A50,Purchase!$D:$D,Waterfall!$C50,Purchase!$C:$C,Waterfall!BM$1)</f>
        <v>0</v>
      </c>
      <c r="BN50" s="4">
        <f>SUMIFS(Purchase!$F:$F,Purchase!$A:$A,Waterfall!$A50,Purchase!$D:$D,Waterfall!$C50,Purchase!$C:$C,Waterfall!BN$1)</f>
        <v>0</v>
      </c>
      <c r="BO50" s="4">
        <f>SUMIFS(Purchase!$F:$F,Purchase!$A:$A,Waterfall!$A50,Purchase!$D:$D,Waterfall!$C50,Purchase!$C:$C,Waterfall!BO$1)</f>
        <v>0</v>
      </c>
      <c r="BP50" s="4">
        <f>SUMIFS(Purchase!$F:$F,Purchase!$A:$A,Waterfall!$A50,Purchase!$D:$D,Waterfall!$C50,Purchase!$C:$C,Waterfall!BP$1)</f>
        <v>0</v>
      </c>
      <c r="BQ50" s="4">
        <f>SUMIFS(Purchase!$F:$F,Purchase!$A:$A,Waterfall!$A50,Purchase!$D:$D,Waterfall!$C50,Purchase!$C:$C,Waterfall!BQ$1)</f>
        <v>0</v>
      </c>
      <c r="BR50" s="4">
        <f>SUMIFS(Purchase!$F:$F,Purchase!$A:$A,Waterfall!$A50,Purchase!$D:$D,Waterfall!$C50,Purchase!$C:$C,Waterfall!BR$1)</f>
        <v>0</v>
      </c>
      <c r="BS50" s="4">
        <f>SUMIFS(Purchase!$F:$F,Purchase!$A:$A,Waterfall!$A50,Purchase!$D:$D,Waterfall!$C50,Purchase!$C:$C,Waterfall!BS$1)</f>
        <v>0</v>
      </c>
      <c r="BT50" s="4">
        <f>SUMIFS(Purchase!$F:$F,Purchase!$A:$A,Waterfall!$A50,Purchase!$D:$D,Waterfall!$C50,Purchase!$C:$C,Waterfall!BT$1)</f>
        <v>0</v>
      </c>
      <c r="BU50" s="4">
        <f>SUMIFS(Purchase!$F:$F,Purchase!$A:$A,Waterfall!$A50,Purchase!$D:$D,Waterfall!$C50,Purchase!$C:$C,Waterfall!BU$1)</f>
        <v>0</v>
      </c>
      <c r="BV50" s="4">
        <f>SUMIFS(Purchase!$F:$F,Purchase!$A:$A,Waterfall!$A50,Purchase!$D:$D,Waterfall!$C50,Purchase!$C:$C,Waterfall!BV$1)</f>
        <v>0</v>
      </c>
      <c r="BW50" s="4">
        <f>SUMIFS(Purchase!$F:$F,Purchase!$A:$A,Waterfall!$A50,Purchase!$D:$D,Waterfall!$C50,Purchase!$C:$C,Waterfall!BW$1)</f>
        <v>0</v>
      </c>
      <c r="BX50" s="4">
        <f>SUMIFS(Purchase!$F:$F,Purchase!$A:$A,Waterfall!$A50,Purchase!$D:$D,Waterfall!$C50,Purchase!$C:$C,Waterfall!BX$1)</f>
        <v>0</v>
      </c>
      <c r="BY50" s="4">
        <f>SUMIFS(Purchase!$F:$F,Purchase!$A:$A,Waterfall!$A50,Purchase!$D:$D,Waterfall!$C50,Purchase!$C:$C,Waterfall!BY$1)</f>
        <v>0</v>
      </c>
      <c r="BZ50" s="4">
        <f>SUMIFS(Purchase!$F:$F,Purchase!$A:$A,Waterfall!$A50,Purchase!$D:$D,Waterfall!$C50,Purchase!$C:$C,Waterfall!BZ$1)</f>
        <v>0</v>
      </c>
      <c r="CA50" s="4">
        <f>SUMIFS(Purchase!$F:$F,Purchase!$A:$A,Waterfall!$A50,Purchase!$D:$D,Waterfall!$C50,Purchase!$C:$C,Waterfall!CA$1)</f>
        <v>0</v>
      </c>
      <c r="CB50" s="4">
        <f>SUMIFS(Purchase!$F:$F,Purchase!$A:$A,Waterfall!$A50,Purchase!$D:$D,Waterfall!$C50,Purchase!$C:$C,Waterfall!CB$1)</f>
        <v>0</v>
      </c>
      <c r="CC50" s="4">
        <f>SUMIFS(Purchase!$F:$F,Purchase!$A:$A,Waterfall!$A50,Purchase!$D:$D,Waterfall!$C50,Purchase!$C:$C,Waterfall!CC$1)</f>
        <v>0</v>
      </c>
      <c r="CD50" s="4">
        <f>SUMIFS(Purchase!$F:$F,Purchase!$A:$A,Waterfall!$A50,Purchase!$D:$D,Waterfall!$C50,Purchase!$C:$C,Waterfall!CD$1)</f>
        <v>0</v>
      </c>
      <c r="CE50" s="4">
        <f>SUMIFS(Purchase!$F:$F,Purchase!$A:$A,Waterfall!$A50,Purchase!$D:$D,Waterfall!$C50,Purchase!$C:$C,Waterfall!CE$1)</f>
        <v>0</v>
      </c>
      <c r="CF50" s="4">
        <f>SUMIFS(Purchase!$F:$F,Purchase!$A:$A,Waterfall!$A50,Purchase!$D:$D,Waterfall!$C50,Purchase!$C:$C,Waterfall!CF$1)</f>
        <v>0</v>
      </c>
      <c r="CG50" s="4">
        <f>SUMIFS(Purchase!$F:$F,Purchase!$A:$A,Waterfall!$A50,Purchase!$D:$D,Waterfall!$C50,Purchase!$C:$C,Waterfall!CG$1)</f>
        <v>0</v>
      </c>
      <c r="CH50" s="4">
        <f>SUMIFS(Purchase!$F:$F,Purchase!$A:$A,Waterfall!$A50,Purchase!$D:$D,Waterfall!$C50,Purchase!$C:$C,Waterfall!CH$1)</f>
        <v>0</v>
      </c>
      <c r="CI50" s="4">
        <f>SUMIFS(Purchase!$F:$F,Purchase!$A:$A,Waterfall!$A50,Purchase!$D:$D,Waterfall!$C50,Purchase!$C:$C,Waterfall!CI$1)</f>
        <v>0</v>
      </c>
      <c r="CJ50" s="4">
        <f>SUMIFS(Purchase!$F:$F,Purchase!$A:$A,Waterfall!$A50,Purchase!$D:$D,Waterfall!$C50,Purchase!$C:$C,Waterfall!CJ$1)</f>
        <v>0</v>
      </c>
      <c r="CK50" s="4">
        <f>SUMIFS(Purchase!$F:$F,Purchase!$A:$A,Waterfall!$A50,Purchase!$D:$D,Waterfall!$C50,Purchase!$C:$C,Waterfall!CK$1)</f>
        <v>0</v>
      </c>
      <c r="CL50" s="4">
        <f>SUMIFS(Purchase!$F:$F,Purchase!$A:$A,Waterfall!$A50,Purchase!$D:$D,Waterfall!$C50,Purchase!$C:$C,Waterfall!CL$1)</f>
        <v>0</v>
      </c>
      <c r="CM50" s="4">
        <f>SUMIFS(Purchase!$F:$F,Purchase!$A:$A,Waterfall!$A50,Purchase!$D:$D,Waterfall!$C50,Purchase!$C:$C,Waterfall!CM$1)</f>
        <v>0</v>
      </c>
      <c r="CN50" s="4">
        <f>SUMIFS(Purchase!$F:$F,Purchase!$A:$A,Waterfall!$A50,Purchase!$D:$D,Waterfall!$C50,Purchase!$C:$C,Waterfall!CN$1)</f>
        <v>0</v>
      </c>
      <c r="CO50" s="4">
        <f>SUMIFS(Purchase!$F:$F,Purchase!$A:$A,Waterfall!$A50,Purchase!$D:$D,Waterfall!$C50,Purchase!$C:$C,Waterfall!CO$1)</f>
        <v>0</v>
      </c>
      <c r="CP50" s="4">
        <f>SUMIFS(Purchase!$F:$F,Purchase!$A:$A,Waterfall!$A50,Purchase!$D:$D,Waterfall!$C50,Purchase!$C:$C,Waterfall!CP$1)</f>
        <v>0</v>
      </c>
      <c r="CQ50" s="4">
        <f>SUMIFS(Purchase!$F:$F,Purchase!$A:$A,Waterfall!$A50,Purchase!$D:$D,Waterfall!$C50,Purchase!$C:$C,Waterfall!CQ$1)</f>
        <v>0</v>
      </c>
      <c r="CR50" s="4">
        <f>SUMIFS(Purchase!$F:$F,Purchase!$A:$A,Waterfall!$A50,Purchase!$D:$D,Waterfall!$C50,Purchase!$C:$C,Waterfall!CR$1)</f>
        <v>0</v>
      </c>
      <c r="CS50" s="4">
        <f>SUMIFS(Purchase!$F:$F,Purchase!$A:$A,Waterfall!$A50,Purchase!$D:$D,Waterfall!$C50,Purchase!$C:$C,Waterfall!CS$1)</f>
        <v>0</v>
      </c>
      <c r="CT50" s="4">
        <f>SUMIFS(Purchase!$F:$F,Purchase!$A:$A,Waterfall!$A50,Purchase!$D:$D,Waterfall!$C50,Purchase!$C:$C,Waterfall!CT$1)</f>
        <v>0</v>
      </c>
      <c r="CU50" s="4">
        <f>SUMIFS(Purchase!$F:$F,Purchase!$A:$A,Waterfall!$A50,Purchase!$D:$D,Waterfall!$C50,Purchase!$C:$C,Waterfall!CU$1)</f>
        <v>0</v>
      </c>
      <c r="CV50" s="4">
        <f>SUMIFS(Purchase!$F:$F,Purchase!$A:$A,Waterfall!$A50,Purchase!$D:$D,Waterfall!$C50,Purchase!$C:$C,Waterfall!CV$1)</f>
        <v>0</v>
      </c>
      <c r="CW50" s="4">
        <f>SUMIFS(Purchase!$F:$F,Purchase!$A:$A,Waterfall!$A50,Purchase!$D:$D,Waterfall!$C50,Purchase!$C:$C,Waterfall!CW$1)</f>
        <v>0</v>
      </c>
      <c r="CX50" s="4">
        <f>SUMIFS(Purchase!$F:$F,Purchase!$A:$A,Waterfall!$A50,Purchase!$D:$D,Waterfall!$C50,Purchase!$C:$C,Waterfall!CX$1)</f>
        <v>0</v>
      </c>
      <c r="CY50" s="4">
        <f>SUMIFS(Purchase!$F:$F,Purchase!$A:$A,Waterfall!$A50,Purchase!$D:$D,Waterfall!$C50,Purchase!$C:$C,Waterfall!CY$1)</f>
        <v>0</v>
      </c>
      <c r="CZ50" s="4">
        <f>SUMIFS(Purchase!$F:$F,Purchase!$A:$A,Waterfall!$A50,Purchase!$D:$D,Waterfall!$C50,Purchase!$C:$C,Waterfall!CZ$1)</f>
        <v>0</v>
      </c>
      <c r="DA50" s="4">
        <f>SUMIFS(Purchase!$F:$F,Purchase!$A:$A,Waterfall!$A50,Purchase!$D:$D,Waterfall!$C50,Purchase!$C:$C,Waterfall!DA$1)</f>
        <v>0</v>
      </c>
      <c r="DB50" s="4">
        <f>SUMIFS(Purchase!$F:$F,Purchase!$A:$A,Waterfall!$A50,Purchase!$D:$D,Waterfall!$C50,Purchase!$C:$C,Waterfall!DB$1)</f>
        <v>0</v>
      </c>
      <c r="DC50" s="4">
        <f>SUMIFS(Purchase!$F:$F,Purchase!$A:$A,Waterfall!$A50,Purchase!$D:$D,Waterfall!$C50,Purchase!$C:$C,Waterfall!DC$1)</f>
        <v>0</v>
      </c>
      <c r="DD50" s="4">
        <f>SUMIFS(Purchase!$F:$F,Purchase!$A:$A,Waterfall!$A50,Purchase!$D:$D,Waterfall!$C50,Purchase!$C:$C,Waterfall!DD$1)</f>
        <v>0</v>
      </c>
      <c r="DE50" s="4">
        <f>SUMIFS(Purchase!$F:$F,Purchase!$A:$A,Waterfall!$A50,Purchase!$D:$D,Waterfall!$C50,Purchase!$C:$C,Waterfall!DE$1)</f>
        <v>0</v>
      </c>
      <c r="DF50" s="4">
        <f>SUMIFS(Purchase!$F:$F,Purchase!$A:$A,Waterfall!$A50,Purchase!$D:$D,Waterfall!$C50,Purchase!$C:$C,Waterfall!DF$1)</f>
        <v>0</v>
      </c>
      <c r="DG50" s="4">
        <f>SUMIFS(Purchase!$F:$F,Purchase!$A:$A,Waterfall!$A50,Purchase!$D:$D,Waterfall!$C50,Purchase!$C:$C,Waterfall!DG$1)</f>
        <v>0</v>
      </c>
      <c r="DH50" s="4">
        <f>SUMIFS(Purchase!$F:$F,Purchase!$A:$A,Waterfall!$A50,Purchase!$D:$D,Waterfall!$C50,Purchase!$C:$C,Waterfall!DH$1)</f>
        <v>0</v>
      </c>
      <c r="DI50" s="4">
        <f>SUMIFS(Purchase!$F:$F,Purchase!$A:$A,Waterfall!$A50,Purchase!$D:$D,Waterfall!$C50,Purchase!$C:$C,Waterfall!DI$1)</f>
        <v>0</v>
      </c>
      <c r="DJ50" s="4">
        <f>SUMIFS(Purchase!$F:$F,Purchase!$A:$A,Waterfall!$A50,Purchase!$D:$D,Waterfall!$C50,Purchase!$C:$C,Waterfall!DJ$1)</f>
        <v>0</v>
      </c>
      <c r="DK50" s="4">
        <f>SUMIFS(Purchase!$F:$F,Purchase!$A:$A,Waterfall!$A50,Purchase!$D:$D,Waterfall!$C50,Purchase!$C:$C,Waterfall!DK$1)</f>
        <v>0</v>
      </c>
      <c r="DL50" s="4">
        <f>SUMIFS(Purchase!$F:$F,Purchase!$A:$A,Waterfall!$A50,Purchase!$D:$D,Waterfall!$C50,Purchase!$C:$C,Waterfall!DL$1)</f>
        <v>0</v>
      </c>
      <c r="DM50" s="4">
        <f>SUMIFS(Purchase!$F:$F,Purchase!$A:$A,Waterfall!$A50,Purchase!$D:$D,Waterfall!$C50,Purchase!$C:$C,Waterfall!DM$1)</f>
        <v>0</v>
      </c>
      <c r="DN50" s="4">
        <f>SUMIFS(Purchase!$F:$F,Purchase!$A:$A,Waterfall!$A50,Purchase!$D:$D,Waterfall!$C50,Purchase!$C:$C,Waterfall!DN$1)</f>
        <v>0</v>
      </c>
      <c r="DO50" s="4">
        <f>SUMIFS(Purchase!$F:$F,Purchase!$A:$A,Waterfall!$A50,Purchase!$D:$D,Waterfall!$C50,Purchase!$C:$C,Waterfall!DO$1)</f>
        <v>0</v>
      </c>
      <c r="DP50" s="4">
        <f>SUMIFS(Purchase!$F:$F,Purchase!$A:$A,Waterfall!$A50,Purchase!$D:$D,Waterfall!$C50,Purchase!$C:$C,Waterfall!DP$1)</f>
        <v>0</v>
      </c>
      <c r="DQ50" s="4">
        <f>SUMIFS(Purchase!$F:$F,Purchase!$A:$A,Waterfall!$A50,Purchase!$D:$D,Waterfall!$C50,Purchase!$C:$C,Waterfall!DQ$1)</f>
        <v>0</v>
      </c>
      <c r="DR50" s="4">
        <f>SUMIFS(Purchase!$F:$F,Purchase!$A:$A,Waterfall!$A50,Purchase!$D:$D,Waterfall!$C50,Purchase!$C:$C,Waterfall!DR$1)</f>
        <v>0</v>
      </c>
      <c r="DS50" s="4">
        <f>SUMIFS(Purchase!$F:$F,Purchase!$A:$A,Waterfall!$A50,Purchase!$D:$D,Waterfall!$C50,Purchase!$C:$C,Waterfall!DS$1)</f>
        <v>0</v>
      </c>
      <c r="DT50" s="4">
        <f>SUMIFS(Purchase!$F:$F,Purchase!$A:$A,Waterfall!$A50,Purchase!$D:$D,Waterfall!$C50,Purchase!$C:$C,Waterfall!DT$1)</f>
        <v>0</v>
      </c>
      <c r="DU50" s="4">
        <f>SUMIFS(Purchase!$F:$F,Purchase!$A:$A,Waterfall!$A50,Purchase!$D:$D,Waterfall!$C50,Purchase!$C:$C,Waterfall!DU$1)</f>
        <v>0</v>
      </c>
      <c r="DV50" s="4">
        <f>SUMIFS(Purchase!$F:$F,Purchase!$A:$A,Waterfall!$A50,Purchase!$D:$D,Waterfall!$C50,Purchase!$C:$C,Waterfall!DV$1)</f>
        <v>0</v>
      </c>
      <c r="DW50" s="4">
        <f>SUMIFS(Purchase!$F:$F,Purchase!$A:$A,Waterfall!$A50,Purchase!$D:$D,Waterfall!$C50,Purchase!$C:$C,Waterfall!DW$1)</f>
        <v>0</v>
      </c>
      <c r="DX50" s="4">
        <f>SUMIFS(Purchase!$F:$F,Purchase!$A:$A,Waterfall!$A50,Purchase!$D:$D,Waterfall!$C50,Purchase!$C:$C,Waterfall!DX$1)</f>
        <v>0</v>
      </c>
      <c r="DY50" s="4">
        <f>SUMIFS(Purchase!$F:$F,Purchase!$A:$A,Waterfall!$A50,Purchase!$D:$D,Waterfall!$C50,Purchase!$C:$C,Waterfall!DY$1)</f>
        <v>0</v>
      </c>
      <c r="DZ50" s="4">
        <f>SUMIFS(Purchase!$F:$F,Purchase!$A:$A,Waterfall!$A50,Purchase!$D:$D,Waterfall!$C50,Purchase!$C:$C,Waterfall!DZ$1)</f>
        <v>0</v>
      </c>
      <c r="EA50" s="4">
        <f>SUMIFS(Purchase!$F:$F,Purchase!$A:$A,Waterfall!$A50,Purchase!$D:$D,Waterfall!$C50,Purchase!$C:$C,Waterfall!EA$1)</f>
        <v>0</v>
      </c>
      <c r="EB50" s="4">
        <f>SUMIFS(Purchase!$F:$F,Purchase!$A:$A,Waterfall!$A50,Purchase!$D:$D,Waterfall!$C50,Purchase!$C:$C,Waterfall!EB$1)</f>
        <v>0</v>
      </c>
      <c r="EC50" s="4">
        <f>SUMIFS(Purchase!$F:$F,Purchase!$A:$A,Waterfall!$A50,Purchase!$D:$D,Waterfall!$C50,Purchase!$C:$C,Waterfall!EC$1)</f>
        <v>0</v>
      </c>
      <c r="ED50" s="4">
        <f>SUMIFS(Purchase!$F:$F,Purchase!$A:$A,Waterfall!$A50,Purchase!$D:$D,Waterfall!$C50,Purchase!$C:$C,Waterfall!ED$1)</f>
        <v>0</v>
      </c>
      <c r="EE50" s="4">
        <f>SUMIFS(Purchase!$F:$F,Purchase!$A:$A,Waterfall!$A50,Purchase!$D:$D,Waterfall!$C50,Purchase!$C:$C,Waterfall!EE$1)</f>
        <v>0</v>
      </c>
      <c r="EF50" s="4">
        <f>SUMIFS(Purchase!$F:$F,Purchase!$A:$A,Waterfall!$A50,Purchase!$D:$D,Waterfall!$C50,Purchase!$C:$C,Waterfall!EF$1)</f>
        <v>0</v>
      </c>
      <c r="EG50" s="4">
        <f>SUMIFS(Purchase!$F:$F,Purchase!$A:$A,Waterfall!$A50,Purchase!$D:$D,Waterfall!$C50,Purchase!$C:$C,Waterfall!EG$1)</f>
        <v>0</v>
      </c>
      <c r="EH50" s="4">
        <f>SUMIFS(Purchase!$F:$F,Purchase!$A:$A,Waterfall!$A50,Purchase!$D:$D,Waterfall!$C50,Purchase!$C:$C,Waterfall!EH$1)</f>
        <v>0</v>
      </c>
      <c r="EI50" s="4">
        <f>SUMIFS(Purchase!$F:$F,Purchase!$A:$A,Waterfall!$A50,Purchase!$D:$D,Waterfall!$C50,Purchase!$C:$C,Waterfall!EI$1)</f>
        <v>0</v>
      </c>
      <c r="EJ50" s="4">
        <f>SUMIFS(Purchase!$F:$F,Purchase!$A:$A,Waterfall!$A50,Purchase!$D:$D,Waterfall!$C50,Purchase!$C:$C,Waterfall!EJ$1)</f>
        <v>0</v>
      </c>
      <c r="EK50" s="4">
        <f>SUMIFS(Purchase!$F:$F,Purchase!$A:$A,Waterfall!$A50,Purchase!$D:$D,Waterfall!$C50,Purchase!$C:$C,Waterfall!EK$1)</f>
        <v>0</v>
      </c>
      <c r="EL50" s="4">
        <f>SUMIFS(Purchase!$F:$F,Purchase!$A:$A,Waterfall!$A50,Purchase!$D:$D,Waterfall!$C50,Purchase!$C:$C,Waterfall!EL$1)</f>
        <v>0</v>
      </c>
      <c r="EM50" s="4">
        <f>SUMIFS(Purchase!$F:$F,Purchase!$A:$A,Waterfall!$A50,Purchase!$D:$D,Waterfall!$C50,Purchase!$C:$C,Waterfall!EM$1)</f>
        <v>0</v>
      </c>
      <c r="EN50" s="4">
        <f>SUMIFS(Purchase!$F:$F,Purchase!$A:$A,Waterfall!$A50,Purchase!$D:$D,Waterfall!$C50,Purchase!$C:$C,Waterfall!EN$1)</f>
        <v>0</v>
      </c>
      <c r="EO50" s="4">
        <f>SUMIFS(Purchase!$F:$F,Purchase!$A:$A,Waterfall!$A50,Purchase!$D:$D,Waterfall!$C50,Purchase!$C:$C,Waterfall!EO$1)</f>
        <v>0</v>
      </c>
      <c r="EP50" s="4">
        <f>SUMIFS(Purchase!$F:$F,Purchase!$A:$A,Waterfall!$A50,Purchase!$D:$D,Waterfall!$C50,Purchase!$C:$C,Waterfall!EP$1)</f>
        <v>0</v>
      </c>
      <c r="EQ50" s="4">
        <f>SUMIFS(Purchase!$F:$F,Purchase!$A:$A,Waterfall!$A50,Purchase!$D:$D,Waterfall!$C50,Purchase!$C:$C,Waterfall!EQ$1)</f>
        <v>0</v>
      </c>
      <c r="ER50" s="4">
        <f>SUMIFS(Purchase!$F:$F,Purchase!$A:$A,Waterfall!$A50,Purchase!$D:$D,Waterfall!$C50,Purchase!$C:$C,Waterfall!ER$1)</f>
        <v>0</v>
      </c>
      <c r="ES50" s="4">
        <f>SUMIFS(Purchase!$F:$F,Purchase!$A:$A,Waterfall!$A50,Purchase!$D:$D,Waterfall!$C50,Purchase!$C:$C,Waterfall!ES$1)</f>
        <v>0</v>
      </c>
      <c r="ET50" s="4">
        <f>SUMIFS(Purchase!$F:$F,Purchase!$A:$A,Waterfall!$A50,Purchase!$D:$D,Waterfall!$C50,Purchase!$C:$C,Waterfall!ET$1)</f>
        <v>0</v>
      </c>
      <c r="EU50" s="4">
        <f>SUMIFS(Purchase!$F:$F,Purchase!$A:$A,Waterfall!$A50,Purchase!$D:$D,Waterfall!$C50,Purchase!$C:$C,Waterfall!EU$1)</f>
        <v>0</v>
      </c>
      <c r="EV50" s="4">
        <f>SUMIFS(Purchase!$F:$F,Purchase!$A:$A,Waterfall!$A50,Purchase!$D:$D,Waterfall!$C50,Purchase!$C:$C,Waterfall!EV$1)</f>
        <v>0</v>
      </c>
      <c r="EW50" s="4">
        <f>SUMIFS(Purchase!$F:$F,Purchase!$A:$A,Waterfall!$A50,Purchase!$D:$D,Waterfall!$C50,Purchase!$C:$C,Waterfall!EW$1)</f>
        <v>0</v>
      </c>
      <c r="EX50" s="4">
        <f>SUMIFS(Purchase!$F:$F,Purchase!$A:$A,Waterfall!$A50,Purchase!$D:$D,Waterfall!$C50,Purchase!$C:$C,Waterfall!EX$1)</f>
        <v>0</v>
      </c>
      <c r="EY50" s="4">
        <f>SUMIFS(Purchase!$F:$F,Purchase!$A:$A,Waterfall!$A50,Purchase!$D:$D,Waterfall!$C50,Purchase!$C:$C,Waterfall!EY$1)</f>
        <v>0</v>
      </c>
      <c r="EZ50" s="4">
        <f>SUMIFS(Purchase!$F:$F,Purchase!$A:$A,Waterfall!$A50,Purchase!$D:$D,Waterfall!$C50,Purchase!$C:$C,Waterfall!EZ$1)</f>
        <v>0</v>
      </c>
      <c r="FA50" s="4">
        <f>SUMIFS(Purchase!$F:$F,Purchase!$A:$A,Waterfall!$A50,Purchase!$D:$D,Waterfall!$C50,Purchase!$C:$C,Waterfall!FA$1)</f>
        <v>0</v>
      </c>
      <c r="FB50" s="4">
        <f>SUMIFS(Purchase!$F:$F,Purchase!$A:$A,Waterfall!$A50,Purchase!$D:$D,Waterfall!$C50,Purchase!$C:$C,Waterfall!FB$1)</f>
        <v>0</v>
      </c>
      <c r="FC50" s="4">
        <f>SUMIFS(Purchase!$F:$F,Purchase!$A:$A,Waterfall!$A50,Purchase!$D:$D,Waterfall!$C50,Purchase!$C:$C,Waterfall!FC$1)</f>
        <v>0</v>
      </c>
      <c r="FD50" s="4">
        <f>SUMIFS(Purchase!$F:$F,Purchase!$A:$A,Waterfall!$A50,Purchase!$D:$D,Waterfall!$C50,Purchase!$C:$C,Waterfall!FD$1)</f>
        <v>0</v>
      </c>
      <c r="FE50" s="4">
        <f>SUMIFS(Purchase!$F:$F,Purchase!$A:$A,Waterfall!$A50,Purchase!$D:$D,Waterfall!$C50,Purchase!$C:$C,Waterfall!FE$1)</f>
        <v>0</v>
      </c>
      <c r="FF50" s="4">
        <f>SUMIFS(Purchase!$F:$F,Purchase!$A:$A,Waterfall!$A50,Purchase!$D:$D,Waterfall!$C50,Purchase!$C:$C,Waterfall!FF$1)</f>
        <v>0</v>
      </c>
      <c r="FG50" s="4">
        <f>SUMIFS(Purchase!$F:$F,Purchase!$A:$A,Waterfall!$A50,Purchase!$D:$D,Waterfall!$C50,Purchase!$C:$C,Waterfall!FG$1)</f>
        <v>0</v>
      </c>
      <c r="FH50" s="4">
        <f>SUMIFS(Purchase!$F:$F,Purchase!$A:$A,Waterfall!$A50,Purchase!$D:$D,Waterfall!$C50,Purchase!$C:$C,Waterfall!FH$1)</f>
        <v>0</v>
      </c>
      <c r="FI50" s="4">
        <f>SUMIFS(Purchase!$F:$F,Purchase!$A:$A,Waterfall!$A50,Purchase!$D:$D,Waterfall!$C50,Purchase!$C:$C,Waterfall!FI$1)</f>
        <v>0</v>
      </c>
      <c r="FJ50" s="4">
        <f>SUMIFS(Purchase!$F:$F,Purchase!$A:$A,Waterfall!$A50,Purchase!$D:$D,Waterfall!$C50,Purchase!$C:$C,Waterfall!FJ$1)</f>
        <v>0</v>
      </c>
      <c r="FK50" s="4">
        <f>SUMIFS(Purchase!$F:$F,Purchase!$A:$A,Waterfall!$A50,Purchase!$D:$D,Waterfall!$C50,Purchase!$C:$C,Waterfall!FK$1)</f>
        <v>0</v>
      </c>
      <c r="FL50" s="4">
        <f>SUMIFS(Purchase!$F:$F,Purchase!$A:$A,Waterfall!$A50,Purchase!$D:$D,Waterfall!$C50,Purchase!$C:$C,Waterfall!FL$1)</f>
        <v>0</v>
      </c>
      <c r="FM50" s="4">
        <f>SUMIFS(Purchase!$F:$F,Purchase!$A:$A,Waterfall!$A50,Purchase!$D:$D,Waterfall!$C50,Purchase!$C:$C,Waterfall!FM$1)</f>
        <v>0</v>
      </c>
      <c r="FN50" s="4">
        <f>SUMIFS(Purchase!$F:$F,Purchase!$A:$A,Waterfall!$A50,Purchase!$D:$D,Waterfall!$C50,Purchase!$C:$C,Waterfall!FN$1)</f>
        <v>0</v>
      </c>
      <c r="FO50" s="4">
        <f>SUMIFS(Purchase!$F:$F,Purchase!$A:$A,Waterfall!$A50,Purchase!$D:$D,Waterfall!$C50,Purchase!$C:$C,Waterfall!FO$1)</f>
        <v>0</v>
      </c>
      <c r="FP50" s="4">
        <f>SUMIFS(Purchase!$F:$F,Purchase!$A:$A,Waterfall!$A50,Purchase!$D:$D,Waterfall!$C50,Purchase!$C:$C,Waterfall!FP$1)</f>
        <v>0</v>
      </c>
      <c r="FQ50" s="4">
        <f>SUMIFS(Purchase!$F:$F,Purchase!$A:$A,Waterfall!$A50,Purchase!$D:$D,Waterfall!$C50,Purchase!$C:$C,Waterfall!FQ$1)</f>
        <v>0</v>
      </c>
      <c r="FR50" s="4">
        <f>SUMIFS(Purchase!$F:$F,Purchase!$A:$A,Waterfall!$A50,Purchase!$D:$D,Waterfall!$C50,Purchase!$C:$C,Waterfall!FR$1)</f>
        <v>0</v>
      </c>
      <c r="FS50" s="4">
        <f>SUMIFS(Purchase!$F:$F,Purchase!$A:$A,Waterfall!$A50,Purchase!$D:$D,Waterfall!$C50,Purchase!$C:$C,Waterfall!FS$1)</f>
        <v>0</v>
      </c>
      <c r="FT50" s="4">
        <f>SUMIFS(Purchase!$F:$F,Purchase!$A:$A,Waterfall!$A50,Purchase!$D:$D,Waterfall!$C50,Purchase!$C:$C,Waterfall!FT$1)</f>
        <v>0</v>
      </c>
      <c r="FU50" s="4">
        <f>SUMIFS(Purchase!$F:$F,Purchase!$A:$A,Waterfall!$A50,Purchase!$D:$D,Waterfall!$C50,Purchase!$C:$C,Waterfall!FU$1)</f>
        <v>0</v>
      </c>
      <c r="FV50" s="4">
        <f>SUMIFS(Purchase!$F:$F,Purchase!$A:$A,Waterfall!$A50,Purchase!$D:$D,Waterfall!$C50,Purchase!$C:$C,Waterfall!FV$1)</f>
        <v>0</v>
      </c>
      <c r="FW50" s="4">
        <f>SUMIFS(Purchase!$F:$F,Purchase!$A:$A,Waterfall!$A50,Purchase!$D:$D,Waterfall!$C50,Purchase!$C:$C,Waterfall!FW$1)</f>
        <v>0</v>
      </c>
      <c r="FX50" s="4">
        <f>SUMIFS(Purchase!$F:$F,Purchase!$A:$A,Waterfall!$A50,Purchase!$D:$D,Waterfall!$C50,Purchase!$C:$C,Waterfall!FX$1)</f>
        <v>0</v>
      </c>
      <c r="FY50" s="4">
        <f>SUMIFS(Purchase!$F:$F,Purchase!$A:$A,Waterfall!$A50,Purchase!$D:$D,Waterfall!$C50,Purchase!$C:$C,Waterfall!FY$1)</f>
        <v>0</v>
      </c>
      <c r="FZ50" s="4">
        <f>SUMIFS(Purchase!$F:$F,Purchase!$A:$A,Waterfall!$A50,Purchase!$D:$D,Waterfall!$C50,Purchase!$C:$C,Waterfall!FZ$1)</f>
        <v>0</v>
      </c>
      <c r="GA50" s="4">
        <f>SUMIFS(Purchase!$F:$F,Purchase!$A:$A,Waterfall!$A50,Purchase!$D:$D,Waterfall!$C50,Purchase!$C:$C,Waterfall!GA$1)</f>
        <v>0</v>
      </c>
      <c r="GB50" s="4">
        <f>SUMIFS(Purchase!$F:$F,Purchase!$A:$A,Waterfall!$A50,Purchase!$D:$D,Waterfall!$C50,Purchase!$C:$C,Waterfall!GB$1)</f>
        <v>0</v>
      </c>
      <c r="GC50" s="4">
        <f>SUMIFS(Purchase!$F:$F,Purchase!$A:$A,Waterfall!$A50,Purchase!$D:$D,Waterfall!$C50,Purchase!$C:$C,Waterfall!GC$1)</f>
        <v>0</v>
      </c>
      <c r="GD50" s="4">
        <f>SUMIFS(Purchase!$F:$F,Purchase!$A:$A,Waterfall!$A50,Purchase!$D:$D,Waterfall!$C50,Purchase!$C:$C,Waterfall!GD$1)</f>
        <v>0</v>
      </c>
      <c r="GE50" s="4">
        <f>SUMIFS(Purchase!$F:$F,Purchase!$A:$A,Waterfall!$A50,Purchase!$D:$D,Waterfall!$C50,Purchase!$C:$C,Waterfall!GE$1)</f>
        <v>0</v>
      </c>
      <c r="GF50" s="4">
        <f>SUMIFS(Purchase!$F:$F,Purchase!$A:$A,Waterfall!$A50,Purchase!$D:$D,Waterfall!$C50,Purchase!$C:$C,Waterfall!GF$1)</f>
        <v>0</v>
      </c>
      <c r="GG50" s="4">
        <f>SUMIFS(Purchase!$F:$F,Purchase!$A:$A,Waterfall!$A50,Purchase!$D:$D,Waterfall!$C50,Purchase!$C:$C,Waterfall!GG$1)</f>
        <v>0</v>
      </c>
      <c r="GH50" s="4">
        <f>SUMIFS(Purchase!$F:$F,Purchase!$A:$A,Waterfall!$A50,Purchase!$D:$D,Waterfall!$C50,Purchase!$C:$C,Waterfall!GH$1)</f>
        <v>0</v>
      </c>
      <c r="GI50" s="4">
        <f>SUMIFS(Purchase!$F:$F,Purchase!$A:$A,Waterfall!$A50,Purchase!$D:$D,Waterfall!$C50,Purchase!$C:$C,Waterfall!GI$1)</f>
        <v>0</v>
      </c>
    </row>
    <row r="51" spans="1:191" x14ac:dyDescent="0.35">
      <c r="A51" s="8">
        <f t="shared" si="3"/>
        <v>1</v>
      </c>
      <c r="B51" s="2" t="str">
        <f>VLOOKUP($A51,Centers!$B$1:$C$120,2,)</f>
        <v>GATE</v>
      </c>
      <c r="C51" s="3">
        <v>44928</v>
      </c>
      <c r="D51" s="4">
        <f>IF($A51=1,SUM(SUMIFS(Indent!$E:$E,Indent!$C:$C,Waterfall!$C51,Indent!$A:$A,Centers!$A$2),SUMIFS(Indent!$E:$E,Indent!$C:$C,Waterfall!$C51,Indent!$A:$A,Centers!$A$3),SUMIFS(Indent!$E:$E,Indent!$C:$C,Waterfall!$C51,Indent!$A:$A,Centers!$A$4),SUMIFS(Indent!$E:$E,Indent!$C:$C,Waterfall!$C51,Indent!$A:$A,Centers!$A$5),SUMIFS(Indent!$E:$E,Indent!$C:$C,Waterfall!$C51,Indent!$A:$A,Centers!$A$6),SUMIFS(Indent!$E:$E,Indent!$C:$C,Waterfall!$C51,Indent!$A:$A,Centers!$A$7),SUMIFS(Indent!$E:$E,Indent!$C:$C,Waterfall!$C51,Indent!$A:$A,Centers!$A$8)),SUMIFS(Indent!$E:$E,Indent!$C:$C,Waterfall!$C51,Indent!$A:$A,$A51))</f>
        <v>17217</v>
      </c>
      <c r="E51" s="4">
        <f>SUMIFS(Purchase!$F:$F,Purchase!$A:$A,Waterfall!$A51,Purchase!$D:$D,Waterfall!$C51,Purchase!$C:$C,Waterfall!E$1)</f>
        <v>0</v>
      </c>
      <c r="F51" s="4">
        <f>SUMIFS(Purchase!$F:$F,Purchase!$A:$A,Waterfall!$A51,Purchase!$D:$D,Waterfall!$C51,Purchase!$C:$C,Waterfall!F$1)</f>
        <v>0</v>
      </c>
      <c r="G51" s="4">
        <f>SUMIFS(Purchase!$F:$F,Purchase!$A:$A,Waterfall!$A51,Purchase!$D:$D,Waterfall!$C51,Purchase!$C:$C,Waterfall!G$1)</f>
        <v>0</v>
      </c>
      <c r="H51" s="4">
        <f>SUMIFS(Purchase!$F:$F,Purchase!$A:$A,Waterfall!$A51,Purchase!$D:$D,Waterfall!$C51,Purchase!$C:$C,Waterfall!H$1)</f>
        <v>0</v>
      </c>
      <c r="I51" s="4">
        <f>SUMIFS(Purchase!$F:$F,Purchase!$A:$A,Waterfall!$A51,Purchase!$D:$D,Waterfall!$C51,Purchase!$C:$C,Waterfall!I$1)</f>
        <v>0</v>
      </c>
      <c r="J51" s="4">
        <f>SUMIFS(Purchase!$F:$F,Purchase!$A:$A,Waterfall!$A51,Purchase!$D:$D,Waterfall!$C51,Purchase!$C:$C,Waterfall!J$1)</f>
        <v>0</v>
      </c>
      <c r="K51" s="4">
        <f>SUMIFS(Purchase!$F:$F,Purchase!$A:$A,Waterfall!$A51,Purchase!$D:$D,Waterfall!$C51,Purchase!$C:$C,Waterfall!K$1)</f>
        <v>0</v>
      </c>
      <c r="L51" s="4">
        <f>SUMIFS(Purchase!$F:$F,Purchase!$A:$A,Waterfall!$A51,Purchase!$D:$D,Waterfall!$C51,Purchase!$C:$C,Waterfall!L$1)</f>
        <v>0</v>
      </c>
      <c r="M51" s="4">
        <f>SUMIFS(Purchase!$F:$F,Purchase!$A:$A,Waterfall!$A51,Purchase!$D:$D,Waterfall!$C51,Purchase!$C:$C,Waterfall!M$1)</f>
        <v>0</v>
      </c>
      <c r="N51" s="4">
        <f>SUMIFS(Purchase!$F:$F,Purchase!$A:$A,Waterfall!$A51,Purchase!$D:$D,Waterfall!$C51,Purchase!$C:$C,Waterfall!N$1)</f>
        <v>0</v>
      </c>
      <c r="O51" s="4">
        <f>SUMIFS(Purchase!$F:$F,Purchase!$A:$A,Waterfall!$A51,Purchase!$D:$D,Waterfall!$C51,Purchase!$C:$C,Waterfall!O$1)</f>
        <v>0</v>
      </c>
      <c r="P51" s="4">
        <f>SUMIFS(Purchase!$F:$F,Purchase!$A:$A,Waterfall!$A51,Purchase!$D:$D,Waterfall!$C51,Purchase!$C:$C,Waterfall!P$1)</f>
        <v>0</v>
      </c>
      <c r="Q51" s="4">
        <f>SUMIFS(Purchase!$F:$F,Purchase!$A:$A,Waterfall!$A51,Purchase!$D:$D,Waterfall!$C51,Purchase!$C:$C,Waterfall!Q$1)</f>
        <v>0</v>
      </c>
      <c r="R51" s="4">
        <f>SUMIFS(Purchase!$F:$F,Purchase!$A:$A,Waterfall!$A51,Purchase!$D:$D,Waterfall!$C51,Purchase!$C:$C,Waterfall!R$1)</f>
        <v>0</v>
      </c>
      <c r="S51" s="4">
        <f>SUMIFS(Purchase!$F:$F,Purchase!$A:$A,Waterfall!$A51,Purchase!$D:$D,Waterfall!$C51,Purchase!$C:$C,Waterfall!S$1)</f>
        <v>0</v>
      </c>
      <c r="T51" s="4">
        <f>SUMIFS(Purchase!$F:$F,Purchase!$A:$A,Waterfall!$A51,Purchase!$D:$D,Waterfall!$C51,Purchase!$C:$C,Waterfall!T$1)</f>
        <v>0</v>
      </c>
      <c r="U51" s="4">
        <f>SUMIFS(Purchase!$F:$F,Purchase!$A:$A,Waterfall!$A51,Purchase!$D:$D,Waterfall!$C51,Purchase!$C:$C,Waterfall!U$1)</f>
        <v>0</v>
      </c>
      <c r="V51" s="4">
        <f>SUMIFS(Purchase!$F:$F,Purchase!$A:$A,Waterfall!$A51,Purchase!$D:$D,Waterfall!$C51,Purchase!$C:$C,Waterfall!V$1)</f>
        <v>0</v>
      </c>
      <c r="W51" s="4">
        <f>SUMIFS(Purchase!$F:$F,Purchase!$A:$A,Waterfall!$A51,Purchase!$D:$D,Waterfall!$C51,Purchase!$C:$C,Waterfall!W$1)</f>
        <v>0</v>
      </c>
      <c r="X51" s="4">
        <f>SUMIFS(Purchase!$F:$F,Purchase!$A:$A,Waterfall!$A51,Purchase!$D:$D,Waterfall!$C51,Purchase!$C:$C,Waterfall!X$1)</f>
        <v>0</v>
      </c>
      <c r="Y51" s="4">
        <f>SUMIFS(Purchase!$F:$F,Purchase!$A:$A,Waterfall!$A51,Purchase!$D:$D,Waterfall!$C51,Purchase!$C:$C,Waterfall!Y$1)</f>
        <v>0</v>
      </c>
      <c r="Z51" s="4">
        <f>SUMIFS(Purchase!$F:$F,Purchase!$A:$A,Waterfall!$A51,Purchase!$D:$D,Waterfall!$C51,Purchase!$C:$C,Waterfall!Z$1)</f>
        <v>0</v>
      </c>
      <c r="AA51" s="4">
        <f>SUMIFS(Purchase!$F:$F,Purchase!$A:$A,Waterfall!$A51,Purchase!$D:$D,Waterfall!$C51,Purchase!$C:$C,Waterfall!AA$1)</f>
        <v>0</v>
      </c>
      <c r="AB51" s="4">
        <f>SUMIFS(Purchase!$F:$F,Purchase!$A:$A,Waterfall!$A51,Purchase!$D:$D,Waterfall!$C51,Purchase!$C:$C,Waterfall!AB$1)</f>
        <v>0</v>
      </c>
      <c r="AC51" s="4">
        <f>SUMIFS(Purchase!$F:$F,Purchase!$A:$A,Waterfall!$A51,Purchase!$D:$D,Waterfall!$C51,Purchase!$C:$C,Waterfall!AC$1)</f>
        <v>0</v>
      </c>
      <c r="AD51" s="4">
        <f>SUMIFS(Purchase!$F:$F,Purchase!$A:$A,Waterfall!$A51,Purchase!$D:$D,Waterfall!$C51,Purchase!$C:$C,Waterfall!AD$1)</f>
        <v>0</v>
      </c>
      <c r="AE51" s="4">
        <f>SUMIFS(Purchase!$F:$F,Purchase!$A:$A,Waterfall!$A51,Purchase!$D:$D,Waterfall!$C51,Purchase!$C:$C,Waterfall!AE$1)</f>
        <v>0</v>
      </c>
      <c r="AF51" s="4">
        <f>SUMIFS(Purchase!$F:$F,Purchase!$A:$A,Waterfall!$A51,Purchase!$D:$D,Waterfall!$C51,Purchase!$C:$C,Waterfall!AF$1)</f>
        <v>0</v>
      </c>
      <c r="AG51" s="4">
        <f>SUMIFS(Purchase!$F:$F,Purchase!$A:$A,Waterfall!$A51,Purchase!$D:$D,Waterfall!$C51,Purchase!$C:$C,Waterfall!AG$1)</f>
        <v>0</v>
      </c>
      <c r="AH51" s="4">
        <f>SUMIFS(Purchase!$F:$F,Purchase!$A:$A,Waterfall!$A51,Purchase!$D:$D,Waterfall!$C51,Purchase!$C:$C,Waterfall!AH$1)</f>
        <v>0</v>
      </c>
      <c r="AI51" s="4">
        <f>SUMIFS(Purchase!$F:$F,Purchase!$A:$A,Waterfall!$A51,Purchase!$D:$D,Waterfall!$C51,Purchase!$C:$C,Waterfall!AI$1)</f>
        <v>0</v>
      </c>
      <c r="AJ51" s="4">
        <f>SUMIFS(Purchase!$F:$F,Purchase!$A:$A,Waterfall!$A51,Purchase!$D:$D,Waterfall!$C51,Purchase!$C:$C,Waterfall!AJ$1)</f>
        <v>0</v>
      </c>
      <c r="AK51" s="4">
        <f>SUMIFS(Purchase!$F:$F,Purchase!$A:$A,Waterfall!$A51,Purchase!$D:$D,Waterfall!$C51,Purchase!$C:$C,Waterfall!AK$1)</f>
        <v>0</v>
      </c>
      <c r="AL51" s="4">
        <f>SUMIFS(Purchase!$F:$F,Purchase!$A:$A,Waterfall!$A51,Purchase!$D:$D,Waterfall!$C51,Purchase!$C:$C,Waterfall!AL$1)</f>
        <v>0</v>
      </c>
      <c r="AM51" s="4">
        <f>SUMIFS(Purchase!$F:$F,Purchase!$A:$A,Waterfall!$A51,Purchase!$D:$D,Waterfall!$C51,Purchase!$C:$C,Waterfall!AM$1)</f>
        <v>0</v>
      </c>
      <c r="AN51" s="4">
        <f>SUMIFS(Purchase!$F:$F,Purchase!$A:$A,Waterfall!$A51,Purchase!$D:$D,Waterfall!$C51,Purchase!$C:$C,Waterfall!AN$1)</f>
        <v>0</v>
      </c>
      <c r="AO51" s="4">
        <f>SUMIFS(Purchase!$F:$F,Purchase!$A:$A,Waterfall!$A51,Purchase!$D:$D,Waterfall!$C51,Purchase!$C:$C,Waterfall!AO$1)</f>
        <v>0</v>
      </c>
      <c r="AP51" s="4">
        <f>SUMIFS(Purchase!$F:$F,Purchase!$A:$A,Waterfall!$A51,Purchase!$D:$D,Waterfall!$C51,Purchase!$C:$C,Waterfall!AP$1)</f>
        <v>0</v>
      </c>
      <c r="AQ51" s="4">
        <f>SUMIFS(Purchase!$F:$F,Purchase!$A:$A,Waterfall!$A51,Purchase!$D:$D,Waterfall!$C51,Purchase!$C:$C,Waterfall!AQ$1)</f>
        <v>0</v>
      </c>
      <c r="AR51" s="4">
        <f>SUMIFS(Purchase!$F:$F,Purchase!$A:$A,Waterfall!$A51,Purchase!$D:$D,Waterfall!$C51,Purchase!$C:$C,Waterfall!AR$1)</f>
        <v>0</v>
      </c>
      <c r="AS51" s="4">
        <f>SUMIFS(Purchase!$F:$F,Purchase!$A:$A,Waterfall!$A51,Purchase!$D:$D,Waterfall!$C51,Purchase!$C:$C,Waterfall!AS$1)</f>
        <v>0</v>
      </c>
      <c r="AT51" s="4">
        <f>SUMIFS(Purchase!$F:$F,Purchase!$A:$A,Waterfall!$A51,Purchase!$D:$D,Waterfall!$C51,Purchase!$C:$C,Waterfall!AT$1)</f>
        <v>0</v>
      </c>
      <c r="AU51" s="4">
        <f>SUMIFS(Purchase!$F:$F,Purchase!$A:$A,Waterfall!$A51,Purchase!$D:$D,Waterfall!$C51,Purchase!$C:$C,Waterfall!AU$1)</f>
        <v>0</v>
      </c>
      <c r="AV51" s="4">
        <f>SUMIFS(Purchase!$F:$F,Purchase!$A:$A,Waterfall!$A51,Purchase!$D:$D,Waterfall!$C51,Purchase!$C:$C,Waterfall!AV$1)</f>
        <v>0</v>
      </c>
      <c r="AW51" s="4">
        <f>SUMIFS(Purchase!$F:$F,Purchase!$A:$A,Waterfall!$A51,Purchase!$D:$D,Waterfall!$C51,Purchase!$C:$C,Waterfall!AW$1)</f>
        <v>0</v>
      </c>
      <c r="AX51" s="4">
        <f>SUMIFS(Purchase!$F:$F,Purchase!$A:$A,Waterfall!$A51,Purchase!$D:$D,Waterfall!$C51,Purchase!$C:$C,Waterfall!AX$1)</f>
        <v>0</v>
      </c>
      <c r="AY51" s="4">
        <f>SUMIFS(Purchase!$F:$F,Purchase!$A:$A,Waterfall!$A51,Purchase!$D:$D,Waterfall!$C51,Purchase!$C:$C,Waterfall!AY$1)</f>
        <v>0</v>
      </c>
      <c r="AZ51" s="4">
        <f>SUMIFS(Purchase!$F:$F,Purchase!$A:$A,Waterfall!$A51,Purchase!$D:$D,Waterfall!$C51,Purchase!$C:$C,Waterfall!AZ$1)</f>
        <v>1730.7</v>
      </c>
      <c r="BA51" s="4">
        <f>SUMIFS(Purchase!$F:$F,Purchase!$A:$A,Waterfall!$A51,Purchase!$D:$D,Waterfall!$C51,Purchase!$C:$C,Waterfall!BA$1)</f>
        <v>5537.12</v>
      </c>
      <c r="BB51" s="4">
        <f>SUMIFS(Purchase!$F:$F,Purchase!$A:$A,Waterfall!$A51,Purchase!$D:$D,Waterfall!$C51,Purchase!$C:$C,Waterfall!BB$1)</f>
        <v>5746.59</v>
      </c>
      <c r="BC51" s="4">
        <f>SUMIFS(Purchase!$F:$F,Purchase!$A:$A,Waterfall!$A51,Purchase!$D:$D,Waterfall!$C51,Purchase!$C:$C,Waterfall!BC$1)</f>
        <v>3871.5</v>
      </c>
      <c r="BD51" s="4">
        <f>SUMIFS(Purchase!$F:$F,Purchase!$A:$A,Waterfall!$A51,Purchase!$D:$D,Waterfall!$C51,Purchase!$C:$C,Waterfall!BD$1)</f>
        <v>1834.26</v>
      </c>
      <c r="BE51" s="4">
        <f>SUMIFS(Purchase!$F:$F,Purchase!$A:$A,Waterfall!$A51,Purchase!$D:$D,Waterfall!$C51,Purchase!$C:$C,Waterfall!BE$1)</f>
        <v>0</v>
      </c>
      <c r="BF51" s="4">
        <f>SUMIFS(Purchase!$F:$F,Purchase!$A:$A,Waterfall!$A51,Purchase!$D:$D,Waterfall!$C51,Purchase!$C:$C,Waterfall!BF$1)</f>
        <v>0</v>
      </c>
      <c r="BG51" s="4">
        <f>SUMIFS(Purchase!$F:$F,Purchase!$A:$A,Waterfall!$A51,Purchase!$D:$D,Waterfall!$C51,Purchase!$C:$C,Waterfall!BG$1)</f>
        <v>0</v>
      </c>
      <c r="BH51" s="4">
        <f>SUMIFS(Purchase!$F:$F,Purchase!$A:$A,Waterfall!$A51,Purchase!$D:$D,Waterfall!$C51,Purchase!$C:$C,Waterfall!BH$1)</f>
        <v>0</v>
      </c>
      <c r="BI51" s="4">
        <f>SUMIFS(Purchase!$F:$F,Purchase!$A:$A,Waterfall!$A51,Purchase!$D:$D,Waterfall!$C51,Purchase!$C:$C,Waterfall!BI$1)</f>
        <v>0</v>
      </c>
      <c r="BJ51" s="4">
        <f>SUMIFS(Purchase!$F:$F,Purchase!$A:$A,Waterfall!$A51,Purchase!$D:$D,Waterfall!$C51,Purchase!$C:$C,Waterfall!BJ$1)</f>
        <v>0</v>
      </c>
      <c r="BK51" s="4">
        <f>SUMIFS(Purchase!$F:$F,Purchase!$A:$A,Waterfall!$A51,Purchase!$D:$D,Waterfall!$C51,Purchase!$C:$C,Waterfall!BK$1)</f>
        <v>0</v>
      </c>
      <c r="BL51" s="4">
        <f>SUMIFS(Purchase!$F:$F,Purchase!$A:$A,Waterfall!$A51,Purchase!$D:$D,Waterfall!$C51,Purchase!$C:$C,Waterfall!BL$1)</f>
        <v>0</v>
      </c>
      <c r="BM51" s="4">
        <f>SUMIFS(Purchase!$F:$F,Purchase!$A:$A,Waterfall!$A51,Purchase!$D:$D,Waterfall!$C51,Purchase!$C:$C,Waterfall!BM$1)</f>
        <v>0</v>
      </c>
      <c r="BN51" s="4">
        <f>SUMIFS(Purchase!$F:$F,Purchase!$A:$A,Waterfall!$A51,Purchase!$D:$D,Waterfall!$C51,Purchase!$C:$C,Waterfall!BN$1)</f>
        <v>0</v>
      </c>
      <c r="BO51" s="4">
        <f>SUMIFS(Purchase!$F:$F,Purchase!$A:$A,Waterfall!$A51,Purchase!$D:$D,Waterfall!$C51,Purchase!$C:$C,Waterfall!BO$1)</f>
        <v>0</v>
      </c>
      <c r="BP51" s="4">
        <f>SUMIFS(Purchase!$F:$F,Purchase!$A:$A,Waterfall!$A51,Purchase!$D:$D,Waterfall!$C51,Purchase!$C:$C,Waterfall!BP$1)</f>
        <v>0</v>
      </c>
      <c r="BQ51" s="4">
        <f>SUMIFS(Purchase!$F:$F,Purchase!$A:$A,Waterfall!$A51,Purchase!$D:$D,Waterfall!$C51,Purchase!$C:$C,Waterfall!BQ$1)</f>
        <v>0</v>
      </c>
      <c r="BR51" s="4">
        <f>SUMIFS(Purchase!$F:$F,Purchase!$A:$A,Waterfall!$A51,Purchase!$D:$D,Waterfall!$C51,Purchase!$C:$C,Waterfall!BR$1)</f>
        <v>0</v>
      </c>
      <c r="BS51" s="4">
        <f>SUMIFS(Purchase!$F:$F,Purchase!$A:$A,Waterfall!$A51,Purchase!$D:$D,Waterfall!$C51,Purchase!$C:$C,Waterfall!BS$1)</f>
        <v>0</v>
      </c>
      <c r="BT51" s="4">
        <f>SUMIFS(Purchase!$F:$F,Purchase!$A:$A,Waterfall!$A51,Purchase!$D:$D,Waterfall!$C51,Purchase!$C:$C,Waterfall!BT$1)</f>
        <v>0</v>
      </c>
      <c r="BU51" s="4">
        <f>SUMIFS(Purchase!$F:$F,Purchase!$A:$A,Waterfall!$A51,Purchase!$D:$D,Waterfall!$C51,Purchase!$C:$C,Waterfall!BU$1)</f>
        <v>0</v>
      </c>
      <c r="BV51" s="4">
        <f>SUMIFS(Purchase!$F:$F,Purchase!$A:$A,Waterfall!$A51,Purchase!$D:$D,Waterfall!$C51,Purchase!$C:$C,Waterfall!BV$1)</f>
        <v>0</v>
      </c>
      <c r="BW51" s="4">
        <f>SUMIFS(Purchase!$F:$F,Purchase!$A:$A,Waterfall!$A51,Purchase!$D:$D,Waterfall!$C51,Purchase!$C:$C,Waterfall!BW$1)</f>
        <v>0</v>
      </c>
      <c r="BX51" s="4">
        <f>SUMIFS(Purchase!$F:$F,Purchase!$A:$A,Waterfall!$A51,Purchase!$D:$D,Waterfall!$C51,Purchase!$C:$C,Waterfall!BX$1)</f>
        <v>0</v>
      </c>
      <c r="BY51" s="4">
        <f>SUMIFS(Purchase!$F:$F,Purchase!$A:$A,Waterfall!$A51,Purchase!$D:$D,Waterfall!$C51,Purchase!$C:$C,Waterfall!BY$1)</f>
        <v>0</v>
      </c>
      <c r="BZ51" s="4">
        <f>SUMIFS(Purchase!$F:$F,Purchase!$A:$A,Waterfall!$A51,Purchase!$D:$D,Waterfall!$C51,Purchase!$C:$C,Waterfall!BZ$1)</f>
        <v>0</v>
      </c>
      <c r="CA51" s="4">
        <f>SUMIFS(Purchase!$F:$F,Purchase!$A:$A,Waterfall!$A51,Purchase!$D:$D,Waterfall!$C51,Purchase!$C:$C,Waterfall!CA$1)</f>
        <v>0</v>
      </c>
      <c r="CB51" s="4">
        <f>SUMIFS(Purchase!$F:$F,Purchase!$A:$A,Waterfall!$A51,Purchase!$D:$D,Waterfall!$C51,Purchase!$C:$C,Waterfall!CB$1)</f>
        <v>0</v>
      </c>
      <c r="CC51" s="4">
        <f>SUMIFS(Purchase!$F:$F,Purchase!$A:$A,Waterfall!$A51,Purchase!$D:$D,Waterfall!$C51,Purchase!$C:$C,Waterfall!CC$1)</f>
        <v>0</v>
      </c>
      <c r="CD51" s="4">
        <f>SUMIFS(Purchase!$F:$F,Purchase!$A:$A,Waterfall!$A51,Purchase!$D:$D,Waterfall!$C51,Purchase!$C:$C,Waterfall!CD$1)</f>
        <v>0</v>
      </c>
      <c r="CE51" s="4">
        <f>SUMIFS(Purchase!$F:$F,Purchase!$A:$A,Waterfall!$A51,Purchase!$D:$D,Waterfall!$C51,Purchase!$C:$C,Waterfall!CE$1)</f>
        <v>0</v>
      </c>
      <c r="CF51" s="4">
        <f>SUMIFS(Purchase!$F:$F,Purchase!$A:$A,Waterfall!$A51,Purchase!$D:$D,Waterfall!$C51,Purchase!$C:$C,Waterfall!CF$1)</f>
        <v>0</v>
      </c>
      <c r="CG51" s="4">
        <f>SUMIFS(Purchase!$F:$F,Purchase!$A:$A,Waterfall!$A51,Purchase!$D:$D,Waterfall!$C51,Purchase!$C:$C,Waterfall!CG$1)</f>
        <v>0</v>
      </c>
      <c r="CH51" s="4">
        <f>SUMIFS(Purchase!$F:$F,Purchase!$A:$A,Waterfall!$A51,Purchase!$D:$D,Waterfall!$C51,Purchase!$C:$C,Waterfall!CH$1)</f>
        <v>0</v>
      </c>
      <c r="CI51" s="4">
        <f>SUMIFS(Purchase!$F:$F,Purchase!$A:$A,Waterfall!$A51,Purchase!$D:$D,Waterfall!$C51,Purchase!$C:$C,Waterfall!CI$1)</f>
        <v>0</v>
      </c>
      <c r="CJ51" s="4">
        <f>SUMIFS(Purchase!$F:$F,Purchase!$A:$A,Waterfall!$A51,Purchase!$D:$D,Waterfall!$C51,Purchase!$C:$C,Waterfall!CJ$1)</f>
        <v>0</v>
      </c>
      <c r="CK51" s="4">
        <f>SUMIFS(Purchase!$F:$F,Purchase!$A:$A,Waterfall!$A51,Purchase!$D:$D,Waterfall!$C51,Purchase!$C:$C,Waterfall!CK$1)</f>
        <v>0</v>
      </c>
      <c r="CL51" s="4">
        <f>SUMIFS(Purchase!$F:$F,Purchase!$A:$A,Waterfall!$A51,Purchase!$D:$D,Waterfall!$C51,Purchase!$C:$C,Waterfall!CL$1)</f>
        <v>0</v>
      </c>
      <c r="CM51" s="4">
        <f>SUMIFS(Purchase!$F:$F,Purchase!$A:$A,Waterfall!$A51,Purchase!$D:$D,Waterfall!$C51,Purchase!$C:$C,Waterfall!CM$1)</f>
        <v>0</v>
      </c>
      <c r="CN51" s="4">
        <f>SUMIFS(Purchase!$F:$F,Purchase!$A:$A,Waterfall!$A51,Purchase!$D:$D,Waterfall!$C51,Purchase!$C:$C,Waterfall!CN$1)</f>
        <v>0</v>
      </c>
      <c r="CO51" s="4">
        <f>SUMIFS(Purchase!$F:$F,Purchase!$A:$A,Waterfall!$A51,Purchase!$D:$D,Waterfall!$C51,Purchase!$C:$C,Waterfall!CO$1)</f>
        <v>0</v>
      </c>
      <c r="CP51" s="4">
        <f>SUMIFS(Purchase!$F:$F,Purchase!$A:$A,Waterfall!$A51,Purchase!$D:$D,Waterfall!$C51,Purchase!$C:$C,Waterfall!CP$1)</f>
        <v>0</v>
      </c>
      <c r="CQ51" s="4">
        <f>SUMIFS(Purchase!$F:$F,Purchase!$A:$A,Waterfall!$A51,Purchase!$D:$D,Waterfall!$C51,Purchase!$C:$C,Waterfall!CQ$1)</f>
        <v>0</v>
      </c>
      <c r="CR51" s="4">
        <f>SUMIFS(Purchase!$F:$F,Purchase!$A:$A,Waterfall!$A51,Purchase!$D:$D,Waterfall!$C51,Purchase!$C:$C,Waterfall!CR$1)</f>
        <v>0</v>
      </c>
      <c r="CS51" s="4">
        <f>SUMIFS(Purchase!$F:$F,Purchase!$A:$A,Waterfall!$A51,Purchase!$D:$D,Waterfall!$C51,Purchase!$C:$C,Waterfall!CS$1)</f>
        <v>0</v>
      </c>
      <c r="CT51" s="4">
        <f>SUMIFS(Purchase!$F:$F,Purchase!$A:$A,Waterfall!$A51,Purchase!$D:$D,Waterfall!$C51,Purchase!$C:$C,Waterfall!CT$1)</f>
        <v>0</v>
      </c>
      <c r="CU51" s="4">
        <f>SUMIFS(Purchase!$F:$F,Purchase!$A:$A,Waterfall!$A51,Purchase!$D:$D,Waterfall!$C51,Purchase!$C:$C,Waterfall!CU$1)</f>
        <v>0</v>
      </c>
      <c r="CV51" s="4">
        <f>SUMIFS(Purchase!$F:$F,Purchase!$A:$A,Waterfall!$A51,Purchase!$D:$D,Waterfall!$C51,Purchase!$C:$C,Waterfall!CV$1)</f>
        <v>0</v>
      </c>
      <c r="CW51" s="4">
        <f>SUMIFS(Purchase!$F:$F,Purchase!$A:$A,Waterfall!$A51,Purchase!$D:$D,Waterfall!$C51,Purchase!$C:$C,Waterfall!CW$1)</f>
        <v>0</v>
      </c>
      <c r="CX51" s="4">
        <f>SUMIFS(Purchase!$F:$F,Purchase!$A:$A,Waterfall!$A51,Purchase!$D:$D,Waterfall!$C51,Purchase!$C:$C,Waterfall!CX$1)</f>
        <v>0</v>
      </c>
      <c r="CY51" s="4">
        <f>SUMIFS(Purchase!$F:$F,Purchase!$A:$A,Waterfall!$A51,Purchase!$D:$D,Waterfall!$C51,Purchase!$C:$C,Waterfall!CY$1)</f>
        <v>0</v>
      </c>
      <c r="CZ51" s="4">
        <f>SUMIFS(Purchase!$F:$F,Purchase!$A:$A,Waterfall!$A51,Purchase!$D:$D,Waterfall!$C51,Purchase!$C:$C,Waterfall!CZ$1)</f>
        <v>0</v>
      </c>
      <c r="DA51" s="4">
        <f>SUMIFS(Purchase!$F:$F,Purchase!$A:$A,Waterfall!$A51,Purchase!$D:$D,Waterfall!$C51,Purchase!$C:$C,Waterfall!DA$1)</f>
        <v>0</v>
      </c>
      <c r="DB51" s="4">
        <f>SUMIFS(Purchase!$F:$F,Purchase!$A:$A,Waterfall!$A51,Purchase!$D:$D,Waterfall!$C51,Purchase!$C:$C,Waterfall!DB$1)</f>
        <v>0</v>
      </c>
      <c r="DC51" s="4">
        <f>SUMIFS(Purchase!$F:$F,Purchase!$A:$A,Waterfall!$A51,Purchase!$D:$D,Waterfall!$C51,Purchase!$C:$C,Waterfall!DC$1)</f>
        <v>0</v>
      </c>
      <c r="DD51" s="4">
        <f>SUMIFS(Purchase!$F:$F,Purchase!$A:$A,Waterfall!$A51,Purchase!$D:$D,Waterfall!$C51,Purchase!$C:$C,Waterfall!DD$1)</f>
        <v>0</v>
      </c>
      <c r="DE51" s="4">
        <f>SUMIFS(Purchase!$F:$F,Purchase!$A:$A,Waterfall!$A51,Purchase!$D:$D,Waterfall!$C51,Purchase!$C:$C,Waterfall!DE$1)</f>
        <v>0</v>
      </c>
      <c r="DF51" s="4">
        <f>SUMIFS(Purchase!$F:$F,Purchase!$A:$A,Waterfall!$A51,Purchase!$D:$D,Waterfall!$C51,Purchase!$C:$C,Waterfall!DF$1)</f>
        <v>0</v>
      </c>
      <c r="DG51" s="4">
        <f>SUMIFS(Purchase!$F:$F,Purchase!$A:$A,Waterfall!$A51,Purchase!$D:$D,Waterfall!$C51,Purchase!$C:$C,Waterfall!DG$1)</f>
        <v>0</v>
      </c>
      <c r="DH51" s="4">
        <f>SUMIFS(Purchase!$F:$F,Purchase!$A:$A,Waterfall!$A51,Purchase!$D:$D,Waterfall!$C51,Purchase!$C:$C,Waterfall!DH$1)</f>
        <v>0</v>
      </c>
      <c r="DI51" s="4">
        <f>SUMIFS(Purchase!$F:$F,Purchase!$A:$A,Waterfall!$A51,Purchase!$D:$D,Waterfall!$C51,Purchase!$C:$C,Waterfall!DI$1)</f>
        <v>0</v>
      </c>
      <c r="DJ51" s="4">
        <f>SUMIFS(Purchase!$F:$F,Purchase!$A:$A,Waterfall!$A51,Purchase!$D:$D,Waterfall!$C51,Purchase!$C:$C,Waterfall!DJ$1)</f>
        <v>0</v>
      </c>
      <c r="DK51" s="4">
        <f>SUMIFS(Purchase!$F:$F,Purchase!$A:$A,Waterfall!$A51,Purchase!$D:$D,Waterfall!$C51,Purchase!$C:$C,Waterfall!DK$1)</f>
        <v>0</v>
      </c>
      <c r="DL51" s="4">
        <f>SUMIFS(Purchase!$F:$F,Purchase!$A:$A,Waterfall!$A51,Purchase!$D:$D,Waterfall!$C51,Purchase!$C:$C,Waterfall!DL$1)</f>
        <v>0</v>
      </c>
      <c r="DM51" s="4">
        <f>SUMIFS(Purchase!$F:$F,Purchase!$A:$A,Waterfall!$A51,Purchase!$D:$D,Waterfall!$C51,Purchase!$C:$C,Waterfall!DM$1)</f>
        <v>0</v>
      </c>
      <c r="DN51" s="4">
        <f>SUMIFS(Purchase!$F:$F,Purchase!$A:$A,Waterfall!$A51,Purchase!$D:$D,Waterfall!$C51,Purchase!$C:$C,Waterfall!DN$1)</f>
        <v>0</v>
      </c>
      <c r="DO51" s="4">
        <f>SUMIFS(Purchase!$F:$F,Purchase!$A:$A,Waterfall!$A51,Purchase!$D:$D,Waterfall!$C51,Purchase!$C:$C,Waterfall!DO$1)</f>
        <v>0</v>
      </c>
      <c r="DP51" s="4">
        <f>SUMIFS(Purchase!$F:$F,Purchase!$A:$A,Waterfall!$A51,Purchase!$D:$D,Waterfall!$C51,Purchase!$C:$C,Waterfall!DP$1)</f>
        <v>0</v>
      </c>
      <c r="DQ51" s="4">
        <f>SUMIFS(Purchase!$F:$F,Purchase!$A:$A,Waterfall!$A51,Purchase!$D:$D,Waterfall!$C51,Purchase!$C:$C,Waterfall!DQ$1)</f>
        <v>0</v>
      </c>
      <c r="DR51" s="4">
        <f>SUMIFS(Purchase!$F:$F,Purchase!$A:$A,Waterfall!$A51,Purchase!$D:$D,Waterfall!$C51,Purchase!$C:$C,Waterfall!DR$1)</f>
        <v>0</v>
      </c>
      <c r="DS51" s="4">
        <f>SUMIFS(Purchase!$F:$F,Purchase!$A:$A,Waterfall!$A51,Purchase!$D:$D,Waterfall!$C51,Purchase!$C:$C,Waterfall!DS$1)</f>
        <v>0</v>
      </c>
      <c r="DT51" s="4">
        <f>SUMIFS(Purchase!$F:$F,Purchase!$A:$A,Waterfall!$A51,Purchase!$D:$D,Waterfall!$C51,Purchase!$C:$C,Waterfall!DT$1)</f>
        <v>0</v>
      </c>
      <c r="DU51" s="4">
        <f>SUMIFS(Purchase!$F:$F,Purchase!$A:$A,Waterfall!$A51,Purchase!$D:$D,Waterfall!$C51,Purchase!$C:$C,Waterfall!DU$1)</f>
        <v>0</v>
      </c>
      <c r="DV51" s="4">
        <f>SUMIFS(Purchase!$F:$F,Purchase!$A:$A,Waterfall!$A51,Purchase!$D:$D,Waterfall!$C51,Purchase!$C:$C,Waterfall!DV$1)</f>
        <v>0</v>
      </c>
      <c r="DW51" s="4">
        <f>SUMIFS(Purchase!$F:$F,Purchase!$A:$A,Waterfall!$A51,Purchase!$D:$D,Waterfall!$C51,Purchase!$C:$C,Waterfall!DW$1)</f>
        <v>0</v>
      </c>
      <c r="DX51" s="4">
        <f>SUMIFS(Purchase!$F:$F,Purchase!$A:$A,Waterfall!$A51,Purchase!$D:$D,Waterfall!$C51,Purchase!$C:$C,Waterfall!DX$1)</f>
        <v>0</v>
      </c>
      <c r="DY51" s="4">
        <f>SUMIFS(Purchase!$F:$F,Purchase!$A:$A,Waterfall!$A51,Purchase!$D:$D,Waterfall!$C51,Purchase!$C:$C,Waterfall!DY$1)</f>
        <v>0</v>
      </c>
      <c r="DZ51" s="4">
        <f>SUMIFS(Purchase!$F:$F,Purchase!$A:$A,Waterfall!$A51,Purchase!$D:$D,Waterfall!$C51,Purchase!$C:$C,Waterfall!DZ$1)</f>
        <v>0</v>
      </c>
      <c r="EA51" s="4">
        <f>SUMIFS(Purchase!$F:$F,Purchase!$A:$A,Waterfall!$A51,Purchase!$D:$D,Waterfall!$C51,Purchase!$C:$C,Waterfall!EA$1)</f>
        <v>0</v>
      </c>
      <c r="EB51" s="4">
        <f>SUMIFS(Purchase!$F:$F,Purchase!$A:$A,Waterfall!$A51,Purchase!$D:$D,Waterfall!$C51,Purchase!$C:$C,Waterfall!EB$1)</f>
        <v>0</v>
      </c>
      <c r="EC51" s="4">
        <f>SUMIFS(Purchase!$F:$F,Purchase!$A:$A,Waterfall!$A51,Purchase!$D:$D,Waterfall!$C51,Purchase!$C:$C,Waterfall!EC$1)</f>
        <v>0</v>
      </c>
      <c r="ED51" s="4">
        <f>SUMIFS(Purchase!$F:$F,Purchase!$A:$A,Waterfall!$A51,Purchase!$D:$D,Waterfall!$C51,Purchase!$C:$C,Waterfall!ED$1)</f>
        <v>0</v>
      </c>
      <c r="EE51" s="4">
        <f>SUMIFS(Purchase!$F:$F,Purchase!$A:$A,Waterfall!$A51,Purchase!$D:$D,Waterfall!$C51,Purchase!$C:$C,Waterfall!EE$1)</f>
        <v>0</v>
      </c>
      <c r="EF51" s="4">
        <f>SUMIFS(Purchase!$F:$F,Purchase!$A:$A,Waterfall!$A51,Purchase!$D:$D,Waterfall!$C51,Purchase!$C:$C,Waterfall!EF$1)</f>
        <v>0</v>
      </c>
      <c r="EG51" s="4">
        <f>SUMIFS(Purchase!$F:$F,Purchase!$A:$A,Waterfall!$A51,Purchase!$D:$D,Waterfall!$C51,Purchase!$C:$C,Waterfall!EG$1)</f>
        <v>0</v>
      </c>
      <c r="EH51" s="4">
        <f>SUMIFS(Purchase!$F:$F,Purchase!$A:$A,Waterfall!$A51,Purchase!$D:$D,Waterfall!$C51,Purchase!$C:$C,Waterfall!EH$1)</f>
        <v>0</v>
      </c>
      <c r="EI51" s="4">
        <f>SUMIFS(Purchase!$F:$F,Purchase!$A:$A,Waterfall!$A51,Purchase!$D:$D,Waterfall!$C51,Purchase!$C:$C,Waterfall!EI$1)</f>
        <v>0</v>
      </c>
      <c r="EJ51" s="4">
        <f>SUMIFS(Purchase!$F:$F,Purchase!$A:$A,Waterfall!$A51,Purchase!$D:$D,Waterfall!$C51,Purchase!$C:$C,Waterfall!EJ$1)</f>
        <v>0</v>
      </c>
      <c r="EK51" s="4">
        <f>SUMIFS(Purchase!$F:$F,Purchase!$A:$A,Waterfall!$A51,Purchase!$D:$D,Waterfall!$C51,Purchase!$C:$C,Waterfall!EK$1)</f>
        <v>0</v>
      </c>
      <c r="EL51" s="4">
        <f>SUMIFS(Purchase!$F:$F,Purchase!$A:$A,Waterfall!$A51,Purchase!$D:$D,Waterfall!$C51,Purchase!$C:$C,Waterfall!EL$1)</f>
        <v>0</v>
      </c>
      <c r="EM51" s="4">
        <f>SUMIFS(Purchase!$F:$F,Purchase!$A:$A,Waterfall!$A51,Purchase!$D:$D,Waterfall!$C51,Purchase!$C:$C,Waterfall!EM$1)</f>
        <v>0</v>
      </c>
      <c r="EN51" s="4">
        <f>SUMIFS(Purchase!$F:$F,Purchase!$A:$A,Waterfall!$A51,Purchase!$D:$D,Waterfall!$C51,Purchase!$C:$C,Waterfall!EN$1)</f>
        <v>0</v>
      </c>
      <c r="EO51" s="4">
        <f>SUMIFS(Purchase!$F:$F,Purchase!$A:$A,Waterfall!$A51,Purchase!$D:$D,Waterfall!$C51,Purchase!$C:$C,Waterfall!EO$1)</f>
        <v>0</v>
      </c>
      <c r="EP51" s="4">
        <f>SUMIFS(Purchase!$F:$F,Purchase!$A:$A,Waterfall!$A51,Purchase!$D:$D,Waterfall!$C51,Purchase!$C:$C,Waterfall!EP$1)</f>
        <v>0</v>
      </c>
      <c r="EQ51" s="4">
        <f>SUMIFS(Purchase!$F:$F,Purchase!$A:$A,Waterfall!$A51,Purchase!$D:$D,Waterfall!$C51,Purchase!$C:$C,Waterfall!EQ$1)</f>
        <v>0</v>
      </c>
      <c r="ER51" s="4">
        <f>SUMIFS(Purchase!$F:$F,Purchase!$A:$A,Waterfall!$A51,Purchase!$D:$D,Waterfall!$C51,Purchase!$C:$C,Waterfall!ER$1)</f>
        <v>0</v>
      </c>
      <c r="ES51" s="4">
        <f>SUMIFS(Purchase!$F:$F,Purchase!$A:$A,Waterfall!$A51,Purchase!$D:$D,Waterfall!$C51,Purchase!$C:$C,Waterfall!ES$1)</f>
        <v>0</v>
      </c>
      <c r="ET51" s="4">
        <f>SUMIFS(Purchase!$F:$F,Purchase!$A:$A,Waterfall!$A51,Purchase!$D:$D,Waterfall!$C51,Purchase!$C:$C,Waterfall!ET$1)</f>
        <v>0</v>
      </c>
      <c r="EU51" s="4">
        <f>SUMIFS(Purchase!$F:$F,Purchase!$A:$A,Waterfall!$A51,Purchase!$D:$D,Waterfall!$C51,Purchase!$C:$C,Waterfall!EU$1)</f>
        <v>0</v>
      </c>
      <c r="EV51" s="4">
        <f>SUMIFS(Purchase!$F:$F,Purchase!$A:$A,Waterfall!$A51,Purchase!$D:$D,Waterfall!$C51,Purchase!$C:$C,Waterfall!EV$1)</f>
        <v>0</v>
      </c>
      <c r="EW51" s="4">
        <f>SUMIFS(Purchase!$F:$F,Purchase!$A:$A,Waterfall!$A51,Purchase!$D:$D,Waterfall!$C51,Purchase!$C:$C,Waterfall!EW$1)</f>
        <v>0</v>
      </c>
      <c r="EX51" s="4">
        <f>SUMIFS(Purchase!$F:$F,Purchase!$A:$A,Waterfall!$A51,Purchase!$D:$D,Waterfall!$C51,Purchase!$C:$C,Waterfall!EX$1)</f>
        <v>0</v>
      </c>
      <c r="EY51" s="4">
        <f>SUMIFS(Purchase!$F:$F,Purchase!$A:$A,Waterfall!$A51,Purchase!$D:$D,Waterfall!$C51,Purchase!$C:$C,Waterfall!EY$1)</f>
        <v>0</v>
      </c>
      <c r="EZ51" s="4">
        <f>SUMIFS(Purchase!$F:$F,Purchase!$A:$A,Waterfall!$A51,Purchase!$D:$D,Waterfall!$C51,Purchase!$C:$C,Waterfall!EZ$1)</f>
        <v>0</v>
      </c>
      <c r="FA51" s="4">
        <f>SUMIFS(Purchase!$F:$F,Purchase!$A:$A,Waterfall!$A51,Purchase!$D:$D,Waterfall!$C51,Purchase!$C:$C,Waterfall!FA$1)</f>
        <v>0</v>
      </c>
      <c r="FB51" s="4">
        <f>SUMIFS(Purchase!$F:$F,Purchase!$A:$A,Waterfall!$A51,Purchase!$D:$D,Waterfall!$C51,Purchase!$C:$C,Waterfall!FB$1)</f>
        <v>0</v>
      </c>
      <c r="FC51" s="4">
        <f>SUMIFS(Purchase!$F:$F,Purchase!$A:$A,Waterfall!$A51,Purchase!$D:$D,Waterfall!$C51,Purchase!$C:$C,Waterfall!FC$1)</f>
        <v>0</v>
      </c>
      <c r="FD51" s="4">
        <f>SUMIFS(Purchase!$F:$F,Purchase!$A:$A,Waterfall!$A51,Purchase!$D:$D,Waterfall!$C51,Purchase!$C:$C,Waterfall!FD$1)</f>
        <v>0</v>
      </c>
      <c r="FE51" s="4">
        <f>SUMIFS(Purchase!$F:$F,Purchase!$A:$A,Waterfall!$A51,Purchase!$D:$D,Waterfall!$C51,Purchase!$C:$C,Waterfall!FE$1)</f>
        <v>0</v>
      </c>
      <c r="FF51" s="4">
        <f>SUMIFS(Purchase!$F:$F,Purchase!$A:$A,Waterfall!$A51,Purchase!$D:$D,Waterfall!$C51,Purchase!$C:$C,Waterfall!FF$1)</f>
        <v>0</v>
      </c>
      <c r="FG51" s="4">
        <f>SUMIFS(Purchase!$F:$F,Purchase!$A:$A,Waterfall!$A51,Purchase!$D:$D,Waterfall!$C51,Purchase!$C:$C,Waterfall!FG$1)</f>
        <v>0</v>
      </c>
      <c r="FH51" s="4">
        <f>SUMIFS(Purchase!$F:$F,Purchase!$A:$A,Waterfall!$A51,Purchase!$D:$D,Waterfall!$C51,Purchase!$C:$C,Waterfall!FH$1)</f>
        <v>0</v>
      </c>
      <c r="FI51" s="4">
        <f>SUMIFS(Purchase!$F:$F,Purchase!$A:$A,Waterfall!$A51,Purchase!$D:$D,Waterfall!$C51,Purchase!$C:$C,Waterfall!FI$1)</f>
        <v>0</v>
      </c>
      <c r="FJ51" s="4">
        <f>SUMIFS(Purchase!$F:$F,Purchase!$A:$A,Waterfall!$A51,Purchase!$D:$D,Waterfall!$C51,Purchase!$C:$C,Waterfall!FJ$1)</f>
        <v>0</v>
      </c>
      <c r="FK51" s="4">
        <f>SUMIFS(Purchase!$F:$F,Purchase!$A:$A,Waterfall!$A51,Purchase!$D:$D,Waterfall!$C51,Purchase!$C:$C,Waterfall!FK$1)</f>
        <v>0</v>
      </c>
      <c r="FL51" s="4">
        <f>SUMIFS(Purchase!$F:$F,Purchase!$A:$A,Waterfall!$A51,Purchase!$D:$D,Waterfall!$C51,Purchase!$C:$C,Waterfall!FL$1)</f>
        <v>0</v>
      </c>
      <c r="FM51" s="4">
        <f>SUMIFS(Purchase!$F:$F,Purchase!$A:$A,Waterfall!$A51,Purchase!$D:$D,Waterfall!$C51,Purchase!$C:$C,Waterfall!FM$1)</f>
        <v>0</v>
      </c>
      <c r="FN51" s="4">
        <f>SUMIFS(Purchase!$F:$F,Purchase!$A:$A,Waterfall!$A51,Purchase!$D:$D,Waterfall!$C51,Purchase!$C:$C,Waterfall!FN$1)</f>
        <v>0</v>
      </c>
      <c r="FO51" s="4">
        <f>SUMIFS(Purchase!$F:$F,Purchase!$A:$A,Waterfall!$A51,Purchase!$D:$D,Waterfall!$C51,Purchase!$C:$C,Waterfall!FO$1)</f>
        <v>0</v>
      </c>
      <c r="FP51" s="4">
        <f>SUMIFS(Purchase!$F:$F,Purchase!$A:$A,Waterfall!$A51,Purchase!$D:$D,Waterfall!$C51,Purchase!$C:$C,Waterfall!FP$1)</f>
        <v>0</v>
      </c>
      <c r="FQ51" s="4">
        <f>SUMIFS(Purchase!$F:$F,Purchase!$A:$A,Waterfall!$A51,Purchase!$D:$D,Waterfall!$C51,Purchase!$C:$C,Waterfall!FQ$1)</f>
        <v>0</v>
      </c>
      <c r="FR51" s="4">
        <f>SUMIFS(Purchase!$F:$F,Purchase!$A:$A,Waterfall!$A51,Purchase!$D:$D,Waterfall!$C51,Purchase!$C:$C,Waterfall!FR$1)</f>
        <v>0</v>
      </c>
      <c r="FS51" s="4">
        <f>SUMIFS(Purchase!$F:$F,Purchase!$A:$A,Waterfall!$A51,Purchase!$D:$D,Waterfall!$C51,Purchase!$C:$C,Waterfall!FS$1)</f>
        <v>0</v>
      </c>
      <c r="FT51" s="4">
        <f>SUMIFS(Purchase!$F:$F,Purchase!$A:$A,Waterfall!$A51,Purchase!$D:$D,Waterfall!$C51,Purchase!$C:$C,Waterfall!FT$1)</f>
        <v>0</v>
      </c>
      <c r="FU51" s="4">
        <f>SUMIFS(Purchase!$F:$F,Purchase!$A:$A,Waterfall!$A51,Purchase!$D:$D,Waterfall!$C51,Purchase!$C:$C,Waterfall!FU$1)</f>
        <v>0</v>
      </c>
      <c r="FV51" s="4">
        <f>SUMIFS(Purchase!$F:$F,Purchase!$A:$A,Waterfall!$A51,Purchase!$D:$D,Waterfall!$C51,Purchase!$C:$C,Waterfall!FV$1)</f>
        <v>0</v>
      </c>
      <c r="FW51" s="4">
        <f>SUMIFS(Purchase!$F:$F,Purchase!$A:$A,Waterfall!$A51,Purchase!$D:$D,Waterfall!$C51,Purchase!$C:$C,Waterfall!FW$1)</f>
        <v>0</v>
      </c>
      <c r="FX51" s="4">
        <f>SUMIFS(Purchase!$F:$F,Purchase!$A:$A,Waterfall!$A51,Purchase!$D:$D,Waterfall!$C51,Purchase!$C:$C,Waterfall!FX$1)</f>
        <v>0</v>
      </c>
      <c r="FY51" s="4">
        <f>SUMIFS(Purchase!$F:$F,Purchase!$A:$A,Waterfall!$A51,Purchase!$D:$D,Waterfall!$C51,Purchase!$C:$C,Waterfall!FY$1)</f>
        <v>0</v>
      </c>
      <c r="FZ51" s="4">
        <f>SUMIFS(Purchase!$F:$F,Purchase!$A:$A,Waterfall!$A51,Purchase!$D:$D,Waterfall!$C51,Purchase!$C:$C,Waterfall!FZ$1)</f>
        <v>0</v>
      </c>
      <c r="GA51" s="4">
        <f>SUMIFS(Purchase!$F:$F,Purchase!$A:$A,Waterfall!$A51,Purchase!$D:$D,Waterfall!$C51,Purchase!$C:$C,Waterfall!GA$1)</f>
        <v>0</v>
      </c>
      <c r="GB51" s="4">
        <f>SUMIFS(Purchase!$F:$F,Purchase!$A:$A,Waterfall!$A51,Purchase!$D:$D,Waterfall!$C51,Purchase!$C:$C,Waterfall!GB$1)</f>
        <v>0</v>
      </c>
      <c r="GC51" s="4">
        <f>SUMIFS(Purchase!$F:$F,Purchase!$A:$A,Waterfall!$A51,Purchase!$D:$D,Waterfall!$C51,Purchase!$C:$C,Waterfall!GC$1)</f>
        <v>0</v>
      </c>
      <c r="GD51" s="4">
        <f>SUMIFS(Purchase!$F:$F,Purchase!$A:$A,Waterfall!$A51,Purchase!$D:$D,Waterfall!$C51,Purchase!$C:$C,Waterfall!GD$1)</f>
        <v>0</v>
      </c>
      <c r="GE51" s="4">
        <f>SUMIFS(Purchase!$F:$F,Purchase!$A:$A,Waterfall!$A51,Purchase!$D:$D,Waterfall!$C51,Purchase!$C:$C,Waterfall!GE$1)</f>
        <v>0</v>
      </c>
      <c r="GF51" s="4">
        <f>SUMIFS(Purchase!$F:$F,Purchase!$A:$A,Waterfall!$A51,Purchase!$D:$D,Waterfall!$C51,Purchase!$C:$C,Waterfall!GF$1)</f>
        <v>0</v>
      </c>
      <c r="GG51" s="4">
        <f>SUMIFS(Purchase!$F:$F,Purchase!$A:$A,Waterfall!$A51,Purchase!$D:$D,Waterfall!$C51,Purchase!$C:$C,Waterfall!GG$1)</f>
        <v>0</v>
      </c>
      <c r="GH51" s="4">
        <f>SUMIFS(Purchase!$F:$F,Purchase!$A:$A,Waterfall!$A51,Purchase!$D:$D,Waterfall!$C51,Purchase!$C:$C,Waterfall!GH$1)</f>
        <v>0</v>
      </c>
      <c r="GI51" s="4">
        <f>SUMIFS(Purchase!$F:$F,Purchase!$A:$A,Waterfall!$A51,Purchase!$D:$D,Waterfall!$C51,Purchase!$C:$C,Waterfall!GI$1)</f>
        <v>0</v>
      </c>
    </row>
    <row r="52" spans="1:191" x14ac:dyDescent="0.35">
      <c r="A52" s="8">
        <f t="shared" si="3"/>
        <v>1</v>
      </c>
      <c r="B52" s="2" t="str">
        <f>VLOOKUP($A52,Centers!$B$1:$C$120,2,)</f>
        <v>GATE</v>
      </c>
      <c r="C52" s="3">
        <v>44929</v>
      </c>
      <c r="D52" s="4">
        <f>IF($A52=1,SUM(SUMIFS(Indent!$E:$E,Indent!$C:$C,Waterfall!$C52,Indent!$A:$A,Centers!$A$2),SUMIFS(Indent!$E:$E,Indent!$C:$C,Waterfall!$C52,Indent!$A:$A,Centers!$A$3),SUMIFS(Indent!$E:$E,Indent!$C:$C,Waterfall!$C52,Indent!$A:$A,Centers!$A$4),SUMIFS(Indent!$E:$E,Indent!$C:$C,Waterfall!$C52,Indent!$A:$A,Centers!$A$5),SUMIFS(Indent!$E:$E,Indent!$C:$C,Waterfall!$C52,Indent!$A:$A,Centers!$A$6),SUMIFS(Indent!$E:$E,Indent!$C:$C,Waterfall!$C52,Indent!$A:$A,Centers!$A$7),SUMIFS(Indent!$E:$E,Indent!$C:$C,Waterfall!$C52,Indent!$A:$A,Centers!$A$8)),SUMIFS(Indent!$E:$E,Indent!$C:$C,Waterfall!$C52,Indent!$A:$A,$A52))</f>
        <v>34092</v>
      </c>
      <c r="E52" s="4">
        <f>SUMIFS(Purchase!$F:$F,Purchase!$A:$A,Waterfall!$A52,Purchase!$D:$D,Waterfall!$C52,Purchase!$C:$C,Waterfall!E$1)</f>
        <v>0</v>
      </c>
      <c r="F52" s="4">
        <f>SUMIFS(Purchase!$F:$F,Purchase!$A:$A,Waterfall!$A52,Purchase!$D:$D,Waterfall!$C52,Purchase!$C:$C,Waterfall!F$1)</f>
        <v>0</v>
      </c>
      <c r="G52" s="4">
        <f>SUMIFS(Purchase!$F:$F,Purchase!$A:$A,Waterfall!$A52,Purchase!$D:$D,Waterfall!$C52,Purchase!$C:$C,Waterfall!G$1)</f>
        <v>0</v>
      </c>
      <c r="H52" s="4">
        <f>SUMIFS(Purchase!$F:$F,Purchase!$A:$A,Waterfall!$A52,Purchase!$D:$D,Waterfall!$C52,Purchase!$C:$C,Waterfall!H$1)</f>
        <v>0</v>
      </c>
      <c r="I52" s="4">
        <f>SUMIFS(Purchase!$F:$F,Purchase!$A:$A,Waterfall!$A52,Purchase!$D:$D,Waterfall!$C52,Purchase!$C:$C,Waterfall!I$1)</f>
        <v>0</v>
      </c>
      <c r="J52" s="4">
        <f>SUMIFS(Purchase!$F:$F,Purchase!$A:$A,Waterfall!$A52,Purchase!$D:$D,Waterfall!$C52,Purchase!$C:$C,Waterfall!J$1)</f>
        <v>0</v>
      </c>
      <c r="K52" s="4">
        <f>SUMIFS(Purchase!$F:$F,Purchase!$A:$A,Waterfall!$A52,Purchase!$D:$D,Waterfall!$C52,Purchase!$C:$C,Waterfall!K$1)</f>
        <v>0</v>
      </c>
      <c r="L52" s="4">
        <f>SUMIFS(Purchase!$F:$F,Purchase!$A:$A,Waterfall!$A52,Purchase!$D:$D,Waterfall!$C52,Purchase!$C:$C,Waterfall!L$1)</f>
        <v>0</v>
      </c>
      <c r="M52" s="4">
        <f>SUMIFS(Purchase!$F:$F,Purchase!$A:$A,Waterfall!$A52,Purchase!$D:$D,Waterfall!$C52,Purchase!$C:$C,Waterfall!M$1)</f>
        <v>0</v>
      </c>
      <c r="N52" s="4">
        <f>SUMIFS(Purchase!$F:$F,Purchase!$A:$A,Waterfall!$A52,Purchase!$D:$D,Waterfall!$C52,Purchase!$C:$C,Waterfall!N$1)</f>
        <v>0</v>
      </c>
      <c r="O52" s="4">
        <f>SUMIFS(Purchase!$F:$F,Purchase!$A:$A,Waterfall!$A52,Purchase!$D:$D,Waterfall!$C52,Purchase!$C:$C,Waterfall!O$1)</f>
        <v>0</v>
      </c>
      <c r="P52" s="4">
        <f>SUMIFS(Purchase!$F:$F,Purchase!$A:$A,Waterfall!$A52,Purchase!$D:$D,Waterfall!$C52,Purchase!$C:$C,Waterfall!P$1)</f>
        <v>0</v>
      </c>
      <c r="Q52" s="4">
        <f>SUMIFS(Purchase!$F:$F,Purchase!$A:$A,Waterfall!$A52,Purchase!$D:$D,Waterfall!$C52,Purchase!$C:$C,Waterfall!Q$1)</f>
        <v>0</v>
      </c>
      <c r="R52" s="4">
        <f>SUMIFS(Purchase!$F:$F,Purchase!$A:$A,Waterfall!$A52,Purchase!$D:$D,Waterfall!$C52,Purchase!$C:$C,Waterfall!R$1)</f>
        <v>0</v>
      </c>
      <c r="S52" s="4">
        <f>SUMIFS(Purchase!$F:$F,Purchase!$A:$A,Waterfall!$A52,Purchase!$D:$D,Waterfall!$C52,Purchase!$C:$C,Waterfall!S$1)</f>
        <v>0</v>
      </c>
      <c r="T52" s="4">
        <f>SUMIFS(Purchase!$F:$F,Purchase!$A:$A,Waterfall!$A52,Purchase!$D:$D,Waterfall!$C52,Purchase!$C:$C,Waterfall!T$1)</f>
        <v>0</v>
      </c>
      <c r="U52" s="4">
        <f>SUMIFS(Purchase!$F:$F,Purchase!$A:$A,Waterfall!$A52,Purchase!$D:$D,Waterfall!$C52,Purchase!$C:$C,Waterfall!U$1)</f>
        <v>0</v>
      </c>
      <c r="V52" s="4">
        <f>SUMIFS(Purchase!$F:$F,Purchase!$A:$A,Waterfall!$A52,Purchase!$D:$D,Waterfall!$C52,Purchase!$C:$C,Waterfall!V$1)</f>
        <v>0</v>
      </c>
      <c r="W52" s="4">
        <f>SUMIFS(Purchase!$F:$F,Purchase!$A:$A,Waterfall!$A52,Purchase!$D:$D,Waterfall!$C52,Purchase!$C:$C,Waterfall!W$1)</f>
        <v>0</v>
      </c>
      <c r="X52" s="4">
        <f>SUMIFS(Purchase!$F:$F,Purchase!$A:$A,Waterfall!$A52,Purchase!$D:$D,Waterfall!$C52,Purchase!$C:$C,Waterfall!X$1)</f>
        <v>0</v>
      </c>
      <c r="Y52" s="4">
        <f>SUMIFS(Purchase!$F:$F,Purchase!$A:$A,Waterfall!$A52,Purchase!$D:$D,Waterfall!$C52,Purchase!$C:$C,Waterfall!Y$1)</f>
        <v>0</v>
      </c>
      <c r="Z52" s="4">
        <f>SUMIFS(Purchase!$F:$F,Purchase!$A:$A,Waterfall!$A52,Purchase!$D:$D,Waterfall!$C52,Purchase!$C:$C,Waterfall!Z$1)</f>
        <v>0</v>
      </c>
      <c r="AA52" s="4">
        <f>SUMIFS(Purchase!$F:$F,Purchase!$A:$A,Waterfall!$A52,Purchase!$D:$D,Waterfall!$C52,Purchase!$C:$C,Waterfall!AA$1)</f>
        <v>0</v>
      </c>
      <c r="AB52" s="4">
        <f>SUMIFS(Purchase!$F:$F,Purchase!$A:$A,Waterfall!$A52,Purchase!$D:$D,Waterfall!$C52,Purchase!$C:$C,Waterfall!AB$1)</f>
        <v>0</v>
      </c>
      <c r="AC52" s="4">
        <f>SUMIFS(Purchase!$F:$F,Purchase!$A:$A,Waterfall!$A52,Purchase!$D:$D,Waterfall!$C52,Purchase!$C:$C,Waterfall!AC$1)</f>
        <v>0</v>
      </c>
      <c r="AD52" s="4">
        <f>SUMIFS(Purchase!$F:$F,Purchase!$A:$A,Waterfall!$A52,Purchase!$D:$D,Waterfall!$C52,Purchase!$C:$C,Waterfall!AD$1)</f>
        <v>0</v>
      </c>
      <c r="AE52" s="4">
        <f>SUMIFS(Purchase!$F:$F,Purchase!$A:$A,Waterfall!$A52,Purchase!$D:$D,Waterfall!$C52,Purchase!$C:$C,Waterfall!AE$1)</f>
        <v>0</v>
      </c>
      <c r="AF52" s="4">
        <f>SUMIFS(Purchase!$F:$F,Purchase!$A:$A,Waterfall!$A52,Purchase!$D:$D,Waterfall!$C52,Purchase!$C:$C,Waterfall!AF$1)</f>
        <v>0</v>
      </c>
      <c r="AG52" s="4">
        <f>SUMIFS(Purchase!$F:$F,Purchase!$A:$A,Waterfall!$A52,Purchase!$D:$D,Waterfall!$C52,Purchase!$C:$C,Waterfall!AG$1)</f>
        <v>0</v>
      </c>
      <c r="AH52" s="4">
        <f>SUMIFS(Purchase!$F:$F,Purchase!$A:$A,Waterfall!$A52,Purchase!$D:$D,Waterfall!$C52,Purchase!$C:$C,Waterfall!AH$1)</f>
        <v>0</v>
      </c>
      <c r="AI52" s="4">
        <f>SUMIFS(Purchase!$F:$F,Purchase!$A:$A,Waterfall!$A52,Purchase!$D:$D,Waterfall!$C52,Purchase!$C:$C,Waterfall!AI$1)</f>
        <v>0</v>
      </c>
      <c r="AJ52" s="4">
        <f>SUMIFS(Purchase!$F:$F,Purchase!$A:$A,Waterfall!$A52,Purchase!$D:$D,Waterfall!$C52,Purchase!$C:$C,Waterfall!AJ$1)</f>
        <v>0</v>
      </c>
      <c r="AK52" s="4">
        <f>SUMIFS(Purchase!$F:$F,Purchase!$A:$A,Waterfall!$A52,Purchase!$D:$D,Waterfall!$C52,Purchase!$C:$C,Waterfall!AK$1)</f>
        <v>0</v>
      </c>
      <c r="AL52" s="4">
        <f>SUMIFS(Purchase!$F:$F,Purchase!$A:$A,Waterfall!$A52,Purchase!$D:$D,Waterfall!$C52,Purchase!$C:$C,Waterfall!AL$1)</f>
        <v>0</v>
      </c>
      <c r="AM52" s="4">
        <f>SUMIFS(Purchase!$F:$F,Purchase!$A:$A,Waterfall!$A52,Purchase!$D:$D,Waterfall!$C52,Purchase!$C:$C,Waterfall!AM$1)</f>
        <v>0</v>
      </c>
      <c r="AN52" s="4">
        <f>SUMIFS(Purchase!$F:$F,Purchase!$A:$A,Waterfall!$A52,Purchase!$D:$D,Waterfall!$C52,Purchase!$C:$C,Waterfall!AN$1)</f>
        <v>0</v>
      </c>
      <c r="AO52" s="4">
        <f>SUMIFS(Purchase!$F:$F,Purchase!$A:$A,Waterfall!$A52,Purchase!$D:$D,Waterfall!$C52,Purchase!$C:$C,Waterfall!AO$1)</f>
        <v>0</v>
      </c>
      <c r="AP52" s="4">
        <f>SUMIFS(Purchase!$F:$F,Purchase!$A:$A,Waterfall!$A52,Purchase!$D:$D,Waterfall!$C52,Purchase!$C:$C,Waterfall!AP$1)</f>
        <v>0</v>
      </c>
      <c r="AQ52" s="4">
        <f>SUMIFS(Purchase!$F:$F,Purchase!$A:$A,Waterfall!$A52,Purchase!$D:$D,Waterfall!$C52,Purchase!$C:$C,Waterfall!AQ$1)</f>
        <v>0</v>
      </c>
      <c r="AR52" s="4">
        <f>SUMIFS(Purchase!$F:$F,Purchase!$A:$A,Waterfall!$A52,Purchase!$D:$D,Waterfall!$C52,Purchase!$C:$C,Waterfall!AR$1)</f>
        <v>0</v>
      </c>
      <c r="AS52" s="4">
        <f>SUMIFS(Purchase!$F:$F,Purchase!$A:$A,Waterfall!$A52,Purchase!$D:$D,Waterfall!$C52,Purchase!$C:$C,Waterfall!AS$1)</f>
        <v>0</v>
      </c>
      <c r="AT52" s="4">
        <f>SUMIFS(Purchase!$F:$F,Purchase!$A:$A,Waterfall!$A52,Purchase!$D:$D,Waterfall!$C52,Purchase!$C:$C,Waterfall!AT$1)</f>
        <v>0</v>
      </c>
      <c r="AU52" s="4">
        <f>SUMIFS(Purchase!$F:$F,Purchase!$A:$A,Waterfall!$A52,Purchase!$D:$D,Waterfall!$C52,Purchase!$C:$C,Waterfall!AU$1)</f>
        <v>0</v>
      </c>
      <c r="AV52" s="4">
        <f>SUMIFS(Purchase!$F:$F,Purchase!$A:$A,Waterfall!$A52,Purchase!$D:$D,Waterfall!$C52,Purchase!$C:$C,Waterfall!AV$1)</f>
        <v>0</v>
      </c>
      <c r="AW52" s="4">
        <f>SUMIFS(Purchase!$F:$F,Purchase!$A:$A,Waterfall!$A52,Purchase!$D:$D,Waterfall!$C52,Purchase!$C:$C,Waterfall!AW$1)</f>
        <v>0</v>
      </c>
      <c r="AX52" s="4">
        <f>SUMIFS(Purchase!$F:$F,Purchase!$A:$A,Waterfall!$A52,Purchase!$D:$D,Waterfall!$C52,Purchase!$C:$C,Waterfall!AX$1)</f>
        <v>0</v>
      </c>
      <c r="AY52" s="4">
        <f>SUMIFS(Purchase!$F:$F,Purchase!$A:$A,Waterfall!$A52,Purchase!$D:$D,Waterfall!$C52,Purchase!$C:$C,Waterfall!AY$1)</f>
        <v>0</v>
      </c>
      <c r="AZ52" s="4">
        <f>SUMIFS(Purchase!$F:$F,Purchase!$A:$A,Waterfall!$A52,Purchase!$D:$D,Waterfall!$C52,Purchase!$C:$C,Waterfall!AZ$1)</f>
        <v>0</v>
      </c>
      <c r="BA52" s="4">
        <f>SUMIFS(Purchase!$F:$F,Purchase!$A:$A,Waterfall!$A52,Purchase!$D:$D,Waterfall!$C52,Purchase!$C:$C,Waterfall!BA$1)</f>
        <v>6781.06</v>
      </c>
      <c r="BB52" s="4">
        <f>SUMIFS(Purchase!$F:$F,Purchase!$A:$A,Waterfall!$A52,Purchase!$D:$D,Waterfall!$C52,Purchase!$C:$C,Waterfall!BB$1)</f>
        <v>15625.13</v>
      </c>
      <c r="BC52" s="4">
        <f>SUMIFS(Purchase!$F:$F,Purchase!$A:$A,Waterfall!$A52,Purchase!$D:$D,Waterfall!$C52,Purchase!$C:$C,Waterfall!BC$1)</f>
        <v>8770.48</v>
      </c>
      <c r="BD52" s="4">
        <f>SUMIFS(Purchase!$F:$F,Purchase!$A:$A,Waterfall!$A52,Purchase!$D:$D,Waterfall!$C52,Purchase!$C:$C,Waterfall!BD$1)</f>
        <v>4418.6400000000003</v>
      </c>
      <c r="BE52" s="4">
        <f>SUMIFS(Purchase!$F:$F,Purchase!$A:$A,Waterfall!$A52,Purchase!$D:$D,Waterfall!$C52,Purchase!$C:$C,Waterfall!BE$1)</f>
        <v>1973.77</v>
      </c>
      <c r="BF52" s="4">
        <f>SUMIFS(Purchase!$F:$F,Purchase!$A:$A,Waterfall!$A52,Purchase!$D:$D,Waterfall!$C52,Purchase!$C:$C,Waterfall!BF$1)</f>
        <v>0</v>
      </c>
      <c r="BG52" s="4">
        <f>SUMIFS(Purchase!$F:$F,Purchase!$A:$A,Waterfall!$A52,Purchase!$D:$D,Waterfall!$C52,Purchase!$C:$C,Waterfall!BG$1)</f>
        <v>0</v>
      </c>
      <c r="BH52" s="4">
        <f>SUMIFS(Purchase!$F:$F,Purchase!$A:$A,Waterfall!$A52,Purchase!$D:$D,Waterfall!$C52,Purchase!$C:$C,Waterfall!BH$1)</f>
        <v>0</v>
      </c>
      <c r="BI52" s="4">
        <f>SUMIFS(Purchase!$F:$F,Purchase!$A:$A,Waterfall!$A52,Purchase!$D:$D,Waterfall!$C52,Purchase!$C:$C,Waterfall!BI$1)</f>
        <v>0</v>
      </c>
      <c r="BJ52" s="4">
        <f>SUMIFS(Purchase!$F:$F,Purchase!$A:$A,Waterfall!$A52,Purchase!$D:$D,Waterfall!$C52,Purchase!$C:$C,Waterfall!BJ$1)</f>
        <v>0</v>
      </c>
      <c r="BK52" s="4">
        <f>SUMIFS(Purchase!$F:$F,Purchase!$A:$A,Waterfall!$A52,Purchase!$D:$D,Waterfall!$C52,Purchase!$C:$C,Waterfall!BK$1)</f>
        <v>0</v>
      </c>
      <c r="BL52" s="4">
        <f>SUMIFS(Purchase!$F:$F,Purchase!$A:$A,Waterfall!$A52,Purchase!$D:$D,Waterfall!$C52,Purchase!$C:$C,Waterfall!BL$1)</f>
        <v>0</v>
      </c>
      <c r="BM52" s="4">
        <f>SUMIFS(Purchase!$F:$F,Purchase!$A:$A,Waterfall!$A52,Purchase!$D:$D,Waterfall!$C52,Purchase!$C:$C,Waterfall!BM$1)</f>
        <v>0</v>
      </c>
      <c r="BN52" s="4">
        <f>SUMIFS(Purchase!$F:$F,Purchase!$A:$A,Waterfall!$A52,Purchase!$D:$D,Waterfall!$C52,Purchase!$C:$C,Waterfall!BN$1)</f>
        <v>0</v>
      </c>
      <c r="BO52" s="4">
        <f>SUMIFS(Purchase!$F:$F,Purchase!$A:$A,Waterfall!$A52,Purchase!$D:$D,Waterfall!$C52,Purchase!$C:$C,Waterfall!BO$1)</f>
        <v>0</v>
      </c>
      <c r="BP52" s="4">
        <f>SUMIFS(Purchase!$F:$F,Purchase!$A:$A,Waterfall!$A52,Purchase!$D:$D,Waterfall!$C52,Purchase!$C:$C,Waterfall!BP$1)</f>
        <v>0</v>
      </c>
      <c r="BQ52" s="4">
        <f>SUMIFS(Purchase!$F:$F,Purchase!$A:$A,Waterfall!$A52,Purchase!$D:$D,Waterfall!$C52,Purchase!$C:$C,Waterfall!BQ$1)</f>
        <v>0</v>
      </c>
      <c r="BR52" s="4">
        <f>SUMIFS(Purchase!$F:$F,Purchase!$A:$A,Waterfall!$A52,Purchase!$D:$D,Waterfall!$C52,Purchase!$C:$C,Waterfall!BR$1)</f>
        <v>0</v>
      </c>
      <c r="BS52" s="4">
        <f>SUMIFS(Purchase!$F:$F,Purchase!$A:$A,Waterfall!$A52,Purchase!$D:$D,Waterfall!$C52,Purchase!$C:$C,Waterfall!BS$1)</f>
        <v>0</v>
      </c>
      <c r="BT52" s="4">
        <f>SUMIFS(Purchase!$F:$F,Purchase!$A:$A,Waterfall!$A52,Purchase!$D:$D,Waterfall!$C52,Purchase!$C:$C,Waterfall!BT$1)</f>
        <v>0</v>
      </c>
      <c r="BU52" s="4">
        <f>SUMIFS(Purchase!$F:$F,Purchase!$A:$A,Waterfall!$A52,Purchase!$D:$D,Waterfall!$C52,Purchase!$C:$C,Waterfall!BU$1)</f>
        <v>0</v>
      </c>
      <c r="BV52" s="4">
        <f>SUMIFS(Purchase!$F:$F,Purchase!$A:$A,Waterfall!$A52,Purchase!$D:$D,Waterfall!$C52,Purchase!$C:$C,Waterfall!BV$1)</f>
        <v>0</v>
      </c>
      <c r="BW52" s="4">
        <f>SUMIFS(Purchase!$F:$F,Purchase!$A:$A,Waterfall!$A52,Purchase!$D:$D,Waterfall!$C52,Purchase!$C:$C,Waterfall!BW$1)</f>
        <v>0</v>
      </c>
      <c r="BX52" s="4">
        <f>SUMIFS(Purchase!$F:$F,Purchase!$A:$A,Waterfall!$A52,Purchase!$D:$D,Waterfall!$C52,Purchase!$C:$C,Waterfall!BX$1)</f>
        <v>0</v>
      </c>
      <c r="BY52" s="4">
        <f>SUMIFS(Purchase!$F:$F,Purchase!$A:$A,Waterfall!$A52,Purchase!$D:$D,Waterfall!$C52,Purchase!$C:$C,Waterfall!BY$1)</f>
        <v>0</v>
      </c>
      <c r="BZ52" s="4">
        <f>SUMIFS(Purchase!$F:$F,Purchase!$A:$A,Waterfall!$A52,Purchase!$D:$D,Waterfall!$C52,Purchase!$C:$C,Waterfall!BZ$1)</f>
        <v>0</v>
      </c>
      <c r="CA52" s="4">
        <f>SUMIFS(Purchase!$F:$F,Purchase!$A:$A,Waterfall!$A52,Purchase!$D:$D,Waterfall!$C52,Purchase!$C:$C,Waterfall!CA$1)</f>
        <v>0</v>
      </c>
      <c r="CB52" s="4">
        <f>SUMIFS(Purchase!$F:$F,Purchase!$A:$A,Waterfall!$A52,Purchase!$D:$D,Waterfall!$C52,Purchase!$C:$C,Waterfall!CB$1)</f>
        <v>0</v>
      </c>
      <c r="CC52" s="4">
        <f>SUMIFS(Purchase!$F:$F,Purchase!$A:$A,Waterfall!$A52,Purchase!$D:$D,Waterfall!$C52,Purchase!$C:$C,Waterfall!CC$1)</f>
        <v>0</v>
      </c>
      <c r="CD52" s="4">
        <f>SUMIFS(Purchase!$F:$F,Purchase!$A:$A,Waterfall!$A52,Purchase!$D:$D,Waterfall!$C52,Purchase!$C:$C,Waterfall!CD$1)</f>
        <v>0</v>
      </c>
      <c r="CE52" s="4">
        <f>SUMIFS(Purchase!$F:$F,Purchase!$A:$A,Waterfall!$A52,Purchase!$D:$D,Waterfall!$C52,Purchase!$C:$C,Waterfall!CE$1)</f>
        <v>0</v>
      </c>
      <c r="CF52" s="4">
        <f>SUMIFS(Purchase!$F:$F,Purchase!$A:$A,Waterfall!$A52,Purchase!$D:$D,Waterfall!$C52,Purchase!$C:$C,Waterfall!CF$1)</f>
        <v>0</v>
      </c>
      <c r="CG52" s="4">
        <f>SUMIFS(Purchase!$F:$F,Purchase!$A:$A,Waterfall!$A52,Purchase!$D:$D,Waterfall!$C52,Purchase!$C:$C,Waterfall!CG$1)</f>
        <v>0</v>
      </c>
      <c r="CH52" s="4">
        <f>SUMIFS(Purchase!$F:$F,Purchase!$A:$A,Waterfall!$A52,Purchase!$D:$D,Waterfall!$C52,Purchase!$C:$C,Waterfall!CH$1)</f>
        <v>0</v>
      </c>
      <c r="CI52" s="4">
        <f>SUMIFS(Purchase!$F:$F,Purchase!$A:$A,Waterfall!$A52,Purchase!$D:$D,Waterfall!$C52,Purchase!$C:$C,Waterfall!CI$1)</f>
        <v>0</v>
      </c>
      <c r="CJ52" s="4">
        <f>SUMIFS(Purchase!$F:$F,Purchase!$A:$A,Waterfall!$A52,Purchase!$D:$D,Waterfall!$C52,Purchase!$C:$C,Waterfall!CJ$1)</f>
        <v>0</v>
      </c>
      <c r="CK52" s="4">
        <f>SUMIFS(Purchase!$F:$F,Purchase!$A:$A,Waterfall!$A52,Purchase!$D:$D,Waterfall!$C52,Purchase!$C:$C,Waterfall!CK$1)</f>
        <v>0</v>
      </c>
      <c r="CL52" s="4">
        <f>SUMIFS(Purchase!$F:$F,Purchase!$A:$A,Waterfall!$A52,Purchase!$D:$D,Waterfall!$C52,Purchase!$C:$C,Waterfall!CL$1)</f>
        <v>0</v>
      </c>
      <c r="CM52" s="4">
        <f>SUMIFS(Purchase!$F:$F,Purchase!$A:$A,Waterfall!$A52,Purchase!$D:$D,Waterfall!$C52,Purchase!$C:$C,Waterfall!CM$1)</f>
        <v>0</v>
      </c>
      <c r="CN52" s="4">
        <f>SUMIFS(Purchase!$F:$F,Purchase!$A:$A,Waterfall!$A52,Purchase!$D:$D,Waterfall!$C52,Purchase!$C:$C,Waterfall!CN$1)</f>
        <v>0</v>
      </c>
      <c r="CO52" s="4">
        <f>SUMIFS(Purchase!$F:$F,Purchase!$A:$A,Waterfall!$A52,Purchase!$D:$D,Waterfall!$C52,Purchase!$C:$C,Waterfall!CO$1)</f>
        <v>0</v>
      </c>
      <c r="CP52" s="4">
        <f>SUMIFS(Purchase!$F:$F,Purchase!$A:$A,Waterfall!$A52,Purchase!$D:$D,Waterfall!$C52,Purchase!$C:$C,Waterfall!CP$1)</f>
        <v>0</v>
      </c>
      <c r="CQ52" s="4">
        <f>SUMIFS(Purchase!$F:$F,Purchase!$A:$A,Waterfall!$A52,Purchase!$D:$D,Waterfall!$C52,Purchase!$C:$C,Waterfall!CQ$1)</f>
        <v>0</v>
      </c>
      <c r="CR52" s="4">
        <f>SUMIFS(Purchase!$F:$F,Purchase!$A:$A,Waterfall!$A52,Purchase!$D:$D,Waterfall!$C52,Purchase!$C:$C,Waterfall!CR$1)</f>
        <v>0</v>
      </c>
      <c r="CS52" s="4">
        <f>SUMIFS(Purchase!$F:$F,Purchase!$A:$A,Waterfall!$A52,Purchase!$D:$D,Waterfall!$C52,Purchase!$C:$C,Waterfall!CS$1)</f>
        <v>0</v>
      </c>
      <c r="CT52" s="4">
        <f>SUMIFS(Purchase!$F:$F,Purchase!$A:$A,Waterfall!$A52,Purchase!$D:$D,Waterfall!$C52,Purchase!$C:$C,Waterfall!CT$1)</f>
        <v>0</v>
      </c>
      <c r="CU52" s="4">
        <f>SUMIFS(Purchase!$F:$F,Purchase!$A:$A,Waterfall!$A52,Purchase!$D:$D,Waterfall!$C52,Purchase!$C:$C,Waterfall!CU$1)</f>
        <v>0</v>
      </c>
      <c r="CV52" s="4">
        <f>SUMIFS(Purchase!$F:$F,Purchase!$A:$A,Waterfall!$A52,Purchase!$D:$D,Waterfall!$C52,Purchase!$C:$C,Waterfall!CV$1)</f>
        <v>0</v>
      </c>
      <c r="CW52" s="4">
        <f>SUMIFS(Purchase!$F:$F,Purchase!$A:$A,Waterfall!$A52,Purchase!$D:$D,Waterfall!$C52,Purchase!$C:$C,Waterfall!CW$1)</f>
        <v>0</v>
      </c>
      <c r="CX52" s="4">
        <f>SUMIFS(Purchase!$F:$F,Purchase!$A:$A,Waterfall!$A52,Purchase!$D:$D,Waterfall!$C52,Purchase!$C:$C,Waterfall!CX$1)</f>
        <v>0</v>
      </c>
      <c r="CY52" s="4">
        <f>SUMIFS(Purchase!$F:$F,Purchase!$A:$A,Waterfall!$A52,Purchase!$D:$D,Waterfall!$C52,Purchase!$C:$C,Waterfall!CY$1)</f>
        <v>0</v>
      </c>
      <c r="CZ52" s="4">
        <f>SUMIFS(Purchase!$F:$F,Purchase!$A:$A,Waterfall!$A52,Purchase!$D:$D,Waterfall!$C52,Purchase!$C:$C,Waterfall!CZ$1)</f>
        <v>0</v>
      </c>
      <c r="DA52" s="4">
        <f>SUMIFS(Purchase!$F:$F,Purchase!$A:$A,Waterfall!$A52,Purchase!$D:$D,Waterfall!$C52,Purchase!$C:$C,Waterfall!DA$1)</f>
        <v>0</v>
      </c>
      <c r="DB52" s="4">
        <f>SUMIFS(Purchase!$F:$F,Purchase!$A:$A,Waterfall!$A52,Purchase!$D:$D,Waterfall!$C52,Purchase!$C:$C,Waterfall!DB$1)</f>
        <v>0</v>
      </c>
      <c r="DC52" s="4">
        <f>SUMIFS(Purchase!$F:$F,Purchase!$A:$A,Waterfall!$A52,Purchase!$D:$D,Waterfall!$C52,Purchase!$C:$C,Waterfall!DC$1)</f>
        <v>0</v>
      </c>
      <c r="DD52" s="4">
        <f>SUMIFS(Purchase!$F:$F,Purchase!$A:$A,Waterfall!$A52,Purchase!$D:$D,Waterfall!$C52,Purchase!$C:$C,Waterfall!DD$1)</f>
        <v>0</v>
      </c>
      <c r="DE52" s="4">
        <f>SUMIFS(Purchase!$F:$F,Purchase!$A:$A,Waterfall!$A52,Purchase!$D:$D,Waterfall!$C52,Purchase!$C:$C,Waterfall!DE$1)</f>
        <v>0</v>
      </c>
      <c r="DF52" s="4">
        <f>SUMIFS(Purchase!$F:$F,Purchase!$A:$A,Waterfall!$A52,Purchase!$D:$D,Waterfall!$C52,Purchase!$C:$C,Waterfall!DF$1)</f>
        <v>0</v>
      </c>
      <c r="DG52" s="4">
        <f>SUMIFS(Purchase!$F:$F,Purchase!$A:$A,Waterfall!$A52,Purchase!$D:$D,Waterfall!$C52,Purchase!$C:$C,Waterfall!DG$1)</f>
        <v>0</v>
      </c>
      <c r="DH52" s="4">
        <f>SUMIFS(Purchase!$F:$F,Purchase!$A:$A,Waterfall!$A52,Purchase!$D:$D,Waterfall!$C52,Purchase!$C:$C,Waterfall!DH$1)</f>
        <v>0</v>
      </c>
      <c r="DI52" s="4">
        <f>SUMIFS(Purchase!$F:$F,Purchase!$A:$A,Waterfall!$A52,Purchase!$D:$D,Waterfall!$C52,Purchase!$C:$C,Waterfall!DI$1)</f>
        <v>0</v>
      </c>
      <c r="DJ52" s="4">
        <f>SUMIFS(Purchase!$F:$F,Purchase!$A:$A,Waterfall!$A52,Purchase!$D:$D,Waterfall!$C52,Purchase!$C:$C,Waterfall!DJ$1)</f>
        <v>0</v>
      </c>
      <c r="DK52" s="4">
        <f>SUMIFS(Purchase!$F:$F,Purchase!$A:$A,Waterfall!$A52,Purchase!$D:$D,Waterfall!$C52,Purchase!$C:$C,Waterfall!DK$1)</f>
        <v>0</v>
      </c>
      <c r="DL52" s="4">
        <f>SUMIFS(Purchase!$F:$F,Purchase!$A:$A,Waterfall!$A52,Purchase!$D:$D,Waterfall!$C52,Purchase!$C:$C,Waterfall!DL$1)</f>
        <v>0</v>
      </c>
      <c r="DM52" s="4">
        <f>SUMIFS(Purchase!$F:$F,Purchase!$A:$A,Waterfall!$A52,Purchase!$D:$D,Waterfall!$C52,Purchase!$C:$C,Waterfall!DM$1)</f>
        <v>0</v>
      </c>
      <c r="DN52" s="4">
        <f>SUMIFS(Purchase!$F:$F,Purchase!$A:$A,Waterfall!$A52,Purchase!$D:$D,Waterfall!$C52,Purchase!$C:$C,Waterfall!DN$1)</f>
        <v>0</v>
      </c>
      <c r="DO52" s="4">
        <f>SUMIFS(Purchase!$F:$F,Purchase!$A:$A,Waterfall!$A52,Purchase!$D:$D,Waterfall!$C52,Purchase!$C:$C,Waterfall!DO$1)</f>
        <v>0</v>
      </c>
      <c r="DP52" s="4">
        <f>SUMIFS(Purchase!$F:$F,Purchase!$A:$A,Waterfall!$A52,Purchase!$D:$D,Waterfall!$C52,Purchase!$C:$C,Waterfall!DP$1)</f>
        <v>0</v>
      </c>
      <c r="DQ52" s="4">
        <f>SUMIFS(Purchase!$F:$F,Purchase!$A:$A,Waterfall!$A52,Purchase!$D:$D,Waterfall!$C52,Purchase!$C:$C,Waterfall!DQ$1)</f>
        <v>0</v>
      </c>
      <c r="DR52" s="4">
        <f>SUMIFS(Purchase!$F:$F,Purchase!$A:$A,Waterfall!$A52,Purchase!$D:$D,Waterfall!$C52,Purchase!$C:$C,Waterfall!DR$1)</f>
        <v>0</v>
      </c>
      <c r="DS52" s="4">
        <f>SUMIFS(Purchase!$F:$F,Purchase!$A:$A,Waterfall!$A52,Purchase!$D:$D,Waterfall!$C52,Purchase!$C:$C,Waterfall!DS$1)</f>
        <v>0</v>
      </c>
      <c r="DT52" s="4">
        <f>SUMIFS(Purchase!$F:$F,Purchase!$A:$A,Waterfall!$A52,Purchase!$D:$D,Waterfall!$C52,Purchase!$C:$C,Waterfall!DT$1)</f>
        <v>0</v>
      </c>
      <c r="DU52" s="4">
        <f>SUMIFS(Purchase!$F:$F,Purchase!$A:$A,Waterfall!$A52,Purchase!$D:$D,Waterfall!$C52,Purchase!$C:$C,Waterfall!DU$1)</f>
        <v>0</v>
      </c>
      <c r="DV52" s="4">
        <f>SUMIFS(Purchase!$F:$F,Purchase!$A:$A,Waterfall!$A52,Purchase!$D:$D,Waterfall!$C52,Purchase!$C:$C,Waterfall!DV$1)</f>
        <v>0</v>
      </c>
      <c r="DW52" s="4">
        <f>SUMIFS(Purchase!$F:$F,Purchase!$A:$A,Waterfall!$A52,Purchase!$D:$D,Waterfall!$C52,Purchase!$C:$C,Waterfall!DW$1)</f>
        <v>0</v>
      </c>
      <c r="DX52" s="4">
        <f>SUMIFS(Purchase!$F:$F,Purchase!$A:$A,Waterfall!$A52,Purchase!$D:$D,Waterfall!$C52,Purchase!$C:$C,Waterfall!DX$1)</f>
        <v>0</v>
      </c>
      <c r="DY52" s="4">
        <f>SUMIFS(Purchase!$F:$F,Purchase!$A:$A,Waterfall!$A52,Purchase!$D:$D,Waterfall!$C52,Purchase!$C:$C,Waterfall!DY$1)</f>
        <v>0</v>
      </c>
      <c r="DZ52" s="4">
        <f>SUMIFS(Purchase!$F:$F,Purchase!$A:$A,Waterfall!$A52,Purchase!$D:$D,Waterfall!$C52,Purchase!$C:$C,Waterfall!DZ$1)</f>
        <v>0</v>
      </c>
      <c r="EA52" s="4">
        <f>SUMIFS(Purchase!$F:$F,Purchase!$A:$A,Waterfall!$A52,Purchase!$D:$D,Waterfall!$C52,Purchase!$C:$C,Waterfall!EA$1)</f>
        <v>0</v>
      </c>
      <c r="EB52" s="4">
        <f>SUMIFS(Purchase!$F:$F,Purchase!$A:$A,Waterfall!$A52,Purchase!$D:$D,Waterfall!$C52,Purchase!$C:$C,Waterfall!EB$1)</f>
        <v>0</v>
      </c>
      <c r="EC52" s="4">
        <f>SUMIFS(Purchase!$F:$F,Purchase!$A:$A,Waterfall!$A52,Purchase!$D:$D,Waterfall!$C52,Purchase!$C:$C,Waterfall!EC$1)</f>
        <v>0</v>
      </c>
      <c r="ED52" s="4">
        <f>SUMIFS(Purchase!$F:$F,Purchase!$A:$A,Waterfall!$A52,Purchase!$D:$D,Waterfall!$C52,Purchase!$C:$C,Waterfall!ED$1)</f>
        <v>0</v>
      </c>
      <c r="EE52" s="4">
        <f>SUMIFS(Purchase!$F:$F,Purchase!$A:$A,Waterfall!$A52,Purchase!$D:$D,Waterfall!$C52,Purchase!$C:$C,Waterfall!EE$1)</f>
        <v>0</v>
      </c>
      <c r="EF52" s="4">
        <f>SUMIFS(Purchase!$F:$F,Purchase!$A:$A,Waterfall!$A52,Purchase!$D:$D,Waterfall!$C52,Purchase!$C:$C,Waterfall!EF$1)</f>
        <v>0</v>
      </c>
      <c r="EG52" s="4">
        <f>SUMIFS(Purchase!$F:$F,Purchase!$A:$A,Waterfall!$A52,Purchase!$D:$D,Waterfall!$C52,Purchase!$C:$C,Waterfall!EG$1)</f>
        <v>0</v>
      </c>
      <c r="EH52" s="4">
        <f>SUMIFS(Purchase!$F:$F,Purchase!$A:$A,Waterfall!$A52,Purchase!$D:$D,Waterfall!$C52,Purchase!$C:$C,Waterfall!EH$1)</f>
        <v>0</v>
      </c>
      <c r="EI52" s="4">
        <f>SUMIFS(Purchase!$F:$F,Purchase!$A:$A,Waterfall!$A52,Purchase!$D:$D,Waterfall!$C52,Purchase!$C:$C,Waterfall!EI$1)</f>
        <v>0</v>
      </c>
      <c r="EJ52" s="4">
        <f>SUMIFS(Purchase!$F:$F,Purchase!$A:$A,Waterfall!$A52,Purchase!$D:$D,Waterfall!$C52,Purchase!$C:$C,Waterfall!EJ$1)</f>
        <v>0</v>
      </c>
      <c r="EK52" s="4">
        <f>SUMIFS(Purchase!$F:$F,Purchase!$A:$A,Waterfall!$A52,Purchase!$D:$D,Waterfall!$C52,Purchase!$C:$C,Waterfall!EK$1)</f>
        <v>0</v>
      </c>
      <c r="EL52" s="4">
        <f>SUMIFS(Purchase!$F:$F,Purchase!$A:$A,Waterfall!$A52,Purchase!$D:$D,Waterfall!$C52,Purchase!$C:$C,Waterfall!EL$1)</f>
        <v>0</v>
      </c>
      <c r="EM52" s="4">
        <f>SUMIFS(Purchase!$F:$F,Purchase!$A:$A,Waterfall!$A52,Purchase!$D:$D,Waterfall!$C52,Purchase!$C:$C,Waterfall!EM$1)</f>
        <v>0</v>
      </c>
      <c r="EN52" s="4">
        <f>SUMIFS(Purchase!$F:$F,Purchase!$A:$A,Waterfall!$A52,Purchase!$D:$D,Waterfall!$C52,Purchase!$C:$C,Waterfall!EN$1)</f>
        <v>0</v>
      </c>
      <c r="EO52" s="4">
        <f>SUMIFS(Purchase!$F:$F,Purchase!$A:$A,Waterfall!$A52,Purchase!$D:$D,Waterfall!$C52,Purchase!$C:$C,Waterfall!EO$1)</f>
        <v>0</v>
      </c>
      <c r="EP52" s="4">
        <f>SUMIFS(Purchase!$F:$F,Purchase!$A:$A,Waterfall!$A52,Purchase!$D:$D,Waterfall!$C52,Purchase!$C:$C,Waterfall!EP$1)</f>
        <v>0</v>
      </c>
      <c r="EQ52" s="4">
        <f>SUMIFS(Purchase!$F:$F,Purchase!$A:$A,Waterfall!$A52,Purchase!$D:$D,Waterfall!$C52,Purchase!$C:$C,Waterfall!EQ$1)</f>
        <v>0</v>
      </c>
      <c r="ER52" s="4">
        <f>SUMIFS(Purchase!$F:$F,Purchase!$A:$A,Waterfall!$A52,Purchase!$D:$D,Waterfall!$C52,Purchase!$C:$C,Waterfall!ER$1)</f>
        <v>0</v>
      </c>
      <c r="ES52" s="4">
        <f>SUMIFS(Purchase!$F:$F,Purchase!$A:$A,Waterfall!$A52,Purchase!$D:$D,Waterfall!$C52,Purchase!$C:$C,Waterfall!ES$1)</f>
        <v>0</v>
      </c>
      <c r="ET52" s="4">
        <f>SUMIFS(Purchase!$F:$F,Purchase!$A:$A,Waterfall!$A52,Purchase!$D:$D,Waterfall!$C52,Purchase!$C:$C,Waterfall!ET$1)</f>
        <v>0</v>
      </c>
      <c r="EU52" s="4">
        <f>SUMIFS(Purchase!$F:$F,Purchase!$A:$A,Waterfall!$A52,Purchase!$D:$D,Waterfall!$C52,Purchase!$C:$C,Waterfall!EU$1)</f>
        <v>0</v>
      </c>
      <c r="EV52" s="4">
        <f>SUMIFS(Purchase!$F:$F,Purchase!$A:$A,Waterfall!$A52,Purchase!$D:$D,Waterfall!$C52,Purchase!$C:$C,Waterfall!EV$1)</f>
        <v>0</v>
      </c>
      <c r="EW52" s="4">
        <f>SUMIFS(Purchase!$F:$F,Purchase!$A:$A,Waterfall!$A52,Purchase!$D:$D,Waterfall!$C52,Purchase!$C:$C,Waterfall!EW$1)</f>
        <v>0</v>
      </c>
      <c r="EX52" s="4">
        <f>SUMIFS(Purchase!$F:$F,Purchase!$A:$A,Waterfall!$A52,Purchase!$D:$D,Waterfall!$C52,Purchase!$C:$C,Waterfall!EX$1)</f>
        <v>0</v>
      </c>
      <c r="EY52" s="4">
        <f>SUMIFS(Purchase!$F:$F,Purchase!$A:$A,Waterfall!$A52,Purchase!$D:$D,Waterfall!$C52,Purchase!$C:$C,Waterfall!EY$1)</f>
        <v>0</v>
      </c>
      <c r="EZ52" s="4">
        <f>SUMIFS(Purchase!$F:$F,Purchase!$A:$A,Waterfall!$A52,Purchase!$D:$D,Waterfall!$C52,Purchase!$C:$C,Waterfall!EZ$1)</f>
        <v>0</v>
      </c>
      <c r="FA52" s="4">
        <f>SUMIFS(Purchase!$F:$F,Purchase!$A:$A,Waterfall!$A52,Purchase!$D:$D,Waterfall!$C52,Purchase!$C:$C,Waterfall!FA$1)</f>
        <v>0</v>
      </c>
      <c r="FB52" s="4">
        <f>SUMIFS(Purchase!$F:$F,Purchase!$A:$A,Waterfall!$A52,Purchase!$D:$D,Waterfall!$C52,Purchase!$C:$C,Waterfall!FB$1)</f>
        <v>0</v>
      </c>
      <c r="FC52" s="4">
        <f>SUMIFS(Purchase!$F:$F,Purchase!$A:$A,Waterfall!$A52,Purchase!$D:$D,Waterfall!$C52,Purchase!$C:$C,Waterfall!FC$1)</f>
        <v>0</v>
      </c>
      <c r="FD52" s="4">
        <f>SUMIFS(Purchase!$F:$F,Purchase!$A:$A,Waterfall!$A52,Purchase!$D:$D,Waterfall!$C52,Purchase!$C:$C,Waterfall!FD$1)</f>
        <v>0</v>
      </c>
      <c r="FE52" s="4">
        <f>SUMIFS(Purchase!$F:$F,Purchase!$A:$A,Waterfall!$A52,Purchase!$D:$D,Waterfall!$C52,Purchase!$C:$C,Waterfall!FE$1)</f>
        <v>0</v>
      </c>
      <c r="FF52" s="4">
        <f>SUMIFS(Purchase!$F:$F,Purchase!$A:$A,Waterfall!$A52,Purchase!$D:$D,Waterfall!$C52,Purchase!$C:$C,Waterfall!FF$1)</f>
        <v>0</v>
      </c>
      <c r="FG52" s="4">
        <f>SUMIFS(Purchase!$F:$F,Purchase!$A:$A,Waterfall!$A52,Purchase!$D:$D,Waterfall!$C52,Purchase!$C:$C,Waterfall!FG$1)</f>
        <v>0</v>
      </c>
      <c r="FH52" s="4">
        <f>SUMIFS(Purchase!$F:$F,Purchase!$A:$A,Waterfall!$A52,Purchase!$D:$D,Waterfall!$C52,Purchase!$C:$C,Waterfall!FH$1)</f>
        <v>0</v>
      </c>
      <c r="FI52" s="4">
        <f>SUMIFS(Purchase!$F:$F,Purchase!$A:$A,Waterfall!$A52,Purchase!$D:$D,Waterfall!$C52,Purchase!$C:$C,Waterfall!FI$1)</f>
        <v>0</v>
      </c>
      <c r="FJ52" s="4">
        <f>SUMIFS(Purchase!$F:$F,Purchase!$A:$A,Waterfall!$A52,Purchase!$D:$D,Waterfall!$C52,Purchase!$C:$C,Waterfall!FJ$1)</f>
        <v>0</v>
      </c>
      <c r="FK52" s="4">
        <f>SUMIFS(Purchase!$F:$F,Purchase!$A:$A,Waterfall!$A52,Purchase!$D:$D,Waterfall!$C52,Purchase!$C:$C,Waterfall!FK$1)</f>
        <v>0</v>
      </c>
      <c r="FL52" s="4">
        <f>SUMIFS(Purchase!$F:$F,Purchase!$A:$A,Waterfall!$A52,Purchase!$D:$D,Waterfall!$C52,Purchase!$C:$C,Waterfall!FL$1)</f>
        <v>0</v>
      </c>
      <c r="FM52" s="4">
        <f>SUMIFS(Purchase!$F:$F,Purchase!$A:$A,Waterfall!$A52,Purchase!$D:$D,Waterfall!$C52,Purchase!$C:$C,Waterfall!FM$1)</f>
        <v>0</v>
      </c>
      <c r="FN52" s="4">
        <f>SUMIFS(Purchase!$F:$F,Purchase!$A:$A,Waterfall!$A52,Purchase!$D:$D,Waterfall!$C52,Purchase!$C:$C,Waterfall!FN$1)</f>
        <v>0</v>
      </c>
      <c r="FO52" s="4">
        <f>SUMIFS(Purchase!$F:$F,Purchase!$A:$A,Waterfall!$A52,Purchase!$D:$D,Waterfall!$C52,Purchase!$C:$C,Waterfall!FO$1)</f>
        <v>0</v>
      </c>
      <c r="FP52" s="4">
        <f>SUMIFS(Purchase!$F:$F,Purchase!$A:$A,Waterfall!$A52,Purchase!$D:$D,Waterfall!$C52,Purchase!$C:$C,Waterfall!FP$1)</f>
        <v>0</v>
      </c>
      <c r="FQ52" s="4">
        <f>SUMIFS(Purchase!$F:$F,Purchase!$A:$A,Waterfall!$A52,Purchase!$D:$D,Waterfall!$C52,Purchase!$C:$C,Waterfall!FQ$1)</f>
        <v>0</v>
      </c>
      <c r="FR52" s="4">
        <f>SUMIFS(Purchase!$F:$F,Purchase!$A:$A,Waterfall!$A52,Purchase!$D:$D,Waterfall!$C52,Purchase!$C:$C,Waterfall!FR$1)</f>
        <v>0</v>
      </c>
      <c r="FS52" s="4">
        <f>SUMIFS(Purchase!$F:$F,Purchase!$A:$A,Waterfall!$A52,Purchase!$D:$D,Waterfall!$C52,Purchase!$C:$C,Waterfall!FS$1)</f>
        <v>0</v>
      </c>
      <c r="FT52" s="4">
        <f>SUMIFS(Purchase!$F:$F,Purchase!$A:$A,Waterfall!$A52,Purchase!$D:$D,Waterfall!$C52,Purchase!$C:$C,Waterfall!FT$1)</f>
        <v>0</v>
      </c>
      <c r="FU52" s="4">
        <f>SUMIFS(Purchase!$F:$F,Purchase!$A:$A,Waterfall!$A52,Purchase!$D:$D,Waterfall!$C52,Purchase!$C:$C,Waterfall!FU$1)</f>
        <v>0</v>
      </c>
      <c r="FV52" s="4">
        <f>SUMIFS(Purchase!$F:$F,Purchase!$A:$A,Waterfall!$A52,Purchase!$D:$D,Waterfall!$C52,Purchase!$C:$C,Waterfall!FV$1)</f>
        <v>0</v>
      </c>
      <c r="FW52" s="4">
        <f>SUMIFS(Purchase!$F:$F,Purchase!$A:$A,Waterfall!$A52,Purchase!$D:$D,Waterfall!$C52,Purchase!$C:$C,Waterfall!FW$1)</f>
        <v>0</v>
      </c>
      <c r="FX52" s="4">
        <f>SUMIFS(Purchase!$F:$F,Purchase!$A:$A,Waterfall!$A52,Purchase!$D:$D,Waterfall!$C52,Purchase!$C:$C,Waterfall!FX$1)</f>
        <v>0</v>
      </c>
      <c r="FY52" s="4">
        <f>SUMIFS(Purchase!$F:$F,Purchase!$A:$A,Waterfall!$A52,Purchase!$D:$D,Waterfall!$C52,Purchase!$C:$C,Waterfall!FY$1)</f>
        <v>0</v>
      </c>
      <c r="FZ52" s="4">
        <f>SUMIFS(Purchase!$F:$F,Purchase!$A:$A,Waterfall!$A52,Purchase!$D:$D,Waterfall!$C52,Purchase!$C:$C,Waterfall!FZ$1)</f>
        <v>0</v>
      </c>
      <c r="GA52" s="4">
        <f>SUMIFS(Purchase!$F:$F,Purchase!$A:$A,Waterfall!$A52,Purchase!$D:$D,Waterfall!$C52,Purchase!$C:$C,Waterfall!GA$1)</f>
        <v>0</v>
      </c>
      <c r="GB52" s="4">
        <f>SUMIFS(Purchase!$F:$F,Purchase!$A:$A,Waterfall!$A52,Purchase!$D:$D,Waterfall!$C52,Purchase!$C:$C,Waterfall!GB$1)</f>
        <v>0</v>
      </c>
      <c r="GC52" s="4">
        <f>SUMIFS(Purchase!$F:$F,Purchase!$A:$A,Waterfall!$A52,Purchase!$D:$D,Waterfall!$C52,Purchase!$C:$C,Waterfall!GC$1)</f>
        <v>0</v>
      </c>
      <c r="GD52" s="4">
        <f>SUMIFS(Purchase!$F:$F,Purchase!$A:$A,Waterfall!$A52,Purchase!$D:$D,Waterfall!$C52,Purchase!$C:$C,Waterfall!GD$1)</f>
        <v>0</v>
      </c>
      <c r="GE52" s="4">
        <f>SUMIFS(Purchase!$F:$F,Purchase!$A:$A,Waterfall!$A52,Purchase!$D:$D,Waterfall!$C52,Purchase!$C:$C,Waterfall!GE$1)</f>
        <v>0</v>
      </c>
      <c r="GF52" s="4">
        <f>SUMIFS(Purchase!$F:$F,Purchase!$A:$A,Waterfall!$A52,Purchase!$D:$D,Waterfall!$C52,Purchase!$C:$C,Waterfall!GF$1)</f>
        <v>0</v>
      </c>
      <c r="GG52" s="4">
        <f>SUMIFS(Purchase!$F:$F,Purchase!$A:$A,Waterfall!$A52,Purchase!$D:$D,Waterfall!$C52,Purchase!$C:$C,Waterfall!GG$1)</f>
        <v>0</v>
      </c>
      <c r="GH52" s="4">
        <f>SUMIFS(Purchase!$F:$F,Purchase!$A:$A,Waterfall!$A52,Purchase!$D:$D,Waterfall!$C52,Purchase!$C:$C,Waterfall!GH$1)</f>
        <v>0</v>
      </c>
      <c r="GI52" s="4">
        <f>SUMIFS(Purchase!$F:$F,Purchase!$A:$A,Waterfall!$A52,Purchase!$D:$D,Waterfall!$C52,Purchase!$C:$C,Waterfall!GI$1)</f>
        <v>0</v>
      </c>
    </row>
    <row r="53" spans="1:191" x14ac:dyDescent="0.35">
      <c r="A53" s="8">
        <f t="shared" si="3"/>
        <v>1</v>
      </c>
      <c r="B53" s="2" t="str">
        <f>VLOOKUP($A53,Centers!$B$1:$C$120,2,)</f>
        <v>GATE</v>
      </c>
      <c r="C53" s="3">
        <v>44930</v>
      </c>
      <c r="D53" s="4">
        <f>IF($A53=1,SUM(SUMIFS(Indent!$E:$E,Indent!$C:$C,Waterfall!$C53,Indent!$A:$A,Centers!$A$2),SUMIFS(Indent!$E:$E,Indent!$C:$C,Waterfall!$C53,Indent!$A:$A,Centers!$A$3),SUMIFS(Indent!$E:$E,Indent!$C:$C,Waterfall!$C53,Indent!$A:$A,Centers!$A$4),SUMIFS(Indent!$E:$E,Indent!$C:$C,Waterfall!$C53,Indent!$A:$A,Centers!$A$5),SUMIFS(Indent!$E:$E,Indent!$C:$C,Waterfall!$C53,Indent!$A:$A,Centers!$A$6),SUMIFS(Indent!$E:$E,Indent!$C:$C,Waterfall!$C53,Indent!$A:$A,Centers!$A$7),SUMIFS(Indent!$E:$E,Indent!$C:$C,Waterfall!$C53,Indent!$A:$A,Centers!$A$8)),SUMIFS(Indent!$E:$E,Indent!$C:$C,Waterfall!$C53,Indent!$A:$A,$A53))</f>
        <v>35937</v>
      </c>
      <c r="E53" s="4">
        <f>SUMIFS(Purchase!$F:$F,Purchase!$A:$A,Waterfall!$A53,Purchase!$D:$D,Waterfall!$C53,Purchase!$C:$C,Waterfall!E$1)</f>
        <v>0</v>
      </c>
      <c r="F53" s="4">
        <f>SUMIFS(Purchase!$F:$F,Purchase!$A:$A,Waterfall!$A53,Purchase!$D:$D,Waterfall!$C53,Purchase!$C:$C,Waterfall!F$1)</f>
        <v>0</v>
      </c>
      <c r="G53" s="4">
        <f>SUMIFS(Purchase!$F:$F,Purchase!$A:$A,Waterfall!$A53,Purchase!$D:$D,Waterfall!$C53,Purchase!$C:$C,Waterfall!G$1)</f>
        <v>0</v>
      </c>
      <c r="H53" s="4">
        <f>SUMIFS(Purchase!$F:$F,Purchase!$A:$A,Waterfall!$A53,Purchase!$D:$D,Waterfall!$C53,Purchase!$C:$C,Waterfall!H$1)</f>
        <v>0</v>
      </c>
      <c r="I53" s="4">
        <f>SUMIFS(Purchase!$F:$F,Purchase!$A:$A,Waterfall!$A53,Purchase!$D:$D,Waterfall!$C53,Purchase!$C:$C,Waterfall!I$1)</f>
        <v>0</v>
      </c>
      <c r="J53" s="4">
        <f>SUMIFS(Purchase!$F:$F,Purchase!$A:$A,Waterfall!$A53,Purchase!$D:$D,Waterfall!$C53,Purchase!$C:$C,Waterfall!J$1)</f>
        <v>0</v>
      </c>
      <c r="K53" s="4">
        <f>SUMIFS(Purchase!$F:$F,Purchase!$A:$A,Waterfall!$A53,Purchase!$D:$D,Waterfall!$C53,Purchase!$C:$C,Waterfall!K$1)</f>
        <v>0</v>
      </c>
      <c r="L53" s="4">
        <f>SUMIFS(Purchase!$F:$F,Purchase!$A:$A,Waterfall!$A53,Purchase!$D:$D,Waterfall!$C53,Purchase!$C:$C,Waterfall!L$1)</f>
        <v>0</v>
      </c>
      <c r="M53" s="4">
        <f>SUMIFS(Purchase!$F:$F,Purchase!$A:$A,Waterfall!$A53,Purchase!$D:$D,Waterfall!$C53,Purchase!$C:$C,Waterfall!M$1)</f>
        <v>0</v>
      </c>
      <c r="N53" s="4">
        <f>SUMIFS(Purchase!$F:$F,Purchase!$A:$A,Waterfall!$A53,Purchase!$D:$D,Waterfall!$C53,Purchase!$C:$C,Waterfall!N$1)</f>
        <v>0</v>
      </c>
      <c r="O53" s="4">
        <f>SUMIFS(Purchase!$F:$F,Purchase!$A:$A,Waterfall!$A53,Purchase!$D:$D,Waterfall!$C53,Purchase!$C:$C,Waterfall!O$1)</f>
        <v>0</v>
      </c>
      <c r="P53" s="4">
        <f>SUMIFS(Purchase!$F:$F,Purchase!$A:$A,Waterfall!$A53,Purchase!$D:$D,Waterfall!$C53,Purchase!$C:$C,Waterfall!P$1)</f>
        <v>0</v>
      </c>
      <c r="Q53" s="4">
        <f>SUMIFS(Purchase!$F:$F,Purchase!$A:$A,Waterfall!$A53,Purchase!$D:$D,Waterfall!$C53,Purchase!$C:$C,Waterfall!Q$1)</f>
        <v>0</v>
      </c>
      <c r="R53" s="4">
        <f>SUMIFS(Purchase!$F:$F,Purchase!$A:$A,Waterfall!$A53,Purchase!$D:$D,Waterfall!$C53,Purchase!$C:$C,Waterfall!R$1)</f>
        <v>0</v>
      </c>
      <c r="S53" s="4">
        <f>SUMIFS(Purchase!$F:$F,Purchase!$A:$A,Waterfall!$A53,Purchase!$D:$D,Waterfall!$C53,Purchase!$C:$C,Waterfall!S$1)</f>
        <v>0</v>
      </c>
      <c r="T53" s="4">
        <f>SUMIFS(Purchase!$F:$F,Purchase!$A:$A,Waterfall!$A53,Purchase!$D:$D,Waterfall!$C53,Purchase!$C:$C,Waterfall!T$1)</f>
        <v>0</v>
      </c>
      <c r="U53" s="4">
        <f>SUMIFS(Purchase!$F:$F,Purchase!$A:$A,Waterfall!$A53,Purchase!$D:$D,Waterfall!$C53,Purchase!$C:$C,Waterfall!U$1)</f>
        <v>0</v>
      </c>
      <c r="V53" s="4">
        <f>SUMIFS(Purchase!$F:$F,Purchase!$A:$A,Waterfall!$A53,Purchase!$D:$D,Waterfall!$C53,Purchase!$C:$C,Waterfall!V$1)</f>
        <v>0</v>
      </c>
      <c r="W53" s="4">
        <f>SUMIFS(Purchase!$F:$F,Purchase!$A:$A,Waterfall!$A53,Purchase!$D:$D,Waterfall!$C53,Purchase!$C:$C,Waterfall!W$1)</f>
        <v>0</v>
      </c>
      <c r="X53" s="4">
        <f>SUMIFS(Purchase!$F:$F,Purchase!$A:$A,Waterfall!$A53,Purchase!$D:$D,Waterfall!$C53,Purchase!$C:$C,Waterfall!X$1)</f>
        <v>0</v>
      </c>
      <c r="Y53" s="4">
        <f>SUMIFS(Purchase!$F:$F,Purchase!$A:$A,Waterfall!$A53,Purchase!$D:$D,Waterfall!$C53,Purchase!$C:$C,Waterfall!Y$1)</f>
        <v>0</v>
      </c>
      <c r="Z53" s="4">
        <f>SUMIFS(Purchase!$F:$F,Purchase!$A:$A,Waterfall!$A53,Purchase!$D:$D,Waterfall!$C53,Purchase!$C:$C,Waterfall!Z$1)</f>
        <v>0</v>
      </c>
      <c r="AA53" s="4">
        <f>SUMIFS(Purchase!$F:$F,Purchase!$A:$A,Waterfall!$A53,Purchase!$D:$D,Waterfall!$C53,Purchase!$C:$C,Waterfall!AA$1)</f>
        <v>0</v>
      </c>
      <c r="AB53" s="4">
        <f>SUMIFS(Purchase!$F:$F,Purchase!$A:$A,Waterfall!$A53,Purchase!$D:$D,Waterfall!$C53,Purchase!$C:$C,Waterfall!AB$1)</f>
        <v>0</v>
      </c>
      <c r="AC53" s="4">
        <f>SUMIFS(Purchase!$F:$F,Purchase!$A:$A,Waterfall!$A53,Purchase!$D:$D,Waterfall!$C53,Purchase!$C:$C,Waterfall!AC$1)</f>
        <v>0</v>
      </c>
      <c r="AD53" s="4">
        <f>SUMIFS(Purchase!$F:$F,Purchase!$A:$A,Waterfall!$A53,Purchase!$D:$D,Waterfall!$C53,Purchase!$C:$C,Waterfall!AD$1)</f>
        <v>0</v>
      </c>
      <c r="AE53" s="4">
        <f>SUMIFS(Purchase!$F:$F,Purchase!$A:$A,Waterfall!$A53,Purchase!$D:$D,Waterfall!$C53,Purchase!$C:$C,Waterfall!AE$1)</f>
        <v>0</v>
      </c>
      <c r="AF53" s="4">
        <f>SUMIFS(Purchase!$F:$F,Purchase!$A:$A,Waterfall!$A53,Purchase!$D:$D,Waterfall!$C53,Purchase!$C:$C,Waterfall!AF$1)</f>
        <v>0</v>
      </c>
      <c r="AG53" s="4">
        <f>SUMIFS(Purchase!$F:$F,Purchase!$A:$A,Waterfall!$A53,Purchase!$D:$D,Waterfall!$C53,Purchase!$C:$C,Waterfall!AG$1)</f>
        <v>0</v>
      </c>
      <c r="AH53" s="4">
        <f>SUMIFS(Purchase!$F:$F,Purchase!$A:$A,Waterfall!$A53,Purchase!$D:$D,Waterfall!$C53,Purchase!$C:$C,Waterfall!AH$1)</f>
        <v>0</v>
      </c>
      <c r="AI53" s="4">
        <f>SUMIFS(Purchase!$F:$F,Purchase!$A:$A,Waterfall!$A53,Purchase!$D:$D,Waterfall!$C53,Purchase!$C:$C,Waterfall!AI$1)</f>
        <v>0</v>
      </c>
      <c r="AJ53" s="4">
        <f>SUMIFS(Purchase!$F:$F,Purchase!$A:$A,Waterfall!$A53,Purchase!$D:$D,Waterfall!$C53,Purchase!$C:$C,Waterfall!AJ$1)</f>
        <v>0</v>
      </c>
      <c r="AK53" s="4">
        <f>SUMIFS(Purchase!$F:$F,Purchase!$A:$A,Waterfall!$A53,Purchase!$D:$D,Waterfall!$C53,Purchase!$C:$C,Waterfall!AK$1)</f>
        <v>0</v>
      </c>
      <c r="AL53" s="4">
        <f>SUMIFS(Purchase!$F:$F,Purchase!$A:$A,Waterfall!$A53,Purchase!$D:$D,Waterfall!$C53,Purchase!$C:$C,Waterfall!AL$1)</f>
        <v>0</v>
      </c>
      <c r="AM53" s="4">
        <f>SUMIFS(Purchase!$F:$F,Purchase!$A:$A,Waterfall!$A53,Purchase!$D:$D,Waterfall!$C53,Purchase!$C:$C,Waterfall!AM$1)</f>
        <v>0</v>
      </c>
      <c r="AN53" s="4">
        <f>SUMIFS(Purchase!$F:$F,Purchase!$A:$A,Waterfall!$A53,Purchase!$D:$D,Waterfall!$C53,Purchase!$C:$C,Waterfall!AN$1)</f>
        <v>0</v>
      </c>
      <c r="AO53" s="4">
        <f>SUMIFS(Purchase!$F:$F,Purchase!$A:$A,Waterfall!$A53,Purchase!$D:$D,Waterfall!$C53,Purchase!$C:$C,Waterfall!AO$1)</f>
        <v>0</v>
      </c>
      <c r="AP53" s="4">
        <f>SUMIFS(Purchase!$F:$F,Purchase!$A:$A,Waterfall!$A53,Purchase!$D:$D,Waterfall!$C53,Purchase!$C:$C,Waterfall!AP$1)</f>
        <v>0</v>
      </c>
      <c r="AQ53" s="4">
        <f>SUMIFS(Purchase!$F:$F,Purchase!$A:$A,Waterfall!$A53,Purchase!$D:$D,Waterfall!$C53,Purchase!$C:$C,Waterfall!AQ$1)</f>
        <v>0</v>
      </c>
      <c r="AR53" s="4">
        <f>SUMIFS(Purchase!$F:$F,Purchase!$A:$A,Waterfall!$A53,Purchase!$D:$D,Waterfall!$C53,Purchase!$C:$C,Waterfall!AR$1)</f>
        <v>0</v>
      </c>
      <c r="AS53" s="4">
        <f>SUMIFS(Purchase!$F:$F,Purchase!$A:$A,Waterfall!$A53,Purchase!$D:$D,Waterfall!$C53,Purchase!$C:$C,Waterfall!AS$1)</f>
        <v>0</v>
      </c>
      <c r="AT53" s="4">
        <f>SUMIFS(Purchase!$F:$F,Purchase!$A:$A,Waterfall!$A53,Purchase!$D:$D,Waterfall!$C53,Purchase!$C:$C,Waterfall!AT$1)</f>
        <v>0</v>
      </c>
      <c r="AU53" s="4">
        <f>SUMIFS(Purchase!$F:$F,Purchase!$A:$A,Waterfall!$A53,Purchase!$D:$D,Waterfall!$C53,Purchase!$C:$C,Waterfall!AU$1)</f>
        <v>0</v>
      </c>
      <c r="AV53" s="4">
        <f>SUMIFS(Purchase!$F:$F,Purchase!$A:$A,Waterfall!$A53,Purchase!$D:$D,Waterfall!$C53,Purchase!$C:$C,Waterfall!AV$1)</f>
        <v>0</v>
      </c>
      <c r="AW53" s="4">
        <f>SUMIFS(Purchase!$F:$F,Purchase!$A:$A,Waterfall!$A53,Purchase!$D:$D,Waterfall!$C53,Purchase!$C:$C,Waterfall!AW$1)</f>
        <v>0</v>
      </c>
      <c r="AX53" s="4">
        <f>SUMIFS(Purchase!$F:$F,Purchase!$A:$A,Waterfall!$A53,Purchase!$D:$D,Waterfall!$C53,Purchase!$C:$C,Waterfall!AX$1)</f>
        <v>0</v>
      </c>
      <c r="AY53" s="4">
        <f>SUMIFS(Purchase!$F:$F,Purchase!$A:$A,Waterfall!$A53,Purchase!$D:$D,Waterfall!$C53,Purchase!$C:$C,Waterfall!AY$1)</f>
        <v>0</v>
      </c>
      <c r="AZ53" s="4">
        <f>SUMIFS(Purchase!$F:$F,Purchase!$A:$A,Waterfall!$A53,Purchase!$D:$D,Waterfall!$C53,Purchase!$C:$C,Waterfall!AZ$1)</f>
        <v>0</v>
      </c>
      <c r="BA53" s="4">
        <f>SUMIFS(Purchase!$F:$F,Purchase!$A:$A,Waterfall!$A53,Purchase!$D:$D,Waterfall!$C53,Purchase!$C:$C,Waterfall!BA$1)</f>
        <v>0</v>
      </c>
      <c r="BB53" s="4">
        <f>SUMIFS(Purchase!$F:$F,Purchase!$A:$A,Waterfall!$A53,Purchase!$D:$D,Waterfall!$C53,Purchase!$C:$C,Waterfall!BB$1)</f>
        <v>6157.83</v>
      </c>
      <c r="BC53" s="4">
        <f>SUMIFS(Purchase!$F:$F,Purchase!$A:$A,Waterfall!$A53,Purchase!$D:$D,Waterfall!$C53,Purchase!$C:$C,Waterfall!BC$1)</f>
        <v>12557.36</v>
      </c>
      <c r="BD53" s="4">
        <f>SUMIFS(Purchase!$F:$F,Purchase!$A:$A,Waterfall!$A53,Purchase!$D:$D,Waterfall!$C53,Purchase!$C:$C,Waterfall!BD$1)</f>
        <v>10108.65</v>
      </c>
      <c r="BE53" s="4">
        <f>SUMIFS(Purchase!$F:$F,Purchase!$A:$A,Waterfall!$A53,Purchase!$D:$D,Waterfall!$C53,Purchase!$C:$C,Waterfall!BE$1)</f>
        <v>6711.26</v>
      </c>
      <c r="BF53" s="4">
        <f>SUMIFS(Purchase!$F:$F,Purchase!$A:$A,Waterfall!$A53,Purchase!$D:$D,Waterfall!$C53,Purchase!$C:$C,Waterfall!BF$1)</f>
        <v>4188.58</v>
      </c>
      <c r="BG53" s="4">
        <f>SUMIFS(Purchase!$F:$F,Purchase!$A:$A,Waterfall!$A53,Purchase!$D:$D,Waterfall!$C53,Purchase!$C:$C,Waterfall!BG$1)</f>
        <v>654.77</v>
      </c>
      <c r="BH53" s="4">
        <f>SUMIFS(Purchase!$F:$F,Purchase!$A:$A,Waterfall!$A53,Purchase!$D:$D,Waterfall!$C53,Purchase!$C:$C,Waterfall!BH$1)</f>
        <v>0</v>
      </c>
      <c r="BI53" s="4">
        <f>SUMIFS(Purchase!$F:$F,Purchase!$A:$A,Waterfall!$A53,Purchase!$D:$D,Waterfall!$C53,Purchase!$C:$C,Waterfall!BI$1)</f>
        <v>0</v>
      </c>
      <c r="BJ53" s="4">
        <f>SUMIFS(Purchase!$F:$F,Purchase!$A:$A,Waterfall!$A53,Purchase!$D:$D,Waterfall!$C53,Purchase!$C:$C,Waterfall!BJ$1)</f>
        <v>0</v>
      </c>
      <c r="BK53" s="4">
        <f>SUMIFS(Purchase!$F:$F,Purchase!$A:$A,Waterfall!$A53,Purchase!$D:$D,Waterfall!$C53,Purchase!$C:$C,Waterfall!BK$1)</f>
        <v>0</v>
      </c>
      <c r="BL53" s="4">
        <f>SUMIFS(Purchase!$F:$F,Purchase!$A:$A,Waterfall!$A53,Purchase!$D:$D,Waterfall!$C53,Purchase!$C:$C,Waterfall!BL$1)</f>
        <v>0</v>
      </c>
      <c r="BM53" s="4">
        <f>SUMIFS(Purchase!$F:$F,Purchase!$A:$A,Waterfall!$A53,Purchase!$D:$D,Waterfall!$C53,Purchase!$C:$C,Waterfall!BM$1)</f>
        <v>0</v>
      </c>
      <c r="BN53" s="4">
        <f>SUMIFS(Purchase!$F:$F,Purchase!$A:$A,Waterfall!$A53,Purchase!$D:$D,Waterfall!$C53,Purchase!$C:$C,Waterfall!BN$1)</f>
        <v>0</v>
      </c>
      <c r="BO53" s="4">
        <f>SUMIFS(Purchase!$F:$F,Purchase!$A:$A,Waterfall!$A53,Purchase!$D:$D,Waterfall!$C53,Purchase!$C:$C,Waterfall!BO$1)</f>
        <v>0</v>
      </c>
      <c r="BP53" s="4">
        <f>SUMIFS(Purchase!$F:$F,Purchase!$A:$A,Waterfall!$A53,Purchase!$D:$D,Waterfall!$C53,Purchase!$C:$C,Waterfall!BP$1)</f>
        <v>0</v>
      </c>
      <c r="BQ53" s="4">
        <f>SUMIFS(Purchase!$F:$F,Purchase!$A:$A,Waterfall!$A53,Purchase!$D:$D,Waterfall!$C53,Purchase!$C:$C,Waterfall!BQ$1)</f>
        <v>0</v>
      </c>
      <c r="BR53" s="4">
        <f>SUMIFS(Purchase!$F:$F,Purchase!$A:$A,Waterfall!$A53,Purchase!$D:$D,Waterfall!$C53,Purchase!$C:$C,Waterfall!BR$1)</f>
        <v>0</v>
      </c>
      <c r="BS53" s="4">
        <f>SUMIFS(Purchase!$F:$F,Purchase!$A:$A,Waterfall!$A53,Purchase!$D:$D,Waterfall!$C53,Purchase!$C:$C,Waterfall!BS$1)</f>
        <v>0</v>
      </c>
      <c r="BT53" s="4">
        <f>SUMIFS(Purchase!$F:$F,Purchase!$A:$A,Waterfall!$A53,Purchase!$D:$D,Waterfall!$C53,Purchase!$C:$C,Waterfall!BT$1)</f>
        <v>0</v>
      </c>
      <c r="BU53" s="4">
        <f>SUMIFS(Purchase!$F:$F,Purchase!$A:$A,Waterfall!$A53,Purchase!$D:$D,Waterfall!$C53,Purchase!$C:$C,Waterfall!BU$1)</f>
        <v>0</v>
      </c>
      <c r="BV53" s="4">
        <f>SUMIFS(Purchase!$F:$F,Purchase!$A:$A,Waterfall!$A53,Purchase!$D:$D,Waterfall!$C53,Purchase!$C:$C,Waterfall!BV$1)</f>
        <v>0</v>
      </c>
      <c r="BW53" s="4">
        <f>SUMIFS(Purchase!$F:$F,Purchase!$A:$A,Waterfall!$A53,Purchase!$D:$D,Waterfall!$C53,Purchase!$C:$C,Waterfall!BW$1)</f>
        <v>0</v>
      </c>
      <c r="BX53" s="4">
        <f>SUMIFS(Purchase!$F:$F,Purchase!$A:$A,Waterfall!$A53,Purchase!$D:$D,Waterfall!$C53,Purchase!$C:$C,Waterfall!BX$1)</f>
        <v>0</v>
      </c>
      <c r="BY53" s="4">
        <f>SUMIFS(Purchase!$F:$F,Purchase!$A:$A,Waterfall!$A53,Purchase!$D:$D,Waterfall!$C53,Purchase!$C:$C,Waterfall!BY$1)</f>
        <v>0</v>
      </c>
      <c r="BZ53" s="4">
        <f>SUMIFS(Purchase!$F:$F,Purchase!$A:$A,Waterfall!$A53,Purchase!$D:$D,Waterfall!$C53,Purchase!$C:$C,Waterfall!BZ$1)</f>
        <v>0</v>
      </c>
      <c r="CA53" s="4">
        <f>SUMIFS(Purchase!$F:$F,Purchase!$A:$A,Waterfall!$A53,Purchase!$D:$D,Waterfall!$C53,Purchase!$C:$C,Waterfall!CA$1)</f>
        <v>0</v>
      </c>
      <c r="CB53" s="4">
        <f>SUMIFS(Purchase!$F:$F,Purchase!$A:$A,Waterfall!$A53,Purchase!$D:$D,Waterfall!$C53,Purchase!$C:$C,Waterfall!CB$1)</f>
        <v>0</v>
      </c>
      <c r="CC53" s="4">
        <f>SUMIFS(Purchase!$F:$F,Purchase!$A:$A,Waterfall!$A53,Purchase!$D:$D,Waterfall!$C53,Purchase!$C:$C,Waterfall!CC$1)</f>
        <v>0</v>
      </c>
      <c r="CD53" s="4">
        <f>SUMIFS(Purchase!$F:$F,Purchase!$A:$A,Waterfall!$A53,Purchase!$D:$D,Waterfall!$C53,Purchase!$C:$C,Waterfall!CD$1)</f>
        <v>0</v>
      </c>
      <c r="CE53" s="4">
        <f>SUMIFS(Purchase!$F:$F,Purchase!$A:$A,Waterfall!$A53,Purchase!$D:$D,Waterfall!$C53,Purchase!$C:$C,Waterfall!CE$1)</f>
        <v>0</v>
      </c>
      <c r="CF53" s="4">
        <f>SUMIFS(Purchase!$F:$F,Purchase!$A:$A,Waterfall!$A53,Purchase!$D:$D,Waterfall!$C53,Purchase!$C:$C,Waterfall!CF$1)</f>
        <v>0</v>
      </c>
      <c r="CG53" s="4">
        <f>SUMIFS(Purchase!$F:$F,Purchase!$A:$A,Waterfall!$A53,Purchase!$D:$D,Waterfall!$C53,Purchase!$C:$C,Waterfall!CG$1)</f>
        <v>0</v>
      </c>
      <c r="CH53" s="4">
        <f>SUMIFS(Purchase!$F:$F,Purchase!$A:$A,Waterfall!$A53,Purchase!$D:$D,Waterfall!$C53,Purchase!$C:$C,Waterfall!CH$1)</f>
        <v>0</v>
      </c>
      <c r="CI53" s="4">
        <f>SUMIFS(Purchase!$F:$F,Purchase!$A:$A,Waterfall!$A53,Purchase!$D:$D,Waterfall!$C53,Purchase!$C:$C,Waterfall!CI$1)</f>
        <v>0</v>
      </c>
      <c r="CJ53" s="4">
        <f>SUMIFS(Purchase!$F:$F,Purchase!$A:$A,Waterfall!$A53,Purchase!$D:$D,Waterfall!$C53,Purchase!$C:$C,Waterfall!CJ$1)</f>
        <v>0</v>
      </c>
      <c r="CK53" s="4">
        <f>SUMIFS(Purchase!$F:$F,Purchase!$A:$A,Waterfall!$A53,Purchase!$D:$D,Waterfall!$C53,Purchase!$C:$C,Waterfall!CK$1)</f>
        <v>0</v>
      </c>
      <c r="CL53" s="4">
        <f>SUMIFS(Purchase!$F:$F,Purchase!$A:$A,Waterfall!$A53,Purchase!$D:$D,Waterfall!$C53,Purchase!$C:$C,Waterfall!CL$1)</f>
        <v>0</v>
      </c>
      <c r="CM53" s="4">
        <f>SUMIFS(Purchase!$F:$F,Purchase!$A:$A,Waterfall!$A53,Purchase!$D:$D,Waterfall!$C53,Purchase!$C:$C,Waterfall!CM$1)</f>
        <v>0</v>
      </c>
      <c r="CN53" s="4">
        <f>SUMIFS(Purchase!$F:$F,Purchase!$A:$A,Waterfall!$A53,Purchase!$D:$D,Waterfall!$C53,Purchase!$C:$C,Waterfall!CN$1)</f>
        <v>0</v>
      </c>
      <c r="CO53" s="4">
        <f>SUMIFS(Purchase!$F:$F,Purchase!$A:$A,Waterfall!$A53,Purchase!$D:$D,Waterfall!$C53,Purchase!$C:$C,Waterfall!CO$1)</f>
        <v>0</v>
      </c>
      <c r="CP53" s="4">
        <f>SUMIFS(Purchase!$F:$F,Purchase!$A:$A,Waterfall!$A53,Purchase!$D:$D,Waterfall!$C53,Purchase!$C:$C,Waterfall!CP$1)</f>
        <v>0</v>
      </c>
      <c r="CQ53" s="4">
        <f>SUMIFS(Purchase!$F:$F,Purchase!$A:$A,Waterfall!$A53,Purchase!$D:$D,Waterfall!$C53,Purchase!$C:$C,Waterfall!CQ$1)</f>
        <v>0</v>
      </c>
      <c r="CR53" s="4">
        <f>SUMIFS(Purchase!$F:$F,Purchase!$A:$A,Waterfall!$A53,Purchase!$D:$D,Waterfall!$C53,Purchase!$C:$C,Waterfall!CR$1)</f>
        <v>0</v>
      </c>
      <c r="CS53" s="4">
        <f>SUMIFS(Purchase!$F:$F,Purchase!$A:$A,Waterfall!$A53,Purchase!$D:$D,Waterfall!$C53,Purchase!$C:$C,Waterfall!CS$1)</f>
        <v>0</v>
      </c>
      <c r="CT53" s="4">
        <f>SUMIFS(Purchase!$F:$F,Purchase!$A:$A,Waterfall!$A53,Purchase!$D:$D,Waterfall!$C53,Purchase!$C:$C,Waterfall!CT$1)</f>
        <v>0</v>
      </c>
      <c r="CU53" s="4">
        <f>SUMIFS(Purchase!$F:$F,Purchase!$A:$A,Waterfall!$A53,Purchase!$D:$D,Waterfall!$C53,Purchase!$C:$C,Waterfall!CU$1)</f>
        <v>0</v>
      </c>
      <c r="CV53" s="4">
        <f>SUMIFS(Purchase!$F:$F,Purchase!$A:$A,Waterfall!$A53,Purchase!$D:$D,Waterfall!$C53,Purchase!$C:$C,Waterfall!CV$1)</f>
        <v>0</v>
      </c>
      <c r="CW53" s="4">
        <f>SUMIFS(Purchase!$F:$F,Purchase!$A:$A,Waterfall!$A53,Purchase!$D:$D,Waterfall!$C53,Purchase!$C:$C,Waterfall!CW$1)</f>
        <v>0</v>
      </c>
      <c r="CX53" s="4">
        <f>SUMIFS(Purchase!$F:$F,Purchase!$A:$A,Waterfall!$A53,Purchase!$D:$D,Waterfall!$C53,Purchase!$C:$C,Waterfall!CX$1)</f>
        <v>0</v>
      </c>
      <c r="CY53" s="4">
        <f>SUMIFS(Purchase!$F:$F,Purchase!$A:$A,Waterfall!$A53,Purchase!$D:$D,Waterfall!$C53,Purchase!$C:$C,Waterfall!CY$1)</f>
        <v>0</v>
      </c>
      <c r="CZ53" s="4">
        <f>SUMIFS(Purchase!$F:$F,Purchase!$A:$A,Waterfall!$A53,Purchase!$D:$D,Waterfall!$C53,Purchase!$C:$C,Waterfall!CZ$1)</f>
        <v>0</v>
      </c>
      <c r="DA53" s="4">
        <f>SUMIFS(Purchase!$F:$F,Purchase!$A:$A,Waterfall!$A53,Purchase!$D:$D,Waterfall!$C53,Purchase!$C:$C,Waterfall!DA$1)</f>
        <v>0</v>
      </c>
      <c r="DB53" s="4">
        <f>SUMIFS(Purchase!$F:$F,Purchase!$A:$A,Waterfall!$A53,Purchase!$D:$D,Waterfall!$C53,Purchase!$C:$C,Waterfall!DB$1)</f>
        <v>0</v>
      </c>
      <c r="DC53" s="4">
        <f>SUMIFS(Purchase!$F:$F,Purchase!$A:$A,Waterfall!$A53,Purchase!$D:$D,Waterfall!$C53,Purchase!$C:$C,Waterfall!DC$1)</f>
        <v>0</v>
      </c>
      <c r="DD53" s="4">
        <f>SUMIFS(Purchase!$F:$F,Purchase!$A:$A,Waterfall!$A53,Purchase!$D:$D,Waterfall!$C53,Purchase!$C:$C,Waterfall!DD$1)</f>
        <v>0</v>
      </c>
      <c r="DE53" s="4">
        <f>SUMIFS(Purchase!$F:$F,Purchase!$A:$A,Waterfall!$A53,Purchase!$D:$D,Waterfall!$C53,Purchase!$C:$C,Waterfall!DE$1)</f>
        <v>0</v>
      </c>
      <c r="DF53" s="4">
        <f>SUMIFS(Purchase!$F:$F,Purchase!$A:$A,Waterfall!$A53,Purchase!$D:$D,Waterfall!$C53,Purchase!$C:$C,Waterfall!DF$1)</f>
        <v>0</v>
      </c>
      <c r="DG53" s="4">
        <f>SUMIFS(Purchase!$F:$F,Purchase!$A:$A,Waterfall!$A53,Purchase!$D:$D,Waterfall!$C53,Purchase!$C:$C,Waterfall!DG$1)</f>
        <v>0</v>
      </c>
      <c r="DH53" s="4">
        <f>SUMIFS(Purchase!$F:$F,Purchase!$A:$A,Waterfall!$A53,Purchase!$D:$D,Waterfall!$C53,Purchase!$C:$C,Waterfall!DH$1)</f>
        <v>0</v>
      </c>
      <c r="DI53" s="4">
        <f>SUMIFS(Purchase!$F:$F,Purchase!$A:$A,Waterfall!$A53,Purchase!$D:$D,Waterfall!$C53,Purchase!$C:$C,Waterfall!DI$1)</f>
        <v>0</v>
      </c>
      <c r="DJ53" s="4">
        <f>SUMIFS(Purchase!$F:$F,Purchase!$A:$A,Waterfall!$A53,Purchase!$D:$D,Waterfall!$C53,Purchase!$C:$C,Waterfall!DJ$1)</f>
        <v>0</v>
      </c>
      <c r="DK53" s="4">
        <f>SUMIFS(Purchase!$F:$F,Purchase!$A:$A,Waterfall!$A53,Purchase!$D:$D,Waterfall!$C53,Purchase!$C:$C,Waterfall!DK$1)</f>
        <v>0</v>
      </c>
      <c r="DL53" s="4">
        <f>SUMIFS(Purchase!$F:$F,Purchase!$A:$A,Waterfall!$A53,Purchase!$D:$D,Waterfall!$C53,Purchase!$C:$C,Waterfall!DL$1)</f>
        <v>0</v>
      </c>
      <c r="DM53" s="4">
        <f>SUMIFS(Purchase!$F:$F,Purchase!$A:$A,Waterfall!$A53,Purchase!$D:$D,Waterfall!$C53,Purchase!$C:$C,Waterfall!DM$1)</f>
        <v>0</v>
      </c>
      <c r="DN53" s="4">
        <f>SUMIFS(Purchase!$F:$F,Purchase!$A:$A,Waterfall!$A53,Purchase!$D:$D,Waterfall!$C53,Purchase!$C:$C,Waterfall!DN$1)</f>
        <v>0</v>
      </c>
      <c r="DO53" s="4">
        <f>SUMIFS(Purchase!$F:$F,Purchase!$A:$A,Waterfall!$A53,Purchase!$D:$D,Waterfall!$C53,Purchase!$C:$C,Waterfall!DO$1)</f>
        <v>0</v>
      </c>
      <c r="DP53" s="4">
        <f>SUMIFS(Purchase!$F:$F,Purchase!$A:$A,Waterfall!$A53,Purchase!$D:$D,Waterfall!$C53,Purchase!$C:$C,Waterfall!DP$1)</f>
        <v>0</v>
      </c>
      <c r="DQ53" s="4">
        <f>SUMIFS(Purchase!$F:$F,Purchase!$A:$A,Waterfall!$A53,Purchase!$D:$D,Waterfall!$C53,Purchase!$C:$C,Waterfall!DQ$1)</f>
        <v>0</v>
      </c>
      <c r="DR53" s="4">
        <f>SUMIFS(Purchase!$F:$F,Purchase!$A:$A,Waterfall!$A53,Purchase!$D:$D,Waterfall!$C53,Purchase!$C:$C,Waterfall!DR$1)</f>
        <v>0</v>
      </c>
      <c r="DS53" s="4">
        <f>SUMIFS(Purchase!$F:$F,Purchase!$A:$A,Waterfall!$A53,Purchase!$D:$D,Waterfall!$C53,Purchase!$C:$C,Waterfall!DS$1)</f>
        <v>0</v>
      </c>
      <c r="DT53" s="4">
        <f>SUMIFS(Purchase!$F:$F,Purchase!$A:$A,Waterfall!$A53,Purchase!$D:$D,Waterfall!$C53,Purchase!$C:$C,Waterfall!DT$1)</f>
        <v>0</v>
      </c>
      <c r="DU53" s="4">
        <f>SUMIFS(Purchase!$F:$F,Purchase!$A:$A,Waterfall!$A53,Purchase!$D:$D,Waterfall!$C53,Purchase!$C:$C,Waterfall!DU$1)</f>
        <v>0</v>
      </c>
      <c r="DV53" s="4">
        <f>SUMIFS(Purchase!$F:$F,Purchase!$A:$A,Waterfall!$A53,Purchase!$D:$D,Waterfall!$C53,Purchase!$C:$C,Waterfall!DV$1)</f>
        <v>0</v>
      </c>
      <c r="DW53" s="4">
        <f>SUMIFS(Purchase!$F:$F,Purchase!$A:$A,Waterfall!$A53,Purchase!$D:$D,Waterfall!$C53,Purchase!$C:$C,Waterfall!DW$1)</f>
        <v>0</v>
      </c>
      <c r="DX53" s="4">
        <f>SUMIFS(Purchase!$F:$F,Purchase!$A:$A,Waterfall!$A53,Purchase!$D:$D,Waterfall!$C53,Purchase!$C:$C,Waterfall!DX$1)</f>
        <v>0</v>
      </c>
      <c r="DY53" s="4">
        <f>SUMIFS(Purchase!$F:$F,Purchase!$A:$A,Waterfall!$A53,Purchase!$D:$D,Waterfall!$C53,Purchase!$C:$C,Waterfall!DY$1)</f>
        <v>0</v>
      </c>
      <c r="DZ53" s="4">
        <f>SUMIFS(Purchase!$F:$F,Purchase!$A:$A,Waterfall!$A53,Purchase!$D:$D,Waterfall!$C53,Purchase!$C:$C,Waterfall!DZ$1)</f>
        <v>0</v>
      </c>
      <c r="EA53" s="4">
        <f>SUMIFS(Purchase!$F:$F,Purchase!$A:$A,Waterfall!$A53,Purchase!$D:$D,Waterfall!$C53,Purchase!$C:$C,Waterfall!EA$1)</f>
        <v>0</v>
      </c>
      <c r="EB53" s="4">
        <f>SUMIFS(Purchase!$F:$F,Purchase!$A:$A,Waterfall!$A53,Purchase!$D:$D,Waterfall!$C53,Purchase!$C:$C,Waterfall!EB$1)</f>
        <v>0</v>
      </c>
      <c r="EC53" s="4">
        <f>SUMIFS(Purchase!$F:$F,Purchase!$A:$A,Waterfall!$A53,Purchase!$D:$D,Waterfall!$C53,Purchase!$C:$C,Waterfall!EC$1)</f>
        <v>0</v>
      </c>
      <c r="ED53" s="4">
        <f>SUMIFS(Purchase!$F:$F,Purchase!$A:$A,Waterfall!$A53,Purchase!$D:$D,Waterfall!$C53,Purchase!$C:$C,Waterfall!ED$1)</f>
        <v>0</v>
      </c>
      <c r="EE53" s="4">
        <f>SUMIFS(Purchase!$F:$F,Purchase!$A:$A,Waterfall!$A53,Purchase!$D:$D,Waterfall!$C53,Purchase!$C:$C,Waterfall!EE$1)</f>
        <v>0</v>
      </c>
      <c r="EF53" s="4">
        <f>SUMIFS(Purchase!$F:$F,Purchase!$A:$A,Waterfall!$A53,Purchase!$D:$D,Waterfall!$C53,Purchase!$C:$C,Waterfall!EF$1)</f>
        <v>0</v>
      </c>
      <c r="EG53" s="4">
        <f>SUMIFS(Purchase!$F:$F,Purchase!$A:$A,Waterfall!$A53,Purchase!$D:$D,Waterfall!$C53,Purchase!$C:$C,Waterfall!EG$1)</f>
        <v>0</v>
      </c>
      <c r="EH53" s="4">
        <f>SUMIFS(Purchase!$F:$F,Purchase!$A:$A,Waterfall!$A53,Purchase!$D:$D,Waterfall!$C53,Purchase!$C:$C,Waterfall!EH$1)</f>
        <v>0</v>
      </c>
      <c r="EI53" s="4">
        <f>SUMIFS(Purchase!$F:$F,Purchase!$A:$A,Waterfall!$A53,Purchase!$D:$D,Waterfall!$C53,Purchase!$C:$C,Waterfall!EI$1)</f>
        <v>0</v>
      </c>
      <c r="EJ53" s="4">
        <f>SUMIFS(Purchase!$F:$F,Purchase!$A:$A,Waterfall!$A53,Purchase!$D:$D,Waterfall!$C53,Purchase!$C:$C,Waterfall!EJ$1)</f>
        <v>0</v>
      </c>
      <c r="EK53" s="4">
        <f>SUMIFS(Purchase!$F:$F,Purchase!$A:$A,Waterfall!$A53,Purchase!$D:$D,Waterfall!$C53,Purchase!$C:$C,Waterfall!EK$1)</f>
        <v>0</v>
      </c>
      <c r="EL53" s="4">
        <f>SUMIFS(Purchase!$F:$F,Purchase!$A:$A,Waterfall!$A53,Purchase!$D:$D,Waterfall!$C53,Purchase!$C:$C,Waterfall!EL$1)</f>
        <v>0</v>
      </c>
      <c r="EM53" s="4">
        <f>SUMIFS(Purchase!$F:$F,Purchase!$A:$A,Waterfall!$A53,Purchase!$D:$D,Waterfall!$C53,Purchase!$C:$C,Waterfall!EM$1)</f>
        <v>0</v>
      </c>
      <c r="EN53" s="4">
        <f>SUMIFS(Purchase!$F:$F,Purchase!$A:$A,Waterfall!$A53,Purchase!$D:$D,Waterfall!$C53,Purchase!$C:$C,Waterfall!EN$1)</f>
        <v>0</v>
      </c>
      <c r="EO53" s="4">
        <f>SUMIFS(Purchase!$F:$F,Purchase!$A:$A,Waterfall!$A53,Purchase!$D:$D,Waterfall!$C53,Purchase!$C:$C,Waterfall!EO$1)</f>
        <v>0</v>
      </c>
      <c r="EP53" s="4">
        <f>SUMIFS(Purchase!$F:$F,Purchase!$A:$A,Waterfall!$A53,Purchase!$D:$D,Waterfall!$C53,Purchase!$C:$C,Waterfall!EP$1)</f>
        <v>0</v>
      </c>
      <c r="EQ53" s="4">
        <f>SUMIFS(Purchase!$F:$F,Purchase!$A:$A,Waterfall!$A53,Purchase!$D:$D,Waterfall!$C53,Purchase!$C:$C,Waterfall!EQ$1)</f>
        <v>0</v>
      </c>
      <c r="ER53" s="4">
        <f>SUMIFS(Purchase!$F:$F,Purchase!$A:$A,Waterfall!$A53,Purchase!$D:$D,Waterfall!$C53,Purchase!$C:$C,Waterfall!ER$1)</f>
        <v>0</v>
      </c>
      <c r="ES53" s="4">
        <f>SUMIFS(Purchase!$F:$F,Purchase!$A:$A,Waterfall!$A53,Purchase!$D:$D,Waterfall!$C53,Purchase!$C:$C,Waterfall!ES$1)</f>
        <v>0</v>
      </c>
      <c r="ET53" s="4">
        <f>SUMIFS(Purchase!$F:$F,Purchase!$A:$A,Waterfall!$A53,Purchase!$D:$D,Waterfall!$C53,Purchase!$C:$C,Waterfall!ET$1)</f>
        <v>0</v>
      </c>
      <c r="EU53" s="4">
        <f>SUMIFS(Purchase!$F:$F,Purchase!$A:$A,Waterfall!$A53,Purchase!$D:$D,Waterfall!$C53,Purchase!$C:$C,Waterfall!EU$1)</f>
        <v>0</v>
      </c>
      <c r="EV53" s="4">
        <f>SUMIFS(Purchase!$F:$F,Purchase!$A:$A,Waterfall!$A53,Purchase!$D:$D,Waterfall!$C53,Purchase!$C:$C,Waterfall!EV$1)</f>
        <v>0</v>
      </c>
      <c r="EW53" s="4">
        <f>SUMIFS(Purchase!$F:$F,Purchase!$A:$A,Waterfall!$A53,Purchase!$D:$D,Waterfall!$C53,Purchase!$C:$C,Waterfall!EW$1)</f>
        <v>0</v>
      </c>
      <c r="EX53" s="4">
        <f>SUMIFS(Purchase!$F:$F,Purchase!$A:$A,Waterfall!$A53,Purchase!$D:$D,Waterfall!$C53,Purchase!$C:$C,Waterfall!EX$1)</f>
        <v>0</v>
      </c>
      <c r="EY53" s="4">
        <f>SUMIFS(Purchase!$F:$F,Purchase!$A:$A,Waterfall!$A53,Purchase!$D:$D,Waterfall!$C53,Purchase!$C:$C,Waterfall!EY$1)</f>
        <v>0</v>
      </c>
      <c r="EZ53" s="4">
        <f>SUMIFS(Purchase!$F:$F,Purchase!$A:$A,Waterfall!$A53,Purchase!$D:$D,Waterfall!$C53,Purchase!$C:$C,Waterfall!EZ$1)</f>
        <v>0</v>
      </c>
      <c r="FA53" s="4">
        <f>SUMIFS(Purchase!$F:$F,Purchase!$A:$A,Waterfall!$A53,Purchase!$D:$D,Waterfall!$C53,Purchase!$C:$C,Waterfall!FA$1)</f>
        <v>0</v>
      </c>
      <c r="FB53" s="4">
        <f>SUMIFS(Purchase!$F:$F,Purchase!$A:$A,Waterfall!$A53,Purchase!$D:$D,Waterfall!$C53,Purchase!$C:$C,Waterfall!FB$1)</f>
        <v>0</v>
      </c>
      <c r="FC53" s="4">
        <f>SUMIFS(Purchase!$F:$F,Purchase!$A:$A,Waterfall!$A53,Purchase!$D:$D,Waterfall!$C53,Purchase!$C:$C,Waterfall!FC$1)</f>
        <v>0</v>
      </c>
      <c r="FD53" s="4">
        <f>SUMIFS(Purchase!$F:$F,Purchase!$A:$A,Waterfall!$A53,Purchase!$D:$D,Waterfall!$C53,Purchase!$C:$C,Waterfall!FD$1)</f>
        <v>0</v>
      </c>
      <c r="FE53" s="4">
        <f>SUMIFS(Purchase!$F:$F,Purchase!$A:$A,Waterfall!$A53,Purchase!$D:$D,Waterfall!$C53,Purchase!$C:$C,Waterfall!FE$1)</f>
        <v>0</v>
      </c>
      <c r="FF53" s="4">
        <f>SUMIFS(Purchase!$F:$F,Purchase!$A:$A,Waterfall!$A53,Purchase!$D:$D,Waterfall!$C53,Purchase!$C:$C,Waterfall!FF$1)</f>
        <v>0</v>
      </c>
      <c r="FG53" s="4">
        <f>SUMIFS(Purchase!$F:$F,Purchase!$A:$A,Waterfall!$A53,Purchase!$D:$D,Waterfall!$C53,Purchase!$C:$C,Waterfall!FG$1)</f>
        <v>0</v>
      </c>
      <c r="FH53" s="4">
        <f>SUMIFS(Purchase!$F:$F,Purchase!$A:$A,Waterfall!$A53,Purchase!$D:$D,Waterfall!$C53,Purchase!$C:$C,Waterfall!FH$1)</f>
        <v>0</v>
      </c>
      <c r="FI53" s="4">
        <f>SUMIFS(Purchase!$F:$F,Purchase!$A:$A,Waterfall!$A53,Purchase!$D:$D,Waterfall!$C53,Purchase!$C:$C,Waterfall!FI$1)</f>
        <v>0</v>
      </c>
      <c r="FJ53" s="4">
        <f>SUMIFS(Purchase!$F:$F,Purchase!$A:$A,Waterfall!$A53,Purchase!$D:$D,Waterfall!$C53,Purchase!$C:$C,Waterfall!FJ$1)</f>
        <v>0</v>
      </c>
      <c r="FK53" s="4">
        <f>SUMIFS(Purchase!$F:$F,Purchase!$A:$A,Waterfall!$A53,Purchase!$D:$D,Waterfall!$C53,Purchase!$C:$C,Waterfall!FK$1)</f>
        <v>0</v>
      </c>
      <c r="FL53" s="4">
        <f>SUMIFS(Purchase!$F:$F,Purchase!$A:$A,Waterfall!$A53,Purchase!$D:$D,Waterfall!$C53,Purchase!$C:$C,Waterfall!FL$1)</f>
        <v>0</v>
      </c>
      <c r="FM53" s="4">
        <f>SUMIFS(Purchase!$F:$F,Purchase!$A:$A,Waterfall!$A53,Purchase!$D:$D,Waterfall!$C53,Purchase!$C:$C,Waterfall!FM$1)</f>
        <v>0</v>
      </c>
      <c r="FN53" s="4">
        <f>SUMIFS(Purchase!$F:$F,Purchase!$A:$A,Waterfall!$A53,Purchase!$D:$D,Waterfall!$C53,Purchase!$C:$C,Waterfall!FN$1)</f>
        <v>0</v>
      </c>
      <c r="FO53" s="4">
        <f>SUMIFS(Purchase!$F:$F,Purchase!$A:$A,Waterfall!$A53,Purchase!$D:$D,Waterfall!$C53,Purchase!$C:$C,Waterfall!FO$1)</f>
        <v>0</v>
      </c>
      <c r="FP53" s="4">
        <f>SUMIFS(Purchase!$F:$F,Purchase!$A:$A,Waterfall!$A53,Purchase!$D:$D,Waterfall!$C53,Purchase!$C:$C,Waterfall!FP$1)</f>
        <v>0</v>
      </c>
      <c r="FQ53" s="4">
        <f>SUMIFS(Purchase!$F:$F,Purchase!$A:$A,Waterfall!$A53,Purchase!$D:$D,Waterfall!$C53,Purchase!$C:$C,Waterfall!FQ$1)</f>
        <v>0</v>
      </c>
      <c r="FR53" s="4">
        <f>SUMIFS(Purchase!$F:$F,Purchase!$A:$A,Waterfall!$A53,Purchase!$D:$D,Waterfall!$C53,Purchase!$C:$C,Waterfall!FR$1)</f>
        <v>0</v>
      </c>
      <c r="FS53" s="4">
        <f>SUMIFS(Purchase!$F:$F,Purchase!$A:$A,Waterfall!$A53,Purchase!$D:$D,Waterfall!$C53,Purchase!$C:$C,Waterfall!FS$1)</f>
        <v>0</v>
      </c>
      <c r="FT53" s="4">
        <f>SUMIFS(Purchase!$F:$F,Purchase!$A:$A,Waterfall!$A53,Purchase!$D:$D,Waterfall!$C53,Purchase!$C:$C,Waterfall!FT$1)</f>
        <v>0</v>
      </c>
      <c r="FU53" s="4">
        <f>SUMIFS(Purchase!$F:$F,Purchase!$A:$A,Waterfall!$A53,Purchase!$D:$D,Waterfall!$C53,Purchase!$C:$C,Waterfall!FU$1)</f>
        <v>0</v>
      </c>
      <c r="FV53" s="4">
        <f>SUMIFS(Purchase!$F:$F,Purchase!$A:$A,Waterfall!$A53,Purchase!$D:$D,Waterfall!$C53,Purchase!$C:$C,Waterfall!FV$1)</f>
        <v>0</v>
      </c>
      <c r="FW53" s="4">
        <f>SUMIFS(Purchase!$F:$F,Purchase!$A:$A,Waterfall!$A53,Purchase!$D:$D,Waterfall!$C53,Purchase!$C:$C,Waterfall!FW$1)</f>
        <v>0</v>
      </c>
      <c r="FX53" s="4">
        <f>SUMIFS(Purchase!$F:$F,Purchase!$A:$A,Waterfall!$A53,Purchase!$D:$D,Waterfall!$C53,Purchase!$C:$C,Waterfall!FX$1)</f>
        <v>0</v>
      </c>
      <c r="FY53" s="4">
        <f>SUMIFS(Purchase!$F:$F,Purchase!$A:$A,Waterfall!$A53,Purchase!$D:$D,Waterfall!$C53,Purchase!$C:$C,Waterfall!FY$1)</f>
        <v>0</v>
      </c>
      <c r="FZ53" s="4">
        <f>SUMIFS(Purchase!$F:$F,Purchase!$A:$A,Waterfall!$A53,Purchase!$D:$D,Waterfall!$C53,Purchase!$C:$C,Waterfall!FZ$1)</f>
        <v>0</v>
      </c>
      <c r="GA53" s="4">
        <f>SUMIFS(Purchase!$F:$F,Purchase!$A:$A,Waterfall!$A53,Purchase!$D:$D,Waterfall!$C53,Purchase!$C:$C,Waterfall!GA$1)</f>
        <v>0</v>
      </c>
      <c r="GB53" s="4">
        <f>SUMIFS(Purchase!$F:$F,Purchase!$A:$A,Waterfall!$A53,Purchase!$D:$D,Waterfall!$C53,Purchase!$C:$C,Waterfall!GB$1)</f>
        <v>0</v>
      </c>
      <c r="GC53" s="4">
        <f>SUMIFS(Purchase!$F:$F,Purchase!$A:$A,Waterfall!$A53,Purchase!$D:$D,Waterfall!$C53,Purchase!$C:$C,Waterfall!GC$1)</f>
        <v>0</v>
      </c>
      <c r="GD53" s="4">
        <f>SUMIFS(Purchase!$F:$F,Purchase!$A:$A,Waterfall!$A53,Purchase!$D:$D,Waterfall!$C53,Purchase!$C:$C,Waterfall!GD$1)</f>
        <v>0</v>
      </c>
      <c r="GE53" s="4">
        <f>SUMIFS(Purchase!$F:$F,Purchase!$A:$A,Waterfall!$A53,Purchase!$D:$D,Waterfall!$C53,Purchase!$C:$C,Waterfall!GE$1)</f>
        <v>0</v>
      </c>
      <c r="GF53" s="4">
        <f>SUMIFS(Purchase!$F:$F,Purchase!$A:$A,Waterfall!$A53,Purchase!$D:$D,Waterfall!$C53,Purchase!$C:$C,Waterfall!GF$1)</f>
        <v>0</v>
      </c>
      <c r="GG53" s="4">
        <f>SUMIFS(Purchase!$F:$F,Purchase!$A:$A,Waterfall!$A53,Purchase!$D:$D,Waterfall!$C53,Purchase!$C:$C,Waterfall!GG$1)</f>
        <v>0</v>
      </c>
      <c r="GH53" s="4">
        <f>SUMIFS(Purchase!$F:$F,Purchase!$A:$A,Waterfall!$A53,Purchase!$D:$D,Waterfall!$C53,Purchase!$C:$C,Waterfall!GH$1)</f>
        <v>0</v>
      </c>
      <c r="GI53" s="4">
        <f>SUMIFS(Purchase!$F:$F,Purchase!$A:$A,Waterfall!$A53,Purchase!$D:$D,Waterfall!$C53,Purchase!$C:$C,Waterfall!GI$1)</f>
        <v>0</v>
      </c>
    </row>
    <row r="54" spans="1:191" x14ac:dyDescent="0.35">
      <c r="A54" s="8">
        <f t="shared" si="3"/>
        <v>1</v>
      </c>
      <c r="B54" s="2" t="str">
        <f>VLOOKUP($A54,Centers!$B$1:$C$120,2,)</f>
        <v>GATE</v>
      </c>
      <c r="C54" s="3">
        <v>44931</v>
      </c>
      <c r="D54" s="4">
        <f>IF($A54=1,SUM(SUMIFS(Indent!$E:$E,Indent!$C:$C,Waterfall!$C54,Indent!$A:$A,Centers!$A$2),SUMIFS(Indent!$E:$E,Indent!$C:$C,Waterfall!$C54,Indent!$A:$A,Centers!$A$3),SUMIFS(Indent!$E:$E,Indent!$C:$C,Waterfall!$C54,Indent!$A:$A,Centers!$A$4),SUMIFS(Indent!$E:$E,Indent!$C:$C,Waterfall!$C54,Indent!$A:$A,Centers!$A$5),SUMIFS(Indent!$E:$E,Indent!$C:$C,Waterfall!$C54,Indent!$A:$A,Centers!$A$6),SUMIFS(Indent!$E:$E,Indent!$C:$C,Waterfall!$C54,Indent!$A:$A,Centers!$A$7),SUMIFS(Indent!$E:$E,Indent!$C:$C,Waterfall!$C54,Indent!$A:$A,Centers!$A$8)),SUMIFS(Indent!$E:$E,Indent!$C:$C,Waterfall!$C54,Indent!$A:$A,$A54))</f>
        <v>36702</v>
      </c>
      <c r="E54" s="4">
        <f>SUMIFS(Purchase!$F:$F,Purchase!$A:$A,Waterfall!$A54,Purchase!$D:$D,Waterfall!$C54,Purchase!$C:$C,Waterfall!E$1)</f>
        <v>0</v>
      </c>
      <c r="F54" s="4">
        <f>SUMIFS(Purchase!$F:$F,Purchase!$A:$A,Waterfall!$A54,Purchase!$D:$D,Waterfall!$C54,Purchase!$C:$C,Waterfall!F$1)</f>
        <v>0</v>
      </c>
      <c r="G54" s="4">
        <f>SUMIFS(Purchase!$F:$F,Purchase!$A:$A,Waterfall!$A54,Purchase!$D:$D,Waterfall!$C54,Purchase!$C:$C,Waterfall!G$1)</f>
        <v>0</v>
      </c>
      <c r="H54" s="4">
        <f>SUMIFS(Purchase!$F:$F,Purchase!$A:$A,Waterfall!$A54,Purchase!$D:$D,Waterfall!$C54,Purchase!$C:$C,Waterfall!H$1)</f>
        <v>0</v>
      </c>
      <c r="I54" s="4">
        <f>SUMIFS(Purchase!$F:$F,Purchase!$A:$A,Waterfall!$A54,Purchase!$D:$D,Waterfall!$C54,Purchase!$C:$C,Waterfall!I$1)</f>
        <v>0</v>
      </c>
      <c r="J54" s="4">
        <f>SUMIFS(Purchase!$F:$F,Purchase!$A:$A,Waterfall!$A54,Purchase!$D:$D,Waterfall!$C54,Purchase!$C:$C,Waterfall!J$1)</f>
        <v>0</v>
      </c>
      <c r="K54" s="4">
        <f>SUMIFS(Purchase!$F:$F,Purchase!$A:$A,Waterfall!$A54,Purchase!$D:$D,Waterfall!$C54,Purchase!$C:$C,Waterfall!K$1)</f>
        <v>0</v>
      </c>
      <c r="L54" s="4">
        <f>SUMIFS(Purchase!$F:$F,Purchase!$A:$A,Waterfall!$A54,Purchase!$D:$D,Waterfall!$C54,Purchase!$C:$C,Waterfall!L$1)</f>
        <v>0</v>
      </c>
      <c r="M54" s="4">
        <f>SUMIFS(Purchase!$F:$F,Purchase!$A:$A,Waterfall!$A54,Purchase!$D:$D,Waterfall!$C54,Purchase!$C:$C,Waterfall!M$1)</f>
        <v>0</v>
      </c>
      <c r="N54" s="4">
        <f>SUMIFS(Purchase!$F:$F,Purchase!$A:$A,Waterfall!$A54,Purchase!$D:$D,Waterfall!$C54,Purchase!$C:$C,Waterfall!N$1)</f>
        <v>0</v>
      </c>
      <c r="O54" s="4">
        <f>SUMIFS(Purchase!$F:$F,Purchase!$A:$A,Waterfall!$A54,Purchase!$D:$D,Waterfall!$C54,Purchase!$C:$C,Waterfall!O$1)</f>
        <v>0</v>
      </c>
      <c r="P54" s="4">
        <f>SUMIFS(Purchase!$F:$F,Purchase!$A:$A,Waterfall!$A54,Purchase!$D:$D,Waterfall!$C54,Purchase!$C:$C,Waterfall!P$1)</f>
        <v>0</v>
      </c>
      <c r="Q54" s="4">
        <f>SUMIFS(Purchase!$F:$F,Purchase!$A:$A,Waterfall!$A54,Purchase!$D:$D,Waterfall!$C54,Purchase!$C:$C,Waterfall!Q$1)</f>
        <v>0</v>
      </c>
      <c r="R54" s="4">
        <f>SUMIFS(Purchase!$F:$F,Purchase!$A:$A,Waterfall!$A54,Purchase!$D:$D,Waterfall!$C54,Purchase!$C:$C,Waterfall!R$1)</f>
        <v>0</v>
      </c>
      <c r="S54" s="4">
        <f>SUMIFS(Purchase!$F:$F,Purchase!$A:$A,Waterfall!$A54,Purchase!$D:$D,Waterfall!$C54,Purchase!$C:$C,Waterfall!S$1)</f>
        <v>0</v>
      </c>
      <c r="T54" s="4">
        <f>SUMIFS(Purchase!$F:$F,Purchase!$A:$A,Waterfall!$A54,Purchase!$D:$D,Waterfall!$C54,Purchase!$C:$C,Waterfall!T$1)</f>
        <v>0</v>
      </c>
      <c r="U54" s="4">
        <f>SUMIFS(Purchase!$F:$F,Purchase!$A:$A,Waterfall!$A54,Purchase!$D:$D,Waterfall!$C54,Purchase!$C:$C,Waterfall!U$1)</f>
        <v>0</v>
      </c>
      <c r="V54" s="4">
        <f>SUMIFS(Purchase!$F:$F,Purchase!$A:$A,Waterfall!$A54,Purchase!$D:$D,Waterfall!$C54,Purchase!$C:$C,Waterfall!V$1)</f>
        <v>0</v>
      </c>
      <c r="W54" s="4">
        <f>SUMIFS(Purchase!$F:$F,Purchase!$A:$A,Waterfall!$A54,Purchase!$D:$D,Waterfall!$C54,Purchase!$C:$C,Waterfall!W$1)</f>
        <v>0</v>
      </c>
      <c r="X54" s="4">
        <f>SUMIFS(Purchase!$F:$F,Purchase!$A:$A,Waterfall!$A54,Purchase!$D:$D,Waterfall!$C54,Purchase!$C:$C,Waterfall!X$1)</f>
        <v>0</v>
      </c>
      <c r="Y54" s="4">
        <f>SUMIFS(Purchase!$F:$F,Purchase!$A:$A,Waterfall!$A54,Purchase!$D:$D,Waterfall!$C54,Purchase!$C:$C,Waterfall!Y$1)</f>
        <v>0</v>
      </c>
      <c r="Z54" s="4">
        <f>SUMIFS(Purchase!$F:$F,Purchase!$A:$A,Waterfall!$A54,Purchase!$D:$D,Waterfall!$C54,Purchase!$C:$C,Waterfall!Z$1)</f>
        <v>0</v>
      </c>
      <c r="AA54" s="4">
        <f>SUMIFS(Purchase!$F:$F,Purchase!$A:$A,Waterfall!$A54,Purchase!$D:$D,Waterfall!$C54,Purchase!$C:$C,Waterfall!AA$1)</f>
        <v>0</v>
      </c>
      <c r="AB54" s="4">
        <f>SUMIFS(Purchase!$F:$F,Purchase!$A:$A,Waterfall!$A54,Purchase!$D:$D,Waterfall!$C54,Purchase!$C:$C,Waterfall!AB$1)</f>
        <v>0</v>
      </c>
      <c r="AC54" s="4">
        <f>SUMIFS(Purchase!$F:$F,Purchase!$A:$A,Waterfall!$A54,Purchase!$D:$D,Waterfall!$C54,Purchase!$C:$C,Waterfall!AC$1)</f>
        <v>0</v>
      </c>
      <c r="AD54" s="4">
        <f>SUMIFS(Purchase!$F:$F,Purchase!$A:$A,Waterfall!$A54,Purchase!$D:$D,Waterfall!$C54,Purchase!$C:$C,Waterfall!AD$1)</f>
        <v>0</v>
      </c>
      <c r="AE54" s="4">
        <f>SUMIFS(Purchase!$F:$F,Purchase!$A:$A,Waterfall!$A54,Purchase!$D:$D,Waterfall!$C54,Purchase!$C:$C,Waterfall!AE$1)</f>
        <v>0</v>
      </c>
      <c r="AF54" s="4">
        <f>SUMIFS(Purchase!$F:$F,Purchase!$A:$A,Waterfall!$A54,Purchase!$D:$D,Waterfall!$C54,Purchase!$C:$C,Waterfall!AF$1)</f>
        <v>0</v>
      </c>
      <c r="AG54" s="4">
        <f>SUMIFS(Purchase!$F:$F,Purchase!$A:$A,Waterfall!$A54,Purchase!$D:$D,Waterfall!$C54,Purchase!$C:$C,Waterfall!AG$1)</f>
        <v>0</v>
      </c>
      <c r="AH54" s="4">
        <f>SUMIFS(Purchase!$F:$F,Purchase!$A:$A,Waterfall!$A54,Purchase!$D:$D,Waterfall!$C54,Purchase!$C:$C,Waterfall!AH$1)</f>
        <v>0</v>
      </c>
      <c r="AI54" s="4">
        <f>SUMIFS(Purchase!$F:$F,Purchase!$A:$A,Waterfall!$A54,Purchase!$D:$D,Waterfall!$C54,Purchase!$C:$C,Waterfall!AI$1)</f>
        <v>0</v>
      </c>
      <c r="AJ54" s="4">
        <f>SUMIFS(Purchase!$F:$F,Purchase!$A:$A,Waterfall!$A54,Purchase!$D:$D,Waterfall!$C54,Purchase!$C:$C,Waterfall!AJ$1)</f>
        <v>0</v>
      </c>
      <c r="AK54" s="4">
        <f>SUMIFS(Purchase!$F:$F,Purchase!$A:$A,Waterfall!$A54,Purchase!$D:$D,Waterfall!$C54,Purchase!$C:$C,Waterfall!AK$1)</f>
        <v>0</v>
      </c>
      <c r="AL54" s="4">
        <f>SUMIFS(Purchase!$F:$F,Purchase!$A:$A,Waterfall!$A54,Purchase!$D:$D,Waterfall!$C54,Purchase!$C:$C,Waterfall!AL$1)</f>
        <v>0</v>
      </c>
      <c r="AM54" s="4">
        <f>SUMIFS(Purchase!$F:$F,Purchase!$A:$A,Waterfall!$A54,Purchase!$D:$D,Waterfall!$C54,Purchase!$C:$C,Waterfall!AM$1)</f>
        <v>0</v>
      </c>
      <c r="AN54" s="4">
        <f>SUMIFS(Purchase!$F:$F,Purchase!$A:$A,Waterfall!$A54,Purchase!$D:$D,Waterfall!$C54,Purchase!$C:$C,Waterfall!AN$1)</f>
        <v>0</v>
      </c>
      <c r="AO54" s="4">
        <f>SUMIFS(Purchase!$F:$F,Purchase!$A:$A,Waterfall!$A54,Purchase!$D:$D,Waterfall!$C54,Purchase!$C:$C,Waterfall!AO$1)</f>
        <v>0</v>
      </c>
      <c r="AP54" s="4">
        <f>SUMIFS(Purchase!$F:$F,Purchase!$A:$A,Waterfall!$A54,Purchase!$D:$D,Waterfall!$C54,Purchase!$C:$C,Waterfall!AP$1)</f>
        <v>0</v>
      </c>
      <c r="AQ54" s="4">
        <f>SUMIFS(Purchase!$F:$F,Purchase!$A:$A,Waterfall!$A54,Purchase!$D:$D,Waterfall!$C54,Purchase!$C:$C,Waterfall!AQ$1)</f>
        <v>0</v>
      </c>
      <c r="AR54" s="4">
        <f>SUMIFS(Purchase!$F:$F,Purchase!$A:$A,Waterfall!$A54,Purchase!$D:$D,Waterfall!$C54,Purchase!$C:$C,Waterfall!AR$1)</f>
        <v>0</v>
      </c>
      <c r="AS54" s="4">
        <f>SUMIFS(Purchase!$F:$F,Purchase!$A:$A,Waterfall!$A54,Purchase!$D:$D,Waterfall!$C54,Purchase!$C:$C,Waterfall!AS$1)</f>
        <v>0</v>
      </c>
      <c r="AT54" s="4">
        <f>SUMIFS(Purchase!$F:$F,Purchase!$A:$A,Waterfall!$A54,Purchase!$D:$D,Waterfall!$C54,Purchase!$C:$C,Waterfall!AT$1)</f>
        <v>0</v>
      </c>
      <c r="AU54" s="4">
        <f>SUMIFS(Purchase!$F:$F,Purchase!$A:$A,Waterfall!$A54,Purchase!$D:$D,Waterfall!$C54,Purchase!$C:$C,Waterfall!AU$1)</f>
        <v>0</v>
      </c>
      <c r="AV54" s="4">
        <f>SUMIFS(Purchase!$F:$F,Purchase!$A:$A,Waterfall!$A54,Purchase!$D:$D,Waterfall!$C54,Purchase!$C:$C,Waterfall!AV$1)</f>
        <v>0</v>
      </c>
      <c r="AW54" s="4">
        <f>SUMIFS(Purchase!$F:$F,Purchase!$A:$A,Waterfall!$A54,Purchase!$D:$D,Waterfall!$C54,Purchase!$C:$C,Waterfall!AW$1)</f>
        <v>0</v>
      </c>
      <c r="AX54" s="4">
        <f>SUMIFS(Purchase!$F:$F,Purchase!$A:$A,Waterfall!$A54,Purchase!$D:$D,Waterfall!$C54,Purchase!$C:$C,Waterfall!AX$1)</f>
        <v>0</v>
      </c>
      <c r="AY54" s="4">
        <f>SUMIFS(Purchase!$F:$F,Purchase!$A:$A,Waterfall!$A54,Purchase!$D:$D,Waterfall!$C54,Purchase!$C:$C,Waterfall!AY$1)</f>
        <v>0</v>
      </c>
      <c r="AZ54" s="4">
        <f>SUMIFS(Purchase!$F:$F,Purchase!$A:$A,Waterfall!$A54,Purchase!$D:$D,Waterfall!$C54,Purchase!$C:$C,Waterfall!AZ$1)</f>
        <v>0</v>
      </c>
      <c r="BA54" s="4">
        <f>SUMIFS(Purchase!$F:$F,Purchase!$A:$A,Waterfall!$A54,Purchase!$D:$D,Waterfall!$C54,Purchase!$C:$C,Waterfall!BA$1)</f>
        <v>0</v>
      </c>
      <c r="BB54" s="4">
        <f>SUMIFS(Purchase!$F:$F,Purchase!$A:$A,Waterfall!$A54,Purchase!$D:$D,Waterfall!$C54,Purchase!$C:$C,Waterfall!BB$1)</f>
        <v>0</v>
      </c>
      <c r="BC54" s="4">
        <f>SUMIFS(Purchase!$F:$F,Purchase!$A:$A,Waterfall!$A54,Purchase!$D:$D,Waterfall!$C54,Purchase!$C:$C,Waterfall!BC$1)</f>
        <v>3117.62</v>
      </c>
      <c r="BD54" s="4">
        <f>SUMIFS(Purchase!$F:$F,Purchase!$A:$A,Waterfall!$A54,Purchase!$D:$D,Waterfall!$C54,Purchase!$C:$C,Waterfall!BD$1)</f>
        <v>11846.12</v>
      </c>
      <c r="BE54" s="4">
        <f>SUMIFS(Purchase!$F:$F,Purchase!$A:$A,Waterfall!$A54,Purchase!$D:$D,Waterfall!$C54,Purchase!$C:$C,Waterfall!BE$1)</f>
        <v>10693.4</v>
      </c>
      <c r="BF54" s="4">
        <f>SUMIFS(Purchase!$F:$F,Purchase!$A:$A,Waterfall!$A54,Purchase!$D:$D,Waterfall!$C54,Purchase!$C:$C,Waterfall!BF$1)</f>
        <v>10528.19</v>
      </c>
      <c r="BG54" s="4">
        <f>SUMIFS(Purchase!$F:$F,Purchase!$A:$A,Waterfall!$A54,Purchase!$D:$D,Waterfall!$C54,Purchase!$C:$C,Waterfall!BG$1)</f>
        <v>5130.58</v>
      </c>
      <c r="BH54" s="4">
        <f>SUMIFS(Purchase!$F:$F,Purchase!$A:$A,Waterfall!$A54,Purchase!$D:$D,Waterfall!$C54,Purchase!$C:$C,Waterfall!BH$1)</f>
        <v>0</v>
      </c>
      <c r="BI54" s="4">
        <f>SUMIFS(Purchase!$F:$F,Purchase!$A:$A,Waterfall!$A54,Purchase!$D:$D,Waterfall!$C54,Purchase!$C:$C,Waterfall!BI$1)</f>
        <v>67.52</v>
      </c>
      <c r="BJ54" s="4">
        <f>SUMIFS(Purchase!$F:$F,Purchase!$A:$A,Waterfall!$A54,Purchase!$D:$D,Waterfall!$C54,Purchase!$C:$C,Waterfall!BJ$1)</f>
        <v>0</v>
      </c>
      <c r="BK54" s="4">
        <f>SUMIFS(Purchase!$F:$F,Purchase!$A:$A,Waterfall!$A54,Purchase!$D:$D,Waterfall!$C54,Purchase!$C:$C,Waterfall!BK$1)</f>
        <v>0</v>
      </c>
      <c r="BL54" s="4">
        <f>SUMIFS(Purchase!$F:$F,Purchase!$A:$A,Waterfall!$A54,Purchase!$D:$D,Waterfall!$C54,Purchase!$C:$C,Waterfall!BL$1)</f>
        <v>0</v>
      </c>
      <c r="BM54" s="4">
        <f>SUMIFS(Purchase!$F:$F,Purchase!$A:$A,Waterfall!$A54,Purchase!$D:$D,Waterfall!$C54,Purchase!$C:$C,Waterfall!BM$1)</f>
        <v>0</v>
      </c>
      <c r="BN54" s="4">
        <f>SUMIFS(Purchase!$F:$F,Purchase!$A:$A,Waterfall!$A54,Purchase!$D:$D,Waterfall!$C54,Purchase!$C:$C,Waterfall!BN$1)</f>
        <v>0</v>
      </c>
      <c r="BO54" s="4">
        <f>SUMIFS(Purchase!$F:$F,Purchase!$A:$A,Waterfall!$A54,Purchase!$D:$D,Waterfall!$C54,Purchase!$C:$C,Waterfall!BO$1)</f>
        <v>0</v>
      </c>
      <c r="BP54" s="4">
        <f>SUMIFS(Purchase!$F:$F,Purchase!$A:$A,Waterfall!$A54,Purchase!$D:$D,Waterfall!$C54,Purchase!$C:$C,Waterfall!BP$1)</f>
        <v>0</v>
      </c>
      <c r="BQ54" s="4">
        <f>SUMIFS(Purchase!$F:$F,Purchase!$A:$A,Waterfall!$A54,Purchase!$D:$D,Waterfall!$C54,Purchase!$C:$C,Waterfall!BQ$1)</f>
        <v>0</v>
      </c>
      <c r="BR54" s="4">
        <f>SUMIFS(Purchase!$F:$F,Purchase!$A:$A,Waterfall!$A54,Purchase!$D:$D,Waterfall!$C54,Purchase!$C:$C,Waterfall!BR$1)</f>
        <v>0</v>
      </c>
      <c r="BS54" s="4">
        <f>SUMIFS(Purchase!$F:$F,Purchase!$A:$A,Waterfall!$A54,Purchase!$D:$D,Waterfall!$C54,Purchase!$C:$C,Waterfall!BS$1)</f>
        <v>0</v>
      </c>
      <c r="BT54" s="4">
        <f>SUMIFS(Purchase!$F:$F,Purchase!$A:$A,Waterfall!$A54,Purchase!$D:$D,Waterfall!$C54,Purchase!$C:$C,Waterfall!BT$1)</f>
        <v>0</v>
      </c>
      <c r="BU54" s="4">
        <f>SUMIFS(Purchase!$F:$F,Purchase!$A:$A,Waterfall!$A54,Purchase!$D:$D,Waterfall!$C54,Purchase!$C:$C,Waterfall!BU$1)</f>
        <v>0</v>
      </c>
      <c r="BV54" s="4">
        <f>SUMIFS(Purchase!$F:$F,Purchase!$A:$A,Waterfall!$A54,Purchase!$D:$D,Waterfall!$C54,Purchase!$C:$C,Waterfall!BV$1)</f>
        <v>0</v>
      </c>
      <c r="BW54" s="4">
        <f>SUMIFS(Purchase!$F:$F,Purchase!$A:$A,Waterfall!$A54,Purchase!$D:$D,Waterfall!$C54,Purchase!$C:$C,Waterfall!BW$1)</f>
        <v>0</v>
      </c>
      <c r="BX54" s="4">
        <f>SUMIFS(Purchase!$F:$F,Purchase!$A:$A,Waterfall!$A54,Purchase!$D:$D,Waterfall!$C54,Purchase!$C:$C,Waterfall!BX$1)</f>
        <v>0</v>
      </c>
      <c r="BY54" s="4">
        <f>SUMIFS(Purchase!$F:$F,Purchase!$A:$A,Waterfall!$A54,Purchase!$D:$D,Waterfall!$C54,Purchase!$C:$C,Waterfall!BY$1)</f>
        <v>0</v>
      </c>
      <c r="BZ54" s="4">
        <f>SUMIFS(Purchase!$F:$F,Purchase!$A:$A,Waterfall!$A54,Purchase!$D:$D,Waterfall!$C54,Purchase!$C:$C,Waterfall!BZ$1)</f>
        <v>0</v>
      </c>
      <c r="CA54" s="4">
        <f>SUMIFS(Purchase!$F:$F,Purchase!$A:$A,Waterfall!$A54,Purchase!$D:$D,Waterfall!$C54,Purchase!$C:$C,Waterfall!CA$1)</f>
        <v>0</v>
      </c>
      <c r="CB54" s="4">
        <f>SUMIFS(Purchase!$F:$F,Purchase!$A:$A,Waterfall!$A54,Purchase!$D:$D,Waterfall!$C54,Purchase!$C:$C,Waterfall!CB$1)</f>
        <v>0</v>
      </c>
      <c r="CC54" s="4">
        <f>SUMIFS(Purchase!$F:$F,Purchase!$A:$A,Waterfall!$A54,Purchase!$D:$D,Waterfall!$C54,Purchase!$C:$C,Waterfall!CC$1)</f>
        <v>0</v>
      </c>
      <c r="CD54" s="4">
        <f>SUMIFS(Purchase!$F:$F,Purchase!$A:$A,Waterfall!$A54,Purchase!$D:$D,Waterfall!$C54,Purchase!$C:$C,Waterfall!CD$1)</f>
        <v>0</v>
      </c>
      <c r="CE54" s="4">
        <f>SUMIFS(Purchase!$F:$F,Purchase!$A:$A,Waterfall!$A54,Purchase!$D:$D,Waterfall!$C54,Purchase!$C:$C,Waterfall!CE$1)</f>
        <v>0</v>
      </c>
      <c r="CF54" s="4">
        <f>SUMIFS(Purchase!$F:$F,Purchase!$A:$A,Waterfall!$A54,Purchase!$D:$D,Waterfall!$C54,Purchase!$C:$C,Waterfall!CF$1)</f>
        <v>0</v>
      </c>
      <c r="CG54" s="4">
        <f>SUMIFS(Purchase!$F:$F,Purchase!$A:$A,Waterfall!$A54,Purchase!$D:$D,Waterfall!$C54,Purchase!$C:$C,Waterfall!CG$1)</f>
        <v>0</v>
      </c>
      <c r="CH54" s="4">
        <f>SUMIFS(Purchase!$F:$F,Purchase!$A:$A,Waterfall!$A54,Purchase!$D:$D,Waterfall!$C54,Purchase!$C:$C,Waterfall!CH$1)</f>
        <v>0</v>
      </c>
      <c r="CI54" s="4">
        <f>SUMIFS(Purchase!$F:$F,Purchase!$A:$A,Waterfall!$A54,Purchase!$D:$D,Waterfall!$C54,Purchase!$C:$C,Waterfall!CI$1)</f>
        <v>0</v>
      </c>
      <c r="CJ54" s="4">
        <f>SUMIFS(Purchase!$F:$F,Purchase!$A:$A,Waterfall!$A54,Purchase!$D:$D,Waterfall!$C54,Purchase!$C:$C,Waterfall!CJ$1)</f>
        <v>0</v>
      </c>
      <c r="CK54" s="4">
        <f>SUMIFS(Purchase!$F:$F,Purchase!$A:$A,Waterfall!$A54,Purchase!$D:$D,Waterfall!$C54,Purchase!$C:$C,Waterfall!CK$1)</f>
        <v>0</v>
      </c>
      <c r="CL54" s="4">
        <f>SUMIFS(Purchase!$F:$F,Purchase!$A:$A,Waterfall!$A54,Purchase!$D:$D,Waterfall!$C54,Purchase!$C:$C,Waterfall!CL$1)</f>
        <v>0</v>
      </c>
      <c r="CM54" s="4">
        <f>SUMIFS(Purchase!$F:$F,Purchase!$A:$A,Waterfall!$A54,Purchase!$D:$D,Waterfall!$C54,Purchase!$C:$C,Waterfall!CM$1)</f>
        <v>0</v>
      </c>
      <c r="CN54" s="4">
        <f>SUMIFS(Purchase!$F:$F,Purchase!$A:$A,Waterfall!$A54,Purchase!$D:$D,Waterfall!$C54,Purchase!$C:$C,Waterfall!CN$1)</f>
        <v>0</v>
      </c>
      <c r="CO54" s="4">
        <f>SUMIFS(Purchase!$F:$F,Purchase!$A:$A,Waterfall!$A54,Purchase!$D:$D,Waterfall!$C54,Purchase!$C:$C,Waterfall!CO$1)</f>
        <v>0</v>
      </c>
      <c r="CP54" s="4">
        <f>SUMIFS(Purchase!$F:$F,Purchase!$A:$A,Waterfall!$A54,Purchase!$D:$D,Waterfall!$C54,Purchase!$C:$C,Waterfall!CP$1)</f>
        <v>0</v>
      </c>
      <c r="CQ54" s="4">
        <f>SUMIFS(Purchase!$F:$F,Purchase!$A:$A,Waterfall!$A54,Purchase!$D:$D,Waterfall!$C54,Purchase!$C:$C,Waterfall!CQ$1)</f>
        <v>0</v>
      </c>
      <c r="CR54" s="4">
        <f>SUMIFS(Purchase!$F:$F,Purchase!$A:$A,Waterfall!$A54,Purchase!$D:$D,Waterfall!$C54,Purchase!$C:$C,Waterfall!CR$1)</f>
        <v>0</v>
      </c>
      <c r="CS54" s="4">
        <f>SUMIFS(Purchase!$F:$F,Purchase!$A:$A,Waterfall!$A54,Purchase!$D:$D,Waterfall!$C54,Purchase!$C:$C,Waterfall!CS$1)</f>
        <v>0</v>
      </c>
      <c r="CT54" s="4">
        <f>SUMIFS(Purchase!$F:$F,Purchase!$A:$A,Waterfall!$A54,Purchase!$D:$D,Waterfall!$C54,Purchase!$C:$C,Waterfall!CT$1)</f>
        <v>0</v>
      </c>
      <c r="CU54" s="4">
        <f>SUMIFS(Purchase!$F:$F,Purchase!$A:$A,Waterfall!$A54,Purchase!$D:$D,Waterfall!$C54,Purchase!$C:$C,Waterfall!CU$1)</f>
        <v>0</v>
      </c>
      <c r="CV54" s="4">
        <f>SUMIFS(Purchase!$F:$F,Purchase!$A:$A,Waterfall!$A54,Purchase!$D:$D,Waterfall!$C54,Purchase!$C:$C,Waterfall!CV$1)</f>
        <v>0</v>
      </c>
      <c r="CW54" s="4">
        <f>SUMIFS(Purchase!$F:$F,Purchase!$A:$A,Waterfall!$A54,Purchase!$D:$D,Waterfall!$C54,Purchase!$C:$C,Waterfall!CW$1)</f>
        <v>0</v>
      </c>
      <c r="CX54" s="4">
        <f>SUMIFS(Purchase!$F:$F,Purchase!$A:$A,Waterfall!$A54,Purchase!$D:$D,Waterfall!$C54,Purchase!$C:$C,Waterfall!CX$1)</f>
        <v>0</v>
      </c>
      <c r="CY54" s="4">
        <f>SUMIFS(Purchase!$F:$F,Purchase!$A:$A,Waterfall!$A54,Purchase!$D:$D,Waterfall!$C54,Purchase!$C:$C,Waterfall!CY$1)</f>
        <v>0</v>
      </c>
      <c r="CZ54" s="4">
        <f>SUMIFS(Purchase!$F:$F,Purchase!$A:$A,Waterfall!$A54,Purchase!$D:$D,Waterfall!$C54,Purchase!$C:$C,Waterfall!CZ$1)</f>
        <v>0</v>
      </c>
      <c r="DA54" s="4">
        <f>SUMIFS(Purchase!$F:$F,Purchase!$A:$A,Waterfall!$A54,Purchase!$D:$D,Waterfall!$C54,Purchase!$C:$C,Waterfall!DA$1)</f>
        <v>0</v>
      </c>
      <c r="DB54" s="4">
        <f>SUMIFS(Purchase!$F:$F,Purchase!$A:$A,Waterfall!$A54,Purchase!$D:$D,Waterfall!$C54,Purchase!$C:$C,Waterfall!DB$1)</f>
        <v>0</v>
      </c>
      <c r="DC54" s="4">
        <f>SUMIFS(Purchase!$F:$F,Purchase!$A:$A,Waterfall!$A54,Purchase!$D:$D,Waterfall!$C54,Purchase!$C:$C,Waterfall!DC$1)</f>
        <v>0</v>
      </c>
      <c r="DD54" s="4">
        <f>SUMIFS(Purchase!$F:$F,Purchase!$A:$A,Waterfall!$A54,Purchase!$D:$D,Waterfall!$C54,Purchase!$C:$C,Waterfall!DD$1)</f>
        <v>0</v>
      </c>
      <c r="DE54" s="4">
        <f>SUMIFS(Purchase!$F:$F,Purchase!$A:$A,Waterfall!$A54,Purchase!$D:$D,Waterfall!$C54,Purchase!$C:$C,Waterfall!DE$1)</f>
        <v>0</v>
      </c>
      <c r="DF54" s="4">
        <f>SUMIFS(Purchase!$F:$F,Purchase!$A:$A,Waterfall!$A54,Purchase!$D:$D,Waterfall!$C54,Purchase!$C:$C,Waterfall!DF$1)</f>
        <v>0</v>
      </c>
      <c r="DG54" s="4">
        <f>SUMIFS(Purchase!$F:$F,Purchase!$A:$A,Waterfall!$A54,Purchase!$D:$D,Waterfall!$C54,Purchase!$C:$C,Waterfall!DG$1)</f>
        <v>0</v>
      </c>
      <c r="DH54" s="4">
        <f>SUMIFS(Purchase!$F:$F,Purchase!$A:$A,Waterfall!$A54,Purchase!$D:$D,Waterfall!$C54,Purchase!$C:$C,Waterfall!DH$1)</f>
        <v>0</v>
      </c>
      <c r="DI54" s="4">
        <f>SUMIFS(Purchase!$F:$F,Purchase!$A:$A,Waterfall!$A54,Purchase!$D:$D,Waterfall!$C54,Purchase!$C:$C,Waterfall!DI$1)</f>
        <v>0</v>
      </c>
      <c r="DJ54" s="4">
        <f>SUMIFS(Purchase!$F:$F,Purchase!$A:$A,Waterfall!$A54,Purchase!$D:$D,Waterfall!$C54,Purchase!$C:$C,Waterfall!DJ$1)</f>
        <v>0</v>
      </c>
      <c r="DK54" s="4">
        <f>SUMIFS(Purchase!$F:$F,Purchase!$A:$A,Waterfall!$A54,Purchase!$D:$D,Waterfall!$C54,Purchase!$C:$C,Waterfall!DK$1)</f>
        <v>0</v>
      </c>
      <c r="DL54" s="4">
        <f>SUMIFS(Purchase!$F:$F,Purchase!$A:$A,Waterfall!$A54,Purchase!$D:$D,Waterfall!$C54,Purchase!$C:$C,Waterfall!DL$1)</f>
        <v>0</v>
      </c>
      <c r="DM54" s="4">
        <f>SUMIFS(Purchase!$F:$F,Purchase!$A:$A,Waterfall!$A54,Purchase!$D:$D,Waterfall!$C54,Purchase!$C:$C,Waterfall!DM$1)</f>
        <v>0</v>
      </c>
      <c r="DN54" s="4">
        <f>SUMIFS(Purchase!$F:$F,Purchase!$A:$A,Waterfall!$A54,Purchase!$D:$D,Waterfall!$C54,Purchase!$C:$C,Waterfall!DN$1)</f>
        <v>0</v>
      </c>
      <c r="DO54" s="4">
        <f>SUMIFS(Purchase!$F:$F,Purchase!$A:$A,Waterfall!$A54,Purchase!$D:$D,Waterfall!$C54,Purchase!$C:$C,Waterfall!DO$1)</f>
        <v>0</v>
      </c>
      <c r="DP54" s="4">
        <f>SUMIFS(Purchase!$F:$F,Purchase!$A:$A,Waterfall!$A54,Purchase!$D:$D,Waterfall!$C54,Purchase!$C:$C,Waterfall!DP$1)</f>
        <v>0</v>
      </c>
      <c r="DQ54" s="4">
        <f>SUMIFS(Purchase!$F:$F,Purchase!$A:$A,Waterfall!$A54,Purchase!$D:$D,Waterfall!$C54,Purchase!$C:$C,Waterfall!DQ$1)</f>
        <v>0</v>
      </c>
      <c r="DR54" s="4">
        <f>SUMIFS(Purchase!$F:$F,Purchase!$A:$A,Waterfall!$A54,Purchase!$D:$D,Waterfall!$C54,Purchase!$C:$C,Waterfall!DR$1)</f>
        <v>0</v>
      </c>
      <c r="DS54" s="4">
        <f>SUMIFS(Purchase!$F:$F,Purchase!$A:$A,Waterfall!$A54,Purchase!$D:$D,Waterfall!$C54,Purchase!$C:$C,Waterfall!DS$1)</f>
        <v>0</v>
      </c>
      <c r="DT54" s="4">
        <f>SUMIFS(Purchase!$F:$F,Purchase!$A:$A,Waterfall!$A54,Purchase!$D:$D,Waterfall!$C54,Purchase!$C:$C,Waterfall!DT$1)</f>
        <v>0</v>
      </c>
      <c r="DU54" s="4">
        <f>SUMIFS(Purchase!$F:$F,Purchase!$A:$A,Waterfall!$A54,Purchase!$D:$D,Waterfall!$C54,Purchase!$C:$C,Waterfall!DU$1)</f>
        <v>0</v>
      </c>
      <c r="DV54" s="4">
        <f>SUMIFS(Purchase!$F:$F,Purchase!$A:$A,Waterfall!$A54,Purchase!$D:$D,Waterfall!$C54,Purchase!$C:$C,Waterfall!DV$1)</f>
        <v>0</v>
      </c>
      <c r="DW54" s="4">
        <f>SUMIFS(Purchase!$F:$F,Purchase!$A:$A,Waterfall!$A54,Purchase!$D:$D,Waterfall!$C54,Purchase!$C:$C,Waterfall!DW$1)</f>
        <v>0</v>
      </c>
      <c r="DX54" s="4">
        <f>SUMIFS(Purchase!$F:$F,Purchase!$A:$A,Waterfall!$A54,Purchase!$D:$D,Waterfall!$C54,Purchase!$C:$C,Waterfall!DX$1)</f>
        <v>0</v>
      </c>
      <c r="DY54" s="4">
        <f>SUMIFS(Purchase!$F:$F,Purchase!$A:$A,Waterfall!$A54,Purchase!$D:$D,Waterfall!$C54,Purchase!$C:$C,Waterfall!DY$1)</f>
        <v>0</v>
      </c>
      <c r="DZ54" s="4">
        <f>SUMIFS(Purchase!$F:$F,Purchase!$A:$A,Waterfall!$A54,Purchase!$D:$D,Waterfall!$C54,Purchase!$C:$C,Waterfall!DZ$1)</f>
        <v>0</v>
      </c>
      <c r="EA54" s="4">
        <f>SUMIFS(Purchase!$F:$F,Purchase!$A:$A,Waterfall!$A54,Purchase!$D:$D,Waterfall!$C54,Purchase!$C:$C,Waterfall!EA$1)</f>
        <v>0</v>
      </c>
      <c r="EB54" s="4">
        <f>SUMIFS(Purchase!$F:$F,Purchase!$A:$A,Waterfall!$A54,Purchase!$D:$D,Waterfall!$C54,Purchase!$C:$C,Waterfall!EB$1)</f>
        <v>0</v>
      </c>
      <c r="EC54" s="4">
        <f>SUMIFS(Purchase!$F:$F,Purchase!$A:$A,Waterfall!$A54,Purchase!$D:$D,Waterfall!$C54,Purchase!$C:$C,Waterfall!EC$1)</f>
        <v>0</v>
      </c>
      <c r="ED54" s="4">
        <f>SUMIFS(Purchase!$F:$F,Purchase!$A:$A,Waterfall!$A54,Purchase!$D:$D,Waterfall!$C54,Purchase!$C:$C,Waterfall!ED$1)</f>
        <v>0</v>
      </c>
      <c r="EE54" s="4">
        <f>SUMIFS(Purchase!$F:$F,Purchase!$A:$A,Waterfall!$A54,Purchase!$D:$D,Waterfall!$C54,Purchase!$C:$C,Waterfall!EE$1)</f>
        <v>0</v>
      </c>
      <c r="EF54" s="4">
        <f>SUMIFS(Purchase!$F:$F,Purchase!$A:$A,Waterfall!$A54,Purchase!$D:$D,Waterfall!$C54,Purchase!$C:$C,Waterfall!EF$1)</f>
        <v>0</v>
      </c>
      <c r="EG54" s="4">
        <f>SUMIFS(Purchase!$F:$F,Purchase!$A:$A,Waterfall!$A54,Purchase!$D:$D,Waterfall!$C54,Purchase!$C:$C,Waterfall!EG$1)</f>
        <v>0</v>
      </c>
      <c r="EH54" s="4">
        <f>SUMIFS(Purchase!$F:$F,Purchase!$A:$A,Waterfall!$A54,Purchase!$D:$D,Waterfall!$C54,Purchase!$C:$C,Waterfall!EH$1)</f>
        <v>0</v>
      </c>
      <c r="EI54" s="4">
        <f>SUMIFS(Purchase!$F:$F,Purchase!$A:$A,Waterfall!$A54,Purchase!$D:$D,Waterfall!$C54,Purchase!$C:$C,Waterfall!EI$1)</f>
        <v>0</v>
      </c>
      <c r="EJ54" s="4">
        <f>SUMIFS(Purchase!$F:$F,Purchase!$A:$A,Waterfall!$A54,Purchase!$D:$D,Waterfall!$C54,Purchase!$C:$C,Waterfall!EJ$1)</f>
        <v>0</v>
      </c>
      <c r="EK54" s="4">
        <f>SUMIFS(Purchase!$F:$F,Purchase!$A:$A,Waterfall!$A54,Purchase!$D:$D,Waterfall!$C54,Purchase!$C:$C,Waterfall!EK$1)</f>
        <v>0</v>
      </c>
      <c r="EL54" s="4">
        <f>SUMIFS(Purchase!$F:$F,Purchase!$A:$A,Waterfall!$A54,Purchase!$D:$D,Waterfall!$C54,Purchase!$C:$C,Waterfall!EL$1)</f>
        <v>0</v>
      </c>
      <c r="EM54" s="4">
        <f>SUMIFS(Purchase!$F:$F,Purchase!$A:$A,Waterfall!$A54,Purchase!$D:$D,Waterfall!$C54,Purchase!$C:$C,Waterfall!EM$1)</f>
        <v>0</v>
      </c>
      <c r="EN54" s="4">
        <f>SUMIFS(Purchase!$F:$F,Purchase!$A:$A,Waterfall!$A54,Purchase!$D:$D,Waterfall!$C54,Purchase!$C:$C,Waterfall!EN$1)</f>
        <v>0</v>
      </c>
      <c r="EO54" s="4">
        <f>SUMIFS(Purchase!$F:$F,Purchase!$A:$A,Waterfall!$A54,Purchase!$D:$D,Waterfall!$C54,Purchase!$C:$C,Waterfall!EO$1)</f>
        <v>0</v>
      </c>
      <c r="EP54" s="4">
        <f>SUMIFS(Purchase!$F:$F,Purchase!$A:$A,Waterfall!$A54,Purchase!$D:$D,Waterfall!$C54,Purchase!$C:$C,Waterfall!EP$1)</f>
        <v>0</v>
      </c>
      <c r="EQ54" s="4">
        <f>SUMIFS(Purchase!$F:$F,Purchase!$A:$A,Waterfall!$A54,Purchase!$D:$D,Waterfall!$C54,Purchase!$C:$C,Waterfall!EQ$1)</f>
        <v>0</v>
      </c>
      <c r="ER54" s="4">
        <f>SUMIFS(Purchase!$F:$F,Purchase!$A:$A,Waterfall!$A54,Purchase!$D:$D,Waterfall!$C54,Purchase!$C:$C,Waterfall!ER$1)</f>
        <v>0</v>
      </c>
      <c r="ES54" s="4">
        <f>SUMIFS(Purchase!$F:$F,Purchase!$A:$A,Waterfall!$A54,Purchase!$D:$D,Waterfall!$C54,Purchase!$C:$C,Waterfall!ES$1)</f>
        <v>0</v>
      </c>
      <c r="ET54" s="4">
        <f>SUMIFS(Purchase!$F:$F,Purchase!$A:$A,Waterfall!$A54,Purchase!$D:$D,Waterfall!$C54,Purchase!$C:$C,Waterfall!ET$1)</f>
        <v>0</v>
      </c>
      <c r="EU54" s="4">
        <f>SUMIFS(Purchase!$F:$F,Purchase!$A:$A,Waterfall!$A54,Purchase!$D:$D,Waterfall!$C54,Purchase!$C:$C,Waterfall!EU$1)</f>
        <v>0</v>
      </c>
      <c r="EV54" s="4">
        <f>SUMIFS(Purchase!$F:$F,Purchase!$A:$A,Waterfall!$A54,Purchase!$D:$D,Waterfall!$C54,Purchase!$C:$C,Waterfall!EV$1)</f>
        <v>0</v>
      </c>
      <c r="EW54" s="4">
        <f>SUMIFS(Purchase!$F:$F,Purchase!$A:$A,Waterfall!$A54,Purchase!$D:$D,Waterfall!$C54,Purchase!$C:$C,Waterfall!EW$1)</f>
        <v>0</v>
      </c>
      <c r="EX54" s="4">
        <f>SUMIFS(Purchase!$F:$F,Purchase!$A:$A,Waterfall!$A54,Purchase!$D:$D,Waterfall!$C54,Purchase!$C:$C,Waterfall!EX$1)</f>
        <v>0</v>
      </c>
      <c r="EY54" s="4">
        <f>SUMIFS(Purchase!$F:$F,Purchase!$A:$A,Waterfall!$A54,Purchase!$D:$D,Waterfall!$C54,Purchase!$C:$C,Waterfall!EY$1)</f>
        <v>0</v>
      </c>
      <c r="EZ54" s="4">
        <f>SUMIFS(Purchase!$F:$F,Purchase!$A:$A,Waterfall!$A54,Purchase!$D:$D,Waterfall!$C54,Purchase!$C:$C,Waterfall!EZ$1)</f>
        <v>0</v>
      </c>
      <c r="FA54" s="4">
        <f>SUMIFS(Purchase!$F:$F,Purchase!$A:$A,Waterfall!$A54,Purchase!$D:$D,Waterfall!$C54,Purchase!$C:$C,Waterfall!FA$1)</f>
        <v>0</v>
      </c>
      <c r="FB54" s="4">
        <f>SUMIFS(Purchase!$F:$F,Purchase!$A:$A,Waterfall!$A54,Purchase!$D:$D,Waterfall!$C54,Purchase!$C:$C,Waterfall!FB$1)</f>
        <v>0</v>
      </c>
      <c r="FC54" s="4">
        <f>SUMIFS(Purchase!$F:$F,Purchase!$A:$A,Waterfall!$A54,Purchase!$D:$D,Waterfall!$C54,Purchase!$C:$C,Waterfall!FC$1)</f>
        <v>0</v>
      </c>
      <c r="FD54" s="4">
        <f>SUMIFS(Purchase!$F:$F,Purchase!$A:$A,Waterfall!$A54,Purchase!$D:$D,Waterfall!$C54,Purchase!$C:$C,Waterfall!FD$1)</f>
        <v>0</v>
      </c>
      <c r="FE54" s="4">
        <f>SUMIFS(Purchase!$F:$F,Purchase!$A:$A,Waterfall!$A54,Purchase!$D:$D,Waterfall!$C54,Purchase!$C:$C,Waterfall!FE$1)</f>
        <v>0</v>
      </c>
      <c r="FF54" s="4">
        <f>SUMIFS(Purchase!$F:$F,Purchase!$A:$A,Waterfall!$A54,Purchase!$D:$D,Waterfall!$C54,Purchase!$C:$C,Waterfall!FF$1)</f>
        <v>0</v>
      </c>
      <c r="FG54" s="4">
        <f>SUMIFS(Purchase!$F:$F,Purchase!$A:$A,Waterfall!$A54,Purchase!$D:$D,Waterfall!$C54,Purchase!$C:$C,Waterfall!FG$1)</f>
        <v>0</v>
      </c>
      <c r="FH54" s="4">
        <f>SUMIFS(Purchase!$F:$F,Purchase!$A:$A,Waterfall!$A54,Purchase!$D:$D,Waterfall!$C54,Purchase!$C:$C,Waterfall!FH$1)</f>
        <v>0</v>
      </c>
      <c r="FI54" s="4">
        <f>SUMIFS(Purchase!$F:$F,Purchase!$A:$A,Waterfall!$A54,Purchase!$D:$D,Waterfall!$C54,Purchase!$C:$C,Waterfall!FI$1)</f>
        <v>0</v>
      </c>
      <c r="FJ54" s="4">
        <f>SUMIFS(Purchase!$F:$F,Purchase!$A:$A,Waterfall!$A54,Purchase!$D:$D,Waterfall!$C54,Purchase!$C:$C,Waterfall!FJ$1)</f>
        <v>0</v>
      </c>
      <c r="FK54" s="4">
        <f>SUMIFS(Purchase!$F:$F,Purchase!$A:$A,Waterfall!$A54,Purchase!$D:$D,Waterfall!$C54,Purchase!$C:$C,Waterfall!FK$1)</f>
        <v>0</v>
      </c>
      <c r="FL54" s="4">
        <f>SUMIFS(Purchase!$F:$F,Purchase!$A:$A,Waterfall!$A54,Purchase!$D:$D,Waterfall!$C54,Purchase!$C:$C,Waterfall!FL$1)</f>
        <v>0</v>
      </c>
      <c r="FM54" s="4">
        <f>SUMIFS(Purchase!$F:$F,Purchase!$A:$A,Waterfall!$A54,Purchase!$D:$D,Waterfall!$C54,Purchase!$C:$C,Waterfall!FM$1)</f>
        <v>0</v>
      </c>
      <c r="FN54" s="4">
        <f>SUMIFS(Purchase!$F:$F,Purchase!$A:$A,Waterfall!$A54,Purchase!$D:$D,Waterfall!$C54,Purchase!$C:$C,Waterfall!FN$1)</f>
        <v>0</v>
      </c>
      <c r="FO54" s="4">
        <f>SUMIFS(Purchase!$F:$F,Purchase!$A:$A,Waterfall!$A54,Purchase!$D:$D,Waterfall!$C54,Purchase!$C:$C,Waterfall!FO$1)</f>
        <v>0</v>
      </c>
      <c r="FP54" s="4">
        <f>SUMIFS(Purchase!$F:$F,Purchase!$A:$A,Waterfall!$A54,Purchase!$D:$D,Waterfall!$C54,Purchase!$C:$C,Waterfall!FP$1)</f>
        <v>0</v>
      </c>
      <c r="FQ54" s="4">
        <f>SUMIFS(Purchase!$F:$F,Purchase!$A:$A,Waterfall!$A54,Purchase!$D:$D,Waterfall!$C54,Purchase!$C:$C,Waterfall!FQ$1)</f>
        <v>0</v>
      </c>
      <c r="FR54" s="4">
        <f>SUMIFS(Purchase!$F:$F,Purchase!$A:$A,Waterfall!$A54,Purchase!$D:$D,Waterfall!$C54,Purchase!$C:$C,Waterfall!FR$1)</f>
        <v>0</v>
      </c>
      <c r="FS54" s="4">
        <f>SUMIFS(Purchase!$F:$F,Purchase!$A:$A,Waterfall!$A54,Purchase!$D:$D,Waterfall!$C54,Purchase!$C:$C,Waterfall!FS$1)</f>
        <v>0</v>
      </c>
      <c r="FT54" s="4">
        <f>SUMIFS(Purchase!$F:$F,Purchase!$A:$A,Waterfall!$A54,Purchase!$D:$D,Waterfall!$C54,Purchase!$C:$C,Waterfall!FT$1)</f>
        <v>0</v>
      </c>
      <c r="FU54" s="4">
        <f>SUMIFS(Purchase!$F:$F,Purchase!$A:$A,Waterfall!$A54,Purchase!$D:$D,Waterfall!$C54,Purchase!$C:$C,Waterfall!FU$1)</f>
        <v>0</v>
      </c>
      <c r="FV54" s="4">
        <f>SUMIFS(Purchase!$F:$F,Purchase!$A:$A,Waterfall!$A54,Purchase!$D:$D,Waterfall!$C54,Purchase!$C:$C,Waterfall!FV$1)</f>
        <v>0</v>
      </c>
      <c r="FW54" s="4">
        <f>SUMIFS(Purchase!$F:$F,Purchase!$A:$A,Waterfall!$A54,Purchase!$D:$D,Waterfall!$C54,Purchase!$C:$C,Waterfall!FW$1)</f>
        <v>0</v>
      </c>
      <c r="FX54" s="4">
        <f>SUMIFS(Purchase!$F:$F,Purchase!$A:$A,Waterfall!$A54,Purchase!$D:$D,Waterfall!$C54,Purchase!$C:$C,Waterfall!FX$1)</f>
        <v>0</v>
      </c>
      <c r="FY54" s="4">
        <f>SUMIFS(Purchase!$F:$F,Purchase!$A:$A,Waterfall!$A54,Purchase!$D:$D,Waterfall!$C54,Purchase!$C:$C,Waterfall!FY$1)</f>
        <v>0</v>
      </c>
      <c r="FZ54" s="4">
        <f>SUMIFS(Purchase!$F:$F,Purchase!$A:$A,Waterfall!$A54,Purchase!$D:$D,Waterfall!$C54,Purchase!$C:$C,Waterfall!FZ$1)</f>
        <v>0</v>
      </c>
      <c r="GA54" s="4">
        <f>SUMIFS(Purchase!$F:$F,Purchase!$A:$A,Waterfall!$A54,Purchase!$D:$D,Waterfall!$C54,Purchase!$C:$C,Waterfall!GA$1)</f>
        <v>0</v>
      </c>
      <c r="GB54" s="4">
        <f>SUMIFS(Purchase!$F:$F,Purchase!$A:$A,Waterfall!$A54,Purchase!$D:$D,Waterfall!$C54,Purchase!$C:$C,Waterfall!GB$1)</f>
        <v>0</v>
      </c>
      <c r="GC54" s="4">
        <f>SUMIFS(Purchase!$F:$F,Purchase!$A:$A,Waterfall!$A54,Purchase!$D:$D,Waterfall!$C54,Purchase!$C:$C,Waterfall!GC$1)</f>
        <v>0</v>
      </c>
      <c r="GD54" s="4">
        <f>SUMIFS(Purchase!$F:$F,Purchase!$A:$A,Waterfall!$A54,Purchase!$D:$D,Waterfall!$C54,Purchase!$C:$C,Waterfall!GD$1)</f>
        <v>0</v>
      </c>
      <c r="GE54" s="4">
        <f>SUMIFS(Purchase!$F:$F,Purchase!$A:$A,Waterfall!$A54,Purchase!$D:$D,Waterfall!$C54,Purchase!$C:$C,Waterfall!GE$1)</f>
        <v>0</v>
      </c>
      <c r="GF54" s="4">
        <f>SUMIFS(Purchase!$F:$F,Purchase!$A:$A,Waterfall!$A54,Purchase!$D:$D,Waterfall!$C54,Purchase!$C:$C,Waterfall!GF$1)</f>
        <v>0</v>
      </c>
      <c r="GG54" s="4">
        <f>SUMIFS(Purchase!$F:$F,Purchase!$A:$A,Waterfall!$A54,Purchase!$D:$D,Waterfall!$C54,Purchase!$C:$C,Waterfall!GG$1)</f>
        <v>0</v>
      </c>
      <c r="GH54" s="4">
        <f>SUMIFS(Purchase!$F:$F,Purchase!$A:$A,Waterfall!$A54,Purchase!$D:$D,Waterfall!$C54,Purchase!$C:$C,Waterfall!GH$1)</f>
        <v>0</v>
      </c>
      <c r="GI54" s="4">
        <f>SUMIFS(Purchase!$F:$F,Purchase!$A:$A,Waterfall!$A54,Purchase!$D:$D,Waterfall!$C54,Purchase!$C:$C,Waterfall!GI$1)</f>
        <v>0</v>
      </c>
    </row>
    <row r="55" spans="1:191" x14ac:dyDescent="0.35">
      <c r="A55" s="8">
        <f t="shared" si="3"/>
        <v>1</v>
      </c>
      <c r="B55" s="2" t="str">
        <f>VLOOKUP($A55,Centers!$B$1:$C$120,2,)</f>
        <v>GATE</v>
      </c>
      <c r="C55" s="3">
        <v>44932</v>
      </c>
      <c r="D55" s="4">
        <f>IF($A55=1,SUM(SUMIFS(Indent!$E:$E,Indent!$C:$C,Waterfall!$C55,Indent!$A:$A,Centers!$A$2),SUMIFS(Indent!$E:$E,Indent!$C:$C,Waterfall!$C55,Indent!$A:$A,Centers!$A$3),SUMIFS(Indent!$E:$E,Indent!$C:$C,Waterfall!$C55,Indent!$A:$A,Centers!$A$4),SUMIFS(Indent!$E:$E,Indent!$C:$C,Waterfall!$C55,Indent!$A:$A,Centers!$A$5),SUMIFS(Indent!$E:$E,Indent!$C:$C,Waterfall!$C55,Indent!$A:$A,Centers!$A$6),SUMIFS(Indent!$E:$E,Indent!$C:$C,Waterfall!$C55,Indent!$A:$A,Centers!$A$7),SUMIFS(Indent!$E:$E,Indent!$C:$C,Waterfall!$C55,Indent!$A:$A,Centers!$A$8)),SUMIFS(Indent!$E:$E,Indent!$C:$C,Waterfall!$C55,Indent!$A:$A,$A55))</f>
        <v>36819</v>
      </c>
      <c r="E55" s="4">
        <f>SUMIFS(Purchase!$F:$F,Purchase!$A:$A,Waterfall!$A55,Purchase!$D:$D,Waterfall!$C55,Purchase!$C:$C,Waterfall!E$1)</f>
        <v>0</v>
      </c>
      <c r="F55" s="4">
        <f>SUMIFS(Purchase!$F:$F,Purchase!$A:$A,Waterfall!$A55,Purchase!$D:$D,Waterfall!$C55,Purchase!$C:$C,Waterfall!F$1)</f>
        <v>0</v>
      </c>
      <c r="G55" s="4">
        <f>SUMIFS(Purchase!$F:$F,Purchase!$A:$A,Waterfall!$A55,Purchase!$D:$D,Waterfall!$C55,Purchase!$C:$C,Waterfall!G$1)</f>
        <v>0</v>
      </c>
      <c r="H55" s="4">
        <f>SUMIFS(Purchase!$F:$F,Purchase!$A:$A,Waterfall!$A55,Purchase!$D:$D,Waterfall!$C55,Purchase!$C:$C,Waterfall!H$1)</f>
        <v>0</v>
      </c>
      <c r="I55" s="4">
        <f>SUMIFS(Purchase!$F:$F,Purchase!$A:$A,Waterfall!$A55,Purchase!$D:$D,Waterfall!$C55,Purchase!$C:$C,Waterfall!I$1)</f>
        <v>0</v>
      </c>
      <c r="J55" s="4">
        <f>SUMIFS(Purchase!$F:$F,Purchase!$A:$A,Waterfall!$A55,Purchase!$D:$D,Waterfall!$C55,Purchase!$C:$C,Waterfall!J$1)</f>
        <v>0</v>
      </c>
      <c r="K55" s="4">
        <f>SUMIFS(Purchase!$F:$F,Purchase!$A:$A,Waterfall!$A55,Purchase!$D:$D,Waterfall!$C55,Purchase!$C:$C,Waterfall!K$1)</f>
        <v>0</v>
      </c>
      <c r="L55" s="4">
        <f>SUMIFS(Purchase!$F:$F,Purchase!$A:$A,Waterfall!$A55,Purchase!$D:$D,Waterfall!$C55,Purchase!$C:$C,Waterfall!L$1)</f>
        <v>0</v>
      </c>
      <c r="M55" s="4">
        <f>SUMIFS(Purchase!$F:$F,Purchase!$A:$A,Waterfall!$A55,Purchase!$D:$D,Waterfall!$C55,Purchase!$C:$C,Waterfall!M$1)</f>
        <v>0</v>
      </c>
      <c r="N55" s="4">
        <f>SUMIFS(Purchase!$F:$F,Purchase!$A:$A,Waterfall!$A55,Purchase!$D:$D,Waterfall!$C55,Purchase!$C:$C,Waterfall!N$1)</f>
        <v>0</v>
      </c>
      <c r="O55" s="4">
        <f>SUMIFS(Purchase!$F:$F,Purchase!$A:$A,Waterfall!$A55,Purchase!$D:$D,Waterfall!$C55,Purchase!$C:$C,Waterfall!O$1)</f>
        <v>0</v>
      </c>
      <c r="P55" s="4">
        <f>SUMIFS(Purchase!$F:$F,Purchase!$A:$A,Waterfall!$A55,Purchase!$D:$D,Waterfall!$C55,Purchase!$C:$C,Waterfall!P$1)</f>
        <v>0</v>
      </c>
      <c r="Q55" s="4">
        <f>SUMIFS(Purchase!$F:$F,Purchase!$A:$A,Waterfall!$A55,Purchase!$D:$D,Waterfall!$C55,Purchase!$C:$C,Waterfall!Q$1)</f>
        <v>0</v>
      </c>
      <c r="R55" s="4">
        <f>SUMIFS(Purchase!$F:$F,Purchase!$A:$A,Waterfall!$A55,Purchase!$D:$D,Waterfall!$C55,Purchase!$C:$C,Waterfall!R$1)</f>
        <v>0</v>
      </c>
      <c r="S55" s="4">
        <f>SUMIFS(Purchase!$F:$F,Purchase!$A:$A,Waterfall!$A55,Purchase!$D:$D,Waterfall!$C55,Purchase!$C:$C,Waterfall!S$1)</f>
        <v>0</v>
      </c>
      <c r="T55" s="4">
        <f>SUMIFS(Purchase!$F:$F,Purchase!$A:$A,Waterfall!$A55,Purchase!$D:$D,Waterfall!$C55,Purchase!$C:$C,Waterfall!T$1)</f>
        <v>0</v>
      </c>
      <c r="U55" s="4">
        <f>SUMIFS(Purchase!$F:$F,Purchase!$A:$A,Waterfall!$A55,Purchase!$D:$D,Waterfall!$C55,Purchase!$C:$C,Waterfall!U$1)</f>
        <v>0</v>
      </c>
      <c r="V55" s="4">
        <f>SUMIFS(Purchase!$F:$F,Purchase!$A:$A,Waterfall!$A55,Purchase!$D:$D,Waterfall!$C55,Purchase!$C:$C,Waterfall!V$1)</f>
        <v>0</v>
      </c>
      <c r="W55" s="4">
        <f>SUMIFS(Purchase!$F:$F,Purchase!$A:$A,Waterfall!$A55,Purchase!$D:$D,Waterfall!$C55,Purchase!$C:$C,Waterfall!W$1)</f>
        <v>0</v>
      </c>
      <c r="X55" s="4">
        <f>SUMIFS(Purchase!$F:$F,Purchase!$A:$A,Waterfall!$A55,Purchase!$D:$D,Waterfall!$C55,Purchase!$C:$C,Waterfall!X$1)</f>
        <v>0</v>
      </c>
      <c r="Y55" s="4">
        <f>SUMIFS(Purchase!$F:$F,Purchase!$A:$A,Waterfall!$A55,Purchase!$D:$D,Waterfall!$C55,Purchase!$C:$C,Waterfall!Y$1)</f>
        <v>0</v>
      </c>
      <c r="Z55" s="4">
        <f>SUMIFS(Purchase!$F:$F,Purchase!$A:$A,Waterfall!$A55,Purchase!$D:$D,Waterfall!$C55,Purchase!$C:$C,Waterfall!Z$1)</f>
        <v>0</v>
      </c>
      <c r="AA55" s="4">
        <f>SUMIFS(Purchase!$F:$F,Purchase!$A:$A,Waterfall!$A55,Purchase!$D:$D,Waterfall!$C55,Purchase!$C:$C,Waterfall!AA$1)</f>
        <v>0</v>
      </c>
      <c r="AB55" s="4">
        <f>SUMIFS(Purchase!$F:$F,Purchase!$A:$A,Waterfall!$A55,Purchase!$D:$D,Waterfall!$C55,Purchase!$C:$C,Waterfall!AB$1)</f>
        <v>0</v>
      </c>
      <c r="AC55" s="4">
        <f>SUMIFS(Purchase!$F:$F,Purchase!$A:$A,Waterfall!$A55,Purchase!$D:$D,Waterfall!$C55,Purchase!$C:$C,Waterfall!AC$1)</f>
        <v>0</v>
      </c>
      <c r="AD55" s="4">
        <f>SUMIFS(Purchase!$F:$F,Purchase!$A:$A,Waterfall!$A55,Purchase!$D:$D,Waterfall!$C55,Purchase!$C:$C,Waterfall!AD$1)</f>
        <v>0</v>
      </c>
      <c r="AE55" s="4">
        <f>SUMIFS(Purchase!$F:$F,Purchase!$A:$A,Waterfall!$A55,Purchase!$D:$D,Waterfall!$C55,Purchase!$C:$C,Waterfall!AE$1)</f>
        <v>0</v>
      </c>
      <c r="AF55" s="4">
        <f>SUMIFS(Purchase!$F:$F,Purchase!$A:$A,Waterfall!$A55,Purchase!$D:$D,Waterfall!$C55,Purchase!$C:$C,Waterfall!AF$1)</f>
        <v>0</v>
      </c>
      <c r="AG55" s="4">
        <f>SUMIFS(Purchase!$F:$F,Purchase!$A:$A,Waterfall!$A55,Purchase!$D:$D,Waterfall!$C55,Purchase!$C:$C,Waterfall!AG$1)</f>
        <v>0</v>
      </c>
      <c r="AH55" s="4">
        <f>SUMIFS(Purchase!$F:$F,Purchase!$A:$A,Waterfall!$A55,Purchase!$D:$D,Waterfall!$C55,Purchase!$C:$C,Waterfall!AH$1)</f>
        <v>0</v>
      </c>
      <c r="AI55" s="4">
        <f>SUMIFS(Purchase!$F:$F,Purchase!$A:$A,Waterfall!$A55,Purchase!$D:$D,Waterfall!$C55,Purchase!$C:$C,Waterfall!AI$1)</f>
        <v>0</v>
      </c>
      <c r="AJ55" s="4">
        <f>SUMIFS(Purchase!$F:$F,Purchase!$A:$A,Waterfall!$A55,Purchase!$D:$D,Waterfall!$C55,Purchase!$C:$C,Waterfall!AJ$1)</f>
        <v>0</v>
      </c>
      <c r="AK55" s="4">
        <f>SUMIFS(Purchase!$F:$F,Purchase!$A:$A,Waterfall!$A55,Purchase!$D:$D,Waterfall!$C55,Purchase!$C:$C,Waterfall!AK$1)</f>
        <v>0</v>
      </c>
      <c r="AL55" s="4">
        <f>SUMIFS(Purchase!$F:$F,Purchase!$A:$A,Waterfall!$A55,Purchase!$D:$D,Waterfall!$C55,Purchase!$C:$C,Waterfall!AL$1)</f>
        <v>0</v>
      </c>
      <c r="AM55" s="4">
        <f>SUMIFS(Purchase!$F:$F,Purchase!$A:$A,Waterfall!$A55,Purchase!$D:$D,Waterfall!$C55,Purchase!$C:$C,Waterfall!AM$1)</f>
        <v>0</v>
      </c>
      <c r="AN55" s="4">
        <f>SUMIFS(Purchase!$F:$F,Purchase!$A:$A,Waterfall!$A55,Purchase!$D:$D,Waterfall!$C55,Purchase!$C:$C,Waterfall!AN$1)</f>
        <v>0</v>
      </c>
      <c r="AO55" s="4">
        <f>SUMIFS(Purchase!$F:$F,Purchase!$A:$A,Waterfall!$A55,Purchase!$D:$D,Waterfall!$C55,Purchase!$C:$C,Waterfall!AO$1)</f>
        <v>0</v>
      </c>
      <c r="AP55" s="4">
        <f>SUMIFS(Purchase!$F:$F,Purchase!$A:$A,Waterfall!$A55,Purchase!$D:$D,Waterfall!$C55,Purchase!$C:$C,Waterfall!AP$1)</f>
        <v>0</v>
      </c>
      <c r="AQ55" s="4">
        <f>SUMIFS(Purchase!$F:$F,Purchase!$A:$A,Waterfall!$A55,Purchase!$D:$D,Waterfall!$C55,Purchase!$C:$C,Waterfall!AQ$1)</f>
        <v>0</v>
      </c>
      <c r="AR55" s="4">
        <f>SUMIFS(Purchase!$F:$F,Purchase!$A:$A,Waterfall!$A55,Purchase!$D:$D,Waterfall!$C55,Purchase!$C:$C,Waterfall!AR$1)</f>
        <v>0</v>
      </c>
      <c r="AS55" s="4">
        <f>SUMIFS(Purchase!$F:$F,Purchase!$A:$A,Waterfall!$A55,Purchase!$D:$D,Waterfall!$C55,Purchase!$C:$C,Waterfall!AS$1)</f>
        <v>0</v>
      </c>
      <c r="AT55" s="4">
        <f>SUMIFS(Purchase!$F:$F,Purchase!$A:$A,Waterfall!$A55,Purchase!$D:$D,Waterfall!$C55,Purchase!$C:$C,Waterfall!AT$1)</f>
        <v>0</v>
      </c>
      <c r="AU55" s="4">
        <f>SUMIFS(Purchase!$F:$F,Purchase!$A:$A,Waterfall!$A55,Purchase!$D:$D,Waterfall!$C55,Purchase!$C:$C,Waterfall!AU$1)</f>
        <v>0</v>
      </c>
      <c r="AV55" s="4">
        <f>SUMIFS(Purchase!$F:$F,Purchase!$A:$A,Waterfall!$A55,Purchase!$D:$D,Waterfall!$C55,Purchase!$C:$C,Waterfall!AV$1)</f>
        <v>0</v>
      </c>
      <c r="AW55" s="4">
        <f>SUMIFS(Purchase!$F:$F,Purchase!$A:$A,Waterfall!$A55,Purchase!$D:$D,Waterfall!$C55,Purchase!$C:$C,Waterfall!AW$1)</f>
        <v>0</v>
      </c>
      <c r="AX55" s="4">
        <f>SUMIFS(Purchase!$F:$F,Purchase!$A:$A,Waterfall!$A55,Purchase!$D:$D,Waterfall!$C55,Purchase!$C:$C,Waterfall!AX$1)</f>
        <v>0</v>
      </c>
      <c r="AY55" s="4">
        <f>SUMIFS(Purchase!$F:$F,Purchase!$A:$A,Waterfall!$A55,Purchase!$D:$D,Waterfall!$C55,Purchase!$C:$C,Waterfall!AY$1)</f>
        <v>0</v>
      </c>
      <c r="AZ55" s="4">
        <f>SUMIFS(Purchase!$F:$F,Purchase!$A:$A,Waterfall!$A55,Purchase!$D:$D,Waterfall!$C55,Purchase!$C:$C,Waterfall!AZ$1)</f>
        <v>0</v>
      </c>
      <c r="BA55" s="4">
        <f>SUMIFS(Purchase!$F:$F,Purchase!$A:$A,Waterfall!$A55,Purchase!$D:$D,Waterfall!$C55,Purchase!$C:$C,Waterfall!BA$1)</f>
        <v>0</v>
      </c>
      <c r="BB55" s="4">
        <f>SUMIFS(Purchase!$F:$F,Purchase!$A:$A,Waterfall!$A55,Purchase!$D:$D,Waterfall!$C55,Purchase!$C:$C,Waterfall!BB$1)</f>
        <v>0</v>
      </c>
      <c r="BC55" s="4">
        <f>SUMIFS(Purchase!$F:$F,Purchase!$A:$A,Waterfall!$A55,Purchase!$D:$D,Waterfall!$C55,Purchase!$C:$C,Waterfall!BC$1)</f>
        <v>0</v>
      </c>
      <c r="BD55" s="4">
        <f>SUMIFS(Purchase!$F:$F,Purchase!$A:$A,Waterfall!$A55,Purchase!$D:$D,Waterfall!$C55,Purchase!$C:$C,Waterfall!BD$1)</f>
        <v>2901.78</v>
      </c>
      <c r="BE55" s="4">
        <f>SUMIFS(Purchase!$F:$F,Purchase!$A:$A,Waterfall!$A55,Purchase!$D:$D,Waterfall!$C55,Purchase!$C:$C,Waterfall!BE$1)</f>
        <v>10872.58</v>
      </c>
      <c r="BF55" s="4">
        <f>SUMIFS(Purchase!$F:$F,Purchase!$A:$A,Waterfall!$A55,Purchase!$D:$D,Waterfall!$C55,Purchase!$C:$C,Waterfall!BF$1)</f>
        <v>10266.56</v>
      </c>
      <c r="BG55" s="4">
        <f>SUMIFS(Purchase!$F:$F,Purchase!$A:$A,Waterfall!$A55,Purchase!$D:$D,Waterfall!$C55,Purchase!$C:$C,Waterfall!BG$1)</f>
        <v>9181.5300000000007</v>
      </c>
      <c r="BH55" s="4">
        <f>SUMIFS(Purchase!$F:$F,Purchase!$A:$A,Waterfall!$A55,Purchase!$D:$D,Waterfall!$C55,Purchase!$C:$C,Waterfall!BH$1)</f>
        <v>9006.6299999999992</v>
      </c>
      <c r="BI55" s="4">
        <f>SUMIFS(Purchase!$F:$F,Purchase!$A:$A,Waterfall!$A55,Purchase!$D:$D,Waterfall!$C55,Purchase!$C:$C,Waterfall!BI$1)</f>
        <v>418.07</v>
      </c>
      <c r="BJ55" s="4">
        <f>SUMIFS(Purchase!$F:$F,Purchase!$A:$A,Waterfall!$A55,Purchase!$D:$D,Waterfall!$C55,Purchase!$C:$C,Waterfall!BJ$1)</f>
        <v>0</v>
      </c>
      <c r="BK55" s="4">
        <f>SUMIFS(Purchase!$F:$F,Purchase!$A:$A,Waterfall!$A55,Purchase!$D:$D,Waterfall!$C55,Purchase!$C:$C,Waterfall!BK$1)</f>
        <v>0</v>
      </c>
      <c r="BL55" s="4">
        <f>SUMIFS(Purchase!$F:$F,Purchase!$A:$A,Waterfall!$A55,Purchase!$D:$D,Waterfall!$C55,Purchase!$C:$C,Waterfall!BL$1)</f>
        <v>0</v>
      </c>
      <c r="BM55" s="4">
        <f>SUMIFS(Purchase!$F:$F,Purchase!$A:$A,Waterfall!$A55,Purchase!$D:$D,Waterfall!$C55,Purchase!$C:$C,Waterfall!BM$1)</f>
        <v>0</v>
      </c>
      <c r="BN55" s="4">
        <f>SUMIFS(Purchase!$F:$F,Purchase!$A:$A,Waterfall!$A55,Purchase!$D:$D,Waterfall!$C55,Purchase!$C:$C,Waterfall!BN$1)</f>
        <v>0</v>
      </c>
      <c r="BO55" s="4">
        <f>SUMIFS(Purchase!$F:$F,Purchase!$A:$A,Waterfall!$A55,Purchase!$D:$D,Waterfall!$C55,Purchase!$C:$C,Waterfall!BO$1)</f>
        <v>0</v>
      </c>
      <c r="BP55" s="4">
        <f>SUMIFS(Purchase!$F:$F,Purchase!$A:$A,Waterfall!$A55,Purchase!$D:$D,Waterfall!$C55,Purchase!$C:$C,Waterfall!BP$1)</f>
        <v>0</v>
      </c>
      <c r="BQ55" s="4">
        <f>SUMIFS(Purchase!$F:$F,Purchase!$A:$A,Waterfall!$A55,Purchase!$D:$D,Waterfall!$C55,Purchase!$C:$C,Waterfall!BQ$1)</f>
        <v>0</v>
      </c>
      <c r="BR55" s="4">
        <f>SUMIFS(Purchase!$F:$F,Purchase!$A:$A,Waterfall!$A55,Purchase!$D:$D,Waterfall!$C55,Purchase!$C:$C,Waterfall!BR$1)</f>
        <v>0</v>
      </c>
      <c r="BS55" s="4">
        <f>SUMIFS(Purchase!$F:$F,Purchase!$A:$A,Waterfall!$A55,Purchase!$D:$D,Waterfall!$C55,Purchase!$C:$C,Waterfall!BS$1)</f>
        <v>0</v>
      </c>
      <c r="BT55" s="4">
        <f>SUMIFS(Purchase!$F:$F,Purchase!$A:$A,Waterfall!$A55,Purchase!$D:$D,Waterfall!$C55,Purchase!$C:$C,Waterfall!BT$1)</f>
        <v>0</v>
      </c>
      <c r="BU55" s="4">
        <f>SUMIFS(Purchase!$F:$F,Purchase!$A:$A,Waterfall!$A55,Purchase!$D:$D,Waterfall!$C55,Purchase!$C:$C,Waterfall!BU$1)</f>
        <v>0</v>
      </c>
      <c r="BV55" s="4">
        <f>SUMIFS(Purchase!$F:$F,Purchase!$A:$A,Waterfall!$A55,Purchase!$D:$D,Waterfall!$C55,Purchase!$C:$C,Waterfall!BV$1)</f>
        <v>0</v>
      </c>
      <c r="BW55" s="4">
        <f>SUMIFS(Purchase!$F:$F,Purchase!$A:$A,Waterfall!$A55,Purchase!$D:$D,Waterfall!$C55,Purchase!$C:$C,Waterfall!BW$1)</f>
        <v>0</v>
      </c>
      <c r="BX55" s="4">
        <f>SUMIFS(Purchase!$F:$F,Purchase!$A:$A,Waterfall!$A55,Purchase!$D:$D,Waterfall!$C55,Purchase!$C:$C,Waterfall!BX$1)</f>
        <v>0</v>
      </c>
      <c r="BY55" s="4">
        <f>SUMIFS(Purchase!$F:$F,Purchase!$A:$A,Waterfall!$A55,Purchase!$D:$D,Waterfall!$C55,Purchase!$C:$C,Waterfall!BY$1)</f>
        <v>0</v>
      </c>
      <c r="BZ55" s="4">
        <f>SUMIFS(Purchase!$F:$F,Purchase!$A:$A,Waterfall!$A55,Purchase!$D:$D,Waterfall!$C55,Purchase!$C:$C,Waterfall!BZ$1)</f>
        <v>0</v>
      </c>
      <c r="CA55" s="4">
        <f>SUMIFS(Purchase!$F:$F,Purchase!$A:$A,Waterfall!$A55,Purchase!$D:$D,Waterfall!$C55,Purchase!$C:$C,Waterfall!CA$1)</f>
        <v>0</v>
      </c>
      <c r="CB55" s="4">
        <f>SUMIFS(Purchase!$F:$F,Purchase!$A:$A,Waterfall!$A55,Purchase!$D:$D,Waterfall!$C55,Purchase!$C:$C,Waterfall!CB$1)</f>
        <v>0</v>
      </c>
      <c r="CC55" s="4">
        <f>SUMIFS(Purchase!$F:$F,Purchase!$A:$A,Waterfall!$A55,Purchase!$D:$D,Waterfall!$C55,Purchase!$C:$C,Waterfall!CC$1)</f>
        <v>0</v>
      </c>
      <c r="CD55" s="4">
        <f>SUMIFS(Purchase!$F:$F,Purchase!$A:$A,Waterfall!$A55,Purchase!$D:$D,Waterfall!$C55,Purchase!$C:$C,Waterfall!CD$1)</f>
        <v>0</v>
      </c>
      <c r="CE55" s="4">
        <f>SUMIFS(Purchase!$F:$F,Purchase!$A:$A,Waterfall!$A55,Purchase!$D:$D,Waterfall!$C55,Purchase!$C:$C,Waterfall!CE$1)</f>
        <v>0</v>
      </c>
      <c r="CF55" s="4">
        <f>SUMIFS(Purchase!$F:$F,Purchase!$A:$A,Waterfall!$A55,Purchase!$D:$D,Waterfall!$C55,Purchase!$C:$C,Waterfall!CF$1)</f>
        <v>0</v>
      </c>
      <c r="CG55" s="4">
        <f>SUMIFS(Purchase!$F:$F,Purchase!$A:$A,Waterfall!$A55,Purchase!$D:$D,Waterfall!$C55,Purchase!$C:$C,Waterfall!CG$1)</f>
        <v>0</v>
      </c>
      <c r="CH55" s="4">
        <f>SUMIFS(Purchase!$F:$F,Purchase!$A:$A,Waterfall!$A55,Purchase!$D:$D,Waterfall!$C55,Purchase!$C:$C,Waterfall!CH$1)</f>
        <v>0</v>
      </c>
      <c r="CI55" s="4">
        <f>SUMIFS(Purchase!$F:$F,Purchase!$A:$A,Waterfall!$A55,Purchase!$D:$D,Waterfall!$C55,Purchase!$C:$C,Waterfall!CI$1)</f>
        <v>0</v>
      </c>
      <c r="CJ55" s="4">
        <f>SUMIFS(Purchase!$F:$F,Purchase!$A:$A,Waterfall!$A55,Purchase!$D:$D,Waterfall!$C55,Purchase!$C:$C,Waterfall!CJ$1)</f>
        <v>0</v>
      </c>
      <c r="CK55" s="4">
        <f>SUMIFS(Purchase!$F:$F,Purchase!$A:$A,Waterfall!$A55,Purchase!$D:$D,Waterfall!$C55,Purchase!$C:$C,Waterfall!CK$1)</f>
        <v>0</v>
      </c>
      <c r="CL55" s="4">
        <f>SUMIFS(Purchase!$F:$F,Purchase!$A:$A,Waterfall!$A55,Purchase!$D:$D,Waterfall!$C55,Purchase!$C:$C,Waterfall!CL$1)</f>
        <v>0</v>
      </c>
      <c r="CM55" s="4">
        <f>SUMIFS(Purchase!$F:$F,Purchase!$A:$A,Waterfall!$A55,Purchase!$D:$D,Waterfall!$C55,Purchase!$C:$C,Waterfall!CM$1)</f>
        <v>0</v>
      </c>
      <c r="CN55" s="4">
        <f>SUMIFS(Purchase!$F:$F,Purchase!$A:$A,Waterfall!$A55,Purchase!$D:$D,Waterfall!$C55,Purchase!$C:$C,Waterfall!CN$1)</f>
        <v>0</v>
      </c>
      <c r="CO55" s="4">
        <f>SUMIFS(Purchase!$F:$F,Purchase!$A:$A,Waterfall!$A55,Purchase!$D:$D,Waterfall!$C55,Purchase!$C:$C,Waterfall!CO$1)</f>
        <v>0</v>
      </c>
      <c r="CP55" s="4">
        <f>SUMIFS(Purchase!$F:$F,Purchase!$A:$A,Waterfall!$A55,Purchase!$D:$D,Waterfall!$C55,Purchase!$C:$C,Waterfall!CP$1)</f>
        <v>0</v>
      </c>
      <c r="CQ55" s="4">
        <f>SUMIFS(Purchase!$F:$F,Purchase!$A:$A,Waterfall!$A55,Purchase!$D:$D,Waterfall!$C55,Purchase!$C:$C,Waterfall!CQ$1)</f>
        <v>0</v>
      </c>
      <c r="CR55" s="4">
        <f>SUMIFS(Purchase!$F:$F,Purchase!$A:$A,Waterfall!$A55,Purchase!$D:$D,Waterfall!$C55,Purchase!$C:$C,Waterfall!CR$1)</f>
        <v>0</v>
      </c>
      <c r="CS55" s="4">
        <f>SUMIFS(Purchase!$F:$F,Purchase!$A:$A,Waterfall!$A55,Purchase!$D:$D,Waterfall!$C55,Purchase!$C:$C,Waterfall!CS$1)</f>
        <v>0</v>
      </c>
      <c r="CT55" s="4">
        <f>SUMIFS(Purchase!$F:$F,Purchase!$A:$A,Waterfall!$A55,Purchase!$D:$D,Waterfall!$C55,Purchase!$C:$C,Waterfall!CT$1)</f>
        <v>0</v>
      </c>
      <c r="CU55" s="4">
        <f>SUMIFS(Purchase!$F:$F,Purchase!$A:$A,Waterfall!$A55,Purchase!$D:$D,Waterfall!$C55,Purchase!$C:$C,Waterfall!CU$1)</f>
        <v>0</v>
      </c>
      <c r="CV55" s="4">
        <f>SUMIFS(Purchase!$F:$F,Purchase!$A:$A,Waterfall!$A55,Purchase!$D:$D,Waterfall!$C55,Purchase!$C:$C,Waterfall!CV$1)</f>
        <v>0</v>
      </c>
      <c r="CW55" s="4">
        <f>SUMIFS(Purchase!$F:$F,Purchase!$A:$A,Waterfall!$A55,Purchase!$D:$D,Waterfall!$C55,Purchase!$C:$C,Waterfall!CW$1)</f>
        <v>0</v>
      </c>
      <c r="CX55" s="4">
        <f>SUMIFS(Purchase!$F:$F,Purchase!$A:$A,Waterfall!$A55,Purchase!$D:$D,Waterfall!$C55,Purchase!$C:$C,Waterfall!CX$1)</f>
        <v>0</v>
      </c>
      <c r="CY55" s="4">
        <f>SUMIFS(Purchase!$F:$F,Purchase!$A:$A,Waterfall!$A55,Purchase!$D:$D,Waterfall!$C55,Purchase!$C:$C,Waterfall!CY$1)</f>
        <v>0</v>
      </c>
      <c r="CZ55" s="4">
        <f>SUMIFS(Purchase!$F:$F,Purchase!$A:$A,Waterfall!$A55,Purchase!$D:$D,Waterfall!$C55,Purchase!$C:$C,Waterfall!CZ$1)</f>
        <v>0</v>
      </c>
      <c r="DA55" s="4">
        <f>SUMIFS(Purchase!$F:$F,Purchase!$A:$A,Waterfall!$A55,Purchase!$D:$D,Waterfall!$C55,Purchase!$C:$C,Waterfall!DA$1)</f>
        <v>0</v>
      </c>
      <c r="DB55" s="4">
        <f>SUMIFS(Purchase!$F:$F,Purchase!$A:$A,Waterfall!$A55,Purchase!$D:$D,Waterfall!$C55,Purchase!$C:$C,Waterfall!DB$1)</f>
        <v>0</v>
      </c>
      <c r="DC55" s="4">
        <f>SUMIFS(Purchase!$F:$F,Purchase!$A:$A,Waterfall!$A55,Purchase!$D:$D,Waterfall!$C55,Purchase!$C:$C,Waterfall!DC$1)</f>
        <v>0</v>
      </c>
      <c r="DD55" s="4">
        <f>SUMIFS(Purchase!$F:$F,Purchase!$A:$A,Waterfall!$A55,Purchase!$D:$D,Waterfall!$C55,Purchase!$C:$C,Waterfall!DD$1)</f>
        <v>0</v>
      </c>
      <c r="DE55" s="4">
        <f>SUMIFS(Purchase!$F:$F,Purchase!$A:$A,Waterfall!$A55,Purchase!$D:$D,Waterfall!$C55,Purchase!$C:$C,Waterfall!DE$1)</f>
        <v>0</v>
      </c>
      <c r="DF55" s="4">
        <f>SUMIFS(Purchase!$F:$F,Purchase!$A:$A,Waterfall!$A55,Purchase!$D:$D,Waterfall!$C55,Purchase!$C:$C,Waterfall!DF$1)</f>
        <v>0</v>
      </c>
      <c r="DG55" s="4">
        <f>SUMIFS(Purchase!$F:$F,Purchase!$A:$A,Waterfall!$A55,Purchase!$D:$D,Waterfall!$C55,Purchase!$C:$C,Waterfall!DG$1)</f>
        <v>0</v>
      </c>
      <c r="DH55" s="4">
        <f>SUMIFS(Purchase!$F:$F,Purchase!$A:$A,Waterfall!$A55,Purchase!$D:$D,Waterfall!$C55,Purchase!$C:$C,Waterfall!DH$1)</f>
        <v>0</v>
      </c>
      <c r="DI55" s="4">
        <f>SUMIFS(Purchase!$F:$F,Purchase!$A:$A,Waterfall!$A55,Purchase!$D:$D,Waterfall!$C55,Purchase!$C:$C,Waterfall!DI$1)</f>
        <v>0</v>
      </c>
      <c r="DJ55" s="4">
        <f>SUMIFS(Purchase!$F:$F,Purchase!$A:$A,Waterfall!$A55,Purchase!$D:$D,Waterfall!$C55,Purchase!$C:$C,Waterfall!DJ$1)</f>
        <v>0</v>
      </c>
      <c r="DK55" s="4">
        <f>SUMIFS(Purchase!$F:$F,Purchase!$A:$A,Waterfall!$A55,Purchase!$D:$D,Waterfall!$C55,Purchase!$C:$C,Waterfall!DK$1)</f>
        <v>0</v>
      </c>
      <c r="DL55" s="4">
        <f>SUMIFS(Purchase!$F:$F,Purchase!$A:$A,Waterfall!$A55,Purchase!$D:$D,Waterfall!$C55,Purchase!$C:$C,Waterfall!DL$1)</f>
        <v>0</v>
      </c>
      <c r="DM55" s="4">
        <f>SUMIFS(Purchase!$F:$F,Purchase!$A:$A,Waterfall!$A55,Purchase!$D:$D,Waterfall!$C55,Purchase!$C:$C,Waterfall!DM$1)</f>
        <v>0</v>
      </c>
      <c r="DN55" s="4">
        <f>SUMIFS(Purchase!$F:$F,Purchase!$A:$A,Waterfall!$A55,Purchase!$D:$D,Waterfall!$C55,Purchase!$C:$C,Waterfall!DN$1)</f>
        <v>0</v>
      </c>
      <c r="DO55" s="4">
        <f>SUMIFS(Purchase!$F:$F,Purchase!$A:$A,Waterfall!$A55,Purchase!$D:$D,Waterfall!$C55,Purchase!$C:$C,Waterfall!DO$1)</f>
        <v>0</v>
      </c>
      <c r="DP55" s="4">
        <f>SUMIFS(Purchase!$F:$F,Purchase!$A:$A,Waterfall!$A55,Purchase!$D:$D,Waterfall!$C55,Purchase!$C:$C,Waterfall!DP$1)</f>
        <v>0</v>
      </c>
      <c r="DQ55" s="4">
        <f>SUMIFS(Purchase!$F:$F,Purchase!$A:$A,Waterfall!$A55,Purchase!$D:$D,Waterfall!$C55,Purchase!$C:$C,Waterfall!DQ$1)</f>
        <v>0</v>
      </c>
      <c r="DR55" s="4">
        <f>SUMIFS(Purchase!$F:$F,Purchase!$A:$A,Waterfall!$A55,Purchase!$D:$D,Waterfall!$C55,Purchase!$C:$C,Waterfall!DR$1)</f>
        <v>0</v>
      </c>
      <c r="DS55" s="4">
        <f>SUMIFS(Purchase!$F:$F,Purchase!$A:$A,Waterfall!$A55,Purchase!$D:$D,Waterfall!$C55,Purchase!$C:$C,Waterfall!DS$1)</f>
        <v>0</v>
      </c>
      <c r="DT55" s="4">
        <f>SUMIFS(Purchase!$F:$F,Purchase!$A:$A,Waterfall!$A55,Purchase!$D:$D,Waterfall!$C55,Purchase!$C:$C,Waterfall!DT$1)</f>
        <v>0</v>
      </c>
      <c r="DU55" s="4">
        <f>SUMIFS(Purchase!$F:$F,Purchase!$A:$A,Waterfall!$A55,Purchase!$D:$D,Waterfall!$C55,Purchase!$C:$C,Waterfall!DU$1)</f>
        <v>0</v>
      </c>
      <c r="DV55" s="4">
        <f>SUMIFS(Purchase!$F:$F,Purchase!$A:$A,Waterfall!$A55,Purchase!$D:$D,Waterfall!$C55,Purchase!$C:$C,Waterfall!DV$1)</f>
        <v>0</v>
      </c>
      <c r="DW55" s="4">
        <f>SUMIFS(Purchase!$F:$F,Purchase!$A:$A,Waterfall!$A55,Purchase!$D:$D,Waterfall!$C55,Purchase!$C:$C,Waterfall!DW$1)</f>
        <v>0</v>
      </c>
      <c r="DX55" s="4">
        <f>SUMIFS(Purchase!$F:$F,Purchase!$A:$A,Waterfall!$A55,Purchase!$D:$D,Waterfall!$C55,Purchase!$C:$C,Waterfall!DX$1)</f>
        <v>0</v>
      </c>
      <c r="DY55" s="4">
        <f>SUMIFS(Purchase!$F:$F,Purchase!$A:$A,Waterfall!$A55,Purchase!$D:$D,Waterfall!$C55,Purchase!$C:$C,Waterfall!DY$1)</f>
        <v>0</v>
      </c>
      <c r="DZ55" s="4">
        <f>SUMIFS(Purchase!$F:$F,Purchase!$A:$A,Waterfall!$A55,Purchase!$D:$D,Waterfall!$C55,Purchase!$C:$C,Waterfall!DZ$1)</f>
        <v>0</v>
      </c>
      <c r="EA55" s="4">
        <f>SUMIFS(Purchase!$F:$F,Purchase!$A:$A,Waterfall!$A55,Purchase!$D:$D,Waterfall!$C55,Purchase!$C:$C,Waterfall!EA$1)</f>
        <v>0</v>
      </c>
      <c r="EB55" s="4">
        <f>SUMIFS(Purchase!$F:$F,Purchase!$A:$A,Waterfall!$A55,Purchase!$D:$D,Waterfall!$C55,Purchase!$C:$C,Waterfall!EB$1)</f>
        <v>0</v>
      </c>
      <c r="EC55" s="4">
        <f>SUMIFS(Purchase!$F:$F,Purchase!$A:$A,Waterfall!$A55,Purchase!$D:$D,Waterfall!$C55,Purchase!$C:$C,Waterfall!EC$1)</f>
        <v>0</v>
      </c>
      <c r="ED55" s="4">
        <f>SUMIFS(Purchase!$F:$F,Purchase!$A:$A,Waterfall!$A55,Purchase!$D:$D,Waterfall!$C55,Purchase!$C:$C,Waterfall!ED$1)</f>
        <v>0</v>
      </c>
      <c r="EE55" s="4">
        <f>SUMIFS(Purchase!$F:$F,Purchase!$A:$A,Waterfall!$A55,Purchase!$D:$D,Waterfall!$C55,Purchase!$C:$C,Waterfall!EE$1)</f>
        <v>0</v>
      </c>
      <c r="EF55" s="4">
        <f>SUMIFS(Purchase!$F:$F,Purchase!$A:$A,Waterfall!$A55,Purchase!$D:$D,Waterfall!$C55,Purchase!$C:$C,Waterfall!EF$1)</f>
        <v>0</v>
      </c>
      <c r="EG55" s="4">
        <f>SUMIFS(Purchase!$F:$F,Purchase!$A:$A,Waterfall!$A55,Purchase!$D:$D,Waterfall!$C55,Purchase!$C:$C,Waterfall!EG$1)</f>
        <v>0</v>
      </c>
      <c r="EH55" s="4">
        <f>SUMIFS(Purchase!$F:$F,Purchase!$A:$A,Waterfall!$A55,Purchase!$D:$D,Waterfall!$C55,Purchase!$C:$C,Waterfall!EH$1)</f>
        <v>0</v>
      </c>
      <c r="EI55" s="4">
        <f>SUMIFS(Purchase!$F:$F,Purchase!$A:$A,Waterfall!$A55,Purchase!$D:$D,Waterfall!$C55,Purchase!$C:$C,Waterfall!EI$1)</f>
        <v>0</v>
      </c>
      <c r="EJ55" s="4">
        <f>SUMIFS(Purchase!$F:$F,Purchase!$A:$A,Waterfall!$A55,Purchase!$D:$D,Waterfall!$C55,Purchase!$C:$C,Waterfall!EJ$1)</f>
        <v>0</v>
      </c>
      <c r="EK55" s="4">
        <f>SUMIFS(Purchase!$F:$F,Purchase!$A:$A,Waterfall!$A55,Purchase!$D:$D,Waterfall!$C55,Purchase!$C:$C,Waterfall!EK$1)</f>
        <v>0</v>
      </c>
      <c r="EL55" s="4">
        <f>SUMIFS(Purchase!$F:$F,Purchase!$A:$A,Waterfall!$A55,Purchase!$D:$D,Waterfall!$C55,Purchase!$C:$C,Waterfall!EL$1)</f>
        <v>0</v>
      </c>
      <c r="EM55" s="4">
        <f>SUMIFS(Purchase!$F:$F,Purchase!$A:$A,Waterfall!$A55,Purchase!$D:$D,Waterfall!$C55,Purchase!$C:$C,Waterfall!EM$1)</f>
        <v>0</v>
      </c>
      <c r="EN55" s="4">
        <f>SUMIFS(Purchase!$F:$F,Purchase!$A:$A,Waterfall!$A55,Purchase!$D:$D,Waterfall!$C55,Purchase!$C:$C,Waterfall!EN$1)</f>
        <v>0</v>
      </c>
      <c r="EO55" s="4">
        <f>SUMIFS(Purchase!$F:$F,Purchase!$A:$A,Waterfall!$A55,Purchase!$D:$D,Waterfall!$C55,Purchase!$C:$C,Waterfall!EO$1)</f>
        <v>0</v>
      </c>
      <c r="EP55" s="4">
        <f>SUMIFS(Purchase!$F:$F,Purchase!$A:$A,Waterfall!$A55,Purchase!$D:$D,Waterfall!$C55,Purchase!$C:$C,Waterfall!EP$1)</f>
        <v>0</v>
      </c>
      <c r="EQ55" s="4">
        <f>SUMIFS(Purchase!$F:$F,Purchase!$A:$A,Waterfall!$A55,Purchase!$D:$D,Waterfall!$C55,Purchase!$C:$C,Waterfall!EQ$1)</f>
        <v>0</v>
      </c>
      <c r="ER55" s="4">
        <f>SUMIFS(Purchase!$F:$F,Purchase!$A:$A,Waterfall!$A55,Purchase!$D:$D,Waterfall!$C55,Purchase!$C:$C,Waterfall!ER$1)</f>
        <v>0</v>
      </c>
      <c r="ES55" s="4">
        <f>SUMIFS(Purchase!$F:$F,Purchase!$A:$A,Waterfall!$A55,Purchase!$D:$D,Waterfall!$C55,Purchase!$C:$C,Waterfall!ES$1)</f>
        <v>0</v>
      </c>
      <c r="ET55" s="4">
        <f>SUMIFS(Purchase!$F:$F,Purchase!$A:$A,Waterfall!$A55,Purchase!$D:$D,Waterfall!$C55,Purchase!$C:$C,Waterfall!ET$1)</f>
        <v>0</v>
      </c>
      <c r="EU55" s="4">
        <f>SUMIFS(Purchase!$F:$F,Purchase!$A:$A,Waterfall!$A55,Purchase!$D:$D,Waterfall!$C55,Purchase!$C:$C,Waterfall!EU$1)</f>
        <v>0</v>
      </c>
      <c r="EV55" s="4">
        <f>SUMIFS(Purchase!$F:$F,Purchase!$A:$A,Waterfall!$A55,Purchase!$D:$D,Waterfall!$C55,Purchase!$C:$C,Waterfall!EV$1)</f>
        <v>0</v>
      </c>
      <c r="EW55" s="4">
        <f>SUMIFS(Purchase!$F:$F,Purchase!$A:$A,Waterfall!$A55,Purchase!$D:$D,Waterfall!$C55,Purchase!$C:$C,Waterfall!EW$1)</f>
        <v>0</v>
      </c>
      <c r="EX55" s="4">
        <f>SUMIFS(Purchase!$F:$F,Purchase!$A:$A,Waterfall!$A55,Purchase!$D:$D,Waterfall!$C55,Purchase!$C:$C,Waterfall!EX$1)</f>
        <v>0</v>
      </c>
      <c r="EY55" s="4">
        <f>SUMIFS(Purchase!$F:$F,Purchase!$A:$A,Waterfall!$A55,Purchase!$D:$D,Waterfall!$C55,Purchase!$C:$C,Waterfall!EY$1)</f>
        <v>0</v>
      </c>
      <c r="EZ55" s="4">
        <f>SUMIFS(Purchase!$F:$F,Purchase!$A:$A,Waterfall!$A55,Purchase!$D:$D,Waterfall!$C55,Purchase!$C:$C,Waterfall!EZ$1)</f>
        <v>0</v>
      </c>
      <c r="FA55" s="4">
        <f>SUMIFS(Purchase!$F:$F,Purchase!$A:$A,Waterfall!$A55,Purchase!$D:$D,Waterfall!$C55,Purchase!$C:$C,Waterfall!FA$1)</f>
        <v>0</v>
      </c>
      <c r="FB55" s="4">
        <f>SUMIFS(Purchase!$F:$F,Purchase!$A:$A,Waterfall!$A55,Purchase!$D:$D,Waterfall!$C55,Purchase!$C:$C,Waterfall!FB$1)</f>
        <v>0</v>
      </c>
      <c r="FC55" s="4">
        <f>SUMIFS(Purchase!$F:$F,Purchase!$A:$A,Waterfall!$A55,Purchase!$D:$D,Waterfall!$C55,Purchase!$C:$C,Waterfall!FC$1)</f>
        <v>0</v>
      </c>
      <c r="FD55" s="4">
        <f>SUMIFS(Purchase!$F:$F,Purchase!$A:$A,Waterfall!$A55,Purchase!$D:$D,Waterfall!$C55,Purchase!$C:$C,Waterfall!FD$1)</f>
        <v>0</v>
      </c>
      <c r="FE55" s="4">
        <f>SUMIFS(Purchase!$F:$F,Purchase!$A:$A,Waterfall!$A55,Purchase!$D:$D,Waterfall!$C55,Purchase!$C:$C,Waterfall!FE$1)</f>
        <v>0</v>
      </c>
      <c r="FF55" s="4">
        <f>SUMIFS(Purchase!$F:$F,Purchase!$A:$A,Waterfall!$A55,Purchase!$D:$D,Waterfall!$C55,Purchase!$C:$C,Waterfall!FF$1)</f>
        <v>0</v>
      </c>
      <c r="FG55" s="4">
        <f>SUMIFS(Purchase!$F:$F,Purchase!$A:$A,Waterfall!$A55,Purchase!$D:$D,Waterfall!$C55,Purchase!$C:$C,Waterfall!FG$1)</f>
        <v>0</v>
      </c>
      <c r="FH55" s="4">
        <f>SUMIFS(Purchase!$F:$F,Purchase!$A:$A,Waterfall!$A55,Purchase!$D:$D,Waterfall!$C55,Purchase!$C:$C,Waterfall!FH$1)</f>
        <v>0</v>
      </c>
      <c r="FI55" s="4">
        <f>SUMIFS(Purchase!$F:$F,Purchase!$A:$A,Waterfall!$A55,Purchase!$D:$D,Waterfall!$C55,Purchase!$C:$C,Waterfall!FI$1)</f>
        <v>0</v>
      </c>
      <c r="FJ55" s="4">
        <f>SUMIFS(Purchase!$F:$F,Purchase!$A:$A,Waterfall!$A55,Purchase!$D:$D,Waterfall!$C55,Purchase!$C:$C,Waterfall!FJ$1)</f>
        <v>0</v>
      </c>
      <c r="FK55" s="4">
        <f>SUMIFS(Purchase!$F:$F,Purchase!$A:$A,Waterfall!$A55,Purchase!$D:$D,Waterfall!$C55,Purchase!$C:$C,Waterfall!FK$1)</f>
        <v>0</v>
      </c>
      <c r="FL55" s="4">
        <f>SUMIFS(Purchase!$F:$F,Purchase!$A:$A,Waterfall!$A55,Purchase!$D:$D,Waterfall!$C55,Purchase!$C:$C,Waterfall!FL$1)</f>
        <v>0</v>
      </c>
      <c r="FM55" s="4">
        <f>SUMIFS(Purchase!$F:$F,Purchase!$A:$A,Waterfall!$A55,Purchase!$D:$D,Waterfall!$C55,Purchase!$C:$C,Waterfall!FM$1)</f>
        <v>0</v>
      </c>
      <c r="FN55" s="4">
        <f>SUMIFS(Purchase!$F:$F,Purchase!$A:$A,Waterfall!$A55,Purchase!$D:$D,Waterfall!$C55,Purchase!$C:$C,Waterfall!FN$1)</f>
        <v>0</v>
      </c>
      <c r="FO55" s="4">
        <f>SUMIFS(Purchase!$F:$F,Purchase!$A:$A,Waterfall!$A55,Purchase!$D:$D,Waterfall!$C55,Purchase!$C:$C,Waterfall!FO$1)</f>
        <v>0</v>
      </c>
      <c r="FP55" s="4">
        <f>SUMIFS(Purchase!$F:$F,Purchase!$A:$A,Waterfall!$A55,Purchase!$D:$D,Waterfall!$C55,Purchase!$C:$C,Waterfall!FP$1)</f>
        <v>0</v>
      </c>
      <c r="FQ55" s="4">
        <f>SUMIFS(Purchase!$F:$F,Purchase!$A:$A,Waterfall!$A55,Purchase!$D:$D,Waterfall!$C55,Purchase!$C:$C,Waterfall!FQ$1)</f>
        <v>0</v>
      </c>
      <c r="FR55" s="4">
        <f>SUMIFS(Purchase!$F:$F,Purchase!$A:$A,Waterfall!$A55,Purchase!$D:$D,Waterfall!$C55,Purchase!$C:$C,Waterfall!FR$1)</f>
        <v>0</v>
      </c>
      <c r="FS55" s="4">
        <f>SUMIFS(Purchase!$F:$F,Purchase!$A:$A,Waterfall!$A55,Purchase!$D:$D,Waterfall!$C55,Purchase!$C:$C,Waterfall!FS$1)</f>
        <v>0</v>
      </c>
      <c r="FT55" s="4">
        <f>SUMIFS(Purchase!$F:$F,Purchase!$A:$A,Waterfall!$A55,Purchase!$D:$D,Waterfall!$C55,Purchase!$C:$C,Waterfall!FT$1)</f>
        <v>0</v>
      </c>
      <c r="FU55" s="4">
        <f>SUMIFS(Purchase!$F:$F,Purchase!$A:$A,Waterfall!$A55,Purchase!$D:$D,Waterfall!$C55,Purchase!$C:$C,Waterfall!FU$1)</f>
        <v>0</v>
      </c>
      <c r="FV55" s="4">
        <f>SUMIFS(Purchase!$F:$F,Purchase!$A:$A,Waterfall!$A55,Purchase!$D:$D,Waterfall!$C55,Purchase!$C:$C,Waterfall!FV$1)</f>
        <v>0</v>
      </c>
      <c r="FW55" s="4">
        <f>SUMIFS(Purchase!$F:$F,Purchase!$A:$A,Waterfall!$A55,Purchase!$D:$D,Waterfall!$C55,Purchase!$C:$C,Waterfall!FW$1)</f>
        <v>0</v>
      </c>
      <c r="FX55" s="4">
        <f>SUMIFS(Purchase!$F:$F,Purchase!$A:$A,Waterfall!$A55,Purchase!$D:$D,Waterfall!$C55,Purchase!$C:$C,Waterfall!FX$1)</f>
        <v>0</v>
      </c>
      <c r="FY55" s="4">
        <f>SUMIFS(Purchase!$F:$F,Purchase!$A:$A,Waterfall!$A55,Purchase!$D:$D,Waterfall!$C55,Purchase!$C:$C,Waterfall!FY$1)</f>
        <v>0</v>
      </c>
      <c r="FZ55" s="4">
        <f>SUMIFS(Purchase!$F:$F,Purchase!$A:$A,Waterfall!$A55,Purchase!$D:$D,Waterfall!$C55,Purchase!$C:$C,Waterfall!FZ$1)</f>
        <v>0</v>
      </c>
      <c r="GA55" s="4">
        <f>SUMIFS(Purchase!$F:$F,Purchase!$A:$A,Waterfall!$A55,Purchase!$D:$D,Waterfall!$C55,Purchase!$C:$C,Waterfall!GA$1)</f>
        <v>0</v>
      </c>
      <c r="GB55" s="4">
        <f>SUMIFS(Purchase!$F:$F,Purchase!$A:$A,Waterfall!$A55,Purchase!$D:$D,Waterfall!$C55,Purchase!$C:$C,Waterfall!GB$1)</f>
        <v>0</v>
      </c>
      <c r="GC55" s="4">
        <f>SUMIFS(Purchase!$F:$F,Purchase!$A:$A,Waterfall!$A55,Purchase!$D:$D,Waterfall!$C55,Purchase!$C:$C,Waterfall!GC$1)</f>
        <v>0</v>
      </c>
      <c r="GD55" s="4">
        <f>SUMIFS(Purchase!$F:$F,Purchase!$A:$A,Waterfall!$A55,Purchase!$D:$D,Waterfall!$C55,Purchase!$C:$C,Waterfall!GD$1)</f>
        <v>0</v>
      </c>
      <c r="GE55" s="4">
        <f>SUMIFS(Purchase!$F:$F,Purchase!$A:$A,Waterfall!$A55,Purchase!$D:$D,Waterfall!$C55,Purchase!$C:$C,Waterfall!GE$1)</f>
        <v>0</v>
      </c>
      <c r="GF55" s="4">
        <f>SUMIFS(Purchase!$F:$F,Purchase!$A:$A,Waterfall!$A55,Purchase!$D:$D,Waterfall!$C55,Purchase!$C:$C,Waterfall!GF$1)</f>
        <v>0</v>
      </c>
      <c r="GG55" s="4">
        <f>SUMIFS(Purchase!$F:$F,Purchase!$A:$A,Waterfall!$A55,Purchase!$D:$D,Waterfall!$C55,Purchase!$C:$C,Waterfall!GG$1)</f>
        <v>0</v>
      </c>
      <c r="GH55" s="4">
        <f>SUMIFS(Purchase!$F:$F,Purchase!$A:$A,Waterfall!$A55,Purchase!$D:$D,Waterfall!$C55,Purchase!$C:$C,Waterfall!GH$1)</f>
        <v>0</v>
      </c>
      <c r="GI55" s="4">
        <f>SUMIFS(Purchase!$F:$F,Purchase!$A:$A,Waterfall!$A55,Purchase!$D:$D,Waterfall!$C55,Purchase!$C:$C,Waterfall!GI$1)</f>
        <v>0</v>
      </c>
    </row>
    <row r="56" spans="1:191" x14ac:dyDescent="0.35">
      <c r="A56" s="8">
        <f t="shared" si="3"/>
        <v>1</v>
      </c>
      <c r="B56" s="2" t="str">
        <f>VLOOKUP($A56,Centers!$B$1:$C$120,2,)</f>
        <v>GATE</v>
      </c>
      <c r="C56" s="3">
        <v>44933</v>
      </c>
      <c r="D56" s="4">
        <f>IF($A56=1,SUM(SUMIFS(Indent!$E:$E,Indent!$C:$C,Waterfall!$C56,Indent!$A:$A,Centers!$A$2),SUMIFS(Indent!$E:$E,Indent!$C:$C,Waterfall!$C56,Indent!$A:$A,Centers!$A$3),SUMIFS(Indent!$E:$E,Indent!$C:$C,Waterfall!$C56,Indent!$A:$A,Centers!$A$4),SUMIFS(Indent!$E:$E,Indent!$C:$C,Waterfall!$C56,Indent!$A:$A,Centers!$A$5),SUMIFS(Indent!$E:$E,Indent!$C:$C,Waterfall!$C56,Indent!$A:$A,Centers!$A$6),SUMIFS(Indent!$E:$E,Indent!$C:$C,Waterfall!$C56,Indent!$A:$A,Centers!$A$7),SUMIFS(Indent!$E:$E,Indent!$C:$C,Waterfall!$C56,Indent!$A:$A,Centers!$A$8)),SUMIFS(Indent!$E:$E,Indent!$C:$C,Waterfall!$C56,Indent!$A:$A,$A56))</f>
        <v>31455</v>
      </c>
      <c r="E56" s="4">
        <f>SUMIFS(Purchase!$F:$F,Purchase!$A:$A,Waterfall!$A56,Purchase!$D:$D,Waterfall!$C56,Purchase!$C:$C,Waterfall!E$1)</f>
        <v>0</v>
      </c>
      <c r="F56" s="4">
        <f>SUMIFS(Purchase!$F:$F,Purchase!$A:$A,Waterfall!$A56,Purchase!$D:$D,Waterfall!$C56,Purchase!$C:$C,Waterfall!F$1)</f>
        <v>0</v>
      </c>
      <c r="G56" s="4">
        <f>SUMIFS(Purchase!$F:$F,Purchase!$A:$A,Waterfall!$A56,Purchase!$D:$D,Waterfall!$C56,Purchase!$C:$C,Waterfall!G$1)</f>
        <v>0</v>
      </c>
      <c r="H56" s="4">
        <f>SUMIFS(Purchase!$F:$F,Purchase!$A:$A,Waterfall!$A56,Purchase!$D:$D,Waterfall!$C56,Purchase!$C:$C,Waterfall!H$1)</f>
        <v>0</v>
      </c>
      <c r="I56" s="4">
        <f>SUMIFS(Purchase!$F:$F,Purchase!$A:$A,Waterfall!$A56,Purchase!$D:$D,Waterfall!$C56,Purchase!$C:$C,Waterfall!I$1)</f>
        <v>0</v>
      </c>
      <c r="J56" s="4">
        <f>SUMIFS(Purchase!$F:$F,Purchase!$A:$A,Waterfall!$A56,Purchase!$D:$D,Waterfall!$C56,Purchase!$C:$C,Waterfall!J$1)</f>
        <v>0</v>
      </c>
      <c r="K56" s="4">
        <f>SUMIFS(Purchase!$F:$F,Purchase!$A:$A,Waterfall!$A56,Purchase!$D:$D,Waterfall!$C56,Purchase!$C:$C,Waterfall!K$1)</f>
        <v>0</v>
      </c>
      <c r="L56" s="4">
        <f>SUMIFS(Purchase!$F:$F,Purchase!$A:$A,Waterfall!$A56,Purchase!$D:$D,Waterfall!$C56,Purchase!$C:$C,Waterfall!L$1)</f>
        <v>0</v>
      </c>
      <c r="M56" s="4">
        <f>SUMIFS(Purchase!$F:$F,Purchase!$A:$A,Waterfall!$A56,Purchase!$D:$D,Waterfall!$C56,Purchase!$C:$C,Waterfall!M$1)</f>
        <v>0</v>
      </c>
      <c r="N56" s="4">
        <f>SUMIFS(Purchase!$F:$F,Purchase!$A:$A,Waterfall!$A56,Purchase!$D:$D,Waterfall!$C56,Purchase!$C:$C,Waterfall!N$1)</f>
        <v>0</v>
      </c>
      <c r="O56" s="4">
        <f>SUMIFS(Purchase!$F:$F,Purchase!$A:$A,Waterfall!$A56,Purchase!$D:$D,Waterfall!$C56,Purchase!$C:$C,Waterfall!O$1)</f>
        <v>0</v>
      </c>
      <c r="P56" s="4">
        <f>SUMIFS(Purchase!$F:$F,Purchase!$A:$A,Waterfall!$A56,Purchase!$D:$D,Waterfall!$C56,Purchase!$C:$C,Waterfall!P$1)</f>
        <v>0</v>
      </c>
      <c r="Q56" s="4">
        <f>SUMIFS(Purchase!$F:$F,Purchase!$A:$A,Waterfall!$A56,Purchase!$D:$D,Waterfall!$C56,Purchase!$C:$C,Waterfall!Q$1)</f>
        <v>0</v>
      </c>
      <c r="R56" s="4">
        <f>SUMIFS(Purchase!$F:$F,Purchase!$A:$A,Waterfall!$A56,Purchase!$D:$D,Waterfall!$C56,Purchase!$C:$C,Waterfall!R$1)</f>
        <v>0</v>
      </c>
      <c r="S56" s="4">
        <f>SUMIFS(Purchase!$F:$F,Purchase!$A:$A,Waterfall!$A56,Purchase!$D:$D,Waterfall!$C56,Purchase!$C:$C,Waterfall!S$1)</f>
        <v>0</v>
      </c>
      <c r="T56" s="4">
        <f>SUMIFS(Purchase!$F:$F,Purchase!$A:$A,Waterfall!$A56,Purchase!$D:$D,Waterfall!$C56,Purchase!$C:$C,Waterfall!T$1)</f>
        <v>0</v>
      </c>
      <c r="U56" s="4">
        <f>SUMIFS(Purchase!$F:$F,Purchase!$A:$A,Waterfall!$A56,Purchase!$D:$D,Waterfall!$C56,Purchase!$C:$C,Waterfall!U$1)</f>
        <v>0</v>
      </c>
      <c r="V56" s="4">
        <f>SUMIFS(Purchase!$F:$F,Purchase!$A:$A,Waterfall!$A56,Purchase!$D:$D,Waterfall!$C56,Purchase!$C:$C,Waterfall!V$1)</f>
        <v>0</v>
      </c>
      <c r="W56" s="4">
        <f>SUMIFS(Purchase!$F:$F,Purchase!$A:$A,Waterfall!$A56,Purchase!$D:$D,Waterfall!$C56,Purchase!$C:$C,Waterfall!W$1)</f>
        <v>0</v>
      </c>
      <c r="X56" s="4">
        <f>SUMIFS(Purchase!$F:$F,Purchase!$A:$A,Waterfall!$A56,Purchase!$D:$D,Waterfall!$C56,Purchase!$C:$C,Waterfall!X$1)</f>
        <v>0</v>
      </c>
      <c r="Y56" s="4">
        <f>SUMIFS(Purchase!$F:$F,Purchase!$A:$A,Waterfall!$A56,Purchase!$D:$D,Waterfall!$C56,Purchase!$C:$C,Waterfall!Y$1)</f>
        <v>0</v>
      </c>
      <c r="Z56" s="4">
        <f>SUMIFS(Purchase!$F:$F,Purchase!$A:$A,Waterfall!$A56,Purchase!$D:$D,Waterfall!$C56,Purchase!$C:$C,Waterfall!Z$1)</f>
        <v>0</v>
      </c>
      <c r="AA56" s="4">
        <f>SUMIFS(Purchase!$F:$F,Purchase!$A:$A,Waterfall!$A56,Purchase!$D:$D,Waterfall!$C56,Purchase!$C:$C,Waterfall!AA$1)</f>
        <v>0</v>
      </c>
      <c r="AB56" s="4">
        <f>SUMIFS(Purchase!$F:$F,Purchase!$A:$A,Waterfall!$A56,Purchase!$D:$D,Waterfall!$C56,Purchase!$C:$C,Waterfall!AB$1)</f>
        <v>0</v>
      </c>
      <c r="AC56" s="4">
        <f>SUMIFS(Purchase!$F:$F,Purchase!$A:$A,Waterfall!$A56,Purchase!$D:$D,Waterfall!$C56,Purchase!$C:$C,Waterfall!AC$1)</f>
        <v>0</v>
      </c>
      <c r="AD56" s="4">
        <f>SUMIFS(Purchase!$F:$F,Purchase!$A:$A,Waterfall!$A56,Purchase!$D:$D,Waterfall!$C56,Purchase!$C:$C,Waterfall!AD$1)</f>
        <v>0</v>
      </c>
      <c r="AE56" s="4">
        <f>SUMIFS(Purchase!$F:$F,Purchase!$A:$A,Waterfall!$A56,Purchase!$D:$D,Waterfall!$C56,Purchase!$C:$C,Waterfall!AE$1)</f>
        <v>0</v>
      </c>
      <c r="AF56" s="4">
        <f>SUMIFS(Purchase!$F:$F,Purchase!$A:$A,Waterfall!$A56,Purchase!$D:$D,Waterfall!$C56,Purchase!$C:$C,Waterfall!AF$1)</f>
        <v>0</v>
      </c>
      <c r="AG56" s="4">
        <f>SUMIFS(Purchase!$F:$F,Purchase!$A:$A,Waterfall!$A56,Purchase!$D:$D,Waterfall!$C56,Purchase!$C:$C,Waterfall!AG$1)</f>
        <v>0</v>
      </c>
      <c r="AH56" s="4">
        <f>SUMIFS(Purchase!$F:$F,Purchase!$A:$A,Waterfall!$A56,Purchase!$D:$D,Waterfall!$C56,Purchase!$C:$C,Waterfall!AH$1)</f>
        <v>0</v>
      </c>
      <c r="AI56" s="4">
        <f>SUMIFS(Purchase!$F:$F,Purchase!$A:$A,Waterfall!$A56,Purchase!$D:$D,Waterfall!$C56,Purchase!$C:$C,Waterfall!AI$1)</f>
        <v>0</v>
      </c>
      <c r="AJ56" s="4">
        <f>SUMIFS(Purchase!$F:$F,Purchase!$A:$A,Waterfall!$A56,Purchase!$D:$D,Waterfall!$C56,Purchase!$C:$C,Waterfall!AJ$1)</f>
        <v>0</v>
      </c>
      <c r="AK56" s="4">
        <f>SUMIFS(Purchase!$F:$F,Purchase!$A:$A,Waterfall!$A56,Purchase!$D:$D,Waterfall!$C56,Purchase!$C:$C,Waterfall!AK$1)</f>
        <v>0</v>
      </c>
      <c r="AL56" s="4">
        <f>SUMIFS(Purchase!$F:$F,Purchase!$A:$A,Waterfall!$A56,Purchase!$D:$D,Waterfall!$C56,Purchase!$C:$C,Waterfall!AL$1)</f>
        <v>0</v>
      </c>
      <c r="AM56" s="4">
        <f>SUMIFS(Purchase!$F:$F,Purchase!$A:$A,Waterfall!$A56,Purchase!$D:$D,Waterfall!$C56,Purchase!$C:$C,Waterfall!AM$1)</f>
        <v>0</v>
      </c>
      <c r="AN56" s="4">
        <f>SUMIFS(Purchase!$F:$F,Purchase!$A:$A,Waterfall!$A56,Purchase!$D:$D,Waterfall!$C56,Purchase!$C:$C,Waterfall!AN$1)</f>
        <v>0</v>
      </c>
      <c r="AO56" s="4">
        <f>SUMIFS(Purchase!$F:$F,Purchase!$A:$A,Waterfall!$A56,Purchase!$D:$D,Waterfall!$C56,Purchase!$C:$C,Waterfall!AO$1)</f>
        <v>0</v>
      </c>
      <c r="AP56" s="4">
        <f>SUMIFS(Purchase!$F:$F,Purchase!$A:$A,Waterfall!$A56,Purchase!$D:$D,Waterfall!$C56,Purchase!$C:$C,Waterfall!AP$1)</f>
        <v>0</v>
      </c>
      <c r="AQ56" s="4">
        <f>SUMIFS(Purchase!$F:$F,Purchase!$A:$A,Waterfall!$A56,Purchase!$D:$D,Waterfall!$C56,Purchase!$C:$C,Waterfall!AQ$1)</f>
        <v>0</v>
      </c>
      <c r="AR56" s="4">
        <f>SUMIFS(Purchase!$F:$F,Purchase!$A:$A,Waterfall!$A56,Purchase!$D:$D,Waterfall!$C56,Purchase!$C:$C,Waterfall!AR$1)</f>
        <v>0</v>
      </c>
      <c r="AS56" s="4">
        <f>SUMIFS(Purchase!$F:$F,Purchase!$A:$A,Waterfall!$A56,Purchase!$D:$D,Waterfall!$C56,Purchase!$C:$C,Waterfall!AS$1)</f>
        <v>0</v>
      </c>
      <c r="AT56" s="4">
        <f>SUMIFS(Purchase!$F:$F,Purchase!$A:$A,Waterfall!$A56,Purchase!$D:$D,Waterfall!$C56,Purchase!$C:$C,Waterfall!AT$1)</f>
        <v>0</v>
      </c>
      <c r="AU56" s="4">
        <f>SUMIFS(Purchase!$F:$F,Purchase!$A:$A,Waterfall!$A56,Purchase!$D:$D,Waterfall!$C56,Purchase!$C:$C,Waterfall!AU$1)</f>
        <v>0</v>
      </c>
      <c r="AV56" s="4">
        <f>SUMIFS(Purchase!$F:$F,Purchase!$A:$A,Waterfall!$A56,Purchase!$D:$D,Waterfall!$C56,Purchase!$C:$C,Waterfall!AV$1)</f>
        <v>0</v>
      </c>
      <c r="AW56" s="4">
        <f>SUMIFS(Purchase!$F:$F,Purchase!$A:$A,Waterfall!$A56,Purchase!$D:$D,Waterfall!$C56,Purchase!$C:$C,Waterfall!AW$1)</f>
        <v>0</v>
      </c>
      <c r="AX56" s="4">
        <f>SUMIFS(Purchase!$F:$F,Purchase!$A:$A,Waterfall!$A56,Purchase!$D:$D,Waterfall!$C56,Purchase!$C:$C,Waterfall!AX$1)</f>
        <v>0</v>
      </c>
      <c r="AY56" s="4">
        <f>SUMIFS(Purchase!$F:$F,Purchase!$A:$A,Waterfall!$A56,Purchase!$D:$D,Waterfall!$C56,Purchase!$C:$C,Waterfall!AY$1)</f>
        <v>0</v>
      </c>
      <c r="AZ56" s="4">
        <f>SUMIFS(Purchase!$F:$F,Purchase!$A:$A,Waterfall!$A56,Purchase!$D:$D,Waterfall!$C56,Purchase!$C:$C,Waterfall!AZ$1)</f>
        <v>0</v>
      </c>
      <c r="BA56" s="4">
        <f>SUMIFS(Purchase!$F:$F,Purchase!$A:$A,Waterfall!$A56,Purchase!$D:$D,Waterfall!$C56,Purchase!$C:$C,Waterfall!BA$1)</f>
        <v>0</v>
      </c>
      <c r="BB56" s="4">
        <f>SUMIFS(Purchase!$F:$F,Purchase!$A:$A,Waterfall!$A56,Purchase!$D:$D,Waterfall!$C56,Purchase!$C:$C,Waterfall!BB$1)</f>
        <v>0</v>
      </c>
      <c r="BC56" s="4">
        <f>SUMIFS(Purchase!$F:$F,Purchase!$A:$A,Waterfall!$A56,Purchase!$D:$D,Waterfall!$C56,Purchase!$C:$C,Waterfall!BC$1)</f>
        <v>0</v>
      </c>
      <c r="BD56" s="4">
        <f>SUMIFS(Purchase!$F:$F,Purchase!$A:$A,Waterfall!$A56,Purchase!$D:$D,Waterfall!$C56,Purchase!$C:$C,Waterfall!BD$1)</f>
        <v>0</v>
      </c>
      <c r="BE56" s="4">
        <f>SUMIFS(Purchase!$F:$F,Purchase!$A:$A,Waterfall!$A56,Purchase!$D:$D,Waterfall!$C56,Purchase!$C:$C,Waterfall!BE$1)</f>
        <v>2325</v>
      </c>
      <c r="BF56" s="4">
        <f>SUMIFS(Purchase!$F:$F,Purchase!$A:$A,Waterfall!$A56,Purchase!$D:$D,Waterfall!$C56,Purchase!$C:$C,Waterfall!BF$1)</f>
        <v>11615.69</v>
      </c>
      <c r="BG56" s="4">
        <f>SUMIFS(Purchase!$F:$F,Purchase!$A:$A,Waterfall!$A56,Purchase!$D:$D,Waterfall!$C56,Purchase!$C:$C,Waterfall!BG$1)</f>
        <v>9350.83</v>
      </c>
      <c r="BH56" s="4">
        <f>SUMIFS(Purchase!$F:$F,Purchase!$A:$A,Waterfall!$A56,Purchase!$D:$D,Waterfall!$C56,Purchase!$C:$C,Waterfall!BH$1)</f>
        <v>8496.76</v>
      </c>
      <c r="BI56" s="4">
        <f>SUMIFS(Purchase!$F:$F,Purchase!$A:$A,Waterfall!$A56,Purchase!$D:$D,Waterfall!$C56,Purchase!$C:$C,Waterfall!BI$1)</f>
        <v>4575.0600000000004</v>
      </c>
      <c r="BJ56" s="4">
        <f>SUMIFS(Purchase!$F:$F,Purchase!$A:$A,Waterfall!$A56,Purchase!$D:$D,Waterfall!$C56,Purchase!$C:$C,Waterfall!BJ$1)</f>
        <v>179.98</v>
      </c>
      <c r="BK56" s="4">
        <f>SUMIFS(Purchase!$F:$F,Purchase!$A:$A,Waterfall!$A56,Purchase!$D:$D,Waterfall!$C56,Purchase!$C:$C,Waterfall!BK$1)</f>
        <v>0</v>
      </c>
      <c r="BL56" s="4">
        <f>SUMIFS(Purchase!$F:$F,Purchase!$A:$A,Waterfall!$A56,Purchase!$D:$D,Waterfall!$C56,Purchase!$C:$C,Waterfall!BL$1)</f>
        <v>0</v>
      </c>
      <c r="BM56" s="4">
        <f>SUMIFS(Purchase!$F:$F,Purchase!$A:$A,Waterfall!$A56,Purchase!$D:$D,Waterfall!$C56,Purchase!$C:$C,Waterfall!BM$1)</f>
        <v>0</v>
      </c>
      <c r="BN56" s="4">
        <f>SUMIFS(Purchase!$F:$F,Purchase!$A:$A,Waterfall!$A56,Purchase!$D:$D,Waterfall!$C56,Purchase!$C:$C,Waterfall!BN$1)</f>
        <v>0</v>
      </c>
      <c r="BO56" s="4">
        <f>SUMIFS(Purchase!$F:$F,Purchase!$A:$A,Waterfall!$A56,Purchase!$D:$D,Waterfall!$C56,Purchase!$C:$C,Waterfall!BO$1)</f>
        <v>0</v>
      </c>
      <c r="BP56" s="4">
        <f>SUMIFS(Purchase!$F:$F,Purchase!$A:$A,Waterfall!$A56,Purchase!$D:$D,Waterfall!$C56,Purchase!$C:$C,Waterfall!BP$1)</f>
        <v>0</v>
      </c>
      <c r="BQ56" s="4">
        <f>SUMIFS(Purchase!$F:$F,Purchase!$A:$A,Waterfall!$A56,Purchase!$D:$D,Waterfall!$C56,Purchase!$C:$C,Waterfall!BQ$1)</f>
        <v>0</v>
      </c>
      <c r="BR56" s="4">
        <f>SUMIFS(Purchase!$F:$F,Purchase!$A:$A,Waterfall!$A56,Purchase!$D:$D,Waterfall!$C56,Purchase!$C:$C,Waterfall!BR$1)</f>
        <v>0</v>
      </c>
      <c r="BS56" s="4">
        <f>SUMIFS(Purchase!$F:$F,Purchase!$A:$A,Waterfall!$A56,Purchase!$D:$D,Waterfall!$C56,Purchase!$C:$C,Waterfall!BS$1)</f>
        <v>0</v>
      </c>
      <c r="BT56" s="4">
        <f>SUMIFS(Purchase!$F:$F,Purchase!$A:$A,Waterfall!$A56,Purchase!$D:$D,Waterfall!$C56,Purchase!$C:$C,Waterfall!BT$1)</f>
        <v>0</v>
      </c>
      <c r="BU56" s="4">
        <f>SUMIFS(Purchase!$F:$F,Purchase!$A:$A,Waterfall!$A56,Purchase!$D:$D,Waterfall!$C56,Purchase!$C:$C,Waterfall!BU$1)</f>
        <v>0</v>
      </c>
      <c r="BV56" s="4">
        <f>SUMIFS(Purchase!$F:$F,Purchase!$A:$A,Waterfall!$A56,Purchase!$D:$D,Waterfall!$C56,Purchase!$C:$C,Waterfall!BV$1)</f>
        <v>0</v>
      </c>
      <c r="BW56" s="4">
        <f>SUMIFS(Purchase!$F:$F,Purchase!$A:$A,Waterfall!$A56,Purchase!$D:$D,Waterfall!$C56,Purchase!$C:$C,Waterfall!BW$1)</f>
        <v>0</v>
      </c>
      <c r="BX56" s="4">
        <f>SUMIFS(Purchase!$F:$F,Purchase!$A:$A,Waterfall!$A56,Purchase!$D:$D,Waterfall!$C56,Purchase!$C:$C,Waterfall!BX$1)</f>
        <v>0</v>
      </c>
      <c r="BY56" s="4">
        <f>SUMIFS(Purchase!$F:$F,Purchase!$A:$A,Waterfall!$A56,Purchase!$D:$D,Waterfall!$C56,Purchase!$C:$C,Waterfall!BY$1)</f>
        <v>0</v>
      </c>
      <c r="BZ56" s="4">
        <f>SUMIFS(Purchase!$F:$F,Purchase!$A:$A,Waterfall!$A56,Purchase!$D:$D,Waterfall!$C56,Purchase!$C:$C,Waterfall!BZ$1)</f>
        <v>0</v>
      </c>
      <c r="CA56" s="4">
        <f>SUMIFS(Purchase!$F:$F,Purchase!$A:$A,Waterfall!$A56,Purchase!$D:$D,Waterfall!$C56,Purchase!$C:$C,Waterfall!CA$1)</f>
        <v>0</v>
      </c>
      <c r="CB56" s="4">
        <f>SUMIFS(Purchase!$F:$F,Purchase!$A:$A,Waterfall!$A56,Purchase!$D:$D,Waterfall!$C56,Purchase!$C:$C,Waterfall!CB$1)</f>
        <v>0</v>
      </c>
      <c r="CC56" s="4">
        <f>SUMIFS(Purchase!$F:$F,Purchase!$A:$A,Waterfall!$A56,Purchase!$D:$D,Waterfall!$C56,Purchase!$C:$C,Waterfall!CC$1)</f>
        <v>0</v>
      </c>
      <c r="CD56" s="4">
        <f>SUMIFS(Purchase!$F:$F,Purchase!$A:$A,Waterfall!$A56,Purchase!$D:$D,Waterfall!$C56,Purchase!$C:$C,Waterfall!CD$1)</f>
        <v>0</v>
      </c>
      <c r="CE56" s="4">
        <f>SUMIFS(Purchase!$F:$F,Purchase!$A:$A,Waterfall!$A56,Purchase!$D:$D,Waterfall!$C56,Purchase!$C:$C,Waterfall!CE$1)</f>
        <v>0</v>
      </c>
      <c r="CF56" s="4">
        <f>SUMIFS(Purchase!$F:$F,Purchase!$A:$A,Waterfall!$A56,Purchase!$D:$D,Waterfall!$C56,Purchase!$C:$C,Waterfall!CF$1)</f>
        <v>0</v>
      </c>
      <c r="CG56" s="4">
        <f>SUMIFS(Purchase!$F:$F,Purchase!$A:$A,Waterfall!$A56,Purchase!$D:$D,Waterfall!$C56,Purchase!$C:$C,Waterfall!CG$1)</f>
        <v>0</v>
      </c>
      <c r="CH56" s="4">
        <f>SUMIFS(Purchase!$F:$F,Purchase!$A:$A,Waterfall!$A56,Purchase!$D:$D,Waterfall!$C56,Purchase!$C:$C,Waterfall!CH$1)</f>
        <v>0</v>
      </c>
      <c r="CI56" s="4">
        <f>SUMIFS(Purchase!$F:$F,Purchase!$A:$A,Waterfall!$A56,Purchase!$D:$D,Waterfall!$C56,Purchase!$C:$C,Waterfall!CI$1)</f>
        <v>0</v>
      </c>
      <c r="CJ56" s="4">
        <f>SUMIFS(Purchase!$F:$F,Purchase!$A:$A,Waterfall!$A56,Purchase!$D:$D,Waterfall!$C56,Purchase!$C:$C,Waterfall!CJ$1)</f>
        <v>0</v>
      </c>
      <c r="CK56" s="4">
        <f>SUMIFS(Purchase!$F:$F,Purchase!$A:$A,Waterfall!$A56,Purchase!$D:$D,Waterfall!$C56,Purchase!$C:$C,Waterfall!CK$1)</f>
        <v>0</v>
      </c>
      <c r="CL56" s="4">
        <f>SUMIFS(Purchase!$F:$F,Purchase!$A:$A,Waterfall!$A56,Purchase!$D:$D,Waterfall!$C56,Purchase!$C:$C,Waterfall!CL$1)</f>
        <v>0</v>
      </c>
      <c r="CM56" s="4">
        <f>SUMIFS(Purchase!$F:$F,Purchase!$A:$A,Waterfall!$A56,Purchase!$D:$D,Waterfall!$C56,Purchase!$C:$C,Waterfall!CM$1)</f>
        <v>0</v>
      </c>
      <c r="CN56" s="4">
        <f>SUMIFS(Purchase!$F:$F,Purchase!$A:$A,Waterfall!$A56,Purchase!$D:$D,Waterfall!$C56,Purchase!$C:$C,Waterfall!CN$1)</f>
        <v>0</v>
      </c>
      <c r="CO56" s="4">
        <f>SUMIFS(Purchase!$F:$F,Purchase!$A:$A,Waterfall!$A56,Purchase!$D:$D,Waterfall!$C56,Purchase!$C:$C,Waterfall!CO$1)</f>
        <v>0</v>
      </c>
      <c r="CP56" s="4">
        <f>SUMIFS(Purchase!$F:$F,Purchase!$A:$A,Waterfall!$A56,Purchase!$D:$D,Waterfall!$C56,Purchase!$C:$C,Waterfall!CP$1)</f>
        <v>0</v>
      </c>
      <c r="CQ56" s="4">
        <f>SUMIFS(Purchase!$F:$F,Purchase!$A:$A,Waterfall!$A56,Purchase!$D:$D,Waterfall!$C56,Purchase!$C:$C,Waterfall!CQ$1)</f>
        <v>0</v>
      </c>
      <c r="CR56" s="4">
        <f>SUMIFS(Purchase!$F:$F,Purchase!$A:$A,Waterfall!$A56,Purchase!$D:$D,Waterfall!$C56,Purchase!$C:$C,Waterfall!CR$1)</f>
        <v>0</v>
      </c>
      <c r="CS56" s="4">
        <f>SUMIFS(Purchase!$F:$F,Purchase!$A:$A,Waterfall!$A56,Purchase!$D:$D,Waterfall!$C56,Purchase!$C:$C,Waterfall!CS$1)</f>
        <v>0</v>
      </c>
      <c r="CT56" s="4">
        <f>SUMIFS(Purchase!$F:$F,Purchase!$A:$A,Waterfall!$A56,Purchase!$D:$D,Waterfall!$C56,Purchase!$C:$C,Waterfall!CT$1)</f>
        <v>0</v>
      </c>
      <c r="CU56" s="4">
        <f>SUMIFS(Purchase!$F:$F,Purchase!$A:$A,Waterfall!$A56,Purchase!$D:$D,Waterfall!$C56,Purchase!$C:$C,Waterfall!CU$1)</f>
        <v>0</v>
      </c>
      <c r="CV56" s="4">
        <f>SUMIFS(Purchase!$F:$F,Purchase!$A:$A,Waterfall!$A56,Purchase!$D:$D,Waterfall!$C56,Purchase!$C:$C,Waterfall!CV$1)</f>
        <v>0</v>
      </c>
      <c r="CW56" s="4">
        <f>SUMIFS(Purchase!$F:$F,Purchase!$A:$A,Waterfall!$A56,Purchase!$D:$D,Waterfall!$C56,Purchase!$C:$C,Waterfall!CW$1)</f>
        <v>0</v>
      </c>
      <c r="CX56" s="4">
        <f>SUMIFS(Purchase!$F:$F,Purchase!$A:$A,Waterfall!$A56,Purchase!$D:$D,Waterfall!$C56,Purchase!$C:$C,Waterfall!CX$1)</f>
        <v>0</v>
      </c>
      <c r="CY56" s="4">
        <f>SUMIFS(Purchase!$F:$F,Purchase!$A:$A,Waterfall!$A56,Purchase!$D:$D,Waterfall!$C56,Purchase!$C:$C,Waterfall!CY$1)</f>
        <v>0</v>
      </c>
      <c r="CZ56" s="4">
        <f>SUMIFS(Purchase!$F:$F,Purchase!$A:$A,Waterfall!$A56,Purchase!$D:$D,Waterfall!$C56,Purchase!$C:$C,Waterfall!CZ$1)</f>
        <v>0</v>
      </c>
      <c r="DA56" s="4">
        <f>SUMIFS(Purchase!$F:$F,Purchase!$A:$A,Waterfall!$A56,Purchase!$D:$D,Waterfall!$C56,Purchase!$C:$C,Waterfall!DA$1)</f>
        <v>0</v>
      </c>
      <c r="DB56" s="4">
        <f>SUMIFS(Purchase!$F:$F,Purchase!$A:$A,Waterfall!$A56,Purchase!$D:$D,Waterfall!$C56,Purchase!$C:$C,Waterfall!DB$1)</f>
        <v>0</v>
      </c>
      <c r="DC56" s="4">
        <f>SUMIFS(Purchase!$F:$F,Purchase!$A:$A,Waterfall!$A56,Purchase!$D:$D,Waterfall!$C56,Purchase!$C:$C,Waterfall!DC$1)</f>
        <v>0</v>
      </c>
      <c r="DD56" s="4">
        <f>SUMIFS(Purchase!$F:$F,Purchase!$A:$A,Waterfall!$A56,Purchase!$D:$D,Waterfall!$C56,Purchase!$C:$C,Waterfall!DD$1)</f>
        <v>0</v>
      </c>
      <c r="DE56" s="4">
        <f>SUMIFS(Purchase!$F:$F,Purchase!$A:$A,Waterfall!$A56,Purchase!$D:$D,Waterfall!$C56,Purchase!$C:$C,Waterfall!DE$1)</f>
        <v>0</v>
      </c>
      <c r="DF56" s="4">
        <f>SUMIFS(Purchase!$F:$F,Purchase!$A:$A,Waterfall!$A56,Purchase!$D:$D,Waterfall!$C56,Purchase!$C:$C,Waterfall!DF$1)</f>
        <v>0</v>
      </c>
      <c r="DG56" s="4">
        <f>SUMIFS(Purchase!$F:$F,Purchase!$A:$A,Waterfall!$A56,Purchase!$D:$D,Waterfall!$C56,Purchase!$C:$C,Waterfall!DG$1)</f>
        <v>0</v>
      </c>
      <c r="DH56" s="4">
        <f>SUMIFS(Purchase!$F:$F,Purchase!$A:$A,Waterfall!$A56,Purchase!$D:$D,Waterfall!$C56,Purchase!$C:$C,Waterfall!DH$1)</f>
        <v>0</v>
      </c>
      <c r="DI56" s="4">
        <f>SUMIFS(Purchase!$F:$F,Purchase!$A:$A,Waterfall!$A56,Purchase!$D:$D,Waterfall!$C56,Purchase!$C:$C,Waterfall!DI$1)</f>
        <v>0</v>
      </c>
      <c r="DJ56" s="4">
        <f>SUMIFS(Purchase!$F:$F,Purchase!$A:$A,Waterfall!$A56,Purchase!$D:$D,Waterfall!$C56,Purchase!$C:$C,Waterfall!DJ$1)</f>
        <v>0</v>
      </c>
      <c r="DK56" s="4">
        <f>SUMIFS(Purchase!$F:$F,Purchase!$A:$A,Waterfall!$A56,Purchase!$D:$D,Waterfall!$C56,Purchase!$C:$C,Waterfall!DK$1)</f>
        <v>0</v>
      </c>
      <c r="DL56" s="4">
        <f>SUMIFS(Purchase!$F:$F,Purchase!$A:$A,Waterfall!$A56,Purchase!$D:$D,Waterfall!$C56,Purchase!$C:$C,Waterfall!DL$1)</f>
        <v>0</v>
      </c>
      <c r="DM56" s="4">
        <f>SUMIFS(Purchase!$F:$F,Purchase!$A:$A,Waterfall!$A56,Purchase!$D:$D,Waterfall!$C56,Purchase!$C:$C,Waterfall!DM$1)</f>
        <v>0</v>
      </c>
      <c r="DN56" s="4">
        <f>SUMIFS(Purchase!$F:$F,Purchase!$A:$A,Waterfall!$A56,Purchase!$D:$D,Waterfall!$C56,Purchase!$C:$C,Waterfall!DN$1)</f>
        <v>0</v>
      </c>
      <c r="DO56" s="4">
        <f>SUMIFS(Purchase!$F:$F,Purchase!$A:$A,Waterfall!$A56,Purchase!$D:$D,Waterfall!$C56,Purchase!$C:$C,Waterfall!DO$1)</f>
        <v>0</v>
      </c>
      <c r="DP56" s="4">
        <f>SUMIFS(Purchase!$F:$F,Purchase!$A:$A,Waterfall!$A56,Purchase!$D:$D,Waterfall!$C56,Purchase!$C:$C,Waterfall!DP$1)</f>
        <v>0</v>
      </c>
      <c r="DQ56" s="4">
        <f>SUMIFS(Purchase!$F:$F,Purchase!$A:$A,Waterfall!$A56,Purchase!$D:$D,Waterfall!$C56,Purchase!$C:$C,Waterfall!DQ$1)</f>
        <v>0</v>
      </c>
      <c r="DR56" s="4">
        <f>SUMIFS(Purchase!$F:$F,Purchase!$A:$A,Waterfall!$A56,Purchase!$D:$D,Waterfall!$C56,Purchase!$C:$C,Waterfall!DR$1)</f>
        <v>0</v>
      </c>
      <c r="DS56" s="4">
        <f>SUMIFS(Purchase!$F:$F,Purchase!$A:$A,Waterfall!$A56,Purchase!$D:$D,Waterfall!$C56,Purchase!$C:$C,Waterfall!DS$1)</f>
        <v>0</v>
      </c>
      <c r="DT56" s="4">
        <f>SUMIFS(Purchase!$F:$F,Purchase!$A:$A,Waterfall!$A56,Purchase!$D:$D,Waterfall!$C56,Purchase!$C:$C,Waterfall!DT$1)</f>
        <v>0</v>
      </c>
      <c r="DU56" s="4">
        <f>SUMIFS(Purchase!$F:$F,Purchase!$A:$A,Waterfall!$A56,Purchase!$D:$D,Waterfall!$C56,Purchase!$C:$C,Waterfall!DU$1)</f>
        <v>0</v>
      </c>
      <c r="DV56" s="4">
        <f>SUMIFS(Purchase!$F:$F,Purchase!$A:$A,Waterfall!$A56,Purchase!$D:$D,Waterfall!$C56,Purchase!$C:$C,Waterfall!DV$1)</f>
        <v>0</v>
      </c>
      <c r="DW56" s="4">
        <f>SUMIFS(Purchase!$F:$F,Purchase!$A:$A,Waterfall!$A56,Purchase!$D:$D,Waterfall!$C56,Purchase!$C:$C,Waterfall!DW$1)</f>
        <v>0</v>
      </c>
      <c r="DX56" s="4">
        <f>SUMIFS(Purchase!$F:$F,Purchase!$A:$A,Waterfall!$A56,Purchase!$D:$D,Waterfall!$C56,Purchase!$C:$C,Waterfall!DX$1)</f>
        <v>0</v>
      </c>
      <c r="DY56" s="4">
        <f>SUMIFS(Purchase!$F:$F,Purchase!$A:$A,Waterfall!$A56,Purchase!$D:$D,Waterfall!$C56,Purchase!$C:$C,Waterfall!DY$1)</f>
        <v>0</v>
      </c>
      <c r="DZ56" s="4">
        <f>SUMIFS(Purchase!$F:$F,Purchase!$A:$A,Waterfall!$A56,Purchase!$D:$D,Waterfall!$C56,Purchase!$C:$C,Waterfall!DZ$1)</f>
        <v>0</v>
      </c>
      <c r="EA56" s="4">
        <f>SUMIFS(Purchase!$F:$F,Purchase!$A:$A,Waterfall!$A56,Purchase!$D:$D,Waterfall!$C56,Purchase!$C:$C,Waterfall!EA$1)</f>
        <v>0</v>
      </c>
      <c r="EB56" s="4">
        <f>SUMIFS(Purchase!$F:$F,Purchase!$A:$A,Waterfall!$A56,Purchase!$D:$D,Waterfall!$C56,Purchase!$C:$C,Waterfall!EB$1)</f>
        <v>0</v>
      </c>
      <c r="EC56" s="4">
        <f>SUMIFS(Purchase!$F:$F,Purchase!$A:$A,Waterfall!$A56,Purchase!$D:$D,Waterfall!$C56,Purchase!$C:$C,Waterfall!EC$1)</f>
        <v>0</v>
      </c>
      <c r="ED56" s="4">
        <f>SUMIFS(Purchase!$F:$F,Purchase!$A:$A,Waterfall!$A56,Purchase!$D:$D,Waterfall!$C56,Purchase!$C:$C,Waterfall!ED$1)</f>
        <v>0</v>
      </c>
      <c r="EE56" s="4">
        <f>SUMIFS(Purchase!$F:$F,Purchase!$A:$A,Waterfall!$A56,Purchase!$D:$D,Waterfall!$C56,Purchase!$C:$C,Waterfall!EE$1)</f>
        <v>0</v>
      </c>
      <c r="EF56" s="4">
        <f>SUMIFS(Purchase!$F:$F,Purchase!$A:$A,Waterfall!$A56,Purchase!$D:$D,Waterfall!$C56,Purchase!$C:$C,Waterfall!EF$1)</f>
        <v>0</v>
      </c>
      <c r="EG56" s="4">
        <f>SUMIFS(Purchase!$F:$F,Purchase!$A:$A,Waterfall!$A56,Purchase!$D:$D,Waterfall!$C56,Purchase!$C:$C,Waterfall!EG$1)</f>
        <v>0</v>
      </c>
      <c r="EH56" s="4">
        <f>SUMIFS(Purchase!$F:$F,Purchase!$A:$A,Waterfall!$A56,Purchase!$D:$D,Waterfall!$C56,Purchase!$C:$C,Waterfall!EH$1)</f>
        <v>0</v>
      </c>
      <c r="EI56" s="4">
        <f>SUMIFS(Purchase!$F:$F,Purchase!$A:$A,Waterfall!$A56,Purchase!$D:$D,Waterfall!$C56,Purchase!$C:$C,Waterfall!EI$1)</f>
        <v>0</v>
      </c>
      <c r="EJ56" s="4">
        <f>SUMIFS(Purchase!$F:$F,Purchase!$A:$A,Waterfall!$A56,Purchase!$D:$D,Waterfall!$C56,Purchase!$C:$C,Waterfall!EJ$1)</f>
        <v>0</v>
      </c>
      <c r="EK56" s="4">
        <f>SUMIFS(Purchase!$F:$F,Purchase!$A:$A,Waterfall!$A56,Purchase!$D:$D,Waterfall!$C56,Purchase!$C:$C,Waterfall!EK$1)</f>
        <v>0</v>
      </c>
      <c r="EL56" s="4">
        <f>SUMIFS(Purchase!$F:$F,Purchase!$A:$A,Waterfall!$A56,Purchase!$D:$D,Waterfall!$C56,Purchase!$C:$C,Waterfall!EL$1)</f>
        <v>0</v>
      </c>
      <c r="EM56" s="4">
        <f>SUMIFS(Purchase!$F:$F,Purchase!$A:$A,Waterfall!$A56,Purchase!$D:$D,Waterfall!$C56,Purchase!$C:$C,Waterfall!EM$1)</f>
        <v>0</v>
      </c>
      <c r="EN56" s="4">
        <f>SUMIFS(Purchase!$F:$F,Purchase!$A:$A,Waterfall!$A56,Purchase!$D:$D,Waterfall!$C56,Purchase!$C:$C,Waterfall!EN$1)</f>
        <v>0</v>
      </c>
      <c r="EO56" s="4">
        <f>SUMIFS(Purchase!$F:$F,Purchase!$A:$A,Waterfall!$A56,Purchase!$D:$D,Waterfall!$C56,Purchase!$C:$C,Waterfall!EO$1)</f>
        <v>0</v>
      </c>
      <c r="EP56" s="4">
        <f>SUMIFS(Purchase!$F:$F,Purchase!$A:$A,Waterfall!$A56,Purchase!$D:$D,Waterfall!$C56,Purchase!$C:$C,Waterfall!EP$1)</f>
        <v>0</v>
      </c>
      <c r="EQ56" s="4">
        <f>SUMIFS(Purchase!$F:$F,Purchase!$A:$A,Waterfall!$A56,Purchase!$D:$D,Waterfall!$C56,Purchase!$C:$C,Waterfall!EQ$1)</f>
        <v>0</v>
      </c>
      <c r="ER56" s="4">
        <f>SUMIFS(Purchase!$F:$F,Purchase!$A:$A,Waterfall!$A56,Purchase!$D:$D,Waterfall!$C56,Purchase!$C:$C,Waterfall!ER$1)</f>
        <v>0</v>
      </c>
      <c r="ES56" s="4">
        <f>SUMIFS(Purchase!$F:$F,Purchase!$A:$A,Waterfall!$A56,Purchase!$D:$D,Waterfall!$C56,Purchase!$C:$C,Waterfall!ES$1)</f>
        <v>0</v>
      </c>
      <c r="ET56" s="4">
        <f>SUMIFS(Purchase!$F:$F,Purchase!$A:$A,Waterfall!$A56,Purchase!$D:$D,Waterfall!$C56,Purchase!$C:$C,Waterfall!ET$1)</f>
        <v>0</v>
      </c>
      <c r="EU56" s="4">
        <f>SUMIFS(Purchase!$F:$F,Purchase!$A:$A,Waterfall!$A56,Purchase!$D:$D,Waterfall!$C56,Purchase!$C:$C,Waterfall!EU$1)</f>
        <v>0</v>
      </c>
      <c r="EV56" s="4">
        <f>SUMIFS(Purchase!$F:$F,Purchase!$A:$A,Waterfall!$A56,Purchase!$D:$D,Waterfall!$C56,Purchase!$C:$C,Waterfall!EV$1)</f>
        <v>0</v>
      </c>
      <c r="EW56" s="4">
        <f>SUMIFS(Purchase!$F:$F,Purchase!$A:$A,Waterfall!$A56,Purchase!$D:$D,Waterfall!$C56,Purchase!$C:$C,Waterfall!EW$1)</f>
        <v>0</v>
      </c>
      <c r="EX56" s="4">
        <f>SUMIFS(Purchase!$F:$F,Purchase!$A:$A,Waterfall!$A56,Purchase!$D:$D,Waterfall!$C56,Purchase!$C:$C,Waterfall!EX$1)</f>
        <v>0</v>
      </c>
      <c r="EY56" s="4">
        <f>SUMIFS(Purchase!$F:$F,Purchase!$A:$A,Waterfall!$A56,Purchase!$D:$D,Waterfall!$C56,Purchase!$C:$C,Waterfall!EY$1)</f>
        <v>0</v>
      </c>
      <c r="EZ56" s="4">
        <f>SUMIFS(Purchase!$F:$F,Purchase!$A:$A,Waterfall!$A56,Purchase!$D:$D,Waterfall!$C56,Purchase!$C:$C,Waterfall!EZ$1)</f>
        <v>0</v>
      </c>
      <c r="FA56" s="4">
        <f>SUMIFS(Purchase!$F:$F,Purchase!$A:$A,Waterfall!$A56,Purchase!$D:$D,Waterfall!$C56,Purchase!$C:$C,Waterfall!FA$1)</f>
        <v>0</v>
      </c>
      <c r="FB56" s="4">
        <f>SUMIFS(Purchase!$F:$F,Purchase!$A:$A,Waterfall!$A56,Purchase!$D:$D,Waterfall!$C56,Purchase!$C:$C,Waterfall!FB$1)</f>
        <v>0</v>
      </c>
      <c r="FC56" s="4">
        <f>SUMIFS(Purchase!$F:$F,Purchase!$A:$A,Waterfall!$A56,Purchase!$D:$D,Waterfall!$C56,Purchase!$C:$C,Waterfall!FC$1)</f>
        <v>0</v>
      </c>
      <c r="FD56" s="4">
        <f>SUMIFS(Purchase!$F:$F,Purchase!$A:$A,Waterfall!$A56,Purchase!$D:$D,Waterfall!$C56,Purchase!$C:$C,Waterfall!FD$1)</f>
        <v>0</v>
      </c>
      <c r="FE56" s="4">
        <f>SUMIFS(Purchase!$F:$F,Purchase!$A:$A,Waterfall!$A56,Purchase!$D:$D,Waterfall!$C56,Purchase!$C:$C,Waterfall!FE$1)</f>
        <v>0</v>
      </c>
      <c r="FF56" s="4">
        <f>SUMIFS(Purchase!$F:$F,Purchase!$A:$A,Waterfall!$A56,Purchase!$D:$D,Waterfall!$C56,Purchase!$C:$C,Waterfall!FF$1)</f>
        <v>0</v>
      </c>
      <c r="FG56" s="4">
        <f>SUMIFS(Purchase!$F:$F,Purchase!$A:$A,Waterfall!$A56,Purchase!$D:$D,Waterfall!$C56,Purchase!$C:$C,Waterfall!FG$1)</f>
        <v>0</v>
      </c>
      <c r="FH56" s="4">
        <f>SUMIFS(Purchase!$F:$F,Purchase!$A:$A,Waterfall!$A56,Purchase!$D:$D,Waterfall!$C56,Purchase!$C:$C,Waterfall!FH$1)</f>
        <v>0</v>
      </c>
      <c r="FI56" s="4">
        <f>SUMIFS(Purchase!$F:$F,Purchase!$A:$A,Waterfall!$A56,Purchase!$D:$D,Waterfall!$C56,Purchase!$C:$C,Waterfall!FI$1)</f>
        <v>0</v>
      </c>
      <c r="FJ56" s="4">
        <f>SUMIFS(Purchase!$F:$F,Purchase!$A:$A,Waterfall!$A56,Purchase!$D:$D,Waterfall!$C56,Purchase!$C:$C,Waterfall!FJ$1)</f>
        <v>0</v>
      </c>
      <c r="FK56" s="4">
        <f>SUMIFS(Purchase!$F:$F,Purchase!$A:$A,Waterfall!$A56,Purchase!$D:$D,Waterfall!$C56,Purchase!$C:$C,Waterfall!FK$1)</f>
        <v>0</v>
      </c>
      <c r="FL56" s="4">
        <f>SUMIFS(Purchase!$F:$F,Purchase!$A:$A,Waterfall!$A56,Purchase!$D:$D,Waterfall!$C56,Purchase!$C:$C,Waterfall!FL$1)</f>
        <v>0</v>
      </c>
      <c r="FM56" s="4">
        <f>SUMIFS(Purchase!$F:$F,Purchase!$A:$A,Waterfall!$A56,Purchase!$D:$D,Waterfall!$C56,Purchase!$C:$C,Waterfall!FM$1)</f>
        <v>0</v>
      </c>
      <c r="FN56" s="4">
        <f>SUMIFS(Purchase!$F:$F,Purchase!$A:$A,Waterfall!$A56,Purchase!$D:$D,Waterfall!$C56,Purchase!$C:$C,Waterfall!FN$1)</f>
        <v>0</v>
      </c>
      <c r="FO56" s="4">
        <f>SUMIFS(Purchase!$F:$F,Purchase!$A:$A,Waterfall!$A56,Purchase!$D:$D,Waterfall!$C56,Purchase!$C:$C,Waterfall!FO$1)</f>
        <v>0</v>
      </c>
      <c r="FP56" s="4">
        <f>SUMIFS(Purchase!$F:$F,Purchase!$A:$A,Waterfall!$A56,Purchase!$D:$D,Waterfall!$C56,Purchase!$C:$C,Waterfall!FP$1)</f>
        <v>0</v>
      </c>
      <c r="FQ56" s="4">
        <f>SUMIFS(Purchase!$F:$F,Purchase!$A:$A,Waterfall!$A56,Purchase!$D:$D,Waterfall!$C56,Purchase!$C:$C,Waterfall!FQ$1)</f>
        <v>0</v>
      </c>
      <c r="FR56" s="4">
        <f>SUMIFS(Purchase!$F:$F,Purchase!$A:$A,Waterfall!$A56,Purchase!$D:$D,Waterfall!$C56,Purchase!$C:$C,Waterfall!FR$1)</f>
        <v>0</v>
      </c>
      <c r="FS56" s="4">
        <f>SUMIFS(Purchase!$F:$F,Purchase!$A:$A,Waterfall!$A56,Purchase!$D:$D,Waterfall!$C56,Purchase!$C:$C,Waterfall!FS$1)</f>
        <v>0</v>
      </c>
      <c r="FT56" s="4">
        <f>SUMIFS(Purchase!$F:$F,Purchase!$A:$A,Waterfall!$A56,Purchase!$D:$D,Waterfall!$C56,Purchase!$C:$C,Waterfall!FT$1)</f>
        <v>0</v>
      </c>
      <c r="FU56" s="4">
        <f>SUMIFS(Purchase!$F:$F,Purchase!$A:$A,Waterfall!$A56,Purchase!$D:$D,Waterfall!$C56,Purchase!$C:$C,Waterfall!FU$1)</f>
        <v>0</v>
      </c>
      <c r="FV56" s="4">
        <f>SUMIFS(Purchase!$F:$F,Purchase!$A:$A,Waterfall!$A56,Purchase!$D:$D,Waterfall!$C56,Purchase!$C:$C,Waterfall!FV$1)</f>
        <v>0</v>
      </c>
      <c r="FW56" s="4">
        <f>SUMIFS(Purchase!$F:$F,Purchase!$A:$A,Waterfall!$A56,Purchase!$D:$D,Waterfall!$C56,Purchase!$C:$C,Waterfall!FW$1)</f>
        <v>0</v>
      </c>
      <c r="FX56" s="4">
        <f>SUMIFS(Purchase!$F:$F,Purchase!$A:$A,Waterfall!$A56,Purchase!$D:$D,Waterfall!$C56,Purchase!$C:$C,Waterfall!FX$1)</f>
        <v>0</v>
      </c>
      <c r="FY56" s="4">
        <f>SUMIFS(Purchase!$F:$F,Purchase!$A:$A,Waterfall!$A56,Purchase!$D:$D,Waterfall!$C56,Purchase!$C:$C,Waterfall!FY$1)</f>
        <v>0</v>
      </c>
      <c r="FZ56" s="4">
        <f>SUMIFS(Purchase!$F:$F,Purchase!$A:$A,Waterfall!$A56,Purchase!$D:$D,Waterfall!$C56,Purchase!$C:$C,Waterfall!FZ$1)</f>
        <v>0</v>
      </c>
      <c r="GA56" s="4">
        <f>SUMIFS(Purchase!$F:$F,Purchase!$A:$A,Waterfall!$A56,Purchase!$D:$D,Waterfall!$C56,Purchase!$C:$C,Waterfall!GA$1)</f>
        <v>0</v>
      </c>
      <c r="GB56" s="4">
        <f>SUMIFS(Purchase!$F:$F,Purchase!$A:$A,Waterfall!$A56,Purchase!$D:$D,Waterfall!$C56,Purchase!$C:$C,Waterfall!GB$1)</f>
        <v>0</v>
      </c>
      <c r="GC56" s="4">
        <f>SUMIFS(Purchase!$F:$F,Purchase!$A:$A,Waterfall!$A56,Purchase!$D:$D,Waterfall!$C56,Purchase!$C:$C,Waterfall!GC$1)</f>
        <v>0</v>
      </c>
      <c r="GD56" s="4">
        <f>SUMIFS(Purchase!$F:$F,Purchase!$A:$A,Waterfall!$A56,Purchase!$D:$D,Waterfall!$C56,Purchase!$C:$C,Waterfall!GD$1)</f>
        <v>0</v>
      </c>
      <c r="GE56" s="4">
        <f>SUMIFS(Purchase!$F:$F,Purchase!$A:$A,Waterfall!$A56,Purchase!$D:$D,Waterfall!$C56,Purchase!$C:$C,Waterfall!GE$1)</f>
        <v>0</v>
      </c>
      <c r="GF56" s="4">
        <f>SUMIFS(Purchase!$F:$F,Purchase!$A:$A,Waterfall!$A56,Purchase!$D:$D,Waterfall!$C56,Purchase!$C:$C,Waterfall!GF$1)</f>
        <v>0</v>
      </c>
      <c r="GG56" s="4">
        <f>SUMIFS(Purchase!$F:$F,Purchase!$A:$A,Waterfall!$A56,Purchase!$D:$D,Waterfall!$C56,Purchase!$C:$C,Waterfall!GG$1)</f>
        <v>0</v>
      </c>
      <c r="GH56" s="4">
        <f>SUMIFS(Purchase!$F:$F,Purchase!$A:$A,Waterfall!$A56,Purchase!$D:$D,Waterfall!$C56,Purchase!$C:$C,Waterfall!GH$1)</f>
        <v>0</v>
      </c>
      <c r="GI56" s="4">
        <f>SUMIFS(Purchase!$F:$F,Purchase!$A:$A,Waterfall!$A56,Purchase!$D:$D,Waterfall!$C56,Purchase!$C:$C,Waterfall!GI$1)</f>
        <v>0</v>
      </c>
    </row>
    <row r="57" spans="1:191" x14ac:dyDescent="0.35">
      <c r="A57" s="8">
        <f t="shared" si="3"/>
        <v>1</v>
      </c>
      <c r="B57" s="2" t="str">
        <f>VLOOKUP($A57,Centers!$B$1:$C$120,2,)</f>
        <v>GATE</v>
      </c>
      <c r="C57" s="3">
        <v>44934</v>
      </c>
      <c r="D57" s="4">
        <f>IF($A57=1,SUM(SUMIFS(Indent!$E:$E,Indent!$C:$C,Waterfall!$C57,Indent!$A:$A,Centers!$A$2),SUMIFS(Indent!$E:$E,Indent!$C:$C,Waterfall!$C57,Indent!$A:$A,Centers!$A$3),SUMIFS(Indent!$E:$E,Indent!$C:$C,Waterfall!$C57,Indent!$A:$A,Centers!$A$4),SUMIFS(Indent!$E:$E,Indent!$C:$C,Waterfall!$C57,Indent!$A:$A,Centers!$A$5),SUMIFS(Indent!$E:$E,Indent!$C:$C,Waterfall!$C57,Indent!$A:$A,Centers!$A$6),SUMIFS(Indent!$E:$E,Indent!$C:$C,Waterfall!$C57,Indent!$A:$A,Centers!$A$7),SUMIFS(Indent!$E:$E,Indent!$C:$C,Waterfall!$C57,Indent!$A:$A,Centers!$A$8)),SUMIFS(Indent!$E:$E,Indent!$C:$C,Waterfall!$C57,Indent!$A:$A,$A57))</f>
        <v>32715</v>
      </c>
      <c r="E57" s="4">
        <f>SUMIFS(Purchase!$F:$F,Purchase!$A:$A,Waterfall!$A57,Purchase!$D:$D,Waterfall!$C57,Purchase!$C:$C,Waterfall!E$1)</f>
        <v>0</v>
      </c>
      <c r="F57" s="4">
        <f>SUMIFS(Purchase!$F:$F,Purchase!$A:$A,Waterfall!$A57,Purchase!$D:$D,Waterfall!$C57,Purchase!$C:$C,Waterfall!F$1)</f>
        <v>0</v>
      </c>
      <c r="G57" s="4">
        <f>SUMIFS(Purchase!$F:$F,Purchase!$A:$A,Waterfall!$A57,Purchase!$D:$D,Waterfall!$C57,Purchase!$C:$C,Waterfall!G$1)</f>
        <v>0</v>
      </c>
      <c r="H57" s="4">
        <f>SUMIFS(Purchase!$F:$F,Purchase!$A:$A,Waterfall!$A57,Purchase!$D:$D,Waterfall!$C57,Purchase!$C:$C,Waterfall!H$1)</f>
        <v>0</v>
      </c>
      <c r="I57" s="4">
        <f>SUMIFS(Purchase!$F:$F,Purchase!$A:$A,Waterfall!$A57,Purchase!$D:$D,Waterfall!$C57,Purchase!$C:$C,Waterfall!I$1)</f>
        <v>0</v>
      </c>
      <c r="J57" s="4">
        <f>SUMIFS(Purchase!$F:$F,Purchase!$A:$A,Waterfall!$A57,Purchase!$D:$D,Waterfall!$C57,Purchase!$C:$C,Waterfall!J$1)</f>
        <v>0</v>
      </c>
      <c r="K57" s="4">
        <f>SUMIFS(Purchase!$F:$F,Purchase!$A:$A,Waterfall!$A57,Purchase!$D:$D,Waterfall!$C57,Purchase!$C:$C,Waterfall!K$1)</f>
        <v>0</v>
      </c>
      <c r="L57" s="4">
        <f>SUMIFS(Purchase!$F:$F,Purchase!$A:$A,Waterfall!$A57,Purchase!$D:$D,Waterfall!$C57,Purchase!$C:$C,Waterfall!L$1)</f>
        <v>0</v>
      </c>
      <c r="M57" s="4">
        <f>SUMIFS(Purchase!$F:$F,Purchase!$A:$A,Waterfall!$A57,Purchase!$D:$D,Waterfall!$C57,Purchase!$C:$C,Waterfall!M$1)</f>
        <v>0</v>
      </c>
      <c r="N57" s="4">
        <f>SUMIFS(Purchase!$F:$F,Purchase!$A:$A,Waterfall!$A57,Purchase!$D:$D,Waterfall!$C57,Purchase!$C:$C,Waterfall!N$1)</f>
        <v>0</v>
      </c>
      <c r="O57" s="4">
        <f>SUMIFS(Purchase!$F:$F,Purchase!$A:$A,Waterfall!$A57,Purchase!$D:$D,Waterfall!$C57,Purchase!$C:$C,Waterfall!O$1)</f>
        <v>0</v>
      </c>
      <c r="P57" s="4">
        <f>SUMIFS(Purchase!$F:$F,Purchase!$A:$A,Waterfall!$A57,Purchase!$D:$D,Waterfall!$C57,Purchase!$C:$C,Waterfall!P$1)</f>
        <v>0</v>
      </c>
      <c r="Q57" s="4">
        <f>SUMIFS(Purchase!$F:$F,Purchase!$A:$A,Waterfall!$A57,Purchase!$D:$D,Waterfall!$C57,Purchase!$C:$C,Waterfall!Q$1)</f>
        <v>0</v>
      </c>
      <c r="R57" s="4">
        <f>SUMIFS(Purchase!$F:$F,Purchase!$A:$A,Waterfall!$A57,Purchase!$D:$D,Waterfall!$C57,Purchase!$C:$C,Waterfall!R$1)</f>
        <v>0</v>
      </c>
      <c r="S57" s="4">
        <f>SUMIFS(Purchase!$F:$F,Purchase!$A:$A,Waterfall!$A57,Purchase!$D:$D,Waterfall!$C57,Purchase!$C:$C,Waterfall!S$1)</f>
        <v>0</v>
      </c>
      <c r="T57" s="4">
        <f>SUMIFS(Purchase!$F:$F,Purchase!$A:$A,Waterfall!$A57,Purchase!$D:$D,Waterfall!$C57,Purchase!$C:$C,Waterfall!T$1)</f>
        <v>0</v>
      </c>
      <c r="U57" s="4">
        <f>SUMIFS(Purchase!$F:$F,Purchase!$A:$A,Waterfall!$A57,Purchase!$D:$D,Waterfall!$C57,Purchase!$C:$C,Waterfall!U$1)</f>
        <v>0</v>
      </c>
      <c r="V57" s="4">
        <f>SUMIFS(Purchase!$F:$F,Purchase!$A:$A,Waterfall!$A57,Purchase!$D:$D,Waterfall!$C57,Purchase!$C:$C,Waterfall!V$1)</f>
        <v>0</v>
      </c>
      <c r="W57" s="4">
        <f>SUMIFS(Purchase!$F:$F,Purchase!$A:$A,Waterfall!$A57,Purchase!$D:$D,Waterfall!$C57,Purchase!$C:$C,Waterfall!W$1)</f>
        <v>0</v>
      </c>
      <c r="X57" s="4">
        <f>SUMIFS(Purchase!$F:$F,Purchase!$A:$A,Waterfall!$A57,Purchase!$D:$D,Waterfall!$C57,Purchase!$C:$C,Waterfall!X$1)</f>
        <v>0</v>
      </c>
      <c r="Y57" s="4">
        <f>SUMIFS(Purchase!$F:$F,Purchase!$A:$A,Waterfall!$A57,Purchase!$D:$D,Waterfall!$C57,Purchase!$C:$C,Waterfall!Y$1)</f>
        <v>0</v>
      </c>
      <c r="Z57" s="4">
        <f>SUMIFS(Purchase!$F:$F,Purchase!$A:$A,Waterfall!$A57,Purchase!$D:$D,Waterfall!$C57,Purchase!$C:$C,Waterfall!Z$1)</f>
        <v>0</v>
      </c>
      <c r="AA57" s="4">
        <f>SUMIFS(Purchase!$F:$F,Purchase!$A:$A,Waterfall!$A57,Purchase!$D:$D,Waterfall!$C57,Purchase!$C:$C,Waterfall!AA$1)</f>
        <v>0</v>
      </c>
      <c r="AB57" s="4">
        <f>SUMIFS(Purchase!$F:$F,Purchase!$A:$A,Waterfall!$A57,Purchase!$D:$D,Waterfall!$C57,Purchase!$C:$C,Waterfall!AB$1)</f>
        <v>0</v>
      </c>
      <c r="AC57" s="4">
        <f>SUMIFS(Purchase!$F:$F,Purchase!$A:$A,Waterfall!$A57,Purchase!$D:$D,Waterfall!$C57,Purchase!$C:$C,Waterfall!AC$1)</f>
        <v>0</v>
      </c>
      <c r="AD57" s="4">
        <f>SUMIFS(Purchase!$F:$F,Purchase!$A:$A,Waterfall!$A57,Purchase!$D:$D,Waterfall!$C57,Purchase!$C:$C,Waterfall!AD$1)</f>
        <v>0</v>
      </c>
      <c r="AE57" s="4">
        <f>SUMIFS(Purchase!$F:$F,Purchase!$A:$A,Waterfall!$A57,Purchase!$D:$D,Waterfall!$C57,Purchase!$C:$C,Waterfall!AE$1)</f>
        <v>0</v>
      </c>
      <c r="AF57" s="4">
        <f>SUMIFS(Purchase!$F:$F,Purchase!$A:$A,Waterfall!$A57,Purchase!$D:$D,Waterfall!$C57,Purchase!$C:$C,Waterfall!AF$1)</f>
        <v>0</v>
      </c>
      <c r="AG57" s="4">
        <f>SUMIFS(Purchase!$F:$F,Purchase!$A:$A,Waterfall!$A57,Purchase!$D:$D,Waterfall!$C57,Purchase!$C:$C,Waterfall!AG$1)</f>
        <v>0</v>
      </c>
      <c r="AH57" s="4">
        <f>SUMIFS(Purchase!$F:$F,Purchase!$A:$A,Waterfall!$A57,Purchase!$D:$D,Waterfall!$C57,Purchase!$C:$C,Waterfall!AH$1)</f>
        <v>0</v>
      </c>
      <c r="AI57" s="4">
        <f>SUMIFS(Purchase!$F:$F,Purchase!$A:$A,Waterfall!$A57,Purchase!$D:$D,Waterfall!$C57,Purchase!$C:$C,Waterfall!AI$1)</f>
        <v>0</v>
      </c>
      <c r="AJ57" s="4">
        <f>SUMIFS(Purchase!$F:$F,Purchase!$A:$A,Waterfall!$A57,Purchase!$D:$D,Waterfall!$C57,Purchase!$C:$C,Waterfall!AJ$1)</f>
        <v>0</v>
      </c>
      <c r="AK57" s="4">
        <f>SUMIFS(Purchase!$F:$F,Purchase!$A:$A,Waterfall!$A57,Purchase!$D:$D,Waterfall!$C57,Purchase!$C:$C,Waterfall!AK$1)</f>
        <v>0</v>
      </c>
      <c r="AL57" s="4">
        <f>SUMIFS(Purchase!$F:$F,Purchase!$A:$A,Waterfall!$A57,Purchase!$D:$D,Waterfall!$C57,Purchase!$C:$C,Waterfall!AL$1)</f>
        <v>0</v>
      </c>
      <c r="AM57" s="4">
        <f>SUMIFS(Purchase!$F:$F,Purchase!$A:$A,Waterfall!$A57,Purchase!$D:$D,Waterfall!$C57,Purchase!$C:$C,Waterfall!AM$1)</f>
        <v>0</v>
      </c>
      <c r="AN57" s="4">
        <f>SUMIFS(Purchase!$F:$F,Purchase!$A:$A,Waterfall!$A57,Purchase!$D:$D,Waterfall!$C57,Purchase!$C:$C,Waterfall!AN$1)</f>
        <v>0</v>
      </c>
      <c r="AO57" s="4">
        <f>SUMIFS(Purchase!$F:$F,Purchase!$A:$A,Waterfall!$A57,Purchase!$D:$D,Waterfall!$C57,Purchase!$C:$C,Waterfall!AO$1)</f>
        <v>0</v>
      </c>
      <c r="AP57" s="4">
        <f>SUMIFS(Purchase!$F:$F,Purchase!$A:$A,Waterfall!$A57,Purchase!$D:$D,Waterfall!$C57,Purchase!$C:$C,Waterfall!AP$1)</f>
        <v>0</v>
      </c>
      <c r="AQ57" s="4">
        <f>SUMIFS(Purchase!$F:$F,Purchase!$A:$A,Waterfall!$A57,Purchase!$D:$D,Waterfall!$C57,Purchase!$C:$C,Waterfall!AQ$1)</f>
        <v>0</v>
      </c>
      <c r="AR57" s="4">
        <f>SUMIFS(Purchase!$F:$F,Purchase!$A:$A,Waterfall!$A57,Purchase!$D:$D,Waterfall!$C57,Purchase!$C:$C,Waterfall!AR$1)</f>
        <v>0</v>
      </c>
      <c r="AS57" s="4">
        <f>SUMIFS(Purchase!$F:$F,Purchase!$A:$A,Waterfall!$A57,Purchase!$D:$D,Waterfall!$C57,Purchase!$C:$C,Waterfall!AS$1)</f>
        <v>0</v>
      </c>
      <c r="AT57" s="4">
        <f>SUMIFS(Purchase!$F:$F,Purchase!$A:$A,Waterfall!$A57,Purchase!$D:$D,Waterfall!$C57,Purchase!$C:$C,Waterfall!AT$1)</f>
        <v>0</v>
      </c>
      <c r="AU57" s="4">
        <f>SUMIFS(Purchase!$F:$F,Purchase!$A:$A,Waterfall!$A57,Purchase!$D:$D,Waterfall!$C57,Purchase!$C:$C,Waterfall!AU$1)</f>
        <v>0</v>
      </c>
      <c r="AV57" s="4">
        <f>SUMIFS(Purchase!$F:$F,Purchase!$A:$A,Waterfall!$A57,Purchase!$D:$D,Waterfall!$C57,Purchase!$C:$C,Waterfall!AV$1)</f>
        <v>0</v>
      </c>
      <c r="AW57" s="4">
        <f>SUMIFS(Purchase!$F:$F,Purchase!$A:$A,Waterfall!$A57,Purchase!$D:$D,Waterfall!$C57,Purchase!$C:$C,Waterfall!AW$1)</f>
        <v>0</v>
      </c>
      <c r="AX57" s="4">
        <f>SUMIFS(Purchase!$F:$F,Purchase!$A:$A,Waterfall!$A57,Purchase!$D:$D,Waterfall!$C57,Purchase!$C:$C,Waterfall!AX$1)</f>
        <v>0</v>
      </c>
      <c r="AY57" s="4">
        <f>SUMIFS(Purchase!$F:$F,Purchase!$A:$A,Waterfall!$A57,Purchase!$D:$D,Waterfall!$C57,Purchase!$C:$C,Waterfall!AY$1)</f>
        <v>0</v>
      </c>
      <c r="AZ57" s="4">
        <f>SUMIFS(Purchase!$F:$F,Purchase!$A:$A,Waterfall!$A57,Purchase!$D:$D,Waterfall!$C57,Purchase!$C:$C,Waterfall!AZ$1)</f>
        <v>0</v>
      </c>
      <c r="BA57" s="4">
        <f>SUMIFS(Purchase!$F:$F,Purchase!$A:$A,Waterfall!$A57,Purchase!$D:$D,Waterfall!$C57,Purchase!$C:$C,Waterfall!BA$1)</f>
        <v>0</v>
      </c>
      <c r="BB57" s="4">
        <f>SUMIFS(Purchase!$F:$F,Purchase!$A:$A,Waterfall!$A57,Purchase!$D:$D,Waterfall!$C57,Purchase!$C:$C,Waterfall!BB$1)</f>
        <v>0</v>
      </c>
      <c r="BC57" s="4">
        <f>SUMIFS(Purchase!$F:$F,Purchase!$A:$A,Waterfall!$A57,Purchase!$D:$D,Waterfall!$C57,Purchase!$C:$C,Waterfall!BC$1)</f>
        <v>0</v>
      </c>
      <c r="BD57" s="4">
        <f>SUMIFS(Purchase!$F:$F,Purchase!$A:$A,Waterfall!$A57,Purchase!$D:$D,Waterfall!$C57,Purchase!$C:$C,Waterfall!BD$1)</f>
        <v>0</v>
      </c>
      <c r="BE57" s="4">
        <f>SUMIFS(Purchase!$F:$F,Purchase!$A:$A,Waterfall!$A57,Purchase!$D:$D,Waterfall!$C57,Purchase!$C:$C,Waterfall!BE$1)</f>
        <v>0</v>
      </c>
      <c r="BF57" s="4">
        <f>SUMIFS(Purchase!$F:$F,Purchase!$A:$A,Waterfall!$A57,Purchase!$D:$D,Waterfall!$C57,Purchase!$C:$C,Waterfall!BF$1)</f>
        <v>2649.52</v>
      </c>
      <c r="BG57" s="4">
        <f>SUMIFS(Purchase!$F:$F,Purchase!$A:$A,Waterfall!$A57,Purchase!$D:$D,Waterfall!$C57,Purchase!$C:$C,Waterfall!BG$1)</f>
        <v>12086.17</v>
      </c>
      <c r="BH57" s="4">
        <f>SUMIFS(Purchase!$F:$F,Purchase!$A:$A,Waterfall!$A57,Purchase!$D:$D,Waterfall!$C57,Purchase!$C:$C,Waterfall!BH$1)</f>
        <v>10273.120000000001</v>
      </c>
      <c r="BI57" s="4">
        <f>SUMIFS(Purchase!$F:$F,Purchase!$A:$A,Waterfall!$A57,Purchase!$D:$D,Waterfall!$C57,Purchase!$C:$C,Waterfall!BI$1)</f>
        <v>9882.14</v>
      </c>
      <c r="BJ57" s="4">
        <f>SUMIFS(Purchase!$F:$F,Purchase!$A:$A,Waterfall!$A57,Purchase!$D:$D,Waterfall!$C57,Purchase!$C:$C,Waterfall!BJ$1)</f>
        <v>1962.29</v>
      </c>
      <c r="BK57" s="4">
        <f>SUMIFS(Purchase!$F:$F,Purchase!$A:$A,Waterfall!$A57,Purchase!$D:$D,Waterfall!$C57,Purchase!$C:$C,Waterfall!BK$1)</f>
        <v>60.98</v>
      </c>
      <c r="BL57" s="4">
        <f>SUMIFS(Purchase!$F:$F,Purchase!$A:$A,Waterfall!$A57,Purchase!$D:$D,Waterfall!$C57,Purchase!$C:$C,Waterfall!BL$1)</f>
        <v>0</v>
      </c>
      <c r="BM57" s="4">
        <f>SUMIFS(Purchase!$F:$F,Purchase!$A:$A,Waterfall!$A57,Purchase!$D:$D,Waterfall!$C57,Purchase!$C:$C,Waterfall!BM$1)</f>
        <v>0</v>
      </c>
      <c r="BN57" s="4">
        <f>SUMIFS(Purchase!$F:$F,Purchase!$A:$A,Waterfall!$A57,Purchase!$D:$D,Waterfall!$C57,Purchase!$C:$C,Waterfall!BN$1)</f>
        <v>0</v>
      </c>
      <c r="BO57" s="4">
        <f>SUMIFS(Purchase!$F:$F,Purchase!$A:$A,Waterfall!$A57,Purchase!$D:$D,Waterfall!$C57,Purchase!$C:$C,Waterfall!BO$1)</f>
        <v>0</v>
      </c>
      <c r="BP57" s="4">
        <f>SUMIFS(Purchase!$F:$F,Purchase!$A:$A,Waterfall!$A57,Purchase!$D:$D,Waterfall!$C57,Purchase!$C:$C,Waterfall!BP$1)</f>
        <v>0</v>
      </c>
      <c r="BQ57" s="4">
        <f>SUMIFS(Purchase!$F:$F,Purchase!$A:$A,Waterfall!$A57,Purchase!$D:$D,Waterfall!$C57,Purchase!$C:$C,Waterfall!BQ$1)</f>
        <v>0</v>
      </c>
      <c r="BR57" s="4">
        <f>SUMIFS(Purchase!$F:$F,Purchase!$A:$A,Waterfall!$A57,Purchase!$D:$D,Waterfall!$C57,Purchase!$C:$C,Waterfall!BR$1)</f>
        <v>0</v>
      </c>
      <c r="BS57" s="4">
        <f>SUMIFS(Purchase!$F:$F,Purchase!$A:$A,Waterfall!$A57,Purchase!$D:$D,Waterfall!$C57,Purchase!$C:$C,Waterfall!BS$1)</f>
        <v>0</v>
      </c>
      <c r="BT57" s="4">
        <f>SUMIFS(Purchase!$F:$F,Purchase!$A:$A,Waterfall!$A57,Purchase!$D:$D,Waterfall!$C57,Purchase!$C:$C,Waterfall!BT$1)</f>
        <v>0</v>
      </c>
      <c r="BU57" s="4">
        <f>SUMIFS(Purchase!$F:$F,Purchase!$A:$A,Waterfall!$A57,Purchase!$D:$D,Waterfall!$C57,Purchase!$C:$C,Waterfall!BU$1)</f>
        <v>0</v>
      </c>
      <c r="BV57" s="4">
        <f>SUMIFS(Purchase!$F:$F,Purchase!$A:$A,Waterfall!$A57,Purchase!$D:$D,Waterfall!$C57,Purchase!$C:$C,Waterfall!BV$1)</f>
        <v>0</v>
      </c>
      <c r="BW57" s="4">
        <f>SUMIFS(Purchase!$F:$F,Purchase!$A:$A,Waterfall!$A57,Purchase!$D:$D,Waterfall!$C57,Purchase!$C:$C,Waterfall!BW$1)</f>
        <v>0</v>
      </c>
      <c r="BX57" s="4">
        <f>SUMIFS(Purchase!$F:$F,Purchase!$A:$A,Waterfall!$A57,Purchase!$D:$D,Waterfall!$C57,Purchase!$C:$C,Waterfall!BX$1)</f>
        <v>0</v>
      </c>
      <c r="BY57" s="4">
        <f>SUMIFS(Purchase!$F:$F,Purchase!$A:$A,Waterfall!$A57,Purchase!$D:$D,Waterfall!$C57,Purchase!$C:$C,Waterfall!BY$1)</f>
        <v>0</v>
      </c>
      <c r="BZ57" s="4">
        <f>SUMIFS(Purchase!$F:$F,Purchase!$A:$A,Waterfall!$A57,Purchase!$D:$D,Waterfall!$C57,Purchase!$C:$C,Waterfall!BZ$1)</f>
        <v>0</v>
      </c>
      <c r="CA57" s="4">
        <f>SUMIFS(Purchase!$F:$F,Purchase!$A:$A,Waterfall!$A57,Purchase!$D:$D,Waterfall!$C57,Purchase!$C:$C,Waterfall!CA$1)</f>
        <v>0</v>
      </c>
      <c r="CB57" s="4">
        <f>SUMIFS(Purchase!$F:$F,Purchase!$A:$A,Waterfall!$A57,Purchase!$D:$D,Waterfall!$C57,Purchase!$C:$C,Waterfall!CB$1)</f>
        <v>0</v>
      </c>
      <c r="CC57" s="4">
        <f>SUMIFS(Purchase!$F:$F,Purchase!$A:$A,Waterfall!$A57,Purchase!$D:$D,Waterfall!$C57,Purchase!$C:$C,Waterfall!CC$1)</f>
        <v>0</v>
      </c>
      <c r="CD57" s="4">
        <f>SUMIFS(Purchase!$F:$F,Purchase!$A:$A,Waterfall!$A57,Purchase!$D:$D,Waterfall!$C57,Purchase!$C:$C,Waterfall!CD$1)</f>
        <v>0</v>
      </c>
      <c r="CE57" s="4">
        <f>SUMIFS(Purchase!$F:$F,Purchase!$A:$A,Waterfall!$A57,Purchase!$D:$D,Waterfall!$C57,Purchase!$C:$C,Waterfall!CE$1)</f>
        <v>0</v>
      </c>
      <c r="CF57" s="4">
        <f>SUMIFS(Purchase!$F:$F,Purchase!$A:$A,Waterfall!$A57,Purchase!$D:$D,Waterfall!$C57,Purchase!$C:$C,Waterfall!CF$1)</f>
        <v>0</v>
      </c>
      <c r="CG57" s="4">
        <f>SUMIFS(Purchase!$F:$F,Purchase!$A:$A,Waterfall!$A57,Purchase!$D:$D,Waterfall!$C57,Purchase!$C:$C,Waterfall!CG$1)</f>
        <v>0</v>
      </c>
      <c r="CH57" s="4">
        <f>SUMIFS(Purchase!$F:$F,Purchase!$A:$A,Waterfall!$A57,Purchase!$D:$D,Waterfall!$C57,Purchase!$C:$C,Waterfall!CH$1)</f>
        <v>0</v>
      </c>
      <c r="CI57" s="4">
        <f>SUMIFS(Purchase!$F:$F,Purchase!$A:$A,Waterfall!$A57,Purchase!$D:$D,Waterfall!$C57,Purchase!$C:$C,Waterfall!CI$1)</f>
        <v>0</v>
      </c>
      <c r="CJ57" s="4">
        <f>SUMIFS(Purchase!$F:$F,Purchase!$A:$A,Waterfall!$A57,Purchase!$D:$D,Waterfall!$C57,Purchase!$C:$C,Waterfall!CJ$1)</f>
        <v>0</v>
      </c>
      <c r="CK57" s="4">
        <f>SUMIFS(Purchase!$F:$F,Purchase!$A:$A,Waterfall!$A57,Purchase!$D:$D,Waterfall!$C57,Purchase!$C:$C,Waterfall!CK$1)</f>
        <v>0</v>
      </c>
      <c r="CL57" s="4">
        <f>SUMIFS(Purchase!$F:$F,Purchase!$A:$A,Waterfall!$A57,Purchase!$D:$D,Waterfall!$C57,Purchase!$C:$C,Waterfall!CL$1)</f>
        <v>0</v>
      </c>
      <c r="CM57" s="4">
        <f>SUMIFS(Purchase!$F:$F,Purchase!$A:$A,Waterfall!$A57,Purchase!$D:$D,Waterfall!$C57,Purchase!$C:$C,Waterfall!CM$1)</f>
        <v>0</v>
      </c>
      <c r="CN57" s="4">
        <f>SUMIFS(Purchase!$F:$F,Purchase!$A:$A,Waterfall!$A57,Purchase!$D:$D,Waterfall!$C57,Purchase!$C:$C,Waterfall!CN$1)</f>
        <v>0</v>
      </c>
      <c r="CO57" s="4">
        <f>SUMIFS(Purchase!$F:$F,Purchase!$A:$A,Waterfall!$A57,Purchase!$D:$D,Waterfall!$C57,Purchase!$C:$C,Waterfall!CO$1)</f>
        <v>0</v>
      </c>
      <c r="CP57" s="4">
        <f>SUMIFS(Purchase!$F:$F,Purchase!$A:$A,Waterfall!$A57,Purchase!$D:$D,Waterfall!$C57,Purchase!$C:$C,Waterfall!CP$1)</f>
        <v>0</v>
      </c>
      <c r="CQ57" s="4">
        <f>SUMIFS(Purchase!$F:$F,Purchase!$A:$A,Waterfall!$A57,Purchase!$D:$D,Waterfall!$C57,Purchase!$C:$C,Waterfall!CQ$1)</f>
        <v>0</v>
      </c>
      <c r="CR57" s="4">
        <f>SUMIFS(Purchase!$F:$F,Purchase!$A:$A,Waterfall!$A57,Purchase!$D:$D,Waterfall!$C57,Purchase!$C:$C,Waterfall!CR$1)</f>
        <v>0</v>
      </c>
      <c r="CS57" s="4">
        <f>SUMIFS(Purchase!$F:$F,Purchase!$A:$A,Waterfall!$A57,Purchase!$D:$D,Waterfall!$C57,Purchase!$C:$C,Waterfall!CS$1)</f>
        <v>0</v>
      </c>
      <c r="CT57" s="4">
        <f>SUMIFS(Purchase!$F:$F,Purchase!$A:$A,Waterfall!$A57,Purchase!$D:$D,Waterfall!$C57,Purchase!$C:$C,Waterfall!CT$1)</f>
        <v>0</v>
      </c>
      <c r="CU57" s="4">
        <f>SUMIFS(Purchase!$F:$F,Purchase!$A:$A,Waterfall!$A57,Purchase!$D:$D,Waterfall!$C57,Purchase!$C:$C,Waterfall!CU$1)</f>
        <v>0</v>
      </c>
      <c r="CV57" s="4">
        <f>SUMIFS(Purchase!$F:$F,Purchase!$A:$A,Waterfall!$A57,Purchase!$D:$D,Waterfall!$C57,Purchase!$C:$C,Waterfall!CV$1)</f>
        <v>0</v>
      </c>
      <c r="CW57" s="4">
        <f>SUMIFS(Purchase!$F:$F,Purchase!$A:$A,Waterfall!$A57,Purchase!$D:$D,Waterfall!$C57,Purchase!$C:$C,Waterfall!CW$1)</f>
        <v>0</v>
      </c>
      <c r="CX57" s="4">
        <f>SUMIFS(Purchase!$F:$F,Purchase!$A:$A,Waterfall!$A57,Purchase!$D:$D,Waterfall!$C57,Purchase!$C:$C,Waterfall!CX$1)</f>
        <v>0</v>
      </c>
      <c r="CY57" s="4">
        <f>SUMIFS(Purchase!$F:$F,Purchase!$A:$A,Waterfall!$A57,Purchase!$D:$D,Waterfall!$C57,Purchase!$C:$C,Waterfall!CY$1)</f>
        <v>0</v>
      </c>
      <c r="CZ57" s="4">
        <f>SUMIFS(Purchase!$F:$F,Purchase!$A:$A,Waterfall!$A57,Purchase!$D:$D,Waterfall!$C57,Purchase!$C:$C,Waterfall!CZ$1)</f>
        <v>0</v>
      </c>
      <c r="DA57" s="4">
        <f>SUMIFS(Purchase!$F:$F,Purchase!$A:$A,Waterfall!$A57,Purchase!$D:$D,Waterfall!$C57,Purchase!$C:$C,Waterfall!DA$1)</f>
        <v>0</v>
      </c>
      <c r="DB57" s="4">
        <f>SUMIFS(Purchase!$F:$F,Purchase!$A:$A,Waterfall!$A57,Purchase!$D:$D,Waterfall!$C57,Purchase!$C:$C,Waterfall!DB$1)</f>
        <v>0</v>
      </c>
      <c r="DC57" s="4">
        <f>SUMIFS(Purchase!$F:$F,Purchase!$A:$A,Waterfall!$A57,Purchase!$D:$D,Waterfall!$C57,Purchase!$C:$C,Waterfall!DC$1)</f>
        <v>0</v>
      </c>
      <c r="DD57" s="4">
        <f>SUMIFS(Purchase!$F:$F,Purchase!$A:$A,Waterfall!$A57,Purchase!$D:$D,Waterfall!$C57,Purchase!$C:$C,Waterfall!DD$1)</f>
        <v>0</v>
      </c>
      <c r="DE57" s="4">
        <f>SUMIFS(Purchase!$F:$F,Purchase!$A:$A,Waterfall!$A57,Purchase!$D:$D,Waterfall!$C57,Purchase!$C:$C,Waterfall!DE$1)</f>
        <v>0</v>
      </c>
      <c r="DF57" s="4">
        <f>SUMIFS(Purchase!$F:$F,Purchase!$A:$A,Waterfall!$A57,Purchase!$D:$D,Waterfall!$C57,Purchase!$C:$C,Waterfall!DF$1)</f>
        <v>0</v>
      </c>
      <c r="DG57" s="4">
        <f>SUMIFS(Purchase!$F:$F,Purchase!$A:$A,Waterfall!$A57,Purchase!$D:$D,Waterfall!$C57,Purchase!$C:$C,Waterfall!DG$1)</f>
        <v>0</v>
      </c>
      <c r="DH57" s="4">
        <f>SUMIFS(Purchase!$F:$F,Purchase!$A:$A,Waterfall!$A57,Purchase!$D:$D,Waterfall!$C57,Purchase!$C:$C,Waterfall!DH$1)</f>
        <v>0</v>
      </c>
      <c r="DI57" s="4">
        <f>SUMIFS(Purchase!$F:$F,Purchase!$A:$A,Waterfall!$A57,Purchase!$D:$D,Waterfall!$C57,Purchase!$C:$C,Waterfall!DI$1)</f>
        <v>0</v>
      </c>
      <c r="DJ57" s="4">
        <f>SUMIFS(Purchase!$F:$F,Purchase!$A:$A,Waterfall!$A57,Purchase!$D:$D,Waterfall!$C57,Purchase!$C:$C,Waterfall!DJ$1)</f>
        <v>0</v>
      </c>
      <c r="DK57" s="4">
        <f>SUMIFS(Purchase!$F:$F,Purchase!$A:$A,Waterfall!$A57,Purchase!$D:$D,Waterfall!$C57,Purchase!$C:$C,Waterfall!DK$1)</f>
        <v>0</v>
      </c>
      <c r="DL57" s="4">
        <f>SUMIFS(Purchase!$F:$F,Purchase!$A:$A,Waterfall!$A57,Purchase!$D:$D,Waterfall!$C57,Purchase!$C:$C,Waterfall!DL$1)</f>
        <v>0</v>
      </c>
      <c r="DM57" s="4">
        <f>SUMIFS(Purchase!$F:$F,Purchase!$A:$A,Waterfall!$A57,Purchase!$D:$D,Waterfall!$C57,Purchase!$C:$C,Waterfall!DM$1)</f>
        <v>0</v>
      </c>
      <c r="DN57" s="4">
        <f>SUMIFS(Purchase!$F:$F,Purchase!$A:$A,Waterfall!$A57,Purchase!$D:$D,Waterfall!$C57,Purchase!$C:$C,Waterfall!DN$1)</f>
        <v>0</v>
      </c>
      <c r="DO57" s="4">
        <f>SUMIFS(Purchase!$F:$F,Purchase!$A:$A,Waterfall!$A57,Purchase!$D:$D,Waterfall!$C57,Purchase!$C:$C,Waterfall!DO$1)</f>
        <v>0</v>
      </c>
      <c r="DP57" s="4">
        <f>SUMIFS(Purchase!$F:$F,Purchase!$A:$A,Waterfall!$A57,Purchase!$D:$D,Waterfall!$C57,Purchase!$C:$C,Waterfall!DP$1)</f>
        <v>0</v>
      </c>
      <c r="DQ57" s="4">
        <f>SUMIFS(Purchase!$F:$F,Purchase!$A:$A,Waterfall!$A57,Purchase!$D:$D,Waterfall!$C57,Purchase!$C:$C,Waterfall!DQ$1)</f>
        <v>0</v>
      </c>
      <c r="DR57" s="4">
        <f>SUMIFS(Purchase!$F:$F,Purchase!$A:$A,Waterfall!$A57,Purchase!$D:$D,Waterfall!$C57,Purchase!$C:$C,Waterfall!DR$1)</f>
        <v>0</v>
      </c>
      <c r="DS57" s="4">
        <f>SUMIFS(Purchase!$F:$F,Purchase!$A:$A,Waterfall!$A57,Purchase!$D:$D,Waterfall!$C57,Purchase!$C:$C,Waterfall!DS$1)</f>
        <v>0</v>
      </c>
      <c r="DT57" s="4">
        <f>SUMIFS(Purchase!$F:$F,Purchase!$A:$A,Waterfall!$A57,Purchase!$D:$D,Waterfall!$C57,Purchase!$C:$C,Waterfall!DT$1)</f>
        <v>0</v>
      </c>
      <c r="DU57" s="4">
        <f>SUMIFS(Purchase!$F:$F,Purchase!$A:$A,Waterfall!$A57,Purchase!$D:$D,Waterfall!$C57,Purchase!$C:$C,Waterfall!DU$1)</f>
        <v>0</v>
      </c>
      <c r="DV57" s="4">
        <f>SUMIFS(Purchase!$F:$F,Purchase!$A:$A,Waterfall!$A57,Purchase!$D:$D,Waterfall!$C57,Purchase!$C:$C,Waterfall!DV$1)</f>
        <v>0</v>
      </c>
      <c r="DW57" s="4">
        <f>SUMIFS(Purchase!$F:$F,Purchase!$A:$A,Waterfall!$A57,Purchase!$D:$D,Waterfall!$C57,Purchase!$C:$C,Waterfall!DW$1)</f>
        <v>0</v>
      </c>
      <c r="DX57" s="4">
        <f>SUMIFS(Purchase!$F:$F,Purchase!$A:$A,Waterfall!$A57,Purchase!$D:$D,Waterfall!$C57,Purchase!$C:$C,Waterfall!DX$1)</f>
        <v>0</v>
      </c>
      <c r="DY57" s="4">
        <f>SUMIFS(Purchase!$F:$F,Purchase!$A:$A,Waterfall!$A57,Purchase!$D:$D,Waterfall!$C57,Purchase!$C:$C,Waterfall!DY$1)</f>
        <v>0</v>
      </c>
      <c r="DZ57" s="4">
        <f>SUMIFS(Purchase!$F:$F,Purchase!$A:$A,Waterfall!$A57,Purchase!$D:$D,Waterfall!$C57,Purchase!$C:$C,Waterfall!DZ$1)</f>
        <v>0</v>
      </c>
      <c r="EA57" s="4">
        <f>SUMIFS(Purchase!$F:$F,Purchase!$A:$A,Waterfall!$A57,Purchase!$D:$D,Waterfall!$C57,Purchase!$C:$C,Waterfall!EA$1)</f>
        <v>0</v>
      </c>
      <c r="EB57" s="4">
        <f>SUMIFS(Purchase!$F:$F,Purchase!$A:$A,Waterfall!$A57,Purchase!$D:$D,Waterfall!$C57,Purchase!$C:$C,Waterfall!EB$1)</f>
        <v>0</v>
      </c>
      <c r="EC57" s="4">
        <f>SUMIFS(Purchase!$F:$F,Purchase!$A:$A,Waterfall!$A57,Purchase!$D:$D,Waterfall!$C57,Purchase!$C:$C,Waterfall!EC$1)</f>
        <v>0</v>
      </c>
      <c r="ED57" s="4">
        <f>SUMIFS(Purchase!$F:$F,Purchase!$A:$A,Waterfall!$A57,Purchase!$D:$D,Waterfall!$C57,Purchase!$C:$C,Waterfall!ED$1)</f>
        <v>0</v>
      </c>
      <c r="EE57" s="4">
        <f>SUMIFS(Purchase!$F:$F,Purchase!$A:$A,Waterfall!$A57,Purchase!$D:$D,Waterfall!$C57,Purchase!$C:$C,Waterfall!EE$1)</f>
        <v>0</v>
      </c>
      <c r="EF57" s="4">
        <f>SUMIFS(Purchase!$F:$F,Purchase!$A:$A,Waterfall!$A57,Purchase!$D:$D,Waterfall!$C57,Purchase!$C:$C,Waterfall!EF$1)</f>
        <v>0</v>
      </c>
      <c r="EG57" s="4">
        <f>SUMIFS(Purchase!$F:$F,Purchase!$A:$A,Waterfall!$A57,Purchase!$D:$D,Waterfall!$C57,Purchase!$C:$C,Waterfall!EG$1)</f>
        <v>0</v>
      </c>
      <c r="EH57" s="4">
        <f>SUMIFS(Purchase!$F:$F,Purchase!$A:$A,Waterfall!$A57,Purchase!$D:$D,Waterfall!$C57,Purchase!$C:$C,Waterfall!EH$1)</f>
        <v>0</v>
      </c>
      <c r="EI57" s="4">
        <f>SUMIFS(Purchase!$F:$F,Purchase!$A:$A,Waterfall!$A57,Purchase!$D:$D,Waterfall!$C57,Purchase!$C:$C,Waterfall!EI$1)</f>
        <v>0</v>
      </c>
      <c r="EJ57" s="4">
        <f>SUMIFS(Purchase!$F:$F,Purchase!$A:$A,Waterfall!$A57,Purchase!$D:$D,Waterfall!$C57,Purchase!$C:$C,Waterfall!EJ$1)</f>
        <v>0</v>
      </c>
      <c r="EK57" s="4">
        <f>SUMIFS(Purchase!$F:$F,Purchase!$A:$A,Waterfall!$A57,Purchase!$D:$D,Waterfall!$C57,Purchase!$C:$C,Waterfall!EK$1)</f>
        <v>0</v>
      </c>
      <c r="EL57" s="4">
        <f>SUMIFS(Purchase!$F:$F,Purchase!$A:$A,Waterfall!$A57,Purchase!$D:$D,Waterfall!$C57,Purchase!$C:$C,Waterfall!EL$1)</f>
        <v>0</v>
      </c>
      <c r="EM57" s="4">
        <f>SUMIFS(Purchase!$F:$F,Purchase!$A:$A,Waterfall!$A57,Purchase!$D:$D,Waterfall!$C57,Purchase!$C:$C,Waterfall!EM$1)</f>
        <v>0</v>
      </c>
      <c r="EN57" s="4">
        <f>SUMIFS(Purchase!$F:$F,Purchase!$A:$A,Waterfall!$A57,Purchase!$D:$D,Waterfall!$C57,Purchase!$C:$C,Waterfall!EN$1)</f>
        <v>0</v>
      </c>
      <c r="EO57" s="4">
        <f>SUMIFS(Purchase!$F:$F,Purchase!$A:$A,Waterfall!$A57,Purchase!$D:$D,Waterfall!$C57,Purchase!$C:$C,Waterfall!EO$1)</f>
        <v>0</v>
      </c>
      <c r="EP57" s="4">
        <f>SUMIFS(Purchase!$F:$F,Purchase!$A:$A,Waterfall!$A57,Purchase!$D:$D,Waterfall!$C57,Purchase!$C:$C,Waterfall!EP$1)</f>
        <v>0</v>
      </c>
      <c r="EQ57" s="4">
        <f>SUMIFS(Purchase!$F:$F,Purchase!$A:$A,Waterfall!$A57,Purchase!$D:$D,Waterfall!$C57,Purchase!$C:$C,Waterfall!EQ$1)</f>
        <v>0</v>
      </c>
      <c r="ER57" s="4">
        <f>SUMIFS(Purchase!$F:$F,Purchase!$A:$A,Waterfall!$A57,Purchase!$D:$D,Waterfall!$C57,Purchase!$C:$C,Waterfall!ER$1)</f>
        <v>0</v>
      </c>
      <c r="ES57" s="4">
        <f>SUMIFS(Purchase!$F:$F,Purchase!$A:$A,Waterfall!$A57,Purchase!$D:$D,Waterfall!$C57,Purchase!$C:$C,Waterfall!ES$1)</f>
        <v>0</v>
      </c>
      <c r="ET57" s="4">
        <f>SUMIFS(Purchase!$F:$F,Purchase!$A:$A,Waterfall!$A57,Purchase!$D:$D,Waterfall!$C57,Purchase!$C:$C,Waterfall!ET$1)</f>
        <v>0</v>
      </c>
      <c r="EU57" s="4">
        <f>SUMIFS(Purchase!$F:$F,Purchase!$A:$A,Waterfall!$A57,Purchase!$D:$D,Waterfall!$C57,Purchase!$C:$C,Waterfall!EU$1)</f>
        <v>0</v>
      </c>
      <c r="EV57" s="4">
        <f>SUMIFS(Purchase!$F:$F,Purchase!$A:$A,Waterfall!$A57,Purchase!$D:$D,Waterfall!$C57,Purchase!$C:$C,Waterfall!EV$1)</f>
        <v>0</v>
      </c>
      <c r="EW57" s="4">
        <f>SUMIFS(Purchase!$F:$F,Purchase!$A:$A,Waterfall!$A57,Purchase!$D:$D,Waterfall!$C57,Purchase!$C:$C,Waterfall!EW$1)</f>
        <v>0</v>
      </c>
      <c r="EX57" s="4">
        <f>SUMIFS(Purchase!$F:$F,Purchase!$A:$A,Waterfall!$A57,Purchase!$D:$D,Waterfall!$C57,Purchase!$C:$C,Waterfall!EX$1)</f>
        <v>0</v>
      </c>
      <c r="EY57" s="4">
        <f>SUMIFS(Purchase!$F:$F,Purchase!$A:$A,Waterfall!$A57,Purchase!$D:$D,Waterfall!$C57,Purchase!$C:$C,Waterfall!EY$1)</f>
        <v>0</v>
      </c>
      <c r="EZ57" s="4">
        <f>SUMIFS(Purchase!$F:$F,Purchase!$A:$A,Waterfall!$A57,Purchase!$D:$D,Waterfall!$C57,Purchase!$C:$C,Waterfall!EZ$1)</f>
        <v>0</v>
      </c>
      <c r="FA57" s="4">
        <f>SUMIFS(Purchase!$F:$F,Purchase!$A:$A,Waterfall!$A57,Purchase!$D:$D,Waterfall!$C57,Purchase!$C:$C,Waterfall!FA$1)</f>
        <v>0</v>
      </c>
      <c r="FB57" s="4">
        <f>SUMIFS(Purchase!$F:$F,Purchase!$A:$A,Waterfall!$A57,Purchase!$D:$D,Waterfall!$C57,Purchase!$C:$C,Waterfall!FB$1)</f>
        <v>0</v>
      </c>
      <c r="FC57" s="4">
        <f>SUMIFS(Purchase!$F:$F,Purchase!$A:$A,Waterfall!$A57,Purchase!$D:$D,Waterfall!$C57,Purchase!$C:$C,Waterfall!FC$1)</f>
        <v>0</v>
      </c>
      <c r="FD57" s="4">
        <f>SUMIFS(Purchase!$F:$F,Purchase!$A:$A,Waterfall!$A57,Purchase!$D:$D,Waterfall!$C57,Purchase!$C:$C,Waterfall!FD$1)</f>
        <v>0</v>
      </c>
      <c r="FE57" s="4">
        <f>SUMIFS(Purchase!$F:$F,Purchase!$A:$A,Waterfall!$A57,Purchase!$D:$D,Waterfall!$C57,Purchase!$C:$C,Waterfall!FE$1)</f>
        <v>0</v>
      </c>
      <c r="FF57" s="4">
        <f>SUMIFS(Purchase!$F:$F,Purchase!$A:$A,Waterfall!$A57,Purchase!$D:$D,Waterfall!$C57,Purchase!$C:$C,Waterfall!FF$1)</f>
        <v>0</v>
      </c>
      <c r="FG57" s="4">
        <f>SUMIFS(Purchase!$F:$F,Purchase!$A:$A,Waterfall!$A57,Purchase!$D:$D,Waterfall!$C57,Purchase!$C:$C,Waterfall!FG$1)</f>
        <v>0</v>
      </c>
      <c r="FH57" s="4">
        <f>SUMIFS(Purchase!$F:$F,Purchase!$A:$A,Waterfall!$A57,Purchase!$D:$D,Waterfall!$C57,Purchase!$C:$C,Waterfall!FH$1)</f>
        <v>0</v>
      </c>
      <c r="FI57" s="4">
        <f>SUMIFS(Purchase!$F:$F,Purchase!$A:$A,Waterfall!$A57,Purchase!$D:$D,Waterfall!$C57,Purchase!$C:$C,Waterfall!FI$1)</f>
        <v>0</v>
      </c>
      <c r="FJ57" s="4">
        <f>SUMIFS(Purchase!$F:$F,Purchase!$A:$A,Waterfall!$A57,Purchase!$D:$D,Waterfall!$C57,Purchase!$C:$C,Waterfall!FJ$1)</f>
        <v>0</v>
      </c>
      <c r="FK57" s="4">
        <f>SUMIFS(Purchase!$F:$F,Purchase!$A:$A,Waterfall!$A57,Purchase!$D:$D,Waterfall!$C57,Purchase!$C:$C,Waterfall!FK$1)</f>
        <v>0</v>
      </c>
      <c r="FL57" s="4">
        <f>SUMIFS(Purchase!$F:$F,Purchase!$A:$A,Waterfall!$A57,Purchase!$D:$D,Waterfall!$C57,Purchase!$C:$C,Waterfall!FL$1)</f>
        <v>0</v>
      </c>
      <c r="FM57" s="4">
        <f>SUMIFS(Purchase!$F:$F,Purchase!$A:$A,Waterfall!$A57,Purchase!$D:$D,Waterfall!$C57,Purchase!$C:$C,Waterfall!FM$1)</f>
        <v>0</v>
      </c>
      <c r="FN57" s="4">
        <f>SUMIFS(Purchase!$F:$F,Purchase!$A:$A,Waterfall!$A57,Purchase!$D:$D,Waterfall!$C57,Purchase!$C:$C,Waterfall!FN$1)</f>
        <v>0</v>
      </c>
      <c r="FO57" s="4">
        <f>SUMIFS(Purchase!$F:$F,Purchase!$A:$A,Waterfall!$A57,Purchase!$D:$D,Waterfall!$C57,Purchase!$C:$C,Waterfall!FO$1)</f>
        <v>0</v>
      </c>
      <c r="FP57" s="4">
        <f>SUMIFS(Purchase!$F:$F,Purchase!$A:$A,Waterfall!$A57,Purchase!$D:$D,Waterfall!$C57,Purchase!$C:$C,Waterfall!FP$1)</f>
        <v>0</v>
      </c>
      <c r="FQ57" s="4">
        <f>SUMIFS(Purchase!$F:$F,Purchase!$A:$A,Waterfall!$A57,Purchase!$D:$D,Waterfall!$C57,Purchase!$C:$C,Waterfall!FQ$1)</f>
        <v>0</v>
      </c>
      <c r="FR57" s="4">
        <f>SUMIFS(Purchase!$F:$F,Purchase!$A:$A,Waterfall!$A57,Purchase!$D:$D,Waterfall!$C57,Purchase!$C:$C,Waterfall!FR$1)</f>
        <v>0</v>
      </c>
      <c r="FS57" s="4">
        <f>SUMIFS(Purchase!$F:$F,Purchase!$A:$A,Waterfall!$A57,Purchase!$D:$D,Waterfall!$C57,Purchase!$C:$C,Waterfall!FS$1)</f>
        <v>0</v>
      </c>
      <c r="FT57" s="4">
        <f>SUMIFS(Purchase!$F:$F,Purchase!$A:$A,Waterfall!$A57,Purchase!$D:$D,Waterfall!$C57,Purchase!$C:$C,Waterfall!FT$1)</f>
        <v>0</v>
      </c>
      <c r="FU57" s="4">
        <f>SUMIFS(Purchase!$F:$F,Purchase!$A:$A,Waterfall!$A57,Purchase!$D:$D,Waterfall!$C57,Purchase!$C:$C,Waterfall!FU$1)</f>
        <v>0</v>
      </c>
      <c r="FV57" s="4">
        <f>SUMIFS(Purchase!$F:$F,Purchase!$A:$A,Waterfall!$A57,Purchase!$D:$D,Waterfall!$C57,Purchase!$C:$C,Waterfall!FV$1)</f>
        <v>0</v>
      </c>
      <c r="FW57" s="4">
        <f>SUMIFS(Purchase!$F:$F,Purchase!$A:$A,Waterfall!$A57,Purchase!$D:$D,Waterfall!$C57,Purchase!$C:$C,Waterfall!FW$1)</f>
        <v>0</v>
      </c>
      <c r="FX57" s="4">
        <f>SUMIFS(Purchase!$F:$F,Purchase!$A:$A,Waterfall!$A57,Purchase!$D:$D,Waterfall!$C57,Purchase!$C:$C,Waterfall!FX$1)</f>
        <v>0</v>
      </c>
      <c r="FY57" s="4">
        <f>SUMIFS(Purchase!$F:$F,Purchase!$A:$A,Waterfall!$A57,Purchase!$D:$D,Waterfall!$C57,Purchase!$C:$C,Waterfall!FY$1)</f>
        <v>0</v>
      </c>
      <c r="FZ57" s="4">
        <f>SUMIFS(Purchase!$F:$F,Purchase!$A:$A,Waterfall!$A57,Purchase!$D:$D,Waterfall!$C57,Purchase!$C:$C,Waterfall!FZ$1)</f>
        <v>0</v>
      </c>
      <c r="GA57" s="4">
        <f>SUMIFS(Purchase!$F:$F,Purchase!$A:$A,Waterfall!$A57,Purchase!$D:$D,Waterfall!$C57,Purchase!$C:$C,Waterfall!GA$1)</f>
        <v>0</v>
      </c>
      <c r="GB57" s="4">
        <f>SUMIFS(Purchase!$F:$F,Purchase!$A:$A,Waterfall!$A57,Purchase!$D:$D,Waterfall!$C57,Purchase!$C:$C,Waterfall!GB$1)</f>
        <v>0</v>
      </c>
      <c r="GC57" s="4">
        <f>SUMIFS(Purchase!$F:$F,Purchase!$A:$A,Waterfall!$A57,Purchase!$D:$D,Waterfall!$C57,Purchase!$C:$C,Waterfall!GC$1)</f>
        <v>0</v>
      </c>
      <c r="GD57" s="4">
        <f>SUMIFS(Purchase!$F:$F,Purchase!$A:$A,Waterfall!$A57,Purchase!$D:$D,Waterfall!$C57,Purchase!$C:$C,Waterfall!GD$1)</f>
        <v>0</v>
      </c>
      <c r="GE57" s="4">
        <f>SUMIFS(Purchase!$F:$F,Purchase!$A:$A,Waterfall!$A57,Purchase!$D:$D,Waterfall!$C57,Purchase!$C:$C,Waterfall!GE$1)</f>
        <v>0</v>
      </c>
      <c r="GF57" s="4">
        <f>SUMIFS(Purchase!$F:$F,Purchase!$A:$A,Waterfall!$A57,Purchase!$D:$D,Waterfall!$C57,Purchase!$C:$C,Waterfall!GF$1)</f>
        <v>0</v>
      </c>
      <c r="GG57" s="4">
        <f>SUMIFS(Purchase!$F:$F,Purchase!$A:$A,Waterfall!$A57,Purchase!$D:$D,Waterfall!$C57,Purchase!$C:$C,Waterfall!GG$1)</f>
        <v>0</v>
      </c>
      <c r="GH57" s="4">
        <f>SUMIFS(Purchase!$F:$F,Purchase!$A:$A,Waterfall!$A57,Purchase!$D:$D,Waterfall!$C57,Purchase!$C:$C,Waterfall!GH$1)</f>
        <v>0</v>
      </c>
      <c r="GI57" s="4">
        <f>SUMIFS(Purchase!$F:$F,Purchase!$A:$A,Waterfall!$A57,Purchase!$D:$D,Waterfall!$C57,Purchase!$C:$C,Waterfall!GI$1)</f>
        <v>0</v>
      </c>
    </row>
    <row r="58" spans="1:191" x14ac:dyDescent="0.35">
      <c r="A58" s="8">
        <f t="shared" si="3"/>
        <v>1</v>
      </c>
      <c r="B58" s="2" t="str">
        <f>VLOOKUP($A58,Centers!$B$1:$C$120,2,)</f>
        <v>GATE</v>
      </c>
      <c r="C58" s="3">
        <v>44935</v>
      </c>
      <c r="D58" s="4">
        <f>IF($A58=1,SUM(SUMIFS(Indent!$E:$E,Indent!$C:$C,Waterfall!$C58,Indent!$A:$A,Centers!$A$2),SUMIFS(Indent!$E:$E,Indent!$C:$C,Waterfall!$C58,Indent!$A:$A,Centers!$A$3),SUMIFS(Indent!$E:$E,Indent!$C:$C,Waterfall!$C58,Indent!$A:$A,Centers!$A$4),SUMIFS(Indent!$E:$E,Indent!$C:$C,Waterfall!$C58,Indent!$A:$A,Centers!$A$5),SUMIFS(Indent!$E:$E,Indent!$C:$C,Waterfall!$C58,Indent!$A:$A,Centers!$A$6),SUMIFS(Indent!$E:$E,Indent!$C:$C,Waterfall!$C58,Indent!$A:$A,Centers!$A$7),SUMIFS(Indent!$E:$E,Indent!$C:$C,Waterfall!$C58,Indent!$A:$A,Centers!$A$8)),SUMIFS(Indent!$E:$E,Indent!$C:$C,Waterfall!$C58,Indent!$A:$A,$A58))</f>
        <v>17676</v>
      </c>
      <c r="E58" s="4">
        <f>SUMIFS(Purchase!$F:$F,Purchase!$A:$A,Waterfall!$A58,Purchase!$D:$D,Waterfall!$C58,Purchase!$C:$C,Waterfall!E$1)</f>
        <v>0</v>
      </c>
      <c r="F58" s="4">
        <f>SUMIFS(Purchase!$F:$F,Purchase!$A:$A,Waterfall!$A58,Purchase!$D:$D,Waterfall!$C58,Purchase!$C:$C,Waterfall!F$1)</f>
        <v>0</v>
      </c>
      <c r="G58" s="4">
        <f>SUMIFS(Purchase!$F:$F,Purchase!$A:$A,Waterfall!$A58,Purchase!$D:$D,Waterfall!$C58,Purchase!$C:$C,Waterfall!G$1)</f>
        <v>0</v>
      </c>
      <c r="H58" s="4">
        <f>SUMIFS(Purchase!$F:$F,Purchase!$A:$A,Waterfall!$A58,Purchase!$D:$D,Waterfall!$C58,Purchase!$C:$C,Waterfall!H$1)</f>
        <v>0</v>
      </c>
      <c r="I58" s="4">
        <f>SUMIFS(Purchase!$F:$F,Purchase!$A:$A,Waterfall!$A58,Purchase!$D:$D,Waterfall!$C58,Purchase!$C:$C,Waterfall!I$1)</f>
        <v>0</v>
      </c>
      <c r="J58" s="4">
        <f>SUMIFS(Purchase!$F:$F,Purchase!$A:$A,Waterfall!$A58,Purchase!$D:$D,Waterfall!$C58,Purchase!$C:$C,Waterfall!J$1)</f>
        <v>0</v>
      </c>
      <c r="K58" s="4">
        <f>SUMIFS(Purchase!$F:$F,Purchase!$A:$A,Waterfall!$A58,Purchase!$D:$D,Waterfall!$C58,Purchase!$C:$C,Waterfall!K$1)</f>
        <v>0</v>
      </c>
      <c r="L58" s="4">
        <f>SUMIFS(Purchase!$F:$F,Purchase!$A:$A,Waterfall!$A58,Purchase!$D:$D,Waterfall!$C58,Purchase!$C:$C,Waterfall!L$1)</f>
        <v>0</v>
      </c>
      <c r="M58" s="4">
        <f>SUMIFS(Purchase!$F:$F,Purchase!$A:$A,Waterfall!$A58,Purchase!$D:$D,Waterfall!$C58,Purchase!$C:$C,Waterfall!M$1)</f>
        <v>0</v>
      </c>
      <c r="N58" s="4">
        <f>SUMIFS(Purchase!$F:$F,Purchase!$A:$A,Waterfall!$A58,Purchase!$D:$D,Waterfall!$C58,Purchase!$C:$C,Waterfall!N$1)</f>
        <v>0</v>
      </c>
      <c r="O58" s="4">
        <f>SUMIFS(Purchase!$F:$F,Purchase!$A:$A,Waterfall!$A58,Purchase!$D:$D,Waterfall!$C58,Purchase!$C:$C,Waterfall!O$1)</f>
        <v>0</v>
      </c>
      <c r="P58" s="4">
        <f>SUMIFS(Purchase!$F:$F,Purchase!$A:$A,Waterfall!$A58,Purchase!$D:$D,Waterfall!$C58,Purchase!$C:$C,Waterfall!P$1)</f>
        <v>0</v>
      </c>
      <c r="Q58" s="4">
        <f>SUMIFS(Purchase!$F:$F,Purchase!$A:$A,Waterfall!$A58,Purchase!$D:$D,Waterfall!$C58,Purchase!$C:$C,Waterfall!Q$1)</f>
        <v>0</v>
      </c>
      <c r="R58" s="4">
        <f>SUMIFS(Purchase!$F:$F,Purchase!$A:$A,Waterfall!$A58,Purchase!$D:$D,Waterfall!$C58,Purchase!$C:$C,Waterfall!R$1)</f>
        <v>0</v>
      </c>
      <c r="S58" s="4">
        <f>SUMIFS(Purchase!$F:$F,Purchase!$A:$A,Waterfall!$A58,Purchase!$D:$D,Waterfall!$C58,Purchase!$C:$C,Waterfall!S$1)</f>
        <v>0</v>
      </c>
      <c r="T58" s="4">
        <f>SUMIFS(Purchase!$F:$F,Purchase!$A:$A,Waterfall!$A58,Purchase!$D:$D,Waterfall!$C58,Purchase!$C:$C,Waterfall!T$1)</f>
        <v>0</v>
      </c>
      <c r="U58" s="4">
        <f>SUMIFS(Purchase!$F:$F,Purchase!$A:$A,Waterfall!$A58,Purchase!$D:$D,Waterfall!$C58,Purchase!$C:$C,Waterfall!U$1)</f>
        <v>0</v>
      </c>
      <c r="V58" s="4">
        <f>SUMIFS(Purchase!$F:$F,Purchase!$A:$A,Waterfall!$A58,Purchase!$D:$D,Waterfall!$C58,Purchase!$C:$C,Waterfall!V$1)</f>
        <v>0</v>
      </c>
      <c r="W58" s="4">
        <f>SUMIFS(Purchase!$F:$F,Purchase!$A:$A,Waterfall!$A58,Purchase!$D:$D,Waterfall!$C58,Purchase!$C:$C,Waterfall!W$1)</f>
        <v>0</v>
      </c>
      <c r="X58" s="4">
        <f>SUMIFS(Purchase!$F:$F,Purchase!$A:$A,Waterfall!$A58,Purchase!$D:$D,Waterfall!$C58,Purchase!$C:$C,Waterfall!X$1)</f>
        <v>0</v>
      </c>
      <c r="Y58" s="4">
        <f>SUMIFS(Purchase!$F:$F,Purchase!$A:$A,Waterfall!$A58,Purchase!$D:$D,Waterfall!$C58,Purchase!$C:$C,Waterfall!Y$1)</f>
        <v>0</v>
      </c>
      <c r="Z58" s="4">
        <f>SUMIFS(Purchase!$F:$F,Purchase!$A:$A,Waterfall!$A58,Purchase!$D:$D,Waterfall!$C58,Purchase!$C:$C,Waterfall!Z$1)</f>
        <v>0</v>
      </c>
      <c r="AA58" s="4">
        <f>SUMIFS(Purchase!$F:$F,Purchase!$A:$A,Waterfall!$A58,Purchase!$D:$D,Waterfall!$C58,Purchase!$C:$C,Waterfall!AA$1)</f>
        <v>0</v>
      </c>
      <c r="AB58" s="4">
        <f>SUMIFS(Purchase!$F:$F,Purchase!$A:$A,Waterfall!$A58,Purchase!$D:$D,Waterfall!$C58,Purchase!$C:$C,Waterfall!AB$1)</f>
        <v>0</v>
      </c>
      <c r="AC58" s="4">
        <f>SUMIFS(Purchase!$F:$F,Purchase!$A:$A,Waterfall!$A58,Purchase!$D:$D,Waterfall!$C58,Purchase!$C:$C,Waterfall!AC$1)</f>
        <v>0</v>
      </c>
      <c r="AD58" s="4">
        <f>SUMIFS(Purchase!$F:$F,Purchase!$A:$A,Waterfall!$A58,Purchase!$D:$D,Waterfall!$C58,Purchase!$C:$C,Waterfall!AD$1)</f>
        <v>0</v>
      </c>
      <c r="AE58" s="4">
        <f>SUMIFS(Purchase!$F:$F,Purchase!$A:$A,Waterfall!$A58,Purchase!$D:$D,Waterfall!$C58,Purchase!$C:$C,Waterfall!AE$1)</f>
        <v>0</v>
      </c>
      <c r="AF58" s="4">
        <f>SUMIFS(Purchase!$F:$F,Purchase!$A:$A,Waterfall!$A58,Purchase!$D:$D,Waterfall!$C58,Purchase!$C:$C,Waterfall!AF$1)</f>
        <v>0</v>
      </c>
      <c r="AG58" s="4">
        <f>SUMIFS(Purchase!$F:$F,Purchase!$A:$A,Waterfall!$A58,Purchase!$D:$D,Waterfall!$C58,Purchase!$C:$C,Waterfall!AG$1)</f>
        <v>0</v>
      </c>
      <c r="AH58" s="4">
        <f>SUMIFS(Purchase!$F:$F,Purchase!$A:$A,Waterfall!$A58,Purchase!$D:$D,Waterfall!$C58,Purchase!$C:$C,Waterfall!AH$1)</f>
        <v>0</v>
      </c>
      <c r="AI58" s="4">
        <f>SUMIFS(Purchase!$F:$F,Purchase!$A:$A,Waterfall!$A58,Purchase!$D:$D,Waterfall!$C58,Purchase!$C:$C,Waterfall!AI$1)</f>
        <v>0</v>
      </c>
      <c r="AJ58" s="4">
        <f>SUMIFS(Purchase!$F:$F,Purchase!$A:$A,Waterfall!$A58,Purchase!$D:$D,Waterfall!$C58,Purchase!$C:$C,Waterfall!AJ$1)</f>
        <v>0</v>
      </c>
      <c r="AK58" s="4">
        <f>SUMIFS(Purchase!$F:$F,Purchase!$A:$A,Waterfall!$A58,Purchase!$D:$D,Waterfall!$C58,Purchase!$C:$C,Waterfall!AK$1)</f>
        <v>0</v>
      </c>
      <c r="AL58" s="4">
        <f>SUMIFS(Purchase!$F:$F,Purchase!$A:$A,Waterfall!$A58,Purchase!$D:$D,Waterfall!$C58,Purchase!$C:$C,Waterfall!AL$1)</f>
        <v>0</v>
      </c>
      <c r="AM58" s="4">
        <f>SUMIFS(Purchase!$F:$F,Purchase!$A:$A,Waterfall!$A58,Purchase!$D:$D,Waterfall!$C58,Purchase!$C:$C,Waterfall!AM$1)</f>
        <v>0</v>
      </c>
      <c r="AN58" s="4">
        <f>SUMIFS(Purchase!$F:$F,Purchase!$A:$A,Waterfall!$A58,Purchase!$D:$D,Waterfall!$C58,Purchase!$C:$C,Waterfall!AN$1)</f>
        <v>0</v>
      </c>
      <c r="AO58" s="4">
        <f>SUMIFS(Purchase!$F:$F,Purchase!$A:$A,Waterfall!$A58,Purchase!$D:$D,Waterfall!$C58,Purchase!$C:$C,Waterfall!AO$1)</f>
        <v>0</v>
      </c>
      <c r="AP58" s="4">
        <f>SUMIFS(Purchase!$F:$F,Purchase!$A:$A,Waterfall!$A58,Purchase!$D:$D,Waterfall!$C58,Purchase!$C:$C,Waterfall!AP$1)</f>
        <v>0</v>
      </c>
      <c r="AQ58" s="4">
        <f>SUMIFS(Purchase!$F:$F,Purchase!$A:$A,Waterfall!$A58,Purchase!$D:$D,Waterfall!$C58,Purchase!$C:$C,Waterfall!AQ$1)</f>
        <v>0</v>
      </c>
      <c r="AR58" s="4">
        <f>SUMIFS(Purchase!$F:$F,Purchase!$A:$A,Waterfall!$A58,Purchase!$D:$D,Waterfall!$C58,Purchase!$C:$C,Waterfall!AR$1)</f>
        <v>0</v>
      </c>
      <c r="AS58" s="4">
        <f>SUMIFS(Purchase!$F:$F,Purchase!$A:$A,Waterfall!$A58,Purchase!$D:$D,Waterfall!$C58,Purchase!$C:$C,Waterfall!AS$1)</f>
        <v>0</v>
      </c>
      <c r="AT58" s="4">
        <f>SUMIFS(Purchase!$F:$F,Purchase!$A:$A,Waterfall!$A58,Purchase!$D:$D,Waterfall!$C58,Purchase!$C:$C,Waterfall!AT$1)</f>
        <v>0</v>
      </c>
      <c r="AU58" s="4">
        <f>SUMIFS(Purchase!$F:$F,Purchase!$A:$A,Waterfall!$A58,Purchase!$D:$D,Waterfall!$C58,Purchase!$C:$C,Waterfall!AU$1)</f>
        <v>0</v>
      </c>
      <c r="AV58" s="4">
        <f>SUMIFS(Purchase!$F:$F,Purchase!$A:$A,Waterfall!$A58,Purchase!$D:$D,Waterfall!$C58,Purchase!$C:$C,Waterfall!AV$1)</f>
        <v>0</v>
      </c>
      <c r="AW58" s="4">
        <f>SUMIFS(Purchase!$F:$F,Purchase!$A:$A,Waterfall!$A58,Purchase!$D:$D,Waterfall!$C58,Purchase!$C:$C,Waterfall!AW$1)</f>
        <v>0</v>
      </c>
      <c r="AX58" s="4">
        <f>SUMIFS(Purchase!$F:$F,Purchase!$A:$A,Waterfall!$A58,Purchase!$D:$D,Waterfall!$C58,Purchase!$C:$C,Waterfall!AX$1)</f>
        <v>0</v>
      </c>
      <c r="AY58" s="4">
        <f>SUMIFS(Purchase!$F:$F,Purchase!$A:$A,Waterfall!$A58,Purchase!$D:$D,Waterfall!$C58,Purchase!$C:$C,Waterfall!AY$1)</f>
        <v>0</v>
      </c>
      <c r="AZ58" s="4">
        <f>SUMIFS(Purchase!$F:$F,Purchase!$A:$A,Waterfall!$A58,Purchase!$D:$D,Waterfall!$C58,Purchase!$C:$C,Waterfall!AZ$1)</f>
        <v>0</v>
      </c>
      <c r="BA58" s="4">
        <f>SUMIFS(Purchase!$F:$F,Purchase!$A:$A,Waterfall!$A58,Purchase!$D:$D,Waterfall!$C58,Purchase!$C:$C,Waterfall!BA$1)</f>
        <v>0</v>
      </c>
      <c r="BB58" s="4">
        <f>SUMIFS(Purchase!$F:$F,Purchase!$A:$A,Waterfall!$A58,Purchase!$D:$D,Waterfall!$C58,Purchase!$C:$C,Waterfall!BB$1)</f>
        <v>0</v>
      </c>
      <c r="BC58" s="4">
        <f>SUMIFS(Purchase!$F:$F,Purchase!$A:$A,Waterfall!$A58,Purchase!$D:$D,Waterfall!$C58,Purchase!$C:$C,Waterfall!BC$1)</f>
        <v>0</v>
      </c>
      <c r="BD58" s="4">
        <f>SUMIFS(Purchase!$F:$F,Purchase!$A:$A,Waterfall!$A58,Purchase!$D:$D,Waterfall!$C58,Purchase!$C:$C,Waterfall!BD$1)</f>
        <v>0</v>
      </c>
      <c r="BE58" s="4">
        <f>SUMIFS(Purchase!$F:$F,Purchase!$A:$A,Waterfall!$A58,Purchase!$D:$D,Waterfall!$C58,Purchase!$C:$C,Waterfall!BE$1)</f>
        <v>0</v>
      </c>
      <c r="BF58" s="4">
        <f>SUMIFS(Purchase!$F:$F,Purchase!$A:$A,Waterfall!$A58,Purchase!$D:$D,Waterfall!$C58,Purchase!$C:$C,Waterfall!BF$1)</f>
        <v>0</v>
      </c>
      <c r="BG58" s="4">
        <f>SUMIFS(Purchase!$F:$F,Purchase!$A:$A,Waterfall!$A58,Purchase!$D:$D,Waterfall!$C58,Purchase!$C:$C,Waterfall!BG$1)</f>
        <v>1775.05</v>
      </c>
      <c r="BH58" s="4">
        <f>SUMIFS(Purchase!$F:$F,Purchase!$A:$A,Waterfall!$A58,Purchase!$D:$D,Waterfall!$C58,Purchase!$C:$C,Waterfall!BH$1)</f>
        <v>6932.53</v>
      </c>
      <c r="BI58" s="4">
        <f>SUMIFS(Purchase!$F:$F,Purchase!$A:$A,Waterfall!$A58,Purchase!$D:$D,Waterfall!$C58,Purchase!$C:$C,Waterfall!BI$1)</f>
        <v>5877.95</v>
      </c>
      <c r="BJ58" s="4">
        <f>SUMIFS(Purchase!$F:$F,Purchase!$A:$A,Waterfall!$A58,Purchase!$D:$D,Waterfall!$C58,Purchase!$C:$C,Waterfall!BJ$1)</f>
        <v>3248.55</v>
      </c>
      <c r="BK58" s="4">
        <f>SUMIFS(Purchase!$F:$F,Purchase!$A:$A,Waterfall!$A58,Purchase!$D:$D,Waterfall!$C58,Purchase!$C:$C,Waterfall!BK$1)</f>
        <v>1218.47</v>
      </c>
      <c r="BL58" s="4">
        <f>SUMIFS(Purchase!$F:$F,Purchase!$A:$A,Waterfall!$A58,Purchase!$D:$D,Waterfall!$C58,Purchase!$C:$C,Waterfall!BL$1)</f>
        <v>145.04</v>
      </c>
      <c r="BM58" s="4">
        <f>SUMIFS(Purchase!$F:$F,Purchase!$A:$A,Waterfall!$A58,Purchase!$D:$D,Waterfall!$C58,Purchase!$C:$C,Waterfall!BM$1)</f>
        <v>0</v>
      </c>
      <c r="BN58" s="4">
        <f>SUMIFS(Purchase!$F:$F,Purchase!$A:$A,Waterfall!$A58,Purchase!$D:$D,Waterfall!$C58,Purchase!$C:$C,Waterfall!BN$1)</f>
        <v>0</v>
      </c>
      <c r="BO58" s="4">
        <f>SUMIFS(Purchase!$F:$F,Purchase!$A:$A,Waterfall!$A58,Purchase!$D:$D,Waterfall!$C58,Purchase!$C:$C,Waterfall!BO$1)</f>
        <v>0</v>
      </c>
      <c r="BP58" s="4">
        <f>SUMIFS(Purchase!$F:$F,Purchase!$A:$A,Waterfall!$A58,Purchase!$D:$D,Waterfall!$C58,Purchase!$C:$C,Waterfall!BP$1)</f>
        <v>0</v>
      </c>
      <c r="BQ58" s="4">
        <f>SUMIFS(Purchase!$F:$F,Purchase!$A:$A,Waterfall!$A58,Purchase!$D:$D,Waterfall!$C58,Purchase!$C:$C,Waterfall!BQ$1)</f>
        <v>0</v>
      </c>
      <c r="BR58" s="4">
        <f>SUMIFS(Purchase!$F:$F,Purchase!$A:$A,Waterfall!$A58,Purchase!$D:$D,Waterfall!$C58,Purchase!$C:$C,Waterfall!BR$1)</f>
        <v>0</v>
      </c>
      <c r="BS58" s="4">
        <f>SUMIFS(Purchase!$F:$F,Purchase!$A:$A,Waterfall!$A58,Purchase!$D:$D,Waterfall!$C58,Purchase!$C:$C,Waterfall!BS$1)</f>
        <v>0</v>
      </c>
      <c r="BT58" s="4">
        <f>SUMIFS(Purchase!$F:$F,Purchase!$A:$A,Waterfall!$A58,Purchase!$D:$D,Waterfall!$C58,Purchase!$C:$C,Waterfall!BT$1)</f>
        <v>0</v>
      </c>
      <c r="BU58" s="4">
        <f>SUMIFS(Purchase!$F:$F,Purchase!$A:$A,Waterfall!$A58,Purchase!$D:$D,Waterfall!$C58,Purchase!$C:$C,Waterfall!BU$1)</f>
        <v>0</v>
      </c>
      <c r="BV58" s="4">
        <f>SUMIFS(Purchase!$F:$F,Purchase!$A:$A,Waterfall!$A58,Purchase!$D:$D,Waterfall!$C58,Purchase!$C:$C,Waterfall!BV$1)</f>
        <v>0</v>
      </c>
      <c r="BW58" s="4">
        <f>SUMIFS(Purchase!$F:$F,Purchase!$A:$A,Waterfall!$A58,Purchase!$D:$D,Waterfall!$C58,Purchase!$C:$C,Waterfall!BW$1)</f>
        <v>0</v>
      </c>
      <c r="BX58" s="4">
        <f>SUMIFS(Purchase!$F:$F,Purchase!$A:$A,Waterfall!$A58,Purchase!$D:$D,Waterfall!$C58,Purchase!$C:$C,Waterfall!BX$1)</f>
        <v>0</v>
      </c>
      <c r="BY58" s="4">
        <f>SUMIFS(Purchase!$F:$F,Purchase!$A:$A,Waterfall!$A58,Purchase!$D:$D,Waterfall!$C58,Purchase!$C:$C,Waterfall!BY$1)</f>
        <v>0</v>
      </c>
      <c r="BZ58" s="4">
        <f>SUMIFS(Purchase!$F:$F,Purchase!$A:$A,Waterfall!$A58,Purchase!$D:$D,Waterfall!$C58,Purchase!$C:$C,Waterfall!BZ$1)</f>
        <v>0</v>
      </c>
      <c r="CA58" s="4">
        <f>SUMIFS(Purchase!$F:$F,Purchase!$A:$A,Waterfall!$A58,Purchase!$D:$D,Waterfall!$C58,Purchase!$C:$C,Waterfall!CA$1)</f>
        <v>0</v>
      </c>
      <c r="CB58" s="4">
        <f>SUMIFS(Purchase!$F:$F,Purchase!$A:$A,Waterfall!$A58,Purchase!$D:$D,Waterfall!$C58,Purchase!$C:$C,Waterfall!CB$1)</f>
        <v>0</v>
      </c>
      <c r="CC58" s="4">
        <f>SUMIFS(Purchase!$F:$F,Purchase!$A:$A,Waterfall!$A58,Purchase!$D:$D,Waterfall!$C58,Purchase!$C:$C,Waterfall!CC$1)</f>
        <v>0</v>
      </c>
      <c r="CD58" s="4">
        <f>SUMIFS(Purchase!$F:$F,Purchase!$A:$A,Waterfall!$A58,Purchase!$D:$D,Waterfall!$C58,Purchase!$C:$C,Waterfall!CD$1)</f>
        <v>0</v>
      </c>
      <c r="CE58" s="4">
        <f>SUMIFS(Purchase!$F:$F,Purchase!$A:$A,Waterfall!$A58,Purchase!$D:$D,Waterfall!$C58,Purchase!$C:$C,Waterfall!CE$1)</f>
        <v>0</v>
      </c>
      <c r="CF58" s="4">
        <f>SUMIFS(Purchase!$F:$F,Purchase!$A:$A,Waterfall!$A58,Purchase!$D:$D,Waterfall!$C58,Purchase!$C:$C,Waterfall!CF$1)</f>
        <v>0</v>
      </c>
      <c r="CG58" s="4">
        <f>SUMIFS(Purchase!$F:$F,Purchase!$A:$A,Waterfall!$A58,Purchase!$D:$D,Waterfall!$C58,Purchase!$C:$C,Waterfall!CG$1)</f>
        <v>0</v>
      </c>
      <c r="CH58" s="4">
        <f>SUMIFS(Purchase!$F:$F,Purchase!$A:$A,Waterfall!$A58,Purchase!$D:$D,Waterfall!$C58,Purchase!$C:$C,Waterfall!CH$1)</f>
        <v>0</v>
      </c>
      <c r="CI58" s="4">
        <f>SUMIFS(Purchase!$F:$F,Purchase!$A:$A,Waterfall!$A58,Purchase!$D:$D,Waterfall!$C58,Purchase!$C:$C,Waterfall!CI$1)</f>
        <v>0</v>
      </c>
      <c r="CJ58" s="4">
        <f>SUMIFS(Purchase!$F:$F,Purchase!$A:$A,Waterfall!$A58,Purchase!$D:$D,Waterfall!$C58,Purchase!$C:$C,Waterfall!CJ$1)</f>
        <v>0</v>
      </c>
      <c r="CK58" s="4">
        <f>SUMIFS(Purchase!$F:$F,Purchase!$A:$A,Waterfall!$A58,Purchase!$D:$D,Waterfall!$C58,Purchase!$C:$C,Waterfall!CK$1)</f>
        <v>0</v>
      </c>
      <c r="CL58" s="4">
        <f>SUMIFS(Purchase!$F:$F,Purchase!$A:$A,Waterfall!$A58,Purchase!$D:$D,Waterfall!$C58,Purchase!$C:$C,Waterfall!CL$1)</f>
        <v>0</v>
      </c>
      <c r="CM58" s="4">
        <f>SUMIFS(Purchase!$F:$F,Purchase!$A:$A,Waterfall!$A58,Purchase!$D:$D,Waterfall!$C58,Purchase!$C:$C,Waterfall!CM$1)</f>
        <v>0</v>
      </c>
      <c r="CN58" s="4">
        <f>SUMIFS(Purchase!$F:$F,Purchase!$A:$A,Waterfall!$A58,Purchase!$D:$D,Waterfall!$C58,Purchase!$C:$C,Waterfall!CN$1)</f>
        <v>0</v>
      </c>
      <c r="CO58" s="4">
        <f>SUMIFS(Purchase!$F:$F,Purchase!$A:$A,Waterfall!$A58,Purchase!$D:$D,Waterfall!$C58,Purchase!$C:$C,Waterfall!CO$1)</f>
        <v>0</v>
      </c>
      <c r="CP58" s="4">
        <f>SUMIFS(Purchase!$F:$F,Purchase!$A:$A,Waterfall!$A58,Purchase!$D:$D,Waterfall!$C58,Purchase!$C:$C,Waterfall!CP$1)</f>
        <v>0</v>
      </c>
      <c r="CQ58" s="4">
        <f>SUMIFS(Purchase!$F:$F,Purchase!$A:$A,Waterfall!$A58,Purchase!$D:$D,Waterfall!$C58,Purchase!$C:$C,Waterfall!CQ$1)</f>
        <v>0</v>
      </c>
      <c r="CR58" s="4">
        <f>SUMIFS(Purchase!$F:$F,Purchase!$A:$A,Waterfall!$A58,Purchase!$D:$D,Waterfall!$C58,Purchase!$C:$C,Waterfall!CR$1)</f>
        <v>0</v>
      </c>
      <c r="CS58" s="4">
        <f>SUMIFS(Purchase!$F:$F,Purchase!$A:$A,Waterfall!$A58,Purchase!$D:$D,Waterfall!$C58,Purchase!$C:$C,Waterfall!CS$1)</f>
        <v>0</v>
      </c>
      <c r="CT58" s="4">
        <f>SUMIFS(Purchase!$F:$F,Purchase!$A:$A,Waterfall!$A58,Purchase!$D:$D,Waterfall!$C58,Purchase!$C:$C,Waterfall!CT$1)</f>
        <v>0</v>
      </c>
      <c r="CU58" s="4">
        <f>SUMIFS(Purchase!$F:$F,Purchase!$A:$A,Waterfall!$A58,Purchase!$D:$D,Waterfall!$C58,Purchase!$C:$C,Waterfall!CU$1)</f>
        <v>0</v>
      </c>
      <c r="CV58" s="4">
        <f>SUMIFS(Purchase!$F:$F,Purchase!$A:$A,Waterfall!$A58,Purchase!$D:$D,Waterfall!$C58,Purchase!$C:$C,Waterfall!CV$1)</f>
        <v>0</v>
      </c>
      <c r="CW58" s="4">
        <f>SUMIFS(Purchase!$F:$F,Purchase!$A:$A,Waterfall!$A58,Purchase!$D:$D,Waterfall!$C58,Purchase!$C:$C,Waterfall!CW$1)</f>
        <v>0</v>
      </c>
      <c r="CX58" s="4">
        <f>SUMIFS(Purchase!$F:$F,Purchase!$A:$A,Waterfall!$A58,Purchase!$D:$D,Waterfall!$C58,Purchase!$C:$C,Waterfall!CX$1)</f>
        <v>0</v>
      </c>
      <c r="CY58" s="4">
        <f>SUMIFS(Purchase!$F:$F,Purchase!$A:$A,Waterfall!$A58,Purchase!$D:$D,Waterfall!$C58,Purchase!$C:$C,Waterfall!CY$1)</f>
        <v>0</v>
      </c>
      <c r="CZ58" s="4">
        <f>SUMIFS(Purchase!$F:$F,Purchase!$A:$A,Waterfall!$A58,Purchase!$D:$D,Waterfall!$C58,Purchase!$C:$C,Waterfall!CZ$1)</f>
        <v>0</v>
      </c>
      <c r="DA58" s="4">
        <f>SUMIFS(Purchase!$F:$F,Purchase!$A:$A,Waterfall!$A58,Purchase!$D:$D,Waterfall!$C58,Purchase!$C:$C,Waterfall!DA$1)</f>
        <v>0</v>
      </c>
      <c r="DB58" s="4">
        <f>SUMIFS(Purchase!$F:$F,Purchase!$A:$A,Waterfall!$A58,Purchase!$D:$D,Waterfall!$C58,Purchase!$C:$C,Waterfall!DB$1)</f>
        <v>0</v>
      </c>
      <c r="DC58" s="4">
        <f>SUMIFS(Purchase!$F:$F,Purchase!$A:$A,Waterfall!$A58,Purchase!$D:$D,Waterfall!$C58,Purchase!$C:$C,Waterfall!DC$1)</f>
        <v>0</v>
      </c>
      <c r="DD58" s="4">
        <f>SUMIFS(Purchase!$F:$F,Purchase!$A:$A,Waterfall!$A58,Purchase!$D:$D,Waterfall!$C58,Purchase!$C:$C,Waterfall!DD$1)</f>
        <v>0</v>
      </c>
      <c r="DE58" s="4">
        <f>SUMIFS(Purchase!$F:$F,Purchase!$A:$A,Waterfall!$A58,Purchase!$D:$D,Waterfall!$C58,Purchase!$C:$C,Waterfall!DE$1)</f>
        <v>0</v>
      </c>
      <c r="DF58" s="4">
        <f>SUMIFS(Purchase!$F:$F,Purchase!$A:$A,Waterfall!$A58,Purchase!$D:$D,Waterfall!$C58,Purchase!$C:$C,Waterfall!DF$1)</f>
        <v>0</v>
      </c>
      <c r="DG58" s="4">
        <f>SUMIFS(Purchase!$F:$F,Purchase!$A:$A,Waterfall!$A58,Purchase!$D:$D,Waterfall!$C58,Purchase!$C:$C,Waterfall!DG$1)</f>
        <v>0</v>
      </c>
      <c r="DH58" s="4">
        <f>SUMIFS(Purchase!$F:$F,Purchase!$A:$A,Waterfall!$A58,Purchase!$D:$D,Waterfall!$C58,Purchase!$C:$C,Waterfall!DH$1)</f>
        <v>0</v>
      </c>
      <c r="DI58" s="4">
        <f>SUMIFS(Purchase!$F:$F,Purchase!$A:$A,Waterfall!$A58,Purchase!$D:$D,Waterfall!$C58,Purchase!$C:$C,Waterfall!DI$1)</f>
        <v>0</v>
      </c>
      <c r="DJ58" s="4">
        <f>SUMIFS(Purchase!$F:$F,Purchase!$A:$A,Waterfall!$A58,Purchase!$D:$D,Waterfall!$C58,Purchase!$C:$C,Waterfall!DJ$1)</f>
        <v>0</v>
      </c>
      <c r="DK58" s="4">
        <f>SUMIFS(Purchase!$F:$F,Purchase!$A:$A,Waterfall!$A58,Purchase!$D:$D,Waterfall!$C58,Purchase!$C:$C,Waterfall!DK$1)</f>
        <v>0</v>
      </c>
      <c r="DL58" s="4">
        <f>SUMIFS(Purchase!$F:$F,Purchase!$A:$A,Waterfall!$A58,Purchase!$D:$D,Waterfall!$C58,Purchase!$C:$C,Waterfall!DL$1)</f>
        <v>0</v>
      </c>
      <c r="DM58" s="4">
        <f>SUMIFS(Purchase!$F:$F,Purchase!$A:$A,Waterfall!$A58,Purchase!$D:$D,Waterfall!$C58,Purchase!$C:$C,Waterfall!DM$1)</f>
        <v>0</v>
      </c>
      <c r="DN58" s="4">
        <f>SUMIFS(Purchase!$F:$F,Purchase!$A:$A,Waterfall!$A58,Purchase!$D:$D,Waterfall!$C58,Purchase!$C:$C,Waterfall!DN$1)</f>
        <v>0</v>
      </c>
      <c r="DO58" s="4">
        <f>SUMIFS(Purchase!$F:$F,Purchase!$A:$A,Waterfall!$A58,Purchase!$D:$D,Waterfall!$C58,Purchase!$C:$C,Waterfall!DO$1)</f>
        <v>0</v>
      </c>
      <c r="DP58" s="4">
        <f>SUMIFS(Purchase!$F:$F,Purchase!$A:$A,Waterfall!$A58,Purchase!$D:$D,Waterfall!$C58,Purchase!$C:$C,Waterfall!DP$1)</f>
        <v>0</v>
      </c>
      <c r="DQ58" s="4">
        <f>SUMIFS(Purchase!$F:$F,Purchase!$A:$A,Waterfall!$A58,Purchase!$D:$D,Waterfall!$C58,Purchase!$C:$C,Waterfall!DQ$1)</f>
        <v>0</v>
      </c>
      <c r="DR58" s="4">
        <f>SUMIFS(Purchase!$F:$F,Purchase!$A:$A,Waterfall!$A58,Purchase!$D:$D,Waterfall!$C58,Purchase!$C:$C,Waterfall!DR$1)</f>
        <v>0</v>
      </c>
      <c r="DS58" s="4">
        <f>SUMIFS(Purchase!$F:$F,Purchase!$A:$A,Waterfall!$A58,Purchase!$D:$D,Waterfall!$C58,Purchase!$C:$C,Waterfall!DS$1)</f>
        <v>0</v>
      </c>
      <c r="DT58" s="4">
        <f>SUMIFS(Purchase!$F:$F,Purchase!$A:$A,Waterfall!$A58,Purchase!$D:$D,Waterfall!$C58,Purchase!$C:$C,Waterfall!DT$1)</f>
        <v>0</v>
      </c>
      <c r="DU58" s="4">
        <f>SUMIFS(Purchase!$F:$F,Purchase!$A:$A,Waterfall!$A58,Purchase!$D:$D,Waterfall!$C58,Purchase!$C:$C,Waterfall!DU$1)</f>
        <v>0</v>
      </c>
      <c r="DV58" s="4">
        <f>SUMIFS(Purchase!$F:$F,Purchase!$A:$A,Waterfall!$A58,Purchase!$D:$D,Waterfall!$C58,Purchase!$C:$C,Waterfall!DV$1)</f>
        <v>0</v>
      </c>
      <c r="DW58" s="4">
        <f>SUMIFS(Purchase!$F:$F,Purchase!$A:$A,Waterfall!$A58,Purchase!$D:$D,Waterfall!$C58,Purchase!$C:$C,Waterfall!DW$1)</f>
        <v>0</v>
      </c>
      <c r="DX58" s="4">
        <f>SUMIFS(Purchase!$F:$F,Purchase!$A:$A,Waterfall!$A58,Purchase!$D:$D,Waterfall!$C58,Purchase!$C:$C,Waterfall!DX$1)</f>
        <v>0</v>
      </c>
      <c r="DY58" s="4">
        <f>SUMIFS(Purchase!$F:$F,Purchase!$A:$A,Waterfall!$A58,Purchase!$D:$D,Waterfall!$C58,Purchase!$C:$C,Waterfall!DY$1)</f>
        <v>0</v>
      </c>
      <c r="DZ58" s="4">
        <f>SUMIFS(Purchase!$F:$F,Purchase!$A:$A,Waterfall!$A58,Purchase!$D:$D,Waterfall!$C58,Purchase!$C:$C,Waterfall!DZ$1)</f>
        <v>0</v>
      </c>
      <c r="EA58" s="4">
        <f>SUMIFS(Purchase!$F:$F,Purchase!$A:$A,Waterfall!$A58,Purchase!$D:$D,Waterfall!$C58,Purchase!$C:$C,Waterfall!EA$1)</f>
        <v>0</v>
      </c>
      <c r="EB58" s="4">
        <f>SUMIFS(Purchase!$F:$F,Purchase!$A:$A,Waterfall!$A58,Purchase!$D:$D,Waterfall!$C58,Purchase!$C:$C,Waterfall!EB$1)</f>
        <v>0</v>
      </c>
      <c r="EC58" s="4">
        <f>SUMIFS(Purchase!$F:$F,Purchase!$A:$A,Waterfall!$A58,Purchase!$D:$D,Waterfall!$C58,Purchase!$C:$C,Waterfall!EC$1)</f>
        <v>0</v>
      </c>
      <c r="ED58" s="4">
        <f>SUMIFS(Purchase!$F:$F,Purchase!$A:$A,Waterfall!$A58,Purchase!$D:$D,Waterfall!$C58,Purchase!$C:$C,Waterfall!ED$1)</f>
        <v>0</v>
      </c>
      <c r="EE58" s="4">
        <f>SUMIFS(Purchase!$F:$F,Purchase!$A:$A,Waterfall!$A58,Purchase!$D:$D,Waterfall!$C58,Purchase!$C:$C,Waterfall!EE$1)</f>
        <v>0</v>
      </c>
      <c r="EF58" s="4">
        <f>SUMIFS(Purchase!$F:$F,Purchase!$A:$A,Waterfall!$A58,Purchase!$D:$D,Waterfall!$C58,Purchase!$C:$C,Waterfall!EF$1)</f>
        <v>0</v>
      </c>
      <c r="EG58" s="4">
        <f>SUMIFS(Purchase!$F:$F,Purchase!$A:$A,Waterfall!$A58,Purchase!$D:$D,Waterfall!$C58,Purchase!$C:$C,Waterfall!EG$1)</f>
        <v>0</v>
      </c>
      <c r="EH58" s="4">
        <f>SUMIFS(Purchase!$F:$F,Purchase!$A:$A,Waterfall!$A58,Purchase!$D:$D,Waterfall!$C58,Purchase!$C:$C,Waterfall!EH$1)</f>
        <v>0</v>
      </c>
      <c r="EI58" s="4">
        <f>SUMIFS(Purchase!$F:$F,Purchase!$A:$A,Waterfall!$A58,Purchase!$D:$D,Waterfall!$C58,Purchase!$C:$C,Waterfall!EI$1)</f>
        <v>0</v>
      </c>
      <c r="EJ58" s="4">
        <f>SUMIFS(Purchase!$F:$F,Purchase!$A:$A,Waterfall!$A58,Purchase!$D:$D,Waterfall!$C58,Purchase!$C:$C,Waterfall!EJ$1)</f>
        <v>0</v>
      </c>
      <c r="EK58" s="4">
        <f>SUMIFS(Purchase!$F:$F,Purchase!$A:$A,Waterfall!$A58,Purchase!$D:$D,Waterfall!$C58,Purchase!$C:$C,Waterfall!EK$1)</f>
        <v>0</v>
      </c>
      <c r="EL58" s="4">
        <f>SUMIFS(Purchase!$F:$F,Purchase!$A:$A,Waterfall!$A58,Purchase!$D:$D,Waterfall!$C58,Purchase!$C:$C,Waterfall!EL$1)</f>
        <v>0</v>
      </c>
      <c r="EM58" s="4">
        <f>SUMIFS(Purchase!$F:$F,Purchase!$A:$A,Waterfall!$A58,Purchase!$D:$D,Waterfall!$C58,Purchase!$C:$C,Waterfall!EM$1)</f>
        <v>0</v>
      </c>
      <c r="EN58" s="4">
        <f>SUMIFS(Purchase!$F:$F,Purchase!$A:$A,Waterfall!$A58,Purchase!$D:$D,Waterfall!$C58,Purchase!$C:$C,Waterfall!EN$1)</f>
        <v>0</v>
      </c>
      <c r="EO58" s="4">
        <f>SUMIFS(Purchase!$F:$F,Purchase!$A:$A,Waterfall!$A58,Purchase!$D:$D,Waterfall!$C58,Purchase!$C:$C,Waterfall!EO$1)</f>
        <v>0</v>
      </c>
      <c r="EP58" s="4">
        <f>SUMIFS(Purchase!$F:$F,Purchase!$A:$A,Waterfall!$A58,Purchase!$D:$D,Waterfall!$C58,Purchase!$C:$C,Waterfall!EP$1)</f>
        <v>0</v>
      </c>
      <c r="EQ58" s="4">
        <f>SUMIFS(Purchase!$F:$F,Purchase!$A:$A,Waterfall!$A58,Purchase!$D:$D,Waterfall!$C58,Purchase!$C:$C,Waterfall!EQ$1)</f>
        <v>0</v>
      </c>
      <c r="ER58" s="4">
        <f>SUMIFS(Purchase!$F:$F,Purchase!$A:$A,Waterfall!$A58,Purchase!$D:$D,Waterfall!$C58,Purchase!$C:$C,Waterfall!ER$1)</f>
        <v>0</v>
      </c>
      <c r="ES58" s="4">
        <f>SUMIFS(Purchase!$F:$F,Purchase!$A:$A,Waterfall!$A58,Purchase!$D:$D,Waterfall!$C58,Purchase!$C:$C,Waterfall!ES$1)</f>
        <v>0</v>
      </c>
      <c r="ET58" s="4">
        <f>SUMIFS(Purchase!$F:$F,Purchase!$A:$A,Waterfall!$A58,Purchase!$D:$D,Waterfall!$C58,Purchase!$C:$C,Waterfall!ET$1)</f>
        <v>0</v>
      </c>
      <c r="EU58" s="4">
        <f>SUMIFS(Purchase!$F:$F,Purchase!$A:$A,Waterfall!$A58,Purchase!$D:$D,Waterfall!$C58,Purchase!$C:$C,Waterfall!EU$1)</f>
        <v>0</v>
      </c>
      <c r="EV58" s="4">
        <f>SUMIFS(Purchase!$F:$F,Purchase!$A:$A,Waterfall!$A58,Purchase!$D:$D,Waterfall!$C58,Purchase!$C:$C,Waterfall!EV$1)</f>
        <v>0</v>
      </c>
      <c r="EW58" s="4">
        <f>SUMIFS(Purchase!$F:$F,Purchase!$A:$A,Waterfall!$A58,Purchase!$D:$D,Waterfall!$C58,Purchase!$C:$C,Waterfall!EW$1)</f>
        <v>0</v>
      </c>
      <c r="EX58" s="4">
        <f>SUMIFS(Purchase!$F:$F,Purchase!$A:$A,Waterfall!$A58,Purchase!$D:$D,Waterfall!$C58,Purchase!$C:$C,Waterfall!EX$1)</f>
        <v>0</v>
      </c>
      <c r="EY58" s="4">
        <f>SUMIFS(Purchase!$F:$F,Purchase!$A:$A,Waterfall!$A58,Purchase!$D:$D,Waterfall!$C58,Purchase!$C:$C,Waterfall!EY$1)</f>
        <v>0</v>
      </c>
      <c r="EZ58" s="4">
        <f>SUMIFS(Purchase!$F:$F,Purchase!$A:$A,Waterfall!$A58,Purchase!$D:$D,Waterfall!$C58,Purchase!$C:$C,Waterfall!EZ$1)</f>
        <v>0</v>
      </c>
      <c r="FA58" s="4">
        <f>SUMIFS(Purchase!$F:$F,Purchase!$A:$A,Waterfall!$A58,Purchase!$D:$D,Waterfall!$C58,Purchase!$C:$C,Waterfall!FA$1)</f>
        <v>0</v>
      </c>
      <c r="FB58" s="4">
        <f>SUMIFS(Purchase!$F:$F,Purchase!$A:$A,Waterfall!$A58,Purchase!$D:$D,Waterfall!$C58,Purchase!$C:$C,Waterfall!FB$1)</f>
        <v>0</v>
      </c>
      <c r="FC58" s="4">
        <f>SUMIFS(Purchase!$F:$F,Purchase!$A:$A,Waterfall!$A58,Purchase!$D:$D,Waterfall!$C58,Purchase!$C:$C,Waterfall!FC$1)</f>
        <v>0</v>
      </c>
      <c r="FD58" s="4">
        <f>SUMIFS(Purchase!$F:$F,Purchase!$A:$A,Waterfall!$A58,Purchase!$D:$D,Waterfall!$C58,Purchase!$C:$C,Waterfall!FD$1)</f>
        <v>0</v>
      </c>
      <c r="FE58" s="4">
        <f>SUMIFS(Purchase!$F:$F,Purchase!$A:$A,Waterfall!$A58,Purchase!$D:$D,Waterfall!$C58,Purchase!$C:$C,Waterfall!FE$1)</f>
        <v>0</v>
      </c>
      <c r="FF58" s="4">
        <f>SUMIFS(Purchase!$F:$F,Purchase!$A:$A,Waterfall!$A58,Purchase!$D:$D,Waterfall!$C58,Purchase!$C:$C,Waterfall!FF$1)</f>
        <v>0</v>
      </c>
      <c r="FG58" s="4">
        <f>SUMIFS(Purchase!$F:$F,Purchase!$A:$A,Waterfall!$A58,Purchase!$D:$D,Waterfall!$C58,Purchase!$C:$C,Waterfall!FG$1)</f>
        <v>0</v>
      </c>
      <c r="FH58" s="4">
        <f>SUMIFS(Purchase!$F:$F,Purchase!$A:$A,Waterfall!$A58,Purchase!$D:$D,Waterfall!$C58,Purchase!$C:$C,Waterfall!FH$1)</f>
        <v>0</v>
      </c>
      <c r="FI58" s="4">
        <f>SUMIFS(Purchase!$F:$F,Purchase!$A:$A,Waterfall!$A58,Purchase!$D:$D,Waterfall!$C58,Purchase!$C:$C,Waterfall!FI$1)</f>
        <v>0</v>
      </c>
      <c r="FJ58" s="4">
        <f>SUMIFS(Purchase!$F:$F,Purchase!$A:$A,Waterfall!$A58,Purchase!$D:$D,Waterfall!$C58,Purchase!$C:$C,Waterfall!FJ$1)</f>
        <v>0</v>
      </c>
      <c r="FK58" s="4">
        <f>SUMIFS(Purchase!$F:$F,Purchase!$A:$A,Waterfall!$A58,Purchase!$D:$D,Waterfall!$C58,Purchase!$C:$C,Waterfall!FK$1)</f>
        <v>0</v>
      </c>
      <c r="FL58" s="4">
        <f>SUMIFS(Purchase!$F:$F,Purchase!$A:$A,Waterfall!$A58,Purchase!$D:$D,Waterfall!$C58,Purchase!$C:$C,Waterfall!FL$1)</f>
        <v>0</v>
      </c>
      <c r="FM58" s="4">
        <f>SUMIFS(Purchase!$F:$F,Purchase!$A:$A,Waterfall!$A58,Purchase!$D:$D,Waterfall!$C58,Purchase!$C:$C,Waterfall!FM$1)</f>
        <v>0</v>
      </c>
      <c r="FN58" s="4">
        <f>SUMIFS(Purchase!$F:$F,Purchase!$A:$A,Waterfall!$A58,Purchase!$D:$D,Waterfall!$C58,Purchase!$C:$C,Waterfall!FN$1)</f>
        <v>0</v>
      </c>
      <c r="FO58" s="4">
        <f>SUMIFS(Purchase!$F:$F,Purchase!$A:$A,Waterfall!$A58,Purchase!$D:$D,Waterfall!$C58,Purchase!$C:$C,Waterfall!FO$1)</f>
        <v>0</v>
      </c>
      <c r="FP58" s="4">
        <f>SUMIFS(Purchase!$F:$F,Purchase!$A:$A,Waterfall!$A58,Purchase!$D:$D,Waterfall!$C58,Purchase!$C:$C,Waterfall!FP$1)</f>
        <v>0</v>
      </c>
      <c r="FQ58" s="4">
        <f>SUMIFS(Purchase!$F:$F,Purchase!$A:$A,Waterfall!$A58,Purchase!$D:$D,Waterfall!$C58,Purchase!$C:$C,Waterfall!FQ$1)</f>
        <v>0</v>
      </c>
      <c r="FR58" s="4">
        <f>SUMIFS(Purchase!$F:$F,Purchase!$A:$A,Waterfall!$A58,Purchase!$D:$D,Waterfall!$C58,Purchase!$C:$C,Waterfall!FR$1)</f>
        <v>0</v>
      </c>
      <c r="FS58" s="4">
        <f>SUMIFS(Purchase!$F:$F,Purchase!$A:$A,Waterfall!$A58,Purchase!$D:$D,Waterfall!$C58,Purchase!$C:$C,Waterfall!FS$1)</f>
        <v>0</v>
      </c>
      <c r="FT58" s="4">
        <f>SUMIFS(Purchase!$F:$F,Purchase!$A:$A,Waterfall!$A58,Purchase!$D:$D,Waterfall!$C58,Purchase!$C:$C,Waterfall!FT$1)</f>
        <v>0</v>
      </c>
      <c r="FU58" s="4">
        <f>SUMIFS(Purchase!$F:$F,Purchase!$A:$A,Waterfall!$A58,Purchase!$D:$D,Waterfall!$C58,Purchase!$C:$C,Waterfall!FU$1)</f>
        <v>0</v>
      </c>
      <c r="FV58" s="4">
        <f>SUMIFS(Purchase!$F:$F,Purchase!$A:$A,Waterfall!$A58,Purchase!$D:$D,Waterfall!$C58,Purchase!$C:$C,Waterfall!FV$1)</f>
        <v>0</v>
      </c>
      <c r="FW58" s="4">
        <f>SUMIFS(Purchase!$F:$F,Purchase!$A:$A,Waterfall!$A58,Purchase!$D:$D,Waterfall!$C58,Purchase!$C:$C,Waterfall!FW$1)</f>
        <v>0</v>
      </c>
      <c r="FX58" s="4">
        <f>SUMIFS(Purchase!$F:$F,Purchase!$A:$A,Waterfall!$A58,Purchase!$D:$D,Waterfall!$C58,Purchase!$C:$C,Waterfall!FX$1)</f>
        <v>0</v>
      </c>
      <c r="FY58" s="4">
        <f>SUMIFS(Purchase!$F:$F,Purchase!$A:$A,Waterfall!$A58,Purchase!$D:$D,Waterfall!$C58,Purchase!$C:$C,Waterfall!FY$1)</f>
        <v>0</v>
      </c>
      <c r="FZ58" s="4">
        <f>SUMIFS(Purchase!$F:$F,Purchase!$A:$A,Waterfall!$A58,Purchase!$D:$D,Waterfall!$C58,Purchase!$C:$C,Waterfall!FZ$1)</f>
        <v>0</v>
      </c>
      <c r="GA58" s="4">
        <f>SUMIFS(Purchase!$F:$F,Purchase!$A:$A,Waterfall!$A58,Purchase!$D:$D,Waterfall!$C58,Purchase!$C:$C,Waterfall!GA$1)</f>
        <v>0</v>
      </c>
      <c r="GB58" s="4">
        <f>SUMIFS(Purchase!$F:$F,Purchase!$A:$A,Waterfall!$A58,Purchase!$D:$D,Waterfall!$C58,Purchase!$C:$C,Waterfall!GB$1)</f>
        <v>0</v>
      </c>
      <c r="GC58" s="4">
        <f>SUMIFS(Purchase!$F:$F,Purchase!$A:$A,Waterfall!$A58,Purchase!$D:$D,Waterfall!$C58,Purchase!$C:$C,Waterfall!GC$1)</f>
        <v>0</v>
      </c>
      <c r="GD58" s="4">
        <f>SUMIFS(Purchase!$F:$F,Purchase!$A:$A,Waterfall!$A58,Purchase!$D:$D,Waterfall!$C58,Purchase!$C:$C,Waterfall!GD$1)</f>
        <v>0</v>
      </c>
      <c r="GE58" s="4">
        <f>SUMIFS(Purchase!$F:$F,Purchase!$A:$A,Waterfall!$A58,Purchase!$D:$D,Waterfall!$C58,Purchase!$C:$C,Waterfall!GE$1)</f>
        <v>0</v>
      </c>
      <c r="GF58" s="4">
        <f>SUMIFS(Purchase!$F:$F,Purchase!$A:$A,Waterfall!$A58,Purchase!$D:$D,Waterfall!$C58,Purchase!$C:$C,Waterfall!GF$1)</f>
        <v>0</v>
      </c>
      <c r="GG58" s="4">
        <f>SUMIFS(Purchase!$F:$F,Purchase!$A:$A,Waterfall!$A58,Purchase!$D:$D,Waterfall!$C58,Purchase!$C:$C,Waterfall!GG$1)</f>
        <v>0</v>
      </c>
      <c r="GH58" s="4">
        <f>SUMIFS(Purchase!$F:$F,Purchase!$A:$A,Waterfall!$A58,Purchase!$D:$D,Waterfall!$C58,Purchase!$C:$C,Waterfall!GH$1)</f>
        <v>0</v>
      </c>
      <c r="GI58" s="4">
        <f>SUMIFS(Purchase!$F:$F,Purchase!$A:$A,Waterfall!$A58,Purchase!$D:$D,Waterfall!$C58,Purchase!$C:$C,Waterfall!GI$1)</f>
        <v>0</v>
      </c>
    </row>
    <row r="59" spans="1:191" x14ac:dyDescent="0.35">
      <c r="A59" s="8">
        <f t="shared" si="3"/>
        <v>1</v>
      </c>
      <c r="B59" s="2" t="str">
        <f>VLOOKUP($A59,Centers!$B$1:$C$120,2,)</f>
        <v>GATE</v>
      </c>
      <c r="C59" s="3">
        <v>44936</v>
      </c>
      <c r="D59" s="4">
        <f>IF($A59=1,SUM(SUMIFS(Indent!$E:$E,Indent!$C:$C,Waterfall!$C59,Indent!$A:$A,Centers!$A$2),SUMIFS(Indent!$E:$E,Indent!$C:$C,Waterfall!$C59,Indent!$A:$A,Centers!$A$3),SUMIFS(Indent!$E:$E,Indent!$C:$C,Waterfall!$C59,Indent!$A:$A,Centers!$A$4),SUMIFS(Indent!$E:$E,Indent!$C:$C,Waterfall!$C59,Indent!$A:$A,Centers!$A$5),SUMIFS(Indent!$E:$E,Indent!$C:$C,Waterfall!$C59,Indent!$A:$A,Centers!$A$6),SUMIFS(Indent!$E:$E,Indent!$C:$C,Waterfall!$C59,Indent!$A:$A,Centers!$A$7),SUMIFS(Indent!$E:$E,Indent!$C:$C,Waterfall!$C59,Indent!$A:$A,Centers!$A$8)),SUMIFS(Indent!$E:$E,Indent!$C:$C,Waterfall!$C59,Indent!$A:$A,$A59))</f>
        <v>26586</v>
      </c>
      <c r="E59" s="4">
        <f>SUMIFS(Purchase!$F:$F,Purchase!$A:$A,Waterfall!$A59,Purchase!$D:$D,Waterfall!$C59,Purchase!$C:$C,Waterfall!E$1)</f>
        <v>0</v>
      </c>
      <c r="F59" s="4">
        <f>SUMIFS(Purchase!$F:$F,Purchase!$A:$A,Waterfall!$A59,Purchase!$D:$D,Waterfall!$C59,Purchase!$C:$C,Waterfall!F$1)</f>
        <v>0</v>
      </c>
      <c r="G59" s="4">
        <f>SUMIFS(Purchase!$F:$F,Purchase!$A:$A,Waterfall!$A59,Purchase!$D:$D,Waterfall!$C59,Purchase!$C:$C,Waterfall!G$1)</f>
        <v>0</v>
      </c>
      <c r="H59" s="4">
        <f>SUMIFS(Purchase!$F:$F,Purchase!$A:$A,Waterfall!$A59,Purchase!$D:$D,Waterfall!$C59,Purchase!$C:$C,Waterfall!H$1)</f>
        <v>0</v>
      </c>
      <c r="I59" s="4">
        <f>SUMIFS(Purchase!$F:$F,Purchase!$A:$A,Waterfall!$A59,Purchase!$D:$D,Waterfall!$C59,Purchase!$C:$C,Waterfall!I$1)</f>
        <v>0</v>
      </c>
      <c r="J59" s="4">
        <f>SUMIFS(Purchase!$F:$F,Purchase!$A:$A,Waterfall!$A59,Purchase!$D:$D,Waterfall!$C59,Purchase!$C:$C,Waterfall!J$1)</f>
        <v>0</v>
      </c>
      <c r="K59" s="4">
        <f>SUMIFS(Purchase!$F:$F,Purchase!$A:$A,Waterfall!$A59,Purchase!$D:$D,Waterfall!$C59,Purchase!$C:$C,Waterfall!K$1)</f>
        <v>0</v>
      </c>
      <c r="L59" s="4">
        <f>SUMIFS(Purchase!$F:$F,Purchase!$A:$A,Waterfall!$A59,Purchase!$D:$D,Waterfall!$C59,Purchase!$C:$C,Waterfall!L$1)</f>
        <v>0</v>
      </c>
      <c r="M59" s="4">
        <f>SUMIFS(Purchase!$F:$F,Purchase!$A:$A,Waterfall!$A59,Purchase!$D:$D,Waterfall!$C59,Purchase!$C:$C,Waterfall!M$1)</f>
        <v>0</v>
      </c>
      <c r="N59" s="4">
        <f>SUMIFS(Purchase!$F:$F,Purchase!$A:$A,Waterfall!$A59,Purchase!$D:$D,Waterfall!$C59,Purchase!$C:$C,Waterfall!N$1)</f>
        <v>0</v>
      </c>
      <c r="O59" s="4">
        <f>SUMIFS(Purchase!$F:$F,Purchase!$A:$A,Waterfall!$A59,Purchase!$D:$D,Waterfall!$C59,Purchase!$C:$C,Waterfall!O$1)</f>
        <v>0</v>
      </c>
      <c r="P59" s="4">
        <f>SUMIFS(Purchase!$F:$F,Purchase!$A:$A,Waterfall!$A59,Purchase!$D:$D,Waterfall!$C59,Purchase!$C:$C,Waterfall!P$1)</f>
        <v>0</v>
      </c>
      <c r="Q59" s="4">
        <f>SUMIFS(Purchase!$F:$F,Purchase!$A:$A,Waterfall!$A59,Purchase!$D:$D,Waterfall!$C59,Purchase!$C:$C,Waterfall!Q$1)</f>
        <v>0</v>
      </c>
      <c r="R59" s="4">
        <f>SUMIFS(Purchase!$F:$F,Purchase!$A:$A,Waterfall!$A59,Purchase!$D:$D,Waterfall!$C59,Purchase!$C:$C,Waterfall!R$1)</f>
        <v>0</v>
      </c>
      <c r="S59" s="4">
        <f>SUMIFS(Purchase!$F:$F,Purchase!$A:$A,Waterfall!$A59,Purchase!$D:$D,Waterfall!$C59,Purchase!$C:$C,Waterfall!S$1)</f>
        <v>0</v>
      </c>
      <c r="T59" s="4">
        <f>SUMIFS(Purchase!$F:$F,Purchase!$A:$A,Waterfall!$A59,Purchase!$D:$D,Waterfall!$C59,Purchase!$C:$C,Waterfall!T$1)</f>
        <v>0</v>
      </c>
      <c r="U59" s="4">
        <f>SUMIFS(Purchase!$F:$F,Purchase!$A:$A,Waterfall!$A59,Purchase!$D:$D,Waterfall!$C59,Purchase!$C:$C,Waterfall!U$1)</f>
        <v>0</v>
      </c>
      <c r="V59" s="4">
        <f>SUMIFS(Purchase!$F:$F,Purchase!$A:$A,Waterfall!$A59,Purchase!$D:$D,Waterfall!$C59,Purchase!$C:$C,Waterfall!V$1)</f>
        <v>0</v>
      </c>
      <c r="W59" s="4">
        <f>SUMIFS(Purchase!$F:$F,Purchase!$A:$A,Waterfall!$A59,Purchase!$D:$D,Waterfall!$C59,Purchase!$C:$C,Waterfall!W$1)</f>
        <v>0</v>
      </c>
      <c r="X59" s="4">
        <f>SUMIFS(Purchase!$F:$F,Purchase!$A:$A,Waterfall!$A59,Purchase!$D:$D,Waterfall!$C59,Purchase!$C:$C,Waterfall!X$1)</f>
        <v>0</v>
      </c>
      <c r="Y59" s="4">
        <f>SUMIFS(Purchase!$F:$F,Purchase!$A:$A,Waterfall!$A59,Purchase!$D:$D,Waterfall!$C59,Purchase!$C:$C,Waterfall!Y$1)</f>
        <v>0</v>
      </c>
      <c r="Z59" s="4">
        <f>SUMIFS(Purchase!$F:$F,Purchase!$A:$A,Waterfall!$A59,Purchase!$D:$D,Waterfall!$C59,Purchase!$C:$C,Waterfall!Z$1)</f>
        <v>0</v>
      </c>
      <c r="AA59" s="4">
        <f>SUMIFS(Purchase!$F:$F,Purchase!$A:$A,Waterfall!$A59,Purchase!$D:$D,Waterfall!$C59,Purchase!$C:$C,Waterfall!AA$1)</f>
        <v>0</v>
      </c>
      <c r="AB59" s="4">
        <f>SUMIFS(Purchase!$F:$F,Purchase!$A:$A,Waterfall!$A59,Purchase!$D:$D,Waterfall!$C59,Purchase!$C:$C,Waterfall!AB$1)</f>
        <v>0</v>
      </c>
      <c r="AC59" s="4">
        <f>SUMIFS(Purchase!$F:$F,Purchase!$A:$A,Waterfall!$A59,Purchase!$D:$D,Waterfall!$C59,Purchase!$C:$C,Waterfall!AC$1)</f>
        <v>0</v>
      </c>
      <c r="AD59" s="4">
        <f>SUMIFS(Purchase!$F:$F,Purchase!$A:$A,Waterfall!$A59,Purchase!$D:$D,Waterfall!$C59,Purchase!$C:$C,Waterfall!AD$1)</f>
        <v>0</v>
      </c>
      <c r="AE59" s="4">
        <f>SUMIFS(Purchase!$F:$F,Purchase!$A:$A,Waterfall!$A59,Purchase!$D:$D,Waterfall!$C59,Purchase!$C:$C,Waterfall!AE$1)</f>
        <v>0</v>
      </c>
      <c r="AF59" s="4">
        <f>SUMIFS(Purchase!$F:$F,Purchase!$A:$A,Waterfall!$A59,Purchase!$D:$D,Waterfall!$C59,Purchase!$C:$C,Waterfall!AF$1)</f>
        <v>0</v>
      </c>
      <c r="AG59" s="4">
        <f>SUMIFS(Purchase!$F:$F,Purchase!$A:$A,Waterfall!$A59,Purchase!$D:$D,Waterfall!$C59,Purchase!$C:$C,Waterfall!AG$1)</f>
        <v>0</v>
      </c>
      <c r="AH59" s="4">
        <f>SUMIFS(Purchase!$F:$F,Purchase!$A:$A,Waterfall!$A59,Purchase!$D:$D,Waterfall!$C59,Purchase!$C:$C,Waterfall!AH$1)</f>
        <v>0</v>
      </c>
      <c r="AI59" s="4">
        <f>SUMIFS(Purchase!$F:$F,Purchase!$A:$A,Waterfall!$A59,Purchase!$D:$D,Waterfall!$C59,Purchase!$C:$C,Waterfall!AI$1)</f>
        <v>0</v>
      </c>
      <c r="AJ59" s="4">
        <f>SUMIFS(Purchase!$F:$F,Purchase!$A:$A,Waterfall!$A59,Purchase!$D:$D,Waterfall!$C59,Purchase!$C:$C,Waterfall!AJ$1)</f>
        <v>0</v>
      </c>
      <c r="AK59" s="4">
        <f>SUMIFS(Purchase!$F:$F,Purchase!$A:$A,Waterfall!$A59,Purchase!$D:$D,Waterfall!$C59,Purchase!$C:$C,Waterfall!AK$1)</f>
        <v>0</v>
      </c>
      <c r="AL59" s="4">
        <f>SUMIFS(Purchase!$F:$F,Purchase!$A:$A,Waterfall!$A59,Purchase!$D:$D,Waterfall!$C59,Purchase!$C:$C,Waterfall!AL$1)</f>
        <v>0</v>
      </c>
      <c r="AM59" s="4">
        <f>SUMIFS(Purchase!$F:$F,Purchase!$A:$A,Waterfall!$A59,Purchase!$D:$D,Waterfall!$C59,Purchase!$C:$C,Waterfall!AM$1)</f>
        <v>0</v>
      </c>
      <c r="AN59" s="4">
        <f>SUMIFS(Purchase!$F:$F,Purchase!$A:$A,Waterfall!$A59,Purchase!$D:$D,Waterfall!$C59,Purchase!$C:$C,Waterfall!AN$1)</f>
        <v>0</v>
      </c>
      <c r="AO59" s="4">
        <f>SUMIFS(Purchase!$F:$F,Purchase!$A:$A,Waterfall!$A59,Purchase!$D:$D,Waterfall!$C59,Purchase!$C:$C,Waterfall!AO$1)</f>
        <v>0</v>
      </c>
      <c r="AP59" s="4">
        <f>SUMIFS(Purchase!$F:$F,Purchase!$A:$A,Waterfall!$A59,Purchase!$D:$D,Waterfall!$C59,Purchase!$C:$C,Waterfall!AP$1)</f>
        <v>0</v>
      </c>
      <c r="AQ59" s="4">
        <f>SUMIFS(Purchase!$F:$F,Purchase!$A:$A,Waterfall!$A59,Purchase!$D:$D,Waterfall!$C59,Purchase!$C:$C,Waterfall!AQ$1)</f>
        <v>0</v>
      </c>
      <c r="AR59" s="4">
        <f>SUMIFS(Purchase!$F:$F,Purchase!$A:$A,Waterfall!$A59,Purchase!$D:$D,Waterfall!$C59,Purchase!$C:$C,Waterfall!AR$1)</f>
        <v>0</v>
      </c>
      <c r="AS59" s="4">
        <f>SUMIFS(Purchase!$F:$F,Purchase!$A:$A,Waterfall!$A59,Purchase!$D:$D,Waterfall!$C59,Purchase!$C:$C,Waterfall!AS$1)</f>
        <v>0</v>
      </c>
      <c r="AT59" s="4">
        <f>SUMIFS(Purchase!$F:$F,Purchase!$A:$A,Waterfall!$A59,Purchase!$D:$D,Waterfall!$C59,Purchase!$C:$C,Waterfall!AT$1)</f>
        <v>0</v>
      </c>
      <c r="AU59" s="4">
        <f>SUMIFS(Purchase!$F:$F,Purchase!$A:$A,Waterfall!$A59,Purchase!$D:$D,Waterfall!$C59,Purchase!$C:$C,Waterfall!AU$1)</f>
        <v>0</v>
      </c>
      <c r="AV59" s="4">
        <f>SUMIFS(Purchase!$F:$F,Purchase!$A:$A,Waterfall!$A59,Purchase!$D:$D,Waterfall!$C59,Purchase!$C:$C,Waterfall!AV$1)</f>
        <v>0</v>
      </c>
      <c r="AW59" s="4">
        <f>SUMIFS(Purchase!$F:$F,Purchase!$A:$A,Waterfall!$A59,Purchase!$D:$D,Waterfall!$C59,Purchase!$C:$C,Waterfall!AW$1)</f>
        <v>0</v>
      </c>
      <c r="AX59" s="4">
        <f>SUMIFS(Purchase!$F:$F,Purchase!$A:$A,Waterfall!$A59,Purchase!$D:$D,Waterfall!$C59,Purchase!$C:$C,Waterfall!AX$1)</f>
        <v>0</v>
      </c>
      <c r="AY59" s="4">
        <f>SUMIFS(Purchase!$F:$F,Purchase!$A:$A,Waterfall!$A59,Purchase!$D:$D,Waterfall!$C59,Purchase!$C:$C,Waterfall!AY$1)</f>
        <v>0</v>
      </c>
      <c r="AZ59" s="4">
        <f>SUMIFS(Purchase!$F:$F,Purchase!$A:$A,Waterfall!$A59,Purchase!$D:$D,Waterfall!$C59,Purchase!$C:$C,Waterfall!AZ$1)</f>
        <v>0</v>
      </c>
      <c r="BA59" s="4">
        <f>SUMIFS(Purchase!$F:$F,Purchase!$A:$A,Waterfall!$A59,Purchase!$D:$D,Waterfall!$C59,Purchase!$C:$C,Waterfall!BA$1)</f>
        <v>0</v>
      </c>
      <c r="BB59" s="4">
        <f>SUMIFS(Purchase!$F:$F,Purchase!$A:$A,Waterfall!$A59,Purchase!$D:$D,Waterfall!$C59,Purchase!$C:$C,Waterfall!BB$1)</f>
        <v>0</v>
      </c>
      <c r="BC59" s="4">
        <f>SUMIFS(Purchase!$F:$F,Purchase!$A:$A,Waterfall!$A59,Purchase!$D:$D,Waterfall!$C59,Purchase!$C:$C,Waterfall!BC$1)</f>
        <v>0</v>
      </c>
      <c r="BD59" s="4">
        <f>SUMIFS(Purchase!$F:$F,Purchase!$A:$A,Waterfall!$A59,Purchase!$D:$D,Waterfall!$C59,Purchase!$C:$C,Waterfall!BD$1)</f>
        <v>0</v>
      </c>
      <c r="BE59" s="4">
        <f>SUMIFS(Purchase!$F:$F,Purchase!$A:$A,Waterfall!$A59,Purchase!$D:$D,Waterfall!$C59,Purchase!$C:$C,Waterfall!BE$1)</f>
        <v>0</v>
      </c>
      <c r="BF59" s="4">
        <f>SUMIFS(Purchase!$F:$F,Purchase!$A:$A,Waterfall!$A59,Purchase!$D:$D,Waterfall!$C59,Purchase!$C:$C,Waterfall!BF$1)</f>
        <v>0</v>
      </c>
      <c r="BG59" s="4">
        <f>SUMIFS(Purchase!$F:$F,Purchase!$A:$A,Waterfall!$A59,Purchase!$D:$D,Waterfall!$C59,Purchase!$C:$C,Waterfall!BG$1)</f>
        <v>0</v>
      </c>
      <c r="BH59" s="4">
        <f>SUMIFS(Purchase!$F:$F,Purchase!$A:$A,Waterfall!$A59,Purchase!$D:$D,Waterfall!$C59,Purchase!$C:$C,Waterfall!BH$1)</f>
        <v>3647.9</v>
      </c>
      <c r="BI59" s="4">
        <f>SUMIFS(Purchase!$F:$F,Purchase!$A:$A,Waterfall!$A59,Purchase!$D:$D,Waterfall!$C59,Purchase!$C:$C,Waterfall!BI$1)</f>
        <v>12976.16</v>
      </c>
      <c r="BJ59" s="4">
        <f>SUMIFS(Purchase!$F:$F,Purchase!$A:$A,Waterfall!$A59,Purchase!$D:$D,Waterfall!$C59,Purchase!$C:$C,Waterfall!BJ$1)</f>
        <v>6468.62</v>
      </c>
      <c r="BK59" s="4">
        <f>SUMIFS(Purchase!$F:$F,Purchase!$A:$A,Waterfall!$A59,Purchase!$D:$D,Waterfall!$C59,Purchase!$C:$C,Waterfall!BK$1)</f>
        <v>5236.6899999999996</v>
      </c>
      <c r="BL59" s="4">
        <f>SUMIFS(Purchase!$F:$F,Purchase!$A:$A,Waterfall!$A59,Purchase!$D:$D,Waterfall!$C59,Purchase!$C:$C,Waterfall!BL$1)</f>
        <v>2029.89</v>
      </c>
      <c r="BM59" s="4">
        <f>SUMIFS(Purchase!$F:$F,Purchase!$A:$A,Waterfall!$A59,Purchase!$D:$D,Waterfall!$C59,Purchase!$C:$C,Waterfall!BM$1)</f>
        <v>397.38</v>
      </c>
      <c r="BN59" s="4">
        <f>SUMIFS(Purchase!$F:$F,Purchase!$A:$A,Waterfall!$A59,Purchase!$D:$D,Waterfall!$C59,Purchase!$C:$C,Waterfall!BN$1)</f>
        <v>0</v>
      </c>
      <c r="BO59" s="4">
        <f>SUMIFS(Purchase!$F:$F,Purchase!$A:$A,Waterfall!$A59,Purchase!$D:$D,Waterfall!$C59,Purchase!$C:$C,Waterfall!BO$1)</f>
        <v>0</v>
      </c>
      <c r="BP59" s="4">
        <f>SUMIFS(Purchase!$F:$F,Purchase!$A:$A,Waterfall!$A59,Purchase!$D:$D,Waterfall!$C59,Purchase!$C:$C,Waterfall!BP$1)</f>
        <v>0</v>
      </c>
      <c r="BQ59" s="4">
        <f>SUMIFS(Purchase!$F:$F,Purchase!$A:$A,Waterfall!$A59,Purchase!$D:$D,Waterfall!$C59,Purchase!$C:$C,Waterfall!BQ$1)</f>
        <v>0</v>
      </c>
      <c r="BR59" s="4">
        <f>SUMIFS(Purchase!$F:$F,Purchase!$A:$A,Waterfall!$A59,Purchase!$D:$D,Waterfall!$C59,Purchase!$C:$C,Waterfall!BR$1)</f>
        <v>0</v>
      </c>
      <c r="BS59" s="4">
        <f>SUMIFS(Purchase!$F:$F,Purchase!$A:$A,Waterfall!$A59,Purchase!$D:$D,Waterfall!$C59,Purchase!$C:$C,Waterfall!BS$1)</f>
        <v>0</v>
      </c>
      <c r="BT59" s="4">
        <f>SUMIFS(Purchase!$F:$F,Purchase!$A:$A,Waterfall!$A59,Purchase!$D:$D,Waterfall!$C59,Purchase!$C:$C,Waterfall!BT$1)</f>
        <v>0</v>
      </c>
      <c r="BU59" s="4">
        <f>SUMIFS(Purchase!$F:$F,Purchase!$A:$A,Waterfall!$A59,Purchase!$D:$D,Waterfall!$C59,Purchase!$C:$C,Waterfall!BU$1)</f>
        <v>0</v>
      </c>
      <c r="BV59" s="4">
        <f>SUMIFS(Purchase!$F:$F,Purchase!$A:$A,Waterfall!$A59,Purchase!$D:$D,Waterfall!$C59,Purchase!$C:$C,Waterfall!BV$1)</f>
        <v>0</v>
      </c>
      <c r="BW59" s="4">
        <f>SUMIFS(Purchase!$F:$F,Purchase!$A:$A,Waterfall!$A59,Purchase!$D:$D,Waterfall!$C59,Purchase!$C:$C,Waterfall!BW$1)</f>
        <v>0</v>
      </c>
      <c r="BX59" s="4">
        <f>SUMIFS(Purchase!$F:$F,Purchase!$A:$A,Waterfall!$A59,Purchase!$D:$D,Waterfall!$C59,Purchase!$C:$C,Waterfall!BX$1)</f>
        <v>0</v>
      </c>
      <c r="BY59" s="4">
        <f>SUMIFS(Purchase!$F:$F,Purchase!$A:$A,Waterfall!$A59,Purchase!$D:$D,Waterfall!$C59,Purchase!$C:$C,Waterfall!BY$1)</f>
        <v>0</v>
      </c>
      <c r="BZ59" s="4">
        <f>SUMIFS(Purchase!$F:$F,Purchase!$A:$A,Waterfall!$A59,Purchase!$D:$D,Waterfall!$C59,Purchase!$C:$C,Waterfall!BZ$1)</f>
        <v>0</v>
      </c>
      <c r="CA59" s="4">
        <f>SUMIFS(Purchase!$F:$F,Purchase!$A:$A,Waterfall!$A59,Purchase!$D:$D,Waterfall!$C59,Purchase!$C:$C,Waterfall!CA$1)</f>
        <v>0</v>
      </c>
      <c r="CB59" s="4">
        <f>SUMIFS(Purchase!$F:$F,Purchase!$A:$A,Waterfall!$A59,Purchase!$D:$D,Waterfall!$C59,Purchase!$C:$C,Waterfall!CB$1)</f>
        <v>0</v>
      </c>
      <c r="CC59" s="4">
        <f>SUMIFS(Purchase!$F:$F,Purchase!$A:$A,Waterfall!$A59,Purchase!$D:$D,Waterfall!$C59,Purchase!$C:$C,Waterfall!CC$1)</f>
        <v>0</v>
      </c>
      <c r="CD59" s="4">
        <f>SUMIFS(Purchase!$F:$F,Purchase!$A:$A,Waterfall!$A59,Purchase!$D:$D,Waterfall!$C59,Purchase!$C:$C,Waterfall!CD$1)</f>
        <v>0</v>
      </c>
      <c r="CE59" s="4">
        <f>SUMIFS(Purchase!$F:$F,Purchase!$A:$A,Waterfall!$A59,Purchase!$D:$D,Waterfall!$C59,Purchase!$C:$C,Waterfall!CE$1)</f>
        <v>0</v>
      </c>
      <c r="CF59" s="4">
        <f>SUMIFS(Purchase!$F:$F,Purchase!$A:$A,Waterfall!$A59,Purchase!$D:$D,Waterfall!$C59,Purchase!$C:$C,Waterfall!CF$1)</f>
        <v>0</v>
      </c>
      <c r="CG59" s="4">
        <f>SUMIFS(Purchase!$F:$F,Purchase!$A:$A,Waterfall!$A59,Purchase!$D:$D,Waterfall!$C59,Purchase!$C:$C,Waterfall!CG$1)</f>
        <v>0</v>
      </c>
      <c r="CH59" s="4">
        <f>SUMIFS(Purchase!$F:$F,Purchase!$A:$A,Waterfall!$A59,Purchase!$D:$D,Waterfall!$C59,Purchase!$C:$C,Waterfall!CH$1)</f>
        <v>0</v>
      </c>
      <c r="CI59" s="4">
        <f>SUMIFS(Purchase!$F:$F,Purchase!$A:$A,Waterfall!$A59,Purchase!$D:$D,Waterfall!$C59,Purchase!$C:$C,Waterfall!CI$1)</f>
        <v>0</v>
      </c>
      <c r="CJ59" s="4">
        <f>SUMIFS(Purchase!$F:$F,Purchase!$A:$A,Waterfall!$A59,Purchase!$D:$D,Waterfall!$C59,Purchase!$C:$C,Waterfall!CJ$1)</f>
        <v>0</v>
      </c>
      <c r="CK59" s="4">
        <f>SUMIFS(Purchase!$F:$F,Purchase!$A:$A,Waterfall!$A59,Purchase!$D:$D,Waterfall!$C59,Purchase!$C:$C,Waterfall!CK$1)</f>
        <v>0</v>
      </c>
      <c r="CL59" s="4">
        <f>SUMIFS(Purchase!$F:$F,Purchase!$A:$A,Waterfall!$A59,Purchase!$D:$D,Waterfall!$C59,Purchase!$C:$C,Waterfall!CL$1)</f>
        <v>0</v>
      </c>
      <c r="CM59" s="4">
        <f>SUMIFS(Purchase!$F:$F,Purchase!$A:$A,Waterfall!$A59,Purchase!$D:$D,Waterfall!$C59,Purchase!$C:$C,Waterfall!CM$1)</f>
        <v>0</v>
      </c>
      <c r="CN59" s="4">
        <f>SUMIFS(Purchase!$F:$F,Purchase!$A:$A,Waterfall!$A59,Purchase!$D:$D,Waterfall!$C59,Purchase!$C:$C,Waterfall!CN$1)</f>
        <v>0</v>
      </c>
      <c r="CO59" s="4">
        <f>SUMIFS(Purchase!$F:$F,Purchase!$A:$A,Waterfall!$A59,Purchase!$D:$D,Waterfall!$C59,Purchase!$C:$C,Waterfall!CO$1)</f>
        <v>0</v>
      </c>
      <c r="CP59" s="4">
        <f>SUMIFS(Purchase!$F:$F,Purchase!$A:$A,Waterfall!$A59,Purchase!$D:$D,Waterfall!$C59,Purchase!$C:$C,Waterfall!CP$1)</f>
        <v>0</v>
      </c>
      <c r="CQ59" s="4">
        <f>SUMIFS(Purchase!$F:$F,Purchase!$A:$A,Waterfall!$A59,Purchase!$D:$D,Waterfall!$C59,Purchase!$C:$C,Waterfall!CQ$1)</f>
        <v>0</v>
      </c>
      <c r="CR59" s="4">
        <f>SUMIFS(Purchase!$F:$F,Purchase!$A:$A,Waterfall!$A59,Purchase!$D:$D,Waterfall!$C59,Purchase!$C:$C,Waterfall!CR$1)</f>
        <v>0</v>
      </c>
      <c r="CS59" s="4">
        <f>SUMIFS(Purchase!$F:$F,Purchase!$A:$A,Waterfall!$A59,Purchase!$D:$D,Waterfall!$C59,Purchase!$C:$C,Waterfall!CS$1)</f>
        <v>0</v>
      </c>
      <c r="CT59" s="4">
        <f>SUMIFS(Purchase!$F:$F,Purchase!$A:$A,Waterfall!$A59,Purchase!$D:$D,Waterfall!$C59,Purchase!$C:$C,Waterfall!CT$1)</f>
        <v>0</v>
      </c>
      <c r="CU59" s="4">
        <f>SUMIFS(Purchase!$F:$F,Purchase!$A:$A,Waterfall!$A59,Purchase!$D:$D,Waterfall!$C59,Purchase!$C:$C,Waterfall!CU$1)</f>
        <v>0</v>
      </c>
      <c r="CV59" s="4">
        <f>SUMIFS(Purchase!$F:$F,Purchase!$A:$A,Waterfall!$A59,Purchase!$D:$D,Waterfall!$C59,Purchase!$C:$C,Waterfall!CV$1)</f>
        <v>0</v>
      </c>
      <c r="CW59" s="4">
        <f>SUMIFS(Purchase!$F:$F,Purchase!$A:$A,Waterfall!$A59,Purchase!$D:$D,Waterfall!$C59,Purchase!$C:$C,Waterfall!CW$1)</f>
        <v>0</v>
      </c>
      <c r="CX59" s="4">
        <f>SUMIFS(Purchase!$F:$F,Purchase!$A:$A,Waterfall!$A59,Purchase!$D:$D,Waterfall!$C59,Purchase!$C:$C,Waterfall!CX$1)</f>
        <v>0</v>
      </c>
      <c r="CY59" s="4">
        <f>SUMIFS(Purchase!$F:$F,Purchase!$A:$A,Waterfall!$A59,Purchase!$D:$D,Waterfall!$C59,Purchase!$C:$C,Waterfall!CY$1)</f>
        <v>0</v>
      </c>
      <c r="CZ59" s="4">
        <f>SUMIFS(Purchase!$F:$F,Purchase!$A:$A,Waterfall!$A59,Purchase!$D:$D,Waterfall!$C59,Purchase!$C:$C,Waterfall!CZ$1)</f>
        <v>0</v>
      </c>
      <c r="DA59" s="4">
        <f>SUMIFS(Purchase!$F:$F,Purchase!$A:$A,Waterfall!$A59,Purchase!$D:$D,Waterfall!$C59,Purchase!$C:$C,Waterfall!DA$1)</f>
        <v>0</v>
      </c>
      <c r="DB59" s="4">
        <f>SUMIFS(Purchase!$F:$F,Purchase!$A:$A,Waterfall!$A59,Purchase!$D:$D,Waterfall!$C59,Purchase!$C:$C,Waterfall!DB$1)</f>
        <v>0</v>
      </c>
      <c r="DC59" s="4">
        <f>SUMIFS(Purchase!$F:$F,Purchase!$A:$A,Waterfall!$A59,Purchase!$D:$D,Waterfall!$C59,Purchase!$C:$C,Waterfall!DC$1)</f>
        <v>0</v>
      </c>
      <c r="DD59" s="4">
        <f>SUMIFS(Purchase!$F:$F,Purchase!$A:$A,Waterfall!$A59,Purchase!$D:$D,Waterfall!$C59,Purchase!$C:$C,Waterfall!DD$1)</f>
        <v>0</v>
      </c>
      <c r="DE59" s="4">
        <f>SUMIFS(Purchase!$F:$F,Purchase!$A:$A,Waterfall!$A59,Purchase!$D:$D,Waterfall!$C59,Purchase!$C:$C,Waterfall!DE$1)</f>
        <v>0</v>
      </c>
      <c r="DF59" s="4">
        <f>SUMIFS(Purchase!$F:$F,Purchase!$A:$A,Waterfall!$A59,Purchase!$D:$D,Waterfall!$C59,Purchase!$C:$C,Waterfall!DF$1)</f>
        <v>0</v>
      </c>
      <c r="DG59" s="4">
        <f>SUMIFS(Purchase!$F:$F,Purchase!$A:$A,Waterfall!$A59,Purchase!$D:$D,Waterfall!$C59,Purchase!$C:$C,Waterfall!DG$1)</f>
        <v>0</v>
      </c>
      <c r="DH59" s="4">
        <f>SUMIFS(Purchase!$F:$F,Purchase!$A:$A,Waterfall!$A59,Purchase!$D:$D,Waterfall!$C59,Purchase!$C:$C,Waterfall!DH$1)</f>
        <v>0</v>
      </c>
      <c r="DI59" s="4">
        <f>SUMIFS(Purchase!$F:$F,Purchase!$A:$A,Waterfall!$A59,Purchase!$D:$D,Waterfall!$C59,Purchase!$C:$C,Waterfall!DI$1)</f>
        <v>0</v>
      </c>
      <c r="DJ59" s="4">
        <f>SUMIFS(Purchase!$F:$F,Purchase!$A:$A,Waterfall!$A59,Purchase!$D:$D,Waterfall!$C59,Purchase!$C:$C,Waterfall!DJ$1)</f>
        <v>0</v>
      </c>
      <c r="DK59" s="4">
        <f>SUMIFS(Purchase!$F:$F,Purchase!$A:$A,Waterfall!$A59,Purchase!$D:$D,Waterfall!$C59,Purchase!$C:$C,Waterfall!DK$1)</f>
        <v>0</v>
      </c>
      <c r="DL59" s="4">
        <f>SUMIFS(Purchase!$F:$F,Purchase!$A:$A,Waterfall!$A59,Purchase!$D:$D,Waterfall!$C59,Purchase!$C:$C,Waterfall!DL$1)</f>
        <v>0</v>
      </c>
      <c r="DM59" s="4">
        <f>SUMIFS(Purchase!$F:$F,Purchase!$A:$A,Waterfall!$A59,Purchase!$D:$D,Waterfall!$C59,Purchase!$C:$C,Waterfall!DM$1)</f>
        <v>0</v>
      </c>
      <c r="DN59" s="4">
        <f>SUMIFS(Purchase!$F:$F,Purchase!$A:$A,Waterfall!$A59,Purchase!$D:$D,Waterfall!$C59,Purchase!$C:$C,Waterfall!DN$1)</f>
        <v>0</v>
      </c>
      <c r="DO59" s="4">
        <f>SUMIFS(Purchase!$F:$F,Purchase!$A:$A,Waterfall!$A59,Purchase!$D:$D,Waterfall!$C59,Purchase!$C:$C,Waterfall!DO$1)</f>
        <v>0</v>
      </c>
      <c r="DP59" s="4">
        <f>SUMIFS(Purchase!$F:$F,Purchase!$A:$A,Waterfall!$A59,Purchase!$D:$D,Waterfall!$C59,Purchase!$C:$C,Waterfall!DP$1)</f>
        <v>0</v>
      </c>
      <c r="DQ59" s="4">
        <f>SUMIFS(Purchase!$F:$F,Purchase!$A:$A,Waterfall!$A59,Purchase!$D:$D,Waterfall!$C59,Purchase!$C:$C,Waterfall!DQ$1)</f>
        <v>0</v>
      </c>
      <c r="DR59" s="4">
        <f>SUMIFS(Purchase!$F:$F,Purchase!$A:$A,Waterfall!$A59,Purchase!$D:$D,Waterfall!$C59,Purchase!$C:$C,Waterfall!DR$1)</f>
        <v>0</v>
      </c>
      <c r="DS59" s="4">
        <f>SUMIFS(Purchase!$F:$F,Purchase!$A:$A,Waterfall!$A59,Purchase!$D:$D,Waterfall!$C59,Purchase!$C:$C,Waterfall!DS$1)</f>
        <v>0</v>
      </c>
      <c r="DT59" s="4">
        <f>SUMIFS(Purchase!$F:$F,Purchase!$A:$A,Waterfall!$A59,Purchase!$D:$D,Waterfall!$C59,Purchase!$C:$C,Waterfall!DT$1)</f>
        <v>0</v>
      </c>
      <c r="DU59" s="4">
        <f>SUMIFS(Purchase!$F:$F,Purchase!$A:$A,Waterfall!$A59,Purchase!$D:$D,Waterfall!$C59,Purchase!$C:$C,Waterfall!DU$1)</f>
        <v>0</v>
      </c>
      <c r="DV59" s="4">
        <f>SUMIFS(Purchase!$F:$F,Purchase!$A:$A,Waterfall!$A59,Purchase!$D:$D,Waterfall!$C59,Purchase!$C:$C,Waterfall!DV$1)</f>
        <v>0</v>
      </c>
      <c r="DW59" s="4">
        <f>SUMIFS(Purchase!$F:$F,Purchase!$A:$A,Waterfall!$A59,Purchase!$D:$D,Waterfall!$C59,Purchase!$C:$C,Waterfall!DW$1)</f>
        <v>0</v>
      </c>
      <c r="DX59" s="4">
        <f>SUMIFS(Purchase!$F:$F,Purchase!$A:$A,Waterfall!$A59,Purchase!$D:$D,Waterfall!$C59,Purchase!$C:$C,Waterfall!DX$1)</f>
        <v>0</v>
      </c>
      <c r="DY59" s="4">
        <f>SUMIFS(Purchase!$F:$F,Purchase!$A:$A,Waterfall!$A59,Purchase!$D:$D,Waterfall!$C59,Purchase!$C:$C,Waterfall!DY$1)</f>
        <v>0</v>
      </c>
      <c r="DZ59" s="4">
        <f>SUMIFS(Purchase!$F:$F,Purchase!$A:$A,Waterfall!$A59,Purchase!$D:$D,Waterfall!$C59,Purchase!$C:$C,Waterfall!DZ$1)</f>
        <v>0</v>
      </c>
      <c r="EA59" s="4">
        <f>SUMIFS(Purchase!$F:$F,Purchase!$A:$A,Waterfall!$A59,Purchase!$D:$D,Waterfall!$C59,Purchase!$C:$C,Waterfall!EA$1)</f>
        <v>0</v>
      </c>
      <c r="EB59" s="4">
        <f>SUMIFS(Purchase!$F:$F,Purchase!$A:$A,Waterfall!$A59,Purchase!$D:$D,Waterfall!$C59,Purchase!$C:$C,Waterfall!EB$1)</f>
        <v>0</v>
      </c>
      <c r="EC59" s="4">
        <f>SUMIFS(Purchase!$F:$F,Purchase!$A:$A,Waterfall!$A59,Purchase!$D:$D,Waterfall!$C59,Purchase!$C:$C,Waterfall!EC$1)</f>
        <v>0</v>
      </c>
      <c r="ED59" s="4">
        <f>SUMIFS(Purchase!$F:$F,Purchase!$A:$A,Waterfall!$A59,Purchase!$D:$D,Waterfall!$C59,Purchase!$C:$C,Waterfall!ED$1)</f>
        <v>0</v>
      </c>
      <c r="EE59" s="4">
        <f>SUMIFS(Purchase!$F:$F,Purchase!$A:$A,Waterfall!$A59,Purchase!$D:$D,Waterfall!$C59,Purchase!$C:$C,Waterfall!EE$1)</f>
        <v>0</v>
      </c>
      <c r="EF59" s="4">
        <f>SUMIFS(Purchase!$F:$F,Purchase!$A:$A,Waterfall!$A59,Purchase!$D:$D,Waterfall!$C59,Purchase!$C:$C,Waterfall!EF$1)</f>
        <v>0</v>
      </c>
      <c r="EG59" s="4">
        <f>SUMIFS(Purchase!$F:$F,Purchase!$A:$A,Waterfall!$A59,Purchase!$D:$D,Waterfall!$C59,Purchase!$C:$C,Waterfall!EG$1)</f>
        <v>0</v>
      </c>
      <c r="EH59" s="4">
        <f>SUMIFS(Purchase!$F:$F,Purchase!$A:$A,Waterfall!$A59,Purchase!$D:$D,Waterfall!$C59,Purchase!$C:$C,Waterfall!EH$1)</f>
        <v>0</v>
      </c>
      <c r="EI59" s="4">
        <f>SUMIFS(Purchase!$F:$F,Purchase!$A:$A,Waterfall!$A59,Purchase!$D:$D,Waterfall!$C59,Purchase!$C:$C,Waterfall!EI$1)</f>
        <v>0</v>
      </c>
      <c r="EJ59" s="4">
        <f>SUMIFS(Purchase!$F:$F,Purchase!$A:$A,Waterfall!$A59,Purchase!$D:$D,Waterfall!$C59,Purchase!$C:$C,Waterfall!EJ$1)</f>
        <v>0</v>
      </c>
      <c r="EK59" s="4">
        <f>SUMIFS(Purchase!$F:$F,Purchase!$A:$A,Waterfall!$A59,Purchase!$D:$D,Waterfall!$C59,Purchase!$C:$C,Waterfall!EK$1)</f>
        <v>0</v>
      </c>
      <c r="EL59" s="4">
        <f>SUMIFS(Purchase!$F:$F,Purchase!$A:$A,Waterfall!$A59,Purchase!$D:$D,Waterfall!$C59,Purchase!$C:$C,Waterfall!EL$1)</f>
        <v>0</v>
      </c>
      <c r="EM59" s="4">
        <f>SUMIFS(Purchase!$F:$F,Purchase!$A:$A,Waterfall!$A59,Purchase!$D:$D,Waterfall!$C59,Purchase!$C:$C,Waterfall!EM$1)</f>
        <v>0</v>
      </c>
      <c r="EN59" s="4">
        <f>SUMIFS(Purchase!$F:$F,Purchase!$A:$A,Waterfall!$A59,Purchase!$D:$D,Waterfall!$C59,Purchase!$C:$C,Waterfall!EN$1)</f>
        <v>0</v>
      </c>
      <c r="EO59" s="4">
        <f>SUMIFS(Purchase!$F:$F,Purchase!$A:$A,Waterfall!$A59,Purchase!$D:$D,Waterfall!$C59,Purchase!$C:$C,Waterfall!EO$1)</f>
        <v>0</v>
      </c>
      <c r="EP59" s="4">
        <f>SUMIFS(Purchase!$F:$F,Purchase!$A:$A,Waterfall!$A59,Purchase!$D:$D,Waterfall!$C59,Purchase!$C:$C,Waterfall!EP$1)</f>
        <v>0</v>
      </c>
      <c r="EQ59" s="4">
        <f>SUMIFS(Purchase!$F:$F,Purchase!$A:$A,Waterfall!$A59,Purchase!$D:$D,Waterfall!$C59,Purchase!$C:$C,Waterfall!EQ$1)</f>
        <v>0</v>
      </c>
      <c r="ER59" s="4">
        <f>SUMIFS(Purchase!$F:$F,Purchase!$A:$A,Waterfall!$A59,Purchase!$D:$D,Waterfall!$C59,Purchase!$C:$C,Waterfall!ER$1)</f>
        <v>0</v>
      </c>
      <c r="ES59" s="4">
        <f>SUMIFS(Purchase!$F:$F,Purchase!$A:$A,Waterfall!$A59,Purchase!$D:$D,Waterfall!$C59,Purchase!$C:$C,Waterfall!ES$1)</f>
        <v>0</v>
      </c>
      <c r="ET59" s="4">
        <f>SUMIFS(Purchase!$F:$F,Purchase!$A:$A,Waterfall!$A59,Purchase!$D:$D,Waterfall!$C59,Purchase!$C:$C,Waterfall!ET$1)</f>
        <v>0</v>
      </c>
      <c r="EU59" s="4">
        <f>SUMIFS(Purchase!$F:$F,Purchase!$A:$A,Waterfall!$A59,Purchase!$D:$D,Waterfall!$C59,Purchase!$C:$C,Waterfall!EU$1)</f>
        <v>0</v>
      </c>
      <c r="EV59" s="4">
        <f>SUMIFS(Purchase!$F:$F,Purchase!$A:$A,Waterfall!$A59,Purchase!$D:$D,Waterfall!$C59,Purchase!$C:$C,Waterfall!EV$1)</f>
        <v>0</v>
      </c>
      <c r="EW59" s="4">
        <f>SUMIFS(Purchase!$F:$F,Purchase!$A:$A,Waterfall!$A59,Purchase!$D:$D,Waterfall!$C59,Purchase!$C:$C,Waterfall!EW$1)</f>
        <v>0</v>
      </c>
      <c r="EX59" s="4">
        <f>SUMIFS(Purchase!$F:$F,Purchase!$A:$A,Waterfall!$A59,Purchase!$D:$D,Waterfall!$C59,Purchase!$C:$C,Waterfall!EX$1)</f>
        <v>0</v>
      </c>
      <c r="EY59" s="4">
        <f>SUMIFS(Purchase!$F:$F,Purchase!$A:$A,Waterfall!$A59,Purchase!$D:$D,Waterfall!$C59,Purchase!$C:$C,Waterfall!EY$1)</f>
        <v>0</v>
      </c>
      <c r="EZ59" s="4">
        <f>SUMIFS(Purchase!$F:$F,Purchase!$A:$A,Waterfall!$A59,Purchase!$D:$D,Waterfall!$C59,Purchase!$C:$C,Waterfall!EZ$1)</f>
        <v>0</v>
      </c>
      <c r="FA59" s="4">
        <f>SUMIFS(Purchase!$F:$F,Purchase!$A:$A,Waterfall!$A59,Purchase!$D:$D,Waterfall!$C59,Purchase!$C:$C,Waterfall!FA$1)</f>
        <v>0</v>
      </c>
      <c r="FB59" s="4">
        <f>SUMIFS(Purchase!$F:$F,Purchase!$A:$A,Waterfall!$A59,Purchase!$D:$D,Waterfall!$C59,Purchase!$C:$C,Waterfall!FB$1)</f>
        <v>0</v>
      </c>
      <c r="FC59" s="4">
        <f>SUMIFS(Purchase!$F:$F,Purchase!$A:$A,Waterfall!$A59,Purchase!$D:$D,Waterfall!$C59,Purchase!$C:$C,Waterfall!FC$1)</f>
        <v>0</v>
      </c>
      <c r="FD59" s="4">
        <f>SUMIFS(Purchase!$F:$F,Purchase!$A:$A,Waterfall!$A59,Purchase!$D:$D,Waterfall!$C59,Purchase!$C:$C,Waterfall!FD$1)</f>
        <v>0</v>
      </c>
      <c r="FE59" s="4">
        <f>SUMIFS(Purchase!$F:$F,Purchase!$A:$A,Waterfall!$A59,Purchase!$D:$D,Waterfall!$C59,Purchase!$C:$C,Waterfall!FE$1)</f>
        <v>0</v>
      </c>
      <c r="FF59" s="4">
        <f>SUMIFS(Purchase!$F:$F,Purchase!$A:$A,Waterfall!$A59,Purchase!$D:$D,Waterfall!$C59,Purchase!$C:$C,Waterfall!FF$1)</f>
        <v>0</v>
      </c>
      <c r="FG59" s="4">
        <f>SUMIFS(Purchase!$F:$F,Purchase!$A:$A,Waterfall!$A59,Purchase!$D:$D,Waterfall!$C59,Purchase!$C:$C,Waterfall!FG$1)</f>
        <v>0</v>
      </c>
      <c r="FH59" s="4">
        <f>SUMIFS(Purchase!$F:$F,Purchase!$A:$A,Waterfall!$A59,Purchase!$D:$D,Waterfall!$C59,Purchase!$C:$C,Waterfall!FH$1)</f>
        <v>0</v>
      </c>
      <c r="FI59" s="4">
        <f>SUMIFS(Purchase!$F:$F,Purchase!$A:$A,Waterfall!$A59,Purchase!$D:$D,Waterfall!$C59,Purchase!$C:$C,Waterfall!FI$1)</f>
        <v>0</v>
      </c>
      <c r="FJ59" s="4">
        <f>SUMIFS(Purchase!$F:$F,Purchase!$A:$A,Waterfall!$A59,Purchase!$D:$D,Waterfall!$C59,Purchase!$C:$C,Waterfall!FJ$1)</f>
        <v>0</v>
      </c>
      <c r="FK59" s="4">
        <f>SUMIFS(Purchase!$F:$F,Purchase!$A:$A,Waterfall!$A59,Purchase!$D:$D,Waterfall!$C59,Purchase!$C:$C,Waterfall!FK$1)</f>
        <v>0</v>
      </c>
      <c r="FL59" s="4">
        <f>SUMIFS(Purchase!$F:$F,Purchase!$A:$A,Waterfall!$A59,Purchase!$D:$D,Waterfall!$C59,Purchase!$C:$C,Waterfall!FL$1)</f>
        <v>0</v>
      </c>
      <c r="FM59" s="4">
        <f>SUMIFS(Purchase!$F:$F,Purchase!$A:$A,Waterfall!$A59,Purchase!$D:$D,Waterfall!$C59,Purchase!$C:$C,Waterfall!FM$1)</f>
        <v>0</v>
      </c>
      <c r="FN59" s="4">
        <f>SUMIFS(Purchase!$F:$F,Purchase!$A:$A,Waterfall!$A59,Purchase!$D:$D,Waterfall!$C59,Purchase!$C:$C,Waterfall!FN$1)</f>
        <v>0</v>
      </c>
      <c r="FO59" s="4">
        <f>SUMIFS(Purchase!$F:$F,Purchase!$A:$A,Waterfall!$A59,Purchase!$D:$D,Waterfall!$C59,Purchase!$C:$C,Waterfall!FO$1)</f>
        <v>0</v>
      </c>
      <c r="FP59" s="4">
        <f>SUMIFS(Purchase!$F:$F,Purchase!$A:$A,Waterfall!$A59,Purchase!$D:$D,Waterfall!$C59,Purchase!$C:$C,Waterfall!FP$1)</f>
        <v>0</v>
      </c>
      <c r="FQ59" s="4">
        <f>SUMIFS(Purchase!$F:$F,Purchase!$A:$A,Waterfall!$A59,Purchase!$D:$D,Waterfall!$C59,Purchase!$C:$C,Waterfall!FQ$1)</f>
        <v>0</v>
      </c>
      <c r="FR59" s="4">
        <f>SUMIFS(Purchase!$F:$F,Purchase!$A:$A,Waterfall!$A59,Purchase!$D:$D,Waterfall!$C59,Purchase!$C:$C,Waterfall!FR$1)</f>
        <v>0</v>
      </c>
      <c r="FS59" s="4">
        <f>SUMIFS(Purchase!$F:$F,Purchase!$A:$A,Waterfall!$A59,Purchase!$D:$D,Waterfall!$C59,Purchase!$C:$C,Waterfall!FS$1)</f>
        <v>0</v>
      </c>
      <c r="FT59" s="4">
        <f>SUMIFS(Purchase!$F:$F,Purchase!$A:$A,Waterfall!$A59,Purchase!$D:$D,Waterfall!$C59,Purchase!$C:$C,Waterfall!FT$1)</f>
        <v>0</v>
      </c>
      <c r="FU59" s="4">
        <f>SUMIFS(Purchase!$F:$F,Purchase!$A:$A,Waterfall!$A59,Purchase!$D:$D,Waterfall!$C59,Purchase!$C:$C,Waterfall!FU$1)</f>
        <v>0</v>
      </c>
      <c r="FV59" s="4">
        <f>SUMIFS(Purchase!$F:$F,Purchase!$A:$A,Waterfall!$A59,Purchase!$D:$D,Waterfall!$C59,Purchase!$C:$C,Waterfall!FV$1)</f>
        <v>0</v>
      </c>
      <c r="FW59" s="4">
        <f>SUMIFS(Purchase!$F:$F,Purchase!$A:$A,Waterfall!$A59,Purchase!$D:$D,Waterfall!$C59,Purchase!$C:$C,Waterfall!FW$1)</f>
        <v>0</v>
      </c>
      <c r="FX59" s="4">
        <f>SUMIFS(Purchase!$F:$F,Purchase!$A:$A,Waterfall!$A59,Purchase!$D:$D,Waterfall!$C59,Purchase!$C:$C,Waterfall!FX$1)</f>
        <v>0</v>
      </c>
      <c r="FY59" s="4">
        <f>SUMIFS(Purchase!$F:$F,Purchase!$A:$A,Waterfall!$A59,Purchase!$D:$D,Waterfall!$C59,Purchase!$C:$C,Waterfall!FY$1)</f>
        <v>0</v>
      </c>
      <c r="FZ59" s="4">
        <f>SUMIFS(Purchase!$F:$F,Purchase!$A:$A,Waterfall!$A59,Purchase!$D:$D,Waterfall!$C59,Purchase!$C:$C,Waterfall!FZ$1)</f>
        <v>0</v>
      </c>
      <c r="GA59" s="4">
        <f>SUMIFS(Purchase!$F:$F,Purchase!$A:$A,Waterfall!$A59,Purchase!$D:$D,Waterfall!$C59,Purchase!$C:$C,Waterfall!GA$1)</f>
        <v>0</v>
      </c>
      <c r="GB59" s="4">
        <f>SUMIFS(Purchase!$F:$F,Purchase!$A:$A,Waterfall!$A59,Purchase!$D:$D,Waterfall!$C59,Purchase!$C:$C,Waterfall!GB$1)</f>
        <v>0</v>
      </c>
      <c r="GC59" s="4">
        <f>SUMIFS(Purchase!$F:$F,Purchase!$A:$A,Waterfall!$A59,Purchase!$D:$D,Waterfall!$C59,Purchase!$C:$C,Waterfall!GC$1)</f>
        <v>0</v>
      </c>
      <c r="GD59" s="4">
        <f>SUMIFS(Purchase!$F:$F,Purchase!$A:$A,Waterfall!$A59,Purchase!$D:$D,Waterfall!$C59,Purchase!$C:$C,Waterfall!GD$1)</f>
        <v>0</v>
      </c>
      <c r="GE59" s="4">
        <f>SUMIFS(Purchase!$F:$F,Purchase!$A:$A,Waterfall!$A59,Purchase!$D:$D,Waterfall!$C59,Purchase!$C:$C,Waterfall!GE$1)</f>
        <v>0</v>
      </c>
      <c r="GF59" s="4">
        <f>SUMIFS(Purchase!$F:$F,Purchase!$A:$A,Waterfall!$A59,Purchase!$D:$D,Waterfall!$C59,Purchase!$C:$C,Waterfall!GF$1)</f>
        <v>0</v>
      </c>
      <c r="GG59" s="4">
        <f>SUMIFS(Purchase!$F:$F,Purchase!$A:$A,Waterfall!$A59,Purchase!$D:$D,Waterfall!$C59,Purchase!$C:$C,Waterfall!GG$1)</f>
        <v>0</v>
      </c>
      <c r="GH59" s="4">
        <f>SUMIFS(Purchase!$F:$F,Purchase!$A:$A,Waterfall!$A59,Purchase!$D:$D,Waterfall!$C59,Purchase!$C:$C,Waterfall!GH$1)</f>
        <v>0</v>
      </c>
      <c r="GI59" s="4">
        <f>SUMIFS(Purchase!$F:$F,Purchase!$A:$A,Waterfall!$A59,Purchase!$D:$D,Waterfall!$C59,Purchase!$C:$C,Waterfall!GI$1)</f>
        <v>0</v>
      </c>
    </row>
    <row r="60" spans="1:191" x14ac:dyDescent="0.35">
      <c r="A60" s="8">
        <f t="shared" si="3"/>
        <v>1</v>
      </c>
      <c r="B60" s="2" t="str">
        <f>VLOOKUP($A60,Centers!$B$1:$C$120,2,)</f>
        <v>GATE</v>
      </c>
      <c r="C60" s="3">
        <v>44937</v>
      </c>
      <c r="D60" s="4">
        <f>IF($A60=1,SUM(SUMIFS(Indent!$E:$E,Indent!$C:$C,Waterfall!$C60,Indent!$A:$A,Centers!$A$2),SUMIFS(Indent!$E:$E,Indent!$C:$C,Waterfall!$C60,Indent!$A:$A,Centers!$A$3),SUMIFS(Indent!$E:$E,Indent!$C:$C,Waterfall!$C60,Indent!$A:$A,Centers!$A$4),SUMIFS(Indent!$E:$E,Indent!$C:$C,Waterfall!$C60,Indent!$A:$A,Centers!$A$5),SUMIFS(Indent!$E:$E,Indent!$C:$C,Waterfall!$C60,Indent!$A:$A,Centers!$A$6),SUMIFS(Indent!$E:$E,Indent!$C:$C,Waterfall!$C60,Indent!$A:$A,Centers!$A$7),SUMIFS(Indent!$E:$E,Indent!$C:$C,Waterfall!$C60,Indent!$A:$A,Centers!$A$8)),SUMIFS(Indent!$E:$E,Indent!$C:$C,Waterfall!$C60,Indent!$A:$A,$A60))</f>
        <v>31671</v>
      </c>
      <c r="E60" s="4">
        <f>SUMIFS(Purchase!$F:$F,Purchase!$A:$A,Waterfall!$A60,Purchase!$D:$D,Waterfall!$C60,Purchase!$C:$C,Waterfall!E$1)</f>
        <v>0</v>
      </c>
      <c r="F60" s="4">
        <f>SUMIFS(Purchase!$F:$F,Purchase!$A:$A,Waterfall!$A60,Purchase!$D:$D,Waterfall!$C60,Purchase!$C:$C,Waterfall!F$1)</f>
        <v>0</v>
      </c>
      <c r="G60" s="4">
        <f>SUMIFS(Purchase!$F:$F,Purchase!$A:$A,Waterfall!$A60,Purchase!$D:$D,Waterfall!$C60,Purchase!$C:$C,Waterfall!G$1)</f>
        <v>0</v>
      </c>
      <c r="H60" s="4">
        <f>SUMIFS(Purchase!$F:$F,Purchase!$A:$A,Waterfall!$A60,Purchase!$D:$D,Waterfall!$C60,Purchase!$C:$C,Waterfall!H$1)</f>
        <v>0</v>
      </c>
      <c r="I60" s="4">
        <f>SUMIFS(Purchase!$F:$F,Purchase!$A:$A,Waterfall!$A60,Purchase!$D:$D,Waterfall!$C60,Purchase!$C:$C,Waterfall!I$1)</f>
        <v>0</v>
      </c>
      <c r="J60" s="4">
        <f>SUMIFS(Purchase!$F:$F,Purchase!$A:$A,Waterfall!$A60,Purchase!$D:$D,Waterfall!$C60,Purchase!$C:$C,Waterfall!J$1)</f>
        <v>0</v>
      </c>
      <c r="K60" s="4">
        <f>SUMIFS(Purchase!$F:$F,Purchase!$A:$A,Waterfall!$A60,Purchase!$D:$D,Waterfall!$C60,Purchase!$C:$C,Waterfall!K$1)</f>
        <v>0</v>
      </c>
      <c r="L60" s="4">
        <f>SUMIFS(Purchase!$F:$F,Purchase!$A:$A,Waterfall!$A60,Purchase!$D:$D,Waterfall!$C60,Purchase!$C:$C,Waterfall!L$1)</f>
        <v>0</v>
      </c>
      <c r="M60" s="4">
        <f>SUMIFS(Purchase!$F:$F,Purchase!$A:$A,Waterfall!$A60,Purchase!$D:$D,Waterfall!$C60,Purchase!$C:$C,Waterfall!M$1)</f>
        <v>0</v>
      </c>
      <c r="N60" s="4">
        <f>SUMIFS(Purchase!$F:$F,Purchase!$A:$A,Waterfall!$A60,Purchase!$D:$D,Waterfall!$C60,Purchase!$C:$C,Waterfall!N$1)</f>
        <v>0</v>
      </c>
      <c r="O60" s="4">
        <f>SUMIFS(Purchase!$F:$F,Purchase!$A:$A,Waterfall!$A60,Purchase!$D:$D,Waterfall!$C60,Purchase!$C:$C,Waterfall!O$1)</f>
        <v>0</v>
      </c>
      <c r="P60" s="4">
        <f>SUMIFS(Purchase!$F:$F,Purchase!$A:$A,Waterfall!$A60,Purchase!$D:$D,Waterfall!$C60,Purchase!$C:$C,Waterfall!P$1)</f>
        <v>0</v>
      </c>
      <c r="Q60" s="4">
        <f>SUMIFS(Purchase!$F:$F,Purchase!$A:$A,Waterfall!$A60,Purchase!$D:$D,Waterfall!$C60,Purchase!$C:$C,Waterfall!Q$1)</f>
        <v>0</v>
      </c>
      <c r="R60" s="4">
        <f>SUMIFS(Purchase!$F:$F,Purchase!$A:$A,Waterfall!$A60,Purchase!$D:$D,Waterfall!$C60,Purchase!$C:$C,Waterfall!R$1)</f>
        <v>0</v>
      </c>
      <c r="S60" s="4">
        <f>SUMIFS(Purchase!$F:$F,Purchase!$A:$A,Waterfall!$A60,Purchase!$D:$D,Waterfall!$C60,Purchase!$C:$C,Waterfall!S$1)</f>
        <v>0</v>
      </c>
      <c r="T60" s="4">
        <f>SUMIFS(Purchase!$F:$F,Purchase!$A:$A,Waterfall!$A60,Purchase!$D:$D,Waterfall!$C60,Purchase!$C:$C,Waterfall!T$1)</f>
        <v>0</v>
      </c>
      <c r="U60" s="4">
        <f>SUMIFS(Purchase!$F:$F,Purchase!$A:$A,Waterfall!$A60,Purchase!$D:$D,Waterfall!$C60,Purchase!$C:$C,Waterfall!U$1)</f>
        <v>0</v>
      </c>
      <c r="V60" s="4">
        <f>SUMIFS(Purchase!$F:$F,Purchase!$A:$A,Waterfall!$A60,Purchase!$D:$D,Waterfall!$C60,Purchase!$C:$C,Waterfall!V$1)</f>
        <v>0</v>
      </c>
      <c r="W60" s="4">
        <f>SUMIFS(Purchase!$F:$F,Purchase!$A:$A,Waterfall!$A60,Purchase!$D:$D,Waterfall!$C60,Purchase!$C:$C,Waterfall!W$1)</f>
        <v>0</v>
      </c>
      <c r="X60" s="4">
        <f>SUMIFS(Purchase!$F:$F,Purchase!$A:$A,Waterfall!$A60,Purchase!$D:$D,Waterfall!$C60,Purchase!$C:$C,Waterfall!X$1)</f>
        <v>0</v>
      </c>
      <c r="Y60" s="4">
        <f>SUMIFS(Purchase!$F:$F,Purchase!$A:$A,Waterfall!$A60,Purchase!$D:$D,Waterfall!$C60,Purchase!$C:$C,Waterfall!Y$1)</f>
        <v>0</v>
      </c>
      <c r="Z60" s="4">
        <f>SUMIFS(Purchase!$F:$F,Purchase!$A:$A,Waterfall!$A60,Purchase!$D:$D,Waterfall!$C60,Purchase!$C:$C,Waterfall!Z$1)</f>
        <v>0</v>
      </c>
      <c r="AA60" s="4">
        <f>SUMIFS(Purchase!$F:$F,Purchase!$A:$A,Waterfall!$A60,Purchase!$D:$D,Waterfall!$C60,Purchase!$C:$C,Waterfall!AA$1)</f>
        <v>0</v>
      </c>
      <c r="AB60" s="4">
        <f>SUMIFS(Purchase!$F:$F,Purchase!$A:$A,Waterfall!$A60,Purchase!$D:$D,Waterfall!$C60,Purchase!$C:$C,Waterfall!AB$1)</f>
        <v>0</v>
      </c>
      <c r="AC60" s="4">
        <f>SUMIFS(Purchase!$F:$F,Purchase!$A:$A,Waterfall!$A60,Purchase!$D:$D,Waterfall!$C60,Purchase!$C:$C,Waterfall!AC$1)</f>
        <v>0</v>
      </c>
      <c r="AD60" s="4">
        <f>SUMIFS(Purchase!$F:$F,Purchase!$A:$A,Waterfall!$A60,Purchase!$D:$D,Waterfall!$C60,Purchase!$C:$C,Waterfall!AD$1)</f>
        <v>0</v>
      </c>
      <c r="AE60" s="4">
        <f>SUMIFS(Purchase!$F:$F,Purchase!$A:$A,Waterfall!$A60,Purchase!$D:$D,Waterfall!$C60,Purchase!$C:$C,Waterfall!AE$1)</f>
        <v>0</v>
      </c>
      <c r="AF60" s="4">
        <f>SUMIFS(Purchase!$F:$F,Purchase!$A:$A,Waterfall!$A60,Purchase!$D:$D,Waterfall!$C60,Purchase!$C:$C,Waterfall!AF$1)</f>
        <v>0</v>
      </c>
      <c r="AG60" s="4">
        <f>SUMIFS(Purchase!$F:$F,Purchase!$A:$A,Waterfall!$A60,Purchase!$D:$D,Waterfall!$C60,Purchase!$C:$C,Waterfall!AG$1)</f>
        <v>0</v>
      </c>
      <c r="AH60" s="4">
        <f>SUMIFS(Purchase!$F:$F,Purchase!$A:$A,Waterfall!$A60,Purchase!$D:$D,Waterfall!$C60,Purchase!$C:$C,Waterfall!AH$1)</f>
        <v>0</v>
      </c>
      <c r="AI60" s="4">
        <f>SUMIFS(Purchase!$F:$F,Purchase!$A:$A,Waterfall!$A60,Purchase!$D:$D,Waterfall!$C60,Purchase!$C:$C,Waterfall!AI$1)</f>
        <v>0</v>
      </c>
      <c r="AJ60" s="4">
        <f>SUMIFS(Purchase!$F:$F,Purchase!$A:$A,Waterfall!$A60,Purchase!$D:$D,Waterfall!$C60,Purchase!$C:$C,Waterfall!AJ$1)</f>
        <v>0</v>
      </c>
      <c r="AK60" s="4">
        <f>SUMIFS(Purchase!$F:$F,Purchase!$A:$A,Waterfall!$A60,Purchase!$D:$D,Waterfall!$C60,Purchase!$C:$C,Waterfall!AK$1)</f>
        <v>0</v>
      </c>
      <c r="AL60" s="4">
        <f>SUMIFS(Purchase!$F:$F,Purchase!$A:$A,Waterfall!$A60,Purchase!$D:$D,Waterfall!$C60,Purchase!$C:$C,Waterfall!AL$1)</f>
        <v>0</v>
      </c>
      <c r="AM60" s="4">
        <f>SUMIFS(Purchase!$F:$F,Purchase!$A:$A,Waterfall!$A60,Purchase!$D:$D,Waterfall!$C60,Purchase!$C:$C,Waterfall!AM$1)</f>
        <v>0</v>
      </c>
      <c r="AN60" s="4">
        <f>SUMIFS(Purchase!$F:$F,Purchase!$A:$A,Waterfall!$A60,Purchase!$D:$D,Waterfall!$C60,Purchase!$C:$C,Waterfall!AN$1)</f>
        <v>0</v>
      </c>
      <c r="AO60" s="4">
        <f>SUMIFS(Purchase!$F:$F,Purchase!$A:$A,Waterfall!$A60,Purchase!$D:$D,Waterfall!$C60,Purchase!$C:$C,Waterfall!AO$1)</f>
        <v>0</v>
      </c>
      <c r="AP60" s="4">
        <f>SUMIFS(Purchase!$F:$F,Purchase!$A:$A,Waterfall!$A60,Purchase!$D:$D,Waterfall!$C60,Purchase!$C:$C,Waterfall!AP$1)</f>
        <v>0</v>
      </c>
      <c r="AQ60" s="4">
        <f>SUMIFS(Purchase!$F:$F,Purchase!$A:$A,Waterfall!$A60,Purchase!$D:$D,Waterfall!$C60,Purchase!$C:$C,Waterfall!AQ$1)</f>
        <v>0</v>
      </c>
      <c r="AR60" s="4">
        <f>SUMIFS(Purchase!$F:$F,Purchase!$A:$A,Waterfall!$A60,Purchase!$D:$D,Waterfall!$C60,Purchase!$C:$C,Waterfall!AR$1)</f>
        <v>0</v>
      </c>
      <c r="AS60" s="4">
        <f>SUMIFS(Purchase!$F:$F,Purchase!$A:$A,Waterfall!$A60,Purchase!$D:$D,Waterfall!$C60,Purchase!$C:$C,Waterfall!AS$1)</f>
        <v>0</v>
      </c>
      <c r="AT60" s="4">
        <f>SUMIFS(Purchase!$F:$F,Purchase!$A:$A,Waterfall!$A60,Purchase!$D:$D,Waterfall!$C60,Purchase!$C:$C,Waterfall!AT$1)</f>
        <v>0</v>
      </c>
      <c r="AU60" s="4">
        <f>SUMIFS(Purchase!$F:$F,Purchase!$A:$A,Waterfall!$A60,Purchase!$D:$D,Waterfall!$C60,Purchase!$C:$C,Waterfall!AU$1)</f>
        <v>0</v>
      </c>
      <c r="AV60" s="4">
        <f>SUMIFS(Purchase!$F:$F,Purchase!$A:$A,Waterfall!$A60,Purchase!$D:$D,Waterfall!$C60,Purchase!$C:$C,Waterfall!AV$1)</f>
        <v>0</v>
      </c>
      <c r="AW60" s="4">
        <f>SUMIFS(Purchase!$F:$F,Purchase!$A:$A,Waterfall!$A60,Purchase!$D:$D,Waterfall!$C60,Purchase!$C:$C,Waterfall!AW$1)</f>
        <v>0</v>
      </c>
      <c r="AX60" s="4">
        <f>SUMIFS(Purchase!$F:$F,Purchase!$A:$A,Waterfall!$A60,Purchase!$D:$D,Waterfall!$C60,Purchase!$C:$C,Waterfall!AX$1)</f>
        <v>0</v>
      </c>
      <c r="AY60" s="4">
        <f>SUMIFS(Purchase!$F:$F,Purchase!$A:$A,Waterfall!$A60,Purchase!$D:$D,Waterfall!$C60,Purchase!$C:$C,Waterfall!AY$1)</f>
        <v>0</v>
      </c>
      <c r="AZ60" s="4">
        <f>SUMIFS(Purchase!$F:$F,Purchase!$A:$A,Waterfall!$A60,Purchase!$D:$D,Waterfall!$C60,Purchase!$C:$C,Waterfall!AZ$1)</f>
        <v>0</v>
      </c>
      <c r="BA60" s="4">
        <f>SUMIFS(Purchase!$F:$F,Purchase!$A:$A,Waterfall!$A60,Purchase!$D:$D,Waterfall!$C60,Purchase!$C:$C,Waterfall!BA$1)</f>
        <v>0</v>
      </c>
      <c r="BB60" s="4">
        <f>SUMIFS(Purchase!$F:$F,Purchase!$A:$A,Waterfall!$A60,Purchase!$D:$D,Waterfall!$C60,Purchase!$C:$C,Waterfall!BB$1)</f>
        <v>0</v>
      </c>
      <c r="BC60" s="4">
        <f>SUMIFS(Purchase!$F:$F,Purchase!$A:$A,Waterfall!$A60,Purchase!$D:$D,Waterfall!$C60,Purchase!$C:$C,Waterfall!BC$1)</f>
        <v>0</v>
      </c>
      <c r="BD60" s="4">
        <f>SUMIFS(Purchase!$F:$F,Purchase!$A:$A,Waterfall!$A60,Purchase!$D:$D,Waterfall!$C60,Purchase!$C:$C,Waterfall!BD$1)</f>
        <v>0</v>
      </c>
      <c r="BE60" s="4">
        <f>SUMIFS(Purchase!$F:$F,Purchase!$A:$A,Waterfall!$A60,Purchase!$D:$D,Waterfall!$C60,Purchase!$C:$C,Waterfall!BE$1)</f>
        <v>0</v>
      </c>
      <c r="BF60" s="4">
        <f>SUMIFS(Purchase!$F:$F,Purchase!$A:$A,Waterfall!$A60,Purchase!$D:$D,Waterfall!$C60,Purchase!$C:$C,Waterfall!BF$1)</f>
        <v>0</v>
      </c>
      <c r="BG60" s="4">
        <f>SUMIFS(Purchase!$F:$F,Purchase!$A:$A,Waterfall!$A60,Purchase!$D:$D,Waterfall!$C60,Purchase!$C:$C,Waterfall!BG$1)</f>
        <v>0</v>
      </c>
      <c r="BH60" s="4">
        <f>SUMIFS(Purchase!$F:$F,Purchase!$A:$A,Waterfall!$A60,Purchase!$D:$D,Waterfall!$C60,Purchase!$C:$C,Waterfall!BH$1)</f>
        <v>0</v>
      </c>
      <c r="BI60" s="4">
        <f>SUMIFS(Purchase!$F:$F,Purchase!$A:$A,Waterfall!$A60,Purchase!$D:$D,Waterfall!$C60,Purchase!$C:$C,Waterfall!BI$1)</f>
        <v>1239.8699999999999</v>
      </c>
      <c r="BJ60" s="4">
        <f>SUMIFS(Purchase!$F:$F,Purchase!$A:$A,Waterfall!$A60,Purchase!$D:$D,Waterfall!$C60,Purchase!$C:$C,Waterfall!BJ$1)</f>
        <v>19992.439999999999</v>
      </c>
      <c r="BK60" s="4">
        <f>SUMIFS(Purchase!$F:$F,Purchase!$A:$A,Waterfall!$A60,Purchase!$D:$D,Waterfall!$C60,Purchase!$C:$C,Waterfall!BK$1)</f>
        <v>9957.64</v>
      </c>
      <c r="BL60" s="4">
        <f>SUMIFS(Purchase!$F:$F,Purchase!$A:$A,Waterfall!$A60,Purchase!$D:$D,Waterfall!$C60,Purchase!$C:$C,Waterfall!BL$1)</f>
        <v>3905.33</v>
      </c>
      <c r="BM60" s="4">
        <f>SUMIFS(Purchase!$F:$F,Purchase!$A:$A,Waterfall!$A60,Purchase!$D:$D,Waterfall!$C60,Purchase!$C:$C,Waterfall!BM$1)</f>
        <v>1797.24</v>
      </c>
      <c r="BN60" s="4">
        <f>SUMIFS(Purchase!$F:$F,Purchase!$A:$A,Waterfall!$A60,Purchase!$D:$D,Waterfall!$C60,Purchase!$C:$C,Waterfall!BN$1)</f>
        <v>278.08999999999997</v>
      </c>
      <c r="BO60" s="4">
        <f>SUMIFS(Purchase!$F:$F,Purchase!$A:$A,Waterfall!$A60,Purchase!$D:$D,Waterfall!$C60,Purchase!$C:$C,Waterfall!BO$1)</f>
        <v>0</v>
      </c>
      <c r="BP60" s="4">
        <f>SUMIFS(Purchase!$F:$F,Purchase!$A:$A,Waterfall!$A60,Purchase!$D:$D,Waterfall!$C60,Purchase!$C:$C,Waterfall!BP$1)</f>
        <v>0</v>
      </c>
      <c r="BQ60" s="4">
        <f>SUMIFS(Purchase!$F:$F,Purchase!$A:$A,Waterfall!$A60,Purchase!$D:$D,Waterfall!$C60,Purchase!$C:$C,Waterfall!BQ$1)</f>
        <v>0</v>
      </c>
      <c r="BR60" s="4">
        <f>SUMIFS(Purchase!$F:$F,Purchase!$A:$A,Waterfall!$A60,Purchase!$D:$D,Waterfall!$C60,Purchase!$C:$C,Waterfall!BR$1)</f>
        <v>0</v>
      </c>
      <c r="BS60" s="4">
        <f>SUMIFS(Purchase!$F:$F,Purchase!$A:$A,Waterfall!$A60,Purchase!$D:$D,Waterfall!$C60,Purchase!$C:$C,Waterfall!BS$1)</f>
        <v>0</v>
      </c>
      <c r="BT60" s="4">
        <f>SUMIFS(Purchase!$F:$F,Purchase!$A:$A,Waterfall!$A60,Purchase!$D:$D,Waterfall!$C60,Purchase!$C:$C,Waterfall!BT$1)</f>
        <v>0</v>
      </c>
      <c r="BU60" s="4">
        <f>SUMIFS(Purchase!$F:$F,Purchase!$A:$A,Waterfall!$A60,Purchase!$D:$D,Waterfall!$C60,Purchase!$C:$C,Waterfall!BU$1)</f>
        <v>0</v>
      </c>
      <c r="BV60" s="4">
        <f>SUMIFS(Purchase!$F:$F,Purchase!$A:$A,Waterfall!$A60,Purchase!$D:$D,Waterfall!$C60,Purchase!$C:$C,Waterfall!BV$1)</f>
        <v>0</v>
      </c>
      <c r="BW60" s="4">
        <f>SUMIFS(Purchase!$F:$F,Purchase!$A:$A,Waterfall!$A60,Purchase!$D:$D,Waterfall!$C60,Purchase!$C:$C,Waterfall!BW$1)</f>
        <v>0</v>
      </c>
      <c r="BX60" s="4">
        <f>SUMIFS(Purchase!$F:$F,Purchase!$A:$A,Waterfall!$A60,Purchase!$D:$D,Waterfall!$C60,Purchase!$C:$C,Waterfall!BX$1)</f>
        <v>0</v>
      </c>
      <c r="BY60" s="4">
        <f>SUMIFS(Purchase!$F:$F,Purchase!$A:$A,Waterfall!$A60,Purchase!$D:$D,Waterfall!$C60,Purchase!$C:$C,Waterfall!BY$1)</f>
        <v>0</v>
      </c>
      <c r="BZ60" s="4">
        <f>SUMIFS(Purchase!$F:$F,Purchase!$A:$A,Waterfall!$A60,Purchase!$D:$D,Waterfall!$C60,Purchase!$C:$C,Waterfall!BZ$1)</f>
        <v>0</v>
      </c>
      <c r="CA60" s="4">
        <f>SUMIFS(Purchase!$F:$F,Purchase!$A:$A,Waterfall!$A60,Purchase!$D:$D,Waterfall!$C60,Purchase!$C:$C,Waterfall!CA$1)</f>
        <v>0</v>
      </c>
      <c r="CB60" s="4">
        <f>SUMIFS(Purchase!$F:$F,Purchase!$A:$A,Waterfall!$A60,Purchase!$D:$D,Waterfall!$C60,Purchase!$C:$C,Waterfall!CB$1)</f>
        <v>0</v>
      </c>
      <c r="CC60" s="4">
        <f>SUMIFS(Purchase!$F:$F,Purchase!$A:$A,Waterfall!$A60,Purchase!$D:$D,Waterfall!$C60,Purchase!$C:$C,Waterfall!CC$1)</f>
        <v>0</v>
      </c>
      <c r="CD60" s="4">
        <f>SUMIFS(Purchase!$F:$F,Purchase!$A:$A,Waterfall!$A60,Purchase!$D:$D,Waterfall!$C60,Purchase!$C:$C,Waterfall!CD$1)</f>
        <v>0</v>
      </c>
      <c r="CE60" s="4">
        <f>SUMIFS(Purchase!$F:$F,Purchase!$A:$A,Waterfall!$A60,Purchase!$D:$D,Waterfall!$C60,Purchase!$C:$C,Waterfall!CE$1)</f>
        <v>0</v>
      </c>
      <c r="CF60" s="4">
        <f>SUMIFS(Purchase!$F:$F,Purchase!$A:$A,Waterfall!$A60,Purchase!$D:$D,Waterfall!$C60,Purchase!$C:$C,Waterfall!CF$1)</f>
        <v>0</v>
      </c>
      <c r="CG60" s="4">
        <f>SUMIFS(Purchase!$F:$F,Purchase!$A:$A,Waterfall!$A60,Purchase!$D:$D,Waterfall!$C60,Purchase!$C:$C,Waterfall!CG$1)</f>
        <v>0</v>
      </c>
      <c r="CH60" s="4">
        <f>SUMIFS(Purchase!$F:$F,Purchase!$A:$A,Waterfall!$A60,Purchase!$D:$D,Waterfall!$C60,Purchase!$C:$C,Waterfall!CH$1)</f>
        <v>0</v>
      </c>
      <c r="CI60" s="4">
        <f>SUMIFS(Purchase!$F:$F,Purchase!$A:$A,Waterfall!$A60,Purchase!$D:$D,Waterfall!$C60,Purchase!$C:$C,Waterfall!CI$1)</f>
        <v>0</v>
      </c>
      <c r="CJ60" s="4">
        <f>SUMIFS(Purchase!$F:$F,Purchase!$A:$A,Waterfall!$A60,Purchase!$D:$D,Waterfall!$C60,Purchase!$C:$C,Waterfall!CJ$1)</f>
        <v>0</v>
      </c>
      <c r="CK60" s="4">
        <f>SUMIFS(Purchase!$F:$F,Purchase!$A:$A,Waterfall!$A60,Purchase!$D:$D,Waterfall!$C60,Purchase!$C:$C,Waterfall!CK$1)</f>
        <v>0</v>
      </c>
      <c r="CL60" s="4">
        <f>SUMIFS(Purchase!$F:$F,Purchase!$A:$A,Waterfall!$A60,Purchase!$D:$D,Waterfall!$C60,Purchase!$C:$C,Waterfall!CL$1)</f>
        <v>0</v>
      </c>
      <c r="CM60" s="4">
        <f>SUMIFS(Purchase!$F:$F,Purchase!$A:$A,Waterfall!$A60,Purchase!$D:$D,Waterfall!$C60,Purchase!$C:$C,Waterfall!CM$1)</f>
        <v>0</v>
      </c>
      <c r="CN60" s="4">
        <f>SUMIFS(Purchase!$F:$F,Purchase!$A:$A,Waterfall!$A60,Purchase!$D:$D,Waterfall!$C60,Purchase!$C:$C,Waterfall!CN$1)</f>
        <v>0</v>
      </c>
      <c r="CO60" s="4">
        <f>SUMIFS(Purchase!$F:$F,Purchase!$A:$A,Waterfall!$A60,Purchase!$D:$D,Waterfall!$C60,Purchase!$C:$C,Waterfall!CO$1)</f>
        <v>0</v>
      </c>
      <c r="CP60" s="4">
        <f>SUMIFS(Purchase!$F:$F,Purchase!$A:$A,Waterfall!$A60,Purchase!$D:$D,Waterfall!$C60,Purchase!$C:$C,Waterfall!CP$1)</f>
        <v>0</v>
      </c>
      <c r="CQ60" s="4">
        <f>SUMIFS(Purchase!$F:$F,Purchase!$A:$A,Waterfall!$A60,Purchase!$D:$D,Waterfall!$C60,Purchase!$C:$C,Waterfall!CQ$1)</f>
        <v>0</v>
      </c>
      <c r="CR60" s="4">
        <f>SUMIFS(Purchase!$F:$F,Purchase!$A:$A,Waterfall!$A60,Purchase!$D:$D,Waterfall!$C60,Purchase!$C:$C,Waterfall!CR$1)</f>
        <v>0</v>
      </c>
      <c r="CS60" s="4">
        <f>SUMIFS(Purchase!$F:$F,Purchase!$A:$A,Waterfall!$A60,Purchase!$D:$D,Waterfall!$C60,Purchase!$C:$C,Waterfall!CS$1)</f>
        <v>0</v>
      </c>
      <c r="CT60" s="4">
        <f>SUMIFS(Purchase!$F:$F,Purchase!$A:$A,Waterfall!$A60,Purchase!$D:$D,Waterfall!$C60,Purchase!$C:$C,Waterfall!CT$1)</f>
        <v>0</v>
      </c>
      <c r="CU60" s="4">
        <f>SUMIFS(Purchase!$F:$F,Purchase!$A:$A,Waterfall!$A60,Purchase!$D:$D,Waterfall!$C60,Purchase!$C:$C,Waterfall!CU$1)</f>
        <v>0</v>
      </c>
      <c r="CV60" s="4">
        <f>SUMIFS(Purchase!$F:$F,Purchase!$A:$A,Waterfall!$A60,Purchase!$D:$D,Waterfall!$C60,Purchase!$C:$C,Waterfall!CV$1)</f>
        <v>0</v>
      </c>
      <c r="CW60" s="4">
        <f>SUMIFS(Purchase!$F:$F,Purchase!$A:$A,Waterfall!$A60,Purchase!$D:$D,Waterfall!$C60,Purchase!$C:$C,Waterfall!CW$1)</f>
        <v>0</v>
      </c>
      <c r="CX60" s="4">
        <f>SUMIFS(Purchase!$F:$F,Purchase!$A:$A,Waterfall!$A60,Purchase!$D:$D,Waterfall!$C60,Purchase!$C:$C,Waterfall!CX$1)</f>
        <v>0</v>
      </c>
      <c r="CY60" s="4">
        <f>SUMIFS(Purchase!$F:$F,Purchase!$A:$A,Waterfall!$A60,Purchase!$D:$D,Waterfall!$C60,Purchase!$C:$C,Waterfall!CY$1)</f>
        <v>0</v>
      </c>
      <c r="CZ60" s="4">
        <f>SUMIFS(Purchase!$F:$F,Purchase!$A:$A,Waterfall!$A60,Purchase!$D:$D,Waterfall!$C60,Purchase!$C:$C,Waterfall!CZ$1)</f>
        <v>0</v>
      </c>
      <c r="DA60" s="4">
        <f>SUMIFS(Purchase!$F:$F,Purchase!$A:$A,Waterfall!$A60,Purchase!$D:$D,Waterfall!$C60,Purchase!$C:$C,Waterfall!DA$1)</f>
        <v>0</v>
      </c>
      <c r="DB60" s="4">
        <f>SUMIFS(Purchase!$F:$F,Purchase!$A:$A,Waterfall!$A60,Purchase!$D:$D,Waterfall!$C60,Purchase!$C:$C,Waterfall!DB$1)</f>
        <v>0</v>
      </c>
      <c r="DC60" s="4">
        <f>SUMIFS(Purchase!$F:$F,Purchase!$A:$A,Waterfall!$A60,Purchase!$D:$D,Waterfall!$C60,Purchase!$C:$C,Waterfall!DC$1)</f>
        <v>0</v>
      </c>
      <c r="DD60" s="4">
        <f>SUMIFS(Purchase!$F:$F,Purchase!$A:$A,Waterfall!$A60,Purchase!$D:$D,Waterfall!$C60,Purchase!$C:$C,Waterfall!DD$1)</f>
        <v>0</v>
      </c>
      <c r="DE60" s="4">
        <f>SUMIFS(Purchase!$F:$F,Purchase!$A:$A,Waterfall!$A60,Purchase!$D:$D,Waterfall!$C60,Purchase!$C:$C,Waterfall!DE$1)</f>
        <v>0</v>
      </c>
      <c r="DF60" s="4">
        <f>SUMIFS(Purchase!$F:$F,Purchase!$A:$A,Waterfall!$A60,Purchase!$D:$D,Waterfall!$C60,Purchase!$C:$C,Waterfall!DF$1)</f>
        <v>0</v>
      </c>
      <c r="DG60" s="4">
        <f>SUMIFS(Purchase!$F:$F,Purchase!$A:$A,Waterfall!$A60,Purchase!$D:$D,Waterfall!$C60,Purchase!$C:$C,Waterfall!DG$1)</f>
        <v>0</v>
      </c>
      <c r="DH60" s="4">
        <f>SUMIFS(Purchase!$F:$F,Purchase!$A:$A,Waterfall!$A60,Purchase!$D:$D,Waterfall!$C60,Purchase!$C:$C,Waterfall!DH$1)</f>
        <v>0</v>
      </c>
      <c r="DI60" s="4">
        <f>SUMIFS(Purchase!$F:$F,Purchase!$A:$A,Waterfall!$A60,Purchase!$D:$D,Waterfall!$C60,Purchase!$C:$C,Waterfall!DI$1)</f>
        <v>0</v>
      </c>
      <c r="DJ60" s="4">
        <f>SUMIFS(Purchase!$F:$F,Purchase!$A:$A,Waterfall!$A60,Purchase!$D:$D,Waterfall!$C60,Purchase!$C:$C,Waterfall!DJ$1)</f>
        <v>0</v>
      </c>
      <c r="DK60" s="4">
        <f>SUMIFS(Purchase!$F:$F,Purchase!$A:$A,Waterfall!$A60,Purchase!$D:$D,Waterfall!$C60,Purchase!$C:$C,Waterfall!DK$1)</f>
        <v>0</v>
      </c>
      <c r="DL60" s="4">
        <f>SUMIFS(Purchase!$F:$F,Purchase!$A:$A,Waterfall!$A60,Purchase!$D:$D,Waterfall!$C60,Purchase!$C:$C,Waterfall!DL$1)</f>
        <v>0</v>
      </c>
      <c r="DM60" s="4">
        <f>SUMIFS(Purchase!$F:$F,Purchase!$A:$A,Waterfall!$A60,Purchase!$D:$D,Waterfall!$C60,Purchase!$C:$C,Waterfall!DM$1)</f>
        <v>0</v>
      </c>
      <c r="DN60" s="4">
        <f>SUMIFS(Purchase!$F:$F,Purchase!$A:$A,Waterfall!$A60,Purchase!$D:$D,Waterfall!$C60,Purchase!$C:$C,Waterfall!DN$1)</f>
        <v>0</v>
      </c>
      <c r="DO60" s="4">
        <f>SUMIFS(Purchase!$F:$F,Purchase!$A:$A,Waterfall!$A60,Purchase!$D:$D,Waterfall!$C60,Purchase!$C:$C,Waterfall!DO$1)</f>
        <v>0</v>
      </c>
      <c r="DP60" s="4">
        <f>SUMIFS(Purchase!$F:$F,Purchase!$A:$A,Waterfall!$A60,Purchase!$D:$D,Waterfall!$C60,Purchase!$C:$C,Waterfall!DP$1)</f>
        <v>0</v>
      </c>
      <c r="DQ60" s="4">
        <f>SUMIFS(Purchase!$F:$F,Purchase!$A:$A,Waterfall!$A60,Purchase!$D:$D,Waterfall!$C60,Purchase!$C:$C,Waterfall!DQ$1)</f>
        <v>0</v>
      </c>
      <c r="DR60" s="4">
        <f>SUMIFS(Purchase!$F:$F,Purchase!$A:$A,Waterfall!$A60,Purchase!$D:$D,Waterfall!$C60,Purchase!$C:$C,Waterfall!DR$1)</f>
        <v>0</v>
      </c>
      <c r="DS60" s="4">
        <f>SUMIFS(Purchase!$F:$F,Purchase!$A:$A,Waterfall!$A60,Purchase!$D:$D,Waterfall!$C60,Purchase!$C:$C,Waterfall!DS$1)</f>
        <v>0</v>
      </c>
      <c r="DT60" s="4">
        <f>SUMIFS(Purchase!$F:$F,Purchase!$A:$A,Waterfall!$A60,Purchase!$D:$D,Waterfall!$C60,Purchase!$C:$C,Waterfall!DT$1)</f>
        <v>0</v>
      </c>
      <c r="DU60" s="4">
        <f>SUMIFS(Purchase!$F:$F,Purchase!$A:$A,Waterfall!$A60,Purchase!$D:$D,Waterfall!$C60,Purchase!$C:$C,Waterfall!DU$1)</f>
        <v>0</v>
      </c>
      <c r="DV60" s="4">
        <f>SUMIFS(Purchase!$F:$F,Purchase!$A:$A,Waterfall!$A60,Purchase!$D:$D,Waterfall!$C60,Purchase!$C:$C,Waterfall!DV$1)</f>
        <v>0</v>
      </c>
      <c r="DW60" s="4">
        <f>SUMIFS(Purchase!$F:$F,Purchase!$A:$A,Waterfall!$A60,Purchase!$D:$D,Waterfall!$C60,Purchase!$C:$C,Waterfall!DW$1)</f>
        <v>0</v>
      </c>
      <c r="DX60" s="4">
        <f>SUMIFS(Purchase!$F:$F,Purchase!$A:$A,Waterfall!$A60,Purchase!$D:$D,Waterfall!$C60,Purchase!$C:$C,Waterfall!DX$1)</f>
        <v>0</v>
      </c>
      <c r="DY60" s="4">
        <f>SUMIFS(Purchase!$F:$F,Purchase!$A:$A,Waterfall!$A60,Purchase!$D:$D,Waterfall!$C60,Purchase!$C:$C,Waterfall!DY$1)</f>
        <v>0</v>
      </c>
      <c r="DZ60" s="4">
        <f>SUMIFS(Purchase!$F:$F,Purchase!$A:$A,Waterfall!$A60,Purchase!$D:$D,Waterfall!$C60,Purchase!$C:$C,Waterfall!DZ$1)</f>
        <v>0</v>
      </c>
      <c r="EA60" s="4">
        <f>SUMIFS(Purchase!$F:$F,Purchase!$A:$A,Waterfall!$A60,Purchase!$D:$D,Waterfall!$C60,Purchase!$C:$C,Waterfall!EA$1)</f>
        <v>0</v>
      </c>
      <c r="EB60" s="4">
        <f>SUMIFS(Purchase!$F:$F,Purchase!$A:$A,Waterfall!$A60,Purchase!$D:$D,Waterfall!$C60,Purchase!$C:$C,Waterfall!EB$1)</f>
        <v>0</v>
      </c>
      <c r="EC60" s="4">
        <f>SUMIFS(Purchase!$F:$F,Purchase!$A:$A,Waterfall!$A60,Purchase!$D:$D,Waterfall!$C60,Purchase!$C:$C,Waterfall!EC$1)</f>
        <v>0</v>
      </c>
      <c r="ED60" s="4">
        <f>SUMIFS(Purchase!$F:$F,Purchase!$A:$A,Waterfall!$A60,Purchase!$D:$D,Waterfall!$C60,Purchase!$C:$C,Waterfall!ED$1)</f>
        <v>0</v>
      </c>
      <c r="EE60" s="4">
        <f>SUMIFS(Purchase!$F:$F,Purchase!$A:$A,Waterfall!$A60,Purchase!$D:$D,Waterfall!$C60,Purchase!$C:$C,Waterfall!EE$1)</f>
        <v>0</v>
      </c>
      <c r="EF60" s="4">
        <f>SUMIFS(Purchase!$F:$F,Purchase!$A:$A,Waterfall!$A60,Purchase!$D:$D,Waterfall!$C60,Purchase!$C:$C,Waterfall!EF$1)</f>
        <v>0</v>
      </c>
      <c r="EG60" s="4">
        <f>SUMIFS(Purchase!$F:$F,Purchase!$A:$A,Waterfall!$A60,Purchase!$D:$D,Waterfall!$C60,Purchase!$C:$C,Waterfall!EG$1)</f>
        <v>0</v>
      </c>
      <c r="EH60" s="4">
        <f>SUMIFS(Purchase!$F:$F,Purchase!$A:$A,Waterfall!$A60,Purchase!$D:$D,Waterfall!$C60,Purchase!$C:$C,Waterfall!EH$1)</f>
        <v>0</v>
      </c>
      <c r="EI60" s="4">
        <f>SUMIFS(Purchase!$F:$F,Purchase!$A:$A,Waterfall!$A60,Purchase!$D:$D,Waterfall!$C60,Purchase!$C:$C,Waterfall!EI$1)</f>
        <v>0</v>
      </c>
      <c r="EJ60" s="4">
        <f>SUMIFS(Purchase!$F:$F,Purchase!$A:$A,Waterfall!$A60,Purchase!$D:$D,Waterfall!$C60,Purchase!$C:$C,Waterfall!EJ$1)</f>
        <v>0</v>
      </c>
      <c r="EK60" s="4">
        <f>SUMIFS(Purchase!$F:$F,Purchase!$A:$A,Waterfall!$A60,Purchase!$D:$D,Waterfall!$C60,Purchase!$C:$C,Waterfall!EK$1)</f>
        <v>0</v>
      </c>
      <c r="EL60" s="4">
        <f>SUMIFS(Purchase!$F:$F,Purchase!$A:$A,Waterfall!$A60,Purchase!$D:$D,Waterfall!$C60,Purchase!$C:$C,Waterfall!EL$1)</f>
        <v>0</v>
      </c>
      <c r="EM60" s="4">
        <f>SUMIFS(Purchase!$F:$F,Purchase!$A:$A,Waterfall!$A60,Purchase!$D:$D,Waterfall!$C60,Purchase!$C:$C,Waterfall!EM$1)</f>
        <v>0</v>
      </c>
      <c r="EN60" s="4">
        <f>SUMIFS(Purchase!$F:$F,Purchase!$A:$A,Waterfall!$A60,Purchase!$D:$D,Waterfall!$C60,Purchase!$C:$C,Waterfall!EN$1)</f>
        <v>0</v>
      </c>
      <c r="EO60" s="4">
        <f>SUMIFS(Purchase!$F:$F,Purchase!$A:$A,Waterfall!$A60,Purchase!$D:$D,Waterfall!$C60,Purchase!$C:$C,Waterfall!EO$1)</f>
        <v>0</v>
      </c>
      <c r="EP60" s="4">
        <f>SUMIFS(Purchase!$F:$F,Purchase!$A:$A,Waterfall!$A60,Purchase!$D:$D,Waterfall!$C60,Purchase!$C:$C,Waterfall!EP$1)</f>
        <v>0</v>
      </c>
      <c r="EQ60" s="4">
        <f>SUMIFS(Purchase!$F:$F,Purchase!$A:$A,Waterfall!$A60,Purchase!$D:$D,Waterfall!$C60,Purchase!$C:$C,Waterfall!EQ$1)</f>
        <v>0</v>
      </c>
      <c r="ER60" s="4">
        <f>SUMIFS(Purchase!$F:$F,Purchase!$A:$A,Waterfall!$A60,Purchase!$D:$D,Waterfall!$C60,Purchase!$C:$C,Waterfall!ER$1)</f>
        <v>0</v>
      </c>
      <c r="ES60" s="4">
        <f>SUMIFS(Purchase!$F:$F,Purchase!$A:$A,Waterfall!$A60,Purchase!$D:$D,Waterfall!$C60,Purchase!$C:$C,Waterfall!ES$1)</f>
        <v>0</v>
      </c>
      <c r="ET60" s="4">
        <f>SUMIFS(Purchase!$F:$F,Purchase!$A:$A,Waterfall!$A60,Purchase!$D:$D,Waterfall!$C60,Purchase!$C:$C,Waterfall!ET$1)</f>
        <v>0</v>
      </c>
      <c r="EU60" s="4">
        <f>SUMIFS(Purchase!$F:$F,Purchase!$A:$A,Waterfall!$A60,Purchase!$D:$D,Waterfall!$C60,Purchase!$C:$C,Waterfall!EU$1)</f>
        <v>0</v>
      </c>
      <c r="EV60" s="4">
        <f>SUMIFS(Purchase!$F:$F,Purchase!$A:$A,Waterfall!$A60,Purchase!$D:$D,Waterfall!$C60,Purchase!$C:$C,Waterfall!EV$1)</f>
        <v>0</v>
      </c>
      <c r="EW60" s="4">
        <f>SUMIFS(Purchase!$F:$F,Purchase!$A:$A,Waterfall!$A60,Purchase!$D:$D,Waterfall!$C60,Purchase!$C:$C,Waterfall!EW$1)</f>
        <v>0</v>
      </c>
      <c r="EX60" s="4">
        <f>SUMIFS(Purchase!$F:$F,Purchase!$A:$A,Waterfall!$A60,Purchase!$D:$D,Waterfall!$C60,Purchase!$C:$C,Waterfall!EX$1)</f>
        <v>0</v>
      </c>
      <c r="EY60" s="4">
        <f>SUMIFS(Purchase!$F:$F,Purchase!$A:$A,Waterfall!$A60,Purchase!$D:$D,Waterfall!$C60,Purchase!$C:$C,Waterfall!EY$1)</f>
        <v>0</v>
      </c>
      <c r="EZ60" s="4">
        <f>SUMIFS(Purchase!$F:$F,Purchase!$A:$A,Waterfall!$A60,Purchase!$D:$D,Waterfall!$C60,Purchase!$C:$C,Waterfall!EZ$1)</f>
        <v>0</v>
      </c>
      <c r="FA60" s="4">
        <f>SUMIFS(Purchase!$F:$F,Purchase!$A:$A,Waterfall!$A60,Purchase!$D:$D,Waterfall!$C60,Purchase!$C:$C,Waterfall!FA$1)</f>
        <v>0</v>
      </c>
      <c r="FB60" s="4">
        <f>SUMIFS(Purchase!$F:$F,Purchase!$A:$A,Waterfall!$A60,Purchase!$D:$D,Waterfall!$C60,Purchase!$C:$C,Waterfall!FB$1)</f>
        <v>0</v>
      </c>
      <c r="FC60" s="4">
        <f>SUMIFS(Purchase!$F:$F,Purchase!$A:$A,Waterfall!$A60,Purchase!$D:$D,Waterfall!$C60,Purchase!$C:$C,Waterfall!FC$1)</f>
        <v>0</v>
      </c>
      <c r="FD60" s="4">
        <f>SUMIFS(Purchase!$F:$F,Purchase!$A:$A,Waterfall!$A60,Purchase!$D:$D,Waterfall!$C60,Purchase!$C:$C,Waterfall!FD$1)</f>
        <v>0</v>
      </c>
      <c r="FE60" s="4">
        <f>SUMIFS(Purchase!$F:$F,Purchase!$A:$A,Waterfall!$A60,Purchase!$D:$D,Waterfall!$C60,Purchase!$C:$C,Waterfall!FE$1)</f>
        <v>0</v>
      </c>
      <c r="FF60" s="4">
        <f>SUMIFS(Purchase!$F:$F,Purchase!$A:$A,Waterfall!$A60,Purchase!$D:$D,Waterfall!$C60,Purchase!$C:$C,Waterfall!FF$1)</f>
        <v>0</v>
      </c>
      <c r="FG60" s="4">
        <f>SUMIFS(Purchase!$F:$F,Purchase!$A:$A,Waterfall!$A60,Purchase!$D:$D,Waterfall!$C60,Purchase!$C:$C,Waterfall!FG$1)</f>
        <v>0</v>
      </c>
      <c r="FH60" s="4">
        <f>SUMIFS(Purchase!$F:$F,Purchase!$A:$A,Waterfall!$A60,Purchase!$D:$D,Waterfall!$C60,Purchase!$C:$C,Waterfall!FH$1)</f>
        <v>0</v>
      </c>
      <c r="FI60" s="4">
        <f>SUMIFS(Purchase!$F:$F,Purchase!$A:$A,Waterfall!$A60,Purchase!$D:$D,Waterfall!$C60,Purchase!$C:$C,Waterfall!FI$1)</f>
        <v>0</v>
      </c>
      <c r="FJ60" s="4">
        <f>SUMIFS(Purchase!$F:$F,Purchase!$A:$A,Waterfall!$A60,Purchase!$D:$D,Waterfall!$C60,Purchase!$C:$C,Waterfall!FJ$1)</f>
        <v>0</v>
      </c>
      <c r="FK60" s="4">
        <f>SUMIFS(Purchase!$F:$F,Purchase!$A:$A,Waterfall!$A60,Purchase!$D:$D,Waterfall!$C60,Purchase!$C:$C,Waterfall!FK$1)</f>
        <v>0</v>
      </c>
      <c r="FL60" s="4">
        <f>SUMIFS(Purchase!$F:$F,Purchase!$A:$A,Waterfall!$A60,Purchase!$D:$D,Waterfall!$C60,Purchase!$C:$C,Waterfall!FL$1)</f>
        <v>0</v>
      </c>
      <c r="FM60" s="4">
        <f>SUMIFS(Purchase!$F:$F,Purchase!$A:$A,Waterfall!$A60,Purchase!$D:$D,Waterfall!$C60,Purchase!$C:$C,Waterfall!FM$1)</f>
        <v>0</v>
      </c>
      <c r="FN60" s="4">
        <f>SUMIFS(Purchase!$F:$F,Purchase!$A:$A,Waterfall!$A60,Purchase!$D:$D,Waterfall!$C60,Purchase!$C:$C,Waterfall!FN$1)</f>
        <v>0</v>
      </c>
      <c r="FO60" s="4">
        <f>SUMIFS(Purchase!$F:$F,Purchase!$A:$A,Waterfall!$A60,Purchase!$D:$D,Waterfall!$C60,Purchase!$C:$C,Waterfall!FO$1)</f>
        <v>0</v>
      </c>
      <c r="FP60" s="4">
        <f>SUMIFS(Purchase!$F:$F,Purchase!$A:$A,Waterfall!$A60,Purchase!$D:$D,Waterfall!$C60,Purchase!$C:$C,Waterfall!FP$1)</f>
        <v>0</v>
      </c>
      <c r="FQ60" s="4">
        <f>SUMIFS(Purchase!$F:$F,Purchase!$A:$A,Waterfall!$A60,Purchase!$D:$D,Waterfall!$C60,Purchase!$C:$C,Waterfall!FQ$1)</f>
        <v>0</v>
      </c>
      <c r="FR60" s="4">
        <f>SUMIFS(Purchase!$F:$F,Purchase!$A:$A,Waterfall!$A60,Purchase!$D:$D,Waterfall!$C60,Purchase!$C:$C,Waterfall!FR$1)</f>
        <v>0</v>
      </c>
      <c r="FS60" s="4">
        <f>SUMIFS(Purchase!$F:$F,Purchase!$A:$A,Waterfall!$A60,Purchase!$D:$D,Waterfall!$C60,Purchase!$C:$C,Waterfall!FS$1)</f>
        <v>0</v>
      </c>
      <c r="FT60" s="4">
        <f>SUMIFS(Purchase!$F:$F,Purchase!$A:$A,Waterfall!$A60,Purchase!$D:$D,Waterfall!$C60,Purchase!$C:$C,Waterfall!FT$1)</f>
        <v>0</v>
      </c>
      <c r="FU60" s="4">
        <f>SUMIFS(Purchase!$F:$F,Purchase!$A:$A,Waterfall!$A60,Purchase!$D:$D,Waterfall!$C60,Purchase!$C:$C,Waterfall!FU$1)</f>
        <v>0</v>
      </c>
      <c r="FV60" s="4">
        <f>SUMIFS(Purchase!$F:$F,Purchase!$A:$A,Waterfall!$A60,Purchase!$D:$D,Waterfall!$C60,Purchase!$C:$C,Waterfall!FV$1)</f>
        <v>0</v>
      </c>
      <c r="FW60" s="4">
        <f>SUMIFS(Purchase!$F:$F,Purchase!$A:$A,Waterfall!$A60,Purchase!$D:$D,Waterfall!$C60,Purchase!$C:$C,Waterfall!FW$1)</f>
        <v>0</v>
      </c>
      <c r="FX60" s="4">
        <f>SUMIFS(Purchase!$F:$F,Purchase!$A:$A,Waterfall!$A60,Purchase!$D:$D,Waterfall!$C60,Purchase!$C:$C,Waterfall!FX$1)</f>
        <v>0</v>
      </c>
      <c r="FY60" s="4">
        <f>SUMIFS(Purchase!$F:$F,Purchase!$A:$A,Waterfall!$A60,Purchase!$D:$D,Waterfall!$C60,Purchase!$C:$C,Waterfall!FY$1)</f>
        <v>0</v>
      </c>
      <c r="FZ60" s="4">
        <f>SUMIFS(Purchase!$F:$F,Purchase!$A:$A,Waterfall!$A60,Purchase!$D:$D,Waterfall!$C60,Purchase!$C:$C,Waterfall!FZ$1)</f>
        <v>0</v>
      </c>
      <c r="GA60" s="4">
        <f>SUMIFS(Purchase!$F:$F,Purchase!$A:$A,Waterfall!$A60,Purchase!$D:$D,Waterfall!$C60,Purchase!$C:$C,Waterfall!GA$1)</f>
        <v>0</v>
      </c>
      <c r="GB60" s="4">
        <f>SUMIFS(Purchase!$F:$F,Purchase!$A:$A,Waterfall!$A60,Purchase!$D:$D,Waterfall!$C60,Purchase!$C:$C,Waterfall!GB$1)</f>
        <v>0</v>
      </c>
      <c r="GC60" s="4">
        <f>SUMIFS(Purchase!$F:$F,Purchase!$A:$A,Waterfall!$A60,Purchase!$D:$D,Waterfall!$C60,Purchase!$C:$C,Waterfall!GC$1)</f>
        <v>0</v>
      </c>
      <c r="GD60" s="4">
        <f>SUMIFS(Purchase!$F:$F,Purchase!$A:$A,Waterfall!$A60,Purchase!$D:$D,Waterfall!$C60,Purchase!$C:$C,Waterfall!GD$1)</f>
        <v>0</v>
      </c>
      <c r="GE60" s="4">
        <f>SUMIFS(Purchase!$F:$F,Purchase!$A:$A,Waterfall!$A60,Purchase!$D:$D,Waterfall!$C60,Purchase!$C:$C,Waterfall!GE$1)</f>
        <v>0</v>
      </c>
      <c r="GF60" s="4">
        <f>SUMIFS(Purchase!$F:$F,Purchase!$A:$A,Waterfall!$A60,Purchase!$D:$D,Waterfall!$C60,Purchase!$C:$C,Waterfall!GF$1)</f>
        <v>0</v>
      </c>
      <c r="GG60" s="4">
        <f>SUMIFS(Purchase!$F:$F,Purchase!$A:$A,Waterfall!$A60,Purchase!$D:$D,Waterfall!$C60,Purchase!$C:$C,Waterfall!GG$1)</f>
        <v>0</v>
      </c>
      <c r="GH60" s="4">
        <f>SUMIFS(Purchase!$F:$F,Purchase!$A:$A,Waterfall!$A60,Purchase!$D:$D,Waterfall!$C60,Purchase!$C:$C,Waterfall!GH$1)</f>
        <v>0</v>
      </c>
      <c r="GI60" s="4">
        <f>SUMIFS(Purchase!$F:$F,Purchase!$A:$A,Waterfall!$A60,Purchase!$D:$D,Waterfall!$C60,Purchase!$C:$C,Waterfall!GI$1)</f>
        <v>0</v>
      </c>
    </row>
    <row r="61" spans="1:191" x14ac:dyDescent="0.35">
      <c r="A61" s="8">
        <f t="shared" si="3"/>
        <v>1</v>
      </c>
      <c r="B61" s="2" t="str">
        <f>VLOOKUP($A61,Centers!$B$1:$C$120,2,)</f>
        <v>GATE</v>
      </c>
      <c r="C61" s="3">
        <v>44938</v>
      </c>
      <c r="D61" s="4">
        <f>IF($A61=1,SUM(SUMIFS(Indent!$E:$E,Indent!$C:$C,Waterfall!$C61,Indent!$A:$A,Centers!$A$2),SUMIFS(Indent!$E:$E,Indent!$C:$C,Waterfall!$C61,Indent!$A:$A,Centers!$A$3),SUMIFS(Indent!$E:$E,Indent!$C:$C,Waterfall!$C61,Indent!$A:$A,Centers!$A$4),SUMIFS(Indent!$E:$E,Indent!$C:$C,Waterfall!$C61,Indent!$A:$A,Centers!$A$5),SUMIFS(Indent!$E:$E,Indent!$C:$C,Waterfall!$C61,Indent!$A:$A,Centers!$A$6),SUMIFS(Indent!$E:$E,Indent!$C:$C,Waterfall!$C61,Indent!$A:$A,Centers!$A$7),SUMIFS(Indent!$E:$E,Indent!$C:$C,Waterfall!$C61,Indent!$A:$A,Centers!$A$8)),SUMIFS(Indent!$E:$E,Indent!$C:$C,Waterfall!$C61,Indent!$A:$A,$A61))</f>
        <v>35919</v>
      </c>
      <c r="E61" s="4">
        <f>SUMIFS(Purchase!$F:$F,Purchase!$A:$A,Waterfall!$A61,Purchase!$D:$D,Waterfall!$C61,Purchase!$C:$C,Waterfall!E$1)</f>
        <v>0</v>
      </c>
      <c r="F61" s="4">
        <f>SUMIFS(Purchase!$F:$F,Purchase!$A:$A,Waterfall!$A61,Purchase!$D:$D,Waterfall!$C61,Purchase!$C:$C,Waterfall!F$1)</f>
        <v>0</v>
      </c>
      <c r="G61" s="4">
        <f>SUMIFS(Purchase!$F:$F,Purchase!$A:$A,Waterfall!$A61,Purchase!$D:$D,Waterfall!$C61,Purchase!$C:$C,Waterfall!G$1)</f>
        <v>0</v>
      </c>
      <c r="H61" s="4">
        <f>SUMIFS(Purchase!$F:$F,Purchase!$A:$A,Waterfall!$A61,Purchase!$D:$D,Waterfall!$C61,Purchase!$C:$C,Waterfall!H$1)</f>
        <v>0</v>
      </c>
      <c r="I61" s="4">
        <f>SUMIFS(Purchase!$F:$F,Purchase!$A:$A,Waterfall!$A61,Purchase!$D:$D,Waterfall!$C61,Purchase!$C:$C,Waterfall!I$1)</f>
        <v>0</v>
      </c>
      <c r="J61" s="4">
        <f>SUMIFS(Purchase!$F:$F,Purchase!$A:$A,Waterfall!$A61,Purchase!$D:$D,Waterfall!$C61,Purchase!$C:$C,Waterfall!J$1)</f>
        <v>0</v>
      </c>
      <c r="K61" s="4">
        <f>SUMIFS(Purchase!$F:$F,Purchase!$A:$A,Waterfall!$A61,Purchase!$D:$D,Waterfall!$C61,Purchase!$C:$C,Waterfall!K$1)</f>
        <v>0</v>
      </c>
      <c r="L61" s="4">
        <f>SUMIFS(Purchase!$F:$F,Purchase!$A:$A,Waterfall!$A61,Purchase!$D:$D,Waterfall!$C61,Purchase!$C:$C,Waterfall!L$1)</f>
        <v>0</v>
      </c>
      <c r="M61" s="4">
        <f>SUMIFS(Purchase!$F:$F,Purchase!$A:$A,Waterfall!$A61,Purchase!$D:$D,Waterfall!$C61,Purchase!$C:$C,Waterfall!M$1)</f>
        <v>0</v>
      </c>
      <c r="N61" s="4">
        <f>SUMIFS(Purchase!$F:$F,Purchase!$A:$A,Waterfall!$A61,Purchase!$D:$D,Waterfall!$C61,Purchase!$C:$C,Waterfall!N$1)</f>
        <v>0</v>
      </c>
      <c r="O61" s="4">
        <f>SUMIFS(Purchase!$F:$F,Purchase!$A:$A,Waterfall!$A61,Purchase!$D:$D,Waterfall!$C61,Purchase!$C:$C,Waterfall!O$1)</f>
        <v>0</v>
      </c>
      <c r="P61" s="4">
        <f>SUMIFS(Purchase!$F:$F,Purchase!$A:$A,Waterfall!$A61,Purchase!$D:$D,Waterfall!$C61,Purchase!$C:$C,Waterfall!P$1)</f>
        <v>0</v>
      </c>
      <c r="Q61" s="4">
        <f>SUMIFS(Purchase!$F:$F,Purchase!$A:$A,Waterfall!$A61,Purchase!$D:$D,Waterfall!$C61,Purchase!$C:$C,Waterfall!Q$1)</f>
        <v>0</v>
      </c>
      <c r="R61" s="4">
        <f>SUMIFS(Purchase!$F:$F,Purchase!$A:$A,Waterfall!$A61,Purchase!$D:$D,Waterfall!$C61,Purchase!$C:$C,Waterfall!R$1)</f>
        <v>0</v>
      </c>
      <c r="S61" s="4">
        <f>SUMIFS(Purchase!$F:$F,Purchase!$A:$A,Waterfall!$A61,Purchase!$D:$D,Waterfall!$C61,Purchase!$C:$C,Waterfall!S$1)</f>
        <v>0</v>
      </c>
      <c r="T61" s="4">
        <f>SUMIFS(Purchase!$F:$F,Purchase!$A:$A,Waterfall!$A61,Purchase!$D:$D,Waterfall!$C61,Purchase!$C:$C,Waterfall!T$1)</f>
        <v>0</v>
      </c>
      <c r="U61" s="4">
        <f>SUMIFS(Purchase!$F:$F,Purchase!$A:$A,Waterfall!$A61,Purchase!$D:$D,Waterfall!$C61,Purchase!$C:$C,Waterfall!U$1)</f>
        <v>0</v>
      </c>
      <c r="V61" s="4">
        <f>SUMIFS(Purchase!$F:$F,Purchase!$A:$A,Waterfall!$A61,Purchase!$D:$D,Waterfall!$C61,Purchase!$C:$C,Waterfall!V$1)</f>
        <v>0</v>
      </c>
      <c r="W61" s="4">
        <f>SUMIFS(Purchase!$F:$F,Purchase!$A:$A,Waterfall!$A61,Purchase!$D:$D,Waterfall!$C61,Purchase!$C:$C,Waterfall!W$1)</f>
        <v>0</v>
      </c>
      <c r="X61" s="4">
        <f>SUMIFS(Purchase!$F:$F,Purchase!$A:$A,Waterfall!$A61,Purchase!$D:$D,Waterfall!$C61,Purchase!$C:$C,Waterfall!X$1)</f>
        <v>0</v>
      </c>
      <c r="Y61" s="4">
        <f>SUMIFS(Purchase!$F:$F,Purchase!$A:$A,Waterfall!$A61,Purchase!$D:$D,Waterfall!$C61,Purchase!$C:$C,Waterfall!Y$1)</f>
        <v>0</v>
      </c>
      <c r="Z61" s="4">
        <f>SUMIFS(Purchase!$F:$F,Purchase!$A:$A,Waterfall!$A61,Purchase!$D:$D,Waterfall!$C61,Purchase!$C:$C,Waterfall!Z$1)</f>
        <v>0</v>
      </c>
      <c r="AA61" s="4">
        <f>SUMIFS(Purchase!$F:$F,Purchase!$A:$A,Waterfall!$A61,Purchase!$D:$D,Waterfall!$C61,Purchase!$C:$C,Waterfall!AA$1)</f>
        <v>0</v>
      </c>
      <c r="AB61" s="4">
        <f>SUMIFS(Purchase!$F:$F,Purchase!$A:$A,Waterfall!$A61,Purchase!$D:$D,Waterfall!$C61,Purchase!$C:$C,Waterfall!AB$1)</f>
        <v>0</v>
      </c>
      <c r="AC61" s="4">
        <f>SUMIFS(Purchase!$F:$F,Purchase!$A:$A,Waterfall!$A61,Purchase!$D:$D,Waterfall!$C61,Purchase!$C:$C,Waterfall!AC$1)</f>
        <v>0</v>
      </c>
      <c r="AD61" s="4">
        <f>SUMIFS(Purchase!$F:$F,Purchase!$A:$A,Waterfall!$A61,Purchase!$D:$D,Waterfall!$C61,Purchase!$C:$C,Waterfall!AD$1)</f>
        <v>0</v>
      </c>
      <c r="AE61" s="4">
        <f>SUMIFS(Purchase!$F:$F,Purchase!$A:$A,Waterfall!$A61,Purchase!$D:$D,Waterfall!$C61,Purchase!$C:$C,Waterfall!AE$1)</f>
        <v>0</v>
      </c>
      <c r="AF61" s="4">
        <f>SUMIFS(Purchase!$F:$F,Purchase!$A:$A,Waterfall!$A61,Purchase!$D:$D,Waterfall!$C61,Purchase!$C:$C,Waterfall!AF$1)</f>
        <v>0</v>
      </c>
      <c r="AG61" s="4">
        <f>SUMIFS(Purchase!$F:$F,Purchase!$A:$A,Waterfall!$A61,Purchase!$D:$D,Waterfall!$C61,Purchase!$C:$C,Waterfall!AG$1)</f>
        <v>0</v>
      </c>
      <c r="AH61" s="4">
        <f>SUMIFS(Purchase!$F:$F,Purchase!$A:$A,Waterfall!$A61,Purchase!$D:$D,Waterfall!$C61,Purchase!$C:$C,Waterfall!AH$1)</f>
        <v>0</v>
      </c>
      <c r="AI61" s="4">
        <f>SUMIFS(Purchase!$F:$F,Purchase!$A:$A,Waterfall!$A61,Purchase!$D:$D,Waterfall!$C61,Purchase!$C:$C,Waterfall!AI$1)</f>
        <v>0</v>
      </c>
      <c r="AJ61" s="4">
        <f>SUMIFS(Purchase!$F:$F,Purchase!$A:$A,Waterfall!$A61,Purchase!$D:$D,Waterfall!$C61,Purchase!$C:$C,Waterfall!AJ$1)</f>
        <v>0</v>
      </c>
      <c r="AK61" s="4">
        <f>SUMIFS(Purchase!$F:$F,Purchase!$A:$A,Waterfall!$A61,Purchase!$D:$D,Waterfall!$C61,Purchase!$C:$C,Waterfall!AK$1)</f>
        <v>0</v>
      </c>
      <c r="AL61" s="4">
        <f>SUMIFS(Purchase!$F:$F,Purchase!$A:$A,Waterfall!$A61,Purchase!$D:$D,Waterfall!$C61,Purchase!$C:$C,Waterfall!AL$1)</f>
        <v>0</v>
      </c>
      <c r="AM61" s="4">
        <f>SUMIFS(Purchase!$F:$F,Purchase!$A:$A,Waterfall!$A61,Purchase!$D:$D,Waterfall!$C61,Purchase!$C:$C,Waterfall!AM$1)</f>
        <v>0</v>
      </c>
      <c r="AN61" s="4">
        <f>SUMIFS(Purchase!$F:$F,Purchase!$A:$A,Waterfall!$A61,Purchase!$D:$D,Waterfall!$C61,Purchase!$C:$C,Waterfall!AN$1)</f>
        <v>0</v>
      </c>
      <c r="AO61" s="4">
        <f>SUMIFS(Purchase!$F:$F,Purchase!$A:$A,Waterfall!$A61,Purchase!$D:$D,Waterfall!$C61,Purchase!$C:$C,Waterfall!AO$1)</f>
        <v>0</v>
      </c>
      <c r="AP61" s="4">
        <f>SUMIFS(Purchase!$F:$F,Purchase!$A:$A,Waterfall!$A61,Purchase!$D:$D,Waterfall!$C61,Purchase!$C:$C,Waterfall!AP$1)</f>
        <v>0</v>
      </c>
      <c r="AQ61" s="4">
        <f>SUMIFS(Purchase!$F:$F,Purchase!$A:$A,Waterfall!$A61,Purchase!$D:$D,Waterfall!$C61,Purchase!$C:$C,Waterfall!AQ$1)</f>
        <v>0</v>
      </c>
      <c r="AR61" s="4">
        <f>SUMIFS(Purchase!$F:$F,Purchase!$A:$A,Waterfall!$A61,Purchase!$D:$D,Waterfall!$C61,Purchase!$C:$C,Waterfall!AR$1)</f>
        <v>0</v>
      </c>
      <c r="AS61" s="4">
        <f>SUMIFS(Purchase!$F:$F,Purchase!$A:$A,Waterfall!$A61,Purchase!$D:$D,Waterfall!$C61,Purchase!$C:$C,Waterfall!AS$1)</f>
        <v>0</v>
      </c>
      <c r="AT61" s="4">
        <f>SUMIFS(Purchase!$F:$F,Purchase!$A:$A,Waterfall!$A61,Purchase!$D:$D,Waterfall!$C61,Purchase!$C:$C,Waterfall!AT$1)</f>
        <v>0</v>
      </c>
      <c r="AU61" s="4">
        <f>SUMIFS(Purchase!$F:$F,Purchase!$A:$A,Waterfall!$A61,Purchase!$D:$D,Waterfall!$C61,Purchase!$C:$C,Waterfall!AU$1)</f>
        <v>0</v>
      </c>
      <c r="AV61" s="4">
        <f>SUMIFS(Purchase!$F:$F,Purchase!$A:$A,Waterfall!$A61,Purchase!$D:$D,Waterfall!$C61,Purchase!$C:$C,Waterfall!AV$1)</f>
        <v>0</v>
      </c>
      <c r="AW61" s="4">
        <f>SUMIFS(Purchase!$F:$F,Purchase!$A:$A,Waterfall!$A61,Purchase!$D:$D,Waterfall!$C61,Purchase!$C:$C,Waterfall!AW$1)</f>
        <v>0</v>
      </c>
      <c r="AX61" s="4">
        <f>SUMIFS(Purchase!$F:$F,Purchase!$A:$A,Waterfall!$A61,Purchase!$D:$D,Waterfall!$C61,Purchase!$C:$C,Waterfall!AX$1)</f>
        <v>0</v>
      </c>
      <c r="AY61" s="4">
        <f>SUMIFS(Purchase!$F:$F,Purchase!$A:$A,Waterfall!$A61,Purchase!$D:$D,Waterfall!$C61,Purchase!$C:$C,Waterfall!AY$1)</f>
        <v>0</v>
      </c>
      <c r="AZ61" s="4">
        <f>SUMIFS(Purchase!$F:$F,Purchase!$A:$A,Waterfall!$A61,Purchase!$D:$D,Waterfall!$C61,Purchase!$C:$C,Waterfall!AZ$1)</f>
        <v>0</v>
      </c>
      <c r="BA61" s="4">
        <f>SUMIFS(Purchase!$F:$F,Purchase!$A:$A,Waterfall!$A61,Purchase!$D:$D,Waterfall!$C61,Purchase!$C:$C,Waterfall!BA$1)</f>
        <v>0</v>
      </c>
      <c r="BB61" s="4">
        <f>SUMIFS(Purchase!$F:$F,Purchase!$A:$A,Waterfall!$A61,Purchase!$D:$D,Waterfall!$C61,Purchase!$C:$C,Waterfall!BB$1)</f>
        <v>0</v>
      </c>
      <c r="BC61" s="4">
        <f>SUMIFS(Purchase!$F:$F,Purchase!$A:$A,Waterfall!$A61,Purchase!$D:$D,Waterfall!$C61,Purchase!$C:$C,Waterfall!BC$1)</f>
        <v>0</v>
      </c>
      <c r="BD61" s="4">
        <f>SUMIFS(Purchase!$F:$F,Purchase!$A:$A,Waterfall!$A61,Purchase!$D:$D,Waterfall!$C61,Purchase!$C:$C,Waterfall!BD$1)</f>
        <v>0</v>
      </c>
      <c r="BE61" s="4">
        <f>SUMIFS(Purchase!$F:$F,Purchase!$A:$A,Waterfall!$A61,Purchase!$D:$D,Waterfall!$C61,Purchase!$C:$C,Waterfall!BE$1)</f>
        <v>0</v>
      </c>
      <c r="BF61" s="4">
        <f>SUMIFS(Purchase!$F:$F,Purchase!$A:$A,Waterfall!$A61,Purchase!$D:$D,Waterfall!$C61,Purchase!$C:$C,Waterfall!BF$1)</f>
        <v>0</v>
      </c>
      <c r="BG61" s="4">
        <f>SUMIFS(Purchase!$F:$F,Purchase!$A:$A,Waterfall!$A61,Purchase!$D:$D,Waterfall!$C61,Purchase!$C:$C,Waterfall!BG$1)</f>
        <v>0</v>
      </c>
      <c r="BH61" s="4">
        <f>SUMIFS(Purchase!$F:$F,Purchase!$A:$A,Waterfall!$A61,Purchase!$D:$D,Waterfall!$C61,Purchase!$C:$C,Waterfall!BH$1)</f>
        <v>0</v>
      </c>
      <c r="BI61" s="4">
        <f>SUMIFS(Purchase!$F:$F,Purchase!$A:$A,Waterfall!$A61,Purchase!$D:$D,Waterfall!$C61,Purchase!$C:$C,Waterfall!BI$1)</f>
        <v>0</v>
      </c>
      <c r="BJ61" s="4">
        <f>SUMIFS(Purchase!$F:$F,Purchase!$A:$A,Waterfall!$A61,Purchase!$D:$D,Waterfall!$C61,Purchase!$C:$C,Waterfall!BJ$1)</f>
        <v>164.94</v>
      </c>
      <c r="BK61" s="4">
        <f>SUMIFS(Purchase!$F:$F,Purchase!$A:$A,Waterfall!$A61,Purchase!$D:$D,Waterfall!$C61,Purchase!$C:$C,Waterfall!BK$1)</f>
        <v>17800.7</v>
      </c>
      <c r="BL61" s="4">
        <f>SUMIFS(Purchase!$F:$F,Purchase!$A:$A,Waterfall!$A61,Purchase!$D:$D,Waterfall!$C61,Purchase!$C:$C,Waterfall!BL$1)</f>
        <v>11428.92</v>
      </c>
      <c r="BM61" s="4">
        <f>SUMIFS(Purchase!$F:$F,Purchase!$A:$A,Waterfall!$A61,Purchase!$D:$D,Waterfall!$C61,Purchase!$C:$C,Waterfall!BM$1)</f>
        <v>7401.71</v>
      </c>
      <c r="BN61" s="4">
        <f>SUMIFS(Purchase!$F:$F,Purchase!$A:$A,Waterfall!$A61,Purchase!$D:$D,Waterfall!$C61,Purchase!$C:$C,Waterfall!BN$1)</f>
        <v>3324.79</v>
      </c>
      <c r="BO61" s="4">
        <f>SUMIFS(Purchase!$F:$F,Purchase!$A:$A,Waterfall!$A61,Purchase!$D:$D,Waterfall!$C61,Purchase!$C:$C,Waterfall!BO$1)</f>
        <v>291.95</v>
      </c>
      <c r="BP61" s="4">
        <f>SUMIFS(Purchase!$F:$F,Purchase!$A:$A,Waterfall!$A61,Purchase!$D:$D,Waterfall!$C61,Purchase!$C:$C,Waterfall!BP$1)</f>
        <v>0</v>
      </c>
      <c r="BQ61" s="4">
        <f>SUMIFS(Purchase!$F:$F,Purchase!$A:$A,Waterfall!$A61,Purchase!$D:$D,Waterfall!$C61,Purchase!$C:$C,Waterfall!BQ$1)</f>
        <v>0</v>
      </c>
      <c r="BR61" s="4">
        <f>SUMIFS(Purchase!$F:$F,Purchase!$A:$A,Waterfall!$A61,Purchase!$D:$D,Waterfall!$C61,Purchase!$C:$C,Waterfall!BR$1)</f>
        <v>0</v>
      </c>
      <c r="BS61" s="4">
        <f>SUMIFS(Purchase!$F:$F,Purchase!$A:$A,Waterfall!$A61,Purchase!$D:$D,Waterfall!$C61,Purchase!$C:$C,Waterfall!BS$1)</f>
        <v>0</v>
      </c>
      <c r="BT61" s="4">
        <f>SUMIFS(Purchase!$F:$F,Purchase!$A:$A,Waterfall!$A61,Purchase!$D:$D,Waterfall!$C61,Purchase!$C:$C,Waterfall!BT$1)</f>
        <v>0</v>
      </c>
      <c r="BU61" s="4">
        <f>SUMIFS(Purchase!$F:$F,Purchase!$A:$A,Waterfall!$A61,Purchase!$D:$D,Waterfall!$C61,Purchase!$C:$C,Waterfall!BU$1)</f>
        <v>0</v>
      </c>
      <c r="BV61" s="4">
        <f>SUMIFS(Purchase!$F:$F,Purchase!$A:$A,Waterfall!$A61,Purchase!$D:$D,Waterfall!$C61,Purchase!$C:$C,Waterfall!BV$1)</f>
        <v>0</v>
      </c>
      <c r="BW61" s="4">
        <f>SUMIFS(Purchase!$F:$F,Purchase!$A:$A,Waterfall!$A61,Purchase!$D:$D,Waterfall!$C61,Purchase!$C:$C,Waterfall!BW$1)</f>
        <v>0</v>
      </c>
      <c r="BX61" s="4">
        <f>SUMIFS(Purchase!$F:$F,Purchase!$A:$A,Waterfall!$A61,Purchase!$D:$D,Waterfall!$C61,Purchase!$C:$C,Waterfall!BX$1)</f>
        <v>0</v>
      </c>
      <c r="BY61" s="4">
        <f>SUMIFS(Purchase!$F:$F,Purchase!$A:$A,Waterfall!$A61,Purchase!$D:$D,Waterfall!$C61,Purchase!$C:$C,Waterfall!BY$1)</f>
        <v>0</v>
      </c>
      <c r="BZ61" s="4">
        <f>SUMIFS(Purchase!$F:$F,Purchase!$A:$A,Waterfall!$A61,Purchase!$D:$D,Waterfall!$C61,Purchase!$C:$C,Waterfall!BZ$1)</f>
        <v>0</v>
      </c>
      <c r="CA61" s="4">
        <f>SUMIFS(Purchase!$F:$F,Purchase!$A:$A,Waterfall!$A61,Purchase!$D:$D,Waterfall!$C61,Purchase!$C:$C,Waterfall!CA$1)</f>
        <v>0</v>
      </c>
      <c r="CB61" s="4">
        <f>SUMIFS(Purchase!$F:$F,Purchase!$A:$A,Waterfall!$A61,Purchase!$D:$D,Waterfall!$C61,Purchase!$C:$C,Waterfall!CB$1)</f>
        <v>0</v>
      </c>
      <c r="CC61" s="4">
        <f>SUMIFS(Purchase!$F:$F,Purchase!$A:$A,Waterfall!$A61,Purchase!$D:$D,Waterfall!$C61,Purchase!$C:$C,Waterfall!CC$1)</f>
        <v>0</v>
      </c>
      <c r="CD61" s="4">
        <f>SUMIFS(Purchase!$F:$F,Purchase!$A:$A,Waterfall!$A61,Purchase!$D:$D,Waterfall!$C61,Purchase!$C:$C,Waterfall!CD$1)</f>
        <v>0</v>
      </c>
      <c r="CE61" s="4">
        <f>SUMIFS(Purchase!$F:$F,Purchase!$A:$A,Waterfall!$A61,Purchase!$D:$D,Waterfall!$C61,Purchase!$C:$C,Waterfall!CE$1)</f>
        <v>0</v>
      </c>
      <c r="CF61" s="4">
        <f>SUMIFS(Purchase!$F:$F,Purchase!$A:$A,Waterfall!$A61,Purchase!$D:$D,Waterfall!$C61,Purchase!$C:$C,Waterfall!CF$1)</f>
        <v>0</v>
      </c>
      <c r="CG61" s="4">
        <f>SUMIFS(Purchase!$F:$F,Purchase!$A:$A,Waterfall!$A61,Purchase!$D:$D,Waterfall!$C61,Purchase!$C:$C,Waterfall!CG$1)</f>
        <v>0</v>
      </c>
      <c r="CH61" s="4">
        <f>SUMIFS(Purchase!$F:$F,Purchase!$A:$A,Waterfall!$A61,Purchase!$D:$D,Waterfall!$C61,Purchase!$C:$C,Waterfall!CH$1)</f>
        <v>0</v>
      </c>
      <c r="CI61" s="4">
        <f>SUMIFS(Purchase!$F:$F,Purchase!$A:$A,Waterfall!$A61,Purchase!$D:$D,Waterfall!$C61,Purchase!$C:$C,Waterfall!CI$1)</f>
        <v>0</v>
      </c>
      <c r="CJ61" s="4">
        <f>SUMIFS(Purchase!$F:$F,Purchase!$A:$A,Waterfall!$A61,Purchase!$D:$D,Waterfall!$C61,Purchase!$C:$C,Waterfall!CJ$1)</f>
        <v>0</v>
      </c>
      <c r="CK61" s="4">
        <f>SUMIFS(Purchase!$F:$F,Purchase!$A:$A,Waterfall!$A61,Purchase!$D:$D,Waterfall!$C61,Purchase!$C:$C,Waterfall!CK$1)</f>
        <v>0</v>
      </c>
      <c r="CL61" s="4">
        <f>SUMIFS(Purchase!$F:$F,Purchase!$A:$A,Waterfall!$A61,Purchase!$D:$D,Waterfall!$C61,Purchase!$C:$C,Waterfall!CL$1)</f>
        <v>0</v>
      </c>
      <c r="CM61" s="4">
        <f>SUMIFS(Purchase!$F:$F,Purchase!$A:$A,Waterfall!$A61,Purchase!$D:$D,Waterfall!$C61,Purchase!$C:$C,Waterfall!CM$1)</f>
        <v>0</v>
      </c>
      <c r="CN61" s="4">
        <f>SUMIFS(Purchase!$F:$F,Purchase!$A:$A,Waterfall!$A61,Purchase!$D:$D,Waterfall!$C61,Purchase!$C:$C,Waterfall!CN$1)</f>
        <v>0</v>
      </c>
      <c r="CO61" s="4">
        <f>SUMIFS(Purchase!$F:$F,Purchase!$A:$A,Waterfall!$A61,Purchase!$D:$D,Waterfall!$C61,Purchase!$C:$C,Waterfall!CO$1)</f>
        <v>0</v>
      </c>
      <c r="CP61" s="4">
        <f>SUMIFS(Purchase!$F:$F,Purchase!$A:$A,Waterfall!$A61,Purchase!$D:$D,Waterfall!$C61,Purchase!$C:$C,Waterfall!CP$1)</f>
        <v>0</v>
      </c>
      <c r="CQ61" s="4">
        <f>SUMIFS(Purchase!$F:$F,Purchase!$A:$A,Waterfall!$A61,Purchase!$D:$D,Waterfall!$C61,Purchase!$C:$C,Waterfall!CQ$1)</f>
        <v>0</v>
      </c>
      <c r="CR61" s="4">
        <f>SUMIFS(Purchase!$F:$F,Purchase!$A:$A,Waterfall!$A61,Purchase!$D:$D,Waterfall!$C61,Purchase!$C:$C,Waterfall!CR$1)</f>
        <v>0</v>
      </c>
      <c r="CS61" s="4">
        <f>SUMIFS(Purchase!$F:$F,Purchase!$A:$A,Waterfall!$A61,Purchase!$D:$D,Waterfall!$C61,Purchase!$C:$C,Waterfall!CS$1)</f>
        <v>0</v>
      </c>
      <c r="CT61" s="4">
        <f>SUMIFS(Purchase!$F:$F,Purchase!$A:$A,Waterfall!$A61,Purchase!$D:$D,Waterfall!$C61,Purchase!$C:$C,Waterfall!CT$1)</f>
        <v>0</v>
      </c>
      <c r="CU61" s="4">
        <f>SUMIFS(Purchase!$F:$F,Purchase!$A:$A,Waterfall!$A61,Purchase!$D:$D,Waterfall!$C61,Purchase!$C:$C,Waterfall!CU$1)</f>
        <v>0</v>
      </c>
      <c r="CV61" s="4">
        <f>SUMIFS(Purchase!$F:$F,Purchase!$A:$A,Waterfall!$A61,Purchase!$D:$D,Waterfall!$C61,Purchase!$C:$C,Waterfall!CV$1)</f>
        <v>0</v>
      </c>
      <c r="CW61" s="4">
        <f>SUMIFS(Purchase!$F:$F,Purchase!$A:$A,Waterfall!$A61,Purchase!$D:$D,Waterfall!$C61,Purchase!$C:$C,Waterfall!CW$1)</f>
        <v>0</v>
      </c>
      <c r="CX61" s="4">
        <f>SUMIFS(Purchase!$F:$F,Purchase!$A:$A,Waterfall!$A61,Purchase!$D:$D,Waterfall!$C61,Purchase!$C:$C,Waterfall!CX$1)</f>
        <v>0</v>
      </c>
      <c r="CY61" s="4">
        <f>SUMIFS(Purchase!$F:$F,Purchase!$A:$A,Waterfall!$A61,Purchase!$D:$D,Waterfall!$C61,Purchase!$C:$C,Waterfall!CY$1)</f>
        <v>0</v>
      </c>
      <c r="CZ61" s="4">
        <f>SUMIFS(Purchase!$F:$F,Purchase!$A:$A,Waterfall!$A61,Purchase!$D:$D,Waterfall!$C61,Purchase!$C:$C,Waterfall!CZ$1)</f>
        <v>0</v>
      </c>
      <c r="DA61" s="4">
        <f>SUMIFS(Purchase!$F:$F,Purchase!$A:$A,Waterfall!$A61,Purchase!$D:$D,Waterfall!$C61,Purchase!$C:$C,Waterfall!DA$1)</f>
        <v>0</v>
      </c>
      <c r="DB61" s="4">
        <f>SUMIFS(Purchase!$F:$F,Purchase!$A:$A,Waterfall!$A61,Purchase!$D:$D,Waterfall!$C61,Purchase!$C:$C,Waterfall!DB$1)</f>
        <v>0</v>
      </c>
      <c r="DC61" s="4">
        <f>SUMIFS(Purchase!$F:$F,Purchase!$A:$A,Waterfall!$A61,Purchase!$D:$D,Waterfall!$C61,Purchase!$C:$C,Waterfall!DC$1)</f>
        <v>0</v>
      </c>
      <c r="DD61" s="4">
        <f>SUMIFS(Purchase!$F:$F,Purchase!$A:$A,Waterfall!$A61,Purchase!$D:$D,Waterfall!$C61,Purchase!$C:$C,Waterfall!DD$1)</f>
        <v>0</v>
      </c>
      <c r="DE61" s="4">
        <f>SUMIFS(Purchase!$F:$F,Purchase!$A:$A,Waterfall!$A61,Purchase!$D:$D,Waterfall!$C61,Purchase!$C:$C,Waterfall!DE$1)</f>
        <v>0</v>
      </c>
      <c r="DF61" s="4">
        <f>SUMIFS(Purchase!$F:$F,Purchase!$A:$A,Waterfall!$A61,Purchase!$D:$D,Waterfall!$C61,Purchase!$C:$C,Waterfall!DF$1)</f>
        <v>0</v>
      </c>
      <c r="DG61" s="4">
        <f>SUMIFS(Purchase!$F:$F,Purchase!$A:$A,Waterfall!$A61,Purchase!$D:$D,Waterfall!$C61,Purchase!$C:$C,Waterfall!DG$1)</f>
        <v>0</v>
      </c>
      <c r="DH61" s="4">
        <f>SUMIFS(Purchase!$F:$F,Purchase!$A:$A,Waterfall!$A61,Purchase!$D:$D,Waterfall!$C61,Purchase!$C:$C,Waterfall!DH$1)</f>
        <v>0</v>
      </c>
      <c r="DI61" s="4">
        <f>SUMIFS(Purchase!$F:$F,Purchase!$A:$A,Waterfall!$A61,Purchase!$D:$D,Waterfall!$C61,Purchase!$C:$C,Waterfall!DI$1)</f>
        <v>0</v>
      </c>
      <c r="DJ61" s="4">
        <f>SUMIFS(Purchase!$F:$F,Purchase!$A:$A,Waterfall!$A61,Purchase!$D:$D,Waterfall!$C61,Purchase!$C:$C,Waterfall!DJ$1)</f>
        <v>0</v>
      </c>
      <c r="DK61" s="4">
        <f>SUMIFS(Purchase!$F:$F,Purchase!$A:$A,Waterfall!$A61,Purchase!$D:$D,Waterfall!$C61,Purchase!$C:$C,Waterfall!DK$1)</f>
        <v>0</v>
      </c>
      <c r="DL61" s="4">
        <f>SUMIFS(Purchase!$F:$F,Purchase!$A:$A,Waterfall!$A61,Purchase!$D:$D,Waterfall!$C61,Purchase!$C:$C,Waterfall!DL$1)</f>
        <v>0</v>
      </c>
      <c r="DM61" s="4">
        <f>SUMIFS(Purchase!$F:$F,Purchase!$A:$A,Waterfall!$A61,Purchase!$D:$D,Waterfall!$C61,Purchase!$C:$C,Waterfall!DM$1)</f>
        <v>0</v>
      </c>
      <c r="DN61" s="4">
        <f>SUMIFS(Purchase!$F:$F,Purchase!$A:$A,Waterfall!$A61,Purchase!$D:$D,Waterfall!$C61,Purchase!$C:$C,Waterfall!DN$1)</f>
        <v>0</v>
      </c>
      <c r="DO61" s="4">
        <f>SUMIFS(Purchase!$F:$F,Purchase!$A:$A,Waterfall!$A61,Purchase!$D:$D,Waterfall!$C61,Purchase!$C:$C,Waterfall!DO$1)</f>
        <v>0</v>
      </c>
      <c r="DP61" s="4">
        <f>SUMIFS(Purchase!$F:$F,Purchase!$A:$A,Waterfall!$A61,Purchase!$D:$D,Waterfall!$C61,Purchase!$C:$C,Waterfall!DP$1)</f>
        <v>0</v>
      </c>
      <c r="DQ61" s="4">
        <f>SUMIFS(Purchase!$F:$F,Purchase!$A:$A,Waterfall!$A61,Purchase!$D:$D,Waterfall!$C61,Purchase!$C:$C,Waterfall!DQ$1)</f>
        <v>0</v>
      </c>
      <c r="DR61" s="4">
        <f>SUMIFS(Purchase!$F:$F,Purchase!$A:$A,Waterfall!$A61,Purchase!$D:$D,Waterfall!$C61,Purchase!$C:$C,Waterfall!DR$1)</f>
        <v>0</v>
      </c>
      <c r="DS61" s="4">
        <f>SUMIFS(Purchase!$F:$F,Purchase!$A:$A,Waterfall!$A61,Purchase!$D:$D,Waterfall!$C61,Purchase!$C:$C,Waterfall!DS$1)</f>
        <v>0</v>
      </c>
      <c r="DT61" s="4">
        <f>SUMIFS(Purchase!$F:$F,Purchase!$A:$A,Waterfall!$A61,Purchase!$D:$D,Waterfall!$C61,Purchase!$C:$C,Waterfall!DT$1)</f>
        <v>0</v>
      </c>
      <c r="DU61" s="4">
        <f>SUMIFS(Purchase!$F:$F,Purchase!$A:$A,Waterfall!$A61,Purchase!$D:$D,Waterfall!$C61,Purchase!$C:$C,Waterfall!DU$1)</f>
        <v>0</v>
      </c>
      <c r="DV61" s="4">
        <f>SUMIFS(Purchase!$F:$F,Purchase!$A:$A,Waterfall!$A61,Purchase!$D:$D,Waterfall!$C61,Purchase!$C:$C,Waterfall!DV$1)</f>
        <v>0</v>
      </c>
      <c r="DW61" s="4">
        <f>SUMIFS(Purchase!$F:$F,Purchase!$A:$A,Waterfall!$A61,Purchase!$D:$D,Waterfall!$C61,Purchase!$C:$C,Waterfall!DW$1)</f>
        <v>0</v>
      </c>
      <c r="DX61" s="4">
        <f>SUMIFS(Purchase!$F:$F,Purchase!$A:$A,Waterfall!$A61,Purchase!$D:$D,Waterfall!$C61,Purchase!$C:$C,Waterfall!DX$1)</f>
        <v>0</v>
      </c>
      <c r="DY61" s="4">
        <f>SUMIFS(Purchase!$F:$F,Purchase!$A:$A,Waterfall!$A61,Purchase!$D:$D,Waterfall!$C61,Purchase!$C:$C,Waterfall!DY$1)</f>
        <v>0</v>
      </c>
      <c r="DZ61" s="4">
        <f>SUMIFS(Purchase!$F:$F,Purchase!$A:$A,Waterfall!$A61,Purchase!$D:$D,Waterfall!$C61,Purchase!$C:$C,Waterfall!DZ$1)</f>
        <v>0</v>
      </c>
      <c r="EA61" s="4">
        <f>SUMIFS(Purchase!$F:$F,Purchase!$A:$A,Waterfall!$A61,Purchase!$D:$D,Waterfall!$C61,Purchase!$C:$C,Waterfall!EA$1)</f>
        <v>0</v>
      </c>
      <c r="EB61" s="4">
        <f>SUMIFS(Purchase!$F:$F,Purchase!$A:$A,Waterfall!$A61,Purchase!$D:$D,Waterfall!$C61,Purchase!$C:$C,Waterfall!EB$1)</f>
        <v>0</v>
      </c>
      <c r="EC61" s="4">
        <f>SUMIFS(Purchase!$F:$F,Purchase!$A:$A,Waterfall!$A61,Purchase!$D:$D,Waterfall!$C61,Purchase!$C:$C,Waterfall!EC$1)</f>
        <v>0</v>
      </c>
      <c r="ED61" s="4">
        <f>SUMIFS(Purchase!$F:$F,Purchase!$A:$A,Waterfall!$A61,Purchase!$D:$D,Waterfall!$C61,Purchase!$C:$C,Waterfall!ED$1)</f>
        <v>0</v>
      </c>
      <c r="EE61" s="4">
        <f>SUMIFS(Purchase!$F:$F,Purchase!$A:$A,Waterfall!$A61,Purchase!$D:$D,Waterfall!$C61,Purchase!$C:$C,Waterfall!EE$1)</f>
        <v>0</v>
      </c>
      <c r="EF61" s="4">
        <f>SUMIFS(Purchase!$F:$F,Purchase!$A:$A,Waterfall!$A61,Purchase!$D:$D,Waterfall!$C61,Purchase!$C:$C,Waterfall!EF$1)</f>
        <v>0</v>
      </c>
      <c r="EG61" s="4">
        <f>SUMIFS(Purchase!$F:$F,Purchase!$A:$A,Waterfall!$A61,Purchase!$D:$D,Waterfall!$C61,Purchase!$C:$C,Waterfall!EG$1)</f>
        <v>0</v>
      </c>
      <c r="EH61" s="4">
        <f>SUMIFS(Purchase!$F:$F,Purchase!$A:$A,Waterfall!$A61,Purchase!$D:$D,Waterfall!$C61,Purchase!$C:$C,Waterfall!EH$1)</f>
        <v>0</v>
      </c>
      <c r="EI61" s="4">
        <f>SUMIFS(Purchase!$F:$F,Purchase!$A:$A,Waterfall!$A61,Purchase!$D:$D,Waterfall!$C61,Purchase!$C:$C,Waterfall!EI$1)</f>
        <v>0</v>
      </c>
      <c r="EJ61" s="4">
        <f>SUMIFS(Purchase!$F:$F,Purchase!$A:$A,Waterfall!$A61,Purchase!$D:$D,Waterfall!$C61,Purchase!$C:$C,Waterfall!EJ$1)</f>
        <v>0</v>
      </c>
      <c r="EK61" s="4">
        <f>SUMIFS(Purchase!$F:$F,Purchase!$A:$A,Waterfall!$A61,Purchase!$D:$D,Waterfall!$C61,Purchase!$C:$C,Waterfall!EK$1)</f>
        <v>0</v>
      </c>
      <c r="EL61" s="4">
        <f>SUMIFS(Purchase!$F:$F,Purchase!$A:$A,Waterfall!$A61,Purchase!$D:$D,Waterfall!$C61,Purchase!$C:$C,Waterfall!EL$1)</f>
        <v>0</v>
      </c>
      <c r="EM61" s="4">
        <f>SUMIFS(Purchase!$F:$F,Purchase!$A:$A,Waterfall!$A61,Purchase!$D:$D,Waterfall!$C61,Purchase!$C:$C,Waterfall!EM$1)</f>
        <v>0</v>
      </c>
      <c r="EN61" s="4">
        <f>SUMIFS(Purchase!$F:$F,Purchase!$A:$A,Waterfall!$A61,Purchase!$D:$D,Waterfall!$C61,Purchase!$C:$C,Waterfall!EN$1)</f>
        <v>0</v>
      </c>
      <c r="EO61" s="4">
        <f>SUMIFS(Purchase!$F:$F,Purchase!$A:$A,Waterfall!$A61,Purchase!$D:$D,Waterfall!$C61,Purchase!$C:$C,Waterfall!EO$1)</f>
        <v>0</v>
      </c>
      <c r="EP61" s="4">
        <f>SUMIFS(Purchase!$F:$F,Purchase!$A:$A,Waterfall!$A61,Purchase!$D:$D,Waterfall!$C61,Purchase!$C:$C,Waterfall!EP$1)</f>
        <v>0</v>
      </c>
      <c r="EQ61" s="4">
        <f>SUMIFS(Purchase!$F:$F,Purchase!$A:$A,Waterfall!$A61,Purchase!$D:$D,Waterfall!$C61,Purchase!$C:$C,Waterfall!EQ$1)</f>
        <v>0</v>
      </c>
      <c r="ER61" s="4">
        <f>SUMIFS(Purchase!$F:$F,Purchase!$A:$A,Waterfall!$A61,Purchase!$D:$D,Waterfall!$C61,Purchase!$C:$C,Waterfall!ER$1)</f>
        <v>0</v>
      </c>
      <c r="ES61" s="4">
        <f>SUMIFS(Purchase!$F:$F,Purchase!$A:$A,Waterfall!$A61,Purchase!$D:$D,Waterfall!$C61,Purchase!$C:$C,Waterfall!ES$1)</f>
        <v>0</v>
      </c>
      <c r="ET61" s="4">
        <f>SUMIFS(Purchase!$F:$F,Purchase!$A:$A,Waterfall!$A61,Purchase!$D:$D,Waterfall!$C61,Purchase!$C:$C,Waterfall!ET$1)</f>
        <v>0</v>
      </c>
      <c r="EU61" s="4">
        <f>SUMIFS(Purchase!$F:$F,Purchase!$A:$A,Waterfall!$A61,Purchase!$D:$D,Waterfall!$C61,Purchase!$C:$C,Waterfall!EU$1)</f>
        <v>0</v>
      </c>
      <c r="EV61" s="4">
        <f>SUMIFS(Purchase!$F:$F,Purchase!$A:$A,Waterfall!$A61,Purchase!$D:$D,Waterfall!$C61,Purchase!$C:$C,Waterfall!EV$1)</f>
        <v>0</v>
      </c>
      <c r="EW61" s="4">
        <f>SUMIFS(Purchase!$F:$F,Purchase!$A:$A,Waterfall!$A61,Purchase!$D:$D,Waterfall!$C61,Purchase!$C:$C,Waterfall!EW$1)</f>
        <v>0</v>
      </c>
      <c r="EX61" s="4">
        <f>SUMIFS(Purchase!$F:$F,Purchase!$A:$A,Waterfall!$A61,Purchase!$D:$D,Waterfall!$C61,Purchase!$C:$C,Waterfall!EX$1)</f>
        <v>0</v>
      </c>
      <c r="EY61" s="4">
        <f>SUMIFS(Purchase!$F:$F,Purchase!$A:$A,Waterfall!$A61,Purchase!$D:$D,Waterfall!$C61,Purchase!$C:$C,Waterfall!EY$1)</f>
        <v>0</v>
      </c>
      <c r="EZ61" s="4">
        <f>SUMIFS(Purchase!$F:$F,Purchase!$A:$A,Waterfall!$A61,Purchase!$D:$D,Waterfall!$C61,Purchase!$C:$C,Waterfall!EZ$1)</f>
        <v>0</v>
      </c>
      <c r="FA61" s="4">
        <f>SUMIFS(Purchase!$F:$F,Purchase!$A:$A,Waterfall!$A61,Purchase!$D:$D,Waterfall!$C61,Purchase!$C:$C,Waterfall!FA$1)</f>
        <v>0</v>
      </c>
      <c r="FB61" s="4">
        <f>SUMIFS(Purchase!$F:$F,Purchase!$A:$A,Waterfall!$A61,Purchase!$D:$D,Waterfall!$C61,Purchase!$C:$C,Waterfall!FB$1)</f>
        <v>0</v>
      </c>
      <c r="FC61" s="4">
        <f>SUMIFS(Purchase!$F:$F,Purchase!$A:$A,Waterfall!$A61,Purchase!$D:$D,Waterfall!$C61,Purchase!$C:$C,Waterfall!FC$1)</f>
        <v>0</v>
      </c>
      <c r="FD61" s="4">
        <f>SUMIFS(Purchase!$F:$F,Purchase!$A:$A,Waterfall!$A61,Purchase!$D:$D,Waterfall!$C61,Purchase!$C:$C,Waterfall!FD$1)</f>
        <v>0</v>
      </c>
      <c r="FE61" s="4">
        <f>SUMIFS(Purchase!$F:$F,Purchase!$A:$A,Waterfall!$A61,Purchase!$D:$D,Waterfall!$C61,Purchase!$C:$C,Waterfall!FE$1)</f>
        <v>0</v>
      </c>
      <c r="FF61" s="4">
        <f>SUMIFS(Purchase!$F:$F,Purchase!$A:$A,Waterfall!$A61,Purchase!$D:$D,Waterfall!$C61,Purchase!$C:$C,Waterfall!FF$1)</f>
        <v>0</v>
      </c>
      <c r="FG61" s="4">
        <f>SUMIFS(Purchase!$F:$F,Purchase!$A:$A,Waterfall!$A61,Purchase!$D:$D,Waterfall!$C61,Purchase!$C:$C,Waterfall!FG$1)</f>
        <v>0</v>
      </c>
      <c r="FH61" s="4">
        <f>SUMIFS(Purchase!$F:$F,Purchase!$A:$A,Waterfall!$A61,Purchase!$D:$D,Waterfall!$C61,Purchase!$C:$C,Waterfall!FH$1)</f>
        <v>0</v>
      </c>
      <c r="FI61" s="4">
        <f>SUMIFS(Purchase!$F:$F,Purchase!$A:$A,Waterfall!$A61,Purchase!$D:$D,Waterfall!$C61,Purchase!$C:$C,Waterfall!FI$1)</f>
        <v>0</v>
      </c>
      <c r="FJ61" s="4">
        <f>SUMIFS(Purchase!$F:$F,Purchase!$A:$A,Waterfall!$A61,Purchase!$D:$D,Waterfall!$C61,Purchase!$C:$C,Waterfall!FJ$1)</f>
        <v>0</v>
      </c>
      <c r="FK61" s="4">
        <f>SUMIFS(Purchase!$F:$F,Purchase!$A:$A,Waterfall!$A61,Purchase!$D:$D,Waterfall!$C61,Purchase!$C:$C,Waterfall!FK$1)</f>
        <v>0</v>
      </c>
      <c r="FL61" s="4">
        <f>SUMIFS(Purchase!$F:$F,Purchase!$A:$A,Waterfall!$A61,Purchase!$D:$D,Waterfall!$C61,Purchase!$C:$C,Waterfall!FL$1)</f>
        <v>0</v>
      </c>
      <c r="FM61" s="4">
        <f>SUMIFS(Purchase!$F:$F,Purchase!$A:$A,Waterfall!$A61,Purchase!$D:$D,Waterfall!$C61,Purchase!$C:$C,Waterfall!FM$1)</f>
        <v>0</v>
      </c>
      <c r="FN61" s="4">
        <f>SUMIFS(Purchase!$F:$F,Purchase!$A:$A,Waterfall!$A61,Purchase!$D:$D,Waterfall!$C61,Purchase!$C:$C,Waterfall!FN$1)</f>
        <v>0</v>
      </c>
      <c r="FO61" s="4">
        <f>SUMIFS(Purchase!$F:$F,Purchase!$A:$A,Waterfall!$A61,Purchase!$D:$D,Waterfall!$C61,Purchase!$C:$C,Waterfall!FO$1)</f>
        <v>0</v>
      </c>
      <c r="FP61" s="4">
        <f>SUMIFS(Purchase!$F:$F,Purchase!$A:$A,Waterfall!$A61,Purchase!$D:$D,Waterfall!$C61,Purchase!$C:$C,Waterfall!FP$1)</f>
        <v>0</v>
      </c>
      <c r="FQ61" s="4">
        <f>SUMIFS(Purchase!$F:$F,Purchase!$A:$A,Waterfall!$A61,Purchase!$D:$D,Waterfall!$C61,Purchase!$C:$C,Waterfall!FQ$1)</f>
        <v>0</v>
      </c>
      <c r="FR61" s="4">
        <f>SUMIFS(Purchase!$F:$F,Purchase!$A:$A,Waterfall!$A61,Purchase!$D:$D,Waterfall!$C61,Purchase!$C:$C,Waterfall!FR$1)</f>
        <v>0</v>
      </c>
      <c r="FS61" s="4">
        <f>SUMIFS(Purchase!$F:$F,Purchase!$A:$A,Waterfall!$A61,Purchase!$D:$D,Waterfall!$C61,Purchase!$C:$C,Waterfall!FS$1)</f>
        <v>0</v>
      </c>
      <c r="FT61" s="4">
        <f>SUMIFS(Purchase!$F:$F,Purchase!$A:$A,Waterfall!$A61,Purchase!$D:$D,Waterfall!$C61,Purchase!$C:$C,Waterfall!FT$1)</f>
        <v>0</v>
      </c>
      <c r="FU61" s="4">
        <f>SUMIFS(Purchase!$F:$F,Purchase!$A:$A,Waterfall!$A61,Purchase!$D:$D,Waterfall!$C61,Purchase!$C:$C,Waterfall!FU$1)</f>
        <v>0</v>
      </c>
      <c r="FV61" s="4">
        <f>SUMIFS(Purchase!$F:$F,Purchase!$A:$A,Waterfall!$A61,Purchase!$D:$D,Waterfall!$C61,Purchase!$C:$C,Waterfall!FV$1)</f>
        <v>0</v>
      </c>
      <c r="FW61" s="4">
        <f>SUMIFS(Purchase!$F:$F,Purchase!$A:$A,Waterfall!$A61,Purchase!$D:$D,Waterfall!$C61,Purchase!$C:$C,Waterfall!FW$1)</f>
        <v>0</v>
      </c>
      <c r="FX61" s="4">
        <f>SUMIFS(Purchase!$F:$F,Purchase!$A:$A,Waterfall!$A61,Purchase!$D:$D,Waterfall!$C61,Purchase!$C:$C,Waterfall!FX$1)</f>
        <v>0</v>
      </c>
      <c r="FY61" s="4">
        <f>SUMIFS(Purchase!$F:$F,Purchase!$A:$A,Waterfall!$A61,Purchase!$D:$D,Waterfall!$C61,Purchase!$C:$C,Waterfall!FY$1)</f>
        <v>0</v>
      </c>
      <c r="FZ61" s="4">
        <f>SUMIFS(Purchase!$F:$F,Purchase!$A:$A,Waterfall!$A61,Purchase!$D:$D,Waterfall!$C61,Purchase!$C:$C,Waterfall!FZ$1)</f>
        <v>0</v>
      </c>
      <c r="GA61" s="4">
        <f>SUMIFS(Purchase!$F:$F,Purchase!$A:$A,Waterfall!$A61,Purchase!$D:$D,Waterfall!$C61,Purchase!$C:$C,Waterfall!GA$1)</f>
        <v>0</v>
      </c>
      <c r="GB61" s="4">
        <f>SUMIFS(Purchase!$F:$F,Purchase!$A:$A,Waterfall!$A61,Purchase!$D:$D,Waterfall!$C61,Purchase!$C:$C,Waterfall!GB$1)</f>
        <v>0</v>
      </c>
      <c r="GC61" s="4">
        <f>SUMIFS(Purchase!$F:$F,Purchase!$A:$A,Waterfall!$A61,Purchase!$D:$D,Waterfall!$C61,Purchase!$C:$C,Waterfall!GC$1)</f>
        <v>0</v>
      </c>
      <c r="GD61" s="4">
        <f>SUMIFS(Purchase!$F:$F,Purchase!$A:$A,Waterfall!$A61,Purchase!$D:$D,Waterfall!$C61,Purchase!$C:$C,Waterfall!GD$1)</f>
        <v>0</v>
      </c>
      <c r="GE61" s="4">
        <f>SUMIFS(Purchase!$F:$F,Purchase!$A:$A,Waterfall!$A61,Purchase!$D:$D,Waterfall!$C61,Purchase!$C:$C,Waterfall!GE$1)</f>
        <v>0</v>
      </c>
      <c r="GF61" s="4">
        <f>SUMIFS(Purchase!$F:$F,Purchase!$A:$A,Waterfall!$A61,Purchase!$D:$D,Waterfall!$C61,Purchase!$C:$C,Waterfall!GF$1)</f>
        <v>0</v>
      </c>
      <c r="GG61" s="4">
        <f>SUMIFS(Purchase!$F:$F,Purchase!$A:$A,Waterfall!$A61,Purchase!$D:$D,Waterfall!$C61,Purchase!$C:$C,Waterfall!GG$1)</f>
        <v>0</v>
      </c>
      <c r="GH61" s="4">
        <f>SUMIFS(Purchase!$F:$F,Purchase!$A:$A,Waterfall!$A61,Purchase!$D:$D,Waterfall!$C61,Purchase!$C:$C,Waterfall!GH$1)</f>
        <v>0</v>
      </c>
      <c r="GI61" s="4">
        <f>SUMIFS(Purchase!$F:$F,Purchase!$A:$A,Waterfall!$A61,Purchase!$D:$D,Waterfall!$C61,Purchase!$C:$C,Waterfall!GI$1)</f>
        <v>0</v>
      </c>
    </row>
    <row r="62" spans="1:191" x14ac:dyDescent="0.35">
      <c r="A62" s="8">
        <f t="shared" si="3"/>
        <v>1</v>
      </c>
      <c r="B62" s="2" t="str">
        <f>VLOOKUP($A62,Centers!$B$1:$C$120,2,)</f>
        <v>GATE</v>
      </c>
      <c r="C62" s="3">
        <v>44939</v>
      </c>
      <c r="D62" s="4">
        <f>IF($A62=1,SUM(SUMIFS(Indent!$E:$E,Indent!$C:$C,Waterfall!$C62,Indent!$A:$A,Centers!$A$2),SUMIFS(Indent!$E:$E,Indent!$C:$C,Waterfall!$C62,Indent!$A:$A,Centers!$A$3),SUMIFS(Indent!$E:$E,Indent!$C:$C,Waterfall!$C62,Indent!$A:$A,Centers!$A$4),SUMIFS(Indent!$E:$E,Indent!$C:$C,Waterfall!$C62,Indent!$A:$A,Centers!$A$5),SUMIFS(Indent!$E:$E,Indent!$C:$C,Waterfall!$C62,Indent!$A:$A,Centers!$A$6),SUMIFS(Indent!$E:$E,Indent!$C:$C,Waterfall!$C62,Indent!$A:$A,Centers!$A$7),SUMIFS(Indent!$E:$E,Indent!$C:$C,Waterfall!$C62,Indent!$A:$A,Centers!$A$8)),SUMIFS(Indent!$E:$E,Indent!$C:$C,Waterfall!$C62,Indent!$A:$A,$A62))</f>
        <v>34749</v>
      </c>
      <c r="E62" s="4">
        <f>SUMIFS(Purchase!$F:$F,Purchase!$A:$A,Waterfall!$A62,Purchase!$D:$D,Waterfall!$C62,Purchase!$C:$C,Waterfall!E$1)</f>
        <v>0</v>
      </c>
      <c r="F62" s="4">
        <f>SUMIFS(Purchase!$F:$F,Purchase!$A:$A,Waterfall!$A62,Purchase!$D:$D,Waterfall!$C62,Purchase!$C:$C,Waterfall!F$1)</f>
        <v>0</v>
      </c>
      <c r="G62" s="4">
        <f>SUMIFS(Purchase!$F:$F,Purchase!$A:$A,Waterfall!$A62,Purchase!$D:$D,Waterfall!$C62,Purchase!$C:$C,Waterfall!G$1)</f>
        <v>0</v>
      </c>
      <c r="H62" s="4">
        <f>SUMIFS(Purchase!$F:$F,Purchase!$A:$A,Waterfall!$A62,Purchase!$D:$D,Waterfall!$C62,Purchase!$C:$C,Waterfall!H$1)</f>
        <v>0</v>
      </c>
      <c r="I62" s="4">
        <f>SUMIFS(Purchase!$F:$F,Purchase!$A:$A,Waterfall!$A62,Purchase!$D:$D,Waterfall!$C62,Purchase!$C:$C,Waterfall!I$1)</f>
        <v>0</v>
      </c>
      <c r="J62" s="4">
        <f>SUMIFS(Purchase!$F:$F,Purchase!$A:$A,Waterfall!$A62,Purchase!$D:$D,Waterfall!$C62,Purchase!$C:$C,Waterfall!J$1)</f>
        <v>0</v>
      </c>
      <c r="K62" s="4">
        <f>SUMIFS(Purchase!$F:$F,Purchase!$A:$A,Waterfall!$A62,Purchase!$D:$D,Waterfall!$C62,Purchase!$C:$C,Waterfall!K$1)</f>
        <v>0</v>
      </c>
      <c r="L62" s="4">
        <f>SUMIFS(Purchase!$F:$F,Purchase!$A:$A,Waterfall!$A62,Purchase!$D:$D,Waterfall!$C62,Purchase!$C:$C,Waterfall!L$1)</f>
        <v>0</v>
      </c>
      <c r="M62" s="4">
        <f>SUMIFS(Purchase!$F:$F,Purchase!$A:$A,Waterfall!$A62,Purchase!$D:$D,Waterfall!$C62,Purchase!$C:$C,Waterfall!M$1)</f>
        <v>0</v>
      </c>
      <c r="N62" s="4">
        <f>SUMIFS(Purchase!$F:$F,Purchase!$A:$A,Waterfall!$A62,Purchase!$D:$D,Waterfall!$C62,Purchase!$C:$C,Waterfall!N$1)</f>
        <v>0</v>
      </c>
      <c r="O62" s="4">
        <f>SUMIFS(Purchase!$F:$F,Purchase!$A:$A,Waterfall!$A62,Purchase!$D:$D,Waterfall!$C62,Purchase!$C:$C,Waterfall!O$1)</f>
        <v>0</v>
      </c>
      <c r="P62" s="4">
        <f>SUMIFS(Purchase!$F:$F,Purchase!$A:$A,Waterfall!$A62,Purchase!$D:$D,Waterfall!$C62,Purchase!$C:$C,Waterfall!P$1)</f>
        <v>0</v>
      </c>
      <c r="Q62" s="4">
        <f>SUMIFS(Purchase!$F:$F,Purchase!$A:$A,Waterfall!$A62,Purchase!$D:$D,Waterfall!$C62,Purchase!$C:$C,Waterfall!Q$1)</f>
        <v>0</v>
      </c>
      <c r="R62" s="4">
        <f>SUMIFS(Purchase!$F:$F,Purchase!$A:$A,Waterfall!$A62,Purchase!$D:$D,Waterfall!$C62,Purchase!$C:$C,Waterfall!R$1)</f>
        <v>0</v>
      </c>
      <c r="S62" s="4">
        <f>SUMIFS(Purchase!$F:$F,Purchase!$A:$A,Waterfall!$A62,Purchase!$D:$D,Waterfall!$C62,Purchase!$C:$C,Waterfall!S$1)</f>
        <v>0</v>
      </c>
      <c r="T62" s="4">
        <f>SUMIFS(Purchase!$F:$F,Purchase!$A:$A,Waterfall!$A62,Purchase!$D:$D,Waterfall!$C62,Purchase!$C:$C,Waterfall!T$1)</f>
        <v>0</v>
      </c>
      <c r="U62" s="4">
        <f>SUMIFS(Purchase!$F:$F,Purchase!$A:$A,Waterfall!$A62,Purchase!$D:$D,Waterfall!$C62,Purchase!$C:$C,Waterfall!U$1)</f>
        <v>0</v>
      </c>
      <c r="V62" s="4">
        <f>SUMIFS(Purchase!$F:$F,Purchase!$A:$A,Waterfall!$A62,Purchase!$D:$D,Waterfall!$C62,Purchase!$C:$C,Waterfall!V$1)</f>
        <v>0</v>
      </c>
      <c r="W62" s="4">
        <f>SUMIFS(Purchase!$F:$F,Purchase!$A:$A,Waterfall!$A62,Purchase!$D:$D,Waterfall!$C62,Purchase!$C:$C,Waterfall!W$1)</f>
        <v>0</v>
      </c>
      <c r="X62" s="4">
        <f>SUMIFS(Purchase!$F:$F,Purchase!$A:$A,Waterfall!$A62,Purchase!$D:$D,Waterfall!$C62,Purchase!$C:$C,Waterfall!X$1)</f>
        <v>0</v>
      </c>
      <c r="Y62" s="4">
        <f>SUMIFS(Purchase!$F:$F,Purchase!$A:$A,Waterfall!$A62,Purchase!$D:$D,Waterfall!$C62,Purchase!$C:$C,Waterfall!Y$1)</f>
        <v>0</v>
      </c>
      <c r="Z62" s="4">
        <f>SUMIFS(Purchase!$F:$F,Purchase!$A:$A,Waterfall!$A62,Purchase!$D:$D,Waterfall!$C62,Purchase!$C:$C,Waterfall!Z$1)</f>
        <v>0</v>
      </c>
      <c r="AA62" s="4">
        <f>SUMIFS(Purchase!$F:$F,Purchase!$A:$A,Waterfall!$A62,Purchase!$D:$D,Waterfall!$C62,Purchase!$C:$C,Waterfall!AA$1)</f>
        <v>0</v>
      </c>
      <c r="AB62" s="4">
        <f>SUMIFS(Purchase!$F:$F,Purchase!$A:$A,Waterfall!$A62,Purchase!$D:$D,Waterfall!$C62,Purchase!$C:$C,Waterfall!AB$1)</f>
        <v>0</v>
      </c>
      <c r="AC62" s="4">
        <f>SUMIFS(Purchase!$F:$F,Purchase!$A:$A,Waterfall!$A62,Purchase!$D:$D,Waterfall!$C62,Purchase!$C:$C,Waterfall!AC$1)</f>
        <v>0</v>
      </c>
      <c r="AD62" s="4">
        <f>SUMIFS(Purchase!$F:$F,Purchase!$A:$A,Waterfall!$A62,Purchase!$D:$D,Waterfall!$C62,Purchase!$C:$C,Waterfall!AD$1)</f>
        <v>0</v>
      </c>
      <c r="AE62" s="4">
        <f>SUMIFS(Purchase!$F:$F,Purchase!$A:$A,Waterfall!$A62,Purchase!$D:$D,Waterfall!$C62,Purchase!$C:$C,Waterfall!AE$1)</f>
        <v>0</v>
      </c>
      <c r="AF62" s="4">
        <f>SUMIFS(Purchase!$F:$F,Purchase!$A:$A,Waterfall!$A62,Purchase!$D:$D,Waterfall!$C62,Purchase!$C:$C,Waterfall!AF$1)</f>
        <v>0</v>
      </c>
      <c r="AG62" s="4">
        <f>SUMIFS(Purchase!$F:$F,Purchase!$A:$A,Waterfall!$A62,Purchase!$D:$D,Waterfall!$C62,Purchase!$C:$C,Waterfall!AG$1)</f>
        <v>0</v>
      </c>
      <c r="AH62" s="4">
        <f>SUMIFS(Purchase!$F:$F,Purchase!$A:$A,Waterfall!$A62,Purchase!$D:$D,Waterfall!$C62,Purchase!$C:$C,Waterfall!AH$1)</f>
        <v>0</v>
      </c>
      <c r="AI62" s="4">
        <f>SUMIFS(Purchase!$F:$F,Purchase!$A:$A,Waterfall!$A62,Purchase!$D:$D,Waterfall!$C62,Purchase!$C:$C,Waterfall!AI$1)</f>
        <v>0</v>
      </c>
      <c r="AJ62" s="4">
        <f>SUMIFS(Purchase!$F:$F,Purchase!$A:$A,Waterfall!$A62,Purchase!$D:$D,Waterfall!$C62,Purchase!$C:$C,Waterfall!AJ$1)</f>
        <v>0</v>
      </c>
      <c r="AK62" s="4">
        <f>SUMIFS(Purchase!$F:$F,Purchase!$A:$A,Waterfall!$A62,Purchase!$D:$D,Waterfall!$C62,Purchase!$C:$C,Waterfall!AK$1)</f>
        <v>0</v>
      </c>
      <c r="AL62" s="4">
        <f>SUMIFS(Purchase!$F:$F,Purchase!$A:$A,Waterfall!$A62,Purchase!$D:$D,Waterfall!$C62,Purchase!$C:$C,Waterfall!AL$1)</f>
        <v>0</v>
      </c>
      <c r="AM62" s="4">
        <f>SUMIFS(Purchase!$F:$F,Purchase!$A:$A,Waterfall!$A62,Purchase!$D:$D,Waterfall!$C62,Purchase!$C:$C,Waterfall!AM$1)</f>
        <v>0</v>
      </c>
      <c r="AN62" s="4">
        <f>SUMIFS(Purchase!$F:$F,Purchase!$A:$A,Waterfall!$A62,Purchase!$D:$D,Waterfall!$C62,Purchase!$C:$C,Waterfall!AN$1)</f>
        <v>0</v>
      </c>
      <c r="AO62" s="4">
        <f>SUMIFS(Purchase!$F:$F,Purchase!$A:$A,Waterfall!$A62,Purchase!$D:$D,Waterfall!$C62,Purchase!$C:$C,Waterfall!AO$1)</f>
        <v>0</v>
      </c>
      <c r="AP62" s="4">
        <f>SUMIFS(Purchase!$F:$F,Purchase!$A:$A,Waterfall!$A62,Purchase!$D:$D,Waterfall!$C62,Purchase!$C:$C,Waterfall!AP$1)</f>
        <v>0</v>
      </c>
      <c r="AQ62" s="4">
        <f>SUMIFS(Purchase!$F:$F,Purchase!$A:$A,Waterfall!$A62,Purchase!$D:$D,Waterfall!$C62,Purchase!$C:$C,Waterfall!AQ$1)</f>
        <v>0</v>
      </c>
      <c r="AR62" s="4">
        <f>SUMIFS(Purchase!$F:$F,Purchase!$A:$A,Waterfall!$A62,Purchase!$D:$D,Waterfall!$C62,Purchase!$C:$C,Waterfall!AR$1)</f>
        <v>0</v>
      </c>
      <c r="AS62" s="4">
        <f>SUMIFS(Purchase!$F:$F,Purchase!$A:$A,Waterfall!$A62,Purchase!$D:$D,Waterfall!$C62,Purchase!$C:$C,Waterfall!AS$1)</f>
        <v>0</v>
      </c>
      <c r="AT62" s="4">
        <f>SUMIFS(Purchase!$F:$F,Purchase!$A:$A,Waterfall!$A62,Purchase!$D:$D,Waterfall!$C62,Purchase!$C:$C,Waterfall!AT$1)</f>
        <v>0</v>
      </c>
      <c r="AU62" s="4">
        <f>SUMIFS(Purchase!$F:$F,Purchase!$A:$A,Waterfall!$A62,Purchase!$D:$D,Waterfall!$C62,Purchase!$C:$C,Waterfall!AU$1)</f>
        <v>0</v>
      </c>
      <c r="AV62" s="4">
        <f>SUMIFS(Purchase!$F:$F,Purchase!$A:$A,Waterfall!$A62,Purchase!$D:$D,Waterfall!$C62,Purchase!$C:$C,Waterfall!AV$1)</f>
        <v>0</v>
      </c>
      <c r="AW62" s="4">
        <f>SUMIFS(Purchase!$F:$F,Purchase!$A:$A,Waterfall!$A62,Purchase!$D:$D,Waterfall!$C62,Purchase!$C:$C,Waterfall!AW$1)</f>
        <v>0</v>
      </c>
      <c r="AX62" s="4">
        <f>SUMIFS(Purchase!$F:$F,Purchase!$A:$A,Waterfall!$A62,Purchase!$D:$D,Waterfall!$C62,Purchase!$C:$C,Waterfall!AX$1)</f>
        <v>0</v>
      </c>
      <c r="AY62" s="4">
        <f>SUMIFS(Purchase!$F:$F,Purchase!$A:$A,Waterfall!$A62,Purchase!$D:$D,Waterfall!$C62,Purchase!$C:$C,Waterfall!AY$1)</f>
        <v>0</v>
      </c>
      <c r="AZ62" s="4">
        <f>SUMIFS(Purchase!$F:$F,Purchase!$A:$A,Waterfall!$A62,Purchase!$D:$D,Waterfall!$C62,Purchase!$C:$C,Waterfall!AZ$1)</f>
        <v>0</v>
      </c>
      <c r="BA62" s="4">
        <f>SUMIFS(Purchase!$F:$F,Purchase!$A:$A,Waterfall!$A62,Purchase!$D:$D,Waterfall!$C62,Purchase!$C:$C,Waterfall!BA$1)</f>
        <v>0</v>
      </c>
      <c r="BB62" s="4">
        <f>SUMIFS(Purchase!$F:$F,Purchase!$A:$A,Waterfall!$A62,Purchase!$D:$D,Waterfall!$C62,Purchase!$C:$C,Waterfall!BB$1)</f>
        <v>0</v>
      </c>
      <c r="BC62" s="4">
        <f>SUMIFS(Purchase!$F:$F,Purchase!$A:$A,Waterfall!$A62,Purchase!$D:$D,Waterfall!$C62,Purchase!$C:$C,Waterfall!BC$1)</f>
        <v>0</v>
      </c>
      <c r="BD62" s="4">
        <f>SUMIFS(Purchase!$F:$F,Purchase!$A:$A,Waterfall!$A62,Purchase!$D:$D,Waterfall!$C62,Purchase!$C:$C,Waterfall!BD$1)</f>
        <v>0</v>
      </c>
      <c r="BE62" s="4">
        <f>SUMIFS(Purchase!$F:$F,Purchase!$A:$A,Waterfall!$A62,Purchase!$D:$D,Waterfall!$C62,Purchase!$C:$C,Waterfall!BE$1)</f>
        <v>0</v>
      </c>
      <c r="BF62" s="4">
        <f>SUMIFS(Purchase!$F:$F,Purchase!$A:$A,Waterfall!$A62,Purchase!$D:$D,Waterfall!$C62,Purchase!$C:$C,Waterfall!BF$1)</f>
        <v>0</v>
      </c>
      <c r="BG62" s="4">
        <f>SUMIFS(Purchase!$F:$F,Purchase!$A:$A,Waterfall!$A62,Purchase!$D:$D,Waterfall!$C62,Purchase!$C:$C,Waterfall!BG$1)</f>
        <v>0</v>
      </c>
      <c r="BH62" s="4">
        <f>SUMIFS(Purchase!$F:$F,Purchase!$A:$A,Waterfall!$A62,Purchase!$D:$D,Waterfall!$C62,Purchase!$C:$C,Waterfall!BH$1)</f>
        <v>0</v>
      </c>
      <c r="BI62" s="4">
        <f>SUMIFS(Purchase!$F:$F,Purchase!$A:$A,Waterfall!$A62,Purchase!$D:$D,Waterfall!$C62,Purchase!$C:$C,Waterfall!BI$1)</f>
        <v>0</v>
      </c>
      <c r="BJ62" s="4">
        <f>SUMIFS(Purchase!$F:$F,Purchase!$A:$A,Waterfall!$A62,Purchase!$D:$D,Waterfall!$C62,Purchase!$C:$C,Waterfall!BJ$1)</f>
        <v>0</v>
      </c>
      <c r="BK62" s="4">
        <f>SUMIFS(Purchase!$F:$F,Purchase!$A:$A,Waterfall!$A62,Purchase!$D:$D,Waterfall!$C62,Purchase!$C:$C,Waterfall!BK$1)</f>
        <v>125.13</v>
      </c>
      <c r="BL62" s="4">
        <f>SUMIFS(Purchase!$F:$F,Purchase!$A:$A,Waterfall!$A62,Purchase!$D:$D,Waterfall!$C62,Purchase!$C:$C,Waterfall!BL$1)</f>
        <v>16933.13</v>
      </c>
      <c r="BM62" s="4">
        <f>SUMIFS(Purchase!$F:$F,Purchase!$A:$A,Waterfall!$A62,Purchase!$D:$D,Waterfall!$C62,Purchase!$C:$C,Waterfall!BM$1)</f>
        <v>11498.67</v>
      </c>
      <c r="BN62" s="4">
        <f>SUMIFS(Purchase!$F:$F,Purchase!$A:$A,Waterfall!$A62,Purchase!$D:$D,Waterfall!$C62,Purchase!$C:$C,Waterfall!BN$1)</f>
        <v>6955.9</v>
      </c>
      <c r="BO62" s="4">
        <f>SUMIFS(Purchase!$F:$F,Purchase!$A:$A,Waterfall!$A62,Purchase!$D:$D,Waterfall!$C62,Purchase!$C:$C,Waterfall!BO$1)</f>
        <v>1981.08</v>
      </c>
      <c r="BP62" s="4">
        <f>SUMIFS(Purchase!$F:$F,Purchase!$A:$A,Waterfall!$A62,Purchase!$D:$D,Waterfall!$C62,Purchase!$C:$C,Waterfall!BP$1)</f>
        <v>434.81</v>
      </c>
      <c r="BQ62" s="4">
        <f>SUMIFS(Purchase!$F:$F,Purchase!$A:$A,Waterfall!$A62,Purchase!$D:$D,Waterfall!$C62,Purchase!$C:$C,Waterfall!BQ$1)</f>
        <v>0</v>
      </c>
      <c r="BR62" s="4">
        <f>SUMIFS(Purchase!$F:$F,Purchase!$A:$A,Waterfall!$A62,Purchase!$D:$D,Waterfall!$C62,Purchase!$C:$C,Waterfall!BR$1)</f>
        <v>0</v>
      </c>
      <c r="BS62" s="4">
        <f>SUMIFS(Purchase!$F:$F,Purchase!$A:$A,Waterfall!$A62,Purchase!$D:$D,Waterfall!$C62,Purchase!$C:$C,Waterfall!BS$1)</f>
        <v>0</v>
      </c>
      <c r="BT62" s="4">
        <f>SUMIFS(Purchase!$F:$F,Purchase!$A:$A,Waterfall!$A62,Purchase!$D:$D,Waterfall!$C62,Purchase!$C:$C,Waterfall!BT$1)</f>
        <v>0</v>
      </c>
      <c r="BU62" s="4">
        <f>SUMIFS(Purchase!$F:$F,Purchase!$A:$A,Waterfall!$A62,Purchase!$D:$D,Waterfall!$C62,Purchase!$C:$C,Waterfall!BU$1)</f>
        <v>0</v>
      </c>
      <c r="BV62" s="4">
        <f>SUMIFS(Purchase!$F:$F,Purchase!$A:$A,Waterfall!$A62,Purchase!$D:$D,Waterfall!$C62,Purchase!$C:$C,Waterfall!BV$1)</f>
        <v>0</v>
      </c>
      <c r="BW62" s="4">
        <f>SUMIFS(Purchase!$F:$F,Purchase!$A:$A,Waterfall!$A62,Purchase!$D:$D,Waterfall!$C62,Purchase!$C:$C,Waterfall!BW$1)</f>
        <v>0</v>
      </c>
      <c r="BX62" s="4">
        <f>SUMIFS(Purchase!$F:$F,Purchase!$A:$A,Waterfall!$A62,Purchase!$D:$D,Waterfall!$C62,Purchase!$C:$C,Waterfall!BX$1)</f>
        <v>0</v>
      </c>
      <c r="BY62" s="4">
        <f>SUMIFS(Purchase!$F:$F,Purchase!$A:$A,Waterfall!$A62,Purchase!$D:$D,Waterfall!$C62,Purchase!$C:$C,Waterfall!BY$1)</f>
        <v>0</v>
      </c>
      <c r="BZ62" s="4">
        <f>SUMIFS(Purchase!$F:$F,Purchase!$A:$A,Waterfall!$A62,Purchase!$D:$D,Waterfall!$C62,Purchase!$C:$C,Waterfall!BZ$1)</f>
        <v>0</v>
      </c>
      <c r="CA62" s="4">
        <f>SUMIFS(Purchase!$F:$F,Purchase!$A:$A,Waterfall!$A62,Purchase!$D:$D,Waterfall!$C62,Purchase!$C:$C,Waterfall!CA$1)</f>
        <v>0</v>
      </c>
      <c r="CB62" s="4">
        <f>SUMIFS(Purchase!$F:$F,Purchase!$A:$A,Waterfall!$A62,Purchase!$D:$D,Waterfall!$C62,Purchase!$C:$C,Waterfall!CB$1)</f>
        <v>0</v>
      </c>
      <c r="CC62" s="4">
        <f>SUMIFS(Purchase!$F:$F,Purchase!$A:$A,Waterfall!$A62,Purchase!$D:$D,Waterfall!$C62,Purchase!$C:$C,Waterfall!CC$1)</f>
        <v>0</v>
      </c>
      <c r="CD62" s="4">
        <f>SUMIFS(Purchase!$F:$F,Purchase!$A:$A,Waterfall!$A62,Purchase!$D:$D,Waterfall!$C62,Purchase!$C:$C,Waterfall!CD$1)</f>
        <v>0</v>
      </c>
      <c r="CE62" s="4">
        <f>SUMIFS(Purchase!$F:$F,Purchase!$A:$A,Waterfall!$A62,Purchase!$D:$D,Waterfall!$C62,Purchase!$C:$C,Waterfall!CE$1)</f>
        <v>0</v>
      </c>
      <c r="CF62" s="4">
        <f>SUMIFS(Purchase!$F:$F,Purchase!$A:$A,Waterfall!$A62,Purchase!$D:$D,Waterfall!$C62,Purchase!$C:$C,Waterfall!CF$1)</f>
        <v>0</v>
      </c>
      <c r="CG62" s="4">
        <f>SUMIFS(Purchase!$F:$F,Purchase!$A:$A,Waterfall!$A62,Purchase!$D:$D,Waterfall!$C62,Purchase!$C:$C,Waterfall!CG$1)</f>
        <v>0</v>
      </c>
      <c r="CH62" s="4">
        <f>SUMIFS(Purchase!$F:$F,Purchase!$A:$A,Waterfall!$A62,Purchase!$D:$D,Waterfall!$C62,Purchase!$C:$C,Waterfall!CH$1)</f>
        <v>0</v>
      </c>
      <c r="CI62" s="4">
        <f>SUMIFS(Purchase!$F:$F,Purchase!$A:$A,Waterfall!$A62,Purchase!$D:$D,Waterfall!$C62,Purchase!$C:$C,Waterfall!CI$1)</f>
        <v>0</v>
      </c>
      <c r="CJ62" s="4">
        <f>SUMIFS(Purchase!$F:$F,Purchase!$A:$A,Waterfall!$A62,Purchase!$D:$D,Waterfall!$C62,Purchase!$C:$C,Waterfall!CJ$1)</f>
        <v>0</v>
      </c>
      <c r="CK62" s="4">
        <f>SUMIFS(Purchase!$F:$F,Purchase!$A:$A,Waterfall!$A62,Purchase!$D:$D,Waterfall!$C62,Purchase!$C:$C,Waterfall!CK$1)</f>
        <v>0</v>
      </c>
      <c r="CL62" s="4">
        <f>SUMIFS(Purchase!$F:$F,Purchase!$A:$A,Waterfall!$A62,Purchase!$D:$D,Waterfall!$C62,Purchase!$C:$C,Waterfall!CL$1)</f>
        <v>0</v>
      </c>
      <c r="CM62" s="4">
        <f>SUMIFS(Purchase!$F:$F,Purchase!$A:$A,Waterfall!$A62,Purchase!$D:$D,Waterfall!$C62,Purchase!$C:$C,Waterfall!CM$1)</f>
        <v>0</v>
      </c>
      <c r="CN62" s="4">
        <f>SUMIFS(Purchase!$F:$F,Purchase!$A:$A,Waterfall!$A62,Purchase!$D:$D,Waterfall!$C62,Purchase!$C:$C,Waterfall!CN$1)</f>
        <v>0</v>
      </c>
      <c r="CO62" s="4">
        <f>SUMIFS(Purchase!$F:$F,Purchase!$A:$A,Waterfall!$A62,Purchase!$D:$D,Waterfall!$C62,Purchase!$C:$C,Waterfall!CO$1)</f>
        <v>0</v>
      </c>
      <c r="CP62" s="4">
        <f>SUMIFS(Purchase!$F:$F,Purchase!$A:$A,Waterfall!$A62,Purchase!$D:$D,Waterfall!$C62,Purchase!$C:$C,Waterfall!CP$1)</f>
        <v>0</v>
      </c>
      <c r="CQ62" s="4">
        <f>SUMIFS(Purchase!$F:$F,Purchase!$A:$A,Waterfall!$A62,Purchase!$D:$D,Waterfall!$C62,Purchase!$C:$C,Waterfall!CQ$1)</f>
        <v>0</v>
      </c>
      <c r="CR62" s="4">
        <f>SUMIFS(Purchase!$F:$F,Purchase!$A:$A,Waterfall!$A62,Purchase!$D:$D,Waterfall!$C62,Purchase!$C:$C,Waterfall!CR$1)</f>
        <v>0</v>
      </c>
      <c r="CS62" s="4">
        <f>SUMIFS(Purchase!$F:$F,Purchase!$A:$A,Waterfall!$A62,Purchase!$D:$D,Waterfall!$C62,Purchase!$C:$C,Waterfall!CS$1)</f>
        <v>0</v>
      </c>
      <c r="CT62" s="4">
        <f>SUMIFS(Purchase!$F:$F,Purchase!$A:$A,Waterfall!$A62,Purchase!$D:$D,Waterfall!$C62,Purchase!$C:$C,Waterfall!CT$1)</f>
        <v>0</v>
      </c>
      <c r="CU62" s="4">
        <f>SUMIFS(Purchase!$F:$F,Purchase!$A:$A,Waterfall!$A62,Purchase!$D:$D,Waterfall!$C62,Purchase!$C:$C,Waterfall!CU$1)</f>
        <v>0</v>
      </c>
      <c r="CV62" s="4">
        <f>SUMIFS(Purchase!$F:$F,Purchase!$A:$A,Waterfall!$A62,Purchase!$D:$D,Waterfall!$C62,Purchase!$C:$C,Waterfall!CV$1)</f>
        <v>0</v>
      </c>
      <c r="CW62" s="4">
        <f>SUMIFS(Purchase!$F:$F,Purchase!$A:$A,Waterfall!$A62,Purchase!$D:$D,Waterfall!$C62,Purchase!$C:$C,Waterfall!CW$1)</f>
        <v>0</v>
      </c>
      <c r="CX62" s="4">
        <f>SUMIFS(Purchase!$F:$F,Purchase!$A:$A,Waterfall!$A62,Purchase!$D:$D,Waterfall!$C62,Purchase!$C:$C,Waterfall!CX$1)</f>
        <v>0</v>
      </c>
      <c r="CY62" s="4">
        <f>SUMIFS(Purchase!$F:$F,Purchase!$A:$A,Waterfall!$A62,Purchase!$D:$D,Waterfall!$C62,Purchase!$C:$C,Waterfall!CY$1)</f>
        <v>0</v>
      </c>
      <c r="CZ62" s="4">
        <f>SUMIFS(Purchase!$F:$F,Purchase!$A:$A,Waterfall!$A62,Purchase!$D:$D,Waterfall!$C62,Purchase!$C:$C,Waterfall!CZ$1)</f>
        <v>0</v>
      </c>
      <c r="DA62" s="4">
        <f>SUMIFS(Purchase!$F:$F,Purchase!$A:$A,Waterfall!$A62,Purchase!$D:$D,Waterfall!$C62,Purchase!$C:$C,Waterfall!DA$1)</f>
        <v>0</v>
      </c>
      <c r="DB62" s="4">
        <f>SUMIFS(Purchase!$F:$F,Purchase!$A:$A,Waterfall!$A62,Purchase!$D:$D,Waterfall!$C62,Purchase!$C:$C,Waterfall!DB$1)</f>
        <v>0</v>
      </c>
      <c r="DC62" s="4">
        <f>SUMIFS(Purchase!$F:$F,Purchase!$A:$A,Waterfall!$A62,Purchase!$D:$D,Waterfall!$C62,Purchase!$C:$C,Waterfall!DC$1)</f>
        <v>0</v>
      </c>
      <c r="DD62" s="4">
        <f>SUMIFS(Purchase!$F:$F,Purchase!$A:$A,Waterfall!$A62,Purchase!$D:$D,Waterfall!$C62,Purchase!$C:$C,Waterfall!DD$1)</f>
        <v>0</v>
      </c>
      <c r="DE62" s="4">
        <f>SUMIFS(Purchase!$F:$F,Purchase!$A:$A,Waterfall!$A62,Purchase!$D:$D,Waterfall!$C62,Purchase!$C:$C,Waterfall!DE$1)</f>
        <v>0</v>
      </c>
      <c r="DF62" s="4">
        <f>SUMIFS(Purchase!$F:$F,Purchase!$A:$A,Waterfall!$A62,Purchase!$D:$D,Waterfall!$C62,Purchase!$C:$C,Waterfall!DF$1)</f>
        <v>0</v>
      </c>
      <c r="DG62" s="4">
        <f>SUMIFS(Purchase!$F:$F,Purchase!$A:$A,Waterfall!$A62,Purchase!$D:$D,Waterfall!$C62,Purchase!$C:$C,Waterfall!DG$1)</f>
        <v>0</v>
      </c>
      <c r="DH62" s="4">
        <f>SUMIFS(Purchase!$F:$F,Purchase!$A:$A,Waterfall!$A62,Purchase!$D:$D,Waterfall!$C62,Purchase!$C:$C,Waterfall!DH$1)</f>
        <v>0</v>
      </c>
      <c r="DI62" s="4">
        <f>SUMIFS(Purchase!$F:$F,Purchase!$A:$A,Waterfall!$A62,Purchase!$D:$D,Waterfall!$C62,Purchase!$C:$C,Waterfall!DI$1)</f>
        <v>0</v>
      </c>
      <c r="DJ62" s="4">
        <f>SUMIFS(Purchase!$F:$F,Purchase!$A:$A,Waterfall!$A62,Purchase!$D:$D,Waterfall!$C62,Purchase!$C:$C,Waterfall!DJ$1)</f>
        <v>0</v>
      </c>
      <c r="DK62" s="4">
        <f>SUMIFS(Purchase!$F:$F,Purchase!$A:$A,Waterfall!$A62,Purchase!$D:$D,Waterfall!$C62,Purchase!$C:$C,Waterfall!DK$1)</f>
        <v>0</v>
      </c>
      <c r="DL62" s="4">
        <f>SUMIFS(Purchase!$F:$F,Purchase!$A:$A,Waterfall!$A62,Purchase!$D:$D,Waterfall!$C62,Purchase!$C:$C,Waterfall!DL$1)</f>
        <v>0</v>
      </c>
      <c r="DM62" s="4">
        <f>SUMIFS(Purchase!$F:$F,Purchase!$A:$A,Waterfall!$A62,Purchase!$D:$D,Waterfall!$C62,Purchase!$C:$C,Waterfall!DM$1)</f>
        <v>0</v>
      </c>
      <c r="DN62" s="4">
        <f>SUMIFS(Purchase!$F:$F,Purchase!$A:$A,Waterfall!$A62,Purchase!$D:$D,Waterfall!$C62,Purchase!$C:$C,Waterfall!DN$1)</f>
        <v>0</v>
      </c>
      <c r="DO62" s="4">
        <f>SUMIFS(Purchase!$F:$F,Purchase!$A:$A,Waterfall!$A62,Purchase!$D:$D,Waterfall!$C62,Purchase!$C:$C,Waterfall!DO$1)</f>
        <v>0</v>
      </c>
      <c r="DP62" s="4">
        <f>SUMIFS(Purchase!$F:$F,Purchase!$A:$A,Waterfall!$A62,Purchase!$D:$D,Waterfall!$C62,Purchase!$C:$C,Waterfall!DP$1)</f>
        <v>0</v>
      </c>
      <c r="DQ62" s="4">
        <f>SUMIFS(Purchase!$F:$F,Purchase!$A:$A,Waterfall!$A62,Purchase!$D:$D,Waterfall!$C62,Purchase!$C:$C,Waterfall!DQ$1)</f>
        <v>0</v>
      </c>
      <c r="DR62" s="4">
        <f>SUMIFS(Purchase!$F:$F,Purchase!$A:$A,Waterfall!$A62,Purchase!$D:$D,Waterfall!$C62,Purchase!$C:$C,Waterfall!DR$1)</f>
        <v>0</v>
      </c>
      <c r="DS62" s="4">
        <f>SUMIFS(Purchase!$F:$F,Purchase!$A:$A,Waterfall!$A62,Purchase!$D:$D,Waterfall!$C62,Purchase!$C:$C,Waterfall!DS$1)</f>
        <v>0</v>
      </c>
      <c r="DT62" s="4">
        <f>SUMIFS(Purchase!$F:$F,Purchase!$A:$A,Waterfall!$A62,Purchase!$D:$D,Waterfall!$C62,Purchase!$C:$C,Waterfall!DT$1)</f>
        <v>0</v>
      </c>
      <c r="DU62" s="4">
        <f>SUMIFS(Purchase!$F:$F,Purchase!$A:$A,Waterfall!$A62,Purchase!$D:$D,Waterfall!$C62,Purchase!$C:$C,Waterfall!DU$1)</f>
        <v>0</v>
      </c>
      <c r="DV62" s="4">
        <f>SUMIFS(Purchase!$F:$F,Purchase!$A:$A,Waterfall!$A62,Purchase!$D:$D,Waterfall!$C62,Purchase!$C:$C,Waterfall!DV$1)</f>
        <v>0</v>
      </c>
      <c r="DW62" s="4">
        <f>SUMIFS(Purchase!$F:$F,Purchase!$A:$A,Waterfall!$A62,Purchase!$D:$D,Waterfall!$C62,Purchase!$C:$C,Waterfall!DW$1)</f>
        <v>0</v>
      </c>
      <c r="DX62" s="4">
        <f>SUMIFS(Purchase!$F:$F,Purchase!$A:$A,Waterfall!$A62,Purchase!$D:$D,Waterfall!$C62,Purchase!$C:$C,Waterfall!DX$1)</f>
        <v>0</v>
      </c>
      <c r="DY62" s="4">
        <f>SUMIFS(Purchase!$F:$F,Purchase!$A:$A,Waterfall!$A62,Purchase!$D:$D,Waterfall!$C62,Purchase!$C:$C,Waterfall!DY$1)</f>
        <v>0</v>
      </c>
      <c r="DZ62" s="4">
        <f>SUMIFS(Purchase!$F:$F,Purchase!$A:$A,Waterfall!$A62,Purchase!$D:$D,Waterfall!$C62,Purchase!$C:$C,Waterfall!DZ$1)</f>
        <v>0</v>
      </c>
      <c r="EA62" s="4">
        <f>SUMIFS(Purchase!$F:$F,Purchase!$A:$A,Waterfall!$A62,Purchase!$D:$D,Waterfall!$C62,Purchase!$C:$C,Waterfall!EA$1)</f>
        <v>0</v>
      </c>
      <c r="EB62" s="4">
        <f>SUMIFS(Purchase!$F:$F,Purchase!$A:$A,Waterfall!$A62,Purchase!$D:$D,Waterfall!$C62,Purchase!$C:$C,Waterfall!EB$1)</f>
        <v>0</v>
      </c>
      <c r="EC62" s="4">
        <f>SUMIFS(Purchase!$F:$F,Purchase!$A:$A,Waterfall!$A62,Purchase!$D:$D,Waterfall!$C62,Purchase!$C:$C,Waterfall!EC$1)</f>
        <v>0</v>
      </c>
      <c r="ED62" s="4">
        <f>SUMIFS(Purchase!$F:$F,Purchase!$A:$A,Waterfall!$A62,Purchase!$D:$D,Waterfall!$C62,Purchase!$C:$C,Waterfall!ED$1)</f>
        <v>0</v>
      </c>
      <c r="EE62" s="4">
        <f>SUMIFS(Purchase!$F:$F,Purchase!$A:$A,Waterfall!$A62,Purchase!$D:$D,Waterfall!$C62,Purchase!$C:$C,Waterfall!EE$1)</f>
        <v>0</v>
      </c>
      <c r="EF62" s="4">
        <f>SUMIFS(Purchase!$F:$F,Purchase!$A:$A,Waterfall!$A62,Purchase!$D:$D,Waterfall!$C62,Purchase!$C:$C,Waterfall!EF$1)</f>
        <v>0</v>
      </c>
      <c r="EG62" s="4">
        <f>SUMIFS(Purchase!$F:$F,Purchase!$A:$A,Waterfall!$A62,Purchase!$D:$D,Waterfall!$C62,Purchase!$C:$C,Waterfall!EG$1)</f>
        <v>0</v>
      </c>
      <c r="EH62" s="4">
        <f>SUMIFS(Purchase!$F:$F,Purchase!$A:$A,Waterfall!$A62,Purchase!$D:$D,Waterfall!$C62,Purchase!$C:$C,Waterfall!EH$1)</f>
        <v>0</v>
      </c>
      <c r="EI62" s="4">
        <f>SUMIFS(Purchase!$F:$F,Purchase!$A:$A,Waterfall!$A62,Purchase!$D:$D,Waterfall!$C62,Purchase!$C:$C,Waterfall!EI$1)</f>
        <v>0</v>
      </c>
      <c r="EJ62" s="4">
        <f>SUMIFS(Purchase!$F:$F,Purchase!$A:$A,Waterfall!$A62,Purchase!$D:$D,Waterfall!$C62,Purchase!$C:$C,Waterfall!EJ$1)</f>
        <v>0</v>
      </c>
      <c r="EK62" s="4">
        <f>SUMIFS(Purchase!$F:$F,Purchase!$A:$A,Waterfall!$A62,Purchase!$D:$D,Waterfall!$C62,Purchase!$C:$C,Waterfall!EK$1)</f>
        <v>0</v>
      </c>
      <c r="EL62" s="4">
        <f>SUMIFS(Purchase!$F:$F,Purchase!$A:$A,Waterfall!$A62,Purchase!$D:$D,Waterfall!$C62,Purchase!$C:$C,Waterfall!EL$1)</f>
        <v>0</v>
      </c>
      <c r="EM62" s="4">
        <f>SUMIFS(Purchase!$F:$F,Purchase!$A:$A,Waterfall!$A62,Purchase!$D:$D,Waterfall!$C62,Purchase!$C:$C,Waterfall!EM$1)</f>
        <v>0</v>
      </c>
      <c r="EN62" s="4">
        <f>SUMIFS(Purchase!$F:$F,Purchase!$A:$A,Waterfall!$A62,Purchase!$D:$D,Waterfall!$C62,Purchase!$C:$C,Waterfall!EN$1)</f>
        <v>0</v>
      </c>
      <c r="EO62" s="4">
        <f>SUMIFS(Purchase!$F:$F,Purchase!$A:$A,Waterfall!$A62,Purchase!$D:$D,Waterfall!$C62,Purchase!$C:$C,Waterfall!EO$1)</f>
        <v>0</v>
      </c>
      <c r="EP62" s="4">
        <f>SUMIFS(Purchase!$F:$F,Purchase!$A:$A,Waterfall!$A62,Purchase!$D:$D,Waterfall!$C62,Purchase!$C:$C,Waterfall!EP$1)</f>
        <v>0</v>
      </c>
      <c r="EQ62" s="4">
        <f>SUMIFS(Purchase!$F:$F,Purchase!$A:$A,Waterfall!$A62,Purchase!$D:$D,Waterfall!$C62,Purchase!$C:$C,Waterfall!EQ$1)</f>
        <v>0</v>
      </c>
      <c r="ER62" s="4">
        <f>SUMIFS(Purchase!$F:$F,Purchase!$A:$A,Waterfall!$A62,Purchase!$D:$D,Waterfall!$C62,Purchase!$C:$C,Waterfall!ER$1)</f>
        <v>0</v>
      </c>
      <c r="ES62" s="4">
        <f>SUMIFS(Purchase!$F:$F,Purchase!$A:$A,Waterfall!$A62,Purchase!$D:$D,Waterfall!$C62,Purchase!$C:$C,Waterfall!ES$1)</f>
        <v>0</v>
      </c>
      <c r="ET62" s="4">
        <f>SUMIFS(Purchase!$F:$F,Purchase!$A:$A,Waterfall!$A62,Purchase!$D:$D,Waterfall!$C62,Purchase!$C:$C,Waterfall!ET$1)</f>
        <v>0</v>
      </c>
      <c r="EU62" s="4">
        <f>SUMIFS(Purchase!$F:$F,Purchase!$A:$A,Waterfall!$A62,Purchase!$D:$D,Waterfall!$C62,Purchase!$C:$C,Waterfall!EU$1)</f>
        <v>0</v>
      </c>
      <c r="EV62" s="4">
        <f>SUMIFS(Purchase!$F:$F,Purchase!$A:$A,Waterfall!$A62,Purchase!$D:$D,Waterfall!$C62,Purchase!$C:$C,Waterfall!EV$1)</f>
        <v>0</v>
      </c>
      <c r="EW62" s="4">
        <f>SUMIFS(Purchase!$F:$F,Purchase!$A:$A,Waterfall!$A62,Purchase!$D:$D,Waterfall!$C62,Purchase!$C:$C,Waterfall!EW$1)</f>
        <v>0</v>
      </c>
      <c r="EX62" s="4">
        <f>SUMIFS(Purchase!$F:$F,Purchase!$A:$A,Waterfall!$A62,Purchase!$D:$D,Waterfall!$C62,Purchase!$C:$C,Waterfall!EX$1)</f>
        <v>0</v>
      </c>
      <c r="EY62" s="4">
        <f>SUMIFS(Purchase!$F:$F,Purchase!$A:$A,Waterfall!$A62,Purchase!$D:$D,Waterfall!$C62,Purchase!$C:$C,Waterfall!EY$1)</f>
        <v>0</v>
      </c>
      <c r="EZ62" s="4">
        <f>SUMIFS(Purchase!$F:$F,Purchase!$A:$A,Waterfall!$A62,Purchase!$D:$D,Waterfall!$C62,Purchase!$C:$C,Waterfall!EZ$1)</f>
        <v>0</v>
      </c>
      <c r="FA62" s="4">
        <f>SUMIFS(Purchase!$F:$F,Purchase!$A:$A,Waterfall!$A62,Purchase!$D:$D,Waterfall!$C62,Purchase!$C:$C,Waterfall!FA$1)</f>
        <v>0</v>
      </c>
      <c r="FB62" s="4">
        <f>SUMIFS(Purchase!$F:$F,Purchase!$A:$A,Waterfall!$A62,Purchase!$D:$D,Waterfall!$C62,Purchase!$C:$C,Waterfall!FB$1)</f>
        <v>0</v>
      </c>
      <c r="FC62" s="4">
        <f>SUMIFS(Purchase!$F:$F,Purchase!$A:$A,Waterfall!$A62,Purchase!$D:$D,Waterfall!$C62,Purchase!$C:$C,Waterfall!FC$1)</f>
        <v>0</v>
      </c>
      <c r="FD62" s="4">
        <f>SUMIFS(Purchase!$F:$F,Purchase!$A:$A,Waterfall!$A62,Purchase!$D:$D,Waterfall!$C62,Purchase!$C:$C,Waterfall!FD$1)</f>
        <v>0</v>
      </c>
      <c r="FE62" s="4">
        <f>SUMIFS(Purchase!$F:$F,Purchase!$A:$A,Waterfall!$A62,Purchase!$D:$D,Waterfall!$C62,Purchase!$C:$C,Waterfall!FE$1)</f>
        <v>0</v>
      </c>
      <c r="FF62" s="4">
        <f>SUMIFS(Purchase!$F:$F,Purchase!$A:$A,Waterfall!$A62,Purchase!$D:$D,Waterfall!$C62,Purchase!$C:$C,Waterfall!FF$1)</f>
        <v>0</v>
      </c>
      <c r="FG62" s="4">
        <f>SUMIFS(Purchase!$F:$F,Purchase!$A:$A,Waterfall!$A62,Purchase!$D:$D,Waterfall!$C62,Purchase!$C:$C,Waterfall!FG$1)</f>
        <v>0</v>
      </c>
      <c r="FH62" s="4">
        <f>SUMIFS(Purchase!$F:$F,Purchase!$A:$A,Waterfall!$A62,Purchase!$D:$D,Waterfall!$C62,Purchase!$C:$C,Waterfall!FH$1)</f>
        <v>0</v>
      </c>
      <c r="FI62" s="4">
        <f>SUMIFS(Purchase!$F:$F,Purchase!$A:$A,Waterfall!$A62,Purchase!$D:$D,Waterfall!$C62,Purchase!$C:$C,Waterfall!FI$1)</f>
        <v>0</v>
      </c>
      <c r="FJ62" s="4">
        <f>SUMIFS(Purchase!$F:$F,Purchase!$A:$A,Waterfall!$A62,Purchase!$D:$D,Waterfall!$C62,Purchase!$C:$C,Waterfall!FJ$1)</f>
        <v>0</v>
      </c>
      <c r="FK62" s="4">
        <f>SUMIFS(Purchase!$F:$F,Purchase!$A:$A,Waterfall!$A62,Purchase!$D:$D,Waterfall!$C62,Purchase!$C:$C,Waterfall!FK$1)</f>
        <v>0</v>
      </c>
      <c r="FL62" s="4">
        <f>SUMIFS(Purchase!$F:$F,Purchase!$A:$A,Waterfall!$A62,Purchase!$D:$D,Waterfall!$C62,Purchase!$C:$C,Waterfall!FL$1)</f>
        <v>0</v>
      </c>
      <c r="FM62" s="4">
        <f>SUMIFS(Purchase!$F:$F,Purchase!$A:$A,Waterfall!$A62,Purchase!$D:$D,Waterfall!$C62,Purchase!$C:$C,Waterfall!FM$1)</f>
        <v>0</v>
      </c>
      <c r="FN62" s="4">
        <f>SUMIFS(Purchase!$F:$F,Purchase!$A:$A,Waterfall!$A62,Purchase!$D:$D,Waterfall!$C62,Purchase!$C:$C,Waterfall!FN$1)</f>
        <v>0</v>
      </c>
      <c r="FO62" s="4">
        <f>SUMIFS(Purchase!$F:$F,Purchase!$A:$A,Waterfall!$A62,Purchase!$D:$D,Waterfall!$C62,Purchase!$C:$C,Waterfall!FO$1)</f>
        <v>0</v>
      </c>
      <c r="FP62" s="4">
        <f>SUMIFS(Purchase!$F:$F,Purchase!$A:$A,Waterfall!$A62,Purchase!$D:$D,Waterfall!$C62,Purchase!$C:$C,Waterfall!FP$1)</f>
        <v>0</v>
      </c>
      <c r="FQ62" s="4">
        <f>SUMIFS(Purchase!$F:$F,Purchase!$A:$A,Waterfall!$A62,Purchase!$D:$D,Waterfall!$C62,Purchase!$C:$C,Waterfall!FQ$1)</f>
        <v>0</v>
      </c>
      <c r="FR62" s="4">
        <f>SUMIFS(Purchase!$F:$F,Purchase!$A:$A,Waterfall!$A62,Purchase!$D:$D,Waterfall!$C62,Purchase!$C:$C,Waterfall!FR$1)</f>
        <v>0</v>
      </c>
      <c r="FS62" s="4">
        <f>SUMIFS(Purchase!$F:$F,Purchase!$A:$A,Waterfall!$A62,Purchase!$D:$D,Waterfall!$C62,Purchase!$C:$C,Waterfall!FS$1)</f>
        <v>0</v>
      </c>
      <c r="FT62" s="4">
        <f>SUMIFS(Purchase!$F:$F,Purchase!$A:$A,Waterfall!$A62,Purchase!$D:$D,Waterfall!$C62,Purchase!$C:$C,Waterfall!FT$1)</f>
        <v>0</v>
      </c>
      <c r="FU62" s="4">
        <f>SUMIFS(Purchase!$F:$F,Purchase!$A:$A,Waterfall!$A62,Purchase!$D:$D,Waterfall!$C62,Purchase!$C:$C,Waterfall!FU$1)</f>
        <v>0</v>
      </c>
      <c r="FV62" s="4">
        <f>SUMIFS(Purchase!$F:$F,Purchase!$A:$A,Waterfall!$A62,Purchase!$D:$D,Waterfall!$C62,Purchase!$C:$C,Waterfall!FV$1)</f>
        <v>0</v>
      </c>
      <c r="FW62" s="4">
        <f>SUMIFS(Purchase!$F:$F,Purchase!$A:$A,Waterfall!$A62,Purchase!$D:$D,Waterfall!$C62,Purchase!$C:$C,Waterfall!FW$1)</f>
        <v>0</v>
      </c>
      <c r="FX62" s="4">
        <f>SUMIFS(Purchase!$F:$F,Purchase!$A:$A,Waterfall!$A62,Purchase!$D:$D,Waterfall!$C62,Purchase!$C:$C,Waterfall!FX$1)</f>
        <v>0</v>
      </c>
      <c r="FY62" s="4">
        <f>SUMIFS(Purchase!$F:$F,Purchase!$A:$A,Waterfall!$A62,Purchase!$D:$D,Waterfall!$C62,Purchase!$C:$C,Waterfall!FY$1)</f>
        <v>0</v>
      </c>
      <c r="FZ62" s="4">
        <f>SUMIFS(Purchase!$F:$F,Purchase!$A:$A,Waterfall!$A62,Purchase!$D:$D,Waterfall!$C62,Purchase!$C:$C,Waterfall!FZ$1)</f>
        <v>0</v>
      </c>
      <c r="GA62" s="4">
        <f>SUMIFS(Purchase!$F:$F,Purchase!$A:$A,Waterfall!$A62,Purchase!$D:$D,Waterfall!$C62,Purchase!$C:$C,Waterfall!GA$1)</f>
        <v>0</v>
      </c>
      <c r="GB62" s="4">
        <f>SUMIFS(Purchase!$F:$F,Purchase!$A:$A,Waterfall!$A62,Purchase!$D:$D,Waterfall!$C62,Purchase!$C:$C,Waterfall!GB$1)</f>
        <v>0</v>
      </c>
      <c r="GC62" s="4">
        <f>SUMIFS(Purchase!$F:$F,Purchase!$A:$A,Waterfall!$A62,Purchase!$D:$D,Waterfall!$C62,Purchase!$C:$C,Waterfall!GC$1)</f>
        <v>0</v>
      </c>
      <c r="GD62" s="4">
        <f>SUMIFS(Purchase!$F:$F,Purchase!$A:$A,Waterfall!$A62,Purchase!$D:$D,Waterfall!$C62,Purchase!$C:$C,Waterfall!GD$1)</f>
        <v>0</v>
      </c>
      <c r="GE62" s="4">
        <f>SUMIFS(Purchase!$F:$F,Purchase!$A:$A,Waterfall!$A62,Purchase!$D:$D,Waterfall!$C62,Purchase!$C:$C,Waterfall!GE$1)</f>
        <v>0</v>
      </c>
      <c r="GF62" s="4">
        <f>SUMIFS(Purchase!$F:$F,Purchase!$A:$A,Waterfall!$A62,Purchase!$D:$D,Waterfall!$C62,Purchase!$C:$C,Waterfall!GF$1)</f>
        <v>0</v>
      </c>
      <c r="GG62" s="4">
        <f>SUMIFS(Purchase!$F:$F,Purchase!$A:$A,Waterfall!$A62,Purchase!$D:$D,Waterfall!$C62,Purchase!$C:$C,Waterfall!GG$1)</f>
        <v>0</v>
      </c>
      <c r="GH62" s="4">
        <f>SUMIFS(Purchase!$F:$F,Purchase!$A:$A,Waterfall!$A62,Purchase!$D:$D,Waterfall!$C62,Purchase!$C:$C,Waterfall!GH$1)</f>
        <v>0</v>
      </c>
      <c r="GI62" s="4">
        <f>SUMIFS(Purchase!$F:$F,Purchase!$A:$A,Waterfall!$A62,Purchase!$D:$D,Waterfall!$C62,Purchase!$C:$C,Waterfall!GI$1)</f>
        <v>0</v>
      </c>
    </row>
    <row r="63" spans="1:191" x14ac:dyDescent="0.35">
      <c r="A63" s="8">
        <f t="shared" si="3"/>
        <v>1</v>
      </c>
      <c r="B63" s="2" t="str">
        <f>VLOOKUP($A63,Centers!$B$1:$C$120,2,)</f>
        <v>GATE</v>
      </c>
      <c r="C63" s="3">
        <v>44940</v>
      </c>
      <c r="D63" s="4">
        <f>IF($A63=1,SUM(SUMIFS(Indent!$E:$E,Indent!$C:$C,Waterfall!$C63,Indent!$A:$A,Centers!$A$2),SUMIFS(Indent!$E:$E,Indent!$C:$C,Waterfall!$C63,Indent!$A:$A,Centers!$A$3),SUMIFS(Indent!$E:$E,Indent!$C:$C,Waterfall!$C63,Indent!$A:$A,Centers!$A$4),SUMIFS(Indent!$E:$E,Indent!$C:$C,Waterfall!$C63,Indent!$A:$A,Centers!$A$5),SUMIFS(Indent!$E:$E,Indent!$C:$C,Waterfall!$C63,Indent!$A:$A,Centers!$A$6),SUMIFS(Indent!$E:$E,Indent!$C:$C,Waterfall!$C63,Indent!$A:$A,Centers!$A$7),SUMIFS(Indent!$E:$E,Indent!$C:$C,Waterfall!$C63,Indent!$A:$A,Centers!$A$8)),SUMIFS(Indent!$E:$E,Indent!$C:$C,Waterfall!$C63,Indent!$A:$A,$A63))</f>
        <v>39204</v>
      </c>
      <c r="E63" s="4">
        <f>SUMIFS(Purchase!$F:$F,Purchase!$A:$A,Waterfall!$A63,Purchase!$D:$D,Waterfall!$C63,Purchase!$C:$C,Waterfall!E$1)</f>
        <v>0</v>
      </c>
      <c r="F63" s="4">
        <f>SUMIFS(Purchase!$F:$F,Purchase!$A:$A,Waterfall!$A63,Purchase!$D:$D,Waterfall!$C63,Purchase!$C:$C,Waterfall!F$1)</f>
        <v>0</v>
      </c>
      <c r="G63" s="4">
        <f>SUMIFS(Purchase!$F:$F,Purchase!$A:$A,Waterfall!$A63,Purchase!$D:$D,Waterfall!$C63,Purchase!$C:$C,Waterfall!G$1)</f>
        <v>0</v>
      </c>
      <c r="H63" s="4">
        <f>SUMIFS(Purchase!$F:$F,Purchase!$A:$A,Waterfall!$A63,Purchase!$D:$D,Waterfall!$C63,Purchase!$C:$C,Waterfall!H$1)</f>
        <v>0</v>
      </c>
      <c r="I63" s="4">
        <f>SUMIFS(Purchase!$F:$F,Purchase!$A:$A,Waterfall!$A63,Purchase!$D:$D,Waterfall!$C63,Purchase!$C:$C,Waterfall!I$1)</f>
        <v>0</v>
      </c>
      <c r="J63" s="4">
        <f>SUMIFS(Purchase!$F:$F,Purchase!$A:$A,Waterfall!$A63,Purchase!$D:$D,Waterfall!$C63,Purchase!$C:$C,Waterfall!J$1)</f>
        <v>0</v>
      </c>
      <c r="K63" s="4">
        <f>SUMIFS(Purchase!$F:$F,Purchase!$A:$A,Waterfall!$A63,Purchase!$D:$D,Waterfall!$C63,Purchase!$C:$C,Waterfall!K$1)</f>
        <v>0</v>
      </c>
      <c r="L63" s="4">
        <f>SUMIFS(Purchase!$F:$F,Purchase!$A:$A,Waterfall!$A63,Purchase!$D:$D,Waterfall!$C63,Purchase!$C:$C,Waterfall!L$1)</f>
        <v>0</v>
      </c>
      <c r="M63" s="4">
        <f>SUMIFS(Purchase!$F:$F,Purchase!$A:$A,Waterfall!$A63,Purchase!$D:$D,Waterfall!$C63,Purchase!$C:$C,Waterfall!M$1)</f>
        <v>0</v>
      </c>
      <c r="N63" s="4">
        <f>SUMIFS(Purchase!$F:$F,Purchase!$A:$A,Waterfall!$A63,Purchase!$D:$D,Waterfall!$C63,Purchase!$C:$C,Waterfall!N$1)</f>
        <v>0</v>
      </c>
      <c r="O63" s="4">
        <f>SUMIFS(Purchase!$F:$F,Purchase!$A:$A,Waterfall!$A63,Purchase!$D:$D,Waterfall!$C63,Purchase!$C:$C,Waterfall!O$1)</f>
        <v>0</v>
      </c>
      <c r="P63" s="4">
        <f>SUMIFS(Purchase!$F:$F,Purchase!$A:$A,Waterfall!$A63,Purchase!$D:$D,Waterfall!$C63,Purchase!$C:$C,Waterfall!P$1)</f>
        <v>0</v>
      </c>
      <c r="Q63" s="4">
        <f>SUMIFS(Purchase!$F:$F,Purchase!$A:$A,Waterfall!$A63,Purchase!$D:$D,Waterfall!$C63,Purchase!$C:$C,Waterfall!Q$1)</f>
        <v>0</v>
      </c>
      <c r="R63" s="4">
        <f>SUMIFS(Purchase!$F:$F,Purchase!$A:$A,Waterfall!$A63,Purchase!$D:$D,Waterfall!$C63,Purchase!$C:$C,Waterfall!R$1)</f>
        <v>0</v>
      </c>
      <c r="S63" s="4">
        <f>SUMIFS(Purchase!$F:$F,Purchase!$A:$A,Waterfall!$A63,Purchase!$D:$D,Waterfall!$C63,Purchase!$C:$C,Waterfall!S$1)</f>
        <v>0</v>
      </c>
      <c r="T63" s="4">
        <f>SUMIFS(Purchase!$F:$F,Purchase!$A:$A,Waterfall!$A63,Purchase!$D:$D,Waterfall!$C63,Purchase!$C:$C,Waterfall!T$1)</f>
        <v>0</v>
      </c>
      <c r="U63" s="4">
        <f>SUMIFS(Purchase!$F:$F,Purchase!$A:$A,Waterfall!$A63,Purchase!$D:$D,Waterfall!$C63,Purchase!$C:$C,Waterfall!U$1)</f>
        <v>0</v>
      </c>
      <c r="V63" s="4">
        <f>SUMIFS(Purchase!$F:$F,Purchase!$A:$A,Waterfall!$A63,Purchase!$D:$D,Waterfall!$C63,Purchase!$C:$C,Waterfall!V$1)</f>
        <v>0</v>
      </c>
      <c r="W63" s="4">
        <f>SUMIFS(Purchase!$F:$F,Purchase!$A:$A,Waterfall!$A63,Purchase!$D:$D,Waterfall!$C63,Purchase!$C:$C,Waterfall!W$1)</f>
        <v>0</v>
      </c>
      <c r="X63" s="4">
        <f>SUMIFS(Purchase!$F:$F,Purchase!$A:$A,Waterfall!$A63,Purchase!$D:$D,Waterfall!$C63,Purchase!$C:$C,Waterfall!X$1)</f>
        <v>0</v>
      </c>
      <c r="Y63" s="4">
        <f>SUMIFS(Purchase!$F:$F,Purchase!$A:$A,Waterfall!$A63,Purchase!$D:$D,Waterfall!$C63,Purchase!$C:$C,Waterfall!Y$1)</f>
        <v>0</v>
      </c>
      <c r="Z63" s="4">
        <f>SUMIFS(Purchase!$F:$F,Purchase!$A:$A,Waterfall!$A63,Purchase!$D:$D,Waterfall!$C63,Purchase!$C:$C,Waterfall!Z$1)</f>
        <v>0</v>
      </c>
      <c r="AA63" s="4">
        <f>SUMIFS(Purchase!$F:$F,Purchase!$A:$A,Waterfall!$A63,Purchase!$D:$D,Waterfall!$C63,Purchase!$C:$C,Waterfall!AA$1)</f>
        <v>0</v>
      </c>
      <c r="AB63" s="4">
        <f>SUMIFS(Purchase!$F:$F,Purchase!$A:$A,Waterfall!$A63,Purchase!$D:$D,Waterfall!$C63,Purchase!$C:$C,Waterfall!AB$1)</f>
        <v>0</v>
      </c>
      <c r="AC63" s="4">
        <f>SUMIFS(Purchase!$F:$F,Purchase!$A:$A,Waterfall!$A63,Purchase!$D:$D,Waterfall!$C63,Purchase!$C:$C,Waterfall!AC$1)</f>
        <v>0</v>
      </c>
      <c r="AD63" s="4">
        <f>SUMIFS(Purchase!$F:$F,Purchase!$A:$A,Waterfall!$A63,Purchase!$D:$D,Waterfall!$C63,Purchase!$C:$C,Waterfall!AD$1)</f>
        <v>0</v>
      </c>
      <c r="AE63" s="4">
        <f>SUMIFS(Purchase!$F:$F,Purchase!$A:$A,Waterfall!$A63,Purchase!$D:$D,Waterfall!$C63,Purchase!$C:$C,Waterfall!AE$1)</f>
        <v>0</v>
      </c>
      <c r="AF63" s="4">
        <f>SUMIFS(Purchase!$F:$F,Purchase!$A:$A,Waterfall!$A63,Purchase!$D:$D,Waterfall!$C63,Purchase!$C:$C,Waterfall!AF$1)</f>
        <v>0</v>
      </c>
      <c r="AG63" s="4">
        <f>SUMIFS(Purchase!$F:$F,Purchase!$A:$A,Waterfall!$A63,Purchase!$D:$D,Waterfall!$C63,Purchase!$C:$C,Waterfall!AG$1)</f>
        <v>0</v>
      </c>
      <c r="AH63" s="4">
        <f>SUMIFS(Purchase!$F:$F,Purchase!$A:$A,Waterfall!$A63,Purchase!$D:$D,Waterfall!$C63,Purchase!$C:$C,Waterfall!AH$1)</f>
        <v>0</v>
      </c>
      <c r="AI63" s="4">
        <f>SUMIFS(Purchase!$F:$F,Purchase!$A:$A,Waterfall!$A63,Purchase!$D:$D,Waterfall!$C63,Purchase!$C:$C,Waterfall!AI$1)</f>
        <v>0</v>
      </c>
      <c r="AJ63" s="4">
        <f>SUMIFS(Purchase!$F:$F,Purchase!$A:$A,Waterfall!$A63,Purchase!$D:$D,Waterfall!$C63,Purchase!$C:$C,Waterfall!AJ$1)</f>
        <v>0</v>
      </c>
      <c r="AK63" s="4">
        <f>SUMIFS(Purchase!$F:$F,Purchase!$A:$A,Waterfall!$A63,Purchase!$D:$D,Waterfall!$C63,Purchase!$C:$C,Waterfall!AK$1)</f>
        <v>0</v>
      </c>
      <c r="AL63" s="4">
        <f>SUMIFS(Purchase!$F:$F,Purchase!$A:$A,Waterfall!$A63,Purchase!$D:$D,Waterfall!$C63,Purchase!$C:$C,Waterfall!AL$1)</f>
        <v>0</v>
      </c>
      <c r="AM63" s="4">
        <f>SUMIFS(Purchase!$F:$F,Purchase!$A:$A,Waterfall!$A63,Purchase!$D:$D,Waterfall!$C63,Purchase!$C:$C,Waterfall!AM$1)</f>
        <v>0</v>
      </c>
      <c r="AN63" s="4">
        <f>SUMIFS(Purchase!$F:$F,Purchase!$A:$A,Waterfall!$A63,Purchase!$D:$D,Waterfall!$C63,Purchase!$C:$C,Waterfall!AN$1)</f>
        <v>0</v>
      </c>
      <c r="AO63" s="4">
        <f>SUMIFS(Purchase!$F:$F,Purchase!$A:$A,Waterfall!$A63,Purchase!$D:$D,Waterfall!$C63,Purchase!$C:$C,Waterfall!AO$1)</f>
        <v>0</v>
      </c>
      <c r="AP63" s="4">
        <f>SUMIFS(Purchase!$F:$F,Purchase!$A:$A,Waterfall!$A63,Purchase!$D:$D,Waterfall!$C63,Purchase!$C:$C,Waterfall!AP$1)</f>
        <v>0</v>
      </c>
      <c r="AQ63" s="4">
        <f>SUMIFS(Purchase!$F:$F,Purchase!$A:$A,Waterfall!$A63,Purchase!$D:$D,Waterfall!$C63,Purchase!$C:$C,Waterfall!AQ$1)</f>
        <v>0</v>
      </c>
      <c r="AR63" s="4">
        <f>SUMIFS(Purchase!$F:$F,Purchase!$A:$A,Waterfall!$A63,Purchase!$D:$D,Waterfall!$C63,Purchase!$C:$C,Waterfall!AR$1)</f>
        <v>0</v>
      </c>
      <c r="AS63" s="4">
        <f>SUMIFS(Purchase!$F:$F,Purchase!$A:$A,Waterfall!$A63,Purchase!$D:$D,Waterfall!$C63,Purchase!$C:$C,Waterfall!AS$1)</f>
        <v>0</v>
      </c>
      <c r="AT63" s="4">
        <f>SUMIFS(Purchase!$F:$F,Purchase!$A:$A,Waterfall!$A63,Purchase!$D:$D,Waterfall!$C63,Purchase!$C:$C,Waterfall!AT$1)</f>
        <v>0</v>
      </c>
      <c r="AU63" s="4">
        <f>SUMIFS(Purchase!$F:$F,Purchase!$A:$A,Waterfall!$A63,Purchase!$D:$D,Waterfall!$C63,Purchase!$C:$C,Waterfall!AU$1)</f>
        <v>0</v>
      </c>
      <c r="AV63" s="4">
        <f>SUMIFS(Purchase!$F:$F,Purchase!$A:$A,Waterfall!$A63,Purchase!$D:$D,Waterfall!$C63,Purchase!$C:$C,Waterfall!AV$1)</f>
        <v>0</v>
      </c>
      <c r="AW63" s="4">
        <f>SUMIFS(Purchase!$F:$F,Purchase!$A:$A,Waterfall!$A63,Purchase!$D:$D,Waterfall!$C63,Purchase!$C:$C,Waterfall!AW$1)</f>
        <v>0</v>
      </c>
      <c r="AX63" s="4">
        <f>SUMIFS(Purchase!$F:$F,Purchase!$A:$A,Waterfall!$A63,Purchase!$D:$D,Waterfall!$C63,Purchase!$C:$C,Waterfall!AX$1)</f>
        <v>0</v>
      </c>
      <c r="AY63" s="4">
        <f>SUMIFS(Purchase!$F:$F,Purchase!$A:$A,Waterfall!$A63,Purchase!$D:$D,Waterfall!$C63,Purchase!$C:$C,Waterfall!AY$1)</f>
        <v>0</v>
      </c>
      <c r="AZ63" s="4">
        <f>SUMIFS(Purchase!$F:$F,Purchase!$A:$A,Waterfall!$A63,Purchase!$D:$D,Waterfall!$C63,Purchase!$C:$C,Waterfall!AZ$1)</f>
        <v>0</v>
      </c>
      <c r="BA63" s="4">
        <f>SUMIFS(Purchase!$F:$F,Purchase!$A:$A,Waterfall!$A63,Purchase!$D:$D,Waterfall!$C63,Purchase!$C:$C,Waterfall!BA$1)</f>
        <v>0</v>
      </c>
      <c r="BB63" s="4">
        <f>SUMIFS(Purchase!$F:$F,Purchase!$A:$A,Waterfall!$A63,Purchase!$D:$D,Waterfall!$C63,Purchase!$C:$C,Waterfall!BB$1)</f>
        <v>0</v>
      </c>
      <c r="BC63" s="4">
        <f>SUMIFS(Purchase!$F:$F,Purchase!$A:$A,Waterfall!$A63,Purchase!$D:$D,Waterfall!$C63,Purchase!$C:$C,Waterfall!BC$1)</f>
        <v>0</v>
      </c>
      <c r="BD63" s="4">
        <f>SUMIFS(Purchase!$F:$F,Purchase!$A:$A,Waterfall!$A63,Purchase!$D:$D,Waterfall!$C63,Purchase!$C:$C,Waterfall!BD$1)</f>
        <v>0</v>
      </c>
      <c r="BE63" s="4">
        <f>SUMIFS(Purchase!$F:$F,Purchase!$A:$A,Waterfall!$A63,Purchase!$D:$D,Waterfall!$C63,Purchase!$C:$C,Waterfall!BE$1)</f>
        <v>0</v>
      </c>
      <c r="BF63" s="4">
        <f>SUMIFS(Purchase!$F:$F,Purchase!$A:$A,Waterfall!$A63,Purchase!$D:$D,Waterfall!$C63,Purchase!$C:$C,Waterfall!BF$1)</f>
        <v>0</v>
      </c>
      <c r="BG63" s="4">
        <f>SUMIFS(Purchase!$F:$F,Purchase!$A:$A,Waterfall!$A63,Purchase!$D:$D,Waterfall!$C63,Purchase!$C:$C,Waterfall!BG$1)</f>
        <v>0</v>
      </c>
      <c r="BH63" s="4">
        <f>SUMIFS(Purchase!$F:$F,Purchase!$A:$A,Waterfall!$A63,Purchase!$D:$D,Waterfall!$C63,Purchase!$C:$C,Waterfall!BH$1)</f>
        <v>0</v>
      </c>
      <c r="BI63" s="4">
        <f>SUMIFS(Purchase!$F:$F,Purchase!$A:$A,Waterfall!$A63,Purchase!$D:$D,Waterfall!$C63,Purchase!$C:$C,Waterfall!BI$1)</f>
        <v>0</v>
      </c>
      <c r="BJ63" s="4">
        <f>SUMIFS(Purchase!$F:$F,Purchase!$A:$A,Waterfall!$A63,Purchase!$D:$D,Waterfall!$C63,Purchase!$C:$C,Waterfall!BJ$1)</f>
        <v>0</v>
      </c>
      <c r="BK63" s="4">
        <f>SUMIFS(Purchase!$F:$F,Purchase!$A:$A,Waterfall!$A63,Purchase!$D:$D,Waterfall!$C63,Purchase!$C:$C,Waterfall!BK$1)</f>
        <v>0</v>
      </c>
      <c r="BL63" s="4">
        <f>SUMIFS(Purchase!$F:$F,Purchase!$A:$A,Waterfall!$A63,Purchase!$D:$D,Waterfall!$C63,Purchase!$C:$C,Waterfall!BL$1)</f>
        <v>48.11</v>
      </c>
      <c r="BM63" s="4">
        <f>SUMIFS(Purchase!$F:$F,Purchase!$A:$A,Waterfall!$A63,Purchase!$D:$D,Waterfall!$C63,Purchase!$C:$C,Waterfall!BM$1)</f>
        <v>14020.17</v>
      </c>
      <c r="BN63" s="4">
        <f>SUMIFS(Purchase!$F:$F,Purchase!$A:$A,Waterfall!$A63,Purchase!$D:$D,Waterfall!$C63,Purchase!$C:$C,Waterfall!BN$1)</f>
        <v>13163.87</v>
      </c>
      <c r="BO63" s="4">
        <f>SUMIFS(Purchase!$F:$F,Purchase!$A:$A,Waterfall!$A63,Purchase!$D:$D,Waterfall!$C63,Purchase!$C:$C,Waterfall!BO$1)</f>
        <v>8420.02</v>
      </c>
      <c r="BP63" s="4">
        <f>SUMIFS(Purchase!$F:$F,Purchase!$A:$A,Waterfall!$A63,Purchase!$D:$D,Waterfall!$C63,Purchase!$C:$C,Waterfall!BP$1)</f>
        <v>5658.72</v>
      </c>
      <c r="BQ63" s="4">
        <f>SUMIFS(Purchase!$F:$F,Purchase!$A:$A,Waterfall!$A63,Purchase!$D:$D,Waterfall!$C63,Purchase!$C:$C,Waterfall!BQ$1)</f>
        <v>1074.3599999999999</v>
      </c>
      <c r="BR63" s="4">
        <f>SUMIFS(Purchase!$F:$F,Purchase!$A:$A,Waterfall!$A63,Purchase!$D:$D,Waterfall!$C63,Purchase!$C:$C,Waterfall!BR$1)</f>
        <v>0</v>
      </c>
      <c r="BS63" s="4">
        <f>SUMIFS(Purchase!$F:$F,Purchase!$A:$A,Waterfall!$A63,Purchase!$D:$D,Waterfall!$C63,Purchase!$C:$C,Waterfall!BS$1)</f>
        <v>0</v>
      </c>
      <c r="BT63" s="4">
        <f>SUMIFS(Purchase!$F:$F,Purchase!$A:$A,Waterfall!$A63,Purchase!$D:$D,Waterfall!$C63,Purchase!$C:$C,Waterfall!BT$1)</f>
        <v>0</v>
      </c>
      <c r="BU63" s="4">
        <f>SUMIFS(Purchase!$F:$F,Purchase!$A:$A,Waterfall!$A63,Purchase!$D:$D,Waterfall!$C63,Purchase!$C:$C,Waterfall!BU$1)</f>
        <v>0</v>
      </c>
      <c r="BV63" s="4">
        <f>SUMIFS(Purchase!$F:$F,Purchase!$A:$A,Waterfall!$A63,Purchase!$D:$D,Waterfall!$C63,Purchase!$C:$C,Waterfall!BV$1)</f>
        <v>0</v>
      </c>
      <c r="BW63" s="4">
        <f>SUMIFS(Purchase!$F:$F,Purchase!$A:$A,Waterfall!$A63,Purchase!$D:$D,Waterfall!$C63,Purchase!$C:$C,Waterfall!BW$1)</f>
        <v>0</v>
      </c>
      <c r="BX63" s="4">
        <f>SUMIFS(Purchase!$F:$F,Purchase!$A:$A,Waterfall!$A63,Purchase!$D:$D,Waterfall!$C63,Purchase!$C:$C,Waterfall!BX$1)</f>
        <v>0</v>
      </c>
      <c r="BY63" s="4">
        <f>SUMIFS(Purchase!$F:$F,Purchase!$A:$A,Waterfall!$A63,Purchase!$D:$D,Waterfall!$C63,Purchase!$C:$C,Waterfall!BY$1)</f>
        <v>0</v>
      </c>
      <c r="BZ63" s="4">
        <f>SUMIFS(Purchase!$F:$F,Purchase!$A:$A,Waterfall!$A63,Purchase!$D:$D,Waterfall!$C63,Purchase!$C:$C,Waterfall!BZ$1)</f>
        <v>0</v>
      </c>
      <c r="CA63" s="4">
        <f>SUMIFS(Purchase!$F:$F,Purchase!$A:$A,Waterfall!$A63,Purchase!$D:$D,Waterfall!$C63,Purchase!$C:$C,Waterfall!CA$1)</f>
        <v>0</v>
      </c>
      <c r="CB63" s="4">
        <f>SUMIFS(Purchase!$F:$F,Purchase!$A:$A,Waterfall!$A63,Purchase!$D:$D,Waterfall!$C63,Purchase!$C:$C,Waterfall!CB$1)</f>
        <v>0</v>
      </c>
      <c r="CC63" s="4">
        <f>SUMIFS(Purchase!$F:$F,Purchase!$A:$A,Waterfall!$A63,Purchase!$D:$D,Waterfall!$C63,Purchase!$C:$C,Waterfall!CC$1)</f>
        <v>0</v>
      </c>
      <c r="CD63" s="4">
        <f>SUMIFS(Purchase!$F:$F,Purchase!$A:$A,Waterfall!$A63,Purchase!$D:$D,Waterfall!$C63,Purchase!$C:$C,Waterfall!CD$1)</f>
        <v>0</v>
      </c>
      <c r="CE63" s="4">
        <f>SUMIFS(Purchase!$F:$F,Purchase!$A:$A,Waterfall!$A63,Purchase!$D:$D,Waterfall!$C63,Purchase!$C:$C,Waterfall!CE$1)</f>
        <v>0</v>
      </c>
      <c r="CF63" s="4">
        <f>SUMIFS(Purchase!$F:$F,Purchase!$A:$A,Waterfall!$A63,Purchase!$D:$D,Waterfall!$C63,Purchase!$C:$C,Waterfall!CF$1)</f>
        <v>0</v>
      </c>
      <c r="CG63" s="4">
        <f>SUMIFS(Purchase!$F:$F,Purchase!$A:$A,Waterfall!$A63,Purchase!$D:$D,Waterfall!$C63,Purchase!$C:$C,Waterfall!CG$1)</f>
        <v>0</v>
      </c>
      <c r="CH63" s="4">
        <f>SUMIFS(Purchase!$F:$F,Purchase!$A:$A,Waterfall!$A63,Purchase!$D:$D,Waterfall!$C63,Purchase!$C:$C,Waterfall!CH$1)</f>
        <v>0</v>
      </c>
      <c r="CI63" s="4">
        <f>SUMIFS(Purchase!$F:$F,Purchase!$A:$A,Waterfall!$A63,Purchase!$D:$D,Waterfall!$C63,Purchase!$C:$C,Waterfall!CI$1)</f>
        <v>0</v>
      </c>
      <c r="CJ63" s="4">
        <f>SUMIFS(Purchase!$F:$F,Purchase!$A:$A,Waterfall!$A63,Purchase!$D:$D,Waterfall!$C63,Purchase!$C:$C,Waterfall!CJ$1)</f>
        <v>0</v>
      </c>
      <c r="CK63" s="4">
        <f>SUMIFS(Purchase!$F:$F,Purchase!$A:$A,Waterfall!$A63,Purchase!$D:$D,Waterfall!$C63,Purchase!$C:$C,Waterfall!CK$1)</f>
        <v>0</v>
      </c>
      <c r="CL63" s="4">
        <f>SUMIFS(Purchase!$F:$F,Purchase!$A:$A,Waterfall!$A63,Purchase!$D:$D,Waterfall!$C63,Purchase!$C:$C,Waterfall!CL$1)</f>
        <v>0</v>
      </c>
      <c r="CM63" s="4">
        <f>SUMIFS(Purchase!$F:$F,Purchase!$A:$A,Waterfall!$A63,Purchase!$D:$D,Waterfall!$C63,Purchase!$C:$C,Waterfall!CM$1)</f>
        <v>0</v>
      </c>
      <c r="CN63" s="4">
        <f>SUMIFS(Purchase!$F:$F,Purchase!$A:$A,Waterfall!$A63,Purchase!$D:$D,Waterfall!$C63,Purchase!$C:$C,Waterfall!CN$1)</f>
        <v>0</v>
      </c>
      <c r="CO63" s="4">
        <f>SUMIFS(Purchase!$F:$F,Purchase!$A:$A,Waterfall!$A63,Purchase!$D:$D,Waterfall!$C63,Purchase!$C:$C,Waterfall!CO$1)</f>
        <v>0</v>
      </c>
      <c r="CP63" s="4">
        <f>SUMIFS(Purchase!$F:$F,Purchase!$A:$A,Waterfall!$A63,Purchase!$D:$D,Waterfall!$C63,Purchase!$C:$C,Waterfall!CP$1)</f>
        <v>0</v>
      </c>
      <c r="CQ63" s="4">
        <f>SUMIFS(Purchase!$F:$F,Purchase!$A:$A,Waterfall!$A63,Purchase!$D:$D,Waterfall!$C63,Purchase!$C:$C,Waterfall!CQ$1)</f>
        <v>0</v>
      </c>
      <c r="CR63" s="4">
        <f>SUMIFS(Purchase!$F:$F,Purchase!$A:$A,Waterfall!$A63,Purchase!$D:$D,Waterfall!$C63,Purchase!$C:$C,Waterfall!CR$1)</f>
        <v>0</v>
      </c>
      <c r="CS63" s="4">
        <f>SUMIFS(Purchase!$F:$F,Purchase!$A:$A,Waterfall!$A63,Purchase!$D:$D,Waterfall!$C63,Purchase!$C:$C,Waterfall!CS$1)</f>
        <v>0</v>
      </c>
      <c r="CT63" s="4">
        <f>SUMIFS(Purchase!$F:$F,Purchase!$A:$A,Waterfall!$A63,Purchase!$D:$D,Waterfall!$C63,Purchase!$C:$C,Waterfall!CT$1)</f>
        <v>0</v>
      </c>
      <c r="CU63" s="4">
        <f>SUMIFS(Purchase!$F:$F,Purchase!$A:$A,Waterfall!$A63,Purchase!$D:$D,Waterfall!$C63,Purchase!$C:$C,Waterfall!CU$1)</f>
        <v>0</v>
      </c>
      <c r="CV63" s="4">
        <f>SUMIFS(Purchase!$F:$F,Purchase!$A:$A,Waterfall!$A63,Purchase!$D:$D,Waterfall!$C63,Purchase!$C:$C,Waterfall!CV$1)</f>
        <v>0</v>
      </c>
      <c r="CW63" s="4">
        <f>SUMIFS(Purchase!$F:$F,Purchase!$A:$A,Waterfall!$A63,Purchase!$D:$D,Waterfall!$C63,Purchase!$C:$C,Waterfall!CW$1)</f>
        <v>0</v>
      </c>
      <c r="CX63" s="4">
        <f>SUMIFS(Purchase!$F:$F,Purchase!$A:$A,Waterfall!$A63,Purchase!$D:$D,Waterfall!$C63,Purchase!$C:$C,Waterfall!CX$1)</f>
        <v>0</v>
      </c>
      <c r="CY63" s="4">
        <f>SUMIFS(Purchase!$F:$F,Purchase!$A:$A,Waterfall!$A63,Purchase!$D:$D,Waterfall!$C63,Purchase!$C:$C,Waterfall!CY$1)</f>
        <v>0</v>
      </c>
      <c r="CZ63" s="4">
        <f>SUMIFS(Purchase!$F:$F,Purchase!$A:$A,Waterfall!$A63,Purchase!$D:$D,Waterfall!$C63,Purchase!$C:$C,Waterfall!CZ$1)</f>
        <v>0</v>
      </c>
      <c r="DA63" s="4">
        <f>SUMIFS(Purchase!$F:$F,Purchase!$A:$A,Waterfall!$A63,Purchase!$D:$D,Waterfall!$C63,Purchase!$C:$C,Waterfall!DA$1)</f>
        <v>0</v>
      </c>
      <c r="DB63" s="4">
        <f>SUMIFS(Purchase!$F:$F,Purchase!$A:$A,Waterfall!$A63,Purchase!$D:$D,Waterfall!$C63,Purchase!$C:$C,Waterfall!DB$1)</f>
        <v>0</v>
      </c>
      <c r="DC63" s="4">
        <f>SUMIFS(Purchase!$F:$F,Purchase!$A:$A,Waterfall!$A63,Purchase!$D:$D,Waterfall!$C63,Purchase!$C:$C,Waterfall!DC$1)</f>
        <v>0</v>
      </c>
      <c r="DD63" s="4">
        <f>SUMIFS(Purchase!$F:$F,Purchase!$A:$A,Waterfall!$A63,Purchase!$D:$D,Waterfall!$C63,Purchase!$C:$C,Waterfall!DD$1)</f>
        <v>0</v>
      </c>
      <c r="DE63" s="4">
        <f>SUMIFS(Purchase!$F:$F,Purchase!$A:$A,Waterfall!$A63,Purchase!$D:$D,Waterfall!$C63,Purchase!$C:$C,Waterfall!DE$1)</f>
        <v>0</v>
      </c>
      <c r="DF63" s="4">
        <f>SUMIFS(Purchase!$F:$F,Purchase!$A:$A,Waterfall!$A63,Purchase!$D:$D,Waterfall!$C63,Purchase!$C:$C,Waterfall!DF$1)</f>
        <v>0</v>
      </c>
      <c r="DG63" s="4">
        <f>SUMIFS(Purchase!$F:$F,Purchase!$A:$A,Waterfall!$A63,Purchase!$D:$D,Waterfall!$C63,Purchase!$C:$C,Waterfall!DG$1)</f>
        <v>0</v>
      </c>
      <c r="DH63" s="4">
        <f>SUMIFS(Purchase!$F:$F,Purchase!$A:$A,Waterfall!$A63,Purchase!$D:$D,Waterfall!$C63,Purchase!$C:$C,Waterfall!DH$1)</f>
        <v>0</v>
      </c>
      <c r="DI63" s="4">
        <f>SUMIFS(Purchase!$F:$F,Purchase!$A:$A,Waterfall!$A63,Purchase!$D:$D,Waterfall!$C63,Purchase!$C:$C,Waterfall!DI$1)</f>
        <v>0</v>
      </c>
      <c r="DJ63" s="4">
        <f>SUMIFS(Purchase!$F:$F,Purchase!$A:$A,Waterfall!$A63,Purchase!$D:$D,Waterfall!$C63,Purchase!$C:$C,Waterfall!DJ$1)</f>
        <v>0</v>
      </c>
      <c r="DK63" s="4">
        <f>SUMIFS(Purchase!$F:$F,Purchase!$A:$A,Waterfall!$A63,Purchase!$D:$D,Waterfall!$C63,Purchase!$C:$C,Waterfall!DK$1)</f>
        <v>0</v>
      </c>
      <c r="DL63" s="4">
        <f>SUMIFS(Purchase!$F:$F,Purchase!$A:$A,Waterfall!$A63,Purchase!$D:$D,Waterfall!$C63,Purchase!$C:$C,Waterfall!DL$1)</f>
        <v>0</v>
      </c>
      <c r="DM63" s="4">
        <f>SUMIFS(Purchase!$F:$F,Purchase!$A:$A,Waterfall!$A63,Purchase!$D:$D,Waterfall!$C63,Purchase!$C:$C,Waterfall!DM$1)</f>
        <v>0</v>
      </c>
      <c r="DN63" s="4">
        <f>SUMIFS(Purchase!$F:$F,Purchase!$A:$A,Waterfall!$A63,Purchase!$D:$D,Waterfall!$C63,Purchase!$C:$C,Waterfall!DN$1)</f>
        <v>0</v>
      </c>
      <c r="DO63" s="4">
        <f>SUMIFS(Purchase!$F:$F,Purchase!$A:$A,Waterfall!$A63,Purchase!$D:$D,Waterfall!$C63,Purchase!$C:$C,Waterfall!DO$1)</f>
        <v>0</v>
      </c>
      <c r="DP63" s="4">
        <f>SUMIFS(Purchase!$F:$F,Purchase!$A:$A,Waterfall!$A63,Purchase!$D:$D,Waterfall!$C63,Purchase!$C:$C,Waterfall!DP$1)</f>
        <v>0</v>
      </c>
      <c r="DQ63" s="4">
        <f>SUMIFS(Purchase!$F:$F,Purchase!$A:$A,Waterfall!$A63,Purchase!$D:$D,Waterfall!$C63,Purchase!$C:$C,Waterfall!DQ$1)</f>
        <v>0</v>
      </c>
      <c r="DR63" s="4">
        <f>SUMIFS(Purchase!$F:$F,Purchase!$A:$A,Waterfall!$A63,Purchase!$D:$D,Waterfall!$C63,Purchase!$C:$C,Waterfall!DR$1)</f>
        <v>0</v>
      </c>
      <c r="DS63" s="4">
        <f>SUMIFS(Purchase!$F:$F,Purchase!$A:$A,Waterfall!$A63,Purchase!$D:$D,Waterfall!$C63,Purchase!$C:$C,Waterfall!DS$1)</f>
        <v>0</v>
      </c>
      <c r="DT63" s="4">
        <f>SUMIFS(Purchase!$F:$F,Purchase!$A:$A,Waterfall!$A63,Purchase!$D:$D,Waterfall!$C63,Purchase!$C:$C,Waterfall!DT$1)</f>
        <v>0</v>
      </c>
      <c r="DU63" s="4">
        <f>SUMIFS(Purchase!$F:$F,Purchase!$A:$A,Waterfall!$A63,Purchase!$D:$D,Waterfall!$C63,Purchase!$C:$C,Waterfall!DU$1)</f>
        <v>0</v>
      </c>
      <c r="DV63" s="4">
        <f>SUMIFS(Purchase!$F:$F,Purchase!$A:$A,Waterfall!$A63,Purchase!$D:$D,Waterfall!$C63,Purchase!$C:$C,Waterfall!DV$1)</f>
        <v>0</v>
      </c>
      <c r="DW63" s="4">
        <f>SUMIFS(Purchase!$F:$F,Purchase!$A:$A,Waterfall!$A63,Purchase!$D:$D,Waterfall!$C63,Purchase!$C:$C,Waterfall!DW$1)</f>
        <v>0</v>
      </c>
      <c r="DX63" s="4">
        <f>SUMIFS(Purchase!$F:$F,Purchase!$A:$A,Waterfall!$A63,Purchase!$D:$D,Waterfall!$C63,Purchase!$C:$C,Waterfall!DX$1)</f>
        <v>0</v>
      </c>
      <c r="DY63" s="4">
        <f>SUMIFS(Purchase!$F:$F,Purchase!$A:$A,Waterfall!$A63,Purchase!$D:$D,Waterfall!$C63,Purchase!$C:$C,Waterfall!DY$1)</f>
        <v>0</v>
      </c>
      <c r="DZ63" s="4">
        <f>SUMIFS(Purchase!$F:$F,Purchase!$A:$A,Waterfall!$A63,Purchase!$D:$D,Waterfall!$C63,Purchase!$C:$C,Waterfall!DZ$1)</f>
        <v>0</v>
      </c>
      <c r="EA63" s="4">
        <f>SUMIFS(Purchase!$F:$F,Purchase!$A:$A,Waterfall!$A63,Purchase!$D:$D,Waterfall!$C63,Purchase!$C:$C,Waterfall!EA$1)</f>
        <v>0</v>
      </c>
      <c r="EB63" s="4">
        <f>SUMIFS(Purchase!$F:$F,Purchase!$A:$A,Waterfall!$A63,Purchase!$D:$D,Waterfall!$C63,Purchase!$C:$C,Waterfall!EB$1)</f>
        <v>0</v>
      </c>
      <c r="EC63" s="4">
        <f>SUMIFS(Purchase!$F:$F,Purchase!$A:$A,Waterfall!$A63,Purchase!$D:$D,Waterfall!$C63,Purchase!$C:$C,Waterfall!EC$1)</f>
        <v>0</v>
      </c>
      <c r="ED63" s="4">
        <f>SUMIFS(Purchase!$F:$F,Purchase!$A:$A,Waterfall!$A63,Purchase!$D:$D,Waterfall!$C63,Purchase!$C:$C,Waterfall!ED$1)</f>
        <v>0</v>
      </c>
      <c r="EE63" s="4">
        <f>SUMIFS(Purchase!$F:$F,Purchase!$A:$A,Waterfall!$A63,Purchase!$D:$D,Waterfall!$C63,Purchase!$C:$C,Waterfall!EE$1)</f>
        <v>0</v>
      </c>
      <c r="EF63" s="4">
        <f>SUMIFS(Purchase!$F:$F,Purchase!$A:$A,Waterfall!$A63,Purchase!$D:$D,Waterfall!$C63,Purchase!$C:$C,Waterfall!EF$1)</f>
        <v>0</v>
      </c>
      <c r="EG63" s="4">
        <f>SUMIFS(Purchase!$F:$F,Purchase!$A:$A,Waterfall!$A63,Purchase!$D:$D,Waterfall!$C63,Purchase!$C:$C,Waterfall!EG$1)</f>
        <v>0</v>
      </c>
      <c r="EH63" s="4">
        <f>SUMIFS(Purchase!$F:$F,Purchase!$A:$A,Waterfall!$A63,Purchase!$D:$D,Waterfall!$C63,Purchase!$C:$C,Waterfall!EH$1)</f>
        <v>0</v>
      </c>
      <c r="EI63" s="4">
        <f>SUMIFS(Purchase!$F:$F,Purchase!$A:$A,Waterfall!$A63,Purchase!$D:$D,Waterfall!$C63,Purchase!$C:$C,Waterfall!EI$1)</f>
        <v>0</v>
      </c>
      <c r="EJ63" s="4">
        <f>SUMIFS(Purchase!$F:$F,Purchase!$A:$A,Waterfall!$A63,Purchase!$D:$D,Waterfall!$C63,Purchase!$C:$C,Waterfall!EJ$1)</f>
        <v>0</v>
      </c>
      <c r="EK63" s="4">
        <f>SUMIFS(Purchase!$F:$F,Purchase!$A:$A,Waterfall!$A63,Purchase!$D:$D,Waterfall!$C63,Purchase!$C:$C,Waterfall!EK$1)</f>
        <v>0</v>
      </c>
      <c r="EL63" s="4">
        <f>SUMIFS(Purchase!$F:$F,Purchase!$A:$A,Waterfall!$A63,Purchase!$D:$D,Waterfall!$C63,Purchase!$C:$C,Waterfall!EL$1)</f>
        <v>0</v>
      </c>
      <c r="EM63" s="4">
        <f>SUMIFS(Purchase!$F:$F,Purchase!$A:$A,Waterfall!$A63,Purchase!$D:$D,Waterfall!$C63,Purchase!$C:$C,Waterfall!EM$1)</f>
        <v>0</v>
      </c>
      <c r="EN63" s="4">
        <f>SUMIFS(Purchase!$F:$F,Purchase!$A:$A,Waterfall!$A63,Purchase!$D:$D,Waterfall!$C63,Purchase!$C:$C,Waterfall!EN$1)</f>
        <v>0</v>
      </c>
      <c r="EO63" s="4">
        <f>SUMIFS(Purchase!$F:$F,Purchase!$A:$A,Waterfall!$A63,Purchase!$D:$D,Waterfall!$C63,Purchase!$C:$C,Waterfall!EO$1)</f>
        <v>0</v>
      </c>
      <c r="EP63" s="4">
        <f>SUMIFS(Purchase!$F:$F,Purchase!$A:$A,Waterfall!$A63,Purchase!$D:$D,Waterfall!$C63,Purchase!$C:$C,Waterfall!EP$1)</f>
        <v>0</v>
      </c>
      <c r="EQ63" s="4">
        <f>SUMIFS(Purchase!$F:$F,Purchase!$A:$A,Waterfall!$A63,Purchase!$D:$D,Waterfall!$C63,Purchase!$C:$C,Waterfall!EQ$1)</f>
        <v>0</v>
      </c>
      <c r="ER63" s="4">
        <f>SUMIFS(Purchase!$F:$F,Purchase!$A:$A,Waterfall!$A63,Purchase!$D:$D,Waterfall!$C63,Purchase!$C:$C,Waterfall!ER$1)</f>
        <v>0</v>
      </c>
      <c r="ES63" s="4">
        <f>SUMIFS(Purchase!$F:$F,Purchase!$A:$A,Waterfall!$A63,Purchase!$D:$D,Waterfall!$C63,Purchase!$C:$C,Waterfall!ES$1)</f>
        <v>0</v>
      </c>
      <c r="ET63" s="4">
        <f>SUMIFS(Purchase!$F:$F,Purchase!$A:$A,Waterfall!$A63,Purchase!$D:$D,Waterfall!$C63,Purchase!$C:$C,Waterfall!ET$1)</f>
        <v>0</v>
      </c>
      <c r="EU63" s="4">
        <f>SUMIFS(Purchase!$F:$F,Purchase!$A:$A,Waterfall!$A63,Purchase!$D:$D,Waterfall!$C63,Purchase!$C:$C,Waterfall!EU$1)</f>
        <v>0</v>
      </c>
      <c r="EV63" s="4">
        <f>SUMIFS(Purchase!$F:$F,Purchase!$A:$A,Waterfall!$A63,Purchase!$D:$D,Waterfall!$C63,Purchase!$C:$C,Waterfall!EV$1)</f>
        <v>0</v>
      </c>
      <c r="EW63" s="4">
        <f>SUMIFS(Purchase!$F:$F,Purchase!$A:$A,Waterfall!$A63,Purchase!$D:$D,Waterfall!$C63,Purchase!$C:$C,Waterfall!EW$1)</f>
        <v>0</v>
      </c>
      <c r="EX63" s="4">
        <f>SUMIFS(Purchase!$F:$F,Purchase!$A:$A,Waterfall!$A63,Purchase!$D:$D,Waterfall!$C63,Purchase!$C:$C,Waterfall!EX$1)</f>
        <v>0</v>
      </c>
      <c r="EY63" s="4">
        <f>SUMIFS(Purchase!$F:$F,Purchase!$A:$A,Waterfall!$A63,Purchase!$D:$D,Waterfall!$C63,Purchase!$C:$C,Waterfall!EY$1)</f>
        <v>0</v>
      </c>
      <c r="EZ63" s="4">
        <f>SUMIFS(Purchase!$F:$F,Purchase!$A:$A,Waterfall!$A63,Purchase!$D:$D,Waterfall!$C63,Purchase!$C:$C,Waterfall!EZ$1)</f>
        <v>0</v>
      </c>
      <c r="FA63" s="4">
        <f>SUMIFS(Purchase!$F:$F,Purchase!$A:$A,Waterfall!$A63,Purchase!$D:$D,Waterfall!$C63,Purchase!$C:$C,Waterfall!FA$1)</f>
        <v>0</v>
      </c>
      <c r="FB63" s="4">
        <f>SUMIFS(Purchase!$F:$F,Purchase!$A:$A,Waterfall!$A63,Purchase!$D:$D,Waterfall!$C63,Purchase!$C:$C,Waterfall!FB$1)</f>
        <v>0</v>
      </c>
      <c r="FC63" s="4">
        <f>SUMIFS(Purchase!$F:$F,Purchase!$A:$A,Waterfall!$A63,Purchase!$D:$D,Waterfall!$C63,Purchase!$C:$C,Waterfall!FC$1)</f>
        <v>0</v>
      </c>
      <c r="FD63" s="4">
        <f>SUMIFS(Purchase!$F:$F,Purchase!$A:$A,Waterfall!$A63,Purchase!$D:$D,Waterfall!$C63,Purchase!$C:$C,Waterfall!FD$1)</f>
        <v>0</v>
      </c>
      <c r="FE63" s="4">
        <f>SUMIFS(Purchase!$F:$F,Purchase!$A:$A,Waterfall!$A63,Purchase!$D:$D,Waterfall!$C63,Purchase!$C:$C,Waterfall!FE$1)</f>
        <v>0</v>
      </c>
      <c r="FF63" s="4">
        <f>SUMIFS(Purchase!$F:$F,Purchase!$A:$A,Waterfall!$A63,Purchase!$D:$D,Waterfall!$C63,Purchase!$C:$C,Waterfall!FF$1)</f>
        <v>0</v>
      </c>
      <c r="FG63" s="4">
        <f>SUMIFS(Purchase!$F:$F,Purchase!$A:$A,Waterfall!$A63,Purchase!$D:$D,Waterfall!$C63,Purchase!$C:$C,Waterfall!FG$1)</f>
        <v>0</v>
      </c>
      <c r="FH63" s="4">
        <f>SUMIFS(Purchase!$F:$F,Purchase!$A:$A,Waterfall!$A63,Purchase!$D:$D,Waterfall!$C63,Purchase!$C:$C,Waterfall!FH$1)</f>
        <v>0</v>
      </c>
      <c r="FI63" s="4">
        <f>SUMIFS(Purchase!$F:$F,Purchase!$A:$A,Waterfall!$A63,Purchase!$D:$D,Waterfall!$C63,Purchase!$C:$C,Waterfall!FI$1)</f>
        <v>0</v>
      </c>
      <c r="FJ63" s="4">
        <f>SUMIFS(Purchase!$F:$F,Purchase!$A:$A,Waterfall!$A63,Purchase!$D:$D,Waterfall!$C63,Purchase!$C:$C,Waterfall!FJ$1)</f>
        <v>0</v>
      </c>
      <c r="FK63" s="4">
        <f>SUMIFS(Purchase!$F:$F,Purchase!$A:$A,Waterfall!$A63,Purchase!$D:$D,Waterfall!$C63,Purchase!$C:$C,Waterfall!FK$1)</f>
        <v>0</v>
      </c>
      <c r="FL63" s="4">
        <f>SUMIFS(Purchase!$F:$F,Purchase!$A:$A,Waterfall!$A63,Purchase!$D:$D,Waterfall!$C63,Purchase!$C:$C,Waterfall!FL$1)</f>
        <v>0</v>
      </c>
      <c r="FM63" s="4">
        <f>SUMIFS(Purchase!$F:$F,Purchase!$A:$A,Waterfall!$A63,Purchase!$D:$D,Waterfall!$C63,Purchase!$C:$C,Waterfall!FM$1)</f>
        <v>0</v>
      </c>
      <c r="FN63" s="4">
        <f>SUMIFS(Purchase!$F:$F,Purchase!$A:$A,Waterfall!$A63,Purchase!$D:$D,Waterfall!$C63,Purchase!$C:$C,Waterfall!FN$1)</f>
        <v>0</v>
      </c>
      <c r="FO63" s="4">
        <f>SUMIFS(Purchase!$F:$F,Purchase!$A:$A,Waterfall!$A63,Purchase!$D:$D,Waterfall!$C63,Purchase!$C:$C,Waterfall!FO$1)</f>
        <v>0</v>
      </c>
      <c r="FP63" s="4">
        <f>SUMIFS(Purchase!$F:$F,Purchase!$A:$A,Waterfall!$A63,Purchase!$D:$D,Waterfall!$C63,Purchase!$C:$C,Waterfall!FP$1)</f>
        <v>0</v>
      </c>
      <c r="FQ63" s="4">
        <f>SUMIFS(Purchase!$F:$F,Purchase!$A:$A,Waterfall!$A63,Purchase!$D:$D,Waterfall!$C63,Purchase!$C:$C,Waterfall!FQ$1)</f>
        <v>0</v>
      </c>
      <c r="FR63" s="4">
        <f>SUMIFS(Purchase!$F:$F,Purchase!$A:$A,Waterfall!$A63,Purchase!$D:$D,Waterfall!$C63,Purchase!$C:$C,Waterfall!FR$1)</f>
        <v>0</v>
      </c>
      <c r="FS63" s="4">
        <f>SUMIFS(Purchase!$F:$F,Purchase!$A:$A,Waterfall!$A63,Purchase!$D:$D,Waterfall!$C63,Purchase!$C:$C,Waterfall!FS$1)</f>
        <v>0</v>
      </c>
      <c r="FT63" s="4">
        <f>SUMIFS(Purchase!$F:$F,Purchase!$A:$A,Waterfall!$A63,Purchase!$D:$D,Waterfall!$C63,Purchase!$C:$C,Waterfall!FT$1)</f>
        <v>0</v>
      </c>
      <c r="FU63" s="4">
        <f>SUMIFS(Purchase!$F:$F,Purchase!$A:$A,Waterfall!$A63,Purchase!$D:$D,Waterfall!$C63,Purchase!$C:$C,Waterfall!FU$1)</f>
        <v>0</v>
      </c>
      <c r="FV63" s="4">
        <f>SUMIFS(Purchase!$F:$F,Purchase!$A:$A,Waterfall!$A63,Purchase!$D:$D,Waterfall!$C63,Purchase!$C:$C,Waterfall!FV$1)</f>
        <v>0</v>
      </c>
      <c r="FW63" s="4">
        <f>SUMIFS(Purchase!$F:$F,Purchase!$A:$A,Waterfall!$A63,Purchase!$D:$D,Waterfall!$C63,Purchase!$C:$C,Waterfall!FW$1)</f>
        <v>0</v>
      </c>
      <c r="FX63" s="4">
        <f>SUMIFS(Purchase!$F:$F,Purchase!$A:$A,Waterfall!$A63,Purchase!$D:$D,Waterfall!$C63,Purchase!$C:$C,Waterfall!FX$1)</f>
        <v>0</v>
      </c>
      <c r="FY63" s="4">
        <f>SUMIFS(Purchase!$F:$F,Purchase!$A:$A,Waterfall!$A63,Purchase!$D:$D,Waterfall!$C63,Purchase!$C:$C,Waterfall!FY$1)</f>
        <v>0</v>
      </c>
      <c r="FZ63" s="4">
        <f>SUMIFS(Purchase!$F:$F,Purchase!$A:$A,Waterfall!$A63,Purchase!$D:$D,Waterfall!$C63,Purchase!$C:$C,Waterfall!FZ$1)</f>
        <v>0</v>
      </c>
      <c r="GA63" s="4">
        <f>SUMIFS(Purchase!$F:$F,Purchase!$A:$A,Waterfall!$A63,Purchase!$D:$D,Waterfall!$C63,Purchase!$C:$C,Waterfall!GA$1)</f>
        <v>0</v>
      </c>
      <c r="GB63" s="4">
        <f>SUMIFS(Purchase!$F:$F,Purchase!$A:$A,Waterfall!$A63,Purchase!$D:$D,Waterfall!$C63,Purchase!$C:$C,Waterfall!GB$1)</f>
        <v>0</v>
      </c>
      <c r="GC63" s="4">
        <f>SUMIFS(Purchase!$F:$F,Purchase!$A:$A,Waterfall!$A63,Purchase!$D:$D,Waterfall!$C63,Purchase!$C:$C,Waterfall!GC$1)</f>
        <v>0</v>
      </c>
      <c r="GD63" s="4">
        <f>SUMIFS(Purchase!$F:$F,Purchase!$A:$A,Waterfall!$A63,Purchase!$D:$D,Waterfall!$C63,Purchase!$C:$C,Waterfall!GD$1)</f>
        <v>0</v>
      </c>
      <c r="GE63" s="4">
        <f>SUMIFS(Purchase!$F:$F,Purchase!$A:$A,Waterfall!$A63,Purchase!$D:$D,Waterfall!$C63,Purchase!$C:$C,Waterfall!GE$1)</f>
        <v>0</v>
      </c>
      <c r="GF63" s="4">
        <f>SUMIFS(Purchase!$F:$F,Purchase!$A:$A,Waterfall!$A63,Purchase!$D:$D,Waterfall!$C63,Purchase!$C:$C,Waterfall!GF$1)</f>
        <v>0</v>
      </c>
      <c r="GG63" s="4">
        <f>SUMIFS(Purchase!$F:$F,Purchase!$A:$A,Waterfall!$A63,Purchase!$D:$D,Waterfall!$C63,Purchase!$C:$C,Waterfall!GG$1)</f>
        <v>0</v>
      </c>
      <c r="GH63" s="4">
        <f>SUMIFS(Purchase!$F:$F,Purchase!$A:$A,Waterfall!$A63,Purchase!$D:$D,Waterfall!$C63,Purchase!$C:$C,Waterfall!GH$1)</f>
        <v>0</v>
      </c>
      <c r="GI63" s="4">
        <f>SUMIFS(Purchase!$F:$F,Purchase!$A:$A,Waterfall!$A63,Purchase!$D:$D,Waterfall!$C63,Purchase!$C:$C,Waterfall!GI$1)</f>
        <v>0</v>
      </c>
    </row>
    <row r="64" spans="1:191" x14ac:dyDescent="0.35">
      <c r="A64" s="8">
        <f t="shared" si="3"/>
        <v>1</v>
      </c>
      <c r="B64" s="2" t="str">
        <f>VLOOKUP($A64,Centers!$B$1:$C$120,2,)</f>
        <v>GATE</v>
      </c>
      <c r="C64" s="3">
        <v>44941</v>
      </c>
      <c r="D64" s="4">
        <f>IF($A64=1,SUM(SUMIFS(Indent!$E:$E,Indent!$C:$C,Waterfall!$C64,Indent!$A:$A,Centers!$A$2),SUMIFS(Indent!$E:$E,Indent!$C:$C,Waterfall!$C64,Indent!$A:$A,Centers!$A$3),SUMIFS(Indent!$E:$E,Indent!$C:$C,Waterfall!$C64,Indent!$A:$A,Centers!$A$4),SUMIFS(Indent!$E:$E,Indent!$C:$C,Waterfall!$C64,Indent!$A:$A,Centers!$A$5),SUMIFS(Indent!$E:$E,Indent!$C:$C,Waterfall!$C64,Indent!$A:$A,Centers!$A$6),SUMIFS(Indent!$E:$E,Indent!$C:$C,Waterfall!$C64,Indent!$A:$A,Centers!$A$7),SUMIFS(Indent!$E:$E,Indent!$C:$C,Waterfall!$C64,Indent!$A:$A,Centers!$A$8)),SUMIFS(Indent!$E:$E,Indent!$C:$C,Waterfall!$C64,Indent!$A:$A,$A64))</f>
        <v>27909</v>
      </c>
      <c r="E64" s="4">
        <f>SUMIFS(Purchase!$F:$F,Purchase!$A:$A,Waterfall!$A64,Purchase!$D:$D,Waterfall!$C64,Purchase!$C:$C,Waterfall!E$1)</f>
        <v>0</v>
      </c>
      <c r="F64" s="4">
        <f>SUMIFS(Purchase!$F:$F,Purchase!$A:$A,Waterfall!$A64,Purchase!$D:$D,Waterfall!$C64,Purchase!$C:$C,Waterfall!F$1)</f>
        <v>0</v>
      </c>
      <c r="G64" s="4">
        <f>SUMIFS(Purchase!$F:$F,Purchase!$A:$A,Waterfall!$A64,Purchase!$D:$D,Waterfall!$C64,Purchase!$C:$C,Waterfall!G$1)</f>
        <v>0</v>
      </c>
      <c r="H64" s="4">
        <f>SUMIFS(Purchase!$F:$F,Purchase!$A:$A,Waterfall!$A64,Purchase!$D:$D,Waterfall!$C64,Purchase!$C:$C,Waterfall!H$1)</f>
        <v>0</v>
      </c>
      <c r="I64" s="4">
        <f>SUMIFS(Purchase!$F:$F,Purchase!$A:$A,Waterfall!$A64,Purchase!$D:$D,Waterfall!$C64,Purchase!$C:$C,Waterfall!I$1)</f>
        <v>0</v>
      </c>
      <c r="J64" s="4">
        <f>SUMIFS(Purchase!$F:$F,Purchase!$A:$A,Waterfall!$A64,Purchase!$D:$D,Waterfall!$C64,Purchase!$C:$C,Waterfall!J$1)</f>
        <v>0</v>
      </c>
      <c r="K64" s="4">
        <f>SUMIFS(Purchase!$F:$F,Purchase!$A:$A,Waterfall!$A64,Purchase!$D:$D,Waterfall!$C64,Purchase!$C:$C,Waterfall!K$1)</f>
        <v>0</v>
      </c>
      <c r="L64" s="4">
        <f>SUMIFS(Purchase!$F:$F,Purchase!$A:$A,Waterfall!$A64,Purchase!$D:$D,Waterfall!$C64,Purchase!$C:$C,Waterfall!L$1)</f>
        <v>0</v>
      </c>
      <c r="M64" s="4">
        <f>SUMIFS(Purchase!$F:$F,Purchase!$A:$A,Waterfall!$A64,Purchase!$D:$D,Waterfall!$C64,Purchase!$C:$C,Waterfall!M$1)</f>
        <v>0</v>
      </c>
      <c r="N64" s="4">
        <f>SUMIFS(Purchase!$F:$F,Purchase!$A:$A,Waterfall!$A64,Purchase!$D:$D,Waterfall!$C64,Purchase!$C:$C,Waterfall!N$1)</f>
        <v>0</v>
      </c>
      <c r="O64" s="4">
        <f>SUMIFS(Purchase!$F:$F,Purchase!$A:$A,Waterfall!$A64,Purchase!$D:$D,Waterfall!$C64,Purchase!$C:$C,Waterfall!O$1)</f>
        <v>0</v>
      </c>
      <c r="P64" s="4">
        <f>SUMIFS(Purchase!$F:$F,Purchase!$A:$A,Waterfall!$A64,Purchase!$D:$D,Waterfall!$C64,Purchase!$C:$C,Waterfall!P$1)</f>
        <v>0</v>
      </c>
      <c r="Q64" s="4">
        <f>SUMIFS(Purchase!$F:$F,Purchase!$A:$A,Waterfall!$A64,Purchase!$D:$D,Waterfall!$C64,Purchase!$C:$C,Waterfall!Q$1)</f>
        <v>0</v>
      </c>
      <c r="R64" s="4">
        <f>SUMIFS(Purchase!$F:$F,Purchase!$A:$A,Waterfall!$A64,Purchase!$D:$D,Waterfall!$C64,Purchase!$C:$C,Waterfall!R$1)</f>
        <v>0</v>
      </c>
      <c r="S64" s="4">
        <f>SUMIFS(Purchase!$F:$F,Purchase!$A:$A,Waterfall!$A64,Purchase!$D:$D,Waterfall!$C64,Purchase!$C:$C,Waterfall!S$1)</f>
        <v>0</v>
      </c>
      <c r="T64" s="4">
        <f>SUMIFS(Purchase!$F:$F,Purchase!$A:$A,Waterfall!$A64,Purchase!$D:$D,Waterfall!$C64,Purchase!$C:$C,Waterfall!T$1)</f>
        <v>0</v>
      </c>
      <c r="U64" s="4">
        <f>SUMIFS(Purchase!$F:$F,Purchase!$A:$A,Waterfall!$A64,Purchase!$D:$D,Waterfall!$C64,Purchase!$C:$C,Waterfall!U$1)</f>
        <v>0</v>
      </c>
      <c r="V64" s="4">
        <f>SUMIFS(Purchase!$F:$F,Purchase!$A:$A,Waterfall!$A64,Purchase!$D:$D,Waterfall!$C64,Purchase!$C:$C,Waterfall!V$1)</f>
        <v>0</v>
      </c>
      <c r="W64" s="4">
        <f>SUMIFS(Purchase!$F:$F,Purchase!$A:$A,Waterfall!$A64,Purchase!$D:$D,Waterfall!$C64,Purchase!$C:$C,Waterfall!W$1)</f>
        <v>0</v>
      </c>
      <c r="X64" s="4">
        <f>SUMIFS(Purchase!$F:$F,Purchase!$A:$A,Waterfall!$A64,Purchase!$D:$D,Waterfall!$C64,Purchase!$C:$C,Waterfall!X$1)</f>
        <v>0</v>
      </c>
      <c r="Y64" s="4">
        <f>SUMIFS(Purchase!$F:$F,Purchase!$A:$A,Waterfall!$A64,Purchase!$D:$D,Waterfall!$C64,Purchase!$C:$C,Waterfall!Y$1)</f>
        <v>0</v>
      </c>
      <c r="Z64" s="4">
        <f>SUMIFS(Purchase!$F:$F,Purchase!$A:$A,Waterfall!$A64,Purchase!$D:$D,Waterfall!$C64,Purchase!$C:$C,Waterfall!Z$1)</f>
        <v>0</v>
      </c>
      <c r="AA64" s="4">
        <f>SUMIFS(Purchase!$F:$F,Purchase!$A:$A,Waterfall!$A64,Purchase!$D:$D,Waterfall!$C64,Purchase!$C:$C,Waterfall!AA$1)</f>
        <v>0</v>
      </c>
      <c r="AB64" s="4">
        <f>SUMIFS(Purchase!$F:$F,Purchase!$A:$A,Waterfall!$A64,Purchase!$D:$D,Waterfall!$C64,Purchase!$C:$C,Waterfall!AB$1)</f>
        <v>0</v>
      </c>
      <c r="AC64" s="4">
        <f>SUMIFS(Purchase!$F:$F,Purchase!$A:$A,Waterfall!$A64,Purchase!$D:$D,Waterfall!$C64,Purchase!$C:$C,Waterfall!AC$1)</f>
        <v>0</v>
      </c>
      <c r="AD64" s="4">
        <f>SUMIFS(Purchase!$F:$F,Purchase!$A:$A,Waterfall!$A64,Purchase!$D:$D,Waterfall!$C64,Purchase!$C:$C,Waterfall!AD$1)</f>
        <v>0</v>
      </c>
      <c r="AE64" s="4">
        <f>SUMIFS(Purchase!$F:$F,Purchase!$A:$A,Waterfall!$A64,Purchase!$D:$D,Waterfall!$C64,Purchase!$C:$C,Waterfall!AE$1)</f>
        <v>0</v>
      </c>
      <c r="AF64" s="4">
        <f>SUMIFS(Purchase!$F:$F,Purchase!$A:$A,Waterfall!$A64,Purchase!$D:$D,Waterfall!$C64,Purchase!$C:$C,Waterfall!AF$1)</f>
        <v>0</v>
      </c>
      <c r="AG64" s="4">
        <f>SUMIFS(Purchase!$F:$F,Purchase!$A:$A,Waterfall!$A64,Purchase!$D:$D,Waterfall!$C64,Purchase!$C:$C,Waterfall!AG$1)</f>
        <v>0</v>
      </c>
      <c r="AH64" s="4">
        <f>SUMIFS(Purchase!$F:$F,Purchase!$A:$A,Waterfall!$A64,Purchase!$D:$D,Waterfall!$C64,Purchase!$C:$C,Waterfall!AH$1)</f>
        <v>0</v>
      </c>
      <c r="AI64" s="4">
        <f>SUMIFS(Purchase!$F:$F,Purchase!$A:$A,Waterfall!$A64,Purchase!$D:$D,Waterfall!$C64,Purchase!$C:$C,Waterfall!AI$1)</f>
        <v>0</v>
      </c>
      <c r="AJ64" s="4">
        <f>SUMIFS(Purchase!$F:$F,Purchase!$A:$A,Waterfall!$A64,Purchase!$D:$D,Waterfall!$C64,Purchase!$C:$C,Waterfall!AJ$1)</f>
        <v>0</v>
      </c>
      <c r="AK64" s="4">
        <f>SUMIFS(Purchase!$F:$F,Purchase!$A:$A,Waterfall!$A64,Purchase!$D:$D,Waterfall!$C64,Purchase!$C:$C,Waterfall!AK$1)</f>
        <v>0</v>
      </c>
      <c r="AL64" s="4">
        <f>SUMIFS(Purchase!$F:$F,Purchase!$A:$A,Waterfall!$A64,Purchase!$D:$D,Waterfall!$C64,Purchase!$C:$C,Waterfall!AL$1)</f>
        <v>0</v>
      </c>
      <c r="AM64" s="4">
        <f>SUMIFS(Purchase!$F:$F,Purchase!$A:$A,Waterfall!$A64,Purchase!$D:$D,Waterfall!$C64,Purchase!$C:$C,Waterfall!AM$1)</f>
        <v>0</v>
      </c>
      <c r="AN64" s="4">
        <f>SUMIFS(Purchase!$F:$F,Purchase!$A:$A,Waterfall!$A64,Purchase!$D:$D,Waterfall!$C64,Purchase!$C:$C,Waterfall!AN$1)</f>
        <v>0</v>
      </c>
      <c r="AO64" s="4">
        <f>SUMIFS(Purchase!$F:$F,Purchase!$A:$A,Waterfall!$A64,Purchase!$D:$D,Waterfall!$C64,Purchase!$C:$C,Waterfall!AO$1)</f>
        <v>0</v>
      </c>
      <c r="AP64" s="4">
        <f>SUMIFS(Purchase!$F:$F,Purchase!$A:$A,Waterfall!$A64,Purchase!$D:$D,Waterfall!$C64,Purchase!$C:$C,Waterfall!AP$1)</f>
        <v>0</v>
      </c>
      <c r="AQ64" s="4">
        <f>SUMIFS(Purchase!$F:$F,Purchase!$A:$A,Waterfall!$A64,Purchase!$D:$D,Waterfall!$C64,Purchase!$C:$C,Waterfall!AQ$1)</f>
        <v>0</v>
      </c>
      <c r="AR64" s="4">
        <f>SUMIFS(Purchase!$F:$F,Purchase!$A:$A,Waterfall!$A64,Purchase!$D:$D,Waterfall!$C64,Purchase!$C:$C,Waterfall!AR$1)</f>
        <v>0</v>
      </c>
      <c r="AS64" s="4">
        <f>SUMIFS(Purchase!$F:$F,Purchase!$A:$A,Waterfall!$A64,Purchase!$D:$D,Waterfall!$C64,Purchase!$C:$C,Waterfall!AS$1)</f>
        <v>0</v>
      </c>
      <c r="AT64" s="4">
        <f>SUMIFS(Purchase!$F:$F,Purchase!$A:$A,Waterfall!$A64,Purchase!$D:$D,Waterfall!$C64,Purchase!$C:$C,Waterfall!AT$1)</f>
        <v>0</v>
      </c>
      <c r="AU64" s="4">
        <f>SUMIFS(Purchase!$F:$F,Purchase!$A:$A,Waterfall!$A64,Purchase!$D:$D,Waterfall!$C64,Purchase!$C:$C,Waterfall!AU$1)</f>
        <v>0</v>
      </c>
      <c r="AV64" s="4">
        <f>SUMIFS(Purchase!$F:$F,Purchase!$A:$A,Waterfall!$A64,Purchase!$D:$D,Waterfall!$C64,Purchase!$C:$C,Waterfall!AV$1)</f>
        <v>0</v>
      </c>
      <c r="AW64" s="4">
        <f>SUMIFS(Purchase!$F:$F,Purchase!$A:$A,Waterfall!$A64,Purchase!$D:$D,Waterfall!$C64,Purchase!$C:$C,Waterfall!AW$1)</f>
        <v>0</v>
      </c>
      <c r="AX64" s="4">
        <f>SUMIFS(Purchase!$F:$F,Purchase!$A:$A,Waterfall!$A64,Purchase!$D:$D,Waterfall!$C64,Purchase!$C:$C,Waterfall!AX$1)</f>
        <v>0</v>
      </c>
      <c r="AY64" s="4">
        <f>SUMIFS(Purchase!$F:$F,Purchase!$A:$A,Waterfall!$A64,Purchase!$D:$D,Waterfall!$C64,Purchase!$C:$C,Waterfall!AY$1)</f>
        <v>0</v>
      </c>
      <c r="AZ64" s="4">
        <f>SUMIFS(Purchase!$F:$F,Purchase!$A:$A,Waterfall!$A64,Purchase!$D:$D,Waterfall!$C64,Purchase!$C:$C,Waterfall!AZ$1)</f>
        <v>0</v>
      </c>
      <c r="BA64" s="4">
        <f>SUMIFS(Purchase!$F:$F,Purchase!$A:$A,Waterfall!$A64,Purchase!$D:$D,Waterfall!$C64,Purchase!$C:$C,Waterfall!BA$1)</f>
        <v>0</v>
      </c>
      <c r="BB64" s="4">
        <f>SUMIFS(Purchase!$F:$F,Purchase!$A:$A,Waterfall!$A64,Purchase!$D:$D,Waterfall!$C64,Purchase!$C:$C,Waterfall!BB$1)</f>
        <v>0</v>
      </c>
      <c r="BC64" s="4">
        <f>SUMIFS(Purchase!$F:$F,Purchase!$A:$A,Waterfall!$A64,Purchase!$D:$D,Waterfall!$C64,Purchase!$C:$C,Waterfall!BC$1)</f>
        <v>0</v>
      </c>
      <c r="BD64" s="4">
        <f>SUMIFS(Purchase!$F:$F,Purchase!$A:$A,Waterfall!$A64,Purchase!$D:$D,Waterfall!$C64,Purchase!$C:$C,Waterfall!BD$1)</f>
        <v>0</v>
      </c>
      <c r="BE64" s="4">
        <f>SUMIFS(Purchase!$F:$F,Purchase!$A:$A,Waterfall!$A64,Purchase!$D:$D,Waterfall!$C64,Purchase!$C:$C,Waterfall!BE$1)</f>
        <v>0</v>
      </c>
      <c r="BF64" s="4">
        <f>SUMIFS(Purchase!$F:$F,Purchase!$A:$A,Waterfall!$A64,Purchase!$D:$D,Waterfall!$C64,Purchase!$C:$C,Waterfall!BF$1)</f>
        <v>0</v>
      </c>
      <c r="BG64" s="4">
        <f>SUMIFS(Purchase!$F:$F,Purchase!$A:$A,Waterfall!$A64,Purchase!$D:$D,Waterfall!$C64,Purchase!$C:$C,Waterfall!BG$1)</f>
        <v>0</v>
      </c>
      <c r="BH64" s="4">
        <f>SUMIFS(Purchase!$F:$F,Purchase!$A:$A,Waterfall!$A64,Purchase!$D:$D,Waterfall!$C64,Purchase!$C:$C,Waterfall!BH$1)</f>
        <v>0</v>
      </c>
      <c r="BI64" s="4">
        <f>SUMIFS(Purchase!$F:$F,Purchase!$A:$A,Waterfall!$A64,Purchase!$D:$D,Waterfall!$C64,Purchase!$C:$C,Waterfall!BI$1)</f>
        <v>0</v>
      </c>
      <c r="BJ64" s="4">
        <f>SUMIFS(Purchase!$F:$F,Purchase!$A:$A,Waterfall!$A64,Purchase!$D:$D,Waterfall!$C64,Purchase!$C:$C,Waterfall!BJ$1)</f>
        <v>0</v>
      </c>
      <c r="BK64" s="4">
        <f>SUMIFS(Purchase!$F:$F,Purchase!$A:$A,Waterfall!$A64,Purchase!$D:$D,Waterfall!$C64,Purchase!$C:$C,Waterfall!BK$1)</f>
        <v>0</v>
      </c>
      <c r="BL64" s="4">
        <f>SUMIFS(Purchase!$F:$F,Purchase!$A:$A,Waterfall!$A64,Purchase!$D:$D,Waterfall!$C64,Purchase!$C:$C,Waterfall!BL$1)</f>
        <v>0</v>
      </c>
      <c r="BM64" s="4">
        <f>SUMIFS(Purchase!$F:$F,Purchase!$A:$A,Waterfall!$A64,Purchase!$D:$D,Waterfall!$C64,Purchase!$C:$C,Waterfall!BM$1)</f>
        <v>24.85</v>
      </c>
      <c r="BN64" s="4">
        <f>SUMIFS(Purchase!$F:$F,Purchase!$A:$A,Waterfall!$A64,Purchase!$D:$D,Waterfall!$C64,Purchase!$C:$C,Waterfall!BN$1)</f>
        <v>9349.99</v>
      </c>
      <c r="BO64" s="4">
        <f>SUMIFS(Purchase!$F:$F,Purchase!$A:$A,Waterfall!$A64,Purchase!$D:$D,Waterfall!$C64,Purchase!$C:$C,Waterfall!BO$1)</f>
        <v>8202.49</v>
      </c>
      <c r="BP64" s="4">
        <f>SUMIFS(Purchase!$F:$F,Purchase!$A:$A,Waterfall!$A64,Purchase!$D:$D,Waterfall!$C64,Purchase!$C:$C,Waterfall!BP$1)</f>
        <v>6833.51</v>
      </c>
      <c r="BQ64" s="4">
        <f>SUMIFS(Purchase!$F:$F,Purchase!$A:$A,Waterfall!$A64,Purchase!$D:$D,Waterfall!$C64,Purchase!$C:$C,Waterfall!BQ$1)</f>
        <v>4602.5200000000004</v>
      </c>
      <c r="BR64" s="4">
        <f>SUMIFS(Purchase!$F:$F,Purchase!$A:$A,Waterfall!$A64,Purchase!$D:$D,Waterfall!$C64,Purchase!$C:$C,Waterfall!BR$1)</f>
        <v>1227.5999999999999</v>
      </c>
      <c r="BS64" s="4">
        <f>SUMIFS(Purchase!$F:$F,Purchase!$A:$A,Waterfall!$A64,Purchase!$D:$D,Waterfall!$C64,Purchase!$C:$C,Waterfall!BS$1)</f>
        <v>0</v>
      </c>
      <c r="BT64" s="4">
        <f>SUMIFS(Purchase!$F:$F,Purchase!$A:$A,Waterfall!$A64,Purchase!$D:$D,Waterfall!$C64,Purchase!$C:$C,Waterfall!BT$1)</f>
        <v>0</v>
      </c>
      <c r="BU64" s="4">
        <f>SUMIFS(Purchase!$F:$F,Purchase!$A:$A,Waterfall!$A64,Purchase!$D:$D,Waterfall!$C64,Purchase!$C:$C,Waterfall!BU$1)</f>
        <v>0</v>
      </c>
      <c r="BV64" s="4">
        <f>SUMIFS(Purchase!$F:$F,Purchase!$A:$A,Waterfall!$A64,Purchase!$D:$D,Waterfall!$C64,Purchase!$C:$C,Waterfall!BV$1)</f>
        <v>0</v>
      </c>
      <c r="BW64" s="4">
        <f>SUMIFS(Purchase!$F:$F,Purchase!$A:$A,Waterfall!$A64,Purchase!$D:$D,Waterfall!$C64,Purchase!$C:$C,Waterfall!BW$1)</f>
        <v>0</v>
      </c>
      <c r="BX64" s="4">
        <f>SUMIFS(Purchase!$F:$F,Purchase!$A:$A,Waterfall!$A64,Purchase!$D:$D,Waterfall!$C64,Purchase!$C:$C,Waterfall!BX$1)</f>
        <v>0</v>
      </c>
      <c r="BY64" s="4">
        <f>SUMIFS(Purchase!$F:$F,Purchase!$A:$A,Waterfall!$A64,Purchase!$D:$D,Waterfall!$C64,Purchase!$C:$C,Waterfall!BY$1)</f>
        <v>0</v>
      </c>
      <c r="BZ64" s="4">
        <f>SUMIFS(Purchase!$F:$F,Purchase!$A:$A,Waterfall!$A64,Purchase!$D:$D,Waterfall!$C64,Purchase!$C:$C,Waterfall!BZ$1)</f>
        <v>0</v>
      </c>
      <c r="CA64" s="4">
        <f>SUMIFS(Purchase!$F:$F,Purchase!$A:$A,Waterfall!$A64,Purchase!$D:$D,Waterfall!$C64,Purchase!$C:$C,Waterfall!CA$1)</f>
        <v>0</v>
      </c>
      <c r="CB64" s="4">
        <f>SUMIFS(Purchase!$F:$F,Purchase!$A:$A,Waterfall!$A64,Purchase!$D:$D,Waterfall!$C64,Purchase!$C:$C,Waterfall!CB$1)</f>
        <v>0</v>
      </c>
      <c r="CC64" s="4">
        <f>SUMIFS(Purchase!$F:$F,Purchase!$A:$A,Waterfall!$A64,Purchase!$D:$D,Waterfall!$C64,Purchase!$C:$C,Waterfall!CC$1)</f>
        <v>0</v>
      </c>
      <c r="CD64" s="4">
        <f>SUMIFS(Purchase!$F:$F,Purchase!$A:$A,Waterfall!$A64,Purchase!$D:$D,Waterfall!$C64,Purchase!$C:$C,Waterfall!CD$1)</f>
        <v>0</v>
      </c>
      <c r="CE64" s="4">
        <f>SUMIFS(Purchase!$F:$F,Purchase!$A:$A,Waterfall!$A64,Purchase!$D:$D,Waterfall!$C64,Purchase!$C:$C,Waterfall!CE$1)</f>
        <v>0</v>
      </c>
      <c r="CF64" s="4">
        <f>SUMIFS(Purchase!$F:$F,Purchase!$A:$A,Waterfall!$A64,Purchase!$D:$D,Waterfall!$C64,Purchase!$C:$C,Waterfall!CF$1)</f>
        <v>0</v>
      </c>
      <c r="CG64" s="4">
        <f>SUMIFS(Purchase!$F:$F,Purchase!$A:$A,Waterfall!$A64,Purchase!$D:$D,Waterfall!$C64,Purchase!$C:$C,Waterfall!CG$1)</f>
        <v>0</v>
      </c>
      <c r="CH64" s="4">
        <f>SUMIFS(Purchase!$F:$F,Purchase!$A:$A,Waterfall!$A64,Purchase!$D:$D,Waterfall!$C64,Purchase!$C:$C,Waterfall!CH$1)</f>
        <v>0</v>
      </c>
      <c r="CI64" s="4">
        <f>SUMIFS(Purchase!$F:$F,Purchase!$A:$A,Waterfall!$A64,Purchase!$D:$D,Waterfall!$C64,Purchase!$C:$C,Waterfall!CI$1)</f>
        <v>0</v>
      </c>
      <c r="CJ64" s="4">
        <f>SUMIFS(Purchase!$F:$F,Purchase!$A:$A,Waterfall!$A64,Purchase!$D:$D,Waterfall!$C64,Purchase!$C:$C,Waterfall!CJ$1)</f>
        <v>0</v>
      </c>
      <c r="CK64" s="4">
        <f>SUMIFS(Purchase!$F:$F,Purchase!$A:$A,Waterfall!$A64,Purchase!$D:$D,Waterfall!$C64,Purchase!$C:$C,Waterfall!CK$1)</f>
        <v>0</v>
      </c>
      <c r="CL64" s="4">
        <f>SUMIFS(Purchase!$F:$F,Purchase!$A:$A,Waterfall!$A64,Purchase!$D:$D,Waterfall!$C64,Purchase!$C:$C,Waterfall!CL$1)</f>
        <v>0</v>
      </c>
      <c r="CM64" s="4">
        <f>SUMIFS(Purchase!$F:$F,Purchase!$A:$A,Waterfall!$A64,Purchase!$D:$D,Waterfall!$C64,Purchase!$C:$C,Waterfall!CM$1)</f>
        <v>0</v>
      </c>
      <c r="CN64" s="4">
        <f>SUMIFS(Purchase!$F:$F,Purchase!$A:$A,Waterfall!$A64,Purchase!$D:$D,Waterfall!$C64,Purchase!$C:$C,Waterfall!CN$1)</f>
        <v>0</v>
      </c>
      <c r="CO64" s="4">
        <f>SUMIFS(Purchase!$F:$F,Purchase!$A:$A,Waterfall!$A64,Purchase!$D:$D,Waterfall!$C64,Purchase!$C:$C,Waterfall!CO$1)</f>
        <v>0</v>
      </c>
      <c r="CP64" s="4">
        <f>SUMIFS(Purchase!$F:$F,Purchase!$A:$A,Waterfall!$A64,Purchase!$D:$D,Waterfall!$C64,Purchase!$C:$C,Waterfall!CP$1)</f>
        <v>0</v>
      </c>
      <c r="CQ64" s="4">
        <f>SUMIFS(Purchase!$F:$F,Purchase!$A:$A,Waterfall!$A64,Purchase!$D:$D,Waterfall!$C64,Purchase!$C:$C,Waterfall!CQ$1)</f>
        <v>0</v>
      </c>
      <c r="CR64" s="4">
        <f>SUMIFS(Purchase!$F:$F,Purchase!$A:$A,Waterfall!$A64,Purchase!$D:$D,Waterfall!$C64,Purchase!$C:$C,Waterfall!CR$1)</f>
        <v>0</v>
      </c>
      <c r="CS64" s="4">
        <f>SUMIFS(Purchase!$F:$F,Purchase!$A:$A,Waterfall!$A64,Purchase!$D:$D,Waterfall!$C64,Purchase!$C:$C,Waterfall!CS$1)</f>
        <v>0</v>
      </c>
      <c r="CT64" s="4">
        <f>SUMIFS(Purchase!$F:$F,Purchase!$A:$A,Waterfall!$A64,Purchase!$D:$D,Waterfall!$C64,Purchase!$C:$C,Waterfall!CT$1)</f>
        <v>0</v>
      </c>
      <c r="CU64" s="4">
        <f>SUMIFS(Purchase!$F:$F,Purchase!$A:$A,Waterfall!$A64,Purchase!$D:$D,Waterfall!$C64,Purchase!$C:$C,Waterfall!CU$1)</f>
        <v>0</v>
      </c>
      <c r="CV64" s="4">
        <f>SUMIFS(Purchase!$F:$F,Purchase!$A:$A,Waterfall!$A64,Purchase!$D:$D,Waterfall!$C64,Purchase!$C:$C,Waterfall!CV$1)</f>
        <v>0</v>
      </c>
      <c r="CW64" s="4">
        <f>SUMIFS(Purchase!$F:$F,Purchase!$A:$A,Waterfall!$A64,Purchase!$D:$D,Waterfall!$C64,Purchase!$C:$C,Waterfall!CW$1)</f>
        <v>0</v>
      </c>
      <c r="CX64" s="4">
        <f>SUMIFS(Purchase!$F:$F,Purchase!$A:$A,Waterfall!$A64,Purchase!$D:$D,Waterfall!$C64,Purchase!$C:$C,Waterfall!CX$1)</f>
        <v>0</v>
      </c>
      <c r="CY64" s="4">
        <f>SUMIFS(Purchase!$F:$F,Purchase!$A:$A,Waterfall!$A64,Purchase!$D:$D,Waterfall!$C64,Purchase!$C:$C,Waterfall!CY$1)</f>
        <v>0</v>
      </c>
      <c r="CZ64" s="4">
        <f>SUMIFS(Purchase!$F:$F,Purchase!$A:$A,Waterfall!$A64,Purchase!$D:$D,Waterfall!$C64,Purchase!$C:$C,Waterfall!CZ$1)</f>
        <v>0</v>
      </c>
      <c r="DA64" s="4">
        <f>SUMIFS(Purchase!$F:$F,Purchase!$A:$A,Waterfall!$A64,Purchase!$D:$D,Waterfall!$C64,Purchase!$C:$C,Waterfall!DA$1)</f>
        <v>0</v>
      </c>
      <c r="DB64" s="4">
        <f>SUMIFS(Purchase!$F:$F,Purchase!$A:$A,Waterfall!$A64,Purchase!$D:$D,Waterfall!$C64,Purchase!$C:$C,Waterfall!DB$1)</f>
        <v>0</v>
      </c>
      <c r="DC64" s="4">
        <f>SUMIFS(Purchase!$F:$F,Purchase!$A:$A,Waterfall!$A64,Purchase!$D:$D,Waterfall!$C64,Purchase!$C:$C,Waterfall!DC$1)</f>
        <v>0</v>
      </c>
      <c r="DD64" s="4">
        <f>SUMIFS(Purchase!$F:$F,Purchase!$A:$A,Waterfall!$A64,Purchase!$D:$D,Waterfall!$C64,Purchase!$C:$C,Waterfall!DD$1)</f>
        <v>0</v>
      </c>
      <c r="DE64" s="4">
        <f>SUMIFS(Purchase!$F:$F,Purchase!$A:$A,Waterfall!$A64,Purchase!$D:$D,Waterfall!$C64,Purchase!$C:$C,Waterfall!DE$1)</f>
        <v>0</v>
      </c>
      <c r="DF64" s="4">
        <f>SUMIFS(Purchase!$F:$F,Purchase!$A:$A,Waterfall!$A64,Purchase!$D:$D,Waterfall!$C64,Purchase!$C:$C,Waterfall!DF$1)</f>
        <v>0</v>
      </c>
      <c r="DG64" s="4">
        <f>SUMIFS(Purchase!$F:$F,Purchase!$A:$A,Waterfall!$A64,Purchase!$D:$D,Waterfall!$C64,Purchase!$C:$C,Waterfall!DG$1)</f>
        <v>0</v>
      </c>
      <c r="DH64" s="4">
        <f>SUMIFS(Purchase!$F:$F,Purchase!$A:$A,Waterfall!$A64,Purchase!$D:$D,Waterfall!$C64,Purchase!$C:$C,Waterfall!DH$1)</f>
        <v>0</v>
      </c>
      <c r="DI64" s="4">
        <f>SUMIFS(Purchase!$F:$F,Purchase!$A:$A,Waterfall!$A64,Purchase!$D:$D,Waterfall!$C64,Purchase!$C:$C,Waterfall!DI$1)</f>
        <v>0</v>
      </c>
      <c r="DJ64" s="4">
        <f>SUMIFS(Purchase!$F:$F,Purchase!$A:$A,Waterfall!$A64,Purchase!$D:$D,Waterfall!$C64,Purchase!$C:$C,Waterfall!DJ$1)</f>
        <v>0</v>
      </c>
      <c r="DK64" s="4">
        <f>SUMIFS(Purchase!$F:$F,Purchase!$A:$A,Waterfall!$A64,Purchase!$D:$D,Waterfall!$C64,Purchase!$C:$C,Waterfall!DK$1)</f>
        <v>0</v>
      </c>
      <c r="DL64" s="4">
        <f>SUMIFS(Purchase!$F:$F,Purchase!$A:$A,Waterfall!$A64,Purchase!$D:$D,Waterfall!$C64,Purchase!$C:$C,Waterfall!DL$1)</f>
        <v>0</v>
      </c>
      <c r="DM64" s="4">
        <f>SUMIFS(Purchase!$F:$F,Purchase!$A:$A,Waterfall!$A64,Purchase!$D:$D,Waterfall!$C64,Purchase!$C:$C,Waterfall!DM$1)</f>
        <v>0</v>
      </c>
      <c r="DN64" s="4">
        <f>SUMIFS(Purchase!$F:$F,Purchase!$A:$A,Waterfall!$A64,Purchase!$D:$D,Waterfall!$C64,Purchase!$C:$C,Waterfall!DN$1)</f>
        <v>0</v>
      </c>
      <c r="DO64" s="4">
        <f>SUMIFS(Purchase!$F:$F,Purchase!$A:$A,Waterfall!$A64,Purchase!$D:$D,Waterfall!$C64,Purchase!$C:$C,Waterfall!DO$1)</f>
        <v>0</v>
      </c>
      <c r="DP64" s="4">
        <f>SUMIFS(Purchase!$F:$F,Purchase!$A:$A,Waterfall!$A64,Purchase!$D:$D,Waterfall!$C64,Purchase!$C:$C,Waterfall!DP$1)</f>
        <v>0</v>
      </c>
      <c r="DQ64" s="4">
        <f>SUMIFS(Purchase!$F:$F,Purchase!$A:$A,Waterfall!$A64,Purchase!$D:$D,Waterfall!$C64,Purchase!$C:$C,Waterfall!DQ$1)</f>
        <v>0</v>
      </c>
      <c r="DR64" s="4">
        <f>SUMIFS(Purchase!$F:$F,Purchase!$A:$A,Waterfall!$A64,Purchase!$D:$D,Waterfall!$C64,Purchase!$C:$C,Waterfall!DR$1)</f>
        <v>0</v>
      </c>
      <c r="DS64" s="4">
        <f>SUMIFS(Purchase!$F:$F,Purchase!$A:$A,Waterfall!$A64,Purchase!$D:$D,Waterfall!$C64,Purchase!$C:$C,Waterfall!DS$1)</f>
        <v>0</v>
      </c>
      <c r="DT64" s="4">
        <f>SUMIFS(Purchase!$F:$F,Purchase!$A:$A,Waterfall!$A64,Purchase!$D:$D,Waterfall!$C64,Purchase!$C:$C,Waterfall!DT$1)</f>
        <v>0</v>
      </c>
      <c r="DU64" s="4">
        <f>SUMIFS(Purchase!$F:$F,Purchase!$A:$A,Waterfall!$A64,Purchase!$D:$D,Waterfall!$C64,Purchase!$C:$C,Waterfall!DU$1)</f>
        <v>0</v>
      </c>
      <c r="DV64" s="4">
        <f>SUMIFS(Purchase!$F:$F,Purchase!$A:$A,Waterfall!$A64,Purchase!$D:$D,Waterfall!$C64,Purchase!$C:$C,Waterfall!DV$1)</f>
        <v>0</v>
      </c>
      <c r="DW64" s="4">
        <f>SUMIFS(Purchase!$F:$F,Purchase!$A:$A,Waterfall!$A64,Purchase!$D:$D,Waterfall!$C64,Purchase!$C:$C,Waterfall!DW$1)</f>
        <v>0</v>
      </c>
      <c r="DX64" s="4">
        <f>SUMIFS(Purchase!$F:$F,Purchase!$A:$A,Waterfall!$A64,Purchase!$D:$D,Waterfall!$C64,Purchase!$C:$C,Waterfall!DX$1)</f>
        <v>0</v>
      </c>
      <c r="DY64" s="4">
        <f>SUMIFS(Purchase!$F:$F,Purchase!$A:$A,Waterfall!$A64,Purchase!$D:$D,Waterfall!$C64,Purchase!$C:$C,Waterfall!DY$1)</f>
        <v>0</v>
      </c>
      <c r="DZ64" s="4">
        <f>SUMIFS(Purchase!$F:$F,Purchase!$A:$A,Waterfall!$A64,Purchase!$D:$D,Waterfall!$C64,Purchase!$C:$C,Waterfall!DZ$1)</f>
        <v>0</v>
      </c>
      <c r="EA64" s="4">
        <f>SUMIFS(Purchase!$F:$F,Purchase!$A:$A,Waterfall!$A64,Purchase!$D:$D,Waterfall!$C64,Purchase!$C:$C,Waterfall!EA$1)</f>
        <v>0</v>
      </c>
      <c r="EB64" s="4">
        <f>SUMIFS(Purchase!$F:$F,Purchase!$A:$A,Waterfall!$A64,Purchase!$D:$D,Waterfall!$C64,Purchase!$C:$C,Waterfall!EB$1)</f>
        <v>0</v>
      </c>
      <c r="EC64" s="4">
        <f>SUMIFS(Purchase!$F:$F,Purchase!$A:$A,Waterfall!$A64,Purchase!$D:$D,Waterfall!$C64,Purchase!$C:$C,Waterfall!EC$1)</f>
        <v>0</v>
      </c>
      <c r="ED64" s="4">
        <f>SUMIFS(Purchase!$F:$F,Purchase!$A:$A,Waterfall!$A64,Purchase!$D:$D,Waterfall!$C64,Purchase!$C:$C,Waterfall!ED$1)</f>
        <v>0</v>
      </c>
      <c r="EE64" s="4">
        <f>SUMIFS(Purchase!$F:$F,Purchase!$A:$A,Waterfall!$A64,Purchase!$D:$D,Waterfall!$C64,Purchase!$C:$C,Waterfall!EE$1)</f>
        <v>0</v>
      </c>
      <c r="EF64" s="4">
        <f>SUMIFS(Purchase!$F:$F,Purchase!$A:$A,Waterfall!$A64,Purchase!$D:$D,Waterfall!$C64,Purchase!$C:$C,Waterfall!EF$1)</f>
        <v>0</v>
      </c>
      <c r="EG64" s="4">
        <f>SUMIFS(Purchase!$F:$F,Purchase!$A:$A,Waterfall!$A64,Purchase!$D:$D,Waterfall!$C64,Purchase!$C:$C,Waterfall!EG$1)</f>
        <v>0</v>
      </c>
      <c r="EH64" s="4">
        <f>SUMIFS(Purchase!$F:$F,Purchase!$A:$A,Waterfall!$A64,Purchase!$D:$D,Waterfall!$C64,Purchase!$C:$C,Waterfall!EH$1)</f>
        <v>0</v>
      </c>
      <c r="EI64" s="4">
        <f>SUMIFS(Purchase!$F:$F,Purchase!$A:$A,Waterfall!$A64,Purchase!$D:$D,Waterfall!$C64,Purchase!$C:$C,Waterfall!EI$1)</f>
        <v>0</v>
      </c>
      <c r="EJ64" s="4">
        <f>SUMIFS(Purchase!$F:$F,Purchase!$A:$A,Waterfall!$A64,Purchase!$D:$D,Waterfall!$C64,Purchase!$C:$C,Waterfall!EJ$1)</f>
        <v>0</v>
      </c>
      <c r="EK64" s="4">
        <f>SUMIFS(Purchase!$F:$F,Purchase!$A:$A,Waterfall!$A64,Purchase!$D:$D,Waterfall!$C64,Purchase!$C:$C,Waterfall!EK$1)</f>
        <v>0</v>
      </c>
      <c r="EL64" s="4">
        <f>SUMIFS(Purchase!$F:$F,Purchase!$A:$A,Waterfall!$A64,Purchase!$D:$D,Waterfall!$C64,Purchase!$C:$C,Waterfall!EL$1)</f>
        <v>0</v>
      </c>
      <c r="EM64" s="4">
        <f>SUMIFS(Purchase!$F:$F,Purchase!$A:$A,Waterfall!$A64,Purchase!$D:$D,Waterfall!$C64,Purchase!$C:$C,Waterfall!EM$1)</f>
        <v>0</v>
      </c>
      <c r="EN64" s="4">
        <f>SUMIFS(Purchase!$F:$F,Purchase!$A:$A,Waterfall!$A64,Purchase!$D:$D,Waterfall!$C64,Purchase!$C:$C,Waterfall!EN$1)</f>
        <v>0</v>
      </c>
      <c r="EO64" s="4">
        <f>SUMIFS(Purchase!$F:$F,Purchase!$A:$A,Waterfall!$A64,Purchase!$D:$D,Waterfall!$C64,Purchase!$C:$C,Waterfall!EO$1)</f>
        <v>0</v>
      </c>
      <c r="EP64" s="4">
        <f>SUMIFS(Purchase!$F:$F,Purchase!$A:$A,Waterfall!$A64,Purchase!$D:$D,Waterfall!$C64,Purchase!$C:$C,Waterfall!EP$1)</f>
        <v>0</v>
      </c>
      <c r="EQ64" s="4">
        <f>SUMIFS(Purchase!$F:$F,Purchase!$A:$A,Waterfall!$A64,Purchase!$D:$D,Waterfall!$C64,Purchase!$C:$C,Waterfall!EQ$1)</f>
        <v>0</v>
      </c>
      <c r="ER64" s="4">
        <f>SUMIFS(Purchase!$F:$F,Purchase!$A:$A,Waterfall!$A64,Purchase!$D:$D,Waterfall!$C64,Purchase!$C:$C,Waterfall!ER$1)</f>
        <v>0</v>
      </c>
      <c r="ES64" s="4">
        <f>SUMIFS(Purchase!$F:$F,Purchase!$A:$A,Waterfall!$A64,Purchase!$D:$D,Waterfall!$C64,Purchase!$C:$C,Waterfall!ES$1)</f>
        <v>0</v>
      </c>
      <c r="ET64" s="4">
        <f>SUMIFS(Purchase!$F:$F,Purchase!$A:$A,Waterfall!$A64,Purchase!$D:$D,Waterfall!$C64,Purchase!$C:$C,Waterfall!ET$1)</f>
        <v>0</v>
      </c>
      <c r="EU64" s="4">
        <f>SUMIFS(Purchase!$F:$F,Purchase!$A:$A,Waterfall!$A64,Purchase!$D:$D,Waterfall!$C64,Purchase!$C:$C,Waterfall!EU$1)</f>
        <v>0</v>
      </c>
      <c r="EV64" s="4">
        <f>SUMIFS(Purchase!$F:$F,Purchase!$A:$A,Waterfall!$A64,Purchase!$D:$D,Waterfall!$C64,Purchase!$C:$C,Waterfall!EV$1)</f>
        <v>0</v>
      </c>
      <c r="EW64" s="4">
        <f>SUMIFS(Purchase!$F:$F,Purchase!$A:$A,Waterfall!$A64,Purchase!$D:$D,Waterfall!$C64,Purchase!$C:$C,Waterfall!EW$1)</f>
        <v>0</v>
      </c>
      <c r="EX64" s="4">
        <f>SUMIFS(Purchase!$F:$F,Purchase!$A:$A,Waterfall!$A64,Purchase!$D:$D,Waterfall!$C64,Purchase!$C:$C,Waterfall!EX$1)</f>
        <v>0</v>
      </c>
      <c r="EY64" s="4">
        <f>SUMIFS(Purchase!$F:$F,Purchase!$A:$A,Waterfall!$A64,Purchase!$D:$D,Waterfall!$C64,Purchase!$C:$C,Waterfall!EY$1)</f>
        <v>0</v>
      </c>
      <c r="EZ64" s="4">
        <f>SUMIFS(Purchase!$F:$F,Purchase!$A:$A,Waterfall!$A64,Purchase!$D:$D,Waterfall!$C64,Purchase!$C:$C,Waterfall!EZ$1)</f>
        <v>0</v>
      </c>
      <c r="FA64" s="4">
        <f>SUMIFS(Purchase!$F:$F,Purchase!$A:$A,Waterfall!$A64,Purchase!$D:$D,Waterfall!$C64,Purchase!$C:$C,Waterfall!FA$1)</f>
        <v>0</v>
      </c>
      <c r="FB64" s="4">
        <f>SUMIFS(Purchase!$F:$F,Purchase!$A:$A,Waterfall!$A64,Purchase!$D:$D,Waterfall!$C64,Purchase!$C:$C,Waterfall!FB$1)</f>
        <v>0</v>
      </c>
      <c r="FC64" s="4">
        <f>SUMIFS(Purchase!$F:$F,Purchase!$A:$A,Waterfall!$A64,Purchase!$D:$D,Waterfall!$C64,Purchase!$C:$C,Waterfall!FC$1)</f>
        <v>0</v>
      </c>
      <c r="FD64" s="4">
        <f>SUMIFS(Purchase!$F:$F,Purchase!$A:$A,Waterfall!$A64,Purchase!$D:$D,Waterfall!$C64,Purchase!$C:$C,Waterfall!FD$1)</f>
        <v>0</v>
      </c>
      <c r="FE64" s="4">
        <f>SUMIFS(Purchase!$F:$F,Purchase!$A:$A,Waterfall!$A64,Purchase!$D:$D,Waterfall!$C64,Purchase!$C:$C,Waterfall!FE$1)</f>
        <v>0</v>
      </c>
      <c r="FF64" s="4">
        <f>SUMIFS(Purchase!$F:$F,Purchase!$A:$A,Waterfall!$A64,Purchase!$D:$D,Waterfall!$C64,Purchase!$C:$C,Waterfall!FF$1)</f>
        <v>0</v>
      </c>
      <c r="FG64" s="4">
        <f>SUMIFS(Purchase!$F:$F,Purchase!$A:$A,Waterfall!$A64,Purchase!$D:$D,Waterfall!$C64,Purchase!$C:$C,Waterfall!FG$1)</f>
        <v>0</v>
      </c>
      <c r="FH64" s="4">
        <f>SUMIFS(Purchase!$F:$F,Purchase!$A:$A,Waterfall!$A64,Purchase!$D:$D,Waterfall!$C64,Purchase!$C:$C,Waterfall!FH$1)</f>
        <v>0</v>
      </c>
      <c r="FI64" s="4">
        <f>SUMIFS(Purchase!$F:$F,Purchase!$A:$A,Waterfall!$A64,Purchase!$D:$D,Waterfall!$C64,Purchase!$C:$C,Waterfall!FI$1)</f>
        <v>0</v>
      </c>
      <c r="FJ64" s="4">
        <f>SUMIFS(Purchase!$F:$F,Purchase!$A:$A,Waterfall!$A64,Purchase!$D:$D,Waterfall!$C64,Purchase!$C:$C,Waterfall!FJ$1)</f>
        <v>0</v>
      </c>
      <c r="FK64" s="4">
        <f>SUMIFS(Purchase!$F:$F,Purchase!$A:$A,Waterfall!$A64,Purchase!$D:$D,Waterfall!$C64,Purchase!$C:$C,Waterfall!FK$1)</f>
        <v>0</v>
      </c>
      <c r="FL64" s="4">
        <f>SUMIFS(Purchase!$F:$F,Purchase!$A:$A,Waterfall!$A64,Purchase!$D:$D,Waterfall!$C64,Purchase!$C:$C,Waterfall!FL$1)</f>
        <v>0</v>
      </c>
      <c r="FM64" s="4">
        <f>SUMIFS(Purchase!$F:$F,Purchase!$A:$A,Waterfall!$A64,Purchase!$D:$D,Waterfall!$C64,Purchase!$C:$C,Waterfall!FM$1)</f>
        <v>0</v>
      </c>
      <c r="FN64" s="4">
        <f>SUMIFS(Purchase!$F:$F,Purchase!$A:$A,Waterfall!$A64,Purchase!$D:$D,Waterfall!$C64,Purchase!$C:$C,Waterfall!FN$1)</f>
        <v>0</v>
      </c>
      <c r="FO64" s="4">
        <f>SUMIFS(Purchase!$F:$F,Purchase!$A:$A,Waterfall!$A64,Purchase!$D:$D,Waterfall!$C64,Purchase!$C:$C,Waterfall!FO$1)</f>
        <v>0</v>
      </c>
      <c r="FP64" s="4">
        <f>SUMIFS(Purchase!$F:$F,Purchase!$A:$A,Waterfall!$A64,Purchase!$D:$D,Waterfall!$C64,Purchase!$C:$C,Waterfall!FP$1)</f>
        <v>0</v>
      </c>
      <c r="FQ64" s="4">
        <f>SUMIFS(Purchase!$F:$F,Purchase!$A:$A,Waterfall!$A64,Purchase!$D:$D,Waterfall!$C64,Purchase!$C:$C,Waterfall!FQ$1)</f>
        <v>0</v>
      </c>
      <c r="FR64" s="4">
        <f>SUMIFS(Purchase!$F:$F,Purchase!$A:$A,Waterfall!$A64,Purchase!$D:$D,Waterfall!$C64,Purchase!$C:$C,Waterfall!FR$1)</f>
        <v>0</v>
      </c>
      <c r="FS64" s="4">
        <f>SUMIFS(Purchase!$F:$F,Purchase!$A:$A,Waterfall!$A64,Purchase!$D:$D,Waterfall!$C64,Purchase!$C:$C,Waterfall!FS$1)</f>
        <v>0</v>
      </c>
      <c r="FT64" s="4">
        <f>SUMIFS(Purchase!$F:$F,Purchase!$A:$A,Waterfall!$A64,Purchase!$D:$D,Waterfall!$C64,Purchase!$C:$C,Waterfall!FT$1)</f>
        <v>0</v>
      </c>
      <c r="FU64" s="4">
        <f>SUMIFS(Purchase!$F:$F,Purchase!$A:$A,Waterfall!$A64,Purchase!$D:$D,Waterfall!$C64,Purchase!$C:$C,Waterfall!FU$1)</f>
        <v>0</v>
      </c>
      <c r="FV64" s="4">
        <f>SUMIFS(Purchase!$F:$F,Purchase!$A:$A,Waterfall!$A64,Purchase!$D:$D,Waterfall!$C64,Purchase!$C:$C,Waterfall!FV$1)</f>
        <v>0</v>
      </c>
      <c r="FW64" s="4">
        <f>SUMIFS(Purchase!$F:$F,Purchase!$A:$A,Waterfall!$A64,Purchase!$D:$D,Waterfall!$C64,Purchase!$C:$C,Waterfall!FW$1)</f>
        <v>0</v>
      </c>
      <c r="FX64" s="4">
        <f>SUMIFS(Purchase!$F:$F,Purchase!$A:$A,Waterfall!$A64,Purchase!$D:$D,Waterfall!$C64,Purchase!$C:$C,Waterfall!FX$1)</f>
        <v>0</v>
      </c>
      <c r="FY64" s="4">
        <f>SUMIFS(Purchase!$F:$F,Purchase!$A:$A,Waterfall!$A64,Purchase!$D:$D,Waterfall!$C64,Purchase!$C:$C,Waterfall!FY$1)</f>
        <v>0</v>
      </c>
      <c r="FZ64" s="4">
        <f>SUMIFS(Purchase!$F:$F,Purchase!$A:$A,Waterfall!$A64,Purchase!$D:$D,Waterfall!$C64,Purchase!$C:$C,Waterfall!FZ$1)</f>
        <v>0</v>
      </c>
      <c r="GA64" s="4">
        <f>SUMIFS(Purchase!$F:$F,Purchase!$A:$A,Waterfall!$A64,Purchase!$D:$D,Waterfall!$C64,Purchase!$C:$C,Waterfall!GA$1)</f>
        <v>0</v>
      </c>
      <c r="GB64" s="4">
        <f>SUMIFS(Purchase!$F:$F,Purchase!$A:$A,Waterfall!$A64,Purchase!$D:$D,Waterfall!$C64,Purchase!$C:$C,Waterfall!GB$1)</f>
        <v>0</v>
      </c>
      <c r="GC64" s="4">
        <f>SUMIFS(Purchase!$F:$F,Purchase!$A:$A,Waterfall!$A64,Purchase!$D:$D,Waterfall!$C64,Purchase!$C:$C,Waterfall!GC$1)</f>
        <v>0</v>
      </c>
      <c r="GD64" s="4">
        <f>SUMIFS(Purchase!$F:$F,Purchase!$A:$A,Waterfall!$A64,Purchase!$D:$D,Waterfall!$C64,Purchase!$C:$C,Waterfall!GD$1)</f>
        <v>0</v>
      </c>
      <c r="GE64" s="4">
        <f>SUMIFS(Purchase!$F:$F,Purchase!$A:$A,Waterfall!$A64,Purchase!$D:$D,Waterfall!$C64,Purchase!$C:$C,Waterfall!GE$1)</f>
        <v>0</v>
      </c>
      <c r="GF64" s="4">
        <f>SUMIFS(Purchase!$F:$F,Purchase!$A:$A,Waterfall!$A64,Purchase!$D:$D,Waterfall!$C64,Purchase!$C:$C,Waterfall!GF$1)</f>
        <v>0</v>
      </c>
      <c r="GG64" s="4">
        <f>SUMIFS(Purchase!$F:$F,Purchase!$A:$A,Waterfall!$A64,Purchase!$D:$D,Waterfall!$C64,Purchase!$C:$C,Waterfall!GG$1)</f>
        <v>0</v>
      </c>
      <c r="GH64" s="4">
        <f>SUMIFS(Purchase!$F:$F,Purchase!$A:$A,Waterfall!$A64,Purchase!$D:$D,Waterfall!$C64,Purchase!$C:$C,Waterfall!GH$1)</f>
        <v>0</v>
      </c>
      <c r="GI64" s="4">
        <f>SUMIFS(Purchase!$F:$F,Purchase!$A:$A,Waterfall!$A64,Purchase!$D:$D,Waterfall!$C64,Purchase!$C:$C,Waterfall!GI$1)</f>
        <v>0</v>
      </c>
    </row>
    <row r="65" spans="1:191" x14ac:dyDescent="0.35">
      <c r="A65" s="8">
        <f t="shared" si="3"/>
        <v>1</v>
      </c>
      <c r="B65" s="2" t="str">
        <f>VLOOKUP($A65,Centers!$B$1:$C$120,2,)</f>
        <v>GATE</v>
      </c>
      <c r="C65" s="3">
        <v>44942</v>
      </c>
      <c r="D65" s="4">
        <f>IF($A65=1,SUM(SUMIFS(Indent!$E:$E,Indent!$C:$C,Waterfall!$C65,Indent!$A:$A,Centers!$A$2),SUMIFS(Indent!$E:$E,Indent!$C:$C,Waterfall!$C65,Indent!$A:$A,Centers!$A$3),SUMIFS(Indent!$E:$E,Indent!$C:$C,Waterfall!$C65,Indent!$A:$A,Centers!$A$4),SUMIFS(Indent!$E:$E,Indent!$C:$C,Waterfall!$C65,Indent!$A:$A,Centers!$A$5),SUMIFS(Indent!$E:$E,Indent!$C:$C,Waterfall!$C65,Indent!$A:$A,Centers!$A$6),SUMIFS(Indent!$E:$E,Indent!$C:$C,Waterfall!$C65,Indent!$A:$A,Centers!$A$7),SUMIFS(Indent!$E:$E,Indent!$C:$C,Waterfall!$C65,Indent!$A:$A,Centers!$A$8)),SUMIFS(Indent!$E:$E,Indent!$C:$C,Waterfall!$C65,Indent!$A:$A,$A65))</f>
        <v>29637</v>
      </c>
      <c r="E65" s="4">
        <f>SUMIFS(Purchase!$F:$F,Purchase!$A:$A,Waterfall!$A65,Purchase!$D:$D,Waterfall!$C65,Purchase!$C:$C,Waterfall!E$1)</f>
        <v>0</v>
      </c>
      <c r="F65" s="4">
        <f>SUMIFS(Purchase!$F:$F,Purchase!$A:$A,Waterfall!$A65,Purchase!$D:$D,Waterfall!$C65,Purchase!$C:$C,Waterfall!F$1)</f>
        <v>0</v>
      </c>
      <c r="G65" s="4">
        <f>SUMIFS(Purchase!$F:$F,Purchase!$A:$A,Waterfall!$A65,Purchase!$D:$D,Waterfall!$C65,Purchase!$C:$C,Waterfall!G$1)</f>
        <v>0</v>
      </c>
      <c r="H65" s="4">
        <f>SUMIFS(Purchase!$F:$F,Purchase!$A:$A,Waterfall!$A65,Purchase!$D:$D,Waterfall!$C65,Purchase!$C:$C,Waterfall!H$1)</f>
        <v>0</v>
      </c>
      <c r="I65" s="4">
        <f>SUMIFS(Purchase!$F:$F,Purchase!$A:$A,Waterfall!$A65,Purchase!$D:$D,Waterfall!$C65,Purchase!$C:$C,Waterfall!I$1)</f>
        <v>0</v>
      </c>
      <c r="J65" s="4">
        <f>SUMIFS(Purchase!$F:$F,Purchase!$A:$A,Waterfall!$A65,Purchase!$D:$D,Waterfall!$C65,Purchase!$C:$C,Waterfall!J$1)</f>
        <v>0</v>
      </c>
      <c r="K65" s="4">
        <f>SUMIFS(Purchase!$F:$F,Purchase!$A:$A,Waterfall!$A65,Purchase!$D:$D,Waterfall!$C65,Purchase!$C:$C,Waterfall!K$1)</f>
        <v>0</v>
      </c>
      <c r="L65" s="4">
        <f>SUMIFS(Purchase!$F:$F,Purchase!$A:$A,Waterfall!$A65,Purchase!$D:$D,Waterfall!$C65,Purchase!$C:$C,Waterfall!L$1)</f>
        <v>0</v>
      </c>
      <c r="M65" s="4">
        <f>SUMIFS(Purchase!$F:$F,Purchase!$A:$A,Waterfall!$A65,Purchase!$D:$D,Waterfall!$C65,Purchase!$C:$C,Waterfall!M$1)</f>
        <v>0</v>
      </c>
      <c r="N65" s="4">
        <f>SUMIFS(Purchase!$F:$F,Purchase!$A:$A,Waterfall!$A65,Purchase!$D:$D,Waterfall!$C65,Purchase!$C:$C,Waterfall!N$1)</f>
        <v>0</v>
      </c>
      <c r="O65" s="4">
        <f>SUMIFS(Purchase!$F:$F,Purchase!$A:$A,Waterfall!$A65,Purchase!$D:$D,Waterfall!$C65,Purchase!$C:$C,Waterfall!O$1)</f>
        <v>0</v>
      </c>
      <c r="P65" s="4">
        <f>SUMIFS(Purchase!$F:$F,Purchase!$A:$A,Waterfall!$A65,Purchase!$D:$D,Waterfall!$C65,Purchase!$C:$C,Waterfall!P$1)</f>
        <v>0</v>
      </c>
      <c r="Q65" s="4">
        <f>SUMIFS(Purchase!$F:$F,Purchase!$A:$A,Waterfall!$A65,Purchase!$D:$D,Waterfall!$C65,Purchase!$C:$C,Waterfall!Q$1)</f>
        <v>0</v>
      </c>
      <c r="R65" s="4">
        <f>SUMIFS(Purchase!$F:$F,Purchase!$A:$A,Waterfall!$A65,Purchase!$D:$D,Waterfall!$C65,Purchase!$C:$C,Waterfall!R$1)</f>
        <v>0</v>
      </c>
      <c r="S65" s="4">
        <f>SUMIFS(Purchase!$F:$F,Purchase!$A:$A,Waterfall!$A65,Purchase!$D:$D,Waterfall!$C65,Purchase!$C:$C,Waterfall!S$1)</f>
        <v>0</v>
      </c>
      <c r="T65" s="4">
        <f>SUMIFS(Purchase!$F:$F,Purchase!$A:$A,Waterfall!$A65,Purchase!$D:$D,Waterfall!$C65,Purchase!$C:$C,Waterfall!T$1)</f>
        <v>0</v>
      </c>
      <c r="U65" s="4">
        <f>SUMIFS(Purchase!$F:$F,Purchase!$A:$A,Waterfall!$A65,Purchase!$D:$D,Waterfall!$C65,Purchase!$C:$C,Waterfall!U$1)</f>
        <v>0</v>
      </c>
      <c r="V65" s="4">
        <f>SUMIFS(Purchase!$F:$F,Purchase!$A:$A,Waterfall!$A65,Purchase!$D:$D,Waterfall!$C65,Purchase!$C:$C,Waterfall!V$1)</f>
        <v>0</v>
      </c>
      <c r="W65" s="4">
        <f>SUMIFS(Purchase!$F:$F,Purchase!$A:$A,Waterfall!$A65,Purchase!$D:$D,Waterfall!$C65,Purchase!$C:$C,Waterfall!W$1)</f>
        <v>0</v>
      </c>
      <c r="X65" s="4">
        <f>SUMIFS(Purchase!$F:$F,Purchase!$A:$A,Waterfall!$A65,Purchase!$D:$D,Waterfall!$C65,Purchase!$C:$C,Waterfall!X$1)</f>
        <v>0</v>
      </c>
      <c r="Y65" s="4">
        <f>SUMIFS(Purchase!$F:$F,Purchase!$A:$A,Waterfall!$A65,Purchase!$D:$D,Waterfall!$C65,Purchase!$C:$C,Waterfall!Y$1)</f>
        <v>0</v>
      </c>
      <c r="Z65" s="4">
        <f>SUMIFS(Purchase!$F:$F,Purchase!$A:$A,Waterfall!$A65,Purchase!$D:$D,Waterfall!$C65,Purchase!$C:$C,Waterfall!Z$1)</f>
        <v>0</v>
      </c>
      <c r="AA65" s="4">
        <f>SUMIFS(Purchase!$F:$F,Purchase!$A:$A,Waterfall!$A65,Purchase!$D:$D,Waterfall!$C65,Purchase!$C:$C,Waterfall!AA$1)</f>
        <v>0</v>
      </c>
      <c r="AB65" s="4">
        <f>SUMIFS(Purchase!$F:$F,Purchase!$A:$A,Waterfall!$A65,Purchase!$D:$D,Waterfall!$C65,Purchase!$C:$C,Waterfall!AB$1)</f>
        <v>0</v>
      </c>
      <c r="AC65" s="4">
        <f>SUMIFS(Purchase!$F:$F,Purchase!$A:$A,Waterfall!$A65,Purchase!$D:$D,Waterfall!$C65,Purchase!$C:$C,Waterfall!AC$1)</f>
        <v>0</v>
      </c>
      <c r="AD65" s="4">
        <f>SUMIFS(Purchase!$F:$F,Purchase!$A:$A,Waterfall!$A65,Purchase!$D:$D,Waterfall!$C65,Purchase!$C:$C,Waterfall!AD$1)</f>
        <v>0</v>
      </c>
      <c r="AE65" s="4">
        <f>SUMIFS(Purchase!$F:$F,Purchase!$A:$A,Waterfall!$A65,Purchase!$D:$D,Waterfall!$C65,Purchase!$C:$C,Waterfall!AE$1)</f>
        <v>0</v>
      </c>
      <c r="AF65" s="4">
        <f>SUMIFS(Purchase!$F:$F,Purchase!$A:$A,Waterfall!$A65,Purchase!$D:$D,Waterfall!$C65,Purchase!$C:$C,Waterfall!AF$1)</f>
        <v>0</v>
      </c>
      <c r="AG65" s="4">
        <f>SUMIFS(Purchase!$F:$F,Purchase!$A:$A,Waterfall!$A65,Purchase!$D:$D,Waterfall!$C65,Purchase!$C:$C,Waterfall!AG$1)</f>
        <v>0</v>
      </c>
      <c r="AH65" s="4">
        <f>SUMIFS(Purchase!$F:$F,Purchase!$A:$A,Waterfall!$A65,Purchase!$D:$D,Waterfall!$C65,Purchase!$C:$C,Waterfall!AH$1)</f>
        <v>0</v>
      </c>
      <c r="AI65" s="4">
        <f>SUMIFS(Purchase!$F:$F,Purchase!$A:$A,Waterfall!$A65,Purchase!$D:$D,Waterfall!$C65,Purchase!$C:$C,Waterfall!AI$1)</f>
        <v>0</v>
      </c>
      <c r="AJ65" s="4">
        <f>SUMIFS(Purchase!$F:$F,Purchase!$A:$A,Waterfall!$A65,Purchase!$D:$D,Waterfall!$C65,Purchase!$C:$C,Waterfall!AJ$1)</f>
        <v>0</v>
      </c>
      <c r="AK65" s="4">
        <f>SUMIFS(Purchase!$F:$F,Purchase!$A:$A,Waterfall!$A65,Purchase!$D:$D,Waterfall!$C65,Purchase!$C:$C,Waterfall!AK$1)</f>
        <v>0</v>
      </c>
      <c r="AL65" s="4">
        <f>SUMIFS(Purchase!$F:$F,Purchase!$A:$A,Waterfall!$A65,Purchase!$D:$D,Waterfall!$C65,Purchase!$C:$C,Waterfall!AL$1)</f>
        <v>0</v>
      </c>
      <c r="AM65" s="4">
        <f>SUMIFS(Purchase!$F:$F,Purchase!$A:$A,Waterfall!$A65,Purchase!$D:$D,Waterfall!$C65,Purchase!$C:$C,Waterfall!AM$1)</f>
        <v>0</v>
      </c>
      <c r="AN65" s="4">
        <f>SUMIFS(Purchase!$F:$F,Purchase!$A:$A,Waterfall!$A65,Purchase!$D:$D,Waterfall!$C65,Purchase!$C:$C,Waterfall!AN$1)</f>
        <v>0</v>
      </c>
      <c r="AO65" s="4">
        <f>SUMIFS(Purchase!$F:$F,Purchase!$A:$A,Waterfall!$A65,Purchase!$D:$D,Waterfall!$C65,Purchase!$C:$C,Waterfall!AO$1)</f>
        <v>0</v>
      </c>
      <c r="AP65" s="4">
        <f>SUMIFS(Purchase!$F:$F,Purchase!$A:$A,Waterfall!$A65,Purchase!$D:$D,Waterfall!$C65,Purchase!$C:$C,Waterfall!AP$1)</f>
        <v>0</v>
      </c>
      <c r="AQ65" s="4">
        <f>SUMIFS(Purchase!$F:$F,Purchase!$A:$A,Waterfall!$A65,Purchase!$D:$D,Waterfall!$C65,Purchase!$C:$C,Waterfall!AQ$1)</f>
        <v>0</v>
      </c>
      <c r="AR65" s="4">
        <f>SUMIFS(Purchase!$F:$F,Purchase!$A:$A,Waterfall!$A65,Purchase!$D:$D,Waterfall!$C65,Purchase!$C:$C,Waterfall!AR$1)</f>
        <v>0</v>
      </c>
      <c r="AS65" s="4">
        <f>SUMIFS(Purchase!$F:$F,Purchase!$A:$A,Waterfall!$A65,Purchase!$D:$D,Waterfall!$C65,Purchase!$C:$C,Waterfall!AS$1)</f>
        <v>0</v>
      </c>
      <c r="AT65" s="4">
        <f>SUMIFS(Purchase!$F:$F,Purchase!$A:$A,Waterfall!$A65,Purchase!$D:$D,Waterfall!$C65,Purchase!$C:$C,Waterfall!AT$1)</f>
        <v>0</v>
      </c>
      <c r="AU65" s="4">
        <f>SUMIFS(Purchase!$F:$F,Purchase!$A:$A,Waterfall!$A65,Purchase!$D:$D,Waterfall!$C65,Purchase!$C:$C,Waterfall!AU$1)</f>
        <v>0</v>
      </c>
      <c r="AV65" s="4">
        <f>SUMIFS(Purchase!$F:$F,Purchase!$A:$A,Waterfall!$A65,Purchase!$D:$D,Waterfall!$C65,Purchase!$C:$C,Waterfall!AV$1)</f>
        <v>0</v>
      </c>
      <c r="AW65" s="4">
        <f>SUMIFS(Purchase!$F:$F,Purchase!$A:$A,Waterfall!$A65,Purchase!$D:$D,Waterfall!$C65,Purchase!$C:$C,Waterfall!AW$1)</f>
        <v>0</v>
      </c>
      <c r="AX65" s="4">
        <f>SUMIFS(Purchase!$F:$F,Purchase!$A:$A,Waterfall!$A65,Purchase!$D:$D,Waterfall!$C65,Purchase!$C:$C,Waterfall!AX$1)</f>
        <v>0</v>
      </c>
      <c r="AY65" s="4">
        <f>SUMIFS(Purchase!$F:$F,Purchase!$A:$A,Waterfall!$A65,Purchase!$D:$D,Waterfall!$C65,Purchase!$C:$C,Waterfall!AY$1)</f>
        <v>0</v>
      </c>
      <c r="AZ65" s="4">
        <f>SUMIFS(Purchase!$F:$F,Purchase!$A:$A,Waterfall!$A65,Purchase!$D:$D,Waterfall!$C65,Purchase!$C:$C,Waterfall!AZ$1)</f>
        <v>0</v>
      </c>
      <c r="BA65" s="4">
        <f>SUMIFS(Purchase!$F:$F,Purchase!$A:$A,Waterfall!$A65,Purchase!$D:$D,Waterfall!$C65,Purchase!$C:$C,Waterfall!BA$1)</f>
        <v>0</v>
      </c>
      <c r="BB65" s="4">
        <f>SUMIFS(Purchase!$F:$F,Purchase!$A:$A,Waterfall!$A65,Purchase!$D:$D,Waterfall!$C65,Purchase!$C:$C,Waterfall!BB$1)</f>
        <v>0</v>
      </c>
      <c r="BC65" s="4">
        <f>SUMIFS(Purchase!$F:$F,Purchase!$A:$A,Waterfall!$A65,Purchase!$D:$D,Waterfall!$C65,Purchase!$C:$C,Waterfall!BC$1)</f>
        <v>0</v>
      </c>
      <c r="BD65" s="4">
        <f>SUMIFS(Purchase!$F:$F,Purchase!$A:$A,Waterfall!$A65,Purchase!$D:$D,Waterfall!$C65,Purchase!$C:$C,Waterfall!BD$1)</f>
        <v>0</v>
      </c>
      <c r="BE65" s="4">
        <f>SUMIFS(Purchase!$F:$F,Purchase!$A:$A,Waterfall!$A65,Purchase!$D:$D,Waterfall!$C65,Purchase!$C:$C,Waterfall!BE$1)</f>
        <v>0</v>
      </c>
      <c r="BF65" s="4">
        <f>SUMIFS(Purchase!$F:$F,Purchase!$A:$A,Waterfall!$A65,Purchase!$D:$D,Waterfall!$C65,Purchase!$C:$C,Waterfall!BF$1)</f>
        <v>0</v>
      </c>
      <c r="BG65" s="4">
        <f>SUMIFS(Purchase!$F:$F,Purchase!$A:$A,Waterfall!$A65,Purchase!$D:$D,Waterfall!$C65,Purchase!$C:$C,Waterfall!BG$1)</f>
        <v>0</v>
      </c>
      <c r="BH65" s="4">
        <f>SUMIFS(Purchase!$F:$F,Purchase!$A:$A,Waterfall!$A65,Purchase!$D:$D,Waterfall!$C65,Purchase!$C:$C,Waterfall!BH$1)</f>
        <v>0</v>
      </c>
      <c r="BI65" s="4">
        <f>SUMIFS(Purchase!$F:$F,Purchase!$A:$A,Waterfall!$A65,Purchase!$D:$D,Waterfall!$C65,Purchase!$C:$C,Waterfall!BI$1)</f>
        <v>0</v>
      </c>
      <c r="BJ65" s="4">
        <f>SUMIFS(Purchase!$F:$F,Purchase!$A:$A,Waterfall!$A65,Purchase!$D:$D,Waterfall!$C65,Purchase!$C:$C,Waterfall!BJ$1)</f>
        <v>0</v>
      </c>
      <c r="BK65" s="4">
        <f>SUMIFS(Purchase!$F:$F,Purchase!$A:$A,Waterfall!$A65,Purchase!$D:$D,Waterfall!$C65,Purchase!$C:$C,Waterfall!BK$1)</f>
        <v>0</v>
      </c>
      <c r="BL65" s="4">
        <f>SUMIFS(Purchase!$F:$F,Purchase!$A:$A,Waterfall!$A65,Purchase!$D:$D,Waterfall!$C65,Purchase!$C:$C,Waterfall!BL$1)</f>
        <v>0</v>
      </c>
      <c r="BM65" s="4">
        <f>SUMIFS(Purchase!$F:$F,Purchase!$A:$A,Waterfall!$A65,Purchase!$D:$D,Waterfall!$C65,Purchase!$C:$C,Waterfall!BM$1)</f>
        <v>0</v>
      </c>
      <c r="BN65" s="4">
        <f>SUMIFS(Purchase!$F:$F,Purchase!$A:$A,Waterfall!$A65,Purchase!$D:$D,Waterfall!$C65,Purchase!$C:$C,Waterfall!BN$1)</f>
        <v>77.02</v>
      </c>
      <c r="BO65" s="4">
        <f>SUMIFS(Purchase!$F:$F,Purchase!$A:$A,Waterfall!$A65,Purchase!$D:$D,Waterfall!$C65,Purchase!$C:$C,Waterfall!BO$1)</f>
        <v>12684.54</v>
      </c>
      <c r="BP65" s="4">
        <f>SUMIFS(Purchase!$F:$F,Purchase!$A:$A,Waterfall!$A65,Purchase!$D:$D,Waterfall!$C65,Purchase!$C:$C,Waterfall!BP$1)</f>
        <v>10000.74</v>
      </c>
      <c r="BQ65" s="4">
        <f>SUMIFS(Purchase!$F:$F,Purchase!$A:$A,Waterfall!$A65,Purchase!$D:$D,Waterfall!$C65,Purchase!$C:$C,Waterfall!BQ$1)</f>
        <v>6509.19</v>
      </c>
      <c r="BR65" s="4">
        <f>SUMIFS(Purchase!$F:$F,Purchase!$A:$A,Waterfall!$A65,Purchase!$D:$D,Waterfall!$C65,Purchase!$C:$C,Waterfall!BR$1)</f>
        <v>4294.6899999999996</v>
      </c>
      <c r="BS65" s="4">
        <f>SUMIFS(Purchase!$F:$F,Purchase!$A:$A,Waterfall!$A65,Purchase!$D:$D,Waterfall!$C65,Purchase!$C:$C,Waterfall!BS$1)</f>
        <v>146.62</v>
      </c>
      <c r="BT65" s="4">
        <f>SUMIFS(Purchase!$F:$F,Purchase!$A:$A,Waterfall!$A65,Purchase!$D:$D,Waterfall!$C65,Purchase!$C:$C,Waterfall!BT$1)</f>
        <v>434.81</v>
      </c>
      <c r="BU65" s="4">
        <f>SUMIFS(Purchase!$F:$F,Purchase!$A:$A,Waterfall!$A65,Purchase!$D:$D,Waterfall!$C65,Purchase!$C:$C,Waterfall!BU$1)</f>
        <v>0</v>
      </c>
      <c r="BV65" s="4">
        <f>SUMIFS(Purchase!$F:$F,Purchase!$A:$A,Waterfall!$A65,Purchase!$D:$D,Waterfall!$C65,Purchase!$C:$C,Waterfall!BV$1)</f>
        <v>0</v>
      </c>
      <c r="BW65" s="4">
        <f>SUMIFS(Purchase!$F:$F,Purchase!$A:$A,Waterfall!$A65,Purchase!$D:$D,Waterfall!$C65,Purchase!$C:$C,Waterfall!BW$1)</f>
        <v>0</v>
      </c>
      <c r="BX65" s="4">
        <f>SUMIFS(Purchase!$F:$F,Purchase!$A:$A,Waterfall!$A65,Purchase!$D:$D,Waterfall!$C65,Purchase!$C:$C,Waterfall!BX$1)</f>
        <v>0</v>
      </c>
      <c r="BY65" s="4">
        <f>SUMIFS(Purchase!$F:$F,Purchase!$A:$A,Waterfall!$A65,Purchase!$D:$D,Waterfall!$C65,Purchase!$C:$C,Waterfall!BY$1)</f>
        <v>0</v>
      </c>
      <c r="BZ65" s="4">
        <f>SUMIFS(Purchase!$F:$F,Purchase!$A:$A,Waterfall!$A65,Purchase!$D:$D,Waterfall!$C65,Purchase!$C:$C,Waterfall!BZ$1)</f>
        <v>0</v>
      </c>
      <c r="CA65" s="4">
        <f>SUMIFS(Purchase!$F:$F,Purchase!$A:$A,Waterfall!$A65,Purchase!$D:$D,Waterfall!$C65,Purchase!$C:$C,Waterfall!CA$1)</f>
        <v>0</v>
      </c>
      <c r="CB65" s="4">
        <f>SUMIFS(Purchase!$F:$F,Purchase!$A:$A,Waterfall!$A65,Purchase!$D:$D,Waterfall!$C65,Purchase!$C:$C,Waterfall!CB$1)</f>
        <v>0</v>
      </c>
      <c r="CC65" s="4">
        <f>SUMIFS(Purchase!$F:$F,Purchase!$A:$A,Waterfall!$A65,Purchase!$D:$D,Waterfall!$C65,Purchase!$C:$C,Waterfall!CC$1)</f>
        <v>0</v>
      </c>
      <c r="CD65" s="4">
        <f>SUMIFS(Purchase!$F:$F,Purchase!$A:$A,Waterfall!$A65,Purchase!$D:$D,Waterfall!$C65,Purchase!$C:$C,Waterfall!CD$1)</f>
        <v>0</v>
      </c>
      <c r="CE65" s="4">
        <f>SUMIFS(Purchase!$F:$F,Purchase!$A:$A,Waterfall!$A65,Purchase!$D:$D,Waterfall!$C65,Purchase!$C:$C,Waterfall!CE$1)</f>
        <v>0</v>
      </c>
      <c r="CF65" s="4">
        <f>SUMIFS(Purchase!$F:$F,Purchase!$A:$A,Waterfall!$A65,Purchase!$D:$D,Waterfall!$C65,Purchase!$C:$C,Waterfall!CF$1)</f>
        <v>0</v>
      </c>
      <c r="CG65" s="4">
        <f>SUMIFS(Purchase!$F:$F,Purchase!$A:$A,Waterfall!$A65,Purchase!$D:$D,Waterfall!$C65,Purchase!$C:$C,Waterfall!CG$1)</f>
        <v>0</v>
      </c>
      <c r="CH65" s="4">
        <f>SUMIFS(Purchase!$F:$F,Purchase!$A:$A,Waterfall!$A65,Purchase!$D:$D,Waterfall!$C65,Purchase!$C:$C,Waterfall!CH$1)</f>
        <v>0</v>
      </c>
      <c r="CI65" s="4">
        <f>SUMIFS(Purchase!$F:$F,Purchase!$A:$A,Waterfall!$A65,Purchase!$D:$D,Waterfall!$C65,Purchase!$C:$C,Waterfall!CI$1)</f>
        <v>0</v>
      </c>
      <c r="CJ65" s="4">
        <f>SUMIFS(Purchase!$F:$F,Purchase!$A:$A,Waterfall!$A65,Purchase!$D:$D,Waterfall!$C65,Purchase!$C:$C,Waterfall!CJ$1)</f>
        <v>0</v>
      </c>
      <c r="CK65" s="4">
        <f>SUMIFS(Purchase!$F:$F,Purchase!$A:$A,Waterfall!$A65,Purchase!$D:$D,Waterfall!$C65,Purchase!$C:$C,Waterfall!CK$1)</f>
        <v>0</v>
      </c>
      <c r="CL65" s="4">
        <f>SUMIFS(Purchase!$F:$F,Purchase!$A:$A,Waterfall!$A65,Purchase!$D:$D,Waterfall!$C65,Purchase!$C:$C,Waterfall!CL$1)</f>
        <v>0</v>
      </c>
      <c r="CM65" s="4">
        <f>SUMIFS(Purchase!$F:$F,Purchase!$A:$A,Waterfall!$A65,Purchase!$D:$D,Waterfall!$C65,Purchase!$C:$C,Waterfall!CM$1)</f>
        <v>0</v>
      </c>
      <c r="CN65" s="4">
        <f>SUMIFS(Purchase!$F:$F,Purchase!$A:$A,Waterfall!$A65,Purchase!$D:$D,Waterfall!$C65,Purchase!$C:$C,Waterfall!CN$1)</f>
        <v>0</v>
      </c>
      <c r="CO65" s="4">
        <f>SUMIFS(Purchase!$F:$F,Purchase!$A:$A,Waterfall!$A65,Purchase!$D:$D,Waterfall!$C65,Purchase!$C:$C,Waterfall!CO$1)</f>
        <v>0</v>
      </c>
      <c r="CP65" s="4">
        <f>SUMIFS(Purchase!$F:$F,Purchase!$A:$A,Waterfall!$A65,Purchase!$D:$D,Waterfall!$C65,Purchase!$C:$C,Waterfall!CP$1)</f>
        <v>0</v>
      </c>
      <c r="CQ65" s="4">
        <f>SUMIFS(Purchase!$F:$F,Purchase!$A:$A,Waterfall!$A65,Purchase!$D:$D,Waterfall!$C65,Purchase!$C:$C,Waterfall!CQ$1)</f>
        <v>0</v>
      </c>
      <c r="CR65" s="4">
        <f>SUMIFS(Purchase!$F:$F,Purchase!$A:$A,Waterfall!$A65,Purchase!$D:$D,Waterfall!$C65,Purchase!$C:$C,Waterfall!CR$1)</f>
        <v>0</v>
      </c>
      <c r="CS65" s="4">
        <f>SUMIFS(Purchase!$F:$F,Purchase!$A:$A,Waterfall!$A65,Purchase!$D:$D,Waterfall!$C65,Purchase!$C:$C,Waterfall!CS$1)</f>
        <v>0</v>
      </c>
      <c r="CT65" s="4">
        <f>SUMIFS(Purchase!$F:$F,Purchase!$A:$A,Waterfall!$A65,Purchase!$D:$D,Waterfall!$C65,Purchase!$C:$C,Waterfall!CT$1)</f>
        <v>0</v>
      </c>
      <c r="CU65" s="4">
        <f>SUMIFS(Purchase!$F:$F,Purchase!$A:$A,Waterfall!$A65,Purchase!$D:$D,Waterfall!$C65,Purchase!$C:$C,Waterfall!CU$1)</f>
        <v>0</v>
      </c>
      <c r="CV65" s="4">
        <f>SUMIFS(Purchase!$F:$F,Purchase!$A:$A,Waterfall!$A65,Purchase!$D:$D,Waterfall!$C65,Purchase!$C:$C,Waterfall!CV$1)</f>
        <v>0</v>
      </c>
      <c r="CW65" s="4">
        <f>SUMIFS(Purchase!$F:$F,Purchase!$A:$A,Waterfall!$A65,Purchase!$D:$D,Waterfall!$C65,Purchase!$C:$C,Waterfall!CW$1)</f>
        <v>0</v>
      </c>
      <c r="CX65" s="4">
        <f>SUMIFS(Purchase!$F:$F,Purchase!$A:$A,Waterfall!$A65,Purchase!$D:$D,Waterfall!$C65,Purchase!$C:$C,Waterfall!CX$1)</f>
        <v>0</v>
      </c>
      <c r="CY65" s="4">
        <f>SUMIFS(Purchase!$F:$F,Purchase!$A:$A,Waterfall!$A65,Purchase!$D:$D,Waterfall!$C65,Purchase!$C:$C,Waterfall!CY$1)</f>
        <v>0</v>
      </c>
      <c r="CZ65" s="4">
        <f>SUMIFS(Purchase!$F:$F,Purchase!$A:$A,Waterfall!$A65,Purchase!$D:$D,Waterfall!$C65,Purchase!$C:$C,Waterfall!CZ$1)</f>
        <v>0</v>
      </c>
      <c r="DA65" s="4">
        <f>SUMIFS(Purchase!$F:$F,Purchase!$A:$A,Waterfall!$A65,Purchase!$D:$D,Waterfall!$C65,Purchase!$C:$C,Waterfall!DA$1)</f>
        <v>0</v>
      </c>
      <c r="DB65" s="4">
        <f>SUMIFS(Purchase!$F:$F,Purchase!$A:$A,Waterfall!$A65,Purchase!$D:$D,Waterfall!$C65,Purchase!$C:$C,Waterfall!DB$1)</f>
        <v>0</v>
      </c>
      <c r="DC65" s="4">
        <f>SUMIFS(Purchase!$F:$F,Purchase!$A:$A,Waterfall!$A65,Purchase!$D:$D,Waterfall!$C65,Purchase!$C:$C,Waterfall!DC$1)</f>
        <v>0</v>
      </c>
      <c r="DD65" s="4">
        <f>SUMIFS(Purchase!$F:$F,Purchase!$A:$A,Waterfall!$A65,Purchase!$D:$D,Waterfall!$C65,Purchase!$C:$C,Waterfall!DD$1)</f>
        <v>0</v>
      </c>
      <c r="DE65" s="4">
        <f>SUMIFS(Purchase!$F:$F,Purchase!$A:$A,Waterfall!$A65,Purchase!$D:$D,Waterfall!$C65,Purchase!$C:$C,Waterfall!DE$1)</f>
        <v>0</v>
      </c>
      <c r="DF65" s="4">
        <f>SUMIFS(Purchase!$F:$F,Purchase!$A:$A,Waterfall!$A65,Purchase!$D:$D,Waterfall!$C65,Purchase!$C:$C,Waterfall!DF$1)</f>
        <v>0</v>
      </c>
      <c r="DG65" s="4">
        <f>SUMIFS(Purchase!$F:$F,Purchase!$A:$A,Waterfall!$A65,Purchase!$D:$D,Waterfall!$C65,Purchase!$C:$C,Waterfall!DG$1)</f>
        <v>0</v>
      </c>
      <c r="DH65" s="4">
        <f>SUMIFS(Purchase!$F:$F,Purchase!$A:$A,Waterfall!$A65,Purchase!$D:$D,Waterfall!$C65,Purchase!$C:$C,Waterfall!DH$1)</f>
        <v>0</v>
      </c>
      <c r="DI65" s="4">
        <f>SUMIFS(Purchase!$F:$F,Purchase!$A:$A,Waterfall!$A65,Purchase!$D:$D,Waterfall!$C65,Purchase!$C:$C,Waterfall!DI$1)</f>
        <v>0</v>
      </c>
      <c r="DJ65" s="4">
        <f>SUMIFS(Purchase!$F:$F,Purchase!$A:$A,Waterfall!$A65,Purchase!$D:$D,Waterfall!$C65,Purchase!$C:$C,Waterfall!DJ$1)</f>
        <v>0</v>
      </c>
      <c r="DK65" s="4">
        <f>SUMIFS(Purchase!$F:$F,Purchase!$A:$A,Waterfall!$A65,Purchase!$D:$D,Waterfall!$C65,Purchase!$C:$C,Waterfall!DK$1)</f>
        <v>0</v>
      </c>
      <c r="DL65" s="4">
        <f>SUMIFS(Purchase!$F:$F,Purchase!$A:$A,Waterfall!$A65,Purchase!$D:$D,Waterfall!$C65,Purchase!$C:$C,Waterfall!DL$1)</f>
        <v>0</v>
      </c>
      <c r="DM65" s="4">
        <f>SUMIFS(Purchase!$F:$F,Purchase!$A:$A,Waterfall!$A65,Purchase!$D:$D,Waterfall!$C65,Purchase!$C:$C,Waterfall!DM$1)</f>
        <v>0</v>
      </c>
      <c r="DN65" s="4">
        <f>SUMIFS(Purchase!$F:$F,Purchase!$A:$A,Waterfall!$A65,Purchase!$D:$D,Waterfall!$C65,Purchase!$C:$C,Waterfall!DN$1)</f>
        <v>0</v>
      </c>
      <c r="DO65" s="4">
        <f>SUMIFS(Purchase!$F:$F,Purchase!$A:$A,Waterfall!$A65,Purchase!$D:$D,Waterfall!$C65,Purchase!$C:$C,Waterfall!DO$1)</f>
        <v>0</v>
      </c>
      <c r="DP65" s="4">
        <f>SUMIFS(Purchase!$F:$F,Purchase!$A:$A,Waterfall!$A65,Purchase!$D:$D,Waterfall!$C65,Purchase!$C:$C,Waterfall!DP$1)</f>
        <v>0</v>
      </c>
      <c r="DQ65" s="4">
        <f>SUMIFS(Purchase!$F:$F,Purchase!$A:$A,Waterfall!$A65,Purchase!$D:$D,Waterfall!$C65,Purchase!$C:$C,Waterfall!DQ$1)</f>
        <v>0</v>
      </c>
      <c r="DR65" s="4">
        <f>SUMIFS(Purchase!$F:$F,Purchase!$A:$A,Waterfall!$A65,Purchase!$D:$D,Waterfall!$C65,Purchase!$C:$C,Waterfall!DR$1)</f>
        <v>0</v>
      </c>
      <c r="DS65" s="4">
        <f>SUMIFS(Purchase!$F:$F,Purchase!$A:$A,Waterfall!$A65,Purchase!$D:$D,Waterfall!$C65,Purchase!$C:$C,Waterfall!DS$1)</f>
        <v>0</v>
      </c>
      <c r="DT65" s="4">
        <f>SUMIFS(Purchase!$F:$F,Purchase!$A:$A,Waterfall!$A65,Purchase!$D:$D,Waterfall!$C65,Purchase!$C:$C,Waterfall!DT$1)</f>
        <v>0</v>
      </c>
      <c r="DU65" s="4">
        <f>SUMIFS(Purchase!$F:$F,Purchase!$A:$A,Waterfall!$A65,Purchase!$D:$D,Waterfall!$C65,Purchase!$C:$C,Waterfall!DU$1)</f>
        <v>0</v>
      </c>
      <c r="DV65" s="4">
        <f>SUMIFS(Purchase!$F:$F,Purchase!$A:$A,Waterfall!$A65,Purchase!$D:$D,Waterfall!$C65,Purchase!$C:$C,Waterfall!DV$1)</f>
        <v>0</v>
      </c>
      <c r="DW65" s="4">
        <f>SUMIFS(Purchase!$F:$F,Purchase!$A:$A,Waterfall!$A65,Purchase!$D:$D,Waterfall!$C65,Purchase!$C:$C,Waterfall!DW$1)</f>
        <v>0</v>
      </c>
      <c r="DX65" s="4">
        <f>SUMIFS(Purchase!$F:$F,Purchase!$A:$A,Waterfall!$A65,Purchase!$D:$D,Waterfall!$C65,Purchase!$C:$C,Waterfall!DX$1)</f>
        <v>0</v>
      </c>
      <c r="DY65" s="4">
        <f>SUMIFS(Purchase!$F:$F,Purchase!$A:$A,Waterfall!$A65,Purchase!$D:$D,Waterfall!$C65,Purchase!$C:$C,Waterfall!DY$1)</f>
        <v>0</v>
      </c>
      <c r="DZ65" s="4">
        <f>SUMIFS(Purchase!$F:$F,Purchase!$A:$A,Waterfall!$A65,Purchase!$D:$D,Waterfall!$C65,Purchase!$C:$C,Waterfall!DZ$1)</f>
        <v>0</v>
      </c>
      <c r="EA65" s="4">
        <f>SUMIFS(Purchase!$F:$F,Purchase!$A:$A,Waterfall!$A65,Purchase!$D:$D,Waterfall!$C65,Purchase!$C:$C,Waterfall!EA$1)</f>
        <v>0</v>
      </c>
      <c r="EB65" s="4">
        <f>SUMIFS(Purchase!$F:$F,Purchase!$A:$A,Waterfall!$A65,Purchase!$D:$D,Waterfall!$C65,Purchase!$C:$C,Waterfall!EB$1)</f>
        <v>0</v>
      </c>
      <c r="EC65" s="4">
        <f>SUMIFS(Purchase!$F:$F,Purchase!$A:$A,Waterfall!$A65,Purchase!$D:$D,Waterfall!$C65,Purchase!$C:$C,Waterfall!EC$1)</f>
        <v>0</v>
      </c>
      <c r="ED65" s="4">
        <f>SUMIFS(Purchase!$F:$F,Purchase!$A:$A,Waterfall!$A65,Purchase!$D:$D,Waterfall!$C65,Purchase!$C:$C,Waterfall!ED$1)</f>
        <v>0</v>
      </c>
      <c r="EE65" s="4">
        <f>SUMIFS(Purchase!$F:$F,Purchase!$A:$A,Waterfall!$A65,Purchase!$D:$D,Waterfall!$C65,Purchase!$C:$C,Waterfall!EE$1)</f>
        <v>0</v>
      </c>
      <c r="EF65" s="4">
        <f>SUMIFS(Purchase!$F:$F,Purchase!$A:$A,Waterfall!$A65,Purchase!$D:$D,Waterfall!$C65,Purchase!$C:$C,Waterfall!EF$1)</f>
        <v>0</v>
      </c>
      <c r="EG65" s="4">
        <f>SUMIFS(Purchase!$F:$F,Purchase!$A:$A,Waterfall!$A65,Purchase!$D:$D,Waterfall!$C65,Purchase!$C:$C,Waterfall!EG$1)</f>
        <v>0</v>
      </c>
      <c r="EH65" s="4">
        <f>SUMIFS(Purchase!$F:$F,Purchase!$A:$A,Waterfall!$A65,Purchase!$D:$D,Waterfall!$C65,Purchase!$C:$C,Waterfall!EH$1)</f>
        <v>0</v>
      </c>
      <c r="EI65" s="4">
        <f>SUMIFS(Purchase!$F:$F,Purchase!$A:$A,Waterfall!$A65,Purchase!$D:$D,Waterfall!$C65,Purchase!$C:$C,Waterfall!EI$1)</f>
        <v>0</v>
      </c>
      <c r="EJ65" s="4">
        <f>SUMIFS(Purchase!$F:$F,Purchase!$A:$A,Waterfall!$A65,Purchase!$D:$D,Waterfall!$C65,Purchase!$C:$C,Waterfall!EJ$1)</f>
        <v>0</v>
      </c>
      <c r="EK65" s="4">
        <f>SUMIFS(Purchase!$F:$F,Purchase!$A:$A,Waterfall!$A65,Purchase!$D:$D,Waterfall!$C65,Purchase!$C:$C,Waterfall!EK$1)</f>
        <v>0</v>
      </c>
      <c r="EL65" s="4">
        <f>SUMIFS(Purchase!$F:$F,Purchase!$A:$A,Waterfall!$A65,Purchase!$D:$D,Waterfall!$C65,Purchase!$C:$C,Waterfall!EL$1)</f>
        <v>0</v>
      </c>
      <c r="EM65" s="4">
        <f>SUMIFS(Purchase!$F:$F,Purchase!$A:$A,Waterfall!$A65,Purchase!$D:$D,Waterfall!$C65,Purchase!$C:$C,Waterfall!EM$1)</f>
        <v>0</v>
      </c>
      <c r="EN65" s="4">
        <f>SUMIFS(Purchase!$F:$F,Purchase!$A:$A,Waterfall!$A65,Purchase!$D:$D,Waterfall!$C65,Purchase!$C:$C,Waterfall!EN$1)</f>
        <v>0</v>
      </c>
      <c r="EO65" s="4">
        <f>SUMIFS(Purchase!$F:$F,Purchase!$A:$A,Waterfall!$A65,Purchase!$D:$D,Waterfall!$C65,Purchase!$C:$C,Waterfall!EO$1)</f>
        <v>0</v>
      </c>
      <c r="EP65" s="4">
        <f>SUMIFS(Purchase!$F:$F,Purchase!$A:$A,Waterfall!$A65,Purchase!$D:$D,Waterfall!$C65,Purchase!$C:$C,Waterfall!EP$1)</f>
        <v>0</v>
      </c>
      <c r="EQ65" s="4">
        <f>SUMIFS(Purchase!$F:$F,Purchase!$A:$A,Waterfall!$A65,Purchase!$D:$D,Waterfall!$C65,Purchase!$C:$C,Waterfall!EQ$1)</f>
        <v>0</v>
      </c>
      <c r="ER65" s="4">
        <f>SUMIFS(Purchase!$F:$F,Purchase!$A:$A,Waterfall!$A65,Purchase!$D:$D,Waterfall!$C65,Purchase!$C:$C,Waterfall!ER$1)</f>
        <v>0</v>
      </c>
      <c r="ES65" s="4">
        <f>SUMIFS(Purchase!$F:$F,Purchase!$A:$A,Waterfall!$A65,Purchase!$D:$D,Waterfall!$C65,Purchase!$C:$C,Waterfall!ES$1)</f>
        <v>0</v>
      </c>
      <c r="ET65" s="4">
        <f>SUMIFS(Purchase!$F:$F,Purchase!$A:$A,Waterfall!$A65,Purchase!$D:$D,Waterfall!$C65,Purchase!$C:$C,Waterfall!ET$1)</f>
        <v>0</v>
      </c>
      <c r="EU65" s="4">
        <f>SUMIFS(Purchase!$F:$F,Purchase!$A:$A,Waterfall!$A65,Purchase!$D:$D,Waterfall!$C65,Purchase!$C:$C,Waterfall!EU$1)</f>
        <v>0</v>
      </c>
      <c r="EV65" s="4">
        <f>SUMIFS(Purchase!$F:$F,Purchase!$A:$A,Waterfall!$A65,Purchase!$D:$D,Waterfall!$C65,Purchase!$C:$C,Waterfall!EV$1)</f>
        <v>0</v>
      </c>
      <c r="EW65" s="4">
        <f>SUMIFS(Purchase!$F:$F,Purchase!$A:$A,Waterfall!$A65,Purchase!$D:$D,Waterfall!$C65,Purchase!$C:$C,Waterfall!EW$1)</f>
        <v>0</v>
      </c>
      <c r="EX65" s="4">
        <f>SUMIFS(Purchase!$F:$F,Purchase!$A:$A,Waterfall!$A65,Purchase!$D:$D,Waterfall!$C65,Purchase!$C:$C,Waterfall!EX$1)</f>
        <v>0</v>
      </c>
      <c r="EY65" s="4">
        <f>SUMIFS(Purchase!$F:$F,Purchase!$A:$A,Waterfall!$A65,Purchase!$D:$D,Waterfall!$C65,Purchase!$C:$C,Waterfall!EY$1)</f>
        <v>0</v>
      </c>
      <c r="EZ65" s="4">
        <f>SUMIFS(Purchase!$F:$F,Purchase!$A:$A,Waterfall!$A65,Purchase!$D:$D,Waterfall!$C65,Purchase!$C:$C,Waterfall!EZ$1)</f>
        <v>0</v>
      </c>
      <c r="FA65" s="4">
        <f>SUMIFS(Purchase!$F:$F,Purchase!$A:$A,Waterfall!$A65,Purchase!$D:$D,Waterfall!$C65,Purchase!$C:$C,Waterfall!FA$1)</f>
        <v>0</v>
      </c>
      <c r="FB65" s="4">
        <f>SUMIFS(Purchase!$F:$F,Purchase!$A:$A,Waterfall!$A65,Purchase!$D:$D,Waterfall!$C65,Purchase!$C:$C,Waterfall!FB$1)</f>
        <v>0</v>
      </c>
      <c r="FC65" s="4">
        <f>SUMIFS(Purchase!$F:$F,Purchase!$A:$A,Waterfall!$A65,Purchase!$D:$D,Waterfall!$C65,Purchase!$C:$C,Waterfall!FC$1)</f>
        <v>0</v>
      </c>
      <c r="FD65" s="4">
        <f>SUMIFS(Purchase!$F:$F,Purchase!$A:$A,Waterfall!$A65,Purchase!$D:$D,Waterfall!$C65,Purchase!$C:$C,Waterfall!FD$1)</f>
        <v>0</v>
      </c>
      <c r="FE65" s="4">
        <f>SUMIFS(Purchase!$F:$F,Purchase!$A:$A,Waterfall!$A65,Purchase!$D:$D,Waterfall!$C65,Purchase!$C:$C,Waterfall!FE$1)</f>
        <v>0</v>
      </c>
      <c r="FF65" s="4">
        <f>SUMIFS(Purchase!$F:$F,Purchase!$A:$A,Waterfall!$A65,Purchase!$D:$D,Waterfall!$C65,Purchase!$C:$C,Waterfall!FF$1)</f>
        <v>0</v>
      </c>
      <c r="FG65" s="4">
        <f>SUMIFS(Purchase!$F:$F,Purchase!$A:$A,Waterfall!$A65,Purchase!$D:$D,Waterfall!$C65,Purchase!$C:$C,Waterfall!FG$1)</f>
        <v>0</v>
      </c>
      <c r="FH65" s="4">
        <f>SUMIFS(Purchase!$F:$F,Purchase!$A:$A,Waterfall!$A65,Purchase!$D:$D,Waterfall!$C65,Purchase!$C:$C,Waterfall!FH$1)</f>
        <v>0</v>
      </c>
      <c r="FI65" s="4">
        <f>SUMIFS(Purchase!$F:$F,Purchase!$A:$A,Waterfall!$A65,Purchase!$D:$D,Waterfall!$C65,Purchase!$C:$C,Waterfall!FI$1)</f>
        <v>0</v>
      </c>
      <c r="FJ65" s="4">
        <f>SUMIFS(Purchase!$F:$F,Purchase!$A:$A,Waterfall!$A65,Purchase!$D:$D,Waterfall!$C65,Purchase!$C:$C,Waterfall!FJ$1)</f>
        <v>0</v>
      </c>
      <c r="FK65" s="4">
        <f>SUMIFS(Purchase!$F:$F,Purchase!$A:$A,Waterfall!$A65,Purchase!$D:$D,Waterfall!$C65,Purchase!$C:$C,Waterfall!FK$1)</f>
        <v>0</v>
      </c>
      <c r="FL65" s="4">
        <f>SUMIFS(Purchase!$F:$F,Purchase!$A:$A,Waterfall!$A65,Purchase!$D:$D,Waterfall!$C65,Purchase!$C:$C,Waterfall!FL$1)</f>
        <v>0</v>
      </c>
      <c r="FM65" s="4">
        <f>SUMIFS(Purchase!$F:$F,Purchase!$A:$A,Waterfall!$A65,Purchase!$D:$D,Waterfall!$C65,Purchase!$C:$C,Waterfall!FM$1)</f>
        <v>0</v>
      </c>
      <c r="FN65" s="4">
        <f>SUMIFS(Purchase!$F:$F,Purchase!$A:$A,Waterfall!$A65,Purchase!$D:$D,Waterfall!$C65,Purchase!$C:$C,Waterfall!FN$1)</f>
        <v>0</v>
      </c>
      <c r="FO65" s="4">
        <f>SUMIFS(Purchase!$F:$F,Purchase!$A:$A,Waterfall!$A65,Purchase!$D:$D,Waterfall!$C65,Purchase!$C:$C,Waterfall!FO$1)</f>
        <v>0</v>
      </c>
      <c r="FP65" s="4">
        <f>SUMIFS(Purchase!$F:$F,Purchase!$A:$A,Waterfall!$A65,Purchase!$D:$D,Waterfall!$C65,Purchase!$C:$C,Waterfall!FP$1)</f>
        <v>0</v>
      </c>
      <c r="FQ65" s="4">
        <f>SUMIFS(Purchase!$F:$F,Purchase!$A:$A,Waterfall!$A65,Purchase!$D:$D,Waterfall!$C65,Purchase!$C:$C,Waterfall!FQ$1)</f>
        <v>0</v>
      </c>
      <c r="FR65" s="4">
        <f>SUMIFS(Purchase!$F:$F,Purchase!$A:$A,Waterfall!$A65,Purchase!$D:$D,Waterfall!$C65,Purchase!$C:$C,Waterfall!FR$1)</f>
        <v>0</v>
      </c>
      <c r="FS65" s="4">
        <f>SUMIFS(Purchase!$F:$F,Purchase!$A:$A,Waterfall!$A65,Purchase!$D:$D,Waterfall!$C65,Purchase!$C:$C,Waterfall!FS$1)</f>
        <v>0</v>
      </c>
      <c r="FT65" s="4">
        <f>SUMIFS(Purchase!$F:$F,Purchase!$A:$A,Waterfall!$A65,Purchase!$D:$D,Waterfall!$C65,Purchase!$C:$C,Waterfall!FT$1)</f>
        <v>0</v>
      </c>
      <c r="FU65" s="4">
        <f>SUMIFS(Purchase!$F:$F,Purchase!$A:$A,Waterfall!$A65,Purchase!$D:$D,Waterfall!$C65,Purchase!$C:$C,Waterfall!FU$1)</f>
        <v>0</v>
      </c>
      <c r="FV65" s="4">
        <f>SUMIFS(Purchase!$F:$F,Purchase!$A:$A,Waterfall!$A65,Purchase!$D:$D,Waterfall!$C65,Purchase!$C:$C,Waterfall!FV$1)</f>
        <v>0</v>
      </c>
      <c r="FW65" s="4">
        <f>SUMIFS(Purchase!$F:$F,Purchase!$A:$A,Waterfall!$A65,Purchase!$D:$D,Waterfall!$C65,Purchase!$C:$C,Waterfall!FW$1)</f>
        <v>0</v>
      </c>
      <c r="FX65" s="4">
        <f>SUMIFS(Purchase!$F:$F,Purchase!$A:$A,Waterfall!$A65,Purchase!$D:$D,Waterfall!$C65,Purchase!$C:$C,Waterfall!FX$1)</f>
        <v>0</v>
      </c>
      <c r="FY65" s="4">
        <f>SUMIFS(Purchase!$F:$F,Purchase!$A:$A,Waterfall!$A65,Purchase!$D:$D,Waterfall!$C65,Purchase!$C:$C,Waterfall!FY$1)</f>
        <v>0</v>
      </c>
      <c r="FZ65" s="4">
        <f>SUMIFS(Purchase!$F:$F,Purchase!$A:$A,Waterfall!$A65,Purchase!$D:$D,Waterfall!$C65,Purchase!$C:$C,Waterfall!FZ$1)</f>
        <v>0</v>
      </c>
      <c r="GA65" s="4">
        <f>SUMIFS(Purchase!$F:$F,Purchase!$A:$A,Waterfall!$A65,Purchase!$D:$D,Waterfall!$C65,Purchase!$C:$C,Waterfall!GA$1)</f>
        <v>0</v>
      </c>
      <c r="GB65" s="4">
        <f>SUMIFS(Purchase!$F:$F,Purchase!$A:$A,Waterfall!$A65,Purchase!$D:$D,Waterfall!$C65,Purchase!$C:$C,Waterfall!GB$1)</f>
        <v>0</v>
      </c>
      <c r="GC65" s="4">
        <f>SUMIFS(Purchase!$F:$F,Purchase!$A:$A,Waterfall!$A65,Purchase!$D:$D,Waterfall!$C65,Purchase!$C:$C,Waterfall!GC$1)</f>
        <v>0</v>
      </c>
      <c r="GD65" s="4">
        <f>SUMIFS(Purchase!$F:$F,Purchase!$A:$A,Waterfall!$A65,Purchase!$D:$D,Waterfall!$C65,Purchase!$C:$C,Waterfall!GD$1)</f>
        <v>0</v>
      </c>
      <c r="GE65" s="4">
        <f>SUMIFS(Purchase!$F:$F,Purchase!$A:$A,Waterfall!$A65,Purchase!$D:$D,Waterfall!$C65,Purchase!$C:$C,Waterfall!GE$1)</f>
        <v>0</v>
      </c>
      <c r="GF65" s="4">
        <f>SUMIFS(Purchase!$F:$F,Purchase!$A:$A,Waterfall!$A65,Purchase!$D:$D,Waterfall!$C65,Purchase!$C:$C,Waterfall!GF$1)</f>
        <v>0</v>
      </c>
      <c r="GG65" s="4">
        <f>SUMIFS(Purchase!$F:$F,Purchase!$A:$A,Waterfall!$A65,Purchase!$D:$D,Waterfall!$C65,Purchase!$C:$C,Waterfall!GG$1)</f>
        <v>0</v>
      </c>
      <c r="GH65" s="4">
        <f>SUMIFS(Purchase!$F:$F,Purchase!$A:$A,Waterfall!$A65,Purchase!$D:$D,Waterfall!$C65,Purchase!$C:$C,Waterfall!GH$1)</f>
        <v>0</v>
      </c>
      <c r="GI65" s="4">
        <f>SUMIFS(Purchase!$F:$F,Purchase!$A:$A,Waterfall!$A65,Purchase!$D:$D,Waterfall!$C65,Purchase!$C:$C,Waterfall!GI$1)</f>
        <v>0</v>
      </c>
    </row>
    <row r="66" spans="1:191" x14ac:dyDescent="0.35">
      <c r="A66" s="8">
        <f t="shared" si="3"/>
        <v>1</v>
      </c>
      <c r="B66" s="2" t="str">
        <f>VLOOKUP($A66,Centers!$B$1:$C$120,2,)</f>
        <v>GATE</v>
      </c>
      <c r="C66" s="3">
        <v>44943</v>
      </c>
      <c r="D66" s="4">
        <f>IF($A66=1,SUM(SUMIFS(Indent!$E:$E,Indent!$C:$C,Waterfall!$C66,Indent!$A:$A,Centers!$A$2),SUMIFS(Indent!$E:$E,Indent!$C:$C,Waterfall!$C66,Indent!$A:$A,Centers!$A$3),SUMIFS(Indent!$E:$E,Indent!$C:$C,Waterfall!$C66,Indent!$A:$A,Centers!$A$4),SUMIFS(Indent!$E:$E,Indent!$C:$C,Waterfall!$C66,Indent!$A:$A,Centers!$A$5),SUMIFS(Indent!$E:$E,Indent!$C:$C,Waterfall!$C66,Indent!$A:$A,Centers!$A$6),SUMIFS(Indent!$E:$E,Indent!$C:$C,Waterfall!$C66,Indent!$A:$A,Centers!$A$7),SUMIFS(Indent!$E:$E,Indent!$C:$C,Waterfall!$C66,Indent!$A:$A,Centers!$A$8)),SUMIFS(Indent!$E:$E,Indent!$C:$C,Waterfall!$C66,Indent!$A:$A,$A66))</f>
        <v>31896</v>
      </c>
      <c r="E66" s="4">
        <f>SUMIFS(Purchase!$F:$F,Purchase!$A:$A,Waterfall!$A66,Purchase!$D:$D,Waterfall!$C66,Purchase!$C:$C,Waterfall!E$1)</f>
        <v>0</v>
      </c>
      <c r="F66" s="4">
        <f>SUMIFS(Purchase!$F:$F,Purchase!$A:$A,Waterfall!$A66,Purchase!$D:$D,Waterfall!$C66,Purchase!$C:$C,Waterfall!F$1)</f>
        <v>0</v>
      </c>
      <c r="G66" s="4">
        <f>SUMIFS(Purchase!$F:$F,Purchase!$A:$A,Waterfall!$A66,Purchase!$D:$D,Waterfall!$C66,Purchase!$C:$C,Waterfall!G$1)</f>
        <v>0</v>
      </c>
      <c r="H66" s="4">
        <f>SUMIFS(Purchase!$F:$F,Purchase!$A:$A,Waterfall!$A66,Purchase!$D:$D,Waterfall!$C66,Purchase!$C:$C,Waterfall!H$1)</f>
        <v>0</v>
      </c>
      <c r="I66" s="4">
        <f>SUMIFS(Purchase!$F:$F,Purchase!$A:$A,Waterfall!$A66,Purchase!$D:$D,Waterfall!$C66,Purchase!$C:$C,Waterfall!I$1)</f>
        <v>0</v>
      </c>
      <c r="J66" s="4">
        <f>SUMIFS(Purchase!$F:$F,Purchase!$A:$A,Waterfall!$A66,Purchase!$D:$D,Waterfall!$C66,Purchase!$C:$C,Waterfall!J$1)</f>
        <v>0</v>
      </c>
      <c r="K66" s="4">
        <f>SUMIFS(Purchase!$F:$F,Purchase!$A:$A,Waterfall!$A66,Purchase!$D:$D,Waterfall!$C66,Purchase!$C:$C,Waterfall!K$1)</f>
        <v>0</v>
      </c>
      <c r="L66" s="4">
        <f>SUMIFS(Purchase!$F:$F,Purchase!$A:$A,Waterfall!$A66,Purchase!$D:$D,Waterfall!$C66,Purchase!$C:$C,Waterfall!L$1)</f>
        <v>0</v>
      </c>
      <c r="M66" s="4">
        <f>SUMIFS(Purchase!$F:$F,Purchase!$A:$A,Waterfall!$A66,Purchase!$D:$D,Waterfall!$C66,Purchase!$C:$C,Waterfall!M$1)</f>
        <v>0</v>
      </c>
      <c r="N66" s="4">
        <f>SUMIFS(Purchase!$F:$F,Purchase!$A:$A,Waterfall!$A66,Purchase!$D:$D,Waterfall!$C66,Purchase!$C:$C,Waterfall!N$1)</f>
        <v>0</v>
      </c>
      <c r="O66" s="4">
        <f>SUMIFS(Purchase!$F:$F,Purchase!$A:$A,Waterfall!$A66,Purchase!$D:$D,Waterfall!$C66,Purchase!$C:$C,Waterfall!O$1)</f>
        <v>0</v>
      </c>
      <c r="P66" s="4">
        <f>SUMIFS(Purchase!$F:$F,Purchase!$A:$A,Waterfall!$A66,Purchase!$D:$D,Waterfall!$C66,Purchase!$C:$C,Waterfall!P$1)</f>
        <v>0</v>
      </c>
      <c r="Q66" s="4">
        <f>SUMIFS(Purchase!$F:$F,Purchase!$A:$A,Waterfall!$A66,Purchase!$D:$D,Waterfall!$C66,Purchase!$C:$C,Waterfall!Q$1)</f>
        <v>0</v>
      </c>
      <c r="R66" s="4">
        <f>SUMIFS(Purchase!$F:$F,Purchase!$A:$A,Waterfall!$A66,Purchase!$D:$D,Waterfall!$C66,Purchase!$C:$C,Waterfall!R$1)</f>
        <v>0</v>
      </c>
      <c r="S66" s="4">
        <f>SUMIFS(Purchase!$F:$F,Purchase!$A:$A,Waterfall!$A66,Purchase!$D:$D,Waterfall!$C66,Purchase!$C:$C,Waterfall!S$1)</f>
        <v>0</v>
      </c>
      <c r="T66" s="4">
        <f>SUMIFS(Purchase!$F:$F,Purchase!$A:$A,Waterfall!$A66,Purchase!$D:$D,Waterfall!$C66,Purchase!$C:$C,Waterfall!T$1)</f>
        <v>0</v>
      </c>
      <c r="U66" s="4">
        <f>SUMIFS(Purchase!$F:$F,Purchase!$A:$A,Waterfall!$A66,Purchase!$D:$D,Waterfall!$C66,Purchase!$C:$C,Waterfall!U$1)</f>
        <v>0</v>
      </c>
      <c r="V66" s="4">
        <f>SUMIFS(Purchase!$F:$F,Purchase!$A:$A,Waterfall!$A66,Purchase!$D:$D,Waterfall!$C66,Purchase!$C:$C,Waterfall!V$1)</f>
        <v>0</v>
      </c>
      <c r="W66" s="4">
        <f>SUMIFS(Purchase!$F:$F,Purchase!$A:$A,Waterfall!$A66,Purchase!$D:$D,Waterfall!$C66,Purchase!$C:$C,Waterfall!W$1)</f>
        <v>0</v>
      </c>
      <c r="X66" s="4">
        <f>SUMIFS(Purchase!$F:$F,Purchase!$A:$A,Waterfall!$A66,Purchase!$D:$D,Waterfall!$C66,Purchase!$C:$C,Waterfall!X$1)</f>
        <v>0</v>
      </c>
      <c r="Y66" s="4">
        <f>SUMIFS(Purchase!$F:$F,Purchase!$A:$A,Waterfall!$A66,Purchase!$D:$D,Waterfall!$C66,Purchase!$C:$C,Waterfall!Y$1)</f>
        <v>0</v>
      </c>
      <c r="Z66" s="4">
        <f>SUMIFS(Purchase!$F:$F,Purchase!$A:$A,Waterfall!$A66,Purchase!$D:$D,Waterfall!$C66,Purchase!$C:$C,Waterfall!Z$1)</f>
        <v>0</v>
      </c>
      <c r="AA66" s="4">
        <f>SUMIFS(Purchase!$F:$F,Purchase!$A:$A,Waterfall!$A66,Purchase!$D:$D,Waterfall!$C66,Purchase!$C:$C,Waterfall!AA$1)</f>
        <v>0</v>
      </c>
      <c r="AB66" s="4">
        <f>SUMIFS(Purchase!$F:$F,Purchase!$A:$A,Waterfall!$A66,Purchase!$D:$D,Waterfall!$C66,Purchase!$C:$C,Waterfall!AB$1)</f>
        <v>0</v>
      </c>
      <c r="AC66" s="4">
        <f>SUMIFS(Purchase!$F:$F,Purchase!$A:$A,Waterfall!$A66,Purchase!$D:$D,Waterfall!$C66,Purchase!$C:$C,Waterfall!AC$1)</f>
        <v>0</v>
      </c>
      <c r="AD66" s="4">
        <f>SUMIFS(Purchase!$F:$F,Purchase!$A:$A,Waterfall!$A66,Purchase!$D:$D,Waterfall!$C66,Purchase!$C:$C,Waterfall!AD$1)</f>
        <v>0</v>
      </c>
      <c r="AE66" s="4">
        <f>SUMIFS(Purchase!$F:$F,Purchase!$A:$A,Waterfall!$A66,Purchase!$D:$D,Waterfall!$C66,Purchase!$C:$C,Waterfall!AE$1)</f>
        <v>0</v>
      </c>
      <c r="AF66" s="4">
        <f>SUMIFS(Purchase!$F:$F,Purchase!$A:$A,Waterfall!$A66,Purchase!$D:$D,Waterfall!$C66,Purchase!$C:$C,Waterfall!AF$1)</f>
        <v>0</v>
      </c>
      <c r="AG66" s="4">
        <f>SUMIFS(Purchase!$F:$F,Purchase!$A:$A,Waterfall!$A66,Purchase!$D:$D,Waterfall!$C66,Purchase!$C:$C,Waterfall!AG$1)</f>
        <v>0</v>
      </c>
      <c r="AH66" s="4">
        <f>SUMIFS(Purchase!$F:$F,Purchase!$A:$A,Waterfall!$A66,Purchase!$D:$D,Waterfall!$C66,Purchase!$C:$C,Waterfall!AH$1)</f>
        <v>0</v>
      </c>
      <c r="AI66" s="4">
        <f>SUMIFS(Purchase!$F:$F,Purchase!$A:$A,Waterfall!$A66,Purchase!$D:$D,Waterfall!$C66,Purchase!$C:$C,Waterfall!AI$1)</f>
        <v>0</v>
      </c>
      <c r="AJ66" s="4">
        <f>SUMIFS(Purchase!$F:$F,Purchase!$A:$A,Waterfall!$A66,Purchase!$D:$D,Waterfall!$C66,Purchase!$C:$C,Waterfall!AJ$1)</f>
        <v>0</v>
      </c>
      <c r="AK66" s="4">
        <f>SUMIFS(Purchase!$F:$F,Purchase!$A:$A,Waterfall!$A66,Purchase!$D:$D,Waterfall!$C66,Purchase!$C:$C,Waterfall!AK$1)</f>
        <v>0</v>
      </c>
      <c r="AL66" s="4">
        <f>SUMIFS(Purchase!$F:$F,Purchase!$A:$A,Waterfall!$A66,Purchase!$D:$D,Waterfall!$C66,Purchase!$C:$C,Waterfall!AL$1)</f>
        <v>0</v>
      </c>
      <c r="AM66" s="4">
        <f>SUMIFS(Purchase!$F:$F,Purchase!$A:$A,Waterfall!$A66,Purchase!$D:$D,Waterfall!$C66,Purchase!$C:$C,Waterfall!AM$1)</f>
        <v>0</v>
      </c>
      <c r="AN66" s="4">
        <f>SUMIFS(Purchase!$F:$F,Purchase!$A:$A,Waterfall!$A66,Purchase!$D:$D,Waterfall!$C66,Purchase!$C:$C,Waterfall!AN$1)</f>
        <v>0</v>
      </c>
      <c r="AO66" s="4">
        <f>SUMIFS(Purchase!$F:$F,Purchase!$A:$A,Waterfall!$A66,Purchase!$D:$D,Waterfall!$C66,Purchase!$C:$C,Waterfall!AO$1)</f>
        <v>0</v>
      </c>
      <c r="AP66" s="4">
        <f>SUMIFS(Purchase!$F:$F,Purchase!$A:$A,Waterfall!$A66,Purchase!$D:$D,Waterfall!$C66,Purchase!$C:$C,Waterfall!AP$1)</f>
        <v>0</v>
      </c>
      <c r="AQ66" s="4">
        <f>SUMIFS(Purchase!$F:$F,Purchase!$A:$A,Waterfall!$A66,Purchase!$D:$D,Waterfall!$C66,Purchase!$C:$C,Waterfall!AQ$1)</f>
        <v>0</v>
      </c>
      <c r="AR66" s="4">
        <f>SUMIFS(Purchase!$F:$F,Purchase!$A:$A,Waterfall!$A66,Purchase!$D:$D,Waterfall!$C66,Purchase!$C:$C,Waterfall!AR$1)</f>
        <v>0</v>
      </c>
      <c r="AS66" s="4">
        <f>SUMIFS(Purchase!$F:$F,Purchase!$A:$A,Waterfall!$A66,Purchase!$D:$D,Waterfall!$C66,Purchase!$C:$C,Waterfall!AS$1)</f>
        <v>0</v>
      </c>
      <c r="AT66" s="4">
        <f>SUMIFS(Purchase!$F:$F,Purchase!$A:$A,Waterfall!$A66,Purchase!$D:$D,Waterfall!$C66,Purchase!$C:$C,Waterfall!AT$1)</f>
        <v>0</v>
      </c>
      <c r="AU66" s="4">
        <f>SUMIFS(Purchase!$F:$F,Purchase!$A:$A,Waterfall!$A66,Purchase!$D:$D,Waterfall!$C66,Purchase!$C:$C,Waterfall!AU$1)</f>
        <v>0</v>
      </c>
      <c r="AV66" s="4">
        <f>SUMIFS(Purchase!$F:$F,Purchase!$A:$A,Waterfall!$A66,Purchase!$D:$D,Waterfall!$C66,Purchase!$C:$C,Waterfall!AV$1)</f>
        <v>0</v>
      </c>
      <c r="AW66" s="4">
        <f>SUMIFS(Purchase!$F:$F,Purchase!$A:$A,Waterfall!$A66,Purchase!$D:$D,Waterfall!$C66,Purchase!$C:$C,Waterfall!AW$1)</f>
        <v>0</v>
      </c>
      <c r="AX66" s="4">
        <f>SUMIFS(Purchase!$F:$F,Purchase!$A:$A,Waterfall!$A66,Purchase!$D:$D,Waterfall!$C66,Purchase!$C:$C,Waterfall!AX$1)</f>
        <v>0</v>
      </c>
      <c r="AY66" s="4">
        <f>SUMIFS(Purchase!$F:$F,Purchase!$A:$A,Waterfall!$A66,Purchase!$D:$D,Waterfall!$C66,Purchase!$C:$C,Waterfall!AY$1)</f>
        <v>0</v>
      </c>
      <c r="AZ66" s="4">
        <f>SUMIFS(Purchase!$F:$F,Purchase!$A:$A,Waterfall!$A66,Purchase!$D:$D,Waterfall!$C66,Purchase!$C:$C,Waterfall!AZ$1)</f>
        <v>0</v>
      </c>
      <c r="BA66" s="4">
        <f>SUMIFS(Purchase!$F:$F,Purchase!$A:$A,Waterfall!$A66,Purchase!$D:$D,Waterfall!$C66,Purchase!$C:$C,Waterfall!BA$1)</f>
        <v>0</v>
      </c>
      <c r="BB66" s="4">
        <f>SUMIFS(Purchase!$F:$F,Purchase!$A:$A,Waterfall!$A66,Purchase!$D:$D,Waterfall!$C66,Purchase!$C:$C,Waterfall!BB$1)</f>
        <v>0</v>
      </c>
      <c r="BC66" s="4">
        <f>SUMIFS(Purchase!$F:$F,Purchase!$A:$A,Waterfall!$A66,Purchase!$D:$D,Waterfall!$C66,Purchase!$C:$C,Waterfall!BC$1)</f>
        <v>0</v>
      </c>
      <c r="BD66" s="4">
        <f>SUMIFS(Purchase!$F:$F,Purchase!$A:$A,Waterfall!$A66,Purchase!$D:$D,Waterfall!$C66,Purchase!$C:$C,Waterfall!BD$1)</f>
        <v>0</v>
      </c>
      <c r="BE66" s="4">
        <f>SUMIFS(Purchase!$F:$F,Purchase!$A:$A,Waterfall!$A66,Purchase!$D:$D,Waterfall!$C66,Purchase!$C:$C,Waterfall!BE$1)</f>
        <v>0</v>
      </c>
      <c r="BF66" s="4">
        <f>SUMIFS(Purchase!$F:$F,Purchase!$A:$A,Waterfall!$A66,Purchase!$D:$D,Waterfall!$C66,Purchase!$C:$C,Waterfall!BF$1)</f>
        <v>0</v>
      </c>
      <c r="BG66" s="4">
        <f>SUMIFS(Purchase!$F:$F,Purchase!$A:$A,Waterfall!$A66,Purchase!$D:$D,Waterfall!$C66,Purchase!$C:$C,Waterfall!BG$1)</f>
        <v>0</v>
      </c>
      <c r="BH66" s="4">
        <f>SUMIFS(Purchase!$F:$F,Purchase!$A:$A,Waterfall!$A66,Purchase!$D:$D,Waterfall!$C66,Purchase!$C:$C,Waterfall!BH$1)</f>
        <v>0</v>
      </c>
      <c r="BI66" s="4">
        <f>SUMIFS(Purchase!$F:$F,Purchase!$A:$A,Waterfall!$A66,Purchase!$D:$D,Waterfall!$C66,Purchase!$C:$C,Waterfall!BI$1)</f>
        <v>0</v>
      </c>
      <c r="BJ66" s="4">
        <f>SUMIFS(Purchase!$F:$F,Purchase!$A:$A,Waterfall!$A66,Purchase!$D:$D,Waterfall!$C66,Purchase!$C:$C,Waterfall!BJ$1)</f>
        <v>0</v>
      </c>
      <c r="BK66" s="4">
        <f>SUMIFS(Purchase!$F:$F,Purchase!$A:$A,Waterfall!$A66,Purchase!$D:$D,Waterfall!$C66,Purchase!$C:$C,Waterfall!BK$1)</f>
        <v>0</v>
      </c>
      <c r="BL66" s="4">
        <f>SUMIFS(Purchase!$F:$F,Purchase!$A:$A,Waterfall!$A66,Purchase!$D:$D,Waterfall!$C66,Purchase!$C:$C,Waterfall!BL$1)</f>
        <v>0</v>
      </c>
      <c r="BM66" s="4">
        <f>SUMIFS(Purchase!$F:$F,Purchase!$A:$A,Waterfall!$A66,Purchase!$D:$D,Waterfall!$C66,Purchase!$C:$C,Waterfall!BM$1)</f>
        <v>0</v>
      </c>
      <c r="BN66" s="4">
        <f>SUMIFS(Purchase!$F:$F,Purchase!$A:$A,Waterfall!$A66,Purchase!$D:$D,Waterfall!$C66,Purchase!$C:$C,Waterfall!BN$1)</f>
        <v>0</v>
      </c>
      <c r="BO66" s="4">
        <f>SUMIFS(Purchase!$F:$F,Purchase!$A:$A,Waterfall!$A66,Purchase!$D:$D,Waterfall!$C66,Purchase!$C:$C,Waterfall!BO$1)</f>
        <v>0</v>
      </c>
      <c r="BP66" s="4">
        <f>SUMIFS(Purchase!$F:$F,Purchase!$A:$A,Waterfall!$A66,Purchase!$D:$D,Waterfall!$C66,Purchase!$C:$C,Waterfall!BP$1)</f>
        <v>9686.75</v>
      </c>
      <c r="BQ66" s="4">
        <f>SUMIFS(Purchase!$F:$F,Purchase!$A:$A,Waterfall!$A66,Purchase!$D:$D,Waterfall!$C66,Purchase!$C:$C,Waterfall!BQ$1)</f>
        <v>9712.36</v>
      </c>
      <c r="BR66" s="4">
        <f>SUMIFS(Purchase!$F:$F,Purchase!$A:$A,Waterfall!$A66,Purchase!$D:$D,Waterfall!$C66,Purchase!$C:$C,Waterfall!BR$1)</f>
        <v>7824.15</v>
      </c>
      <c r="BS66" s="4">
        <f>SUMIFS(Purchase!$F:$F,Purchase!$A:$A,Waterfall!$A66,Purchase!$D:$D,Waterfall!$C66,Purchase!$C:$C,Waterfall!BS$1)</f>
        <v>1713.49</v>
      </c>
      <c r="BT66" s="4">
        <f>SUMIFS(Purchase!$F:$F,Purchase!$A:$A,Waterfall!$A66,Purchase!$D:$D,Waterfall!$C66,Purchase!$C:$C,Waterfall!BT$1)</f>
        <v>4267.16</v>
      </c>
      <c r="BU66" s="4">
        <f>SUMIFS(Purchase!$F:$F,Purchase!$A:$A,Waterfall!$A66,Purchase!$D:$D,Waterfall!$C66,Purchase!$C:$C,Waterfall!BU$1)</f>
        <v>661.02</v>
      </c>
      <c r="BV66" s="4">
        <f>SUMIFS(Purchase!$F:$F,Purchase!$A:$A,Waterfall!$A66,Purchase!$D:$D,Waterfall!$C66,Purchase!$C:$C,Waterfall!BV$1)</f>
        <v>0</v>
      </c>
      <c r="BW66" s="4">
        <f>SUMIFS(Purchase!$F:$F,Purchase!$A:$A,Waterfall!$A66,Purchase!$D:$D,Waterfall!$C66,Purchase!$C:$C,Waterfall!BW$1)</f>
        <v>0</v>
      </c>
      <c r="BX66" s="4">
        <f>SUMIFS(Purchase!$F:$F,Purchase!$A:$A,Waterfall!$A66,Purchase!$D:$D,Waterfall!$C66,Purchase!$C:$C,Waterfall!BX$1)</f>
        <v>0</v>
      </c>
      <c r="BY66" s="4">
        <f>SUMIFS(Purchase!$F:$F,Purchase!$A:$A,Waterfall!$A66,Purchase!$D:$D,Waterfall!$C66,Purchase!$C:$C,Waterfall!BY$1)</f>
        <v>0</v>
      </c>
      <c r="BZ66" s="4">
        <f>SUMIFS(Purchase!$F:$F,Purchase!$A:$A,Waterfall!$A66,Purchase!$D:$D,Waterfall!$C66,Purchase!$C:$C,Waterfall!BZ$1)</f>
        <v>0</v>
      </c>
      <c r="CA66" s="4">
        <f>SUMIFS(Purchase!$F:$F,Purchase!$A:$A,Waterfall!$A66,Purchase!$D:$D,Waterfall!$C66,Purchase!$C:$C,Waterfall!CA$1)</f>
        <v>0</v>
      </c>
      <c r="CB66" s="4">
        <f>SUMIFS(Purchase!$F:$F,Purchase!$A:$A,Waterfall!$A66,Purchase!$D:$D,Waterfall!$C66,Purchase!$C:$C,Waterfall!CB$1)</f>
        <v>0</v>
      </c>
      <c r="CC66" s="4">
        <f>SUMIFS(Purchase!$F:$F,Purchase!$A:$A,Waterfall!$A66,Purchase!$D:$D,Waterfall!$C66,Purchase!$C:$C,Waterfall!CC$1)</f>
        <v>0</v>
      </c>
      <c r="CD66" s="4">
        <f>SUMIFS(Purchase!$F:$F,Purchase!$A:$A,Waterfall!$A66,Purchase!$D:$D,Waterfall!$C66,Purchase!$C:$C,Waterfall!CD$1)</f>
        <v>0</v>
      </c>
      <c r="CE66" s="4">
        <f>SUMIFS(Purchase!$F:$F,Purchase!$A:$A,Waterfall!$A66,Purchase!$D:$D,Waterfall!$C66,Purchase!$C:$C,Waterfall!CE$1)</f>
        <v>0</v>
      </c>
      <c r="CF66" s="4">
        <f>SUMIFS(Purchase!$F:$F,Purchase!$A:$A,Waterfall!$A66,Purchase!$D:$D,Waterfall!$C66,Purchase!$C:$C,Waterfall!CF$1)</f>
        <v>0</v>
      </c>
      <c r="CG66" s="4">
        <f>SUMIFS(Purchase!$F:$F,Purchase!$A:$A,Waterfall!$A66,Purchase!$D:$D,Waterfall!$C66,Purchase!$C:$C,Waterfall!CG$1)</f>
        <v>0</v>
      </c>
      <c r="CH66" s="4">
        <f>SUMIFS(Purchase!$F:$F,Purchase!$A:$A,Waterfall!$A66,Purchase!$D:$D,Waterfall!$C66,Purchase!$C:$C,Waterfall!CH$1)</f>
        <v>0</v>
      </c>
      <c r="CI66" s="4">
        <f>SUMIFS(Purchase!$F:$F,Purchase!$A:$A,Waterfall!$A66,Purchase!$D:$D,Waterfall!$C66,Purchase!$C:$C,Waterfall!CI$1)</f>
        <v>0</v>
      </c>
      <c r="CJ66" s="4">
        <f>SUMIFS(Purchase!$F:$F,Purchase!$A:$A,Waterfall!$A66,Purchase!$D:$D,Waterfall!$C66,Purchase!$C:$C,Waterfall!CJ$1)</f>
        <v>0</v>
      </c>
      <c r="CK66" s="4">
        <f>SUMIFS(Purchase!$F:$F,Purchase!$A:$A,Waterfall!$A66,Purchase!$D:$D,Waterfall!$C66,Purchase!$C:$C,Waterfall!CK$1)</f>
        <v>0</v>
      </c>
      <c r="CL66" s="4">
        <f>SUMIFS(Purchase!$F:$F,Purchase!$A:$A,Waterfall!$A66,Purchase!$D:$D,Waterfall!$C66,Purchase!$C:$C,Waterfall!CL$1)</f>
        <v>0</v>
      </c>
      <c r="CM66" s="4">
        <f>SUMIFS(Purchase!$F:$F,Purchase!$A:$A,Waterfall!$A66,Purchase!$D:$D,Waterfall!$C66,Purchase!$C:$C,Waterfall!CM$1)</f>
        <v>0</v>
      </c>
      <c r="CN66" s="4">
        <f>SUMIFS(Purchase!$F:$F,Purchase!$A:$A,Waterfall!$A66,Purchase!$D:$D,Waterfall!$C66,Purchase!$C:$C,Waterfall!CN$1)</f>
        <v>0</v>
      </c>
      <c r="CO66" s="4">
        <f>SUMIFS(Purchase!$F:$F,Purchase!$A:$A,Waterfall!$A66,Purchase!$D:$D,Waterfall!$C66,Purchase!$C:$C,Waterfall!CO$1)</f>
        <v>0</v>
      </c>
      <c r="CP66" s="4">
        <f>SUMIFS(Purchase!$F:$F,Purchase!$A:$A,Waterfall!$A66,Purchase!$D:$D,Waterfall!$C66,Purchase!$C:$C,Waterfall!CP$1)</f>
        <v>0</v>
      </c>
      <c r="CQ66" s="4">
        <f>SUMIFS(Purchase!$F:$F,Purchase!$A:$A,Waterfall!$A66,Purchase!$D:$D,Waterfall!$C66,Purchase!$C:$C,Waterfall!CQ$1)</f>
        <v>0</v>
      </c>
      <c r="CR66" s="4">
        <f>SUMIFS(Purchase!$F:$F,Purchase!$A:$A,Waterfall!$A66,Purchase!$D:$D,Waterfall!$C66,Purchase!$C:$C,Waterfall!CR$1)</f>
        <v>0</v>
      </c>
      <c r="CS66" s="4">
        <f>SUMIFS(Purchase!$F:$F,Purchase!$A:$A,Waterfall!$A66,Purchase!$D:$D,Waterfall!$C66,Purchase!$C:$C,Waterfall!CS$1)</f>
        <v>0</v>
      </c>
      <c r="CT66" s="4">
        <f>SUMIFS(Purchase!$F:$F,Purchase!$A:$A,Waterfall!$A66,Purchase!$D:$D,Waterfall!$C66,Purchase!$C:$C,Waterfall!CT$1)</f>
        <v>0</v>
      </c>
      <c r="CU66" s="4">
        <f>SUMIFS(Purchase!$F:$F,Purchase!$A:$A,Waterfall!$A66,Purchase!$D:$D,Waterfall!$C66,Purchase!$C:$C,Waterfall!CU$1)</f>
        <v>0</v>
      </c>
      <c r="CV66" s="4">
        <f>SUMIFS(Purchase!$F:$F,Purchase!$A:$A,Waterfall!$A66,Purchase!$D:$D,Waterfall!$C66,Purchase!$C:$C,Waterfall!CV$1)</f>
        <v>0</v>
      </c>
      <c r="CW66" s="4">
        <f>SUMIFS(Purchase!$F:$F,Purchase!$A:$A,Waterfall!$A66,Purchase!$D:$D,Waterfall!$C66,Purchase!$C:$C,Waterfall!CW$1)</f>
        <v>0</v>
      </c>
      <c r="CX66" s="4">
        <f>SUMIFS(Purchase!$F:$F,Purchase!$A:$A,Waterfall!$A66,Purchase!$D:$D,Waterfall!$C66,Purchase!$C:$C,Waterfall!CX$1)</f>
        <v>0</v>
      </c>
      <c r="CY66" s="4">
        <f>SUMIFS(Purchase!$F:$F,Purchase!$A:$A,Waterfall!$A66,Purchase!$D:$D,Waterfall!$C66,Purchase!$C:$C,Waterfall!CY$1)</f>
        <v>0</v>
      </c>
      <c r="CZ66" s="4">
        <f>SUMIFS(Purchase!$F:$F,Purchase!$A:$A,Waterfall!$A66,Purchase!$D:$D,Waterfall!$C66,Purchase!$C:$C,Waterfall!CZ$1)</f>
        <v>0</v>
      </c>
      <c r="DA66" s="4">
        <f>SUMIFS(Purchase!$F:$F,Purchase!$A:$A,Waterfall!$A66,Purchase!$D:$D,Waterfall!$C66,Purchase!$C:$C,Waterfall!DA$1)</f>
        <v>0</v>
      </c>
      <c r="DB66" s="4">
        <f>SUMIFS(Purchase!$F:$F,Purchase!$A:$A,Waterfall!$A66,Purchase!$D:$D,Waterfall!$C66,Purchase!$C:$C,Waterfall!DB$1)</f>
        <v>0</v>
      </c>
      <c r="DC66" s="4">
        <f>SUMIFS(Purchase!$F:$F,Purchase!$A:$A,Waterfall!$A66,Purchase!$D:$D,Waterfall!$C66,Purchase!$C:$C,Waterfall!DC$1)</f>
        <v>0</v>
      </c>
      <c r="DD66" s="4">
        <f>SUMIFS(Purchase!$F:$F,Purchase!$A:$A,Waterfall!$A66,Purchase!$D:$D,Waterfall!$C66,Purchase!$C:$C,Waterfall!DD$1)</f>
        <v>0</v>
      </c>
      <c r="DE66" s="4">
        <f>SUMIFS(Purchase!$F:$F,Purchase!$A:$A,Waterfall!$A66,Purchase!$D:$D,Waterfall!$C66,Purchase!$C:$C,Waterfall!DE$1)</f>
        <v>0</v>
      </c>
      <c r="DF66" s="4">
        <f>SUMIFS(Purchase!$F:$F,Purchase!$A:$A,Waterfall!$A66,Purchase!$D:$D,Waterfall!$C66,Purchase!$C:$C,Waterfall!DF$1)</f>
        <v>0</v>
      </c>
      <c r="DG66" s="4">
        <f>SUMIFS(Purchase!$F:$F,Purchase!$A:$A,Waterfall!$A66,Purchase!$D:$D,Waterfall!$C66,Purchase!$C:$C,Waterfall!DG$1)</f>
        <v>0</v>
      </c>
      <c r="DH66" s="4">
        <f>SUMIFS(Purchase!$F:$F,Purchase!$A:$A,Waterfall!$A66,Purchase!$D:$D,Waterfall!$C66,Purchase!$C:$C,Waterfall!DH$1)</f>
        <v>0</v>
      </c>
      <c r="DI66" s="4">
        <f>SUMIFS(Purchase!$F:$F,Purchase!$A:$A,Waterfall!$A66,Purchase!$D:$D,Waterfall!$C66,Purchase!$C:$C,Waterfall!DI$1)</f>
        <v>0</v>
      </c>
      <c r="DJ66" s="4">
        <f>SUMIFS(Purchase!$F:$F,Purchase!$A:$A,Waterfall!$A66,Purchase!$D:$D,Waterfall!$C66,Purchase!$C:$C,Waterfall!DJ$1)</f>
        <v>0</v>
      </c>
      <c r="DK66" s="4">
        <f>SUMIFS(Purchase!$F:$F,Purchase!$A:$A,Waterfall!$A66,Purchase!$D:$D,Waterfall!$C66,Purchase!$C:$C,Waterfall!DK$1)</f>
        <v>0</v>
      </c>
      <c r="DL66" s="4">
        <f>SUMIFS(Purchase!$F:$F,Purchase!$A:$A,Waterfall!$A66,Purchase!$D:$D,Waterfall!$C66,Purchase!$C:$C,Waterfall!DL$1)</f>
        <v>0</v>
      </c>
      <c r="DM66" s="4">
        <f>SUMIFS(Purchase!$F:$F,Purchase!$A:$A,Waterfall!$A66,Purchase!$D:$D,Waterfall!$C66,Purchase!$C:$C,Waterfall!DM$1)</f>
        <v>0</v>
      </c>
      <c r="DN66" s="4">
        <f>SUMIFS(Purchase!$F:$F,Purchase!$A:$A,Waterfall!$A66,Purchase!$D:$D,Waterfall!$C66,Purchase!$C:$C,Waterfall!DN$1)</f>
        <v>0</v>
      </c>
      <c r="DO66" s="4">
        <f>SUMIFS(Purchase!$F:$F,Purchase!$A:$A,Waterfall!$A66,Purchase!$D:$D,Waterfall!$C66,Purchase!$C:$C,Waterfall!DO$1)</f>
        <v>0</v>
      </c>
      <c r="DP66" s="4">
        <f>SUMIFS(Purchase!$F:$F,Purchase!$A:$A,Waterfall!$A66,Purchase!$D:$D,Waterfall!$C66,Purchase!$C:$C,Waterfall!DP$1)</f>
        <v>0</v>
      </c>
      <c r="DQ66" s="4">
        <f>SUMIFS(Purchase!$F:$F,Purchase!$A:$A,Waterfall!$A66,Purchase!$D:$D,Waterfall!$C66,Purchase!$C:$C,Waterfall!DQ$1)</f>
        <v>0</v>
      </c>
      <c r="DR66" s="4">
        <f>SUMIFS(Purchase!$F:$F,Purchase!$A:$A,Waterfall!$A66,Purchase!$D:$D,Waterfall!$C66,Purchase!$C:$C,Waterfall!DR$1)</f>
        <v>0</v>
      </c>
      <c r="DS66" s="4">
        <f>SUMIFS(Purchase!$F:$F,Purchase!$A:$A,Waterfall!$A66,Purchase!$D:$D,Waterfall!$C66,Purchase!$C:$C,Waterfall!DS$1)</f>
        <v>0</v>
      </c>
      <c r="DT66" s="4">
        <f>SUMIFS(Purchase!$F:$F,Purchase!$A:$A,Waterfall!$A66,Purchase!$D:$D,Waterfall!$C66,Purchase!$C:$C,Waterfall!DT$1)</f>
        <v>0</v>
      </c>
      <c r="DU66" s="4">
        <f>SUMIFS(Purchase!$F:$F,Purchase!$A:$A,Waterfall!$A66,Purchase!$D:$D,Waterfall!$C66,Purchase!$C:$C,Waterfall!DU$1)</f>
        <v>0</v>
      </c>
      <c r="DV66" s="4">
        <f>SUMIFS(Purchase!$F:$F,Purchase!$A:$A,Waterfall!$A66,Purchase!$D:$D,Waterfall!$C66,Purchase!$C:$C,Waterfall!DV$1)</f>
        <v>0</v>
      </c>
      <c r="DW66" s="4">
        <f>SUMIFS(Purchase!$F:$F,Purchase!$A:$A,Waterfall!$A66,Purchase!$D:$D,Waterfall!$C66,Purchase!$C:$C,Waterfall!DW$1)</f>
        <v>0</v>
      </c>
      <c r="DX66" s="4">
        <f>SUMIFS(Purchase!$F:$F,Purchase!$A:$A,Waterfall!$A66,Purchase!$D:$D,Waterfall!$C66,Purchase!$C:$C,Waterfall!DX$1)</f>
        <v>0</v>
      </c>
      <c r="DY66" s="4">
        <f>SUMIFS(Purchase!$F:$F,Purchase!$A:$A,Waterfall!$A66,Purchase!$D:$D,Waterfall!$C66,Purchase!$C:$C,Waterfall!DY$1)</f>
        <v>0</v>
      </c>
      <c r="DZ66" s="4">
        <f>SUMIFS(Purchase!$F:$F,Purchase!$A:$A,Waterfall!$A66,Purchase!$D:$D,Waterfall!$C66,Purchase!$C:$C,Waterfall!DZ$1)</f>
        <v>0</v>
      </c>
      <c r="EA66" s="4">
        <f>SUMIFS(Purchase!$F:$F,Purchase!$A:$A,Waterfall!$A66,Purchase!$D:$D,Waterfall!$C66,Purchase!$C:$C,Waterfall!EA$1)</f>
        <v>0</v>
      </c>
      <c r="EB66" s="4">
        <f>SUMIFS(Purchase!$F:$F,Purchase!$A:$A,Waterfall!$A66,Purchase!$D:$D,Waterfall!$C66,Purchase!$C:$C,Waterfall!EB$1)</f>
        <v>0</v>
      </c>
      <c r="EC66" s="4">
        <f>SUMIFS(Purchase!$F:$F,Purchase!$A:$A,Waterfall!$A66,Purchase!$D:$D,Waterfall!$C66,Purchase!$C:$C,Waterfall!EC$1)</f>
        <v>0</v>
      </c>
      <c r="ED66" s="4">
        <f>SUMIFS(Purchase!$F:$F,Purchase!$A:$A,Waterfall!$A66,Purchase!$D:$D,Waterfall!$C66,Purchase!$C:$C,Waterfall!ED$1)</f>
        <v>0</v>
      </c>
      <c r="EE66" s="4">
        <f>SUMIFS(Purchase!$F:$F,Purchase!$A:$A,Waterfall!$A66,Purchase!$D:$D,Waterfall!$C66,Purchase!$C:$C,Waterfall!EE$1)</f>
        <v>0</v>
      </c>
      <c r="EF66" s="4">
        <f>SUMIFS(Purchase!$F:$F,Purchase!$A:$A,Waterfall!$A66,Purchase!$D:$D,Waterfall!$C66,Purchase!$C:$C,Waterfall!EF$1)</f>
        <v>0</v>
      </c>
      <c r="EG66" s="4">
        <f>SUMIFS(Purchase!$F:$F,Purchase!$A:$A,Waterfall!$A66,Purchase!$D:$D,Waterfall!$C66,Purchase!$C:$C,Waterfall!EG$1)</f>
        <v>0</v>
      </c>
      <c r="EH66" s="4">
        <f>SUMIFS(Purchase!$F:$F,Purchase!$A:$A,Waterfall!$A66,Purchase!$D:$D,Waterfall!$C66,Purchase!$C:$C,Waterfall!EH$1)</f>
        <v>0</v>
      </c>
      <c r="EI66" s="4">
        <f>SUMIFS(Purchase!$F:$F,Purchase!$A:$A,Waterfall!$A66,Purchase!$D:$D,Waterfall!$C66,Purchase!$C:$C,Waterfall!EI$1)</f>
        <v>0</v>
      </c>
      <c r="EJ66" s="4">
        <f>SUMIFS(Purchase!$F:$F,Purchase!$A:$A,Waterfall!$A66,Purchase!$D:$D,Waterfall!$C66,Purchase!$C:$C,Waterfall!EJ$1)</f>
        <v>0</v>
      </c>
      <c r="EK66" s="4">
        <f>SUMIFS(Purchase!$F:$F,Purchase!$A:$A,Waterfall!$A66,Purchase!$D:$D,Waterfall!$C66,Purchase!$C:$C,Waterfall!EK$1)</f>
        <v>0</v>
      </c>
      <c r="EL66" s="4">
        <f>SUMIFS(Purchase!$F:$F,Purchase!$A:$A,Waterfall!$A66,Purchase!$D:$D,Waterfall!$C66,Purchase!$C:$C,Waterfall!EL$1)</f>
        <v>0</v>
      </c>
      <c r="EM66" s="4">
        <f>SUMIFS(Purchase!$F:$F,Purchase!$A:$A,Waterfall!$A66,Purchase!$D:$D,Waterfall!$C66,Purchase!$C:$C,Waterfall!EM$1)</f>
        <v>0</v>
      </c>
      <c r="EN66" s="4">
        <f>SUMIFS(Purchase!$F:$F,Purchase!$A:$A,Waterfall!$A66,Purchase!$D:$D,Waterfall!$C66,Purchase!$C:$C,Waterfall!EN$1)</f>
        <v>0</v>
      </c>
      <c r="EO66" s="4">
        <f>SUMIFS(Purchase!$F:$F,Purchase!$A:$A,Waterfall!$A66,Purchase!$D:$D,Waterfall!$C66,Purchase!$C:$C,Waterfall!EO$1)</f>
        <v>0</v>
      </c>
      <c r="EP66" s="4">
        <f>SUMIFS(Purchase!$F:$F,Purchase!$A:$A,Waterfall!$A66,Purchase!$D:$D,Waterfall!$C66,Purchase!$C:$C,Waterfall!EP$1)</f>
        <v>0</v>
      </c>
      <c r="EQ66" s="4">
        <f>SUMIFS(Purchase!$F:$F,Purchase!$A:$A,Waterfall!$A66,Purchase!$D:$D,Waterfall!$C66,Purchase!$C:$C,Waterfall!EQ$1)</f>
        <v>0</v>
      </c>
      <c r="ER66" s="4">
        <f>SUMIFS(Purchase!$F:$F,Purchase!$A:$A,Waterfall!$A66,Purchase!$D:$D,Waterfall!$C66,Purchase!$C:$C,Waterfall!ER$1)</f>
        <v>0</v>
      </c>
      <c r="ES66" s="4">
        <f>SUMIFS(Purchase!$F:$F,Purchase!$A:$A,Waterfall!$A66,Purchase!$D:$D,Waterfall!$C66,Purchase!$C:$C,Waterfall!ES$1)</f>
        <v>0</v>
      </c>
      <c r="ET66" s="4">
        <f>SUMIFS(Purchase!$F:$F,Purchase!$A:$A,Waterfall!$A66,Purchase!$D:$D,Waterfall!$C66,Purchase!$C:$C,Waterfall!ET$1)</f>
        <v>0</v>
      </c>
      <c r="EU66" s="4">
        <f>SUMIFS(Purchase!$F:$F,Purchase!$A:$A,Waterfall!$A66,Purchase!$D:$D,Waterfall!$C66,Purchase!$C:$C,Waterfall!EU$1)</f>
        <v>0</v>
      </c>
      <c r="EV66" s="4">
        <f>SUMIFS(Purchase!$F:$F,Purchase!$A:$A,Waterfall!$A66,Purchase!$D:$D,Waterfall!$C66,Purchase!$C:$C,Waterfall!EV$1)</f>
        <v>0</v>
      </c>
      <c r="EW66" s="4">
        <f>SUMIFS(Purchase!$F:$F,Purchase!$A:$A,Waterfall!$A66,Purchase!$D:$D,Waterfall!$C66,Purchase!$C:$C,Waterfall!EW$1)</f>
        <v>0</v>
      </c>
      <c r="EX66" s="4">
        <f>SUMIFS(Purchase!$F:$F,Purchase!$A:$A,Waterfall!$A66,Purchase!$D:$D,Waterfall!$C66,Purchase!$C:$C,Waterfall!EX$1)</f>
        <v>0</v>
      </c>
      <c r="EY66" s="4">
        <f>SUMIFS(Purchase!$F:$F,Purchase!$A:$A,Waterfall!$A66,Purchase!$D:$D,Waterfall!$C66,Purchase!$C:$C,Waterfall!EY$1)</f>
        <v>0</v>
      </c>
      <c r="EZ66" s="4">
        <f>SUMIFS(Purchase!$F:$F,Purchase!$A:$A,Waterfall!$A66,Purchase!$D:$D,Waterfall!$C66,Purchase!$C:$C,Waterfall!EZ$1)</f>
        <v>0</v>
      </c>
      <c r="FA66" s="4">
        <f>SUMIFS(Purchase!$F:$F,Purchase!$A:$A,Waterfall!$A66,Purchase!$D:$D,Waterfall!$C66,Purchase!$C:$C,Waterfall!FA$1)</f>
        <v>0</v>
      </c>
      <c r="FB66" s="4">
        <f>SUMIFS(Purchase!$F:$F,Purchase!$A:$A,Waterfall!$A66,Purchase!$D:$D,Waterfall!$C66,Purchase!$C:$C,Waterfall!FB$1)</f>
        <v>0</v>
      </c>
      <c r="FC66" s="4">
        <f>SUMIFS(Purchase!$F:$F,Purchase!$A:$A,Waterfall!$A66,Purchase!$D:$D,Waterfall!$C66,Purchase!$C:$C,Waterfall!FC$1)</f>
        <v>0</v>
      </c>
      <c r="FD66" s="4">
        <f>SUMIFS(Purchase!$F:$F,Purchase!$A:$A,Waterfall!$A66,Purchase!$D:$D,Waterfall!$C66,Purchase!$C:$C,Waterfall!FD$1)</f>
        <v>0</v>
      </c>
      <c r="FE66" s="4">
        <f>SUMIFS(Purchase!$F:$F,Purchase!$A:$A,Waterfall!$A66,Purchase!$D:$D,Waterfall!$C66,Purchase!$C:$C,Waterfall!FE$1)</f>
        <v>0</v>
      </c>
      <c r="FF66" s="4">
        <f>SUMIFS(Purchase!$F:$F,Purchase!$A:$A,Waterfall!$A66,Purchase!$D:$D,Waterfall!$C66,Purchase!$C:$C,Waterfall!FF$1)</f>
        <v>0</v>
      </c>
      <c r="FG66" s="4">
        <f>SUMIFS(Purchase!$F:$F,Purchase!$A:$A,Waterfall!$A66,Purchase!$D:$D,Waterfall!$C66,Purchase!$C:$C,Waterfall!FG$1)</f>
        <v>0</v>
      </c>
      <c r="FH66" s="4">
        <f>SUMIFS(Purchase!$F:$F,Purchase!$A:$A,Waterfall!$A66,Purchase!$D:$D,Waterfall!$C66,Purchase!$C:$C,Waterfall!FH$1)</f>
        <v>0</v>
      </c>
      <c r="FI66" s="4">
        <f>SUMIFS(Purchase!$F:$F,Purchase!$A:$A,Waterfall!$A66,Purchase!$D:$D,Waterfall!$C66,Purchase!$C:$C,Waterfall!FI$1)</f>
        <v>0</v>
      </c>
      <c r="FJ66" s="4">
        <f>SUMIFS(Purchase!$F:$F,Purchase!$A:$A,Waterfall!$A66,Purchase!$D:$D,Waterfall!$C66,Purchase!$C:$C,Waterfall!FJ$1)</f>
        <v>0</v>
      </c>
      <c r="FK66" s="4">
        <f>SUMIFS(Purchase!$F:$F,Purchase!$A:$A,Waterfall!$A66,Purchase!$D:$D,Waterfall!$C66,Purchase!$C:$C,Waterfall!FK$1)</f>
        <v>0</v>
      </c>
      <c r="FL66" s="4">
        <f>SUMIFS(Purchase!$F:$F,Purchase!$A:$A,Waterfall!$A66,Purchase!$D:$D,Waterfall!$C66,Purchase!$C:$C,Waterfall!FL$1)</f>
        <v>0</v>
      </c>
      <c r="FM66" s="4">
        <f>SUMIFS(Purchase!$F:$F,Purchase!$A:$A,Waterfall!$A66,Purchase!$D:$D,Waterfall!$C66,Purchase!$C:$C,Waterfall!FM$1)</f>
        <v>0</v>
      </c>
      <c r="FN66" s="4">
        <f>SUMIFS(Purchase!$F:$F,Purchase!$A:$A,Waterfall!$A66,Purchase!$D:$D,Waterfall!$C66,Purchase!$C:$C,Waterfall!FN$1)</f>
        <v>0</v>
      </c>
      <c r="FO66" s="4">
        <f>SUMIFS(Purchase!$F:$F,Purchase!$A:$A,Waterfall!$A66,Purchase!$D:$D,Waterfall!$C66,Purchase!$C:$C,Waterfall!FO$1)</f>
        <v>0</v>
      </c>
      <c r="FP66" s="4">
        <f>SUMIFS(Purchase!$F:$F,Purchase!$A:$A,Waterfall!$A66,Purchase!$D:$D,Waterfall!$C66,Purchase!$C:$C,Waterfall!FP$1)</f>
        <v>0</v>
      </c>
      <c r="FQ66" s="4">
        <f>SUMIFS(Purchase!$F:$F,Purchase!$A:$A,Waterfall!$A66,Purchase!$D:$D,Waterfall!$C66,Purchase!$C:$C,Waterfall!FQ$1)</f>
        <v>0</v>
      </c>
      <c r="FR66" s="4">
        <f>SUMIFS(Purchase!$F:$F,Purchase!$A:$A,Waterfall!$A66,Purchase!$D:$D,Waterfall!$C66,Purchase!$C:$C,Waterfall!FR$1)</f>
        <v>0</v>
      </c>
      <c r="FS66" s="4">
        <f>SUMIFS(Purchase!$F:$F,Purchase!$A:$A,Waterfall!$A66,Purchase!$D:$D,Waterfall!$C66,Purchase!$C:$C,Waterfall!FS$1)</f>
        <v>0</v>
      </c>
      <c r="FT66" s="4">
        <f>SUMIFS(Purchase!$F:$F,Purchase!$A:$A,Waterfall!$A66,Purchase!$D:$D,Waterfall!$C66,Purchase!$C:$C,Waterfall!FT$1)</f>
        <v>0</v>
      </c>
      <c r="FU66" s="4">
        <f>SUMIFS(Purchase!$F:$F,Purchase!$A:$A,Waterfall!$A66,Purchase!$D:$D,Waterfall!$C66,Purchase!$C:$C,Waterfall!FU$1)</f>
        <v>0</v>
      </c>
      <c r="FV66" s="4">
        <f>SUMIFS(Purchase!$F:$F,Purchase!$A:$A,Waterfall!$A66,Purchase!$D:$D,Waterfall!$C66,Purchase!$C:$C,Waterfall!FV$1)</f>
        <v>0</v>
      </c>
      <c r="FW66" s="4">
        <f>SUMIFS(Purchase!$F:$F,Purchase!$A:$A,Waterfall!$A66,Purchase!$D:$D,Waterfall!$C66,Purchase!$C:$C,Waterfall!FW$1)</f>
        <v>0</v>
      </c>
      <c r="FX66" s="4">
        <f>SUMIFS(Purchase!$F:$F,Purchase!$A:$A,Waterfall!$A66,Purchase!$D:$D,Waterfall!$C66,Purchase!$C:$C,Waterfall!FX$1)</f>
        <v>0</v>
      </c>
      <c r="FY66" s="4">
        <f>SUMIFS(Purchase!$F:$F,Purchase!$A:$A,Waterfall!$A66,Purchase!$D:$D,Waterfall!$C66,Purchase!$C:$C,Waterfall!FY$1)</f>
        <v>0</v>
      </c>
      <c r="FZ66" s="4">
        <f>SUMIFS(Purchase!$F:$F,Purchase!$A:$A,Waterfall!$A66,Purchase!$D:$D,Waterfall!$C66,Purchase!$C:$C,Waterfall!FZ$1)</f>
        <v>0</v>
      </c>
      <c r="GA66" s="4">
        <f>SUMIFS(Purchase!$F:$F,Purchase!$A:$A,Waterfall!$A66,Purchase!$D:$D,Waterfall!$C66,Purchase!$C:$C,Waterfall!GA$1)</f>
        <v>0</v>
      </c>
      <c r="GB66" s="4">
        <f>SUMIFS(Purchase!$F:$F,Purchase!$A:$A,Waterfall!$A66,Purchase!$D:$D,Waterfall!$C66,Purchase!$C:$C,Waterfall!GB$1)</f>
        <v>0</v>
      </c>
      <c r="GC66" s="4">
        <f>SUMIFS(Purchase!$F:$F,Purchase!$A:$A,Waterfall!$A66,Purchase!$D:$D,Waterfall!$C66,Purchase!$C:$C,Waterfall!GC$1)</f>
        <v>0</v>
      </c>
      <c r="GD66" s="4">
        <f>SUMIFS(Purchase!$F:$F,Purchase!$A:$A,Waterfall!$A66,Purchase!$D:$D,Waterfall!$C66,Purchase!$C:$C,Waterfall!GD$1)</f>
        <v>0</v>
      </c>
      <c r="GE66" s="4">
        <f>SUMIFS(Purchase!$F:$F,Purchase!$A:$A,Waterfall!$A66,Purchase!$D:$D,Waterfall!$C66,Purchase!$C:$C,Waterfall!GE$1)</f>
        <v>0</v>
      </c>
      <c r="GF66" s="4">
        <f>SUMIFS(Purchase!$F:$F,Purchase!$A:$A,Waterfall!$A66,Purchase!$D:$D,Waterfall!$C66,Purchase!$C:$C,Waterfall!GF$1)</f>
        <v>0</v>
      </c>
      <c r="GG66" s="4">
        <f>SUMIFS(Purchase!$F:$F,Purchase!$A:$A,Waterfall!$A66,Purchase!$D:$D,Waterfall!$C66,Purchase!$C:$C,Waterfall!GG$1)</f>
        <v>0</v>
      </c>
      <c r="GH66" s="4">
        <f>SUMIFS(Purchase!$F:$F,Purchase!$A:$A,Waterfall!$A66,Purchase!$D:$D,Waterfall!$C66,Purchase!$C:$C,Waterfall!GH$1)</f>
        <v>0</v>
      </c>
      <c r="GI66" s="4">
        <f>SUMIFS(Purchase!$F:$F,Purchase!$A:$A,Waterfall!$A66,Purchase!$D:$D,Waterfall!$C66,Purchase!$C:$C,Waterfall!GI$1)</f>
        <v>0</v>
      </c>
    </row>
    <row r="67" spans="1:191" x14ac:dyDescent="0.35">
      <c r="A67" s="8">
        <f t="shared" si="3"/>
        <v>1</v>
      </c>
      <c r="B67" s="2" t="str">
        <f>VLOOKUP($A67,Centers!$B$1:$C$120,2,)</f>
        <v>GATE</v>
      </c>
      <c r="C67" s="3">
        <v>44944</v>
      </c>
      <c r="D67" s="4">
        <f>IF($A67=1,SUM(SUMIFS(Indent!$E:$E,Indent!$C:$C,Waterfall!$C67,Indent!$A:$A,Centers!$A$2),SUMIFS(Indent!$E:$E,Indent!$C:$C,Waterfall!$C67,Indent!$A:$A,Centers!$A$3),SUMIFS(Indent!$E:$E,Indent!$C:$C,Waterfall!$C67,Indent!$A:$A,Centers!$A$4),SUMIFS(Indent!$E:$E,Indent!$C:$C,Waterfall!$C67,Indent!$A:$A,Centers!$A$5),SUMIFS(Indent!$E:$E,Indent!$C:$C,Waterfall!$C67,Indent!$A:$A,Centers!$A$6),SUMIFS(Indent!$E:$E,Indent!$C:$C,Waterfall!$C67,Indent!$A:$A,Centers!$A$7),SUMIFS(Indent!$E:$E,Indent!$C:$C,Waterfall!$C67,Indent!$A:$A,Centers!$A$8)),SUMIFS(Indent!$E:$E,Indent!$C:$C,Waterfall!$C67,Indent!$A:$A,$A67))</f>
        <v>30753</v>
      </c>
      <c r="E67" s="4">
        <f>SUMIFS(Purchase!$F:$F,Purchase!$A:$A,Waterfall!$A67,Purchase!$D:$D,Waterfall!$C67,Purchase!$C:$C,Waterfall!E$1)</f>
        <v>0</v>
      </c>
      <c r="F67" s="4">
        <f>SUMIFS(Purchase!$F:$F,Purchase!$A:$A,Waterfall!$A67,Purchase!$D:$D,Waterfall!$C67,Purchase!$C:$C,Waterfall!F$1)</f>
        <v>0</v>
      </c>
      <c r="G67" s="4">
        <f>SUMIFS(Purchase!$F:$F,Purchase!$A:$A,Waterfall!$A67,Purchase!$D:$D,Waterfall!$C67,Purchase!$C:$C,Waterfall!G$1)</f>
        <v>0</v>
      </c>
      <c r="H67" s="4">
        <f>SUMIFS(Purchase!$F:$F,Purchase!$A:$A,Waterfall!$A67,Purchase!$D:$D,Waterfall!$C67,Purchase!$C:$C,Waterfall!H$1)</f>
        <v>0</v>
      </c>
      <c r="I67" s="4">
        <f>SUMIFS(Purchase!$F:$F,Purchase!$A:$A,Waterfall!$A67,Purchase!$D:$D,Waterfall!$C67,Purchase!$C:$C,Waterfall!I$1)</f>
        <v>0</v>
      </c>
      <c r="J67" s="4">
        <f>SUMIFS(Purchase!$F:$F,Purchase!$A:$A,Waterfall!$A67,Purchase!$D:$D,Waterfall!$C67,Purchase!$C:$C,Waterfall!J$1)</f>
        <v>0</v>
      </c>
      <c r="K67" s="4">
        <f>SUMIFS(Purchase!$F:$F,Purchase!$A:$A,Waterfall!$A67,Purchase!$D:$D,Waterfall!$C67,Purchase!$C:$C,Waterfall!K$1)</f>
        <v>0</v>
      </c>
      <c r="L67" s="4">
        <f>SUMIFS(Purchase!$F:$F,Purchase!$A:$A,Waterfall!$A67,Purchase!$D:$D,Waterfall!$C67,Purchase!$C:$C,Waterfall!L$1)</f>
        <v>0</v>
      </c>
      <c r="M67" s="4">
        <f>SUMIFS(Purchase!$F:$F,Purchase!$A:$A,Waterfall!$A67,Purchase!$D:$D,Waterfall!$C67,Purchase!$C:$C,Waterfall!M$1)</f>
        <v>0</v>
      </c>
      <c r="N67" s="4">
        <f>SUMIFS(Purchase!$F:$F,Purchase!$A:$A,Waterfall!$A67,Purchase!$D:$D,Waterfall!$C67,Purchase!$C:$C,Waterfall!N$1)</f>
        <v>0</v>
      </c>
      <c r="O67" s="4">
        <f>SUMIFS(Purchase!$F:$F,Purchase!$A:$A,Waterfall!$A67,Purchase!$D:$D,Waterfall!$C67,Purchase!$C:$C,Waterfall!O$1)</f>
        <v>0</v>
      </c>
      <c r="P67" s="4">
        <f>SUMIFS(Purchase!$F:$F,Purchase!$A:$A,Waterfall!$A67,Purchase!$D:$D,Waterfall!$C67,Purchase!$C:$C,Waterfall!P$1)</f>
        <v>0</v>
      </c>
      <c r="Q67" s="4">
        <f>SUMIFS(Purchase!$F:$F,Purchase!$A:$A,Waterfall!$A67,Purchase!$D:$D,Waterfall!$C67,Purchase!$C:$C,Waterfall!Q$1)</f>
        <v>0</v>
      </c>
      <c r="R67" s="4">
        <f>SUMIFS(Purchase!$F:$F,Purchase!$A:$A,Waterfall!$A67,Purchase!$D:$D,Waterfall!$C67,Purchase!$C:$C,Waterfall!R$1)</f>
        <v>0</v>
      </c>
      <c r="S67" s="4">
        <f>SUMIFS(Purchase!$F:$F,Purchase!$A:$A,Waterfall!$A67,Purchase!$D:$D,Waterfall!$C67,Purchase!$C:$C,Waterfall!S$1)</f>
        <v>0</v>
      </c>
      <c r="T67" s="4">
        <f>SUMIFS(Purchase!$F:$F,Purchase!$A:$A,Waterfall!$A67,Purchase!$D:$D,Waterfall!$C67,Purchase!$C:$C,Waterfall!T$1)</f>
        <v>0</v>
      </c>
      <c r="U67" s="4">
        <f>SUMIFS(Purchase!$F:$F,Purchase!$A:$A,Waterfall!$A67,Purchase!$D:$D,Waterfall!$C67,Purchase!$C:$C,Waterfall!U$1)</f>
        <v>0</v>
      </c>
      <c r="V67" s="4">
        <f>SUMIFS(Purchase!$F:$F,Purchase!$A:$A,Waterfall!$A67,Purchase!$D:$D,Waterfall!$C67,Purchase!$C:$C,Waterfall!V$1)</f>
        <v>0</v>
      </c>
      <c r="W67" s="4">
        <f>SUMIFS(Purchase!$F:$F,Purchase!$A:$A,Waterfall!$A67,Purchase!$D:$D,Waterfall!$C67,Purchase!$C:$C,Waterfall!W$1)</f>
        <v>0</v>
      </c>
      <c r="X67" s="4">
        <f>SUMIFS(Purchase!$F:$F,Purchase!$A:$A,Waterfall!$A67,Purchase!$D:$D,Waterfall!$C67,Purchase!$C:$C,Waterfall!X$1)</f>
        <v>0</v>
      </c>
      <c r="Y67" s="4">
        <f>SUMIFS(Purchase!$F:$F,Purchase!$A:$A,Waterfall!$A67,Purchase!$D:$D,Waterfall!$C67,Purchase!$C:$C,Waterfall!Y$1)</f>
        <v>0</v>
      </c>
      <c r="Z67" s="4">
        <f>SUMIFS(Purchase!$F:$F,Purchase!$A:$A,Waterfall!$A67,Purchase!$D:$D,Waterfall!$C67,Purchase!$C:$C,Waterfall!Z$1)</f>
        <v>0</v>
      </c>
      <c r="AA67" s="4">
        <f>SUMIFS(Purchase!$F:$F,Purchase!$A:$A,Waterfall!$A67,Purchase!$D:$D,Waterfall!$C67,Purchase!$C:$C,Waterfall!AA$1)</f>
        <v>0</v>
      </c>
      <c r="AB67" s="4">
        <f>SUMIFS(Purchase!$F:$F,Purchase!$A:$A,Waterfall!$A67,Purchase!$D:$D,Waterfall!$C67,Purchase!$C:$C,Waterfall!AB$1)</f>
        <v>0</v>
      </c>
      <c r="AC67" s="4">
        <f>SUMIFS(Purchase!$F:$F,Purchase!$A:$A,Waterfall!$A67,Purchase!$D:$D,Waterfall!$C67,Purchase!$C:$C,Waterfall!AC$1)</f>
        <v>0</v>
      </c>
      <c r="AD67" s="4">
        <f>SUMIFS(Purchase!$F:$F,Purchase!$A:$A,Waterfall!$A67,Purchase!$D:$D,Waterfall!$C67,Purchase!$C:$C,Waterfall!AD$1)</f>
        <v>0</v>
      </c>
      <c r="AE67" s="4">
        <f>SUMIFS(Purchase!$F:$F,Purchase!$A:$A,Waterfall!$A67,Purchase!$D:$D,Waterfall!$C67,Purchase!$C:$C,Waterfall!AE$1)</f>
        <v>0</v>
      </c>
      <c r="AF67" s="4">
        <f>SUMIFS(Purchase!$F:$F,Purchase!$A:$A,Waterfall!$A67,Purchase!$D:$D,Waterfall!$C67,Purchase!$C:$C,Waterfall!AF$1)</f>
        <v>0</v>
      </c>
      <c r="AG67" s="4">
        <f>SUMIFS(Purchase!$F:$F,Purchase!$A:$A,Waterfall!$A67,Purchase!$D:$D,Waterfall!$C67,Purchase!$C:$C,Waterfall!AG$1)</f>
        <v>0</v>
      </c>
      <c r="AH67" s="4">
        <f>SUMIFS(Purchase!$F:$F,Purchase!$A:$A,Waterfall!$A67,Purchase!$D:$D,Waterfall!$C67,Purchase!$C:$C,Waterfall!AH$1)</f>
        <v>0</v>
      </c>
      <c r="AI67" s="4">
        <f>SUMIFS(Purchase!$F:$F,Purchase!$A:$A,Waterfall!$A67,Purchase!$D:$D,Waterfall!$C67,Purchase!$C:$C,Waterfall!AI$1)</f>
        <v>0</v>
      </c>
      <c r="AJ67" s="4">
        <f>SUMIFS(Purchase!$F:$F,Purchase!$A:$A,Waterfall!$A67,Purchase!$D:$D,Waterfall!$C67,Purchase!$C:$C,Waterfall!AJ$1)</f>
        <v>0</v>
      </c>
      <c r="AK67" s="4">
        <f>SUMIFS(Purchase!$F:$F,Purchase!$A:$A,Waterfall!$A67,Purchase!$D:$D,Waterfall!$C67,Purchase!$C:$C,Waterfall!AK$1)</f>
        <v>0</v>
      </c>
      <c r="AL67" s="4">
        <f>SUMIFS(Purchase!$F:$F,Purchase!$A:$A,Waterfall!$A67,Purchase!$D:$D,Waterfall!$C67,Purchase!$C:$C,Waterfall!AL$1)</f>
        <v>0</v>
      </c>
      <c r="AM67" s="4">
        <f>SUMIFS(Purchase!$F:$F,Purchase!$A:$A,Waterfall!$A67,Purchase!$D:$D,Waterfall!$C67,Purchase!$C:$C,Waterfall!AM$1)</f>
        <v>0</v>
      </c>
      <c r="AN67" s="4">
        <f>SUMIFS(Purchase!$F:$F,Purchase!$A:$A,Waterfall!$A67,Purchase!$D:$D,Waterfall!$C67,Purchase!$C:$C,Waterfall!AN$1)</f>
        <v>0</v>
      </c>
      <c r="AO67" s="4">
        <f>SUMIFS(Purchase!$F:$F,Purchase!$A:$A,Waterfall!$A67,Purchase!$D:$D,Waterfall!$C67,Purchase!$C:$C,Waterfall!AO$1)</f>
        <v>0</v>
      </c>
      <c r="AP67" s="4">
        <f>SUMIFS(Purchase!$F:$F,Purchase!$A:$A,Waterfall!$A67,Purchase!$D:$D,Waterfall!$C67,Purchase!$C:$C,Waterfall!AP$1)</f>
        <v>0</v>
      </c>
      <c r="AQ67" s="4">
        <f>SUMIFS(Purchase!$F:$F,Purchase!$A:$A,Waterfall!$A67,Purchase!$D:$D,Waterfall!$C67,Purchase!$C:$C,Waterfall!AQ$1)</f>
        <v>0</v>
      </c>
      <c r="AR67" s="4">
        <f>SUMIFS(Purchase!$F:$F,Purchase!$A:$A,Waterfall!$A67,Purchase!$D:$D,Waterfall!$C67,Purchase!$C:$C,Waterfall!AR$1)</f>
        <v>0</v>
      </c>
      <c r="AS67" s="4">
        <f>SUMIFS(Purchase!$F:$F,Purchase!$A:$A,Waterfall!$A67,Purchase!$D:$D,Waterfall!$C67,Purchase!$C:$C,Waterfall!AS$1)</f>
        <v>0</v>
      </c>
      <c r="AT67" s="4">
        <f>SUMIFS(Purchase!$F:$F,Purchase!$A:$A,Waterfall!$A67,Purchase!$D:$D,Waterfall!$C67,Purchase!$C:$C,Waterfall!AT$1)</f>
        <v>0</v>
      </c>
      <c r="AU67" s="4">
        <f>SUMIFS(Purchase!$F:$F,Purchase!$A:$A,Waterfall!$A67,Purchase!$D:$D,Waterfall!$C67,Purchase!$C:$C,Waterfall!AU$1)</f>
        <v>0</v>
      </c>
      <c r="AV67" s="4">
        <f>SUMIFS(Purchase!$F:$F,Purchase!$A:$A,Waterfall!$A67,Purchase!$D:$D,Waterfall!$C67,Purchase!$C:$C,Waterfall!AV$1)</f>
        <v>0</v>
      </c>
      <c r="AW67" s="4">
        <f>SUMIFS(Purchase!$F:$F,Purchase!$A:$A,Waterfall!$A67,Purchase!$D:$D,Waterfall!$C67,Purchase!$C:$C,Waterfall!AW$1)</f>
        <v>0</v>
      </c>
      <c r="AX67" s="4">
        <f>SUMIFS(Purchase!$F:$F,Purchase!$A:$A,Waterfall!$A67,Purchase!$D:$D,Waterfall!$C67,Purchase!$C:$C,Waterfall!AX$1)</f>
        <v>0</v>
      </c>
      <c r="AY67" s="4">
        <f>SUMIFS(Purchase!$F:$F,Purchase!$A:$A,Waterfall!$A67,Purchase!$D:$D,Waterfall!$C67,Purchase!$C:$C,Waterfall!AY$1)</f>
        <v>0</v>
      </c>
      <c r="AZ67" s="4">
        <f>SUMIFS(Purchase!$F:$F,Purchase!$A:$A,Waterfall!$A67,Purchase!$D:$D,Waterfall!$C67,Purchase!$C:$C,Waterfall!AZ$1)</f>
        <v>0</v>
      </c>
      <c r="BA67" s="4">
        <f>SUMIFS(Purchase!$F:$F,Purchase!$A:$A,Waterfall!$A67,Purchase!$D:$D,Waterfall!$C67,Purchase!$C:$C,Waterfall!BA$1)</f>
        <v>0</v>
      </c>
      <c r="BB67" s="4">
        <f>SUMIFS(Purchase!$F:$F,Purchase!$A:$A,Waterfall!$A67,Purchase!$D:$D,Waterfall!$C67,Purchase!$C:$C,Waterfall!BB$1)</f>
        <v>0</v>
      </c>
      <c r="BC67" s="4">
        <f>SUMIFS(Purchase!$F:$F,Purchase!$A:$A,Waterfall!$A67,Purchase!$D:$D,Waterfall!$C67,Purchase!$C:$C,Waterfall!BC$1)</f>
        <v>0</v>
      </c>
      <c r="BD67" s="4">
        <f>SUMIFS(Purchase!$F:$F,Purchase!$A:$A,Waterfall!$A67,Purchase!$D:$D,Waterfall!$C67,Purchase!$C:$C,Waterfall!BD$1)</f>
        <v>0</v>
      </c>
      <c r="BE67" s="4">
        <f>SUMIFS(Purchase!$F:$F,Purchase!$A:$A,Waterfall!$A67,Purchase!$D:$D,Waterfall!$C67,Purchase!$C:$C,Waterfall!BE$1)</f>
        <v>0</v>
      </c>
      <c r="BF67" s="4">
        <f>SUMIFS(Purchase!$F:$F,Purchase!$A:$A,Waterfall!$A67,Purchase!$D:$D,Waterfall!$C67,Purchase!$C:$C,Waterfall!BF$1)</f>
        <v>0</v>
      </c>
      <c r="BG67" s="4">
        <f>SUMIFS(Purchase!$F:$F,Purchase!$A:$A,Waterfall!$A67,Purchase!$D:$D,Waterfall!$C67,Purchase!$C:$C,Waterfall!BG$1)</f>
        <v>0</v>
      </c>
      <c r="BH67" s="4">
        <f>SUMIFS(Purchase!$F:$F,Purchase!$A:$A,Waterfall!$A67,Purchase!$D:$D,Waterfall!$C67,Purchase!$C:$C,Waterfall!BH$1)</f>
        <v>0</v>
      </c>
      <c r="BI67" s="4">
        <f>SUMIFS(Purchase!$F:$F,Purchase!$A:$A,Waterfall!$A67,Purchase!$D:$D,Waterfall!$C67,Purchase!$C:$C,Waterfall!BI$1)</f>
        <v>0</v>
      </c>
      <c r="BJ67" s="4">
        <f>SUMIFS(Purchase!$F:$F,Purchase!$A:$A,Waterfall!$A67,Purchase!$D:$D,Waterfall!$C67,Purchase!$C:$C,Waterfall!BJ$1)</f>
        <v>0</v>
      </c>
      <c r="BK67" s="4">
        <f>SUMIFS(Purchase!$F:$F,Purchase!$A:$A,Waterfall!$A67,Purchase!$D:$D,Waterfall!$C67,Purchase!$C:$C,Waterfall!BK$1)</f>
        <v>0</v>
      </c>
      <c r="BL67" s="4">
        <f>SUMIFS(Purchase!$F:$F,Purchase!$A:$A,Waterfall!$A67,Purchase!$D:$D,Waterfall!$C67,Purchase!$C:$C,Waterfall!BL$1)</f>
        <v>0</v>
      </c>
      <c r="BM67" s="4">
        <f>SUMIFS(Purchase!$F:$F,Purchase!$A:$A,Waterfall!$A67,Purchase!$D:$D,Waterfall!$C67,Purchase!$C:$C,Waterfall!BM$1)</f>
        <v>0</v>
      </c>
      <c r="BN67" s="4">
        <f>SUMIFS(Purchase!$F:$F,Purchase!$A:$A,Waterfall!$A67,Purchase!$D:$D,Waterfall!$C67,Purchase!$C:$C,Waterfall!BN$1)</f>
        <v>0</v>
      </c>
      <c r="BO67" s="4">
        <f>SUMIFS(Purchase!$F:$F,Purchase!$A:$A,Waterfall!$A67,Purchase!$D:$D,Waterfall!$C67,Purchase!$C:$C,Waterfall!BO$1)</f>
        <v>0</v>
      </c>
      <c r="BP67" s="4">
        <f>SUMIFS(Purchase!$F:$F,Purchase!$A:$A,Waterfall!$A67,Purchase!$D:$D,Waterfall!$C67,Purchase!$C:$C,Waterfall!BP$1)</f>
        <v>0</v>
      </c>
      <c r="BQ67" s="4">
        <f>SUMIFS(Purchase!$F:$F,Purchase!$A:$A,Waterfall!$A67,Purchase!$D:$D,Waterfall!$C67,Purchase!$C:$C,Waterfall!BQ$1)</f>
        <v>15179.37</v>
      </c>
      <c r="BR67" s="4">
        <f>SUMIFS(Purchase!$F:$F,Purchase!$A:$A,Waterfall!$A67,Purchase!$D:$D,Waterfall!$C67,Purchase!$C:$C,Waterfall!BR$1)</f>
        <v>9560.56</v>
      </c>
      <c r="BS67" s="4">
        <f>SUMIFS(Purchase!$F:$F,Purchase!$A:$A,Waterfall!$A67,Purchase!$D:$D,Waterfall!$C67,Purchase!$C:$C,Waterfall!BS$1)</f>
        <v>2423.89</v>
      </c>
      <c r="BT67" s="4">
        <f>SUMIFS(Purchase!$F:$F,Purchase!$A:$A,Waterfall!$A67,Purchase!$D:$D,Waterfall!$C67,Purchase!$C:$C,Waterfall!BT$1)</f>
        <v>6100.26</v>
      </c>
      <c r="BU67" s="4">
        <f>SUMIFS(Purchase!$F:$F,Purchase!$A:$A,Waterfall!$A67,Purchase!$D:$D,Waterfall!$C67,Purchase!$C:$C,Waterfall!BU$1)</f>
        <v>2474.19</v>
      </c>
      <c r="BV67" s="4">
        <f>SUMIFS(Purchase!$F:$F,Purchase!$A:$A,Waterfall!$A67,Purchase!$D:$D,Waterfall!$C67,Purchase!$C:$C,Waterfall!BV$1)</f>
        <v>375.1</v>
      </c>
      <c r="BW67" s="4">
        <f>SUMIFS(Purchase!$F:$F,Purchase!$A:$A,Waterfall!$A67,Purchase!$D:$D,Waterfall!$C67,Purchase!$C:$C,Waterfall!BW$1)</f>
        <v>0</v>
      </c>
      <c r="BX67" s="4">
        <f>SUMIFS(Purchase!$F:$F,Purchase!$A:$A,Waterfall!$A67,Purchase!$D:$D,Waterfall!$C67,Purchase!$C:$C,Waterfall!BX$1)</f>
        <v>0</v>
      </c>
      <c r="BY67" s="4">
        <f>SUMIFS(Purchase!$F:$F,Purchase!$A:$A,Waterfall!$A67,Purchase!$D:$D,Waterfall!$C67,Purchase!$C:$C,Waterfall!BY$1)</f>
        <v>0</v>
      </c>
      <c r="BZ67" s="4">
        <f>SUMIFS(Purchase!$F:$F,Purchase!$A:$A,Waterfall!$A67,Purchase!$D:$D,Waterfall!$C67,Purchase!$C:$C,Waterfall!BZ$1)</f>
        <v>0</v>
      </c>
      <c r="CA67" s="4">
        <f>SUMIFS(Purchase!$F:$F,Purchase!$A:$A,Waterfall!$A67,Purchase!$D:$D,Waterfall!$C67,Purchase!$C:$C,Waterfall!CA$1)</f>
        <v>0</v>
      </c>
      <c r="CB67" s="4">
        <f>SUMIFS(Purchase!$F:$F,Purchase!$A:$A,Waterfall!$A67,Purchase!$D:$D,Waterfall!$C67,Purchase!$C:$C,Waterfall!CB$1)</f>
        <v>0</v>
      </c>
      <c r="CC67" s="4">
        <f>SUMIFS(Purchase!$F:$F,Purchase!$A:$A,Waterfall!$A67,Purchase!$D:$D,Waterfall!$C67,Purchase!$C:$C,Waterfall!CC$1)</f>
        <v>0</v>
      </c>
      <c r="CD67" s="4">
        <f>SUMIFS(Purchase!$F:$F,Purchase!$A:$A,Waterfall!$A67,Purchase!$D:$D,Waterfall!$C67,Purchase!$C:$C,Waterfall!CD$1)</f>
        <v>0</v>
      </c>
      <c r="CE67" s="4">
        <f>SUMIFS(Purchase!$F:$F,Purchase!$A:$A,Waterfall!$A67,Purchase!$D:$D,Waterfall!$C67,Purchase!$C:$C,Waterfall!CE$1)</f>
        <v>0</v>
      </c>
      <c r="CF67" s="4">
        <f>SUMIFS(Purchase!$F:$F,Purchase!$A:$A,Waterfall!$A67,Purchase!$D:$D,Waterfall!$C67,Purchase!$C:$C,Waterfall!CF$1)</f>
        <v>0</v>
      </c>
      <c r="CG67" s="4">
        <f>SUMIFS(Purchase!$F:$F,Purchase!$A:$A,Waterfall!$A67,Purchase!$D:$D,Waterfall!$C67,Purchase!$C:$C,Waterfall!CG$1)</f>
        <v>0</v>
      </c>
      <c r="CH67" s="4">
        <f>SUMIFS(Purchase!$F:$F,Purchase!$A:$A,Waterfall!$A67,Purchase!$D:$D,Waterfall!$C67,Purchase!$C:$C,Waterfall!CH$1)</f>
        <v>0</v>
      </c>
      <c r="CI67" s="4">
        <f>SUMIFS(Purchase!$F:$F,Purchase!$A:$A,Waterfall!$A67,Purchase!$D:$D,Waterfall!$C67,Purchase!$C:$C,Waterfall!CI$1)</f>
        <v>0</v>
      </c>
      <c r="CJ67" s="4">
        <f>SUMIFS(Purchase!$F:$F,Purchase!$A:$A,Waterfall!$A67,Purchase!$D:$D,Waterfall!$C67,Purchase!$C:$C,Waterfall!CJ$1)</f>
        <v>0</v>
      </c>
      <c r="CK67" s="4">
        <f>SUMIFS(Purchase!$F:$F,Purchase!$A:$A,Waterfall!$A67,Purchase!$D:$D,Waterfall!$C67,Purchase!$C:$C,Waterfall!CK$1)</f>
        <v>0</v>
      </c>
      <c r="CL67" s="4">
        <f>SUMIFS(Purchase!$F:$F,Purchase!$A:$A,Waterfall!$A67,Purchase!$D:$D,Waterfall!$C67,Purchase!$C:$C,Waterfall!CL$1)</f>
        <v>0</v>
      </c>
      <c r="CM67" s="4">
        <f>SUMIFS(Purchase!$F:$F,Purchase!$A:$A,Waterfall!$A67,Purchase!$D:$D,Waterfall!$C67,Purchase!$C:$C,Waterfall!CM$1)</f>
        <v>0</v>
      </c>
      <c r="CN67" s="4">
        <f>SUMIFS(Purchase!$F:$F,Purchase!$A:$A,Waterfall!$A67,Purchase!$D:$D,Waterfall!$C67,Purchase!$C:$C,Waterfall!CN$1)</f>
        <v>0</v>
      </c>
      <c r="CO67" s="4">
        <f>SUMIFS(Purchase!$F:$F,Purchase!$A:$A,Waterfall!$A67,Purchase!$D:$D,Waterfall!$C67,Purchase!$C:$C,Waterfall!CO$1)</f>
        <v>0</v>
      </c>
      <c r="CP67" s="4">
        <f>SUMIFS(Purchase!$F:$F,Purchase!$A:$A,Waterfall!$A67,Purchase!$D:$D,Waterfall!$C67,Purchase!$C:$C,Waterfall!CP$1)</f>
        <v>0</v>
      </c>
      <c r="CQ67" s="4">
        <f>SUMIFS(Purchase!$F:$F,Purchase!$A:$A,Waterfall!$A67,Purchase!$D:$D,Waterfall!$C67,Purchase!$C:$C,Waterfall!CQ$1)</f>
        <v>0</v>
      </c>
      <c r="CR67" s="4">
        <f>SUMIFS(Purchase!$F:$F,Purchase!$A:$A,Waterfall!$A67,Purchase!$D:$D,Waterfall!$C67,Purchase!$C:$C,Waterfall!CR$1)</f>
        <v>0</v>
      </c>
      <c r="CS67" s="4">
        <f>SUMIFS(Purchase!$F:$F,Purchase!$A:$A,Waterfall!$A67,Purchase!$D:$D,Waterfall!$C67,Purchase!$C:$C,Waterfall!CS$1)</f>
        <v>0</v>
      </c>
      <c r="CT67" s="4">
        <f>SUMIFS(Purchase!$F:$F,Purchase!$A:$A,Waterfall!$A67,Purchase!$D:$D,Waterfall!$C67,Purchase!$C:$C,Waterfall!CT$1)</f>
        <v>0</v>
      </c>
      <c r="CU67" s="4">
        <f>SUMIFS(Purchase!$F:$F,Purchase!$A:$A,Waterfall!$A67,Purchase!$D:$D,Waterfall!$C67,Purchase!$C:$C,Waterfall!CU$1)</f>
        <v>0</v>
      </c>
      <c r="CV67" s="4">
        <f>SUMIFS(Purchase!$F:$F,Purchase!$A:$A,Waterfall!$A67,Purchase!$D:$D,Waterfall!$C67,Purchase!$C:$C,Waterfall!CV$1)</f>
        <v>0</v>
      </c>
      <c r="CW67" s="4">
        <f>SUMIFS(Purchase!$F:$F,Purchase!$A:$A,Waterfall!$A67,Purchase!$D:$D,Waterfall!$C67,Purchase!$C:$C,Waterfall!CW$1)</f>
        <v>0</v>
      </c>
      <c r="CX67" s="4">
        <f>SUMIFS(Purchase!$F:$F,Purchase!$A:$A,Waterfall!$A67,Purchase!$D:$D,Waterfall!$C67,Purchase!$C:$C,Waterfall!CX$1)</f>
        <v>0</v>
      </c>
      <c r="CY67" s="4">
        <f>SUMIFS(Purchase!$F:$F,Purchase!$A:$A,Waterfall!$A67,Purchase!$D:$D,Waterfall!$C67,Purchase!$C:$C,Waterfall!CY$1)</f>
        <v>0</v>
      </c>
      <c r="CZ67" s="4">
        <f>SUMIFS(Purchase!$F:$F,Purchase!$A:$A,Waterfall!$A67,Purchase!$D:$D,Waterfall!$C67,Purchase!$C:$C,Waterfall!CZ$1)</f>
        <v>0</v>
      </c>
      <c r="DA67" s="4">
        <f>SUMIFS(Purchase!$F:$F,Purchase!$A:$A,Waterfall!$A67,Purchase!$D:$D,Waterfall!$C67,Purchase!$C:$C,Waterfall!DA$1)</f>
        <v>0</v>
      </c>
      <c r="DB67" s="4">
        <f>SUMIFS(Purchase!$F:$F,Purchase!$A:$A,Waterfall!$A67,Purchase!$D:$D,Waterfall!$C67,Purchase!$C:$C,Waterfall!DB$1)</f>
        <v>0</v>
      </c>
      <c r="DC67" s="4">
        <f>SUMIFS(Purchase!$F:$F,Purchase!$A:$A,Waterfall!$A67,Purchase!$D:$D,Waterfall!$C67,Purchase!$C:$C,Waterfall!DC$1)</f>
        <v>0</v>
      </c>
      <c r="DD67" s="4">
        <f>SUMIFS(Purchase!$F:$F,Purchase!$A:$A,Waterfall!$A67,Purchase!$D:$D,Waterfall!$C67,Purchase!$C:$C,Waterfall!DD$1)</f>
        <v>0</v>
      </c>
      <c r="DE67" s="4">
        <f>SUMIFS(Purchase!$F:$F,Purchase!$A:$A,Waterfall!$A67,Purchase!$D:$D,Waterfall!$C67,Purchase!$C:$C,Waterfall!DE$1)</f>
        <v>0</v>
      </c>
      <c r="DF67" s="4">
        <f>SUMIFS(Purchase!$F:$F,Purchase!$A:$A,Waterfall!$A67,Purchase!$D:$D,Waterfall!$C67,Purchase!$C:$C,Waterfall!DF$1)</f>
        <v>0</v>
      </c>
      <c r="DG67" s="4">
        <f>SUMIFS(Purchase!$F:$F,Purchase!$A:$A,Waterfall!$A67,Purchase!$D:$D,Waterfall!$C67,Purchase!$C:$C,Waterfall!DG$1)</f>
        <v>0</v>
      </c>
      <c r="DH67" s="4">
        <f>SUMIFS(Purchase!$F:$F,Purchase!$A:$A,Waterfall!$A67,Purchase!$D:$D,Waterfall!$C67,Purchase!$C:$C,Waterfall!DH$1)</f>
        <v>0</v>
      </c>
      <c r="DI67" s="4">
        <f>SUMIFS(Purchase!$F:$F,Purchase!$A:$A,Waterfall!$A67,Purchase!$D:$D,Waterfall!$C67,Purchase!$C:$C,Waterfall!DI$1)</f>
        <v>0</v>
      </c>
      <c r="DJ67" s="4">
        <f>SUMIFS(Purchase!$F:$F,Purchase!$A:$A,Waterfall!$A67,Purchase!$D:$D,Waterfall!$C67,Purchase!$C:$C,Waterfall!DJ$1)</f>
        <v>0</v>
      </c>
      <c r="DK67" s="4">
        <f>SUMIFS(Purchase!$F:$F,Purchase!$A:$A,Waterfall!$A67,Purchase!$D:$D,Waterfall!$C67,Purchase!$C:$C,Waterfall!DK$1)</f>
        <v>0</v>
      </c>
      <c r="DL67" s="4">
        <f>SUMIFS(Purchase!$F:$F,Purchase!$A:$A,Waterfall!$A67,Purchase!$D:$D,Waterfall!$C67,Purchase!$C:$C,Waterfall!DL$1)</f>
        <v>0</v>
      </c>
      <c r="DM67" s="4">
        <f>SUMIFS(Purchase!$F:$F,Purchase!$A:$A,Waterfall!$A67,Purchase!$D:$D,Waterfall!$C67,Purchase!$C:$C,Waterfall!DM$1)</f>
        <v>0</v>
      </c>
      <c r="DN67" s="4">
        <f>SUMIFS(Purchase!$F:$F,Purchase!$A:$A,Waterfall!$A67,Purchase!$D:$D,Waterfall!$C67,Purchase!$C:$C,Waterfall!DN$1)</f>
        <v>0</v>
      </c>
      <c r="DO67" s="4">
        <f>SUMIFS(Purchase!$F:$F,Purchase!$A:$A,Waterfall!$A67,Purchase!$D:$D,Waterfall!$C67,Purchase!$C:$C,Waterfall!DO$1)</f>
        <v>0</v>
      </c>
      <c r="DP67" s="4">
        <f>SUMIFS(Purchase!$F:$F,Purchase!$A:$A,Waterfall!$A67,Purchase!$D:$D,Waterfall!$C67,Purchase!$C:$C,Waterfall!DP$1)</f>
        <v>0</v>
      </c>
      <c r="DQ67" s="4">
        <f>SUMIFS(Purchase!$F:$F,Purchase!$A:$A,Waterfall!$A67,Purchase!$D:$D,Waterfall!$C67,Purchase!$C:$C,Waterfall!DQ$1)</f>
        <v>0</v>
      </c>
      <c r="DR67" s="4">
        <f>SUMIFS(Purchase!$F:$F,Purchase!$A:$A,Waterfall!$A67,Purchase!$D:$D,Waterfall!$C67,Purchase!$C:$C,Waterfall!DR$1)</f>
        <v>0</v>
      </c>
      <c r="DS67" s="4">
        <f>SUMIFS(Purchase!$F:$F,Purchase!$A:$A,Waterfall!$A67,Purchase!$D:$D,Waterfall!$C67,Purchase!$C:$C,Waterfall!DS$1)</f>
        <v>0</v>
      </c>
      <c r="DT67" s="4">
        <f>SUMIFS(Purchase!$F:$F,Purchase!$A:$A,Waterfall!$A67,Purchase!$D:$D,Waterfall!$C67,Purchase!$C:$C,Waterfall!DT$1)</f>
        <v>0</v>
      </c>
      <c r="DU67" s="4">
        <f>SUMIFS(Purchase!$F:$F,Purchase!$A:$A,Waterfall!$A67,Purchase!$D:$D,Waterfall!$C67,Purchase!$C:$C,Waterfall!DU$1)</f>
        <v>0</v>
      </c>
      <c r="DV67" s="4">
        <f>SUMIFS(Purchase!$F:$F,Purchase!$A:$A,Waterfall!$A67,Purchase!$D:$D,Waterfall!$C67,Purchase!$C:$C,Waterfall!DV$1)</f>
        <v>0</v>
      </c>
      <c r="DW67" s="4">
        <f>SUMIFS(Purchase!$F:$F,Purchase!$A:$A,Waterfall!$A67,Purchase!$D:$D,Waterfall!$C67,Purchase!$C:$C,Waterfall!DW$1)</f>
        <v>0</v>
      </c>
      <c r="DX67" s="4">
        <f>SUMIFS(Purchase!$F:$F,Purchase!$A:$A,Waterfall!$A67,Purchase!$D:$D,Waterfall!$C67,Purchase!$C:$C,Waterfall!DX$1)</f>
        <v>0</v>
      </c>
      <c r="DY67" s="4">
        <f>SUMIFS(Purchase!$F:$F,Purchase!$A:$A,Waterfall!$A67,Purchase!$D:$D,Waterfall!$C67,Purchase!$C:$C,Waterfall!DY$1)</f>
        <v>0</v>
      </c>
      <c r="DZ67" s="4">
        <f>SUMIFS(Purchase!$F:$F,Purchase!$A:$A,Waterfall!$A67,Purchase!$D:$D,Waterfall!$C67,Purchase!$C:$C,Waterfall!DZ$1)</f>
        <v>0</v>
      </c>
      <c r="EA67" s="4">
        <f>SUMIFS(Purchase!$F:$F,Purchase!$A:$A,Waterfall!$A67,Purchase!$D:$D,Waterfall!$C67,Purchase!$C:$C,Waterfall!EA$1)</f>
        <v>0</v>
      </c>
      <c r="EB67" s="4">
        <f>SUMIFS(Purchase!$F:$F,Purchase!$A:$A,Waterfall!$A67,Purchase!$D:$D,Waterfall!$C67,Purchase!$C:$C,Waterfall!EB$1)</f>
        <v>0</v>
      </c>
      <c r="EC67" s="4">
        <f>SUMIFS(Purchase!$F:$F,Purchase!$A:$A,Waterfall!$A67,Purchase!$D:$D,Waterfall!$C67,Purchase!$C:$C,Waterfall!EC$1)</f>
        <v>0</v>
      </c>
      <c r="ED67" s="4">
        <f>SUMIFS(Purchase!$F:$F,Purchase!$A:$A,Waterfall!$A67,Purchase!$D:$D,Waterfall!$C67,Purchase!$C:$C,Waterfall!ED$1)</f>
        <v>0</v>
      </c>
      <c r="EE67" s="4">
        <f>SUMIFS(Purchase!$F:$F,Purchase!$A:$A,Waterfall!$A67,Purchase!$D:$D,Waterfall!$C67,Purchase!$C:$C,Waterfall!EE$1)</f>
        <v>0</v>
      </c>
      <c r="EF67" s="4">
        <f>SUMIFS(Purchase!$F:$F,Purchase!$A:$A,Waterfall!$A67,Purchase!$D:$D,Waterfall!$C67,Purchase!$C:$C,Waterfall!EF$1)</f>
        <v>0</v>
      </c>
      <c r="EG67" s="4">
        <f>SUMIFS(Purchase!$F:$F,Purchase!$A:$A,Waterfall!$A67,Purchase!$D:$D,Waterfall!$C67,Purchase!$C:$C,Waterfall!EG$1)</f>
        <v>0</v>
      </c>
      <c r="EH67" s="4">
        <f>SUMIFS(Purchase!$F:$F,Purchase!$A:$A,Waterfall!$A67,Purchase!$D:$D,Waterfall!$C67,Purchase!$C:$C,Waterfall!EH$1)</f>
        <v>0</v>
      </c>
      <c r="EI67" s="4">
        <f>SUMIFS(Purchase!$F:$F,Purchase!$A:$A,Waterfall!$A67,Purchase!$D:$D,Waterfall!$C67,Purchase!$C:$C,Waterfall!EI$1)</f>
        <v>0</v>
      </c>
      <c r="EJ67" s="4">
        <f>SUMIFS(Purchase!$F:$F,Purchase!$A:$A,Waterfall!$A67,Purchase!$D:$D,Waterfall!$C67,Purchase!$C:$C,Waterfall!EJ$1)</f>
        <v>0</v>
      </c>
      <c r="EK67" s="4">
        <f>SUMIFS(Purchase!$F:$F,Purchase!$A:$A,Waterfall!$A67,Purchase!$D:$D,Waterfall!$C67,Purchase!$C:$C,Waterfall!EK$1)</f>
        <v>0</v>
      </c>
      <c r="EL67" s="4">
        <f>SUMIFS(Purchase!$F:$F,Purchase!$A:$A,Waterfall!$A67,Purchase!$D:$D,Waterfall!$C67,Purchase!$C:$C,Waterfall!EL$1)</f>
        <v>0</v>
      </c>
      <c r="EM67" s="4">
        <f>SUMIFS(Purchase!$F:$F,Purchase!$A:$A,Waterfall!$A67,Purchase!$D:$D,Waterfall!$C67,Purchase!$C:$C,Waterfall!EM$1)</f>
        <v>0</v>
      </c>
      <c r="EN67" s="4">
        <f>SUMIFS(Purchase!$F:$F,Purchase!$A:$A,Waterfall!$A67,Purchase!$D:$D,Waterfall!$C67,Purchase!$C:$C,Waterfall!EN$1)</f>
        <v>0</v>
      </c>
      <c r="EO67" s="4">
        <f>SUMIFS(Purchase!$F:$F,Purchase!$A:$A,Waterfall!$A67,Purchase!$D:$D,Waterfall!$C67,Purchase!$C:$C,Waterfall!EO$1)</f>
        <v>0</v>
      </c>
      <c r="EP67" s="4">
        <f>SUMIFS(Purchase!$F:$F,Purchase!$A:$A,Waterfall!$A67,Purchase!$D:$D,Waterfall!$C67,Purchase!$C:$C,Waterfall!EP$1)</f>
        <v>0</v>
      </c>
      <c r="EQ67" s="4">
        <f>SUMIFS(Purchase!$F:$F,Purchase!$A:$A,Waterfall!$A67,Purchase!$D:$D,Waterfall!$C67,Purchase!$C:$C,Waterfall!EQ$1)</f>
        <v>0</v>
      </c>
      <c r="ER67" s="4">
        <f>SUMIFS(Purchase!$F:$F,Purchase!$A:$A,Waterfall!$A67,Purchase!$D:$D,Waterfall!$C67,Purchase!$C:$C,Waterfall!ER$1)</f>
        <v>0</v>
      </c>
      <c r="ES67" s="4">
        <f>SUMIFS(Purchase!$F:$F,Purchase!$A:$A,Waterfall!$A67,Purchase!$D:$D,Waterfall!$C67,Purchase!$C:$C,Waterfall!ES$1)</f>
        <v>0</v>
      </c>
      <c r="ET67" s="4">
        <f>SUMIFS(Purchase!$F:$F,Purchase!$A:$A,Waterfall!$A67,Purchase!$D:$D,Waterfall!$C67,Purchase!$C:$C,Waterfall!ET$1)</f>
        <v>0</v>
      </c>
      <c r="EU67" s="4">
        <f>SUMIFS(Purchase!$F:$F,Purchase!$A:$A,Waterfall!$A67,Purchase!$D:$D,Waterfall!$C67,Purchase!$C:$C,Waterfall!EU$1)</f>
        <v>0</v>
      </c>
      <c r="EV67" s="4">
        <f>SUMIFS(Purchase!$F:$F,Purchase!$A:$A,Waterfall!$A67,Purchase!$D:$D,Waterfall!$C67,Purchase!$C:$C,Waterfall!EV$1)</f>
        <v>0</v>
      </c>
      <c r="EW67" s="4">
        <f>SUMIFS(Purchase!$F:$F,Purchase!$A:$A,Waterfall!$A67,Purchase!$D:$D,Waterfall!$C67,Purchase!$C:$C,Waterfall!EW$1)</f>
        <v>0</v>
      </c>
      <c r="EX67" s="4">
        <f>SUMIFS(Purchase!$F:$F,Purchase!$A:$A,Waterfall!$A67,Purchase!$D:$D,Waterfall!$C67,Purchase!$C:$C,Waterfall!EX$1)</f>
        <v>0</v>
      </c>
      <c r="EY67" s="4">
        <f>SUMIFS(Purchase!$F:$F,Purchase!$A:$A,Waterfall!$A67,Purchase!$D:$D,Waterfall!$C67,Purchase!$C:$C,Waterfall!EY$1)</f>
        <v>0</v>
      </c>
      <c r="EZ67" s="4">
        <f>SUMIFS(Purchase!$F:$F,Purchase!$A:$A,Waterfall!$A67,Purchase!$D:$D,Waterfall!$C67,Purchase!$C:$C,Waterfall!EZ$1)</f>
        <v>0</v>
      </c>
      <c r="FA67" s="4">
        <f>SUMIFS(Purchase!$F:$F,Purchase!$A:$A,Waterfall!$A67,Purchase!$D:$D,Waterfall!$C67,Purchase!$C:$C,Waterfall!FA$1)</f>
        <v>0</v>
      </c>
      <c r="FB67" s="4">
        <f>SUMIFS(Purchase!$F:$F,Purchase!$A:$A,Waterfall!$A67,Purchase!$D:$D,Waterfall!$C67,Purchase!$C:$C,Waterfall!FB$1)</f>
        <v>0</v>
      </c>
      <c r="FC67" s="4">
        <f>SUMIFS(Purchase!$F:$F,Purchase!$A:$A,Waterfall!$A67,Purchase!$D:$D,Waterfall!$C67,Purchase!$C:$C,Waterfall!FC$1)</f>
        <v>0</v>
      </c>
      <c r="FD67" s="4">
        <f>SUMIFS(Purchase!$F:$F,Purchase!$A:$A,Waterfall!$A67,Purchase!$D:$D,Waterfall!$C67,Purchase!$C:$C,Waterfall!FD$1)</f>
        <v>0</v>
      </c>
      <c r="FE67" s="4">
        <f>SUMIFS(Purchase!$F:$F,Purchase!$A:$A,Waterfall!$A67,Purchase!$D:$D,Waterfall!$C67,Purchase!$C:$C,Waterfall!FE$1)</f>
        <v>0</v>
      </c>
      <c r="FF67" s="4">
        <f>SUMIFS(Purchase!$F:$F,Purchase!$A:$A,Waterfall!$A67,Purchase!$D:$D,Waterfall!$C67,Purchase!$C:$C,Waterfall!FF$1)</f>
        <v>0</v>
      </c>
      <c r="FG67" s="4">
        <f>SUMIFS(Purchase!$F:$F,Purchase!$A:$A,Waterfall!$A67,Purchase!$D:$D,Waterfall!$C67,Purchase!$C:$C,Waterfall!FG$1)</f>
        <v>0</v>
      </c>
      <c r="FH67" s="4">
        <f>SUMIFS(Purchase!$F:$F,Purchase!$A:$A,Waterfall!$A67,Purchase!$D:$D,Waterfall!$C67,Purchase!$C:$C,Waterfall!FH$1)</f>
        <v>0</v>
      </c>
      <c r="FI67" s="4">
        <f>SUMIFS(Purchase!$F:$F,Purchase!$A:$A,Waterfall!$A67,Purchase!$D:$D,Waterfall!$C67,Purchase!$C:$C,Waterfall!FI$1)</f>
        <v>0</v>
      </c>
      <c r="FJ67" s="4">
        <f>SUMIFS(Purchase!$F:$F,Purchase!$A:$A,Waterfall!$A67,Purchase!$D:$D,Waterfall!$C67,Purchase!$C:$C,Waterfall!FJ$1)</f>
        <v>0</v>
      </c>
      <c r="FK67" s="4">
        <f>SUMIFS(Purchase!$F:$F,Purchase!$A:$A,Waterfall!$A67,Purchase!$D:$D,Waterfall!$C67,Purchase!$C:$C,Waterfall!FK$1)</f>
        <v>0</v>
      </c>
      <c r="FL67" s="4">
        <f>SUMIFS(Purchase!$F:$F,Purchase!$A:$A,Waterfall!$A67,Purchase!$D:$D,Waterfall!$C67,Purchase!$C:$C,Waterfall!FL$1)</f>
        <v>0</v>
      </c>
      <c r="FM67" s="4">
        <f>SUMIFS(Purchase!$F:$F,Purchase!$A:$A,Waterfall!$A67,Purchase!$D:$D,Waterfall!$C67,Purchase!$C:$C,Waterfall!FM$1)</f>
        <v>0</v>
      </c>
      <c r="FN67" s="4">
        <f>SUMIFS(Purchase!$F:$F,Purchase!$A:$A,Waterfall!$A67,Purchase!$D:$D,Waterfall!$C67,Purchase!$C:$C,Waterfall!FN$1)</f>
        <v>0</v>
      </c>
      <c r="FO67" s="4">
        <f>SUMIFS(Purchase!$F:$F,Purchase!$A:$A,Waterfall!$A67,Purchase!$D:$D,Waterfall!$C67,Purchase!$C:$C,Waterfall!FO$1)</f>
        <v>0</v>
      </c>
      <c r="FP67" s="4">
        <f>SUMIFS(Purchase!$F:$F,Purchase!$A:$A,Waterfall!$A67,Purchase!$D:$D,Waterfall!$C67,Purchase!$C:$C,Waterfall!FP$1)</f>
        <v>0</v>
      </c>
      <c r="FQ67" s="4">
        <f>SUMIFS(Purchase!$F:$F,Purchase!$A:$A,Waterfall!$A67,Purchase!$D:$D,Waterfall!$C67,Purchase!$C:$C,Waterfall!FQ$1)</f>
        <v>0</v>
      </c>
      <c r="FR67" s="4">
        <f>SUMIFS(Purchase!$F:$F,Purchase!$A:$A,Waterfall!$A67,Purchase!$D:$D,Waterfall!$C67,Purchase!$C:$C,Waterfall!FR$1)</f>
        <v>0</v>
      </c>
      <c r="FS67" s="4">
        <f>SUMIFS(Purchase!$F:$F,Purchase!$A:$A,Waterfall!$A67,Purchase!$D:$D,Waterfall!$C67,Purchase!$C:$C,Waterfall!FS$1)</f>
        <v>0</v>
      </c>
      <c r="FT67" s="4">
        <f>SUMIFS(Purchase!$F:$F,Purchase!$A:$A,Waterfall!$A67,Purchase!$D:$D,Waterfall!$C67,Purchase!$C:$C,Waterfall!FT$1)</f>
        <v>0</v>
      </c>
      <c r="FU67" s="4">
        <f>SUMIFS(Purchase!$F:$F,Purchase!$A:$A,Waterfall!$A67,Purchase!$D:$D,Waterfall!$C67,Purchase!$C:$C,Waterfall!FU$1)</f>
        <v>0</v>
      </c>
      <c r="FV67" s="4">
        <f>SUMIFS(Purchase!$F:$F,Purchase!$A:$A,Waterfall!$A67,Purchase!$D:$D,Waterfall!$C67,Purchase!$C:$C,Waterfall!FV$1)</f>
        <v>0</v>
      </c>
      <c r="FW67" s="4">
        <f>SUMIFS(Purchase!$F:$F,Purchase!$A:$A,Waterfall!$A67,Purchase!$D:$D,Waterfall!$C67,Purchase!$C:$C,Waterfall!FW$1)</f>
        <v>0</v>
      </c>
      <c r="FX67" s="4">
        <f>SUMIFS(Purchase!$F:$F,Purchase!$A:$A,Waterfall!$A67,Purchase!$D:$D,Waterfall!$C67,Purchase!$C:$C,Waterfall!FX$1)</f>
        <v>0</v>
      </c>
      <c r="FY67" s="4">
        <f>SUMIFS(Purchase!$F:$F,Purchase!$A:$A,Waterfall!$A67,Purchase!$D:$D,Waterfall!$C67,Purchase!$C:$C,Waterfall!FY$1)</f>
        <v>0</v>
      </c>
      <c r="FZ67" s="4">
        <f>SUMIFS(Purchase!$F:$F,Purchase!$A:$A,Waterfall!$A67,Purchase!$D:$D,Waterfall!$C67,Purchase!$C:$C,Waterfall!FZ$1)</f>
        <v>0</v>
      </c>
      <c r="GA67" s="4">
        <f>SUMIFS(Purchase!$F:$F,Purchase!$A:$A,Waterfall!$A67,Purchase!$D:$D,Waterfall!$C67,Purchase!$C:$C,Waterfall!GA$1)</f>
        <v>0</v>
      </c>
      <c r="GB67" s="4">
        <f>SUMIFS(Purchase!$F:$F,Purchase!$A:$A,Waterfall!$A67,Purchase!$D:$D,Waterfall!$C67,Purchase!$C:$C,Waterfall!GB$1)</f>
        <v>0</v>
      </c>
      <c r="GC67" s="4">
        <f>SUMIFS(Purchase!$F:$F,Purchase!$A:$A,Waterfall!$A67,Purchase!$D:$D,Waterfall!$C67,Purchase!$C:$C,Waterfall!GC$1)</f>
        <v>0</v>
      </c>
      <c r="GD67" s="4">
        <f>SUMIFS(Purchase!$F:$F,Purchase!$A:$A,Waterfall!$A67,Purchase!$D:$D,Waterfall!$C67,Purchase!$C:$C,Waterfall!GD$1)</f>
        <v>0</v>
      </c>
      <c r="GE67" s="4">
        <f>SUMIFS(Purchase!$F:$F,Purchase!$A:$A,Waterfall!$A67,Purchase!$D:$D,Waterfall!$C67,Purchase!$C:$C,Waterfall!GE$1)</f>
        <v>0</v>
      </c>
      <c r="GF67" s="4">
        <f>SUMIFS(Purchase!$F:$F,Purchase!$A:$A,Waterfall!$A67,Purchase!$D:$D,Waterfall!$C67,Purchase!$C:$C,Waterfall!GF$1)</f>
        <v>0</v>
      </c>
      <c r="GG67" s="4">
        <f>SUMIFS(Purchase!$F:$F,Purchase!$A:$A,Waterfall!$A67,Purchase!$D:$D,Waterfall!$C67,Purchase!$C:$C,Waterfall!GG$1)</f>
        <v>0</v>
      </c>
      <c r="GH67" s="4">
        <f>SUMIFS(Purchase!$F:$F,Purchase!$A:$A,Waterfall!$A67,Purchase!$D:$D,Waterfall!$C67,Purchase!$C:$C,Waterfall!GH$1)</f>
        <v>0</v>
      </c>
      <c r="GI67" s="4">
        <f>SUMIFS(Purchase!$F:$F,Purchase!$A:$A,Waterfall!$A67,Purchase!$D:$D,Waterfall!$C67,Purchase!$C:$C,Waterfall!GI$1)</f>
        <v>0</v>
      </c>
    </row>
    <row r="68" spans="1:191" x14ac:dyDescent="0.35">
      <c r="A68" s="8">
        <f t="shared" si="3"/>
        <v>1</v>
      </c>
      <c r="B68" s="2" t="str">
        <f>VLOOKUP($A68,Centers!$B$1:$C$120,2,)</f>
        <v>GATE</v>
      </c>
      <c r="C68" s="3">
        <v>44945</v>
      </c>
      <c r="D68" s="4">
        <f>IF($A68=1,SUM(SUMIFS(Indent!$E:$E,Indent!$C:$C,Waterfall!$C68,Indent!$A:$A,Centers!$A$2),SUMIFS(Indent!$E:$E,Indent!$C:$C,Waterfall!$C68,Indent!$A:$A,Centers!$A$3),SUMIFS(Indent!$E:$E,Indent!$C:$C,Waterfall!$C68,Indent!$A:$A,Centers!$A$4),SUMIFS(Indent!$E:$E,Indent!$C:$C,Waterfall!$C68,Indent!$A:$A,Centers!$A$5),SUMIFS(Indent!$E:$E,Indent!$C:$C,Waterfall!$C68,Indent!$A:$A,Centers!$A$6),SUMIFS(Indent!$E:$E,Indent!$C:$C,Waterfall!$C68,Indent!$A:$A,Centers!$A$7),SUMIFS(Indent!$E:$E,Indent!$C:$C,Waterfall!$C68,Indent!$A:$A,Centers!$A$8)),SUMIFS(Indent!$E:$E,Indent!$C:$C,Waterfall!$C68,Indent!$A:$A,$A68))</f>
        <v>34029</v>
      </c>
      <c r="E68" s="4">
        <f>SUMIFS(Purchase!$F:$F,Purchase!$A:$A,Waterfall!$A68,Purchase!$D:$D,Waterfall!$C68,Purchase!$C:$C,Waterfall!E$1)</f>
        <v>0</v>
      </c>
      <c r="F68" s="4">
        <f>SUMIFS(Purchase!$F:$F,Purchase!$A:$A,Waterfall!$A68,Purchase!$D:$D,Waterfall!$C68,Purchase!$C:$C,Waterfall!F$1)</f>
        <v>0</v>
      </c>
      <c r="G68" s="4">
        <f>SUMIFS(Purchase!$F:$F,Purchase!$A:$A,Waterfall!$A68,Purchase!$D:$D,Waterfall!$C68,Purchase!$C:$C,Waterfall!G$1)</f>
        <v>0</v>
      </c>
      <c r="H68" s="4">
        <f>SUMIFS(Purchase!$F:$F,Purchase!$A:$A,Waterfall!$A68,Purchase!$D:$D,Waterfall!$C68,Purchase!$C:$C,Waterfall!H$1)</f>
        <v>0</v>
      </c>
      <c r="I68" s="4">
        <f>SUMIFS(Purchase!$F:$F,Purchase!$A:$A,Waterfall!$A68,Purchase!$D:$D,Waterfall!$C68,Purchase!$C:$C,Waterfall!I$1)</f>
        <v>0</v>
      </c>
      <c r="J68" s="4">
        <f>SUMIFS(Purchase!$F:$F,Purchase!$A:$A,Waterfall!$A68,Purchase!$D:$D,Waterfall!$C68,Purchase!$C:$C,Waterfall!J$1)</f>
        <v>0</v>
      </c>
      <c r="K68" s="4">
        <f>SUMIFS(Purchase!$F:$F,Purchase!$A:$A,Waterfall!$A68,Purchase!$D:$D,Waterfall!$C68,Purchase!$C:$C,Waterfall!K$1)</f>
        <v>0</v>
      </c>
      <c r="L68" s="4">
        <f>SUMIFS(Purchase!$F:$F,Purchase!$A:$A,Waterfall!$A68,Purchase!$D:$D,Waterfall!$C68,Purchase!$C:$C,Waterfall!L$1)</f>
        <v>0</v>
      </c>
      <c r="M68" s="4">
        <f>SUMIFS(Purchase!$F:$F,Purchase!$A:$A,Waterfall!$A68,Purchase!$D:$D,Waterfall!$C68,Purchase!$C:$C,Waterfall!M$1)</f>
        <v>0</v>
      </c>
      <c r="N68" s="4">
        <f>SUMIFS(Purchase!$F:$F,Purchase!$A:$A,Waterfall!$A68,Purchase!$D:$D,Waterfall!$C68,Purchase!$C:$C,Waterfall!N$1)</f>
        <v>0</v>
      </c>
      <c r="O68" s="4">
        <f>SUMIFS(Purchase!$F:$F,Purchase!$A:$A,Waterfall!$A68,Purchase!$D:$D,Waterfall!$C68,Purchase!$C:$C,Waterfall!O$1)</f>
        <v>0</v>
      </c>
      <c r="P68" s="4">
        <f>SUMIFS(Purchase!$F:$F,Purchase!$A:$A,Waterfall!$A68,Purchase!$D:$D,Waterfall!$C68,Purchase!$C:$C,Waterfall!P$1)</f>
        <v>0</v>
      </c>
      <c r="Q68" s="4">
        <f>SUMIFS(Purchase!$F:$F,Purchase!$A:$A,Waterfall!$A68,Purchase!$D:$D,Waterfall!$C68,Purchase!$C:$C,Waterfall!Q$1)</f>
        <v>0</v>
      </c>
      <c r="R68" s="4">
        <f>SUMIFS(Purchase!$F:$F,Purchase!$A:$A,Waterfall!$A68,Purchase!$D:$D,Waterfall!$C68,Purchase!$C:$C,Waterfall!R$1)</f>
        <v>0</v>
      </c>
      <c r="S68" s="4">
        <f>SUMIFS(Purchase!$F:$F,Purchase!$A:$A,Waterfall!$A68,Purchase!$D:$D,Waterfall!$C68,Purchase!$C:$C,Waterfall!S$1)</f>
        <v>0</v>
      </c>
      <c r="T68" s="4">
        <f>SUMIFS(Purchase!$F:$F,Purchase!$A:$A,Waterfall!$A68,Purchase!$D:$D,Waterfall!$C68,Purchase!$C:$C,Waterfall!T$1)</f>
        <v>0</v>
      </c>
      <c r="U68" s="4">
        <f>SUMIFS(Purchase!$F:$F,Purchase!$A:$A,Waterfall!$A68,Purchase!$D:$D,Waterfall!$C68,Purchase!$C:$C,Waterfall!U$1)</f>
        <v>0</v>
      </c>
      <c r="V68" s="4">
        <f>SUMIFS(Purchase!$F:$F,Purchase!$A:$A,Waterfall!$A68,Purchase!$D:$D,Waterfall!$C68,Purchase!$C:$C,Waterfall!V$1)</f>
        <v>0</v>
      </c>
      <c r="W68" s="4">
        <f>SUMIFS(Purchase!$F:$F,Purchase!$A:$A,Waterfall!$A68,Purchase!$D:$D,Waterfall!$C68,Purchase!$C:$C,Waterfall!W$1)</f>
        <v>0</v>
      </c>
      <c r="X68" s="4">
        <f>SUMIFS(Purchase!$F:$F,Purchase!$A:$A,Waterfall!$A68,Purchase!$D:$D,Waterfall!$C68,Purchase!$C:$C,Waterfall!X$1)</f>
        <v>0</v>
      </c>
      <c r="Y68" s="4">
        <f>SUMIFS(Purchase!$F:$F,Purchase!$A:$A,Waterfall!$A68,Purchase!$D:$D,Waterfall!$C68,Purchase!$C:$C,Waterfall!Y$1)</f>
        <v>0</v>
      </c>
      <c r="Z68" s="4">
        <f>SUMIFS(Purchase!$F:$F,Purchase!$A:$A,Waterfall!$A68,Purchase!$D:$D,Waterfall!$C68,Purchase!$C:$C,Waterfall!Z$1)</f>
        <v>0</v>
      </c>
      <c r="AA68" s="4">
        <f>SUMIFS(Purchase!$F:$F,Purchase!$A:$A,Waterfall!$A68,Purchase!$D:$D,Waterfall!$C68,Purchase!$C:$C,Waterfall!AA$1)</f>
        <v>0</v>
      </c>
      <c r="AB68" s="4">
        <f>SUMIFS(Purchase!$F:$F,Purchase!$A:$A,Waterfall!$A68,Purchase!$D:$D,Waterfall!$C68,Purchase!$C:$C,Waterfall!AB$1)</f>
        <v>0</v>
      </c>
      <c r="AC68" s="4">
        <f>SUMIFS(Purchase!$F:$F,Purchase!$A:$A,Waterfall!$A68,Purchase!$D:$D,Waterfall!$C68,Purchase!$C:$C,Waterfall!AC$1)</f>
        <v>0</v>
      </c>
      <c r="AD68" s="4">
        <f>SUMIFS(Purchase!$F:$F,Purchase!$A:$A,Waterfall!$A68,Purchase!$D:$D,Waterfall!$C68,Purchase!$C:$C,Waterfall!AD$1)</f>
        <v>0</v>
      </c>
      <c r="AE68" s="4">
        <f>SUMIFS(Purchase!$F:$F,Purchase!$A:$A,Waterfall!$A68,Purchase!$D:$D,Waterfall!$C68,Purchase!$C:$C,Waterfall!AE$1)</f>
        <v>0</v>
      </c>
      <c r="AF68" s="4">
        <f>SUMIFS(Purchase!$F:$F,Purchase!$A:$A,Waterfall!$A68,Purchase!$D:$D,Waterfall!$C68,Purchase!$C:$C,Waterfall!AF$1)</f>
        <v>0</v>
      </c>
      <c r="AG68" s="4">
        <f>SUMIFS(Purchase!$F:$F,Purchase!$A:$A,Waterfall!$A68,Purchase!$D:$D,Waterfall!$C68,Purchase!$C:$C,Waterfall!AG$1)</f>
        <v>0</v>
      </c>
      <c r="AH68" s="4">
        <f>SUMIFS(Purchase!$F:$F,Purchase!$A:$A,Waterfall!$A68,Purchase!$D:$D,Waterfall!$C68,Purchase!$C:$C,Waterfall!AH$1)</f>
        <v>0</v>
      </c>
      <c r="AI68" s="4">
        <f>SUMIFS(Purchase!$F:$F,Purchase!$A:$A,Waterfall!$A68,Purchase!$D:$D,Waterfall!$C68,Purchase!$C:$C,Waterfall!AI$1)</f>
        <v>0</v>
      </c>
      <c r="AJ68" s="4">
        <f>SUMIFS(Purchase!$F:$F,Purchase!$A:$A,Waterfall!$A68,Purchase!$D:$D,Waterfall!$C68,Purchase!$C:$C,Waterfall!AJ$1)</f>
        <v>0</v>
      </c>
      <c r="AK68" s="4">
        <f>SUMIFS(Purchase!$F:$F,Purchase!$A:$A,Waterfall!$A68,Purchase!$D:$D,Waterfall!$C68,Purchase!$C:$C,Waterfall!AK$1)</f>
        <v>0</v>
      </c>
      <c r="AL68" s="4">
        <f>SUMIFS(Purchase!$F:$F,Purchase!$A:$A,Waterfall!$A68,Purchase!$D:$D,Waterfall!$C68,Purchase!$C:$C,Waterfall!AL$1)</f>
        <v>0</v>
      </c>
      <c r="AM68" s="4">
        <f>SUMIFS(Purchase!$F:$F,Purchase!$A:$A,Waterfall!$A68,Purchase!$D:$D,Waterfall!$C68,Purchase!$C:$C,Waterfall!AM$1)</f>
        <v>0</v>
      </c>
      <c r="AN68" s="4">
        <f>SUMIFS(Purchase!$F:$F,Purchase!$A:$A,Waterfall!$A68,Purchase!$D:$D,Waterfall!$C68,Purchase!$C:$C,Waterfall!AN$1)</f>
        <v>0</v>
      </c>
      <c r="AO68" s="4">
        <f>SUMIFS(Purchase!$F:$F,Purchase!$A:$A,Waterfall!$A68,Purchase!$D:$D,Waterfall!$C68,Purchase!$C:$C,Waterfall!AO$1)</f>
        <v>0</v>
      </c>
      <c r="AP68" s="4">
        <f>SUMIFS(Purchase!$F:$F,Purchase!$A:$A,Waterfall!$A68,Purchase!$D:$D,Waterfall!$C68,Purchase!$C:$C,Waterfall!AP$1)</f>
        <v>0</v>
      </c>
      <c r="AQ68" s="4">
        <f>SUMIFS(Purchase!$F:$F,Purchase!$A:$A,Waterfall!$A68,Purchase!$D:$D,Waterfall!$C68,Purchase!$C:$C,Waterfall!AQ$1)</f>
        <v>0</v>
      </c>
      <c r="AR68" s="4">
        <f>SUMIFS(Purchase!$F:$F,Purchase!$A:$A,Waterfall!$A68,Purchase!$D:$D,Waterfall!$C68,Purchase!$C:$C,Waterfall!AR$1)</f>
        <v>0</v>
      </c>
      <c r="AS68" s="4">
        <f>SUMIFS(Purchase!$F:$F,Purchase!$A:$A,Waterfall!$A68,Purchase!$D:$D,Waterfall!$C68,Purchase!$C:$C,Waterfall!AS$1)</f>
        <v>0</v>
      </c>
      <c r="AT68" s="4">
        <f>SUMIFS(Purchase!$F:$F,Purchase!$A:$A,Waterfall!$A68,Purchase!$D:$D,Waterfall!$C68,Purchase!$C:$C,Waterfall!AT$1)</f>
        <v>0</v>
      </c>
      <c r="AU68" s="4">
        <f>SUMIFS(Purchase!$F:$F,Purchase!$A:$A,Waterfall!$A68,Purchase!$D:$D,Waterfall!$C68,Purchase!$C:$C,Waterfall!AU$1)</f>
        <v>0</v>
      </c>
      <c r="AV68" s="4">
        <f>SUMIFS(Purchase!$F:$F,Purchase!$A:$A,Waterfall!$A68,Purchase!$D:$D,Waterfall!$C68,Purchase!$C:$C,Waterfall!AV$1)</f>
        <v>0</v>
      </c>
      <c r="AW68" s="4">
        <f>SUMIFS(Purchase!$F:$F,Purchase!$A:$A,Waterfall!$A68,Purchase!$D:$D,Waterfall!$C68,Purchase!$C:$C,Waterfall!AW$1)</f>
        <v>0</v>
      </c>
      <c r="AX68" s="4">
        <f>SUMIFS(Purchase!$F:$F,Purchase!$A:$A,Waterfall!$A68,Purchase!$D:$D,Waterfall!$C68,Purchase!$C:$C,Waterfall!AX$1)</f>
        <v>0</v>
      </c>
      <c r="AY68" s="4">
        <f>SUMIFS(Purchase!$F:$F,Purchase!$A:$A,Waterfall!$A68,Purchase!$D:$D,Waterfall!$C68,Purchase!$C:$C,Waterfall!AY$1)</f>
        <v>0</v>
      </c>
      <c r="AZ68" s="4">
        <f>SUMIFS(Purchase!$F:$F,Purchase!$A:$A,Waterfall!$A68,Purchase!$D:$D,Waterfall!$C68,Purchase!$C:$C,Waterfall!AZ$1)</f>
        <v>0</v>
      </c>
      <c r="BA68" s="4">
        <f>SUMIFS(Purchase!$F:$F,Purchase!$A:$A,Waterfall!$A68,Purchase!$D:$D,Waterfall!$C68,Purchase!$C:$C,Waterfall!BA$1)</f>
        <v>0</v>
      </c>
      <c r="BB68" s="4">
        <f>SUMIFS(Purchase!$F:$F,Purchase!$A:$A,Waterfall!$A68,Purchase!$D:$D,Waterfall!$C68,Purchase!$C:$C,Waterfall!BB$1)</f>
        <v>0</v>
      </c>
      <c r="BC68" s="4">
        <f>SUMIFS(Purchase!$F:$F,Purchase!$A:$A,Waterfall!$A68,Purchase!$D:$D,Waterfall!$C68,Purchase!$C:$C,Waterfall!BC$1)</f>
        <v>0</v>
      </c>
      <c r="BD68" s="4">
        <f>SUMIFS(Purchase!$F:$F,Purchase!$A:$A,Waterfall!$A68,Purchase!$D:$D,Waterfall!$C68,Purchase!$C:$C,Waterfall!BD$1)</f>
        <v>0</v>
      </c>
      <c r="BE68" s="4">
        <f>SUMIFS(Purchase!$F:$F,Purchase!$A:$A,Waterfall!$A68,Purchase!$D:$D,Waterfall!$C68,Purchase!$C:$C,Waterfall!BE$1)</f>
        <v>0</v>
      </c>
      <c r="BF68" s="4">
        <f>SUMIFS(Purchase!$F:$F,Purchase!$A:$A,Waterfall!$A68,Purchase!$D:$D,Waterfall!$C68,Purchase!$C:$C,Waterfall!BF$1)</f>
        <v>0</v>
      </c>
      <c r="BG68" s="4">
        <f>SUMIFS(Purchase!$F:$F,Purchase!$A:$A,Waterfall!$A68,Purchase!$D:$D,Waterfall!$C68,Purchase!$C:$C,Waterfall!BG$1)</f>
        <v>0</v>
      </c>
      <c r="BH68" s="4">
        <f>SUMIFS(Purchase!$F:$F,Purchase!$A:$A,Waterfall!$A68,Purchase!$D:$D,Waterfall!$C68,Purchase!$C:$C,Waterfall!BH$1)</f>
        <v>0</v>
      </c>
      <c r="BI68" s="4">
        <f>SUMIFS(Purchase!$F:$F,Purchase!$A:$A,Waterfall!$A68,Purchase!$D:$D,Waterfall!$C68,Purchase!$C:$C,Waterfall!BI$1)</f>
        <v>0</v>
      </c>
      <c r="BJ68" s="4">
        <f>SUMIFS(Purchase!$F:$F,Purchase!$A:$A,Waterfall!$A68,Purchase!$D:$D,Waterfall!$C68,Purchase!$C:$C,Waterfall!BJ$1)</f>
        <v>0</v>
      </c>
      <c r="BK68" s="4">
        <f>SUMIFS(Purchase!$F:$F,Purchase!$A:$A,Waterfall!$A68,Purchase!$D:$D,Waterfall!$C68,Purchase!$C:$C,Waterfall!BK$1)</f>
        <v>0</v>
      </c>
      <c r="BL68" s="4">
        <f>SUMIFS(Purchase!$F:$F,Purchase!$A:$A,Waterfall!$A68,Purchase!$D:$D,Waterfall!$C68,Purchase!$C:$C,Waterfall!BL$1)</f>
        <v>0</v>
      </c>
      <c r="BM68" s="4">
        <f>SUMIFS(Purchase!$F:$F,Purchase!$A:$A,Waterfall!$A68,Purchase!$D:$D,Waterfall!$C68,Purchase!$C:$C,Waterfall!BM$1)</f>
        <v>0</v>
      </c>
      <c r="BN68" s="4">
        <f>SUMIFS(Purchase!$F:$F,Purchase!$A:$A,Waterfall!$A68,Purchase!$D:$D,Waterfall!$C68,Purchase!$C:$C,Waterfall!BN$1)</f>
        <v>0</v>
      </c>
      <c r="BO68" s="4">
        <f>SUMIFS(Purchase!$F:$F,Purchase!$A:$A,Waterfall!$A68,Purchase!$D:$D,Waterfall!$C68,Purchase!$C:$C,Waterfall!BO$1)</f>
        <v>0</v>
      </c>
      <c r="BP68" s="4">
        <f>SUMIFS(Purchase!$F:$F,Purchase!$A:$A,Waterfall!$A68,Purchase!$D:$D,Waterfall!$C68,Purchase!$C:$C,Waterfall!BP$1)</f>
        <v>0</v>
      </c>
      <c r="BQ68" s="4">
        <f>SUMIFS(Purchase!$F:$F,Purchase!$A:$A,Waterfall!$A68,Purchase!$D:$D,Waterfall!$C68,Purchase!$C:$C,Waterfall!BQ$1)</f>
        <v>73.349999999999994</v>
      </c>
      <c r="BR68" s="4">
        <f>SUMIFS(Purchase!$F:$F,Purchase!$A:$A,Waterfall!$A68,Purchase!$D:$D,Waterfall!$C68,Purchase!$C:$C,Waterfall!BR$1)</f>
        <v>14369.12</v>
      </c>
      <c r="BS68" s="4">
        <f>SUMIFS(Purchase!$F:$F,Purchase!$A:$A,Waterfall!$A68,Purchase!$D:$D,Waterfall!$C68,Purchase!$C:$C,Waterfall!BS$1)</f>
        <v>3851.66</v>
      </c>
      <c r="BT68" s="4">
        <f>SUMIFS(Purchase!$F:$F,Purchase!$A:$A,Waterfall!$A68,Purchase!$D:$D,Waterfall!$C68,Purchase!$C:$C,Waterfall!BT$1)</f>
        <v>12542.44</v>
      </c>
      <c r="BU68" s="4">
        <f>SUMIFS(Purchase!$F:$F,Purchase!$A:$A,Waterfall!$A68,Purchase!$D:$D,Waterfall!$C68,Purchase!$C:$C,Waterfall!BU$1)</f>
        <v>6761.88</v>
      </c>
      <c r="BV68" s="4">
        <f>SUMIFS(Purchase!$F:$F,Purchase!$A:$A,Waterfall!$A68,Purchase!$D:$D,Waterfall!$C68,Purchase!$C:$C,Waterfall!BV$1)</f>
        <v>1378.49</v>
      </c>
      <c r="BW68" s="4">
        <f>SUMIFS(Purchase!$F:$F,Purchase!$A:$A,Waterfall!$A68,Purchase!$D:$D,Waterfall!$C68,Purchase!$C:$C,Waterfall!BW$1)</f>
        <v>0</v>
      </c>
      <c r="BX68" s="4">
        <f>SUMIFS(Purchase!$F:$F,Purchase!$A:$A,Waterfall!$A68,Purchase!$D:$D,Waterfall!$C68,Purchase!$C:$C,Waterfall!BX$1)</f>
        <v>0</v>
      </c>
      <c r="BY68" s="4">
        <f>SUMIFS(Purchase!$F:$F,Purchase!$A:$A,Waterfall!$A68,Purchase!$D:$D,Waterfall!$C68,Purchase!$C:$C,Waterfall!BY$1)</f>
        <v>0</v>
      </c>
      <c r="BZ68" s="4">
        <f>SUMIFS(Purchase!$F:$F,Purchase!$A:$A,Waterfall!$A68,Purchase!$D:$D,Waterfall!$C68,Purchase!$C:$C,Waterfall!BZ$1)</f>
        <v>0</v>
      </c>
      <c r="CA68" s="4">
        <f>SUMIFS(Purchase!$F:$F,Purchase!$A:$A,Waterfall!$A68,Purchase!$D:$D,Waterfall!$C68,Purchase!$C:$C,Waterfall!CA$1)</f>
        <v>0</v>
      </c>
      <c r="CB68" s="4">
        <f>SUMIFS(Purchase!$F:$F,Purchase!$A:$A,Waterfall!$A68,Purchase!$D:$D,Waterfall!$C68,Purchase!$C:$C,Waterfall!CB$1)</f>
        <v>0</v>
      </c>
      <c r="CC68" s="4">
        <f>SUMIFS(Purchase!$F:$F,Purchase!$A:$A,Waterfall!$A68,Purchase!$D:$D,Waterfall!$C68,Purchase!$C:$C,Waterfall!CC$1)</f>
        <v>0</v>
      </c>
      <c r="CD68" s="4">
        <f>SUMIFS(Purchase!$F:$F,Purchase!$A:$A,Waterfall!$A68,Purchase!$D:$D,Waterfall!$C68,Purchase!$C:$C,Waterfall!CD$1)</f>
        <v>0</v>
      </c>
      <c r="CE68" s="4">
        <f>SUMIFS(Purchase!$F:$F,Purchase!$A:$A,Waterfall!$A68,Purchase!$D:$D,Waterfall!$C68,Purchase!$C:$C,Waterfall!CE$1)</f>
        <v>0</v>
      </c>
      <c r="CF68" s="4">
        <f>SUMIFS(Purchase!$F:$F,Purchase!$A:$A,Waterfall!$A68,Purchase!$D:$D,Waterfall!$C68,Purchase!$C:$C,Waterfall!CF$1)</f>
        <v>0</v>
      </c>
      <c r="CG68" s="4">
        <f>SUMIFS(Purchase!$F:$F,Purchase!$A:$A,Waterfall!$A68,Purchase!$D:$D,Waterfall!$C68,Purchase!$C:$C,Waterfall!CG$1)</f>
        <v>0</v>
      </c>
      <c r="CH68" s="4">
        <f>SUMIFS(Purchase!$F:$F,Purchase!$A:$A,Waterfall!$A68,Purchase!$D:$D,Waterfall!$C68,Purchase!$C:$C,Waterfall!CH$1)</f>
        <v>0</v>
      </c>
      <c r="CI68" s="4">
        <f>SUMIFS(Purchase!$F:$F,Purchase!$A:$A,Waterfall!$A68,Purchase!$D:$D,Waterfall!$C68,Purchase!$C:$C,Waterfall!CI$1)</f>
        <v>0</v>
      </c>
      <c r="CJ68" s="4">
        <f>SUMIFS(Purchase!$F:$F,Purchase!$A:$A,Waterfall!$A68,Purchase!$D:$D,Waterfall!$C68,Purchase!$C:$C,Waterfall!CJ$1)</f>
        <v>0</v>
      </c>
      <c r="CK68" s="4">
        <f>SUMIFS(Purchase!$F:$F,Purchase!$A:$A,Waterfall!$A68,Purchase!$D:$D,Waterfall!$C68,Purchase!$C:$C,Waterfall!CK$1)</f>
        <v>0</v>
      </c>
      <c r="CL68" s="4">
        <f>SUMIFS(Purchase!$F:$F,Purchase!$A:$A,Waterfall!$A68,Purchase!$D:$D,Waterfall!$C68,Purchase!$C:$C,Waterfall!CL$1)</f>
        <v>0</v>
      </c>
      <c r="CM68" s="4">
        <f>SUMIFS(Purchase!$F:$F,Purchase!$A:$A,Waterfall!$A68,Purchase!$D:$D,Waterfall!$C68,Purchase!$C:$C,Waterfall!CM$1)</f>
        <v>0</v>
      </c>
      <c r="CN68" s="4">
        <f>SUMIFS(Purchase!$F:$F,Purchase!$A:$A,Waterfall!$A68,Purchase!$D:$D,Waterfall!$C68,Purchase!$C:$C,Waterfall!CN$1)</f>
        <v>0</v>
      </c>
      <c r="CO68" s="4">
        <f>SUMIFS(Purchase!$F:$F,Purchase!$A:$A,Waterfall!$A68,Purchase!$D:$D,Waterfall!$C68,Purchase!$C:$C,Waterfall!CO$1)</f>
        <v>0</v>
      </c>
      <c r="CP68" s="4">
        <f>SUMIFS(Purchase!$F:$F,Purchase!$A:$A,Waterfall!$A68,Purchase!$D:$D,Waterfall!$C68,Purchase!$C:$C,Waterfall!CP$1)</f>
        <v>0</v>
      </c>
      <c r="CQ68" s="4">
        <f>SUMIFS(Purchase!$F:$F,Purchase!$A:$A,Waterfall!$A68,Purchase!$D:$D,Waterfall!$C68,Purchase!$C:$C,Waterfall!CQ$1)</f>
        <v>0</v>
      </c>
      <c r="CR68" s="4">
        <f>SUMIFS(Purchase!$F:$F,Purchase!$A:$A,Waterfall!$A68,Purchase!$D:$D,Waterfall!$C68,Purchase!$C:$C,Waterfall!CR$1)</f>
        <v>0</v>
      </c>
      <c r="CS68" s="4">
        <f>SUMIFS(Purchase!$F:$F,Purchase!$A:$A,Waterfall!$A68,Purchase!$D:$D,Waterfall!$C68,Purchase!$C:$C,Waterfall!CS$1)</f>
        <v>0</v>
      </c>
      <c r="CT68" s="4">
        <f>SUMIFS(Purchase!$F:$F,Purchase!$A:$A,Waterfall!$A68,Purchase!$D:$D,Waterfall!$C68,Purchase!$C:$C,Waterfall!CT$1)</f>
        <v>0</v>
      </c>
      <c r="CU68" s="4">
        <f>SUMIFS(Purchase!$F:$F,Purchase!$A:$A,Waterfall!$A68,Purchase!$D:$D,Waterfall!$C68,Purchase!$C:$C,Waterfall!CU$1)</f>
        <v>0</v>
      </c>
      <c r="CV68" s="4">
        <f>SUMIFS(Purchase!$F:$F,Purchase!$A:$A,Waterfall!$A68,Purchase!$D:$D,Waterfall!$C68,Purchase!$C:$C,Waterfall!CV$1)</f>
        <v>0</v>
      </c>
      <c r="CW68" s="4">
        <f>SUMIFS(Purchase!$F:$F,Purchase!$A:$A,Waterfall!$A68,Purchase!$D:$D,Waterfall!$C68,Purchase!$C:$C,Waterfall!CW$1)</f>
        <v>0</v>
      </c>
      <c r="CX68" s="4">
        <f>SUMIFS(Purchase!$F:$F,Purchase!$A:$A,Waterfall!$A68,Purchase!$D:$D,Waterfall!$C68,Purchase!$C:$C,Waterfall!CX$1)</f>
        <v>0</v>
      </c>
      <c r="CY68" s="4">
        <f>SUMIFS(Purchase!$F:$F,Purchase!$A:$A,Waterfall!$A68,Purchase!$D:$D,Waterfall!$C68,Purchase!$C:$C,Waterfall!CY$1)</f>
        <v>0</v>
      </c>
      <c r="CZ68" s="4">
        <f>SUMIFS(Purchase!$F:$F,Purchase!$A:$A,Waterfall!$A68,Purchase!$D:$D,Waterfall!$C68,Purchase!$C:$C,Waterfall!CZ$1)</f>
        <v>0</v>
      </c>
      <c r="DA68" s="4">
        <f>SUMIFS(Purchase!$F:$F,Purchase!$A:$A,Waterfall!$A68,Purchase!$D:$D,Waterfall!$C68,Purchase!$C:$C,Waterfall!DA$1)</f>
        <v>0</v>
      </c>
      <c r="DB68" s="4">
        <f>SUMIFS(Purchase!$F:$F,Purchase!$A:$A,Waterfall!$A68,Purchase!$D:$D,Waterfall!$C68,Purchase!$C:$C,Waterfall!DB$1)</f>
        <v>0</v>
      </c>
      <c r="DC68" s="4">
        <f>SUMIFS(Purchase!$F:$F,Purchase!$A:$A,Waterfall!$A68,Purchase!$D:$D,Waterfall!$C68,Purchase!$C:$C,Waterfall!DC$1)</f>
        <v>0</v>
      </c>
      <c r="DD68" s="4">
        <f>SUMIFS(Purchase!$F:$F,Purchase!$A:$A,Waterfall!$A68,Purchase!$D:$D,Waterfall!$C68,Purchase!$C:$C,Waterfall!DD$1)</f>
        <v>0</v>
      </c>
      <c r="DE68" s="4">
        <f>SUMIFS(Purchase!$F:$F,Purchase!$A:$A,Waterfall!$A68,Purchase!$D:$D,Waterfall!$C68,Purchase!$C:$C,Waterfall!DE$1)</f>
        <v>0</v>
      </c>
      <c r="DF68" s="4">
        <f>SUMIFS(Purchase!$F:$F,Purchase!$A:$A,Waterfall!$A68,Purchase!$D:$D,Waterfall!$C68,Purchase!$C:$C,Waterfall!DF$1)</f>
        <v>0</v>
      </c>
      <c r="DG68" s="4">
        <f>SUMIFS(Purchase!$F:$F,Purchase!$A:$A,Waterfall!$A68,Purchase!$D:$D,Waterfall!$C68,Purchase!$C:$C,Waterfall!DG$1)</f>
        <v>0</v>
      </c>
      <c r="DH68" s="4">
        <f>SUMIFS(Purchase!$F:$F,Purchase!$A:$A,Waterfall!$A68,Purchase!$D:$D,Waterfall!$C68,Purchase!$C:$C,Waterfall!DH$1)</f>
        <v>0</v>
      </c>
      <c r="DI68" s="4">
        <f>SUMIFS(Purchase!$F:$F,Purchase!$A:$A,Waterfall!$A68,Purchase!$D:$D,Waterfall!$C68,Purchase!$C:$C,Waterfall!DI$1)</f>
        <v>0</v>
      </c>
      <c r="DJ68" s="4">
        <f>SUMIFS(Purchase!$F:$F,Purchase!$A:$A,Waterfall!$A68,Purchase!$D:$D,Waterfall!$C68,Purchase!$C:$C,Waterfall!DJ$1)</f>
        <v>0</v>
      </c>
      <c r="DK68" s="4">
        <f>SUMIFS(Purchase!$F:$F,Purchase!$A:$A,Waterfall!$A68,Purchase!$D:$D,Waterfall!$C68,Purchase!$C:$C,Waterfall!DK$1)</f>
        <v>0</v>
      </c>
      <c r="DL68" s="4">
        <f>SUMIFS(Purchase!$F:$F,Purchase!$A:$A,Waterfall!$A68,Purchase!$D:$D,Waterfall!$C68,Purchase!$C:$C,Waterfall!DL$1)</f>
        <v>0</v>
      </c>
      <c r="DM68" s="4">
        <f>SUMIFS(Purchase!$F:$F,Purchase!$A:$A,Waterfall!$A68,Purchase!$D:$D,Waterfall!$C68,Purchase!$C:$C,Waterfall!DM$1)</f>
        <v>0</v>
      </c>
      <c r="DN68" s="4">
        <f>SUMIFS(Purchase!$F:$F,Purchase!$A:$A,Waterfall!$A68,Purchase!$D:$D,Waterfall!$C68,Purchase!$C:$C,Waterfall!DN$1)</f>
        <v>0</v>
      </c>
      <c r="DO68" s="4">
        <f>SUMIFS(Purchase!$F:$F,Purchase!$A:$A,Waterfall!$A68,Purchase!$D:$D,Waterfall!$C68,Purchase!$C:$C,Waterfall!DO$1)</f>
        <v>0</v>
      </c>
      <c r="DP68" s="4">
        <f>SUMIFS(Purchase!$F:$F,Purchase!$A:$A,Waterfall!$A68,Purchase!$D:$D,Waterfall!$C68,Purchase!$C:$C,Waterfall!DP$1)</f>
        <v>0</v>
      </c>
      <c r="DQ68" s="4">
        <f>SUMIFS(Purchase!$F:$F,Purchase!$A:$A,Waterfall!$A68,Purchase!$D:$D,Waterfall!$C68,Purchase!$C:$C,Waterfall!DQ$1)</f>
        <v>0</v>
      </c>
      <c r="DR68" s="4">
        <f>SUMIFS(Purchase!$F:$F,Purchase!$A:$A,Waterfall!$A68,Purchase!$D:$D,Waterfall!$C68,Purchase!$C:$C,Waterfall!DR$1)</f>
        <v>0</v>
      </c>
      <c r="DS68" s="4">
        <f>SUMIFS(Purchase!$F:$F,Purchase!$A:$A,Waterfall!$A68,Purchase!$D:$D,Waterfall!$C68,Purchase!$C:$C,Waterfall!DS$1)</f>
        <v>0</v>
      </c>
      <c r="DT68" s="4">
        <f>SUMIFS(Purchase!$F:$F,Purchase!$A:$A,Waterfall!$A68,Purchase!$D:$D,Waterfall!$C68,Purchase!$C:$C,Waterfall!DT$1)</f>
        <v>0</v>
      </c>
      <c r="DU68" s="4">
        <f>SUMIFS(Purchase!$F:$F,Purchase!$A:$A,Waterfall!$A68,Purchase!$D:$D,Waterfall!$C68,Purchase!$C:$C,Waterfall!DU$1)</f>
        <v>0</v>
      </c>
      <c r="DV68" s="4">
        <f>SUMIFS(Purchase!$F:$F,Purchase!$A:$A,Waterfall!$A68,Purchase!$D:$D,Waterfall!$C68,Purchase!$C:$C,Waterfall!DV$1)</f>
        <v>0</v>
      </c>
      <c r="DW68" s="4">
        <f>SUMIFS(Purchase!$F:$F,Purchase!$A:$A,Waterfall!$A68,Purchase!$D:$D,Waterfall!$C68,Purchase!$C:$C,Waterfall!DW$1)</f>
        <v>0</v>
      </c>
      <c r="DX68" s="4">
        <f>SUMIFS(Purchase!$F:$F,Purchase!$A:$A,Waterfall!$A68,Purchase!$D:$D,Waterfall!$C68,Purchase!$C:$C,Waterfall!DX$1)</f>
        <v>0</v>
      </c>
      <c r="DY68" s="4">
        <f>SUMIFS(Purchase!$F:$F,Purchase!$A:$A,Waterfall!$A68,Purchase!$D:$D,Waterfall!$C68,Purchase!$C:$C,Waterfall!DY$1)</f>
        <v>0</v>
      </c>
      <c r="DZ68" s="4">
        <f>SUMIFS(Purchase!$F:$F,Purchase!$A:$A,Waterfall!$A68,Purchase!$D:$D,Waterfall!$C68,Purchase!$C:$C,Waterfall!DZ$1)</f>
        <v>0</v>
      </c>
      <c r="EA68" s="4">
        <f>SUMIFS(Purchase!$F:$F,Purchase!$A:$A,Waterfall!$A68,Purchase!$D:$D,Waterfall!$C68,Purchase!$C:$C,Waterfall!EA$1)</f>
        <v>0</v>
      </c>
      <c r="EB68" s="4">
        <f>SUMIFS(Purchase!$F:$F,Purchase!$A:$A,Waterfall!$A68,Purchase!$D:$D,Waterfall!$C68,Purchase!$C:$C,Waterfall!EB$1)</f>
        <v>0</v>
      </c>
      <c r="EC68" s="4">
        <f>SUMIFS(Purchase!$F:$F,Purchase!$A:$A,Waterfall!$A68,Purchase!$D:$D,Waterfall!$C68,Purchase!$C:$C,Waterfall!EC$1)</f>
        <v>0</v>
      </c>
      <c r="ED68" s="4">
        <f>SUMIFS(Purchase!$F:$F,Purchase!$A:$A,Waterfall!$A68,Purchase!$D:$D,Waterfall!$C68,Purchase!$C:$C,Waterfall!ED$1)</f>
        <v>0</v>
      </c>
      <c r="EE68" s="4">
        <f>SUMIFS(Purchase!$F:$F,Purchase!$A:$A,Waterfall!$A68,Purchase!$D:$D,Waterfall!$C68,Purchase!$C:$C,Waterfall!EE$1)</f>
        <v>0</v>
      </c>
      <c r="EF68" s="4">
        <f>SUMIFS(Purchase!$F:$F,Purchase!$A:$A,Waterfall!$A68,Purchase!$D:$D,Waterfall!$C68,Purchase!$C:$C,Waterfall!EF$1)</f>
        <v>0</v>
      </c>
      <c r="EG68" s="4">
        <f>SUMIFS(Purchase!$F:$F,Purchase!$A:$A,Waterfall!$A68,Purchase!$D:$D,Waterfall!$C68,Purchase!$C:$C,Waterfall!EG$1)</f>
        <v>0</v>
      </c>
      <c r="EH68" s="4">
        <f>SUMIFS(Purchase!$F:$F,Purchase!$A:$A,Waterfall!$A68,Purchase!$D:$D,Waterfall!$C68,Purchase!$C:$C,Waterfall!EH$1)</f>
        <v>0</v>
      </c>
      <c r="EI68" s="4">
        <f>SUMIFS(Purchase!$F:$F,Purchase!$A:$A,Waterfall!$A68,Purchase!$D:$D,Waterfall!$C68,Purchase!$C:$C,Waterfall!EI$1)</f>
        <v>0</v>
      </c>
      <c r="EJ68" s="4">
        <f>SUMIFS(Purchase!$F:$F,Purchase!$A:$A,Waterfall!$A68,Purchase!$D:$D,Waterfall!$C68,Purchase!$C:$C,Waterfall!EJ$1)</f>
        <v>0</v>
      </c>
      <c r="EK68" s="4">
        <f>SUMIFS(Purchase!$F:$F,Purchase!$A:$A,Waterfall!$A68,Purchase!$D:$D,Waterfall!$C68,Purchase!$C:$C,Waterfall!EK$1)</f>
        <v>0</v>
      </c>
      <c r="EL68" s="4">
        <f>SUMIFS(Purchase!$F:$F,Purchase!$A:$A,Waterfall!$A68,Purchase!$D:$D,Waterfall!$C68,Purchase!$C:$C,Waterfall!EL$1)</f>
        <v>0</v>
      </c>
      <c r="EM68" s="4">
        <f>SUMIFS(Purchase!$F:$F,Purchase!$A:$A,Waterfall!$A68,Purchase!$D:$D,Waterfall!$C68,Purchase!$C:$C,Waterfall!EM$1)</f>
        <v>0</v>
      </c>
      <c r="EN68" s="4">
        <f>SUMIFS(Purchase!$F:$F,Purchase!$A:$A,Waterfall!$A68,Purchase!$D:$D,Waterfall!$C68,Purchase!$C:$C,Waterfall!EN$1)</f>
        <v>0</v>
      </c>
      <c r="EO68" s="4">
        <f>SUMIFS(Purchase!$F:$F,Purchase!$A:$A,Waterfall!$A68,Purchase!$D:$D,Waterfall!$C68,Purchase!$C:$C,Waterfall!EO$1)</f>
        <v>0</v>
      </c>
      <c r="EP68" s="4">
        <f>SUMIFS(Purchase!$F:$F,Purchase!$A:$A,Waterfall!$A68,Purchase!$D:$D,Waterfall!$C68,Purchase!$C:$C,Waterfall!EP$1)</f>
        <v>0</v>
      </c>
      <c r="EQ68" s="4">
        <f>SUMIFS(Purchase!$F:$F,Purchase!$A:$A,Waterfall!$A68,Purchase!$D:$D,Waterfall!$C68,Purchase!$C:$C,Waterfall!EQ$1)</f>
        <v>0</v>
      </c>
      <c r="ER68" s="4">
        <f>SUMIFS(Purchase!$F:$F,Purchase!$A:$A,Waterfall!$A68,Purchase!$D:$D,Waterfall!$C68,Purchase!$C:$C,Waterfall!ER$1)</f>
        <v>0</v>
      </c>
      <c r="ES68" s="4">
        <f>SUMIFS(Purchase!$F:$F,Purchase!$A:$A,Waterfall!$A68,Purchase!$D:$D,Waterfall!$C68,Purchase!$C:$C,Waterfall!ES$1)</f>
        <v>0</v>
      </c>
      <c r="ET68" s="4">
        <f>SUMIFS(Purchase!$F:$F,Purchase!$A:$A,Waterfall!$A68,Purchase!$D:$D,Waterfall!$C68,Purchase!$C:$C,Waterfall!ET$1)</f>
        <v>0</v>
      </c>
      <c r="EU68" s="4">
        <f>SUMIFS(Purchase!$F:$F,Purchase!$A:$A,Waterfall!$A68,Purchase!$D:$D,Waterfall!$C68,Purchase!$C:$C,Waterfall!EU$1)</f>
        <v>0</v>
      </c>
      <c r="EV68" s="4">
        <f>SUMIFS(Purchase!$F:$F,Purchase!$A:$A,Waterfall!$A68,Purchase!$D:$D,Waterfall!$C68,Purchase!$C:$C,Waterfall!EV$1)</f>
        <v>0</v>
      </c>
      <c r="EW68" s="4">
        <f>SUMIFS(Purchase!$F:$F,Purchase!$A:$A,Waterfall!$A68,Purchase!$D:$D,Waterfall!$C68,Purchase!$C:$C,Waterfall!EW$1)</f>
        <v>0</v>
      </c>
      <c r="EX68" s="4">
        <f>SUMIFS(Purchase!$F:$F,Purchase!$A:$A,Waterfall!$A68,Purchase!$D:$D,Waterfall!$C68,Purchase!$C:$C,Waterfall!EX$1)</f>
        <v>0</v>
      </c>
      <c r="EY68" s="4">
        <f>SUMIFS(Purchase!$F:$F,Purchase!$A:$A,Waterfall!$A68,Purchase!$D:$D,Waterfall!$C68,Purchase!$C:$C,Waterfall!EY$1)</f>
        <v>0</v>
      </c>
      <c r="EZ68" s="4">
        <f>SUMIFS(Purchase!$F:$F,Purchase!$A:$A,Waterfall!$A68,Purchase!$D:$D,Waterfall!$C68,Purchase!$C:$C,Waterfall!EZ$1)</f>
        <v>0</v>
      </c>
      <c r="FA68" s="4">
        <f>SUMIFS(Purchase!$F:$F,Purchase!$A:$A,Waterfall!$A68,Purchase!$D:$D,Waterfall!$C68,Purchase!$C:$C,Waterfall!FA$1)</f>
        <v>0</v>
      </c>
      <c r="FB68" s="4">
        <f>SUMIFS(Purchase!$F:$F,Purchase!$A:$A,Waterfall!$A68,Purchase!$D:$D,Waterfall!$C68,Purchase!$C:$C,Waterfall!FB$1)</f>
        <v>0</v>
      </c>
      <c r="FC68" s="4">
        <f>SUMIFS(Purchase!$F:$F,Purchase!$A:$A,Waterfall!$A68,Purchase!$D:$D,Waterfall!$C68,Purchase!$C:$C,Waterfall!FC$1)</f>
        <v>0</v>
      </c>
      <c r="FD68" s="4">
        <f>SUMIFS(Purchase!$F:$F,Purchase!$A:$A,Waterfall!$A68,Purchase!$D:$D,Waterfall!$C68,Purchase!$C:$C,Waterfall!FD$1)</f>
        <v>0</v>
      </c>
      <c r="FE68" s="4">
        <f>SUMIFS(Purchase!$F:$F,Purchase!$A:$A,Waterfall!$A68,Purchase!$D:$D,Waterfall!$C68,Purchase!$C:$C,Waterfall!FE$1)</f>
        <v>0</v>
      </c>
      <c r="FF68" s="4">
        <f>SUMIFS(Purchase!$F:$F,Purchase!$A:$A,Waterfall!$A68,Purchase!$D:$D,Waterfall!$C68,Purchase!$C:$C,Waterfall!FF$1)</f>
        <v>0</v>
      </c>
      <c r="FG68" s="4">
        <f>SUMIFS(Purchase!$F:$F,Purchase!$A:$A,Waterfall!$A68,Purchase!$D:$D,Waterfall!$C68,Purchase!$C:$C,Waterfall!FG$1)</f>
        <v>0</v>
      </c>
      <c r="FH68" s="4">
        <f>SUMIFS(Purchase!$F:$F,Purchase!$A:$A,Waterfall!$A68,Purchase!$D:$D,Waterfall!$C68,Purchase!$C:$C,Waterfall!FH$1)</f>
        <v>0</v>
      </c>
      <c r="FI68" s="4">
        <f>SUMIFS(Purchase!$F:$F,Purchase!$A:$A,Waterfall!$A68,Purchase!$D:$D,Waterfall!$C68,Purchase!$C:$C,Waterfall!FI$1)</f>
        <v>0</v>
      </c>
      <c r="FJ68" s="4">
        <f>SUMIFS(Purchase!$F:$F,Purchase!$A:$A,Waterfall!$A68,Purchase!$D:$D,Waterfall!$C68,Purchase!$C:$C,Waterfall!FJ$1)</f>
        <v>0</v>
      </c>
      <c r="FK68" s="4">
        <f>SUMIFS(Purchase!$F:$F,Purchase!$A:$A,Waterfall!$A68,Purchase!$D:$D,Waterfall!$C68,Purchase!$C:$C,Waterfall!FK$1)</f>
        <v>0</v>
      </c>
      <c r="FL68" s="4">
        <f>SUMIFS(Purchase!$F:$F,Purchase!$A:$A,Waterfall!$A68,Purchase!$D:$D,Waterfall!$C68,Purchase!$C:$C,Waterfall!FL$1)</f>
        <v>0</v>
      </c>
      <c r="FM68" s="4">
        <f>SUMIFS(Purchase!$F:$F,Purchase!$A:$A,Waterfall!$A68,Purchase!$D:$D,Waterfall!$C68,Purchase!$C:$C,Waterfall!FM$1)</f>
        <v>0</v>
      </c>
      <c r="FN68" s="4">
        <f>SUMIFS(Purchase!$F:$F,Purchase!$A:$A,Waterfall!$A68,Purchase!$D:$D,Waterfall!$C68,Purchase!$C:$C,Waterfall!FN$1)</f>
        <v>0</v>
      </c>
      <c r="FO68" s="4">
        <f>SUMIFS(Purchase!$F:$F,Purchase!$A:$A,Waterfall!$A68,Purchase!$D:$D,Waterfall!$C68,Purchase!$C:$C,Waterfall!FO$1)</f>
        <v>0</v>
      </c>
      <c r="FP68" s="4">
        <f>SUMIFS(Purchase!$F:$F,Purchase!$A:$A,Waterfall!$A68,Purchase!$D:$D,Waterfall!$C68,Purchase!$C:$C,Waterfall!FP$1)</f>
        <v>0</v>
      </c>
      <c r="FQ68" s="4">
        <f>SUMIFS(Purchase!$F:$F,Purchase!$A:$A,Waterfall!$A68,Purchase!$D:$D,Waterfall!$C68,Purchase!$C:$C,Waterfall!FQ$1)</f>
        <v>0</v>
      </c>
      <c r="FR68" s="4">
        <f>SUMIFS(Purchase!$F:$F,Purchase!$A:$A,Waterfall!$A68,Purchase!$D:$D,Waterfall!$C68,Purchase!$C:$C,Waterfall!FR$1)</f>
        <v>0</v>
      </c>
      <c r="FS68" s="4">
        <f>SUMIFS(Purchase!$F:$F,Purchase!$A:$A,Waterfall!$A68,Purchase!$D:$D,Waterfall!$C68,Purchase!$C:$C,Waterfall!FS$1)</f>
        <v>0</v>
      </c>
      <c r="FT68" s="4">
        <f>SUMIFS(Purchase!$F:$F,Purchase!$A:$A,Waterfall!$A68,Purchase!$D:$D,Waterfall!$C68,Purchase!$C:$C,Waterfall!FT$1)</f>
        <v>0</v>
      </c>
      <c r="FU68" s="4">
        <f>SUMIFS(Purchase!$F:$F,Purchase!$A:$A,Waterfall!$A68,Purchase!$D:$D,Waterfall!$C68,Purchase!$C:$C,Waterfall!FU$1)</f>
        <v>0</v>
      </c>
      <c r="FV68" s="4">
        <f>SUMIFS(Purchase!$F:$F,Purchase!$A:$A,Waterfall!$A68,Purchase!$D:$D,Waterfall!$C68,Purchase!$C:$C,Waterfall!FV$1)</f>
        <v>0</v>
      </c>
      <c r="FW68" s="4">
        <f>SUMIFS(Purchase!$F:$F,Purchase!$A:$A,Waterfall!$A68,Purchase!$D:$D,Waterfall!$C68,Purchase!$C:$C,Waterfall!FW$1)</f>
        <v>0</v>
      </c>
      <c r="FX68" s="4">
        <f>SUMIFS(Purchase!$F:$F,Purchase!$A:$A,Waterfall!$A68,Purchase!$D:$D,Waterfall!$C68,Purchase!$C:$C,Waterfall!FX$1)</f>
        <v>0</v>
      </c>
      <c r="FY68" s="4">
        <f>SUMIFS(Purchase!$F:$F,Purchase!$A:$A,Waterfall!$A68,Purchase!$D:$D,Waterfall!$C68,Purchase!$C:$C,Waterfall!FY$1)</f>
        <v>0</v>
      </c>
      <c r="FZ68" s="4">
        <f>SUMIFS(Purchase!$F:$F,Purchase!$A:$A,Waterfall!$A68,Purchase!$D:$D,Waterfall!$C68,Purchase!$C:$C,Waterfall!FZ$1)</f>
        <v>0</v>
      </c>
      <c r="GA68" s="4">
        <f>SUMIFS(Purchase!$F:$F,Purchase!$A:$A,Waterfall!$A68,Purchase!$D:$D,Waterfall!$C68,Purchase!$C:$C,Waterfall!GA$1)</f>
        <v>0</v>
      </c>
      <c r="GB68" s="4">
        <f>SUMIFS(Purchase!$F:$F,Purchase!$A:$A,Waterfall!$A68,Purchase!$D:$D,Waterfall!$C68,Purchase!$C:$C,Waterfall!GB$1)</f>
        <v>0</v>
      </c>
      <c r="GC68" s="4">
        <f>SUMIFS(Purchase!$F:$F,Purchase!$A:$A,Waterfall!$A68,Purchase!$D:$D,Waterfall!$C68,Purchase!$C:$C,Waterfall!GC$1)</f>
        <v>0</v>
      </c>
      <c r="GD68" s="4">
        <f>SUMIFS(Purchase!$F:$F,Purchase!$A:$A,Waterfall!$A68,Purchase!$D:$D,Waterfall!$C68,Purchase!$C:$C,Waterfall!GD$1)</f>
        <v>0</v>
      </c>
      <c r="GE68" s="4">
        <f>SUMIFS(Purchase!$F:$F,Purchase!$A:$A,Waterfall!$A68,Purchase!$D:$D,Waterfall!$C68,Purchase!$C:$C,Waterfall!GE$1)</f>
        <v>0</v>
      </c>
      <c r="GF68" s="4">
        <f>SUMIFS(Purchase!$F:$F,Purchase!$A:$A,Waterfall!$A68,Purchase!$D:$D,Waterfall!$C68,Purchase!$C:$C,Waterfall!GF$1)</f>
        <v>0</v>
      </c>
      <c r="GG68" s="4">
        <f>SUMIFS(Purchase!$F:$F,Purchase!$A:$A,Waterfall!$A68,Purchase!$D:$D,Waterfall!$C68,Purchase!$C:$C,Waterfall!GG$1)</f>
        <v>0</v>
      </c>
      <c r="GH68" s="4">
        <f>SUMIFS(Purchase!$F:$F,Purchase!$A:$A,Waterfall!$A68,Purchase!$D:$D,Waterfall!$C68,Purchase!$C:$C,Waterfall!GH$1)</f>
        <v>0</v>
      </c>
      <c r="GI68" s="4">
        <f>SUMIFS(Purchase!$F:$F,Purchase!$A:$A,Waterfall!$A68,Purchase!$D:$D,Waterfall!$C68,Purchase!$C:$C,Waterfall!GI$1)</f>
        <v>0</v>
      </c>
    </row>
    <row r="69" spans="1:191" x14ac:dyDescent="0.35">
      <c r="A69" s="8">
        <f t="shared" ref="A69:A132" si="4">A68</f>
        <v>1</v>
      </c>
      <c r="B69" s="2" t="str">
        <f>VLOOKUP($A69,Centers!$B$1:$C$120,2,)</f>
        <v>GATE</v>
      </c>
      <c r="C69" s="3">
        <v>44946</v>
      </c>
      <c r="D69" s="4">
        <f>IF($A69=1,SUM(SUMIFS(Indent!$E:$E,Indent!$C:$C,Waterfall!$C69,Indent!$A:$A,Centers!$A$2),SUMIFS(Indent!$E:$E,Indent!$C:$C,Waterfall!$C69,Indent!$A:$A,Centers!$A$3),SUMIFS(Indent!$E:$E,Indent!$C:$C,Waterfall!$C69,Indent!$A:$A,Centers!$A$4),SUMIFS(Indent!$E:$E,Indent!$C:$C,Waterfall!$C69,Indent!$A:$A,Centers!$A$5),SUMIFS(Indent!$E:$E,Indent!$C:$C,Waterfall!$C69,Indent!$A:$A,Centers!$A$6),SUMIFS(Indent!$E:$E,Indent!$C:$C,Waterfall!$C69,Indent!$A:$A,Centers!$A$7),SUMIFS(Indent!$E:$E,Indent!$C:$C,Waterfall!$C69,Indent!$A:$A,Centers!$A$8)),SUMIFS(Indent!$E:$E,Indent!$C:$C,Waterfall!$C69,Indent!$A:$A,$A69))</f>
        <v>14472</v>
      </c>
      <c r="E69" s="4">
        <f>SUMIFS(Purchase!$F:$F,Purchase!$A:$A,Waterfall!$A69,Purchase!$D:$D,Waterfall!$C69,Purchase!$C:$C,Waterfall!E$1)</f>
        <v>0</v>
      </c>
      <c r="F69" s="4">
        <f>SUMIFS(Purchase!$F:$F,Purchase!$A:$A,Waterfall!$A69,Purchase!$D:$D,Waterfall!$C69,Purchase!$C:$C,Waterfall!F$1)</f>
        <v>0</v>
      </c>
      <c r="G69" s="4">
        <f>SUMIFS(Purchase!$F:$F,Purchase!$A:$A,Waterfall!$A69,Purchase!$D:$D,Waterfall!$C69,Purchase!$C:$C,Waterfall!G$1)</f>
        <v>0</v>
      </c>
      <c r="H69" s="4">
        <f>SUMIFS(Purchase!$F:$F,Purchase!$A:$A,Waterfall!$A69,Purchase!$D:$D,Waterfall!$C69,Purchase!$C:$C,Waterfall!H$1)</f>
        <v>0</v>
      </c>
      <c r="I69" s="4">
        <f>SUMIFS(Purchase!$F:$F,Purchase!$A:$A,Waterfall!$A69,Purchase!$D:$D,Waterfall!$C69,Purchase!$C:$C,Waterfall!I$1)</f>
        <v>0</v>
      </c>
      <c r="J69" s="4">
        <f>SUMIFS(Purchase!$F:$F,Purchase!$A:$A,Waterfall!$A69,Purchase!$D:$D,Waterfall!$C69,Purchase!$C:$C,Waterfall!J$1)</f>
        <v>0</v>
      </c>
      <c r="K69" s="4">
        <f>SUMIFS(Purchase!$F:$F,Purchase!$A:$A,Waterfall!$A69,Purchase!$D:$D,Waterfall!$C69,Purchase!$C:$C,Waterfall!K$1)</f>
        <v>0</v>
      </c>
      <c r="L69" s="4">
        <f>SUMIFS(Purchase!$F:$F,Purchase!$A:$A,Waterfall!$A69,Purchase!$D:$D,Waterfall!$C69,Purchase!$C:$C,Waterfall!L$1)</f>
        <v>0</v>
      </c>
      <c r="M69" s="4">
        <f>SUMIFS(Purchase!$F:$F,Purchase!$A:$A,Waterfall!$A69,Purchase!$D:$D,Waterfall!$C69,Purchase!$C:$C,Waterfall!M$1)</f>
        <v>0</v>
      </c>
      <c r="N69" s="4">
        <f>SUMIFS(Purchase!$F:$F,Purchase!$A:$A,Waterfall!$A69,Purchase!$D:$D,Waterfall!$C69,Purchase!$C:$C,Waterfall!N$1)</f>
        <v>0</v>
      </c>
      <c r="O69" s="4">
        <f>SUMIFS(Purchase!$F:$F,Purchase!$A:$A,Waterfall!$A69,Purchase!$D:$D,Waterfall!$C69,Purchase!$C:$C,Waterfall!O$1)</f>
        <v>0</v>
      </c>
      <c r="P69" s="4">
        <f>SUMIFS(Purchase!$F:$F,Purchase!$A:$A,Waterfall!$A69,Purchase!$D:$D,Waterfall!$C69,Purchase!$C:$C,Waterfall!P$1)</f>
        <v>0</v>
      </c>
      <c r="Q69" s="4">
        <f>SUMIFS(Purchase!$F:$F,Purchase!$A:$A,Waterfall!$A69,Purchase!$D:$D,Waterfall!$C69,Purchase!$C:$C,Waterfall!Q$1)</f>
        <v>0</v>
      </c>
      <c r="R69" s="4">
        <f>SUMIFS(Purchase!$F:$F,Purchase!$A:$A,Waterfall!$A69,Purchase!$D:$D,Waterfall!$C69,Purchase!$C:$C,Waterfall!R$1)</f>
        <v>0</v>
      </c>
      <c r="S69" s="4">
        <f>SUMIFS(Purchase!$F:$F,Purchase!$A:$A,Waterfall!$A69,Purchase!$D:$D,Waterfall!$C69,Purchase!$C:$C,Waterfall!S$1)</f>
        <v>0</v>
      </c>
      <c r="T69" s="4">
        <f>SUMIFS(Purchase!$F:$F,Purchase!$A:$A,Waterfall!$A69,Purchase!$D:$D,Waterfall!$C69,Purchase!$C:$C,Waterfall!T$1)</f>
        <v>0</v>
      </c>
      <c r="U69" s="4">
        <f>SUMIFS(Purchase!$F:$F,Purchase!$A:$A,Waterfall!$A69,Purchase!$D:$D,Waterfall!$C69,Purchase!$C:$C,Waterfall!U$1)</f>
        <v>0</v>
      </c>
      <c r="V69" s="4">
        <f>SUMIFS(Purchase!$F:$F,Purchase!$A:$A,Waterfall!$A69,Purchase!$D:$D,Waterfall!$C69,Purchase!$C:$C,Waterfall!V$1)</f>
        <v>0</v>
      </c>
      <c r="W69" s="4">
        <f>SUMIFS(Purchase!$F:$F,Purchase!$A:$A,Waterfall!$A69,Purchase!$D:$D,Waterfall!$C69,Purchase!$C:$C,Waterfall!W$1)</f>
        <v>0</v>
      </c>
      <c r="X69" s="4">
        <f>SUMIFS(Purchase!$F:$F,Purchase!$A:$A,Waterfall!$A69,Purchase!$D:$D,Waterfall!$C69,Purchase!$C:$C,Waterfall!X$1)</f>
        <v>0</v>
      </c>
      <c r="Y69" s="4">
        <f>SUMIFS(Purchase!$F:$F,Purchase!$A:$A,Waterfall!$A69,Purchase!$D:$D,Waterfall!$C69,Purchase!$C:$C,Waterfall!Y$1)</f>
        <v>0</v>
      </c>
      <c r="Z69" s="4">
        <f>SUMIFS(Purchase!$F:$F,Purchase!$A:$A,Waterfall!$A69,Purchase!$D:$D,Waterfall!$C69,Purchase!$C:$C,Waterfall!Z$1)</f>
        <v>0</v>
      </c>
      <c r="AA69" s="4">
        <f>SUMIFS(Purchase!$F:$F,Purchase!$A:$A,Waterfall!$A69,Purchase!$D:$D,Waterfall!$C69,Purchase!$C:$C,Waterfall!AA$1)</f>
        <v>0</v>
      </c>
      <c r="AB69" s="4">
        <f>SUMIFS(Purchase!$F:$F,Purchase!$A:$A,Waterfall!$A69,Purchase!$D:$D,Waterfall!$C69,Purchase!$C:$C,Waterfall!AB$1)</f>
        <v>0</v>
      </c>
      <c r="AC69" s="4">
        <f>SUMIFS(Purchase!$F:$F,Purchase!$A:$A,Waterfall!$A69,Purchase!$D:$D,Waterfall!$C69,Purchase!$C:$C,Waterfall!AC$1)</f>
        <v>0</v>
      </c>
      <c r="AD69" s="4">
        <f>SUMIFS(Purchase!$F:$F,Purchase!$A:$A,Waterfall!$A69,Purchase!$D:$D,Waterfall!$C69,Purchase!$C:$C,Waterfall!AD$1)</f>
        <v>0</v>
      </c>
      <c r="AE69" s="4">
        <f>SUMIFS(Purchase!$F:$F,Purchase!$A:$A,Waterfall!$A69,Purchase!$D:$D,Waterfall!$C69,Purchase!$C:$C,Waterfall!AE$1)</f>
        <v>0</v>
      </c>
      <c r="AF69" s="4">
        <f>SUMIFS(Purchase!$F:$F,Purchase!$A:$A,Waterfall!$A69,Purchase!$D:$D,Waterfall!$C69,Purchase!$C:$C,Waterfall!AF$1)</f>
        <v>0</v>
      </c>
      <c r="AG69" s="4">
        <f>SUMIFS(Purchase!$F:$F,Purchase!$A:$A,Waterfall!$A69,Purchase!$D:$D,Waterfall!$C69,Purchase!$C:$C,Waterfall!AG$1)</f>
        <v>0</v>
      </c>
      <c r="AH69" s="4">
        <f>SUMIFS(Purchase!$F:$F,Purchase!$A:$A,Waterfall!$A69,Purchase!$D:$D,Waterfall!$C69,Purchase!$C:$C,Waterfall!AH$1)</f>
        <v>0</v>
      </c>
      <c r="AI69" s="4">
        <f>SUMIFS(Purchase!$F:$F,Purchase!$A:$A,Waterfall!$A69,Purchase!$D:$D,Waterfall!$C69,Purchase!$C:$C,Waterfall!AI$1)</f>
        <v>0</v>
      </c>
      <c r="AJ69" s="4">
        <f>SUMIFS(Purchase!$F:$F,Purchase!$A:$A,Waterfall!$A69,Purchase!$D:$D,Waterfall!$C69,Purchase!$C:$C,Waterfall!AJ$1)</f>
        <v>0</v>
      </c>
      <c r="AK69" s="4">
        <f>SUMIFS(Purchase!$F:$F,Purchase!$A:$A,Waterfall!$A69,Purchase!$D:$D,Waterfall!$C69,Purchase!$C:$C,Waterfall!AK$1)</f>
        <v>0</v>
      </c>
      <c r="AL69" s="4">
        <f>SUMIFS(Purchase!$F:$F,Purchase!$A:$A,Waterfall!$A69,Purchase!$D:$D,Waterfall!$C69,Purchase!$C:$C,Waterfall!AL$1)</f>
        <v>0</v>
      </c>
      <c r="AM69" s="4">
        <f>SUMIFS(Purchase!$F:$F,Purchase!$A:$A,Waterfall!$A69,Purchase!$D:$D,Waterfall!$C69,Purchase!$C:$C,Waterfall!AM$1)</f>
        <v>0</v>
      </c>
      <c r="AN69" s="4">
        <f>SUMIFS(Purchase!$F:$F,Purchase!$A:$A,Waterfall!$A69,Purchase!$D:$D,Waterfall!$C69,Purchase!$C:$C,Waterfall!AN$1)</f>
        <v>0</v>
      </c>
      <c r="AO69" s="4">
        <f>SUMIFS(Purchase!$F:$F,Purchase!$A:$A,Waterfall!$A69,Purchase!$D:$D,Waterfall!$C69,Purchase!$C:$C,Waterfall!AO$1)</f>
        <v>0</v>
      </c>
      <c r="AP69" s="4">
        <f>SUMIFS(Purchase!$F:$F,Purchase!$A:$A,Waterfall!$A69,Purchase!$D:$D,Waterfall!$C69,Purchase!$C:$C,Waterfall!AP$1)</f>
        <v>0</v>
      </c>
      <c r="AQ69" s="4">
        <f>SUMIFS(Purchase!$F:$F,Purchase!$A:$A,Waterfall!$A69,Purchase!$D:$D,Waterfall!$C69,Purchase!$C:$C,Waterfall!AQ$1)</f>
        <v>0</v>
      </c>
      <c r="AR69" s="4">
        <f>SUMIFS(Purchase!$F:$F,Purchase!$A:$A,Waterfall!$A69,Purchase!$D:$D,Waterfall!$C69,Purchase!$C:$C,Waterfall!AR$1)</f>
        <v>0</v>
      </c>
      <c r="AS69" s="4">
        <f>SUMIFS(Purchase!$F:$F,Purchase!$A:$A,Waterfall!$A69,Purchase!$D:$D,Waterfall!$C69,Purchase!$C:$C,Waterfall!AS$1)</f>
        <v>0</v>
      </c>
      <c r="AT69" s="4">
        <f>SUMIFS(Purchase!$F:$F,Purchase!$A:$A,Waterfall!$A69,Purchase!$D:$D,Waterfall!$C69,Purchase!$C:$C,Waterfall!AT$1)</f>
        <v>0</v>
      </c>
      <c r="AU69" s="4">
        <f>SUMIFS(Purchase!$F:$F,Purchase!$A:$A,Waterfall!$A69,Purchase!$D:$D,Waterfall!$C69,Purchase!$C:$C,Waterfall!AU$1)</f>
        <v>0</v>
      </c>
      <c r="AV69" s="4">
        <f>SUMIFS(Purchase!$F:$F,Purchase!$A:$A,Waterfall!$A69,Purchase!$D:$D,Waterfall!$C69,Purchase!$C:$C,Waterfall!AV$1)</f>
        <v>0</v>
      </c>
      <c r="AW69" s="4">
        <f>SUMIFS(Purchase!$F:$F,Purchase!$A:$A,Waterfall!$A69,Purchase!$D:$D,Waterfall!$C69,Purchase!$C:$C,Waterfall!AW$1)</f>
        <v>0</v>
      </c>
      <c r="AX69" s="4">
        <f>SUMIFS(Purchase!$F:$F,Purchase!$A:$A,Waterfall!$A69,Purchase!$D:$D,Waterfall!$C69,Purchase!$C:$C,Waterfall!AX$1)</f>
        <v>0</v>
      </c>
      <c r="AY69" s="4">
        <f>SUMIFS(Purchase!$F:$F,Purchase!$A:$A,Waterfall!$A69,Purchase!$D:$D,Waterfall!$C69,Purchase!$C:$C,Waterfall!AY$1)</f>
        <v>0</v>
      </c>
      <c r="AZ69" s="4">
        <f>SUMIFS(Purchase!$F:$F,Purchase!$A:$A,Waterfall!$A69,Purchase!$D:$D,Waterfall!$C69,Purchase!$C:$C,Waterfall!AZ$1)</f>
        <v>0</v>
      </c>
      <c r="BA69" s="4">
        <f>SUMIFS(Purchase!$F:$F,Purchase!$A:$A,Waterfall!$A69,Purchase!$D:$D,Waterfall!$C69,Purchase!$C:$C,Waterfall!BA$1)</f>
        <v>0</v>
      </c>
      <c r="BB69" s="4">
        <f>SUMIFS(Purchase!$F:$F,Purchase!$A:$A,Waterfall!$A69,Purchase!$D:$D,Waterfall!$C69,Purchase!$C:$C,Waterfall!BB$1)</f>
        <v>0</v>
      </c>
      <c r="BC69" s="4">
        <f>SUMIFS(Purchase!$F:$F,Purchase!$A:$A,Waterfall!$A69,Purchase!$D:$D,Waterfall!$C69,Purchase!$C:$C,Waterfall!BC$1)</f>
        <v>0</v>
      </c>
      <c r="BD69" s="4">
        <f>SUMIFS(Purchase!$F:$F,Purchase!$A:$A,Waterfall!$A69,Purchase!$D:$D,Waterfall!$C69,Purchase!$C:$C,Waterfall!BD$1)</f>
        <v>0</v>
      </c>
      <c r="BE69" s="4">
        <f>SUMIFS(Purchase!$F:$F,Purchase!$A:$A,Waterfall!$A69,Purchase!$D:$D,Waterfall!$C69,Purchase!$C:$C,Waterfall!BE$1)</f>
        <v>0</v>
      </c>
      <c r="BF69" s="4">
        <f>SUMIFS(Purchase!$F:$F,Purchase!$A:$A,Waterfall!$A69,Purchase!$D:$D,Waterfall!$C69,Purchase!$C:$C,Waterfall!BF$1)</f>
        <v>0</v>
      </c>
      <c r="BG69" s="4">
        <f>SUMIFS(Purchase!$F:$F,Purchase!$A:$A,Waterfall!$A69,Purchase!$D:$D,Waterfall!$C69,Purchase!$C:$C,Waterfall!BG$1)</f>
        <v>0</v>
      </c>
      <c r="BH69" s="4">
        <f>SUMIFS(Purchase!$F:$F,Purchase!$A:$A,Waterfall!$A69,Purchase!$D:$D,Waterfall!$C69,Purchase!$C:$C,Waterfall!BH$1)</f>
        <v>0</v>
      </c>
      <c r="BI69" s="4">
        <f>SUMIFS(Purchase!$F:$F,Purchase!$A:$A,Waterfall!$A69,Purchase!$D:$D,Waterfall!$C69,Purchase!$C:$C,Waterfall!BI$1)</f>
        <v>0</v>
      </c>
      <c r="BJ69" s="4">
        <f>SUMIFS(Purchase!$F:$F,Purchase!$A:$A,Waterfall!$A69,Purchase!$D:$D,Waterfall!$C69,Purchase!$C:$C,Waterfall!BJ$1)</f>
        <v>0</v>
      </c>
      <c r="BK69" s="4">
        <f>SUMIFS(Purchase!$F:$F,Purchase!$A:$A,Waterfall!$A69,Purchase!$D:$D,Waterfall!$C69,Purchase!$C:$C,Waterfall!BK$1)</f>
        <v>0</v>
      </c>
      <c r="BL69" s="4">
        <f>SUMIFS(Purchase!$F:$F,Purchase!$A:$A,Waterfall!$A69,Purchase!$D:$D,Waterfall!$C69,Purchase!$C:$C,Waterfall!BL$1)</f>
        <v>0</v>
      </c>
      <c r="BM69" s="4">
        <f>SUMIFS(Purchase!$F:$F,Purchase!$A:$A,Waterfall!$A69,Purchase!$D:$D,Waterfall!$C69,Purchase!$C:$C,Waterfall!BM$1)</f>
        <v>0</v>
      </c>
      <c r="BN69" s="4">
        <f>SUMIFS(Purchase!$F:$F,Purchase!$A:$A,Waterfall!$A69,Purchase!$D:$D,Waterfall!$C69,Purchase!$C:$C,Waterfall!BN$1)</f>
        <v>0</v>
      </c>
      <c r="BO69" s="4">
        <f>SUMIFS(Purchase!$F:$F,Purchase!$A:$A,Waterfall!$A69,Purchase!$D:$D,Waterfall!$C69,Purchase!$C:$C,Waterfall!BO$1)</f>
        <v>0</v>
      </c>
      <c r="BP69" s="4">
        <f>SUMIFS(Purchase!$F:$F,Purchase!$A:$A,Waterfall!$A69,Purchase!$D:$D,Waterfall!$C69,Purchase!$C:$C,Waterfall!BP$1)</f>
        <v>0</v>
      </c>
      <c r="BQ69" s="4">
        <f>SUMIFS(Purchase!$F:$F,Purchase!$A:$A,Waterfall!$A69,Purchase!$D:$D,Waterfall!$C69,Purchase!$C:$C,Waterfall!BQ$1)</f>
        <v>0</v>
      </c>
      <c r="BR69" s="4">
        <f>SUMIFS(Purchase!$F:$F,Purchase!$A:$A,Waterfall!$A69,Purchase!$D:$D,Waterfall!$C69,Purchase!$C:$C,Waterfall!BR$1)</f>
        <v>71.67</v>
      </c>
      <c r="BS69" s="4">
        <f>SUMIFS(Purchase!$F:$F,Purchase!$A:$A,Waterfall!$A69,Purchase!$D:$D,Waterfall!$C69,Purchase!$C:$C,Waterfall!BS$1)</f>
        <v>197.11</v>
      </c>
      <c r="BT69" s="4">
        <f>SUMIFS(Purchase!$F:$F,Purchase!$A:$A,Waterfall!$A69,Purchase!$D:$D,Waterfall!$C69,Purchase!$C:$C,Waterfall!BT$1)</f>
        <v>7569.07</v>
      </c>
      <c r="BU69" s="4">
        <f>SUMIFS(Purchase!$F:$F,Purchase!$A:$A,Waterfall!$A69,Purchase!$D:$D,Waterfall!$C69,Purchase!$C:$C,Waterfall!BU$1)</f>
        <v>4607.12</v>
      </c>
      <c r="BV69" s="4">
        <f>SUMIFS(Purchase!$F:$F,Purchase!$A:$A,Waterfall!$A69,Purchase!$D:$D,Waterfall!$C69,Purchase!$C:$C,Waterfall!BV$1)</f>
        <v>2322.31</v>
      </c>
      <c r="BW69" s="4">
        <f>SUMIFS(Purchase!$F:$F,Purchase!$A:$A,Waterfall!$A69,Purchase!$D:$D,Waterfall!$C69,Purchase!$C:$C,Waterfall!BW$1)</f>
        <v>573.11</v>
      </c>
      <c r="BX69" s="4">
        <f>SUMIFS(Purchase!$F:$F,Purchase!$A:$A,Waterfall!$A69,Purchase!$D:$D,Waterfall!$C69,Purchase!$C:$C,Waterfall!BX$1)</f>
        <v>0</v>
      </c>
      <c r="BY69" s="4">
        <f>SUMIFS(Purchase!$F:$F,Purchase!$A:$A,Waterfall!$A69,Purchase!$D:$D,Waterfall!$C69,Purchase!$C:$C,Waterfall!BY$1)</f>
        <v>0</v>
      </c>
      <c r="BZ69" s="4">
        <f>SUMIFS(Purchase!$F:$F,Purchase!$A:$A,Waterfall!$A69,Purchase!$D:$D,Waterfall!$C69,Purchase!$C:$C,Waterfall!BZ$1)</f>
        <v>0</v>
      </c>
      <c r="CA69" s="4">
        <f>SUMIFS(Purchase!$F:$F,Purchase!$A:$A,Waterfall!$A69,Purchase!$D:$D,Waterfall!$C69,Purchase!$C:$C,Waterfall!CA$1)</f>
        <v>0</v>
      </c>
      <c r="CB69" s="4">
        <f>SUMIFS(Purchase!$F:$F,Purchase!$A:$A,Waterfall!$A69,Purchase!$D:$D,Waterfall!$C69,Purchase!$C:$C,Waterfall!CB$1)</f>
        <v>0</v>
      </c>
      <c r="CC69" s="4">
        <f>SUMIFS(Purchase!$F:$F,Purchase!$A:$A,Waterfall!$A69,Purchase!$D:$D,Waterfall!$C69,Purchase!$C:$C,Waterfall!CC$1)</f>
        <v>0</v>
      </c>
      <c r="CD69" s="4">
        <f>SUMIFS(Purchase!$F:$F,Purchase!$A:$A,Waterfall!$A69,Purchase!$D:$D,Waterfall!$C69,Purchase!$C:$C,Waterfall!CD$1)</f>
        <v>0</v>
      </c>
      <c r="CE69" s="4">
        <f>SUMIFS(Purchase!$F:$F,Purchase!$A:$A,Waterfall!$A69,Purchase!$D:$D,Waterfall!$C69,Purchase!$C:$C,Waterfall!CE$1)</f>
        <v>0</v>
      </c>
      <c r="CF69" s="4">
        <f>SUMIFS(Purchase!$F:$F,Purchase!$A:$A,Waterfall!$A69,Purchase!$D:$D,Waterfall!$C69,Purchase!$C:$C,Waterfall!CF$1)</f>
        <v>0</v>
      </c>
      <c r="CG69" s="4">
        <f>SUMIFS(Purchase!$F:$F,Purchase!$A:$A,Waterfall!$A69,Purchase!$D:$D,Waterfall!$C69,Purchase!$C:$C,Waterfall!CG$1)</f>
        <v>0</v>
      </c>
      <c r="CH69" s="4">
        <f>SUMIFS(Purchase!$F:$F,Purchase!$A:$A,Waterfall!$A69,Purchase!$D:$D,Waterfall!$C69,Purchase!$C:$C,Waterfall!CH$1)</f>
        <v>0</v>
      </c>
      <c r="CI69" s="4">
        <f>SUMIFS(Purchase!$F:$F,Purchase!$A:$A,Waterfall!$A69,Purchase!$D:$D,Waterfall!$C69,Purchase!$C:$C,Waterfall!CI$1)</f>
        <v>0</v>
      </c>
      <c r="CJ69" s="4">
        <f>SUMIFS(Purchase!$F:$F,Purchase!$A:$A,Waterfall!$A69,Purchase!$D:$D,Waterfall!$C69,Purchase!$C:$C,Waterfall!CJ$1)</f>
        <v>0</v>
      </c>
      <c r="CK69" s="4">
        <f>SUMIFS(Purchase!$F:$F,Purchase!$A:$A,Waterfall!$A69,Purchase!$D:$D,Waterfall!$C69,Purchase!$C:$C,Waterfall!CK$1)</f>
        <v>0</v>
      </c>
      <c r="CL69" s="4">
        <f>SUMIFS(Purchase!$F:$F,Purchase!$A:$A,Waterfall!$A69,Purchase!$D:$D,Waterfall!$C69,Purchase!$C:$C,Waterfall!CL$1)</f>
        <v>0</v>
      </c>
      <c r="CM69" s="4">
        <f>SUMIFS(Purchase!$F:$F,Purchase!$A:$A,Waterfall!$A69,Purchase!$D:$D,Waterfall!$C69,Purchase!$C:$C,Waterfall!CM$1)</f>
        <v>0</v>
      </c>
      <c r="CN69" s="4">
        <f>SUMIFS(Purchase!$F:$F,Purchase!$A:$A,Waterfall!$A69,Purchase!$D:$D,Waterfall!$C69,Purchase!$C:$C,Waterfall!CN$1)</f>
        <v>0</v>
      </c>
      <c r="CO69" s="4">
        <f>SUMIFS(Purchase!$F:$F,Purchase!$A:$A,Waterfall!$A69,Purchase!$D:$D,Waterfall!$C69,Purchase!$C:$C,Waterfall!CO$1)</f>
        <v>0</v>
      </c>
      <c r="CP69" s="4">
        <f>SUMIFS(Purchase!$F:$F,Purchase!$A:$A,Waterfall!$A69,Purchase!$D:$D,Waterfall!$C69,Purchase!$C:$C,Waterfall!CP$1)</f>
        <v>0</v>
      </c>
      <c r="CQ69" s="4">
        <f>SUMIFS(Purchase!$F:$F,Purchase!$A:$A,Waterfall!$A69,Purchase!$D:$D,Waterfall!$C69,Purchase!$C:$C,Waterfall!CQ$1)</f>
        <v>0</v>
      </c>
      <c r="CR69" s="4">
        <f>SUMIFS(Purchase!$F:$F,Purchase!$A:$A,Waterfall!$A69,Purchase!$D:$D,Waterfall!$C69,Purchase!$C:$C,Waterfall!CR$1)</f>
        <v>0</v>
      </c>
      <c r="CS69" s="4">
        <f>SUMIFS(Purchase!$F:$F,Purchase!$A:$A,Waterfall!$A69,Purchase!$D:$D,Waterfall!$C69,Purchase!$C:$C,Waterfall!CS$1)</f>
        <v>0</v>
      </c>
      <c r="CT69" s="4">
        <f>SUMIFS(Purchase!$F:$F,Purchase!$A:$A,Waterfall!$A69,Purchase!$D:$D,Waterfall!$C69,Purchase!$C:$C,Waterfall!CT$1)</f>
        <v>0</v>
      </c>
      <c r="CU69" s="4">
        <f>SUMIFS(Purchase!$F:$F,Purchase!$A:$A,Waterfall!$A69,Purchase!$D:$D,Waterfall!$C69,Purchase!$C:$C,Waterfall!CU$1)</f>
        <v>0</v>
      </c>
      <c r="CV69" s="4">
        <f>SUMIFS(Purchase!$F:$F,Purchase!$A:$A,Waterfall!$A69,Purchase!$D:$D,Waterfall!$C69,Purchase!$C:$C,Waterfall!CV$1)</f>
        <v>0</v>
      </c>
      <c r="CW69" s="4">
        <f>SUMIFS(Purchase!$F:$F,Purchase!$A:$A,Waterfall!$A69,Purchase!$D:$D,Waterfall!$C69,Purchase!$C:$C,Waterfall!CW$1)</f>
        <v>0</v>
      </c>
      <c r="CX69" s="4">
        <f>SUMIFS(Purchase!$F:$F,Purchase!$A:$A,Waterfall!$A69,Purchase!$D:$D,Waterfall!$C69,Purchase!$C:$C,Waterfall!CX$1)</f>
        <v>0</v>
      </c>
      <c r="CY69" s="4">
        <f>SUMIFS(Purchase!$F:$F,Purchase!$A:$A,Waterfall!$A69,Purchase!$D:$D,Waterfall!$C69,Purchase!$C:$C,Waterfall!CY$1)</f>
        <v>0</v>
      </c>
      <c r="CZ69" s="4">
        <f>SUMIFS(Purchase!$F:$F,Purchase!$A:$A,Waterfall!$A69,Purchase!$D:$D,Waterfall!$C69,Purchase!$C:$C,Waterfall!CZ$1)</f>
        <v>0</v>
      </c>
      <c r="DA69" s="4">
        <f>SUMIFS(Purchase!$F:$F,Purchase!$A:$A,Waterfall!$A69,Purchase!$D:$D,Waterfall!$C69,Purchase!$C:$C,Waterfall!DA$1)</f>
        <v>0</v>
      </c>
      <c r="DB69" s="4">
        <f>SUMIFS(Purchase!$F:$F,Purchase!$A:$A,Waterfall!$A69,Purchase!$D:$D,Waterfall!$C69,Purchase!$C:$C,Waterfall!DB$1)</f>
        <v>0</v>
      </c>
      <c r="DC69" s="4">
        <f>SUMIFS(Purchase!$F:$F,Purchase!$A:$A,Waterfall!$A69,Purchase!$D:$D,Waterfall!$C69,Purchase!$C:$C,Waterfall!DC$1)</f>
        <v>0</v>
      </c>
      <c r="DD69" s="4">
        <f>SUMIFS(Purchase!$F:$F,Purchase!$A:$A,Waterfall!$A69,Purchase!$D:$D,Waterfall!$C69,Purchase!$C:$C,Waterfall!DD$1)</f>
        <v>0</v>
      </c>
      <c r="DE69" s="4">
        <f>SUMIFS(Purchase!$F:$F,Purchase!$A:$A,Waterfall!$A69,Purchase!$D:$D,Waterfall!$C69,Purchase!$C:$C,Waterfall!DE$1)</f>
        <v>0</v>
      </c>
      <c r="DF69" s="4">
        <f>SUMIFS(Purchase!$F:$F,Purchase!$A:$A,Waterfall!$A69,Purchase!$D:$D,Waterfall!$C69,Purchase!$C:$C,Waterfall!DF$1)</f>
        <v>0</v>
      </c>
      <c r="DG69" s="4">
        <f>SUMIFS(Purchase!$F:$F,Purchase!$A:$A,Waterfall!$A69,Purchase!$D:$D,Waterfall!$C69,Purchase!$C:$C,Waterfall!DG$1)</f>
        <v>0</v>
      </c>
      <c r="DH69" s="4">
        <f>SUMIFS(Purchase!$F:$F,Purchase!$A:$A,Waterfall!$A69,Purchase!$D:$D,Waterfall!$C69,Purchase!$C:$C,Waterfall!DH$1)</f>
        <v>0</v>
      </c>
      <c r="DI69" s="4">
        <f>SUMIFS(Purchase!$F:$F,Purchase!$A:$A,Waterfall!$A69,Purchase!$D:$D,Waterfall!$C69,Purchase!$C:$C,Waterfall!DI$1)</f>
        <v>0</v>
      </c>
      <c r="DJ69" s="4">
        <f>SUMIFS(Purchase!$F:$F,Purchase!$A:$A,Waterfall!$A69,Purchase!$D:$D,Waterfall!$C69,Purchase!$C:$C,Waterfall!DJ$1)</f>
        <v>0</v>
      </c>
      <c r="DK69" s="4">
        <f>SUMIFS(Purchase!$F:$F,Purchase!$A:$A,Waterfall!$A69,Purchase!$D:$D,Waterfall!$C69,Purchase!$C:$C,Waterfall!DK$1)</f>
        <v>0</v>
      </c>
      <c r="DL69" s="4">
        <f>SUMIFS(Purchase!$F:$F,Purchase!$A:$A,Waterfall!$A69,Purchase!$D:$D,Waterfall!$C69,Purchase!$C:$C,Waterfall!DL$1)</f>
        <v>0</v>
      </c>
      <c r="DM69" s="4">
        <f>SUMIFS(Purchase!$F:$F,Purchase!$A:$A,Waterfall!$A69,Purchase!$D:$D,Waterfall!$C69,Purchase!$C:$C,Waterfall!DM$1)</f>
        <v>0</v>
      </c>
      <c r="DN69" s="4">
        <f>SUMIFS(Purchase!$F:$F,Purchase!$A:$A,Waterfall!$A69,Purchase!$D:$D,Waterfall!$C69,Purchase!$C:$C,Waterfall!DN$1)</f>
        <v>0</v>
      </c>
      <c r="DO69" s="4">
        <f>SUMIFS(Purchase!$F:$F,Purchase!$A:$A,Waterfall!$A69,Purchase!$D:$D,Waterfall!$C69,Purchase!$C:$C,Waterfall!DO$1)</f>
        <v>0</v>
      </c>
      <c r="DP69" s="4">
        <f>SUMIFS(Purchase!$F:$F,Purchase!$A:$A,Waterfall!$A69,Purchase!$D:$D,Waterfall!$C69,Purchase!$C:$C,Waterfall!DP$1)</f>
        <v>0</v>
      </c>
      <c r="DQ69" s="4">
        <f>SUMIFS(Purchase!$F:$F,Purchase!$A:$A,Waterfall!$A69,Purchase!$D:$D,Waterfall!$C69,Purchase!$C:$C,Waterfall!DQ$1)</f>
        <v>0</v>
      </c>
      <c r="DR69" s="4">
        <f>SUMIFS(Purchase!$F:$F,Purchase!$A:$A,Waterfall!$A69,Purchase!$D:$D,Waterfall!$C69,Purchase!$C:$C,Waterfall!DR$1)</f>
        <v>0</v>
      </c>
      <c r="DS69" s="4">
        <f>SUMIFS(Purchase!$F:$F,Purchase!$A:$A,Waterfall!$A69,Purchase!$D:$D,Waterfall!$C69,Purchase!$C:$C,Waterfall!DS$1)</f>
        <v>0</v>
      </c>
      <c r="DT69" s="4">
        <f>SUMIFS(Purchase!$F:$F,Purchase!$A:$A,Waterfall!$A69,Purchase!$D:$D,Waterfall!$C69,Purchase!$C:$C,Waterfall!DT$1)</f>
        <v>0</v>
      </c>
      <c r="DU69" s="4">
        <f>SUMIFS(Purchase!$F:$F,Purchase!$A:$A,Waterfall!$A69,Purchase!$D:$D,Waterfall!$C69,Purchase!$C:$C,Waterfall!DU$1)</f>
        <v>0</v>
      </c>
      <c r="DV69" s="4">
        <f>SUMIFS(Purchase!$F:$F,Purchase!$A:$A,Waterfall!$A69,Purchase!$D:$D,Waterfall!$C69,Purchase!$C:$C,Waterfall!DV$1)</f>
        <v>0</v>
      </c>
      <c r="DW69" s="4">
        <f>SUMIFS(Purchase!$F:$F,Purchase!$A:$A,Waterfall!$A69,Purchase!$D:$D,Waterfall!$C69,Purchase!$C:$C,Waterfall!DW$1)</f>
        <v>0</v>
      </c>
      <c r="DX69" s="4">
        <f>SUMIFS(Purchase!$F:$F,Purchase!$A:$A,Waterfall!$A69,Purchase!$D:$D,Waterfall!$C69,Purchase!$C:$C,Waterfall!DX$1)</f>
        <v>0</v>
      </c>
      <c r="DY69" s="4">
        <f>SUMIFS(Purchase!$F:$F,Purchase!$A:$A,Waterfall!$A69,Purchase!$D:$D,Waterfall!$C69,Purchase!$C:$C,Waterfall!DY$1)</f>
        <v>0</v>
      </c>
      <c r="DZ69" s="4">
        <f>SUMIFS(Purchase!$F:$F,Purchase!$A:$A,Waterfall!$A69,Purchase!$D:$D,Waterfall!$C69,Purchase!$C:$C,Waterfall!DZ$1)</f>
        <v>0</v>
      </c>
      <c r="EA69" s="4">
        <f>SUMIFS(Purchase!$F:$F,Purchase!$A:$A,Waterfall!$A69,Purchase!$D:$D,Waterfall!$C69,Purchase!$C:$C,Waterfall!EA$1)</f>
        <v>0</v>
      </c>
      <c r="EB69" s="4">
        <f>SUMIFS(Purchase!$F:$F,Purchase!$A:$A,Waterfall!$A69,Purchase!$D:$D,Waterfall!$C69,Purchase!$C:$C,Waterfall!EB$1)</f>
        <v>0</v>
      </c>
      <c r="EC69" s="4">
        <f>SUMIFS(Purchase!$F:$F,Purchase!$A:$A,Waterfall!$A69,Purchase!$D:$D,Waterfall!$C69,Purchase!$C:$C,Waterfall!EC$1)</f>
        <v>0</v>
      </c>
      <c r="ED69" s="4">
        <f>SUMIFS(Purchase!$F:$F,Purchase!$A:$A,Waterfall!$A69,Purchase!$D:$D,Waterfall!$C69,Purchase!$C:$C,Waterfall!ED$1)</f>
        <v>0</v>
      </c>
      <c r="EE69" s="4">
        <f>SUMIFS(Purchase!$F:$F,Purchase!$A:$A,Waterfall!$A69,Purchase!$D:$D,Waterfall!$C69,Purchase!$C:$C,Waterfall!EE$1)</f>
        <v>0</v>
      </c>
      <c r="EF69" s="4">
        <f>SUMIFS(Purchase!$F:$F,Purchase!$A:$A,Waterfall!$A69,Purchase!$D:$D,Waterfall!$C69,Purchase!$C:$C,Waterfall!EF$1)</f>
        <v>0</v>
      </c>
      <c r="EG69" s="4">
        <f>SUMIFS(Purchase!$F:$F,Purchase!$A:$A,Waterfall!$A69,Purchase!$D:$D,Waterfall!$C69,Purchase!$C:$C,Waterfall!EG$1)</f>
        <v>0</v>
      </c>
      <c r="EH69" s="4">
        <f>SUMIFS(Purchase!$F:$F,Purchase!$A:$A,Waterfall!$A69,Purchase!$D:$D,Waterfall!$C69,Purchase!$C:$C,Waterfall!EH$1)</f>
        <v>0</v>
      </c>
      <c r="EI69" s="4">
        <f>SUMIFS(Purchase!$F:$F,Purchase!$A:$A,Waterfall!$A69,Purchase!$D:$D,Waterfall!$C69,Purchase!$C:$C,Waterfall!EI$1)</f>
        <v>0</v>
      </c>
      <c r="EJ69" s="4">
        <f>SUMIFS(Purchase!$F:$F,Purchase!$A:$A,Waterfall!$A69,Purchase!$D:$D,Waterfall!$C69,Purchase!$C:$C,Waterfall!EJ$1)</f>
        <v>0</v>
      </c>
      <c r="EK69" s="4">
        <f>SUMIFS(Purchase!$F:$F,Purchase!$A:$A,Waterfall!$A69,Purchase!$D:$D,Waterfall!$C69,Purchase!$C:$C,Waterfall!EK$1)</f>
        <v>0</v>
      </c>
      <c r="EL69" s="4">
        <f>SUMIFS(Purchase!$F:$F,Purchase!$A:$A,Waterfall!$A69,Purchase!$D:$D,Waterfall!$C69,Purchase!$C:$C,Waterfall!EL$1)</f>
        <v>0</v>
      </c>
      <c r="EM69" s="4">
        <f>SUMIFS(Purchase!$F:$F,Purchase!$A:$A,Waterfall!$A69,Purchase!$D:$D,Waterfall!$C69,Purchase!$C:$C,Waterfall!EM$1)</f>
        <v>0</v>
      </c>
      <c r="EN69" s="4">
        <f>SUMIFS(Purchase!$F:$F,Purchase!$A:$A,Waterfall!$A69,Purchase!$D:$D,Waterfall!$C69,Purchase!$C:$C,Waterfall!EN$1)</f>
        <v>0</v>
      </c>
      <c r="EO69" s="4">
        <f>SUMIFS(Purchase!$F:$F,Purchase!$A:$A,Waterfall!$A69,Purchase!$D:$D,Waterfall!$C69,Purchase!$C:$C,Waterfall!EO$1)</f>
        <v>0</v>
      </c>
      <c r="EP69" s="4">
        <f>SUMIFS(Purchase!$F:$F,Purchase!$A:$A,Waterfall!$A69,Purchase!$D:$D,Waterfall!$C69,Purchase!$C:$C,Waterfall!EP$1)</f>
        <v>0</v>
      </c>
      <c r="EQ69" s="4">
        <f>SUMIFS(Purchase!$F:$F,Purchase!$A:$A,Waterfall!$A69,Purchase!$D:$D,Waterfall!$C69,Purchase!$C:$C,Waterfall!EQ$1)</f>
        <v>0</v>
      </c>
      <c r="ER69" s="4">
        <f>SUMIFS(Purchase!$F:$F,Purchase!$A:$A,Waterfall!$A69,Purchase!$D:$D,Waterfall!$C69,Purchase!$C:$C,Waterfall!ER$1)</f>
        <v>0</v>
      </c>
      <c r="ES69" s="4">
        <f>SUMIFS(Purchase!$F:$F,Purchase!$A:$A,Waterfall!$A69,Purchase!$D:$D,Waterfall!$C69,Purchase!$C:$C,Waterfall!ES$1)</f>
        <v>0</v>
      </c>
      <c r="ET69" s="4">
        <f>SUMIFS(Purchase!$F:$F,Purchase!$A:$A,Waterfall!$A69,Purchase!$D:$D,Waterfall!$C69,Purchase!$C:$C,Waterfall!ET$1)</f>
        <v>0</v>
      </c>
      <c r="EU69" s="4">
        <f>SUMIFS(Purchase!$F:$F,Purchase!$A:$A,Waterfall!$A69,Purchase!$D:$D,Waterfall!$C69,Purchase!$C:$C,Waterfall!EU$1)</f>
        <v>0</v>
      </c>
      <c r="EV69" s="4">
        <f>SUMIFS(Purchase!$F:$F,Purchase!$A:$A,Waterfall!$A69,Purchase!$D:$D,Waterfall!$C69,Purchase!$C:$C,Waterfall!EV$1)</f>
        <v>0</v>
      </c>
      <c r="EW69" s="4">
        <f>SUMIFS(Purchase!$F:$F,Purchase!$A:$A,Waterfall!$A69,Purchase!$D:$D,Waterfall!$C69,Purchase!$C:$C,Waterfall!EW$1)</f>
        <v>0</v>
      </c>
      <c r="EX69" s="4">
        <f>SUMIFS(Purchase!$F:$F,Purchase!$A:$A,Waterfall!$A69,Purchase!$D:$D,Waterfall!$C69,Purchase!$C:$C,Waterfall!EX$1)</f>
        <v>0</v>
      </c>
      <c r="EY69" s="4">
        <f>SUMIFS(Purchase!$F:$F,Purchase!$A:$A,Waterfall!$A69,Purchase!$D:$D,Waterfall!$C69,Purchase!$C:$C,Waterfall!EY$1)</f>
        <v>0</v>
      </c>
      <c r="EZ69" s="4">
        <f>SUMIFS(Purchase!$F:$F,Purchase!$A:$A,Waterfall!$A69,Purchase!$D:$D,Waterfall!$C69,Purchase!$C:$C,Waterfall!EZ$1)</f>
        <v>0</v>
      </c>
      <c r="FA69" s="4">
        <f>SUMIFS(Purchase!$F:$F,Purchase!$A:$A,Waterfall!$A69,Purchase!$D:$D,Waterfall!$C69,Purchase!$C:$C,Waterfall!FA$1)</f>
        <v>0</v>
      </c>
      <c r="FB69" s="4">
        <f>SUMIFS(Purchase!$F:$F,Purchase!$A:$A,Waterfall!$A69,Purchase!$D:$D,Waterfall!$C69,Purchase!$C:$C,Waterfall!FB$1)</f>
        <v>0</v>
      </c>
      <c r="FC69" s="4">
        <f>SUMIFS(Purchase!$F:$F,Purchase!$A:$A,Waterfall!$A69,Purchase!$D:$D,Waterfall!$C69,Purchase!$C:$C,Waterfall!FC$1)</f>
        <v>0</v>
      </c>
      <c r="FD69" s="4">
        <f>SUMIFS(Purchase!$F:$F,Purchase!$A:$A,Waterfall!$A69,Purchase!$D:$D,Waterfall!$C69,Purchase!$C:$C,Waterfall!FD$1)</f>
        <v>0</v>
      </c>
      <c r="FE69" s="4">
        <f>SUMIFS(Purchase!$F:$F,Purchase!$A:$A,Waterfall!$A69,Purchase!$D:$D,Waterfall!$C69,Purchase!$C:$C,Waterfall!FE$1)</f>
        <v>0</v>
      </c>
      <c r="FF69" s="4">
        <f>SUMIFS(Purchase!$F:$F,Purchase!$A:$A,Waterfall!$A69,Purchase!$D:$D,Waterfall!$C69,Purchase!$C:$C,Waterfall!FF$1)</f>
        <v>0</v>
      </c>
      <c r="FG69" s="4">
        <f>SUMIFS(Purchase!$F:$F,Purchase!$A:$A,Waterfall!$A69,Purchase!$D:$D,Waterfall!$C69,Purchase!$C:$C,Waterfall!FG$1)</f>
        <v>0</v>
      </c>
      <c r="FH69" s="4">
        <f>SUMIFS(Purchase!$F:$F,Purchase!$A:$A,Waterfall!$A69,Purchase!$D:$D,Waterfall!$C69,Purchase!$C:$C,Waterfall!FH$1)</f>
        <v>0</v>
      </c>
      <c r="FI69" s="4">
        <f>SUMIFS(Purchase!$F:$F,Purchase!$A:$A,Waterfall!$A69,Purchase!$D:$D,Waterfall!$C69,Purchase!$C:$C,Waterfall!FI$1)</f>
        <v>0</v>
      </c>
      <c r="FJ69" s="4">
        <f>SUMIFS(Purchase!$F:$F,Purchase!$A:$A,Waterfall!$A69,Purchase!$D:$D,Waterfall!$C69,Purchase!$C:$C,Waterfall!FJ$1)</f>
        <v>0</v>
      </c>
      <c r="FK69" s="4">
        <f>SUMIFS(Purchase!$F:$F,Purchase!$A:$A,Waterfall!$A69,Purchase!$D:$D,Waterfall!$C69,Purchase!$C:$C,Waterfall!FK$1)</f>
        <v>0</v>
      </c>
      <c r="FL69" s="4">
        <f>SUMIFS(Purchase!$F:$F,Purchase!$A:$A,Waterfall!$A69,Purchase!$D:$D,Waterfall!$C69,Purchase!$C:$C,Waterfall!FL$1)</f>
        <v>0</v>
      </c>
      <c r="FM69" s="4">
        <f>SUMIFS(Purchase!$F:$F,Purchase!$A:$A,Waterfall!$A69,Purchase!$D:$D,Waterfall!$C69,Purchase!$C:$C,Waterfall!FM$1)</f>
        <v>0</v>
      </c>
      <c r="FN69" s="4">
        <f>SUMIFS(Purchase!$F:$F,Purchase!$A:$A,Waterfall!$A69,Purchase!$D:$D,Waterfall!$C69,Purchase!$C:$C,Waterfall!FN$1)</f>
        <v>0</v>
      </c>
      <c r="FO69" s="4">
        <f>SUMIFS(Purchase!$F:$F,Purchase!$A:$A,Waterfall!$A69,Purchase!$D:$D,Waterfall!$C69,Purchase!$C:$C,Waterfall!FO$1)</f>
        <v>0</v>
      </c>
      <c r="FP69" s="4">
        <f>SUMIFS(Purchase!$F:$F,Purchase!$A:$A,Waterfall!$A69,Purchase!$D:$D,Waterfall!$C69,Purchase!$C:$C,Waterfall!FP$1)</f>
        <v>0</v>
      </c>
      <c r="FQ69" s="4">
        <f>SUMIFS(Purchase!$F:$F,Purchase!$A:$A,Waterfall!$A69,Purchase!$D:$D,Waterfall!$C69,Purchase!$C:$C,Waterfall!FQ$1)</f>
        <v>0</v>
      </c>
      <c r="FR69" s="4">
        <f>SUMIFS(Purchase!$F:$F,Purchase!$A:$A,Waterfall!$A69,Purchase!$D:$D,Waterfall!$C69,Purchase!$C:$C,Waterfall!FR$1)</f>
        <v>0</v>
      </c>
      <c r="FS69" s="4">
        <f>SUMIFS(Purchase!$F:$F,Purchase!$A:$A,Waterfall!$A69,Purchase!$D:$D,Waterfall!$C69,Purchase!$C:$C,Waterfall!FS$1)</f>
        <v>0</v>
      </c>
      <c r="FT69" s="4">
        <f>SUMIFS(Purchase!$F:$F,Purchase!$A:$A,Waterfall!$A69,Purchase!$D:$D,Waterfall!$C69,Purchase!$C:$C,Waterfall!FT$1)</f>
        <v>0</v>
      </c>
      <c r="FU69" s="4">
        <f>SUMIFS(Purchase!$F:$F,Purchase!$A:$A,Waterfall!$A69,Purchase!$D:$D,Waterfall!$C69,Purchase!$C:$C,Waterfall!FU$1)</f>
        <v>0</v>
      </c>
      <c r="FV69" s="4">
        <f>SUMIFS(Purchase!$F:$F,Purchase!$A:$A,Waterfall!$A69,Purchase!$D:$D,Waterfall!$C69,Purchase!$C:$C,Waterfall!FV$1)</f>
        <v>0</v>
      </c>
      <c r="FW69" s="4">
        <f>SUMIFS(Purchase!$F:$F,Purchase!$A:$A,Waterfall!$A69,Purchase!$D:$D,Waterfall!$C69,Purchase!$C:$C,Waterfall!FW$1)</f>
        <v>0</v>
      </c>
      <c r="FX69" s="4">
        <f>SUMIFS(Purchase!$F:$F,Purchase!$A:$A,Waterfall!$A69,Purchase!$D:$D,Waterfall!$C69,Purchase!$C:$C,Waterfall!FX$1)</f>
        <v>0</v>
      </c>
      <c r="FY69" s="4">
        <f>SUMIFS(Purchase!$F:$F,Purchase!$A:$A,Waterfall!$A69,Purchase!$D:$D,Waterfall!$C69,Purchase!$C:$C,Waterfall!FY$1)</f>
        <v>0</v>
      </c>
      <c r="FZ69" s="4">
        <f>SUMIFS(Purchase!$F:$F,Purchase!$A:$A,Waterfall!$A69,Purchase!$D:$D,Waterfall!$C69,Purchase!$C:$C,Waterfall!FZ$1)</f>
        <v>0</v>
      </c>
      <c r="GA69" s="4">
        <f>SUMIFS(Purchase!$F:$F,Purchase!$A:$A,Waterfall!$A69,Purchase!$D:$D,Waterfall!$C69,Purchase!$C:$C,Waterfall!GA$1)</f>
        <v>0</v>
      </c>
      <c r="GB69" s="4">
        <f>SUMIFS(Purchase!$F:$F,Purchase!$A:$A,Waterfall!$A69,Purchase!$D:$D,Waterfall!$C69,Purchase!$C:$C,Waterfall!GB$1)</f>
        <v>0</v>
      </c>
      <c r="GC69" s="4">
        <f>SUMIFS(Purchase!$F:$F,Purchase!$A:$A,Waterfall!$A69,Purchase!$D:$D,Waterfall!$C69,Purchase!$C:$C,Waterfall!GC$1)</f>
        <v>0</v>
      </c>
      <c r="GD69" s="4">
        <f>SUMIFS(Purchase!$F:$F,Purchase!$A:$A,Waterfall!$A69,Purchase!$D:$D,Waterfall!$C69,Purchase!$C:$C,Waterfall!GD$1)</f>
        <v>0</v>
      </c>
      <c r="GE69" s="4">
        <f>SUMIFS(Purchase!$F:$F,Purchase!$A:$A,Waterfall!$A69,Purchase!$D:$D,Waterfall!$C69,Purchase!$C:$C,Waterfall!GE$1)</f>
        <v>0</v>
      </c>
      <c r="GF69" s="4">
        <f>SUMIFS(Purchase!$F:$F,Purchase!$A:$A,Waterfall!$A69,Purchase!$D:$D,Waterfall!$C69,Purchase!$C:$C,Waterfall!GF$1)</f>
        <v>0</v>
      </c>
      <c r="GG69" s="4">
        <f>SUMIFS(Purchase!$F:$F,Purchase!$A:$A,Waterfall!$A69,Purchase!$D:$D,Waterfall!$C69,Purchase!$C:$C,Waterfall!GG$1)</f>
        <v>0</v>
      </c>
      <c r="GH69" s="4">
        <f>SUMIFS(Purchase!$F:$F,Purchase!$A:$A,Waterfall!$A69,Purchase!$D:$D,Waterfall!$C69,Purchase!$C:$C,Waterfall!GH$1)</f>
        <v>0</v>
      </c>
      <c r="GI69" s="4">
        <f>SUMIFS(Purchase!$F:$F,Purchase!$A:$A,Waterfall!$A69,Purchase!$D:$D,Waterfall!$C69,Purchase!$C:$C,Waterfall!GI$1)</f>
        <v>0</v>
      </c>
    </row>
    <row r="70" spans="1:191" x14ac:dyDescent="0.35">
      <c r="A70" s="8">
        <f t="shared" si="4"/>
        <v>1</v>
      </c>
      <c r="B70" s="2" t="str">
        <f>VLOOKUP($A70,Centers!$B$1:$C$120,2,)</f>
        <v>GATE</v>
      </c>
      <c r="C70" s="3">
        <v>44947</v>
      </c>
      <c r="D70" s="4">
        <f>IF($A70=1,SUM(SUMIFS(Indent!$E:$E,Indent!$C:$C,Waterfall!$C70,Indent!$A:$A,Centers!$A$2),SUMIFS(Indent!$E:$E,Indent!$C:$C,Waterfall!$C70,Indent!$A:$A,Centers!$A$3),SUMIFS(Indent!$E:$E,Indent!$C:$C,Waterfall!$C70,Indent!$A:$A,Centers!$A$4),SUMIFS(Indent!$E:$E,Indent!$C:$C,Waterfall!$C70,Indent!$A:$A,Centers!$A$5),SUMIFS(Indent!$E:$E,Indent!$C:$C,Waterfall!$C70,Indent!$A:$A,Centers!$A$6),SUMIFS(Indent!$E:$E,Indent!$C:$C,Waterfall!$C70,Indent!$A:$A,Centers!$A$7),SUMIFS(Indent!$E:$E,Indent!$C:$C,Waterfall!$C70,Indent!$A:$A,Centers!$A$8)),SUMIFS(Indent!$E:$E,Indent!$C:$C,Waterfall!$C70,Indent!$A:$A,$A70))</f>
        <v>34398</v>
      </c>
      <c r="E70" s="4">
        <f>SUMIFS(Purchase!$F:$F,Purchase!$A:$A,Waterfall!$A70,Purchase!$D:$D,Waterfall!$C70,Purchase!$C:$C,Waterfall!E$1)</f>
        <v>0</v>
      </c>
      <c r="F70" s="4">
        <f>SUMIFS(Purchase!$F:$F,Purchase!$A:$A,Waterfall!$A70,Purchase!$D:$D,Waterfall!$C70,Purchase!$C:$C,Waterfall!F$1)</f>
        <v>0</v>
      </c>
      <c r="G70" s="4">
        <f>SUMIFS(Purchase!$F:$F,Purchase!$A:$A,Waterfall!$A70,Purchase!$D:$D,Waterfall!$C70,Purchase!$C:$C,Waterfall!G$1)</f>
        <v>0</v>
      </c>
      <c r="H70" s="4">
        <f>SUMIFS(Purchase!$F:$F,Purchase!$A:$A,Waterfall!$A70,Purchase!$D:$D,Waterfall!$C70,Purchase!$C:$C,Waterfall!H$1)</f>
        <v>0</v>
      </c>
      <c r="I70" s="4">
        <f>SUMIFS(Purchase!$F:$F,Purchase!$A:$A,Waterfall!$A70,Purchase!$D:$D,Waterfall!$C70,Purchase!$C:$C,Waterfall!I$1)</f>
        <v>0</v>
      </c>
      <c r="J70" s="4">
        <f>SUMIFS(Purchase!$F:$F,Purchase!$A:$A,Waterfall!$A70,Purchase!$D:$D,Waterfall!$C70,Purchase!$C:$C,Waterfall!J$1)</f>
        <v>0</v>
      </c>
      <c r="K70" s="4">
        <f>SUMIFS(Purchase!$F:$F,Purchase!$A:$A,Waterfall!$A70,Purchase!$D:$D,Waterfall!$C70,Purchase!$C:$C,Waterfall!K$1)</f>
        <v>0</v>
      </c>
      <c r="L70" s="4">
        <f>SUMIFS(Purchase!$F:$F,Purchase!$A:$A,Waterfall!$A70,Purchase!$D:$D,Waterfall!$C70,Purchase!$C:$C,Waterfall!L$1)</f>
        <v>0</v>
      </c>
      <c r="M70" s="4">
        <f>SUMIFS(Purchase!$F:$F,Purchase!$A:$A,Waterfall!$A70,Purchase!$D:$D,Waterfall!$C70,Purchase!$C:$C,Waterfall!M$1)</f>
        <v>0</v>
      </c>
      <c r="N70" s="4">
        <f>SUMIFS(Purchase!$F:$F,Purchase!$A:$A,Waterfall!$A70,Purchase!$D:$D,Waterfall!$C70,Purchase!$C:$C,Waterfall!N$1)</f>
        <v>0</v>
      </c>
      <c r="O70" s="4">
        <f>SUMIFS(Purchase!$F:$F,Purchase!$A:$A,Waterfall!$A70,Purchase!$D:$D,Waterfall!$C70,Purchase!$C:$C,Waterfall!O$1)</f>
        <v>0</v>
      </c>
      <c r="P70" s="4">
        <f>SUMIFS(Purchase!$F:$F,Purchase!$A:$A,Waterfall!$A70,Purchase!$D:$D,Waterfall!$C70,Purchase!$C:$C,Waterfall!P$1)</f>
        <v>0</v>
      </c>
      <c r="Q70" s="4">
        <f>SUMIFS(Purchase!$F:$F,Purchase!$A:$A,Waterfall!$A70,Purchase!$D:$D,Waterfall!$C70,Purchase!$C:$C,Waterfall!Q$1)</f>
        <v>0</v>
      </c>
      <c r="R70" s="4">
        <f>SUMIFS(Purchase!$F:$F,Purchase!$A:$A,Waterfall!$A70,Purchase!$D:$D,Waterfall!$C70,Purchase!$C:$C,Waterfall!R$1)</f>
        <v>0</v>
      </c>
      <c r="S70" s="4">
        <f>SUMIFS(Purchase!$F:$F,Purchase!$A:$A,Waterfall!$A70,Purchase!$D:$D,Waterfall!$C70,Purchase!$C:$C,Waterfall!S$1)</f>
        <v>0</v>
      </c>
      <c r="T70" s="4">
        <f>SUMIFS(Purchase!$F:$F,Purchase!$A:$A,Waterfall!$A70,Purchase!$D:$D,Waterfall!$C70,Purchase!$C:$C,Waterfall!T$1)</f>
        <v>0</v>
      </c>
      <c r="U70" s="4">
        <f>SUMIFS(Purchase!$F:$F,Purchase!$A:$A,Waterfall!$A70,Purchase!$D:$D,Waterfall!$C70,Purchase!$C:$C,Waterfall!U$1)</f>
        <v>0</v>
      </c>
      <c r="V70" s="4">
        <f>SUMIFS(Purchase!$F:$F,Purchase!$A:$A,Waterfall!$A70,Purchase!$D:$D,Waterfall!$C70,Purchase!$C:$C,Waterfall!V$1)</f>
        <v>0</v>
      </c>
      <c r="W70" s="4">
        <f>SUMIFS(Purchase!$F:$F,Purchase!$A:$A,Waterfall!$A70,Purchase!$D:$D,Waterfall!$C70,Purchase!$C:$C,Waterfall!W$1)</f>
        <v>0</v>
      </c>
      <c r="X70" s="4">
        <f>SUMIFS(Purchase!$F:$F,Purchase!$A:$A,Waterfall!$A70,Purchase!$D:$D,Waterfall!$C70,Purchase!$C:$C,Waterfall!X$1)</f>
        <v>0</v>
      </c>
      <c r="Y70" s="4">
        <f>SUMIFS(Purchase!$F:$F,Purchase!$A:$A,Waterfall!$A70,Purchase!$D:$D,Waterfall!$C70,Purchase!$C:$C,Waterfall!Y$1)</f>
        <v>0</v>
      </c>
      <c r="Z70" s="4">
        <f>SUMIFS(Purchase!$F:$F,Purchase!$A:$A,Waterfall!$A70,Purchase!$D:$D,Waterfall!$C70,Purchase!$C:$C,Waterfall!Z$1)</f>
        <v>0</v>
      </c>
      <c r="AA70" s="4">
        <f>SUMIFS(Purchase!$F:$F,Purchase!$A:$A,Waterfall!$A70,Purchase!$D:$D,Waterfall!$C70,Purchase!$C:$C,Waterfall!AA$1)</f>
        <v>0</v>
      </c>
      <c r="AB70" s="4">
        <f>SUMIFS(Purchase!$F:$F,Purchase!$A:$A,Waterfall!$A70,Purchase!$D:$D,Waterfall!$C70,Purchase!$C:$C,Waterfall!AB$1)</f>
        <v>0</v>
      </c>
      <c r="AC70" s="4">
        <f>SUMIFS(Purchase!$F:$F,Purchase!$A:$A,Waterfall!$A70,Purchase!$D:$D,Waterfall!$C70,Purchase!$C:$C,Waterfall!AC$1)</f>
        <v>0</v>
      </c>
      <c r="AD70" s="4">
        <f>SUMIFS(Purchase!$F:$F,Purchase!$A:$A,Waterfall!$A70,Purchase!$D:$D,Waterfall!$C70,Purchase!$C:$C,Waterfall!AD$1)</f>
        <v>0</v>
      </c>
      <c r="AE70" s="4">
        <f>SUMIFS(Purchase!$F:$F,Purchase!$A:$A,Waterfall!$A70,Purchase!$D:$D,Waterfall!$C70,Purchase!$C:$C,Waterfall!AE$1)</f>
        <v>0</v>
      </c>
      <c r="AF70" s="4">
        <f>SUMIFS(Purchase!$F:$F,Purchase!$A:$A,Waterfall!$A70,Purchase!$D:$D,Waterfall!$C70,Purchase!$C:$C,Waterfall!AF$1)</f>
        <v>0</v>
      </c>
      <c r="AG70" s="4">
        <f>SUMIFS(Purchase!$F:$F,Purchase!$A:$A,Waterfall!$A70,Purchase!$D:$D,Waterfall!$C70,Purchase!$C:$C,Waterfall!AG$1)</f>
        <v>0</v>
      </c>
      <c r="AH70" s="4">
        <f>SUMIFS(Purchase!$F:$F,Purchase!$A:$A,Waterfall!$A70,Purchase!$D:$D,Waterfall!$C70,Purchase!$C:$C,Waterfall!AH$1)</f>
        <v>0</v>
      </c>
      <c r="AI70" s="4">
        <f>SUMIFS(Purchase!$F:$F,Purchase!$A:$A,Waterfall!$A70,Purchase!$D:$D,Waterfall!$C70,Purchase!$C:$C,Waterfall!AI$1)</f>
        <v>0</v>
      </c>
      <c r="AJ70" s="4">
        <f>SUMIFS(Purchase!$F:$F,Purchase!$A:$A,Waterfall!$A70,Purchase!$D:$D,Waterfall!$C70,Purchase!$C:$C,Waterfall!AJ$1)</f>
        <v>0</v>
      </c>
      <c r="AK70" s="4">
        <f>SUMIFS(Purchase!$F:$F,Purchase!$A:$A,Waterfall!$A70,Purchase!$D:$D,Waterfall!$C70,Purchase!$C:$C,Waterfall!AK$1)</f>
        <v>0</v>
      </c>
      <c r="AL70" s="4">
        <f>SUMIFS(Purchase!$F:$F,Purchase!$A:$A,Waterfall!$A70,Purchase!$D:$D,Waterfall!$C70,Purchase!$C:$C,Waterfall!AL$1)</f>
        <v>0</v>
      </c>
      <c r="AM70" s="4">
        <f>SUMIFS(Purchase!$F:$F,Purchase!$A:$A,Waterfall!$A70,Purchase!$D:$D,Waterfall!$C70,Purchase!$C:$C,Waterfall!AM$1)</f>
        <v>0</v>
      </c>
      <c r="AN70" s="4">
        <f>SUMIFS(Purchase!$F:$F,Purchase!$A:$A,Waterfall!$A70,Purchase!$D:$D,Waterfall!$C70,Purchase!$C:$C,Waterfall!AN$1)</f>
        <v>0</v>
      </c>
      <c r="AO70" s="4">
        <f>SUMIFS(Purchase!$F:$F,Purchase!$A:$A,Waterfall!$A70,Purchase!$D:$D,Waterfall!$C70,Purchase!$C:$C,Waterfall!AO$1)</f>
        <v>0</v>
      </c>
      <c r="AP70" s="4">
        <f>SUMIFS(Purchase!$F:$F,Purchase!$A:$A,Waterfall!$A70,Purchase!$D:$D,Waterfall!$C70,Purchase!$C:$C,Waterfall!AP$1)</f>
        <v>0</v>
      </c>
      <c r="AQ70" s="4">
        <f>SUMIFS(Purchase!$F:$F,Purchase!$A:$A,Waterfall!$A70,Purchase!$D:$D,Waterfall!$C70,Purchase!$C:$C,Waterfall!AQ$1)</f>
        <v>0</v>
      </c>
      <c r="AR70" s="4">
        <f>SUMIFS(Purchase!$F:$F,Purchase!$A:$A,Waterfall!$A70,Purchase!$D:$D,Waterfall!$C70,Purchase!$C:$C,Waterfall!AR$1)</f>
        <v>0</v>
      </c>
      <c r="AS70" s="4">
        <f>SUMIFS(Purchase!$F:$F,Purchase!$A:$A,Waterfall!$A70,Purchase!$D:$D,Waterfall!$C70,Purchase!$C:$C,Waterfall!AS$1)</f>
        <v>0</v>
      </c>
      <c r="AT70" s="4">
        <f>SUMIFS(Purchase!$F:$F,Purchase!$A:$A,Waterfall!$A70,Purchase!$D:$D,Waterfall!$C70,Purchase!$C:$C,Waterfall!AT$1)</f>
        <v>0</v>
      </c>
      <c r="AU70" s="4">
        <f>SUMIFS(Purchase!$F:$F,Purchase!$A:$A,Waterfall!$A70,Purchase!$D:$D,Waterfall!$C70,Purchase!$C:$C,Waterfall!AU$1)</f>
        <v>0</v>
      </c>
      <c r="AV70" s="4">
        <f>SUMIFS(Purchase!$F:$F,Purchase!$A:$A,Waterfall!$A70,Purchase!$D:$D,Waterfall!$C70,Purchase!$C:$C,Waterfall!AV$1)</f>
        <v>0</v>
      </c>
      <c r="AW70" s="4">
        <f>SUMIFS(Purchase!$F:$F,Purchase!$A:$A,Waterfall!$A70,Purchase!$D:$D,Waterfall!$C70,Purchase!$C:$C,Waterfall!AW$1)</f>
        <v>0</v>
      </c>
      <c r="AX70" s="4">
        <f>SUMIFS(Purchase!$F:$F,Purchase!$A:$A,Waterfall!$A70,Purchase!$D:$D,Waterfall!$C70,Purchase!$C:$C,Waterfall!AX$1)</f>
        <v>0</v>
      </c>
      <c r="AY70" s="4">
        <f>SUMIFS(Purchase!$F:$F,Purchase!$A:$A,Waterfall!$A70,Purchase!$D:$D,Waterfall!$C70,Purchase!$C:$C,Waterfall!AY$1)</f>
        <v>0</v>
      </c>
      <c r="AZ70" s="4">
        <f>SUMIFS(Purchase!$F:$F,Purchase!$A:$A,Waterfall!$A70,Purchase!$D:$D,Waterfall!$C70,Purchase!$C:$C,Waterfall!AZ$1)</f>
        <v>0</v>
      </c>
      <c r="BA70" s="4">
        <f>SUMIFS(Purchase!$F:$F,Purchase!$A:$A,Waterfall!$A70,Purchase!$D:$D,Waterfall!$C70,Purchase!$C:$C,Waterfall!BA$1)</f>
        <v>0</v>
      </c>
      <c r="BB70" s="4">
        <f>SUMIFS(Purchase!$F:$F,Purchase!$A:$A,Waterfall!$A70,Purchase!$D:$D,Waterfall!$C70,Purchase!$C:$C,Waterfall!BB$1)</f>
        <v>0</v>
      </c>
      <c r="BC70" s="4">
        <f>SUMIFS(Purchase!$F:$F,Purchase!$A:$A,Waterfall!$A70,Purchase!$D:$D,Waterfall!$C70,Purchase!$C:$C,Waterfall!BC$1)</f>
        <v>0</v>
      </c>
      <c r="BD70" s="4">
        <f>SUMIFS(Purchase!$F:$F,Purchase!$A:$A,Waterfall!$A70,Purchase!$D:$D,Waterfall!$C70,Purchase!$C:$C,Waterfall!BD$1)</f>
        <v>0</v>
      </c>
      <c r="BE70" s="4">
        <f>SUMIFS(Purchase!$F:$F,Purchase!$A:$A,Waterfall!$A70,Purchase!$D:$D,Waterfall!$C70,Purchase!$C:$C,Waterfall!BE$1)</f>
        <v>0</v>
      </c>
      <c r="BF70" s="4">
        <f>SUMIFS(Purchase!$F:$F,Purchase!$A:$A,Waterfall!$A70,Purchase!$D:$D,Waterfall!$C70,Purchase!$C:$C,Waterfall!BF$1)</f>
        <v>0</v>
      </c>
      <c r="BG70" s="4">
        <f>SUMIFS(Purchase!$F:$F,Purchase!$A:$A,Waterfall!$A70,Purchase!$D:$D,Waterfall!$C70,Purchase!$C:$C,Waterfall!BG$1)</f>
        <v>0</v>
      </c>
      <c r="BH70" s="4">
        <f>SUMIFS(Purchase!$F:$F,Purchase!$A:$A,Waterfall!$A70,Purchase!$D:$D,Waterfall!$C70,Purchase!$C:$C,Waterfall!BH$1)</f>
        <v>0</v>
      </c>
      <c r="BI70" s="4">
        <f>SUMIFS(Purchase!$F:$F,Purchase!$A:$A,Waterfall!$A70,Purchase!$D:$D,Waterfall!$C70,Purchase!$C:$C,Waterfall!BI$1)</f>
        <v>0</v>
      </c>
      <c r="BJ70" s="4">
        <f>SUMIFS(Purchase!$F:$F,Purchase!$A:$A,Waterfall!$A70,Purchase!$D:$D,Waterfall!$C70,Purchase!$C:$C,Waterfall!BJ$1)</f>
        <v>0</v>
      </c>
      <c r="BK70" s="4">
        <f>SUMIFS(Purchase!$F:$F,Purchase!$A:$A,Waterfall!$A70,Purchase!$D:$D,Waterfall!$C70,Purchase!$C:$C,Waterfall!BK$1)</f>
        <v>0</v>
      </c>
      <c r="BL70" s="4">
        <f>SUMIFS(Purchase!$F:$F,Purchase!$A:$A,Waterfall!$A70,Purchase!$D:$D,Waterfall!$C70,Purchase!$C:$C,Waterfall!BL$1)</f>
        <v>0</v>
      </c>
      <c r="BM70" s="4">
        <f>SUMIFS(Purchase!$F:$F,Purchase!$A:$A,Waterfall!$A70,Purchase!$D:$D,Waterfall!$C70,Purchase!$C:$C,Waterfall!BM$1)</f>
        <v>0</v>
      </c>
      <c r="BN70" s="4">
        <f>SUMIFS(Purchase!$F:$F,Purchase!$A:$A,Waterfall!$A70,Purchase!$D:$D,Waterfall!$C70,Purchase!$C:$C,Waterfall!BN$1)</f>
        <v>0</v>
      </c>
      <c r="BO70" s="4">
        <f>SUMIFS(Purchase!$F:$F,Purchase!$A:$A,Waterfall!$A70,Purchase!$D:$D,Waterfall!$C70,Purchase!$C:$C,Waterfall!BO$1)</f>
        <v>0</v>
      </c>
      <c r="BP70" s="4">
        <f>SUMIFS(Purchase!$F:$F,Purchase!$A:$A,Waterfall!$A70,Purchase!$D:$D,Waterfall!$C70,Purchase!$C:$C,Waterfall!BP$1)</f>
        <v>0</v>
      </c>
      <c r="BQ70" s="4">
        <f>SUMIFS(Purchase!$F:$F,Purchase!$A:$A,Waterfall!$A70,Purchase!$D:$D,Waterfall!$C70,Purchase!$C:$C,Waterfall!BQ$1)</f>
        <v>0</v>
      </c>
      <c r="BR70" s="4">
        <f>SUMIFS(Purchase!$F:$F,Purchase!$A:$A,Waterfall!$A70,Purchase!$D:$D,Waterfall!$C70,Purchase!$C:$C,Waterfall!BR$1)</f>
        <v>0</v>
      </c>
      <c r="BS70" s="4">
        <f>SUMIFS(Purchase!$F:$F,Purchase!$A:$A,Waterfall!$A70,Purchase!$D:$D,Waterfall!$C70,Purchase!$C:$C,Waterfall!BS$1)</f>
        <v>236.81</v>
      </c>
      <c r="BT70" s="4">
        <f>SUMIFS(Purchase!$F:$F,Purchase!$A:$A,Waterfall!$A70,Purchase!$D:$D,Waterfall!$C70,Purchase!$C:$C,Waterfall!BT$1)</f>
        <v>8580.64</v>
      </c>
      <c r="BU70" s="4">
        <f>SUMIFS(Purchase!$F:$F,Purchase!$A:$A,Waterfall!$A70,Purchase!$D:$D,Waterfall!$C70,Purchase!$C:$C,Waterfall!BU$1)</f>
        <v>14353.46</v>
      </c>
      <c r="BV70" s="4">
        <f>SUMIFS(Purchase!$F:$F,Purchase!$A:$A,Waterfall!$A70,Purchase!$D:$D,Waterfall!$C70,Purchase!$C:$C,Waterfall!BV$1)</f>
        <v>10272.09</v>
      </c>
      <c r="BW70" s="4">
        <f>SUMIFS(Purchase!$F:$F,Purchase!$A:$A,Waterfall!$A70,Purchase!$D:$D,Waterfall!$C70,Purchase!$C:$C,Waterfall!BW$1)</f>
        <v>3577.25</v>
      </c>
      <c r="BX70" s="4">
        <f>SUMIFS(Purchase!$F:$F,Purchase!$A:$A,Waterfall!$A70,Purchase!$D:$D,Waterfall!$C70,Purchase!$C:$C,Waterfall!BX$1)</f>
        <v>1051.97</v>
      </c>
      <c r="BY70" s="4">
        <f>SUMIFS(Purchase!$F:$F,Purchase!$A:$A,Waterfall!$A70,Purchase!$D:$D,Waterfall!$C70,Purchase!$C:$C,Waterfall!BY$1)</f>
        <v>0</v>
      </c>
      <c r="BZ70" s="4">
        <f>SUMIFS(Purchase!$F:$F,Purchase!$A:$A,Waterfall!$A70,Purchase!$D:$D,Waterfall!$C70,Purchase!$C:$C,Waterfall!BZ$1)</f>
        <v>0</v>
      </c>
      <c r="CA70" s="4">
        <f>SUMIFS(Purchase!$F:$F,Purchase!$A:$A,Waterfall!$A70,Purchase!$D:$D,Waterfall!$C70,Purchase!$C:$C,Waterfall!CA$1)</f>
        <v>0</v>
      </c>
      <c r="CB70" s="4">
        <f>SUMIFS(Purchase!$F:$F,Purchase!$A:$A,Waterfall!$A70,Purchase!$D:$D,Waterfall!$C70,Purchase!$C:$C,Waterfall!CB$1)</f>
        <v>0</v>
      </c>
      <c r="CC70" s="4">
        <f>SUMIFS(Purchase!$F:$F,Purchase!$A:$A,Waterfall!$A70,Purchase!$D:$D,Waterfall!$C70,Purchase!$C:$C,Waterfall!CC$1)</f>
        <v>0</v>
      </c>
      <c r="CD70" s="4">
        <f>SUMIFS(Purchase!$F:$F,Purchase!$A:$A,Waterfall!$A70,Purchase!$D:$D,Waterfall!$C70,Purchase!$C:$C,Waterfall!CD$1)</f>
        <v>0</v>
      </c>
      <c r="CE70" s="4">
        <f>SUMIFS(Purchase!$F:$F,Purchase!$A:$A,Waterfall!$A70,Purchase!$D:$D,Waterfall!$C70,Purchase!$C:$C,Waterfall!CE$1)</f>
        <v>0</v>
      </c>
      <c r="CF70" s="4">
        <f>SUMIFS(Purchase!$F:$F,Purchase!$A:$A,Waterfall!$A70,Purchase!$D:$D,Waterfall!$C70,Purchase!$C:$C,Waterfall!CF$1)</f>
        <v>0</v>
      </c>
      <c r="CG70" s="4">
        <f>SUMIFS(Purchase!$F:$F,Purchase!$A:$A,Waterfall!$A70,Purchase!$D:$D,Waterfall!$C70,Purchase!$C:$C,Waterfall!CG$1)</f>
        <v>0</v>
      </c>
      <c r="CH70" s="4">
        <f>SUMIFS(Purchase!$F:$F,Purchase!$A:$A,Waterfall!$A70,Purchase!$D:$D,Waterfall!$C70,Purchase!$C:$C,Waterfall!CH$1)</f>
        <v>0</v>
      </c>
      <c r="CI70" s="4">
        <f>SUMIFS(Purchase!$F:$F,Purchase!$A:$A,Waterfall!$A70,Purchase!$D:$D,Waterfall!$C70,Purchase!$C:$C,Waterfall!CI$1)</f>
        <v>0</v>
      </c>
      <c r="CJ70" s="4">
        <f>SUMIFS(Purchase!$F:$F,Purchase!$A:$A,Waterfall!$A70,Purchase!$D:$D,Waterfall!$C70,Purchase!$C:$C,Waterfall!CJ$1)</f>
        <v>0</v>
      </c>
      <c r="CK70" s="4">
        <f>SUMIFS(Purchase!$F:$F,Purchase!$A:$A,Waterfall!$A70,Purchase!$D:$D,Waterfall!$C70,Purchase!$C:$C,Waterfall!CK$1)</f>
        <v>0</v>
      </c>
      <c r="CL70" s="4">
        <f>SUMIFS(Purchase!$F:$F,Purchase!$A:$A,Waterfall!$A70,Purchase!$D:$D,Waterfall!$C70,Purchase!$C:$C,Waterfall!CL$1)</f>
        <v>0</v>
      </c>
      <c r="CM70" s="4">
        <f>SUMIFS(Purchase!$F:$F,Purchase!$A:$A,Waterfall!$A70,Purchase!$D:$D,Waterfall!$C70,Purchase!$C:$C,Waterfall!CM$1)</f>
        <v>0</v>
      </c>
      <c r="CN70" s="4">
        <f>SUMIFS(Purchase!$F:$F,Purchase!$A:$A,Waterfall!$A70,Purchase!$D:$D,Waterfall!$C70,Purchase!$C:$C,Waterfall!CN$1)</f>
        <v>0</v>
      </c>
      <c r="CO70" s="4">
        <f>SUMIFS(Purchase!$F:$F,Purchase!$A:$A,Waterfall!$A70,Purchase!$D:$D,Waterfall!$C70,Purchase!$C:$C,Waterfall!CO$1)</f>
        <v>0</v>
      </c>
      <c r="CP70" s="4">
        <f>SUMIFS(Purchase!$F:$F,Purchase!$A:$A,Waterfall!$A70,Purchase!$D:$D,Waterfall!$C70,Purchase!$C:$C,Waterfall!CP$1)</f>
        <v>0</v>
      </c>
      <c r="CQ70" s="4">
        <f>SUMIFS(Purchase!$F:$F,Purchase!$A:$A,Waterfall!$A70,Purchase!$D:$D,Waterfall!$C70,Purchase!$C:$C,Waterfall!CQ$1)</f>
        <v>0</v>
      </c>
      <c r="CR70" s="4">
        <f>SUMIFS(Purchase!$F:$F,Purchase!$A:$A,Waterfall!$A70,Purchase!$D:$D,Waterfall!$C70,Purchase!$C:$C,Waterfall!CR$1)</f>
        <v>0</v>
      </c>
      <c r="CS70" s="4">
        <f>SUMIFS(Purchase!$F:$F,Purchase!$A:$A,Waterfall!$A70,Purchase!$D:$D,Waterfall!$C70,Purchase!$C:$C,Waterfall!CS$1)</f>
        <v>0</v>
      </c>
      <c r="CT70" s="4">
        <f>SUMIFS(Purchase!$F:$F,Purchase!$A:$A,Waterfall!$A70,Purchase!$D:$D,Waterfall!$C70,Purchase!$C:$C,Waterfall!CT$1)</f>
        <v>0</v>
      </c>
      <c r="CU70" s="4">
        <f>SUMIFS(Purchase!$F:$F,Purchase!$A:$A,Waterfall!$A70,Purchase!$D:$D,Waterfall!$C70,Purchase!$C:$C,Waterfall!CU$1)</f>
        <v>0</v>
      </c>
      <c r="CV70" s="4">
        <f>SUMIFS(Purchase!$F:$F,Purchase!$A:$A,Waterfall!$A70,Purchase!$D:$D,Waterfall!$C70,Purchase!$C:$C,Waterfall!CV$1)</f>
        <v>0</v>
      </c>
      <c r="CW70" s="4">
        <f>SUMIFS(Purchase!$F:$F,Purchase!$A:$A,Waterfall!$A70,Purchase!$D:$D,Waterfall!$C70,Purchase!$C:$C,Waterfall!CW$1)</f>
        <v>0</v>
      </c>
      <c r="CX70" s="4">
        <f>SUMIFS(Purchase!$F:$F,Purchase!$A:$A,Waterfall!$A70,Purchase!$D:$D,Waterfall!$C70,Purchase!$C:$C,Waterfall!CX$1)</f>
        <v>0</v>
      </c>
      <c r="CY70" s="4">
        <f>SUMIFS(Purchase!$F:$F,Purchase!$A:$A,Waterfall!$A70,Purchase!$D:$D,Waterfall!$C70,Purchase!$C:$C,Waterfall!CY$1)</f>
        <v>0</v>
      </c>
      <c r="CZ70" s="4">
        <f>SUMIFS(Purchase!$F:$F,Purchase!$A:$A,Waterfall!$A70,Purchase!$D:$D,Waterfall!$C70,Purchase!$C:$C,Waterfall!CZ$1)</f>
        <v>0</v>
      </c>
      <c r="DA70" s="4">
        <f>SUMIFS(Purchase!$F:$F,Purchase!$A:$A,Waterfall!$A70,Purchase!$D:$D,Waterfall!$C70,Purchase!$C:$C,Waterfall!DA$1)</f>
        <v>0</v>
      </c>
      <c r="DB70" s="4">
        <f>SUMIFS(Purchase!$F:$F,Purchase!$A:$A,Waterfall!$A70,Purchase!$D:$D,Waterfall!$C70,Purchase!$C:$C,Waterfall!DB$1)</f>
        <v>0</v>
      </c>
      <c r="DC70" s="4">
        <f>SUMIFS(Purchase!$F:$F,Purchase!$A:$A,Waterfall!$A70,Purchase!$D:$D,Waterfall!$C70,Purchase!$C:$C,Waterfall!DC$1)</f>
        <v>0</v>
      </c>
      <c r="DD70" s="4">
        <f>SUMIFS(Purchase!$F:$F,Purchase!$A:$A,Waterfall!$A70,Purchase!$D:$D,Waterfall!$C70,Purchase!$C:$C,Waterfall!DD$1)</f>
        <v>0</v>
      </c>
      <c r="DE70" s="4">
        <f>SUMIFS(Purchase!$F:$F,Purchase!$A:$A,Waterfall!$A70,Purchase!$D:$D,Waterfall!$C70,Purchase!$C:$C,Waterfall!DE$1)</f>
        <v>0</v>
      </c>
      <c r="DF70" s="4">
        <f>SUMIFS(Purchase!$F:$F,Purchase!$A:$A,Waterfall!$A70,Purchase!$D:$D,Waterfall!$C70,Purchase!$C:$C,Waterfall!DF$1)</f>
        <v>0</v>
      </c>
      <c r="DG70" s="4">
        <f>SUMIFS(Purchase!$F:$F,Purchase!$A:$A,Waterfall!$A70,Purchase!$D:$D,Waterfall!$C70,Purchase!$C:$C,Waterfall!DG$1)</f>
        <v>0</v>
      </c>
      <c r="DH70" s="4">
        <f>SUMIFS(Purchase!$F:$F,Purchase!$A:$A,Waterfall!$A70,Purchase!$D:$D,Waterfall!$C70,Purchase!$C:$C,Waterfall!DH$1)</f>
        <v>0</v>
      </c>
      <c r="DI70" s="4">
        <f>SUMIFS(Purchase!$F:$F,Purchase!$A:$A,Waterfall!$A70,Purchase!$D:$D,Waterfall!$C70,Purchase!$C:$C,Waterfall!DI$1)</f>
        <v>0</v>
      </c>
      <c r="DJ70" s="4">
        <f>SUMIFS(Purchase!$F:$F,Purchase!$A:$A,Waterfall!$A70,Purchase!$D:$D,Waterfall!$C70,Purchase!$C:$C,Waterfall!DJ$1)</f>
        <v>0</v>
      </c>
      <c r="DK70" s="4">
        <f>SUMIFS(Purchase!$F:$F,Purchase!$A:$A,Waterfall!$A70,Purchase!$D:$D,Waterfall!$C70,Purchase!$C:$C,Waterfall!DK$1)</f>
        <v>0</v>
      </c>
      <c r="DL70" s="4">
        <f>SUMIFS(Purchase!$F:$F,Purchase!$A:$A,Waterfall!$A70,Purchase!$D:$D,Waterfall!$C70,Purchase!$C:$C,Waterfall!DL$1)</f>
        <v>0</v>
      </c>
      <c r="DM70" s="4">
        <f>SUMIFS(Purchase!$F:$F,Purchase!$A:$A,Waterfall!$A70,Purchase!$D:$D,Waterfall!$C70,Purchase!$C:$C,Waterfall!DM$1)</f>
        <v>0</v>
      </c>
      <c r="DN70" s="4">
        <f>SUMIFS(Purchase!$F:$F,Purchase!$A:$A,Waterfall!$A70,Purchase!$D:$D,Waterfall!$C70,Purchase!$C:$C,Waterfall!DN$1)</f>
        <v>0</v>
      </c>
      <c r="DO70" s="4">
        <f>SUMIFS(Purchase!$F:$F,Purchase!$A:$A,Waterfall!$A70,Purchase!$D:$D,Waterfall!$C70,Purchase!$C:$C,Waterfall!DO$1)</f>
        <v>0</v>
      </c>
      <c r="DP70" s="4">
        <f>SUMIFS(Purchase!$F:$F,Purchase!$A:$A,Waterfall!$A70,Purchase!$D:$D,Waterfall!$C70,Purchase!$C:$C,Waterfall!DP$1)</f>
        <v>0</v>
      </c>
      <c r="DQ70" s="4">
        <f>SUMIFS(Purchase!$F:$F,Purchase!$A:$A,Waterfall!$A70,Purchase!$D:$D,Waterfall!$C70,Purchase!$C:$C,Waterfall!DQ$1)</f>
        <v>0</v>
      </c>
      <c r="DR70" s="4">
        <f>SUMIFS(Purchase!$F:$F,Purchase!$A:$A,Waterfall!$A70,Purchase!$D:$D,Waterfall!$C70,Purchase!$C:$C,Waterfall!DR$1)</f>
        <v>0</v>
      </c>
      <c r="DS70" s="4">
        <f>SUMIFS(Purchase!$F:$F,Purchase!$A:$A,Waterfall!$A70,Purchase!$D:$D,Waterfall!$C70,Purchase!$C:$C,Waterfall!DS$1)</f>
        <v>0</v>
      </c>
      <c r="DT70" s="4">
        <f>SUMIFS(Purchase!$F:$F,Purchase!$A:$A,Waterfall!$A70,Purchase!$D:$D,Waterfall!$C70,Purchase!$C:$C,Waterfall!DT$1)</f>
        <v>0</v>
      </c>
      <c r="DU70" s="4">
        <f>SUMIFS(Purchase!$F:$F,Purchase!$A:$A,Waterfall!$A70,Purchase!$D:$D,Waterfall!$C70,Purchase!$C:$C,Waterfall!DU$1)</f>
        <v>0</v>
      </c>
      <c r="DV70" s="4">
        <f>SUMIFS(Purchase!$F:$F,Purchase!$A:$A,Waterfall!$A70,Purchase!$D:$D,Waterfall!$C70,Purchase!$C:$C,Waterfall!DV$1)</f>
        <v>0</v>
      </c>
      <c r="DW70" s="4">
        <f>SUMIFS(Purchase!$F:$F,Purchase!$A:$A,Waterfall!$A70,Purchase!$D:$D,Waterfall!$C70,Purchase!$C:$C,Waterfall!DW$1)</f>
        <v>0</v>
      </c>
      <c r="DX70" s="4">
        <f>SUMIFS(Purchase!$F:$F,Purchase!$A:$A,Waterfall!$A70,Purchase!$D:$D,Waterfall!$C70,Purchase!$C:$C,Waterfall!DX$1)</f>
        <v>0</v>
      </c>
      <c r="DY70" s="4">
        <f>SUMIFS(Purchase!$F:$F,Purchase!$A:$A,Waterfall!$A70,Purchase!$D:$D,Waterfall!$C70,Purchase!$C:$C,Waterfall!DY$1)</f>
        <v>0</v>
      </c>
      <c r="DZ70" s="4">
        <f>SUMIFS(Purchase!$F:$F,Purchase!$A:$A,Waterfall!$A70,Purchase!$D:$D,Waterfall!$C70,Purchase!$C:$C,Waterfall!DZ$1)</f>
        <v>0</v>
      </c>
      <c r="EA70" s="4">
        <f>SUMIFS(Purchase!$F:$F,Purchase!$A:$A,Waterfall!$A70,Purchase!$D:$D,Waterfall!$C70,Purchase!$C:$C,Waterfall!EA$1)</f>
        <v>0</v>
      </c>
      <c r="EB70" s="4">
        <f>SUMIFS(Purchase!$F:$F,Purchase!$A:$A,Waterfall!$A70,Purchase!$D:$D,Waterfall!$C70,Purchase!$C:$C,Waterfall!EB$1)</f>
        <v>0</v>
      </c>
      <c r="EC70" s="4">
        <f>SUMIFS(Purchase!$F:$F,Purchase!$A:$A,Waterfall!$A70,Purchase!$D:$D,Waterfall!$C70,Purchase!$C:$C,Waterfall!EC$1)</f>
        <v>0</v>
      </c>
      <c r="ED70" s="4">
        <f>SUMIFS(Purchase!$F:$F,Purchase!$A:$A,Waterfall!$A70,Purchase!$D:$D,Waterfall!$C70,Purchase!$C:$C,Waterfall!ED$1)</f>
        <v>0</v>
      </c>
      <c r="EE70" s="4">
        <f>SUMIFS(Purchase!$F:$F,Purchase!$A:$A,Waterfall!$A70,Purchase!$D:$D,Waterfall!$C70,Purchase!$C:$C,Waterfall!EE$1)</f>
        <v>0</v>
      </c>
      <c r="EF70" s="4">
        <f>SUMIFS(Purchase!$F:$F,Purchase!$A:$A,Waterfall!$A70,Purchase!$D:$D,Waterfall!$C70,Purchase!$C:$C,Waterfall!EF$1)</f>
        <v>0</v>
      </c>
      <c r="EG70" s="4">
        <f>SUMIFS(Purchase!$F:$F,Purchase!$A:$A,Waterfall!$A70,Purchase!$D:$D,Waterfall!$C70,Purchase!$C:$C,Waterfall!EG$1)</f>
        <v>0</v>
      </c>
      <c r="EH70" s="4">
        <f>SUMIFS(Purchase!$F:$F,Purchase!$A:$A,Waterfall!$A70,Purchase!$D:$D,Waterfall!$C70,Purchase!$C:$C,Waterfall!EH$1)</f>
        <v>0</v>
      </c>
      <c r="EI70" s="4">
        <f>SUMIFS(Purchase!$F:$F,Purchase!$A:$A,Waterfall!$A70,Purchase!$D:$D,Waterfall!$C70,Purchase!$C:$C,Waterfall!EI$1)</f>
        <v>0</v>
      </c>
      <c r="EJ70" s="4">
        <f>SUMIFS(Purchase!$F:$F,Purchase!$A:$A,Waterfall!$A70,Purchase!$D:$D,Waterfall!$C70,Purchase!$C:$C,Waterfall!EJ$1)</f>
        <v>0</v>
      </c>
      <c r="EK70" s="4">
        <f>SUMIFS(Purchase!$F:$F,Purchase!$A:$A,Waterfall!$A70,Purchase!$D:$D,Waterfall!$C70,Purchase!$C:$C,Waterfall!EK$1)</f>
        <v>0</v>
      </c>
      <c r="EL70" s="4">
        <f>SUMIFS(Purchase!$F:$F,Purchase!$A:$A,Waterfall!$A70,Purchase!$D:$D,Waterfall!$C70,Purchase!$C:$C,Waterfall!EL$1)</f>
        <v>0</v>
      </c>
      <c r="EM70" s="4">
        <f>SUMIFS(Purchase!$F:$F,Purchase!$A:$A,Waterfall!$A70,Purchase!$D:$D,Waterfall!$C70,Purchase!$C:$C,Waterfall!EM$1)</f>
        <v>0</v>
      </c>
      <c r="EN70" s="4">
        <f>SUMIFS(Purchase!$F:$F,Purchase!$A:$A,Waterfall!$A70,Purchase!$D:$D,Waterfall!$C70,Purchase!$C:$C,Waterfall!EN$1)</f>
        <v>0</v>
      </c>
      <c r="EO70" s="4">
        <f>SUMIFS(Purchase!$F:$F,Purchase!$A:$A,Waterfall!$A70,Purchase!$D:$D,Waterfall!$C70,Purchase!$C:$C,Waterfall!EO$1)</f>
        <v>0</v>
      </c>
      <c r="EP70" s="4">
        <f>SUMIFS(Purchase!$F:$F,Purchase!$A:$A,Waterfall!$A70,Purchase!$D:$D,Waterfall!$C70,Purchase!$C:$C,Waterfall!EP$1)</f>
        <v>0</v>
      </c>
      <c r="EQ70" s="4">
        <f>SUMIFS(Purchase!$F:$F,Purchase!$A:$A,Waterfall!$A70,Purchase!$D:$D,Waterfall!$C70,Purchase!$C:$C,Waterfall!EQ$1)</f>
        <v>0</v>
      </c>
      <c r="ER70" s="4">
        <f>SUMIFS(Purchase!$F:$F,Purchase!$A:$A,Waterfall!$A70,Purchase!$D:$D,Waterfall!$C70,Purchase!$C:$C,Waterfall!ER$1)</f>
        <v>0</v>
      </c>
      <c r="ES70" s="4">
        <f>SUMIFS(Purchase!$F:$F,Purchase!$A:$A,Waterfall!$A70,Purchase!$D:$D,Waterfall!$C70,Purchase!$C:$C,Waterfall!ES$1)</f>
        <v>0</v>
      </c>
      <c r="ET70" s="4">
        <f>SUMIFS(Purchase!$F:$F,Purchase!$A:$A,Waterfall!$A70,Purchase!$D:$D,Waterfall!$C70,Purchase!$C:$C,Waterfall!ET$1)</f>
        <v>0</v>
      </c>
      <c r="EU70" s="4">
        <f>SUMIFS(Purchase!$F:$F,Purchase!$A:$A,Waterfall!$A70,Purchase!$D:$D,Waterfall!$C70,Purchase!$C:$C,Waterfall!EU$1)</f>
        <v>0</v>
      </c>
      <c r="EV70" s="4">
        <f>SUMIFS(Purchase!$F:$F,Purchase!$A:$A,Waterfall!$A70,Purchase!$D:$D,Waterfall!$C70,Purchase!$C:$C,Waterfall!EV$1)</f>
        <v>0</v>
      </c>
      <c r="EW70" s="4">
        <f>SUMIFS(Purchase!$F:$F,Purchase!$A:$A,Waterfall!$A70,Purchase!$D:$D,Waterfall!$C70,Purchase!$C:$C,Waterfall!EW$1)</f>
        <v>0</v>
      </c>
      <c r="EX70" s="4">
        <f>SUMIFS(Purchase!$F:$F,Purchase!$A:$A,Waterfall!$A70,Purchase!$D:$D,Waterfall!$C70,Purchase!$C:$C,Waterfall!EX$1)</f>
        <v>0</v>
      </c>
      <c r="EY70" s="4">
        <f>SUMIFS(Purchase!$F:$F,Purchase!$A:$A,Waterfall!$A70,Purchase!$D:$D,Waterfall!$C70,Purchase!$C:$C,Waterfall!EY$1)</f>
        <v>0</v>
      </c>
      <c r="EZ70" s="4">
        <f>SUMIFS(Purchase!$F:$F,Purchase!$A:$A,Waterfall!$A70,Purchase!$D:$D,Waterfall!$C70,Purchase!$C:$C,Waterfall!EZ$1)</f>
        <v>0</v>
      </c>
      <c r="FA70" s="4">
        <f>SUMIFS(Purchase!$F:$F,Purchase!$A:$A,Waterfall!$A70,Purchase!$D:$D,Waterfall!$C70,Purchase!$C:$C,Waterfall!FA$1)</f>
        <v>0</v>
      </c>
      <c r="FB70" s="4">
        <f>SUMIFS(Purchase!$F:$F,Purchase!$A:$A,Waterfall!$A70,Purchase!$D:$D,Waterfall!$C70,Purchase!$C:$C,Waterfall!FB$1)</f>
        <v>0</v>
      </c>
      <c r="FC70" s="4">
        <f>SUMIFS(Purchase!$F:$F,Purchase!$A:$A,Waterfall!$A70,Purchase!$D:$D,Waterfall!$C70,Purchase!$C:$C,Waterfall!FC$1)</f>
        <v>0</v>
      </c>
      <c r="FD70" s="4">
        <f>SUMIFS(Purchase!$F:$F,Purchase!$A:$A,Waterfall!$A70,Purchase!$D:$D,Waterfall!$C70,Purchase!$C:$C,Waterfall!FD$1)</f>
        <v>0</v>
      </c>
      <c r="FE70" s="4">
        <f>SUMIFS(Purchase!$F:$F,Purchase!$A:$A,Waterfall!$A70,Purchase!$D:$D,Waterfall!$C70,Purchase!$C:$C,Waterfall!FE$1)</f>
        <v>0</v>
      </c>
      <c r="FF70" s="4">
        <f>SUMIFS(Purchase!$F:$F,Purchase!$A:$A,Waterfall!$A70,Purchase!$D:$D,Waterfall!$C70,Purchase!$C:$C,Waterfall!FF$1)</f>
        <v>0</v>
      </c>
      <c r="FG70" s="4">
        <f>SUMIFS(Purchase!$F:$F,Purchase!$A:$A,Waterfall!$A70,Purchase!$D:$D,Waterfall!$C70,Purchase!$C:$C,Waterfall!FG$1)</f>
        <v>0</v>
      </c>
      <c r="FH70" s="4">
        <f>SUMIFS(Purchase!$F:$F,Purchase!$A:$A,Waterfall!$A70,Purchase!$D:$D,Waterfall!$C70,Purchase!$C:$C,Waterfall!FH$1)</f>
        <v>0</v>
      </c>
      <c r="FI70" s="4">
        <f>SUMIFS(Purchase!$F:$F,Purchase!$A:$A,Waterfall!$A70,Purchase!$D:$D,Waterfall!$C70,Purchase!$C:$C,Waterfall!FI$1)</f>
        <v>0</v>
      </c>
      <c r="FJ70" s="4">
        <f>SUMIFS(Purchase!$F:$F,Purchase!$A:$A,Waterfall!$A70,Purchase!$D:$D,Waterfall!$C70,Purchase!$C:$C,Waterfall!FJ$1)</f>
        <v>0</v>
      </c>
      <c r="FK70" s="4">
        <f>SUMIFS(Purchase!$F:$F,Purchase!$A:$A,Waterfall!$A70,Purchase!$D:$D,Waterfall!$C70,Purchase!$C:$C,Waterfall!FK$1)</f>
        <v>0</v>
      </c>
      <c r="FL70" s="4">
        <f>SUMIFS(Purchase!$F:$F,Purchase!$A:$A,Waterfall!$A70,Purchase!$D:$D,Waterfall!$C70,Purchase!$C:$C,Waterfall!FL$1)</f>
        <v>0</v>
      </c>
      <c r="FM70" s="4">
        <f>SUMIFS(Purchase!$F:$F,Purchase!$A:$A,Waterfall!$A70,Purchase!$D:$D,Waterfall!$C70,Purchase!$C:$C,Waterfall!FM$1)</f>
        <v>0</v>
      </c>
      <c r="FN70" s="4">
        <f>SUMIFS(Purchase!$F:$F,Purchase!$A:$A,Waterfall!$A70,Purchase!$D:$D,Waterfall!$C70,Purchase!$C:$C,Waterfall!FN$1)</f>
        <v>0</v>
      </c>
      <c r="FO70" s="4">
        <f>SUMIFS(Purchase!$F:$F,Purchase!$A:$A,Waterfall!$A70,Purchase!$D:$D,Waterfall!$C70,Purchase!$C:$C,Waterfall!FO$1)</f>
        <v>0</v>
      </c>
      <c r="FP70" s="4">
        <f>SUMIFS(Purchase!$F:$F,Purchase!$A:$A,Waterfall!$A70,Purchase!$D:$D,Waterfall!$C70,Purchase!$C:$C,Waterfall!FP$1)</f>
        <v>0</v>
      </c>
      <c r="FQ70" s="4">
        <f>SUMIFS(Purchase!$F:$F,Purchase!$A:$A,Waterfall!$A70,Purchase!$D:$D,Waterfall!$C70,Purchase!$C:$C,Waterfall!FQ$1)</f>
        <v>0</v>
      </c>
      <c r="FR70" s="4">
        <f>SUMIFS(Purchase!$F:$F,Purchase!$A:$A,Waterfall!$A70,Purchase!$D:$D,Waterfall!$C70,Purchase!$C:$C,Waterfall!FR$1)</f>
        <v>0</v>
      </c>
      <c r="FS70" s="4">
        <f>SUMIFS(Purchase!$F:$F,Purchase!$A:$A,Waterfall!$A70,Purchase!$D:$D,Waterfall!$C70,Purchase!$C:$C,Waterfall!FS$1)</f>
        <v>0</v>
      </c>
      <c r="FT70" s="4">
        <f>SUMIFS(Purchase!$F:$F,Purchase!$A:$A,Waterfall!$A70,Purchase!$D:$D,Waterfall!$C70,Purchase!$C:$C,Waterfall!FT$1)</f>
        <v>0</v>
      </c>
      <c r="FU70" s="4">
        <f>SUMIFS(Purchase!$F:$F,Purchase!$A:$A,Waterfall!$A70,Purchase!$D:$D,Waterfall!$C70,Purchase!$C:$C,Waterfall!FU$1)</f>
        <v>0</v>
      </c>
      <c r="FV70" s="4">
        <f>SUMIFS(Purchase!$F:$F,Purchase!$A:$A,Waterfall!$A70,Purchase!$D:$D,Waterfall!$C70,Purchase!$C:$C,Waterfall!FV$1)</f>
        <v>0</v>
      </c>
      <c r="FW70" s="4">
        <f>SUMIFS(Purchase!$F:$F,Purchase!$A:$A,Waterfall!$A70,Purchase!$D:$D,Waterfall!$C70,Purchase!$C:$C,Waterfall!FW$1)</f>
        <v>0</v>
      </c>
      <c r="FX70" s="4">
        <f>SUMIFS(Purchase!$F:$F,Purchase!$A:$A,Waterfall!$A70,Purchase!$D:$D,Waterfall!$C70,Purchase!$C:$C,Waterfall!FX$1)</f>
        <v>0</v>
      </c>
      <c r="FY70" s="4">
        <f>SUMIFS(Purchase!$F:$F,Purchase!$A:$A,Waterfall!$A70,Purchase!$D:$D,Waterfall!$C70,Purchase!$C:$C,Waterfall!FY$1)</f>
        <v>0</v>
      </c>
      <c r="FZ70" s="4">
        <f>SUMIFS(Purchase!$F:$F,Purchase!$A:$A,Waterfall!$A70,Purchase!$D:$D,Waterfall!$C70,Purchase!$C:$C,Waterfall!FZ$1)</f>
        <v>0</v>
      </c>
      <c r="GA70" s="4">
        <f>SUMIFS(Purchase!$F:$F,Purchase!$A:$A,Waterfall!$A70,Purchase!$D:$D,Waterfall!$C70,Purchase!$C:$C,Waterfall!GA$1)</f>
        <v>0</v>
      </c>
      <c r="GB70" s="4">
        <f>SUMIFS(Purchase!$F:$F,Purchase!$A:$A,Waterfall!$A70,Purchase!$D:$D,Waterfall!$C70,Purchase!$C:$C,Waterfall!GB$1)</f>
        <v>0</v>
      </c>
      <c r="GC70" s="4">
        <f>SUMIFS(Purchase!$F:$F,Purchase!$A:$A,Waterfall!$A70,Purchase!$D:$D,Waterfall!$C70,Purchase!$C:$C,Waterfall!GC$1)</f>
        <v>0</v>
      </c>
      <c r="GD70" s="4">
        <f>SUMIFS(Purchase!$F:$F,Purchase!$A:$A,Waterfall!$A70,Purchase!$D:$D,Waterfall!$C70,Purchase!$C:$C,Waterfall!GD$1)</f>
        <v>0</v>
      </c>
      <c r="GE70" s="4">
        <f>SUMIFS(Purchase!$F:$F,Purchase!$A:$A,Waterfall!$A70,Purchase!$D:$D,Waterfall!$C70,Purchase!$C:$C,Waterfall!GE$1)</f>
        <v>0</v>
      </c>
      <c r="GF70" s="4">
        <f>SUMIFS(Purchase!$F:$F,Purchase!$A:$A,Waterfall!$A70,Purchase!$D:$D,Waterfall!$C70,Purchase!$C:$C,Waterfall!GF$1)</f>
        <v>0</v>
      </c>
      <c r="GG70" s="4">
        <f>SUMIFS(Purchase!$F:$F,Purchase!$A:$A,Waterfall!$A70,Purchase!$D:$D,Waterfall!$C70,Purchase!$C:$C,Waterfall!GG$1)</f>
        <v>0</v>
      </c>
      <c r="GH70" s="4">
        <f>SUMIFS(Purchase!$F:$F,Purchase!$A:$A,Waterfall!$A70,Purchase!$D:$D,Waterfall!$C70,Purchase!$C:$C,Waterfall!GH$1)</f>
        <v>0</v>
      </c>
      <c r="GI70" s="4">
        <f>SUMIFS(Purchase!$F:$F,Purchase!$A:$A,Waterfall!$A70,Purchase!$D:$D,Waterfall!$C70,Purchase!$C:$C,Waterfall!GI$1)</f>
        <v>0</v>
      </c>
    </row>
    <row r="71" spans="1:191" x14ac:dyDescent="0.35">
      <c r="A71" s="8">
        <f t="shared" si="4"/>
        <v>1</v>
      </c>
      <c r="B71" s="2" t="str">
        <f>VLOOKUP($A71,Centers!$B$1:$C$120,2,)</f>
        <v>GATE</v>
      </c>
      <c r="C71" s="3">
        <v>44948</v>
      </c>
      <c r="D71" s="4">
        <f>IF($A71=1,SUM(SUMIFS(Indent!$E:$E,Indent!$C:$C,Waterfall!$C71,Indent!$A:$A,Centers!$A$2),SUMIFS(Indent!$E:$E,Indent!$C:$C,Waterfall!$C71,Indent!$A:$A,Centers!$A$3),SUMIFS(Indent!$E:$E,Indent!$C:$C,Waterfall!$C71,Indent!$A:$A,Centers!$A$4),SUMIFS(Indent!$E:$E,Indent!$C:$C,Waterfall!$C71,Indent!$A:$A,Centers!$A$5),SUMIFS(Indent!$E:$E,Indent!$C:$C,Waterfall!$C71,Indent!$A:$A,Centers!$A$6),SUMIFS(Indent!$E:$E,Indent!$C:$C,Waterfall!$C71,Indent!$A:$A,Centers!$A$7),SUMIFS(Indent!$E:$E,Indent!$C:$C,Waterfall!$C71,Indent!$A:$A,Centers!$A$8)),SUMIFS(Indent!$E:$E,Indent!$C:$C,Waterfall!$C71,Indent!$A:$A,$A71))</f>
        <v>25020</v>
      </c>
      <c r="E71" s="4">
        <f>SUMIFS(Purchase!$F:$F,Purchase!$A:$A,Waterfall!$A71,Purchase!$D:$D,Waterfall!$C71,Purchase!$C:$C,Waterfall!E$1)</f>
        <v>0</v>
      </c>
      <c r="F71" s="4">
        <f>SUMIFS(Purchase!$F:$F,Purchase!$A:$A,Waterfall!$A71,Purchase!$D:$D,Waterfall!$C71,Purchase!$C:$C,Waterfall!F$1)</f>
        <v>0</v>
      </c>
      <c r="G71" s="4">
        <f>SUMIFS(Purchase!$F:$F,Purchase!$A:$A,Waterfall!$A71,Purchase!$D:$D,Waterfall!$C71,Purchase!$C:$C,Waterfall!G$1)</f>
        <v>0</v>
      </c>
      <c r="H71" s="4">
        <f>SUMIFS(Purchase!$F:$F,Purchase!$A:$A,Waterfall!$A71,Purchase!$D:$D,Waterfall!$C71,Purchase!$C:$C,Waterfall!H$1)</f>
        <v>0</v>
      </c>
      <c r="I71" s="4">
        <f>SUMIFS(Purchase!$F:$F,Purchase!$A:$A,Waterfall!$A71,Purchase!$D:$D,Waterfall!$C71,Purchase!$C:$C,Waterfall!I$1)</f>
        <v>0</v>
      </c>
      <c r="J71" s="4">
        <f>SUMIFS(Purchase!$F:$F,Purchase!$A:$A,Waterfall!$A71,Purchase!$D:$D,Waterfall!$C71,Purchase!$C:$C,Waterfall!J$1)</f>
        <v>0</v>
      </c>
      <c r="K71" s="4">
        <f>SUMIFS(Purchase!$F:$F,Purchase!$A:$A,Waterfall!$A71,Purchase!$D:$D,Waterfall!$C71,Purchase!$C:$C,Waterfall!K$1)</f>
        <v>0</v>
      </c>
      <c r="L71" s="4">
        <f>SUMIFS(Purchase!$F:$F,Purchase!$A:$A,Waterfall!$A71,Purchase!$D:$D,Waterfall!$C71,Purchase!$C:$C,Waterfall!L$1)</f>
        <v>0</v>
      </c>
      <c r="M71" s="4">
        <f>SUMIFS(Purchase!$F:$F,Purchase!$A:$A,Waterfall!$A71,Purchase!$D:$D,Waterfall!$C71,Purchase!$C:$C,Waterfall!M$1)</f>
        <v>0</v>
      </c>
      <c r="N71" s="4">
        <f>SUMIFS(Purchase!$F:$F,Purchase!$A:$A,Waterfall!$A71,Purchase!$D:$D,Waterfall!$C71,Purchase!$C:$C,Waterfall!N$1)</f>
        <v>0</v>
      </c>
      <c r="O71" s="4">
        <f>SUMIFS(Purchase!$F:$F,Purchase!$A:$A,Waterfall!$A71,Purchase!$D:$D,Waterfall!$C71,Purchase!$C:$C,Waterfall!O$1)</f>
        <v>0</v>
      </c>
      <c r="P71" s="4">
        <f>SUMIFS(Purchase!$F:$F,Purchase!$A:$A,Waterfall!$A71,Purchase!$D:$D,Waterfall!$C71,Purchase!$C:$C,Waterfall!P$1)</f>
        <v>0</v>
      </c>
      <c r="Q71" s="4">
        <f>SUMIFS(Purchase!$F:$F,Purchase!$A:$A,Waterfall!$A71,Purchase!$D:$D,Waterfall!$C71,Purchase!$C:$C,Waterfall!Q$1)</f>
        <v>0</v>
      </c>
      <c r="R71" s="4">
        <f>SUMIFS(Purchase!$F:$F,Purchase!$A:$A,Waterfall!$A71,Purchase!$D:$D,Waterfall!$C71,Purchase!$C:$C,Waterfall!R$1)</f>
        <v>0</v>
      </c>
      <c r="S71" s="4">
        <f>SUMIFS(Purchase!$F:$F,Purchase!$A:$A,Waterfall!$A71,Purchase!$D:$D,Waterfall!$C71,Purchase!$C:$C,Waterfall!S$1)</f>
        <v>0</v>
      </c>
      <c r="T71" s="4">
        <f>SUMIFS(Purchase!$F:$F,Purchase!$A:$A,Waterfall!$A71,Purchase!$D:$D,Waterfall!$C71,Purchase!$C:$C,Waterfall!T$1)</f>
        <v>0</v>
      </c>
      <c r="U71" s="4">
        <f>SUMIFS(Purchase!$F:$F,Purchase!$A:$A,Waterfall!$A71,Purchase!$D:$D,Waterfall!$C71,Purchase!$C:$C,Waterfall!U$1)</f>
        <v>0</v>
      </c>
      <c r="V71" s="4">
        <f>SUMIFS(Purchase!$F:$F,Purchase!$A:$A,Waterfall!$A71,Purchase!$D:$D,Waterfall!$C71,Purchase!$C:$C,Waterfall!V$1)</f>
        <v>0</v>
      </c>
      <c r="W71" s="4">
        <f>SUMIFS(Purchase!$F:$F,Purchase!$A:$A,Waterfall!$A71,Purchase!$D:$D,Waterfall!$C71,Purchase!$C:$C,Waterfall!W$1)</f>
        <v>0</v>
      </c>
      <c r="X71" s="4">
        <f>SUMIFS(Purchase!$F:$F,Purchase!$A:$A,Waterfall!$A71,Purchase!$D:$D,Waterfall!$C71,Purchase!$C:$C,Waterfall!X$1)</f>
        <v>0</v>
      </c>
      <c r="Y71" s="4">
        <f>SUMIFS(Purchase!$F:$F,Purchase!$A:$A,Waterfall!$A71,Purchase!$D:$D,Waterfall!$C71,Purchase!$C:$C,Waterfall!Y$1)</f>
        <v>0</v>
      </c>
      <c r="Z71" s="4">
        <f>SUMIFS(Purchase!$F:$F,Purchase!$A:$A,Waterfall!$A71,Purchase!$D:$D,Waterfall!$C71,Purchase!$C:$C,Waterfall!Z$1)</f>
        <v>0</v>
      </c>
      <c r="AA71" s="4">
        <f>SUMIFS(Purchase!$F:$F,Purchase!$A:$A,Waterfall!$A71,Purchase!$D:$D,Waterfall!$C71,Purchase!$C:$C,Waterfall!AA$1)</f>
        <v>0</v>
      </c>
      <c r="AB71" s="4">
        <f>SUMIFS(Purchase!$F:$F,Purchase!$A:$A,Waterfall!$A71,Purchase!$D:$D,Waterfall!$C71,Purchase!$C:$C,Waterfall!AB$1)</f>
        <v>0</v>
      </c>
      <c r="AC71" s="4">
        <f>SUMIFS(Purchase!$F:$F,Purchase!$A:$A,Waterfall!$A71,Purchase!$D:$D,Waterfall!$C71,Purchase!$C:$C,Waterfall!AC$1)</f>
        <v>0</v>
      </c>
      <c r="AD71" s="4">
        <f>SUMIFS(Purchase!$F:$F,Purchase!$A:$A,Waterfall!$A71,Purchase!$D:$D,Waterfall!$C71,Purchase!$C:$C,Waterfall!AD$1)</f>
        <v>0</v>
      </c>
      <c r="AE71" s="4">
        <f>SUMIFS(Purchase!$F:$F,Purchase!$A:$A,Waterfall!$A71,Purchase!$D:$D,Waterfall!$C71,Purchase!$C:$C,Waterfall!AE$1)</f>
        <v>0</v>
      </c>
      <c r="AF71" s="4">
        <f>SUMIFS(Purchase!$F:$F,Purchase!$A:$A,Waterfall!$A71,Purchase!$D:$D,Waterfall!$C71,Purchase!$C:$C,Waterfall!AF$1)</f>
        <v>0</v>
      </c>
      <c r="AG71" s="4">
        <f>SUMIFS(Purchase!$F:$F,Purchase!$A:$A,Waterfall!$A71,Purchase!$D:$D,Waterfall!$C71,Purchase!$C:$C,Waterfall!AG$1)</f>
        <v>0</v>
      </c>
      <c r="AH71" s="4">
        <f>SUMIFS(Purchase!$F:$F,Purchase!$A:$A,Waterfall!$A71,Purchase!$D:$D,Waterfall!$C71,Purchase!$C:$C,Waterfall!AH$1)</f>
        <v>0</v>
      </c>
      <c r="AI71" s="4">
        <f>SUMIFS(Purchase!$F:$F,Purchase!$A:$A,Waterfall!$A71,Purchase!$D:$D,Waterfall!$C71,Purchase!$C:$C,Waterfall!AI$1)</f>
        <v>0</v>
      </c>
      <c r="AJ71" s="4">
        <f>SUMIFS(Purchase!$F:$F,Purchase!$A:$A,Waterfall!$A71,Purchase!$D:$D,Waterfall!$C71,Purchase!$C:$C,Waterfall!AJ$1)</f>
        <v>0</v>
      </c>
      <c r="AK71" s="4">
        <f>SUMIFS(Purchase!$F:$F,Purchase!$A:$A,Waterfall!$A71,Purchase!$D:$D,Waterfall!$C71,Purchase!$C:$C,Waterfall!AK$1)</f>
        <v>0</v>
      </c>
      <c r="AL71" s="4">
        <f>SUMIFS(Purchase!$F:$F,Purchase!$A:$A,Waterfall!$A71,Purchase!$D:$D,Waterfall!$C71,Purchase!$C:$C,Waterfall!AL$1)</f>
        <v>0</v>
      </c>
      <c r="AM71" s="4">
        <f>SUMIFS(Purchase!$F:$F,Purchase!$A:$A,Waterfall!$A71,Purchase!$D:$D,Waterfall!$C71,Purchase!$C:$C,Waterfall!AM$1)</f>
        <v>0</v>
      </c>
      <c r="AN71" s="4">
        <f>SUMIFS(Purchase!$F:$F,Purchase!$A:$A,Waterfall!$A71,Purchase!$D:$D,Waterfall!$C71,Purchase!$C:$C,Waterfall!AN$1)</f>
        <v>0</v>
      </c>
      <c r="AO71" s="4">
        <f>SUMIFS(Purchase!$F:$F,Purchase!$A:$A,Waterfall!$A71,Purchase!$D:$D,Waterfall!$C71,Purchase!$C:$C,Waterfall!AO$1)</f>
        <v>0</v>
      </c>
      <c r="AP71" s="4">
        <f>SUMIFS(Purchase!$F:$F,Purchase!$A:$A,Waterfall!$A71,Purchase!$D:$D,Waterfall!$C71,Purchase!$C:$C,Waterfall!AP$1)</f>
        <v>0</v>
      </c>
      <c r="AQ71" s="4">
        <f>SUMIFS(Purchase!$F:$F,Purchase!$A:$A,Waterfall!$A71,Purchase!$D:$D,Waterfall!$C71,Purchase!$C:$C,Waterfall!AQ$1)</f>
        <v>0</v>
      </c>
      <c r="AR71" s="4">
        <f>SUMIFS(Purchase!$F:$F,Purchase!$A:$A,Waterfall!$A71,Purchase!$D:$D,Waterfall!$C71,Purchase!$C:$C,Waterfall!AR$1)</f>
        <v>0</v>
      </c>
      <c r="AS71" s="4">
        <f>SUMIFS(Purchase!$F:$F,Purchase!$A:$A,Waterfall!$A71,Purchase!$D:$D,Waterfall!$C71,Purchase!$C:$C,Waterfall!AS$1)</f>
        <v>0</v>
      </c>
      <c r="AT71" s="4">
        <f>SUMIFS(Purchase!$F:$F,Purchase!$A:$A,Waterfall!$A71,Purchase!$D:$D,Waterfall!$C71,Purchase!$C:$C,Waterfall!AT$1)</f>
        <v>0</v>
      </c>
      <c r="AU71" s="4">
        <f>SUMIFS(Purchase!$F:$F,Purchase!$A:$A,Waterfall!$A71,Purchase!$D:$D,Waterfall!$C71,Purchase!$C:$C,Waterfall!AU$1)</f>
        <v>0</v>
      </c>
      <c r="AV71" s="4">
        <f>SUMIFS(Purchase!$F:$F,Purchase!$A:$A,Waterfall!$A71,Purchase!$D:$D,Waterfall!$C71,Purchase!$C:$C,Waterfall!AV$1)</f>
        <v>0</v>
      </c>
      <c r="AW71" s="4">
        <f>SUMIFS(Purchase!$F:$F,Purchase!$A:$A,Waterfall!$A71,Purchase!$D:$D,Waterfall!$C71,Purchase!$C:$C,Waterfall!AW$1)</f>
        <v>0</v>
      </c>
      <c r="AX71" s="4">
        <f>SUMIFS(Purchase!$F:$F,Purchase!$A:$A,Waterfall!$A71,Purchase!$D:$D,Waterfall!$C71,Purchase!$C:$C,Waterfall!AX$1)</f>
        <v>0</v>
      </c>
      <c r="AY71" s="4">
        <f>SUMIFS(Purchase!$F:$F,Purchase!$A:$A,Waterfall!$A71,Purchase!$D:$D,Waterfall!$C71,Purchase!$C:$C,Waterfall!AY$1)</f>
        <v>0</v>
      </c>
      <c r="AZ71" s="4">
        <f>SUMIFS(Purchase!$F:$F,Purchase!$A:$A,Waterfall!$A71,Purchase!$D:$D,Waterfall!$C71,Purchase!$C:$C,Waterfall!AZ$1)</f>
        <v>0</v>
      </c>
      <c r="BA71" s="4">
        <f>SUMIFS(Purchase!$F:$F,Purchase!$A:$A,Waterfall!$A71,Purchase!$D:$D,Waterfall!$C71,Purchase!$C:$C,Waterfall!BA$1)</f>
        <v>0</v>
      </c>
      <c r="BB71" s="4">
        <f>SUMIFS(Purchase!$F:$F,Purchase!$A:$A,Waterfall!$A71,Purchase!$D:$D,Waterfall!$C71,Purchase!$C:$C,Waterfall!BB$1)</f>
        <v>0</v>
      </c>
      <c r="BC71" s="4">
        <f>SUMIFS(Purchase!$F:$F,Purchase!$A:$A,Waterfall!$A71,Purchase!$D:$D,Waterfall!$C71,Purchase!$C:$C,Waterfall!BC$1)</f>
        <v>0</v>
      </c>
      <c r="BD71" s="4">
        <f>SUMIFS(Purchase!$F:$F,Purchase!$A:$A,Waterfall!$A71,Purchase!$D:$D,Waterfall!$C71,Purchase!$C:$C,Waterfall!BD$1)</f>
        <v>0</v>
      </c>
      <c r="BE71" s="4">
        <f>SUMIFS(Purchase!$F:$F,Purchase!$A:$A,Waterfall!$A71,Purchase!$D:$D,Waterfall!$C71,Purchase!$C:$C,Waterfall!BE$1)</f>
        <v>0</v>
      </c>
      <c r="BF71" s="4">
        <f>SUMIFS(Purchase!$F:$F,Purchase!$A:$A,Waterfall!$A71,Purchase!$D:$D,Waterfall!$C71,Purchase!$C:$C,Waterfall!BF$1)</f>
        <v>0</v>
      </c>
      <c r="BG71" s="4">
        <f>SUMIFS(Purchase!$F:$F,Purchase!$A:$A,Waterfall!$A71,Purchase!$D:$D,Waterfall!$C71,Purchase!$C:$C,Waterfall!BG$1)</f>
        <v>0</v>
      </c>
      <c r="BH71" s="4">
        <f>SUMIFS(Purchase!$F:$F,Purchase!$A:$A,Waterfall!$A71,Purchase!$D:$D,Waterfall!$C71,Purchase!$C:$C,Waterfall!BH$1)</f>
        <v>0</v>
      </c>
      <c r="BI71" s="4">
        <f>SUMIFS(Purchase!$F:$F,Purchase!$A:$A,Waterfall!$A71,Purchase!$D:$D,Waterfall!$C71,Purchase!$C:$C,Waterfall!BI$1)</f>
        <v>0</v>
      </c>
      <c r="BJ71" s="4">
        <f>SUMIFS(Purchase!$F:$F,Purchase!$A:$A,Waterfall!$A71,Purchase!$D:$D,Waterfall!$C71,Purchase!$C:$C,Waterfall!BJ$1)</f>
        <v>0</v>
      </c>
      <c r="BK71" s="4">
        <f>SUMIFS(Purchase!$F:$F,Purchase!$A:$A,Waterfall!$A71,Purchase!$D:$D,Waterfall!$C71,Purchase!$C:$C,Waterfall!BK$1)</f>
        <v>0</v>
      </c>
      <c r="BL71" s="4">
        <f>SUMIFS(Purchase!$F:$F,Purchase!$A:$A,Waterfall!$A71,Purchase!$D:$D,Waterfall!$C71,Purchase!$C:$C,Waterfall!BL$1)</f>
        <v>0</v>
      </c>
      <c r="BM71" s="4">
        <f>SUMIFS(Purchase!$F:$F,Purchase!$A:$A,Waterfall!$A71,Purchase!$D:$D,Waterfall!$C71,Purchase!$C:$C,Waterfall!BM$1)</f>
        <v>0</v>
      </c>
      <c r="BN71" s="4">
        <f>SUMIFS(Purchase!$F:$F,Purchase!$A:$A,Waterfall!$A71,Purchase!$D:$D,Waterfall!$C71,Purchase!$C:$C,Waterfall!BN$1)</f>
        <v>0</v>
      </c>
      <c r="BO71" s="4">
        <f>SUMIFS(Purchase!$F:$F,Purchase!$A:$A,Waterfall!$A71,Purchase!$D:$D,Waterfall!$C71,Purchase!$C:$C,Waterfall!BO$1)</f>
        <v>0</v>
      </c>
      <c r="BP71" s="4">
        <f>SUMIFS(Purchase!$F:$F,Purchase!$A:$A,Waterfall!$A71,Purchase!$D:$D,Waterfall!$C71,Purchase!$C:$C,Waterfall!BP$1)</f>
        <v>0</v>
      </c>
      <c r="BQ71" s="4">
        <f>SUMIFS(Purchase!$F:$F,Purchase!$A:$A,Waterfall!$A71,Purchase!$D:$D,Waterfall!$C71,Purchase!$C:$C,Waterfall!BQ$1)</f>
        <v>0</v>
      </c>
      <c r="BR71" s="4">
        <f>SUMIFS(Purchase!$F:$F,Purchase!$A:$A,Waterfall!$A71,Purchase!$D:$D,Waterfall!$C71,Purchase!$C:$C,Waterfall!BR$1)</f>
        <v>0</v>
      </c>
      <c r="BS71" s="4">
        <f>SUMIFS(Purchase!$F:$F,Purchase!$A:$A,Waterfall!$A71,Purchase!$D:$D,Waterfall!$C71,Purchase!$C:$C,Waterfall!BS$1)</f>
        <v>0</v>
      </c>
      <c r="BT71" s="4">
        <f>SUMIFS(Purchase!$F:$F,Purchase!$A:$A,Waterfall!$A71,Purchase!$D:$D,Waterfall!$C71,Purchase!$C:$C,Waterfall!BT$1)</f>
        <v>202.05</v>
      </c>
      <c r="BU71" s="4">
        <f>SUMIFS(Purchase!$F:$F,Purchase!$A:$A,Waterfall!$A71,Purchase!$D:$D,Waterfall!$C71,Purchase!$C:$C,Waterfall!BU$1)</f>
        <v>8726.1299999999992</v>
      </c>
      <c r="BV71" s="4">
        <f>SUMIFS(Purchase!$F:$F,Purchase!$A:$A,Waterfall!$A71,Purchase!$D:$D,Waterfall!$C71,Purchase!$C:$C,Waterfall!BV$1)</f>
        <v>10159.42</v>
      </c>
      <c r="BW71" s="4">
        <f>SUMIFS(Purchase!$F:$F,Purchase!$A:$A,Waterfall!$A71,Purchase!$D:$D,Waterfall!$C71,Purchase!$C:$C,Waterfall!BW$1)</f>
        <v>5857.75</v>
      </c>
      <c r="BX71" s="4">
        <f>SUMIFS(Purchase!$F:$F,Purchase!$A:$A,Waterfall!$A71,Purchase!$D:$D,Waterfall!$C71,Purchase!$C:$C,Waterfall!BX$1)</f>
        <v>2374.1999999999998</v>
      </c>
      <c r="BY71" s="4">
        <f>SUMIFS(Purchase!$F:$F,Purchase!$A:$A,Waterfall!$A71,Purchase!$D:$D,Waterfall!$C71,Purchase!$C:$C,Waterfall!BY$1)</f>
        <v>787.15</v>
      </c>
      <c r="BZ71" s="4">
        <f>SUMIFS(Purchase!$F:$F,Purchase!$A:$A,Waterfall!$A71,Purchase!$D:$D,Waterfall!$C71,Purchase!$C:$C,Waterfall!BZ$1)</f>
        <v>0</v>
      </c>
      <c r="CA71" s="4">
        <f>SUMIFS(Purchase!$F:$F,Purchase!$A:$A,Waterfall!$A71,Purchase!$D:$D,Waterfall!$C71,Purchase!$C:$C,Waterfall!CA$1)</f>
        <v>0</v>
      </c>
      <c r="CB71" s="4">
        <f>SUMIFS(Purchase!$F:$F,Purchase!$A:$A,Waterfall!$A71,Purchase!$D:$D,Waterfall!$C71,Purchase!$C:$C,Waterfall!CB$1)</f>
        <v>0</v>
      </c>
      <c r="CC71" s="4">
        <f>SUMIFS(Purchase!$F:$F,Purchase!$A:$A,Waterfall!$A71,Purchase!$D:$D,Waterfall!$C71,Purchase!$C:$C,Waterfall!CC$1)</f>
        <v>0</v>
      </c>
      <c r="CD71" s="4">
        <f>SUMIFS(Purchase!$F:$F,Purchase!$A:$A,Waterfall!$A71,Purchase!$D:$D,Waterfall!$C71,Purchase!$C:$C,Waterfall!CD$1)</f>
        <v>0</v>
      </c>
      <c r="CE71" s="4">
        <f>SUMIFS(Purchase!$F:$F,Purchase!$A:$A,Waterfall!$A71,Purchase!$D:$D,Waterfall!$C71,Purchase!$C:$C,Waterfall!CE$1)</f>
        <v>0</v>
      </c>
      <c r="CF71" s="4">
        <f>SUMIFS(Purchase!$F:$F,Purchase!$A:$A,Waterfall!$A71,Purchase!$D:$D,Waterfall!$C71,Purchase!$C:$C,Waterfall!CF$1)</f>
        <v>0</v>
      </c>
      <c r="CG71" s="4">
        <f>SUMIFS(Purchase!$F:$F,Purchase!$A:$A,Waterfall!$A71,Purchase!$D:$D,Waterfall!$C71,Purchase!$C:$C,Waterfall!CG$1)</f>
        <v>0</v>
      </c>
      <c r="CH71" s="4">
        <f>SUMIFS(Purchase!$F:$F,Purchase!$A:$A,Waterfall!$A71,Purchase!$D:$D,Waterfall!$C71,Purchase!$C:$C,Waterfall!CH$1)</f>
        <v>0</v>
      </c>
      <c r="CI71" s="4">
        <f>SUMIFS(Purchase!$F:$F,Purchase!$A:$A,Waterfall!$A71,Purchase!$D:$D,Waterfall!$C71,Purchase!$C:$C,Waterfall!CI$1)</f>
        <v>0</v>
      </c>
      <c r="CJ71" s="4">
        <f>SUMIFS(Purchase!$F:$F,Purchase!$A:$A,Waterfall!$A71,Purchase!$D:$D,Waterfall!$C71,Purchase!$C:$C,Waterfall!CJ$1)</f>
        <v>0</v>
      </c>
      <c r="CK71" s="4">
        <f>SUMIFS(Purchase!$F:$F,Purchase!$A:$A,Waterfall!$A71,Purchase!$D:$D,Waterfall!$C71,Purchase!$C:$C,Waterfall!CK$1)</f>
        <v>0</v>
      </c>
      <c r="CL71" s="4">
        <f>SUMIFS(Purchase!$F:$F,Purchase!$A:$A,Waterfall!$A71,Purchase!$D:$D,Waterfall!$C71,Purchase!$C:$C,Waterfall!CL$1)</f>
        <v>0</v>
      </c>
      <c r="CM71" s="4">
        <f>SUMIFS(Purchase!$F:$F,Purchase!$A:$A,Waterfall!$A71,Purchase!$D:$D,Waterfall!$C71,Purchase!$C:$C,Waterfall!CM$1)</f>
        <v>0</v>
      </c>
      <c r="CN71" s="4">
        <f>SUMIFS(Purchase!$F:$F,Purchase!$A:$A,Waterfall!$A71,Purchase!$D:$D,Waterfall!$C71,Purchase!$C:$C,Waterfall!CN$1)</f>
        <v>0</v>
      </c>
      <c r="CO71" s="4">
        <f>SUMIFS(Purchase!$F:$F,Purchase!$A:$A,Waterfall!$A71,Purchase!$D:$D,Waterfall!$C71,Purchase!$C:$C,Waterfall!CO$1)</f>
        <v>0</v>
      </c>
      <c r="CP71" s="4">
        <f>SUMIFS(Purchase!$F:$F,Purchase!$A:$A,Waterfall!$A71,Purchase!$D:$D,Waterfall!$C71,Purchase!$C:$C,Waterfall!CP$1)</f>
        <v>0</v>
      </c>
      <c r="CQ71" s="4">
        <f>SUMIFS(Purchase!$F:$F,Purchase!$A:$A,Waterfall!$A71,Purchase!$D:$D,Waterfall!$C71,Purchase!$C:$C,Waterfall!CQ$1)</f>
        <v>0</v>
      </c>
      <c r="CR71" s="4">
        <f>SUMIFS(Purchase!$F:$F,Purchase!$A:$A,Waterfall!$A71,Purchase!$D:$D,Waterfall!$C71,Purchase!$C:$C,Waterfall!CR$1)</f>
        <v>0</v>
      </c>
      <c r="CS71" s="4">
        <f>SUMIFS(Purchase!$F:$F,Purchase!$A:$A,Waterfall!$A71,Purchase!$D:$D,Waterfall!$C71,Purchase!$C:$C,Waterfall!CS$1)</f>
        <v>0</v>
      </c>
      <c r="CT71" s="4">
        <f>SUMIFS(Purchase!$F:$F,Purchase!$A:$A,Waterfall!$A71,Purchase!$D:$D,Waterfall!$C71,Purchase!$C:$C,Waterfall!CT$1)</f>
        <v>0</v>
      </c>
      <c r="CU71" s="4">
        <f>SUMIFS(Purchase!$F:$F,Purchase!$A:$A,Waterfall!$A71,Purchase!$D:$D,Waterfall!$C71,Purchase!$C:$C,Waterfall!CU$1)</f>
        <v>0</v>
      </c>
      <c r="CV71" s="4">
        <f>SUMIFS(Purchase!$F:$F,Purchase!$A:$A,Waterfall!$A71,Purchase!$D:$D,Waterfall!$C71,Purchase!$C:$C,Waterfall!CV$1)</f>
        <v>0</v>
      </c>
      <c r="CW71" s="4">
        <f>SUMIFS(Purchase!$F:$F,Purchase!$A:$A,Waterfall!$A71,Purchase!$D:$D,Waterfall!$C71,Purchase!$C:$C,Waterfall!CW$1)</f>
        <v>0</v>
      </c>
      <c r="CX71" s="4">
        <f>SUMIFS(Purchase!$F:$F,Purchase!$A:$A,Waterfall!$A71,Purchase!$D:$D,Waterfall!$C71,Purchase!$C:$C,Waterfall!CX$1)</f>
        <v>0</v>
      </c>
      <c r="CY71" s="4">
        <f>SUMIFS(Purchase!$F:$F,Purchase!$A:$A,Waterfall!$A71,Purchase!$D:$D,Waterfall!$C71,Purchase!$C:$C,Waterfall!CY$1)</f>
        <v>0</v>
      </c>
      <c r="CZ71" s="4">
        <f>SUMIFS(Purchase!$F:$F,Purchase!$A:$A,Waterfall!$A71,Purchase!$D:$D,Waterfall!$C71,Purchase!$C:$C,Waterfall!CZ$1)</f>
        <v>0</v>
      </c>
      <c r="DA71" s="4">
        <f>SUMIFS(Purchase!$F:$F,Purchase!$A:$A,Waterfall!$A71,Purchase!$D:$D,Waterfall!$C71,Purchase!$C:$C,Waterfall!DA$1)</f>
        <v>0</v>
      </c>
      <c r="DB71" s="4">
        <f>SUMIFS(Purchase!$F:$F,Purchase!$A:$A,Waterfall!$A71,Purchase!$D:$D,Waterfall!$C71,Purchase!$C:$C,Waterfall!DB$1)</f>
        <v>0</v>
      </c>
      <c r="DC71" s="4">
        <f>SUMIFS(Purchase!$F:$F,Purchase!$A:$A,Waterfall!$A71,Purchase!$D:$D,Waterfall!$C71,Purchase!$C:$C,Waterfall!DC$1)</f>
        <v>0</v>
      </c>
      <c r="DD71" s="4">
        <f>SUMIFS(Purchase!$F:$F,Purchase!$A:$A,Waterfall!$A71,Purchase!$D:$D,Waterfall!$C71,Purchase!$C:$C,Waterfall!DD$1)</f>
        <v>0</v>
      </c>
      <c r="DE71" s="4">
        <f>SUMIFS(Purchase!$F:$F,Purchase!$A:$A,Waterfall!$A71,Purchase!$D:$D,Waterfall!$C71,Purchase!$C:$C,Waterfall!DE$1)</f>
        <v>0</v>
      </c>
      <c r="DF71" s="4">
        <f>SUMIFS(Purchase!$F:$F,Purchase!$A:$A,Waterfall!$A71,Purchase!$D:$D,Waterfall!$C71,Purchase!$C:$C,Waterfall!DF$1)</f>
        <v>0</v>
      </c>
      <c r="DG71" s="4">
        <f>SUMIFS(Purchase!$F:$F,Purchase!$A:$A,Waterfall!$A71,Purchase!$D:$D,Waterfall!$C71,Purchase!$C:$C,Waterfall!DG$1)</f>
        <v>0</v>
      </c>
      <c r="DH71" s="4">
        <f>SUMIFS(Purchase!$F:$F,Purchase!$A:$A,Waterfall!$A71,Purchase!$D:$D,Waterfall!$C71,Purchase!$C:$C,Waterfall!DH$1)</f>
        <v>0</v>
      </c>
      <c r="DI71" s="4">
        <f>SUMIFS(Purchase!$F:$F,Purchase!$A:$A,Waterfall!$A71,Purchase!$D:$D,Waterfall!$C71,Purchase!$C:$C,Waterfall!DI$1)</f>
        <v>0</v>
      </c>
      <c r="DJ71" s="4">
        <f>SUMIFS(Purchase!$F:$F,Purchase!$A:$A,Waterfall!$A71,Purchase!$D:$D,Waterfall!$C71,Purchase!$C:$C,Waterfall!DJ$1)</f>
        <v>0</v>
      </c>
      <c r="DK71" s="4">
        <f>SUMIFS(Purchase!$F:$F,Purchase!$A:$A,Waterfall!$A71,Purchase!$D:$D,Waterfall!$C71,Purchase!$C:$C,Waterfall!DK$1)</f>
        <v>0</v>
      </c>
      <c r="DL71" s="4">
        <f>SUMIFS(Purchase!$F:$F,Purchase!$A:$A,Waterfall!$A71,Purchase!$D:$D,Waterfall!$C71,Purchase!$C:$C,Waterfall!DL$1)</f>
        <v>0</v>
      </c>
      <c r="DM71" s="4">
        <f>SUMIFS(Purchase!$F:$F,Purchase!$A:$A,Waterfall!$A71,Purchase!$D:$D,Waterfall!$C71,Purchase!$C:$C,Waterfall!DM$1)</f>
        <v>0</v>
      </c>
      <c r="DN71" s="4">
        <f>SUMIFS(Purchase!$F:$F,Purchase!$A:$A,Waterfall!$A71,Purchase!$D:$D,Waterfall!$C71,Purchase!$C:$C,Waterfall!DN$1)</f>
        <v>0</v>
      </c>
      <c r="DO71" s="4">
        <f>SUMIFS(Purchase!$F:$F,Purchase!$A:$A,Waterfall!$A71,Purchase!$D:$D,Waterfall!$C71,Purchase!$C:$C,Waterfall!DO$1)</f>
        <v>0</v>
      </c>
      <c r="DP71" s="4">
        <f>SUMIFS(Purchase!$F:$F,Purchase!$A:$A,Waterfall!$A71,Purchase!$D:$D,Waterfall!$C71,Purchase!$C:$C,Waterfall!DP$1)</f>
        <v>0</v>
      </c>
      <c r="DQ71" s="4">
        <f>SUMIFS(Purchase!$F:$F,Purchase!$A:$A,Waterfall!$A71,Purchase!$D:$D,Waterfall!$C71,Purchase!$C:$C,Waterfall!DQ$1)</f>
        <v>0</v>
      </c>
      <c r="DR71" s="4">
        <f>SUMIFS(Purchase!$F:$F,Purchase!$A:$A,Waterfall!$A71,Purchase!$D:$D,Waterfall!$C71,Purchase!$C:$C,Waterfall!DR$1)</f>
        <v>0</v>
      </c>
      <c r="DS71" s="4">
        <f>SUMIFS(Purchase!$F:$F,Purchase!$A:$A,Waterfall!$A71,Purchase!$D:$D,Waterfall!$C71,Purchase!$C:$C,Waterfall!DS$1)</f>
        <v>0</v>
      </c>
      <c r="DT71" s="4">
        <f>SUMIFS(Purchase!$F:$F,Purchase!$A:$A,Waterfall!$A71,Purchase!$D:$D,Waterfall!$C71,Purchase!$C:$C,Waterfall!DT$1)</f>
        <v>0</v>
      </c>
      <c r="DU71" s="4">
        <f>SUMIFS(Purchase!$F:$F,Purchase!$A:$A,Waterfall!$A71,Purchase!$D:$D,Waterfall!$C71,Purchase!$C:$C,Waterfall!DU$1)</f>
        <v>0</v>
      </c>
      <c r="DV71" s="4">
        <f>SUMIFS(Purchase!$F:$F,Purchase!$A:$A,Waterfall!$A71,Purchase!$D:$D,Waterfall!$C71,Purchase!$C:$C,Waterfall!DV$1)</f>
        <v>0</v>
      </c>
      <c r="DW71" s="4">
        <f>SUMIFS(Purchase!$F:$F,Purchase!$A:$A,Waterfall!$A71,Purchase!$D:$D,Waterfall!$C71,Purchase!$C:$C,Waterfall!DW$1)</f>
        <v>0</v>
      </c>
      <c r="DX71" s="4">
        <f>SUMIFS(Purchase!$F:$F,Purchase!$A:$A,Waterfall!$A71,Purchase!$D:$D,Waterfall!$C71,Purchase!$C:$C,Waterfall!DX$1)</f>
        <v>0</v>
      </c>
      <c r="DY71" s="4">
        <f>SUMIFS(Purchase!$F:$F,Purchase!$A:$A,Waterfall!$A71,Purchase!$D:$D,Waterfall!$C71,Purchase!$C:$C,Waterfall!DY$1)</f>
        <v>0</v>
      </c>
      <c r="DZ71" s="4">
        <f>SUMIFS(Purchase!$F:$F,Purchase!$A:$A,Waterfall!$A71,Purchase!$D:$D,Waterfall!$C71,Purchase!$C:$C,Waterfall!DZ$1)</f>
        <v>0</v>
      </c>
      <c r="EA71" s="4">
        <f>SUMIFS(Purchase!$F:$F,Purchase!$A:$A,Waterfall!$A71,Purchase!$D:$D,Waterfall!$C71,Purchase!$C:$C,Waterfall!EA$1)</f>
        <v>0</v>
      </c>
      <c r="EB71" s="4">
        <f>SUMIFS(Purchase!$F:$F,Purchase!$A:$A,Waterfall!$A71,Purchase!$D:$D,Waterfall!$C71,Purchase!$C:$C,Waterfall!EB$1)</f>
        <v>0</v>
      </c>
      <c r="EC71" s="4">
        <f>SUMIFS(Purchase!$F:$F,Purchase!$A:$A,Waterfall!$A71,Purchase!$D:$D,Waterfall!$C71,Purchase!$C:$C,Waterfall!EC$1)</f>
        <v>0</v>
      </c>
      <c r="ED71" s="4">
        <f>SUMIFS(Purchase!$F:$F,Purchase!$A:$A,Waterfall!$A71,Purchase!$D:$D,Waterfall!$C71,Purchase!$C:$C,Waterfall!ED$1)</f>
        <v>0</v>
      </c>
      <c r="EE71" s="4">
        <f>SUMIFS(Purchase!$F:$F,Purchase!$A:$A,Waterfall!$A71,Purchase!$D:$D,Waterfall!$C71,Purchase!$C:$C,Waterfall!EE$1)</f>
        <v>0</v>
      </c>
      <c r="EF71" s="4">
        <f>SUMIFS(Purchase!$F:$F,Purchase!$A:$A,Waterfall!$A71,Purchase!$D:$D,Waterfall!$C71,Purchase!$C:$C,Waterfall!EF$1)</f>
        <v>0</v>
      </c>
      <c r="EG71" s="4">
        <f>SUMIFS(Purchase!$F:$F,Purchase!$A:$A,Waterfall!$A71,Purchase!$D:$D,Waterfall!$C71,Purchase!$C:$C,Waterfall!EG$1)</f>
        <v>0</v>
      </c>
      <c r="EH71" s="4">
        <f>SUMIFS(Purchase!$F:$F,Purchase!$A:$A,Waterfall!$A71,Purchase!$D:$D,Waterfall!$C71,Purchase!$C:$C,Waterfall!EH$1)</f>
        <v>0</v>
      </c>
      <c r="EI71" s="4">
        <f>SUMIFS(Purchase!$F:$F,Purchase!$A:$A,Waterfall!$A71,Purchase!$D:$D,Waterfall!$C71,Purchase!$C:$C,Waterfall!EI$1)</f>
        <v>0</v>
      </c>
      <c r="EJ71" s="4">
        <f>SUMIFS(Purchase!$F:$F,Purchase!$A:$A,Waterfall!$A71,Purchase!$D:$D,Waterfall!$C71,Purchase!$C:$C,Waterfall!EJ$1)</f>
        <v>0</v>
      </c>
      <c r="EK71" s="4">
        <f>SUMIFS(Purchase!$F:$F,Purchase!$A:$A,Waterfall!$A71,Purchase!$D:$D,Waterfall!$C71,Purchase!$C:$C,Waterfall!EK$1)</f>
        <v>0</v>
      </c>
      <c r="EL71" s="4">
        <f>SUMIFS(Purchase!$F:$F,Purchase!$A:$A,Waterfall!$A71,Purchase!$D:$D,Waterfall!$C71,Purchase!$C:$C,Waterfall!EL$1)</f>
        <v>0</v>
      </c>
      <c r="EM71" s="4">
        <f>SUMIFS(Purchase!$F:$F,Purchase!$A:$A,Waterfall!$A71,Purchase!$D:$D,Waterfall!$C71,Purchase!$C:$C,Waterfall!EM$1)</f>
        <v>0</v>
      </c>
      <c r="EN71" s="4">
        <f>SUMIFS(Purchase!$F:$F,Purchase!$A:$A,Waterfall!$A71,Purchase!$D:$D,Waterfall!$C71,Purchase!$C:$C,Waterfall!EN$1)</f>
        <v>0</v>
      </c>
      <c r="EO71" s="4">
        <f>SUMIFS(Purchase!$F:$F,Purchase!$A:$A,Waterfall!$A71,Purchase!$D:$D,Waterfall!$C71,Purchase!$C:$C,Waterfall!EO$1)</f>
        <v>0</v>
      </c>
      <c r="EP71" s="4">
        <f>SUMIFS(Purchase!$F:$F,Purchase!$A:$A,Waterfall!$A71,Purchase!$D:$D,Waterfall!$C71,Purchase!$C:$C,Waterfall!EP$1)</f>
        <v>0</v>
      </c>
      <c r="EQ71" s="4">
        <f>SUMIFS(Purchase!$F:$F,Purchase!$A:$A,Waterfall!$A71,Purchase!$D:$D,Waterfall!$C71,Purchase!$C:$C,Waterfall!EQ$1)</f>
        <v>0</v>
      </c>
      <c r="ER71" s="4">
        <f>SUMIFS(Purchase!$F:$F,Purchase!$A:$A,Waterfall!$A71,Purchase!$D:$D,Waterfall!$C71,Purchase!$C:$C,Waterfall!ER$1)</f>
        <v>0</v>
      </c>
      <c r="ES71" s="4">
        <f>SUMIFS(Purchase!$F:$F,Purchase!$A:$A,Waterfall!$A71,Purchase!$D:$D,Waterfall!$C71,Purchase!$C:$C,Waterfall!ES$1)</f>
        <v>0</v>
      </c>
      <c r="ET71" s="4">
        <f>SUMIFS(Purchase!$F:$F,Purchase!$A:$A,Waterfall!$A71,Purchase!$D:$D,Waterfall!$C71,Purchase!$C:$C,Waterfall!ET$1)</f>
        <v>0</v>
      </c>
      <c r="EU71" s="4">
        <f>SUMIFS(Purchase!$F:$F,Purchase!$A:$A,Waterfall!$A71,Purchase!$D:$D,Waterfall!$C71,Purchase!$C:$C,Waterfall!EU$1)</f>
        <v>0</v>
      </c>
      <c r="EV71" s="4">
        <f>SUMIFS(Purchase!$F:$F,Purchase!$A:$A,Waterfall!$A71,Purchase!$D:$D,Waterfall!$C71,Purchase!$C:$C,Waterfall!EV$1)</f>
        <v>0</v>
      </c>
      <c r="EW71" s="4">
        <f>SUMIFS(Purchase!$F:$F,Purchase!$A:$A,Waterfall!$A71,Purchase!$D:$D,Waterfall!$C71,Purchase!$C:$C,Waterfall!EW$1)</f>
        <v>0</v>
      </c>
      <c r="EX71" s="4">
        <f>SUMIFS(Purchase!$F:$F,Purchase!$A:$A,Waterfall!$A71,Purchase!$D:$D,Waterfall!$C71,Purchase!$C:$C,Waterfall!EX$1)</f>
        <v>0</v>
      </c>
      <c r="EY71" s="4">
        <f>SUMIFS(Purchase!$F:$F,Purchase!$A:$A,Waterfall!$A71,Purchase!$D:$D,Waterfall!$C71,Purchase!$C:$C,Waterfall!EY$1)</f>
        <v>0</v>
      </c>
      <c r="EZ71" s="4">
        <f>SUMIFS(Purchase!$F:$F,Purchase!$A:$A,Waterfall!$A71,Purchase!$D:$D,Waterfall!$C71,Purchase!$C:$C,Waterfall!EZ$1)</f>
        <v>0</v>
      </c>
      <c r="FA71" s="4">
        <f>SUMIFS(Purchase!$F:$F,Purchase!$A:$A,Waterfall!$A71,Purchase!$D:$D,Waterfall!$C71,Purchase!$C:$C,Waterfall!FA$1)</f>
        <v>0</v>
      </c>
      <c r="FB71" s="4">
        <f>SUMIFS(Purchase!$F:$F,Purchase!$A:$A,Waterfall!$A71,Purchase!$D:$D,Waterfall!$C71,Purchase!$C:$C,Waterfall!FB$1)</f>
        <v>0</v>
      </c>
      <c r="FC71" s="4">
        <f>SUMIFS(Purchase!$F:$F,Purchase!$A:$A,Waterfall!$A71,Purchase!$D:$D,Waterfall!$C71,Purchase!$C:$C,Waterfall!FC$1)</f>
        <v>0</v>
      </c>
      <c r="FD71" s="4">
        <f>SUMIFS(Purchase!$F:$F,Purchase!$A:$A,Waterfall!$A71,Purchase!$D:$D,Waterfall!$C71,Purchase!$C:$C,Waterfall!FD$1)</f>
        <v>0</v>
      </c>
      <c r="FE71" s="4">
        <f>SUMIFS(Purchase!$F:$F,Purchase!$A:$A,Waterfall!$A71,Purchase!$D:$D,Waterfall!$C71,Purchase!$C:$C,Waterfall!FE$1)</f>
        <v>0</v>
      </c>
      <c r="FF71" s="4">
        <f>SUMIFS(Purchase!$F:$F,Purchase!$A:$A,Waterfall!$A71,Purchase!$D:$D,Waterfall!$C71,Purchase!$C:$C,Waterfall!FF$1)</f>
        <v>0</v>
      </c>
      <c r="FG71" s="4">
        <f>SUMIFS(Purchase!$F:$F,Purchase!$A:$A,Waterfall!$A71,Purchase!$D:$D,Waterfall!$C71,Purchase!$C:$C,Waterfall!FG$1)</f>
        <v>0</v>
      </c>
      <c r="FH71" s="4">
        <f>SUMIFS(Purchase!$F:$F,Purchase!$A:$A,Waterfall!$A71,Purchase!$D:$D,Waterfall!$C71,Purchase!$C:$C,Waterfall!FH$1)</f>
        <v>0</v>
      </c>
      <c r="FI71" s="4">
        <f>SUMIFS(Purchase!$F:$F,Purchase!$A:$A,Waterfall!$A71,Purchase!$D:$D,Waterfall!$C71,Purchase!$C:$C,Waterfall!FI$1)</f>
        <v>0</v>
      </c>
      <c r="FJ71" s="4">
        <f>SUMIFS(Purchase!$F:$F,Purchase!$A:$A,Waterfall!$A71,Purchase!$D:$D,Waterfall!$C71,Purchase!$C:$C,Waterfall!FJ$1)</f>
        <v>0</v>
      </c>
      <c r="FK71" s="4">
        <f>SUMIFS(Purchase!$F:$F,Purchase!$A:$A,Waterfall!$A71,Purchase!$D:$D,Waterfall!$C71,Purchase!$C:$C,Waterfall!FK$1)</f>
        <v>0</v>
      </c>
      <c r="FL71" s="4">
        <f>SUMIFS(Purchase!$F:$F,Purchase!$A:$A,Waterfall!$A71,Purchase!$D:$D,Waterfall!$C71,Purchase!$C:$C,Waterfall!FL$1)</f>
        <v>0</v>
      </c>
      <c r="FM71" s="4">
        <f>SUMIFS(Purchase!$F:$F,Purchase!$A:$A,Waterfall!$A71,Purchase!$D:$D,Waterfall!$C71,Purchase!$C:$C,Waterfall!FM$1)</f>
        <v>0</v>
      </c>
      <c r="FN71" s="4">
        <f>SUMIFS(Purchase!$F:$F,Purchase!$A:$A,Waterfall!$A71,Purchase!$D:$D,Waterfall!$C71,Purchase!$C:$C,Waterfall!FN$1)</f>
        <v>0</v>
      </c>
      <c r="FO71" s="4">
        <f>SUMIFS(Purchase!$F:$F,Purchase!$A:$A,Waterfall!$A71,Purchase!$D:$D,Waterfall!$C71,Purchase!$C:$C,Waterfall!FO$1)</f>
        <v>0</v>
      </c>
      <c r="FP71" s="4">
        <f>SUMIFS(Purchase!$F:$F,Purchase!$A:$A,Waterfall!$A71,Purchase!$D:$D,Waterfall!$C71,Purchase!$C:$C,Waterfall!FP$1)</f>
        <v>0</v>
      </c>
      <c r="FQ71" s="4">
        <f>SUMIFS(Purchase!$F:$F,Purchase!$A:$A,Waterfall!$A71,Purchase!$D:$D,Waterfall!$C71,Purchase!$C:$C,Waterfall!FQ$1)</f>
        <v>0</v>
      </c>
      <c r="FR71" s="4">
        <f>SUMIFS(Purchase!$F:$F,Purchase!$A:$A,Waterfall!$A71,Purchase!$D:$D,Waterfall!$C71,Purchase!$C:$C,Waterfall!FR$1)</f>
        <v>0</v>
      </c>
      <c r="FS71" s="4">
        <f>SUMIFS(Purchase!$F:$F,Purchase!$A:$A,Waterfall!$A71,Purchase!$D:$D,Waterfall!$C71,Purchase!$C:$C,Waterfall!FS$1)</f>
        <v>0</v>
      </c>
      <c r="FT71" s="4">
        <f>SUMIFS(Purchase!$F:$F,Purchase!$A:$A,Waterfall!$A71,Purchase!$D:$D,Waterfall!$C71,Purchase!$C:$C,Waterfall!FT$1)</f>
        <v>0</v>
      </c>
      <c r="FU71" s="4">
        <f>SUMIFS(Purchase!$F:$F,Purchase!$A:$A,Waterfall!$A71,Purchase!$D:$D,Waterfall!$C71,Purchase!$C:$C,Waterfall!FU$1)</f>
        <v>0</v>
      </c>
      <c r="FV71" s="4">
        <f>SUMIFS(Purchase!$F:$F,Purchase!$A:$A,Waterfall!$A71,Purchase!$D:$D,Waterfall!$C71,Purchase!$C:$C,Waterfall!FV$1)</f>
        <v>0</v>
      </c>
      <c r="FW71" s="4">
        <f>SUMIFS(Purchase!$F:$F,Purchase!$A:$A,Waterfall!$A71,Purchase!$D:$D,Waterfall!$C71,Purchase!$C:$C,Waterfall!FW$1)</f>
        <v>0</v>
      </c>
      <c r="FX71" s="4">
        <f>SUMIFS(Purchase!$F:$F,Purchase!$A:$A,Waterfall!$A71,Purchase!$D:$D,Waterfall!$C71,Purchase!$C:$C,Waterfall!FX$1)</f>
        <v>0</v>
      </c>
      <c r="FY71" s="4">
        <f>SUMIFS(Purchase!$F:$F,Purchase!$A:$A,Waterfall!$A71,Purchase!$D:$D,Waterfall!$C71,Purchase!$C:$C,Waterfall!FY$1)</f>
        <v>0</v>
      </c>
      <c r="FZ71" s="4">
        <f>SUMIFS(Purchase!$F:$F,Purchase!$A:$A,Waterfall!$A71,Purchase!$D:$D,Waterfall!$C71,Purchase!$C:$C,Waterfall!FZ$1)</f>
        <v>0</v>
      </c>
      <c r="GA71" s="4">
        <f>SUMIFS(Purchase!$F:$F,Purchase!$A:$A,Waterfall!$A71,Purchase!$D:$D,Waterfall!$C71,Purchase!$C:$C,Waterfall!GA$1)</f>
        <v>0</v>
      </c>
      <c r="GB71" s="4">
        <f>SUMIFS(Purchase!$F:$F,Purchase!$A:$A,Waterfall!$A71,Purchase!$D:$D,Waterfall!$C71,Purchase!$C:$C,Waterfall!GB$1)</f>
        <v>0</v>
      </c>
      <c r="GC71" s="4">
        <f>SUMIFS(Purchase!$F:$F,Purchase!$A:$A,Waterfall!$A71,Purchase!$D:$D,Waterfall!$C71,Purchase!$C:$C,Waterfall!GC$1)</f>
        <v>0</v>
      </c>
      <c r="GD71" s="4">
        <f>SUMIFS(Purchase!$F:$F,Purchase!$A:$A,Waterfall!$A71,Purchase!$D:$D,Waterfall!$C71,Purchase!$C:$C,Waterfall!GD$1)</f>
        <v>0</v>
      </c>
      <c r="GE71" s="4">
        <f>SUMIFS(Purchase!$F:$F,Purchase!$A:$A,Waterfall!$A71,Purchase!$D:$D,Waterfall!$C71,Purchase!$C:$C,Waterfall!GE$1)</f>
        <v>0</v>
      </c>
      <c r="GF71" s="4">
        <f>SUMIFS(Purchase!$F:$F,Purchase!$A:$A,Waterfall!$A71,Purchase!$D:$D,Waterfall!$C71,Purchase!$C:$C,Waterfall!GF$1)</f>
        <v>0</v>
      </c>
      <c r="GG71" s="4">
        <f>SUMIFS(Purchase!$F:$F,Purchase!$A:$A,Waterfall!$A71,Purchase!$D:$D,Waterfall!$C71,Purchase!$C:$C,Waterfall!GG$1)</f>
        <v>0</v>
      </c>
      <c r="GH71" s="4">
        <f>SUMIFS(Purchase!$F:$F,Purchase!$A:$A,Waterfall!$A71,Purchase!$D:$D,Waterfall!$C71,Purchase!$C:$C,Waterfall!GH$1)</f>
        <v>0</v>
      </c>
      <c r="GI71" s="4">
        <f>SUMIFS(Purchase!$F:$F,Purchase!$A:$A,Waterfall!$A71,Purchase!$D:$D,Waterfall!$C71,Purchase!$C:$C,Waterfall!GI$1)</f>
        <v>0</v>
      </c>
    </row>
    <row r="72" spans="1:191" x14ac:dyDescent="0.35">
      <c r="A72" s="8">
        <f t="shared" si="4"/>
        <v>1</v>
      </c>
      <c r="B72" s="2" t="str">
        <f>VLOOKUP($A72,Centers!$B$1:$C$120,2,)</f>
        <v>GATE</v>
      </c>
      <c r="C72" s="3">
        <v>44949</v>
      </c>
      <c r="D72" s="4">
        <f>IF($A72=1,SUM(SUMIFS(Indent!$E:$E,Indent!$C:$C,Waterfall!$C72,Indent!$A:$A,Centers!$A$2),SUMIFS(Indent!$E:$E,Indent!$C:$C,Waterfall!$C72,Indent!$A:$A,Centers!$A$3),SUMIFS(Indent!$E:$E,Indent!$C:$C,Waterfall!$C72,Indent!$A:$A,Centers!$A$4),SUMIFS(Indent!$E:$E,Indent!$C:$C,Waterfall!$C72,Indent!$A:$A,Centers!$A$5),SUMIFS(Indent!$E:$E,Indent!$C:$C,Waterfall!$C72,Indent!$A:$A,Centers!$A$6),SUMIFS(Indent!$E:$E,Indent!$C:$C,Waterfall!$C72,Indent!$A:$A,Centers!$A$7),SUMIFS(Indent!$E:$E,Indent!$C:$C,Waterfall!$C72,Indent!$A:$A,Centers!$A$8)),SUMIFS(Indent!$E:$E,Indent!$C:$C,Waterfall!$C72,Indent!$A:$A,$A72))</f>
        <v>27126</v>
      </c>
      <c r="E72" s="4">
        <f>SUMIFS(Purchase!$F:$F,Purchase!$A:$A,Waterfall!$A72,Purchase!$D:$D,Waterfall!$C72,Purchase!$C:$C,Waterfall!E$1)</f>
        <v>0</v>
      </c>
      <c r="F72" s="4">
        <f>SUMIFS(Purchase!$F:$F,Purchase!$A:$A,Waterfall!$A72,Purchase!$D:$D,Waterfall!$C72,Purchase!$C:$C,Waterfall!F$1)</f>
        <v>0</v>
      </c>
      <c r="G72" s="4">
        <f>SUMIFS(Purchase!$F:$F,Purchase!$A:$A,Waterfall!$A72,Purchase!$D:$D,Waterfall!$C72,Purchase!$C:$C,Waterfall!G$1)</f>
        <v>0</v>
      </c>
      <c r="H72" s="4">
        <f>SUMIFS(Purchase!$F:$F,Purchase!$A:$A,Waterfall!$A72,Purchase!$D:$D,Waterfall!$C72,Purchase!$C:$C,Waterfall!H$1)</f>
        <v>0</v>
      </c>
      <c r="I72" s="4">
        <f>SUMIFS(Purchase!$F:$F,Purchase!$A:$A,Waterfall!$A72,Purchase!$D:$D,Waterfall!$C72,Purchase!$C:$C,Waterfall!I$1)</f>
        <v>0</v>
      </c>
      <c r="J72" s="4">
        <f>SUMIFS(Purchase!$F:$F,Purchase!$A:$A,Waterfall!$A72,Purchase!$D:$D,Waterfall!$C72,Purchase!$C:$C,Waterfall!J$1)</f>
        <v>0</v>
      </c>
      <c r="K72" s="4">
        <f>SUMIFS(Purchase!$F:$F,Purchase!$A:$A,Waterfall!$A72,Purchase!$D:$D,Waterfall!$C72,Purchase!$C:$C,Waterfall!K$1)</f>
        <v>0</v>
      </c>
      <c r="L72" s="4">
        <f>SUMIFS(Purchase!$F:$F,Purchase!$A:$A,Waterfall!$A72,Purchase!$D:$D,Waterfall!$C72,Purchase!$C:$C,Waterfall!L$1)</f>
        <v>0</v>
      </c>
      <c r="M72" s="4">
        <f>SUMIFS(Purchase!$F:$F,Purchase!$A:$A,Waterfall!$A72,Purchase!$D:$D,Waterfall!$C72,Purchase!$C:$C,Waterfall!M$1)</f>
        <v>0</v>
      </c>
      <c r="N72" s="4">
        <f>SUMIFS(Purchase!$F:$F,Purchase!$A:$A,Waterfall!$A72,Purchase!$D:$D,Waterfall!$C72,Purchase!$C:$C,Waterfall!N$1)</f>
        <v>0</v>
      </c>
      <c r="O72" s="4">
        <f>SUMIFS(Purchase!$F:$F,Purchase!$A:$A,Waterfall!$A72,Purchase!$D:$D,Waterfall!$C72,Purchase!$C:$C,Waterfall!O$1)</f>
        <v>0</v>
      </c>
      <c r="P72" s="4">
        <f>SUMIFS(Purchase!$F:$F,Purchase!$A:$A,Waterfall!$A72,Purchase!$D:$D,Waterfall!$C72,Purchase!$C:$C,Waterfall!P$1)</f>
        <v>0</v>
      </c>
      <c r="Q72" s="4">
        <f>SUMIFS(Purchase!$F:$F,Purchase!$A:$A,Waterfall!$A72,Purchase!$D:$D,Waterfall!$C72,Purchase!$C:$C,Waterfall!Q$1)</f>
        <v>0</v>
      </c>
      <c r="R72" s="4">
        <f>SUMIFS(Purchase!$F:$F,Purchase!$A:$A,Waterfall!$A72,Purchase!$D:$D,Waterfall!$C72,Purchase!$C:$C,Waterfall!R$1)</f>
        <v>0</v>
      </c>
      <c r="S72" s="4">
        <f>SUMIFS(Purchase!$F:$F,Purchase!$A:$A,Waterfall!$A72,Purchase!$D:$D,Waterfall!$C72,Purchase!$C:$C,Waterfall!S$1)</f>
        <v>0</v>
      </c>
      <c r="T72" s="4">
        <f>SUMIFS(Purchase!$F:$F,Purchase!$A:$A,Waterfall!$A72,Purchase!$D:$D,Waterfall!$C72,Purchase!$C:$C,Waterfall!T$1)</f>
        <v>0</v>
      </c>
      <c r="U72" s="4">
        <f>SUMIFS(Purchase!$F:$F,Purchase!$A:$A,Waterfall!$A72,Purchase!$D:$D,Waterfall!$C72,Purchase!$C:$C,Waterfall!U$1)</f>
        <v>0</v>
      </c>
      <c r="V72" s="4">
        <f>SUMIFS(Purchase!$F:$F,Purchase!$A:$A,Waterfall!$A72,Purchase!$D:$D,Waterfall!$C72,Purchase!$C:$C,Waterfall!V$1)</f>
        <v>0</v>
      </c>
      <c r="W72" s="4">
        <f>SUMIFS(Purchase!$F:$F,Purchase!$A:$A,Waterfall!$A72,Purchase!$D:$D,Waterfall!$C72,Purchase!$C:$C,Waterfall!W$1)</f>
        <v>0</v>
      </c>
      <c r="X72" s="4">
        <f>SUMIFS(Purchase!$F:$F,Purchase!$A:$A,Waterfall!$A72,Purchase!$D:$D,Waterfall!$C72,Purchase!$C:$C,Waterfall!X$1)</f>
        <v>0</v>
      </c>
      <c r="Y72" s="4">
        <f>SUMIFS(Purchase!$F:$F,Purchase!$A:$A,Waterfall!$A72,Purchase!$D:$D,Waterfall!$C72,Purchase!$C:$C,Waterfall!Y$1)</f>
        <v>0</v>
      </c>
      <c r="Z72" s="4">
        <f>SUMIFS(Purchase!$F:$F,Purchase!$A:$A,Waterfall!$A72,Purchase!$D:$D,Waterfall!$C72,Purchase!$C:$C,Waterfall!Z$1)</f>
        <v>0</v>
      </c>
      <c r="AA72" s="4">
        <f>SUMIFS(Purchase!$F:$F,Purchase!$A:$A,Waterfall!$A72,Purchase!$D:$D,Waterfall!$C72,Purchase!$C:$C,Waterfall!AA$1)</f>
        <v>0</v>
      </c>
      <c r="AB72" s="4">
        <f>SUMIFS(Purchase!$F:$F,Purchase!$A:$A,Waterfall!$A72,Purchase!$D:$D,Waterfall!$C72,Purchase!$C:$C,Waterfall!AB$1)</f>
        <v>0</v>
      </c>
      <c r="AC72" s="4">
        <f>SUMIFS(Purchase!$F:$F,Purchase!$A:$A,Waterfall!$A72,Purchase!$D:$D,Waterfall!$C72,Purchase!$C:$C,Waterfall!AC$1)</f>
        <v>0</v>
      </c>
      <c r="AD72" s="4">
        <f>SUMIFS(Purchase!$F:$F,Purchase!$A:$A,Waterfall!$A72,Purchase!$D:$D,Waterfall!$C72,Purchase!$C:$C,Waterfall!AD$1)</f>
        <v>0</v>
      </c>
      <c r="AE72" s="4">
        <f>SUMIFS(Purchase!$F:$F,Purchase!$A:$A,Waterfall!$A72,Purchase!$D:$D,Waterfall!$C72,Purchase!$C:$C,Waterfall!AE$1)</f>
        <v>0</v>
      </c>
      <c r="AF72" s="4">
        <f>SUMIFS(Purchase!$F:$F,Purchase!$A:$A,Waterfall!$A72,Purchase!$D:$D,Waterfall!$C72,Purchase!$C:$C,Waterfall!AF$1)</f>
        <v>0</v>
      </c>
      <c r="AG72" s="4">
        <f>SUMIFS(Purchase!$F:$F,Purchase!$A:$A,Waterfall!$A72,Purchase!$D:$D,Waterfall!$C72,Purchase!$C:$C,Waterfall!AG$1)</f>
        <v>0</v>
      </c>
      <c r="AH72" s="4">
        <f>SUMIFS(Purchase!$F:$F,Purchase!$A:$A,Waterfall!$A72,Purchase!$D:$D,Waterfall!$C72,Purchase!$C:$C,Waterfall!AH$1)</f>
        <v>0</v>
      </c>
      <c r="AI72" s="4">
        <f>SUMIFS(Purchase!$F:$F,Purchase!$A:$A,Waterfall!$A72,Purchase!$D:$D,Waterfall!$C72,Purchase!$C:$C,Waterfall!AI$1)</f>
        <v>0</v>
      </c>
      <c r="AJ72" s="4">
        <f>SUMIFS(Purchase!$F:$F,Purchase!$A:$A,Waterfall!$A72,Purchase!$D:$D,Waterfall!$C72,Purchase!$C:$C,Waterfall!AJ$1)</f>
        <v>0</v>
      </c>
      <c r="AK72" s="4">
        <f>SUMIFS(Purchase!$F:$F,Purchase!$A:$A,Waterfall!$A72,Purchase!$D:$D,Waterfall!$C72,Purchase!$C:$C,Waterfall!AK$1)</f>
        <v>0</v>
      </c>
      <c r="AL72" s="4">
        <f>SUMIFS(Purchase!$F:$F,Purchase!$A:$A,Waterfall!$A72,Purchase!$D:$D,Waterfall!$C72,Purchase!$C:$C,Waterfall!AL$1)</f>
        <v>0</v>
      </c>
      <c r="AM72" s="4">
        <f>SUMIFS(Purchase!$F:$F,Purchase!$A:$A,Waterfall!$A72,Purchase!$D:$D,Waterfall!$C72,Purchase!$C:$C,Waterfall!AM$1)</f>
        <v>0</v>
      </c>
      <c r="AN72" s="4">
        <f>SUMIFS(Purchase!$F:$F,Purchase!$A:$A,Waterfall!$A72,Purchase!$D:$D,Waterfall!$C72,Purchase!$C:$C,Waterfall!AN$1)</f>
        <v>0</v>
      </c>
      <c r="AO72" s="4">
        <f>SUMIFS(Purchase!$F:$F,Purchase!$A:$A,Waterfall!$A72,Purchase!$D:$D,Waterfall!$C72,Purchase!$C:$C,Waterfall!AO$1)</f>
        <v>0</v>
      </c>
      <c r="AP72" s="4">
        <f>SUMIFS(Purchase!$F:$F,Purchase!$A:$A,Waterfall!$A72,Purchase!$D:$D,Waterfall!$C72,Purchase!$C:$C,Waterfall!AP$1)</f>
        <v>0</v>
      </c>
      <c r="AQ72" s="4">
        <f>SUMIFS(Purchase!$F:$F,Purchase!$A:$A,Waterfall!$A72,Purchase!$D:$D,Waterfall!$C72,Purchase!$C:$C,Waterfall!AQ$1)</f>
        <v>0</v>
      </c>
      <c r="AR72" s="4">
        <f>SUMIFS(Purchase!$F:$F,Purchase!$A:$A,Waterfall!$A72,Purchase!$D:$D,Waterfall!$C72,Purchase!$C:$C,Waterfall!AR$1)</f>
        <v>0</v>
      </c>
      <c r="AS72" s="4">
        <f>SUMIFS(Purchase!$F:$F,Purchase!$A:$A,Waterfall!$A72,Purchase!$D:$D,Waterfall!$C72,Purchase!$C:$C,Waterfall!AS$1)</f>
        <v>0</v>
      </c>
      <c r="AT72" s="4">
        <f>SUMIFS(Purchase!$F:$F,Purchase!$A:$A,Waterfall!$A72,Purchase!$D:$D,Waterfall!$C72,Purchase!$C:$C,Waterfall!AT$1)</f>
        <v>0</v>
      </c>
      <c r="AU72" s="4">
        <f>SUMIFS(Purchase!$F:$F,Purchase!$A:$A,Waterfall!$A72,Purchase!$D:$D,Waterfall!$C72,Purchase!$C:$C,Waterfall!AU$1)</f>
        <v>0</v>
      </c>
      <c r="AV72" s="4">
        <f>SUMIFS(Purchase!$F:$F,Purchase!$A:$A,Waterfall!$A72,Purchase!$D:$D,Waterfall!$C72,Purchase!$C:$C,Waterfall!AV$1)</f>
        <v>0</v>
      </c>
      <c r="AW72" s="4">
        <f>SUMIFS(Purchase!$F:$F,Purchase!$A:$A,Waterfall!$A72,Purchase!$D:$D,Waterfall!$C72,Purchase!$C:$C,Waterfall!AW$1)</f>
        <v>0</v>
      </c>
      <c r="AX72" s="4">
        <f>SUMIFS(Purchase!$F:$F,Purchase!$A:$A,Waterfall!$A72,Purchase!$D:$D,Waterfall!$C72,Purchase!$C:$C,Waterfall!AX$1)</f>
        <v>0</v>
      </c>
      <c r="AY72" s="4">
        <f>SUMIFS(Purchase!$F:$F,Purchase!$A:$A,Waterfall!$A72,Purchase!$D:$D,Waterfall!$C72,Purchase!$C:$C,Waterfall!AY$1)</f>
        <v>0</v>
      </c>
      <c r="AZ72" s="4">
        <f>SUMIFS(Purchase!$F:$F,Purchase!$A:$A,Waterfall!$A72,Purchase!$D:$D,Waterfall!$C72,Purchase!$C:$C,Waterfall!AZ$1)</f>
        <v>0</v>
      </c>
      <c r="BA72" s="4">
        <f>SUMIFS(Purchase!$F:$F,Purchase!$A:$A,Waterfall!$A72,Purchase!$D:$D,Waterfall!$C72,Purchase!$C:$C,Waterfall!BA$1)</f>
        <v>0</v>
      </c>
      <c r="BB72" s="4">
        <f>SUMIFS(Purchase!$F:$F,Purchase!$A:$A,Waterfall!$A72,Purchase!$D:$D,Waterfall!$C72,Purchase!$C:$C,Waterfall!BB$1)</f>
        <v>0</v>
      </c>
      <c r="BC72" s="4">
        <f>SUMIFS(Purchase!$F:$F,Purchase!$A:$A,Waterfall!$A72,Purchase!$D:$D,Waterfall!$C72,Purchase!$C:$C,Waterfall!BC$1)</f>
        <v>0</v>
      </c>
      <c r="BD72" s="4">
        <f>SUMIFS(Purchase!$F:$F,Purchase!$A:$A,Waterfall!$A72,Purchase!$D:$D,Waterfall!$C72,Purchase!$C:$C,Waterfall!BD$1)</f>
        <v>0</v>
      </c>
      <c r="BE72" s="4">
        <f>SUMIFS(Purchase!$F:$F,Purchase!$A:$A,Waterfall!$A72,Purchase!$D:$D,Waterfall!$C72,Purchase!$C:$C,Waterfall!BE$1)</f>
        <v>0</v>
      </c>
      <c r="BF72" s="4">
        <f>SUMIFS(Purchase!$F:$F,Purchase!$A:$A,Waterfall!$A72,Purchase!$D:$D,Waterfall!$C72,Purchase!$C:$C,Waterfall!BF$1)</f>
        <v>0</v>
      </c>
      <c r="BG72" s="4">
        <f>SUMIFS(Purchase!$F:$F,Purchase!$A:$A,Waterfall!$A72,Purchase!$D:$D,Waterfall!$C72,Purchase!$C:$C,Waterfall!BG$1)</f>
        <v>0</v>
      </c>
      <c r="BH72" s="4">
        <f>SUMIFS(Purchase!$F:$F,Purchase!$A:$A,Waterfall!$A72,Purchase!$D:$D,Waterfall!$C72,Purchase!$C:$C,Waterfall!BH$1)</f>
        <v>0</v>
      </c>
      <c r="BI72" s="4">
        <f>SUMIFS(Purchase!$F:$F,Purchase!$A:$A,Waterfall!$A72,Purchase!$D:$D,Waterfall!$C72,Purchase!$C:$C,Waterfall!BI$1)</f>
        <v>0</v>
      </c>
      <c r="BJ72" s="4">
        <f>SUMIFS(Purchase!$F:$F,Purchase!$A:$A,Waterfall!$A72,Purchase!$D:$D,Waterfall!$C72,Purchase!$C:$C,Waterfall!BJ$1)</f>
        <v>0</v>
      </c>
      <c r="BK72" s="4">
        <f>SUMIFS(Purchase!$F:$F,Purchase!$A:$A,Waterfall!$A72,Purchase!$D:$D,Waterfall!$C72,Purchase!$C:$C,Waterfall!BK$1)</f>
        <v>0</v>
      </c>
      <c r="BL72" s="4">
        <f>SUMIFS(Purchase!$F:$F,Purchase!$A:$A,Waterfall!$A72,Purchase!$D:$D,Waterfall!$C72,Purchase!$C:$C,Waterfall!BL$1)</f>
        <v>0</v>
      </c>
      <c r="BM72" s="4">
        <f>SUMIFS(Purchase!$F:$F,Purchase!$A:$A,Waterfall!$A72,Purchase!$D:$D,Waterfall!$C72,Purchase!$C:$C,Waterfall!BM$1)</f>
        <v>0</v>
      </c>
      <c r="BN72" s="4">
        <f>SUMIFS(Purchase!$F:$F,Purchase!$A:$A,Waterfall!$A72,Purchase!$D:$D,Waterfall!$C72,Purchase!$C:$C,Waterfall!BN$1)</f>
        <v>0</v>
      </c>
      <c r="BO72" s="4">
        <f>SUMIFS(Purchase!$F:$F,Purchase!$A:$A,Waterfall!$A72,Purchase!$D:$D,Waterfall!$C72,Purchase!$C:$C,Waterfall!BO$1)</f>
        <v>0</v>
      </c>
      <c r="BP72" s="4">
        <f>SUMIFS(Purchase!$F:$F,Purchase!$A:$A,Waterfall!$A72,Purchase!$D:$D,Waterfall!$C72,Purchase!$C:$C,Waterfall!BP$1)</f>
        <v>0</v>
      </c>
      <c r="BQ72" s="4">
        <f>SUMIFS(Purchase!$F:$F,Purchase!$A:$A,Waterfall!$A72,Purchase!$D:$D,Waterfall!$C72,Purchase!$C:$C,Waterfall!BQ$1)</f>
        <v>0</v>
      </c>
      <c r="BR72" s="4">
        <f>SUMIFS(Purchase!$F:$F,Purchase!$A:$A,Waterfall!$A72,Purchase!$D:$D,Waterfall!$C72,Purchase!$C:$C,Waterfall!BR$1)</f>
        <v>0</v>
      </c>
      <c r="BS72" s="4">
        <f>SUMIFS(Purchase!$F:$F,Purchase!$A:$A,Waterfall!$A72,Purchase!$D:$D,Waterfall!$C72,Purchase!$C:$C,Waterfall!BS$1)</f>
        <v>0</v>
      </c>
      <c r="BT72" s="4">
        <f>SUMIFS(Purchase!$F:$F,Purchase!$A:$A,Waterfall!$A72,Purchase!$D:$D,Waterfall!$C72,Purchase!$C:$C,Waterfall!BT$1)</f>
        <v>0</v>
      </c>
      <c r="BU72" s="4">
        <f>SUMIFS(Purchase!$F:$F,Purchase!$A:$A,Waterfall!$A72,Purchase!$D:$D,Waterfall!$C72,Purchase!$C:$C,Waterfall!BU$1)</f>
        <v>122.65</v>
      </c>
      <c r="BV72" s="4">
        <f>SUMIFS(Purchase!$F:$F,Purchase!$A:$A,Waterfall!$A72,Purchase!$D:$D,Waterfall!$C72,Purchase!$C:$C,Waterfall!BV$1)</f>
        <v>11048.48</v>
      </c>
      <c r="BW72" s="4">
        <f>SUMIFS(Purchase!$F:$F,Purchase!$A:$A,Waterfall!$A72,Purchase!$D:$D,Waterfall!$C72,Purchase!$C:$C,Waterfall!BW$1)</f>
        <v>11124.35</v>
      </c>
      <c r="BX72" s="4">
        <f>SUMIFS(Purchase!$F:$F,Purchase!$A:$A,Waterfall!$A72,Purchase!$D:$D,Waterfall!$C72,Purchase!$C:$C,Waterfall!BX$1)</f>
        <v>5224.47</v>
      </c>
      <c r="BY72" s="4">
        <f>SUMIFS(Purchase!$F:$F,Purchase!$A:$A,Waterfall!$A72,Purchase!$D:$D,Waterfall!$C72,Purchase!$C:$C,Waterfall!BY$1)</f>
        <v>2840.65</v>
      </c>
      <c r="BZ72" s="4">
        <f>SUMIFS(Purchase!$F:$F,Purchase!$A:$A,Waterfall!$A72,Purchase!$D:$D,Waterfall!$C72,Purchase!$C:$C,Waterfall!BZ$1)</f>
        <v>0</v>
      </c>
      <c r="CA72" s="4">
        <f>SUMIFS(Purchase!$F:$F,Purchase!$A:$A,Waterfall!$A72,Purchase!$D:$D,Waterfall!$C72,Purchase!$C:$C,Waterfall!CA$1)</f>
        <v>0</v>
      </c>
      <c r="CB72" s="4">
        <f>SUMIFS(Purchase!$F:$F,Purchase!$A:$A,Waterfall!$A72,Purchase!$D:$D,Waterfall!$C72,Purchase!$C:$C,Waterfall!CB$1)</f>
        <v>0</v>
      </c>
      <c r="CC72" s="4">
        <f>SUMIFS(Purchase!$F:$F,Purchase!$A:$A,Waterfall!$A72,Purchase!$D:$D,Waterfall!$C72,Purchase!$C:$C,Waterfall!CC$1)</f>
        <v>0</v>
      </c>
      <c r="CD72" s="4">
        <f>SUMIFS(Purchase!$F:$F,Purchase!$A:$A,Waterfall!$A72,Purchase!$D:$D,Waterfall!$C72,Purchase!$C:$C,Waterfall!CD$1)</f>
        <v>0</v>
      </c>
      <c r="CE72" s="4">
        <f>SUMIFS(Purchase!$F:$F,Purchase!$A:$A,Waterfall!$A72,Purchase!$D:$D,Waterfall!$C72,Purchase!$C:$C,Waterfall!CE$1)</f>
        <v>0</v>
      </c>
      <c r="CF72" s="4">
        <f>SUMIFS(Purchase!$F:$F,Purchase!$A:$A,Waterfall!$A72,Purchase!$D:$D,Waterfall!$C72,Purchase!$C:$C,Waterfall!CF$1)</f>
        <v>0</v>
      </c>
      <c r="CG72" s="4">
        <f>SUMIFS(Purchase!$F:$F,Purchase!$A:$A,Waterfall!$A72,Purchase!$D:$D,Waterfall!$C72,Purchase!$C:$C,Waterfall!CG$1)</f>
        <v>0</v>
      </c>
      <c r="CH72" s="4">
        <f>SUMIFS(Purchase!$F:$F,Purchase!$A:$A,Waterfall!$A72,Purchase!$D:$D,Waterfall!$C72,Purchase!$C:$C,Waterfall!CH$1)</f>
        <v>0</v>
      </c>
      <c r="CI72" s="4">
        <f>SUMIFS(Purchase!$F:$F,Purchase!$A:$A,Waterfall!$A72,Purchase!$D:$D,Waterfall!$C72,Purchase!$C:$C,Waterfall!CI$1)</f>
        <v>0</v>
      </c>
      <c r="CJ72" s="4">
        <f>SUMIFS(Purchase!$F:$F,Purchase!$A:$A,Waterfall!$A72,Purchase!$D:$D,Waterfall!$C72,Purchase!$C:$C,Waterfall!CJ$1)</f>
        <v>0</v>
      </c>
      <c r="CK72" s="4">
        <f>SUMIFS(Purchase!$F:$F,Purchase!$A:$A,Waterfall!$A72,Purchase!$D:$D,Waterfall!$C72,Purchase!$C:$C,Waterfall!CK$1)</f>
        <v>0</v>
      </c>
      <c r="CL72" s="4">
        <f>SUMIFS(Purchase!$F:$F,Purchase!$A:$A,Waterfall!$A72,Purchase!$D:$D,Waterfall!$C72,Purchase!$C:$C,Waterfall!CL$1)</f>
        <v>0</v>
      </c>
      <c r="CM72" s="4">
        <f>SUMIFS(Purchase!$F:$F,Purchase!$A:$A,Waterfall!$A72,Purchase!$D:$D,Waterfall!$C72,Purchase!$C:$C,Waterfall!CM$1)</f>
        <v>0</v>
      </c>
      <c r="CN72" s="4">
        <f>SUMIFS(Purchase!$F:$F,Purchase!$A:$A,Waterfall!$A72,Purchase!$D:$D,Waterfall!$C72,Purchase!$C:$C,Waterfall!CN$1)</f>
        <v>0</v>
      </c>
      <c r="CO72" s="4">
        <f>SUMIFS(Purchase!$F:$F,Purchase!$A:$A,Waterfall!$A72,Purchase!$D:$D,Waterfall!$C72,Purchase!$C:$C,Waterfall!CO$1)</f>
        <v>0</v>
      </c>
      <c r="CP72" s="4">
        <f>SUMIFS(Purchase!$F:$F,Purchase!$A:$A,Waterfall!$A72,Purchase!$D:$D,Waterfall!$C72,Purchase!$C:$C,Waterfall!CP$1)</f>
        <v>0</v>
      </c>
      <c r="CQ72" s="4">
        <f>SUMIFS(Purchase!$F:$F,Purchase!$A:$A,Waterfall!$A72,Purchase!$D:$D,Waterfall!$C72,Purchase!$C:$C,Waterfall!CQ$1)</f>
        <v>0</v>
      </c>
      <c r="CR72" s="4">
        <f>SUMIFS(Purchase!$F:$F,Purchase!$A:$A,Waterfall!$A72,Purchase!$D:$D,Waterfall!$C72,Purchase!$C:$C,Waterfall!CR$1)</f>
        <v>0</v>
      </c>
      <c r="CS72" s="4">
        <f>SUMIFS(Purchase!$F:$F,Purchase!$A:$A,Waterfall!$A72,Purchase!$D:$D,Waterfall!$C72,Purchase!$C:$C,Waterfall!CS$1)</f>
        <v>0</v>
      </c>
      <c r="CT72" s="4">
        <f>SUMIFS(Purchase!$F:$F,Purchase!$A:$A,Waterfall!$A72,Purchase!$D:$D,Waterfall!$C72,Purchase!$C:$C,Waterfall!CT$1)</f>
        <v>0</v>
      </c>
      <c r="CU72" s="4">
        <f>SUMIFS(Purchase!$F:$F,Purchase!$A:$A,Waterfall!$A72,Purchase!$D:$D,Waterfall!$C72,Purchase!$C:$C,Waterfall!CU$1)</f>
        <v>0</v>
      </c>
      <c r="CV72" s="4">
        <f>SUMIFS(Purchase!$F:$F,Purchase!$A:$A,Waterfall!$A72,Purchase!$D:$D,Waterfall!$C72,Purchase!$C:$C,Waterfall!CV$1)</f>
        <v>0</v>
      </c>
      <c r="CW72" s="4">
        <f>SUMIFS(Purchase!$F:$F,Purchase!$A:$A,Waterfall!$A72,Purchase!$D:$D,Waterfall!$C72,Purchase!$C:$C,Waterfall!CW$1)</f>
        <v>0</v>
      </c>
      <c r="CX72" s="4">
        <f>SUMIFS(Purchase!$F:$F,Purchase!$A:$A,Waterfall!$A72,Purchase!$D:$D,Waterfall!$C72,Purchase!$C:$C,Waterfall!CX$1)</f>
        <v>0</v>
      </c>
      <c r="CY72" s="4">
        <f>SUMIFS(Purchase!$F:$F,Purchase!$A:$A,Waterfall!$A72,Purchase!$D:$D,Waterfall!$C72,Purchase!$C:$C,Waterfall!CY$1)</f>
        <v>0</v>
      </c>
      <c r="CZ72" s="4">
        <f>SUMIFS(Purchase!$F:$F,Purchase!$A:$A,Waterfall!$A72,Purchase!$D:$D,Waterfall!$C72,Purchase!$C:$C,Waterfall!CZ$1)</f>
        <v>0</v>
      </c>
      <c r="DA72" s="4">
        <f>SUMIFS(Purchase!$F:$F,Purchase!$A:$A,Waterfall!$A72,Purchase!$D:$D,Waterfall!$C72,Purchase!$C:$C,Waterfall!DA$1)</f>
        <v>0</v>
      </c>
      <c r="DB72" s="4">
        <f>SUMIFS(Purchase!$F:$F,Purchase!$A:$A,Waterfall!$A72,Purchase!$D:$D,Waterfall!$C72,Purchase!$C:$C,Waterfall!DB$1)</f>
        <v>0</v>
      </c>
      <c r="DC72" s="4">
        <f>SUMIFS(Purchase!$F:$F,Purchase!$A:$A,Waterfall!$A72,Purchase!$D:$D,Waterfall!$C72,Purchase!$C:$C,Waterfall!DC$1)</f>
        <v>0</v>
      </c>
      <c r="DD72" s="4">
        <f>SUMIFS(Purchase!$F:$F,Purchase!$A:$A,Waterfall!$A72,Purchase!$D:$D,Waterfall!$C72,Purchase!$C:$C,Waterfall!DD$1)</f>
        <v>0</v>
      </c>
      <c r="DE72" s="4">
        <f>SUMIFS(Purchase!$F:$F,Purchase!$A:$A,Waterfall!$A72,Purchase!$D:$D,Waterfall!$C72,Purchase!$C:$C,Waterfall!DE$1)</f>
        <v>0</v>
      </c>
      <c r="DF72" s="4">
        <f>SUMIFS(Purchase!$F:$F,Purchase!$A:$A,Waterfall!$A72,Purchase!$D:$D,Waterfall!$C72,Purchase!$C:$C,Waterfall!DF$1)</f>
        <v>0</v>
      </c>
      <c r="DG72" s="4">
        <f>SUMIFS(Purchase!$F:$F,Purchase!$A:$A,Waterfall!$A72,Purchase!$D:$D,Waterfall!$C72,Purchase!$C:$C,Waterfall!DG$1)</f>
        <v>0</v>
      </c>
      <c r="DH72" s="4">
        <f>SUMIFS(Purchase!$F:$F,Purchase!$A:$A,Waterfall!$A72,Purchase!$D:$D,Waterfall!$C72,Purchase!$C:$C,Waterfall!DH$1)</f>
        <v>0</v>
      </c>
      <c r="DI72" s="4">
        <f>SUMIFS(Purchase!$F:$F,Purchase!$A:$A,Waterfall!$A72,Purchase!$D:$D,Waterfall!$C72,Purchase!$C:$C,Waterfall!DI$1)</f>
        <v>0</v>
      </c>
      <c r="DJ72" s="4">
        <f>SUMIFS(Purchase!$F:$F,Purchase!$A:$A,Waterfall!$A72,Purchase!$D:$D,Waterfall!$C72,Purchase!$C:$C,Waterfall!DJ$1)</f>
        <v>0</v>
      </c>
      <c r="DK72" s="4">
        <f>SUMIFS(Purchase!$F:$F,Purchase!$A:$A,Waterfall!$A72,Purchase!$D:$D,Waterfall!$C72,Purchase!$C:$C,Waterfall!DK$1)</f>
        <v>0</v>
      </c>
      <c r="DL72" s="4">
        <f>SUMIFS(Purchase!$F:$F,Purchase!$A:$A,Waterfall!$A72,Purchase!$D:$D,Waterfall!$C72,Purchase!$C:$C,Waterfall!DL$1)</f>
        <v>0</v>
      </c>
      <c r="DM72" s="4">
        <f>SUMIFS(Purchase!$F:$F,Purchase!$A:$A,Waterfall!$A72,Purchase!$D:$D,Waterfall!$C72,Purchase!$C:$C,Waterfall!DM$1)</f>
        <v>0</v>
      </c>
      <c r="DN72" s="4">
        <f>SUMIFS(Purchase!$F:$F,Purchase!$A:$A,Waterfall!$A72,Purchase!$D:$D,Waterfall!$C72,Purchase!$C:$C,Waterfall!DN$1)</f>
        <v>0</v>
      </c>
      <c r="DO72" s="4">
        <f>SUMIFS(Purchase!$F:$F,Purchase!$A:$A,Waterfall!$A72,Purchase!$D:$D,Waterfall!$C72,Purchase!$C:$C,Waterfall!DO$1)</f>
        <v>0</v>
      </c>
      <c r="DP72" s="4">
        <f>SUMIFS(Purchase!$F:$F,Purchase!$A:$A,Waterfall!$A72,Purchase!$D:$D,Waterfall!$C72,Purchase!$C:$C,Waterfall!DP$1)</f>
        <v>0</v>
      </c>
      <c r="DQ72" s="4">
        <f>SUMIFS(Purchase!$F:$F,Purchase!$A:$A,Waterfall!$A72,Purchase!$D:$D,Waterfall!$C72,Purchase!$C:$C,Waterfall!DQ$1)</f>
        <v>0</v>
      </c>
      <c r="DR72" s="4">
        <f>SUMIFS(Purchase!$F:$F,Purchase!$A:$A,Waterfall!$A72,Purchase!$D:$D,Waterfall!$C72,Purchase!$C:$C,Waterfall!DR$1)</f>
        <v>0</v>
      </c>
      <c r="DS72" s="4">
        <f>SUMIFS(Purchase!$F:$F,Purchase!$A:$A,Waterfall!$A72,Purchase!$D:$D,Waterfall!$C72,Purchase!$C:$C,Waterfall!DS$1)</f>
        <v>0</v>
      </c>
      <c r="DT72" s="4">
        <f>SUMIFS(Purchase!$F:$F,Purchase!$A:$A,Waterfall!$A72,Purchase!$D:$D,Waterfall!$C72,Purchase!$C:$C,Waterfall!DT$1)</f>
        <v>0</v>
      </c>
      <c r="DU72" s="4">
        <f>SUMIFS(Purchase!$F:$F,Purchase!$A:$A,Waterfall!$A72,Purchase!$D:$D,Waterfall!$C72,Purchase!$C:$C,Waterfall!DU$1)</f>
        <v>0</v>
      </c>
      <c r="DV72" s="4">
        <f>SUMIFS(Purchase!$F:$F,Purchase!$A:$A,Waterfall!$A72,Purchase!$D:$D,Waterfall!$C72,Purchase!$C:$C,Waterfall!DV$1)</f>
        <v>0</v>
      </c>
      <c r="DW72" s="4">
        <f>SUMIFS(Purchase!$F:$F,Purchase!$A:$A,Waterfall!$A72,Purchase!$D:$D,Waterfall!$C72,Purchase!$C:$C,Waterfall!DW$1)</f>
        <v>0</v>
      </c>
      <c r="DX72" s="4">
        <f>SUMIFS(Purchase!$F:$F,Purchase!$A:$A,Waterfall!$A72,Purchase!$D:$D,Waterfall!$C72,Purchase!$C:$C,Waterfall!DX$1)</f>
        <v>0</v>
      </c>
      <c r="DY72" s="4">
        <f>SUMIFS(Purchase!$F:$F,Purchase!$A:$A,Waterfall!$A72,Purchase!$D:$D,Waterfall!$C72,Purchase!$C:$C,Waterfall!DY$1)</f>
        <v>0</v>
      </c>
      <c r="DZ72" s="4">
        <f>SUMIFS(Purchase!$F:$F,Purchase!$A:$A,Waterfall!$A72,Purchase!$D:$D,Waterfall!$C72,Purchase!$C:$C,Waterfall!DZ$1)</f>
        <v>0</v>
      </c>
      <c r="EA72" s="4">
        <f>SUMIFS(Purchase!$F:$F,Purchase!$A:$A,Waterfall!$A72,Purchase!$D:$D,Waterfall!$C72,Purchase!$C:$C,Waterfall!EA$1)</f>
        <v>0</v>
      </c>
      <c r="EB72" s="4">
        <f>SUMIFS(Purchase!$F:$F,Purchase!$A:$A,Waterfall!$A72,Purchase!$D:$D,Waterfall!$C72,Purchase!$C:$C,Waterfall!EB$1)</f>
        <v>0</v>
      </c>
      <c r="EC72" s="4">
        <f>SUMIFS(Purchase!$F:$F,Purchase!$A:$A,Waterfall!$A72,Purchase!$D:$D,Waterfall!$C72,Purchase!$C:$C,Waterfall!EC$1)</f>
        <v>0</v>
      </c>
      <c r="ED72" s="4">
        <f>SUMIFS(Purchase!$F:$F,Purchase!$A:$A,Waterfall!$A72,Purchase!$D:$D,Waterfall!$C72,Purchase!$C:$C,Waterfall!ED$1)</f>
        <v>0</v>
      </c>
      <c r="EE72" s="4">
        <f>SUMIFS(Purchase!$F:$F,Purchase!$A:$A,Waterfall!$A72,Purchase!$D:$D,Waterfall!$C72,Purchase!$C:$C,Waterfall!EE$1)</f>
        <v>0</v>
      </c>
      <c r="EF72" s="4">
        <f>SUMIFS(Purchase!$F:$F,Purchase!$A:$A,Waterfall!$A72,Purchase!$D:$D,Waterfall!$C72,Purchase!$C:$C,Waterfall!EF$1)</f>
        <v>0</v>
      </c>
      <c r="EG72" s="4">
        <f>SUMIFS(Purchase!$F:$F,Purchase!$A:$A,Waterfall!$A72,Purchase!$D:$D,Waterfall!$C72,Purchase!$C:$C,Waterfall!EG$1)</f>
        <v>0</v>
      </c>
      <c r="EH72" s="4">
        <f>SUMIFS(Purchase!$F:$F,Purchase!$A:$A,Waterfall!$A72,Purchase!$D:$D,Waterfall!$C72,Purchase!$C:$C,Waterfall!EH$1)</f>
        <v>0</v>
      </c>
      <c r="EI72" s="4">
        <f>SUMIFS(Purchase!$F:$F,Purchase!$A:$A,Waterfall!$A72,Purchase!$D:$D,Waterfall!$C72,Purchase!$C:$C,Waterfall!EI$1)</f>
        <v>0</v>
      </c>
      <c r="EJ72" s="4">
        <f>SUMIFS(Purchase!$F:$F,Purchase!$A:$A,Waterfall!$A72,Purchase!$D:$D,Waterfall!$C72,Purchase!$C:$C,Waterfall!EJ$1)</f>
        <v>0</v>
      </c>
      <c r="EK72" s="4">
        <f>SUMIFS(Purchase!$F:$F,Purchase!$A:$A,Waterfall!$A72,Purchase!$D:$D,Waterfall!$C72,Purchase!$C:$C,Waterfall!EK$1)</f>
        <v>0</v>
      </c>
      <c r="EL72" s="4">
        <f>SUMIFS(Purchase!$F:$F,Purchase!$A:$A,Waterfall!$A72,Purchase!$D:$D,Waterfall!$C72,Purchase!$C:$C,Waterfall!EL$1)</f>
        <v>0</v>
      </c>
      <c r="EM72" s="4">
        <f>SUMIFS(Purchase!$F:$F,Purchase!$A:$A,Waterfall!$A72,Purchase!$D:$D,Waterfall!$C72,Purchase!$C:$C,Waterfall!EM$1)</f>
        <v>0</v>
      </c>
      <c r="EN72" s="4">
        <f>SUMIFS(Purchase!$F:$F,Purchase!$A:$A,Waterfall!$A72,Purchase!$D:$D,Waterfall!$C72,Purchase!$C:$C,Waterfall!EN$1)</f>
        <v>0</v>
      </c>
      <c r="EO72" s="4">
        <f>SUMIFS(Purchase!$F:$F,Purchase!$A:$A,Waterfall!$A72,Purchase!$D:$D,Waterfall!$C72,Purchase!$C:$C,Waterfall!EO$1)</f>
        <v>0</v>
      </c>
      <c r="EP72" s="4">
        <f>SUMIFS(Purchase!$F:$F,Purchase!$A:$A,Waterfall!$A72,Purchase!$D:$D,Waterfall!$C72,Purchase!$C:$C,Waterfall!EP$1)</f>
        <v>0</v>
      </c>
      <c r="EQ72" s="4">
        <f>SUMIFS(Purchase!$F:$F,Purchase!$A:$A,Waterfall!$A72,Purchase!$D:$D,Waterfall!$C72,Purchase!$C:$C,Waterfall!EQ$1)</f>
        <v>0</v>
      </c>
      <c r="ER72" s="4">
        <f>SUMIFS(Purchase!$F:$F,Purchase!$A:$A,Waterfall!$A72,Purchase!$D:$D,Waterfall!$C72,Purchase!$C:$C,Waterfall!ER$1)</f>
        <v>0</v>
      </c>
      <c r="ES72" s="4">
        <f>SUMIFS(Purchase!$F:$F,Purchase!$A:$A,Waterfall!$A72,Purchase!$D:$D,Waterfall!$C72,Purchase!$C:$C,Waterfall!ES$1)</f>
        <v>0</v>
      </c>
      <c r="ET72" s="4">
        <f>SUMIFS(Purchase!$F:$F,Purchase!$A:$A,Waterfall!$A72,Purchase!$D:$D,Waterfall!$C72,Purchase!$C:$C,Waterfall!ET$1)</f>
        <v>0</v>
      </c>
      <c r="EU72" s="4">
        <f>SUMIFS(Purchase!$F:$F,Purchase!$A:$A,Waterfall!$A72,Purchase!$D:$D,Waterfall!$C72,Purchase!$C:$C,Waterfall!EU$1)</f>
        <v>0</v>
      </c>
      <c r="EV72" s="4">
        <f>SUMIFS(Purchase!$F:$F,Purchase!$A:$A,Waterfall!$A72,Purchase!$D:$D,Waterfall!$C72,Purchase!$C:$C,Waterfall!EV$1)</f>
        <v>0</v>
      </c>
      <c r="EW72" s="4">
        <f>SUMIFS(Purchase!$F:$F,Purchase!$A:$A,Waterfall!$A72,Purchase!$D:$D,Waterfall!$C72,Purchase!$C:$C,Waterfall!EW$1)</f>
        <v>0</v>
      </c>
      <c r="EX72" s="4">
        <f>SUMIFS(Purchase!$F:$F,Purchase!$A:$A,Waterfall!$A72,Purchase!$D:$D,Waterfall!$C72,Purchase!$C:$C,Waterfall!EX$1)</f>
        <v>0</v>
      </c>
      <c r="EY72" s="4">
        <f>SUMIFS(Purchase!$F:$F,Purchase!$A:$A,Waterfall!$A72,Purchase!$D:$D,Waterfall!$C72,Purchase!$C:$C,Waterfall!EY$1)</f>
        <v>0</v>
      </c>
      <c r="EZ72" s="4">
        <f>SUMIFS(Purchase!$F:$F,Purchase!$A:$A,Waterfall!$A72,Purchase!$D:$D,Waterfall!$C72,Purchase!$C:$C,Waterfall!EZ$1)</f>
        <v>0</v>
      </c>
      <c r="FA72" s="4">
        <f>SUMIFS(Purchase!$F:$F,Purchase!$A:$A,Waterfall!$A72,Purchase!$D:$D,Waterfall!$C72,Purchase!$C:$C,Waterfall!FA$1)</f>
        <v>0</v>
      </c>
      <c r="FB72" s="4">
        <f>SUMIFS(Purchase!$F:$F,Purchase!$A:$A,Waterfall!$A72,Purchase!$D:$D,Waterfall!$C72,Purchase!$C:$C,Waterfall!FB$1)</f>
        <v>0</v>
      </c>
      <c r="FC72" s="4">
        <f>SUMIFS(Purchase!$F:$F,Purchase!$A:$A,Waterfall!$A72,Purchase!$D:$D,Waterfall!$C72,Purchase!$C:$C,Waterfall!FC$1)</f>
        <v>0</v>
      </c>
      <c r="FD72" s="4">
        <f>SUMIFS(Purchase!$F:$F,Purchase!$A:$A,Waterfall!$A72,Purchase!$D:$D,Waterfall!$C72,Purchase!$C:$C,Waterfall!FD$1)</f>
        <v>0</v>
      </c>
      <c r="FE72" s="4">
        <f>SUMIFS(Purchase!$F:$F,Purchase!$A:$A,Waterfall!$A72,Purchase!$D:$D,Waterfall!$C72,Purchase!$C:$C,Waterfall!FE$1)</f>
        <v>0</v>
      </c>
      <c r="FF72" s="4">
        <f>SUMIFS(Purchase!$F:$F,Purchase!$A:$A,Waterfall!$A72,Purchase!$D:$D,Waterfall!$C72,Purchase!$C:$C,Waterfall!FF$1)</f>
        <v>0</v>
      </c>
      <c r="FG72" s="4">
        <f>SUMIFS(Purchase!$F:$F,Purchase!$A:$A,Waterfall!$A72,Purchase!$D:$D,Waterfall!$C72,Purchase!$C:$C,Waterfall!FG$1)</f>
        <v>0</v>
      </c>
      <c r="FH72" s="4">
        <f>SUMIFS(Purchase!$F:$F,Purchase!$A:$A,Waterfall!$A72,Purchase!$D:$D,Waterfall!$C72,Purchase!$C:$C,Waterfall!FH$1)</f>
        <v>0</v>
      </c>
      <c r="FI72" s="4">
        <f>SUMIFS(Purchase!$F:$F,Purchase!$A:$A,Waterfall!$A72,Purchase!$D:$D,Waterfall!$C72,Purchase!$C:$C,Waterfall!FI$1)</f>
        <v>0</v>
      </c>
      <c r="FJ72" s="4">
        <f>SUMIFS(Purchase!$F:$F,Purchase!$A:$A,Waterfall!$A72,Purchase!$D:$D,Waterfall!$C72,Purchase!$C:$C,Waterfall!FJ$1)</f>
        <v>0</v>
      </c>
      <c r="FK72" s="4">
        <f>SUMIFS(Purchase!$F:$F,Purchase!$A:$A,Waterfall!$A72,Purchase!$D:$D,Waterfall!$C72,Purchase!$C:$C,Waterfall!FK$1)</f>
        <v>0</v>
      </c>
      <c r="FL72" s="4">
        <f>SUMIFS(Purchase!$F:$F,Purchase!$A:$A,Waterfall!$A72,Purchase!$D:$D,Waterfall!$C72,Purchase!$C:$C,Waterfall!FL$1)</f>
        <v>0</v>
      </c>
      <c r="FM72" s="4">
        <f>SUMIFS(Purchase!$F:$F,Purchase!$A:$A,Waterfall!$A72,Purchase!$D:$D,Waterfall!$C72,Purchase!$C:$C,Waterfall!FM$1)</f>
        <v>0</v>
      </c>
      <c r="FN72" s="4">
        <f>SUMIFS(Purchase!$F:$F,Purchase!$A:$A,Waterfall!$A72,Purchase!$D:$D,Waterfall!$C72,Purchase!$C:$C,Waterfall!FN$1)</f>
        <v>0</v>
      </c>
      <c r="FO72" s="4">
        <f>SUMIFS(Purchase!$F:$F,Purchase!$A:$A,Waterfall!$A72,Purchase!$D:$D,Waterfall!$C72,Purchase!$C:$C,Waterfall!FO$1)</f>
        <v>0</v>
      </c>
      <c r="FP72" s="4">
        <f>SUMIFS(Purchase!$F:$F,Purchase!$A:$A,Waterfall!$A72,Purchase!$D:$D,Waterfall!$C72,Purchase!$C:$C,Waterfall!FP$1)</f>
        <v>0</v>
      </c>
      <c r="FQ72" s="4">
        <f>SUMIFS(Purchase!$F:$F,Purchase!$A:$A,Waterfall!$A72,Purchase!$D:$D,Waterfall!$C72,Purchase!$C:$C,Waterfall!FQ$1)</f>
        <v>0</v>
      </c>
      <c r="FR72" s="4">
        <f>SUMIFS(Purchase!$F:$F,Purchase!$A:$A,Waterfall!$A72,Purchase!$D:$D,Waterfall!$C72,Purchase!$C:$C,Waterfall!FR$1)</f>
        <v>0</v>
      </c>
      <c r="FS72" s="4">
        <f>SUMIFS(Purchase!$F:$F,Purchase!$A:$A,Waterfall!$A72,Purchase!$D:$D,Waterfall!$C72,Purchase!$C:$C,Waterfall!FS$1)</f>
        <v>0</v>
      </c>
      <c r="FT72" s="4">
        <f>SUMIFS(Purchase!$F:$F,Purchase!$A:$A,Waterfall!$A72,Purchase!$D:$D,Waterfall!$C72,Purchase!$C:$C,Waterfall!FT$1)</f>
        <v>0</v>
      </c>
      <c r="FU72" s="4">
        <f>SUMIFS(Purchase!$F:$F,Purchase!$A:$A,Waterfall!$A72,Purchase!$D:$D,Waterfall!$C72,Purchase!$C:$C,Waterfall!FU$1)</f>
        <v>0</v>
      </c>
      <c r="FV72" s="4">
        <f>SUMIFS(Purchase!$F:$F,Purchase!$A:$A,Waterfall!$A72,Purchase!$D:$D,Waterfall!$C72,Purchase!$C:$C,Waterfall!FV$1)</f>
        <v>0</v>
      </c>
      <c r="FW72" s="4">
        <f>SUMIFS(Purchase!$F:$F,Purchase!$A:$A,Waterfall!$A72,Purchase!$D:$D,Waterfall!$C72,Purchase!$C:$C,Waterfall!FW$1)</f>
        <v>0</v>
      </c>
      <c r="FX72" s="4">
        <f>SUMIFS(Purchase!$F:$F,Purchase!$A:$A,Waterfall!$A72,Purchase!$D:$D,Waterfall!$C72,Purchase!$C:$C,Waterfall!FX$1)</f>
        <v>0</v>
      </c>
      <c r="FY72" s="4">
        <f>SUMIFS(Purchase!$F:$F,Purchase!$A:$A,Waterfall!$A72,Purchase!$D:$D,Waterfall!$C72,Purchase!$C:$C,Waterfall!FY$1)</f>
        <v>0</v>
      </c>
      <c r="FZ72" s="4">
        <f>SUMIFS(Purchase!$F:$F,Purchase!$A:$A,Waterfall!$A72,Purchase!$D:$D,Waterfall!$C72,Purchase!$C:$C,Waterfall!FZ$1)</f>
        <v>0</v>
      </c>
      <c r="GA72" s="4">
        <f>SUMIFS(Purchase!$F:$F,Purchase!$A:$A,Waterfall!$A72,Purchase!$D:$D,Waterfall!$C72,Purchase!$C:$C,Waterfall!GA$1)</f>
        <v>0</v>
      </c>
      <c r="GB72" s="4">
        <f>SUMIFS(Purchase!$F:$F,Purchase!$A:$A,Waterfall!$A72,Purchase!$D:$D,Waterfall!$C72,Purchase!$C:$C,Waterfall!GB$1)</f>
        <v>0</v>
      </c>
      <c r="GC72" s="4">
        <f>SUMIFS(Purchase!$F:$F,Purchase!$A:$A,Waterfall!$A72,Purchase!$D:$D,Waterfall!$C72,Purchase!$C:$C,Waterfall!GC$1)</f>
        <v>0</v>
      </c>
      <c r="GD72" s="4">
        <f>SUMIFS(Purchase!$F:$F,Purchase!$A:$A,Waterfall!$A72,Purchase!$D:$D,Waterfall!$C72,Purchase!$C:$C,Waterfall!GD$1)</f>
        <v>0</v>
      </c>
      <c r="GE72" s="4">
        <f>SUMIFS(Purchase!$F:$F,Purchase!$A:$A,Waterfall!$A72,Purchase!$D:$D,Waterfall!$C72,Purchase!$C:$C,Waterfall!GE$1)</f>
        <v>0</v>
      </c>
      <c r="GF72" s="4">
        <f>SUMIFS(Purchase!$F:$F,Purchase!$A:$A,Waterfall!$A72,Purchase!$D:$D,Waterfall!$C72,Purchase!$C:$C,Waterfall!GF$1)</f>
        <v>0</v>
      </c>
      <c r="GG72" s="4">
        <f>SUMIFS(Purchase!$F:$F,Purchase!$A:$A,Waterfall!$A72,Purchase!$D:$D,Waterfall!$C72,Purchase!$C:$C,Waterfall!GG$1)</f>
        <v>0</v>
      </c>
      <c r="GH72" s="4">
        <f>SUMIFS(Purchase!$F:$F,Purchase!$A:$A,Waterfall!$A72,Purchase!$D:$D,Waterfall!$C72,Purchase!$C:$C,Waterfall!GH$1)</f>
        <v>0</v>
      </c>
      <c r="GI72" s="4">
        <f>SUMIFS(Purchase!$F:$F,Purchase!$A:$A,Waterfall!$A72,Purchase!$D:$D,Waterfall!$C72,Purchase!$C:$C,Waterfall!GI$1)</f>
        <v>0</v>
      </c>
    </row>
    <row r="73" spans="1:191" x14ac:dyDescent="0.35">
      <c r="A73" s="8">
        <f t="shared" si="4"/>
        <v>1</v>
      </c>
      <c r="B73" s="2" t="str">
        <f>VLOOKUP($A73,Centers!$B$1:$C$120,2,)</f>
        <v>GATE</v>
      </c>
      <c r="C73" s="3">
        <v>44950</v>
      </c>
      <c r="D73" s="4">
        <f>IF($A73=1,SUM(SUMIFS(Indent!$E:$E,Indent!$C:$C,Waterfall!$C73,Indent!$A:$A,Centers!$A$2),SUMIFS(Indent!$E:$E,Indent!$C:$C,Waterfall!$C73,Indent!$A:$A,Centers!$A$3),SUMIFS(Indent!$E:$E,Indent!$C:$C,Waterfall!$C73,Indent!$A:$A,Centers!$A$4),SUMIFS(Indent!$E:$E,Indent!$C:$C,Waterfall!$C73,Indent!$A:$A,Centers!$A$5),SUMIFS(Indent!$E:$E,Indent!$C:$C,Waterfall!$C73,Indent!$A:$A,Centers!$A$6),SUMIFS(Indent!$E:$E,Indent!$C:$C,Waterfall!$C73,Indent!$A:$A,Centers!$A$7),SUMIFS(Indent!$E:$E,Indent!$C:$C,Waterfall!$C73,Indent!$A:$A,Centers!$A$8)),SUMIFS(Indent!$E:$E,Indent!$C:$C,Waterfall!$C73,Indent!$A:$A,$A73))</f>
        <v>32553</v>
      </c>
      <c r="E73" s="4">
        <f>SUMIFS(Purchase!$F:$F,Purchase!$A:$A,Waterfall!$A73,Purchase!$D:$D,Waterfall!$C73,Purchase!$C:$C,Waterfall!E$1)</f>
        <v>0</v>
      </c>
      <c r="F73" s="4">
        <f>SUMIFS(Purchase!$F:$F,Purchase!$A:$A,Waterfall!$A73,Purchase!$D:$D,Waterfall!$C73,Purchase!$C:$C,Waterfall!F$1)</f>
        <v>0</v>
      </c>
      <c r="G73" s="4">
        <f>SUMIFS(Purchase!$F:$F,Purchase!$A:$A,Waterfall!$A73,Purchase!$D:$D,Waterfall!$C73,Purchase!$C:$C,Waterfall!G$1)</f>
        <v>0</v>
      </c>
      <c r="H73" s="4">
        <f>SUMIFS(Purchase!$F:$F,Purchase!$A:$A,Waterfall!$A73,Purchase!$D:$D,Waterfall!$C73,Purchase!$C:$C,Waterfall!H$1)</f>
        <v>0</v>
      </c>
      <c r="I73" s="4">
        <f>SUMIFS(Purchase!$F:$F,Purchase!$A:$A,Waterfall!$A73,Purchase!$D:$D,Waterfall!$C73,Purchase!$C:$C,Waterfall!I$1)</f>
        <v>0</v>
      </c>
      <c r="J73" s="4">
        <f>SUMIFS(Purchase!$F:$F,Purchase!$A:$A,Waterfall!$A73,Purchase!$D:$D,Waterfall!$C73,Purchase!$C:$C,Waterfall!J$1)</f>
        <v>0</v>
      </c>
      <c r="K73" s="4">
        <f>SUMIFS(Purchase!$F:$F,Purchase!$A:$A,Waterfall!$A73,Purchase!$D:$D,Waterfall!$C73,Purchase!$C:$C,Waterfall!K$1)</f>
        <v>0</v>
      </c>
      <c r="L73" s="4">
        <f>SUMIFS(Purchase!$F:$F,Purchase!$A:$A,Waterfall!$A73,Purchase!$D:$D,Waterfall!$C73,Purchase!$C:$C,Waterfall!L$1)</f>
        <v>0</v>
      </c>
      <c r="M73" s="4">
        <f>SUMIFS(Purchase!$F:$F,Purchase!$A:$A,Waterfall!$A73,Purchase!$D:$D,Waterfall!$C73,Purchase!$C:$C,Waterfall!M$1)</f>
        <v>0</v>
      </c>
      <c r="N73" s="4">
        <f>SUMIFS(Purchase!$F:$F,Purchase!$A:$A,Waterfall!$A73,Purchase!$D:$D,Waterfall!$C73,Purchase!$C:$C,Waterfall!N$1)</f>
        <v>0</v>
      </c>
      <c r="O73" s="4">
        <f>SUMIFS(Purchase!$F:$F,Purchase!$A:$A,Waterfall!$A73,Purchase!$D:$D,Waterfall!$C73,Purchase!$C:$C,Waterfall!O$1)</f>
        <v>0</v>
      </c>
      <c r="P73" s="4">
        <f>SUMIFS(Purchase!$F:$F,Purchase!$A:$A,Waterfall!$A73,Purchase!$D:$D,Waterfall!$C73,Purchase!$C:$C,Waterfall!P$1)</f>
        <v>0</v>
      </c>
      <c r="Q73" s="4">
        <f>SUMIFS(Purchase!$F:$F,Purchase!$A:$A,Waterfall!$A73,Purchase!$D:$D,Waterfall!$C73,Purchase!$C:$C,Waterfall!Q$1)</f>
        <v>0</v>
      </c>
      <c r="R73" s="4">
        <f>SUMIFS(Purchase!$F:$F,Purchase!$A:$A,Waterfall!$A73,Purchase!$D:$D,Waterfall!$C73,Purchase!$C:$C,Waterfall!R$1)</f>
        <v>0</v>
      </c>
      <c r="S73" s="4">
        <f>SUMIFS(Purchase!$F:$F,Purchase!$A:$A,Waterfall!$A73,Purchase!$D:$D,Waterfall!$C73,Purchase!$C:$C,Waterfall!S$1)</f>
        <v>0</v>
      </c>
      <c r="T73" s="4">
        <f>SUMIFS(Purchase!$F:$F,Purchase!$A:$A,Waterfall!$A73,Purchase!$D:$D,Waterfall!$C73,Purchase!$C:$C,Waterfall!T$1)</f>
        <v>0</v>
      </c>
      <c r="U73" s="4">
        <f>SUMIFS(Purchase!$F:$F,Purchase!$A:$A,Waterfall!$A73,Purchase!$D:$D,Waterfall!$C73,Purchase!$C:$C,Waterfall!U$1)</f>
        <v>0</v>
      </c>
      <c r="V73" s="4">
        <f>SUMIFS(Purchase!$F:$F,Purchase!$A:$A,Waterfall!$A73,Purchase!$D:$D,Waterfall!$C73,Purchase!$C:$C,Waterfall!V$1)</f>
        <v>0</v>
      </c>
      <c r="W73" s="4">
        <f>SUMIFS(Purchase!$F:$F,Purchase!$A:$A,Waterfall!$A73,Purchase!$D:$D,Waterfall!$C73,Purchase!$C:$C,Waterfall!W$1)</f>
        <v>0</v>
      </c>
      <c r="X73" s="4">
        <f>SUMIFS(Purchase!$F:$F,Purchase!$A:$A,Waterfall!$A73,Purchase!$D:$D,Waterfall!$C73,Purchase!$C:$C,Waterfall!X$1)</f>
        <v>0</v>
      </c>
      <c r="Y73" s="4">
        <f>SUMIFS(Purchase!$F:$F,Purchase!$A:$A,Waterfall!$A73,Purchase!$D:$D,Waterfall!$C73,Purchase!$C:$C,Waterfall!Y$1)</f>
        <v>0</v>
      </c>
      <c r="Z73" s="4">
        <f>SUMIFS(Purchase!$F:$F,Purchase!$A:$A,Waterfall!$A73,Purchase!$D:$D,Waterfall!$C73,Purchase!$C:$C,Waterfall!Z$1)</f>
        <v>0</v>
      </c>
      <c r="AA73" s="4">
        <f>SUMIFS(Purchase!$F:$F,Purchase!$A:$A,Waterfall!$A73,Purchase!$D:$D,Waterfall!$C73,Purchase!$C:$C,Waterfall!AA$1)</f>
        <v>0</v>
      </c>
      <c r="AB73" s="4">
        <f>SUMIFS(Purchase!$F:$F,Purchase!$A:$A,Waterfall!$A73,Purchase!$D:$D,Waterfall!$C73,Purchase!$C:$C,Waterfall!AB$1)</f>
        <v>0</v>
      </c>
      <c r="AC73" s="4">
        <f>SUMIFS(Purchase!$F:$F,Purchase!$A:$A,Waterfall!$A73,Purchase!$D:$D,Waterfall!$C73,Purchase!$C:$C,Waterfall!AC$1)</f>
        <v>0</v>
      </c>
      <c r="AD73" s="4">
        <f>SUMIFS(Purchase!$F:$F,Purchase!$A:$A,Waterfall!$A73,Purchase!$D:$D,Waterfall!$C73,Purchase!$C:$C,Waterfall!AD$1)</f>
        <v>0</v>
      </c>
      <c r="AE73" s="4">
        <f>SUMIFS(Purchase!$F:$F,Purchase!$A:$A,Waterfall!$A73,Purchase!$D:$D,Waterfall!$C73,Purchase!$C:$C,Waterfall!AE$1)</f>
        <v>0</v>
      </c>
      <c r="AF73" s="4">
        <f>SUMIFS(Purchase!$F:$F,Purchase!$A:$A,Waterfall!$A73,Purchase!$D:$D,Waterfall!$C73,Purchase!$C:$C,Waterfall!AF$1)</f>
        <v>0</v>
      </c>
      <c r="AG73" s="4">
        <f>SUMIFS(Purchase!$F:$F,Purchase!$A:$A,Waterfall!$A73,Purchase!$D:$D,Waterfall!$C73,Purchase!$C:$C,Waterfall!AG$1)</f>
        <v>0</v>
      </c>
      <c r="AH73" s="4">
        <f>SUMIFS(Purchase!$F:$F,Purchase!$A:$A,Waterfall!$A73,Purchase!$D:$D,Waterfall!$C73,Purchase!$C:$C,Waterfall!AH$1)</f>
        <v>0</v>
      </c>
      <c r="AI73" s="4">
        <f>SUMIFS(Purchase!$F:$F,Purchase!$A:$A,Waterfall!$A73,Purchase!$D:$D,Waterfall!$C73,Purchase!$C:$C,Waterfall!AI$1)</f>
        <v>0</v>
      </c>
      <c r="AJ73" s="4">
        <f>SUMIFS(Purchase!$F:$F,Purchase!$A:$A,Waterfall!$A73,Purchase!$D:$D,Waterfall!$C73,Purchase!$C:$C,Waterfall!AJ$1)</f>
        <v>0</v>
      </c>
      <c r="AK73" s="4">
        <f>SUMIFS(Purchase!$F:$F,Purchase!$A:$A,Waterfall!$A73,Purchase!$D:$D,Waterfall!$C73,Purchase!$C:$C,Waterfall!AK$1)</f>
        <v>0</v>
      </c>
      <c r="AL73" s="4">
        <f>SUMIFS(Purchase!$F:$F,Purchase!$A:$A,Waterfall!$A73,Purchase!$D:$D,Waterfall!$C73,Purchase!$C:$C,Waterfall!AL$1)</f>
        <v>0</v>
      </c>
      <c r="AM73" s="4">
        <f>SUMIFS(Purchase!$F:$F,Purchase!$A:$A,Waterfall!$A73,Purchase!$D:$D,Waterfall!$C73,Purchase!$C:$C,Waterfall!AM$1)</f>
        <v>0</v>
      </c>
      <c r="AN73" s="4">
        <f>SUMIFS(Purchase!$F:$F,Purchase!$A:$A,Waterfall!$A73,Purchase!$D:$D,Waterfall!$C73,Purchase!$C:$C,Waterfall!AN$1)</f>
        <v>0</v>
      </c>
      <c r="AO73" s="4">
        <f>SUMIFS(Purchase!$F:$F,Purchase!$A:$A,Waterfall!$A73,Purchase!$D:$D,Waterfall!$C73,Purchase!$C:$C,Waterfall!AO$1)</f>
        <v>0</v>
      </c>
      <c r="AP73" s="4">
        <f>SUMIFS(Purchase!$F:$F,Purchase!$A:$A,Waterfall!$A73,Purchase!$D:$D,Waterfall!$C73,Purchase!$C:$C,Waterfall!AP$1)</f>
        <v>0</v>
      </c>
      <c r="AQ73" s="4">
        <f>SUMIFS(Purchase!$F:$F,Purchase!$A:$A,Waterfall!$A73,Purchase!$D:$D,Waterfall!$C73,Purchase!$C:$C,Waterfall!AQ$1)</f>
        <v>0</v>
      </c>
      <c r="AR73" s="4">
        <f>SUMIFS(Purchase!$F:$F,Purchase!$A:$A,Waterfall!$A73,Purchase!$D:$D,Waterfall!$C73,Purchase!$C:$C,Waterfall!AR$1)</f>
        <v>0</v>
      </c>
      <c r="AS73" s="4">
        <f>SUMIFS(Purchase!$F:$F,Purchase!$A:$A,Waterfall!$A73,Purchase!$D:$D,Waterfall!$C73,Purchase!$C:$C,Waterfall!AS$1)</f>
        <v>0</v>
      </c>
      <c r="AT73" s="4">
        <f>SUMIFS(Purchase!$F:$F,Purchase!$A:$A,Waterfall!$A73,Purchase!$D:$D,Waterfall!$C73,Purchase!$C:$C,Waterfall!AT$1)</f>
        <v>0</v>
      </c>
      <c r="AU73" s="4">
        <f>SUMIFS(Purchase!$F:$F,Purchase!$A:$A,Waterfall!$A73,Purchase!$D:$D,Waterfall!$C73,Purchase!$C:$C,Waterfall!AU$1)</f>
        <v>0</v>
      </c>
      <c r="AV73" s="4">
        <f>SUMIFS(Purchase!$F:$F,Purchase!$A:$A,Waterfall!$A73,Purchase!$D:$D,Waterfall!$C73,Purchase!$C:$C,Waterfall!AV$1)</f>
        <v>0</v>
      </c>
      <c r="AW73" s="4">
        <f>SUMIFS(Purchase!$F:$F,Purchase!$A:$A,Waterfall!$A73,Purchase!$D:$D,Waterfall!$C73,Purchase!$C:$C,Waterfall!AW$1)</f>
        <v>0</v>
      </c>
      <c r="AX73" s="4">
        <f>SUMIFS(Purchase!$F:$F,Purchase!$A:$A,Waterfall!$A73,Purchase!$D:$D,Waterfall!$C73,Purchase!$C:$C,Waterfall!AX$1)</f>
        <v>0</v>
      </c>
      <c r="AY73" s="4">
        <f>SUMIFS(Purchase!$F:$F,Purchase!$A:$A,Waterfall!$A73,Purchase!$D:$D,Waterfall!$C73,Purchase!$C:$C,Waterfall!AY$1)</f>
        <v>0</v>
      </c>
      <c r="AZ73" s="4">
        <f>SUMIFS(Purchase!$F:$F,Purchase!$A:$A,Waterfall!$A73,Purchase!$D:$D,Waterfall!$C73,Purchase!$C:$C,Waterfall!AZ$1)</f>
        <v>0</v>
      </c>
      <c r="BA73" s="4">
        <f>SUMIFS(Purchase!$F:$F,Purchase!$A:$A,Waterfall!$A73,Purchase!$D:$D,Waterfall!$C73,Purchase!$C:$C,Waterfall!BA$1)</f>
        <v>0</v>
      </c>
      <c r="BB73" s="4">
        <f>SUMIFS(Purchase!$F:$F,Purchase!$A:$A,Waterfall!$A73,Purchase!$D:$D,Waterfall!$C73,Purchase!$C:$C,Waterfall!BB$1)</f>
        <v>0</v>
      </c>
      <c r="BC73" s="4">
        <f>SUMIFS(Purchase!$F:$F,Purchase!$A:$A,Waterfall!$A73,Purchase!$D:$D,Waterfall!$C73,Purchase!$C:$C,Waterfall!BC$1)</f>
        <v>0</v>
      </c>
      <c r="BD73" s="4">
        <f>SUMIFS(Purchase!$F:$F,Purchase!$A:$A,Waterfall!$A73,Purchase!$D:$D,Waterfall!$C73,Purchase!$C:$C,Waterfall!BD$1)</f>
        <v>0</v>
      </c>
      <c r="BE73" s="4">
        <f>SUMIFS(Purchase!$F:$F,Purchase!$A:$A,Waterfall!$A73,Purchase!$D:$D,Waterfall!$C73,Purchase!$C:$C,Waterfall!BE$1)</f>
        <v>0</v>
      </c>
      <c r="BF73" s="4">
        <f>SUMIFS(Purchase!$F:$F,Purchase!$A:$A,Waterfall!$A73,Purchase!$D:$D,Waterfall!$C73,Purchase!$C:$C,Waterfall!BF$1)</f>
        <v>0</v>
      </c>
      <c r="BG73" s="4">
        <f>SUMIFS(Purchase!$F:$F,Purchase!$A:$A,Waterfall!$A73,Purchase!$D:$D,Waterfall!$C73,Purchase!$C:$C,Waterfall!BG$1)</f>
        <v>0</v>
      </c>
      <c r="BH73" s="4">
        <f>SUMIFS(Purchase!$F:$F,Purchase!$A:$A,Waterfall!$A73,Purchase!$D:$D,Waterfall!$C73,Purchase!$C:$C,Waterfall!BH$1)</f>
        <v>0</v>
      </c>
      <c r="BI73" s="4">
        <f>SUMIFS(Purchase!$F:$F,Purchase!$A:$A,Waterfall!$A73,Purchase!$D:$D,Waterfall!$C73,Purchase!$C:$C,Waterfall!BI$1)</f>
        <v>0</v>
      </c>
      <c r="BJ73" s="4">
        <f>SUMIFS(Purchase!$F:$F,Purchase!$A:$A,Waterfall!$A73,Purchase!$D:$D,Waterfall!$C73,Purchase!$C:$C,Waterfall!BJ$1)</f>
        <v>0</v>
      </c>
      <c r="BK73" s="4">
        <f>SUMIFS(Purchase!$F:$F,Purchase!$A:$A,Waterfall!$A73,Purchase!$D:$D,Waterfall!$C73,Purchase!$C:$C,Waterfall!BK$1)</f>
        <v>0</v>
      </c>
      <c r="BL73" s="4">
        <f>SUMIFS(Purchase!$F:$F,Purchase!$A:$A,Waterfall!$A73,Purchase!$D:$D,Waterfall!$C73,Purchase!$C:$C,Waterfall!BL$1)</f>
        <v>0</v>
      </c>
      <c r="BM73" s="4">
        <f>SUMIFS(Purchase!$F:$F,Purchase!$A:$A,Waterfall!$A73,Purchase!$D:$D,Waterfall!$C73,Purchase!$C:$C,Waterfall!BM$1)</f>
        <v>0</v>
      </c>
      <c r="BN73" s="4">
        <f>SUMIFS(Purchase!$F:$F,Purchase!$A:$A,Waterfall!$A73,Purchase!$D:$D,Waterfall!$C73,Purchase!$C:$C,Waterfall!BN$1)</f>
        <v>0</v>
      </c>
      <c r="BO73" s="4">
        <f>SUMIFS(Purchase!$F:$F,Purchase!$A:$A,Waterfall!$A73,Purchase!$D:$D,Waterfall!$C73,Purchase!$C:$C,Waterfall!BO$1)</f>
        <v>0</v>
      </c>
      <c r="BP73" s="4">
        <f>SUMIFS(Purchase!$F:$F,Purchase!$A:$A,Waterfall!$A73,Purchase!$D:$D,Waterfall!$C73,Purchase!$C:$C,Waterfall!BP$1)</f>
        <v>0</v>
      </c>
      <c r="BQ73" s="4">
        <f>SUMIFS(Purchase!$F:$F,Purchase!$A:$A,Waterfall!$A73,Purchase!$D:$D,Waterfall!$C73,Purchase!$C:$C,Waterfall!BQ$1)</f>
        <v>0</v>
      </c>
      <c r="BR73" s="4">
        <f>SUMIFS(Purchase!$F:$F,Purchase!$A:$A,Waterfall!$A73,Purchase!$D:$D,Waterfall!$C73,Purchase!$C:$C,Waterfall!BR$1)</f>
        <v>0</v>
      </c>
      <c r="BS73" s="4">
        <f>SUMIFS(Purchase!$F:$F,Purchase!$A:$A,Waterfall!$A73,Purchase!$D:$D,Waterfall!$C73,Purchase!$C:$C,Waterfall!BS$1)</f>
        <v>0</v>
      </c>
      <c r="BT73" s="4">
        <f>SUMIFS(Purchase!$F:$F,Purchase!$A:$A,Waterfall!$A73,Purchase!$D:$D,Waterfall!$C73,Purchase!$C:$C,Waterfall!BT$1)</f>
        <v>0</v>
      </c>
      <c r="BU73" s="4">
        <f>SUMIFS(Purchase!$F:$F,Purchase!$A:$A,Waterfall!$A73,Purchase!$D:$D,Waterfall!$C73,Purchase!$C:$C,Waterfall!BU$1)</f>
        <v>0</v>
      </c>
      <c r="BV73" s="4">
        <f>SUMIFS(Purchase!$F:$F,Purchase!$A:$A,Waterfall!$A73,Purchase!$D:$D,Waterfall!$C73,Purchase!$C:$C,Waterfall!BV$1)</f>
        <v>97.11</v>
      </c>
      <c r="BW73" s="4">
        <f>SUMIFS(Purchase!$F:$F,Purchase!$A:$A,Waterfall!$A73,Purchase!$D:$D,Waterfall!$C73,Purchase!$C:$C,Waterfall!BW$1)</f>
        <v>12784.18</v>
      </c>
      <c r="BX73" s="4">
        <f>SUMIFS(Purchase!$F:$F,Purchase!$A:$A,Waterfall!$A73,Purchase!$D:$D,Waterfall!$C73,Purchase!$C:$C,Waterfall!BX$1)</f>
        <v>12166.9</v>
      </c>
      <c r="BY73" s="4">
        <f>SUMIFS(Purchase!$F:$F,Purchase!$A:$A,Waterfall!$A73,Purchase!$D:$D,Waterfall!$C73,Purchase!$C:$C,Waterfall!BY$1)</f>
        <v>6071.71</v>
      </c>
      <c r="BZ73" s="4">
        <f>SUMIFS(Purchase!$F:$F,Purchase!$A:$A,Waterfall!$A73,Purchase!$D:$D,Waterfall!$C73,Purchase!$C:$C,Waterfall!BZ$1)</f>
        <v>0</v>
      </c>
      <c r="CA73" s="4">
        <f>SUMIFS(Purchase!$F:$F,Purchase!$A:$A,Waterfall!$A73,Purchase!$D:$D,Waterfall!$C73,Purchase!$C:$C,Waterfall!CA$1)</f>
        <v>0</v>
      </c>
      <c r="CB73" s="4">
        <f>SUMIFS(Purchase!$F:$F,Purchase!$A:$A,Waterfall!$A73,Purchase!$D:$D,Waterfall!$C73,Purchase!$C:$C,Waterfall!CB$1)</f>
        <v>0</v>
      </c>
      <c r="CC73" s="4">
        <f>SUMIFS(Purchase!$F:$F,Purchase!$A:$A,Waterfall!$A73,Purchase!$D:$D,Waterfall!$C73,Purchase!$C:$C,Waterfall!CC$1)</f>
        <v>0</v>
      </c>
      <c r="CD73" s="4">
        <f>SUMIFS(Purchase!$F:$F,Purchase!$A:$A,Waterfall!$A73,Purchase!$D:$D,Waterfall!$C73,Purchase!$C:$C,Waterfall!CD$1)</f>
        <v>0</v>
      </c>
      <c r="CE73" s="4">
        <f>SUMIFS(Purchase!$F:$F,Purchase!$A:$A,Waterfall!$A73,Purchase!$D:$D,Waterfall!$C73,Purchase!$C:$C,Waterfall!CE$1)</f>
        <v>0</v>
      </c>
      <c r="CF73" s="4">
        <f>SUMIFS(Purchase!$F:$F,Purchase!$A:$A,Waterfall!$A73,Purchase!$D:$D,Waterfall!$C73,Purchase!$C:$C,Waterfall!CF$1)</f>
        <v>0</v>
      </c>
      <c r="CG73" s="4">
        <f>SUMIFS(Purchase!$F:$F,Purchase!$A:$A,Waterfall!$A73,Purchase!$D:$D,Waterfall!$C73,Purchase!$C:$C,Waterfall!CG$1)</f>
        <v>0</v>
      </c>
      <c r="CH73" s="4">
        <f>SUMIFS(Purchase!$F:$F,Purchase!$A:$A,Waterfall!$A73,Purchase!$D:$D,Waterfall!$C73,Purchase!$C:$C,Waterfall!CH$1)</f>
        <v>0</v>
      </c>
      <c r="CI73" s="4">
        <f>SUMIFS(Purchase!$F:$F,Purchase!$A:$A,Waterfall!$A73,Purchase!$D:$D,Waterfall!$C73,Purchase!$C:$C,Waterfall!CI$1)</f>
        <v>0</v>
      </c>
      <c r="CJ73" s="4">
        <f>SUMIFS(Purchase!$F:$F,Purchase!$A:$A,Waterfall!$A73,Purchase!$D:$D,Waterfall!$C73,Purchase!$C:$C,Waterfall!CJ$1)</f>
        <v>0</v>
      </c>
      <c r="CK73" s="4">
        <f>SUMIFS(Purchase!$F:$F,Purchase!$A:$A,Waterfall!$A73,Purchase!$D:$D,Waterfall!$C73,Purchase!$C:$C,Waterfall!CK$1)</f>
        <v>0</v>
      </c>
      <c r="CL73" s="4">
        <f>SUMIFS(Purchase!$F:$F,Purchase!$A:$A,Waterfall!$A73,Purchase!$D:$D,Waterfall!$C73,Purchase!$C:$C,Waterfall!CL$1)</f>
        <v>0</v>
      </c>
      <c r="CM73" s="4">
        <f>SUMIFS(Purchase!$F:$F,Purchase!$A:$A,Waterfall!$A73,Purchase!$D:$D,Waterfall!$C73,Purchase!$C:$C,Waterfall!CM$1)</f>
        <v>0</v>
      </c>
      <c r="CN73" s="4">
        <f>SUMIFS(Purchase!$F:$F,Purchase!$A:$A,Waterfall!$A73,Purchase!$D:$D,Waterfall!$C73,Purchase!$C:$C,Waterfall!CN$1)</f>
        <v>0</v>
      </c>
      <c r="CO73" s="4">
        <f>SUMIFS(Purchase!$F:$F,Purchase!$A:$A,Waterfall!$A73,Purchase!$D:$D,Waterfall!$C73,Purchase!$C:$C,Waterfall!CO$1)</f>
        <v>0</v>
      </c>
      <c r="CP73" s="4">
        <f>SUMIFS(Purchase!$F:$F,Purchase!$A:$A,Waterfall!$A73,Purchase!$D:$D,Waterfall!$C73,Purchase!$C:$C,Waterfall!CP$1)</f>
        <v>0</v>
      </c>
      <c r="CQ73" s="4">
        <f>SUMIFS(Purchase!$F:$F,Purchase!$A:$A,Waterfall!$A73,Purchase!$D:$D,Waterfall!$C73,Purchase!$C:$C,Waterfall!CQ$1)</f>
        <v>0</v>
      </c>
      <c r="CR73" s="4">
        <f>SUMIFS(Purchase!$F:$F,Purchase!$A:$A,Waterfall!$A73,Purchase!$D:$D,Waterfall!$C73,Purchase!$C:$C,Waterfall!CR$1)</f>
        <v>0</v>
      </c>
      <c r="CS73" s="4">
        <f>SUMIFS(Purchase!$F:$F,Purchase!$A:$A,Waterfall!$A73,Purchase!$D:$D,Waterfall!$C73,Purchase!$C:$C,Waterfall!CS$1)</f>
        <v>0</v>
      </c>
      <c r="CT73" s="4">
        <f>SUMIFS(Purchase!$F:$F,Purchase!$A:$A,Waterfall!$A73,Purchase!$D:$D,Waterfall!$C73,Purchase!$C:$C,Waterfall!CT$1)</f>
        <v>0</v>
      </c>
      <c r="CU73" s="4">
        <f>SUMIFS(Purchase!$F:$F,Purchase!$A:$A,Waterfall!$A73,Purchase!$D:$D,Waterfall!$C73,Purchase!$C:$C,Waterfall!CU$1)</f>
        <v>0</v>
      </c>
      <c r="CV73" s="4">
        <f>SUMIFS(Purchase!$F:$F,Purchase!$A:$A,Waterfall!$A73,Purchase!$D:$D,Waterfall!$C73,Purchase!$C:$C,Waterfall!CV$1)</f>
        <v>0</v>
      </c>
      <c r="CW73" s="4">
        <f>SUMIFS(Purchase!$F:$F,Purchase!$A:$A,Waterfall!$A73,Purchase!$D:$D,Waterfall!$C73,Purchase!$C:$C,Waterfall!CW$1)</f>
        <v>0</v>
      </c>
      <c r="CX73" s="4">
        <f>SUMIFS(Purchase!$F:$F,Purchase!$A:$A,Waterfall!$A73,Purchase!$D:$D,Waterfall!$C73,Purchase!$C:$C,Waterfall!CX$1)</f>
        <v>0</v>
      </c>
      <c r="CY73" s="4">
        <f>SUMIFS(Purchase!$F:$F,Purchase!$A:$A,Waterfall!$A73,Purchase!$D:$D,Waterfall!$C73,Purchase!$C:$C,Waterfall!CY$1)</f>
        <v>0</v>
      </c>
      <c r="CZ73" s="4">
        <f>SUMIFS(Purchase!$F:$F,Purchase!$A:$A,Waterfall!$A73,Purchase!$D:$D,Waterfall!$C73,Purchase!$C:$C,Waterfall!CZ$1)</f>
        <v>0</v>
      </c>
      <c r="DA73" s="4">
        <f>SUMIFS(Purchase!$F:$F,Purchase!$A:$A,Waterfall!$A73,Purchase!$D:$D,Waterfall!$C73,Purchase!$C:$C,Waterfall!DA$1)</f>
        <v>0</v>
      </c>
      <c r="DB73" s="4">
        <f>SUMIFS(Purchase!$F:$F,Purchase!$A:$A,Waterfall!$A73,Purchase!$D:$D,Waterfall!$C73,Purchase!$C:$C,Waterfall!DB$1)</f>
        <v>0</v>
      </c>
      <c r="DC73" s="4">
        <f>SUMIFS(Purchase!$F:$F,Purchase!$A:$A,Waterfall!$A73,Purchase!$D:$D,Waterfall!$C73,Purchase!$C:$C,Waterfall!DC$1)</f>
        <v>0</v>
      </c>
      <c r="DD73" s="4">
        <f>SUMIFS(Purchase!$F:$F,Purchase!$A:$A,Waterfall!$A73,Purchase!$D:$D,Waterfall!$C73,Purchase!$C:$C,Waterfall!DD$1)</f>
        <v>0</v>
      </c>
      <c r="DE73" s="4">
        <f>SUMIFS(Purchase!$F:$F,Purchase!$A:$A,Waterfall!$A73,Purchase!$D:$D,Waterfall!$C73,Purchase!$C:$C,Waterfall!DE$1)</f>
        <v>0</v>
      </c>
      <c r="DF73" s="4">
        <f>SUMIFS(Purchase!$F:$F,Purchase!$A:$A,Waterfall!$A73,Purchase!$D:$D,Waterfall!$C73,Purchase!$C:$C,Waterfall!DF$1)</f>
        <v>0</v>
      </c>
      <c r="DG73" s="4">
        <f>SUMIFS(Purchase!$F:$F,Purchase!$A:$A,Waterfall!$A73,Purchase!$D:$D,Waterfall!$C73,Purchase!$C:$C,Waterfall!DG$1)</f>
        <v>0</v>
      </c>
      <c r="DH73" s="4">
        <f>SUMIFS(Purchase!$F:$F,Purchase!$A:$A,Waterfall!$A73,Purchase!$D:$D,Waterfall!$C73,Purchase!$C:$C,Waterfall!DH$1)</f>
        <v>0</v>
      </c>
      <c r="DI73" s="4">
        <f>SUMIFS(Purchase!$F:$F,Purchase!$A:$A,Waterfall!$A73,Purchase!$D:$D,Waterfall!$C73,Purchase!$C:$C,Waterfall!DI$1)</f>
        <v>0</v>
      </c>
      <c r="DJ73" s="4">
        <f>SUMIFS(Purchase!$F:$F,Purchase!$A:$A,Waterfall!$A73,Purchase!$D:$D,Waterfall!$C73,Purchase!$C:$C,Waterfall!DJ$1)</f>
        <v>0</v>
      </c>
      <c r="DK73" s="4">
        <f>SUMIFS(Purchase!$F:$F,Purchase!$A:$A,Waterfall!$A73,Purchase!$D:$D,Waterfall!$C73,Purchase!$C:$C,Waterfall!DK$1)</f>
        <v>0</v>
      </c>
      <c r="DL73" s="4">
        <f>SUMIFS(Purchase!$F:$F,Purchase!$A:$A,Waterfall!$A73,Purchase!$D:$D,Waterfall!$C73,Purchase!$C:$C,Waterfall!DL$1)</f>
        <v>0</v>
      </c>
      <c r="DM73" s="4">
        <f>SUMIFS(Purchase!$F:$F,Purchase!$A:$A,Waterfall!$A73,Purchase!$D:$D,Waterfall!$C73,Purchase!$C:$C,Waterfall!DM$1)</f>
        <v>0</v>
      </c>
      <c r="DN73" s="4">
        <f>SUMIFS(Purchase!$F:$F,Purchase!$A:$A,Waterfall!$A73,Purchase!$D:$D,Waterfall!$C73,Purchase!$C:$C,Waterfall!DN$1)</f>
        <v>0</v>
      </c>
      <c r="DO73" s="4">
        <f>SUMIFS(Purchase!$F:$F,Purchase!$A:$A,Waterfall!$A73,Purchase!$D:$D,Waterfall!$C73,Purchase!$C:$C,Waterfall!DO$1)</f>
        <v>0</v>
      </c>
      <c r="DP73" s="4">
        <f>SUMIFS(Purchase!$F:$F,Purchase!$A:$A,Waterfall!$A73,Purchase!$D:$D,Waterfall!$C73,Purchase!$C:$C,Waterfall!DP$1)</f>
        <v>0</v>
      </c>
      <c r="DQ73" s="4">
        <f>SUMIFS(Purchase!$F:$F,Purchase!$A:$A,Waterfall!$A73,Purchase!$D:$D,Waterfall!$C73,Purchase!$C:$C,Waterfall!DQ$1)</f>
        <v>0</v>
      </c>
      <c r="DR73" s="4">
        <f>SUMIFS(Purchase!$F:$F,Purchase!$A:$A,Waterfall!$A73,Purchase!$D:$D,Waterfall!$C73,Purchase!$C:$C,Waterfall!DR$1)</f>
        <v>0</v>
      </c>
      <c r="DS73" s="4">
        <f>SUMIFS(Purchase!$F:$F,Purchase!$A:$A,Waterfall!$A73,Purchase!$D:$D,Waterfall!$C73,Purchase!$C:$C,Waterfall!DS$1)</f>
        <v>0</v>
      </c>
      <c r="DT73" s="4">
        <f>SUMIFS(Purchase!$F:$F,Purchase!$A:$A,Waterfall!$A73,Purchase!$D:$D,Waterfall!$C73,Purchase!$C:$C,Waterfall!DT$1)</f>
        <v>0</v>
      </c>
      <c r="DU73" s="4">
        <f>SUMIFS(Purchase!$F:$F,Purchase!$A:$A,Waterfall!$A73,Purchase!$D:$D,Waterfall!$C73,Purchase!$C:$C,Waterfall!DU$1)</f>
        <v>0</v>
      </c>
      <c r="DV73" s="4">
        <f>SUMIFS(Purchase!$F:$F,Purchase!$A:$A,Waterfall!$A73,Purchase!$D:$D,Waterfall!$C73,Purchase!$C:$C,Waterfall!DV$1)</f>
        <v>0</v>
      </c>
      <c r="DW73" s="4">
        <f>SUMIFS(Purchase!$F:$F,Purchase!$A:$A,Waterfall!$A73,Purchase!$D:$D,Waterfall!$C73,Purchase!$C:$C,Waterfall!DW$1)</f>
        <v>0</v>
      </c>
      <c r="DX73" s="4">
        <f>SUMIFS(Purchase!$F:$F,Purchase!$A:$A,Waterfall!$A73,Purchase!$D:$D,Waterfall!$C73,Purchase!$C:$C,Waterfall!DX$1)</f>
        <v>0</v>
      </c>
      <c r="DY73" s="4">
        <f>SUMIFS(Purchase!$F:$F,Purchase!$A:$A,Waterfall!$A73,Purchase!$D:$D,Waterfall!$C73,Purchase!$C:$C,Waterfall!DY$1)</f>
        <v>0</v>
      </c>
      <c r="DZ73" s="4">
        <f>SUMIFS(Purchase!$F:$F,Purchase!$A:$A,Waterfall!$A73,Purchase!$D:$D,Waterfall!$C73,Purchase!$C:$C,Waterfall!DZ$1)</f>
        <v>0</v>
      </c>
      <c r="EA73" s="4">
        <f>SUMIFS(Purchase!$F:$F,Purchase!$A:$A,Waterfall!$A73,Purchase!$D:$D,Waterfall!$C73,Purchase!$C:$C,Waterfall!EA$1)</f>
        <v>0</v>
      </c>
      <c r="EB73" s="4">
        <f>SUMIFS(Purchase!$F:$F,Purchase!$A:$A,Waterfall!$A73,Purchase!$D:$D,Waterfall!$C73,Purchase!$C:$C,Waterfall!EB$1)</f>
        <v>0</v>
      </c>
      <c r="EC73" s="4">
        <f>SUMIFS(Purchase!$F:$F,Purchase!$A:$A,Waterfall!$A73,Purchase!$D:$D,Waterfall!$C73,Purchase!$C:$C,Waterfall!EC$1)</f>
        <v>0</v>
      </c>
      <c r="ED73" s="4">
        <f>SUMIFS(Purchase!$F:$F,Purchase!$A:$A,Waterfall!$A73,Purchase!$D:$D,Waterfall!$C73,Purchase!$C:$C,Waterfall!ED$1)</f>
        <v>0</v>
      </c>
      <c r="EE73" s="4">
        <f>SUMIFS(Purchase!$F:$F,Purchase!$A:$A,Waterfall!$A73,Purchase!$D:$D,Waterfall!$C73,Purchase!$C:$C,Waterfall!EE$1)</f>
        <v>0</v>
      </c>
      <c r="EF73" s="4">
        <f>SUMIFS(Purchase!$F:$F,Purchase!$A:$A,Waterfall!$A73,Purchase!$D:$D,Waterfall!$C73,Purchase!$C:$C,Waterfall!EF$1)</f>
        <v>0</v>
      </c>
      <c r="EG73" s="4">
        <f>SUMIFS(Purchase!$F:$F,Purchase!$A:$A,Waterfall!$A73,Purchase!$D:$D,Waterfall!$C73,Purchase!$C:$C,Waterfall!EG$1)</f>
        <v>0</v>
      </c>
      <c r="EH73" s="4">
        <f>SUMIFS(Purchase!$F:$F,Purchase!$A:$A,Waterfall!$A73,Purchase!$D:$D,Waterfall!$C73,Purchase!$C:$C,Waterfall!EH$1)</f>
        <v>0</v>
      </c>
      <c r="EI73" s="4">
        <f>SUMIFS(Purchase!$F:$F,Purchase!$A:$A,Waterfall!$A73,Purchase!$D:$D,Waterfall!$C73,Purchase!$C:$C,Waterfall!EI$1)</f>
        <v>0</v>
      </c>
      <c r="EJ73" s="4">
        <f>SUMIFS(Purchase!$F:$F,Purchase!$A:$A,Waterfall!$A73,Purchase!$D:$D,Waterfall!$C73,Purchase!$C:$C,Waterfall!EJ$1)</f>
        <v>0</v>
      </c>
      <c r="EK73" s="4">
        <f>SUMIFS(Purchase!$F:$F,Purchase!$A:$A,Waterfall!$A73,Purchase!$D:$D,Waterfall!$C73,Purchase!$C:$C,Waterfall!EK$1)</f>
        <v>0</v>
      </c>
      <c r="EL73" s="4">
        <f>SUMIFS(Purchase!$F:$F,Purchase!$A:$A,Waterfall!$A73,Purchase!$D:$D,Waterfall!$C73,Purchase!$C:$C,Waterfall!EL$1)</f>
        <v>0</v>
      </c>
      <c r="EM73" s="4">
        <f>SUMIFS(Purchase!$F:$F,Purchase!$A:$A,Waterfall!$A73,Purchase!$D:$D,Waterfall!$C73,Purchase!$C:$C,Waterfall!EM$1)</f>
        <v>0</v>
      </c>
      <c r="EN73" s="4">
        <f>SUMIFS(Purchase!$F:$F,Purchase!$A:$A,Waterfall!$A73,Purchase!$D:$D,Waterfall!$C73,Purchase!$C:$C,Waterfall!EN$1)</f>
        <v>0</v>
      </c>
      <c r="EO73" s="4">
        <f>SUMIFS(Purchase!$F:$F,Purchase!$A:$A,Waterfall!$A73,Purchase!$D:$D,Waterfall!$C73,Purchase!$C:$C,Waterfall!EO$1)</f>
        <v>0</v>
      </c>
      <c r="EP73" s="4">
        <f>SUMIFS(Purchase!$F:$F,Purchase!$A:$A,Waterfall!$A73,Purchase!$D:$D,Waterfall!$C73,Purchase!$C:$C,Waterfall!EP$1)</f>
        <v>0</v>
      </c>
      <c r="EQ73" s="4">
        <f>SUMIFS(Purchase!$F:$F,Purchase!$A:$A,Waterfall!$A73,Purchase!$D:$D,Waterfall!$C73,Purchase!$C:$C,Waterfall!EQ$1)</f>
        <v>0</v>
      </c>
      <c r="ER73" s="4">
        <f>SUMIFS(Purchase!$F:$F,Purchase!$A:$A,Waterfall!$A73,Purchase!$D:$D,Waterfall!$C73,Purchase!$C:$C,Waterfall!ER$1)</f>
        <v>0</v>
      </c>
      <c r="ES73" s="4">
        <f>SUMIFS(Purchase!$F:$F,Purchase!$A:$A,Waterfall!$A73,Purchase!$D:$D,Waterfall!$C73,Purchase!$C:$C,Waterfall!ES$1)</f>
        <v>0</v>
      </c>
      <c r="ET73" s="4">
        <f>SUMIFS(Purchase!$F:$F,Purchase!$A:$A,Waterfall!$A73,Purchase!$D:$D,Waterfall!$C73,Purchase!$C:$C,Waterfall!ET$1)</f>
        <v>0</v>
      </c>
      <c r="EU73" s="4">
        <f>SUMIFS(Purchase!$F:$F,Purchase!$A:$A,Waterfall!$A73,Purchase!$D:$D,Waterfall!$C73,Purchase!$C:$C,Waterfall!EU$1)</f>
        <v>0</v>
      </c>
      <c r="EV73" s="4">
        <f>SUMIFS(Purchase!$F:$F,Purchase!$A:$A,Waterfall!$A73,Purchase!$D:$D,Waterfall!$C73,Purchase!$C:$C,Waterfall!EV$1)</f>
        <v>0</v>
      </c>
      <c r="EW73" s="4">
        <f>SUMIFS(Purchase!$F:$F,Purchase!$A:$A,Waterfall!$A73,Purchase!$D:$D,Waterfall!$C73,Purchase!$C:$C,Waterfall!EW$1)</f>
        <v>0</v>
      </c>
      <c r="EX73" s="4">
        <f>SUMIFS(Purchase!$F:$F,Purchase!$A:$A,Waterfall!$A73,Purchase!$D:$D,Waterfall!$C73,Purchase!$C:$C,Waterfall!EX$1)</f>
        <v>0</v>
      </c>
      <c r="EY73" s="4">
        <f>SUMIFS(Purchase!$F:$F,Purchase!$A:$A,Waterfall!$A73,Purchase!$D:$D,Waterfall!$C73,Purchase!$C:$C,Waterfall!EY$1)</f>
        <v>0</v>
      </c>
      <c r="EZ73" s="4">
        <f>SUMIFS(Purchase!$F:$F,Purchase!$A:$A,Waterfall!$A73,Purchase!$D:$D,Waterfall!$C73,Purchase!$C:$C,Waterfall!EZ$1)</f>
        <v>0</v>
      </c>
      <c r="FA73" s="4">
        <f>SUMIFS(Purchase!$F:$F,Purchase!$A:$A,Waterfall!$A73,Purchase!$D:$D,Waterfall!$C73,Purchase!$C:$C,Waterfall!FA$1)</f>
        <v>0</v>
      </c>
      <c r="FB73" s="4">
        <f>SUMIFS(Purchase!$F:$F,Purchase!$A:$A,Waterfall!$A73,Purchase!$D:$D,Waterfall!$C73,Purchase!$C:$C,Waterfall!FB$1)</f>
        <v>0</v>
      </c>
      <c r="FC73" s="4">
        <f>SUMIFS(Purchase!$F:$F,Purchase!$A:$A,Waterfall!$A73,Purchase!$D:$D,Waterfall!$C73,Purchase!$C:$C,Waterfall!FC$1)</f>
        <v>0</v>
      </c>
      <c r="FD73" s="4">
        <f>SUMIFS(Purchase!$F:$F,Purchase!$A:$A,Waterfall!$A73,Purchase!$D:$D,Waterfall!$C73,Purchase!$C:$C,Waterfall!FD$1)</f>
        <v>0</v>
      </c>
      <c r="FE73" s="4">
        <f>SUMIFS(Purchase!$F:$F,Purchase!$A:$A,Waterfall!$A73,Purchase!$D:$D,Waterfall!$C73,Purchase!$C:$C,Waterfall!FE$1)</f>
        <v>0</v>
      </c>
      <c r="FF73" s="4">
        <f>SUMIFS(Purchase!$F:$F,Purchase!$A:$A,Waterfall!$A73,Purchase!$D:$D,Waterfall!$C73,Purchase!$C:$C,Waterfall!FF$1)</f>
        <v>0</v>
      </c>
      <c r="FG73" s="4">
        <f>SUMIFS(Purchase!$F:$F,Purchase!$A:$A,Waterfall!$A73,Purchase!$D:$D,Waterfall!$C73,Purchase!$C:$C,Waterfall!FG$1)</f>
        <v>0</v>
      </c>
      <c r="FH73" s="4">
        <f>SUMIFS(Purchase!$F:$F,Purchase!$A:$A,Waterfall!$A73,Purchase!$D:$D,Waterfall!$C73,Purchase!$C:$C,Waterfall!FH$1)</f>
        <v>0</v>
      </c>
      <c r="FI73" s="4">
        <f>SUMIFS(Purchase!$F:$F,Purchase!$A:$A,Waterfall!$A73,Purchase!$D:$D,Waterfall!$C73,Purchase!$C:$C,Waterfall!FI$1)</f>
        <v>0</v>
      </c>
      <c r="FJ73" s="4">
        <f>SUMIFS(Purchase!$F:$F,Purchase!$A:$A,Waterfall!$A73,Purchase!$D:$D,Waterfall!$C73,Purchase!$C:$C,Waterfall!FJ$1)</f>
        <v>0</v>
      </c>
      <c r="FK73" s="4">
        <f>SUMIFS(Purchase!$F:$F,Purchase!$A:$A,Waterfall!$A73,Purchase!$D:$D,Waterfall!$C73,Purchase!$C:$C,Waterfall!FK$1)</f>
        <v>0</v>
      </c>
      <c r="FL73" s="4">
        <f>SUMIFS(Purchase!$F:$F,Purchase!$A:$A,Waterfall!$A73,Purchase!$D:$D,Waterfall!$C73,Purchase!$C:$C,Waterfall!FL$1)</f>
        <v>0</v>
      </c>
      <c r="FM73" s="4">
        <f>SUMIFS(Purchase!$F:$F,Purchase!$A:$A,Waterfall!$A73,Purchase!$D:$D,Waterfall!$C73,Purchase!$C:$C,Waterfall!FM$1)</f>
        <v>0</v>
      </c>
      <c r="FN73" s="4">
        <f>SUMIFS(Purchase!$F:$F,Purchase!$A:$A,Waterfall!$A73,Purchase!$D:$D,Waterfall!$C73,Purchase!$C:$C,Waterfall!FN$1)</f>
        <v>0</v>
      </c>
      <c r="FO73" s="4">
        <f>SUMIFS(Purchase!$F:$F,Purchase!$A:$A,Waterfall!$A73,Purchase!$D:$D,Waterfall!$C73,Purchase!$C:$C,Waterfall!FO$1)</f>
        <v>0</v>
      </c>
      <c r="FP73" s="4">
        <f>SUMIFS(Purchase!$F:$F,Purchase!$A:$A,Waterfall!$A73,Purchase!$D:$D,Waterfall!$C73,Purchase!$C:$C,Waterfall!FP$1)</f>
        <v>0</v>
      </c>
      <c r="FQ73" s="4">
        <f>SUMIFS(Purchase!$F:$F,Purchase!$A:$A,Waterfall!$A73,Purchase!$D:$D,Waterfall!$C73,Purchase!$C:$C,Waterfall!FQ$1)</f>
        <v>0</v>
      </c>
      <c r="FR73" s="4">
        <f>SUMIFS(Purchase!$F:$F,Purchase!$A:$A,Waterfall!$A73,Purchase!$D:$D,Waterfall!$C73,Purchase!$C:$C,Waterfall!FR$1)</f>
        <v>0</v>
      </c>
      <c r="FS73" s="4">
        <f>SUMIFS(Purchase!$F:$F,Purchase!$A:$A,Waterfall!$A73,Purchase!$D:$D,Waterfall!$C73,Purchase!$C:$C,Waterfall!FS$1)</f>
        <v>0</v>
      </c>
      <c r="FT73" s="4">
        <f>SUMIFS(Purchase!$F:$F,Purchase!$A:$A,Waterfall!$A73,Purchase!$D:$D,Waterfall!$C73,Purchase!$C:$C,Waterfall!FT$1)</f>
        <v>0</v>
      </c>
      <c r="FU73" s="4">
        <f>SUMIFS(Purchase!$F:$F,Purchase!$A:$A,Waterfall!$A73,Purchase!$D:$D,Waterfall!$C73,Purchase!$C:$C,Waterfall!FU$1)</f>
        <v>0</v>
      </c>
      <c r="FV73" s="4">
        <f>SUMIFS(Purchase!$F:$F,Purchase!$A:$A,Waterfall!$A73,Purchase!$D:$D,Waterfall!$C73,Purchase!$C:$C,Waterfall!FV$1)</f>
        <v>0</v>
      </c>
      <c r="FW73" s="4">
        <f>SUMIFS(Purchase!$F:$F,Purchase!$A:$A,Waterfall!$A73,Purchase!$D:$D,Waterfall!$C73,Purchase!$C:$C,Waterfall!FW$1)</f>
        <v>0</v>
      </c>
      <c r="FX73" s="4">
        <f>SUMIFS(Purchase!$F:$F,Purchase!$A:$A,Waterfall!$A73,Purchase!$D:$D,Waterfall!$C73,Purchase!$C:$C,Waterfall!FX$1)</f>
        <v>0</v>
      </c>
      <c r="FY73" s="4">
        <f>SUMIFS(Purchase!$F:$F,Purchase!$A:$A,Waterfall!$A73,Purchase!$D:$D,Waterfall!$C73,Purchase!$C:$C,Waterfall!FY$1)</f>
        <v>0</v>
      </c>
      <c r="FZ73" s="4">
        <f>SUMIFS(Purchase!$F:$F,Purchase!$A:$A,Waterfall!$A73,Purchase!$D:$D,Waterfall!$C73,Purchase!$C:$C,Waterfall!FZ$1)</f>
        <v>0</v>
      </c>
      <c r="GA73" s="4">
        <f>SUMIFS(Purchase!$F:$F,Purchase!$A:$A,Waterfall!$A73,Purchase!$D:$D,Waterfall!$C73,Purchase!$C:$C,Waterfall!GA$1)</f>
        <v>0</v>
      </c>
      <c r="GB73" s="4">
        <f>SUMIFS(Purchase!$F:$F,Purchase!$A:$A,Waterfall!$A73,Purchase!$D:$D,Waterfall!$C73,Purchase!$C:$C,Waterfall!GB$1)</f>
        <v>0</v>
      </c>
      <c r="GC73" s="4">
        <f>SUMIFS(Purchase!$F:$F,Purchase!$A:$A,Waterfall!$A73,Purchase!$D:$D,Waterfall!$C73,Purchase!$C:$C,Waterfall!GC$1)</f>
        <v>0</v>
      </c>
      <c r="GD73" s="4">
        <f>SUMIFS(Purchase!$F:$F,Purchase!$A:$A,Waterfall!$A73,Purchase!$D:$D,Waterfall!$C73,Purchase!$C:$C,Waterfall!GD$1)</f>
        <v>0</v>
      </c>
      <c r="GE73" s="4">
        <f>SUMIFS(Purchase!$F:$F,Purchase!$A:$A,Waterfall!$A73,Purchase!$D:$D,Waterfall!$C73,Purchase!$C:$C,Waterfall!GE$1)</f>
        <v>0</v>
      </c>
      <c r="GF73" s="4">
        <f>SUMIFS(Purchase!$F:$F,Purchase!$A:$A,Waterfall!$A73,Purchase!$D:$D,Waterfall!$C73,Purchase!$C:$C,Waterfall!GF$1)</f>
        <v>0</v>
      </c>
      <c r="GG73" s="4">
        <f>SUMIFS(Purchase!$F:$F,Purchase!$A:$A,Waterfall!$A73,Purchase!$D:$D,Waterfall!$C73,Purchase!$C:$C,Waterfall!GG$1)</f>
        <v>0</v>
      </c>
      <c r="GH73" s="4">
        <f>SUMIFS(Purchase!$F:$F,Purchase!$A:$A,Waterfall!$A73,Purchase!$D:$D,Waterfall!$C73,Purchase!$C:$C,Waterfall!GH$1)</f>
        <v>0</v>
      </c>
      <c r="GI73" s="4">
        <f>SUMIFS(Purchase!$F:$F,Purchase!$A:$A,Waterfall!$A73,Purchase!$D:$D,Waterfall!$C73,Purchase!$C:$C,Waterfall!GI$1)</f>
        <v>0</v>
      </c>
    </row>
    <row r="74" spans="1:191" x14ac:dyDescent="0.35">
      <c r="A74" s="8">
        <f t="shared" si="4"/>
        <v>1</v>
      </c>
      <c r="B74" s="2" t="str">
        <f>VLOOKUP($A74,Centers!$B$1:$C$120,2,)</f>
        <v>GATE</v>
      </c>
      <c r="C74" s="3">
        <v>44951</v>
      </c>
      <c r="D74" s="4">
        <f>IF($A74=1,SUM(SUMIFS(Indent!$E:$E,Indent!$C:$C,Waterfall!$C74,Indent!$A:$A,Centers!$A$2),SUMIFS(Indent!$E:$E,Indent!$C:$C,Waterfall!$C74,Indent!$A:$A,Centers!$A$3),SUMIFS(Indent!$E:$E,Indent!$C:$C,Waterfall!$C74,Indent!$A:$A,Centers!$A$4),SUMIFS(Indent!$E:$E,Indent!$C:$C,Waterfall!$C74,Indent!$A:$A,Centers!$A$5),SUMIFS(Indent!$E:$E,Indent!$C:$C,Waterfall!$C74,Indent!$A:$A,Centers!$A$6),SUMIFS(Indent!$E:$E,Indent!$C:$C,Waterfall!$C74,Indent!$A:$A,Centers!$A$7),SUMIFS(Indent!$E:$E,Indent!$C:$C,Waterfall!$C74,Indent!$A:$A,Centers!$A$8)),SUMIFS(Indent!$E:$E,Indent!$C:$C,Waterfall!$C74,Indent!$A:$A,$A74))</f>
        <v>34101</v>
      </c>
      <c r="E74" s="4">
        <f>SUMIFS(Purchase!$F:$F,Purchase!$A:$A,Waterfall!$A74,Purchase!$D:$D,Waterfall!$C74,Purchase!$C:$C,Waterfall!E$1)</f>
        <v>0</v>
      </c>
      <c r="F74" s="4">
        <f>SUMIFS(Purchase!$F:$F,Purchase!$A:$A,Waterfall!$A74,Purchase!$D:$D,Waterfall!$C74,Purchase!$C:$C,Waterfall!F$1)</f>
        <v>0</v>
      </c>
      <c r="G74" s="4">
        <f>SUMIFS(Purchase!$F:$F,Purchase!$A:$A,Waterfall!$A74,Purchase!$D:$D,Waterfall!$C74,Purchase!$C:$C,Waterfall!G$1)</f>
        <v>0</v>
      </c>
      <c r="H74" s="4">
        <f>SUMIFS(Purchase!$F:$F,Purchase!$A:$A,Waterfall!$A74,Purchase!$D:$D,Waterfall!$C74,Purchase!$C:$C,Waterfall!H$1)</f>
        <v>0</v>
      </c>
      <c r="I74" s="4">
        <f>SUMIFS(Purchase!$F:$F,Purchase!$A:$A,Waterfall!$A74,Purchase!$D:$D,Waterfall!$C74,Purchase!$C:$C,Waterfall!I$1)</f>
        <v>0</v>
      </c>
      <c r="J74" s="4">
        <f>SUMIFS(Purchase!$F:$F,Purchase!$A:$A,Waterfall!$A74,Purchase!$D:$D,Waterfall!$C74,Purchase!$C:$C,Waterfall!J$1)</f>
        <v>0</v>
      </c>
      <c r="K74" s="4">
        <f>SUMIFS(Purchase!$F:$F,Purchase!$A:$A,Waterfall!$A74,Purchase!$D:$D,Waterfall!$C74,Purchase!$C:$C,Waterfall!K$1)</f>
        <v>0</v>
      </c>
      <c r="L74" s="4">
        <f>SUMIFS(Purchase!$F:$F,Purchase!$A:$A,Waterfall!$A74,Purchase!$D:$D,Waterfall!$C74,Purchase!$C:$C,Waterfall!L$1)</f>
        <v>0</v>
      </c>
      <c r="M74" s="4">
        <f>SUMIFS(Purchase!$F:$F,Purchase!$A:$A,Waterfall!$A74,Purchase!$D:$D,Waterfall!$C74,Purchase!$C:$C,Waterfall!M$1)</f>
        <v>0</v>
      </c>
      <c r="N74" s="4">
        <f>SUMIFS(Purchase!$F:$F,Purchase!$A:$A,Waterfall!$A74,Purchase!$D:$D,Waterfall!$C74,Purchase!$C:$C,Waterfall!N$1)</f>
        <v>0</v>
      </c>
      <c r="O74" s="4">
        <f>SUMIFS(Purchase!$F:$F,Purchase!$A:$A,Waterfall!$A74,Purchase!$D:$D,Waterfall!$C74,Purchase!$C:$C,Waterfall!O$1)</f>
        <v>0</v>
      </c>
      <c r="P74" s="4">
        <f>SUMIFS(Purchase!$F:$F,Purchase!$A:$A,Waterfall!$A74,Purchase!$D:$D,Waterfall!$C74,Purchase!$C:$C,Waterfall!P$1)</f>
        <v>0</v>
      </c>
      <c r="Q74" s="4">
        <f>SUMIFS(Purchase!$F:$F,Purchase!$A:$A,Waterfall!$A74,Purchase!$D:$D,Waterfall!$C74,Purchase!$C:$C,Waterfall!Q$1)</f>
        <v>0</v>
      </c>
      <c r="R74" s="4">
        <f>SUMIFS(Purchase!$F:$F,Purchase!$A:$A,Waterfall!$A74,Purchase!$D:$D,Waterfall!$C74,Purchase!$C:$C,Waterfall!R$1)</f>
        <v>0</v>
      </c>
      <c r="S74" s="4">
        <f>SUMIFS(Purchase!$F:$F,Purchase!$A:$A,Waterfall!$A74,Purchase!$D:$D,Waterfall!$C74,Purchase!$C:$C,Waterfall!S$1)</f>
        <v>0</v>
      </c>
      <c r="T74" s="4">
        <f>SUMIFS(Purchase!$F:$F,Purchase!$A:$A,Waterfall!$A74,Purchase!$D:$D,Waterfall!$C74,Purchase!$C:$C,Waterfall!T$1)</f>
        <v>0</v>
      </c>
      <c r="U74" s="4">
        <f>SUMIFS(Purchase!$F:$F,Purchase!$A:$A,Waterfall!$A74,Purchase!$D:$D,Waterfall!$C74,Purchase!$C:$C,Waterfall!U$1)</f>
        <v>0</v>
      </c>
      <c r="V74" s="4">
        <f>SUMIFS(Purchase!$F:$F,Purchase!$A:$A,Waterfall!$A74,Purchase!$D:$D,Waterfall!$C74,Purchase!$C:$C,Waterfall!V$1)</f>
        <v>0</v>
      </c>
      <c r="W74" s="4">
        <f>SUMIFS(Purchase!$F:$F,Purchase!$A:$A,Waterfall!$A74,Purchase!$D:$D,Waterfall!$C74,Purchase!$C:$C,Waterfall!W$1)</f>
        <v>0</v>
      </c>
      <c r="X74" s="4">
        <f>SUMIFS(Purchase!$F:$F,Purchase!$A:$A,Waterfall!$A74,Purchase!$D:$D,Waterfall!$C74,Purchase!$C:$C,Waterfall!X$1)</f>
        <v>0</v>
      </c>
      <c r="Y74" s="4">
        <f>SUMIFS(Purchase!$F:$F,Purchase!$A:$A,Waterfall!$A74,Purchase!$D:$D,Waterfall!$C74,Purchase!$C:$C,Waterfall!Y$1)</f>
        <v>0</v>
      </c>
      <c r="Z74" s="4">
        <f>SUMIFS(Purchase!$F:$F,Purchase!$A:$A,Waterfall!$A74,Purchase!$D:$D,Waterfall!$C74,Purchase!$C:$C,Waterfall!Z$1)</f>
        <v>0</v>
      </c>
      <c r="AA74" s="4">
        <f>SUMIFS(Purchase!$F:$F,Purchase!$A:$A,Waterfall!$A74,Purchase!$D:$D,Waterfall!$C74,Purchase!$C:$C,Waterfall!AA$1)</f>
        <v>0</v>
      </c>
      <c r="AB74" s="4">
        <f>SUMIFS(Purchase!$F:$F,Purchase!$A:$A,Waterfall!$A74,Purchase!$D:$D,Waterfall!$C74,Purchase!$C:$C,Waterfall!AB$1)</f>
        <v>0</v>
      </c>
      <c r="AC74" s="4">
        <f>SUMIFS(Purchase!$F:$F,Purchase!$A:$A,Waterfall!$A74,Purchase!$D:$D,Waterfall!$C74,Purchase!$C:$C,Waterfall!AC$1)</f>
        <v>0</v>
      </c>
      <c r="AD74" s="4">
        <f>SUMIFS(Purchase!$F:$F,Purchase!$A:$A,Waterfall!$A74,Purchase!$D:$D,Waterfall!$C74,Purchase!$C:$C,Waterfall!AD$1)</f>
        <v>0</v>
      </c>
      <c r="AE74" s="4">
        <f>SUMIFS(Purchase!$F:$F,Purchase!$A:$A,Waterfall!$A74,Purchase!$D:$D,Waterfall!$C74,Purchase!$C:$C,Waterfall!AE$1)</f>
        <v>0</v>
      </c>
      <c r="AF74" s="4">
        <f>SUMIFS(Purchase!$F:$F,Purchase!$A:$A,Waterfall!$A74,Purchase!$D:$D,Waterfall!$C74,Purchase!$C:$C,Waterfall!AF$1)</f>
        <v>0</v>
      </c>
      <c r="AG74" s="4">
        <f>SUMIFS(Purchase!$F:$F,Purchase!$A:$A,Waterfall!$A74,Purchase!$D:$D,Waterfall!$C74,Purchase!$C:$C,Waterfall!AG$1)</f>
        <v>0</v>
      </c>
      <c r="AH74" s="4">
        <f>SUMIFS(Purchase!$F:$F,Purchase!$A:$A,Waterfall!$A74,Purchase!$D:$D,Waterfall!$C74,Purchase!$C:$C,Waterfall!AH$1)</f>
        <v>0</v>
      </c>
      <c r="AI74" s="4">
        <f>SUMIFS(Purchase!$F:$F,Purchase!$A:$A,Waterfall!$A74,Purchase!$D:$D,Waterfall!$C74,Purchase!$C:$C,Waterfall!AI$1)</f>
        <v>0</v>
      </c>
      <c r="AJ74" s="4">
        <f>SUMIFS(Purchase!$F:$F,Purchase!$A:$A,Waterfall!$A74,Purchase!$D:$D,Waterfall!$C74,Purchase!$C:$C,Waterfall!AJ$1)</f>
        <v>0</v>
      </c>
      <c r="AK74" s="4">
        <f>SUMIFS(Purchase!$F:$F,Purchase!$A:$A,Waterfall!$A74,Purchase!$D:$D,Waterfall!$C74,Purchase!$C:$C,Waterfall!AK$1)</f>
        <v>0</v>
      </c>
      <c r="AL74" s="4">
        <f>SUMIFS(Purchase!$F:$F,Purchase!$A:$A,Waterfall!$A74,Purchase!$D:$D,Waterfall!$C74,Purchase!$C:$C,Waterfall!AL$1)</f>
        <v>0</v>
      </c>
      <c r="AM74" s="4">
        <f>SUMIFS(Purchase!$F:$F,Purchase!$A:$A,Waterfall!$A74,Purchase!$D:$D,Waterfall!$C74,Purchase!$C:$C,Waterfall!AM$1)</f>
        <v>0</v>
      </c>
      <c r="AN74" s="4">
        <f>SUMIFS(Purchase!$F:$F,Purchase!$A:$A,Waterfall!$A74,Purchase!$D:$D,Waterfall!$C74,Purchase!$C:$C,Waterfall!AN$1)</f>
        <v>0</v>
      </c>
      <c r="AO74" s="4">
        <f>SUMIFS(Purchase!$F:$F,Purchase!$A:$A,Waterfall!$A74,Purchase!$D:$D,Waterfall!$C74,Purchase!$C:$C,Waterfall!AO$1)</f>
        <v>0</v>
      </c>
      <c r="AP74" s="4">
        <f>SUMIFS(Purchase!$F:$F,Purchase!$A:$A,Waterfall!$A74,Purchase!$D:$D,Waterfall!$C74,Purchase!$C:$C,Waterfall!AP$1)</f>
        <v>0</v>
      </c>
      <c r="AQ74" s="4">
        <f>SUMIFS(Purchase!$F:$F,Purchase!$A:$A,Waterfall!$A74,Purchase!$D:$D,Waterfall!$C74,Purchase!$C:$C,Waterfall!AQ$1)</f>
        <v>0</v>
      </c>
      <c r="AR74" s="4">
        <f>SUMIFS(Purchase!$F:$F,Purchase!$A:$A,Waterfall!$A74,Purchase!$D:$D,Waterfall!$C74,Purchase!$C:$C,Waterfall!AR$1)</f>
        <v>0</v>
      </c>
      <c r="AS74" s="4">
        <f>SUMIFS(Purchase!$F:$F,Purchase!$A:$A,Waterfall!$A74,Purchase!$D:$D,Waterfall!$C74,Purchase!$C:$C,Waterfall!AS$1)</f>
        <v>0</v>
      </c>
      <c r="AT74" s="4">
        <f>SUMIFS(Purchase!$F:$F,Purchase!$A:$A,Waterfall!$A74,Purchase!$D:$D,Waterfall!$C74,Purchase!$C:$C,Waterfall!AT$1)</f>
        <v>0</v>
      </c>
      <c r="AU74" s="4">
        <f>SUMIFS(Purchase!$F:$F,Purchase!$A:$A,Waterfall!$A74,Purchase!$D:$D,Waterfall!$C74,Purchase!$C:$C,Waterfall!AU$1)</f>
        <v>0</v>
      </c>
      <c r="AV74" s="4">
        <f>SUMIFS(Purchase!$F:$F,Purchase!$A:$A,Waterfall!$A74,Purchase!$D:$D,Waterfall!$C74,Purchase!$C:$C,Waterfall!AV$1)</f>
        <v>0</v>
      </c>
      <c r="AW74" s="4">
        <f>SUMIFS(Purchase!$F:$F,Purchase!$A:$A,Waterfall!$A74,Purchase!$D:$D,Waterfall!$C74,Purchase!$C:$C,Waterfall!AW$1)</f>
        <v>0</v>
      </c>
      <c r="AX74" s="4">
        <f>SUMIFS(Purchase!$F:$F,Purchase!$A:$A,Waterfall!$A74,Purchase!$D:$D,Waterfall!$C74,Purchase!$C:$C,Waterfall!AX$1)</f>
        <v>0</v>
      </c>
      <c r="AY74" s="4">
        <f>SUMIFS(Purchase!$F:$F,Purchase!$A:$A,Waterfall!$A74,Purchase!$D:$D,Waterfall!$C74,Purchase!$C:$C,Waterfall!AY$1)</f>
        <v>0</v>
      </c>
      <c r="AZ74" s="4">
        <f>SUMIFS(Purchase!$F:$F,Purchase!$A:$A,Waterfall!$A74,Purchase!$D:$D,Waterfall!$C74,Purchase!$C:$C,Waterfall!AZ$1)</f>
        <v>0</v>
      </c>
      <c r="BA74" s="4">
        <f>SUMIFS(Purchase!$F:$F,Purchase!$A:$A,Waterfall!$A74,Purchase!$D:$D,Waterfall!$C74,Purchase!$C:$C,Waterfall!BA$1)</f>
        <v>0</v>
      </c>
      <c r="BB74" s="4">
        <f>SUMIFS(Purchase!$F:$F,Purchase!$A:$A,Waterfall!$A74,Purchase!$D:$D,Waterfall!$C74,Purchase!$C:$C,Waterfall!BB$1)</f>
        <v>0</v>
      </c>
      <c r="BC74" s="4">
        <f>SUMIFS(Purchase!$F:$F,Purchase!$A:$A,Waterfall!$A74,Purchase!$D:$D,Waterfall!$C74,Purchase!$C:$C,Waterfall!BC$1)</f>
        <v>0</v>
      </c>
      <c r="BD74" s="4">
        <f>SUMIFS(Purchase!$F:$F,Purchase!$A:$A,Waterfall!$A74,Purchase!$D:$D,Waterfall!$C74,Purchase!$C:$C,Waterfall!BD$1)</f>
        <v>0</v>
      </c>
      <c r="BE74" s="4">
        <f>SUMIFS(Purchase!$F:$F,Purchase!$A:$A,Waterfall!$A74,Purchase!$D:$D,Waterfall!$C74,Purchase!$C:$C,Waterfall!BE$1)</f>
        <v>0</v>
      </c>
      <c r="BF74" s="4">
        <f>SUMIFS(Purchase!$F:$F,Purchase!$A:$A,Waterfall!$A74,Purchase!$D:$D,Waterfall!$C74,Purchase!$C:$C,Waterfall!BF$1)</f>
        <v>0</v>
      </c>
      <c r="BG74" s="4">
        <f>SUMIFS(Purchase!$F:$F,Purchase!$A:$A,Waterfall!$A74,Purchase!$D:$D,Waterfall!$C74,Purchase!$C:$C,Waterfall!BG$1)</f>
        <v>0</v>
      </c>
      <c r="BH74" s="4">
        <f>SUMIFS(Purchase!$F:$F,Purchase!$A:$A,Waterfall!$A74,Purchase!$D:$D,Waterfall!$C74,Purchase!$C:$C,Waterfall!BH$1)</f>
        <v>0</v>
      </c>
      <c r="BI74" s="4">
        <f>SUMIFS(Purchase!$F:$F,Purchase!$A:$A,Waterfall!$A74,Purchase!$D:$D,Waterfall!$C74,Purchase!$C:$C,Waterfall!BI$1)</f>
        <v>0</v>
      </c>
      <c r="BJ74" s="4">
        <f>SUMIFS(Purchase!$F:$F,Purchase!$A:$A,Waterfall!$A74,Purchase!$D:$D,Waterfall!$C74,Purchase!$C:$C,Waterfall!BJ$1)</f>
        <v>0</v>
      </c>
      <c r="BK74" s="4">
        <f>SUMIFS(Purchase!$F:$F,Purchase!$A:$A,Waterfall!$A74,Purchase!$D:$D,Waterfall!$C74,Purchase!$C:$C,Waterfall!BK$1)</f>
        <v>0</v>
      </c>
      <c r="BL74" s="4">
        <f>SUMIFS(Purchase!$F:$F,Purchase!$A:$A,Waterfall!$A74,Purchase!$D:$D,Waterfall!$C74,Purchase!$C:$C,Waterfall!BL$1)</f>
        <v>0</v>
      </c>
      <c r="BM74" s="4">
        <f>SUMIFS(Purchase!$F:$F,Purchase!$A:$A,Waterfall!$A74,Purchase!$D:$D,Waterfall!$C74,Purchase!$C:$C,Waterfall!BM$1)</f>
        <v>0</v>
      </c>
      <c r="BN74" s="4">
        <f>SUMIFS(Purchase!$F:$F,Purchase!$A:$A,Waterfall!$A74,Purchase!$D:$D,Waterfall!$C74,Purchase!$C:$C,Waterfall!BN$1)</f>
        <v>0</v>
      </c>
      <c r="BO74" s="4">
        <f>SUMIFS(Purchase!$F:$F,Purchase!$A:$A,Waterfall!$A74,Purchase!$D:$D,Waterfall!$C74,Purchase!$C:$C,Waterfall!BO$1)</f>
        <v>0</v>
      </c>
      <c r="BP74" s="4">
        <f>SUMIFS(Purchase!$F:$F,Purchase!$A:$A,Waterfall!$A74,Purchase!$D:$D,Waterfall!$C74,Purchase!$C:$C,Waterfall!BP$1)</f>
        <v>0</v>
      </c>
      <c r="BQ74" s="4">
        <f>SUMIFS(Purchase!$F:$F,Purchase!$A:$A,Waterfall!$A74,Purchase!$D:$D,Waterfall!$C74,Purchase!$C:$C,Waterfall!BQ$1)</f>
        <v>0</v>
      </c>
      <c r="BR74" s="4">
        <f>SUMIFS(Purchase!$F:$F,Purchase!$A:$A,Waterfall!$A74,Purchase!$D:$D,Waterfall!$C74,Purchase!$C:$C,Waterfall!BR$1)</f>
        <v>0</v>
      </c>
      <c r="BS74" s="4">
        <f>SUMIFS(Purchase!$F:$F,Purchase!$A:$A,Waterfall!$A74,Purchase!$D:$D,Waterfall!$C74,Purchase!$C:$C,Waterfall!BS$1)</f>
        <v>0</v>
      </c>
      <c r="BT74" s="4">
        <f>SUMIFS(Purchase!$F:$F,Purchase!$A:$A,Waterfall!$A74,Purchase!$D:$D,Waterfall!$C74,Purchase!$C:$C,Waterfall!BT$1)</f>
        <v>0</v>
      </c>
      <c r="BU74" s="4">
        <f>SUMIFS(Purchase!$F:$F,Purchase!$A:$A,Waterfall!$A74,Purchase!$D:$D,Waterfall!$C74,Purchase!$C:$C,Waterfall!BU$1)</f>
        <v>0</v>
      </c>
      <c r="BV74" s="4">
        <f>SUMIFS(Purchase!$F:$F,Purchase!$A:$A,Waterfall!$A74,Purchase!$D:$D,Waterfall!$C74,Purchase!$C:$C,Waterfall!BV$1)</f>
        <v>0</v>
      </c>
      <c r="BW74" s="4">
        <f>SUMIFS(Purchase!$F:$F,Purchase!$A:$A,Waterfall!$A74,Purchase!$D:$D,Waterfall!$C74,Purchase!$C:$C,Waterfall!BW$1)</f>
        <v>153.74</v>
      </c>
      <c r="BX74" s="4">
        <f>SUMIFS(Purchase!$F:$F,Purchase!$A:$A,Waterfall!$A74,Purchase!$D:$D,Waterfall!$C74,Purchase!$C:$C,Waterfall!BX$1)</f>
        <v>14839.22</v>
      </c>
      <c r="BY74" s="4">
        <f>SUMIFS(Purchase!$F:$F,Purchase!$A:$A,Waterfall!$A74,Purchase!$D:$D,Waterfall!$C74,Purchase!$C:$C,Waterfall!BY$1)</f>
        <v>12241.33</v>
      </c>
      <c r="BZ74" s="4">
        <f>SUMIFS(Purchase!$F:$F,Purchase!$A:$A,Waterfall!$A74,Purchase!$D:$D,Waterfall!$C74,Purchase!$C:$C,Waterfall!BZ$1)</f>
        <v>0</v>
      </c>
      <c r="CA74" s="4">
        <f>SUMIFS(Purchase!$F:$F,Purchase!$A:$A,Waterfall!$A74,Purchase!$D:$D,Waterfall!$C74,Purchase!$C:$C,Waterfall!CA$1)</f>
        <v>0</v>
      </c>
      <c r="CB74" s="4">
        <f>SUMIFS(Purchase!$F:$F,Purchase!$A:$A,Waterfall!$A74,Purchase!$D:$D,Waterfall!$C74,Purchase!$C:$C,Waterfall!CB$1)</f>
        <v>0</v>
      </c>
      <c r="CC74" s="4">
        <f>SUMIFS(Purchase!$F:$F,Purchase!$A:$A,Waterfall!$A74,Purchase!$D:$D,Waterfall!$C74,Purchase!$C:$C,Waterfall!CC$1)</f>
        <v>0</v>
      </c>
      <c r="CD74" s="4">
        <f>SUMIFS(Purchase!$F:$F,Purchase!$A:$A,Waterfall!$A74,Purchase!$D:$D,Waterfall!$C74,Purchase!$C:$C,Waterfall!CD$1)</f>
        <v>0</v>
      </c>
      <c r="CE74" s="4">
        <f>SUMIFS(Purchase!$F:$F,Purchase!$A:$A,Waterfall!$A74,Purchase!$D:$D,Waterfall!$C74,Purchase!$C:$C,Waterfall!CE$1)</f>
        <v>0</v>
      </c>
      <c r="CF74" s="4">
        <f>SUMIFS(Purchase!$F:$F,Purchase!$A:$A,Waterfall!$A74,Purchase!$D:$D,Waterfall!$C74,Purchase!$C:$C,Waterfall!CF$1)</f>
        <v>0</v>
      </c>
      <c r="CG74" s="4">
        <f>SUMIFS(Purchase!$F:$F,Purchase!$A:$A,Waterfall!$A74,Purchase!$D:$D,Waterfall!$C74,Purchase!$C:$C,Waterfall!CG$1)</f>
        <v>0</v>
      </c>
      <c r="CH74" s="4">
        <f>SUMIFS(Purchase!$F:$F,Purchase!$A:$A,Waterfall!$A74,Purchase!$D:$D,Waterfall!$C74,Purchase!$C:$C,Waterfall!CH$1)</f>
        <v>0</v>
      </c>
      <c r="CI74" s="4">
        <f>SUMIFS(Purchase!$F:$F,Purchase!$A:$A,Waterfall!$A74,Purchase!$D:$D,Waterfall!$C74,Purchase!$C:$C,Waterfall!CI$1)</f>
        <v>0</v>
      </c>
      <c r="CJ74" s="4">
        <f>SUMIFS(Purchase!$F:$F,Purchase!$A:$A,Waterfall!$A74,Purchase!$D:$D,Waterfall!$C74,Purchase!$C:$C,Waterfall!CJ$1)</f>
        <v>0</v>
      </c>
      <c r="CK74" s="4">
        <f>SUMIFS(Purchase!$F:$F,Purchase!$A:$A,Waterfall!$A74,Purchase!$D:$D,Waterfall!$C74,Purchase!$C:$C,Waterfall!CK$1)</f>
        <v>0</v>
      </c>
      <c r="CL74" s="4">
        <f>SUMIFS(Purchase!$F:$F,Purchase!$A:$A,Waterfall!$A74,Purchase!$D:$D,Waterfall!$C74,Purchase!$C:$C,Waterfall!CL$1)</f>
        <v>0</v>
      </c>
      <c r="CM74" s="4">
        <f>SUMIFS(Purchase!$F:$F,Purchase!$A:$A,Waterfall!$A74,Purchase!$D:$D,Waterfall!$C74,Purchase!$C:$C,Waterfall!CM$1)</f>
        <v>0</v>
      </c>
      <c r="CN74" s="4">
        <f>SUMIFS(Purchase!$F:$F,Purchase!$A:$A,Waterfall!$A74,Purchase!$D:$D,Waterfall!$C74,Purchase!$C:$C,Waterfall!CN$1)</f>
        <v>0</v>
      </c>
      <c r="CO74" s="4">
        <f>SUMIFS(Purchase!$F:$F,Purchase!$A:$A,Waterfall!$A74,Purchase!$D:$D,Waterfall!$C74,Purchase!$C:$C,Waterfall!CO$1)</f>
        <v>0</v>
      </c>
      <c r="CP74" s="4">
        <f>SUMIFS(Purchase!$F:$F,Purchase!$A:$A,Waterfall!$A74,Purchase!$D:$D,Waterfall!$C74,Purchase!$C:$C,Waterfall!CP$1)</f>
        <v>0</v>
      </c>
      <c r="CQ74" s="4">
        <f>SUMIFS(Purchase!$F:$F,Purchase!$A:$A,Waterfall!$A74,Purchase!$D:$D,Waterfall!$C74,Purchase!$C:$C,Waterfall!CQ$1)</f>
        <v>0</v>
      </c>
      <c r="CR74" s="4">
        <f>SUMIFS(Purchase!$F:$F,Purchase!$A:$A,Waterfall!$A74,Purchase!$D:$D,Waterfall!$C74,Purchase!$C:$C,Waterfall!CR$1)</f>
        <v>0</v>
      </c>
      <c r="CS74" s="4">
        <f>SUMIFS(Purchase!$F:$F,Purchase!$A:$A,Waterfall!$A74,Purchase!$D:$D,Waterfall!$C74,Purchase!$C:$C,Waterfall!CS$1)</f>
        <v>0</v>
      </c>
      <c r="CT74" s="4">
        <f>SUMIFS(Purchase!$F:$F,Purchase!$A:$A,Waterfall!$A74,Purchase!$D:$D,Waterfall!$C74,Purchase!$C:$C,Waterfall!CT$1)</f>
        <v>0</v>
      </c>
      <c r="CU74" s="4">
        <f>SUMIFS(Purchase!$F:$F,Purchase!$A:$A,Waterfall!$A74,Purchase!$D:$D,Waterfall!$C74,Purchase!$C:$C,Waterfall!CU$1)</f>
        <v>0</v>
      </c>
      <c r="CV74" s="4">
        <f>SUMIFS(Purchase!$F:$F,Purchase!$A:$A,Waterfall!$A74,Purchase!$D:$D,Waterfall!$C74,Purchase!$C:$C,Waterfall!CV$1)</f>
        <v>0</v>
      </c>
      <c r="CW74" s="4">
        <f>SUMIFS(Purchase!$F:$F,Purchase!$A:$A,Waterfall!$A74,Purchase!$D:$D,Waterfall!$C74,Purchase!$C:$C,Waterfall!CW$1)</f>
        <v>0</v>
      </c>
      <c r="CX74" s="4">
        <f>SUMIFS(Purchase!$F:$F,Purchase!$A:$A,Waterfall!$A74,Purchase!$D:$D,Waterfall!$C74,Purchase!$C:$C,Waterfall!CX$1)</f>
        <v>0</v>
      </c>
      <c r="CY74" s="4">
        <f>SUMIFS(Purchase!$F:$F,Purchase!$A:$A,Waterfall!$A74,Purchase!$D:$D,Waterfall!$C74,Purchase!$C:$C,Waterfall!CY$1)</f>
        <v>0</v>
      </c>
      <c r="CZ74" s="4">
        <f>SUMIFS(Purchase!$F:$F,Purchase!$A:$A,Waterfall!$A74,Purchase!$D:$D,Waterfall!$C74,Purchase!$C:$C,Waterfall!CZ$1)</f>
        <v>0</v>
      </c>
      <c r="DA74" s="4">
        <f>SUMIFS(Purchase!$F:$F,Purchase!$A:$A,Waterfall!$A74,Purchase!$D:$D,Waterfall!$C74,Purchase!$C:$C,Waterfall!DA$1)</f>
        <v>0</v>
      </c>
      <c r="DB74" s="4">
        <f>SUMIFS(Purchase!$F:$F,Purchase!$A:$A,Waterfall!$A74,Purchase!$D:$D,Waterfall!$C74,Purchase!$C:$C,Waterfall!DB$1)</f>
        <v>0</v>
      </c>
      <c r="DC74" s="4">
        <f>SUMIFS(Purchase!$F:$F,Purchase!$A:$A,Waterfall!$A74,Purchase!$D:$D,Waterfall!$C74,Purchase!$C:$C,Waterfall!DC$1)</f>
        <v>0</v>
      </c>
      <c r="DD74" s="4">
        <f>SUMIFS(Purchase!$F:$F,Purchase!$A:$A,Waterfall!$A74,Purchase!$D:$D,Waterfall!$C74,Purchase!$C:$C,Waterfall!DD$1)</f>
        <v>0</v>
      </c>
      <c r="DE74" s="4">
        <f>SUMIFS(Purchase!$F:$F,Purchase!$A:$A,Waterfall!$A74,Purchase!$D:$D,Waterfall!$C74,Purchase!$C:$C,Waterfall!DE$1)</f>
        <v>0</v>
      </c>
      <c r="DF74" s="4">
        <f>SUMIFS(Purchase!$F:$F,Purchase!$A:$A,Waterfall!$A74,Purchase!$D:$D,Waterfall!$C74,Purchase!$C:$C,Waterfall!DF$1)</f>
        <v>0</v>
      </c>
      <c r="DG74" s="4">
        <f>SUMIFS(Purchase!$F:$F,Purchase!$A:$A,Waterfall!$A74,Purchase!$D:$D,Waterfall!$C74,Purchase!$C:$C,Waterfall!DG$1)</f>
        <v>0</v>
      </c>
      <c r="DH74" s="4">
        <f>SUMIFS(Purchase!$F:$F,Purchase!$A:$A,Waterfall!$A74,Purchase!$D:$D,Waterfall!$C74,Purchase!$C:$C,Waterfall!DH$1)</f>
        <v>0</v>
      </c>
      <c r="DI74" s="4">
        <f>SUMIFS(Purchase!$F:$F,Purchase!$A:$A,Waterfall!$A74,Purchase!$D:$D,Waterfall!$C74,Purchase!$C:$C,Waterfall!DI$1)</f>
        <v>0</v>
      </c>
      <c r="DJ74" s="4">
        <f>SUMIFS(Purchase!$F:$F,Purchase!$A:$A,Waterfall!$A74,Purchase!$D:$D,Waterfall!$C74,Purchase!$C:$C,Waterfall!DJ$1)</f>
        <v>0</v>
      </c>
      <c r="DK74" s="4">
        <f>SUMIFS(Purchase!$F:$F,Purchase!$A:$A,Waterfall!$A74,Purchase!$D:$D,Waterfall!$C74,Purchase!$C:$C,Waterfall!DK$1)</f>
        <v>0</v>
      </c>
      <c r="DL74" s="4">
        <f>SUMIFS(Purchase!$F:$F,Purchase!$A:$A,Waterfall!$A74,Purchase!$D:$D,Waterfall!$C74,Purchase!$C:$C,Waterfall!DL$1)</f>
        <v>0</v>
      </c>
      <c r="DM74" s="4">
        <f>SUMIFS(Purchase!$F:$F,Purchase!$A:$A,Waterfall!$A74,Purchase!$D:$D,Waterfall!$C74,Purchase!$C:$C,Waterfall!DM$1)</f>
        <v>0</v>
      </c>
      <c r="DN74" s="4">
        <f>SUMIFS(Purchase!$F:$F,Purchase!$A:$A,Waterfall!$A74,Purchase!$D:$D,Waterfall!$C74,Purchase!$C:$C,Waterfall!DN$1)</f>
        <v>0</v>
      </c>
      <c r="DO74" s="4">
        <f>SUMIFS(Purchase!$F:$F,Purchase!$A:$A,Waterfall!$A74,Purchase!$D:$D,Waterfall!$C74,Purchase!$C:$C,Waterfall!DO$1)</f>
        <v>0</v>
      </c>
      <c r="DP74" s="4">
        <f>SUMIFS(Purchase!$F:$F,Purchase!$A:$A,Waterfall!$A74,Purchase!$D:$D,Waterfall!$C74,Purchase!$C:$C,Waterfall!DP$1)</f>
        <v>0</v>
      </c>
      <c r="DQ74" s="4">
        <f>SUMIFS(Purchase!$F:$F,Purchase!$A:$A,Waterfall!$A74,Purchase!$D:$D,Waterfall!$C74,Purchase!$C:$C,Waterfall!DQ$1)</f>
        <v>0</v>
      </c>
      <c r="DR74" s="4">
        <f>SUMIFS(Purchase!$F:$F,Purchase!$A:$A,Waterfall!$A74,Purchase!$D:$D,Waterfall!$C74,Purchase!$C:$C,Waterfall!DR$1)</f>
        <v>0</v>
      </c>
      <c r="DS74" s="4">
        <f>SUMIFS(Purchase!$F:$F,Purchase!$A:$A,Waterfall!$A74,Purchase!$D:$D,Waterfall!$C74,Purchase!$C:$C,Waterfall!DS$1)</f>
        <v>0</v>
      </c>
      <c r="DT74" s="4">
        <f>SUMIFS(Purchase!$F:$F,Purchase!$A:$A,Waterfall!$A74,Purchase!$D:$D,Waterfall!$C74,Purchase!$C:$C,Waterfall!DT$1)</f>
        <v>0</v>
      </c>
      <c r="DU74" s="4">
        <f>SUMIFS(Purchase!$F:$F,Purchase!$A:$A,Waterfall!$A74,Purchase!$D:$D,Waterfall!$C74,Purchase!$C:$C,Waterfall!DU$1)</f>
        <v>0</v>
      </c>
      <c r="DV74" s="4">
        <f>SUMIFS(Purchase!$F:$F,Purchase!$A:$A,Waterfall!$A74,Purchase!$D:$D,Waterfall!$C74,Purchase!$C:$C,Waterfall!DV$1)</f>
        <v>0</v>
      </c>
      <c r="DW74" s="4">
        <f>SUMIFS(Purchase!$F:$F,Purchase!$A:$A,Waterfall!$A74,Purchase!$D:$D,Waterfall!$C74,Purchase!$C:$C,Waterfall!DW$1)</f>
        <v>0</v>
      </c>
      <c r="DX74" s="4">
        <f>SUMIFS(Purchase!$F:$F,Purchase!$A:$A,Waterfall!$A74,Purchase!$D:$D,Waterfall!$C74,Purchase!$C:$C,Waterfall!DX$1)</f>
        <v>0</v>
      </c>
      <c r="DY74" s="4">
        <f>SUMIFS(Purchase!$F:$F,Purchase!$A:$A,Waterfall!$A74,Purchase!$D:$D,Waterfall!$C74,Purchase!$C:$C,Waterfall!DY$1)</f>
        <v>0</v>
      </c>
      <c r="DZ74" s="4">
        <f>SUMIFS(Purchase!$F:$F,Purchase!$A:$A,Waterfall!$A74,Purchase!$D:$D,Waterfall!$C74,Purchase!$C:$C,Waterfall!DZ$1)</f>
        <v>0</v>
      </c>
      <c r="EA74" s="4">
        <f>SUMIFS(Purchase!$F:$F,Purchase!$A:$A,Waterfall!$A74,Purchase!$D:$D,Waterfall!$C74,Purchase!$C:$C,Waterfall!EA$1)</f>
        <v>0</v>
      </c>
      <c r="EB74" s="4">
        <f>SUMIFS(Purchase!$F:$F,Purchase!$A:$A,Waterfall!$A74,Purchase!$D:$D,Waterfall!$C74,Purchase!$C:$C,Waterfall!EB$1)</f>
        <v>0</v>
      </c>
      <c r="EC74" s="4">
        <f>SUMIFS(Purchase!$F:$F,Purchase!$A:$A,Waterfall!$A74,Purchase!$D:$D,Waterfall!$C74,Purchase!$C:$C,Waterfall!EC$1)</f>
        <v>0</v>
      </c>
      <c r="ED74" s="4">
        <f>SUMIFS(Purchase!$F:$F,Purchase!$A:$A,Waterfall!$A74,Purchase!$D:$D,Waterfall!$C74,Purchase!$C:$C,Waterfall!ED$1)</f>
        <v>0</v>
      </c>
      <c r="EE74" s="4">
        <f>SUMIFS(Purchase!$F:$F,Purchase!$A:$A,Waterfall!$A74,Purchase!$D:$D,Waterfall!$C74,Purchase!$C:$C,Waterfall!EE$1)</f>
        <v>0</v>
      </c>
      <c r="EF74" s="4">
        <f>SUMIFS(Purchase!$F:$F,Purchase!$A:$A,Waterfall!$A74,Purchase!$D:$D,Waterfall!$C74,Purchase!$C:$C,Waterfall!EF$1)</f>
        <v>0</v>
      </c>
      <c r="EG74" s="4">
        <f>SUMIFS(Purchase!$F:$F,Purchase!$A:$A,Waterfall!$A74,Purchase!$D:$D,Waterfall!$C74,Purchase!$C:$C,Waterfall!EG$1)</f>
        <v>0</v>
      </c>
      <c r="EH74" s="4">
        <f>SUMIFS(Purchase!$F:$F,Purchase!$A:$A,Waterfall!$A74,Purchase!$D:$D,Waterfall!$C74,Purchase!$C:$C,Waterfall!EH$1)</f>
        <v>0</v>
      </c>
      <c r="EI74" s="4">
        <f>SUMIFS(Purchase!$F:$F,Purchase!$A:$A,Waterfall!$A74,Purchase!$D:$D,Waterfall!$C74,Purchase!$C:$C,Waterfall!EI$1)</f>
        <v>0</v>
      </c>
      <c r="EJ74" s="4">
        <f>SUMIFS(Purchase!$F:$F,Purchase!$A:$A,Waterfall!$A74,Purchase!$D:$D,Waterfall!$C74,Purchase!$C:$C,Waterfall!EJ$1)</f>
        <v>0</v>
      </c>
      <c r="EK74" s="4">
        <f>SUMIFS(Purchase!$F:$F,Purchase!$A:$A,Waterfall!$A74,Purchase!$D:$D,Waterfall!$C74,Purchase!$C:$C,Waterfall!EK$1)</f>
        <v>0</v>
      </c>
      <c r="EL74" s="4">
        <f>SUMIFS(Purchase!$F:$F,Purchase!$A:$A,Waterfall!$A74,Purchase!$D:$D,Waterfall!$C74,Purchase!$C:$C,Waterfall!EL$1)</f>
        <v>0</v>
      </c>
      <c r="EM74" s="4">
        <f>SUMIFS(Purchase!$F:$F,Purchase!$A:$A,Waterfall!$A74,Purchase!$D:$D,Waterfall!$C74,Purchase!$C:$C,Waterfall!EM$1)</f>
        <v>0</v>
      </c>
      <c r="EN74" s="4">
        <f>SUMIFS(Purchase!$F:$F,Purchase!$A:$A,Waterfall!$A74,Purchase!$D:$D,Waterfall!$C74,Purchase!$C:$C,Waterfall!EN$1)</f>
        <v>0</v>
      </c>
      <c r="EO74" s="4">
        <f>SUMIFS(Purchase!$F:$F,Purchase!$A:$A,Waterfall!$A74,Purchase!$D:$D,Waterfall!$C74,Purchase!$C:$C,Waterfall!EO$1)</f>
        <v>0</v>
      </c>
      <c r="EP74" s="4">
        <f>SUMIFS(Purchase!$F:$F,Purchase!$A:$A,Waterfall!$A74,Purchase!$D:$D,Waterfall!$C74,Purchase!$C:$C,Waterfall!EP$1)</f>
        <v>0</v>
      </c>
      <c r="EQ74" s="4">
        <f>SUMIFS(Purchase!$F:$F,Purchase!$A:$A,Waterfall!$A74,Purchase!$D:$D,Waterfall!$C74,Purchase!$C:$C,Waterfall!EQ$1)</f>
        <v>0</v>
      </c>
      <c r="ER74" s="4">
        <f>SUMIFS(Purchase!$F:$F,Purchase!$A:$A,Waterfall!$A74,Purchase!$D:$D,Waterfall!$C74,Purchase!$C:$C,Waterfall!ER$1)</f>
        <v>0</v>
      </c>
      <c r="ES74" s="4">
        <f>SUMIFS(Purchase!$F:$F,Purchase!$A:$A,Waterfall!$A74,Purchase!$D:$D,Waterfall!$C74,Purchase!$C:$C,Waterfall!ES$1)</f>
        <v>0</v>
      </c>
      <c r="ET74" s="4">
        <f>SUMIFS(Purchase!$F:$F,Purchase!$A:$A,Waterfall!$A74,Purchase!$D:$D,Waterfall!$C74,Purchase!$C:$C,Waterfall!ET$1)</f>
        <v>0</v>
      </c>
      <c r="EU74" s="4">
        <f>SUMIFS(Purchase!$F:$F,Purchase!$A:$A,Waterfall!$A74,Purchase!$D:$D,Waterfall!$C74,Purchase!$C:$C,Waterfall!EU$1)</f>
        <v>0</v>
      </c>
      <c r="EV74" s="4">
        <f>SUMIFS(Purchase!$F:$F,Purchase!$A:$A,Waterfall!$A74,Purchase!$D:$D,Waterfall!$C74,Purchase!$C:$C,Waterfall!EV$1)</f>
        <v>0</v>
      </c>
      <c r="EW74" s="4">
        <f>SUMIFS(Purchase!$F:$F,Purchase!$A:$A,Waterfall!$A74,Purchase!$D:$D,Waterfall!$C74,Purchase!$C:$C,Waterfall!EW$1)</f>
        <v>0</v>
      </c>
      <c r="EX74" s="4">
        <f>SUMIFS(Purchase!$F:$F,Purchase!$A:$A,Waterfall!$A74,Purchase!$D:$D,Waterfall!$C74,Purchase!$C:$C,Waterfall!EX$1)</f>
        <v>0</v>
      </c>
      <c r="EY74" s="4">
        <f>SUMIFS(Purchase!$F:$F,Purchase!$A:$A,Waterfall!$A74,Purchase!$D:$D,Waterfall!$C74,Purchase!$C:$C,Waterfall!EY$1)</f>
        <v>0</v>
      </c>
      <c r="EZ74" s="4">
        <f>SUMIFS(Purchase!$F:$F,Purchase!$A:$A,Waterfall!$A74,Purchase!$D:$D,Waterfall!$C74,Purchase!$C:$C,Waterfall!EZ$1)</f>
        <v>0</v>
      </c>
      <c r="FA74" s="4">
        <f>SUMIFS(Purchase!$F:$F,Purchase!$A:$A,Waterfall!$A74,Purchase!$D:$D,Waterfall!$C74,Purchase!$C:$C,Waterfall!FA$1)</f>
        <v>0</v>
      </c>
      <c r="FB74" s="4">
        <f>SUMIFS(Purchase!$F:$F,Purchase!$A:$A,Waterfall!$A74,Purchase!$D:$D,Waterfall!$C74,Purchase!$C:$C,Waterfall!FB$1)</f>
        <v>0</v>
      </c>
      <c r="FC74" s="4">
        <f>SUMIFS(Purchase!$F:$F,Purchase!$A:$A,Waterfall!$A74,Purchase!$D:$D,Waterfall!$C74,Purchase!$C:$C,Waterfall!FC$1)</f>
        <v>0</v>
      </c>
      <c r="FD74" s="4">
        <f>SUMIFS(Purchase!$F:$F,Purchase!$A:$A,Waterfall!$A74,Purchase!$D:$D,Waterfall!$C74,Purchase!$C:$C,Waterfall!FD$1)</f>
        <v>0</v>
      </c>
      <c r="FE74" s="4">
        <f>SUMIFS(Purchase!$F:$F,Purchase!$A:$A,Waterfall!$A74,Purchase!$D:$D,Waterfall!$C74,Purchase!$C:$C,Waterfall!FE$1)</f>
        <v>0</v>
      </c>
      <c r="FF74" s="4">
        <f>SUMIFS(Purchase!$F:$F,Purchase!$A:$A,Waterfall!$A74,Purchase!$D:$D,Waterfall!$C74,Purchase!$C:$C,Waterfall!FF$1)</f>
        <v>0</v>
      </c>
      <c r="FG74" s="4">
        <f>SUMIFS(Purchase!$F:$F,Purchase!$A:$A,Waterfall!$A74,Purchase!$D:$D,Waterfall!$C74,Purchase!$C:$C,Waterfall!FG$1)</f>
        <v>0</v>
      </c>
      <c r="FH74" s="4">
        <f>SUMIFS(Purchase!$F:$F,Purchase!$A:$A,Waterfall!$A74,Purchase!$D:$D,Waterfall!$C74,Purchase!$C:$C,Waterfall!FH$1)</f>
        <v>0</v>
      </c>
      <c r="FI74" s="4">
        <f>SUMIFS(Purchase!$F:$F,Purchase!$A:$A,Waterfall!$A74,Purchase!$D:$D,Waterfall!$C74,Purchase!$C:$C,Waterfall!FI$1)</f>
        <v>0</v>
      </c>
      <c r="FJ74" s="4">
        <f>SUMIFS(Purchase!$F:$F,Purchase!$A:$A,Waterfall!$A74,Purchase!$D:$D,Waterfall!$C74,Purchase!$C:$C,Waterfall!FJ$1)</f>
        <v>0</v>
      </c>
      <c r="FK74" s="4">
        <f>SUMIFS(Purchase!$F:$F,Purchase!$A:$A,Waterfall!$A74,Purchase!$D:$D,Waterfall!$C74,Purchase!$C:$C,Waterfall!FK$1)</f>
        <v>0</v>
      </c>
      <c r="FL74" s="4">
        <f>SUMIFS(Purchase!$F:$F,Purchase!$A:$A,Waterfall!$A74,Purchase!$D:$D,Waterfall!$C74,Purchase!$C:$C,Waterfall!FL$1)</f>
        <v>0</v>
      </c>
      <c r="FM74" s="4">
        <f>SUMIFS(Purchase!$F:$F,Purchase!$A:$A,Waterfall!$A74,Purchase!$D:$D,Waterfall!$C74,Purchase!$C:$C,Waterfall!FM$1)</f>
        <v>0</v>
      </c>
      <c r="FN74" s="4">
        <f>SUMIFS(Purchase!$F:$F,Purchase!$A:$A,Waterfall!$A74,Purchase!$D:$D,Waterfall!$C74,Purchase!$C:$C,Waterfall!FN$1)</f>
        <v>0</v>
      </c>
      <c r="FO74" s="4">
        <f>SUMIFS(Purchase!$F:$F,Purchase!$A:$A,Waterfall!$A74,Purchase!$D:$D,Waterfall!$C74,Purchase!$C:$C,Waterfall!FO$1)</f>
        <v>0</v>
      </c>
      <c r="FP74" s="4">
        <f>SUMIFS(Purchase!$F:$F,Purchase!$A:$A,Waterfall!$A74,Purchase!$D:$D,Waterfall!$C74,Purchase!$C:$C,Waterfall!FP$1)</f>
        <v>0</v>
      </c>
      <c r="FQ74" s="4">
        <f>SUMIFS(Purchase!$F:$F,Purchase!$A:$A,Waterfall!$A74,Purchase!$D:$D,Waterfall!$C74,Purchase!$C:$C,Waterfall!FQ$1)</f>
        <v>0</v>
      </c>
      <c r="FR74" s="4">
        <f>SUMIFS(Purchase!$F:$F,Purchase!$A:$A,Waterfall!$A74,Purchase!$D:$D,Waterfall!$C74,Purchase!$C:$C,Waterfall!FR$1)</f>
        <v>0</v>
      </c>
      <c r="FS74" s="4">
        <f>SUMIFS(Purchase!$F:$F,Purchase!$A:$A,Waterfall!$A74,Purchase!$D:$D,Waterfall!$C74,Purchase!$C:$C,Waterfall!FS$1)</f>
        <v>0</v>
      </c>
      <c r="FT74" s="4">
        <f>SUMIFS(Purchase!$F:$F,Purchase!$A:$A,Waterfall!$A74,Purchase!$D:$D,Waterfall!$C74,Purchase!$C:$C,Waterfall!FT$1)</f>
        <v>0</v>
      </c>
      <c r="FU74" s="4">
        <f>SUMIFS(Purchase!$F:$F,Purchase!$A:$A,Waterfall!$A74,Purchase!$D:$D,Waterfall!$C74,Purchase!$C:$C,Waterfall!FU$1)</f>
        <v>0</v>
      </c>
      <c r="FV74" s="4">
        <f>SUMIFS(Purchase!$F:$F,Purchase!$A:$A,Waterfall!$A74,Purchase!$D:$D,Waterfall!$C74,Purchase!$C:$C,Waterfall!FV$1)</f>
        <v>0</v>
      </c>
      <c r="FW74" s="4">
        <f>SUMIFS(Purchase!$F:$F,Purchase!$A:$A,Waterfall!$A74,Purchase!$D:$D,Waterfall!$C74,Purchase!$C:$C,Waterfall!FW$1)</f>
        <v>0</v>
      </c>
      <c r="FX74" s="4">
        <f>SUMIFS(Purchase!$F:$F,Purchase!$A:$A,Waterfall!$A74,Purchase!$D:$D,Waterfall!$C74,Purchase!$C:$C,Waterfall!FX$1)</f>
        <v>0</v>
      </c>
      <c r="FY74" s="4">
        <f>SUMIFS(Purchase!$F:$F,Purchase!$A:$A,Waterfall!$A74,Purchase!$D:$D,Waterfall!$C74,Purchase!$C:$C,Waterfall!FY$1)</f>
        <v>0</v>
      </c>
      <c r="FZ74" s="4">
        <f>SUMIFS(Purchase!$F:$F,Purchase!$A:$A,Waterfall!$A74,Purchase!$D:$D,Waterfall!$C74,Purchase!$C:$C,Waterfall!FZ$1)</f>
        <v>0</v>
      </c>
      <c r="GA74" s="4">
        <f>SUMIFS(Purchase!$F:$F,Purchase!$A:$A,Waterfall!$A74,Purchase!$D:$D,Waterfall!$C74,Purchase!$C:$C,Waterfall!GA$1)</f>
        <v>0</v>
      </c>
      <c r="GB74" s="4">
        <f>SUMIFS(Purchase!$F:$F,Purchase!$A:$A,Waterfall!$A74,Purchase!$D:$D,Waterfall!$C74,Purchase!$C:$C,Waterfall!GB$1)</f>
        <v>0</v>
      </c>
      <c r="GC74" s="4">
        <f>SUMIFS(Purchase!$F:$F,Purchase!$A:$A,Waterfall!$A74,Purchase!$D:$D,Waterfall!$C74,Purchase!$C:$C,Waterfall!GC$1)</f>
        <v>0</v>
      </c>
      <c r="GD74" s="4">
        <f>SUMIFS(Purchase!$F:$F,Purchase!$A:$A,Waterfall!$A74,Purchase!$D:$D,Waterfall!$C74,Purchase!$C:$C,Waterfall!GD$1)</f>
        <v>0</v>
      </c>
      <c r="GE74" s="4">
        <f>SUMIFS(Purchase!$F:$F,Purchase!$A:$A,Waterfall!$A74,Purchase!$D:$D,Waterfall!$C74,Purchase!$C:$C,Waterfall!GE$1)</f>
        <v>0</v>
      </c>
      <c r="GF74" s="4">
        <f>SUMIFS(Purchase!$F:$F,Purchase!$A:$A,Waterfall!$A74,Purchase!$D:$D,Waterfall!$C74,Purchase!$C:$C,Waterfall!GF$1)</f>
        <v>0</v>
      </c>
      <c r="GG74" s="4">
        <f>SUMIFS(Purchase!$F:$F,Purchase!$A:$A,Waterfall!$A74,Purchase!$D:$D,Waterfall!$C74,Purchase!$C:$C,Waterfall!GG$1)</f>
        <v>0</v>
      </c>
      <c r="GH74" s="4">
        <f>SUMIFS(Purchase!$F:$F,Purchase!$A:$A,Waterfall!$A74,Purchase!$D:$D,Waterfall!$C74,Purchase!$C:$C,Waterfall!GH$1)</f>
        <v>0</v>
      </c>
      <c r="GI74" s="4">
        <f>SUMIFS(Purchase!$F:$F,Purchase!$A:$A,Waterfall!$A74,Purchase!$D:$D,Waterfall!$C74,Purchase!$C:$C,Waterfall!GI$1)</f>
        <v>0</v>
      </c>
    </row>
    <row r="75" spans="1:191" x14ac:dyDescent="0.35">
      <c r="A75" s="8">
        <f t="shared" si="4"/>
        <v>1</v>
      </c>
      <c r="B75" s="2" t="str">
        <f>VLOOKUP($A75,Centers!$B$1:$C$120,2,)</f>
        <v>GATE</v>
      </c>
      <c r="C75" s="3">
        <v>44952</v>
      </c>
      <c r="D75" s="4">
        <f>IF($A75=1,SUM(SUMIFS(Indent!$E:$E,Indent!$C:$C,Waterfall!$C75,Indent!$A:$A,Centers!$A$2),SUMIFS(Indent!$E:$E,Indent!$C:$C,Waterfall!$C75,Indent!$A:$A,Centers!$A$3),SUMIFS(Indent!$E:$E,Indent!$C:$C,Waterfall!$C75,Indent!$A:$A,Centers!$A$4),SUMIFS(Indent!$E:$E,Indent!$C:$C,Waterfall!$C75,Indent!$A:$A,Centers!$A$5),SUMIFS(Indent!$E:$E,Indent!$C:$C,Waterfall!$C75,Indent!$A:$A,Centers!$A$6),SUMIFS(Indent!$E:$E,Indent!$C:$C,Waterfall!$C75,Indent!$A:$A,Centers!$A$7),SUMIFS(Indent!$E:$E,Indent!$C:$C,Waterfall!$C75,Indent!$A:$A,Centers!$A$8)),SUMIFS(Indent!$E:$E,Indent!$C:$C,Waterfall!$C75,Indent!$A:$A,$A75))</f>
        <v>37035</v>
      </c>
      <c r="E75" s="4">
        <f>SUMIFS(Purchase!$F:$F,Purchase!$A:$A,Waterfall!$A75,Purchase!$D:$D,Waterfall!$C75,Purchase!$C:$C,Waterfall!E$1)</f>
        <v>0</v>
      </c>
      <c r="F75" s="4">
        <f>SUMIFS(Purchase!$F:$F,Purchase!$A:$A,Waterfall!$A75,Purchase!$D:$D,Waterfall!$C75,Purchase!$C:$C,Waterfall!F$1)</f>
        <v>0</v>
      </c>
      <c r="G75" s="4">
        <f>SUMIFS(Purchase!$F:$F,Purchase!$A:$A,Waterfall!$A75,Purchase!$D:$D,Waterfall!$C75,Purchase!$C:$C,Waterfall!G$1)</f>
        <v>0</v>
      </c>
      <c r="H75" s="4">
        <f>SUMIFS(Purchase!$F:$F,Purchase!$A:$A,Waterfall!$A75,Purchase!$D:$D,Waterfall!$C75,Purchase!$C:$C,Waterfall!H$1)</f>
        <v>0</v>
      </c>
      <c r="I75" s="4">
        <f>SUMIFS(Purchase!$F:$F,Purchase!$A:$A,Waterfall!$A75,Purchase!$D:$D,Waterfall!$C75,Purchase!$C:$C,Waterfall!I$1)</f>
        <v>0</v>
      </c>
      <c r="J75" s="4">
        <f>SUMIFS(Purchase!$F:$F,Purchase!$A:$A,Waterfall!$A75,Purchase!$D:$D,Waterfall!$C75,Purchase!$C:$C,Waterfall!J$1)</f>
        <v>0</v>
      </c>
      <c r="K75" s="4">
        <f>SUMIFS(Purchase!$F:$F,Purchase!$A:$A,Waterfall!$A75,Purchase!$D:$D,Waterfall!$C75,Purchase!$C:$C,Waterfall!K$1)</f>
        <v>0</v>
      </c>
      <c r="L75" s="4">
        <f>SUMIFS(Purchase!$F:$F,Purchase!$A:$A,Waterfall!$A75,Purchase!$D:$D,Waterfall!$C75,Purchase!$C:$C,Waterfall!L$1)</f>
        <v>0</v>
      </c>
      <c r="M75" s="4">
        <f>SUMIFS(Purchase!$F:$F,Purchase!$A:$A,Waterfall!$A75,Purchase!$D:$D,Waterfall!$C75,Purchase!$C:$C,Waterfall!M$1)</f>
        <v>0</v>
      </c>
      <c r="N75" s="4">
        <f>SUMIFS(Purchase!$F:$F,Purchase!$A:$A,Waterfall!$A75,Purchase!$D:$D,Waterfall!$C75,Purchase!$C:$C,Waterfall!N$1)</f>
        <v>0</v>
      </c>
      <c r="O75" s="4">
        <f>SUMIFS(Purchase!$F:$F,Purchase!$A:$A,Waterfall!$A75,Purchase!$D:$D,Waterfall!$C75,Purchase!$C:$C,Waterfall!O$1)</f>
        <v>0</v>
      </c>
      <c r="P75" s="4">
        <f>SUMIFS(Purchase!$F:$F,Purchase!$A:$A,Waterfall!$A75,Purchase!$D:$D,Waterfall!$C75,Purchase!$C:$C,Waterfall!P$1)</f>
        <v>0</v>
      </c>
      <c r="Q75" s="4">
        <f>SUMIFS(Purchase!$F:$F,Purchase!$A:$A,Waterfall!$A75,Purchase!$D:$D,Waterfall!$C75,Purchase!$C:$C,Waterfall!Q$1)</f>
        <v>0</v>
      </c>
      <c r="R75" s="4">
        <f>SUMIFS(Purchase!$F:$F,Purchase!$A:$A,Waterfall!$A75,Purchase!$D:$D,Waterfall!$C75,Purchase!$C:$C,Waterfall!R$1)</f>
        <v>0</v>
      </c>
      <c r="S75" s="4">
        <f>SUMIFS(Purchase!$F:$F,Purchase!$A:$A,Waterfall!$A75,Purchase!$D:$D,Waterfall!$C75,Purchase!$C:$C,Waterfall!S$1)</f>
        <v>0</v>
      </c>
      <c r="T75" s="4">
        <f>SUMIFS(Purchase!$F:$F,Purchase!$A:$A,Waterfall!$A75,Purchase!$D:$D,Waterfall!$C75,Purchase!$C:$C,Waterfall!T$1)</f>
        <v>0</v>
      </c>
      <c r="U75" s="4">
        <f>SUMIFS(Purchase!$F:$F,Purchase!$A:$A,Waterfall!$A75,Purchase!$D:$D,Waterfall!$C75,Purchase!$C:$C,Waterfall!U$1)</f>
        <v>0</v>
      </c>
      <c r="V75" s="4">
        <f>SUMIFS(Purchase!$F:$F,Purchase!$A:$A,Waterfall!$A75,Purchase!$D:$D,Waterfall!$C75,Purchase!$C:$C,Waterfall!V$1)</f>
        <v>0</v>
      </c>
      <c r="W75" s="4">
        <f>SUMIFS(Purchase!$F:$F,Purchase!$A:$A,Waterfall!$A75,Purchase!$D:$D,Waterfall!$C75,Purchase!$C:$C,Waterfall!W$1)</f>
        <v>0</v>
      </c>
      <c r="X75" s="4">
        <f>SUMIFS(Purchase!$F:$F,Purchase!$A:$A,Waterfall!$A75,Purchase!$D:$D,Waterfall!$C75,Purchase!$C:$C,Waterfall!X$1)</f>
        <v>0</v>
      </c>
      <c r="Y75" s="4">
        <f>SUMIFS(Purchase!$F:$F,Purchase!$A:$A,Waterfall!$A75,Purchase!$D:$D,Waterfall!$C75,Purchase!$C:$C,Waterfall!Y$1)</f>
        <v>0</v>
      </c>
      <c r="Z75" s="4">
        <f>SUMIFS(Purchase!$F:$F,Purchase!$A:$A,Waterfall!$A75,Purchase!$D:$D,Waterfall!$C75,Purchase!$C:$C,Waterfall!Z$1)</f>
        <v>0</v>
      </c>
      <c r="AA75" s="4">
        <f>SUMIFS(Purchase!$F:$F,Purchase!$A:$A,Waterfall!$A75,Purchase!$D:$D,Waterfall!$C75,Purchase!$C:$C,Waterfall!AA$1)</f>
        <v>0</v>
      </c>
      <c r="AB75" s="4">
        <f>SUMIFS(Purchase!$F:$F,Purchase!$A:$A,Waterfall!$A75,Purchase!$D:$D,Waterfall!$C75,Purchase!$C:$C,Waterfall!AB$1)</f>
        <v>0</v>
      </c>
      <c r="AC75" s="4">
        <f>SUMIFS(Purchase!$F:$F,Purchase!$A:$A,Waterfall!$A75,Purchase!$D:$D,Waterfall!$C75,Purchase!$C:$C,Waterfall!AC$1)</f>
        <v>0</v>
      </c>
      <c r="AD75" s="4">
        <f>SUMIFS(Purchase!$F:$F,Purchase!$A:$A,Waterfall!$A75,Purchase!$D:$D,Waterfall!$C75,Purchase!$C:$C,Waterfall!AD$1)</f>
        <v>0</v>
      </c>
      <c r="AE75" s="4">
        <f>SUMIFS(Purchase!$F:$F,Purchase!$A:$A,Waterfall!$A75,Purchase!$D:$D,Waterfall!$C75,Purchase!$C:$C,Waterfall!AE$1)</f>
        <v>0</v>
      </c>
      <c r="AF75" s="4">
        <f>SUMIFS(Purchase!$F:$F,Purchase!$A:$A,Waterfall!$A75,Purchase!$D:$D,Waterfall!$C75,Purchase!$C:$C,Waterfall!AF$1)</f>
        <v>0</v>
      </c>
      <c r="AG75" s="4">
        <f>SUMIFS(Purchase!$F:$F,Purchase!$A:$A,Waterfall!$A75,Purchase!$D:$D,Waterfall!$C75,Purchase!$C:$C,Waterfall!AG$1)</f>
        <v>0</v>
      </c>
      <c r="AH75" s="4">
        <f>SUMIFS(Purchase!$F:$F,Purchase!$A:$A,Waterfall!$A75,Purchase!$D:$D,Waterfall!$C75,Purchase!$C:$C,Waterfall!AH$1)</f>
        <v>0</v>
      </c>
      <c r="AI75" s="4">
        <f>SUMIFS(Purchase!$F:$F,Purchase!$A:$A,Waterfall!$A75,Purchase!$D:$D,Waterfall!$C75,Purchase!$C:$C,Waterfall!AI$1)</f>
        <v>0</v>
      </c>
      <c r="AJ75" s="4">
        <f>SUMIFS(Purchase!$F:$F,Purchase!$A:$A,Waterfall!$A75,Purchase!$D:$D,Waterfall!$C75,Purchase!$C:$C,Waterfall!AJ$1)</f>
        <v>0</v>
      </c>
      <c r="AK75" s="4">
        <f>SUMIFS(Purchase!$F:$F,Purchase!$A:$A,Waterfall!$A75,Purchase!$D:$D,Waterfall!$C75,Purchase!$C:$C,Waterfall!AK$1)</f>
        <v>0</v>
      </c>
      <c r="AL75" s="4">
        <f>SUMIFS(Purchase!$F:$F,Purchase!$A:$A,Waterfall!$A75,Purchase!$D:$D,Waterfall!$C75,Purchase!$C:$C,Waterfall!AL$1)</f>
        <v>0</v>
      </c>
      <c r="AM75" s="4">
        <f>SUMIFS(Purchase!$F:$F,Purchase!$A:$A,Waterfall!$A75,Purchase!$D:$D,Waterfall!$C75,Purchase!$C:$C,Waterfall!AM$1)</f>
        <v>0</v>
      </c>
      <c r="AN75" s="4">
        <f>SUMIFS(Purchase!$F:$F,Purchase!$A:$A,Waterfall!$A75,Purchase!$D:$D,Waterfall!$C75,Purchase!$C:$C,Waterfall!AN$1)</f>
        <v>0</v>
      </c>
      <c r="AO75" s="4">
        <f>SUMIFS(Purchase!$F:$F,Purchase!$A:$A,Waterfall!$A75,Purchase!$D:$D,Waterfall!$C75,Purchase!$C:$C,Waterfall!AO$1)</f>
        <v>0</v>
      </c>
      <c r="AP75" s="4">
        <f>SUMIFS(Purchase!$F:$F,Purchase!$A:$A,Waterfall!$A75,Purchase!$D:$D,Waterfall!$C75,Purchase!$C:$C,Waterfall!AP$1)</f>
        <v>0</v>
      </c>
      <c r="AQ75" s="4">
        <f>SUMIFS(Purchase!$F:$F,Purchase!$A:$A,Waterfall!$A75,Purchase!$D:$D,Waterfall!$C75,Purchase!$C:$C,Waterfall!AQ$1)</f>
        <v>0</v>
      </c>
      <c r="AR75" s="4">
        <f>SUMIFS(Purchase!$F:$F,Purchase!$A:$A,Waterfall!$A75,Purchase!$D:$D,Waterfall!$C75,Purchase!$C:$C,Waterfall!AR$1)</f>
        <v>0</v>
      </c>
      <c r="AS75" s="4">
        <f>SUMIFS(Purchase!$F:$F,Purchase!$A:$A,Waterfall!$A75,Purchase!$D:$D,Waterfall!$C75,Purchase!$C:$C,Waterfall!AS$1)</f>
        <v>0</v>
      </c>
      <c r="AT75" s="4">
        <f>SUMIFS(Purchase!$F:$F,Purchase!$A:$A,Waterfall!$A75,Purchase!$D:$D,Waterfall!$C75,Purchase!$C:$C,Waterfall!AT$1)</f>
        <v>0</v>
      </c>
      <c r="AU75" s="4">
        <f>SUMIFS(Purchase!$F:$F,Purchase!$A:$A,Waterfall!$A75,Purchase!$D:$D,Waterfall!$C75,Purchase!$C:$C,Waterfall!AU$1)</f>
        <v>0</v>
      </c>
      <c r="AV75" s="4">
        <f>SUMIFS(Purchase!$F:$F,Purchase!$A:$A,Waterfall!$A75,Purchase!$D:$D,Waterfall!$C75,Purchase!$C:$C,Waterfall!AV$1)</f>
        <v>0</v>
      </c>
      <c r="AW75" s="4">
        <f>SUMIFS(Purchase!$F:$F,Purchase!$A:$A,Waterfall!$A75,Purchase!$D:$D,Waterfall!$C75,Purchase!$C:$C,Waterfall!AW$1)</f>
        <v>0</v>
      </c>
      <c r="AX75" s="4">
        <f>SUMIFS(Purchase!$F:$F,Purchase!$A:$A,Waterfall!$A75,Purchase!$D:$D,Waterfall!$C75,Purchase!$C:$C,Waterfall!AX$1)</f>
        <v>0</v>
      </c>
      <c r="AY75" s="4">
        <f>SUMIFS(Purchase!$F:$F,Purchase!$A:$A,Waterfall!$A75,Purchase!$D:$D,Waterfall!$C75,Purchase!$C:$C,Waterfall!AY$1)</f>
        <v>0</v>
      </c>
      <c r="AZ75" s="4">
        <f>SUMIFS(Purchase!$F:$F,Purchase!$A:$A,Waterfall!$A75,Purchase!$D:$D,Waterfall!$C75,Purchase!$C:$C,Waterfall!AZ$1)</f>
        <v>0</v>
      </c>
      <c r="BA75" s="4">
        <f>SUMIFS(Purchase!$F:$F,Purchase!$A:$A,Waterfall!$A75,Purchase!$D:$D,Waterfall!$C75,Purchase!$C:$C,Waterfall!BA$1)</f>
        <v>0</v>
      </c>
      <c r="BB75" s="4">
        <f>SUMIFS(Purchase!$F:$F,Purchase!$A:$A,Waterfall!$A75,Purchase!$D:$D,Waterfall!$C75,Purchase!$C:$C,Waterfall!BB$1)</f>
        <v>0</v>
      </c>
      <c r="BC75" s="4">
        <f>SUMIFS(Purchase!$F:$F,Purchase!$A:$A,Waterfall!$A75,Purchase!$D:$D,Waterfall!$C75,Purchase!$C:$C,Waterfall!BC$1)</f>
        <v>0</v>
      </c>
      <c r="BD75" s="4">
        <f>SUMIFS(Purchase!$F:$F,Purchase!$A:$A,Waterfall!$A75,Purchase!$D:$D,Waterfall!$C75,Purchase!$C:$C,Waterfall!BD$1)</f>
        <v>0</v>
      </c>
      <c r="BE75" s="4">
        <f>SUMIFS(Purchase!$F:$F,Purchase!$A:$A,Waterfall!$A75,Purchase!$D:$D,Waterfall!$C75,Purchase!$C:$C,Waterfall!BE$1)</f>
        <v>0</v>
      </c>
      <c r="BF75" s="4">
        <f>SUMIFS(Purchase!$F:$F,Purchase!$A:$A,Waterfall!$A75,Purchase!$D:$D,Waterfall!$C75,Purchase!$C:$C,Waterfall!BF$1)</f>
        <v>0</v>
      </c>
      <c r="BG75" s="4">
        <f>SUMIFS(Purchase!$F:$F,Purchase!$A:$A,Waterfall!$A75,Purchase!$D:$D,Waterfall!$C75,Purchase!$C:$C,Waterfall!BG$1)</f>
        <v>0</v>
      </c>
      <c r="BH75" s="4">
        <f>SUMIFS(Purchase!$F:$F,Purchase!$A:$A,Waterfall!$A75,Purchase!$D:$D,Waterfall!$C75,Purchase!$C:$C,Waterfall!BH$1)</f>
        <v>0</v>
      </c>
      <c r="BI75" s="4">
        <f>SUMIFS(Purchase!$F:$F,Purchase!$A:$A,Waterfall!$A75,Purchase!$D:$D,Waterfall!$C75,Purchase!$C:$C,Waterfall!BI$1)</f>
        <v>0</v>
      </c>
      <c r="BJ75" s="4">
        <f>SUMIFS(Purchase!$F:$F,Purchase!$A:$A,Waterfall!$A75,Purchase!$D:$D,Waterfall!$C75,Purchase!$C:$C,Waterfall!BJ$1)</f>
        <v>0</v>
      </c>
      <c r="BK75" s="4">
        <f>SUMIFS(Purchase!$F:$F,Purchase!$A:$A,Waterfall!$A75,Purchase!$D:$D,Waterfall!$C75,Purchase!$C:$C,Waterfall!BK$1)</f>
        <v>0</v>
      </c>
      <c r="BL75" s="4">
        <f>SUMIFS(Purchase!$F:$F,Purchase!$A:$A,Waterfall!$A75,Purchase!$D:$D,Waterfall!$C75,Purchase!$C:$C,Waterfall!BL$1)</f>
        <v>0</v>
      </c>
      <c r="BM75" s="4">
        <f>SUMIFS(Purchase!$F:$F,Purchase!$A:$A,Waterfall!$A75,Purchase!$D:$D,Waterfall!$C75,Purchase!$C:$C,Waterfall!BM$1)</f>
        <v>0</v>
      </c>
      <c r="BN75" s="4">
        <f>SUMIFS(Purchase!$F:$F,Purchase!$A:$A,Waterfall!$A75,Purchase!$D:$D,Waterfall!$C75,Purchase!$C:$C,Waterfall!BN$1)</f>
        <v>0</v>
      </c>
      <c r="BO75" s="4">
        <f>SUMIFS(Purchase!$F:$F,Purchase!$A:$A,Waterfall!$A75,Purchase!$D:$D,Waterfall!$C75,Purchase!$C:$C,Waterfall!BO$1)</f>
        <v>0</v>
      </c>
      <c r="BP75" s="4">
        <f>SUMIFS(Purchase!$F:$F,Purchase!$A:$A,Waterfall!$A75,Purchase!$D:$D,Waterfall!$C75,Purchase!$C:$C,Waterfall!BP$1)</f>
        <v>0</v>
      </c>
      <c r="BQ75" s="4">
        <f>SUMIFS(Purchase!$F:$F,Purchase!$A:$A,Waterfall!$A75,Purchase!$D:$D,Waterfall!$C75,Purchase!$C:$C,Waterfall!BQ$1)</f>
        <v>0</v>
      </c>
      <c r="BR75" s="4">
        <f>SUMIFS(Purchase!$F:$F,Purchase!$A:$A,Waterfall!$A75,Purchase!$D:$D,Waterfall!$C75,Purchase!$C:$C,Waterfall!BR$1)</f>
        <v>0</v>
      </c>
      <c r="BS75" s="4">
        <f>SUMIFS(Purchase!$F:$F,Purchase!$A:$A,Waterfall!$A75,Purchase!$D:$D,Waterfall!$C75,Purchase!$C:$C,Waterfall!BS$1)</f>
        <v>0</v>
      </c>
      <c r="BT75" s="4">
        <f>SUMIFS(Purchase!$F:$F,Purchase!$A:$A,Waterfall!$A75,Purchase!$D:$D,Waterfall!$C75,Purchase!$C:$C,Waterfall!BT$1)</f>
        <v>0</v>
      </c>
      <c r="BU75" s="4">
        <f>SUMIFS(Purchase!$F:$F,Purchase!$A:$A,Waterfall!$A75,Purchase!$D:$D,Waterfall!$C75,Purchase!$C:$C,Waterfall!BU$1)</f>
        <v>0</v>
      </c>
      <c r="BV75" s="4">
        <f>SUMIFS(Purchase!$F:$F,Purchase!$A:$A,Waterfall!$A75,Purchase!$D:$D,Waterfall!$C75,Purchase!$C:$C,Waterfall!BV$1)</f>
        <v>0</v>
      </c>
      <c r="BW75" s="4">
        <f>SUMIFS(Purchase!$F:$F,Purchase!$A:$A,Waterfall!$A75,Purchase!$D:$D,Waterfall!$C75,Purchase!$C:$C,Waterfall!BW$1)</f>
        <v>0</v>
      </c>
      <c r="BX75" s="4">
        <f>SUMIFS(Purchase!$F:$F,Purchase!$A:$A,Waterfall!$A75,Purchase!$D:$D,Waterfall!$C75,Purchase!$C:$C,Waterfall!BX$1)</f>
        <v>72.56</v>
      </c>
      <c r="BY75" s="4">
        <f>SUMIFS(Purchase!$F:$F,Purchase!$A:$A,Waterfall!$A75,Purchase!$D:$D,Waterfall!$C75,Purchase!$C:$C,Waterfall!BY$1)</f>
        <v>11305.44</v>
      </c>
      <c r="BZ75" s="4">
        <f>SUMIFS(Purchase!$F:$F,Purchase!$A:$A,Waterfall!$A75,Purchase!$D:$D,Waterfall!$C75,Purchase!$C:$C,Waterfall!BZ$1)</f>
        <v>0</v>
      </c>
      <c r="CA75" s="4">
        <f>SUMIFS(Purchase!$F:$F,Purchase!$A:$A,Waterfall!$A75,Purchase!$D:$D,Waterfall!$C75,Purchase!$C:$C,Waterfall!CA$1)</f>
        <v>0</v>
      </c>
      <c r="CB75" s="4">
        <f>SUMIFS(Purchase!$F:$F,Purchase!$A:$A,Waterfall!$A75,Purchase!$D:$D,Waterfall!$C75,Purchase!$C:$C,Waterfall!CB$1)</f>
        <v>0</v>
      </c>
      <c r="CC75" s="4">
        <f>SUMIFS(Purchase!$F:$F,Purchase!$A:$A,Waterfall!$A75,Purchase!$D:$D,Waterfall!$C75,Purchase!$C:$C,Waterfall!CC$1)</f>
        <v>0</v>
      </c>
      <c r="CD75" s="4">
        <f>SUMIFS(Purchase!$F:$F,Purchase!$A:$A,Waterfall!$A75,Purchase!$D:$D,Waterfall!$C75,Purchase!$C:$C,Waterfall!CD$1)</f>
        <v>0</v>
      </c>
      <c r="CE75" s="4">
        <f>SUMIFS(Purchase!$F:$F,Purchase!$A:$A,Waterfall!$A75,Purchase!$D:$D,Waterfall!$C75,Purchase!$C:$C,Waterfall!CE$1)</f>
        <v>0</v>
      </c>
      <c r="CF75" s="4">
        <f>SUMIFS(Purchase!$F:$F,Purchase!$A:$A,Waterfall!$A75,Purchase!$D:$D,Waterfall!$C75,Purchase!$C:$C,Waterfall!CF$1)</f>
        <v>0</v>
      </c>
      <c r="CG75" s="4">
        <f>SUMIFS(Purchase!$F:$F,Purchase!$A:$A,Waterfall!$A75,Purchase!$D:$D,Waterfall!$C75,Purchase!$C:$C,Waterfall!CG$1)</f>
        <v>0</v>
      </c>
      <c r="CH75" s="4">
        <f>SUMIFS(Purchase!$F:$F,Purchase!$A:$A,Waterfall!$A75,Purchase!$D:$D,Waterfall!$C75,Purchase!$C:$C,Waterfall!CH$1)</f>
        <v>0</v>
      </c>
      <c r="CI75" s="4">
        <f>SUMIFS(Purchase!$F:$F,Purchase!$A:$A,Waterfall!$A75,Purchase!$D:$D,Waterfall!$C75,Purchase!$C:$C,Waterfall!CI$1)</f>
        <v>0</v>
      </c>
      <c r="CJ75" s="4">
        <f>SUMIFS(Purchase!$F:$F,Purchase!$A:$A,Waterfall!$A75,Purchase!$D:$D,Waterfall!$C75,Purchase!$C:$C,Waterfall!CJ$1)</f>
        <v>0</v>
      </c>
      <c r="CK75" s="4">
        <f>SUMIFS(Purchase!$F:$F,Purchase!$A:$A,Waterfall!$A75,Purchase!$D:$D,Waterfall!$C75,Purchase!$C:$C,Waterfall!CK$1)</f>
        <v>0</v>
      </c>
      <c r="CL75" s="4">
        <f>SUMIFS(Purchase!$F:$F,Purchase!$A:$A,Waterfall!$A75,Purchase!$D:$D,Waterfall!$C75,Purchase!$C:$C,Waterfall!CL$1)</f>
        <v>0</v>
      </c>
      <c r="CM75" s="4">
        <f>SUMIFS(Purchase!$F:$F,Purchase!$A:$A,Waterfall!$A75,Purchase!$D:$D,Waterfall!$C75,Purchase!$C:$C,Waterfall!CM$1)</f>
        <v>0</v>
      </c>
      <c r="CN75" s="4">
        <f>SUMIFS(Purchase!$F:$F,Purchase!$A:$A,Waterfall!$A75,Purchase!$D:$D,Waterfall!$C75,Purchase!$C:$C,Waterfall!CN$1)</f>
        <v>0</v>
      </c>
      <c r="CO75" s="4">
        <f>SUMIFS(Purchase!$F:$F,Purchase!$A:$A,Waterfall!$A75,Purchase!$D:$D,Waterfall!$C75,Purchase!$C:$C,Waterfall!CO$1)</f>
        <v>0</v>
      </c>
      <c r="CP75" s="4">
        <f>SUMIFS(Purchase!$F:$F,Purchase!$A:$A,Waterfall!$A75,Purchase!$D:$D,Waterfall!$C75,Purchase!$C:$C,Waterfall!CP$1)</f>
        <v>0</v>
      </c>
      <c r="CQ75" s="4">
        <f>SUMIFS(Purchase!$F:$F,Purchase!$A:$A,Waterfall!$A75,Purchase!$D:$D,Waterfall!$C75,Purchase!$C:$C,Waterfall!CQ$1)</f>
        <v>0</v>
      </c>
      <c r="CR75" s="4">
        <f>SUMIFS(Purchase!$F:$F,Purchase!$A:$A,Waterfall!$A75,Purchase!$D:$D,Waterfall!$C75,Purchase!$C:$C,Waterfall!CR$1)</f>
        <v>0</v>
      </c>
      <c r="CS75" s="4">
        <f>SUMIFS(Purchase!$F:$F,Purchase!$A:$A,Waterfall!$A75,Purchase!$D:$D,Waterfall!$C75,Purchase!$C:$C,Waterfall!CS$1)</f>
        <v>0</v>
      </c>
      <c r="CT75" s="4">
        <f>SUMIFS(Purchase!$F:$F,Purchase!$A:$A,Waterfall!$A75,Purchase!$D:$D,Waterfall!$C75,Purchase!$C:$C,Waterfall!CT$1)</f>
        <v>0</v>
      </c>
      <c r="CU75" s="4">
        <f>SUMIFS(Purchase!$F:$F,Purchase!$A:$A,Waterfall!$A75,Purchase!$D:$D,Waterfall!$C75,Purchase!$C:$C,Waterfall!CU$1)</f>
        <v>0</v>
      </c>
      <c r="CV75" s="4">
        <f>SUMIFS(Purchase!$F:$F,Purchase!$A:$A,Waterfall!$A75,Purchase!$D:$D,Waterfall!$C75,Purchase!$C:$C,Waterfall!CV$1)</f>
        <v>0</v>
      </c>
      <c r="CW75" s="4">
        <f>SUMIFS(Purchase!$F:$F,Purchase!$A:$A,Waterfall!$A75,Purchase!$D:$D,Waterfall!$C75,Purchase!$C:$C,Waterfall!CW$1)</f>
        <v>0</v>
      </c>
      <c r="CX75" s="4">
        <f>SUMIFS(Purchase!$F:$F,Purchase!$A:$A,Waterfall!$A75,Purchase!$D:$D,Waterfall!$C75,Purchase!$C:$C,Waterfall!CX$1)</f>
        <v>0</v>
      </c>
      <c r="CY75" s="4">
        <f>SUMIFS(Purchase!$F:$F,Purchase!$A:$A,Waterfall!$A75,Purchase!$D:$D,Waterfall!$C75,Purchase!$C:$C,Waterfall!CY$1)</f>
        <v>0</v>
      </c>
      <c r="CZ75" s="4">
        <f>SUMIFS(Purchase!$F:$F,Purchase!$A:$A,Waterfall!$A75,Purchase!$D:$D,Waterfall!$C75,Purchase!$C:$C,Waterfall!CZ$1)</f>
        <v>0</v>
      </c>
      <c r="DA75" s="4">
        <f>SUMIFS(Purchase!$F:$F,Purchase!$A:$A,Waterfall!$A75,Purchase!$D:$D,Waterfall!$C75,Purchase!$C:$C,Waterfall!DA$1)</f>
        <v>0</v>
      </c>
      <c r="DB75" s="4">
        <f>SUMIFS(Purchase!$F:$F,Purchase!$A:$A,Waterfall!$A75,Purchase!$D:$D,Waterfall!$C75,Purchase!$C:$C,Waterfall!DB$1)</f>
        <v>0</v>
      </c>
      <c r="DC75" s="4">
        <f>SUMIFS(Purchase!$F:$F,Purchase!$A:$A,Waterfall!$A75,Purchase!$D:$D,Waterfall!$C75,Purchase!$C:$C,Waterfall!DC$1)</f>
        <v>0</v>
      </c>
      <c r="DD75" s="4">
        <f>SUMIFS(Purchase!$F:$F,Purchase!$A:$A,Waterfall!$A75,Purchase!$D:$D,Waterfall!$C75,Purchase!$C:$C,Waterfall!DD$1)</f>
        <v>0</v>
      </c>
      <c r="DE75" s="4">
        <f>SUMIFS(Purchase!$F:$F,Purchase!$A:$A,Waterfall!$A75,Purchase!$D:$D,Waterfall!$C75,Purchase!$C:$C,Waterfall!DE$1)</f>
        <v>0</v>
      </c>
      <c r="DF75" s="4">
        <f>SUMIFS(Purchase!$F:$F,Purchase!$A:$A,Waterfall!$A75,Purchase!$D:$D,Waterfall!$C75,Purchase!$C:$C,Waterfall!DF$1)</f>
        <v>0</v>
      </c>
      <c r="DG75" s="4">
        <f>SUMIFS(Purchase!$F:$F,Purchase!$A:$A,Waterfall!$A75,Purchase!$D:$D,Waterfall!$C75,Purchase!$C:$C,Waterfall!DG$1)</f>
        <v>0</v>
      </c>
      <c r="DH75" s="4">
        <f>SUMIFS(Purchase!$F:$F,Purchase!$A:$A,Waterfall!$A75,Purchase!$D:$D,Waterfall!$C75,Purchase!$C:$C,Waterfall!DH$1)</f>
        <v>0</v>
      </c>
      <c r="DI75" s="4">
        <f>SUMIFS(Purchase!$F:$F,Purchase!$A:$A,Waterfall!$A75,Purchase!$D:$D,Waterfall!$C75,Purchase!$C:$C,Waterfall!DI$1)</f>
        <v>0</v>
      </c>
      <c r="DJ75" s="4">
        <f>SUMIFS(Purchase!$F:$F,Purchase!$A:$A,Waterfall!$A75,Purchase!$D:$D,Waterfall!$C75,Purchase!$C:$C,Waterfall!DJ$1)</f>
        <v>0</v>
      </c>
      <c r="DK75" s="4">
        <f>SUMIFS(Purchase!$F:$F,Purchase!$A:$A,Waterfall!$A75,Purchase!$D:$D,Waterfall!$C75,Purchase!$C:$C,Waterfall!DK$1)</f>
        <v>0</v>
      </c>
      <c r="DL75" s="4">
        <f>SUMIFS(Purchase!$F:$F,Purchase!$A:$A,Waterfall!$A75,Purchase!$D:$D,Waterfall!$C75,Purchase!$C:$C,Waterfall!DL$1)</f>
        <v>0</v>
      </c>
      <c r="DM75" s="4">
        <f>SUMIFS(Purchase!$F:$F,Purchase!$A:$A,Waterfall!$A75,Purchase!$D:$D,Waterfall!$C75,Purchase!$C:$C,Waterfall!DM$1)</f>
        <v>0</v>
      </c>
      <c r="DN75" s="4">
        <f>SUMIFS(Purchase!$F:$F,Purchase!$A:$A,Waterfall!$A75,Purchase!$D:$D,Waterfall!$C75,Purchase!$C:$C,Waterfall!DN$1)</f>
        <v>0</v>
      </c>
      <c r="DO75" s="4">
        <f>SUMIFS(Purchase!$F:$F,Purchase!$A:$A,Waterfall!$A75,Purchase!$D:$D,Waterfall!$C75,Purchase!$C:$C,Waterfall!DO$1)</f>
        <v>0</v>
      </c>
      <c r="DP75" s="4">
        <f>SUMIFS(Purchase!$F:$F,Purchase!$A:$A,Waterfall!$A75,Purchase!$D:$D,Waterfall!$C75,Purchase!$C:$C,Waterfall!DP$1)</f>
        <v>0</v>
      </c>
      <c r="DQ75" s="4">
        <f>SUMIFS(Purchase!$F:$F,Purchase!$A:$A,Waterfall!$A75,Purchase!$D:$D,Waterfall!$C75,Purchase!$C:$C,Waterfall!DQ$1)</f>
        <v>0</v>
      </c>
      <c r="DR75" s="4">
        <f>SUMIFS(Purchase!$F:$F,Purchase!$A:$A,Waterfall!$A75,Purchase!$D:$D,Waterfall!$C75,Purchase!$C:$C,Waterfall!DR$1)</f>
        <v>0</v>
      </c>
      <c r="DS75" s="4">
        <f>SUMIFS(Purchase!$F:$F,Purchase!$A:$A,Waterfall!$A75,Purchase!$D:$D,Waterfall!$C75,Purchase!$C:$C,Waterfall!DS$1)</f>
        <v>0</v>
      </c>
      <c r="DT75" s="4">
        <f>SUMIFS(Purchase!$F:$F,Purchase!$A:$A,Waterfall!$A75,Purchase!$D:$D,Waterfall!$C75,Purchase!$C:$C,Waterfall!DT$1)</f>
        <v>0</v>
      </c>
      <c r="DU75" s="4">
        <f>SUMIFS(Purchase!$F:$F,Purchase!$A:$A,Waterfall!$A75,Purchase!$D:$D,Waterfall!$C75,Purchase!$C:$C,Waterfall!DU$1)</f>
        <v>0</v>
      </c>
      <c r="DV75" s="4">
        <f>SUMIFS(Purchase!$F:$F,Purchase!$A:$A,Waterfall!$A75,Purchase!$D:$D,Waterfall!$C75,Purchase!$C:$C,Waterfall!DV$1)</f>
        <v>0</v>
      </c>
      <c r="DW75" s="4">
        <f>SUMIFS(Purchase!$F:$F,Purchase!$A:$A,Waterfall!$A75,Purchase!$D:$D,Waterfall!$C75,Purchase!$C:$C,Waterfall!DW$1)</f>
        <v>0</v>
      </c>
      <c r="DX75" s="4">
        <f>SUMIFS(Purchase!$F:$F,Purchase!$A:$A,Waterfall!$A75,Purchase!$D:$D,Waterfall!$C75,Purchase!$C:$C,Waterfall!DX$1)</f>
        <v>0</v>
      </c>
      <c r="DY75" s="4">
        <f>SUMIFS(Purchase!$F:$F,Purchase!$A:$A,Waterfall!$A75,Purchase!$D:$D,Waterfall!$C75,Purchase!$C:$C,Waterfall!DY$1)</f>
        <v>0</v>
      </c>
      <c r="DZ75" s="4">
        <f>SUMIFS(Purchase!$F:$F,Purchase!$A:$A,Waterfall!$A75,Purchase!$D:$D,Waterfall!$C75,Purchase!$C:$C,Waterfall!DZ$1)</f>
        <v>0</v>
      </c>
      <c r="EA75" s="4">
        <f>SUMIFS(Purchase!$F:$F,Purchase!$A:$A,Waterfall!$A75,Purchase!$D:$D,Waterfall!$C75,Purchase!$C:$C,Waterfall!EA$1)</f>
        <v>0</v>
      </c>
      <c r="EB75" s="4">
        <f>SUMIFS(Purchase!$F:$F,Purchase!$A:$A,Waterfall!$A75,Purchase!$D:$D,Waterfall!$C75,Purchase!$C:$C,Waterfall!EB$1)</f>
        <v>0</v>
      </c>
      <c r="EC75" s="4">
        <f>SUMIFS(Purchase!$F:$F,Purchase!$A:$A,Waterfall!$A75,Purchase!$D:$D,Waterfall!$C75,Purchase!$C:$C,Waterfall!EC$1)</f>
        <v>0</v>
      </c>
      <c r="ED75" s="4">
        <f>SUMIFS(Purchase!$F:$F,Purchase!$A:$A,Waterfall!$A75,Purchase!$D:$D,Waterfall!$C75,Purchase!$C:$C,Waterfall!ED$1)</f>
        <v>0</v>
      </c>
      <c r="EE75" s="4">
        <f>SUMIFS(Purchase!$F:$F,Purchase!$A:$A,Waterfall!$A75,Purchase!$D:$D,Waterfall!$C75,Purchase!$C:$C,Waterfall!EE$1)</f>
        <v>0</v>
      </c>
      <c r="EF75" s="4">
        <f>SUMIFS(Purchase!$F:$F,Purchase!$A:$A,Waterfall!$A75,Purchase!$D:$D,Waterfall!$C75,Purchase!$C:$C,Waterfall!EF$1)</f>
        <v>0</v>
      </c>
      <c r="EG75" s="4">
        <f>SUMIFS(Purchase!$F:$F,Purchase!$A:$A,Waterfall!$A75,Purchase!$D:$D,Waterfall!$C75,Purchase!$C:$C,Waterfall!EG$1)</f>
        <v>0</v>
      </c>
      <c r="EH75" s="4">
        <f>SUMIFS(Purchase!$F:$F,Purchase!$A:$A,Waterfall!$A75,Purchase!$D:$D,Waterfall!$C75,Purchase!$C:$C,Waterfall!EH$1)</f>
        <v>0</v>
      </c>
      <c r="EI75" s="4">
        <f>SUMIFS(Purchase!$F:$F,Purchase!$A:$A,Waterfall!$A75,Purchase!$D:$D,Waterfall!$C75,Purchase!$C:$C,Waterfall!EI$1)</f>
        <v>0</v>
      </c>
      <c r="EJ75" s="4">
        <f>SUMIFS(Purchase!$F:$F,Purchase!$A:$A,Waterfall!$A75,Purchase!$D:$D,Waterfall!$C75,Purchase!$C:$C,Waterfall!EJ$1)</f>
        <v>0</v>
      </c>
      <c r="EK75" s="4">
        <f>SUMIFS(Purchase!$F:$F,Purchase!$A:$A,Waterfall!$A75,Purchase!$D:$D,Waterfall!$C75,Purchase!$C:$C,Waterfall!EK$1)</f>
        <v>0</v>
      </c>
      <c r="EL75" s="4">
        <f>SUMIFS(Purchase!$F:$F,Purchase!$A:$A,Waterfall!$A75,Purchase!$D:$D,Waterfall!$C75,Purchase!$C:$C,Waterfall!EL$1)</f>
        <v>0</v>
      </c>
      <c r="EM75" s="4">
        <f>SUMIFS(Purchase!$F:$F,Purchase!$A:$A,Waterfall!$A75,Purchase!$D:$D,Waterfall!$C75,Purchase!$C:$C,Waterfall!EM$1)</f>
        <v>0</v>
      </c>
      <c r="EN75" s="4">
        <f>SUMIFS(Purchase!$F:$F,Purchase!$A:$A,Waterfall!$A75,Purchase!$D:$D,Waterfall!$C75,Purchase!$C:$C,Waterfall!EN$1)</f>
        <v>0</v>
      </c>
      <c r="EO75" s="4">
        <f>SUMIFS(Purchase!$F:$F,Purchase!$A:$A,Waterfall!$A75,Purchase!$D:$D,Waterfall!$C75,Purchase!$C:$C,Waterfall!EO$1)</f>
        <v>0</v>
      </c>
      <c r="EP75" s="4">
        <f>SUMIFS(Purchase!$F:$F,Purchase!$A:$A,Waterfall!$A75,Purchase!$D:$D,Waterfall!$C75,Purchase!$C:$C,Waterfall!EP$1)</f>
        <v>0</v>
      </c>
      <c r="EQ75" s="4">
        <f>SUMIFS(Purchase!$F:$F,Purchase!$A:$A,Waterfall!$A75,Purchase!$D:$D,Waterfall!$C75,Purchase!$C:$C,Waterfall!EQ$1)</f>
        <v>0</v>
      </c>
      <c r="ER75" s="4">
        <f>SUMIFS(Purchase!$F:$F,Purchase!$A:$A,Waterfall!$A75,Purchase!$D:$D,Waterfall!$C75,Purchase!$C:$C,Waterfall!ER$1)</f>
        <v>0</v>
      </c>
      <c r="ES75" s="4">
        <f>SUMIFS(Purchase!$F:$F,Purchase!$A:$A,Waterfall!$A75,Purchase!$D:$D,Waterfall!$C75,Purchase!$C:$C,Waterfall!ES$1)</f>
        <v>0</v>
      </c>
      <c r="ET75" s="4">
        <f>SUMIFS(Purchase!$F:$F,Purchase!$A:$A,Waterfall!$A75,Purchase!$D:$D,Waterfall!$C75,Purchase!$C:$C,Waterfall!ET$1)</f>
        <v>0</v>
      </c>
      <c r="EU75" s="4">
        <f>SUMIFS(Purchase!$F:$F,Purchase!$A:$A,Waterfall!$A75,Purchase!$D:$D,Waterfall!$C75,Purchase!$C:$C,Waterfall!EU$1)</f>
        <v>0</v>
      </c>
      <c r="EV75" s="4">
        <f>SUMIFS(Purchase!$F:$F,Purchase!$A:$A,Waterfall!$A75,Purchase!$D:$D,Waterfall!$C75,Purchase!$C:$C,Waterfall!EV$1)</f>
        <v>0</v>
      </c>
      <c r="EW75" s="4">
        <f>SUMIFS(Purchase!$F:$F,Purchase!$A:$A,Waterfall!$A75,Purchase!$D:$D,Waterfall!$C75,Purchase!$C:$C,Waterfall!EW$1)</f>
        <v>0</v>
      </c>
      <c r="EX75" s="4">
        <f>SUMIFS(Purchase!$F:$F,Purchase!$A:$A,Waterfall!$A75,Purchase!$D:$D,Waterfall!$C75,Purchase!$C:$C,Waterfall!EX$1)</f>
        <v>0</v>
      </c>
      <c r="EY75" s="4">
        <f>SUMIFS(Purchase!$F:$F,Purchase!$A:$A,Waterfall!$A75,Purchase!$D:$D,Waterfall!$C75,Purchase!$C:$C,Waterfall!EY$1)</f>
        <v>0</v>
      </c>
      <c r="EZ75" s="4">
        <f>SUMIFS(Purchase!$F:$F,Purchase!$A:$A,Waterfall!$A75,Purchase!$D:$D,Waterfall!$C75,Purchase!$C:$C,Waterfall!EZ$1)</f>
        <v>0</v>
      </c>
      <c r="FA75" s="4">
        <f>SUMIFS(Purchase!$F:$F,Purchase!$A:$A,Waterfall!$A75,Purchase!$D:$D,Waterfall!$C75,Purchase!$C:$C,Waterfall!FA$1)</f>
        <v>0</v>
      </c>
      <c r="FB75" s="4">
        <f>SUMIFS(Purchase!$F:$F,Purchase!$A:$A,Waterfall!$A75,Purchase!$D:$D,Waterfall!$C75,Purchase!$C:$C,Waterfall!FB$1)</f>
        <v>0</v>
      </c>
      <c r="FC75" s="4">
        <f>SUMIFS(Purchase!$F:$F,Purchase!$A:$A,Waterfall!$A75,Purchase!$D:$D,Waterfall!$C75,Purchase!$C:$C,Waterfall!FC$1)</f>
        <v>0</v>
      </c>
      <c r="FD75" s="4">
        <f>SUMIFS(Purchase!$F:$F,Purchase!$A:$A,Waterfall!$A75,Purchase!$D:$D,Waterfall!$C75,Purchase!$C:$C,Waterfall!FD$1)</f>
        <v>0</v>
      </c>
      <c r="FE75" s="4">
        <f>SUMIFS(Purchase!$F:$F,Purchase!$A:$A,Waterfall!$A75,Purchase!$D:$D,Waterfall!$C75,Purchase!$C:$C,Waterfall!FE$1)</f>
        <v>0</v>
      </c>
      <c r="FF75" s="4">
        <f>SUMIFS(Purchase!$F:$F,Purchase!$A:$A,Waterfall!$A75,Purchase!$D:$D,Waterfall!$C75,Purchase!$C:$C,Waterfall!FF$1)</f>
        <v>0</v>
      </c>
      <c r="FG75" s="4">
        <f>SUMIFS(Purchase!$F:$F,Purchase!$A:$A,Waterfall!$A75,Purchase!$D:$D,Waterfall!$C75,Purchase!$C:$C,Waterfall!FG$1)</f>
        <v>0</v>
      </c>
      <c r="FH75" s="4">
        <f>SUMIFS(Purchase!$F:$F,Purchase!$A:$A,Waterfall!$A75,Purchase!$D:$D,Waterfall!$C75,Purchase!$C:$C,Waterfall!FH$1)</f>
        <v>0</v>
      </c>
      <c r="FI75" s="4">
        <f>SUMIFS(Purchase!$F:$F,Purchase!$A:$A,Waterfall!$A75,Purchase!$D:$D,Waterfall!$C75,Purchase!$C:$C,Waterfall!FI$1)</f>
        <v>0</v>
      </c>
      <c r="FJ75" s="4">
        <f>SUMIFS(Purchase!$F:$F,Purchase!$A:$A,Waterfall!$A75,Purchase!$D:$D,Waterfall!$C75,Purchase!$C:$C,Waterfall!FJ$1)</f>
        <v>0</v>
      </c>
      <c r="FK75" s="4">
        <f>SUMIFS(Purchase!$F:$F,Purchase!$A:$A,Waterfall!$A75,Purchase!$D:$D,Waterfall!$C75,Purchase!$C:$C,Waterfall!FK$1)</f>
        <v>0</v>
      </c>
      <c r="FL75" s="4">
        <f>SUMIFS(Purchase!$F:$F,Purchase!$A:$A,Waterfall!$A75,Purchase!$D:$D,Waterfall!$C75,Purchase!$C:$C,Waterfall!FL$1)</f>
        <v>0</v>
      </c>
      <c r="FM75" s="4">
        <f>SUMIFS(Purchase!$F:$F,Purchase!$A:$A,Waterfall!$A75,Purchase!$D:$D,Waterfall!$C75,Purchase!$C:$C,Waterfall!FM$1)</f>
        <v>0</v>
      </c>
      <c r="FN75" s="4">
        <f>SUMIFS(Purchase!$F:$F,Purchase!$A:$A,Waterfall!$A75,Purchase!$D:$D,Waterfall!$C75,Purchase!$C:$C,Waterfall!FN$1)</f>
        <v>0</v>
      </c>
      <c r="FO75" s="4">
        <f>SUMIFS(Purchase!$F:$F,Purchase!$A:$A,Waterfall!$A75,Purchase!$D:$D,Waterfall!$C75,Purchase!$C:$C,Waterfall!FO$1)</f>
        <v>0</v>
      </c>
      <c r="FP75" s="4">
        <f>SUMIFS(Purchase!$F:$F,Purchase!$A:$A,Waterfall!$A75,Purchase!$D:$D,Waterfall!$C75,Purchase!$C:$C,Waterfall!FP$1)</f>
        <v>0</v>
      </c>
      <c r="FQ75" s="4">
        <f>SUMIFS(Purchase!$F:$F,Purchase!$A:$A,Waterfall!$A75,Purchase!$D:$D,Waterfall!$C75,Purchase!$C:$C,Waterfall!FQ$1)</f>
        <v>0</v>
      </c>
      <c r="FR75" s="4">
        <f>SUMIFS(Purchase!$F:$F,Purchase!$A:$A,Waterfall!$A75,Purchase!$D:$D,Waterfall!$C75,Purchase!$C:$C,Waterfall!FR$1)</f>
        <v>0</v>
      </c>
      <c r="FS75" s="4">
        <f>SUMIFS(Purchase!$F:$F,Purchase!$A:$A,Waterfall!$A75,Purchase!$D:$D,Waterfall!$C75,Purchase!$C:$C,Waterfall!FS$1)</f>
        <v>0</v>
      </c>
      <c r="FT75" s="4">
        <f>SUMIFS(Purchase!$F:$F,Purchase!$A:$A,Waterfall!$A75,Purchase!$D:$D,Waterfall!$C75,Purchase!$C:$C,Waterfall!FT$1)</f>
        <v>0</v>
      </c>
      <c r="FU75" s="4">
        <f>SUMIFS(Purchase!$F:$F,Purchase!$A:$A,Waterfall!$A75,Purchase!$D:$D,Waterfall!$C75,Purchase!$C:$C,Waterfall!FU$1)</f>
        <v>0</v>
      </c>
      <c r="FV75" s="4">
        <f>SUMIFS(Purchase!$F:$F,Purchase!$A:$A,Waterfall!$A75,Purchase!$D:$D,Waterfall!$C75,Purchase!$C:$C,Waterfall!FV$1)</f>
        <v>0</v>
      </c>
      <c r="FW75" s="4">
        <f>SUMIFS(Purchase!$F:$F,Purchase!$A:$A,Waterfall!$A75,Purchase!$D:$D,Waterfall!$C75,Purchase!$C:$C,Waterfall!FW$1)</f>
        <v>0</v>
      </c>
      <c r="FX75" s="4">
        <f>SUMIFS(Purchase!$F:$F,Purchase!$A:$A,Waterfall!$A75,Purchase!$D:$D,Waterfall!$C75,Purchase!$C:$C,Waterfall!FX$1)</f>
        <v>0</v>
      </c>
      <c r="FY75" s="4">
        <f>SUMIFS(Purchase!$F:$F,Purchase!$A:$A,Waterfall!$A75,Purchase!$D:$D,Waterfall!$C75,Purchase!$C:$C,Waterfall!FY$1)</f>
        <v>0</v>
      </c>
      <c r="FZ75" s="4">
        <f>SUMIFS(Purchase!$F:$F,Purchase!$A:$A,Waterfall!$A75,Purchase!$D:$D,Waterfall!$C75,Purchase!$C:$C,Waterfall!FZ$1)</f>
        <v>0</v>
      </c>
      <c r="GA75" s="4">
        <f>SUMIFS(Purchase!$F:$F,Purchase!$A:$A,Waterfall!$A75,Purchase!$D:$D,Waterfall!$C75,Purchase!$C:$C,Waterfall!GA$1)</f>
        <v>0</v>
      </c>
      <c r="GB75" s="4">
        <f>SUMIFS(Purchase!$F:$F,Purchase!$A:$A,Waterfall!$A75,Purchase!$D:$D,Waterfall!$C75,Purchase!$C:$C,Waterfall!GB$1)</f>
        <v>0</v>
      </c>
      <c r="GC75" s="4">
        <f>SUMIFS(Purchase!$F:$F,Purchase!$A:$A,Waterfall!$A75,Purchase!$D:$D,Waterfall!$C75,Purchase!$C:$C,Waterfall!GC$1)</f>
        <v>0</v>
      </c>
      <c r="GD75" s="4">
        <f>SUMIFS(Purchase!$F:$F,Purchase!$A:$A,Waterfall!$A75,Purchase!$D:$D,Waterfall!$C75,Purchase!$C:$C,Waterfall!GD$1)</f>
        <v>0</v>
      </c>
      <c r="GE75" s="4">
        <f>SUMIFS(Purchase!$F:$F,Purchase!$A:$A,Waterfall!$A75,Purchase!$D:$D,Waterfall!$C75,Purchase!$C:$C,Waterfall!GE$1)</f>
        <v>0</v>
      </c>
      <c r="GF75" s="4">
        <f>SUMIFS(Purchase!$F:$F,Purchase!$A:$A,Waterfall!$A75,Purchase!$D:$D,Waterfall!$C75,Purchase!$C:$C,Waterfall!GF$1)</f>
        <v>0</v>
      </c>
      <c r="GG75" s="4">
        <f>SUMIFS(Purchase!$F:$F,Purchase!$A:$A,Waterfall!$A75,Purchase!$D:$D,Waterfall!$C75,Purchase!$C:$C,Waterfall!GG$1)</f>
        <v>0</v>
      </c>
      <c r="GH75" s="4">
        <f>SUMIFS(Purchase!$F:$F,Purchase!$A:$A,Waterfall!$A75,Purchase!$D:$D,Waterfall!$C75,Purchase!$C:$C,Waterfall!GH$1)</f>
        <v>0</v>
      </c>
      <c r="GI75" s="4">
        <f>SUMIFS(Purchase!$F:$F,Purchase!$A:$A,Waterfall!$A75,Purchase!$D:$D,Waterfall!$C75,Purchase!$C:$C,Waterfall!GI$1)</f>
        <v>0</v>
      </c>
    </row>
    <row r="76" spans="1:191" x14ac:dyDescent="0.35">
      <c r="A76" s="8">
        <f t="shared" si="4"/>
        <v>1</v>
      </c>
      <c r="B76" s="2" t="str">
        <f>VLOOKUP($A76,Centers!$B$1:$C$120,2,)</f>
        <v>GATE</v>
      </c>
      <c r="C76" s="3">
        <v>44953</v>
      </c>
      <c r="D76" s="4">
        <f>IF($A76=1,SUM(SUMIFS(Indent!$E:$E,Indent!$C:$C,Waterfall!$C76,Indent!$A:$A,Centers!$A$2),SUMIFS(Indent!$E:$E,Indent!$C:$C,Waterfall!$C76,Indent!$A:$A,Centers!$A$3),SUMIFS(Indent!$E:$E,Indent!$C:$C,Waterfall!$C76,Indent!$A:$A,Centers!$A$4),SUMIFS(Indent!$E:$E,Indent!$C:$C,Waterfall!$C76,Indent!$A:$A,Centers!$A$5),SUMIFS(Indent!$E:$E,Indent!$C:$C,Waterfall!$C76,Indent!$A:$A,Centers!$A$6),SUMIFS(Indent!$E:$E,Indent!$C:$C,Waterfall!$C76,Indent!$A:$A,Centers!$A$7),SUMIFS(Indent!$E:$E,Indent!$C:$C,Waterfall!$C76,Indent!$A:$A,Centers!$A$8)),SUMIFS(Indent!$E:$E,Indent!$C:$C,Waterfall!$C76,Indent!$A:$A,$A76))</f>
        <v>32517</v>
      </c>
      <c r="E76" s="4">
        <f>SUMIFS(Purchase!$F:$F,Purchase!$A:$A,Waterfall!$A76,Purchase!$D:$D,Waterfall!$C76,Purchase!$C:$C,Waterfall!E$1)</f>
        <v>0</v>
      </c>
      <c r="F76" s="4">
        <f>SUMIFS(Purchase!$F:$F,Purchase!$A:$A,Waterfall!$A76,Purchase!$D:$D,Waterfall!$C76,Purchase!$C:$C,Waterfall!F$1)</f>
        <v>0</v>
      </c>
      <c r="G76" s="4">
        <f>SUMIFS(Purchase!$F:$F,Purchase!$A:$A,Waterfall!$A76,Purchase!$D:$D,Waterfall!$C76,Purchase!$C:$C,Waterfall!G$1)</f>
        <v>0</v>
      </c>
      <c r="H76" s="4">
        <f>SUMIFS(Purchase!$F:$F,Purchase!$A:$A,Waterfall!$A76,Purchase!$D:$D,Waterfall!$C76,Purchase!$C:$C,Waterfall!H$1)</f>
        <v>0</v>
      </c>
      <c r="I76" s="4">
        <f>SUMIFS(Purchase!$F:$F,Purchase!$A:$A,Waterfall!$A76,Purchase!$D:$D,Waterfall!$C76,Purchase!$C:$C,Waterfall!I$1)</f>
        <v>0</v>
      </c>
      <c r="J76" s="4">
        <f>SUMIFS(Purchase!$F:$F,Purchase!$A:$A,Waterfall!$A76,Purchase!$D:$D,Waterfall!$C76,Purchase!$C:$C,Waterfall!J$1)</f>
        <v>0</v>
      </c>
      <c r="K76" s="4">
        <f>SUMIFS(Purchase!$F:$F,Purchase!$A:$A,Waterfall!$A76,Purchase!$D:$D,Waterfall!$C76,Purchase!$C:$C,Waterfall!K$1)</f>
        <v>0</v>
      </c>
      <c r="L76" s="4">
        <f>SUMIFS(Purchase!$F:$F,Purchase!$A:$A,Waterfall!$A76,Purchase!$D:$D,Waterfall!$C76,Purchase!$C:$C,Waterfall!L$1)</f>
        <v>0</v>
      </c>
      <c r="M76" s="4">
        <f>SUMIFS(Purchase!$F:$F,Purchase!$A:$A,Waterfall!$A76,Purchase!$D:$D,Waterfall!$C76,Purchase!$C:$C,Waterfall!M$1)</f>
        <v>0</v>
      </c>
      <c r="N76" s="4">
        <f>SUMIFS(Purchase!$F:$F,Purchase!$A:$A,Waterfall!$A76,Purchase!$D:$D,Waterfall!$C76,Purchase!$C:$C,Waterfall!N$1)</f>
        <v>0</v>
      </c>
      <c r="O76" s="4">
        <f>SUMIFS(Purchase!$F:$F,Purchase!$A:$A,Waterfall!$A76,Purchase!$D:$D,Waterfall!$C76,Purchase!$C:$C,Waterfall!O$1)</f>
        <v>0</v>
      </c>
      <c r="P76" s="4">
        <f>SUMIFS(Purchase!$F:$F,Purchase!$A:$A,Waterfall!$A76,Purchase!$D:$D,Waterfall!$C76,Purchase!$C:$C,Waterfall!P$1)</f>
        <v>0</v>
      </c>
      <c r="Q76" s="4">
        <f>SUMIFS(Purchase!$F:$F,Purchase!$A:$A,Waterfall!$A76,Purchase!$D:$D,Waterfall!$C76,Purchase!$C:$C,Waterfall!Q$1)</f>
        <v>0</v>
      </c>
      <c r="R76" s="4">
        <f>SUMIFS(Purchase!$F:$F,Purchase!$A:$A,Waterfall!$A76,Purchase!$D:$D,Waterfall!$C76,Purchase!$C:$C,Waterfall!R$1)</f>
        <v>0</v>
      </c>
      <c r="S76" s="4">
        <f>SUMIFS(Purchase!$F:$F,Purchase!$A:$A,Waterfall!$A76,Purchase!$D:$D,Waterfall!$C76,Purchase!$C:$C,Waterfall!S$1)</f>
        <v>0</v>
      </c>
      <c r="T76" s="4">
        <f>SUMIFS(Purchase!$F:$F,Purchase!$A:$A,Waterfall!$A76,Purchase!$D:$D,Waterfall!$C76,Purchase!$C:$C,Waterfall!T$1)</f>
        <v>0</v>
      </c>
      <c r="U76" s="4">
        <f>SUMIFS(Purchase!$F:$F,Purchase!$A:$A,Waterfall!$A76,Purchase!$D:$D,Waterfall!$C76,Purchase!$C:$C,Waterfall!U$1)</f>
        <v>0</v>
      </c>
      <c r="V76" s="4">
        <f>SUMIFS(Purchase!$F:$F,Purchase!$A:$A,Waterfall!$A76,Purchase!$D:$D,Waterfall!$C76,Purchase!$C:$C,Waterfall!V$1)</f>
        <v>0</v>
      </c>
      <c r="W76" s="4">
        <f>SUMIFS(Purchase!$F:$F,Purchase!$A:$A,Waterfall!$A76,Purchase!$D:$D,Waterfall!$C76,Purchase!$C:$C,Waterfall!W$1)</f>
        <v>0</v>
      </c>
      <c r="X76" s="4">
        <f>SUMIFS(Purchase!$F:$F,Purchase!$A:$A,Waterfall!$A76,Purchase!$D:$D,Waterfall!$C76,Purchase!$C:$C,Waterfall!X$1)</f>
        <v>0</v>
      </c>
      <c r="Y76" s="4">
        <f>SUMIFS(Purchase!$F:$F,Purchase!$A:$A,Waterfall!$A76,Purchase!$D:$D,Waterfall!$C76,Purchase!$C:$C,Waterfall!Y$1)</f>
        <v>0</v>
      </c>
      <c r="Z76" s="4">
        <f>SUMIFS(Purchase!$F:$F,Purchase!$A:$A,Waterfall!$A76,Purchase!$D:$D,Waterfall!$C76,Purchase!$C:$C,Waterfall!Z$1)</f>
        <v>0</v>
      </c>
      <c r="AA76" s="4">
        <f>SUMIFS(Purchase!$F:$F,Purchase!$A:$A,Waterfall!$A76,Purchase!$D:$D,Waterfall!$C76,Purchase!$C:$C,Waterfall!AA$1)</f>
        <v>0</v>
      </c>
      <c r="AB76" s="4">
        <f>SUMIFS(Purchase!$F:$F,Purchase!$A:$A,Waterfall!$A76,Purchase!$D:$D,Waterfall!$C76,Purchase!$C:$C,Waterfall!AB$1)</f>
        <v>0</v>
      </c>
      <c r="AC76" s="4">
        <f>SUMIFS(Purchase!$F:$F,Purchase!$A:$A,Waterfall!$A76,Purchase!$D:$D,Waterfall!$C76,Purchase!$C:$C,Waterfall!AC$1)</f>
        <v>0</v>
      </c>
      <c r="AD76" s="4">
        <f>SUMIFS(Purchase!$F:$F,Purchase!$A:$A,Waterfall!$A76,Purchase!$D:$D,Waterfall!$C76,Purchase!$C:$C,Waterfall!AD$1)</f>
        <v>0</v>
      </c>
      <c r="AE76" s="4">
        <f>SUMIFS(Purchase!$F:$F,Purchase!$A:$A,Waterfall!$A76,Purchase!$D:$D,Waterfall!$C76,Purchase!$C:$C,Waterfall!AE$1)</f>
        <v>0</v>
      </c>
      <c r="AF76" s="4">
        <f>SUMIFS(Purchase!$F:$F,Purchase!$A:$A,Waterfall!$A76,Purchase!$D:$D,Waterfall!$C76,Purchase!$C:$C,Waterfall!AF$1)</f>
        <v>0</v>
      </c>
      <c r="AG76" s="4">
        <f>SUMIFS(Purchase!$F:$F,Purchase!$A:$A,Waterfall!$A76,Purchase!$D:$D,Waterfall!$C76,Purchase!$C:$C,Waterfall!AG$1)</f>
        <v>0</v>
      </c>
      <c r="AH76" s="4">
        <f>SUMIFS(Purchase!$F:$F,Purchase!$A:$A,Waterfall!$A76,Purchase!$D:$D,Waterfall!$C76,Purchase!$C:$C,Waterfall!AH$1)</f>
        <v>0</v>
      </c>
      <c r="AI76" s="4">
        <f>SUMIFS(Purchase!$F:$F,Purchase!$A:$A,Waterfall!$A76,Purchase!$D:$D,Waterfall!$C76,Purchase!$C:$C,Waterfall!AI$1)</f>
        <v>0</v>
      </c>
      <c r="AJ76" s="4">
        <f>SUMIFS(Purchase!$F:$F,Purchase!$A:$A,Waterfall!$A76,Purchase!$D:$D,Waterfall!$C76,Purchase!$C:$C,Waterfall!AJ$1)</f>
        <v>0</v>
      </c>
      <c r="AK76" s="4">
        <f>SUMIFS(Purchase!$F:$F,Purchase!$A:$A,Waterfall!$A76,Purchase!$D:$D,Waterfall!$C76,Purchase!$C:$C,Waterfall!AK$1)</f>
        <v>0</v>
      </c>
      <c r="AL76" s="4">
        <f>SUMIFS(Purchase!$F:$F,Purchase!$A:$A,Waterfall!$A76,Purchase!$D:$D,Waterfall!$C76,Purchase!$C:$C,Waterfall!AL$1)</f>
        <v>0</v>
      </c>
      <c r="AM76" s="4">
        <f>SUMIFS(Purchase!$F:$F,Purchase!$A:$A,Waterfall!$A76,Purchase!$D:$D,Waterfall!$C76,Purchase!$C:$C,Waterfall!AM$1)</f>
        <v>0</v>
      </c>
      <c r="AN76" s="4">
        <f>SUMIFS(Purchase!$F:$F,Purchase!$A:$A,Waterfall!$A76,Purchase!$D:$D,Waterfall!$C76,Purchase!$C:$C,Waterfall!AN$1)</f>
        <v>0</v>
      </c>
      <c r="AO76" s="4">
        <f>SUMIFS(Purchase!$F:$F,Purchase!$A:$A,Waterfall!$A76,Purchase!$D:$D,Waterfall!$C76,Purchase!$C:$C,Waterfall!AO$1)</f>
        <v>0</v>
      </c>
      <c r="AP76" s="4">
        <f>SUMIFS(Purchase!$F:$F,Purchase!$A:$A,Waterfall!$A76,Purchase!$D:$D,Waterfall!$C76,Purchase!$C:$C,Waterfall!AP$1)</f>
        <v>0</v>
      </c>
      <c r="AQ76" s="4">
        <f>SUMIFS(Purchase!$F:$F,Purchase!$A:$A,Waterfall!$A76,Purchase!$D:$D,Waterfall!$C76,Purchase!$C:$C,Waterfall!AQ$1)</f>
        <v>0</v>
      </c>
      <c r="AR76" s="4">
        <f>SUMIFS(Purchase!$F:$F,Purchase!$A:$A,Waterfall!$A76,Purchase!$D:$D,Waterfall!$C76,Purchase!$C:$C,Waterfall!AR$1)</f>
        <v>0</v>
      </c>
      <c r="AS76" s="4">
        <f>SUMIFS(Purchase!$F:$F,Purchase!$A:$A,Waterfall!$A76,Purchase!$D:$D,Waterfall!$C76,Purchase!$C:$C,Waterfall!AS$1)</f>
        <v>0</v>
      </c>
      <c r="AT76" s="4">
        <f>SUMIFS(Purchase!$F:$F,Purchase!$A:$A,Waterfall!$A76,Purchase!$D:$D,Waterfall!$C76,Purchase!$C:$C,Waterfall!AT$1)</f>
        <v>0</v>
      </c>
      <c r="AU76" s="4">
        <f>SUMIFS(Purchase!$F:$F,Purchase!$A:$A,Waterfall!$A76,Purchase!$D:$D,Waterfall!$C76,Purchase!$C:$C,Waterfall!AU$1)</f>
        <v>0</v>
      </c>
      <c r="AV76" s="4">
        <f>SUMIFS(Purchase!$F:$F,Purchase!$A:$A,Waterfall!$A76,Purchase!$D:$D,Waterfall!$C76,Purchase!$C:$C,Waterfall!AV$1)</f>
        <v>0</v>
      </c>
      <c r="AW76" s="4">
        <f>SUMIFS(Purchase!$F:$F,Purchase!$A:$A,Waterfall!$A76,Purchase!$D:$D,Waterfall!$C76,Purchase!$C:$C,Waterfall!AW$1)</f>
        <v>0</v>
      </c>
      <c r="AX76" s="4">
        <f>SUMIFS(Purchase!$F:$F,Purchase!$A:$A,Waterfall!$A76,Purchase!$D:$D,Waterfall!$C76,Purchase!$C:$C,Waterfall!AX$1)</f>
        <v>0</v>
      </c>
      <c r="AY76" s="4">
        <f>SUMIFS(Purchase!$F:$F,Purchase!$A:$A,Waterfall!$A76,Purchase!$D:$D,Waterfall!$C76,Purchase!$C:$C,Waterfall!AY$1)</f>
        <v>0</v>
      </c>
      <c r="AZ76" s="4">
        <f>SUMIFS(Purchase!$F:$F,Purchase!$A:$A,Waterfall!$A76,Purchase!$D:$D,Waterfall!$C76,Purchase!$C:$C,Waterfall!AZ$1)</f>
        <v>0</v>
      </c>
      <c r="BA76" s="4">
        <f>SUMIFS(Purchase!$F:$F,Purchase!$A:$A,Waterfall!$A76,Purchase!$D:$D,Waterfall!$C76,Purchase!$C:$C,Waterfall!BA$1)</f>
        <v>0</v>
      </c>
      <c r="BB76" s="4">
        <f>SUMIFS(Purchase!$F:$F,Purchase!$A:$A,Waterfall!$A76,Purchase!$D:$D,Waterfall!$C76,Purchase!$C:$C,Waterfall!BB$1)</f>
        <v>0</v>
      </c>
      <c r="BC76" s="4">
        <f>SUMIFS(Purchase!$F:$F,Purchase!$A:$A,Waterfall!$A76,Purchase!$D:$D,Waterfall!$C76,Purchase!$C:$C,Waterfall!BC$1)</f>
        <v>0</v>
      </c>
      <c r="BD76" s="4">
        <f>SUMIFS(Purchase!$F:$F,Purchase!$A:$A,Waterfall!$A76,Purchase!$D:$D,Waterfall!$C76,Purchase!$C:$C,Waterfall!BD$1)</f>
        <v>0</v>
      </c>
      <c r="BE76" s="4">
        <f>SUMIFS(Purchase!$F:$F,Purchase!$A:$A,Waterfall!$A76,Purchase!$D:$D,Waterfall!$C76,Purchase!$C:$C,Waterfall!BE$1)</f>
        <v>0</v>
      </c>
      <c r="BF76" s="4">
        <f>SUMIFS(Purchase!$F:$F,Purchase!$A:$A,Waterfall!$A76,Purchase!$D:$D,Waterfall!$C76,Purchase!$C:$C,Waterfall!BF$1)</f>
        <v>0</v>
      </c>
      <c r="BG76" s="4">
        <f>SUMIFS(Purchase!$F:$F,Purchase!$A:$A,Waterfall!$A76,Purchase!$D:$D,Waterfall!$C76,Purchase!$C:$C,Waterfall!BG$1)</f>
        <v>0</v>
      </c>
      <c r="BH76" s="4">
        <f>SUMIFS(Purchase!$F:$F,Purchase!$A:$A,Waterfall!$A76,Purchase!$D:$D,Waterfall!$C76,Purchase!$C:$C,Waterfall!BH$1)</f>
        <v>0</v>
      </c>
      <c r="BI76" s="4">
        <f>SUMIFS(Purchase!$F:$F,Purchase!$A:$A,Waterfall!$A76,Purchase!$D:$D,Waterfall!$C76,Purchase!$C:$C,Waterfall!BI$1)</f>
        <v>0</v>
      </c>
      <c r="BJ76" s="4">
        <f>SUMIFS(Purchase!$F:$F,Purchase!$A:$A,Waterfall!$A76,Purchase!$D:$D,Waterfall!$C76,Purchase!$C:$C,Waterfall!BJ$1)</f>
        <v>0</v>
      </c>
      <c r="BK76" s="4">
        <f>SUMIFS(Purchase!$F:$F,Purchase!$A:$A,Waterfall!$A76,Purchase!$D:$D,Waterfall!$C76,Purchase!$C:$C,Waterfall!BK$1)</f>
        <v>0</v>
      </c>
      <c r="BL76" s="4">
        <f>SUMIFS(Purchase!$F:$F,Purchase!$A:$A,Waterfall!$A76,Purchase!$D:$D,Waterfall!$C76,Purchase!$C:$C,Waterfall!BL$1)</f>
        <v>0</v>
      </c>
      <c r="BM76" s="4">
        <f>SUMIFS(Purchase!$F:$F,Purchase!$A:$A,Waterfall!$A76,Purchase!$D:$D,Waterfall!$C76,Purchase!$C:$C,Waterfall!BM$1)</f>
        <v>0</v>
      </c>
      <c r="BN76" s="4">
        <f>SUMIFS(Purchase!$F:$F,Purchase!$A:$A,Waterfall!$A76,Purchase!$D:$D,Waterfall!$C76,Purchase!$C:$C,Waterfall!BN$1)</f>
        <v>0</v>
      </c>
      <c r="BO76" s="4">
        <f>SUMIFS(Purchase!$F:$F,Purchase!$A:$A,Waterfall!$A76,Purchase!$D:$D,Waterfall!$C76,Purchase!$C:$C,Waterfall!BO$1)</f>
        <v>0</v>
      </c>
      <c r="BP76" s="4">
        <f>SUMIFS(Purchase!$F:$F,Purchase!$A:$A,Waterfall!$A76,Purchase!$D:$D,Waterfall!$C76,Purchase!$C:$C,Waterfall!BP$1)</f>
        <v>0</v>
      </c>
      <c r="BQ76" s="4">
        <f>SUMIFS(Purchase!$F:$F,Purchase!$A:$A,Waterfall!$A76,Purchase!$D:$D,Waterfall!$C76,Purchase!$C:$C,Waterfall!BQ$1)</f>
        <v>0</v>
      </c>
      <c r="BR76" s="4">
        <f>SUMIFS(Purchase!$F:$F,Purchase!$A:$A,Waterfall!$A76,Purchase!$D:$D,Waterfall!$C76,Purchase!$C:$C,Waterfall!BR$1)</f>
        <v>0</v>
      </c>
      <c r="BS76" s="4">
        <f>SUMIFS(Purchase!$F:$F,Purchase!$A:$A,Waterfall!$A76,Purchase!$D:$D,Waterfall!$C76,Purchase!$C:$C,Waterfall!BS$1)</f>
        <v>0</v>
      </c>
      <c r="BT76" s="4">
        <f>SUMIFS(Purchase!$F:$F,Purchase!$A:$A,Waterfall!$A76,Purchase!$D:$D,Waterfall!$C76,Purchase!$C:$C,Waterfall!BT$1)</f>
        <v>0</v>
      </c>
      <c r="BU76" s="4">
        <f>SUMIFS(Purchase!$F:$F,Purchase!$A:$A,Waterfall!$A76,Purchase!$D:$D,Waterfall!$C76,Purchase!$C:$C,Waterfall!BU$1)</f>
        <v>0</v>
      </c>
      <c r="BV76" s="4">
        <f>SUMIFS(Purchase!$F:$F,Purchase!$A:$A,Waterfall!$A76,Purchase!$D:$D,Waterfall!$C76,Purchase!$C:$C,Waterfall!BV$1)</f>
        <v>0</v>
      </c>
      <c r="BW76" s="4">
        <f>SUMIFS(Purchase!$F:$F,Purchase!$A:$A,Waterfall!$A76,Purchase!$D:$D,Waterfall!$C76,Purchase!$C:$C,Waterfall!BW$1)</f>
        <v>0</v>
      </c>
      <c r="BX76" s="4">
        <f>SUMIFS(Purchase!$F:$F,Purchase!$A:$A,Waterfall!$A76,Purchase!$D:$D,Waterfall!$C76,Purchase!$C:$C,Waterfall!BX$1)</f>
        <v>0</v>
      </c>
      <c r="BY76" s="4">
        <f>SUMIFS(Purchase!$F:$F,Purchase!$A:$A,Waterfall!$A76,Purchase!$D:$D,Waterfall!$C76,Purchase!$C:$C,Waterfall!BY$1)</f>
        <v>226.81</v>
      </c>
      <c r="BZ76" s="4">
        <f>SUMIFS(Purchase!$F:$F,Purchase!$A:$A,Waterfall!$A76,Purchase!$D:$D,Waterfall!$C76,Purchase!$C:$C,Waterfall!BZ$1)</f>
        <v>0</v>
      </c>
      <c r="CA76" s="4">
        <f>SUMIFS(Purchase!$F:$F,Purchase!$A:$A,Waterfall!$A76,Purchase!$D:$D,Waterfall!$C76,Purchase!$C:$C,Waterfall!CA$1)</f>
        <v>0</v>
      </c>
      <c r="CB76" s="4">
        <f>SUMIFS(Purchase!$F:$F,Purchase!$A:$A,Waterfall!$A76,Purchase!$D:$D,Waterfall!$C76,Purchase!$C:$C,Waterfall!CB$1)</f>
        <v>0</v>
      </c>
      <c r="CC76" s="4">
        <f>SUMIFS(Purchase!$F:$F,Purchase!$A:$A,Waterfall!$A76,Purchase!$D:$D,Waterfall!$C76,Purchase!$C:$C,Waterfall!CC$1)</f>
        <v>0</v>
      </c>
      <c r="CD76" s="4">
        <f>SUMIFS(Purchase!$F:$F,Purchase!$A:$A,Waterfall!$A76,Purchase!$D:$D,Waterfall!$C76,Purchase!$C:$C,Waterfall!CD$1)</f>
        <v>0</v>
      </c>
      <c r="CE76" s="4">
        <f>SUMIFS(Purchase!$F:$F,Purchase!$A:$A,Waterfall!$A76,Purchase!$D:$D,Waterfall!$C76,Purchase!$C:$C,Waterfall!CE$1)</f>
        <v>0</v>
      </c>
      <c r="CF76" s="4">
        <f>SUMIFS(Purchase!$F:$F,Purchase!$A:$A,Waterfall!$A76,Purchase!$D:$D,Waterfall!$C76,Purchase!$C:$C,Waterfall!CF$1)</f>
        <v>0</v>
      </c>
      <c r="CG76" s="4">
        <f>SUMIFS(Purchase!$F:$F,Purchase!$A:$A,Waterfall!$A76,Purchase!$D:$D,Waterfall!$C76,Purchase!$C:$C,Waterfall!CG$1)</f>
        <v>0</v>
      </c>
      <c r="CH76" s="4">
        <f>SUMIFS(Purchase!$F:$F,Purchase!$A:$A,Waterfall!$A76,Purchase!$D:$D,Waterfall!$C76,Purchase!$C:$C,Waterfall!CH$1)</f>
        <v>0</v>
      </c>
      <c r="CI76" s="4">
        <f>SUMIFS(Purchase!$F:$F,Purchase!$A:$A,Waterfall!$A76,Purchase!$D:$D,Waterfall!$C76,Purchase!$C:$C,Waterfall!CI$1)</f>
        <v>0</v>
      </c>
      <c r="CJ76" s="4">
        <f>SUMIFS(Purchase!$F:$F,Purchase!$A:$A,Waterfall!$A76,Purchase!$D:$D,Waterfall!$C76,Purchase!$C:$C,Waterfall!CJ$1)</f>
        <v>0</v>
      </c>
      <c r="CK76" s="4">
        <f>SUMIFS(Purchase!$F:$F,Purchase!$A:$A,Waterfall!$A76,Purchase!$D:$D,Waterfall!$C76,Purchase!$C:$C,Waterfall!CK$1)</f>
        <v>0</v>
      </c>
      <c r="CL76" s="4">
        <f>SUMIFS(Purchase!$F:$F,Purchase!$A:$A,Waterfall!$A76,Purchase!$D:$D,Waterfall!$C76,Purchase!$C:$C,Waterfall!CL$1)</f>
        <v>0</v>
      </c>
      <c r="CM76" s="4">
        <f>SUMIFS(Purchase!$F:$F,Purchase!$A:$A,Waterfall!$A76,Purchase!$D:$D,Waterfall!$C76,Purchase!$C:$C,Waterfall!CM$1)</f>
        <v>0</v>
      </c>
      <c r="CN76" s="4">
        <f>SUMIFS(Purchase!$F:$F,Purchase!$A:$A,Waterfall!$A76,Purchase!$D:$D,Waterfall!$C76,Purchase!$C:$C,Waterfall!CN$1)</f>
        <v>0</v>
      </c>
      <c r="CO76" s="4">
        <f>SUMIFS(Purchase!$F:$F,Purchase!$A:$A,Waterfall!$A76,Purchase!$D:$D,Waterfall!$C76,Purchase!$C:$C,Waterfall!CO$1)</f>
        <v>0</v>
      </c>
      <c r="CP76" s="4">
        <f>SUMIFS(Purchase!$F:$F,Purchase!$A:$A,Waterfall!$A76,Purchase!$D:$D,Waterfall!$C76,Purchase!$C:$C,Waterfall!CP$1)</f>
        <v>0</v>
      </c>
      <c r="CQ76" s="4">
        <f>SUMIFS(Purchase!$F:$F,Purchase!$A:$A,Waterfall!$A76,Purchase!$D:$D,Waterfall!$C76,Purchase!$C:$C,Waterfall!CQ$1)</f>
        <v>0</v>
      </c>
      <c r="CR76" s="4">
        <f>SUMIFS(Purchase!$F:$F,Purchase!$A:$A,Waterfall!$A76,Purchase!$D:$D,Waterfall!$C76,Purchase!$C:$C,Waterfall!CR$1)</f>
        <v>0</v>
      </c>
      <c r="CS76" s="4">
        <f>SUMIFS(Purchase!$F:$F,Purchase!$A:$A,Waterfall!$A76,Purchase!$D:$D,Waterfall!$C76,Purchase!$C:$C,Waterfall!CS$1)</f>
        <v>0</v>
      </c>
      <c r="CT76" s="4">
        <f>SUMIFS(Purchase!$F:$F,Purchase!$A:$A,Waterfall!$A76,Purchase!$D:$D,Waterfall!$C76,Purchase!$C:$C,Waterfall!CT$1)</f>
        <v>0</v>
      </c>
      <c r="CU76" s="4">
        <f>SUMIFS(Purchase!$F:$F,Purchase!$A:$A,Waterfall!$A76,Purchase!$D:$D,Waterfall!$C76,Purchase!$C:$C,Waterfall!CU$1)</f>
        <v>0</v>
      </c>
      <c r="CV76" s="4">
        <f>SUMIFS(Purchase!$F:$F,Purchase!$A:$A,Waterfall!$A76,Purchase!$D:$D,Waterfall!$C76,Purchase!$C:$C,Waterfall!CV$1)</f>
        <v>0</v>
      </c>
      <c r="CW76" s="4">
        <f>SUMIFS(Purchase!$F:$F,Purchase!$A:$A,Waterfall!$A76,Purchase!$D:$D,Waterfall!$C76,Purchase!$C:$C,Waterfall!CW$1)</f>
        <v>0</v>
      </c>
      <c r="CX76" s="4">
        <f>SUMIFS(Purchase!$F:$F,Purchase!$A:$A,Waterfall!$A76,Purchase!$D:$D,Waterfall!$C76,Purchase!$C:$C,Waterfall!CX$1)</f>
        <v>0</v>
      </c>
      <c r="CY76" s="4">
        <f>SUMIFS(Purchase!$F:$F,Purchase!$A:$A,Waterfall!$A76,Purchase!$D:$D,Waterfall!$C76,Purchase!$C:$C,Waterfall!CY$1)</f>
        <v>0</v>
      </c>
      <c r="CZ76" s="4">
        <f>SUMIFS(Purchase!$F:$F,Purchase!$A:$A,Waterfall!$A76,Purchase!$D:$D,Waterfall!$C76,Purchase!$C:$C,Waterfall!CZ$1)</f>
        <v>0</v>
      </c>
      <c r="DA76" s="4">
        <f>SUMIFS(Purchase!$F:$F,Purchase!$A:$A,Waterfall!$A76,Purchase!$D:$D,Waterfall!$C76,Purchase!$C:$C,Waterfall!DA$1)</f>
        <v>0</v>
      </c>
      <c r="DB76" s="4">
        <f>SUMIFS(Purchase!$F:$F,Purchase!$A:$A,Waterfall!$A76,Purchase!$D:$D,Waterfall!$C76,Purchase!$C:$C,Waterfall!DB$1)</f>
        <v>0</v>
      </c>
      <c r="DC76" s="4">
        <f>SUMIFS(Purchase!$F:$F,Purchase!$A:$A,Waterfall!$A76,Purchase!$D:$D,Waterfall!$C76,Purchase!$C:$C,Waterfall!DC$1)</f>
        <v>0</v>
      </c>
      <c r="DD76" s="4">
        <f>SUMIFS(Purchase!$F:$F,Purchase!$A:$A,Waterfall!$A76,Purchase!$D:$D,Waterfall!$C76,Purchase!$C:$C,Waterfall!DD$1)</f>
        <v>0</v>
      </c>
      <c r="DE76" s="4">
        <f>SUMIFS(Purchase!$F:$F,Purchase!$A:$A,Waterfall!$A76,Purchase!$D:$D,Waterfall!$C76,Purchase!$C:$C,Waterfall!DE$1)</f>
        <v>0</v>
      </c>
      <c r="DF76" s="4">
        <f>SUMIFS(Purchase!$F:$F,Purchase!$A:$A,Waterfall!$A76,Purchase!$D:$D,Waterfall!$C76,Purchase!$C:$C,Waterfall!DF$1)</f>
        <v>0</v>
      </c>
      <c r="DG76" s="4">
        <f>SUMIFS(Purchase!$F:$F,Purchase!$A:$A,Waterfall!$A76,Purchase!$D:$D,Waterfall!$C76,Purchase!$C:$C,Waterfall!DG$1)</f>
        <v>0</v>
      </c>
      <c r="DH76" s="4">
        <f>SUMIFS(Purchase!$F:$F,Purchase!$A:$A,Waterfall!$A76,Purchase!$D:$D,Waterfall!$C76,Purchase!$C:$C,Waterfall!DH$1)</f>
        <v>0</v>
      </c>
      <c r="DI76" s="4">
        <f>SUMIFS(Purchase!$F:$F,Purchase!$A:$A,Waterfall!$A76,Purchase!$D:$D,Waterfall!$C76,Purchase!$C:$C,Waterfall!DI$1)</f>
        <v>0</v>
      </c>
      <c r="DJ76" s="4">
        <f>SUMIFS(Purchase!$F:$F,Purchase!$A:$A,Waterfall!$A76,Purchase!$D:$D,Waterfall!$C76,Purchase!$C:$C,Waterfall!DJ$1)</f>
        <v>0</v>
      </c>
      <c r="DK76" s="4">
        <f>SUMIFS(Purchase!$F:$F,Purchase!$A:$A,Waterfall!$A76,Purchase!$D:$D,Waterfall!$C76,Purchase!$C:$C,Waterfall!DK$1)</f>
        <v>0</v>
      </c>
      <c r="DL76" s="4">
        <f>SUMIFS(Purchase!$F:$F,Purchase!$A:$A,Waterfall!$A76,Purchase!$D:$D,Waterfall!$C76,Purchase!$C:$C,Waterfall!DL$1)</f>
        <v>0</v>
      </c>
      <c r="DM76" s="4">
        <f>SUMIFS(Purchase!$F:$F,Purchase!$A:$A,Waterfall!$A76,Purchase!$D:$D,Waterfall!$C76,Purchase!$C:$C,Waterfall!DM$1)</f>
        <v>0</v>
      </c>
      <c r="DN76" s="4">
        <f>SUMIFS(Purchase!$F:$F,Purchase!$A:$A,Waterfall!$A76,Purchase!$D:$D,Waterfall!$C76,Purchase!$C:$C,Waterfall!DN$1)</f>
        <v>0</v>
      </c>
      <c r="DO76" s="4">
        <f>SUMIFS(Purchase!$F:$F,Purchase!$A:$A,Waterfall!$A76,Purchase!$D:$D,Waterfall!$C76,Purchase!$C:$C,Waterfall!DO$1)</f>
        <v>0</v>
      </c>
      <c r="DP76" s="4">
        <f>SUMIFS(Purchase!$F:$F,Purchase!$A:$A,Waterfall!$A76,Purchase!$D:$D,Waterfall!$C76,Purchase!$C:$C,Waterfall!DP$1)</f>
        <v>0</v>
      </c>
      <c r="DQ76" s="4">
        <f>SUMIFS(Purchase!$F:$F,Purchase!$A:$A,Waterfall!$A76,Purchase!$D:$D,Waterfall!$C76,Purchase!$C:$C,Waterfall!DQ$1)</f>
        <v>0</v>
      </c>
      <c r="DR76" s="4">
        <f>SUMIFS(Purchase!$F:$F,Purchase!$A:$A,Waterfall!$A76,Purchase!$D:$D,Waterfall!$C76,Purchase!$C:$C,Waterfall!DR$1)</f>
        <v>0</v>
      </c>
      <c r="DS76" s="4">
        <f>SUMIFS(Purchase!$F:$F,Purchase!$A:$A,Waterfall!$A76,Purchase!$D:$D,Waterfall!$C76,Purchase!$C:$C,Waterfall!DS$1)</f>
        <v>0</v>
      </c>
      <c r="DT76" s="4">
        <f>SUMIFS(Purchase!$F:$F,Purchase!$A:$A,Waterfall!$A76,Purchase!$D:$D,Waterfall!$C76,Purchase!$C:$C,Waterfall!DT$1)</f>
        <v>0</v>
      </c>
      <c r="DU76" s="4">
        <f>SUMIFS(Purchase!$F:$F,Purchase!$A:$A,Waterfall!$A76,Purchase!$D:$D,Waterfall!$C76,Purchase!$C:$C,Waterfall!DU$1)</f>
        <v>0</v>
      </c>
      <c r="DV76" s="4">
        <f>SUMIFS(Purchase!$F:$F,Purchase!$A:$A,Waterfall!$A76,Purchase!$D:$D,Waterfall!$C76,Purchase!$C:$C,Waterfall!DV$1)</f>
        <v>0</v>
      </c>
      <c r="DW76" s="4">
        <f>SUMIFS(Purchase!$F:$F,Purchase!$A:$A,Waterfall!$A76,Purchase!$D:$D,Waterfall!$C76,Purchase!$C:$C,Waterfall!DW$1)</f>
        <v>0</v>
      </c>
      <c r="DX76" s="4">
        <f>SUMIFS(Purchase!$F:$F,Purchase!$A:$A,Waterfall!$A76,Purchase!$D:$D,Waterfall!$C76,Purchase!$C:$C,Waterfall!DX$1)</f>
        <v>0</v>
      </c>
      <c r="DY76" s="4">
        <f>SUMIFS(Purchase!$F:$F,Purchase!$A:$A,Waterfall!$A76,Purchase!$D:$D,Waterfall!$C76,Purchase!$C:$C,Waterfall!DY$1)</f>
        <v>0</v>
      </c>
      <c r="DZ76" s="4">
        <f>SUMIFS(Purchase!$F:$F,Purchase!$A:$A,Waterfall!$A76,Purchase!$D:$D,Waterfall!$C76,Purchase!$C:$C,Waterfall!DZ$1)</f>
        <v>0</v>
      </c>
      <c r="EA76" s="4">
        <f>SUMIFS(Purchase!$F:$F,Purchase!$A:$A,Waterfall!$A76,Purchase!$D:$D,Waterfall!$C76,Purchase!$C:$C,Waterfall!EA$1)</f>
        <v>0</v>
      </c>
      <c r="EB76" s="4">
        <f>SUMIFS(Purchase!$F:$F,Purchase!$A:$A,Waterfall!$A76,Purchase!$D:$D,Waterfall!$C76,Purchase!$C:$C,Waterfall!EB$1)</f>
        <v>0</v>
      </c>
      <c r="EC76" s="4">
        <f>SUMIFS(Purchase!$F:$F,Purchase!$A:$A,Waterfall!$A76,Purchase!$D:$D,Waterfall!$C76,Purchase!$C:$C,Waterfall!EC$1)</f>
        <v>0</v>
      </c>
      <c r="ED76" s="4">
        <f>SUMIFS(Purchase!$F:$F,Purchase!$A:$A,Waterfall!$A76,Purchase!$D:$D,Waterfall!$C76,Purchase!$C:$C,Waterfall!ED$1)</f>
        <v>0</v>
      </c>
      <c r="EE76" s="4">
        <f>SUMIFS(Purchase!$F:$F,Purchase!$A:$A,Waterfall!$A76,Purchase!$D:$D,Waterfall!$C76,Purchase!$C:$C,Waterfall!EE$1)</f>
        <v>0</v>
      </c>
      <c r="EF76" s="4">
        <f>SUMIFS(Purchase!$F:$F,Purchase!$A:$A,Waterfall!$A76,Purchase!$D:$D,Waterfall!$C76,Purchase!$C:$C,Waterfall!EF$1)</f>
        <v>0</v>
      </c>
      <c r="EG76" s="4">
        <f>SUMIFS(Purchase!$F:$F,Purchase!$A:$A,Waterfall!$A76,Purchase!$D:$D,Waterfall!$C76,Purchase!$C:$C,Waterfall!EG$1)</f>
        <v>0</v>
      </c>
      <c r="EH76" s="4">
        <f>SUMIFS(Purchase!$F:$F,Purchase!$A:$A,Waterfall!$A76,Purchase!$D:$D,Waterfall!$C76,Purchase!$C:$C,Waterfall!EH$1)</f>
        <v>0</v>
      </c>
      <c r="EI76" s="4">
        <f>SUMIFS(Purchase!$F:$F,Purchase!$A:$A,Waterfall!$A76,Purchase!$D:$D,Waterfall!$C76,Purchase!$C:$C,Waterfall!EI$1)</f>
        <v>0</v>
      </c>
      <c r="EJ76" s="4">
        <f>SUMIFS(Purchase!$F:$F,Purchase!$A:$A,Waterfall!$A76,Purchase!$D:$D,Waterfall!$C76,Purchase!$C:$C,Waterfall!EJ$1)</f>
        <v>0</v>
      </c>
      <c r="EK76" s="4">
        <f>SUMIFS(Purchase!$F:$F,Purchase!$A:$A,Waterfall!$A76,Purchase!$D:$D,Waterfall!$C76,Purchase!$C:$C,Waterfall!EK$1)</f>
        <v>0</v>
      </c>
      <c r="EL76" s="4">
        <f>SUMIFS(Purchase!$F:$F,Purchase!$A:$A,Waterfall!$A76,Purchase!$D:$D,Waterfall!$C76,Purchase!$C:$C,Waterfall!EL$1)</f>
        <v>0</v>
      </c>
      <c r="EM76" s="4">
        <f>SUMIFS(Purchase!$F:$F,Purchase!$A:$A,Waterfall!$A76,Purchase!$D:$D,Waterfall!$C76,Purchase!$C:$C,Waterfall!EM$1)</f>
        <v>0</v>
      </c>
      <c r="EN76" s="4">
        <f>SUMIFS(Purchase!$F:$F,Purchase!$A:$A,Waterfall!$A76,Purchase!$D:$D,Waterfall!$C76,Purchase!$C:$C,Waterfall!EN$1)</f>
        <v>0</v>
      </c>
      <c r="EO76" s="4">
        <f>SUMIFS(Purchase!$F:$F,Purchase!$A:$A,Waterfall!$A76,Purchase!$D:$D,Waterfall!$C76,Purchase!$C:$C,Waterfall!EO$1)</f>
        <v>0</v>
      </c>
      <c r="EP76" s="4">
        <f>SUMIFS(Purchase!$F:$F,Purchase!$A:$A,Waterfall!$A76,Purchase!$D:$D,Waterfall!$C76,Purchase!$C:$C,Waterfall!EP$1)</f>
        <v>0</v>
      </c>
      <c r="EQ76" s="4">
        <f>SUMIFS(Purchase!$F:$F,Purchase!$A:$A,Waterfall!$A76,Purchase!$D:$D,Waterfall!$C76,Purchase!$C:$C,Waterfall!EQ$1)</f>
        <v>0</v>
      </c>
      <c r="ER76" s="4">
        <f>SUMIFS(Purchase!$F:$F,Purchase!$A:$A,Waterfall!$A76,Purchase!$D:$D,Waterfall!$C76,Purchase!$C:$C,Waterfall!ER$1)</f>
        <v>0</v>
      </c>
      <c r="ES76" s="4">
        <f>SUMIFS(Purchase!$F:$F,Purchase!$A:$A,Waterfall!$A76,Purchase!$D:$D,Waterfall!$C76,Purchase!$C:$C,Waterfall!ES$1)</f>
        <v>0</v>
      </c>
      <c r="ET76" s="4">
        <f>SUMIFS(Purchase!$F:$F,Purchase!$A:$A,Waterfall!$A76,Purchase!$D:$D,Waterfall!$C76,Purchase!$C:$C,Waterfall!ET$1)</f>
        <v>0</v>
      </c>
      <c r="EU76" s="4">
        <f>SUMIFS(Purchase!$F:$F,Purchase!$A:$A,Waterfall!$A76,Purchase!$D:$D,Waterfall!$C76,Purchase!$C:$C,Waterfall!EU$1)</f>
        <v>0</v>
      </c>
      <c r="EV76" s="4">
        <f>SUMIFS(Purchase!$F:$F,Purchase!$A:$A,Waterfall!$A76,Purchase!$D:$D,Waterfall!$C76,Purchase!$C:$C,Waterfall!EV$1)</f>
        <v>0</v>
      </c>
      <c r="EW76" s="4">
        <f>SUMIFS(Purchase!$F:$F,Purchase!$A:$A,Waterfall!$A76,Purchase!$D:$D,Waterfall!$C76,Purchase!$C:$C,Waterfall!EW$1)</f>
        <v>0</v>
      </c>
      <c r="EX76" s="4">
        <f>SUMIFS(Purchase!$F:$F,Purchase!$A:$A,Waterfall!$A76,Purchase!$D:$D,Waterfall!$C76,Purchase!$C:$C,Waterfall!EX$1)</f>
        <v>0</v>
      </c>
      <c r="EY76" s="4">
        <f>SUMIFS(Purchase!$F:$F,Purchase!$A:$A,Waterfall!$A76,Purchase!$D:$D,Waterfall!$C76,Purchase!$C:$C,Waterfall!EY$1)</f>
        <v>0</v>
      </c>
      <c r="EZ76" s="4">
        <f>SUMIFS(Purchase!$F:$F,Purchase!$A:$A,Waterfall!$A76,Purchase!$D:$D,Waterfall!$C76,Purchase!$C:$C,Waterfall!EZ$1)</f>
        <v>0</v>
      </c>
      <c r="FA76" s="4">
        <f>SUMIFS(Purchase!$F:$F,Purchase!$A:$A,Waterfall!$A76,Purchase!$D:$D,Waterfall!$C76,Purchase!$C:$C,Waterfall!FA$1)</f>
        <v>0</v>
      </c>
      <c r="FB76" s="4">
        <f>SUMIFS(Purchase!$F:$F,Purchase!$A:$A,Waterfall!$A76,Purchase!$D:$D,Waterfall!$C76,Purchase!$C:$C,Waterfall!FB$1)</f>
        <v>0</v>
      </c>
      <c r="FC76" s="4">
        <f>SUMIFS(Purchase!$F:$F,Purchase!$A:$A,Waterfall!$A76,Purchase!$D:$D,Waterfall!$C76,Purchase!$C:$C,Waterfall!FC$1)</f>
        <v>0</v>
      </c>
      <c r="FD76" s="4">
        <f>SUMIFS(Purchase!$F:$F,Purchase!$A:$A,Waterfall!$A76,Purchase!$D:$D,Waterfall!$C76,Purchase!$C:$C,Waterfall!FD$1)</f>
        <v>0</v>
      </c>
      <c r="FE76" s="4">
        <f>SUMIFS(Purchase!$F:$F,Purchase!$A:$A,Waterfall!$A76,Purchase!$D:$D,Waterfall!$C76,Purchase!$C:$C,Waterfall!FE$1)</f>
        <v>0</v>
      </c>
      <c r="FF76" s="4">
        <f>SUMIFS(Purchase!$F:$F,Purchase!$A:$A,Waterfall!$A76,Purchase!$D:$D,Waterfall!$C76,Purchase!$C:$C,Waterfall!FF$1)</f>
        <v>0</v>
      </c>
      <c r="FG76" s="4">
        <f>SUMIFS(Purchase!$F:$F,Purchase!$A:$A,Waterfall!$A76,Purchase!$D:$D,Waterfall!$C76,Purchase!$C:$C,Waterfall!FG$1)</f>
        <v>0</v>
      </c>
      <c r="FH76" s="4">
        <f>SUMIFS(Purchase!$F:$F,Purchase!$A:$A,Waterfall!$A76,Purchase!$D:$D,Waterfall!$C76,Purchase!$C:$C,Waterfall!FH$1)</f>
        <v>0</v>
      </c>
      <c r="FI76" s="4">
        <f>SUMIFS(Purchase!$F:$F,Purchase!$A:$A,Waterfall!$A76,Purchase!$D:$D,Waterfall!$C76,Purchase!$C:$C,Waterfall!FI$1)</f>
        <v>0</v>
      </c>
      <c r="FJ76" s="4">
        <f>SUMIFS(Purchase!$F:$F,Purchase!$A:$A,Waterfall!$A76,Purchase!$D:$D,Waterfall!$C76,Purchase!$C:$C,Waterfall!FJ$1)</f>
        <v>0</v>
      </c>
      <c r="FK76" s="4">
        <f>SUMIFS(Purchase!$F:$F,Purchase!$A:$A,Waterfall!$A76,Purchase!$D:$D,Waterfall!$C76,Purchase!$C:$C,Waterfall!FK$1)</f>
        <v>0</v>
      </c>
      <c r="FL76" s="4">
        <f>SUMIFS(Purchase!$F:$F,Purchase!$A:$A,Waterfall!$A76,Purchase!$D:$D,Waterfall!$C76,Purchase!$C:$C,Waterfall!FL$1)</f>
        <v>0</v>
      </c>
      <c r="FM76" s="4">
        <f>SUMIFS(Purchase!$F:$F,Purchase!$A:$A,Waterfall!$A76,Purchase!$D:$D,Waterfall!$C76,Purchase!$C:$C,Waterfall!FM$1)</f>
        <v>0</v>
      </c>
      <c r="FN76" s="4">
        <f>SUMIFS(Purchase!$F:$F,Purchase!$A:$A,Waterfall!$A76,Purchase!$D:$D,Waterfall!$C76,Purchase!$C:$C,Waterfall!FN$1)</f>
        <v>0</v>
      </c>
      <c r="FO76" s="4">
        <f>SUMIFS(Purchase!$F:$F,Purchase!$A:$A,Waterfall!$A76,Purchase!$D:$D,Waterfall!$C76,Purchase!$C:$C,Waterfall!FO$1)</f>
        <v>0</v>
      </c>
      <c r="FP76" s="4">
        <f>SUMIFS(Purchase!$F:$F,Purchase!$A:$A,Waterfall!$A76,Purchase!$D:$D,Waterfall!$C76,Purchase!$C:$C,Waterfall!FP$1)</f>
        <v>0</v>
      </c>
      <c r="FQ76" s="4">
        <f>SUMIFS(Purchase!$F:$F,Purchase!$A:$A,Waterfall!$A76,Purchase!$D:$D,Waterfall!$C76,Purchase!$C:$C,Waterfall!FQ$1)</f>
        <v>0</v>
      </c>
      <c r="FR76" s="4">
        <f>SUMIFS(Purchase!$F:$F,Purchase!$A:$A,Waterfall!$A76,Purchase!$D:$D,Waterfall!$C76,Purchase!$C:$C,Waterfall!FR$1)</f>
        <v>0</v>
      </c>
      <c r="FS76" s="4">
        <f>SUMIFS(Purchase!$F:$F,Purchase!$A:$A,Waterfall!$A76,Purchase!$D:$D,Waterfall!$C76,Purchase!$C:$C,Waterfall!FS$1)</f>
        <v>0</v>
      </c>
      <c r="FT76" s="4">
        <f>SUMIFS(Purchase!$F:$F,Purchase!$A:$A,Waterfall!$A76,Purchase!$D:$D,Waterfall!$C76,Purchase!$C:$C,Waterfall!FT$1)</f>
        <v>0</v>
      </c>
      <c r="FU76" s="4">
        <f>SUMIFS(Purchase!$F:$F,Purchase!$A:$A,Waterfall!$A76,Purchase!$D:$D,Waterfall!$C76,Purchase!$C:$C,Waterfall!FU$1)</f>
        <v>0</v>
      </c>
      <c r="FV76" s="4">
        <f>SUMIFS(Purchase!$F:$F,Purchase!$A:$A,Waterfall!$A76,Purchase!$D:$D,Waterfall!$C76,Purchase!$C:$C,Waterfall!FV$1)</f>
        <v>0</v>
      </c>
      <c r="FW76" s="4">
        <f>SUMIFS(Purchase!$F:$F,Purchase!$A:$A,Waterfall!$A76,Purchase!$D:$D,Waterfall!$C76,Purchase!$C:$C,Waterfall!FW$1)</f>
        <v>0</v>
      </c>
      <c r="FX76" s="4">
        <f>SUMIFS(Purchase!$F:$F,Purchase!$A:$A,Waterfall!$A76,Purchase!$D:$D,Waterfall!$C76,Purchase!$C:$C,Waterfall!FX$1)</f>
        <v>0</v>
      </c>
      <c r="FY76" s="4">
        <f>SUMIFS(Purchase!$F:$F,Purchase!$A:$A,Waterfall!$A76,Purchase!$D:$D,Waterfall!$C76,Purchase!$C:$C,Waterfall!FY$1)</f>
        <v>0</v>
      </c>
      <c r="FZ76" s="4">
        <f>SUMIFS(Purchase!$F:$F,Purchase!$A:$A,Waterfall!$A76,Purchase!$D:$D,Waterfall!$C76,Purchase!$C:$C,Waterfall!FZ$1)</f>
        <v>0</v>
      </c>
      <c r="GA76" s="4">
        <f>SUMIFS(Purchase!$F:$F,Purchase!$A:$A,Waterfall!$A76,Purchase!$D:$D,Waterfall!$C76,Purchase!$C:$C,Waterfall!GA$1)</f>
        <v>0</v>
      </c>
      <c r="GB76" s="4">
        <f>SUMIFS(Purchase!$F:$F,Purchase!$A:$A,Waterfall!$A76,Purchase!$D:$D,Waterfall!$C76,Purchase!$C:$C,Waterfall!GB$1)</f>
        <v>0</v>
      </c>
      <c r="GC76" s="4">
        <f>SUMIFS(Purchase!$F:$F,Purchase!$A:$A,Waterfall!$A76,Purchase!$D:$D,Waterfall!$C76,Purchase!$C:$C,Waterfall!GC$1)</f>
        <v>0</v>
      </c>
      <c r="GD76" s="4">
        <f>SUMIFS(Purchase!$F:$F,Purchase!$A:$A,Waterfall!$A76,Purchase!$D:$D,Waterfall!$C76,Purchase!$C:$C,Waterfall!GD$1)</f>
        <v>0</v>
      </c>
      <c r="GE76" s="4">
        <f>SUMIFS(Purchase!$F:$F,Purchase!$A:$A,Waterfall!$A76,Purchase!$D:$D,Waterfall!$C76,Purchase!$C:$C,Waterfall!GE$1)</f>
        <v>0</v>
      </c>
      <c r="GF76" s="4">
        <f>SUMIFS(Purchase!$F:$F,Purchase!$A:$A,Waterfall!$A76,Purchase!$D:$D,Waterfall!$C76,Purchase!$C:$C,Waterfall!GF$1)</f>
        <v>0</v>
      </c>
      <c r="GG76" s="4">
        <f>SUMIFS(Purchase!$F:$F,Purchase!$A:$A,Waterfall!$A76,Purchase!$D:$D,Waterfall!$C76,Purchase!$C:$C,Waterfall!GG$1)</f>
        <v>0</v>
      </c>
      <c r="GH76" s="4">
        <f>SUMIFS(Purchase!$F:$F,Purchase!$A:$A,Waterfall!$A76,Purchase!$D:$D,Waterfall!$C76,Purchase!$C:$C,Waterfall!GH$1)</f>
        <v>0</v>
      </c>
      <c r="GI76" s="4">
        <f>SUMIFS(Purchase!$F:$F,Purchase!$A:$A,Waterfall!$A76,Purchase!$D:$D,Waterfall!$C76,Purchase!$C:$C,Waterfall!GI$1)</f>
        <v>0</v>
      </c>
    </row>
    <row r="77" spans="1:191" x14ac:dyDescent="0.35">
      <c r="A77" s="8">
        <f t="shared" si="4"/>
        <v>1</v>
      </c>
      <c r="B77" s="2" t="str">
        <f>VLOOKUP($A77,Centers!$B$1:$C$120,2,)</f>
        <v>GATE</v>
      </c>
      <c r="C77" s="3">
        <v>44954</v>
      </c>
      <c r="D77" s="4">
        <f>IF($A77=1,SUM(SUMIFS(Indent!$E:$E,Indent!$C:$C,Waterfall!$C77,Indent!$A:$A,Centers!$A$2),SUMIFS(Indent!$E:$E,Indent!$C:$C,Waterfall!$C77,Indent!$A:$A,Centers!$A$3),SUMIFS(Indent!$E:$E,Indent!$C:$C,Waterfall!$C77,Indent!$A:$A,Centers!$A$4),SUMIFS(Indent!$E:$E,Indent!$C:$C,Waterfall!$C77,Indent!$A:$A,Centers!$A$5),SUMIFS(Indent!$E:$E,Indent!$C:$C,Waterfall!$C77,Indent!$A:$A,Centers!$A$6),SUMIFS(Indent!$E:$E,Indent!$C:$C,Waterfall!$C77,Indent!$A:$A,Centers!$A$7),SUMIFS(Indent!$E:$E,Indent!$C:$C,Waterfall!$C77,Indent!$A:$A,Centers!$A$8)),SUMIFS(Indent!$E:$E,Indent!$C:$C,Waterfall!$C77,Indent!$A:$A,$A77))</f>
        <v>24327</v>
      </c>
      <c r="E77" s="4">
        <f>SUMIFS(Purchase!$F:$F,Purchase!$A:$A,Waterfall!$A77,Purchase!$D:$D,Waterfall!$C77,Purchase!$C:$C,Waterfall!E$1)</f>
        <v>0</v>
      </c>
      <c r="F77" s="4">
        <f>SUMIFS(Purchase!$F:$F,Purchase!$A:$A,Waterfall!$A77,Purchase!$D:$D,Waterfall!$C77,Purchase!$C:$C,Waterfall!F$1)</f>
        <v>0</v>
      </c>
      <c r="G77" s="4">
        <f>SUMIFS(Purchase!$F:$F,Purchase!$A:$A,Waterfall!$A77,Purchase!$D:$D,Waterfall!$C77,Purchase!$C:$C,Waterfall!G$1)</f>
        <v>0</v>
      </c>
      <c r="H77" s="4">
        <f>SUMIFS(Purchase!$F:$F,Purchase!$A:$A,Waterfall!$A77,Purchase!$D:$D,Waterfall!$C77,Purchase!$C:$C,Waterfall!H$1)</f>
        <v>0</v>
      </c>
      <c r="I77" s="4">
        <f>SUMIFS(Purchase!$F:$F,Purchase!$A:$A,Waterfall!$A77,Purchase!$D:$D,Waterfall!$C77,Purchase!$C:$C,Waterfall!I$1)</f>
        <v>0</v>
      </c>
      <c r="J77" s="4">
        <f>SUMIFS(Purchase!$F:$F,Purchase!$A:$A,Waterfall!$A77,Purchase!$D:$D,Waterfall!$C77,Purchase!$C:$C,Waterfall!J$1)</f>
        <v>0</v>
      </c>
      <c r="K77" s="4">
        <f>SUMIFS(Purchase!$F:$F,Purchase!$A:$A,Waterfall!$A77,Purchase!$D:$D,Waterfall!$C77,Purchase!$C:$C,Waterfall!K$1)</f>
        <v>0</v>
      </c>
      <c r="L77" s="4">
        <f>SUMIFS(Purchase!$F:$F,Purchase!$A:$A,Waterfall!$A77,Purchase!$D:$D,Waterfall!$C77,Purchase!$C:$C,Waterfall!L$1)</f>
        <v>0</v>
      </c>
      <c r="M77" s="4">
        <f>SUMIFS(Purchase!$F:$F,Purchase!$A:$A,Waterfall!$A77,Purchase!$D:$D,Waterfall!$C77,Purchase!$C:$C,Waterfall!M$1)</f>
        <v>0</v>
      </c>
      <c r="N77" s="4">
        <f>SUMIFS(Purchase!$F:$F,Purchase!$A:$A,Waterfall!$A77,Purchase!$D:$D,Waterfall!$C77,Purchase!$C:$C,Waterfall!N$1)</f>
        <v>0</v>
      </c>
      <c r="O77" s="4">
        <f>SUMIFS(Purchase!$F:$F,Purchase!$A:$A,Waterfall!$A77,Purchase!$D:$D,Waterfall!$C77,Purchase!$C:$C,Waterfall!O$1)</f>
        <v>0</v>
      </c>
      <c r="P77" s="4">
        <f>SUMIFS(Purchase!$F:$F,Purchase!$A:$A,Waterfall!$A77,Purchase!$D:$D,Waterfall!$C77,Purchase!$C:$C,Waterfall!P$1)</f>
        <v>0</v>
      </c>
      <c r="Q77" s="4">
        <f>SUMIFS(Purchase!$F:$F,Purchase!$A:$A,Waterfall!$A77,Purchase!$D:$D,Waterfall!$C77,Purchase!$C:$C,Waterfall!Q$1)</f>
        <v>0</v>
      </c>
      <c r="R77" s="4">
        <f>SUMIFS(Purchase!$F:$F,Purchase!$A:$A,Waterfall!$A77,Purchase!$D:$D,Waterfall!$C77,Purchase!$C:$C,Waterfall!R$1)</f>
        <v>0</v>
      </c>
      <c r="S77" s="4">
        <f>SUMIFS(Purchase!$F:$F,Purchase!$A:$A,Waterfall!$A77,Purchase!$D:$D,Waterfall!$C77,Purchase!$C:$C,Waterfall!S$1)</f>
        <v>0</v>
      </c>
      <c r="T77" s="4">
        <f>SUMIFS(Purchase!$F:$F,Purchase!$A:$A,Waterfall!$A77,Purchase!$D:$D,Waterfall!$C77,Purchase!$C:$C,Waterfall!T$1)</f>
        <v>0</v>
      </c>
      <c r="U77" s="4">
        <f>SUMIFS(Purchase!$F:$F,Purchase!$A:$A,Waterfall!$A77,Purchase!$D:$D,Waterfall!$C77,Purchase!$C:$C,Waterfall!U$1)</f>
        <v>0</v>
      </c>
      <c r="V77" s="4">
        <f>SUMIFS(Purchase!$F:$F,Purchase!$A:$A,Waterfall!$A77,Purchase!$D:$D,Waterfall!$C77,Purchase!$C:$C,Waterfall!V$1)</f>
        <v>0</v>
      </c>
      <c r="W77" s="4">
        <f>SUMIFS(Purchase!$F:$F,Purchase!$A:$A,Waterfall!$A77,Purchase!$D:$D,Waterfall!$C77,Purchase!$C:$C,Waterfall!W$1)</f>
        <v>0</v>
      </c>
      <c r="X77" s="4">
        <f>SUMIFS(Purchase!$F:$F,Purchase!$A:$A,Waterfall!$A77,Purchase!$D:$D,Waterfall!$C77,Purchase!$C:$C,Waterfall!X$1)</f>
        <v>0</v>
      </c>
      <c r="Y77" s="4">
        <f>SUMIFS(Purchase!$F:$F,Purchase!$A:$A,Waterfall!$A77,Purchase!$D:$D,Waterfall!$C77,Purchase!$C:$C,Waterfall!Y$1)</f>
        <v>0</v>
      </c>
      <c r="Z77" s="4">
        <f>SUMIFS(Purchase!$F:$F,Purchase!$A:$A,Waterfall!$A77,Purchase!$D:$D,Waterfall!$C77,Purchase!$C:$C,Waterfall!Z$1)</f>
        <v>0</v>
      </c>
      <c r="AA77" s="4">
        <f>SUMIFS(Purchase!$F:$F,Purchase!$A:$A,Waterfall!$A77,Purchase!$D:$D,Waterfall!$C77,Purchase!$C:$C,Waterfall!AA$1)</f>
        <v>0</v>
      </c>
      <c r="AB77" s="4">
        <f>SUMIFS(Purchase!$F:$F,Purchase!$A:$A,Waterfall!$A77,Purchase!$D:$D,Waterfall!$C77,Purchase!$C:$C,Waterfall!AB$1)</f>
        <v>0</v>
      </c>
      <c r="AC77" s="4">
        <f>SUMIFS(Purchase!$F:$F,Purchase!$A:$A,Waterfall!$A77,Purchase!$D:$D,Waterfall!$C77,Purchase!$C:$C,Waterfall!AC$1)</f>
        <v>0</v>
      </c>
      <c r="AD77" s="4">
        <f>SUMIFS(Purchase!$F:$F,Purchase!$A:$A,Waterfall!$A77,Purchase!$D:$D,Waterfall!$C77,Purchase!$C:$C,Waterfall!AD$1)</f>
        <v>0</v>
      </c>
      <c r="AE77" s="4">
        <f>SUMIFS(Purchase!$F:$F,Purchase!$A:$A,Waterfall!$A77,Purchase!$D:$D,Waterfall!$C77,Purchase!$C:$C,Waterfall!AE$1)</f>
        <v>0</v>
      </c>
      <c r="AF77" s="4">
        <f>SUMIFS(Purchase!$F:$F,Purchase!$A:$A,Waterfall!$A77,Purchase!$D:$D,Waterfall!$C77,Purchase!$C:$C,Waterfall!AF$1)</f>
        <v>0</v>
      </c>
      <c r="AG77" s="4">
        <f>SUMIFS(Purchase!$F:$F,Purchase!$A:$A,Waterfall!$A77,Purchase!$D:$D,Waterfall!$C77,Purchase!$C:$C,Waterfall!AG$1)</f>
        <v>0</v>
      </c>
      <c r="AH77" s="4">
        <f>SUMIFS(Purchase!$F:$F,Purchase!$A:$A,Waterfall!$A77,Purchase!$D:$D,Waterfall!$C77,Purchase!$C:$C,Waterfall!AH$1)</f>
        <v>0</v>
      </c>
      <c r="AI77" s="4">
        <f>SUMIFS(Purchase!$F:$F,Purchase!$A:$A,Waterfall!$A77,Purchase!$D:$D,Waterfall!$C77,Purchase!$C:$C,Waterfall!AI$1)</f>
        <v>0</v>
      </c>
      <c r="AJ77" s="4">
        <f>SUMIFS(Purchase!$F:$F,Purchase!$A:$A,Waterfall!$A77,Purchase!$D:$D,Waterfall!$C77,Purchase!$C:$C,Waterfall!AJ$1)</f>
        <v>0</v>
      </c>
      <c r="AK77" s="4">
        <f>SUMIFS(Purchase!$F:$F,Purchase!$A:$A,Waterfall!$A77,Purchase!$D:$D,Waterfall!$C77,Purchase!$C:$C,Waterfall!AK$1)</f>
        <v>0</v>
      </c>
      <c r="AL77" s="4">
        <f>SUMIFS(Purchase!$F:$F,Purchase!$A:$A,Waterfall!$A77,Purchase!$D:$D,Waterfall!$C77,Purchase!$C:$C,Waterfall!AL$1)</f>
        <v>0</v>
      </c>
      <c r="AM77" s="4">
        <f>SUMIFS(Purchase!$F:$F,Purchase!$A:$A,Waterfall!$A77,Purchase!$D:$D,Waterfall!$C77,Purchase!$C:$C,Waterfall!AM$1)</f>
        <v>0</v>
      </c>
      <c r="AN77" s="4">
        <f>SUMIFS(Purchase!$F:$F,Purchase!$A:$A,Waterfall!$A77,Purchase!$D:$D,Waterfall!$C77,Purchase!$C:$C,Waterfall!AN$1)</f>
        <v>0</v>
      </c>
      <c r="AO77" s="4">
        <f>SUMIFS(Purchase!$F:$F,Purchase!$A:$A,Waterfall!$A77,Purchase!$D:$D,Waterfall!$C77,Purchase!$C:$C,Waterfall!AO$1)</f>
        <v>0</v>
      </c>
      <c r="AP77" s="4">
        <f>SUMIFS(Purchase!$F:$F,Purchase!$A:$A,Waterfall!$A77,Purchase!$D:$D,Waterfall!$C77,Purchase!$C:$C,Waterfall!AP$1)</f>
        <v>0</v>
      </c>
      <c r="AQ77" s="4">
        <f>SUMIFS(Purchase!$F:$F,Purchase!$A:$A,Waterfall!$A77,Purchase!$D:$D,Waterfall!$C77,Purchase!$C:$C,Waterfall!AQ$1)</f>
        <v>0</v>
      </c>
      <c r="AR77" s="4">
        <f>SUMIFS(Purchase!$F:$F,Purchase!$A:$A,Waterfall!$A77,Purchase!$D:$D,Waterfall!$C77,Purchase!$C:$C,Waterfall!AR$1)</f>
        <v>0</v>
      </c>
      <c r="AS77" s="4">
        <f>SUMIFS(Purchase!$F:$F,Purchase!$A:$A,Waterfall!$A77,Purchase!$D:$D,Waterfall!$C77,Purchase!$C:$C,Waterfall!AS$1)</f>
        <v>0</v>
      </c>
      <c r="AT77" s="4">
        <f>SUMIFS(Purchase!$F:$F,Purchase!$A:$A,Waterfall!$A77,Purchase!$D:$D,Waterfall!$C77,Purchase!$C:$C,Waterfall!AT$1)</f>
        <v>0</v>
      </c>
      <c r="AU77" s="4">
        <f>SUMIFS(Purchase!$F:$F,Purchase!$A:$A,Waterfall!$A77,Purchase!$D:$D,Waterfall!$C77,Purchase!$C:$C,Waterfall!AU$1)</f>
        <v>0</v>
      </c>
      <c r="AV77" s="4">
        <f>SUMIFS(Purchase!$F:$F,Purchase!$A:$A,Waterfall!$A77,Purchase!$D:$D,Waterfall!$C77,Purchase!$C:$C,Waterfall!AV$1)</f>
        <v>0</v>
      </c>
      <c r="AW77" s="4">
        <f>SUMIFS(Purchase!$F:$F,Purchase!$A:$A,Waterfall!$A77,Purchase!$D:$D,Waterfall!$C77,Purchase!$C:$C,Waterfall!AW$1)</f>
        <v>0</v>
      </c>
      <c r="AX77" s="4">
        <f>SUMIFS(Purchase!$F:$F,Purchase!$A:$A,Waterfall!$A77,Purchase!$D:$D,Waterfall!$C77,Purchase!$C:$C,Waterfall!AX$1)</f>
        <v>0</v>
      </c>
      <c r="AY77" s="4">
        <f>SUMIFS(Purchase!$F:$F,Purchase!$A:$A,Waterfall!$A77,Purchase!$D:$D,Waterfall!$C77,Purchase!$C:$C,Waterfall!AY$1)</f>
        <v>0</v>
      </c>
      <c r="AZ77" s="4">
        <f>SUMIFS(Purchase!$F:$F,Purchase!$A:$A,Waterfall!$A77,Purchase!$D:$D,Waterfall!$C77,Purchase!$C:$C,Waterfall!AZ$1)</f>
        <v>0</v>
      </c>
      <c r="BA77" s="4">
        <f>SUMIFS(Purchase!$F:$F,Purchase!$A:$A,Waterfall!$A77,Purchase!$D:$D,Waterfall!$C77,Purchase!$C:$C,Waterfall!BA$1)</f>
        <v>0</v>
      </c>
      <c r="BB77" s="4">
        <f>SUMIFS(Purchase!$F:$F,Purchase!$A:$A,Waterfall!$A77,Purchase!$D:$D,Waterfall!$C77,Purchase!$C:$C,Waterfall!BB$1)</f>
        <v>0</v>
      </c>
      <c r="BC77" s="4">
        <f>SUMIFS(Purchase!$F:$F,Purchase!$A:$A,Waterfall!$A77,Purchase!$D:$D,Waterfall!$C77,Purchase!$C:$C,Waterfall!BC$1)</f>
        <v>0</v>
      </c>
      <c r="BD77" s="4">
        <f>SUMIFS(Purchase!$F:$F,Purchase!$A:$A,Waterfall!$A77,Purchase!$D:$D,Waterfall!$C77,Purchase!$C:$C,Waterfall!BD$1)</f>
        <v>0</v>
      </c>
      <c r="BE77" s="4">
        <f>SUMIFS(Purchase!$F:$F,Purchase!$A:$A,Waterfall!$A77,Purchase!$D:$D,Waterfall!$C77,Purchase!$C:$C,Waterfall!BE$1)</f>
        <v>0</v>
      </c>
      <c r="BF77" s="4">
        <f>SUMIFS(Purchase!$F:$F,Purchase!$A:$A,Waterfall!$A77,Purchase!$D:$D,Waterfall!$C77,Purchase!$C:$C,Waterfall!BF$1)</f>
        <v>0</v>
      </c>
      <c r="BG77" s="4">
        <f>SUMIFS(Purchase!$F:$F,Purchase!$A:$A,Waterfall!$A77,Purchase!$D:$D,Waterfall!$C77,Purchase!$C:$C,Waterfall!BG$1)</f>
        <v>0</v>
      </c>
      <c r="BH77" s="4">
        <f>SUMIFS(Purchase!$F:$F,Purchase!$A:$A,Waterfall!$A77,Purchase!$D:$D,Waterfall!$C77,Purchase!$C:$C,Waterfall!BH$1)</f>
        <v>0</v>
      </c>
      <c r="BI77" s="4">
        <f>SUMIFS(Purchase!$F:$F,Purchase!$A:$A,Waterfall!$A77,Purchase!$D:$D,Waterfall!$C77,Purchase!$C:$C,Waterfall!BI$1)</f>
        <v>0</v>
      </c>
      <c r="BJ77" s="4">
        <f>SUMIFS(Purchase!$F:$F,Purchase!$A:$A,Waterfall!$A77,Purchase!$D:$D,Waterfall!$C77,Purchase!$C:$C,Waterfall!BJ$1)</f>
        <v>0</v>
      </c>
      <c r="BK77" s="4">
        <f>SUMIFS(Purchase!$F:$F,Purchase!$A:$A,Waterfall!$A77,Purchase!$D:$D,Waterfall!$C77,Purchase!$C:$C,Waterfall!BK$1)</f>
        <v>0</v>
      </c>
      <c r="BL77" s="4">
        <f>SUMIFS(Purchase!$F:$F,Purchase!$A:$A,Waterfall!$A77,Purchase!$D:$D,Waterfall!$C77,Purchase!$C:$C,Waterfall!BL$1)</f>
        <v>0</v>
      </c>
      <c r="BM77" s="4">
        <f>SUMIFS(Purchase!$F:$F,Purchase!$A:$A,Waterfall!$A77,Purchase!$D:$D,Waterfall!$C77,Purchase!$C:$C,Waterfall!BM$1)</f>
        <v>0</v>
      </c>
      <c r="BN77" s="4">
        <f>SUMIFS(Purchase!$F:$F,Purchase!$A:$A,Waterfall!$A77,Purchase!$D:$D,Waterfall!$C77,Purchase!$C:$C,Waterfall!BN$1)</f>
        <v>0</v>
      </c>
      <c r="BO77" s="4">
        <f>SUMIFS(Purchase!$F:$F,Purchase!$A:$A,Waterfall!$A77,Purchase!$D:$D,Waterfall!$C77,Purchase!$C:$C,Waterfall!BO$1)</f>
        <v>0</v>
      </c>
      <c r="BP77" s="4">
        <f>SUMIFS(Purchase!$F:$F,Purchase!$A:$A,Waterfall!$A77,Purchase!$D:$D,Waterfall!$C77,Purchase!$C:$C,Waterfall!BP$1)</f>
        <v>0</v>
      </c>
      <c r="BQ77" s="4">
        <f>SUMIFS(Purchase!$F:$F,Purchase!$A:$A,Waterfall!$A77,Purchase!$D:$D,Waterfall!$C77,Purchase!$C:$C,Waterfall!BQ$1)</f>
        <v>0</v>
      </c>
      <c r="BR77" s="4">
        <f>SUMIFS(Purchase!$F:$F,Purchase!$A:$A,Waterfall!$A77,Purchase!$D:$D,Waterfall!$C77,Purchase!$C:$C,Waterfall!BR$1)</f>
        <v>0</v>
      </c>
      <c r="BS77" s="4">
        <f>SUMIFS(Purchase!$F:$F,Purchase!$A:$A,Waterfall!$A77,Purchase!$D:$D,Waterfall!$C77,Purchase!$C:$C,Waterfall!BS$1)</f>
        <v>0</v>
      </c>
      <c r="BT77" s="4">
        <f>SUMIFS(Purchase!$F:$F,Purchase!$A:$A,Waterfall!$A77,Purchase!$D:$D,Waterfall!$C77,Purchase!$C:$C,Waterfall!BT$1)</f>
        <v>0</v>
      </c>
      <c r="BU77" s="4">
        <f>SUMIFS(Purchase!$F:$F,Purchase!$A:$A,Waterfall!$A77,Purchase!$D:$D,Waterfall!$C77,Purchase!$C:$C,Waterfall!BU$1)</f>
        <v>0</v>
      </c>
      <c r="BV77" s="4">
        <f>SUMIFS(Purchase!$F:$F,Purchase!$A:$A,Waterfall!$A77,Purchase!$D:$D,Waterfall!$C77,Purchase!$C:$C,Waterfall!BV$1)</f>
        <v>0</v>
      </c>
      <c r="BW77" s="4">
        <f>SUMIFS(Purchase!$F:$F,Purchase!$A:$A,Waterfall!$A77,Purchase!$D:$D,Waterfall!$C77,Purchase!$C:$C,Waterfall!BW$1)</f>
        <v>0</v>
      </c>
      <c r="BX77" s="4">
        <f>SUMIFS(Purchase!$F:$F,Purchase!$A:$A,Waterfall!$A77,Purchase!$D:$D,Waterfall!$C77,Purchase!$C:$C,Waterfall!BX$1)</f>
        <v>0</v>
      </c>
      <c r="BY77" s="4">
        <f>SUMIFS(Purchase!$F:$F,Purchase!$A:$A,Waterfall!$A77,Purchase!$D:$D,Waterfall!$C77,Purchase!$C:$C,Waterfall!BY$1)</f>
        <v>0</v>
      </c>
      <c r="BZ77" s="4">
        <f>SUMIFS(Purchase!$F:$F,Purchase!$A:$A,Waterfall!$A77,Purchase!$D:$D,Waterfall!$C77,Purchase!$C:$C,Waterfall!BZ$1)</f>
        <v>0</v>
      </c>
      <c r="CA77" s="4">
        <f>SUMIFS(Purchase!$F:$F,Purchase!$A:$A,Waterfall!$A77,Purchase!$D:$D,Waterfall!$C77,Purchase!$C:$C,Waterfall!CA$1)</f>
        <v>0</v>
      </c>
      <c r="CB77" s="4">
        <f>SUMIFS(Purchase!$F:$F,Purchase!$A:$A,Waterfall!$A77,Purchase!$D:$D,Waterfall!$C77,Purchase!$C:$C,Waterfall!CB$1)</f>
        <v>0</v>
      </c>
      <c r="CC77" s="4">
        <f>SUMIFS(Purchase!$F:$F,Purchase!$A:$A,Waterfall!$A77,Purchase!$D:$D,Waterfall!$C77,Purchase!$C:$C,Waterfall!CC$1)</f>
        <v>0</v>
      </c>
      <c r="CD77" s="4">
        <f>SUMIFS(Purchase!$F:$F,Purchase!$A:$A,Waterfall!$A77,Purchase!$D:$D,Waterfall!$C77,Purchase!$C:$C,Waterfall!CD$1)</f>
        <v>0</v>
      </c>
      <c r="CE77" s="4">
        <f>SUMIFS(Purchase!$F:$F,Purchase!$A:$A,Waterfall!$A77,Purchase!$D:$D,Waterfall!$C77,Purchase!$C:$C,Waterfall!CE$1)</f>
        <v>0</v>
      </c>
      <c r="CF77" s="4">
        <f>SUMIFS(Purchase!$F:$F,Purchase!$A:$A,Waterfall!$A77,Purchase!$D:$D,Waterfall!$C77,Purchase!$C:$C,Waterfall!CF$1)</f>
        <v>0</v>
      </c>
      <c r="CG77" s="4">
        <f>SUMIFS(Purchase!$F:$F,Purchase!$A:$A,Waterfall!$A77,Purchase!$D:$D,Waterfall!$C77,Purchase!$C:$C,Waterfall!CG$1)</f>
        <v>0</v>
      </c>
      <c r="CH77" s="4">
        <f>SUMIFS(Purchase!$F:$F,Purchase!$A:$A,Waterfall!$A77,Purchase!$D:$D,Waterfall!$C77,Purchase!$C:$C,Waterfall!CH$1)</f>
        <v>0</v>
      </c>
      <c r="CI77" s="4">
        <f>SUMIFS(Purchase!$F:$F,Purchase!$A:$A,Waterfall!$A77,Purchase!$D:$D,Waterfall!$C77,Purchase!$C:$C,Waterfall!CI$1)</f>
        <v>0</v>
      </c>
      <c r="CJ77" s="4">
        <f>SUMIFS(Purchase!$F:$F,Purchase!$A:$A,Waterfall!$A77,Purchase!$D:$D,Waterfall!$C77,Purchase!$C:$C,Waterfall!CJ$1)</f>
        <v>0</v>
      </c>
      <c r="CK77" s="4">
        <f>SUMIFS(Purchase!$F:$F,Purchase!$A:$A,Waterfall!$A77,Purchase!$D:$D,Waterfall!$C77,Purchase!$C:$C,Waterfall!CK$1)</f>
        <v>0</v>
      </c>
      <c r="CL77" s="4">
        <f>SUMIFS(Purchase!$F:$F,Purchase!$A:$A,Waterfall!$A77,Purchase!$D:$D,Waterfall!$C77,Purchase!$C:$C,Waterfall!CL$1)</f>
        <v>0</v>
      </c>
      <c r="CM77" s="4">
        <f>SUMIFS(Purchase!$F:$F,Purchase!$A:$A,Waterfall!$A77,Purchase!$D:$D,Waterfall!$C77,Purchase!$C:$C,Waterfall!CM$1)</f>
        <v>0</v>
      </c>
      <c r="CN77" s="4">
        <f>SUMIFS(Purchase!$F:$F,Purchase!$A:$A,Waterfall!$A77,Purchase!$D:$D,Waterfall!$C77,Purchase!$C:$C,Waterfall!CN$1)</f>
        <v>0</v>
      </c>
      <c r="CO77" s="4">
        <f>SUMIFS(Purchase!$F:$F,Purchase!$A:$A,Waterfall!$A77,Purchase!$D:$D,Waterfall!$C77,Purchase!$C:$C,Waterfall!CO$1)</f>
        <v>0</v>
      </c>
      <c r="CP77" s="4">
        <f>SUMIFS(Purchase!$F:$F,Purchase!$A:$A,Waterfall!$A77,Purchase!$D:$D,Waterfall!$C77,Purchase!$C:$C,Waterfall!CP$1)</f>
        <v>0</v>
      </c>
      <c r="CQ77" s="4">
        <f>SUMIFS(Purchase!$F:$F,Purchase!$A:$A,Waterfall!$A77,Purchase!$D:$D,Waterfall!$C77,Purchase!$C:$C,Waterfall!CQ$1)</f>
        <v>0</v>
      </c>
      <c r="CR77" s="4">
        <f>SUMIFS(Purchase!$F:$F,Purchase!$A:$A,Waterfall!$A77,Purchase!$D:$D,Waterfall!$C77,Purchase!$C:$C,Waterfall!CR$1)</f>
        <v>0</v>
      </c>
      <c r="CS77" s="4">
        <f>SUMIFS(Purchase!$F:$F,Purchase!$A:$A,Waterfall!$A77,Purchase!$D:$D,Waterfall!$C77,Purchase!$C:$C,Waterfall!CS$1)</f>
        <v>0</v>
      </c>
      <c r="CT77" s="4">
        <f>SUMIFS(Purchase!$F:$F,Purchase!$A:$A,Waterfall!$A77,Purchase!$D:$D,Waterfall!$C77,Purchase!$C:$C,Waterfall!CT$1)</f>
        <v>0</v>
      </c>
      <c r="CU77" s="4">
        <f>SUMIFS(Purchase!$F:$F,Purchase!$A:$A,Waterfall!$A77,Purchase!$D:$D,Waterfall!$C77,Purchase!$C:$C,Waterfall!CU$1)</f>
        <v>0</v>
      </c>
      <c r="CV77" s="4">
        <f>SUMIFS(Purchase!$F:$F,Purchase!$A:$A,Waterfall!$A77,Purchase!$D:$D,Waterfall!$C77,Purchase!$C:$C,Waterfall!CV$1)</f>
        <v>0</v>
      </c>
      <c r="CW77" s="4">
        <f>SUMIFS(Purchase!$F:$F,Purchase!$A:$A,Waterfall!$A77,Purchase!$D:$D,Waterfall!$C77,Purchase!$C:$C,Waterfall!CW$1)</f>
        <v>0</v>
      </c>
      <c r="CX77" s="4">
        <f>SUMIFS(Purchase!$F:$F,Purchase!$A:$A,Waterfall!$A77,Purchase!$D:$D,Waterfall!$C77,Purchase!$C:$C,Waterfall!CX$1)</f>
        <v>0</v>
      </c>
      <c r="CY77" s="4">
        <f>SUMIFS(Purchase!$F:$F,Purchase!$A:$A,Waterfall!$A77,Purchase!$D:$D,Waterfall!$C77,Purchase!$C:$C,Waterfall!CY$1)</f>
        <v>0</v>
      </c>
      <c r="CZ77" s="4">
        <f>SUMIFS(Purchase!$F:$F,Purchase!$A:$A,Waterfall!$A77,Purchase!$D:$D,Waterfall!$C77,Purchase!$C:$C,Waterfall!CZ$1)</f>
        <v>0</v>
      </c>
      <c r="DA77" s="4">
        <f>SUMIFS(Purchase!$F:$F,Purchase!$A:$A,Waterfall!$A77,Purchase!$D:$D,Waterfall!$C77,Purchase!$C:$C,Waterfall!DA$1)</f>
        <v>0</v>
      </c>
      <c r="DB77" s="4">
        <f>SUMIFS(Purchase!$F:$F,Purchase!$A:$A,Waterfall!$A77,Purchase!$D:$D,Waterfall!$C77,Purchase!$C:$C,Waterfall!DB$1)</f>
        <v>0</v>
      </c>
      <c r="DC77" s="4">
        <f>SUMIFS(Purchase!$F:$F,Purchase!$A:$A,Waterfall!$A77,Purchase!$D:$D,Waterfall!$C77,Purchase!$C:$C,Waterfall!DC$1)</f>
        <v>0</v>
      </c>
      <c r="DD77" s="4">
        <f>SUMIFS(Purchase!$F:$F,Purchase!$A:$A,Waterfall!$A77,Purchase!$D:$D,Waterfall!$C77,Purchase!$C:$C,Waterfall!DD$1)</f>
        <v>0</v>
      </c>
      <c r="DE77" s="4">
        <f>SUMIFS(Purchase!$F:$F,Purchase!$A:$A,Waterfall!$A77,Purchase!$D:$D,Waterfall!$C77,Purchase!$C:$C,Waterfall!DE$1)</f>
        <v>0</v>
      </c>
      <c r="DF77" s="4">
        <f>SUMIFS(Purchase!$F:$F,Purchase!$A:$A,Waterfall!$A77,Purchase!$D:$D,Waterfall!$C77,Purchase!$C:$C,Waterfall!DF$1)</f>
        <v>0</v>
      </c>
      <c r="DG77" s="4">
        <f>SUMIFS(Purchase!$F:$F,Purchase!$A:$A,Waterfall!$A77,Purchase!$D:$D,Waterfall!$C77,Purchase!$C:$C,Waterfall!DG$1)</f>
        <v>0</v>
      </c>
      <c r="DH77" s="4">
        <f>SUMIFS(Purchase!$F:$F,Purchase!$A:$A,Waterfall!$A77,Purchase!$D:$D,Waterfall!$C77,Purchase!$C:$C,Waterfall!DH$1)</f>
        <v>0</v>
      </c>
      <c r="DI77" s="4">
        <f>SUMIFS(Purchase!$F:$F,Purchase!$A:$A,Waterfall!$A77,Purchase!$D:$D,Waterfall!$C77,Purchase!$C:$C,Waterfall!DI$1)</f>
        <v>0</v>
      </c>
      <c r="DJ77" s="4">
        <f>SUMIFS(Purchase!$F:$F,Purchase!$A:$A,Waterfall!$A77,Purchase!$D:$D,Waterfall!$C77,Purchase!$C:$C,Waterfall!DJ$1)</f>
        <v>0</v>
      </c>
      <c r="DK77" s="4">
        <f>SUMIFS(Purchase!$F:$F,Purchase!$A:$A,Waterfall!$A77,Purchase!$D:$D,Waterfall!$C77,Purchase!$C:$C,Waterfall!DK$1)</f>
        <v>0</v>
      </c>
      <c r="DL77" s="4">
        <f>SUMIFS(Purchase!$F:$F,Purchase!$A:$A,Waterfall!$A77,Purchase!$D:$D,Waterfall!$C77,Purchase!$C:$C,Waterfall!DL$1)</f>
        <v>0</v>
      </c>
      <c r="DM77" s="4">
        <f>SUMIFS(Purchase!$F:$F,Purchase!$A:$A,Waterfall!$A77,Purchase!$D:$D,Waterfall!$C77,Purchase!$C:$C,Waterfall!DM$1)</f>
        <v>0</v>
      </c>
      <c r="DN77" s="4">
        <f>SUMIFS(Purchase!$F:$F,Purchase!$A:$A,Waterfall!$A77,Purchase!$D:$D,Waterfall!$C77,Purchase!$C:$C,Waterfall!DN$1)</f>
        <v>0</v>
      </c>
      <c r="DO77" s="4">
        <f>SUMIFS(Purchase!$F:$F,Purchase!$A:$A,Waterfall!$A77,Purchase!$D:$D,Waterfall!$C77,Purchase!$C:$C,Waterfall!DO$1)</f>
        <v>0</v>
      </c>
      <c r="DP77" s="4">
        <f>SUMIFS(Purchase!$F:$F,Purchase!$A:$A,Waterfall!$A77,Purchase!$D:$D,Waterfall!$C77,Purchase!$C:$C,Waterfall!DP$1)</f>
        <v>0</v>
      </c>
      <c r="DQ77" s="4">
        <f>SUMIFS(Purchase!$F:$F,Purchase!$A:$A,Waterfall!$A77,Purchase!$D:$D,Waterfall!$C77,Purchase!$C:$C,Waterfall!DQ$1)</f>
        <v>0</v>
      </c>
      <c r="DR77" s="4">
        <f>SUMIFS(Purchase!$F:$F,Purchase!$A:$A,Waterfall!$A77,Purchase!$D:$D,Waterfall!$C77,Purchase!$C:$C,Waterfall!DR$1)</f>
        <v>0</v>
      </c>
      <c r="DS77" s="4">
        <f>SUMIFS(Purchase!$F:$F,Purchase!$A:$A,Waterfall!$A77,Purchase!$D:$D,Waterfall!$C77,Purchase!$C:$C,Waterfall!DS$1)</f>
        <v>0</v>
      </c>
      <c r="DT77" s="4">
        <f>SUMIFS(Purchase!$F:$F,Purchase!$A:$A,Waterfall!$A77,Purchase!$D:$D,Waterfall!$C77,Purchase!$C:$C,Waterfall!DT$1)</f>
        <v>0</v>
      </c>
      <c r="DU77" s="4">
        <f>SUMIFS(Purchase!$F:$F,Purchase!$A:$A,Waterfall!$A77,Purchase!$D:$D,Waterfall!$C77,Purchase!$C:$C,Waterfall!DU$1)</f>
        <v>0</v>
      </c>
      <c r="DV77" s="4">
        <f>SUMIFS(Purchase!$F:$F,Purchase!$A:$A,Waterfall!$A77,Purchase!$D:$D,Waterfall!$C77,Purchase!$C:$C,Waterfall!DV$1)</f>
        <v>0</v>
      </c>
      <c r="DW77" s="4">
        <f>SUMIFS(Purchase!$F:$F,Purchase!$A:$A,Waterfall!$A77,Purchase!$D:$D,Waterfall!$C77,Purchase!$C:$C,Waterfall!DW$1)</f>
        <v>0</v>
      </c>
      <c r="DX77" s="4">
        <f>SUMIFS(Purchase!$F:$F,Purchase!$A:$A,Waterfall!$A77,Purchase!$D:$D,Waterfall!$C77,Purchase!$C:$C,Waterfall!DX$1)</f>
        <v>0</v>
      </c>
      <c r="DY77" s="4">
        <f>SUMIFS(Purchase!$F:$F,Purchase!$A:$A,Waterfall!$A77,Purchase!$D:$D,Waterfall!$C77,Purchase!$C:$C,Waterfall!DY$1)</f>
        <v>0</v>
      </c>
      <c r="DZ77" s="4">
        <f>SUMIFS(Purchase!$F:$F,Purchase!$A:$A,Waterfall!$A77,Purchase!$D:$D,Waterfall!$C77,Purchase!$C:$C,Waterfall!DZ$1)</f>
        <v>0</v>
      </c>
      <c r="EA77" s="4">
        <f>SUMIFS(Purchase!$F:$F,Purchase!$A:$A,Waterfall!$A77,Purchase!$D:$D,Waterfall!$C77,Purchase!$C:$C,Waterfall!EA$1)</f>
        <v>0</v>
      </c>
      <c r="EB77" s="4">
        <f>SUMIFS(Purchase!$F:$F,Purchase!$A:$A,Waterfall!$A77,Purchase!$D:$D,Waterfall!$C77,Purchase!$C:$C,Waterfall!EB$1)</f>
        <v>0</v>
      </c>
      <c r="EC77" s="4">
        <f>SUMIFS(Purchase!$F:$F,Purchase!$A:$A,Waterfall!$A77,Purchase!$D:$D,Waterfall!$C77,Purchase!$C:$C,Waterfall!EC$1)</f>
        <v>0</v>
      </c>
      <c r="ED77" s="4">
        <f>SUMIFS(Purchase!$F:$F,Purchase!$A:$A,Waterfall!$A77,Purchase!$D:$D,Waterfall!$C77,Purchase!$C:$C,Waterfall!ED$1)</f>
        <v>0</v>
      </c>
      <c r="EE77" s="4">
        <f>SUMIFS(Purchase!$F:$F,Purchase!$A:$A,Waterfall!$A77,Purchase!$D:$D,Waterfall!$C77,Purchase!$C:$C,Waterfall!EE$1)</f>
        <v>0</v>
      </c>
      <c r="EF77" s="4">
        <f>SUMIFS(Purchase!$F:$F,Purchase!$A:$A,Waterfall!$A77,Purchase!$D:$D,Waterfall!$C77,Purchase!$C:$C,Waterfall!EF$1)</f>
        <v>0</v>
      </c>
      <c r="EG77" s="4">
        <f>SUMIFS(Purchase!$F:$F,Purchase!$A:$A,Waterfall!$A77,Purchase!$D:$D,Waterfall!$C77,Purchase!$C:$C,Waterfall!EG$1)</f>
        <v>0</v>
      </c>
      <c r="EH77" s="4">
        <f>SUMIFS(Purchase!$F:$F,Purchase!$A:$A,Waterfall!$A77,Purchase!$D:$D,Waterfall!$C77,Purchase!$C:$C,Waterfall!EH$1)</f>
        <v>0</v>
      </c>
      <c r="EI77" s="4">
        <f>SUMIFS(Purchase!$F:$F,Purchase!$A:$A,Waterfall!$A77,Purchase!$D:$D,Waterfall!$C77,Purchase!$C:$C,Waterfall!EI$1)</f>
        <v>0</v>
      </c>
      <c r="EJ77" s="4">
        <f>SUMIFS(Purchase!$F:$F,Purchase!$A:$A,Waterfall!$A77,Purchase!$D:$D,Waterfall!$C77,Purchase!$C:$C,Waterfall!EJ$1)</f>
        <v>0</v>
      </c>
      <c r="EK77" s="4">
        <f>SUMIFS(Purchase!$F:$F,Purchase!$A:$A,Waterfall!$A77,Purchase!$D:$D,Waterfall!$C77,Purchase!$C:$C,Waterfall!EK$1)</f>
        <v>0</v>
      </c>
      <c r="EL77" s="4">
        <f>SUMIFS(Purchase!$F:$F,Purchase!$A:$A,Waterfall!$A77,Purchase!$D:$D,Waterfall!$C77,Purchase!$C:$C,Waterfall!EL$1)</f>
        <v>0</v>
      </c>
      <c r="EM77" s="4">
        <f>SUMIFS(Purchase!$F:$F,Purchase!$A:$A,Waterfall!$A77,Purchase!$D:$D,Waterfall!$C77,Purchase!$C:$C,Waterfall!EM$1)</f>
        <v>0</v>
      </c>
      <c r="EN77" s="4">
        <f>SUMIFS(Purchase!$F:$F,Purchase!$A:$A,Waterfall!$A77,Purchase!$D:$D,Waterfall!$C77,Purchase!$C:$C,Waterfall!EN$1)</f>
        <v>0</v>
      </c>
      <c r="EO77" s="4">
        <f>SUMIFS(Purchase!$F:$F,Purchase!$A:$A,Waterfall!$A77,Purchase!$D:$D,Waterfall!$C77,Purchase!$C:$C,Waterfall!EO$1)</f>
        <v>0</v>
      </c>
      <c r="EP77" s="4">
        <f>SUMIFS(Purchase!$F:$F,Purchase!$A:$A,Waterfall!$A77,Purchase!$D:$D,Waterfall!$C77,Purchase!$C:$C,Waterfall!EP$1)</f>
        <v>0</v>
      </c>
      <c r="EQ77" s="4">
        <f>SUMIFS(Purchase!$F:$F,Purchase!$A:$A,Waterfall!$A77,Purchase!$D:$D,Waterfall!$C77,Purchase!$C:$C,Waterfall!EQ$1)</f>
        <v>0</v>
      </c>
      <c r="ER77" s="4">
        <f>SUMIFS(Purchase!$F:$F,Purchase!$A:$A,Waterfall!$A77,Purchase!$D:$D,Waterfall!$C77,Purchase!$C:$C,Waterfall!ER$1)</f>
        <v>0</v>
      </c>
      <c r="ES77" s="4">
        <f>SUMIFS(Purchase!$F:$F,Purchase!$A:$A,Waterfall!$A77,Purchase!$D:$D,Waterfall!$C77,Purchase!$C:$C,Waterfall!ES$1)</f>
        <v>0</v>
      </c>
      <c r="ET77" s="4">
        <f>SUMIFS(Purchase!$F:$F,Purchase!$A:$A,Waterfall!$A77,Purchase!$D:$D,Waterfall!$C77,Purchase!$C:$C,Waterfall!ET$1)</f>
        <v>0</v>
      </c>
      <c r="EU77" s="4">
        <f>SUMIFS(Purchase!$F:$F,Purchase!$A:$A,Waterfall!$A77,Purchase!$D:$D,Waterfall!$C77,Purchase!$C:$C,Waterfall!EU$1)</f>
        <v>0</v>
      </c>
      <c r="EV77" s="4">
        <f>SUMIFS(Purchase!$F:$F,Purchase!$A:$A,Waterfall!$A77,Purchase!$D:$D,Waterfall!$C77,Purchase!$C:$C,Waterfall!EV$1)</f>
        <v>0</v>
      </c>
      <c r="EW77" s="4">
        <f>SUMIFS(Purchase!$F:$F,Purchase!$A:$A,Waterfall!$A77,Purchase!$D:$D,Waterfall!$C77,Purchase!$C:$C,Waterfall!EW$1)</f>
        <v>0</v>
      </c>
      <c r="EX77" s="4">
        <f>SUMIFS(Purchase!$F:$F,Purchase!$A:$A,Waterfall!$A77,Purchase!$D:$D,Waterfall!$C77,Purchase!$C:$C,Waterfall!EX$1)</f>
        <v>0</v>
      </c>
      <c r="EY77" s="4">
        <f>SUMIFS(Purchase!$F:$F,Purchase!$A:$A,Waterfall!$A77,Purchase!$D:$D,Waterfall!$C77,Purchase!$C:$C,Waterfall!EY$1)</f>
        <v>0</v>
      </c>
      <c r="EZ77" s="4">
        <f>SUMIFS(Purchase!$F:$F,Purchase!$A:$A,Waterfall!$A77,Purchase!$D:$D,Waterfall!$C77,Purchase!$C:$C,Waterfall!EZ$1)</f>
        <v>0</v>
      </c>
      <c r="FA77" s="4">
        <f>SUMIFS(Purchase!$F:$F,Purchase!$A:$A,Waterfall!$A77,Purchase!$D:$D,Waterfall!$C77,Purchase!$C:$C,Waterfall!FA$1)</f>
        <v>0</v>
      </c>
      <c r="FB77" s="4">
        <f>SUMIFS(Purchase!$F:$F,Purchase!$A:$A,Waterfall!$A77,Purchase!$D:$D,Waterfall!$C77,Purchase!$C:$C,Waterfall!FB$1)</f>
        <v>0</v>
      </c>
      <c r="FC77" s="4">
        <f>SUMIFS(Purchase!$F:$F,Purchase!$A:$A,Waterfall!$A77,Purchase!$D:$D,Waterfall!$C77,Purchase!$C:$C,Waterfall!FC$1)</f>
        <v>0</v>
      </c>
      <c r="FD77" s="4">
        <f>SUMIFS(Purchase!$F:$F,Purchase!$A:$A,Waterfall!$A77,Purchase!$D:$D,Waterfall!$C77,Purchase!$C:$C,Waterfall!FD$1)</f>
        <v>0</v>
      </c>
      <c r="FE77" s="4">
        <f>SUMIFS(Purchase!$F:$F,Purchase!$A:$A,Waterfall!$A77,Purchase!$D:$D,Waterfall!$C77,Purchase!$C:$C,Waterfall!FE$1)</f>
        <v>0</v>
      </c>
      <c r="FF77" s="4">
        <f>SUMIFS(Purchase!$F:$F,Purchase!$A:$A,Waterfall!$A77,Purchase!$D:$D,Waterfall!$C77,Purchase!$C:$C,Waterfall!FF$1)</f>
        <v>0</v>
      </c>
      <c r="FG77" s="4">
        <f>SUMIFS(Purchase!$F:$F,Purchase!$A:$A,Waterfall!$A77,Purchase!$D:$D,Waterfall!$C77,Purchase!$C:$C,Waterfall!FG$1)</f>
        <v>0</v>
      </c>
      <c r="FH77" s="4">
        <f>SUMIFS(Purchase!$F:$F,Purchase!$A:$A,Waterfall!$A77,Purchase!$D:$D,Waterfall!$C77,Purchase!$C:$C,Waterfall!FH$1)</f>
        <v>0</v>
      </c>
      <c r="FI77" s="4">
        <f>SUMIFS(Purchase!$F:$F,Purchase!$A:$A,Waterfall!$A77,Purchase!$D:$D,Waterfall!$C77,Purchase!$C:$C,Waterfall!FI$1)</f>
        <v>0</v>
      </c>
      <c r="FJ77" s="4">
        <f>SUMIFS(Purchase!$F:$F,Purchase!$A:$A,Waterfall!$A77,Purchase!$D:$D,Waterfall!$C77,Purchase!$C:$C,Waterfall!FJ$1)</f>
        <v>0</v>
      </c>
      <c r="FK77" s="4">
        <f>SUMIFS(Purchase!$F:$F,Purchase!$A:$A,Waterfall!$A77,Purchase!$D:$D,Waterfall!$C77,Purchase!$C:$C,Waterfall!FK$1)</f>
        <v>0</v>
      </c>
      <c r="FL77" s="4">
        <f>SUMIFS(Purchase!$F:$F,Purchase!$A:$A,Waterfall!$A77,Purchase!$D:$D,Waterfall!$C77,Purchase!$C:$C,Waterfall!FL$1)</f>
        <v>0</v>
      </c>
      <c r="FM77" s="4">
        <f>SUMIFS(Purchase!$F:$F,Purchase!$A:$A,Waterfall!$A77,Purchase!$D:$D,Waterfall!$C77,Purchase!$C:$C,Waterfall!FM$1)</f>
        <v>0</v>
      </c>
      <c r="FN77" s="4">
        <f>SUMIFS(Purchase!$F:$F,Purchase!$A:$A,Waterfall!$A77,Purchase!$D:$D,Waterfall!$C77,Purchase!$C:$C,Waterfall!FN$1)</f>
        <v>0</v>
      </c>
      <c r="FO77" s="4">
        <f>SUMIFS(Purchase!$F:$F,Purchase!$A:$A,Waterfall!$A77,Purchase!$D:$D,Waterfall!$C77,Purchase!$C:$C,Waterfall!FO$1)</f>
        <v>0</v>
      </c>
      <c r="FP77" s="4">
        <f>SUMIFS(Purchase!$F:$F,Purchase!$A:$A,Waterfall!$A77,Purchase!$D:$D,Waterfall!$C77,Purchase!$C:$C,Waterfall!FP$1)</f>
        <v>0</v>
      </c>
      <c r="FQ77" s="4">
        <f>SUMIFS(Purchase!$F:$F,Purchase!$A:$A,Waterfall!$A77,Purchase!$D:$D,Waterfall!$C77,Purchase!$C:$C,Waterfall!FQ$1)</f>
        <v>0</v>
      </c>
      <c r="FR77" s="4">
        <f>SUMIFS(Purchase!$F:$F,Purchase!$A:$A,Waterfall!$A77,Purchase!$D:$D,Waterfall!$C77,Purchase!$C:$C,Waterfall!FR$1)</f>
        <v>0</v>
      </c>
      <c r="FS77" s="4">
        <f>SUMIFS(Purchase!$F:$F,Purchase!$A:$A,Waterfall!$A77,Purchase!$D:$D,Waterfall!$C77,Purchase!$C:$C,Waterfall!FS$1)</f>
        <v>0</v>
      </c>
      <c r="FT77" s="4">
        <f>SUMIFS(Purchase!$F:$F,Purchase!$A:$A,Waterfall!$A77,Purchase!$D:$D,Waterfall!$C77,Purchase!$C:$C,Waterfall!FT$1)</f>
        <v>0</v>
      </c>
      <c r="FU77" s="4">
        <f>SUMIFS(Purchase!$F:$F,Purchase!$A:$A,Waterfall!$A77,Purchase!$D:$D,Waterfall!$C77,Purchase!$C:$C,Waterfall!FU$1)</f>
        <v>0</v>
      </c>
      <c r="FV77" s="4">
        <f>SUMIFS(Purchase!$F:$F,Purchase!$A:$A,Waterfall!$A77,Purchase!$D:$D,Waterfall!$C77,Purchase!$C:$C,Waterfall!FV$1)</f>
        <v>0</v>
      </c>
      <c r="FW77" s="4">
        <f>SUMIFS(Purchase!$F:$F,Purchase!$A:$A,Waterfall!$A77,Purchase!$D:$D,Waterfall!$C77,Purchase!$C:$C,Waterfall!FW$1)</f>
        <v>0</v>
      </c>
      <c r="FX77" s="4">
        <f>SUMIFS(Purchase!$F:$F,Purchase!$A:$A,Waterfall!$A77,Purchase!$D:$D,Waterfall!$C77,Purchase!$C:$C,Waterfall!FX$1)</f>
        <v>0</v>
      </c>
      <c r="FY77" s="4">
        <f>SUMIFS(Purchase!$F:$F,Purchase!$A:$A,Waterfall!$A77,Purchase!$D:$D,Waterfall!$C77,Purchase!$C:$C,Waterfall!FY$1)</f>
        <v>0</v>
      </c>
      <c r="FZ77" s="4">
        <f>SUMIFS(Purchase!$F:$F,Purchase!$A:$A,Waterfall!$A77,Purchase!$D:$D,Waterfall!$C77,Purchase!$C:$C,Waterfall!FZ$1)</f>
        <v>0</v>
      </c>
      <c r="GA77" s="4">
        <f>SUMIFS(Purchase!$F:$F,Purchase!$A:$A,Waterfall!$A77,Purchase!$D:$D,Waterfall!$C77,Purchase!$C:$C,Waterfall!GA$1)</f>
        <v>0</v>
      </c>
      <c r="GB77" s="4">
        <f>SUMIFS(Purchase!$F:$F,Purchase!$A:$A,Waterfall!$A77,Purchase!$D:$D,Waterfall!$C77,Purchase!$C:$C,Waterfall!GB$1)</f>
        <v>0</v>
      </c>
      <c r="GC77" s="4">
        <f>SUMIFS(Purchase!$F:$F,Purchase!$A:$A,Waterfall!$A77,Purchase!$D:$D,Waterfall!$C77,Purchase!$C:$C,Waterfall!GC$1)</f>
        <v>0</v>
      </c>
      <c r="GD77" s="4">
        <f>SUMIFS(Purchase!$F:$F,Purchase!$A:$A,Waterfall!$A77,Purchase!$D:$D,Waterfall!$C77,Purchase!$C:$C,Waterfall!GD$1)</f>
        <v>0</v>
      </c>
      <c r="GE77" s="4">
        <f>SUMIFS(Purchase!$F:$F,Purchase!$A:$A,Waterfall!$A77,Purchase!$D:$D,Waterfall!$C77,Purchase!$C:$C,Waterfall!GE$1)</f>
        <v>0</v>
      </c>
      <c r="GF77" s="4">
        <f>SUMIFS(Purchase!$F:$F,Purchase!$A:$A,Waterfall!$A77,Purchase!$D:$D,Waterfall!$C77,Purchase!$C:$C,Waterfall!GF$1)</f>
        <v>0</v>
      </c>
      <c r="GG77" s="4">
        <f>SUMIFS(Purchase!$F:$F,Purchase!$A:$A,Waterfall!$A77,Purchase!$D:$D,Waterfall!$C77,Purchase!$C:$C,Waterfall!GG$1)</f>
        <v>0</v>
      </c>
      <c r="GH77" s="4">
        <f>SUMIFS(Purchase!$F:$F,Purchase!$A:$A,Waterfall!$A77,Purchase!$D:$D,Waterfall!$C77,Purchase!$C:$C,Waterfall!GH$1)</f>
        <v>0</v>
      </c>
      <c r="GI77" s="4">
        <f>SUMIFS(Purchase!$F:$F,Purchase!$A:$A,Waterfall!$A77,Purchase!$D:$D,Waterfall!$C77,Purchase!$C:$C,Waterfall!GI$1)</f>
        <v>0</v>
      </c>
    </row>
    <row r="78" spans="1:191" x14ac:dyDescent="0.35">
      <c r="A78" s="8">
        <f t="shared" si="4"/>
        <v>1</v>
      </c>
      <c r="B78" s="2" t="str">
        <f>VLOOKUP($A78,Centers!$B$1:$C$120,2,)</f>
        <v>GATE</v>
      </c>
      <c r="C78" s="3">
        <v>44955</v>
      </c>
      <c r="D78" s="4">
        <f>IF($A78=1,SUM(SUMIFS(Indent!$E:$E,Indent!$C:$C,Waterfall!$C78,Indent!$A:$A,Centers!$A$2),SUMIFS(Indent!$E:$E,Indent!$C:$C,Waterfall!$C78,Indent!$A:$A,Centers!$A$3),SUMIFS(Indent!$E:$E,Indent!$C:$C,Waterfall!$C78,Indent!$A:$A,Centers!$A$4),SUMIFS(Indent!$E:$E,Indent!$C:$C,Waterfall!$C78,Indent!$A:$A,Centers!$A$5),SUMIFS(Indent!$E:$E,Indent!$C:$C,Waterfall!$C78,Indent!$A:$A,Centers!$A$6),SUMIFS(Indent!$E:$E,Indent!$C:$C,Waterfall!$C78,Indent!$A:$A,Centers!$A$7),SUMIFS(Indent!$E:$E,Indent!$C:$C,Waterfall!$C78,Indent!$A:$A,Centers!$A$8)),SUMIFS(Indent!$E:$E,Indent!$C:$C,Waterfall!$C78,Indent!$A:$A,$A78))</f>
        <v>27342</v>
      </c>
      <c r="E78" s="4">
        <f>SUMIFS(Purchase!$F:$F,Purchase!$A:$A,Waterfall!$A78,Purchase!$D:$D,Waterfall!$C78,Purchase!$C:$C,Waterfall!E$1)</f>
        <v>0</v>
      </c>
      <c r="F78" s="4">
        <f>SUMIFS(Purchase!$F:$F,Purchase!$A:$A,Waterfall!$A78,Purchase!$D:$D,Waterfall!$C78,Purchase!$C:$C,Waterfall!F$1)</f>
        <v>0</v>
      </c>
      <c r="G78" s="4">
        <f>SUMIFS(Purchase!$F:$F,Purchase!$A:$A,Waterfall!$A78,Purchase!$D:$D,Waterfall!$C78,Purchase!$C:$C,Waterfall!G$1)</f>
        <v>0</v>
      </c>
      <c r="H78" s="4">
        <f>SUMIFS(Purchase!$F:$F,Purchase!$A:$A,Waterfall!$A78,Purchase!$D:$D,Waterfall!$C78,Purchase!$C:$C,Waterfall!H$1)</f>
        <v>0</v>
      </c>
      <c r="I78" s="4">
        <f>SUMIFS(Purchase!$F:$F,Purchase!$A:$A,Waterfall!$A78,Purchase!$D:$D,Waterfall!$C78,Purchase!$C:$C,Waterfall!I$1)</f>
        <v>0</v>
      </c>
      <c r="J78" s="4">
        <f>SUMIFS(Purchase!$F:$F,Purchase!$A:$A,Waterfall!$A78,Purchase!$D:$D,Waterfall!$C78,Purchase!$C:$C,Waterfall!J$1)</f>
        <v>0</v>
      </c>
      <c r="K78" s="4">
        <f>SUMIFS(Purchase!$F:$F,Purchase!$A:$A,Waterfall!$A78,Purchase!$D:$D,Waterfall!$C78,Purchase!$C:$C,Waterfall!K$1)</f>
        <v>0</v>
      </c>
      <c r="L78" s="4">
        <f>SUMIFS(Purchase!$F:$F,Purchase!$A:$A,Waterfall!$A78,Purchase!$D:$D,Waterfall!$C78,Purchase!$C:$C,Waterfall!L$1)</f>
        <v>0</v>
      </c>
      <c r="M78" s="4">
        <f>SUMIFS(Purchase!$F:$F,Purchase!$A:$A,Waterfall!$A78,Purchase!$D:$D,Waterfall!$C78,Purchase!$C:$C,Waterfall!M$1)</f>
        <v>0</v>
      </c>
      <c r="N78" s="4">
        <f>SUMIFS(Purchase!$F:$F,Purchase!$A:$A,Waterfall!$A78,Purchase!$D:$D,Waterfall!$C78,Purchase!$C:$C,Waterfall!N$1)</f>
        <v>0</v>
      </c>
      <c r="O78" s="4">
        <f>SUMIFS(Purchase!$F:$F,Purchase!$A:$A,Waterfall!$A78,Purchase!$D:$D,Waterfall!$C78,Purchase!$C:$C,Waterfall!O$1)</f>
        <v>0</v>
      </c>
      <c r="P78" s="4">
        <f>SUMIFS(Purchase!$F:$F,Purchase!$A:$A,Waterfall!$A78,Purchase!$D:$D,Waterfall!$C78,Purchase!$C:$C,Waterfall!P$1)</f>
        <v>0</v>
      </c>
      <c r="Q78" s="4">
        <f>SUMIFS(Purchase!$F:$F,Purchase!$A:$A,Waterfall!$A78,Purchase!$D:$D,Waterfall!$C78,Purchase!$C:$C,Waterfall!Q$1)</f>
        <v>0</v>
      </c>
      <c r="R78" s="4">
        <f>SUMIFS(Purchase!$F:$F,Purchase!$A:$A,Waterfall!$A78,Purchase!$D:$D,Waterfall!$C78,Purchase!$C:$C,Waterfall!R$1)</f>
        <v>0</v>
      </c>
      <c r="S78" s="4">
        <f>SUMIFS(Purchase!$F:$F,Purchase!$A:$A,Waterfall!$A78,Purchase!$D:$D,Waterfall!$C78,Purchase!$C:$C,Waterfall!S$1)</f>
        <v>0</v>
      </c>
      <c r="T78" s="4">
        <f>SUMIFS(Purchase!$F:$F,Purchase!$A:$A,Waterfall!$A78,Purchase!$D:$D,Waterfall!$C78,Purchase!$C:$C,Waterfall!T$1)</f>
        <v>0</v>
      </c>
      <c r="U78" s="4">
        <f>SUMIFS(Purchase!$F:$F,Purchase!$A:$A,Waterfall!$A78,Purchase!$D:$D,Waterfall!$C78,Purchase!$C:$C,Waterfall!U$1)</f>
        <v>0</v>
      </c>
      <c r="V78" s="4">
        <f>SUMIFS(Purchase!$F:$F,Purchase!$A:$A,Waterfall!$A78,Purchase!$D:$D,Waterfall!$C78,Purchase!$C:$C,Waterfall!V$1)</f>
        <v>0</v>
      </c>
      <c r="W78" s="4">
        <f>SUMIFS(Purchase!$F:$F,Purchase!$A:$A,Waterfall!$A78,Purchase!$D:$D,Waterfall!$C78,Purchase!$C:$C,Waterfall!W$1)</f>
        <v>0</v>
      </c>
      <c r="X78" s="4">
        <f>SUMIFS(Purchase!$F:$F,Purchase!$A:$A,Waterfall!$A78,Purchase!$D:$D,Waterfall!$C78,Purchase!$C:$C,Waterfall!X$1)</f>
        <v>0</v>
      </c>
      <c r="Y78" s="4">
        <f>SUMIFS(Purchase!$F:$F,Purchase!$A:$A,Waterfall!$A78,Purchase!$D:$D,Waterfall!$C78,Purchase!$C:$C,Waterfall!Y$1)</f>
        <v>0</v>
      </c>
      <c r="Z78" s="4">
        <f>SUMIFS(Purchase!$F:$F,Purchase!$A:$A,Waterfall!$A78,Purchase!$D:$D,Waterfall!$C78,Purchase!$C:$C,Waterfall!Z$1)</f>
        <v>0</v>
      </c>
      <c r="AA78" s="4">
        <f>SUMIFS(Purchase!$F:$F,Purchase!$A:$A,Waterfall!$A78,Purchase!$D:$D,Waterfall!$C78,Purchase!$C:$C,Waterfall!AA$1)</f>
        <v>0</v>
      </c>
      <c r="AB78" s="4">
        <f>SUMIFS(Purchase!$F:$F,Purchase!$A:$A,Waterfall!$A78,Purchase!$D:$D,Waterfall!$C78,Purchase!$C:$C,Waterfall!AB$1)</f>
        <v>0</v>
      </c>
      <c r="AC78" s="4">
        <f>SUMIFS(Purchase!$F:$F,Purchase!$A:$A,Waterfall!$A78,Purchase!$D:$D,Waterfall!$C78,Purchase!$C:$C,Waterfall!AC$1)</f>
        <v>0</v>
      </c>
      <c r="AD78" s="4">
        <f>SUMIFS(Purchase!$F:$F,Purchase!$A:$A,Waterfall!$A78,Purchase!$D:$D,Waterfall!$C78,Purchase!$C:$C,Waterfall!AD$1)</f>
        <v>0</v>
      </c>
      <c r="AE78" s="4">
        <f>SUMIFS(Purchase!$F:$F,Purchase!$A:$A,Waterfall!$A78,Purchase!$D:$D,Waterfall!$C78,Purchase!$C:$C,Waterfall!AE$1)</f>
        <v>0</v>
      </c>
      <c r="AF78" s="4">
        <f>SUMIFS(Purchase!$F:$F,Purchase!$A:$A,Waterfall!$A78,Purchase!$D:$D,Waterfall!$C78,Purchase!$C:$C,Waterfall!AF$1)</f>
        <v>0</v>
      </c>
      <c r="AG78" s="4">
        <f>SUMIFS(Purchase!$F:$F,Purchase!$A:$A,Waterfall!$A78,Purchase!$D:$D,Waterfall!$C78,Purchase!$C:$C,Waterfall!AG$1)</f>
        <v>0</v>
      </c>
      <c r="AH78" s="4">
        <f>SUMIFS(Purchase!$F:$F,Purchase!$A:$A,Waterfall!$A78,Purchase!$D:$D,Waterfall!$C78,Purchase!$C:$C,Waterfall!AH$1)</f>
        <v>0</v>
      </c>
      <c r="AI78" s="4">
        <f>SUMIFS(Purchase!$F:$F,Purchase!$A:$A,Waterfall!$A78,Purchase!$D:$D,Waterfall!$C78,Purchase!$C:$C,Waterfall!AI$1)</f>
        <v>0</v>
      </c>
      <c r="AJ78" s="4">
        <f>SUMIFS(Purchase!$F:$F,Purchase!$A:$A,Waterfall!$A78,Purchase!$D:$D,Waterfall!$C78,Purchase!$C:$C,Waterfall!AJ$1)</f>
        <v>0</v>
      </c>
      <c r="AK78" s="4">
        <f>SUMIFS(Purchase!$F:$F,Purchase!$A:$A,Waterfall!$A78,Purchase!$D:$D,Waterfall!$C78,Purchase!$C:$C,Waterfall!AK$1)</f>
        <v>0</v>
      </c>
      <c r="AL78" s="4">
        <f>SUMIFS(Purchase!$F:$F,Purchase!$A:$A,Waterfall!$A78,Purchase!$D:$D,Waterfall!$C78,Purchase!$C:$C,Waterfall!AL$1)</f>
        <v>0</v>
      </c>
      <c r="AM78" s="4">
        <f>SUMIFS(Purchase!$F:$F,Purchase!$A:$A,Waterfall!$A78,Purchase!$D:$D,Waterfall!$C78,Purchase!$C:$C,Waterfall!AM$1)</f>
        <v>0</v>
      </c>
      <c r="AN78" s="4">
        <f>SUMIFS(Purchase!$F:$F,Purchase!$A:$A,Waterfall!$A78,Purchase!$D:$D,Waterfall!$C78,Purchase!$C:$C,Waterfall!AN$1)</f>
        <v>0</v>
      </c>
      <c r="AO78" s="4">
        <f>SUMIFS(Purchase!$F:$F,Purchase!$A:$A,Waterfall!$A78,Purchase!$D:$D,Waterfall!$C78,Purchase!$C:$C,Waterfall!AO$1)</f>
        <v>0</v>
      </c>
      <c r="AP78" s="4">
        <f>SUMIFS(Purchase!$F:$F,Purchase!$A:$A,Waterfall!$A78,Purchase!$D:$D,Waterfall!$C78,Purchase!$C:$C,Waterfall!AP$1)</f>
        <v>0</v>
      </c>
      <c r="AQ78" s="4">
        <f>SUMIFS(Purchase!$F:$F,Purchase!$A:$A,Waterfall!$A78,Purchase!$D:$D,Waterfall!$C78,Purchase!$C:$C,Waterfall!AQ$1)</f>
        <v>0</v>
      </c>
      <c r="AR78" s="4">
        <f>SUMIFS(Purchase!$F:$F,Purchase!$A:$A,Waterfall!$A78,Purchase!$D:$D,Waterfall!$C78,Purchase!$C:$C,Waterfall!AR$1)</f>
        <v>0</v>
      </c>
      <c r="AS78" s="4">
        <f>SUMIFS(Purchase!$F:$F,Purchase!$A:$A,Waterfall!$A78,Purchase!$D:$D,Waterfall!$C78,Purchase!$C:$C,Waterfall!AS$1)</f>
        <v>0</v>
      </c>
      <c r="AT78" s="4">
        <f>SUMIFS(Purchase!$F:$F,Purchase!$A:$A,Waterfall!$A78,Purchase!$D:$D,Waterfall!$C78,Purchase!$C:$C,Waterfall!AT$1)</f>
        <v>0</v>
      </c>
      <c r="AU78" s="4">
        <f>SUMIFS(Purchase!$F:$F,Purchase!$A:$A,Waterfall!$A78,Purchase!$D:$D,Waterfall!$C78,Purchase!$C:$C,Waterfall!AU$1)</f>
        <v>0</v>
      </c>
      <c r="AV78" s="4">
        <f>SUMIFS(Purchase!$F:$F,Purchase!$A:$A,Waterfall!$A78,Purchase!$D:$D,Waterfall!$C78,Purchase!$C:$C,Waterfall!AV$1)</f>
        <v>0</v>
      </c>
      <c r="AW78" s="4">
        <f>SUMIFS(Purchase!$F:$F,Purchase!$A:$A,Waterfall!$A78,Purchase!$D:$D,Waterfall!$C78,Purchase!$C:$C,Waterfall!AW$1)</f>
        <v>0</v>
      </c>
      <c r="AX78" s="4">
        <f>SUMIFS(Purchase!$F:$F,Purchase!$A:$A,Waterfall!$A78,Purchase!$D:$D,Waterfall!$C78,Purchase!$C:$C,Waterfall!AX$1)</f>
        <v>0</v>
      </c>
      <c r="AY78" s="4">
        <f>SUMIFS(Purchase!$F:$F,Purchase!$A:$A,Waterfall!$A78,Purchase!$D:$D,Waterfall!$C78,Purchase!$C:$C,Waterfall!AY$1)</f>
        <v>0</v>
      </c>
      <c r="AZ78" s="4">
        <f>SUMIFS(Purchase!$F:$F,Purchase!$A:$A,Waterfall!$A78,Purchase!$D:$D,Waterfall!$C78,Purchase!$C:$C,Waterfall!AZ$1)</f>
        <v>0</v>
      </c>
      <c r="BA78" s="4">
        <f>SUMIFS(Purchase!$F:$F,Purchase!$A:$A,Waterfall!$A78,Purchase!$D:$D,Waterfall!$C78,Purchase!$C:$C,Waterfall!BA$1)</f>
        <v>0</v>
      </c>
      <c r="BB78" s="4">
        <f>SUMIFS(Purchase!$F:$F,Purchase!$A:$A,Waterfall!$A78,Purchase!$D:$D,Waterfall!$C78,Purchase!$C:$C,Waterfall!BB$1)</f>
        <v>0</v>
      </c>
      <c r="BC78" s="4">
        <f>SUMIFS(Purchase!$F:$F,Purchase!$A:$A,Waterfall!$A78,Purchase!$D:$D,Waterfall!$C78,Purchase!$C:$C,Waterfall!BC$1)</f>
        <v>0</v>
      </c>
      <c r="BD78" s="4">
        <f>SUMIFS(Purchase!$F:$F,Purchase!$A:$A,Waterfall!$A78,Purchase!$D:$D,Waterfall!$C78,Purchase!$C:$C,Waterfall!BD$1)</f>
        <v>0</v>
      </c>
      <c r="BE78" s="4">
        <f>SUMIFS(Purchase!$F:$F,Purchase!$A:$A,Waterfall!$A78,Purchase!$D:$D,Waterfall!$C78,Purchase!$C:$C,Waterfall!BE$1)</f>
        <v>0</v>
      </c>
      <c r="BF78" s="4">
        <f>SUMIFS(Purchase!$F:$F,Purchase!$A:$A,Waterfall!$A78,Purchase!$D:$D,Waterfall!$C78,Purchase!$C:$C,Waterfall!BF$1)</f>
        <v>0</v>
      </c>
      <c r="BG78" s="4">
        <f>SUMIFS(Purchase!$F:$F,Purchase!$A:$A,Waterfall!$A78,Purchase!$D:$D,Waterfall!$C78,Purchase!$C:$C,Waterfall!BG$1)</f>
        <v>0</v>
      </c>
      <c r="BH78" s="4">
        <f>SUMIFS(Purchase!$F:$F,Purchase!$A:$A,Waterfall!$A78,Purchase!$D:$D,Waterfall!$C78,Purchase!$C:$C,Waterfall!BH$1)</f>
        <v>0</v>
      </c>
      <c r="BI78" s="4">
        <f>SUMIFS(Purchase!$F:$F,Purchase!$A:$A,Waterfall!$A78,Purchase!$D:$D,Waterfall!$C78,Purchase!$C:$C,Waterfall!BI$1)</f>
        <v>0</v>
      </c>
      <c r="BJ78" s="4">
        <f>SUMIFS(Purchase!$F:$F,Purchase!$A:$A,Waterfall!$A78,Purchase!$D:$D,Waterfall!$C78,Purchase!$C:$C,Waterfall!BJ$1)</f>
        <v>0</v>
      </c>
      <c r="BK78" s="4">
        <f>SUMIFS(Purchase!$F:$F,Purchase!$A:$A,Waterfall!$A78,Purchase!$D:$D,Waterfall!$C78,Purchase!$C:$C,Waterfall!BK$1)</f>
        <v>0</v>
      </c>
      <c r="BL78" s="4">
        <f>SUMIFS(Purchase!$F:$F,Purchase!$A:$A,Waterfall!$A78,Purchase!$D:$D,Waterfall!$C78,Purchase!$C:$C,Waterfall!BL$1)</f>
        <v>0</v>
      </c>
      <c r="BM78" s="4">
        <f>SUMIFS(Purchase!$F:$F,Purchase!$A:$A,Waterfall!$A78,Purchase!$D:$D,Waterfall!$C78,Purchase!$C:$C,Waterfall!BM$1)</f>
        <v>0</v>
      </c>
      <c r="BN78" s="4">
        <f>SUMIFS(Purchase!$F:$F,Purchase!$A:$A,Waterfall!$A78,Purchase!$D:$D,Waterfall!$C78,Purchase!$C:$C,Waterfall!BN$1)</f>
        <v>0</v>
      </c>
      <c r="BO78" s="4">
        <f>SUMIFS(Purchase!$F:$F,Purchase!$A:$A,Waterfall!$A78,Purchase!$D:$D,Waterfall!$C78,Purchase!$C:$C,Waterfall!BO$1)</f>
        <v>0</v>
      </c>
      <c r="BP78" s="4">
        <f>SUMIFS(Purchase!$F:$F,Purchase!$A:$A,Waterfall!$A78,Purchase!$D:$D,Waterfall!$C78,Purchase!$C:$C,Waterfall!BP$1)</f>
        <v>0</v>
      </c>
      <c r="BQ78" s="4">
        <f>SUMIFS(Purchase!$F:$F,Purchase!$A:$A,Waterfall!$A78,Purchase!$D:$D,Waterfall!$C78,Purchase!$C:$C,Waterfall!BQ$1)</f>
        <v>0</v>
      </c>
      <c r="BR78" s="4">
        <f>SUMIFS(Purchase!$F:$F,Purchase!$A:$A,Waterfall!$A78,Purchase!$D:$D,Waterfall!$C78,Purchase!$C:$C,Waterfall!BR$1)</f>
        <v>0</v>
      </c>
      <c r="BS78" s="4">
        <f>SUMIFS(Purchase!$F:$F,Purchase!$A:$A,Waterfall!$A78,Purchase!$D:$D,Waterfall!$C78,Purchase!$C:$C,Waterfall!BS$1)</f>
        <v>0</v>
      </c>
      <c r="BT78" s="4">
        <f>SUMIFS(Purchase!$F:$F,Purchase!$A:$A,Waterfall!$A78,Purchase!$D:$D,Waterfall!$C78,Purchase!$C:$C,Waterfall!BT$1)</f>
        <v>0</v>
      </c>
      <c r="BU78" s="4">
        <f>SUMIFS(Purchase!$F:$F,Purchase!$A:$A,Waterfall!$A78,Purchase!$D:$D,Waterfall!$C78,Purchase!$C:$C,Waterfall!BU$1)</f>
        <v>0</v>
      </c>
      <c r="BV78" s="4">
        <f>SUMIFS(Purchase!$F:$F,Purchase!$A:$A,Waterfall!$A78,Purchase!$D:$D,Waterfall!$C78,Purchase!$C:$C,Waterfall!BV$1)</f>
        <v>0</v>
      </c>
      <c r="BW78" s="4">
        <f>SUMIFS(Purchase!$F:$F,Purchase!$A:$A,Waterfall!$A78,Purchase!$D:$D,Waterfall!$C78,Purchase!$C:$C,Waterfall!BW$1)</f>
        <v>0</v>
      </c>
      <c r="BX78" s="4">
        <f>SUMIFS(Purchase!$F:$F,Purchase!$A:$A,Waterfall!$A78,Purchase!$D:$D,Waterfall!$C78,Purchase!$C:$C,Waterfall!BX$1)</f>
        <v>0</v>
      </c>
      <c r="BY78" s="4">
        <f>SUMIFS(Purchase!$F:$F,Purchase!$A:$A,Waterfall!$A78,Purchase!$D:$D,Waterfall!$C78,Purchase!$C:$C,Waterfall!BY$1)</f>
        <v>0</v>
      </c>
      <c r="BZ78" s="4">
        <f>SUMIFS(Purchase!$F:$F,Purchase!$A:$A,Waterfall!$A78,Purchase!$D:$D,Waterfall!$C78,Purchase!$C:$C,Waterfall!BZ$1)</f>
        <v>0</v>
      </c>
      <c r="CA78" s="4">
        <f>SUMIFS(Purchase!$F:$F,Purchase!$A:$A,Waterfall!$A78,Purchase!$D:$D,Waterfall!$C78,Purchase!$C:$C,Waterfall!CA$1)</f>
        <v>0</v>
      </c>
      <c r="CB78" s="4">
        <f>SUMIFS(Purchase!$F:$F,Purchase!$A:$A,Waterfall!$A78,Purchase!$D:$D,Waterfall!$C78,Purchase!$C:$C,Waterfall!CB$1)</f>
        <v>0</v>
      </c>
      <c r="CC78" s="4">
        <f>SUMIFS(Purchase!$F:$F,Purchase!$A:$A,Waterfall!$A78,Purchase!$D:$D,Waterfall!$C78,Purchase!$C:$C,Waterfall!CC$1)</f>
        <v>0</v>
      </c>
      <c r="CD78" s="4">
        <f>SUMIFS(Purchase!$F:$F,Purchase!$A:$A,Waterfall!$A78,Purchase!$D:$D,Waterfall!$C78,Purchase!$C:$C,Waterfall!CD$1)</f>
        <v>0</v>
      </c>
      <c r="CE78" s="4">
        <f>SUMIFS(Purchase!$F:$F,Purchase!$A:$A,Waterfall!$A78,Purchase!$D:$D,Waterfall!$C78,Purchase!$C:$C,Waterfall!CE$1)</f>
        <v>0</v>
      </c>
      <c r="CF78" s="4">
        <f>SUMIFS(Purchase!$F:$F,Purchase!$A:$A,Waterfall!$A78,Purchase!$D:$D,Waterfall!$C78,Purchase!$C:$C,Waterfall!CF$1)</f>
        <v>0</v>
      </c>
      <c r="CG78" s="4">
        <f>SUMIFS(Purchase!$F:$F,Purchase!$A:$A,Waterfall!$A78,Purchase!$D:$D,Waterfall!$C78,Purchase!$C:$C,Waterfall!CG$1)</f>
        <v>0</v>
      </c>
      <c r="CH78" s="4">
        <f>SUMIFS(Purchase!$F:$F,Purchase!$A:$A,Waterfall!$A78,Purchase!$D:$D,Waterfall!$C78,Purchase!$C:$C,Waterfall!CH$1)</f>
        <v>0</v>
      </c>
      <c r="CI78" s="4">
        <f>SUMIFS(Purchase!$F:$F,Purchase!$A:$A,Waterfall!$A78,Purchase!$D:$D,Waterfall!$C78,Purchase!$C:$C,Waterfall!CI$1)</f>
        <v>0</v>
      </c>
      <c r="CJ78" s="4">
        <f>SUMIFS(Purchase!$F:$F,Purchase!$A:$A,Waterfall!$A78,Purchase!$D:$D,Waterfall!$C78,Purchase!$C:$C,Waterfall!CJ$1)</f>
        <v>0</v>
      </c>
      <c r="CK78" s="4">
        <f>SUMIFS(Purchase!$F:$F,Purchase!$A:$A,Waterfall!$A78,Purchase!$D:$D,Waterfall!$C78,Purchase!$C:$C,Waterfall!CK$1)</f>
        <v>0</v>
      </c>
      <c r="CL78" s="4">
        <f>SUMIFS(Purchase!$F:$F,Purchase!$A:$A,Waterfall!$A78,Purchase!$D:$D,Waterfall!$C78,Purchase!$C:$C,Waterfall!CL$1)</f>
        <v>0</v>
      </c>
      <c r="CM78" s="4">
        <f>SUMIFS(Purchase!$F:$F,Purchase!$A:$A,Waterfall!$A78,Purchase!$D:$D,Waterfall!$C78,Purchase!$C:$C,Waterfall!CM$1)</f>
        <v>0</v>
      </c>
      <c r="CN78" s="4">
        <f>SUMIFS(Purchase!$F:$F,Purchase!$A:$A,Waterfall!$A78,Purchase!$D:$D,Waterfall!$C78,Purchase!$C:$C,Waterfall!CN$1)</f>
        <v>0</v>
      </c>
      <c r="CO78" s="4">
        <f>SUMIFS(Purchase!$F:$F,Purchase!$A:$A,Waterfall!$A78,Purchase!$D:$D,Waterfall!$C78,Purchase!$C:$C,Waterfall!CO$1)</f>
        <v>0</v>
      </c>
      <c r="CP78" s="4">
        <f>SUMIFS(Purchase!$F:$F,Purchase!$A:$A,Waterfall!$A78,Purchase!$D:$D,Waterfall!$C78,Purchase!$C:$C,Waterfall!CP$1)</f>
        <v>0</v>
      </c>
      <c r="CQ78" s="4">
        <f>SUMIFS(Purchase!$F:$F,Purchase!$A:$A,Waterfall!$A78,Purchase!$D:$D,Waterfall!$C78,Purchase!$C:$C,Waterfall!CQ$1)</f>
        <v>0</v>
      </c>
      <c r="CR78" s="4">
        <f>SUMIFS(Purchase!$F:$F,Purchase!$A:$A,Waterfall!$A78,Purchase!$D:$D,Waterfall!$C78,Purchase!$C:$C,Waterfall!CR$1)</f>
        <v>0</v>
      </c>
      <c r="CS78" s="4">
        <f>SUMIFS(Purchase!$F:$F,Purchase!$A:$A,Waterfall!$A78,Purchase!$D:$D,Waterfall!$C78,Purchase!$C:$C,Waterfall!CS$1)</f>
        <v>0</v>
      </c>
      <c r="CT78" s="4">
        <f>SUMIFS(Purchase!$F:$F,Purchase!$A:$A,Waterfall!$A78,Purchase!$D:$D,Waterfall!$C78,Purchase!$C:$C,Waterfall!CT$1)</f>
        <v>0</v>
      </c>
      <c r="CU78" s="4">
        <f>SUMIFS(Purchase!$F:$F,Purchase!$A:$A,Waterfall!$A78,Purchase!$D:$D,Waterfall!$C78,Purchase!$C:$C,Waterfall!CU$1)</f>
        <v>0</v>
      </c>
      <c r="CV78" s="4">
        <f>SUMIFS(Purchase!$F:$F,Purchase!$A:$A,Waterfall!$A78,Purchase!$D:$D,Waterfall!$C78,Purchase!$C:$C,Waterfall!CV$1)</f>
        <v>0</v>
      </c>
      <c r="CW78" s="4">
        <f>SUMIFS(Purchase!$F:$F,Purchase!$A:$A,Waterfall!$A78,Purchase!$D:$D,Waterfall!$C78,Purchase!$C:$C,Waterfall!CW$1)</f>
        <v>0</v>
      </c>
      <c r="CX78" s="4">
        <f>SUMIFS(Purchase!$F:$F,Purchase!$A:$A,Waterfall!$A78,Purchase!$D:$D,Waterfall!$C78,Purchase!$C:$C,Waterfall!CX$1)</f>
        <v>0</v>
      </c>
      <c r="CY78" s="4">
        <f>SUMIFS(Purchase!$F:$F,Purchase!$A:$A,Waterfall!$A78,Purchase!$D:$D,Waterfall!$C78,Purchase!$C:$C,Waterfall!CY$1)</f>
        <v>0</v>
      </c>
      <c r="CZ78" s="4">
        <f>SUMIFS(Purchase!$F:$F,Purchase!$A:$A,Waterfall!$A78,Purchase!$D:$D,Waterfall!$C78,Purchase!$C:$C,Waterfall!CZ$1)</f>
        <v>0</v>
      </c>
      <c r="DA78" s="4">
        <f>SUMIFS(Purchase!$F:$F,Purchase!$A:$A,Waterfall!$A78,Purchase!$D:$D,Waterfall!$C78,Purchase!$C:$C,Waterfall!DA$1)</f>
        <v>0</v>
      </c>
      <c r="DB78" s="4">
        <f>SUMIFS(Purchase!$F:$F,Purchase!$A:$A,Waterfall!$A78,Purchase!$D:$D,Waterfall!$C78,Purchase!$C:$C,Waterfall!DB$1)</f>
        <v>0</v>
      </c>
      <c r="DC78" s="4">
        <f>SUMIFS(Purchase!$F:$F,Purchase!$A:$A,Waterfall!$A78,Purchase!$D:$D,Waterfall!$C78,Purchase!$C:$C,Waterfall!DC$1)</f>
        <v>0</v>
      </c>
      <c r="DD78" s="4">
        <f>SUMIFS(Purchase!$F:$F,Purchase!$A:$A,Waterfall!$A78,Purchase!$D:$D,Waterfall!$C78,Purchase!$C:$C,Waterfall!DD$1)</f>
        <v>0</v>
      </c>
      <c r="DE78" s="4">
        <f>SUMIFS(Purchase!$F:$F,Purchase!$A:$A,Waterfall!$A78,Purchase!$D:$D,Waterfall!$C78,Purchase!$C:$C,Waterfall!DE$1)</f>
        <v>0</v>
      </c>
      <c r="DF78" s="4">
        <f>SUMIFS(Purchase!$F:$F,Purchase!$A:$A,Waterfall!$A78,Purchase!$D:$D,Waterfall!$C78,Purchase!$C:$C,Waterfall!DF$1)</f>
        <v>0</v>
      </c>
      <c r="DG78" s="4">
        <f>SUMIFS(Purchase!$F:$F,Purchase!$A:$A,Waterfall!$A78,Purchase!$D:$D,Waterfall!$C78,Purchase!$C:$C,Waterfall!DG$1)</f>
        <v>0</v>
      </c>
      <c r="DH78" s="4">
        <f>SUMIFS(Purchase!$F:$F,Purchase!$A:$A,Waterfall!$A78,Purchase!$D:$D,Waterfall!$C78,Purchase!$C:$C,Waterfall!DH$1)</f>
        <v>0</v>
      </c>
      <c r="DI78" s="4">
        <f>SUMIFS(Purchase!$F:$F,Purchase!$A:$A,Waterfall!$A78,Purchase!$D:$D,Waterfall!$C78,Purchase!$C:$C,Waterfall!DI$1)</f>
        <v>0</v>
      </c>
      <c r="DJ78" s="4">
        <f>SUMIFS(Purchase!$F:$F,Purchase!$A:$A,Waterfall!$A78,Purchase!$D:$D,Waterfall!$C78,Purchase!$C:$C,Waterfall!DJ$1)</f>
        <v>0</v>
      </c>
      <c r="DK78" s="4">
        <f>SUMIFS(Purchase!$F:$F,Purchase!$A:$A,Waterfall!$A78,Purchase!$D:$D,Waterfall!$C78,Purchase!$C:$C,Waterfall!DK$1)</f>
        <v>0</v>
      </c>
      <c r="DL78" s="4">
        <f>SUMIFS(Purchase!$F:$F,Purchase!$A:$A,Waterfall!$A78,Purchase!$D:$D,Waterfall!$C78,Purchase!$C:$C,Waterfall!DL$1)</f>
        <v>0</v>
      </c>
      <c r="DM78" s="4">
        <f>SUMIFS(Purchase!$F:$F,Purchase!$A:$A,Waterfall!$A78,Purchase!$D:$D,Waterfall!$C78,Purchase!$C:$C,Waterfall!DM$1)</f>
        <v>0</v>
      </c>
      <c r="DN78" s="4">
        <f>SUMIFS(Purchase!$F:$F,Purchase!$A:$A,Waterfall!$A78,Purchase!$D:$D,Waterfall!$C78,Purchase!$C:$C,Waterfall!DN$1)</f>
        <v>0</v>
      </c>
      <c r="DO78" s="4">
        <f>SUMIFS(Purchase!$F:$F,Purchase!$A:$A,Waterfall!$A78,Purchase!$D:$D,Waterfall!$C78,Purchase!$C:$C,Waterfall!DO$1)</f>
        <v>0</v>
      </c>
      <c r="DP78" s="4">
        <f>SUMIFS(Purchase!$F:$F,Purchase!$A:$A,Waterfall!$A78,Purchase!$D:$D,Waterfall!$C78,Purchase!$C:$C,Waterfall!DP$1)</f>
        <v>0</v>
      </c>
      <c r="DQ78" s="4">
        <f>SUMIFS(Purchase!$F:$F,Purchase!$A:$A,Waterfall!$A78,Purchase!$D:$D,Waterfall!$C78,Purchase!$C:$C,Waterfall!DQ$1)</f>
        <v>0</v>
      </c>
      <c r="DR78" s="4">
        <f>SUMIFS(Purchase!$F:$F,Purchase!$A:$A,Waterfall!$A78,Purchase!$D:$D,Waterfall!$C78,Purchase!$C:$C,Waterfall!DR$1)</f>
        <v>0</v>
      </c>
      <c r="DS78" s="4">
        <f>SUMIFS(Purchase!$F:$F,Purchase!$A:$A,Waterfall!$A78,Purchase!$D:$D,Waterfall!$C78,Purchase!$C:$C,Waterfall!DS$1)</f>
        <v>0</v>
      </c>
      <c r="DT78" s="4">
        <f>SUMIFS(Purchase!$F:$F,Purchase!$A:$A,Waterfall!$A78,Purchase!$D:$D,Waterfall!$C78,Purchase!$C:$C,Waterfall!DT$1)</f>
        <v>0</v>
      </c>
      <c r="DU78" s="4">
        <f>SUMIFS(Purchase!$F:$F,Purchase!$A:$A,Waterfall!$A78,Purchase!$D:$D,Waterfall!$C78,Purchase!$C:$C,Waterfall!DU$1)</f>
        <v>0</v>
      </c>
      <c r="DV78" s="4">
        <f>SUMIFS(Purchase!$F:$F,Purchase!$A:$A,Waterfall!$A78,Purchase!$D:$D,Waterfall!$C78,Purchase!$C:$C,Waterfall!DV$1)</f>
        <v>0</v>
      </c>
      <c r="DW78" s="4">
        <f>SUMIFS(Purchase!$F:$F,Purchase!$A:$A,Waterfall!$A78,Purchase!$D:$D,Waterfall!$C78,Purchase!$C:$C,Waterfall!DW$1)</f>
        <v>0</v>
      </c>
      <c r="DX78" s="4">
        <f>SUMIFS(Purchase!$F:$F,Purchase!$A:$A,Waterfall!$A78,Purchase!$D:$D,Waterfall!$C78,Purchase!$C:$C,Waterfall!DX$1)</f>
        <v>0</v>
      </c>
      <c r="DY78" s="4">
        <f>SUMIFS(Purchase!$F:$F,Purchase!$A:$A,Waterfall!$A78,Purchase!$D:$D,Waterfall!$C78,Purchase!$C:$C,Waterfall!DY$1)</f>
        <v>0</v>
      </c>
      <c r="DZ78" s="4">
        <f>SUMIFS(Purchase!$F:$F,Purchase!$A:$A,Waterfall!$A78,Purchase!$D:$D,Waterfall!$C78,Purchase!$C:$C,Waterfall!DZ$1)</f>
        <v>0</v>
      </c>
      <c r="EA78" s="4">
        <f>SUMIFS(Purchase!$F:$F,Purchase!$A:$A,Waterfall!$A78,Purchase!$D:$D,Waterfall!$C78,Purchase!$C:$C,Waterfall!EA$1)</f>
        <v>0</v>
      </c>
      <c r="EB78" s="4">
        <f>SUMIFS(Purchase!$F:$F,Purchase!$A:$A,Waterfall!$A78,Purchase!$D:$D,Waterfall!$C78,Purchase!$C:$C,Waterfall!EB$1)</f>
        <v>0</v>
      </c>
      <c r="EC78" s="4">
        <f>SUMIFS(Purchase!$F:$F,Purchase!$A:$A,Waterfall!$A78,Purchase!$D:$D,Waterfall!$C78,Purchase!$C:$C,Waterfall!EC$1)</f>
        <v>0</v>
      </c>
      <c r="ED78" s="4">
        <f>SUMIFS(Purchase!$F:$F,Purchase!$A:$A,Waterfall!$A78,Purchase!$D:$D,Waterfall!$C78,Purchase!$C:$C,Waterfall!ED$1)</f>
        <v>0</v>
      </c>
      <c r="EE78" s="4">
        <f>SUMIFS(Purchase!$F:$F,Purchase!$A:$A,Waterfall!$A78,Purchase!$D:$D,Waterfall!$C78,Purchase!$C:$C,Waterfall!EE$1)</f>
        <v>0</v>
      </c>
      <c r="EF78" s="4">
        <f>SUMIFS(Purchase!$F:$F,Purchase!$A:$A,Waterfall!$A78,Purchase!$D:$D,Waterfall!$C78,Purchase!$C:$C,Waterfall!EF$1)</f>
        <v>0</v>
      </c>
      <c r="EG78" s="4">
        <f>SUMIFS(Purchase!$F:$F,Purchase!$A:$A,Waterfall!$A78,Purchase!$D:$D,Waterfall!$C78,Purchase!$C:$C,Waterfall!EG$1)</f>
        <v>0</v>
      </c>
      <c r="EH78" s="4">
        <f>SUMIFS(Purchase!$F:$F,Purchase!$A:$A,Waterfall!$A78,Purchase!$D:$D,Waterfall!$C78,Purchase!$C:$C,Waterfall!EH$1)</f>
        <v>0</v>
      </c>
      <c r="EI78" s="4">
        <f>SUMIFS(Purchase!$F:$F,Purchase!$A:$A,Waterfall!$A78,Purchase!$D:$D,Waterfall!$C78,Purchase!$C:$C,Waterfall!EI$1)</f>
        <v>0</v>
      </c>
      <c r="EJ78" s="4">
        <f>SUMIFS(Purchase!$F:$F,Purchase!$A:$A,Waterfall!$A78,Purchase!$D:$D,Waterfall!$C78,Purchase!$C:$C,Waterfall!EJ$1)</f>
        <v>0</v>
      </c>
      <c r="EK78" s="4">
        <f>SUMIFS(Purchase!$F:$F,Purchase!$A:$A,Waterfall!$A78,Purchase!$D:$D,Waterfall!$C78,Purchase!$C:$C,Waterfall!EK$1)</f>
        <v>0</v>
      </c>
      <c r="EL78" s="4">
        <f>SUMIFS(Purchase!$F:$F,Purchase!$A:$A,Waterfall!$A78,Purchase!$D:$D,Waterfall!$C78,Purchase!$C:$C,Waterfall!EL$1)</f>
        <v>0</v>
      </c>
      <c r="EM78" s="4">
        <f>SUMIFS(Purchase!$F:$F,Purchase!$A:$A,Waterfall!$A78,Purchase!$D:$D,Waterfall!$C78,Purchase!$C:$C,Waterfall!EM$1)</f>
        <v>0</v>
      </c>
      <c r="EN78" s="4">
        <f>SUMIFS(Purchase!$F:$F,Purchase!$A:$A,Waterfall!$A78,Purchase!$D:$D,Waterfall!$C78,Purchase!$C:$C,Waterfall!EN$1)</f>
        <v>0</v>
      </c>
      <c r="EO78" s="4">
        <f>SUMIFS(Purchase!$F:$F,Purchase!$A:$A,Waterfall!$A78,Purchase!$D:$D,Waterfall!$C78,Purchase!$C:$C,Waterfall!EO$1)</f>
        <v>0</v>
      </c>
      <c r="EP78" s="4">
        <f>SUMIFS(Purchase!$F:$F,Purchase!$A:$A,Waterfall!$A78,Purchase!$D:$D,Waterfall!$C78,Purchase!$C:$C,Waterfall!EP$1)</f>
        <v>0</v>
      </c>
      <c r="EQ78" s="4">
        <f>SUMIFS(Purchase!$F:$F,Purchase!$A:$A,Waterfall!$A78,Purchase!$D:$D,Waterfall!$C78,Purchase!$C:$C,Waterfall!EQ$1)</f>
        <v>0</v>
      </c>
      <c r="ER78" s="4">
        <f>SUMIFS(Purchase!$F:$F,Purchase!$A:$A,Waterfall!$A78,Purchase!$D:$D,Waterfall!$C78,Purchase!$C:$C,Waterfall!ER$1)</f>
        <v>0</v>
      </c>
      <c r="ES78" s="4">
        <f>SUMIFS(Purchase!$F:$F,Purchase!$A:$A,Waterfall!$A78,Purchase!$D:$D,Waterfall!$C78,Purchase!$C:$C,Waterfall!ES$1)</f>
        <v>0</v>
      </c>
      <c r="ET78" s="4">
        <f>SUMIFS(Purchase!$F:$F,Purchase!$A:$A,Waterfall!$A78,Purchase!$D:$D,Waterfall!$C78,Purchase!$C:$C,Waterfall!ET$1)</f>
        <v>0</v>
      </c>
      <c r="EU78" s="4">
        <f>SUMIFS(Purchase!$F:$F,Purchase!$A:$A,Waterfall!$A78,Purchase!$D:$D,Waterfall!$C78,Purchase!$C:$C,Waterfall!EU$1)</f>
        <v>0</v>
      </c>
      <c r="EV78" s="4">
        <f>SUMIFS(Purchase!$F:$F,Purchase!$A:$A,Waterfall!$A78,Purchase!$D:$D,Waterfall!$C78,Purchase!$C:$C,Waterfall!EV$1)</f>
        <v>0</v>
      </c>
      <c r="EW78" s="4">
        <f>SUMIFS(Purchase!$F:$F,Purchase!$A:$A,Waterfall!$A78,Purchase!$D:$D,Waterfall!$C78,Purchase!$C:$C,Waterfall!EW$1)</f>
        <v>0</v>
      </c>
      <c r="EX78" s="4">
        <f>SUMIFS(Purchase!$F:$F,Purchase!$A:$A,Waterfall!$A78,Purchase!$D:$D,Waterfall!$C78,Purchase!$C:$C,Waterfall!EX$1)</f>
        <v>0</v>
      </c>
      <c r="EY78" s="4">
        <f>SUMIFS(Purchase!$F:$F,Purchase!$A:$A,Waterfall!$A78,Purchase!$D:$D,Waterfall!$C78,Purchase!$C:$C,Waterfall!EY$1)</f>
        <v>0</v>
      </c>
      <c r="EZ78" s="4">
        <f>SUMIFS(Purchase!$F:$F,Purchase!$A:$A,Waterfall!$A78,Purchase!$D:$D,Waterfall!$C78,Purchase!$C:$C,Waterfall!EZ$1)</f>
        <v>0</v>
      </c>
      <c r="FA78" s="4">
        <f>SUMIFS(Purchase!$F:$F,Purchase!$A:$A,Waterfall!$A78,Purchase!$D:$D,Waterfall!$C78,Purchase!$C:$C,Waterfall!FA$1)</f>
        <v>0</v>
      </c>
      <c r="FB78" s="4">
        <f>SUMIFS(Purchase!$F:$F,Purchase!$A:$A,Waterfall!$A78,Purchase!$D:$D,Waterfall!$C78,Purchase!$C:$C,Waterfall!FB$1)</f>
        <v>0</v>
      </c>
      <c r="FC78" s="4">
        <f>SUMIFS(Purchase!$F:$F,Purchase!$A:$A,Waterfall!$A78,Purchase!$D:$D,Waterfall!$C78,Purchase!$C:$C,Waterfall!FC$1)</f>
        <v>0</v>
      </c>
      <c r="FD78" s="4">
        <f>SUMIFS(Purchase!$F:$F,Purchase!$A:$A,Waterfall!$A78,Purchase!$D:$D,Waterfall!$C78,Purchase!$C:$C,Waterfall!FD$1)</f>
        <v>0</v>
      </c>
      <c r="FE78" s="4">
        <f>SUMIFS(Purchase!$F:$F,Purchase!$A:$A,Waterfall!$A78,Purchase!$D:$D,Waterfall!$C78,Purchase!$C:$C,Waterfall!FE$1)</f>
        <v>0</v>
      </c>
      <c r="FF78" s="4">
        <f>SUMIFS(Purchase!$F:$F,Purchase!$A:$A,Waterfall!$A78,Purchase!$D:$D,Waterfall!$C78,Purchase!$C:$C,Waterfall!FF$1)</f>
        <v>0</v>
      </c>
      <c r="FG78" s="4">
        <f>SUMIFS(Purchase!$F:$F,Purchase!$A:$A,Waterfall!$A78,Purchase!$D:$D,Waterfall!$C78,Purchase!$C:$C,Waterfall!FG$1)</f>
        <v>0</v>
      </c>
      <c r="FH78" s="4">
        <f>SUMIFS(Purchase!$F:$F,Purchase!$A:$A,Waterfall!$A78,Purchase!$D:$D,Waterfall!$C78,Purchase!$C:$C,Waterfall!FH$1)</f>
        <v>0</v>
      </c>
      <c r="FI78" s="4">
        <f>SUMIFS(Purchase!$F:$F,Purchase!$A:$A,Waterfall!$A78,Purchase!$D:$D,Waterfall!$C78,Purchase!$C:$C,Waterfall!FI$1)</f>
        <v>0</v>
      </c>
      <c r="FJ78" s="4">
        <f>SUMIFS(Purchase!$F:$F,Purchase!$A:$A,Waterfall!$A78,Purchase!$D:$D,Waterfall!$C78,Purchase!$C:$C,Waterfall!FJ$1)</f>
        <v>0</v>
      </c>
      <c r="FK78" s="4">
        <f>SUMIFS(Purchase!$F:$F,Purchase!$A:$A,Waterfall!$A78,Purchase!$D:$D,Waterfall!$C78,Purchase!$C:$C,Waterfall!FK$1)</f>
        <v>0</v>
      </c>
      <c r="FL78" s="4">
        <f>SUMIFS(Purchase!$F:$F,Purchase!$A:$A,Waterfall!$A78,Purchase!$D:$D,Waterfall!$C78,Purchase!$C:$C,Waterfall!FL$1)</f>
        <v>0</v>
      </c>
      <c r="FM78" s="4">
        <f>SUMIFS(Purchase!$F:$F,Purchase!$A:$A,Waterfall!$A78,Purchase!$D:$D,Waterfall!$C78,Purchase!$C:$C,Waterfall!FM$1)</f>
        <v>0</v>
      </c>
      <c r="FN78" s="4">
        <f>SUMIFS(Purchase!$F:$F,Purchase!$A:$A,Waterfall!$A78,Purchase!$D:$D,Waterfall!$C78,Purchase!$C:$C,Waterfall!FN$1)</f>
        <v>0</v>
      </c>
      <c r="FO78" s="4">
        <f>SUMIFS(Purchase!$F:$F,Purchase!$A:$A,Waterfall!$A78,Purchase!$D:$D,Waterfall!$C78,Purchase!$C:$C,Waterfall!FO$1)</f>
        <v>0</v>
      </c>
      <c r="FP78" s="4">
        <f>SUMIFS(Purchase!$F:$F,Purchase!$A:$A,Waterfall!$A78,Purchase!$D:$D,Waterfall!$C78,Purchase!$C:$C,Waterfall!FP$1)</f>
        <v>0</v>
      </c>
      <c r="FQ78" s="4">
        <f>SUMIFS(Purchase!$F:$F,Purchase!$A:$A,Waterfall!$A78,Purchase!$D:$D,Waterfall!$C78,Purchase!$C:$C,Waterfall!FQ$1)</f>
        <v>0</v>
      </c>
      <c r="FR78" s="4">
        <f>SUMIFS(Purchase!$F:$F,Purchase!$A:$A,Waterfall!$A78,Purchase!$D:$D,Waterfall!$C78,Purchase!$C:$C,Waterfall!FR$1)</f>
        <v>0</v>
      </c>
      <c r="FS78" s="4">
        <f>SUMIFS(Purchase!$F:$F,Purchase!$A:$A,Waterfall!$A78,Purchase!$D:$D,Waterfall!$C78,Purchase!$C:$C,Waterfall!FS$1)</f>
        <v>0</v>
      </c>
      <c r="FT78" s="4">
        <f>SUMIFS(Purchase!$F:$F,Purchase!$A:$A,Waterfall!$A78,Purchase!$D:$D,Waterfall!$C78,Purchase!$C:$C,Waterfall!FT$1)</f>
        <v>0</v>
      </c>
      <c r="FU78" s="4">
        <f>SUMIFS(Purchase!$F:$F,Purchase!$A:$A,Waterfall!$A78,Purchase!$D:$D,Waterfall!$C78,Purchase!$C:$C,Waterfall!FU$1)</f>
        <v>0</v>
      </c>
      <c r="FV78" s="4">
        <f>SUMIFS(Purchase!$F:$F,Purchase!$A:$A,Waterfall!$A78,Purchase!$D:$D,Waterfall!$C78,Purchase!$C:$C,Waterfall!FV$1)</f>
        <v>0</v>
      </c>
      <c r="FW78" s="4">
        <f>SUMIFS(Purchase!$F:$F,Purchase!$A:$A,Waterfall!$A78,Purchase!$D:$D,Waterfall!$C78,Purchase!$C:$C,Waterfall!FW$1)</f>
        <v>0</v>
      </c>
      <c r="FX78" s="4">
        <f>SUMIFS(Purchase!$F:$F,Purchase!$A:$A,Waterfall!$A78,Purchase!$D:$D,Waterfall!$C78,Purchase!$C:$C,Waterfall!FX$1)</f>
        <v>0</v>
      </c>
      <c r="FY78" s="4">
        <f>SUMIFS(Purchase!$F:$F,Purchase!$A:$A,Waterfall!$A78,Purchase!$D:$D,Waterfall!$C78,Purchase!$C:$C,Waterfall!FY$1)</f>
        <v>0</v>
      </c>
      <c r="FZ78" s="4">
        <f>SUMIFS(Purchase!$F:$F,Purchase!$A:$A,Waterfall!$A78,Purchase!$D:$D,Waterfall!$C78,Purchase!$C:$C,Waterfall!FZ$1)</f>
        <v>0</v>
      </c>
      <c r="GA78" s="4">
        <f>SUMIFS(Purchase!$F:$F,Purchase!$A:$A,Waterfall!$A78,Purchase!$D:$D,Waterfall!$C78,Purchase!$C:$C,Waterfall!GA$1)</f>
        <v>0</v>
      </c>
      <c r="GB78" s="4">
        <f>SUMIFS(Purchase!$F:$F,Purchase!$A:$A,Waterfall!$A78,Purchase!$D:$D,Waterfall!$C78,Purchase!$C:$C,Waterfall!GB$1)</f>
        <v>0</v>
      </c>
      <c r="GC78" s="4">
        <f>SUMIFS(Purchase!$F:$F,Purchase!$A:$A,Waterfall!$A78,Purchase!$D:$D,Waterfall!$C78,Purchase!$C:$C,Waterfall!GC$1)</f>
        <v>0</v>
      </c>
      <c r="GD78" s="4">
        <f>SUMIFS(Purchase!$F:$F,Purchase!$A:$A,Waterfall!$A78,Purchase!$D:$D,Waterfall!$C78,Purchase!$C:$C,Waterfall!GD$1)</f>
        <v>0</v>
      </c>
      <c r="GE78" s="4">
        <f>SUMIFS(Purchase!$F:$F,Purchase!$A:$A,Waterfall!$A78,Purchase!$D:$D,Waterfall!$C78,Purchase!$C:$C,Waterfall!GE$1)</f>
        <v>0</v>
      </c>
      <c r="GF78" s="4">
        <f>SUMIFS(Purchase!$F:$F,Purchase!$A:$A,Waterfall!$A78,Purchase!$D:$D,Waterfall!$C78,Purchase!$C:$C,Waterfall!GF$1)</f>
        <v>0</v>
      </c>
      <c r="GG78" s="4">
        <f>SUMIFS(Purchase!$F:$F,Purchase!$A:$A,Waterfall!$A78,Purchase!$D:$D,Waterfall!$C78,Purchase!$C:$C,Waterfall!GG$1)</f>
        <v>0</v>
      </c>
      <c r="GH78" s="4">
        <f>SUMIFS(Purchase!$F:$F,Purchase!$A:$A,Waterfall!$A78,Purchase!$D:$D,Waterfall!$C78,Purchase!$C:$C,Waterfall!GH$1)</f>
        <v>0</v>
      </c>
      <c r="GI78" s="4">
        <f>SUMIFS(Purchase!$F:$F,Purchase!$A:$A,Waterfall!$A78,Purchase!$D:$D,Waterfall!$C78,Purchase!$C:$C,Waterfall!GI$1)</f>
        <v>0</v>
      </c>
    </row>
    <row r="79" spans="1:191" x14ac:dyDescent="0.35">
      <c r="A79" s="8">
        <f t="shared" si="4"/>
        <v>1</v>
      </c>
      <c r="B79" s="2" t="str">
        <f>VLOOKUP($A79,Centers!$B$1:$C$120,2,)</f>
        <v>GATE</v>
      </c>
      <c r="C79" s="3">
        <v>44956</v>
      </c>
      <c r="D79" s="4">
        <f>IF($A79=1,SUM(SUMIFS(Indent!$E:$E,Indent!$C:$C,Waterfall!$C79,Indent!$A:$A,Centers!$A$2),SUMIFS(Indent!$E:$E,Indent!$C:$C,Waterfall!$C79,Indent!$A:$A,Centers!$A$3),SUMIFS(Indent!$E:$E,Indent!$C:$C,Waterfall!$C79,Indent!$A:$A,Centers!$A$4),SUMIFS(Indent!$E:$E,Indent!$C:$C,Waterfall!$C79,Indent!$A:$A,Centers!$A$5),SUMIFS(Indent!$E:$E,Indent!$C:$C,Waterfall!$C79,Indent!$A:$A,Centers!$A$6),SUMIFS(Indent!$E:$E,Indent!$C:$C,Waterfall!$C79,Indent!$A:$A,Centers!$A$7),SUMIFS(Indent!$E:$E,Indent!$C:$C,Waterfall!$C79,Indent!$A:$A,Centers!$A$8)),SUMIFS(Indent!$E:$E,Indent!$C:$C,Waterfall!$C79,Indent!$A:$A,$A79))</f>
        <v>30177</v>
      </c>
      <c r="E79" s="4">
        <f>SUMIFS(Purchase!$F:$F,Purchase!$A:$A,Waterfall!$A79,Purchase!$D:$D,Waterfall!$C79,Purchase!$C:$C,Waterfall!E$1)</f>
        <v>0</v>
      </c>
      <c r="F79" s="4">
        <f>SUMIFS(Purchase!$F:$F,Purchase!$A:$A,Waterfall!$A79,Purchase!$D:$D,Waterfall!$C79,Purchase!$C:$C,Waterfall!F$1)</f>
        <v>0</v>
      </c>
      <c r="G79" s="4">
        <f>SUMIFS(Purchase!$F:$F,Purchase!$A:$A,Waterfall!$A79,Purchase!$D:$D,Waterfall!$C79,Purchase!$C:$C,Waterfall!G$1)</f>
        <v>0</v>
      </c>
      <c r="H79" s="4">
        <f>SUMIFS(Purchase!$F:$F,Purchase!$A:$A,Waterfall!$A79,Purchase!$D:$D,Waterfall!$C79,Purchase!$C:$C,Waterfall!H$1)</f>
        <v>0</v>
      </c>
      <c r="I79" s="4">
        <f>SUMIFS(Purchase!$F:$F,Purchase!$A:$A,Waterfall!$A79,Purchase!$D:$D,Waterfall!$C79,Purchase!$C:$C,Waterfall!I$1)</f>
        <v>0</v>
      </c>
      <c r="J79" s="4">
        <f>SUMIFS(Purchase!$F:$F,Purchase!$A:$A,Waterfall!$A79,Purchase!$D:$D,Waterfall!$C79,Purchase!$C:$C,Waterfall!J$1)</f>
        <v>0</v>
      </c>
      <c r="K79" s="4">
        <f>SUMIFS(Purchase!$F:$F,Purchase!$A:$A,Waterfall!$A79,Purchase!$D:$D,Waterfall!$C79,Purchase!$C:$C,Waterfall!K$1)</f>
        <v>0</v>
      </c>
      <c r="L79" s="4">
        <f>SUMIFS(Purchase!$F:$F,Purchase!$A:$A,Waterfall!$A79,Purchase!$D:$D,Waterfall!$C79,Purchase!$C:$C,Waterfall!L$1)</f>
        <v>0</v>
      </c>
      <c r="M79" s="4">
        <f>SUMIFS(Purchase!$F:$F,Purchase!$A:$A,Waterfall!$A79,Purchase!$D:$D,Waterfall!$C79,Purchase!$C:$C,Waterfall!M$1)</f>
        <v>0</v>
      </c>
      <c r="N79" s="4">
        <f>SUMIFS(Purchase!$F:$F,Purchase!$A:$A,Waterfall!$A79,Purchase!$D:$D,Waterfall!$C79,Purchase!$C:$C,Waterfall!N$1)</f>
        <v>0</v>
      </c>
      <c r="O79" s="4">
        <f>SUMIFS(Purchase!$F:$F,Purchase!$A:$A,Waterfall!$A79,Purchase!$D:$D,Waterfall!$C79,Purchase!$C:$C,Waterfall!O$1)</f>
        <v>0</v>
      </c>
      <c r="P79" s="4">
        <f>SUMIFS(Purchase!$F:$F,Purchase!$A:$A,Waterfall!$A79,Purchase!$D:$D,Waterfall!$C79,Purchase!$C:$C,Waterfall!P$1)</f>
        <v>0</v>
      </c>
      <c r="Q79" s="4">
        <f>SUMIFS(Purchase!$F:$F,Purchase!$A:$A,Waterfall!$A79,Purchase!$D:$D,Waterfall!$C79,Purchase!$C:$C,Waterfall!Q$1)</f>
        <v>0</v>
      </c>
      <c r="R79" s="4">
        <f>SUMIFS(Purchase!$F:$F,Purchase!$A:$A,Waterfall!$A79,Purchase!$D:$D,Waterfall!$C79,Purchase!$C:$C,Waterfall!R$1)</f>
        <v>0</v>
      </c>
      <c r="S79" s="4">
        <f>SUMIFS(Purchase!$F:$F,Purchase!$A:$A,Waterfall!$A79,Purchase!$D:$D,Waterfall!$C79,Purchase!$C:$C,Waterfall!S$1)</f>
        <v>0</v>
      </c>
      <c r="T79" s="4">
        <f>SUMIFS(Purchase!$F:$F,Purchase!$A:$A,Waterfall!$A79,Purchase!$D:$D,Waterfall!$C79,Purchase!$C:$C,Waterfall!T$1)</f>
        <v>0</v>
      </c>
      <c r="U79" s="4">
        <f>SUMIFS(Purchase!$F:$F,Purchase!$A:$A,Waterfall!$A79,Purchase!$D:$D,Waterfall!$C79,Purchase!$C:$C,Waterfall!U$1)</f>
        <v>0</v>
      </c>
      <c r="V79" s="4">
        <f>SUMIFS(Purchase!$F:$F,Purchase!$A:$A,Waterfall!$A79,Purchase!$D:$D,Waterfall!$C79,Purchase!$C:$C,Waterfall!V$1)</f>
        <v>0</v>
      </c>
      <c r="W79" s="4">
        <f>SUMIFS(Purchase!$F:$F,Purchase!$A:$A,Waterfall!$A79,Purchase!$D:$D,Waterfall!$C79,Purchase!$C:$C,Waterfall!W$1)</f>
        <v>0</v>
      </c>
      <c r="X79" s="4">
        <f>SUMIFS(Purchase!$F:$F,Purchase!$A:$A,Waterfall!$A79,Purchase!$D:$D,Waterfall!$C79,Purchase!$C:$C,Waterfall!X$1)</f>
        <v>0</v>
      </c>
      <c r="Y79" s="4">
        <f>SUMIFS(Purchase!$F:$F,Purchase!$A:$A,Waterfall!$A79,Purchase!$D:$D,Waterfall!$C79,Purchase!$C:$C,Waterfall!Y$1)</f>
        <v>0</v>
      </c>
      <c r="Z79" s="4">
        <f>SUMIFS(Purchase!$F:$F,Purchase!$A:$A,Waterfall!$A79,Purchase!$D:$D,Waterfall!$C79,Purchase!$C:$C,Waterfall!Z$1)</f>
        <v>0</v>
      </c>
      <c r="AA79" s="4">
        <f>SUMIFS(Purchase!$F:$F,Purchase!$A:$A,Waterfall!$A79,Purchase!$D:$D,Waterfall!$C79,Purchase!$C:$C,Waterfall!AA$1)</f>
        <v>0</v>
      </c>
      <c r="AB79" s="4">
        <f>SUMIFS(Purchase!$F:$F,Purchase!$A:$A,Waterfall!$A79,Purchase!$D:$D,Waterfall!$C79,Purchase!$C:$C,Waterfall!AB$1)</f>
        <v>0</v>
      </c>
      <c r="AC79" s="4">
        <f>SUMIFS(Purchase!$F:$F,Purchase!$A:$A,Waterfall!$A79,Purchase!$D:$D,Waterfall!$C79,Purchase!$C:$C,Waterfall!AC$1)</f>
        <v>0</v>
      </c>
      <c r="AD79" s="4">
        <f>SUMIFS(Purchase!$F:$F,Purchase!$A:$A,Waterfall!$A79,Purchase!$D:$D,Waterfall!$C79,Purchase!$C:$C,Waterfall!AD$1)</f>
        <v>0</v>
      </c>
      <c r="AE79" s="4">
        <f>SUMIFS(Purchase!$F:$F,Purchase!$A:$A,Waterfall!$A79,Purchase!$D:$D,Waterfall!$C79,Purchase!$C:$C,Waterfall!AE$1)</f>
        <v>0</v>
      </c>
      <c r="AF79" s="4">
        <f>SUMIFS(Purchase!$F:$F,Purchase!$A:$A,Waterfall!$A79,Purchase!$D:$D,Waterfall!$C79,Purchase!$C:$C,Waterfall!AF$1)</f>
        <v>0</v>
      </c>
      <c r="AG79" s="4">
        <f>SUMIFS(Purchase!$F:$F,Purchase!$A:$A,Waterfall!$A79,Purchase!$D:$D,Waterfall!$C79,Purchase!$C:$C,Waterfall!AG$1)</f>
        <v>0</v>
      </c>
      <c r="AH79" s="4">
        <f>SUMIFS(Purchase!$F:$F,Purchase!$A:$A,Waterfall!$A79,Purchase!$D:$D,Waterfall!$C79,Purchase!$C:$C,Waterfall!AH$1)</f>
        <v>0</v>
      </c>
      <c r="AI79" s="4">
        <f>SUMIFS(Purchase!$F:$F,Purchase!$A:$A,Waterfall!$A79,Purchase!$D:$D,Waterfall!$C79,Purchase!$C:$C,Waterfall!AI$1)</f>
        <v>0</v>
      </c>
      <c r="AJ79" s="4">
        <f>SUMIFS(Purchase!$F:$F,Purchase!$A:$A,Waterfall!$A79,Purchase!$D:$D,Waterfall!$C79,Purchase!$C:$C,Waterfall!AJ$1)</f>
        <v>0</v>
      </c>
      <c r="AK79" s="4">
        <f>SUMIFS(Purchase!$F:$F,Purchase!$A:$A,Waterfall!$A79,Purchase!$D:$D,Waterfall!$C79,Purchase!$C:$C,Waterfall!AK$1)</f>
        <v>0</v>
      </c>
      <c r="AL79" s="4">
        <f>SUMIFS(Purchase!$F:$F,Purchase!$A:$A,Waterfall!$A79,Purchase!$D:$D,Waterfall!$C79,Purchase!$C:$C,Waterfall!AL$1)</f>
        <v>0</v>
      </c>
      <c r="AM79" s="4">
        <f>SUMIFS(Purchase!$F:$F,Purchase!$A:$A,Waterfall!$A79,Purchase!$D:$D,Waterfall!$C79,Purchase!$C:$C,Waterfall!AM$1)</f>
        <v>0</v>
      </c>
      <c r="AN79" s="4">
        <f>SUMIFS(Purchase!$F:$F,Purchase!$A:$A,Waterfall!$A79,Purchase!$D:$D,Waterfall!$C79,Purchase!$C:$C,Waterfall!AN$1)</f>
        <v>0</v>
      </c>
      <c r="AO79" s="4">
        <f>SUMIFS(Purchase!$F:$F,Purchase!$A:$A,Waterfall!$A79,Purchase!$D:$D,Waterfall!$C79,Purchase!$C:$C,Waterfall!AO$1)</f>
        <v>0</v>
      </c>
      <c r="AP79" s="4">
        <f>SUMIFS(Purchase!$F:$F,Purchase!$A:$A,Waterfall!$A79,Purchase!$D:$D,Waterfall!$C79,Purchase!$C:$C,Waterfall!AP$1)</f>
        <v>0</v>
      </c>
      <c r="AQ79" s="4">
        <f>SUMIFS(Purchase!$F:$F,Purchase!$A:$A,Waterfall!$A79,Purchase!$D:$D,Waterfall!$C79,Purchase!$C:$C,Waterfall!AQ$1)</f>
        <v>0</v>
      </c>
      <c r="AR79" s="4">
        <f>SUMIFS(Purchase!$F:$F,Purchase!$A:$A,Waterfall!$A79,Purchase!$D:$D,Waterfall!$C79,Purchase!$C:$C,Waterfall!AR$1)</f>
        <v>0</v>
      </c>
      <c r="AS79" s="4">
        <f>SUMIFS(Purchase!$F:$F,Purchase!$A:$A,Waterfall!$A79,Purchase!$D:$D,Waterfall!$C79,Purchase!$C:$C,Waterfall!AS$1)</f>
        <v>0</v>
      </c>
      <c r="AT79" s="4">
        <f>SUMIFS(Purchase!$F:$F,Purchase!$A:$A,Waterfall!$A79,Purchase!$D:$D,Waterfall!$C79,Purchase!$C:$C,Waterfall!AT$1)</f>
        <v>0</v>
      </c>
      <c r="AU79" s="4">
        <f>SUMIFS(Purchase!$F:$F,Purchase!$A:$A,Waterfall!$A79,Purchase!$D:$D,Waterfall!$C79,Purchase!$C:$C,Waterfall!AU$1)</f>
        <v>0</v>
      </c>
      <c r="AV79" s="4">
        <f>SUMIFS(Purchase!$F:$F,Purchase!$A:$A,Waterfall!$A79,Purchase!$D:$D,Waterfall!$C79,Purchase!$C:$C,Waterfall!AV$1)</f>
        <v>0</v>
      </c>
      <c r="AW79" s="4">
        <f>SUMIFS(Purchase!$F:$F,Purchase!$A:$A,Waterfall!$A79,Purchase!$D:$D,Waterfall!$C79,Purchase!$C:$C,Waterfall!AW$1)</f>
        <v>0</v>
      </c>
      <c r="AX79" s="4">
        <f>SUMIFS(Purchase!$F:$F,Purchase!$A:$A,Waterfall!$A79,Purchase!$D:$D,Waterfall!$C79,Purchase!$C:$C,Waterfall!AX$1)</f>
        <v>0</v>
      </c>
      <c r="AY79" s="4">
        <f>SUMIFS(Purchase!$F:$F,Purchase!$A:$A,Waterfall!$A79,Purchase!$D:$D,Waterfall!$C79,Purchase!$C:$C,Waterfall!AY$1)</f>
        <v>0</v>
      </c>
      <c r="AZ79" s="4">
        <f>SUMIFS(Purchase!$F:$F,Purchase!$A:$A,Waterfall!$A79,Purchase!$D:$D,Waterfall!$C79,Purchase!$C:$C,Waterfall!AZ$1)</f>
        <v>0</v>
      </c>
      <c r="BA79" s="4">
        <f>SUMIFS(Purchase!$F:$F,Purchase!$A:$A,Waterfall!$A79,Purchase!$D:$D,Waterfall!$C79,Purchase!$C:$C,Waterfall!BA$1)</f>
        <v>0</v>
      </c>
      <c r="BB79" s="4">
        <f>SUMIFS(Purchase!$F:$F,Purchase!$A:$A,Waterfall!$A79,Purchase!$D:$D,Waterfall!$C79,Purchase!$C:$C,Waterfall!BB$1)</f>
        <v>0</v>
      </c>
      <c r="BC79" s="4">
        <f>SUMIFS(Purchase!$F:$F,Purchase!$A:$A,Waterfall!$A79,Purchase!$D:$D,Waterfall!$C79,Purchase!$C:$C,Waterfall!BC$1)</f>
        <v>0</v>
      </c>
      <c r="BD79" s="4">
        <f>SUMIFS(Purchase!$F:$F,Purchase!$A:$A,Waterfall!$A79,Purchase!$D:$D,Waterfall!$C79,Purchase!$C:$C,Waterfall!BD$1)</f>
        <v>0</v>
      </c>
      <c r="BE79" s="4">
        <f>SUMIFS(Purchase!$F:$F,Purchase!$A:$A,Waterfall!$A79,Purchase!$D:$D,Waterfall!$C79,Purchase!$C:$C,Waterfall!BE$1)</f>
        <v>0</v>
      </c>
      <c r="BF79" s="4">
        <f>SUMIFS(Purchase!$F:$F,Purchase!$A:$A,Waterfall!$A79,Purchase!$D:$D,Waterfall!$C79,Purchase!$C:$C,Waterfall!BF$1)</f>
        <v>0</v>
      </c>
      <c r="BG79" s="4">
        <f>SUMIFS(Purchase!$F:$F,Purchase!$A:$A,Waterfall!$A79,Purchase!$D:$D,Waterfall!$C79,Purchase!$C:$C,Waterfall!BG$1)</f>
        <v>0</v>
      </c>
      <c r="BH79" s="4">
        <f>SUMIFS(Purchase!$F:$F,Purchase!$A:$A,Waterfall!$A79,Purchase!$D:$D,Waterfall!$C79,Purchase!$C:$C,Waterfall!BH$1)</f>
        <v>0</v>
      </c>
      <c r="BI79" s="4">
        <f>SUMIFS(Purchase!$F:$F,Purchase!$A:$A,Waterfall!$A79,Purchase!$D:$D,Waterfall!$C79,Purchase!$C:$C,Waterfall!BI$1)</f>
        <v>0</v>
      </c>
      <c r="BJ79" s="4">
        <f>SUMIFS(Purchase!$F:$F,Purchase!$A:$A,Waterfall!$A79,Purchase!$D:$D,Waterfall!$C79,Purchase!$C:$C,Waterfall!BJ$1)</f>
        <v>0</v>
      </c>
      <c r="BK79" s="4">
        <f>SUMIFS(Purchase!$F:$F,Purchase!$A:$A,Waterfall!$A79,Purchase!$D:$D,Waterfall!$C79,Purchase!$C:$C,Waterfall!BK$1)</f>
        <v>0</v>
      </c>
      <c r="BL79" s="4">
        <f>SUMIFS(Purchase!$F:$F,Purchase!$A:$A,Waterfall!$A79,Purchase!$D:$D,Waterfall!$C79,Purchase!$C:$C,Waterfall!BL$1)</f>
        <v>0</v>
      </c>
      <c r="BM79" s="4">
        <f>SUMIFS(Purchase!$F:$F,Purchase!$A:$A,Waterfall!$A79,Purchase!$D:$D,Waterfall!$C79,Purchase!$C:$C,Waterfall!BM$1)</f>
        <v>0</v>
      </c>
      <c r="BN79" s="4">
        <f>SUMIFS(Purchase!$F:$F,Purchase!$A:$A,Waterfall!$A79,Purchase!$D:$D,Waterfall!$C79,Purchase!$C:$C,Waterfall!BN$1)</f>
        <v>0</v>
      </c>
      <c r="BO79" s="4">
        <f>SUMIFS(Purchase!$F:$F,Purchase!$A:$A,Waterfall!$A79,Purchase!$D:$D,Waterfall!$C79,Purchase!$C:$C,Waterfall!BO$1)</f>
        <v>0</v>
      </c>
      <c r="BP79" s="4">
        <f>SUMIFS(Purchase!$F:$F,Purchase!$A:$A,Waterfall!$A79,Purchase!$D:$D,Waterfall!$C79,Purchase!$C:$C,Waterfall!BP$1)</f>
        <v>0</v>
      </c>
      <c r="BQ79" s="4">
        <f>SUMIFS(Purchase!$F:$F,Purchase!$A:$A,Waterfall!$A79,Purchase!$D:$D,Waterfall!$C79,Purchase!$C:$C,Waterfall!BQ$1)</f>
        <v>0</v>
      </c>
      <c r="BR79" s="4">
        <f>SUMIFS(Purchase!$F:$F,Purchase!$A:$A,Waterfall!$A79,Purchase!$D:$D,Waterfall!$C79,Purchase!$C:$C,Waterfall!BR$1)</f>
        <v>0</v>
      </c>
      <c r="BS79" s="4">
        <f>SUMIFS(Purchase!$F:$F,Purchase!$A:$A,Waterfall!$A79,Purchase!$D:$D,Waterfall!$C79,Purchase!$C:$C,Waterfall!BS$1)</f>
        <v>0</v>
      </c>
      <c r="BT79" s="4">
        <f>SUMIFS(Purchase!$F:$F,Purchase!$A:$A,Waterfall!$A79,Purchase!$D:$D,Waterfall!$C79,Purchase!$C:$C,Waterfall!BT$1)</f>
        <v>0</v>
      </c>
      <c r="BU79" s="4">
        <f>SUMIFS(Purchase!$F:$F,Purchase!$A:$A,Waterfall!$A79,Purchase!$D:$D,Waterfall!$C79,Purchase!$C:$C,Waterfall!BU$1)</f>
        <v>0</v>
      </c>
      <c r="BV79" s="4">
        <f>SUMIFS(Purchase!$F:$F,Purchase!$A:$A,Waterfall!$A79,Purchase!$D:$D,Waterfall!$C79,Purchase!$C:$C,Waterfall!BV$1)</f>
        <v>0</v>
      </c>
      <c r="BW79" s="4">
        <f>SUMIFS(Purchase!$F:$F,Purchase!$A:$A,Waterfall!$A79,Purchase!$D:$D,Waterfall!$C79,Purchase!$C:$C,Waterfall!BW$1)</f>
        <v>0</v>
      </c>
      <c r="BX79" s="4">
        <f>SUMIFS(Purchase!$F:$F,Purchase!$A:$A,Waterfall!$A79,Purchase!$D:$D,Waterfall!$C79,Purchase!$C:$C,Waterfall!BX$1)</f>
        <v>0</v>
      </c>
      <c r="BY79" s="4">
        <f>SUMIFS(Purchase!$F:$F,Purchase!$A:$A,Waterfall!$A79,Purchase!$D:$D,Waterfall!$C79,Purchase!$C:$C,Waterfall!BY$1)</f>
        <v>0</v>
      </c>
      <c r="BZ79" s="4">
        <f>SUMIFS(Purchase!$F:$F,Purchase!$A:$A,Waterfall!$A79,Purchase!$D:$D,Waterfall!$C79,Purchase!$C:$C,Waterfall!BZ$1)</f>
        <v>0</v>
      </c>
      <c r="CA79" s="4">
        <f>SUMIFS(Purchase!$F:$F,Purchase!$A:$A,Waterfall!$A79,Purchase!$D:$D,Waterfall!$C79,Purchase!$C:$C,Waterfall!CA$1)</f>
        <v>0</v>
      </c>
      <c r="CB79" s="4">
        <f>SUMIFS(Purchase!$F:$F,Purchase!$A:$A,Waterfall!$A79,Purchase!$D:$D,Waterfall!$C79,Purchase!$C:$C,Waterfall!CB$1)</f>
        <v>0</v>
      </c>
      <c r="CC79" s="4">
        <f>SUMIFS(Purchase!$F:$F,Purchase!$A:$A,Waterfall!$A79,Purchase!$D:$D,Waterfall!$C79,Purchase!$C:$C,Waterfall!CC$1)</f>
        <v>0</v>
      </c>
      <c r="CD79" s="4">
        <f>SUMIFS(Purchase!$F:$F,Purchase!$A:$A,Waterfall!$A79,Purchase!$D:$D,Waterfall!$C79,Purchase!$C:$C,Waterfall!CD$1)</f>
        <v>0</v>
      </c>
      <c r="CE79" s="4">
        <f>SUMIFS(Purchase!$F:$F,Purchase!$A:$A,Waterfall!$A79,Purchase!$D:$D,Waterfall!$C79,Purchase!$C:$C,Waterfall!CE$1)</f>
        <v>0</v>
      </c>
      <c r="CF79" s="4">
        <f>SUMIFS(Purchase!$F:$F,Purchase!$A:$A,Waterfall!$A79,Purchase!$D:$D,Waterfall!$C79,Purchase!$C:$C,Waterfall!CF$1)</f>
        <v>0</v>
      </c>
      <c r="CG79" s="4">
        <f>SUMIFS(Purchase!$F:$F,Purchase!$A:$A,Waterfall!$A79,Purchase!$D:$D,Waterfall!$C79,Purchase!$C:$C,Waterfall!CG$1)</f>
        <v>0</v>
      </c>
      <c r="CH79" s="4">
        <f>SUMIFS(Purchase!$F:$F,Purchase!$A:$A,Waterfall!$A79,Purchase!$D:$D,Waterfall!$C79,Purchase!$C:$C,Waterfall!CH$1)</f>
        <v>0</v>
      </c>
      <c r="CI79" s="4">
        <f>SUMIFS(Purchase!$F:$F,Purchase!$A:$A,Waterfall!$A79,Purchase!$D:$D,Waterfall!$C79,Purchase!$C:$C,Waterfall!CI$1)</f>
        <v>0</v>
      </c>
      <c r="CJ79" s="4">
        <f>SUMIFS(Purchase!$F:$F,Purchase!$A:$A,Waterfall!$A79,Purchase!$D:$D,Waterfall!$C79,Purchase!$C:$C,Waterfall!CJ$1)</f>
        <v>0</v>
      </c>
      <c r="CK79" s="4">
        <f>SUMIFS(Purchase!$F:$F,Purchase!$A:$A,Waterfall!$A79,Purchase!$D:$D,Waterfall!$C79,Purchase!$C:$C,Waterfall!CK$1)</f>
        <v>0</v>
      </c>
      <c r="CL79" s="4">
        <f>SUMIFS(Purchase!$F:$F,Purchase!$A:$A,Waterfall!$A79,Purchase!$D:$D,Waterfall!$C79,Purchase!$C:$C,Waterfall!CL$1)</f>
        <v>0</v>
      </c>
      <c r="CM79" s="4">
        <f>SUMIFS(Purchase!$F:$F,Purchase!$A:$A,Waterfall!$A79,Purchase!$D:$D,Waterfall!$C79,Purchase!$C:$C,Waterfall!CM$1)</f>
        <v>0</v>
      </c>
      <c r="CN79" s="4">
        <f>SUMIFS(Purchase!$F:$F,Purchase!$A:$A,Waterfall!$A79,Purchase!$D:$D,Waterfall!$C79,Purchase!$C:$C,Waterfall!CN$1)</f>
        <v>0</v>
      </c>
      <c r="CO79" s="4">
        <f>SUMIFS(Purchase!$F:$F,Purchase!$A:$A,Waterfall!$A79,Purchase!$D:$D,Waterfall!$C79,Purchase!$C:$C,Waterfall!CO$1)</f>
        <v>0</v>
      </c>
      <c r="CP79" s="4">
        <f>SUMIFS(Purchase!$F:$F,Purchase!$A:$A,Waterfall!$A79,Purchase!$D:$D,Waterfall!$C79,Purchase!$C:$C,Waterfall!CP$1)</f>
        <v>0</v>
      </c>
      <c r="CQ79" s="4">
        <f>SUMIFS(Purchase!$F:$F,Purchase!$A:$A,Waterfall!$A79,Purchase!$D:$D,Waterfall!$C79,Purchase!$C:$C,Waterfall!CQ$1)</f>
        <v>0</v>
      </c>
      <c r="CR79" s="4">
        <f>SUMIFS(Purchase!$F:$F,Purchase!$A:$A,Waterfall!$A79,Purchase!$D:$D,Waterfall!$C79,Purchase!$C:$C,Waterfall!CR$1)</f>
        <v>0</v>
      </c>
      <c r="CS79" s="4">
        <f>SUMIFS(Purchase!$F:$F,Purchase!$A:$A,Waterfall!$A79,Purchase!$D:$D,Waterfall!$C79,Purchase!$C:$C,Waterfall!CS$1)</f>
        <v>0</v>
      </c>
      <c r="CT79" s="4">
        <f>SUMIFS(Purchase!$F:$F,Purchase!$A:$A,Waterfall!$A79,Purchase!$D:$D,Waterfall!$C79,Purchase!$C:$C,Waterfall!CT$1)</f>
        <v>0</v>
      </c>
      <c r="CU79" s="4">
        <f>SUMIFS(Purchase!$F:$F,Purchase!$A:$A,Waterfall!$A79,Purchase!$D:$D,Waterfall!$C79,Purchase!$C:$C,Waterfall!CU$1)</f>
        <v>0</v>
      </c>
      <c r="CV79" s="4">
        <f>SUMIFS(Purchase!$F:$F,Purchase!$A:$A,Waterfall!$A79,Purchase!$D:$D,Waterfall!$C79,Purchase!$C:$C,Waterfall!CV$1)</f>
        <v>0</v>
      </c>
      <c r="CW79" s="4">
        <f>SUMIFS(Purchase!$F:$F,Purchase!$A:$A,Waterfall!$A79,Purchase!$D:$D,Waterfall!$C79,Purchase!$C:$C,Waterfall!CW$1)</f>
        <v>0</v>
      </c>
      <c r="CX79" s="4">
        <f>SUMIFS(Purchase!$F:$F,Purchase!$A:$A,Waterfall!$A79,Purchase!$D:$D,Waterfall!$C79,Purchase!$C:$C,Waterfall!CX$1)</f>
        <v>0</v>
      </c>
      <c r="CY79" s="4">
        <f>SUMIFS(Purchase!$F:$F,Purchase!$A:$A,Waterfall!$A79,Purchase!$D:$D,Waterfall!$C79,Purchase!$C:$C,Waterfall!CY$1)</f>
        <v>0</v>
      </c>
      <c r="CZ79" s="4">
        <f>SUMIFS(Purchase!$F:$F,Purchase!$A:$A,Waterfall!$A79,Purchase!$D:$D,Waterfall!$C79,Purchase!$C:$C,Waterfall!CZ$1)</f>
        <v>0</v>
      </c>
      <c r="DA79" s="4">
        <f>SUMIFS(Purchase!$F:$F,Purchase!$A:$A,Waterfall!$A79,Purchase!$D:$D,Waterfall!$C79,Purchase!$C:$C,Waterfall!DA$1)</f>
        <v>0</v>
      </c>
      <c r="DB79" s="4">
        <f>SUMIFS(Purchase!$F:$F,Purchase!$A:$A,Waterfall!$A79,Purchase!$D:$D,Waterfall!$C79,Purchase!$C:$C,Waterfall!DB$1)</f>
        <v>0</v>
      </c>
      <c r="DC79" s="4">
        <f>SUMIFS(Purchase!$F:$F,Purchase!$A:$A,Waterfall!$A79,Purchase!$D:$D,Waterfall!$C79,Purchase!$C:$C,Waterfall!DC$1)</f>
        <v>0</v>
      </c>
      <c r="DD79" s="4">
        <f>SUMIFS(Purchase!$F:$F,Purchase!$A:$A,Waterfall!$A79,Purchase!$D:$D,Waterfall!$C79,Purchase!$C:$C,Waterfall!DD$1)</f>
        <v>0</v>
      </c>
      <c r="DE79" s="4">
        <f>SUMIFS(Purchase!$F:$F,Purchase!$A:$A,Waterfall!$A79,Purchase!$D:$D,Waterfall!$C79,Purchase!$C:$C,Waterfall!DE$1)</f>
        <v>0</v>
      </c>
      <c r="DF79" s="4">
        <f>SUMIFS(Purchase!$F:$F,Purchase!$A:$A,Waterfall!$A79,Purchase!$D:$D,Waterfall!$C79,Purchase!$C:$C,Waterfall!DF$1)</f>
        <v>0</v>
      </c>
      <c r="DG79" s="4">
        <f>SUMIFS(Purchase!$F:$F,Purchase!$A:$A,Waterfall!$A79,Purchase!$D:$D,Waterfall!$C79,Purchase!$C:$C,Waterfall!DG$1)</f>
        <v>0</v>
      </c>
      <c r="DH79" s="4">
        <f>SUMIFS(Purchase!$F:$F,Purchase!$A:$A,Waterfall!$A79,Purchase!$D:$D,Waterfall!$C79,Purchase!$C:$C,Waterfall!DH$1)</f>
        <v>0</v>
      </c>
      <c r="DI79" s="4">
        <f>SUMIFS(Purchase!$F:$F,Purchase!$A:$A,Waterfall!$A79,Purchase!$D:$D,Waterfall!$C79,Purchase!$C:$C,Waterfall!DI$1)</f>
        <v>0</v>
      </c>
      <c r="DJ79" s="4">
        <f>SUMIFS(Purchase!$F:$F,Purchase!$A:$A,Waterfall!$A79,Purchase!$D:$D,Waterfall!$C79,Purchase!$C:$C,Waterfall!DJ$1)</f>
        <v>0</v>
      </c>
      <c r="DK79" s="4">
        <f>SUMIFS(Purchase!$F:$F,Purchase!$A:$A,Waterfall!$A79,Purchase!$D:$D,Waterfall!$C79,Purchase!$C:$C,Waterfall!DK$1)</f>
        <v>0</v>
      </c>
      <c r="DL79" s="4">
        <f>SUMIFS(Purchase!$F:$F,Purchase!$A:$A,Waterfall!$A79,Purchase!$D:$D,Waterfall!$C79,Purchase!$C:$C,Waterfall!DL$1)</f>
        <v>0</v>
      </c>
      <c r="DM79" s="4">
        <f>SUMIFS(Purchase!$F:$F,Purchase!$A:$A,Waterfall!$A79,Purchase!$D:$D,Waterfall!$C79,Purchase!$C:$C,Waterfall!DM$1)</f>
        <v>0</v>
      </c>
      <c r="DN79" s="4">
        <f>SUMIFS(Purchase!$F:$F,Purchase!$A:$A,Waterfall!$A79,Purchase!$D:$D,Waterfall!$C79,Purchase!$C:$C,Waterfall!DN$1)</f>
        <v>0</v>
      </c>
      <c r="DO79" s="4">
        <f>SUMIFS(Purchase!$F:$F,Purchase!$A:$A,Waterfall!$A79,Purchase!$D:$D,Waterfall!$C79,Purchase!$C:$C,Waterfall!DO$1)</f>
        <v>0</v>
      </c>
      <c r="DP79" s="4">
        <f>SUMIFS(Purchase!$F:$F,Purchase!$A:$A,Waterfall!$A79,Purchase!$D:$D,Waterfall!$C79,Purchase!$C:$C,Waterfall!DP$1)</f>
        <v>0</v>
      </c>
      <c r="DQ79" s="4">
        <f>SUMIFS(Purchase!$F:$F,Purchase!$A:$A,Waterfall!$A79,Purchase!$D:$D,Waterfall!$C79,Purchase!$C:$C,Waterfall!DQ$1)</f>
        <v>0</v>
      </c>
      <c r="DR79" s="4">
        <f>SUMIFS(Purchase!$F:$F,Purchase!$A:$A,Waterfall!$A79,Purchase!$D:$D,Waterfall!$C79,Purchase!$C:$C,Waterfall!DR$1)</f>
        <v>0</v>
      </c>
      <c r="DS79" s="4">
        <f>SUMIFS(Purchase!$F:$F,Purchase!$A:$A,Waterfall!$A79,Purchase!$D:$D,Waterfall!$C79,Purchase!$C:$C,Waterfall!DS$1)</f>
        <v>0</v>
      </c>
      <c r="DT79" s="4">
        <f>SUMIFS(Purchase!$F:$F,Purchase!$A:$A,Waterfall!$A79,Purchase!$D:$D,Waterfall!$C79,Purchase!$C:$C,Waterfall!DT$1)</f>
        <v>0</v>
      </c>
      <c r="DU79" s="4">
        <f>SUMIFS(Purchase!$F:$F,Purchase!$A:$A,Waterfall!$A79,Purchase!$D:$D,Waterfall!$C79,Purchase!$C:$C,Waterfall!DU$1)</f>
        <v>0</v>
      </c>
      <c r="DV79" s="4">
        <f>SUMIFS(Purchase!$F:$F,Purchase!$A:$A,Waterfall!$A79,Purchase!$D:$D,Waterfall!$C79,Purchase!$C:$C,Waterfall!DV$1)</f>
        <v>0</v>
      </c>
      <c r="DW79" s="4">
        <f>SUMIFS(Purchase!$F:$F,Purchase!$A:$A,Waterfall!$A79,Purchase!$D:$D,Waterfall!$C79,Purchase!$C:$C,Waterfall!DW$1)</f>
        <v>0</v>
      </c>
      <c r="DX79" s="4">
        <f>SUMIFS(Purchase!$F:$F,Purchase!$A:$A,Waterfall!$A79,Purchase!$D:$D,Waterfall!$C79,Purchase!$C:$C,Waterfall!DX$1)</f>
        <v>0</v>
      </c>
      <c r="DY79" s="4">
        <f>SUMIFS(Purchase!$F:$F,Purchase!$A:$A,Waterfall!$A79,Purchase!$D:$D,Waterfall!$C79,Purchase!$C:$C,Waterfall!DY$1)</f>
        <v>0</v>
      </c>
      <c r="DZ79" s="4">
        <f>SUMIFS(Purchase!$F:$F,Purchase!$A:$A,Waterfall!$A79,Purchase!$D:$D,Waterfall!$C79,Purchase!$C:$C,Waterfall!DZ$1)</f>
        <v>0</v>
      </c>
      <c r="EA79" s="4">
        <f>SUMIFS(Purchase!$F:$F,Purchase!$A:$A,Waterfall!$A79,Purchase!$D:$D,Waterfall!$C79,Purchase!$C:$C,Waterfall!EA$1)</f>
        <v>0</v>
      </c>
      <c r="EB79" s="4">
        <f>SUMIFS(Purchase!$F:$F,Purchase!$A:$A,Waterfall!$A79,Purchase!$D:$D,Waterfall!$C79,Purchase!$C:$C,Waterfall!EB$1)</f>
        <v>0</v>
      </c>
      <c r="EC79" s="4">
        <f>SUMIFS(Purchase!$F:$F,Purchase!$A:$A,Waterfall!$A79,Purchase!$D:$D,Waterfall!$C79,Purchase!$C:$C,Waterfall!EC$1)</f>
        <v>0</v>
      </c>
      <c r="ED79" s="4">
        <f>SUMIFS(Purchase!$F:$F,Purchase!$A:$A,Waterfall!$A79,Purchase!$D:$D,Waterfall!$C79,Purchase!$C:$C,Waterfall!ED$1)</f>
        <v>0</v>
      </c>
      <c r="EE79" s="4">
        <f>SUMIFS(Purchase!$F:$F,Purchase!$A:$A,Waterfall!$A79,Purchase!$D:$D,Waterfall!$C79,Purchase!$C:$C,Waterfall!EE$1)</f>
        <v>0</v>
      </c>
      <c r="EF79" s="4">
        <f>SUMIFS(Purchase!$F:$F,Purchase!$A:$A,Waterfall!$A79,Purchase!$D:$D,Waterfall!$C79,Purchase!$C:$C,Waterfall!EF$1)</f>
        <v>0</v>
      </c>
      <c r="EG79" s="4">
        <f>SUMIFS(Purchase!$F:$F,Purchase!$A:$A,Waterfall!$A79,Purchase!$D:$D,Waterfall!$C79,Purchase!$C:$C,Waterfall!EG$1)</f>
        <v>0</v>
      </c>
      <c r="EH79" s="4">
        <f>SUMIFS(Purchase!$F:$F,Purchase!$A:$A,Waterfall!$A79,Purchase!$D:$D,Waterfall!$C79,Purchase!$C:$C,Waterfall!EH$1)</f>
        <v>0</v>
      </c>
      <c r="EI79" s="4">
        <f>SUMIFS(Purchase!$F:$F,Purchase!$A:$A,Waterfall!$A79,Purchase!$D:$D,Waterfall!$C79,Purchase!$C:$C,Waterfall!EI$1)</f>
        <v>0</v>
      </c>
      <c r="EJ79" s="4">
        <f>SUMIFS(Purchase!$F:$F,Purchase!$A:$A,Waterfall!$A79,Purchase!$D:$D,Waterfall!$C79,Purchase!$C:$C,Waterfall!EJ$1)</f>
        <v>0</v>
      </c>
      <c r="EK79" s="4">
        <f>SUMIFS(Purchase!$F:$F,Purchase!$A:$A,Waterfall!$A79,Purchase!$D:$D,Waterfall!$C79,Purchase!$C:$C,Waterfall!EK$1)</f>
        <v>0</v>
      </c>
      <c r="EL79" s="4">
        <f>SUMIFS(Purchase!$F:$F,Purchase!$A:$A,Waterfall!$A79,Purchase!$D:$D,Waterfall!$C79,Purchase!$C:$C,Waterfall!EL$1)</f>
        <v>0</v>
      </c>
      <c r="EM79" s="4">
        <f>SUMIFS(Purchase!$F:$F,Purchase!$A:$A,Waterfall!$A79,Purchase!$D:$D,Waterfall!$C79,Purchase!$C:$C,Waterfall!EM$1)</f>
        <v>0</v>
      </c>
      <c r="EN79" s="4">
        <f>SUMIFS(Purchase!$F:$F,Purchase!$A:$A,Waterfall!$A79,Purchase!$D:$D,Waterfall!$C79,Purchase!$C:$C,Waterfall!EN$1)</f>
        <v>0</v>
      </c>
      <c r="EO79" s="4">
        <f>SUMIFS(Purchase!$F:$F,Purchase!$A:$A,Waterfall!$A79,Purchase!$D:$D,Waterfall!$C79,Purchase!$C:$C,Waterfall!EO$1)</f>
        <v>0</v>
      </c>
      <c r="EP79" s="4">
        <f>SUMIFS(Purchase!$F:$F,Purchase!$A:$A,Waterfall!$A79,Purchase!$D:$D,Waterfall!$C79,Purchase!$C:$C,Waterfall!EP$1)</f>
        <v>0</v>
      </c>
      <c r="EQ79" s="4">
        <f>SUMIFS(Purchase!$F:$F,Purchase!$A:$A,Waterfall!$A79,Purchase!$D:$D,Waterfall!$C79,Purchase!$C:$C,Waterfall!EQ$1)</f>
        <v>0</v>
      </c>
      <c r="ER79" s="4">
        <f>SUMIFS(Purchase!$F:$F,Purchase!$A:$A,Waterfall!$A79,Purchase!$D:$D,Waterfall!$C79,Purchase!$C:$C,Waterfall!ER$1)</f>
        <v>0</v>
      </c>
      <c r="ES79" s="4">
        <f>SUMIFS(Purchase!$F:$F,Purchase!$A:$A,Waterfall!$A79,Purchase!$D:$D,Waterfall!$C79,Purchase!$C:$C,Waterfall!ES$1)</f>
        <v>0</v>
      </c>
      <c r="ET79" s="4">
        <f>SUMIFS(Purchase!$F:$F,Purchase!$A:$A,Waterfall!$A79,Purchase!$D:$D,Waterfall!$C79,Purchase!$C:$C,Waterfall!ET$1)</f>
        <v>0</v>
      </c>
      <c r="EU79" s="4">
        <f>SUMIFS(Purchase!$F:$F,Purchase!$A:$A,Waterfall!$A79,Purchase!$D:$D,Waterfall!$C79,Purchase!$C:$C,Waterfall!EU$1)</f>
        <v>0</v>
      </c>
      <c r="EV79" s="4">
        <f>SUMIFS(Purchase!$F:$F,Purchase!$A:$A,Waterfall!$A79,Purchase!$D:$D,Waterfall!$C79,Purchase!$C:$C,Waterfall!EV$1)</f>
        <v>0</v>
      </c>
      <c r="EW79" s="4">
        <f>SUMIFS(Purchase!$F:$F,Purchase!$A:$A,Waterfall!$A79,Purchase!$D:$D,Waterfall!$C79,Purchase!$C:$C,Waterfall!EW$1)</f>
        <v>0</v>
      </c>
      <c r="EX79" s="4">
        <f>SUMIFS(Purchase!$F:$F,Purchase!$A:$A,Waterfall!$A79,Purchase!$D:$D,Waterfall!$C79,Purchase!$C:$C,Waterfall!EX$1)</f>
        <v>0</v>
      </c>
      <c r="EY79" s="4">
        <f>SUMIFS(Purchase!$F:$F,Purchase!$A:$A,Waterfall!$A79,Purchase!$D:$D,Waterfall!$C79,Purchase!$C:$C,Waterfall!EY$1)</f>
        <v>0</v>
      </c>
      <c r="EZ79" s="4">
        <f>SUMIFS(Purchase!$F:$F,Purchase!$A:$A,Waterfall!$A79,Purchase!$D:$D,Waterfall!$C79,Purchase!$C:$C,Waterfall!EZ$1)</f>
        <v>0</v>
      </c>
      <c r="FA79" s="4">
        <f>SUMIFS(Purchase!$F:$F,Purchase!$A:$A,Waterfall!$A79,Purchase!$D:$D,Waterfall!$C79,Purchase!$C:$C,Waterfall!FA$1)</f>
        <v>0</v>
      </c>
      <c r="FB79" s="4">
        <f>SUMIFS(Purchase!$F:$F,Purchase!$A:$A,Waterfall!$A79,Purchase!$D:$D,Waterfall!$C79,Purchase!$C:$C,Waterfall!FB$1)</f>
        <v>0</v>
      </c>
      <c r="FC79" s="4">
        <f>SUMIFS(Purchase!$F:$F,Purchase!$A:$A,Waterfall!$A79,Purchase!$D:$D,Waterfall!$C79,Purchase!$C:$C,Waterfall!FC$1)</f>
        <v>0</v>
      </c>
      <c r="FD79" s="4">
        <f>SUMIFS(Purchase!$F:$F,Purchase!$A:$A,Waterfall!$A79,Purchase!$D:$D,Waterfall!$C79,Purchase!$C:$C,Waterfall!FD$1)</f>
        <v>0</v>
      </c>
      <c r="FE79" s="4">
        <f>SUMIFS(Purchase!$F:$F,Purchase!$A:$A,Waterfall!$A79,Purchase!$D:$D,Waterfall!$C79,Purchase!$C:$C,Waterfall!FE$1)</f>
        <v>0</v>
      </c>
      <c r="FF79" s="4">
        <f>SUMIFS(Purchase!$F:$F,Purchase!$A:$A,Waterfall!$A79,Purchase!$D:$D,Waterfall!$C79,Purchase!$C:$C,Waterfall!FF$1)</f>
        <v>0</v>
      </c>
      <c r="FG79" s="4">
        <f>SUMIFS(Purchase!$F:$F,Purchase!$A:$A,Waterfall!$A79,Purchase!$D:$D,Waterfall!$C79,Purchase!$C:$C,Waterfall!FG$1)</f>
        <v>0</v>
      </c>
      <c r="FH79" s="4">
        <f>SUMIFS(Purchase!$F:$F,Purchase!$A:$A,Waterfall!$A79,Purchase!$D:$D,Waterfall!$C79,Purchase!$C:$C,Waterfall!FH$1)</f>
        <v>0</v>
      </c>
      <c r="FI79" s="4">
        <f>SUMIFS(Purchase!$F:$F,Purchase!$A:$A,Waterfall!$A79,Purchase!$D:$D,Waterfall!$C79,Purchase!$C:$C,Waterfall!FI$1)</f>
        <v>0</v>
      </c>
      <c r="FJ79" s="4">
        <f>SUMIFS(Purchase!$F:$F,Purchase!$A:$A,Waterfall!$A79,Purchase!$D:$D,Waterfall!$C79,Purchase!$C:$C,Waterfall!FJ$1)</f>
        <v>0</v>
      </c>
      <c r="FK79" s="4">
        <f>SUMIFS(Purchase!$F:$F,Purchase!$A:$A,Waterfall!$A79,Purchase!$D:$D,Waterfall!$C79,Purchase!$C:$C,Waterfall!FK$1)</f>
        <v>0</v>
      </c>
      <c r="FL79" s="4">
        <f>SUMIFS(Purchase!$F:$F,Purchase!$A:$A,Waterfall!$A79,Purchase!$D:$D,Waterfall!$C79,Purchase!$C:$C,Waterfall!FL$1)</f>
        <v>0</v>
      </c>
      <c r="FM79" s="4">
        <f>SUMIFS(Purchase!$F:$F,Purchase!$A:$A,Waterfall!$A79,Purchase!$D:$D,Waterfall!$C79,Purchase!$C:$C,Waterfall!FM$1)</f>
        <v>0</v>
      </c>
      <c r="FN79" s="4">
        <f>SUMIFS(Purchase!$F:$F,Purchase!$A:$A,Waterfall!$A79,Purchase!$D:$D,Waterfall!$C79,Purchase!$C:$C,Waterfall!FN$1)</f>
        <v>0</v>
      </c>
      <c r="FO79" s="4">
        <f>SUMIFS(Purchase!$F:$F,Purchase!$A:$A,Waterfall!$A79,Purchase!$D:$D,Waterfall!$C79,Purchase!$C:$C,Waterfall!FO$1)</f>
        <v>0</v>
      </c>
      <c r="FP79" s="4">
        <f>SUMIFS(Purchase!$F:$F,Purchase!$A:$A,Waterfall!$A79,Purchase!$D:$D,Waterfall!$C79,Purchase!$C:$C,Waterfall!FP$1)</f>
        <v>0</v>
      </c>
      <c r="FQ79" s="4">
        <f>SUMIFS(Purchase!$F:$F,Purchase!$A:$A,Waterfall!$A79,Purchase!$D:$D,Waterfall!$C79,Purchase!$C:$C,Waterfall!FQ$1)</f>
        <v>0</v>
      </c>
      <c r="FR79" s="4">
        <f>SUMIFS(Purchase!$F:$F,Purchase!$A:$A,Waterfall!$A79,Purchase!$D:$D,Waterfall!$C79,Purchase!$C:$C,Waterfall!FR$1)</f>
        <v>0</v>
      </c>
      <c r="FS79" s="4">
        <f>SUMIFS(Purchase!$F:$F,Purchase!$A:$A,Waterfall!$A79,Purchase!$D:$D,Waterfall!$C79,Purchase!$C:$C,Waterfall!FS$1)</f>
        <v>0</v>
      </c>
      <c r="FT79" s="4">
        <f>SUMIFS(Purchase!$F:$F,Purchase!$A:$A,Waterfall!$A79,Purchase!$D:$D,Waterfall!$C79,Purchase!$C:$C,Waterfall!FT$1)</f>
        <v>0</v>
      </c>
      <c r="FU79" s="4">
        <f>SUMIFS(Purchase!$F:$F,Purchase!$A:$A,Waterfall!$A79,Purchase!$D:$D,Waterfall!$C79,Purchase!$C:$C,Waterfall!FU$1)</f>
        <v>0</v>
      </c>
      <c r="FV79" s="4">
        <f>SUMIFS(Purchase!$F:$F,Purchase!$A:$A,Waterfall!$A79,Purchase!$D:$D,Waterfall!$C79,Purchase!$C:$C,Waterfall!FV$1)</f>
        <v>0</v>
      </c>
      <c r="FW79" s="4">
        <f>SUMIFS(Purchase!$F:$F,Purchase!$A:$A,Waterfall!$A79,Purchase!$D:$D,Waterfall!$C79,Purchase!$C:$C,Waterfall!FW$1)</f>
        <v>0</v>
      </c>
      <c r="FX79" s="4">
        <f>SUMIFS(Purchase!$F:$F,Purchase!$A:$A,Waterfall!$A79,Purchase!$D:$D,Waterfall!$C79,Purchase!$C:$C,Waterfall!FX$1)</f>
        <v>0</v>
      </c>
      <c r="FY79" s="4">
        <f>SUMIFS(Purchase!$F:$F,Purchase!$A:$A,Waterfall!$A79,Purchase!$D:$D,Waterfall!$C79,Purchase!$C:$C,Waterfall!FY$1)</f>
        <v>0</v>
      </c>
      <c r="FZ79" s="4">
        <f>SUMIFS(Purchase!$F:$F,Purchase!$A:$A,Waterfall!$A79,Purchase!$D:$D,Waterfall!$C79,Purchase!$C:$C,Waterfall!FZ$1)</f>
        <v>0</v>
      </c>
      <c r="GA79" s="4">
        <f>SUMIFS(Purchase!$F:$F,Purchase!$A:$A,Waterfall!$A79,Purchase!$D:$D,Waterfall!$C79,Purchase!$C:$C,Waterfall!GA$1)</f>
        <v>0</v>
      </c>
      <c r="GB79" s="4">
        <f>SUMIFS(Purchase!$F:$F,Purchase!$A:$A,Waterfall!$A79,Purchase!$D:$D,Waterfall!$C79,Purchase!$C:$C,Waterfall!GB$1)</f>
        <v>0</v>
      </c>
      <c r="GC79" s="4">
        <f>SUMIFS(Purchase!$F:$F,Purchase!$A:$A,Waterfall!$A79,Purchase!$D:$D,Waterfall!$C79,Purchase!$C:$C,Waterfall!GC$1)</f>
        <v>0</v>
      </c>
      <c r="GD79" s="4">
        <f>SUMIFS(Purchase!$F:$F,Purchase!$A:$A,Waterfall!$A79,Purchase!$D:$D,Waterfall!$C79,Purchase!$C:$C,Waterfall!GD$1)</f>
        <v>0</v>
      </c>
      <c r="GE79" s="4">
        <f>SUMIFS(Purchase!$F:$F,Purchase!$A:$A,Waterfall!$A79,Purchase!$D:$D,Waterfall!$C79,Purchase!$C:$C,Waterfall!GE$1)</f>
        <v>0</v>
      </c>
      <c r="GF79" s="4">
        <f>SUMIFS(Purchase!$F:$F,Purchase!$A:$A,Waterfall!$A79,Purchase!$D:$D,Waterfall!$C79,Purchase!$C:$C,Waterfall!GF$1)</f>
        <v>0</v>
      </c>
      <c r="GG79" s="4">
        <f>SUMIFS(Purchase!$F:$F,Purchase!$A:$A,Waterfall!$A79,Purchase!$D:$D,Waterfall!$C79,Purchase!$C:$C,Waterfall!GG$1)</f>
        <v>0</v>
      </c>
      <c r="GH79" s="4">
        <f>SUMIFS(Purchase!$F:$F,Purchase!$A:$A,Waterfall!$A79,Purchase!$D:$D,Waterfall!$C79,Purchase!$C:$C,Waterfall!GH$1)</f>
        <v>0</v>
      </c>
      <c r="GI79" s="4">
        <f>SUMIFS(Purchase!$F:$F,Purchase!$A:$A,Waterfall!$A79,Purchase!$D:$D,Waterfall!$C79,Purchase!$C:$C,Waterfall!GI$1)</f>
        <v>0</v>
      </c>
    </row>
    <row r="80" spans="1:191" x14ac:dyDescent="0.35">
      <c r="A80" s="8">
        <f t="shared" si="4"/>
        <v>1</v>
      </c>
      <c r="B80" s="2" t="str">
        <f>VLOOKUP($A80,Centers!$B$1:$C$120,2,)</f>
        <v>GATE</v>
      </c>
      <c r="C80" s="3">
        <v>44957</v>
      </c>
      <c r="D80" s="4">
        <f>IF($A80=1,SUM(SUMIFS(Indent!$E:$E,Indent!$C:$C,Waterfall!$C80,Indent!$A:$A,Centers!$A$2),SUMIFS(Indent!$E:$E,Indent!$C:$C,Waterfall!$C80,Indent!$A:$A,Centers!$A$3),SUMIFS(Indent!$E:$E,Indent!$C:$C,Waterfall!$C80,Indent!$A:$A,Centers!$A$4),SUMIFS(Indent!$E:$E,Indent!$C:$C,Waterfall!$C80,Indent!$A:$A,Centers!$A$5),SUMIFS(Indent!$E:$E,Indent!$C:$C,Waterfall!$C80,Indent!$A:$A,Centers!$A$6),SUMIFS(Indent!$E:$E,Indent!$C:$C,Waterfall!$C80,Indent!$A:$A,Centers!$A$7),SUMIFS(Indent!$E:$E,Indent!$C:$C,Waterfall!$C80,Indent!$A:$A,Centers!$A$8)),SUMIFS(Indent!$E:$E,Indent!$C:$C,Waterfall!$C80,Indent!$A:$A,$A80))</f>
        <v>0</v>
      </c>
      <c r="E80" s="4">
        <f>SUMIFS(Purchase!$F:$F,Purchase!$A:$A,Waterfall!$A80,Purchase!$D:$D,Waterfall!$C80,Purchase!$C:$C,Waterfall!E$1)</f>
        <v>0</v>
      </c>
      <c r="F80" s="4">
        <f>SUMIFS(Purchase!$F:$F,Purchase!$A:$A,Waterfall!$A80,Purchase!$D:$D,Waterfall!$C80,Purchase!$C:$C,Waterfall!F$1)</f>
        <v>0</v>
      </c>
      <c r="G80" s="4">
        <f>SUMIFS(Purchase!$F:$F,Purchase!$A:$A,Waterfall!$A80,Purchase!$D:$D,Waterfall!$C80,Purchase!$C:$C,Waterfall!G$1)</f>
        <v>0</v>
      </c>
      <c r="H80" s="4">
        <f>SUMIFS(Purchase!$F:$F,Purchase!$A:$A,Waterfall!$A80,Purchase!$D:$D,Waterfall!$C80,Purchase!$C:$C,Waterfall!H$1)</f>
        <v>0</v>
      </c>
      <c r="I80" s="4">
        <f>SUMIFS(Purchase!$F:$F,Purchase!$A:$A,Waterfall!$A80,Purchase!$D:$D,Waterfall!$C80,Purchase!$C:$C,Waterfall!I$1)</f>
        <v>0</v>
      </c>
      <c r="J80" s="4">
        <f>SUMIFS(Purchase!$F:$F,Purchase!$A:$A,Waterfall!$A80,Purchase!$D:$D,Waterfall!$C80,Purchase!$C:$C,Waterfall!J$1)</f>
        <v>0</v>
      </c>
      <c r="K80" s="4">
        <f>SUMIFS(Purchase!$F:$F,Purchase!$A:$A,Waterfall!$A80,Purchase!$D:$D,Waterfall!$C80,Purchase!$C:$C,Waterfall!K$1)</f>
        <v>0</v>
      </c>
      <c r="L80" s="4">
        <f>SUMIFS(Purchase!$F:$F,Purchase!$A:$A,Waterfall!$A80,Purchase!$D:$D,Waterfall!$C80,Purchase!$C:$C,Waterfall!L$1)</f>
        <v>0</v>
      </c>
      <c r="M80" s="4">
        <f>SUMIFS(Purchase!$F:$F,Purchase!$A:$A,Waterfall!$A80,Purchase!$D:$D,Waterfall!$C80,Purchase!$C:$C,Waterfall!M$1)</f>
        <v>0</v>
      </c>
      <c r="N80" s="4">
        <f>SUMIFS(Purchase!$F:$F,Purchase!$A:$A,Waterfall!$A80,Purchase!$D:$D,Waterfall!$C80,Purchase!$C:$C,Waterfall!N$1)</f>
        <v>0</v>
      </c>
      <c r="O80" s="4">
        <f>SUMIFS(Purchase!$F:$F,Purchase!$A:$A,Waterfall!$A80,Purchase!$D:$D,Waterfall!$C80,Purchase!$C:$C,Waterfall!O$1)</f>
        <v>0</v>
      </c>
      <c r="P80" s="4">
        <f>SUMIFS(Purchase!$F:$F,Purchase!$A:$A,Waterfall!$A80,Purchase!$D:$D,Waterfall!$C80,Purchase!$C:$C,Waterfall!P$1)</f>
        <v>0</v>
      </c>
      <c r="Q80" s="4">
        <f>SUMIFS(Purchase!$F:$F,Purchase!$A:$A,Waterfall!$A80,Purchase!$D:$D,Waterfall!$C80,Purchase!$C:$C,Waterfall!Q$1)</f>
        <v>0</v>
      </c>
      <c r="R80" s="4">
        <f>SUMIFS(Purchase!$F:$F,Purchase!$A:$A,Waterfall!$A80,Purchase!$D:$D,Waterfall!$C80,Purchase!$C:$C,Waterfall!R$1)</f>
        <v>0</v>
      </c>
      <c r="S80" s="4">
        <f>SUMIFS(Purchase!$F:$F,Purchase!$A:$A,Waterfall!$A80,Purchase!$D:$D,Waterfall!$C80,Purchase!$C:$C,Waterfall!S$1)</f>
        <v>0</v>
      </c>
      <c r="T80" s="4">
        <f>SUMIFS(Purchase!$F:$F,Purchase!$A:$A,Waterfall!$A80,Purchase!$D:$D,Waterfall!$C80,Purchase!$C:$C,Waterfall!T$1)</f>
        <v>0</v>
      </c>
      <c r="U80" s="4">
        <f>SUMIFS(Purchase!$F:$F,Purchase!$A:$A,Waterfall!$A80,Purchase!$D:$D,Waterfall!$C80,Purchase!$C:$C,Waterfall!U$1)</f>
        <v>0</v>
      </c>
      <c r="V80" s="4">
        <f>SUMIFS(Purchase!$F:$F,Purchase!$A:$A,Waterfall!$A80,Purchase!$D:$D,Waterfall!$C80,Purchase!$C:$C,Waterfall!V$1)</f>
        <v>0</v>
      </c>
      <c r="W80" s="4">
        <f>SUMIFS(Purchase!$F:$F,Purchase!$A:$A,Waterfall!$A80,Purchase!$D:$D,Waterfall!$C80,Purchase!$C:$C,Waterfall!W$1)</f>
        <v>0</v>
      </c>
      <c r="X80" s="4">
        <f>SUMIFS(Purchase!$F:$F,Purchase!$A:$A,Waterfall!$A80,Purchase!$D:$D,Waterfall!$C80,Purchase!$C:$C,Waterfall!X$1)</f>
        <v>0</v>
      </c>
      <c r="Y80" s="4">
        <f>SUMIFS(Purchase!$F:$F,Purchase!$A:$A,Waterfall!$A80,Purchase!$D:$D,Waterfall!$C80,Purchase!$C:$C,Waterfall!Y$1)</f>
        <v>0</v>
      </c>
      <c r="Z80" s="4">
        <f>SUMIFS(Purchase!$F:$F,Purchase!$A:$A,Waterfall!$A80,Purchase!$D:$D,Waterfall!$C80,Purchase!$C:$C,Waterfall!Z$1)</f>
        <v>0</v>
      </c>
      <c r="AA80" s="4">
        <f>SUMIFS(Purchase!$F:$F,Purchase!$A:$A,Waterfall!$A80,Purchase!$D:$D,Waterfall!$C80,Purchase!$C:$C,Waterfall!AA$1)</f>
        <v>0</v>
      </c>
      <c r="AB80" s="4">
        <f>SUMIFS(Purchase!$F:$F,Purchase!$A:$A,Waterfall!$A80,Purchase!$D:$D,Waterfall!$C80,Purchase!$C:$C,Waterfall!AB$1)</f>
        <v>0</v>
      </c>
      <c r="AC80" s="4">
        <f>SUMIFS(Purchase!$F:$F,Purchase!$A:$A,Waterfall!$A80,Purchase!$D:$D,Waterfall!$C80,Purchase!$C:$C,Waterfall!AC$1)</f>
        <v>0</v>
      </c>
      <c r="AD80" s="4">
        <f>SUMIFS(Purchase!$F:$F,Purchase!$A:$A,Waterfall!$A80,Purchase!$D:$D,Waterfall!$C80,Purchase!$C:$C,Waterfall!AD$1)</f>
        <v>0</v>
      </c>
      <c r="AE80" s="4">
        <f>SUMIFS(Purchase!$F:$F,Purchase!$A:$A,Waterfall!$A80,Purchase!$D:$D,Waterfall!$C80,Purchase!$C:$C,Waterfall!AE$1)</f>
        <v>0</v>
      </c>
      <c r="AF80" s="4">
        <f>SUMIFS(Purchase!$F:$F,Purchase!$A:$A,Waterfall!$A80,Purchase!$D:$D,Waterfall!$C80,Purchase!$C:$C,Waterfall!AF$1)</f>
        <v>0</v>
      </c>
      <c r="AG80" s="4">
        <f>SUMIFS(Purchase!$F:$F,Purchase!$A:$A,Waterfall!$A80,Purchase!$D:$D,Waterfall!$C80,Purchase!$C:$C,Waterfall!AG$1)</f>
        <v>0</v>
      </c>
      <c r="AH80" s="4">
        <f>SUMIFS(Purchase!$F:$F,Purchase!$A:$A,Waterfall!$A80,Purchase!$D:$D,Waterfall!$C80,Purchase!$C:$C,Waterfall!AH$1)</f>
        <v>0</v>
      </c>
      <c r="AI80" s="4">
        <f>SUMIFS(Purchase!$F:$F,Purchase!$A:$A,Waterfall!$A80,Purchase!$D:$D,Waterfall!$C80,Purchase!$C:$C,Waterfall!AI$1)</f>
        <v>0</v>
      </c>
      <c r="AJ80" s="4">
        <f>SUMIFS(Purchase!$F:$F,Purchase!$A:$A,Waterfall!$A80,Purchase!$D:$D,Waterfall!$C80,Purchase!$C:$C,Waterfall!AJ$1)</f>
        <v>0</v>
      </c>
      <c r="AK80" s="4">
        <f>SUMIFS(Purchase!$F:$F,Purchase!$A:$A,Waterfall!$A80,Purchase!$D:$D,Waterfall!$C80,Purchase!$C:$C,Waterfall!AK$1)</f>
        <v>0</v>
      </c>
      <c r="AL80" s="4">
        <f>SUMIFS(Purchase!$F:$F,Purchase!$A:$A,Waterfall!$A80,Purchase!$D:$D,Waterfall!$C80,Purchase!$C:$C,Waterfall!AL$1)</f>
        <v>0</v>
      </c>
      <c r="AM80" s="4">
        <f>SUMIFS(Purchase!$F:$F,Purchase!$A:$A,Waterfall!$A80,Purchase!$D:$D,Waterfall!$C80,Purchase!$C:$C,Waterfall!AM$1)</f>
        <v>0</v>
      </c>
      <c r="AN80" s="4">
        <f>SUMIFS(Purchase!$F:$F,Purchase!$A:$A,Waterfall!$A80,Purchase!$D:$D,Waterfall!$C80,Purchase!$C:$C,Waterfall!AN$1)</f>
        <v>0</v>
      </c>
      <c r="AO80" s="4">
        <f>SUMIFS(Purchase!$F:$F,Purchase!$A:$A,Waterfall!$A80,Purchase!$D:$D,Waterfall!$C80,Purchase!$C:$C,Waterfall!AO$1)</f>
        <v>0</v>
      </c>
      <c r="AP80" s="4">
        <f>SUMIFS(Purchase!$F:$F,Purchase!$A:$A,Waterfall!$A80,Purchase!$D:$D,Waterfall!$C80,Purchase!$C:$C,Waterfall!AP$1)</f>
        <v>0</v>
      </c>
      <c r="AQ80" s="4">
        <f>SUMIFS(Purchase!$F:$F,Purchase!$A:$A,Waterfall!$A80,Purchase!$D:$D,Waterfall!$C80,Purchase!$C:$C,Waterfall!AQ$1)</f>
        <v>0</v>
      </c>
      <c r="AR80" s="4">
        <f>SUMIFS(Purchase!$F:$F,Purchase!$A:$A,Waterfall!$A80,Purchase!$D:$D,Waterfall!$C80,Purchase!$C:$C,Waterfall!AR$1)</f>
        <v>0</v>
      </c>
      <c r="AS80" s="4">
        <f>SUMIFS(Purchase!$F:$F,Purchase!$A:$A,Waterfall!$A80,Purchase!$D:$D,Waterfall!$C80,Purchase!$C:$C,Waterfall!AS$1)</f>
        <v>0</v>
      </c>
      <c r="AT80" s="4">
        <f>SUMIFS(Purchase!$F:$F,Purchase!$A:$A,Waterfall!$A80,Purchase!$D:$D,Waterfall!$C80,Purchase!$C:$C,Waterfall!AT$1)</f>
        <v>0</v>
      </c>
      <c r="AU80" s="4">
        <f>SUMIFS(Purchase!$F:$F,Purchase!$A:$A,Waterfall!$A80,Purchase!$D:$D,Waterfall!$C80,Purchase!$C:$C,Waterfall!AU$1)</f>
        <v>0</v>
      </c>
      <c r="AV80" s="4">
        <f>SUMIFS(Purchase!$F:$F,Purchase!$A:$A,Waterfall!$A80,Purchase!$D:$D,Waterfall!$C80,Purchase!$C:$C,Waterfall!AV$1)</f>
        <v>0</v>
      </c>
      <c r="AW80" s="4">
        <f>SUMIFS(Purchase!$F:$F,Purchase!$A:$A,Waterfall!$A80,Purchase!$D:$D,Waterfall!$C80,Purchase!$C:$C,Waterfall!AW$1)</f>
        <v>0</v>
      </c>
      <c r="AX80" s="4">
        <f>SUMIFS(Purchase!$F:$F,Purchase!$A:$A,Waterfall!$A80,Purchase!$D:$D,Waterfall!$C80,Purchase!$C:$C,Waterfall!AX$1)</f>
        <v>0</v>
      </c>
      <c r="AY80" s="4">
        <f>SUMIFS(Purchase!$F:$F,Purchase!$A:$A,Waterfall!$A80,Purchase!$D:$D,Waterfall!$C80,Purchase!$C:$C,Waterfall!AY$1)</f>
        <v>0</v>
      </c>
      <c r="AZ80" s="4">
        <f>SUMIFS(Purchase!$F:$F,Purchase!$A:$A,Waterfall!$A80,Purchase!$D:$D,Waterfall!$C80,Purchase!$C:$C,Waterfall!AZ$1)</f>
        <v>0</v>
      </c>
      <c r="BA80" s="4">
        <f>SUMIFS(Purchase!$F:$F,Purchase!$A:$A,Waterfall!$A80,Purchase!$D:$D,Waterfall!$C80,Purchase!$C:$C,Waterfall!BA$1)</f>
        <v>0</v>
      </c>
      <c r="BB80" s="4">
        <f>SUMIFS(Purchase!$F:$F,Purchase!$A:$A,Waterfall!$A80,Purchase!$D:$D,Waterfall!$C80,Purchase!$C:$C,Waterfall!BB$1)</f>
        <v>0</v>
      </c>
      <c r="BC80" s="4">
        <f>SUMIFS(Purchase!$F:$F,Purchase!$A:$A,Waterfall!$A80,Purchase!$D:$D,Waterfall!$C80,Purchase!$C:$C,Waterfall!BC$1)</f>
        <v>0</v>
      </c>
      <c r="BD80" s="4">
        <f>SUMIFS(Purchase!$F:$F,Purchase!$A:$A,Waterfall!$A80,Purchase!$D:$D,Waterfall!$C80,Purchase!$C:$C,Waterfall!BD$1)</f>
        <v>0</v>
      </c>
      <c r="BE80" s="4">
        <f>SUMIFS(Purchase!$F:$F,Purchase!$A:$A,Waterfall!$A80,Purchase!$D:$D,Waterfall!$C80,Purchase!$C:$C,Waterfall!BE$1)</f>
        <v>0</v>
      </c>
      <c r="BF80" s="4">
        <f>SUMIFS(Purchase!$F:$F,Purchase!$A:$A,Waterfall!$A80,Purchase!$D:$D,Waterfall!$C80,Purchase!$C:$C,Waterfall!BF$1)</f>
        <v>0</v>
      </c>
      <c r="BG80" s="4">
        <f>SUMIFS(Purchase!$F:$F,Purchase!$A:$A,Waterfall!$A80,Purchase!$D:$D,Waterfall!$C80,Purchase!$C:$C,Waterfall!BG$1)</f>
        <v>0</v>
      </c>
      <c r="BH80" s="4">
        <f>SUMIFS(Purchase!$F:$F,Purchase!$A:$A,Waterfall!$A80,Purchase!$D:$D,Waterfall!$C80,Purchase!$C:$C,Waterfall!BH$1)</f>
        <v>0</v>
      </c>
      <c r="BI80" s="4">
        <f>SUMIFS(Purchase!$F:$F,Purchase!$A:$A,Waterfall!$A80,Purchase!$D:$D,Waterfall!$C80,Purchase!$C:$C,Waterfall!BI$1)</f>
        <v>0</v>
      </c>
      <c r="BJ80" s="4">
        <f>SUMIFS(Purchase!$F:$F,Purchase!$A:$A,Waterfall!$A80,Purchase!$D:$D,Waterfall!$C80,Purchase!$C:$C,Waterfall!BJ$1)</f>
        <v>0</v>
      </c>
      <c r="BK80" s="4">
        <f>SUMIFS(Purchase!$F:$F,Purchase!$A:$A,Waterfall!$A80,Purchase!$D:$D,Waterfall!$C80,Purchase!$C:$C,Waterfall!BK$1)</f>
        <v>0</v>
      </c>
      <c r="BL80" s="4">
        <f>SUMIFS(Purchase!$F:$F,Purchase!$A:$A,Waterfall!$A80,Purchase!$D:$D,Waterfall!$C80,Purchase!$C:$C,Waterfall!BL$1)</f>
        <v>0</v>
      </c>
      <c r="BM80" s="4">
        <f>SUMIFS(Purchase!$F:$F,Purchase!$A:$A,Waterfall!$A80,Purchase!$D:$D,Waterfall!$C80,Purchase!$C:$C,Waterfall!BM$1)</f>
        <v>0</v>
      </c>
      <c r="BN80" s="4">
        <f>SUMIFS(Purchase!$F:$F,Purchase!$A:$A,Waterfall!$A80,Purchase!$D:$D,Waterfall!$C80,Purchase!$C:$C,Waterfall!BN$1)</f>
        <v>0</v>
      </c>
      <c r="BO80" s="4">
        <f>SUMIFS(Purchase!$F:$F,Purchase!$A:$A,Waterfall!$A80,Purchase!$D:$D,Waterfall!$C80,Purchase!$C:$C,Waterfall!BO$1)</f>
        <v>0</v>
      </c>
      <c r="BP80" s="4">
        <f>SUMIFS(Purchase!$F:$F,Purchase!$A:$A,Waterfall!$A80,Purchase!$D:$D,Waterfall!$C80,Purchase!$C:$C,Waterfall!BP$1)</f>
        <v>0</v>
      </c>
      <c r="BQ80" s="4">
        <f>SUMIFS(Purchase!$F:$F,Purchase!$A:$A,Waterfall!$A80,Purchase!$D:$D,Waterfall!$C80,Purchase!$C:$C,Waterfall!BQ$1)</f>
        <v>0</v>
      </c>
      <c r="BR80" s="4">
        <f>SUMIFS(Purchase!$F:$F,Purchase!$A:$A,Waterfall!$A80,Purchase!$D:$D,Waterfall!$C80,Purchase!$C:$C,Waterfall!BR$1)</f>
        <v>0</v>
      </c>
      <c r="BS80" s="4">
        <f>SUMIFS(Purchase!$F:$F,Purchase!$A:$A,Waterfall!$A80,Purchase!$D:$D,Waterfall!$C80,Purchase!$C:$C,Waterfall!BS$1)</f>
        <v>0</v>
      </c>
      <c r="BT80" s="4">
        <f>SUMIFS(Purchase!$F:$F,Purchase!$A:$A,Waterfall!$A80,Purchase!$D:$D,Waterfall!$C80,Purchase!$C:$C,Waterfall!BT$1)</f>
        <v>0</v>
      </c>
      <c r="BU80" s="4">
        <f>SUMIFS(Purchase!$F:$F,Purchase!$A:$A,Waterfall!$A80,Purchase!$D:$D,Waterfall!$C80,Purchase!$C:$C,Waterfall!BU$1)</f>
        <v>0</v>
      </c>
      <c r="BV80" s="4">
        <f>SUMIFS(Purchase!$F:$F,Purchase!$A:$A,Waterfall!$A80,Purchase!$D:$D,Waterfall!$C80,Purchase!$C:$C,Waterfall!BV$1)</f>
        <v>0</v>
      </c>
      <c r="BW80" s="4">
        <f>SUMIFS(Purchase!$F:$F,Purchase!$A:$A,Waterfall!$A80,Purchase!$D:$D,Waterfall!$C80,Purchase!$C:$C,Waterfall!BW$1)</f>
        <v>0</v>
      </c>
      <c r="BX80" s="4">
        <f>SUMIFS(Purchase!$F:$F,Purchase!$A:$A,Waterfall!$A80,Purchase!$D:$D,Waterfall!$C80,Purchase!$C:$C,Waterfall!BX$1)</f>
        <v>0</v>
      </c>
      <c r="BY80" s="4">
        <f>SUMIFS(Purchase!$F:$F,Purchase!$A:$A,Waterfall!$A80,Purchase!$D:$D,Waterfall!$C80,Purchase!$C:$C,Waterfall!BY$1)</f>
        <v>0</v>
      </c>
      <c r="BZ80" s="4">
        <f>SUMIFS(Purchase!$F:$F,Purchase!$A:$A,Waterfall!$A80,Purchase!$D:$D,Waterfall!$C80,Purchase!$C:$C,Waterfall!BZ$1)</f>
        <v>0</v>
      </c>
      <c r="CA80" s="4">
        <f>SUMIFS(Purchase!$F:$F,Purchase!$A:$A,Waterfall!$A80,Purchase!$D:$D,Waterfall!$C80,Purchase!$C:$C,Waterfall!CA$1)</f>
        <v>0</v>
      </c>
      <c r="CB80" s="4">
        <f>SUMIFS(Purchase!$F:$F,Purchase!$A:$A,Waterfall!$A80,Purchase!$D:$D,Waterfall!$C80,Purchase!$C:$C,Waterfall!CB$1)</f>
        <v>0</v>
      </c>
      <c r="CC80" s="4">
        <f>SUMIFS(Purchase!$F:$F,Purchase!$A:$A,Waterfall!$A80,Purchase!$D:$D,Waterfall!$C80,Purchase!$C:$C,Waterfall!CC$1)</f>
        <v>0</v>
      </c>
      <c r="CD80" s="4">
        <f>SUMIFS(Purchase!$F:$F,Purchase!$A:$A,Waterfall!$A80,Purchase!$D:$D,Waterfall!$C80,Purchase!$C:$C,Waterfall!CD$1)</f>
        <v>0</v>
      </c>
      <c r="CE80" s="4">
        <f>SUMIFS(Purchase!$F:$F,Purchase!$A:$A,Waterfall!$A80,Purchase!$D:$D,Waterfall!$C80,Purchase!$C:$C,Waterfall!CE$1)</f>
        <v>0</v>
      </c>
      <c r="CF80" s="4">
        <f>SUMIFS(Purchase!$F:$F,Purchase!$A:$A,Waterfall!$A80,Purchase!$D:$D,Waterfall!$C80,Purchase!$C:$C,Waterfall!CF$1)</f>
        <v>0</v>
      </c>
      <c r="CG80" s="4">
        <f>SUMIFS(Purchase!$F:$F,Purchase!$A:$A,Waterfall!$A80,Purchase!$D:$D,Waterfall!$C80,Purchase!$C:$C,Waterfall!CG$1)</f>
        <v>0</v>
      </c>
      <c r="CH80" s="4">
        <f>SUMIFS(Purchase!$F:$F,Purchase!$A:$A,Waterfall!$A80,Purchase!$D:$D,Waterfall!$C80,Purchase!$C:$C,Waterfall!CH$1)</f>
        <v>0</v>
      </c>
      <c r="CI80" s="4">
        <f>SUMIFS(Purchase!$F:$F,Purchase!$A:$A,Waterfall!$A80,Purchase!$D:$D,Waterfall!$C80,Purchase!$C:$C,Waterfall!CI$1)</f>
        <v>0</v>
      </c>
      <c r="CJ80" s="4">
        <f>SUMIFS(Purchase!$F:$F,Purchase!$A:$A,Waterfall!$A80,Purchase!$D:$D,Waterfall!$C80,Purchase!$C:$C,Waterfall!CJ$1)</f>
        <v>0</v>
      </c>
      <c r="CK80" s="4">
        <f>SUMIFS(Purchase!$F:$F,Purchase!$A:$A,Waterfall!$A80,Purchase!$D:$D,Waterfall!$C80,Purchase!$C:$C,Waterfall!CK$1)</f>
        <v>0</v>
      </c>
      <c r="CL80" s="4">
        <f>SUMIFS(Purchase!$F:$F,Purchase!$A:$A,Waterfall!$A80,Purchase!$D:$D,Waterfall!$C80,Purchase!$C:$C,Waterfall!CL$1)</f>
        <v>0</v>
      </c>
      <c r="CM80" s="4">
        <f>SUMIFS(Purchase!$F:$F,Purchase!$A:$A,Waterfall!$A80,Purchase!$D:$D,Waterfall!$C80,Purchase!$C:$C,Waterfall!CM$1)</f>
        <v>0</v>
      </c>
      <c r="CN80" s="4">
        <f>SUMIFS(Purchase!$F:$F,Purchase!$A:$A,Waterfall!$A80,Purchase!$D:$D,Waterfall!$C80,Purchase!$C:$C,Waterfall!CN$1)</f>
        <v>0</v>
      </c>
      <c r="CO80" s="4">
        <f>SUMIFS(Purchase!$F:$F,Purchase!$A:$A,Waterfall!$A80,Purchase!$D:$D,Waterfall!$C80,Purchase!$C:$C,Waterfall!CO$1)</f>
        <v>0</v>
      </c>
      <c r="CP80" s="4">
        <f>SUMIFS(Purchase!$F:$F,Purchase!$A:$A,Waterfall!$A80,Purchase!$D:$D,Waterfall!$C80,Purchase!$C:$C,Waterfall!CP$1)</f>
        <v>0</v>
      </c>
      <c r="CQ80" s="4">
        <f>SUMIFS(Purchase!$F:$F,Purchase!$A:$A,Waterfall!$A80,Purchase!$D:$D,Waterfall!$C80,Purchase!$C:$C,Waterfall!CQ$1)</f>
        <v>0</v>
      </c>
      <c r="CR80" s="4">
        <f>SUMIFS(Purchase!$F:$F,Purchase!$A:$A,Waterfall!$A80,Purchase!$D:$D,Waterfall!$C80,Purchase!$C:$C,Waterfall!CR$1)</f>
        <v>0</v>
      </c>
      <c r="CS80" s="4">
        <f>SUMIFS(Purchase!$F:$F,Purchase!$A:$A,Waterfall!$A80,Purchase!$D:$D,Waterfall!$C80,Purchase!$C:$C,Waterfall!CS$1)</f>
        <v>0</v>
      </c>
      <c r="CT80" s="4">
        <f>SUMIFS(Purchase!$F:$F,Purchase!$A:$A,Waterfall!$A80,Purchase!$D:$D,Waterfall!$C80,Purchase!$C:$C,Waterfall!CT$1)</f>
        <v>0</v>
      </c>
      <c r="CU80" s="4">
        <f>SUMIFS(Purchase!$F:$F,Purchase!$A:$A,Waterfall!$A80,Purchase!$D:$D,Waterfall!$C80,Purchase!$C:$C,Waterfall!CU$1)</f>
        <v>0</v>
      </c>
      <c r="CV80" s="4">
        <f>SUMIFS(Purchase!$F:$F,Purchase!$A:$A,Waterfall!$A80,Purchase!$D:$D,Waterfall!$C80,Purchase!$C:$C,Waterfall!CV$1)</f>
        <v>0</v>
      </c>
      <c r="CW80" s="4">
        <f>SUMIFS(Purchase!$F:$F,Purchase!$A:$A,Waterfall!$A80,Purchase!$D:$D,Waterfall!$C80,Purchase!$C:$C,Waterfall!CW$1)</f>
        <v>0</v>
      </c>
      <c r="CX80" s="4">
        <f>SUMIFS(Purchase!$F:$F,Purchase!$A:$A,Waterfall!$A80,Purchase!$D:$D,Waterfall!$C80,Purchase!$C:$C,Waterfall!CX$1)</f>
        <v>0</v>
      </c>
      <c r="CY80" s="4">
        <f>SUMIFS(Purchase!$F:$F,Purchase!$A:$A,Waterfall!$A80,Purchase!$D:$D,Waterfall!$C80,Purchase!$C:$C,Waterfall!CY$1)</f>
        <v>0</v>
      </c>
      <c r="CZ80" s="4">
        <f>SUMIFS(Purchase!$F:$F,Purchase!$A:$A,Waterfall!$A80,Purchase!$D:$D,Waterfall!$C80,Purchase!$C:$C,Waterfall!CZ$1)</f>
        <v>0</v>
      </c>
      <c r="DA80" s="4">
        <f>SUMIFS(Purchase!$F:$F,Purchase!$A:$A,Waterfall!$A80,Purchase!$D:$D,Waterfall!$C80,Purchase!$C:$C,Waterfall!DA$1)</f>
        <v>0</v>
      </c>
      <c r="DB80" s="4">
        <f>SUMIFS(Purchase!$F:$F,Purchase!$A:$A,Waterfall!$A80,Purchase!$D:$D,Waterfall!$C80,Purchase!$C:$C,Waterfall!DB$1)</f>
        <v>0</v>
      </c>
      <c r="DC80" s="4">
        <f>SUMIFS(Purchase!$F:$F,Purchase!$A:$A,Waterfall!$A80,Purchase!$D:$D,Waterfall!$C80,Purchase!$C:$C,Waterfall!DC$1)</f>
        <v>0</v>
      </c>
      <c r="DD80" s="4">
        <f>SUMIFS(Purchase!$F:$F,Purchase!$A:$A,Waterfall!$A80,Purchase!$D:$D,Waterfall!$C80,Purchase!$C:$C,Waterfall!DD$1)</f>
        <v>0</v>
      </c>
      <c r="DE80" s="4">
        <f>SUMIFS(Purchase!$F:$F,Purchase!$A:$A,Waterfall!$A80,Purchase!$D:$D,Waterfall!$C80,Purchase!$C:$C,Waterfall!DE$1)</f>
        <v>0</v>
      </c>
      <c r="DF80" s="4">
        <f>SUMIFS(Purchase!$F:$F,Purchase!$A:$A,Waterfall!$A80,Purchase!$D:$D,Waterfall!$C80,Purchase!$C:$C,Waterfall!DF$1)</f>
        <v>0</v>
      </c>
      <c r="DG80" s="4">
        <f>SUMIFS(Purchase!$F:$F,Purchase!$A:$A,Waterfall!$A80,Purchase!$D:$D,Waterfall!$C80,Purchase!$C:$C,Waterfall!DG$1)</f>
        <v>0</v>
      </c>
      <c r="DH80" s="4">
        <f>SUMIFS(Purchase!$F:$F,Purchase!$A:$A,Waterfall!$A80,Purchase!$D:$D,Waterfall!$C80,Purchase!$C:$C,Waterfall!DH$1)</f>
        <v>0</v>
      </c>
      <c r="DI80" s="4">
        <f>SUMIFS(Purchase!$F:$F,Purchase!$A:$A,Waterfall!$A80,Purchase!$D:$D,Waterfall!$C80,Purchase!$C:$C,Waterfall!DI$1)</f>
        <v>0</v>
      </c>
      <c r="DJ80" s="4">
        <f>SUMIFS(Purchase!$F:$F,Purchase!$A:$A,Waterfall!$A80,Purchase!$D:$D,Waterfall!$C80,Purchase!$C:$C,Waterfall!DJ$1)</f>
        <v>0</v>
      </c>
      <c r="DK80" s="4">
        <f>SUMIFS(Purchase!$F:$F,Purchase!$A:$A,Waterfall!$A80,Purchase!$D:$D,Waterfall!$C80,Purchase!$C:$C,Waterfall!DK$1)</f>
        <v>0</v>
      </c>
      <c r="DL80" s="4">
        <f>SUMIFS(Purchase!$F:$F,Purchase!$A:$A,Waterfall!$A80,Purchase!$D:$D,Waterfall!$C80,Purchase!$C:$C,Waterfall!DL$1)</f>
        <v>0</v>
      </c>
      <c r="DM80" s="4">
        <f>SUMIFS(Purchase!$F:$F,Purchase!$A:$A,Waterfall!$A80,Purchase!$D:$D,Waterfall!$C80,Purchase!$C:$C,Waterfall!DM$1)</f>
        <v>0</v>
      </c>
      <c r="DN80" s="4">
        <f>SUMIFS(Purchase!$F:$F,Purchase!$A:$A,Waterfall!$A80,Purchase!$D:$D,Waterfall!$C80,Purchase!$C:$C,Waterfall!DN$1)</f>
        <v>0</v>
      </c>
      <c r="DO80" s="4">
        <f>SUMIFS(Purchase!$F:$F,Purchase!$A:$A,Waterfall!$A80,Purchase!$D:$D,Waterfall!$C80,Purchase!$C:$C,Waterfall!DO$1)</f>
        <v>0</v>
      </c>
      <c r="DP80" s="4">
        <f>SUMIFS(Purchase!$F:$F,Purchase!$A:$A,Waterfall!$A80,Purchase!$D:$D,Waterfall!$C80,Purchase!$C:$C,Waterfall!DP$1)</f>
        <v>0</v>
      </c>
      <c r="DQ80" s="4">
        <f>SUMIFS(Purchase!$F:$F,Purchase!$A:$A,Waterfall!$A80,Purchase!$D:$D,Waterfall!$C80,Purchase!$C:$C,Waterfall!DQ$1)</f>
        <v>0</v>
      </c>
      <c r="DR80" s="4">
        <f>SUMIFS(Purchase!$F:$F,Purchase!$A:$A,Waterfall!$A80,Purchase!$D:$D,Waterfall!$C80,Purchase!$C:$C,Waterfall!DR$1)</f>
        <v>0</v>
      </c>
      <c r="DS80" s="4">
        <f>SUMIFS(Purchase!$F:$F,Purchase!$A:$A,Waterfall!$A80,Purchase!$D:$D,Waterfall!$C80,Purchase!$C:$C,Waterfall!DS$1)</f>
        <v>0</v>
      </c>
      <c r="DT80" s="4">
        <f>SUMIFS(Purchase!$F:$F,Purchase!$A:$A,Waterfall!$A80,Purchase!$D:$D,Waterfall!$C80,Purchase!$C:$C,Waterfall!DT$1)</f>
        <v>0</v>
      </c>
      <c r="DU80" s="4">
        <f>SUMIFS(Purchase!$F:$F,Purchase!$A:$A,Waterfall!$A80,Purchase!$D:$D,Waterfall!$C80,Purchase!$C:$C,Waterfall!DU$1)</f>
        <v>0</v>
      </c>
      <c r="DV80" s="4">
        <f>SUMIFS(Purchase!$F:$F,Purchase!$A:$A,Waterfall!$A80,Purchase!$D:$D,Waterfall!$C80,Purchase!$C:$C,Waterfall!DV$1)</f>
        <v>0</v>
      </c>
      <c r="DW80" s="4">
        <f>SUMIFS(Purchase!$F:$F,Purchase!$A:$A,Waterfall!$A80,Purchase!$D:$D,Waterfall!$C80,Purchase!$C:$C,Waterfall!DW$1)</f>
        <v>0</v>
      </c>
      <c r="DX80" s="4">
        <f>SUMIFS(Purchase!$F:$F,Purchase!$A:$A,Waterfall!$A80,Purchase!$D:$D,Waterfall!$C80,Purchase!$C:$C,Waterfall!DX$1)</f>
        <v>0</v>
      </c>
      <c r="DY80" s="4">
        <f>SUMIFS(Purchase!$F:$F,Purchase!$A:$A,Waterfall!$A80,Purchase!$D:$D,Waterfall!$C80,Purchase!$C:$C,Waterfall!DY$1)</f>
        <v>0</v>
      </c>
      <c r="DZ80" s="4">
        <f>SUMIFS(Purchase!$F:$F,Purchase!$A:$A,Waterfall!$A80,Purchase!$D:$D,Waterfall!$C80,Purchase!$C:$C,Waterfall!DZ$1)</f>
        <v>0</v>
      </c>
      <c r="EA80" s="4">
        <f>SUMIFS(Purchase!$F:$F,Purchase!$A:$A,Waterfall!$A80,Purchase!$D:$D,Waterfall!$C80,Purchase!$C:$C,Waterfall!EA$1)</f>
        <v>0</v>
      </c>
      <c r="EB80" s="4">
        <f>SUMIFS(Purchase!$F:$F,Purchase!$A:$A,Waterfall!$A80,Purchase!$D:$D,Waterfall!$C80,Purchase!$C:$C,Waterfall!EB$1)</f>
        <v>0</v>
      </c>
      <c r="EC80" s="4">
        <f>SUMIFS(Purchase!$F:$F,Purchase!$A:$A,Waterfall!$A80,Purchase!$D:$D,Waterfall!$C80,Purchase!$C:$C,Waterfall!EC$1)</f>
        <v>0</v>
      </c>
      <c r="ED80" s="4">
        <f>SUMIFS(Purchase!$F:$F,Purchase!$A:$A,Waterfall!$A80,Purchase!$D:$D,Waterfall!$C80,Purchase!$C:$C,Waterfall!ED$1)</f>
        <v>0</v>
      </c>
      <c r="EE80" s="4">
        <f>SUMIFS(Purchase!$F:$F,Purchase!$A:$A,Waterfall!$A80,Purchase!$D:$D,Waterfall!$C80,Purchase!$C:$C,Waterfall!EE$1)</f>
        <v>0</v>
      </c>
      <c r="EF80" s="4">
        <f>SUMIFS(Purchase!$F:$F,Purchase!$A:$A,Waterfall!$A80,Purchase!$D:$D,Waterfall!$C80,Purchase!$C:$C,Waterfall!EF$1)</f>
        <v>0</v>
      </c>
      <c r="EG80" s="4">
        <f>SUMIFS(Purchase!$F:$F,Purchase!$A:$A,Waterfall!$A80,Purchase!$D:$D,Waterfall!$C80,Purchase!$C:$C,Waterfall!EG$1)</f>
        <v>0</v>
      </c>
      <c r="EH80" s="4">
        <f>SUMIFS(Purchase!$F:$F,Purchase!$A:$A,Waterfall!$A80,Purchase!$D:$D,Waterfall!$C80,Purchase!$C:$C,Waterfall!EH$1)</f>
        <v>0</v>
      </c>
      <c r="EI80" s="4">
        <f>SUMIFS(Purchase!$F:$F,Purchase!$A:$A,Waterfall!$A80,Purchase!$D:$D,Waterfall!$C80,Purchase!$C:$C,Waterfall!EI$1)</f>
        <v>0</v>
      </c>
      <c r="EJ80" s="4">
        <f>SUMIFS(Purchase!$F:$F,Purchase!$A:$A,Waterfall!$A80,Purchase!$D:$D,Waterfall!$C80,Purchase!$C:$C,Waterfall!EJ$1)</f>
        <v>0</v>
      </c>
      <c r="EK80" s="4">
        <f>SUMIFS(Purchase!$F:$F,Purchase!$A:$A,Waterfall!$A80,Purchase!$D:$D,Waterfall!$C80,Purchase!$C:$C,Waterfall!EK$1)</f>
        <v>0</v>
      </c>
      <c r="EL80" s="4">
        <f>SUMIFS(Purchase!$F:$F,Purchase!$A:$A,Waterfall!$A80,Purchase!$D:$D,Waterfall!$C80,Purchase!$C:$C,Waterfall!EL$1)</f>
        <v>0</v>
      </c>
      <c r="EM80" s="4">
        <f>SUMIFS(Purchase!$F:$F,Purchase!$A:$A,Waterfall!$A80,Purchase!$D:$D,Waterfall!$C80,Purchase!$C:$C,Waterfall!EM$1)</f>
        <v>0</v>
      </c>
      <c r="EN80" s="4">
        <f>SUMIFS(Purchase!$F:$F,Purchase!$A:$A,Waterfall!$A80,Purchase!$D:$D,Waterfall!$C80,Purchase!$C:$C,Waterfall!EN$1)</f>
        <v>0</v>
      </c>
      <c r="EO80" s="4">
        <f>SUMIFS(Purchase!$F:$F,Purchase!$A:$A,Waterfall!$A80,Purchase!$D:$D,Waterfall!$C80,Purchase!$C:$C,Waterfall!EO$1)</f>
        <v>0</v>
      </c>
      <c r="EP80" s="4">
        <f>SUMIFS(Purchase!$F:$F,Purchase!$A:$A,Waterfall!$A80,Purchase!$D:$D,Waterfall!$C80,Purchase!$C:$C,Waterfall!EP$1)</f>
        <v>0</v>
      </c>
      <c r="EQ80" s="4">
        <f>SUMIFS(Purchase!$F:$F,Purchase!$A:$A,Waterfall!$A80,Purchase!$D:$D,Waterfall!$C80,Purchase!$C:$C,Waterfall!EQ$1)</f>
        <v>0</v>
      </c>
      <c r="ER80" s="4">
        <f>SUMIFS(Purchase!$F:$F,Purchase!$A:$A,Waterfall!$A80,Purchase!$D:$D,Waterfall!$C80,Purchase!$C:$C,Waterfall!ER$1)</f>
        <v>0</v>
      </c>
      <c r="ES80" s="4">
        <f>SUMIFS(Purchase!$F:$F,Purchase!$A:$A,Waterfall!$A80,Purchase!$D:$D,Waterfall!$C80,Purchase!$C:$C,Waterfall!ES$1)</f>
        <v>0</v>
      </c>
      <c r="ET80" s="4">
        <f>SUMIFS(Purchase!$F:$F,Purchase!$A:$A,Waterfall!$A80,Purchase!$D:$D,Waterfall!$C80,Purchase!$C:$C,Waterfall!ET$1)</f>
        <v>0</v>
      </c>
      <c r="EU80" s="4">
        <f>SUMIFS(Purchase!$F:$F,Purchase!$A:$A,Waterfall!$A80,Purchase!$D:$D,Waterfall!$C80,Purchase!$C:$C,Waterfall!EU$1)</f>
        <v>0</v>
      </c>
      <c r="EV80" s="4">
        <f>SUMIFS(Purchase!$F:$F,Purchase!$A:$A,Waterfall!$A80,Purchase!$D:$D,Waterfall!$C80,Purchase!$C:$C,Waterfall!EV$1)</f>
        <v>0</v>
      </c>
      <c r="EW80" s="4">
        <f>SUMIFS(Purchase!$F:$F,Purchase!$A:$A,Waterfall!$A80,Purchase!$D:$D,Waterfall!$C80,Purchase!$C:$C,Waterfall!EW$1)</f>
        <v>0</v>
      </c>
      <c r="EX80" s="4">
        <f>SUMIFS(Purchase!$F:$F,Purchase!$A:$A,Waterfall!$A80,Purchase!$D:$D,Waterfall!$C80,Purchase!$C:$C,Waterfall!EX$1)</f>
        <v>0</v>
      </c>
      <c r="EY80" s="4">
        <f>SUMIFS(Purchase!$F:$F,Purchase!$A:$A,Waterfall!$A80,Purchase!$D:$D,Waterfall!$C80,Purchase!$C:$C,Waterfall!EY$1)</f>
        <v>0</v>
      </c>
      <c r="EZ80" s="4">
        <f>SUMIFS(Purchase!$F:$F,Purchase!$A:$A,Waterfall!$A80,Purchase!$D:$D,Waterfall!$C80,Purchase!$C:$C,Waterfall!EZ$1)</f>
        <v>0</v>
      </c>
      <c r="FA80" s="4">
        <f>SUMIFS(Purchase!$F:$F,Purchase!$A:$A,Waterfall!$A80,Purchase!$D:$D,Waterfall!$C80,Purchase!$C:$C,Waterfall!FA$1)</f>
        <v>0</v>
      </c>
      <c r="FB80" s="4">
        <f>SUMIFS(Purchase!$F:$F,Purchase!$A:$A,Waterfall!$A80,Purchase!$D:$D,Waterfall!$C80,Purchase!$C:$C,Waterfall!FB$1)</f>
        <v>0</v>
      </c>
      <c r="FC80" s="4">
        <f>SUMIFS(Purchase!$F:$F,Purchase!$A:$A,Waterfall!$A80,Purchase!$D:$D,Waterfall!$C80,Purchase!$C:$C,Waterfall!FC$1)</f>
        <v>0</v>
      </c>
      <c r="FD80" s="4">
        <f>SUMIFS(Purchase!$F:$F,Purchase!$A:$A,Waterfall!$A80,Purchase!$D:$D,Waterfall!$C80,Purchase!$C:$C,Waterfall!FD$1)</f>
        <v>0</v>
      </c>
      <c r="FE80" s="4">
        <f>SUMIFS(Purchase!$F:$F,Purchase!$A:$A,Waterfall!$A80,Purchase!$D:$D,Waterfall!$C80,Purchase!$C:$C,Waterfall!FE$1)</f>
        <v>0</v>
      </c>
      <c r="FF80" s="4">
        <f>SUMIFS(Purchase!$F:$F,Purchase!$A:$A,Waterfall!$A80,Purchase!$D:$D,Waterfall!$C80,Purchase!$C:$C,Waterfall!FF$1)</f>
        <v>0</v>
      </c>
      <c r="FG80" s="4">
        <f>SUMIFS(Purchase!$F:$F,Purchase!$A:$A,Waterfall!$A80,Purchase!$D:$D,Waterfall!$C80,Purchase!$C:$C,Waterfall!FG$1)</f>
        <v>0</v>
      </c>
      <c r="FH80" s="4">
        <f>SUMIFS(Purchase!$F:$F,Purchase!$A:$A,Waterfall!$A80,Purchase!$D:$D,Waterfall!$C80,Purchase!$C:$C,Waterfall!FH$1)</f>
        <v>0</v>
      </c>
      <c r="FI80" s="4">
        <f>SUMIFS(Purchase!$F:$F,Purchase!$A:$A,Waterfall!$A80,Purchase!$D:$D,Waterfall!$C80,Purchase!$C:$C,Waterfall!FI$1)</f>
        <v>0</v>
      </c>
      <c r="FJ80" s="4">
        <f>SUMIFS(Purchase!$F:$F,Purchase!$A:$A,Waterfall!$A80,Purchase!$D:$D,Waterfall!$C80,Purchase!$C:$C,Waterfall!FJ$1)</f>
        <v>0</v>
      </c>
      <c r="FK80" s="4">
        <f>SUMIFS(Purchase!$F:$F,Purchase!$A:$A,Waterfall!$A80,Purchase!$D:$D,Waterfall!$C80,Purchase!$C:$C,Waterfall!FK$1)</f>
        <v>0</v>
      </c>
      <c r="FL80" s="4">
        <f>SUMIFS(Purchase!$F:$F,Purchase!$A:$A,Waterfall!$A80,Purchase!$D:$D,Waterfall!$C80,Purchase!$C:$C,Waterfall!FL$1)</f>
        <v>0</v>
      </c>
      <c r="FM80" s="4">
        <f>SUMIFS(Purchase!$F:$F,Purchase!$A:$A,Waterfall!$A80,Purchase!$D:$D,Waterfall!$C80,Purchase!$C:$C,Waterfall!FM$1)</f>
        <v>0</v>
      </c>
      <c r="FN80" s="4">
        <f>SUMIFS(Purchase!$F:$F,Purchase!$A:$A,Waterfall!$A80,Purchase!$D:$D,Waterfall!$C80,Purchase!$C:$C,Waterfall!FN$1)</f>
        <v>0</v>
      </c>
      <c r="FO80" s="4">
        <f>SUMIFS(Purchase!$F:$F,Purchase!$A:$A,Waterfall!$A80,Purchase!$D:$D,Waterfall!$C80,Purchase!$C:$C,Waterfall!FO$1)</f>
        <v>0</v>
      </c>
      <c r="FP80" s="4">
        <f>SUMIFS(Purchase!$F:$F,Purchase!$A:$A,Waterfall!$A80,Purchase!$D:$D,Waterfall!$C80,Purchase!$C:$C,Waterfall!FP$1)</f>
        <v>0</v>
      </c>
      <c r="FQ80" s="4">
        <f>SUMIFS(Purchase!$F:$F,Purchase!$A:$A,Waterfall!$A80,Purchase!$D:$D,Waterfall!$C80,Purchase!$C:$C,Waterfall!FQ$1)</f>
        <v>0</v>
      </c>
      <c r="FR80" s="4">
        <f>SUMIFS(Purchase!$F:$F,Purchase!$A:$A,Waterfall!$A80,Purchase!$D:$D,Waterfall!$C80,Purchase!$C:$C,Waterfall!FR$1)</f>
        <v>0</v>
      </c>
      <c r="FS80" s="4">
        <f>SUMIFS(Purchase!$F:$F,Purchase!$A:$A,Waterfall!$A80,Purchase!$D:$D,Waterfall!$C80,Purchase!$C:$C,Waterfall!FS$1)</f>
        <v>0</v>
      </c>
      <c r="FT80" s="4">
        <f>SUMIFS(Purchase!$F:$F,Purchase!$A:$A,Waterfall!$A80,Purchase!$D:$D,Waterfall!$C80,Purchase!$C:$C,Waterfall!FT$1)</f>
        <v>0</v>
      </c>
      <c r="FU80" s="4">
        <f>SUMIFS(Purchase!$F:$F,Purchase!$A:$A,Waterfall!$A80,Purchase!$D:$D,Waterfall!$C80,Purchase!$C:$C,Waterfall!FU$1)</f>
        <v>0</v>
      </c>
      <c r="FV80" s="4">
        <f>SUMIFS(Purchase!$F:$F,Purchase!$A:$A,Waterfall!$A80,Purchase!$D:$D,Waterfall!$C80,Purchase!$C:$C,Waterfall!FV$1)</f>
        <v>0</v>
      </c>
      <c r="FW80" s="4">
        <f>SUMIFS(Purchase!$F:$F,Purchase!$A:$A,Waterfall!$A80,Purchase!$D:$D,Waterfall!$C80,Purchase!$C:$C,Waterfall!FW$1)</f>
        <v>0</v>
      </c>
      <c r="FX80" s="4">
        <f>SUMIFS(Purchase!$F:$F,Purchase!$A:$A,Waterfall!$A80,Purchase!$D:$D,Waterfall!$C80,Purchase!$C:$C,Waterfall!FX$1)</f>
        <v>0</v>
      </c>
      <c r="FY80" s="4">
        <f>SUMIFS(Purchase!$F:$F,Purchase!$A:$A,Waterfall!$A80,Purchase!$D:$D,Waterfall!$C80,Purchase!$C:$C,Waterfall!FY$1)</f>
        <v>0</v>
      </c>
      <c r="FZ80" s="4">
        <f>SUMIFS(Purchase!$F:$F,Purchase!$A:$A,Waterfall!$A80,Purchase!$D:$D,Waterfall!$C80,Purchase!$C:$C,Waterfall!FZ$1)</f>
        <v>0</v>
      </c>
      <c r="GA80" s="4">
        <f>SUMIFS(Purchase!$F:$F,Purchase!$A:$A,Waterfall!$A80,Purchase!$D:$D,Waterfall!$C80,Purchase!$C:$C,Waterfall!GA$1)</f>
        <v>0</v>
      </c>
      <c r="GB80" s="4">
        <f>SUMIFS(Purchase!$F:$F,Purchase!$A:$A,Waterfall!$A80,Purchase!$D:$D,Waterfall!$C80,Purchase!$C:$C,Waterfall!GB$1)</f>
        <v>0</v>
      </c>
      <c r="GC80" s="4">
        <f>SUMIFS(Purchase!$F:$F,Purchase!$A:$A,Waterfall!$A80,Purchase!$D:$D,Waterfall!$C80,Purchase!$C:$C,Waterfall!GC$1)</f>
        <v>0</v>
      </c>
      <c r="GD80" s="4">
        <f>SUMIFS(Purchase!$F:$F,Purchase!$A:$A,Waterfall!$A80,Purchase!$D:$D,Waterfall!$C80,Purchase!$C:$C,Waterfall!GD$1)</f>
        <v>0</v>
      </c>
      <c r="GE80" s="4">
        <f>SUMIFS(Purchase!$F:$F,Purchase!$A:$A,Waterfall!$A80,Purchase!$D:$D,Waterfall!$C80,Purchase!$C:$C,Waterfall!GE$1)</f>
        <v>0</v>
      </c>
      <c r="GF80" s="4">
        <f>SUMIFS(Purchase!$F:$F,Purchase!$A:$A,Waterfall!$A80,Purchase!$D:$D,Waterfall!$C80,Purchase!$C:$C,Waterfall!GF$1)</f>
        <v>0</v>
      </c>
      <c r="GG80" s="4">
        <f>SUMIFS(Purchase!$F:$F,Purchase!$A:$A,Waterfall!$A80,Purchase!$D:$D,Waterfall!$C80,Purchase!$C:$C,Waterfall!GG$1)</f>
        <v>0</v>
      </c>
      <c r="GH80" s="4">
        <f>SUMIFS(Purchase!$F:$F,Purchase!$A:$A,Waterfall!$A80,Purchase!$D:$D,Waterfall!$C80,Purchase!$C:$C,Waterfall!GH$1)</f>
        <v>0</v>
      </c>
      <c r="GI80" s="4">
        <f>SUMIFS(Purchase!$F:$F,Purchase!$A:$A,Waterfall!$A80,Purchase!$D:$D,Waterfall!$C80,Purchase!$C:$C,Waterfall!GI$1)</f>
        <v>0</v>
      </c>
    </row>
    <row r="81" spans="1:191" x14ac:dyDescent="0.35">
      <c r="A81" s="8">
        <f t="shared" si="4"/>
        <v>1</v>
      </c>
      <c r="B81" s="2" t="str">
        <f>VLOOKUP($A81,Centers!$B$1:$C$120,2,)</f>
        <v>GATE</v>
      </c>
      <c r="C81" s="3">
        <v>44958</v>
      </c>
      <c r="D81" s="4">
        <f>IF($A81=1,SUM(SUMIFS(Indent!$E:$E,Indent!$C:$C,Waterfall!$C81,Indent!$A:$A,Centers!$A$2),SUMIFS(Indent!$E:$E,Indent!$C:$C,Waterfall!$C81,Indent!$A:$A,Centers!$A$3),SUMIFS(Indent!$E:$E,Indent!$C:$C,Waterfall!$C81,Indent!$A:$A,Centers!$A$4),SUMIFS(Indent!$E:$E,Indent!$C:$C,Waterfall!$C81,Indent!$A:$A,Centers!$A$5),SUMIFS(Indent!$E:$E,Indent!$C:$C,Waterfall!$C81,Indent!$A:$A,Centers!$A$6),SUMIFS(Indent!$E:$E,Indent!$C:$C,Waterfall!$C81,Indent!$A:$A,Centers!$A$7),SUMIFS(Indent!$E:$E,Indent!$C:$C,Waterfall!$C81,Indent!$A:$A,Centers!$A$8)),SUMIFS(Indent!$E:$E,Indent!$C:$C,Waterfall!$C81,Indent!$A:$A,$A81))</f>
        <v>0</v>
      </c>
      <c r="E81" s="4">
        <f>SUMIFS(Purchase!$F:$F,Purchase!$A:$A,Waterfall!$A81,Purchase!$D:$D,Waterfall!$C81,Purchase!$C:$C,Waterfall!E$1)</f>
        <v>0</v>
      </c>
      <c r="F81" s="4">
        <f>SUMIFS(Purchase!$F:$F,Purchase!$A:$A,Waterfall!$A81,Purchase!$D:$D,Waterfall!$C81,Purchase!$C:$C,Waterfall!F$1)</f>
        <v>0</v>
      </c>
      <c r="G81" s="4">
        <f>SUMIFS(Purchase!$F:$F,Purchase!$A:$A,Waterfall!$A81,Purchase!$D:$D,Waterfall!$C81,Purchase!$C:$C,Waterfall!G$1)</f>
        <v>0</v>
      </c>
      <c r="H81" s="4">
        <f>SUMIFS(Purchase!$F:$F,Purchase!$A:$A,Waterfall!$A81,Purchase!$D:$D,Waterfall!$C81,Purchase!$C:$C,Waterfall!H$1)</f>
        <v>0</v>
      </c>
      <c r="I81" s="4">
        <f>SUMIFS(Purchase!$F:$F,Purchase!$A:$A,Waterfall!$A81,Purchase!$D:$D,Waterfall!$C81,Purchase!$C:$C,Waterfall!I$1)</f>
        <v>0</v>
      </c>
      <c r="J81" s="4">
        <f>SUMIFS(Purchase!$F:$F,Purchase!$A:$A,Waterfall!$A81,Purchase!$D:$D,Waterfall!$C81,Purchase!$C:$C,Waterfall!J$1)</f>
        <v>0</v>
      </c>
      <c r="K81" s="4">
        <f>SUMIFS(Purchase!$F:$F,Purchase!$A:$A,Waterfall!$A81,Purchase!$D:$D,Waterfall!$C81,Purchase!$C:$C,Waterfall!K$1)</f>
        <v>0</v>
      </c>
      <c r="L81" s="4">
        <f>SUMIFS(Purchase!$F:$F,Purchase!$A:$A,Waterfall!$A81,Purchase!$D:$D,Waterfall!$C81,Purchase!$C:$C,Waterfall!L$1)</f>
        <v>0</v>
      </c>
      <c r="M81" s="4">
        <f>SUMIFS(Purchase!$F:$F,Purchase!$A:$A,Waterfall!$A81,Purchase!$D:$D,Waterfall!$C81,Purchase!$C:$C,Waterfall!M$1)</f>
        <v>0</v>
      </c>
      <c r="N81" s="4">
        <f>SUMIFS(Purchase!$F:$F,Purchase!$A:$A,Waterfall!$A81,Purchase!$D:$D,Waterfall!$C81,Purchase!$C:$C,Waterfall!N$1)</f>
        <v>0</v>
      </c>
      <c r="O81" s="4">
        <f>SUMIFS(Purchase!$F:$F,Purchase!$A:$A,Waterfall!$A81,Purchase!$D:$D,Waterfall!$C81,Purchase!$C:$C,Waterfall!O$1)</f>
        <v>0</v>
      </c>
      <c r="P81" s="4">
        <f>SUMIFS(Purchase!$F:$F,Purchase!$A:$A,Waterfall!$A81,Purchase!$D:$D,Waterfall!$C81,Purchase!$C:$C,Waterfall!P$1)</f>
        <v>0</v>
      </c>
      <c r="Q81" s="4">
        <f>SUMIFS(Purchase!$F:$F,Purchase!$A:$A,Waterfall!$A81,Purchase!$D:$D,Waterfall!$C81,Purchase!$C:$C,Waterfall!Q$1)</f>
        <v>0</v>
      </c>
      <c r="R81" s="4">
        <f>SUMIFS(Purchase!$F:$F,Purchase!$A:$A,Waterfall!$A81,Purchase!$D:$D,Waterfall!$C81,Purchase!$C:$C,Waterfall!R$1)</f>
        <v>0</v>
      </c>
      <c r="S81" s="4">
        <f>SUMIFS(Purchase!$F:$F,Purchase!$A:$A,Waterfall!$A81,Purchase!$D:$D,Waterfall!$C81,Purchase!$C:$C,Waterfall!S$1)</f>
        <v>0</v>
      </c>
      <c r="T81" s="4">
        <f>SUMIFS(Purchase!$F:$F,Purchase!$A:$A,Waterfall!$A81,Purchase!$D:$D,Waterfall!$C81,Purchase!$C:$C,Waterfall!T$1)</f>
        <v>0</v>
      </c>
      <c r="U81" s="4">
        <f>SUMIFS(Purchase!$F:$F,Purchase!$A:$A,Waterfall!$A81,Purchase!$D:$D,Waterfall!$C81,Purchase!$C:$C,Waterfall!U$1)</f>
        <v>0</v>
      </c>
      <c r="V81" s="4">
        <f>SUMIFS(Purchase!$F:$F,Purchase!$A:$A,Waterfall!$A81,Purchase!$D:$D,Waterfall!$C81,Purchase!$C:$C,Waterfall!V$1)</f>
        <v>0</v>
      </c>
      <c r="W81" s="4">
        <f>SUMIFS(Purchase!$F:$F,Purchase!$A:$A,Waterfall!$A81,Purchase!$D:$D,Waterfall!$C81,Purchase!$C:$C,Waterfall!W$1)</f>
        <v>0</v>
      </c>
      <c r="X81" s="4">
        <f>SUMIFS(Purchase!$F:$F,Purchase!$A:$A,Waterfall!$A81,Purchase!$D:$D,Waterfall!$C81,Purchase!$C:$C,Waterfall!X$1)</f>
        <v>0</v>
      </c>
      <c r="Y81" s="4">
        <f>SUMIFS(Purchase!$F:$F,Purchase!$A:$A,Waterfall!$A81,Purchase!$D:$D,Waterfall!$C81,Purchase!$C:$C,Waterfall!Y$1)</f>
        <v>0</v>
      </c>
      <c r="Z81" s="4">
        <f>SUMIFS(Purchase!$F:$F,Purchase!$A:$A,Waterfall!$A81,Purchase!$D:$D,Waterfall!$C81,Purchase!$C:$C,Waterfall!Z$1)</f>
        <v>0</v>
      </c>
      <c r="AA81" s="4">
        <f>SUMIFS(Purchase!$F:$F,Purchase!$A:$A,Waterfall!$A81,Purchase!$D:$D,Waterfall!$C81,Purchase!$C:$C,Waterfall!AA$1)</f>
        <v>0</v>
      </c>
      <c r="AB81" s="4">
        <f>SUMIFS(Purchase!$F:$F,Purchase!$A:$A,Waterfall!$A81,Purchase!$D:$D,Waterfall!$C81,Purchase!$C:$C,Waterfall!AB$1)</f>
        <v>0</v>
      </c>
      <c r="AC81" s="4">
        <f>SUMIFS(Purchase!$F:$F,Purchase!$A:$A,Waterfall!$A81,Purchase!$D:$D,Waterfall!$C81,Purchase!$C:$C,Waterfall!AC$1)</f>
        <v>0</v>
      </c>
      <c r="AD81" s="4">
        <f>SUMIFS(Purchase!$F:$F,Purchase!$A:$A,Waterfall!$A81,Purchase!$D:$D,Waterfall!$C81,Purchase!$C:$C,Waterfall!AD$1)</f>
        <v>0</v>
      </c>
      <c r="AE81" s="4">
        <f>SUMIFS(Purchase!$F:$F,Purchase!$A:$A,Waterfall!$A81,Purchase!$D:$D,Waterfall!$C81,Purchase!$C:$C,Waterfall!AE$1)</f>
        <v>0</v>
      </c>
      <c r="AF81" s="4">
        <f>SUMIFS(Purchase!$F:$F,Purchase!$A:$A,Waterfall!$A81,Purchase!$D:$D,Waterfall!$C81,Purchase!$C:$C,Waterfall!AF$1)</f>
        <v>0</v>
      </c>
      <c r="AG81" s="4">
        <f>SUMIFS(Purchase!$F:$F,Purchase!$A:$A,Waterfall!$A81,Purchase!$D:$D,Waterfall!$C81,Purchase!$C:$C,Waterfall!AG$1)</f>
        <v>0</v>
      </c>
      <c r="AH81" s="4">
        <f>SUMIFS(Purchase!$F:$F,Purchase!$A:$A,Waterfall!$A81,Purchase!$D:$D,Waterfall!$C81,Purchase!$C:$C,Waterfall!AH$1)</f>
        <v>0</v>
      </c>
      <c r="AI81" s="4">
        <f>SUMIFS(Purchase!$F:$F,Purchase!$A:$A,Waterfall!$A81,Purchase!$D:$D,Waterfall!$C81,Purchase!$C:$C,Waterfall!AI$1)</f>
        <v>0</v>
      </c>
      <c r="AJ81" s="4">
        <f>SUMIFS(Purchase!$F:$F,Purchase!$A:$A,Waterfall!$A81,Purchase!$D:$D,Waterfall!$C81,Purchase!$C:$C,Waterfall!AJ$1)</f>
        <v>0</v>
      </c>
      <c r="AK81" s="4">
        <f>SUMIFS(Purchase!$F:$F,Purchase!$A:$A,Waterfall!$A81,Purchase!$D:$D,Waterfall!$C81,Purchase!$C:$C,Waterfall!AK$1)</f>
        <v>0</v>
      </c>
      <c r="AL81" s="4">
        <f>SUMIFS(Purchase!$F:$F,Purchase!$A:$A,Waterfall!$A81,Purchase!$D:$D,Waterfall!$C81,Purchase!$C:$C,Waterfall!AL$1)</f>
        <v>0</v>
      </c>
      <c r="AM81" s="4">
        <f>SUMIFS(Purchase!$F:$F,Purchase!$A:$A,Waterfall!$A81,Purchase!$D:$D,Waterfall!$C81,Purchase!$C:$C,Waterfall!AM$1)</f>
        <v>0</v>
      </c>
      <c r="AN81" s="4">
        <f>SUMIFS(Purchase!$F:$F,Purchase!$A:$A,Waterfall!$A81,Purchase!$D:$D,Waterfall!$C81,Purchase!$C:$C,Waterfall!AN$1)</f>
        <v>0</v>
      </c>
      <c r="AO81" s="4">
        <f>SUMIFS(Purchase!$F:$F,Purchase!$A:$A,Waterfall!$A81,Purchase!$D:$D,Waterfall!$C81,Purchase!$C:$C,Waterfall!AO$1)</f>
        <v>0</v>
      </c>
      <c r="AP81" s="4">
        <f>SUMIFS(Purchase!$F:$F,Purchase!$A:$A,Waterfall!$A81,Purchase!$D:$D,Waterfall!$C81,Purchase!$C:$C,Waterfall!AP$1)</f>
        <v>0</v>
      </c>
      <c r="AQ81" s="4">
        <f>SUMIFS(Purchase!$F:$F,Purchase!$A:$A,Waterfall!$A81,Purchase!$D:$D,Waterfall!$C81,Purchase!$C:$C,Waterfall!AQ$1)</f>
        <v>0</v>
      </c>
      <c r="AR81" s="4">
        <f>SUMIFS(Purchase!$F:$F,Purchase!$A:$A,Waterfall!$A81,Purchase!$D:$D,Waterfall!$C81,Purchase!$C:$C,Waterfall!AR$1)</f>
        <v>0</v>
      </c>
      <c r="AS81" s="4">
        <f>SUMIFS(Purchase!$F:$F,Purchase!$A:$A,Waterfall!$A81,Purchase!$D:$D,Waterfall!$C81,Purchase!$C:$C,Waterfall!AS$1)</f>
        <v>0</v>
      </c>
      <c r="AT81" s="4">
        <f>SUMIFS(Purchase!$F:$F,Purchase!$A:$A,Waterfall!$A81,Purchase!$D:$D,Waterfall!$C81,Purchase!$C:$C,Waterfall!AT$1)</f>
        <v>0</v>
      </c>
      <c r="AU81" s="4">
        <f>SUMIFS(Purchase!$F:$F,Purchase!$A:$A,Waterfall!$A81,Purchase!$D:$D,Waterfall!$C81,Purchase!$C:$C,Waterfall!AU$1)</f>
        <v>0</v>
      </c>
      <c r="AV81" s="4">
        <f>SUMIFS(Purchase!$F:$F,Purchase!$A:$A,Waterfall!$A81,Purchase!$D:$D,Waterfall!$C81,Purchase!$C:$C,Waterfall!AV$1)</f>
        <v>0</v>
      </c>
      <c r="AW81" s="4">
        <f>SUMIFS(Purchase!$F:$F,Purchase!$A:$A,Waterfall!$A81,Purchase!$D:$D,Waterfall!$C81,Purchase!$C:$C,Waterfall!AW$1)</f>
        <v>0</v>
      </c>
      <c r="AX81" s="4">
        <f>SUMIFS(Purchase!$F:$F,Purchase!$A:$A,Waterfall!$A81,Purchase!$D:$D,Waterfall!$C81,Purchase!$C:$C,Waterfall!AX$1)</f>
        <v>0</v>
      </c>
      <c r="AY81" s="4">
        <f>SUMIFS(Purchase!$F:$F,Purchase!$A:$A,Waterfall!$A81,Purchase!$D:$D,Waterfall!$C81,Purchase!$C:$C,Waterfall!AY$1)</f>
        <v>0</v>
      </c>
      <c r="AZ81" s="4">
        <f>SUMIFS(Purchase!$F:$F,Purchase!$A:$A,Waterfall!$A81,Purchase!$D:$D,Waterfall!$C81,Purchase!$C:$C,Waterfall!AZ$1)</f>
        <v>0</v>
      </c>
      <c r="BA81" s="4">
        <f>SUMIFS(Purchase!$F:$F,Purchase!$A:$A,Waterfall!$A81,Purchase!$D:$D,Waterfall!$C81,Purchase!$C:$C,Waterfall!BA$1)</f>
        <v>0</v>
      </c>
      <c r="BB81" s="4">
        <f>SUMIFS(Purchase!$F:$F,Purchase!$A:$A,Waterfall!$A81,Purchase!$D:$D,Waterfall!$C81,Purchase!$C:$C,Waterfall!BB$1)</f>
        <v>0</v>
      </c>
      <c r="BC81" s="4">
        <f>SUMIFS(Purchase!$F:$F,Purchase!$A:$A,Waterfall!$A81,Purchase!$D:$D,Waterfall!$C81,Purchase!$C:$C,Waterfall!BC$1)</f>
        <v>0</v>
      </c>
      <c r="BD81" s="4">
        <f>SUMIFS(Purchase!$F:$F,Purchase!$A:$A,Waterfall!$A81,Purchase!$D:$D,Waterfall!$C81,Purchase!$C:$C,Waterfall!BD$1)</f>
        <v>0</v>
      </c>
      <c r="BE81" s="4">
        <f>SUMIFS(Purchase!$F:$F,Purchase!$A:$A,Waterfall!$A81,Purchase!$D:$D,Waterfall!$C81,Purchase!$C:$C,Waterfall!BE$1)</f>
        <v>0</v>
      </c>
      <c r="BF81" s="4">
        <f>SUMIFS(Purchase!$F:$F,Purchase!$A:$A,Waterfall!$A81,Purchase!$D:$D,Waterfall!$C81,Purchase!$C:$C,Waterfall!BF$1)</f>
        <v>0</v>
      </c>
      <c r="BG81" s="4">
        <f>SUMIFS(Purchase!$F:$F,Purchase!$A:$A,Waterfall!$A81,Purchase!$D:$D,Waterfall!$C81,Purchase!$C:$C,Waterfall!BG$1)</f>
        <v>0</v>
      </c>
      <c r="BH81" s="4">
        <f>SUMIFS(Purchase!$F:$F,Purchase!$A:$A,Waterfall!$A81,Purchase!$D:$D,Waterfall!$C81,Purchase!$C:$C,Waterfall!BH$1)</f>
        <v>0</v>
      </c>
      <c r="BI81" s="4">
        <f>SUMIFS(Purchase!$F:$F,Purchase!$A:$A,Waterfall!$A81,Purchase!$D:$D,Waterfall!$C81,Purchase!$C:$C,Waterfall!BI$1)</f>
        <v>0</v>
      </c>
      <c r="BJ81" s="4">
        <f>SUMIFS(Purchase!$F:$F,Purchase!$A:$A,Waterfall!$A81,Purchase!$D:$D,Waterfall!$C81,Purchase!$C:$C,Waterfall!BJ$1)</f>
        <v>0</v>
      </c>
      <c r="BK81" s="4">
        <f>SUMIFS(Purchase!$F:$F,Purchase!$A:$A,Waterfall!$A81,Purchase!$D:$D,Waterfall!$C81,Purchase!$C:$C,Waterfall!BK$1)</f>
        <v>0</v>
      </c>
      <c r="BL81" s="4">
        <f>SUMIFS(Purchase!$F:$F,Purchase!$A:$A,Waterfall!$A81,Purchase!$D:$D,Waterfall!$C81,Purchase!$C:$C,Waterfall!BL$1)</f>
        <v>0</v>
      </c>
      <c r="BM81" s="4">
        <f>SUMIFS(Purchase!$F:$F,Purchase!$A:$A,Waterfall!$A81,Purchase!$D:$D,Waterfall!$C81,Purchase!$C:$C,Waterfall!BM$1)</f>
        <v>0</v>
      </c>
      <c r="BN81" s="4">
        <f>SUMIFS(Purchase!$F:$F,Purchase!$A:$A,Waterfall!$A81,Purchase!$D:$D,Waterfall!$C81,Purchase!$C:$C,Waterfall!BN$1)</f>
        <v>0</v>
      </c>
      <c r="BO81" s="4">
        <f>SUMIFS(Purchase!$F:$F,Purchase!$A:$A,Waterfall!$A81,Purchase!$D:$D,Waterfall!$C81,Purchase!$C:$C,Waterfall!BO$1)</f>
        <v>0</v>
      </c>
      <c r="BP81" s="4">
        <f>SUMIFS(Purchase!$F:$F,Purchase!$A:$A,Waterfall!$A81,Purchase!$D:$D,Waterfall!$C81,Purchase!$C:$C,Waterfall!BP$1)</f>
        <v>0</v>
      </c>
      <c r="BQ81" s="4">
        <f>SUMIFS(Purchase!$F:$F,Purchase!$A:$A,Waterfall!$A81,Purchase!$D:$D,Waterfall!$C81,Purchase!$C:$C,Waterfall!BQ$1)</f>
        <v>0</v>
      </c>
      <c r="BR81" s="4">
        <f>SUMIFS(Purchase!$F:$F,Purchase!$A:$A,Waterfall!$A81,Purchase!$D:$D,Waterfall!$C81,Purchase!$C:$C,Waterfall!BR$1)</f>
        <v>0</v>
      </c>
      <c r="BS81" s="4">
        <f>SUMIFS(Purchase!$F:$F,Purchase!$A:$A,Waterfall!$A81,Purchase!$D:$D,Waterfall!$C81,Purchase!$C:$C,Waterfall!BS$1)</f>
        <v>0</v>
      </c>
      <c r="BT81" s="4">
        <f>SUMIFS(Purchase!$F:$F,Purchase!$A:$A,Waterfall!$A81,Purchase!$D:$D,Waterfall!$C81,Purchase!$C:$C,Waterfall!BT$1)</f>
        <v>0</v>
      </c>
      <c r="BU81" s="4">
        <f>SUMIFS(Purchase!$F:$F,Purchase!$A:$A,Waterfall!$A81,Purchase!$D:$D,Waterfall!$C81,Purchase!$C:$C,Waterfall!BU$1)</f>
        <v>0</v>
      </c>
      <c r="BV81" s="4">
        <f>SUMIFS(Purchase!$F:$F,Purchase!$A:$A,Waterfall!$A81,Purchase!$D:$D,Waterfall!$C81,Purchase!$C:$C,Waterfall!BV$1)</f>
        <v>0</v>
      </c>
      <c r="BW81" s="4">
        <f>SUMIFS(Purchase!$F:$F,Purchase!$A:$A,Waterfall!$A81,Purchase!$D:$D,Waterfall!$C81,Purchase!$C:$C,Waterfall!BW$1)</f>
        <v>0</v>
      </c>
      <c r="BX81" s="4">
        <f>SUMIFS(Purchase!$F:$F,Purchase!$A:$A,Waterfall!$A81,Purchase!$D:$D,Waterfall!$C81,Purchase!$C:$C,Waterfall!BX$1)</f>
        <v>0</v>
      </c>
      <c r="BY81" s="4">
        <f>SUMIFS(Purchase!$F:$F,Purchase!$A:$A,Waterfall!$A81,Purchase!$D:$D,Waterfall!$C81,Purchase!$C:$C,Waterfall!BY$1)</f>
        <v>0</v>
      </c>
      <c r="BZ81" s="4">
        <f>SUMIFS(Purchase!$F:$F,Purchase!$A:$A,Waterfall!$A81,Purchase!$D:$D,Waterfall!$C81,Purchase!$C:$C,Waterfall!BZ$1)</f>
        <v>0</v>
      </c>
      <c r="CA81" s="4">
        <f>SUMIFS(Purchase!$F:$F,Purchase!$A:$A,Waterfall!$A81,Purchase!$D:$D,Waterfall!$C81,Purchase!$C:$C,Waterfall!CA$1)</f>
        <v>0</v>
      </c>
      <c r="CB81" s="4">
        <f>SUMIFS(Purchase!$F:$F,Purchase!$A:$A,Waterfall!$A81,Purchase!$D:$D,Waterfall!$C81,Purchase!$C:$C,Waterfall!CB$1)</f>
        <v>0</v>
      </c>
      <c r="CC81" s="4">
        <f>SUMIFS(Purchase!$F:$F,Purchase!$A:$A,Waterfall!$A81,Purchase!$D:$D,Waterfall!$C81,Purchase!$C:$C,Waterfall!CC$1)</f>
        <v>0</v>
      </c>
      <c r="CD81" s="4">
        <f>SUMIFS(Purchase!$F:$F,Purchase!$A:$A,Waterfall!$A81,Purchase!$D:$D,Waterfall!$C81,Purchase!$C:$C,Waterfall!CD$1)</f>
        <v>0</v>
      </c>
      <c r="CE81" s="4">
        <f>SUMIFS(Purchase!$F:$F,Purchase!$A:$A,Waterfall!$A81,Purchase!$D:$D,Waterfall!$C81,Purchase!$C:$C,Waterfall!CE$1)</f>
        <v>0</v>
      </c>
      <c r="CF81" s="4">
        <f>SUMIFS(Purchase!$F:$F,Purchase!$A:$A,Waterfall!$A81,Purchase!$D:$D,Waterfall!$C81,Purchase!$C:$C,Waterfall!CF$1)</f>
        <v>0</v>
      </c>
      <c r="CG81" s="4">
        <f>SUMIFS(Purchase!$F:$F,Purchase!$A:$A,Waterfall!$A81,Purchase!$D:$D,Waterfall!$C81,Purchase!$C:$C,Waterfall!CG$1)</f>
        <v>0</v>
      </c>
      <c r="CH81" s="4">
        <f>SUMIFS(Purchase!$F:$F,Purchase!$A:$A,Waterfall!$A81,Purchase!$D:$D,Waterfall!$C81,Purchase!$C:$C,Waterfall!CH$1)</f>
        <v>0</v>
      </c>
      <c r="CI81" s="4">
        <f>SUMIFS(Purchase!$F:$F,Purchase!$A:$A,Waterfall!$A81,Purchase!$D:$D,Waterfall!$C81,Purchase!$C:$C,Waterfall!CI$1)</f>
        <v>0</v>
      </c>
      <c r="CJ81" s="4">
        <f>SUMIFS(Purchase!$F:$F,Purchase!$A:$A,Waterfall!$A81,Purchase!$D:$D,Waterfall!$C81,Purchase!$C:$C,Waterfall!CJ$1)</f>
        <v>0</v>
      </c>
      <c r="CK81" s="4">
        <f>SUMIFS(Purchase!$F:$F,Purchase!$A:$A,Waterfall!$A81,Purchase!$D:$D,Waterfall!$C81,Purchase!$C:$C,Waterfall!CK$1)</f>
        <v>0</v>
      </c>
      <c r="CL81" s="4">
        <f>SUMIFS(Purchase!$F:$F,Purchase!$A:$A,Waterfall!$A81,Purchase!$D:$D,Waterfall!$C81,Purchase!$C:$C,Waterfall!CL$1)</f>
        <v>0</v>
      </c>
      <c r="CM81" s="4">
        <f>SUMIFS(Purchase!$F:$F,Purchase!$A:$A,Waterfall!$A81,Purchase!$D:$D,Waterfall!$C81,Purchase!$C:$C,Waterfall!CM$1)</f>
        <v>0</v>
      </c>
      <c r="CN81" s="4">
        <f>SUMIFS(Purchase!$F:$F,Purchase!$A:$A,Waterfall!$A81,Purchase!$D:$D,Waterfall!$C81,Purchase!$C:$C,Waterfall!CN$1)</f>
        <v>0</v>
      </c>
      <c r="CO81" s="4">
        <f>SUMIFS(Purchase!$F:$F,Purchase!$A:$A,Waterfall!$A81,Purchase!$D:$D,Waterfall!$C81,Purchase!$C:$C,Waterfall!CO$1)</f>
        <v>0</v>
      </c>
      <c r="CP81" s="4">
        <f>SUMIFS(Purchase!$F:$F,Purchase!$A:$A,Waterfall!$A81,Purchase!$D:$D,Waterfall!$C81,Purchase!$C:$C,Waterfall!CP$1)</f>
        <v>0</v>
      </c>
      <c r="CQ81" s="4">
        <f>SUMIFS(Purchase!$F:$F,Purchase!$A:$A,Waterfall!$A81,Purchase!$D:$D,Waterfall!$C81,Purchase!$C:$C,Waterfall!CQ$1)</f>
        <v>0</v>
      </c>
      <c r="CR81" s="4">
        <f>SUMIFS(Purchase!$F:$F,Purchase!$A:$A,Waterfall!$A81,Purchase!$D:$D,Waterfall!$C81,Purchase!$C:$C,Waterfall!CR$1)</f>
        <v>0</v>
      </c>
      <c r="CS81" s="4">
        <f>SUMIFS(Purchase!$F:$F,Purchase!$A:$A,Waterfall!$A81,Purchase!$D:$D,Waterfall!$C81,Purchase!$C:$C,Waterfall!CS$1)</f>
        <v>0</v>
      </c>
      <c r="CT81" s="4">
        <f>SUMIFS(Purchase!$F:$F,Purchase!$A:$A,Waterfall!$A81,Purchase!$D:$D,Waterfall!$C81,Purchase!$C:$C,Waterfall!CT$1)</f>
        <v>0</v>
      </c>
      <c r="CU81" s="4">
        <f>SUMIFS(Purchase!$F:$F,Purchase!$A:$A,Waterfall!$A81,Purchase!$D:$D,Waterfall!$C81,Purchase!$C:$C,Waterfall!CU$1)</f>
        <v>0</v>
      </c>
      <c r="CV81" s="4">
        <f>SUMIFS(Purchase!$F:$F,Purchase!$A:$A,Waterfall!$A81,Purchase!$D:$D,Waterfall!$C81,Purchase!$C:$C,Waterfall!CV$1)</f>
        <v>0</v>
      </c>
      <c r="CW81" s="4">
        <f>SUMIFS(Purchase!$F:$F,Purchase!$A:$A,Waterfall!$A81,Purchase!$D:$D,Waterfall!$C81,Purchase!$C:$C,Waterfall!CW$1)</f>
        <v>0</v>
      </c>
      <c r="CX81" s="4">
        <f>SUMIFS(Purchase!$F:$F,Purchase!$A:$A,Waterfall!$A81,Purchase!$D:$D,Waterfall!$C81,Purchase!$C:$C,Waterfall!CX$1)</f>
        <v>0</v>
      </c>
      <c r="CY81" s="4">
        <f>SUMIFS(Purchase!$F:$F,Purchase!$A:$A,Waterfall!$A81,Purchase!$D:$D,Waterfall!$C81,Purchase!$C:$C,Waterfall!CY$1)</f>
        <v>0</v>
      </c>
      <c r="CZ81" s="4">
        <f>SUMIFS(Purchase!$F:$F,Purchase!$A:$A,Waterfall!$A81,Purchase!$D:$D,Waterfall!$C81,Purchase!$C:$C,Waterfall!CZ$1)</f>
        <v>0</v>
      </c>
      <c r="DA81" s="4">
        <f>SUMIFS(Purchase!$F:$F,Purchase!$A:$A,Waterfall!$A81,Purchase!$D:$D,Waterfall!$C81,Purchase!$C:$C,Waterfall!DA$1)</f>
        <v>0</v>
      </c>
      <c r="DB81" s="4">
        <f>SUMIFS(Purchase!$F:$F,Purchase!$A:$A,Waterfall!$A81,Purchase!$D:$D,Waterfall!$C81,Purchase!$C:$C,Waterfall!DB$1)</f>
        <v>0</v>
      </c>
      <c r="DC81" s="4">
        <f>SUMIFS(Purchase!$F:$F,Purchase!$A:$A,Waterfall!$A81,Purchase!$D:$D,Waterfall!$C81,Purchase!$C:$C,Waterfall!DC$1)</f>
        <v>0</v>
      </c>
      <c r="DD81" s="4">
        <f>SUMIFS(Purchase!$F:$F,Purchase!$A:$A,Waterfall!$A81,Purchase!$D:$D,Waterfall!$C81,Purchase!$C:$C,Waterfall!DD$1)</f>
        <v>0</v>
      </c>
      <c r="DE81" s="4">
        <f>SUMIFS(Purchase!$F:$F,Purchase!$A:$A,Waterfall!$A81,Purchase!$D:$D,Waterfall!$C81,Purchase!$C:$C,Waterfall!DE$1)</f>
        <v>0</v>
      </c>
      <c r="DF81" s="4">
        <f>SUMIFS(Purchase!$F:$F,Purchase!$A:$A,Waterfall!$A81,Purchase!$D:$D,Waterfall!$C81,Purchase!$C:$C,Waterfall!DF$1)</f>
        <v>0</v>
      </c>
      <c r="DG81" s="4">
        <f>SUMIFS(Purchase!$F:$F,Purchase!$A:$A,Waterfall!$A81,Purchase!$D:$D,Waterfall!$C81,Purchase!$C:$C,Waterfall!DG$1)</f>
        <v>0</v>
      </c>
      <c r="DH81" s="4">
        <f>SUMIFS(Purchase!$F:$F,Purchase!$A:$A,Waterfall!$A81,Purchase!$D:$D,Waterfall!$C81,Purchase!$C:$C,Waterfall!DH$1)</f>
        <v>0</v>
      </c>
      <c r="DI81" s="4">
        <f>SUMIFS(Purchase!$F:$F,Purchase!$A:$A,Waterfall!$A81,Purchase!$D:$D,Waterfall!$C81,Purchase!$C:$C,Waterfall!DI$1)</f>
        <v>0</v>
      </c>
      <c r="DJ81" s="4">
        <f>SUMIFS(Purchase!$F:$F,Purchase!$A:$A,Waterfall!$A81,Purchase!$D:$D,Waterfall!$C81,Purchase!$C:$C,Waterfall!DJ$1)</f>
        <v>0</v>
      </c>
      <c r="DK81" s="4">
        <f>SUMIFS(Purchase!$F:$F,Purchase!$A:$A,Waterfall!$A81,Purchase!$D:$D,Waterfall!$C81,Purchase!$C:$C,Waterfall!DK$1)</f>
        <v>0</v>
      </c>
      <c r="DL81" s="4">
        <f>SUMIFS(Purchase!$F:$F,Purchase!$A:$A,Waterfall!$A81,Purchase!$D:$D,Waterfall!$C81,Purchase!$C:$C,Waterfall!DL$1)</f>
        <v>0</v>
      </c>
      <c r="DM81" s="4">
        <f>SUMIFS(Purchase!$F:$F,Purchase!$A:$A,Waterfall!$A81,Purchase!$D:$D,Waterfall!$C81,Purchase!$C:$C,Waterfall!DM$1)</f>
        <v>0</v>
      </c>
      <c r="DN81" s="4">
        <f>SUMIFS(Purchase!$F:$F,Purchase!$A:$A,Waterfall!$A81,Purchase!$D:$D,Waterfall!$C81,Purchase!$C:$C,Waterfall!DN$1)</f>
        <v>0</v>
      </c>
      <c r="DO81" s="4">
        <f>SUMIFS(Purchase!$F:$F,Purchase!$A:$A,Waterfall!$A81,Purchase!$D:$D,Waterfall!$C81,Purchase!$C:$C,Waterfall!DO$1)</f>
        <v>0</v>
      </c>
      <c r="DP81" s="4">
        <f>SUMIFS(Purchase!$F:$F,Purchase!$A:$A,Waterfall!$A81,Purchase!$D:$D,Waterfall!$C81,Purchase!$C:$C,Waterfall!DP$1)</f>
        <v>0</v>
      </c>
      <c r="DQ81" s="4">
        <f>SUMIFS(Purchase!$F:$F,Purchase!$A:$A,Waterfall!$A81,Purchase!$D:$D,Waterfall!$C81,Purchase!$C:$C,Waterfall!DQ$1)</f>
        <v>0</v>
      </c>
      <c r="DR81" s="4">
        <f>SUMIFS(Purchase!$F:$F,Purchase!$A:$A,Waterfall!$A81,Purchase!$D:$D,Waterfall!$C81,Purchase!$C:$C,Waterfall!DR$1)</f>
        <v>0</v>
      </c>
      <c r="DS81" s="4">
        <f>SUMIFS(Purchase!$F:$F,Purchase!$A:$A,Waterfall!$A81,Purchase!$D:$D,Waterfall!$C81,Purchase!$C:$C,Waterfall!DS$1)</f>
        <v>0</v>
      </c>
      <c r="DT81" s="4">
        <f>SUMIFS(Purchase!$F:$F,Purchase!$A:$A,Waterfall!$A81,Purchase!$D:$D,Waterfall!$C81,Purchase!$C:$C,Waterfall!DT$1)</f>
        <v>0</v>
      </c>
      <c r="DU81" s="4">
        <f>SUMIFS(Purchase!$F:$F,Purchase!$A:$A,Waterfall!$A81,Purchase!$D:$D,Waterfall!$C81,Purchase!$C:$C,Waterfall!DU$1)</f>
        <v>0</v>
      </c>
      <c r="DV81" s="4">
        <f>SUMIFS(Purchase!$F:$F,Purchase!$A:$A,Waterfall!$A81,Purchase!$D:$D,Waterfall!$C81,Purchase!$C:$C,Waterfall!DV$1)</f>
        <v>0</v>
      </c>
      <c r="DW81" s="4">
        <f>SUMIFS(Purchase!$F:$F,Purchase!$A:$A,Waterfall!$A81,Purchase!$D:$D,Waterfall!$C81,Purchase!$C:$C,Waterfall!DW$1)</f>
        <v>0</v>
      </c>
      <c r="DX81" s="4">
        <f>SUMIFS(Purchase!$F:$F,Purchase!$A:$A,Waterfall!$A81,Purchase!$D:$D,Waterfall!$C81,Purchase!$C:$C,Waterfall!DX$1)</f>
        <v>0</v>
      </c>
      <c r="DY81" s="4">
        <f>SUMIFS(Purchase!$F:$F,Purchase!$A:$A,Waterfall!$A81,Purchase!$D:$D,Waterfall!$C81,Purchase!$C:$C,Waterfall!DY$1)</f>
        <v>0</v>
      </c>
      <c r="DZ81" s="4">
        <f>SUMIFS(Purchase!$F:$F,Purchase!$A:$A,Waterfall!$A81,Purchase!$D:$D,Waterfall!$C81,Purchase!$C:$C,Waterfall!DZ$1)</f>
        <v>0</v>
      </c>
      <c r="EA81" s="4">
        <f>SUMIFS(Purchase!$F:$F,Purchase!$A:$A,Waterfall!$A81,Purchase!$D:$D,Waterfall!$C81,Purchase!$C:$C,Waterfall!EA$1)</f>
        <v>0</v>
      </c>
      <c r="EB81" s="4">
        <f>SUMIFS(Purchase!$F:$F,Purchase!$A:$A,Waterfall!$A81,Purchase!$D:$D,Waterfall!$C81,Purchase!$C:$C,Waterfall!EB$1)</f>
        <v>0</v>
      </c>
      <c r="EC81" s="4">
        <f>SUMIFS(Purchase!$F:$F,Purchase!$A:$A,Waterfall!$A81,Purchase!$D:$D,Waterfall!$C81,Purchase!$C:$C,Waterfall!EC$1)</f>
        <v>0</v>
      </c>
      <c r="ED81" s="4">
        <f>SUMIFS(Purchase!$F:$F,Purchase!$A:$A,Waterfall!$A81,Purchase!$D:$D,Waterfall!$C81,Purchase!$C:$C,Waterfall!ED$1)</f>
        <v>0</v>
      </c>
      <c r="EE81" s="4">
        <f>SUMIFS(Purchase!$F:$F,Purchase!$A:$A,Waterfall!$A81,Purchase!$D:$D,Waterfall!$C81,Purchase!$C:$C,Waterfall!EE$1)</f>
        <v>0</v>
      </c>
      <c r="EF81" s="4">
        <f>SUMIFS(Purchase!$F:$F,Purchase!$A:$A,Waterfall!$A81,Purchase!$D:$D,Waterfall!$C81,Purchase!$C:$C,Waterfall!EF$1)</f>
        <v>0</v>
      </c>
      <c r="EG81" s="4">
        <f>SUMIFS(Purchase!$F:$F,Purchase!$A:$A,Waterfall!$A81,Purchase!$D:$D,Waterfall!$C81,Purchase!$C:$C,Waterfall!EG$1)</f>
        <v>0</v>
      </c>
      <c r="EH81" s="4">
        <f>SUMIFS(Purchase!$F:$F,Purchase!$A:$A,Waterfall!$A81,Purchase!$D:$D,Waterfall!$C81,Purchase!$C:$C,Waterfall!EH$1)</f>
        <v>0</v>
      </c>
      <c r="EI81" s="4">
        <f>SUMIFS(Purchase!$F:$F,Purchase!$A:$A,Waterfall!$A81,Purchase!$D:$D,Waterfall!$C81,Purchase!$C:$C,Waterfall!EI$1)</f>
        <v>0</v>
      </c>
      <c r="EJ81" s="4">
        <f>SUMIFS(Purchase!$F:$F,Purchase!$A:$A,Waterfall!$A81,Purchase!$D:$D,Waterfall!$C81,Purchase!$C:$C,Waterfall!EJ$1)</f>
        <v>0</v>
      </c>
      <c r="EK81" s="4">
        <f>SUMIFS(Purchase!$F:$F,Purchase!$A:$A,Waterfall!$A81,Purchase!$D:$D,Waterfall!$C81,Purchase!$C:$C,Waterfall!EK$1)</f>
        <v>0</v>
      </c>
      <c r="EL81" s="4">
        <f>SUMIFS(Purchase!$F:$F,Purchase!$A:$A,Waterfall!$A81,Purchase!$D:$D,Waterfall!$C81,Purchase!$C:$C,Waterfall!EL$1)</f>
        <v>0</v>
      </c>
      <c r="EM81" s="4">
        <f>SUMIFS(Purchase!$F:$F,Purchase!$A:$A,Waterfall!$A81,Purchase!$D:$D,Waterfall!$C81,Purchase!$C:$C,Waterfall!EM$1)</f>
        <v>0</v>
      </c>
      <c r="EN81" s="4">
        <f>SUMIFS(Purchase!$F:$F,Purchase!$A:$A,Waterfall!$A81,Purchase!$D:$D,Waterfall!$C81,Purchase!$C:$C,Waterfall!EN$1)</f>
        <v>0</v>
      </c>
      <c r="EO81" s="4">
        <f>SUMIFS(Purchase!$F:$F,Purchase!$A:$A,Waterfall!$A81,Purchase!$D:$D,Waterfall!$C81,Purchase!$C:$C,Waterfall!EO$1)</f>
        <v>0</v>
      </c>
      <c r="EP81" s="4">
        <f>SUMIFS(Purchase!$F:$F,Purchase!$A:$A,Waterfall!$A81,Purchase!$D:$D,Waterfall!$C81,Purchase!$C:$C,Waterfall!EP$1)</f>
        <v>0</v>
      </c>
      <c r="EQ81" s="4">
        <f>SUMIFS(Purchase!$F:$F,Purchase!$A:$A,Waterfall!$A81,Purchase!$D:$D,Waterfall!$C81,Purchase!$C:$C,Waterfall!EQ$1)</f>
        <v>0</v>
      </c>
      <c r="ER81" s="4">
        <f>SUMIFS(Purchase!$F:$F,Purchase!$A:$A,Waterfall!$A81,Purchase!$D:$D,Waterfall!$C81,Purchase!$C:$C,Waterfall!ER$1)</f>
        <v>0</v>
      </c>
      <c r="ES81" s="4">
        <f>SUMIFS(Purchase!$F:$F,Purchase!$A:$A,Waterfall!$A81,Purchase!$D:$D,Waterfall!$C81,Purchase!$C:$C,Waterfall!ES$1)</f>
        <v>0</v>
      </c>
      <c r="ET81" s="4">
        <f>SUMIFS(Purchase!$F:$F,Purchase!$A:$A,Waterfall!$A81,Purchase!$D:$D,Waterfall!$C81,Purchase!$C:$C,Waterfall!ET$1)</f>
        <v>0</v>
      </c>
      <c r="EU81" s="4">
        <f>SUMIFS(Purchase!$F:$F,Purchase!$A:$A,Waterfall!$A81,Purchase!$D:$D,Waterfall!$C81,Purchase!$C:$C,Waterfall!EU$1)</f>
        <v>0</v>
      </c>
      <c r="EV81" s="4">
        <f>SUMIFS(Purchase!$F:$F,Purchase!$A:$A,Waterfall!$A81,Purchase!$D:$D,Waterfall!$C81,Purchase!$C:$C,Waterfall!EV$1)</f>
        <v>0</v>
      </c>
      <c r="EW81" s="4">
        <f>SUMIFS(Purchase!$F:$F,Purchase!$A:$A,Waterfall!$A81,Purchase!$D:$D,Waterfall!$C81,Purchase!$C:$C,Waterfall!EW$1)</f>
        <v>0</v>
      </c>
      <c r="EX81" s="4">
        <f>SUMIFS(Purchase!$F:$F,Purchase!$A:$A,Waterfall!$A81,Purchase!$D:$D,Waterfall!$C81,Purchase!$C:$C,Waterfall!EX$1)</f>
        <v>0</v>
      </c>
      <c r="EY81" s="4">
        <f>SUMIFS(Purchase!$F:$F,Purchase!$A:$A,Waterfall!$A81,Purchase!$D:$D,Waterfall!$C81,Purchase!$C:$C,Waterfall!EY$1)</f>
        <v>0</v>
      </c>
      <c r="EZ81" s="4">
        <f>SUMIFS(Purchase!$F:$F,Purchase!$A:$A,Waterfall!$A81,Purchase!$D:$D,Waterfall!$C81,Purchase!$C:$C,Waterfall!EZ$1)</f>
        <v>0</v>
      </c>
      <c r="FA81" s="4">
        <f>SUMIFS(Purchase!$F:$F,Purchase!$A:$A,Waterfall!$A81,Purchase!$D:$D,Waterfall!$C81,Purchase!$C:$C,Waterfall!FA$1)</f>
        <v>0</v>
      </c>
      <c r="FB81" s="4">
        <f>SUMIFS(Purchase!$F:$F,Purchase!$A:$A,Waterfall!$A81,Purchase!$D:$D,Waterfall!$C81,Purchase!$C:$C,Waterfall!FB$1)</f>
        <v>0</v>
      </c>
      <c r="FC81" s="4">
        <f>SUMIFS(Purchase!$F:$F,Purchase!$A:$A,Waterfall!$A81,Purchase!$D:$D,Waterfall!$C81,Purchase!$C:$C,Waterfall!FC$1)</f>
        <v>0</v>
      </c>
      <c r="FD81" s="4">
        <f>SUMIFS(Purchase!$F:$F,Purchase!$A:$A,Waterfall!$A81,Purchase!$D:$D,Waterfall!$C81,Purchase!$C:$C,Waterfall!FD$1)</f>
        <v>0</v>
      </c>
      <c r="FE81" s="4">
        <f>SUMIFS(Purchase!$F:$F,Purchase!$A:$A,Waterfall!$A81,Purchase!$D:$D,Waterfall!$C81,Purchase!$C:$C,Waterfall!FE$1)</f>
        <v>0</v>
      </c>
      <c r="FF81" s="4">
        <f>SUMIFS(Purchase!$F:$F,Purchase!$A:$A,Waterfall!$A81,Purchase!$D:$D,Waterfall!$C81,Purchase!$C:$C,Waterfall!FF$1)</f>
        <v>0</v>
      </c>
      <c r="FG81" s="4">
        <f>SUMIFS(Purchase!$F:$F,Purchase!$A:$A,Waterfall!$A81,Purchase!$D:$D,Waterfall!$C81,Purchase!$C:$C,Waterfall!FG$1)</f>
        <v>0</v>
      </c>
      <c r="FH81" s="4">
        <f>SUMIFS(Purchase!$F:$F,Purchase!$A:$A,Waterfall!$A81,Purchase!$D:$D,Waterfall!$C81,Purchase!$C:$C,Waterfall!FH$1)</f>
        <v>0</v>
      </c>
      <c r="FI81" s="4">
        <f>SUMIFS(Purchase!$F:$F,Purchase!$A:$A,Waterfall!$A81,Purchase!$D:$D,Waterfall!$C81,Purchase!$C:$C,Waterfall!FI$1)</f>
        <v>0</v>
      </c>
      <c r="FJ81" s="4">
        <f>SUMIFS(Purchase!$F:$F,Purchase!$A:$A,Waterfall!$A81,Purchase!$D:$D,Waterfall!$C81,Purchase!$C:$C,Waterfall!FJ$1)</f>
        <v>0</v>
      </c>
      <c r="FK81" s="4">
        <f>SUMIFS(Purchase!$F:$F,Purchase!$A:$A,Waterfall!$A81,Purchase!$D:$D,Waterfall!$C81,Purchase!$C:$C,Waterfall!FK$1)</f>
        <v>0</v>
      </c>
      <c r="FL81" s="4">
        <f>SUMIFS(Purchase!$F:$F,Purchase!$A:$A,Waterfall!$A81,Purchase!$D:$D,Waterfall!$C81,Purchase!$C:$C,Waterfall!FL$1)</f>
        <v>0</v>
      </c>
      <c r="FM81" s="4">
        <f>SUMIFS(Purchase!$F:$F,Purchase!$A:$A,Waterfall!$A81,Purchase!$D:$D,Waterfall!$C81,Purchase!$C:$C,Waterfall!FM$1)</f>
        <v>0</v>
      </c>
      <c r="FN81" s="4">
        <f>SUMIFS(Purchase!$F:$F,Purchase!$A:$A,Waterfall!$A81,Purchase!$D:$D,Waterfall!$C81,Purchase!$C:$C,Waterfall!FN$1)</f>
        <v>0</v>
      </c>
      <c r="FO81" s="4">
        <f>SUMIFS(Purchase!$F:$F,Purchase!$A:$A,Waterfall!$A81,Purchase!$D:$D,Waterfall!$C81,Purchase!$C:$C,Waterfall!FO$1)</f>
        <v>0</v>
      </c>
      <c r="FP81" s="4">
        <f>SUMIFS(Purchase!$F:$F,Purchase!$A:$A,Waterfall!$A81,Purchase!$D:$D,Waterfall!$C81,Purchase!$C:$C,Waterfall!FP$1)</f>
        <v>0</v>
      </c>
      <c r="FQ81" s="4">
        <f>SUMIFS(Purchase!$F:$F,Purchase!$A:$A,Waterfall!$A81,Purchase!$D:$D,Waterfall!$C81,Purchase!$C:$C,Waterfall!FQ$1)</f>
        <v>0</v>
      </c>
      <c r="FR81" s="4">
        <f>SUMIFS(Purchase!$F:$F,Purchase!$A:$A,Waterfall!$A81,Purchase!$D:$D,Waterfall!$C81,Purchase!$C:$C,Waterfall!FR$1)</f>
        <v>0</v>
      </c>
      <c r="FS81" s="4">
        <f>SUMIFS(Purchase!$F:$F,Purchase!$A:$A,Waterfall!$A81,Purchase!$D:$D,Waterfall!$C81,Purchase!$C:$C,Waterfall!FS$1)</f>
        <v>0</v>
      </c>
      <c r="FT81" s="4">
        <f>SUMIFS(Purchase!$F:$F,Purchase!$A:$A,Waterfall!$A81,Purchase!$D:$D,Waterfall!$C81,Purchase!$C:$C,Waterfall!FT$1)</f>
        <v>0</v>
      </c>
      <c r="FU81" s="4">
        <f>SUMIFS(Purchase!$F:$F,Purchase!$A:$A,Waterfall!$A81,Purchase!$D:$D,Waterfall!$C81,Purchase!$C:$C,Waterfall!FU$1)</f>
        <v>0</v>
      </c>
      <c r="FV81" s="4">
        <f>SUMIFS(Purchase!$F:$F,Purchase!$A:$A,Waterfall!$A81,Purchase!$D:$D,Waterfall!$C81,Purchase!$C:$C,Waterfall!FV$1)</f>
        <v>0</v>
      </c>
      <c r="FW81" s="4">
        <f>SUMIFS(Purchase!$F:$F,Purchase!$A:$A,Waterfall!$A81,Purchase!$D:$D,Waterfall!$C81,Purchase!$C:$C,Waterfall!FW$1)</f>
        <v>0</v>
      </c>
      <c r="FX81" s="4">
        <f>SUMIFS(Purchase!$F:$F,Purchase!$A:$A,Waterfall!$A81,Purchase!$D:$D,Waterfall!$C81,Purchase!$C:$C,Waterfall!FX$1)</f>
        <v>0</v>
      </c>
      <c r="FY81" s="4">
        <f>SUMIFS(Purchase!$F:$F,Purchase!$A:$A,Waterfall!$A81,Purchase!$D:$D,Waterfall!$C81,Purchase!$C:$C,Waterfall!FY$1)</f>
        <v>0</v>
      </c>
      <c r="FZ81" s="4">
        <f>SUMIFS(Purchase!$F:$F,Purchase!$A:$A,Waterfall!$A81,Purchase!$D:$D,Waterfall!$C81,Purchase!$C:$C,Waterfall!FZ$1)</f>
        <v>0</v>
      </c>
      <c r="GA81" s="4">
        <f>SUMIFS(Purchase!$F:$F,Purchase!$A:$A,Waterfall!$A81,Purchase!$D:$D,Waterfall!$C81,Purchase!$C:$C,Waterfall!GA$1)</f>
        <v>0</v>
      </c>
      <c r="GB81" s="4">
        <f>SUMIFS(Purchase!$F:$F,Purchase!$A:$A,Waterfall!$A81,Purchase!$D:$D,Waterfall!$C81,Purchase!$C:$C,Waterfall!GB$1)</f>
        <v>0</v>
      </c>
      <c r="GC81" s="4">
        <f>SUMIFS(Purchase!$F:$F,Purchase!$A:$A,Waterfall!$A81,Purchase!$D:$D,Waterfall!$C81,Purchase!$C:$C,Waterfall!GC$1)</f>
        <v>0</v>
      </c>
      <c r="GD81" s="4">
        <f>SUMIFS(Purchase!$F:$F,Purchase!$A:$A,Waterfall!$A81,Purchase!$D:$D,Waterfall!$C81,Purchase!$C:$C,Waterfall!GD$1)</f>
        <v>0</v>
      </c>
      <c r="GE81" s="4">
        <f>SUMIFS(Purchase!$F:$F,Purchase!$A:$A,Waterfall!$A81,Purchase!$D:$D,Waterfall!$C81,Purchase!$C:$C,Waterfall!GE$1)</f>
        <v>0</v>
      </c>
      <c r="GF81" s="4">
        <f>SUMIFS(Purchase!$F:$F,Purchase!$A:$A,Waterfall!$A81,Purchase!$D:$D,Waterfall!$C81,Purchase!$C:$C,Waterfall!GF$1)</f>
        <v>0</v>
      </c>
      <c r="GG81" s="4">
        <f>SUMIFS(Purchase!$F:$F,Purchase!$A:$A,Waterfall!$A81,Purchase!$D:$D,Waterfall!$C81,Purchase!$C:$C,Waterfall!GG$1)</f>
        <v>0</v>
      </c>
      <c r="GH81" s="4">
        <f>SUMIFS(Purchase!$F:$F,Purchase!$A:$A,Waterfall!$A81,Purchase!$D:$D,Waterfall!$C81,Purchase!$C:$C,Waterfall!GH$1)</f>
        <v>0</v>
      </c>
      <c r="GI81" s="4">
        <f>SUMIFS(Purchase!$F:$F,Purchase!$A:$A,Waterfall!$A81,Purchase!$D:$D,Waterfall!$C81,Purchase!$C:$C,Waterfall!GI$1)</f>
        <v>0</v>
      </c>
    </row>
    <row r="82" spans="1:191" x14ac:dyDescent="0.35">
      <c r="A82" s="8">
        <f t="shared" si="4"/>
        <v>1</v>
      </c>
      <c r="B82" s="2" t="str">
        <f>VLOOKUP($A82,Centers!$B$1:$C$120,2,)</f>
        <v>GATE</v>
      </c>
      <c r="C82" s="3">
        <v>44959</v>
      </c>
      <c r="D82" s="4">
        <f>IF($A82=1,SUM(SUMIFS(Indent!$E:$E,Indent!$C:$C,Waterfall!$C82,Indent!$A:$A,Centers!$A$2),SUMIFS(Indent!$E:$E,Indent!$C:$C,Waterfall!$C82,Indent!$A:$A,Centers!$A$3),SUMIFS(Indent!$E:$E,Indent!$C:$C,Waterfall!$C82,Indent!$A:$A,Centers!$A$4),SUMIFS(Indent!$E:$E,Indent!$C:$C,Waterfall!$C82,Indent!$A:$A,Centers!$A$5),SUMIFS(Indent!$E:$E,Indent!$C:$C,Waterfall!$C82,Indent!$A:$A,Centers!$A$6),SUMIFS(Indent!$E:$E,Indent!$C:$C,Waterfall!$C82,Indent!$A:$A,Centers!$A$7),SUMIFS(Indent!$E:$E,Indent!$C:$C,Waterfall!$C82,Indent!$A:$A,Centers!$A$8)),SUMIFS(Indent!$E:$E,Indent!$C:$C,Waterfall!$C82,Indent!$A:$A,$A82))</f>
        <v>0</v>
      </c>
      <c r="E82" s="4">
        <f>SUMIFS(Purchase!$F:$F,Purchase!$A:$A,Waterfall!$A82,Purchase!$D:$D,Waterfall!$C82,Purchase!$C:$C,Waterfall!E$1)</f>
        <v>0</v>
      </c>
      <c r="F82" s="4">
        <f>SUMIFS(Purchase!$F:$F,Purchase!$A:$A,Waterfall!$A82,Purchase!$D:$D,Waterfall!$C82,Purchase!$C:$C,Waterfall!F$1)</f>
        <v>0</v>
      </c>
      <c r="G82" s="4">
        <f>SUMIFS(Purchase!$F:$F,Purchase!$A:$A,Waterfall!$A82,Purchase!$D:$D,Waterfall!$C82,Purchase!$C:$C,Waterfall!G$1)</f>
        <v>0</v>
      </c>
      <c r="H82" s="4">
        <f>SUMIFS(Purchase!$F:$F,Purchase!$A:$A,Waterfall!$A82,Purchase!$D:$D,Waterfall!$C82,Purchase!$C:$C,Waterfall!H$1)</f>
        <v>0</v>
      </c>
      <c r="I82" s="4">
        <f>SUMIFS(Purchase!$F:$F,Purchase!$A:$A,Waterfall!$A82,Purchase!$D:$D,Waterfall!$C82,Purchase!$C:$C,Waterfall!I$1)</f>
        <v>0</v>
      </c>
      <c r="J82" s="4">
        <f>SUMIFS(Purchase!$F:$F,Purchase!$A:$A,Waterfall!$A82,Purchase!$D:$D,Waterfall!$C82,Purchase!$C:$C,Waterfall!J$1)</f>
        <v>0</v>
      </c>
      <c r="K82" s="4">
        <f>SUMIFS(Purchase!$F:$F,Purchase!$A:$A,Waterfall!$A82,Purchase!$D:$D,Waterfall!$C82,Purchase!$C:$C,Waterfall!K$1)</f>
        <v>0</v>
      </c>
      <c r="L82" s="4">
        <f>SUMIFS(Purchase!$F:$F,Purchase!$A:$A,Waterfall!$A82,Purchase!$D:$D,Waterfall!$C82,Purchase!$C:$C,Waterfall!L$1)</f>
        <v>0</v>
      </c>
      <c r="M82" s="4">
        <f>SUMIFS(Purchase!$F:$F,Purchase!$A:$A,Waterfall!$A82,Purchase!$D:$D,Waterfall!$C82,Purchase!$C:$C,Waterfall!M$1)</f>
        <v>0</v>
      </c>
      <c r="N82" s="4">
        <f>SUMIFS(Purchase!$F:$F,Purchase!$A:$A,Waterfall!$A82,Purchase!$D:$D,Waterfall!$C82,Purchase!$C:$C,Waterfall!N$1)</f>
        <v>0</v>
      </c>
      <c r="O82" s="4">
        <f>SUMIFS(Purchase!$F:$F,Purchase!$A:$A,Waterfall!$A82,Purchase!$D:$D,Waterfall!$C82,Purchase!$C:$C,Waterfall!O$1)</f>
        <v>0</v>
      </c>
      <c r="P82" s="4">
        <f>SUMIFS(Purchase!$F:$F,Purchase!$A:$A,Waterfall!$A82,Purchase!$D:$D,Waterfall!$C82,Purchase!$C:$C,Waterfall!P$1)</f>
        <v>0</v>
      </c>
      <c r="Q82" s="4">
        <f>SUMIFS(Purchase!$F:$F,Purchase!$A:$A,Waterfall!$A82,Purchase!$D:$D,Waterfall!$C82,Purchase!$C:$C,Waterfall!Q$1)</f>
        <v>0</v>
      </c>
      <c r="R82" s="4">
        <f>SUMIFS(Purchase!$F:$F,Purchase!$A:$A,Waterfall!$A82,Purchase!$D:$D,Waterfall!$C82,Purchase!$C:$C,Waterfall!R$1)</f>
        <v>0</v>
      </c>
      <c r="S82" s="4">
        <f>SUMIFS(Purchase!$F:$F,Purchase!$A:$A,Waterfall!$A82,Purchase!$D:$D,Waterfall!$C82,Purchase!$C:$C,Waterfall!S$1)</f>
        <v>0</v>
      </c>
      <c r="T82" s="4">
        <f>SUMIFS(Purchase!$F:$F,Purchase!$A:$A,Waterfall!$A82,Purchase!$D:$D,Waterfall!$C82,Purchase!$C:$C,Waterfall!T$1)</f>
        <v>0</v>
      </c>
      <c r="U82" s="4">
        <f>SUMIFS(Purchase!$F:$F,Purchase!$A:$A,Waterfall!$A82,Purchase!$D:$D,Waterfall!$C82,Purchase!$C:$C,Waterfall!U$1)</f>
        <v>0</v>
      </c>
      <c r="V82" s="4">
        <f>SUMIFS(Purchase!$F:$F,Purchase!$A:$A,Waterfall!$A82,Purchase!$D:$D,Waterfall!$C82,Purchase!$C:$C,Waterfall!V$1)</f>
        <v>0</v>
      </c>
      <c r="W82" s="4">
        <f>SUMIFS(Purchase!$F:$F,Purchase!$A:$A,Waterfall!$A82,Purchase!$D:$D,Waterfall!$C82,Purchase!$C:$C,Waterfall!W$1)</f>
        <v>0</v>
      </c>
      <c r="X82" s="4">
        <f>SUMIFS(Purchase!$F:$F,Purchase!$A:$A,Waterfall!$A82,Purchase!$D:$D,Waterfall!$C82,Purchase!$C:$C,Waterfall!X$1)</f>
        <v>0</v>
      </c>
      <c r="Y82" s="4">
        <f>SUMIFS(Purchase!$F:$F,Purchase!$A:$A,Waterfall!$A82,Purchase!$D:$D,Waterfall!$C82,Purchase!$C:$C,Waterfall!Y$1)</f>
        <v>0</v>
      </c>
      <c r="Z82" s="4">
        <f>SUMIFS(Purchase!$F:$F,Purchase!$A:$A,Waterfall!$A82,Purchase!$D:$D,Waterfall!$C82,Purchase!$C:$C,Waterfall!Z$1)</f>
        <v>0</v>
      </c>
      <c r="AA82" s="4">
        <f>SUMIFS(Purchase!$F:$F,Purchase!$A:$A,Waterfall!$A82,Purchase!$D:$D,Waterfall!$C82,Purchase!$C:$C,Waterfall!AA$1)</f>
        <v>0</v>
      </c>
      <c r="AB82" s="4">
        <f>SUMIFS(Purchase!$F:$F,Purchase!$A:$A,Waterfall!$A82,Purchase!$D:$D,Waterfall!$C82,Purchase!$C:$C,Waterfall!AB$1)</f>
        <v>0</v>
      </c>
      <c r="AC82" s="4">
        <f>SUMIFS(Purchase!$F:$F,Purchase!$A:$A,Waterfall!$A82,Purchase!$D:$D,Waterfall!$C82,Purchase!$C:$C,Waterfall!AC$1)</f>
        <v>0</v>
      </c>
      <c r="AD82" s="4">
        <f>SUMIFS(Purchase!$F:$F,Purchase!$A:$A,Waterfall!$A82,Purchase!$D:$D,Waterfall!$C82,Purchase!$C:$C,Waterfall!AD$1)</f>
        <v>0</v>
      </c>
      <c r="AE82" s="4">
        <f>SUMIFS(Purchase!$F:$F,Purchase!$A:$A,Waterfall!$A82,Purchase!$D:$D,Waterfall!$C82,Purchase!$C:$C,Waterfall!AE$1)</f>
        <v>0</v>
      </c>
      <c r="AF82" s="4">
        <f>SUMIFS(Purchase!$F:$F,Purchase!$A:$A,Waterfall!$A82,Purchase!$D:$D,Waterfall!$C82,Purchase!$C:$C,Waterfall!AF$1)</f>
        <v>0</v>
      </c>
      <c r="AG82" s="4">
        <f>SUMIFS(Purchase!$F:$F,Purchase!$A:$A,Waterfall!$A82,Purchase!$D:$D,Waterfall!$C82,Purchase!$C:$C,Waterfall!AG$1)</f>
        <v>0</v>
      </c>
      <c r="AH82" s="4">
        <f>SUMIFS(Purchase!$F:$F,Purchase!$A:$A,Waterfall!$A82,Purchase!$D:$D,Waterfall!$C82,Purchase!$C:$C,Waterfall!AH$1)</f>
        <v>0</v>
      </c>
      <c r="AI82" s="4">
        <f>SUMIFS(Purchase!$F:$F,Purchase!$A:$A,Waterfall!$A82,Purchase!$D:$D,Waterfall!$C82,Purchase!$C:$C,Waterfall!AI$1)</f>
        <v>0</v>
      </c>
      <c r="AJ82" s="4">
        <f>SUMIFS(Purchase!$F:$F,Purchase!$A:$A,Waterfall!$A82,Purchase!$D:$D,Waterfall!$C82,Purchase!$C:$C,Waterfall!AJ$1)</f>
        <v>0</v>
      </c>
      <c r="AK82" s="4">
        <f>SUMIFS(Purchase!$F:$F,Purchase!$A:$A,Waterfall!$A82,Purchase!$D:$D,Waterfall!$C82,Purchase!$C:$C,Waterfall!AK$1)</f>
        <v>0</v>
      </c>
      <c r="AL82" s="4">
        <f>SUMIFS(Purchase!$F:$F,Purchase!$A:$A,Waterfall!$A82,Purchase!$D:$D,Waterfall!$C82,Purchase!$C:$C,Waterfall!AL$1)</f>
        <v>0</v>
      </c>
      <c r="AM82" s="4">
        <f>SUMIFS(Purchase!$F:$F,Purchase!$A:$A,Waterfall!$A82,Purchase!$D:$D,Waterfall!$C82,Purchase!$C:$C,Waterfall!AM$1)</f>
        <v>0</v>
      </c>
      <c r="AN82" s="4">
        <f>SUMIFS(Purchase!$F:$F,Purchase!$A:$A,Waterfall!$A82,Purchase!$D:$D,Waterfall!$C82,Purchase!$C:$C,Waterfall!AN$1)</f>
        <v>0</v>
      </c>
      <c r="AO82" s="4">
        <f>SUMIFS(Purchase!$F:$F,Purchase!$A:$A,Waterfall!$A82,Purchase!$D:$D,Waterfall!$C82,Purchase!$C:$C,Waterfall!AO$1)</f>
        <v>0</v>
      </c>
      <c r="AP82" s="4">
        <f>SUMIFS(Purchase!$F:$F,Purchase!$A:$A,Waterfall!$A82,Purchase!$D:$D,Waterfall!$C82,Purchase!$C:$C,Waterfall!AP$1)</f>
        <v>0</v>
      </c>
      <c r="AQ82" s="4">
        <f>SUMIFS(Purchase!$F:$F,Purchase!$A:$A,Waterfall!$A82,Purchase!$D:$D,Waterfall!$C82,Purchase!$C:$C,Waterfall!AQ$1)</f>
        <v>0</v>
      </c>
      <c r="AR82" s="4">
        <f>SUMIFS(Purchase!$F:$F,Purchase!$A:$A,Waterfall!$A82,Purchase!$D:$D,Waterfall!$C82,Purchase!$C:$C,Waterfall!AR$1)</f>
        <v>0</v>
      </c>
      <c r="AS82" s="4">
        <f>SUMIFS(Purchase!$F:$F,Purchase!$A:$A,Waterfall!$A82,Purchase!$D:$D,Waterfall!$C82,Purchase!$C:$C,Waterfall!AS$1)</f>
        <v>0</v>
      </c>
      <c r="AT82" s="4">
        <f>SUMIFS(Purchase!$F:$F,Purchase!$A:$A,Waterfall!$A82,Purchase!$D:$D,Waterfall!$C82,Purchase!$C:$C,Waterfall!AT$1)</f>
        <v>0</v>
      </c>
      <c r="AU82" s="4">
        <f>SUMIFS(Purchase!$F:$F,Purchase!$A:$A,Waterfall!$A82,Purchase!$D:$D,Waterfall!$C82,Purchase!$C:$C,Waterfall!AU$1)</f>
        <v>0</v>
      </c>
      <c r="AV82" s="4">
        <f>SUMIFS(Purchase!$F:$F,Purchase!$A:$A,Waterfall!$A82,Purchase!$D:$D,Waterfall!$C82,Purchase!$C:$C,Waterfall!AV$1)</f>
        <v>0</v>
      </c>
      <c r="AW82" s="4">
        <f>SUMIFS(Purchase!$F:$F,Purchase!$A:$A,Waterfall!$A82,Purchase!$D:$D,Waterfall!$C82,Purchase!$C:$C,Waterfall!AW$1)</f>
        <v>0</v>
      </c>
      <c r="AX82" s="4">
        <f>SUMIFS(Purchase!$F:$F,Purchase!$A:$A,Waterfall!$A82,Purchase!$D:$D,Waterfall!$C82,Purchase!$C:$C,Waterfall!AX$1)</f>
        <v>0</v>
      </c>
      <c r="AY82" s="4">
        <f>SUMIFS(Purchase!$F:$F,Purchase!$A:$A,Waterfall!$A82,Purchase!$D:$D,Waterfall!$C82,Purchase!$C:$C,Waterfall!AY$1)</f>
        <v>0</v>
      </c>
      <c r="AZ82" s="4">
        <f>SUMIFS(Purchase!$F:$F,Purchase!$A:$A,Waterfall!$A82,Purchase!$D:$D,Waterfall!$C82,Purchase!$C:$C,Waterfall!AZ$1)</f>
        <v>0</v>
      </c>
      <c r="BA82" s="4">
        <f>SUMIFS(Purchase!$F:$F,Purchase!$A:$A,Waterfall!$A82,Purchase!$D:$D,Waterfall!$C82,Purchase!$C:$C,Waterfall!BA$1)</f>
        <v>0</v>
      </c>
      <c r="BB82" s="4">
        <f>SUMIFS(Purchase!$F:$F,Purchase!$A:$A,Waterfall!$A82,Purchase!$D:$D,Waterfall!$C82,Purchase!$C:$C,Waterfall!BB$1)</f>
        <v>0</v>
      </c>
      <c r="BC82" s="4">
        <f>SUMIFS(Purchase!$F:$F,Purchase!$A:$A,Waterfall!$A82,Purchase!$D:$D,Waterfall!$C82,Purchase!$C:$C,Waterfall!BC$1)</f>
        <v>0</v>
      </c>
      <c r="BD82" s="4">
        <f>SUMIFS(Purchase!$F:$F,Purchase!$A:$A,Waterfall!$A82,Purchase!$D:$D,Waterfall!$C82,Purchase!$C:$C,Waterfall!BD$1)</f>
        <v>0</v>
      </c>
      <c r="BE82" s="4">
        <f>SUMIFS(Purchase!$F:$F,Purchase!$A:$A,Waterfall!$A82,Purchase!$D:$D,Waterfall!$C82,Purchase!$C:$C,Waterfall!BE$1)</f>
        <v>0</v>
      </c>
      <c r="BF82" s="4">
        <f>SUMIFS(Purchase!$F:$F,Purchase!$A:$A,Waterfall!$A82,Purchase!$D:$D,Waterfall!$C82,Purchase!$C:$C,Waterfall!BF$1)</f>
        <v>0</v>
      </c>
      <c r="BG82" s="4">
        <f>SUMIFS(Purchase!$F:$F,Purchase!$A:$A,Waterfall!$A82,Purchase!$D:$D,Waterfall!$C82,Purchase!$C:$C,Waterfall!BG$1)</f>
        <v>0</v>
      </c>
      <c r="BH82" s="4">
        <f>SUMIFS(Purchase!$F:$F,Purchase!$A:$A,Waterfall!$A82,Purchase!$D:$D,Waterfall!$C82,Purchase!$C:$C,Waterfall!BH$1)</f>
        <v>0</v>
      </c>
      <c r="BI82" s="4">
        <f>SUMIFS(Purchase!$F:$F,Purchase!$A:$A,Waterfall!$A82,Purchase!$D:$D,Waterfall!$C82,Purchase!$C:$C,Waterfall!BI$1)</f>
        <v>0</v>
      </c>
      <c r="BJ82" s="4">
        <f>SUMIFS(Purchase!$F:$F,Purchase!$A:$A,Waterfall!$A82,Purchase!$D:$D,Waterfall!$C82,Purchase!$C:$C,Waterfall!BJ$1)</f>
        <v>0</v>
      </c>
      <c r="BK82" s="4">
        <f>SUMIFS(Purchase!$F:$F,Purchase!$A:$A,Waterfall!$A82,Purchase!$D:$D,Waterfall!$C82,Purchase!$C:$C,Waterfall!BK$1)</f>
        <v>0</v>
      </c>
      <c r="BL82" s="4">
        <f>SUMIFS(Purchase!$F:$F,Purchase!$A:$A,Waterfall!$A82,Purchase!$D:$D,Waterfall!$C82,Purchase!$C:$C,Waterfall!BL$1)</f>
        <v>0</v>
      </c>
      <c r="BM82" s="4">
        <f>SUMIFS(Purchase!$F:$F,Purchase!$A:$A,Waterfall!$A82,Purchase!$D:$D,Waterfall!$C82,Purchase!$C:$C,Waterfall!BM$1)</f>
        <v>0</v>
      </c>
      <c r="BN82" s="4">
        <f>SUMIFS(Purchase!$F:$F,Purchase!$A:$A,Waterfall!$A82,Purchase!$D:$D,Waterfall!$C82,Purchase!$C:$C,Waterfall!BN$1)</f>
        <v>0</v>
      </c>
      <c r="BO82" s="4">
        <f>SUMIFS(Purchase!$F:$F,Purchase!$A:$A,Waterfall!$A82,Purchase!$D:$D,Waterfall!$C82,Purchase!$C:$C,Waterfall!BO$1)</f>
        <v>0</v>
      </c>
      <c r="BP82" s="4">
        <f>SUMIFS(Purchase!$F:$F,Purchase!$A:$A,Waterfall!$A82,Purchase!$D:$D,Waterfall!$C82,Purchase!$C:$C,Waterfall!BP$1)</f>
        <v>0</v>
      </c>
      <c r="BQ82" s="4">
        <f>SUMIFS(Purchase!$F:$F,Purchase!$A:$A,Waterfall!$A82,Purchase!$D:$D,Waterfall!$C82,Purchase!$C:$C,Waterfall!BQ$1)</f>
        <v>0</v>
      </c>
      <c r="BR82" s="4">
        <f>SUMIFS(Purchase!$F:$F,Purchase!$A:$A,Waterfall!$A82,Purchase!$D:$D,Waterfall!$C82,Purchase!$C:$C,Waterfall!BR$1)</f>
        <v>0</v>
      </c>
      <c r="BS82" s="4">
        <f>SUMIFS(Purchase!$F:$F,Purchase!$A:$A,Waterfall!$A82,Purchase!$D:$D,Waterfall!$C82,Purchase!$C:$C,Waterfall!BS$1)</f>
        <v>0</v>
      </c>
      <c r="BT82" s="4">
        <f>SUMIFS(Purchase!$F:$F,Purchase!$A:$A,Waterfall!$A82,Purchase!$D:$D,Waterfall!$C82,Purchase!$C:$C,Waterfall!BT$1)</f>
        <v>0</v>
      </c>
      <c r="BU82" s="4">
        <f>SUMIFS(Purchase!$F:$F,Purchase!$A:$A,Waterfall!$A82,Purchase!$D:$D,Waterfall!$C82,Purchase!$C:$C,Waterfall!BU$1)</f>
        <v>0</v>
      </c>
      <c r="BV82" s="4">
        <f>SUMIFS(Purchase!$F:$F,Purchase!$A:$A,Waterfall!$A82,Purchase!$D:$D,Waterfall!$C82,Purchase!$C:$C,Waterfall!BV$1)</f>
        <v>0</v>
      </c>
      <c r="BW82" s="4">
        <f>SUMIFS(Purchase!$F:$F,Purchase!$A:$A,Waterfall!$A82,Purchase!$D:$D,Waterfall!$C82,Purchase!$C:$C,Waterfall!BW$1)</f>
        <v>0</v>
      </c>
      <c r="BX82" s="4">
        <f>SUMIFS(Purchase!$F:$F,Purchase!$A:$A,Waterfall!$A82,Purchase!$D:$D,Waterfall!$C82,Purchase!$C:$C,Waterfall!BX$1)</f>
        <v>0</v>
      </c>
      <c r="BY82" s="4">
        <f>SUMIFS(Purchase!$F:$F,Purchase!$A:$A,Waterfall!$A82,Purchase!$D:$D,Waterfall!$C82,Purchase!$C:$C,Waterfall!BY$1)</f>
        <v>0</v>
      </c>
      <c r="BZ82" s="4">
        <f>SUMIFS(Purchase!$F:$F,Purchase!$A:$A,Waterfall!$A82,Purchase!$D:$D,Waterfall!$C82,Purchase!$C:$C,Waterfall!BZ$1)</f>
        <v>0</v>
      </c>
      <c r="CA82" s="4">
        <f>SUMIFS(Purchase!$F:$F,Purchase!$A:$A,Waterfall!$A82,Purchase!$D:$D,Waterfall!$C82,Purchase!$C:$C,Waterfall!CA$1)</f>
        <v>0</v>
      </c>
      <c r="CB82" s="4">
        <f>SUMIFS(Purchase!$F:$F,Purchase!$A:$A,Waterfall!$A82,Purchase!$D:$D,Waterfall!$C82,Purchase!$C:$C,Waterfall!CB$1)</f>
        <v>0</v>
      </c>
      <c r="CC82" s="4">
        <f>SUMIFS(Purchase!$F:$F,Purchase!$A:$A,Waterfall!$A82,Purchase!$D:$D,Waterfall!$C82,Purchase!$C:$C,Waterfall!CC$1)</f>
        <v>0</v>
      </c>
      <c r="CD82" s="4">
        <f>SUMIFS(Purchase!$F:$F,Purchase!$A:$A,Waterfall!$A82,Purchase!$D:$D,Waterfall!$C82,Purchase!$C:$C,Waterfall!CD$1)</f>
        <v>0</v>
      </c>
      <c r="CE82" s="4">
        <f>SUMIFS(Purchase!$F:$F,Purchase!$A:$A,Waterfall!$A82,Purchase!$D:$D,Waterfall!$C82,Purchase!$C:$C,Waterfall!CE$1)</f>
        <v>0</v>
      </c>
      <c r="CF82" s="4">
        <f>SUMIFS(Purchase!$F:$F,Purchase!$A:$A,Waterfall!$A82,Purchase!$D:$D,Waterfall!$C82,Purchase!$C:$C,Waterfall!CF$1)</f>
        <v>0</v>
      </c>
      <c r="CG82" s="4">
        <f>SUMIFS(Purchase!$F:$F,Purchase!$A:$A,Waterfall!$A82,Purchase!$D:$D,Waterfall!$C82,Purchase!$C:$C,Waterfall!CG$1)</f>
        <v>0</v>
      </c>
      <c r="CH82" s="4">
        <f>SUMIFS(Purchase!$F:$F,Purchase!$A:$A,Waterfall!$A82,Purchase!$D:$D,Waterfall!$C82,Purchase!$C:$C,Waterfall!CH$1)</f>
        <v>0</v>
      </c>
      <c r="CI82" s="4">
        <f>SUMIFS(Purchase!$F:$F,Purchase!$A:$A,Waterfall!$A82,Purchase!$D:$D,Waterfall!$C82,Purchase!$C:$C,Waterfall!CI$1)</f>
        <v>0</v>
      </c>
      <c r="CJ82" s="4">
        <f>SUMIFS(Purchase!$F:$F,Purchase!$A:$A,Waterfall!$A82,Purchase!$D:$D,Waterfall!$C82,Purchase!$C:$C,Waterfall!CJ$1)</f>
        <v>0</v>
      </c>
      <c r="CK82" s="4">
        <f>SUMIFS(Purchase!$F:$F,Purchase!$A:$A,Waterfall!$A82,Purchase!$D:$D,Waterfall!$C82,Purchase!$C:$C,Waterfall!CK$1)</f>
        <v>0</v>
      </c>
      <c r="CL82" s="4">
        <f>SUMIFS(Purchase!$F:$F,Purchase!$A:$A,Waterfall!$A82,Purchase!$D:$D,Waterfall!$C82,Purchase!$C:$C,Waterfall!CL$1)</f>
        <v>0</v>
      </c>
      <c r="CM82" s="4">
        <f>SUMIFS(Purchase!$F:$F,Purchase!$A:$A,Waterfall!$A82,Purchase!$D:$D,Waterfall!$C82,Purchase!$C:$C,Waterfall!CM$1)</f>
        <v>0</v>
      </c>
      <c r="CN82" s="4">
        <f>SUMIFS(Purchase!$F:$F,Purchase!$A:$A,Waterfall!$A82,Purchase!$D:$D,Waterfall!$C82,Purchase!$C:$C,Waterfall!CN$1)</f>
        <v>0</v>
      </c>
      <c r="CO82" s="4">
        <f>SUMIFS(Purchase!$F:$F,Purchase!$A:$A,Waterfall!$A82,Purchase!$D:$D,Waterfall!$C82,Purchase!$C:$C,Waterfall!CO$1)</f>
        <v>0</v>
      </c>
      <c r="CP82" s="4">
        <f>SUMIFS(Purchase!$F:$F,Purchase!$A:$A,Waterfall!$A82,Purchase!$D:$D,Waterfall!$C82,Purchase!$C:$C,Waterfall!CP$1)</f>
        <v>0</v>
      </c>
      <c r="CQ82" s="4">
        <f>SUMIFS(Purchase!$F:$F,Purchase!$A:$A,Waterfall!$A82,Purchase!$D:$D,Waterfall!$C82,Purchase!$C:$C,Waterfall!CQ$1)</f>
        <v>0</v>
      </c>
      <c r="CR82" s="4">
        <f>SUMIFS(Purchase!$F:$F,Purchase!$A:$A,Waterfall!$A82,Purchase!$D:$D,Waterfall!$C82,Purchase!$C:$C,Waterfall!CR$1)</f>
        <v>0</v>
      </c>
      <c r="CS82" s="4">
        <f>SUMIFS(Purchase!$F:$F,Purchase!$A:$A,Waterfall!$A82,Purchase!$D:$D,Waterfall!$C82,Purchase!$C:$C,Waterfall!CS$1)</f>
        <v>0</v>
      </c>
      <c r="CT82" s="4">
        <f>SUMIFS(Purchase!$F:$F,Purchase!$A:$A,Waterfall!$A82,Purchase!$D:$D,Waterfall!$C82,Purchase!$C:$C,Waterfall!CT$1)</f>
        <v>0</v>
      </c>
      <c r="CU82" s="4">
        <f>SUMIFS(Purchase!$F:$F,Purchase!$A:$A,Waterfall!$A82,Purchase!$D:$D,Waterfall!$C82,Purchase!$C:$C,Waterfall!CU$1)</f>
        <v>0</v>
      </c>
      <c r="CV82" s="4">
        <f>SUMIFS(Purchase!$F:$F,Purchase!$A:$A,Waterfall!$A82,Purchase!$D:$D,Waterfall!$C82,Purchase!$C:$C,Waterfall!CV$1)</f>
        <v>0</v>
      </c>
      <c r="CW82" s="4">
        <f>SUMIFS(Purchase!$F:$F,Purchase!$A:$A,Waterfall!$A82,Purchase!$D:$D,Waterfall!$C82,Purchase!$C:$C,Waterfall!CW$1)</f>
        <v>0</v>
      </c>
      <c r="CX82" s="4">
        <f>SUMIFS(Purchase!$F:$F,Purchase!$A:$A,Waterfall!$A82,Purchase!$D:$D,Waterfall!$C82,Purchase!$C:$C,Waterfall!CX$1)</f>
        <v>0</v>
      </c>
      <c r="CY82" s="4">
        <f>SUMIFS(Purchase!$F:$F,Purchase!$A:$A,Waterfall!$A82,Purchase!$D:$D,Waterfall!$C82,Purchase!$C:$C,Waterfall!CY$1)</f>
        <v>0</v>
      </c>
      <c r="CZ82" s="4">
        <f>SUMIFS(Purchase!$F:$F,Purchase!$A:$A,Waterfall!$A82,Purchase!$D:$D,Waterfall!$C82,Purchase!$C:$C,Waterfall!CZ$1)</f>
        <v>0</v>
      </c>
      <c r="DA82" s="4">
        <f>SUMIFS(Purchase!$F:$F,Purchase!$A:$A,Waterfall!$A82,Purchase!$D:$D,Waterfall!$C82,Purchase!$C:$C,Waterfall!DA$1)</f>
        <v>0</v>
      </c>
      <c r="DB82" s="4">
        <f>SUMIFS(Purchase!$F:$F,Purchase!$A:$A,Waterfall!$A82,Purchase!$D:$D,Waterfall!$C82,Purchase!$C:$C,Waterfall!DB$1)</f>
        <v>0</v>
      </c>
      <c r="DC82" s="4">
        <f>SUMIFS(Purchase!$F:$F,Purchase!$A:$A,Waterfall!$A82,Purchase!$D:$D,Waterfall!$C82,Purchase!$C:$C,Waterfall!DC$1)</f>
        <v>0</v>
      </c>
      <c r="DD82" s="4">
        <f>SUMIFS(Purchase!$F:$F,Purchase!$A:$A,Waterfall!$A82,Purchase!$D:$D,Waterfall!$C82,Purchase!$C:$C,Waterfall!DD$1)</f>
        <v>0</v>
      </c>
      <c r="DE82" s="4">
        <f>SUMIFS(Purchase!$F:$F,Purchase!$A:$A,Waterfall!$A82,Purchase!$D:$D,Waterfall!$C82,Purchase!$C:$C,Waterfall!DE$1)</f>
        <v>0</v>
      </c>
      <c r="DF82" s="4">
        <f>SUMIFS(Purchase!$F:$F,Purchase!$A:$A,Waterfall!$A82,Purchase!$D:$D,Waterfall!$C82,Purchase!$C:$C,Waterfall!DF$1)</f>
        <v>0</v>
      </c>
      <c r="DG82" s="4">
        <f>SUMIFS(Purchase!$F:$F,Purchase!$A:$A,Waterfall!$A82,Purchase!$D:$D,Waterfall!$C82,Purchase!$C:$C,Waterfall!DG$1)</f>
        <v>0</v>
      </c>
      <c r="DH82" s="4">
        <f>SUMIFS(Purchase!$F:$F,Purchase!$A:$A,Waterfall!$A82,Purchase!$D:$D,Waterfall!$C82,Purchase!$C:$C,Waterfall!DH$1)</f>
        <v>0</v>
      </c>
      <c r="DI82" s="4">
        <f>SUMIFS(Purchase!$F:$F,Purchase!$A:$A,Waterfall!$A82,Purchase!$D:$D,Waterfall!$C82,Purchase!$C:$C,Waterfall!DI$1)</f>
        <v>0</v>
      </c>
      <c r="DJ82" s="4">
        <f>SUMIFS(Purchase!$F:$F,Purchase!$A:$A,Waterfall!$A82,Purchase!$D:$D,Waterfall!$C82,Purchase!$C:$C,Waterfall!DJ$1)</f>
        <v>0</v>
      </c>
      <c r="DK82" s="4">
        <f>SUMIFS(Purchase!$F:$F,Purchase!$A:$A,Waterfall!$A82,Purchase!$D:$D,Waterfall!$C82,Purchase!$C:$C,Waterfall!DK$1)</f>
        <v>0</v>
      </c>
      <c r="DL82" s="4">
        <f>SUMIFS(Purchase!$F:$F,Purchase!$A:$A,Waterfall!$A82,Purchase!$D:$D,Waterfall!$C82,Purchase!$C:$C,Waterfall!DL$1)</f>
        <v>0</v>
      </c>
      <c r="DM82" s="4">
        <f>SUMIFS(Purchase!$F:$F,Purchase!$A:$A,Waterfall!$A82,Purchase!$D:$D,Waterfall!$C82,Purchase!$C:$C,Waterfall!DM$1)</f>
        <v>0</v>
      </c>
      <c r="DN82" s="4">
        <f>SUMIFS(Purchase!$F:$F,Purchase!$A:$A,Waterfall!$A82,Purchase!$D:$D,Waterfall!$C82,Purchase!$C:$C,Waterfall!DN$1)</f>
        <v>0</v>
      </c>
      <c r="DO82" s="4">
        <f>SUMIFS(Purchase!$F:$F,Purchase!$A:$A,Waterfall!$A82,Purchase!$D:$D,Waterfall!$C82,Purchase!$C:$C,Waterfall!DO$1)</f>
        <v>0</v>
      </c>
      <c r="DP82" s="4">
        <f>SUMIFS(Purchase!$F:$F,Purchase!$A:$A,Waterfall!$A82,Purchase!$D:$D,Waterfall!$C82,Purchase!$C:$C,Waterfall!DP$1)</f>
        <v>0</v>
      </c>
      <c r="DQ82" s="4">
        <f>SUMIFS(Purchase!$F:$F,Purchase!$A:$A,Waterfall!$A82,Purchase!$D:$D,Waterfall!$C82,Purchase!$C:$C,Waterfall!DQ$1)</f>
        <v>0</v>
      </c>
      <c r="DR82" s="4">
        <f>SUMIFS(Purchase!$F:$F,Purchase!$A:$A,Waterfall!$A82,Purchase!$D:$D,Waterfall!$C82,Purchase!$C:$C,Waterfall!DR$1)</f>
        <v>0</v>
      </c>
      <c r="DS82" s="4">
        <f>SUMIFS(Purchase!$F:$F,Purchase!$A:$A,Waterfall!$A82,Purchase!$D:$D,Waterfall!$C82,Purchase!$C:$C,Waterfall!DS$1)</f>
        <v>0</v>
      </c>
      <c r="DT82" s="4">
        <f>SUMIFS(Purchase!$F:$F,Purchase!$A:$A,Waterfall!$A82,Purchase!$D:$D,Waterfall!$C82,Purchase!$C:$C,Waterfall!DT$1)</f>
        <v>0</v>
      </c>
      <c r="DU82" s="4">
        <f>SUMIFS(Purchase!$F:$F,Purchase!$A:$A,Waterfall!$A82,Purchase!$D:$D,Waterfall!$C82,Purchase!$C:$C,Waterfall!DU$1)</f>
        <v>0</v>
      </c>
      <c r="DV82" s="4">
        <f>SUMIFS(Purchase!$F:$F,Purchase!$A:$A,Waterfall!$A82,Purchase!$D:$D,Waterfall!$C82,Purchase!$C:$C,Waterfall!DV$1)</f>
        <v>0</v>
      </c>
      <c r="DW82" s="4">
        <f>SUMIFS(Purchase!$F:$F,Purchase!$A:$A,Waterfall!$A82,Purchase!$D:$D,Waterfall!$C82,Purchase!$C:$C,Waterfall!DW$1)</f>
        <v>0</v>
      </c>
      <c r="DX82" s="4">
        <f>SUMIFS(Purchase!$F:$F,Purchase!$A:$A,Waterfall!$A82,Purchase!$D:$D,Waterfall!$C82,Purchase!$C:$C,Waterfall!DX$1)</f>
        <v>0</v>
      </c>
      <c r="DY82" s="4">
        <f>SUMIFS(Purchase!$F:$F,Purchase!$A:$A,Waterfall!$A82,Purchase!$D:$D,Waterfall!$C82,Purchase!$C:$C,Waterfall!DY$1)</f>
        <v>0</v>
      </c>
      <c r="DZ82" s="4">
        <f>SUMIFS(Purchase!$F:$F,Purchase!$A:$A,Waterfall!$A82,Purchase!$D:$D,Waterfall!$C82,Purchase!$C:$C,Waterfall!DZ$1)</f>
        <v>0</v>
      </c>
      <c r="EA82" s="4">
        <f>SUMIFS(Purchase!$F:$F,Purchase!$A:$A,Waterfall!$A82,Purchase!$D:$D,Waterfall!$C82,Purchase!$C:$C,Waterfall!EA$1)</f>
        <v>0</v>
      </c>
      <c r="EB82" s="4">
        <f>SUMIFS(Purchase!$F:$F,Purchase!$A:$A,Waterfall!$A82,Purchase!$D:$D,Waterfall!$C82,Purchase!$C:$C,Waterfall!EB$1)</f>
        <v>0</v>
      </c>
      <c r="EC82" s="4">
        <f>SUMIFS(Purchase!$F:$F,Purchase!$A:$A,Waterfall!$A82,Purchase!$D:$D,Waterfall!$C82,Purchase!$C:$C,Waterfall!EC$1)</f>
        <v>0</v>
      </c>
      <c r="ED82" s="4">
        <f>SUMIFS(Purchase!$F:$F,Purchase!$A:$A,Waterfall!$A82,Purchase!$D:$D,Waterfall!$C82,Purchase!$C:$C,Waterfall!ED$1)</f>
        <v>0</v>
      </c>
      <c r="EE82" s="4">
        <f>SUMIFS(Purchase!$F:$F,Purchase!$A:$A,Waterfall!$A82,Purchase!$D:$D,Waterfall!$C82,Purchase!$C:$C,Waterfall!EE$1)</f>
        <v>0</v>
      </c>
      <c r="EF82" s="4">
        <f>SUMIFS(Purchase!$F:$F,Purchase!$A:$A,Waterfall!$A82,Purchase!$D:$D,Waterfall!$C82,Purchase!$C:$C,Waterfall!EF$1)</f>
        <v>0</v>
      </c>
      <c r="EG82" s="4">
        <f>SUMIFS(Purchase!$F:$F,Purchase!$A:$A,Waterfall!$A82,Purchase!$D:$D,Waterfall!$C82,Purchase!$C:$C,Waterfall!EG$1)</f>
        <v>0</v>
      </c>
      <c r="EH82" s="4">
        <f>SUMIFS(Purchase!$F:$F,Purchase!$A:$A,Waterfall!$A82,Purchase!$D:$D,Waterfall!$C82,Purchase!$C:$C,Waterfall!EH$1)</f>
        <v>0</v>
      </c>
      <c r="EI82" s="4">
        <f>SUMIFS(Purchase!$F:$F,Purchase!$A:$A,Waterfall!$A82,Purchase!$D:$D,Waterfall!$C82,Purchase!$C:$C,Waterfall!EI$1)</f>
        <v>0</v>
      </c>
      <c r="EJ82" s="4">
        <f>SUMIFS(Purchase!$F:$F,Purchase!$A:$A,Waterfall!$A82,Purchase!$D:$D,Waterfall!$C82,Purchase!$C:$C,Waterfall!EJ$1)</f>
        <v>0</v>
      </c>
      <c r="EK82" s="4">
        <f>SUMIFS(Purchase!$F:$F,Purchase!$A:$A,Waterfall!$A82,Purchase!$D:$D,Waterfall!$C82,Purchase!$C:$C,Waterfall!EK$1)</f>
        <v>0</v>
      </c>
      <c r="EL82" s="4">
        <f>SUMIFS(Purchase!$F:$F,Purchase!$A:$A,Waterfall!$A82,Purchase!$D:$D,Waterfall!$C82,Purchase!$C:$C,Waterfall!EL$1)</f>
        <v>0</v>
      </c>
      <c r="EM82" s="4">
        <f>SUMIFS(Purchase!$F:$F,Purchase!$A:$A,Waterfall!$A82,Purchase!$D:$D,Waterfall!$C82,Purchase!$C:$C,Waterfall!EM$1)</f>
        <v>0</v>
      </c>
      <c r="EN82" s="4">
        <f>SUMIFS(Purchase!$F:$F,Purchase!$A:$A,Waterfall!$A82,Purchase!$D:$D,Waterfall!$C82,Purchase!$C:$C,Waterfall!EN$1)</f>
        <v>0</v>
      </c>
      <c r="EO82" s="4">
        <f>SUMIFS(Purchase!$F:$F,Purchase!$A:$A,Waterfall!$A82,Purchase!$D:$D,Waterfall!$C82,Purchase!$C:$C,Waterfall!EO$1)</f>
        <v>0</v>
      </c>
      <c r="EP82" s="4">
        <f>SUMIFS(Purchase!$F:$F,Purchase!$A:$A,Waterfall!$A82,Purchase!$D:$D,Waterfall!$C82,Purchase!$C:$C,Waterfall!EP$1)</f>
        <v>0</v>
      </c>
      <c r="EQ82" s="4">
        <f>SUMIFS(Purchase!$F:$F,Purchase!$A:$A,Waterfall!$A82,Purchase!$D:$D,Waterfall!$C82,Purchase!$C:$C,Waterfall!EQ$1)</f>
        <v>0</v>
      </c>
      <c r="ER82" s="4">
        <f>SUMIFS(Purchase!$F:$F,Purchase!$A:$A,Waterfall!$A82,Purchase!$D:$D,Waterfall!$C82,Purchase!$C:$C,Waterfall!ER$1)</f>
        <v>0</v>
      </c>
      <c r="ES82" s="4">
        <f>SUMIFS(Purchase!$F:$F,Purchase!$A:$A,Waterfall!$A82,Purchase!$D:$D,Waterfall!$C82,Purchase!$C:$C,Waterfall!ES$1)</f>
        <v>0</v>
      </c>
      <c r="ET82" s="4">
        <f>SUMIFS(Purchase!$F:$F,Purchase!$A:$A,Waterfall!$A82,Purchase!$D:$D,Waterfall!$C82,Purchase!$C:$C,Waterfall!ET$1)</f>
        <v>0</v>
      </c>
      <c r="EU82" s="4">
        <f>SUMIFS(Purchase!$F:$F,Purchase!$A:$A,Waterfall!$A82,Purchase!$D:$D,Waterfall!$C82,Purchase!$C:$C,Waterfall!EU$1)</f>
        <v>0</v>
      </c>
      <c r="EV82" s="4">
        <f>SUMIFS(Purchase!$F:$F,Purchase!$A:$A,Waterfall!$A82,Purchase!$D:$D,Waterfall!$C82,Purchase!$C:$C,Waterfall!EV$1)</f>
        <v>0</v>
      </c>
      <c r="EW82" s="4">
        <f>SUMIFS(Purchase!$F:$F,Purchase!$A:$A,Waterfall!$A82,Purchase!$D:$D,Waterfall!$C82,Purchase!$C:$C,Waterfall!EW$1)</f>
        <v>0</v>
      </c>
      <c r="EX82" s="4">
        <f>SUMIFS(Purchase!$F:$F,Purchase!$A:$A,Waterfall!$A82,Purchase!$D:$D,Waterfall!$C82,Purchase!$C:$C,Waterfall!EX$1)</f>
        <v>0</v>
      </c>
      <c r="EY82" s="4">
        <f>SUMIFS(Purchase!$F:$F,Purchase!$A:$A,Waterfall!$A82,Purchase!$D:$D,Waterfall!$C82,Purchase!$C:$C,Waterfall!EY$1)</f>
        <v>0</v>
      </c>
      <c r="EZ82" s="4">
        <f>SUMIFS(Purchase!$F:$F,Purchase!$A:$A,Waterfall!$A82,Purchase!$D:$D,Waterfall!$C82,Purchase!$C:$C,Waterfall!EZ$1)</f>
        <v>0</v>
      </c>
      <c r="FA82" s="4">
        <f>SUMIFS(Purchase!$F:$F,Purchase!$A:$A,Waterfall!$A82,Purchase!$D:$D,Waterfall!$C82,Purchase!$C:$C,Waterfall!FA$1)</f>
        <v>0</v>
      </c>
      <c r="FB82" s="4">
        <f>SUMIFS(Purchase!$F:$F,Purchase!$A:$A,Waterfall!$A82,Purchase!$D:$D,Waterfall!$C82,Purchase!$C:$C,Waterfall!FB$1)</f>
        <v>0</v>
      </c>
      <c r="FC82" s="4">
        <f>SUMIFS(Purchase!$F:$F,Purchase!$A:$A,Waterfall!$A82,Purchase!$D:$D,Waterfall!$C82,Purchase!$C:$C,Waterfall!FC$1)</f>
        <v>0</v>
      </c>
      <c r="FD82" s="4">
        <f>SUMIFS(Purchase!$F:$F,Purchase!$A:$A,Waterfall!$A82,Purchase!$D:$D,Waterfall!$C82,Purchase!$C:$C,Waterfall!FD$1)</f>
        <v>0</v>
      </c>
      <c r="FE82" s="4">
        <f>SUMIFS(Purchase!$F:$F,Purchase!$A:$A,Waterfall!$A82,Purchase!$D:$D,Waterfall!$C82,Purchase!$C:$C,Waterfall!FE$1)</f>
        <v>0</v>
      </c>
      <c r="FF82" s="4">
        <f>SUMIFS(Purchase!$F:$F,Purchase!$A:$A,Waterfall!$A82,Purchase!$D:$D,Waterfall!$C82,Purchase!$C:$C,Waterfall!FF$1)</f>
        <v>0</v>
      </c>
      <c r="FG82" s="4">
        <f>SUMIFS(Purchase!$F:$F,Purchase!$A:$A,Waterfall!$A82,Purchase!$D:$D,Waterfall!$C82,Purchase!$C:$C,Waterfall!FG$1)</f>
        <v>0</v>
      </c>
      <c r="FH82" s="4">
        <f>SUMIFS(Purchase!$F:$F,Purchase!$A:$A,Waterfall!$A82,Purchase!$D:$D,Waterfall!$C82,Purchase!$C:$C,Waterfall!FH$1)</f>
        <v>0</v>
      </c>
      <c r="FI82" s="4">
        <f>SUMIFS(Purchase!$F:$F,Purchase!$A:$A,Waterfall!$A82,Purchase!$D:$D,Waterfall!$C82,Purchase!$C:$C,Waterfall!FI$1)</f>
        <v>0</v>
      </c>
      <c r="FJ82" s="4">
        <f>SUMIFS(Purchase!$F:$F,Purchase!$A:$A,Waterfall!$A82,Purchase!$D:$D,Waterfall!$C82,Purchase!$C:$C,Waterfall!FJ$1)</f>
        <v>0</v>
      </c>
      <c r="FK82" s="4">
        <f>SUMIFS(Purchase!$F:$F,Purchase!$A:$A,Waterfall!$A82,Purchase!$D:$D,Waterfall!$C82,Purchase!$C:$C,Waterfall!FK$1)</f>
        <v>0</v>
      </c>
      <c r="FL82" s="4">
        <f>SUMIFS(Purchase!$F:$F,Purchase!$A:$A,Waterfall!$A82,Purchase!$D:$D,Waterfall!$C82,Purchase!$C:$C,Waterfall!FL$1)</f>
        <v>0</v>
      </c>
      <c r="FM82" s="4">
        <f>SUMIFS(Purchase!$F:$F,Purchase!$A:$A,Waterfall!$A82,Purchase!$D:$D,Waterfall!$C82,Purchase!$C:$C,Waterfall!FM$1)</f>
        <v>0</v>
      </c>
      <c r="FN82" s="4">
        <f>SUMIFS(Purchase!$F:$F,Purchase!$A:$A,Waterfall!$A82,Purchase!$D:$D,Waterfall!$C82,Purchase!$C:$C,Waterfall!FN$1)</f>
        <v>0</v>
      </c>
      <c r="FO82" s="4">
        <f>SUMIFS(Purchase!$F:$F,Purchase!$A:$A,Waterfall!$A82,Purchase!$D:$D,Waterfall!$C82,Purchase!$C:$C,Waterfall!FO$1)</f>
        <v>0</v>
      </c>
      <c r="FP82" s="4">
        <f>SUMIFS(Purchase!$F:$F,Purchase!$A:$A,Waterfall!$A82,Purchase!$D:$D,Waterfall!$C82,Purchase!$C:$C,Waterfall!FP$1)</f>
        <v>0</v>
      </c>
      <c r="FQ82" s="4">
        <f>SUMIFS(Purchase!$F:$F,Purchase!$A:$A,Waterfall!$A82,Purchase!$D:$D,Waterfall!$C82,Purchase!$C:$C,Waterfall!FQ$1)</f>
        <v>0</v>
      </c>
      <c r="FR82" s="4">
        <f>SUMIFS(Purchase!$F:$F,Purchase!$A:$A,Waterfall!$A82,Purchase!$D:$D,Waterfall!$C82,Purchase!$C:$C,Waterfall!FR$1)</f>
        <v>0</v>
      </c>
      <c r="FS82" s="4">
        <f>SUMIFS(Purchase!$F:$F,Purchase!$A:$A,Waterfall!$A82,Purchase!$D:$D,Waterfall!$C82,Purchase!$C:$C,Waterfall!FS$1)</f>
        <v>0</v>
      </c>
      <c r="FT82" s="4">
        <f>SUMIFS(Purchase!$F:$F,Purchase!$A:$A,Waterfall!$A82,Purchase!$D:$D,Waterfall!$C82,Purchase!$C:$C,Waterfall!FT$1)</f>
        <v>0</v>
      </c>
      <c r="FU82" s="4">
        <f>SUMIFS(Purchase!$F:$F,Purchase!$A:$A,Waterfall!$A82,Purchase!$D:$D,Waterfall!$C82,Purchase!$C:$C,Waterfall!FU$1)</f>
        <v>0</v>
      </c>
      <c r="FV82" s="4">
        <f>SUMIFS(Purchase!$F:$F,Purchase!$A:$A,Waterfall!$A82,Purchase!$D:$D,Waterfall!$C82,Purchase!$C:$C,Waterfall!FV$1)</f>
        <v>0</v>
      </c>
      <c r="FW82" s="4">
        <f>SUMIFS(Purchase!$F:$F,Purchase!$A:$A,Waterfall!$A82,Purchase!$D:$D,Waterfall!$C82,Purchase!$C:$C,Waterfall!FW$1)</f>
        <v>0</v>
      </c>
      <c r="FX82" s="4">
        <f>SUMIFS(Purchase!$F:$F,Purchase!$A:$A,Waterfall!$A82,Purchase!$D:$D,Waterfall!$C82,Purchase!$C:$C,Waterfall!FX$1)</f>
        <v>0</v>
      </c>
      <c r="FY82" s="4">
        <f>SUMIFS(Purchase!$F:$F,Purchase!$A:$A,Waterfall!$A82,Purchase!$D:$D,Waterfall!$C82,Purchase!$C:$C,Waterfall!FY$1)</f>
        <v>0</v>
      </c>
      <c r="FZ82" s="4">
        <f>SUMIFS(Purchase!$F:$F,Purchase!$A:$A,Waterfall!$A82,Purchase!$D:$D,Waterfall!$C82,Purchase!$C:$C,Waterfall!FZ$1)</f>
        <v>0</v>
      </c>
      <c r="GA82" s="4">
        <f>SUMIFS(Purchase!$F:$F,Purchase!$A:$A,Waterfall!$A82,Purchase!$D:$D,Waterfall!$C82,Purchase!$C:$C,Waterfall!GA$1)</f>
        <v>0</v>
      </c>
      <c r="GB82" s="4">
        <f>SUMIFS(Purchase!$F:$F,Purchase!$A:$A,Waterfall!$A82,Purchase!$D:$D,Waterfall!$C82,Purchase!$C:$C,Waterfall!GB$1)</f>
        <v>0</v>
      </c>
      <c r="GC82" s="4">
        <f>SUMIFS(Purchase!$F:$F,Purchase!$A:$A,Waterfall!$A82,Purchase!$D:$D,Waterfall!$C82,Purchase!$C:$C,Waterfall!GC$1)</f>
        <v>0</v>
      </c>
      <c r="GD82" s="4">
        <f>SUMIFS(Purchase!$F:$F,Purchase!$A:$A,Waterfall!$A82,Purchase!$D:$D,Waterfall!$C82,Purchase!$C:$C,Waterfall!GD$1)</f>
        <v>0</v>
      </c>
      <c r="GE82" s="4">
        <f>SUMIFS(Purchase!$F:$F,Purchase!$A:$A,Waterfall!$A82,Purchase!$D:$D,Waterfall!$C82,Purchase!$C:$C,Waterfall!GE$1)</f>
        <v>0</v>
      </c>
      <c r="GF82" s="4">
        <f>SUMIFS(Purchase!$F:$F,Purchase!$A:$A,Waterfall!$A82,Purchase!$D:$D,Waterfall!$C82,Purchase!$C:$C,Waterfall!GF$1)</f>
        <v>0</v>
      </c>
      <c r="GG82" s="4">
        <f>SUMIFS(Purchase!$F:$F,Purchase!$A:$A,Waterfall!$A82,Purchase!$D:$D,Waterfall!$C82,Purchase!$C:$C,Waterfall!GG$1)</f>
        <v>0</v>
      </c>
      <c r="GH82" s="4">
        <f>SUMIFS(Purchase!$F:$F,Purchase!$A:$A,Waterfall!$A82,Purchase!$D:$D,Waterfall!$C82,Purchase!$C:$C,Waterfall!GH$1)</f>
        <v>0</v>
      </c>
      <c r="GI82" s="4">
        <f>SUMIFS(Purchase!$F:$F,Purchase!$A:$A,Waterfall!$A82,Purchase!$D:$D,Waterfall!$C82,Purchase!$C:$C,Waterfall!GI$1)</f>
        <v>0</v>
      </c>
    </row>
    <row r="83" spans="1:191" x14ac:dyDescent="0.35">
      <c r="A83" s="8">
        <f t="shared" si="4"/>
        <v>1</v>
      </c>
      <c r="B83" s="2" t="str">
        <f>VLOOKUP($A83,Centers!$B$1:$C$120,2,)</f>
        <v>GATE</v>
      </c>
      <c r="C83" s="3">
        <v>44960</v>
      </c>
      <c r="D83" s="4">
        <f>IF($A83=1,SUM(SUMIFS(Indent!$E:$E,Indent!$C:$C,Waterfall!$C83,Indent!$A:$A,Centers!$A$2),SUMIFS(Indent!$E:$E,Indent!$C:$C,Waterfall!$C83,Indent!$A:$A,Centers!$A$3),SUMIFS(Indent!$E:$E,Indent!$C:$C,Waterfall!$C83,Indent!$A:$A,Centers!$A$4),SUMIFS(Indent!$E:$E,Indent!$C:$C,Waterfall!$C83,Indent!$A:$A,Centers!$A$5),SUMIFS(Indent!$E:$E,Indent!$C:$C,Waterfall!$C83,Indent!$A:$A,Centers!$A$6),SUMIFS(Indent!$E:$E,Indent!$C:$C,Waterfall!$C83,Indent!$A:$A,Centers!$A$7),SUMIFS(Indent!$E:$E,Indent!$C:$C,Waterfall!$C83,Indent!$A:$A,Centers!$A$8)),SUMIFS(Indent!$E:$E,Indent!$C:$C,Waterfall!$C83,Indent!$A:$A,$A83))</f>
        <v>0</v>
      </c>
      <c r="E83" s="4">
        <f>SUMIFS(Purchase!$F:$F,Purchase!$A:$A,Waterfall!$A83,Purchase!$D:$D,Waterfall!$C83,Purchase!$C:$C,Waterfall!E$1)</f>
        <v>0</v>
      </c>
      <c r="F83" s="4">
        <f>SUMIFS(Purchase!$F:$F,Purchase!$A:$A,Waterfall!$A83,Purchase!$D:$D,Waterfall!$C83,Purchase!$C:$C,Waterfall!F$1)</f>
        <v>0</v>
      </c>
      <c r="G83" s="4">
        <f>SUMIFS(Purchase!$F:$F,Purchase!$A:$A,Waterfall!$A83,Purchase!$D:$D,Waterfall!$C83,Purchase!$C:$C,Waterfall!G$1)</f>
        <v>0</v>
      </c>
      <c r="H83" s="4">
        <f>SUMIFS(Purchase!$F:$F,Purchase!$A:$A,Waterfall!$A83,Purchase!$D:$D,Waterfall!$C83,Purchase!$C:$C,Waterfall!H$1)</f>
        <v>0</v>
      </c>
      <c r="I83" s="4">
        <f>SUMIFS(Purchase!$F:$F,Purchase!$A:$A,Waterfall!$A83,Purchase!$D:$D,Waterfall!$C83,Purchase!$C:$C,Waterfall!I$1)</f>
        <v>0</v>
      </c>
      <c r="J83" s="4">
        <f>SUMIFS(Purchase!$F:$F,Purchase!$A:$A,Waterfall!$A83,Purchase!$D:$D,Waterfall!$C83,Purchase!$C:$C,Waterfall!J$1)</f>
        <v>0</v>
      </c>
      <c r="K83" s="4">
        <f>SUMIFS(Purchase!$F:$F,Purchase!$A:$A,Waterfall!$A83,Purchase!$D:$D,Waterfall!$C83,Purchase!$C:$C,Waterfall!K$1)</f>
        <v>0</v>
      </c>
      <c r="L83" s="4">
        <f>SUMIFS(Purchase!$F:$F,Purchase!$A:$A,Waterfall!$A83,Purchase!$D:$D,Waterfall!$C83,Purchase!$C:$C,Waterfall!L$1)</f>
        <v>0</v>
      </c>
      <c r="M83" s="4">
        <f>SUMIFS(Purchase!$F:$F,Purchase!$A:$A,Waterfall!$A83,Purchase!$D:$D,Waterfall!$C83,Purchase!$C:$C,Waterfall!M$1)</f>
        <v>0</v>
      </c>
      <c r="N83" s="4">
        <f>SUMIFS(Purchase!$F:$F,Purchase!$A:$A,Waterfall!$A83,Purchase!$D:$D,Waterfall!$C83,Purchase!$C:$C,Waterfall!N$1)</f>
        <v>0</v>
      </c>
      <c r="O83" s="4">
        <f>SUMIFS(Purchase!$F:$F,Purchase!$A:$A,Waterfall!$A83,Purchase!$D:$D,Waterfall!$C83,Purchase!$C:$C,Waterfall!O$1)</f>
        <v>0</v>
      </c>
      <c r="P83" s="4">
        <f>SUMIFS(Purchase!$F:$F,Purchase!$A:$A,Waterfall!$A83,Purchase!$D:$D,Waterfall!$C83,Purchase!$C:$C,Waterfall!P$1)</f>
        <v>0</v>
      </c>
      <c r="Q83" s="4">
        <f>SUMIFS(Purchase!$F:$F,Purchase!$A:$A,Waterfall!$A83,Purchase!$D:$D,Waterfall!$C83,Purchase!$C:$C,Waterfall!Q$1)</f>
        <v>0</v>
      </c>
      <c r="R83" s="4">
        <f>SUMIFS(Purchase!$F:$F,Purchase!$A:$A,Waterfall!$A83,Purchase!$D:$D,Waterfall!$C83,Purchase!$C:$C,Waterfall!R$1)</f>
        <v>0</v>
      </c>
      <c r="S83" s="4">
        <f>SUMIFS(Purchase!$F:$F,Purchase!$A:$A,Waterfall!$A83,Purchase!$D:$D,Waterfall!$C83,Purchase!$C:$C,Waterfall!S$1)</f>
        <v>0</v>
      </c>
      <c r="T83" s="4">
        <f>SUMIFS(Purchase!$F:$F,Purchase!$A:$A,Waterfall!$A83,Purchase!$D:$D,Waterfall!$C83,Purchase!$C:$C,Waterfall!T$1)</f>
        <v>0</v>
      </c>
      <c r="U83" s="4">
        <f>SUMIFS(Purchase!$F:$F,Purchase!$A:$A,Waterfall!$A83,Purchase!$D:$D,Waterfall!$C83,Purchase!$C:$C,Waterfall!U$1)</f>
        <v>0</v>
      </c>
      <c r="V83" s="4">
        <f>SUMIFS(Purchase!$F:$F,Purchase!$A:$A,Waterfall!$A83,Purchase!$D:$D,Waterfall!$C83,Purchase!$C:$C,Waterfall!V$1)</f>
        <v>0</v>
      </c>
      <c r="W83" s="4">
        <f>SUMIFS(Purchase!$F:$F,Purchase!$A:$A,Waterfall!$A83,Purchase!$D:$D,Waterfall!$C83,Purchase!$C:$C,Waterfall!W$1)</f>
        <v>0</v>
      </c>
      <c r="X83" s="4">
        <f>SUMIFS(Purchase!$F:$F,Purchase!$A:$A,Waterfall!$A83,Purchase!$D:$D,Waterfall!$C83,Purchase!$C:$C,Waterfall!X$1)</f>
        <v>0</v>
      </c>
      <c r="Y83" s="4">
        <f>SUMIFS(Purchase!$F:$F,Purchase!$A:$A,Waterfall!$A83,Purchase!$D:$D,Waterfall!$C83,Purchase!$C:$C,Waterfall!Y$1)</f>
        <v>0</v>
      </c>
      <c r="Z83" s="4">
        <f>SUMIFS(Purchase!$F:$F,Purchase!$A:$A,Waterfall!$A83,Purchase!$D:$D,Waterfall!$C83,Purchase!$C:$C,Waterfall!Z$1)</f>
        <v>0</v>
      </c>
      <c r="AA83" s="4">
        <f>SUMIFS(Purchase!$F:$F,Purchase!$A:$A,Waterfall!$A83,Purchase!$D:$D,Waterfall!$C83,Purchase!$C:$C,Waterfall!AA$1)</f>
        <v>0</v>
      </c>
      <c r="AB83" s="4">
        <f>SUMIFS(Purchase!$F:$F,Purchase!$A:$A,Waterfall!$A83,Purchase!$D:$D,Waterfall!$C83,Purchase!$C:$C,Waterfall!AB$1)</f>
        <v>0</v>
      </c>
      <c r="AC83" s="4">
        <f>SUMIFS(Purchase!$F:$F,Purchase!$A:$A,Waterfall!$A83,Purchase!$D:$D,Waterfall!$C83,Purchase!$C:$C,Waterfall!AC$1)</f>
        <v>0</v>
      </c>
      <c r="AD83" s="4">
        <f>SUMIFS(Purchase!$F:$F,Purchase!$A:$A,Waterfall!$A83,Purchase!$D:$D,Waterfall!$C83,Purchase!$C:$C,Waterfall!AD$1)</f>
        <v>0</v>
      </c>
      <c r="AE83" s="4">
        <f>SUMIFS(Purchase!$F:$F,Purchase!$A:$A,Waterfall!$A83,Purchase!$D:$D,Waterfall!$C83,Purchase!$C:$C,Waterfall!AE$1)</f>
        <v>0</v>
      </c>
      <c r="AF83" s="4">
        <f>SUMIFS(Purchase!$F:$F,Purchase!$A:$A,Waterfall!$A83,Purchase!$D:$D,Waterfall!$C83,Purchase!$C:$C,Waterfall!AF$1)</f>
        <v>0</v>
      </c>
      <c r="AG83" s="4">
        <f>SUMIFS(Purchase!$F:$F,Purchase!$A:$A,Waterfall!$A83,Purchase!$D:$D,Waterfall!$C83,Purchase!$C:$C,Waterfall!AG$1)</f>
        <v>0</v>
      </c>
      <c r="AH83" s="4">
        <f>SUMIFS(Purchase!$F:$F,Purchase!$A:$A,Waterfall!$A83,Purchase!$D:$D,Waterfall!$C83,Purchase!$C:$C,Waterfall!AH$1)</f>
        <v>0</v>
      </c>
      <c r="AI83" s="4">
        <f>SUMIFS(Purchase!$F:$F,Purchase!$A:$A,Waterfall!$A83,Purchase!$D:$D,Waterfall!$C83,Purchase!$C:$C,Waterfall!AI$1)</f>
        <v>0</v>
      </c>
      <c r="AJ83" s="4">
        <f>SUMIFS(Purchase!$F:$F,Purchase!$A:$A,Waterfall!$A83,Purchase!$D:$D,Waterfall!$C83,Purchase!$C:$C,Waterfall!AJ$1)</f>
        <v>0</v>
      </c>
      <c r="AK83" s="4">
        <f>SUMIFS(Purchase!$F:$F,Purchase!$A:$A,Waterfall!$A83,Purchase!$D:$D,Waterfall!$C83,Purchase!$C:$C,Waterfall!AK$1)</f>
        <v>0</v>
      </c>
      <c r="AL83" s="4">
        <f>SUMIFS(Purchase!$F:$F,Purchase!$A:$A,Waterfall!$A83,Purchase!$D:$D,Waterfall!$C83,Purchase!$C:$C,Waterfall!AL$1)</f>
        <v>0</v>
      </c>
      <c r="AM83" s="4">
        <f>SUMIFS(Purchase!$F:$F,Purchase!$A:$A,Waterfall!$A83,Purchase!$D:$D,Waterfall!$C83,Purchase!$C:$C,Waterfall!AM$1)</f>
        <v>0</v>
      </c>
      <c r="AN83" s="4">
        <f>SUMIFS(Purchase!$F:$F,Purchase!$A:$A,Waterfall!$A83,Purchase!$D:$D,Waterfall!$C83,Purchase!$C:$C,Waterfall!AN$1)</f>
        <v>0</v>
      </c>
      <c r="AO83" s="4">
        <f>SUMIFS(Purchase!$F:$F,Purchase!$A:$A,Waterfall!$A83,Purchase!$D:$D,Waterfall!$C83,Purchase!$C:$C,Waterfall!AO$1)</f>
        <v>0</v>
      </c>
      <c r="AP83" s="4">
        <f>SUMIFS(Purchase!$F:$F,Purchase!$A:$A,Waterfall!$A83,Purchase!$D:$D,Waterfall!$C83,Purchase!$C:$C,Waterfall!AP$1)</f>
        <v>0</v>
      </c>
      <c r="AQ83" s="4">
        <f>SUMIFS(Purchase!$F:$F,Purchase!$A:$A,Waterfall!$A83,Purchase!$D:$D,Waterfall!$C83,Purchase!$C:$C,Waterfall!AQ$1)</f>
        <v>0</v>
      </c>
      <c r="AR83" s="4">
        <f>SUMIFS(Purchase!$F:$F,Purchase!$A:$A,Waterfall!$A83,Purchase!$D:$D,Waterfall!$C83,Purchase!$C:$C,Waterfall!AR$1)</f>
        <v>0</v>
      </c>
      <c r="AS83" s="4">
        <f>SUMIFS(Purchase!$F:$F,Purchase!$A:$A,Waterfall!$A83,Purchase!$D:$D,Waterfall!$C83,Purchase!$C:$C,Waterfall!AS$1)</f>
        <v>0</v>
      </c>
      <c r="AT83" s="4">
        <f>SUMIFS(Purchase!$F:$F,Purchase!$A:$A,Waterfall!$A83,Purchase!$D:$D,Waterfall!$C83,Purchase!$C:$C,Waterfall!AT$1)</f>
        <v>0</v>
      </c>
      <c r="AU83" s="4">
        <f>SUMIFS(Purchase!$F:$F,Purchase!$A:$A,Waterfall!$A83,Purchase!$D:$D,Waterfall!$C83,Purchase!$C:$C,Waterfall!AU$1)</f>
        <v>0</v>
      </c>
      <c r="AV83" s="4">
        <f>SUMIFS(Purchase!$F:$F,Purchase!$A:$A,Waterfall!$A83,Purchase!$D:$D,Waterfall!$C83,Purchase!$C:$C,Waterfall!AV$1)</f>
        <v>0</v>
      </c>
      <c r="AW83" s="4">
        <f>SUMIFS(Purchase!$F:$F,Purchase!$A:$A,Waterfall!$A83,Purchase!$D:$D,Waterfall!$C83,Purchase!$C:$C,Waterfall!AW$1)</f>
        <v>0</v>
      </c>
      <c r="AX83" s="4">
        <f>SUMIFS(Purchase!$F:$F,Purchase!$A:$A,Waterfall!$A83,Purchase!$D:$D,Waterfall!$C83,Purchase!$C:$C,Waterfall!AX$1)</f>
        <v>0</v>
      </c>
      <c r="AY83" s="4">
        <f>SUMIFS(Purchase!$F:$F,Purchase!$A:$A,Waterfall!$A83,Purchase!$D:$D,Waterfall!$C83,Purchase!$C:$C,Waterfall!AY$1)</f>
        <v>0</v>
      </c>
      <c r="AZ83" s="4">
        <f>SUMIFS(Purchase!$F:$F,Purchase!$A:$A,Waterfall!$A83,Purchase!$D:$D,Waterfall!$C83,Purchase!$C:$C,Waterfall!AZ$1)</f>
        <v>0</v>
      </c>
      <c r="BA83" s="4">
        <f>SUMIFS(Purchase!$F:$F,Purchase!$A:$A,Waterfall!$A83,Purchase!$D:$D,Waterfall!$C83,Purchase!$C:$C,Waterfall!BA$1)</f>
        <v>0</v>
      </c>
      <c r="BB83" s="4">
        <f>SUMIFS(Purchase!$F:$F,Purchase!$A:$A,Waterfall!$A83,Purchase!$D:$D,Waterfall!$C83,Purchase!$C:$C,Waterfall!BB$1)</f>
        <v>0</v>
      </c>
      <c r="BC83" s="4">
        <f>SUMIFS(Purchase!$F:$F,Purchase!$A:$A,Waterfall!$A83,Purchase!$D:$D,Waterfall!$C83,Purchase!$C:$C,Waterfall!BC$1)</f>
        <v>0</v>
      </c>
      <c r="BD83" s="4">
        <f>SUMIFS(Purchase!$F:$F,Purchase!$A:$A,Waterfall!$A83,Purchase!$D:$D,Waterfall!$C83,Purchase!$C:$C,Waterfall!BD$1)</f>
        <v>0</v>
      </c>
      <c r="BE83" s="4">
        <f>SUMIFS(Purchase!$F:$F,Purchase!$A:$A,Waterfall!$A83,Purchase!$D:$D,Waterfall!$C83,Purchase!$C:$C,Waterfall!BE$1)</f>
        <v>0</v>
      </c>
      <c r="BF83" s="4">
        <f>SUMIFS(Purchase!$F:$F,Purchase!$A:$A,Waterfall!$A83,Purchase!$D:$D,Waterfall!$C83,Purchase!$C:$C,Waterfall!BF$1)</f>
        <v>0</v>
      </c>
      <c r="BG83" s="4">
        <f>SUMIFS(Purchase!$F:$F,Purchase!$A:$A,Waterfall!$A83,Purchase!$D:$D,Waterfall!$C83,Purchase!$C:$C,Waterfall!BG$1)</f>
        <v>0</v>
      </c>
      <c r="BH83" s="4">
        <f>SUMIFS(Purchase!$F:$F,Purchase!$A:$A,Waterfall!$A83,Purchase!$D:$D,Waterfall!$C83,Purchase!$C:$C,Waterfall!BH$1)</f>
        <v>0</v>
      </c>
      <c r="BI83" s="4">
        <f>SUMIFS(Purchase!$F:$F,Purchase!$A:$A,Waterfall!$A83,Purchase!$D:$D,Waterfall!$C83,Purchase!$C:$C,Waterfall!BI$1)</f>
        <v>0</v>
      </c>
      <c r="BJ83" s="4">
        <f>SUMIFS(Purchase!$F:$F,Purchase!$A:$A,Waterfall!$A83,Purchase!$D:$D,Waterfall!$C83,Purchase!$C:$C,Waterfall!BJ$1)</f>
        <v>0</v>
      </c>
      <c r="BK83" s="4">
        <f>SUMIFS(Purchase!$F:$F,Purchase!$A:$A,Waterfall!$A83,Purchase!$D:$D,Waterfall!$C83,Purchase!$C:$C,Waterfall!BK$1)</f>
        <v>0</v>
      </c>
      <c r="BL83" s="4">
        <f>SUMIFS(Purchase!$F:$F,Purchase!$A:$A,Waterfall!$A83,Purchase!$D:$D,Waterfall!$C83,Purchase!$C:$C,Waterfall!BL$1)</f>
        <v>0</v>
      </c>
      <c r="BM83" s="4">
        <f>SUMIFS(Purchase!$F:$F,Purchase!$A:$A,Waterfall!$A83,Purchase!$D:$D,Waterfall!$C83,Purchase!$C:$C,Waterfall!BM$1)</f>
        <v>0</v>
      </c>
      <c r="BN83" s="4">
        <f>SUMIFS(Purchase!$F:$F,Purchase!$A:$A,Waterfall!$A83,Purchase!$D:$D,Waterfall!$C83,Purchase!$C:$C,Waterfall!BN$1)</f>
        <v>0</v>
      </c>
      <c r="BO83" s="4">
        <f>SUMIFS(Purchase!$F:$F,Purchase!$A:$A,Waterfall!$A83,Purchase!$D:$D,Waterfall!$C83,Purchase!$C:$C,Waterfall!BO$1)</f>
        <v>0</v>
      </c>
      <c r="BP83" s="4">
        <f>SUMIFS(Purchase!$F:$F,Purchase!$A:$A,Waterfall!$A83,Purchase!$D:$D,Waterfall!$C83,Purchase!$C:$C,Waterfall!BP$1)</f>
        <v>0</v>
      </c>
      <c r="BQ83" s="4">
        <f>SUMIFS(Purchase!$F:$F,Purchase!$A:$A,Waterfall!$A83,Purchase!$D:$D,Waterfall!$C83,Purchase!$C:$C,Waterfall!BQ$1)</f>
        <v>0</v>
      </c>
      <c r="BR83" s="4">
        <f>SUMIFS(Purchase!$F:$F,Purchase!$A:$A,Waterfall!$A83,Purchase!$D:$D,Waterfall!$C83,Purchase!$C:$C,Waterfall!BR$1)</f>
        <v>0</v>
      </c>
      <c r="BS83" s="4">
        <f>SUMIFS(Purchase!$F:$F,Purchase!$A:$A,Waterfall!$A83,Purchase!$D:$D,Waterfall!$C83,Purchase!$C:$C,Waterfall!BS$1)</f>
        <v>0</v>
      </c>
      <c r="BT83" s="4">
        <f>SUMIFS(Purchase!$F:$F,Purchase!$A:$A,Waterfall!$A83,Purchase!$D:$D,Waterfall!$C83,Purchase!$C:$C,Waterfall!BT$1)</f>
        <v>0</v>
      </c>
      <c r="BU83" s="4">
        <f>SUMIFS(Purchase!$F:$F,Purchase!$A:$A,Waterfall!$A83,Purchase!$D:$D,Waterfall!$C83,Purchase!$C:$C,Waterfall!BU$1)</f>
        <v>0</v>
      </c>
      <c r="BV83" s="4">
        <f>SUMIFS(Purchase!$F:$F,Purchase!$A:$A,Waterfall!$A83,Purchase!$D:$D,Waterfall!$C83,Purchase!$C:$C,Waterfall!BV$1)</f>
        <v>0</v>
      </c>
      <c r="BW83" s="4">
        <f>SUMIFS(Purchase!$F:$F,Purchase!$A:$A,Waterfall!$A83,Purchase!$D:$D,Waterfall!$C83,Purchase!$C:$C,Waterfall!BW$1)</f>
        <v>0</v>
      </c>
      <c r="BX83" s="4">
        <f>SUMIFS(Purchase!$F:$F,Purchase!$A:$A,Waterfall!$A83,Purchase!$D:$D,Waterfall!$C83,Purchase!$C:$C,Waterfall!BX$1)</f>
        <v>0</v>
      </c>
      <c r="BY83" s="4">
        <f>SUMIFS(Purchase!$F:$F,Purchase!$A:$A,Waterfall!$A83,Purchase!$D:$D,Waterfall!$C83,Purchase!$C:$C,Waterfall!BY$1)</f>
        <v>0</v>
      </c>
      <c r="BZ83" s="4">
        <f>SUMIFS(Purchase!$F:$F,Purchase!$A:$A,Waterfall!$A83,Purchase!$D:$D,Waterfall!$C83,Purchase!$C:$C,Waterfall!BZ$1)</f>
        <v>0</v>
      </c>
      <c r="CA83" s="4">
        <f>SUMIFS(Purchase!$F:$F,Purchase!$A:$A,Waterfall!$A83,Purchase!$D:$D,Waterfall!$C83,Purchase!$C:$C,Waterfall!CA$1)</f>
        <v>0</v>
      </c>
      <c r="CB83" s="4">
        <f>SUMIFS(Purchase!$F:$F,Purchase!$A:$A,Waterfall!$A83,Purchase!$D:$D,Waterfall!$C83,Purchase!$C:$C,Waterfall!CB$1)</f>
        <v>0</v>
      </c>
      <c r="CC83" s="4">
        <f>SUMIFS(Purchase!$F:$F,Purchase!$A:$A,Waterfall!$A83,Purchase!$D:$D,Waterfall!$C83,Purchase!$C:$C,Waterfall!CC$1)</f>
        <v>0</v>
      </c>
      <c r="CD83" s="4">
        <f>SUMIFS(Purchase!$F:$F,Purchase!$A:$A,Waterfall!$A83,Purchase!$D:$D,Waterfall!$C83,Purchase!$C:$C,Waterfall!CD$1)</f>
        <v>0</v>
      </c>
      <c r="CE83" s="4">
        <f>SUMIFS(Purchase!$F:$F,Purchase!$A:$A,Waterfall!$A83,Purchase!$D:$D,Waterfall!$C83,Purchase!$C:$C,Waterfall!CE$1)</f>
        <v>0</v>
      </c>
      <c r="CF83" s="4">
        <f>SUMIFS(Purchase!$F:$F,Purchase!$A:$A,Waterfall!$A83,Purchase!$D:$D,Waterfall!$C83,Purchase!$C:$C,Waterfall!CF$1)</f>
        <v>0</v>
      </c>
      <c r="CG83" s="4">
        <f>SUMIFS(Purchase!$F:$F,Purchase!$A:$A,Waterfall!$A83,Purchase!$D:$D,Waterfall!$C83,Purchase!$C:$C,Waterfall!CG$1)</f>
        <v>0</v>
      </c>
      <c r="CH83" s="4">
        <f>SUMIFS(Purchase!$F:$F,Purchase!$A:$A,Waterfall!$A83,Purchase!$D:$D,Waterfall!$C83,Purchase!$C:$C,Waterfall!CH$1)</f>
        <v>0</v>
      </c>
      <c r="CI83" s="4">
        <f>SUMIFS(Purchase!$F:$F,Purchase!$A:$A,Waterfall!$A83,Purchase!$D:$D,Waterfall!$C83,Purchase!$C:$C,Waterfall!CI$1)</f>
        <v>0</v>
      </c>
      <c r="CJ83" s="4">
        <f>SUMIFS(Purchase!$F:$F,Purchase!$A:$A,Waterfall!$A83,Purchase!$D:$D,Waterfall!$C83,Purchase!$C:$C,Waterfall!CJ$1)</f>
        <v>0</v>
      </c>
      <c r="CK83" s="4">
        <f>SUMIFS(Purchase!$F:$F,Purchase!$A:$A,Waterfall!$A83,Purchase!$D:$D,Waterfall!$C83,Purchase!$C:$C,Waterfall!CK$1)</f>
        <v>0</v>
      </c>
      <c r="CL83" s="4">
        <f>SUMIFS(Purchase!$F:$F,Purchase!$A:$A,Waterfall!$A83,Purchase!$D:$D,Waterfall!$C83,Purchase!$C:$C,Waterfall!CL$1)</f>
        <v>0</v>
      </c>
      <c r="CM83" s="4">
        <f>SUMIFS(Purchase!$F:$F,Purchase!$A:$A,Waterfall!$A83,Purchase!$D:$D,Waterfall!$C83,Purchase!$C:$C,Waterfall!CM$1)</f>
        <v>0</v>
      </c>
      <c r="CN83" s="4">
        <f>SUMIFS(Purchase!$F:$F,Purchase!$A:$A,Waterfall!$A83,Purchase!$D:$D,Waterfall!$C83,Purchase!$C:$C,Waterfall!CN$1)</f>
        <v>0</v>
      </c>
      <c r="CO83" s="4">
        <f>SUMIFS(Purchase!$F:$F,Purchase!$A:$A,Waterfall!$A83,Purchase!$D:$D,Waterfall!$C83,Purchase!$C:$C,Waterfall!CO$1)</f>
        <v>0</v>
      </c>
      <c r="CP83" s="4">
        <f>SUMIFS(Purchase!$F:$F,Purchase!$A:$A,Waterfall!$A83,Purchase!$D:$D,Waterfall!$C83,Purchase!$C:$C,Waterfall!CP$1)</f>
        <v>0</v>
      </c>
      <c r="CQ83" s="4">
        <f>SUMIFS(Purchase!$F:$F,Purchase!$A:$A,Waterfall!$A83,Purchase!$D:$D,Waterfall!$C83,Purchase!$C:$C,Waterfall!CQ$1)</f>
        <v>0</v>
      </c>
      <c r="CR83" s="4">
        <f>SUMIFS(Purchase!$F:$F,Purchase!$A:$A,Waterfall!$A83,Purchase!$D:$D,Waterfall!$C83,Purchase!$C:$C,Waterfall!CR$1)</f>
        <v>0</v>
      </c>
      <c r="CS83" s="4">
        <f>SUMIFS(Purchase!$F:$F,Purchase!$A:$A,Waterfall!$A83,Purchase!$D:$D,Waterfall!$C83,Purchase!$C:$C,Waterfall!CS$1)</f>
        <v>0</v>
      </c>
      <c r="CT83" s="4">
        <f>SUMIFS(Purchase!$F:$F,Purchase!$A:$A,Waterfall!$A83,Purchase!$D:$D,Waterfall!$C83,Purchase!$C:$C,Waterfall!CT$1)</f>
        <v>0</v>
      </c>
      <c r="CU83" s="4">
        <f>SUMIFS(Purchase!$F:$F,Purchase!$A:$A,Waterfall!$A83,Purchase!$D:$D,Waterfall!$C83,Purchase!$C:$C,Waterfall!CU$1)</f>
        <v>0</v>
      </c>
      <c r="CV83" s="4">
        <f>SUMIFS(Purchase!$F:$F,Purchase!$A:$A,Waterfall!$A83,Purchase!$D:$D,Waterfall!$C83,Purchase!$C:$C,Waterfall!CV$1)</f>
        <v>0</v>
      </c>
      <c r="CW83" s="4">
        <f>SUMIFS(Purchase!$F:$F,Purchase!$A:$A,Waterfall!$A83,Purchase!$D:$D,Waterfall!$C83,Purchase!$C:$C,Waterfall!CW$1)</f>
        <v>0</v>
      </c>
      <c r="CX83" s="4">
        <f>SUMIFS(Purchase!$F:$F,Purchase!$A:$A,Waterfall!$A83,Purchase!$D:$D,Waterfall!$C83,Purchase!$C:$C,Waterfall!CX$1)</f>
        <v>0</v>
      </c>
      <c r="CY83" s="4">
        <f>SUMIFS(Purchase!$F:$F,Purchase!$A:$A,Waterfall!$A83,Purchase!$D:$D,Waterfall!$C83,Purchase!$C:$C,Waterfall!CY$1)</f>
        <v>0</v>
      </c>
      <c r="CZ83" s="4">
        <f>SUMIFS(Purchase!$F:$F,Purchase!$A:$A,Waterfall!$A83,Purchase!$D:$D,Waterfall!$C83,Purchase!$C:$C,Waterfall!CZ$1)</f>
        <v>0</v>
      </c>
      <c r="DA83" s="4">
        <f>SUMIFS(Purchase!$F:$F,Purchase!$A:$A,Waterfall!$A83,Purchase!$D:$D,Waterfall!$C83,Purchase!$C:$C,Waterfall!DA$1)</f>
        <v>0</v>
      </c>
      <c r="DB83" s="4">
        <f>SUMIFS(Purchase!$F:$F,Purchase!$A:$A,Waterfall!$A83,Purchase!$D:$D,Waterfall!$C83,Purchase!$C:$C,Waterfall!DB$1)</f>
        <v>0</v>
      </c>
      <c r="DC83" s="4">
        <f>SUMIFS(Purchase!$F:$F,Purchase!$A:$A,Waterfall!$A83,Purchase!$D:$D,Waterfall!$C83,Purchase!$C:$C,Waterfall!DC$1)</f>
        <v>0</v>
      </c>
      <c r="DD83" s="4">
        <f>SUMIFS(Purchase!$F:$F,Purchase!$A:$A,Waterfall!$A83,Purchase!$D:$D,Waterfall!$C83,Purchase!$C:$C,Waterfall!DD$1)</f>
        <v>0</v>
      </c>
      <c r="DE83" s="4">
        <f>SUMIFS(Purchase!$F:$F,Purchase!$A:$A,Waterfall!$A83,Purchase!$D:$D,Waterfall!$C83,Purchase!$C:$C,Waterfall!DE$1)</f>
        <v>0</v>
      </c>
      <c r="DF83" s="4">
        <f>SUMIFS(Purchase!$F:$F,Purchase!$A:$A,Waterfall!$A83,Purchase!$D:$D,Waterfall!$C83,Purchase!$C:$C,Waterfall!DF$1)</f>
        <v>0</v>
      </c>
      <c r="DG83" s="4">
        <f>SUMIFS(Purchase!$F:$F,Purchase!$A:$A,Waterfall!$A83,Purchase!$D:$D,Waterfall!$C83,Purchase!$C:$C,Waterfall!DG$1)</f>
        <v>0</v>
      </c>
      <c r="DH83" s="4">
        <f>SUMIFS(Purchase!$F:$F,Purchase!$A:$A,Waterfall!$A83,Purchase!$D:$D,Waterfall!$C83,Purchase!$C:$C,Waterfall!DH$1)</f>
        <v>0</v>
      </c>
      <c r="DI83" s="4">
        <f>SUMIFS(Purchase!$F:$F,Purchase!$A:$A,Waterfall!$A83,Purchase!$D:$D,Waterfall!$C83,Purchase!$C:$C,Waterfall!DI$1)</f>
        <v>0</v>
      </c>
      <c r="DJ83" s="4">
        <f>SUMIFS(Purchase!$F:$F,Purchase!$A:$A,Waterfall!$A83,Purchase!$D:$D,Waterfall!$C83,Purchase!$C:$C,Waterfall!DJ$1)</f>
        <v>0</v>
      </c>
      <c r="DK83" s="4">
        <f>SUMIFS(Purchase!$F:$F,Purchase!$A:$A,Waterfall!$A83,Purchase!$D:$D,Waterfall!$C83,Purchase!$C:$C,Waterfall!DK$1)</f>
        <v>0</v>
      </c>
      <c r="DL83" s="4">
        <f>SUMIFS(Purchase!$F:$F,Purchase!$A:$A,Waterfall!$A83,Purchase!$D:$D,Waterfall!$C83,Purchase!$C:$C,Waterfall!DL$1)</f>
        <v>0</v>
      </c>
      <c r="DM83" s="4">
        <f>SUMIFS(Purchase!$F:$F,Purchase!$A:$A,Waterfall!$A83,Purchase!$D:$D,Waterfall!$C83,Purchase!$C:$C,Waterfall!DM$1)</f>
        <v>0</v>
      </c>
      <c r="DN83" s="4">
        <f>SUMIFS(Purchase!$F:$F,Purchase!$A:$A,Waterfall!$A83,Purchase!$D:$D,Waterfall!$C83,Purchase!$C:$C,Waterfall!DN$1)</f>
        <v>0</v>
      </c>
      <c r="DO83" s="4">
        <f>SUMIFS(Purchase!$F:$F,Purchase!$A:$A,Waterfall!$A83,Purchase!$D:$D,Waterfall!$C83,Purchase!$C:$C,Waterfall!DO$1)</f>
        <v>0</v>
      </c>
      <c r="DP83" s="4">
        <f>SUMIFS(Purchase!$F:$F,Purchase!$A:$A,Waterfall!$A83,Purchase!$D:$D,Waterfall!$C83,Purchase!$C:$C,Waterfall!DP$1)</f>
        <v>0</v>
      </c>
      <c r="DQ83" s="4">
        <f>SUMIFS(Purchase!$F:$F,Purchase!$A:$A,Waterfall!$A83,Purchase!$D:$D,Waterfall!$C83,Purchase!$C:$C,Waterfall!DQ$1)</f>
        <v>0</v>
      </c>
      <c r="DR83" s="4">
        <f>SUMIFS(Purchase!$F:$F,Purchase!$A:$A,Waterfall!$A83,Purchase!$D:$D,Waterfall!$C83,Purchase!$C:$C,Waterfall!DR$1)</f>
        <v>0</v>
      </c>
      <c r="DS83" s="4">
        <f>SUMIFS(Purchase!$F:$F,Purchase!$A:$A,Waterfall!$A83,Purchase!$D:$D,Waterfall!$C83,Purchase!$C:$C,Waterfall!DS$1)</f>
        <v>0</v>
      </c>
      <c r="DT83" s="4">
        <f>SUMIFS(Purchase!$F:$F,Purchase!$A:$A,Waterfall!$A83,Purchase!$D:$D,Waterfall!$C83,Purchase!$C:$C,Waterfall!DT$1)</f>
        <v>0</v>
      </c>
      <c r="DU83" s="4">
        <f>SUMIFS(Purchase!$F:$F,Purchase!$A:$A,Waterfall!$A83,Purchase!$D:$D,Waterfall!$C83,Purchase!$C:$C,Waterfall!DU$1)</f>
        <v>0</v>
      </c>
      <c r="DV83" s="4">
        <f>SUMIFS(Purchase!$F:$F,Purchase!$A:$A,Waterfall!$A83,Purchase!$D:$D,Waterfall!$C83,Purchase!$C:$C,Waterfall!DV$1)</f>
        <v>0</v>
      </c>
      <c r="DW83" s="4">
        <f>SUMIFS(Purchase!$F:$F,Purchase!$A:$A,Waterfall!$A83,Purchase!$D:$D,Waterfall!$C83,Purchase!$C:$C,Waterfall!DW$1)</f>
        <v>0</v>
      </c>
      <c r="DX83" s="4">
        <f>SUMIFS(Purchase!$F:$F,Purchase!$A:$A,Waterfall!$A83,Purchase!$D:$D,Waterfall!$C83,Purchase!$C:$C,Waterfall!DX$1)</f>
        <v>0</v>
      </c>
      <c r="DY83" s="4">
        <f>SUMIFS(Purchase!$F:$F,Purchase!$A:$A,Waterfall!$A83,Purchase!$D:$D,Waterfall!$C83,Purchase!$C:$C,Waterfall!DY$1)</f>
        <v>0</v>
      </c>
      <c r="DZ83" s="4">
        <f>SUMIFS(Purchase!$F:$F,Purchase!$A:$A,Waterfall!$A83,Purchase!$D:$D,Waterfall!$C83,Purchase!$C:$C,Waterfall!DZ$1)</f>
        <v>0</v>
      </c>
      <c r="EA83" s="4">
        <f>SUMIFS(Purchase!$F:$F,Purchase!$A:$A,Waterfall!$A83,Purchase!$D:$D,Waterfall!$C83,Purchase!$C:$C,Waterfall!EA$1)</f>
        <v>0</v>
      </c>
      <c r="EB83" s="4">
        <f>SUMIFS(Purchase!$F:$F,Purchase!$A:$A,Waterfall!$A83,Purchase!$D:$D,Waterfall!$C83,Purchase!$C:$C,Waterfall!EB$1)</f>
        <v>0</v>
      </c>
      <c r="EC83" s="4">
        <f>SUMIFS(Purchase!$F:$F,Purchase!$A:$A,Waterfall!$A83,Purchase!$D:$D,Waterfall!$C83,Purchase!$C:$C,Waterfall!EC$1)</f>
        <v>0</v>
      </c>
      <c r="ED83" s="4">
        <f>SUMIFS(Purchase!$F:$F,Purchase!$A:$A,Waterfall!$A83,Purchase!$D:$D,Waterfall!$C83,Purchase!$C:$C,Waterfall!ED$1)</f>
        <v>0</v>
      </c>
      <c r="EE83" s="4">
        <f>SUMIFS(Purchase!$F:$F,Purchase!$A:$A,Waterfall!$A83,Purchase!$D:$D,Waterfall!$C83,Purchase!$C:$C,Waterfall!EE$1)</f>
        <v>0</v>
      </c>
      <c r="EF83" s="4">
        <f>SUMIFS(Purchase!$F:$F,Purchase!$A:$A,Waterfall!$A83,Purchase!$D:$D,Waterfall!$C83,Purchase!$C:$C,Waterfall!EF$1)</f>
        <v>0</v>
      </c>
      <c r="EG83" s="4">
        <f>SUMIFS(Purchase!$F:$F,Purchase!$A:$A,Waterfall!$A83,Purchase!$D:$D,Waterfall!$C83,Purchase!$C:$C,Waterfall!EG$1)</f>
        <v>0</v>
      </c>
      <c r="EH83" s="4">
        <f>SUMIFS(Purchase!$F:$F,Purchase!$A:$A,Waterfall!$A83,Purchase!$D:$D,Waterfall!$C83,Purchase!$C:$C,Waterfall!EH$1)</f>
        <v>0</v>
      </c>
      <c r="EI83" s="4">
        <f>SUMIFS(Purchase!$F:$F,Purchase!$A:$A,Waterfall!$A83,Purchase!$D:$D,Waterfall!$C83,Purchase!$C:$C,Waterfall!EI$1)</f>
        <v>0</v>
      </c>
      <c r="EJ83" s="4">
        <f>SUMIFS(Purchase!$F:$F,Purchase!$A:$A,Waterfall!$A83,Purchase!$D:$D,Waterfall!$C83,Purchase!$C:$C,Waterfall!EJ$1)</f>
        <v>0</v>
      </c>
      <c r="EK83" s="4">
        <f>SUMIFS(Purchase!$F:$F,Purchase!$A:$A,Waterfall!$A83,Purchase!$D:$D,Waterfall!$C83,Purchase!$C:$C,Waterfall!EK$1)</f>
        <v>0</v>
      </c>
      <c r="EL83" s="4">
        <f>SUMIFS(Purchase!$F:$F,Purchase!$A:$A,Waterfall!$A83,Purchase!$D:$D,Waterfall!$C83,Purchase!$C:$C,Waterfall!EL$1)</f>
        <v>0</v>
      </c>
      <c r="EM83" s="4">
        <f>SUMIFS(Purchase!$F:$F,Purchase!$A:$A,Waterfall!$A83,Purchase!$D:$D,Waterfall!$C83,Purchase!$C:$C,Waterfall!EM$1)</f>
        <v>0</v>
      </c>
      <c r="EN83" s="4">
        <f>SUMIFS(Purchase!$F:$F,Purchase!$A:$A,Waterfall!$A83,Purchase!$D:$D,Waterfall!$C83,Purchase!$C:$C,Waterfall!EN$1)</f>
        <v>0</v>
      </c>
      <c r="EO83" s="4">
        <f>SUMIFS(Purchase!$F:$F,Purchase!$A:$A,Waterfall!$A83,Purchase!$D:$D,Waterfall!$C83,Purchase!$C:$C,Waterfall!EO$1)</f>
        <v>0</v>
      </c>
      <c r="EP83" s="4">
        <f>SUMIFS(Purchase!$F:$F,Purchase!$A:$A,Waterfall!$A83,Purchase!$D:$D,Waterfall!$C83,Purchase!$C:$C,Waterfall!EP$1)</f>
        <v>0</v>
      </c>
      <c r="EQ83" s="4">
        <f>SUMIFS(Purchase!$F:$F,Purchase!$A:$A,Waterfall!$A83,Purchase!$D:$D,Waterfall!$C83,Purchase!$C:$C,Waterfall!EQ$1)</f>
        <v>0</v>
      </c>
      <c r="ER83" s="4">
        <f>SUMIFS(Purchase!$F:$F,Purchase!$A:$A,Waterfall!$A83,Purchase!$D:$D,Waterfall!$C83,Purchase!$C:$C,Waterfall!ER$1)</f>
        <v>0</v>
      </c>
      <c r="ES83" s="4">
        <f>SUMIFS(Purchase!$F:$F,Purchase!$A:$A,Waterfall!$A83,Purchase!$D:$D,Waterfall!$C83,Purchase!$C:$C,Waterfall!ES$1)</f>
        <v>0</v>
      </c>
      <c r="ET83" s="4">
        <f>SUMIFS(Purchase!$F:$F,Purchase!$A:$A,Waterfall!$A83,Purchase!$D:$D,Waterfall!$C83,Purchase!$C:$C,Waterfall!ET$1)</f>
        <v>0</v>
      </c>
      <c r="EU83" s="4">
        <f>SUMIFS(Purchase!$F:$F,Purchase!$A:$A,Waterfall!$A83,Purchase!$D:$D,Waterfall!$C83,Purchase!$C:$C,Waterfall!EU$1)</f>
        <v>0</v>
      </c>
      <c r="EV83" s="4">
        <f>SUMIFS(Purchase!$F:$F,Purchase!$A:$A,Waterfall!$A83,Purchase!$D:$D,Waterfall!$C83,Purchase!$C:$C,Waterfall!EV$1)</f>
        <v>0</v>
      </c>
      <c r="EW83" s="4">
        <f>SUMIFS(Purchase!$F:$F,Purchase!$A:$A,Waterfall!$A83,Purchase!$D:$D,Waterfall!$C83,Purchase!$C:$C,Waterfall!EW$1)</f>
        <v>0</v>
      </c>
      <c r="EX83" s="4">
        <f>SUMIFS(Purchase!$F:$F,Purchase!$A:$A,Waterfall!$A83,Purchase!$D:$D,Waterfall!$C83,Purchase!$C:$C,Waterfall!EX$1)</f>
        <v>0</v>
      </c>
      <c r="EY83" s="4">
        <f>SUMIFS(Purchase!$F:$F,Purchase!$A:$A,Waterfall!$A83,Purchase!$D:$D,Waterfall!$C83,Purchase!$C:$C,Waterfall!EY$1)</f>
        <v>0</v>
      </c>
      <c r="EZ83" s="4">
        <f>SUMIFS(Purchase!$F:$F,Purchase!$A:$A,Waterfall!$A83,Purchase!$D:$D,Waterfall!$C83,Purchase!$C:$C,Waterfall!EZ$1)</f>
        <v>0</v>
      </c>
      <c r="FA83" s="4">
        <f>SUMIFS(Purchase!$F:$F,Purchase!$A:$A,Waterfall!$A83,Purchase!$D:$D,Waterfall!$C83,Purchase!$C:$C,Waterfall!FA$1)</f>
        <v>0</v>
      </c>
      <c r="FB83" s="4">
        <f>SUMIFS(Purchase!$F:$F,Purchase!$A:$A,Waterfall!$A83,Purchase!$D:$D,Waterfall!$C83,Purchase!$C:$C,Waterfall!FB$1)</f>
        <v>0</v>
      </c>
      <c r="FC83" s="4">
        <f>SUMIFS(Purchase!$F:$F,Purchase!$A:$A,Waterfall!$A83,Purchase!$D:$D,Waterfall!$C83,Purchase!$C:$C,Waterfall!FC$1)</f>
        <v>0</v>
      </c>
      <c r="FD83" s="4">
        <f>SUMIFS(Purchase!$F:$F,Purchase!$A:$A,Waterfall!$A83,Purchase!$D:$D,Waterfall!$C83,Purchase!$C:$C,Waterfall!FD$1)</f>
        <v>0</v>
      </c>
      <c r="FE83" s="4">
        <f>SUMIFS(Purchase!$F:$F,Purchase!$A:$A,Waterfall!$A83,Purchase!$D:$D,Waterfall!$C83,Purchase!$C:$C,Waterfall!FE$1)</f>
        <v>0</v>
      </c>
      <c r="FF83" s="4">
        <f>SUMIFS(Purchase!$F:$F,Purchase!$A:$A,Waterfall!$A83,Purchase!$D:$D,Waterfall!$C83,Purchase!$C:$C,Waterfall!FF$1)</f>
        <v>0</v>
      </c>
      <c r="FG83" s="4">
        <f>SUMIFS(Purchase!$F:$F,Purchase!$A:$A,Waterfall!$A83,Purchase!$D:$D,Waterfall!$C83,Purchase!$C:$C,Waterfall!FG$1)</f>
        <v>0</v>
      </c>
      <c r="FH83" s="4">
        <f>SUMIFS(Purchase!$F:$F,Purchase!$A:$A,Waterfall!$A83,Purchase!$D:$D,Waterfall!$C83,Purchase!$C:$C,Waterfall!FH$1)</f>
        <v>0</v>
      </c>
      <c r="FI83" s="4">
        <f>SUMIFS(Purchase!$F:$F,Purchase!$A:$A,Waterfall!$A83,Purchase!$D:$D,Waterfall!$C83,Purchase!$C:$C,Waterfall!FI$1)</f>
        <v>0</v>
      </c>
      <c r="FJ83" s="4">
        <f>SUMIFS(Purchase!$F:$F,Purchase!$A:$A,Waterfall!$A83,Purchase!$D:$D,Waterfall!$C83,Purchase!$C:$C,Waterfall!FJ$1)</f>
        <v>0</v>
      </c>
      <c r="FK83" s="4">
        <f>SUMIFS(Purchase!$F:$F,Purchase!$A:$A,Waterfall!$A83,Purchase!$D:$D,Waterfall!$C83,Purchase!$C:$C,Waterfall!FK$1)</f>
        <v>0</v>
      </c>
      <c r="FL83" s="4">
        <f>SUMIFS(Purchase!$F:$F,Purchase!$A:$A,Waterfall!$A83,Purchase!$D:$D,Waterfall!$C83,Purchase!$C:$C,Waterfall!FL$1)</f>
        <v>0</v>
      </c>
      <c r="FM83" s="4">
        <f>SUMIFS(Purchase!$F:$F,Purchase!$A:$A,Waterfall!$A83,Purchase!$D:$D,Waterfall!$C83,Purchase!$C:$C,Waterfall!FM$1)</f>
        <v>0</v>
      </c>
      <c r="FN83" s="4">
        <f>SUMIFS(Purchase!$F:$F,Purchase!$A:$A,Waterfall!$A83,Purchase!$D:$D,Waterfall!$C83,Purchase!$C:$C,Waterfall!FN$1)</f>
        <v>0</v>
      </c>
      <c r="FO83" s="4">
        <f>SUMIFS(Purchase!$F:$F,Purchase!$A:$A,Waterfall!$A83,Purchase!$D:$D,Waterfall!$C83,Purchase!$C:$C,Waterfall!FO$1)</f>
        <v>0</v>
      </c>
      <c r="FP83" s="4">
        <f>SUMIFS(Purchase!$F:$F,Purchase!$A:$A,Waterfall!$A83,Purchase!$D:$D,Waterfall!$C83,Purchase!$C:$C,Waterfall!FP$1)</f>
        <v>0</v>
      </c>
      <c r="FQ83" s="4">
        <f>SUMIFS(Purchase!$F:$F,Purchase!$A:$A,Waterfall!$A83,Purchase!$D:$D,Waterfall!$C83,Purchase!$C:$C,Waterfall!FQ$1)</f>
        <v>0</v>
      </c>
      <c r="FR83" s="4">
        <f>SUMIFS(Purchase!$F:$F,Purchase!$A:$A,Waterfall!$A83,Purchase!$D:$D,Waterfall!$C83,Purchase!$C:$C,Waterfall!FR$1)</f>
        <v>0</v>
      </c>
      <c r="FS83" s="4">
        <f>SUMIFS(Purchase!$F:$F,Purchase!$A:$A,Waterfall!$A83,Purchase!$D:$D,Waterfall!$C83,Purchase!$C:$C,Waterfall!FS$1)</f>
        <v>0</v>
      </c>
      <c r="FT83" s="4">
        <f>SUMIFS(Purchase!$F:$F,Purchase!$A:$A,Waterfall!$A83,Purchase!$D:$D,Waterfall!$C83,Purchase!$C:$C,Waterfall!FT$1)</f>
        <v>0</v>
      </c>
      <c r="FU83" s="4">
        <f>SUMIFS(Purchase!$F:$F,Purchase!$A:$A,Waterfall!$A83,Purchase!$D:$D,Waterfall!$C83,Purchase!$C:$C,Waterfall!FU$1)</f>
        <v>0</v>
      </c>
      <c r="FV83" s="4">
        <f>SUMIFS(Purchase!$F:$F,Purchase!$A:$A,Waterfall!$A83,Purchase!$D:$D,Waterfall!$C83,Purchase!$C:$C,Waterfall!FV$1)</f>
        <v>0</v>
      </c>
      <c r="FW83" s="4">
        <f>SUMIFS(Purchase!$F:$F,Purchase!$A:$A,Waterfall!$A83,Purchase!$D:$D,Waterfall!$C83,Purchase!$C:$C,Waterfall!FW$1)</f>
        <v>0</v>
      </c>
      <c r="FX83" s="4">
        <f>SUMIFS(Purchase!$F:$F,Purchase!$A:$A,Waterfall!$A83,Purchase!$D:$D,Waterfall!$C83,Purchase!$C:$C,Waterfall!FX$1)</f>
        <v>0</v>
      </c>
      <c r="FY83" s="4">
        <f>SUMIFS(Purchase!$F:$F,Purchase!$A:$A,Waterfall!$A83,Purchase!$D:$D,Waterfall!$C83,Purchase!$C:$C,Waterfall!FY$1)</f>
        <v>0</v>
      </c>
      <c r="FZ83" s="4">
        <f>SUMIFS(Purchase!$F:$F,Purchase!$A:$A,Waterfall!$A83,Purchase!$D:$D,Waterfall!$C83,Purchase!$C:$C,Waterfall!FZ$1)</f>
        <v>0</v>
      </c>
      <c r="GA83" s="4">
        <f>SUMIFS(Purchase!$F:$F,Purchase!$A:$A,Waterfall!$A83,Purchase!$D:$D,Waterfall!$C83,Purchase!$C:$C,Waterfall!GA$1)</f>
        <v>0</v>
      </c>
      <c r="GB83" s="4">
        <f>SUMIFS(Purchase!$F:$F,Purchase!$A:$A,Waterfall!$A83,Purchase!$D:$D,Waterfall!$C83,Purchase!$C:$C,Waterfall!GB$1)</f>
        <v>0</v>
      </c>
      <c r="GC83" s="4">
        <f>SUMIFS(Purchase!$F:$F,Purchase!$A:$A,Waterfall!$A83,Purchase!$D:$D,Waterfall!$C83,Purchase!$C:$C,Waterfall!GC$1)</f>
        <v>0</v>
      </c>
      <c r="GD83" s="4">
        <f>SUMIFS(Purchase!$F:$F,Purchase!$A:$A,Waterfall!$A83,Purchase!$D:$D,Waterfall!$C83,Purchase!$C:$C,Waterfall!GD$1)</f>
        <v>0</v>
      </c>
      <c r="GE83" s="4">
        <f>SUMIFS(Purchase!$F:$F,Purchase!$A:$A,Waterfall!$A83,Purchase!$D:$D,Waterfall!$C83,Purchase!$C:$C,Waterfall!GE$1)</f>
        <v>0</v>
      </c>
      <c r="GF83" s="4">
        <f>SUMIFS(Purchase!$F:$F,Purchase!$A:$A,Waterfall!$A83,Purchase!$D:$D,Waterfall!$C83,Purchase!$C:$C,Waterfall!GF$1)</f>
        <v>0</v>
      </c>
      <c r="GG83" s="4">
        <f>SUMIFS(Purchase!$F:$F,Purchase!$A:$A,Waterfall!$A83,Purchase!$D:$D,Waterfall!$C83,Purchase!$C:$C,Waterfall!GG$1)</f>
        <v>0</v>
      </c>
      <c r="GH83" s="4">
        <f>SUMIFS(Purchase!$F:$F,Purchase!$A:$A,Waterfall!$A83,Purchase!$D:$D,Waterfall!$C83,Purchase!$C:$C,Waterfall!GH$1)</f>
        <v>0</v>
      </c>
      <c r="GI83" s="4">
        <f>SUMIFS(Purchase!$F:$F,Purchase!$A:$A,Waterfall!$A83,Purchase!$D:$D,Waterfall!$C83,Purchase!$C:$C,Waterfall!GI$1)</f>
        <v>0</v>
      </c>
    </row>
    <row r="84" spans="1:191" x14ac:dyDescent="0.35">
      <c r="A84" s="8">
        <f t="shared" si="4"/>
        <v>1</v>
      </c>
      <c r="B84" s="2" t="str">
        <f>VLOOKUP($A84,Centers!$B$1:$C$120,2,)</f>
        <v>GATE</v>
      </c>
      <c r="C84" s="3">
        <v>44961</v>
      </c>
      <c r="D84" s="4">
        <f>IF($A84=1,SUM(SUMIFS(Indent!$E:$E,Indent!$C:$C,Waterfall!$C84,Indent!$A:$A,Centers!$A$2),SUMIFS(Indent!$E:$E,Indent!$C:$C,Waterfall!$C84,Indent!$A:$A,Centers!$A$3),SUMIFS(Indent!$E:$E,Indent!$C:$C,Waterfall!$C84,Indent!$A:$A,Centers!$A$4),SUMIFS(Indent!$E:$E,Indent!$C:$C,Waterfall!$C84,Indent!$A:$A,Centers!$A$5),SUMIFS(Indent!$E:$E,Indent!$C:$C,Waterfall!$C84,Indent!$A:$A,Centers!$A$6),SUMIFS(Indent!$E:$E,Indent!$C:$C,Waterfall!$C84,Indent!$A:$A,Centers!$A$7),SUMIFS(Indent!$E:$E,Indent!$C:$C,Waterfall!$C84,Indent!$A:$A,Centers!$A$8)),SUMIFS(Indent!$E:$E,Indent!$C:$C,Waterfall!$C84,Indent!$A:$A,$A84))</f>
        <v>0</v>
      </c>
      <c r="E84" s="4">
        <f>SUMIFS(Purchase!$F:$F,Purchase!$A:$A,Waterfall!$A84,Purchase!$D:$D,Waterfall!$C84,Purchase!$C:$C,Waterfall!E$1)</f>
        <v>0</v>
      </c>
      <c r="F84" s="4">
        <f>SUMIFS(Purchase!$F:$F,Purchase!$A:$A,Waterfall!$A84,Purchase!$D:$D,Waterfall!$C84,Purchase!$C:$C,Waterfall!F$1)</f>
        <v>0</v>
      </c>
      <c r="G84" s="4">
        <f>SUMIFS(Purchase!$F:$F,Purchase!$A:$A,Waterfall!$A84,Purchase!$D:$D,Waterfall!$C84,Purchase!$C:$C,Waterfall!G$1)</f>
        <v>0</v>
      </c>
      <c r="H84" s="4">
        <f>SUMIFS(Purchase!$F:$F,Purchase!$A:$A,Waterfall!$A84,Purchase!$D:$D,Waterfall!$C84,Purchase!$C:$C,Waterfall!H$1)</f>
        <v>0</v>
      </c>
      <c r="I84" s="4">
        <f>SUMIFS(Purchase!$F:$F,Purchase!$A:$A,Waterfall!$A84,Purchase!$D:$D,Waterfall!$C84,Purchase!$C:$C,Waterfall!I$1)</f>
        <v>0</v>
      </c>
      <c r="J84" s="4">
        <f>SUMIFS(Purchase!$F:$F,Purchase!$A:$A,Waterfall!$A84,Purchase!$D:$D,Waterfall!$C84,Purchase!$C:$C,Waterfall!J$1)</f>
        <v>0</v>
      </c>
      <c r="K84" s="4">
        <f>SUMIFS(Purchase!$F:$F,Purchase!$A:$A,Waterfall!$A84,Purchase!$D:$D,Waterfall!$C84,Purchase!$C:$C,Waterfall!K$1)</f>
        <v>0</v>
      </c>
      <c r="L84" s="4">
        <f>SUMIFS(Purchase!$F:$F,Purchase!$A:$A,Waterfall!$A84,Purchase!$D:$D,Waterfall!$C84,Purchase!$C:$C,Waterfall!L$1)</f>
        <v>0</v>
      </c>
      <c r="M84" s="4">
        <f>SUMIFS(Purchase!$F:$F,Purchase!$A:$A,Waterfall!$A84,Purchase!$D:$D,Waterfall!$C84,Purchase!$C:$C,Waterfall!M$1)</f>
        <v>0</v>
      </c>
      <c r="N84" s="4">
        <f>SUMIFS(Purchase!$F:$F,Purchase!$A:$A,Waterfall!$A84,Purchase!$D:$D,Waterfall!$C84,Purchase!$C:$C,Waterfall!N$1)</f>
        <v>0</v>
      </c>
      <c r="O84" s="4">
        <f>SUMIFS(Purchase!$F:$F,Purchase!$A:$A,Waterfall!$A84,Purchase!$D:$D,Waterfall!$C84,Purchase!$C:$C,Waterfall!O$1)</f>
        <v>0</v>
      </c>
      <c r="P84" s="4">
        <f>SUMIFS(Purchase!$F:$F,Purchase!$A:$A,Waterfall!$A84,Purchase!$D:$D,Waterfall!$C84,Purchase!$C:$C,Waterfall!P$1)</f>
        <v>0</v>
      </c>
      <c r="Q84" s="4">
        <f>SUMIFS(Purchase!$F:$F,Purchase!$A:$A,Waterfall!$A84,Purchase!$D:$D,Waterfall!$C84,Purchase!$C:$C,Waterfall!Q$1)</f>
        <v>0</v>
      </c>
      <c r="R84" s="4">
        <f>SUMIFS(Purchase!$F:$F,Purchase!$A:$A,Waterfall!$A84,Purchase!$D:$D,Waterfall!$C84,Purchase!$C:$C,Waterfall!R$1)</f>
        <v>0</v>
      </c>
      <c r="S84" s="4">
        <f>SUMIFS(Purchase!$F:$F,Purchase!$A:$A,Waterfall!$A84,Purchase!$D:$D,Waterfall!$C84,Purchase!$C:$C,Waterfall!S$1)</f>
        <v>0</v>
      </c>
      <c r="T84" s="4">
        <f>SUMIFS(Purchase!$F:$F,Purchase!$A:$A,Waterfall!$A84,Purchase!$D:$D,Waterfall!$C84,Purchase!$C:$C,Waterfall!T$1)</f>
        <v>0</v>
      </c>
      <c r="U84" s="4">
        <f>SUMIFS(Purchase!$F:$F,Purchase!$A:$A,Waterfall!$A84,Purchase!$D:$D,Waterfall!$C84,Purchase!$C:$C,Waterfall!U$1)</f>
        <v>0</v>
      </c>
      <c r="V84" s="4">
        <f>SUMIFS(Purchase!$F:$F,Purchase!$A:$A,Waterfall!$A84,Purchase!$D:$D,Waterfall!$C84,Purchase!$C:$C,Waterfall!V$1)</f>
        <v>0</v>
      </c>
      <c r="W84" s="4">
        <f>SUMIFS(Purchase!$F:$F,Purchase!$A:$A,Waterfall!$A84,Purchase!$D:$D,Waterfall!$C84,Purchase!$C:$C,Waterfall!W$1)</f>
        <v>0</v>
      </c>
      <c r="X84" s="4">
        <f>SUMIFS(Purchase!$F:$F,Purchase!$A:$A,Waterfall!$A84,Purchase!$D:$D,Waterfall!$C84,Purchase!$C:$C,Waterfall!X$1)</f>
        <v>0</v>
      </c>
      <c r="Y84" s="4">
        <f>SUMIFS(Purchase!$F:$F,Purchase!$A:$A,Waterfall!$A84,Purchase!$D:$D,Waterfall!$C84,Purchase!$C:$C,Waterfall!Y$1)</f>
        <v>0</v>
      </c>
      <c r="Z84" s="4">
        <f>SUMIFS(Purchase!$F:$F,Purchase!$A:$A,Waterfall!$A84,Purchase!$D:$D,Waterfall!$C84,Purchase!$C:$C,Waterfall!Z$1)</f>
        <v>0</v>
      </c>
      <c r="AA84" s="4">
        <f>SUMIFS(Purchase!$F:$F,Purchase!$A:$A,Waterfall!$A84,Purchase!$D:$D,Waterfall!$C84,Purchase!$C:$C,Waterfall!AA$1)</f>
        <v>0</v>
      </c>
      <c r="AB84" s="4">
        <f>SUMIFS(Purchase!$F:$F,Purchase!$A:$A,Waterfall!$A84,Purchase!$D:$D,Waterfall!$C84,Purchase!$C:$C,Waterfall!AB$1)</f>
        <v>0</v>
      </c>
      <c r="AC84" s="4">
        <f>SUMIFS(Purchase!$F:$F,Purchase!$A:$A,Waterfall!$A84,Purchase!$D:$D,Waterfall!$C84,Purchase!$C:$C,Waterfall!AC$1)</f>
        <v>0</v>
      </c>
      <c r="AD84" s="4">
        <f>SUMIFS(Purchase!$F:$F,Purchase!$A:$A,Waterfall!$A84,Purchase!$D:$D,Waterfall!$C84,Purchase!$C:$C,Waterfall!AD$1)</f>
        <v>0</v>
      </c>
      <c r="AE84" s="4">
        <f>SUMIFS(Purchase!$F:$F,Purchase!$A:$A,Waterfall!$A84,Purchase!$D:$D,Waterfall!$C84,Purchase!$C:$C,Waterfall!AE$1)</f>
        <v>0</v>
      </c>
      <c r="AF84" s="4">
        <f>SUMIFS(Purchase!$F:$F,Purchase!$A:$A,Waterfall!$A84,Purchase!$D:$D,Waterfall!$C84,Purchase!$C:$C,Waterfall!AF$1)</f>
        <v>0</v>
      </c>
      <c r="AG84" s="4">
        <f>SUMIFS(Purchase!$F:$F,Purchase!$A:$A,Waterfall!$A84,Purchase!$D:$D,Waterfall!$C84,Purchase!$C:$C,Waterfall!AG$1)</f>
        <v>0</v>
      </c>
      <c r="AH84" s="4">
        <f>SUMIFS(Purchase!$F:$F,Purchase!$A:$A,Waterfall!$A84,Purchase!$D:$D,Waterfall!$C84,Purchase!$C:$C,Waterfall!AH$1)</f>
        <v>0</v>
      </c>
      <c r="AI84" s="4">
        <f>SUMIFS(Purchase!$F:$F,Purchase!$A:$A,Waterfall!$A84,Purchase!$D:$D,Waterfall!$C84,Purchase!$C:$C,Waterfall!AI$1)</f>
        <v>0</v>
      </c>
      <c r="AJ84" s="4">
        <f>SUMIFS(Purchase!$F:$F,Purchase!$A:$A,Waterfall!$A84,Purchase!$D:$D,Waterfall!$C84,Purchase!$C:$C,Waterfall!AJ$1)</f>
        <v>0</v>
      </c>
      <c r="AK84" s="4">
        <f>SUMIFS(Purchase!$F:$F,Purchase!$A:$A,Waterfall!$A84,Purchase!$D:$D,Waterfall!$C84,Purchase!$C:$C,Waterfall!AK$1)</f>
        <v>0</v>
      </c>
      <c r="AL84" s="4">
        <f>SUMIFS(Purchase!$F:$F,Purchase!$A:$A,Waterfall!$A84,Purchase!$D:$D,Waterfall!$C84,Purchase!$C:$C,Waterfall!AL$1)</f>
        <v>0</v>
      </c>
      <c r="AM84" s="4">
        <f>SUMIFS(Purchase!$F:$F,Purchase!$A:$A,Waterfall!$A84,Purchase!$D:$D,Waterfall!$C84,Purchase!$C:$C,Waterfall!AM$1)</f>
        <v>0</v>
      </c>
      <c r="AN84" s="4">
        <f>SUMIFS(Purchase!$F:$F,Purchase!$A:$A,Waterfall!$A84,Purchase!$D:$D,Waterfall!$C84,Purchase!$C:$C,Waterfall!AN$1)</f>
        <v>0</v>
      </c>
      <c r="AO84" s="4">
        <f>SUMIFS(Purchase!$F:$F,Purchase!$A:$A,Waterfall!$A84,Purchase!$D:$D,Waterfall!$C84,Purchase!$C:$C,Waterfall!AO$1)</f>
        <v>0</v>
      </c>
      <c r="AP84" s="4">
        <f>SUMIFS(Purchase!$F:$F,Purchase!$A:$A,Waterfall!$A84,Purchase!$D:$D,Waterfall!$C84,Purchase!$C:$C,Waterfall!AP$1)</f>
        <v>0</v>
      </c>
      <c r="AQ84" s="4">
        <f>SUMIFS(Purchase!$F:$F,Purchase!$A:$A,Waterfall!$A84,Purchase!$D:$D,Waterfall!$C84,Purchase!$C:$C,Waterfall!AQ$1)</f>
        <v>0</v>
      </c>
      <c r="AR84" s="4">
        <f>SUMIFS(Purchase!$F:$F,Purchase!$A:$A,Waterfall!$A84,Purchase!$D:$D,Waterfall!$C84,Purchase!$C:$C,Waterfall!AR$1)</f>
        <v>0</v>
      </c>
      <c r="AS84" s="4">
        <f>SUMIFS(Purchase!$F:$F,Purchase!$A:$A,Waterfall!$A84,Purchase!$D:$D,Waterfall!$C84,Purchase!$C:$C,Waterfall!AS$1)</f>
        <v>0</v>
      </c>
      <c r="AT84" s="4">
        <f>SUMIFS(Purchase!$F:$F,Purchase!$A:$A,Waterfall!$A84,Purchase!$D:$D,Waterfall!$C84,Purchase!$C:$C,Waterfall!AT$1)</f>
        <v>0</v>
      </c>
      <c r="AU84" s="4">
        <f>SUMIFS(Purchase!$F:$F,Purchase!$A:$A,Waterfall!$A84,Purchase!$D:$D,Waterfall!$C84,Purchase!$C:$C,Waterfall!AU$1)</f>
        <v>0</v>
      </c>
      <c r="AV84" s="4">
        <f>SUMIFS(Purchase!$F:$F,Purchase!$A:$A,Waterfall!$A84,Purchase!$D:$D,Waterfall!$C84,Purchase!$C:$C,Waterfall!AV$1)</f>
        <v>0</v>
      </c>
      <c r="AW84" s="4">
        <f>SUMIFS(Purchase!$F:$F,Purchase!$A:$A,Waterfall!$A84,Purchase!$D:$D,Waterfall!$C84,Purchase!$C:$C,Waterfall!AW$1)</f>
        <v>0</v>
      </c>
      <c r="AX84" s="4">
        <f>SUMIFS(Purchase!$F:$F,Purchase!$A:$A,Waterfall!$A84,Purchase!$D:$D,Waterfall!$C84,Purchase!$C:$C,Waterfall!AX$1)</f>
        <v>0</v>
      </c>
      <c r="AY84" s="4">
        <f>SUMIFS(Purchase!$F:$F,Purchase!$A:$A,Waterfall!$A84,Purchase!$D:$D,Waterfall!$C84,Purchase!$C:$C,Waterfall!AY$1)</f>
        <v>0</v>
      </c>
      <c r="AZ84" s="4">
        <f>SUMIFS(Purchase!$F:$F,Purchase!$A:$A,Waterfall!$A84,Purchase!$D:$D,Waterfall!$C84,Purchase!$C:$C,Waterfall!AZ$1)</f>
        <v>0</v>
      </c>
      <c r="BA84" s="4">
        <f>SUMIFS(Purchase!$F:$F,Purchase!$A:$A,Waterfall!$A84,Purchase!$D:$D,Waterfall!$C84,Purchase!$C:$C,Waterfall!BA$1)</f>
        <v>0</v>
      </c>
      <c r="BB84" s="4">
        <f>SUMIFS(Purchase!$F:$F,Purchase!$A:$A,Waterfall!$A84,Purchase!$D:$D,Waterfall!$C84,Purchase!$C:$C,Waterfall!BB$1)</f>
        <v>0</v>
      </c>
      <c r="BC84" s="4">
        <f>SUMIFS(Purchase!$F:$F,Purchase!$A:$A,Waterfall!$A84,Purchase!$D:$D,Waterfall!$C84,Purchase!$C:$C,Waterfall!BC$1)</f>
        <v>0</v>
      </c>
      <c r="BD84" s="4">
        <f>SUMIFS(Purchase!$F:$F,Purchase!$A:$A,Waterfall!$A84,Purchase!$D:$D,Waterfall!$C84,Purchase!$C:$C,Waterfall!BD$1)</f>
        <v>0</v>
      </c>
      <c r="BE84" s="4">
        <f>SUMIFS(Purchase!$F:$F,Purchase!$A:$A,Waterfall!$A84,Purchase!$D:$D,Waterfall!$C84,Purchase!$C:$C,Waterfall!BE$1)</f>
        <v>0</v>
      </c>
      <c r="BF84" s="4">
        <f>SUMIFS(Purchase!$F:$F,Purchase!$A:$A,Waterfall!$A84,Purchase!$D:$D,Waterfall!$C84,Purchase!$C:$C,Waterfall!BF$1)</f>
        <v>0</v>
      </c>
      <c r="BG84" s="4">
        <f>SUMIFS(Purchase!$F:$F,Purchase!$A:$A,Waterfall!$A84,Purchase!$D:$D,Waterfall!$C84,Purchase!$C:$C,Waterfall!BG$1)</f>
        <v>0</v>
      </c>
      <c r="BH84" s="4">
        <f>SUMIFS(Purchase!$F:$F,Purchase!$A:$A,Waterfall!$A84,Purchase!$D:$D,Waterfall!$C84,Purchase!$C:$C,Waterfall!BH$1)</f>
        <v>0</v>
      </c>
      <c r="BI84" s="4">
        <f>SUMIFS(Purchase!$F:$F,Purchase!$A:$A,Waterfall!$A84,Purchase!$D:$D,Waterfall!$C84,Purchase!$C:$C,Waterfall!BI$1)</f>
        <v>0</v>
      </c>
      <c r="BJ84" s="4">
        <f>SUMIFS(Purchase!$F:$F,Purchase!$A:$A,Waterfall!$A84,Purchase!$D:$D,Waterfall!$C84,Purchase!$C:$C,Waterfall!BJ$1)</f>
        <v>0</v>
      </c>
      <c r="BK84" s="4">
        <f>SUMIFS(Purchase!$F:$F,Purchase!$A:$A,Waterfall!$A84,Purchase!$D:$D,Waterfall!$C84,Purchase!$C:$C,Waterfall!BK$1)</f>
        <v>0</v>
      </c>
      <c r="BL84" s="4">
        <f>SUMIFS(Purchase!$F:$F,Purchase!$A:$A,Waterfall!$A84,Purchase!$D:$D,Waterfall!$C84,Purchase!$C:$C,Waterfall!BL$1)</f>
        <v>0</v>
      </c>
      <c r="BM84" s="4">
        <f>SUMIFS(Purchase!$F:$F,Purchase!$A:$A,Waterfall!$A84,Purchase!$D:$D,Waterfall!$C84,Purchase!$C:$C,Waterfall!BM$1)</f>
        <v>0</v>
      </c>
      <c r="BN84" s="4">
        <f>SUMIFS(Purchase!$F:$F,Purchase!$A:$A,Waterfall!$A84,Purchase!$D:$D,Waterfall!$C84,Purchase!$C:$C,Waterfall!BN$1)</f>
        <v>0</v>
      </c>
      <c r="BO84" s="4">
        <f>SUMIFS(Purchase!$F:$F,Purchase!$A:$A,Waterfall!$A84,Purchase!$D:$D,Waterfall!$C84,Purchase!$C:$C,Waterfall!BO$1)</f>
        <v>0</v>
      </c>
      <c r="BP84" s="4">
        <f>SUMIFS(Purchase!$F:$F,Purchase!$A:$A,Waterfall!$A84,Purchase!$D:$D,Waterfall!$C84,Purchase!$C:$C,Waterfall!BP$1)</f>
        <v>0</v>
      </c>
      <c r="BQ84" s="4">
        <f>SUMIFS(Purchase!$F:$F,Purchase!$A:$A,Waterfall!$A84,Purchase!$D:$D,Waterfall!$C84,Purchase!$C:$C,Waterfall!BQ$1)</f>
        <v>0</v>
      </c>
      <c r="BR84" s="4">
        <f>SUMIFS(Purchase!$F:$F,Purchase!$A:$A,Waterfall!$A84,Purchase!$D:$D,Waterfall!$C84,Purchase!$C:$C,Waterfall!BR$1)</f>
        <v>0</v>
      </c>
      <c r="BS84" s="4">
        <f>SUMIFS(Purchase!$F:$F,Purchase!$A:$A,Waterfall!$A84,Purchase!$D:$D,Waterfall!$C84,Purchase!$C:$C,Waterfall!BS$1)</f>
        <v>0</v>
      </c>
      <c r="BT84" s="4">
        <f>SUMIFS(Purchase!$F:$F,Purchase!$A:$A,Waterfall!$A84,Purchase!$D:$D,Waterfall!$C84,Purchase!$C:$C,Waterfall!BT$1)</f>
        <v>0</v>
      </c>
      <c r="BU84" s="4">
        <f>SUMIFS(Purchase!$F:$F,Purchase!$A:$A,Waterfall!$A84,Purchase!$D:$D,Waterfall!$C84,Purchase!$C:$C,Waterfall!BU$1)</f>
        <v>0</v>
      </c>
      <c r="BV84" s="4">
        <f>SUMIFS(Purchase!$F:$F,Purchase!$A:$A,Waterfall!$A84,Purchase!$D:$D,Waterfall!$C84,Purchase!$C:$C,Waterfall!BV$1)</f>
        <v>0</v>
      </c>
      <c r="BW84" s="4">
        <f>SUMIFS(Purchase!$F:$F,Purchase!$A:$A,Waterfall!$A84,Purchase!$D:$D,Waterfall!$C84,Purchase!$C:$C,Waterfall!BW$1)</f>
        <v>0</v>
      </c>
      <c r="BX84" s="4">
        <f>SUMIFS(Purchase!$F:$F,Purchase!$A:$A,Waterfall!$A84,Purchase!$D:$D,Waterfall!$C84,Purchase!$C:$C,Waterfall!BX$1)</f>
        <v>0</v>
      </c>
      <c r="BY84" s="4">
        <f>SUMIFS(Purchase!$F:$F,Purchase!$A:$A,Waterfall!$A84,Purchase!$D:$D,Waterfall!$C84,Purchase!$C:$C,Waterfall!BY$1)</f>
        <v>0</v>
      </c>
      <c r="BZ84" s="4">
        <f>SUMIFS(Purchase!$F:$F,Purchase!$A:$A,Waterfall!$A84,Purchase!$D:$D,Waterfall!$C84,Purchase!$C:$C,Waterfall!BZ$1)</f>
        <v>0</v>
      </c>
      <c r="CA84" s="4">
        <f>SUMIFS(Purchase!$F:$F,Purchase!$A:$A,Waterfall!$A84,Purchase!$D:$D,Waterfall!$C84,Purchase!$C:$C,Waterfall!CA$1)</f>
        <v>0</v>
      </c>
      <c r="CB84" s="4">
        <f>SUMIFS(Purchase!$F:$F,Purchase!$A:$A,Waterfall!$A84,Purchase!$D:$D,Waterfall!$C84,Purchase!$C:$C,Waterfall!CB$1)</f>
        <v>0</v>
      </c>
      <c r="CC84" s="4">
        <f>SUMIFS(Purchase!$F:$F,Purchase!$A:$A,Waterfall!$A84,Purchase!$D:$D,Waterfall!$C84,Purchase!$C:$C,Waterfall!CC$1)</f>
        <v>0</v>
      </c>
      <c r="CD84" s="4">
        <f>SUMIFS(Purchase!$F:$F,Purchase!$A:$A,Waterfall!$A84,Purchase!$D:$D,Waterfall!$C84,Purchase!$C:$C,Waterfall!CD$1)</f>
        <v>0</v>
      </c>
      <c r="CE84" s="4">
        <f>SUMIFS(Purchase!$F:$F,Purchase!$A:$A,Waterfall!$A84,Purchase!$D:$D,Waterfall!$C84,Purchase!$C:$C,Waterfall!CE$1)</f>
        <v>0</v>
      </c>
      <c r="CF84" s="4">
        <f>SUMIFS(Purchase!$F:$F,Purchase!$A:$A,Waterfall!$A84,Purchase!$D:$D,Waterfall!$C84,Purchase!$C:$C,Waterfall!CF$1)</f>
        <v>0</v>
      </c>
      <c r="CG84" s="4">
        <f>SUMIFS(Purchase!$F:$F,Purchase!$A:$A,Waterfall!$A84,Purchase!$D:$D,Waterfall!$C84,Purchase!$C:$C,Waterfall!CG$1)</f>
        <v>0</v>
      </c>
      <c r="CH84" s="4">
        <f>SUMIFS(Purchase!$F:$F,Purchase!$A:$A,Waterfall!$A84,Purchase!$D:$D,Waterfall!$C84,Purchase!$C:$C,Waterfall!CH$1)</f>
        <v>0</v>
      </c>
      <c r="CI84" s="4">
        <f>SUMIFS(Purchase!$F:$F,Purchase!$A:$A,Waterfall!$A84,Purchase!$D:$D,Waterfall!$C84,Purchase!$C:$C,Waterfall!CI$1)</f>
        <v>0</v>
      </c>
      <c r="CJ84" s="4">
        <f>SUMIFS(Purchase!$F:$F,Purchase!$A:$A,Waterfall!$A84,Purchase!$D:$D,Waterfall!$C84,Purchase!$C:$C,Waterfall!CJ$1)</f>
        <v>0</v>
      </c>
      <c r="CK84" s="4">
        <f>SUMIFS(Purchase!$F:$F,Purchase!$A:$A,Waterfall!$A84,Purchase!$D:$D,Waterfall!$C84,Purchase!$C:$C,Waterfall!CK$1)</f>
        <v>0</v>
      </c>
      <c r="CL84" s="4">
        <f>SUMIFS(Purchase!$F:$F,Purchase!$A:$A,Waterfall!$A84,Purchase!$D:$D,Waterfall!$C84,Purchase!$C:$C,Waterfall!CL$1)</f>
        <v>0</v>
      </c>
      <c r="CM84" s="4">
        <f>SUMIFS(Purchase!$F:$F,Purchase!$A:$A,Waterfall!$A84,Purchase!$D:$D,Waterfall!$C84,Purchase!$C:$C,Waterfall!CM$1)</f>
        <v>0</v>
      </c>
      <c r="CN84" s="4">
        <f>SUMIFS(Purchase!$F:$F,Purchase!$A:$A,Waterfall!$A84,Purchase!$D:$D,Waterfall!$C84,Purchase!$C:$C,Waterfall!CN$1)</f>
        <v>0</v>
      </c>
      <c r="CO84" s="4">
        <f>SUMIFS(Purchase!$F:$F,Purchase!$A:$A,Waterfall!$A84,Purchase!$D:$D,Waterfall!$C84,Purchase!$C:$C,Waterfall!CO$1)</f>
        <v>0</v>
      </c>
      <c r="CP84" s="4">
        <f>SUMIFS(Purchase!$F:$F,Purchase!$A:$A,Waterfall!$A84,Purchase!$D:$D,Waterfall!$C84,Purchase!$C:$C,Waterfall!CP$1)</f>
        <v>0</v>
      </c>
      <c r="CQ84" s="4">
        <f>SUMIFS(Purchase!$F:$F,Purchase!$A:$A,Waterfall!$A84,Purchase!$D:$D,Waterfall!$C84,Purchase!$C:$C,Waterfall!CQ$1)</f>
        <v>0</v>
      </c>
      <c r="CR84" s="4">
        <f>SUMIFS(Purchase!$F:$F,Purchase!$A:$A,Waterfall!$A84,Purchase!$D:$D,Waterfall!$C84,Purchase!$C:$C,Waterfall!CR$1)</f>
        <v>0</v>
      </c>
      <c r="CS84" s="4">
        <f>SUMIFS(Purchase!$F:$F,Purchase!$A:$A,Waterfall!$A84,Purchase!$D:$D,Waterfall!$C84,Purchase!$C:$C,Waterfall!CS$1)</f>
        <v>0</v>
      </c>
      <c r="CT84" s="4">
        <f>SUMIFS(Purchase!$F:$F,Purchase!$A:$A,Waterfall!$A84,Purchase!$D:$D,Waterfall!$C84,Purchase!$C:$C,Waterfall!CT$1)</f>
        <v>0</v>
      </c>
      <c r="CU84" s="4">
        <f>SUMIFS(Purchase!$F:$F,Purchase!$A:$A,Waterfall!$A84,Purchase!$D:$D,Waterfall!$C84,Purchase!$C:$C,Waterfall!CU$1)</f>
        <v>0</v>
      </c>
      <c r="CV84" s="4">
        <f>SUMIFS(Purchase!$F:$F,Purchase!$A:$A,Waterfall!$A84,Purchase!$D:$D,Waterfall!$C84,Purchase!$C:$C,Waterfall!CV$1)</f>
        <v>0</v>
      </c>
      <c r="CW84" s="4">
        <f>SUMIFS(Purchase!$F:$F,Purchase!$A:$A,Waterfall!$A84,Purchase!$D:$D,Waterfall!$C84,Purchase!$C:$C,Waterfall!CW$1)</f>
        <v>0</v>
      </c>
      <c r="CX84" s="4">
        <f>SUMIFS(Purchase!$F:$F,Purchase!$A:$A,Waterfall!$A84,Purchase!$D:$D,Waterfall!$C84,Purchase!$C:$C,Waterfall!CX$1)</f>
        <v>0</v>
      </c>
      <c r="CY84" s="4">
        <f>SUMIFS(Purchase!$F:$F,Purchase!$A:$A,Waterfall!$A84,Purchase!$D:$D,Waterfall!$C84,Purchase!$C:$C,Waterfall!CY$1)</f>
        <v>0</v>
      </c>
      <c r="CZ84" s="4">
        <f>SUMIFS(Purchase!$F:$F,Purchase!$A:$A,Waterfall!$A84,Purchase!$D:$D,Waterfall!$C84,Purchase!$C:$C,Waterfall!CZ$1)</f>
        <v>0</v>
      </c>
      <c r="DA84" s="4">
        <f>SUMIFS(Purchase!$F:$F,Purchase!$A:$A,Waterfall!$A84,Purchase!$D:$D,Waterfall!$C84,Purchase!$C:$C,Waterfall!DA$1)</f>
        <v>0</v>
      </c>
      <c r="DB84" s="4">
        <f>SUMIFS(Purchase!$F:$F,Purchase!$A:$A,Waterfall!$A84,Purchase!$D:$D,Waterfall!$C84,Purchase!$C:$C,Waterfall!DB$1)</f>
        <v>0</v>
      </c>
      <c r="DC84" s="4">
        <f>SUMIFS(Purchase!$F:$F,Purchase!$A:$A,Waterfall!$A84,Purchase!$D:$D,Waterfall!$C84,Purchase!$C:$C,Waterfall!DC$1)</f>
        <v>0</v>
      </c>
      <c r="DD84" s="4">
        <f>SUMIFS(Purchase!$F:$F,Purchase!$A:$A,Waterfall!$A84,Purchase!$D:$D,Waterfall!$C84,Purchase!$C:$C,Waterfall!DD$1)</f>
        <v>0</v>
      </c>
      <c r="DE84" s="4">
        <f>SUMIFS(Purchase!$F:$F,Purchase!$A:$A,Waterfall!$A84,Purchase!$D:$D,Waterfall!$C84,Purchase!$C:$C,Waterfall!DE$1)</f>
        <v>0</v>
      </c>
      <c r="DF84" s="4">
        <f>SUMIFS(Purchase!$F:$F,Purchase!$A:$A,Waterfall!$A84,Purchase!$D:$D,Waterfall!$C84,Purchase!$C:$C,Waterfall!DF$1)</f>
        <v>0</v>
      </c>
      <c r="DG84" s="4">
        <f>SUMIFS(Purchase!$F:$F,Purchase!$A:$A,Waterfall!$A84,Purchase!$D:$D,Waterfall!$C84,Purchase!$C:$C,Waterfall!DG$1)</f>
        <v>0</v>
      </c>
      <c r="DH84" s="4">
        <f>SUMIFS(Purchase!$F:$F,Purchase!$A:$A,Waterfall!$A84,Purchase!$D:$D,Waterfall!$C84,Purchase!$C:$C,Waterfall!DH$1)</f>
        <v>0</v>
      </c>
      <c r="DI84" s="4">
        <f>SUMIFS(Purchase!$F:$F,Purchase!$A:$A,Waterfall!$A84,Purchase!$D:$D,Waterfall!$C84,Purchase!$C:$C,Waterfall!DI$1)</f>
        <v>0</v>
      </c>
      <c r="DJ84" s="4">
        <f>SUMIFS(Purchase!$F:$F,Purchase!$A:$A,Waterfall!$A84,Purchase!$D:$D,Waterfall!$C84,Purchase!$C:$C,Waterfall!DJ$1)</f>
        <v>0</v>
      </c>
      <c r="DK84" s="4">
        <f>SUMIFS(Purchase!$F:$F,Purchase!$A:$A,Waterfall!$A84,Purchase!$D:$D,Waterfall!$C84,Purchase!$C:$C,Waterfall!DK$1)</f>
        <v>0</v>
      </c>
      <c r="DL84" s="4">
        <f>SUMIFS(Purchase!$F:$F,Purchase!$A:$A,Waterfall!$A84,Purchase!$D:$D,Waterfall!$C84,Purchase!$C:$C,Waterfall!DL$1)</f>
        <v>0</v>
      </c>
      <c r="DM84" s="4">
        <f>SUMIFS(Purchase!$F:$F,Purchase!$A:$A,Waterfall!$A84,Purchase!$D:$D,Waterfall!$C84,Purchase!$C:$C,Waterfall!DM$1)</f>
        <v>0</v>
      </c>
      <c r="DN84" s="4">
        <f>SUMIFS(Purchase!$F:$F,Purchase!$A:$A,Waterfall!$A84,Purchase!$D:$D,Waterfall!$C84,Purchase!$C:$C,Waterfall!DN$1)</f>
        <v>0</v>
      </c>
      <c r="DO84" s="4">
        <f>SUMIFS(Purchase!$F:$F,Purchase!$A:$A,Waterfall!$A84,Purchase!$D:$D,Waterfall!$C84,Purchase!$C:$C,Waterfall!DO$1)</f>
        <v>0</v>
      </c>
      <c r="DP84" s="4">
        <f>SUMIFS(Purchase!$F:$F,Purchase!$A:$A,Waterfall!$A84,Purchase!$D:$D,Waterfall!$C84,Purchase!$C:$C,Waterfall!DP$1)</f>
        <v>0</v>
      </c>
      <c r="DQ84" s="4">
        <f>SUMIFS(Purchase!$F:$F,Purchase!$A:$A,Waterfall!$A84,Purchase!$D:$D,Waterfall!$C84,Purchase!$C:$C,Waterfall!DQ$1)</f>
        <v>0</v>
      </c>
      <c r="DR84" s="4">
        <f>SUMIFS(Purchase!$F:$F,Purchase!$A:$A,Waterfall!$A84,Purchase!$D:$D,Waterfall!$C84,Purchase!$C:$C,Waterfall!DR$1)</f>
        <v>0</v>
      </c>
      <c r="DS84" s="4">
        <f>SUMIFS(Purchase!$F:$F,Purchase!$A:$A,Waterfall!$A84,Purchase!$D:$D,Waterfall!$C84,Purchase!$C:$C,Waterfall!DS$1)</f>
        <v>0</v>
      </c>
      <c r="DT84" s="4">
        <f>SUMIFS(Purchase!$F:$F,Purchase!$A:$A,Waterfall!$A84,Purchase!$D:$D,Waterfall!$C84,Purchase!$C:$C,Waterfall!DT$1)</f>
        <v>0</v>
      </c>
      <c r="DU84" s="4">
        <f>SUMIFS(Purchase!$F:$F,Purchase!$A:$A,Waterfall!$A84,Purchase!$D:$D,Waterfall!$C84,Purchase!$C:$C,Waterfall!DU$1)</f>
        <v>0</v>
      </c>
      <c r="DV84" s="4">
        <f>SUMIFS(Purchase!$F:$F,Purchase!$A:$A,Waterfall!$A84,Purchase!$D:$D,Waterfall!$C84,Purchase!$C:$C,Waterfall!DV$1)</f>
        <v>0</v>
      </c>
      <c r="DW84" s="4">
        <f>SUMIFS(Purchase!$F:$F,Purchase!$A:$A,Waterfall!$A84,Purchase!$D:$D,Waterfall!$C84,Purchase!$C:$C,Waterfall!DW$1)</f>
        <v>0</v>
      </c>
      <c r="DX84" s="4">
        <f>SUMIFS(Purchase!$F:$F,Purchase!$A:$A,Waterfall!$A84,Purchase!$D:$D,Waterfall!$C84,Purchase!$C:$C,Waterfall!DX$1)</f>
        <v>0</v>
      </c>
      <c r="DY84" s="4">
        <f>SUMIFS(Purchase!$F:$F,Purchase!$A:$A,Waterfall!$A84,Purchase!$D:$D,Waterfall!$C84,Purchase!$C:$C,Waterfall!DY$1)</f>
        <v>0</v>
      </c>
      <c r="DZ84" s="4">
        <f>SUMIFS(Purchase!$F:$F,Purchase!$A:$A,Waterfall!$A84,Purchase!$D:$D,Waterfall!$C84,Purchase!$C:$C,Waterfall!DZ$1)</f>
        <v>0</v>
      </c>
      <c r="EA84" s="4">
        <f>SUMIFS(Purchase!$F:$F,Purchase!$A:$A,Waterfall!$A84,Purchase!$D:$D,Waterfall!$C84,Purchase!$C:$C,Waterfall!EA$1)</f>
        <v>0</v>
      </c>
      <c r="EB84" s="4">
        <f>SUMIFS(Purchase!$F:$F,Purchase!$A:$A,Waterfall!$A84,Purchase!$D:$D,Waterfall!$C84,Purchase!$C:$C,Waterfall!EB$1)</f>
        <v>0</v>
      </c>
      <c r="EC84" s="4">
        <f>SUMIFS(Purchase!$F:$F,Purchase!$A:$A,Waterfall!$A84,Purchase!$D:$D,Waterfall!$C84,Purchase!$C:$C,Waterfall!EC$1)</f>
        <v>0</v>
      </c>
      <c r="ED84" s="4">
        <f>SUMIFS(Purchase!$F:$F,Purchase!$A:$A,Waterfall!$A84,Purchase!$D:$D,Waterfall!$C84,Purchase!$C:$C,Waterfall!ED$1)</f>
        <v>0</v>
      </c>
      <c r="EE84" s="4">
        <f>SUMIFS(Purchase!$F:$F,Purchase!$A:$A,Waterfall!$A84,Purchase!$D:$D,Waterfall!$C84,Purchase!$C:$C,Waterfall!EE$1)</f>
        <v>0</v>
      </c>
      <c r="EF84" s="4">
        <f>SUMIFS(Purchase!$F:$F,Purchase!$A:$A,Waterfall!$A84,Purchase!$D:$D,Waterfall!$C84,Purchase!$C:$C,Waterfall!EF$1)</f>
        <v>0</v>
      </c>
      <c r="EG84" s="4">
        <f>SUMIFS(Purchase!$F:$F,Purchase!$A:$A,Waterfall!$A84,Purchase!$D:$D,Waterfall!$C84,Purchase!$C:$C,Waterfall!EG$1)</f>
        <v>0</v>
      </c>
      <c r="EH84" s="4">
        <f>SUMIFS(Purchase!$F:$F,Purchase!$A:$A,Waterfall!$A84,Purchase!$D:$D,Waterfall!$C84,Purchase!$C:$C,Waterfall!EH$1)</f>
        <v>0</v>
      </c>
      <c r="EI84" s="4">
        <f>SUMIFS(Purchase!$F:$F,Purchase!$A:$A,Waterfall!$A84,Purchase!$D:$D,Waterfall!$C84,Purchase!$C:$C,Waterfall!EI$1)</f>
        <v>0</v>
      </c>
      <c r="EJ84" s="4">
        <f>SUMIFS(Purchase!$F:$F,Purchase!$A:$A,Waterfall!$A84,Purchase!$D:$D,Waterfall!$C84,Purchase!$C:$C,Waterfall!EJ$1)</f>
        <v>0</v>
      </c>
      <c r="EK84" s="4">
        <f>SUMIFS(Purchase!$F:$F,Purchase!$A:$A,Waterfall!$A84,Purchase!$D:$D,Waterfall!$C84,Purchase!$C:$C,Waterfall!EK$1)</f>
        <v>0</v>
      </c>
      <c r="EL84" s="4">
        <f>SUMIFS(Purchase!$F:$F,Purchase!$A:$A,Waterfall!$A84,Purchase!$D:$D,Waterfall!$C84,Purchase!$C:$C,Waterfall!EL$1)</f>
        <v>0</v>
      </c>
      <c r="EM84" s="4">
        <f>SUMIFS(Purchase!$F:$F,Purchase!$A:$A,Waterfall!$A84,Purchase!$D:$D,Waterfall!$C84,Purchase!$C:$C,Waterfall!EM$1)</f>
        <v>0</v>
      </c>
      <c r="EN84" s="4">
        <f>SUMIFS(Purchase!$F:$F,Purchase!$A:$A,Waterfall!$A84,Purchase!$D:$D,Waterfall!$C84,Purchase!$C:$C,Waterfall!EN$1)</f>
        <v>0</v>
      </c>
      <c r="EO84" s="4">
        <f>SUMIFS(Purchase!$F:$F,Purchase!$A:$A,Waterfall!$A84,Purchase!$D:$D,Waterfall!$C84,Purchase!$C:$C,Waterfall!EO$1)</f>
        <v>0</v>
      </c>
      <c r="EP84" s="4">
        <f>SUMIFS(Purchase!$F:$F,Purchase!$A:$A,Waterfall!$A84,Purchase!$D:$D,Waterfall!$C84,Purchase!$C:$C,Waterfall!EP$1)</f>
        <v>0</v>
      </c>
      <c r="EQ84" s="4">
        <f>SUMIFS(Purchase!$F:$F,Purchase!$A:$A,Waterfall!$A84,Purchase!$D:$D,Waterfall!$C84,Purchase!$C:$C,Waterfall!EQ$1)</f>
        <v>0</v>
      </c>
      <c r="ER84" s="4">
        <f>SUMIFS(Purchase!$F:$F,Purchase!$A:$A,Waterfall!$A84,Purchase!$D:$D,Waterfall!$C84,Purchase!$C:$C,Waterfall!ER$1)</f>
        <v>0</v>
      </c>
      <c r="ES84" s="4">
        <f>SUMIFS(Purchase!$F:$F,Purchase!$A:$A,Waterfall!$A84,Purchase!$D:$D,Waterfall!$C84,Purchase!$C:$C,Waterfall!ES$1)</f>
        <v>0</v>
      </c>
      <c r="ET84" s="4">
        <f>SUMIFS(Purchase!$F:$F,Purchase!$A:$A,Waterfall!$A84,Purchase!$D:$D,Waterfall!$C84,Purchase!$C:$C,Waterfall!ET$1)</f>
        <v>0</v>
      </c>
      <c r="EU84" s="4">
        <f>SUMIFS(Purchase!$F:$F,Purchase!$A:$A,Waterfall!$A84,Purchase!$D:$D,Waterfall!$C84,Purchase!$C:$C,Waterfall!EU$1)</f>
        <v>0</v>
      </c>
      <c r="EV84" s="4">
        <f>SUMIFS(Purchase!$F:$F,Purchase!$A:$A,Waterfall!$A84,Purchase!$D:$D,Waterfall!$C84,Purchase!$C:$C,Waterfall!EV$1)</f>
        <v>0</v>
      </c>
      <c r="EW84" s="4">
        <f>SUMIFS(Purchase!$F:$F,Purchase!$A:$A,Waterfall!$A84,Purchase!$D:$D,Waterfall!$C84,Purchase!$C:$C,Waterfall!EW$1)</f>
        <v>0</v>
      </c>
      <c r="EX84" s="4">
        <f>SUMIFS(Purchase!$F:$F,Purchase!$A:$A,Waterfall!$A84,Purchase!$D:$D,Waterfall!$C84,Purchase!$C:$C,Waterfall!EX$1)</f>
        <v>0</v>
      </c>
      <c r="EY84" s="4">
        <f>SUMIFS(Purchase!$F:$F,Purchase!$A:$A,Waterfall!$A84,Purchase!$D:$D,Waterfall!$C84,Purchase!$C:$C,Waterfall!EY$1)</f>
        <v>0</v>
      </c>
      <c r="EZ84" s="4">
        <f>SUMIFS(Purchase!$F:$F,Purchase!$A:$A,Waterfall!$A84,Purchase!$D:$D,Waterfall!$C84,Purchase!$C:$C,Waterfall!EZ$1)</f>
        <v>0</v>
      </c>
      <c r="FA84" s="4">
        <f>SUMIFS(Purchase!$F:$F,Purchase!$A:$A,Waterfall!$A84,Purchase!$D:$D,Waterfall!$C84,Purchase!$C:$C,Waterfall!FA$1)</f>
        <v>0</v>
      </c>
      <c r="FB84" s="4">
        <f>SUMIFS(Purchase!$F:$F,Purchase!$A:$A,Waterfall!$A84,Purchase!$D:$D,Waterfall!$C84,Purchase!$C:$C,Waterfall!FB$1)</f>
        <v>0</v>
      </c>
      <c r="FC84" s="4">
        <f>SUMIFS(Purchase!$F:$F,Purchase!$A:$A,Waterfall!$A84,Purchase!$D:$D,Waterfall!$C84,Purchase!$C:$C,Waterfall!FC$1)</f>
        <v>0</v>
      </c>
      <c r="FD84" s="4">
        <f>SUMIFS(Purchase!$F:$F,Purchase!$A:$A,Waterfall!$A84,Purchase!$D:$D,Waterfall!$C84,Purchase!$C:$C,Waterfall!FD$1)</f>
        <v>0</v>
      </c>
      <c r="FE84" s="4">
        <f>SUMIFS(Purchase!$F:$F,Purchase!$A:$A,Waterfall!$A84,Purchase!$D:$D,Waterfall!$C84,Purchase!$C:$C,Waterfall!FE$1)</f>
        <v>0</v>
      </c>
      <c r="FF84" s="4">
        <f>SUMIFS(Purchase!$F:$F,Purchase!$A:$A,Waterfall!$A84,Purchase!$D:$D,Waterfall!$C84,Purchase!$C:$C,Waterfall!FF$1)</f>
        <v>0</v>
      </c>
      <c r="FG84" s="4">
        <f>SUMIFS(Purchase!$F:$F,Purchase!$A:$A,Waterfall!$A84,Purchase!$D:$D,Waterfall!$C84,Purchase!$C:$C,Waterfall!FG$1)</f>
        <v>0</v>
      </c>
      <c r="FH84" s="4">
        <f>SUMIFS(Purchase!$F:$F,Purchase!$A:$A,Waterfall!$A84,Purchase!$D:$D,Waterfall!$C84,Purchase!$C:$C,Waterfall!FH$1)</f>
        <v>0</v>
      </c>
      <c r="FI84" s="4">
        <f>SUMIFS(Purchase!$F:$F,Purchase!$A:$A,Waterfall!$A84,Purchase!$D:$D,Waterfall!$C84,Purchase!$C:$C,Waterfall!FI$1)</f>
        <v>0</v>
      </c>
      <c r="FJ84" s="4">
        <f>SUMIFS(Purchase!$F:$F,Purchase!$A:$A,Waterfall!$A84,Purchase!$D:$D,Waterfall!$C84,Purchase!$C:$C,Waterfall!FJ$1)</f>
        <v>0</v>
      </c>
      <c r="FK84" s="4">
        <f>SUMIFS(Purchase!$F:$F,Purchase!$A:$A,Waterfall!$A84,Purchase!$D:$D,Waterfall!$C84,Purchase!$C:$C,Waterfall!FK$1)</f>
        <v>0</v>
      </c>
      <c r="FL84" s="4">
        <f>SUMIFS(Purchase!$F:$F,Purchase!$A:$A,Waterfall!$A84,Purchase!$D:$D,Waterfall!$C84,Purchase!$C:$C,Waterfall!FL$1)</f>
        <v>0</v>
      </c>
      <c r="FM84" s="4">
        <f>SUMIFS(Purchase!$F:$F,Purchase!$A:$A,Waterfall!$A84,Purchase!$D:$D,Waterfall!$C84,Purchase!$C:$C,Waterfall!FM$1)</f>
        <v>0</v>
      </c>
      <c r="FN84" s="4">
        <f>SUMIFS(Purchase!$F:$F,Purchase!$A:$A,Waterfall!$A84,Purchase!$D:$D,Waterfall!$C84,Purchase!$C:$C,Waterfall!FN$1)</f>
        <v>0</v>
      </c>
      <c r="FO84" s="4">
        <f>SUMIFS(Purchase!$F:$F,Purchase!$A:$A,Waterfall!$A84,Purchase!$D:$D,Waterfall!$C84,Purchase!$C:$C,Waterfall!FO$1)</f>
        <v>0</v>
      </c>
      <c r="FP84" s="4">
        <f>SUMIFS(Purchase!$F:$F,Purchase!$A:$A,Waterfall!$A84,Purchase!$D:$D,Waterfall!$C84,Purchase!$C:$C,Waterfall!FP$1)</f>
        <v>0</v>
      </c>
      <c r="FQ84" s="4">
        <f>SUMIFS(Purchase!$F:$F,Purchase!$A:$A,Waterfall!$A84,Purchase!$D:$D,Waterfall!$C84,Purchase!$C:$C,Waterfall!FQ$1)</f>
        <v>0</v>
      </c>
      <c r="FR84" s="4">
        <f>SUMIFS(Purchase!$F:$F,Purchase!$A:$A,Waterfall!$A84,Purchase!$D:$D,Waterfall!$C84,Purchase!$C:$C,Waterfall!FR$1)</f>
        <v>0</v>
      </c>
      <c r="FS84" s="4">
        <f>SUMIFS(Purchase!$F:$F,Purchase!$A:$A,Waterfall!$A84,Purchase!$D:$D,Waterfall!$C84,Purchase!$C:$C,Waterfall!FS$1)</f>
        <v>0</v>
      </c>
      <c r="FT84" s="4">
        <f>SUMIFS(Purchase!$F:$F,Purchase!$A:$A,Waterfall!$A84,Purchase!$D:$D,Waterfall!$C84,Purchase!$C:$C,Waterfall!FT$1)</f>
        <v>0</v>
      </c>
      <c r="FU84" s="4">
        <f>SUMIFS(Purchase!$F:$F,Purchase!$A:$A,Waterfall!$A84,Purchase!$D:$D,Waterfall!$C84,Purchase!$C:$C,Waterfall!FU$1)</f>
        <v>0</v>
      </c>
      <c r="FV84" s="4">
        <f>SUMIFS(Purchase!$F:$F,Purchase!$A:$A,Waterfall!$A84,Purchase!$D:$D,Waterfall!$C84,Purchase!$C:$C,Waterfall!FV$1)</f>
        <v>0</v>
      </c>
      <c r="FW84" s="4">
        <f>SUMIFS(Purchase!$F:$F,Purchase!$A:$A,Waterfall!$A84,Purchase!$D:$D,Waterfall!$C84,Purchase!$C:$C,Waterfall!FW$1)</f>
        <v>0</v>
      </c>
      <c r="FX84" s="4">
        <f>SUMIFS(Purchase!$F:$F,Purchase!$A:$A,Waterfall!$A84,Purchase!$D:$D,Waterfall!$C84,Purchase!$C:$C,Waterfall!FX$1)</f>
        <v>0</v>
      </c>
      <c r="FY84" s="4">
        <f>SUMIFS(Purchase!$F:$F,Purchase!$A:$A,Waterfall!$A84,Purchase!$D:$D,Waterfall!$C84,Purchase!$C:$C,Waterfall!FY$1)</f>
        <v>0</v>
      </c>
      <c r="FZ84" s="4">
        <f>SUMIFS(Purchase!$F:$F,Purchase!$A:$A,Waterfall!$A84,Purchase!$D:$D,Waterfall!$C84,Purchase!$C:$C,Waterfall!FZ$1)</f>
        <v>0</v>
      </c>
      <c r="GA84" s="4">
        <f>SUMIFS(Purchase!$F:$F,Purchase!$A:$A,Waterfall!$A84,Purchase!$D:$D,Waterfall!$C84,Purchase!$C:$C,Waterfall!GA$1)</f>
        <v>0</v>
      </c>
      <c r="GB84" s="4">
        <f>SUMIFS(Purchase!$F:$F,Purchase!$A:$A,Waterfall!$A84,Purchase!$D:$D,Waterfall!$C84,Purchase!$C:$C,Waterfall!GB$1)</f>
        <v>0</v>
      </c>
      <c r="GC84" s="4">
        <f>SUMIFS(Purchase!$F:$F,Purchase!$A:$A,Waterfall!$A84,Purchase!$D:$D,Waterfall!$C84,Purchase!$C:$C,Waterfall!GC$1)</f>
        <v>0</v>
      </c>
      <c r="GD84" s="4">
        <f>SUMIFS(Purchase!$F:$F,Purchase!$A:$A,Waterfall!$A84,Purchase!$D:$D,Waterfall!$C84,Purchase!$C:$C,Waterfall!GD$1)</f>
        <v>0</v>
      </c>
      <c r="GE84" s="4">
        <f>SUMIFS(Purchase!$F:$F,Purchase!$A:$A,Waterfall!$A84,Purchase!$D:$D,Waterfall!$C84,Purchase!$C:$C,Waterfall!GE$1)</f>
        <v>0</v>
      </c>
      <c r="GF84" s="4">
        <f>SUMIFS(Purchase!$F:$F,Purchase!$A:$A,Waterfall!$A84,Purchase!$D:$D,Waterfall!$C84,Purchase!$C:$C,Waterfall!GF$1)</f>
        <v>0</v>
      </c>
      <c r="GG84" s="4">
        <f>SUMIFS(Purchase!$F:$F,Purchase!$A:$A,Waterfall!$A84,Purchase!$D:$D,Waterfall!$C84,Purchase!$C:$C,Waterfall!GG$1)</f>
        <v>0</v>
      </c>
      <c r="GH84" s="4">
        <f>SUMIFS(Purchase!$F:$F,Purchase!$A:$A,Waterfall!$A84,Purchase!$D:$D,Waterfall!$C84,Purchase!$C:$C,Waterfall!GH$1)</f>
        <v>0</v>
      </c>
      <c r="GI84" s="4">
        <f>SUMIFS(Purchase!$F:$F,Purchase!$A:$A,Waterfall!$A84,Purchase!$D:$D,Waterfall!$C84,Purchase!$C:$C,Waterfall!GI$1)</f>
        <v>0</v>
      </c>
    </row>
    <row r="85" spans="1:191" x14ac:dyDescent="0.35">
      <c r="A85" s="8">
        <f t="shared" si="4"/>
        <v>1</v>
      </c>
      <c r="B85" s="2" t="str">
        <f>VLOOKUP($A85,Centers!$B$1:$C$120,2,)</f>
        <v>GATE</v>
      </c>
      <c r="C85" s="3">
        <v>44962</v>
      </c>
      <c r="D85" s="4">
        <f>IF($A85=1,SUM(SUMIFS(Indent!$E:$E,Indent!$C:$C,Waterfall!$C85,Indent!$A:$A,Centers!$A$2),SUMIFS(Indent!$E:$E,Indent!$C:$C,Waterfall!$C85,Indent!$A:$A,Centers!$A$3),SUMIFS(Indent!$E:$E,Indent!$C:$C,Waterfall!$C85,Indent!$A:$A,Centers!$A$4),SUMIFS(Indent!$E:$E,Indent!$C:$C,Waterfall!$C85,Indent!$A:$A,Centers!$A$5),SUMIFS(Indent!$E:$E,Indent!$C:$C,Waterfall!$C85,Indent!$A:$A,Centers!$A$6),SUMIFS(Indent!$E:$E,Indent!$C:$C,Waterfall!$C85,Indent!$A:$A,Centers!$A$7),SUMIFS(Indent!$E:$E,Indent!$C:$C,Waterfall!$C85,Indent!$A:$A,Centers!$A$8)),SUMIFS(Indent!$E:$E,Indent!$C:$C,Waterfall!$C85,Indent!$A:$A,$A85))</f>
        <v>0</v>
      </c>
      <c r="E85" s="4">
        <f>SUMIFS(Purchase!$F:$F,Purchase!$A:$A,Waterfall!$A85,Purchase!$D:$D,Waterfall!$C85,Purchase!$C:$C,Waterfall!E$1)</f>
        <v>0</v>
      </c>
      <c r="F85" s="4">
        <f>SUMIFS(Purchase!$F:$F,Purchase!$A:$A,Waterfall!$A85,Purchase!$D:$D,Waterfall!$C85,Purchase!$C:$C,Waterfall!F$1)</f>
        <v>0</v>
      </c>
      <c r="G85" s="4">
        <f>SUMIFS(Purchase!$F:$F,Purchase!$A:$A,Waterfall!$A85,Purchase!$D:$D,Waterfall!$C85,Purchase!$C:$C,Waterfall!G$1)</f>
        <v>0</v>
      </c>
      <c r="H85" s="4">
        <f>SUMIFS(Purchase!$F:$F,Purchase!$A:$A,Waterfall!$A85,Purchase!$D:$D,Waterfall!$C85,Purchase!$C:$C,Waterfall!H$1)</f>
        <v>0</v>
      </c>
      <c r="I85" s="4">
        <f>SUMIFS(Purchase!$F:$F,Purchase!$A:$A,Waterfall!$A85,Purchase!$D:$D,Waterfall!$C85,Purchase!$C:$C,Waterfall!I$1)</f>
        <v>0</v>
      </c>
      <c r="J85" s="4">
        <f>SUMIFS(Purchase!$F:$F,Purchase!$A:$A,Waterfall!$A85,Purchase!$D:$D,Waterfall!$C85,Purchase!$C:$C,Waterfall!J$1)</f>
        <v>0</v>
      </c>
      <c r="K85" s="4">
        <f>SUMIFS(Purchase!$F:$F,Purchase!$A:$A,Waterfall!$A85,Purchase!$D:$D,Waterfall!$C85,Purchase!$C:$C,Waterfall!K$1)</f>
        <v>0</v>
      </c>
      <c r="L85" s="4">
        <f>SUMIFS(Purchase!$F:$F,Purchase!$A:$A,Waterfall!$A85,Purchase!$D:$D,Waterfall!$C85,Purchase!$C:$C,Waterfall!L$1)</f>
        <v>0</v>
      </c>
      <c r="M85" s="4">
        <f>SUMIFS(Purchase!$F:$F,Purchase!$A:$A,Waterfall!$A85,Purchase!$D:$D,Waterfall!$C85,Purchase!$C:$C,Waterfall!M$1)</f>
        <v>0</v>
      </c>
      <c r="N85" s="4">
        <f>SUMIFS(Purchase!$F:$F,Purchase!$A:$A,Waterfall!$A85,Purchase!$D:$D,Waterfall!$C85,Purchase!$C:$C,Waterfall!N$1)</f>
        <v>0</v>
      </c>
      <c r="O85" s="4">
        <f>SUMIFS(Purchase!$F:$F,Purchase!$A:$A,Waterfall!$A85,Purchase!$D:$D,Waterfall!$C85,Purchase!$C:$C,Waterfall!O$1)</f>
        <v>0</v>
      </c>
      <c r="P85" s="4">
        <f>SUMIFS(Purchase!$F:$F,Purchase!$A:$A,Waterfall!$A85,Purchase!$D:$D,Waterfall!$C85,Purchase!$C:$C,Waterfall!P$1)</f>
        <v>0</v>
      </c>
      <c r="Q85" s="4">
        <f>SUMIFS(Purchase!$F:$F,Purchase!$A:$A,Waterfall!$A85,Purchase!$D:$D,Waterfall!$C85,Purchase!$C:$C,Waterfall!Q$1)</f>
        <v>0</v>
      </c>
      <c r="R85" s="4">
        <f>SUMIFS(Purchase!$F:$F,Purchase!$A:$A,Waterfall!$A85,Purchase!$D:$D,Waterfall!$C85,Purchase!$C:$C,Waterfall!R$1)</f>
        <v>0</v>
      </c>
      <c r="S85" s="4">
        <f>SUMIFS(Purchase!$F:$F,Purchase!$A:$A,Waterfall!$A85,Purchase!$D:$D,Waterfall!$C85,Purchase!$C:$C,Waterfall!S$1)</f>
        <v>0</v>
      </c>
      <c r="T85" s="4">
        <f>SUMIFS(Purchase!$F:$F,Purchase!$A:$A,Waterfall!$A85,Purchase!$D:$D,Waterfall!$C85,Purchase!$C:$C,Waterfall!T$1)</f>
        <v>0</v>
      </c>
      <c r="U85" s="4">
        <f>SUMIFS(Purchase!$F:$F,Purchase!$A:$A,Waterfall!$A85,Purchase!$D:$D,Waterfall!$C85,Purchase!$C:$C,Waterfall!U$1)</f>
        <v>0</v>
      </c>
      <c r="V85" s="4">
        <f>SUMIFS(Purchase!$F:$F,Purchase!$A:$A,Waterfall!$A85,Purchase!$D:$D,Waterfall!$C85,Purchase!$C:$C,Waterfall!V$1)</f>
        <v>0</v>
      </c>
      <c r="W85" s="4">
        <f>SUMIFS(Purchase!$F:$F,Purchase!$A:$A,Waterfall!$A85,Purchase!$D:$D,Waterfall!$C85,Purchase!$C:$C,Waterfall!W$1)</f>
        <v>0</v>
      </c>
      <c r="X85" s="4">
        <f>SUMIFS(Purchase!$F:$F,Purchase!$A:$A,Waterfall!$A85,Purchase!$D:$D,Waterfall!$C85,Purchase!$C:$C,Waterfall!X$1)</f>
        <v>0</v>
      </c>
      <c r="Y85" s="4">
        <f>SUMIFS(Purchase!$F:$F,Purchase!$A:$A,Waterfall!$A85,Purchase!$D:$D,Waterfall!$C85,Purchase!$C:$C,Waterfall!Y$1)</f>
        <v>0</v>
      </c>
      <c r="Z85" s="4">
        <f>SUMIFS(Purchase!$F:$F,Purchase!$A:$A,Waterfall!$A85,Purchase!$D:$D,Waterfall!$C85,Purchase!$C:$C,Waterfall!Z$1)</f>
        <v>0</v>
      </c>
      <c r="AA85" s="4">
        <f>SUMIFS(Purchase!$F:$F,Purchase!$A:$A,Waterfall!$A85,Purchase!$D:$D,Waterfall!$C85,Purchase!$C:$C,Waterfall!AA$1)</f>
        <v>0</v>
      </c>
      <c r="AB85" s="4">
        <f>SUMIFS(Purchase!$F:$F,Purchase!$A:$A,Waterfall!$A85,Purchase!$D:$D,Waterfall!$C85,Purchase!$C:$C,Waterfall!AB$1)</f>
        <v>0</v>
      </c>
      <c r="AC85" s="4">
        <f>SUMIFS(Purchase!$F:$F,Purchase!$A:$A,Waterfall!$A85,Purchase!$D:$D,Waterfall!$C85,Purchase!$C:$C,Waterfall!AC$1)</f>
        <v>0</v>
      </c>
      <c r="AD85" s="4">
        <f>SUMIFS(Purchase!$F:$F,Purchase!$A:$A,Waterfall!$A85,Purchase!$D:$D,Waterfall!$C85,Purchase!$C:$C,Waterfall!AD$1)</f>
        <v>0</v>
      </c>
      <c r="AE85" s="4">
        <f>SUMIFS(Purchase!$F:$F,Purchase!$A:$A,Waterfall!$A85,Purchase!$D:$D,Waterfall!$C85,Purchase!$C:$C,Waterfall!AE$1)</f>
        <v>0</v>
      </c>
      <c r="AF85" s="4">
        <f>SUMIFS(Purchase!$F:$F,Purchase!$A:$A,Waterfall!$A85,Purchase!$D:$D,Waterfall!$C85,Purchase!$C:$C,Waterfall!AF$1)</f>
        <v>0</v>
      </c>
      <c r="AG85" s="4">
        <f>SUMIFS(Purchase!$F:$F,Purchase!$A:$A,Waterfall!$A85,Purchase!$D:$D,Waterfall!$C85,Purchase!$C:$C,Waterfall!AG$1)</f>
        <v>0</v>
      </c>
      <c r="AH85" s="4">
        <f>SUMIFS(Purchase!$F:$F,Purchase!$A:$A,Waterfall!$A85,Purchase!$D:$D,Waterfall!$C85,Purchase!$C:$C,Waterfall!AH$1)</f>
        <v>0</v>
      </c>
      <c r="AI85" s="4">
        <f>SUMIFS(Purchase!$F:$F,Purchase!$A:$A,Waterfall!$A85,Purchase!$D:$D,Waterfall!$C85,Purchase!$C:$C,Waterfall!AI$1)</f>
        <v>0</v>
      </c>
      <c r="AJ85" s="4">
        <f>SUMIFS(Purchase!$F:$F,Purchase!$A:$A,Waterfall!$A85,Purchase!$D:$D,Waterfall!$C85,Purchase!$C:$C,Waterfall!AJ$1)</f>
        <v>0</v>
      </c>
      <c r="AK85" s="4">
        <f>SUMIFS(Purchase!$F:$F,Purchase!$A:$A,Waterfall!$A85,Purchase!$D:$D,Waterfall!$C85,Purchase!$C:$C,Waterfall!AK$1)</f>
        <v>0</v>
      </c>
      <c r="AL85" s="4">
        <f>SUMIFS(Purchase!$F:$F,Purchase!$A:$A,Waterfall!$A85,Purchase!$D:$D,Waterfall!$C85,Purchase!$C:$C,Waterfall!AL$1)</f>
        <v>0</v>
      </c>
      <c r="AM85" s="4">
        <f>SUMIFS(Purchase!$F:$F,Purchase!$A:$A,Waterfall!$A85,Purchase!$D:$D,Waterfall!$C85,Purchase!$C:$C,Waterfall!AM$1)</f>
        <v>0</v>
      </c>
      <c r="AN85" s="4">
        <f>SUMIFS(Purchase!$F:$F,Purchase!$A:$A,Waterfall!$A85,Purchase!$D:$D,Waterfall!$C85,Purchase!$C:$C,Waterfall!AN$1)</f>
        <v>0</v>
      </c>
      <c r="AO85" s="4">
        <f>SUMIFS(Purchase!$F:$F,Purchase!$A:$A,Waterfall!$A85,Purchase!$D:$D,Waterfall!$C85,Purchase!$C:$C,Waterfall!AO$1)</f>
        <v>0</v>
      </c>
      <c r="AP85" s="4">
        <f>SUMIFS(Purchase!$F:$F,Purchase!$A:$A,Waterfall!$A85,Purchase!$D:$D,Waterfall!$C85,Purchase!$C:$C,Waterfall!AP$1)</f>
        <v>0</v>
      </c>
      <c r="AQ85" s="4">
        <f>SUMIFS(Purchase!$F:$F,Purchase!$A:$A,Waterfall!$A85,Purchase!$D:$D,Waterfall!$C85,Purchase!$C:$C,Waterfall!AQ$1)</f>
        <v>0</v>
      </c>
      <c r="AR85" s="4">
        <f>SUMIFS(Purchase!$F:$F,Purchase!$A:$A,Waterfall!$A85,Purchase!$D:$D,Waterfall!$C85,Purchase!$C:$C,Waterfall!AR$1)</f>
        <v>0</v>
      </c>
      <c r="AS85" s="4">
        <f>SUMIFS(Purchase!$F:$F,Purchase!$A:$A,Waterfall!$A85,Purchase!$D:$D,Waterfall!$C85,Purchase!$C:$C,Waterfall!AS$1)</f>
        <v>0</v>
      </c>
      <c r="AT85" s="4">
        <f>SUMIFS(Purchase!$F:$F,Purchase!$A:$A,Waterfall!$A85,Purchase!$D:$D,Waterfall!$C85,Purchase!$C:$C,Waterfall!AT$1)</f>
        <v>0</v>
      </c>
      <c r="AU85" s="4">
        <f>SUMIFS(Purchase!$F:$F,Purchase!$A:$A,Waterfall!$A85,Purchase!$D:$D,Waterfall!$C85,Purchase!$C:$C,Waterfall!AU$1)</f>
        <v>0</v>
      </c>
      <c r="AV85" s="4">
        <f>SUMIFS(Purchase!$F:$F,Purchase!$A:$A,Waterfall!$A85,Purchase!$D:$D,Waterfall!$C85,Purchase!$C:$C,Waterfall!AV$1)</f>
        <v>0</v>
      </c>
      <c r="AW85" s="4">
        <f>SUMIFS(Purchase!$F:$F,Purchase!$A:$A,Waterfall!$A85,Purchase!$D:$D,Waterfall!$C85,Purchase!$C:$C,Waterfall!AW$1)</f>
        <v>0</v>
      </c>
      <c r="AX85" s="4">
        <f>SUMIFS(Purchase!$F:$F,Purchase!$A:$A,Waterfall!$A85,Purchase!$D:$D,Waterfall!$C85,Purchase!$C:$C,Waterfall!AX$1)</f>
        <v>0</v>
      </c>
      <c r="AY85" s="4">
        <f>SUMIFS(Purchase!$F:$F,Purchase!$A:$A,Waterfall!$A85,Purchase!$D:$D,Waterfall!$C85,Purchase!$C:$C,Waterfall!AY$1)</f>
        <v>0</v>
      </c>
      <c r="AZ85" s="4">
        <f>SUMIFS(Purchase!$F:$F,Purchase!$A:$A,Waterfall!$A85,Purchase!$D:$D,Waterfall!$C85,Purchase!$C:$C,Waterfall!AZ$1)</f>
        <v>0</v>
      </c>
      <c r="BA85" s="4">
        <f>SUMIFS(Purchase!$F:$F,Purchase!$A:$A,Waterfall!$A85,Purchase!$D:$D,Waterfall!$C85,Purchase!$C:$C,Waterfall!BA$1)</f>
        <v>0</v>
      </c>
      <c r="BB85" s="4">
        <f>SUMIFS(Purchase!$F:$F,Purchase!$A:$A,Waterfall!$A85,Purchase!$D:$D,Waterfall!$C85,Purchase!$C:$C,Waterfall!BB$1)</f>
        <v>0</v>
      </c>
      <c r="BC85" s="4">
        <f>SUMIFS(Purchase!$F:$F,Purchase!$A:$A,Waterfall!$A85,Purchase!$D:$D,Waterfall!$C85,Purchase!$C:$C,Waterfall!BC$1)</f>
        <v>0</v>
      </c>
      <c r="BD85" s="4">
        <f>SUMIFS(Purchase!$F:$F,Purchase!$A:$A,Waterfall!$A85,Purchase!$D:$D,Waterfall!$C85,Purchase!$C:$C,Waterfall!BD$1)</f>
        <v>0</v>
      </c>
      <c r="BE85" s="4">
        <f>SUMIFS(Purchase!$F:$F,Purchase!$A:$A,Waterfall!$A85,Purchase!$D:$D,Waterfall!$C85,Purchase!$C:$C,Waterfall!BE$1)</f>
        <v>0</v>
      </c>
      <c r="BF85" s="4">
        <f>SUMIFS(Purchase!$F:$F,Purchase!$A:$A,Waterfall!$A85,Purchase!$D:$D,Waterfall!$C85,Purchase!$C:$C,Waterfall!BF$1)</f>
        <v>0</v>
      </c>
      <c r="BG85" s="4">
        <f>SUMIFS(Purchase!$F:$F,Purchase!$A:$A,Waterfall!$A85,Purchase!$D:$D,Waterfall!$C85,Purchase!$C:$C,Waterfall!BG$1)</f>
        <v>0</v>
      </c>
      <c r="BH85" s="4">
        <f>SUMIFS(Purchase!$F:$F,Purchase!$A:$A,Waterfall!$A85,Purchase!$D:$D,Waterfall!$C85,Purchase!$C:$C,Waterfall!BH$1)</f>
        <v>0</v>
      </c>
      <c r="BI85" s="4">
        <f>SUMIFS(Purchase!$F:$F,Purchase!$A:$A,Waterfall!$A85,Purchase!$D:$D,Waterfall!$C85,Purchase!$C:$C,Waterfall!BI$1)</f>
        <v>0</v>
      </c>
      <c r="BJ85" s="4">
        <f>SUMIFS(Purchase!$F:$F,Purchase!$A:$A,Waterfall!$A85,Purchase!$D:$D,Waterfall!$C85,Purchase!$C:$C,Waterfall!BJ$1)</f>
        <v>0</v>
      </c>
      <c r="BK85" s="4">
        <f>SUMIFS(Purchase!$F:$F,Purchase!$A:$A,Waterfall!$A85,Purchase!$D:$D,Waterfall!$C85,Purchase!$C:$C,Waterfall!BK$1)</f>
        <v>0</v>
      </c>
      <c r="BL85" s="4">
        <f>SUMIFS(Purchase!$F:$F,Purchase!$A:$A,Waterfall!$A85,Purchase!$D:$D,Waterfall!$C85,Purchase!$C:$C,Waterfall!BL$1)</f>
        <v>0</v>
      </c>
      <c r="BM85" s="4">
        <f>SUMIFS(Purchase!$F:$F,Purchase!$A:$A,Waterfall!$A85,Purchase!$D:$D,Waterfall!$C85,Purchase!$C:$C,Waterfall!BM$1)</f>
        <v>0</v>
      </c>
      <c r="BN85" s="4">
        <f>SUMIFS(Purchase!$F:$F,Purchase!$A:$A,Waterfall!$A85,Purchase!$D:$D,Waterfall!$C85,Purchase!$C:$C,Waterfall!BN$1)</f>
        <v>0</v>
      </c>
      <c r="BO85" s="4">
        <f>SUMIFS(Purchase!$F:$F,Purchase!$A:$A,Waterfall!$A85,Purchase!$D:$D,Waterfall!$C85,Purchase!$C:$C,Waterfall!BO$1)</f>
        <v>0</v>
      </c>
      <c r="BP85" s="4">
        <f>SUMIFS(Purchase!$F:$F,Purchase!$A:$A,Waterfall!$A85,Purchase!$D:$D,Waterfall!$C85,Purchase!$C:$C,Waterfall!BP$1)</f>
        <v>0</v>
      </c>
      <c r="BQ85" s="4">
        <f>SUMIFS(Purchase!$F:$F,Purchase!$A:$A,Waterfall!$A85,Purchase!$D:$D,Waterfall!$C85,Purchase!$C:$C,Waterfall!BQ$1)</f>
        <v>0</v>
      </c>
      <c r="BR85" s="4">
        <f>SUMIFS(Purchase!$F:$F,Purchase!$A:$A,Waterfall!$A85,Purchase!$D:$D,Waterfall!$C85,Purchase!$C:$C,Waterfall!BR$1)</f>
        <v>0</v>
      </c>
      <c r="BS85" s="4">
        <f>SUMIFS(Purchase!$F:$F,Purchase!$A:$A,Waterfall!$A85,Purchase!$D:$D,Waterfall!$C85,Purchase!$C:$C,Waterfall!BS$1)</f>
        <v>0</v>
      </c>
      <c r="BT85" s="4">
        <f>SUMIFS(Purchase!$F:$F,Purchase!$A:$A,Waterfall!$A85,Purchase!$D:$D,Waterfall!$C85,Purchase!$C:$C,Waterfall!BT$1)</f>
        <v>0</v>
      </c>
      <c r="BU85" s="4">
        <f>SUMIFS(Purchase!$F:$F,Purchase!$A:$A,Waterfall!$A85,Purchase!$D:$D,Waterfall!$C85,Purchase!$C:$C,Waterfall!BU$1)</f>
        <v>0</v>
      </c>
      <c r="BV85" s="4">
        <f>SUMIFS(Purchase!$F:$F,Purchase!$A:$A,Waterfall!$A85,Purchase!$D:$D,Waterfall!$C85,Purchase!$C:$C,Waterfall!BV$1)</f>
        <v>0</v>
      </c>
      <c r="BW85" s="4">
        <f>SUMIFS(Purchase!$F:$F,Purchase!$A:$A,Waterfall!$A85,Purchase!$D:$D,Waterfall!$C85,Purchase!$C:$C,Waterfall!BW$1)</f>
        <v>0</v>
      </c>
      <c r="BX85" s="4">
        <f>SUMIFS(Purchase!$F:$F,Purchase!$A:$A,Waterfall!$A85,Purchase!$D:$D,Waterfall!$C85,Purchase!$C:$C,Waterfall!BX$1)</f>
        <v>0</v>
      </c>
      <c r="BY85" s="4">
        <f>SUMIFS(Purchase!$F:$F,Purchase!$A:$A,Waterfall!$A85,Purchase!$D:$D,Waterfall!$C85,Purchase!$C:$C,Waterfall!BY$1)</f>
        <v>0</v>
      </c>
      <c r="BZ85" s="4">
        <f>SUMIFS(Purchase!$F:$F,Purchase!$A:$A,Waterfall!$A85,Purchase!$D:$D,Waterfall!$C85,Purchase!$C:$C,Waterfall!BZ$1)</f>
        <v>0</v>
      </c>
      <c r="CA85" s="4">
        <f>SUMIFS(Purchase!$F:$F,Purchase!$A:$A,Waterfall!$A85,Purchase!$D:$D,Waterfall!$C85,Purchase!$C:$C,Waterfall!CA$1)</f>
        <v>0</v>
      </c>
      <c r="CB85" s="4">
        <f>SUMIFS(Purchase!$F:$F,Purchase!$A:$A,Waterfall!$A85,Purchase!$D:$D,Waterfall!$C85,Purchase!$C:$C,Waterfall!CB$1)</f>
        <v>0</v>
      </c>
      <c r="CC85" s="4">
        <f>SUMIFS(Purchase!$F:$F,Purchase!$A:$A,Waterfall!$A85,Purchase!$D:$D,Waterfall!$C85,Purchase!$C:$C,Waterfall!CC$1)</f>
        <v>0</v>
      </c>
      <c r="CD85" s="4">
        <f>SUMIFS(Purchase!$F:$F,Purchase!$A:$A,Waterfall!$A85,Purchase!$D:$D,Waterfall!$C85,Purchase!$C:$C,Waterfall!CD$1)</f>
        <v>0</v>
      </c>
      <c r="CE85" s="4">
        <f>SUMIFS(Purchase!$F:$F,Purchase!$A:$A,Waterfall!$A85,Purchase!$D:$D,Waterfall!$C85,Purchase!$C:$C,Waterfall!CE$1)</f>
        <v>0</v>
      </c>
      <c r="CF85" s="4">
        <f>SUMIFS(Purchase!$F:$F,Purchase!$A:$A,Waterfall!$A85,Purchase!$D:$D,Waterfall!$C85,Purchase!$C:$C,Waterfall!CF$1)</f>
        <v>0</v>
      </c>
      <c r="CG85" s="4">
        <f>SUMIFS(Purchase!$F:$F,Purchase!$A:$A,Waterfall!$A85,Purchase!$D:$D,Waterfall!$C85,Purchase!$C:$C,Waterfall!CG$1)</f>
        <v>0</v>
      </c>
      <c r="CH85" s="4">
        <f>SUMIFS(Purchase!$F:$F,Purchase!$A:$A,Waterfall!$A85,Purchase!$D:$D,Waterfall!$C85,Purchase!$C:$C,Waterfall!CH$1)</f>
        <v>0</v>
      </c>
      <c r="CI85" s="4">
        <f>SUMIFS(Purchase!$F:$F,Purchase!$A:$A,Waterfall!$A85,Purchase!$D:$D,Waterfall!$C85,Purchase!$C:$C,Waterfall!CI$1)</f>
        <v>0</v>
      </c>
      <c r="CJ85" s="4">
        <f>SUMIFS(Purchase!$F:$F,Purchase!$A:$A,Waterfall!$A85,Purchase!$D:$D,Waterfall!$C85,Purchase!$C:$C,Waterfall!CJ$1)</f>
        <v>0</v>
      </c>
      <c r="CK85" s="4">
        <f>SUMIFS(Purchase!$F:$F,Purchase!$A:$A,Waterfall!$A85,Purchase!$D:$D,Waterfall!$C85,Purchase!$C:$C,Waterfall!CK$1)</f>
        <v>0</v>
      </c>
      <c r="CL85" s="4">
        <f>SUMIFS(Purchase!$F:$F,Purchase!$A:$A,Waterfall!$A85,Purchase!$D:$D,Waterfall!$C85,Purchase!$C:$C,Waterfall!CL$1)</f>
        <v>0</v>
      </c>
      <c r="CM85" s="4">
        <f>SUMIFS(Purchase!$F:$F,Purchase!$A:$A,Waterfall!$A85,Purchase!$D:$D,Waterfall!$C85,Purchase!$C:$C,Waterfall!CM$1)</f>
        <v>0</v>
      </c>
      <c r="CN85" s="4">
        <f>SUMIFS(Purchase!$F:$F,Purchase!$A:$A,Waterfall!$A85,Purchase!$D:$D,Waterfall!$C85,Purchase!$C:$C,Waterfall!CN$1)</f>
        <v>0</v>
      </c>
      <c r="CO85" s="4">
        <f>SUMIFS(Purchase!$F:$F,Purchase!$A:$A,Waterfall!$A85,Purchase!$D:$D,Waterfall!$C85,Purchase!$C:$C,Waterfall!CO$1)</f>
        <v>0</v>
      </c>
      <c r="CP85" s="4">
        <f>SUMIFS(Purchase!$F:$F,Purchase!$A:$A,Waterfall!$A85,Purchase!$D:$D,Waterfall!$C85,Purchase!$C:$C,Waterfall!CP$1)</f>
        <v>0</v>
      </c>
      <c r="CQ85" s="4">
        <f>SUMIFS(Purchase!$F:$F,Purchase!$A:$A,Waterfall!$A85,Purchase!$D:$D,Waterfall!$C85,Purchase!$C:$C,Waterfall!CQ$1)</f>
        <v>0</v>
      </c>
      <c r="CR85" s="4">
        <f>SUMIFS(Purchase!$F:$F,Purchase!$A:$A,Waterfall!$A85,Purchase!$D:$D,Waterfall!$C85,Purchase!$C:$C,Waterfall!CR$1)</f>
        <v>0</v>
      </c>
      <c r="CS85" s="4">
        <f>SUMIFS(Purchase!$F:$F,Purchase!$A:$A,Waterfall!$A85,Purchase!$D:$D,Waterfall!$C85,Purchase!$C:$C,Waterfall!CS$1)</f>
        <v>0</v>
      </c>
      <c r="CT85" s="4">
        <f>SUMIFS(Purchase!$F:$F,Purchase!$A:$A,Waterfall!$A85,Purchase!$D:$D,Waterfall!$C85,Purchase!$C:$C,Waterfall!CT$1)</f>
        <v>0</v>
      </c>
      <c r="CU85" s="4">
        <f>SUMIFS(Purchase!$F:$F,Purchase!$A:$A,Waterfall!$A85,Purchase!$D:$D,Waterfall!$C85,Purchase!$C:$C,Waterfall!CU$1)</f>
        <v>0</v>
      </c>
      <c r="CV85" s="4">
        <f>SUMIFS(Purchase!$F:$F,Purchase!$A:$A,Waterfall!$A85,Purchase!$D:$D,Waterfall!$C85,Purchase!$C:$C,Waterfall!CV$1)</f>
        <v>0</v>
      </c>
      <c r="CW85" s="4">
        <f>SUMIFS(Purchase!$F:$F,Purchase!$A:$A,Waterfall!$A85,Purchase!$D:$D,Waterfall!$C85,Purchase!$C:$C,Waterfall!CW$1)</f>
        <v>0</v>
      </c>
      <c r="CX85" s="4">
        <f>SUMIFS(Purchase!$F:$F,Purchase!$A:$A,Waterfall!$A85,Purchase!$D:$D,Waterfall!$C85,Purchase!$C:$C,Waterfall!CX$1)</f>
        <v>0</v>
      </c>
      <c r="CY85" s="4">
        <f>SUMIFS(Purchase!$F:$F,Purchase!$A:$A,Waterfall!$A85,Purchase!$D:$D,Waterfall!$C85,Purchase!$C:$C,Waterfall!CY$1)</f>
        <v>0</v>
      </c>
      <c r="CZ85" s="4">
        <f>SUMIFS(Purchase!$F:$F,Purchase!$A:$A,Waterfall!$A85,Purchase!$D:$D,Waterfall!$C85,Purchase!$C:$C,Waterfall!CZ$1)</f>
        <v>0</v>
      </c>
      <c r="DA85" s="4">
        <f>SUMIFS(Purchase!$F:$F,Purchase!$A:$A,Waterfall!$A85,Purchase!$D:$D,Waterfall!$C85,Purchase!$C:$C,Waterfall!DA$1)</f>
        <v>0</v>
      </c>
      <c r="DB85" s="4">
        <f>SUMIFS(Purchase!$F:$F,Purchase!$A:$A,Waterfall!$A85,Purchase!$D:$D,Waterfall!$C85,Purchase!$C:$C,Waterfall!DB$1)</f>
        <v>0</v>
      </c>
      <c r="DC85" s="4">
        <f>SUMIFS(Purchase!$F:$F,Purchase!$A:$A,Waterfall!$A85,Purchase!$D:$D,Waterfall!$C85,Purchase!$C:$C,Waterfall!DC$1)</f>
        <v>0</v>
      </c>
      <c r="DD85" s="4">
        <f>SUMIFS(Purchase!$F:$F,Purchase!$A:$A,Waterfall!$A85,Purchase!$D:$D,Waterfall!$C85,Purchase!$C:$C,Waterfall!DD$1)</f>
        <v>0</v>
      </c>
      <c r="DE85" s="4">
        <f>SUMIFS(Purchase!$F:$F,Purchase!$A:$A,Waterfall!$A85,Purchase!$D:$D,Waterfall!$C85,Purchase!$C:$C,Waterfall!DE$1)</f>
        <v>0</v>
      </c>
      <c r="DF85" s="4">
        <f>SUMIFS(Purchase!$F:$F,Purchase!$A:$A,Waterfall!$A85,Purchase!$D:$D,Waterfall!$C85,Purchase!$C:$C,Waterfall!DF$1)</f>
        <v>0</v>
      </c>
      <c r="DG85" s="4">
        <f>SUMIFS(Purchase!$F:$F,Purchase!$A:$A,Waterfall!$A85,Purchase!$D:$D,Waterfall!$C85,Purchase!$C:$C,Waterfall!DG$1)</f>
        <v>0</v>
      </c>
      <c r="DH85" s="4">
        <f>SUMIFS(Purchase!$F:$F,Purchase!$A:$A,Waterfall!$A85,Purchase!$D:$D,Waterfall!$C85,Purchase!$C:$C,Waterfall!DH$1)</f>
        <v>0</v>
      </c>
      <c r="DI85" s="4">
        <f>SUMIFS(Purchase!$F:$F,Purchase!$A:$A,Waterfall!$A85,Purchase!$D:$D,Waterfall!$C85,Purchase!$C:$C,Waterfall!DI$1)</f>
        <v>0</v>
      </c>
      <c r="DJ85" s="4">
        <f>SUMIFS(Purchase!$F:$F,Purchase!$A:$A,Waterfall!$A85,Purchase!$D:$D,Waterfall!$C85,Purchase!$C:$C,Waterfall!DJ$1)</f>
        <v>0</v>
      </c>
      <c r="DK85" s="4">
        <f>SUMIFS(Purchase!$F:$F,Purchase!$A:$A,Waterfall!$A85,Purchase!$D:$D,Waterfall!$C85,Purchase!$C:$C,Waterfall!DK$1)</f>
        <v>0</v>
      </c>
      <c r="DL85" s="4">
        <f>SUMIFS(Purchase!$F:$F,Purchase!$A:$A,Waterfall!$A85,Purchase!$D:$D,Waterfall!$C85,Purchase!$C:$C,Waterfall!DL$1)</f>
        <v>0</v>
      </c>
      <c r="DM85" s="4">
        <f>SUMIFS(Purchase!$F:$F,Purchase!$A:$A,Waterfall!$A85,Purchase!$D:$D,Waterfall!$C85,Purchase!$C:$C,Waterfall!DM$1)</f>
        <v>0</v>
      </c>
      <c r="DN85" s="4">
        <f>SUMIFS(Purchase!$F:$F,Purchase!$A:$A,Waterfall!$A85,Purchase!$D:$D,Waterfall!$C85,Purchase!$C:$C,Waterfall!DN$1)</f>
        <v>0</v>
      </c>
      <c r="DO85" s="4">
        <f>SUMIFS(Purchase!$F:$F,Purchase!$A:$A,Waterfall!$A85,Purchase!$D:$D,Waterfall!$C85,Purchase!$C:$C,Waterfall!DO$1)</f>
        <v>0</v>
      </c>
      <c r="DP85" s="4">
        <f>SUMIFS(Purchase!$F:$F,Purchase!$A:$A,Waterfall!$A85,Purchase!$D:$D,Waterfall!$C85,Purchase!$C:$C,Waterfall!DP$1)</f>
        <v>0</v>
      </c>
      <c r="DQ85" s="4">
        <f>SUMIFS(Purchase!$F:$F,Purchase!$A:$A,Waterfall!$A85,Purchase!$D:$D,Waterfall!$C85,Purchase!$C:$C,Waterfall!DQ$1)</f>
        <v>0</v>
      </c>
      <c r="DR85" s="4">
        <f>SUMIFS(Purchase!$F:$F,Purchase!$A:$A,Waterfall!$A85,Purchase!$D:$D,Waterfall!$C85,Purchase!$C:$C,Waterfall!DR$1)</f>
        <v>0</v>
      </c>
      <c r="DS85" s="4">
        <f>SUMIFS(Purchase!$F:$F,Purchase!$A:$A,Waterfall!$A85,Purchase!$D:$D,Waterfall!$C85,Purchase!$C:$C,Waterfall!DS$1)</f>
        <v>0</v>
      </c>
      <c r="DT85" s="4">
        <f>SUMIFS(Purchase!$F:$F,Purchase!$A:$A,Waterfall!$A85,Purchase!$D:$D,Waterfall!$C85,Purchase!$C:$C,Waterfall!DT$1)</f>
        <v>0</v>
      </c>
      <c r="DU85" s="4">
        <f>SUMIFS(Purchase!$F:$F,Purchase!$A:$A,Waterfall!$A85,Purchase!$D:$D,Waterfall!$C85,Purchase!$C:$C,Waterfall!DU$1)</f>
        <v>0</v>
      </c>
      <c r="DV85" s="4">
        <f>SUMIFS(Purchase!$F:$F,Purchase!$A:$A,Waterfall!$A85,Purchase!$D:$D,Waterfall!$C85,Purchase!$C:$C,Waterfall!DV$1)</f>
        <v>0</v>
      </c>
      <c r="DW85" s="4">
        <f>SUMIFS(Purchase!$F:$F,Purchase!$A:$A,Waterfall!$A85,Purchase!$D:$D,Waterfall!$C85,Purchase!$C:$C,Waterfall!DW$1)</f>
        <v>0</v>
      </c>
      <c r="DX85" s="4">
        <f>SUMIFS(Purchase!$F:$F,Purchase!$A:$A,Waterfall!$A85,Purchase!$D:$D,Waterfall!$C85,Purchase!$C:$C,Waterfall!DX$1)</f>
        <v>0</v>
      </c>
      <c r="DY85" s="4">
        <f>SUMIFS(Purchase!$F:$F,Purchase!$A:$A,Waterfall!$A85,Purchase!$D:$D,Waterfall!$C85,Purchase!$C:$C,Waterfall!DY$1)</f>
        <v>0</v>
      </c>
      <c r="DZ85" s="4">
        <f>SUMIFS(Purchase!$F:$F,Purchase!$A:$A,Waterfall!$A85,Purchase!$D:$D,Waterfall!$C85,Purchase!$C:$C,Waterfall!DZ$1)</f>
        <v>0</v>
      </c>
      <c r="EA85" s="4">
        <f>SUMIFS(Purchase!$F:$F,Purchase!$A:$A,Waterfall!$A85,Purchase!$D:$D,Waterfall!$C85,Purchase!$C:$C,Waterfall!EA$1)</f>
        <v>0</v>
      </c>
      <c r="EB85" s="4">
        <f>SUMIFS(Purchase!$F:$F,Purchase!$A:$A,Waterfall!$A85,Purchase!$D:$D,Waterfall!$C85,Purchase!$C:$C,Waterfall!EB$1)</f>
        <v>0</v>
      </c>
      <c r="EC85" s="4">
        <f>SUMIFS(Purchase!$F:$F,Purchase!$A:$A,Waterfall!$A85,Purchase!$D:$D,Waterfall!$C85,Purchase!$C:$C,Waterfall!EC$1)</f>
        <v>0</v>
      </c>
      <c r="ED85" s="4">
        <f>SUMIFS(Purchase!$F:$F,Purchase!$A:$A,Waterfall!$A85,Purchase!$D:$D,Waterfall!$C85,Purchase!$C:$C,Waterfall!ED$1)</f>
        <v>0</v>
      </c>
      <c r="EE85" s="4">
        <f>SUMIFS(Purchase!$F:$F,Purchase!$A:$A,Waterfall!$A85,Purchase!$D:$D,Waterfall!$C85,Purchase!$C:$C,Waterfall!EE$1)</f>
        <v>0</v>
      </c>
      <c r="EF85" s="4">
        <f>SUMIFS(Purchase!$F:$F,Purchase!$A:$A,Waterfall!$A85,Purchase!$D:$D,Waterfall!$C85,Purchase!$C:$C,Waterfall!EF$1)</f>
        <v>0</v>
      </c>
      <c r="EG85" s="4">
        <f>SUMIFS(Purchase!$F:$F,Purchase!$A:$A,Waterfall!$A85,Purchase!$D:$D,Waterfall!$C85,Purchase!$C:$C,Waterfall!EG$1)</f>
        <v>0</v>
      </c>
      <c r="EH85" s="4">
        <f>SUMIFS(Purchase!$F:$F,Purchase!$A:$A,Waterfall!$A85,Purchase!$D:$D,Waterfall!$C85,Purchase!$C:$C,Waterfall!EH$1)</f>
        <v>0</v>
      </c>
      <c r="EI85" s="4">
        <f>SUMIFS(Purchase!$F:$F,Purchase!$A:$A,Waterfall!$A85,Purchase!$D:$D,Waterfall!$C85,Purchase!$C:$C,Waterfall!EI$1)</f>
        <v>0</v>
      </c>
      <c r="EJ85" s="4">
        <f>SUMIFS(Purchase!$F:$F,Purchase!$A:$A,Waterfall!$A85,Purchase!$D:$D,Waterfall!$C85,Purchase!$C:$C,Waterfall!EJ$1)</f>
        <v>0</v>
      </c>
      <c r="EK85" s="4">
        <f>SUMIFS(Purchase!$F:$F,Purchase!$A:$A,Waterfall!$A85,Purchase!$D:$D,Waterfall!$C85,Purchase!$C:$C,Waterfall!EK$1)</f>
        <v>0</v>
      </c>
      <c r="EL85" s="4">
        <f>SUMIFS(Purchase!$F:$F,Purchase!$A:$A,Waterfall!$A85,Purchase!$D:$D,Waterfall!$C85,Purchase!$C:$C,Waterfall!EL$1)</f>
        <v>0</v>
      </c>
      <c r="EM85" s="4">
        <f>SUMIFS(Purchase!$F:$F,Purchase!$A:$A,Waterfall!$A85,Purchase!$D:$D,Waterfall!$C85,Purchase!$C:$C,Waterfall!EM$1)</f>
        <v>0</v>
      </c>
      <c r="EN85" s="4">
        <f>SUMIFS(Purchase!$F:$F,Purchase!$A:$A,Waterfall!$A85,Purchase!$D:$D,Waterfall!$C85,Purchase!$C:$C,Waterfall!EN$1)</f>
        <v>0</v>
      </c>
      <c r="EO85" s="4">
        <f>SUMIFS(Purchase!$F:$F,Purchase!$A:$A,Waterfall!$A85,Purchase!$D:$D,Waterfall!$C85,Purchase!$C:$C,Waterfall!EO$1)</f>
        <v>0</v>
      </c>
      <c r="EP85" s="4">
        <f>SUMIFS(Purchase!$F:$F,Purchase!$A:$A,Waterfall!$A85,Purchase!$D:$D,Waterfall!$C85,Purchase!$C:$C,Waterfall!EP$1)</f>
        <v>0</v>
      </c>
      <c r="EQ85" s="4">
        <f>SUMIFS(Purchase!$F:$F,Purchase!$A:$A,Waterfall!$A85,Purchase!$D:$D,Waterfall!$C85,Purchase!$C:$C,Waterfall!EQ$1)</f>
        <v>0</v>
      </c>
      <c r="ER85" s="4">
        <f>SUMIFS(Purchase!$F:$F,Purchase!$A:$A,Waterfall!$A85,Purchase!$D:$D,Waterfall!$C85,Purchase!$C:$C,Waterfall!ER$1)</f>
        <v>0</v>
      </c>
      <c r="ES85" s="4">
        <f>SUMIFS(Purchase!$F:$F,Purchase!$A:$A,Waterfall!$A85,Purchase!$D:$D,Waterfall!$C85,Purchase!$C:$C,Waterfall!ES$1)</f>
        <v>0</v>
      </c>
      <c r="ET85" s="4">
        <f>SUMIFS(Purchase!$F:$F,Purchase!$A:$A,Waterfall!$A85,Purchase!$D:$D,Waterfall!$C85,Purchase!$C:$C,Waterfall!ET$1)</f>
        <v>0</v>
      </c>
      <c r="EU85" s="4">
        <f>SUMIFS(Purchase!$F:$F,Purchase!$A:$A,Waterfall!$A85,Purchase!$D:$D,Waterfall!$C85,Purchase!$C:$C,Waterfall!EU$1)</f>
        <v>0</v>
      </c>
      <c r="EV85" s="4">
        <f>SUMIFS(Purchase!$F:$F,Purchase!$A:$A,Waterfall!$A85,Purchase!$D:$D,Waterfall!$C85,Purchase!$C:$C,Waterfall!EV$1)</f>
        <v>0</v>
      </c>
      <c r="EW85" s="4">
        <f>SUMIFS(Purchase!$F:$F,Purchase!$A:$A,Waterfall!$A85,Purchase!$D:$D,Waterfall!$C85,Purchase!$C:$C,Waterfall!EW$1)</f>
        <v>0</v>
      </c>
      <c r="EX85" s="4">
        <f>SUMIFS(Purchase!$F:$F,Purchase!$A:$A,Waterfall!$A85,Purchase!$D:$D,Waterfall!$C85,Purchase!$C:$C,Waterfall!EX$1)</f>
        <v>0</v>
      </c>
      <c r="EY85" s="4">
        <f>SUMIFS(Purchase!$F:$F,Purchase!$A:$A,Waterfall!$A85,Purchase!$D:$D,Waterfall!$C85,Purchase!$C:$C,Waterfall!EY$1)</f>
        <v>0</v>
      </c>
      <c r="EZ85" s="4">
        <f>SUMIFS(Purchase!$F:$F,Purchase!$A:$A,Waterfall!$A85,Purchase!$D:$D,Waterfall!$C85,Purchase!$C:$C,Waterfall!EZ$1)</f>
        <v>0</v>
      </c>
      <c r="FA85" s="4">
        <f>SUMIFS(Purchase!$F:$F,Purchase!$A:$A,Waterfall!$A85,Purchase!$D:$D,Waterfall!$C85,Purchase!$C:$C,Waterfall!FA$1)</f>
        <v>0</v>
      </c>
      <c r="FB85" s="4">
        <f>SUMIFS(Purchase!$F:$F,Purchase!$A:$A,Waterfall!$A85,Purchase!$D:$D,Waterfall!$C85,Purchase!$C:$C,Waterfall!FB$1)</f>
        <v>0</v>
      </c>
      <c r="FC85" s="4">
        <f>SUMIFS(Purchase!$F:$F,Purchase!$A:$A,Waterfall!$A85,Purchase!$D:$D,Waterfall!$C85,Purchase!$C:$C,Waterfall!FC$1)</f>
        <v>0</v>
      </c>
      <c r="FD85" s="4">
        <f>SUMIFS(Purchase!$F:$F,Purchase!$A:$A,Waterfall!$A85,Purchase!$D:$D,Waterfall!$C85,Purchase!$C:$C,Waterfall!FD$1)</f>
        <v>0</v>
      </c>
      <c r="FE85" s="4">
        <f>SUMIFS(Purchase!$F:$F,Purchase!$A:$A,Waterfall!$A85,Purchase!$D:$D,Waterfall!$C85,Purchase!$C:$C,Waterfall!FE$1)</f>
        <v>0</v>
      </c>
      <c r="FF85" s="4">
        <f>SUMIFS(Purchase!$F:$F,Purchase!$A:$A,Waterfall!$A85,Purchase!$D:$D,Waterfall!$C85,Purchase!$C:$C,Waterfall!FF$1)</f>
        <v>0</v>
      </c>
      <c r="FG85" s="4">
        <f>SUMIFS(Purchase!$F:$F,Purchase!$A:$A,Waterfall!$A85,Purchase!$D:$D,Waterfall!$C85,Purchase!$C:$C,Waterfall!FG$1)</f>
        <v>0</v>
      </c>
      <c r="FH85" s="4">
        <f>SUMIFS(Purchase!$F:$F,Purchase!$A:$A,Waterfall!$A85,Purchase!$D:$D,Waterfall!$C85,Purchase!$C:$C,Waterfall!FH$1)</f>
        <v>0</v>
      </c>
      <c r="FI85" s="4">
        <f>SUMIFS(Purchase!$F:$F,Purchase!$A:$A,Waterfall!$A85,Purchase!$D:$D,Waterfall!$C85,Purchase!$C:$C,Waterfall!FI$1)</f>
        <v>0</v>
      </c>
      <c r="FJ85" s="4">
        <f>SUMIFS(Purchase!$F:$F,Purchase!$A:$A,Waterfall!$A85,Purchase!$D:$D,Waterfall!$C85,Purchase!$C:$C,Waterfall!FJ$1)</f>
        <v>0</v>
      </c>
      <c r="FK85" s="4">
        <f>SUMIFS(Purchase!$F:$F,Purchase!$A:$A,Waterfall!$A85,Purchase!$D:$D,Waterfall!$C85,Purchase!$C:$C,Waterfall!FK$1)</f>
        <v>0</v>
      </c>
      <c r="FL85" s="4">
        <f>SUMIFS(Purchase!$F:$F,Purchase!$A:$A,Waterfall!$A85,Purchase!$D:$D,Waterfall!$C85,Purchase!$C:$C,Waterfall!FL$1)</f>
        <v>0</v>
      </c>
      <c r="FM85" s="4">
        <f>SUMIFS(Purchase!$F:$F,Purchase!$A:$A,Waterfall!$A85,Purchase!$D:$D,Waterfall!$C85,Purchase!$C:$C,Waterfall!FM$1)</f>
        <v>0</v>
      </c>
      <c r="FN85" s="4">
        <f>SUMIFS(Purchase!$F:$F,Purchase!$A:$A,Waterfall!$A85,Purchase!$D:$D,Waterfall!$C85,Purchase!$C:$C,Waterfall!FN$1)</f>
        <v>0</v>
      </c>
      <c r="FO85" s="4">
        <f>SUMIFS(Purchase!$F:$F,Purchase!$A:$A,Waterfall!$A85,Purchase!$D:$D,Waterfall!$C85,Purchase!$C:$C,Waterfall!FO$1)</f>
        <v>0</v>
      </c>
      <c r="FP85" s="4">
        <f>SUMIFS(Purchase!$F:$F,Purchase!$A:$A,Waterfall!$A85,Purchase!$D:$D,Waterfall!$C85,Purchase!$C:$C,Waterfall!FP$1)</f>
        <v>0</v>
      </c>
      <c r="FQ85" s="4">
        <f>SUMIFS(Purchase!$F:$F,Purchase!$A:$A,Waterfall!$A85,Purchase!$D:$D,Waterfall!$C85,Purchase!$C:$C,Waterfall!FQ$1)</f>
        <v>0</v>
      </c>
      <c r="FR85" s="4">
        <f>SUMIFS(Purchase!$F:$F,Purchase!$A:$A,Waterfall!$A85,Purchase!$D:$D,Waterfall!$C85,Purchase!$C:$C,Waterfall!FR$1)</f>
        <v>0</v>
      </c>
      <c r="FS85" s="4">
        <f>SUMIFS(Purchase!$F:$F,Purchase!$A:$A,Waterfall!$A85,Purchase!$D:$D,Waterfall!$C85,Purchase!$C:$C,Waterfall!FS$1)</f>
        <v>0</v>
      </c>
      <c r="FT85" s="4">
        <f>SUMIFS(Purchase!$F:$F,Purchase!$A:$A,Waterfall!$A85,Purchase!$D:$D,Waterfall!$C85,Purchase!$C:$C,Waterfall!FT$1)</f>
        <v>0</v>
      </c>
      <c r="FU85" s="4">
        <f>SUMIFS(Purchase!$F:$F,Purchase!$A:$A,Waterfall!$A85,Purchase!$D:$D,Waterfall!$C85,Purchase!$C:$C,Waterfall!FU$1)</f>
        <v>0</v>
      </c>
      <c r="FV85" s="4">
        <f>SUMIFS(Purchase!$F:$F,Purchase!$A:$A,Waterfall!$A85,Purchase!$D:$D,Waterfall!$C85,Purchase!$C:$C,Waterfall!FV$1)</f>
        <v>0</v>
      </c>
      <c r="FW85" s="4">
        <f>SUMIFS(Purchase!$F:$F,Purchase!$A:$A,Waterfall!$A85,Purchase!$D:$D,Waterfall!$C85,Purchase!$C:$C,Waterfall!FW$1)</f>
        <v>0</v>
      </c>
      <c r="FX85" s="4">
        <f>SUMIFS(Purchase!$F:$F,Purchase!$A:$A,Waterfall!$A85,Purchase!$D:$D,Waterfall!$C85,Purchase!$C:$C,Waterfall!FX$1)</f>
        <v>0</v>
      </c>
      <c r="FY85" s="4">
        <f>SUMIFS(Purchase!$F:$F,Purchase!$A:$A,Waterfall!$A85,Purchase!$D:$D,Waterfall!$C85,Purchase!$C:$C,Waterfall!FY$1)</f>
        <v>0</v>
      </c>
      <c r="FZ85" s="4">
        <f>SUMIFS(Purchase!$F:$F,Purchase!$A:$A,Waterfall!$A85,Purchase!$D:$D,Waterfall!$C85,Purchase!$C:$C,Waterfall!FZ$1)</f>
        <v>0</v>
      </c>
      <c r="GA85" s="4">
        <f>SUMIFS(Purchase!$F:$F,Purchase!$A:$A,Waterfall!$A85,Purchase!$D:$D,Waterfall!$C85,Purchase!$C:$C,Waterfall!GA$1)</f>
        <v>0</v>
      </c>
      <c r="GB85" s="4">
        <f>SUMIFS(Purchase!$F:$F,Purchase!$A:$A,Waterfall!$A85,Purchase!$D:$D,Waterfall!$C85,Purchase!$C:$C,Waterfall!GB$1)</f>
        <v>0</v>
      </c>
      <c r="GC85" s="4">
        <f>SUMIFS(Purchase!$F:$F,Purchase!$A:$A,Waterfall!$A85,Purchase!$D:$D,Waterfall!$C85,Purchase!$C:$C,Waterfall!GC$1)</f>
        <v>0</v>
      </c>
      <c r="GD85" s="4">
        <f>SUMIFS(Purchase!$F:$F,Purchase!$A:$A,Waterfall!$A85,Purchase!$D:$D,Waterfall!$C85,Purchase!$C:$C,Waterfall!GD$1)</f>
        <v>0</v>
      </c>
      <c r="GE85" s="4">
        <f>SUMIFS(Purchase!$F:$F,Purchase!$A:$A,Waterfall!$A85,Purchase!$D:$D,Waterfall!$C85,Purchase!$C:$C,Waterfall!GE$1)</f>
        <v>0</v>
      </c>
      <c r="GF85" s="4">
        <f>SUMIFS(Purchase!$F:$F,Purchase!$A:$A,Waterfall!$A85,Purchase!$D:$D,Waterfall!$C85,Purchase!$C:$C,Waterfall!GF$1)</f>
        <v>0</v>
      </c>
      <c r="GG85" s="4">
        <f>SUMIFS(Purchase!$F:$F,Purchase!$A:$A,Waterfall!$A85,Purchase!$D:$D,Waterfall!$C85,Purchase!$C:$C,Waterfall!GG$1)</f>
        <v>0</v>
      </c>
      <c r="GH85" s="4">
        <f>SUMIFS(Purchase!$F:$F,Purchase!$A:$A,Waterfall!$A85,Purchase!$D:$D,Waterfall!$C85,Purchase!$C:$C,Waterfall!GH$1)</f>
        <v>0</v>
      </c>
      <c r="GI85" s="4">
        <f>SUMIFS(Purchase!$F:$F,Purchase!$A:$A,Waterfall!$A85,Purchase!$D:$D,Waterfall!$C85,Purchase!$C:$C,Waterfall!GI$1)</f>
        <v>0</v>
      </c>
    </row>
    <row r="86" spans="1:191" x14ac:dyDescent="0.35">
      <c r="A86" s="8">
        <f t="shared" si="4"/>
        <v>1</v>
      </c>
      <c r="B86" s="2" t="str">
        <f>VLOOKUP($A86,Centers!$B$1:$C$120,2,)</f>
        <v>GATE</v>
      </c>
      <c r="C86" s="3">
        <v>44963</v>
      </c>
      <c r="D86" s="4">
        <f>IF($A86=1,SUM(SUMIFS(Indent!$E:$E,Indent!$C:$C,Waterfall!$C86,Indent!$A:$A,Centers!$A$2),SUMIFS(Indent!$E:$E,Indent!$C:$C,Waterfall!$C86,Indent!$A:$A,Centers!$A$3),SUMIFS(Indent!$E:$E,Indent!$C:$C,Waterfall!$C86,Indent!$A:$A,Centers!$A$4),SUMIFS(Indent!$E:$E,Indent!$C:$C,Waterfall!$C86,Indent!$A:$A,Centers!$A$5),SUMIFS(Indent!$E:$E,Indent!$C:$C,Waterfall!$C86,Indent!$A:$A,Centers!$A$6),SUMIFS(Indent!$E:$E,Indent!$C:$C,Waterfall!$C86,Indent!$A:$A,Centers!$A$7),SUMIFS(Indent!$E:$E,Indent!$C:$C,Waterfall!$C86,Indent!$A:$A,Centers!$A$8)),SUMIFS(Indent!$E:$E,Indent!$C:$C,Waterfall!$C86,Indent!$A:$A,$A86))</f>
        <v>0</v>
      </c>
      <c r="E86" s="4">
        <f>SUMIFS(Purchase!$F:$F,Purchase!$A:$A,Waterfall!$A86,Purchase!$D:$D,Waterfall!$C86,Purchase!$C:$C,Waterfall!E$1)</f>
        <v>0</v>
      </c>
      <c r="F86" s="4">
        <f>SUMIFS(Purchase!$F:$F,Purchase!$A:$A,Waterfall!$A86,Purchase!$D:$D,Waterfall!$C86,Purchase!$C:$C,Waterfall!F$1)</f>
        <v>0</v>
      </c>
      <c r="G86" s="4">
        <f>SUMIFS(Purchase!$F:$F,Purchase!$A:$A,Waterfall!$A86,Purchase!$D:$D,Waterfall!$C86,Purchase!$C:$C,Waterfall!G$1)</f>
        <v>0</v>
      </c>
      <c r="H86" s="4">
        <f>SUMIFS(Purchase!$F:$F,Purchase!$A:$A,Waterfall!$A86,Purchase!$D:$D,Waterfall!$C86,Purchase!$C:$C,Waterfall!H$1)</f>
        <v>0</v>
      </c>
      <c r="I86" s="4">
        <f>SUMIFS(Purchase!$F:$F,Purchase!$A:$A,Waterfall!$A86,Purchase!$D:$D,Waterfall!$C86,Purchase!$C:$C,Waterfall!I$1)</f>
        <v>0</v>
      </c>
      <c r="J86" s="4">
        <f>SUMIFS(Purchase!$F:$F,Purchase!$A:$A,Waterfall!$A86,Purchase!$D:$D,Waterfall!$C86,Purchase!$C:$C,Waterfall!J$1)</f>
        <v>0</v>
      </c>
      <c r="K86" s="4">
        <f>SUMIFS(Purchase!$F:$F,Purchase!$A:$A,Waterfall!$A86,Purchase!$D:$D,Waterfall!$C86,Purchase!$C:$C,Waterfall!K$1)</f>
        <v>0</v>
      </c>
      <c r="L86" s="4">
        <f>SUMIFS(Purchase!$F:$F,Purchase!$A:$A,Waterfall!$A86,Purchase!$D:$D,Waterfall!$C86,Purchase!$C:$C,Waterfall!L$1)</f>
        <v>0</v>
      </c>
      <c r="M86" s="4">
        <f>SUMIFS(Purchase!$F:$F,Purchase!$A:$A,Waterfall!$A86,Purchase!$D:$D,Waterfall!$C86,Purchase!$C:$C,Waterfall!M$1)</f>
        <v>0</v>
      </c>
      <c r="N86" s="4">
        <f>SUMIFS(Purchase!$F:$F,Purchase!$A:$A,Waterfall!$A86,Purchase!$D:$D,Waterfall!$C86,Purchase!$C:$C,Waterfall!N$1)</f>
        <v>0</v>
      </c>
      <c r="O86" s="4">
        <f>SUMIFS(Purchase!$F:$F,Purchase!$A:$A,Waterfall!$A86,Purchase!$D:$D,Waterfall!$C86,Purchase!$C:$C,Waterfall!O$1)</f>
        <v>0</v>
      </c>
      <c r="P86" s="4">
        <f>SUMIFS(Purchase!$F:$F,Purchase!$A:$A,Waterfall!$A86,Purchase!$D:$D,Waterfall!$C86,Purchase!$C:$C,Waterfall!P$1)</f>
        <v>0</v>
      </c>
      <c r="Q86" s="4">
        <f>SUMIFS(Purchase!$F:$F,Purchase!$A:$A,Waterfall!$A86,Purchase!$D:$D,Waterfall!$C86,Purchase!$C:$C,Waterfall!Q$1)</f>
        <v>0</v>
      </c>
      <c r="R86" s="4">
        <f>SUMIFS(Purchase!$F:$F,Purchase!$A:$A,Waterfall!$A86,Purchase!$D:$D,Waterfall!$C86,Purchase!$C:$C,Waterfall!R$1)</f>
        <v>0</v>
      </c>
      <c r="S86" s="4">
        <f>SUMIFS(Purchase!$F:$F,Purchase!$A:$A,Waterfall!$A86,Purchase!$D:$D,Waterfall!$C86,Purchase!$C:$C,Waterfall!S$1)</f>
        <v>0</v>
      </c>
      <c r="T86" s="4">
        <f>SUMIFS(Purchase!$F:$F,Purchase!$A:$A,Waterfall!$A86,Purchase!$D:$D,Waterfall!$C86,Purchase!$C:$C,Waterfall!T$1)</f>
        <v>0</v>
      </c>
      <c r="U86" s="4">
        <f>SUMIFS(Purchase!$F:$F,Purchase!$A:$A,Waterfall!$A86,Purchase!$D:$D,Waterfall!$C86,Purchase!$C:$C,Waterfall!U$1)</f>
        <v>0</v>
      </c>
      <c r="V86" s="4">
        <f>SUMIFS(Purchase!$F:$F,Purchase!$A:$A,Waterfall!$A86,Purchase!$D:$D,Waterfall!$C86,Purchase!$C:$C,Waterfall!V$1)</f>
        <v>0</v>
      </c>
      <c r="W86" s="4">
        <f>SUMIFS(Purchase!$F:$F,Purchase!$A:$A,Waterfall!$A86,Purchase!$D:$D,Waterfall!$C86,Purchase!$C:$C,Waterfall!W$1)</f>
        <v>0</v>
      </c>
      <c r="X86" s="4">
        <f>SUMIFS(Purchase!$F:$F,Purchase!$A:$A,Waterfall!$A86,Purchase!$D:$D,Waterfall!$C86,Purchase!$C:$C,Waterfall!X$1)</f>
        <v>0</v>
      </c>
      <c r="Y86" s="4">
        <f>SUMIFS(Purchase!$F:$F,Purchase!$A:$A,Waterfall!$A86,Purchase!$D:$D,Waterfall!$C86,Purchase!$C:$C,Waterfall!Y$1)</f>
        <v>0</v>
      </c>
      <c r="Z86" s="4">
        <f>SUMIFS(Purchase!$F:$F,Purchase!$A:$A,Waterfall!$A86,Purchase!$D:$D,Waterfall!$C86,Purchase!$C:$C,Waterfall!Z$1)</f>
        <v>0</v>
      </c>
      <c r="AA86" s="4">
        <f>SUMIFS(Purchase!$F:$F,Purchase!$A:$A,Waterfall!$A86,Purchase!$D:$D,Waterfall!$C86,Purchase!$C:$C,Waterfall!AA$1)</f>
        <v>0</v>
      </c>
      <c r="AB86" s="4">
        <f>SUMIFS(Purchase!$F:$F,Purchase!$A:$A,Waterfall!$A86,Purchase!$D:$D,Waterfall!$C86,Purchase!$C:$C,Waterfall!AB$1)</f>
        <v>0</v>
      </c>
      <c r="AC86" s="4">
        <f>SUMIFS(Purchase!$F:$F,Purchase!$A:$A,Waterfall!$A86,Purchase!$D:$D,Waterfall!$C86,Purchase!$C:$C,Waterfall!AC$1)</f>
        <v>0</v>
      </c>
      <c r="AD86" s="4">
        <f>SUMIFS(Purchase!$F:$F,Purchase!$A:$A,Waterfall!$A86,Purchase!$D:$D,Waterfall!$C86,Purchase!$C:$C,Waterfall!AD$1)</f>
        <v>0</v>
      </c>
      <c r="AE86" s="4">
        <f>SUMIFS(Purchase!$F:$F,Purchase!$A:$A,Waterfall!$A86,Purchase!$D:$D,Waterfall!$C86,Purchase!$C:$C,Waterfall!AE$1)</f>
        <v>0</v>
      </c>
      <c r="AF86" s="4">
        <f>SUMIFS(Purchase!$F:$F,Purchase!$A:$A,Waterfall!$A86,Purchase!$D:$D,Waterfall!$C86,Purchase!$C:$C,Waterfall!AF$1)</f>
        <v>0</v>
      </c>
      <c r="AG86" s="4">
        <f>SUMIFS(Purchase!$F:$F,Purchase!$A:$A,Waterfall!$A86,Purchase!$D:$D,Waterfall!$C86,Purchase!$C:$C,Waterfall!AG$1)</f>
        <v>0</v>
      </c>
      <c r="AH86" s="4">
        <f>SUMIFS(Purchase!$F:$F,Purchase!$A:$A,Waterfall!$A86,Purchase!$D:$D,Waterfall!$C86,Purchase!$C:$C,Waterfall!AH$1)</f>
        <v>0</v>
      </c>
      <c r="AI86" s="4">
        <f>SUMIFS(Purchase!$F:$F,Purchase!$A:$A,Waterfall!$A86,Purchase!$D:$D,Waterfall!$C86,Purchase!$C:$C,Waterfall!AI$1)</f>
        <v>0</v>
      </c>
      <c r="AJ86" s="4">
        <f>SUMIFS(Purchase!$F:$F,Purchase!$A:$A,Waterfall!$A86,Purchase!$D:$D,Waterfall!$C86,Purchase!$C:$C,Waterfall!AJ$1)</f>
        <v>0</v>
      </c>
      <c r="AK86" s="4">
        <f>SUMIFS(Purchase!$F:$F,Purchase!$A:$A,Waterfall!$A86,Purchase!$D:$D,Waterfall!$C86,Purchase!$C:$C,Waterfall!AK$1)</f>
        <v>0</v>
      </c>
      <c r="AL86" s="4">
        <f>SUMIFS(Purchase!$F:$F,Purchase!$A:$A,Waterfall!$A86,Purchase!$D:$D,Waterfall!$C86,Purchase!$C:$C,Waterfall!AL$1)</f>
        <v>0</v>
      </c>
      <c r="AM86" s="4">
        <f>SUMIFS(Purchase!$F:$F,Purchase!$A:$A,Waterfall!$A86,Purchase!$D:$D,Waterfall!$C86,Purchase!$C:$C,Waterfall!AM$1)</f>
        <v>0</v>
      </c>
      <c r="AN86" s="4">
        <f>SUMIFS(Purchase!$F:$F,Purchase!$A:$A,Waterfall!$A86,Purchase!$D:$D,Waterfall!$C86,Purchase!$C:$C,Waterfall!AN$1)</f>
        <v>0</v>
      </c>
      <c r="AO86" s="4">
        <f>SUMIFS(Purchase!$F:$F,Purchase!$A:$A,Waterfall!$A86,Purchase!$D:$D,Waterfall!$C86,Purchase!$C:$C,Waterfall!AO$1)</f>
        <v>0</v>
      </c>
      <c r="AP86" s="4">
        <f>SUMIFS(Purchase!$F:$F,Purchase!$A:$A,Waterfall!$A86,Purchase!$D:$D,Waterfall!$C86,Purchase!$C:$C,Waterfall!AP$1)</f>
        <v>0</v>
      </c>
      <c r="AQ86" s="4">
        <f>SUMIFS(Purchase!$F:$F,Purchase!$A:$A,Waterfall!$A86,Purchase!$D:$D,Waterfall!$C86,Purchase!$C:$C,Waterfall!AQ$1)</f>
        <v>0</v>
      </c>
      <c r="AR86" s="4">
        <f>SUMIFS(Purchase!$F:$F,Purchase!$A:$A,Waterfall!$A86,Purchase!$D:$D,Waterfall!$C86,Purchase!$C:$C,Waterfall!AR$1)</f>
        <v>0</v>
      </c>
      <c r="AS86" s="4">
        <f>SUMIFS(Purchase!$F:$F,Purchase!$A:$A,Waterfall!$A86,Purchase!$D:$D,Waterfall!$C86,Purchase!$C:$C,Waterfall!AS$1)</f>
        <v>0</v>
      </c>
      <c r="AT86" s="4">
        <f>SUMIFS(Purchase!$F:$F,Purchase!$A:$A,Waterfall!$A86,Purchase!$D:$D,Waterfall!$C86,Purchase!$C:$C,Waterfall!AT$1)</f>
        <v>0</v>
      </c>
      <c r="AU86" s="4">
        <f>SUMIFS(Purchase!$F:$F,Purchase!$A:$A,Waterfall!$A86,Purchase!$D:$D,Waterfall!$C86,Purchase!$C:$C,Waterfall!AU$1)</f>
        <v>0</v>
      </c>
      <c r="AV86" s="4">
        <f>SUMIFS(Purchase!$F:$F,Purchase!$A:$A,Waterfall!$A86,Purchase!$D:$D,Waterfall!$C86,Purchase!$C:$C,Waterfall!AV$1)</f>
        <v>0</v>
      </c>
      <c r="AW86" s="4">
        <f>SUMIFS(Purchase!$F:$F,Purchase!$A:$A,Waterfall!$A86,Purchase!$D:$D,Waterfall!$C86,Purchase!$C:$C,Waterfall!AW$1)</f>
        <v>0</v>
      </c>
      <c r="AX86" s="4">
        <f>SUMIFS(Purchase!$F:$F,Purchase!$A:$A,Waterfall!$A86,Purchase!$D:$D,Waterfall!$C86,Purchase!$C:$C,Waterfall!AX$1)</f>
        <v>0</v>
      </c>
      <c r="AY86" s="4">
        <f>SUMIFS(Purchase!$F:$F,Purchase!$A:$A,Waterfall!$A86,Purchase!$D:$D,Waterfall!$C86,Purchase!$C:$C,Waterfall!AY$1)</f>
        <v>0</v>
      </c>
      <c r="AZ86" s="4">
        <f>SUMIFS(Purchase!$F:$F,Purchase!$A:$A,Waterfall!$A86,Purchase!$D:$D,Waterfall!$C86,Purchase!$C:$C,Waterfall!AZ$1)</f>
        <v>0</v>
      </c>
      <c r="BA86" s="4">
        <f>SUMIFS(Purchase!$F:$F,Purchase!$A:$A,Waterfall!$A86,Purchase!$D:$D,Waterfall!$C86,Purchase!$C:$C,Waterfall!BA$1)</f>
        <v>0</v>
      </c>
      <c r="BB86" s="4">
        <f>SUMIFS(Purchase!$F:$F,Purchase!$A:$A,Waterfall!$A86,Purchase!$D:$D,Waterfall!$C86,Purchase!$C:$C,Waterfall!BB$1)</f>
        <v>0</v>
      </c>
      <c r="BC86" s="4">
        <f>SUMIFS(Purchase!$F:$F,Purchase!$A:$A,Waterfall!$A86,Purchase!$D:$D,Waterfall!$C86,Purchase!$C:$C,Waterfall!BC$1)</f>
        <v>0</v>
      </c>
      <c r="BD86" s="4">
        <f>SUMIFS(Purchase!$F:$F,Purchase!$A:$A,Waterfall!$A86,Purchase!$D:$D,Waterfall!$C86,Purchase!$C:$C,Waterfall!BD$1)</f>
        <v>0</v>
      </c>
      <c r="BE86" s="4">
        <f>SUMIFS(Purchase!$F:$F,Purchase!$A:$A,Waterfall!$A86,Purchase!$D:$D,Waterfall!$C86,Purchase!$C:$C,Waterfall!BE$1)</f>
        <v>0</v>
      </c>
      <c r="BF86" s="4">
        <f>SUMIFS(Purchase!$F:$F,Purchase!$A:$A,Waterfall!$A86,Purchase!$D:$D,Waterfall!$C86,Purchase!$C:$C,Waterfall!BF$1)</f>
        <v>0</v>
      </c>
      <c r="BG86" s="4">
        <f>SUMIFS(Purchase!$F:$F,Purchase!$A:$A,Waterfall!$A86,Purchase!$D:$D,Waterfall!$C86,Purchase!$C:$C,Waterfall!BG$1)</f>
        <v>0</v>
      </c>
      <c r="BH86" s="4">
        <f>SUMIFS(Purchase!$F:$F,Purchase!$A:$A,Waterfall!$A86,Purchase!$D:$D,Waterfall!$C86,Purchase!$C:$C,Waterfall!BH$1)</f>
        <v>0</v>
      </c>
      <c r="BI86" s="4">
        <f>SUMIFS(Purchase!$F:$F,Purchase!$A:$A,Waterfall!$A86,Purchase!$D:$D,Waterfall!$C86,Purchase!$C:$C,Waterfall!BI$1)</f>
        <v>0</v>
      </c>
      <c r="BJ86" s="4">
        <f>SUMIFS(Purchase!$F:$F,Purchase!$A:$A,Waterfall!$A86,Purchase!$D:$D,Waterfall!$C86,Purchase!$C:$C,Waterfall!BJ$1)</f>
        <v>0</v>
      </c>
      <c r="BK86" s="4">
        <f>SUMIFS(Purchase!$F:$F,Purchase!$A:$A,Waterfall!$A86,Purchase!$D:$D,Waterfall!$C86,Purchase!$C:$C,Waterfall!BK$1)</f>
        <v>0</v>
      </c>
      <c r="BL86" s="4">
        <f>SUMIFS(Purchase!$F:$F,Purchase!$A:$A,Waterfall!$A86,Purchase!$D:$D,Waterfall!$C86,Purchase!$C:$C,Waterfall!BL$1)</f>
        <v>0</v>
      </c>
      <c r="BM86" s="4">
        <f>SUMIFS(Purchase!$F:$F,Purchase!$A:$A,Waterfall!$A86,Purchase!$D:$D,Waterfall!$C86,Purchase!$C:$C,Waterfall!BM$1)</f>
        <v>0</v>
      </c>
      <c r="BN86" s="4">
        <f>SUMIFS(Purchase!$F:$F,Purchase!$A:$A,Waterfall!$A86,Purchase!$D:$D,Waterfall!$C86,Purchase!$C:$C,Waterfall!BN$1)</f>
        <v>0</v>
      </c>
      <c r="BO86" s="4">
        <f>SUMIFS(Purchase!$F:$F,Purchase!$A:$A,Waterfall!$A86,Purchase!$D:$D,Waterfall!$C86,Purchase!$C:$C,Waterfall!BO$1)</f>
        <v>0</v>
      </c>
      <c r="BP86" s="4">
        <f>SUMIFS(Purchase!$F:$F,Purchase!$A:$A,Waterfall!$A86,Purchase!$D:$D,Waterfall!$C86,Purchase!$C:$C,Waterfall!BP$1)</f>
        <v>0</v>
      </c>
      <c r="BQ86" s="4">
        <f>SUMIFS(Purchase!$F:$F,Purchase!$A:$A,Waterfall!$A86,Purchase!$D:$D,Waterfall!$C86,Purchase!$C:$C,Waterfall!BQ$1)</f>
        <v>0</v>
      </c>
      <c r="BR86" s="4">
        <f>SUMIFS(Purchase!$F:$F,Purchase!$A:$A,Waterfall!$A86,Purchase!$D:$D,Waterfall!$C86,Purchase!$C:$C,Waterfall!BR$1)</f>
        <v>0</v>
      </c>
      <c r="BS86" s="4">
        <f>SUMIFS(Purchase!$F:$F,Purchase!$A:$A,Waterfall!$A86,Purchase!$D:$D,Waterfall!$C86,Purchase!$C:$C,Waterfall!BS$1)</f>
        <v>0</v>
      </c>
      <c r="BT86" s="4">
        <f>SUMIFS(Purchase!$F:$F,Purchase!$A:$A,Waterfall!$A86,Purchase!$D:$D,Waterfall!$C86,Purchase!$C:$C,Waterfall!BT$1)</f>
        <v>0</v>
      </c>
      <c r="BU86" s="4">
        <f>SUMIFS(Purchase!$F:$F,Purchase!$A:$A,Waterfall!$A86,Purchase!$D:$D,Waterfall!$C86,Purchase!$C:$C,Waterfall!BU$1)</f>
        <v>0</v>
      </c>
      <c r="BV86" s="4">
        <f>SUMIFS(Purchase!$F:$F,Purchase!$A:$A,Waterfall!$A86,Purchase!$D:$D,Waterfall!$C86,Purchase!$C:$C,Waterfall!BV$1)</f>
        <v>0</v>
      </c>
      <c r="BW86" s="4">
        <f>SUMIFS(Purchase!$F:$F,Purchase!$A:$A,Waterfall!$A86,Purchase!$D:$D,Waterfall!$C86,Purchase!$C:$C,Waterfall!BW$1)</f>
        <v>0</v>
      </c>
      <c r="BX86" s="4">
        <f>SUMIFS(Purchase!$F:$F,Purchase!$A:$A,Waterfall!$A86,Purchase!$D:$D,Waterfall!$C86,Purchase!$C:$C,Waterfall!BX$1)</f>
        <v>0</v>
      </c>
      <c r="BY86" s="4">
        <f>SUMIFS(Purchase!$F:$F,Purchase!$A:$A,Waterfall!$A86,Purchase!$D:$D,Waterfall!$C86,Purchase!$C:$C,Waterfall!BY$1)</f>
        <v>0</v>
      </c>
      <c r="BZ86" s="4">
        <f>SUMIFS(Purchase!$F:$F,Purchase!$A:$A,Waterfall!$A86,Purchase!$D:$D,Waterfall!$C86,Purchase!$C:$C,Waterfall!BZ$1)</f>
        <v>0</v>
      </c>
      <c r="CA86" s="4">
        <f>SUMIFS(Purchase!$F:$F,Purchase!$A:$A,Waterfall!$A86,Purchase!$D:$D,Waterfall!$C86,Purchase!$C:$C,Waterfall!CA$1)</f>
        <v>0</v>
      </c>
      <c r="CB86" s="4">
        <f>SUMIFS(Purchase!$F:$F,Purchase!$A:$A,Waterfall!$A86,Purchase!$D:$D,Waterfall!$C86,Purchase!$C:$C,Waterfall!CB$1)</f>
        <v>0</v>
      </c>
      <c r="CC86" s="4">
        <f>SUMIFS(Purchase!$F:$F,Purchase!$A:$A,Waterfall!$A86,Purchase!$D:$D,Waterfall!$C86,Purchase!$C:$C,Waterfall!CC$1)</f>
        <v>0</v>
      </c>
      <c r="CD86" s="4">
        <f>SUMIFS(Purchase!$F:$F,Purchase!$A:$A,Waterfall!$A86,Purchase!$D:$D,Waterfall!$C86,Purchase!$C:$C,Waterfall!CD$1)</f>
        <v>0</v>
      </c>
      <c r="CE86" s="4">
        <f>SUMIFS(Purchase!$F:$F,Purchase!$A:$A,Waterfall!$A86,Purchase!$D:$D,Waterfall!$C86,Purchase!$C:$C,Waterfall!CE$1)</f>
        <v>0</v>
      </c>
      <c r="CF86" s="4">
        <f>SUMIFS(Purchase!$F:$F,Purchase!$A:$A,Waterfall!$A86,Purchase!$D:$D,Waterfall!$C86,Purchase!$C:$C,Waterfall!CF$1)</f>
        <v>0</v>
      </c>
      <c r="CG86" s="4">
        <f>SUMIFS(Purchase!$F:$F,Purchase!$A:$A,Waterfall!$A86,Purchase!$D:$D,Waterfall!$C86,Purchase!$C:$C,Waterfall!CG$1)</f>
        <v>0</v>
      </c>
      <c r="CH86" s="4">
        <f>SUMIFS(Purchase!$F:$F,Purchase!$A:$A,Waterfall!$A86,Purchase!$D:$D,Waterfall!$C86,Purchase!$C:$C,Waterfall!CH$1)</f>
        <v>0</v>
      </c>
      <c r="CI86" s="4">
        <f>SUMIFS(Purchase!$F:$F,Purchase!$A:$A,Waterfall!$A86,Purchase!$D:$D,Waterfall!$C86,Purchase!$C:$C,Waterfall!CI$1)</f>
        <v>0</v>
      </c>
      <c r="CJ86" s="4">
        <f>SUMIFS(Purchase!$F:$F,Purchase!$A:$A,Waterfall!$A86,Purchase!$D:$D,Waterfall!$C86,Purchase!$C:$C,Waterfall!CJ$1)</f>
        <v>0</v>
      </c>
      <c r="CK86" s="4">
        <f>SUMIFS(Purchase!$F:$F,Purchase!$A:$A,Waterfall!$A86,Purchase!$D:$D,Waterfall!$C86,Purchase!$C:$C,Waterfall!CK$1)</f>
        <v>0</v>
      </c>
      <c r="CL86" s="4">
        <f>SUMIFS(Purchase!$F:$F,Purchase!$A:$A,Waterfall!$A86,Purchase!$D:$D,Waterfall!$C86,Purchase!$C:$C,Waterfall!CL$1)</f>
        <v>0</v>
      </c>
      <c r="CM86" s="4">
        <f>SUMIFS(Purchase!$F:$F,Purchase!$A:$A,Waterfall!$A86,Purchase!$D:$D,Waterfall!$C86,Purchase!$C:$C,Waterfall!CM$1)</f>
        <v>0</v>
      </c>
      <c r="CN86" s="4">
        <f>SUMIFS(Purchase!$F:$F,Purchase!$A:$A,Waterfall!$A86,Purchase!$D:$D,Waterfall!$C86,Purchase!$C:$C,Waterfall!CN$1)</f>
        <v>0</v>
      </c>
      <c r="CO86" s="4">
        <f>SUMIFS(Purchase!$F:$F,Purchase!$A:$A,Waterfall!$A86,Purchase!$D:$D,Waterfall!$C86,Purchase!$C:$C,Waterfall!CO$1)</f>
        <v>0</v>
      </c>
      <c r="CP86" s="4">
        <f>SUMIFS(Purchase!$F:$F,Purchase!$A:$A,Waterfall!$A86,Purchase!$D:$D,Waterfall!$C86,Purchase!$C:$C,Waterfall!CP$1)</f>
        <v>0</v>
      </c>
      <c r="CQ86" s="4">
        <f>SUMIFS(Purchase!$F:$F,Purchase!$A:$A,Waterfall!$A86,Purchase!$D:$D,Waterfall!$C86,Purchase!$C:$C,Waterfall!CQ$1)</f>
        <v>0</v>
      </c>
      <c r="CR86" s="4">
        <f>SUMIFS(Purchase!$F:$F,Purchase!$A:$A,Waterfall!$A86,Purchase!$D:$D,Waterfall!$C86,Purchase!$C:$C,Waterfall!CR$1)</f>
        <v>0</v>
      </c>
      <c r="CS86" s="4">
        <f>SUMIFS(Purchase!$F:$F,Purchase!$A:$A,Waterfall!$A86,Purchase!$D:$D,Waterfall!$C86,Purchase!$C:$C,Waterfall!CS$1)</f>
        <v>0</v>
      </c>
      <c r="CT86" s="4">
        <f>SUMIFS(Purchase!$F:$F,Purchase!$A:$A,Waterfall!$A86,Purchase!$D:$D,Waterfall!$C86,Purchase!$C:$C,Waterfall!CT$1)</f>
        <v>0</v>
      </c>
      <c r="CU86" s="4">
        <f>SUMIFS(Purchase!$F:$F,Purchase!$A:$A,Waterfall!$A86,Purchase!$D:$D,Waterfall!$C86,Purchase!$C:$C,Waterfall!CU$1)</f>
        <v>0</v>
      </c>
      <c r="CV86" s="4">
        <f>SUMIFS(Purchase!$F:$F,Purchase!$A:$A,Waterfall!$A86,Purchase!$D:$D,Waterfall!$C86,Purchase!$C:$C,Waterfall!CV$1)</f>
        <v>0</v>
      </c>
      <c r="CW86" s="4">
        <f>SUMIFS(Purchase!$F:$F,Purchase!$A:$A,Waterfall!$A86,Purchase!$D:$D,Waterfall!$C86,Purchase!$C:$C,Waterfall!CW$1)</f>
        <v>0</v>
      </c>
      <c r="CX86" s="4">
        <f>SUMIFS(Purchase!$F:$F,Purchase!$A:$A,Waterfall!$A86,Purchase!$D:$D,Waterfall!$C86,Purchase!$C:$C,Waterfall!CX$1)</f>
        <v>0</v>
      </c>
      <c r="CY86" s="4">
        <f>SUMIFS(Purchase!$F:$F,Purchase!$A:$A,Waterfall!$A86,Purchase!$D:$D,Waterfall!$C86,Purchase!$C:$C,Waterfall!CY$1)</f>
        <v>0</v>
      </c>
      <c r="CZ86" s="4">
        <f>SUMIFS(Purchase!$F:$F,Purchase!$A:$A,Waterfall!$A86,Purchase!$D:$D,Waterfall!$C86,Purchase!$C:$C,Waterfall!CZ$1)</f>
        <v>0</v>
      </c>
      <c r="DA86" s="4">
        <f>SUMIFS(Purchase!$F:$F,Purchase!$A:$A,Waterfall!$A86,Purchase!$D:$D,Waterfall!$C86,Purchase!$C:$C,Waterfall!DA$1)</f>
        <v>0</v>
      </c>
      <c r="DB86" s="4">
        <f>SUMIFS(Purchase!$F:$F,Purchase!$A:$A,Waterfall!$A86,Purchase!$D:$D,Waterfall!$C86,Purchase!$C:$C,Waterfall!DB$1)</f>
        <v>0</v>
      </c>
      <c r="DC86" s="4">
        <f>SUMIFS(Purchase!$F:$F,Purchase!$A:$A,Waterfall!$A86,Purchase!$D:$D,Waterfall!$C86,Purchase!$C:$C,Waterfall!DC$1)</f>
        <v>0</v>
      </c>
      <c r="DD86" s="4">
        <f>SUMIFS(Purchase!$F:$F,Purchase!$A:$A,Waterfall!$A86,Purchase!$D:$D,Waterfall!$C86,Purchase!$C:$C,Waterfall!DD$1)</f>
        <v>0</v>
      </c>
      <c r="DE86" s="4">
        <f>SUMIFS(Purchase!$F:$F,Purchase!$A:$A,Waterfall!$A86,Purchase!$D:$D,Waterfall!$C86,Purchase!$C:$C,Waterfall!DE$1)</f>
        <v>0</v>
      </c>
      <c r="DF86" s="4">
        <f>SUMIFS(Purchase!$F:$F,Purchase!$A:$A,Waterfall!$A86,Purchase!$D:$D,Waterfall!$C86,Purchase!$C:$C,Waterfall!DF$1)</f>
        <v>0</v>
      </c>
      <c r="DG86" s="4">
        <f>SUMIFS(Purchase!$F:$F,Purchase!$A:$A,Waterfall!$A86,Purchase!$D:$D,Waterfall!$C86,Purchase!$C:$C,Waterfall!DG$1)</f>
        <v>0</v>
      </c>
      <c r="DH86" s="4">
        <f>SUMIFS(Purchase!$F:$F,Purchase!$A:$A,Waterfall!$A86,Purchase!$D:$D,Waterfall!$C86,Purchase!$C:$C,Waterfall!DH$1)</f>
        <v>0</v>
      </c>
      <c r="DI86" s="4">
        <f>SUMIFS(Purchase!$F:$F,Purchase!$A:$A,Waterfall!$A86,Purchase!$D:$D,Waterfall!$C86,Purchase!$C:$C,Waterfall!DI$1)</f>
        <v>0</v>
      </c>
      <c r="DJ86" s="4">
        <f>SUMIFS(Purchase!$F:$F,Purchase!$A:$A,Waterfall!$A86,Purchase!$D:$D,Waterfall!$C86,Purchase!$C:$C,Waterfall!DJ$1)</f>
        <v>0</v>
      </c>
      <c r="DK86" s="4">
        <f>SUMIFS(Purchase!$F:$F,Purchase!$A:$A,Waterfall!$A86,Purchase!$D:$D,Waterfall!$C86,Purchase!$C:$C,Waterfall!DK$1)</f>
        <v>0</v>
      </c>
      <c r="DL86" s="4">
        <f>SUMIFS(Purchase!$F:$F,Purchase!$A:$A,Waterfall!$A86,Purchase!$D:$D,Waterfall!$C86,Purchase!$C:$C,Waterfall!DL$1)</f>
        <v>0</v>
      </c>
      <c r="DM86" s="4">
        <f>SUMIFS(Purchase!$F:$F,Purchase!$A:$A,Waterfall!$A86,Purchase!$D:$D,Waterfall!$C86,Purchase!$C:$C,Waterfall!DM$1)</f>
        <v>0</v>
      </c>
      <c r="DN86" s="4">
        <f>SUMIFS(Purchase!$F:$F,Purchase!$A:$A,Waterfall!$A86,Purchase!$D:$D,Waterfall!$C86,Purchase!$C:$C,Waterfall!DN$1)</f>
        <v>0</v>
      </c>
      <c r="DO86" s="4">
        <f>SUMIFS(Purchase!$F:$F,Purchase!$A:$A,Waterfall!$A86,Purchase!$D:$D,Waterfall!$C86,Purchase!$C:$C,Waterfall!DO$1)</f>
        <v>0</v>
      </c>
      <c r="DP86" s="4">
        <f>SUMIFS(Purchase!$F:$F,Purchase!$A:$A,Waterfall!$A86,Purchase!$D:$D,Waterfall!$C86,Purchase!$C:$C,Waterfall!DP$1)</f>
        <v>0</v>
      </c>
      <c r="DQ86" s="4">
        <f>SUMIFS(Purchase!$F:$F,Purchase!$A:$A,Waterfall!$A86,Purchase!$D:$D,Waterfall!$C86,Purchase!$C:$C,Waterfall!DQ$1)</f>
        <v>0</v>
      </c>
      <c r="DR86" s="4">
        <f>SUMIFS(Purchase!$F:$F,Purchase!$A:$A,Waterfall!$A86,Purchase!$D:$D,Waterfall!$C86,Purchase!$C:$C,Waterfall!DR$1)</f>
        <v>0</v>
      </c>
      <c r="DS86" s="4">
        <f>SUMIFS(Purchase!$F:$F,Purchase!$A:$A,Waterfall!$A86,Purchase!$D:$D,Waterfall!$C86,Purchase!$C:$C,Waterfall!DS$1)</f>
        <v>0</v>
      </c>
      <c r="DT86" s="4">
        <f>SUMIFS(Purchase!$F:$F,Purchase!$A:$A,Waterfall!$A86,Purchase!$D:$D,Waterfall!$C86,Purchase!$C:$C,Waterfall!DT$1)</f>
        <v>0</v>
      </c>
      <c r="DU86" s="4">
        <f>SUMIFS(Purchase!$F:$F,Purchase!$A:$A,Waterfall!$A86,Purchase!$D:$D,Waterfall!$C86,Purchase!$C:$C,Waterfall!DU$1)</f>
        <v>0</v>
      </c>
      <c r="DV86" s="4">
        <f>SUMIFS(Purchase!$F:$F,Purchase!$A:$A,Waterfall!$A86,Purchase!$D:$D,Waterfall!$C86,Purchase!$C:$C,Waterfall!DV$1)</f>
        <v>0</v>
      </c>
      <c r="DW86" s="4">
        <f>SUMIFS(Purchase!$F:$F,Purchase!$A:$A,Waterfall!$A86,Purchase!$D:$D,Waterfall!$C86,Purchase!$C:$C,Waterfall!DW$1)</f>
        <v>0</v>
      </c>
      <c r="DX86" s="4">
        <f>SUMIFS(Purchase!$F:$F,Purchase!$A:$A,Waterfall!$A86,Purchase!$D:$D,Waterfall!$C86,Purchase!$C:$C,Waterfall!DX$1)</f>
        <v>0</v>
      </c>
      <c r="DY86" s="4">
        <f>SUMIFS(Purchase!$F:$F,Purchase!$A:$A,Waterfall!$A86,Purchase!$D:$D,Waterfall!$C86,Purchase!$C:$C,Waterfall!DY$1)</f>
        <v>0</v>
      </c>
      <c r="DZ86" s="4">
        <f>SUMIFS(Purchase!$F:$F,Purchase!$A:$A,Waterfall!$A86,Purchase!$D:$D,Waterfall!$C86,Purchase!$C:$C,Waterfall!DZ$1)</f>
        <v>0</v>
      </c>
      <c r="EA86" s="4">
        <f>SUMIFS(Purchase!$F:$F,Purchase!$A:$A,Waterfall!$A86,Purchase!$D:$D,Waterfall!$C86,Purchase!$C:$C,Waterfall!EA$1)</f>
        <v>0</v>
      </c>
      <c r="EB86" s="4">
        <f>SUMIFS(Purchase!$F:$F,Purchase!$A:$A,Waterfall!$A86,Purchase!$D:$D,Waterfall!$C86,Purchase!$C:$C,Waterfall!EB$1)</f>
        <v>0</v>
      </c>
      <c r="EC86" s="4">
        <f>SUMIFS(Purchase!$F:$F,Purchase!$A:$A,Waterfall!$A86,Purchase!$D:$D,Waterfall!$C86,Purchase!$C:$C,Waterfall!EC$1)</f>
        <v>0</v>
      </c>
      <c r="ED86" s="4">
        <f>SUMIFS(Purchase!$F:$F,Purchase!$A:$A,Waterfall!$A86,Purchase!$D:$D,Waterfall!$C86,Purchase!$C:$C,Waterfall!ED$1)</f>
        <v>0</v>
      </c>
      <c r="EE86" s="4">
        <f>SUMIFS(Purchase!$F:$F,Purchase!$A:$A,Waterfall!$A86,Purchase!$D:$D,Waterfall!$C86,Purchase!$C:$C,Waterfall!EE$1)</f>
        <v>0</v>
      </c>
      <c r="EF86" s="4">
        <f>SUMIFS(Purchase!$F:$F,Purchase!$A:$A,Waterfall!$A86,Purchase!$D:$D,Waterfall!$C86,Purchase!$C:$C,Waterfall!EF$1)</f>
        <v>0</v>
      </c>
      <c r="EG86" s="4">
        <f>SUMIFS(Purchase!$F:$F,Purchase!$A:$A,Waterfall!$A86,Purchase!$D:$D,Waterfall!$C86,Purchase!$C:$C,Waterfall!EG$1)</f>
        <v>0</v>
      </c>
      <c r="EH86" s="4">
        <f>SUMIFS(Purchase!$F:$F,Purchase!$A:$A,Waterfall!$A86,Purchase!$D:$D,Waterfall!$C86,Purchase!$C:$C,Waterfall!EH$1)</f>
        <v>0</v>
      </c>
      <c r="EI86" s="4">
        <f>SUMIFS(Purchase!$F:$F,Purchase!$A:$A,Waterfall!$A86,Purchase!$D:$D,Waterfall!$C86,Purchase!$C:$C,Waterfall!EI$1)</f>
        <v>0</v>
      </c>
      <c r="EJ86" s="4">
        <f>SUMIFS(Purchase!$F:$F,Purchase!$A:$A,Waterfall!$A86,Purchase!$D:$D,Waterfall!$C86,Purchase!$C:$C,Waterfall!EJ$1)</f>
        <v>0</v>
      </c>
      <c r="EK86" s="4">
        <f>SUMIFS(Purchase!$F:$F,Purchase!$A:$A,Waterfall!$A86,Purchase!$D:$D,Waterfall!$C86,Purchase!$C:$C,Waterfall!EK$1)</f>
        <v>0</v>
      </c>
      <c r="EL86" s="4">
        <f>SUMIFS(Purchase!$F:$F,Purchase!$A:$A,Waterfall!$A86,Purchase!$D:$D,Waterfall!$C86,Purchase!$C:$C,Waterfall!EL$1)</f>
        <v>0</v>
      </c>
      <c r="EM86" s="4">
        <f>SUMIFS(Purchase!$F:$F,Purchase!$A:$A,Waterfall!$A86,Purchase!$D:$D,Waterfall!$C86,Purchase!$C:$C,Waterfall!EM$1)</f>
        <v>0</v>
      </c>
      <c r="EN86" s="4">
        <f>SUMIFS(Purchase!$F:$F,Purchase!$A:$A,Waterfall!$A86,Purchase!$D:$D,Waterfall!$C86,Purchase!$C:$C,Waterfall!EN$1)</f>
        <v>0</v>
      </c>
      <c r="EO86" s="4">
        <f>SUMIFS(Purchase!$F:$F,Purchase!$A:$A,Waterfall!$A86,Purchase!$D:$D,Waterfall!$C86,Purchase!$C:$C,Waterfall!EO$1)</f>
        <v>0</v>
      </c>
      <c r="EP86" s="4">
        <f>SUMIFS(Purchase!$F:$F,Purchase!$A:$A,Waterfall!$A86,Purchase!$D:$D,Waterfall!$C86,Purchase!$C:$C,Waterfall!EP$1)</f>
        <v>0</v>
      </c>
      <c r="EQ86" s="4">
        <f>SUMIFS(Purchase!$F:$F,Purchase!$A:$A,Waterfall!$A86,Purchase!$D:$D,Waterfall!$C86,Purchase!$C:$C,Waterfall!EQ$1)</f>
        <v>0</v>
      </c>
      <c r="ER86" s="4">
        <f>SUMIFS(Purchase!$F:$F,Purchase!$A:$A,Waterfall!$A86,Purchase!$D:$D,Waterfall!$C86,Purchase!$C:$C,Waterfall!ER$1)</f>
        <v>0</v>
      </c>
      <c r="ES86" s="4">
        <f>SUMIFS(Purchase!$F:$F,Purchase!$A:$A,Waterfall!$A86,Purchase!$D:$D,Waterfall!$C86,Purchase!$C:$C,Waterfall!ES$1)</f>
        <v>0</v>
      </c>
      <c r="ET86" s="4">
        <f>SUMIFS(Purchase!$F:$F,Purchase!$A:$A,Waterfall!$A86,Purchase!$D:$D,Waterfall!$C86,Purchase!$C:$C,Waterfall!ET$1)</f>
        <v>0</v>
      </c>
      <c r="EU86" s="4">
        <f>SUMIFS(Purchase!$F:$F,Purchase!$A:$A,Waterfall!$A86,Purchase!$D:$D,Waterfall!$C86,Purchase!$C:$C,Waterfall!EU$1)</f>
        <v>0</v>
      </c>
      <c r="EV86" s="4">
        <f>SUMIFS(Purchase!$F:$F,Purchase!$A:$A,Waterfall!$A86,Purchase!$D:$D,Waterfall!$C86,Purchase!$C:$C,Waterfall!EV$1)</f>
        <v>0</v>
      </c>
      <c r="EW86" s="4">
        <f>SUMIFS(Purchase!$F:$F,Purchase!$A:$A,Waterfall!$A86,Purchase!$D:$D,Waterfall!$C86,Purchase!$C:$C,Waterfall!EW$1)</f>
        <v>0</v>
      </c>
      <c r="EX86" s="4">
        <f>SUMIFS(Purchase!$F:$F,Purchase!$A:$A,Waterfall!$A86,Purchase!$D:$D,Waterfall!$C86,Purchase!$C:$C,Waterfall!EX$1)</f>
        <v>0</v>
      </c>
      <c r="EY86" s="4">
        <f>SUMIFS(Purchase!$F:$F,Purchase!$A:$A,Waterfall!$A86,Purchase!$D:$D,Waterfall!$C86,Purchase!$C:$C,Waterfall!EY$1)</f>
        <v>0</v>
      </c>
      <c r="EZ86" s="4">
        <f>SUMIFS(Purchase!$F:$F,Purchase!$A:$A,Waterfall!$A86,Purchase!$D:$D,Waterfall!$C86,Purchase!$C:$C,Waterfall!EZ$1)</f>
        <v>0</v>
      </c>
      <c r="FA86" s="4">
        <f>SUMIFS(Purchase!$F:$F,Purchase!$A:$A,Waterfall!$A86,Purchase!$D:$D,Waterfall!$C86,Purchase!$C:$C,Waterfall!FA$1)</f>
        <v>0</v>
      </c>
      <c r="FB86" s="4">
        <f>SUMIFS(Purchase!$F:$F,Purchase!$A:$A,Waterfall!$A86,Purchase!$D:$D,Waterfall!$C86,Purchase!$C:$C,Waterfall!FB$1)</f>
        <v>0</v>
      </c>
      <c r="FC86" s="4">
        <f>SUMIFS(Purchase!$F:$F,Purchase!$A:$A,Waterfall!$A86,Purchase!$D:$D,Waterfall!$C86,Purchase!$C:$C,Waterfall!FC$1)</f>
        <v>0</v>
      </c>
      <c r="FD86" s="4">
        <f>SUMIFS(Purchase!$F:$F,Purchase!$A:$A,Waterfall!$A86,Purchase!$D:$D,Waterfall!$C86,Purchase!$C:$C,Waterfall!FD$1)</f>
        <v>0</v>
      </c>
      <c r="FE86" s="4">
        <f>SUMIFS(Purchase!$F:$F,Purchase!$A:$A,Waterfall!$A86,Purchase!$D:$D,Waterfall!$C86,Purchase!$C:$C,Waterfall!FE$1)</f>
        <v>0</v>
      </c>
      <c r="FF86" s="4">
        <f>SUMIFS(Purchase!$F:$F,Purchase!$A:$A,Waterfall!$A86,Purchase!$D:$D,Waterfall!$C86,Purchase!$C:$C,Waterfall!FF$1)</f>
        <v>0</v>
      </c>
      <c r="FG86" s="4">
        <f>SUMIFS(Purchase!$F:$F,Purchase!$A:$A,Waterfall!$A86,Purchase!$D:$D,Waterfall!$C86,Purchase!$C:$C,Waterfall!FG$1)</f>
        <v>0</v>
      </c>
      <c r="FH86" s="4">
        <f>SUMIFS(Purchase!$F:$F,Purchase!$A:$A,Waterfall!$A86,Purchase!$D:$D,Waterfall!$C86,Purchase!$C:$C,Waterfall!FH$1)</f>
        <v>0</v>
      </c>
      <c r="FI86" s="4">
        <f>SUMIFS(Purchase!$F:$F,Purchase!$A:$A,Waterfall!$A86,Purchase!$D:$D,Waterfall!$C86,Purchase!$C:$C,Waterfall!FI$1)</f>
        <v>0</v>
      </c>
      <c r="FJ86" s="4">
        <f>SUMIFS(Purchase!$F:$F,Purchase!$A:$A,Waterfall!$A86,Purchase!$D:$D,Waterfall!$C86,Purchase!$C:$C,Waterfall!FJ$1)</f>
        <v>0</v>
      </c>
      <c r="FK86" s="4">
        <f>SUMIFS(Purchase!$F:$F,Purchase!$A:$A,Waterfall!$A86,Purchase!$D:$D,Waterfall!$C86,Purchase!$C:$C,Waterfall!FK$1)</f>
        <v>0</v>
      </c>
      <c r="FL86" s="4">
        <f>SUMIFS(Purchase!$F:$F,Purchase!$A:$A,Waterfall!$A86,Purchase!$D:$D,Waterfall!$C86,Purchase!$C:$C,Waterfall!FL$1)</f>
        <v>0</v>
      </c>
      <c r="FM86" s="4">
        <f>SUMIFS(Purchase!$F:$F,Purchase!$A:$A,Waterfall!$A86,Purchase!$D:$D,Waterfall!$C86,Purchase!$C:$C,Waterfall!FM$1)</f>
        <v>0</v>
      </c>
      <c r="FN86" s="4">
        <f>SUMIFS(Purchase!$F:$F,Purchase!$A:$A,Waterfall!$A86,Purchase!$D:$D,Waterfall!$C86,Purchase!$C:$C,Waterfall!FN$1)</f>
        <v>0</v>
      </c>
      <c r="FO86" s="4">
        <f>SUMIFS(Purchase!$F:$F,Purchase!$A:$A,Waterfall!$A86,Purchase!$D:$D,Waterfall!$C86,Purchase!$C:$C,Waterfall!FO$1)</f>
        <v>0</v>
      </c>
      <c r="FP86" s="4">
        <f>SUMIFS(Purchase!$F:$F,Purchase!$A:$A,Waterfall!$A86,Purchase!$D:$D,Waterfall!$C86,Purchase!$C:$C,Waterfall!FP$1)</f>
        <v>0</v>
      </c>
      <c r="FQ86" s="4">
        <f>SUMIFS(Purchase!$F:$F,Purchase!$A:$A,Waterfall!$A86,Purchase!$D:$D,Waterfall!$C86,Purchase!$C:$C,Waterfall!FQ$1)</f>
        <v>0</v>
      </c>
      <c r="FR86" s="4">
        <f>SUMIFS(Purchase!$F:$F,Purchase!$A:$A,Waterfall!$A86,Purchase!$D:$D,Waterfall!$C86,Purchase!$C:$C,Waterfall!FR$1)</f>
        <v>0</v>
      </c>
      <c r="FS86" s="4">
        <f>SUMIFS(Purchase!$F:$F,Purchase!$A:$A,Waterfall!$A86,Purchase!$D:$D,Waterfall!$C86,Purchase!$C:$C,Waterfall!FS$1)</f>
        <v>0</v>
      </c>
      <c r="FT86" s="4">
        <f>SUMIFS(Purchase!$F:$F,Purchase!$A:$A,Waterfall!$A86,Purchase!$D:$D,Waterfall!$C86,Purchase!$C:$C,Waterfall!FT$1)</f>
        <v>0</v>
      </c>
      <c r="FU86" s="4">
        <f>SUMIFS(Purchase!$F:$F,Purchase!$A:$A,Waterfall!$A86,Purchase!$D:$D,Waterfall!$C86,Purchase!$C:$C,Waterfall!FU$1)</f>
        <v>0</v>
      </c>
      <c r="FV86" s="4">
        <f>SUMIFS(Purchase!$F:$F,Purchase!$A:$A,Waterfall!$A86,Purchase!$D:$D,Waterfall!$C86,Purchase!$C:$C,Waterfall!FV$1)</f>
        <v>0</v>
      </c>
      <c r="FW86" s="4">
        <f>SUMIFS(Purchase!$F:$F,Purchase!$A:$A,Waterfall!$A86,Purchase!$D:$D,Waterfall!$C86,Purchase!$C:$C,Waterfall!FW$1)</f>
        <v>0</v>
      </c>
      <c r="FX86" s="4">
        <f>SUMIFS(Purchase!$F:$F,Purchase!$A:$A,Waterfall!$A86,Purchase!$D:$D,Waterfall!$C86,Purchase!$C:$C,Waterfall!FX$1)</f>
        <v>0</v>
      </c>
      <c r="FY86" s="4">
        <f>SUMIFS(Purchase!$F:$F,Purchase!$A:$A,Waterfall!$A86,Purchase!$D:$D,Waterfall!$C86,Purchase!$C:$C,Waterfall!FY$1)</f>
        <v>0</v>
      </c>
      <c r="FZ86" s="4">
        <f>SUMIFS(Purchase!$F:$F,Purchase!$A:$A,Waterfall!$A86,Purchase!$D:$D,Waterfall!$C86,Purchase!$C:$C,Waterfall!FZ$1)</f>
        <v>0</v>
      </c>
      <c r="GA86" s="4">
        <f>SUMIFS(Purchase!$F:$F,Purchase!$A:$A,Waterfall!$A86,Purchase!$D:$D,Waterfall!$C86,Purchase!$C:$C,Waterfall!GA$1)</f>
        <v>0</v>
      </c>
      <c r="GB86" s="4">
        <f>SUMIFS(Purchase!$F:$F,Purchase!$A:$A,Waterfall!$A86,Purchase!$D:$D,Waterfall!$C86,Purchase!$C:$C,Waterfall!GB$1)</f>
        <v>0</v>
      </c>
      <c r="GC86" s="4">
        <f>SUMIFS(Purchase!$F:$F,Purchase!$A:$A,Waterfall!$A86,Purchase!$D:$D,Waterfall!$C86,Purchase!$C:$C,Waterfall!GC$1)</f>
        <v>0</v>
      </c>
      <c r="GD86" s="4">
        <f>SUMIFS(Purchase!$F:$F,Purchase!$A:$A,Waterfall!$A86,Purchase!$D:$D,Waterfall!$C86,Purchase!$C:$C,Waterfall!GD$1)</f>
        <v>0</v>
      </c>
      <c r="GE86" s="4">
        <f>SUMIFS(Purchase!$F:$F,Purchase!$A:$A,Waterfall!$A86,Purchase!$D:$D,Waterfall!$C86,Purchase!$C:$C,Waterfall!GE$1)</f>
        <v>0</v>
      </c>
      <c r="GF86" s="4">
        <f>SUMIFS(Purchase!$F:$F,Purchase!$A:$A,Waterfall!$A86,Purchase!$D:$D,Waterfall!$C86,Purchase!$C:$C,Waterfall!GF$1)</f>
        <v>0</v>
      </c>
      <c r="GG86" s="4">
        <f>SUMIFS(Purchase!$F:$F,Purchase!$A:$A,Waterfall!$A86,Purchase!$D:$D,Waterfall!$C86,Purchase!$C:$C,Waterfall!GG$1)</f>
        <v>0</v>
      </c>
      <c r="GH86" s="4">
        <f>SUMIFS(Purchase!$F:$F,Purchase!$A:$A,Waterfall!$A86,Purchase!$D:$D,Waterfall!$C86,Purchase!$C:$C,Waterfall!GH$1)</f>
        <v>0</v>
      </c>
      <c r="GI86" s="4">
        <f>SUMIFS(Purchase!$F:$F,Purchase!$A:$A,Waterfall!$A86,Purchase!$D:$D,Waterfall!$C86,Purchase!$C:$C,Waterfall!GI$1)</f>
        <v>0</v>
      </c>
    </row>
    <row r="87" spans="1:191" x14ac:dyDescent="0.35">
      <c r="A87" s="8">
        <f t="shared" si="4"/>
        <v>1</v>
      </c>
      <c r="B87" s="2" t="str">
        <f>VLOOKUP($A87,Centers!$B$1:$C$120,2,)</f>
        <v>GATE</v>
      </c>
      <c r="C87" s="3">
        <v>44964</v>
      </c>
      <c r="D87" s="4">
        <f>IF($A87=1,SUM(SUMIFS(Indent!$E:$E,Indent!$C:$C,Waterfall!$C87,Indent!$A:$A,Centers!$A$2),SUMIFS(Indent!$E:$E,Indent!$C:$C,Waterfall!$C87,Indent!$A:$A,Centers!$A$3),SUMIFS(Indent!$E:$E,Indent!$C:$C,Waterfall!$C87,Indent!$A:$A,Centers!$A$4),SUMIFS(Indent!$E:$E,Indent!$C:$C,Waterfall!$C87,Indent!$A:$A,Centers!$A$5),SUMIFS(Indent!$E:$E,Indent!$C:$C,Waterfall!$C87,Indent!$A:$A,Centers!$A$6),SUMIFS(Indent!$E:$E,Indent!$C:$C,Waterfall!$C87,Indent!$A:$A,Centers!$A$7),SUMIFS(Indent!$E:$E,Indent!$C:$C,Waterfall!$C87,Indent!$A:$A,Centers!$A$8)),SUMIFS(Indent!$E:$E,Indent!$C:$C,Waterfall!$C87,Indent!$A:$A,$A87))</f>
        <v>0</v>
      </c>
      <c r="E87" s="4">
        <f>SUMIFS(Purchase!$F:$F,Purchase!$A:$A,Waterfall!$A87,Purchase!$D:$D,Waterfall!$C87,Purchase!$C:$C,Waterfall!E$1)</f>
        <v>0</v>
      </c>
      <c r="F87" s="4">
        <f>SUMIFS(Purchase!$F:$F,Purchase!$A:$A,Waterfall!$A87,Purchase!$D:$D,Waterfall!$C87,Purchase!$C:$C,Waterfall!F$1)</f>
        <v>0</v>
      </c>
      <c r="G87" s="4">
        <f>SUMIFS(Purchase!$F:$F,Purchase!$A:$A,Waterfall!$A87,Purchase!$D:$D,Waterfall!$C87,Purchase!$C:$C,Waterfall!G$1)</f>
        <v>0</v>
      </c>
      <c r="H87" s="4">
        <f>SUMIFS(Purchase!$F:$F,Purchase!$A:$A,Waterfall!$A87,Purchase!$D:$D,Waterfall!$C87,Purchase!$C:$C,Waterfall!H$1)</f>
        <v>0</v>
      </c>
      <c r="I87" s="4">
        <f>SUMIFS(Purchase!$F:$F,Purchase!$A:$A,Waterfall!$A87,Purchase!$D:$D,Waterfall!$C87,Purchase!$C:$C,Waterfall!I$1)</f>
        <v>0</v>
      </c>
      <c r="J87" s="4">
        <f>SUMIFS(Purchase!$F:$F,Purchase!$A:$A,Waterfall!$A87,Purchase!$D:$D,Waterfall!$C87,Purchase!$C:$C,Waterfall!J$1)</f>
        <v>0</v>
      </c>
      <c r="K87" s="4">
        <f>SUMIFS(Purchase!$F:$F,Purchase!$A:$A,Waterfall!$A87,Purchase!$D:$D,Waterfall!$C87,Purchase!$C:$C,Waterfall!K$1)</f>
        <v>0</v>
      </c>
      <c r="L87" s="4">
        <f>SUMIFS(Purchase!$F:$F,Purchase!$A:$A,Waterfall!$A87,Purchase!$D:$D,Waterfall!$C87,Purchase!$C:$C,Waterfall!L$1)</f>
        <v>0</v>
      </c>
      <c r="M87" s="4">
        <f>SUMIFS(Purchase!$F:$F,Purchase!$A:$A,Waterfall!$A87,Purchase!$D:$D,Waterfall!$C87,Purchase!$C:$C,Waterfall!M$1)</f>
        <v>0</v>
      </c>
      <c r="N87" s="4">
        <f>SUMIFS(Purchase!$F:$F,Purchase!$A:$A,Waterfall!$A87,Purchase!$D:$D,Waterfall!$C87,Purchase!$C:$C,Waterfall!N$1)</f>
        <v>0</v>
      </c>
      <c r="O87" s="4">
        <f>SUMIFS(Purchase!$F:$F,Purchase!$A:$A,Waterfall!$A87,Purchase!$D:$D,Waterfall!$C87,Purchase!$C:$C,Waterfall!O$1)</f>
        <v>0</v>
      </c>
      <c r="P87" s="4">
        <f>SUMIFS(Purchase!$F:$F,Purchase!$A:$A,Waterfall!$A87,Purchase!$D:$D,Waterfall!$C87,Purchase!$C:$C,Waterfall!P$1)</f>
        <v>0</v>
      </c>
      <c r="Q87" s="4">
        <f>SUMIFS(Purchase!$F:$F,Purchase!$A:$A,Waterfall!$A87,Purchase!$D:$D,Waterfall!$C87,Purchase!$C:$C,Waterfall!Q$1)</f>
        <v>0</v>
      </c>
      <c r="R87" s="4">
        <f>SUMIFS(Purchase!$F:$F,Purchase!$A:$A,Waterfall!$A87,Purchase!$D:$D,Waterfall!$C87,Purchase!$C:$C,Waterfall!R$1)</f>
        <v>0</v>
      </c>
      <c r="S87" s="4">
        <f>SUMIFS(Purchase!$F:$F,Purchase!$A:$A,Waterfall!$A87,Purchase!$D:$D,Waterfall!$C87,Purchase!$C:$C,Waterfall!S$1)</f>
        <v>0</v>
      </c>
      <c r="T87" s="4">
        <f>SUMIFS(Purchase!$F:$F,Purchase!$A:$A,Waterfall!$A87,Purchase!$D:$D,Waterfall!$C87,Purchase!$C:$C,Waterfall!T$1)</f>
        <v>0</v>
      </c>
      <c r="U87" s="4">
        <f>SUMIFS(Purchase!$F:$F,Purchase!$A:$A,Waterfall!$A87,Purchase!$D:$D,Waterfall!$C87,Purchase!$C:$C,Waterfall!U$1)</f>
        <v>0</v>
      </c>
      <c r="V87" s="4">
        <f>SUMIFS(Purchase!$F:$F,Purchase!$A:$A,Waterfall!$A87,Purchase!$D:$D,Waterfall!$C87,Purchase!$C:$C,Waterfall!V$1)</f>
        <v>0</v>
      </c>
      <c r="W87" s="4">
        <f>SUMIFS(Purchase!$F:$F,Purchase!$A:$A,Waterfall!$A87,Purchase!$D:$D,Waterfall!$C87,Purchase!$C:$C,Waterfall!W$1)</f>
        <v>0</v>
      </c>
      <c r="X87" s="4">
        <f>SUMIFS(Purchase!$F:$F,Purchase!$A:$A,Waterfall!$A87,Purchase!$D:$D,Waterfall!$C87,Purchase!$C:$C,Waterfall!X$1)</f>
        <v>0</v>
      </c>
      <c r="Y87" s="4">
        <f>SUMIFS(Purchase!$F:$F,Purchase!$A:$A,Waterfall!$A87,Purchase!$D:$D,Waterfall!$C87,Purchase!$C:$C,Waterfall!Y$1)</f>
        <v>0</v>
      </c>
      <c r="Z87" s="4">
        <f>SUMIFS(Purchase!$F:$F,Purchase!$A:$A,Waterfall!$A87,Purchase!$D:$D,Waterfall!$C87,Purchase!$C:$C,Waterfall!Z$1)</f>
        <v>0</v>
      </c>
      <c r="AA87" s="4">
        <f>SUMIFS(Purchase!$F:$F,Purchase!$A:$A,Waterfall!$A87,Purchase!$D:$D,Waterfall!$C87,Purchase!$C:$C,Waterfall!AA$1)</f>
        <v>0</v>
      </c>
      <c r="AB87" s="4">
        <f>SUMIFS(Purchase!$F:$F,Purchase!$A:$A,Waterfall!$A87,Purchase!$D:$D,Waterfall!$C87,Purchase!$C:$C,Waterfall!AB$1)</f>
        <v>0</v>
      </c>
      <c r="AC87" s="4">
        <f>SUMIFS(Purchase!$F:$F,Purchase!$A:$A,Waterfall!$A87,Purchase!$D:$D,Waterfall!$C87,Purchase!$C:$C,Waterfall!AC$1)</f>
        <v>0</v>
      </c>
      <c r="AD87" s="4">
        <f>SUMIFS(Purchase!$F:$F,Purchase!$A:$A,Waterfall!$A87,Purchase!$D:$D,Waterfall!$C87,Purchase!$C:$C,Waterfall!AD$1)</f>
        <v>0</v>
      </c>
      <c r="AE87" s="4">
        <f>SUMIFS(Purchase!$F:$F,Purchase!$A:$A,Waterfall!$A87,Purchase!$D:$D,Waterfall!$C87,Purchase!$C:$C,Waterfall!AE$1)</f>
        <v>0</v>
      </c>
      <c r="AF87" s="4">
        <f>SUMIFS(Purchase!$F:$F,Purchase!$A:$A,Waterfall!$A87,Purchase!$D:$D,Waterfall!$C87,Purchase!$C:$C,Waterfall!AF$1)</f>
        <v>0</v>
      </c>
      <c r="AG87" s="4">
        <f>SUMIFS(Purchase!$F:$F,Purchase!$A:$A,Waterfall!$A87,Purchase!$D:$D,Waterfall!$C87,Purchase!$C:$C,Waterfall!AG$1)</f>
        <v>0</v>
      </c>
      <c r="AH87" s="4">
        <f>SUMIFS(Purchase!$F:$F,Purchase!$A:$A,Waterfall!$A87,Purchase!$D:$D,Waterfall!$C87,Purchase!$C:$C,Waterfall!AH$1)</f>
        <v>0</v>
      </c>
      <c r="AI87" s="4">
        <f>SUMIFS(Purchase!$F:$F,Purchase!$A:$A,Waterfall!$A87,Purchase!$D:$D,Waterfall!$C87,Purchase!$C:$C,Waterfall!AI$1)</f>
        <v>0</v>
      </c>
      <c r="AJ87" s="4">
        <f>SUMIFS(Purchase!$F:$F,Purchase!$A:$A,Waterfall!$A87,Purchase!$D:$D,Waterfall!$C87,Purchase!$C:$C,Waterfall!AJ$1)</f>
        <v>0</v>
      </c>
      <c r="AK87" s="4">
        <f>SUMIFS(Purchase!$F:$F,Purchase!$A:$A,Waterfall!$A87,Purchase!$D:$D,Waterfall!$C87,Purchase!$C:$C,Waterfall!AK$1)</f>
        <v>0</v>
      </c>
      <c r="AL87" s="4">
        <f>SUMIFS(Purchase!$F:$F,Purchase!$A:$A,Waterfall!$A87,Purchase!$D:$D,Waterfall!$C87,Purchase!$C:$C,Waterfall!AL$1)</f>
        <v>0</v>
      </c>
      <c r="AM87" s="4">
        <f>SUMIFS(Purchase!$F:$F,Purchase!$A:$A,Waterfall!$A87,Purchase!$D:$D,Waterfall!$C87,Purchase!$C:$C,Waterfall!AM$1)</f>
        <v>0</v>
      </c>
      <c r="AN87" s="4">
        <f>SUMIFS(Purchase!$F:$F,Purchase!$A:$A,Waterfall!$A87,Purchase!$D:$D,Waterfall!$C87,Purchase!$C:$C,Waterfall!AN$1)</f>
        <v>0</v>
      </c>
      <c r="AO87" s="4">
        <f>SUMIFS(Purchase!$F:$F,Purchase!$A:$A,Waterfall!$A87,Purchase!$D:$D,Waterfall!$C87,Purchase!$C:$C,Waterfall!AO$1)</f>
        <v>0</v>
      </c>
      <c r="AP87" s="4">
        <f>SUMIFS(Purchase!$F:$F,Purchase!$A:$A,Waterfall!$A87,Purchase!$D:$D,Waterfall!$C87,Purchase!$C:$C,Waterfall!AP$1)</f>
        <v>0</v>
      </c>
      <c r="AQ87" s="4">
        <f>SUMIFS(Purchase!$F:$F,Purchase!$A:$A,Waterfall!$A87,Purchase!$D:$D,Waterfall!$C87,Purchase!$C:$C,Waterfall!AQ$1)</f>
        <v>0</v>
      </c>
      <c r="AR87" s="4">
        <f>SUMIFS(Purchase!$F:$F,Purchase!$A:$A,Waterfall!$A87,Purchase!$D:$D,Waterfall!$C87,Purchase!$C:$C,Waterfall!AR$1)</f>
        <v>0</v>
      </c>
      <c r="AS87" s="4">
        <f>SUMIFS(Purchase!$F:$F,Purchase!$A:$A,Waterfall!$A87,Purchase!$D:$D,Waterfall!$C87,Purchase!$C:$C,Waterfall!AS$1)</f>
        <v>0</v>
      </c>
      <c r="AT87" s="4">
        <f>SUMIFS(Purchase!$F:$F,Purchase!$A:$A,Waterfall!$A87,Purchase!$D:$D,Waterfall!$C87,Purchase!$C:$C,Waterfall!AT$1)</f>
        <v>0</v>
      </c>
      <c r="AU87" s="4">
        <f>SUMIFS(Purchase!$F:$F,Purchase!$A:$A,Waterfall!$A87,Purchase!$D:$D,Waterfall!$C87,Purchase!$C:$C,Waterfall!AU$1)</f>
        <v>0</v>
      </c>
      <c r="AV87" s="4">
        <f>SUMIFS(Purchase!$F:$F,Purchase!$A:$A,Waterfall!$A87,Purchase!$D:$D,Waterfall!$C87,Purchase!$C:$C,Waterfall!AV$1)</f>
        <v>0</v>
      </c>
      <c r="AW87" s="4">
        <f>SUMIFS(Purchase!$F:$F,Purchase!$A:$A,Waterfall!$A87,Purchase!$D:$D,Waterfall!$C87,Purchase!$C:$C,Waterfall!AW$1)</f>
        <v>0</v>
      </c>
      <c r="AX87" s="4">
        <f>SUMIFS(Purchase!$F:$F,Purchase!$A:$A,Waterfall!$A87,Purchase!$D:$D,Waterfall!$C87,Purchase!$C:$C,Waterfall!AX$1)</f>
        <v>0</v>
      </c>
      <c r="AY87" s="4">
        <f>SUMIFS(Purchase!$F:$F,Purchase!$A:$A,Waterfall!$A87,Purchase!$D:$D,Waterfall!$C87,Purchase!$C:$C,Waterfall!AY$1)</f>
        <v>0</v>
      </c>
      <c r="AZ87" s="4">
        <f>SUMIFS(Purchase!$F:$F,Purchase!$A:$A,Waterfall!$A87,Purchase!$D:$D,Waterfall!$C87,Purchase!$C:$C,Waterfall!AZ$1)</f>
        <v>0</v>
      </c>
      <c r="BA87" s="4">
        <f>SUMIFS(Purchase!$F:$F,Purchase!$A:$A,Waterfall!$A87,Purchase!$D:$D,Waterfall!$C87,Purchase!$C:$C,Waterfall!BA$1)</f>
        <v>0</v>
      </c>
      <c r="BB87" s="4">
        <f>SUMIFS(Purchase!$F:$F,Purchase!$A:$A,Waterfall!$A87,Purchase!$D:$D,Waterfall!$C87,Purchase!$C:$C,Waterfall!BB$1)</f>
        <v>0</v>
      </c>
      <c r="BC87" s="4">
        <f>SUMIFS(Purchase!$F:$F,Purchase!$A:$A,Waterfall!$A87,Purchase!$D:$D,Waterfall!$C87,Purchase!$C:$C,Waterfall!BC$1)</f>
        <v>0</v>
      </c>
      <c r="BD87" s="4">
        <f>SUMIFS(Purchase!$F:$F,Purchase!$A:$A,Waterfall!$A87,Purchase!$D:$D,Waterfall!$C87,Purchase!$C:$C,Waterfall!BD$1)</f>
        <v>0</v>
      </c>
      <c r="BE87" s="4">
        <f>SUMIFS(Purchase!$F:$F,Purchase!$A:$A,Waterfall!$A87,Purchase!$D:$D,Waterfall!$C87,Purchase!$C:$C,Waterfall!BE$1)</f>
        <v>0</v>
      </c>
      <c r="BF87" s="4">
        <f>SUMIFS(Purchase!$F:$F,Purchase!$A:$A,Waterfall!$A87,Purchase!$D:$D,Waterfall!$C87,Purchase!$C:$C,Waterfall!BF$1)</f>
        <v>0</v>
      </c>
      <c r="BG87" s="4">
        <f>SUMIFS(Purchase!$F:$F,Purchase!$A:$A,Waterfall!$A87,Purchase!$D:$D,Waterfall!$C87,Purchase!$C:$C,Waterfall!BG$1)</f>
        <v>0</v>
      </c>
      <c r="BH87" s="4">
        <f>SUMIFS(Purchase!$F:$F,Purchase!$A:$A,Waterfall!$A87,Purchase!$D:$D,Waterfall!$C87,Purchase!$C:$C,Waterfall!BH$1)</f>
        <v>0</v>
      </c>
      <c r="BI87" s="4">
        <f>SUMIFS(Purchase!$F:$F,Purchase!$A:$A,Waterfall!$A87,Purchase!$D:$D,Waterfall!$C87,Purchase!$C:$C,Waterfall!BI$1)</f>
        <v>0</v>
      </c>
      <c r="BJ87" s="4">
        <f>SUMIFS(Purchase!$F:$F,Purchase!$A:$A,Waterfall!$A87,Purchase!$D:$D,Waterfall!$C87,Purchase!$C:$C,Waterfall!BJ$1)</f>
        <v>0</v>
      </c>
      <c r="BK87" s="4">
        <f>SUMIFS(Purchase!$F:$F,Purchase!$A:$A,Waterfall!$A87,Purchase!$D:$D,Waterfall!$C87,Purchase!$C:$C,Waterfall!BK$1)</f>
        <v>0</v>
      </c>
      <c r="BL87" s="4">
        <f>SUMIFS(Purchase!$F:$F,Purchase!$A:$A,Waterfall!$A87,Purchase!$D:$D,Waterfall!$C87,Purchase!$C:$C,Waterfall!BL$1)</f>
        <v>0</v>
      </c>
      <c r="BM87" s="4">
        <f>SUMIFS(Purchase!$F:$F,Purchase!$A:$A,Waterfall!$A87,Purchase!$D:$D,Waterfall!$C87,Purchase!$C:$C,Waterfall!BM$1)</f>
        <v>0</v>
      </c>
      <c r="BN87" s="4">
        <f>SUMIFS(Purchase!$F:$F,Purchase!$A:$A,Waterfall!$A87,Purchase!$D:$D,Waterfall!$C87,Purchase!$C:$C,Waterfall!BN$1)</f>
        <v>0</v>
      </c>
      <c r="BO87" s="4">
        <f>SUMIFS(Purchase!$F:$F,Purchase!$A:$A,Waterfall!$A87,Purchase!$D:$D,Waterfall!$C87,Purchase!$C:$C,Waterfall!BO$1)</f>
        <v>0</v>
      </c>
      <c r="BP87" s="4">
        <f>SUMIFS(Purchase!$F:$F,Purchase!$A:$A,Waterfall!$A87,Purchase!$D:$D,Waterfall!$C87,Purchase!$C:$C,Waterfall!BP$1)</f>
        <v>0</v>
      </c>
      <c r="BQ87" s="4">
        <f>SUMIFS(Purchase!$F:$F,Purchase!$A:$A,Waterfall!$A87,Purchase!$D:$D,Waterfall!$C87,Purchase!$C:$C,Waterfall!BQ$1)</f>
        <v>0</v>
      </c>
      <c r="BR87" s="4">
        <f>SUMIFS(Purchase!$F:$F,Purchase!$A:$A,Waterfall!$A87,Purchase!$D:$D,Waterfall!$C87,Purchase!$C:$C,Waterfall!BR$1)</f>
        <v>0</v>
      </c>
      <c r="BS87" s="4">
        <f>SUMIFS(Purchase!$F:$F,Purchase!$A:$A,Waterfall!$A87,Purchase!$D:$D,Waterfall!$C87,Purchase!$C:$C,Waterfall!BS$1)</f>
        <v>0</v>
      </c>
      <c r="BT87" s="4">
        <f>SUMIFS(Purchase!$F:$F,Purchase!$A:$A,Waterfall!$A87,Purchase!$D:$D,Waterfall!$C87,Purchase!$C:$C,Waterfall!BT$1)</f>
        <v>0</v>
      </c>
      <c r="BU87" s="4">
        <f>SUMIFS(Purchase!$F:$F,Purchase!$A:$A,Waterfall!$A87,Purchase!$D:$D,Waterfall!$C87,Purchase!$C:$C,Waterfall!BU$1)</f>
        <v>0</v>
      </c>
      <c r="BV87" s="4">
        <f>SUMIFS(Purchase!$F:$F,Purchase!$A:$A,Waterfall!$A87,Purchase!$D:$D,Waterfall!$C87,Purchase!$C:$C,Waterfall!BV$1)</f>
        <v>0</v>
      </c>
      <c r="BW87" s="4">
        <f>SUMIFS(Purchase!$F:$F,Purchase!$A:$A,Waterfall!$A87,Purchase!$D:$D,Waterfall!$C87,Purchase!$C:$C,Waterfall!BW$1)</f>
        <v>0</v>
      </c>
      <c r="BX87" s="4">
        <f>SUMIFS(Purchase!$F:$F,Purchase!$A:$A,Waterfall!$A87,Purchase!$D:$D,Waterfall!$C87,Purchase!$C:$C,Waterfall!BX$1)</f>
        <v>0</v>
      </c>
      <c r="BY87" s="4">
        <f>SUMIFS(Purchase!$F:$F,Purchase!$A:$A,Waterfall!$A87,Purchase!$D:$D,Waterfall!$C87,Purchase!$C:$C,Waterfall!BY$1)</f>
        <v>0</v>
      </c>
      <c r="BZ87" s="4">
        <f>SUMIFS(Purchase!$F:$F,Purchase!$A:$A,Waterfall!$A87,Purchase!$D:$D,Waterfall!$C87,Purchase!$C:$C,Waterfall!BZ$1)</f>
        <v>0</v>
      </c>
      <c r="CA87" s="4">
        <f>SUMIFS(Purchase!$F:$F,Purchase!$A:$A,Waterfall!$A87,Purchase!$D:$D,Waterfall!$C87,Purchase!$C:$C,Waterfall!CA$1)</f>
        <v>0</v>
      </c>
      <c r="CB87" s="4">
        <f>SUMIFS(Purchase!$F:$F,Purchase!$A:$A,Waterfall!$A87,Purchase!$D:$D,Waterfall!$C87,Purchase!$C:$C,Waterfall!CB$1)</f>
        <v>0</v>
      </c>
      <c r="CC87" s="4">
        <f>SUMIFS(Purchase!$F:$F,Purchase!$A:$A,Waterfall!$A87,Purchase!$D:$D,Waterfall!$C87,Purchase!$C:$C,Waterfall!CC$1)</f>
        <v>0</v>
      </c>
      <c r="CD87" s="4">
        <f>SUMIFS(Purchase!$F:$F,Purchase!$A:$A,Waterfall!$A87,Purchase!$D:$D,Waterfall!$C87,Purchase!$C:$C,Waterfall!CD$1)</f>
        <v>0</v>
      </c>
      <c r="CE87" s="4">
        <f>SUMIFS(Purchase!$F:$F,Purchase!$A:$A,Waterfall!$A87,Purchase!$D:$D,Waterfall!$C87,Purchase!$C:$C,Waterfall!CE$1)</f>
        <v>0</v>
      </c>
      <c r="CF87" s="4">
        <f>SUMIFS(Purchase!$F:$F,Purchase!$A:$A,Waterfall!$A87,Purchase!$D:$D,Waterfall!$C87,Purchase!$C:$C,Waterfall!CF$1)</f>
        <v>0</v>
      </c>
      <c r="CG87" s="4">
        <f>SUMIFS(Purchase!$F:$F,Purchase!$A:$A,Waterfall!$A87,Purchase!$D:$D,Waterfall!$C87,Purchase!$C:$C,Waterfall!CG$1)</f>
        <v>0</v>
      </c>
      <c r="CH87" s="4">
        <f>SUMIFS(Purchase!$F:$F,Purchase!$A:$A,Waterfall!$A87,Purchase!$D:$D,Waterfall!$C87,Purchase!$C:$C,Waterfall!CH$1)</f>
        <v>0</v>
      </c>
      <c r="CI87" s="4">
        <f>SUMIFS(Purchase!$F:$F,Purchase!$A:$A,Waterfall!$A87,Purchase!$D:$D,Waterfall!$C87,Purchase!$C:$C,Waterfall!CI$1)</f>
        <v>0</v>
      </c>
      <c r="CJ87" s="4">
        <f>SUMIFS(Purchase!$F:$F,Purchase!$A:$A,Waterfall!$A87,Purchase!$D:$D,Waterfall!$C87,Purchase!$C:$C,Waterfall!CJ$1)</f>
        <v>0</v>
      </c>
      <c r="CK87" s="4">
        <f>SUMIFS(Purchase!$F:$F,Purchase!$A:$A,Waterfall!$A87,Purchase!$D:$D,Waterfall!$C87,Purchase!$C:$C,Waterfall!CK$1)</f>
        <v>0</v>
      </c>
      <c r="CL87" s="4">
        <f>SUMIFS(Purchase!$F:$F,Purchase!$A:$A,Waterfall!$A87,Purchase!$D:$D,Waterfall!$C87,Purchase!$C:$C,Waterfall!CL$1)</f>
        <v>0</v>
      </c>
      <c r="CM87" s="4">
        <f>SUMIFS(Purchase!$F:$F,Purchase!$A:$A,Waterfall!$A87,Purchase!$D:$D,Waterfall!$C87,Purchase!$C:$C,Waterfall!CM$1)</f>
        <v>0</v>
      </c>
      <c r="CN87" s="4">
        <f>SUMIFS(Purchase!$F:$F,Purchase!$A:$A,Waterfall!$A87,Purchase!$D:$D,Waterfall!$C87,Purchase!$C:$C,Waterfall!CN$1)</f>
        <v>0</v>
      </c>
      <c r="CO87" s="4">
        <f>SUMIFS(Purchase!$F:$F,Purchase!$A:$A,Waterfall!$A87,Purchase!$D:$D,Waterfall!$C87,Purchase!$C:$C,Waterfall!CO$1)</f>
        <v>0</v>
      </c>
      <c r="CP87" s="4">
        <f>SUMIFS(Purchase!$F:$F,Purchase!$A:$A,Waterfall!$A87,Purchase!$D:$D,Waterfall!$C87,Purchase!$C:$C,Waterfall!CP$1)</f>
        <v>0</v>
      </c>
      <c r="CQ87" s="4">
        <f>SUMIFS(Purchase!$F:$F,Purchase!$A:$A,Waterfall!$A87,Purchase!$D:$D,Waterfall!$C87,Purchase!$C:$C,Waterfall!CQ$1)</f>
        <v>0</v>
      </c>
      <c r="CR87" s="4">
        <f>SUMIFS(Purchase!$F:$F,Purchase!$A:$A,Waterfall!$A87,Purchase!$D:$D,Waterfall!$C87,Purchase!$C:$C,Waterfall!CR$1)</f>
        <v>0</v>
      </c>
      <c r="CS87" s="4">
        <f>SUMIFS(Purchase!$F:$F,Purchase!$A:$A,Waterfall!$A87,Purchase!$D:$D,Waterfall!$C87,Purchase!$C:$C,Waterfall!CS$1)</f>
        <v>0</v>
      </c>
      <c r="CT87" s="4">
        <f>SUMIFS(Purchase!$F:$F,Purchase!$A:$A,Waterfall!$A87,Purchase!$D:$D,Waterfall!$C87,Purchase!$C:$C,Waterfall!CT$1)</f>
        <v>0</v>
      </c>
      <c r="CU87" s="4">
        <f>SUMIFS(Purchase!$F:$F,Purchase!$A:$A,Waterfall!$A87,Purchase!$D:$D,Waterfall!$C87,Purchase!$C:$C,Waterfall!CU$1)</f>
        <v>0</v>
      </c>
      <c r="CV87" s="4">
        <f>SUMIFS(Purchase!$F:$F,Purchase!$A:$A,Waterfall!$A87,Purchase!$D:$D,Waterfall!$C87,Purchase!$C:$C,Waterfall!CV$1)</f>
        <v>0</v>
      </c>
      <c r="CW87" s="4">
        <f>SUMIFS(Purchase!$F:$F,Purchase!$A:$A,Waterfall!$A87,Purchase!$D:$D,Waterfall!$C87,Purchase!$C:$C,Waterfall!CW$1)</f>
        <v>0</v>
      </c>
      <c r="CX87" s="4">
        <f>SUMIFS(Purchase!$F:$F,Purchase!$A:$A,Waterfall!$A87,Purchase!$D:$D,Waterfall!$C87,Purchase!$C:$C,Waterfall!CX$1)</f>
        <v>0</v>
      </c>
      <c r="CY87" s="4">
        <f>SUMIFS(Purchase!$F:$F,Purchase!$A:$A,Waterfall!$A87,Purchase!$D:$D,Waterfall!$C87,Purchase!$C:$C,Waterfall!CY$1)</f>
        <v>0</v>
      </c>
      <c r="CZ87" s="4">
        <f>SUMIFS(Purchase!$F:$F,Purchase!$A:$A,Waterfall!$A87,Purchase!$D:$D,Waterfall!$C87,Purchase!$C:$C,Waterfall!CZ$1)</f>
        <v>0</v>
      </c>
      <c r="DA87" s="4">
        <f>SUMIFS(Purchase!$F:$F,Purchase!$A:$A,Waterfall!$A87,Purchase!$D:$D,Waterfall!$C87,Purchase!$C:$C,Waterfall!DA$1)</f>
        <v>0</v>
      </c>
      <c r="DB87" s="4">
        <f>SUMIFS(Purchase!$F:$F,Purchase!$A:$A,Waterfall!$A87,Purchase!$D:$D,Waterfall!$C87,Purchase!$C:$C,Waterfall!DB$1)</f>
        <v>0</v>
      </c>
      <c r="DC87" s="4">
        <f>SUMIFS(Purchase!$F:$F,Purchase!$A:$A,Waterfall!$A87,Purchase!$D:$D,Waterfall!$C87,Purchase!$C:$C,Waterfall!DC$1)</f>
        <v>0</v>
      </c>
      <c r="DD87" s="4">
        <f>SUMIFS(Purchase!$F:$F,Purchase!$A:$A,Waterfall!$A87,Purchase!$D:$D,Waterfall!$C87,Purchase!$C:$C,Waterfall!DD$1)</f>
        <v>0</v>
      </c>
      <c r="DE87" s="4">
        <f>SUMIFS(Purchase!$F:$F,Purchase!$A:$A,Waterfall!$A87,Purchase!$D:$D,Waterfall!$C87,Purchase!$C:$C,Waterfall!DE$1)</f>
        <v>0</v>
      </c>
      <c r="DF87" s="4">
        <f>SUMIFS(Purchase!$F:$F,Purchase!$A:$A,Waterfall!$A87,Purchase!$D:$D,Waterfall!$C87,Purchase!$C:$C,Waterfall!DF$1)</f>
        <v>0</v>
      </c>
      <c r="DG87" s="4">
        <f>SUMIFS(Purchase!$F:$F,Purchase!$A:$A,Waterfall!$A87,Purchase!$D:$D,Waterfall!$C87,Purchase!$C:$C,Waterfall!DG$1)</f>
        <v>0</v>
      </c>
      <c r="DH87" s="4">
        <f>SUMIFS(Purchase!$F:$F,Purchase!$A:$A,Waterfall!$A87,Purchase!$D:$D,Waterfall!$C87,Purchase!$C:$C,Waterfall!DH$1)</f>
        <v>0</v>
      </c>
      <c r="DI87" s="4">
        <f>SUMIFS(Purchase!$F:$F,Purchase!$A:$A,Waterfall!$A87,Purchase!$D:$D,Waterfall!$C87,Purchase!$C:$C,Waterfall!DI$1)</f>
        <v>0</v>
      </c>
      <c r="DJ87" s="4">
        <f>SUMIFS(Purchase!$F:$F,Purchase!$A:$A,Waterfall!$A87,Purchase!$D:$D,Waterfall!$C87,Purchase!$C:$C,Waterfall!DJ$1)</f>
        <v>0</v>
      </c>
      <c r="DK87" s="4">
        <f>SUMIFS(Purchase!$F:$F,Purchase!$A:$A,Waterfall!$A87,Purchase!$D:$D,Waterfall!$C87,Purchase!$C:$C,Waterfall!DK$1)</f>
        <v>0</v>
      </c>
      <c r="DL87" s="4">
        <f>SUMIFS(Purchase!$F:$F,Purchase!$A:$A,Waterfall!$A87,Purchase!$D:$D,Waterfall!$C87,Purchase!$C:$C,Waterfall!DL$1)</f>
        <v>0</v>
      </c>
      <c r="DM87" s="4">
        <f>SUMIFS(Purchase!$F:$F,Purchase!$A:$A,Waterfall!$A87,Purchase!$D:$D,Waterfall!$C87,Purchase!$C:$C,Waterfall!DM$1)</f>
        <v>0</v>
      </c>
      <c r="DN87" s="4">
        <f>SUMIFS(Purchase!$F:$F,Purchase!$A:$A,Waterfall!$A87,Purchase!$D:$D,Waterfall!$C87,Purchase!$C:$C,Waterfall!DN$1)</f>
        <v>0</v>
      </c>
      <c r="DO87" s="4">
        <f>SUMIFS(Purchase!$F:$F,Purchase!$A:$A,Waterfall!$A87,Purchase!$D:$D,Waterfall!$C87,Purchase!$C:$C,Waterfall!DO$1)</f>
        <v>0</v>
      </c>
      <c r="DP87" s="4">
        <f>SUMIFS(Purchase!$F:$F,Purchase!$A:$A,Waterfall!$A87,Purchase!$D:$D,Waterfall!$C87,Purchase!$C:$C,Waterfall!DP$1)</f>
        <v>0</v>
      </c>
      <c r="DQ87" s="4">
        <f>SUMIFS(Purchase!$F:$F,Purchase!$A:$A,Waterfall!$A87,Purchase!$D:$D,Waterfall!$C87,Purchase!$C:$C,Waterfall!DQ$1)</f>
        <v>0</v>
      </c>
      <c r="DR87" s="4">
        <f>SUMIFS(Purchase!$F:$F,Purchase!$A:$A,Waterfall!$A87,Purchase!$D:$D,Waterfall!$C87,Purchase!$C:$C,Waterfall!DR$1)</f>
        <v>0</v>
      </c>
      <c r="DS87" s="4">
        <f>SUMIFS(Purchase!$F:$F,Purchase!$A:$A,Waterfall!$A87,Purchase!$D:$D,Waterfall!$C87,Purchase!$C:$C,Waterfall!DS$1)</f>
        <v>0</v>
      </c>
      <c r="DT87" s="4">
        <f>SUMIFS(Purchase!$F:$F,Purchase!$A:$A,Waterfall!$A87,Purchase!$D:$D,Waterfall!$C87,Purchase!$C:$C,Waterfall!DT$1)</f>
        <v>0</v>
      </c>
      <c r="DU87" s="4">
        <f>SUMIFS(Purchase!$F:$F,Purchase!$A:$A,Waterfall!$A87,Purchase!$D:$D,Waterfall!$C87,Purchase!$C:$C,Waterfall!DU$1)</f>
        <v>0</v>
      </c>
      <c r="DV87" s="4">
        <f>SUMIFS(Purchase!$F:$F,Purchase!$A:$A,Waterfall!$A87,Purchase!$D:$D,Waterfall!$C87,Purchase!$C:$C,Waterfall!DV$1)</f>
        <v>0</v>
      </c>
      <c r="DW87" s="4">
        <f>SUMIFS(Purchase!$F:$F,Purchase!$A:$A,Waterfall!$A87,Purchase!$D:$D,Waterfall!$C87,Purchase!$C:$C,Waterfall!DW$1)</f>
        <v>0</v>
      </c>
      <c r="DX87" s="4">
        <f>SUMIFS(Purchase!$F:$F,Purchase!$A:$A,Waterfall!$A87,Purchase!$D:$D,Waterfall!$C87,Purchase!$C:$C,Waterfall!DX$1)</f>
        <v>0</v>
      </c>
      <c r="DY87" s="4">
        <f>SUMIFS(Purchase!$F:$F,Purchase!$A:$A,Waterfall!$A87,Purchase!$D:$D,Waterfall!$C87,Purchase!$C:$C,Waterfall!DY$1)</f>
        <v>0</v>
      </c>
      <c r="DZ87" s="4">
        <f>SUMIFS(Purchase!$F:$F,Purchase!$A:$A,Waterfall!$A87,Purchase!$D:$D,Waterfall!$C87,Purchase!$C:$C,Waterfall!DZ$1)</f>
        <v>0</v>
      </c>
      <c r="EA87" s="4">
        <f>SUMIFS(Purchase!$F:$F,Purchase!$A:$A,Waterfall!$A87,Purchase!$D:$D,Waterfall!$C87,Purchase!$C:$C,Waterfall!EA$1)</f>
        <v>0</v>
      </c>
      <c r="EB87" s="4">
        <f>SUMIFS(Purchase!$F:$F,Purchase!$A:$A,Waterfall!$A87,Purchase!$D:$D,Waterfall!$C87,Purchase!$C:$C,Waterfall!EB$1)</f>
        <v>0</v>
      </c>
      <c r="EC87" s="4">
        <f>SUMIFS(Purchase!$F:$F,Purchase!$A:$A,Waterfall!$A87,Purchase!$D:$D,Waterfall!$C87,Purchase!$C:$C,Waterfall!EC$1)</f>
        <v>0</v>
      </c>
      <c r="ED87" s="4">
        <f>SUMIFS(Purchase!$F:$F,Purchase!$A:$A,Waterfall!$A87,Purchase!$D:$D,Waterfall!$C87,Purchase!$C:$C,Waterfall!ED$1)</f>
        <v>0</v>
      </c>
      <c r="EE87" s="4">
        <f>SUMIFS(Purchase!$F:$F,Purchase!$A:$A,Waterfall!$A87,Purchase!$D:$D,Waterfall!$C87,Purchase!$C:$C,Waterfall!EE$1)</f>
        <v>0</v>
      </c>
      <c r="EF87" s="4">
        <f>SUMIFS(Purchase!$F:$F,Purchase!$A:$A,Waterfall!$A87,Purchase!$D:$D,Waterfall!$C87,Purchase!$C:$C,Waterfall!EF$1)</f>
        <v>0</v>
      </c>
      <c r="EG87" s="4">
        <f>SUMIFS(Purchase!$F:$F,Purchase!$A:$A,Waterfall!$A87,Purchase!$D:$D,Waterfall!$C87,Purchase!$C:$C,Waterfall!EG$1)</f>
        <v>0</v>
      </c>
      <c r="EH87" s="4">
        <f>SUMIFS(Purchase!$F:$F,Purchase!$A:$A,Waterfall!$A87,Purchase!$D:$D,Waterfall!$C87,Purchase!$C:$C,Waterfall!EH$1)</f>
        <v>0</v>
      </c>
      <c r="EI87" s="4">
        <f>SUMIFS(Purchase!$F:$F,Purchase!$A:$A,Waterfall!$A87,Purchase!$D:$D,Waterfall!$C87,Purchase!$C:$C,Waterfall!EI$1)</f>
        <v>0</v>
      </c>
      <c r="EJ87" s="4">
        <f>SUMIFS(Purchase!$F:$F,Purchase!$A:$A,Waterfall!$A87,Purchase!$D:$D,Waterfall!$C87,Purchase!$C:$C,Waterfall!EJ$1)</f>
        <v>0</v>
      </c>
      <c r="EK87" s="4">
        <f>SUMIFS(Purchase!$F:$F,Purchase!$A:$A,Waterfall!$A87,Purchase!$D:$D,Waterfall!$C87,Purchase!$C:$C,Waterfall!EK$1)</f>
        <v>0</v>
      </c>
      <c r="EL87" s="4">
        <f>SUMIFS(Purchase!$F:$F,Purchase!$A:$A,Waterfall!$A87,Purchase!$D:$D,Waterfall!$C87,Purchase!$C:$C,Waterfall!EL$1)</f>
        <v>0</v>
      </c>
      <c r="EM87" s="4">
        <f>SUMIFS(Purchase!$F:$F,Purchase!$A:$A,Waterfall!$A87,Purchase!$D:$D,Waterfall!$C87,Purchase!$C:$C,Waterfall!EM$1)</f>
        <v>0</v>
      </c>
      <c r="EN87" s="4">
        <f>SUMIFS(Purchase!$F:$F,Purchase!$A:$A,Waterfall!$A87,Purchase!$D:$D,Waterfall!$C87,Purchase!$C:$C,Waterfall!EN$1)</f>
        <v>0</v>
      </c>
      <c r="EO87" s="4">
        <f>SUMIFS(Purchase!$F:$F,Purchase!$A:$A,Waterfall!$A87,Purchase!$D:$D,Waterfall!$C87,Purchase!$C:$C,Waterfall!EO$1)</f>
        <v>0</v>
      </c>
      <c r="EP87" s="4">
        <f>SUMIFS(Purchase!$F:$F,Purchase!$A:$A,Waterfall!$A87,Purchase!$D:$D,Waterfall!$C87,Purchase!$C:$C,Waterfall!EP$1)</f>
        <v>0</v>
      </c>
      <c r="EQ87" s="4">
        <f>SUMIFS(Purchase!$F:$F,Purchase!$A:$A,Waterfall!$A87,Purchase!$D:$D,Waterfall!$C87,Purchase!$C:$C,Waterfall!EQ$1)</f>
        <v>0</v>
      </c>
      <c r="ER87" s="4">
        <f>SUMIFS(Purchase!$F:$F,Purchase!$A:$A,Waterfall!$A87,Purchase!$D:$D,Waterfall!$C87,Purchase!$C:$C,Waterfall!ER$1)</f>
        <v>0</v>
      </c>
      <c r="ES87" s="4">
        <f>SUMIFS(Purchase!$F:$F,Purchase!$A:$A,Waterfall!$A87,Purchase!$D:$D,Waterfall!$C87,Purchase!$C:$C,Waterfall!ES$1)</f>
        <v>0</v>
      </c>
      <c r="ET87" s="4">
        <f>SUMIFS(Purchase!$F:$F,Purchase!$A:$A,Waterfall!$A87,Purchase!$D:$D,Waterfall!$C87,Purchase!$C:$C,Waterfall!ET$1)</f>
        <v>0</v>
      </c>
      <c r="EU87" s="4">
        <f>SUMIFS(Purchase!$F:$F,Purchase!$A:$A,Waterfall!$A87,Purchase!$D:$D,Waterfall!$C87,Purchase!$C:$C,Waterfall!EU$1)</f>
        <v>0</v>
      </c>
      <c r="EV87" s="4">
        <f>SUMIFS(Purchase!$F:$F,Purchase!$A:$A,Waterfall!$A87,Purchase!$D:$D,Waterfall!$C87,Purchase!$C:$C,Waterfall!EV$1)</f>
        <v>0</v>
      </c>
      <c r="EW87" s="4">
        <f>SUMIFS(Purchase!$F:$F,Purchase!$A:$A,Waterfall!$A87,Purchase!$D:$D,Waterfall!$C87,Purchase!$C:$C,Waterfall!EW$1)</f>
        <v>0</v>
      </c>
      <c r="EX87" s="4">
        <f>SUMIFS(Purchase!$F:$F,Purchase!$A:$A,Waterfall!$A87,Purchase!$D:$D,Waterfall!$C87,Purchase!$C:$C,Waterfall!EX$1)</f>
        <v>0</v>
      </c>
      <c r="EY87" s="4">
        <f>SUMIFS(Purchase!$F:$F,Purchase!$A:$A,Waterfall!$A87,Purchase!$D:$D,Waterfall!$C87,Purchase!$C:$C,Waterfall!EY$1)</f>
        <v>0</v>
      </c>
      <c r="EZ87" s="4">
        <f>SUMIFS(Purchase!$F:$F,Purchase!$A:$A,Waterfall!$A87,Purchase!$D:$D,Waterfall!$C87,Purchase!$C:$C,Waterfall!EZ$1)</f>
        <v>0</v>
      </c>
      <c r="FA87" s="4">
        <f>SUMIFS(Purchase!$F:$F,Purchase!$A:$A,Waterfall!$A87,Purchase!$D:$D,Waterfall!$C87,Purchase!$C:$C,Waterfall!FA$1)</f>
        <v>0</v>
      </c>
      <c r="FB87" s="4">
        <f>SUMIFS(Purchase!$F:$F,Purchase!$A:$A,Waterfall!$A87,Purchase!$D:$D,Waterfall!$C87,Purchase!$C:$C,Waterfall!FB$1)</f>
        <v>0</v>
      </c>
      <c r="FC87" s="4">
        <f>SUMIFS(Purchase!$F:$F,Purchase!$A:$A,Waterfall!$A87,Purchase!$D:$D,Waterfall!$C87,Purchase!$C:$C,Waterfall!FC$1)</f>
        <v>0</v>
      </c>
      <c r="FD87" s="4">
        <f>SUMIFS(Purchase!$F:$F,Purchase!$A:$A,Waterfall!$A87,Purchase!$D:$D,Waterfall!$C87,Purchase!$C:$C,Waterfall!FD$1)</f>
        <v>0</v>
      </c>
      <c r="FE87" s="4">
        <f>SUMIFS(Purchase!$F:$F,Purchase!$A:$A,Waterfall!$A87,Purchase!$D:$D,Waterfall!$C87,Purchase!$C:$C,Waterfall!FE$1)</f>
        <v>0</v>
      </c>
      <c r="FF87" s="4">
        <f>SUMIFS(Purchase!$F:$F,Purchase!$A:$A,Waterfall!$A87,Purchase!$D:$D,Waterfall!$C87,Purchase!$C:$C,Waterfall!FF$1)</f>
        <v>0</v>
      </c>
      <c r="FG87" s="4">
        <f>SUMIFS(Purchase!$F:$F,Purchase!$A:$A,Waterfall!$A87,Purchase!$D:$D,Waterfall!$C87,Purchase!$C:$C,Waterfall!FG$1)</f>
        <v>0</v>
      </c>
      <c r="FH87" s="4">
        <f>SUMIFS(Purchase!$F:$F,Purchase!$A:$A,Waterfall!$A87,Purchase!$D:$D,Waterfall!$C87,Purchase!$C:$C,Waterfall!FH$1)</f>
        <v>0</v>
      </c>
      <c r="FI87" s="4">
        <f>SUMIFS(Purchase!$F:$F,Purchase!$A:$A,Waterfall!$A87,Purchase!$D:$D,Waterfall!$C87,Purchase!$C:$C,Waterfall!FI$1)</f>
        <v>0</v>
      </c>
      <c r="FJ87" s="4">
        <f>SUMIFS(Purchase!$F:$F,Purchase!$A:$A,Waterfall!$A87,Purchase!$D:$D,Waterfall!$C87,Purchase!$C:$C,Waterfall!FJ$1)</f>
        <v>0</v>
      </c>
      <c r="FK87" s="4">
        <f>SUMIFS(Purchase!$F:$F,Purchase!$A:$A,Waterfall!$A87,Purchase!$D:$D,Waterfall!$C87,Purchase!$C:$C,Waterfall!FK$1)</f>
        <v>0</v>
      </c>
      <c r="FL87" s="4">
        <f>SUMIFS(Purchase!$F:$F,Purchase!$A:$A,Waterfall!$A87,Purchase!$D:$D,Waterfall!$C87,Purchase!$C:$C,Waterfall!FL$1)</f>
        <v>0</v>
      </c>
      <c r="FM87" s="4">
        <f>SUMIFS(Purchase!$F:$F,Purchase!$A:$A,Waterfall!$A87,Purchase!$D:$D,Waterfall!$C87,Purchase!$C:$C,Waterfall!FM$1)</f>
        <v>0</v>
      </c>
      <c r="FN87" s="4">
        <f>SUMIFS(Purchase!$F:$F,Purchase!$A:$A,Waterfall!$A87,Purchase!$D:$D,Waterfall!$C87,Purchase!$C:$C,Waterfall!FN$1)</f>
        <v>0</v>
      </c>
      <c r="FO87" s="4">
        <f>SUMIFS(Purchase!$F:$F,Purchase!$A:$A,Waterfall!$A87,Purchase!$D:$D,Waterfall!$C87,Purchase!$C:$C,Waterfall!FO$1)</f>
        <v>0</v>
      </c>
      <c r="FP87" s="4">
        <f>SUMIFS(Purchase!$F:$F,Purchase!$A:$A,Waterfall!$A87,Purchase!$D:$D,Waterfall!$C87,Purchase!$C:$C,Waterfall!FP$1)</f>
        <v>0</v>
      </c>
      <c r="FQ87" s="4">
        <f>SUMIFS(Purchase!$F:$F,Purchase!$A:$A,Waterfall!$A87,Purchase!$D:$D,Waterfall!$C87,Purchase!$C:$C,Waterfall!FQ$1)</f>
        <v>0</v>
      </c>
      <c r="FR87" s="4">
        <f>SUMIFS(Purchase!$F:$F,Purchase!$A:$A,Waterfall!$A87,Purchase!$D:$D,Waterfall!$C87,Purchase!$C:$C,Waterfall!FR$1)</f>
        <v>0</v>
      </c>
      <c r="FS87" s="4">
        <f>SUMIFS(Purchase!$F:$F,Purchase!$A:$A,Waterfall!$A87,Purchase!$D:$D,Waterfall!$C87,Purchase!$C:$C,Waterfall!FS$1)</f>
        <v>0</v>
      </c>
      <c r="FT87" s="4">
        <f>SUMIFS(Purchase!$F:$F,Purchase!$A:$A,Waterfall!$A87,Purchase!$D:$D,Waterfall!$C87,Purchase!$C:$C,Waterfall!FT$1)</f>
        <v>0</v>
      </c>
      <c r="FU87" s="4">
        <f>SUMIFS(Purchase!$F:$F,Purchase!$A:$A,Waterfall!$A87,Purchase!$D:$D,Waterfall!$C87,Purchase!$C:$C,Waterfall!FU$1)</f>
        <v>0</v>
      </c>
      <c r="FV87" s="4">
        <f>SUMIFS(Purchase!$F:$F,Purchase!$A:$A,Waterfall!$A87,Purchase!$D:$D,Waterfall!$C87,Purchase!$C:$C,Waterfall!FV$1)</f>
        <v>0</v>
      </c>
      <c r="FW87" s="4">
        <f>SUMIFS(Purchase!$F:$F,Purchase!$A:$A,Waterfall!$A87,Purchase!$D:$D,Waterfall!$C87,Purchase!$C:$C,Waterfall!FW$1)</f>
        <v>0</v>
      </c>
      <c r="FX87" s="4">
        <f>SUMIFS(Purchase!$F:$F,Purchase!$A:$A,Waterfall!$A87,Purchase!$D:$D,Waterfall!$C87,Purchase!$C:$C,Waterfall!FX$1)</f>
        <v>0</v>
      </c>
      <c r="FY87" s="4">
        <f>SUMIFS(Purchase!$F:$F,Purchase!$A:$A,Waterfall!$A87,Purchase!$D:$D,Waterfall!$C87,Purchase!$C:$C,Waterfall!FY$1)</f>
        <v>0</v>
      </c>
      <c r="FZ87" s="4">
        <f>SUMIFS(Purchase!$F:$F,Purchase!$A:$A,Waterfall!$A87,Purchase!$D:$D,Waterfall!$C87,Purchase!$C:$C,Waterfall!FZ$1)</f>
        <v>0</v>
      </c>
      <c r="GA87" s="4">
        <f>SUMIFS(Purchase!$F:$F,Purchase!$A:$A,Waterfall!$A87,Purchase!$D:$D,Waterfall!$C87,Purchase!$C:$C,Waterfall!GA$1)</f>
        <v>0</v>
      </c>
      <c r="GB87" s="4">
        <f>SUMIFS(Purchase!$F:$F,Purchase!$A:$A,Waterfall!$A87,Purchase!$D:$D,Waterfall!$C87,Purchase!$C:$C,Waterfall!GB$1)</f>
        <v>0</v>
      </c>
      <c r="GC87" s="4">
        <f>SUMIFS(Purchase!$F:$F,Purchase!$A:$A,Waterfall!$A87,Purchase!$D:$D,Waterfall!$C87,Purchase!$C:$C,Waterfall!GC$1)</f>
        <v>0</v>
      </c>
      <c r="GD87" s="4">
        <f>SUMIFS(Purchase!$F:$F,Purchase!$A:$A,Waterfall!$A87,Purchase!$D:$D,Waterfall!$C87,Purchase!$C:$C,Waterfall!GD$1)</f>
        <v>0</v>
      </c>
      <c r="GE87" s="4">
        <f>SUMIFS(Purchase!$F:$F,Purchase!$A:$A,Waterfall!$A87,Purchase!$D:$D,Waterfall!$C87,Purchase!$C:$C,Waterfall!GE$1)</f>
        <v>0</v>
      </c>
      <c r="GF87" s="4">
        <f>SUMIFS(Purchase!$F:$F,Purchase!$A:$A,Waterfall!$A87,Purchase!$D:$D,Waterfall!$C87,Purchase!$C:$C,Waterfall!GF$1)</f>
        <v>0</v>
      </c>
      <c r="GG87" s="4">
        <f>SUMIFS(Purchase!$F:$F,Purchase!$A:$A,Waterfall!$A87,Purchase!$D:$D,Waterfall!$C87,Purchase!$C:$C,Waterfall!GG$1)</f>
        <v>0</v>
      </c>
      <c r="GH87" s="4">
        <f>SUMIFS(Purchase!$F:$F,Purchase!$A:$A,Waterfall!$A87,Purchase!$D:$D,Waterfall!$C87,Purchase!$C:$C,Waterfall!GH$1)</f>
        <v>0</v>
      </c>
      <c r="GI87" s="4">
        <f>SUMIFS(Purchase!$F:$F,Purchase!$A:$A,Waterfall!$A87,Purchase!$D:$D,Waterfall!$C87,Purchase!$C:$C,Waterfall!GI$1)</f>
        <v>0</v>
      </c>
    </row>
    <row r="88" spans="1:191" x14ac:dyDescent="0.35">
      <c r="A88" s="8">
        <f t="shared" si="4"/>
        <v>1</v>
      </c>
      <c r="B88" s="2" t="str">
        <f>VLOOKUP($A88,Centers!$B$1:$C$120,2,)</f>
        <v>GATE</v>
      </c>
      <c r="C88" s="3">
        <v>44965</v>
      </c>
      <c r="D88" s="4">
        <f>IF($A88=1,SUM(SUMIFS(Indent!$E:$E,Indent!$C:$C,Waterfall!$C88,Indent!$A:$A,Centers!$A$2),SUMIFS(Indent!$E:$E,Indent!$C:$C,Waterfall!$C88,Indent!$A:$A,Centers!$A$3),SUMIFS(Indent!$E:$E,Indent!$C:$C,Waterfall!$C88,Indent!$A:$A,Centers!$A$4),SUMIFS(Indent!$E:$E,Indent!$C:$C,Waterfall!$C88,Indent!$A:$A,Centers!$A$5),SUMIFS(Indent!$E:$E,Indent!$C:$C,Waterfall!$C88,Indent!$A:$A,Centers!$A$6),SUMIFS(Indent!$E:$E,Indent!$C:$C,Waterfall!$C88,Indent!$A:$A,Centers!$A$7),SUMIFS(Indent!$E:$E,Indent!$C:$C,Waterfall!$C88,Indent!$A:$A,Centers!$A$8)),SUMIFS(Indent!$E:$E,Indent!$C:$C,Waterfall!$C88,Indent!$A:$A,$A88))</f>
        <v>0</v>
      </c>
      <c r="E88" s="4">
        <f>SUMIFS(Purchase!$F:$F,Purchase!$A:$A,Waterfall!$A88,Purchase!$D:$D,Waterfall!$C88,Purchase!$C:$C,Waterfall!E$1)</f>
        <v>0</v>
      </c>
      <c r="F88" s="4">
        <f>SUMIFS(Purchase!$F:$F,Purchase!$A:$A,Waterfall!$A88,Purchase!$D:$D,Waterfall!$C88,Purchase!$C:$C,Waterfall!F$1)</f>
        <v>0</v>
      </c>
      <c r="G88" s="4">
        <f>SUMIFS(Purchase!$F:$F,Purchase!$A:$A,Waterfall!$A88,Purchase!$D:$D,Waterfall!$C88,Purchase!$C:$C,Waterfall!G$1)</f>
        <v>0</v>
      </c>
      <c r="H88" s="4">
        <f>SUMIFS(Purchase!$F:$F,Purchase!$A:$A,Waterfall!$A88,Purchase!$D:$D,Waterfall!$C88,Purchase!$C:$C,Waterfall!H$1)</f>
        <v>0</v>
      </c>
      <c r="I88" s="4">
        <f>SUMIFS(Purchase!$F:$F,Purchase!$A:$A,Waterfall!$A88,Purchase!$D:$D,Waterfall!$C88,Purchase!$C:$C,Waterfall!I$1)</f>
        <v>0</v>
      </c>
      <c r="J88" s="4">
        <f>SUMIFS(Purchase!$F:$F,Purchase!$A:$A,Waterfall!$A88,Purchase!$D:$D,Waterfall!$C88,Purchase!$C:$C,Waterfall!J$1)</f>
        <v>0</v>
      </c>
      <c r="K88" s="4">
        <f>SUMIFS(Purchase!$F:$F,Purchase!$A:$A,Waterfall!$A88,Purchase!$D:$D,Waterfall!$C88,Purchase!$C:$C,Waterfall!K$1)</f>
        <v>0</v>
      </c>
      <c r="L88" s="4">
        <f>SUMIFS(Purchase!$F:$F,Purchase!$A:$A,Waterfall!$A88,Purchase!$D:$D,Waterfall!$C88,Purchase!$C:$C,Waterfall!L$1)</f>
        <v>0</v>
      </c>
      <c r="M88" s="4">
        <f>SUMIFS(Purchase!$F:$F,Purchase!$A:$A,Waterfall!$A88,Purchase!$D:$D,Waterfall!$C88,Purchase!$C:$C,Waterfall!M$1)</f>
        <v>0</v>
      </c>
      <c r="N88" s="4">
        <f>SUMIFS(Purchase!$F:$F,Purchase!$A:$A,Waterfall!$A88,Purchase!$D:$D,Waterfall!$C88,Purchase!$C:$C,Waterfall!N$1)</f>
        <v>0</v>
      </c>
      <c r="O88" s="4">
        <f>SUMIFS(Purchase!$F:$F,Purchase!$A:$A,Waterfall!$A88,Purchase!$D:$D,Waterfall!$C88,Purchase!$C:$C,Waterfall!O$1)</f>
        <v>0</v>
      </c>
      <c r="P88" s="4">
        <f>SUMIFS(Purchase!$F:$F,Purchase!$A:$A,Waterfall!$A88,Purchase!$D:$D,Waterfall!$C88,Purchase!$C:$C,Waterfall!P$1)</f>
        <v>0</v>
      </c>
      <c r="Q88" s="4">
        <f>SUMIFS(Purchase!$F:$F,Purchase!$A:$A,Waterfall!$A88,Purchase!$D:$D,Waterfall!$C88,Purchase!$C:$C,Waterfall!Q$1)</f>
        <v>0</v>
      </c>
      <c r="R88" s="4">
        <f>SUMIFS(Purchase!$F:$F,Purchase!$A:$A,Waterfall!$A88,Purchase!$D:$D,Waterfall!$C88,Purchase!$C:$C,Waterfall!R$1)</f>
        <v>0</v>
      </c>
      <c r="S88" s="4">
        <f>SUMIFS(Purchase!$F:$F,Purchase!$A:$A,Waterfall!$A88,Purchase!$D:$D,Waterfall!$C88,Purchase!$C:$C,Waterfall!S$1)</f>
        <v>0</v>
      </c>
      <c r="T88" s="4">
        <f>SUMIFS(Purchase!$F:$F,Purchase!$A:$A,Waterfall!$A88,Purchase!$D:$D,Waterfall!$C88,Purchase!$C:$C,Waterfall!T$1)</f>
        <v>0</v>
      </c>
      <c r="U88" s="4">
        <f>SUMIFS(Purchase!$F:$F,Purchase!$A:$A,Waterfall!$A88,Purchase!$D:$D,Waterfall!$C88,Purchase!$C:$C,Waterfall!U$1)</f>
        <v>0</v>
      </c>
      <c r="V88" s="4">
        <f>SUMIFS(Purchase!$F:$F,Purchase!$A:$A,Waterfall!$A88,Purchase!$D:$D,Waterfall!$C88,Purchase!$C:$C,Waterfall!V$1)</f>
        <v>0</v>
      </c>
      <c r="W88" s="4">
        <f>SUMIFS(Purchase!$F:$F,Purchase!$A:$A,Waterfall!$A88,Purchase!$D:$D,Waterfall!$C88,Purchase!$C:$C,Waterfall!W$1)</f>
        <v>0</v>
      </c>
      <c r="X88" s="4">
        <f>SUMIFS(Purchase!$F:$F,Purchase!$A:$A,Waterfall!$A88,Purchase!$D:$D,Waterfall!$C88,Purchase!$C:$C,Waterfall!X$1)</f>
        <v>0</v>
      </c>
      <c r="Y88" s="4">
        <f>SUMIFS(Purchase!$F:$F,Purchase!$A:$A,Waterfall!$A88,Purchase!$D:$D,Waterfall!$C88,Purchase!$C:$C,Waterfall!Y$1)</f>
        <v>0</v>
      </c>
      <c r="Z88" s="4">
        <f>SUMIFS(Purchase!$F:$F,Purchase!$A:$A,Waterfall!$A88,Purchase!$D:$D,Waterfall!$C88,Purchase!$C:$C,Waterfall!Z$1)</f>
        <v>0</v>
      </c>
      <c r="AA88" s="4">
        <f>SUMIFS(Purchase!$F:$F,Purchase!$A:$A,Waterfall!$A88,Purchase!$D:$D,Waterfall!$C88,Purchase!$C:$C,Waterfall!AA$1)</f>
        <v>0</v>
      </c>
      <c r="AB88" s="4">
        <f>SUMIFS(Purchase!$F:$F,Purchase!$A:$A,Waterfall!$A88,Purchase!$D:$D,Waterfall!$C88,Purchase!$C:$C,Waterfall!AB$1)</f>
        <v>0</v>
      </c>
      <c r="AC88" s="4">
        <f>SUMIFS(Purchase!$F:$F,Purchase!$A:$A,Waterfall!$A88,Purchase!$D:$D,Waterfall!$C88,Purchase!$C:$C,Waterfall!AC$1)</f>
        <v>0</v>
      </c>
      <c r="AD88" s="4">
        <f>SUMIFS(Purchase!$F:$F,Purchase!$A:$A,Waterfall!$A88,Purchase!$D:$D,Waterfall!$C88,Purchase!$C:$C,Waterfall!AD$1)</f>
        <v>0</v>
      </c>
      <c r="AE88" s="4">
        <f>SUMIFS(Purchase!$F:$F,Purchase!$A:$A,Waterfall!$A88,Purchase!$D:$D,Waterfall!$C88,Purchase!$C:$C,Waterfall!AE$1)</f>
        <v>0</v>
      </c>
      <c r="AF88" s="4">
        <f>SUMIFS(Purchase!$F:$F,Purchase!$A:$A,Waterfall!$A88,Purchase!$D:$D,Waterfall!$C88,Purchase!$C:$C,Waterfall!AF$1)</f>
        <v>0</v>
      </c>
      <c r="AG88" s="4">
        <f>SUMIFS(Purchase!$F:$F,Purchase!$A:$A,Waterfall!$A88,Purchase!$D:$D,Waterfall!$C88,Purchase!$C:$C,Waterfall!AG$1)</f>
        <v>0</v>
      </c>
      <c r="AH88" s="4">
        <f>SUMIFS(Purchase!$F:$F,Purchase!$A:$A,Waterfall!$A88,Purchase!$D:$D,Waterfall!$C88,Purchase!$C:$C,Waterfall!AH$1)</f>
        <v>0</v>
      </c>
      <c r="AI88" s="4">
        <f>SUMIFS(Purchase!$F:$F,Purchase!$A:$A,Waterfall!$A88,Purchase!$D:$D,Waterfall!$C88,Purchase!$C:$C,Waterfall!AI$1)</f>
        <v>0</v>
      </c>
      <c r="AJ88" s="4">
        <f>SUMIFS(Purchase!$F:$F,Purchase!$A:$A,Waterfall!$A88,Purchase!$D:$D,Waterfall!$C88,Purchase!$C:$C,Waterfall!AJ$1)</f>
        <v>0</v>
      </c>
      <c r="AK88" s="4">
        <f>SUMIFS(Purchase!$F:$F,Purchase!$A:$A,Waterfall!$A88,Purchase!$D:$D,Waterfall!$C88,Purchase!$C:$C,Waterfall!AK$1)</f>
        <v>0</v>
      </c>
      <c r="AL88" s="4">
        <f>SUMIFS(Purchase!$F:$F,Purchase!$A:$A,Waterfall!$A88,Purchase!$D:$D,Waterfall!$C88,Purchase!$C:$C,Waterfall!AL$1)</f>
        <v>0</v>
      </c>
      <c r="AM88" s="4">
        <f>SUMIFS(Purchase!$F:$F,Purchase!$A:$A,Waterfall!$A88,Purchase!$D:$D,Waterfall!$C88,Purchase!$C:$C,Waterfall!AM$1)</f>
        <v>0</v>
      </c>
      <c r="AN88" s="4">
        <f>SUMIFS(Purchase!$F:$F,Purchase!$A:$A,Waterfall!$A88,Purchase!$D:$D,Waterfall!$C88,Purchase!$C:$C,Waterfall!AN$1)</f>
        <v>0</v>
      </c>
      <c r="AO88" s="4">
        <f>SUMIFS(Purchase!$F:$F,Purchase!$A:$A,Waterfall!$A88,Purchase!$D:$D,Waterfall!$C88,Purchase!$C:$C,Waterfall!AO$1)</f>
        <v>0</v>
      </c>
      <c r="AP88" s="4">
        <f>SUMIFS(Purchase!$F:$F,Purchase!$A:$A,Waterfall!$A88,Purchase!$D:$D,Waterfall!$C88,Purchase!$C:$C,Waterfall!AP$1)</f>
        <v>0</v>
      </c>
      <c r="AQ88" s="4">
        <f>SUMIFS(Purchase!$F:$F,Purchase!$A:$A,Waterfall!$A88,Purchase!$D:$D,Waterfall!$C88,Purchase!$C:$C,Waterfall!AQ$1)</f>
        <v>0</v>
      </c>
      <c r="AR88" s="4">
        <f>SUMIFS(Purchase!$F:$F,Purchase!$A:$A,Waterfall!$A88,Purchase!$D:$D,Waterfall!$C88,Purchase!$C:$C,Waterfall!AR$1)</f>
        <v>0</v>
      </c>
      <c r="AS88" s="4">
        <f>SUMIFS(Purchase!$F:$F,Purchase!$A:$A,Waterfall!$A88,Purchase!$D:$D,Waterfall!$C88,Purchase!$C:$C,Waterfall!AS$1)</f>
        <v>0</v>
      </c>
      <c r="AT88" s="4">
        <f>SUMIFS(Purchase!$F:$F,Purchase!$A:$A,Waterfall!$A88,Purchase!$D:$D,Waterfall!$C88,Purchase!$C:$C,Waterfall!AT$1)</f>
        <v>0</v>
      </c>
      <c r="AU88" s="4">
        <f>SUMIFS(Purchase!$F:$F,Purchase!$A:$A,Waterfall!$A88,Purchase!$D:$D,Waterfall!$C88,Purchase!$C:$C,Waterfall!AU$1)</f>
        <v>0</v>
      </c>
      <c r="AV88" s="4">
        <f>SUMIFS(Purchase!$F:$F,Purchase!$A:$A,Waterfall!$A88,Purchase!$D:$D,Waterfall!$C88,Purchase!$C:$C,Waterfall!AV$1)</f>
        <v>0</v>
      </c>
      <c r="AW88" s="4">
        <f>SUMIFS(Purchase!$F:$F,Purchase!$A:$A,Waterfall!$A88,Purchase!$D:$D,Waterfall!$C88,Purchase!$C:$C,Waterfall!AW$1)</f>
        <v>0</v>
      </c>
      <c r="AX88" s="4">
        <f>SUMIFS(Purchase!$F:$F,Purchase!$A:$A,Waterfall!$A88,Purchase!$D:$D,Waterfall!$C88,Purchase!$C:$C,Waterfall!AX$1)</f>
        <v>0</v>
      </c>
      <c r="AY88" s="4">
        <f>SUMIFS(Purchase!$F:$F,Purchase!$A:$A,Waterfall!$A88,Purchase!$D:$D,Waterfall!$C88,Purchase!$C:$C,Waterfall!AY$1)</f>
        <v>0</v>
      </c>
      <c r="AZ88" s="4">
        <f>SUMIFS(Purchase!$F:$F,Purchase!$A:$A,Waterfall!$A88,Purchase!$D:$D,Waterfall!$C88,Purchase!$C:$C,Waterfall!AZ$1)</f>
        <v>0</v>
      </c>
      <c r="BA88" s="4">
        <f>SUMIFS(Purchase!$F:$F,Purchase!$A:$A,Waterfall!$A88,Purchase!$D:$D,Waterfall!$C88,Purchase!$C:$C,Waterfall!BA$1)</f>
        <v>0</v>
      </c>
      <c r="BB88" s="4">
        <f>SUMIFS(Purchase!$F:$F,Purchase!$A:$A,Waterfall!$A88,Purchase!$D:$D,Waterfall!$C88,Purchase!$C:$C,Waterfall!BB$1)</f>
        <v>0</v>
      </c>
      <c r="BC88" s="4">
        <f>SUMIFS(Purchase!$F:$F,Purchase!$A:$A,Waterfall!$A88,Purchase!$D:$D,Waterfall!$C88,Purchase!$C:$C,Waterfall!BC$1)</f>
        <v>0</v>
      </c>
      <c r="BD88" s="4">
        <f>SUMIFS(Purchase!$F:$F,Purchase!$A:$A,Waterfall!$A88,Purchase!$D:$D,Waterfall!$C88,Purchase!$C:$C,Waterfall!BD$1)</f>
        <v>0</v>
      </c>
      <c r="BE88" s="4">
        <f>SUMIFS(Purchase!$F:$F,Purchase!$A:$A,Waterfall!$A88,Purchase!$D:$D,Waterfall!$C88,Purchase!$C:$C,Waterfall!BE$1)</f>
        <v>0</v>
      </c>
      <c r="BF88" s="4">
        <f>SUMIFS(Purchase!$F:$F,Purchase!$A:$A,Waterfall!$A88,Purchase!$D:$D,Waterfall!$C88,Purchase!$C:$C,Waterfall!BF$1)</f>
        <v>0</v>
      </c>
      <c r="BG88" s="4">
        <f>SUMIFS(Purchase!$F:$F,Purchase!$A:$A,Waterfall!$A88,Purchase!$D:$D,Waterfall!$C88,Purchase!$C:$C,Waterfall!BG$1)</f>
        <v>0</v>
      </c>
      <c r="BH88" s="4">
        <f>SUMIFS(Purchase!$F:$F,Purchase!$A:$A,Waterfall!$A88,Purchase!$D:$D,Waterfall!$C88,Purchase!$C:$C,Waterfall!BH$1)</f>
        <v>0</v>
      </c>
      <c r="BI88" s="4">
        <f>SUMIFS(Purchase!$F:$F,Purchase!$A:$A,Waterfall!$A88,Purchase!$D:$D,Waterfall!$C88,Purchase!$C:$C,Waterfall!BI$1)</f>
        <v>0</v>
      </c>
      <c r="BJ88" s="4">
        <f>SUMIFS(Purchase!$F:$F,Purchase!$A:$A,Waterfall!$A88,Purchase!$D:$D,Waterfall!$C88,Purchase!$C:$C,Waterfall!BJ$1)</f>
        <v>0</v>
      </c>
      <c r="BK88" s="4">
        <f>SUMIFS(Purchase!$F:$F,Purchase!$A:$A,Waterfall!$A88,Purchase!$D:$D,Waterfall!$C88,Purchase!$C:$C,Waterfall!BK$1)</f>
        <v>0</v>
      </c>
      <c r="BL88" s="4">
        <f>SUMIFS(Purchase!$F:$F,Purchase!$A:$A,Waterfall!$A88,Purchase!$D:$D,Waterfall!$C88,Purchase!$C:$C,Waterfall!BL$1)</f>
        <v>0</v>
      </c>
      <c r="BM88" s="4">
        <f>SUMIFS(Purchase!$F:$F,Purchase!$A:$A,Waterfall!$A88,Purchase!$D:$D,Waterfall!$C88,Purchase!$C:$C,Waterfall!BM$1)</f>
        <v>0</v>
      </c>
      <c r="BN88" s="4">
        <f>SUMIFS(Purchase!$F:$F,Purchase!$A:$A,Waterfall!$A88,Purchase!$D:$D,Waterfall!$C88,Purchase!$C:$C,Waterfall!BN$1)</f>
        <v>0</v>
      </c>
      <c r="BO88" s="4">
        <f>SUMIFS(Purchase!$F:$F,Purchase!$A:$A,Waterfall!$A88,Purchase!$D:$D,Waterfall!$C88,Purchase!$C:$C,Waterfall!BO$1)</f>
        <v>0</v>
      </c>
      <c r="BP88" s="4">
        <f>SUMIFS(Purchase!$F:$F,Purchase!$A:$A,Waterfall!$A88,Purchase!$D:$D,Waterfall!$C88,Purchase!$C:$C,Waterfall!BP$1)</f>
        <v>0</v>
      </c>
      <c r="BQ88" s="4">
        <f>SUMIFS(Purchase!$F:$F,Purchase!$A:$A,Waterfall!$A88,Purchase!$D:$D,Waterfall!$C88,Purchase!$C:$C,Waterfall!BQ$1)</f>
        <v>0</v>
      </c>
      <c r="BR88" s="4">
        <f>SUMIFS(Purchase!$F:$F,Purchase!$A:$A,Waterfall!$A88,Purchase!$D:$D,Waterfall!$C88,Purchase!$C:$C,Waterfall!BR$1)</f>
        <v>0</v>
      </c>
      <c r="BS88" s="4">
        <f>SUMIFS(Purchase!$F:$F,Purchase!$A:$A,Waterfall!$A88,Purchase!$D:$D,Waterfall!$C88,Purchase!$C:$C,Waterfall!BS$1)</f>
        <v>0</v>
      </c>
      <c r="BT88" s="4">
        <f>SUMIFS(Purchase!$F:$F,Purchase!$A:$A,Waterfall!$A88,Purchase!$D:$D,Waterfall!$C88,Purchase!$C:$C,Waterfall!BT$1)</f>
        <v>0</v>
      </c>
      <c r="BU88" s="4">
        <f>SUMIFS(Purchase!$F:$F,Purchase!$A:$A,Waterfall!$A88,Purchase!$D:$D,Waterfall!$C88,Purchase!$C:$C,Waterfall!BU$1)</f>
        <v>0</v>
      </c>
      <c r="BV88" s="4">
        <f>SUMIFS(Purchase!$F:$F,Purchase!$A:$A,Waterfall!$A88,Purchase!$D:$D,Waterfall!$C88,Purchase!$C:$C,Waterfall!BV$1)</f>
        <v>0</v>
      </c>
      <c r="BW88" s="4">
        <f>SUMIFS(Purchase!$F:$F,Purchase!$A:$A,Waterfall!$A88,Purchase!$D:$D,Waterfall!$C88,Purchase!$C:$C,Waterfall!BW$1)</f>
        <v>0</v>
      </c>
      <c r="BX88" s="4">
        <f>SUMIFS(Purchase!$F:$F,Purchase!$A:$A,Waterfall!$A88,Purchase!$D:$D,Waterfall!$C88,Purchase!$C:$C,Waterfall!BX$1)</f>
        <v>0</v>
      </c>
      <c r="BY88" s="4">
        <f>SUMIFS(Purchase!$F:$F,Purchase!$A:$A,Waterfall!$A88,Purchase!$D:$D,Waterfall!$C88,Purchase!$C:$C,Waterfall!BY$1)</f>
        <v>0</v>
      </c>
      <c r="BZ88" s="4">
        <f>SUMIFS(Purchase!$F:$F,Purchase!$A:$A,Waterfall!$A88,Purchase!$D:$D,Waterfall!$C88,Purchase!$C:$C,Waterfall!BZ$1)</f>
        <v>0</v>
      </c>
      <c r="CA88" s="4">
        <f>SUMIFS(Purchase!$F:$F,Purchase!$A:$A,Waterfall!$A88,Purchase!$D:$D,Waterfall!$C88,Purchase!$C:$C,Waterfall!CA$1)</f>
        <v>0</v>
      </c>
      <c r="CB88" s="4">
        <f>SUMIFS(Purchase!$F:$F,Purchase!$A:$A,Waterfall!$A88,Purchase!$D:$D,Waterfall!$C88,Purchase!$C:$C,Waterfall!CB$1)</f>
        <v>0</v>
      </c>
      <c r="CC88" s="4">
        <f>SUMIFS(Purchase!$F:$F,Purchase!$A:$A,Waterfall!$A88,Purchase!$D:$D,Waterfall!$C88,Purchase!$C:$C,Waterfall!CC$1)</f>
        <v>0</v>
      </c>
      <c r="CD88" s="4">
        <f>SUMIFS(Purchase!$F:$F,Purchase!$A:$A,Waterfall!$A88,Purchase!$D:$D,Waterfall!$C88,Purchase!$C:$C,Waterfall!CD$1)</f>
        <v>0</v>
      </c>
      <c r="CE88" s="4">
        <f>SUMIFS(Purchase!$F:$F,Purchase!$A:$A,Waterfall!$A88,Purchase!$D:$D,Waterfall!$C88,Purchase!$C:$C,Waterfall!CE$1)</f>
        <v>0</v>
      </c>
      <c r="CF88" s="4">
        <f>SUMIFS(Purchase!$F:$F,Purchase!$A:$A,Waterfall!$A88,Purchase!$D:$D,Waterfall!$C88,Purchase!$C:$C,Waterfall!CF$1)</f>
        <v>0</v>
      </c>
      <c r="CG88" s="4">
        <f>SUMIFS(Purchase!$F:$F,Purchase!$A:$A,Waterfall!$A88,Purchase!$D:$D,Waterfall!$C88,Purchase!$C:$C,Waterfall!CG$1)</f>
        <v>0</v>
      </c>
      <c r="CH88" s="4">
        <f>SUMIFS(Purchase!$F:$F,Purchase!$A:$A,Waterfall!$A88,Purchase!$D:$D,Waterfall!$C88,Purchase!$C:$C,Waterfall!CH$1)</f>
        <v>0</v>
      </c>
      <c r="CI88" s="4">
        <f>SUMIFS(Purchase!$F:$F,Purchase!$A:$A,Waterfall!$A88,Purchase!$D:$D,Waterfall!$C88,Purchase!$C:$C,Waterfall!CI$1)</f>
        <v>0</v>
      </c>
      <c r="CJ88" s="4">
        <f>SUMIFS(Purchase!$F:$F,Purchase!$A:$A,Waterfall!$A88,Purchase!$D:$D,Waterfall!$C88,Purchase!$C:$C,Waterfall!CJ$1)</f>
        <v>0</v>
      </c>
      <c r="CK88" s="4">
        <f>SUMIFS(Purchase!$F:$F,Purchase!$A:$A,Waterfall!$A88,Purchase!$D:$D,Waterfall!$C88,Purchase!$C:$C,Waterfall!CK$1)</f>
        <v>0</v>
      </c>
      <c r="CL88" s="4">
        <f>SUMIFS(Purchase!$F:$F,Purchase!$A:$A,Waterfall!$A88,Purchase!$D:$D,Waterfall!$C88,Purchase!$C:$C,Waterfall!CL$1)</f>
        <v>0</v>
      </c>
      <c r="CM88" s="4">
        <f>SUMIFS(Purchase!$F:$F,Purchase!$A:$A,Waterfall!$A88,Purchase!$D:$D,Waterfall!$C88,Purchase!$C:$C,Waterfall!CM$1)</f>
        <v>0</v>
      </c>
      <c r="CN88" s="4">
        <f>SUMIFS(Purchase!$F:$F,Purchase!$A:$A,Waterfall!$A88,Purchase!$D:$D,Waterfall!$C88,Purchase!$C:$C,Waterfall!CN$1)</f>
        <v>0</v>
      </c>
      <c r="CO88" s="4">
        <f>SUMIFS(Purchase!$F:$F,Purchase!$A:$A,Waterfall!$A88,Purchase!$D:$D,Waterfall!$C88,Purchase!$C:$C,Waterfall!CO$1)</f>
        <v>0</v>
      </c>
      <c r="CP88" s="4">
        <f>SUMIFS(Purchase!$F:$F,Purchase!$A:$A,Waterfall!$A88,Purchase!$D:$D,Waterfall!$C88,Purchase!$C:$C,Waterfall!CP$1)</f>
        <v>0</v>
      </c>
      <c r="CQ88" s="4">
        <f>SUMIFS(Purchase!$F:$F,Purchase!$A:$A,Waterfall!$A88,Purchase!$D:$D,Waterfall!$C88,Purchase!$C:$C,Waterfall!CQ$1)</f>
        <v>0</v>
      </c>
      <c r="CR88" s="4">
        <f>SUMIFS(Purchase!$F:$F,Purchase!$A:$A,Waterfall!$A88,Purchase!$D:$D,Waterfall!$C88,Purchase!$C:$C,Waterfall!CR$1)</f>
        <v>0</v>
      </c>
      <c r="CS88" s="4">
        <f>SUMIFS(Purchase!$F:$F,Purchase!$A:$A,Waterfall!$A88,Purchase!$D:$D,Waterfall!$C88,Purchase!$C:$C,Waterfall!CS$1)</f>
        <v>0</v>
      </c>
      <c r="CT88" s="4">
        <f>SUMIFS(Purchase!$F:$F,Purchase!$A:$A,Waterfall!$A88,Purchase!$D:$D,Waterfall!$C88,Purchase!$C:$C,Waterfall!CT$1)</f>
        <v>0</v>
      </c>
      <c r="CU88" s="4">
        <f>SUMIFS(Purchase!$F:$F,Purchase!$A:$A,Waterfall!$A88,Purchase!$D:$D,Waterfall!$C88,Purchase!$C:$C,Waterfall!CU$1)</f>
        <v>0</v>
      </c>
      <c r="CV88" s="4">
        <f>SUMIFS(Purchase!$F:$F,Purchase!$A:$A,Waterfall!$A88,Purchase!$D:$D,Waterfall!$C88,Purchase!$C:$C,Waterfall!CV$1)</f>
        <v>0</v>
      </c>
      <c r="CW88" s="4">
        <f>SUMIFS(Purchase!$F:$F,Purchase!$A:$A,Waterfall!$A88,Purchase!$D:$D,Waterfall!$C88,Purchase!$C:$C,Waterfall!CW$1)</f>
        <v>0</v>
      </c>
      <c r="CX88" s="4">
        <f>SUMIFS(Purchase!$F:$F,Purchase!$A:$A,Waterfall!$A88,Purchase!$D:$D,Waterfall!$C88,Purchase!$C:$C,Waterfall!CX$1)</f>
        <v>0</v>
      </c>
      <c r="CY88" s="4">
        <f>SUMIFS(Purchase!$F:$F,Purchase!$A:$A,Waterfall!$A88,Purchase!$D:$D,Waterfall!$C88,Purchase!$C:$C,Waterfall!CY$1)</f>
        <v>0</v>
      </c>
      <c r="CZ88" s="4">
        <f>SUMIFS(Purchase!$F:$F,Purchase!$A:$A,Waterfall!$A88,Purchase!$D:$D,Waterfall!$C88,Purchase!$C:$C,Waterfall!CZ$1)</f>
        <v>0</v>
      </c>
      <c r="DA88" s="4">
        <f>SUMIFS(Purchase!$F:$F,Purchase!$A:$A,Waterfall!$A88,Purchase!$D:$D,Waterfall!$C88,Purchase!$C:$C,Waterfall!DA$1)</f>
        <v>0</v>
      </c>
      <c r="DB88" s="4">
        <f>SUMIFS(Purchase!$F:$F,Purchase!$A:$A,Waterfall!$A88,Purchase!$D:$D,Waterfall!$C88,Purchase!$C:$C,Waterfall!DB$1)</f>
        <v>0</v>
      </c>
      <c r="DC88" s="4">
        <f>SUMIFS(Purchase!$F:$F,Purchase!$A:$A,Waterfall!$A88,Purchase!$D:$D,Waterfall!$C88,Purchase!$C:$C,Waterfall!DC$1)</f>
        <v>0</v>
      </c>
      <c r="DD88" s="4">
        <f>SUMIFS(Purchase!$F:$F,Purchase!$A:$A,Waterfall!$A88,Purchase!$D:$D,Waterfall!$C88,Purchase!$C:$C,Waterfall!DD$1)</f>
        <v>0</v>
      </c>
      <c r="DE88" s="4">
        <f>SUMIFS(Purchase!$F:$F,Purchase!$A:$A,Waterfall!$A88,Purchase!$D:$D,Waterfall!$C88,Purchase!$C:$C,Waterfall!DE$1)</f>
        <v>0</v>
      </c>
      <c r="DF88" s="4">
        <f>SUMIFS(Purchase!$F:$F,Purchase!$A:$A,Waterfall!$A88,Purchase!$D:$D,Waterfall!$C88,Purchase!$C:$C,Waterfall!DF$1)</f>
        <v>0</v>
      </c>
      <c r="DG88" s="4">
        <f>SUMIFS(Purchase!$F:$F,Purchase!$A:$A,Waterfall!$A88,Purchase!$D:$D,Waterfall!$C88,Purchase!$C:$C,Waterfall!DG$1)</f>
        <v>0</v>
      </c>
      <c r="DH88" s="4">
        <f>SUMIFS(Purchase!$F:$F,Purchase!$A:$A,Waterfall!$A88,Purchase!$D:$D,Waterfall!$C88,Purchase!$C:$C,Waterfall!DH$1)</f>
        <v>0</v>
      </c>
      <c r="DI88" s="4">
        <f>SUMIFS(Purchase!$F:$F,Purchase!$A:$A,Waterfall!$A88,Purchase!$D:$D,Waterfall!$C88,Purchase!$C:$C,Waterfall!DI$1)</f>
        <v>0</v>
      </c>
      <c r="DJ88" s="4">
        <f>SUMIFS(Purchase!$F:$F,Purchase!$A:$A,Waterfall!$A88,Purchase!$D:$D,Waterfall!$C88,Purchase!$C:$C,Waterfall!DJ$1)</f>
        <v>0</v>
      </c>
      <c r="DK88" s="4">
        <f>SUMIFS(Purchase!$F:$F,Purchase!$A:$A,Waterfall!$A88,Purchase!$D:$D,Waterfall!$C88,Purchase!$C:$C,Waterfall!DK$1)</f>
        <v>0</v>
      </c>
      <c r="DL88" s="4">
        <f>SUMIFS(Purchase!$F:$F,Purchase!$A:$A,Waterfall!$A88,Purchase!$D:$D,Waterfall!$C88,Purchase!$C:$C,Waterfall!DL$1)</f>
        <v>0</v>
      </c>
      <c r="DM88" s="4">
        <f>SUMIFS(Purchase!$F:$F,Purchase!$A:$A,Waterfall!$A88,Purchase!$D:$D,Waterfall!$C88,Purchase!$C:$C,Waterfall!DM$1)</f>
        <v>0</v>
      </c>
      <c r="DN88" s="4">
        <f>SUMIFS(Purchase!$F:$F,Purchase!$A:$A,Waterfall!$A88,Purchase!$D:$D,Waterfall!$C88,Purchase!$C:$C,Waterfall!DN$1)</f>
        <v>0</v>
      </c>
      <c r="DO88" s="4">
        <f>SUMIFS(Purchase!$F:$F,Purchase!$A:$A,Waterfall!$A88,Purchase!$D:$D,Waterfall!$C88,Purchase!$C:$C,Waterfall!DO$1)</f>
        <v>0</v>
      </c>
      <c r="DP88" s="4">
        <f>SUMIFS(Purchase!$F:$F,Purchase!$A:$A,Waterfall!$A88,Purchase!$D:$D,Waterfall!$C88,Purchase!$C:$C,Waterfall!DP$1)</f>
        <v>0</v>
      </c>
      <c r="DQ88" s="4">
        <f>SUMIFS(Purchase!$F:$F,Purchase!$A:$A,Waterfall!$A88,Purchase!$D:$D,Waterfall!$C88,Purchase!$C:$C,Waterfall!DQ$1)</f>
        <v>0</v>
      </c>
      <c r="DR88" s="4">
        <f>SUMIFS(Purchase!$F:$F,Purchase!$A:$A,Waterfall!$A88,Purchase!$D:$D,Waterfall!$C88,Purchase!$C:$C,Waterfall!DR$1)</f>
        <v>0</v>
      </c>
      <c r="DS88" s="4">
        <f>SUMIFS(Purchase!$F:$F,Purchase!$A:$A,Waterfall!$A88,Purchase!$D:$D,Waterfall!$C88,Purchase!$C:$C,Waterfall!DS$1)</f>
        <v>0</v>
      </c>
      <c r="DT88" s="4">
        <f>SUMIFS(Purchase!$F:$F,Purchase!$A:$A,Waterfall!$A88,Purchase!$D:$D,Waterfall!$C88,Purchase!$C:$C,Waterfall!DT$1)</f>
        <v>0</v>
      </c>
      <c r="DU88" s="4">
        <f>SUMIFS(Purchase!$F:$F,Purchase!$A:$A,Waterfall!$A88,Purchase!$D:$D,Waterfall!$C88,Purchase!$C:$C,Waterfall!DU$1)</f>
        <v>0</v>
      </c>
      <c r="DV88" s="4">
        <f>SUMIFS(Purchase!$F:$F,Purchase!$A:$A,Waterfall!$A88,Purchase!$D:$D,Waterfall!$C88,Purchase!$C:$C,Waterfall!DV$1)</f>
        <v>0</v>
      </c>
      <c r="DW88" s="4">
        <f>SUMIFS(Purchase!$F:$F,Purchase!$A:$A,Waterfall!$A88,Purchase!$D:$D,Waterfall!$C88,Purchase!$C:$C,Waterfall!DW$1)</f>
        <v>0</v>
      </c>
      <c r="DX88" s="4">
        <f>SUMIFS(Purchase!$F:$F,Purchase!$A:$A,Waterfall!$A88,Purchase!$D:$D,Waterfall!$C88,Purchase!$C:$C,Waterfall!DX$1)</f>
        <v>0</v>
      </c>
      <c r="DY88" s="4">
        <f>SUMIFS(Purchase!$F:$F,Purchase!$A:$A,Waterfall!$A88,Purchase!$D:$D,Waterfall!$C88,Purchase!$C:$C,Waterfall!DY$1)</f>
        <v>0</v>
      </c>
      <c r="DZ88" s="4">
        <f>SUMIFS(Purchase!$F:$F,Purchase!$A:$A,Waterfall!$A88,Purchase!$D:$D,Waterfall!$C88,Purchase!$C:$C,Waterfall!DZ$1)</f>
        <v>0</v>
      </c>
      <c r="EA88" s="4">
        <f>SUMIFS(Purchase!$F:$F,Purchase!$A:$A,Waterfall!$A88,Purchase!$D:$D,Waterfall!$C88,Purchase!$C:$C,Waterfall!EA$1)</f>
        <v>0</v>
      </c>
      <c r="EB88" s="4">
        <f>SUMIFS(Purchase!$F:$F,Purchase!$A:$A,Waterfall!$A88,Purchase!$D:$D,Waterfall!$C88,Purchase!$C:$C,Waterfall!EB$1)</f>
        <v>0</v>
      </c>
      <c r="EC88" s="4">
        <f>SUMIFS(Purchase!$F:$F,Purchase!$A:$A,Waterfall!$A88,Purchase!$D:$D,Waterfall!$C88,Purchase!$C:$C,Waterfall!EC$1)</f>
        <v>0</v>
      </c>
      <c r="ED88" s="4">
        <f>SUMIFS(Purchase!$F:$F,Purchase!$A:$A,Waterfall!$A88,Purchase!$D:$D,Waterfall!$C88,Purchase!$C:$C,Waterfall!ED$1)</f>
        <v>0</v>
      </c>
      <c r="EE88" s="4">
        <f>SUMIFS(Purchase!$F:$F,Purchase!$A:$A,Waterfall!$A88,Purchase!$D:$D,Waterfall!$C88,Purchase!$C:$C,Waterfall!EE$1)</f>
        <v>0</v>
      </c>
      <c r="EF88" s="4">
        <f>SUMIFS(Purchase!$F:$F,Purchase!$A:$A,Waterfall!$A88,Purchase!$D:$D,Waterfall!$C88,Purchase!$C:$C,Waterfall!EF$1)</f>
        <v>0</v>
      </c>
      <c r="EG88" s="4">
        <f>SUMIFS(Purchase!$F:$F,Purchase!$A:$A,Waterfall!$A88,Purchase!$D:$D,Waterfall!$C88,Purchase!$C:$C,Waterfall!EG$1)</f>
        <v>0</v>
      </c>
      <c r="EH88" s="4">
        <f>SUMIFS(Purchase!$F:$F,Purchase!$A:$A,Waterfall!$A88,Purchase!$D:$D,Waterfall!$C88,Purchase!$C:$C,Waterfall!EH$1)</f>
        <v>0</v>
      </c>
      <c r="EI88" s="4">
        <f>SUMIFS(Purchase!$F:$F,Purchase!$A:$A,Waterfall!$A88,Purchase!$D:$D,Waterfall!$C88,Purchase!$C:$C,Waterfall!EI$1)</f>
        <v>0</v>
      </c>
      <c r="EJ88" s="4">
        <f>SUMIFS(Purchase!$F:$F,Purchase!$A:$A,Waterfall!$A88,Purchase!$D:$D,Waterfall!$C88,Purchase!$C:$C,Waterfall!EJ$1)</f>
        <v>0</v>
      </c>
      <c r="EK88" s="4">
        <f>SUMIFS(Purchase!$F:$F,Purchase!$A:$A,Waterfall!$A88,Purchase!$D:$D,Waterfall!$C88,Purchase!$C:$C,Waterfall!EK$1)</f>
        <v>0</v>
      </c>
      <c r="EL88" s="4">
        <f>SUMIFS(Purchase!$F:$F,Purchase!$A:$A,Waterfall!$A88,Purchase!$D:$D,Waterfall!$C88,Purchase!$C:$C,Waterfall!EL$1)</f>
        <v>0</v>
      </c>
      <c r="EM88" s="4">
        <f>SUMIFS(Purchase!$F:$F,Purchase!$A:$A,Waterfall!$A88,Purchase!$D:$D,Waterfall!$C88,Purchase!$C:$C,Waterfall!EM$1)</f>
        <v>0</v>
      </c>
      <c r="EN88" s="4">
        <f>SUMIFS(Purchase!$F:$F,Purchase!$A:$A,Waterfall!$A88,Purchase!$D:$D,Waterfall!$C88,Purchase!$C:$C,Waterfall!EN$1)</f>
        <v>0</v>
      </c>
      <c r="EO88" s="4">
        <f>SUMIFS(Purchase!$F:$F,Purchase!$A:$A,Waterfall!$A88,Purchase!$D:$D,Waterfall!$C88,Purchase!$C:$C,Waterfall!EO$1)</f>
        <v>0</v>
      </c>
      <c r="EP88" s="4">
        <f>SUMIFS(Purchase!$F:$F,Purchase!$A:$A,Waterfall!$A88,Purchase!$D:$D,Waterfall!$C88,Purchase!$C:$C,Waterfall!EP$1)</f>
        <v>0</v>
      </c>
      <c r="EQ88" s="4">
        <f>SUMIFS(Purchase!$F:$F,Purchase!$A:$A,Waterfall!$A88,Purchase!$D:$D,Waterfall!$C88,Purchase!$C:$C,Waterfall!EQ$1)</f>
        <v>0</v>
      </c>
      <c r="ER88" s="4">
        <f>SUMIFS(Purchase!$F:$F,Purchase!$A:$A,Waterfall!$A88,Purchase!$D:$D,Waterfall!$C88,Purchase!$C:$C,Waterfall!ER$1)</f>
        <v>0</v>
      </c>
      <c r="ES88" s="4">
        <f>SUMIFS(Purchase!$F:$F,Purchase!$A:$A,Waterfall!$A88,Purchase!$D:$D,Waterfall!$C88,Purchase!$C:$C,Waterfall!ES$1)</f>
        <v>0</v>
      </c>
      <c r="ET88" s="4">
        <f>SUMIFS(Purchase!$F:$F,Purchase!$A:$A,Waterfall!$A88,Purchase!$D:$D,Waterfall!$C88,Purchase!$C:$C,Waterfall!ET$1)</f>
        <v>0</v>
      </c>
      <c r="EU88" s="4">
        <f>SUMIFS(Purchase!$F:$F,Purchase!$A:$A,Waterfall!$A88,Purchase!$D:$D,Waterfall!$C88,Purchase!$C:$C,Waterfall!EU$1)</f>
        <v>0</v>
      </c>
      <c r="EV88" s="4">
        <f>SUMIFS(Purchase!$F:$F,Purchase!$A:$A,Waterfall!$A88,Purchase!$D:$D,Waterfall!$C88,Purchase!$C:$C,Waterfall!EV$1)</f>
        <v>0</v>
      </c>
      <c r="EW88" s="4">
        <f>SUMIFS(Purchase!$F:$F,Purchase!$A:$A,Waterfall!$A88,Purchase!$D:$D,Waterfall!$C88,Purchase!$C:$C,Waterfall!EW$1)</f>
        <v>0</v>
      </c>
      <c r="EX88" s="4">
        <f>SUMIFS(Purchase!$F:$F,Purchase!$A:$A,Waterfall!$A88,Purchase!$D:$D,Waterfall!$C88,Purchase!$C:$C,Waterfall!EX$1)</f>
        <v>0</v>
      </c>
      <c r="EY88" s="4">
        <f>SUMIFS(Purchase!$F:$F,Purchase!$A:$A,Waterfall!$A88,Purchase!$D:$D,Waterfall!$C88,Purchase!$C:$C,Waterfall!EY$1)</f>
        <v>0</v>
      </c>
      <c r="EZ88" s="4">
        <f>SUMIFS(Purchase!$F:$F,Purchase!$A:$A,Waterfall!$A88,Purchase!$D:$D,Waterfall!$C88,Purchase!$C:$C,Waterfall!EZ$1)</f>
        <v>0</v>
      </c>
      <c r="FA88" s="4">
        <f>SUMIFS(Purchase!$F:$F,Purchase!$A:$A,Waterfall!$A88,Purchase!$D:$D,Waterfall!$C88,Purchase!$C:$C,Waterfall!FA$1)</f>
        <v>0</v>
      </c>
      <c r="FB88" s="4">
        <f>SUMIFS(Purchase!$F:$F,Purchase!$A:$A,Waterfall!$A88,Purchase!$D:$D,Waterfall!$C88,Purchase!$C:$C,Waterfall!FB$1)</f>
        <v>0</v>
      </c>
      <c r="FC88" s="4">
        <f>SUMIFS(Purchase!$F:$F,Purchase!$A:$A,Waterfall!$A88,Purchase!$D:$D,Waterfall!$C88,Purchase!$C:$C,Waterfall!FC$1)</f>
        <v>0</v>
      </c>
      <c r="FD88" s="4">
        <f>SUMIFS(Purchase!$F:$F,Purchase!$A:$A,Waterfall!$A88,Purchase!$D:$D,Waterfall!$C88,Purchase!$C:$C,Waterfall!FD$1)</f>
        <v>0</v>
      </c>
      <c r="FE88" s="4">
        <f>SUMIFS(Purchase!$F:$F,Purchase!$A:$A,Waterfall!$A88,Purchase!$D:$D,Waterfall!$C88,Purchase!$C:$C,Waterfall!FE$1)</f>
        <v>0</v>
      </c>
      <c r="FF88" s="4">
        <f>SUMIFS(Purchase!$F:$F,Purchase!$A:$A,Waterfall!$A88,Purchase!$D:$D,Waterfall!$C88,Purchase!$C:$C,Waterfall!FF$1)</f>
        <v>0</v>
      </c>
      <c r="FG88" s="4">
        <f>SUMIFS(Purchase!$F:$F,Purchase!$A:$A,Waterfall!$A88,Purchase!$D:$D,Waterfall!$C88,Purchase!$C:$C,Waterfall!FG$1)</f>
        <v>0</v>
      </c>
      <c r="FH88" s="4">
        <f>SUMIFS(Purchase!$F:$F,Purchase!$A:$A,Waterfall!$A88,Purchase!$D:$D,Waterfall!$C88,Purchase!$C:$C,Waterfall!FH$1)</f>
        <v>0</v>
      </c>
      <c r="FI88" s="4">
        <f>SUMIFS(Purchase!$F:$F,Purchase!$A:$A,Waterfall!$A88,Purchase!$D:$D,Waterfall!$C88,Purchase!$C:$C,Waterfall!FI$1)</f>
        <v>0</v>
      </c>
      <c r="FJ88" s="4">
        <f>SUMIFS(Purchase!$F:$F,Purchase!$A:$A,Waterfall!$A88,Purchase!$D:$D,Waterfall!$C88,Purchase!$C:$C,Waterfall!FJ$1)</f>
        <v>0</v>
      </c>
      <c r="FK88" s="4">
        <f>SUMIFS(Purchase!$F:$F,Purchase!$A:$A,Waterfall!$A88,Purchase!$D:$D,Waterfall!$C88,Purchase!$C:$C,Waterfall!FK$1)</f>
        <v>0</v>
      </c>
      <c r="FL88" s="4">
        <f>SUMIFS(Purchase!$F:$F,Purchase!$A:$A,Waterfall!$A88,Purchase!$D:$D,Waterfall!$C88,Purchase!$C:$C,Waterfall!FL$1)</f>
        <v>0</v>
      </c>
      <c r="FM88" s="4">
        <f>SUMIFS(Purchase!$F:$F,Purchase!$A:$A,Waterfall!$A88,Purchase!$D:$D,Waterfall!$C88,Purchase!$C:$C,Waterfall!FM$1)</f>
        <v>0</v>
      </c>
      <c r="FN88" s="4">
        <f>SUMIFS(Purchase!$F:$F,Purchase!$A:$A,Waterfall!$A88,Purchase!$D:$D,Waterfall!$C88,Purchase!$C:$C,Waterfall!FN$1)</f>
        <v>0</v>
      </c>
      <c r="FO88" s="4">
        <f>SUMIFS(Purchase!$F:$F,Purchase!$A:$A,Waterfall!$A88,Purchase!$D:$D,Waterfall!$C88,Purchase!$C:$C,Waterfall!FO$1)</f>
        <v>0</v>
      </c>
      <c r="FP88" s="4">
        <f>SUMIFS(Purchase!$F:$F,Purchase!$A:$A,Waterfall!$A88,Purchase!$D:$D,Waterfall!$C88,Purchase!$C:$C,Waterfall!FP$1)</f>
        <v>0</v>
      </c>
      <c r="FQ88" s="4">
        <f>SUMIFS(Purchase!$F:$F,Purchase!$A:$A,Waterfall!$A88,Purchase!$D:$D,Waterfall!$C88,Purchase!$C:$C,Waterfall!FQ$1)</f>
        <v>0</v>
      </c>
      <c r="FR88" s="4">
        <f>SUMIFS(Purchase!$F:$F,Purchase!$A:$A,Waterfall!$A88,Purchase!$D:$D,Waterfall!$C88,Purchase!$C:$C,Waterfall!FR$1)</f>
        <v>0</v>
      </c>
      <c r="FS88" s="4">
        <f>SUMIFS(Purchase!$F:$F,Purchase!$A:$A,Waterfall!$A88,Purchase!$D:$D,Waterfall!$C88,Purchase!$C:$C,Waterfall!FS$1)</f>
        <v>0</v>
      </c>
      <c r="FT88" s="4">
        <f>SUMIFS(Purchase!$F:$F,Purchase!$A:$A,Waterfall!$A88,Purchase!$D:$D,Waterfall!$C88,Purchase!$C:$C,Waterfall!FT$1)</f>
        <v>0</v>
      </c>
      <c r="FU88" s="4">
        <f>SUMIFS(Purchase!$F:$F,Purchase!$A:$A,Waterfall!$A88,Purchase!$D:$D,Waterfall!$C88,Purchase!$C:$C,Waterfall!FU$1)</f>
        <v>0</v>
      </c>
      <c r="FV88" s="4">
        <f>SUMIFS(Purchase!$F:$F,Purchase!$A:$A,Waterfall!$A88,Purchase!$D:$D,Waterfall!$C88,Purchase!$C:$C,Waterfall!FV$1)</f>
        <v>0</v>
      </c>
      <c r="FW88" s="4">
        <f>SUMIFS(Purchase!$F:$F,Purchase!$A:$A,Waterfall!$A88,Purchase!$D:$D,Waterfall!$C88,Purchase!$C:$C,Waterfall!FW$1)</f>
        <v>0</v>
      </c>
      <c r="FX88" s="4">
        <f>SUMIFS(Purchase!$F:$F,Purchase!$A:$A,Waterfall!$A88,Purchase!$D:$D,Waterfall!$C88,Purchase!$C:$C,Waterfall!FX$1)</f>
        <v>0</v>
      </c>
      <c r="FY88" s="4">
        <f>SUMIFS(Purchase!$F:$F,Purchase!$A:$A,Waterfall!$A88,Purchase!$D:$D,Waterfall!$C88,Purchase!$C:$C,Waterfall!FY$1)</f>
        <v>0</v>
      </c>
      <c r="FZ88" s="4">
        <f>SUMIFS(Purchase!$F:$F,Purchase!$A:$A,Waterfall!$A88,Purchase!$D:$D,Waterfall!$C88,Purchase!$C:$C,Waterfall!FZ$1)</f>
        <v>0</v>
      </c>
      <c r="GA88" s="4">
        <f>SUMIFS(Purchase!$F:$F,Purchase!$A:$A,Waterfall!$A88,Purchase!$D:$D,Waterfall!$C88,Purchase!$C:$C,Waterfall!GA$1)</f>
        <v>0</v>
      </c>
      <c r="GB88" s="4">
        <f>SUMIFS(Purchase!$F:$F,Purchase!$A:$A,Waterfall!$A88,Purchase!$D:$D,Waterfall!$C88,Purchase!$C:$C,Waterfall!GB$1)</f>
        <v>0</v>
      </c>
      <c r="GC88" s="4">
        <f>SUMIFS(Purchase!$F:$F,Purchase!$A:$A,Waterfall!$A88,Purchase!$D:$D,Waterfall!$C88,Purchase!$C:$C,Waterfall!GC$1)</f>
        <v>0</v>
      </c>
      <c r="GD88" s="4">
        <f>SUMIFS(Purchase!$F:$F,Purchase!$A:$A,Waterfall!$A88,Purchase!$D:$D,Waterfall!$C88,Purchase!$C:$C,Waterfall!GD$1)</f>
        <v>0</v>
      </c>
      <c r="GE88" s="4">
        <f>SUMIFS(Purchase!$F:$F,Purchase!$A:$A,Waterfall!$A88,Purchase!$D:$D,Waterfall!$C88,Purchase!$C:$C,Waterfall!GE$1)</f>
        <v>0</v>
      </c>
      <c r="GF88" s="4">
        <f>SUMIFS(Purchase!$F:$F,Purchase!$A:$A,Waterfall!$A88,Purchase!$D:$D,Waterfall!$C88,Purchase!$C:$C,Waterfall!GF$1)</f>
        <v>0</v>
      </c>
      <c r="GG88" s="4">
        <f>SUMIFS(Purchase!$F:$F,Purchase!$A:$A,Waterfall!$A88,Purchase!$D:$D,Waterfall!$C88,Purchase!$C:$C,Waterfall!GG$1)</f>
        <v>0</v>
      </c>
      <c r="GH88" s="4">
        <f>SUMIFS(Purchase!$F:$F,Purchase!$A:$A,Waterfall!$A88,Purchase!$D:$D,Waterfall!$C88,Purchase!$C:$C,Waterfall!GH$1)</f>
        <v>0</v>
      </c>
      <c r="GI88" s="4">
        <f>SUMIFS(Purchase!$F:$F,Purchase!$A:$A,Waterfall!$A88,Purchase!$D:$D,Waterfall!$C88,Purchase!$C:$C,Waterfall!GI$1)</f>
        <v>0</v>
      </c>
    </row>
    <row r="89" spans="1:191" x14ac:dyDescent="0.35">
      <c r="A89" s="8">
        <f t="shared" si="4"/>
        <v>1</v>
      </c>
      <c r="B89" s="2" t="str">
        <f>VLOOKUP($A89,Centers!$B$1:$C$120,2,)</f>
        <v>GATE</v>
      </c>
      <c r="C89" s="3">
        <v>44966</v>
      </c>
      <c r="D89" s="4">
        <f>IF($A89=1,SUM(SUMIFS(Indent!$E:$E,Indent!$C:$C,Waterfall!$C89,Indent!$A:$A,Centers!$A$2),SUMIFS(Indent!$E:$E,Indent!$C:$C,Waterfall!$C89,Indent!$A:$A,Centers!$A$3),SUMIFS(Indent!$E:$E,Indent!$C:$C,Waterfall!$C89,Indent!$A:$A,Centers!$A$4),SUMIFS(Indent!$E:$E,Indent!$C:$C,Waterfall!$C89,Indent!$A:$A,Centers!$A$5),SUMIFS(Indent!$E:$E,Indent!$C:$C,Waterfall!$C89,Indent!$A:$A,Centers!$A$6),SUMIFS(Indent!$E:$E,Indent!$C:$C,Waterfall!$C89,Indent!$A:$A,Centers!$A$7),SUMIFS(Indent!$E:$E,Indent!$C:$C,Waterfall!$C89,Indent!$A:$A,Centers!$A$8)),SUMIFS(Indent!$E:$E,Indent!$C:$C,Waterfall!$C89,Indent!$A:$A,$A89))</f>
        <v>0</v>
      </c>
      <c r="E89" s="4">
        <f>SUMIFS(Purchase!$F:$F,Purchase!$A:$A,Waterfall!$A89,Purchase!$D:$D,Waterfall!$C89,Purchase!$C:$C,Waterfall!E$1)</f>
        <v>0</v>
      </c>
      <c r="F89" s="4">
        <f>SUMIFS(Purchase!$F:$F,Purchase!$A:$A,Waterfall!$A89,Purchase!$D:$D,Waterfall!$C89,Purchase!$C:$C,Waterfall!F$1)</f>
        <v>0</v>
      </c>
      <c r="G89" s="4">
        <f>SUMIFS(Purchase!$F:$F,Purchase!$A:$A,Waterfall!$A89,Purchase!$D:$D,Waterfall!$C89,Purchase!$C:$C,Waterfall!G$1)</f>
        <v>0</v>
      </c>
      <c r="H89" s="4">
        <f>SUMIFS(Purchase!$F:$F,Purchase!$A:$A,Waterfall!$A89,Purchase!$D:$D,Waterfall!$C89,Purchase!$C:$C,Waterfall!H$1)</f>
        <v>0</v>
      </c>
      <c r="I89" s="4">
        <f>SUMIFS(Purchase!$F:$F,Purchase!$A:$A,Waterfall!$A89,Purchase!$D:$D,Waterfall!$C89,Purchase!$C:$C,Waterfall!I$1)</f>
        <v>0</v>
      </c>
      <c r="J89" s="4">
        <f>SUMIFS(Purchase!$F:$F,Purchase!$A:$A,Waterfall!$A89,Purchase!$D:$D,Waterfall!$C89,Purchase!$C:$C,Waterfall!J$1)</f>
        <v>0</v>
      </c>
      <c r="K89" s="4">
        <f>SUMIFS(Purchase!$F:$F,Purchase!$A:$A,Waterfall!$A89,Purchase!$D:$D,Waterfall!$C89,Purchase!$C:$C,Waterfall!K$1)</f>
        <v>0</v>
      </c>
      <c r="L89" s="4">
        <f>SUMIFS(Purchase!$F:$F,Purchase!$A:$A,Waterfall!$A89,Purchase!$D:$D,Waterfall!$C89,Purchase!$C:$C,Waterfall!L$1)</f>
        <v>0</v>
      </c>
      <c r="M89" s="4">
        <f>SUMIFS(Purchase!$F:$F,Purchase!$A:$A,Waterfall!$A89,Purchase!$D:$D,Waterfall!$C89,Purchase!$C:$C,Waterfall!M$1)</f>
        <v>0</v>
      </c>
      <c r="N89" s="4">
        <f>SUMIFS(Purchase!$F:$F,Purchase!$A:$A,Waterfall!$A89,Purchase!$D:$D,Waterfall!$C89,Purchase!$C:$C,Waterfall!N$1)</f>
        <v>0</v>
      </c>
      <c r="O89" s="4">
        <f>SUMIFS(Purchase!$F:$F,Purchase!$A:$A,Waterfall!$A89,Purchase!$D:$D,Waterfall!$C89,Purchase!$C:$C,Waterfall!O$1)</f>
        <v>0</v>
      </c>
      <c r="P89" s="4">
        <f>SUMIFS(Purchase!$F:$F,Purchase!$A:$A,Waterfall!$A89,Purchase!$D:$D,Waterfall!$C89,Purchase!$C:$C,Waterfall!P$1)</f>
        <v>0</v>
      </c>
      <c r="Q89" s="4">
        <f>SUMIFS(Purchase!$F:$F,Purchase!$A:$A,Waterfall!$A89,Purchase!$D:$D,Waterfall!$C89,Purchase!$C:$C,Waterfall!Q$1)</f>
        <v>0</v>
      </c>
      <c r="R89" s="4">
        <f>SUMIFS(Purchase!$F:$F,Purchase!$A:$A,Waterfall!$A89,Purchase!$D:$D,Waterfall!$C89,Purchase!$C:$C,Waterfall!R$1)</f>
        <v>0</v>
      </c>
      <c r="S89" s="4">
        <f>SUMIFS(Purchase!$F:$F,Purchase!$A:$A,Waterfall!$A89,Purchase!$D:$D,Waterfall!$C89,Purchase!$C:$C,Waterfall!S$1)</f>
        <v>0</v>
      </c>
      <c r="T89" s="4">
        <f>SUMIFS(Purchase!$F:$F,Purchase!$A:$A,Waterfall!$A89,Purchase!$D:$D,Waterfall!$C89,Purchase!$C:$C,Waterfall!T$1)</f>
        <v>0</v>
      </c>
      <c r="U89" s="4">
        <f>SUMIFS(Purchase!$F:$F,Purchase!$A:$A,Waterfall!$A89,Purchase!$D:$D,Waterfall!$C89,Purchase!$C:$C,Waterfall!U$1)</f>
        <v>0</v>
      </c>
      <c r="V89" s="4">
        <f>SUMIFS(Purchase!$F:$F,Purchase!$A:$A,Waterfall!$A89,Purchase!$D:$D,Waterfall!$C89,Purchase!$C:$C,Waterfall!V$1)</f>
        <v>0</v>
      </c>
      <c r="W89" s="4">
        <f>SUMIFS(Purchase!$F:$F,Purchase!$A:$A,Waterfall!$A89,Purchase!$D:$D,Waterfall!$C89,Purchase!$C:$C,Waterfall!W$1)</f>
        <v>0</v>
      </c>
      <c r="X89" s="4">
        <f>SUMIFS(Purchase!$F:$F,Purchase!$A:$A,Waterfall!$A89,Purchase!$D:$D,Waterfall!$C89,Purchase!$C:$C,Waterfall!X$1)</f>
        <v>0</v>
      </c>
      <c r="Y89" s="4">
        <f>SUMIFS(Purchase!$F:$F,Purchase!$A:$A,Waterfall!$A89,Purchase!$D:$D,Waterfall!$C89,Purchase!$C:$C,Waterfall!Y$1)</f>
        <v>0</v>
      </c>
      <c r="Z89" s="4">
        <f>SUMIFS(Purchase!$F:$F,Purchase!$A:$A,Waterfall!$A89,Purchase!$D:$D,Waterfall!$C89,Purchase!$C:$C,Waterfall!Z$1)</f>
        <v>0</v>
      </c>
      <c r="AA89" s="4">
        <f>SUMIFS(Purchase!$F:$F,Purchase!$A:$A,Waterfall!$A89,Purchase!$D:$D,Waterfall!$C89,Purchase!$C:$C,Waterfall!AA$1)</f>
        <v>0</v>
      </c>
      <c r="AB89" s="4">
        <f>SUMIFS(Purchase!$F:$F,Purchase!$A:$A,Waterfall!$A89,Purchase!$D:$D,Waterfall!$C89,Purchase!$C:$C,Waterfall!AB$1)</f>
        <v>0</v>
      </c>
      <c r="AC89" s="4">
        <f>SUMIFS(Purchase!$F:$F,Purchase!$A:$A,Waterfall!$A89,Purchase!$D:$D,Waterfall!$C89,Purchase!$C:$C,Waterfall!AC$1)</f>
        <v>0</v>
      </c>
      <c r="AD89" s="4">
        <f>SUMIFS(Purchase!$F:$F,Purchase!$A:$A,Waterfall!$A89,Purchase!$D:$D,Waterfall!$C89,Purchase!$C:$C,Waterfall!AD$1)</f>
        <v>0</v>
      </c>
      <c r="AE89" s="4">
        <f>SUMIFS(Purchase!$F:$F,Purchase!$A:$A,Waterfall!$A89,Purchase!$D:$D,Waterfall!$C89,Purchase!$C:$C,Waterfall!AE$1)</f>
        <v>0</v>
      </c>
      <c r="AF89" s="4">
        <f>SUMIFS(Purchase!$F:$F,Purchase!$A:$A,Waterfall!$A89,Purchase!$D:$D,Waterfall!$C89,Purchase!$C:$C,Waterfall!AF$1)</f>
        <v>0</v>
      </c>
      <c r="AG89" s="4">
        <f>SUMIFS(Purchase!$F:$F,Purchase!$A:$A,Waterfall!$A89,Purchase!$D:$D,Waterfall!$C89,Purchase!$C:$C,Waterfall!AG$1)</f>
        <v>0</v>
      </c>
      <c r="AH89" s="4">
        <f>SUMIFS(Purchase!$F:$F,Purchase!$A:$A,Waterfall!$A89,Purchase!$D:$D,Waterfall!$C89,Purchase!$C:$C,Waterfall!AH$1)</f>
        <v>0</v>
      </c>
      <c r="AI89" s="4">
        <f>SUMIFS(Purchase!$F:$F,Purchase!$A:$A,Waterfall!$A89,Purchase!$D:$D,Waterfall!$C89,Purchase!$C:$C,Waterfall!AI$1)</f>
        <v>0</v>
      </c>
      <c r="AJ89" s="4">
        <f>SUMIFS(Purchase!$F:$F,Purchase!$A:$A,Waterfall!$A89,Purchase!$D:$D,Waterfall!$C89,Purchase!$C:$C,Waterfall!AJ$1)</f>
        <v>0</v>
      </c>
      <c r="AK89" s="4">
        <f>SUMIFS(Purchase!$F:$F,Purchase!$A:$A,Waterfall!$A89,Purchase!$D:$D,Waterfall!$C89,Purchase!$C:$C,Waterfall!AK$1)</f>
        <v>0</v>
      </c>
      <c r="AL89" s="4">
        <f>SUMIFS(Purchase!$F:$F,Purchase!$A:$A,Waterfall!$A89,Purchase!$D:$D,Waterfall!$C89,Purchase!$C:$C,Waterfall!AL$1)</f>
        <v>0</v>
      </c>
      <c r="AM89" s="4">
        <f>SUMIFS(Purchase!$F:$F,Purchase!$A:$A,Waterfall!$A89,Purchase!$D:$D,Waterfall!$C89,Purchase!$C:$C,Waterfall!AM$1)</f>
        <v>0</v>
      </c>
      <c r="AN89" s="4">
        <f>SUMIFS(Purchase!$F:$F,Purchase!$A:$A,Waterfall!$A89,Purchase!$D:$D,Waterfall!$C89,Purchase!$C:$C,Waterfall!AN$1)</f>
        <v>0</v>
      </c>
      <c r="AO89" s="4">
        <f>SUMIFS(Purchase!$F:$F,Purchase!$A:$A,Waterfall!$A89,Purchase!$D:$D,Waterfall!$C89,Purchase!$C:$C,Waterfall!AO$1)</f>
        <v>0</v>
      </c>
      <c r="AP89" s="4">
        <f>SUMIFS(Purchase!$F:$F,Purchase!$A:$A,Waterfall!$A89,Purchase!$D:$D,Waterfall!$C89,Purchase!$C:$C,Waterfall!AP$1)</f>
        <v>0</v>
      </c>
      <c r="AQ89" s="4">
        <f>SUMIFS(Purchase!$F:$F,Purchase!$A:$A,Waterfall!$A89,Purchase!$D:$D,Waterfall!$C89,Purchase!$C:$C,Waterfall!AQ$1)</f>
        <v>0</v>
      </c>
      <c r="AR89" s="4">
        <f>SUMIFS(Purchase!$F:$F,Purchase!$A:$A,Waterfall!$A89,Purchase!$D:$D,Waterfall!$C89,Purchase!$C:$C,Waterfall!AR$1)</f>
        <v>0</v>
      </c>
      <c r="AS89" s="4">
        <f>SUMIFS(Purchase!$F:$F,Purchase!$A:$A,Waterfall!$A89,Purchase!$D:$D,Waterfall!$C89,Purchase!$C:$C,Waterfall!AS$1)</f>
        <v>0</v>
      </c>
      <c r="AT89" s="4">
        <f>SUMIFS(Purchase!$F:$F,Purchase!$A:$A,Waterfall!$A89,Purchase!$D:$D,Waterfall!$C89,Purchase!$C:$C,Waterfall!AT$1)</f>
        <v>0</v>
      </c>
      <c r="AU89" s="4">
        <f>SUMIFS(Purchase!$F:$F,Purchase!$A:$A,Waterfall!$A89,Purchase!$D:$D,Waterfall!$C89,Purchase!$C:$C,Waterfall!AU$1)</f>
        <v>0</v>
      </c>
      <c r="AV89" s="4">
        <f>SUMIFS(Purchase!$F:$F,Purchase!$A:$A,Waterfall!$A89,Purchase!$D:$D,Waterfall!$C89,Purchase!$C:$C,Waterfall!AV$1)</f>
        <v>0</v>
      </c>
      <c r="AW89" s="4">
        <f>SUMIFS(Purchase!$F:$F,Purchase!$A:$A,Waterfall!$A89,Purchase!$D:$D,Waterfall!$C89,Purchase!$C:$C,Waterfall!AW$1)</f>
        <v>0</v>
      </c>
      <c r="AX89" s="4">
        <f>SUMIFS(Purchase!$F:$F,Purchase!$A:$A,Waterfall!$A89,Purchase!$D:$D,Waterfall!$C89,Purchase!$C:$C,Waterfall!AX$1)</f>
        <v>0</v>
      </c>
      <c r="AY89" s="4">
        <f>SUMIFS(Purchase!$F:$F,Purchase!$A:$A,Waterfall!$A89,Purchase!$D:$D,Waterfall!$C89,Purchase!$C:$C,Waterfall!AY$1)</f>
        <v>0</v>
      </c>
      <c r="AZ89" s="4">
        <f>SUMIFS(Purchase!$F:$F,Purchase!$A:$A,Waterfall!$A89,Purchase!$D:$D,Waterfall!$C89,Purchase!$C:$C,Waterfall!AZ$1)</f>
        <v>0</v>
      </c>
      <c r="BA89" s="4">
        <f>SUMIFS(Purchase!$F:$F,Purchase!$A:$A,Waterfall!$A89,Purchase!$D:$D,Waterfall!$C89,Purchase!$C:$C,Waterfall!BA$1)</f>
        <v>0</v>
      </c>
      <c r="BB89" s="4">
        <f>SUMIFS(Purchase!$F:$F,Purchase!$A:$A,Waterfall!$A89,Purchase!$D:$D,Waterfall!$C89,Purchase!$C:$C,Waterfall!BB$1)</f>
        <v>0</v>
      </c>
      <c r="BC89" s="4">
        <f>SUMIFS(Purchase!$F:$F,Purchase!$A:$A,Waterfall!$A89,Purchase!$D:$D,Waterfall!$C89,Purchase!$C:$C,Waterfall!BC$1)</f>
        <v>0</v>
      </c>
      <c r="BD89" s="4">
        <f>SUMIFS(Purchase!$F:$F,Purchase!$A:$A,Waterfall!$A89,Purchase!$D:$D,Waterfall!$C89,Purchase!$C:$C,Waterfall!BD$1)</f>
        <v>0</v>
      </c>
      <c r="BE89" s="4">
        <f>SUMIFS(Purchase!$F:$F,Purchase!$A:$A,Waterfall!$A89,Purchase!$D:$D,Waterfall!$C89,Purchase!$C:$C,Waterfall!BE$1)</f>
        <v>0</v>
      </c>
      <c r="BF89" s="4">
        <f>SUMIFS(Purchase!$F:$F,Purchase!$A:$A,Waterfall!$A89,Purchase!$D:$D,Waterfall!$C89,Purchase!$C:$C,Waterfall!BF$1)</f>
        <v>0</v>
      </c>
      <c r="BG89" s="4">
        <f>SUMIFS(Purchase!$F:$F,Purchase!$A:$A,Waterfall!$A89,Purchase!$D:$D,Waterfall!$C89,Purchase!$C:$C,Waterfall!BG$1)</f>
        <v>0</v>
      </c>
      <c r="BH89" s="4">
        <f>SUMIFS(Purchase!$F:$F,Purchase!$A:$A,Waterfall!$A89,Purchase!$D:$D,Waterfall!$C89,Purchase!$C:$C,Waterfall!BH$1)</f>
        <v>0</v>
      </c>
      <c r="BI89" s="4">
        <f>SUMIFS(Purchase!$F:$F,Purchase!$A:$A,Waterfall!$A89,Purchase!$D:$D,Waterfall!$C89,Purchase!$C:$C,Waterfall!BI$1)</f>
        <v>0</v>
      </c>
      <c r="BJ89" s="4">
        <f>SUMIFS(Purchase!$F:$F,Purchase!$A:$A,Waterfall!$A89,Purchase!$D:$D,Waterfall!$C89,Purchase!$C:$C,Waterfall!BJ$1)</f>
        <v>0</v>
      </c>
      <c r="BK89" s="4">
        <f>SUMIFS(Purchase!$F:$F,Purchase!$A:$A,Waterfall!$A89,Purchase!$D:$D,Waterfall!$C89,Purchase!$C:$C,Waterfall!BK$1)</f>
        <v>0</v>
      </c>
      <c r="BL89" s="4">
        <f>SUMIFS(Purchase!$F:$F,Purchase!$A:$A,Waterfall!$A89,Purchase!$D:$D,Waterfall!$C89,Purchase!$C:$C,Waterfall!BL$1)</f>
        <v>0</v>
      </c>
      <c r="BM89" s="4">
        <f>SUMIFS(Purchase!$F:$F,Purchase!$A:$A,Waterfall!$A89,Purchase!$D:$D,Waterfall!$C89,Purchase!$C:$C,Waterfall!BM$1)</f>
        <v>0</v>
      </c>
      <c r="BN89" s="4">
        <f>SUMIFS(Purchase!$F:$F,Purchase!$A:$A,Waterfall!$A89,Purchase!$D:$D,Waterfall!$C89,Purchase!$C:$C,Waterfall!BN$1)</f>
        <v>0</v>
      </c>
      <c r="BO89" s="4">
        <f>SUMIFS(Purchase!$F:$F,Purchase!$A:$A,Waterfall!$A89,Purchase!$D:$D,Waterfall!$C89,Purchase!$C:$C,Waterfall!BO$1)</f>
        <v>0</v>
      </c>
      <c r="BP89" s="4">
        <f>SUMIFS(Purchase!$F:$F,Purchase!$A:$A,Waterfall!$A89,Purchase!$D:$D,Waterfall!$C89,Purchase!$C:$C,Waterfall!BP$1)</f>
        <v>0</v>
      </c>
      <c r="BQ89" s="4">
        <f>SUMIFS(Purchase!$F:$F,Purchase!$A:$A,Waterfall!$A89,Purchase!$D:$D,Waterfall!$C89,Purchase!$C:$C,Waterfall!BQ$1)</f>
        <v>0</v>
      </c>
      <c r="BR89" s="4">
        <f>SUMIFS(Purchase!$F:$F,Purchase!$A:$A,Waterfall!$A89,Purchase!$D:$D,Waterfall!$C89,Purchase!$C:$C,Waterfall!BR$1)</f>
        <v>0</v>
      </c>
      <c r="BS89" s="4">
        <f>SUMIFS(Purchase!$F:$F,Purchase!$A:$A,Waterfall!$A89,Purchase!$D:$D,Waterfall!$C89,Purchase!$C:$C,Waterfall!BS$1)</f>
        <v>0</v>
      </c>
      <c r="BT89" s="4">
        <f>SUMIFS(Purchase!$F:$F,Purchase!$A:$A,Waterfall!$A89,Purchase!$D:$D,Waterfall!$C89,Purchase!$C:$C,Waterfall!BT$1)</f>
        <v>0</v>
      </c>
      <c r="BU89" s="4">
        <f>SUMIFS(Purchase!$F:$F,Purchase!$A:$A,Waterfall!$A89,Purchase!$D:$D,Waterfall!$C89,Purchase!$C:$C,Waterfall!BU$1)</f>
        <v>0</v>
      </c>
      <c r="BV89" s="4">
        <f>SUMIFS(Purchase!$F:$F,Purchase!$A:$A,Waterfall!$A89,Purchase!$D:$D,Waterfall!$C89,Purchase!$C:$C,Waterfall!BV$1)</f>
        <v>0</v>
      </c>
      <c r="BW89" s="4">
        <f>SUMIFS(Purchase!$F:$F,Purchase!$A:$A,Waterfall!$A89,Purchase!$D:$D,Waterfall!$C89,Purchase!$C:$C,Waterfall!BW$1)</f>
        <v>0</v>
      </c>
      <c r="BX89" s="4">
        <f>SUMIFS(Purchase!$F:$F,Purchase!$A:$A,Waterfall!$A89,Purchase!$D:$D,Waterfall!$C89,Purchase!$C:$C,Waterfall!BX$1)</f>
        <v>0</v>
      </c>
      <c r="BY89" s="4">
        <f>SUMIFS(Purchase!$F:$F,Purchase!$A:$A,Waterfall!$A89,Purchase!$D:$D,Waterfall!$C89,Purchase!$C:$C,Waterfall!BY$1)</f>
        <v>0</v>
      </c>
      <c r="BZ89" s="4">
        <f>SUMIFS(Purchase!$F:$F,Purchase!$A:$A,Waterfall!$A89,Purchase!$D:$D,Waterfall!$C89,Purchase!$C:$C,Waterfall!BZ$1)</f>
        <v>0</v>
      </c>
      <c r="CA89" s="4">
        <f>SUMIFS(Purchase!$F:$F,Purchase!$A:$A,Waterfall!$A89,Purchase!$D:$D,Waterfall!$C89,Purchase!$C:$C,Waterfall!CA$1)</f>
        <v>0</v>
      </c>
      <c r="CB89" s="4">
        <f>SUMIFS(Purchase!$F:$F,Purchase!$A:$A,Waterfall!$A89,Purchase!$D:$D,Waterfall!$C89,Purchase!$C:$C,Waterfall!CB$1)</f>
        <v>0</v>
      </c>
      <c r="CC89" s="4">
        <f>SUMIFS(Purchase!$F:$F,Purchase!$A:$A,Waterfall!$A89,Purchase!$D:$D,Waterfall!$C89,Purchase!$C:$C,Waterfall!CC$1)</f>
        <v>0</v>
      </c>
      <c r="CD89" s="4">
        <f>SUMIFS(Purchase!$F:$F,Purchase!$A:$A,Waterfall!$A89,Purchase!$D:$D,Waterfall!$C89,Purchase!$C:$C,Waterfall!CD$1)</f>
        <v>0</v>
      </c>
      <c r="CE89" s="4">
        <f>SUMIFS(Purchase!$F:$F,Purchase!$A:$A,Waterfall!$A89,Purchase!$D:$D,Waterfall!$C89,Purchase!$C:$C,Waterfall!CE$1)</f>
        <v>0</v>
      </c>
      <c r="CF89" s="4">
        <f>SUMIFS(Purchase!$F:$F,Purchase!$A:$A,Waterfall!$A89,Purchase!$D:$D,Waterfall!$C89,Purchase!$C:$C,Waterfall!CF$1)</f>
        <v>0</v>
      </c>
      <c r="CG89" s="4">
        <f>SUMIFS(Purchase!$F:$F,Purchase!$A:$A,Waterfall!$A89,Purchase!$D:$D,Waterfall!$C89,Purchase!$C:$C,Waterfall!CG$1)</f>
        <v>0</v>
      </c>
      <c r="CH89" s="4">
        <f>SUMIFS(Purchase!$F:$F,Purchase!$A:$A,Waterfall!$A89,Purchase!$D:$D,Waterfall!$C89,Purchase!$C:$C,Waterfall!CH$1)</f>
        <v>0</v>
      </c>
      <c r="CI89" s="4">
        <f>SUMIFS(Purchase!$F:$F,Purchase!$A:$A,Waterfall!$A89,Purchase!$D:$D,Waterfall!$C89,Purchase!$C:$C,Waterfall!CI$1)</f>
        <v>0</v>
      </c>
      <c r="CJ89" s="4">
        <f>SUMIFS(Purchase!$F:$F,Purchase!$A:$A,Waterfall!$A89,Purchase!$D:$D,Waterfall!$C89,Purchase!$C:$C,Waterfall!CJ$1)</f>
        <v>0</v>
      </c>
      <c r="CK89" s="4">
        <f>SUMIFS(Purchase!$F:$F,Purchase!$A:$A,Waterfall!$A89,Purchase!$D:$D,Waterfall!$C89,Purchase!$C:$C,Waterfall!CK$1)</f>
        <v>0</v>
      </c>
      <c r="CL89" s="4">
        <f>SUMIFS(Purchase!$F:$F,Purchase!$A:$A,Waterfall!$A89,Purchase!$D:$D,Waterfall!$C89,Purchase!$C:$C,Waterfall!CL$1)</f>
        <v>0</v>
      </c>
      <c r="CM89" s="4">
        <f>SUMIFS(Purchase!$F:$F,Purchase!$A:$A,Waterfall!$A89,Purchase!$D:$D,Waterfall!$C89,Purchase!$C:$C,Waterfall!CM$1)</f>
        <v>0</v>
      </c>
      <c r="CN89" s="4">
        <f>SUMIFS(Purchase!$F:$F,Purchase!$A:$A,Waterfall!$A89,Purchase!$D:$D,Waterfall!$C89,Purchase!$C:$C,Waterfall!CN$1)</f>
        <v>0</v>
      </c>
      <c r="CO89" s="4">
        <f>SUMIFS(Purchase!$F:$F,Purchase!$A:$A,Waterfall!$A89,Purchase!$D:$D,Waterfall!$C89,Purchase!$C:$C,Waterfall!CO$1)</f>
        <v>0</v>
      </c>
      <c r="CP89" s="4">
        <f>SUMIFS(Purchase!$F:$F,Purchase!$A:$A,Waterfall!$A89,Purchase!$D:$D,Waterfall!$C89,Purchase!$C:$C,Waterfall!CP$1)</f>
        <v>0</v>
      </c>
      <c r="CQ89" s="4">
        <f>SUMIFS(Purchase!$F:$F,Purchase!$A:$A,Waterfall!$A89,Purchase!$D:$D,Waterfall!$C89,Purchase!$C:$C,Waterfall!CQ$1)</f>
        <v>0</v>
      </c>
      <c r="CR89" s="4">
        <f>SUMIFS(Purchase!$F:$F,Purchase!$A:$A,Waterfall!$A89,Purchase!$D:$D,Waterfall!$C89,Purchase!$C:$C,Waterfall!CR$1)</f>
        <v>0</v>
      </c>
      <c r="CS89" s="4">
        <f>SUMIFS(Purchase!$F:$F,Purchase!$A:$A,Waterfall!$A89,Purchase!$D:$D,Waterfall!$C89,Purchase!$C:$C,Waterfall!CS$1)</f>
        <v>0</v>
      </c>
      <c r="CT89" s="4">
        <f>SUMIFS(Purchase!$F:$F,Purchase!$A:$A,Waterfall!$A89,Purchase!$D:$D,Waterfall!$C89,Purchase!$C:$C,Waterfall!CT$1)</f>
        <v>0</v>
      </c>
      <c r="CU89" s="4">
        <f>SUMIFS(Purchase!$F:$F,Purchase!$A:$A,Waterfall!$A89,Purchase!$D:$D,Waterfall!$C89,Purchase!$C:$C,Waterfall!CU$1)</f>
        <v>0</v>
      </c>
      <c r="CV89" s="4">
        <f>SUMIFS(Purchase!$F:$F,Purchase!$A:$A,Waterfall!$A89,Purchase!$D:$D,Waterfall!$C89,Purchase!$C:$C,Waterfall!CV$1)</f>
        <v>0</v>
      </c>
      <c r="CW89" s="4">
        <f>SUMIFS(Purchase!$F:$F,Purchase!$A:$A,Waterfall!$A89,Purchase!$D:$D,Waterfall!$C89,Purchase!$C:$C,Waterfall!CW$1)</f>
        <v>0</v>
      </c>
      <c r="CX89" s="4">
        <f>SUMIFS(Purchase!$F:$F,Purchase!$A:$A,Waterfall!$A89,Purchase!$D:$D,Waterfall!$C89,Purchase!$C:$C,Waterfall!CX$1)</f>
        <v>0</v>
      </c>
      <c r="CY89" s="4">
        <f>SUMIFS(Purchase!$F:$F,Purchase!$A:$A,Waterfall!$A89,Purchase!$D:$D,Waterfall!$C89,Purchase!$C:$C,Waterfall!CY$1)</f>
        <v>0</v>
      </c>
      <c r="CZ89" s="4">
        <f>SUMIFS(Purchase!$F:$F,Purchase!$A:$A,Waterfall!$A89,Purchase!$D:$D,Waterfall!$C89,Purchase!$C:$C,Waterfall!CZ$1)</f>
        <v>0</v>
      </c>
      <c r="DA89" s="4">
        <f>SUMIFS(Purchase!$F:$F,Purchase!$A:$A,Waterfall!$A89,Purchase!$D:$D,Waterfall!$C89,Purchase!$C:$C,Waterfall!DA$1)</f>
        <v>0</v>
      </c>
      <c r="DB89" s="4">
        <f>SUMIFS(Purchase!$F:$F,Purchase!$A:$A,Waterfall!$A89,Purchase!$D:$D,Waterfall!$C89,Purchase!$C:$C,Waterfall!DB$1)</f>
        <v>0</v>
      </c>
      <c r="DC89" s="4">
        <f>SUMIFS(Purchase!$F:$F,Purchase!$A:$A,Waterfall!$A89,Purchase!$D:$D,Waterfall!$C89,Purchase!$C:$C,Waterfall!DC$1)</f>
        <v>0</v>
      </c>
      <c r="DD89" s="4">
        <f>SUMIFS(Purchase!$F:$F,Purchase!$A:$A,Waterfall!$A89,Purchase!$D:$D,Waterfall!$C89,Purchase!$C:$C,Waterfall!DD$1)</f>
        <v>0</v>
      </c>
      <c r="DE89" s="4">
        <f>SUMIFS(Purchase!$F:$F,Purchase!$A:$A,Waterfall!$A89,Purchase!$D:$D,Waterfall!$C89,Purchase!$C:$C,Waterfall!DE$1)</f>
        <v>0</v>
      </c>
      <c r="DF89" s="4">
        <f>SUMIFS(Purchase!$F:$F,Purchase!$A:$A,Waterfall!$A89,Purchase!$D:$D,Waterfall!$C89,Purchase!$C:$C,Waterfall!DF$1)</f>
        <v>0</v>
      </c>
      <c r="DG89" s="4">
        <f>SUMIFS(Purchase!$F:$F,Purchase!$A:$A,Waterfall!$A89,Purchase!$D:$D,Waterfall!$C89,Purchase!$C:$C,Waterfall!DG$1)</f>
        <v>0</v>
      </c>
      <c r="DH89" s="4">
        <f>SUMIFS(Purchase!$F:$F,Purchase!$A:$A,Waterfall!$A89,Purchase!$D:$D,Waterfall!$C89,Purchase!$C:$C,Waterfall!DH$1)</f>
        <v>0</v>
      </c>
      <c r="DI89" s="4">
        <f>SUMIFS(Purchase!$F:$F,Purchase!$A:$A,Waterfall!$A89,Purchase!$D:$D,Waterfall!$C89,Purchase!$C:$C,Waterfall!DI$1)</f>
        <v>0</v>
      </c>
      <c r="DJ89" s="4">
        <f>SUMIFS(Purchase!$F:$F,Purchase!$A:$A,Waterfall!$A89,Purchase!$D:$D,Waterfall!$C89,Purchase!$C:$C,Waterfall!DJ$1)</f>
        <v>0</v>
      </c>
      <c r="DK89" s="4">
        <f>SUMIFS(Purchase!$F:$F,Purchase!$A:$A,Waterfall!$A89,Purchase!$D:$D,Waterfall!$C89,Purchase!$C:$C,Waterfall!DK$1)</f>
        <v>0</v>
      </c>
      <c r="DL89" s="4">
        <f>SUMIFS(Purchase!$F:$F,Purchase!$A:$A,Waterfall!$A89,Purchase!$D:$D,Waterfall!$C89,Purchase!$C:$C,Waterfall!DL$1)</f>
        <v>0</v>
      </c>
      <c r="DM89" s="4">
        <f>SUMIFS(Purchase!$F:$F,Purchase!$A:$A,Waterfall!$A89,Purchase!$D:$D,Waterfall!$C89,Purchase!$C:$C,Waterfall!DM$1)</f>
        <v>0</v>
      </c>
      <c r="DN89" s="4">
        <f>SUMIFS(Purchase!$F:$F,Purchase!$A:$A,Waterfall!$A89,Purchase!$D:$D,Waterfall!$C89,Purchase!$C:$C,Waterfall!DN$1)</f>
        <v>0</v>
      </c>
      <c r="DO89" s="4">
        <f>SUMIFS(Purchase!$F:$F,Purchase!$A:$A,Waterfall!$A89,Purchase!$D:$D,Waterfall!$C89,Purchase!$C:$C,Waterfall!DO$1)</f>
        <v>0</v>
      </c>
      <c r="DP89" s="4">
        <f>SUMIFS(Purchase!$F:$F,Purchase!$A:$A,Waterfall!$A89,Purchase!$D:$D,Waterfall!$C89,Purchase!$C:$C,Waterfall!DP$1)</f>
        <v>0</v>
      </c>
      <c r="DQ89" s="4">
        <f>SUMIFS(Purchase!$F:$F,Purchase!$A:$A,Waterfall!$A89,Purchase!$D:$D,Waterfall!$C89,Purchase!$C:$C,Waterfall!DQ$1)</f>
        <v>0</v>
      </c>
      <c r="DR89" s="4">
        <f>SUMIFS(Purchase!$F:$F,Purchase!$A:$A,Waterfall!$A89,Purchase!$D:$D,Waterfall!$C89,Purchase!$C:$C,Waterfall!DR$1)</f>
        <v>0</v>
      </c>
      <c r="DS89" s="4">
        <f>SUMIFS(Purchase!$F:$F,Purchase!$A:$A,Waterfall!$A89,Purchase!$D:$D,Waterfall!$C89,Purchase!$C:$C,Waterfall!DS$1)</f>
        <v>0</v>
      </c>
      <c r="DT89" s="4">
        <f>SUMIFS(Purchase!$F:$F,Purchase!$A:$A,Waterfall!$A89,Purchase!$D:$D,Waterfall!$C89,Purchase!$C:$C,Waterfall!DT$1)</f>
        <v>0</v>
      </c>
      <c r="DU89" s="4">
        <f>SUMIFS(Purchase!$F:$F,Purchase!$A:$A,Waterfall!$A89,Purchase!$D:$D,Waterfall!$C89,Purchase!$C:$C,Waterfall!DU$1)</f>
        <v>0</v>
      </c>
      <c r="DV89" s="4">
        <f>SUMIFS(Purchase!$F:$F,Purchase!$A:$A,Waterfall!$A89,Purchase!$D:$D,Waterfall!$C89,Purchase!$C:$C,Waterfall!DV$1)</f>
        <v>0</v>
      </c>
      <c r="DW89" s="4">
        <f>SUMIFS(Purchase!$F:$F,Purchase!$A:$A,Waterfall!$A89,Purchase!$D:$D,Waterfall!$C89,Purchase!$C:$C,Waterfall!DW$1)</f>
        <v>0</v>
      </c>
      <c r="DX89" s="4">
        <f>SUMIFS(Purchase!$F:$F,Purchase!$A:$A,Waterfall!$A89,Purchase!$D:$D,Waterfall!$C89,Purchase!$C:$C,Waterfall!DX$1)</f>
        <v>0</v>
      </c>
      <c r="DY89" s="4">
        <f>SUMIFS(Purchase!$F:$F,Purchase!$A:$A,Waterfall!$A89,Purchase!$D:$D,Waterfall!$C89,Purchase!$C:$C,Waterfall!DY$1)</f>
        <v>0</v>
      </c>
      <c r="DZ89" s="4">
        <f>SUMIFS(Purchase!$F:$F,Purchase!$A:$A,Waterfall!$A89,Purchase!$D:$D,Waterfall!$C89,Purchase!$C:$C,Waterfall!DZ$1)</f>
        <v>0</v>
      </c>
      <c r="EA89" s="4">
        <f>SUMIFS(Purchase!$F:$F,Purchase!$A:$A,Waterfall!$A89,Purchase!$D:$D,Waterfall!$C89,Purchase!$C:$C,Waterfall!EA$1)</f>
        <v>0</v>
      </c>
      <c r="EB89" s="4">
        <f>SUMIFS(Purchase!$F:$F,Purchase!$A:$A,Waterfall!$A89,Purchase!$D:$D,Waterfall!$C89,Purchase!$C:$C,Waterfall!EB$1)</f>
        <v>0</v>
      </c>
      <c r="EC89" s="4">
        <f>SUMIFS(Purchase!$F:$F,Purchase!$A:$A,Waterfall!$A89,Purchase!$D:$D,Waterfall!$C89,Purchase!$C:$C,Waterfall!EC$1)</f>
        <v>0</v>
      </c>
      <c r="ED89" s="4">
        <f>SUMIFS(Purchase!$F:$F,Purchase!$A:$A,Waterfall!$A89,Purchase!$D:$D,Waterfall!$C89,Purchase!$C:$C,Waterfall!ED$1)</f>
        <v>0</v>
      </c>
      <c r="EE89" s="4">
        <f>SUMIFS(Purchase!$F:$F,Purchase!$A:$A,Waterfall!$A89,Purchase!$D:$D,Waterfall!$C89,Purchase!$C:$C,Waterfall!EE$1)</f>
        <v>0</v>
      </c>
      <c r="EF89" s="4">
        <f>SUMIFS(Purchase!$F:$F,Purchase!$A:$A,Waterfall!$A89,Purchase!$D:$D,Waterfall!$C89,Purchase!$C:$C,Waterfall!EF$1)</f>
        <v>0</v>
      </c>
      <c r="EG89" s="4">
        <f>SUMIFS(Purchase!$F:$F,Purchase!$A:$A,Waterfall!$A89,Purchase!$D:$D,Waterfall!$C89,Purchase!$C:$C,Waterfall!EG$1)</f>
        <v>0</v>
      </c>
      <c r="EH89" s="4">
        <f>SUMIFS(Purchase!$F:$F,Purchase!$A:$A,Waterfall!$A89,Purchase!$D:$D,Waterfall!$C89,Purchase!$C:$C,Waterfall!EH$1)</f>
        <v>0</v>
      </c>
      <c r="EI89" s="4">
        <f>SUMIFS(Purchase!$F:$F,Purchase!$A:$A,Waterfall!$A89,Purchase!$D:$D,Waterfall!$C89,Purchase!$C:$C,Waterfall!EI$1)</f>
        <v>0</v>
      </c>
      <c r="EJ89" s="4">
        <f>SUMIFS(Purchase!$F:$F,Purchase!$A:$A,Waterfall!$A89,Purchase!$D:$D,Waterfall!$C89,Purchase!$C:$C,Waterfall!EJ$1)</f>
        <v>0</v>
      </c>
      <c r="EK89" s="4">
        <f>SUMIFS(Purchase!$F:$F,Purchase!$A:$A,Waterfall!$A89,Purchase!$D:$D,Waterfall!$C89,Purchase!$C:$C,Waterfall!EK$1)</f>
        <v>0</v>
      </c>
      <c r="EL89" s="4">
        <f>SUMIFS(Purchase!$F:$F,Purchase!$A:$A,Waterfall!$A89,Purchase!$D:$D,Waterfall!$C89,Purchase!$C:$C,Waterfall!EL$1)</f>
        <v>0</v>
      </c>
      <c r="EM89" s="4">
        <f>SUMIFS(Purchase!$F:$F,Purchase!$A:$A,Waterfall!$A89,Purchase!$D:$D,Waterfall!$C89,Purchase!$C:$C,Waterfall!EM$1)</f>
        <v>0</v>
      </c>
      <c r="EN89" s="4">
        <f>SUMIFS(Purchase!$F:$F,Purchase!$A:$A,Waterfall!$A89,Purchase!$D:$D,Waterfall!$C89,Purchase!$C:$C,Waterfall!EN$1)</f>
        <v>0</v>
      </c>
      <c r="EO89" s="4">
        <f>SUMIFS(Purchase!$F:$F,Purchase!$A:$A,Waterfall!$A89,Purchase!$D:$D,Waterfall!$C89,Purchase!$C:$C,Waterfall!EO$1)</f>
        <v>0</v>
      </c>
      <c r="EP89" s="4">
        <f>SUMIFS(Purchase!$F:$F,Purchase!$A:$A,Waterfall!$A89,Purchase!$D:$D,Waterfall!$C89,Purchase!$C:$C,Waterfall!EP$1)</f>
        <v>0</v>
      </c>
      <c r="EQ89" s="4">
        <f>SUMIFS(Purchase!$F:$F,Purchase!$A:$A,Waterfall!$A89,Purchase!$D:$D,Waterfall!$C89,Purchase!$C:$C,Waterfall!EQ$1)</f>
        <v>0</v>
      </c>
      <c r="ER89" s="4">
        <f>SUMIFS(Purchase!$F:$F,Purchase!$A:$A,Waterfall!$A89,Purchase!$D:$D,Waterfall!$C89,Purchase!$C:$C,Waterfall!ER$1)</f>
        <v>0</v>
      </c>
      <c r="ES89" s="4">
        <f>SUMIFS(Purchase!$F:$F,Purchase!$A:$A,Waterfall!$A89,Purchase!$D:$D,Waterfall!$C89,Purchase!$C:$C,Waterfall!ES$1)</f>
        <v>0</v>
      </c>
      <c r="ET89" s="4">
        <f>SUMIFS(Purchase!$F:$F,Purchase!$A:$A,Waterfall!$A89,Purchase!$D:$D,Waterfall!$C89,Purchase!$C:$C,Waterfall!ET$1)</f>
        <v>0</v>
      </c>
      <c r="EU89" s="4">
        <f>SUMIFS(Purchase!$F:$F,Purchase!$A:$A,Waterfall!$A89,Purchase!$D:$D,Waterfall!$C89,Purchase!$C:$C,Waterfall!EU$1)</f>
        <v>0</v>
      </c>
      <c r="EV89" s="4">
        <f>SUMIFS(Purchase!$F:$F,Purchase!$A:$A,Waterfall!$A89,Purchase!$D:$D,Waterfall!$C89,Purchase!$C:$C,Waterfall!EV$1)</f>
        <v>0</v>
      </c>
      <c r="EW89" s="4">
        <f>SUMIFS(Purchase!$F:$F,Purchase!$A:$A,Waterfall!$A89,Purchase!$D:$D,Waterfall!$C89,Purchase!$C:$C,Waterfall!EW$1)</f>
        <v>0</v>
      </c>
      <c r="EX89" s="4">
        <f>SUMIFS(Purchase!$F:$F,Purchase!$A:$A,Waterfall!$A89,Purchase!$D:$D,Waterfall!$C89,Purchase!$C:$C,Waterfall!EX$1)</f>
        <v>0</v>
      </c>
      <c r="EY89" s="4">
        <f>SUMIFS(Purchase!$F:$F,Purchase!$A:$A,Waterfall!$A89,Purchase!$D:$D,Waterfall!$C89,Purchase!$C:$C,Waterfall!EY$1)</f>
        <v>0</v>
      </c>
      <c r="EZ89" s="4">
        <f>SUMIFS(Purchase!$F:$F,Purchase!$A:$A,Waterfall!$A89,Purchase!$D:$D,Waterfall!$C89,Purchase!$C:$C,Waterfall!EZ$1)</f>
        <v>0</v>
      </c>
      <c r="FA89" s="4">
        <f>SUMIFS(Purchase!$F:$F,Purchase!$A:$A,Waterfall!$A89,Purchase!$D:$D,Waterfall!$C89,Purchase!$C:$C,Waterfall!FA$1)</f>
        <v>0</v>
      </c>
      <c r="FB89" s="4">
        <f>SUMIFS(Purchase!$F:$F,Purchase!$A:$A,Waterfall!$A89,Purchase!$D:$D,Waterfall!$C89,Purchase!$C:$C,Waterfall!FB$1)</f>
        <v>0</v>
      </c>
      <c r="FC89" s="4">
        <f>SUMIFS(Purchase!$F:$F,Purchase!$A:$A,Waterfall!$A89,Purchase!$D:$D,Waterfall!$C89,Purchase!$C:$C,Waterfall!FC$1)</f>
        <v>0</v>
      </c>
      <c r="FD89" s="4">
        <f>SUMIFS(Purchase!$F:$F,Purchase!$A:$A,Waterfall!$A89,Purchase!$D:$D,Waterfall!$C89,Purchase!$C:$C,Waterfall!FD$1)</f>
        <v>0</v>
      </c>
      <c r="FE89" s="4">
        <f>SUMIFS(Purchase!$F:$F,Purchase!$A:$A,Waterfall!$A89,Purchase!$D:$D,Waterfall!$C89,Purchase!$C:$C,Waterfall!FE$1)</f>
        <v>0</v>
      </c>
      <c r="FF89" s="4">
        <f>SUMIFS(Purchase!$F:$F,Purchase!$A:$A,Waterfall!$A89,Purchase!$D:$D,Waterfall!$C89,Purchase!$C:$C,Waterfall!FF$1)</f>
        <v>0</v>
      </c>
      <c r="FG89" s="4">
        <f>SUMIFS(Purchase!$F:$F,Purchase!$A:$A,Waterfall!$A89,Purchase!$D:$D,Waterfall!$C89,Purchase!$C:$C,Waterfall!FG$1)</f>
        <v>0</v>
      </c>
      <c r="FH89" s="4">
        <f>SUMIFS(Purchase!$F:$F,Purchase!$A:$A,Waterfall!$A89,Purchase!$D:$D,Waterfall!$C89,Purchase!$C:$C,Waterfall!FH$1)</f>
        <v>0</v>
      </c>
      <c r="FI89" s="4">
        <f>SUMIFS(Purchase!$F:$F,Purchase!$A:$A,Waterfall!$A89,Purchase!$D:$D,Waterfall!$C89,Purchase!$C:$C,Waterfall!FI$1)</f>
        <v>0</v>
      </c>
      <c r="FJ89" s="4">
        <f>SUMIFS(Purchase!$F:$F,Purchase!$A:$A,Waterfall!$A89,Purchase!$D:$D,Waterfall!$C89,Purchase!$C:$C,Waterfall!FJ$1)</f>
        <v>0</v>
      </c>
      <c r="FK89" s="4">
        <f>SUMIFS(Purchase!$F:$F,Purchase!$A:$A,Waterfall!$A89,Purchase!$D:$D,Waterfall!$C89,Purchase!$C:$C,Waterfall!FK$1)</f>
        <v>0</v>
      </c>
      <c r="FL89" s="4">
        <f>SUMIFS(Purchase!$F:$F,Purchase!$A:$A,Waterfall!$A89,Purchase!$D:$D,Waterfall!$C89,Purchase!$C:$C,Waterfall!FL$1)</f>
        <v>0</v>
      </c>
      <c r="FM89" s="4">
        <f>SUMIFS(Purchase!$F:$F,Purchase!$A:$A,Waterfall!$A89,Purchase!$D:$D,Waterfall!$C89,Purchase!$C:$C,Waterfall!FM$1)</f>
        <v>0</v>
      </c>
      <c r="FN89" s="4">
        <f>SUMIFS(Purchase!$F:$F,Purchase!$A:$A,Waterfall!$A89,Purchase!$D:$D,Waterfall!$C89,Purchase!$C:$C,Waterfall!FN$1)</f>
        <v>0</v>
      </c>
      <c r="FO89" s="4">
        <f>SUMIFS(Purchase!$F:$F,Purchase!$A:$A,Waterfall!$A89,Purchase!$D:$D,Waterfall!$C89,Purchase!$C:$C,Waterfall!FO$1)</f>
        <v>0</v>
      </c>
      <c r="FP89" s="4">
        <f>SUMIFS(Purchase!$F:$F,Purchase!$A:$A,Waterfall!$A89,Purchase!$D:$D,Waterfall!$C89,Purchase!$C:$C,Waterfall!FP$1)</f>
        <v>0</v>
      </c>
      <c r="FQ89" s="4">
        <f>SUMIFS(Purchase!$F:$F,Purchase!$A:$A,Waterfall!$A89,Purchase!$D:$D,Waterfall!$C89,Purchase!$C:$C,Waterfall!FQ$1)</f>
        <v>0</v>
      </c>
      <c r="FR89" s="4">
        <f>SUMIFS(Purchase!$F:$F,Purchase!$A:$A,Waterfall!$A89,Purchase!$D:$D,Waterfall!$C89,Purchase!$C:$C,Waterfall!FR$1)</f>
        <v>0</v>
      </c>
      <c r="FS89" s="4">
        <f>SUMIFS(Purchase!$F:$F,Purchase!$A:$A,Waterfall!$A89,Purchase!$D:$D,Waterfall!$C89,Purchase!$C:$C,Waterfall!FS$1)</f>
        <v>0</v>
      </c>
      <c r="FT89" s="4">
        <f>SUMIFS(Purchase!$F:$F,Purchase!$A:$A,Waterfall!$A89,Purchase!$D:$D,Waterfall!$C89,Purchase!$C:$C,Waterfall!FT$1)</f>
        <v>0</v>
      </c>
      <c r="FU89" s="4">
        <f>SUMIFS(Purchase!$F:$F,Purchase!$A:$A,Waterfall!$A89,Purchase!$D:$D,Waterfall!$C89,Purchase!$C:$C,Waterfall!FU$1)</f>
        <v>0</v>
      </c>
      <c r="FV89" s="4">
        <f>SUMIFS(Purchase!$F:$F,Purchase!$A:$A,Waterfall!$A89,Purchase!$D:$D,Waterfall!$C89,Purchase!$C:$C,Waterfall!FV$1)</f>
        <v>0</v>
      </c>
      <c r="FW89" s="4">
        <f>SUMIFS(Purchase!$F:$F,Purchase!$A:$A,Waterfall!$A89,Purchase!$D:$D,Waterfall!$C89,Purchase!$C:$C,Waterfall!FW$1)</f>
        <v>0</v>
      </c>
      <c r="FX89" s="4">
        <f>SUMIFS(Purchase!$F:$F,Purchase!$A:$A,Waterfall!$A89,Purchase!$D:$D,Waterfall!$C89,Purchase!$C:$C,Waterfall!FX$1)</f>
        <v>0</v>
      </c>
      <c r="FY89" s="4">
        <f>SUMIFS(Purchase!$F:$F,Purchase!$A:$A,Waterfall!$A89,Purchase!$D:$D,Waterfall!$C89,Purchase!$C:$C,Waterfall!FY$1)</f>
        <v>0</v>
      </c>
      <c r="FZ89" s="4">
        <f>SUMIFS(Purchase!$F:$F,Purchase!$A:$A,Waterfall!$A89,Purchase!$D:$D,Waterfall!$C89,Purchase!$C:$C,Waterfall!FZ$1)</f>
        <v>0</v>
      </c>
      <c r="GA89" s="4">
        <f>SUMIFS(Purchase!$F:$F,Purchase!$A:$A,Waterfall!$A89,Purchase!$D:$D,Waterfall!$C89,Purchase!$C:$C,Waterfall!GA$1)</f>
        <v>0</v>
      </c>
      <c r="GB89" s="4">
        <f>SUMIFS(Purchase!$F:$F,Purchase!$A:$A,Waterfall!$A89,Purchase!$D:$D,Waterfall!$C89,Purchase!$C:$C,Waterfall!GB$1)</f>
        <v>0</v>
      </c>
      <c r="GC89" s="4">
        <f>SUMIFS(Purchase!$F:$F,Purchase!$A:$A,Waterfall!$A89,Purchase!$D:$D,Waterfall!$C89,Purchase!$C:$C,Waterfall!GC$1)</f>
        <v>0</v>
      </c>
      <c r="GD89" s="4">
        <f>SUMIFS(Purchase!$F:$F,Purchase!$A:$A,Waterfall!$A89,Purchase!$D:$D,Waterfall!$C89,Purchase!$C:$C,Waterfall!GD$1)</f>
        <v>0</v>
      </c>
      <c r="GE89" s="4">
        <f>SUMIFS(Purchase!$F:$F,Purchase!$A:$A,Waterfall!$A89,Purchase!$D:$D,Waterfall!$C89,Purchase!$C:$C,Waterfall!GE$1)</f>
        <v>0</v>
      </c>
      <c r="GF89" s="4">
        <f>SUMIFS(Purchase!$F:$F,Purchase!$A:$A,Waterfall!$A89,Purchase!$D:$D,Waterfall!$C89,Purchase!$C:$C,Waterfall!GF$1)</f>
        <v>0</v>
      </c>
      <c r="GG89" s="4">
        <f>SUMIFS(Purchase!$F:$F,Purchase!$A:$A,Waterfall!$A89,Purchase!$D:$D,Waterfall!$C89,Purchase!$C:$C,Waterfall!GG$1)</f>
        <v>0</v>
      </c>
      <c r="GH89" s="4">
        <f>SUMIFS(Purchase!$F:$F,Purchase!$A:$A,Waterfall!$A89,Purchase!$D:$D,Waterfall!$C89,Purchase!$C:$C,Waterfall!GH$1)</f>
        <v>0</v>
      </c>
      <c r="GI89" s="4">
        <f>SUMIFS(Purchase!$F:$F,Purchase!$A:$A,Waterfall!$A89,Purchase!$D:$D,Waterfall!$C89,Purchase!$C:$C,Waterfall!GI$1)</f>
        <v>0</v>
      </c>
    </row>
    <row r="90" spans="1:191" x14ac:dyDescent="0.35">
      <c r="A90" s="8">
        <f t="shared" si="4"/>
        <v>1</v>
      </c>
      <c r="B90" s="2" t="str">
        <f>VLOOKUP($A90,Centers!$B$1:$C$120,2,)</f>
        <v>GATE</v>
      </c>
      <c r="C90" s="3">
        <v>44967</v>
      </c>
      <c r="D90" s="4">
        <f>IF($A90=1,SUM(SUMIFS(Indent!$E:$E,Indent!$C:$C,Waterfall!$C90,Indent!$A:$A,Centers!$A$2),SUMIFS(Indent!$E:$E,Indent!$C:$C,Waterfall!$C90,Indent!$A:$A,Centers!$A$3),SUMIFS(Indent!$E:$E,Indent!$C:$C,Waterfall!$C90,Indent!$A:$A,Centers!$A$4),SUMIFS(Indent!$E:$E,Indent!$C:$C,Waterfall!$C90,Indent!$A:$A,Centers!$A$5),SUMIFS(Indent!$E:$E,Indent!$C:$C,Waterfall!$C90,Indent!$A:$A,Centers!$A$6),SUMIFS(Indent!$E:$E,Indent!$C:$C,Waterfall!$C90,Indent!$A:$A,Centers!$A$7),SUMIFS(Indent!$E:$E,Indent!$C:$C,Waterfall!$C90,Indent!$A:$A,Centers!$A$8)),SUMIFS(Indent!$E:$E,Indent!$C:$C,Waterfall!$C90,Indent!$A:$A,$A90))</f>
        <v>0</v>
      </c>
      <c r="E90" s="4">
        <f>SUMIFS(Purchase!$F:$F,Purchase!$A:$A,Waterfall!$A90,Purchase!$D:$D,Waterfall!$C90,Purchase!$C:$C,Waterfall!E$1)</f>
        <v>0</v>
      </c>
      <c r="F90" s="4">
        <f>SUMIFS(Purchase!$F:$F,Purchase!$A:$A,Waterfall!$A90,Purchase!$D:$D,Waterfall!$C90,Purchase!$C:$C,Waterfall!F$1)</f>
        <v>0</v>
      </c>
      <c r="G90" s="4">
        <f>SUMIFS(Purchase!$F:$F,Purchase!$A:$A,Waterfall!$A90,Purchase!$D:$D,Waterfall!$C90,Purchase!$C:$C,Waterfall!G$1)</f>
        <v>0</v>
      </c>
      <c r="H90" s="4">
        <f>SUMIFS(Purchase!$F:$F,Purchase!$A:$A,Waterfall!$A90,Purchase!$D:$D,Waterfall!$C90,Purchase!$C:$C,Waterfall!H$1)</f>
        <v>0</v>
      </c>
      <c r="I90" s="4">
        <f>SUMIFS(Purchase!$F:$F,Purchase!$A:$A,Waterfall!$A90,Purchase!$D:$D,Waterfall!$C90,Purchase!$C:$C,Waterfall!I$1)</f>
        <v>0</v>
      </c>
      <c r="J90" s="4">
        <f>SUMIFS(Purchase!$F:$F,Purchase!$A:$A,Waterfall!$A90,Purchase!$D:$D,Waterfall!$C90,Purchase!$C:$C,Waterfall!J$1)</f>
        <v>0</v>
      </c>
      <c r="K90" s="4">
        <f>SUMIFS(Purchase!$F:$F,Purchase!$A:$A,Waterfall!$A90,Purchase!$D:$D,Waterfall!$C90,Purchase!$C:$C,Waterfall!K$1)</f>
        <v>0</v>
      </c>
      <c r="L90" s="4">
        <f>SUMIFS(Purchase!$F:$F,Purchase!$A:$A,Waterfall!$A90,Purchase!$D:$D,Waterfall!$C90,Purchase!$C:$C,Waterfall!L$1)</f>
        <v>0</v>
      </c>
      <c r="M90" s="4">
        <f>SUMIFS(Purchase!$F:$F,Purchase!$A:$A,Waterfall!$A90,Purchase!$D:$D,Waterfall!$C90,Purchase!$C:$C,Waterfall!M$1)</f>
        <v>0</v>
      </c>
      <c r="N90" s="4">
        <f>SUMIFS(Purchase!$F:$F,Purchase!$A:$A,Waterfall!$A90,Purchase!$D:$D,Waterfall!$C90,Purchase!$C:$C,Waterfall!N$1)</f>
        <v>0</v>
      </c>
      <c r="O90" s="4">
        <f>SUMIFS(Purchase!$F:$F,Purchase!$A:$A,Waterfall!$A90,Purchase!$D:$D,Waterfall!$C90,Purchase!$C:$C,Waterfall!O$1)</f>
        <v>0</v>
      </c>
      <c r="P90" s="4">
        <f>SUMIFS(Purchase!$F:$F,Purchase!$A:$A,Waterfall!$A90,Purchase!$D:$D,Waterfall!$C90,Purchase!$C:$C,Waterfall!P$1)</f>
        <v>0</v>
      </c>
      <c r="Q90" s="4">
        <f>SUMIFS(Purchase!$F:$F,Purchase!$A:$A,Waterfall!$A90,Purchase!$D:$D,Waterfall!$C90,Purchase!$C:$C,Waterfall!Q$1)</f>
        <v>0</v>
      </c>
      <c r="R90" s="4">
        <f>SUMIFS(Purchase!$F:$F,Purchase!$A:$A,Waterfall!$A90,Purchase!$D:$D,Waterfall!$C90,Purchase!$C:$C,Waterfall!R$1)</f>
        <v>0</v>
      </c>
      <c r="S90" s="4">
        <f>SUMIFS(Purchase!$F:$F,Purchase!$A:$A,Waterfall!$A90,Purchase!$D:$D,Waterfall!$C90,Purchase!$C:$C,Waterfall!S$1)</f>
        <v>0</v>
      </c>
      <c r="T90" s="4">
        <f>SUMIFS(Purchase!$F:$F,Purchase!$A:$A,Waterfall!$A90,Purchase!$D:$D,Waterfall!$C90,Purchase!$C:$C,Waterfall!T$1)</f>
        <v>0</v>
      </c>
      <c r="U90" s="4">
        <f>SUMIFS(Purchase!$F:$F,Purchase!$A:$A,Waterfall!$A90,Purchase!$D:$D,Waterfall!$C90,Purchase!$C:$C,Waterfall!U$1)</f>
        <v>0</v>
      </c>
      <c r="V90" s="4">
        <f>SUMIFS(Purchase!$F:$F,Purchase!$A:$A,Waterfall!$A90,Purchase!$D:$D,Waterfall!$C90,Purchase!$C:$C,Waterfall!V$1)</f>
        <v>0</v>
      </c>
      <c r="W90" s="4">
        <f>SUMIFS(Purchase!$F:$F,Purchase!$A:$A,Waterfall!$A90,Purchase!$D:$D,Waterfall!$C90,Purchase!$C:$C,Waterfall!W$1)</f>
        <v>0</v>
      </c>
      <c r="X90" s="4">
        <f>SUMIFS(Purchase!$F:$F,Purchase!$A:$A,Waterfall!$A90,Purchase!$D:$D,Waterfall!$C90,Purchase!$C:$C,Waterfall!X$1)</f>
        <v>0</v>
      </c>
      <c r="Y90" s="4">
        <f>SUMIFS(Purchase!$F:$F,Purchase!$A:$A,Waterfall!$A90,Purchase!$D:$D,Waterfall!$C90,Purchase!$C:$C,Waterfall!Y$1)</f>
        <v>0</v>
      </c>
      <c r="Z90" s="4">
        <f>SUMIFS(Purchase!$F:$F,Purchase!$A:$A,Waterfall!$A90,Purchase!$D:$D,Waterfall!$C90,Purchase!$C:$C,Waterfall!Z$1)</f>
        <v>0</v>
      </c>
      <c r="AA90" s="4">
        <f>SUMIFS(Purchase!$F:$F,Purchase!$A:$A,Waterfall!$A90,Purchase!$D:$D,Waterfall!$C90,Purchase!$C:$C,Waterfall!AA$1)</f>
        <v>0</v>
      </c>
      <c r="AB90" s="4">
        <f>SUMIFS(Purchase!$F:$F,Purchase!$A:$A,Waterfall!$A90,Purchase!$D:$D,Waterfall!$C90,Purchase!$C:$C,Waterfall!AB$1)</f>
        <v>0</v>
      </c>
      <c r="AC90" s="4">
        <f>SUMIFS(Purchase!$F:$F,Purchase!$A:$A,Waterfall!$A90,Purchase!$D:$D,Waterfall!$C90,Purchase!$C:$C,Waterfall!AC$1)</f>
        <v>0</v>
      </c>
      <c r="AD90" s="4">
        <f>SUMIFS(Purchase!$F:$F,Purchase!$A:$A,Waterfall!$A90,Purchase!$D:$D,Waterfall!$C90,Purchase!$C:$C,Waterfall!AD$1)</f>
        <v>0</v>
      </c>
      <c r="AE90" s="4">
        <f>SUMIFS(Purchase!$F:$F,Purchase!$A:$A,Waterfall!$A90,Purchase!$D:$D,Waterfall!$C90,Purchase!$C:$C,Waterfall!AE$1)</f>
        <v>0</v>
      </c>
      <c r="AF90" s="4">
        <f>SUMIFS(Purchase!$F:$F,Purchase!$A:$A,Waterfall!$A90,Purchase!$D:$D,Waterfall!$C90,Purchase!$C:$C,Waterfall!AF$1)</f>
        <v>0</v>
      </c>
      <c r="AG90" s="4">
        <f>SUMIFS(Purchase!$F:$F,Purchase!$A:$A,Waterfall!$A90,Purchase!$D:$D,Waterfall!$C90,Purchase!$C:$C,Waterfall!AG$1)</f>
        <v>0</v>
      </c>
      <c r="AH90" s="4">
        <f>SUMIFS(Purchase!$F:$F,Purchase!$A:$A,Waterfall!$A90,Purchase!$D:$D,Waterfall!$C90,Purchase!$C:$C,Waterfall!AH$1)</f>
        <v>0</v>
      </c>
      <c r="AI90" s="4">
        <f>SUMIFS(Purchase!$F:$F,Purchase!$A:$A,Waterfall!$A90,Purchase!$D:$D,Waterfall!$C90,Purchase!$C:$C,Waterfall!AI$1)</f>
        <v>0</v>
      </c>
      <c r="AJ90" s="4">
        <f>SUMIFS(Purchase!$F:$F,Purchase!$A:$A,Waterfall!$A90,Purchase!$D:$D,Waterfall!$C90,Purchase!$C:$C,Waterfall!AJ$1)</f>
        <v>0</v>
      </c>
      <c r="AK90" s="4">
        <f>SUMIFS(Purchase!$F:$F,Purchase!$A:$A,Waterfall!$A90,Purchase!$D:$D,Waterfall!$C90,Purchase!$C:$C,Waterfall!AK$1)</f>
        <v>0</v>
      </c>
      <c r="AL90" s="4">
        <f>SUMIFS(Purchase!$F:$F,Purchase!$A:$A,Waterfall!$A90,Purchase!$D:$D,Waterfall!$C90,Purchase!$C:$C,Waterfall!AL$1)</f>
        <v>0</v>
      </c>
      <c r="AM90" s="4">
        <f>SUMIFS(Purchase!$F:$F,Purchase!$A:$A,Waterfall!$A90,Purchase!$D:$D,Waterfall!$C90,Purchase!$C:$C,Waterfall!AM$1)</f>
        <v>0</v>
      </c>
      <c r="AN90" s="4">
        <f>SUMIFS(Purchase!$F:$F,Purchase!$A:$A,Waterfall!$A90,Purchase!$D:$D,Waterfall!$C90,Purchase!$C:$C,Waterfall!AN$1)</f>
        <v>0</v>
      </c>
      <c r="AO90" s="4">
        <f>SUMIFS(Purchase!$F:$F,Purchase!$A:$A,Waterfall!$A90,Purchase!$D:$D,Waterfall!$C90,Purchase!$C:$C,Waterfall!AO$1)</f>
        <v>0</v>
      </c>
      <c r="AP90" s="4">
        <f>SUMIFS(Purchase!$F:$F,Purchase!$A:$A,Waterfall!$A90,Purchase!$D:$D,Waterfall!$C90,Purchase!$C:$C,Waterfall!AP$1)</f>
        <v>0</v>
      </c>
      <c r="AQ90" s="4">
        <f>SUMIFS(Purchase!$F:$F,Purchase!$A:$A,Waterfall!$A90,Purchase!$D:$D,Waterfall!$C90,Purchase!$C:$C,Waterfall!AQ$1)</f>
        <v>0</v>
      </c>
      <c r="AR90" s="4">
        <f>SUMIFS(Purchase!$F:$F,Purchase!$A:$A,Waterfall!$A90,Purchase!$D:$D,Waterfall!$C90,Purchase!$C:$C,Waterfall!AR$1)</f>
        <v>0</v>
      </c>
      <c r="AS90" s="4">
        <f>SUMIFS(Purchase!$F:$F,Purchase!$A:$A,Waterfall!$A90,Purchase!$D:$D,Waterfall!$C90,Purchase!$C:$C,Waterfall!AS$1)</f>
        <v>0</v>
      </c>
      <c r="AT90" s="4">
        <f>SUMIFS(Purchase!$F:$F,Purchase!$A:$A,Waterfall!$A90,Purchase!$D:$D,Waterfall!$C90,Purchase!$C:$C,Waterfall!AT$1)</f>
        <v>0</v>
      </c>
      <c r="AU90" s="4">
        <f>SUMIFS(Purchase!$F:$F,Purchase!$A:$A,Waterfall!$A90,Purchase!$D:$D,Waterfall!$C90,Purchase!$C:$C,Waterfall!AU$1)</f>
        <v>0</v>
      </c>
      <c r="AV90" s="4">
        <f>SUMIFS(Purchase!$F:$F,Purchase!$A:$A,Waterfall!$A90,Purchase!$D:$D,Waterfall!$C90,Purchase!$C:$C,Waterfall!AV$1)</f>
        <v>0</v>
      </c>
      <c r="AW90" s="4">
        <f>SUMIFS(Purchase!$F:$F,Purchase!$A:$A,Waterfall!$A90,Purchase!$D:$D,Waterfall!$C90,Purchase!$C:$C,Waterfall!AW$1)</f>
        <v>0</v>
      </c>
      <c r="AX90" s="4">
        <f>SUMIFS(Purchase!$F:$F,Purchase!$A:$A,Waterfall!$A90,Purchase!$D:$D,Waterfall!$C90,Purchase!$C:$C,Waterfall!AX$1)</f>
        <v>0</v>
      </c>
      <c r="AY90" s="4">
        <f>SUMIFS(Purchase!$F:$F,Purchase!$A:$A,Waterfall!$A90,Purchase!$D:$D,Waterfall!$C90,Purchase!$C:$C,Waterfall!AY$1)</f>
        <v>0</v>
      </c>
      <c r="AZ90" s="4">
        <f>SUMIFS(Purchase!$F:$F,Purchase!$A:$A,Waterfall!$A90,Purchase!$D:$D,Waterfall!$C90,Purchase!$C:$C,Waterfall!AZ$1)</f>
        <v>0</v>
      </c>
      <c r="BA90" s="4">
        <f>SUMIFS(Purchase!$F:$F,Purchase!$A:$A,Waterfall!$A90,Purchase!$D:$D,Waterfall!$C90,Purchase!$C:$C,Waterfall!BA$1)</f>
        <v>0</v>
      </c>
      <c r="BB90" s="4">
        <f>SUMIFS(Purchase!$F:$F,Purchase!$A:$A,Waterfall!$A90,Purchase!$D:$D,Waterfall!$C90,Purchase!$C:$C,Waterfall!BB$1)</f>
        <v>0</v>
      </c>
      <c r="BC90" s="4">
        <f>SUMIFS(Purchase!$F:$F,Purchase!$A:$A,Waterfall!$A90,Purchase!$D:$D,Waterfall!$C90,Purchase!$C:$C,Waterfall!BC$1)</f>
        <v>0</v>
      </c>
      <c r="BD90" s="4">
        <f>SUMIFS(Purchase!$F:$F,Purchase!$A:$A,Waterfall!$A90,Purchase!$D:$D,Waterfall!$C90,Purchase!$C:$C,Waterfall!BD$1)</f>
        <v>0</v>
      </c>
      <c r="BE90" s="4">
        <f>SUMIFS(Purchase!$F:$F,Purchase!$A:$A,Waterfall!$A90,Purchase!$D:$D,Waterfall!$C90,Purchase!$C:$C,Waterfall!BE$1)</f>
        <v>0</v>
      </c>
      <c r="BF90" s="4">
        <f>SUMIFS(Purchase!$F:$F,Purchase!$A:$A,Waterfall!$A90,Purchase!$D:$D,Waterfall!$C90,Purchase!$C:$C,Waterfall!BF$1)</f>
        <v>0</v>
      </c>
      <c r="BG90" s="4">
        <f>SUMIFS(Purchase!$F:$F,Purchase!$A:$A,Waterfall!$A90,Purchase!$D:$D,Waterfall!$C90,Purchase!$C:$C,Waterfall!BG$1)</f>
        <v>0</v>
      </c>
      <c r="BH90" s="4">
        <f>SUMIFS(Purchase!$F:$F,Purchase!$A:$A,Waterfall!$A90,Purchase!$D:$D,Waterfall!$C90,Purchase!$C:$C,Waterfall!BH$1)</f>
        <v>0</v>
      </c>
      <c r="BI90" s="4">
        <f>SUMIFS(Purchase!$F:$F,Purchase!$A:$A,Waterfall!$A90,Purchase!$D:$D,Waterfall!$C90,Purchase!$C:$C,Waterfall!BI$1)</f>
        <v>0</v>
      </c>
      <c r="BJ90" s="4">
        <f>SUMIFS(Purchase!$F:$F,Purchase!$A:$A,Waterfall!$A90,Purchase!$D:$D,Waterfall!$C90,Purchase!$C:$C,Waterfall!BJ$1)</f>
        <v>0</v>
      </c>
      <c r="BK90" s="4">
        <f>SUMIFS(Purchase!$F:$F,Purchase!$A:$A,Waterfall!$A90,Purchase!$D:$D,Waterfall!$C90,Purchase!$C:$C,Waterfall!BK$1)</f>
        <v>0</v>
      </c>
      <c r="BL90" s="4">
        <f>SUMIFS(Purchase!$F:$F,Purchase!$A:$A,Waterfall!$A90,Purchase!$D:$D,Waterfall!$C90,Purchase!$C:$C,Waterfall!BL$1)</f>
        <v>0</v>
      </c>
      <c r="BM90" s="4">
        <f>SUMIFS(Purchase!$F:$F,Purchase!$A:$A,Waterfall!$A90,Purchase!$D:$D,Waterfall!$C90,Purchase!$C:$C,Waterfall!BM$1)</f>
        <v>0</v>
      </c>
      <c r="BN90" s="4">
        <f>SUMIFS(Purchase!$F:$F,Purchase!$A:$A,Waterfall!$A90,Purchase!$D:$D,Waterfall!$C90,Purchase!$C:$C,Waterfall!BN$1)</f>
        <v>0</v>
      </c>
      <c r="BO90" s="4">
        <f>SUMIFS(Purchase!$F:$F,Purchase!$A:$A,Waterfall!$A90,Purchase!$D:$D,Waterfall!$C90,Purchase!$C:$C,Waterfall!BO$1)</f>
        <v>0</v>
      </c>
      <c r="BP90" s="4">
        <f>SUMIFS(Purchase!$F:$F,Purchase!$A:$A,Waterfall!$A90,Purchase!$D:$D,Waterfall!$C90,Purchase!$C:$C,Waterfall!BP$1)</f>
        <v>0</v>
      </c>
      <c r="BQ90" s="4">
        <f>SUMIFS(Purchase!$F:$F,Purchase!$A:$A,Waterfall!$A90,Purchase!$D:$D,Waterfall!$C90,Purchase!$C:$C,Waterfall!BQ$1)</f>
        <v>0</v>
      </c>
      <c r="BR90" s="4">
        <f>SUMIFS(Purchase!$F:$F,Purchase!$A:$A,Waterfall!$A90,Purchase!$D:$D,Waterfall!$C90,Purchase!$C:$C,Waterfall!BR$1)</f>
        <v>0</v>
      </c>
      <c r="BS90" s="4">
        <f>SUMIFS(Purchase!$F:$F,Purchase!$A:$A,Waterfall!$A90,Purchase!$D:$D,Waterfall!$C90,Purchase!$C:$C,Waterfall!BS$1)</f>
        <v>0</v>
      </c>
      <c r="BT90" s="4">
        <f>SUMIFS(Purchase!$F:$F,Purchase!$A:$A,Waterfall!$A90,Purchase!$D:$D,Waterfall!$C90,Purchase!$C:$C,Waterfall!BT$1)</f>
        <v>0</v>
      </c>
      <c r="BU90" s="4">
        <f>SUMIFS(Purchase!$F:$F,Purchase!$A:$A,Waterfall!$A90,Purchase!$D:$D,Waterfall!$C90,Purchase!$C:$C,Waterfall!BU$1)</f>
        <v>0</v>
      </c>
      <c r="BV90" s="4">
        <f>SUMIFS(Purchase!$F:$F,Purchase!$A:$A,Waterfall!$A90,Purchase!$D:$D,Waterfall!$C90,Purchase!$C:$C,Waterfall!BV$1)</f>
        <v>0</v>
      </c>
      <c r="BW90" s="4">
        <f>SUMIFS(Purchase!$F:$F,Purchase!$A:$A,Waterfall!$A90,Purchase!$D:$D,Waterfall!$C90,Purchase!$C:$C,Waterfall!BW$1)</f>
        <v>0</v>
      </c>
      <c r="BX90" s="4">
        <f>SUMIFS(Purchase!$F:$F,Purchase!$A:$A,Waterfall!$A90,Purchase!$D:$D,Waterfall!$C90,Purchase!$C:$C,Waterfall!BX$1)</f>
        <v>0</v>
      </c>
      <c r="BY90" s="4">
        <f>SUMIFS(Purchase!$F:$F,Purchase!$A:$A,Waterfall!$A90,Purchase!$D:$D,Waterfall!$C90,Purchase!$C:$C,Waterfall!BY$1)</f>
        <v>0</v>
      </c>
      <c r="BZ90" s="4">
        <f>SUMIFS(Purchase!$F:$F,Purchase!$A:$A,Waterfall!$A90,Purchase!$D:$D,Waterfall!$C90,Purchase!$C:$C,Waterfall!BZ$1)</f>
        <v>0</v>
      </c>
      <c r="CA90" s="4">
        <f>SUMIFS(Purchase!$F:$F,Purchase!$A:$A,Waterfall!$A90,Purchase!$D:$D,Waterfall!$C90,Purchase!$C:$C,Waterfall!CA$1)</f>
        <v>0</v>
      </c>
      <c r="CB90" s="4">
        <f>SUMIFS(Purchase!$F:$F,Purchase!$A:$A,Waterfall!$A90,Purchase!$D:$D,Waterfall!$C90,Purchase!$C:$C,Waterfall!CB$1)</f>
        <v>0</v>
      </c>
      <c r="CC90" s="4">
        <f>SUMIFS(Purchase!$F:$F,Purchase!$A:$A,Waterfall!$A90,Purchase!$D:$D,Waterfall!$C90,Purchase!$C:$C,Waterfall!CC$1)</f>
        <v>0</v>
      </c>
      <c r="CD90" s="4">
        <f>SUMIFS(Purchase!$F:$F,Purchase!$A:$A,Waterfall!$A90,Purchase!$D:$D,Waterfall!$C90,Purchase!$C:$C,Waterfall!CD$1)</f>
        <v>0</v>
      </c>
      <c r="CE90" s="4">
        <f>SUMIFS(Purchase!$F:$F,Purchase!$A:$A,Waterfall!$A90,Purchase!$D:$D,Waterfall!$C90,Purchase!$C:$C,Waterfall!CE$1)</f>
        <v>0</v>
      </c>
      <c r="CF90" s="4">
        <f>SUMIFS(Purchase!$F:$F,Purchase!$A:$A,Waterfall!$A90,Purchase!$D:$D,Waterfall!$C90,Purchase!$C:$C,Waterfall!CF$1)</f>
        <v>0</v>
      </c>
      <c r="CG90" s="4">
        <f>SUMIFS(Purchase!$F:$F,Purchase!$A:$A,Waterfall!$A90,Purchase!$D:$D,Waterfall!$C90,Purchase!$C:$C,Waterfall!CG$1)</f>
        <v>0</v>
      </c>
      <c r="CH90" s="4">
        <f>SUMIFS(Purchase!$F:$F,Purchase!$A:$A,Waterfall!$A90,Purchase!$D:$D,Waterfall!$C90,Purchase!$C:$C,Waterfall!CH$1)</f>
        <v>0</v>
      </c>
      <c r="CI90" s="4">
        <f>SUMIFS(Purchase!$F:$F,Purchase!$A:$A,Waterfall!$A90,Purchase!$D:$D,Waterfall!$C90,Purchase!$C:$C,Waterfall!CI$1)</f>
        <v>0</v>
      </c>
      <c r="CJ90" s="4">
        <f>SUMIFS(Purchase!$F:$F,Purchase!$A:$A,Waterfall!$A90,Purchase!$D:$D,Waterfall!$C90,Purchase!$C:$C,Waterfall!CJ$1)</f>
        <v>0</v>
      </c>
      <c r="CK90" s="4">
        <f>SUMIFS(Purchase!$F:$F,Purchase!$A:$A,Waterfall!$A90,Purchase!$D:$D,Waterfall!$C90,Purchase!$C:$C,Waterfall!CK$1)</f>
        <v>0</v>
      </c>
      <c r="CL90" s="4">
        <f>SUMIFS(Purchase!$F:$F,Purchase!$A:$A,Waterfall!$A90,Purchase!$D:$D,Waterfall!$C90,Purchase!$C:$C,Waterfall!CL$1)</f>
        <v>0</v>
      </c>
      <c r="CM90" s="4">
        <f>SUMIFS(Purchase!$F:$F,Purchase!$A:$A,Waterfall!$A90,Purchase!$D:$D,Waterfall!$C90,Purchase!$C:$C,Waterfall!CM$1)</f>
        <v>0</v>
      </c>
      <c r="CN90" s="4">
        <f>SUMIFS(Purchase!$F:$F,Purchase!$A:$A,Waterfall!$A90,Purchase!$D:$D,Waterfall!$C90,Purchase!$C:$C,Waterfall!CN$1)</f>
        <v>0</v>
      </c>
      <c r="CO90" s="4">
        <f>SUMIFS(Purchase!$F:$F,Purchase!$A:$A,Waterfall!$A90,Purchase!$D:$D,Waterfall!$C90,Purchase!$C:$C,Waterfall!CO$1)</f>
        <v>0</v>
      </c>
      <c r="CP90" s="4">
        <f>SUMIFS(Purchase!$F:$F,Purchase!$A:$A,Waterfall!$A90,Purchase!$D:$D,Waterfall!$C90,Purchase!$C:$C,Waterfall!CP$1)</f>
        <v>0</v>
      </c>
      <c r="CQ90" s="4">
        <f>SUMIFS(Purchase!$F:$F,Purchase!$A:$A,Waterfall!$A90,Purchase!$D:$D,Waterfall!$C90,Purchase!$C:$C,Waterfall!CQ$1)</f>
        <v>0</v>
      </c>
      <c r="CR90" s="4">
        <f>SUMIFS(Purchase!$F:$F,Purchase!$A:$A,Waterfall!$A90,Purchase!$D:$D,Waterfall!$C90,Purchase!$C:$C,Waterfall!CR$1)</f>
        <v>0</v>
      </c>
      <c r="CS90" s="4">
        <f>SUMIFS(Purchase!$F:$F,Purchase!$A:$A,Waterfall!$A90,Purchase!$D:$D,Waterfall!$C90,Purchase!$C:$C,Waterfall!CS$1)</f>
        <v>0</v>
      </c>
      <c r="CT90" s="4">
        <f>SUMIFS(Purchase!$F:$F,Purchase!$A:$A,Waterfall!$A90,Purchase!$D:$D,Waterfall!$C90,Purchase!$C:$C,Waterfall!CT$1)</f>
        <v>0</v>
      </c>
      <c r="CU90" s="4">
        <f>SUMIFS(Purchase!$F:$F,Purchase!$A:$A,Waterfall!$A90,Purchase!$D:$D,Waterfall!$C90,Purchase!$C:$C,Waterfall!CU$1)</f>
        <v>0</v>
      </c>
      <c r="CV90" s="4">
        <f>SUMIFS(Purchase!$F:$F,Purchase!$A:$A,Waterfall!$A90,Purchase!$D:$D,Waterfall!$C90,Purchase!$C:$C,Waterfall!CV$1)</f>
        <v>0</v>
      </c>
      <c r="CW90" s="4">
        <f>SUMIFS(Purchase!$F:$F,Purchase!$A:$A,Waterfall!$A90,Purchase!$D:$D,Waterfall!$C90,Purchase!$C:$C,Waterfall!CW$1)</f>
        <v>0</v>
      </c>
      <c r="CX90" s="4">
        <f>SUMIFS(Purchase!$F:$F,Purchase!$A:$A,Waterfall!$A90,Purchase!$D:$D,Waterfall!$C90,Purchase!$C:$C,Waterfall!CX$1)</f>
        <v>0</v>
      </c>
      <c r="CY90" s="4">
        <f>SUMIFS(Purchase!$F:$F,Purchase!$A:$A,Waterfall!$A90,Purchase!$D:$D,Waterfall!$C90,Purchase!$C:$C,Waterfall!CY$1)</f>
        <v>0</v>
      </c>
      <c r="CZ90" s="4">
        <f>SUMIFS(Purchase!$F:$F,Purchase!$A:$A,Waterfall!$A90,Purchase!$D:$D,Waterfall!$C90,Purchase!$C:$C,Waterfall!CZ$1)</f>
        <v>0</v>
      </c>
      <c r="DA90" s="4">
        <f>SUMIFS(Purchase!$F:$F,Purchase!$A:$A,Waterfall!$A90,Purchase!$D:$D,Waterfall!$C90,Purchase!$C:$C,Waterfall!DA$1)</f>
        <v>0</v>
      </c>
      <c r="DB90" s="4">
        <f>SUMIFS(Purchase!$F:$F,Purchase!$A:$A,Waterfall!$A90,Purchase!$D:$D,Waterfall!$C90,Purchase!$C:$C,Waterfall!DB$1)</f>
        <v>0</v>
      </c>
      <c r="DC90" s="4">
        <f>SUMIFS(Purchase!$F:$F,Purchase!$A:$A,Waterfall!$A90,Purchase!$D:$D,Waterfall!$C90,Purchase!$C:$C,Waterfall!DC$1)</f>
        <v>0</v>
      </c>
      <c r="DD90" s="4">
        <f>SUMIFS(Purchase!$F:$F,Purchase!$A:$A,Waterfall!$A90,Purchase!$D:$D,Waterfall!$C90,Purchase!$C:$C,Waterfall!DD$1)</f>
        <v>0</v>
      </c>
      <c r="DE90" s="4">
        <f>SUMIFS(Purchase!$F:$F,Purchase!$A:$A,Waterfall!$A90,Purchase!$D:$D,Waterfall!$C90,Purchase!$C:$C,Waterfall!DE$1)</f>
        <v>0</v>
      </c>
      <c r="DF90" s="4">
        <f>SUMIFS(Purchase!$F:$F,Purchase!$A:$A,Waterfall!$A90,Purchase!$D:$D,Waterfall!$C90,Purchase!$C:$C,Waterfall!DF$1)</f>
        <v>0</v>
      </c>
      <c r="DG90" s="4">
        <f>SUMIFS(Purchase!$F:$F,Purchase!$A:$A,Waterfall!$A90,Purchase!$D:$D,Waterfall!$C90,Purchase!$C:$C,Waterfall!DG$1)</f>
        <v>0</v>
      </c>
      <c r="DH90" s="4">
        <f>SUMIFS(Purchase!$F:$F,Purchase!$A:$A,Waterfall!$A90,Purchase!$D:$D,Waterfall!$C90,Purchase!$C:$C,Waterfall!DH$1)</f>
        <v>0</v>
      </c>
      <c r="DI90" s="4">
        <f>SUMIFS(Purchase!$F:$F,Purchase!$A:$A,Waterfall!$A90,Purchase!$D:$D,Waterfall!$C90,Purchase!$C:$C,Waterfall!DI$1)</f>
        <v>0</v>
      </c>
      <c r="DJ90" s="4">
        <f>SUMIFS(Purchase!$F:$F,Purchase!$A:$A,Waterfall!$A90,Purchase!$D:$D,Waterfall!$C90,Purchase!$C:$C,Waterfall!DJ$1)</f>
        <v>0</v>
      </c>
      <c r="DK90" s="4">
        <f>SUMIFS(Purchase!$F:$F,Purchase!$A:$A,Waterfall!$A90,Purchase!$D:$D,Waterfall!$C90,Purchase!$C:$C,Waterfall!DK$1)</f>
        <v>0</v>
      </c>
      <c r="DL90" s="4">
        <f>SUMIFS(Purchase!$F:$F,Purchase!$A:$A,Waterfall!$A90,Purchase!$D:$D,Waterfall!$C90,Purchase!$C:$C,Waterfall!DL$1)</f>
        <v>0</v>
      </c>
      <c r="DM90" s="4">
        <f>SUMIFS(Purchase!$F:$F,Purchase!$A:$A,Waterfall!$A90,Purchase!$D:$D,Waterfall!$C90,Purchase!$C:$C,Waterfall!DM$1)</f>
        <v>0</v>
      </c>
      <c r="DN90" s="4">
        <f>SUMIFS(Purchase!$F:$F,Purchase!$A:$A,Waterfall!$A90,Purchase!$D:$D,Waterfall!$C90,Purchase!$C:$C,Waterfall!DN$1)</f>
        <v>0</v>
      </c>
      <c r="DO90" s="4">
        <f>SUMIFS(Purchase!$F:$F,Purchase!$A:$A,Waterfall!$A90,Purchase!$D:$D,Waterfall!$C90,Purchase!$C:$C,Waterfall!DO$1)</f>
        <v>0</v>
      </c>
      <c r="DP90" s="4">
        <f>SUMIFS(Purchase!$F:$F,Purchase!$A:$A,Waterfall!$A90,Purchase!$D:$D,Waterfall!$C90,Purchase!$C:$C,Waterfall!DP$1)</f>
        <v>0</v>
      </c>
      <c r="DQ90" s="4">
        <f>SUMIFS(Purchase!$F:$F,Purchase!$A:$A,Waterfall!$A90,Purchase!$D:$D,Waterfall!$C90,Purchase!$C:$C,Waterfall!DQ$1)</f>
        <v>0</v>
      </c>
      <c r="DR90" s="4">
        <f>SUMIFS(Purchase!$F:$F,Purchase!$A:$A,Waterfall!$A90,Purchase!$D:$D,Waterfall!$C90,Purchase!$C:$C,Waterfall!DR$1)</f>
        <v>0</v>
      </c>
      <c r="DS90" s="4">
        <f>SUMIFS(Purchase!$F:$F,Purchase!$A:$A,Waterfall!$A90,Purchase!$D:$D,Waterfall!$C90,Purchase!$C:$C,Waterfall!DS$1)</f>
        <v>0</v>
      </c>
      <c r="DT90" s="4">
        <f>SUMIFS(Purchase!$F:$F,Purchase!$A:$A,Waterfall!$A90,Purchase!$D:$D,Waterfall!$C90,Purchase!$C:$C,Waterfall!DT$1)</f>
        <v>0</v>
      </c>
      <c r="DU90" s="4">
        <f>SUMIFS(Purchase!$F:$F,Purchase!$A:$A,Waterfall!$A90,Purchase!$D:$D,Waterfall!$C90,Purchase!$C:$C,Waterfall!DU$1)</f>
        <v>0</v>
      </c>
      <c r="DV90" s="4">
        <f>SUMIFS(Purchase!$F:$F,Purchase!$A:$A,Waterfall!$A90,Purchase!$D:$D,Waterfall!$C90,Purchase!$C:$C,Waterfall!DV$1)</f>
        <v>0</v>
      </c>
      <c r="DW90" s="4">
        <f>SUMIFS(Purchase!$F:$F,Purchase!$A:$A,Waterfall!$A90,Purchase!$D:$D,Waterfall!$C90,Purchase!$C:$C,Waterfall!DW$1)</f>
        <v>0</v>
      </c>
      <c r="DX90" s="4">
        <f>SUMIFS(Purchase!$F:$F,Purchase!$A:$A,Waterfall!$A90,Purchase!$D:$D,Waterfall!$C90,Purchase!$C:$C,Waterfall!DX$1)</f>
        <v>0</v>
      </c>
      <c r="DY90" s="4">
        <f>SUMIFS(Purchase!$F:$F,Purchase!$A:$A,Waterfall!$A90,Purchase!$D:$D,Waterfall!$C90,Purchase!$C:$C,Waterfall!DY$1)</f>
        <v>0</v>
      </c>
      <c r="DZ90" s="4">
        <f>SUMIFS(Purchase!$F:$F,Purchase!$A:$A,Waterfall!$A90,Purchase!$D:$D,Waterfall!$C90,Purchase!$C:$C,Waterfall!DZ$1)</f>
        <v>0</v>
      </c>
      <c r="EA90" s="4">
        <f>SUMIFS(Purchase!$F:$F,Purchase!$A:$A,Waterfall!$A90,Purchase!$D:$D,Waterfall!$C90,Purchase!$C:$C,Waterfall!EA$1)</f>
        <v>0</v>
      </c>
      <c r="EB90" s="4">
        <f>SUMIFS(Purchase!$F:$F,Purchase!$A:$A,Waterfall!$A90,Purchase!$D:$D,Waterfall!$C90,Purchase!$C:$C,Waterfall!EB$1)</f>
        <v>0</v>
      </c>
      <c r="EC90" s="4">
        <f>SUMIFS(Purchase!$F:$F,Purchase!$A:$A,Waterfall!$A90,Purchase!$D:$D,Waterfall!$C90,Purchase!$C:$C,Waterfall!EC$1)</f>
        <v>0</v>
      </c>
      <c r="ED90" s="4">
        <f>SUMIFS(Purchase!$F:$F,Purchase!$A:$A,Waterfall!$A90,Purchase!$D:$D,Waterfall!$C90,Purchase!$C:$C,Waterfall!ED$1)</f>
        <v>0</v>
      </c>
      <c r="EE90" s="4">
        <f>SUMIFS(Purchase!$F:$F,Purchase!$A:$A,Waterfall!$A90,Purchase!$D:$D,Waterfall!$C90,Purchase!$C:$C,Waterfall!EE$1)</f>
        <v>0</v>
      </c>
      <c r="EF90" s="4">
        <f>SUMIFS(Purchase!$F:$F,Purchase!$A:$A,Waterfall!$A90,Purchase!$D:$D,Waterfall!$C90,Purchase!$C:$C,Waterfall!EF$1)</f>
        <v>0</v>
      </c>
      <c r="EG90" s="4">
        <f>SUMIFS(Purchase!$F:$F,Purchase!$A:$A,Waterfall!$A90,Purchase!$D:$D,Waterfall!$C90,Purchase!$C:$C,Waterfall!EG$1)</f>
        <v>0</v>
      </c>
      <c r="EH90" s="4">
        <f>SUMIFS(Purchase!$F:$F,Purchase!$A:$A,Waterfall!$A90,Purchase!$D:$D,Waterfall!$C90,Purchase!$C:$C,Waterfall!EH$1)</f>
        <v>0</v>
      </c>
      <c r="EI90" s="4">
        <f>SUMIFS(Purchase!$F:$F,Purchase!$A:$A,Waterfall!$A90,Purchase!$D:$D,Waterfall!$C90,Purchase!$C:$C,Waterfall!EI$1)</f>
        <v>0</v>
      </c>
      <c r="EJ90" s="4">
        <f>SUMIFS(Purchase!$F:$F,Purchase!$A:$A,Waterfall!$A90,Purchase!$D:$D,Waterfall!$C90,Purchase!$C:$C,Waterfall!EJ$1)</f>
        <v>0</v>
      </c>
      <c r="EK90" s="4">
        <f>SUMIFS(Purchase!$F:$F,Purchase!$A:$A,Waterfall!$A90,Purchase!$D:$D,Waterfall!$C90,Purchase!$C:$C,Waterfall!EK$1)</f>
        <v>0</v>
      </c>
      <c r="EL90" s="4">
        <f>SUMIFS(Purchase!$F:$F,Purchase!$A:$A,Waterfall!$A90,Purchase!$D:$D,Waterfall!$C90,Purchase!$C:$C,Waterfall!EL$1)</f>
        <v>0</v>
      </c>
      <c r="EM90" s="4">
        <f>SUMIFS(Purchase!$F:$F,Purchase!$A:$A,Waterfall!$A90,Purchase!$D:$D,Waterfall!$C90,Purchase!$C:$C,Waterfall!EM$1)</f>
        <v>0</v>
      </c>
      <c r="EN90" s="4">
        <f>SUMIFS(Purchase!$F:$F,Purchase!$A:$A,Waterfall!$A90,Purchase!$D:$D,Waterfall!$C90,Purchase!$C:$C,Waterfall!EN$1)</f>
        <v>0</v>
      </c>
      <c r="EO90" s="4">
        <f>SUMIFS(Purchase!$F:$F,Purchase!$A:$A,Waterfall!$A90,Purchase!$D:$D,Waterfall!$C90,Purchase!$C:$C,Waterfall!EO$1)</f>
        <v>0</v>
      </c>
      <c r="EP90" s="4">
        <f>SUMIFS(Purchase!$F:$F,Purchase!$A:$A,Waterfall!$A90,Purchase!$D:$D,Waterfall!$C90,Purchase!$C:$C,Waterfall!EP$1)</f>
        <v>0</v>
      </c>
      <c r="EQ90" s="4">
        <f>SUMIFS(Purchase!$F:$F,Purchase!$A:$A,Waterfall!$A90,Purchase!$D:$D,Waterfall!$C90,Purchase!$C:$C,Waterfall!EQ$1)</f>
        <v>0</v>
      </c>
      <c r="ER90" s="4">
        <f>SUMIFS(Purchase!$F:$F,Purchase!$A:$A,Waterfall!$A90,Purchase!$D:$D,Waterfall!$C90,Purchase!$C:$C,Waterfall!ER$1)</f>
        <v>0</v>
      </c>
      <c r="ES90" s="4">
        <f>SUMIFS(Purchase!$F:$F,Purchase!$A:$A,Waterfall!$A90,Purchase!$D:$D,Waterfall!$C90,Purchase!$C:$C,Waterfall!ES$1)</f>
        <v>0</v>
      </c>
      <c r="ET90" s="4">
        <f>SUMIFS(Purchase!$F:$F,Purchase!$A:$A,Waterfall!$A90,Purchase!$D:$D,Waterfall!$C90,Purchase!$C:$C,Waterfall!ET$1)</f>
        <v>0</v>
      </c>
      <c r="EU90" s="4">
        <f>SUMIFS(Purchase!$F:$F,Purchase!$A:$A,Waterfall!$A90,Purchase!$D:$D,Waterfall!$C90,Purchase!$C:$C,Waterfall!EU$1)</f>
        <v>0</v>
      </c>
      <c r="EV90" s="4">
        <f>SUMIFS(Purchase!$F:$F,Purchase!$A:$A,Waterfall!$A90,Purchase!$D:$D,Waterfall!$C90,Purchase!$C:$C,Waterfall!EV$1)</f>
        <v>0</v>
      </c>
      <c r="EW90" s="4">
        <f>SUMIFS(Purchase!$F:$F,Purchase!$A:$A,Waterfall!$A90,Purchase!$D:$D,Waterfall!$C90,Purchase!$C:$C,Waterfall!EW$1)</f>
        <v>0</v>
      </c>
      <c r="EX90" s="4">
        <f>SUMIFS(Purchase!$F:$F,Purchase!$A:$A,Waterfall!$A90,Purchase!$D:$D,Waterfall!$C90,Purchase!$C:$C,Waterfall!EX$1)</f>
        <v>0</v>
      </c>
      <c r="EY90" s="4">
        <f>SUMIFS(Purchase!$F:$F,Purchase!$A:$A,Waterfall!$A90,Purchase!$D:$D,Waterfall!$C90,Purchase!$C:$C,Waterfall!EY$1)</f>
        <v>0</v>
      </c>
      <c r="EZ90" s="4">
        <f>SUMIFS(Purchase!$F:$F,Purchase!$A:$A,Waterfall!$A90,Purchase!$D:$D,Waterfall!$C90,Purchase!$C:$C,Waterfall!EZ$1)</f>
        <v>0</v>
      </c>
      <c r="FA90" s="4">
        <f>SUMIFS(Purchase!$F:$F,Purchase!$A:$A,Waterfall!$A90,Purchase!$D:$D,Waterfall!$C90,Purchase!$C:$C,Waterfall!FA$1)</f>
        <v>0</v>
      </c>
      <c r="FB90" s="4">
        <f>SUMIFS(Purchase!$F:$F,Purchase!$A:$A,Waterfall!$A90,Purchase!$D:$D,Waterfall!$C90,Purchase!$C:$C,Waterfall!FB$1)</f>
        <v>0</v>
      </c>
      <c r="FC90" s="4">
        <f>SUMIFS(Purchase!$F:$F,Purchase!$A:$A,Waterfall!$A90,Purchase!$D:$D,Waterfall!$C90,Purchase!$C:$C,Waterfall!FC$1)</f>
        <v>0</v>
      </c>
      <c r="FD90" s="4">
        <f>SUMIFS(Purchase!$F:$F,Purchase!$A:$A,Waterfall!$A90,Purchase!$D:$D,Waterfall!$C90,Purchase!$C:$C,Waterfall!FD$1)</f>
        <v>0</v>
      </c>
      <c r="FE90" s="4">
        <f>SUMIFS(Purchase!$F:$F,Purchase!$A:$A,Waterfall!$A90,Purchase!$D:$D,Waterfall!$C90,Purchase!$C:$C,Waterfall!FE$1)</f>
        <v>0</v>
      </c>
      <c r="FF90" s="4">
        <f>SUMIFS(Purchase!$F:$F,Purchase!$A:$A,Waterfall!$A90,Purchase!$D:$D,Waterfall!$C90,Purchase!$C:$C,Waterfall!FF$1)</f>
        <v>0</v>
      </c>
      <c r="FG90" s="4">
        <f>SUMIFS(Purchase!$F:$F,Purchase!$A:$A,Waterfall!$A90,Purchase!$D:$D,Waterfall!$C90,Purchase!$C:$C,Waterfall!FG$1)</f>
        <v>0</v>
      </c>
      <c r="FH90" s="4">
        <f>SUMIFS(Purchase!$F:$F,Purchase!$A:$A,Waterfall!$A90,Purchase!$D:$D,Waterfall!$C90,Purchase!$C:$C,Waterfall!FH$1)</f>
        <v>0</v>
      </c>
      <c r="FI90" s="4">
        <f>SUMIFS(Purchase!$F:$F,Purchase!$A:$A,Waterfall!$A90,Purchase!$D:$D,Waterfall!$C90,Purchase!$C:$C,Waterfall!FI$1)</f>
        <v>0</v>
      </c>
      <c r="FJ90" s="4">
        <f>SUMIFS(Purchase!$F:$F,Purchase!$A:$A,Waterfall!$A90,Purchase!$D:$D,Waterfall!$C90,Purchase!$C:$C,Waterfall!FJ$1)</f>
        <v>0</v>
      </c>
      <c r="FK90" s="4">
        <f>SUMIFS(Purchase!$F:$F,Purchase!$A:$A,Waterfall!$A90,Purchase!$D:$D,Waterfall!$C90,Purchase!$C:$C,Waterfall!FK$1)</f>
        <v>0</v>
      </c>
      <c r="FL90" s="4">
        <f>SUMIFS(Purchase!$F:$F,Purchase!$A:$A,Waterfall!$A90,Purchase!$D:$D,Waterfall!$C90,Purchase!$C:$C,Waterfall!FL$1)</f>
        <v>0</v>
      </c>
      <c r="FM90" s="4">
        <f>SUMIFS(Purchase!$F:$F,Purchase!$A:$A,Waterfall!$A90,Purchase!$D:$D,Waterfall!$C90,Purchase!$C:$C,Waterfall!FM$1)</f>
        <v>0</v>
      </c>
      <c r="FN90" s="4">
        <f>SUMIFS(Purchase!$F:$F,Purchase!$A:$A,Waterfall!$A90,Purchase!$D:$D,Waterfall!$C90,Purchase!$C:$C,Waterfall!FN$1)</f>
        <v>0</v>
      </c>
      <c r="FO90" s="4">
        <f>SUMIFS(Purchase!$F:$F,Purchase!$A:$A,Waterfall!$A90,Purchase!$D:$D,Waterfall!$C90,Purchase!$C:$C,Waterfall!FO$1)</f>
        <v>0</v>
      </c>
      <c r="FP90" s="4">
        <f>SUMIFS(Purchase!$F:$F,Purchase!$A:$A,Waterfall!$A90,Purchase!$D:$D,Waterfall!$C90,Purchase!$C:$C,Waterfall!FP$1)</f>
        <v>0</v>
      </c>
      <c r="FQ90" s="4">
        <f>SUMIFS(Purchase!$F:$F,Purchase!$A:$A,Waterfall!$A90,Purchase!$D:$D,Waterfall!$C90,Purchase!$C:$C,Waterfall!FQ$1)</f>
        <v>0</v>
      </c>
      <c r="FR90" s="4">
        <f>SUMIFS(Purchase!$F:$F,Purchase!$A:$A,Waterfall!$A90,Purchase!$D:$D,Waterfall!$C90,Purchase!$C:$C,Waterfall!FR$1)</f>
        <v>0</v>
      </c>
      <c r="FS90" s="4">
        <f>SUMIFS(Purchase!$F:$F,Purchase!$A:$A,Waterfall!$A90,Purchase!$D:$D,Waterfall!$C90,Purchase!$C:$C,Waterfall!FS$1)</f>
        <v>0</v>
      </c>
      <c r="FT90" s="4">
        <f>SUMIFS(Purchase!$F:$F,Purchase!$A:$A,Waterfall!$A90,Purchase!$D:$D,Waterfall!$C90,Purchase!$C:$C,Waterfall!FT$1)</f>
        <v>0</v>
      </c>
      <c r="FU90" s="4">
        <f>SUMIFS(Purchase!$F:$F,Purchase!$A:$A,Waterfall!$A90,Purchase!$D:$D,Waterfall!$C90,Purchase!$C:$C,Waterfall!FU$1)</f>
        <v>0</v>
      </c>
      <c r="FV90" s="4">
        <f>SUMIFS(Purchase!$F:$F,Purchase!$A:$A,Waterfall!$A90,Purchase!$D:$D,Waterfall!$C90,Purchase!$C:$C,Waterfall!FV$1)</f>
        <v>0</v>
      </c>
      <c r="FW90" s="4">
        <f>SUMIFS(Purchase!$F:$F,Purchase!$A:$A,Waterfall!$A90,Purchase!$D:$D,Waterfall!$C90,Purchase!$C:$C,Waterfall!FW$1)</f>
        <v>0</v>
      </c>
      <c r="FX90" s="4">
        <f>SUMIFS(Purchase!$F:$F,Purchase!$A:$A,Waterfall!$A90,Purchase!$D:$D,Waterfall!$C90,Purchase!$C:$C,Waterfall!FX$1)</f>
        <v>0</v>
      </c>
      <c r="FY90" s="4">
        <f>SUMIFS(Purchase!$F:$F,Purchase!$A:$A,Waterfall!$A90,Purchase!$D:$D,Waterfall!$C90,Purchase!$C:$C,Waterfall!FY$1)</f>
        <v>0</v>
      </c>
      <c r="FZ90" s="4">
        <f>SUMIFS(Purchase!$F:$F,Purchase!$A:$A,Waterfall!$A90,Purchase!$D:$D,Waterfall!$C90,Purchase!$C:$C,Waterfall!FZ$1)</f>
        <v>0</v>
      </c>
      <c r="GA90" s="4">
        <f>SUMIFS(Purchase!$F:$F,Purchase!$A:$A,Waterfall!$A90,Purchase!$D:$D,Waterfall!$C90,Purchase!$C:$C,Waterfall!GA$1)</f>
        <v>0</v>
      </c>
      <c r="GB90" s="4">
        <f>SUMIFS(Purchase!$F:$F,Purchase!$A:$A,Waterfall!$A90,Purchase!$D:$D,Waterfall!$C90,Purchase!$C:$C,Waterfall!GB$1)</f>
        <v>0</v>
      </c>
      <c r="GC90" s="4">
        <f>SUMIFS(Purchase!$F:$F,Purchase!$A:$A,Waterfall!$A90,Purchase!$D:$D,Waterfall!$C90,Purchase!$C:$C,Waterfall!GC$1)</f>
        <v>0</v>
      </c>
      <c r="GD90" s="4">
        <f>SUMIFS(Purchase!$F:$F,Purchase!$A:$A,Waterfall!$A90,Purchase!$D:$D,Waterfall!$C90,Purchase!$C:$C,Waterfall!GD$1)</f>
        <v>0</v>
      </c>
      <c r="GE90" s="4">
        <f>SUMIFS(Purchase!$F:$F,Purchase!$A:$A,Waterfall!$A90,Purchase!$D:$D,Waterfall!$C90,Purchase!$C:$C,Waterfall!GE$1)</f>
        <v>0</v>
      </c>
      <c r="GF90" s="4">
        <f>SUMIFS(Purchase!$F:$F,Purchase!$A:$A,Waterfall!$A90,Purchase!$D:$D,Waterfall!$C90,Purchase!$C:$C,Waterfall!GF$1)</f>
        <v>0</v>
      </c>
      <c r="GG90" s="4">
        <f>SUMIFS(Purchase!$F:$F,Purchase!$A:$A,Waterfall!$A90,Purchase!$D:$D,Waterfall!$C90,Purchase!$C:$C,Waterfall!GG$1)</f>
        <v>0</v>
      </c>
      <c r="GH90" s="4">
        <f>SUMIFS(Purchase!$F:$F,Purchase!$A:$A,Waterfall!$A90,Purchase!$D:$D,Waterfall!$C90,Purchase!$C:$C,Waterfall!GH$1)</f>
        <v>0</v>
      </c>
      <c r="GI90" s="4">
        <f>SUMIFS(Purchase!$F:$F,Purchase!$A:$A,Waterfall!$A90,Purchase!$D:$D,Waterfall!$C90,Purchase!$C:$C,Waterfall!GI$1)</f>
        <v>0</v>
      </c>
    </row>
    <row r="91" spans="1:191" x14ac:dyDescent="0.35">
      <c r="A91" s="8">
        <f t="shared" si="4"/>
        <v>1</v>
      </c>
      <c r="B91" s="2" t="str">
        <f>VLOOKUP($A91,Centers!$B$1:$C$120,2,)</f>
        <v>GATE</v>
      </c>
      <c r="C91" s="3">
        <v>44968</v>
      </c>
      <c r="D91" s="4">
        <f>IF($A91=1,SUM(SUMIFS(Indent!$E:$E,Indent!$C:$C,Waterfall!$C91,Indent!$A:$A,Centers!$A$2),SUMIFS(Indent!$E:$E,Indent!$C:$C,Waterfall!$C91,Indent!$A:$A,Centers!$A$3),SUMIFS(Indent!$E:$E,Indent!$C:$C,Waterfall!$C91,Indent!$A:$A,Centers!$A$4),SUMIFS(Indent!$E:$E,Indent!$C:$C,Waterfall!$C91,Indent!$A:$A,Centers!$A$5),SUMIFS(Indent!$E:$E,Indent!$C:$C,Waterfall!$C91,Indent!$A:$A,Centers!$A$6),SUMIFS(Indent!$E:$E,Indent!$C:$C,Waterfall!$C91,Indent!$A:$A,Centers!$A$7),SUMIFS(Indent!$E:$E,Indent!$C:$C,Waterfall!$C91,Indent!$A:$A,Centers!$A$8)),SUMIFS(Indent!$E:$E,Indent!$C:$C,Waterfall!$C91,Indent!$A:$A,$A91))</f>
        <v>0</v>
      </c>
      <c r="E91" s="4">
        <f>SUMIFS(Purchase!$F:$F,Purchase!$A:$A,Waterfall!$A91,Purchase!$D:$D,Waterfall!$C91,Purchase!$C:$C,Waterfall!E$1)</f>
        <v>0</v>
      </c>
      <c r="F91" s="4">
        <f>SUMIFS(Purchase!$F:$F,Purchase!$A:$A,Waterfall!$A91,Purchase!$D:$D,Waterfall!$C91,Purchase!$C:$C,Waterfall!F$1)</f>
        <v>0</v>
      </c>
      <c r="G91" s="4">
        <f>SUMIFS(Purchase!$F:$F,Purchase!$A:$A,Waterfall!$A91,Purchase!$D:$D,Waterfall!$C91,Purchase!$C:$C,Waterfall!G$1)</f>
        <v>0</v>
      </c>
      <c r="H91" s="4">
        <f>SUMIFS(Purchase!$F:$F,Purchase!$A:$A,Waterfall!$A91,Purchase!$D:$D,Waterfall!$C91,Purchase!$C:$C,Waterfall!H$1)</f>
        <v>0</v>
      </c>
      <c r="I91" s="4">
        <f>SUMIFS(Purchase!$F:$F,Purchase!$A:$A,Waterfall!$A91,Purchase!$D:$D,Waterfall!$C91,Purchase!$C:$C,Waterfall!I$1)</f>
        <v>0</v>
      </c>
      <c r="J91" s="4">
        <f>SUMIFS(Purchase!$F:$F,Purchase!$A:$A,Waterfall!$A91,Purchase!$D:$D,Waterfall!$C91,Purchase!$C:$C,Waterfall!J$1)</f>
        <v>0</v>
      </c>
      <c r="K91" s="4">
        <f>SUMIFS(Purchase!$F:$F,Purchase!$A:$A,Waterfall!$A91,Purchase!$D:$D,Waterfall!$C91,Purchase!$C:$C,Waterfall!K$1)</f>
        <v>0</v>
      </c>
      <c r="L91" s="4">
        <f>SUMIFS(Purchase!$F:$F,Purchase!$A:$A,Waterfall!$A91,Purchase!$D:$D,Waterfall!$C91,Purchase!$C:$C,Waterfall!L$1)</f>
        <v>0</v>
      </c>
      <c r="M91" s="4">
        <f>SUMIFS(Purchase!$F:$F,Purchase!$A:$A,Waterfall!$A91,Purchase!$D:$D,Waterfall!$C91,Purchase!$C:$C,Waterfall!M$1)</f>
        <v>0</v>
      </c>
      <c r="N91" s="4">
        <f>SUMIFS(Purchase!$F:$F,Purchase!$A:$A,Waterfall!$A91,Purchase!$D:$D,Waterfall!$C91,Purchase!$C:$C,Waterfall!N$1)</f>
        <v>0</v>
      </c>
      <c r="O91" s="4">
        <f>SUMIFS(Purchase!$F:$F,Purchase!$A:$A,Waterfall!$A91,Purchase!$D:$D,Waterfall!$C91,Purchase!$C:$C,Waterfall!O$1)</f>
        <v>0</v>
      </c>
      <c r="P91" s="4">
        <f>SUMIFS(Purchase!$F:$F,Purchase!$A:$A,Waterfall!$A91,Purchase!$D:$D,Waterfall!$C91,Purchase!$C:$C,Waterfall!P$1)</f>
        <v>0</v>
      </c>
      <c r="Q91" s="4">
        <f>SUMIFS(Purchase!$F:$F,Purchase!$A:$A,Waterfall!$A91,Purchase!$D:$D,Waterfall!$C91,Purchase!$C:$C,Waterfall!Q$1)</f>
        <v>0</v>
      </c>
      <c r="R91" s="4">
        <f>SUMIFS(Purchase!$F:$F,Purchase!$A:$A,Waterfall!$A91,Purchase!$D:$D,Waterfall!$C91,Purchase!$C:$C,Waterfall!R$1)</f>
        <v>0</v>
      </c>
      <c r="S91" s="4">
        <f>SUMIFS(Purchase!$F:$F,Purchase!$A:$A,Waterfall!$A91,Purchase!$D:$D,Waterfall!$C91,Purchase!$C:$C,Waterfall!S$1)</f>
        <v>0</v>
      </c>
      <c r="T91" s="4">
        <f>SUMIFS(Purchase!$F:$F,Purchase!$A:$A,Waterfall!$A91,Purchase!$D:$D,Waterfall!$C91,Purchase!$C:$C,Waterfall!T$1)</f>
        <v>0</v>
      </c>
      <c r="U91" s="4">
        <f>SUMIFS(Purchase!$F:$F,Purchase!$A:$A,Waterfall!$A91,Purchase!$D:$D,Waterfall!$C91,Purchase!$C:$C,Waterfall!U$1)</f>
        <v>0</v>
      </c>
      <c r="V91" s="4">
        <f>SUMIFS(Purchase!$F:$F,Purchase!$A:$A,Waterfall!$A91,Purchase!$D:$D,Waterfall!$C91,Purchase!$C:$C,Waterfall!V$1)</f>
        <v>0</v>
      </c>
      <c r="W91" s="4">
        <f>SUMIFS(Purchase!$F:$F,Purchase!$A:$A,Waterfall!$A91,Purchase!$D:$D,Waterfall!$C91,Purchase!$C:$C,Waterfall!W$1)</f>
        <v>0</v>
      </c>
      <c r="X91" s="4">
        <f>SUMIFS(Purchase!$F:$F,Purchase!$A:$A,Waterfall!$A91,Purchase!$D:$D,Waterfall!$C91,Purchase!$C:$C,Waterfall!X$1)</f>
        <v>0</v>
      </c>
      <c r="Y91" s="4">
        <f>SUMIFS(Purchase!$F:$F,Purchase!$A:$A,Waterfall!$A91,Purchase!$D:$D,Waterfall!$C91,Purchase!$C:$C,Waterfall!Y$1)</f>
        <v>0</v>
      </c>
      <c r="Z91" s="4">
        <f>SUMIFS(Purchase!$F:$F,Purchase!$A:$A,Waterfall!$A91,Purchase!$D:$D,Waterfall!$C91,Purchase!$C:$C,Waterfall!Z$1)</f>
        <v>0</v>
      </c>
      <c r="AA91" s="4">
        <f>SUMIFS(Purchase!$F:$F,Purchase!$A:$A,Waterfall!$A91,Purchase!$D:$D,Waterfall!$C91,Purchase!$C:$C,Waterfall!AA$1)</f>
        <v>0</v>
      </c>
      <c r="AB91" s="4">
        <f>SUMIFS(Purchase!$F:$F,Purchase!$A:$A,Waterfall!$A91,Purchase!$D:$D,Waterfall!$C91,Purchase!$C:$C,Waterfall!AB$1)</f>
        <v>0</v>
      </c>
      <c r="AC91" s="4">
        <f>SUMIFS(Purchase!$F:$F,Purchase!$A:$A,Waterfall!$A91,Purchase!$D:$D,Waterfall!$C91,Purchase!$C:$C,Waterfall!AC$1)</f>
        <v>0</v>
      </c>
      <c r="AD91" s="4">
        <f>SUMIFS(Purchase!$F:$F,Purchase!$A:$A,Waterfall!$A91,Purchase!$D:$D,Waterfall!$C91,Purchase!$C:$C,Waterfall!AD$1)</f>
        <v>0</v>
      </c>
      <c r="AE91" s="4">
        <f>SUMIFS(Purchase!$F:$F,Purchase!$A:$A,Waterfall!$A91,Purchase!$D:$D,Waterfall!$C91,Purchase!$C:$C,Waterfall!AE$1)</f>
        <v>0</v>
      </c>
      <c r="AF91" s="4">
        <f>SUMIFS(Purchase!$F:$F,Purchase!$A:$A,Waterfall!$A91,Purchase!$D:$D,Waterfall!$C91,Purchase!$C:$C,Waterfall!AF$1)</f>
        <v>0</v>
      </c>
      <c r="AG91" s="4">
        <f>SUMIFS(Purchase!$F:$F,Purchase!$A:$A,Waterfall!$A91,Purchase!$D:$D,Waterfall!$C91,Purchase!$C:$C,Waterfall!AG$1)</f>
        <v>0</v>
      </c>
      <c r="AH91" s="4">
        <f>SUMIFS(Purchase!$F:$F,Purchase!$A:$A,Waterfall!$A91,Purchase!$D:$D,Waterfall!$C91,Purchase!$C:$C,Waterfall!AH$1)</f>
        <v>0</v>
      </c>
      <c r="AI91" s="4">
        <f>SUMIFS(Purchase!$F:$F,Purchase!$A:$A,Waterfall!$A91,Purchase!$D:$D,Waterfall!$C91,Purchase!$C:$C,Waterfall!AI$1)</f>
        <v>0</v>
      </c>
      <c r="AJ91" s="4">
        <f>SUMIFS(Purchase!$F:$F,Purchase!$A:$A,Waterfall!$A91,Purchase!$D:$D,Waterfall!$C91,Purchase!$C:$C,Waterfall!AJ$1)</f>
        <v>0</v>
      </c>
      <c r="AK91" s="4">
        <f>SUMIFS(Purchase!$F:$F,Purchase!$A:$A,Waterfall!$A91,Purchase!$D:$D,Waterfall!$C91,Purchase!$C:$C,Waterfall!AK$1)</f>
        <v>0</v>
      </c>
      <c r="AL91" s="4">
        <f>SUMIFS(Purchase!$F:$F,Purchase!$A:$A,Waterfall!$A91,Purchase!$D:$D,Waterfall!$C91,Purchase!$C:$C,Waterfall!AL$1)</f>
        <v>0</v>
      </c>
      <c r="AM91" s="4">
        <f>SUMIFS(Purchase!$F:$F,Purchase!$A:$A,Waterfall!$A91,Purchase!$D:$D,Waterfall!$C91,Purchase!$C:$C,Waterfall!AM$1)</f>
        <v>0</v>
      </c>
      <c r="AN91" s="4">
        <f>SUMIFS(Purchase!$F:$F,Purchase!$A:$A,Waterfall!$A91,Purchase!$D:$D,Waterfall!$C91,Purchase!$C:$C,Waterfall!AN$1)</f>
        <v>0</v>
      </c>
      <c r="AO91" s="4">
        <f>SUMIFS(Purchase!$F:$F,Purchase!$A:$A,Waterfall!$A91,Purchase!$D:$D,Waterfall!$C91,Purchase!$C:$C,Waterfall!AO$1)</f>
        <v>0</v>
      </c>
      <c r="AP91" s="4">
        <f>SUMIFS(Purchase!$F:$F,Purchase!$A:$A,Waterfall!$A91,Purchase!$D:$D,Waterfall!$C91,Purchase!$C:$C,Waterfall!AP$1)</f>
        <v>0</v>
      </c>
      <c r="AQ91" s="4">
        <f>SUMIFS(Purchase!$F:$F,Purchase!$A:$A,Waterfall!$A91,Purchase!$D:$D,Waterfall!$C91,Purchase!$C:$C,Waterfall!AQ$1)</f>
        <v>0</v>
      </c>
      <c r="AR91" s="4">
        <f>SUMIFS(Purchase!$F:$F,Purchase!$A:$A,Waterfall!$A91,Purchase!$D:$D,Waterfall!$C91,Purchase!$C:$C,Waterfall!AR$1)</f>
        <v>0</v>
      </c>
      <c r="AS91" s="4">
        <f>SUMIFS(Purchase!$F:$F,Purchase!$A:$A,Waterfall!$A91,Purchase!$D:$D,Waterfall!$C91,Purchase!$C:$C,Waterfall!AS$1)</f>
        <v>0</v>
      </c>
      <c r="AT91" s="4">
        <f>SUMIFS(Purchase!$F:$F,Purchase!$A:$A,Waterfall!$A91,Purchase!$D:$D,Waterfall!$C91,Purchase!$C:$C,Waterfall!AT$1)</f>
        <v>0</v>
      </c>
      <c r="AU91" s="4">
        <f>SUMIFS(Purchase!$F:$F,Purchase!$A:$A,Waterfall!$A91,Purchase!$D:$D,Waterfall!$C91,Purchase!$C:$C,Waterfall!AU$1)</f>
        <v>0</v>
      </c>
      <c r="AV91" s="4">
        <f>SUMIFS(Purchase!$F:$F,Purchase!$A:$A,Waterfall!$A91,Purchase!$D:$D,Waterfall!$C91,Purchase!$C:$C,Waterfall!AV$1)</f>
        <v>0</v>
      </c>
      <c r="AW91" s="4">
        <f>SUMIFS(Purchase!$F:$F,Purchase!$A:$A,Waterfall!$A91,Purchase!$D:$D,Waterfall!$C91,Purchase!$C:$C,Waterfall!AW$1)</f>
        <v>0</v>
      </c>
      <c r="AX91" s="4">
        <f>SUMIFS(Purchase!$F:$F,Purchase!$A:$A,Waterfall!$A91,Purchase!$D:$D,Waterfall!$C91,Purchase!$C:$C,Waterfall!AX$1)</f>
        <v>0</v>
      </c>
      <c r="AY91" s="4">
        <f>SUMIFS(Purchase!$F:$F,Purchase!$A:$A,Waterfall!$A91,Purchase!$D:$D,Waterfall!$C91,Purchase!$C:$C,Waterfall!AY$1)</f>
        <v>0</v>
      </c>
      <c r="AZ91" s="4">
        <f>SUMIFS(Purchase!$F:$F,Purchase!$A:$A,Waterfall!$A91,Purchase!$D:$D,Waterfall!$C91,Purchase!$C:$C,Waterfall!AZ$1)</f>
        <v>0</v>
      </c>
      <c r="BA91" s="4">
        <f>SUMIFS(Purchase!$F:$F,Purchase!$A:$A,Waterfall!$A91,Purchase!$D:$D,Waterfall!$C91,Purchase!$C:$C,Waterfall!BA$1)</f>
        <v>0</v>
      </c>
      <c r="BB91" s="4">
        <f>SUMIFS(Purchase!$F:$F,Purchase!$A:$A,Waterfall!$A91,Purchase!$D:$D,Waterfall!$C91,Purchase!$C:$C,Waterfall!BB$1)</f>
        <v>0</v>
      </c>
      <c r="BC91" s="4">
        <f>SUMIFS(Purchase!$F:$F,Purchase!$A:$A,Waterfall!$A91,Purchase!$D:$D,Waterfall!$C91,Purchase!$C:$C,Waterfall!BC$1)</f>
        <v>0</v>
      </c>
      <c r="BD91" s="4">
        <f>SUMIFS(Purchase!$F:$F,Purchase!$A:$A,Waterfall!$A91,Purchase!$D:$D,Waterfall!$C91,Purchase!$C:$C,Waterfall!BD$1)</f>
        <v>0</v>
      </c>
      <c r="BE91" s="4">
        <f>SUMIFS(Purchase!$F:$F,Purchase!$A:$A,Waterfall!$A91,Purchase!$D:$D,Waterfall!$C91,Purchase!$C:$C,Waterfall!BE$1)</f>
        <v>0</v>
      </c>
      <c r="BF91" s="4">
        <f>SUMIFS(Purchase!$F:$F,Purchase!$A:$A,Waterfall!$A91,Purchase!$D:$D,Waterfall!$C91,Purchase!$C:$C,Waterfall!BF$1)</f>
        <v>0</v>
      </c>
      <c r="BG91" s="4">
        <f>SUMIFS(Purchase!$F:$F,Purchase!$A:$A,Waterfall!$A91,Purchase!$D:$D,Waterfall!$C91,Purchase!$C:$C,Waterfall!BG$1)</f>
        <v>0</v>
      </c>
      <c r="BH91" s="4">
        <f>SUMIFS(Purchase!$F:$F,Purchase!$A:$A,Waterfall!$A91,Purchase!$D:$D,Waterfall!$C91,Purchase!$C:$C,Waterfall!BH$1)</f>
        <v>0</v>
      </c>
      <c r="BI91" s="4">
        <f>SUMIFS(Purchase!$F:$F,Purchase!$A:$A,Waterfall!$A91,Purchase!$D:$D,Waterfall!$C91,Purchase!$C:$C,Waterfall!BI$1)</f>
        <v>0</v>
      </c>
      <c r="BJ91" s="4">
        <f>SUMIFS(Purchase!$F:$F,Purchase!$A:$A,Waterfall!$A91,Purchase!$D:$D,Waterfall!$C91,Purchase!$C:$C,Waterfall!BJ$1)</f>
        <v>0</v>
      </c>
      <c r="BK91" s="4">
        <f>SUMIFS(Purchase!$F:$F,Purchase!$A:$A,Waterfall!$A91,Purchase!$D:$D,Waterfall!$C91,Purchase!$C:$C,Waterfall!BK$1)</f>
        <v>0</v>
      </c>
      <c r="BL91" s="4">
        <f>SUMIFS(Purchase!$F:$F,Purchase!$A:$A,Waterfall!$A91,Purchase!$D:$D,Waterfall!$C91,Purchase!$C:$C,Waterfall!BL$1)</f>
        <v>0</v>
      </c>
      <c r="BM91" s="4">
        <f>SUMIFS(Purchase!$F:$F,Purchase!$A:$A,Waterfall!$A91,Purchase!$D:$D,Waterfall!$C91,Purchase!$C:$C,Waterfall!BM$1)</f>
        <v>0</v>
      </c>
      <c r="BN91" s="4">
        <f>SUMIFS(Purchase!$F:$F,Purchase!$A:$A,Waterfall!$A91,Purchase!$D:$D,Waterfall!$C91,Purchase!$C:$C,Waterfall!BN$1)</f>
        <v>0</v>
      </c>
      <c r="BO91" s="4">
        <f>SUMIFS(Purchase!$F:$F,Purchase!$A:$A,Waterfall!$A91,Purchase!$D:$D,Waterfall!$C91,Purchase!$C:$C,Waterfall!BO$1)</f>
        <v>0</v>
      </c>
      <c r="BP91" s="4">
        <f>SUMIFS(Purchase!$F:$F,Purchase!$A:$A,Waterfall!$A91,Purchase!$D:$D,Waterfall!$C91,Purchase!$C:$C,Waterfall!BP$1)</f>
        <v>0</v>
      </c>
      <c r="BQ91" s="4">
        <f>SUMIFS(Purchase!$F:$F,Purchase!$A:$A,Waterfall!$A91,Purchase!$D:$D,Waterfall!$C91,Purchase!$C:$C,Waterfall!BQ$1)</f>
        <v>0</v>
      </c>
      <c r="BR91" s="4">
        <f>SUMIFS(Purchase!$F:$F,Purchase!$A:$A,Waterfall!$A91,Purchase!$D:$D,Waterfall!$C91,Purchase!$C:$C,Waterfall!BR$1)</f>
        <v>0</v>
      </c>
      <c r="BS91" s="4">
        <f>SUMIFS(Purchase!$F:$F,Purchase!$A:$A,Waterfall!$A91,Purchase!$D:$D,Waterfall!$C91,Purchase!$C:$C,Waterfall!BS$1)</f>
        <v>0</v>
      </c>
      <c r="BT91" s="4">
        <f>SUMIFS(Purchase!$F:$F,Purchase!$A:$A,Waterfall!$A91,Purchase!$D:$D,Waterfall!$C91,Purchase!$C:$C,Waterfall!BT$1)</f>
        <v>0</v>
      </c>
      <c r="BU91" s="4">
        <f>SUMIFS(Purchase!$F:$F,Purchase!$A:$A,Waterfall!$A91,Purchase!$D:$D,Waterfall!$C91,Purchase!$C:$C,Waterfall!BU$1)</f>
        <v>0</v>
      </c>
      <c r="BV91" s="4">
        <f>SUMIFS(Purchase!$F:$F,Purchase!$A:$A,Waterfall!$A91,Purchase!$D:$D,Waterfall!$C91,Purchase!$C:$C,Waterfall!BV$1)</f>
        <v>0</v>
      </c>
      <c r="BW91" s="4">
        <f>SUMIFS(Purchase!$F:$F,Purchase!$A:$A,Waterfall!$A91,Purchase!$D:$D,Waterfall!$C91,Purchase!$C:$C,Waterfall!BW$1)</f>
        <v>0</v>
      </c>
      <c r="BX91" s="4">
        <f>SUMIFS(Purchase!$F:$F,Purchase!$A:$A,Waterfall!$A91,Purchase!$D:$D,Waterfall!$C91,Purchase!$C:$C,Waterfall!BX$1)</f>
        <v>0</v>
      </c>
      <c r="BY91" s="4">
        <f>SUMIFS(Purchase!$F:$F,Purchase!$A:$A,Waterfall!$A91,Purchase!$D:$D,Waterfall!$C91,Purchase!$C:$C,Waterfall!BY$1)</f>
        <v>0</v>
      </c>
      <c r="BZ91" s="4">
        <f>SUMIFS(Purchase!$F:$F,Purchase!$A:$A,Waterfall!$A91,Purchase!$D:$D,Waterfall!$C91,Purchase!$C:$C,Waterfall!BZ$1)</f>
        <v>0</v>
      </c>
      <c r="CA91" s="4">
        <f>SUMIFS(Purchase!$F:$F,Purchase!$A:$A,Waterfall!$A91,Purchase!$D:$D,Waterfall!$C91,Purchase!$C:$C,Waterfall!CA$1)</f>
        <v>0</v>
      </c>
      <c r="CB91" s="4">
        <f>SUMIFS(Purchase!$F:$F,Purchase!$A:$A,Waterfall!$A91,Purchase!$D:$D,Waterfall!$C91,Purchase!$C:$C,Waterfall!CB$1)</f>
        <v>0</v>
      </c>
      <c r="CC91" s="4">
        <f>SUMIFS(Purchase!$F:$F,Purchase!$A:$A,Waterfall!$A91,Purchase!$D:$D,Waterfall!$C91,Purchase!$C:$C,Waterfall!CC$1)</f>
        <v>0</v>
      </c>
      <c r="CD91" s="4">
        <f>SUMIFS(Purchase!$F:$F,Purchase!$A:$A,Waterfall!$A91,Purchase!$D:$D,Waterfall!$C91,Purchase!$C:$C,Waterfall!CD$1)</f>
        <v>0</v>
      </c>
      <c r="CE91" s="4">
        <f>SUMIFS(Purchase!$F:$F,Purchase!$A:$A,Waterfall!$A91,Purchase!$D:$D,Waterfall!$C91,Purchase!$C:$C,Waterfall!CE$1)</f>
        <v>0</v>
      </c>
      <c r="CF91" s="4">
        <f>SUMIFS(Purchase!$F:$F,Purchase!$A:$A,Waterfall!$A91,Purchase!$D:$D,Waterfall!$C91,Purchase!$C:$C,Waterfall!CF$1)</f>
        <v>0</v>
      </c>
      <c r="CG91" s="4">
        <f>SUMIFS(Purchase!$F:$F,Purchase!$A:$A,Waterfall!$A91,Purchase!$D:$D,Waterfall!$C91,Purchase!$C:$C,Waterfall!CG$1)</f>
        <v>0</v>
      </c>
      <c r="CH91" s="4">
        <f>SUMIFS(Purchase!$F:$F,Purchase!$A:$A,Waterfall!$A91,Purchase!$D:$D,Waterfall!$C91,Purchase!$C:$C,Waterfall!CH$1)</f>
        <v>0</v>
      </c>
      <c r="CI91" s="4">
        <f>SUMIFS(Purchase!$F:$F,Purchase!$A:$A,Waterfall!$A91,Purchase!$D:$D,Waterfall!$C91,Purchase!$C:$C,Waterfall!CI$1)</f>
        <v>0</v>
      </c>
      <c r="CJ91" s="4">
        <f>SUMIFS(Purchase!$F:$F,Purchase!$A:$A,Waterfall!$A91,Purchase!$D:$D,Waterfall!$C91,Purchase!$C:$C,Waterfall!CJ$1)</f>
        <v>0</v>
      </c>
      <c r="CK91" s="4">
        <f>SUMIFS(Purchase!$F:$F,Purchase!$A:$A,Waterfall!$A91,Purchase!$D:$D,Waterfall!$C91,Purchase!$C:$C,Waterfall!CK$1)</f>
        <v>0</v>
      </c>
      <c r="CL91" s="4">
        <f>SUMIFS(Purchase!$F:$F,Purchase!$A:$A,Waterfall!$A91,Purchase!$D:$D,Waterfall!$C91,Purchase!$C:$C,Waterfall!CL$1)</f>
        <v>0</v>
      </c>
      <c r="CM91" s="4">
        <f>SUMIFS(Purchase!$F:$F,Purchase!$A:$A,Waterfall!$A91,Purchase!$D:$D,Waterfall!$C91,Purchase!$C:$C,Waterfall!CM$1)</f>
        <v>0</v>
      </c>
      <c r="CN91" s="4">
        <f>SUMIFS(Purchase!$F:$F,Purchase!$A:$A,Waterfall!$A91,Purchase!$D:$D,Waterfall!$C91,Purchase!$C:$C,Waterfall!CN$1)</f>
        <v>0</v>
      </c>
      <c r="CO91" s="4">
        <f>SUMIFS(Purchase!$F:$F,Purchase!$A:$A,Waterfall!$A91,Purchase!$D:$D,Waterfall!$C91,Purchase!$C:$C,Waterfall!CO$1)</f>
        <v>0</v>
      </c>
      <c r="CP91" s="4">
        <f>SUMIFS(Purchase!$F:$F,Purchase!$A:$A,Waterfall!$A91,Purchase!$D:$D,Waterfall!$C91,Purchase!$C:$C,Waterfall!CP$1)</f>
        <v>0</v>
      </c>
      <c r="CQ91" s="4">
        <f>SUMIFS(Purchase!$F:$F,Purchase!$A:$A,Waterfall!$A91,Purchase!$D:$D,Waterfall!$C91,Purchase!$C:$C,Waterfall!CQ$1)</f>
        <v>0</v>
      </c>
      <c r="CR91" s="4">
        <f>SUMIFS(Purchase!$F:$F,Purchase!$A:$A,Waterfall!$A91,Purchase!$D:$D,Waterfall!$C91,Purchase!$C:$C,Waterfall!CR$1)</f>
        <v>0</v>
      </c>
      <c r="CS91" s="4">
        <f>SUMIFS(Purchase!$F:$F,Purchase!$A:$A,Waterfall!$A91,Purchase!$D:$D,Waterfall!$C91,Purchase!$C:$C,Waterfall!CS$1)</f>
        <v>0</v>
      </c>
      <c r="CT91" s="4">
        <f>SUMIFS(Purchase!$F:$F,Purchase!$A:$A,Waterfall!$A91,Purchase!$D:$D,Waterfall!$C91,Purchase!$C:$C,Waterfall!CT$1)</f>
        <v>0</v>
      </c>
      <c r="CU91" s="4">
        <f>SUMIFS(Purchase!$F:$F,Purchase!$A:$A,Waterfall!$A91,Purchase!$D:$D,Waterfall!$C91,Purchase!$C:$C,Waterfall!CU$1)</f>
        <v>0</v>
      </c>
      <c r="CV91" s="4">
        <f>SUMIFS(Purchase!$F:$F,Purchase!$A:$A,Waterfall!$A91,Purchase!$D:$D,Waterfall!$C91,Purchase!$C:$C,Waterfall!CV$1)</f>
        <v>0</v>
      </c>
      <c r="CW91" s="4">
        <f>SUMIFS(Purchase!$F:$F,Purchase!$A:$A,Waterfall!$A91,Purchase!$D:$D,Waterfall!$C91,Purchase!$C:$C,Waterfall!CW$1)</f>
        <v>0</v>
      </c>
      <c r="CX91" s="4">
        <f>SUMIFS(Purchase!$F:$F,Purchase!$A:$A,Waterfall!$A91,Purchase!$D:$D,Waterfall!$C91,Purchase!$C:$C,Waterfall!CX$1)</f>
        <v>0</v>
      </c>
      <c r="CY91" s="4">
        <f>SUMIFS(Purchase!$F:$F,Purchase!$A:$A,Waterfall!$A91,Purchase!$D:$D,Waterfall!$C91,Purchase!$C:$C,Waterfall!CY$1)</f>
        <v>0</v>
      </c>
      <c r="CZ91" s="4">
        <f>SUMIFS(Purchase!$F:$F,Purchase!$A:$A,Waterfall!$A91,Purchase!$D:$D,Waterfall!$C91,Purchase!$C:$C,Waterfall!CZ$1)</f>
        <v>0</v>
      </c>
      <c r="DA91" s="4">
        <f>SUMIFS(Purchase!$F:$F,Purchase!$A:$A,Waterfall!$A91,Purchase!$D:$D,Waterfall!$C91,Purchase!$C:$C,Waterfall!DA$1)</f>
        <v>0</v>
      </c>
      <c r="DB91" s="4">
        <f>SUMIFS(Purchase!$F:$F,Purchase!$A:$A,Waterfall!$A91,Purchase!$D:$D,Waterfall!$C91,Purchase!$C:$C,Waterfall!DB$1)</f>
        <v>0</v>
      </c>
      <c r="DC91" s="4">
        <f>SUMIFS(Purchase!$F:$F,Purchase!$A:$A,Waterfall!$A91,Purchase!$D:$D,Waterfall!$C91,Purchase!$C:$C,Waterfall!DC$1)</f>
        <v>0</v>
      </c>
      <c r="DD91" s="4">
        <f>SUMIFS(Purchase!$F:$F,Purchase!$A:$A,Waterfall!$A91,Purchase!$D:$D,Waterfall!$C91,Purchase!$C:$C,Waterfall!DD$1)</f>
        <v>0</v>
      </c>
      <c r="DE91" s="4">
        <f>SUMIFS(Purchase!$F:$F,Purchase!$A:$A,Waterfall!$A91,Purchase!$D:$D,Waterfall!$C91,Purchase!$C:$C,Waterfall!DE$1)</f>
        <v>0</v>
      </c>
      <c r="DF91" s="4">
        <f>SUMIFS(Purchase!$F:$F,Purchase!$A:$A,Waterfall!$A91,Purchase!$D:$D,Waterfall!$C91,Purchase!$C:$C,Waterfall!DF$1)</f>
        <v>0</v>
      </c>
      <c r="DG91" s="4">
        <f>SUMIFS(Purchase!$F:$F,Purchase!$A:$A,Waterfall!$A91,Purchase!$D:$D,Waterfall!$C91,Purchase!$C:$C,Waterfall!DG$1)</f>
        <v>0</v>
      </c>
      <c r="DH91" s="4">
        <f>SUMIFS(Purchase!$F:$F,Purchase!$A:$A,Waterfall!$A91,Purchase!$D:$D,Waterfall!$C91,Purchase!$C:$C,Waterfall!DH$1)</f>
        <v>0</v>
      </c>
      <c r="DI91" s="4">
        <f>SUMIFS(Purchase!$F:$F,Purchase!$A:$A,Waterfall!$A91,Purchase!$D:$D,Waterfall!$C91,Purchase!$C:$C,Waterfall!DI$1)</f>
        <v>0</v>
      </c>
      <c r="DJ91" s="4">
        <f>SUMIFS(Purchase!$F:$F,Purchase!$A:$A,Waterfall!$A91,Purchase!$D:$D,Waterfall!$C91,Purchase!$C:$C,Waterfall!DJ$1)</f>
        <v>0</v>
      </c>
      <c r="DK91" s="4">
        <f>SUMIFS(Purchase!$F:$F,Purchase!$A:$A,Waterfall!$A91,Purchase!$D:$D,Waterfall!$C91,Purchase!$C:$C,Waterfall!DK$1)</f>
        <v>0</v>
      </c>
      <c r="DL91" s="4">
        <f>SUMIFS(Purchase!$F:$F,Purchase!$A:$A,Waterfall!$A91,Purchase!$D:$D,Waterfall!$C91,Purchase!$C:$C,Waterfall!DL$1)</f>
        <v>0</v>
      </c>
      <c r="DM91" s="4">
        <f>SUMIFS(Purchase!$F:$F,Purchase!$A:$A,Waterfall!$A91,Purchase!$D:$D,Waterfall!$C91,Purchase!$C:$C,Waterfall!DM$1)</f>
        <v>0</v>
      </c>
      <c r="DN91" s="4">
        <f>SUMIFS(Purchase!$F:$F,Purchase!$A:$A,Waterfall!$A91,Purchase!$D:$D,Waterfall!$C91,Purchase!$C:$C,Waterfall!DN$1)</f>
        <v>0</v>
      </c>
      <c r="DO91" s="4">
        <f>SUMIFS(Purchase!$F:$F,Purchase!$A:$A,Waterfall!$A91,Purchase!$D:$D,Waterfall!$C91,Purchase!$C:$C,Waterfall!DO$1)</f>
        <v>0</v>
      </c>
      <c r="DP91" s="4">
        <f>SUMIFS(Purchase!$F:$F,Purchase!$A:$A,Waterfall!$A91,Purchase!$D:$D,Waterfall!$C91,Purchase!$C:$C,Waterfall!DP$1)</f>
        <v>0</v>
      </c>
      <c r="DQ91" s="4">
        <f>SUMIFS(Purchase!$F:$F,Purchase!$A:$A,Waterfall!$A91,Purchase!$D:$D,Waterfall!$C91,Purchase!$C:$C,Waterfall!DQ$1)</f>
        <v>0</v>
      </c>
      <c r="DR91" s="4">
        <f>SUMIFS(Purchase!$F:$F,Purchase!$A:$A,Waterfall!$A91,Purchase!$D:$D,Waterfall!$C91,Purchase!$C:$C,Waterfall!DR$1)</f>
        <v>0</v>
      </c>
      <c r="DS91" s="4">
        <f>SUMIFS(Purchase!$F:$F,Purchase!$A:$A,Waterfall!$A91,Purchase!$D:$D,Waterfall!$C91,Purchase!$C:$C,Waterfall!DS$1)</f>
        <v>0</v>
      </c>
      <c r="DT91" s="4">
        <f>SUMIFS(Purchase!$F:$F,Purchase!$A:$A,Waterfall!$A91,Purchase!$D:$D,Waterfall!$C91,Purchase!$C:$C,Waterfall!DT$1)</f>
        <v>0</v>
      </c>
      <c r="DU91" s="4">
        <f>SUMIFS(Purchase!$F:$F,Purchase!$A:$A,Waterfall!$A91,Purchase!$D:$D,Waterfall!$C91,Purchase!$C:$C,Waterfall!DU$1)</f>
        <v>0</v>
      </c>
      <c r="DV91" s="4">
        <f>SUMIFS(Purchase!$F:$F,Purchase!$A:$A,Waterfall!$A91,Purchase!$D:$D,Waterfall!$C91,Purchase!$C:$C,Waterfall!DV$1)</f>
        <v>0</v>
      </c>
      <c r="DW91" s="4">
        <f>SUMIFS(Purchase!$F:$F,Purchase!$A:$A,Waterfall!$A91,Purchase!$D:$D,Waterfall!$C91,Purchase!$C:$C,Waterfall!DW$1)</f>
        <v>0</v>
      </c>
      <c r="DX91" s="4">
        <f>SUMIFS(Purchase!$F:$F,Purchase!$A:$A,Waterfall!$A91,Purchase!$D:$D,Waterfall!$C91,Purchase!$C:$C,Waterfall!DX$1)</f>
        <v>0</v>
      </c>
      <c r="DY91" s="4">
        <f>SUMIFS(Purchase!$F:$F,Purchase!$A:$A,Waterfall!$A91,Purchase!$D:$D,Waterfall!$C91,Purchase!$C:$C,Waterfall!DY$1)</f>
        <v>0</v>
      </c>
      <c r="DZ91" s="4">
        <f>SUMIFS(Purchase!$F:$F,Purchase!$A:$A,Waterfall!$A91,Purchase!$D:$D,Waterfall!$C91,Purchase!$C:$C,Waterfall!DZ$1)</f>
        <v>0</v>
      </c>
      <c r="EA91" s="4">
        <f>SUMIFS(Purchase!$F:$F,Purchase!$A:$A,Waterfall!$A91,Purchase!$D:$D,Waterfall!$C91,Purchase!$C:$C,Waterfall!EA$1)</f>
        <v>0</v>
      </c>
      <c r="EB91" s="4">
        <f>SUMIFS(Purchase!$F:$F,Purchase!$A:$A,Waterfall!$A91,Purchase!$D:$D,Waterfall!$C91,Purchase!$C:$C,Waterfall!EB$1)</f>
        <v>0</v>
      </c>
      <c r="EC91" s="4">
        <f>SUMIFS(Purchase!$F:$F,Purchase!$A:$A,Waterfall!$A91,Purchase!$D:$D,Waterfall!$C91,Purchase!$C:$C,Waterfall!EC$1)</f>
        <v>0</v>
      </c>
      <c r="ED91" s="4">
        <f>SUMIFS(Purchase!$F:$F,Purchase!$A:$A,Waterfall!$A91,Purchase!$D:$D,Waterfall!$C91,Purchase!$C:$C,Waterfall!ED$1)</f>
        <v>0</v>
      </c>
      <c r="EE91" s="4">
        <f>SUMIFS(Purchase!$F:$F,Purchase!$A:$A,Waterfall!$A91,Purchase!$D:$D,Waterfall!$C91,Purchase!$C:$C,Waterfall!EE$1)</f>
        <v>0</v>
      </c>
      <c r="EF91" s="4">
        <f>SUMIFS(Purchase!$F:$F,Purchase!$A:$A,Waterfall!$A91,Purchase!$D:$D,Waterfall!$C91,Purchase!$C:$C,Waterfall!EF$1)</f>
        <v>0</v>
      </c>
      <c r="EG91" s="4">
        <f>SUMIFS(Purchase!$F:$F,Purchase!$A:$A,Waterfall!$A91,Purchase!$D:$D,Waterfall!$C91,Purchase!$C:$C,Waterfall!EG$1)</f>
        <v>0</v>
      </c>
      <c r="EH91" s="4">
        <f>SUMIFS(Purchase!$F:$F,Purchase!$A:$A,Waterfall!$A91,Purchase!$D:$D,Waterfall!$C91,Purchase!$C:$C,Waterfall!EH$1)</f>
        <v>0</v>
      </c>
      <c r="EI91" s="4">
        <f>SUMIFS(Purchase!$F:$F,Purchase!$A:$A,Waterfall!$A91,Purchase!$D:$D,Waterfall!$C91,Purchase!$C:$C,Waterfall!EI$1)</f>
        <v>0</v>
      </c>
      <c r="EJ91" s="4">
        <f>SUMIFS(Purchase!$F:$F,Purchase!$A:$A,Waterfall!$A91,Purchase!$D:$D,Waterfall!$C91,Purchase!$C:$C,Waterfall!EJ$1)</f>
        <v>0</v>
      </c>
      <c r="EK91" s="4">
        <f>SUMIFS(Purchase!$F:$F,Purchase!$A:$A,Waterfall!$A91,Purchase!$D:$D,Waterfall!$C91,Purchase!$C:$C,Waterfall!EK$1)</f>
        <v>0</v>
      </c>
      <c r="EL91" s="4">
        <f>SUMIFS(Purchase!$F:$F,Purchase!$A:$A,Waterfall!$A91,Purchase!$D:$D,Waterfall!$C91,Purchase!$C:$C,Waterfall!EL$1)</f>
        <v>0</v>
      </c>
      <c r="EM91" s="4">
        <f>SUMIFS(Purchase!$F:$F,Purchase!$A:$A,Waterfall!$A91,Purchase!$D:$D,Waterfall!$C91,Purchase!$C:$C,Waterfall!EM$1)</f>
        <v>0</v>
      </c>
      <c r="EN91" s="4">
        <f>SUMIFS(Purchase!$F:$F,Purchase!$A:$A,Waterfall!$A91,Purchase!$D:$D,Waterfall!$C91,Purchase!$C:$C,Waterfall!EN$1)</f>
        <v>0</v>
      </c>
      <c r="EO91" s="4">
        <f>SUMIFS(Purchase!$F:$F,Purchase!$A:$A,Waterfall!$A91,Purchase!$D:$D,Waterfall!$C91,Purchase!$C:$C,Waterfall!EO$1)</f>
        <v>0</v>
      </c>
      <c r="EP91" s="4">
        <f>SUMIFS(Purchase!$F:$F,Purchase!$A:$A,Waterfall!$A91,Purchase!$D:$D,Waterfall!$C91,Purchase!$C:$C,Waterfall!EP$1)</f>
        <v>0</v>
      </c>
      <c r="EQ91" s="4">
        <f>SUMIFS(Purchase!$F:$F,Purchase!$A:$A,Waterfall!$A91,Purchase!$D:$D,Waterfall!$C91,Purchase!$C:$C,Waterfall!EQ$1)</f>
        <v>0</v>
      </c>
      <c r="ER91" s="4">
        <f>SUMIFS(Purchase!$F:$F,Purchase!$A:$A,Waterfall!$A91,Purchase!$D:$D,Waterfall!$C91,Purchase!$C:$C,Waterfall!ER$1)</f>
        <v>0</v>
      </c>
      <c r="ES91" s="4">
        <f>SUMIFS(Purchase!$F:$F,Purchase!$A:$A,Waterfall!$A91,Purchase!$D:$D,Waterfall!$C91,Purchase!$C:$C,Waterfall!ES$1)</f>
        <v>0</v>
      </c>
      <c r="ET91" s="4">
        <f>SUMIFS(Purchase!$F:$F,Purchase!$A:$A,Waterfall!$A91,Purchase!$D:$D,Waterfall!$C91,Purchase!$C:$C,Waterfall!ET$1)</f>
        <v>0</v>
      </c>
      <c r="EU91" s="4">
        <f>SUMIFS(Purchase!$F:$F,Purchase!$A:$A,Waterfall!$A91,Purchase!$D:$D,Waterfall!$C91,Purchase!$C:$C,Waterfall!EU$1)</f>
        <v>0</v>
      </c>
      <c r="EV91" s="4">
        <f>SUMIFS(Purchase!$F:$F,Purchase!$A:$A,Waterfall!$A91,Purchase!$D:$D,Waterfall!$C91,Purchase!$C:$C,Waterfall!EV$1)</f>
        <v>0</v>
      </c>
      <c r="EW91" s="4">
        <f>SUMIFS(Purchase!$F:$F,Purchase!$A:$A,Waterfall!$A91,Purchase!$D:$D,Waterfall!$C91,Purchase!$C:$C,Waterfall!EW$1)</f>
        <v>0</v>
      </c>
      <c r="EX91" s="4">
        <f>SUMIFS(Purchase!$F:$F,Purchase!$A:$A,Waterfall!$A91,Purchase!$D:$D,Waterfall!$C91,Purchase!$C:$C,Waterfall!EX$1)</f>
        <v>0</v>
      </c>
      <c r="EY91" s="4">
        <f>SUMIFS(Purchase!$F:$F,Purchase!$A:$A,Waterfall!$A91,Purchase!$D:$D,Waterfall!$C91,Purchase!$C:$C,Waterfall!EY$1)</f>
        <v>0</v>
      </c>
      <c r="EZ91" s="4">
        <f>SUMIFS(Purchase!$F:$F,Purchase!$A:$A,Waterfall!$A91,Purchase!$D:$D,Waterfall!$C91,Purchase!$C:$C,Waterfall!EZ$1)</f>
        <v>0</v>
      </c>
      <c r="FA91" s="4">
        <f>SUMIFS(Purchase!$F:$F,Purchase!$A:$A,Waterfall!$A91,Purchase!$D:$D,Waterfall!$C91,Purchase!$C:$C,Waterfall!FA$1)</f>
        <v>0</v>
      </c>
      <c r="FB91" s="4">
        <f>SUMIFS(Purchase!$F:$F,Purchase!$A:$A,Waterfall!$A91,Purchase!$D:$D,Waterfall!$C91,Purchase!$C:$C,Waterfall!FB$1)</f>
        <v>0</v>
      </c>
      <c r="FC91" s="4">
        <f>SUMIFS(Purchase!$F:$F,Purchase!$A:$A,Waterfall!$A91,Purchase!$D:$D,Waterfall!$C91,Purchase!$C:$C,Waterfall!FC$1)</f>
        <v>0</v>
      </c>
      <c r="FD91" s="4">
        <f>SUMIFS(Purchase!$F:$F,Purchase!$A:$A,Waterfall!$A91,Purchase!$D:$D,Waterfall!$C91,Purchase!$C:$C,Waterfall!FD$1)</f>
        <v>0</v>
      </c>
      <c r="FE91" s="4">
        <f>SUMIFS(Purchase!$F:$F,Purchase!$A:$A,Waterfall!$A91,Purchase!$D:$D,Waterfall!$C91,Purchase!$C:$C,Waterfall!FE$1)</f>
        <v>0</v>
      </c>
      <c r="FF91" s="4">
        <f>SUMIFS(Purchase!$F:$F,Purchase!$A:$A,Waterfall!$A91,Purchase!$D:$D,Waterfall!$C91,Purchase!$C:$C,Waterfall!FF$1)</f>
        <v>0</v>
      </c>
      <c r="FG91" s="4">
        <f>SUMIFS(Purchase!$F:$F,Purchase!$A:$A,Waterfall!$A91,Purchase!$D:$D,Waterfall!$C91,Purchase!$C:$C,Waterfall!FG$1)</f>
        <v>0</v>
      </c>
      <c r="FH91" s="4">
        <f>SUMIFS(Purchase!$F:$F,Purchase!$A:$A,Waterfall!$A91,Purchase!$D:$D,Waterfall!$C91,Purchase!$C:$C,Waterfall!FH$1)</f>
        <v>0</v>
      </c>
      <c r="FI91" s="4">
        <f>SUMIFS(Purchase!$F:$F,Purchase!$A:$A,Waterfall!$A91,Purchase!$D:$D,Waterfall!$C91,Purchase!$C:$C,Waterfall!FI$1)</f>
        <v>0</v>
      </c>
      <c r="FJ91" s="4">
        <f>SUMIFS(Purchase!$F:$F,Purchase!$A:$A,Waterfall!$A91,Purchase!$D:$D,Waterfall!$C91,Purchase!$C:$C,Waterfall!FJ$1)</f>
        <v>0</v>
      </c>
      <c r="FK91" s="4">
        <f>SUMIFS(Purchase!$F:$F,Purchase!$A:$A,Waterfall!$A91,Purchase!$D:$D,Waterfall!$C91,Purchase!$C:$C,Waterfall!FK$1)</f>
        <v>0</v>
      </c>
      <c r="FL91" s="4">
        <f>SUMIFS(Purchase!$F:$F,Purchase!$A:$A,Waterfall!$A91,Purchase!$D:$D,Waterfall!$C91,Purchase!$C:$C,Waterfall!FL$1)</f>
        <v>0</v>
      </c>
      <c r="FM91" s="4">
        <f>SUMIFS(Purchase!$F:$F,Purchase!$A:$A,Waterfall!$A91,Purchase!$D:$D,Waterfall!$C91,Purchase!$C:$C,Waterfall!FM$1)</f>
        <v>0</v>
      </c>
      <c r="FN91" s="4">
        <f>SUMIFS(Purchase!$F:$F,Purchase!$A:$A,Waterfall!$A91,Purchase!$D:$D,Waterfall!$C91,Purchase!$C:$C,Waterfall!FN$1)</f>
        <v>0</v>
      </c>
      <c r="FO91" s="4">
        <f>SUMIFS(Purchase!$F:$F,Purchase!$A:$A,Waterfall!$A91,Purchase!$D:$D,Waterfall!$C91,Purchase!$C:$C,Waterfall!FO$1)</f>
        <v>0</v>
      </c>
      <c r="FP91" s="4">
        <f>SUMIFS(Purchase!$F:$F,Purchase!$A:$A,Waterfall!$A91,Purchase!$D:$D,Waterfall!$C91,Purchase!$C:$C,Waterfall!FP$1)</f>
        <v>0</v>
      </c>
      <c r="FQ91" s="4">
        <f>SUMIFS(Purchase!$F:$F,Purchase!$A:$A,Waterfall!$A91,Purchase!$D:$D,Waterfall!$C91,Purchase!$C:$C,Waterfall!FQ$1)</f>
        <v>0</v>
      </c>
      <c r="FR91" s="4">
        <f>SUMIFS(Purchase!$F:$F,Purchase!$A:$A,Waterfall!$A91,Purchase!$D:$D,Waterfall!$C91,Purchase!$C:$C,Waterfall!FR$1)</f>
        <v>0</v>
      </c>
      <c r="FS91" s="4">
        <f>SUMIFS(Purchase!$F:$F,Purchase!$A:$A,Waterfall!$A91,Purchase!$D:$D,Waterfall!$C91,Purchase!$C:$C,Waterfall!FS$1)</f>
        <v>0</v>
      </c>
      <c r="FT91" s="4">
        <f>SUMIFS(Purchase!$F:$F,Purchase!$A:$A,Waterfall!$A91,Purchase!$D:$D,Waterfall!$C91,Purchase!$C:$C,Waterfall!FT$1)</f>
        <v>0</v>
      </c>
      <c r="FU91" s="4">
        <f>SUMIFS(Purchase!$F:$F,Purchase!$A:$A,Waterfall!$A91,Purchase!$D:$D,Waterfall!$C91,Purchase!$C:$C,Waterfall!FU$1)</f>
        <v>0</v>
      </c>
      <c r="FV91" s="4">
        <f>SUMIFS(Purchase!$F:$F,Purchase!$A:$A,Waterfall!$A91,Purchase!$D:$D,Waterfall!$C91,Purchase!$C:$C,Waterfall!FV$1)</f>
        <v>0</v>
      </c>
      <c r="FW91" s="4">
        <f>SUMIFS(Purchase!$F:$F,Purchase!$A:$A,Waterfall!$A91,Purchase!$D:$D,Waterfall!$C91,Purchase!$C:$C,Waterfall!FW$1)</f>
        <v>0</v>
      </c>
      <c r="FX91" s="4">
        <f>SUMIFS(Purchase!$F:$F,Purchase!$A:$A,Waterfall!$A91,Purchase!$D:$D,Waterfall!$C91,Purchase!$C:$C,Waterfall!FX$1)</f>
        <v>0</v>
      </c>
      <c r="FY91" s="4">
        <f>SUMIFS(Purchase!$F:$F,Purchase!$A:$A,Waterfall!$A91,Purchase!$D:$D,Waterfall!$C91,Purchase!$C:$C,Waterfall!FY$1)</f>
        <v>0</v>
      </c>
      <c r="FZ91" s="4">
        <f>SUMIFS(Purchase!$F:$F,Purchase!$A:$A,Waterfall!$A91,Purchase!$D:$D,Waterfall!$C91,Purchase!$C:$C,Waterfall!FZ$1)</f>
        <v>0</v>
      </c>
      <c r="GA91" s="4">
        <f>SUMIFS(Purchase!$F:$F,Purchase!$A:$A,Waterfall!$A91,Purchase!$D:$D,Waterfall!$C91,Purchase!$C:$C,Waterfall!GA$1)</f>
        <v>0</v>
      </c>
      <c r="GB91" s="4">
        <f>SUMIFS(Purchase!$F:$F,Purchase!$A:$A,Waterfall!$A91,Purchase!$D:$D,Waterfall!$C91,Purchase!$C:$C,Waterfall!GB$1)</f>
        <v>0</v>
      </c>
      <c r="GC91" s="4">
        <f>SUMIFS(Purchase!$F:$F,Purchase!$A:$A,Waterfall!$A91,Purchase!$D:$D,Waterfall!$C91,Purchase!$C:$C,Waterfall!GC$1)</f>
        <v>0</v>
      </c>
      <c r="GD91" s="4">
        <f>SUMIFS(Purchase!$F:$F,Purchase!$A:$A,Waterfall!$A91,Purchase!$D:$D,Waterfall!$C91,Purchase!$C:$C,Waterfall!GD$1)</f>
        <v>0</v>
      </c>
      <c r="GE91" s="4">
        <f>SUMIFS(Purchase!$F:$F,Purchase!$A:$A,Waterfall!$A91,Purchase!$D:$D,Waterfall!$C91,Purchase!$C:$C,Waterfall!GE$1)</f>
        <v>0</v>
      </c>
      <c r="GF91" s="4">
        <f>SUMIFS(Purchase!$F:$F,Purchase!$A:$A,Waterfall!$A91,Purchase!$D:$D,Waterfall!$C91,Purchase!$C:$C,Waterfall!GF$1)</f>
        <v>0</v>
      </c>
      <c r="GG91" s="4">
        <f>SUMIFS(Purchase!$F:$F,Purchase!$A:$A,Waterfall!$A91,Purchase!$D:$D,Waterfall!$C91,Purchase!$C:$C,Waterfall!GG$1)</f>
        <v>0</v>
      </c>
      <c r="GH91" s="4">
        <f>SUMIFS(Purchase!$F:$F,Purchase!$A:$A,Waterfall!$A91,Purchase!$D:$D,Waterfall!$C91,Purchase!$C:$C,Waterfall!GH$1)</f>
        <v>0</v>
      </c>
      <c r="GI91" s="4">
        <f>SUMIFS(Purchase!$F:$F,Purchase!$A:$A,Waterfall!$A91,Purchase!$D:$D,Waterfall!$C91,Purchase!$C:$C,Waterfall!GI$1)</f>
        <v>0</v>
      </c>
    </row>
    <row r="92" spans="1:191" x14ac:dyDescent="0.35">
      <c r="A92" s="8">
        <f t="shared" si="4"/>
        <v>1</v>
      </c>
      <c r="B92" s="2" t="str">
        <f>VLOOKUP($A92,Centers!$B$1:$C$120,2,)</f>
        <v>GATE</v>
      </c>
      <c r="C92" s="3">
        <v>44969</v>
      </c>
      <c r="D92" s="4">
        <f>IF($A92=1,SUM(SUMIFS(Indent!$E:$E,Indent!$C:$C,Waterfall!$C92,Indent!$A:$A,Centers!$A$2),SUMIFS(Indent!$E:$E,Indent!$C:$C,Waterfall!$C92,Indent!$A:$A,Centers!$A$3),SUMIFS(Indent!$E:$E,Indent!$C:$C,Waterfall!$C92,Indent!$A:$A,Centers!$A$4),SUMIFS(Indent!$E:$E,Indent!$C:$C,Waterfall!$C92,Indent!$A:$A,Centers!$A$5),SUMIFS(Indent!$E:$E,Indent!$C:$C,Waterfall!$C92,Indent!$A:$A,Centers!$A$6),SUMIFS(Indent!$E:$E,Indent!$C:$C,Waterfall!$C92,Indent!$A:$A,Centers!$A$7),SUMIFS(Indent!$E:$E,Indent!$C:$C,Waterfall!$C92,Indent!$A:$A,Centers!$A$8)),SUMIFS(Indent!$E:$E,Indent!$C:$C,Waterfall!$C92,Indent!$A:$A,$A92))</f>
        <v>0</v>
      </c>
      <c r="E92" s="4">
        <f>SUMIFS(Purchase!$F:$F,Purchase!$A:$A,Waterfall!$A92,Purchase!$D:$D,Waterfall!$C92,Purchase!$C:$C,Waterfall!E$1)</f>
        <v>0</v>
      </c>
      <c r="F92" s="4">
        <f>SUMIFS(Purchase!$F:$F,Purchase!$A:$A,Waterfall!$A92,Purchase!$D:$D,Waterfall!$C92,Purchase!$C:$C,Waterfall!F$1)</f>
        <v>0</v>
      </c>
      <c r="G92" s="4">
        <f>SUMIFS(Purchase!$F:$F,Purchase!$A:$A,Waterfall!$A92,Purchase!$D:$D,Waterfall!$C92,Purchase!$C:$C,Waterfall!G$1)</f>
        <v>0</v>
      </c>
      <c r="H92" s="4">
        <f>SUMIFS(Purchase!$F:$F,Purchase!$A:$A,Waterfall!$A92,Purchase!$D:$D,Waterfall!$C92,Purchase!$C:$C,Waterfall!H$1)</f>
        <v>0</v>
      </c>
      <c r="I92" s="4">
        <f>SUMIFS(Purchase!$F:$F,Purchase!$A:$A,Waterfall!$A92,Purchase!$D:$D,Waterfall!$C92,Purchase!$C:$C,Waterfall!I$1)</f>
        <v>0</v>
      </c>
      <c r="J92" s="4">
        <f>SUMIFS(Purchase!$F:$F,Purchase!$A:$A,Waterfall!$A92,Purchase!$D:$D,Waterfall!$C92,Purchase!$C:$C,Waterfall!J$1)</f>
        <v>0</v>
      </c>
      <c r="K92" s="4">
        <f>SUMIFS(Purchase!$F:$F,Purchase!$A:$A,Waterfall!$A92,Purchase!$D:$D,Waterfall!$C92,Purchase!$C:$C,Waterfall!K$1)</f>
        <v>0</v>
      </c>
      <c r="L92" s="4">
        <f>SUMIFS(Purchase!$F:$F,Purchase!$A:$A,Waterfall!$A92,Purchase!$D:$D,Waterfall!$C92,Purchase!$C:$C,Waterfall!L$1)</f>
        <v>0</v>
      </c>
      <c r="M92" s="4">
        <f>SUMIFS(Purchase!$F:$F,Purchase!$A:$A,Waterfall!$A92,Purchase!$D:$D,Waterfall!$C92,Purchase!$C:$C,Waterfall!M$1)</f>
        <v>0</v>
      </c>
      <c r="N92" s="4">
        <f>SUMIFS(Purchase!$F:$F,Purchase!$A:$A,Waterfall!$A92,Purchase!$D:$D,Waterfall!$C92,Purchase!$C:$C,Waterfall!N$1)</f>
        <v>0</v>
      </c>
      <c r="O92" s="4">
        <f>SUMIFS(Purchase!$F:$F,Purchase!$A:$A,Waterfall!$A92,Purchase!$D:$D,Waterfall!$C92,Purchase!$C:$C,Waterfall!O$1)</f>
        <v>0</v>
      </c>
      <c r="P92" s="4">
        <f>SUMIFS(Purchase!$F:$F,Purchase!$A:$A,Waterfall!$A92,Purchase!$D:$D,Waterfall!$C92,Purchase!$C:$C,Waterfall!P$1)</f>
        <v>0</v>
      </c>
      <c r="Q92" s="4">
        <f>SUMIFS(Purchase!$F:$F,Purchase!$A:$A,Waterfall!$A92,Purchase!$D:$D,Waterfall!$C92,Purchase!$C:$C,Waterfall!Q$1)</f>
        <v>0</v>
      </c>
      <c r="R92" s="4">
        <f>SUMIFS(Purchase!$F:$F,Purchase!$A:$A,Waterfall!$A92,Purchase!$D:$D,Waterfall!$C92,Purchase!$C:$C,Waterfall!R$1)</f>
        <v>0</v>
      </c>
      <c r="S92" s="4">
        <f>SUMIFS(Purchase!$F:$F,Purchase!$A:$A,Waterfall!$A92,Purchase!$D:$D,Waterfall!$C92,Purchase!$C:$C,Waterfall!S$1)</f>
        <v>0</v>
      </c>
      <c r="T92" s="4">
        <f>SUMIFS(Purchase!$F:$F,Purchase!$A:$A,Waterfall!$A92,Purchase!$D:$D,Waterfall!$C92,Purchase!$C:$C,Waterfall!T$1)</f>
        <v>0</v>
      </c>
      <c r="U92" s="4">
        <f>SUMIFS(Purchase!$F:$F,Purchase!$A:$A,Waterfall!$A92,Purchase!$D:$D,Waterfall!$C92,Purchase!$C:$C,Waterfall!U$1)</f>
        <v>0</v>
      </c>
      <c r="V92" s="4">
        <f>SUMIFS(Purchase!$F:$F,Purchase!$A:$A,Waterfall!$A92,Purchase!$D:$D,Waterfall!$C92,Purchase!$C:$C,Waterfall!V$1)</f>
        <v>0</v>
      </c>
      <c r="W92" s="4">
        <f>SUMIFS(Purchase!$F:$F,Purchase!$A:$A,Waterfall!$A92,Purchase!$D:$D,Waterfall!$C92,Purchase!$C:$C,Waterfall!W$1)</f>
        <v>0</v>
      </c>
      <c r="X92" s="4">
        <f>SUMIFS(Purchase!$F:$F,Purchase!$A:$A,Waterfall!$A92,Purchase!$D:$D,Waterfall!$C92,Purchase!$C:$C,Waterfall!X$1)</f>
        <v>0</v>
      </c>
      <c r="Y92" s="4">
        <f>SUMIFS(Purchase!$F:$F,Purchase!$A:$A,Waterfall!$A92,Purchase!$D:$D,Waterfall!$C92,Purchase!$C:$C,Waterfall!Y$1)</f>
        <v>0</v>
      </c>
      <c r="Z92" s="4">
        <f>SUMIFS(Purchase!$F:$F,Purchase!$A:$A,Waterfall!$A92,Purchase!$D:$D,Waterfall!$C92,Purchase!$C:$C,Waterfall!Z$1)</f>
        <v>0</v>
      </c>
      <c r="AA92" s="4">
        <f>SUMIFS(Purchase!$F:$F,Purchase!$A:$A,Waterfall!$A92,Purchase!$D:$D,Waterfall!$C92,Purchase!$C:$C,Waterfall!AA$1)</f>
        <v>0</v>
      </c>
      <c r="AB92" s="4">
        <f>SUMIFS(Purchase!$F:$F,Purchase!$A:$A,Waterfall!$A92,Purchase!$D:$D,Waterfall!$C92,Purchase!$C:$C,Waterfall!AB$1)</f>
        <v>0</v>
      </c>
      <c r="AC92" s="4">
        <f>SUMIFS(Purchase!$F:$F,Purchase!$A:$A,Waterfall!$A92,Purchase!$D:$D,Waterfall!$C92,Purchase!$C:$C,Waterfall!AC$1)</f>
        <v>0</v>
      </c>
      <c r="AD92" s="4">
        <f>SUMIFS(Purchase!$F:$F,Purchase!$A:$A,Waterfall!$A92,Purchase!$D:$D,Waterfall!$C92,Purchase!$C:$C,Waterfall!AD$1)</f>
        <v>0</v>
      </c>
      <c r="AE92" s="4">
        <f>SUMIFS(Purchase!$F:$F,Purchase!$A:$A,Waterfall!$A92,Purchase!$D:$D,Waterfall!$C92,Purchase!$C:$C,Waterfall!AE$1)</f>
        <v>0</v>
      </c>
      <c r="AF92" s="4">
        <f>SUMIFS(Purchase!$F:$F,Purchase!$A:$A,Waterfall!$A92,Purchase!$D:$D,Waterfall!$C92,Purchase!$C:$C,Waterfall!AF$1)</f>
        <v>0</v>
      </c>
      <c r="AG92" s="4">
        <f>SUMIFS(Purchase!$F:$F,Purchase!$A:$A,Waterfall!$A92,Purchase!$D:$D,Waterfall!$C92,Purchase!$C:$C,Waterfall!AG$1)</f>
        <v>0</v>
      </c>
      <c r="AH92" s="4">
        <f>SUMIFS(Purchase!$F:$F,Purchase!$A:$A,Waterfall!$A92,Purchase!$D:$D,Waterfall!$C92,Purchase!$C:$C,Waterfall!AH$1)</f>
        <v>0</v>
      </c>
      <c r="AI92" s="4">
        <f>SUMIFS(Purchase!$F:$F,Purchase!$A:$A,Waterfall!$A92,Purchase!$D:$D,Waterfall!$C92,Purchase!$C:$C,Waterfall!AI$1)</f>
        <v>0</v>
      </c>
      <c r="AJ92" s="4">
        <f>SUMIFS(Purchase!$F:$F,Purchase!$A:$A,Waterfall!$A92,Purchase!$D:$D,Waterfall!$C92,Purchase!$C:$C,Waterfall!AJ$1)</f>
        <v>0</v>
      </c>
      <c r="AK92" s="4">
        <f>SUMIFS(Purchase!$F:$F,Purchase!$A:$A,Waterfall!$A92,Purchase!$D:$D,Waterfall!$C92,Purchase!$C:$C,Waterfall!AK$1)</f>
        <v>0</v>
      </c>
      <c r="AL92" s="4">
        <f>SUMIFS(Purchase!$F:$F,Purchase!$A:$A,Waterfall!$A92,Purchase!$D:$D,Waterfall!$C92,Purchase!$C:$C,Waterfall!AL$1)</f>
        <v>0</v>
      </c>
      <c r="AM92" s="4">
        <f>SUMIFS(Purchase!$F:$F,Purchase!$A:$A,Waterfall!$A92,Purchase!$D:$D,Waterfall!$C92,Purchase!$C:$C,Waterfall!AM$1)</f>
        <v>0</v>
      </c>
      <c r="AN92" s="4">
        <f>SUMIFS(Purchase!$F:$F,Purchase!$A:$A,Waterfall!$A92,Purchase!$D:$D,Waterfall!$C92,Purchase!$C:$C,Waterfall!AN$1)</f>
        <v>0</v>
      </c>
      <c r="AO92" s="4">
        <f>SUMIFS(Purchase!$F:$F,Purchase!$A:$A,Waterfall!$A92,Purchase!$D:$D,Waterfall!$C92,Purchase!$C:$C,Waterfall!AO$1)</f>
        <v>0</v>
      </c>
      <c r="AP92" s="4">
        <f>SUMIFS(Purchase!$F:$F,Purchase!$A:$A,Waterfall!$A92,Purchase!$D:$D,Waterfall!$C92,Purchase!$C:$C,Waterfall!AP$1)</f>
        <v>0</v>
      </c>
      <c r="AQ92" s="4">
        <f>SUMIFS(Purchase!$F:$F,Purchase!$A:$A,Waterfall!$A92,Purchase!$D:$D,Waterfall!$C92,Purchase!$C:$C,Waterfall!AQ$1)</f>
        <v>0</v>
      </c>
      <c r="AR92" s="4">
        <f>SUMIFS(Purchase!$F:$F,Purchase!$A:$A,Waterfall!$A92,Purchase!$D:$D,Waterfall!$C92,Purchase!$C:$C,Waterfall!AR$1)</f>
        <v>0</v>
      </c>
      <c r="AS92" s="4">
        <f>SUMIFS(Purchase!$F:$F,Purchase!$A:$A,Waterfall!$A92,Purchase!$D:$D,Waterfall!$C92,Purchase!$C:$C,Waterfall!AS$1)</f>
        <v>0</v>
      </c>
      <c r="AT92" s="4">
        <f>SUMIFS(Purchase!$F:$F,Purchase!$A:$A,Waterfall!$A92,Purchase!$D:$D,Waterfall!$C92,Purchase!$C:$C,Waterfall!AT$1)</f>
        <v>0</v>
      </c>
      <c r="AU92" s="4">
        <f>SUMIFS(Purchase!$F:$F,Purchase!$A:$A,Waterfall!$A92,Purchase!$D:$D,Waterfall!$C92,Purchase!$C:$C,Waterfall!AU$1)</f>
        <v>0</v>
      </c>
      <c r="AV92" s="4">
        <f>SUMIFS(Purchase!$F:$F,Purchase!$A:$A,Waterfall!$A92,Purchase!$D:$D,Waterfall!$C92,Purchase!$C:$C,Waterfall!AV$1)</f>
        <v>0</v>
      </c>
      <c r="AW92" s="4">
        <f>SUMIFS(Purchase!$F:$F,Purchase!$A:$A,Waterfall!$A92,Purchase!$D:$D,Waterfall!$C92,Purchase!$C:$C,Waterfall!AW$1)</f>
        <v>0</v>
      </c>
      <c r="AX92" s="4">
        <f>SUMIFS(Purchase!$F:$F,Purchase!$A:$A,Waterfall!$A92,Purchase!$D:$D,Waterfall!$C92,Purchase!$C:$C,Waterfall!AX$1)</f>
        <v>0</v>
      </c>
      <c r="AY92" s="4">
        <f>SUMIFS(Purchase!$F:$F,Purchase!$A:$A,Waterfall!$A92,Purchase!$D:$D,Waterfall!$C92,Purchase!$C:$C,Waterfall!AY$1)</f>
        <v>0</v>
      </c>
      <c r="AZ92" s="4">
        <f>SUMIFS(Purchase!$F:$F,Purchase!$A:$A,Waterfall!$A92,Purchase!$D:$D,Waterfall!$C92,Purchase!$C:$C,Waterfall!AZ$1)</f>
        <v>0</v>
      </c>
      <c r="BA92" s="4">
        <f>SUMIFS(Purchase!$F:$F,Purchase!$A:$A,Waterfall!$A92,Purchase!$D:$D,Waterfall!$C92,Purchase!$C:$C,Waterfall!BA$1)</f>
        <v>0</v>
      </c>
      <c r="BB92" s="4">
        <f>SUMIFS(Purchase!$F:$F,Purchase!$A:$A,Waterfall!$A92,Purchase!$D:$D,Waterfall!$C92,Purchase!$C:$C,Waterfall!BB$1)</f>
        <v>0</v>
      </c>
      <c r="BC92" s="4">
        <f>SUMIFS(Purchase!$F:$F,Purchase!$A:$A,Waterfall!$A92,Purchase!$D:$D,Waterfall!$C92,Purchase!$C:$C,Waterfall!BC$1)</f>
        <v>0</v>
      </c>
      <c r="BD92" s="4">
        <f>SUMIFS(Purchase!$F:$F,Purchase!$A:$A,Waterfall!$A92,Purchase!$D:$D,Waterfall!$C92,Purchase!$C:$C,Waterfall!BD$1)</f>
        <v>0</v>
      </c>
      <c r="BE92" s="4">
        <f>SUMIFS(Purchase!$F:$F,Purchase!$A:$A,Waterfall!$A92,Purchase!$D:$D,Waterfall!$C92,Purchase!$C:$C,Waterfall!BE$1)</f>
        <v>0</v>
      </c>
      <c r="BF92" s="4">
        <f>SUMIFS(Purchase!$F:$F,Purchase!$A:$A,Waterfall!$A92,Purchase!$D:$D,Waterfall!$C92,Purchase!$C:$C,Waterfall!BF$1)</f>
        <v>0</v>
      </c>
      <c r="BG92" s="4">
        <f>SUMIFS(Purchase!$F:$F,Purchase!$A:$A,Waterfall!$A92,Purchase!$D:$D,Waterfall!$C92,Purchase!$C:$C,Waterfall!BG$1)</f>
        <v>0</v>
      </c>
      <c r="BH92" s="4">
        <f>SUMIFS(Purchase!$F:$F,Purchase!$A:$A,Waterfall!$A92,Purchase!$D:$D,Waterfall!$C92,Purchase!$C:$C,Waterfall!BH$1)</f>
        <v>0</v>
      </c>
      <c r="BI92" s="4">
        <f>SUMIFS(Purchase!$F:$F,Purchase!$A:$A,Waterfall!$A92,Purchase!$D:$D,Waterfall!$C92,Purchase!$C:$C,Waterfall!BI$1)</f>
        <v>0</v>
      </c>
      <c r="BJ92" s="4">
        <f>SUMIFS(Purchase!$F:$F,Purchase!$A:$A,Waterfall!$A92,Purchase!$D:$D,Waterfall!$C92,Purchase!$C:$C,Waterfall!BJ$1)</f>
        <v>0</v>
      </c>
      <c r="BK92" s="4">
        <f>SUMIFS(Purchase!$F:$F,Purchase!$A:$A,Waterfall!$A92,Purchase!$D:$D,Waterfall!$C92,Purchase!$C:$C,Waterfall!BK$1)</f>
        <v>0</v>
      </c>
      <c r="BL92" s="4">
        <f>SUMIFS(Purchase!$F:$F,Purchase!$A:$A,Waterfall!$A92,Purchase!$D:$D,Waterfall!$C92,Purchase!$C:$C,Waterfall!BL$1)</f>
        <v>0</v>
      </c>
      <c r="BM92" s="4">
        <f>SUMIFS(Purchase!$F:$F,Purchase!$A:$A,Waterfall!$A92,Purchase!$D:$D,Waterfall!$C92,Purchase!$C:$C,Waterfall!BM$1)</f>
        <v>0</v>
      </c>
      <c r="BN92" s="4">
        <f>SUMIFS(Purchase!$F:$F,Purchase!$A:$A,Waterfall!$A92,Purchase!$D:$D,Waterfall!$C92,Purchase!$C:$C,Waterfall!BN$1)</f>
        <v>0</v>
      </c>
      <c r="BO92" s="4">
        <f>SUMIFS(Purchase!$F:$F,Purchase!$A:$A,Waterfall!$A92,Purchase!$D:$D,Waterfall!$C92,Purchase!$C:$C,Waterfall!BO$1)</f>
        <v>0</v>
      </c>
      <c r="BP92" s="4">
        <f>SUMIFS(Purchase!$F:$F,Purchase!$A:$A,Waterfall!$A92,Purchase!$D:$D,Waterfall!$C92,Purchase!$C:$C,Waterfall!BP$1)</f>
        <v>0</v>
      </c>
      <c r="BQ92" s="4">
        <f>SUMIFS(Purchase!$F:$F,Purchase!$A:$A,Waterfall!$A92,Purchase!$D:$D,Waterfall!$C92,Purchase!$C:$C,Waterfall!BQ$1)</f>
        <v>0</v>
      </c>
      <c r="BR92" s="4">
        <f>SUMIFS(Purchase!$F:$F,Purchase!$A:$A,Waterfall!$A92,Purchase!$D:$D,Waterfall!$C92,Purchase!$C:$C,Waterfall!BR$1)</f>
        <v>0</v>
      </c>
      <c r="BS92" s="4">
        <f>SUMIFS(Purchase!$F:$F,Purchase!$A:$A,Waterfall!$A92,Purchase!$D:$D,Waterfall!$C92,Purchase!$C:$C,Waterfall!BS$1)</f>
        <v>0</v>
      </c>
      <c r="BT92" s="4">
        <f>SUMIFS(Purchase!$F:$F,Purchase!$A:$A,Waterfall!$A92,Purchase!$D:$D,Waterfall!$C92,Purchase!$C:$C,Waterfall!BT$1)</f>
        <v>0</v>
      </c>
      <c r="BU92" s="4">
        <f>SUMIFS(Purchase!$F:$F,Purchase!$A:$A,Waterfall!$A92,Purchase!$D:$D,Waterfall!$C92,Purchase!$C:$C,Waterfall!BU$1)</f>
        <v>0</v>
      </c>
      <c r="BV92" s="4">
        <f>SUMIFS(Purchase!$F:$F,Purchase!$A:$A,Waterfall!$A92,Purchase!$D:$D,Waterfall!$C92,Purchase!$C:$C,Waterfall!BV$1)</f>
        <v>0</v>
      </c>
      <c r="BW92" s="4">
        <f>SUMIFS(Purchase!$F:$F,Purchase!$A:$A,Waterfall!$A92,Purchase!$D:$D,Waterfall!$C92,Purchase!$C:$C,Waterfall!BW$1)</f>
        <v>0</v>
      </c>
      <c r="BX92" s="4">
        <f>SUMIFS(Purchase!$F:$F,Purchase!$A:$A,Waterfall!$A92,Purchase!$D:$D,Waterfall!$C92,Purchase!$C:$C,Waterfall!BX$1)</f>
        <v>0</v>
      </c>
      <c r="BY92" s="4">
        <f>SUMIFS(Purchase!$F:$F,Purchase!$A:$A,Waterfall!$A92,Purchase!$D:$D,Waterfall!$C92,Purchase!$C:$C,Waterfall!BY$1)</f>
        <v>0</v>
      </c>
      <c r="BZ92" s="4">
        <f>SUMIFS(Purchase!$F:$F,Purchase!$A:$A,Waterfall!$A92,Purchase!$D:$D,Waterfall!$C92,Purchase!$C:$C,Waterfall!BZ$1)</f>
        <v>0</v>
      </c>
      <c r="CA92" s="4">
        <f>SUMIFS(Purchase!$F:$F,Purchase!$A:$A,Waterfall!$A92,Purchase!$D:$D,Waterfall!$C92,Purchase!$C:$C,Waterfall!CA$1)</f>
        <v>0</v>
      </c>
      <c r="CB92" s="4">
        <f>SUMIFS(Purchase!$F:$F,Purchase!$A:$A,Waterfall!$A92,Purchase!$D:$D,Waterfall!$C92,Purchase!$C:$C,Waterfall!CB$1)</f>
        <v>0</v>
      </c>
      <c r="CC92" s="4">
        <f>SUMIFS(Purchase!$F:$F,Purchase!$A:$A,Waterfall!$A92,Purchase!$D:$D,Waterfall!$C92,Purchase!$C:$C,Waterfall!CC$1)</f>
        <v>0</v>
      </c>
      <c r="CD92" s="4">
        <f>SUMIFS(Purchase!$F:$F,Purchase!$A:$A,Waterfall!$A92,Purchase!$D:$D,Waterfall!$C92,Purchase!$C:$C,Waterfall!CD$1)</f>
        <v>0</v>
      </c>
      <c r="CE92" s="4">
        <f>SUMIFS(Purchase!$F:$F,Purchase!$A:$A,Waterfall!$A92,Purchase!$D:$D,Waterfall!$C92,Purchase!$C:$C,Waterfall!CE$1)</f>
        <v>0</v>
      </c>
      <c r="CF92" s="4">
        <f>SUMIFS(Purchase!$F:$F,Purchase!$A:$A,Waterfall!$A92,Purchase!$D:$D,Waterfall!$C92,Purchase!$C:$C,Waterfall!CF$1)</f>
        <v>0</v>
      </c>
      <c r="CG92" s="4">
        <f>SUMIFS(Purchase!$F:$F,Purchase!$A:$A,Waterfall!$A92,Purchase!$D:$D,Waterfall!$C92,Purchase!$C:$C,Waterfall!CG$1)</f>
        <v>0</v>
      </c>
      <c r="CH92" s="4">
        <f>SUMIFS(Purchase!$F:$F,Purchase!$A:$A,Waterfall!$A92,Purchase!$D:$D,Waterfall!$C92,Purchase!$C:$C,Waterfall!CH$1)</f>
        <v>0</v>
      </c>
      <c r="CI92" s="4">
        <f>SUMIFS(Purchase!$F:$F,Purchase!$A:$A,Waterfall!$A92,Purchase!$D:$D,Waterfall!$C92,Purchase!$C:$C,Waterfall!CI$1)</f>
        <v>0</v>
      </c>
      <c r="CJ92" s="4">
        <f>SUMIFS(Purchase!$F:$F,Purchase!$A:$A,Waterfall!$A92,Purchase!$D:$D,Waterfall!$C92,Purchase!$C:$C,Waterfall!CJ$1)</f>
        <v>0</v>
      </c>
      <c r="CK92" s="4">
        <f>SUMIFS(Purchase!$F:$F,Purchase!$A:$A,Waterfall!$A92,Purchase!$D:$D,Waterfall!$C92,Purchase!$C:$C,Waterfall!CK$1)</f>
        <v>0</v>
      </c>
      <c r="CL92" s="4">
        <f>SUMIFS(Purchase!$F:$F,Purchase!$A:$A,Waterfall!$A92,Purchase!$D:$D,Waterfall!$C92,Purchase!$C:$C,Waterfall!CL$1)</f>
        <v>0</v>
      </c>
      <c r="CM92" s="4">
        <f>SUMIFS(Purchase!$F:$F,Purchase!$A:$A,Waterfall!$A92,Purchase!$D:$D,Waterfall!$C92,Purchase!$C:$C,Waterfall!CM$1)</f>
        <v>0</v>
      </c>
      <c r="CN92" s="4">
        <f>SUMIFS(Purchase!$F:$F,Purchase!$A:$A,Waterfall!$A92,Purchase!$D:$D,Waterfall!$C92,Purchase!$C:$C,Waterfall!CN$1)</f>
        <v>0</v>
      </c>
      <c r="CO92" s="4">
        <f>SUMIFS(Purchase!$F:$F,Purchase!$A:$A,Waterfall!$A92,Purchase!$D:$D,Waterfall!$C92,Purchase!$C:$C,Waterfall!CO$1)</f>
        <v>0</v>
      </c>
      <c r="CP92" s="4">
        <f>SUMIFS(Purchase!$F:$F,Purchase!$A:$A,Waterfall!$A92,Purchase!$D:$D,Waterfall!$C92,Purchase!$C:$C,Waterfall!CP$1)</f>
        <v>0</v>
      </c>
      <c r="CQ92" s="4">
        <f>SUMIFS(Purchase!$F:$F,Purchase!$A:$A,Waterfall!$A92,Purchase!$D:$D,Waterfall!$C92,Purchase!$C:$C,Waterfall!CQ$1)</f>
        <v>0</v>
      </c>
      <c r="CR92" s="4">
        <f>SUMIFS(Purchase!$F:$F,Purchase!$A:$A,Waterfall!$A92,Purchase!$D:$D,Waterfall!$C92,Purchase!$C:$C,Waterfall!CR$1)</f>
        <v>0</v>
      </c>
      <c r="CS92" s="4">
        <f>SUMIFS(Purchase!$F:$F,Purchase!$A:$A,Waterfall!$A92,Purchase!$D:$D,Waterfall!$C92,Purchase!$C:$C,Waterfall!CS$1)</f>
        <v>0</v>
      </c>
      <c r="CT92" s="4">
        <f>SUMIFS(Purchase!$F:$F,Purchase!$A:$A,Waterfall!$A92,Purchase!$D:$D,Waterfall!$C92,Purchase!$C:$C,Waterfall!CT$1)</f>
        <v>0</v>
      </c>
      <c r="CU92" s="4">
        <f>SUMIFS(Purchase!$F:$F,Purchase!$A:$A,Waterfall!$A92,Purchase!$D:$D,Waterfall!$C92,Purchase!$C:$C,Waterfall!CU$1)</f>
        <v>0</v>
      </c>
      <c r="CV92" s="4">
        <f>SUMIFS(Purchase!$F:$F,Purchase!$A:$A,Waterfall!$A92,Purchase!$D:$D,Waterfall!$C92,Purchase!$C:$C,Waterfall!CV$1)</f>
        <v>0</v>
      </c>
      <c r="CW92" s="4">
        <f>SUMIFS(Purchase!$F:$F,Purchase!$A:$A,Waterfall!$A92,Purchase!$D:$D,Waterfall!$C92,Purchase!$C:$C,Waterfall!CW$1)</f>
        <v>0</v>
      </c>
      <c r="CX92" s="4">
        <f>SUMIFS(Purchase!$F:$F,Purchase!$A:$A,Waterfall!$A92,Purchase!$D:$D,Waterfall!$C92,Purchase!$C:$C,Waterfall!CX$1)</f>
        <v>0</v>
      </c>
      <c r="CY92" s="4">
        <f>SUMIFS(Purchase!$F:$F,Purchase!$A:$A,Waterfall!$A92,Purchase!$D:$D,Waterfall!$C92,Purchase!$C:$C,Waterfall!CY$1)</f>
        <v>0</v>
      </c>
      <c r="CZ92" s="4">
        <f>SUMIFS(Purchase!$F:$F,Purchase!$A:$A,Waterfall!$A92,Purchase!$D:$D,Waterfall!$C92,Purchase!$C:$C,Waterfall!CZ$1)</f>
        <v>0</v>
      </c>
      <c r="DA92" s="4">
        <f>SUMIFS(Purchase!$F:$F,Purchase!$A:$A,Waterfall!$A92,Purchase!$D:$D,Waterfall!$C92,Purchase!$C:$C,Waterfall!DA$1)</f>
        <v>0</v>
      </c>
      <c r="DB92" s="4">
        <f>SUMIFS(Purchase!$F:$F,Purchase!$A:$A,Waterfall!$A92,Purchase!$D:$D,Waterfall!$C92,Purchase!$C:$C,Waterfall!DB$1)</f>
        <v>0</v>
      </c>
      <c r="DC92" s="4">
        <f>SUMIFS(Purchase!$F:$F,Purchase!$A:$A,Waterfall!$A92,Purchase!$D:$D,Waterfall!$C92,Purchase!$C:$C,Waterfall!DC$1)</f>
        <v>0</v>
      </c>
      <c r="DD92" s="4">
        <f>SUMIFS(Purchase!$F:$F,Purchase!$A:$A,Waterfall!$A92,Purchase!$D:$D,Waterfall!$C92,Purchase!$C:$C,Waterfall!DD$1)</f>
        <v>0</v>
      </c>
      <c r="DE92" s="4">
        <f>SUMIFS(Purchase!$F:$F,Purchase!$A:$A,Waterfall!$A92,Purchase!$D:$D,Waterfall!$C92,Purchase!$C:$C,Waterfall!DE$1)</f>
        <v>0</v>
      </c>
      <c r="DF92" s="4">
        <f>SUMIFS(Purchase!$F:$F,Purchase!$A:$A,Waterfall!$A92,Purchase!$D:$D,Waterfall!$C92,Purchase!$C:$C,Waterfall!DF$1)</f>
        <v>0</v>
      </c>
      <c r="DG92" s="4">
        <f>SUMIFS(Purchase!$F:$F,Purchase!$A:$A,Waterfall!$A92,Purchase!$D:$D,Waterfall!$C92,Purchase!$C:$C,Waterfall!DG$1)</f>
        <v>0</v>
      </c>
      <c r="DH92" s="4">
        <f>SUMIFS(Purchase!$F:$F,Purchase!$A:$A,Waterfall!$A92,Purchase!$D:$D,Waterfall!$C92,Purchase!$C:$C,Waterfall!DH$1)</f>
        <v>0</v>
      </c>
      <c r="DI92" s="4">
        <f>SUMIFS(Purchase!$F:$F,Purchase!$A:$A,Waterfall!$A92,Purchase!$D:$D,Waterfall!$C92,Purchase!$C:$C,Waterfall!DI$1)</f>
        <v>0</v>
      </c>
      <c r="DJ92" s="4">
        <f>SUMIFS(Purchase!$F:$F,Purchase!$A:$A,Waterfall!$A92,Purchase!$D:$D,Waterfall!$C92,Purchase!$C:$C,Waterfall!DJ$1)</f>
        <v>0</v>
      </c>
      <c r="DK92" s="4">
        <f>SUMIFS(Purchase!$F:$F,Purchase!$A:$A,Waterfall!$A92,Purchase!$D:$D,Waterfall!$C92,Purchase!$C:$C,Waterfall!DK$1)</f>
        <v>0</v>
      </c>
      <c r="DL92" s="4">
        <f>SUMIFS(Purchase!$F:$F,Purchase!$A:$A,Waterfall!$A92,Purchase!$D:$D,Waterfall!$C92,Purchase!$C:$C,Waterfall!DL$1)</f>
        <v>0</v>
      </c>
      <c r="DM92" s="4">
        <f>SUMIFS(Purchase!$F:$F,Purchase!$A:$A,Waterfall!$A92,Purchase!$D:$D,Waterfall!$C92,Purchase!$C:$C,Waterfall!DM$1)</f>
        <v>0</v>
      </c>
      <c r="DN92" s="4">
        <f>SUMIFS(Purchase!$F:$F,Purchase!$A:$A,Waterfall!$A92,Purchase!$D:$D,Waterfall!$C92,Purchase!$C:$C,Waterfall!DN$1)</f>
        <v>0</v>
      </c>
      <c r="DO92" s="4">
        <f>SUMIFS(Purchase!$F:$F,Purchase!$A:$A,Waterfall!$A92,Purchase!$D:$D,Waterfall!$C92,Purchase!$C:$C,Waterfall!DO$1)</f>
        <v>0</v>
      </c>
      <c r="DP92" s="4">
        <f>SUMIFS(Purchase!$F:$F,Purchase!$A:$A,Waterfall!$A92,Purchase!$D:$D,Waterfall!$C92,Purchase!$C:$C,Waterfall!DP$1)</f>
        <v>0</v>
      </c>
      <c r="DQ92" s="4">
        <f>SUMIFS(Purchase!$F:$F,Purchase!$A:$A,Waterfall!$A92,Purchase!$D:$D,Waterfall!$C92,Purchase!$C:$C,Waterfall!DQ$1)</f>
        <v>0</v>
      </c>
      <c r="DR92" s="4">
        <f>SUMIFS(Purchase!$F:$F,Purchase!$A:$A,Waterfall!$A92,Purchase!$D:$D,Waterfall!$C92,Purchase!$C:$C,Waterfall!DR$1)</f>
        <v>0</v>
      </c>
      <c r="DS92" s="4">
        <f>SUMIFS(Purchase!$F:$F,Purchase!$A:$A,Waterfall!$A92,Purchase!$D:$D,Waterfall!$C92,Purchase!$C:$C,Waterfall!DS$1)</f>
        <v>0</v>
      </c>
      <c r="DT92" s="4">
        <f>SUMIFS(Purchase!$F:$F,Purchase!$A:$A,Waterfall!$A92,Purchase!$D:$D,Waterfall!$C92,Purchase!$C:$C,Waterfall!DT$1)</f>
        <v>0</v>
      </c>
      <c r="DU92" s="4">
        <f>SUMIFS(Purchase!$F:$F,Purchase!$A:$A,Waterfall!$A92,Purchase!$D:$D,Waterfall!$C92,Purchase!$C:$C,Waterfall!DU$1)</f>
        <v>0</v>
      </c>
      <c r="DV92" s="4">
        <f>SUMIFS(Purchase!$F:$F,Purchase!$A:$A,Waterfall!$A92,Purchase!$D:$D,Waterfall!$C92,Purchase!$C:$C,Waterfall!DV$1)</f>
        <v>0</v>
      </c>
      <c r="DW92" s="4">
        <f>SUMIFS(Purchase!$F:$F,Purchase!$A:$A,Waterfall!$A92,Purchase!$D:$D,Waterfall!$C92,Purchase!$C:$C,Waterfall!DW$1)</f>
        <v>0</v>
      </c>
      <c r="DX92" s="4">
        <f>SUMIFS(Purchase!$F:$F,Purchase!$A:$A,Waterfall!$A92,Purchase!$D:$D,Waterfall!$C92,Purchase!$C:$C,Waterfall!DX$1)</f>
        <v>0</v>
      </c>
      <c r="DY92" s="4">
        <f>SUMIFS(Purchase!$F:$F,Purchase!$A:$A,Waterfall!$A92,Purchase!$D:$D,Waterfall!$C92,Purchase!$C:$C,Waterfall!DY$1)</f>
        <v>0</v>
      </c>
      <c r="DZ92" s="4">
        <f>SUMIFS(Purchase!$F:$F,Purchase!$A:$A,Waterfall!$A92,Purchase!$D:$D,Waterfall!$C92,Purchase!$C:$C,Waterfall!DZ$1)</f>
        <v>0</v>
      </c>
      <c r="EA92" s="4">
        <f>SUMIFS(Purchase!$F:$F,Purchase!$A:$A,Waterfall!$A92,Purchase!$D:$D,Waterfall!$C92,Purchase!$C:$C,Waterfall!EA$1)</f>
        <v>0</v>
      </c>
      <c r="EB92" s="4">
        <f>SUMIFS(Purchase!$F:$F,Purchase!$A:$A,Waterfall!$A92,Purchase!$D:$D,Waterfall!$C92,Purchase!$C:$C,Waterfall!EB$1)</f>
        <v>0</v>
      </c>
      <c r="EC92" s="4">
        <f>SUMIFS(Purchase!$F:$F,Purchase!$A:$A,Waterfall!$A92,Purchase!$D:$D,Waterfall!$C92,Purchase!$C:$C,Waterfall!EC$1)</f>
        <v>0</v>
      </c>
      <c r="ED92" s="4">
        <f>SUMIFS(Purchase!$F:$F,Purchase!$A:$A,Waterfall!$A92,Purchase!$D:$D,Waterfall!$C92,Purchase!$C:$C,Waterfall!ED$1)</f>
        <v>0</v>
      </c>
      <c r="EE92" s="4">
        <f>SUMIFS(Purchase!$F:$F,Purchase!$A:$A,Waterfall!$A92,Purchase!$D:$D,Waterfall!$C92,Purchase!$C:$C,Waterfall!EE$1)</f>
        <v>0</v>
      </c>
      <c r="EF92" s="4">
        <f>SUMIFS(Purchase!$F:$F,Purchase!$A:$A,Waterfall!$A92,Purchase!$D:$D,Waterfall!$C92,Purchase!$C:$C,Waterfall!EF$1)</f>
        <v>0</v>
      </c>
      <c r="EG92" s="4">
        <f>SUMIFS(Purchase!$F:$F,Purchase!$A:$A,Waterfall!$A92,Purchase!$D:$D,Waterfall!$C92,Purchase!$C:$C,Waterfall!EG$1)</f>
        <v>0</v>
      </c>
      <c r="EH92" s="4">
        <f>SUMIFS(Purchase!$F:$F,Purchase!$A:$A,Waterfall!$A92,Purchase!$D:$D,Waterfall!$C92,Purchase!$C:$C,Waterfall!EH$1)</f>
        <v>0</v>
      </c>
      <c r="EI92" s="4">
        <f>SUMIFS(Purchase!$F:$F,Purchase!$A:$A,Waterfall!$A92,Purchase!$D:$D,Waterfall!$C92,Purchase!$C:$C,Waterfall!EI$1)</f>
        <v>0</v>
      </c>
      <c r="EJ92" s="4">
        <f>SUMIFS(Purchase!$F:$F,Purchase!$A:$A,Waterfall!$A92,Purchase!$D:$D,Waterfall!$C92,Purchase!$C:$C,Waterfall!EJ$1)</f>
        <v>0</v>
      </c>
      <c r="EK92" s="4">
        <f>SUMIFS(Purchase!$F:$F,Purchase!$A:$A,Waterfall!$A92,Purchase!$D:$D,Waterfall!$C92,Purchase!$C:$C,Waterfall!EK$1)</f>
        <v>0</v>
      </c>
      <c r="EL92" s="4">
        <f>SUMIFS(Purchase!$F:$F,Purchase!$A:$A,Waterfall!$A92,Purchase!$D:$D,Waterfall!$C92,Purchase!$C:$C,Waterfall!EL$1)</f>
        <v>0</v>
      </c>
      <c r="EM92" s="4">
        <f>SUMIFS(Purchase!$F:$F,Purchase!$A:$A,Waterfall!$A92,Purchase!$D:$D,Waterfall!$C92,Purchase!$C:$C,Waterfall!EM$1)</f>
        <v>0</v>
      </c>
      <c r="EN92" s="4">
        <f>SUMIFS(Purchase!$F:$F,Purchase!$A:$A,Waterfall!$A92,Purchase!$D:$D,Waterfall!$C92,Purchase!$C:$C,Waterfall!EN$1)</f>
        <v>0</v>
      </c>
      <c r="EO92" s="4">
        <f>SUMIFS(Purchase!$F:$F,Purchase!$A:$A,Waterfall!$A92,Purchase!$D:$D,Waterfall!$C92,Purchase!$C:$C,Waterfall!EO$1)</f>
        <v>0</v>
      </c>
      <c r="EP92" s="4">
        <f>SUMIFS(Purchase!$F:$F,Purchase!$A:$A,Waterfall!$A92,Purchase!$D:$D,Waterfall!$C92,Purchase!$C:$C,Waterfall!EP$1)</f>
        <v>0</v>
      </c>
      <c r="EQ92" s="4">
        <f>SUMIFS(Purchase!$F:$F,Purchase!$A:$A,Waterfall!$A92,Purchase!$D:$D,Waterfall!$C92,Purchase!$C:$C,Waterfall!EQ$1)</f>
        <v>0</v>
      </c>
      <c r="ER92" s="4">
        <f>SUMIFS(Purchase!$F:$F,Purchase!$A:$A,Waterfall!$A92,Purchase!$D:$D,Waterfall!$C92,Purchase!$C:$C,Waterfall!ER$1)</f>
        <v>0</v>
      </c>
      <c r="ES92" s="4">
        <f>SUMIFS(Purchase!$F:$F,Purchase!$A:$A,Waterfall!$A92,Purchase!$D:$D,Waterfall!$C92,Purchase!$C:$C,Waterfall!ES$1)</f>
        <v>0</v>
      </c>
      <c r="ET92" s="4">
        <f>SUMIFS(Purchase!$F:$F,Purchase!$A:$A,Waterfall!$A92,Purchase!$D:$D,Waterfall!$C92,Purchase!$C:$C,Waterfall!ET$1)</f>
        <v>0</v>
      </c>
      <c r="EU92" s="4">
        <f>SUMIFS(Purchase!$F:$F,Purchase!$A:$A,Waterfall!$A92,Purchase!$D:$D,Waterfall!$C92,Purchase!$C:$C,Waterfall!EU$1)</f>
        <v>0</v>
      </c>
      <c r="EV92" s="4">
        <f>SUMIFS(Purchase!$F:$F,Purchase!$A:$A,Waterfall!$A92,Purchase!$D:$D,Waterfall!$C92,Purchase!$C:$C,Waterfall!EV$1)</f>
        <v>0</v>
      </c>
      <c r="EW92" s="4">
        <f>SUMIFS(Purchase!$F:$F,Purchase!$A:$A,Waterfall!$A92,Purchase!$D:$D,Waterfall!$C92,Purchase!$C:$C,Waterfall!EW$1)</f>
        <v>0</v>
      </c>
      <c r="EX92" s="4">
        <f>SUMIFS(Purchase!$F:$F,Purchase!$A:$A,Waterfall!$A92,Purchase!$D:$D,Waterfall!$C92,Purchase!$C:$C,Waterfall!EX$1)</f>
        <v>0</v>
      </c>
      <c r="EY92" s="4">
        <f>SUMIFS(Purchase!$F:$F,Purchase!$A:$A,Waterfall!$A92,Purchase!$D:$D,Waterfall!$C92,Purchase!$C:$C,Waterfall!EY$1)</f>
        <v>0</v>
      </c>
      <c r="EZ92" s="4">
        <f>SUMIFS(Purchase!$F:$F,Purchase!$A:$A,Waterfall!$A92,Purchase!$D:$D,Waterfall!$C92,Purchase!$C:$C,Waterfall!EZ$1)</f>
        <v>0</v>
      </c>
      <c r="FA92" s="4">
        <f>SUMIFS(Purchase!$F:$F,Purchase!$A:$A,Waterfall!$A92,Purchase!$D:$D,Waterfall!$C92,Purchase!$C:$C,Waterfall!FA$1)</f>
        <v>0</v>
      </c>
      <c r="FB92" s="4">
        <f>SUMIFS(Purchase!$F:$F,Purchase!$A:$A,Waterfall!$A92,Purchase!$D:$D,Waterfall!$C92,Purchase!$C:$C,Waterfall!FB$1)</f>
        <v>0</v>
      </c>
      <c r="FC92" s="4">
        <f>SUMIFS(Purchase!$F:$F,Purchase!$A:$A,Waterfall!$A92,Purchase!$D:$D,Waterfall!$C92,Purchase!$C:$C,Waterfall!FC$1)</f>
        <v>0</v>
      </c>
      <c r="FD92" s="4">
        <f>SUMIFS(Purchase!$F:$F,Purchase!$A:$A,Waterfall!$A92,Purchase!$D:$D,Waterfall!$C92,Purchase!$C:$C,Waterfall!FD$1)</f>
        <v>0</v>
      </c>
      <c r="FE92" s="4">
        <f>SUMIFS(Purchase!$F:$F,Purchase!$A:$A,Waterfall!$A92,Purchase!$D:$D,Waterfall!$C92,Purchase!$C:$C,Waterfall!FE$1)</f>
        <v>0</v>
      </c>
      <c r="FF92" s="4">
        <f>SUMIFS(Purchase!$F:$F,Purchase!$A:$A,Waterfall!$A92,Purchase!$D:$D,Waterfall!$C92,Purchase!$C:$C,Waterfall!FF$1)</f>
        <v>0</v>
      </c>
      <c r="FG92" s="4">
        <f>SUMIFS(Purchase!$F:$F,Purchase!$A:$A,Waterfall!$A92,Purchase!$D:$D,Waterfall!$C92,Purchase!$C:$C,Waterfall!FG$1)</f>
        <v>0</v>
      </c>
      <c r="FH92" s="4">
        <f>SUMIFS(Purchase!$F:$F,Purchase!$A:$A,Waterfall!$A92,Purchase!$D:$D,Waterfall!$C92,Purchase!$C:$C,Waterfall!FH$1)</f>
        <v>0</v>
      </c>
      <c r="FI92" s="4">
        <f>SUMIFS(Purchase!$F:$F,Purchase!$A:$A,Waterfall!$A92,Purchase!$D:$D,Waterfall!$C92,Purchase!$C:$C,Waterfall!FI$1)</f>
        <v>0</v>
      </c>
      <c r="FJ92" s="4">
        <f>SUMIFS(Purchase!$F:$F,Purchase!$A:$A,Waterfall!$A92,Purchase!$D:$D,Waterfall!$C92,Purchase!$C:$C,Waterfall!FJ$1)</f>
        <v>0</v>
      </c>
      <c r="FK92" s="4">
        <f>SUMIFS(Purchase!$F:$F,Purchase!$A:$A,Waterfall!$A92,Purchase!$D:$D,Waterfall!$C92,Purchase!$C:$C,Waterfall!FK$1)</f>
        <v>0</v>
      </c>
      <c r="FL92" s="4">
        <f>SUMIFS(Purchase!$F:$F,Purchase!$A:$A,Waterfall!$A92,Purchase!$D:$D,Waterfall!$C92,Purchase!$C:$C,Waterfall!FL$1)</f>
        <v>0</v>
      </c>
      <c r="FM92" s="4">
        <f>SUMIFS(Purchase!$F:$F,Purchase!$A:$A,Waterfall!$A92,Purchase!$D:$D,Waterfall!$C92,Purchase!$C:$C,Waterfall!FM$1)</f>
        <v>0</v>
      </c>
      <c r="FN92" s="4">
        <f>SUMIFS(Purchase!$F:$F,Purchase!$A:$A,Waterfall!$A92,Purchase!$D:$D,Waterfall!$C92,Purchase!$C:$C,Waterfall!FN$1)</f>
        <v>0</v>
      </c>
      <c r="FO92" s="4">
        <f>SUMIFS(Purchase!$F:$F,Purchase!$A:$A,Waterfall!$A92,Purchase!$D:$D,Waterfall!$C92,Purchase!$C:$C,Waterfall!FO$1)</f>
        <v>0</v>
      </c>
      <c r="FP92" s="4">
        <f>SUMIFS(Purchase!$F:$F,Purchase!$A:$A,Waterfall!$A92,Purchase!$D:$D,Waterfall!$C92,Purchase!$C:$C,Waterfall!FP$1)</f>
        <v>0</v>
      </c>
      <c r="FQ92" s="4">
        <f>SUMIFS(Purchase!$F:$F,Purchase!$A:$A,Waterfall!$A92,Purchase!$D:$D,Waterfall!$C92,Purchase!$C:$C,Waterfall!FQ$1)</f>
        <v>0</v>
      </c>
      <c r="FR92" s="4">
        <f>SUMIFS(Purchase!$F:$F,Purchase!$A:$A,Waterfall!$A92,Purchase!$D:$D,Waterfall!$C92,Purchase!$C:$C,Waterfall!FR$1)</f>
        <v>0</v>
      </c>
      <c r="FS92" s="4">
        <f>SUMIFS(Purchase!$F:$F,Purchase!$A:$A,Waterfall!$A92,Purchase!$D:$D,Waterfall!$C92,Purchase!$C:$C,Waterfall!FS$1)</f>
        <v>0</v>
      </c>
      <c r="FT92" s="4">
        <f>SUMIFS(Purchase!$F:$F,Purchase!$A:$A,Waterfall!$A92,Purchase!$D:$D,Waterfall!$C92,Purchase!$C:$C,Waterfall!FT$1)</f>
        <v>0</v>
      </c>
      <c r="FU92" s="4">
        <f>SUMIFS(Purchase!$F:$F,Purchase!$A:$A,Waterfall!$A92,Purchase!$D:$D,Waterfall!$C92,Purchase!$C:$C,Waterfall!FU$1)</f>
        <v>0</v>
      </c>
      <c r="FV92" s="4">
        <f>SUMIFS(Purchase!$F:$F,Purchase!$A:$A,Waterfall!$A92,Purchase!$D:$D,Waterfall!$C92,Purchase!$C:$C,Waterfall!FV$1)</f>
        <v>0</v>
      </c>
      <c r="FW92" s="4">
        <f>SUMIFS(Purchase!$F:$F,Purchase!$A:$A,Waterfall!$A92,Purchase!$D:$D,Waterfall!$C92,Purchase!$C:$C,Waterfall!FW$1)</f>
        <v>0</v>
      </c>
      <c r="FX92" s="4">
        <f>SUMIFS(Purchase!$F:$F,Purchase!$A:$A,Waterfall!$A92,Purchase!$D:$D,Waterfall!$C92,Purchase!$C:$C,Waterfall!FX$1)</f>
        <v>0</v>
      </c>
      <c r="FY92" s="4">
        <f>SUMIFS(Purchase!$F:$F,Purchase!$A:$A,Waterfall!$A92,Purchase!$D:$D,Waterfall!$C92,Purchase!$C:$C,Waterfall!FY$1)</f>
        <v>0</v>
      </c>
      <c r="FZ92" s="4">
        <f>SUMIFS(Purchase!$F:$F,Purchase!$A:$A,Waterfall!$A92,Purchase!$D:$D,Waterfall!$C92,Purchase!$C:$C,Waterfall!FZ$1)</f>
        <v>0</v>
      </c>
      <c r="GA92" s="4">
        <f>SUMIFS(Purchase!$F:$F,Purchase!$A:$A,Waterfall!$A92,Purchase!$D:$D,Waterfall!$C92,Purchase!$C:$C,Waterfall!GA$1)</f>
        <v>0</v>
      </c>
      <c r="GB92" s="4">
        <f>SUMIFS(Purchase!$F:$F,Purchase!$A:$A,Waterfall!$A92,Purchase!$D:$D,Waterfall!$C92,Purchase!$C:$C,Waterfall!GB$1)</f>
        <v>0</v>
      </c>
      <c r="GC92" s="4">
        <f>SUMIFS(Purchase!$F:$F,Purchase!$A:$A,Waterfall!$A92,Purchase!$D:$D,Waterfall!$C92,Purchase!$C:$C,Waterfall!GC$1)</f>
        <v>0</v>
      </c>
      <c r="GD92" s="4">
        <f>SUMIFS(Purchase!$F:$F,Purchase!$A:$A,Waterfall!$A92,Purchase!$D:$D,Waterfall!$C92,Purchase!$C:$C,Waterfall!GD$1)</f>
        <v>0</v>
      </c>
      <c r="GE92" s="4">
        <f>SUMIFS(Purchase!$F:$F,Purchase!$A:$A,Waterfall!$A92,Purchase!$D:$D,Waterfall!$C92,Purchase!$C:$C,Waterfall!GE$1)</f>
        <v>0</v>
      </c>
      <c r="GF92" s="4">
        <f>SUMIFS(Purchase!$F:$F,Purchase!$A:$A,Waterfall!$A92,Purchase!$D:$D,Waterfall!$C92,Purchase!$C:$C,Waterfall!GF$1)</f>
        <v>0</v>
      </c>
      <c r="GG92" s="4">
        <f>SUMIFS(Purchase!$F:$F,Purchase!$A:$A,Waterfall!$A92,Purchase!$D:$D,Waterfall!$C92,Purchase!$C:$C,Waterfall!GG$1)</f>
        <v>0</v>
      </c>
      <c r="GH92" s="4">
        <f>SUMIFS(Purchase!$F:$F,Purchase!$A:$A,Waterfall!$A92,Purchase!$D:$D,Waterfall!$C92,Purchase!$C:$C,Waterfall!GH$1)</f>
        <v>0</v>
      </c>
      <c r="GI92" s="4">
        <f>SUMIFS(Purchase!$F:$F,Purchase!$A:$A,Waterfall!$A92,Purchase!$D:$D,Waterfall!$C92,Purchase!$C:$C,Waterfall!GI$1)</f>
        <v>0</v>
      </c>
    </row>
    <row r="93" spans="1:191" x14ac:dyDescent="0.35">
      <c r="A93" s="8">
        <f t="shared" si="4"/>
        <v>1</v>
      </c>
      <c r="B93" s="2" t="str">
        <f>VLOOKUP($A93,Centers!$B$1:$C$120,2,)</f>
        <v>GATE</v>
      </c>
      <c r="C93" s="3">
        <v>44970</v>
      </c>
      <c r="D93" s="4">
        <f>IF($A93=1,SUM(SUMIFS(Indent!$E:$E,Indent!$C:$C,Waterfall!$C93,Indent!$A:$A,Centers!$A$2),SUMIFS(Indent!$E:$E,Indent!$C:$C,Waterfall!$C93,Indent!$A:$A,Centers!$A$3),SUMIFS(Indent!$E:$E,Indent!$C:$C,Waterfall!$C93,Indent!$A:$A,Centers!$A$4),SUMIFS(Indent!$E:$E,Indent!$C:$C,Waterfall!$C93,Indent!$A:$A,Centers!$A$5),SUMIFS(Indent!$E:$E,Indent!$C:$C,Waterfall!$C93,Indent!$A:$A,Centers!$A$6),SUMIFS(Indent!$E:$E,Indent!$C:$C,Waterfall!$C93,Indent!$A:$A,Centers!$A$7),SUMIFS(Indent!$E:$E,Indent!$C:$C,Waterfall!$C93,Indent!$A:$A,Centers!$A$8)),SUMIFS(Indent!$E:$E,Indent!$C:$C,Waterfall!$C93,Indent!$A:$A,$A93))</f>
        <v>0</v>
      </c>
      <c r="E93" s="4">
        <f>SUMIFS(Purchase!$F:$F,Purchase!$A:$A,Waterfall!$A93,Purchase!$D:$D,Waterfall!$C93,Purchase!$C:$C,Waterfall!E$1)</f>
        <v>0</v>
      </c>
      <c r="F93" s="4">
        <f>SUMIFS(Purchase!$F:$F,Purchase!$A:$A,Waterfall!$A93,Purchase!$D:$D,Waterfall!$C93,Purchase!$C:$C,Waterfall!F$1)</f>
        <v>0</v>
      </c>
      <c r="G93" s="4">
        <f>SUMIFS(Purchase!$F:$F,Purchase!$A:$A,Waterfall!$A93,Purchase!$D:$D,Waterfall!$C93,Purchase!$C:$C,Waterfall!G$1)</f>
        <v>0</v>
      </c>
      <c r="H93" s="4">
        <f>SUMIFS(Purchase!$F:$F,Purchase!$A:$A,Waterfall!$A93,Purchase!$D:$D,Waterfall!$C93,Purchase!$C:$C,Waterfall!H$1)</f>
        <v>0</v>
      </c>
      <c r="I93" s="4">
        <f>SUMIFS(Purchase!$F:$F,Purchase!$A:$A,Waterfall!$A93,Purchase!$D:$D,Waterfall!$C93,Purchase!$C:$C,Waterfall!I$1)</f>
        <v>0</v>
      </c>
      <c r="J93" s="4">
        <f>SUMIFS(Purchase!$F:$F,Purchase!$A:$A,Waterfall!$A93,Purchase!$D:$D,Waterfall!$C93,Purchase!$C:$C,Waterfall!J$1)</f>
        <v>0</v>
      </c>
      <c r="K93" s="4">
        <f>SUMIFS(Purchase!$F:$F,Purchase!$A:$A,Waterfall!$A93,Purchase!$D:$D,Waterfall!$C93,Purchase!$C:$C,Waterfall!K$1)</f>
        <v>0</v>
      </c>
      <c r="L93" s="4">
        <f>SUMIFS(Purchase!$F:$F,Purchase!$A:$A,Waterfall!$A93,Purchase!$D:$D,Waterfall!$C93,Purchase!$C:$C,Waterfall!L$1)</f>
        <v>0</v>
      </c>
      <c r="M93" s="4">
        <f>SUMIFS(Purchase!$F:$F,Purchase!$A:$A,Waterfall!$A93,Purchase!$D:$D,Waterfall!$C93,Purchase!$C:$C,Waterfall!M$1)</f>
        <v>0</v>
      </c>
      <c r="N93" s="4">
        <f>SUMIFS(Purchase!$F:$F,Purchase!$A:$A,Waterfall!$A93,Purchase!$D:$D,Waterfall!$C93,Purchase!$C:$C,Waterfall!N$1)</f>
        <v>0</v>
      </c>
      <c r="O93" s="4">
        <f>SUMIFS(Purchase!$F:$F,Purchase!$A:$A,Waterfall!$A93,Purchase!$D:$D,Waterfall!$C93,Purchase!$C:$C,Waterfall!O$1)</f>
        <v>0</v>
      </c>
      <c r="P93" s="4">
        <f>SUMIFS(Purchase!$F:$F,Purchase!$A:$A,Waterfall!$A93,Purchase!$D:$D,Waterfall!$C93,Purchase!$C:$C,Waterfall!P$1)</f>
        <v>0</v>
      </c>
      <c r="Q93" s="4">
        <f>SUMIFS(Purchase!$F:$F,Purchase!$A:$A,Waterfall!$A93,Purchase!$D:$D,Waterfall!$C93,Purchase!$C:$C,Waterfall!Q$1)</f>
        <v>0</v>
      </c>
      <c r="R93" s="4">
        <f>SUMIFS(Purchase!$F:$F,Purchase!$A:$A,Waterfall!$A93,Purchase!$D:$D,Waterfall!$C93,Purchase!$C:$C,Waterfall!R$1)</f>
        <v>0</v>
      </c>
      <c r="S93" s="4">
        <f>SUMIFS(Purchase!$F:$F,Purchase!$A:$A,Waterfall!$A93,Purchase!$D:$D,Waterfall!$C93,Purchase!$C:$C,Waterfall!S$1)</f>
        <v>0</v>
      </c>
      <c r="T93" s="4">
        <f>SUMIFS(Purchase!$F:$F,Purchase!$A:$A,Waterfall!$A93,Purchase!$D:$D,Waterfall!$C93,Purchase!$C:$C,Waterfall!T$1)</f>
        <v>0</v>
      </c>
      <c r="U93" s="4">
        <f>SUMIFS(Purchase!$F:$F,Purchase!$A:$A,Waterfall!$A93,Purchase!$D:$D,Waterfall!$C93,Purchase!$C:$C,Waterfall!U$1)</f>
        <v>0</v>
      </c>
      <c r="V93" s="4">
        <f>SUMIFS(Purchase!$F:$F,Purchase!$A:$A,Waterfall!$A93,Purchase!$D:$D,Waterfall!$C93,Purchase!$C:$C,Waterfall!V$1)</f>
        <v>0</v>
      </c>
      <c r="W93" s="4">
        <f>SUMIFS(Purchase!$F:$F,Purchase!$A:$A,Waterfall!$A93,Purchase!$D:$D,Waterfall!$C93,Purchase!$C:$C,Waterfall!W$1)</f>
        <v>0</v>
      </c>
      <c r="X93" s="4">
        <f>SUMIFS(Purchase!$F:$F,Purchase!$A:$A,Waterfall!$A93,Purchase!$D:$D,Waterfall!$C93,Purchase!$C:$C,Waterfall!X$1)</f>
        <v>0</v>
      </c>
      <c r="Y93" s="4">
        <f>SUMIFS(Purchase!$F:$F,Purchase!$A:$A,Waterfall!$A93,Purchase!$D:$D,Waterfall!$C93,Purchase!$C:$C,Waterfall!Y$1)</f>
        <v>0</v>
      </c>
      <c r="Z93" s="4">
        <f>SUMIFS(Purchase!$F:$F,Purchase!$A:$A,Waterfall!$A93,Purchase!$D:$D,Waterfall!$C93,Purchase!$C:$C,Waterfall!Z$1)</f>
        <v>0</v>
      </c>
      <c r="AA93" s="4">
        <f>SUMIFS(Purchase!$F:$F,Purchase!$A:$A,Waterfall!$A93,Purchase!$D:$D,Waterfall!$C93,Purchase!$C:$C,Waterfall!AA$1)</f>
        <v>0</v>
      </c>
      <c r="AB93" s="4">
        <f>SUMIFS(Purchase!$F:$F,Purchase!$A:$A,Waterfall!$A93,Purchase!$D:$D,Waterfall!$C93,Purchase!$C:$C,Waterfall!AB$1)</f>
        <v>0</v>
      </c>
      <c r="AC93" s="4">
        <f>SUMIFS(Purchase!$F:$F,Purchase!$A:$A,Waterfall!$A93,Purchase!$D:$D,Waterfall!$C93,Purchase!$C:$C,Waterfall!AC$1)</f>
        <v>0</v>
      </c>
      <c r="AD93" s="4">
        <f>SUMIFS(Purchase!$F:$F,Purchase!$A:$A,Waterfall!$A93,Purchase!$D:$D,Waterfall!$C93,Purchase!$C:$C,Waterfall!AD$1)</f>
        <v>0</v>
      </c>
      <c r="AE93" s="4">
        <f>SUMIFS(Purchase!$F:$F,Purchase!$A:$A,Waterfall!$A93,Purchase!$D:$D,Waterfall!$C93,Purchase!$C:$C,Waterfall!AE$1)</f>
        <v>0</v>
      </c>
      <c r="AF93" s="4">
        <f>SUMIFS(Purchase!$F:$F,Purchase!$A:$A,Waterfall!$A93,Purchase!$D:$D,Waterfall!$C93,Purchase!$C:$C,Waterfall!AF$1)</f>
        <v>0</v>
      </c>
      <c r="AG93" s="4">
        <f>SUMIFS(Purchase!$F:$F,Purchase!$A:$A,Waterfall!$A93,Purchase!$D:$D,Waterfall!$C93,Purchase!$C:$C,Waterfall!AG$1)</f>
        <v>0</v>
      </c>
      <c r="AH93" s="4">
        <f>SUMIFS(Purchase!$F:$F,Purchase!$A:$A,Waterfall!$A93,Purchase!$D:$D,Waterfall!$C93,Purchase!$C:$C,Waterfall!AH$1)</f>
        <v>0</v>
      </c>
      <c r="AI93" s="4">
        <f>SUMIFS(Purchase!$F:$F,Purchase!$A:$A,Waterfall!$A93,Purchase!$D:$D,Waterfall!$C93,Purchase!$C:$C,Waterfall!AI$1)</f>
        <v>0</v>
      </c>
      <c r="AJ93" s="4">
        <f>SUMIFS(Purchase!$F:$F,Purchase!$A:$A,Waterfall!$A93,Purchase!$D:$D,Waterfall!$C93,Purchase!$C:$C,Waterfall!AJ$1)</f>
        <v>0</v>
      </c>
      <c r="AK93" s="4">
        <f>SUMIFS(Purchase!$F:$F,Purchase!$A:$A,Waterfall!$A93,Purchase!$D:$D,Waterfall!$C93,Purchase!$C:$C,Waterfall!AK$1)</f>
        <v>0</v>
      </c>
      <c r="AL93" s="4">
        <f>SUMIFS(Purchase!$F:$F,Purchase!$A:$A,Waterfall!$A93,Purchase!$D:$D,Waterfall!$C93,Purchase!$C:$C,Waterfall!AL$1)</f>
        <v>0</v>
      </c>
      <c r="AM93" s="4">
        <f>SUMIFS(Purchase!$F:$F,Purchase!$A:$A,Waterfall!$A93,Purchase!$D:$D,Waterfall!$C93,Purchase!$C:$C,Waterfall!AM$1)</f>
        <v>0</v>
      </c>
      <c r="AN93" s="4">
        <f>SUMIFS(Purchase!$F:$F,Purchase!$A:$A,Waterfall!$A93,Purchase!$D:$D,Waterfall!$C93,Purchase!$C:$C,Waterfall!AN$1)</f>
        <v>0</v>
      </c>
      <c r="AO93" s="4">
        <f>SUMIFS(Purchase!$F:$F,Purchase!$A:$A,Waterfall!$A93,Purchase!$D:$D,Waterfall!$C93,Purchase!$C:$C,Waterfall!AO$1)</f>
        <v>0</v>
      </c>
      <c r="AP93" s="4">
        <f>SUMIFS(Purchase!$F:$F,Purchase!$A:$A,Waterfall!$A93,Purchase!$D:$D,Waterfall!$C93,Purchase!$C:$C,Waterfall!AP$1)</f>
        <v>0</v>
      </c>
      <c r="AQ93" s="4">
        <f>SUMIFS(Purchase!$F:$F,Purchase!$A:$A,Waterfall!$A93,Purchase!$D:$D,Waterfall!$C93,Purchase!$C:$C,Waterfall!AQ$1)</f>
        <v>0</v>
      </c>
      <c r="AR93" s="4">
        <f>SUMIFS(Purchase!$F:$F,Purchase!$A:$A,Waterfall!$A93,Purchase!$D:$D,Waterfall!$C93,Purchase!$C:$C,Waterfall!AR$1)</f>
        <v>0</v>
      </c>
      <c r="AS93" s="4">
        <f>SUMIFS(Purchase!$F:$F,Purchase!$A:$A,Waterfall!$A93,Purchase!$D:$D,Waterfall!$C93,Purchase!$C:$C,Waterfall!AS$1)</f>
        <v>0</v>
      </c>
      <c r="AT93" s="4">
        <f>SUMIFS(Purchase!$F:$F,Purchase!$A:$A,Waterfall!$A93,Purchase!$D:$D,Waterfall!$C93,Purchase!$C:$C,Waterfall!AT$1)</f>
        <v>0</v>
      </c>
      <c r="AU93" s="4">
        <f>SUMIFS(Purchase!$F:$F,Purchase!$A:$A,Waterfall!$A93,Purchase!$D:$D,Waterfall!$C93,Purchase!$C:$C,Waterfall!AU$1)</f>
        <v>0</v>
      </c>
      <c r="AV93" s="4">
        <f>SUMIFS(Purchase!$F:$F,Purchase!$A:$A,Waterfall!$A93,Purchase!$D:$D,Waterfall!$C93,Purchase!$C:$C,Waterfall!AV$1)</f>
        <v>0</v>
      </c>
      <c r="AW93" s="4">
        <f>SUMIFS(Purchase!$F:$F,Purchase!$A:$A,Waterfall!$A93,Purchase!$D:$D,Waterfall!$C93,Purchase!$C:$C,Waterfall!AW$1)</f>
        <v>0</v>
      </c>
      <c r="AX93" s="4">
        <f>SUMIFS(Purchase!$F:$F,Purchase!$A:$A,Waterfall!$A93,Purchase!$D:$D,Waterfall!$C93,Purchase!$C:$C,Waterfall!AX$1)</f>
        <v>0</v>
      </c>
      <c r="AY93" s="4">
        <f>SUMIFS(Purchase!$F:$F,Purchase!$A:$A,Waterfall!$A93,Purchase!$D:$D,Waterfall!$C93,Purchase!$C:$C,Waterfall!AY$1)</f>
        <v>0</v>
      </c>
      <c r="AZ93" s="4">
        <f>SUMIFS(Purchase!$F:$F,Purchase!$A:$A,Waterfall!$A93,Purchase!$D:$D,Waterfall!$C93,Purchase!$C:$C,Waterfall!AZ$1)</f>
        <v>0</v>
      </c>
      <c r="BA93" s="4">
        <f>SUMIFS(Purchase!$F:$F,Purchase!$A:$A,Waterfall!$A93,Purchase!$D:$D,Waterfall!$C93,Purchase!$C:$C,Waterfall!BA$1)</f>
        <v>0</v>
      </c>
      <c r="BB93" s="4">
        <f>SUMIFS(Purchase!$F:$F,Purchase!$A:$A,Waterfall!$A93,Purchase!$D:$D,Waterfall!$C93,Purchase!$C:$C,Waterfall!BB$1)</f>
        <v>0</v>
      </c>
      <c r="BC93" s="4">
        <f>SUMIFS(Purchase!$F:$F,Purchase!$A:$A,Waterfall!$A93,Purchase!$D:$D,Waterfall!$C93,Purchase!$C:$C,Waterfall!BC$1)</f>
        <v>0</v>
      </c>
      <c r="BD93" s="4">
        <f>SUMIFS(Purchase!$F:$F,Purchase!$A:$A,Waterfall!$A93,Purchase!$D:$D,Waterfall!$C93,Purchase!$C:$C,Waterfall!BD$1)</f>
        <v>0</v>
      </c>
      <c r="BE93" s="4">
        <f>SUMIFS(Purchase!$F:$F,Purchase!$A:$A,Waterfall!$A93,Purchase!$D:$D,Waterfall!$C93,Purchase!$C:$C,Waterfall!BE$1)</f>
        <v>0</v>
      </c>
      <c r="BF93" s="4">
        <f>SUMIFS(Purchase!$F:$F,Purchase!$A:$A,Waterfall!$A93,Purchase!$D:$D,Waterfall!$C93,Purchase!$C:$C,Waterfall!BF$1)</f>
        <v>0</v>
      </c>
      <c r="BG93" s="4">
        <f>SUMIFS(Purchase!$F:$F,Purchase!$A:$A,Waterfall!$A93,Purchase!$D:$D,Waterfall!$C93,Purchase!$C:$C,Waterfall!BG$1)</f>
        <v>0</v>
      </c>
      <c r="BH93" s="4">
        <f>SUMIFS(Purchase!$F:$F,Purchase!$A:$A,Waterfall!$A93,Purchase!$D:$D,Waterfall!$C93,Purchase!$C:$C,Waterfall!BH$1)</f>
        <v>0</v>
      </c>
      <c r="BI93" s="4">
        <f>SUMIFS(Purchase!$F:$F,Purchase!$A:$A,Waterfall!$A93,Purchase!$D:$D,Waterfall!$C93,Purchase!$C:$C,Waterfall!BI$1)</f>
        <v>0</v>
      </c>
      <c r="BJ93" s="4">
        <f>SUMIFS(Purchase!$F:$F,Purchase!$A:$A,Waterfall!$A93,Purchase!$D:$D,Waterfall!$C93,Purchase!$C:$C,Waterfall!BJ$1)</f>
        <v>0</v>
      </c>
      <c r="BK93" s="4">
        <f>SUMIFS(Purchase!$F:$F,Purchase!$A:$A,Waterfall!$A93,Purchase!$D:$D,Waterfall!$C93,Purchase!$C:$C,Waterfall!BK$1)</f>
        <v>0</v>
      </c>
      <c r="BL93" s="4">
        <f>SUMIFS(Purchase!$F:$F,Purchase!$A:$A,Waterfall!$A93,Purchase!$D:$D,Waterfall!$C93,Purchase!$C:$C,Waterfall!BL$1)</f>
        <v>0</v>
      </c>
      <c r="BM93" s="4">
        <f>SUMIFS(Purchase!$F:$F,Purchase!$A:$A,Waterfall!$A93,Purchase!$D:$D,Waterfall!$C93,Purchase!$C:$C,Waterfall!BM$1)</f>
        <v>0</v>
      </c>
      <c r="BN93" s="4">
        <f>SUMIFS(Purchase!$F:$F,Purchase!$A:$A,Waterfall!$A93,Purchase!$D:$D,Waterfall!$C93,Purchase!$C:$C,Waterfall!BN$1)</f>
        <v>0</v>
      </c>
      <c r="BO93" s="4">
        <f>SUMIFS(Purchase!$F:$F,Purchase!$A:$A,Waterfall!$A93,Purchase!$D:$D,Waterfall!$C93,Purchase!$C:$C,Waterfall!BO$1)</f>
        <v>0</v>
      </c>
      <c r="BP93" s="4">
        <f>SUMIFS(Purchase!$F:$F,Purchase!$A:$A,Waterfall!$A93,Purchase!$D:$D,Waterfall!$C93,Purchase!$C:$C,Waterfall!BP$1)</f>
        <v>0</v>
      </c>
      <c r="BQ93" s="4">
        <f>SUMIFS(Purchase!$F:$F,Purchase!$A:$A,Waterfall!$A93,Purchase!$D:$D,Waterfall!$C93,Purchase!$C:$C,Waterfall!BQ$1)</f>
        <v>0</v>
      </c>
      <c r="BR93" s="4">
        <f>SUMIFS(Purchase!$F:$F,Purchase!$A:$A,Waterfall!$A93,Purchase!$D:$D,Waterfall!$C93,Purchase!$C:$C,Waterfall!BR$1)</f>
        <v>0</v>
      </c>
      <c r="BS93" s="4">
        <f>SUMIFS(Purchase!$F:$F,Purchase!$A:$A,Waterfall!$A93,Purchase!$D:$D,Waterfall!$C93,Purchase!$C:$C,Waterfall!BS$1)</f>
        <v>0</v>
      </c>
      <c r="BT93" s="4">
        <f>SUMIFS(Purchase!$F:$F,Purchase!$A:$A,Waterfall!$A93,Purchase!$D:$D,Waterfall!$C93,Purchase!$C:$C,Waterfall!BT$1)</f>
        <v>0</v>
      </c>
      <c r="BU93" s="4">
        <f>SUMIFS(Purchase!$F:$F,Purchase!$A:$A,Waterfall!$A93,Purchase!$D:$D,Waterfall!$C93,Purchase!$C:$C,Waterfall!BU$1)</f>
        <v>0</v>
      </c>
      <c r="BV93" s="4">
        <f>SUMIFS(Purchase!$F:$F,Purchase!$A:$A,Waterfall!$A93,Purchase!$D:$D,Waterfall!$C93,Purchase!$C:$C,Waterfall!BV$1)</f>
        <v>0</v>
      </c>
      <c r="BW93" s="4">
        <f>SUMIFS(Purchase!$F:$F,Purchase!$A:$A,Waterfall!$A93,Purchase!$D:$D,Waterfall!$C93,Purchase!$C:$C,Waterfall!BW$1)</f>
        <v>0</v>
      </c>
      <c r="BX93" s="4">
        <f>SUMIFS(Purchase!$F:$F,Purchase!$A:$A,Waterfall!$A93,Purchase!$D:$D,Waterfall!$C93,Purchase!$C:$C,Waterfall!BX$1)</f>
        <v>0</v>
      </c>
      <c r="BY93" s="4">
        <f>SUMIFS(Purchase!$F:$F,Purchase!$A:$A,Waterfall!$A93,Purchase!$D:$D,Waterfall!$C93,Purchase!$C:$C,Waterfall!BY$1)</f>
        <v>0</v>
      </c>
      <c r="BZ93" s="4">
        <f>SUMIFS(Purchase!$F:$F,Purchase!$A:$A,Waterfall!$A93,Purchase!$D:$D,Waterfall!$C93,Purchase!$C:$C,Waterfall!BZ$1)</f>
        <v>0</v>
      </c>
      <c r="CA93" s="4">
        <f>SUMIFS(Purchase!$F:$F,Purchase!$A:$A,Waterfall!$A93,Purchase!$D:$D,Waterfall!$C93,Purchase!$C:$C,Waterfall!CA$1)</f>
        <v>0</v>
      </c>
      <c r="CB93" s="4">
        <f>SUMIFS(Purchase!$F:$F,Purchase!$A:$A,Waterfall!$A93,Purchase!$D:$D,Waterfall!$C93,Purchase!$C:$C,Waterfall!CB$1)</f>
        <v>0</v>
      </c>
      <c r="CC93" s="4">
        <f>SUMIFS(Purchase!$F:$F,Purchase!$A:$A,Waterfall!$A93,Purchase!$D:$D,Waterfall!$C93,Purchase!$C:$C,Waterfall!CC$1)</f>
        <v>0</v>
      </c>
      <c r="CD93" s="4">
        <f>SUMIFS(Purchase!$F:$F,Purchase!$A:$A,Waterfall!$A93,Purchase!$D:$D,Waterfall!$C93,Purchase!$C:$C,Waterfall!CD$1)</f>
        <v>0</v>
      </c>
      <c r="CE93" s="4">
        <f>SUMIFS(Purchase!$F:$F,Purchase!$A:$A,Waterfall!$A93,Purchase!$D:$D,Waterfall!$C93,Purchase!$C:$C,Waterfall!CE$1)</f>
        <v>0</v>
      </c>
      <c r="CF93" s="4">
        <f>SUMIFS(Purchase!$F:$F,Purchase!$A:$A,Waterfall!$A93,Purchase!$D:$D,Waterfall!$C93,Purchase!$C:$C,Waterfall!CF$1)</f>
        <v>0</v>
      </c>
      <c r="CG93" s="4">
        <f>SUMIFS(Purchase!$F:$F,Purchase!$A:$A,Waterfall!$A93,Purchase!$D:$D,Waterfall!$C93,Purchase!$C:$C,Waterfall!CG$1)</f>
        <v>0</v>
      </c>
      <c r="CH93" s="4">
        <f>SUMIFS(Purchase!$F:$F,Purchase!$A:$A,Waterfall!$A93,Purchase!$D:$D,Waterfall!$C93,Purchase!$C:$C,Waterfall!CH$1)</f>
        <v>0</v>
      </c>
      <c r="CI93" s="4">
        <f>SUMIFS(Purchase!$F:$F,Purchase!$A:$A,Waterfall!$A93,Purchase!$D:$D,Waterfall!$C93,Purchase!$C:$C,Waterfall!CI$1)</f>
        <v>0</v>
      </c>
      <c r="CJ93" s="4">
        <f>SUMIFS(Purchase!$F:$F,Purchase!$A:$A,Waterfall!$A93,Purchase!$D:$D,Waterfall!$C93,Purchase!$C:$C,Waterfall!CJ$1)</f>
        <v>0</v>
      </c>
      <c r="CK93" s="4">
        <f>SUMIFS(Purchase!$F:$F,Purchase!$A:$A,Waterfall!$A93,Purchase!$D:$D,Waterfall!$C93,Purchase!$C:$C,Waterfall!CK$1)</f>
        <v>0</v>
      </c>
      <c r="CL93" s="4">
        <f>SUMIFS(Purchase!$F:$F,Purchase!$A:$A,Waterfall!$A93,Purchase!$D:$D,Waterfall!$C93,Purchase!$C:$C,Waterfall!CL$1)</f>
        <v>0</v>
      </c>
      <c r="CM93" s="4">
        <f>SUMIFS(Purchase!$F:$F,Purchase!$A:$A,Waterfall!$A93,Purchase!$D:$D,Waterfall!$C93,Purchase!$C:$C,Waterfall!CM$1)</f>
        <v>0</v>
      </c>
      <c r="CN93" s="4">
        <f>SUMIFS(Purchase!$F:$F,Purchase!$A:$A,Waterfall!$A93,Purchase!$D:$D,Waterfall!$C93,Purchase!$C:$C,Waterfall!CN$1)</f>
        <v>0</v>
      </c>
      <c r="CO93" s="4">
        <f>SUMIFS(Purchase!$F:$F,Purchase!$A:$A,Waterfall!$A93,Purchase!$D:$D,Waterfall!$C93,Purchase!$C:$C,Waterfall!CO$1)</f>
        <v>0</v>
      </c>
      <c r="CP93" s="4">
        <f>SUMIFS(Purchase!$F:$F,Purchase!$A:$A,Waterfall!$A93,Purchase!$D:$D,Waterfall!$C93,Purchase!$C:$C,Waterfall!CP$1)</f>
        <v>0</v>
      </c>
      <c r="CQ93" s="4">
        <f>SUMIFS(Purchase!$F:$F,Purchase!$A:$A,Waterfall!$A93,Purchase!$D:$D,Waterfall!$C93,Purchase!$C:$C,Waterfall!CQ$1)</f>
        <v>0</v>
      </c>
      <c r="CR93" s="4">
        <f>SUMIFS(Purchase!$F:$F,Purchase!$A:$A,Waterfall!$A93,Purchase!$D:$D,Waterfall!$C93,Purchase!$C:$C,Waterfall!CR$1)</f>
        <v>0</v>
      </c>
      <c r="CS93" s="4">
        <f>SUMIFS(Purchase!$F:$F,Purchase!$A:$A,Waterfall!$A93,Purchase!$D:$D,Waterfall!$C93,Purchase!$C:$C,Waterfall!CS$1)</f>
        <v>0</v>
      </c>
      <c r="CT93" s="4">
        <f>SUMIFS(Purchase!$F:$F,Purchase!$A:$A,Waterfall!$A93,Purchase!$D:$D,Waterfall!$C93,Purchase!$C:$C,Waterfall!CT$1)</f>
        <v>0</v>
      </c>
      <c r="CU93" s="4">
        <f>SUMIFS(Purchase!$F:$F,Purchase!$A:$A,Waterfall!$A93,Purchase!$D:$D,Waterfall!$C93,Purchase!$C:$C,Waterfall!CU$1)</f>
        <v>0</v>
      </c>
      <c r="CV93" s="4">
        <f>SUMIFS(Purchase!$F:$F,Purchase!$A:$A,Waterfall!$A93,Purchase!$D:$D,Waterfall!$C93,Purchase!$C:$C,Waterfall!CV$1)</f>
        <v>0</v>
      </c>
      <c r="CW93" s="4">
        <f>SUMIFS(Purchase!$F:$F,Purchase!$A:$A,Waterfall!$A93,Purchase!$D:$D,Waterfall!$C93,Purchase!$C:$C,Waterfall!CW$1)</f>
        <v>0</v>
      </c>
      <c r="CX93" s="4">
        <f>SUMIFS(Purchase!$F:$F,Purchase!$A:$A,Waterfall!$A93,Purchase!$D:$D,Waterfall!$C93,Purchase!$C:$C,Waterfall!CX$1)</f>
        <v>0</v>
      </c>
      <c r="CY93" s="4">
        <f>SUMIFS(Purchase!$F:$F,Purchase!$A:$A,Waterfall!$A93,Purchase!$D:$D,Waterfall!$C93,Purchase!$C:$C,Waterfall!CY$1)</f>
        <v>0</v>
      </c>
      <c r="CZ93" s="4">
        <f>SUMIFS(Purchase!$F:$F,Purchase!$A:$A,Waterfall!$A93,Purchase!$D:$D,Waterfall!$C93,Purchase!$C:$C,Waterfall!CZ$1)</f>
        <v>0</v>
      </c>
      <c r="DA93" s="4">
        <f>SUMIFS(Purchase!$F:$F,Purchase!$A:$A,Waterfall!$A93,Purchase!$D:$D,Waterfall!$C93,Purchase!$C:$C,Waterfall!DA$1)</f>
        <v>0</v>
      </c>
      <c r="DB93" s="4">
        <f>SUMIFS(Purchase!$F:$F,Purchase!$A:$A,Waterfall!$A93,Purchase!$D:$D,Waterfall!$C93,Purchase!$C:$C,Waterfall!DB$1)</f>
        <v>0</v>
      </c>
      <c r="DC93" s="4">
        <f>SUMIFS(Purchase!$F:$F,Purchase!$A:$A,Waterfall!$A93,Purchase!$D:$D,Waterfall!$C93,Purchase!$C:$C,Waterfall!DC$1)</f>
        <v>0</v>
      </c>
      <c r="DD93" s="4">
        <f>SUMIFS(Purchase!$F:$F,Purchase!$A:$A,Waterfall!$A93,Purchase!$D:$D,Waterfall!$C93,Purchase!$C:$C,Waterfall!DD$1)</f>
        <v>0</v>
      </c>
      <c r="DE93" s="4">
        <f>SUMIFS(Purchase!$F:$F,Purchase!$A:$A,Waterfall!$A93,Purchase!$D:$D,Waterfall!$C93,Purchase!$C:$C,Waterfall!DE$1)</f>
        <v>0</v>
      </c>
      <c r="DF93" s="4">
        <f>SUMIFS(Purchase!$F:$F,Purchase!$A:$A,Waterfall!$A93,Purchase!$D:$D,Waterfall!$C93,Purchase!$C:$C,Waterfall!DF$1)</f>
        <v>0</v>
      </c>
      <c r="DG93" s="4">
        <f>SUMIFS(Purchase!$F:$F,Purchase!$A:$A,Waterfall!$A93,Purchase!$D:$D,Waterfall!$C93,Purchase!$C:$C,Waterfall!DG$1)</f>
        <v>0</v>
      </c>
      <c r="DH93" s="4">
        <f>SUMIFS(Purchase!$F:$F,Purchase!$A:$A,Waterfall!$A93,Purchase!$D:$D,Waterfall!$C93,Purchase!$C:$C,Waterfall!DH$1)</f>
        <v>0</v>
      </c>
      <c r="DI93" s="4">
        <f>SUMIFS(Purchase!$F:$F,Purchase!$A:$A,Waterfall!$A93,Purchase!$D:$D,Waterfall!$C93,Purchase!$C:$C,Waterfall!DI$1)</f>
        <v>0</v>
      </c>
      <c r="DJ93" s="4">
        <f>SUMIFS(Purchase!$F:$F,Purchase!$A:$A,Waterfall!$A93,Purchase!$D:$D,Waterfall!$C93,Purchase!$C:$C,Waterfall!DJ$1)</f>
        <v>0</v>
      </c>
      <c r="DK93" s="4">
        <f>SUMIFS(Purchase!$F:$F,Purchase!$A:$A,Waterfall!$A93,Purchase!$D:$D,Waterfall!$C93,Purchase!$C:$C,Waterfall!DK$1)</f>
        <v>0</v>
      </c>
      <c r="DL93" s="4">
        <f>SUMIFS(Purchase!$F:$F,Purchase!$A:$A,Waterfall!$A93,Purchase!$D:$D,Waterfall!$C93,Purchase!$C:$C,Waterfall!DL$1)</f>
        <v>0</v>
      </c>
      <c r="DM93" s="4">
        <f>SUMIFS(Purchase!$F:$F,Purchase!$A:$A,Waterfall!$A93,Purchase!$D:$D,Waterfall!$C93,Purchase!$C:$C,Waterfall!DM$1)</f>
        <v>0</v>
      </c>
      <c r="DN93" s="4">
        <f>SUMIFS(Purchase!$F:$F,Purchase!$A:$A,Waterfall!$A93,Purchase!$D:$D,Waterfall!$C93,Purchase!$C:$C,Waterfall!DN$1)</f>
        <v>0</v>
      </c>
      <c r="DO93" s="4">
        <f>SUMIFS(Purchase!$F:$F,Purchase!$A:$A,Waterfall!$A93,Purchase!$D:$D,Waterfall!$C93,Purchase!$C:$C,Waterfall!DO$1)</f>
        <v>0</v>
      </c>
      <c r="DP93" s="4">
        <f>SUMIFS(Purchase!$F:$F,Purchase!$A:$A,Waterfall!$A93,Purchase!$D:$D,Waterfall!$C93,Purchase!$C:$C,Waterfall!DP$1)</f>
        <v>0</v>
      </c>
      <c r="DQ93" s="4">
        <f>SUMIFS(Purchase!$F:$F,Purchase!$A:$A,Waterfall!$A93,Purchase!$D:$D,Waterfall!$C93,Purchase!$C:$C,Waterfall!DQ$1)</f>
        <v>0</v>
      </c>
      <c r="DR93" s="4">
        <f>SUMIFS(Purchase!$F:$F,Purchase!$A:$A,Waterfall!$A93,Purchase!$D:$D,Waterfall!$C93,Purchase!$C:$C,Waterfall!DR$1)</f>
        <v>0</v>
      </c>
      <c r="DS93" s="4">
        <f>SUMIFS(Purchase!$F:$F,Purchase!$A:$A,Waterfall!$A93,Purchase!$D:$D,Waterfall!$C93,Purchase!$C:$C,Waterfall!DS$1)</f>
        <v>0</v>
      </c>
      <c r="DT93" s="4">
        <f>SUMIFS(Purchase!$F:$F,Purchase!$A:$A,Waterfall!$A93,Purchase!$D:$D,Waterfall!$C93,Purchase!$C:$C,Waterfall!DT$1)</f>
        <v>0</v>
      </c>
      <c r="DU93" s="4">
        <f>SUMIFS(Purchase!$F:$F,Purchase!$A:$A,Waterfall!$A93,Purchase!$D:$D,Waterfall!$C93,Purchase!$C:$C,Waterfall!DU$1)</f>
        <v>0</v>
      </c>
      <c r="DV93" s="4">
        <f>SUMIFS(Purchase!$F:$F,Purchase!$A:$A,Waterfall!$A93,Purchase!$D:$D,Waterfall!$C93,Purchase!$C:$C,Waterfall!DV$1)</f>
        <v>0</v>
      </c>
      <c r="DW93" s="4">
        <f>SUMIFS(Purchase!$F:$F,Purchase!$A:$A,Waterfall!$A93,Purchase!$D:$D,Waterfall!$C93,Purchase!$C:$C,Waterfall!DW$1)</f>
        <v>0</v>
      </c>
      <c r="DX93" s="4">
        <f>SUMIFS(Purchase!$F:$F,Purchase!$A:$A,Waterfall!$A93,Purchase!$D:$D,Waterfall!$C93,Purchase!$C:$C,Waterfall!DX$1)</f>
        <v>0</v>
      </c>
      <c r="DY93" s="4">
        <f>SUMIFS(Purchase!$F:$F,Purchase!$A:$A,Waterfall!$A93,Purchase!$D:$D,Waterfall!$C93,Purchase!$C:$C,Waterfall!DY$1)</f>
        <v>0</v>
      </c>
      <c r="DZ93" s="4">
        <f>SUMIFS(Purchase!$F:$F,Purchase!$A:$A,Waterfall!$A93,Purchase!$D:$D,Waterfall!$C93,Purchase!$C:$C,Waterfall!DZ$1)</f>
        <v>0</v>
      </c>
      <c r="EA93" s="4">
        <f>SUMIFS(Purchase!$F:$F,Purchase!$A:$A,Waterfall!$A93,Purchase!$D:$D,Waterfall!$C93,Purchase!$C:$C,Waterfall!EA$1)</f>
        <v>0</v>
      </c>
      <c r="EB93" s="4">
        <f>SUMIFS(Purchase!$F:$F,Purchase!$A:$A,Waterfall!$A93,Purchase!$D:$D,Waterfall!$C93,Purchase!$C:$C,Waterfall!EB$1)</f>
        <v>0</v>
      </c>
      <c r="EC93" s="4">
        <f>SUMIFS(Purchase!$F:$F,Purchase!$A:$A,Waterfall!$A93,Purchase!$D:$D,Waterfall!$C93,Purchase!$C:$C,Waterfall!EC$1)</f>
        <v>0</v>
      </c>
      <c r="ED93" s="4">
        <f>SUMIFS(Purchase!$F:$F,Purchase!$A:$A,Waterfall!$A93,Purchase!$D:$D,Waterfall!$C93,Purchase!$C:$C,Waterfall!ED$1)</f>
        <v>0</v>
      </c>
      <c r="EE93" s="4">
        <f>SUMIFS(Purchase!$F:$F,Purchase!$A:$A,Waterfall!$A93,Purchase!$D:$D,Waterfall!$C93,Purchase!$C:$C,Waterfall!EE$1)</f>
        <v>0</v>
      </c>
      <c r="EF93" s="4">
        <f>SUMIFS(Purchase!$F:$F,Purchase!$A:$A,Waterfall!$A93,Purchase!$D:$D,Waterfall!$C93,Purchase!$C:$C,Waterfall!EF$1)</f>
        <v>0</v>
      </c>
      <c r="EG93" s="4">
        <f>SUMIFS(Purchase!$F:$F,Purchase!$A:$A,Waterfall!$A93,Purchase!$D:$D,Waterfall!$C93,Purchase!$C:$C,Waterfall!EG$1)</f>
        <v>0</v>
      </c>
      <c r="EH93" s="4">
        <f>SUMIFS(Purchase!$F:$F,Purchase!$A:$A,Waterfall!$A93,Purchase!$D:$D,Waterfall!$C93,Purchase!$C:$C,Waterfall!EH$1)</f>
        <v>0</v>
      </c>
      <c r="EI93" s="4">
        <f>SUMIFS(Purchase!$F:$F,Purchase!$A:$A,Waterfall!$A93,Purchase!$D:$D,Waterfall!$C93,Purchase!$C:$C,Waterfall!EI$1)</f>
        <v>0</v>
      </c>
      <c r="EJ93" s="4">
        <f>SUMIFS(Purchase!$F:$F,Purchase!$A:$A,Waterfall!$A93,Purchase!$D:$D,Waterfall!$C93,Purchase!$C:$C,Waterfall!EJ$1)</f>
        <v>0</v>
      </c>
      <c r="EK93" s="4">
        <f>SUMIFS(Purchase!$F:$F,Purchase!$A:$A,Waterfall!$A93,Purchase!$D:$D,Waterfall!$C93,Purchase!$C:$C,Waterfall!EK$1)</f>
        <v>0</v>
      </c>
      <c r="EL93" s="4">
        <f>SUMIFS(Purchase!$F:$F,Purchase!$A:$A,Waterfall!$A93,Purchase!$D:$D,Waterfall!$C93,Purchase!$C:$C,Waterfall!EL$1)</f>
        <v>0</v>
      </c>
      <c r="EM93" s="4">
        <f>SUMIFS(Purchase!$F:$F,Purchase!$A:$A,Waterfall!$A93,Purchase!$D:$D,Waterfall!$C93,Purchase!$C:$C,Waterfall!EM$1)</f>
        <v>0</v>
      </c>
      <c r="EN93" s="4">
        <f>SUMIFS(Purchase!$F:$F,Purchase!$A:$A,Waterfall!$A93,Purchase!$D:$D,Waterfall!$C93,Purchase!$C:$C,Waterfall!EN$1)</f>
        <v>0</v>
      </c>
      <c r="EO93" s="4">
        <f>SUMIFS(Purchase!$F:$F,Purchase!$A:$A,Waterfall!$A93,Purchase!$D:$D,Waterfall!$C93,Purchase!$C:$C,Waterfall!EO$1)</f>
        <v>0</v>
      </c>
      <c r="EP93" s="4">
        <f>SUMIFS(Purchase!$F:$F,Purchase!$A:$A,Waterfall!$A93,Purchase!$D:$D,Waterfall!$C93,Purchase!$C:$C,Waterfall!EP$1)</f>
        <v>0</v>
      </c>
      <c r="EQ93" s="4">
        <f>SUMIFS(Purchase!$F:$F,Purchase!$A:$A,Waterfall!$A93,Purchase!$D:$D,Waterfall!$C93,Purchase!$C:$C,Waterfall!EQ$1)</f>
        <v>0</v>
      </c>
      <c r="ER93" s="4">
        <f>SUMIFS(Purchase!$F:$F,Purchase!$A:$A,Waterfall!$A93,Purchase!$D:$D,Waterfall!$C93,Purchase!$C:$C,Waterfall!ER$1)</f>
        <v>0</v>
      </c>
      <c r="ES93" s="4">
        <f>SUMIFS(Purchase!$F:$F,Purchase!$A:$A,Waterfall!$A93,Purchase!$D:$D,Waterfall!$C93,Purchase!$C:$C,Waterfall!ES$1)</f>
        <v>0</v>
      </c>
      <c r="ET93" s="4">
        <f>SUMIFS(Purchase!$F:$F,Purchase!$A:$A,Waterfall!$A93,Purchase!$D:$D,Waterfall!$C93,Purchase!$C:$C,Waterfall!ET$1)</f>
        <v>0</v>
      </c>
      <c r="EU93" s="4">
        <f>SUMIFS(Purchase!$F:$F,Purchase!$A:$A,Waterfall!$A93,Purchase!$D:$D,Waterfall!$C93,Purchase!$C:$C,Waterfall!EU$1)</f>
        <v>0</v>
      </c>
      <c r="EV93" s="4">
        <f>SUMIFS(Purchase!$F:$F,Purchase!$A:$A,Waterfall!$A93,Purchase!$D:$D,Waterfall!$C93,Purchase!$C:$C,Waterfall!EV$1)</f>
        <v>0</v>
      </c>
      <c r="EW93" s="4">
        <f>SUMIFS(Purchase!$F:$F,Purchase!$A:$A,Waterfall!$A93,Purchase!$D:$D,Waterfall!$C93,Purchase!$C:$C,Waterfall!EW$1)</f>
        <v>0</v>
      </c>
      <c r="EX93" s="4">
        <f>SUMIFS(Purchase!$F:$F,Purchase!$A:$A,Waterfall!$A93,Purchase!$D:$D,Waterfall!$C93,Purchase!$C:$C,Waterfall!EX$1)</f>
        <v>0</v>
      </c>
      <c r="EY93" s="4">
        <f>SUMIFS(Purchase!$F:$F,Purchase!$A:$A,Waterfall!$A93,Purchase!$D:$D,Waterfall!$C93,Purchase!$C:$C,Waterfall!EY$1)</f>
        <v>0</v>
      </c>
      <c r="EZ93" s="4">
        <f>SUMIFS(Purchase!$F:$F,Purchase!$A:$A,Waterfall!$A93,Purchase!$D:$D,Waterfall!$C93,Purchase!$C:$C,Waterfall!EZ$1)</f>
        <v>0</v>
      </c>
      <c r="FA93" s="4">
        <f>SUMIFS(Purchase!$F:$F,Purchase!$A:$A,Waterfall!$A93,Purchase!$D:$D,Waterfall!$C93,Purchase!$C:$C,Waterfall!FA$1)</f>
        <v>0</v>
      </c>
      <c r="FB93" s="4">
        <f>SUMIFS(Purchase!$F:$F,Purchase!$A:$A,Waterfall!$A93,Purchase!$D:$D,Waterfall!$C93,Purchase!$C:$C,Waterfall!FB$1)</f>
        <v>0</v>
      </c>
      <c r="FC93" s="4">
        <f>SUMIFS(Purchase!$F:$F,Purchase!$A:$A,Waterfall!$A93,Purchase!$D:$D,Waterfall!$C93,Purchase!$C:$C,Waterfall!FC$1)</f>
        <v>0</v>
      </c>
      <c r="FD93" s="4">
        <f>SUMIFS(Purchase!$F:$F,Purchase!$A:$A,Waterfall!$A93,Purchase!$D:$D,Waterfall!$C93,Purchase!$C:$C,Waterfall!FD$1)</f>
        <v>0</v>
      </c>
      <c r="FE93" s="4">
        <f>SUMIFS(Purchase!$F:$F,Purchase!$A:$A,Waterfall!$A93,Purchase!$D:$D,Waterfall!$C93,Purchase!$C:$C,Waterfall!FE$1)</f>
        <v>0</v>
      </c>
      <c r="FF93" s="4">
        <f>SUMIFS(Purchase!$F:$F,Purchase!$A:$A,Waterfall!$A93,Purchase!$D:$D,Waterfall!$C93,Purchase!$C:$C,Waterfall!FF$1)</f>
        <v>0</v>
      </c>
      <c r="FG93" s="4">
        <f>SUMIFS(Purchase!$F:$F,Purchase!$A:$A,Waterfall!$A93,Purchase!$D:$D,Waterfall!$C93,Purchase!$C:$C,Waterfall!FG$1)</f>
        <v>0</v>
      </c>
      <c r="FH93" s="4">
        <f>SUMIFS(Purchase!$F:$F,Purchase!$A:$A,Waterfall!$A93,Purchase!$D:$D,Waterfall!$C93,Purchase!$C:$C,Waterfall!FH$1)</f>
        <v>0</v>
      </c>
      <c r="FI93" s="4">
        <f>SUMIFS(Purchase!$F:$F,Purchase!$A:$A,Waterfall!$A93,Purchase!$D:$D,Waterfall!$C93,Purchase!$C:$C,Waterfall!FI$1)</f>
        <v>0</v>
      </c>
      <c r="FJ93" s="4">
        <f>SUMIFS(Purchase!$F:$F,Purchase!$A:$A,Waterfall!$A93,Purchase!$D:$D,Waterfall!$C93,Purchase!$C:$C,Waterfall!FJ$1)</f>
        <v>0</v>
      </c>
      <c r="FK93" s="4">
        <f>SUMIFS(Purchase!$F:$F,Purchase!$A:$A,Waterfall!$A93,Purchase!$D:$D,Waterfall!$C93,Purchase!$C:$C,Waterfall!FK$1)</f>
        <v>0</v>
      </c>
      <c r="FL93" s="4">
        <f>SUMIFS(Purchase!$F:$F,Purchase!$A:$A,Waterfall!$A93,Purchase!$D:$D,Waterfall!$C93,Purchase!$C:$C,Waterfall!FL$1)</f>
        <v>0</v>
      </c>
      <c r="FM93" s="4">
        <f>SUMIFS(Purchase!$F:$F,Purchase!$A:$A,Waterfall!$A93,Purchase!$D:$D,Waterfall!$C93,Purchase!$C:$C,Waterfall!FM$1)</f>
        <v>0</v>
      </c>
      <c r="FN93" s="4">
        <f>SUMIFS(Purchase!$F:$F,Purchase!$A:$A,Waterfall!$A93,Purchase!$D:$D,Waterfall!$C93,Purchase!$C:$C,Waterfall!FN$1)</f>
        <v>0</v>
      </c>
      <c r="FO93" s="4">
        <f>SUMIFS(Purchase!$F:$F,Purchase!$A:$A,Waterfall!$A93,Purchase!$D:$D,Waterfall!$C93,Purchase!$C:$C,Waterfall!FO$1)</f>
        <v>0</v>
      </c>
      <c r="FP93" s="4">
        <f>SUMIFS(Purchase!$F:$F,Purchase!$A:$A,Waterfall!$A93,Purchase!$D:$D,Waterfall!$C93,Purchase!$C:$C,Waterfall!FP$1)</f>
        <v>0</v>
      </c>
      <c r="FQ93" s="4">
        <f>SUMIFS(Purchase!$F:$F,Purchase!$A:$A,Waterfall!$A93,Purchase!$D:$D,Waterfall!$C93,Purchase!$C:$C,Waterfall!FQ$1)</f>
        <v>0</v>
      </c>
      <c r="FR93" s="4">
        <f>SUMIFS(Purchase!$F:$F,Purchase!$A:$A,Waterfall!$A93,Purchase!$D:$D,Waterfall!$C93,Purchase!$C:$C,Waterfall!FR$1)</f>
        <v>0</v>
      </c>
      <c r="FS93" s="4">
        <f>SUMIFS(Purchase!$F:$F,Purchase!$A:$A,Waterfall!$A93,Purchase!$D:$D,Waterfall!$C93,Purchase!$C:$C,Waterfall!FS$1)</f>
        <v>0</v>
      </c>
      <c r="FT93" s="4">
        <f>SUMIFS(Purchase!$F:$F,Purchase!$A:$A,Waterfall!$A93,Purchase!$D:$D,Waterfall!$C93,Purchase!$C:$C,Waterfall!FT$1)</f>
        <v>0</v>
      </c>
      <c r="FU93" s="4">
        <f>SUMIFS(Purchase!$F:$F,Purchase!$A:$A,Waterfall!$A93,Purchase!$D:$D,Waterfall!$C93,Purchase!$C:$C,Waterfall!FU$1)</f>
        <v>0</v>
      </c>
      <c r="FV93" s="4">
        <f>SUMIFS(Purchase!$F:$F,Purchase!$A:$A,Waterfall!$A93,Purchase!$D:$D,Waterfall!$C93,Purchase!$C:$C,Waterfall!FV$1)</f>
        <v>0</v>
      </c>
      <c r="FW93" s="4">
        <f>SUMIFS(Purchase!$F:$F,Purchase!$A:$A,Waterfall!$A93,Purchase!$D:$D,Waterfall!$C93,Purchase!$C:$C,Waterfall!FW$1)</f>
        <v>0</v>
      </c>
      <c r="FX93" s="4">
        <f>SUMIFS(Purchase!$F:$F,Purchase!$A:$A,Waterfall!$A93,Purchase!$D:$D,Waterfall!$C93,Purchase!$C:$C,Waterfall!FX$1)</f>
        <v>0</v>
      </c>
      <c r="FY93" s="4">
        <f>SUMIFS(Purchase!$F:$F,Purchase!$A:$A,Waterfall!$A93,Purchase!$D:$D,Waterfall!$C93,Purchase!$C:$C,Waterfall!FY$1)</f>
        <v>0</v>
      </c>
      <c r="FZ93" s="4">
        <f>SUMIFS(Purchase!$F:$F,Purchase!$A:$A,Waterfall!$A93,Purchase!$D:$D,Waterfall!$C93,Purchase!$C:$C,Waterfall!FZ$1)</f>
        <v>0</v>
      </c>
      <c r="GA93" s="4">
        <f>SUMIFS(Purchase!$F:$F,Purchase!$A:$A,Waterfall!$A93,Purchase!$D:$D,Waterfall!$C93,Purchase!$C:$C,Waterfall!GA$1)</f>
        <v>0</v>
      </c>
      <c r="GB93" s="4">
        <f>SUMIFS(Purchase!$F:$F,Purchase!$A:$A,Waterfall!$A93,Purchase!$D:$D,Waterfall!$C93,Purchase!$C:$C,Waterfall!GB$1)</f>
        <v>0</v>
      </c>
      <c r="GC93" s="4">
        <f>SUMIFS(Purchase!$F:$F,Purchase!$A:$A,Waterfall!$A93,Purchase!$D:$D,Waterfall!$C93,Purchase!$C:$C,Waterfall!GC$1)</f>
        <v>0</v>
      </c>
      <c r="GD93" s="4">
        <f>SUMIFS(Purchase!$F:$F,Purchase!$A:$A,Waterfall!$A93,Purchase!$D:$D,Waterfall!$C93,Purchase!$C:$C,Waterfall!GD$1)</f>
        <v>0</v>
      </c>
      <c r="GE93" s="4">
        <f>SUMIFS(Purchase!$F:$F,Purchase!$A:$A,Waterfall!$A93,Purchase!$D:$D,Waterfall!$C93,Purchase!$C:$C,Waterfall!GE$1)</f>
        <v>0</v>
      </c>
      <c r="GF93" s="4">
        <f>SUMIFS(Purchase!$F:$F,Purchase!$A:$A,Waterfall!$A93,Purchase!$D:$D,Waterfall!$C93,Purchase!$C:$C,Waterfall!GF$1)</f>
        <v>0</v>
      </c>
      <c r="GG93" s="4">
        <f>SUMIFS(Purchase!$F:$F,Purchase!$A:$A,Waterfall!$A93,Purchase!$D:$D,Waterfall!$C93,Purchase!$C:$C,Waterfall!GG$1)</f>
        <v>0</v>
      </c>
      <c r="GH93" s="4">
        <f>SUMIFS(Purchase!$F:$F,Purchase!$A:$A,Waterfall!$A93,Purchase!$D:$D,Waterfall!$C93,Purchase!$C:$C,Waterfall!GH$1)</f>
        <v>0</v>
      </c>
      <c r="GI93" s="4">
        <f>SUMIFS(Purchase!$F:$F,Purchase!$A:$A,Waterfall!$A93,Purchase!$D:$D,Waterfall!$C93,Purchase!$C:$C,Waterfall!GI$1)</f>
        <v>0</v>
      </c>
    </row>
    <row r="94" spans="1:191" x14ac:dyDescent="0.35">
      <c r="A94" s="8">
        <f t="shared" si="4"/>
        <v>1</v>
      </c>
      <c r="B94" s="2" t="str">
        <f>VLOOKUP($A94,Centers!$B$1:$C$120,2,)</f>
        <v>GATE</v>
      </c>
      <c r="C94" s="3">
        <v>44971</v>
      </c>
      <c r="D94" s="4">
        <f>IF($A94=1,SUM(SUMIFS(Indent!$E:$E,Indent!$C:$C,Waterfall!$C94,Indent!$A:$A,Centers!$A$2),SUMIFS(Indent!$E:$E,Indent!$C:$C,Waterfall!$C94,Indent!$A:$A,Centers!$A$3),SUMIFS(Indent!$E:$E,Indent!$C:$C,Waterfall!$C94,Indent!$A:$A,Centers!$A$4),SUMIFS(Indent!$E:$E,Indent!$C:$C,Waterfall!$C94,Indent!$A:$A,Centers!$A$5),SUMIFS(Indent!$E:$E,Indent!$C:$C,Waterfall!$C94,Indent!$A:$A,Centers!$A$6),SUMIFS(Indent!$E:$E,Indent!$C:$C,Waterfall!$C94,Indent!$A:$A,Centers!$A$7),SUMIFS(Indent!$E:$E,Indent!$C:$C,Waterfall!$C94,Indent!$A:$A,Centers!$A$8)),SUMIFS(Indent!$E:$E,Indent!$C:$C,Waterfall!$C94,Indent!$A:$A,$A94))</f>
        <v>0</v>
      </c>
      <c r="E94" s="4">
        <f>SUMIFS(Purchase!$F:$F,Purchase!$A:$A,Waterfall!$A94,Purchase!$D:$D,Waterfall!$C94,Purchase!$C:$C,Waterfall!E$1)</f>
        <v>0</v>
      </c>
      <c r="F94" s="4">
        <f>SUMIFS(Purchase!$F:$F,Purchase!$A:$A,Waterfall!$A94,Purchase!$D:$D,Waterfall!$C94,Purchase!$C:$C,Waterfall!F$1)</f>
        <v>0</v>
      </c>
      <c r="G94" s="4">
        <f>SUMIFS(Purchase!$F:$F,Purchase!$A:$A,Waterfall!$A94,Purchase!$D:$D,Waterfall!$C94,Purchase!$C:$C,Waterfall!G$1)</f>
        <v>0</v>
      </c>
      <c r="H94" s="4">
        <f>SUMIFS(Purchase!$F:$F,Purchase!$A:$A,Waterfall!$A94,Purchase!$D:$D,Waterfall!$C94,Purchase!$C:$C,Waterfall!H$1)</f>
        <v>0</v>
      </c>
      <c r="I94" s="4">
        <f>SUMIFS(Purchase!$F:$F,Purchase!$A:$A,Waterfall!$A94,Purchase!$D:$D,Waterfall!$C94,Purchase!$C:$C,Waterfall!I$1)</f>
        <v>0</v>
      </c>
      <c r="J94" s="4">
        <f>SUMIFS(Purchase!$F:$F,Purchase!$A:$A,Waterfall!$A94,Purchase!$D:$D,Waterfall!$C94,Purchase!$C:$C,Waterfall!J$1)</f>
        <v>0</v>
      </c>
      <c r="K94" s="4">
        <f>SUMIFS(Purchase!$F:$F,Purchase!$A:$A,Waterfall!$A94,Purchase!$D:$D,Waterfall!$C94,Purchase!$C:$C,Waterfall!K$1)</f>
        <v>0</v>
      </c>
      <c r="L94" s="4">
        <f>SUMIFS(Purchase!$F:$F,Purchase!$A:$A,Waterfall!$A94,Purchase!$D:$D,Waterfall!$C94,Purchase!$C:$C,Waterfall!L$1)</f>
        <v>0</v>
      </c>
      <c r="M94" s="4">
        <f>SUMIFS(Purchase!$F:$F,Purchase!$A:$A,Waterfall!$A94,Purchase!$D:$D,Waterfall!$C94,Purchase!$C:$C,Waterfall!M$1)</f>
        <v>0</v>
      </c>
      <c r="N94" s="4">
        <f>SUMIFS(Purchase!$F:$F,Purchase!$A:$A,Waterfall!$A94,Purchase!$D:$D,Waterfall!$C94,Purchase!$C:$C,Waterfall!N$1)</f>
        <v>0</v>
      </c>
      <c r="O94" s="4">
        <f>SUMIFS(Purchase!$F:$F,Purchase!$A:$A,Waterfall!$A94,Purchase!$D:$D,Waterfall!$C94,Purchase!$C:$C,Waterfall!O$1)</f>
        <v>0</v>
      </c>
      <c r="P94" s="4">
        <f>SUMIFS(Purchase!$F:$F,Purchase!$A:$A,Waterfall!$A94,Purchase!$D:$D,Waterfall!$C94,Purchase!$C:$C,Waterfall!P$1)</f>
        <v>0</v>
      </c>
      <c r="Q94" s="4">
        <f>SUMIFS(Purchase!$F:$F,Purchase!$A:$A,Waterfall!$A94,Purchase!$D:$D,Waterfall!$C94,Purchase!$C:$C,Waterfall!Q$1)</f>
        <v>0</v>
      </c>
      <c r="R94" s="4">
        <f>SUMIFS(Purchase!$F:$F,Purchase!$A:$A,Waterfall!$A94,Purchase!$D:$D,Waterfall!$C94,Purchase!$C:$C,Waterfall!R$1)</f>
        <v>0</v>
      </c>
      <c r="S94" s="4">
        <f>SUMIFS(Purchase!$F:$F,Purchase!$A:$A,Waterfall!$A94,Purchase!$D:$D,Waterfall!$C94,Purchase!$C:$C,Waterfall!S$1)</f>
        <v>0</v>
      </c>
      <c r="T94" s="4">
        <f>SUMIFS(Purchase!$F:$F,Purchase!$A:$A,Waterfall!$A94,Purchase!$D:$D,Waterfall!$C94,Purchase!$C:$C,Waterfall!T$1)</f>
        <v>0</v>
      </c>
      <c r="U94" s="4">
        <f>SUMIFS(Purchase!$F:$F,Purchase!$A:$A,Waterfall!$A94,Purchase!$D:$D,Waterfall!$C94,Purchase!$C:$C,Waterfall!U$1)</f>
        <v>0</v>
      </c>
      <c r="V94" s="4">
        <f>SUMIFS(Purchase!$F:$F,Purchase!$A:$A,Waterfall!$A94,Purchase!$D:$D,Waterfall!$C94,Purchase!$C:$C,Waterfall!V$1)</f>
        <v>0</v>
      </c>
      <c r="W94" s="4">
        <f>SUMIFS(Purchase!$F:$F,Purchase!$A:$A,Waterfall!$A94,Purchase!$D:$D,Waterfall!$C94,Purchase!$C:$C,Waterfall!W$1)</f>
        <v>0</v>
      </c>
      <c r="X94" s="4">
        <f>SUMIFS(Purchase!$F:$F,Purchase!$A:$A,Waterfall!$A94,Purchase!$D:$D,Waterfall!$C94,Purchase!$C:$C,Waterfall!X$1)</f>
        <v>0</v>
      </c>
      <c r="Y94" s="4">
        <f>SUMIFS(Purchase!$F:$F,Purchase!$A:$A,Waterfall!$A94,Purchase!$D:$D,Waterfall!$C94,Purchase!$C:$C,Waterfall!Y$1)</f>
        <v>0</v>
      </c>
      <c r="Z94" s="4">
        <f>SUMIFS(Purchase!$F:$F,Purchase!$A:$A,Waterfall!$A94,Purchase!$D:$D,Waterfall!$C94,Purchase!$C:$C,Waterfall!Z$1)</f>
        <v>0</v>
      </c>
      <c r="AA94" s="4">
        <f>SUMIFS(Purchase!$F:$F,Purchase!$A:$A,Waterfall!$A94,Purchase!$D:$D,Waterfall!$C94,Purchase!$C:$C,Waterfall!AA$1)</f>
        <v>0</v>
      </c>
      <c r="AB94" s="4">
        <f>SUMIFS(Purchase!$F:$F,Purchase!$A:$A,Waterfall!$A94,Purchase!$D:$D,Waterfall!$C94,Purchase!$C:$C,Waterfall!AB$1)</f>
        <v>0</v>
      </c>
      <c r="AC94" s="4">
        <f>SUMIFS(Purchase!$F:$F,Purchase!$A:$A,Waterfall!$A94,Purchase!$D:$D,Waterfall!$C94,Purchase!$C:$C,Waterfall!AC$1)</f>
        <v>0</v>
      </c>
      <c r="AD94" s="4">
        <f>SUMIFS(Purchase!$F:$F,Purchase!$A:$A,Waterfall!$A94,Purchase!$D:$D,Waterfall!$C94,Purchase!$C:$C,Waterfall!AD$1)</f>
        <v>0</v>
      </c>
      <c r="AE94" s="4">
        <f>SUMIFS(Purchase!$F:$F,Purchase!$A:$A,Waterfall!$A94,Purchase!$D:$D,Waterfall!$C94,Purchase!$C:$C,Waterfall!AE$1)</f>
        <v>0</v>
      </c>
      <c r="AF94" s="4">
        <f>SUMIFS(Purchase!$F:$F,Purchase!$A:$A,Waterfall!$A94,Purchase!$D:$D,Waterfall!$C94,Purchase!$C:$C,Waterfall!AF$1)</f>
        <v>0</v>
      </c>
      <c r="AG94" s="4">
        <f>SUMIFS(Purchase!$F:$F,Purchase!$A:$A,Waterfall!$A94,Purchase!$D:$D,Waterfall!$C94,Purchase!$C:$C,Waterfall!AG$1)</f>
        <v>0</v>
      </c>
      <c r="AH94" s="4">
        <f>SUMIFS(Purchase!$F:$F,Purchase!$A:$A,Waterfall!$A94,Purchase!$D:$D,Waterfall!$C94,Purchase!$C:$C,Waterfall!AH$1)</f>
        <v>0</v>
      </c>
      <c r="AI94" s="4">
        <f>SUMIFS(Purchase!$F:$F,Purchase!$A:$A,Waterfall!$A94,Purchase!$D:$D,Waterfall!$C94,Purchase!$C:$C,Waterfall!AI$1)</f>
        <v>0</v>
      </c>
      <c r="AJ94" s="4">
        <f>SUMIFS(Purchase!$F:$F,Purchase!$A:$A,Waterfall!$A94,Purchase!$D:$D,Waterfall!$C94,Purchase!$C:$C,Waterfall!AJ$1)</f>
        <v>0</v>
      </c>
      <c r="AK94" s="4">
        <f>SUMIFS(Purchase!$F:$F,Purchase!$A:$A,Waterfall!$A94,Purchase!$D:$D,Waterfall!$C94,Purchase!$C:$C,Waterfall!AK$1)</f>
        <v>0</v>
      </c>
      <c r="AL94" s="4">
        <f>SUMIFS(Purchase!$F:$F,Purchase!$A:$A,Waterfall!$A94,Purchase!$D:$D,Waterfall!$C94,Purchase!$C:$C,Waterfall!AL$1)</f>
        <v>0</v>
      </c>
      <c r="AM94" s="4">
        <f>SUMIFS(Purchase!$F:$F,Purchase!$A:$A,Waterfall!$A94,Purchase!$D:$D,Waterfall!$C94,Purchase!$C:$C,Waterfall!AM$1)</f>
        <v>0</v>
      </c>
      <c r="AN94" s="4">
        <f>SUMIFS(Purchase!$F:$F,Purchase!$A:$A,Waterfall!$A94,Purchase!$D:$D,Waterfall!$C94,Purchase!$C:$C,Waterfall!AN$1)</f>
        <v>0</v>
      </c>
      <c r="AO94" s="4">
        <f>SUMIFS(Purchase!$F:$F,Purchase!$A:$A,Waterfall!$A94,Purchase!$D:$D,Waterfall!$C94,Purchase!$C:$C,Waterfall!AO$1)</f>
        <v>0</v>
      </c>
      <c r="AP94" s="4">
        <f>SUMIFS(Purchase!$F:$F,Purchase!$A:$A,Waterfall!$A94,Purchase!$D:$D,Waterfall!$C94,Purchase!$C:$C,Waterfall!AP$1)</f>
        <v>0</v>
      </c>
      <c r="AQ94" s="4">
        <f>SUMIFS(Purchase!$F:$F,Purchase!$A:$A,Waterfall!$A94,Purchase!$D:$D,Waterfall!$C94,Purchase!$C:$C,Waterfall!AQ$1)</f>
        <v>0</v>
      </c>
      <c r="AR94" s="4">
        <f>SUMIFS(Purchase!$F:$F,Purchase!$A:$A,Waterfall!$A94,Purchase!$D:$D,Waterfall!$C94,Purchase!$C:$C,Waterfall!AR$1)</f>
        <v>0</v>
      </c>
      <c r="AS94" s="4">
        <f>SUMIFS(Purchase!$F:$F,Purchase!$A:$A,Waterfall!$A94,Purchase!$D:$D,Waterfall!$C94,Purchase!$C:$C,Waterfall!AS$1)</f>
        <v>0</v>
      </c>
      <c r="AT94" s="4">
        <f>SUMIFS(Purchase!$F:$F,Purchase!$A:$A,Waterfall!$A94,Purchase!$D:$D,Waterfall!$C94,Purchase!$C:$C,Waterfall!AT$1)</f>
        <v>0</v>
      </c>
      <c r="AU94" s="4">
        <f>SUMIFS(Purchase!$F:$F,Purchase!$A:$A,Waterfall!$A94,Purchase!$D:$D,Waterfall!$C94,Purchase!$C:$C,Waterfall!AU$1)</f>
        <v>0</v>
      </c>
      <c r="AV94" s="4">
        <f>SUMIFS(Purchase!$F:$F,Purchase!$A:$A,Waterfall!$A94,Purchase!$D:$D,Waterfall!$C94,Purchase!$C:$C,Waterfall!AV$1)</f>
        <v>0</v>
      </c>
      <c r="AW94" s="4">
        <f>SUMIFS(Purchase!$F:$F,Purchase!$A:$A,Waterfall!$A94,Purchase!$D:$D,Waterfall!$C94,Purchase!$C:$C,Waterfall!AW$1)</f>
        <v>0</v>
      </c>
      <c r="AX94" s="4">
        <f>SUMIFS(Purchase!$F:$F,Purchase!$A:$A,Waterfall!$A94,Purchase!$D:$D,Waterfall!$C94,Purchase!$C:$C,Waterfall!AX$1)</f>
        <v>0</v>
      </c>
      <c r="AY94" s="4">
        <f>SUMIFS(Purchase!$F:$F,Purchase!$A:$A,Waterfall!$A94,Purchase!$D:$D,Waterfall!$C94,Purchase!$C:$C,Waterfall!AY$1)</f>
        <v>0</v>
      </c>
      <c r="AZ94" s="4">
        <f>SUMIFS(Purchase!$F:$F,Purchase!$A:$A,Waterfall!$A94,Purchase!$D:$D,Waterfall!$C94,Purchase!$C:$C,Waterfall!AZ$1)</f>
        <v>0</v>
      </c>
      <c r="BA94" s="4">
        <f>SUMIFS(Purchase!$F:$F,Purchase!$A:$A,Waterfall!$A94,Purchase!$D:$D,Waterfall!$C94,Purchase!$C:$C,Waterfall!BA$1)</f>
        <v>0</v>
      </c>
      <c r="BB94" s="4">
        <f>SUMIFS(Purchase!$F:$F,Purchase!$A:$A,Waterfall!$A94,Purchase!$D:$D,Waterfall!$C94,Purchase!$C:$C,Waterfall!BB$1)</f>
        <v>0</v>
      </c>
      <c r="BC94" s="4">
        <f>SUMIFS(Purchase!$F:$F,Purchase!$A:$A,Waterfall!$A94,Purchase!$D:$D,Waterfall!$C94,Purchase!$C:$C,Waterfall!BC$1)</f>
        <v>0</v>
      </c>
      <c r="BD94" s="4">
        <f>SUMIFS(Purchase!$F:$F,Purchase!$A:$A,Waterfall!$A94,Purchase!$D:$D,Waterfall!$C94,Purchase!$C:$C,Waterfall!BD$1)</f>
        <v>0</v>
      </c>
      <c r="BE94" s="4">
        <f>SUMIFS(Purchase!$F:$F,Purchase!$A:$A,Waterfall!$A94,Purchase!$D:$D,Waterfall!$C94,Purchase!$C:$C,Waterfall!BE$1)</f>
        <v>0</v>
      </c>
      <c r="BF94" s="4">
        <f>SUMIFS(Purchase!$F:$F,Purchase!$A:$A,Waterfall!$A94,Purchase!$D:$D,Waterfall!$C94,Purchase!$C:$C,Waterfall!BF$1)</f>
        <v>0</v>
      </c>
      <c r="BG94" s="4">
        <f>SUMIFS(Purchase!$F:$F,Purchase!$A:$A,Waterfall!$A94,Purchase!$D:$D,Waterfall!$C94,Purchase!$C:$C,Waterfall!BG$1)</f>
        <v>0</v>
      </c>
      <c r="BH94" s="4">
        <f>SUMIFS(Purchase!$F:$F,Purchase!$A:$A,Waterfall!$A94,Purchase!$D:$D,Waterfall!$C94,Purchase!$C:$C,Waterfall!BH$1)</f>
        <v>0</v>
      </c>
      <c r="BI94" s="4">
        <f>SUMIFS(Purchase!$F:$F,Purchase!$A:$A,Waterfall!$A94,Purchase!$D:$D,Waterfall!$C94,Purchase!$C:$C,Waterfall!BI$1)</f>
        <v>0</v>
      </c>
      <c r="BJ94" s="4">
        <f>SUMIFS(Purchase!$F:$F,Purchase!$A:$A,Waterfall!$A94,Purchase!$D:$D,Waterfall!$C94,Purchase!$C:$C,Waterfall!BJ$1)</f>
        <v>0</v>
      </c>
      <c r="BK94" s="4">
        <f>SUMIFS(Purchase!$F:$F,Purchase!$A:$A,Waterfall!$A94,Purchase!$D:$D,Waterfall!$C94,Purchase!$C:$C,Waterfall!BK$1)</f>
        <v>0</v>
      </c>
      <c r="BL94" s="4">
        <f>SUMIFS(Purchase!$F:$F,Purchase!$A:$A,Waterfall!$A94,Purchase!$D:$D,Waterfall!$C94,Purchase!$C:$C,Waterfall!BL$1)</f>
        <v>0</v>
      </c>
      <c r="BM94" s="4">
        <f>SUMIFS(Purchase!$F:$F,Purchase!$A:$A,Waterfall!$A94,Purchase!$D:$D,Waterfall!$C94,Purchase!$C:$C,Waterfall!BM$1)</f>
        <v>0</v>
      </c>
      <c r="BN94" s="4">
        <f>SUMIFS(Purchase!$F:$F,Purchase!$A:$A,Waterfall!$A94,Purchase!$D:$D,Waterfall!$C94,Purchase!$C:$C,Waterfall!BN$1)</f>
        <v>0</v>
      </c>
      <c r="BO94" s="4">
        <f>SUMIFS(Purchase!$F:$F,Purchase!$A:$A,Waterfall!$A94,Purchase!$D:$D,Waterfall!$C94,Purchase!$C:$C,Waterfall!BO$1)</f>
        <v>0</v>
      </c>
      <c r="BP94" s="4">
        <f>SUMIFS(Purchase!$F:$F,Purchase!$A:$A,Waterfall!$A94,Purchase!$D:$D,Waterfall!$C94,Purchase!$C:$C,Waterfall!BP$1)</f>
        <v>0</v>
      </c>
      <c r="BQ94" s="4">
        <f>SUMIFS(Purchase!$F:$F,Purchase!$A:$A,Waterfall!$A94,Purchase!$D:$D,Waterfall!$C94,Purchase!$C:$C,Waterfall!BQ$1)</f>
        <v>0</v>
      </c>
      <c r="BR94" s="4">
        <f>SUMIFS(Purchase!$F:$F,Purchase!$A:$A,Waterfall!$A94,Purchase!$D:$D,Waterfall!$C94,Purchase!$C:$C,Waterfall!BR$1)</f>
        <v>0</v>
      </c>
      <c r="BS94" s="4">
        <f>SUMIFS(Purchase!$F:$F,Purchase!$A:$A,Waterfall!$A94,Purchase!$D:$D,Waterfall!$C94,Purchase!$C:$C,Waterfall!BS$1)</f>
        <v>0</v>
      </c>
      <c r="BT94" s="4">
        <f>SUMIFS(Purchase!$F:$F,Purchase!$A:$A,Waterfall!$A94,Purchase!$D:$D,Waterfall!$C94,Purchase!$C:$C,Waterfall!BT$1)</f>
        <v>0</v>
      </c>
      <c r="BU94" s="4">
        <f>SUMIFS(Purchase!$F:$F,Purchase!$A:$A,Waterfall!$A94,Purchase!$D:$D,Waterfall!$C94,Purchase!$C:$C,Waterfall!BU$1)</f>
        <v>0</v>
      </c>
      <c r="BV94" s="4">
        <f>SUMIFS(Purchase!$F:$F,Purchase!$A:$A,Waterfall!$A94,Purchase!$D:$D,Waterfall!$C94,Purchase!$C:$C,Waterfall!BV$1)</f>
        <v>0</v>
      </c>
      <c r="BW94" s="4">
        <f>SUMIFS(Purchase!$F:$F,Purchase!$A:$A,Waterfall!$A94,Purchase!$D:$D,Waterfall!$C94,Purchase!$C:$C,Waterfall!BW$1)</f>
        <v>0</v>
      </c>
      <c r="BX94" s="4">
        <f>SUMIFS(Purchase!$F:$F,Purchase!$A:$A,Waterfall!$A94,Purchase!$D:$D,Waterfall!$C94,Purchase!$C:$C,Waterfall!BX$1)</f>
        <v>0</v>
      </c>
      <c r="BY94" s="4">
        <f>SUMIFS(Purchase!$F:$F,Purchase!$A:$A,Waterfall!$A94,Purchase!$D:$D,Waterfall!$C94,Purchase!$C:$C,Waterfall!BY$1)</f>
        <v>0</v>
      </c>
      <c r="BZ94" s="4">
        <f>SUMIFS(Purchase!$F:$F,Purchase!$A:$A,Waterfall!$A94,Purchase!$D:$D,Waterfall!$C94,Purchase!$C:$C,Waterfall!BZ$1)</f>
        <v>0</v>
      </c>
      <c r="CA94" s="4">
        <f>SUMIFS(Purchase!$F:$F,Purchase!$A:$A,Waterfall!$A94,Purchase!$D:$D,Waterfall!$C94,Purchase!$C:$C,Waterfall!CA$1)</f>
        <v>0</v>
      </c>
      <c r="CB94" s="4">
        <f>SUMIFS(Purchase!$F:$F,Purchase!$A:$A,Waterfall!$A94,Purchase!$D:$D,Waterfall!$C94,Purchase!$C:$C,Waterfall!CB$1)</f>
        <v>0</v>
      </c>
      <c r="CC94" s="4">
        <f>SUMIFS(Purchase!$F:$F,Purchase!$A:$A,Waterfall!$A94,Purchase!$D:$D,Waterfall!$C94,Purchase!$C:$C,Waterfall!CC$1)</f>
        <v>0</v>
      </c>
      <c r="CD94" s="4">
        <f>SUMIFS(Purchase!$F:$F,Purchase!$A:$A,Waterfall!$A94,Purchase!$D:$D,Waterfall!$C94,Purchase!$C:$C,Waterfall!CD$1)</f>
        <v>0</v>
      </c>
      <c r="CE94" s="4">
        <f>SUMIFS(Purchase!$F:$F,Purchase!$A:$A,Waterfall!$A94,Purchase!$D:$D,Waterfall!$C94,Purchase!$C:$C,Waterfall!CE$1)</f>
        <v>0</v>
      </c>
      <c r="CF94" s="4">
        <f>SUMIFS(Purchase!$F:$F,Purchase!$A:$A,Waterfall!$A94,Purchase!$D:$D,Waterfall!$C94,Purchase!$C:$C,Waterfall!CF$1)</f>
        <v>0</v>
      </c>
      <c r="CG94" s="4">
        <f>SUMIFS(Purchase!$F:$F,Purchase!$A:$A,Waterfall!$A94,Purchase!$D:$D,Waterfall!$C94,Purchase!$C:$C,Waterfall!CG$1)</f>
        <v>0</v>
      </c>
      <c r="CH94" s="4">
        <f>SUMIFS(Purchase!$F:$F,Purchase!$A:$A,Waterfall!$A94,Purchase!$D:$D,Waterfall!$C94,Purchase!$C:$C,Waterfall!CH$1)</f>
        <v>0</v>
      </c>
      <c r="CI94" s="4">
        <f>SUMIFS(Purchase!$F:$F,Purchase!$A:$A,Waterfall!$A94,Purchase!$D:$D,Waterfall!$C94,Purchase!$C:$C,Waterfall!CI$1)</f>
        <v>0</v>
      </c>
      <c r="CJ94" s="4">
        <f>SUMIFS(Purchase!$F:$F,Purchase!$A:$A,Waterfall!$A94,Purchase!$D:$D,Waterfall!$C94,Purchase!$C:$C,Waterfall!CJ$1)</f>
        <v>0</v>
      </c>
      <c r="CK94" s="4">
        <f>SUMIFS(Purchase!$F:$F,Purchase!$A:$A,Waterfall!$A94,Purchase!$D:$D,Waterfall!$C94,Purchase!$C:$C,Waterfall!CK$1)</f>
        <v>0</v>
      </c>
      <c r="CL94" s="4">
        <f>SUMIFS(Purchase!$F:$F,Purchase!$A:$A,Waterfall!$A94,Purchase!$D:$D,Waterfall!$C94,Purchase!$C:$C,Waterfall!CL$1)</f>
        <v>0</v>
      </c>
      <c r="CM94" s="4">
        <f>SUMIFS(Purchase!$F:$F,Purchase!$A:$A,Waterfall!$A94,Purchase!$D:$D,Waterfall!$C94,Purchase!$C:$C,Waterfall!CM$1)</f>
        <v>0</v>
      </c>
      <c r="CN94" s="4">
        <f>SUMIFS(Purchase!$F:$F,Purchase!$A:$A,Waterfall!$A94,Purchase!$D:$D,Waterfall!$C94,Purchase!$C:$C,Waterfall!CN$1)</f>
        <v>0</v>
      </c>
      <c r="CO94" s="4">
        <f>SUMIFS(Purchase!$F:$F,Purchase!$A:$A,Waterfall!$A94,Purchase!$D:$D,Waterfall!$C94,Purchase!$C:$C,Waterfall!CO$1)</f>
        <v>0</v>
      </c>
      <c r="CP94" s="4">
        <f>SUMIFS(Purchase!$F:$F,Purchase!$A:$A,Waterfall!$A94,Purchase!$D:$D,Waterfall!$C94,Purchase!$C:$C,Waterfall!CP$1)</f>
        <v>0</v>
      </c>
      <c r="CQ94" s="4">
        <f>SUMIFS(Purchase!$F:$F,Purchase!$A:$A,Waterfall!$A94,Purchase!$D:$D,Waterfall!$C94,Purchase!$C:$C,Waterfall!CQ$1)</f>
        <v>0</v>
      </c>
      <c r="CR94" s="4">
        <f>SUMIFS(Purchase!$F:$F,Purchase!$A:$A,Waterfall!$A94,Purchase!$D:$D,Waterfall!$C94,Purchase!$C:$C,Waterfall!CR$1)</f>
        <v>0</v>
      </c>
      <c r="CS94" s="4">
        <f>SUMIFS(Purchase!$F:$F,Purchase!$A:$A,Waterfall!$A94,Purchase!$D:$D,Waterfall!$C94,Purchase!$C:$C,Waterfall!CS$1)</f>
        <v>0</v>
      </c>
      <c r="CT94" s="4">
        <f>SUMIFS(Purchase!$F:$F,Purchase!$A:$A,Waterfall!$A94,Purchase!$D:$D,Waterfall!$C94,Purchase!$C:$C,Waterfall!CT$1)</f>
        <v>0</v>
      </c>
      <c r="CU94" s="4">
        <f>SUMIFS(Purchase!$F:$F,Purchase!$A:$A,Waterfall!$A94,Purchase!$D:$D,Waterfall!$C94,Purchase!$C:$C,Waterfall!CU$1)</f>
        <v>0</v>
      </c>
      <c r="CV94" s="4">
        <f>SUMIFS(Purchase!$F:$F,Purchase!$A:$A,Waterfall!$A94,Purchase!$D:$D,Waterfall!$C94,Purchase!$C:$C,Waterfall!CV$1)</f>
        <v>0</v>
      </c>
      <c r="CW94" s="4">
        <f>SUMIFS(Purchase!$F:$F,Purchase!$A:$A,Waterfall!$A94,Purchase!$D:$D,Waterfall!$C94,Purchase!$C:$C,Waterfall!CW$1)</f>
        <v>0</v>
      </c>
      <c r="CX94" s="4">
        <f>SUMIFS(Purchase!$F:$F,Purchase!$A:$A,Waterfall!$A94,Purchase!$D:$D,Waterfall!$C94,Purchase!$C:$C,Waterfall!CX$1)</f>
        <v>0</v>
      </c>
      <c r="CY94" s="4">
        <f>SUMIFS(Purchase!$F:$F,Purchase!$A:$A,Waterfall!$A94,Purchase!$D:$D,Waterfall!$C94,Purchase!$C:$C,Waterfall!CY$1)</f>
        <v>0</v>
      </c>
      <c r="CZ94" s="4">
        <f>SUMIFS(Purchase!$F:$F,Purchase!$A:$A,Waterfall!$A94,Purchase!$D:$D,Waterfall!$C94,Purchase!$C:$C,Waterfall!CZ$1)</f>
        <v>0</v>
      </c>
      <c r="DA94" s="4">
        <f>SUMIFS(Purchase!$F:$F,Purchase!$A:$A,Waterfall!$A94,Purchase!$D:$D,Waterfall!$C94,Purchase!$C:$C,Waterfall!DA$1)</f>
        <v>0</v>
      </c>
      <c r="DB94" s="4">
        <f>SUMIFS(Purchase!$F:$F,Purchase!$A:$A,Waterfall!$A94,Purchase!$D:$D,Waterfall!$C94,Purchase!$C:$C,Waterfall!DB$1)</f>
        <v>0</v>
      </c>
      <c r="DC94" s="4">
        <f>SUMIFS(Purchase!$F:$F,Purchase!$A:$A,Waterfall!$A94,Purchase!$D:$D,Waterfall!$C94,Purchase!$C:$C,Waterfall!DC$1)</f>
        <v>0</v>
      </c>
      <c r="DD94" s="4">
        <f>SUMIFS(Purchase!$F:$F,Purchase!$A:$A,Waterfall!$A94,Purchase!$D:$D,Waterfall!$C94,Purchase!$C:$C,Waterfall!DD$1)</f>
        <v>0</v>
      </c>
      <c r="DE94" s="4">
        <f>SUMIFS(Purchase!$F:$F,Purchase!$A:$A,Waterfall!$A94,Purchase!$D:$D,Waterfall!$C94,Purchase!$C:$C,Waterfall!DE$1)</f>
        <v>0</v>
      </c>
      <c r="DF94" s="4">
        <f>SUMIFS(Purchase!$F:$F,Purchase!$A:$A,Waterfall!$A94,Purchase!$D:$D,Waterfall!$C94,Purchase!$C:$C,Waterfall!DF$1)</f>
        <v>0</v>
      </c>
      <c r="DG94" s="4">
        <f>SUMIFS(Purchase!$F:$F,Purchase!$A:$A,Waterfall!$A94,Purchase!$D:$D,Waterfall!$C94,Purchase!$C:$C,Waterfall!DG$1)</f>
        <v>0</v>
      </c>
      <c r="DH94" s="4">
        <f>SUMIFS(Purchase!$F:$F,Purchase!$A:$A,Waterfall!$A94,Purchase!$D:$D,Waterfall!$C94,Purchase!$C:$C,Waterfall!DH$1)</f>
        <v>0</v>
      </c>
      <c r="DI94" s="4">
        <f>SUMIFS(Purchase!$F:$F,Purchase!$A:$A,Waterfall!$A94,Purchase!$D:$D,Waterfall!$C94,Purchase!$C:$C,Waterfall!DI$1)</f>
        <v>0</v>
      </c>
      <c r="DJ94" s="4">
        <f>SUMIFS(Purchase!$F:$F,Purchase!$A:$A,Waterfall!$A94,Purchase!$D:$D,Waterfall!$C94,Purchase!$C:$C,Waterfall!DJ$1)</f>
        <v>0</v>
      </c>
      <c r="DK94" s="4">
        <f>SUMIFS(Purchase!$F:$F,Purchase!$A:$A,Waterfall!$A94,Purchase!$D:$D,Waterfall!$C94,Purchase!$C:$C,Waterfall!DK$1)</f>
        <v>0</v>
      </c>
      <c r="DL94" s="4">
        <f>SUMIFS(Purchase!$F:$F,Purchase!$A:$A,Waterfall!$A94,Purchase!$D:$D,Waterfall!$C94,Purchase!$C:$C,Waterfall!DL$1)</f>
        <v>0</v>
      </c>
      <c r="DM94" s="4">
        <f>SUMIFS(Purchase!$F:$F,Purchase!$A:$A,Waterfall!$A94,Purchase!$D:$D,Waterfall!$C94,Purchase!$C:$C,Waterfall!DM$1)</f>
        <v>0</v>
      </c>
      <c r="DN94" s="4">
        <f>SUMIFS(Purchase!$F:$F,Purchase!$A:$A,Waterfall!$A94,Purchase!$D:$D,Waterfall!$C94,Purchase!$C:$C,Waterfall!DN$1)</f>
        <v>0</v>
      </c>
      <c r="DO94" s="4">
        <f>SUMIFS(Purchase!$F:$F,Purchase!$A:$A,Waterfall!$A94,Purchase!$D:$D,Waterfall!$C94,Purchase!$C:$C,Waterfall!DO$1)</f>
        <v>0</v>
      </c>
      <c r="DP94" s="4">
        <f>SUMIFS(Purchase!$F:$F,Purchase!$A:$A,Waterfall!$A94,Purchase!$D:$D,Waterfall!$C94,Purchase!$C:$C,Waterfall!DP$1)</f>
        <v>0</v>
      </c>
      <c r="DQ94" s="4">
        <f>SUMIFS(Purchase!$F:$F,Purchase!$A:$A,Waterfall!$A94,Purchase!$D:$D,Waterfall!$C94,Purchase!$C:$C,Waterfall!DQ$1)</f>
        <v>0</v>
      </c>
      <c r="DR94" s="4">
        <f>SUMIFS(Purchase!$F:$F,Purchase!$A:$A,Waterfall!$A94,Purchase!$D:$D,Waterfall!$C94,Purchase!$C:$C,Waterfall!DR$1)</f>
        <v>0</v>
      </c>
      <c r="DS94" s="4">
        <f>SUMIFS(Purchase!$F:$F,Purchase!$A:$A,Waterfall!$A94,Purchase!$D:$D,Waterfall!$C94,Purchase!$C:$C,Waterfall!DS$1)</f>
        <v>0</v>
      </c>
      <c r="DT94" s="4">
        <f>SUMIFS(Purchase!$F:$F,Purchase!$A:$A,Waterfall!$A94,Purchase!$D:$D,Waterfall!$C94,Purchase!$C:$C,Waterfall!DT$1)</f>
        <v>0</v>
      </c>
      <c r="DU94" s="4">
        <f>SUMIFS(Purchase!$F:$F,Purchase!$A:$A,Waterfall!$A94,Purchase!$D:$D,Waterfall!$C94,Purchase!$C:$C,Waterfall!DU$1)</f>
        <v>0</v>
      </c>
      <c r="DV94" s="4">
        <f>SUMIFS(Purchase!$F:$F,Purchase!$A:$A,Waterfall!$A94,Purchase!$D:$D,Waterfall!$C94,Purchase!$C:$C,Waterfall!DV$1)</f>
        <v>0</v>
      </c>
      <c r="DW94" s="4">
        <f>SUMIFS(Purchase!$F:$F,Purchase!$A:$A,Waterfall!$A94,Purchase!$D:$D,Waterfall!$C94,Purchase!$C:$C,Waterfall!DW$1)</f>
        <v>0</v>
      </c>
      <c r="DX94" s="4">
        <f>SUMIFS(Purchase!$F:$F,Purchase!$A:$A,Waterfall!$A94,Purchase!$D:$D,Waterfall!$C94,Purchase!$C:$C,Waterfall!DX$1)</f>
        <v>0</v>
      </c>
      <c r="DY94" s="4">
        <f>SUMIFS(Purchase!$F:$F,Purchase!$A:$A,Waterfall!$A94,Purchase!$D:$D,Waterfall!$C94,Purchase!$C:$C,Waterfall!DY$1)</f>
        <v>0</v>
      </c>
      <c r="DZ94" s="4">
        <f>SUMIFS(Purchase!$F:$F,Purchase!$A:$A,Waterfall!$A94,Purchase!$D:$D,Waterfall!$C94,Purchase!$C:$C,Waterfall!DZ$1)</f>
        <v>0</v>
      </c>
      <c r="EA94" s="4">
        <f>SUMIFS(Purchase!$F:$F,Purchase!$A:$A,Waterfall!$A94,Purchase!$D:$D,Waterfall!$C94,Purchase!$C:$C,Waterfall!EA$1)</f>
        <v>0</v>
      </c>
      <c r="EB94" s="4">
        <f>SUMIFS(Purchase!$F:$F,Purchase!$A:$A,Waterfall!$A94,Purchase!$D:$D,Waterfall!$C94,Purchase!$C:$C,Waterfall!EB$1)</f>
        <v>0</v>
      </c>
      <c r="EC94" s="4">
        <f>SUMIFS(Purchase!$F:$F,Purchase!$A:$A,Waterfall!$A94,Purchase!$D:$D,Waterfall!$C94,Purchase!$C:$C,Waterfall!EC$1)</f>
        <v>0</v>
      </c>
      <c r="ED94" s="4">
        <f>SUMIFS(Purchase!$F:$F,Purchase!$A:$A,Waterfall!$A94,Purchase!$D:$D,Waterfall!$C94,Purchase!$C:$C,Waterfall!ED$1)</f>
        <v>0</v>
      </c>
      <c r="EE94" s="4">
        <f>SUMIFS(Purchase!$F:$F,Purchase!$A:$A,Waterfall!$A94,Purchase!$D:$D,Waterfall!$C94,Purchase!$C:$C,Waterfall!EE$1)</f>
        <v>0</v>
      </c>
      <c r="EF94" s="4">
        <f>SUMIFS(Purchase!$F:$F,Purchase!$A:$A,Waterfall!$A94,Purchase!$D:$D,Waterfall!$C94,Purchase!$C:$C,Waterfall!EF$1)</f>
        <v>0</v>
      </c>
      <c r="EG94" s="4">
        <f>SUMIFS(Purchase!$F:$F,Purchase!$A:$A,Waterfall!$A94,Purchase!$D:$D,Waterfall!$C94,Purchase!$C:$C,Waterfall!EG$1)</f>
        <v>0</v>
      </c>
      <c r="EH94" s="4">
        <f>SUMIFS(Purchase!$F:$F,Purchase!$A:$A,Waterfall!$A94,Purchase!$D:$D,Waterfall!$C94,Purchase!$C:$C,Waterfall!EH$1)</f>
        <v>0</v>
      </c>
      <c r="EI94" s="4">
        <f>SUMIFS(Purchase!$F:$F,Purchase!$A:$A,Waterfall!$A94,Purchase!$D:$D,Waterfall!$C94,Purchase!$C:$C,Waterfall!EI$1)</f>
        <v>0</v>
      </c>
      <c r="EJ94" s="4">
        <f>SUMIFS(Purchase!$F:$F,Purchase!$A:$A,Waterfall!$A94,Purchase!$D:$D,Waterfall!$C94,Purchase!$C:$C,Waterfall!EJ$1)</f>
        <v>0</v>
      </c>
      <c r="EK94" s="4">
        <f>SUMIFS(Purchase!$F:$F,Purchase!$A:$A,Waterfall!$A94,Purchase!$D:$D,Waterfall!$C94,Purchase!$C:$C,Waterfall!EK$1)</f>
        <v>0</v>
      </c>
      <c r="EL94" s="4">
        <f>SUMIFS(Purchase!$F:$F,Purchase!$A:$A,Waterfall!$A94,Purchase!$D:$D,Waterfall!$C94,Purchase!$C:$C,Waterfall!EL$1)</f>
        <v>0</v>
      </c>
      <c r="EM94" s="4">
        <f>SUMIFS(Purchase!$F:$F,Purchase!$A:$A,Waterfall!$A94,Purchase!$D:$D,Waterfall!$C94,Purchase!$C:$C,Waterfall!EM$1)</f>
        <v>0</v>
      </c>
      <c r="EN94" s="4">
        <f>SUMIFS(Purchase!$F:$F,Purchase!$A:$A,Waterfall!$A94,Purchase!$D:$D,Waterfall!$C94,Purchase!$C:$C,Waterfall!EN$1)</f>
        <v>0</v>
      </c>
      <c r="EO94" s="4">
        <f>SUMIFS(Purchase!$F:$F,Purchase!$A:$A,Waterfall!$A94,Purchase!$D:$D,Waterfall!$C94,Purchase!$C:$C,Waterfall!EO$1)</f>
        <v>0</v>
      </c>
      <c r="EP94" s="4">
        <f>SUMIFS(Purchase!$F:$F,Purchase!$A:$A,Waterfall!$A94,Purchase!$D:$D,Waterfall!$C94,Purchase!$C:$C,Waterfall!EP$1)</f>
        <v>0</v>
      </c>
      <c r="EQ94" s="4">
        <f>SUMIFS(Purchase!$F:$F,Purchase!$A:$A,Waterfall!$A94,Purchase!$D:$D,Waterfall!$C94,Purchase!$C:$C,Waterfall!EQ$1)</f>
        <v>0</v>
      </c>
      <c r="ER94" s="4">
        <f>SUMIFS(Purchase!$F:$F,Purchase!$A:$A,Waterfall!$A94,Purchase!$D:$D,Waterfall!$C94,Purchase!$C:$C,Waterfall!ER$1)</f>
        <v>0</v>
      </c>
      <c r="ES94" s="4">
        <f>SUMIFS(Purchase!$F:$F,Purchase!$A:$A,Waterfall!$A94,Purchase!$D:$D,Waterfall!$C94,Purchase!$C:$C,Waterfall!ES$1)</f>
        <v>0</v>
      </c>
      <c r="ET94" s="4">
        <f>SUMIFS(Purchase!$F:$F,Purchase!$A:$A,Waterfall!$A94,Purchase!$D:$D,Waterfall!$C94,Purchase!$C:$C,Waterfall!ET$1)</f>
        <v>0</v>
      </c>
      <c r="EU94" s="4">
        <f>SUMIFS(Purchase!$F:$F,Purchase!$A:$A,Waterfall!$A94,Purchase!$D:$D,Waterfall!$C94,Purchase!$C:$C,Waterfall!EU$1)</f>
        <v>0</v>
      </c>
      <c r="EV94" s="4">
        <f>SUMIFS(Purchase!$F:$F,Purchase!$A:$A,Waterfall!$A94,Purchase!$D:$D,Waterfall!$C94,Purchase!$C:$C,Waterfall!EV$1)</f>
        <v>0</v>
      </c>
      <c r="EW94" s="4">
        <f>SUMIFS(Purchase!$F:$F,Purchase!$A:$A,Waterfall!$A94,Purchase!$D:$D,Waterfall!$C94,Purchase!$C:$C,Waterfall!EW$1)</f>
        <v>0</v>
      </c>
      <c r="EX94" s="4">
        <f>SUMIFS(Purchase!$F:$F,Purchase!$A:$A,Waterfall!$A94,Purchase!$D:$D,Waterfall!$C94,Purchase!$C:$C,Waterfall!EX$1)</f>
        <v>0</v>
      </c>
      <c r="EY94" s="4">
        <f>SUMIFS(Purchase!$F:$F,Purchase!$A:$A,Waterfall!$A94,Purchase!$D:$D,Waterfall!$C94,Purchase!$C:$C,Waterfall!EY$1)</f>
        <v>0</v>
      </c>
      <c r="EZ94" s="4">
        <f>SUMIFS(Purchase!$F:$F,Purchase!$A:$A,Waterfall!$A94,Purchase!$D:$D,Waterfall!$C94,Purchase!$C:$C,Waterfall!EZ$1)</f>
        <v>0</v>
      </c>
      <c r="FA94" s="4">
        <f>SUMIFS(Purchase!$F:$F,Purchase!$A:$A,Waterfall!$A94,Purchase!$D:$D,Waterfall!$C94,Purchase!$C:$C,Waterfall!FA$1)</f>
        <v>0</v>
      </c>
      <c r="FB94" s="4">
        <f>SUMIFS(Purchase!$F:$F,Purchase!$A:$A,Waterfall!$A94,Purchase!$D:$D,Waterfall!$C94,Purchase!$C:$C,Waterfall!FB$1)</f>
        <v>0</v>
      </c>
      <c r="FC94" s="4">
        <f>SUMIFS(Purchase!$F:$F,Purchase!$A:$A,Waterfall!$A94,Purchase!$D:$D,Waterfall!$C94,Purchase!$C:$C,Waterfall!FC$1)</f>
        <v>0</v>
      </c>
      <c r="FD94" s="4">
        <f>SUMIFS(Purchase!$F:$F,Purchase!$A:$A,Waterfall!$A94,Purchase!$D:$D,Waterfall!$C94,Purchase!$C:$C,Waterfall!FD$1)</f>
        <v>0</v>
      </c>
      <c r="FE94" s="4">
        <f>SUMIFS(Purchase!$F:$F,Purchase!$A:$A,Waterfall!$A94,Purchase!$D:$D,Waterfall!$C94,Purchase!$C:$C,Waterfall!FE$1)</f>
        <v>0</v>
      </c>
      <c r="FF94" s="4">
        <f>SUMIFS(Purchase!$F:$F,Purchase!$A:$A,Waterfall!$A94,Purchase!$D:$D,Waterfall!$C94,Purchase!$C:$C,Waterfall!FF$1)</f>
        <v>0</v>
      </c>
      <c r="FG94" s="4">
        <f>SUMIFS(Purchase!$F:$F,Purchase!$A:$A,Waterfall!$A94,Purchase!$D:$D,Waterfall!$C94,Purchase!$C:$C,Waterfall!FG$1)</f>
        <v>0</v>
      </c>
      <c r="FH94" s="4">
        <f>SUMIFS(Purchase!$F:$F,Purchase!$A:$A,Waterfall!$A94,Purchase!$D:$D,Waterfall!$C94,Purchase!$C:$C,Waterfall!FH$1)</f>
        <v>0</v>
      </c>
      <c r="FI94" s="4">
        <f>SUMIFS(Purchase!$F:$F,Purchase!$A:$A,Waterfall!$A94,Purchase!$D:$D,Waterfall!$C94,Purchase!$C:$C,Waterfall!FI$1)</f>
        <v>0</v>
      </c>
      <c r="FJ94" s="4">
        <f>SUMIFS(Purchase!$F:$F,Purchase!$A:$A,Waterfall!$A94,Purchase!$D:$D,Waterfall!$C94,Purchase!$C:$C,Waterfall!FJ$1)</f>
        <v>0</v>
      </c>
      <c r="FK94" s="4">
        <f>SUMIFS(Purchase!$F:$F,Purchase!$A:$A,Waterfall!$A94,Purchase!$D:$D,Waterfall!$C94,Purchase!$C:$C,Waterfall!FK$1)</f>
        <v>0</v>
      </c>
      <c r="FL94" s="4">
        <f>SUMIFS(Purchase!$F:$F,Purchase!$A:$A,Waterfall!$A94,Purchase!$D:$D,Waterfall!$C94,Purchase!$C:$C,Waterfall!FL$1)</f>
        <v>0</v>
      </c>
      <c r="FM94" s="4">
        <f>SUMIFS(Purchase!$F:$F,Purchase!$A:$A,Waterfall!$A94,Purchase!$D:$D,Waterfall!$C94,Purchase!$C:$C,Waterfall!FM$1)</f>
        <v>0</v>
      </c>
      <c r="FN94" s="4">
        <f>SUMIFS(Purchase!$F:$F,Purchase!$A:$A,Waterfall!$A94,Purchase!$D:$D,Waterfall!$C94,Purchase!$C:$C,Waterfall!FN$1)</f>
        <v>0</v>
      </c>
      <c r="FO94" s="4">
        <f>SUMIFS(Purchase!$F:$F,Purchase!$A:$A,Waterfall!$A94,Purchase!$D:$D,Waterfall!$C94,Purchase!$C:$C,Waterfall!FO$1)</f>
        <v>0</v>
      </c>
      <c r="FP94" s="4">
        <f>SUMIFS(Purchase!$F:$F,Purchase!$A:$A,Waterfall!$A94,Purchase!$D:$D,Waterfall!$C94,Purchase!$C:$C,Waterfall!FP$1)</f>
        <v>0</v>
      </c>
      <c r="FQ94" s="4">
        <f>SUMIFS(Purchase!$F:$F,Purchase!$A:$A,Waterfall!$A94,Purchase!$D:$D,Waterfall!$C94,Purchase!$C:$C,Waterfall!FQ$1)</f>
        <v>0</v>
      </c>
      <c r="FR94" s="4">
        <f>SUMIFS(Purchase!$F:$F,Purchase!$A:$A,Waterfall!$A94,Purchase!$D:$D,Waterfall!$C94,Purchase!$C:$C,Waterfall!FR$1)</f>
        <v>0</v>
      </c>
      <c r="FS94" s="4">
        <f>SUMIFS(Purchase!$F:$F,Purchase!$A:$A,Waterfall!$A94,Purchase!$D:$D,Waterfall!$C94,Purchase!$C:$C,Waterfall!FS$1)</f>
        <v>0</v>
      </c>
      <c r="FT94" s="4">
        <f>SUMIFS(Purchase!$F:$F,Purchase!$A:$A,Waterfall!$A94,Purchase!$D:$D,Waterfall!$C94,Purchase!$C:$C,Waterfall!FT$1)</f>
        <v>0</v>
      </c>
      <c r="FU94" s="4">
        <f>SUMIFS(Purchase!$F:$F,Purchase!$A:$A,Waterfall!$A94,Purchase!$D:$D,Waterfall!$C94,Purchase!$C:$C,Waterfall!FU$1)</f>
        <v>0</v>
      </c>
      <c r="FV94" s="4">
        <f>SUMIFS(Purchase!$F:$F,Purchase!$A:$A,Waterfall!$A94,Purchase!$D:$D,Waterfall!$C94,Purchase!$C:$C,Waterfall!FV$1)</f>
        <v>0</v>
      </c>
      <c r="FW94" s="4">
        <f>SUMIFS(Purchase!$F:$F,Purchase!$A:$A,Waterfall!$A94,Purchase!$D:$D,Waterfall!$C94,Purchase!$C:$C,Waterfall!FW$1)</f>
        <v>0</v>
      </c>
      <c r="FX94" s="4">
        <f>SUMIFS(Purchase!$F:$F,Purchase!$A:$A,Waterfall!$A94,Purchase!$D:$D,Waterfall!$C94,Purchase!$C:$C,Waterfall!FX$1)</f>
        <v>0</v>
      </c>
      <c r="FY94" s="4">
        <f>SUMIFS(Purchase!$F:$F,Purchase!$A:$A,Waterfall!$A94,Purchase!$D:$D,Waterfall!$C94,Purchase!$C:$C,Waterfall!FY$1)</f>
        <v>0</v>
      </c>
      <c r="FZ94" s="4">
        <f>SUMIFS(Purchase!$F:$F,Purchase!$A:$A,Waterfall!$A94,Purchase!$D:$D,Waterfall!$C94,Purchase!$C:$C,Waterfall!FZ$1)</f>
        <v>0</v>
      </c>
      <c r="GA94" s="4">
        <f>SUMIFS(Purchase!$F:$F,Purchase!$A:$A,Waterfall!$A94,Purchase!$D:$D,Waterfall!$C94,Purchase!$C:$C,Waterfall!GA$1)</f>
        <v>0</v>
      </c>
      <c r="GB94" s="4">
        <f>SUMIFS(Purchase!$F:$F,Purchase!$A:$A,Waterfall!$A94,Purchase!$D:$D,Waterfall!$C94,Purchase!$C:$C,Waterfall!GB$1)</f>
        <v>0</v>
      </c>
      <c r="GC94" s="4">
        <f>SUMIFS(Purchase!$F:$F,Purchase!$A:$A,Waterfall!$A94,Purchase!$D:$D,Waterfall!$C94,Purchase!$C:$C,Waterfall!GC$1)</f>
        <v>0</v>
      </c>
      <c r="GD94" s="4">
        <f>SUMIFS(Purchase!$F:$F,Purchase!$A:$A,Waterfall!$A94,Purchase!$D:$D,Waterfall!$C94,Purchase!$C:$C,Waterfall!GD$1)</f>
        <v>0</v>
      </c>
      <c r="GE94" s="4">
        <f>SUMIFS(Purchase!$F:$F,Purchase!$A:$A,Waterfall!$A94,Purchase!$D:$D,Waterfall!$C94,Purchase!$C:$C,Waterfall!GE$1)</f>
        <v>0</v>
      </c>
      <c r="GF94" s="4">
        <f>SUMIFS(Purchase!$F:$F,Purchase!$A:$A,Waterfall!$A94,Purchase!$D:$D,Waterfall!$C94,Purchase!$C:$C,Waterfall!GF$1)</f>
        <v>0</v>
      </c>
      <c r="GG94" s="4">
        <f>SUMIFS(Purchase!$F:$F,Purchase!$A:$A,Waterfall!$A94,Purchase!$D:$D,Waterfall!$C94,Purchase!$C:$C,Waterfall!GG$1)</f>
        <v>0</v>
      </c>
      <c r="GH94" s="4">
        <f>SUMIFS(Purchase!$F:$F,Purchase!$A:$A,Waterfall!$A94,Purchase!$D:$D,Waterfall!$C94,Purchase!$C:$C,Waterfall!GH$1)</f>
        <v>0</v>
      </c>
      <c r="GI94" s="4">
        <f>SUMIFS(Purchase!$F:$F,Purchase!$A:$A,Waterfall!$A94,Purchase!$D:$D,Waterfall!$C94,Purchase!$C:$C,Waterfall!GI$1)</f>
        <v>0</v>
      </c>
    </row>
    <row r="95" spans="1:191" x14ac:dyDescent="0.35">
      <c r="A95" s="8">
        <f t="shared" si="4"/>
        <v>1</v>
      </c>
      <c r="B95" s="2" t="str">
        <f>VLOOKUP($A95,Centers!$B$1:$C$120,2,)</f>
        <v>GATE</v>
      </c>
      <c r="C95" s="3">
        <v>44972</v>
      </c>
      <c r="D95" s="4">
        <f>IF($A95=1,SUM(SUMIFS(Indent!$E:$E,Indent!$C:$C,Waterfall!$C95,Indent!$A:$A,Centers!$A$2),SUMIFS(Indent!$E:$E,Indent!$C:$C,Waterfall!$C95,Indent!$A:$A,Centers!$A$3),SUMIFS(Indent!$E:$E,Indent!$C:$C,Waterfall!$C95,Indent!$A:$A,Centers!$A$4),SUMIFS(Indent!$E:$E,Indent!$C:$C,Waterfall!$C95,Indent!$A:$A,Centers!$A$5),SUMIFS(Indent!$E:$E,Indent!$C:$C,Waterfall!$C95,Indent!$A:$A,Centers!$A$6),SUMIFS(Indent!$E:$E,Indent!$C:$C,Waterfall!$C95,Indent!$A:$A,Centers!$A$7),SUMIFS(Indent!$E:$E,Indent!$C:$C,Waterfall!$C95,Indent!$A:$A,Centers!$A$8)),SUMIFS(Indent!$E:$E,Indent!$C:$C,Waterfall!$C95,Indent!$A:$A,$A95))</f>
        <v>0</v>
      </c>
      <c r="E95" s="4">
        <f>SUMIFS(Purchase!$F:$F,Purchase!$A:$A,Waterfall!$A95,Purchase!$D:$D,Waterfall!$C95,Purchase!$C:$C,Waterfall!E$1)</f>
        <v>0</v>
      </c>
      <c r="F95" s="4">
        <f>SUMIFS(Purchase!$F:$F,Purchase!$A:$A,Waterfall!$A95,Purchase!$D:$D,Waterfall!$C95,Purchase!$C:$C,Waterfall!F$1)</f>
        <v>0</v>
      </c>
      <c r="G95" s="4">
        <f>SUMIFS(Purchase!$F:$F,Purchase!$A:$A,Waterfall!$A95,Purchase!$D:$D,Waterfall!$C95,Purchase!$C:$C,Waterfall!G$1)</f>
        <v>0</v>
      </c>
      <c r="H95" s="4">
        <f>SUMIFS(Purchase!$F:$F,Purchase!$A:$A,Waterfall!$A95,Purchase!$D:$D,Waterfall!$C95,Purchase!$C:$C,Waterfall!H$1)</f>
        <v>0</v>
      </c>
      <c r="I95" s="4">
        <f>SUMIFS(Purchase!$F:$F,Purchase!$A:$A,Waterfall!$A95,Purchase!$D:$D,Waterfall!$C95,Purchase!$C:$C,Waterfall!I$1)</f>
        <v>0</v>
      </c>
      <c r="J95" s="4">
        <f>SUMIFS(Purchase!$F:$F,Purchase!$A:$A,Waterfall!$A95,Purchase!$D:$D,Waterfall!$C95,Purchase!$C:$C,Waterfall!J$1)</f>
        <v>0</v>
      </c>
      <c r="K95" s="4">
        <f>SUMIFS(Purchase!$F:$F,Purchase!$A:$A,Waterfall!$A95,Purchase!$D:$D,Waterfall!$C95,Purchase!$C:$C,Waterfall!K$1)</f>
        <v>0</v>
      </c>
      <c r="L95" s="4">
        <f>SUMIFS(Purchase!$F:$F,Purchase!$A:$A,Waterfall!$A95,Purchase!$D:$D,Waterfall!$C95,Purchase!$C:$C,Waterfall!L$1)</f>
        <v>0</v>
      </c>
      <c r="M95" s="4">
        <f>SUMIFS(Purchase!$F:$F,Purchase!$A:$A,Waterfall!$A95,Purchase!$D:$D,Waterfall!$C95,Purchase!$C:$C,Waterfall!M$1)</f>
        <v>0</v>
      </c>
      <c r="N95" s="4">
        <f>SUMIFS(Purchase!$F:$F,Purchase!$A:$A,Waterfall!$A95,Purchase!$D:$D,Waterfall!$C95,Purchase!$C:$C,Waterfall!N$1)</f>
        <v>0</v>
      </c>
      <c r="O95" s="4">
        <f>SUMIFS(Purchase!$F:$F,Purchase!$A:$A,Waterfall!$A95,Purchase!$D:$D,Waterfall!$C95,Purchase!$C:$C,Waterfall!O$1)</f>
        <v>0</v>
      </c>
      <c r="P95" s="4">
        <f>SUMIFS(Purchase!$F:$F,Purchase!$A:$A,Waterfall!$A95,Purchase!$D:$D,Waterfall!$C95,Purchase!$C:$C,Waterfall!P$1)</f>
        <v>0</v>
      </c>
      <c r="Q95" s="4">
        <f>SUMIFS(Purchase!$F:$F,Purchase!$A:$A,Waterfall!$A95,Purchase!$D:$D,Waterfall!$C95,Purchase!$C:$C,Waterfall!Q$1)</f>
        <v>0</v>
      </c>
      <c r="R95" s="4">
        <f>SUMIFS(Purchase!$F:$F,Purchase!$A:$A,Waterfall!$A95,Purchase!$D:$D,Waterfall!$C95,Purchase!$C:$C,Waterfall!R$1)</f>
        <v>0</v>
      </c>
      <c r="S95" s="4">
        <f>SUMIFS(Purchase!$F:$F,Purchase!$A:$A,Waterfall!$A95,Purchase!$D:$D,Waterfall!$C95,Purchase!$C:$C,Waterfall!S$1)</f>
        <v>0</v>
      </c>
      <c r="T95" s="4">
        <f>SUMIFS(Purchase!$F:$F,Purchase!$A:$A,Waterfall!$A95,Purchase!$D:$D,Waterfall!$C95,Purchase!$C:$C,Waterfall!T$1)</f>
        <v>0</v>
      </c>
      <c r="U95" s="4">
        <f>SUMIFS(Purchase!$F:$F,Purchase!$A:$A,Waterfall!$A95,Purchase!$D:$D,Waterfall!$C95,Purchase!$C:$C,Waterfall!U$1)</f>
        <v>0</v>
      </c>
      <c r="V95" s="4">
        <f>SUMIFS(Purchase!$F:$F,Purchase!$A:$A,Waterfall!$A95,Purchase!$D:$D,Waterfall!$C95,Purchase!$C:$C,Waterfall!V$1)</f>
        <v>0</v>
      </c>
      <c r="W95" s="4">
        <f>SUMIFS(Purchase!$F:$F,Purchase!$A:$A,Waterfall!$A95,Purchase!$D:$D,Waterfall!$C95,Purchase!$C:$C,Waterfall!W$1)</f>
        <v>0</v>
      </c>
      <c r="X95" s="4">
        <f>SUMIFS(Purchase!$F:$F,Purchase!$A:$A,Waterfall!$A95,Purchase!$D:$D,Waterfall!$C95,Purchase!$C:$C,Waterfall!X$1)</f>
        <v>0</v>
      </c>
      <c r="Y95" s="4">
        <f>SUMIFS(Purchase!$F:$F,Purchase!$A:$A,Waterfall!$A95,Purchase!$D:$D,Waterfall!$C95,Purchase!$C:$C,Waterfall!Y$1)</f>
        <v>0</v>
      </c>
      <c r="Z95" s="4">
        <f>SUMIFS(Purchase!$F:$F,Purchase!$A:$A,Waterfall!$A95,Purchase!$D:$D,Waterfall!$C95,Purchase!$C:$C,Waterfall!Z$1)</f>
        <v>0</v>
      </c>
      <c r="AA95" s="4">
        <f>SUMIFS(Purchase!$F:$F,Purchase!$A:$A,Waterfall!$A95,Purchase!$D:$D,Waterfall!$C95,Purchase!$C:$C,Waterfall!AA$1)</f>
        <v>0</v>
      </c>
      <c r="AB95" s="4">
        <f>SUMIFS(Purchase!$F:$F,Purchase!$A:$A,Waterfall!$A95,Purchase!$D:$D,Waterfall!$C95,Purchase!$C:$C,Waterfall!AB$1)</f>
        <v>0</v>
      </c>
      <c r="AC95" s="4">
        <f>SUMIFS(Purchase!$F:$F,Purchase!$A:$A,Waterfall!$A95,Purchase!$D:$D,Waterfall!$C95,Purchase!$C:$C,Waterfall!AC$1)</f>
        <v>0</v>
      </c>
      <c r="AD95" s="4">
        <f>SUMIFS(Purchase!$F:$F,Purchase!$A:$A,Waterfall!$A95,Purchase!$D:$D,Waterfall!$C95,Purchase!$C:$C,Waterfall!AD$1)</f>
        <v>0</v>
      </c>
      <c r="AE95" s="4">
        <f>SUMIFS(Purchase!$F:$F,Purchase!$A:$A,Waterfall!$A95,Purchase!$D:$D,Waterfall!$C95,Purchase!$C:$C,Waterfall!AE$1)</f>
        <v>0</v>
      </c>
      <c r="AF95" s="4">
        <f>SUMIFS(Purchase!$F:$F,Purchase!$A:$A,Waterfall!$A95,Purchase!$D:$D,Waterfall!$C95,Purchase!$C:$C,Waterfall!AF$1)</f>
        <v>0</v>
      </c>
      <c r="AG95" s="4">
        <f>SUMIFS(Purchase!$F:$F,Purchase!$A:$A,Waterfall!$A95,Purchase!$D:$D,Waterfall!$C95,Purchase!$C:$C,Waterfall!AG$1)</f>
        <v>0</v>
      </c>
      <c r="AH95" s="4">
        <f>SUMIFS(Purchase!$F:$F,Purchase!$A:$A,Waterfall!$A95,Purchase!$D:$D,Waterfall!$C95,Purchase!$C:$C,Waterfall!AH$1)</f>
        <v>0</v>
      </c>
      <c r="AI95" s="4">
        <f>SUMIFS(Purchase!$F:$F,Purchase!$A:$A,Waterfall!$A95,Purchase!$D:$D,Waterfall!$C95,Purchase!$C:$C,Waterfall!AI$1)</f>
        <v>0</v>
      </c>
      <c r="AJ95" s="4">
        <f>SUMIFS(Purchase!$F:$F,Purchase!$A:$A,Waterfall!$A95,Purchase!$D:$D,Waterfall!$C95,Purchase!$C:$C,Waterfall!AJ$1)</f>
        <v>0</v>
      </c>
      <c r="AK95" s="4">
        <f>SUMIFS(Purchase!$F:$F,Purchase!$A:$A,Waterfall!$A95,Purchase!$D:$D,Waterfall!$C95,Purchase!$C:$C,Waterfall!AK$1)</f>
        <v>0</v>
      </c>
      <c r="AL95" s="4">
        <f>SUMIFS(Purchase!$F:$F,Purchase!$A:$A,Waterfall!$A95,Purchase!$D:$D,Waterfall!$C95,Purchase!$C:$C,Waterfall!AL$1)</f>
        <v>0</v>
      </c>
      <c r="AM95" s="4">
        <f>SUMIFS(Purchase!$F:$F,Purchase!$A:$A,Waterfall!$A95,Purchase!$D:$D,Waterfall!$C95,Purchase!$C:$C,Waterfall!AM$1)</f>
        <v>0</v>
      </c>
      <c r="AN95" s="4">
        <f>SUMIFS(Purchase!$F:$F,Purchase!$A:$A,Waterfall!$A95,Purchase!$D:$D,Waterfall!$C95,Purchase!$C:$C,Waterfall!AN$1)</f>
        <v>0</v>
      </c>
      <c r="AO95" s="4">
        <f>SUMIFS(Purchase!$F:$F,Purchase!$A:$A,Waterfall!$A95,Purchase!$D:$D,Waterfall!$C95,Purchase!$C:$C,Waterfall!AO$1)</f>
        <v>0</v>
      </c>
      <c r="AP95" s="4">
        <f>SUMIFS(Purchase!$F:$F,Purchase!$A:$A,Waterfall!$A95,Purchase!$D:$D,Waterfall!$C95,Purchase!$C:$C,Waterfall!AP$1)</f>
        <v>0</v>
      </c>
      <c r="AQ95" s="4">
        <f>SUMIFS(Purchase!$F:$F,Purchase!$A:$A,Waterfall!$A95,Purchase!$D:$D,Waterfall!$C95,Purchase!$C:$C,Waterfall!AQ$1)</f>
        <v>0</v>
      </c>
      <c r="AR95" s="4">
        <f>SUMIFS(Purchase!$F:$F,Purchase!$A:$A,Waterfall!$A95,Purchase!$D:$D,Waterfall!$C95,Purchase!$C:$C,Waterfall!AR$1)</f>
        <v>0</v>
      </c>
      <c r="AS95" s="4">
        <f>SUMIFS(Purchase!$F:$F,Purchase!$A:$A,Waterfall!$A95,Purchase!$D:$D,Waterfall!$C95,Purchase!$C:$C,Waterfall!AS$1)</f>
        <v>0</v>
      </c>
      <c r="AT95" s="4">
        <f>SUMIFS(Purchase!$F:$F,Purchase!$A:$A,Waterfall!$A95,Purchase!$D:$D,Waterfall!$C95,Purchase!$C:$C,Waterfall!AT$1)</f>
        <v>0</v>
      </c>
      <c r="AU95" s="4">
        <f>SUMIFS(Purchase!$F:$F,Purchase!$A:$A,Waterfall!$A95,Purchase!$D:$D,Waterfall!$C95,Purchase!$C:$C,Waterfall!AU$1)</f>
        <v>0</v>
      </c>
      <c r="AV95" s="4">
        <f>SUMIFS(Purchase!$F:$F,Purchase!$A:$A,Waterfall!$A95,Purchase!$D:$D,Waterfall!$C95,Purchase!$C:$C,Waterfall!AV$1)</f>
        <v>0</v>
      </c>
      <c r="AW95" s="4">
        <f>SUMIFS(Purchase!$F:$F,Purchase!$A:$A,Waterfall!$A95,Purchase!$D:$D,Waterfall!$C95,Purchase!$C:$C,Waterfall!AW$1)</f>
        <v>0</v>
      </c>
      <c r="AX95" s="4">
        <f>SUMIFS(Purchase!$F:$F,Purchase!$A:$A,Waterfall!$A95,Purchase!$D:$D,Waterfall!$C95,Purchase!$C:$C,Waterfall!AX$1)</f>
        <v>0</v>
      </c>
      <c r="AY95" s="4">
        <f>SUMIFS(Purchase!$F:$F,Purchase!$A:$A,Waterfall!$A95,Purchase!$D:$D,Waterfall!$C95,Purchase!$C:$C,Waterfall!AY$1)</f>
        <v>0</v>
      </c>
      <c r="AZ95" s="4">
        <f>SUMIFS(Purchase!$F:$F,Purchase!$A:$A,Waterfall!$A95,Purchase!$D:$D,Waterfall!$C95,Purchase!$C:$C,Waterfall!AZ$1)</f>
        <v>0</v>
      </c>
      <c r="BA95" s="4">
        <f>SUMIFS(Purchase!$F:$F,Purchase!$A:$A,Waterfall!$A95,Purchase!$D:$D,Waterfall!$C95,Purchase!$C:$C,Waterfall!BA$1)</f>
        <v>0</v>
      </c>
      <c r="BB95" s="4">
        <f>SUMIFS(Purchase!$F:$F,Purchase!$A:$A,Waterfall!$A95,Purchase!$D:$D,Waterfall!$C95,Purchase!$C:$C,Waterfall!BB$1)</f>
        <v>0</v>
      </c>
      <c r="BC95" s="4">
        <f>SUMIFS(Purchase!$F:$F,Purchase!$A:$A,Waterfall!$A95,Purchase!$D:$D,Waterfall!$C95,Purchase!$C:$C,Waterfall!BC$1)</f>
        <v>0</v>
      </c>
      <c r="BD95" s="4">
        <f>SUMIFS(Purchase!$F:$F,Purchase!$A:$A,Waterfall!$A95,Purchase!$D:$D,Waterfall!$C95,Purchase!$C:$C,Waterfall!BD$1)</f>
        <v>0</v>
      </c>
      <c r="BE95" s="4">
        <f>SUMIFS(Purchase!$F:$F,Purchase!$A:$A,Waterfall!$A95,Purchase!$D:$D,Waterfall!$C95,Purchase!$C:$C,Waterfall!BE$1)</f>
        <v>0</v>
      </c>
      <c r="BF95" s="4">
        <f>SUMIFS(Purchase!$F:$F,Purchase!$A:$A,Waterfall!$A95,Purchase!$D:$D,Waterfall!$C95,Purchase!$C:$C,Waterfall!BF$1)</f>
        <v>0</v>
      </c>
      <c r="BG95" s="4">
        <f>SUMIFS(Purchase!$F:$F,Purchase!$A:$A,Waterfall!$A95,Purchase!$D:$D,Waterfall!$C95,Purchase!$C:$C,Waterfall!BG$1)</f>
        <v>0</v>
      </c>
      <c r="BH95" s="4">
        <f>SUMIFS(Purchase!$F:$F,Purchase!$A:$A,Waterfall!$A95,Purchase!$D:$D,Waterfall!$C95,Purchase!$C:$C,Waterfall!BH$1)</f>
        <v>0</v>
      </c>
      <c r="BI95" s="4">
        <f>SUMIFS(Purchase!$F:$F,Purchase!$A:$A,Waterfall!$A95,Purchase!$D:$D,Waterfall!$C95,Purchase!$C:$C,Waterfall!BI$1)</f>
        <v>0</v>
      </c>
      <c r="BJ95" s="4">
        <f>SUMIFS(Purchase!$F:$F,Purchase!$A:$A,Waterfall!$A95,Purchase!$D:$D,Waterfall!$C95,Purchase!$C:$C,Waterfall!BJ$1)</f>
        <v>0</v>
      </c>
      <c r="BK95" s="4">
        <f>SUMIFS(Purchase!$F:$F,Purchase!$A:$A,Waterfall!$A95,Purchase!$D:$D,Waterfall!$C95,Purchase!$C:$C,Waterfall!BK$1)</f>
        <v>0</v>
      </c>
      <c r="BL95" s="4">
        <f>SUMIFS(Purchase!$F:$F,Purchase!$A:$A,Waterfall!$A95,Purchase!$D:$D,Waterfall!$C95,Purchase!$C:$C,Waterfall!BL$1)</f>
        <v>0</v>
      </c>
      <c r="BM95" s="4">
        <f>SUMIFS(Purchase!$F:$F,Purchase!$A:$A,Waterfall!$A95,Purchase!$D:$D,Waterfall!$C95,Purchase!$C:$C,Waterfall!BM$1)</f>
        <v>0</v>
      </c>
      <c r="BN95" s="4">
        <f>SUMIFS(Purchase!$F:$F,Purchase!$A:$A,Waterfall!$A95,Purchase!$D:$D,Waterfall!$C95,Purchase!$C:$C,Waterfall!BN$1)</f>
        <v>0</v>
      </c>
      <c r="BO95" s="4">
        <f>SUMIFS(Purchase!$F:$F,Purchase!$A:$A,Waterfall!$A95,Purchase!$D:$D,Waterfall!$C95,Purchase!$C:$C,Waterfall!BO$1)</f>
        <v>0</v>
      </c>
      <c r="BP95" s="4">
        <f>SUMIFS(Purchase!$F:$F,Purchase!$A:$A,Waterfall!$A95,Purchase!$D:$D,Waterfall!$C95,Purchase!$C:$C,Waterfall!BP$1)</f>
        <v>0</v>
      </c>
      <c r="BQ95" s="4">
        <f>SUMIFS(Purchase!$F:$F,Purchase!$A:$A,Waterfall!$A95,Purchase!$D:$D,Waterfall!$C95,Purchase!$C:$C,Waterfall!BQ$1)</f>
        <v>0</v>
      </c>
      <c r="BR95" s="4">
        <f>SUMIFS(Purchase!$F:$F,Purchase!$A:$A,Waterfall!$A95,Purchase!$D:$D,Waterfall!$C95,Purchase!$C:$C,Waterfall!BR$1)</f>
        <v>0</v>
      </c>
      <c r="BS95" s="4">
        <f>SUMIFS(Purchase!$F:$F,Purchase!$A:$A,Waterfall!$A95,Purchase!$D:$D,Waterfall!$C95,Purchase!$C:$C,Waterfall!BS$1)</f>
        <v>0</v>
      </c>
      <c r="BT95" s="4">
        <f>SUMIFS(Purchase!$F:$F,Purchase!$A:$A,Waterfall!$A95,Purchase!$D:$D,Waterfall!$C95,Purchase!$C:$C,Waterfall!BT$1)</f>
        <v>0</v>
      </c>
      <c r="BU95" s="4">
        <f>SUMIFS(Purchase!$F:$F,Purchase!$A:$A,Waterfall!$A95,Purchase!$D:$D,Waterfall!$C95,Purchase!$C:$C,Waterfall!BU$1)</f>
        <v>0</v>
      </c>
      <c r="BV95" s="4">
        <f>SUMIFS(Purchase!$F:$F,Purchase!$A:$A,Waterfall!$A95,Purchase!$D:$D,Waterfall!$C95,Purchase!$C:$C,Waterfall!BV$1)</f>
        <v>0</v>
      </c>
      <c r="BW95" s="4">
        <f>SUMIFS(Purchase!$F:$F,Purchase!$A:$A,Waterfall!$A95,Purchase!$D:$D,Waterfall!$C95,Purchase!$C:$C,Waterfall!BW$1)</f>
        <v>0</v>
      </c>
      <c r="BX95" s="4">
        <f>SUMIFS(Purchase!$F:$F,Purchase!$A:$A,Waterfall!$A95,Purchase!$D:$D,Waterfall!$C95,Purchase!$C:$C,Waterfall!BX$1)</f>
        <v>0</v>
      </c>
      <c r="BY95" s="4">
        <f>SUMIFS(Purchase!$F:$F,Purchase!$A:$A,Waterfall!$A95,Purchase!$D:$D,Waterfall!$C95,Purchase!$C:$C,Waterfall!BY$1)</f>
        <v>0</v>
      </c>
      <c r="BZ95" s="4">
        <f>SUMIFS(Purchase!$F:$F,Purchase!$A:$A,Waterfall!$A95,Purchase!$D:$D,Waterfall!$C95,Purchase!$C:$C,Waterfall!BZ$1)</f>
        <v>0</v>
      </c>
      <c r="CA95" s="4">
        <f>SUMIFS(Purchase!$F:$F,Purchase!$A:$A,Waterfall!$A95,Purchase!$D:$D,Waterfall!$C95,Purchase!$C:$C,Waterfall!CA$1)</f>
        <v>0</v>
      </c>
      <c r="CB95" s="4">
        <f>SUMIFS(Purchase!$F:$F,Purchase!$A:$A,Waterfall!$A95,Purchase!$D:$D,Waterfall!$C95,Purchase!$C:$C,Waterfall!CB$1)</f>
        <v>0</v>
      </c>
      <c r="CC95" s="4">
        <f>SUMIFS(Purchase!$F:$F,Purchase!$A:$A,Waterfall!$A95,Purchase!$D:$D,Waterfall!$C95,Purchase!$C:$C,Waterfall!CC$1)</f>
        <v>0</v>
      </c>
      <c r="CD95" s="4">
        <f>SUMIFS(Purchase!$F:$F,Purchase!$A:$A,Waterfall!$A95,Purchase!$D:$D,Waterfall!$C95,Purchase!$C:$C,Waterfall!CD$1)</f>
        <v>0</v>
      </c>
      <c r="CE95" s="4">
        <f>SUMIFS(Purchase!$F:$F,Purchase!$A:$A,Waterfall!$A95,Purchase!$D:$D,Waterfall!$C95,Purchase!$C:$C,Waterfall!CE$1)</f>
        <v>0</v>
      </c>
      <c r="CF95" s="4">
        <f>SUMIFS(Purchase!$F:$F,Purchase!$A:$A,Waterfall!$A95,Purchase!$D:$D,Waterfall!$C95,Purchase!$C:$C,Waterfall!CF$1)</f>
        <v>0</v>
      </c>
      <c r="CG95" s="4">
        <f>SUMIFS(Purchase!$F:$F,Purchase!$A:$A,Waterfall!$A95,Purchase!$D:$D,Waterfall!$C95,Purchase!$C:$C,Waterfall!CG$1)</f>
        <v>0</v>
      </c>
      <c r="CH95" s="4">
        <f>SUMIFS(Purchase!$F:$F,Purchase!$A:$A,Waterfall!$A95,Purchase!$D:$D,Waterfall!$C95,Purchase!$C:$C,Waterfall!CH$1)</f>
        <v>0</v>
      </c>
      <c r="CI95" s="4">
        <f>SUMIFS(Purchase!$F:$F,Purchase!$A:$A,Waterfall!$A95,Purchase!$D:$D,Waterfall!$C95,Purchase!$C:$C,Waterfall!CI$1)</f>
        <v>0</v>
      </c>
      <c r="CJ95" s="4">
        <f>SUMIFS(Purchase!$F:$F,Purchase!$A:$A,Waterfall!$A95,Purchase!$D:$D,Waterfall!$C95,Purchase!$C:$C,Waterfall!CJ$1)</f>
        <v>0</v>
      </c>
      <c r="CK95" s="4">
        <f>SUMIFS(Purchase!$F:$F,Purchase!$A:$A,Waterfall!$A95,Purchase!$D:$D,Waterfall!$C95,Purchase!$C:$C,Waterfall!CK$1)</f>
        <v>0</v>
      </c>
      <c r="CL95" s="4">
        <f>SUMIFS(Purchase!$F:$F,Purchase!$A:$A,Waterfall!$A95,Purchase!$D:$D,Waterfall!$C95,Purchase!$C:$C,Waterfall!CL$1)</f>
        <v>0</v>
      </c>
      <c r="CM95" s="4">
        <f>SUMIFS(Purchase!$F:$F,Purchase!$A:$A,Waterfall!$A95,Purchase!$D:$D,Waterfall!$C95,Purchase!$C:$C,Waterfall!CM$1)</f>
        <v>0</v>
      </c>
      <c r="CN95" s="4">
        <f>SUMIFS(Purchase!$F:$F,Purchase!$A:$A,Waterfall!$A95,Purchase!$D:$D,Waterfall!$C95,Purchase!$C:$C,Waterfall!CN$1)</f>
        <v>0</v>
      </c>
      <c r="CO95" s="4">
        <f>SUMIFS(Purchase!$F:$F,Purchase!$A:$A,Waterfall!$A95,Purchase!$D:$D,Waterfall!$C95,Purchase!$C:$C,Waterfall!CO$1)</f>
        <v>0</v>
      </c>
      <c r="CP95" s="4">
        <f>SUMIFS(Purchase!$F:$F,Purchase!$A:$A,Waterfall!$A95,Purchase!$D:$D,Waterfall!$C95,Purchase!$C:$C,Waterfall!CP$1)</f>
        <v>0</v>
      </c>
      <c r="CQ95" s="4">
        <f>SUMIFS(Purchase!$F:$F,Purchase!$A:$A,Waterfall!$A95,Purchase!$D:$D,Waterfall!$C95,Purchase!$C:$C,Waterfall!CQ$1)</f>
        <v>0</v>
      </c>
      <c r="CR95" s="4">
        <f>SUMIFS(Purchase!$F:$F,Purchase!$A:$A,Waterfall!$A95,Purchase!$D:$D,Waterfall!$C95,Purchase!$C:$C,Waterfall!CR$1)</f>
        <v>0</v>
      </c>
      <c r="CS95" s="4">
        <f>SUMIFS(Purchase!$F:$F,Purchase!$A:$A,Waterfall!$A95,Purchase!$D:$D,Waterfall!$C95,Purchase!$C:$C,Waterfall!CS$1)</f>
        <v>0</v>
      </c>
      <c r="CT95" s="4">
        <f>SUMIFS(Purchase!$F:$F,Purchase!$A:$A,Waterfall!$A95,Purchase!$D:$D,Waterfall!$C95,Purchase!$C:$C,Waterfall!CT$1)</f>
        <v>0</v>
      </c>
      <c r="CU95" s="4">
        <f>SUMIFS(Purchase!$F:$F,Purchase!$A:$A,Waterfall!$A95,Purchase!$D:$D,Waterfall!$C95,Purchase!$C:$C,Waterfall!CU$1)</f>
        <v>0</v>
      </c>
      <c r="CV95" s="4">
        <f>SUMIFS(Purchase!$F:$F,Purchase!$A:$A,Waterfall!$A95,Purchase!$D:$D,Waterfall!$C95,Purchase!$C:$C,Waterfall!CV$1)</f>
        <v>0</v>
      </c>
      <c r="CW95" s="4">
        <f>SUMIFS(Purchase!$F:$F,Purchase!$A:$A,Waterfall!$A95,Purchase!$D:$D,Waterfall!$C95,Purchase!$C:$C,Waterfall!CW$1)</f>
        <v>0</v>
      </c>
      <c r="CX95" s="4">
        <f>SUMIFS(Purchase!$F:$F,Purchase!$A:$A,Waterfall!$A95,Purchase!$D:$D,Waterfall!$C95,Purchase!$C:$C,Waterfall!CX$1)</f>
        <v>0</v>
      </c>
      <c r="CY95" s="4">
        <f>SUMIFS(Purchase!$F:$F,Purchase!$A:$A,Waterfall!$A95,Purchase!$D:$D,Waterfall!$C95,Purchase!$C:$C,Waterfall!CY$1)</f>
        <v>0</v>
      </c>
      <c r="CZ95" s="4">
        <f>SUMIFS(Purchase!$F:$F,Purchase!$A:$A,Waterfall!$A95,Purchase!$D:$D,Waterfall!$C95,Purchase!$C:$C,Waterfall!CZ$1)</f>
        <v>0</v>
      </c>
      <c r="DA95" s="4">
        <f>SUMIFS(Purchase!$F:$F,Purchase!$A:$A,Waterfall!$A95,Purchase!$D:$D,Waterfall!$C95,Purchase!$C:$C,Waterfall!DA$1)</f>
        <v>0</v>
      </c>
      <c r="DB95" s="4">
        <f>SUMIFS(Purchase!$F:$F,Purchase!$A:$A,Waterfall!$A95,Purchase!$D:$D,Waterfall!$C95,Purchase!$C:$C,Waterfall!DB$1)</f>
        <v>0</v>
      </c>
      <c r="DC95" s="4">
        <f>SUMIFS(Purchase!$F:$F,Purchase!$A:$A,Waterfall!$A95,Purchase!$D:$D,Waterfall!$C95,Purchase!$C:$C,Waterfall!DC$1)</f>
        <v>0</v>
      </c>
      <c r="DD95" s="4">
        <f>SUMIFS(Purchase!$F:$F,Purchase!$A:$A,Waterfall!$A95,Purchase!$D:$D,Waterfall!$C95,Purchase!$C:$C,Waterfall!DD$1)</f>
        <v>0</v>
      </c>
      <c r="DE95" s="4">
        <f>SUMIFS(Purchase!$F:$F,Purchase!$A:$A,Waterfall!$A95,Purchase!$D:$D,Waterfall!$C95,Purchase!$C:$C,Waterfall!DE$1)</f>
        <v>0</v>
      </c>
      <c r="DF95" s="4">
        <f>SUMIFS(Purchase!$F:$F,Purchase!$A:$A,Waterfall!$A95,Purchase!$D:$D,Waterfall!$C95,Purchase!$C:$C,Waterfall!DF$1)</f>
        <v>0</v>
      </c>
      <c r="DG95" s="4">
        <f>SUMIFS(Purchase!$F:$F,Purchase!$A:$A,Waterfall!$A95,Purchase!$D:$D,Waterfall!$C95,Purchase!$C:$C,Waterfall!DG$1)</f>
        <v>0</v>
      </c>
      <c r="DH95" s="4">
        <f>SUMIFS(Purchase!$F:$F,Purchase!$A:$A,Waterfall!$A95,Purchase!$D:$D,Waterfall!$C95,Purchase!$C:$C,Waterfall!DH$1)</f>
        <v>0</v>
      </c>
      <c r="DI95" s="4">
        <f>SUMIFS(Purchase!$F:$F,Purchase!$A:$A,Waterfall!$A95,Purchase!$D:$D,Waterfall!$C95,Purchase!$C:$C,Waterfall!DI$1)</f>
        <v>0</v>
      </c>
      <c r="DJ95" s="4">
        <f>SUMIFS(Purchase!$F:$F,Purchase!$A:$A,Waterfall!$A95,Purchase!$D:$D,Waterfall!$C95,Purchase!$C:$C,Waterfall!DJ$1)</f>
        <v>0</v>
      </c>
      <c r="DK95" s="4">
        <f>SUMIFS(Purchase!$F:$F,Purchase!$A:$A,Waterfall!$A95,Purchase!$D:$D,Waterfall!$C95,Purchase!$C:$C,Waterfall!DK$1)</f>
        <v>0</v>
      </c>
      <c r="DL95" s="4">
        <f>SUMIFS(Purchase!$F:$F,Purchase!$A:$A,Waterfall!$A95,Purchase!$D:$D,Waterfall!$C95,Purchase!$C:$C,Waterfall!DL$1)</f>
        <v>0</v>
      </c>
      <c r="DM95" s="4">
        <f>SUMIFS(Purchase!$F:$F,Purchase!$A:$A,Waterfall!$A95,Purchase!$D:$D,Waterfall!$C95,Purchase!$C:$C,Waterfall!DM$1)</f>
        <v>0</v>
      </c>
      <c r="DN95" s="4">
        <f>SUMIFS(Purchase!$F:$F,Purchase!$A:$A,Waterfall!$A95,Purchase!$D:$D,Waterfall!$C95,Purchase!$C:$C,Waterfall!DN$1)</f>
        <v>0</v>
      </c>
      <c r="DO95" s="4">
        <f>SUMIFS(Purchase!$F:$F,Purchase!$A:$A,Waterfall!$A95,Purchase!$D:$D,Waterfall!$C95,Purchase!$C:$C,Waterfall!DO$1)</f>
        <v>0</v>
      </c>
      <c r="DP95" s="4">
        <f>SUMIFS(Purchase!$F:$F,Purchase!$A:$A,Waterfall!$A95,Purchase!$D:$D,Waterfall!$C95,Purchase!$C:$C,Waterfall!DP$1)</f>
        <v>0</v>
      </c>
      <c r="DQ95" s="4">
        <f>SUMIFS(Purchase!$F:$F,Purchase!$A:$A,Waterfall!$A95,Purchase!$D:$D,Waterfall!$C95,Purchase!$C:$C,Waterfall!DQ$1)</f>
        <v>0</v>
      </c>
      <c r="DR95" s="4">
        <f>SUMIFS(Purchase!$F:$F,Purchase!$A:$A,Waterfall!$A95,Purchase!$D:$D,Waterfall!$C95,Purchase!$C:$C,Waterfall!DR$1)</f>
        <v>0</v>
      </c>
      <c r="DS95" s="4">
        <f>SUMIFS(Purchase!$F:$F,Purchase!$A:$A,Waterfall!$A95,Purchase!$D:$D,Waterfall!$C95,Purchase!$C:$C,Waterfall!DS$1)</f>
        <v>0</v>
      </c>
      <c r="DT95" s="4">
        <f>SUMIFS(Purchase!$F:$F,Purchase!$A:$A,Waterfall!$A95,Purchase!$D:$D,Waterfall!$C95,Purchase!$C:$C,Waterfall!DT$1)</f>
        <v>0</v>
      </c>
      <c r="DU95" s="4">
        <f>SUMIFS(Purchase!$F:$F,Purchase!$A:$A,Waterfall!$A95,Purchase!$D:$D,Waterfall!$C95,Purchase!$C:$C,Waterfall!DU$1)</f>
        <v>0</v>
      </c>
      <c r="DV95" s="4">
        <f>SUMIFS(Purchase!$F:$F,Purchase!$A:$A,Waterfall!$A95,Purchase!$D:$D,Waterfall!$C95,Purchase!$C:$C,Waterfall!DV$1)</f>
        <v>0</v>
      </c>
      <c r="DW95" s="4">
        <f>SUMIFS(Purchase!$F:$F,Purchase!$A:$A,Waterfall!$A95,Purchase!$D:$D,Waterfall!$C95,Purchase!$C:$C,Waterfall!DW$1)</f>
        <v>0</v>
      </c>
      <c r="DX95" s="4">
        <f>SUMIFS(Purchase!$F:$F,Purchase!$A:$A,Waterfall!$A95,Purchase!$D:$D,Waterfall!$C95,Purchase!$C:$C,Waterfall!DX$1)</f>
        <v>0</v>
      </c>
      <c r="DY95" s="4">
        <f>SUMIFS(Purchase!$F:$F,Purchase!$A:$A,Waterfall!$A95,Purchase!$D:$D,Waterfall!$C95,Purchase!$C:$C,Waterfall!DY$1)</f>
        <v>0</v>
      </c>
      <c r="DZ95" s="4">
        <f>SUMIFS(Purchase!$F:$F,Purchase!$A:$A,Waterfall!$A95,Purchase!$D:$D,Waterfall!$C95,Purchase!$C:$C,Waterfall!DZ$1)</f>
        <v>0</v>
      </c>
      <c r="EA95" s="4">
        <f>SUMIFS(Purchase!$F:$F,Purchase!$A:$A,Waterfall!$A95,Purchase!$D:$D,Waterfall!$C95,Purchase!$C:$C,Waterfall!EA$1)</f>
        <v>0</v>
      </c>
      <c r="EB95" s="4">
        <f>SUMIFS(Purchase!$F:$F,Purchase!$A:$A,Waterfall!$A95,Purchase!$D:$D,Waterfall!$C95,Purchase!$C:$C,Waterfall!EB$1)</f>
        <v>0</v>
      </c>
      <c r="EC95" s="4">
        <f>SUMIFS(Purchase!$F:$F,Purchase!$A:$A,Waterfall!$A95,Purchase!$D:$D,Waterfall!$C95,Purchase!$C:$C,Waterfall!EC$1)</f>
        <v>0</v>
      </c>
      <c r="ED95" s="4">
        <f>SUMIFS(Purchase!$F:$F,Purchase!$A:$A,Waterfall!$A95,Purchase!$D:$D,Waterfall!$C95,Purchase!$C:$C,Waterfall!ED$1)</f>
        <v>0</v>
      </c>
      <c r="EE95" s="4">
        <f>SUMIFS(Purchase!$F:$F,Purchase!$A:$A,Waterfall!$A95,Purchase!$D:$D,Waterfall!$C95,Purchase!$C:$C,Waterfall!EE$1)</f>
        <v>0</v>
      </c>
      <c r="EF95" s="4">
        <f>SUMIFS(Purchase!$F:$F,Purchase!$A:$A,Waterfall!$A95,Purchase!$D:$D,Waterfall!$C95,Purchase!$C:$C,Waterfall!EF$1)</f>
        <v>0</v>
      </c>
      <c r="EG95" s="4">
        <f>SUMIFS(Purchase!$F:$F,Purchase!$A:$A,Waterfall!$A95,Purchase!$D:$D,Waterfall!$C95,Purchase!$C:$C,Waterfall!EG$1)</f>
        <v>0</v>
      </c>
      <c r="EH95" s="4">
        <f>SUMIFS(Purchase!$F:$F,Purchase!$A:$A,Waterfall!$A95,Purchase!$D:$D,Waterfall!$C95,Purchase!$C:$C,Waterfall!EH$1)</f>
        <v>0</v>
      </c>
      <c r="EI95" s="4">
        <f>SUMIFS(Purchase!$F:$F,Purchase!$A:$A,Waterfall!$A95,Purchase!$D:$D,Waterfall!$C95,Purchase!$C:$C,Waterfall!EI$1)</f>
        <v>0</v>
      </c>
      <c r="EJ95" s="4">
        <f>SUMIFS(Purchase!$F:$F,Purchase!$A:$A,Waterfall!$A95,Purchase!$D:$D,Waterfall!$C95,Purchase!$C:$C,Waterfall!EJ$1)</f>
        <v>0</v>
      </c>
      <c r="EK95" s="4">
        <f>SUMIFS(Purchase!$F:$F,Purchase!$A:$A,Waterfall!$A95,Purchase!$D:$D,Waterfall!$C95,Purchase!$C:$C,Waterfall!EK$1)</f>
        <v>0</v>
      </c>
      <c r="EL95" s="4">
        <f>SUMIFS(Purchase!$F:$F,Purchase!$A:$A,Waterfall!$A95,Purchase!$D:$D,Waterfall!$C95,Purchase!$C:$C,Waterfall!EL$1)</f>
        <v>0</v>
      </c>
      <c r="EM95" s="4">
        <f>SUMIFS(Purchase!$F:$F,Purchase!$A:$A,Waterfall!$A95,Purchase!$D:$D,Waterfall!$C95,Purchase!$C:$C,Waterfall!EM$1)</f>
        <v>0</v>
      </c>
      <c r="EN95" s="4">
        <f>SUMIFS(Purchase!$F:$F,Purchase!$A:$A,Waterfall!$A95,Purchase!$D:$D,Waterfall!$C95,Purchase!$C:$C,Waterfall!EN$1)</f>
        <v>0</v>
      </c>
      <c r="EO95" s="4">
        <f>SUMIFS(Purchase!$F:$F,Purchase!$A:$A,Waterfall!$A95,Purchase!$D:$D,Waterfall!$C95,Purchase!$C:$C,Waterfall!EO$1)</f>
        <v>0</v>
      </c>
      <c r="EP95" s="4">
        <f>SUMIFS(Purchase!$F:$F,Purchase!$A:$A,Waterfall!$A95,Purchase!$D:$D,Waterfall!$C95,Purchase!$C:$C,Waterfall!EP$1)</f>
        <v>0</v>
      </c>
      <c r="EQ95" s="4">
        <f>SUMIFS(Purchase!$F:$F,Purchase!$A:$A,Waterfall!$A95,Purchase!$D:$D,Waterfall!$C95,Purchase!$C:$C,Waterfall!EQ$1)</f>
        <v>0</v>
      </c>
      <c r="ER95" s="4">
        <f>SUMIFS(Purchase!$F:$F,Purchase!$A:$A,Waterfall!$A95,Purchase!$D:$D,Waterfall!$C95,Purchase!$C:$C,Waterfall!ER$1)</f>
        <v>0</v>
      </c>
      <c r="ES95" s="4">
        <f>SUMIFS(Purchase!$F:$F,Purchase!$A:$A,Waterfall!$A95,Purchase!$D:$D,Waterfall!$C95,Purchase!$C:$C,Waterfall!ES$1)</f>
        <v>0</v>
      </c>
      <c r="ET95" s="4">
        <f>SUMIFS(Purchase!$F:$F,Purchase!$A:$A,Waterfall!$A95,Purchase!$D:$D,Waterfall!$C95,Purchase!$C:$C,Waterfall!ET$1)</f>
        <v>0</v>
      </c>
      <c r="EU95" s="4">
        <f>SUMIFS(Purchase!$F:$F,Purchase!$A:$A,Waterfall!$A95,Purchase!$D:$D,Waterfall!$C95,Purchase!$C:$C,Waterfall!EU$1)</f>
        <v>0</v>
      </c>
      <c r="EV95" s="4">
        <f>SUMIFS(Purchase!$F:$F,Purchase!$A:$A,Waterfall!$A95,Purchase!$D:$D,Waterfall!$C95,Purchase!$C:$C,Waterfall!EV$1)</f>
        <v>0</v>
      </c>
      <c r="EW95" s="4">
        <f>SUMIFS(Purchase!$F:$F,Purchase!$A:$A,Waterfall!$A95,Purchase!$D:$D,Waterfall!$C95,Purchase!$C:$C,Waterfall!EW$1)</f>
        <v>0</v>
      </c>
      <c r="EX95" s="4">
        <f>SUMIFS(Purchase!$F:$F,Purchase!$A:$A,Waterfall!$A95,Purchase!$D:$D,Waterfall!$C95,Purchase!$C:$C,Waterfall!EX$1)</f>
        <v>0</v>
      </c>
      <c r="EY95" s="4">
        <f>SUMIFS(Purchase!$F:$F,Purchase!$A:$A,Waterfall!$A95,Purchase!$D:$D,Waterfall!$C95,Purchase!$C:$C,Waterfall!EY$1)</f>
        <v>0</v>
      </c>
      <c r="EZ95" s="4">
        <f>SUMIFS(Purchase!$F:$F,Purchase!$A:$A,Waterfall!$A95,Purchase!$D:$D,Waterfall!$C95,Purchase!$C:$C,Waterfall!EZ$1)</f>
        <v>0</v>
      </c>
      <c r="FA95" s="4">
        <f>SUMIFS(Purchase!$F:$F,Purchase!$A:$A,Waterfall!$A95,Purchase!$D:$D,Waterfall!$C95,Purchase!$C:$C,Waterfall!FA$1)</f>
        <v>0</v>
      </c>
      <c r="FB95" s="4">
        <f>SUMIFS(Purchase!$F:$F,Purchase!$A:$A,Waterfall!$A95,Purchase!$D:$D,Waterfall!$C95,Purchase!$C:$C,Waterfall!FB$1)</f>
        <v>0</v>
      </c>
      <c r="FC95" s="4">
        <f>SUMIFS(Purchase!$F:$F,Purchase!$A:$A,Waterfall!$A95,Purchase!$D:$D,Waterfall!$C95,Purchase!$C:$C,Waterfall!FC$1)</f>
        <v>0</v>
      </c>
      <c r="FD95" s="4">
        <f>SUMIFS(Purchase!$F:$F,Purchase!$A:$A,Waterfall!$A95,Purchase!$D:$D,Waterfall!$C95,Purchase!$C:$C,Waterfall!FD$1)</f>
        <v>0</v>
      </c>
      <c r="FE95" s="4">
        <f>SUMIFS(Purchase!$F:$F,Purchase!$A:$A,Waterfall!$A95,Purchase!$D:$D,Waterfall!$C95,Purchase!$C:$C,Waterfall!FE$1)</f>
        <v>0</v>
      </c>
      <c r="FF95" s="4">
        <f>SUMIFS(Purchase!$F:$F,Purchase!$A:$A,Waterfall!$A95,Purchase!$D:$D,Waterfall!$C95,Purchase!$C:$C,Waterfall!FF$1)</f>
        <v>0</v>
      </c>
      <c r="FG95" s="4">
        <f>SUMIFS(Purchase!$F:$F,Purchase!$A:$A,Waterfall!$A95,Purchase!$D:$D,Waterfall!$C95,Purchase!$C:$C,Waterfall!FG$1)</f>
        <v>0</v>
      </c>
      <c r="FH95" s="4">
        <f>SUMIFS(Purchase!$F:$F,Purchase!$A:$A,Waterfall!$A95,Purchase!$D:$D,Waterfall!$C95,Purchase!$C:$C,Waterfall!FH$1)</f>
        <v>0</v>
      </c>
      <c r="FI95" s="4">
        <f>SUMIFS(Purchase!$F:$F,Purchase!$A:$A,Waterfall!$A95,Purchase!$D:$D,Waterfall!$C95,Purchase!$C:$C,Waterfall!FI$1)</f>
        <v>0</v>
      </c>
      <c r="FJ95" s="4">
        <f>SUMIFS(Purchase!$F:$F,Purchase!$A:$A,Waterfall!$A95,Purchase!$D:$D,Waterfall!$C95,Purchase!$C:$C,Waterfall!FJ$1)</f>
        <v>0</v>
      </c>
      <c r="FK95" s="4">
        <f>SUMIFS(Purchase!$F:$F,Purchase!$A:$A,Waterfall!$A95,Purchase!$D:$D,Waterfall!$C95,Purchase!$C:$C,Waterfall!FK$1)</f>
        <v>0</v>
      </c>
      <c r="FL95" s="4">
        <f>SUMIFS(Purchase!$F:$F,Purchase!$A:$A,Waterfall!$A95,Purchase!$D:$D,Waterfall!$C95,Purchase!$C:$C,Waterfall!FL$1)</f>
        <v>0</v>
      </c>
      <c r="FM95" s="4">
        <f>SUMIFS(Purchase!$F:$F,Purchase!$A:$A,Waterfall!$A95,Purchase!$D:$D,Waterfall!$C95,Purchase!$C:$C,Waterfall!FM$1)</f>
        <v>0</v>
      </c>
      <c r="FN95" s="4">
        <f>SUMIFS(Purchase!$F:$F,Purchase!$A:$A,Waterfall!$A95,Purchase!$D:$D,Waterfall!$C95,Purchase!$C:$C,Waterfall!FN$1)</f>
        <v>0</v>
      </c>
      <c r="FO95" s="4">
        <f>SUMIFS(Purchase!$F:$F,Purchase!$A:$A,Waterfall!$A95,Purchase!$D:$D,Waterfall!$C95,Purchase!$C:$C,Waterfall!FO$1)</f>
        <v>0</v>
      </c>
      <c r="FP95" s="4">
        <f>SUMIFS(Purchase!$F:$F,Purchase!$A:$A,Waterfall!$A95,Purchase!$D:$D,Waterfall!$C95,Purchase!$C:$C,Waterfall!FP$1)</f>
        <v>0</v>
      </c>
      <c r="FQ95" s="4">
        <f>SUMIFS(Purchase!$F:$F,Purchase!$A:$A,Waterfall!$A95,Purchase!$D:$D,Waterfall!$C95,Purchase!$C:$C,Waterfall!FQ$1)</f>
        <v>0</v>
      </c>
      <c r="FR95" s="4">
        <f>SUMIFS(Purchase!$F:$F,Purchase!$A:$A,Waterfall!$A95,Purchase!$D:$D,Waterfall!$C95,Purchase!$C:$C,Waterfall!FR$1)</f>
        <v>0</v>
      </c>
      <c r="FS95" s="4">
        <f>SUMIFS(Purchase!$F:$F,Purchase!$A:$A,Waterfall!$A95,Purchase!$D:$D,Waterfall!$C95,Purchase!$C:$C,Waterfall!FS$1)</f>
        <v>0</v>
      </c>
      <c r="FT95" s="4">
        <f>SUMIFS(Purchase!$F:$F,Purchase!$A:$A,Waterfall!$A95,Purchase!$D:$D,Waterfall!$C95,Purchase!$C:$C,Waterfall!FT$1)</f>
        <v>0</v>
      </c>
      <c r="FU95" s="4">
        <f>SUMIFS(Purchase!$F:$F,Purchase!$A:$A,Waterfall!$A95,Purchase!$D:$D,Waterfall!$C95,Purchase!$C:$C,Waterfall!FU$1)</f>
        <v>0</v>
      </c>
      <c r="FV95" s="4">
        <f>SUMIFS(Purchase!$F:$F,Purchase!$A:$A,Waterfall!$A95,Purchase!$D:$D,Waterfall!$C95,Purchase!$C:$C,Waterfall!FV$1)</f>
        <v>0</v>
      </c>
      <c r="FW95" s="4">
        <f>SUMIFS(Purchase!$F:$F,Purchase!$A:$A,Waterfall!$A95,Purchase!$D:$D,Waterfall!$C95,Purchase!$C:$C,Waterfall!FW$1)</f>
        <v>0</v>
      </c>
      <c r="FX95" s="4">
        <f>SUMIFS(Purchase!$F:$F,Purchase!$A:$A,Waterfall!$A95,Purchase!$D:$D,Waterfall!$C95,Purchase!$C:$C,Waterfall!FX$1)</f>
        <v>0</v>
      </c>
      <c r="FY95" s="4">
        <f>SUMIFS(Purchase!$F:$F,Purchase!$A:$A,Waterfall!$A95,Purchase!$D:$D,Waterfall!$C95,Purchase!$C:$C,Waterfall!FY$1)</f>
        <v>0</v>
      </c>
      <c r="FZ95" s="4">
        <f>SUMIFS(Purchase!$F:$F,Purchase!$A:$A,Waterfall!$A95,Purchase!$D:$D,Waterfall!$C95,Purchase!$C:$C,Waterfall!FZ$1)</f>
        <v>0</v>
      </c>
      <c r="GA95" s="4">
        <f>SUMIFS(Purchase!$F:$F,Purchase!$A:$A,Waterfall!$A95,Purchase!$D:$D,Waterfall!$C95,Purchase!$C:$C,Waterfall!GA$1)</f>
        <v>0</v>
      </c>
      <c r="GB95" s="4">
        <f>SUMIFS(Purchase!$F:$F,Purchase!$A:$A,Waterfall!$A95,Purchase!$D:$D,Waterfall!$C95,Purchase!$C:$C,Waterfall!GB$1)</f>
        <v>0</v>
      </c>
      <c r="GC95" s="4">
        <f>SUMIFS(Purchase!$F:$F,Purchase!$A:$A,Waterfall!$A95,Purchase!$D:$D,Waterfall!$C95,Purchase!$C:$C,Waterfall!GC$1)</f>
        <v>0</v>
      </c>
      <c r="GD95" s="4">
        <f>SUMIFS(Purchase!$F:$F,Purchase!$A:$A,Waterfall!$A95,Purchase!$D:$D,Waterfall!$C95,Purchase!$C:$C,Waterfall!GD$1)</f>
        <v>0</v>
      </c>
      <c r="GE95" s="4">
        <f>SUMIFS(Purchase!$F:$F,Purchase!$A:$A,Waterfall!$A95,Purchase!$D:$D,Waterfall!$C95,Purchase!$C:$C,Waterfall!GE$1)</f>
        <v>0</v>
      </c>
      <c r="GF95" s="4">
        <f>SUMIFS(Purchase!$F:$F,Purchase!$A:$A,Waterfall!$A95,Purchase!$D:$D,Waterfall!$C95,Purchase!$C:$C,Waterfall!GF$1)</f>
        <v>0</v>
      </c>
      <c r="GG95" s="4">
        <f>SUMIFS(Purchase!$F:$F,Purchase!$A:$A,Waterfall!$A95,Purchase!$D:$D,Waterfall!$C95,Purchase!$C:$C,Waterfall!GG$1)</f>
        <v>0</v>
      </c>
      <c r="GH95" s="4">
        <f>SUMIFS(Purchase!$F:$F,Purchase!$A:$A,Waterfall!$A95,Purchase!$D:$D,Waterfall!$C95,Purchase!$C:$C,Waterfall!GH$1)</f>
        <v>0</v>
      </c>
      <c r="GI95" s="4">
        <f>SUMIFS(Purchase!$F:$F,Purchase!$A:$A,Waterfall!$A95,Purchase!$D:$D,Waterfall!$C95,Purchase!$C:$C,Waterfall!GI$1)</f>
        <v>0</v>
      </c>
    </row>
    <row r="96" spans="1:191" x14ac:dyDescent="0.35">
      <c r="A96" s="8">
        <f t="shared" si="4"/>
        <v>1</v>
      </c>
      <c r="B96" s="2" t="str">
        <f>VLOOKUP($A96,Centers!$B$1:$C$120,2,)</f>
        <v>GATE</v>
      </c>
      <c r="C96" s="3">
        <v>44973</v>
      </c>
      <c r="D96" s="4">
        <f>IF($A96=1,SUM(SUMIFS(Indent!$E:$E,Indent!$C:$C,Waterfall!$C96,Indent!$A:$A,Centers!$A$2),SUMIFS(Indent!$E:$E,Indent!$C:$C,Waterfall!$C96,Indent!$A:$A,Centers!$A$3),SUMIFS(Indent!$E:$E,Indent!$C:$C,Waterfall!$C96,Indent!$A:$A,Centers!$A$4),SUMIFS(Indent!$E:$E,Indent!$C:$C,Waterfall!$C96,Indent!$A:$A,Centers!$A$5),SUMIFS(Indent!$E:$E,Indent!$C:$C,Waterfall!$C96,Indent!$A:$A,Centers!$A$6),SUMIFS(Indent!$E:$E,Indent!$C:$C,Waterfall!$C96,Indent!$A:$A,Centers!$A$7),SUMIFS(Indent!$E:$E,Indent!$C:$C,Waterfall!$C96,Indent!$A:$A,Centers!$A$8)),SUMIFS(Indent!$E:$E,Indent!$C:$C,Waterfall!$C96,Indent!$A:$A,$A96))</f>
        <v>0</v>
      </c>
      <c r="E96" s="4">
        <f>SUMIFS(Purchase!$F:$F,Purchase!$A:$A,Waterfall!$A96,Purchase!$D:$D,Waterfall!$C96,Purchase!$C:$C,Waterfall!E$1)</f>
        <v>0</v>
      </c>
      <c r="F96" s="4">
        <f>SUMIFS(Purchase!$F:$F,Purchase!$A:$A,Waterfall!$A96,Purchase!$D:$D,Waterfall!$C96,Purchase!$C:$C,Waterfall!F$1)</f>
        <v>0</v>
      </c>
      <c r="G96" s="4">
        <f>SUMIFS(Purchase!$F:$F,Purchase!$A:$A,Waterfall!$A96,Purchase!$D:$D,Waterfall!$C96,Purchase!$C:$C,Waterfall!G$1)</f>
        <v>0</v>
      </c>
      <c r="H96" s="4">
        <f>SUMIFS(Purchase!$F:$F,Purchase!$A:$A,Waterfall!$A96,Purchase!$D:$D,Waterfall!$C96,Purchase!$C:$C,Waterfall!H$1)</f>
        <v>0</v>
      </c>
      <c r="I96" s="4">
        <f>SUMIFS(Purchase!$F:$F,Purchase!$A:$A,Waterfall!$A96,Purchase!$D:$D,Waterfall!$C96,Purchase!$C:$C,Waterfall!I$1)</f>
        <v>0</v>
      </c>
      <c r="J96" s="4">
        <f>SUMIFS(Purchase!$F:$F,Purchase!$A:$A,Waterfall!$A96,Purchase!$D:$D,Waterfall!$C96,Purchase!$C:$C,Waterfall!J$1)</f>
        <v>0</v>
      </c>
      <c r="K96" s="4">
        <f>SUMIFS(Purchase!$F:$F,Purchase!$A:$A,Waterfall!$A96,Purchase!$D:$D,Waterfall!$C96,Purchase!$C:$C,Waterfall!K$1)</f>
        <v>0</v>
      </c>
      <c r="L96" s="4">
        <f>SUMIFS(Purchase!$F:$F,Purchase!$A:$A,Waterfall!$A96,Purchase!$D:$D,Waterfall!$C96,Purchase!$C:$C,Waterfall!L$1)</f>
        <v>0</v>
      </c>
      <c r="M96" s="4">
        <f>SUMIFS(Purchase!$F:$F,Purchase!$A:$A,Waterfall!$A96,Purchase!$D:$D,Waterfall!$C96,Purchase!$C:$C,Waterfall!M$1)</f>
        <v>0</v>
      </c>
      <c r="N96" s="4">
        <f>SUMIFS(Purchase!$F:$F,Purchase!$A:$A,Waterfall!$A96,Purchase!$D:$D,Waterfall!$C96,Purchase!$C:$C,Waterfall!N$1)</f>
        <v>0</v>
      </c>
      <c r="O96" s="4">
        <f>SUMIFS(Purchase!$F:$F,Purchase!$A:$A,Waterfall!$A96,Purchase!$D:$D,Waterfall!$C96,Purchase!$C:$C,Waterfall!O$1)</f>
        <v>0</v>
      </c>
      <c r="P96" s="4">
        <f>SUMIFS(Purchase!$F:$F,Purchase!$A:$A,Waterfall!$A96,Purchase!$D:$D,Waterfall!$C96,Purchase!$C:$C,Waterfall!P$1)</f>
        <v>0</v>
      </c>
      <c r="Q96" s="4">
        <f>SUMIFS(Purchase!$F:$F,Purchase!$A:$A,Waterfall!$A96,Purchase!$D:$D,Waterfall!$C96,Purchase!$C:$C,Waterfall!Q$1)</f>
        <v>0</v>
      </c>
      <c r="R96" s="4">
        <f>SUMIFS(Purchase!$F:$F,Purchase!$A:$A,Waterfall!$A96,Purchase!$D:$D,Waterfall!$C96,Purchase!$C:$C,Waterfall!R$1)</f>
        <v>0</v>
      </c>
      <c r="S96" s="4">
        <f>SUMIFS(Purchase!$F:$F,Purchase!$A:$A,Waterfall!$A96,Purchase!$D:$D,Waterfall!$C96,Purchase!$C:$C,Waterfall!S$1)</f>
        <v>0</v>
      </c>
      <c r="T96" s="4">
        <f>SUMIFS(Purchase!$F:$F,Purchase!$A:$A,Waterfall!$A96,Purchase!$D:$D,Waterfall!$C96,Purchase!$C:$C,Waterfall!T$1)</f>
        <v>0</v>
      </c>
      <c r="U96" s="4">
        <f>SUMIFS(Purchase!$F:$F,Purchase!$A:$A,Waterfall!$A96,Purchase!$D:$D,Waterfall!$C96,Purchase!$C:$C,Waterfall!U$1)</f>
        <v>0</v>
      </c>
      <c r="V96" s="4">
        <f>SUMIFS(Purchase!$F:$F,Purchase!$A:$A,Waterfall!$A96,Purchase!$D:$D,Waterfall!$C96,Purchase!$C:$C,Waterfall!V$1)</f>
        <v>0</v>
      </c>
      <c r="W96" s="4">
        <f>SUMIFS(Purchase!$F:$F,Purchase!$A:$A,Waterfall!$A96,Purchase!$D:$D,Waterfall!$C96,Purchase!$C:$C,Waterfall!W$1)</f>
        <v>0</v>
      </c>
      <c r="X96" s="4">
        <f>SUMIFS(Purchase!$F:$F,Purchase!$A:$A,Waterfall!$A96,Purchase!$D:$D,Waterfall!$C96,Purchase!$C:$C,Waterfall!X$1)</f>
        <v>0</v>
      </c>
      <c r="Y96" s="4">
        <f>SUMIFS(Purchase!$F:$F,Purchase!$A:$A,Waterfall!$A96,Purchase!$D:$D,Waterfall!$C96,Purchase!$C:$C,Waterfall!Y$1)</f>
        <v>0</v>
      </c>
      <c r="Z96" s="4">
        <f>SUMIFS(Purchase!$F:$F,Purchase!$A:$A,Waterfall!$A96,Purchase!$D:$D,Waterfall!$C96,Purchase!$C:$C,Waterfall!Z$1)</f>
        <v>0</v>
      </c>
      <c r="AA96" s="4">
        <f>SUMIFS(Purchase!$F:$F,Purchase!$A:$A,Waterfall!$A96,Purchase!$D:$D,Waterfall!$C96,Purchase!$C:$C,Waterfall!AA$1)</f>
        <v>0</v>
      </c>
      <c r="AB96" s="4">
        <f>SUMIFS(Purchase!$F:$F,Purchase!$A:$A,Waterfall!$A96,Purchase!$D:$D,Waterfall!$C96,Purchase!$C:$C,Waterfall!AB$1)</f>
        <v>0</v>
      </c>
      <c r="AC96" s="4">
        <f>SUMIFS(Purchase!$F:$F,Purchase!$A:$A,Waterfall!$A96,Purchase!$D:$D,Waterfall!$C96,Purchase!$C:$C,Waterfall!AC$1)</f>
        <v>0</v>
      </c>
      <c r="AD96" s="4">
        <f>SUMIFS(Purchase!$F:$F,Purchase!$A:$A,Waterfall!$A96,Purchase!$D:$D,Waterfall!$C96,Purchase!$C:$C,Waterfall!AD$1)</f>
        <v>0</v>
      </c>
      <c r="AE96" s="4">
        <f>SUMIFS(Purchase!$F:$F,Purchase!$A:$A,Waterfall!$A96,Purchase!$D:$D,Waterfall!$C96,Purchase!$C:$C,Waterfall!AE$1)</f>
        <v>0</v>
      </c>
      <c r="AF96" s="4">
        <f>SUMIFS(Purchase!$F:$F,Purchase!$A:$A,Waterfall!$A96,Purchase!$D:$D,Waterfall!$C96,Purchase!$C:$C,Waterfall!AF$1)</f>
        <v>0</v>
      </c>
      <c r="AG96" s="4">
        <f>SUMIFS(Purchase!$F:$F,Purchase!$A:$A,Waterfall!$A96,Purchase!$D:$D,Waterfall!$C96,Purchase!$C:$C,Waterfall!AG$1)</f>
        <v>0</v>
      </c>
      <c r="AH96" s="4">
        <f>SUMIFS(Purchase!$F:$F,Purchase!$A:$A,Waterfall!$A96,Purchase!$D:$D,Waterfall!$C96,Purchase!$C:$C,Waterfall!AH$1)</f>
        <v>0</v>
      </c>
      <c r="AI96" s="4">
        <f>SUMIFS(Purchase!$F:$F,Purchase!$A:$A,Waterfall!$A96,Purchase!$D:$D,Waterfall!$C96,Purchase!$C:$C,Waterfall!AI$1)</f>
        <v>0</v>
      </c>
      <c r="AJ96" s="4">
        <f>SUMIFS(Purchase!$F:$F,Purchase!$A:$A,Waterfall!$A96,Purchase!$D:$D,Waterfall!$C96,Purchase!$C:$C,Waterfall!AJ$1)</f>
        <v>0</v>
      </c>
      <c r="AK96" s="4">
        <f>SUMIFS(Purchase!$F:$F,Purchase!$A:$A,Waterfall!$A96,Purchase!$D:$D,Waterfall!$C96,Purchase!$C:$C,Waterfall!AK$1)</f>
        <v>0</v>
      </c>
      <c r="AL96" s="4">
        <f>SUMIFS(Purchase!$F:$F,Purchase!$A:$A,Waterfall!$A96,Purchase!$D:$D,Waterfall!$C96,Purchase!$C:$C,Waterfall!AL$1)</f>
        <v>0</v>
      </c>
      <c r="AM96" s="4">
        <f>SUMIFS(Purchase!$F:$F,Purchase!$A:$A,Waterfall!$A96,Purchase!$D:$D,Waterfall!$C96,Purchase!$C:$C,Waterfall!AM$1)</f>
        <v>0</v>
      </c>
      <c r="AN96" s="4">
        <f>SUMIFS(Purchase!$F:$F,Purchase!$A:$A,Waterfall!$A96,Purchase!$D:$D,Waterfall!$C96,Purchase!$C:$C,Waterfall!AN$1)</f>
        <v>0</v>
      </c>
      <c r="AO96" s="4">
        <f>SUMIFS(Purchase!$F:$F,Purchase!$A:$A,Waterfall!$A96,Purchase!$D:$D,Waterfall!$C96,Purchase!$C:$C,Waterfall!AO$1)</f>
        <v>0</v>
      </c>
      <c r="AP96" s="4">
        <f>SUMIFS(Purchase!$F:$F,Purchase!$A:$A,Waterfall!$A96,Purchase!$D:$D,Waterfall!$C96,Purchase!$C:$C,Waterfall!AP$1)</f>
        <v>0</v>
      </c>
      <c r="AQ96" s="4">
        <f>SUMIFS(Purchase!$F:$F,Purchase!$A:$A,Waterfall!$A96,Purchase!$D:$D,Waterfall!$C96,Purchase!$C:$C,Waterfall!AQ$1)</f>
        <v>0</v>
      </c>
      <c r="AR96" s="4">
        <f>SUMIFS(Purchase!$F:$F,Purchase!$A:$A,Waterfall!$A96,Purchase!$D:$D,Waterfall!$C96,Purchase!$C:$C,Waterfall!AR$1)</f>
        <v>0</v>
      </c>
      <c r="AS96" s="4">
        <f>SUMIFS(Purchase!$F:$F,Purchase!$A:$A,Waterfall!$A96,Purchase!$D:$D,Waterfall!$C96,Purchase!$C:$C,Waterfall!AS$1)</f>
        <v>0</v>
      </c>
      <c r="AT96" s="4">
        <f>SUMIFS(Purchase!$F:$F,Purchase!$A:$A,Waterfall!$A96,Purchase!$D:$D,Waterfall!$C96,Purchase!$C:$C,Waterfall!AT$1)</f>
        <v>0</v>
      </c>
      <c r="AU96" s="4">
        <f>SUMIFS(Purchase!$F:$F,Purchase!$A:$A,Waterfall!$A96,Purchase!$D:$D,Waterfall!$C96,Purchase!$C:$C,Waterfall!AU$1)</f>
        <v>0</v>
      </c>
      <c r="AV96" s="4">
        <f>SUMIFS(Purchase!$F:$F,Purchase!$A:$A,Waterfall!$A96,Purchase!$D:$D,Waterfall!$C96,Purchase!$C:$C,Waterfall!AV$1)</f>
        <v>0</v>
      </c>
      <c r="AW96" s="4">
        <f>SUMIFS(Purchase!$F:$F,Purchase!$A:$A,Waterfall!$A96,Purchase!$D:$D,Waterfall!$C96,Purchase!$C:$C,Waterfall!AW$1)</f>
        <v>0</v>
      </c>
      <c r="AX96" s="4">
        <f>SUMIFS(Purchase!$F:$F,Purchase!$A:$A,Waterfall!$A96,Purchase!$D:$D,Waterfall!$C96,Purchase!$C:$C,Waterfall!AX$1)</f>
        <v>0</v>
      </c>
      <c r="AY96" s="4">
        <f>SUMIFS(Purchase!$F:$F,Purchase!$A:$A,Waterfall!$A96,Purchase!$D:$D,Waterfall!$C96,Purchase!$C:$C,Waterfall!AY$1)</f>
        <v>0</v>
      </c>
      <c r="AZ96" s="4">
        <f>SUMIFS(Purchase!$F:$F,Purchase!$A:$A,Waterfall!$A96,Purchase!$D:$D,Waterfall!$C96,Purchase!$C:$C,Waterfall!AZ$1)</f>
        <v>0</v>
      </c>
      <c r="BA96" s="4">
        <f>SUMIFS(Purchase!$F:$F,Purchase!$A:$A,Waterfall!$A96,Purchase!$D:$D,Waterfall!$C96,Purchase!$C:$C,Waterfall!BA$1)</f>
        <v>0</v>
      </c>
      <c r="BB96" s="4">
        <f>SUMIFS(Purchase!$F:$F,Purchase!$A:$A,Waterfall!$A96,Purchase!$D:$D,Waterfall!$C96,Purchase!$C:$C,Waterfall!BB$1)</f>
        <v>0</v>
      </c>
      <c r="BC96" s="4">
        <f>SUMIFS(Purchase!$F:$F,Purchase!$A:$A,Waterfall!$A96,Purchase!$D:$D,Waterfall!$C96,Purchase!$C:$C,Waterfall!BC$1)</f>
        <v>0</v>
      </c>
      <c r="BD96" s="4">
        <f>SUMIFS(Purchase!$F:$F,Purchase!$A:$A,Waterfall!$A96,Purchase!$D:$D,Waterfall!$C96,Purchase!$C:$C,Waterfall!BD$1)</f>
        <v>0</v>
      </c>
      <c r="BE96" s="4">
        <f>SUMIFS(Purchase!$F:$F,Purchase!$A:$A,Waterfall!$A96,Purchase!$D:$D,Waterfall!$C96,Purchase!$C:$C,Waterfall!BE$1)</f>
        <v>0</v>
      </c>
      <c r="BF96" s="4">
        <f>SUMIFS(Purchase!$F:$F,Purchase!$A:$A,Waterfall!$A96,Purchase!$D:$D,Waterfall!$C96,Purchase!$C:$C,Waterfall!BF$1)</f>
        <v>0</v>
      </c>
      <c r="BG96" s="4">
        <f>SUMIFS(Purchase!$F:$F,Purchase!$A:$A,Waterfall!$A96,Purchase!$D:$D,Waterfall!$C96,Purchase!$C:$C,Waterfall!BG$1)</f>
        <v>0</v>
      </c>
      <c r="BH96" s="4">
        <f>SUMIFS(Purchase!$F:$F,Purchase!$A:$A,Waterfall!$A96,Purchase!$D:$D,Waterfall!$C96,Purchase!$C:$C,Waterfall!BH$1)</f>
        <v>0</v>
      </c>
      <c r="BI96" s="4">
        <f>SUMIFS(Purchase!$F:$F,Purchase!$A:$A,Waterfall!$A96,Purchase!$D:$D,Waterfall!$C96,Purchase!$C:$C,Waterfall!BI$1)</f>
        <v>0</v>
      </c>
      <c r="BJ96" s="4">
        <f>SUMIFS(Purchase!$F:$F,Purchase!$A:$A,Waterfall!$A96,Purchase!$D:$D,Waterfall!$C96,Purchase!$C:$C,Waterfall!BJ$1)</f>
        <v>0</v>
      </c>
      <c r="BK96" s="4">
        <f>SUMIFS(Purchase!$F:$F,Purchase!$A:$A,Waterfall!$A96,Purchase!$D:$D,Waterfall!$C96,Purchase!$C:$C,Waterfall!BK$1)</f>
        <v>0</v>
      </c>
      <c r="BL96" s="4">
        <f>SUMIFS(Purchase!$F:$F,Purchase!$A:$A,Waterfall!$A96,Purchase!$D:$D,Waterfall!$C96,Purchase!$C:$C,Waterfall!BL$1)</f>
        <v>0</v>
      </c>
      <c r="BM96" s="4">
        <f>SUMIFS(Purchase!$F:$F,Purchase!$A:$A,Waterfall!$A96,Purchase!$D:$D,Waterfall!$C96,Purchase!$C:$C,Waterfall!BM$1)</f>
        <v>0</v>
      </c>
      <c r="BN96" s="4">
        <f>SUMIFS(Purchase!$F:$F,Purchase!$A:$A,Waterfall!$A96,Purchase!$D:$D,Waterfall!$C96,Purchase!$C:$C,Waterfall!BN$1)</f>
        <v>0</v>
      </c>
      <c r="BO96" s="4">
        <f>SUMIFS(Purchase!$F:$F,Purchase!$A:$A,Waterfall!$A96,Purchase!$D:$D,Waterfall!$C96,Purchase!$C:$C,Waterfall!BO$1)</f>
        <v>0</v>
      </c>
      <c r="BP96" s="4">
        <f>SUMIFS(Purchase!$F:$F,Purchase!$A:$A,Waterfall!$A96,Purchase!$D:$D,Waterfall!$C96,Purchase!$C:$C,Waterfall!BP$1)</f>
        <v>0</v>
      </c>
      <c r="BQ96" s="4">
        <f>SUMIFS(Purchase!$F:$F,Purchase!$A:$A,Waterfall!$A96,Purchase!$D:$D,Waterfall!$C96,Purchase!$C:$C,Waterfall!BQ$1)</f>
        <v>0</v>
      </c>
      <c r="BR96" s="4">
        <f>SUMIFS(Purchase!$F:$F,Purchase!$A:$A,Waterfall!$A96,Purchase!$D:$D,Waterfall!$C96,Purchase!$C:$C,Waterfall!BR$1)</f>
        <v>0</v>
      </c>
      <c r="BS96" s="4">
        <f>SUMIFS(Purchase!$F:$F,Purchase!$A:$A,Waterfall!$A96,Purchase!$D:$D,Waterfall!$C96,Purchase!$C:$C,Waterfall!BS$1)</f>
        <v>0</v>
      </c>
      <c r="BT96" s="4">
        <f>SUMIFS(Purchase!$F:$F,Purchase!$A:$A,Waterfall!$A96,Purchase!$D:$D,Waterfall!$C96,Purchase!$C:$C,Waterfall!BT$1)</f>
        <v>0</v>
      </c>
      <c r="BU96" s="4">
        <f>SUMIFS(Purchase!$F:$F,Purchase!$A:$A,Waterfall!$A96,Purchase!$D:$D,Waterfall!$C96,Purchase!$C:$C,Waterfall!BU$1)</f>
        <v>0</v>
      </c>
      <c r="BV96" s="4">
        <f>SUMIFS(Purchase!$F:$F,Purchase!$A:$A,Waterfall!$A96,Purchase!$D:$D,Waterfall!$C96,Purchase!$C:$C,Waterfall!BV$1)</f>
        <v>0</v>
      </c>
      <c r="BW96" s="4">
        <f>SUMIFS(Purchase!$F:$F,Purchase!$A:$A,Waterfall!$A96,Purchase!$D:$D,Waterfall!$C96,Purchase!$C:$C,Waterfall!BW$1)</f>
        <v>0</v>
      </c>
      <c r="BX96" s="4">
        <f>SUMIFS(Purchase!$F:$F,Purchase!$A:$A,Waterfall!$A96,Purchase!$D:$D,Waterfall!$C96,Purchase!$C:$C,Waterfall!BX$1)</f>
        <v>0</v>
      </c>
      <c r="BY96" s="4">
        <f>SUMIFS(Purchase!$F:$F,Purchase!$A:$A,Waterfall!$A96,Purchase!$D:$D,Waterfall!$C96,Purchase!$C:$C,Waterfall!BY$1)</f>
        <v>0</v>
      </c>
      <c r="BZ96" s="4">
        <f>SUMIFS(Purchase!$F:$F,Purchase!$A:$A,Waterfall!$A96,Purchase!$D:$D,Waterfall!$C96,Purchase!$C:$C,Waterfall!BZ$1)</f>
        <v>0</v>
      </c>
      <c r="CA96" s="4">
        <f>SUMIFS(Purchase!$F:$F,Purchase!$A:$A,Waterfall!$A96,Purchase!$D:$D,Waterfall!$C96,Purchase!$C:$C,Waterfall!CA$1)</f>
        <v>0</v>
      </c>
      <c r="CB96" s="4">
        <f>SUMIFS(Purchase!$F:$F,Purchase!$A:$A,Waterfall!$A96,Purchase!$D:$D,Waterfall!$C96,Purchase!$C:$C,Waterfall!CB$1)</f>
        <v>0</v>
      </c>
      <c r="CC96" s="4">
        <f>SUMIFS(Purchase!$F:$F,Purchase!$A:$A,Waterfall!$A96,Purchase!$D:$D,Waterfall!$C96,Purchase!$C:$C,Waterfall!CC$1)</f>
        <v>0</v>
      </c>
      <c r="CD96" s="4">
        <f>SUMIFS(Purchase!$F:$F,Purchase!$A:$A,Waterfall!$A96,Purchase!$D:$D,Waterfall!$C96,Purchase!$C:$C,Waterfall!CD$1)</f>
        <v>0</v>
      </c>
      <c r="CE96" s="4">
        <f>SUMIFS(Purchase!$F:$F,Purchase!$A:$A,Waterfall!$A96,Purchase!$D:$D,Waterfall!$C96,Purchase!$C:$C,Waterfall!CE$1)</f>
        <v>0</v>
      </c>
      <c r="CF96" s="4">
        <f>SUMIFS(Purchase!$F:$F,Purchase!$A:$A,Waterfall!$A96,Purchase!$D:$D,Waterfall!$C96,Purchase!$C:$C,Waterfall!CF$1)</f>
        <v>0</v>
      </c>
      <c r="CG96" s="4">
        <f>SUMIFS(Purchase!$F:$F,Purchase!$A:$A,Waterfall!$A96,Purchase!$D:$D,Waterfall!$C96,Purchase!$C:$C,Waterfall!CG$1)</f>
        <v>0</v>
      </c>
      <c r="CH96" s="4">
        <f>SUMIFS(Purchase!$F:$F,Purchase!$A:$A,Waterfall!$A96,Purchase!$D:$D,Waterfall!$C96,Purchase!$C:$C,Waterfall!CH$1)</f>
        <v>0</v>
      </c>
      <c r="CI96" s="4">
        <f>SUMIFS(Purchase!$F:$F,Purchase!$A:$A,Waterfall!$A96,Purchase!$D:$D,Waterfall!$C96,Purchase!$C:$C,Waterfall!CI$1)</f>
        <v>0</v>
      </c>
      <c r="CJ96" s="4">
        <f>SUMIFS(Purchase!$F:$F,Purchase!$A:$A,Waterfall!$A96,Purchase!$D:$D,Waterfall!$C96,Purchase!$C:$C,Waterfall!CJ$1)</f>
        <v>0</v>
      </c>
      <c r="CK96" s="4">
        <f>SUMIFS(Purchase!$F:$F,Purchase!$A:$A,Waterfall!$A96,Purchase!$D:$D,Waterfall!$C96,Purchase!$C:$C,Waterfall!CK$1)</f>
        <v>0</v>
      </c>
      <c r="CL96" s="4">
        <f>SUMIFS(Purchase!$F:$F,Purchase!$A:$A,Waterfall!$A96,Purchase!$D:$D,Waterfall!$C96,Purchase!$C:$C,Waterfall!CL$1)</f>
        <v>0</v>
      </c>
      <c r="CM96" s="4">
        <f>SUMIFS(Purchase!$F:$F,Purchase!$A:$A,Waterfall!$A96,Purchase!$D:$D,Waterfall!$C96,Purchase!$C:$C,Waterfall!CM$1)</f>
        <v>0</v>
      </c>
      <c r="CN96" s="4">
        <f>SUMIFS(Purchase!$F:$F,Purchase!$A:$A,Waterfall!$A96,Purchase!$D:$D,Waterfall!$C96,Purchase!$C:$C,Waterfall!CN$1)</f>
        <v>0</v>
      </c>
      <c r="CO96" s="4">
        <f>SUMIFS(Purchase!$F:$F,Purchase!$A:$A,Waterfall!$A96,Purchase!$D:$D,Waterfall!$C96,Purchase!$C:$C,Waterfall!CO$1)</f>
        <v>0</v>
      </c>
      <c r="CP96" s="4">
        <f>SUMIFS(Purchase!$F:$F,Purchase!$A:$A,Waterfall!$A96,Purchase!$D:$D,Waterfall!$C96,Purchase!$C:$C,Waterfall!CP$1)</f>
        <v>0</v>
      </c>
      <c r="CQ96" s="4">
        <f>SUMIFS(Purchase!$F:$F,Purchase!$A:$A,Waterfall!$A96,Purchase!$D:$D,Waterfall!$C96,Purchase!$C:$C,Waterfall!CQ$1)</f>
        <v>0</v>
      </c>
      <c r="CR96" s="4">
        <f>SUMIFS(Purchase!$F:$F,Purchase!$A:$A,Waterfall!$A96,Purchase!$D:$D,Waterfall!$C96,Purchase!$C:$C,Waterfall!CR$1)</f>
        <v>0</v>
      </c>
      <c r="CS96" s="4">
        <f>SUMIFS(Purchase!$F:$F,Purchase!$A:$A,Waterfall!$A96,Purchase!$D:$D,Waterfall!$C96,Purchase!$C:$C,Waterfall!CS$1)</f>
        <v>0</v>
      </c>
      <c r="CT96" s="4">
        <f>SUMIFS(Purchase!$F:$F,Purchase!$A:$A,Waterfall!$A96,Purchase!$D:$D,Waterfall!$C96,Purchase!$C:$C,Waterfall!CT$1)</f>
        <v>0</v>
      </c>
      <c r="CU96" s="4">
        <f>SUMIFS(Purchase!$F:$F,Purchase!$A:$A,Waterfall!$A96,Purchase!$D:$D,Waterfall!$C96,Purchase!$C:$C,Waterfall!CU$1)</f>
        <v>0</v>
      </c>
      <c r="CV96" s="4">
        <f>SUMIFS(Purchase!$F:$F,Purchase!$A:$A,Waterfall!$A96,Purchase!$D:$D,Waterfall!$C96,Purchase!$C:$C,Waterfall!CV$1)</f>
        <v>0</v>
      </c>
      <c r="CW96" s="4">
        <f>SUMIFS(Purchase!$F:$F,Purchase!$A:$A,Waterfall!$A96,Purchase!$D:$D,Waterfall!$C96,Purchase!$C:$C,Waterfall!CW$1)</f>
        <v>0</v>
      </c>
      <c r="CX96" s="4">
        <f>SUMIFS(Purchase!$F:$F,Purchase!$A:$A,Waterfall!$A96,Purchase!$D:$D,Waterfall!$C96,Purchase!$C:$C,Waterfall!CX$1)</f>
        <v>0</v>
      </c>
      <c r="CY96" s="4">
        <f>SUMIFS(Purchase!$F:$F,Purchase!$A:$A,Waterfall!$A96,Purchase!$D:$D,Waterfall!$C96,Purchase!$C:$C,Waterfall!CY$1)</f>
        <v>0</v>
      </c>
      <c r="CZ96" s="4">
        <f>SUMIFS(Purchase!$F:$F,Purchase!$A:$A,Waterfall!$A96,Purchase!$D:$D,Waterfall!$C96,Purchase!$C:$C,Waterfall!CZ$1)</f>
        <v>0</v>
      </c>
      <c r="DA96" s="4">
        <f>SUMIFS(Purchase!$F:$F,Purchase!$A:$A,Waterfall!$A96,Purchase!$D:$D,Waterfall!$C96,Purchase!$C:$C,Waterfall!DA$1)</f>
        <v>0</v>
      </c>
      <c r="DB96" s="4">
        <f>SUMIFS(Purchase!$F:$F,Purchase!$A:$A,Waterfall!$A96,Purchase!$D:$D,Waterfall!$C96,Purchase!$C:$C,Waterfall!DB$1)</f>
        <v>0</v>
      </c>
      <c r="DC96" s="4">
        <f>SUMIFS(Purchase!$F:$F,Purchase!$A:$A,Waterfall!$A96,Purchase!$D:$D,Waterfall!$C96,Purchase!$C:$C,Waterfall!DC$1)</f>
        <v>0</v>
      </c>
      <c r="DD96" s="4">
        <f>SUMIFS(Purchase!$F:$F,Purchase!$A:$A,Waterfall!$A96,Purchase!$D:$D,Waterfall!$C96,Purchase!$C:$C,Waterfall!DD$1)</f>
        <v>0</v>
      </c>
      <c r="DE96" s="4">
        <f>SUMIFS(Purchase!$F:$F,Purchase!$A:$A,Waterfall!$A96,Purchase!$D:$D,Waterfall!$C96,Purchase!$C:$C,Waterfall!DE$1)</f>
        <v>0</v>
      </c>
      <c r="DF96" s="4">
        <f>SUMIFS(Purchase!$F:$F,Purchase!$A:$A,Waterfall!$A96,Purchase!$D:$D,Waterfall!$C96,Purchase!$C:$C,Waterfall!DF$1)</f>
        <v>0</v>
      </c>
      <c r="DG96" s="4">
        <f>SUMIFS(Purchase!$F:$F,Purchase!$A:$A,Waterfall!$A96,Purchase!$D:$D,Waterfall!$C96,Purchase!$C:$C,Waterfall!DG$1)</f>
        <v>0</v>
      </c>
      <c r="DH96" s="4">
        <f>SUMIFS(Purchase!$F:$F,Purchase!$A:$A,Waterfall!$A96,Purchase!$D:$D,Waterfall!$C96,Purchase!$C:$C,Waterfall!DH$1)</f>
        <v>0</v>
      </c>
      <c r="DI96" s="4">
        <f>SUMIFS(Purchase!$F:$F,Purchase!$A:$A,Waterfall!$A96,Purchase!$D:$D,Waterfall!$C96,Purchase!$C:$C,Waterfall!DI$1)</f>
        <v>0</v>
      </c>
      <c r="DJ96" s="4">
        <f>SUMIFS(Purchase!$F:$F,Purchase!$A:$A,Waterfall!$A96,Purchase!$D:$D,Waterfall!$C96,Purchase!$C:$C,Waterfall!DJ$1)</f>
        <v>0</v>
      </c>
      <c r="DK96" s="4">
        <f>SUMIFS(Purchase!$F:$F,Purchase!$A:$A,Waterfall!$A96,Purchase!$D:$D,Waterfall!$C96,Purchase!$C:$C,Waterfall!DK$1)</f>
        <v>0</v>
      </c>
      <c r="DL96" s="4">
        <f>SUMIFS(Purchase!$F:$F,Purchase!$A:$A,Waterfall!$A96,Purchase!$D:$D,Waterfall!$C96,Purchase!$C:$C,Waterfall!DL$1)</f>
        <v>0</v>
      </c>
      <c r="DM96" s="4">
        <f>SUMIFS(Purchase!$F:$F,Purchase!$A:$A,Waterfall!$A96,Purchase!$D:$D,Waterfall!$C96,Purchase!$C:$C,Waterfall!DM$1)</f>
        <v>0</v>
      </c>
      <c r="DN96" s="4">
        <f>SUMIFS(Purchase!$F:$F,Purchase!$A:$A,Waterfall!$A96,Purchase!$D:$D,Waterfall!$C96,Purchase!$C:$C,Waterfall!DN$1)</f>
        <v>0</v>
      </c>
      <c r="DO96" s="4">
        <f>SUMIFS(Purchase!$F:$F,Purchase!$A:$A,Waterfall!$A96,Purchase!$D:$D,Waterfall!$C96,Purchase!$C:$C,Waterfall!DO$1)</f>
        <v>0</v>
      </c>
      <c r="DP96" s="4">
        <f>SUMIFS(Purchase!$F:$F,Purchase!$A:$A,Waterfall!$A96,Purchase!$D:$D,Waterfall!$C96,Purchase!$C:$C,Waterfall!DP$1)</f>
        <v>0</v>
      </c>
      <c r="DQ96" s="4">
        <f>SUMIFS(Purchase!$F:$F,Purchase!$A:$A,Waterfall!$A96,Purchase!$D:$D,Waterfall!$C96,Purchase!$C:$C,Waterfall!DQ$1)</f>
        <v>0</v>
      </c>
      <c r="DR96" s="4">
        <f>SUMIFS(Purchase!$F:$F,Purchase!$A:$A,Waterfall!$A96,Purchase!$D:$D,Waterfall!$C96,Purchase!$C:$C,Waterfall!DR$1)</f>
        <v>0</v>
      </c>
      <c r="DS96" s="4">
        <f>SUMIFS(Purchase!$F:$F,Purchase!$A:$A,Waterfall!$A96,Purchase!$D:$D,Waterfall!$C96,Purchase!$C:$C,Waterfall!DS$1)</f>
        <v>0</v>
      </c>
      <c r="DT96" s="4">
        <f>SUMIFS(Purchase!$F:$F,Purchase!$A:$A,Waterfall!$A96,Purchase!$D:$D,Waterfall!$C96,Purchase!$C:$C,Waterfall!DT$1)</f>
        <v>0</v>
      </c>
      <c r="DU96" s="4">
        <f>SUMIFS(Purchase!$F:$F,Purchase!$A:$A,Waterfall!$A96,Purchase!$D:$D,Waterfall!$C96,Purchase!$C:$C,Waterfall!DU$1)</f>
        <v>0</v>
      </c>
      <c r="DV96" s="4">
        <f>SUMIFS(Purchase!$F:$F,Purchase!$A:$A,Waterfall!$A96,Purchase!$D:$D,Waterfall!$C96,Purchase!$C:$C,Waterfall!DV$1)</f>
        <v>0</v>
      </c>
      <c r="DW96" s="4">
        <f>SUMIFS(Purchase!$F:$F,Purchase!$A:$A,Waterfall!$A96,Purchase!$D:$D,Waterfall!$C96,Purchase!$C:$C,Waterfall!DW$1)</f>
        <v>0</v>
      </c>
      <c r="DX96" s="4">
        <f>SUMIFS(Purchase!$F:$F,Purchase!$A:$A,Waterfall!$A96,Purchase!$D:$D,Waterfall!$C96,Purchase!$C:$C,Waterfall!DX$1)</f>
        <v>0</v>
      </c>
      <c r="DY96" s="4">
        <f>SUMIFS(Purchase!$F:$F,Purchase!$A:$A,Waterfall!$A96,Purchase!$D:$D,Waterfall!$C96,Purchase!$C:$C,Waterfall!DY$1)</f>
        <v>0</v>
      </c>
      <c r="DZ96" s="4">
        <f>SUMIFS(Purchase!$F:$F,Purchase!$A:$A,Waterfall!$A96,Purchase!$D:$D,Waterfall!$C96,Purchase!$C:$C,Waterfall!DZ$1)</f>
        <v>0</v>
      </c>
      <c r="EA96" s="4">
        <f>SUMIFS(Purchase!$F:$F,Purchase!$A:$A,Waterfall!$A96,Purchase!$D:$D,Waterfall!$C96,Purchase!$C:$C,Waterfall!EA$1)</f>
        <v>0</v>
      </c>
      <c r="EB96" s="4">
        <f>SUMIFS(Purchase!$F:$F,Purchase!$A:$A,Waterfall!$A96,Purchase!$D:$D,Waterfall!$C96,Purchase!$C:$C,Waterfall!EB$1)</f>
        <v>0</v>
      </c>
      <c r="EC96" s="4">
        <f>SUMIFS(Purchase!$F:$F,Purchase!$A:$A,Waterfall!$A96,Purchase!$D:$D,Waterfall!$C96,Purchase!$C:$C,Waterfall!EC$1)</f>
        <v>0</v>
      </c>
      <c r="ED96" s="4">
        <f>SUMIFS(Purchase!$F:$F,Purchase!$A:$A,Waterfall!$A96,Purchase!$D:$D,Waterfall!$C96,Purchase!$C:$C,Waterfall!ED$1)</f>
        <v>0</v>
      </c>
      <c r="EE96" s="4">
        <f>SUMIFS(Purchase!$F:$F,Purchase!$A:$A,Waterfall!$A96,Purchase!$D:$D,Waterfall!$C96,Purchase!$C:$C,Waterfall!EE$1)</f>
        <v>0</v>
      </c>
      <c r="EF96" s="4">
        <f>SUMIFS(Purchase!$F:$F,Purchase!$A:$A,Waterfall!$A96,Purchase!$D:$D,Waterfall!$C96,Purchase!$C:$C,Waterfall!EF$1)</f>
        <v>0</v>
      </c>
      <c r="EG96" s="4">
        <f>SUMIFS(Purchase!$F:$F,Purchase!$A:$A,Waterfall!$A96,Purchase!$D:$D,Waterfall!$C96,Purchase!$C:$C,Waterfall!EG$1)</f>
        <v>0</v>
      </c>
      <c r="EH96" s="4">
        <f>SUMIFS(Purchase!$F:$F,Purchase!$A:$A,Waterfall!$A96,Purchase!$D:$D,Waterfall!$C96,Purchase!$C:$C,Waterfall!EH$1)</f>
        <v>0</v>
      </c>
      <c r="EI96" s="4">
        <f>SUMIFS(Purchase!$F:$F,Purchase!$A:$A,Waterfall!$A96,Purchase!$D:$D,Waterfall!$C96,Purchase!$C:$C,Waterfall!EI$1)</f>
        <v>0</v>
      </c>
      <c r="EJ96" s="4">
        <f>SUMIFS(Purchase!$F:$F,Purchase!$A:$A,Waterfall!$A96,Purchase!$D:$D,Waterfall!$C96,Purchase!$C:$C,Waterfall!EJ$1)</f>
        <v>0</v>
      </c>
      <c r="EK96" s="4">
        <f>SUMIFS(Purchase!$F:$F,Purchase!$A:$A,Waterfall!$A96,Purchase!$D:$D,Waterfall!$C96,Purchase!$C:$C,Waterfall!EK$1)</f>
        <v>0</v>
      </c>
      <c r="EL96" s="4">
        <f>SUMIFS(Purchase!$F:$F,Purchase!$A:$A,Waterfall!$A96,Purchase!$D:$D,Waterfall!$C96,Purchase!$C:$C,Waterfall!EL$1)</f>
        <v>0</v>
      </c>
      <c r="EM96" s="4">
        <f>SUMIFS(Purchase!$F:$F,Purchase!$A:$A,Waterfall!$A96,Purchase!$D:$D,Waterfall!$C96,Purchase!$C:$C,Waterfall!EM$1)</f>
        <v>0</v>
      </c>
      <c r="EN96" s="4">
        <f>SUMIFS(Purchase!$F:$F,Purchase!$A:$A,Waterfall!$A96,Purchase!$D:$D,Waterfall!$C96,Purchase!$C:$C,Waterfall!EN$1)</f>
        <v>0</v>
      </c>
      <c r="EO96" s="4">
        <f>SUMIFS(Purchase!$F:$F,Purchase!$A:$A,Waterfall!$A96,Purchase!$D:$D,Waterfall!$C96,Purchase!$C:$C,Waterfall!EO$1)</f>
        <v>0</v>
      </c>
      <c r="EP96" s="4">
        <f>SUMIFS(Purchase!$F:$F,Purchase!$A:$A,Waterfall!$A96,Purchase!$D:$D,Waterfall!$C96,Purchase!$C:$C,Waterfall!EP$1)</f>
        <v>0</v>
      </c>
      <c r="EQ96" s="4">
        <f>SUMIFS(Purchase!$F:$F,Purchase!$A:$A,Waterfall!$A96,Purchase!$D:$D,Waterfall!$C96,Purchase!$C:$C,Waterfall!EQ$1)</f>
        <v>0</v>
      </c>
      <c r="ER96" s="4">
        <f>SUMIFS(Purchase!$F:$F,Purchase!$A:$A,Waterfall!$A96,Purchase!$D:$D,Waterfall!$C96,Purchase!$C:$C,Waterfall!ER$1)</f>
        <v>0</v>
      </c>
      <c r="ES96" s="4">
        <f>SUMIFS(Purchase!$F:$F,Purchase!$A:$A,Waterfall!$A96,Purchase!$D:$D,Waterfall!$C96,Purchase!$C:$C,Waterfall!ES$1)</f>
        <v>0</v>
      </c>
      <c r="ET96" s="4">
        <f>SUMIFS(Purchase!$F:$F,Purchase!$A:$A,Waterfall!$A96,Purchase!$D:$D,Waterfall!$C96,Purchase!$C:$C,Waterfall!ET$1)</f>
        <v>0</v>
      </c>
      <c r="EU96" s="4">
        <f>SUMIFS(Purchase!$F:$F,Purchase!$A:$A,Waterfall!$A96,Purchase!$D:$D,Waterfall!$C96,Purchase!$C:$C,Waterfall!EU$1)</f>
        <v>0</v>
      </c>
      <c r="EV96" s="4">
        <f>SUMIFS(Purchase!$F:$F,Purchase!$A:$A,Waterfall!$A96,Purchase!$D:$D,Waterfall!$C96,Purchase!$C:$C,Waterfall!EV$1)</f>
        <v>0</v>
      </c>
      <c r="EW96" s="4">
        <f>SUMIFS(Purchase!$F:$F,Purchase!$A:$A,Waterfall!$A96,Purchase!$D:$D,Waterfall!$C96,Purchase!$C:$C,Waterfall!EW$1)</f>
        <v>0</v>
      </c>
      <c r="EX96" s="4">
        <f>SUMIFS(Purchase!$F:$F,Purchase!$A:$A,Waterfall!$A96,Purchase!$D:$D,Waterfall!$C96,Purchase!$C:$C,Waterfall!EX$1)</f>
        <v>0</v>
      </c>
      <c r="EY96" s="4">
        <f>SUMIFS(Purchase!$F:$F,Purchase!$A:$A,Waterfall!$A96,Purchase!$D:$D,Waterfall!$C96,Purchase!$C:$C,Waterfall!EY$1)</f>
        <v>0</v>
      </c>
      <c r="EZ96" s="4">
        <f>SUMIFS(Purchase!$F:$F,Purchase!$A:$A,Waterfall!$A96,Purchase!$D:$D,Waterfall!$C96,Purchase!$C:$C,Waterfall!EZ$1)</f>
        <v>0</v>
      </c>
      <c r="FA96" s="4">
        <f>SUMIFS(Purchase!$F:$F,Purchase!$A:$A,Waterfall!$A96,Purchase!$D:$D,Waterfall!$C96,Purchase!$C:$C,Waterfall!FA$1)</f>
        <v>0</v>
      </c>
      <c r="FB96" s="4">
        <f>SUMIFS(Purchase!$F:$F,Purchase!$A:$A,Waterfall!$A96,Purchase!$D:$D,Waterfall!$C96,Purchase!$C:$C,Waterfall!FB$1)</f>
        <v>0</v>
      </c>
      <c r="FC96" s="4">
        <f>SUMIFS(Purchase!$F:$F,Purchase!$A:$A,Waterfall!$A96,Purchase!$D:$D,Waterfall!$C96,Purchase!$C:$C,Waterfall!FC$1)</f>
        <v>0</v>
      </c>
      <c r="FD96" s="4">
        <f>SUMIFS(Purchase!$F:$F,Purchase!$A:$A,Waterfall!$A96,Purchase!$D:$D,Waterfall!$C96,Purchase!$C:$C,Waterfall!FD$1)</f>
        <v>0</v>
      </c>
      <c r="FE96" s="4">
        <f>SUMIFS(Purchase!$F:$F,Purchase!$A:$A,Waterfall!$A96,Purchase!$D:$D,Waterfall!$C96,Purchase!$C:$C,Waterfall!FE$1)</f>
        <v>0</v>
      </c>
      <c r="FF96" s="4">
        <f>SUMIFS(Purchase!$F:$F,Purchase!$A:$A,Waterfall!$A96,Purchase!$D:$D,Waterfall!$C96,Purchase!$C:$C,Waterfall!FF$1)</f>
        <v>0</v>
      </c>
      <c r="FG96" s="4">
        <f>SUMIFS(Purchase!$F:$F,Purchase!$A:$A,Waterfall!$A96,Purchase!$D:$D,Waterfall!$C96,Purchase!$C:$C,Waterfall!FG$1)</f>
        <v>0</v>
      </c>
      <c r="FH96" s="4">
        <f>SUMIFS(Purchase!$F:$F,Purchase!$A:$A,Waterfall!$A96,Purchase!$D:$D,Waterfall!$C96,Purchase!$C:$C,Waterfall!FH$1)</f>
        <v>0</v>
      </c>
      <c r="FI96" s="4">
        <f>SUMIFS(Purchase!$F:$F,Purchase!$A:$A,Waterfall!$A96,Purchase!$D:$D,Waterfall!$C96,Purchase!$C:$C,Waterfall!FI$1)</f>
        <v>0</v>
      </c>
      <c r="FJ96" s="4">
        <f>SUMIFS(Purchase!$F:$F,Purchase!$A:$A,Waterfall!$A96,Purchase!$D:$D,Waterfall!$C96,Purchase!$C:$C,Waterfall!FJ$1)</f>
        <v>0</v>
      </c>
      <c r="FK96" s="4">
        <f>SUMIFS(Purchase!$F:$F,Purchase!$A:$A,Waterfall!$A96,Purchase!$D:$D,Waterfall!$C96,Purchase!$C:$C,Waterfall!FK$1)</f>
        <v>0</v>
      </c>
      <c r="FL96" s="4">
        <f>SUMIFS(Purchase!$F:$F,Purchase!$A:$A,Waterfall!$A96,Purchase!$D:$D,Waterfall!$C96,Purchase!$C:$C,Waterfall!FL$1)</f>
        <v>0</v>
      </c>
      <c r="FM96" s="4">
        <f>SUMIFS(Purchase!$F:$F,Purchase!$A:$A,Waterfall!$A96,Purchase!$D:$D,Waterfall!$C96,Purchase!$C:$C,Waterfall!FM$1)</f>
        <v>0</v>
      </c>
      <c r="FN96" s="4">
        <f>SUMIFS(Purchase!$F:$F,Purchase!$A:$A,Waterfall!$A96,Purchase!$D:$D,Waterfall!$C96,Purchase!$C:$C,Waterfall!FN$1)</f>
        <v>0</v>
      </c>
      <c r="FO96" s="4">
        <f>SUMIFS(Purchase!$F:$F,Purchase!$A:$A,Waterfall!$A96,Purchase!$D:$D,Waterfall!$C96,Purchase!$C:$C,Waterfall!FO$1)</f>
        <v>0</v>
      </c>
      <c r="FP96" s="4">
        <f>SUMIFS(Purchase!$F:$F,Purchase!$A:$A,Waterfall!$A96,Purchase!$D:$D,Waterfall!$C96,Purchase!$C:$C,Waterfall!FP$1)</f>
        <v>0</v>
      </c>
      <c r="FQ96" s="4">
        <f>SUMIFS(Purchase!$F:$F,Purchase!$A:$A,Waterfall!$A96,Purchase!$D:$D,Waterfall!$C96,Purchase!$C:$C,Waterfall!FQ$1)</f>
        <v>0</v>
      </c>
      <c r="FR96" s="4">
        <f>SUMIFS(Purchase!$F:$F,Purchase!$A:$A,Waterfall!$A96,Purchase!$D:$D,Waterfall!$C96,Purchase!$C:$C,Waterfall!FR$1)</f>
        <v>0</v>
      </c>
      <c r="FS96" s="4">
        <f>SUMIFS(Purchase!$F:$F,Purchase!$A:$A,Waterfall!$A96,Purchase!$D:$D,Waterfall!$C96,Purchase!$C:$C,Waterfall!FS$1)</f>
        <v>0</v>
      </c>
      <c r="FT96" s="4">
        <f>SUMIFS(Purchase!$F:$F,Purchase!$A:$A,Waterfall!$A96,Purchase!$D:$D,Waterfall!$C96,Purchase!$C:$C,Waterfall!FT$1)</f>
        <v>0</v>
      </c>
      <c r="FU96" s="4">
        <f>SUMIFS(Purchase!$F:$F,Purchase!$A:$A,Waterfall!$A96,Purchase!$D:$D,Waterfall!$C96,Purchase!$C:$C,Waterfall!FU$1)</f>
        <v>0</v>
      </c>
      <c r="FV96" s="4">
        <f>SUMIFS(Purchase!$F:$F,Purchase!$A:$A,Waterfall!$A96,Purchase!$D:$D,Waterfall!$C96,Purchase!$C:$C,Waterfall!FV$1)</f>
        <v>0</v>
      </c>
      <c r="FW96" s="4">
        <f>SUMIFS(Purchase!$F:$F,Purchase!$A:$A,Waterfall!$A96,Purchase!$D:$D,Waterfall!$C96,Purchase!$C:$C,Waterfall!FW$1)</f>
        <v>0</v>
      </c>
      <c r="FX96" s="4">
        <f>SUMIFS(Purchase!$F:$F,Purchase!$A:$A,Waterfall!$A96,Purchase!$D:$D,Waterfall!$C96,Purchase!$C:$C,Waterfall!FX$1)</f>
        <v>0</v>
      </c>
      <c r="FY96" s="4">
        <f>SUMIFS(Purchase!$F:$F,Purchase!$A:$A,Waterfall!$A96,Purchase!$D:$D,Waterfall!$C96,Purchase!$C:$C,Waterfall!FY$1)</f>
        <v>0</v>
      </c>
      <c r="FZ96" s="4">
        <f>SUMIFS(Purchase!$F:$F,Purchase!$A:$A,Waterfall!$A96,Purchase!$D:$D,Waterfall!$C96,Purchase!$C:$C,Waterfall!FZ$1)</f>
        <v>0</v>
      </c>
      <c r="GA96" s="4">
        <f>SUMIFS(Purchase!$F:$F,Purchase!$A:$A,Waterfall!$A96,Purchase!$D:$D,Waterfall!$C96,Purchase!$C:$C,Waterfall!GA$1)</f>
        <v>0</v>
      </c>
      <c r="GB96" s="4">
        <f>SUMIFS(Purchase!$F:$F,Purchase!$A:$A,Waterfall!$A96,Purchase!$D:$D,Waterfall!$C96,Purchase!$C:$C,Waterfall!GB$1)</f>
        <v>0</v>
      </c>
      <c r="GC96" s="4">
        <f>SUMIFS(Purchase!$F:$F,Purchase!$A:$A,Waterfall!$A96,Purchase!$D:$D,Waterfall!$C96,Purchase!$C:$C,Waterfall!GC$1)</f>
        <v>0</v>
      </c>
      <c r="GD96" s="4">
        <f>SUMIFS(Purchase!$F:$F,Purchase!$A:$A,Waterfall!$A96,Purchase!$D:$D,Waterfall!$C96,Purchase!$C:$C,Waterfall!GD$1)</f>
        <v>0</v>
      </c>
      <c r="GE96" s="4">
        <f>SUMIFS(Purchase!$F:$F,Purchase!$A:$A,Waterfall!$A96,Purchase!$D:$D,Waterfall!$C96,Purchase!$C:$C,Waterfall!GE$1)</f>
        <v>0</v>
      </c>
      <c r="GF96" s="4">
        <f>SUMIFS(Purchase!$F:$F,Purchase!$A:$A,Waterfall!$A96,Purchase!$D:$D,Waterfall!$C96,Purchase!$C:$C,Waterfall!GF$1)</f>
        <v>0</v>
      </c>
      <c r="GG96" s="4">
        <f>SUMIFS(Purchase!$F:$F,Purchase!$A:$A,Waterfall!$A96,Purchase!$D:$D,Waterfall!$C96,Purchase!$C:$C,Waterfall!GG$1)</f>
        <v>0</v>
      </c>
      <c r="GH96" s="4">
        <f>SUMIFS(Purchase!$F:$F,Purchase!$A:$A,Waterfall!$A96,Purchase!$D:$D,Waterfall!$C96,Purchase!$C:$C,Waterfall!GH$1)</f>
        <v>0</v>
      </c>
      <c r="GI96" s="4">
        <f>SUMIFS(Purchase!$F:$F,Purchase!$A:$A,Waterfall!$A96,Purchase!$D:$D,Waterfall!$C96,Purchase!$C:$C,Waterfall!GI$1)</f>
        <v>0</v>
      </c>
    </row>
    <row r="97" spans="1:191" x14ac:dyDescent="0.35">
      <c r="A97" s="8">
        <f t="shared" si="4"/>
        <v>1</v>
      </c>
      <c r="B97" s="2" t="str">
        <f>VLOOKUP($A97,Centers!$B$1:$C$120,2,)</f>
        <v>GATE</v>
      </c>
      <c r="C97" s="3">
        <v>44974</v>
      </c>
      <c r="D97" s="4">
        <f>IF($A97=1,SUM(SUMIFS(Indent!$E:$E,Indent!$C:$C,Waterfall!$C97,Indent!$A:$A,Centers!$A$2),SUMIFS(Indent!$E:$E,Indent!$C:$C,Waterfall!$C97,Indent!$A:$A,Centers!$A$3),SUMIFS(Indent!$E:$E,Indent!$C:$C,Waterfall!$C97,Indent!$A:$A,Centers!$A$4),SUMIFS(Indent!$E:$E,Indent!$C:$C,Waterfall!$C97,Indent!$A:$A,Centers!$A$5),SUMIFS(Indent!$E:$E,Indent!$C:$C,Waterfall!$C97,Indent!$A:$A,Centers!$A$6),SUMIFS(Indent!$E:$E,Indent!$C:$C,Waterfall!$C97,Indent!$A:$A,Centers!$A$7),SUMIFS(Indent!$E:$E,Indent!$C:$C,Waterfall!$C97,Indent!$A:$A,Centers!$A$8)),SUMIFS(Indent!$E:$E,Indent!$C:$C,Waterfall!$C97,Indent!$A:$A,$A97))</f>
        <v>0</v>
      </c>
      <c r="E97" s="4">
        <f>SUMIFS(Purchase!$F:$F,Purchase!$A:$A,Waterfall!$A97,Purchase!$D:$D,Waterfall!$C97,Purchase!$C:$C,Waterfall!E$1)</f>
        <v>0</v>
      </c>
      <c r="F97" s="4">
        <f>SUMIFS(Purchase!$F:$F,Purchase!$A:$A,Waterfall!$A97,Purchase!$D:$D,Waterfall!$C97,Purchase!$C:$C,Waterfall!F$1)</f>
        <v>0</v>
      </c>
      <c r="G97" s="4">
        <f>SUMIFS(Purchase!$F:$F,Purchase!$A:$A,Waterfall!$A97,Purchase!$D:$D,Waterfall!$C97,Purchase!$C:$C,Waterfall!G$1)</f>
        <v>0</v>
      </c>
      <c r="H97" s="4">
        <f>SUMIFS(Purchase!$F:$F,Purchase!$A:$A,Waterfall!$A97,Purchase!$D:$D,Waterfall!$C97,Purchase!$C:$C,Waterfall!H$1)</f>
        <v>0</v>
      </c>
      <c r="I97" s="4">
        <f>SUMIFS(Purchase!$F:$F,Purchase!$A:$A,Waterfall!$A97,Purchase!$D:$D,Waterfall!$C97,Purchase!$C:$C,Waterfall!I$1)</f>
        <v>0</v>
      </c>
      <c r="J97" s="4">
        <f>SUMIFS(Purchase!$F:$F,Purchase!$A:$A,Waterfall!$A97,Purchase!$D:$D,Waterfall!$C97,Purchase!$C:$C,Waterfall!J$1)</f>
        <v>0</v>
      </c>
      <c r="K97" s="4">
        <f>SUMIFS(Purchase!$F:$F,Purchase!$A:$A,Waterfall!$A97,Purchase!$D:$D,Waterfall!$C97,Purchase!$C:$C,Waterfall!K$1)</f>
        <v>0</v>
      </c>
      <c r="L97" s="4">
        <f>SUMIFS(Purchase!$F:$F,Purchase!$A:$A,Waterfall!$A97,Purchase!$D:$D,Waterfall!$C97,Purchase!$C:$C,Waterfall!L$1)</f>
        <v>0</v>
      </c>
      <c r="M97" s="4">
        <f>SUMIFS(Purchase!$F:$F,Purchase!$A:$A,Waterfall!$A97,Purchase!$D:$D,Waterfall!$C97,Purchase!$C:$C,Waterfall!M$1)</f>
        <v>0</v>
      </c>
      <c r="N97" s="4">
        <f>SUMIFS(Purchase!$F:$F,Purchase!$A:$A,Waterfall!$A97,Purchase!$D:$D,Waterfall!$C97,Purchase!$C:$C,Waterfall!N$1)</f>
        <v>0</v>
      </c>
      <c r="O97" s="4">
        <f>SUMIFS(Purchase!$F:$F,Purchase!$A:$A,Waterfall!$A97,Purchase!$D:$D,Waterfall!$C97,Purchase!$C:$C,Waterfall!O$1)</f>
        <v>0</v>
      </c>
      <c r="P97" s="4">
        <f>SUMIFS(Purchase!$F:$F,Purchase!$A:$A,Waterfall!$A97,Purchase!$D:$D,Waterfall!$C97,Purchase!$C:$C,Waterfall!P$1)</f>
        <v>0</v>
      </c>
      <c r="Q97" s="4">
        <f>SUMIFS(Purchase!$F:$F,Purchase!$A:$A,Waterfall!$A97,Purchase!$D:$D,Waterfall!$C97,Purchase!$C:$C,Waterfall!Q$1)</f>
        <v>0</v>
      </c>
      <c r="R97" s="4">
        <f>SUMIFS(Purchase!$F:$F,Purchase!$A:$A,Waterfall!$A97,Purchase!$D:$D,Waterfall!$C97,Purchase!$C:$C,Waterfall!R$1)</f>
        <v>0</v>
      </c>
      <c r="S97" s="4">
        <f>SUMIFS(Purchase!$F:$F,Purchase!$A:$A,Waterfall!$A97,Purchase!$D:$D,Waterfall!$C97,Purchase!$C:$C,Waterfall!S$1)</f>
        <v>0</v>
      </c>
      <c r="T97" s="4">
        <f>SUMIFS(Purchase!$F:$F,Purchase!$A:$A,Waterfall!$A97,Purchase!$D:$D,Waterfall!$C97,Purchase!$C:$C,Waterfall!T$1)</f>
        <v>0</v>
      </c>
      <c r="U97" s="4">
        <f>SUMIFS(Purchase!$F:$F,Purchase!$A:$A,Waterfall!$A97,Purchase!$D:$D,Waterfall!$C97,Purchase!$C:$C,Waterfall!U$1)</f>
        <v>0</v>
      </c>
      <c r="V97" s="4">
        <f>SUMIFS(Purchase!$F:$F,Purchase!$A:$A,Waterfall!$A97,Purchase!$D:$D,Waterfall!$C97,Purchase!$C:$C,Waterfall!V$1)</f>
        <v>0</v>
      </c>
      <c r="W97" s="4">
        <f>SUMIFS(Purchase!$F:$F,Purchase!$A:$A,Waterfall!$A97,Purchase!$D:$D,Waterfall!$C97,Purchase!$C:$C,Waterfall!W$1)</f>
        <v>0</v>
      </c>
      <c r="X97" s="4">
        <f>SUMIFS(Purchase!$F:$F,Purchase!$A:$A,Waterfall!$A97,Purchase!$D:$D,Waterfall!$C97,Purchase!$C:$C,Waterfall!X$1)</f>
        <v>0</v>
      </c>
      <c r="Y97" s="4">
        <f>SUMIFS(Purchase!$F:$F,Purchase!$A:$A,Waterfall!$A97,Purchase!$D:$D,Waterfall!$C97,Purchase!$C:$C,Waterfall!Y$1)</f>
        <v>0</v>
      </c>
      <c r="Z97" s="4">
        <f>SUMIFS(Purchase!$F:$F,Purchase!$A:$A,Waterfall!$A97,Purchase!$D:$D,Waterfall!$C97,Purchase!$C:$C,Waterfall!Z$1)</f>
        <v>0</v>
      </c>
      <c r="AA97" s="4">
        <f>SUMIFS(Purchase!$F:$F,Purchase!$A:$A,Waterfall!$A97,Purchase!$D:$D,Waterfall!$C97,Purchase!$C:$C,Waterfall!AA$1)</f>
        <v>0</v>
      </c>
      <c r="AB97" s="4">
        <f>SUMIFS(Purchase!$F:$F,Purchase!$A:$A,Waterfall!$A97,Purchase!$D:$D,Waterfall!$C97,Purchase!$C:$C,Waterfall!AB$1)</f>
        <v>0</v>
      </c>
      <c r="AC97" s="4">
        <f>SUMIFS(Purchase!$F:$F,Purchase!$A:$A,Waterfall!$A97,Purchase!$D:$D,Waterfall!$C97,Purchase!$C:$C,Waterfall!AC$1)</f>
        <v>0</v>
      </c>
      <c r="AD97" s="4">
        <f>SUMIFS(Purchase!$F:$F,Purchase!$A:$A,Waterfall!$A97,Purchase!$D:$D,Waterfall!$C97,Purchase!$C:$C,Waterfall!AD$1)</f>
        <v>0</v>
      </c>
      <c r="AE97" s="4">
        <f>SUMIFS(Purchase!$F:$F,Purchase!$A:$A,Waterfall!$A97,Purchase!$D:$D,Waterfall!$C97,Purchase!$C:$C,Waterfall!AE$1)</f>
        <v>0</v>
      </c>
      <c r="AF97" s="4">
        <f>SUMIFS(Purchase!$F:$F,Purchase!$A:$A,Waterfall!$A97,Purchase!$D:$D,Waterfall!$C97,Purchase!$C:$C,Waterfall!AF$1)</f>
        <v>0</v>
      </c>
      <c r="AG97" s="4">
        <f>SUMIFS(Purchase!$F:$F,Purchase!$A:$A,Waterfall!$A97,Purchase!$D:$D,Waterfall!$C97,Purchase!$C:$C,Waterfall!AG$1)</f>
        <v>0</v>
      </c>
      <c r="AH97" s="4">
        <f>SUMIFS(Purchase!$F:$F,Purchase!$A:$A,Waterfall!$A97,Purchase!$D:$D,Waterfall!$C97,Purchase!$C:$C,Waterfall!AH$1)</f>
        <v>0</v>
      </c>
      <c r="AI97" s="4">
        <f>SUMIFS(Purchase!$F:$F,Purchase!$A:$A,Waterfall!$A97,Purchase!$D:$D,Waterfall!$C97,Purchase!$C:$C,Waterfall!AI$1)</f>
        <v>0</v>
      </c>
      <c r="AJ97" s="4">
        <f>SUMIFS(Purchase!$F:$F,Purchase!$A:$A,Waterfall!$A97,Purchase!$D:$D,Waterfall!$C97,Purchase!$C:$C,Waterfall!AJ$1)</f>
        <v>0</v>
      </c>
      <c r="AK97" s="4">
        <f>SUMIFS(Purchase!$F:$F,Purchase!$A:$A,Waterfall!$A97,Purchase!$D:$D,Waterfall!$C97,Purchase!$C:$C,Waterfall!AK$1)</f>
        <v>0</v>
      </c>
      <c r="AL97" s="4">
        <f>SUMIFS(Purchase!$F:$F,Purchase!$A:$A,Waterfall!$A97,Purchase!$D:$D,Waterfall!$C97,Purchase!$C:$C,Waterfall!AL$1)</f>
        <v>0</v>
      </c>
      <c r="AM97" s="4">
        <f>SUMIFS(Purchase!$F:$F,Purchase!$A:$A,Waterfall!$A97,Purchase!$D:$D,Waterfall!$C97,Purchase!$C:$C,Waterfall!AM$1)</f>
        <v>0</v>
      </c>
      <c r="AN97" s="4">
        <f>SUMIFS(Purchase!$F:$F,Purchase!$A:$A,Waterfall!$A97,Purchase!$D:$D,Waterfall!$C97,Purchase!$C:$C,Waterfall!AN$1)</f>
        <v>0</v>
      </c>
      <c r="AO97" s="4">
        <f>SUMIFS(Purchase!$F:$F,Purchase!$A:$A,Waterfall!$A97,Purchase!$D:$D,Waterfall!$C97,Purchase!$C:$C,Waterfall!AO$1)</f>
        <v>0</v>
      </c>
      <c r="AP97" s="4">
        <f>SUMIFS(Purchase!$F:$F,Purchase!$A:$A,Waterfall!$A97,Purchase!$D:$D,Waterfall!$C97,Purchase!$C:$C,Waterfall!AP$1)</f>
        <v>0</v>
      </c>
      <c r="AQ97" s="4">
        <f>SUMIFS(Purchase!$F:$F,Purchase!$A:$A,Waterfall!$A97,Purchase!$D:$D,Waterfall!$C97,Purchase!$C:$C,Waterfall!AQ$1)</f>
        <v>0</v>
      </c>
      <c r="AR97" s="4">
        <f>SUMIFS(Purchase!$F:$F,Purchase!$A:$A,Waterfall!$A97,Purchase!$D:$D,Waterfall!$C97,Purchase!$C:$C,Waterfall!AR$1)</f>
        <v>0</v>
      </c>
      <c r="AS97" s="4">
        <f>SUMIFS(Purchase!$F:$F,Purchase!$A:$A,Waterfall!$A97,Purchase!$D:$D,Waterfall!$C97,Purchase!$C:$C,Waterfall!AS$1)</f>
        <v>0</v>
      </c>
      <c r="AT97" s="4">
        <f>SUMIFS(Purchase!$F:$F,Purchase!$A:$A,Waterfall!$A97,Purchase!$D:$D,Waterfall!$C97,Purchase!$C:$C,Waterfall!AT$1)</f>
        <v>0</v>
      </c>
      <c r="AU97" s="4">
        <f>SUMIFS(Purchase!$F:$F,Purchase!$A:$A,Waterfall!$A97,Purchase!$D:$D,Waterfall!$C97,Purchase!$C:$C,Waterfall!AU$1)</f>
        <v>0</v>
      </c>
      <c r="AV97" s="4">
        <f>SUMIFS(Purchase!$F:$F,Purchase!$A:$A,Waterfall!$A97,Purchase!$D:$D,Waterfall!$C97,Purchase!$C:$C,Waterfall!AV$1)</f>
        <v>0</v>
      </c>
      <c r="AW97" s="4">
        <f>SUMIFS(Purchase!$F:$F,Purchase!$A:$A,Waterfall!$A97,Purchase!$D:$D,Waterfall!$C97,Purchase!$C:$C,Waterfall!AW$1)</f>
        <v>0</v>
      </c>
      <c r="AX97" s="4">
        <f>SUMIFS(Purchase!$F:$F,Purchase!$A:$A,Waterfall!$A97,Purchase!$D:$D,Waterfall!$C97,Purchase!$C:$C,Waterfall!AX$1)</f>
        <v>0</v>
      </c>
      <c r="AY97" s="4">
        <f>SUMIFS(Purchase!$F:$F,Purchase!$A:$A,Waterfall!$A97,Purchase!$D:$D,Waterfall!$C97,Purchase!$C:$C,Waterfall!AY$1)</f>
        <v>0</v>
      </c>
      <c r="AZ97" s="4">
        <f>SUMIFS(Purchase!$F:$F,Purchase!$A:$A,Waterfall!$A97,Purchase!$D:$D,Waterfall!$C97,Purchase!$C:$C,Waterfall!AZ$1)</f>
        <v>0</v>
      </c>
      <c r="BA97" s="4">
        <f>SUMIFS(Purchase!$F:$F,Purchase!$A:$A,Waterfall!$A97,Purchase!$D:$D,Waterfall!$C97,Purchase!$C:$C,Waterfall!BA$1)</f>
        <v>0</v>
      </c>
      <c r="BB97" s="4">
        <f>SUMIFS(Purchase!$F:$F,Purchase!$A:$A,Waterfall!$A97,Purchase!$D:$D,Waterfall!$C97,Purchase!$C:$C,Waterfall!BB$1)</f>
        <v>0</v>
      </c>
      <c r="BC97" s="4">
        <f>SUMIFS(Purchase!$F:$F,Purchase!$A:$A,Waterfall!$A97,Purchase!$D:$D,Waterfall!$C97,Purchase!$C:$C,Waterfall!BC$1)</f>
        <v>0</v>
      </c>
      <c r="BD97" s="4">
        <f>SUMIFS(Purchase!$F:$F,Purchase!$A:$A,Waterfall!$A97,Purchase!$D:$D,Waterfall!$C97,Purchase!$C:$C,Waterfall!BD$1)</f>
        <v>0</v>
      </c>
      <c r="BE97" s="4">
        <f>SUMIFS(Purchase!$F:$F,Purchase!$A:$A,Waterfall!$A97,Purchase!$D:$D,Waterfall!$C97,Purchase!$C:$C,Waterfall!BE$1)</f>
        <v>0</v>
      </c>
      <c r="BF97" s="4">
        <f>SUMIFS(Purchase!$F:$F,Purchase!$A:$A,Waterfall!$A97,Purchase!$D:$D,Waterfall!$C97,Purchase!$C:$C,Waterfall!BF$1)</f>
        <v>0</v>
      </c>
      <c r="BG97" s="4">
        <f>SUMIFS(Purchase!$F:$F,Purchase!$A:$A,Waterfall!$A97,Purchase!$D:$D,Waterfall!$C97,Purchase!$C:$C,Waterfall!BG$1)</f>
        <v>0</v>
      </c>
      <c r="BH97" s="4">
        <f>SUMIFS(Purchase!$F:$F,Purchase!$A:$A,Waterfall!$A97,Purchase!$D:$D,Waterfall!$C97,Purchase!$C:$C,Waterfall!BH$1)</f>
        <v>0</v>
      </c>
      <c r="BI97" s="4">
        <f>SUMIFS(Purchase!$F:$F,Purchase!$A:$A,Waterfall!$A97,Purchase!$D:$D,Waterfall!$C97,Purchase!$C:$C,Waterfall!BI$1)</f>
        <v>0</v>
      </c>
      <c r="BJ97" s="4">
        <f>SUMIFS(Purchase!$F:$F,Purchase!$A:$A,Waterfall!$A97,Purchase!$D:$D,Waterfall!$C97,Purchase!$C:$C,Waterfall!BJ$1)</f>
        <v>0</v>
      </c>
      <c r="BK97" s="4">
        <f>SUMIFS(Purchase!$F:$F,Purchase!$A:$A,Waterfall!$A97,Purchase!$D:$D,Waterfall!$C97,Purchase!$C:$C,Waterfall!BK$1)</f>
        <v>0</v>
      </c>
      <c r="BL97" s="4">
        <f>SUMIFS(Purchase!$F:$F,Purchase!$A:$A,Waterfall!$A97,Purchase!$D:$D,Waterfall!$C97,Purchase!$C:$C,Waterfall!BL$1)</f>
        <v>0</v>
      </c>
      <c r="BM97" s="4">
        <f>SUMIFS(Purchase!$F:$F,Purchase!$A:$A,Waterfall!$A97,Purchase!$D:$D,Waterfall!$C97,Purchase!$C:$C,Waterfall!BM$1)</f>
        <v>0</v>
      </c>
      <c r="BN97" s="4">
        <f>SUMIFS(Purchase!$F:$F,Purchase!$A:$A,Waterfall!$A97,Purchase!$D:$D,Waterfall!$C97,Purchase!$C:$C,Waterfall!BN$1)</f>
        <v>0</v>
      </c>
      <c r="BO97" s="4">
        <f>SUMIFS(Purchase!$F:$F,Purchase!$A:$A,Waterfall!$A97,Purchase!$D:$D,Waterfall!$C97,Purchase!$C:$C,Waterfall!BO$1)</f>
        <v>0</v>
      </c>
      <c r="BP97" s="4">
        <f>SUMIFS(Purchase!$F:$F,Purchase!$A:$A,Waterfall!$A97,Purchase!$D:$D,Waterfall!$C97,Purchase!$C:$C,Waterfall!BP$1)</f>
        <v>0</v>
      </c>
      <c r="BQ97" s="4">
        <f>SUMIFS(Purchase!$F:$F,Purchase!$A:$A,Waterfall!$A97,Purchase!$D:$D,Waterfall!$C97,Purchase!$C:$C,Waterfall!BQ$1)</f>
        <v>0</v>
      </c>
      <c r="BR97" s="4">
        <f>SUMIFS(Purchase!$F:$F,Purchase!$A:$A,Waterfall!$A97,Purchase!$D:$D,Waterfall!$C97,Purchase!$C:$C,Waterfall!BR$1)</f>
        <v>0</v>
      </c>
      <c r="BS97" s="4">
        <f>SUMIFS(Purchase!$F:$F,Purchase!$A:$A,Waterfall!$A97,Purchase!$D:$D,Waterfall!$C97,Purchase!$C:$C,Waterfall!BS$1)</f>
        <v>0</v>
      </c>
      <c r="BT97" s="4">
        <f>SUMIFS(Purchase!$F:$F,Purchase!$A:$A,Waterfall!$A97,Purchase!$D:$D,Waterfall!$C97,Purchase!$C:$C,Waterfall!BT$1)</f>
        <v>0</v>
      </c>
      <c r="BU97" s="4">
        <f>SUMIFS(Purchase!$F:$F,Purchase!$A:$A,Waterfall!$A97,Purchase!$D:$D,Waterfall!$C97,Purchase!$C:$C,Waterfall!BU$1)</f>
        <v>0</v>
      </c>
      <c r="BV97" s="4">
        <f>SUMIFS(Purchase!$F:$F,Purchase!$A:$A,Waterfall!$A97,Purchase!$D:$D,Waterfall!$C97,Purchase!$C:$C,Waterfall!BV$1)</f>
        <v>0</v>
      </c>
      <c r="BW97" s="4">
        <f>SUMIFS(Purchase!$F:$F,Purchase!$A:$A,Waterfall!$A97,Purchase!$D:$D,Waterfall!$C97,Purchase!$C:$C,Waterfall!BW$1)</f>
        <v>0</v>
      </c>
      <c r="BX97" s="4">
        <f>SUMIFS(Purchase!$F:$F,Purchase!$A:$A,Waterfall!$A97,Purchase!$D:$D,Waterfall!$C97,Purchase!$C:$C,Waterfall!BX$1)</f>
        <v>0</v>
      </c>
      <c r="BY97" s="4">
        <f>SUMIFS(Purchase!$F:$F,Purchase!$A:$A,Waterfall!$A97,Purchase!$D:$D,Waterfall!$C97,Purchase!$C:$C,Waterfall!BY$1)</f>
        <v>0</v>
      </c>
      <c r="BZ97" s="4">
        <f>SUMIFS(Purchase!$F:$F,Purchase!$A:$A,Waterfall!$A97,Purchase!$D:$D,Waterfall!$C97,Purchase!$C:$C,Waterfall!BZ$1)</f>
        <v>0</v>
      </c>
      <c r="CA97" s="4">
        <f>SUMIFS(Purchase!$F:$F,Purchase!$A:$A,Waterfall!$A97,Purchase!$D:$D,Waterfall!$C97,Purchase!$C:$C,Waterfall!CA$1)</f>
        <v>0</v>
      </c>
      <c r="CB97" s="4">
        <f>SUMIFS(Purchase!$F:$F,Purchase!$A:$A,Waterfall!$A97,Purchase!$D:$D,Waterfall!$C97,Purchase!$C:$C,Waterfall!CB$1)</f>
        <v>0</v>
      </c>
      <c r="CC97" s="4">
        <f>SUMIFS(Purchase!$F:$F,Purchase!$A:$A,Waterfall!$A97,Purchase!$D:$D,Waterfall!$C97,Purchase!$C:$C,Waterfall!CC$1)</f>
        <v>0</v>
      </c>
      <c r="CD97" s="4">
        <f>SUMIFS(Purchase!$F:$F,Purchase!$A:$A,Waterfall!$A97,Purchase!$D:$D,Waterfall!$C97,Purchase!$C:$C,Waterfall!CD$1)</f>
        <v>0</v>
      </c>
      <c r="CE97" s="4">
        <f>SUMIFS(Purchase!$F:$F,Purchase!$A:$A,Waterfall!$A97,Purchase!$D:$D,Waterfall!$C97,Purchase!$C:$C,Waterfall!CE$1)</f>
        <v>0</v>
      </c>
      <c r="CF97" s="4">
        <f>SUMIFS(Purchase!$F:$F,Purchase!$A:$A,Waterfall!$A97,Purchase!$D:$D,Waterfall!$C97,Purchase!$C:$C,Waterfall!CF$1)</f>
        <v>0</v>
      </c>
      <c r="CG97" s="4">
        <f>SUMIFS(Purchase!$F:$F,Purchase!$A:$A,Waterfall!$A97,Purchase!$D:$D,Waterfall!$C97,Purchase!$C:$C,Waterfall!CG$1)</f>
        <v>0</v>
      </c>
      <c r="CH97" s="4">
        <f>SUMIFS(Purchase!$F:$F,Purchase!$A:$A,Waterfall!$A97,Purchase!$D:$D,Waterfall!$C97,Purchase!$C:$C,Waterfall!CH$1)</f>
        <v>0</v>
      </c>
      <c r="CI97" s="4">
        <f>SUMIFS(Purchase!$F:$F,Purchase!$A:$A,Waterfall!$A97,Purchase!$D:$D,Waterfall!$C97,Purchase!$C:$C,Waterfall!CI$1)</f>
        <v>0</v>
      </c>
      <c r="CJ97" s="4">
        <f>SUMIFS(Purchase!$F:$F,Purchase!$A:$A,Waterfall!$A97,Purchase!$D:$D,Waterfall!$C97,Purchase!$C:$C,Waterfall!CJ$1)</f>
        <v>0</v>
      </c>
      <c r="CK97" s="4">
        <f>SUMIFS(Purchase!$F:$F,Purchase!$A:$A,Waterfall!$A97,Purchase!$D:$D,Waterfall!$C97,Purchase!$C:$C,Waterfall!CK$1)</f>
        <v>0</v>
      </c>
      <c r="CL97" s="4">
        <f>SUMIFS(Purchase!$F:$F,Purchase!$A:$A,Waterfall!$A97,Purchase!$D:$D,Waterfall!$C97,Purchase!$C:$C,Waterfall!CL$1)</f>
        <v>0</v>
      </c>
      <c r="CM97" s="4">
        <f>SUMIFS(Purchase!$F:$F,Purchase!$A:$A,Waterfall!$A97,Purchase!$D:$D,Waterfall!$C97,Purchase!$C:$C,Waterfall!CM$1)</f>
        <v>0</v>
      </c>
      <c r="CN97" s="4">
        <f>SUMIFS(Purchase!$F:$F,Purchase!$A:$A,Waterfall!$A97,Purchase!$D:$D,Waterfall!$C97,Purchase!$C:$C,Waterfall!CN$1)</f>
        <v>0</v>
      </c>
      <c r="CO97" s="4">
        <f>SUMIFS(Purchase!$F:$F,Purchase!$A:$A,Waterfall!$A97,Purchase!$D:$D,Waterfall!$C97,Purchase!$C:$C,Waterfall!CO$1)</f>
        <v>0</v>
      </c>
      <c r="CP97" s="4">
        <f>SUMIFS(Purchase!$F:$F,Purchase!$A:$A,Waterfall!$A97,Purchase!$D:$D,Waterfall!$C97,Purchase!$C:$C,Waterfall!CP$1)</f>
        <v>0</v>
      </c>
      <c r="CQ97" s="4">
        <f>SUMIFS(Purchase!$F:$F,Purchase!$A:$A,Waterfall!$A97,Purchase!$D:$D,Waterfall!$C97,Purchase!$C:$C,Waterfall!CQ$1)</f>
        <v>0</v>
      </c>
      <c r="CR97" s="4">
        <f>SUMIFS(Purchase!$F:$F,Purchase!$A:$A,Waterfall!$A97,Purchase!$D:$D,Waterfall!$C97,Purchase!$C:$C,Waterfall!CR$1)</f>
        <v>0</v>
      </c>
      <c r="CS97" s="4">
        <f>SUMIFS(Purchase!$F:$F,Purchase!$A:$A,Waterfall!$A97,Purchase!$D:$D,Waterfall!$C97,Purchase!$C:$C,Waterfall!CS$1)</f>
        <v>0</v>
      </c>
      <c r="CT97" s="4">
        <f>SUMIFS(Purchase!$F:$F,Purchase!$A:$A,Waterfall!$A97,Purchase!$D:$D,Waterfall!$C97,Purchase!$C:$C,Waterfall!CT$1)</f>
        <v>0</v>
      </c>
      <c r="CU97" s="4">
        <f>SUMIFS(Purchase!$F:$F,Purchase!$A:$A,Waterfall!$A97,Purchase!$D:$D,Waterfall!$C97,Purchase!$C:$C,Waterfall!CU$1)</f>
        <v>0</v>
      </c>
      <c r="CV97" s="4">
        <f>SUMIFS(Purchase!$F:$F,Purchase!$A:$A,Waterfall!$A97,Purchase!$D:$D,Waterfall!$C97,Purchase!$C:$C,Waterfall!CV$1)</f>
        <v>0</v>
      </c>
      <c r="CW97" s="4">
        <f>SUMIFS(Purchase!$F:$F,Purchase!$A:$A,Waterfall!$A97,Purchase!$D:$D,Waterfall!$C97,Purchase!$C:$C,Waterfall!CW$1)</f>
        <v>0</v>
      </c>
      <c r="CX97" s="4">
        <f>SUMIFS(Purchase!$F:$F,Purchase!$A:$A,Waterfall!$A97,Purchase!$D:$D,Waterfall!$C97,Purchase!$C:$C,Waterfall!CX$1)</f>
        <v>0</v>
      </c>
      <c r="CY97" s="4">
        <f>SUMIFS(Purchase!$F:$F,Purchase!$A:$A,Waterfall!$A97,Purchase!$D:$D,Waterfall!$C97,Purchase!$C:$C,Waterfall!CY$1)</f>
        <v>0</v>
      </c>
      <c r="CZ97" s="4">
        <f>SUMIFS(Purchase!$F:$F,Purchase!$A:$A,Waterfall!$A97,Purchase!$D:$D,Waterfall!$C97,Purchase!$C:$C,Waterfall!CZ$1)</f>
        <v>0</v>
      </c>
      <c r="DA97" s="4">
        <f>SUMIFS(Purchase!$F:$F,Purchase!$A:$A,Waterfall!$A97,Purchase!$D:$D,Waterfall!$C97,Purchase!$C:$C,Waterfall!DA$1)</f>
        <v>0</v>
      </c>
      <c r="DB97" s="4">
        <f>SUMIFS(Purchase!$F:$F,Purchase!$A:$A,Waterfall!$A97,Purchase!$D:$D,Waterfall!$C97,Purchase!$C:$C,Waterfall!DB$1)</f>
        <v>0</v>
      </c>
      <c r="DC97" s="4">
        <f>SUMIFS(Purchase!$F:$F,Purchase!$A:$A,Waterfall!$A97,Purchase!$D:$D,Waterfall!$C97,Purchase!$C:$C,Waterfall!DC$1)</f>
        <v>0</v>
      </c>
      <c r="DD97" s="4">
        <f>SUMIFS(Purchase!$F:$F,Purchase!$A:$A,Waterfall!$A97,Purchase!$D:$D,Waterfall!$C97,Purchase!$C:$C,Waterfall!DD$1)</f>
        <v>0</v>
      </c>
      <c r="DE97" s="4">
        <f>SUMIFS(Purchase!$F:$F,Purchase!$A:$A,Waterfall!$A97,Purchase!$D:$D,Waterfall!$C97,Purchase!$C:$C,Waterfall!DE$1)</f>
        <v>0</v>
      </c>
      <c r="DF97" s="4">
        <f>SUMIFS(Purchase!$F:$F,Purchase!$A:$A,Waterfall!$A97,Purchase!$D:$D,Waterfall!$C97,Purchase!$C:$C,Waterfall!DF$1)</f>
        <v>0</v>
      </c>
      <c r="DG97" s="4">
        <f>SUMIFS(Purchase!$F:$F,Purchase!$A:$A,Waterfall!$A97,Purchase!$D:$D,Waterfall!$C97,Purchase!$C:$C,Waterfall!DG$1)</f>
        <v>0</v>
      </c>
      <c r="DH97" s="4">
        <f>SUMIFS(Purchase!$F:$F,Purchase!$A:$A,Waterfall!$A97,Purchase!$D:$D,Waterfall!$C97,Purchase!$C:$C,Waterfall!DH$1)</f>
        <v>0</v>
      </c>
      <c r="DI97" s="4">
        <f>SUMIFS(Purchase!$F:$F,Purchase!$A:$A,Waterfall!$A97,Purchase!$D:$D,Waterfall!$C97,Purchase!$C:$C,Waterfall!DI$1)</f>
        <v>0</v>
      </c>
      <c r="DJ97" s="4">
        <f>SUMIFS(Purchase!$F:$F,Purchase!$A:$A,Waterfall!$A97,Purchase!$D:$D,Waterfall!$C97,Purchase!$C:$C,Waterfall!DJ$1)</f>
        <v>0</v>
      </c>
      <c r="DK97" s="4">
        <f>SUMIFS(Purchase!$F:$F,Purchase!$A:$A,Waterfall!$A97,Purchase!$D:$D,Waterfall!$C97,Purchase!$C:$C,Waterfall!DK$1)</f>
        <v>0</v>
      </c>
      <c r="DL97" s="4">
        <f>SUMIFS(Purchase!$F:$F,Purchase!$A:$A,Waterfall!$A97,Purchase!$D:$D,Waterfall!$C97,Purchase!$C:$C,Waterfall!DL$1)</f>
        <v>0</v>
      </c>
      <c r="DM97" s="4">
        <f>SUMIFS(Purchase!$F:$F,Purchase!$A:$A,Waterfall!$A97,Purchase!$D:$D,Waterfall!$C97,Purchase!$C:$C,Waterfall!DM$1)</f>
        <v>0</v>
      </c>
      <c r="DN97" s="4">
        <f>SUMIFS(Purchase!$F:$F,Purchase!$A:$A,Waterfall!$A97,Purchase!$D:$D,Waterfall!$C97,Purchase!$C:$C,Waterfall!DN$1)</f>
        <v>0</v>
      </c>
      <c r="DO97" s="4">
        <f>SUMIFS(Purchase!$F:$F,Purchase!$A:$A,Waterfall!$A97,Purchase!$D:$D,Waterfall!$C97,Purchase!$C:$C,Waterfall!DO$1)</f>
        <v>0</v>
      </c>
      <c r="DP97" s="4">
        <f>SUMIFS(Purchase!$F:$F,Purchase!$A:$A,Waterfall!$A97,Purchase!$D:$D,Waterfall!$C97,Purchase!$C:$C,Waterfall!DP$1)</f>
        <v>0</v>
      </c>
      <c r="DQ97" s="4">
        <f>SUMIFS(Purchase!$F:$F,Purchase!$A:$A,Waterfall!$A97,Purchase!$D:$D,Waterfall!$C97,Purchase!$C:$C,Waterfall!DQ$1)</f>
        <v>0</v>
      </c>
      <c r="DR97" s="4">
        <f>SUMIFS(Purchase!$F:$F,Purchase!$A:$A,Waterfall!$A97,Purchase!$D:$D,Waterfall!$C97,Purchase!$C:$C,Waterfall!DR$1)</f>
        <v>0</v>
      </c>
      <c r="DS97" s="4">
        <f>SUMIFS(Purchase!$F:$F,Purchase!$A:$A,Waterfall!$A97,Purchase!$D:$D,Waterfall!$C97,Purchase!$C:$C,Waterfall!DS$1)</f>
        <v>0</v>
      </c>
      <c r="DT97" s="4">
        <f>SUMIFS(Purchase!$F:$F,Purchase!$A:$A,Waterfall!$A97,Purchase!$D:$D,Waterfall!$C97,Purchase!$C:$C,Waterfall!DT$1)</f>
        <v>0</v>
      </c>
      <c r="DU97" s="4">
        <f>SUMIFS(Purchase!$F:$F,Purchase!$A:$A,Waterfall!$A97,Purchase!$D:$D,Waterfall!$C97,Purchase!$C:$C,Waterfall!DU$1)</f>
        <v>0</v>
      </c>
      <c r="DV97" s="4">
        <f>SUMIFS(Purchase!$F:$F,Purchase!$A:$A,Waterfall!$A97,Purchase!$D:$D,Waterfall!$C97,Purchase!$C:$C,Waterfall!DV$1)</f>
        <v>0</v>
      </c>
      <c r="DW97" s="4">
        <f>SUMIFS(Purchase!$F:$F,Purchase!$A:$A,Waterfall!$A97,Purchase!$D:$D,Waterfall!$C97,Purchase!$C:$C,Waterfall!DW$1)</f>
        <v>0</v>
      </c>
      <c r="DX97" s="4">
        <f>SUMIFS(Purchase!$F:$F,Purchase!$A:$A,Waterfall!$A97,Purchase!$D:$D,Waterfall!$C97,Purchase!$C:$C,Waterfall!DX$1)</f>
        <v>0</v>
      </c>
      <c r="DY97" s="4">
        <f>SUMIFS(Purchase!$F:$F,Purchase!$A:$A,Waterfall!$A97,Purchase!$D:$D,Waterfall!$C97,Purchase!$C:$C,Waterfall!DY$1)</f>
        <v>0</v>
      </c>
      <c r="DZ97" s="4">
        <f>SUMIFS(Purchase!$F:$F,Purchase!$A:$A,Waterfall!$A97,Purchase!$D:$D,Waterfall!$C97,Purchase!$C:$C,Waterfall!DZ$1)</f>
        <v>0</v>
      </c>
      <c r="EA97" s="4">
        <f>SUMIFS(Purchase!$F:$F,Purchase!$A:$A,Waterfall!$A97,Purchase!$D:$D,Waterfall!$C97,Purchase!$C:$C,Waterfall!EA$1)</f>
        <v>0</v>
      </c>
      <c r="EB97" s="4">
        <f>SUMIFS(Purchase!$F:$F,Purchase!$A:$A,Waterfall!$A97,Purchase!$D:$D,Waterfall!$C97,Purchase!$C:$C,Waterfall!EB$1)</f>
        <v>0</v>
      </c>
      <c r="EC97" s="4">
        <f>SUMIFS(Purchase!$F:$F,Purchase!$A:$A,Waterfall!$A97,Purchase!$D:$D,Waterfall!$C97,Purchase!$C:$C,Waterfall!EC$1)</f>
        <v>0</v>
      </c>
      <c r="ED97" s="4">
        <f>SUMIFS(Purchase!$F:$F,Purchase!$A:$A,Waterfall!$A97,Purchase!$D:$D,Waterfall!$C97,Purchase!$C:$C,Waterfall!ED$1)</f>
        <v>0</v>
      </c>
      <c r="EE97" s="4">
        <f>SUMIFS(Purchase!$F:$F,Purchase!$A:$A,Waterfall!$A97,Purchase!$D:$D,Waterfall!$C97,Purchase!$C:$C,Waterfall!EE$1)</f>
        <v>0</v>
      </c>
      <c r="EF97" s="4">
        <f>SUMIFS(Purchase!$F:$F,Purchase!$A:$A,Waterfall!$A97,Purchase!$D:$D,Waterfall!$C97,Purchase!$C:$C,Waterfall!EF$1)</f>
        <v>0</v>
      </c>
      <c r="EG97" s="4">
        <f>SUMIFS(Purchase!$F:$F,Purchase!$A:$A,Waterfall!$A97,Purchase!$D:$D,Waterfall!$C97,Purchase!$C:$C,Waterfall!EG$1)</f>
        <v>0</v>
      </c>
      <c r="EH97" s="4">
        <f>SUMIFS(Purchase!$F:$F,Purchase!$A:$A,Waterfall!$A97,Purchase!$D:$D,Waterfall!$C97,Purchase!$C:$C,Waterfall!EH$1)</f>
        <v>0</v>
      </c>
      <c r="EI97" s="4">
        <f>SUMIFS(Purchase!$F:$F,Purchase!$A:$A,Waterfall!$A97,Purchase!$D:$D,Waterfall!$C97,Purchase!$C:$C,Waterfall!EI$1)</f>
        <v>0</v>
      </c>
      <c r="EJ97" s="4">
        <f>SUMIFS(Purchase!$F:$F,Purchase!$A:$A,Waterfall!$A97,Purchase!$D:$D,Waterfall!$C97,Purchase!$C:$C,Waterfall!EJ$1)</f>
        <v>0</v>
      </c>
      <c r="EK97" s="4">
        <f>SUMIFS(Purchase!$F:$F,Purchase!$A:$A,Waterfall!$A97,Purchase!$D:$D,Waterfall!$C97,Purchase!$C:$C,Waterfall!EK$1)</f>
        <v>0</v>
      </c>
      <c r="EL97" s="4">
        <f>SUMIFS(Purchase!$F:$F,Purchase!$A:$A,Waterfall!$A97,Purchase!$D:$D,Waterfall!$C97,Purchase!$C:$C,Waterfall!EL$1)</f>
        <v>0</v>
      </c>
      <c r="EM97" s="4">
        <f>SUMIFS(Purchase!$F:$F,Purchase!$A:$A,Waterfall!$A97,Purchase!$D:$D,Waterfall!$C97,Purchase!$C:$C,Waterfall!EM$1)</f>
        <v>0</v>
      </c>
      <c r="EN97" s="4">
        <f>SUMIFS(Purchase!$F:$F,Purchase!$A:$A,Waterfall!$A97,Purchase!$D:$D,Waterfall!$C97,Purchase!$C:$C,Waterfall!EN$1)</f>
        <v>0</v>
      </c>
      <c r="EO97" s="4">
        <f>SUMIFS(Purchase!$F:$F,Purchase!$A:$A,Waterfall!$A97,Purchase!$D:$D,Waterfall!$C97,Purchase!$C:$C,Waterfall!EO$1)</f>
        <v>0</v>
      </c>
      <c r="EP97" s="4">
        <f>SUMIFS(Purchase!$F:$F,Purchase!$A:$A,Waterfall!$A97,Purchase!$D:$D,Waterfall!$C97,Purchase!$C:$C,Waterfall!EP$1)</f>
        <v>0</v>
      </c>
      <c r="EQ97" s="4">
        <f>SUMIFS(Purchase!$F:$F,Purchase!$A:$A,Waterfall!$A97,Purchase!$D:$D,Waterfall!$C97,Purchase!$C:$C,Waterfall!EQ$1)</f>
        <v>0</v>
      </c>
      <c r="ER97" s="4">
        <f>SUMIFS(Purchase!$F:$F,Purchase!$A:$A,Waterfall!$A97,Purchase!$D:$D,Waterfall!$C97,Purchase!$C:$C,Waterfall!ER$1)</f>
        <v>0</v>
      </c>
      <c r="ES97" s="4">
        <f>SUMIFS(Purchase!$F:$F,Purchase!$A:$A,Waterfall!$A97,Purchase!$D:$D,Waterfall!$C97,Purchase!$C:$C,Waterfall!ES$1)</f>
        <v>0</v>
      </c>
      <c r="ET97" s="4">
        <f>SUMIFS(Purchase!$F:$F,Purchase!$A:$A,Waterfall!$A97,Purchase!$D:$D,Waterfall!$C97,Purchase!$C:$C,Waterfall!ET$1)</f>
        <v>0</v>
      </c>
      <c r="EU97" s="4">
        <f>SUMIFS(Purchase!$F:$F,Purchase!$A:$A,Waterfall!$A97,Purchase!$D:$D,Waterfall!$C97,Purchase!$C:$C,Waterfall!EU$1)</f>
        <v>0</v>
      </c>
      <c r="EV97" s="4">
        <f>SUMIFS(Purchase!$F:$F,Purchase!$A:$A,Waterfall!$A97,Purchase!$D:$D,Waterfall!$C97,Purchase!$C:$C,Waterfall!EV$1)</f>
        <v>0</v>
      </c>
      <c r="EW97" s="4">
        <f>SUMIFS(Purchase!$F:$F,Purchase!$A:$A,Waterfall!$A97,Purchase!$D:$D,Waterfall!$C97,Purchase!$C:$C,Waterfall!EW$1)</f>
        <v>0</v>
      </c>
      <c r="EX97" s="4">
        <f>SUMIFS(Purchase!$F:$F,Purchase!$A:$A,Waterfall!$A97,Purchase!$D:$D,Waterfall!$C97,Purchase!$C:$C,Waterfall!EX$1)</f>
        <v>0</v>
      </c>
      <c r="EY97" s="4">
        <f>SUMIFS(Purchase!$F:$F,Purchase!$A:$A,Waterfall!$A97,Purchase!$D:$D,Waterfall!$C97,Purchase!$C:$C,Waterfall!EY$1)</f>
        <v>0</v>
      </c>
      <c r="EZ97" s="4">
        <f>SUMIFS(Purchase!$F:$F,Purchase!$A:$A,Waterfall!$A97,Purchase!$D:$D,Waterfall!$C97,Purchase!$C:$C,Waterfall!EZ$1)</f>
        <v>0</v>
      </c>
      <c r="FA97" s="4">
        <f>SUMIFS(Purchase!$F:$F,Purchase!$A:$A,Waterfall!$A97,Purchase!$D:$D,Waterfall!$C97,Purchase!$C:$C,Waterfall!FA$1)</f>
        <v>0</v>
      </c>
      <c r="FB97" s="4">
        <f>SUMIFS(Purchase!$F:$F,Purchase!$A:$A,Waterfall!$A97,Purchase!$D:$D,Waterfall!$C97,Purchase!$C:$C,Waterfall!FB$1)</f>
        <v>0</v>
      </c>
      <c r="FC97" s="4">
        <f>SUMIFS(Purchase!$F:$F,Purchase!$A:$A,Waterfall!$A97,Purchase!$D:$D,Waterfall!$C97,Purchase!$C:$C,Waterfall!FC$1)</f>
        <v>0</v>
      </c>
      <c r="FD97" s="4">
        <f>SUMIFS(Purchase!$F:$F,Purchase!$A:$A,Waterfall!$A97,Purchase!$D:$D,Waterfall!$C97,Purchase!$C:$C,Waterfall!FD$1)</f>
        <v>0</v>
      </c>
      <c r="FE97" s="4">
        <f>SUMIFS(Purchase!$F:$F,Purchase!$A:$A,Waterfall!$A97,Purchase!$D:$D,Waterfall!$C97,Purchase!$C:$C,Waterfall!FE$1)</f>
        <v>0</v>
      </c>
      <c r="FF97" s="4">
        <f>SUMIFS(Purchase!$F:$F,Purchase!$A:$A,Waterfall!$A97,Purchase!$D:$D,Waterfall!$C97,Purchase!$C:$C,Waterfall!FF$1)</f>
        <v>0</v>
      </c>
      <c r="FG97" s="4">
        <f>SUMIFS(Purchase!$F:$F,Purchase!$A:$A,Waterfall!$A97,Purchase!$D:$D,Waterfall!$C97,Purchase!$C:$C,Waterfall!FG$1)</f>
        <v>0</v>
      </c>
      <c r="FH97" s="4">
        <f>SUMIFS(Purchase!$F:$F,Purchase!$A:$A,Waterfall!$A97,Purchase!$D:$D,Waterfall!$C97,Purchase!$C:$C,Waterfall!FH$1)</f>
        <v>0</v>
      </c>
      <c r="FI97" s="4">
        <f>SUMIFS(Purchase!$F:$F,Purchase!$A:$A,Waterfall!$A97,Purchase!$D:$D,Waterfall!$C97,Purchase!$C:$C,Waterfall!FI$1)</f>
        <v>0</v>
      </c>
      <c r="FJ97" s="4">
        <f>SUMIFS(Purchase!$F:$F,Purchase!$A:$A,Waterfall!$A97,Purchase!$D:$D,Waterfall!$C97,Purchase!$C:$C,Waterfall!FJ$1)</f>
        <v>0</v>
      </c>
      <c r="FK97" s="4">
        <f>SUMIFS(Purchase!$F:$F,Purchase!$A:$A,Waterfall!$A97,Purchase!$D:$D,Waterfall!$C97,Purchase!$C:$C,Waterfall!FK$1)</f>
        <v>0</v>
      </c>
      <c r="FL97" s="4">
        <f>SUMIFS(Purchase!$F:$F,Purchase!$A:$A,Waterfall!$A97,Purchase!$D:$D,Waterfall!$C97,Purchase!$C:$C,Waterfall!FL$1)</f>
        <v>0</v>
      </c>
      <c r="FM97" s="4">
        <f>SUMIFS(Purchase!$F:$F,Purchase!$A:$A,Waterfall!$A97,Purchase!$D:$D,Waterfall!$C97,Purchase!$C:$C,Waterfall!FM$1)</f>
        <v>0</v>
      </c>
      <c r="FN97" s="4">
        <f>SUMIFS(Purchase!$F:$F,Purchase!$A:$A,Waterfall!$A97,Purchase!$D:$D,Waterfall!$C97,Purchase!$C:$C,Waterfall!FN$1)</f>
        <v>0</v>
      </c>
      <c r="FO97" s="4">
        <f>SUMIFS(Purchase!$F:$F,Purchase!$A:$A,Waterfall!$A97,Purchase!$D:$D,Waterfall!$C97,Purchase!$C:$C,Waterfall!FO$1)</f>
        <v>0</v>
      </c>
      <c r="FP97" s="4">
        <f>SUMIFS(Purchase!$F:$F,Purchase!$A:$A,Waterfall!$A97,Purchase!$D:$D,Waterfall!$C97,Purchase!$C:$C,Waterfall!FP$1)</f>
        <v>0</v>
      </c>
      <c r="FQ97" s="4">
        <f>SUMIFS(Purchase!$F:$F,Purchase!$A:$A,Waterfall!$A97,Purchase!$D:$D,Waterfall!$C97,Purchase!$C:$C,Waterfall!FQ$1)</f>
        <v>0</v>
      </c>
      <c r="FR97" s="4">
        <f>SUMIFS(Purchase!$F:$F,Purchase!$A:$A,Waterfall!$A97,Purchase!$D:$D,Waterfall!$C97,Purchase!$C:$C,Waterfall!FR$1)</f>
        <v>0</v>
      </c>
      <c r="FS97" s="4">
        <f>SUMIFS(Purchase!$F:$F,Purchase!$A:$A,Waterfall!$A97,Purchase!$D:$D,Waterfall!$C97,Purchase!$C:$C,Waterfall!FS$1)</f>
        <v>0</v>
      </c>
      <c r="FT97" s="4">
        <f>SUMIFS(Purchase!$F:$F,Purchase!$A:$A,Waterfall!$A97,Purchase!$D:$D,Waterfall!$C97,Purchase!$C:$C,Waterfall!FT$1)</f>
        <v>0</v>
      </c>
      <c r="FU97" s="4">
        <f>SUMIFS(Purchase!$F:$F,Purchase!$A:$A,Waterfall!$A97,Purchase!$D:$D,Waterfall!$C97,Purchase!$C:$C,Waterfall!FU$1)</f>
        <v>0</v>
      </c>
      <c r="FV97" s="4">
        <f>SUMIFS(Purchase!$F:$F,Purchase!$A:$A,Waterfall!$A97,Purchase!$D:$D,Waterfall!$C97,Purchase!$C:$C,Waterfall!FV$1)</f>
        <v>0</v>
      </c>
      <c r="FW97" s="4">
        <f>SUMIFS(Purchase!$F:$F,Purchase!$A:$A,Waterfall!$A97,Purchase!$D:$D,Waterfall!$C97,Purchase!$C:$C,Waterfall!FW$1)</f>
        <v>0</v>
      </c>
      <c r="FX97" s="4">
        <f>SUMIFS(Purchase!$F:$F,Purchase!$A:$A,Waterfall!$A97,Purchase!$D:$D,Waterfall!$C97,Purchase!$C:$C,Waterfall!FX$1)</f>
        <v>0</v>
      </c>
      <c r="FY97" s="4">
        <f>SUMIFS(Purchase!$F:$F,Purchase!$A:$A,Waterfall!$A97,Purchase!$D:$D,Waterfall!$C97,Purchase!$C:$C,Waterfall!FY$1)</f>
        <v>0</v>
      </c>
      <c r="FZ97" s="4">
        <f>SUMIFS(Purchase!$F:$F,Purchase!$A:$A,Waterfall!$A97,Purchase!$D:$D,Waterfall!$C97,Purchase!$C:$C,Waterfall!FZ$1)</f>
        <v>0</v>
      </c>
      <c r="GA97" s="4">
        <f>SUMIFS(Purchase!$F:$F,Purchase!$A:$A,Waterfall!$A97,Purchase!$D:$D,Waterfall!$C97,Purchase!$C:$C,Waterfall!GA$1)</f>
        <v>0</v>
      </c>
      <c r="GB97" s="4">
        <f>SUMIFS(Purchase!$F:$F,Purchase!$A:$A,Waterfall!$A97,Purchase!$D:$D,Waterfall!$C97,Purchase!$C:$C,Waterfall!GB$1)</f>
        <v>0</v>
      </c>
      <c r="GC97" s="4">
        <f>SUMIFS(Purchase!$F:$F,Purchase!$A:$A,Waterfall!$A97,Purchase!$D:$D,Waterfall!$C97,Purchase!$C:$C,Waterfall!GC$1)</f>
        <v>0</v>
      </c>
      <c r="GD97" s="4">
        <f>SUMIFS(Purchase!$F:$F,Purchase!$A:$A,Waterfall!$A97,Purchase!$D:$D,Waterfall!$C97,Purchase!$C:$C,Waterfall!GD$1)</f>
        <v>0</v>
      </c>
      <c r="GE97" s="4">
        <f>SUMIFS(Purchase!$F:$F,Purchase!$A:$A,Waterfall!$A97,Purchase!$D:$D,Waterfall!$C97,Purchase!$C:$C,Waterfall!GE$1)</f>
        <v>0</v>
      </c>
      <c r="GF97" s="4">
        <f>SUMIFS(Purchase!$F:$F,Purchase!$A:$A,Waterfall!$A97,Purchase!$D:$D,Waterfall!$C97,Purchase!$C:$C,Waterfall!GF$1)</f>
        <v>0</v>
      </c>
      <c r="GG97" s="4">
        <f>SUMIFS(Purchase!$F:$F,Purchase!$A:$A,Waterfall!$A97,Purchase!$D:$D,Waterfall!$C97,Purchase!$C:$C,Waterfall!GG$1)</f>
        <v>0</v>
      </c>
      <c r="GH97" s="4">
        <f>SUMIFS(Purchase!$F:$F,Purchase!$A:$A,Waterfall!$A97,Purchase!$D:$D,Waterfall!$C97,Purchase!$C:$C,Waterfall!GH$1)</f>
        <v>0</v>
      </c>
      <c r="GI97" s="4">
        <f>SUMIFS(Purchase!$F:$F,Purchase!$A:$A,Waterfall!$A97,Purchase!$D:$D,Waterfall!$C97,Purchase!$C:$C,Waterfall!GI$1)</f>
        <v>0</v>
      </c>
    </row>
    <row r="98" spans="1:191" x14ac:dyDescent="0.35">
      <c r="A98" s="8">
        <f t="shared" si="4"/>
        <v>1</v>
      </c>
      <c r="B98" s="2" t="str">
        <f>VLOOKUP($A98,Centers!$B$1:$C$120,2,)</f>
        <v>GATE</v>
      </c>
      <c r="C98" s="3">
        <v>44975</v>
      </c>
      <c r="D98" s="4">
        <f>IF($A98=1,SUM(SUMIFS(Indent!$E:$E,Indent!$C:$C,Waterfall!$C98,Indent!$A:$A,Centers!$A$2),SUMIFS(Indent!$E:$E,Indent!$C:$C,Waterfall!$C98,Indent!$A:$A,Centers!$A$3),SUMIFS(Indent!$E:$E,Indent!$C:$C,Waterfall!$C98,Indent!$A:$A,Centers!$A$4),SUMIFS(Indent!$E:$E,Indent!$C:$C,Waterfall!$C98,Indent!$A:$A,Centers!$A$5),SUMIFS(Indent!$E:$E,Indent!$C:$C,Waterfall!$C98,Indent!$A:$A,Centers!$A$6),SUMIFS(Indent!$E:$E,Indent!$C:$C,Waterfall!$C98,Indent!$A:$A,Centers!$A$7),SUMIFS(Indent!$E:$E,Indent!$C:$C,Waterfall!$C98,Indent!$A:$A,Centers!$A$8)),SUMIFS(Indent!$E:$E,Indent!$C:$C,Waterfall!$C98,Indent!$A:$A,$A98))</f>
        <v>0</v>
      </c>
      <c r="E98" s="4">
        <f>SUMIFS(Purchase!$F:$F,Purchase!$A:$A,Waterfall!$A98,Purchase!$D:$D,Waterfall!$C98,Purchase!$C:$C,Waterfall!E$1)</f>
        <v>0</v>
      </c>
      <c r="F98" s="4">
        <f>SUMIFS(Purchase!$F:$F,Purchase!$A:$A,Waterfall!$A98,Purchase!$D:$D,Waterfall!$C98,Purchase!$C:$C,Waterfall!F$1)</f>
        <v>0</v>
      </c>
      <c r="G98" s="4">
        <f>SUMIFS(Purchase!$F:$F,Purchase!$A:$A,Waterfall!$A98,Purchase!$D:$D,Waterfall!$C98,Purchase!$C:$C,Waterfall!G$1)</f>
        <v>0</v>
      </c>
      <c r="H98" s="4">
        <f>SUMIFS(Purchase!$F:$F,Purchase!$A:$A,Waterfall!$A98,Purchase!$D:$D,Waterfall!$C98,Purchase!$C:$C,Waterfall!H$1)</f>
        <v>0</v>
      </c>
      <c r="I98" s="4">
        <f>SUMIFS(Purchase!$F:$F,Purchase!$A:$A,Waterfall!$A98,Purchase!$D:$D,Waterfall!$C98,Purchase!$C:$C,Waterfall!I$1)</f>
        <v>0</v>
      </c>
      <c r="J98" s="4">
        <f>SUMIFS(Purchase!$F:$F,Purchase!$A:$A,Waterfall!$A98,Purchase!$D:$D,Waterfall!$C98,Purchase!$C:$C,Waterfall!J$1)</f>
        <v>0</v>
      </c>
      <c r="K98" s="4">
        <f>SUMIFS(Purchase!$F:$F,Purchase!$A:$A,Waterfall!$A98,Purchase!$D:$D,Waterfall!$C98,Purchase!$C:$C,Waterfall!K$1)</f>
        <v>0</v>
      </c>
      <c r="L98" s="4">
        <f>SUMIFS(Purchase!$F:$F,Purchase!$A:$A,Waterfall!$A98,Purchase!$D:$D,Waterfall!$C98,Purchase!$C:$C,Waterfall!L$1)</f>
        <v>0</v>
      </c>
      <c r="M98" s="4">
        <f>SUMIFS(Purchase!$F:$F,Purchase!$A:$A,Waterfall!$A98,Purchase!$D:$D,Waterfall!$C98,Purchase!$C:$C,Waterfall!M$1)</f>
        <v>0</v>
      </c>
      <c r="N98" s="4">
        <f>SUMIFS(Purchase!$F:$F,Purchase!$A:$A,Waterfall!$A98,Purchase!$D:$D,Waterfall!$C98,Purchase!$C:$C,Waterfall!N$1)</f>
        <v>0</v>
      </c>
      <c r="O98" s="4">
        <f>SUMIFS(Purchase!$F:$F,Purchase!$A:$A,Waterfall!$A98,Purchase!$D:$D,Waterfall!$C98,Purchase!$C:$C,Waterfall!O$1)</f>
        <v>0</v>
      </c>
      <c r="P98" s="4">
        <f>SUMIFS(Purchase!$F:$F,Purchase!$A:$A,Waterfall!$A98,Purchase!$D:$D,Waterfall!$C98,Purchase!$C:$C,Waterfall!P$1)</f>
        <v>0</v>
      </c>
      <c r="Q98" s="4">
        <f>SUMIFS(Purchase!$F:$F,Purchase!$A:$A,Waterfall!$A98,Purchase!$D:$D,Waterfall!$C98,Purchase!$C:$C,Waterfall!Q$1)</f>
        <v>0</v>
      </c>
      <c r="R98" s="4">
        <f>SUMIFS(Purchase!$F:$F,Purchase!$A:$A,Waterfall!$A98,Purchase!$D:$D,Waterfall!$C98,Purchase!$C:$C,Waterfall!R$1)</f>
        <v>0</v>
      </c>
      <c r="S98" s="4">
        <f>SUMIFS(Purchase!$F:$F,Purchase!$A:$A,Waterfall!$A98,Purchase!$D:$D,Waterfall!$C98,Purchase!$C:$C,Waterfall!S$1)</f>
        <v>0</v>
      </c>
      <c r="T98" s="4">
        <f>SUMIFS(Purchase!$F:$F,Purchase!$A:$A,Waterfall!$A98,Purchase!$D:$D,Waterfall!$C98,Purchase!$C:$C,Waterfall!T$1)</f>
        <v>0</v>
      </c>
      <c r="U98" s="4">
        <f>SUMIFS(Purchase!$F:$F,Purchase!$A:$A,Waterfall!$A98,Purchase!$D:$D,Waterfall!$C98,Purchase!$C:$C,Waterfall!U$1)</f>
        <v>0</v>
      </c>
      <c r="V98" s="4">
        <f>SUMIFS(Purchase!$F:$F,Purchase!$A:$A,Waterfall!$A98,Purchase!$D:$D,Waterfall!$C98,Purchase!$C:$C,Waterfall!V$1)</f>
        <v>0</v>
      </c>
      <c r="W98" s="4">
        <f>SUMIFS(Purchase!$F:$F,Purchase!$A:$A,Waterfall!$A98,Purchase!$D:$D,Waterfall!$C98,Purchase!$C:$C,Waterfall!W$1)</f>
        <v>0</v>
      </c>
      <c r="X98" s="4">
        <f>SUMIFS(Purchase!$F:$F,Purchase!$A:$A,Waterfall!$A98,Purchase!$D:$D,Waterfall!$C98,Purchase!$C:$C,Waterfall!X$1)</f>
        <v>0</v>
      </c>
      <c r="Y98" s="4">
        <f>SUMIFS(Purchase!$F:$F,Purchase!$A:$A,Waterfall!$A98,Purchase!$D:$D,Waterfall!$C98,Purchase!$C:$C,Waterfall!Y$1)</f>
        <v>0</v>
      </c>
      <c r="Z98" s="4">
        <f>SUMIFS(Purchase!$F:$F,Purchase!$A:$A,Waterfall!$A98,Purchase!$D:$D,Waterfall!$C98,Purchase!$C:$C,Waterfall!Z$1)</f>
        <v>0</v>
      </c>
      <c r="AA98" s="4">
        <f>SUMIFS(Purchase!$F:$F,Purchase!$A:$A,Waterfall!$A98,Purchase!$D:$D,Waterfall!$C98,Purchase!$C:$C,Waterfall!AA$1)</f>
        <v>0</v>
      </c>
      <c r="AB98" s="4">
        <f>SUMIFS(Purchase!$F:$F,Purchase!$A:$A,Waterfall!$A98,Purchase!$D:$D,Waterfall!$C98,Purchase!$C:$C,Waterfall!AB$1)</f>
        <v>0</v>
      </c>
      <c r="AC98" s="4">
        <f>SUMIFS(Purchase!$F:$F,Purchase!$A:$A,Waterfall!$A98,Purchase!$D:$D,Waterfall!$C98,Purchase!$C:$C,Waterfall!AC$1)</f>
        <v>0</v>
      </c>
      <c r="AD98" s="4">
        <f>SUMIFS(Purchase!$F:$F,Purchase!$A:$A,Waterfall!$A98,Purchase!$D:$D,Waterfall!$C98,Purchase!$C:$C,Waterfall!AD$1)</f>
        <v>0</v>
      </c>
      <c r="AE98" s="4">
        <f>SUMIFS(Purchase!$F:$F,Purchase!$A:$A,Waterfall!$A98,Purchase!$D:$D,Waterfall!$C98,Purchase!$C:$C,Waterfall!AE$1)</f>
        <v>0</v>
      </c>
      <c r="AF98" s="4">
        <f>SUMIFS(Purchase!$F:$F,Purchase!$A:$A,Waterfall!$A98,Purchase!$D:$D,Waterfall!$C98,Purchase!$C:$C,Waterfall!AF$1)</f>
        <v>0</v>
      </c>
      <c r="AG98" s="4">
        <f>SUMIFS(Purchase!$F:$F,Purchase!$A:$A,Waterfall!$A98,Purchase!$D:$D,Waterfall!$C98,Purchase!$C:$C,Waterfall!AG$1)</f>
        <v>0</v>
      </c>
      <c r="AH98" s="4">
        <f>SUMIFS(Purchase!$F:$F,Purchase!$A:$A,Waterfall!$A98,Purchase!$D:$D,Waterfall!$C98,Purchase!$C:$C,Waterfall!AH$1)</f>
        <v>0</v>
      </c>
      <c r="AI98" s="4">
        <f>SUMIFS(Purchase!$F:$F,Purchase!$A:$A,Waterfall!$A98,Purchase!$D:$D,Waterfall!$C98,Purchase!$C:$C,Waterfall!AI$1)</f>
        <v>0</v>
      </c>
      <c r="AJ98" s="4">
        <f>SUMIFS(Purchase!$F:$F,Purchase!$A:$A,Waterfall!$A98,Purchase!$D:$D,Waterfall!$C98,Purchase!$C:$C,Waterfall!AJ$1)</f>
        <v>0</v>
      </c>
      <c r="AK98" s="4">
        <f>SUMIFS(Purchase!$F:$F,Purchase!$A:$A,Waterfall!$A98,Purchase!$D:$D,Waterfall!$C98,Purchase!$C:$C,Waterfall!AK$1)</f>
        <v>0</v>
      </c>
      <c r="AL98" s="4">
        <f>SUMIFS(Purchase!$F:$F,Purchase!$A:$A,Waterfall!$A98,Purchase!$D:$D,Waterfall!$C98,Purchase!$C:$C,Waterfall!AL$1)</f>
        <v>0</v>
      </c>
      <c r="AM98" s="4">
        <f>SUMIFS(Purchase!$F:$F,Purchase!$A:$A,Waterfall!$A98,Purchase!$D:$D,Waterfall!$C98,Purchase!$C:$C,Waterfall!AM$1)</f>
        <v>0</v>
      </c>
      <c r="AN98" s="4">
        <f>SUMIFS(Purchase!$F:$F,Purchase!$A:$A,Waterfall!$A98,Purchase!$D:$D,Waterfall!$C98,Purchase!$C:$C,Waterfall!AN$1)</f>
        <v>0</v>
      </c>
      <c r="AO98" s="4">
        <f>SUMIFS(Purchase!$F:$F,Purchase!$A:$A,Waterfall!$A98,Purchase!$D:$D,Waterfall!$C98,Purchase!$C:$C,Waterfall!AO$1)</f>
        <v>0</v>
      </c>
      <c r="AP98" s="4">
        <f>SUMIFS(Purchase!$F:$F,Purchase!$A:$A,Waterfall!$A98,Purchase!$D:$D,Waterfall!$C98,Purchase!$C:$C,Waterfall!AP$1)</f>
        <v>0</v>
      </c>
      <c r="AQ98" s="4">
        <f>SUMIFS(Purchase!$F:$F,Purchase!$A:$A,Waterfall!$A98,Purchase!$D:$D,Waterfall!$C98,Purchase!$C:$C,Waterfall!AQ$1)</f>
        <v>0</v>
      </c>
      <c r="AR98" s="4">
        <f>SUMIFS(Purchase!$F:$F,Purchase!$A:$A,Waterfall!$A98,Purchase!$D:$D,Waterfall!$C98,Purchase!$C:$C,Waterfall!AR$1)</f>
        <v>0</v>
      </c>
      <c r="AS98" s="4">
        <f>SUMIFS(Purchase!$F:$F,Purchase!$A:$A,Waterfall!$A98,Purchase!$D:$D,Waterfall!$C98,Purchase!$C:$C,Waterfall!AS$1)</f>
        <v>0</v>
      </c>
      <c r="AT98" s="4">
        <f>SUMIFS(Purchase!$F:$F,Purchase!$A:$A,Waterfall!$A98,Purchase!$D:$D,Waterfall!$C98,Purchase!$C:$C,Waterfall!AT$1)</f>
        <v>0</v>
      </c>
      <c r="AU98" s="4">
        <f>SUMIFS(Purchase!$F:$F,Purchase!$A:$A,Waterfall!$A98,Purchase!$D:$D,Waterfall!$C98,Purchase!$C:$C,Waterfall!AU$1)</f>
        <v>0</v>
      </c>
      <c r="AV98" s="4">
        <f>SUMIFS(Purchase!$F:$F,Purchase!$A:$A,Waterfall!$A98,Purchase!$D:$D,Waterfall!$C98,Purchase!$C:$C,Waterfall!AV$1)</f>
        <v>0</v>
      </c>
      <c r="AW98" s="4">
        <f>SUMIFS(Purchase!$F:$F,Purchase!$A:$A,Waterfall!$A98,Purchase!$D:$D,Waterfall!$C98,Purchase!$C:$C,Waterfall!AW$1)</f>
        <v>0</v>
      </c>
      <c r="AX98" s="4">
        <f>SUMIFS(Purchase!$F:$F,Purchase!$A:$A,Waterfall!$A98,Purchase!$D:$D,Waterfall!$C98,Purchase!$C:$C,Waterfall!AX$1)</f>
        <v>0</v>
      </c>
      <c r="AY98" s="4">
        <f>SUMIFS(Purchase!$F:$F,Purchase!$A:$A,Waterfall!$A98,Purchase!$D:$D,Waterfall!$C98,Purchase!$C:$C,Waterfall!AY$1)</f>
        <v>0</v>
      </c>
      <c r="AZ98" s="4">
        <f>SUMIFS(Purchase!$F:$F,Purchase!$A:$A,Waterfall!$A98,Purchase!$D:$D,Waterfall!$C98,Purchase!$C:$C,Waterfall!AZ$1)</f>
        <v>0</v>
      </c>
      <c r="BA98" s="4">
        <f>SUMIFS(Purchase!$F:$F,Purchase!$A:$A,Waterfall!$A98,Purchase!$D:$D,Waterfall!$C98,Purchase!$C:$C,Waterfall!BA$1)</f>
        <v>0</v>
      </c>
      <c r="BB98" s="4">
        <f>SUMIFS(Purchase!$F:$F,Purchase!$A:$A,Waterfall!$A98,Purchase!$D:$D,Waterfall!$C98,Purchase!$C:$C,Waterfall!BB$1)</f>
        <v>0</v>
      </c>
      <c r="BC98" s="4">
        <f>SUMIFS(Purchase!$F:$F,Purchase!$A:$A,Waterfall!$A98,Purchase!$D:$D,Waterfall!$C98,Purchase!$C:$C,Waterfall!BC$1)</f>
        <v>0</v>
      </c>
      <c r="BD98" s="4">
        <f>SUMIFS(Purchase!$F:$F,Purchase!$A:$A,Waterfall!$A98,Purchase!$D:$D,Waterfall!$C98,Purchase!$C:$C,Waterfall!BD$1)</f>
        <v>0</v>
      </c>
      <c r="BE98" s="4">
        <f>SUMIFS(Purchase!$F:$F,Purchase!$A:$A,Waterfall!$A98,Purchase!$D:$D,Waterfall!$C98,Purchase!$C:$C,Waterfall!BE$1)</f>
        <v>0</v>
      </c>
      <c r="BF98" s="4">
        <f>SUMIFS(Purchase!$F:$F,Purchase!$A:$A,Waterfall!$A98,Purchase!$D:$D,Waterfall!$C98,Purchase!$C:$C,Waterfall!BF$1)</f>
        <v>0</v>
      </c>
      <c r="BG98" s="4">
        <f>SUMIFS(Purchase!$F:$F,Purchase!$A:$A,Waterfall!$A98,Purchase!$D:$D,Waterfall!$C98,Purchase!$C:$C,Waterfall!BG$1)</f>
        <v>0</v>
      </c>
      <c r="BH98" s="4">
        <f>SUMIFS(Purchase!$F:$F,Purchase!$A:$A,Waterfall!$A98,Purchase!$D:$D,Waterfall!$C98,Purchase!$C:$C,Waterfall!BH$1)</f>
        <v>0</v>
      </c>
      <c r="BI98" s="4">
        <f>SUMIFS(Purchase!$F:$F,Purchase!$A:$A,Waterfall!$A98,Purchase!$D:$D,Waterfall!$C98,Purchase!$C:$C,Waterfall!BI$1)</f>
        <v>0</v>
      </c>
      <c r="BJ98" s="4">
        <f>SUMIFS(Purchase!$F:$F,Purchase!$A:$A,Waterfall!$A98,Purchase!$D:$D,Waterfall!$C98,Purchase!$C:$C,Waterfall!BJ$1)</f>
        <v>0</v>
      </c>
      <c r="BK98" s="4">
        <f>SUMIFS(Purchase!$F:$F,Purchase!$A:$A,Waterfall!$A98,Purchase!$D:$D,Waterfall!$C98,Purchase!$C:$C,Waterfall!BK$1)</f>
        <v>0</v>
      </c>
      <c r="BL98" s="4">
        <f>SUMIFS(Purchase!$F:$F,Purchase!$A:$A,Waterfall!$A98,Purchase!$D:$D,Waterfall!$C98,Purchase!$C:$C,Waterfall!BL$1)</f>
        <v>0</v>
      </c>
      <c r="BM98" s="4">
        <f>SUMIFS(Purchase!$F:$F,Purchase!$A:$A,Waterfall!$A98,Purchase!$D:$D,Waterfall!$C98,Purchase!$C:$C,Waterfall!BM$1)</f>
        <v>0</v>
      </c>
      <c r="BN98" s="4">
        <f>SUMIFS(Purchase!$F:$F,Purchase!$A:$A,Waterfall!$A98,Purchase!$D:$D,Waterfall!$C98,Purchase!$C:$C,Waterfall!BN$1)</f>
        <v>0</v>
      </c>
      <c r="BO98" s="4">
        <f>SUMIFS(Purchase!$F:$F,Purchase!$A:$A,Waterfall!$A98,Purchase!$D:$D,Waterfall!$C98,Purchase!$C:$C,Waterfall!BO$1)</f>
        <v>0</v>
      </c>
      <c r="BP98" s="4">
        <f>SUMIFS(Purchase!$F:$F,Purchase!$A:$A,Waterfall!$A98,Purchase!$D:$D,Waterfall!$C98,Purchase!$C:$C,Waterfall!BP$1)</f>
        <v>0</v>
      </c>
      <c r="BQ98" s="4">
        <f>SUMIFS(Purchase!$F:$F,Purchase!$A:$A,Waterfall!$A98,Purchase!$D:$D,Waterfall!$C98,Purchase!$C:$C,Waterfall!BQ$1)</f>
        <v>0</v>
      </c>
      <c r="BR98" s="4">
        <f>SUMIFS(Purchase!$F:$F,Purchase!$A:$A,Waterfall!$A98,Purchase!$D:$D,Waterfall!$C98,Purchase!$C:$C,Waterfall!BR$1)</f>
        <v>0</v>
      </c>
      <c r="BS98" s="4">
        <f>SUMIFS(Purchase!$F:$F,Purchase!$A:$A,Waterfall!$A98,Purchase!$D:$D,Waterfall!$C98,Purchase!$C:$C,Waterfall!BS$1)</f>
        <v>0</v>
      </c>
      <c r="BT98" s="4">
        <f>SUMIFS(Purchase!$F:$F,Purchase!$A:$A,Waterfall!$A98,Purchase!$D:$D,Waterfall!$C98,Purchase!$C:$C,Waterfall!BT$1)</f>
        <v>0</v>
      </c>
      <c r="BU98" s="4">
        <f>SUMIFS(Purchase!$F:$F,Purchase!$A:$A,Waterfall!$A98,Purchase!$D:$D,Waterfall!$C98,Purchase!$C:$C,Waterfall!BU$1)</f>
        <v>0</v>
      </c>
      <c r="BV98" s="4">
        <f>SUMIFS(Purchase!$F:$F,Purchase!$A:$A,Waterfall!$A98,Purchase!$D:$D,Waterfall!$C98,Purchase!$C:$C,Waterfall!BV$1)</f>
        <v>0</v>
      </c>
      <c r="BW98" s="4">
        <f>SUMIFS(Purchase!$F:$F,Purchase!$A:$A,Waterfall!$A98,Purchase!$D:$D,Waterfall!$C98,Purchase!$C:$C,Waterfall!BW$1)</f>
        <v>0</v>
      </c>
      <c r="BX98" s="4">
        <f>SUMIFS(Purchase!$F:$F,Purchase!$A:$A,Waterfall!$A98,Purchase!$D:$D,Waterfall!$C98,Purchase!$C:$C,Waterfall!BX$1)</f>
        <v>0</v>
      </c>
      <c r="BY98" s="4">
        <f>SUMIFS(Purchase!$F:$F,Purchase!$A:$A,Waterfall!$A98,Purchase!$D:$D,Waterfall!$C98,Purchase!$C:$C,Waterfall!BY$1)</f>
        <v>0</v>
      </c>
      <c r="BZ98" s="4">
        <f>SUMIFS(Purchase!$F:$F,Purchase!$A:$A,Waterfall!$A98,Purchase!$D:$D,Waterfall!$C98,Purchase!$C:$C,Waterfall!BZ$1)</f>
        <v>0</v>
      </c>
      <c r="CA98" s="4">
        <f>SUMIFS(Purchase!$F:$F,Purchase!$A:$A,Waterfall!$A98,Purchase!$D:$D,Waterfall!$C98,Purchase!$C:$C,Waterfall!CA$1)</f>
        <v>0</v>
      </c>
      <c r="CB98" s="4">
        <f>SUMIFS(Purchase!$F:$F,Purchase!$A:$A,Waterfall!$A98,Purchase!$D:$D,Waterfall!$C98,Purchase!$C:$C,Waterfall!CB$1)</f>
        <v>0</v>
      </c>
      <c r="CC98" s="4">
        <f>SUMIFS(Purchase!$F:$F,Purchase!$A:$A,Waterfall!$A98,Purchase!$D:$D,Waterfall!$C98,Purchase!$C:$C,Waterfall!CC$1)</f>
        <v>0</v>
      </c>
      <c r="CD98" s="4">
        <f>SUMIFS(Purchase!$F:$F,Purchase!$A:$A,Waterfall!$A98,Purchase!$D:$D,Waterfall!$C98,Purchase!$C:$C,Waterfall!CD$1)</f>
        <v>0</v>
      </c>
      <c r="CE98" s="4">
        <f>SUMIFS(Purchase!$F:$F,Purchase!$A:$A,Waterfall!$A98,Purchase!$D:$D,Waterfall!$C98,Purchase!$C:$C,Waterfall!CE$1)</f>
        <v>0</v>
      </c>
      <c r="CF98" s="4">
        <f>SUMIFS(Purchase!$F:$F,Purchase!$A:$A,Waterfall!$A98,Purchase!$D:$D,Waterfall!$C98,Purchase!$C:$C,Waterfall!CF$1)</f>
        <v>0</v>
      </c>
      <c r="CG98" s="4">
        <f>SUMIFS(Purchase!$F:$F,Purchase!$A:$A,Waterfall!$A98,Purchase!$D:$D,Waterfall!$C98,Purchase!$C:$C,Waterfall!CG$1)</f>
        <v>0</v>
      </c>
      <c r="CH98" s="4">
        <f>SUMIFS(Purchase!$F:$F,Purchase!$A:$A,Waterfall!$A98,Purchase!$D:$D,Waterfall!$C98,Purchase!$C:$C,Waterfall!CH$1)</f>
        <v>0</v>
      </c>
      <c r="CI98" s="4">
        <f>SUMIFS(Purchase!$F:$F,Purchase!$A:$A,Waterfall!$A98,Purchase!$D:$D,Waterfall!$C98,Purchase!$C:$C,Waterfall!CI$1)</f>
        <v>0</v>
      </c>
      <c r="CJ98" s="4">
        <f>SUMIFS(Purchase!$F:$F,Purchase!$A:$A,Waterfall!$A98,Purchase!$D:$D,Waterfall!$C98,Purchase!$C:$C,Waterfall!CJ$1)</f>
        <v>0</v>
      </c>
      <c r="CK98" s="4">
        <f>SUMIFS(Purchase!$F:$F,Purchase!$A:$A,Waterfall!$A98,Purchase!$D:$D,Waterfall!$C98,Purchase!$C:$C,Waterfall!CK$1)</f>
        <v>0</v>
      </c>
      <c r="CL98" s="4">
        <f>SUMIFS(Purchase!$F:$F,Purchase!$A:$A,Waterfall!$A98,Purchase!$D:$D,Waterfall!$C98,Purchase!$C:$C,Waterfall!CL$1)</f>
        <v>0</v>
      </c>
      <c r="CM98" s="4">
        <f>SUMIFS(Purchase!$F:$F,Purchase!$A:$A,Waterfall!$A98,Purchase!$D:$D,Waterfall!$C98,Purchase!$C:$C,Waterfall!CM$1)</f>
        <v>0</v>
      </c>
      <c r="CN98" s="4">
        <f>SUMIFS(Purchase!$F:$F,Purchase!$A:$A,Waterfall!$A98,Purchase!$D:$D,Waterfall!$C98,Purchase!$C:$C,Waterfall!CN$1)</f>
        <v>0</v>
      </c>
      <c r="CO98" s="4">
        <f>SUMIFS(Purchase!$F:$F,Purchase!$A:$A,Waterfall!$A98,Purchase!$D:$D,Waterfall!$C98,Purchase!$C:$C,Waterfall!CO$1)</f>
        <v>0</v>
      </c>
      <c r="CP98" s="4">
        <f>SUMIFS(Purchase!$F:$F,Purchase!$A:$A,Waterfall!$A98,Purchase!$D:$D,Waterfall!$C98,Purchase!$C:$C,Waterfall!CP$1)</f>
        <v>0</v>
      </c>
      <c r="CQ98" s="4">
        <f>SUMIFS(Purchase!$F:$F,Purchase!$A:$A,Waterfall!$A98,Purchase!$D:$D,Waterfall!$C98,Purchase!$C:$C,Waterfall!CQ$1)</f>
        <v>0</v>
      </c>
      <c r="CR98" s="4">
        <f>SUMIFS(Purchase!$F:$F,Purchase!$A:$A,Waterfall!$A98,Purchase!$D:$D,Waterfall!$C98,Purchase!$C:$C,Waterfall!CR$1)</f>
        <v>0</v>
      </c>
      <c r="CS98" s="4">
        <f>SUMIFS(Purchase!$F:$F,Purchase!$A:$A,Waterfall!$A98,Purchase!$D:$D,Waterfall!$C98,Purchase!$C:$C,Waterfall!CS$1)</f>
        <v>0</v>
      </c>
      <c r="CT98" s="4">
        <f>SUMIFS(Purchase!$F:$F,Purchase!$A:$A,Waterfall!$A98,Purchase!$D:$D,Waterfall!$C98,Purchase!$C:$C,Waterfall!CT$1)</f>
        <v>0</v>
      </c>
      <c r="CU98" s="4">
        <f>SUMIFS(Purchase!$F:$F,Purchase!$A:$A,Waterfall!$A98,Purchase!$D:$D,Waterfall!$C98,Purchase!$C:$C,Waterfall!CU$1)</f>
        <v>0</v>
      </c>
      <c r="CV98" s="4">
        <f>SUMIFS(Purchase!$F:$F,Purchase!$A:$A,Waterfall!$A98,Purchase!$D:$D,Waterfall!$C98,Purchase!$C:$C,Waterfall!CV$1)</f>
        <v>0</v>
      </c>
      <c r="CW98" s="4">
        <f>SUMIFS(Purchase!$F:$F,Purchase!$A:$A,Waterfall!$A98,Purchase!$D:$D,Waterfall!$C98,Purchase!$C:$C,Waterfall!CW$1)</f>
        <v>0</v>
      </c>
      <c r="CX98" s="4">
        <f>SUMIFS(Purchase!$F:$F,Purchase!$A:$A,Waterfall!$A98,Purchase!$D:$D,Waterfall!$C98,Purchase!$C:$C,Waterfall!CX$1)</f>
        <v>0</v>
      </c>
      <c r="CY98" s="4">
        <f>SUMIFS(Purchase!$F:$F,Purchase!$A:$A,Waterfall!$A98,Purchase!$D:$D,Waterfall!$C98,Purchase!$C:$C,Waterfall!CY$1)</f>
        <v>0</v>
      </c>
      <c r="CZ98" s="4">
        <f>SUMIFS(Purchase!$F:$F,Purchase!$A:$A,Waterfall!$A98,Purchase!$D:$D,Waterfall!$C98,Purchase!$C:$C,Waterfall!CZ$1)</f>
        <v>0</v>
      </c>
      <c r="DA98" s="4">
        <f>SUMIFS(Purchase!$F:$F,Purchase!$A:$A,Waterfall!$A98,Purchase!$D:$D,Waterfall!$C98,Purchase!$C:$C,Waterfall!DA$1)</f>
        <v>0</v>
      </c>
      <c r="DB98" s="4">
        <f>SUMIFS(Purchase!$F:$F,Purchase!$A:$A,Waterfall!$A98,Purchase!$D:$D,Waterfall!$C98,Purchase!$C:$C,Waterfall!DB$1)</f>
        <v>0</v>
      </c>
      <c r="DC98" s="4">
        <f>SUMIFS(Purchase!$F:$F,Purchase!$A:$A,Waterfall!$A98,Purchase!$D:$D,Waterfall!$C98,Purchase!$C:$C,Waterfall!DC$1)</f>
        <v>0</v>
      </c>
      <c r="DD98" s="4">
        <f>SUMIFS(Purchase!$F:$F,Purchase!$A:$A,Waterfall!$A98,Purchase!$D:$D,Waterfall!$C98,Purchase!$C:$C,Waterfall!DD$1)</f>
        <v>0</v>
      </c>
      <c r="DE98" s="4">
        <f>SUMIFS(Purchase!$F:$F,Purchase!$A:$A,Waterfall!$A98,Purchase!$D:$D,Waterfall!$C98,Purchase!$C:$C,Waterfall!DE$1)</f>
        <v>0</v>
      </c>
      <c r="DF98" s="4">
        <f>SUMIFS(Purchase!$F:$F,Purchase!$A:$A,Waterfall!$A98,Purchase!$D:$D,Waterfall!$C98,Purchase!$C:$C,Waterfall!DF$1)</f>
        <v>0</v>
      </c>
      <c r="DG98" s="4">
        <f>SUMIFS(Purchase!$F:$F,Purchase!$A:$A,Waterfall!$A98,Purchase!$D:$D,Waterfall!$C98,Purchase!$C:$C,Waterfall!DG$1)</f>
        <v>0</v>
      </c>
      <c r="DH98" s="4">
        <f>SUMIFS(Purchase!$F:$F,Purchase!$A:$A,Waterfall!$A98,Purchase!$D:$D,Waterfall!$C98,Purchase!$C:$C,Waterfall!DH$1)</f>
        <v>0</v>
      </c>
      <c r="DI98" s="4">
        <f>SUMIFS(Purchase!$F:$F,Purchase!$A:$A,Waterfall!$A98,Purchase!$D:$D,Waterfall!$C98,Purchase!$C:$C,Waterfall!DI$1)</f>
        <v>0</v>
      </c>
      <c r="DJ98" s="4">
        <f>SUMIFS(Purchase!$F:$F,Purchase!$A:$A,Waterfall!$A98,Purchase!$D:$D,Waterfall!$C98,Purchase!$C:$C,Waterfall!DJ$1)</f>
        <v>0</v>
      </c>
      <c r="DK98" s="4">
        <f>SUMIFS(Purchase!$F:$F,Purchase!$A:$A,Waterfall!$A98,Purchase!$D:$D,Waterfall!$C98,Purchase!$C:$C,Waterfall!DK$1)</f>
        <v>0</v>
      </c>
      <c r="DL98" s="4">
        <f>SUMIFS(Purchase!$F:$F,Purchase!$A:$A,Waterfall!$A98,Purchase!$D:$D,Waterfall!$C98,Purchase!$C:$C,Waterfall!DL$1)</f>
        <v>0</v>
      </c>
      <c r="DM98" s="4">
        <f>SUMIFS(Purchase!$F:$F,Purchase!$A:$A,Waterfall!$A98,Purchase!$D:$D,Waterfall!$C98,Purchase!$C:$C,Waterfall!DM$1)</f>
        <v>0</v>
      </c>
      <c r="DN98" s="4">
        <f>SUMIFS(Purchase!$F:$F,Purchase!$A:$A,Waterfall!$A98,Purchase!$D:$D,Waterfall!$C98,Purchase!$C:$C,Waterfall!DN$1)</f>
        <v>0</v>
      </c>
      <c r="DO98" s="4">
        <f>SUMIFS(Purchase!$F:$F,Purchase!$A:$A,Waterfall!$A98,Purchase!$D:$D,Waterfall!$C98,Purchase!$C:$C,Waterfall!DO$1)</f>
        <v>0</v>
      </c>
      <c r="DP98" s="4">
        <f>SUMIFS(Purchase!$F:$F,Purchase!$A:$A,Waterfall!$A98,Purchase!$D:$D,Waterfall!$C98,Purchase!$C:$C,Waterfall!DP$1)</f>
        <v>0</v>
      </c>
      <c r="DQ98" s="4">
        <f>SUMIFS(Purchase!$F:$F,Purchase!$A:$A,Waterfall!$A98,Purchase!$D:$D,Waterfall!$C98,Purchase!$C:$C,Waterfall!DQ$1)</f>
        <v>0</v>
      </c>
      <c r="DR98" s="4">
        <f>SUMIFS(Purchase!$F:$F,Purchase!$A:$A,Waterfall!$A98,Purchase!$D:$D,Waterfall!$C98,Purchase!$C:$C,Waterfall!DR$1)</f>
        <v>0</v>
      </c>
      <c r="DS98" s="4">
        <f>SUMIFS(Purchase!$F:$F,Purchase!$A:$A,Waterfall!$A98,Purchase!$D:$D,Waterfall!$C98,Purchase!$C:$C,Waterfall!DS$1)</f>
        <v>0</v>
      </c>
      <c r="DT98" s="4">
        <f>SUMIFS(Purchase!$F:$F,Purchase!$A:$A,Waterfall!$A98,Purchase!$D:$D,Waterfall!$C98,Purchase!$C:$C,Waterfall!DT$1)</f>
        <v>0</v>
      </c>
      <c r="DU98" s="4">
        <f>SUMIFS(Purchase!$F:$F,Purchase!$A:$A,Waterfall!$A98,Purchase!$D:$D,Waterfall!$C98,Purchase!$C:$C,Waterfall!DU$1)</f>
        <v>0</v>
      </c>
      <c r="DV98" s="4">
        <f>SUMIFS(Purchase!$F:$F,Purchase!$A:$A,Waterfall!$A98,Purchase!$D:$D,Waterfall!$C98,Purchase!$C:$C,Waterfall!DV$1)</f>
        <v>0</v>
      </c>
      <c r="DW98" s="4">
        <f>SUMIFS(Purchase!$F:$F,Purchase!$A:$A,Waterfall!$A98,Purchase!$D:$D,Waterfall!$C98,Purchase!$C:$C,Waterfall!DW$1)</f>
        <v>0</v>
      </c>
      <c r="DX98" s="4">
        <f>SUMIFS(Purchase!$F:$F,Purchase!$A:$A,Waterfall!$A98,Purchase!$D:$D,Waterfall!$C98,Purchase!$C:$C,Waterfall!DX$1)</f>
        <v>0</v>
      </c>
      <c r="DY98" s="4">
        <f>SUMIFS(Purchase!$F:$F,Purchase!$A:$A,Waterfall!$A98,Purchase!$D:$D,Waterfall!$C98,Purchase!$C:$C,Waterfall!DY$1)</f>
        <v>0</v>
      </c>
      <c r="DZ98" s="4">
        <f>SUMIFS(Purchase!$F:$F,Purchase!$A:$A,Waterfall!$A98,Purchase!$D:$D,Waterfall!$C98,Purchase!$C:$C,Waterfall!DZ$1)</f>
        <v>0</v>
      </c>
      <c r="EA98" s="4">
        <f>SUMIFS(Purchase!$F:$F,Purchase!$A:$A,Waterfall!$A98,Purchase!$D:$D,Waterfall!$C98,Purchase!$C:$C,Waterfall!EA$1)</f>
        <v>0</v>
      </c>
      <c r="EB98" s="4">
        <f>SUMIFS(Purchase!$F:$F,Purchase!$A:$A,Waterfall!$A98,Purchase!$D:$D,Waterfall!$C98,Purchase!$C:$C,Waterfall!EB$1)</f>
        <v>0</v>
      </c>
      <c r="EC98" s="4">
        <f>SUMIFS(Purchase!$F:$F,Purchase!$A:$A,Waterfall!$A98,Purchase!$D:$D,Waterfall!$C98,Purchase!$C:$C,Waterfall!EC$1)</f>
        <v>0</v>
      </c>
      <c r="ED98" s="4">
        <f>SUMIFS(Purchase!$F:$F,Purchase!$A:$A,Waterfall!$A98,Purchase!$D:$D,Waterfall!$C98,Purchase!$C:$C,Waterfall!ED$1)</f>
        <v>0</v>
      </c>
      <c r="EE98" s="4">
        <f>SUMIFS(Purchase!$F:$F,Purchase!$A:$A,Waterfall!$A98,Purchase!$D:$D,Waterfall!$C98,Purchase!$C:$C,Waterfall!EE$1)</f>
        <v>0</v>
      </c>
      <c r="EF98" s="4">
        <f>SUMIFS(Purchase!$F:$F,Purchase!$A:$A,Waterfall!$A98,Purchase!$D:$D,Waterfall!$C98,Purchase!$C:$C,Waterfall!EF$1)</f>
        <v>0</v>
      </c>
      <c r="EG98" s="4">
        <f>SUMIFS(Purchase!$F:$F,Purchase!$A:$A,Waterfall!$A98,Purchase!$D:$D,Waterfall!$C98,Purchase!$C:$C,Waterfall!EG$1)</f>
        <v>0</v>
      </c>
      <c r="EH98" s="4">
        <f>SUMIFS(Purchase!$F:$F,Purchase!$A:$A,Waterfall!$A98,Purchase!$D:$D,Waterfall!$C98,Purchase!$C:$C,Waterfall!EH$1)</f>
        <v>0</v>
      </c>
      <c r="EI98" s="4">
        <f>SUMIFS(Purchase!$F:$F,Purchase!$A:$A,Waterfall!$A98,Purchase!$D:$D,Waterfall!$C98,Purchase!$C:$C,Waterfall!EI$1)</f>
        <v>0</v>
      </c>
      <c r="EJ98" s="4">
        <f>SUMIFS(Purchase!$F:$F,Purchase!$A:$A,Waterfall!$A98,Purchase!$D:$D,Waterfall!$C98,Purchase!$C:$C,Waterfall!EJ$1)</f>
        <v>0</v>
      </c>
      <c r="EK98" s="4">
        <f>SUMIFS(Purchase!$F:$F,Purchase!$A:$A,Waterfall!$A98,Purchase!$D:$D,Waterfall!$C98,Purchase!$C:$C,Waterfall!EK$1)</f>
        <v>0</v>
      </c>
      <c r="EL98" s="4">
        <f>SUMIFS(Purchase!$F:$F,Purchase!$A:$A,Waterfall!$A98,Purchase!$D:$D,Waterfall!$C98,Purchase!$C:$C,Waterfall!EL$1)</f>
        <v>0</v>
      </c>
      <c r="EM98" s="4">
        <f>SUMIFS(Purchase!$F:$F,Purchase!$A:$A,Waterfall!$A98,Purchase!$D:$D,Waterfall!$C98,Purchase!$C:$C,Waterfall!EM$1)</f>
        <v>0</v>
      </c>
      <c r="EN98" s="4">
        <f>SUMIFS(Purchase!$F:$F,Purchase!$A:$A,Waterfall!$A98,Purchase!$D:$D,Waterfall!$C98,Purchase!$C:$C,Waterfall!EN$1)</f>
        <v>0</v>
      </c>
      <c r="EO98" s="4">
        <f>SUMIFS(Purchase!$F:$F,Purchase!$A:$A,Waterfall!$A98,Purchase!$D:$D,Waterfall!$C98,Purchase!$C:$C,Waterfall!EO$1)</f>
        <v>0</v>
      </c>
      <c r="EP98" s="4">
        <f>SUMIFS(Purchase!$F:$F,Purchase!$A:$A,Waterfall!$A98,Purchase!$D:$D,Waterfall!$C98,Purchase!$C:$C,Waterfall!EP$1)</f>
        <v>0</v>
      </c>
      <c r="EQ98" s="4">
        <f>SUMIFS(Purchase!$F:$F,Purchase!$A:$A,Waterfall!$A98,Purchase!$D:$D,Waterfall!$C98,Purchase!$C:$C,Waterfall!EQ$1)</f>
        <v>0</v>
      </c>
      <c r="ER98" s="4">
        <f>SUMIFS(Purchase!$F:$F,Purchase!$A:$A,Waterfall!$A98,Purchase!$D:$D,Waterfall!$C98,Purchase!$C:$C,Waterfall!ER$1)</f>
        <v>0</v>
      </c>
      <c r="ES98" s="4">
        <f>SUMIFS(Purchase!$F:$F,Purchase!$A:$A,Waterfall!$A98,Purchase!$D:$D,Waterfall!$C98,Purchase!$C:$C,Waterfall!ES$1)</f>
        <v>0</v>
      </c>
      <c r="ET98" s="4">
        <f>SUMIFS(Purchase!$F:$F,Purchase!$A:$A,Waterfall!$A98,Purchase!$D:$D,Waterfall!$C98,Purchase!$C:$C,Waterfall!ET$1)</f>
        <v>0</v>
      </c>
      <c r="EU98" s="4">
        <f>SUMIFS(Purchase!$F:$F,Purchase!$A:$A,Waterfall!$A98,Purchase!$D:$D,Waterfall!$C98,Purchase!$C:$C,Waterfall!EU$1)</f>
        <v>0</v>
      </c>
      <c r="EV98" s="4">
        <f>SUMIFS(Purchase!$F:$F,Purchase!$A:$A,Waterfall!$A98,Purchase!$D:$D,Waterfall!$C98,Purchase!$C:$C,Waterfall!EV$1)</f>
        <v>0</v>
      </c>
      <c r="EW98" s="4">
        <f>SUMIFS(Purchase!$F:$F,Purchase!$A:$A,Waterfall!$A98,Purchase!$D:$D,Waterfall!$C98,Purchase!$C:$C,Waterfall!EW$1)</f>
        <v>0</v>
      </c>
      <c r="EX98" s="4">
        <f>SUMIFS(Purchase!$F:$F,Purchase!$A:$A,Waterfall!$A98,Purchase!$D:$D,Waterfall!$C98,Purchase!$C:$C,Waterfall!EX$1)</f>
        <v>0</v>
      </c>
      <c r="EY98" s="4">
        <f>SUMIFS(Purchase!$F:$F,Purchase!$A:$A,Waterfall!$A98,Purchase!$D:$D,Waterfall!$C98,Purchase!$C:$C,Waterfall!EY$1)</f>
        <v>0</v>
      </c>
      <c r="EZ98" s="4">
        <f>SUMIFS(Purchase!$F:$F,Purchase!$A:$A,Waterfall!$A98,Purchase!$D:$D,Waterfall!$C98,Purchase!$C:$C,Waterfall!EZ$1)</f>
        <v>0</v>
      </c>
      <c r="FA98" s="4">
        <f>SUMIFS(Purchase!$F:$F,Purchase!$A:$A,Waterfall!$A98,Purchase!$D:$D,Waterfall!$C98,Purchase!$C:$C,Waterfall!FA$1)</f>
        <v>0</v>
      </c>
      <c r="FB98" s="4">
        <f>SUMIFS(Purchase!$F:$F,Purchase!$A:$A,Waterfall!$A98,Purchase!$D:$D,Waterfall!$C98,Purchase!$C:$C,Waterfall!FB$1)</f>
        <v>0</v>
      </c>
      <c r="FC98" s="4">
        <f>SUMIFS(Purchase!$F:$F,Purchase!$A:$A,Waterfall!$A98,Purchase!$D:$D,Waterfall!$C98,Purchase!$C:$C,Waterfall!FC$1)</f>
        <v>0</v>
      </c>
      <c r="FD98" s="4">
        <f>SUMIFS(Purchase!$F:$F,Purchase!$A:$A,Waterfall!$A98,Purchase!$D:$D,Waterfall!$C98,Purchase!$C:$C,Waterfall!FD$1)</f>
        <v>0</v>
      </c>
      <c r="FE98" s="4">
        <f>SUMIFS(Purchase!$F:$F,Purchase!$A:$A,Waterfall!$A98,Purchase!$D:$D,Waterfall!$C98,Purchase!$C:$C,Waterfall!FE$1)</f>
        <v>0</v>
      </c>
      <c r="FF98" s="4">
        <f>SUMIFS(Purchase!$F:$F,Purchase!$A:$A,Waterfall!$A98,Purchase!$D:$D,Waterfall!$C98,Purchase!$C:$C,Waterfall!FF$1)</f>
        <v>0</v>
      </c>
      <c r="FG98" s="4">
        <f>SUMIFS(Purchase!$F:$F,Purchase!$A:$A,Waterfall!$A98,Purchase!$D:$D,Waterfall!$C98,Purchase!$C:$C,Waterfall!FG$1)</f>
        <v>0</v>
      </c>
      <c r="FH98" s="4">
        <f>SUMIFS(Purchase!$F:$F,Purchase!$A:$A,Waterfall!$A98,Purchase!$D:$D,Waterfall!$C98,Purchase!$C:$C,Waterfall!FH$1)</f>
        <v>0</v>
      </c>
      <c r="FI98" s="4">
        <f>SUMIFS(Purchase!$F:$F,Purchase!$A:$A,Waterfall!$A98,Purchase!$D:$D,Waterfall!$C98,Purchase!$C:$C,Waterfall!FI$1)</f>
        <v>0</v>
      </c>
      <c r="FJ98" s="4">
        <f>SUMIFS(Purchase!$F:$F,Purchase!$A:$A,Waterfall!$A98,Purchase!$D:$D,Waterfall!$C98,Purchase!$C:$C,Waterfall!FJ$1)</f>
        <v>0</v>
      </c>
      <c r="FK98" s="4">
        <f>SUMIFS(Purchase!$F:$F,Purchase!$A:$A,Waterfall!$A98,Purchase!$D:$D,Waterfall!$C98,Purchase!$C:$C,Waterfall!FK$1)</f>
        <v>0</v>
      </c>
      <c r="FL98" s="4">
        <f>SUMIFS(Purchase!$F:$F,Purchase!$A:$A,Waterfall!$A98,Purchase!$D:$D,Waterfall!$C98,Purchase!$C:$C,Waterfall!FL$1)</f>
        <v>0</v>
      </c>
      <c r="FM98" s="4">
        <f>SUMIFS(Purchase!$F:$F,Purchase!$A:$A,Waterfall!$A98,Purchase!$D:$D,Waterfall!$C98,Purchase!$C:$C,Waterfall!FM$1)</f>
        <v>0</v>
      </c>
      <c r="FN98" s="4">
        <f>SUMIFS(Purchase!$F:$F,Purchase!$A:$A,Waterfall!$A98,Purchase!$D:$D,Waterfall!$C98,Purchase!$C:$C,Waterfall!FN$1)</f>
        <v>0</v>
      </c>
      <c r="FO98" s="4">
        <f>SUMIFS(Purchase!$F:$F,Purchase!$A:$A,Waterfall!$A98,Purchase!$D:$D,Waterfall!$C98,Purchase!$C:$C,Waterfall!FO$1)</f>
        <v>0</v>
      </c>
      <c r="FP98" s="4">
        <f>SUMIFS(Purchase!$F:$F,Purchase!$A:$A,Waterfall!$A98,Purchase!$D:$D,Waterfall!$C98,Purchase!$C:$C,Waterfall!FP$1)</f>
        <v>0</v>
      </c>
      <c r="FQ98" s="4">
        <f>SUMIFS(Purchase!$F:$F,Purchase!$A:$A,Waterfall!$A98,Purchase!$D:$D,Waterfall!$C98,Purchase!$C:$C,Waterfall!FQ$1)</f>
        <v>0</v>
      </c>
      <c r="FR98" s="4">
        <f>SUMIFS(Purchase!$F:$F,Purchase!$A:$A,Waterfall!$A98,Purchase!$D:$D,Waterfall!$C98,Purchase!$C:$C,Waterfall!FR$1)</f>
        <v>0</v>
      </c>
      <c r="FS98" s="4">
        <f>SUMIFS(Purchase!$F:$F,Purchase!$A:$A,Waterfall!$A98,Purchase!$D:$D,Waterfall!$C98,Purchase!$C:$C,Waterfall!FS$1)</f>
        <v>0</v>
      </c>
      <c r="FT98" s="4">
        <f>SUMIFS(Purchase!$F:$F,Purchase!$A:$A,Waterfall!$A98,Purchase!$D:$D,Waterfall!$C98,Purchase!$C:$C,Waterfall!FT$1)</f>
        <v>0</v>
      </c>
      <c r="FU98" s="4">
        <f>SUMIFS(Purchase!$F:$F,Purchase!$A:$A,Waterfall!$A98,Purchase!$D:$D,Waterfall!$C98,Purchase!$C:$C,Waterfall!FU$1)</f>
        <v>0</v>
      </c>
      <c r="FV98" s="4">
        <f>SUMIFS(Purchase!$F:$F,Purchase!$A:$A,Waterfall!$A98,Purchase!$D:$D,Waterfall!$C98,Purchase!$C:$C,Waterfall!FV$1)</f>
        <v>0</v>
      </c>
      <c r="FW98" s="4">
        <f>SUMIFS(Purchase!$F:$F,Purchase!$A:$A,Waterfall!$A98,Purchase!$D:$D,Waterfall!$C98,Purchase!$C:$C,Waterfall!FW$1)</f>
        <v>0</v>
      </c>
      <c r="FX98" s="4">
        <f>SUMIFS(Purchase!$F:$F,Purchase!$A:$A,Waterfall!$A98,Purchase!$D:$D,Waterfall!$C98,Purchase!$C:$C,Waterfall!FX$1)</f>
        <v>0</v>
      </c>
      <c r="FY98" s="4">
        <f>SUMIFS(Purchase!$F:$F,Purchase!$A:$A,Waterfall!$A98,Purchase!$D:$D,Waterfall!$C98,Purchase!$C:$C,Waterfall!FY$1)</f>
        <v>0</v>
      </c>
      <c r="FZ98" s="4">
        <f>SUMIFS(Purchase!$F:$F,Purchase!$A:$A,Waterfall!$A98,Purchase!$D:$D,Waterfall!$C98,Purchase!$C:$C,Waterfall!FZ$1)</f>
        <v>0</v>
      </c>
      <c r="GA98" s="4">
        <f>SUMIFS(Purchase!$F:$F,Purchase!$A:$A,Waterfall!$A98,Purchase!$D:$D,Waterfall!$C98,Purchase!$C:$C,Waterfall!GA$1)</f>
        <v>0</v>
      </c>
      <c r="GB98" s="4">
        <f>SUMIFS(Purchase!$F:$F,Purchase!$A:$A,Waterfall!$A98,Purchase!$D:$D,Waterfall!$C98,Purchase!$C:$C,Waterfall!GB$1)</f>
        <v>0</v>
      </c>
      <c r="GC98" s="4">
        <f>SUMIFS(Purchase!$F:$F,Purchase!$A:$A,Waterfall!$A98,Purchase!$D:$D,Waterfall!$C98,Purchase!$C:$C,Waterfall!GC$1)</f>
        <v>0</v>
      </c>
      <c r="GD98" s="4">
        <f>SUMIFS(Purchase!$F:$F,Purchase!$A:$A,Waterfall!$A98,Purchase!$D:$D,Waterfall!$C98,Purchase!$C:$C,Waterfall!GD$1)</f>
        <v>0</v>
      </c>
      <c r="GE98" s="4">
        <f>SUMIFS(Purchase!$F:$F,Purchase!$A:$A,Waterfall!$A98,Purchase!$D:$D,Waterfall!$C98,Purchase!$C:$C,Waterfall!GE$1)</f>
        <v>0</v>
      </c>
      <c r="GF98" s="4">
        <f>SUMIFS(Purchase!$F:$F,Purchase!$A:$A,Waterfall!$A98,Purchase!$D:$D,Waterfall!$C98,Purchase!$C:$C,Waterfall!GF$1)</f>
        <v>0</v>
      </c>
      <c r="GG98" s="4">
        <f>SUMIFS(Purchase!$F:$F,Purchase!$A:$A,Waterfall!$A98,Purchase!$D:$D,Waterfall!$C98,Purchase!$C:$C,Waterfall!GG$1)</f>
        <v>0</v>
      </c>
      <c r="GH98" s="4">
        <f>SUMIFS(Purchase!$F:$F,Purchase!$A:$A,Waterfall!$A98,Purchase!$D:$D,Waterfall!$C98,Purchase!$C:$C,Waterfall!GH$1)</f>
        <v>0</v>
      </c>
      <c r="GI98" s="4">
        <f>SUMIFS(Purchase!$F:$F,Purchase!$A:$A,Waterfall!$A98,Purchase!$D:$D,Waterfall!$C98,Purchase!$C:$C,Waterfall!GI$1)</f>
        <v>0</v>
      </c>
    </row>
    <row r="99" spans="1:191" x14ac:dyDescent="0.35">
      <c r="A99" s="8">
        <f t="shared" si="4"/>
        <v>1</v>
      </c>
      <c r="B99" s="2" t="str">
        <f>VLOOKUP($A99,Centers!$B$1:$C$120,2,)</f>
        <v>GATE</v>
      </c>
      <c r="C99" s="3">
        <v>44976</v>
      </c>
      <c r="D99" s="4">
        <f>IF($A99=1,SUM(SUMIFS(Indent!$E:$E,Indent!$C:$C,Waterfall!$C99,Indent!$A:$A,Centers!$A$2),SUMIFS(Indent!$E:$E,Indent!$C:$C,Waterfall!$C99,Indent!$A:$A,Centers!$A$3),SUMIFS(Indent!$E:$E,Indent!$C:$C,Waterfall!$C99,Indent!$A:$A,Centers!$A$4),SUMIFS(Indent!$E:$E,Indent!$C:$C,Waterfall!$C99,Indent!$A:$A,Centers!$A$5),SUMIFS(Indent!$E:$E,Indent!$C:$C,Waterfall!$C99,Indent!$A:$A,Centers!$A$6),SUMIFS(Indent!$E:$E,Indent!$C:$C,Waterfall!$C99,Indent!$A:$A,Centers!$A$7),SUMIFS(Indent!$E:$E,Indent!$C:$C,Waterfall!$C99,Indent!$A:$A,Centers!$A$8)),SUMIFS(Indent!$E:$E,Indent!$C:$C,Waterfall!$C99,Indent!$A:$A,$A99))</f>
        <v>0</v>
      </c>
      <c r="E99" s="4">
        <f>SUMIFS(Purchase!$F:$F,Purchase!$A:$A,Waterfall!$A99,Purchase!$D:$D,Waterfall!$C99,Purchase!$C:$C,Waterfall!E$1)</f>
        <v>0</v>
      </c>
      <c r="F99" s="4">
        <f>SUMIFS(Purchase!$F:$F,Purchase!$A:$A,Waterfall!$A99,Purchase!$D:$D,Waterfall!$C99,Purchase!$C:$C,Waterfall!F$1)</f>
        <v>0</v>
      </c>
      <c r="G99" s="4">
        <f>SUMIFS(Purchase!$F:$F,Purchase!$A:$A,Waterfall!$A99,Purchase!$D:$D,Waterfall!$C99,Purchase!$C:$C,Waterfall!G$1)</f>
        <v>0</v>
      </c>
      <c r="H99" s="4">
        <f>SUMIFS(Purchase!$F:$F,Purchase!$A:$A,Waterfall!$A99,Purchase!$D:$D,Waterfall!$C99,Purchase!$C:$C,Waterfall!H$1)</f>
        <v>0</v>
      </c>
      <c r="I99" s="4">
        <f>SUMIFS(Purchase!$F:$F,Purchase!$A:$A,Waterfall!$A99,Purchase!$D:$D,Waterfall!$C99,Purchase!$C:$C,Waterfall!I$1)</f>
        <v>0</v>
      </c>
      <c r="J99" s="4">
        <f>SUMIFS(Purchase!$F:$F,Purchase!$A:$A,Waterfall!$A99,Purchase!$D:$D,Waterfall!$C99,Purchase!$C:$C,Waterfall!J$1)</f>
        <v>0</v>
      </c>
      <c r="K99" s="4">
        <f>SUMIFS(Purchase!$F:$F,Purchase!$A:$A,Waterfall!$A99,Purchase!$D:$D,Waterfall!$C99,Purchase!$C:$C,Waterfall!K$1)</f>
        <v>0</v>
      </c>
      <c r="L99" s="4">
        <f>SUMIFS(Purchase!$F:$F,Purchase!$A:$A,Waterfall!$A99,Purchase!$D:$D,Waterfall!$C99,Purchase!$C:$C,Waterfall!L$1)</f>
        <v>0</v>
      </c>
      <c r="M99" s="4">
        <f>SUMIFS(Purchase!$F:$F,Purchase!$A:$A,Waterfall!$A99,Purchase!$D:$D,Waterfall!$C99,Purchase!$C:$C,Waterfall!M$1)</f>
        <v>0</v>
      </c>
      <c r="N99" s="4">
        <f>SUMIFS(Purchase!$F:$F,Purchase!$A:$A,Waterfall!$A99,Purchase!$D:$D,Waterfall!$C99,Purchase!$C:$C,Waterfall!N$1)</f>
        <v>0</v>
      </c>
      <c r="O99" s="4">
        <f>SUMIFS(Purchase!$F:$F,Purchase!$A:$A,Waterfall!$A99,Purchase!$D:$D,Waterfall!$C99,Purchase!$C:$C,Waterfall!O$1)</f>
        <v>0</v>
      </c>
      <c r="P99" s="4">
        <f>SUMIFS(Purchase!$F:$F,Purchase!$A:$A,Waterfall!$A99,Purchase!$D:$D,Waterfall!$C99,Purchase!$C:$C,Waterfall!P$1)</f>
        <v>0</v>
      </c>
      <c r="Q99" s="4">
        <f>SUMIFS(Purchase!$F:$F,Purchase!$A:$A,Waterfall!$A99,Purchase!$D:$D,Waterfall!$C99,Purchase!$C:$C,Waterfall!Q$1)</f>
        <v>0</v>
      </c>
      <c r="R99" s="4">
        <f>SUMIFS(Purchase!$F:$F,Purchase!$A:$A,Waterfall!$A99,Purchase!$D:$D,Waterfall!$C99,Purchase!$C:$C,Waterfall!R$1)</f>
        <v>0</v>
      </c>
      <c r="S99" s="4">
        <f>SUMIFS(Purchase!$F:$F,Purchase!$A:$A,Waterfall!$A99,Purchase!$D:$D,Waterfall!$C99,Purchase!$C:$C,Waterfall!S$1)</f>
        <v>0</v>
      </c>
      <c r="T99" s="4">
        <f>SUMIFS(Purchase!$F:$F,Purchase!$A:$A,Waterfall!$A99,Purchase!$D:$D,Waterfall!$C99,Purchase!$C:$C,Waterfall!T$1)</f>
        <v>0</v>
      </c>
      <c r="U99" s="4">
        <f>SUMIFS(Purchase!$F:$F,Purchase!$A:$A,Waterfall!$A99,Purchase!$D:$D,Waterfall!$C99,Purchase!$C:$C,Waterfall!U$1)</f>
        <v>0</v>
      </c>
      <c r="V99" s="4">
        <f>SUMIFS(Purchase!$F:$F,Purchase!$A:$A,Waterfall!$A99,Purchase!$D:$D,Waterfall!$C99,Purchase!$C:$C,Waterfall!V$1)</f>
        <v>0</v>
      </c>
      <c r="W99" s="4">
        <f>SUMIFS(Purchase!$F:$F,Purchase!$A:$A,Waterfall!$A99,Purchase!$D:$D,Waterfall!$C99,Purchase!$C:$C,Waterfall!W$1)</f>
        <v>0</v>
      </c>
      <c r="X99" s="4">
        <f>SUMIFS(Purchase!$F:$F,Purchase!$A:$A,Waterfall!$A99,Purchase!$D:$D,Waterfall!$C99,Purchase!$C:$C,Waterfall!X$1)</f>
        <v>0</v>
      </c>
      <c r="Y99" s="4">
        <f>SUMIFS(Purchase!$F:$F,Purchase!$A:$A,Waterfall!$A99,Purchase!$D:$D,Waterfall!$C99,Purchase!$C:$C,Waterfall!Y$1)</f>
        <v>0</v>
      </c>
      <c r="Z99" s="4">
        <f>SUMIFS(Purchase!$F:$F,Purchase!$A:$A,Waterfall!$A99,Purchase!$D:$D,Waterfall!$C99,Purchase!$C:$C,Waterfall!Z$1)</f>
        <v>0</v>
      </c>
      <c r="AA99" s="4">
        <f>SUMIFS(Purchase!$F:$F,Purchase!$A:$A,Waterfall!$A99,Purchase!$D:$D,Waterfall!$C99,Purchase!$C:$C,Waterfall!AA$1)</f>
        <v>0</v>
      </c>
      <c r="AB99" s="4">
        <f>SUMIFS(Purchase!$F:$F,Purchase!$A:$A,Waterfall!$A99,Purchase!$D:$D,Waterfall!$C99,Purchase!$C:$C,Waterfall!AB$1)</f>
        <v>0</v>
      </c>
      <c r="AC99" s="4">
        <f>SUMIFS(Purchase!$F:$F,Purchase!$A:$A,Waterfall!$A99,Purchase!$D:$D,Waterfall!$C99,Purchase!$C:$C,Waterfall!AC$1)</f>
        <v>0</v>
      </c>
      <c r="AD99" s="4">
        <f>SUMIFS(Purchase!$F:$F,Purchase!$A:$A,Waterfall!$A99,Purchase!$D:$D,Waterfall!$C99,Purchase!$C:$C,Waterfall!AD$1)</f>
        <v>0</v>
      </c>
      <c r="AE99" s="4">
        <f>SUMIFS(Purchase!$F:$F,Purchase!$A:$A,Waterfall!$A99,Purchase!$D:$D,Waterfall!$C99,Purchase!$C:$C,Waterfall!AE$1)</f>
        <v>0</v>
      </c>
      <c r="AF99" s="4">
        <f>SUMIFS(Purchase!$F:$F,Purchase!$A:$A,Waterfall!$A99,Purchase!$D:$D,Waterfall!$C99,Purchase!$C:$C,Waterfall!AF$1)</f>
        <v>0</v>
      </c>
      <c r="AG99" s="4">
        <f>SUMIFS(Purchase!$F:$F,Purchase!$A:$A,Waterfall!$A99,Purchase!$D:$D,Waterfall!$C99,Purchase!$C:$C,Waterfall!AG$1)</f>
        <v>0</v>
      </c>
      <c r="AH99" s="4">
        <f>SUMIFS(Purchase!$F:$F,Purchase!$A:$A,Waterfall!$A99,Purchase!$D:$D,Waterfall!$C99,Purchase!$C:$C,Waterfall!AH$1)</f>
        <v>0</v>
      </c>
      <c r="AI99" s="4">
        <f>SUMIFS(Purchase!$F:$F,Purchase!$A:$A,Waterfall!$A99,Purchase!$D:$D,Waterfall!$C99,Purchase!$C:$C,Waterfall!AI$1)</f>
        <v>0</v>
      </c>
      <c r="AJ99" s="4">
        <f>SUMIFS(Purchase!$F:$F,Purchase!$A:$A,Waterfall!$A99,Purchase!$D:$D,Waterfall!$C99,Purchase!$C:$C,Waterfall!AJ$1)</f>
        <v>0</v>
      </c>
      <c r="AK99" s="4">
        <f>SUMIFS(Purchase!$F:$F,Purchase!$A:$A,Waterfall!$A99,Purchase!$D:$D,Waterfall!$C99,Purchase!$C:$C,Waterfall!AK$1)</f>
        <v>0</v>
      </c>
      <c r="AL99" s="4">
        <f>SUMIFS(Purchase!$F:$F,Purchase!$A:$A,Waterfall!$A99,Purchase!$D:$D,Waterfall!$C99,Purchase!$C:$C,Waterfall!AL$1)</f>
        <v>0</v>
      </c>
      <c r="AM99" s="4">
        <f>SUMIFS(Purchase!$F:$F,Purchase!$A:$A,Waterfall!$A99,Purchase!$D:$D,Waterfall!$C99,Purchase!$C:$C,Waterfall!AM$1)</f>
        <v>0</v>
      </c>
      <c r="AN99" s="4">
        <f>SUMIFS(Purchase!$F:$F,Purchase!$A:$A,Waterfall!$A99,Purchase!$D:$D,Waterfall!$C99,Purchase!$C:$C,Waterfall!AN$1)</f>
        <v>0</v>
      </c>
      <c r="AO99" s="4">
        <f>SUMIFS(Purchase!$F:$F,Purchase!$A:$A,Waterfall!$A99,Purchase!$D:$D,Waterfall!$C99,Purchase!$C:$C,Waterfall!AO$1)</f>
        <v>0</v>
      </c>
      <c r="AP99" s="4">
        <f>SUMIFS(Purchase!$F:$F,Purchase!$A:$A,Waterfall!$A99,Purchase!$D:$D,Waterfall!$C99,Purchase!$C:$C,Waterfall!AP$1)</f>
        <v>0</v>
      </c>
      <c r="AQ99" s="4">
        <f>SUMIFS(Purchase!$F:$F,Purchase!$A:$A,Waterfall!$A99,Purchase!$D:$D,Waterfall!$C99,Purchase!$C:$C,Waterfall!AQ$1)</f>
        <v>0</v>
      </c>
      <c r="AR99" s="4">
        <f>SUMIFS(Purchase!$F:$F,Purchase!$A:$A,Waterfall!$A99,Purchase!$D:$D,Waterfall!$C99,Purchase!$C:$C,Waterfall!AR$1)</f>
        <v>0</v>
      </c>
      <c r="AS99" s="4">
        <f>SUMIFS(Purchase!$F:$F,Purchase!$A:$A,Waterfall!$A99,Purchase!$D:$D,Waterfall!$C99,Purchase!$C:$C,Waterfall!AS$1)</f>
        <v>0</v>
      </c>
      <c r="AT99" s="4">
        <f>SUMIFS(Purchase!$F:$F,Purchase!$A:$A,Waterfall!$A99,Purchase!$D:$D,Waterfall!$C99,Purchase!$C:$C,Waterfall!AT$1)</f>
        <v>0</v>
      </c>
      <c r="AU99" s="4">
        <f>SUMIFS(Purchase!$F:$F,Purchase!$A:$A,Waterfall!$A99,Purchase!$D:$D,Waterfall!$C99,Purchase!$C:$C,Waterfall!AU$1)</f>
        <v>0</v>
      </c>
      <c r="AV99" s="4">
        <f>SUMIFS(Purchase!$F:$F,Purchase!$A:$A,Waterfall!$A99,Purchase!$D:$D,Waterfall!$C99,Purchase!$C:$C,Waterfall!AV$1)</f>
        <v>0</v>
      </c>
      <c r="AW99" s="4">
        <f>SUMIFS(Purchase!$F:$F,Purchase!$A:$A,Waterfall!$A99,Purchase!$D:$D,Waterfall!$C99,Purchase!$C:$C,Waterfall!AW$1)</f>
        <v>0</v>
      </c>
      <c r="AX99" s="4">
        <f>SUMIFS(Purchase!$F:$F,Purchase!$A:$A,Waterfall!$A99,Purchase!$D:$D,Waterfall!$C99,Purchase!$C:$C,Waterfall!AX$1)</f>
        <v>0</v>
      </c>
      <c r="AY99" s="4">
        <f>SUMIFS(Purchase!$F:$F,Purchase!$A:$A,Waterfall!$A99,Purchase!$D:$D,Waterfall!$C99,Purchase!$C:$C,Waterfall!AY$1)</f>
        <v>0</v>
      </c>
      <c r="AZ99" s="4">
        <f>SUMIFS(Purchase!$F:$F,Purchase!$A:$A,Waterfall!$A99,Purchase!$D:$D,Waterfall!$C99,Purchase!$C:$C,Waterfall!AZ$1)</f>
        <v>0</v>
      </c>
      <c r="BA99" s="4">
        <f>SUMIFS(Purchase!$F:$F,Purchase!$A:$A,Waterfall!$A99,Purchase!$D:$D,Waterfall!$C99,Purchase!$C:$C,Waterfall!BA$1)</f>
        <v>0</v>
      </c>
      <c r="BB99" s="4">
        <f>SUMIFS(Purchase!$F:$F,Purchase!$A:$A,Waterfall!$A99,Purchase!$D:$D,Waterfall!$C99,Purchase!$C:$C,Waterfall!BB$1)</f>
        <v>0</v>
      </c>
      <c r="BC99" s="4">
        <f>SUMIFS(Purchase!$F:$F,Purchase!$A:$A,Waterfall!$A99,Purchase!$D:$D,Waterfall!$C99,Purchase!$C:$C,Waterfall!BC$1)</f>
        <v>0</v>
      </c>
      <c r="BD99" s="4">
        <f>SUMIFS(Purchase!$F:$F,Purchase!$A:$A,Waterfall!$A99,Purchase!$D:$D,Waterfall!$C99,Purchase!$C:$C,Waterfall!BD$1)</f>
        <v>0</v>
      </c>
      <c r="BE99" s="4">
        <f>SUMIFS(Purchase!$F:$F,Purchase!$A:$A,Waterfall!$A99,Purchase!$D:$D,Waterfall!$C99,Purchase!$C:$C,Waterfall!BE$1)</f>
        <v>0</v>
      </c>
      <c r="BF99" s="4">
        <f>SUMIFS(Purchase!$F:$F,Purchase!$A:$A,Waterfall!$A99,Purchase!$D:$D,Waterfall!$C99,Purchase!$C:$C,Waterfall!BF$1)</f>
        <v>0</v>
      </c>
      <c r="BG99" s="4">
        <f>SUMIFS(Purchase!$F:$F,Purchase!$A:$A,Waterfall!$A99,Purchase!$D:$D,Waterfall!$C99,Purchase!$C:$C,Waterfall!BG$1)</f>
        <v>0</v>
      </c>
      <c r="BH99" s="4">
        <f>SUMIFS(Purchase!$F:$F,Purchase!$A:$A,Waterfall!$A99,Purchase!$D:$D,Waterfall!$C99,Purchase!$C:$C,Waterfall!BH$1)</f>
        <v>0</v>
      </c>
      <c r="BI99" s="4">
        <f>SUMIFS(Purchase!$F:$F,Purchase!$A:$A,Waterfall!$A99,Purchase!$D:$D,Waterfall!$C99,Purchase!$C:$C,Waterfall!BI$1)</f>
        <v>0</v>
      </c>
      <c r="BJ99" s="4">
        <f>SUMIFS(Purchase!$F:$F,Purchase!$A:$A,Waterfall!$A99,Purchase!$D:$D,Waterfall!$C99,Purchase!$C:$C,Waterfall!BJ$1)</f>
        <v>0</v>
      </c>
      <c r="BK99" s="4">
        <f>SUMIFS(Purchase!$F:$F,Purchase!$A:$A,Waterfall!$A99,Purchase!$D:$D,Waterfall!$C99,Purchase!$C:$C,Waterfall!BK$1)</f>
        <v>0</v>
      </c>
      <c r="BL99" s="4">
        <f>SUMIFS(Purchase!$F:$F,Purchase!$A:$A,Waterfall!$A99,Purchase!$D:$D,Waterfall!$C99,Purchase!$C:$C,Waterfall!BL$1)</f>
        <v>0</v>
      </c>
      <c r="BM99" s="4">
        <f>SUMIFS(Purchase!$F:$F,Purchase!$A:$A,Waterfall!$A99,Purchase!$D:$D,Waterfall!$C99,Purchase!$C:$C,Waterfall!BM$1)</f>
        <v>0</v>
      </c>
      <c r="BN99" s="4">
        <f>SUMIFS(Purchase!$F:$F,Purchase!$A:$A,Waterfall!$A99,Purchase!$D:$D,Waterfall!$C99,Purchase!$C:$C,Waterfall!BN$1)</f>
        <v>0</v>
      </c>
      <c r="BO99" s="4">
        <f>SUMIFS(Purchase!$F:$F,Purchase!$A:$A,Waterfall!$A99,Purchase!$D:$D,Waterfall!$C99,Purchase!$C:$C,Waterfall!BO$1)</f>
        <v>0</v>
      </c>
      <c r="BP99" s="4">
        <f>SUMIFS(Purchase!$F:$F,Purchase!$A:$A,Waterfall!$A99,Purchase!$D:$D,Waterfall!$C99,Purchase!$C:$C,Waterfall!BP$1)</f>
        <v>0</v>
      </c>
      <c r="BQ99" s="4">
        <f>SUMIFS(Purchase!$F:$F,Purchase!$A:$A,Waterfall!$A99,Purchase!$D:$D,Waterfall!$C99,Purchase!$C:$C,Waterfall!BQ$1)</f>
        <v>0</v>
      </c>
      <c r="BR99" s="4">
        <f>SUMIFS(Purchase!$F:$F,Purchase!$A:$A,Waterfall!$A99,Purchase!$D:$D,Waterfall!$C99,Purchase!$C:$C,Waterfall!BR$1)</f>
        <v>0</v>
      </c>
      <c r="BS99" s="4">
        <f>SUMIFS(Purchase!$F:$F,Purchase!$A:$A,Waterfall!$A99,Purchase!$D:$D,Waterfall!$C99,Purchase!$C:$C,Waterfall!BS$1)</f>
        <v>0</v>
      </c>
      <c r="BT99" s="4">
        <f>SUMIFS(Purchase!$F:$F,Purchase!$A:$A,Waterfall!$A99,Purchase!$D:$D,Waterfall!$C99,Purchase!$C:$C,Waterfall!BT$1)</f>
        <v>0</v>
      </c>
      <c r="BU99" s="4">
        <f>SUMIFS(Purchase!$F:$F,Purchase!$A:$A,Waterfall!$A99,Purchase!$D:$D,Waterfall!$C99,Purchase!$C:$C,Waterfall!BU$1)</f>
        <v>0</v>
      </c>
      <c r="BV99" s="4">
        <f>SUMIFS(Purchase!$F:$F,Purchase!$A:$A,Waterfall!$A99,Purchase!$D:$D,Waterfall!$C99,Purchase!$C:$C,Waterfall!BV$1)</f>
        <v>0</v>
      </c>
      <c r="BW99" s="4">
        <f>SUMIFS(Purchase!$F:$F,Purchase!$A:$A,Waterfall!$A99,Purchase!$D:$D,Waterfall!$C99,Purchase!$C:$C,Waterfall!BW$1)</f>
        <v>0</v>
      </c>
      <c r="BX99" s="4">
        <f>SUMIFS(Purchase!$F:$F,Purchase!$A:$A,Waterfall!$A99,Purchase!$D:$D,Waterfall!$C99,Purchase!$C:$C,Waterfall!BX$1)</f>
        <v>0</v>
      </c>
      <c r="BY99" s="4">
        <f>SUMIFS(Purchase!$F:$F,Purchase!$A:$A,Waterfall!$A99,Purchase!$D:$D,Waterfall!$C99,Purchase!$C:$C,Waterfall!BY$1)</f>
        <v>0</v>
      </c>
      <c r="BZ99" s="4">
        <f>SUMIFS(Purchase!$F:$F,Purchase!$A:$A,Waterfall!$A99,Purchase!$D:$D,Waterfall!$C99,Purchase!$C:$C,Waterfall!BZ$1)</f>
        <v>0</v>
      </c>
      <c r="CA99" s="4">
        <f>SUMIFS(Purchase!$F:$F,Purchase!$A:$A,Waterfall!$A99,Purchase!$D:$D,Waterfall!$C99,Purchase!$C:$C,Waterfall!CA$1)</f>
        <v>0</v>
      </c>
      <c r="CB99" s="4">
        <f>SUMIFS(Purchase!$F:$F,Purchase!$A:$A,Waterfall!$A99,Purchase!$D:$D,Waterfall!$C99,Purchase!$C:$C,Waterfall!CB$1)</f>
        <v>0</v>
      </c>
      <c r="CC99" s="4">
        <f>SUMIFS(Purchase!$F:$F,Purchase!$A:$A,Waterfall!$A99,Purchase!$D:$D,Waterfall!$C99,Purchase!$C:$C,Waterfall!CC$1)</f>
        <v>0</v>
      </c>
      <c r="CD99" s="4">
        <f>SUMIFS(Purchase!$F:$F,Purchase!$A:$A,Waterfall!$A99,Purchase!$D:$D,Waterfall!$C99,Purchase!$C:$C,Waterfall!CD$1)</f>
        <v>0</v>
      </c>
      <c r="CE99" s="4">
        <f>SUMIFS(Purchase!$F:$F,Purchase!$A:$A,Waterfall!$A99,Purchase!$D:$D,Waterfall!$C99,Purchase!$C:$C,Waterfall!CE$1)</f>
        <v>0</v>
      </c>
      <c r="CF99" s="4">
        <f>SUMIFS(Purchase!$F:$F,Purchase!$A:$A,Waterfall!$A99,Purchase!$D:$D,Waterfall!$C99,Purchase!$C:$C,Waterfall!CF$1)</f>
        <v>0</v>
      </c>
      <c r="CG99" s="4">
        <f>SUMIFS(Purchase!$F:$F,Purchase!$A:$A,Waterfall!$A99,Purchase!$D:$D,Waterfall!$C99,Purchase!$C:$C,Waterfall!CG$1)</f>
        <v>0</v>
      </c>
      <c r="CH99" s="4">
        <f>SUMIFS(Purchase!$F:$F,Purchase!$A:$A,Waterfall!$A99,Purchase!$D:$D,Waterfall!$C99,Purchase!$C:$C,Waterfall!CH$1)</f>
        <v>0</v>
      </c>
      <c r="CI99" s="4">
        <f>SUMIFS(Purchase!$F:$F,Purchase!$A:$A,Waterfall!$A99,Purchase!$D:$D,Waterfall!$C99,Purchase!$C:$C,Waterfall!CI$1)</f>
        <v>0</v>
      </c>
      <c r="CJ99" s="4">
        <f>SUMIFS(Purchase!$F:$F,Purchase!$A:$A,Waterfall!$A99,Purchase!$D:$D,Waterfall!$C99,Purchase!$C:$C,Waterfall!CJ$1)</f>
        <v>0</v>
      </c>
      <c r="CK99" s="4">
        <f>SUMIFS(Purchase!$F:$F,Purchase!$A:$A,Waterfall!$A99,Purchase!$D:$D,Waterfall!$C99,Purchase!$C:$C,Waterfall!CK$1)</f>
        <v>0</v>
      </c>
      <c r="CL99" s="4">
        <f>SUMIFS(Purchase!$F:$F,Purchase!$A:$A,Waterfall!$A99,Purchase!$D:$D,Waterfall!$C99,Purchase!$C:$C,Waterfall!CL$1)</f>
        <v>0</v>
      </c>
      <c r="CM99" s="4">
        <f>SUMIFS(Purchase!$F:$F,Purchase!$A:$A,Waterfall!$A99,Purchase!$D:$D,Waterfall!$C99,Purchase!$C:$C,Waterfall!CM$1)</f>
        <v>0</v>
      </c>
      <c r="CN99" s="4">
        <f>SUMIFS(Purchase!$F:$F,Purchase!$A:$A,Waterfall!$A99,Purchase!$D:$D,Waterfall!$C99,Purchase!$C:$C,Waterfall!CN$1)</f>
        <v>0</v>
      </c>
      <c r="CO99" s="4">
        <f>SUMIFS(Purchase!$F:$F,Purchase!$A:$A,Waterfall!$A99,Purchase!$D:$D,Waterfall!$C99,Purchase!$C:$C,Waterfall!CO$1)</f>
        <v>0</v>
      </c>
      <c r="CP99" s="4">
        <f>SUMIFS(Purchase!$F:$F,Purchase!$A:$A,Waterfall!$A99,Purchase!$D:$D,Waterfall!$C99,Purchase!$C:$C,Waterfall!CP$1)</f>
        <v>0</v>
      </c>
      <c r="CQ99" s="4">
        <f>SUMIFS(Purchase!$F:$F,Purchase!$A:$A,Waterfall!$A99,Purchase!$D:$D,Waterfall!$C99,Purchase!$C:$C,Waterfall!CQ$1)</f>
        <v>0</v>
      </c>
      <c r="CR99" s="4">
        <f>SUMIFS(Purchase!$F:$F,Purchase!$A:$A,Waterfall!$A99,Purchase!$D:$D,Waterfall!$C99,Purchase!$C:$C,Waterfall!CR$1)</f>
        <v>0</v>
      </c>
      <c r="CS99" s="4">
        <f>SUMIFS(Purchase!$F:$F,Purchase!$A:$A,Waterfall!$A99,Purchase!$D:$D,Waterfall!$C99,Purchase!$C:$C,Waterfall!CS$1)</f>
        <v>0</v>
      </c>
      <c r="CT99" s="4">
        <f>SUMIFS(Purchase!$F:$F,Purchase!$A:$A,Waterfall!$A99,Purchase!$D:$D,Waterfall!$C99,Purchase!$C:$C,Waterfall!CT$1)</f>
        <v>0</v>
      </c>
      <c r="CU99" s="4">
        <f>SUMIFS(Purchase!$F:$F,Purchase!$A:$A,Waterfall!$A99,Purchase!$D:$D,Waterfall!$C99,Purchase!$C:$C,Waterfall!CU$1)</f>
        <v>0</v>
      </c>
      <c r="CV99" s="4">
        <f>SUMIFS(Purchase!$F:$F,Purchase!$A:$A,Waterfall!$A99,Purchase!$D:$D,Waterfall!$C99,Purchase!$C:$C,Waterfall!CV$1)</f>
        <v>0</v>
      </c>
      <c r="CW99" s="4">
        <f>SUMIFS(Purchase!$F:$F,Purchase!$A:$A,Waterfall!$A99,Purchase!$D:$D,Waterfall!$C99,Purchase!$C:$C,Waterfall!CW$1)</f>
        <v>0</v>
      </c>
      <c r="CX99" s="4">
        <f>SUMIFS(Purchase!$F:$F,Purchase!$A:$A,Waterfall!$A99,Purchase!$D:$D,Waterfall!$C99,Purchase!$C:$C,Waterfall!CX$1)</f>
        <v>0</v>
      </c>
      <c r="CY99" s="4">
        <f>SUMIFS(Purchase!$F:$F,Purchase!$A:$A,Waterfall!$A99,Purchase!$D:$D,Waterfall!$C99,Purchase!$C:$C,Waterfall!CY$1)</f>
        <v>0</v>
      </c>
      <c r="CZ99" s="4">
        <f>SUMIFS(Purchase!$F:$F,Purchase!$A:$A,Waterfall!$A99,Purchase!$D:$D,Waterfall!$C99,Purchase!$C:$C,Waterfall!CZ$1)</f>
        <v>0</v>
      </c>
      <c r="DA99" s="4">
        <f>SUMIFS(Purchase!$F:$F,Purchase!$A:$A,Waterfall!$A99,Purchase!$D:$D,Waterfall!$C99,Purchase!$C:$C,Waterfall!DA$1)</f>
        <v>0</v>
      </c>
      <c r="DB99" s="4">
        <f>SUMIFS(Purchase!$F:$F,Purchase!$A:$A,Waterfall!$A99,Purchase!$D:$D,Waterfall!$C99,Purchase!$C:$C,Waterfall!DB$1)</f>
        <v>0</v>
      </c>
      <c r="DC99" s="4">
        <f>SUMIFS(Purchase!$F:$F,Purchase!$A:$A,Waterfall!$A99,Purchase!$D:$D,Waterfall!$C99,Purchase!$C:$C,Waterfall!DC$1)</f>
        <v>0</v>
      </c>
      <c r="DD99" s="4">
        <f>SUMIFS(Purchase!$F:$F,Purchase!$A:$A,Waterfall!$A99,Purchase!$D:$D,Waterfall!$C99,Purchase!$C:$C,Waterfall!DD$1)</f>
        <v>0</v>
      </c>
      <c r="DE99" s="4">
        <f>SUMIFS(Purchase!$F:$F,Purchase!$A:$A,Waterfall!$A99,Purchase!$D:$D,Waterfall!$C99,Purchase!$C:$C,Waterfall!DE$1)</f>
        <v>0</v>
      </c>
      <c r="DF99" s="4">
        <f>SUMIFS(Purchase!$F:$F,Purchase!$A:$A,Waterfall!$A99,Purchase!$D:$D,Waterfall!$C99,Purchase!$C:$C,Waterfall!DF$1)</f>
        <v>0</v>
      </c>
      <c r="DG99" s="4">
        <f>SUMIFS(Purchase!$F:$F,Purchase!$A:$A,Waterfall!$A99,Purchase!$D:$D,Waterfall!$C99,Purchase!$C:$C,Waterfall!DG$1)</f>
        <v>0</v>
      </c>
      <c r="DH99" s="4">
        <f>SUMIFS(Purchase!$F:$F,Purchase!$A:$A,Waterfall!$A99,Purchase!$D:$D,Waterfall!$C99,Purchase!$C:$C,Waterfall!DH$1)</f>
        <v>0</v>
      </c>
      <c r="DI99" s="4">
        <f>SUMIFS(Purchase!$F:$F,Purchase!$A:$A,Waterfall!$A99,Purchase!$D:$D,Waterfall!$C99,Purchase!$C:$C,Waterfall!DI$1)</f>
        <v>0</v>
      </c>
      <c r="DJ99" s="4">
        <f>SUMIFS(Purchase!$F:$F,Purchase!$A:$A,Waterfall!$A99,Purchase!$D:$D,Waterfall!$C99,Purchase!$C:$C,Waterfall!DJ$1)</f>
        <v>0</v>
      </c>
      <c r="DK99" s="4">
        <f>SUMIFS(Purchase!$F:$F,Purchase!$A:$A,Waterfall!$A99,Purchase!$D:$D,Waterfall!$C99,Purchase!$C:$C,Waterfall!DK$1)</f>
        <v>0</v>
      </c>
      <c r="DL99" s="4">
        <f>SUMIFS(Purchase!$F:$F,Purchase!$A:$A,Waterfall!$A99,Purchase!$D:$D,Waterfall!$C99,Purchase!$C:$C,Waterfall!DL$1)</f>
        <v>0</v>
      </c>
      <c r="DM99" s="4">
        <f>SUMIFS(Purchase!$F:$F,Purchase!$A:$A,Waterfall!$A99,Purchase!$D:$D,Waterfall!$C99,Purchase!$C:$C,Waterfall!DM$1)</f>
        <v>0</v>
      </c>
      <c r="DN99" s="4">
        <f>SUMIFS(Purchase!$F:$F,Purchase!$A:$A,Waterfall!$A99,Purchase!$D:$D,Waterfall!$C99,Purchase!$C:$C,Waterfall!DN$1)</f>
        <v>0</v>
      </c>
      <c r="DO99" s="4">
        <f>SUMIFS(Purchase!$F:$F,Purchase!$A:$A,Waterfall!$A99,Purchase!$D:$D,Waterfall!$C99,Purchase!$C:$C,Waterfall!DO$1)</f>
        <v>0</v>
      </c>
      <c r="DP99" s="4">
        <f>SUMIFS(Purchase!$F:$F,Purchase!$A:$A,Waterfall!$A99,Purchase!$D:$D,Waterfall!$C99,Purchase!$C:$C,Waterfall!DP$1)</f>
        <v>0</v>
      </c>
      <c r="DQ99" s="4">
        <f>SUMIFS(Purchase!$F:$F,Purchase!$A:$A,Waterfall!$A99,Purchase!$D:$D,Waterfall!$C99,Purchase!$C:$C,Waterfall!DQ$1)</f>
        <v>0</v>
      </c>
      <c r="DR99" s="4">
        <f>SUMIFS(Purchase!$F:$F,Purchase!$A:$A,Waterfall!$A99,Purchase!$D:$D,Waterfall!$C99,Purchase!$C:$C,Waterfall!DR$1)</f>
        <v>0</v>
      </c>
      <c r="DS99" s="4">
        <f>SUMIFS(Purchase!$F:$F,Purchase!$A:$A,Waterfall!$A99,Purchase!$D:$D,Waterfall!$C99,Purchase!$C:$C,Waterfall!DS$1)</f>
        <v>0</v>
      </c>
      <c r="DT99" s="4">
        <f>SUMIFS(Purchase!$F:$F,Purchase!$A:$A,Waterfall!$A99,Purchase!$D:$D,Waterfall!$C99,Purchase!$C:$C,Waterfall!DT$1)</f>
        <v>0</v>
      </c>
      <c r="DU99" s="4">
        <f>SUMIFS(Purchase!$F:$F,Purchase!$A:$A,Waterfall!$A99,Purchase!$D:$D,Waterfall!$C99,Purchase!$C:$C,Waterfall!DU$1)</f>
        <v>0</v>
      </c>
      <c r="DV99" s="4">
        <f>SUMIFS(Purchase!$F:$F,Purchase!$A:$A,Waterfall!$A99,Purchase!$D:$D,Waterfall!$C99,Purchase!$C:$C,Waterfall!DV$1)</f>
        <v>0</v>
      </c>
      <c r="DW99" s="4">
        <f>SUMIFS(Purchase!$F:$F,Purchase!$A:$A,Waterfall!$A99,Purchase!$D:$D,Waterfall!$C99,Purchase!$C:$C,Waterfall!DW$1)</f>
        <v>0</v>
      </c>
      <c r="DX99" s="4">
        <f>SUMIFS(Purchase!$F:$F,Purchase!$A:$A,Waterfall!$A99,Purchase!$D:$D,Waterfall!$C99,Purchase!$C:$C,Waterfall!DX$1)</f>
        <v>0</v>
      </c>
      <c r="DY99" s="4">
        <f>SUMIFS(Purchase!$F:$F,Purchase!$A:$A,Waterfall!$A99,Purchase!$D:$D,Waterfall!$C99,Purchase!$C:$C,Waterfall!DY$1)</f>
        <v>0</v>
      </c>
      <c r="DZ99" s="4">
        <f>SUMIFS(Purchase!$F:$F,Purchase!$A:$A,Waterfall!$A99,Purchase!$D:$D,Waterfall!$C99,Purchase!$C:$C,Waterfall!DZ$1)</f>
        <v>0</v>
      </c>
      <c r="EA99" s="4">
        <f>SUMIFS(Purchase!$F:$F,Purchase!$A:$A,Waterfall!$A99,Purchase!$D:$D,Waterfall!$C99,Purchase!$C:$C,Waterfall!EA$1)</f>
        <v>0</v>
      </c>
      <c r="EB99" s="4">
        <f>SUMIFS(Purchase!$F:$F,Purchase!$A:$A,Waterfall!$A99,Purchase!$D:$D,Waterfall!$C99,Purchase!$C:$C,Waterfall!EB$1)</f>
        <v>0</v>
      </c>
      <c r="EC99" s="4">
        <f>SUMIFS(Purchase!$F:$F,Purchase!$A:$A,Waterfall!$A99,Purchase!$D:$D,Waterfall!$C99,Purchase!$C:$C,Waterfall!EC$1)</f>
        <v>0</v>
      </c>
      <c r="ED99" s="4">
        <f>SUMIFS(Purchase!$F:$F,Purchase!$A:$A,Waterfall!$A99,Purchase!$D:$D,Waterfall!$C99,Purchase!$C:$C,Waterfall!ED$1)</f>
        <v>0</v>
      </c>
      <c r="EE99" s="4">
        <f>SUMIFS(Purchase!$F:$F,Purchase!$A:$A,Waterfall!$A99,Purchase!$D:$D,Waterfall!$C99,Purchase!$C:$C,Waterfall!EE$1)</f>
        <v>0</v>
      </c>
      <c r="EF99" s="4">
        <f>SUMIFS(Purchase!$F:$F,Purchase!$A:$A,Waterfall!$A99,Purchase!$D:$D,Waterfall!$C99,Purchase!$C:$C,Waterfall!EF$1)</f>
        <v>0</v>
      </c>
      <c r="EG99" s="4">
        <f>SUMIFS(Purchase!$F:$F,Purchase!$A:$A,Waterfall!$A99,Purchase!$D:$D,Waterfall!$C99,Purchase!$C:$C,Waterfall!EG$1)</f>
        <v>0</v>
      </c>
      <c r="EH99" s="4">
        <f>SUMIFS(Purchase!$F:$F,Purchase!$A:$A,Waterfall!$A99,Purchase!$D:$D,Waterfall!$C99,Purchase!$C:$C,Waterfall!EH$1)</f>
        <v>0</v>
      </c>
      <c r="EI99" s="4">
        <f>SUMIFS(Purchase!$F:$F,Purchase!$A:$A,Waterfall!$A99,Purchase!$D:$D,Waterfall!$C99,Purchase!$C:$C,Waterfall!EI$1)</f>
        <v>0</v>
      </c>
      <c r="EJ99" s="4">
        <f>SUMIFS(Purchase!$F:$F,Purchase!$A:$A,Waterfall!$A99,Purchase!$D:$D,Waterfall!$C99,Purchase!$C:$C,Waterfall!EJ$1)</f>
        <v>0</v>
      </c>
      <c r="EK99" s="4">
        <f>SUMIFS(Purchase!$F:$F,Purchase!$A:$A,Waterfall!$A99,Purchase!$D:$D,Waterfall!$C99,Purchase!$C:$C,Waterfall!EK$1)</f>
        <v>0</v>
      </c>
      <c r="EL99" s="4">
        <f>SUMIFS(Purchase!$F:$F,Purchase!$A:$A,Waterfall!$A99,Purchase!$D:$D,Waterfall!$C99,Purchase!$C:$C,Waterfall!EL$1)</f>
        <v>0</v>
      </c>
      <c r="EM99" s="4">
        <f>SUMIFS(Purchase!$F:$F,Purchase!$A:$A,Waterfall!$A99,Purchase!$D:$D,Waterfall!$C99,Purchase!$C:$C,Waterfall!EM$1)</f>
        <v>0</v>
      </c>
      <c r="EN99" s="4">
        <f>SUMIFS(Purchase!$F:$F,Purchase!$A:$A,Waterfall!$A99,Purchase!$D:$D,Waterfall!$C99,Purchase!$C:$C,Waterfall!EN$1)</f>
        <v>0</v>
      </c>
      <c r="EO99" s="4">
        <f>SUMIFS(Purchase!$F:$F,Purchase!$A:$A,Waterfall!$A99,Purchase!$D:$D,Waterfall!$C99,Purchase!$C:$C,Waterfall!EO$1)</f>
        <v>0</v>
      </c>
      <c r="EP99" s="4">
        <f>SUMIFS(Purchase!$F:$F,Purchase!$A:$A,Waterfall!$A99,Purchase!$D:$D,Waterfall!$C99,Purchase!$C:$C,Waterfall!EP$1)</f>
        <v>0</v>
      </c>
      <c r="EQ99" s="4">
        <f>SUMIFS(Purchase!$F:$F,Purchase!$A:$A,Waterfall!$A99,Purchase!$D:$D,Waterfall!$C99,Purchase!$C:$C,Waterfall!EQ$1)</f>
        <v>0</v>
      </c>
      <c r="ER99" s="4">
        <f>SUMIFS(Purchase!$F:$F,Purchase!$A:$A,Waterfall!$A99,Purchase!$D:$D,Waterfall!$C99,Purchase!$C:$C,Waterfall!ER$1)</f>
        <v>0</v>
      </c>
      <c r="ES99" s="4">
        <f>SUMIFS(Purchase!$F:$F,Purchase!$A:$A,Waterfall!$A99,Purchase!$D:$D,Waterfall!$C99,Purchase!$C:$C,Waterfall!ES$1)</f>
        <v>0</v>
      </c>
      <c r="ET99" s="4">
        <f>SUMIFS(Purchase!$F:$F,Purchase!$A:$A,Waterfall!$A99,Purchase!$D:$D,Waterfall!$C99,Purchase!$C:$C,Waterfall!ET$1)</f>
        <v>0</v>
      </c>
      <c r="EU99" s="4">
        <f>SUMIFS(Purchase!$F:$F,Purchase!$A:$A,Waterfall!$A99,Purchase!$D:$D,Waterfall!$C99,Purchase!$C:$C,Waterfall!EU$1)</f>
        <v>0</v>
      </c>
      <c r="EV99" s="4">
        <f>SUMIFS(Purchase!$F:$F,Purchase!$A:$A,Waterfall!$A99,Purchase!$D:$D,Waterfall!$C99,Purchase!$C:$C,Waterfall!EV$1)</f>
        <v>0</v>
      </c>
      <c r="EW99" s="4">
        <f>SUMIFS(Purchase!$F:$F,Purchase!$A:$A,Waterfall!$A99,Purchase!$D:$D,Waterfall!$C99,Purchase!$C:$C,Waterfall!EW$1)</f>
        <v>0</v>
      </c>
      <c r="EX99" s="4">
        <f>SUMIFS(Purchase!$F:$F,Purchase!$A:$A,Waterfall!$A99,Purchase!$D:$D,Waterfall!$C99,Purchase!$C:$C,Waterfall!EX$1)</f>
        <v>0</v>
      </c>
      <c r="EY99" s="4">
        <f>SUMIFS(Purchase!$F:$F,Purchase!$A:$A,Waterfall!$A99,Purchase!$D:$D,Waterfall!$C99,Purchase!$C:$C,Waterfall!EY$1)</f>
        <v>0</v>
      </c>
      <c r="EZ99" s="4">
        <f>SUMIFS(Purchase!$F:$F,Purchase!$A:$A,Waterfall!$A99,Purchase!$D:$D,Waterfall!$C99,Purchase!$C:$C,Waterfall!EZ$1)</f>
        <v>0</v>
      </c>
      <c r="FA99" s="4">
        <f>SUMIFS(Purchase!$F:$F,Purchase!$A:$A,Waterfall!$A99,Purchase!$D:$D,Waterfall!$C99,Purchase!$C:$C,Waterfall!FA$1)</f>
        <v>0</v>
      </c>
      <c r="FB99" s="4">
        <f>SUMIFS(Purchase!$F:$F,Purchase!$A:$A,Waterfall!$A99,Purchase!$D:$D,Waterfall!$C99,Purchase!$C:$C,Waterfall!FB$1)</f>
        <v>0</v>
      </c>
      <c r="FC99" s="4">
        <f>SUMIFS(Purchase!$F:$F,Purchase!$A:$A,Waterfall!$A99,Purchase!$D:$D,Waterfall!$C99,Purchase!$C:$C,Waterfall!FC$1)</f>
        <v>0</v>
      </c>
      <c r="FD99" s="4">
        <f>SUMIFS(Purchase!$F:$F,Purchase!$A:$A,Waterfall!$A99,Purchase!$D:$D,Waterfall!$C99,Purchase!$C:$C,Waterfall!FD$1)</f>
        <v>0</v>
      </c>
      <c r="FE99" s="4">
        <f>SUMIFS(Purchase!$F:$F,Purchase!$A:$A,Waterfall!$A99,Purchase!$D:$D,Waterfall!$C99,Purchase!$C:$C,Waterfall!FE$1)</f>
        <v>0</v>
      </c>
      <c r="FF99" s="4">
        <f>SUMIFS(Purchase!$F:$F,Purchase!$A:$A,Waterfall!$A99,Purchase!$D:$D,Waterfall!$C99,Purchase!$C:$C,Waterfall!FF$1)</f>
        <v>0</v>
      </c>
      <c r="FG99" s="4">
        <f>SUMIFS(Purchase!$F:$F,Purchase!$A:$A,Waterfall!$A99,Purchase!$D:$D,Waterfall!$C99,Purchase!$C:$C,Waterfall!FG$1)</f>
        <v>0</v>
      </c>
      <c r="FH99" s="4">
        <f>SUMIFS(Purchase!$F:$F,Purchase!$A:$A,Waterfall!$A99,Purchase!$D:$D,Waterfall!$C99,Purchase!$C:$C,Waterfall!FH$1)</f>
        <v>0</v>
      </c>
      <c r="FI99" s="4">
        <f>SUMIFS(Purchase!$F:$F,Purchase!$A:$A,Waterfall!$A99,Purchase!$D:$D,Waterfall!$C99,Purchase!$C:$C,Waterfall!FI$1)</f>
        <v>0</v>
      </c>
      <c r="FJ99" s="4">
        <f>SUMIFS(Purchase!$F:$F,Purchase!$A:$A,Waterfall!$A99,Purchase!$D:$D,Waterfall!$C99,Purchase!$C:$C,Waterfall!FJ$1)</f>
        <v>0</v>
      </c>
      <c r="FK99" s="4">
        <f>SUMIFS(Purchase!$F:$F,Purchase!$A:$A,Waterfall!$A99,Purchase!$D:$D,Waterfall!$C99,Purchase!$C:$C,Waterfall!FK$1)</f>
        <v>0</v>
      </c>
      <c r="FL99" s="4">
        <f>SUMIFS(Purchase!$F:$F,Purchase!$A:$A,Waterfall!$A99,Purchase!$D:$D,Waterfall!$C99,Purchase!$C:$C,Waterfall!FL$1)</f>
        <v>0</v>
      </c>
      <c r="FM99" s="4">
        <f>SUMIFS(Purchase!$F:$F,Purchase!$A:$A,Waterfall!$A99,Purchase!$D:$D,Waterfall!$C99,Purchase!$C:$C,Waterfall!FM$1)</f>
        <v>0</v>
      </c>
      <c r="FN99" s="4">
        <f>SUMIFS(Purchase!$F:$F,Purchase!$A:$A,Waterfall!$A99,Purchase!$D:$D,Waterfall!$C99,Purchase!$C:$C,Waterfall!FN$1)</f>
        <v>0</v>
      </c>
      <c r="FO99" s="4">
        <f>SUMIFS(Purchase!$F:$F,Purchase!$A:$A,Waterfall!$A99,Purchase!$D:$D,Waterfall!$C99,Purchase!$C:$C,Waterfall!FO$1)</f>
        <v>0</v>
      </c>
      <c r="FP99" s="4">
        <f>SUMIFS(Purchase!$F:$F,Purchase!$A:$A,Waterfall!$A99,Purchase!$D:$D,Waterfall!$C99,Purchase!$C:$C,Waterfall!FP$1)</f>
        <v>0</v>
      </c>
      <c r="FQ99" s="4">
        <f>SUMIFS(Purchase!$F:$F,Purchase!$A:$A,Waterfall!$A99,Purchase!$D:$D,Waterfall!$C99,Purchase!$C:$C,Waterfall!FQ$1)</f>
        <v>0</v>
      </c>
      <c r="FR99" s="4">
        <f>SUMIFS(Purchase!$F:$F,Purchase!$A:$A,Waterfall!$A99,Purchase!$D:$D,Waterfall!$C99,Purchase!$C:$C,Waterfall!FR$1)</f>
        <v>0</v>
      </c>
      <c r="FS99" s="4">
        <f>SUMIFS(Purchase!$F:$F,Purchase!$A:$A,Waterfall!$A99,Purchase!$D:$D,Waterfall!$C99,Purchase!$C:$C,Waterfall!FS$1)</f>
        <v>0</v>
      </c>
      <c r="FT99" s="4">
        <f>SUMIFS(Purchase!$F:$F,Purchase!$A:$A,Waterfall!$A99,Purchase!$D:$D,Waterfall!$C99,Purchase!$C:$C,Waterfall!FT$1)</f>
        <v>0</v>
      </c>
      <c r="FU99" s="4">
        <f>SUMIFS(Purchase!$F:$F,Purchase!$A:$A,Waterfall!$A99,Purchase!$D:$D,Waterfall!$C99,Purchase!$C:$C,Waterfall!FU$1)</f>
        <v>0</v>
      </c>
      <c r="FV99" s="4">
        <f>SUMIFS(Purchase!$F:$F,Purchase!$A:$A,Waterfall!$A99,Purchase!$D:$D,Waterfall!$C99,Purchase!$C:$C,Waterfall!FV$1)</f>
        <v>0</v>
      </c>
      <c r="FW99" s="4">
        <f>SUMIFS(Purchase!$F:$F,Purchase!$A:$A,Waterfall!$A99,Purchase!$D:$D,Waterfall!$C99,Purchase!$C:$C,Waterfall!FW$1)</f>
        <v>0</v>
      </c>
      <c r="FX99" s="4">
        <f>SUMIFS(Purchase!$F:$F,Purchase!$A:$A,Waterfall!$A99,Purchase!$D:$D,Waterfall!$C99,Purchase!$C:$C,Waterfall!FX$1)</f>
        <v>0</v>
      </c>
      <c r="FY99" s="4">
        <f>SUMIFS(Purchase!$F:$F,Purchase!$A:$A,Waterfall!$A99,Purchase!$D:$D,Waterfall!$C99,Purchase!$C:$C,Waterfall!FY$1)</f>
        <v>0</v>
      </c>
      <c r="FZ99" s="4">
        <f>SUMIFS(Purchase!$F:$F,Purchase!$A:$A,Waterfall!$A99,Purchase!$D:$D,Waterfall!$C99,Purchase!$C:$C,Waterfall!FZ$1)</f>
        <v>0</v>
      </c>
      <c r="GA99" s="4">
        <f>SUMIFS(Purchase!$F:$F,Purchase!$A:$A,Waterfall!$A99,Purchase!$D:$D,Waterfall!$C99,Purchase!$C:$C,Waterfall!GA$1)</f>
        <v>0</v>
      </c>
      <c r="GB99" s="4">
        <f>SUMIFS(Purchase!$F:$F,Purchase!$A:$A,Waterfall!$A99,Purchase!$D:$D,Waterfall!$C99,Purchase!$C:$C,Waterfall!GB$1)</f>
        <v>0</v>
      </c>
      <c r="GC99" s="4">
        <f>SUMIFS(Purchase!$F:$F,Purchase!$A:$A,Waterfall!$A99,Purchase!$D:$D,Waterfall!$C99,Purchase!$C:$C,Waterfall!GC$1)</f>
        <v>0</v>
      </c>
      <c r="GD99" s="4">
        <f>SUMIFS(Purchase!$F:$F,Purchase!$A:$A,Waterfall!$A99,Purchase!$D:$D,Waterfall!$C99,Purchase!$C:$C,Waterfall!GD$1)</f>
        <v>0</v>
      </c>
      <c r="GE99" s="4">
        <f>SUMIFS(Purchase!$F:$F,Purchase!$A:$A,Waterfall!$A99,Purchase!$D:$D,Waterfall!$C99,Purchase!$C:$C,Waterfall!GE$1)</f>
        <v>0</v>
      </c>
      <c r="GF99" s="4">
        <f>SUMIFS(Purchase!$F:$F,Purchase!$A:$A,Waterfall!$A99,Purchase!$D:$D,Waterfall!$C99,Purchase!$C:$C,Waterfall!GF$1)</f>
        <v>0</v>
      </c>
      <c r="GG99" s="4">
        <f>SUMIFS(Purchase!$F:$F,Purchase!$A:$A,Waterfall!$A99,Purchase!$D:$D,Waterfall!$C99,Purchase!$C:$C,Waterfall!GG$1)</f>
        <v>0</v>
      </c>
      <c r="GH99" s="4">
        <f>SUMIFS(Purchase!$F:$F,Purchase!$A:$A,Waterfall!$A99,Purchase!$D:$D,Waterfall!$C99,Purchase!$C:$C,Waterfall!GH$1)</f>
        <v>0</v>
      </c>
      <c r="GI99" s="4">
        <f>SUMIFS(Purchase!$F:$F,Purchase!$A:$A,Waterfall!$A99,Purchase!$D:$D,Waterfall!$C99,Purchase!$C:$C,Waterfall!GI$1)</f>
        <v>0</v>
      </c>
    </row>
    <row r="100" spans="1:191" x14ac:dyDescent="0.35">
      <c r="A100" s="8">
        <f t="shared" si="4"/>
        <v>1</v>
      </c>
      <c r="B100" s="2" t="str">
        <f>VLOOKUP($A100,Centers!$B$1:$C$120,2,)</f>
        <v>GATE</v>
      </c>
      <c r="C100" s="3">
        <v>44977</v>
      </c>
      <c r="D100" s="4">
        <f>IF($A100=1,SUM(SUMIFS(Indent!$E:$E,Indent!$C:$C,Waterfall!$C100,Indent!$A:$A,Centers!$A$2),SUMIFS(Indent!$E:$E,Indent!$C:$C,Waterfall!$C100,Indent!$A:$A,Centers!$A$3),SUMIFS(Indent!$E:$E,Indent!$C:$C,Waterfall!$C100,Indent!$A:$A,Centers!$A$4),SUMIFS(Indent!$E:$E,Indent!$C:$C,Waterfall!$C100,Indent!$A:$A,Centers!$A$5),SUMIFS(Indent!$E:$E,Indent!$C:$C,Waterfall!$C100,Indent!$A:$A,Centers!$A$6),SUMIFS(Indent!$E:$E,Indent!$C:$C,Waterfall!$C100,Indent!$A:$A,Centers!$A$7),SUMIFS(Indent!$E:$E,Indent!$C:$C,Waterfall!$C100,Indent!$A:$A,Centers!$A$8)),SUMIFS(Indent!$E:$E,Indent!$C:$C,Waterfall!$C100,Indent!$A:$A,$A100))</f>
        <v>0</v>
      </c>
      <c r="E100" s="4">
        <f>SUMIFS(Purchase!$F:$F,Purchase!$A:$A,Waterfall!$A100,Purchase!$D:$D,Waterfall!$C100,Purchase!$C:$C,Waterfall!E$1)</f>
        <v>0</v>
      </c>
      <c r="F100" s="4">
        <f>SUMIFS(Purchase!$F:$F,Purchase!$A:$A,Waterfall!$A100,Purchase!$D:$D,Waterfall!$C100,Purchase!$C:$C,Waterfall!F$1)</f>
        <v>0</v>
      </c>
      <c r="G100" s="4">
        <f>SUMIFS(Purchase!$F:$F,Purchase!$A:$A,Waterfall!$A100,Purchase!$D:$D,Waterfall!$C100,Purchase!$C:$C,Waterfall!G$1)</f>
        <v>0</v>
      </c>
      <c r="H100" s="4">
        <f>SUMIFS(Purchase!$F:$F,Purchase!$A:$A,Waterfall!$A100,Purchase!$D:$D,Waterfall!$C100,Purchase!$C:$C,Waterfall!H$1)</f>
        <v>0</v>
      </c>
      <c r="I100" s="4">
        <f>SUMIFS(Purchase!$F:$F,Purchase!$A:$A,Waterfall!$A100,Purchase!$D:$D,Waterfall!$C100,Purchase!$C:$C,Waterfall!I$1)</f>
        <v>0</v>
      </c>
      <c r="J100" s="4">
        <f>SUMIFS(Purchase!$F:$F,Purchase!$A:$A,Waterfall!$A100,Purchase!$D:$D,Waterfall!$C100,Purchase!$C:$C,Waterfall!J$1)</f>
        <v>0</v>
      </c>
      <c r="K100" s="4">
        <f>SUMIFS(Purchase!$F:$F,Purchase!$A:$A,Waterfall!$A100,Purchase!$D:$D,Waterfall!$C100,Purchase!$C:$C,Waterfall!K$1)</f>
        <v>0</v>
      </c>
      <c r="L100" s="4">
        <f>SUMIFS(Purchase!$F:$F,Purchase!$A:$A,Waterfall!$A100,Purchase!$D:$D,Waterfall!$C100,Purchase!$C:$C,Waterfall!L$1)</f>
        <v>0</v>
      </c>
      <c r="M100" s="4">
        <f>SUMIFS(Purchase!$F:$F,Purchase!$A:$A,Waterfall!$A100,Purchase!$D:$D,Waterfall!$C100,Purchase!$C:$C,Waterfall!M$1)</f>
        <v>0</v>
      </c>
      <c r="N100" s="4">
        <f>SUMIFS(Purchase!$F:$F,Purchase!$A:$A,Waterfall!$A100,Purchase!$D:$D,Waterfall!$C100,Purchase!$C:$C,Waterfall!N$1)</f>
        <v>0</v>
      </c>
      <c r="O100" s="4">
        <f>SUMIFS(Purchase!$F:$F,Purchase!$A:$A,Waterfall!$A100,Purchase!$D:$D,Waterfall!$C100,Purchase!$C:$C,Waterfall!O$1)</f>
        <v>0</v>
      </c>
      <c r="P100" s="4">
        <f>SUMIFS(Purchase!$F:$F,Purchase!$A:$A,Waterfall!$A100,Purchase!$D:$D,Waterfall!$C100,Purchase!$C:$C,Waterfall!P$1)</f>
        <v>0</v>
      </c>
      <c r="Q100" s="4">
        <f>SUMIFS(Purchase!$F:$F,Purchase!$A:$A,Waterfall!$A100,Purchase!$D:$D,Waterfall!$C100,Purchase!$C:$C,Waterfall!Q$1)</f>
        <v>0</v>
      </c>
      <c r="R100" s="4">
        <f>SUMIFS(Purchase!$F:$F,Purchase!$A:$A,Waterfall!$A100,Purchase!$D:$D,Waterfall!$C100,Purchase!$C:$C,Waterfall!R$1)</f>
        <v>0</v>
      </c>
      <c r="S100" s="4">
        <f>SUMIFS(Purchase!$F:$F,Purchase!$A:$A,Waterfall!$A100,Purchase!$D:$D,Waterfall!$C100,Purchase!$C:$C,Waterfall!S$1)</f>
        <v>0</v>
      </c>
      <c r="T100" s="4">
        <f>SUMIFS(Purchase!$F:$F,Purchase!$A:$A,Waterfall!$A100,Purchase!$D:$D,Waterfall!$C100,Purchase!$C:$C,Waterfall!T$1)</f>
        <v>0</v>
      </c>
      <c r="U100" s="4">
        <f>SUMIFS(Purchase!$F:$F,Purchase!$A:$A,Waterfall!$A100,Purchase!$D:$D,Waterfall!$C100,Purchase!$C:$C,Waterfall!U$1)</f>
        <v>0</v>
      </c>
      <c r="V100" s="4">
        <f>SUMIFS(Purchase!$F:$F,Purchase!$A:$A,Waterfall!$A100,Purchase!$D:$D,Waterfall!$C100,Purchase!$C:$C,Waterfall!V$1)</f>
        <v>0</v>
      </c>
      <c r="W100" s="4">
        <f>SUMIFS(Purchase!$F:$F,Purchase!$A:$A,Waterfall!$A100,Purchase!$D:$D,Waterfall!$C100,Purchase!$C:$C,Waterfall!W$1)</f>
        <v>0</v>
      </c>
      <c r="X100" s="4">
        <f>SUMIFS(Purchase!$F:$F,Purchase!$A:$A,Waterfall!$A100,Purchase!$D:$D,Waterfall!$C100,Purchase!$C:$C,Waterfall!X$1)</f>
        <v>0</v>
      </c>
      <c r="Y100" s="4">
        <f>SUMIFS(Purchase!$F:$F,Purchase!$A:$A,Waterfall!$A100,Purchase!$D:$D,Waterfall!$C100,Purchase!$C:$C,Waterfall!Y$1)</f>
        <v>0</v>
      </c>
      <c r="Z100" s="4">
        <f>SUMIFS(Purchase!$F:$F,Purchase!$A:$A,Waterfall!$A100,Purchase!$D:$D,Waterfall!$C100,Purchase!$C:$C,Waterfall!Z$1)</f>
        <v>0</v>
      </c>
      <c r="AA100" s="4">
        <f>SUMIFS(Purchase!$F:$F,Purchase!$A:$A,Waterfall!$A100,Purchase!$D:$D,Waterfall!$C100,Purchase!$C:$C,Waterfall!AA$1)</f>
        <v>0</v>
      </c>
      <c r="AB100" s="4">
        <f>SUMIFS(Purchase!$F:$F,Purchase!$A:$A,Waterfall!$A100,Purchase!$D:$D,Waterfall!$C100,Purchase!$C:$C,Waterfall!AB$1)</f>
        <v>0</v>
      </c>
      <c r="AC100" s="4">
        <f>SUMIFS(Purchase!$F:$F,Purchase!$A:$A,Waterfall!$A100,Purchase!$D:$D,Waterfall!$C100,Purchase!$C:$C,Waterfall!AC$1)</f>
        <v>0</v>
      </c>
      <c r="AD100" s="4">
        <f>SUMIFS(Purchase!$F:$F,Purchase!$A:$A,Waterfall!$A100,Purchase!$D:$D,Waterfall!$C100,Purchase!$C:$C,Waterfall!AD$1)</f>
        <v>0</v>
      </c>
      <c r="AE100" s="4">
        <f>SUMIFS(Purchase!$F:$F,Purchase!$A:$A,Waterfall!$A100,Purchase!$D:$D,Waterfall!$C100,Purchase!$C:$C,Waterfall!AE$1)</f>
        <v>0</v>
      </c>
      <c r="AF100" s="4">
        <f>SUMIFS(Purchase!$F:$F,Purchase!$A:$A,Waterfall!$A100,Purchase!$D:$D,Waterfall!$C100,Purchase!$C:$C,Waterfall!AF$1)</f>
        <v>0</v>
      </c>
      <c r="AG100" s="4">
        <f>SUMIFS(Purchase!$F:$F,Purchase!$A:$A,Waterfall!$A100,Purchase!$D:$D,Waterfall!$C100,Purchase!$C:$C,Waterfall!AG$1)</f>
        <v>0</v>
      </c>
      <c r="AH100" s="4">
        <f>SUMIFS(Purchase!$F:$F,Purchase!$A:$A,Waterfall!$A100,Purchase!$D:$D,Waterfall!$C100,Purchase!$C:$C,Waterfall!AH$1)</f>
        <v>0</v>
      </c>
      <c r="AI100" s="4">
        <f>SUMIFS(Purchase!$F:$F,Purchase!$A:$A,Waterfall!$A100,Purchase!$D:$D,Waterfall!$C100,Purchase!$C:$C,Waterfall!AI$1)</f>
        <v>0</v>
      </c>
      <c r="AJ100" s="4">
        <f>SUMIFS(Purchase!$F:$F,Purchase!$A:$A,Waterfall!$A100,Purchase!$D:$D,Waterfall!$C100,Purchase!$C:$C,Waterfall!AJ$1)</f>
        <v>0</v>
      </c>
      <c r="AK100" s="4">
        <f>SUMIFS(Purchase!$F:$F,Purchase!$A:$A,Waterfall!$A100,Purchase!$D:$D,Waterfall!$C100,Purchase!$C:$C,Waterfall!AK$1)</f>
        <v>0</v>
      </c>
      <c r="AL100" s="4">
        <f>SUMIFS(Purchase!$F:$F,Purchase!$A:$A,Waterfall!$A100,Purchase!$D:$D,Waterfall!$C100,Purchase!$C:$C,Waterfall!AL$1)</f>
        <v>0</v>
      </c>
      <c r="AM100" s="4">
        <f>SUMIFS(Purchase!$F:$F,Purchase!$A:$A,Waterfall!$A100,Purchase!$D:$D,Waterfall!$C100,Purchase!$C:$C,Waterfall!AM$1)</f>
        <v>0</v>
      </c>
      <c r="AN100" s="4">
        <f>SUMIFS(Purchase!$F:$F,Purchase!$A:$A,Waterfall!$A100,Purchase!$D:$D,Waterfall!$C100,Purchase!$C:$C,Waterfall!AN$1)</f>
        <v>0</v>
      </c>
      <c r="AO100" s="4">
        <f>SUMIFS(Purchase!$F:$F,Purchase!$A:$A,Waterfall!$A100,Purchase!$D:$D,Waterfall!$C100,Purchase!$C:$C,Waterfall!AO$1)</f>
        <v>0</v>
      </c>
      <c r="AP100" s="4">
        <f>SUMIFS(Purchase!$F:$F,Purchase!$A:$A,Waterfall!$A100,Purchase!$D:$D,Waterfall!$C100,Purchase!$C:$C,Waterfall!AP$1)</f>
        <v>0</v>
      </c>
      <c r="AQ100" s="4">
        <f>SUMIFS(Purchase!$F:$F,Purchase!$A:$A,Waterfall!$A100,Purchase!$D:$D,Waterfall!$C100,Purchase!$C:$C,Waterfall!AQ$1)</f>
        <v>0</v>
      </c>
      <c r="AR100" s="4">
        <f>SUMIFS(Purchase!$F:$F,Purchase!$A:$A,Waterfall!$A100,Purchase!$D:$D,Waterfall!$C100,Purchase!$C:$C,Waterfall!AR$1)</f>
        <v>0</v>
      </c>
      <c r="AS100" s="4">
        <f>SUMIFS(Purchase!$F:$F,Purchase!$A:$A,Waterfall!$A100,Purchase!$D:$D,Waterfall!$C100,Purchase!$C:$C,Waterfall!AS$1)</f>
        <v>0</v>
      </c>
      <c r="AT100" s="4">
        <f>SUMIFS(Purchase!$F:$F,Purchase!$A:$A,Waterfall!$A100,Purchase!$D:$D,Waterfall!$C100,Purchase!$C:$C,Waterfall!AT$1)</f>
        <v>0</v>
      </c>
      <c r="AU100" s="4">
        <f>SUMIFS(Purchase!$F:$F,Purchase!$A:$A,Waterfall!$A100,Purchase!$D:$D,Waterfall!$C100,Purchase!$C:$C,Waterfall!AU$1)</f>
        <v>0</v>
      </c>
      <c r="AV100" s="4">
        <f>SUMIFS(Purchase!$F:$F,Purchase!$A:$A,Waterfall!$A100,Purchase!$D:$D,Waterfall!$C100,Purchase!$C:$C,Waterfall!AV$1)</f>
        <v>0</v>
      </c>
      <c r="AW100" s="4">
        <f>SUMIFS(Purchase!$F:$F,Purchase!$A:$A,Waterfall!$A100,Purchase!$D:$D,Waterfall!$C100,Purchase!$C:$C,Waterfall!AW$1)</f>
        <v>0</v>
      </c>
      <c r="AX100" s="4">
        <f>SUMIFS(Purchase!$F:$F,Purchase!$A:$A,Waterfall!$A100,Purchase!$D:$D,Waterfall!$C100,Purchase!$C:$C,Waterfall!AX$1)</f>
        <v>0</v>
      </c>
      <c r="AY100" s="4">
        <f>SUMIFS(Purchase!$F:$F,Purchase!$A:$A,Waterfall!$A100,Purchase!$D:$D,Waterfall!$C100,Purchase!$C:$C,Waterfall!AY$1)</f>
        <v>0</v>
      </c>
      <c r="AZ100" s="4">
        <f>SUMIFS(Purchase!$F:$F,Purchase!$A:$A,Waterfall!$A100,Purchase!$D:$D,Waterfall!$C100,Purchase!$C:$C,Waterfall!AZ$1)</f>
        <v>0</v>
      </c>
      <c r="BA100" s="4">
        <f>SUMIFS(Purchase!$F:$F,Purchase!$A:$A,Waterfall!$A100,Purchase!$D:$D,Waterfall!$C100,Purchase!$C:$C,Waterfall!BA$1)</f>
        <v>0</v>
      </c>
      <c r="BB100" s="4">
        <f>SUMIFS(Purchase!$F:$F,Purchase!$A:$A,Waterfall!$A100,Purchase!$D:$D,Waterfall!$C100,Purchase!$C:$C,Waterfall!BB$1)</f>
        <v>0</v>
      </c>
      <c r="BC100" s="4">
        <f>SUMIFS(Purchase!$F:$F,Purchase!$A:$A,Waterfall!$A100,Purchase!$D:$D,Waterfall!$C100,Purchase!$C:$C,Waterfall!BC$1)</f>
        <v>0</v>
      </c>
      <c r="BD100" s="4">
        <f>SUMIFS(Purchase!$F:$F,Purchase!$A:$A,Waterfall!$A100,Purchase!$D:$D,Waterfall!$C100,Purchase!$C:$C,Waterfall!BD$1)</f>
        <v>0</v>
      </c>
      <c r="BE100" s="4">
        <f>SUMIFS(Purchase!$F:$F,Purchase!$A:$A,Waterfall!$A100,Purchase!$D:$D,Waterfall!$C100,Purchase!$C:$C,Waterfall!BE$1)</f>
        <v>0</v>
      </c>
      <c r="BF100" s="4">
        <f>SUMIFS(Purchase!$F:$F,Purchase!$A:$A,Waterfall!$A100,Purchase!$D:$D,Waterfall!$C100,Purchase!$C:$C,Waterfall!BF$1)</f>
        <v>0</v>
      </c>
      <c r="BG100" s="4">
        <f>SUMIFS(Purchase!$F:$F,Purchase!$A:$A,Waterfall!$A100,Purchase!$D:$D,Waterfall!$C100,Purchase!$C:$C,Waterfall!BG$1)</f>
        <v>0</v>
      </c>
      <c r="BH100" s="4">
        <f>SUMIFS(Purchase!$F:$F,Purchase!$A:$A,Waterfall!$A100,Purchase!$D:$D,Waterfall!$C100,Purchase!$C:$C,Waterfall!BH$1)</f>
        <v>0</v>
      </c>
      <c r="BI100" s="4">
        <f>SUMIFS(Purchase!$F:$F,Purchase!$A:$A,Waterfall!$A100,Purchase!$D:$D,Waterfall!$C100,Purchase!$C:$C,Waterfall!BI$1)</f>
        <v>0</v>
      </c>
      <c r="BJ100" s="4">
        <f>SUMIFS(Purchase!$F:$F,Purchase!$A:$A,Waterfall!$A100,Purchase!$D:$D,Waterfall!$C100,Purchase!$C:$C,Waterfall!BJ$1)</f>
        <v>0</v>
      </c>
      <c r="BK100" s="4">
        <f>SUMIFS(Purchase!$F:$F,Purchase!$A:$A,Waterfall!$A100,Purchase!$D:$D,Waterfall!$C100,Purchase!$C:$C,Waterfall!BK$1)</f>
        <v>0</v>
      </c>
      <c r="BL100" s="4">
        <f>SUMIFS(Purchase!$F:$F,Purchase!$A:$A,Waterfall!$A100,Purchase!$D:$D,Waterfall!$C100,Purchase!$C:$C,Waterfall!BL$1)</f>
        <v>0</v>
      </c>
      <c r="BM100" s="4">
        <f>SUMIFS(Purchase!$F:$F,Purchase!$A:$A,Waterfall!$A100,Purchase!$D:$D,Waterfall!$C100,Purchase!$C:$C,Waterfall!BM$1)</f>
        <v>0</v>
      </c>
      <c r="BN100" s="4">
        <f>SUMIFS(Purchase!$F:$F,Purchase!$A:$A,Waterfall!$A100,Purchase!$D:$D,Waterfall!$C100,Purchase!$C:$C,Waterfall!BN$1)</f>
        <v>0</v>
      </c>
      <c r="BO100" s="4">
        <f>SUMIFS(Purchase!$F:$F,Purchase!$A:$A,Waterfall!$A100,Purchase!$D:$D,Waterfall!$C100,Purchase!$C:$C,Waterfall!BO$1)</f>
        <v>0</v>
      </c>
      <c r="BP100" s="4">
        <f>SUMIFS(Purchase!$F:$F,Purchase!$A:$A,Waterfall!$A100,Purchase!$D:$D,Waterfall!$C100,Purchase!$C:$C,Waterfall!BP$1)</f>
        <v>0</v>
      </c>
      <c r="BQ100" s="4">
        <f>SUMIFS(Purchase!$F:$F,Purchase!$A:$A,Waterfall!$A100,Purchase!$D:$D,Waterfall!$C100,Purchase!$C:$C,Waterfall!BQ$1)</f>
        <v>0</v>
      </c>
      <c r="BR100" s="4">
        <f>SUMIFS(Purchase!$F:$F,Purchase!$A:$A,Waterfall!$A100,Purchase!$D:$D,Waterfall!$C100,Purchase!$C:$C,Waterfall!BR$1)</f>
        <v>0</v>
      </c>
      <c r="BS100" s="4">
        <f>SUMIFS(Purchase!$F:$F,Purchase!$A:$A,Waterfall!$A100,Purchase!$D:$D,Waterfall!$C100,Purchase!$C:$C,Waterfall!BS$1)</f>
        <v>0</v>
      </c>
      <c r="BT100" s="4">
        <f>SUMIFS(Purchase!$F:$F,Purchase!$A:$A,Waterfall!$A100,Purchase!$D:$D,Waterfall!$C100,Purchase!$C:$C,Waterfall!BT$1)</f>
        <v>0</v>
      </c>
      <c r="BU100" s="4">
        <f>SUMIFS(Purchase!$F:$F,Purchase!$A:$A,Waterfall!$A100,Purchase!$D:$D,Waterfall!$C100,Purchase!$C:$C,Waterfall!BU$1)</f>
        <v>0</v>
      </c>
      <c r="BV100" s="4">
        <f>SUMIFS(Purchase!$F:$F,Purchase!$A:$A,Waterfall!$A100,Purchase!$D:$D,Waterfall!$C100,Purchase!$C:$C,Waterfall!BV$1)</f>
        <v>0</v>
      </c>
      <c r="BW100" s="4">
        <f>SUMIFS(Purchase!$F:$F,Purchase!$A:$A,Waterfall!$A100,Purchase!$D:$D,Waterfall!$C100,Purchase!$C:$C,Waterfall!BW$1)</f>
        <v>0</v>
      </c>
      <c r="BX100" s="4">
        <f>SUMIFS(Purchase!$F:$F,Purchase!$A:$A,Waterfall!$A100,Purchase!$D:$D,Waterfall!$C100,Purchase!$C:$C,Waterfall!BX$1)</f>
        <v>0</v>
      </c>
      <c r="BY100" s="4">
        <f>SUMIFS(Purchase!$F:$F,Purchase!$A:$A,Waterfall!$A100,Purchase!$D:$D,Waterfall!$C100,Purchase!$C:$C,Waterfall!BY$1)</f>
        <v>0</v>
      </c>
      <c r="BZ100" s="4">
        <f>SUMIFS(Purchase!$F:$F,Purchase!$A:$A,Waterfall!$A100,Purchase!$D:$D,Waterfall!$C100,Purchase!$C:$C,Waterfall!BZ$1)</f>
        <v>0</v>
      </c>
      <c r="CA100" s="4">
        <f>SUMIFS(Purchase!$F:$F,Purchase!$A:$A,Waterfall!$A100,Purchase!$D:$D,Waterfall!$C100,Purchase!$C:$C,Waterfall!CA$1)</f>
        <v>0</v>
      </c>
      <c r="CB100" s="4">
        <f>SUMIFS(Purchase!$F:$F,Purchase!$A:$A,Waterfall!$A100,Purchase!$D:$D,Waterfall!$C100,Purchase!$C:$C,Waterfall!CB$1)</f>
        <v>0</v>
      </c>
      <c r="CC100" s="4">
        <f>SUMIFS(Purchase!$F:$F,Purchase!$A:$A,Waterfall!$A100,Purchase!$D:$D,Waterfall!$C100,Purchase!$C:$C,Waterfall!CC$1)</f>
        <v>0</v>
      </c>
      <c r="CD100" s="4">
        <f>SUMIFS(Purchase!$F:$F,Purchase!$A:$A,Waterfall!$A100,Purchase!$D:$D,Waterfall!$C100,Purchase!$C:$C,Waterfall!CD$1)</f>
        <v>0</v>
      </c>
      <c r="CE100" s="4">
        <f>SUMIFS(Purchase!$F:$F,Purchase!$A:$A,Waterfall!$A100,Purchase!$D:$D,Waterfall!$C100,Purchase!$C:$C,Waterfall!CE$1)</f>
        <v>0</v>
      </c>
      <c r="CF100" s="4">
        <f>SUMIFS(Purchase!$F:$F,Purchase!$A:$A,Waterfall!$A100,Purchase!$D:$D,Waterfall!$C100,Purchase!$C:$C,Waterfall!CF$1)</f>
        <v>0</v>
      </c>
      <c r="CG100" s="4">
        <f>SUMIFS(Purchase!$F:$F,Purchase!$A:$A,Waterfall!$A100,Purchase!$D:$D,Waterfall!$C100,Purchase!$C:$C,Waterfall!CG$1)</f>
        <v>0</v>
      </c>
      <c r="CH100" s="4">
        <f>SUMIFS(Purchase!$F:$F,Purchase!$A:$A,Waterfall!$A100,Purchase!$D:$D,Waterfall!$C100,Purchase!$C:$C,Waterfall!CH$1)</f>
        <v>0</v>
      </c>
      <c r="CI100" s="4">
        <f>SUMIFS(Purchase!$F:$F,Purchase!$A:$A,Waterfall!$A100,Purchase!$D:$D,Waterfall!$C100,Purchase!$C:$C,Waterfall!CI$1)</f>
        <v>0</v>
      </c>
      <c r="CJ100" s="4">
        <f>SUMIFS(Purchase!$F:$F,Purchase!$A:$A,Waterfall!$A100,Purchase!$D:$D,Waterfall!$C100,Purchase!$C:$C,Waterfall!CJ$1)</f>
        <v>0</v>
      </c>
      <c r="CK100" s="4">
        <f>SUMIFS(Purchase!$F:$F,Purchase!$A:$A,Waterfall!$A100,Purchase!$D:$D,Waterfall!$C100,Purchase!$C:$C,Waterfall!CK$1)</f>
        <v>0</v>
      </c>
      <c r="CL100" s="4">
        <f>SUMIFS(Purchase!$F:$F,Purchase!$A:$A,Waterfall!$A100,Purchase!$D:$D,Waterfall!$C100,Purchase!$C:$C,Waterfall!CL$1)</f>
        <v>0</v>
      </c>
      <c r="CM100" s="4">
        <f>SUMIFS(Purchase!$F:$F,Purchase!$A:$A,Waterfall!$A100,Purchase!$D:$D,Waterfall!$C100,Purchase!$C:$C,Waterfall!CM$1)</f>
        <v>0</v>
      </c>
      <c r="CN100" s="4">
        <f>SUMIFS(Purchase!$F:$F,Purchase!$A:$A,Waterfall!$A100,Purchase!$D:$D,Waterfall!$C100,Purchase!$C:$C,Waterfall!CN$1)</f>
        <v>0</v>
      </c>
      <c r="CO100" s="4">
        <f>SUMIFS(Purchase!$F:$F,Purchase!$A:$A,Waterfall!$A100,Purchase!$D:$D,Waterfall!$C100,Purchase!$C:$C,Waterfall!CO$1)</f>
        <v>0</v>
      </c>
      <c r="CP100" s="4">
        <f>SUMIFS(Purchase!$F:$F,Purchase!$A:$A,Waterfall!$A100,Purchase!$D:$D,Waterfall!$C100,Purchase!$C:$C,Waterfall!CP$1)</f>
        <v>0</v>
      </c>
      <c r="CQ100" s="4">
        <f>SUMIFS(Purchase!$F:$F,Purchase!$A:$A,Waterfall!$A100,Purchase!$D:$D,Waterfall!$C100,Purchase!$C:$C,Waterfall!CQ$1)</f>
        <v>0</v>
      </c>
      <c r="CR100" s="4">
        <f>SUMIFS(Purchase!$F:$F,Purchase!$A:$A,Waterfall!$A100,Purchase!$D:$D,Waterfall!$C100,Purchase!$C:$C,Waterfall!CR$1)</f>
        <v>0</v>
      </c>
      <c r="CS100" s="4">
        <f>SUMIFS(Purchase!$F:$F,Purchase!$A:$A,Waterfall!$A100,Purchase!$D:$D,Waterfall!$C100,Purchase!$C:$C,Waterfall!CS$1)</f>
        <v>0</v>
      </c>
      <c r="CT100" s="4">
        <f>SUMIFS(Purchase!$F:$F,Purchase!$A:$A,Waterfall!$A100,Purchase!$D:$D,Waterfall!$C100,Purchase!$C:$C,Waterfall!CT$1)</f>
        <v>0</v>
      </c>
      <c r="CU100" s="4">
        <f>SUMIFS(Purchase!$F:$F,Purchase!$A:$A,Waterfall!$A100,Purchase!$D:$D,Waterfall!$C100,Purchase!$C:$C,Waterfall!CU$1)</f>
        <v>0</v>
      </c>
      <c r="CV100" s="4">
        <f>SUMIFS(Purchase!$F:$F,Purchase!$A:$A,Waterfall!$A100,Purchase!$D:$D,Waterfall!$C100,Purchase!$C:$C,Waterfall!CV$1)</f>
        <v>0</v>
      </c>
      <c r="CW100" s="4">
        <f>SUMIFS(Purchase!$F:$F,Purchase!$A:$A,Waterfall!$A100,Purchase!$D:$D,Waterfall!$C100,Purchase!$C:$C,Waterfall!CW$1)</f>
        <v>0</v>
      </c>
      <c r="CX100" s="4">
        <f>SUMIFS(Purchase!$F:$F,Purchase!$A:$A,Waterfall!$A100,Purchase!$D:$D,Waterfall!$C100,Purchase!$C:$C,Waterfall!CX$1)</f>
        <v>0</v>
      </c>
      <c r="CY100" s="4">
        <f>SUMIFS(Purchase!$F:$F,Purchase!$A:$A,Waterfall!$A100,Purchase!$D:$D,Waterfall!$C100,Purchase!$C:$C,Waterfall!CY$1)</f>
        <v>0</v>
      </c>
      <c r="CZ100" s="4">
        <f>SUMIFS(Purchase!$F:$F,Purchase!$A:$A,Waterfall!$A100,Purchase!$D:$D,Waterfall!$C100,Purchase!$C:$C,Waterfall!CZ$1)</f>
        <v>0</v>
      </c>
      <c r="DA100" s="4">
        <f>SUMIFS(Purchase!$F:$F,Purchase!$A:$A,Waterfall!$A100,Purchase!$D:$D,Waterfall!$C100,Purchase!$C:$C,Waterfall!DA$1)</f>
        <v>0</v>
      </c>
      <c r="DB100" s="4">
        <f>SUMIFS(Purchase!$F:$F,Purchase!$A:$A,Waterfall!$A100,Purchase!$D:$D,Waterfall!$C100,Purchase!$C:$C,Waterfall!DB$1)</f>
        <v>0</v>
      </c>
      <c r="DC100" s="4">
        <f>SUMIFS(Purchase!$F:$F,Purchase!$A:$A,Waterfall!$A100,Purchase!$D:$D,Waterfall!$C100,Purchase!$C:$C,Waterfall!DC$1)</f>
        <v>0</v>
      </c>
      <c r="DD100" s="4">
        <f>SUMIFS(Purchase!$F:$F,Purchase!$A:$A,Waterfall!$A100,Purchase!$D:$D,Waterfall!$C100,Purchase!$C:$C,Waterfall!DD$1)</f>
        <v>0</v>
      </c>
      <c r="DE100" s="4">
        <f>SUMIFS(Purchase!$F:$F,Purchase!$A:$A,Waterfall!$A100,Purchase!$D:$D,Waterfall!$C100,Purchase!$C:$C,Waterfall!DE$1)</f>
        <v>0</v>
      </c>
      <c r="DF100" s="4">
        <f>SUMIFS(Purchase!$F:$F,Purchase!$A:$A,Waterfall!$A100,Purchase!$D:$D,Waterfall!$C100,Purchase!$C:$C,Waterfall!DF$1)</f>
        <v>0</v>
      </c>
      <c r="DG100" s="4">
        <f>SUMIFS(Purchase!$F:$F,Purchase!$A:$A,Waterfall!$A100,Purchase!$D:$D,Waterfall!$C100,Purchase!$C:$C,Waterfall!DG$1)</f>
        <v>0</v>
      </c>
      <c r="DH100" s="4">
        <f>SUMIFS(Purchase!$F:$F,Purchase!$A:$A,Waterfall!$A100,Purchase!$D:$D,Waterfall!$C100,Purchase!$C:$C,Waterfall!DH$1)</f>
        <v>0</v>
      </c>
      <c r="DI100" s="4">
        <f>SUMIFS(Purchase!$F:$F,Purchase!$A:$A,Waterfall!$A100,Purchase!$D:$D,Waterfall!$C100,Purchase!$C:$C,Waterfall!DI$1)</f>
        <v>0</v>
      </c>
      <c r="DJ100" s="4">
        <f>SUMIFS(Purchase!$F:$F,Purchase!$A:$A,Waterfall!$A100,Purchase!$D:$D,Waterfall!$C100,Purchase!$C:$C,Waterfall!DJ$1)</f>
        <v>0</v>
      </c>
      <c r="DK100" s="4">
        <f>SUMIFS(Purchase!$F:$F,Purchase!$A:$A,Waterfall!$A100,Purchase!$D:$D,Waterfall!$C100,Purchase!$C:$C,Waterfall!DK$1)</f>
        <v>0</v>
      </c>
      <c r="DL100" s="4">
        <f>SUMIFS(Purchase!$F:$F,Purchase!$A:$A,Waterfall!$A100,Purchase!$D:$D,Waterfall!$C100,Purchase!$C:$C,Waterfall!DL$1)</f>
        <v>0</v>
      </c>
      <c r="DM100" s="4">
        <f>SUMIFS(Purchase!$F:$F,Purchase!$A:$A,Waterfall!$A100,Purchase!$D:$D,Waterfall!$C100,Purchase!$C:$C,Waterfall!DM$1)</f>
        <v>0</v>
      </c>
      <c r="DN100" s="4">
        <f>SUMIFS(Purchase!$F:$F,Purchase!$A:$A,Waterfall!$A100,Purchase!$D:$D,Waterfall!$C100,Purchase!$C:$C,Waterfall!DN$1)</f>
        <v>0</v>
      </c>
      <c r="DO100" s="4">
        <f>SUMIFS(Purchase!$F:$F,Purchase!$A:$A,Waterfall!$A100,Purchase!$D:$D,Waterfall!$C100,Purchase!$C:$C,Waterfall!DO$1)</f>
        <v>0</v>
      </c>
      <c r="DP100" s="4">
        <f>SUMIFS(Purchase!$F:$F,Purchase!$A:$A,Waterfall!$A100,Purchase!$D:$D,Waterfall!$C100,Purchase!$C:$C,Waterfall!DP$1)</f>
        <v>0</v>
      </c>
      <c r="DQ100" s="4">
        <f>SUMIFS(Purchase!$F:$F,Purchase!$A:$A,Waterfall!$A100,Purchase!$D:$D,Waterfall!$C100,Purchase!$C:$C,Waterfall!DQ$1)</f>
        <v>0</v>
      </c>
      <c r="DR100" s="4">
        <f>SUMIFS(Purchase!$F:$F,Purchase!$A:$A,Waterfall!$A100,Purchase!$D:$D,Waterfall!$C100,Purchase!$C:$C,Waterfall!DR$1)</f>
        <v>0</v>
      </c>
      <c r="DS100" s="4">
        <f>SUMIFS(Purchase!$F:$F,Purchase!$A:$A,Waterfall!$A100,Purchase!$D:$D,Waterfall!$C100,Purchase!$C:$C,Waterfall!DS$1)</f>
        <v>0</v>
      </c>
      <c r="DT100" s="4">
        <f>SUMIFS(Purchase!$F:$F,Purchase!$A:$A,Waterfall!$A100,Purchase!$D:$D,Waterfall!$C100,Purchase!$C:$C,Waterfall!DT$1)</f>
        <v>0</v>
      </c>
      <c r="DU100" s="4">
        <f>SUMIFS(Purchase!$F:$F,Purchase!$A:$A,Waterfall!$A100,Purchase!$D:$D,Waterfall!$C100,Purchase!$C:$C,Waterfall!DU$1)</f>
        <v>0</v>
      </c>
      <c r="DV100" s="4">
        <f>SUMIFS(Purchase!$F:$F,Purchase!$A:$A,Waterfall!$A100,Purchase!$D:$D,Waterfall!$C100,Purchase!$C:$C,Waterfall!DV$1)</f>
        <v>0</v>
      </c>
      <c r="DW100" s="4">
        <f>SUMIFS(Purchase!$F:$F,Purchase!$A:$A,Waterfall!$A100,Purchase!$D:$D,Waterfall!$C100,Purchase!$C:$C,Waterfall!DW$1)</f>
        <v>0</v>
      </c>
      <c r="DX100" s="4">
        <f>SUMIFS(Purchase!$F:$F,Purchase!$A:$A,Waterfall!$A100,Purchase!$D:$D,Waterfall!$C100,Purchase!$C:$C,Waterfall!DX$1)</f>
        <v>0</v>
      </c>
      <c r="DY100" s="4">
        <f>SUMIFS(Purchase!$F:$F,Purchase!$A:$A,Waterfall!$A100,Purchase!$D:$D,Waterfall!$C100,Purchase!$C:$C,Waterfall!DY$1)</f>
        <v>0</v>
      </c>
      <c r="DZ100" s="4">
        <f>SUMIFS(Purchase!$F:$F,Purchase!$A:$A,Waterfall!$A100,Purchase!$D:$D,Waterfall!$C100,Purchase!$C:$C,Waterfall!DZ$1)</f>
        <v>0</v>
      </c>
      <c r="EA100" s="4">
        <f>SUMIFS(Purchase!$F:$F,Purchase!$A:$A,Waterfall!$A100,Purchase!$D:$D,Waterfall!$C100,Purchase!$C:$C,Waterfall!EA$1)</f>
        <v>0</v>
      </c>
      <c r="EB100" s="4">
        <f>SUMIFS(Purchase!$F:$F,Purchase!$A:$A,Waterfall!$A100,Purchase!$D:$D,Waterfall!$C100,Purchase!$C:$C,Waterfall!EB$1)</f>
        <v>0</v>
      </c>
      <c r="EC100" s="4">
        <f>SUMIFS(Purchase!$F:$F,Purchase!$A:$A,Waterfall!$A100,Purchase!$D:$D,Waterfall!$C100,Purchase!$C:$C,Waterfall!EC$1)</f>
        <v>0</v>
      </c>
      <c r="ED100" s="4">
        <f>SUMIFS(Purchase!$F:$F,Purchase!$A:$A,Waterfall!$A100,Purchase!$D:$D,Waterfall!$C100,Purchase!$C:$C,Waterfall!ED$1)</f>
        <v>0</v>
      </c>
      <c r="EE100" s="4">
        <f>SUMIFS(Purchase!$F:$F,Purchase!$A:$A,Waterfall!$A100,Purchase!$D:$D,Waterfall!$C100,Purchase!$C:$C,Waterfall!EE$1)</f>
        <v>0</v>
      </c>
      <c r="EF100" s="4">
        <f>SUMIFS(Purchase!$F:$F,Purchase!$A:$A,Waterfall!$A100,Purchase!$D:$D,Waterfall!$C100,Purchase!$C:$C,Waterfall!EF$1)</f>
        <v>0</v>
      </c>
      <c r="EG100" s="4">
        <f>SUMIFS(Purchase!$F:$F,Purchase!$A:$A,Waterfall!$A100,Purchase!$D:$D,Waterfall!$C100,Purchase!$C:$C,Waterfall!EG$1)</f>
        <v>0</v>
      </c>
      <c r="EH100" s="4">
        <f>SUMIFS(Purchase!$F:$F,Purchase!$A:$A,Waterfall!$A100,Purchase!$D:$D,Waterfall!$C100,Purchase!$C:$C,Waterfall!EH$1)</f>
        <v>0</v>
      </c>
      <c r="EI100" s="4">
        <f>SUMIFS(Purchase!$F:$F,Purchase!$A:$A,Waterfall!$A100,Purchase!$D:$D,Waterfall!$C100,Purchase!$C:$C,Waterfall!EI$1)</f>
        <v>0</v>
      </c>
      <c r="EJ100" s="4">
        <f>SUMIFS(Purchase!$F:$F,Purchase!$A:$A,Waterfall!$A100,Purchase!$D:$D,Waterfall!$C100,Purchase!$C:$C,Waterfall!EJ$1)</f>
        <v>0</v>
      </c>
      <c r="EK100" s="4">
        <f>SUMIFS(Purchase!$F:$F,Purchase!$A:$A,Waterfall!$A100,Purchase!$D:$D,Waterfall!$C100,Purchase!$C:$C,Waterfall!EK$1)</f>
        <v>0</v>
      </c>
      <c r="EL100" s="4">
        <f>SUMIFS(Purchase!$F:$F,Purchase!$A:$A,Waterfall!$A100,Purchase!$D:$D,Waterfall!$C100,Purchase!$C:$C,Waterfall!EL$1)</f>
        <v>0</v>
      </c>
      <c r="EM100" s="4">
        <f>SUMIFS(Purchase!$F:$F,Purchase!$A:$A,Waterfall!$A100,Purchase!$D:$D,Waterfall!$C100,Purchase!$C:$C,Waterfall!EM$1)</f>
        <v>0</v>
      </c>
      <c r="EN100" s="4">
        <f>SUMIFS(Purchase!$F:$F,Purchase!$A:$A,Waterfall!$A100,Purchase!$D:$D,Waterfall!$C100,Purchase!$C:$C,Waterfall!EN$1)</f>
        <v>0</v>
      </c>
      <c r="EO100" s="4">
        <f>SUMIFS(Purchase!$F:$F,Purchase!$A:$A,Waterfall!$A100,Purchase!$D:$D,Waterfall!$C100,Purchase!$C:$C,Waterfall!EO$1)</f>
        <v>0</v>
      </c>
      <c r="EP100" s="4">
        <f>SUMIFS(Purchase!$F:$F,Purchase!$A:$A,Waterfall!$A100,Purchase!$D:$D,Waterfall!$C100,Purchase!$C:$C,Waterfall!EP$1)</f>
        <v>0</v>
      </c>
      <c r="EQ100" s="4">
        <f>SUMIFS(Purchase!$F:$F,Purchase!$A:$A,Waterfall!$A100,Purchase!$D:$D,Waterfall!$C100,Purchase!$C:$C,Waterfall!EQ$1)</f>
        <v>0</v>
      </c>
      <c r="ER100" s="4">
        <f>SUMIFS(Purchase!$F:$F,Purchase!$A:$A,Waterfall!$A100,Purchase!$D:$D,Waterfall!$C100,Purchase!$C:$C,Waterfall!ER$1)</f>
        <v>0</v>
      </c>
      <c r="ES100" s="4">
        <f>SUMIFS(Purchase!$F:$F,Purchase!$A:$A,Waterfall!$A100,Purchase!$D:$D,Waterfall!$C100,Purchase!$C:$C,Waterfall!ES$1)</f>
        <v>0</v>
      </c>
      <c r="ET100" s="4">
        <f>SUMIFS(Purchase!$F:$F,Purchase!$A:$A,Waterfall!$A100,Purchase!$D:$D,Waterfall!$C100,Purchase!$C:$C,Waterfall!ET$1)</f>
        <v>0</v>
      </c>
      <c r="EU100" s="4">
        <f>SUMIFS(Purchase!$F:$F,Purchase!$A:$A,Waterfall!$A100,Purchase!$D:$D,Waterfall!$C100,Purchase!$C:$C,Waterfall!EU$1)</f>
        <v>0</v>
      </c>
      <c r="EV100" s="4">
        <f>SUMIFS(Purchase!$F:$F,Purchase!$A:$A,Waterfall!$A100,Purchase!$D:$D,Waterfall!$C100,Purchase!$C:$C,Waterfall!EV$1)</f>
        <v>0</v>
      </c>
      <c r="EW100" s="4">
        <f>SUMIFS(Purchase!$F:$F,Purchase!$A:$A,Waterfall!$A100,Purchase!$D:$D,Waterfall!$C100,Purchase!$C:$C,Waterfall!EW$1)</f>
        <v>0</v>
      </c>
      <c r="EX100" s="4">
        <f>SUMIFS(Purchase!$F:$F,Purchase!$A:$A,Waterfall!$A100,Purchase!$D:$D,Waterfall!$C100,Purchase!$C:$C,Waterfall!EX$1)</f>
        <v>0</v>
      </c>
      <c r="EY100" s="4">
        <f>SUMIFS(Purchase!$F:$F,Purchase!$A:$A,Waterfall!$A100,Purchase!$D:$D,Waterfall!$C100,Purchase!$C:$C,Waterfall!EY$1)</f>
        <v>0</v>
      </c>
      <c r="EZ100" s="4">
        <f>SUMIFS(Purchase!$F:$F,Purchase!$A:$A,Waterfall!$A100,Purchase!$D:$D,Waterfall!$C100,Purchase!$C:$C,Waterfall!EZ$1)</f>
        <v>0</v>
      </c>
      <c r="FA100" s="4">
        <f>SUMIFS(Purchase!$F:$F,Purchase!$A:$A,Waterfall!$A100,Purchase!$D:$D,Waterfall!$C100,Purchase!$C:$C,Waterfall!FA$1)</f>
        <v>0</v>
      </c>
      <c r="FB100" s="4">
        <f>SUMIFS(Purchase!$F:$F,Purchase!$A:$A,Waterfall!$A100,Purchase!$D:$D,Waterfall!$C100,Purchase!$C:$C,Waterfall!FB$1)</f>
        <v>0</v>
      </c>
      <c r="FC100" s="4">
        <f>SUMIFS(Purchase!$F:$F,Purchase!$A:$A,Waterfall!$A100,Purchase!$D:$D,Waterfall!$C100,Purchase!$C:$C,Waterfall!FC$1)</f>
        <v>0</v>
      </c>
      <c r="FD100" s="4">
        <f>SUMIFS(Purchase!$F:$F,Purchase!$A:$A,Waterfall!$A100,Purchase!$D:$D,Waterfall!$C100,Purchase!$C:$C,Waterfall!FD$1)</f>
        <v>0</v>
      </c>
      <c r="FE100" s="4">
        <f>SUMIFS(Purchase!$F:$F,Purchase!$A:$A,Waterfall!$A100,Purchase!$D:$D,Waterfall!$C100,Purchase!$C:$C,Waterfall!FE$1)</f>
        <v>0</v>
      </c>
      <c r="FF100" s="4">
        <f>SUMIFS(Purchase!$F:$F,Purchase!$A:$A,Waterfall!$A100,Purchase!$D:$D,Waterfall!$C100,Purchase!$C:$C,Waterfall!FF$1)</f>
        <v>0</v>
      </c>
      <c r="FG100" s="4">
        <f>SUMIFS(Purchase!$F:$F,Purchase!$A:$A,Waterfall!$A100,Purchase!$D:$D,Waterfall!$C100,Purchase!$C:$C,Waterfall!FG$1)</f>
        <v>0</v>
      </c>
      <c r="FH100" s="4">
        <f>SUMIFS(Purchase!$F:$F,Purchase!$A:$A,Waterfall!$A100,Purchase!$D:$D,Waterfall!$C100,Purchase!$C:$C,Waterfall!FH$1)</f>
        <v>0</v>
      </c>
      <c r="FI100" s="4">
        <f>SUMIFS(Purchase!$F:$F,Purchase!$A:$A,Waterfall!$A100,Purchase!$D:$D,Waterfall!$C100,Purchase!$C:$C,Waterfall!FI$1)</f>
        <v>0</v>
      </c>
      <c r="FJ100" s="4">
        <f>SUMIFS(Purchase!$F:$F,Purchase!$A:$A,Waterfall!$A100,Purchase!$D:$D,Waterfall!$C100,Purchase!$C:$C,Waterfall!FJ$1)</f>
        <v>0</v>
      </c>
      <c r="FK100" s="4">
        <f>SUMIFS(Purchase!$F:$F,Purchase!$A:$A,Waterfall!$A100,Purchase!$D:$D,Waterfall!$C100,Purchase!$C:$C,Waterfall!FK$1)</f>
        <v>0</v>
      </c>
      <c r="FL100" s="4">
        <f>SUMIFS(Purchase!$F:$F,Purchase!$A:$A,Waterfall!$A100,Purchase!$D:$D,Waterfall!$C100,Purchase!$C:$C,Waterfall!FL$1)</f>
        <v>0</v>
      </c>
      <c r="FM100" s="4">
        <f>SUMIFS(Purchase!$F:$F,Purchase!$A:$A,Waterfall!$A100,Purchase!$D:$D,Waterfall!$C100,Purchase!$C:$C,Waterfall!FM$1)</f>
        <v>0</v>
      </c>
      <c r="FN100" s="4">
        <f>SUMIFS(Purchase!$F:$F,Purchase!$A:$A,Waterfall!$A100,Purchase!$D:$D,Waterfall!$C100,Purchase!$C:$C,Waterfall!FN$1)</f>
        <v>0</v>
      </c>
      <c r="FO100" s="4">
        <f>SUMIFS(Purchase!$F:$F,Purchase!$A:$A,Waterfall!$A100,Purchase!$D:$D,Waterfall!$C100,Purchase!$C:$C,Waterfall!FO$1)</f>
        <v>0</v>
      </c>
      <c r="FP100" s="4">
        <f>SUMIFS(Purchase!$F:$F,Purchase!$A:$A,Waterfall!$A100,Purchase!$D:$D,Waterfall!$C100,Purchase!$C:$C,Waterfall!FP$1)</f>
        <v>0</v>
      </c>
      <c r="FQ100" s="4">
        <f>SUMIFS(Purchase!$F:$F,Purchase!$A:$A,Waterfall!$A100,Purchase!$D:$D,Waterfall!$C100,Purchase!$C:$C,Waterfall!FQ$1)</f>
        <v>0</v>
      </c>
      <c r="FR100" s="4">
        <f>SUMIFS(Purchase!$F:$F,Purchase!$A:$A,Waterfall!$A100,Purchase!$D:$D,Waterfall!$C100,Purchase!$C:$C,Waterfall!FR$1)</f>
        <v>0</v>
      </c>
      <c r="FS100" s="4">
        <f>SUMIFS(Purchase!$F:$F,Purchase!$A:$A,Waterfall!$A100,Purchase!$D:$D,Waterfall!$C100,Purchase!$C:$C,Waterfall!FS$1)</f>
        <v>0</v>
      </c>
      <c r="FT100" s="4">
        <f>SUMIFS(Purchase!$F:$F,Purchase!$A:$A,Waterfall!$A100,Purchase!$D:$D,Waterfall!$C100,Purchase!$C:$C,Waterfall!FT$1)</f>
        <v>0</v>
      </c>
      <c r="FU100" s="4">
        <f>SUMIFS(Purchase!$F:$F,Purchase!$A:$A,Waterfall!$A100,Purchase!$D:$D,Waterfall!$C100,Purchase!$C:$C,Waterfall!FU$1)</f>
        <v>0</v>
      </c>
      <c r="FV100" s="4">
        <f>SUMIFS(Purchase!$F:$F,Purchase!$A:$A,Waterfall!$A100,Purchase!$D:$D,Waterfall!$C100,Purchase!$C:$C,Waterfall!FV$1)</f>
        <v>0</v>
      </c>
      <c r="FW100" s="4">
        <f>SUMIFS(Purchase!$F:$F,Purchase!$A:$A,Waterfall!$A100,Purchase!$D:$D,Waterfall!$C100,Purchase!$C:$C,Waterfall!FW$1)</f>
        <v>0</v>
      </c>
      <c r="FX100" s="4">
        <f>SUMIFS(Purchase!$F:$F,Purchase!$A:$A,Waterfall!$A100,Purchase!$D:$D,Waterfall!$C100,Purchase!$C:$C,Waterfall!FX$1)</f>
        <v>0</v>
      </c>
      <c r="FY100" s="4">
        <f>SUMIFS(Purchase!$F:$F,Purchase!$A:$A,Waterfall!$A100,Purchase!$D:$D,Waterfall!$C100,Purchase!$C:$C,Waterfall!FY$1)</f>
        <v>0</v>
      </c>
      <c r="FZ100" s="4">
        <f>SUMIFS(Purchase!$F:$F,Purchase!$A:$A,Waterfall!$A100,Purchase!$D:$D,Waterfall!$C100,Purchase!$C:$C,Waterfall!FZ$1)</f>
        <v>0</v>
      </c>
      <c r="GA100" s="4">
        <f>SUMIFS(Purchase!$F:$F,Purchase!$A:$A,Waterfall!$A100,Purchase!$D:$D,Waterfall!$C100,Purchase!$C:$C,Waterfall!GA$1)</f>
        <v>0</v>
      </c>
      <c r="GB100" s="4">
        <f>SUMIFS(Purchase!$F:$F,Purchase!$A:$A,Waterfall!$A100,Purchase!$D:$D,Waterfall!$C100,Purchase!$C:$C,Waterfall!GB$1)</f>
        <v>0</v>
      </c>
      <c r="GC100" s="4">
        <f>SUMIFS(Purchase!$F:$F,Purchase!$A:$A,Waterfall!$A100,Purchase!$D:$D,Waterfall!$C100,Purchase!$C:$C,Waterfall!GC$1)</f>
        <v>0</v>
      </c>
      <c r="GD100" s="4">
        <f>SUMIFS(Purchase!$F:$F,Purchase!$A:$A,Waterfall!$A100,Purchase!$D:$D,Waterfall!$C100,Purchase!$C:$C,Waterfall!GD$1)</f>
        <v>0</v>
      </c>
      <c r="GE100" s="4">
        <f>SUMIFS(Purchase!$F:$F,Purchase!$A:$A,Waterfall!$A100,Purchase!$D:$D,Waterfall!$C100,Purchase!$C:$C,Waterfall!GE$1)</f>
        <v>0</v>
      </c>
      <c r="GF100" s="4">
        <f>SUMIFS(Purchase!$F:$F,Purchase!$A:$A,Waterfall!$A100,Purchase!$D:$D,Waterfall!$C100,Purchase!$C:$C,Waterfall!GF$1)</f>
        <v>0</v>
      </c>
      <c r="GG100" s="4">
        <f>SUMIFS(Purchase!$F:$F,Purchase!$A:$A,Waterfall!$A100,Purchase!$D:$D,Waterfall!$C100,Purchase!$C:$C,Waterfall!GG$1)</f>
        <v>0</v>
      </c>
      <c r="GH100" s="4">
        <f>SUMIFS(Purchase!$F:$F,Purchase!$A:$A,Waterfall!$A100,Purchase!$D:$D,Waterfall!$C100,Purchase!$C:$C,Waterfall!GH$1)</f>
        <v>0</v>
      </c>
      <c r="GI100" s="4">
        <f>SUMIFS(Purchase!$F:$F,Purchase!$A:$A,Waterfall!$A100,Purchase!$D:$D,Waterfall!$C100,Purchase!$C:$C,Waterfall!GI$1)</f>
        <v>0</v>
      </c>
    </row>
    <row r="101" spans="1:191" x14ac:dyDescent="0.35">
      <c r="A101" s="8">
        <f t="shared" si="4"/>
        <v>1</v>
      </c>
      <c r="B101" s="2" t="str">
        <f>VLOOKUP($A101,Centers!$B$1:$C$120,2,)</f>
        <v>GATE</v>
      </c>
      <c r="C101" s="3">
        <v>44978</v>
      </c>
      <c r="D101" s="4">
        <f>IF($A101=1,SUM(SUMIFS(Indent!$E:$E,Indent!$C:$C,Waterfall!$C101,Indent!$A:$A,Centers!$A$2),SUMIFS(Indent!$E:$E,Indent!$C:$C,Waterfall!$C101,Indent!$A:$A,Centers!$A$3),SUMIFS(Indent!$E:$E,Indent!$C:$C,Waterfall!$C101,Indent!$A:$A,Centers!$A$4),SUMIFS(Indent!$E:$E,Indent!$C:$C,Waterfall!$C101,Indent!$A:$A,Centers!$A$5),SUMIFS(Indent!$E:$E,Indent!$C:$C,Waterfall!$C101,Indent!$A:$A,Centers!$A$6),SUMIFS(Indent!$E:$E,Indent!$C:$C,Waterfall!$C101,Indent!$A:$A,Centers!$A$7),SUMIFS(Indent!$E:$E,Indent!$C:$C,Waterfall!$C101,Indent!$A:$A,Centers!$A$8)),SUMIFS(Indent!$E:$E,Indent!$C:$C,Waterfall!$C101,Indent!$A:$A,$A101))</f>
        <v>0</v>
      </c>
      <c r="E101" s="4">
        <f>SUMIFS(Purchase!$F:$F,Purchase!$A:$A,Waterfall!$A101,Purchase!$D:$D,Waterfall!$C101,Purchase!$C:$C,Waterfall!E$1)</f>
        <v>0</v>
      </c>
      <c r="F101" s="4">
        <f>SUMIFS(Purchase!$F:$F,Purchase!$A:$A,Waterfall!$A101,Purchase!$D:$D,Waterfall!$C101,Purchase!$C:$C,Waterfall!F$1)</f>
        <v>0</v>
      </c>
      <c r="G101" s="4">
        <f>SUMIFS(Purchase!$F:$F,Purchase!$A:$A,Waterfall!$A101,Purchase!$D:$D,Waterfall!$C101,Purchase!$C:$C,Waterfall!G$1)</f>
        <v>0</v>
      </c>
      <c r="H101" s="4">
        <f>SUMIFS(Purchase!$F:$F,Purchase!$A:$A,Waterfall!$A101,Purchase!$D:$D,Waterfall!$C101,Purchase!$C:$C,Waterfall!H$1)</f>
        <v>0</v>
      </c>
      <c r="I101" s="4">
        <f>SUMIFS(Purchase!$F:$F,Purchase!$A:$A,Waterfall!$A101,Purchase!$D:$D,Waterfall!$C101,Purchase!$C:$C,Waterfall!I$1)</f>
        <v>0</v>
      </c>
      <c r="J101" s="4">
        <f>SUMIFS(Purchase!$F:$F,Purchase!$A:$A,Waterfall!$A101,Purchase!$D:$D,Waterfall!$C101,Purchase!$C:$C,Waterfall!J$1)</f>
        <v>0</v>
      </c>
      <c r="K101" s="4">
        <f>SUMIFS(Purchase!$F:$F,Purchase!$A:$A,Waterfall!$A101,Purchase!$D:$D,Waterfall!$C101,Purchase!$C:$C,Waterfall!K$1)</f>
        <v>0</v>
      </c>
      <c r="L101" s="4">
        <f>SUMIFS(Purchase!$F:$F,Purchase!$A:$A,Waterfall!$A101,Purchase!$D:$D,Waterfall!$C101,Purchase!$C:$C,Waterfall!L$1)</f>
        <v>0</v>
      </c>
      <c r="M101" s="4">
        <f>SUMIFS(Purchase!$F:$F,Purchase!$A:$A,Waterfall!$A101,Purchase!$D:$D,Waterfall!$C101,Purchase!$C:$C,Waterfall!M$1)</f>
        <v>0</v>
      </c>
      <c r="N101" s="4">
        <f>SUMIFS(Purchase!$F:$F,Purchase!$A:$A,Waterfall!$A101,Purchase!$D:$D,Waterfall!$C101,Purchase!$C:$C,Waterfall!N$1)</f>
        <v>0</v>
      </c>
      <c r="O101" s="4">
        <f>SUMIFS(Purchase!$F:$F,Purchase!$A:$A,Waterfall!$A101,Purchase!$D:$D,Waterfall!$C101,Purchase!$C:$C,Waterfall!O$1)</f>
        <v>0</v>
      </c>
      <c r="P101" s="4">
        <f>SUMIFS(Purchase!$F:$F,Purchase!$A:$A,Waterfall!$A101,Purchase!$D:$D,Waterfall!$C101,Purchase!$C:$C,Waterfall!P$1)</f>
        <v>0</v>
      </c>
      <c r="Q101" s="4">
        <f>SUMIFS(Purchase!$F:$F,Purchase!$A:$A,Waterfall!$A101,Purchase!$D:$D,Waterfall!$C101,Purchase!$C:$C,Waterfall!Q$1)</f>
        <v>0</v>
      </c>
      <c r="R101" s="4">
        <f>SUMIFS(Purchase!$F:$F,Purchase!$A:$A,Waterfall!$A101,Purchase!$D:$D,Waterfall!$C101,Purchase!$C:$C,Waterfall!R$1)</f>
        <v>0</v>
      </c>
      <c r="S101" s="4">
        <f>SUMIFS(Purchase!$F:$F,Purchase!$A:$A,Waterfall!$A101,Purchase!$D:$D,Waterfall!$C101,Purchase!$C:$C,Waterfall!S$1)</f>
        <v>0</v>
      </c>
      <c r="T101" s="4">
        <f>SUMIFS(Purchase!$F:$F,Purchase!$A:$A,Waterfall!$A101,Purchase!$D:$D,Waterfall!$C101,Purchase!$C:$C,Waterfall!T$1)</f>
        <v>0</v>
      </c>
      <c r="U101" s="4">
        <f>SUMIFS(Purchase!$F:$F,Purchase!$A:$A,Waterfall!$A101,Purchase!$D:$D,Waterfall!$C101,Purchase!$C:$C,Waterfall!U$1)</f>
        <v>0</v>
      </c>
      <c r="V101" s="4">
        <f>SUMIFS(Purchase!$F:$F,Purchase!$A:$A,Waterfall!$A101,Purchase!$D:$D,Waterfall!$C101,Purchase!$C:$C,Waterfall!V$1)</f>
        <v>0</v>
      </c>
      <c r="W101" s="4">
        <f>SUMIFS(Purchase!$F:$F,Purchase!$A:$A,Waterfall!$A101,Purchase!$D:$D,Waterfall!$C101,Purchase!$C:$C,Waterfall!W$1)</f>
        <v>0</v>
      </c>
      <c r="X101" s="4">
        <f>SUMIFS(Purchase!$F:$F,Purchase!$A:$A,Waterfall!$A101,Purchase!$D:$D,Waterfall!$C101,Purchase!$C:$C,Waterfall!X$1)</f>
        <v>0</v>
      </c>
      <c r="Y101" s="4">
        <f>SUMIFS(Purchase!$F:$F,Purchase!$A:$A,Waterfall!$A101,Purchase!$D:$D,Waterfall!$C101,Purchase!$C:$C,Waterfall!Y$1)</f>
        <v>0</v>
      </c>
      <c r="Z101" s="4">
        <f>SUMIFS(Purchase!$F:$F,Purchase!$A:$A,Waterfall!$A101,Purchase!$D:$D,Waterfall!$C101,Purchase!$C:$C,Waterfall!Z$1)</f>
        <v>0</v>
      </c>
      <c r="AA101" s="4">
        <f>SUMIFS(Purchase!$F:$F,Purchase!$A:$A,Waterfall!$A101,Purchase!$D:$D,Waterfall!$C101,Purchase!$C:$C,Waterfall!AA$1)</f>
        <v>0</v>
      </c>
      <c r="AB101" s="4">
        <f>SUMIFS(Purchase!$F:$F,Purchase!$A:$A,Waterfall!$A101,Purchase!$D:$D,Waterfall!$C101,Purchase!$C:$C,Waterfall!AB$1)</f>
        <v>0</v>
      </c>
      <c r="AC101" s="4">
        <f>SUMIFS(Purchase!$F:$F,Purchase!$A:$A,Waterfall!$A101,Purchase!$D:$D,Waterfall!$C101,Purchase!$C:$C,Waterfall!AC$1)</f>
        <v>0</v>
      </c>
      <c r="AD101" s="4">
        <f>SUMIFS(Purchase!$F:$F,Purchase!$A:$A,Waterfall!$A101,Purchase!$D:$D,Waterfall!$C101,Purchase!$C:$C,Waterfall!AD$1)</f>
        <v>0</v>
      </c>
      <c r="AE101" s="4">
        <f>SUMIFS(Purchase!$F:$F,Purchase!$A:$A,Waterfall!$A101,Purchase!$D:$D,Waterfall!$C101,Purchase!$C:$C,Waterfall!AE$1)</f>
        <v>0</v>
      </c>
      <c r="AF101" s="4">
        <f>SUMIFS(Purchase!$F:$F,Purchase!$A:$A,Waterfall!$A101,Purchase!$D:$D,Waterfall!$C101,Purchase!$C:$C,Waterfall!AF$1)</f>
        <v>0</v>
      </c>
      <c r="AG101" s="4">
        <f>SUMIFS(Purchase!$F:$F,Purchase!$A:$A,Waterfall!$A101,Purchase!$D:$D,Waterfall!$C101,Purchase!$C:$C,Waterfall!AG$1)</f>
        <v>0</v>
      </c>
      <c r="AH101" s="4">
        <f>SUMIFS(Purchase!$F:$F,Purchase!$A:$A,Waterfall!$A101,Purchase!$D:$D,Waterfall!$C101,Purchase!$C:$C,Waterfall!AH$1)</f>
        <v>0</v>
      </c>
      <c r="AI101" s="4">
        <f>SUMIFS(Purchase!$F:$F,Purchase!$A:$A,Waterfall!$A101,Purchase!$D:$D,Waterfall!$C101,Purchase!$C:$C,Waterfall!AI$1)</f>
        <v>0</v>
      </c>
      <c r="AJ101" s="4">
        <f>SUMIFS(Purchase!$F:$F,Purchase!$A:$A,Waterfall!$A101,Purchase!$D:$D,Waterfall!$C101,Purchase!$C:$C,Waterfall!AJ$1)</f>
        <v>0</v>
      </c>
      <c r="AK101" s="4">
        <f>SUMIFS(Purchase!$F:$F,Purchase!$A:$A,Waterfall!$A101,Purchase!$D:$D,Waterfall!$C101,Purchase!$C:$C,Waterfall!AK$1)</f>
        <v>0</v>
      </c>
      <c r="AL101" s="4">
        <f>SUMIFS(Purchase!$F:$F,Purchase!$A:$A,Waterfall!$A101,Purchase!$D:$D,Waterfall!$C101,Purchase!$C:$C,Waterfall!AL$1)</f>
        <v>0</v>
      </c>
      <c r="AM101" s="4">
        <f>SUMIFS(Purchase!$F:$F,Purchase!$A:$A,Waterfall!$A101,Purchase!$D:$D,Waterfall!$C101,Purchase!$C:$C,Waterfall!AM$1)</f>
        <v>0</v>
      </c>
      <c r="AN101" s="4">
        <f>SUMIFS(Purchase!$F:$F,Purchase!$A:$A,Waterfall!$A101,Purchase!$D:$D,Waterfall!$C101,Purchase!$C:$C,Waterfall!AN$1)</f>
        <v>0</v>
      </c>
      <c r="AO101" s="4">
        <f>SUMIFS(Purchase!$F:$F,Purchase!$A:$A,Waterfall!$A101,Purchase!$D:$D,Waterfall!$C101,Purchase!$C:$C,Waterfall!AO$1)</f>
        <v>0</v>
      </c>
      <c r="AP101" s="4">
        <f>SUMIFS(Purchase!$F:$F,Purchase!$A:$A,Waterfall!$A101,Purchase!$D:$D,Waterfall!$C101,Purchase!$C:$C,Waterfall!AP$1)</f>
        <v>0</v>
      </c>
      <c r="AQ101" s="4">
        <f>SUMIFS(Purchase!$F:$F,Purchase!$A:$A,Waterfall!$A101,Purchase!$D:$D,Waterfall!$C101,Purchase!$C:$C,Waterfall!AQ$1)</f>
        <v>0</v>
      </c>
      <c r="AR101" s="4">
        <f>SUMIFS(Purchase!$F:$F,Purchase!$A:$A,Waterfall!$A101,Purchase!$D:$D,Waterfall!$C101,Purchase!$C:$C,Waterfall!AR$1)</f>
        <v>0</v>
      </c>
      <c r="AS101" s="4">
        <f>SUMIFS(Purchase!$F:$F,Purchase!$A:$A,Waterfall!$A101,Purchase!$D:$D,Waterfall!$C101,Purchase!$C:$C,Waterfall!AS$1)</f>
        <v>0</v>
      </c>
      <c r="AT101" s="4">
        <f>SUMIFS(Purchase!$F:$F,Purchase!$A:$A,Waterfall!$A101,Purchase!$D:$D,Waterfall!$C101,Purchase!$C:$C,Waterfall!AT$1)</f>
        <v>0</v>
      </c>
      <c r="AU101" s="4">
        <f>SUMIFS(Purchase!$F:$F,Purchase!$A:$A,Waterfall!$A101,Purchase!$D:$D,Waterfall!$C101,Purchase!$C:$C,Waterfall!AU$1)</f>
        <v>0</v>
      </c>
      <c r="AV101" s="4">
        <f>SUMIFS(Purchase!$F:$F,Purchase!$A:$A,Waterfall!$A101,Purchase!$D:$D,Waterfall!$C101,Purchase!$C:$C,Waterfall!AV$1)</f>
        <v>0</v>
      </c>
      <c r="AW101" s="4">
        <f>SUMIFS(Purchase!$F:$F,Purchase!$A:$A,Waterfall!$A101,Purchase!$D:$D,Waterfall!$C101,Purchase!$C:$C,Waterfall!AW$1)</f>
        <v>0</v>
      </c>
      <c r="AX101" s="4">
        <f>SUMIFS(Purchase!$F:$F,Purchase!$A:$A,Waterfall!$A101,Purchase!$D:$D,Waterfall!$C101,Purchase!$C:$C,Waterfall!AX$1)</f>
        <v>0</v>
      </c>
      <c r="AY101" s="4">
        <f>SUMIFS(Purchase!$F:$F,Purchase!$A:$A,Waterfall!$A101,Purchase!$D:$D,Waterfall!$C101,Purchase!$C:$C,Waterfall!AY$1)</f>
        <v>0</v>
      </c>
      <c r="AZ101" s="4">
        <f>SUMIFS(Purchase!$F:$F,Purchase!$A:$A,Waterfall!$A101,Purchase!$D:$D,Waterfall!$C101,Purchase!$C:$C,Waterfall!AZ$1)</f>
        <v>0</v>
      </c>
      <c r="BA101" s="4">
        <f>SUMIFS(Purchase!$F:$F,Purchase!$A:$A,Waterfall!$A101,Purchase!$D:$D,Waterfall!$C101,Purchase!$C:$C,Waterfall!BA$1)</f>
        <v>0</v>
      </c>
      <c r="BB101" s="4">
        <f>SUMIFS(Purchase!$F:$F,Purchase!$A:$A,Waterfall!$A101,Purchase!$D:$D,Waterfall!$C101,Purchase!$C:$C,Waterfall!BB$1)</f>
        <v>0</v>
      </c>
      <c r="BC101" s="4">
        <f>SUMIFS(Purchase!$F:$F,Purchase!$A:$A,Waterfall!$A101,Purchase!$D:$D,Waterfall!$C101,Purchase!$C:$C,Waterfall!BC$1)</f>
        <v>0</v>
      </c>
      <c r="BD101" s="4">
        <f>SUMIFS(Purchase!$F:$F,Purchase!$A:$A,Waterfall!$A101,Purchase!$D:$D,Waterfall!$C101,Purchase!$C:$C,Waterfall!BD$1)</f>
        <v>0</v>
      </c>
      <c r="BE101" s="4">
        <f>SUMIFS(Purchase!$F:$F,Purchase!$A:$A,Waterfall!$A101,Purchase!$D:$D,Waterfall!$C101,Purchase!$C:$C,Waterfall!BE$1)</f>
        <v>0</v>
      </c>
      <c r="BF101" s="4">
        <f>SUMIFS(Purchase!$F:$F,Purchase!$A:$A,Waterfall!$A101,Purchase!$D:$D,Waterfall!$C101,Purchase!$C:$C,Waterfall!BF$1)</f>
        <v>0</v>
      </c>
      <c r="BG101" s="4">
        <f>SUMIFS(Purchase!$F:$F,Purchase!$A:$A,Waterfall!$A101,Purchase!$D:$D,Waterfall!$C101,Purchase!$C:$C,Waterfall!BG$1)</f>
        <v>0</v>
      </c>
      <c r="BH101" s="4">
        <f>SUMIFS(Purchase!$F:$F,Purchase!$A:$A,Waterfall!$A101,Purchase!$D:$D,Waterfall!$C101,Purchase!$C:$C,Waterfall!BH$1)</f>
        <v>0</v>
      </c>
      <c r="BI101" s="4">
        <f>SUMIFS(Purchase!$F:$F,Purchase!$A:$A,Waterfall!$A101,Purchase!$D:$D,Waterfall!$C101,Purchase!$C:$C,Waterfall!BI$1)</f>
        <v>0</v>
      </c>
      <c r="BJ101" s="4">
        <f>SUMIFS(Purchase!$F:$F,Purchase!$A:$A,Waterfall!$A101,Purchase!$D:$D,Waterfall!$C101,Purchase!$C:$C,Waterfall!BJ$1)</f>
        <v>0</v>
      </c>
      <c r="BK101" s="4">
        <f>SUMIFS(Purchase!$F:$F,Purchase!$A:$A,Waterfall!$A101,Purchase!$D:$D,Waterfall!$C101,Purchase!$C:$C,Waterfall!BK$1)</f>
        <v>0</v>
      </c>
      <c r="BL101" s="4">
        <f>SUMIFS(Purchase!$F:$F,Purchase!$A:$A,Waterfall!$A101,Purchase!$D:$D,Waterfall!$C101,Purchase!$C:$C,Waterfall!BL$1)</f>
        <v>0</v>
      </c>
      <c r="BM101" s="4">
        <f>SUMIFS(Purchase!$F:$F,Purchase!$A:$A,Waterfall!$A101,Purchase!$D:$D,Waterfall!$C101,Purchase!$C:$C,Waterfall!BM$1)</f>
        <v>0</v>
      </c>
      <c r="BN101" s="4">
        <f>SUMIFS(Purchase!$F:$F,Purchase!$A:$A,Waterfall!$A101,Purchase!$D:$D,Waterfall!$C101,Purchase!$C:$C,Waterfall!BN$1)</f>
        <v>0</v>
      </c>
      <c r="BO101" s="4">
        <f>SUMIFS(Purchase!$F:$F,Purchase!$A:$A,Waterfall!$A101,Purchase!$D:$D,Waterfall!$C101,Purchase!$C:$C,Waterfall!BO$1)</f>
        <v>0</v>
      </c>
      <c r="BP101" s="4">
        <f>SUMIFS(Purchase!$F:$F,Purchase!$A:$A,Waterfall!$A101,Purchase!$D:$D,Waterfall!$C101,Purchase!$C:$C,Waterfall!BP$1)</f>
        <v>0</v>
      </c>
      <c r="BQ101" s="4">
        <f>SUMIFS(Purchase!$F:$F,Purchase!$A:$A,Waterfall!$A101,Purchase!$D:$D,Waterfall!$C101,Purchase!$C:$C,Waterfall!BQ$1)</f>
        <v>0</v>
      </c>
      <c r="BR101" s="4">
        <f>SUMIFS(Purchase!$F:$F,Purchase!$A:$A,Waterfall!$A101,Purchase!$D:$D,Waterfall!$C101,Purchase!$C:$C,Waterfall!BR$1)</f>
        <v>0</v>
      </c>
      <c r="BS101" s="4">
        <f>SUMIFS(Purchase!$F:$F,Purchase!$A:$A,Waterfall!$A101,Purchase!$D:$D,Waterfall!$C101,Purchase!$C:$C,Waterfall!BS$1)</f>
        <v>0</v>
      </c>
      <c r="BT101" s="4">
        <f>SUMIFS(Purchase!$F:$F,Purchase!$A:$A,Waterfall!$A101,Purchase!$D:$D,Waterfall!$C101,Purchase!$C:$C,Waterfall!BT$1)</f>
        <v>0</v>
      </c>
      <c r="BU101" s="4">
        <f>SUMIFS(Purchase!$F:$F,Purchase!$A:$A,Waterfall!$A101,Purchase!$D:$D,Waterfall!$C101,Purchase!$C:$C,Waterfall!BU$1)</f>
        <v>0</v>
      </c>
      <c r="BV101" s="4">
        <f>SUMIFS(Purchase!$F:$F,Purchase!$A:$A,Waterfall!$A101,Purchase!$D:$D,Waterfall!$C101,Purchase!$C:$C,Waterfall!BV$1)</f>
        <v>0</v>
      </c>
      <c r="BW101" s="4">
        <f>SUMIFS(Purchase!$F:$F,Purchase!$A:$A,Waterfall!$A101,Purchase!$D:$D,Waterfall!$C101,Purchase!$C:$C,Waterfall!BW$1)</f>
        <v>0</v>
      </c>
      <c r="BX101" s="4">
        <f>SUMIFS(Purchase!$F:$F,Purchase!$A:$A,Waterfall!$A101,Purchase!$D:$D,Waterfall!$C101,Purchase!$C:$C,Waterfall!BX$1)</f>
        <v>0</v>
      </c>
      <c r="BY101" s="4">
        <f>SUMIFS(Purchase!$F:$F,Purchase!$A:$A,Waterfall!$A101,Purchase!$D:$D,Waterfall!$C101,Purchase!$C:$C,Waterfall!BY$1)</f>
        <v>0</v>
      </c>
      <c r="BZ101" s="4">
        <f>SUMIFS(Purchase!$F:$F,Purchase!$A:$A,Waterfall!$A101,Purchase!$D:$D,Waterfall!$C101,Purchase!$C:$C,Waterfall!BZ$1)</f>
        <v>0</v>
      </c>
      <c r="CA101" s="4">
        <f>SUMIFS(Purchase!$F:$F,Purchase!$A:$A,Waterfall!$A101,Purchase!$D:$D,Waterfall!$C101,Purchase!$C:$C,Waterfall!CA$1)</f>
        <v>0</v>
      </c>
      <c r="CB101" s="4">
        <f>SUMIFS(Purchase!$F:$F,Purchase!$A:$A,Waterfall!$A101,Purchase!$D:$D,Waterfall!$C101,Purchase!$C:$C,Waterfall!CB$1)</f>
        <v>0</v>
      </c>
      <c r="CC101" s="4">
        <f>SUMIFS(Purchase!$F:$F,Purchase!$A:$A,Waterfall!$A101,Purchase!$D:$D,Waterfall!$C101,Purchase!$C:$C,Waterfall!CC$1)</f>
        <v>0</v>
      </c>
      <c r="CD101" s="4">
        <f>SUMIFS(Purchase!$F:$F,Purchase!$A:$A,Waterfall!$A101,Purchase!$D:$D,Waterfall!$C101,Purchase!$C:$C,Waterfall!CD$1)</f>
        <v>0</v>
      </c>
      <c r="CE101" s="4">
        <f>SUMIFS(Purchase!$F:$F,Purchase!$A:$A,Waterfall!$A101,Purchase!$D:$D,Waterfall!$C101,Purchase!$C:$C,Waterfall!CE$1)</f>
        <v>0</v>
      </c>
      <c r="CF101" s="4">
        <f>SUMIFS(Purchase!$F:$F,Purchase!$A:$A,Waterfall!$A101,Purchase!$D:$D,Waterfall!$C101,Purchase!$C:$C,Waterfall!CF$1)</f>
        <v>0</v>
      </c>
      <c r="CG101" s="4">
        <f>SUMIFS(Purchase!$F:$F,Purchase!$A:$A,Waterfall!$A101,Purchase!$D:$D,Waterfall!$C101,Purchase!$C:$C,Waterfall!CG$1)</f>
        <v>0</v>
      </c>
      <c r="CH101" s="4">
        <f>SUMIFS(Purchase!$F:$F,Purchase!$A:$A,Waterfall!$A101,Purchase!$D:$D,Waterfall!$C101,Purchase!$C:$C,Waterfall!CH$1)</f>
        <v>0</v>
      </c>
      <c r="CI101" s="4">
        <f>SUMIFS(Purchase!$F:$F,Purchase!$A:$A,Waterfall!$A101,Purchase!$D:$D,Waterfall!$C101,Purchase!$C:$C,Waterfall!CI$1)</f>
        <v>0</v>
      </c>
      <c r="CJ101" s="4">
        <f>SUMIFS(Purchase!$F:$F,Purchase!$A:$A,Waterfall!$A101,Purchase!$D:$D,Waterfall!$C101,Purchase!$C:$C,Waterfall!CJ$1)</f>
        <v>0</v>
      </c>
      <c r="CK101" s="4">
        <f>SUMIFS(Purchase!$F:$F,Purchase!$A:$A,Waterfall!$A101,Purchase!$D:$D,Waterfall!$C101,Purchase!$C:$C,Waterfall!CK$1)</f>
        <v>0</v>
      </c>
      <c r="CL101" s="4">
        <f>SUMIFS(Purchase!$F:$F,Purchase!$A:$A,Waterfall!$A101,Purchase!$D:$D,Waterfall!$C101,Purchase!$C:$C,Waterfall!CL$1)</f>
        <v>0</v>
      </c>
      <c r="CM101" s="4">
        <f>SUMIFS(Purchase!$F:$F,Purchase!$A:$A,Waterfall!$A101,Purchase!$D:$D,Waterfall!$C101,Purchase!$C:$C,Waterfall!CM$1)</f>
        <v>0</v>
      </c>
      <c r="CN101" s="4">
        <f>SUMIFS(Purchase!$F:$F,Purchase!$A:$A,Waterfall!$A101,Purchase!$D:$D,Waterfall!$C101,Purchase!$C:$C,Waterfall!CN$1)</f>
        <v>0</v>
      </c>
      <c r="CO101" s="4">
        <f>SUMIFS(Purchase!$F:$F,Purchase!$A:$A,Waterfall!$A101,Purchase!$D:$D,Waterfall!$C101,Purchase!$C:$C,Waterfall!CO$1)</f>
        <v>0</v>
      </c>
      <c r="CP101" s="4">
        <f>SUMIFS(Purchase!$F:$F,Purchase!$A:$A,Waterfall!$A101,Purchase!$D:$D,Waterfall!$C101,Purchase!$C:$C,Waterfall!CP$1)</f>
        <v>0</v>
      </c>
      <c r="CQ101" s="4">
        <f>SUMIFS(Purchase!$F:$F,Purchase!$A:$A,Waterfall!$A101,Purchase!$D:$D,Waterfall!$C101,Purchase!$C:$C,Waterfall!CQ$1)</f>
        <v>0</v>
      </c>
      <c r="CR101" s="4">
        <f>SUMIFS(Purchase!$F:$F,Purchase!$A:$A,Waterfall!$A101,Purchase!$D:$D,Waterfall!$C101,Purchase!$C:$C,Waterfall!CR$1)</f>
        <v>0</v>
      </c>
      <c r="CS101" s="4">
        <f>SUMIFS(Purchase!$F:$F,Purchase!$A:$A,Waterfall!$A101,Purchase!$D:$D,Waterfall!$C101,Purchase!$C:$C,Waterfall!CS$1)</f>
        <v>0</v>
      </c>
      <c r="CT101" s="4">
        <f>SUMIFS(Purchase!$F:$F,Purchase!$A:$A,Waterfall!$A101,Purchase!$D:$D,Waterfall!$C101,Purchase!$C:$C,Waterfall!CT$1)</f>
        <v>0</v>
      </c>
      <c r="CU101" s="4">
        <f>SUMIFS(Purchase!$F:$F,Purchase!$A:$A,Waterfall!$A101,Purchase!$D:$D,Waterfall!$C101,Purchase!$C:$C,Waterfall!CU$1)</f>
        <v>0</v>
      </c>
      <c r="CV101" s="4">
        <f>SUMIFS(Purchase!$F:$F,Purchase!$A:$A,Waterfall!$A101,Purchase!$D:$D,Waterfall!$C101,Purchase!$C:$C,Waterfall!CV$1)</f>
        <v>0</v>
      </c>
      <c r="CW101" s="4">
        <f>SUMIFS(Purchase!$F:$F,Purchase!$A:$A,Waterfall!$A101,Purchase!$D:$D,Waterfall!$C101,Purchase!$C:$C,Waterfall!CW$1)</f>
        <v>0</v>
      </c>
      <c r="CX101" s="4">
        <f>SUMIFS(Purchase!$F:$F,Purchase!$A:$A,Waterfall!$A101,Purchase!$D:$D,Waterfall!$C101,Purchase!$C:$C,Waterfall!CX$1)</f>
        <v>0</v>
      </c>
      <c r="CY101" s="4">
        <f>SUMIFS(Purchase!$F:$F,Purchase!$A:$A,Waterfall!$A101,Purchase!$D:$D,Waterfall!$C101,Purchase!$C:$C,Waterfall!CY$1)</f>
        <v>0</v>
      </c>
      <c r="CZ101" s="4">
        <f>SUMIFS(Purchase!$F:$F,Purchase!$A:$A,Waterfall!$A101,Purchase!$D:$D,Waterfall!$C101,Purchase!$C:$C,Waterfall!CZ$1)</f>
        <v>0</v>
      </c>
      <c r="DA101" s="4">
        <f>SUMIFS(Purchase!$F:$F,Purchase!$A:$A,Waterfall!$A101,Purchase!$D:$D,Waterfall!$C101,Purchase!$C:$C,Waterfall!DA$1)</f>
        <v>0</v>
      </c>
      <c r="DB101" s="4">
        <f>SUMIFS(Purchase!$F:$F,Purchase!$A:$A,Waterfall!$A101,Purchase!$D:$D,Waterfall!$C101,Purchase!$C:$C,Waterfall!DB$1)</f>
        <v>0</v>
      </c>
      <c r="DC101" s="4">
        <f>SUMIFS(Purchase!$F:$F,Purchase!$A:$A,Waterfall!$A101,Purchase!$D:$D,Waterfall!$C101,Purchase!$C:$C,Waterfall!DC$1)</f>
        <v>0</v>
      </c>
      <c r="DD101" s="4">
        <f>SUMIFS(Purchase!$F:$F,Purchase!$A:$A,Waterfall!$A101,Purchase!$D:$D,Waterfall!$C101,Purchase!$C:$C,Waterfall!DD$1)</f>
        <v>0</v>
      </c>
      <c r="DE101" s="4">
        <f>SUMIFS(Purchase!$F:$F,Purchase!$A:$A,Waterfall!$A101,Purchase!$D:$D,Waterfall!$C101,Purchase!$C:$C,Waterfall!DE$1)</f>
        <v>0</v>
      </c>
      <c r="DF101" s="4">
        <f>SUMIFS(Purchase!$F:$F,Purchase!$A:$A,Waterfall!$A101,Purchase!$D:$D,Waterfall!$C101,Purchase!$C:$C,Waterfall!DF$1)</f>
        <v>0</v>
      </c>
      <c r="DG101" s="4">
        <f>SUMIFS(Purchase!$F:$F,Purchase!$A:$A,Waterfall!$A101,Purchase!$D:$D,Waterfall!$C101,Purchase!$C:$C,Waterfall!DG$1)</f>
        <v>0</v>
      </c>
      <c r="DH101" s="4">
        <f>SUMIFS(Purchase!$F:$F,Purchase!$A:$A,Waterfall!$A101,Purchase!$D:$D,Waterfall!$C101,Purchase!$C:$C,Waterfall!DH$1)</f>
        <v>0</v>
      </c>
      <c r="DI101" s="4">
        <f>SUMIFS(Purchase!$F:$F,Purchase!$A:$A,Waterfall!$A101,Purchase!$D:$D,Waterfall!$C101,Purchase!$C:$C,Waterfall!DI$1)</f>
        <v>0</v>
      </c>
      <c r="DJ101" s="4">
        <f>SUMIFS(Purchase!$F:$F,Purchase!$A:$A,Waterfall!$A101,Purchase!$D:$D,Waterfall!$C101,Purchase!$C:$C,Waterfall!DJ$1)</f>
        <v>0</v>
      </c>
      <c r="DK101" s="4">
        <f>SUMIFS(Purchase!$F:$F,Purchase!$A:$A,Waterfall!$A101,Purchase!$D:$D,Waterfall!$C101,Purchase!$C:$C,Waterfall!DK$1)</f>
        <v>0</v>
      </c>
      <c r="DL101" s="4">
        <f>SUMIFS(Purchase!$F:$F,Purchase!$A:$A,Waterfall!$A101,Purchase!$D:$D,Waterfall!$C101,Purchase!$C:$C,Waterfall!DL$1)</f>
        <v>0</v>
      </c>
      <c r="DM101" s="4">
        <f>SUMIFS(Purchase!$F:$F,Purchase!$A:$A,Waterfall!$A101,Purchase!$D:$D,Waterfall!$C101,Purchase!$C:$C,Waterfall!DM$1)</f>
        <v>0</v>
      </c>
      <c r="DN101" s="4">
        <f>SUMIFS(Purchase!$F:$F,Purchase!$A:$A,Waterfall!$A101,Purchase!$D:$D,Waterfall!$C101,Purchase!$C:$C,Waterfall!DN$1)</f>
        <v>0</v>
      </c>
      <c r="DO101" s="4">
        <f>SUMIFS(Purchase!$F:$F,Purchase!$A:$A,Waterfall!$A101,Purchase!$D:$D,Waterfall!$C101,Purchase!$C:$C,Waterfall!DO$1)</f>
        <v>0</v>
      </c>
      <c r="DP101" s="4">
        <f>SUMIFS(Purchase!$F:$F,Purchase!$A:$A,Waterfall!$A101,Purchase!$D:$D,Waterfall!$C101,Purchase!$C:$C,Waterfall!DP$1)</f>
        <v>0</v>
      </c>
      <c r="DQ101" s="4">
        <f>SUMIFS(Purchase!$F:$F,Purchase!$A:$A,Waterfall!$A101,Purchase!$D:$D,Waterfall!$C101,Purchase!$C:$C,Waterfall!DQ$1)</f>
        <v>0</v>
      </c>
      <c r="DR101" s="4">
        <f>SUMIFS(Purchase!$F:$F,Purchase!$A:$A,Waterfall!$A101,Purchase!$D:$D,Waterfall!$C101,Purchase!$C:$C,Waterfall!DR$1)</f>
        <v>0</v>
      </c>
      <c r="DS101" s="4">
        <f>SUMIFS(Purchase!$F:$F,Purchase!$A:$A,Waterfall!$A101,Purchase!$D:$D,Waterfall!$C101,Purchase!$C:$C,Waterfall!DS$1)</f>
        <v>0</v>
      </c>
      <c r="DT101" s="4">
        <f>SUMIFS(Purchase!$F:$F,Purchase!$A:$A,Waterfall!$A101,Purchase!$D:$D,Waterfall!$C101,Purchase!$C:$C,Waterfall!DT$1)</f>
        <v>0</v>
      </c>
      <c r="DU101" s="4">
        <f>SUMIFS(Purchase!$F:$F,Purchase!$A:$A,Waterfall!$A101,Purchase!$D:$D,Waterfall!$C101,Purchase!$C:$C,Waterfall!DU$1)</f>
        <v>0</v>
      </c>
      <c r="DV101" s="4">
        <f>SUMIFS(Purchase!$F:$F,Purchase!$A:$A,Waterfall!$A101,Purchase!$D:$D,Waterfall!$C101,Purchase!$C:$C,Waterfall!DV$1)</f>
        <v>0</v>
      </c>
      <c r="DW101" s="4">
        <f>SUMIFS(Purchase!$F:$F,Purchase!$A:$A,Waterfall!$A101,Purchase!$D:$D,Waterfall!$C101,Purchase!$C:$C,Waterfall!DW$1)</f>
        <v>0</v>
      </c>
      <c r="DX101" s="4">
        <f>SUMIFS(Purchase!$F:$F,Purchase!$A:$A,Waterfall!$A101,Purchase!$D:$D,Waterfall!$C101,Purchase!$C:$C,Waterfall!DX$1)</f>
        <v>0</v>
      </c>
      <c r="DY101" s="4">
        <f>SUMIFS(Purchase!$F:$F,Purchase!$A:$A,Waterfall!$A101,Purchase!$D:$D,Waterfall!$C101,Purchase!$C:$C,Waterfall!DY$1)</f>
        <v>0</v>
      </c>
      <c r="DZ101" s="4">
        <f>SUMIFS(Purchase!$F:$F,Purchase!$A:$A,Waterfall!$A101,Purchase!$D:$D,Waterfall!$C101,Purchase!$C:$C,Waterfall!DZ$1)</f>
        <v>0</v>
      </c>
      <c r="EA101" s="4">
        <f>SUMIFS(Purchase!$F:$F,Purchase!$A:$A,Waterfall!$A101,Purchase!$D:$D,Waterfall!$C101,Purchase!$C:$C,Waterfall!EA$1)</f>
        <v>0</v>
      </c>
      <c r="EB101" s="4">
        <f>SUMIFS(Purchase!$F:$F,Purchase!$A:$A,Waterfall!$A101,Purchase!$D:$D,Waterfall!$C101,Purchase!$C:$C,Waterfall!EB$1)</f>
        <v>0</v>
      </c>
      <c r="EC101" s="4">
        <f>SUMIFS(Purchase!$F:$F,Purchase!$A:$A,Waterfall!$A101,Purchase!$D:$D,Waterfall!$C101,Purchase!$C:$C,Waterfall!EC$1)</f>
        <v>0</v>
      </c>
      <c r="ED101" s="4">
        <f>SUMIFS(Purchase!$F:$F,Purchase!$A:$A,Waterfall!$A101,Purchase!$D:$D,Waterfall!$C101,Purchase!$C:$C,Waterfall!ED$1)</f>
        <v>0</v>
      </c>
      <c r="EE101" s="4">
        <f>SUMIFS(Purchase!$F:$F,Purchase!$A:$A,Waterfall!$A101,Purchase!$D:$D,Waterfall!$C101,Purchase!$C:$C,Waterfall!EE$1)</f>
        <v>0</v>
      </c>
      <c r="EF101" s="4">
        <f>SUMIFS(Purchase!$F:$F,Purchase!$A:$A,Waterfall!$A101,Purchase!$D:$D,Waterfall!$C101,Purchase!$C:$C,Waterfall!EF$1)</f>
        <v>0</v>
      </c>
      <c r="EG101" s="4">
        <f>SUMIFS(Purchase!$F:$F,Purchase!$A:$A,Waterfall!$A101,Purchase!$D:$D,Waterfall!$C101,Purchase!$C:$C,Waterfall!EG$1)</f>
        <v>0</v>
      </c>
      <c r="EH101" s="4">
        <f>SUMIFS(Purchase!$F:$F,Purchase!$A:$A,Waterfall!$A101,Purchase!$D:$D,Waterfall!$C101,Purchase!$C:$C,Waterfall!EH$1)</f>
        <v>0</v>
      </c>
      <c r="EI101" s="4">
        <f>SUMIFS(Purchase!$F:$F,Purchase!$A:$A,Waterfall!$A101,Purchase!$D:$D,Waterfall!$C101,Purchase!$C:$C,Waterfall!EI$1)</f>
        <v>0</v>
      </c>
      <c r="EJ101" s="4">
        <f>SUMIFS(Purchase!$F:$F,Purchase!$A:$A,Waterfall!$A101,Purchase!$D:$D,Waterfall!$C101,Purchase!$C:$C,Waterfall!EJ$1)</f>
        <v>0</v>
      </c>
      <c r="EK101" s="4">
        <f>SUMIFS(Purchase!$F:$F,Purchase!$A:$A,Waterfall!$A101,Purchase!$D:$D,Waterfall!$C101,Purchase!$C:$C,Waterfall!EK$1)</f>
        <v>0</v>
      </c>
      <c r="EL101" s="4">
        <f>SUMIFS(Purchase!$F:$F,Purchase!$A:$A,Waterfall!$A101,Purchase!$D:$D,Waterfall!$C101,Purchase!$C:$C,Waterfall!EL$1)</f>
        <v>0</v>
      </c>
      <c r="EM101" s="4">
        <f>SUMIFS(Purchase!$F:$F,Purchase!$A:$A,Waterfall!$A101,Purchase!$D:$D,Waterfall!$C101,Purchase!$C:$C,Waterfall!EM$1)</f>
        <v>0</v>
      </c>
      <c r="EN101" s="4">
        <f>SUMIFS(Purchase!$F:$F,Purchase!$A:$A,Waterfall!$A101,Purchase!$D:$D,Waterfall!$C101,Purchase!$C:$C,Waterfall!EN$1)</f>
        <v>0</v>
      </c>
      <c r="EO101" s="4">
        <f>SUMIFS(Purchase!$F:$F,Purchase!$A:$A,Waterfall!$A101,Purchase!$D:$D,Waterfall!$C101,Purchase!$C:$C,Waterfall!EO$1)</f>
        <v>0</v>
      </c>
      <c r="EP101" s="4">
        <f>SUMIFS(Purchase!$F:$F,Purchase!$A:$A,Waterfall!$A101,Purchase!$D:$D,Waterfall!$C101,Purchase!$C:$C,Waterfall!EP$1)</f>
        <v>0</v>
      </c>
      <c r="EQ101" s="4">
        <f>SUMIFS(Purchase!$F:$F,Purchase!$A:$A,Waterfall!$A101,Purchase!$D:$D,Waterfall!$C101,Purchase!$C:$C,Waterfall!EQ$1)</f>
        <v>0</v>
      </c>
      <c r="ER101" s="4">
        <f>SUMIFS(Purchase!$F:$F,Purchase!$A:$A,Waterfall!$A101,Purchase!$D:$D,Waterfall!$C101,Purchase!$C:$C,Waterfall!ER$1)</f>
        <v>0</v>
      </c>
      <c r="ES101" s="4">
        <f>SUMIFS(Purchase!$F:$F,Purchase!$A:$A,Waterfall!$A101,Purchase!$D:$D,Waterfall!$C101,Purchase!$C:$C,Waterfall!ES$1)</f>
        <v>0</v>
      </c>
      <c r="ET101" s="4">
        <f>SUMIFS(Purchase!$F:$F,Purchase!$A:$A,Waterfall!$A101,Purchase!$D:$D,Waterfall!$C101,Purchase!$C:$C,Waterfall!ET$1)</f>
        <v>0</v>
      </c>
      <c r="EU101" s="4">
        <f>SUMIFS(Purchase!$F:$F,Purchase!$A:$A,Waterfall!$A101,Purchase!$D:$D,Waterfall!$C101,Purchase!$C:$C,Waterfall!EU$1)</f>
        <v>0</v>
      </c>
      <c r="EV101" s="4">
        <f>SUMIFS(Purchase!$F:$F,Purchase!$A:$A,Waterfall!$A101,Purchase!$D:$D,Waterfall!$C101,Purchase!$C:$C,Waterfall!EV$1)</f>
        <v>0</v>
      </c>
      <c r="EW101" s="4">
        <f>SUMIFS(Purchase!$F:$F,Purchase!$A:$A,Waterfall!$A101,Purchase!$D:$D,Waterfall!$C101,Purchase!$C:$C,Waterfall!EW$1)</f>
        <v>0</v>
      </c>
      <c r="EX101" s="4">
        <f>SUMIFS(Purchase!$F:$F,Purchase!$A:$A,Waterfall!$A101,Purchase!$D:$D,Waterfall!$C101,Purchase!$C:$C,Waterfall!EX$1)</f>
        <v>0</v>
      </c>
      <c r="EY101" s="4">
        <f>SUMIFS(Purchase!$F:$F,Purchase!$A:$A,Waterfall!$A101,Purchase!$D:$D,Waterfall!$C101,Purchase!$C:$C,Waterfall!EY$1)</f>
        <v>0</v>
      </c>
      <c r="EZ101" s="4">
        <f>SUMIFS(Purchase!$F:$F,Purchase!$A:$A,Waterfall!$A101,Purchase!$D:$D,Waterfall!$C101,Purchase!$C:$C,Waterfall!EZ$1)</f>
        <v>0</v>
      </c>
      <c r="FA101" s="4">
        <f>SUMIFS(Purchase!$F:$F,Purchase!$A:$A,Waterfall!$A101,Purchase!$D:$D,Waterfall!$C101,Purchase!$C:$C,Waterfall!FA$1)</f>
        <v>0</v>
      </c>
      <c r="FB101" s="4">
        <f>SUMIFS(Purchase!$F:$F,Purchase!$A:$A,Waterfall!$A101,Purchase!$D:$D,Waterfall!$C101,Purchase!$C:$C,Waterfall!FB$1)</f>
        <v>0</v>
      </c>
      <c r="FC101" s="4">
        <f>SUMIFS(Purchase!$F:$F,Purchase!$A:$A,Waterfall!$A101,Purchase!$D:$D,Waterfall!$C101,Purchase!$C:$C,Waterfall!FC$1)</f>
        <v>0</v>
      </c>
      <c r="FD101" s="4">
        <f>SUMIFS(Purchase!$F:$F,Purchase!$A:$A,Waterfall!$A101,Purchase!$D:$D,Waterfall!$C101,Purchase!$C:$C,Waterfall!FD$1)</f>
        <v>0</v>
      </c>
      <c r="FE101" s="4">
        <f>SUMIFS(Purchase!$F:$F,Purchase!$A:$A,Waterfall!$A101,Purchase!$D:$D,Waterfall!$C101,Purchase!$C:$C,Waterfall!FE$1)</f>
        <v>0</v>
      </c>
      <c r="FF101" s="4">
        <f>SUMIFS(Purchase!$F:$F,Purchase!$A:$A,Waterfall!$A101,Purchase!$D:$D,Waterfall!$C101,Purchase!$C:$C,Waterfall!FF$1)</f>
        <v>0</v>
      </c>
      <c r="FG101" s="4">
        <f>SUMIFS(Purchase!$F:$F,Purchase!$A:$A,Waterfall!$A101,Purchase!$D:$D,Waterfall!$C101,Purchase!$C:$C,Waterfall!FG$1)</f>
        <v>0</v>
      </c>
      <c r="FH101" s="4">
        <f>SUMIFS(Purchase!$F:$F,Purchase!$A:$A,Waterfall!$A101,Purchase!$D:$D,Waterfall!$C101,Purchase!$C:$C,Waterfall!FH$1)</f>
        <v>0</v>
      </c>
      <c r="FI101" s="4">
        <f>SUMIFS(Purchase!$F:$F,Purchase!$A:$A,Waterfall!$A101,Purchase!$D:$D,Waterfall!$C101,Purchase!$C:$C,Waterfall!FI$1)</f>
        <v>0</v>
      </c>
      <c r="FJ101" s="4">
        <f>SUMIFS(Purchase!$F:$F,Purchase!$A:$A,Waterfall!$A101,Purchase!$D:$D,Waterfall!$C101,Purchase!$C:$C,Waterfall!FJ$1)</f>
        <v>0</v>
      </c>
      <c r="FK101" s="4">
        <f>SUMIFS(Purchase!$F:$F,Purchase!$A:$A,Waterfall!$A101,Purchase!$D:$D,Waterfall!$C101,Purchase!$C:$C,Waterfall!FK$1)</f>
        <v>0</v>
      </c>
      <c r="FL101" s="4">
        <f>SUMIFS(Purchase!$F:$F,Purchase!$A:$A,Waterfall!$A101,Purchase!$D:$D,Waterfall!$C101,Purchase!$C:$C,Waterfall!FL$1)</f>
        <v>0</v>
      </c>
      <c r="FM101" s="4">
        <f>SUMIFS(Purchase!$F:$F,Purchase!$A:$A,Waterfall!$A101,Purchase!$D:$D,Waterfall!$C101,Purchase!$C:$C,Waterfall!FM$1)</f>
        <v>0</v>
      </c>
      <c r="FN101" s="4">
        <f>SUMIFS(Purchase!$F:$F,Purchase!$A:$A,Waterfall!$A101,Purchase!$D:$D,Waterfall!$C101,Purchase!$C:$C,Waterfall!FN$1)</f>
        <v>0</v>
      </c>
      <c r="FO101" s="4">
        <f>SUMIFS(Purchase!$F:$F,Purchase!$A:$A,Waterfall!$A101,Purchase!$D:$D,Waterfall!$C101,Purchase!$C:$C,Waterfall!FO$1)</f>
        <v>0</v>
      </c>
      <c r="FP101" s="4">
        <f>SUMIFS(Purchase!$F:$F,Purchase!$A:$A,Waterfall!$A101,Purchase!$D:$D,Waterfall!$C101,Purchase!$C:$C,Waterfall!FP$1)</f>
        <v>0</v>
      </c>
      <c r="FQ101" s="4">
        <f>SUMIFS(Purchase!$F:$F,Purchase!$A:$A,Waterfall!$A101,Purchase!$D:$D,Waterfall!$C101,Purchase!$C:$C,Waterfall!FQ$1)</f>
        <v>0</v>
      </c>
      <c r="FR101" s="4">
        <f>SUMIFS(Purchase!$F:$F,Purchase!$A:$A,Waterfall!$A101,Purchase!$D:$D,Waterfall!$C101,Purchase!$C:$C,Waterfall!FR$1)</f>
        <v>0</v>
      </c>
      <c r="FS101" s="4">
        <f>SUMIFS(Purchase!$F:$F,Purchase!$A:$A,Waterfall!$A101,Purchase!$D:$D,Waterfall!$C101,Purchase!$C:$C,Waterfall!FS$1)</f>
        <v>0</v>
      </c>
      <c r="FT101" s="4">
        <f>SUMIFS(Purchase!$F:$F,Purchase!$A:$A,Waterfall!$A101,Purchase!$D:$D,Waterfall!$C101,Purchase!$C:$C,Waterfall!FT$1)</f>
        <v>0</v>
      </c>
      <c r="FU101" s="4">
        <f>SUMIFS(Purchase!$F:$F,Purchase!$A:$A,Waterfall!$A101,Purchase!$D:$D,Waterfall!$C101,Purchase!$C:$C,Waterfall!FU$1)</f>
        <v>0</v>
      </c>
      <c r="FV101" s="4">
        <f>SUMIFS(Purchase!$F:$F,Purchase!$A:$A,Waterfall!$A101,Purchase!$D:$D,Waterfall!$C101,Purchase!$C:$C,Waterfall!FV$1)</f>
        <v>0</v>
      </c>
      <c r="FW101" s="4">
        <f>SUMIFS(Purchase!$F:$F,Purchase!$A:$A,Waterfall!$A101,Purchase!$D:$D,Waterfall!$C101,Purchase!$C:$C,Waterfall!FW$1)</f>
        <v>0</v>
      </c>
      <c r="FX101" s="4">
        <f>SUMIFS(Purchase!$F:$F,Purchase!$A:$A,Waterfall!$A101,Purchase!$D:$D,Waterfall!$C101,Purchase!$C:$C,Waterfall!FX$1)</f>
        <v>0</v>
      </c>
      <c r="FY101" s="4">
        <f>SUMIFS(Purchase!$F:$F,Purchase!$A:$A,Waterfall!$A101,Purchase!$D:$D,Waterfall!$C101,Purchase!$C:$C,Waterfall!FY$1)</f>
        <v>0</v>
      </c>
      <c r="FZ101" s="4">
        <f>SUMIFS(Purchase!$F:$F,Purchase!$A:$A,Waterfall!$A101,Purchase!$D:$D,Waterfall!$C101,Purchase!$C:$C,Waterfall!FZ$1)</f>
        <v>0</v>
      </c>
      <c r="GA101" s="4">
        <f>SUMIFS(Purchase!$F:$F,Purchase!$A:$A,Waterfall!$A101,Purchase!$D:$D,Waterfall!$C101,Purchase!$C:$C,Waterfall!GA$1)</f>
        <v>0</v>
      </c>
      <c r="GB101" s="4">
        <f>SUMIFS(Purchase!$F:$F,Purchase!$A:$A,Waterfall!$A101,Purchase!$D:$D,Waterfall!$C101,Purchase!$C:$C,Waterfall!GB$1)</f>
        <v>0</v>
      </c>
      <c r="GC101" s="4">
        <f>SUMIFS(Purchase!$F:$F,Purchase!$A:$A,Waterfall!$A101,Purchase!$D:$D,Waterfall!$C101,Purchase!$C:$C,Waterfall!GC$1)</f>
        <v>0</v>
      </c>
      <c r="GD101" s="4">
        <f>SUMIFS(Purchase!$F:$F,Purchase!$A:$A,Waterfall!$A101,Purchase!$D:$D,Waterfall!$C101,Purchase!$C:$C,Waterfall!GD$1)</f>
        <v>0</v>
      </c>
      <c r="GE101" s="4">
        <f>SUMIFS(Purchase!$F:$F,Purchase!$A:$A,Waterfall!$A101,Purchase!$D:$D,Waterfall!$C101,Purchase!$C:$C,Waterfall!GE$1)</f>
        <v>0</v>
      </c>
      <c r="GF101" s="4">
        <f>SUMIFS(Purchase!$F:$F,Purchase!$A:$A,Waterfall!$A101,Purchase!$D:$D,Waterfall!$C101,Purchase!$C:$C,Waterfall!GF$1)</f>
        <v>0</v>
      </c>
      <c r="GG101" s="4">
        <f>SUMIFS(Purchase!$F:$F,Purchase!$A:$A,Waterfall!$A101,Purchase!$D:$D,Waterfall!$C101,Purchase!$C:$C,Waterfall!GG$1)</f>
        <v>0</v>
      </c>
      <c r="GH101" s="4">
        <f>SUMIFS(Purchase!$F:$F,Purchase!$A:$A,Waterfall!$A101,Purchase!$D:$D,Waterfall!$C101,Purchase!$C:$C,Waterfall!GH$1)</f>
        <v>0</v>
      </c>
      <c r="GI101" s="4">
        <f>SUMIFS(Purchase!$F:$F,Purchase!$A:$A,Waterfall!$A101,Purchase!$D:$D,Waterfall!$C101,Purchase!$C:$C,Waterfall!GI$1)</f>
        <v>0</v>
      </c>
    </row>
    <row r="102" spans="1:191" x14ac:dyDescent="0.35">
      <c r="A102" s="8">
        <f t="shared" si="4"/>
        <v>1</v>
      </c>
      <c r="B102" s="2" t="str">
        <f>VLOOKUP($A102,Centers!$B$1:$C$120,2,)</f>
        <v>GATE</v>
      </c>
      <c r="C102" s="3">
        <v>44979</v>
      </c>
      <c r="D102" s="4">
        <f>IF($A102=1,SUM(SUMIFS(Indent!$E:$E,Indent!$C:$C,Waterfall!$C102,Indent!$A:$A,Centers!$A$2),SUMIFS(Indent!$E:$E,Indent!$C:$C,Waterfall!$C102,Indent!$A:$A,Centers!$A$3),SUMIFS(Indent!$E:$E,Indent!$C:$C,Waterfall!$C102,Indent!$A:$A,Centers!$A$4),SUMIFS(Indent!$E:$E,Indent!$C:$C,Waterfall!$C102,Indent!$A:$A,Centers!$A$5),SUMIFS(Indent!$E:$E,Indent!$C:$C,Waterfall!$C102,Indent!$A:$A,Centers!$A$6),SUMIFS(Indent!$E:$E,Indent!$C:$C,Waterfall!$C102,Indent!$A:$A,Centers!$A$7),SUMIFS(Indent!$E:$E,Indent!$C:$C,Waterfall!$C102,Indent!$A:$A,Centers!$A$8)),SUMIFS(Indent!$E:$E,Indent!$C:$C,Waterfall!$C102,Indent!$A:$A,$A102))</f>
        <v>0</v>
      </c>
      <c r="E102" s="4">
        <f>SUMIFS(Purchase!$F:$F,Purchase!$A:$A,Waterfall!$A102,Purchase!$D:$D,Waterfall!$C102,Purchase!$C:$C,Waterfall!E$1)</f>
        <v>0</v>
      </c>
      <c r="F102" s="4">
        <f>SUMIFS(Purchase!$F:$F,Purchase!$A:$A,Waterfall!$A102,Purchase!$D:$D,Waterfall!$C102,Purchase!$C:$C,Waterfall!F$1)</f>
        <v>0</v>
      </c>
      <c r="G102" s="4">
        <f>SUMIFS(Purchase!$F:$F,Purchase!$A:$A,Waterfall!$A102,Purchase!$D:$D,Waterfall!$C102,Purchase!$C:$C,Waterfall!G$1)</f>
        <v>0</v>
      </c>
      <c r="H102" s="4">
        <f>SUMIFS(Purchase!$F:$F,Purchase!$A:$A,Waterfall!$A102,Purchase!$D:$D,Waterfall!$C102,Purchase!$C:$C,Waterfall!H$1)</f>
        <v>0</v>
      </c>
      <c r="I102" s="4">
        <f>SUMIFS(Purchase!$F:$F,Purchase!$A:$A,Waterfall!$A102,Purchase!$D:$D,Waterfall!$C102,Purchase!$C:$C,Waterfall!I$1)</f>
        <v>0</v>
      </c>
      <c r="J102" s="4">
        <f>SUMIFS(Purchase!$F:$F,Purchase!$A:$A,Waterfall!$A102,Purchase!$D:$D,Waterfall!$C102,Purchase!$C:$C,Waterfall!J$1)</f>
        <v>0</v>
      </c>
      <c r="K102" s="4">
        <f>SUMIFS(Purchase!$F:$F,Purchase!$A:$A,Waterfall!$A102,Purchase!$D:$D,Waterfall!$C102,Purchase!$C:$C,Waterfall!K$1)</f>
        <v>0</v>
      </c>
      <c r="L102" s="4">
        <f>SUMIFS(Purchase!$F:$F,Purchase!$A:$A,Waterfall!$A102,Purchase!$D:$D,Waterfall!$C102,Purchase!$C:$C,Waterfall!L$1)</f>
        <v>0</v>
      </c>
      <c r="M102" s="4">
        <f>SUMIFS(Purchase!$F:$F,Purchase!$A:$A,Waterfall!$A102,Purchase!$D:$D,Waterfall!$C102,Purchase!$C:$C,Waterfall!M$1)</f>
        <v>0</v>
      </c>
      <c r="N102" s="4">
        <f>SUMIFS(Purchase!$F:$F,Purchase!$A:$A,Waterfall!$A102,Purchase!$D:$D,Waterfall!$C102,Purchase!$C:$C,Waterfall!N$1)</f>
        <v>0</v>
      </c>
      <c r="O102" s="4">
        <f>SUMIFS(Purchase!$F:$F,Purchase!$A:$A,Waterfall!$A102,Purchase!$D:$D,Waterfall!$C102,Purchase!$C:$C,Waterfall!O$1)</f>
        <v>0</v>
      </c>
      <c r="P102" s="4">
        <f>SUMIFS(Purchase!$F:$F,Purchase!$A:$A,Waterfall!$A102,Purchase!$D:$D,Waterfall!$C102,Purchase!$C:$C,Waterfall!P$1)</f>
        <v>0</v>
      </c>
      <c r="Q102" s="4">
        <f>SUMIFS(Purchase!$F:$F,Purchase!$A:$A,Waterfall!$A102,Purchase!$D:$D,Waterfall!$C102,Purchase!$C:$C,Waterfall!Q$1)</f>
        <v>0</v>
      </c>
      <c r="R102" s="4">
        <f>SUMIFS(Purchase!$F:$F,Purchase!$A:$A,Waterfall!$A102,Purchase!$D:$D,Waterfall!$C102,Purchase!$C:$C,Waterfall!R$1)</f>
        <v>0</v>
      </c>
      <c r="S102" s="4">
        <f>SUMIFS(Purchase!$F:$F,Purchase!$A:$A,Waterfall!$A102,Purchase!$D:$D,Waterfall!$C102,Purchase!$C:$C,Waterfall!S$1)</f>
        <v>0</v>
      </c>
      <c r="T102" s="4">
        <f>SUMIFS(Purchase!$F:$F,Purchase!$A:$A,Waterfall!$A102,Purchase!$D:$D,Waterfall!$C102,Purchase!$C:$C,Waterfall!T$1)</f>
        <v>0</v>
      </c>
      <c r="U102" s="4">
        <f>SUMIFS(Purchase!$F:$F,Purchase!$A:$A,Waterfall!$A102,Purchase!$D:$D,Waterfall!$C102,Purchase!$C:$C,Waterfall!U$1)</f>
        <v>0</v>
      </c>
      <c r="V102" s="4">
        <f>SUMIFS(Purchase!$F:$F,Purchase!$A:$A,Waterfall!$A102,Purchase!$D:$D,Waterfall!$C102,Purchase!$C:$C,Waterfall!V$1)</f>
        <v>0</v>
      </c>
      <c r="W102" s="4">
        <f>SUMIFS(Purchase!$F:$F,Purchase!$A:$A,Waterfall!$A102,Purchase!$D:$D,Waterfall!$C102,Purchase!$C:$C,Waterfall!W$1)</f>
        <v>0</v>
      </c>
      <c r="X102" s="4">
        <f>SUMIFS(Purchase!$F:$F,Purchase!$A:$A,Waterfall!$A102,Purchase!$D:$D,Waterfall!$C102,Purchase!$C:$C,Waterfall!X$1)</f>
        <v>0</v>
      </c>
      <c r="Y102" s="4">
        <f>SUMIFS(Purchase!$F:$F,Purchase!$A:$A,Waterfall!$A102,Purchase!$D:$D,Waterfall!$C102,Purchase!$C:$C,Waterfall!Y$1)</f>
        <v>0</v>
      </c>
      <c r="Z102" s="4">
        <f>SUMIFS(Purchase!$F:$F,Purchase!$A:$A,Waterfall!$A102,Purchase!$D:$D,Waterfall!$C102,Purchase!$C:$C,Waterfall!Z$1)</f>
        <v>0</v>
      </c>
      <c r="AA102" s="4">
        <f>SUMIFS(Purchase!$F:$F,Purchase!$A:$A,Waterfall!$A102,Purchase!$D:$D,Waterfall!$C102,Purchase!$C:$C,Waterfall!AA$1)</f>
        <v>0</v>
      </c>
      <c r="AB102" s="4">
        <f>SUMIFS(Purchase!$F:$F,Purchase!$A:$A,Waterfall!$A102,Purchase!$D:$D,Waterfall!$C102,Purchase!$C:$C,Waterfall!AB$1)</f>
        <v>0</v>
      </c>
      <c r="AC102" s="4">
        <f>SUMIFS(Purchase!$F:$F,Purchase!$A:$A,Waterfall!$A102,Purchase!$D:$D,Waterfall!$C102,Purchase!$C:$C,Waterfall!AC$1)</f>
        <v>0</v>
      </c>
      <c r="AD102" s="4">
        <f>SUMIFS(Purchase!$F:$F,Purchase!$A:$A,Waterfall!$A102,Purchase!$D:$D,Waterfall!$C102,Purchase!$C:$C,Waterfall!AD$1)</f>
        <v>0</v>
      </c>
      <c r="AE102" s="4">
        <f>SUMIFS(Purchase!$F:$F,Purchase!$A:$A,Waterfall!$A102,Purchase!$D:$D,Waterfall!$C102,Purchase!$C:$C,Waterfall!AE$1)</f>
        <v>0</v>
      </c>
      <c r="AF102" s="4">
        <f>SUMIFS(Purchase!$F:$F,Purchase!$A:$A,Waterfall!$A102,Purchase!$D:$D,Waterfall!$C102,Purchase!$C:$C,Waterfall!AF$1)</f>
        <v>0</v>
      </c>
      <c r="AG102" s="4">
        <f>SUMIFS(Purchase!$F:$F,Purchase!$A:$A,Waterfall!$A102,Purchase!$D:$D,Waterfall!$C102,Purchase!$C:$C,Waterfall!AG$1)</f>
        <v>0</v>
      </c>
      <c r="AH102" s="4">
        <f>SUMIFS(Purchase!$F:$F,Purchase!$A:$A,Waterfall!$A102,Purchase!$D:$D,Waterfall!$C102,Purchase!$C:$C,Waterfall!AH$1)</f>
        <v>0</v>
      </c>
      <c r="AI102" s="4">
        <f>SUMIFS(Purchase!$F:$F,Purchase!$A:$A,Waterfall!$A102,Purchase!$D:$D,Waterfall!$C102,Purchase!$C:$C,Waterfall!AI$1)</f>
        <v>0</v>
      </c>
      <c r="AJ102" s="4">
        <f>SUMIFS(Purchase!$F:$F,Purchase!$A:$A,Waterfall!$A102,Purchase!$D:$D,Waterfall!$C102,Purchase!$C:$C,Waterfall!AJ$1)</f>
        <v>0</v>
      </c>
      <c r="AK102" s="4">
        <f>SUMIFS(Purchase!$F:$F,Purchase!$A:$A,Waterfall!$A102,Purchase!$D:$D,Waterfall!$C102,Purchase!$C:$C,Waterfall!AK$1)</f>
        <v>0</v>
      </c>
      <c r="AL102" s="4">
        <f>SUMIFS(Purchase!$F:$F,Purchase!$A:$A,Waterfall!$A102,Purchase!$D:$D,Waterfall!$C102,Purchase!$C:$C,Waterfall!AL$1)</f>
        <v>0</v>
      </c>
      <c r="AM102" s="4">
        <f>SUMIFS(Purchase!$F:$F,Purchase!$A:$A,Waterfall!$A102,Purchase!$D:$D,Waterfall!$C102,Purchase!$C:$C,Waterfall!AM$1)</f>
        <v>0</v>
      </c>
      <c r="AN102" s="4">
        <f>SUMIFS(Purchase!$F:$F,Purchase!$A:$A,Waterfall!$A102,Purchase!$D:$D,Waterfall!$C102,Purchase!$C:$C,Waterfall!AN$1)</f>
        <v>0</v>
      </c>
      <c r="AO102" s="4">
        <f>SUMIFS(Purchase!$F:$F,Purchase!$A:$A,Waterfall!$A102,Purchase!$D:$D,Waterfall!$C102,Purchase!$C:$C,Waterfall!AO$1)</f>
        <v>0</v>
      </c>
      <c r="AP102" s="4">
        <f>SUMIFS(Purchase!$F:$F,Purchase!$A:$A,Waterfall!$A102,Purchase!$D:$D,Waterfall!$C102,Purchase!$C:$C,Waterfall!AP$1)</f>
        <v>0</v>
      </c>
      <c r="AQ102" s="4">
        <f>SUMIFS(Purchase!$F:$F,Purchase!$A:$A,Waterfall!$A102,Purchase!$D:$D,Waterfall!$C102,Purchase!$C:$C,Waterfall!AQ$1)</f>
        <v>0</v>
      </c>
      <c r="AR102" s="4">
        <f>SUMIFS(Purchase!$F:$F,Purchase!$A:$A,Waterfall!$A102,Purchase!$D:$D,Waterfall!$C102,Purchase!$C:$C,Waterfall!AR$1)</f>
        <v>0</v>
      </c>
      <c r="AS102" s="4">
        <f>SUMIFS(Purchase!$F:$F,Purchase!$A:$A,Waterfall!$A102,Purchase!$D:$D,Waterfall!$C102,Purchase!$C:$C,Waterfall!AS$1)</f>
        <v>0</v>
      </c>
      <c r="AT102" s="4">
        <f>SUMIFS(Purchase!$F:$F,Purchase!$A:$A,Waterfall!$A102,Purchase!$D:$D,Waterfall!$C102,Purchase!$C:$C,Waterfall!AT$1)</f>
        <v>0</v>
      </c>
      <c r="AU102" s="4">
        <f>SUMIFS(Purchase!$F:$F,Purchase!$A:$A,Waterfall!$A102,Purchase!$D:$D,Waterfall!$C102,Purchase!$C:$C,Waterfall!AU$1)</f>
        <v>0</v>
      </c>
      <c r="AV102" s="4">
        <f>SUMIFS(Purchase!$F:$F,Purchase!$A:$A,Waterfall!$A102,Purchase!$D:$D,Waterfall!$C102,Purchase!$C:$C,Waterfall!AV$1)</f>
        <v>0</v>
      </c>
      <c r="AW102" s="4">
        <f>SUMIFS(Purchase!$F:$F,Purchase!$A:$A,Waterfall!$A102,Purchase!$D:$D,Waterfall!$C102,Purchase!$C:$C,Waterfall!AW$1)</f>
        <v>0</v>
      </c>
      <c r="AX102" s="4">
        <f>SUMIFS(Purchase!$F:$F,Purchase!$A:$A,Waterfall!$A102,Purchase!$D:$D,Waterfall!$C102,Purchase!$C:$C,Waterfall!AX$1)</f>
        <v>0</v>
      </c>
      <c r="AY102" s="4">
        <f>SUMIFS(Purchase!$F:$F,Purchase!$A:$A,Waterfall!$A102,Purchase!$D:$D,Waterfall!$C102,Purchase!$C:$C,Waterfall!AY$1)</f>
        <v>0</v>
      </c>
      <c r="AZ102" s="4">
        <f>SUMIFS(Purchase!$F:$F,Purchase!$A:$A,Waterfall!$A102,Purchase!$D:$D,Waterfall!$C102,Purchase!$C:$C,Waterfall!AZ$1)</f>
        <v>0</v>
      </c>
      <c r="BA102" s="4">
        <f>SUMIFS(Purchase!$F:$F,Purchase!$A:$A,Waterfall!$A102,Purchase!$D:$D,Waterfall!$C102,Purchase!$C:$C,Waterfall!BA$1)</f>
        <v>0</v>
      </c>
      <c r="BB102" s="4">
        <f>SUMIFS(Purchase!$F:$F,Purchase!$A:$A,Waterfall!$A102,Purchase!$D:$D,Waterfall!$C102,Purchase!$C:$C,Waterfall!BB$1)</f>
        <v>0</v>
      </c>
      <c r="BC102" s="4">
        <f>SUMIFS(Purchase!$F:$F,Purchase!$A:$A,Waterfall!$A102,Purchase!$D:$D,Waterfall!$C102,Purchase!$C:$C,Waterfall!BC$1)</f>
        <v>0</v>
      </c>
      <c r="BD102" s="4">
        <f>SUMIFS(Purchase!$F:$F,Purchase!$A:$A,Waterfall!$A102,Purchase!$D:$D,Waterfall!$C102,Purchase!$C:$C,Waterfall!BD$1)</f>
        <v>0</v>
      </c>
      <c r="BE102" s="4">
        <f>SUMIFS(Purchase!$F:$F,Purchase!$A:$A,Waterfall!$A102,Purchase!$D:$D,Waterfall!$C102,Purchase!$C:$C,Waterfall!BE$1)</f>
        <v>0</v>
      </c>
      <c r="BF102" s="4">
        <f>SUMIFS(Purchase!$F:$F,Purchase!$A:$A,Waterfall!$A102,Purchase!$D:$D,Waterfall!$C102,Purchase!$C:$C,Waterfall!BF$1)</f>
        <v>0</v>
      </c>
      <c r="BG102" s="4">
        <f>SUMIFS(Purchase!$F:$F,Purchase!$A:$A,Waterfall!$A102,Purchase!$D:$D,Waterfall!$C102,Purchase!$C:$C,Waterfall!BG$1)</f>
        <v>0</v>
      </c>
      <c r="BH102" s="4">
        <f>SUMIFS(Purchase!$F:$F,Purchase!$A:$A,Waterfall!$A102,Purchase!$D:$D,Waterfall!$C102,Purchase!$C:$C,Waterfall!BH$1)</f>
        <v>0</v>
      </c>
      <c r="BI102" s="4">
        <f>SUMIFS(Purchase!$F:$F,Purchase!$A:$A,Waterfall!$A102,Purchase!$D:$D,Waterfall!$C102,Purchase!$C:$C,Waterfall!BI$1)</f>
        <v>0</v>
      </c>
      <c r="BJ102" s="4">
        <f>SUMIFS(Purchase!$F:$F,Purchase!$A:$A,Waterfall!$A102,Purchase!$D:$D,Waterfall!$C102,Purchase!$C:$C,Waterfall!BJ$1)</f>
        <v>0</v>
      </c>
      <c r="BK102" s="4">
        <f>SUMIFS(Purchase!$F:$F,Purchase!$A:$A,Waterfall!$A102,Purchase!$D:$D,Waterfall!$C102,Purchase!$C:$C,Waterfall!BK$1)</f>
        <v>0</v>
      </c>
      <c r="BL102" s="4">
        <f>SUMIFS(Purchase!$F:$F,Purchase!$A:$A,Waterfall!$A102,Purchase!$D:$D,Waterfall!$C102,Purchase!$C:$C,Waterfall!BL$1)</f>
        <v>0</v>
      </c>
      <c r="BM102" s="4">
        <f>SUMIFS(Purchase!$F:$F,Purchase!$A:$A,Waterfall!$A102,Purchase!$D:$D,Waterfall!$C102,Purchase!$C:$C,Waterfall!BM$1)</f>
        <v>0</v>
      </c>
      <c r="BN102" s="4">
        <f>SUMIFS(Purchase!$F:$F,Purchase!$A:$A,Waterfall!$A102,Purchase!$D:$D,Waterfall!$C102,Purchase!$C:$C,Waterfall!BN$1)</f>
        <v>0</v>
      </c>
      <c r="BO102" s="4">
        <f>SUMIFS(Purchase!$F:$F,Purchase!$A:$A,Waterfall!$A102,Purchase!$D:$D,Waterfall!$C102,Purchase!$C:$C,Waterfall!BO$1)</f>
        <v>0</v>
      </c>
      <c r="BP102" s="4">
        <f>SUMIFS(Purchase!$F:$F,Purchase!$A:$A,Waterfall!$A102,Purchase!$D:$D,Waterfall!$C102,Purchase!$C:$C,Waterfall!BP$1)</f>
        <v>0</v>
      </c>
      <c r="BQ102" s="4">
        <f>SUMIFS(Purchase!$F:$F,Purchase!$A:$A,Waterfall!$A102,Purchase!$D:$D,Waterfall!$C102,Purchase!$C:$C,Waterfall!BQ$1)</f>
        <v>0</v>
      </c>
      <c r="BR102" s="4">
        <f>SUMIFS(Purchase!$F:$F,Purchase!$A:$A,Waterfall!$A102,Purchase!$D:$D,Waterfall!$C102,Purchase!$C:$C,Waterfall!BR$1)</f>
        <v>0</v>
      </c>
      <c r="BS102" s="4">
        <f>SUMIFS(Purchase!$F:$F,Purchase!$A:$A,Waterfall!$A102,Purchase!$D:$D,Waterfall!$C102,Purchase!$C:$C,Waterfall!BS$1)</f>
        <v>0</v>
      </c>
      <c r="BT102" s="4">
        <f>SUMIFS(Purchase!$F:$F,Purchase!$A:$A,Waterfall!$A102,Purchase!$D:$D,Waterfall!$C102,Purchase!$C:$C,Waterfall!BT$1)</f>
        <v>0</v>
      </c>
      <c r="BU102" s="4">
        <f>SUMIFS(Purchase!$F:$F,Purchase!$A:$A,Waterfall!$A102,Purchase!$D:$D,Waterfall!$C102,Purchase!$C:$C,Waterfall!BU$1)</f>
        <v>0</v>
      </c>
      <c r="BV102" s="4">
        <f>SUMIFS(Purchase!$F:$F,Purchase!$A:$A,Waterfall!$A102,Purchase!$D:$D,Waterfall!$C102,Purchase!$C:$C,Waterfall!BV$1)</f>
        <v>0</v>
      </c>
      <c r="BW102" s="4">
        <f>SUMIFS(Purchase!$F:$F,Purchase!$A:$A,Waterfall!$A102,Purchase!$D:$D,Waterfall!$C102,Purchase!$C:$C,Waterfall!BW$1)</f>
        <v>0</v>
      </c>
      <c r="BX102" s="4">
        <f>SUMIFS(Purchase!$F:$F,Purchase!$A:$A,Waterfall!$A102,Purchase!$D:$D,Waterfall!$C102,Purchase!$C:$C,Waterfall!BX$1)</f>
        <v>0</v>
      </c>
      <c r="BY102" s="4">
        <f>SUMIFS(Purchase!$F:$F,Purchase!$A:$A,Waterfall!$A102,Purchase!$D:$D,Waterfall!$C102,Purchase!$C:$C,Waterfall!BY$1)</f>
        <v>0</v>
      </c>
      <c r="BZ102" s="4">
        <f>SUMIFS(Purchase!$F:$F,Purchase!$A:$A,Waterfall!$A102,Purchase!$D:$D,Waterfall!$C102,Purchase!$C:$C,Waterfall!BZ$1)</f>
        <v>0</v>
      </c>
      <c r="CA102" s="4">
        <f>SUMIFS(Purchase!$F:$F,Purchase!$A:$A,Waterfall!$A102,Purchase!$D:$D,Waterfall!$C102,Purchase!$C:$C,Waterfall!CA$1)</f>
        <v>0</v>
      </c>
      <c r="CB102" s="4">
        <f>SUMIFS(Purchase!$F:$F,Purchase!$A:$A,Waterfall!$A102,Purchase!$D:$D,Waterfall!$C102,Purchase!$C:$C,Waterfall!CB$1)</f>
        <v>0</v>
      </c>
      <c r="CC102" s="4">
        <f>SUMIFS(Purchase!$F:$F,Purchase!$A:$A,Waterfall!$A102,Purchase!$D:$D,Waterfall!$C102,Purchase!$C:$C,Waterfall!CC$1)</f>
        <v>0</v>
      </c>
      <c r="CD102" s="4">
        <f>SUMIFS(Purchase!$F:$F,Purchase!$A:$A,Waterfall!$A102,Purchase!$D:$D,Waterfall!$C102,Purchase!$C:$C,Waterfall!CD$1)</f>
        <v>0</v>
      </c>
      <c r="CE102" s="4">
        <f>SUMIFS(Purchase!$F:$F,Purchase!$A:$A,Waterfall!$A102,Purchase!$D:$D,Waterfall!$C102,Purchase!$C:$C,Waterfall!CE$1)</f>
        <v>0</v>
      </c>
      <c r="CF102" s="4">
        <f>SUMIFS(Purchase!$F:$F,Purchase!$A:$A,Waterfall!$A102,Purchase!$D:$D,Waterfall!$C102,Purchase!$C:$C,Waterfall!CF$1)</f>
        <v>0</v>
      </c>
      <c r="CG102" s="4">
        <f>SUMIFS(Purchase!$F:$F,Purchase!$A:$A,Waterfall!$A102,Purchase!$D:$D,Waterfall!$C102,Purchase!$C:$C,Waterfall!CG$1)</f>
        <v>0</v>
      </c>
      <c r="CH102" s="4">
        <f>SUMIFS(Purchase!$F:$F,Purchase!$A:$A,Waterfall!$A102,Purchase!$D:$D,Waterfall!$C102,Purchase!$C:$C,Waterfall!CH$1)</f>
        <v>0</v>
      </c>
      <c r="CI102" s="4">
        <f>SUMIFS(Purchase!$F:$F,Purchase!$A:$A,Waterfall!$A102,Purchase!$D:$D,Waterfall!$C102,Purchase!$C:$C,Waterfall!CI$1)</f>
        <v>0</v>
      </c>
      <c r="CJ102" s="4">
        <f>SUMIFS(Purchase!$F:$F,Purchase!$A:$A,Waterfall!$A102,Purchase!$D:$D,Waterfall!$C102,Purchase!$C:$C,Waterfall!CJ$1)</f>
        <v>0</v>
      </c>
      <c r="CK102" s="4">
        <f>SUMIFS(Purchase!$F:$F,Purchase!$A:$A,Waterfall!$A102,Purchase!$D:$D,Waterfall!$C102,Purchase!$C:$C,Waterfall!CK$1)</f>
        <v>0</v>
      </c>
      <c r="CL102" s="4">
        <f>SUMIFS(Purchase!$F:$F,Purchase!$A:$A,Waterfall!$A102,Purchase!$D:$D,Waterfall!$C102,Purchase!$C:$C,Waterfall!CL$1)</f>
        <v>0</v>
      </c>
      <c r="CM102" s="4">
        <f>SUMIFS(Purchase!$F:$F,Purchase!$A:$A,Waterfall!$A102,Purchase!$D:$D,Waterfall!$C102,Purchase!$C:$C,Waterfall!CM$1)</f>
        <v>0</v>
      </c>
      <c r="CN102" s="4">
        <f>SUMIFS(Purchase!$F:$F,Purchase!$A:$A,Waterfall!$A102,Purchase!$D:$D,Waterfall!$C102,Purchase!$C:$C,Waterfall!CN$1)</f>
        <v>0</v>
      </c>
      <c r="CO102" s="4">
        <f>SUMIFS(Purchase!$F:$F,Purchase!$A:$A,Waterfall!$A102,Purchase!$D:$D,Waterfall!$C102,Purchase!$C:$C,Waterfall!CO$1)</f>
        <v>0</v>
      </c>
      <c r="CP102" s="4">
        <f>SUMIFS(Purchase!$F:$F,Purchase!$A:$A,Waterfall!$A102,Purchase!$D:$D,Waterfall!$C102,Purchase!$C:$C,Waterfall!CP$1)</f>
        <v>0</v>
      </c>
      <c r="CQ102" s="4">
        <f>SUMIFS(Purchase!$F:$F,Purchase!$A:$A,Waterfall!$A102,Purchase!$D:$D,Waterfall!$C102,Purchase!$C:$C,Waterfall!CQ$1)</f>
        <v>0</v>
      </c>
      <c r="CR102" s="4">
        <f>SUMIFS(Purchase!$F:$F,Purchase!$A:$A,Waterfall!$A102,Purchase!$D:$D,Waterfall!$C102,Purchase!$C:$C,Waterfall!CR$1)</f>
        <v>0</v>
      </c>
      <c r="CS102" s="4">
        <f>SUMIFS(Purchase!$F:$F,Purchase!$A:$A,Waterfall!$A102,Purchase!$D:$D,Waterfall!$C102,Purchase!$C:$C,Waterfall!CS$1)</f>
        <v>0</v>
      </c>
      <c r="CT102" s="4">
        <f>SUMIFS(Purchase!$F:$F,Purchase!$A:$A,Waterfall!$A102,Purchase!$D:$D,Waterfall!$C102,Purchase!$C:$C,Waterfall!CT$1)</f>
        <v>0</v>
      </c>
      <c r="CU102" s="4">
        <f>SUMIFS(Purchase!$F:$F,Purchase!$A:$A,Waterfall!$A102,Purchase!$D:$D,Waterfall!$C102,Purchase!$C:$C,Waterfall!CU$1)</f>
        <v>0</v>
      </c>
      <c r="CV102" s="4">
        <f>SUMIFS(Purchase!$F:$F,Purchase!$A:$A,Waterfall!$A102,Purchase!$D:$D,Waterfall!$C102,Purchase!$C:$C,Waterfall!CV$1)</f>
        <v>0</v>
      </c>
      <c r="CW102" s="4">
        <f>SUMIFS(Purchase!$F:$F,Purchase!$A:$A,Waterfall!$A102,Purchase!$D:$D,Waterfall!$C102,Purchase!$C:$C,Waterfall!CW$1)</f>
        <v>0</v>
      </c>
      <c r="CX102" s="4">
        <f>SUMIFS(Purchase!$F:$F,Purchase!$A:$A,Waterfall!$A102,Purchase!$D:$D,Waterfall!$C102,Purchase!$C:$C,Waterfall!CX$1)</f>
        <v>0</v>
      </c>
      <c r="CY102" s="4">
        <f>SUMIFS(Purchase!$F:$F,Purchase!$A:$A,Waterfall!$A102,Purchase!$D:$D,Waterfall!$C102,Purchase!$C:$C,Waterfall!CY$1)</f>
        <v>0</v>
      </c>
      <c r="CZ102" s="4">
        <f>SUMIFS(Purchase!$F:$F,Purchase!$A:$A,Waterfall!$A102,Purchase!$D:$D,Waterfall!$C102,Purchase!$C:$C,Waterfall!CZ$1)</f>
        <v>0</v>
      </c>
      <c r="DA102" s="4">
        <f>SUMIFS(Purchase!$F:$F,Purchase!$A:$A,Waterfall!$A102,Purchase!$D:$D,Waterfall!$C102,Purchase!$C:$C,Waterfall!DA$1)</f>
        <v>0</v>
      </c>
      <c r="DB102" s="4">
        <f>SUMIFS(Purchase!$F:$F,Purchase!$A:$A,Waterfall!$A102,Purchase!$D:$D,Waterfall!$C102,Purchase!$C:$C,Waterfall!DB$1)</f>
        <v>0</v>
      </c>
      <c r="DC102" s="4">
        <f>SUMIFS(Purchase!$F:$F,Purchase!$A:$A,Waterfall!$A102,Purchase!$D:$D,Waterfall!$C102,Purchase!$C:$C,Waterfall!DC$1)</f>
        <v>0</v>
      </c>
      <c r="DD102" s="4">
        <f>SUMIFS(Purchase!$F:$F,Purchase!$A:$A,Waterfall!$A102,Purchase!$D:$D,Waterfall!$C102,Purchase!$C:$C,Waterfall!DD$1)</f>
        <v>0</v>
      </c>
      <c r="DE102" s="4">
        <f>SUMIFS(Purchase!$F:$F,Purchase!$A:$A,Waterfall!$A102,Purchase!$D:$D,Waterfall!$C102,Purchase!$C:$C,Waterfall!DE$1)</f>
        <v>0</v>
      </c>
      <c r="DF102" s="4">
        <f>SUMIFS(Purchase!$F:$F,Purchase!$A:$A,Waterfall!$A102,Purchase!$D:$D,Waterfall!$C102,Purchase!$C:$C,Waterfall!DF$1)</f>
        <v>0</v>
      </c>
      <c r="DG102" s="4">
        <f>SUMIFS(Purchase!$F:$F,Purchase!$A:$A,Waterfall!$A102,Purchase!$D:$D,Waterfall!$C102,Purchase!$C:$C,Waterfall!DG$1)</f>
        <v>0</v>
      </c>
      <c r="DH102" s="4">
        <f>SUMIFS(Purchase!$F:$F,Purchase!$A:$A,Waterfall!$A102,Purchase!$D:$D,Waterfall!$C102,Purchase!$C:$C,Waterfall!DH$1)</f>
        <v>0</v>
      </c>
      <c r="DI102" s="4">
        <f>SUMIFS(Purchase!$F:$F,Purchase!$A:$A,Waterfall!$A102,Purchase!$D:$D,Waterfall!$C102,Purchase!$C:$C,Waterfall!DI$1)</f>
        <v>0</v>
      </c>
      <c r="DJ102" s="4">
        <f>SUMIFS(Purchase!$F:$F,Purchase!$A:$A,Waterfall!$A102,Purchase!$D:$D,Waterfall!$C102,Purchase!$C:$C,Waterfall!DJ$1)</f>
        <v>0</v>
      </c>
      <c r="DK102" s="4">
        <f>SUMIFS(Purchase!$F:$F,Purchase!$A:$A,Waterfall!$A102,Purchase!$D:$D,Waterfall!$C102,Purchase!$C:$C,Waterfall!DK$1)</f>
        <v>0</v>
      </c>
      <c r="DL102" s="4">
        <f>SUMIFS(Purchase!$F:$F,Purchase!$A:$A,Waterfall!$A102,Purchase!$D:$D,Waterfall!$C102,Purchase!$C:$C,Waterfall!DL$1)</f>
        <v>0</v>
      </c>
      <c r="DM102" s="4">
        <f>SUMIFS(Purchase!$F:$F,Purchase!$A:$A,Waterfall!$A102,Purchase!$D:$D,Waterfall!$C102,Purchase!$C:$C,Waterfall!DM$1)</f>
        <v>0</v>
      </c>
      <c r="DN102" s="4">
        <f>SUMIFS(Purchase!$F:$F,Purchase!$A:$A,Waterfall!$A102,Purchase!$D:$D,Waterfall!$C102,Purchase!$C:$C,Waterfall!DN$1)</f>
        <v>0</v>
      </c>
      <c r="DO102" s="4">
        <f>SUMIFS(Purchase!$F:$F,Purchase!$A:$A,Waterfall!$A102,Purchase!$D:$D,Waterfall!$C102,Purchase!$C:$C,Waterfall!DO$1)</f>
        <v>0</v>
      </c>
      <c r="DP102" s="4">
        <f>SUMIFS(Purchase!$F:$F,Purchase!$A:$A,Waterfall!$A102,Purchase!$D:$D,Waterfall!$C102,Purchase!$C:$C,Waterfall!DP$1)</f>
        <v>0</v>
      </c>
      <c r="DQ102" s="4">
        <f>SUMIFS(Purchase!$F:$F,Purchase!$A:$A,Waterfall!$A102,Purchase!$D:$D,Waterfall!$C102,Purchase!$C:$C,Waterfall!DQ$1)</f>
        <v>0</v>
      </c>
      <c r="DR102" s="4">
        <f>SUMIFS(Purchase!$F:$F,Purchase!$A:$A,Waterfall!$A102,Purchase!$D:$D,Waterfall!$C102,Purchase!$C:$C,Waterfall!DR$1)</f>
        <v>0</v>
      </c>
      <c r="DS102" s="4">
        <f>SUMIFS(Purchase!$F:$F,Purchase!$A:$A,Waterfall!$A102,Purchase!$D:$D,Waterfall!$C102,Purchase!$C:$C,Waterfall!DS$1)</f>
        <v>0</v>
      </c>
      <c r="DT102" s="4">
        <f>SUMIFS(Purchase!$F:$F,Purchase!$A:$A,Waterfall!$A102,Purchase!$D:$D,Waterfall!$C102,Purchase!$C:$C,Waterfall!DT$1)</f>
        <v>0</v>
      </c>
      <c r="DU102" s="4">
        <f>SUMIFS(Purchase!$F:$F,Purchase!$A:$A,Waterfall!$A102,Purchase!$D:$D,Waterfall!$C102,Purchase!$C:$C,Waterfall!DU$1)</f>
        <v>0</v>
      </c>
      <c r="DV102" s="4">
        <f>SUMIFS(Purchase!$F:$F,Purchase!$A:$A,Waterfall!$A102,Purchase!$D:$D,Waterfall!$C102,Purchase!$C:$C,Waterfall!DV$1)</f>
        <v>0</v>
      </c>
      <c r="DW102" s="4">
        <f>SUMIFS(Purchase!$F:$F,Purchase!$A:$A,Waterfall!$A102,Purchase!$D:$D,Waterfall!$C102,Purchase!$C:$C,Waterfall!DW$1)</f>
        <v>0</v>
      </c>
      <c r="DX102" s="4">
        <f>SUMIFS(Purchase!$F:$F,Purchase!$A:$A,Waterfall!$A102,Purchase!$D:$D,Waterfall!$C102,Purchase!$C:$C,Waterfall!DX$1)</f>
        <v>0</v>
      </c>
      <c r="DY102" s="4">
        <f>SUMIFS(Purchase!$F:$F,Purchase!$A:$A,Waterfall!$A102,Purchase!$D:$D,Waterfall!$C102,Purchase!$C:$C,Waterfall!DY$1)</f>
        <v>0</v>
      </c>
      <c r="DZ102" s="4">
        <f>SUMIFS(Purchase!$F:$F,Purchase!$A:$A,Waterfall!$A102,Purchase!$D:$D,Waterfall!$C102,Purchase!$C:$C,Waterfall!DZ$1)</f>
        <v>0</v>
      </c>
      <c r="EA102" s="4">
        <f>SUMIFS(Purchase!$F:$F,Purchase!$A:$A,Waterfall!$A102,Purchase!$D:$D,Waterfall!$C102,Purchase!$C:$C,Waterfall!EA$1)</f>
        <v>0</v>
      </c>
      <c r="EB102" s="4">
        <f>SUMIFS(Purchase!$F:$F,Purchase!$A:$A,Waterfall!$A102,Purchase!$D:$D,Waterfall!$C102,Purchase!$C:$C,Waterfall!EB$1)</f>
        <v>0</v>
      </c>
      <c r="EC102" s="4">
        <f>SUMIFS(Purchase!$F:$F,Purchase!$A:$A,Waterfall!$A102,Purchase!$D:$D,Waterfall!$C102,Purchase!$C:$C,Waterfall!EC$1)</f>
        <v>0</v>
      </c>
      <c r="ED102" s="4">
        <f>SUMIFS(Purchase!$F:$F,Purchase!$A:$A,Waterfall!$A102,Purchase!$D:$D,Waterfall!$C102,Purchase!$C:$C,Waterfall!ED$1)</f>
        <v>0</v>
      </c>
      <c r="EE102" s="4">
        <f>SUMIFS(Purchase!$F:$F,Purchase!$A:$A,Waterfall!$A102,Purchase!$D:$D,Waterfall!$C102,Purchase!$C:$C,Waterfall!EE$1)</f>
        <v>0</v>
      </c>
      <c r="EF102" s="4">
        <f>SUMIFS(Purchase!$F:$F,Purchase!$A:$A,Waterfall!$A102,Purchase!$D:$D,Waterfall!$C102,Purchase!$C:$C,Waterfall!EF$1)</f>
        <v>0</v>
      </c>
      <c r="EG102" s="4">
        <f>SUMIFS(Purchase!$F:$F,Purchase!$A:$A,Waterfall!$A102,Purchase!$D:$D,Waterfall!$C102,Purchase!$C:$C,Waterfall!EG$1)</f>
        <v>0</v>
      </c>
      <c r="EH102" s="4">
        <f>SUMIFS(Purchase!$F:$F,Purchase!$A:$A,Waterfall!$A102,Purchase!$D:$D,Waterfall!$C102,Purchase!$C:$C,Waterfall!EH$1)</f>
        <v>0</v>
      </c>
      <c r="EI102" s="4">
        <f>SUMIFS(Purchase!$F:$F,Purchase!$A:$A,Waterfall!$A102,Purchase!$D:$D,Waterfall!$C102,Purchase!$C:$C,Waterfall!EI$1)</f>
        <v>0</v>
      </c>
      <c r="EJ102" s="4">
        <f>SUMIFS(Purchase!$F:$F,Purchase!$A:$A,Waterfall!$A102,Purchase!$D:$D,Waterfall!$C102,Purchase!$C:$C,Waterfall!EJ$1)</f>
        <v>0</v>
      </c>
      <c r="EK102" s="4">
        <f>SUMIFS(Purchase!$F:$F,Purchase!$A:$A,Waterfall!$A102,Purchase!$D:$D,Waterfall!$C102,Purchase!$C:$C,Waterfall!EK$1)</f>
        <v>0</v>
      </c>
      <c r="EL102" s="4">
        <f>SUMIFS(Purchase!$F:$F,Purchase!$A:$A,Waterfall!$A102,Purchase!$D:$D,Waterfall!$C102,Purchase!$C:$C,Waterfall!EL$1)</f>
        <v>0</v>
      </c>
      <c r="EM102" s="4">
        <f>SUMIFS(Purchase!$F:$F,Purchase!$A:$A,Waterfall!$A102,Purchase!$D:$D,Waterfall!$C102,Purchase!$C:$C,Waterfall!EM$1)</f>
        <v>0</v>
      </c>
      <c r="EN102" s="4">
        <f>SUMIFS(Purchase!$F:$F,Purchase!$A:$A,Waterfall!$A102,Purchase!$D:$D,Waterfall!$C102,Purchase!$C:$C,Waterfall!EN$1)</f>
        <v>0</v>
      </c>
      <c r="EO102" s="4">
        <f>SUMIFS(Purchase!$F:$F,Purchase!$A:$A,Waterfall!$A102,Purchase!$D:$D,Waterfall!$C102,Purchase!$C:$C,Waterfall!EO$1)</f>
        <v>0</v>
      </c>
      <c r="EP102" s="4">
        <f>SUMIFS(Purchase!$F:$F,Purchase!$A:$A,Waterfall!$A102,Purchase!$D:$D,Waterfall!$C102,Purchase!$C:$C,Waterfall!EP$1)</f>
        <v>0</v>
      </c>
      <c r="EQ102" s="4">
        <f>SUMIFS(Purchase!$F:$F,Purchase!$A:$A,Waterfall!$A102,Purchase!$D:$D,Waterfall!$C102,Purchase!$C:$C,Waterfall!EQ$1)</f>
        <v>0</v>
      </c>
      <c r="ER102" s="4">
        <f>SUMIFS(Purchase!$F:$F,Purchase!$A:$A,Waterfall!$A102,Purchase!$D:$D,Waterfall!$C102,Purchase!$C:$C,Waterfall!ER$1)</f>
        <v>0</v>
      </c>
      <c r="ES102" s="4">
        <f>SUMIFS(Purchase!$F:$F,Purchase!$A:$A,Waterfall!$A102,Purchase!$D:$D,Waterfall!$C102,Purchase!$C:$C,Waterfall!ES$1)</f>
        <v>0</v>
      </c>
      <c r="ET102" s="4">
        <f>SUMIFS(Purchase!$F:$F,Purchase!$A:$A,Waterfall!$A102,Purchase!$D:$D,Waterfall!$C102,Purchase!$C:$C,Waterfall!ET$1)</f>
        <v>0</v>
      </c>
      <c r="EU102" s="4">
        <f>SUMIFS(Purchase!$F:$F,Purchase!$A:$A,Waterfall!$A102,Purchase!$D:$D,Waterfall!$C102,Purchase!$C:$C,Waterfall!EU$1)</f>
        <v>0</v>
      </c>
      <c r="EV102" s="4">
        <f>SUMIFS(Purchase!$F:$F,Purchase!$A:$A,Waterfall!$A102,Purchase!$D:$D,Waterfall!$C102,Purchase!$C:$C,Waterfall!EV$1)</f>
        <v>0</v>
      </c>
      <c r="EW102" s="4">
        <f>SUMIFS(Purchase!$F:$F,Purchase!$A:$A,Waterfall!$A102,Purchase!$D:$D,Waterfall!$C102,Purchase!$C:$C,Waterfall!EW$1)</f>
        <v>0</v>
      </c>
      <c r="EX102" s="4">
        <f>SUMIFS(Purchase!$F:$F,Purchase!$A:$A,Waterfall!$A102,Purchase!$D:$D,Waterfall!$C102,Purchase!$C:$C,Waterfall!EX$1)</f>
        <v>0</v>
      </c>
      <c r="EY102" s="4">
        <f>SUMIFS(Purchase!$F:$F,Purchase!$A:$A,Waterfall!$A102,Purchase!$D:$D,Waterfall!$C102,Purchase!$C:$C,Waterfall!EY$1)</f>
        <v>0</v>
      </c>
      <c r="EZ102" s="4">
        <f>SUMIFS(Purchase!$F:$F,Purchase!$A:$A,Waterfall!$A102,Purchase!$D:$D,Waterfall!$C102,Purchase!$C:$C,Waterfall!EZ$1)</f>
        <v>0</v>
      </c>
      <c r="FA102" s="4">
        <f>SUMIFS(Purchase!$F:$F,Purchase!$A:$A,Waterfall!$A102,Purchase!$D:$D,Waterfall!$C102,Purchase!$C:$C,Waterfall!FA$1)</f>
        <v>0</v>
      </c>
      <c r="FB102" s="4">
        <f>SUMIFS(Purchase!$F:$F,Purchase!$A:$A,Waterfall!$A102,Purchase!$D:$D,Waterfall!$C102,Purchase!$C:$C,Waterfall!FB$1)</f>
        <v>0</v>
      </c>
      <c r="FC102" s="4">
        <f>SUMIFS(Purchase!$F:$F,Purchase!$A:$A,Waterfall!$A102,Purchase!$D:$D,Waterfall!$C102,Purchase!$C:$C,Waterfall!FC$1)</f>
        <v>0</v>
      </c>
      <c r="FD102" s="4">
        <f>SUMIFS(Purchase!$F:$F,Purchase!$A:$A,Waterfall!$A102,Purchase!$D:$D,Waterfall!$C102,Purchase!$C:$C,Waterfall!FD$1)</f>
        <v>0</v>
      </c>
      <c r="FE102" s="4">
        <f>SUMIFS(Purchase!$F:$F,Purchase!$A:$A,Waterfall!$A102,Purchase!$D:$D,Waterfall!$C102,Purchase!$C:$C,Waterfall!FE$1)</f>
        <v>0</v>
      </c>
      <c r="FF102" s="4">
        <f>SUMIFS(Purchase!$F:$F,Purchase!$A:$A,Waterfall!$A102,Purchase!$D:$D,Waterfall!$C102,Purchase!$C:$C,Waterfall!FF$1)</f>
        <v>0</v>
      </c>
      <c r="FG102" s="4">
        <f>SUMIFS(Purchase!$F:$F,Purchase!$A:$A,Waterfall!$A102,Purchase!$D:$D,Waterfall!$C102,Purchase!$C:$C,Waterfall!FG$1)</f>
        <v>0</v>
      </c>
      <c r="FH102" s="4">
        <f>SUMIFS(Purchase!$F:$F,Purchase!$A:$A,Waterfall!$A102,Purchase!$D:$D,Waterfall!$C102,Purchase!$C:$C,Waterfall!FH$1)</f>
        <v>0</v>
      </c>
      <c r="FI102" s="4">
        <f>SUMIFS(Purchase!$F:$F,Purchase!$A:$A,Waterfall!$A102,Purchase!$D:$D,Waterfall!$C102,Purchase!$C:$C,Waterfall!FI$1)</f>
        <v>0</v>
      </c>
      <c r="FJ102" s="4">
        <f>SUMIFS(Purchase!$F:$F,Purchase!$A:$A,Waterfall!$A102,Purchase!$D:$D,Waterfall!$C102,Purchase!$C:$C,Waterfall!FJ$1)</f>
        <v>0</v>
      </c>
      <c r="FK102" s="4">
        <f>SUMIFS(Purchase!$F:$F,Purchase!$A:$A,Waterfall!$A102,Purchase!$D:$D,Waterfall!$C102,Purchase!$C:$C,Waterfall!FK$1)</f>
        <v>0</v>
      </c>
      <c r="FL102" s="4">
        <f>SUMIFS(Purchase!$F:$F,Purchase!$A:$A,Waterfall!$A102,Purchase!$D:$D,Waterfall!$C102,Purchase!$C:$C,Waterfall!FL$1)</f>
        <v>0</v>
      </c>
      <c r="FM102" s="4">
        <f>SUMIFS(Purchase!$F:$F,Purchase!$A:$A,Waterfall!$A102,Purchase!$D:$D,Waterfall!$C102,Purchase!$C:$C,Waterfall!FM$1)</f>
        <v>0</v>
      </c>
      <c r="FN102" s="4">
        <f>SUMIFS(Purchase!$F:$F,Purchase!$A:$A,Waterfall!$A102,Purchase!$D:$D,Waterfall!$C102,Purchase!$C:$C,Waterfall!FN$1)</f>
        <v>0</v>
      </c>
      <c r="FO102" s="4">
        <f>SUMIFS(Purchase!$F:$F,Purchase!$A:$A,Waterfall!$A102,Purchase!$D:$D,Waterfall!$C102,Purchase!$C:$C,Waterfall!FO$1)</f>
        <v>0</v>
      </c>
      <c r="FP102" s="4">
        <f>SUMIFS(Purchase!$F:$F,Purchase!$A:$A,Waterfall!$A102,Purchase!$D:$D,Waterfall!$C102,Purchase!$C:$C,Waterfall!FP$1)</f>
        <v>0</v>
      </c>
      <c r="FQ102" s="4">
        <f>SUMIFS(Purchase!$F:$F,Purchase!$A:$A,Waterfall!$A102,Purchase!$D:$D,Waterfall!$C102,Purchase!$C:$C,Waterfall!FQ$1)</f>
        <v>0</v>
      </c>
      <c r="FR102" s="4">
        <f>SUMIFS(Purchase!$F:$F,Purchase!$A:$A,Waterfall!$A102,Purchase!$D:$D,Waterfall!$C102,Purchase!$C:$C,Waterfall!FR$1)</f>
        <v>0</v>
      </c>
      <c r="FS102" s="4">
        <f>SUMIFS(Purchase!$F:$F,Purchase!$A:$A,Waterfall!$A102,Purchase!$D:$D,Waterfall!$C102,Purchase!$C:$C,Waterfall!FS$1)</f>
        <v>0</v>
      </c>
      <c r="FT102" s="4">
        <f>SUMIFS(Purchase!$F:$F,Purchase!$A:$A,Waterfall!$A102,Purchase!$D:$D,Waterfall!$C102,Purchase!$C:$C,Waterfall!FT$1)</f>
        <v>0</v>
      </c>
      <c r="FU102" s="4">
        <f>SUMIFS(Purchase!$F:$F,Purchase!$A:$A,Waterfall!$A102,Purchase!$D:$D,Waterfall!$C102,Purchase!$C:$C,Waterfall!FU$1)</f>
        <v>0</v>
      </c>
      <c r="FV102" s="4">
        <f>SUMIFS(Purchase!$F:$F,Purchase!$A:$A,Waterfall!$A102,Purchase!$D:$D,Waterfall!$C102,Purchase!$C:$C,Waterfall!FV$1)</f>
        <v>0</v>
      </c>
      <c r="FW102" s="4">
        <f>SUMIFS(Purchase!$F:$F,Purchase!$A:$A,Waterfall!$A102,Purchase!$D:$D,Waterfall!$C102,Purchase!$C:$C,Waterfall!FW$1)</f>
        <v>0</v>
      </c>
      <c r="FX102" s="4">
        <f>SUMIFS(Purchase!$F:$F,Purchase!$A:$A,Waterfall!$A102,Purchase!$D:$D,Waterfall!$C102,Purchase!$C:$C,Waterfall!FX$1)</f>
        <v>0</v>
      </c>
      <c r="FY102" s="4">
        <f>SUMIFS(Purchase!$F:$F,Purchase!$A:$A,Waterfall!$A102,Purchase!$D:$D,Waterfall!$C102,Purchase!$C:$C,Waterfall!FY$1)</f>
        <v>0</v>
      </c>
      <c r="FZ102" s="4">
        <f>SUMIFS(Purchase!$F:$F,Purchase!$A:$A,Waterfall!$A102,Purchase!$D:$D,Waterfall!$C102,Purchase!$C:$C,Waterfall!FZ$1)</f>
        <v>0</v>
      </c>
      <c r="GA102" s="4">
        <f>SUMIFS(Purchase!$F:$F,Purchase!$A:$A,Waterfall!$A102,Purchase!$D:$D,Waterfall!$C102,Purchase!$C:$C,Waterfall!GA$1)</f>
        <v>0</v>
      </c>
      <c r="GB102" s="4">
        <f>SUMIFS(Purchase!$F:$F,Purchase!$A:$A,Waterfall!$A102,Purchase!$D:$D,Waterfall!$C102,Purchase!$C:$C,Waterfall!GB$1)</f>
        <v>0</v>
      </c>
      <c r="GC102" s="4">
        <f>SUMIFS(Purchase!$F:$F,Purchase!$A:$A,Waterfall!$A102,Purchase!$D:$D,Waterfall!$C102,Purchase!$C:$C,Waterfall!GC$1)</f>
        <v>0</v>
      </c>
      <c r="GD102" s="4">
        <f>SUMIFS(Purchase!$F:$F,Purchase!$A:$A,Waterfall!$A102,Purchase!$D:$D,Waterfall!$C102,Purchase!$C:$C,Waterfall!GD$1)</f>
        <v>0</v>
      </c>
      <c r="GE102" s="4">
        <f>SUMIFS(Purchase!$F:$F,Purchase!$A:$A,Waterfall!$A102,Purchase!$D:$D,Waterfall!$C102,Purchase!$C:$C,Waterfall!GE$1)</f>
        <v>0</v>
      </c>
      <c r="GF102" s="4">
        <f>SUMIFS(Purchase!$F:$F,Purchase!$A:$A,Waterfall!$A102,Purchase!$D:$D,Waterfall!$C102,Purchase!$C:$C,Waterfall!GF$1)</f>
        <v>0</v>
      </c>
      <c r="GG102" s="4">
        <f>SUMIFS(Purchase!$F:$F,Purchase!$A:$A,Waterfall!$A102,Purchase!$D:$D,Waterfall!$C102,Purchase!$C:$C,Waterfall!GG$1)</f>
        <v>0</v>
      </c>
      <c r="GH102" s="4">
        <f>SUMIFS(Purchase!$F:$F,Purchase!$A:$A,Waterfall!$A102,Purchase!$D:$D,Waterfall!$C102,Purchase!$C:$C,Waterfall!GH$1)</f>
        <v>0</v>
      </c>
      <c r="GI102" s="4">
        <f>SUMIFS(Purchase!$F:$F,Purchase!$A:$A,Waterfall!$A102,Purchase!$D:$D,Waterfall!$C102,Purchase!$C:$C,Waterfall!GI$1)</f>
        <v>0</v>
      </c>
    </row>
    <row r="103" spans="1:191" x14ac:dyDescent="0.35">
      <c r="A103" s="8">
        <f t="shared" si="4"/>
        <v>1</v>
      </c>
      <c r="B103" s="2" t="str">
        <f>VLOOKUP($A103,Centers!$B$1:$C$120,2,)</f>
        <v>GATE</v>
      </c>
      <c r="C103" s="3">
        <v>44980</v>
      </c>
      <c r="D103" s="4">
        <f>IF($A103=1,SUM(SUMIFS(Indent!$E:$E,Indent!$C:$C,Waterfall!$C103,Indent!$A:$A,Centers!$A$2),SUMIFS(Indent!$E:$E,Indent!$C:$C,Waterfall!$C103,Indent!$A:$A,Centers!$A$3),SUMIFS(Indent!$E:$E,Indent!$C:$C,Waterfall!$C103,Indent!$A:$A,Centers!$A$4),SUMIFS(Indent!$E:$E,Indent!$C:$C,Waterfall!$C103,Indent!$A:$A,Centers!$A$5),SUMIFS(Indent!$E:$E,Indent!$C:$C,Waterfall!$C103,Indent!$A:$A,Centers!$A$6),SUMIFS(Indent!$E:$E,Indent!$C:$C,Waterfall!$C103,Indent!$A:$A,Centers!$A$7),SUMIFS(Indent!$E:$E,Indent!$C:$C,Waterfall!$C103,Indent!$A:$A,Centers!$A$8)),SUMIFS(Indent!$E:$E,Indent!$C:$C,Waterfall!$C103,Indent!$A:$A,$A103))</f>
        <v>0</v>
      </c>
      <c r="E103" s="4">
        <f>SUMIFS(Purchase!$F:$F,Purchase!$A:$A,Waterfall!$A103,Purchase!$D:$D,Waterfall!$C103,Purchase!$C:$C,Waterfall!E$1)</f>
        <v>0</v>
      </c>
      <c r="F103" s="4">
        <f>SUMIFS(Purchase!$F:$F,Purchase!$A:$A,Waterfall!$A103,Purchase!$D:$D,Waterfall!$C103,Purchase!$C:$C,Waterfall!F$1)</f>
        <v>0</v>
      </c>
      <c r="G103" s="4">
        <f>SUMIFS(Purchase!$F:$F,Purchase!$A:$A,Waterfall!$A103,Purchase!$D:$D,Waterfall!$C103,Purchase!$C:$C,Waterfall!G$1)</f>
        <v>0</v>
      </c>
      <c r="H103" s="4">
        <f>SUMIFS(Purchase!$F:$F,Purchase!$A:$A,Waterfall!$A103,Purchase!$D:$D,Waterfall!$C103,Purchase!$C:$C,Waterfall!H$1)</f>
        <v>0</v>
      </c>
      <c r="I103" s="4">
        <f>SUMIFS(Purchase!$F:$F,Purchase!$A:$A,Waterfall!$A103,Purchase!$D:$D,Waterfall!$C103,Purchase!$C:$C,Waterfall!I$1)</f>
        <v>0</v>
      </c>
      <c r="J103" s="4">
        <f>SUMIFS(Purchase!$F:$F,Purchase!$A:$A,Waterfall!$A103,Purchase!$D:$D,Waterfall!$C103,Purchase!$C:$C,Waterfall!J$1)</f>
        <v>0</v>
      </c>
      <c r="K103" s="4">
        <f>SUMIFS(Purchase!$F:$F,Purchase!$A:$A,Waterfall!$A103,Purchase!$D:$D,Waterfall!$C103,Purchase!$C:$C,Waterfall!K$1)</f>
        <v>0</v>
      </c>
      <c r="L103" s="4">
        <f>SUMIFS(Purchase!$F:$F,Purchase!$A:$A,Waterfall!$A103,Purchase!$D:$D,Waterfall!$C103,Purchase!$C:$C,Waterfall!L$1)</f>
        <v>0</v>
      </c>
      <c r="M103" s="4">
        <f>SUMIFS(Purchase!$F:$F,Purchase!$A:$A,Waterfall!$A103,Purchase!$D:$D,Waterfall!$C103,Purchase!$C:$C,Waterfall!M$1)</f>
        <v>0</v>
      </c>
      <c r="N103" s="4">
        <f>SUMIFS(Purchase!$F:$F,Purchase!$A:$A,Waterfall!$A103,Purchase!$D:$D,Waterfall!$C103,Purchase!$C:$C,Waterfall!N$1)</f>
        <v>0</v>
      </c>
      <c r="O103" s="4">
        <f>SUMIFS(Purchase!$F:$F,Purchase!$A:$A,Waterfall!$A103,Purchase!$D:$D,Waterfall!$C103,Purchase!$C:$C,Waterfall!O$1)</f>
        <v>0</v>
      </c>
      <c r="P103" s="4">
        <f>SUMIFS(Purchase!$F:$F,Purchase!$A:$A,Waterfall!$A103,Purchase!$D:$D,Waterfall!$C103,Purchase!$C:$C,Waterfall!P$1)</f>
        <v>0</v>
      </c>
      <c r="Q103" s="4">
        <f>SUMIFS(Purchase!$F:$F,Purchase!$A:$A,Waterfall!$A103,Purchase!$D:$D,Waterfall!$C103,Purchase!$C:$C,Waterfall!Q$1)</f>
        <v>0</v>
      </c>
      <c r="R103" s="4">
        <f>SUMIFS(Purchase!$F:$F,Purchase!$A:$A,Waterfall!$A103,Purchase!$D:$D,Waterfall!$C103,Purchase!$C:$C,Waterfall!R$1)</f>
        <v>0</v>
      </c>
      <c r="S103" s="4">
        <f>SUMIFS(Purchase!$F:$F,Purchase!$A:$A,Waterfall!$A103,Purchase!$D:$D,Waterfall!$C103,Purchase!$C:$C,Waterfall!S$1)</f>
        <v>0</v>
      </c>
      <c r="T103" s="4">
        <f>SUMIFS(Purchase!$F:$F,Purchase!$A:$A,Waterfall!$A103,Purchase!$D:$D,Waterfall!$C103,Purchase!$C:$C,Waterfall!T$1)</f>
        <v>0</v>
      </c>
      <c r="U103" s="4">
        <f>SUMIFS(Purchase!$F:$F,Purchase!$A:$A,Waterfall!$A103,Purchase!$D:$D,Waterfall!$C103,Purchase!$C:$C,Waterfall!U$1)</f>
        <v>0</v>
      </c>
      <c r="V103" s="4">
        <f>SUMIFS(Purchase!$F:$F,Purchase!$A:$A,Waterfall!$A103,Purchase!$D:$D,Waterfall!$C103,Purchase!$C:$C,Waterfall!V$1)</f>
        <v>0</v>
      </c>
      <c r="W103" s="4">
        <f>SUMIFS(Purchase!$F:$F,Purchase!$A:$A,Waterfall!$A103,Purchase!$D:$D,Waterfall!$C103,Purchase!$C:$C,Waterfall!W$1)</f>
        <v>0</v>
      </c>
      <c r="X103" s="4">
        <f>SUMIFS(Purchase!$F:$F,Purchase!$A:$A,Waterfall!$A103,Purchase!$D:$D,Waterfall!$C103,Purchase!$C:$C,Waterfall!X$1)</f>
        <v>0</v>
      </c>
      <c r="Y103" s="4">
        <f>SUMIFS(Purchase!$F:$F,Purchase!$A:$A,Waterfall!$A103,Purchase!$D:$D,Waterfall!$C103,Purchase!$C:$C,Waterfall!Y$1)</f>
        <v>0</v>
      </c>
      <c r="Z103" s="4">
        <f>SUMIFS(Purchase!$F:$F,Purchase!$A:$A,Waterfall!$A103,Purchase!$D:$D,Waterfall!$C103,Purchase!$C:$C,Waterfall!Z$1)</f>
        <v>0</v>
      </c>
      <c r="AA103" s="4">
        <f>SUMIFS(Purchase!$F:$F,Purchase!$A:$A,Waterfall!$A103,Purchase!$D:$D,Waterfall!$C103,Purchase!$C:$C,Waterfall!AA$1)</f>
        <v>0</v>
      </c>
      <c r="AB103" s="4">
        <f>SUMIFS(Purchase!$F:$F,Purchase!$A:$A,Waterfall!$A103,Purchase!$D:$D,Waterfall!$C103,Purchase!$C:$C,Waterfall!AB$1)</f>
        <v>0</v>
      </c>
      <c r="AC103" s="4">
        <f>SUMIFS(Purchase!$F:$F,Purchase!$A:$A,Waterfall!$A103,Purchase!$D:$D,Waterfall!$C103,Purchase!$C:$C,Waterfall!AC$1)</f>
        <v>0</v>
      </c>
      <c r="AD103" s="4">
        <f>SUMIFS(Purchase!$F:$F,Purchase!$A:$A,Waterfall!$A103,Purchase!$D:$D,Waterfall!$C103,Purchase!$C:$C,Waterfall!AD$1)</f>
        <v>0</v>
      </c>
      <c r="AE103" s="4">
        <f>SUMIFS(Purchase!$F:$F,Purchase!$A:$A,Waterfall!$A103,Purchase!$D:$D,Waterfall!$C103,Purchase!$C:$C,Waterfall!AE$1)</f>
        <v>0</v>
      </c>
      <c r="AF103" s="4">
        <f>SUMIFS(Purchase!$F:$F,Purchase!$A:$A,Waterfall!$A103,Purchase!$D:$D,Waterfall!$C103,Purchase!$C:$C,Waterfall!AF$1)</f>
        <v>0</v>
      </c>
      <c r="AG103" s="4">
        <f>SUMIFS(Purchase!$F:$F,Purchase!$A:$A,Waterfall!$A103,Purchase!$D:$D,Waterfall!$C103,Purchase!$C:$C,Waterfall!AG$1)</f>
        <v>0</v>
      </c>
      <c r="AH103" s="4">
        <f>SUMIFS(Purchase!$F:$F,Purchase!$A:$A,Waterfall!$A103,Purchase!$D:$D,Waterfall!$C103,Purchase!$C:$C,Waterfall!AH$1)</f>
        <v>0</v>
      </c>
      <c r="AI103" s="4">
        <f>SUMIFS(Purchase!$F:$F,Purchase!$A:$A,Waterfall!$A103,Purchase!$D:$D,Waterfall!$C103,Purchase!$C:$C,Waterfall!AI$1)</f>
        <v>0</v>
      </c>
      <c r="AJ103" s="4">
        <f>SUMIFS(Purchase!$F:$F,Purchase!$A:$A,Waterfall!$A103,Purchase!$D:$D,Waterfall!$C103,Purchase!$C:$C,Waterfall!AJ$1)</f>
        <v>0</v>
      </c>
      <c r="AK103" s="4">
        <f>SUMIFS(Purchase!$F:$F,Purchase!$A:$A,Waterfall!$A103,Purchase!$D:$D,Waterfall!$C103,Purchase!$C:$C,Waterfall!AK$1)</f>
        <v>0</v>
      </c>
      <c r="AL103" s="4">
        <f>SUMIFS(Purchase!$F:$F,Purchase!$A:$A,Waterfall!$A103,Purchase!$D:$D,Waterfall!$C103,Purchase!$C:$C,Waterfall!AL$1)</f>
        <v>0</v>
      </c>
      <c r="AM103" s="4">
        <f>SUMIFS(Purchase!$F:$F,Purchase!$A:$A,Waterfall!$A103,Purchase!$D:$D,Waterfall!$C103,Purchase!$C:$C,Waterfall!AM$1)</f>
        <v>0</v>
      </c>
      <c r="AN103" s="4">
        <f>SUMIFS(Purchase!$F:$F,Purchase!$A:$A,Waterfall!$A103,Purchase!$D:$D,Waterfall!$C103,Purchase!$C:$C,Waterfall!AN$1)</f>
        <v>0</v>
      </c>
      <c r="AO103" s="4">
        <f>SUMIFS(Purchase!$F:$F,Purchase!$A:$A,Waterfall!$A103,Purchase!$D:$D,Waterfall!$C103,Purchase!$C:$C,Waterfall!AO$1)</f>
        <v>0</v>
      </c>
      <c r="AP103" s="4">
        <f>SUMIFS(Purchase!$F:$F,Purchase!$A:$A,Waterfall!$A103,Purchase!$D:$D,Waterfall!$C103,Purchase!$C:$C,Waterfall!AP$1)</f>
        <v>0</v>
      </c>
      <c r="AQ103" s="4">
        <f>SUMIFS(Purchase!$F:$F,Purchase!$A:$A,Waterfall!$A103,Purchase!$D:$D,Waterfall!$C103,Purchase!$C:$C,Waterfall!AQ$1)</f>
        <v>0</v>
      </c>
      <c r="AR103" s="4">
        <f>SUMIFS(Purchase!$F:$F,Purchase!$A:$A,Waterfall!$A103,Purchase!$D:$D,Waterfall!$C103,Purchase!$C:$C,Waterfall!AR$1)</f>
        <v>0</v>
      </c>
      <c r="AS103" s="4">
        <f>SUMIFS(Purchase!$F:$F,Purchase!$A:$A,Waterfall!$A103,Purchase!$D:$D,Waterfall!$C103,Purchase!$C:$C,Waterfall!AS$1)</f>
        <v>0</v>
      </c>
      <c r="AT103" s="4">
        <f>SUMIFS(Purchase!$F:$F,Purchase!$A:$A,Waterfall!$A103,Purchase!$D:$D,Waterfall!$C103,Purchase!$C:$C,Waterfall!AT$1)</f>
        <v>0</v>
      </c>
      <c r="AU103" s="4">
        <f>SUMIFS(Purchase!$F:$F,Purchase!$A:$A,Waterfall!$A103,Purchase!$D:$D,Waterfall!$C103,Purchase!$C:$C,Waterfall!AU$1)</f>
        <v>0</v>
      </c>
      <c r="AV103" s="4">
        <f>SUMIFS(Purchase!$F:$F,Purchase!$A:$A,Waterfall!$A103,Purchase!$D:$D,Waterfall!$C103,Purchase!$C:$C,Waterfall!AV$1)</f>
        <v>0</v>
      </c>
      <c r="AW103" s="4">
        <f>SUMIFS(Purchase!$F:$F,Purchase!$A:$A,Waterfall!$A103,Purchase!$D:$D,Waterfall!$C103,Purchase!$C:$C,Waterfall!AW$1)</f>
        <v>0</v>
      </c>
      <c r="AX103" s="4">
        <f>SUMIFS(Purchase!$F:$F,Purchase!$A:$A,Waterfall!$A103,Purchase!$D:$D,Waterfall!$C103,Purchase!$C:$C,Waterfall!AX$1)</f>
        <v>0</v>
      </c>
      <c r="AY103" s="4">
        <f>SUMIFS(Purchase!$F:$F,Purchase!$A:$A,Waterfall!$A103,Purchase!$D:$D,Waterfall!$C103,Purchase!$C:$C,Waterfall!AY$1)</f>
        <v>0</v>
      </c>
      <c r="AZ103" s="4">
        <f>SUMIFS(Purchase!$F:$F,Purchase!$A:$A,Waterfall!$A103,Purchase!$D:$D,Waterfall!$C103,Purchase!$C:$C,Waterfall!AZ$1)</f>
        <v>0</v>
      </c>
      <c r="BA103" s="4">
        <f>SUMIFS(Purchase!$F:$F,Purchase!$A:$A,Waterfall!$A103,Purchase!$D:$D,Waterfall!$C103,Purchase!$C:$C,Waterfall!BA$1)</f>
        <v>0</v>
      </c>
      <c r="BB103" s="4">
        <f>SUMIFS(Purchase!$F:$F,Purchase!$A:$A,Waterfall!$A103,Purchase!$D:$D,Waterfall!$C103,Purchase!$C:$C,Waterfall!BB$1)</f>
        <v>0</v>
      </c>
      <c r="BC103" s="4">
        <f>SUMIFS(Purchase!$F:$F,Purchase!$A:$A,Waterfall!$A103,Purchase!$D:$D,Waterfall!$C103,Purchase!$C:$C,Waterfall!BC$1)</f>
        <v>0</v>
      </c>
      <c r="BD103" s="4">
        <f>SUMIFS(Purchase!$F:$F,Purchase!$A:$A,Waterfall!$A103,Purchase!$D:$D,Waterfall!$C103,Purchase!$C:$C,Waterfall!BD$1)</f>
        <v>0</v>
      </c>
      <c r="BE103" s="4">
        <f>SUMIFS(Purchase!$F:$F,Purchase!$A:$A,Waterfall!$A103,Purchase!$D:$D,Waterfall!$C103,Purchase!$C:$C,Waterfall!BE$1)</f>
        <v>0</v>
      </c>
      <c r="BF103" s="4">
        <f>SUMIFS(Purchase!$F:$F,Purchase!$A:$A,Waterfall!$A103,Purchase!$D:$D,Waterfall!$C103,Purchase!$C:$C,Waterfall!BF$1)</f>
        <v>0</v>
      </c>
      <c r="BG103" s="4">
        <f>SUMIFS(Purchase!$F:$F,Purchase!$A:$A,Waterfall!$A103,Purchase!$D:$D,Waterfall!$C103,Purchase!$C:$C,Waterfall!BG$1)</f>
        <v>0</v>
      </c>
      <c r="BH103" s="4">
        <f>SUMIFS(Purchase!$F:$F,Purchase!$A:$A,Waterfall!$A103,Purchase!$D:$D,Waterfall!$C103,Purchase!$C:$C,Waterfall!BH$1)</f>
        <v>0</v>
      </c>
      <c r="BI103" s="4">
        <f>SUMIFS(Purchase!$F:$F,Purchase!$A:$A,Waterfall!$A103,Purchase!$D:$D,Waterfall!$C103,Purchase!$C:$C,Waterfall!BI$1)</f>
        <v>0</v>
      </c>
      <c r="BJ103" s="4">
        <f>SUMIFS(Purchase!$F:$F,Purchase!$A:$A,Waterfall!$A103,Purchase!$D:$D,Waterfall!$C103,Purchase!$C:$C,Waterfall!BJ$1)</f>
        <v>0</v>
      </c>
      <c r="BK103" s="4">
        <f>SUMIFS(Purchase!$F:$F,Purchase!$A:$A,Waterfall!$A103,Purchase!$D:$D,Waterfall!$C103,Purchase!$C:$C,Waterfall!BK$1)</f>
        <v>0</v>
      </c>
      <c r="BL103" s="4">
        <f>SUMIFS(Purchase!$F:$F,Purchase!$A:$A,Waterfall!$A103,Purchase!$D:$D,Waterfall!$C103,Purchase!$C:$C,Waterfall!BL$1)</f>
        <v>0</v>
      </c>
      <c r="BM103" s="4">
        <f>SUMIFS(Purchase!$F:$F,Purchase!$A:$A,Waterfall!$A103,Purchase!$D:$D,Waterfall!$C103,Purchase!$C:$C,Waterfall!BM$1)</f>
        <v>0</v>
      </c>
      <c r="BN103" s="4">
        <f>SUMIFS(Purchase!$F:$F,Purchase!$A:$A,Waterfall!$A103,Purchase!$D:$D,Waterfall!$C103,Purchase!$C:$C,Waterfall!BN$1)</f>
        <v>0</v>
      </c>
      <c r="BO103" s="4">
        <f>SUMIFS(Purchase!$F:$F,Purchase!$A:$A,Waterfall!$A103,Purchase!$D:$D,Waterfall!$C103,Purchase!$C:$C,Waterfall!BO$1)</f>
        <v>0</v>
      </c>
      <c r="BP103" s="4">
        <f>SUMIFS(Purchase!$F:$F,Purchase!$A:$A,Waterfall!$A103,Purchase!$D:$D,Waterfall!$C103,Purchase!$C:$C,Waterfall!BP$1)</f>
        <v>0</v>
      </c>
      <c r="BQ103" s="4">
        <f>SUMIFS(Purchase!$F:$F,Purchase!$A:$A,Waterfall!$A103,Purchase!$D:$D,Waterfall!$C103,Purchase!$C:$C,Waterfall!BQ$1)</f>
        <v>0</v>
      </c>
      <c r="BR103" s="4">
        <f>SUMIFS(Purchase!$F:$F,Purchase!$A:$A,Waterfall!$A103,Purchase!$D:$D,Waterfall!$C103,Purchase!$C:$C,Waterfall!BR$1)</f>
        <v>0</v>
      </c>
      <c r="BS103" s="4">
        <f>SUMIFS(Purchase!$F:$F,Purchase!$A:$A,Waterfall!$A103,Purchase!$D:$D,Waterfall!$C103,Purchase!$C:$C,Waterfall!BS$1)</f>
        <v>0</v>
      </c>
      <c r="BT103" s="4">
        <f>SUMIFS(Purchase!$F:$F,Purchase!$A:$A,Waterfall!$A103,Purchase!$D:$D,Waterfall!$C103,Purchase!$C:$C,Waterfall!BT$1)</f>
        <v>0</v>
      </c>
      <c r="BU103" s="4">
        <f>SUMIFS(Purchase!$F:$F,Purchase!$A:$A,Waterfall!$A103,Purchase!$D:$D,Waterfall!$C103,Purchase!$C:$C,Waterfall!BU$1)</f>
        <v>0</v>
      </c>
      <c r="BV103" s="4">
        <f>SUMIFS(Purchase!$F:$F,Purchase!$A:$A,Waterfall!$A103,Purchase!$D:$D,Waterfall!$C103,Purchase!$C:$C,Waterfall!BV$1)</f>
        <v>0</v>
      </c>
      <c r="BW103" s="4">
        <f>SUMIFS(Purchase!$F:$F,Purchase!$A:$A,Waterfall!$A103,Purchase!$D:$D,Waterfall!$C103,Purchase!$C:$C,Waterfall!BW$1)</f>
        <v>0</v>
      </c>
      <c r="BX103" s="4">
        <f>SUMIFS(Purchase!$F:$F,Purchase!$A:$A,Waterfall!$A103,Purchase!$D:$D,Waterfall!$C103,Purchase!$C:$C,Waterfall!BX$1)</f>
        <v>0</v>
      </c>
      <c r="BY103" s="4">
        <f>SUMIFS(Purchase!$F:$F,Purchase!$A:$A,Waterfall!$A103,Purchase!$D:$D,Waterfall!$C103,Purchase!$C:$C,Waterfall!BY$1)</f>
        <v>0</v>
      </c>
      <c r="BZ103" s="4">
        <f>SUMIFS(Purchase!$F:$F,Purchase!$A:$A,Waterfall!$A103,Purchase!$D:$D,Waterfall!$C103,Purchase!$C:$C,Waterfall!BZ$1)</f>
        <v>0</v>
      </c>
      <c r="CA103" s="4">
        <f>SUMIFS(Purchase!$F:$F,Purchase!$A:$A,Waterfall!$A103,Purchase!$D:$D,Waterfall!$C103,Purchase!$C:$C,Waterfall!CA$1)</f>
        <v>0</v>
      </c>
      <c r="CB103" s="4">
        <f>SUMIFS(Purchase!$F:$F,Purchase!$A:$A,Waterfall!$A103,Purchase!$D:$D,Waterfall!$C103,Purchase!$C:$C,Waterfall!CB$1)</f>
        <v>0</v>
      </c>
      <c r="CC103" s="4">
        <f>SUMIFS(Purchase!$F:$F,Purchase!$A:$A,Waterfall!$A103,Purchase!$D:$D,Waterfall!$C103,Purchase!$C:$C,Waterfall!CC$1)</f>
        <v>0</v>
      </c>
      <c r="CD103" s="4">
        <f>SUMIFS(Purchase!$F:$F,Purchase!$A:$A,Waterfall!$A103,Purchase!$D:$D,Waterfall!$C103,Purchase!$C:$C,Waterfall!CD$1)</f>
        <v>0</v>
      </c>
      <c r="CE103" s="4">
        <f>SUMIFS(Purchase!$F:$F,Purchase!$A:$A,Waterfall!$A103,Purchase!$D:$D,Waterfall!$C103,Purchase!$C:$C,Waterfall!CE$1)</f>
        <v>0</v>
      </c>
      <c r="CF103" s="4">
        <f>SUMIFS(Purchase!$F:$F,Purchase!$A:$A,Waterfall!$A103,Purchase!$D:$D,Waterfall!$C103,Purchase!$C:$C,Waterfall!CF$1)</f>
        <v>0</v>
      </c>
      <c r="CG103" s="4">
        <f>SUMIFS(Purchase!$F:$F,Purchase!$A:$A,Waterfall!$A103,Purchase!$D:$D,Waterfall!$C103,Purchase!$C:$C,Waterfall!CG$1)</f>
        <v>0</v>
      </c>
      <c r="CH103" s="4">
        <f>SUMIFS(Purchase!$F:$F,Purchase!$A:$A,Waterfall!$A103,Purchase!$D:$D,Waterfall!$C103,Purchase!$C:$C,Waterfall!CH$1)</f>
        <v>0</v>
      </c>
      <c r="CI103" s="4">
        <f>SUMIFS(Purchase!$F:$F,Purchase!$A:$A,Waterfall!$A103,Purchase!$D:$D,Waterfall!$C103,Purchase!$C:$C,Waterfall!CI$1)</f>
        <v>0</v>
      </c>
      <c r="CJ103" s="4">
        <f>SUMIFS(Purchase!$F:$F,Purchase!$A:$A,Waterfall!$A103,Purchase!$D:$D,Waterfall!$C103,Purchase!$C:$C,Waterfall!CJ$1)</f>
        <v>0</v>
      </c>
      <c r="CK103" s="4">
        <f>SUMIFS(Purchase!$F:$F,Purchase!$A:$A,Waterfall!$A103,Purchase!$D:$D,Waterfall!$C103,Purchase!$C:$C,Waterfall!CK$1)</f>
        <v>0</v>
      </c>
      <c r="CL103" s="4">
        <f>SUMIFS(Purchase!$F:$F,Purchase!$A:$A,Waterfall!$A103,Purchase!$D:$D,Waterfall!$C103,Purchase!$C:$C,Waterfall!CL$1)</f>
        <v>0</v>
      </c>
      <c r="CM103" s="4">
        <f>SUMIFS(Purchase!$F:$F,Purchase!$A:$A,Waterfall!$A103,Purchase!$D:$D,Waterfall!$C103,Purchase!$C:$C,Waterfall!CM$1)</f>
        <v>0</v>
      </c>
      <c r="CN103" s="4">
        <f>SUMIFS(Purchase!$F:$F,Purchase!$A:$A,Waterfall!$A103,Purchase!$D:$D,Waterfall!$C103,Purchase!$C:$C,Waterfall!CN$1)</f>
        <v>0</v>
      </c>
      <c r="CO103" s="4">
        <f>SUMIFS(Purchase!$F:$F,Purchase!$A:$A,Waterfall!$A103,Purchase!$D:$D,Waterfall!$C103,Purchase!$C:$C,Waterfall!CO$1)</f>
        <v>0</v>
      </c>
      <c r="CP103" s="4">
        <f>SUMIFS(Purchase!$F:$F,Purchase!$A:$A,Waterfall!$A103,Purchase!$D:$D,Waterfall!$C103,Purchase!$C:$C,Waterfall!CP$1)</f>
        <v>0</v>
      </c>
      <c r="CQ103" s="4">
        <f>SUMIFS(Purchase!$F:$F,Purchase!$A:$A,Waterfall!$A103,Purchase!$D:$D,Waterfall!$C103,Purchase!$C:$C,Waterfall!CQ$1)</f>
        <v>0</v>
      </c>
      <c r="CR103" s="4">
        <f>SUMIFS(Purchase!$F:$F,Purchase!$A:$A,Waterfall!$A103,Purchase!$D:$D,Waterfall!$C103,Purchase!$C:$C,Waterfall!CR$1)</f>
        <v>0</v>
      </c>
      <c r="CS103" s="4">
        <f>SUMIFS(Purchase!$F:$F,Purchase!$A:$A,Waterfall!$A103,Purchase!$D:$D,Waterfall!$C103,Purchase!$C:$C,Waterfall!CS$1)</f>
        <v>0</v>
      </c>
      <c r="CT103" s="4">
        <f>SUMIFS(Purchase!$F:$F,Purchase!$A:$A,Waterfall!$A103,Purchase!$D:$D,Waterfall!$C103,Purchase!$C:$C,Waterfall!CT$1)</f>
        <v>0</v>
      </c>
      <c r="CU103" s="4">
        <f>SUMIFS(Purchase!$F:$F,Purchase!$A:$A,Waterfall!$A103,Purchase!$D:$D,Waterfall!$C103,Purchase!$C:$C,Waterfall!CU$1)</f>
        <v>0</v>
      </c>
      <c r="CV103" s="4">
        <f>SUMIFS(Purchase!$F:$F,Purchase!$A:$A,Waterfall!$A103,Purchase!$D:$D,Waterfall!$C103,Purchase!$C:$C,Waterfall!CV$1)</f>
        <v>0</v>
      </c>
      <c r="CW103" s="4">
        <f>SUMIFS(Purchase!$F:$F,Purchase!$A:$A,Waterfall!$A103,Purchase!$D:$D,Waterfall!$C103,Purchase!$C:$C,Waterfall!CW$1)</f>
        <v>0</v>
      </c>
      <c r="CX103" s="4">
        <f>SUMIFS(Purchase!$F:$F,Purchase!$A:$A,Waterfall!$A103,Purchase!$D:$D,Waterfall!$C103,Purchase!$C:$C,Waterfall!CX$1)</f>
        <v>0</v>
      </c>
      <c r="CY103" s="4">
        <f>SUMIFS(Purchase!$F:$F,Purchase!$A:$A,Waterfall!$A103,Purchase!$D:$D,Waterfall!$C103,Purchase!$C:$C,Waterfall!CY$1)</f>
        <v>0</v>
      </c>
      <c r="CZ103" s="4">
        <f>SUMIFS(Purchase!$F:$F,Purchase!$A:$A,Waterfall!$A103,Purchase!$D:$D,Waterfall!$C103,Purchase!$C:$C,Waterfall!CZ$1)</f>
        <v>0</v>
      </c>
      <c r="DA103" s="4">
        <f>SUMIFS(Purchase!$F:$F,Purchase!$A:$A,Waterfall!$A103,Purchase!$D:$D,Waterfall!$C103,Purchase!$C:$C,Waterfall!DA$1)</f>
        <v>0</v>
      </c>
      <c r="DB103" s="4">
        <f>SUMIFS(Purchase!$F:$F,Purchase!$A:$A,Waterfall!$A103,Purchase!$D:$D,Waterfall!$C103,Purchase!$C:$C,Waterfall!DB$1)</f>
        <v>0</v>
      </c>
      <c r="DC103" s="4">
        <f>SUMIFS(Purchase!$F:$F,Purchase!$A:$A,Waterfall!$A103,Purchase!$D:$D,Waterfall!$C103,Purchase!$C:$C,Waterfall!DC$1)</f>
        <v>0</v>
      </c>
      <c r="DD103" s="4">
        <f>SUMIFS(Purchase!$F:$F,Purchase!$A:$A,Waterfall!$A103,Purchase!$D:$D,Waterfall!$C103,Purchase!$C:$C,Waterfall!DD$1)</f>
        <v>0</v>
      </c>
      <c r="DE103" s="4">
        <f>SUMIFS(Purchase!$F:$F,Purchase!$A:$A,Waterfall!$A103,Purchase!$D:$D,Waterfall!$C103,Purchase!$C:$C,Waterfall!DE$1)</f>
        <v>0</v>
      </c>
      <c r="DF103" s="4">
        <f>SUMIFS(Purchase!$F:$F,Purchase!$A:$A,Waterfall!$A103,Purchase!$D:$D,Waterfall!$C103,Purchase!$C:$C,Waterfall!DF$1)</f>
        <v>0</v>
      </c>
      <c r="DG103" s="4">
        <f>SUMIFS(Purchase!$F:$F,Purchase!$A:$A,Waterfall!$A103,Purchase!$D:$D,Waterfall!$C103,Purchase!$C:$C,Waterfall!DG$1)</f>
        <v>0</v>
      </c>
      <c r="DH103" s="4">
        <f>SUMIFS(Purchase!$F:$F,Purchase!$A:$A,Waterfall!$A103,Purchase!$D:$D,Waterfall!$C103,Purchase!$C:$C,Waterfall!DH$1)</f>
        <v>0</v>
      </c>
      <c r="DI103" s="4">
        <f>SUMIFS(Purchase!$F:$F,Purchase!$A:$A,Waterfall!$A103,Purchase!$D:$D,Waterfall!$C103,Purchase!$C:$C,Waterfall!DI$1)</f>
        <v>0</v>
      </c>
      <c r="DJ103" s="4">
        <f>SUMIFS(Purchase!$F:$F,Purchase!$A:$A,Waterfall!$A103,Purchase!$D:$D,Waterfall!$C103,Purchase!$C:$C,Waterfall!DJ$1)</f>
        <v>0</v>
      </c>
      <c r="DK103" s="4">
        <f>SUMIFS(Purchase!$F:$F,Purchase!$A:$A,Waterfall!$A103,Purchase!$D:$D,Waterfall!$C103,Purchase!$C:$C,Waterfall!DK$1)</f>
        <v>0</v>
      </c>
      <c r="DL103" s="4">
        <f>SUMIFS(Purchase!$F:$F,Purchase!$A:$A,Waterfall!$A103,Purchase!$D:$D,Waterfall!$C103,Purchase!$C:$C,Waterfall!DL$1)</f>
        <v>0</v>
      </c>
      <c r="DM103" s="4">
        <f>SUMIFS(Purchase!$F:$F,Purchase!$A:$A,Waterfall!$A103,Purchase!$D:$D,Waterfall!$C103,Purchase!$C:$C,Waterfall!DM$1)</f>
        <v>0</v>
      </c>
      <c r="DN103" s="4">
        <f>SUMIFS(Purchase!$F:$F,Purchase!$A:$A,Waterfall!$A103,Purchase!$D:$D,Waterfall!$C103,Purchase!$C:$C,Waterfall!DN$1)</f>
        <v>0</v>
      </c>
      <c r="DO103" s="4">
        <f>SUMIFS(Purchase!$F:$F,Purchase!$A:$A,Waterfall!$A103,Purchase!$D:$D,Waterfall!$C103,Purchase!$C:$C,Waterfall!DO$1)</f>
        <v>0</v>
      </c>
      <c r="DP103" s="4">
        <f>SUMIFS(Purchase!$F:$F,Purchase!$A:$A,Waterfall!$A103,Purchase!$D:$D,Waterfall!$C103,Purchase!$C:$C,Waterfall!DP$1)</f>
        <v>0</v>
      </c>
      <c r="DQ103" s="4">
        <f>SUMIFS(Purchase!$F:$F,Purchase!$A:$A,Waterfall!$A103,Purchase!$D:$D,Waterfall!$C103,Purchase!$C:$C,Waterfall!DQ$1)</f>
        <v>0</v>
      </c>
      <c r="DR103" s="4">
        <f>SUMIFS(Purchase!$F:$F,Purchase!$A:$A,Waterfall!$A103,Purchase!$D:$D,Waterfall!$C103,Purchase!$C:$C,Waterfall!DR$1)</f>
        <v>0</v>
      </c>
      <c r="DS103" s="4">
        <f>SUMIFS(Purchase!$F:$F,Purchase!$A:$A,Waterfall!$A103,Purchase!$D:$D,Waterfall!$C103,Purchase!$C:$C,Waterfall!DS$1)</f>
        <v>0</v>
      </c>
      <c r="DT103" s="4">
        <f>SUMIFS(Purchase!$F:$F,Purchase!$A:$A,Waterfall!$A103,Purchase!$D:$D,Waterfall!$C103,Purchase!$C:$C,Waterfall!DT$1)</f>
        <v>0</v>
      </c>
      <c r="DU103" s="4">
        <f>SUMIFS(Purchase!$F:$F,Purchase!$A:$A,Waterfall!$A103,Purchase!$D:$D,Waterfall!$C103,Purchase!$C:$C,Waterfall!DU$1)</f>
        <v>0</v>
      </c>
      <c r="DV103" s="4">
        <f>SUMIFS(Purchase!$F:$F,Purchase!$A:$A,Waterfall!$A103,Purchase!$D:$D,Waterfall!$C103,Purchase!$C:$C,Waterfall!DV$1)</f>
        <v>0</v>
      </c>
      <c r="DW103" s="4">
        <f>SUMIFS(Purchase!$F:$F,Purchase!$A:$A,Waterfall!$A103,Purchase!$D:$D,Waterfall!$C103,Purchase!$C:$C,Waterfall!DW$1)</f>
        <v>0</v>
      </c>
      <c r="DX103" s="4">
        <f>SUMIFS(Purchase!$F:$F,Purchase!$A:$A,Waterfall!$A103,Purchase!$D:$D,Waterfall!$C103,Purchase!$C:$C,Waterfall!DX$1)</f>
        <v>0</v>
      </c>
      <c r="DY103" s="4">
        <f>SUMIFS(Purchase!$F:$F,Purchase!$A:$A,Waterfall!$A103,Purchase!$D:$D,Waterfall!$C103,Purchase!$C:$C,Waterfall!DY$1)</f>
        <v>0</v>
      </c>
      <c r="DZ103" s="4">
        <f>SUMIFS(Purchase!$F:$F,Purchase!$A:$A,Waterfall!$A103,Purchase!$D:$D,Waterfall!$C103,Purchase!$C:$C,Waterfall!DZ$1)</f>
        <v>0</v>
      </c>
      <c r="EA103" s="4">
        <f>SUMIFS(Purchase!$F:$F,Purchase!$A:$A,Waterfall!$A103,Purchase!$D:$D,Waterfall!$C103,Purchase!$C:$C,Waterfall!EA$1)</f>
        <v>0</v>
      </c>
      <c r="EB103" s="4">
        <f>SUMIFS(Purchase!$F:$F,Purchase!$A:$A,Waterfall!$A103,Purchase!$D:$D,Waterfall!$C103,Purchase!$C:$C,Waterfall!EB$1)</f>
        <v>0</v>
      </c>
      <c r="EC103" s="4">
        <f>SUMIFS(Purchase!$F:$F,Purchase!$A:$A,Waterfall!$A103,Purchase!$D:$D,Waterfall!$C103,Purchase!$C:$C,Waterfall!EC$1)</f>
        <v>0</v>
      </c>
      <c r="ED103" s="4">
        <f>SUMIFS(Purchase!$F:$F,Purchase!$A:$A,Waterfall!$A103,Purchase!$D:$D,Waterfall!$C103,Purchase!$C:$C,Waterfall!ED$1)</f>
        <v>0</v>
      </c>
      <c r="EE103" s="4">
        <f>SUMIFS(Purchase!$F:$F,Purchase!$A:$A,Waterfall!$A103,Purchase!$D:$D,Waterfall!$C103,Purchase!$C:$C,Waterfall!EE$1)</f>
        <v>0</v>
      </c>
      <c r="EF103" s="4">
        <f>SUMIFS(Purchase!$F:$F,Purchase!$A:$A,Waterfall!$A103,Purchase!$D:$D,Waterfall!$C103,Purchase!$C:$C,Waterfall!EF$1)</f>
        <v>0</v>
      </c>
      <c r="EG103" s="4">
        <f>SUMIFS(Purchase!$F:$F,Purchase!$A:$A,Waterfall!$A103,Purchase!$D:$D,Waterfall!$C103,Purchase!$C:$C,Waterfall!EG$1)</f>
        <v>0</v>
      </c>
      <c r="EH103" s="4">
        <f>SUMIFS(Purchase!$F:$F,Purchase!$A:$A,Waterfall!$A103,Purchase!$D:$D,Waterfall!$C103,Purchase!$C:$C,Waterfall!EH$1)</f>
        <v>0</v>
      </c>
      <c r="EI103" s="4">
        <f>SUMIFS(Purchase!$F:$F,Purchase!$A:$A,Waterfall!$A103,Purchase!$D:$D,Waterfall!$C103,Purchase!$C:$C,Waterfall!EI$1)</f>
        <v>0</v>
      </c>
      <c r="EJ103" s="4">
        <f>SUMIFS(Purchase!$F:$F,Purchase!$A:$A,Waterfall!$A103,Purchase!$D:$D,Waterfall!$C103,Purchase!$C:$C,Waterfall!EJ$1)</f>
        <v>0</v>
      </c>
      <c r="EK103" s="4">
        <f>SUMIFS(Purchase!$F:$F,Purchase!$A:$A,Waterfall!$A103,Purchase!$D:$D,Waterfall!$C103,Purchase!$C:$C,Waterfall!EK$1)</f>
        <v>0</v>
      </c>
      <c r="EL103" s="4">
        <f>SUMIFS(Purchase!$F:$F,Purchase!$A:$A,Waterfall!$A103,Purchase!$D:$D,Waterfall!$C103,Purchase!$C:$C,Waterfall!EL$1)</f>
        <v>0</v>
      </c>
      <c r="EM103" s="4">
        <f>SUMIFS(Purchase!$F:$F,Purchase!$A:$A,Waterfall!$A103,Purchase!$D:$D,Waterfall!$C103,Purchase!$C:$C,Waterfall!EM$1)</f>
        <v>0</v>
      </c>
      <c r="EN103" s="4">
        <f>SUMIFS(Purchase!$F:$F,Purchase!$A:$A,Waterfall!$A103,Purchase!$D:$D,Waterfall!$C103,Purchase!$C:$C,Waterfall!EN$1)</f>
        <v>0</v>
      </c>
      <c r="EO103" s="4">
        <f>SUMIFS(Purchase!$F:$F,Purchase!$A:$A,Waterfall!$A103,Purchase!$D:$D,Waterfall!$C103,Purchase!$C:$C,Waterfall!EO$1)</f>
        <v>0</v>
      </c>
      <c r="EP103" s="4">
        <f>SUMIFS(Purchase!$F:$F,Purchase!$A:$A,Waterfall!$A103,Purchase!$D:$D,Waterfall!$C103,Purchase!$C:$C,Waterfall!EP$1)</f>
        <v>0</v>
      </c>
      <c r="EQ103" s="4">
        <f>SUMIFS(Purchase!$F:$F,Purchase!$A:$A,Waterfall!$A103,Purchase!$D:$D,Waterfall!$C103,Purchase!$C:$C,Waterfall!EQ$1)</f>
        <v>0</v>
      </c>
      <c r="ER103" s="4">
        <f>SUMIFS(Purchase!$F:$F,Purchase!$A:$A,Waterfall!$A103,Purchase!$D:$D,Waterfall!$C103,Purchase!$C:$C,Waterfall!ER$1)</f>
        <v>0</v>
      </c>
      <c r="ES103" s="4">
        <f>SUMIFS(Purchase!$F:$F,Purchase!$A:$A,Waterfall!$A103,Purchase!$D:$D,Waterfall!$C103,Purchase!$C:$C,Waterfall!ES$1)</f>
        <v>0</v>
      </c>
      <c r="ET103" s="4">
        <f>SUMIFS(Purchase!$F:$F,Purchase!$A:$A,Waterfall!$A103,Purchase!$D:$D,Waterfall!$C103,Purchase!$C:$C,Waterfall!ET$1)</f>
        <v>0</v>
      </c>
      <c r="EU103" s="4">
        <f>SUMIFS(Purchase!$F:$F,Purchase!$A:$A,Waterfall!$A103,Purchase!$D:$D,Waterfall!$C103,Purchase!$C:$C,Waterfall!EU$1)</f>
        <v>0</v>
      </c>
      <c r="EV103" s="4">
        <f>SUMIFS(Purchase!$F:$F,Purchase!$A:$A,Waterfall!$A103,Purchase!$D:$D,Waterfall!$C103,Purchase!$C:$C,Waterfall!EV$1)</f>
        <v>0</v>
      </c>
      <c r="EW103" s="4">
        <f>SUMIFS(Purchase!$F:$F,Purchase!$A:$A,Waterfall!$A103,Purchase!$D:$D,Waterfall!$C103,Purchase!$C:$C,Waterfall!EW$1)</f>
        <v>0</v>
      </c>
      <c r="EX103" s="4">
        <f>SUMIFS(Purchase!$F:$F,Purchase!$A:$A,Waterfall!$A103,Purchase!$D:$D,Waterfall!$C103,Purchase!$C:$C,Waterfall!EX$1)</f>
        <v>0</v>
      </c>
      <c r="EY103" s="4">
        <f>SUMIFS(Purchase!$F:$F,Purchase!$A:$A,Waterfall!$A103,Purchase!$D:$D,Waterfall!$C103,Purchase!$C:$C,Waterfall!EY$1)</f>
        <v>0</v>
      </c>
      <c r="EZ103" s="4">
        <f>SUMIFS(Purchase!$F:$F,Purchase!$A:$A,Waterfall!$A103,Purchase!$D:$D,Waterfall!$C103,Purchase!$C:$C,Waterfall!EZ$1)</f>
        <v>0</v>
      </c>
      <c r="FA103" s="4">
        <f>SUMIFS(Purchase!$F:$F,Purchase!$A:$A,Waterfall!$A103,Purchase!$D:$D,Waterfall!$C103,Purchase!$C:$C,Waterfall!FA$1)</f>
        <v>0</v>
      </c>
      <c r="FB103" s="4">
        <f>SUMIFS(Purchase!$F:$F,Purchase!$A:$A,Waterfall!$A103,Purchase!$D:$D,Waterfall!$C103,Purchase!$C:$C,Waterfall!FB$1)</f>
        <v>0</v>
      </c>
      <c r="FC103" s="4">
        <f>SUMIFS(Purchase!$F:$F,Purchase!$A:$A,Waterfall!$A103,Purchase!$D:$D,Waterfall!$C103,Purchase!$C:$C,Waterfall!FC$1)</f>
        <v>0</v>
      </c>
      <c r="FD103" s="4">
        <f>SUMIFS(Purchase!$F:$F,Purchase!$A:$A,Waterfall!$A103,Purchase!$D:$D,Waterfall!$C103,Purchase!$C:$C,Waterfall!FD$1)</f>
        <v>0</v>
      </c>
      <c r="FE103" s="4">
        <f>SUMIFS(Purchase!$F:$F,Purchase!$A:$A,Waterfall!$A103,Purchase!$D:$D,Waterfall!$C103,Purchase!$C:$C,Waterfall!FE$1)</f>
        <v>0</v>
      </c>
      <c r="FF103" s="4">
        <f>SUMIFS(Purchase!$F:$F,Purchase!$A:$A,Waterfall!$A103,Purchase!$D:$D,Waterfall!$C103,Purchase!$C:$C,Waterfall!FF$1)</f>
        <v>0</v>
      </c>
      <c r="FG103" s="4">
        <f>SUMIFS(Purchase!$F:$F,Purchase!$A:$A,Waterfall!$A103,Purchase!$D:$D,Waterfall!$C103,Purchase!$C:$C,Waterfall!FG$1)</f>
        <v>0</v>
      </c>
      <c r="FH103" s="4">
        <f>SUMIFS(Purchase!$F:$F,Purchase!$A:$A,Waterfall!$A103,Purchase!$D:$D,Waterfall!$C103,Purchase!$C:$C,Waterfall!FH$1)</f>
        <v>0</v>
      </c>
      <c r="FI103" s="4">
        <f>SUMIFS(Purchase!$F:$F,Purchase!$A:$A,Waterfall!$A103,Purchase!$D:$D,Waterfall!$C103,Purchase!$C:$C,Waterfall!FI$1)</f>
        <v>0</v>
      </c>
      <c r="FJ103" s="4">
        <f>SUMIFS(Purchase!$F:$F,Purchase!$A:$A,Waterfall!$A103,Purchase!$D:$D,Waterfall!$C103,Purchase!$C:$C,Waterfall!FJ$1)</f>
        <v>0</v>
      </c>
      <c r="FK103" s="4">
        <f>SUMIFS(Purchase!$F:$F,Purchase!$A:$A,Waterfall!$A103,Purchase!$D:$D,Waterfall!$C103,Purchase!$C:$C,Waterfall!FK$1)</f>
        <v>0</v>
      </c>
      <c r="FL103" s="4">
        <f>SUMIFS(Purchase!$F:$F,Purchase!$A:$A,Waterfall!$A103,Purchase!$D:$D,Waterfall!$C103,Purchase!$C:$C,Waterfall!FL$1)</f>
        <v>0</v>
      </c>
      <c r="FM103" s="4">
        <f>SUMIFS(Purchase!$F:$F,Purchase!$A:$A,Waterfall!$A103,Purchase!$D:$D,Waterfall!$C103,Purchase!$C:$C,Waterfall!FM$1)</f>
        <v>0</v>
      </c>
      <c r="FN103" s="4">
        <f>SUMIFS(Purchase!$F:$F,Purchase!$A:$A,Waterfall!$A103,Purchase!$D:$D,Waterfall!$C103,Purchase!$C:$C,Waterfall!FN$1)</f>
        <v>0</v>
      </c>
      <c r="FO103" s="4">
        <f>SUMIFS(Purchase!$F:$F,Purchase!$A:$A,Waterfall!$A103,Purchase!$D:$D,Waterfall!$C103,Purchase!$C:$C,Waterfall!FO$1)</f>
        <v>0</v>
      </c>
      <c r="FP103" s="4">
        <f>SUMIFS(Purchase!$F:$F,Purchase!$A:$A,Waterfall!$A103,Purchase!$D:$D,Waterfall!$C103,Purchase!$C:$C,Waterfall!FP$1)</f>
        <v>0</v>
      </c>
      <c r="FQ103" s="4">
        <f>SUMIFS(Purchase!$F:$F,Purchase!$A:$A,Waterfall!$A103,Purchase!$D:$D,Waterfall!$C103,Purchase!$C:$C,Waterfall!FQ$1)</f>
        <v>0</v>
      </c>
      <c r="FR103" s="4">
        <f>SUMIFS(Purchase!$F:$F,Purchase!$A:$A,Waterfall!$A103,Purchase!$D:$D,Waterfall!$C103,Purchase!$C:$C,Waterfall!FR$1)</f>
        <v>0</v>
      </c>
      <c r="FS103" s="4">
        <f>SUMIFS(Purchase!$F:$F,Purchase!$A:$A,Waterfall!$A103,Purchase!$D:$D,Waterfall!$C103,Purchase!$C:$C,Waterfall!FS$1)</f>
        <v>0</v>
      </c>
      <c r="FT103" s="4">
        <f>SUMIFS(Purchase!$F:$F,Purchase!$A:$A,Waterfall!$A103,Purchase!$D:$D,Waterfall!$C103,Purchase!$C:$C,Waterfall!FT$1)</f>
        <v>0</v>
      </c>
      <c r="FU103" s="4">
        <f>SUMIFS(Purchase!$F:$F,Purchase!$A:$A,Waterfall!$A103,Purchase!$D:$D,Waterfall!$C103,Purchase!$C:$C,Waterfall!FU$1)</f>
        <v>0</v>
      </c>
      <c r="FV103" s="4">
        <f>SUMIFS(Purchase!$F:$F,Purchase!$A:$A,Waterfall!$A103,Purchase!$D:$D,Waterfall!$C103,Purchase!$C:$C,Waterfall!FV$1)</f>
        <v>0</v>
      </c>
      <c r="FW103" s="4">
        <f>SUMIFS(Purchase!$F:$F,Purchase!$A:$A,Waterfall!$A103,Purchase!$D:$D,Waterfall!$C103,Purchase!$C:$C,Waterfall!FW$1)</f>
        <v>0</v>
      </c>
      <c r="FX103" s="4">
        <f>SUMIFS(Purchase!$F:$F,Purchase!$A:$A,Waterfall!$A103,Purchase!$D:$D,Waterfall!$C103,Purchase!$C:$C,Waterfall!FX$1)</f>
        <v>0</v>
      </c>
      <c r="FY103" s="4">
        <f>SUMIFS(Purchase!$F:$F,Purchase!$A:$A,Waterfall!$A103,Purchase!$D:$D,Waterfall!$C103,Purchase!$C:$C,Waterfall!FY$1)</f>
        <v>0</v>
      </c>
      <c r="FZ103" s="4">
        <f>SUMIFS(Purchase!$F:$F,Purchase!$A:$A,Waterfall!$A103,Purchase!$D:$D,Waterfall!$C103,Purchase!$C:$C,Waterfall!FZ$1)</f>
        <v>0</v>
      </c>
      <c r="GA103" s="4">
        <f>SUMIFS(Purchase!$F:$F,Purchase!$A:$A,Waterfall!$A103,Purchase!$D:$D,Waterfall!$C103,Purchase!$C:$C,Waterfall!GA$1)</f>
        <v>0</v>
      </c>
      <c r="GB103" s="4">
        <f>SUMIFS(Purchase!$F:$F,Purchase!$A:$A,Waterfall!$A103,Purchase!$D:$D,Waterfall!$C103,Purchase!$C:$C,Waterfall!GB$1)</f>
        <v>0</v>
      </c>
      <c r="GC103" s="4">
        <f>SUMIFS(Purchase!$F:$F,Purchase!$A:$A,Waterfall!$A103,Purchase!$D:$D,Waterfall!$C103,Purchase!$C:$C,Waterfall!GC$1)</f>
        <v>0</v>
      </c>
      <c r="GD103" s="4">
        <f>SUMIFS(Purchase!$F:$F,Purchase!$A:$A,Waterfall!$A103,Purchase!$D:$D,Waterfall!$C103,Purchase!$C:$C,Waterfall!GD$1)</f>
        <v>0</v>
      </c>
      <c r="GE103" s="4">
        <f>SUMIFS(Purchase!$F:$F,Purchase!$A:$A,Waterfall!$A103,Purchase!$D:$D,Waterfall!$C103,Purchase!$C:$C,Waterfall!GE$1)</f>
        <v>0</v>
      </c>
      <c r="GF103" s="4">
        <f>SUMIFS(Purchase!$F:$F,Purchase!$A:$A,Waterfall!$A103,Purchase!$D:$D,Waterfall!$C103,Purchase!$C:$C,Waterfall!GF$1)</f>
        <v>0</v>
      </c>
      <c r="GG103" s="4">
        <f>SUMIFS(Purchase!$F:$F,Purchase!$A:$A,Waterfall!$A103,Purchase!$D:$D,Waterfall!$C103,Purchase!$C:$C,Waterfall!GG$1)</f>
        <v>0</v>
      </c>
      <c r="GH103" s="4">
        <f>SUMIFS(Purchase!$F:$F,Purchase!$A:$A,Waterfall!$A103,Purchase!$D:$D,Waterfall!$C103,Purchase!$C:$C,Waterfall!GH$1)</f>
        <v>0</v>
      </c>
      <c r="GI103" s="4">
        <f>SUMIFS(Purchase!$F:$F,Purchase!$A:$A,Waterfall!$A103,Purchase!$D:$D,Waterfall!$C103,Purchase!$C:$C,Waterfall!GI$1)</f>
        <v>0</v>
      </c>
    </row>
    <row r="104" spans="1:191" x14ac:dyDescent="0.35">
      <c r="A104" s="8">
        <f t="shared" si="4"/>
        <v>1</v>
      </c>
      <c r="B104" s="2" t="str">
        <f>VLOOKUP($A104,Centers!$B$1:$C$120,2,)</f>
        <v>GATE</v>
      </c>
      <c r="C104" s="3">
        <v>44981</v>
      </c>
      <c r="D104" s="4">
        <f>IF($A104=1,SUM(SUMIFS(Indent!$E:$E,Indent!$C:$C,Waterfall!$C104,Indent!$A:$A,Centers!$A$2),SUMIFS(Indent!$E:$E,Indent!$C:$C,Waterfall!$C104,Indent!$A:$A,Centers!$A$3),SUMIFS(Indent!$E:$E,Indent!$C:$C,Waterfall!$C104,Indent!$A:$A,Centers!$A$4),SUMIFS(Indent!$E:$E,Indent!$C:$C,Waterfall!$C104,Indent!$A:$A,Centers!$A$5),SUMIFS(Indent!$E:$E,Indent!$C:$C,Waterfall!$C104,Indent!$A:$A,Centers!$A$6),SUMIFS(Indent!$E:$E,Indent!$C:$C,Waterfall!$C104,Indent!$A:$A,Centers!$A$7),SUMIFS(Indent!$E:$E,Indent!$C:$C,Waterfall!$C104,Indent!$A:$A,Centers!$A$8)),SUMIFS(Indent!$E:$E,Indent!$C:$C,Waterfall!$C104,Indent!$A:$A,$A104))</f>
        <v>0</v>
      </c>
      <c r="E104" s="4">
        <f>SUMIFS(Purchase!$F:$F,Purchase!$A:$A,Waterfall!$A104,Purchase!$D:$D,Waterfall!$C104,Purchase!$C:$C,Waterfall!E$1)</f>
        <v>0</v>
      </c>
      <c r="F104" s="4">
        <f>SUMIFS(Purchase!$F:$F,Purchase!$A:$A,Waterfall!$A104,Purchase!$D:$D,Waterfall!$C104,Purchase!$C:$C,Waterfall!F$1)</f>
        <v>0</v>
      </c>
      <c r="G104" s="4">
        <f>SUMIFS(Purchase!$F:$F,Purchase!$A:$A,Waterfall!$A104,Purchase!$D:$D,Waterfall!$C104,Purchase!$C:$C,Waterfall!G$1)</f>
        <v>0</v>
      </c>
      <c r="H104" s="4">
        <f>SUMIFS(Purchase!$F:$F,Purchase!$A:$A,Waterfall!$A104,Purchase!$D:$D,Waterfall!$C104,Purchase!$C:$C,Waterfall!H$1)</f>
        <v>0</v>
      </c>
      <c r="I104" s="4">
        <f>SUMIFS(Purchase!$F:$F,Purchase!$A:$A,Waterfall!$A104,Purchase!$D:$D,Waterfall!$C104,Purchase!$C:$C,Waterfall!I$1)</f>
        <v>0</v>
      </c>
      <c r="J104" s="4">
        <f>SUMIFS(Purchase!$F:$F,Purchase!$A:$A,Waterfall!$A104,Purchase!$D:$D,Waterfall!$C104,Purchase!$C:$C,Waterfall!J$1)</f>
        <v>0</v>
      </c>
      <c r="K104" s="4">
        <f>SUMIFS(Purchase!$F:$F,Purchase!$A:$A,Waterfall!$A104,Purchase!$D:$D,Waterfall!$C104,Purchase!$C:$C,Waterfall!K$1)</f>
        <v>0</v>
      </c>
      <c r="L104" s="4">
        <f>SUMIFS(Purchase!$F:$F,Purchase!$A:$A,Waterfall!$A104,Purchase!$D:$D,Waterfall!$C104,Purchase!$C:$C,Waterfall!L$1)</f>
        <v>0</v>
      </c>
      <c r="M104" s="4">
        <f>SUMIFS(Purchase!$F:$F,Purchase!$A:$A,Waterfall!$A104,Purchase!$D:$D,Waterfall!$C104,Purchase!$C:$C,Waterfall!M$1)</f>
        <v>0</v>
      </c>
      <c r="N104" s="4">
        <f>SUMIFS(Purchase!$F:$F,Purchase!$A:$A,Waterfall!$A104,Purchase!$D:$D,Waterfall!$C104,Purchase!$C:$C,Waterfall!N$1)</f>
        <v>0</v>
      </c>
      <c r="O104" s="4">
        <f>SUMIFS(Purchase!$F:$F,Purchase!$A:$A,Waterfall!$A104,Purchase!$D:$D,Waterfall!$C104,Purchase!$C:$C,Waterfall!O$1)</f>
        <v>0</v>
      </c>
      <c r="P104" s="4">
        <f>SUMIFS(Purchase!$F:$F,Purchase!$A:$A,Waterfall!$A104,Purchase!$D:$D,Waterfall!$C104,Purchase!$C:$C,Waterfall!P$1)</f>
        <v>0</v>
      </c>
      <c r="Q104" s="4">
        <f>SUMIFS(Purchase!$F:$F,Purchase!$A:$A,Waterfall!$A104,Purchase!$D:$D,Waterfall!$C104,Purchase!$C:$C,Waterfall!Q$1)</f>
        <v>0</v>
      </c>
      <c r="R104" s="4">
        <f>SUMIFS(Purchase!$F:$F,Purchase!$A:$A,Waterfall!$A104,Purchase!$D:$D,Waterfall!$C104,Purchase!$C:$C,Waterfall!R$1)</f>
        <v>0</v>
      </c>
      <c r="S104" s="4">
        <f>SUMIFS(Purchase!$F:$F,Purchase!$A:$A,Waterfall!$A104,Purchase!$D:$D,Waterfall!$C104,Purchase!$C:$C,Waterfall!S$1)</f>
        <v>0</v>
      </c>
      <c r="T104" s="4">
        <f>SUMIFS(Purchase!$F:$F,Purchase!$A:$A,Waterfall!$A104,Purchase!$D:$D,Waterfall!$C104,Purchase!$C:$C,Waterfall!T$1)</f>
        <v>0</v>
      </c>
      <c r="U104" s="4">
        <f>SUMIFS(Purchase!$F:$F,Purchase!$A:$A,Waterfall!$A104,Purchase!$D:$D,Waterfall!$C104,Purchase!$C:$C,Waterfall!U$1)</f>
        <v>0</v>
      </c>
      <c r="V104" s="4">
        <f>SUMIFS(Purchase!$F:$F,Purchase!$A:$A,Waterfall!$A104,Purchase!$D:$D,Waterfall!$C104,Purchase!$C:$C,Waterfall!V$1)</f>
        <v>0</v>
      </c>
      <c r="W104" s="4">
        <f>SUMIFS(Purchase!$F:$F,Purchase!$A:$A,Waterfall!$A104,Purchase!$D:$D,Waterfall!$C104,Purchase!$C:$C,Waterfall!W$1)</f>
        <v>0</v>
      </c>
      <c r="X104" s="4">
        <f>SUMIFS(Purchase!$F:$F,Purchase!$A:$A,Waterfall!$A104,Purchase!$D:$D,Waterfall!$C104,Purchase!$C:$C,Waterfall!X$1)</f>
        <v>0</v>
      </c>
      <c r="Y104" s="4">
        <f>SUMIFS(Purchase!$F:$F,Purchase!$A:$A,Waterfall!$A104,Purchase!$D:$D,Waterfall!$C104,Purchase!$C:$C,Waterfall!Y$1)</f>
        <v>0</v>
      </c>
      <c r="Z104" s="4">
        <f>SUMIFS(Purchase!$F:$F,Purchase!$A:$A,Waterfall!$A104,Purchase!$D:$D,Waterfall!$C104,Purchase!$C:$C,Waterfall!Z$1)</f>
        <v>0</v>
      </c>
      <c r="AA104" s="4">
        <f>SUMIFS(Purchase!$F:$F,Purchase!$A:$A,Waterfall!$A104,Purchase!$D:$D,Waterfall!$C104,Purchase!$C:$C,Waterfall!AA$1)</f>
        <v>0</v>
      </c>
      <c r="AB104" s="4">
        <f>SUMIFS(Purchase!$F:$F,Purchase!$A:$A,Waterfall!$A104,Purchase!$D:$D,Waterfall!$C104,Purchase!$C:$C,Waterfall!AB$1)</f>
        <v>0</v>
      </c>
      <c r="AC104" s="4">
        <f>SUMIFS(Purchase!$F:$F,Purchase!$A:$A,Waterfall!$A104,Purchase!$D:$D,Waterfall!$C104,Purchase!$C:$C,Waterfall!AC$1)</f>
        <v>0</v>
      </c>
      <c r="AD104" s="4">
        <f>SUMIFS(Purchase!$F:$F,Purchase!$A:$A,Waterfall!$A104,Purchase!$D:$D,Waterfall!$C104,Purchase!$C:$C,Waterfall!AD$1)</f>
        <v>0</v>
      </c>
      <c r="AE104" s="4">
        <f>SUMIFS(Purchase!$F:$F,Purchase!$A:$A,Waterfall!$A104,Purchase!$D:$D,Waterfall!$C104,Purchase!$C:$C,Waterfall!AE$1)</f>
        <v>0</v>
      </c>
      <c r="AF104" s="4">
        <f>SUMIFS(Purchase!$F:$F,Purchase!$A:$A,Waterfall!$A104,Purchase!$D:$D,Waterfall!$C104,Purchase!$C:$C,Waterfall!AF$1)</f>
        <v>0</v>
      </c>
      <c r="AG104" s="4">
        <f>SUMIFS(Purchase!$F:$F,Purchase!$A:$A,Waterfall!$A104,Purchase!$D:$D,Waterfall!$C104,Purchase!$C:$C,Waterfall!AG$1)</f>
        <v>0</v>
      </c>
      <c r="AH104" s="4">
        <f>SUMIFS(Purchase!$F:$F,Purchase!$A:$A,Waterfall!$A104,Purchase!$D:$D,Waterfall!$C104,Purchase!$C:$C,Waterfall!AH$1)</f>
        <v>0</v>
      </c>
      <c r="AI104" s="4">
        <f>SUMIFS(Purchase!$F:$F,Purchase!$A:$A,Waterfall!$A104,Purchase!$D:$D,Waterfall!$C104,Purchase!$C:$C,Waterfall!AI$1)</f>
        <v>0</v>
      </c>
      <c r="AJ104" s="4">
        <f>SUMIFS(Purchase!$F:$F,Purchase!$A:$A,Waterfall!$A104,Purchase!$D:$D,Waterfall!$C104,Purchase!$C:$C,Waterfall!AJ$1)</f>
        <v>0</v>
      </c>
      <c r="AK104" s="4">
        <f>SUMIFS(Purchase!$F:$F,Purchase!$A:$A,Waterfall!$A104,Purchase!$D:$D,Waterfall!$C104,Purchase!$C:$C,Waterfall!AK$1)</f>
        <v>0</v>
      </c>
      <c r="AL104" s="4">
        <f>SUMIFS(Purchase!$F:$F,Purchase!$A:$A,Waterfall!$A104,Purchase!$D:$D,Waterfall!$C104,Purchase!$C:$C,Waterfall!AL$1)</f>
        <v>0</v>
      </c>
      <c r="AM104" s="4">
        <f>SUMIFS(Purchase!$F:$F,Purchase!$A:$A,Waterfall!$A104,Purchase!$D:$D,Waterfall!$C104,Purchase!$C:$C,Waterfall!AM$1)</f>
        <v>0</v>
      </c>
      <c r="AN104" s="4">
        <f>SUMIFS(Purchase!$F:$F,Purchase!$A:$A,Waterfall!$A104,Purchase!$D:$D,Waterfall!$C104,Purchase!$C:$C,Waterfall!AN$1)</f>
        <v>0</v>
      </c>
      <c r="AO104" s="4">
        <f>SUMIFS(Purchase!$F:$F,Purchase!$A:$A,Waterfall!$A104,Purchase!$D:$D,Waterfall!$C104,Purchase!$C:$C,Waterfall!AO$1)</f>
        <v>0</v>
      </c>
      <c r="AP104" s="4">
        <f>SUMIFS(Purchase!$F:$F,Purchase!$A:$A,Waterfall!$A104,Purchase!$D:$D,Waterfall!$C104,Purchase!$C:$C,Waterfall!AP$1)</f>
        <v>0</v>
      </c>
      <c r="AQ104" s="4">
        <f>SUMIFS(Purchase!$F:$F,Purchase!$A:$A,Waterfall!$A104,Purchase!$D:$D,Waterfall!$C104,Purchase!$C:$C,Waterfall!AQ$1)</f>
        <v>0</v>
      </c>
      <c r="AR104" s="4">
        <f>SUMIFS(Purchase!$F:$F,Purchase!$A:$A,Waterfall!$A104,Purchase!$D:$D,Waterfall!$C104,Purchase!$C:$C,Waterfall!AR$1)</f>
        <v>0</v>
      </c>
      <c r="AS104" s="4">
        <f>SUMIFS(Purchase!$F:$F,Purchase!$A:$A,Waterfall!$A104,Purchase!$D:$D,Waterfall!$C104,Purchase!$C:$C,Waterfall!AS$1)</f>
        <v>0</v>
      </c>
      <c r="AT104" s="4">
        <f>SUMIFS(Purchase!$F:$F,Purchase!$A:$A,Waterfall!$A104,Purchase!$D:$D,Waterfall!$C104,Purchase!$C:$C,Waterfall!AT$1)</f>
        <v>0</v>
      </c>
      <c r="AU104" s="4">
        <f>SUMIFS(Purchase!$F:$F,Purchase!$A:$A,Waterfall!$A104,Purchase!$D:$D,Waterfall!$C104,Purchase!$C:$C,Waterfall!AU$1)</f>
        <v>0</v>
      </c>
      <c r="AV104" s="4">
        <f>SUMIFS(Purchase!$F:$F,Purchase!$A:$A,Waterfall!$A104,Purchase!$D:$D,Waterfall!$C104,Purchase!$C:$C,Waterfall!AV$1)</f>
        <v>0</v>
      </c>
      <c r="AW104" s="4">
        <f>SUMIFS(Purchase!$F:$F,Purchase!$A:$A,Waterfall!$A104,Purchase!$D:$D,Waterfall!$C104,Purchase!$C:$C,Waterfall!AW$1)</f>
        <v>0</v>
      </c>
      <c r="AX104" s="4">
        <f>SUMIFS(Purchase!$F:$F,Purchase!$A:$A,Waterfall!$A104,Purchase!$D:$D,Waterfall!$C104,Purchase!$C:$C,Waterfall!AX$1)</f>
        <v>0</v>
      </c>
      <c r="AY104" s="4">
        <f>SUMIFS(Purchase!$F:$F,Purchase!$A:$A,Waterfall!$A104,Purchase!$D:$D,Waterfall!$C104,Purchase!$C:$C,Waterfall!AY$1)</f>
        <v>0</v>
      </c>
      <c r="AZ104" s="4">
        <f>SUMIFS(Purchase!$F:$F,Purchase!$A:$A,Waterfall!$A104,Purchase!$D:$D,Waterfall!$C104,Purchase!$C:$C,Waterfall!AZ$1)</f>
        <v>0</v>
      </c>
      <c r="BA104" s="4">
        <f>SUMIFS(Purchase!$F:$F,Purchase!$A:$A,Waterfall!$A104,Purchase!$D:$D,Waterfall!$C104,Purchase!$C:$C,Waterfall!BA$1)</f>
        <v>0</v>
      </c>
      <c r="BB104" s="4">
        <f>SUMIFS(Purchase!$F:$F,Purchase!$A:$A,Waterfall!$A104,Purchase!$D:$D,Waterfall!$C104,Purchase!$C:$C,Waterfall!BB$1)</f>
        <v>0</v>
      </c>
      <c r="BC104" s="4">
        <f>SUMIFS(Purchase!$F:$F,Purchase!$A:$A,Waterfall!$A104,Purchase!$D:$D,Waterfall!$C104,Purchase!$C:$C,Waterfall!BC$1)</f>
        <v>0</v>
      </c>
      <c r="BD104" s="4">
        <f>SUMIFS(Purchase!$F:$F,Purchase!$A:$A,Waterfall!$A104,Purchase!$D:$D,Waterfall!$C104,Purchase!$C:$C,Waterfall!BD$1)</f>
        <v>0</v>
      </c>
      <c r="BE104" s="4">
        <f>SUMIFS(Purchase!$F:$F,Purchase!$A:$A,Waterfall!$A104,Purchase!$D:$D,Waterfall!$C104,Purchase!$C:$C,Waterfall!BE$1)</f>
        <v>0</v>
      </c>
      <c r="BF104" s="4">
        <f>SUMIFS(Purchase!$F:$F,Purchase!$A:$A,Waterfall!$A104,Purchase!$D:$D,Waterfall!$C104,Purchase!$C:$C,Waterfall!BF$1)</f>
        <v>0</v>
      </c>
      <c r="BG104" s="4">
        <f>SUMIFS(Purchase!$F:$F,Purchase!$A:$A,Waterfall!$A104,Purchase!$D:$D,Waterfall!$C104,Purchase!$C:$C,Waterfall!BG$1)</f>
        <v>0</v>
      </c>
      <c r="BH104" s="4">
        <f>SUMIFS(Purchase!$F:$F,Purchase!$A:$A,Waterfall!$A104,Purchase!$D:$D,Waterfall!$C104,Purchase!$C:$C,Waterfall!BH$1)</f>
        <v>0</v>
      </c>
      <c r="BI104" s="4">
        <f>SUMIFS(Purchase!$F:$F,Purchase!$A:$A,Waterfall!$A104,Purchase!$D:$D,Waterfall!$C104,Purchase!$C:$C,Waterfall!BI$1)</f>
        <v>0</v>
      </c>
      <c r="BJ104" s="4">
        <f>SUMIFS(Purchase!$F:$F,Purchase!$A:$A,Waterfall!$A104,Purchase!$D:$D,Waterfall!$C104,Purchase!$C:$C,Waterfall!BJ$1)</f>
        <v>0</v>
      </c>
      <c r="BK104" s="4">
        <f>SUMIFS(Purchase!$F:$F,Purchase!$A:$A,Waterfall!$A104,Purchase!$D:$D,Waterfall!$C104,Purchase!$C:$C,Waterfall!BK$1)</f>
        <v>0</v>
      </c>
      <c r="BL104" s="4">
        <f>SUMIFS(Purchase!$F:$F,Purchase!$A:$A,Waterfall!$A104,Purchase!$D:$D,Waterfall!$C104,Purchase!$C:$C,Waterfall!BL$1)</f>
        <v>0</v>
      </c>
      <c r="BM104" s="4">
        <f>SUMIFS(Purchase!$F:$F,Purchase!$A:$A,Waterfall!$A104,Purchase!$D:$D,Waterfall!$C104,Purchase!$C:$C,Waterfall!BM$1)</f>
        <v>0</v>
      </c>
      <c r="BN104" s="4">
        <f>SUMIFS(Purchase!$F:$F,Purchase!$A:$A,Waterfall!$A104,Purchase!$D:$D,Waterfall!$C104,Purchase!$C:$C,Waterfall!BN$1)</f>
        <v>0</v>
      </c>
      <c r="BO104" s="4">
        <f>SUMIFS(Purchase!$F:$F,Purchase!$A:$A,Waterfall!$A104,Purchase!$D:$D,Waterfall!$C104,Purchase!$C:$C,Waterfall!BO$1)</f>
        <v>0</v>
      </c>
      <c r="BP104" s="4">
        <f>SUMIFS(Purchase!$F:$F,Purchase!$A:$A,Waterfall!$A104,Purchase!$D:$D,Waterfall!$C104,Purchase!$C:$C,Waterfall!BP$1)</f>
        <v>0</v>
      </c>
      <c r="BQ104" s="4">
        <f>SUMIFS(Purchase!$F:$F,Purchase!$A:$A,Waterfall!$A104,Purchase!$D:$D,Waterfall!$C104,Purchase!$C:$C,Waterfall!BQ$1)</f>
        <v>0</v>
      </c>
      <c r="BR104" s="4">
        <f>SUMIFS(Purchase!$F:$F,Purchase!$A:$A,Waterfall!$A104,Purchase!$D:$D,Waterfall!$C104,Purchase!$C:$C,Waterfall!BR$1)</f>
        <v>0</v>
      </c>
      <c r="BS104" s="4">
        <f>SUMIFS(Purchase!$F:$F,Purchase!$A:$A,Waterfall!$A104,Purchase!$D:$D,Waterfall!$C104,Purchase!$C:$C,Waterfall!BS$1)</f>
        <v>0</v>
      </c>
      <c r="BT104" s="4">
        <f>SUMIFS(Purchase!$F:$F,Purchase!$A:$A,Waterfall!$A104,Purchase!$D:$D,Waterfall!$C104,Purchase!$C:$C,Waterfall!BT$1)</f>
        <v>0</v>
      </c>
      <c r="BU104" s="4">
        <f>SUMIFS(Purchase!$F:$F,Purchase!$A:$A,Waterfall!$A104,Purchase!$D:$D,Waterfall!$C104,Purchase!$C:$C,Waterfall!BU$1)</f>
        <v>0</v>
      </c>
      <c r="BV104" s="4">
        <f>SUMIFS(Purchase!$F:$F,Purchase!$A:$A,Waterfall!$A104,Purchase!$D:$D,Waterfall!$C104,Purchase!$C:$C,Waterfall!BV$1)</f>
        <v>0</v>
      </c>
      <c r="BW104" s="4">
        <f>SUMIFS(Purchase!$F:$F,Purchase!$A:$A,Waterfall!$A104,Purchase!$D:$D,Waterfall!$C104,Purchase!$C:$C,Waterfall!BW$1)</f>
        <v>0</v>
      </c>
      <c r="BX104" s="4">
        <f>SUMIFS(Purchase!$F:$F,Purchase!$A:$A,Waterfall!$A104,Purchase!$D:$D,Waterfall!$C104,Purchase!$C:$C,Waterfall!BX$1)</f>
        <v>0</v>
      </c>
      <c r="BY104" s="4">
        <f>SUMIFS(Purchase!$F:$F,Purchase!$A:$A,Waterfall!$A104,Purchase!$D:$D,Waterfall!$C104,Purchase!$C:$C,Waterfall!BY$1)</f>
        <v>0</v>
      </c>
      <c r="BZ104" s="4">
        <f>SUMIFS(Purchase!$F:$F,Purchase!$A:$A,Waterfall!$A104,Purchase!$D:$D,Waterfall!$C104,Purchase!$C:$C,Waterfall!BZ$1)</f>
        <v>0</v>
      </c>
      <c r="CA104" s="4">
        <f>SUMIFS(Purchase!$F:$F,Purchase!$A:$A,Waterfall!$A104,Purchase!$D:$D,Waterfall!$C104,Purchase!$C:$C,Waterfall!CA$1)</f>
        <v>0</v>
      </c>
      <c r="CB104" s="4">
        <f>SUMIFS(Purchase!$F:$F,Purchase!$A:$A,Waterfall!$A104,Purchase!$D:$D,Waterfall!$C104,Purchase!$C:$C,Waterfall!CB$1)</f>
        <v>0</v>
      </c>
      <c r="CC104" s="4">
        <f>SUMIFS(Purchase!$F:$F,Purchase!$A:$A,Waterfall!$A104,Purchase!$D:$D,Waterfall!$C104,Purchase!$C:$C,Waterfall!CC$1)</f>
        <v>0</v>
      </c>
      <c r="CD104" s="4">
        <f>SUMIFS(Purchase!$F:$F,Purchase!$A:$A,Waterfall!$A104,Purchase!$D:$D,Waterfall!$C104,Purchase!$C:$C,Waterfall!CD$1)</f>
        <v>0</v>
      </c>
      <c r="CE104" s="4">
        <f>SUMIFS(Purchase!$F:$F,Purchase!$A:$A,Waterfall!$A104,Purchase!$D:$D,Waterfall!$C104,Purchase!$C:$C,Waterfall!CE$1)</f>
        <v>0</v>
      </c>
      <c r="CF104" s="4">
        <f>SUMIFS(Purchase!$F:$F,Purchase!$A:$A,Waterfall!$A104,Purchase!$D:$D,Waterfall!$C104,Purchase!$C:$C,Waterfall!CF$1)</f>
        <v>0</v>
      </c>
      <c r="CG104" s="4">
        <f>SUMIFS(Purchase!$F:$F,Purchase!$A:$A,Waterfall!$A104,Purchase!$D:$D,Waterfall!$C104,Purchase!$C:$C,Waterfall!CG$1)</f>
        <v>0</v>
      </c>
      <c r="CH104" s="4">
        <f>SUMIFS(Purchase!$F:$F,Purchase!$A:$A,Waterfall!$A104,Purchase!$D:$D,Waterfall!$C104,Purchase!$C:$C,Waterfall!CH$1)</f>
        <v>0</v>
      </c>
      <c r="CI104" s="4">
        <f>SUMIFS(Purchase!$F:$F,Purchase!$A:$A,Waterfall!$A104,Purchase!$D:$D,Waterfall!$C104,Purchase!$C:$C,Waterfall!CI$1)</f>
        <v>0</v>
      </c>
      <c r="CJ104" s="4">
        <f>SUMIFS(Purchase!$F:$F,Purchase!$A:$A,Waterfall!$A104,Purchase!$D:$D,Waterfall!$C104,Purchase!$C:$C,Waterfall!CJ$1)</f>
        <v>0</v>
      </c>
      <c r="CK104" s="4">
        <f>SUMIFS(Purchase!$F:$F,Purchase!$A:$A,Waterfall!$A104,Purchase!$D:$D,Waterfall!$C104,Purchase!$C:$C,Waterfall!CK$1)</f>
        <v>0</v>
      </c>
      <c r="CL104" s="4">
        <f>SUMIFS(Purchase!$F:$F,Purchase!$A:$A,Waterfall!$A104,Purchase!$D:$D,Waterfall!$C104,Purchase!$C:$C,Waterfall!CL$1)</f>
        <v>0</v>
      </c>
      <c r="CM104" s="4">
        <f>SUMIFS(Purchase!$F:$F,Purchase!$A:$A,Waterfall!$A104,Purchase!$D:$D,Waterfall!$C104,Purchase!$C:$C,Waterfall!CM$1)</f>
        <v>0</v>
      </c>
      <c r="CN104" s="4">
        <f>SUMIFS(Purchase!$F:$F,Purchase!$A:$A,Waterfall!$A104,Purchase!$D:$D,Waterfall!$C104,Purchase!$C:$C,Waterfall!CN$1)</f>
        <v>0</v>
      </c>
      <c r="CO104" s="4">
        <f>SUMIFS(Purchase!$F:$F,Purchase!$A:$A,Waterfall!$A104,Purchase!$D:$D,Waterfall!$C104,Purchase!$C:$C,Waterfall!CO$1)</f>
        <v>0</v>
      </c>
      <c r="CP104" s="4">
        <f>SUMIFS(Purchase!$F:$F,Purchase!$A:$A,Waterfall!$A104,Purchase!$D:$D,Waterfall!$C104,Purchase!$C:$C,Waterfall!CP$1)</f>
        <v>0</v>
      </c>
      <c r="CQ104" s="4">
        <f>SUMIFS(Purchase!$F:$F,Purchase!$A:$A,Waterfall!$A104,Purchase!$D:$D,Waterfall!$C104,Purchase!$C:$C,Waterfall!CQ$1)</f>
        <v>0</v>
      </c>
      <c r="CR104" s="4">
        <f>SUMIFS(Purchase!$F:$F,Purchase!$A:$A,Waterfall!$A104,Purchase!$D:$D,Waterfall!$C104,Purchase!$C:$C,Waterfall!CR$1)</f>
        <v>0</v>
      </c>
      <c r="CS104" s="4">
        <f>SUMIFS(Purchase!$F:$F,Purchase!$A:$A,Waterfall!$A104,Purchase!$D:$D,Waterfall!$C104,Purchase!$C:$C,Waterfall!CS$1)</f>
        <v>0</v>
      </c>
      <c r="CT104" s="4">
        <f>SUMIFS(Purchase!$F:$F,Purchase!$A:$A,Waterfall!$A104,Purchase!$D:$D,Waterfall!$C104,Purchase!$C:$C,Waterfall!CT$1)</f>
        <v>0</v>
      </c>
      <c r="CU104" s="4">
        <f>SUMIFS(Purchase!$F:$F,Purchase!$A:$A,Waterfall!$A104,Purchase!$D:$D,Waterfall!$C104,Purchase!$C:$C,Waterfall!CU$1)</f>
        <v>0</v>
      </c>
      <c r="CV104" s="4">
        <f>SUMIFS(Purchase!$F:$F,Purchase!$A:$A,Waterfall!$A104,Purchase!$D:$D,Waterfall!$C104,Purchase!$C:$C,Waterfall!CV$1)</f>
        <v>0</v>
      </c>
      <c r="CW104" s="4">
        <f>SUMIFS(Purchase!$F:$F,Purchase!$A:$A,Waterfall!$A104,Purchase!$D:$D,Waterfall!$C104,Purchase!$C:$C,Waterfall!CW$1)</f>
        <v>0</v>
      </c>
      <c r="CX104" s="4">
        <f>SUMIFS(Purchase!$F:$F,Purchase!$A:$A,Waterfall!$A104,Purchase!$D:$D,Waterfall!$C104,Purchase!$C:$C,Waterfall!CX$1)</f>
        <v>0</v>
      </c>
      <c r="CY104" s="4">
        <f>SUMIFS(Purchase!$F:$F,Purchase!$A:$A,Waterfall!$A104,Purchase!$D:$D,Waterfall!$C104,Purchase!$C:$C,Waterfall!CY$1)</f>
        <v>0</v>
      </c>
      <c r="CZ104" s="4">
        <f>SUMIFS(Purchase!$F:$F,Purchase!$A:$A,Waterfall!$A104,Purchase!$D:$D,Waterfall!$C104,Purchase!$C:$C,Waterfall!CZ$1)</f>
        <v>0</v>
      </c>
      <c r="DA104" s="4">
        <f>SUMIFS(Purchase!$F:$F,Purchase!$A:$A,Waterfall!$A104,Purchase!$D:$D,Waterfall!$C104,Purchase!$C:$C,Waterfall!DA$1)</f>
        <v>0</v>
      </c>
      <c r="DB104" s="4">
        <f>SUMIFS(Purchase!$F:$F,Purchase!$A:$A,Waterfall!$A104,Purchase!$D:$D,Waterfall!$C104,Purchase!$C:$C,Waterfall!DB$1)</f>
        <v>0</v>
      </c>
      <c r="DC104" s="4">
        <f>SUMIFS(Purchase!$F:$F,Purchase!$A:$A,Waterfall!$A104,Purchase!$D:$D,Waterfall!$C104,Purchase!$C:$C,Waterfall!DC$1)</f>
        <v>0</v>
      </c>
      <c r="DD104" s="4">
        <f>SUMIFS(Purchase!$F:$F,Purchase!$A:$A,Waterfall!$A104,Purchase!$D:$D,Waterfall!$C104,Purchase!$C:$C,Waterfall!DD$1)</f>
        <v>0</v>
      </c>
      <c r="DE104" s="4">
        <f>SUMIFS(Purchase!$F:$F,Purchase!$A:$A,Waterfall!$A104,Purchase!$D:$D,Waterfall!$C104,Purchase!$C:$C,Waterfall!DE$1)</f>
        <v>0</v>
      </c>
      <c r="DF104" s="4">
        <f>SUMIFS(Purchase!$F:$F,Purchase!$A:$A,Waterfall!$A104,Purchase!$D:$D,Waterfall!$C104,Purchase!$C:$C,Waterfall!DF$1)</f>
        <v>0</v>
      </c>
      <c r="DG104" s="4">
        <f>SUMIFS(Purchase!$F:$F,Purchase!$A:$A,Waterfall!$A104,Purchase!$D:$D,Waterfall!$C104,Purchase!$C:$C,Waterfall!DG$1)</f>
        <v>0</v>
      </c>
      <c r="DH104" s="4">
        <f>SUMIFS(Purchase!$F:$F,Purchase!$A:$A,Waterfall!$A104,Purchase!$D:$D,Waterfall!$C104,Purchase!$C:$C,Waterfall!DH$1)</f>
        <v>0</v>
      </c>
      <c r="DI104" s="4">
        <f>SUMIFS(Purchase!$F:$F,Purchase!$A:$A,Waterfall!$A104,Purchase!$D:$D,Waterfall!$C104,Purchase!$C:$C,Waterfall!DI$1)</f>
        <v>0</v>
      </c>
      <c r="DJ104" s="4">
        <f>SUMIFS(Purchase!$F:$F,Purchase!$A:$A,Waterfall!$A104,Purchase!$D:$D,Waterfall!$C104,Purchase!$C:$C,Waterfall!DJ$1)</f>
        <v>0</v>
      </c>
      <c r="DK104" s="4">
        <f>SUMIFS(Purchase!$F:$F,Purchase!$A:$A,Waterfall!$A104,Purchase!$D:$D,Waterfall!$C104,Purchase!$C:$C,Waterfall!DK$1)</f>
        <v>0</v>
      </c>
      <c r="DL104" s="4">
        <f>SUMIFS(Purchase!$F:$F,Purchase!$A:$A,Waterfall!$A104,Purchase!$D:$D,Waterfall!$C104,Purchase!$C:$C,Waterfall!DL$1)</f>
        <v>0</v>
      </c>
      <c r="DM104" s="4">
        <f>SUMIFS(Purchase!$F:$F,Purchase!$A:$A,Waterfall!$A104,Purchase!$D:$D,Waterfall!$C104,Purchase!$C:$C,Waterfall!DM$1)</f>
        <v>0</v>
      </c>
      <c r="DN104" s="4">
        <f>SUMIFS(Purchase!$F:$F,Purchase!$A:$A,Waterfall!$A104,Purchase!$D:$D,Waterfall!$C104,Purchase!$C:$C,Waterfall!DN$1)</f>
        <v>0</v>
      </c>
      <c r="DO104" s="4">
        <f>SUMIFS(Purchase!$F:$F,Purchase!$A:$A,Waterfall!$A104,Purchase!$D:$D,Waterfall!$C104,Purchase!$C:$C,Waterfall!DO$1)</f>
        <v>0</v>
      </c>
      <c r="DP104" s="4">
        <f>SUMIFS(Purchase!$F:$F,Purchase!$A:$A,Waterfall!$A104,Purchase!$D:$D,Waterfall!$C104,Purchase!$C:$C,Waterfall!DP$1)</f>
        <v>0</v>
      </c>
      <c r="DQ104" s="4">
        <f>SUMIFS(Purchase!$F:$F,Purchase!$A:$A,Waterfall!$A104,Purchase!$D:$D,Waterfall!$C104,Purchase!$C:$C,Waterfall!DQ$1)</f>
        <v>0</v>
      </c>
      <c r="DR104" s="4">
        <f>SUMIFS(Purchase!$F:$F,Purchase!$A:$A,Waterfall!$A104,Purchase!$D:$D,Waterfall!$C104,Purchase!$C:$C,Waterfall!DR$1)</f>
        <v>0</v>
      </c>
      <c r="DS104" s="4">
        <f>SUMIFS(Purchase!$F:$F,Purchase!$A:$A,Waterfall!$A104,Purchase!$D:$D,Waterfall!$C104,Purchase!$C:$C,Waterfall!DS$1)</f>
        <v>0</v>
      </c>
      <c r="DT104" s="4">
        <f>SUMIFS(Purchase!$F:$F,Purchase!$A:$A,Waterfall!$A104,Purchase!$D:$D,Waterfall!$C104,Purchase!$C:$C,Waterfall!DT$1)</f>
        <v>0</v>
      </c>
      <c r="DU104" s="4">
        <f>SUMIFS(Purchase!$F:$F,Purchase!$A:$A,Waterfall!$A104,Purchase!$D:$D,Waterfall!$C104,Purchase!$C:$C,Waterfall!DU$1)</f>
        <v>0</v>
      </c>
      <c r="DV104" s="4">
        <f>SUMIFS(Purchase!$F:$F,Purchase!$A:$A,Waterfall!$A104,Purchase!$D:$D,Waterfall!$C104,Purchase!$C:$C,Waterfall!DV$1)</f>
        <v>0</v>
      </c>
      <c r="DW104" s="4">
        <f>SUMIFS(Purchase!$F:$F,Purchase!$A:$A,Waterfall!$A104,Purchase!$D:$D,Waterfall!$C104,Purchase!$C:$C,Waterfall!DW$1)</f>
        <v>0</v>
      </c>
      <c r="DX104" s="4">
        <f>SUMIFS(Purchase!$F:$F,Purchase!$A:$A,Waterfall!$A104,Purchase!$D:$D,Waterfall!$C104,Purchase!$C:$C,Waterfall!DX$1)</f>
        <v>0</v>
      </c>
      <c r="DY104" s="4">
        <f>SUMIFS(Purchase!$F:$F,Purchase!$A:$A,Waterfall!$A104,Purchase!$D:$D,Waterfall!$C104,Purchase!$C:$C,Waterfall!DY$1)</f>
        <v>0</v>
      </c>
      <c r="DZ104" s="4">
        <f>SUMIFS(Purchase!$F:$F,Purchase!$A:$A,Waterfall!$A104,Purchase!$D:$D,Waterfall!$C104,Purchase!$C:$C,Waterfall!DZ$1)</f>
        <v>0</v>
      </c>
      <c r="EA104" s="4">
        <f>SUMIFS(Purchase!$F:$F,Purchase!$A:$A,Waterfall!$A104,Purchase!$D:$D,Waterfall!$C104,Purchase!$C:$C,Waterfall!EA$1)</f>
        <v>0</v>
      </c>
      <c r="EB104" s="4">
        <f>SUMIFS(Purchase!$F:$F,Purchase!$A:$A,Waterfall!$A104,Purchase!$D:$D,Waterfall!$C104,Purchase!$C:$C,Waterfall!EB$1)</f>
        <v>0</v>
      </c>
      <c r="EC104" s="4">
        <f>SUMIFS(Purchase!$F:$F,Purchase!$A:$A,Waterfall!$A104,Purchase!$D:$D,Waterfall!$C104,Purchase!$C:$C,Waterfall!EC$1)</f>
        <v>0</v>
      </c>
      <c r="ED104" s="4">
        <f>SUMIFS(Purchase!$F:$F,Purchase!$A:$A,Waterfall!$A104,Purchase!$D:$D,Waterfall!$C104,Purchase!$C:$C,Waterfall!ED$1)</f>
        <v>0</v>
      </c>
      <c r="EE104" s="4">
        <f>SUMIFS(Purchase!$F:$F,Purchase!$A:$A,Waterfall!$A104,Purchase!$D:$D,Waterfall!$C104,Purchase!$C:$C,Waterfall!EE$1)</f>
        <v>0</v>
      </c>
      <c r="EF104" s="4">
        <f>SUMIFS(Purchase!$F:$F,Purchase!$A:$A,Waterfall!$A104,Purchase!$D:$D,Waterfall!$C104,Purchase!$C:$C,Waterfall!EF$1)</f>
        <v>0</v>
      </c>
      <c r="EG104" s="4">
        <f>SUMIFS(Purchase!$F:$F,Purchase!$A:$A,Waterfall!$A104,Purchase!$D:$D,Waterfall!$C104,Purchase!$C:$C,Waterfall!EG$1)</f>
        <v>0</v>
      </c>
      <c r="EH104" s="4">
        <f>SUMIFS(Purchase!$F:$F,Purchase!$A:$A,Waterfall!$A104,Purchase!$D:$D,Waterfall!$C104,Purchase!$C:$C,Waterfall!EH$1)</f>
        <v>0</v>
      </c>
      <c r="EI104" s="4">
        <f>SUMIFS(Purchase!$F:$F,Purchase!$A:$A,Waterfall!$A104,Purchase!$D:$D,Waterfall!$C104,Purchase!$C:$C,Waterfall!EI$1)</f>
        <v>0</v>
      </c>
      <c r="EJ104" s="4">
        <f>SUMIFS(Purchase!$F:$F,Purchase!$A:$A,Waterfall!$A104,Purchase!$D:$D,Waterfall!$C104,Purchase!$C:$C,Waterfall!EJ$1)</f>
        <v>0</v>
      </c>
      <c r="EK104" s="4">
        <f>SUMIFS(Purchase!$F:$F,Purchase!$A:$A,Waterfall!$A104,Purchase!$D:$D,Waterfall!$C104,Purchase!$C:$C,Waterfall!EK$1)</f>
        <v>0</v>
      </c>
      <c r="EL104" s="4">
        <f>SUMIFS(Purchase!$F:$F,Purchase!$A:$A,Waterfall!$A104,Purchase!$D:$D,Waterfall!$C104,Purchase!$C:$C,Waterfall!EL$1)</f>
        <v>0</v>
      </c>
      <c r="EM104" s="4">
        <f>SUMIFS(Purchase!$F:$F,Purchase!$A:$A,Waterfall!$A104,Purchase!$D:$D,Waterfall!$C104,Purchase!$C:$C,Waterfall!EM$1)</f>
        <v>0</v>
      </c>
      <c r="EN104" s="4">
        <f>SUMIFS(Purchase!$F:$F,Purchase!$A:$A,Waterfall!$A104,Purchase!$D:$D,Waterfall!$C104,Purchase!$C:$C,Waterfall!EN$1)</f>
        <v>0</v>
      </c>
      <c r="EO104" s="4">
        <f>SUMIFS(Purchase!$F:$F,Purchase!$A:$A,Waterfall!$A104,Purchase!$D:$D,Waterfall!$C104,Purchase!$C:$C,Waterfall!EO$1)</f>
        <v>0</v>
      </c>
      <c r="EP104" s="4">
        <f>SUMIFS(Purchase!$F:$F,Purchase!$A:$A,Waterfall!$A104,Purchase!$D:$D,Waterfall!$C104,Purchase!$C:$C,Waterfall!EP$1)</f>
        <v>0</v>
      </c>
      <c r="EQ104" s="4">
        <f>SUMIFS(Purchase!$F:$F,Purchase!$A:$A,Waterfall!$A104,Purchase!$D:$D,Waterfall!$C104,Purchase!$C:$C,Waterfall!EQ$1)</f>
        <v>0</v>
      </c>
      <c r="ER104" s="4">
        <f>SUMIFS(Purchase!$F:$F,Purchase!$A:$A,Waterfall!$A104,Purchase!$D:$D,Waterfall!$C104,Purchase!$C:$C,Waterfall!ER$1)</f>
        <v>0</v>
      </c>
      <c r="ES104" s="4">
        <f>SUMIFS(Purchase!$F:$F,Purchase!$A:$A,Waterfall!$A104,Purchase!$D:$D,Waterfall!$C104,Purchase!$C:$C,Waterfall!ES$1)</f>
        <v>0</v>
      </c>
      <c r="ET104" s="4">
        <f>SUMIFS(Purchase!$F:$F,Purchase!$A:$A,Waterfall!$A104,Purchase!$D:$D,Waterfall!$C104,Purchase!$C:$C,Waterfall!ET$1)</f>
        <v>0</v>
      </c>
      <c r="EU104" s="4">
        <f>SUMIFS(Purchase!$F:$F,Purchase!$A:$A,Waterfall!$A104,Purchase!$D:$D,Waterfall!$C104,Purchase!$C:$C,Waterfall!EU$1)</f>
        <v>0</v>
      </c>
      <c r="EV104" s="4">
        <f>SUMIFS(Purchase!$F:$F,Purchase!$A:$A,Waterfall!$A104,Purchase!$D:$D,Waterfall!$C104,Purchase!$C:$C,Waterfall!EV$1)</f>
        <v>0</v>
      </c>
      <c r="EW104" s="4">
        <f>SUMIFS(Purchase!$F:$F,Purchase!$A:$A,Waterfall!$A104,Purchase!$D:$D,Waterfall!$C104,Purchase!$C:$C,Waterfall!EW$1)</f>
        <v>0</v>
      </c>
      <c r="EX104" s="4">
        <f>SUMIFS(Purchase!$F:$F,Purchase!$A:$A,Waterfall!$A104,Purchase!$D:$D,Waterfall!$C104,Purchase!$C:$C,Waterfall!EX$1)</f>
        <v>0</v>
      </c>
      <c r="EY104" s="4">
        <f>SUMIFS(Purchase!$F:$F,Purchase!$A:$A,Waterfall!$A104,Purchase!$D:$D,Waterfall!$C104,Purchase!$C:$C,Waterfall!EY$1)</f>
        <v>0</v>
      </c>
      <c r="EZ104" s="4">
        <f>SUMIFS(Purchase!$F:$F,Purchase!$A:$A,Waterfall!$A104,Purchase!$D:$D,Waterfall!$C104,Purchase!$C:$C,Waterfall!EZ$1)</f>
        <v>0</v>
      </c>
      <c r="FA104" s="4">
        <f>SUMIFS(Purchase!$F:$F,Purchase!$A:$A,Waterfall!$A104,Purchase!$D:$D,Waterfall!$C104,Purchase!$C:$C,Waterfall!FA$1)</f>
        <v>0</v>
      </c>
      <c r="FB104" s="4">
        <f>SUMIFS(Purchase!$F:$F,Purchase!$A:$A,Waterfall!$A104,Purchase!$D:$D,Waterfall!$C104,Purchase!$C:$C,Waterfall!FB$1)</f>
        <v>0</v>
      </c>
      <c r="FC104" s="4">
        <f>SUMIFS(Purchase!$F:$F,Purchase!$A:$A,Waterfall!$A104,Purchase!$D:$D,Waterfall!$C104,Purchase!$C:$C,Waterfall!FC$1)</f>
        <v>0</v>
      </c>
      <c r="FD104" s="4">
        <f>SUMIFS(Purchase!$F:$F,Purchase!$A:$A,Waterfall!$A104,Purchase!$D:$D,Waterfall!$C104,Purchase!$C:$C,Waterfall!FD$1)</f>
        <v>0</v>
      </c>
      <c r="FE104" s="4">
        <f>SUMIFS(Purchase!$F:$F,Purchase!$A:$A,Waterfall!$A104,Purchase!$D:$D,Waterfall!$C104,Purchase!$C:$C,Waterfall!FE$1)</f>
        <v>0</v>
      </c>
      <c r="FF104" s="4">
        <f>SUMIFS(Purchase!$F:$F,Purchase!$A:$A,Waterfall!$A104,Purchase!$D:$D,Waterfall!$C104,Purchase!$C:$C,Waterfall!FF$1)</f>
        <v>0</v>
      </c>
      <c r="FG104" s="4">
        <f>SUMIFS(Purchase!$F:$F,Purchase!$A:$A,Waterfall!$A104,Purchase!$D:$D,Waterfall!$C104,Purchase!$C:$C,Waterfall!FG$1)</f>
        <v>0</v>
      </c>
      <c r="FH104" s="4">
        <f>SUMIFS(Purchase!$F:$F,Purchase!$A:$A,Waterfall!$A104,Purchase!$D:$D,Waterfall!$C104,Purchase!$C:$C,Waterfall!FH$1)</f>
        <v>0</v>
      </c>
      <c r="FI104" s="4">
        <f>SUMIFS(Purchase!$F:$F,Purchase!$A:$A,Waterfall!$A104,Purchase!$D:$D,Waterfall!$C104,Purchase!$C:$C,Waterfall!FI$1)</f>
        <v>0</v>
      </c>
      <c r="FJ104" s="4">
        <f>SUMIFS(Purchase!$F:$F,Purchase!$A:$A,Waterfall!$A104,Purchase!$D:$D,Waterfall!$C104,Purchase!$C:$C,Waterfall!FJ$1)</f>
        <v>0</v>
      </c>
      <c r="FK104" s="4">
        <f>SUMIFS(Purchase!$F:$F,Purchase!$A:$A,Waterfall!$A104,Purchase!$D:$D,Waterfall!$C104,Purchase!$C:$C,Waterfall!FK$1)</f>
        <v>0</v>
      </c>
      <c r="FL104" s="4">
        <f>SUMIFS(Purchase!$F:$F,Purchase!$A:$A,Waterfall!$A104,Purchase!$D:$D,Waterfall!$C104,Purchase!$C:$C,Waterfall!FL$1)</f>
        <v>0</v>
      </c>
      <c r="FM104" s="4">
        <f>SUMIFS(Purchase!$F:$F,Purchase!$A:$A,Waterfall!$A104,Purchase!$D:$D,Waterfall!$C104,Purchase!$C:$C,Waterfall!FM$1)</f>
        <v>0</v>
      </c>
      <c r="FN104" s="4">
        <f>SUMIFS(Purchase!$F:$F,Purchase!$A:$A,Waterfall!$A104,Purchase!$D:$D,Waterfall!$C104,Purchase!$C:$C,Waterfall!FN$1)</f>
        <v>0</v>
      </c>
      <c r="FO104" s="4">
        <f>SUMIFS(Purchase!$F:$F,Purchase!$A:$A,Waterfall!$A104,Purchase!$D:$D,Waterfall!$C104,Purchase!$C:$C,Waterfall!FO$1)</f>
        <v>0</v>
      </c>
      <c r="FP104" s="4">
        <f>SUMIFS(Purchase!$F:$F,Purchase!$A:$A,Waterfall!$A104,Purchase!$D:$D,Waterfall!$C104,Purchase!$C:$C,Waterfall!FP$1)</f>
        <v>0</v>
      </c>
      <c r="FQ104" s="4">
        <f>SUMIFS(Purchase!$F:$F,Purchase!$A:$A,Waterfall!$A104,Purchase!$D:$D,Waterfall!$C104,Purchase!$C:$C,Waterfall!FQ$1)</f>
        <v>0</v>
      </c>
      <c r="FR104" s="4">
        <f>SUMIFS(Purchase!$F:$F,Purchase!$A:$A,Waterfall!$A104,Purchase!$D:$D,Waterfall!$C104,Purchase!$C:$C,Waterfall!FR$1)</f>
        <v>0</v>
      </c>
      <c r="FS104" s="4">
        <f>SUMIFS(Purchase!$F:$F,Purchase!$A:$A,Waterfall!$A104,Purchase!$D:$D,Waterfall!$C104,Purchase!$C:$C,Waterfall!FS$1)</f>
        <v>0</v>
      </c>
      <c r="FT104" s="4">
        <f>SUMIFS(Purchase!$F:$F,Purchase!$A:$A,Waterfall!$A104,Purchase!$D:$D,Waterfall!$C104,Purchase!$C:$C,Waterfall!FT$1)</f>
        <v>0</v>
      </c>
      <c r="FU104" s="4">
        <f>SUMIFS(Purchase!$F:$F,Purchase!$A:$A,Waterfall!$A104,Purchase!$D:$D,Waterfall!$C104,Purchase!$C:$C,Waterfall!FU$1)</f>
        <v>0</v>
      </c>
      <c r="FV104" s="4">
        <f>SUMIFS(Purchase!$F:$F,Purchase!$A:$A,Waterfall!$A104,Purchase!$D:$D,Waterfall!$C104,Purchase!$C:$C,Waterfall!FV$1)</f>
        <v>0</v>
      </c>
      <c r="FW104" s="4">
        <f>SUMIFS(Purchase!$F:$F,Purchase!$A:$A,Waterfall!$A104,Purchase!$D:$D,Waterfall!$C104,Purchase!$C:$C,Waterfall!FW$1)</f>
        <v>0</v>
      </c>
      <c r="FX104" s="4">
        <f>SUMIFS(Purchase!$F:$F,Purchase!$A:$A,Waterfall!$A104,Purchase!$D:$D,Waterfall!$C104,Purchase!$C:$C,Waterfall!FX$1)</f>
        <v>0</v>
      </c>
      <c r="FY104" s="4">
        <f>SUMIFS(Purchase!$F:$F,Purchase!$A:$A,Waterfall!$A104,Purchase!$D:$D,Waterfall!$C104,Purchase!$C:$C,Waterfall!FY$1)</f>
        <v>0</v>
      </c>
      <c r="FZ104" s="4">
        <f>SUMIFS(Purchase!$F:$F,Purchase!$A:$A,Waterfall!$A104,Purchase!$D:$D,Waterfall!$C104,Purchase!$C:$C,Waterfall!FZ$1)</f>
        <v>0</v>
      </c>
      <c r="GA104" s="4">
        <f>SUMIFS(Purchase!$F:$F,Purchase!$A:$A,Waterfall!$A104,Purchase!$D:$D,Waterfall!$C104,Purchase!$C:$C,Waterfall!GA$1)</f>
        <v>0</v>
      </c>
      <c r="GB104" s="4">
        <f>SUMIFS(Purchase!$F:$F,Purchase!$A:$A,Waterfall!$A104,Purchase!$D:$D,Waterfall!$C104,Purchase!$C:$C,Waterfall!GB$1)</f>
        <v>0</v>
      </c>
      <c r="GC104" s="4">
        <f>SUMIFS(Purchase!$F:$F,Purchase!$A:$A,Waterfall!$A104,Purchase!$D:$D,Waterfall!$C104,Purchase!$C:$C,Waterfall!GC$1)</f>
        <v>0</v>
      </c>
      <c r="GD104" s="4">
        <f>SUMIFS(Purchase!$F:$F,Purchase!$A:$A,Waterfall!$A104,Purchase!$D:$D,Waterfall!$C104,Purchase!$C:$C,Waterfall!GD$1)</f>
        <v>0</v>
      </c>
      <c r="GE104" s="4">
        <f>SUMIFS(Purchase!$F:$F,Purchase!$A:$A,Waterfall!$A104,Purchase!$D:$D,Waterfall!$C104,Purchase!$C:$C,Waterfall!GE$1)</f>
        <v>0</v>
      </c>
      <c r="GF104" s="4">
        <f>SUMIFS(Purchase!$F:$F,Purchase!$A:$A,Waterfall!$A104,Purchase!$D:$D,Waterfall!$C104,Purchase!$C:$C,Waterfall!GF$1)</f>
        <v>0</v>
      </c>
      <c r="GG104" s="4">
        <f>SUMIFS(Purchase!$F:$F,Purchase!$A:$A,Waterfall!$A104,Purchase!$D:$D,Waterfall!$C104,Purchase!$C:$C,Waterfall!GG$1)</f>
        <v>0</v>
      </c>
      <c r="GH104" s="4">
        <f>SUMIFS(Purchase!$F:$F,Purchase!$A:$A,Waterfall!$A104,Purchase!$D:$D,Waterfall!$C104,Purchase!$C:$C,Waterfall!GH$1)</f>
        <v>0</v>
      </c>
      <c r="GI104" s="4">
        <f>SUMIFS(Purchase!$F:$F,Purchase!$A:$A,Waterfall!$A104,Purchase!$D:$D,Waterfall!$C104,Purchase!$C:$C,Waterfall!GI$1)</f>
        <v>0</v>
      </c>
    </row>
    <row r="105" spans="1:191" x14ac:dyDescent="0.35">
      <c r="A105" s="8">
        <f t="shared" si="4"/>
        <v>1</v>
      </c>
      <c r="B105" s="2" t="str">
        <f>VLOOKUP($A105,Centers!$B$1:$C$120,2,)</f>
        <v>GATE</v>
      </c>
      <c r="C105" s="3">
        <v>44982</v>
      </c>
      <c r="D105" s="4">
        <f>IF($A105=1,SUM(SUMIFS(Indent!$E:$E,Indent!$C:$C,Waterfall!$C105,Indent!$A:$A,Centers!$A$2),SUMIFS(Indent!$E:$E,Indent!$C:$C,Waterfall!$C105,Indent!$A:$A,Centers!$A$3),SUMIFS(Indent!$E:$E,Indent!$C:$C,Waterfall!$C105,Indent!$A:$A,Centers!$A$4),SUMIFS(Indent!$E:$E,Indent!$C:$C,Waterfall!$C105,Indent!$A:$A,Centers!$A$5),SUMIFS(Indent!$E:$E,Indent!$C:$C,Waterfall!$C105,Indent!$A:$A,Centers!$A$6),SUMIFS(Indent!$E:$E,Indent!$C:$C,Waterfall!$C105,Indent!$A:$A,Centers!$A$7),SUMIFS(Indent!$E:$E,Indent!$C:$C,Waterfall!$C105,Indent!$A:$A,Centers!$A$8)),SUMIFS(Indent!$E:$E,Indent!$C:$C,Waterfall!$C105,Indent!$A:$A,$A105))</f>
        <v>0</v>
      </c>
      <c r="E105" s="4">
        <f>SUMIFS(Purchase!$F:$F,Purchase!$A:$A,Waterfall!$A105,Purchase!$D:$D,Waterfall!$C105,Purchase!$C:$C,Waterfall!E$1)</f>
        <v>0</v>
      </c>
      <c r="F105" s="4">
        <f>SUMIFS(Purchase!$F:$F,Purchase!$A:$A,Waterfall!$A105,Purchase!$D:$D,Waterfall!$C105,Purchase!$C:$C,Waterfall!F$1)</f>
        <v>0</v>
      </c>
      <c r="G105" s="4">
        <f>SUMIFS(Purchase!$F:$F,Purchase!$A:$A,Waterfall!$A105,Purchase!$D:$D,Waterfall!$C105,Purchase!$C:$C,Waterfall!G$1)</f>
        <v>0</v>
      </c>
      <c r="H105" s="4">
        <f>SUMIFS(Purchase!$F:$F,Purchase!$A:$A,Waterfall!$A105,Purchase!$D:$D,Waterfall!$C105,Purchase!$C:$C,Waterfall!H$1)</f>
        <v>0</v>
      </c>
      <c r="I105" s="4">
        <f>SUMIFS(Purchase!$F:$F,Purchase!$A:$A,Waterfall!$A105,Purchase!$D:$D,Waterfall!$C105,Purchase!$C:$C,Waterfall!I$1)</f>
        <v>0</v>
      </c>
      <c r="J105" s="4">
        <f>SUMIFS(Purchase!$F:$F,Purchase!$A:$A,Waterfall!$A105,Purchase!$D:$D,Waterfall!$C105,Purchase!$C:$C,Waterfall!J$1)</f>
        <v>0</v>
      </c>
      <c r="K105" s="4">
        <f>SUMIFS(Purchase!$F:$F,Purchase!$A:$A,Waterfall!$A105,Purchase!$D:$D,Waterfall!$C105,Purchase!$C:$C,Waterfall!K$1)</f>
        <v>0</v>
      </c>
      <c r="L105" s="4">
        <f>SUMIFS(Purchase!$F:$F,Purchase!$A:$A,Waterfall!$A105,Purchase!$D:$D,Waterfall!$C105,Purchase!$C:$C,Waterfall!L$1)</f>
        <v>0</v>
      </c>
      <c r="M105" s="4">
        <f>SUMIFS(Purchase!$F:$F,Purchase!$A:$A,Waterfall!$A105,Purchase!$D:$D,Waterfall!$C105,Purchase!$C:$C,Waterfall!M$1)</f>
        <v>0</v>
      </c>
      <c r="N105" s="4">
        <f>SUMIFS(Purchase!$F:$F,Purchase!$A:$A,Waterfall!$A105,Purchase!$D:$D,Waterfall!$C105,Purchase!$C:$C,Waterfall!N$1)</f>
        <v>0</v>
      </c>
      <c r="O105" s="4">
        <f>SUMIFS(Purchase!$F:$F,Purchase!$A:$A,Waterfall!$A105,Purchase!$D:$D,Waterfall!$C105,Purchase!$C:$C,Waterfall!O$1)</f>
        <v>0</v>
      </c>
      <c r="P105" s="4">
        <f>SUMIFS(Purchase!$F:$F,Purchase!$A:$A,Waterfall!$A105,Purchase!$D:$D,Waterfall!$C105,Purchase!$C:$C,Waterfall!P$1)</f>
        <v>0</v>
      </c>
      <c r="Q105" s="4">
        <f>SUMIFS(Purchase!$F:$F,Purchase!$A:$A,Waterfall!$A105,Purchase!$D:$D,Waterfall!$C105,Purchase!$C:$C,Waterfall!Q$1)</f>
        <v>0</v>
      </c>
      <c r="R105" s="4">
        <f>SUMIFS(Purchase!$F:$F,Purchase!$A:$A,Waterfall!$A105,Purchase!$D:$D,Waterfall!$C105,Purchase!$C:$C,Waterfall!R$1)</f>
        <v>0</v>
      </c>
      <c r="S105" s="4">
        <f>SUMIFS(Purchase!$F:$F,Purchase!$A:$A,Waterfall!$A105,Purchase!$D:$D,Waterfall!$C105,Purchase!$C:$C,Waterfall!S$1)</f>
        <v>0</v>
      </c>
      <c r="T105" s="4">
        <f>SUMIFS(Purchase!$F:$F,Purchase!$A:$A,Waterfall!$A105,Purchase!$D:$D,Waterfall!$C105,Purchase!$C:$C,Waterfall!T$1)</f>
        <v>0</v>
      </c>
      <c r="U105" s="4">
        <f>SUMIFS(Purchase!$F:$F,Purchase!$A:$A,Waterfall!$A105,Purchase!$D:$D,Waterfall!$C105,Purchase!$C:$C,Waterfall!U$1)</f>
        <v>0</v>
      </c>
      <c r="V105" s="4">
        <f>SUMIFS(Purchase!$F:$F,Purchase!$A:$A,Waterfall!$A105,Purchase!$D:$D,Waterfall!$C105,Purchase!$C:$C,Waterfall!V$1)</f>
        <v>0</v>
      </c>
      <c r="W105" s="4">
        <f>SUMIFS(Purchase!$F:$F,Purchase!$A:$A,Waterfall!$A105,Purchase!$D:$D,Waterfall!$C105,Purchase!$C:$C,Waterfall!W$1)</f>
        <v>0</v>
      </c>
      <c r="X105" s="4">
        <f>SUMIFS(Purchase!$F:$F,Purchase!$A:$A,Waterfall!$A105,Purchase!$D:$D,Waterfall!$C105,Purchase!$C:$C,Waterfall!X$1)</f>
        <v>0</v>
      </c>
      <c r="Y105" s="4">
        <f>SUMIFS(Purchase!$F:$F,Purchase!$A:$A,Waterfall!$A105,Purchase!$D:$D,Waterfall!$C105,Purchase!$C:$C,Waterfall!Y$1)</f>
        <v>0</v>
      </c>
      <c r="Z105" s="4">
        <f>SUMIFS(Purchase!$F:$F,Purchase!$A:$A,Waterfall!$A105,Purchase!$D:$D,Waterfall!$C105,Purchase!$C:$C,Waterfall!Z$1)</f>
        <v>0</v>
      </c>
      <c r="AA105" s="4">
        <f>SUMIFS(Purchase!$F:$F,Purchase!$A:$A,Waterfall!$A105,Purchase!$D:$D,Waterfall!$C105,Purchase!$C:$C,Waterfall!AA$1)</f>
        <v>0</v>
      </c>
      <c r="AB105" s="4">
        <f>SUMIFS(Purchase!$F:$F,Purchase!$A:$A,Waterfall!$A105,Purchase!$D:$D,Waterfall!$C105,Purchase!$C:$C,Waterfall!AB$1)</f>
        <v>0</v>
      </c>
      <c r="AC105" s="4">
        <f>SUMIFS(Purchase!$F:$F,Purchase!$A:$A,Waterfall!$A105,Purchase!$D:$D,Waterfall!$C105,Purchase!$C:$C,Waterfall!AC$1)</f>
        <v>0</v>
      </c>
      <c r="AD105" s="4">
        <f>SUMIFS(Purchase!$F:$F,Purchase!$A:$A,Waterfall!$A105,Purchase!$D:$D,Waterfall!$C105,Purchase!$C:$C,Waterfall!AD$1)</f>
        <v>0</v>
      </c>
      <c r="AE105" s="4">
        <f>SUMIFS(Purchase!$F:$F,Purchase!$A:$A,Waterfall!$A105,Purchase!$D:$D,Waterfall!$C105,Purchase!$C:$C,Waterfall!AE$1)</f>
        <v>0</v>
      </c>
      <c r="AF105" s="4">
        <f>SUMIFS(Purchase!$F:$F,Purchase!$A:$A,Waterfall!$A105,Purchase!$D:$D,Waterfall!$C105,Purchase!$C:$C,Waterfall!AF$1)</f>
        <v>0</v>
      </c>
      <c r="AG105" s="4">
        <f>SUMIFS(Purchase!$F:$F,Purchase!$A:$A,Waterfall!$A105,Purchase!$D:$D,Waterfall!$C105,Purchase!$C:$C,Waterfall!AG$1)</f>
        <v>0</v>
      </c>
      <c r="AH105" s="4">
        <f>SUMIFS(Purchase!$F:$F,Purchase!$A:$A,Waterfall!$A105,Purchase!$D:$D,Waterfall!$C105,Purchase!$C:$C,Waterfall!AH$1)</f>
        <v>0</v>
      </c>
      <c r="AI105" s="4">
        <f>SUMIFS(Purchase!$F:$F,Purchase!$A:$A,Waterfall!$A105,Purchase!$D:$D,Waterfall!$C105,Purchase!$C:$C,Waterfall!AI$1)</f>
        <v>0</v>
      </c>
      <c r="AJ105" s="4">
        <f>SUMIFS(Purchase!$F:$F,Purchase!$A:$A,Waterfall!$A105,Purchase!$D:$D,Waterfall!$C105,Purchase!$C:$C,Waterfall!AJ$1)</f>
        <v>0</v>
      </c>
      <c r="AK105" s="4">
        <f>SUMIFS(Purchase!$F:$F,Purchase!$A:$A,Waterfall!$A105,Purchase!$D:$D,Waterfall!$C105,Purchase!$C:$C,Waterfall!AK$1)</f>
        <v>0</v>
      </c>
      <c r="AL105" s="4">
        <f>SUMIFS(Purchase!$F:$F,Purchase!$A:$A,Waterfall!$A105,Purchase!$D:$D,Waterfall!$C105,Purchase!$C:$C,Waterfall!AL$1)</f>
        <v>0</v>
      </c>
      <c r="AM105" s="4">
        <f>SUMIFS(Purchase!$F:$F,Purchase!$A:$A,Waterfall!$A105,Purchase!$D:$D,Waterfall!$C105,Purchase!$C:$C,Waterfall!AM$1)</f>
        <v>0</v>
      </c>
      <c r="AN105" s="4">
        <f>SUMIFS(Purchase!$F:$F,Purchase!$A:$A,Waterfall!$A105,Purchase!$D:$D,Waterfall!$C105,Purchase!$C:$C,Waterfall!AN$1)</f>
        <v>0</v>
      </c>
      <c r="AO105" s="4">
        <f>SUMIFS(Purchase!$F:$F,Purchase!$A:$A,Waterfall!$A105,Purchase!$D:$D,Waterfall!$C105,Purchase!$C:$C,Waterfall!AO$1)</f>
        <v>0</v>
      </c>
      <c r="AP105" s="4">
        <f>SUMIFS(Purchase!$F:$F,Purchase!$A:$A,Waterfall!$A105,Purchase!$D:$D,Waterfall!$C105,Purchase!$C:$C,Waterfall!AP$1)</f>
        <v>0</v>
      </c>
      <c r="AQ105" s="4">
        <f>SUMIFS(Purchase!$F:$F,Purchase!$A:$A,Waterfall!$A105,Purchase!$D:$D,Waterfall!$C105,Purchase!$C:$C,Waterfall!AQ$1)</f>
        <v>0</v>
      </c>
      <c r="AR105" s="4">
        <f>SUMIFS(Purchase!$F:$F,Purchase!$A:$A,Waterfall!$A105,Purchase!$D:$D,Waterfall!$C105,Purchase!$C:$C,Waterfall!AR$1)</f>
        <v>0</v>
      </c>
      <c r="AS105" s="4">
        <f>SUMIFS(Purchase!$F:$F,Purchase!$A:$A,Waterfall!$A105,Purchase!$D:$D,Waterfall!$C105,Purchase!$C:$C,Waterfall!AS$1)</f>
        <v>0</v>
      </c>
      <c r="AT105" s="4">
        <f>SUMIFS(Purchase!$F:$F,Purchase!$A:$A,Waterfall!$A105,Purchase!$D:$D,Waterfall!$C105,Purchase!$C:$C,Waterfall!AT$1)</f>
        <v>0</v>
      </c>
      <c r="AU105" s="4">
        <f>SUMIFS(Purchase!$F:$F,Purchase!$A:$A,Waterfall!$A105,Purchase!$D:$D,Waterfall!$C105,Purchase!$C:$C,Waterfall!AU$1)</f>
        <v>0</v>
      </c>
      <c r="AV105" s="4">
        <f>SUMIFS(Purchase!$F:$F,Purchase!$A:$A,Waterfall!$A105,Purchase!$D:$D,Waterfall!$C105,Purchase!$C:$C,Waterfall!AV$1)</f>
        <v>0</v>
      </c>
      <c r="AW105" s="4">
        <f>SUMIFS(Purchase!$F:$F,Purchase!$A:$A,Waterfall!$A105,Purchase!$D:$D,Waterfall!$C105,Purchase!$C:$C,Waterfall!AW$1)</f>
        <v>0</v>
      </c>
      <c r="AX105" s="4">
        <f>SUMIFS(Purchase!$F:$F,Purchase!$A:$A,Waterfall!$A105,Purchase!$D:$D,Waterfall!$C105,Purchase!$C:$C,Waterfall!AX$1)</f>
        <v>0</v>
      </c>
      <c r="AY105" s="4">
        <f>SUMIFS(Purchase!$F:$F,Purchase!$A:$A,Waterfall!$A105,Purchase!$D:$D,Waterfall!$C105,Purchase!$C:$C,Waterfall!AY$1)</f>
        <v>0</v>
      </c>
      <c r="AZ105" s="4">
        <f>SUMIFS(Purchase!$F:$F,Purchase!$A:$A,Waterfall!$A105,Purchase!$D:$D,Waterfall!$C105,Purchase!$C:$C,Waterfall!AZ$1)</f>
        <v>0</v>
      </c>
      <c r="BA105" s="4">
        <f>SUMIFS(Purchase!$F:$F,Purchase!$A:$A,Waterfall!$A105,Purchase!$D:$D,Waterfall!$C105,Purchase!$C:$C,Waterfall!BA$1)</f>
        <v>0</v>
      </c>
      <c r="BB105" s="4">
        <f>SUMIFS(Purchase!$F:$F,Purchase!$A:$A,Waterfall!$A105,Purchase!$D:$D,Waterfall!$C105,Purchase!$C:$C,Waterfall!BB$1)</f>
        <v>0</v>
      </c>
      <c r="BC105" s="4">
        <f>SUMIFS(Purchase!$F:$F,Purchase!$A:$A,Waterfall!$A105,Purchase!$D:$D,Waterfall!$C105,Purchase!$C:$C,Waterfall!BC$1)</f>
        <v>0</v>
      </c>
      <c r="BD105" s="4">
        <f>SUMIFS(Purchase!$F:$F,Purchase!$A:$A,Waterfall!$A105,Purchase!$D:$D,Waterfall!$C105,Purchase!$C:$C,Waterfall!BD$1)</f>
        <v>0</v>
      </c>
      <c r="BE105" s="4">
        <f>SUMIFS(Purchase!$F:$F,Purchase!$A:$A,Waterfall!$A105,Purchase!$D:$D,Waterfall!$C105,Purchase!$C:$C,Waterfall!BE$1)</f>
        <v>0</v>
      </c>
      <c r="BF105" s="4">
        <f>SUMIFS(Purchase!$F:$F,Purchase!$A:$A,Waterfall!$A105,Purchase!$D:$D,Waterfall!$C105,Purchase!$C:$C,Waterfall!BF$1)</f>
        <v>0</v>
      </c>
      <c r="BG105" s="4">
        <f>SUMIFS(Purchase!$F:$F,Purchase!$A:$A,Waterfall!$A105,Purchase!$D:$D,Waterfall!$C105,Purchase!$C:$C,Waterfall!BG$1)</f>
        <v>0</v>
      </c>
      <c r="BH105" s="4">
        <f>SUMIFS(Purchase!$F:$F,Purchase!$A:$A,Waterfall!$A105,Purchase!$D:$D,Waterfall!$C105,Purchase!$C:$C,Waterfall!BH$1)</f>
        <v>0</v>
      </c>
      <c r="BI105" s="4">
        <f>SUMIFS(Purchase!$F:$F,Purchase!$A:$A,Waterfall!$A105,Purchase!$D:$D,Waterfall!$C105,Purchase!$C:$C,Waterfall!BI$1)</f>
        <v>0</v>
      </c>
      <c r="BJ105" s="4">
        <f>SUMIFS(Purchase!$F:$F,Purchase!$A:$A,Waterfall!$A105,Purchase!$D:$D,Waterfall!$C105,Purchase!$C:$C,Waterfall!BJ$1)</f>
        <v>0</v>
      </c>
      <c r="BK105" s="4">
        <f>SUMIFS(Purchase!$F:$F,Purchase!$A:$A,Waterfall!$A105,Purchase!$D:$D,Waterfall!$C105,Purchase!$C:$C,Waterfall!BK$1)</f>
        <v>0</v>
      </c>
      <c r="BL105" s="4">
        <f>SUMIFS(Purchase!$F:$F,Purchase!$A:$A,Waterfall!$A105,Purchase!$D:$D,Waterfall!$C105,Purchase!$C:$C,Waterfall!BL$1)</f>
        <v>0</v>
      </c>
      <c r="BM105" s="4">
        <f>SUMIFS(Purchase!$F:$F,Purchase!$A:$A,Waterfall!$A105,Purchase!$D:$D,Waterfall!$C105,Purchase!$C:$C,Waterfall!BM$1)</f>
        <v>0</v>
      </c>
      <c r="BN105" s="4">
        <f>SUMIFS(Purchase!$F:$F,Purchase!$A:$A,Waterfall!$A105,Purchase!$D:$D,Waterfall!$C105,Purchase!$C:$C,Waterfall!BN$1)</f>
        <v>0</v>
      </c>
      <c r="BO105" s="4">
        <f>SUMIFS(Purchase!$F:$F,Purchase!$A:$A,Waterfall!$A105,Purchase!$D:$D,Waterfall!$C105,Purchase!$C:$C,Waterfall!BO$1)</f>
        <v>0</v>
      </c>
      <c r="BP105" s="4">
        <f>SUMIFS(Purchase!$F:$F,Purchase!$A:$A,Waterfall!$A105,Purchase!$D:$D,Waterfall!$C105,Purchase!$C:$C,Waterfall!BP$1)</f>
        <v>0</v>
      </c>
      <c r="BQ105" s="4">
        <f>SUMIFS(Purchase!$F:$F,Purchase!$A:$A,Waterfall!$A105,Purchase!$D:$D,Waterfall!$C105,Purchase!$C:$C,Waterfall!BQ$1)</f>
        <v>0</v>
      </c>
      <c r="BR105" s="4">
        <f>SUMIFS(Purchase!$F:$F,Purchase!$A:$A,Waterfall!$A105,Purchase!$D:$D,Waterfall!$C105,Purchase!$C:$C,Waterfall!BR$1)</f>
        <v>0</v>
      </c>
      <c r="BS105" s="4">
        <f>SUMIFS(Purchase!$F:$F,Purchase!$A:$A,Waterfall!$A105,Purchase!$D:$D,Waterfall!$C105,Purchase!$C:$C,Waterfall!BS$1)</f>
        <v>0</v>
      </c>
      <c r="BT105" s="4">
        <f>SUMIFS(Purchase!$F:$F,Purchase!$A:$A,Waterfall!$A105,Purchase!$D:$D,Waterfall!$C105,Purchase!$C:$C,Waterfall!BT$1)</f>
        <v>0</v>
      </c>
      <c r="BU105" s="4">
        <f>SUMIFS(Purchase!$F:$F,Purchase!$A:$A,Waterfall!$A105,Purchase!$D:$D,Waterfall!$C105,Purchase!$C:$C,Waterfall!BU$1)</f>
        <v>0</v>
      </c>
      <c r="BV105" s="4">
        <f>SUMIFS(Purchase!$F:$F,Purchase!$A:$A,Waterfall!$A105,Purchase!$D:$D,Waterfall!$C105,Purchase!$C:$C,Waterfall!BV$1)</f>
        <v>0</v>
      </c>
      <c r="BW105" s="4">
        <f>SUMIFS(Purchase!$F:$F,Purchase!$A:$A,Waterfall!$A105,Purchase!$D:$D,Waterfall!$C105,Purchase!$C:$C,Waterfall!BW$1)</f>
        <v>0</v>
      </c>
      <c r="BX105" s="4">
        <f>SUMIFS(Purchase!$F:$F,Purchase!$A:$A,Waterfall!$A105,Purchase!$D:$D,Waterfall!$C105,Purchase!$C:$C,Waterfall!BX$1)</f>
        <v>0</v>
      </c>
      <c r="BY105" s="4">
        <f>SUMIFS(Purchase!$F:$F,Purchase!$A:$A,Waterfall!$A105,Purchase!$D:$D,Waterfall!$C105,Purchase!$C:$C,Waterfall!BY$1)</f>
        <v>0</v>
      </c>
      <c r="BZ105" s="4">
        <f>SUMIFS(Purchase!$F:$F,Purchase!$A:$A,Waterfall!$A105,Purchase!$D:$D,Waterfall!$C105,Purchase!$C:$C,Waterfall!BZ$1)</f>
        <v>0</v>
      </c>
      <c r="CA105" s="4">
        <f>SUMIFS(Purchase!$F:$F,Purchase!$A:$A,Waterfall!$A105,Purchase!$D:$D,Waterfall!$C105,Purchase!$C:$C,Waterfall!CA$1)</f>
        <v>0</v>
      </c>
      <c r="CB105" s="4">
        <f>SUMIFS(Purchase!$F:$F,Purchase!$A:$A,Waterfall!$A105,Purchase!$D:$D,Waterfall!$C105,Purchase!$C:$C,Waterfall!CB$1)</f>
        <v>0</v>
      </c>
      <c r="CC105" s="4">
        <f>SUMIFS(Purchase!$F:$F,Purchase!$A:$A,Waterfall!$A105,Purchase!$D:$D,Waterfall!$C105,Purchase!$C:$C,Waterfall!CC$1)</f>
        <v>0</v>
      </c>
      <c r="CD105" s="4">
        <f>SUMIFS(Purchase!$F:$F,Purchase!$A:$A,Waterfall!$A105,Purchase!$D:$D,Waterfall!$C105,Purchase!$C:$C,Waterfall!CD$1)</f>
        <v>0</v>
      </c>
      <c r="CE105" s="4">
        <f>SUMIFS(Purchase!$F:$F,Purchase!$A:$A,Waterfall!$A105,Purchase!$D:$D,Waterfall!$C105,Purchase!$C:$C,Waterfall!CE$1)</f>
        <v>0</v>
      </c>
      <c r="CF105" s="4">
        <f>SUMIFS(Purchase!$F:$F,Purchase!$A:$A,Waterfall!$A105,Purchase!$D:$D,Waterfall!$C105,Purchase!$C:$C,Waterfall!CF$1)</f>
        <v>0</v>
      </c>
      <c r="CG105" s="4">
        <f>SUMIFS(Purchase!$F:$F,Purchase!$A:$A,Waterfall!$A105,Purchase!$D:$D,Waterfall!$C105,Purchase!$C:$C,Waterfall!CG$1)</f>
        <v>0</v>
      </c>
      <c r="CH105" s="4">
        <f>SUMIFS(Purchase!$F:$F,Purchase!$A:$A,Waterfall!$A105,Purchase!$D:$D,Waterfall!$C105,Purchase!$C:$C,Waterfall!CH$1)</f>
        <v>0</v>
      </c>
      <c r="CI105" s="4">
        <f>SUMIFS(Purchase!$F:$F,Purchase!$A:$A,Waterfall!$A105,Purchase!$D:$D,Waterfall!$C105,Purchase!$C:$C,Waterfall!CI$1)</f>
        <v>0</v>
      </c>
      <c r="CJ105" s="4">
        <f>SUMIFS(Purchase!$F:$F,Purchase!$A:$A,Waterfall!$A105,Purchase!$D:$D,Waterfall!$C105,Purchase!$C:$C,Waterfall!CJ$1)</f>
        <v>0</v>
      </c>
      <c r="CK105" s="4">
        <f>SUMIFS(Purchase!$F:$F,Purchase!$A:$A,Waterfall!$A105,Purchase!$D:$D,Waterfall!$C105,Purchase!$C:$C,Waterfall!CK$1)</f>
        <v>0</v>
      </c>
      <c r="CL105" s="4">
        <f>SUMIFS(Purchase!$F:$F,Purchase!$A:$A,Waterfall!$A105,Purchase!$D:$D,Waterfall!$C105,Purchase!$C:$C,Waterfall!CL$1)</f>
        <v>0</v>
      </c>
      <c r="CM105" s="4">
        <f>SUMIFS(Purchase!$F:$F,Purchase!$A:$A,Waterfall!$A105,Purchase!$D:$D,Waterfall!$C105,Purchase!$C:$C,Waterfall!CM$1)</f>
        <v>0</v>
      </c>
      <c r="CN105" s="4">
        <f>SUMIFS(Purchase!$F:$F,Purchase!$A:$A,Waterfall!$A105,Purchase!$D:$D,Waterfall!$C105,Purchase!$C:$C,Waterfall!CN$1)</f>
        <v>0</v>
      </c>
      <c r="CO105" s="4">
        <f>SUMIFS(Purchase!$F:$F,Purchase!$A:$A,Waterfall!$A105,Purchase!$D:$D,Waterfall!$C105,Purchase!$C:$C,Waterfall!CO$1)</f>
        <v>0</v>
      </c>
      <c r="CP105" s="4">
        <f>SUMIFS(Purchase!$F:$F,Purchase!$A:$A,Waterfall!$A105,Purchase!$D:$D,Waterfall!$C105,Purchase!$C:$C,Waterfall!CP$1)</f>
        <v>0</v>
      </c>
      <c r="CQ105" s="4">
        <f>SUMIFS(Purchase!$F:$F,Purchase!$A:$A,Waterfall!$A105,Purchase!$D:$D,Waterfall!$C105,Purchase!$C:$C,Waterfall!CQ$1)</f>
        <v>0</v>
      </c>
      <c r="CR105" s="4">
        <f>SUMIFS(Purchase!$F:$F,Purchase!$A:$A,Waterfall!$A105,Purchase!$D:$D,Waterfall!$C105,Purchase!$C:$C,Waterfall!CR$1)</f>
        <v>0</v>
      </c>
      <c r="CS105" s="4">
        <f>SUMIFS(Purchase!$F:$F,Purchase!$A:$A,Waterfall!$A105,Purchase!$D:$D,Waterfall!$C105,Purchase!$C:$C,Waterfall!CS$1)</f>
        <v>0</v>
      </c>
      <c r="CT105" s="4">
        <f>SUMIFS(Purchase!$F:$F,Purchase!$A:$A,Waterfall!$A105,Purchase!$D:$D,Waterfall!$C105,Purchase!$C:$C,Waterfall!CT$1)</f>
        <v>0</v>
      </c>
      <c r="CU105" s="4">
        <f>SUMIFS(Purchase!$F:$F,Purchase!$A:$A,Waterfall!$A105,Purchase!$D:$D,Waterfall!$C105,Purchase!$C:$C,Waterfall!CU$1)</f>
        <v>0</v>
      </c>
      <c r="CV105" s="4">
        <f>SUMIFS(Purchase!$F:$F,Purchase!$A:$A,Waterfall!$A105,Purchase!$D:$D,Waterfall!$C105,Purchase!$C:$C,Waterfall!CV$1)</f>
        <v>0</v>
      </c>
      <c r="CW105" s="4">
        <f>SUMIFS(Purchase!$F:$F,Purchase!$A:$A,Waterfall!$A105,Purchase!$D:$D,Waterfall!$C105,Purchase!$C:$C,Waterfall!CW$1)</f>
        <v>0</v>
      </c>
      <c r="CX105" s="4">
        <f>SUMIFS(Purchase!$F:$F,Purchase!$A:$A,Waterfall!$A105,Purchase!$D:$D,Waterfall!$C105,Purchase!$C:$C,Waterfall!CX$1)</f>
        <v>0</v>
      </c>
      <c r="CY105" s="4">
        <f>SUMIFS(Purchase!$F:$F,Purchase!$A:$A,Waterfall!$A105,Purchase!$D:$D,Waterfall!$C105,Purchase!$C:$C,Waterfall!CY$1)</f>
        <v>0</v>
      </c>
      <c r="CZ105" s="4">
        <f>SUMIFS(Purchase!$F:$F,Purchase!$A:$A,Waterfall!$A105,Purchase!$D:$D,Waterfall!$C105,Purchase!$C:$C,Waterfall!CZ$1)</f>
        <v>0</v>
      </c>
      <c r="DA105" s="4">
        <f>SUMIFS(Purchase!$F:$F,Purchase!$A:$A,Waterfall!$A105,Purchase!$D:$D,Waterfall!$C105,Purchase!$C:$C,Waterfall!DA$1)</f>
        <v>0</v>
      </c>
      <c r="DB105" s="4">
        <f>SUMIFS(Purchase!$F:$F,Purchase!$A:$A,Waterfall!$A105,Purchase!$D:$D,Waterfall!$C105,Purchase!$C:$C,Waterfall!DB$1)</f>
        <v>0</v>
      </c>
      <c r="DC105" s="4">
        <f>SUMIFS(Purchase!$F:$F,Purchase!$A:$A,Waterfall!$A105,Purchase!$D:$D,Waterfall!$C105,Purchase!$C:$C,Waterfall!DC$1)</f>
        <v>0</v>
      </c>
      <c r="DD105" s="4">
        <f>SUMIFS(Purchase!$F:$F,Purchase!$A:$A,Waterfall!$A105,Purchase!$D:$D,Waterfall!$C105,Purchase!$C:$C,Waterfall!DD$1)</f>
        <v>0</v>
      </c>
      <c r="DE105" s="4">
        <f>SUMIFS(Purchase!$F:$F,Purchase!$A:$A,Waterfall!$A105,Purchase!$D:$D,Waterfall!$C105,Purchase!$C:$C,Waterfall!DE$1)</f>
        <v>0</v>
      </c>
      <c r="DF105" s="4">
        <f>SUMIFS(Purchase!$F:$F,Purchase!$A:$A,Waterfall!$A105,Purchase!$D:$D,Waterfall!$C105,Purchase!$C:$C,Waterfall!DF$1)</f>
        <v>0</v>
      </c>
      <c r="DG105" s="4">
        <f>SUMIFS(Purchase!$F:$F,Purchase!$A:$A,Waterfall!$A105,Purchase!$D:$D,Waterfall!$C105,Purchase!$C:$C,Waterfall!DG$1)</f>
        <v>0</v>
      </c>
      <c r="DH105" s="4">
        <f>SUMIFS(Purchase!$F:$F,Purchase!$A:$A,Waterfall!$A105,Purchase!$D:$D,Waterfall!$C105,Purchase!$C:$C,Waterfall!DH$1)</f>
        <v>0</v>
      </c>
      <c r="DI105" s="4">
        <f>SUMIFS(Purchase!$F:$F,Purchase!$A:$A,Waterfall!$A105,Purchase!$D:$D,Waterfall!$C105,Purchase!$C:$C,Waterfall!DI$1)</f>
        <v>0</v>
      </c>
      <c r="DJ105" s="4">
        <f>SUMIFS(Purchase!$F:$F,Purchase!$A:$A,Waterfall!$A105,Purchase!$D:$D,Waterfall!$C105,Purchase!$C:$C,Waterfall!DJ$1)</f>
        <v>0</v>
      </c>
      <c r="DK105" s="4">
        <f>SUMIFS(Purchase!$F:$F,Purchase!$A:$A,Waterfall!$A105,Purchase!$D:$D,Waterfall!$C105,Purchase!$C:$C,Waterfall!DK$1)</f>
        <v>0</v>
      </c>
      <c r="DL105" s="4">
        <f>SUMIFS(Purchase!$F:$F,Purchase!$A:$A,Waterfall!$A105,Purchase!$D:$D,Waterfall!$C105,Purchase!$C:$C,Waterfall!DL$1)</f>
        <v>0</v>
      </c>
      <c r="DM105" s="4">
        <f>SUMIFS(Purchase!$F:$F,Purchase!$A:$A,Waterfall!$A105,Purchase!$D:$D,Waterfall!$C105,Purchase!$C:$C,Waterfall!DM$1)</f>
        <v>0</v>
      </c>
      <c r="DN105" s="4">
        <f>SUMIFS(Purchase!$F:$F,Purchase!$A:$A,Waterfall!$A105,Purchase!$D:$D,Waterfall!$C105,Purchase!$C:$C,Waterfall!DN$1)</f>
        <v>0</v>
      </c>
      <c r="DO105" s="4">
        <f>SUMIFS(Purchase!$F:$F,Purchase!$A:$A,Waterfall!$A105,Purchase!$D:$D,Waterfall!$C105,Purchase!$C:$C,Waterfall!DO$1)</f>
        <v>0</v>
      </c>
      <c r="DP105" s="4">
        <f>SUMIFS(Purchase!$F:$F,Purchase!$A:$A,Waterfall!$A105,Purchase!$D:$D,Waterfall!$C105,Purchase!$C:$C,Waterfall!DP$1)</f>
        <v>0</v>
      </c>
      <c r="DQ105" s="4">
        <f>SUMIFS(Purchase!$F:$F,Purchase!$A:$A,Waterfall!$A105,Purchase!$D:$D,Waterfall!$C105,Purchase!$C:$C,Waterfall!DQ$1)</f>
        <v>0</v>
      </c>
      <c r="DR105" s="4">
        <f>SUMIFS(Purchase!$F:$F,Purchase!$A:$A,Waterfall!$A105,Purchase!$D:$D,Waterfall!$C105,Purchase!$C:$C,Waterfall!DR$1)</f>
        <v>0</v>
      </c>
      <c r="DS105" s="4">
        <f>SUMIFS(Purchase!$F:$F,Purchase!$A:$A,Waterfall!$A105,Purchase!$D:$D,Waterfall!$C105,Purchase!$C:$C,Waterfall!DS$1)</f>
        <v>0</v>
      </c>
      <c r="DT105" s="4">
        <f>SUMIFS(Purchase!$F:$F,Purchase!$A:$A,Waterfall!$A105,Purchase!$D:$D,Waterfall!$C105,Purchase!$C:$C,Waterfall!DT$1)</f>
        <v>0</v>
      </c>
      <c r="DU105" s="4">
        <f>SUMIFS(Purchase!$F:$F,Purchase!$A:$A,Waterfall!$A105,Purchase!$D:$D,Waterfall!$C105,Purchase!$C:$C,Waterfall!DU$1)</f>
        <v>0</v>
      </c>
      <c r="DV105" s="4">
        <f>SUMIFS(Purchase!$F:$F,Purchase!$A:$A,Waterfall!$A105,Purchase!$D:$D,Waterfall!$C105,Purchase!$C:$C,Waterfall!DV$1)</f>
        <v>0</v>
      </c>
      <c r="DW105" s="4">
        <f>SUMIFS(Purchase!$F:$F,Purchase!$A:$A,Waterfall!$A105,Purchase!$D:$D,Waterfall!$C105,Purchase!$C:$C,Waterfall!DW$1)</f>
        <v>0</v>
      </c>
      <c r="DX105" s="4">
        <f>SUMIFS(Purchase!$F:$F,Purchase!$A:$A,Waterfall!$A105,Purchase!$D:$D,Waterfall!$C105,Purchase!$C:$C,Waterfall!DX$1)</f>
        <v>0</v>
      </c>
      <c r="DY105" s="4">
        <f>SUMIFS(Purchase!$F:$F,Purchase!$A:$A,Waterfall!$A105,Purchase!$D:$D,Waterfall!$C105,Purchase!$C:$C,Waterfall!DY$1)</f>
        <v>0</v>
      </c>
      <c r="DZ105" s="4">
        <f>SUMIFS(Purchase!$F:$F,Purchase!$A:$A,Waterfall!$A105,Purchase!$D:$D,Waterfall!$C105,Purchase!$C:$C,Waterfall!DZ$1)</f>
        <v>0</v>
      </c>
      <c r="EA105" s="4">
        <f>SUMIFS(Purchase!$F:$F,Purchase!$A:$A,Waterfall!$A105,Purchase!$D:$D,Waterfall!$C105,Purchase!$C:$C,Waterfall!EA$1)</f>
        <v>0</v>
      </c>
      <c r="EB105" s="4">
        <f>SUMIFS(Purchase!$F:$F,Purchase!$A:$A,Waterfall!$A105,Purchase!$D:$D,Waterfall!$C105,Purchase!$C:$C,Waterfall!EB$1)</f>
        <v>0</v>
      </c>
      <c r="EC105" s="4">
        <f>SUMIFS(Purchase!$F:$F,Purchase!$A:$A,Waterfall!$A105,Purchase!$D:$D,Waterfall!$C105,Purchase!$C:$C,Waterfall!EC$1)</f>
        <v>0</v>
      </c>
      <c r="ED105" s="4">
        <f>SUMIFS(Purchase!$F:$F,Purchase!$A:$A,Waterfall!$A105,Purchase!$D:$D,Waterfall!$C105,Purchase!$C:$C,Waterfall!ED$1)</f>
        <v>0</v>
      </c>
      <c r="EE105" s="4">
        <f>SUMIFS(Purchase!$F:$F,Purchase!$A:$A,Waterfall!$A105,Purchase!$D:$D,Waterfall!$C105,Purchase!$C:$C,Waterfall!EE$1)</f>
        <v>0</v>
      </c>
      <c r="EF105" s="4">
        <f>SUMIFS(Purchase!$F:$F,Purchase!$A:$A,Waterfall!$A105,Purchase!$D:$D,Waterfall!$C105,Purchase!$C:$C,Waterfall!EF$1)</f>
        <v>0</v>
      </c>
      <c r="EG105" s="4">
        <f>SUMIFS(Purchase!$F:$F,Purchase!$A:$A,Waterfall!$A105,Purchase!$D:$D,Waterfall!$C105,Purchase!$C:$C,Waterfall!EG$1)</f>
        <v>0</v>
      </c>
      <c r="EH105" s="4">
        <f>SUMIFS(Purchase!$F:$F,Purchase!$A:$A,Waterfall!$A105,Purchase!$D:$D,Waterfall!$C105,Purchase!$C:$C,Waterfall!EH$1)</f>
        <v>0</v>
      </c>
      <c r="EI105" s="4">
        <f>SUMIFS(Purchase!$F:$F,Purchase!$A:$A,Waterfall!$A105,Purchase!$D:$D,Waterfall!$C105,Purchase!$C:$C,Waterfall!EI$1)</f>
        <v>0</v>
      </c>
      <c r="EJ105" s="4">
        <f>SUMIFS(Purchase!$F:$F,Purchase!$A:$A,Waterfall!$A105,Purchase!$D:$D,Waterfall!$C105,Purchase!$C:$C,Waterfall!EJ$1)</f>
        <v>0</v>
      </c>
      <c r="EK105" s="4">
        <f>SUMIFS(Purchase!$F:$F,Purchase!$A:$A,Waterfall!$A105,Purchase!$D:$D,Waterfall!$C105,Purchase!$C:$C,Waterfall!EK$1)</f>
        <v>0</v>
      </c>
      <c r="EL105" s="4">
        <f>SUMIFS(Purchase!$F:$F,Purchase!$A:$A,Waterfall!$A105,Purchase!$D:$D,Waterfall!$C105,Purchase!$C:$C,Waterfall!EL$1)</f>
        <v>0</v>
      </c>
      <c r="EM105" s="4">
        <f>SUMIFS(Purchase!$F:$F,Purchase!$A:$A,Waterfall!$A105,Purchase!$D:$D,Waterfall!$C105,Purchase!$C:$C,Waterfall!EM$1)</f>
        <v>0</v>
      </c>
      <c r="EN105" s="4">
        <f>SUMIFS(Purchase!$F:$F,Purchase!$A:$A,Waterfall!$A105,Purchase!$D:$D,Waterfall!$C105,Purchase!$C:$C,Waterfall!EN$1)</f>
        <v>0</v>
      </c>
      <c r="EO105" s="4">
        <f>SUMIFS(Purchase!$F:$F,Purchase!$A:$A,Waterfall!$A105,Purchase!$D:$D,Waterfall!$C105,Purchase!$C:$C,Waterfall!EO$1)</f>
        <v>0</v>
      </c>
      <c r="EP105" s="4">
        <f>SUMIFS(Purchase!$F:$F,Purchase!$A:$A,Waterfall!$A105,Purchase!$D:$D,Waterfall!$C105,Purchase!$C:$C,Waterfall!EP$1)</f>
        <v>0</v>
      </c>
      <c r="EQ105" s="4">
        <f>SUMIFS(Purchase!$F:$F,Purchase!$A:$A,Waterfall!$A105,Purchase!$D:$D,Waterfall!$C105,Purchase!$C:$C,Waterfall!EQ$1)</f>
        <v>0</v>
      </c>
      <c r="ER105" s="4">
        <f>SUMIFS(Purchase!$F:$F,Purchase!$A:$A,Waterfall!$A105,Purchase!$D:$D,Waterfall!$C105,Purchase!$C:$C,Waterfall!ER$1)</f>
        <v>0</v>
      </c>
      <c r="ES105" s="4">
        <f>SUMIFS(Purchase!$F:$F,Purchase!$A:$A,Waterfall!$A105,Purchase!$D:$D,Waterfall!$C105,Purchase!$C:$C,Waterfall!ES$1)</f>
        <v>0</v>
      </c>
      <c r="ET105" s="4">
        <f>SUMIFS(Purchase!$F:$F,Purchase!$A:$A,Waterfall!$A105,Purchase!$D:$D,Waterfall!$C105,Purchase!$C:$C,Waterfall!ET$1)</f>
        <v>0</v>
      </c>
      <c r="EU105" s="4">
        <f>SUMIFS(Purchase!$F:$F,Purchase!$A:$A,Waterfall!$A105,Purchase!$D:$D,Waterfall!$C105,Purchase!$C:$C,Waterfall!EU$1)</f>
        <v>0</v>
      </c>
      <c r="EV105" s="4">
        <f>SUMIFS(Purchase!$F:$F,Purchase!$A:$A,Waterfall!$A105,Purchase!$D:$D,Waterfall!$C105,Purchase!$C:$C,Waterfall!EV$1)</f>
        <v>0</v>
      </c>
      <c r="EW105" s="4">
        <f>SUMIFS(Purchase!$F:$F,Purchase!$A:$A,Waterfall!$A105,Purchase!$D:$D,Waterfall!$C105,Purchase!$C:$C,Waterfall!EW$1)</f>
        <v>0</v>
      </c>
      <c r="EX105" s="4">
        <f>SUMIFS(Purchase!$F:$F,Purchase!$A:$A,Waterfall!$A105,Purchase!$D:$D,Waterfall!$C105,Purchase!$C:$C,Waterfall!EX$1)</f>
        <v>0</v>
      </c>
      <c r="EY105" s="4">
        <f>SUMIFS(Purchase!$F:$F,Purchase!$A:$A,Waterfall!$A105,Purchase!$D:$D,Waterfall!$C105,Purchase!$C:$C,Waterfall!EY$1)</f>
        <v>0</v>
      </c>
      <c r="EZ105" s="4">
        <f>SUMIFS(Purchase!$F:$F,Purchase!$A:$A,Waterfall!$A105,Purchase!$D:$D,Waterfall!$C105,Purchase!$C:$C,Waterfall!EZ$1)</f>
        <v>0</v>
      </c>
      <c r="FA105" s="4">
        <f>SUMIFS(Purchase!$F:$F,Purchase!$A:$A,Waterfall!$A105,Purchase!$D:$D,Waterfall!$C105,Purchase!$C:$C,Waterfall!FA$1)</f>
        <v>0</v>
      </c>
      <c r="FB105" s="4">
        <f>SUMIFS(Purchase!$F:$F,Purchase!$A:$A,Waterfall!$A105,Purchase!$D:$D,Waterfall!$C105,Purchase!$C:$C,Waterfall!FB$1)</f>
        <v>0</v>
      </c>
      <c r="FC105" s="4">
        <f>SUMIFS(Purchase!$F:$F,Purchase!$A:$A,Waterfall!$A105,Purchase!$D:$D,Waterfall!$C105,Purchase!$C:$C,Waterfall!FC$1)</f>
        <v>0</v>
      </c>
      <c r="FD105" s="4">
        <f>SUMIFS(Purchase!$F:$F,Purchase!$A:$A,Waterfall!$A105,Purchase!$D:$D,Waterfall!$C105,Purchase!$C:$C,Waterfall!FD$1)</f>
        <v>0</v>
      </c>
      <c r="FE105" s="4">
        <f>SUMIFS(Purchase!$F:$F,Purchase!$A:$A,Waterfall!$A105,Purchase!$D:$D,Waterfall!$C105,Purchase!$C:$C,Waterfall!FE$1)</f>
        <v>0</v>
      </c>
      <c r="FF105" s="4">
        <f>SUMIFS(Purchase!$F:$F,Purchase!$A:$A,Waterfall!$A105,Purchase!$D:$D,Waterfall!$C105,Purchase!$C:$C,Waterfall!FF$1)</f>
        <v>0</v>
      </c>
      <c r="FG105" s="4">
        <f>SUMIFS(Purchase!$F:$F,Purchase!$A:$A,Waterfall!$A105,Purchase!$D:$D,Waterfall!$C105,Purchase!$C:$C,Waterfall!FG$1)</f>
        <v>0</v>
      </c>
      <c r="FH105" s="4">
        <f>SUMIFS(Purchase!$F:$F,Purchase!$A:$A,Waterfall!$A105,Purchase!$D:$D,Waterfall!$C105,Purchase!$C:$C,Waterfall!FH$1)</f>
        <v>0</v>
      </c>
      <c r="FI105" s="4">
        <f>SUMIFS(Purchase!$F:$F,Purchase!$A:$A,Waterfall!$A105,Purchase!$D:$D,Waterfall!$C105,Purchase!$C:$C,Waterfall!FI$1)</f>
        <v>0</v>
      </c>
      <c r="FJ105" s="4">
        <f>SUMIFS(Purchase!$F:$F,Purchase!$A:$A,Waterfall!$A105,Purchase!$D:$D,Waterfall!$C105,Purchase!$C:$C,Waterfall!FJ$1)</f>
        <v>0</v>
      </c>
      <c r="FK105" s="4">
        <f>SUMIFS(Purchase!$F:$F,Purchase!$A:$A,Waterfall!$A105,Purchase!$D:$D,Waterfall!$C105,Purchase!$C:$C,Waterfall!FK$1)</f>
        <v>0</v>
      </c>
      <c r="FL105" s="4">
        <f>SUMIFS(Purchase!$F:$F,Purchase!$A:$A,Waterfall!$A105,Purchase!$D:$D,Waterfall!$C105,Purchase!$C:$C,Waterfall!FL$1)</f>
        <v>0</v>
      </c>
      <c r="FM105" s="4">
        <f>SUMIFS(Purchase!$F:$F,Purchase!$A:$A,Waterfall!$A105,Purchase!$D:$D,Waterfall!$C105,Purchase!$C:$C,Waterfall!FM$1)</f>
        <v>0</v>
      </c>
      <c r="FN105" s="4">
        <f>SUMIFS(Purchase!$F:$F,Purchase!$A:$A,Waterfall!$A105,Purchase!$D:$D,Waterfall!$C105,Purchase!$C:$C,Waterfall!FN$1)</f>
        <v>0</v>
      </c>
      <c r="FO105" s="4">
        <f>SUMIFS(Purchase!$F:$F,Purchase!$A:$A,Waterfall!$A105,Purchase!$D:$D,Waterfall!$C105,Purchase!$C:$C,Waterfall!FO$1)</f>
        <v>0</v>
      </c>
      <c r="FP105" s="4">
        <f>SUMIFS(Purchase!$F:$F,Purchase!$A:$A,Waterfall!$A105,Purchase!$D:$D,Waterfall!$C105,Purchase!$C:$C,Waterfall!FP$1)</f>
        <v>0</v>
      </c>
      <c r="FQ105" s="4">
        <f>SUMIFS(Purchase!$F:$F,Purchase!$A:$A,Waterfall!$A105,Purchase!$D:$D,Waterfall!$C105,Purchase!$C:$C,Waterfall!FQ$1)</f>
        <v>0</v>
      </c>
      <c r="FR105" s="4">
        <f>SUMIFS(Purchase!$F:$F,Purchase!$A:$A,Waterfall!$A105,Purchase!$D:$D,Waterfall!$C105,Purchase!$C:$C,Waterfall!FR$1)</f>
        <v>0</v>
      </c>
      <c r="FS105" s="4">
        <f>SUMIFS(Purchase!$F:$F,Purchase!$A:$A,Waterfall!$A105,Purchase!$D:$D,Waterfall!$C105,Purchase!$C:$C,Waterfall!FS$1)</f>
        <v>0</v>
      </c>
      <c r="FT105" s="4">
        <f>SUMIFS(Purchase!$F:$F,Purchase!$A:$A,Waterfall!$A105,Purchase!$D:$D,Waterfall!$C105,Purchase!$C:$C,Waterfall!FT$1)</f>
        <v>0</v>
      </c>
      <c r="FU105" s="4">
        <f>SUMIFS(Purchase!$F:$F,Purchase!$A:$A,Waterfall!$A105,Purchase!$D:$D,Waterfall!$C105,Purchase!$C:$C,Waterfall!FU$1)</f>
        <v>0</v>
      </c>
      <c r="FV105" s="4">
        <f>SUMIFS(Purchase!$F:$F,Purchase!$A:$A,Waterfall!$A105,Purchase!$D:$D,Waterfall!$C105,Purchase!$C:$C,Waterfall!FV$1)</f>
        <v>0</v>
      </c>
      <c r="FW105" s="4">
        <f>SUMIFS(Purchase!$F:$F,Purchase!$A:$A,Waterfall!$A105,Purchase!$D:$D,Waterfall!$C105,Purchase!$C:$C,Waterfall!FW$1)</f>
        <v>0</v>
      </c>
      <c r="FX105" s="4">
        <f>SUMIFS(Purchase!$F:$F,Purchase!$A:$A,Waterfall!$A105,Purchase!$D:$D,Waterfall!$C105,Purchase!$C:$C,Waterfall!FX$1)</f>
        <v>0</v>
      </c>
      <c r="FY105" s="4">
        <f>SUMIFS(Purchase!$F:$F,Purchase!$A:$A,Waterfall!$A105,Purchase!$D:$D,Waterfall!$C105,Purchase!$C:$C,Waterfall!FY$1)</f>
        <v>0</v>
      </c>
      <c r="FZ105" s="4">
        <f>SUMIFS(Purchase!$F:$F,Purchase!$A:$A,Waterfall!$A105,Purchase!$D:$D,Waterfall!$C105,Purchase!$C:$C,Waterfall!FZ$1)</f>
        <v>0</v>
      </c>
      <c r="GA105" s="4">
        <f>SUMIFS(Purchase!$F:$F,Purchase!$A:$A,Waterfall!$A105,Purchase!$D:$D,Waterfall!$C105,Purchase!$C:$C,Waterfall!GA$1)</f>
        <v>0</v>
      </c>
      <c r="GB105" s="4">
        <f>SUMIFS(Purchase!$F:$F,Purchase!$A:$A,Waterfall!$A105,Purchase!$D:$D,Waterfall!$C105,Purchase!$C:$C,Waterfall!GB$1)</f>
        <v>0</v>
      </c>
      <c r="GC105" s="4">
        <f>SUMIFS(Purchase!$F:$F,Purchase!$A:$A,Waterfall!$A105,Purchase!$D:$D,Waterfall!$C105,Purchase!$C:$C,Waterfall!GC$1)</f>
        <v>0</v>
      </c>
      <c r="GD105" s="4">
        <f>SUMIFS(Purchase!$F:$F,Purchase!$A:$A,Waterfall!$A105,Purchase!$D:$D,Waterfall!$C105,Purchase!$C:$C,Waterfall!GD$1)</f>
        <v>0</v>
      </c>
      <c r="GE105" s="4">
        <f>SUMIFS(Purchase!$F:$F,Purchase!$A:$A,Waterfall!$A105,Purchase!$D:$D,Waterfall!$C105,Purchase!$C:$C,Waterfall!GE$1)</f>
        <v>0</v>
      </c>
      <c r="GF105" s="4">
        <f>SUMIFS(Purchase!$F:$F,Purchase!$A:$A,Waterfall!$A105,Purchase!$D:$D,Waterfall!$C105,Purchase!$C:$C,Waterfall!GF$1)</f>
        <v>0</v>
      </c>
      <c r="GG105" s="4">
        <f>SUMIFS(Purchase!$F:$F,Purchase!$A:$A,Waterfall!$A105,Purchase!$D:$D,Waterfall!$C105,Purchase!$C:$C,Waterfall!GG$1)</f>
        <v>0</v>
      </c>
      <c r="GH105" s="4">
        <f>SUMIFS(Purchase!$F:$F,Purchase!$A:$A,Waterfall!$A105,Purchase!$D:$D,Waterfall!$C105,Purchase!$C:$C,Waterfall!GH$1)</f>
        <v>0</v>
      </c>
      <c r="GI105" s="4">
        <f>SUMIFS(Purchase!$F:$F,Purchase!$A:$A,Waterfall!$A105,Purchase!$D:$D,Waterfall!$C105,Purchase!$C:$C,Waterfall!GI$1)</f>
        <v>0</v>
      </c>
    </row>
    <row r="106" spans="1:191" x14ac:dyDescent="0.35">
      <c r="A106" s="8">
        <f t="shared" si="4"/>
        <v>1</v>
      </c>
      <c r="B106" s="2" t="str">
        <f>VLOOKUP($A106,Centers!$B$1:$C$120,2,)</f>
        <v>GATE</v>
      </c>
      <c r="C106" s="3">
        <v>44983</v>
      </c>
      <c r="D106" s="4">
        <f>IF($A106=1,SUM(SUMIFS(Indent!$E:$E,Indent!$C:$C,Waterfall!$C106,Indent!$A:$A,Centers!$A$2),SUMIFS(Indent!$E:$E,Indent!$C:$C,Waterfall!$C106,Indent!$A:$A,Centers!$A$3),SUMIFS(Indent!$E:$E,Indent!$C:$C,Waterfall!$C106,Indent!$A:$A,Centers!$A$4),SUMIFS(Indent!$E:$E,Indent!$C:$C,Waterfall!$C106,Indent!$A:$A,Centers!$A$5),SUMIFS(Indent!$E:$E,Indent!$C:$C,Waterfall!$C106,Indent!$A:$A,Centers!$A$6),SUMIFS(Indent!$E:$E,Indent!$C:$C,Waterfall!$C106,Indent!$A:$A,Centers!$A$7),SUMIFS(Indent!$E:$E,Indent!$C:$C,Waterfall!$C106,Indent!$A:$A,Centers!$A$8)),SUMIFS(Indent!$E:$E,Indent!$C:$C,Waterfall!$C106,Indent!$A:$A,$A106))</f>
        <v>0</v>
      </c>
      <c r="E106" s="4">
        <f>SUMIFS(Purchase!$F:$F,Purchase!$A:$A,Waterfall!$A106,Purchase!$D:$D,Waterfall!$C106,Purchase!$C:$C,Waterfall!E$1)</f>
        <v>0</v>
      </c>
      <c r="F106" s="4">
        <f>SUMIFS(Purchase!$F:$F,Purchase!$A:$A,Waterfall!$A106,Purchase!$D:$D,Waterfall!$C106,Purchase!$C:$C,Waterfall!F$1)</f>
        <v>0</v>
      </c>
      <c r="G106" s="4">
        <f>SUMIFS(Purchase!$F:$F,Purchase!$A:$A,Waterfall!$A106,Purchase!$D:$D,Waterfall!$C106,Purchase!$C:$C,Waterfall!G$1)</f>
        <v>0</v>
      </c>
      <c r="H106" s="4">
        <f>SUMIFS(Purchase!$F:$F,Purchase!$A:$A,Waterfall!$A106,Purchase!$D:$D,Waterfall!$C106,Purchase!$C:$C,Waterfall!H$1)</f>
        <v>0</v>
      </c>
      <c r="I106" s="4">
        <f>SUMIFS(Purchase!$F:$F,Purchase!$A:$A,Waterfall!$A106,Purchase!$D:$D,Waterfall!$C106,Purchase!$C:$C,Waterfall!I$1)</f>
        <v>0</v>
      </c>
      <c r="J106" s="4">
        <f>SUMIFS(Purchase!$F:$F,Purchase!$A:$A,Waterfall!$A106,Purchase!$D:$D,Waterfall!$C106,Purchase!$C:$C,Waterfall!J$1)</f>
        <v>0</v>
      </c>
      <c r="K106" s="4">
        <f>SUMIFS(Purchase!$F:$F,Purchase!$A:$A,Waterfall!$A106,Purchase!$D:$D,Waterfall!$C106,Purchase!$C:$C,Waterfall!K$1)</f>
        <v>0</v>
      </c>
      <c r="L106" s="4">
        <f>SUMIFS(Purchase!$F:$F,Purchase!$A:$A,Waterfall!$A106,Purchase!$D:$D,Waterfall!$C106,Purchase!$C:$C,Waterfall!L$1)</f>
        <v>0</v>
      </c>
      <c r="M106" s="4">
        <f>SUMIFS(Purchase!$F:$F,Purchase!$A:$A,Waterfall!$A106,Purchase!$D:$D,Waterfall!$C106,Purchase!$C:$C,Waterfall!M$1)</f>
        <v>0</v>
      </c>
      <c r="N106" s="4">
        <f>SUMIFS(Purchase!$F:$F,Purchase!$A:$A,Waterfall!$A106,Purchase!$D:$D,Waterfall!$C106,Purchase!$C:$C,Waterfall!N$1)</f>
        <v>0</v>
      </c>
      <c r="O106" s="4">
        <f>SUMIFS(Purchase!$F:$F,Purchase!$A:$A,Waterfall!$A106,Purchase!$D:$D,Waterfall!$C106,Purchase!$C:$C,Waterfall!O$1)</f>
        <v>0</v>
      </c>
      <c r="P106" s="4">
        <f>SUMIFS(Purchase!$F:$F,Purchase!$A:$A,Waterfall!$A106,Purchase!$D:$D,Waterfall!$C106,Purchase!$C:$C,Waterfall!P$1)</f>
        <v>0</v>
      </c>
      <c r="Q106" s="4">
        <f>SUMIFS(Purchase!$F:$F,Purchase!$A:$A,Waterfall!$A106,Purchase!$D:$D,Waterfall!$C106,Purchase!$C:$C,Waterfall!Q$1)</f>
        <v>0</v>
      </c>
      <c r="R106" s="4">
        <f>SUMIFS(Purchase!$F:$F,Purchase!$A:$A,Waterfall!$A106,Purchase!$D:$D,Waterfall!$C106,Purchase!$C:$C,Waterfall!R$1)</f>
        <v>0</v>
      </c>
      <c r="S106" s="4">
        <f>SUMIFS(Purchase!$F:$F,Purchase!$A:$A,Waterfall!$A106,Purchase!$D:$D,Waterfall!$C106,Purchase!$C:$C,Waterfall!S$1)</f>
        <v>0</v>
      </c>
      <c r="T106" s="4">
        <f>SUMIFS(Purchase!$F:$F,Purchase!$A:$A,Waterfall!$A106,Purchase!$D:$D,Waterfall!$C106,Purchase!$C:$C,Waterfall!T$1)</f>
        <v>0</v>
      </c>
      <c r="U106" s="4">
        <f>SUMIFS(Purchase!$F:$F,Purchase!$A:$A,Waterfall!$A106,Purchase!$D:$D,Waterfall!$C106,Purchase!$C:$C,Waterfall!U$1)</f>
        <v>0</v>
      </c>
      <c r="V106" s="4">
        <f>SUMIFS(Purchase!$F:$F,Purchase!$A:$A,Waterfall!$A106,Purchase!$D:$D,Waterfall!$C106,Purchase!$C:$C,Waterfall!V$1)</f>
        <v>0</v>
      </c>
      <c r="W106" s="4">
        <f>SUMIFS(Purchase!$F:$F,Purchase!$A:$A,Waterfall!$A106,Purchase!$D:$D,Waterfall!$C106,Purchase!$C:$C,Waterfall!W$1)</f>
        <v>0</v>
      </c>
      <c r="X106" s="4">
        <f>SUMIFS(Purchase!$F:$F,Purchase!$A:$A,Waterfall!$A106,Purchase!$D:$D,Waterfall!$C106,Purchase!$C:$C,Waterfall!X$1)</f>
        <v>0</v>
      </c>
      <c r="Y106" s="4">
        <f>SUMIFS(Purchase!$F:$F,Purchase!$A:$A,Waterfall!$A106,Purchase!$D:$D,Waterfall!$C106,Purchase!$C:$C,Waterfall!Y$1)</f>
        <v>0</v>
      </c>
      <c r="Z106" s="4">
        <f>SUMIFS(Purchase!$F:$F,Purchase!$A:$A,Waterfall!$A106,Purchase!$D:$D,Waterfall!$C106,Purchase!$C:$C,Waterfall!Z$1)</f>
        <v>0</v>
      </c>
      <c r="AA106" s="4">
        <f>SUMIFS(Purchase!$F:$F,Purchase!$A:$A,Waterfall!$A106,Purchase!$D:$D,Waterfall!$C106,Purchase!$C:$C,Waterfall!AA$1)</f>
        <v>0</v>
      </c>
      <c r="AB106" s="4">
        <f>SUMIFS(Purchase!$F:$F,Purchase!$A:$A,Waterfall!$A106,Purchase!$D:$D,Waterfall!$C106,Purchase!$C:$C,Waterfall!AB$1)</f>
        <v>0</v>
      </c>
      <c r="AC106" s="4">
        <f>SUMIFS(Purchase!$F:$F,Purchase!$A:$A,Waterfall!$A106,Purchase!$D:$D,Waterfall!$C106,Purchase!$C:$C,Waterfall!AC$1)</f>
        <v>0</v>
      </c>
      <c r="AD106" s="4">
        <f>SUMIFS(Purchase!$F:$F,Purchase!$A:$A,Waterfall!$A106,Purchase!$D:$D,Waterfall!$C106,Purchase!$C:$C,Waterfall!AD$1)</f>
        <v>0</v>
      </c>
      <c r="AE106" s="4">
        <f>SUMIFS(Purchase!$F:$F,Purchase!$A:$A,Waterfall!$A106,Purchase!$D:$D,Waterfall!$C106,Purchase!$C:$C,Waterfall!AE$1)</f>
        <v>0</v>
      </c>
      <c r="AF106" s="4">
        <f>SUMIFS(Purchase!$F:$F,Purchase!$A:$A,Waterfall!$A106,Purchase!$D:$D,Waterfall!$C106,Purchase!$C:$C,Waterfall!AF$1)</f>
        <v>0</v>
      </c>
      <c r="AG106" s="4">
        <f>SUMIFS(Purchase!$F:$F,Purchase!$A:$A,Waterfall!$A106,Purchase!$D:$D,Waterfall!$C106,Purchase!$C:$C,Waterfall!AG$1)</f>
        <v>0</v>
      </c>
      <c r="AH106" s="4">
        <f>SUMIFS(Purchase!$F:$F,Purchase!$A:$A,Waterfall!$A106,Purchase!$D:$D,Waterfall!$C106,Purchase!$C:$C,Waterfall!AH$1)</f>
        <v>0</v>
      </c>
      <c r="AI106" s="4">
        <f>SUMIFS(Purchase!$F:$F,Purchase!$A:$A,Waterfall!$A106,Purchase!$D:$D,Waterfall!$C106,Purchase!$C:$C,Waterfall!AI$1)</f>
        <v>0</v>
      </c>
      <c r="AJ106" s="4">
        <f>SUMIFS(Purchase!$F:$F,Purchase!$A:$A,Waterfall!$A106,Purchase!$D:$D,Waterfall!$C106,Purchase!$C:$C,Waterfall!AJ$1)</f>
        <v>0</v>
      </c>
      <c r="AK106" s="4">
        <f>SUMIFS(Purchase!$F:$F,Purchase!$A:$A,Waterfall!$A106,Purchase!$D:$D,Waterfall!$C106,Purchase!$C:$C,Waterfall!AK$1)</f>
        <v>0</v>
      </c>
      <c r="AL106" s="4">
        <f>SUMIFS(Purchase!$F:$F,Purchase!$A:$A,Waterfall!$A106,Purchase!$D:$D,Waterfall!$C106,Purchase!$C:$C,Waterfall!AL$1)</f>
        <v>0</v>
      </c>
      <c r="AM106" s="4">
        <f>SUMIFS(Purchase!$F:$F,Purchase!$A:$A,Waterfall!$A106,Purchase!$D:$D,Waterfall!$C106,Purchase!$C:$C,Waterfall!AM$1)</f>
        <v>0</v>
      </c>
      <c r="AN106" s="4">
        <f>SUMIFS(Purchase!$F:$F,Purchase!$A:$A,Waterfall!$A106,Purchase!$D:$D,Waterfall!$C106,Purchase!$C:$C,Waterfall!AN$1)</f>
        <v>0</v>
      </c>
      <c r="AO106" s="4">
        <f>SUMIFS(Purchase!$F:$F,Purchase!$A:$A,Waterfall!$A106,Purchase!$D:$D,Waterfall!$C106,Purchase!$C:$C,Waterfall!AO$1)</f>
        <v>0</v>
      </c>
      <c r="AP106" s="4">
        <f>SUMIFS(Purchase!$F:$F,Purchase!$A:$A,Waterfall!$A106,Purchase!$D:$D,Waterfall!$C106,Purchase!$C:$C,Waterfall!AP$1)</f>
        <v>0</v>
      </c>
      <c r="AQ106" s="4">
        <f>SUMIFS(Purchase!$F:$F,Purchase!$A:$A,Waterfall!$A106,Purchase!$D:$D,Waterfall!$C106,Purchase!$C:$C,Waterfall!AQ$1)</f>
        <v>0</v>
      </c>
      <c r="AR106" s="4">
        <f>SUMIFS(Purchase!$F:$F,Purchase!$A:$A,Waterfall!$A106,Purchase!$D:$D,Waterfall!$C106,Purchase!$C:$C,Waterfall!AR$1)</f>
        <v>0</v>
      </c>
      <c r="AS106" s="4">
        <f>SUMIFS(Purchase!$F:$F,Purchase!$A:$A,Waterfall!$A106,Purchase!$D:$D,Waterfall!$C106,Purchase!$C:$C,Waterfall!AS$1)</f>
        <v>0</v>
      </c>
      <c r="AT106" s="4">
        <f>SUMIFS(Purchase!$F:$F,Purchase!$A:$A,Waterfall!$A106,Purchase!$D:$D,Waterfall!$C106,Purchase!$C:$C,Waterfall!AT$1)</f>
        <v>0</v>
      </c>
      <c r="AU106" s="4">
        <f>SUMIFS(Purchase!$F:$F,Purchase!$A:$A,Waterfall!$A106,Purchase!$D:$D,Waterfall!$C106,Purchase!$C:$C,Waterfall!AU$1)</f>
        <v>0</v>
      </c>
      <c r="AV106" s="4">
        <f>SUMIFS(Purchase!$F:$F,Purchase!$A:$A,Waterfall!$A106,Purchase!$D:$D,Waterfall!$C106,Purchase!$C:$C,Waterfall!AV$1)</f>
        <v>0</v>
      </c>
      <c r="AW106" s="4">
        <f>SUMIFS(Purchase!$F:$F,Purchase!$A:$A,Waterfall!$A106,Purchase!$D:$D,Waterfall!$C106,Purchase!$C:$C,Waterfall!AW$1)</f>
        <v>0</v>
      </c>
      <c r="AX106" s="4">
        <f>SUMIFS(Purchase!$F:$F,Purchase!$A:$A,Waterfall!$A106,Purchase!$D:$D,Waterfall!$C106,Purchase!$C:$C,Waterfall!AX$1)</f>
        <v>0</v>
      </c>
      <c r="AY106" s="4">
        <f>SUMIFS(Purchase!$F:$F,Purchase!$A:$A,Waterfall!$A106,Purchase!$D:$D,Waterfall!$C106,Purchase!$C:$C,Waterfall!AY$1)</f>
        <v>0</v>
      </c>
      <c r="AZ106" s="4">
        <f>SUMIFS(Purchase!$F:$F,Purchase!$A:$A,Waterfall!$A106,Purchase!$D:$D,Waterfall!$C106,Purchase!$C:$C,Waterfall!AZ$1)</f>
        <v>0</v>
      </c>
      <c r="BA106" s="4">
        <f>SUMIFS(Purchase!$F:$F,Purchase!$A:$A,Waterfall!$A106,Purchase!$D:$D,Waterfall!$C106,Purchase!$C:$C,Waterfall!BA$1)</f>
        <v>0</v>
      </c>
      <c r="BB106" s="4">
        <f>SUMIFS(Purchase!$F:$F,Purchase!$A:$A,Waterfall!$A106,Purchase!$D:$D,Waterfall!$C106,Purchase!$C:$C,Waterfall!BB$1)</f>
        <v>0</v>
      </c>
      <c r="BC106" s="4">
        <f>SUMIFS(Purchase!$F:$F,Purchase!$A:$A,Waterfall!$A106,Purchase!$D:$D,Waterfall!$C106,Purchase!$C:$C,Waterfall!BC$1)</f>
        <v>0</v>
      </c>
      <c r="BD106" s="4">
        <f>SUMIFS(Purchase!$F:$F,Purchase!$A:$A,Waterfall!$A106,Purchase!$D:$D,Waterfall!$C106,Purchase!$C:$C,Waterfall!BD$1)</f>
        <v>0</v>
      </c>
      <c r="BE106" s="4">
        <f>SUMIFS(Purchase!$F:$F,Purchase!$A:$A,Waterfall!$A106,Purchase!$D:$D,Waterfall!$C106,Purchase!$C:$C,Waterfall!BE$1)</f>
        <v>0</v>
      </c>
      <c r="BF106" s="4">
        <f>SUMIFS(Purchase!$F:$F,Purchase!$A:$A,Waterfall!$A106,Purchase!$D:$D,Waterfall!$C106,Purchase!$C:$C,Waterfall!BF$1)</f>
        <v>0</v>
      </c>
      <c r="BG106" s="4">
        <f>SUMIFS(Purchase!$F:$F,Purchase!$A:$A,Waterfall!$A106,Purchase!$D:$D,Waterfall!$C106,Purchase!$C:$C,Waterfall!BG$1)</f>
        <v>0</v>
      </c>
      <c r="BH106" s="4">
        <f>SUMIFS(Purchase!$F:$F,Purchase!$A:$A,Waterfall!$A106,Purchase!$D:$D,Waterfall!$C106,Purchase!$C:$C,Waterfall!BH$1)</f>
        <v>0</v>
      </c>
      <c r="BI106" s="4">
        <f>SUMIFS(Purchase!$F:$F,Purchase!$A:$A,Waterfall!$A106,Purchase!$D:$D,Waterfall!$C106,Purchase!$C:$C,Waterfall!BI$1)</f>
        <v>0</v>
      </c>
      <c r="BJ106" s="4">
        <f>SUMIFS(Purchase!$F:$F,Purchase!$A:$A,Waterfall!$A106,Purchase!$D:$D,Waterfall!$C106,Purchase!$C:$C,Waterfall!BJ$1)</f>
        <v>0</v>
      </c>
      <c r="BK106" s="4">
        <f>SUMIFS(Purchase!$F:$F,Purchase!$A:$A,Waterfall!$A106,Purchase!$D:$D,Waterfall!$C106,Purchase!$C:$C,Waterfall!BK$1)</f>
        <v>0</v>
      </c>
      <c r="BL106" s="4">
        <f>SUMIFS(Purchase!$F:$F,Purchase!$A:$A,Waterfall!$A106,Purchase!$D:$D,Waterfall!$C106,Purchase!$C:$C,Waterfall!BL$1)</f>
        <v>0</v>
      </c>
      <c r="BM106" s="4">
        <f>SUMIFS(Purchase!$F:$F,Purchase!$A:$A,Waterfall!$A106,Purchase!$D:$D,Waterfall!$C106,Purchase!$C:$C,Waterfall!BM$1)</f>
        <v>0</v>
      </c>
      <c r="BN106" s="4">
        <f>SUMIFS(Purchase!$F:$F,Purchase!$A:$A,Waterfall!$A106,Purchase!$D:$D,Waterfall!$C106,Purchase!$C:$C,Waterfall!BN$1)</f>
        <v>0</v>
      </c>
      <c r="BO106" s="4">
        <f>SUMIFS(Purchase!$F:$F,Purchase!$A:$A,Waterfall!$A106,Purchase!$D:$D,Waterfall!$C106,Purchase!$C:$C,Waterfall!BO$1)</f>
        <v>0</v>
      </c>
      <c r="BP106" s="4">
        <f>SUMIFS(Purchase!$F:$F,Purchase!$A:$A,Waterfall!$A106,Purchase!$D:$D,Waterfall!$C106,Purchase!$C:$C,Waterfall!BP$1)</f>
        <v>0</v>
      </c>
      <c r="BQ106" s="4">
        <f>SUMIFS(Purchase!$F:$F,Purchase!$A:$A,Waterfall!$A106,Purchase!$D:$D,Waterfall!$C106,Purchase!$C:$C,Waterfall!BQ$1)</f>
        <v>0</v>
      </c>
      <c r="BR106" s="4">
        <f>SUMIFS(Purchase!$F:$F,Purchase!$A:$A,Waterfall!$A106,Purchase!$D:$D,Waterfall!$C106,Purchase!$C:$C,Waterfall!BR$1)</f>
        <v>0</v>
      </c>
      <c r="BS106" s="4">
        <f>SUMIFS(Purchase!$F:$F,Purchase!$A:$A,Waterfall!$A106,Purchase!$D:$D,Waterfall!$C106,Purchase!$C:$C,Waterfall!BS$1)</f>
        <v>0</v>
      </c>
      <c r="BT106" s="4">
        <f>SUMIFS(Purchase!$F:$F,Purchase!$A:$A,Waterfall!$A106,Purchase!$D:$D,Waterfall!$C106,Purchase!$C:$C,Waterfall!BT$1)</f>
        <v>0</v>
      </c>
      <c r="BU106" s="4">
        <f>SUMIFS(Purchase!$F:$F,Purchase!$A:$A,Waterfall!$A106,Purchase!$D:$D,Waterfall!$C106,Purchase!$C:$C,Waterfall!BU$1)</f>
        <v>0</v>
      </c>
      <c r="BV106" s="4">
        <f>SUMIFS(Purchase!$F:$F,Purchase!$A:$A,Waterfall!$A106,Purchase!$D:$D,Waterfall!$C106,Purchase!$C:$C,Waterfall!BV$1)</f>
        <v>0</v>
      </c>
      <c r="BW106" s="4">
        <f>SUMIFS(Purchase!$F:$F,Purchase!$A:$A,Waterfall!$A106,Purchase!$D:$D,Waterfall!$C106,Purchase!$C:$C,Waterfall!BW$1)</f>
        <v>0</v>
      </c>
      <c r="BX106" s="4">
        <f>SUMIFS(Purchase!$F:$F,Purchase!$A:$A,Waterfall!$A106,Purchase!$D:$D,Waterfall!$C106,Purchase!$C:$C,Waterfall!BX$1)</f>
        <v>0</v>
      </c>
      <c r="BY106" s="4">
        <f>SUMIFS(Purchase!$F:$F,Purchase!$A:$A,Waterfall!$A106,Purchase!$D:$D,Waterfall!$C106,Purchase!$C:$C,Waterfall!BY$1)</f>
        <v>0</v>
      </c>
      <c r="BZ106" s="4">
        <f>SUMIFS(Purchase!$F:$F,Purchase!$A:$A,Waterfall!$A106,Purchase!$D:$D,Waterfall!$C106,Purchase!$C:$C,Waterfall!BZ$1)</f>
        <v>0</v>
      </c>
      <c r="CA106" s="4">
        <f>SUMIFS(Purchase!$F:$F,Purchase!$A:$A,Waterfall!$A106,Purchase!$D:$D,Waterfall!$C106,Purchase!$C:$C,Waterfall!CA$1)</f>
        <v>0</v>
      </c>
      <c r="CB106" s="4">
        <f>SUMIFS(Purchase!$F:$F,Purchase!$A:$A,Waterfall!$A106,Purchase!$D:$D,Waterfall!$C106,Purchase!$C:$C,Waterfall!CB$1)</f>
        <v>0</v>
      </c>
      <c r="CC106" s="4">
        <f>SUMIFS(Purchase!$F:$F,Purchase!$A:$A,Waterfall!$A106,Purchase!$D:$D,Waterfall!$C106,Purchase!$C:$C,Waterfall!CC$1)</f>
        <v>0</v>
      </c>
      <c r="CD106" s="4">
        <f>SUMIFS(Purchase!$F:$F,Purchase!$A:$A,Waterfall!$A106,Purchase!$D:$D,Waterfall!$C106,Purchase!$C:$C,Waterfall!CD$1)</f>
        <v>0</v>
      </c>
      <c r="CE106" s="4">
        <f>SUMIFS(Purchase!$F:$F,Purchase!$A:$A,Waterfall!$A106,Purchase!$D:$D,Waterfall!$C106,Purchase!$C:$C,Waterfall!CE$1)</f>
        <v>0</v>
      </c>
      <c r="CF106" s="4">
        <f>SUMIFS(Purchase!$F:$F,Purchase!$A:$A,Waterfall!$A106,Purchase!$D:$D,Waterfall!$C106,Purchase!$C:$C,Waterfall!CF$1)</f>
        <v>0</v>
      </c>
      <c r="CG106" s="4">
        <f>SUMIFS(Purchase!$F:$F,Purchase!$A:$A,Waterfall!$A106,Purchase!$D:$D,Waterfall!$C106,Purchase!$C:$C,Waterfall!CG$1)</f>
        <v>0</v>
      </c>
      <c r="CH106" s="4">
        <f>SUMIFS(Purchase!$F:$F,Purchase!$A:$A,Waterfall!$A106,Purchase!$D:$D,Waterfall!$C106,Purchase!$C:$C,Waterfall!CH$1)</f>
        <v>0</v>
      </c>
      <c r="CI106" s="4">
        <f>SUMIFS(Purchase!$F:$F,Purchase!$A:$A,Waterfall!$A106,Purchase!$D:$D,Waterfall!$C106,Purchase!$C:$C,Waterfall!CI$1)</f>
        <v>0</v>
      </c>
      <c r="CJ106" s="4">
        <f>SUMIFS(Purchase!$F:$F,Purchase!$A:$A,Waterfall!$A106,Purchase!$D:$D,Waterfall!$C106,Purchase!$C:$C,Waterfall!CJ$1)</f>
        <v>0</v>
      </c>
      <c r="CK106" s="4">
        <f>SUMIFS(Purchase!$F:$F,Purchase!$A:$A,Waterfall!$A106,Purchase!$D:$D,Waterfall!$C106,Purchase!$C:$C,Waterfall!CK$1)</f>
        <v>0</v>
      </c>
      <c r="CL106" s="4">
        <f>SUMIFS(Purchase!$F:$F,Purchase!$A:$A,Waterfall!$A106,Purchase!$D:$D,Waterfall!$C106,Purchase!$C:$C,Waterfall!CL$1)</f>
        <v>0</v>
      </c>
      <c r="CM106" s="4">
        <f>SUMIFS(Purchase!$F:$F,Purchase!$A:$A,Waterfall!$A106,Purchase!$D:$D,Waterfall!$C106,Purchase!$C:$C,Waterfall!CM$1)</f>
        <v>0</v>
      </c>
      <c r="CN106" s="4">
        <f>SUMIFS(Purchase!$F:$F,Purchase!$A:$A,Waterfall!$A106,Purchase!$D:$D,Waterfall!$C106,Purchase!$C:$C,Waterfall!CN$1)</f>
        <v>0</v>
      </c>
      <c r="CO106" s="4">
        <f>SUMIFS(Purchase!$F:$F,Purchase!$A:$A,Waterfall!$A106,Purchase!$D:$D,Waterfall!$C106,Purchase!$C:$C,Waterfall!CO$1)</f>
        <v>0</v>
      </c>
      <c r="CP106" s="4">
        <f>SUMIFS(Purchase!$F:$F,Purchase!$A:$A,Waterfall!$A106,Purchase!$D:$D,Waterfall!$C106,Purchase!$C:$C,Waterfall!CP$1)</f>
        <v>0</v>
      </c>
      <c r="CQ106" s="4">
        <f>SUMIFS(Purchase!$F:$F,Purchase!$A:$A,Waterfall!$A106,Purchase!$D:$D,Waterfall!$C106,Purchase!$C:$C,Waterfall!CQ$1)</f>
        <v>0</v>
      </c>
      <c r="CR106" s="4">
        <f>SUMIFS(Purchase!$F:$F,Purchase!$A:$A,Waterfall!$A106,Purchase!$D:$D,Waterfall!$C106,Purchase!$C:$C,Waterfall!CR$1)</f>
        <v>0</v>
      </c>
      <c r="CS106" s="4">
        <f>SUMIFS(Purchase!$F:$F,Purchase!$A:$A,Waterfall!$A106,Purchase!$D:$D,Waterfall!$C106,Purchase!$C:$C,Waterfall!CS$1)</f>
        <v>0</v>
      </c>
      <c r="CT106" s="4">
        <f>SUMIFS(Purchase!$F:$F,Purchase!$A:$A,Waterfall!$A106,Purchase!$D:$D,Waterfall!$C106,Purchase!$C:$C,Waterfall!CT$1)</f>
        <v>0</v>
      </c>
      <c r="CU106" s="4">
        <f>SUMIFS(Purchase!$F:$F,Purchase!$A:$A,Waterfall!$A106,Purchase!$D:$D,Waterfall!$C106,Purchase!$C:$C,Waterfall!CU$1)</f>
        <v>0</v>
      </c>
      <c r="CV106" s="4">
        <f>SUMIFS(Purchase!$F:$F,Purchase!$A:$A,Waterfall!$A106,Purchase!$D:$D,Waterfall!$C106,Purchase!$C:$C,Waterfall!CV$1)</f>
        <v>0</v>
      </c>
      <c r="CW106" s="4">
        <f>SUMIFS(Purchase!$F:$F,Purchase!$A:$A,Waterfall!$A106,Purchase!$D:$D,Waterfall!$C106,Purchase!$C:$C,Waterfall!CW$1)</f>
        <v>0</v>
      </c>
      <c r="CX106" s="4">
        <f>SUMIFS(Purchase!$F:$F,Purchase!$A:$A,Waterfall!$A106,Purchase!$D:$D,Waterfall!$C106,Purchase!$C:$C,Waterfall!CX$1)</f>
        <v>0</v>
      </c>
      <c r="CY106" s="4">
        <f>SUMIFS(Purchase!$F:$F,Purchase!$A:$A,Waterfall!$A106,Purchase!$D:$D,Waterfall!$C106,Purchase!$C:$C,Waterfall!CY$1)</f>
        <v>0</v>
      </c>
      <c r="CZ106" s="4">
        <f>SUMIFS(Purchase!$F:$F,Purchase!$A:$A,Waterfall!$A106,Purchase!$D:$D,Waterfall!$C106,Purchase!$C:$C,Waterfall!CZ$1)</f>
        <v>0</v>
      </c>
      <c r="DA106" s="4">
        <f>SUMIFS(Purchase!$F:$F,Purchase!$A:$A,Waterfall!$A106,Purchase!$D:$D,Waterfall!$C106,Purchase!$C:$C,Waterfall!DA$1)</f>
        <v>0</v>
      </c>
      <c r="DB106" s="4">
        <f>SUMIFS(Purchase!$F:$F,Purchase!$A:$A,Waterfall!$A106,Purchase!$D:$D,Waterfall!$C106,Purchase!$C:$C,Waterfall!DB$1)</f>
        <v>0</v>
      </c>
      <c r="DC106" s="4">
        <f>SUMIFS(Purchase!$F:$F,Purchase!$A:$A,Waterfall!$A106,Purchase!$D:$D,Waterfall!$C106,Purchase!$C:$C,Waterfall!DC$1)</f>
        <v>0</v>
      </c>
      <c r="DD106" s="4">
        <f>SUMIFS(Purchase!$F:$F,Purchase!$A:$A,Waterfall!$A106,Purchase!$D:$D,Waterfall!$C106,Purchase!$C:$C,Waterfall!DD$1)</f>
        <v>0</v>
      </c>
      <c r="DE106" s="4">
        <f>SUMIFS(Purchase!$F:$F,Purchase!$A:$A,Waterfall!$A106,Purchase!$D:$D,Waterfall!$C106,Purchase!$C:$C,Waterfall!DE$1)</f>
        <v>0</v>
      </c>
      <c r="DF106" s="4">
        <f>SUMIFS(Purchase!$F:$F,Purchase!$A:$A,Waterfall!$A106,Purchase!$D:$D,Waterfall!$C106,Purchase!$C:$C,Waterfall!DF$1)</f>
        <v>0</v>
      </c>
      <c r="DG106" s="4">
        <f>SUMIFS(Purchase!$F:$F,Purchase!$A:$A,Waterfall!$A106,Purchase!$D:$D,Waterfall!$C106,Purchase!$C:$C,Waterfall!DG$1)</f>
        <v>0</v>
      </c>
      <c r="DH106" s="4">
        <f>SUMIFS(Purchase!$F:$F,Purchase!$A:$A,Waterfall!$A106,Purchase!$D:$D,Waterfall!$C106,Purchase!$C:$C,Waterfall!DH$1)</f>
        <v>0</v>
      </c>
      <c r="DI106" s="4">
        <f>SUMIFS(Purchase!$F:$F,Purchase!$A:$A,Waterfall!$A106,Purchase!$D:$D,Waterfall!$C106,Purchase!$C:$C,Waterfall!DI$1)</f>
        <v>0</v>
      </c>
      <c r="DJ106" s="4">
        <f>SUMIFS(Purchase!$F:$F,Purchase!$A:$A,Waterfall!$A106,Purchase!$D:$D,Waterfall!$C106,Purchase!$C:$C,Waterfall!DJ$1)</f>
        <v>0</v>
      </c>
      <c r="DK106" s="4">
        <f>SUMIFS(Purchase!$F:$F,Purchase!$A:$A,Waterfall!$A106,Purchase!$D:$D,Waterfall!$C106,Purchase!$C:$C,Waterfall!DK$1)</f>
        <v>0</v>
      </c>
      <c r="DL106" s="4">
        <f>SUMIFS(Purchase!$F:$F,Purchase!$A:$A,Waterfall!$A106,Purchase!$D:$D,Waterfall!$C106,Purchase!$C:$C,Waterfall!DL$1)</f>
        <v>0</v>
      </c>
      <c r="DM106" s="4">
        <f>SUMIFS(Purchase!$F:$F,Purchase!$A:$A,Waterfall!$A106,Purchase!$D:$D,Waterfall!$C106,Purchase!$C:$C,Waterfall!DM$1)</f>
        <v>0</v>
      </c>
      <c r="DN106" s="4">
        <f>SUMIFS(Purchase!$F:$F,Purchase!$A:$A,Waterfall!$A106,Purchase!$D:$D,Waterfall!$C106,Purchase!$C:$C,Waterfall!DN$1)</f>
        <v>0</v>
      </c>
      <c r="DO106" s="4">
        <f>SUMIFS(Purchase!$F:$F,Purchase!$A:$A,Waterfall!$A106,Purchase!$D:$D,Waterfall!$C106,Purchase!$C:$C,Waterfall!DO$1)</f>
        <v>0</v>
      </c>
      <c r="DP106" s="4">
        <f>SUMIFS(Purchase!$F:$F,Purchase!$A:$A,Waterfall!$A106,Purchase!$D:$D,Waterfall!$C106,Purchase!$C:$C,Waterfall!DP$1)</f>
        <v>0</v>
      </c>
      <c r="DQ106" s="4">
        <f>SUMIFS(Purchase!$F:$F,Purchase!$A:$A,Waterfall!$A106,Purchase!$D:$D,Waterfall!$C106,Purchase!$C:$C,Waterfall!DQ$1)</f>
        <v>0</v>
      </c>
      <c r="DR106" s="4">
        <f>SUMIFS(Purchase!$F:$F,Purchase!$A:$A,Waterfall!$A106,Purchase!$D:$D,Waterfall!$C106,Purchase!$C:$C,Waterfall!DR$1)</f>
        <v>0</v>
      </c>
      <c r="DS106" s="4">
        <f>SUMIFS(Purchase!$F:$F,Purchase!$A:$A,Waterfall!$A106,Purchase!$D:$D,Waterfall!$C106,Purchase!$C:$C,Waterfall!DS$1)</f>
        <v>0</v>
      </c>
      <c r="DT106" s="4">
        <f>SUMIFS(Purchase!$F:$F,Purchase!$A:$A,Waterfall!$A106,Purchase!$D:$D,Waterfall!$C106,Purchase!$C:$C,Waterfall!DT$1)</f>
        <v>0</v>
      </c>
      <c r="DU106" s="4">
        <f>SUMIFS(Purchase!$F:$F,Purchase!$A:$A,Waterfall!$A106,Purchase!$D:$D,Waterfall!$C106,Purchase!$C:$C,Waterfall!DU$1)</f>
        <v>0</v>
      </c>
      <c r="DV106" s="4">
        <f>SUMIFS(Purchase!$F:$F,Purchase!$A:$A,Waterfall!$A106,Purchase!$D:$D,Waterfall!$C106,Purchase!$C:$C,Waterfall!DV$1)</f>
        <v>0</v>
      </c>
      <c r="DW106" s="4">
        <f>SUMIFS(Purchase!$F:$F,Purchase!$A:$A,Waterfall!$A106,Purchase!$D:$D,Waterfall!$C106,Purchase!$C:$C,Waterfall!DW$1)</f>
        <v>0</v>
      </c>
      <c r="DX106" s="4">
        <f>SUMIFS(Purchase!$F:$F,Purchase!$A:$A,Waterfall!$A106,Purchase!$D:$D,Waterfall!$C106,Purchase!$C:$C,Waterfall!DX$1)</f>
        <v>0</v>
      </c>
      <c r="DY106" s="4">
        <f>SUMIFS(Purchase!$F:$F,Purchase!$A:$A,Waterfall!$A106,Purchase!$D:$D,Waterfall!$C106,Purchase!$C:$C,Waterfall!DY$1)</f>
        <v>0</v>
      </c>
      <c r="DZ106" s="4">
        <f>SUMIFS(Purchase!$F:$F,Purchase!$A:$A,Waterfall!$A106,Purchase!$D:$D,Waterfall!$C106,Purchase!$C:$C,Waterfall!DZ$1)</f>
        <v>0</v>
      </c>
      <c r="EA106" s="4">
        <f>SUMIFS(Purchase!$F:$F,Purchase!$A:$A,Waterfall!$A106,Purchase!$D:$D,Waterfall!$C106,Purchase!$C:$C,Waterfall!EA$1)</f>
        <v>0</v>
      </c>
      <c r="EB106" s="4">
        <f>SUMIFS(Purchase!$F:$F,Purchase!$A:$A,Waterfall!$A106,Purchase!$D:$D,Waterfall!$C106,Purchase!$C:$C,Waterfall!EB$1)</f>
        <v>0</v>
      </c>
      <c r="EC106" s="4">
        <f>SUMIFS(Purchase!$F:$F,Purchase!$A:$A,Waterfall!$A106,Purchase!$D:$D,Waterfall!$C106,Purchase!$C:$C,Waterfall!EC$1)</f>
        <v>0</v>
      </c>
      <c r="ED106" s="4">
        <f>SUMIFS(Purchase!$F:$F,Purchase!$A:$A,Waterfall!$A106,Purchase!$D:$D,Waterfall!$C106,Purchase!$C:$C,Waterfall!ED$1)</f>
        <v>0</v>
      </c>
      <c r="EE106" s="4">
        <f>SUMIFS(Purchase!$F:$F,Purchase!$A:$A,Waterfall!$A106,Purchase!$D:$D,Waterfall!$C106,Purchase!$C:$C,Waterfall!EE$1)</f>
        <v>0</v>
      </c>
      <c r="EF106" s="4">
        <f>SUMIFS(Purchase!$F:$F,Purchase!$A:$A,Waterfall!$A106,Purchase!$D:$D,Waterfall!$C106,Purchase!$C:$C,Waterfall!EF$1)</f>
        <v>0</v>
      </c>
      <c r="EG106" s="4">
        <f>SUMIFS(Purchase!$F:$F,Purchase!$A:$A,Waterfall!$A106,Purchase!$D:$D,Waterfall!$C106,Purchase!$C:$C,Waterfall!EG$1)</f>
        <v>0</v>
      </c>
      <c r="EH106" s="4">
        <f>SUMIFS(Purchase!$F:$F,Purchase!$A:$A,Waterfall!$A106,Purchase!$D:$D,Waterfall!$C106,Purchase!$C:$C,Waterfall!EH$1)</f>
        <v>0</v>
      </c>
      <c r="EI106" s="4">
        <f>SUMIFS(Purchase!$F:$F,Purchase!$A:$A,Waterfall!$A106,Purchase!$D:$D,Waterfall!$C106,Purchase!$C:$C,Waterfall!EI$1)</f>
        <v>0</v>
      </c>
      <c r="EJ106" s="4">
        <f>SUMIFS(Purchase!$F:$F,Purchase!$A:$A,Waterfall!$A106,Purchase!$D:$D,Waterfall!$C106,Purchase!$C:$C,Waterfall!EJ$1)</f>
        <v>0</v>
      </c>
      <c r="EK106" s="4">
        <f>SUMIFS(Purchase!$F:$F,Purchase!$A:$A,Waterfall!$A106,Purchase!$D:$D,Waterfall!$C106,Purchase!$C:$C,Waterfall!EK$1)</f>
        <v>0</v>
      </c>
      <c r="EL106" s="4">
        <f>SUMIFS(Purchase!$F:$F,Purchase!$A:$A,Waterfall!$A106,Purchase!$D:$D,Waterfall!$C106,Purchase!$C:$C,Waterfall!EL$1)</f>
        <v>0</v>
      </c>
      <c r="EM106" s="4">
        <f>SUMIFS(Purchase!$F:$F,Purchase!$A:$A,Waterfall!$A106,Purchase!$D:$D,Waterfall!$C106,Purchase!$C:$C,Waterfall!EM$1)</f>
        <v>0</v>
      </c>
      <c r="EN106" s="4">
        <f>SUMIFS(Purchase!$F:$F,Purchase!$A:$A,Waterfall!$A106,Purchase!$D:$D,Waterfall!$C106,Purchase!$C:$C,Waterfall!EN$1)</f>
        <v>0</v>
      </c>
      <c r="EO106" s="4">
        <f>SUMIFS(Purchase!$F:$F,Purchase!$A:$A,Waterfall!$A106,Purchase!$D:$D,Waterfall!$C106,Purchase!$C:$C,Waterfall!EO$1)</f>
        <v>0</v>
      </c>
      <c r="EP106" s="4">
        <f>SUMIFS(Purchase!$F:$F,Purchase!$A:$A,Waterfall!$A106,Purchase!$D:$D,Waterfall!$C106,Purchase!$C:$C,Waterfall!EP$1)</f>
        <v>0</v>
      </c>
      <c r="EQ106" s="4">
        <f>SUMIFS(Purchase!$F:$F,Purchase!$A:$A,Waterfall!$A106,Purchase!$D:$D,Waterfall!$C106,Purchase!$C:$C,Waterfall!EQ$1)</f>
        <v>0</v>
      </c>
      <c r="ER106" s="4">
        <f>SUMIFS(Purchase!$F:$F,Purchase!$A:$A,Waterfall!$A106,Purchase!$D:$D,Waterfall!$C106,Purchase!$C:$C,Waterfall!ER$1)</f>
        <v>0</v>
      </c>
      <c r="ES106" s="4">
        <f>SUMIFS(Purchase!$F:$F,Purchase!$A:$A,Waterfall!$A106,Purchase!$D:$D,Waterfall!$C106,Purchase!$C:$C,Waterfall!ES$1)</f>
        <v>0</v>
      </c>
      <c r="ET106" s="4">
        <f>SUMIFS(Purchase!$F:$F,Purchase!$A:$A,Waterfall!$A106,Purchase!$D:$D,Waterfall!$C106,Purchase!$C:$C,Waterfall!ET$1)</f>
        <v>0</v>
      </c>
      <c r="EU106" s="4">
        <f>SUMIFS(Purchase!$F:$F,Purchase!$A:$A,Waterfall!$A106,Purchase!$D:$D,Waterfall!$C106,Purchase!$C:$C,Waterfall!EU$1)</f>
        <v>0</v>
      </c>
      <c r="EV106" s="4">
        <f>SUMIFS(Purchase!$F:$F,Purchase!$A:$A,Waterfall!$A106,Purchase!$D:$D,Waterfall!$C106,Purchase!$C:$C,Waterfall!EV$1)</f>
        <v>0</v>
      </c>
      <c r="EW106" s="4">
        <f>SUMIFS(Purchase!$F:$F,Purchase!$A:$A,Waterfall!$A106,Purchase!$D:$D,Waterfall!$C106,Purchase!$C:$C,Waterfall!EW$1)</f>
        <v>0</v>
      </c>
      <c r="EX106" s="4">
        <f>SUMIFS(Purchase!$F:$F,Purchase!$A:$A,Waterfall!$A106,Purchase!$D:$D,Waterfall!$C106,Purchase!$C:$C,Waterfall!EX$1)</f>
        <v>0</v>
      </c>
      <c r="EY106" s="4">
        <f>SUMIFS(Purchase!$F:$F,Purchase!$A:$A,Waterfall!$A106,Purchase!$D:$D,Waterfall!$C106,Purchase!$C:$C,Waterfall!EY$1)</f>
        <v>0</v>
      </c>
      <c r="EZ106" s="4">
        <f>SUMIFS(Purchase!$F:$F,Purchase!$A:$A,Waterfall!$A106,Purchase!$D:$D,Waterfall!$C106,Purchase!$C:$C,Waterfall!EZ$1)</f>
        <v>0</v>
      </c>
      <c r="FA106" s="4">
        <f>SUMIFS(Purchase!$F:$F,Purchase!$A:$A,Waterfall!$A106,Purchase!$D:$D,Waterfall!$C106,Purchase!$C:$C,Waterfall!FA$1)</f>
        <v>0</v>
      </c>
      <c r="FB106" s="4">
        <f>SUMIFS(Purchase!$F:$F,Purchase!$A:$A,Waterfall!$A106,Purchase!$D:$D,Waterfall!$C106,Purchase!$C:$C,Waterfall!FB$1)</f>
        <v>0</v>
      </c>
      <c r="FC106" s="4">
        <f>SUMIFS(Purchase!$F:$F,Purchase!$A:$A,Waterfall!$A106,Purchase!$D:$D,Waterfall!$C106,Purchase!$C:$C,Waterfall!FC$1)</f>
        <v>0</v>
      </c>
      <c r="FD106" s="4">
        <f>SUMIFS(Purchase!$F:$F,Purchase!$A:$A,Waterfall!$A106,Purchase!$D:$D,Waterfall!$C106,Purchase!$C:$C,Waterfall!FD$1)</f>
        <v>0</v>
      </c>
      <c r="FE106" s="4">
        <f>SUMIFS(Purchase!$F:$F,Purchase!$A:$A,Waterfall!$A106,Purchase!$D:$D,Waterfall!$C106,Purchase!$C:$C,Waterfall!FE$1)</f>
        <v>0</v>
      </c>
      <c r="FF106" s="4">
        <f>SUMIFS(Purchase!$F:$F,Purchase!$A:$A,Waterfall!$A106,Purchase!$D:$D,Waterfall!$C106,Purchase!$C:$C,Waterfall!FF$1)</f>
        <v>0</v>
      </c>
      <c r="FG106" s="4">
        <f>SUMIFS(Purchase!$F:$F,Purchase!$A:$A,Waterfall!$A106,Purchase!$D:$D,Waterfall!$C106,Purchase!$C:$C,Waterfall!FG$1)</f>
        <v>0</v>
      </c>
      <c r="FH106" s="4">
        <f>SUMIFS(Purchase!$F:$F,Purchase!$A:$A,Waterfall!$A106,Purchase!$D:$D,Waterfall!$C106,Purchase!$C:$C,Waterfall!FH$1)</f>
        <v>0</v>
      </c>
      <c r="FI106" s="4">
        <f>SUMIFS(Purchase!$F:$F,Purchase!$A:$A,Waterfall!$A106,Purchase!$D:$D,Waterfall!$C106,Purchase!$C:$C,Waterfall!FI$1)</f>
        <v>0</v>
      </c>
      <c r="FJ106" s="4">
        <f>SUMIFS(Purchase!$F:$F,Purchase!$A:$A,Waterfall!$A106,Purchase!$D:$D,Waterfall!$C106,Purchase!$C:$C,Waterfall!FJ$1)</f>
        <v>0</v>
      </c>
      <c r="FK106" s="4">
        <f>SUMIFS(Purchase!$F:$F,Purchase!$A:$A,Waterfall!$A106,Purchase!$D:$D,Waterfall!$C106,Purchase!$C:$C,Waterfall!FK$1)</f>
        <v>0</v>
      </c>
      <c r="FL106" s="4">
        <f>SUMIFS(Purchase!$F:$F,Purchase!$A:$A,Waterfall!$A106,Purchase!$D:$D,Waterfall!$C106,Purchase!$C:$C,Waterfall!FL$1)</f>
        <v>0</v>
      </c>
      <c r="FM106" s="4">
        <f>SUMIFS(Purchase!$F:$F,Purchase!$A:$A,Waterfall!$A106,Purchase!$D:$D,Waterfall!$C106,Purchase!$C:$C,Waterfall!FM$1)</f>
        <v>0</v>
      </c>
      <c r="FN106" s="4">
        <f>SUMIFS(Purchase!$F:$F,Purchase!$A:$A,Waterfall!$A106,Purchase!$D:$D,Waterfall!$C106,Purchase!$C:$C,Waterfall!FN$1)</f>
        <v>0</v>
      </c>
      <c r="FO106" s="4">
        <f>SUMIFS(Purchase!$F:$F,Purchase!$A:$A,Waterfall!$A106,Purchase!$D:$D,Waterfall!$C106,Purchase!$C:$C,Waterfall!FO$1)</f>
        <v>0</v>
      </c>
      <c r="FP106" s="4">
        <f>SUMIFS(Purchase!$F:$F,Purchase!$A:$A,Waterfall!$A106,Purchase!$D:$D,Waterfall!$C106,Purchase!$C:$C,Waterfall!FP$1)</f>
        <v>0</v>
      </c>
      <c r="FQ106" s="4">
        <f>SUMIFS(Purchase!$F:$F,Purchase!$A:$A,Waterfall!$A106,Purchase!$D:$D,Waterfall!$C106,Purchase!$C:$C,Waterfall!FQ$1)</f>
        <v>0</v>
      </c>
      <c r="FR106" s="4">
        <f>SUMIFS(Purchase!$F:$F,Purchase!$A:$A,Waterfall!$A106,Purchase!$D:$D,Waterfall!$C106,Purchase!$C:$C,Waterfall!FR$1)</f>
        <v>0</v>
      </c>
      <c r="FS106" s="4">
        <f>SUMIFS(Purchase!$F:$F,Purchase!$A:$A,Waterfall!$A106,Purchase!$D:$D,Waterfall!$C106,Purchase!$C:$C,Waterfall!FS$1)</f>
        <v>0</v>
      </c>
      <c r="FT106" s="4">
        <f>SUMIFS(Purchase!$F:$F,Purchase!$A:$A,Waterfall!$A106,Purchase!$D:$D,Waterfall!$C106,Purchase!$C:$C,Waterfall!FT$1)</f>
        <v>0</v>
      </c>
      <c r="FU106" s="4">
        <f>SUMIFS(Purchase!$F:$F,Purchase!$A:$A,Waterfall!$A106,Purchase!$D:$D,Waterfall!$C106,Purchase!$C:$C,Waterfall!FU$1)</f>
        <v>0</v>
      </c>
      <c r="FV106" s="4">
        <f>SUMIFS(Purchase!$F:$F,Purchase!$A:$A,Waterfall!$A106,Purchase!$D:$D,Waterfall!$C106,Purchase!$C:$C,Waterfall!FV$1)</f>
        <v>0</v>
      </c>
      <c r="FW106" s="4">
        <f>SUMIFS(Purchase!$F:$F,Purchase!$A:$A,Waterfall!$A106,Purchase!$D:$D,Waterfall!$C106,Purchase!$C:$C,Waterfall!FW$1)</f>
        <v>0</v>
      </c>
      <c r="FX106" s="4">
        <f>SUMIFS(Purchase!$F:$F,Purchase!$A:$A,Waterfall!$A106,Purchase!$D:$D,Waterfall!$C106,Purchase!$C:$C,Waterfall!FX$1)</f>
        <v>0</v>
      </c>
      <c r="FY106" s="4">
        <f>SUMIFS(Purchase!$F:$F,Purchase!$A:$A,Waterfall!$A106,Purchase!$D:$D,Waterfall!$C106,Purchase!$C:$C,Waterfall!FY$1)</f>
        <v>0</v>
      </c>
      <c r="FZ106" s="4">
        <f>SUMIFS(Purchase!$F:$F,Purchase!$A:$A,Waterfall!$A106,Purchase!$D:$D,Waterfall!$C106,Purchase!$C:$C,Waterfall!FZ$1)</f>
        <v>0</v>
      </c>
      <c r="GA106" s="4">
        <f>SUMIFS(Purchase!$F:$F,Purchase!$A:$A,Waterfall!$A106,Purchase!$D:$D,Waterfall!$C106,Purchase!$C:$C,Waterfall!GA$1)</f>
        <v>0</v>
      </c>
      <c r="GB106" s="4">
        <f>SUMIFS(Purchase!$F:$F,Purchase!$A:$A,Waterfall!$A106,Purchase!$D:$D,Waterfall!$C106,Purchase!$C:$C,Waterfall!GB$1)</f>
        <v>0</v>
      </c>
      <c r="GC106" s="4">
        <f>SUMIFS(Purchase!$F:$F,Purchase!$A:$A,Waterfall!$A106,Purchase!$D:$D,Waterfall!$C106,Purchase!$C:$C,Waterfall!GC$1)</f>
        <v>0</v>
      </c>
      <c r="GD106" s="4">
        <f>SUMIFS(Purchase!$F:$F,Purchase!$A:$A,Waterfall!$A106,Purchase!$D:$D,Waterfall!$C106,Purchase!$C:$C,Waterfall!GD$1)</f>
        <v>0</v>
      </c>
      <c r="GE106" s="4">
        <f>SUMIFS(Purchase!$F:$F,Purchase!$A:$A,Waterfall!$A106,Purchase!$D:$D,Waterfall!$C106,Purchase!$C:$C,Waterfall!GE$1)</f>
        <v>0</v>
      </c>
      <c r="GF106" s="4">
        <f>SUMIFS(Purchase!$F:$F,Purchase!$A:$A,Waterfall!$A106,Purchase!$D:$D,Waterfall!$C106,Purchase!$C:$C,Waterfall!GF$1)</f>
        <v>0</v>
      </c>
      <c r="GG106" s="4">
        <f>SUMIFS(Purchase!$F:$F,Purchase!$A:$A,Waterfall!$A106,Purchase!$D:$D,Waterfall!$C106,Purchase!$C:$C,Waterfall!GG$1)</f>
        <v>0</v>
      </c>
      <c r="GH106" s="4">
        <f>SUMIFS(Purchase!$F:$F,Purchase!$A:$A,Waterfall!$A106,Purchase!$D:$D,Waterfall!$C106,Purchase!$C:$C,Waterfall!GH$1)</f>
        <v>0</v>
      </c>
      <c r="GI106" s="4">
        <f>SUMIFS(Purchase!$F:$F,Purchase!$A:$A,Waterfall!$A106,Purchase!$D:$D,Waterfall!$C106,Purchase!$C:$C,Waterfall!GI$1)</f>
        <v>0</v>
      </c>
    </row>
    <row r="107" spans="1:191" x14ac:dyDescent="0.35">
      <c r="A107" s="8">
        <f t="shared" si="4"/>
        <v>1</v>
      </c>
      <c r="B107" s="2" t="str">
        <f>VLOOKUP($A107,Centers!$B$1:$C$120,2,)</f>
        <v>GATE</v>
      </c>
      <c r="C107" s="3">
        <v>44984</v>
      </c>
      <c r="D107" s="4">
        <f>IF($A107=1,SUM(SUMIFS(Indent!$E:$E,Indent!$C:$C,Waterfall!$C107,Indent!$A:$A,Centers!$A$2),SUMIFS(Indent!$E:$E,Indent!$C:$C,Waterfall!$C107,Indent!$A:$A,Centers!$A$3),SUMIFS(Indent!$E:$E,Indent!$C:$C,Waterfall!$C107,Indent!$A:$A,Centers!$A$4),SUMIFS(Indent!$E:$E,Indent!$C:$C,Waterfall!$C107,Indent!$A:$A,Centers!$A$5),SUMIFS(Indent!$E:$E,Indent!$C:$C,Waterfall!$C107,Indent!$A:$A,Centers!$A$6),SUMIFS(Indent!$E:$E,Indent!$C:$C,Waterfall!$C107,Indent!$A:$A,Centers!$A$7),SUMIFS(Indent!$E:$E,Indent!$C:$C,Waterfall!$C107,Indent!$A:$A,Centers!$A$8)),SUMIFS(Indent!$E:$E,Indent!$C:$C,Waterfall!$C107,Indent!$A:$A,$A107))</f>
        <v>0</v>
      </c>
      <c r="E107" s="4">
        <f>SUMIFS(Purchase!$F:$F,Purchase!$A:$A,Waterfall!$A107,Purchase!$D:$D,Waterfall!$C107,Purchase!$C:$C,Waterfall!E$1)</f>
        <v>0</v>
      </c>
      <c r="F107" s="4">
        <f>SUMIFS(Purchase!$F:$F,Purchase!$A:$A,Waterfall!$A107,Purchase!$D:$D,Waterfall!$C107,Purchase!$C:$C,Waterfall!F$1)</f>
        <v>0</v>
      </c>
      <c r="G107" s="4">
        <f>SUMIFS(Purchase!$F:$F,Purchase!$A:$A,Waterfall!$A107,Purchase!$D:$D,Waterfall!$C107,Purchase!$C:$C,Waterfall!G$1)</f>
        <v>0</v>
      </c>
      <c r="H107" s="4">
        <f>SUMIFS(Purchase!$F:$F,Purchase!$A:$A,Waterfall!$A107,Purchase!$D:$D,Waterfall!$C107,Purchase!$C:$C,Waterfall!H$1)</f>
        <v>0</v>
      </c>
      <c r="I107" s="4">
        <f>SUMIFS(Purchase!$F:$F,Purchase!$A:$A,Waterfall!$A107,Purchase!$D:$D,Waterfall!$C107,Purchase!$C:$C,Waterfall!I$1)</f>
        <v>0</v>
      </c>
      <c r="J107" s="4">
        <f>SUMIFS(Purchase!$F:$F,Purchase!$A:$A,Waterfall!$A107,Purchase!$D:$D,Waterfall!$C107,Purchase!$C:$C,Waterfall!J$1)</f>
        <v>0</v>
      </c>
      <c r="K107" s="4">
        <f>SUMIFS(Purchase!$F:$F,Purchase!$A:$A,Waterfall!$A107,Purchase!$D:$D,Waterfall!$C107,Purchase!$C:$C,Waterfall!K$1)</f>
        <v>0</v>
      </c>
      <c r="L107" s="4">
        <f>SUMIFS(Purchase!$F:$F,Purchase!$A:$A,Waterfall!$A107,Purchase!$D:$D,Waterfall!$C107,Purchase!$C:$C,Waterfall!L$1)</f>
        <v>0</v>
      </c>
      <c r="M107" s="4">
        <f>SUMIFS(Purchase!$F:$F,Purchase!$A:$A,Waterfall!$A107,Purchase!$D:$D,Waterfall!$C107,Purchase!$C:$C,Waterfall!M$1)</f>
        <v>0</v>
      </c>
      <c r="N107" s="4">
        <f>SUMIFS(Purchase!$F:$F,Purchase!$A:$A,Waterfall!$A107,Purchase!$D:$D,Waterfall!$C107,Purchase!$C:$C,Waterfall!N$1)</f>
        <v>0</v>
      </c>
      <c r="O107" s="4">
        <f>SUMIFS(Purchase!$F:$F,Purchase!$A:$A,Waterfall!$A107,Purchase!$D:$D,Waterfall!$C107,Purchase!$C:$C,Waterfall!O$1)</f>
        <v>0</v>
      </c>
      <c r="P107" s="4">
        <f>SUMIFS(Purchase!$F:$F,Purchase!$A:$A,Waterfall!$A107,Purchase!$D:$D,Waterfall!$C107,Purchase!$C:$C,Waterfall!P$1)</f>
        <v>0</v>
      </c>
      <c r="Q107" s="4">
        <f>SUMIFS(Purchase!$F:$F,Purchase!$A:$A,Waterfall!$A107,Purchase!$D:$D,Waterfall!$C107,Purchase!$C:$C,Waterfall!Q$1)</f>
        <v>0</v>
      </c>
      <c r="R107" s="4">
        <f>SUMIFS(Purchase!$F:$F,Purchase!$A:$A,Waterfall!$A107,Purchase!$D:$D,Waterfall!$C107,Purchase!$C:$C,Waterfall!R$1)</f>
        <v>0</v>
      </c>
      <c r="S107" s="4">
        <f>SUMIFS(Purchase!$F:$F,Purchase!$A:$A,Waterfall!$A107,Purchase!$D:$D,Waterfall!$C107,Purchase!$C:$C,Waterfall!S$1)</f>
        <v>0</v>
      </c>
      <c r="T107" s="4">
        <f>SUMIFS(Purchase!$F:$F,Purchase!$A:$A,Waterfall!$A107,Purchase!$D:$D,Waterfall!$C107,Purchase!$C:$C,Waterfall!T$1)</f>
        <v>0</v>
      </c>
      <c r="U107" s="4">
        <f>SUMIFS(Purchase!$F:$F,Purchase!$A:$A,Waterfall!$A107,Purchase!$D:$D,Waterfall!$C107,Purchase!$C:$C,Waterfall!U$1)</f>
        <v>0</v>
      </c>
      <c r="V107" s="4">
        <f>SUMIFS(Purchase!$F:$F,Purchase!$A:$A,Waterfall!$A107,Purchase!$D:$D,Waterfall!$C107,Purchase!$C:$C,Waterfall!V$1)</f>
        <v>0</v>
      </c>
      <c r="W107" s="4">
        <f>SUMIFS(Purchase!$F:$F,Purchase!$A:$A,Waterfall!$A107,Purchase!$D:$D,Waterfall!$C107,Purchase!$C:$C,Waterfall!W$1)</f>
        <v>0</v>
      </c>
      <c r="X107" s="4">
        <f>SUMIFS(Purchase!$F:$F,Purchase!$A:$A,Waterfall!$A107,Purchase!$D:$D,Waterfall!$C107,Purchase!$C:$C,Waterfall!X$1)</f>
        <v>0</v>
      </c>
      <c r="Y107" s="4">
        <f>SUMIFS(Purchase!$F:$F,Purchase!$A:$A,Waterfall!$A107,Purchase!$D:$D,Waterfall!$C107,Purchase!$C:$C,Waterfall!Y$1)</f>
        <v>0</v>
      </c>
      <c r="Z107" s="4">
        <f>SUMIFS(Purchase!$F:$F,Purchase!$A:$A,Waterfall!$A107,Purchase!$D:$D,Waterfall!$C107,Purchase!$C:$C,Waterfall!Z$1)</f>
        <v>0</v>
      </c>
      <c r="AA107" s="4">
        <f>SUMIFS(Purchase!$F:$F,Purchase!$A:$A,Waterfall!$A107,Purchase!$D:$D,Waterfall!$C107,Purchase!$C:$C,Waterfall!AA$1)</f>
        <v>0</v>
      </c>
      <c r="AB107" s="4">
        <f>SUMIFS(Purchase!$F:$F,Purchase!$A:$A,Waterfall!$A107,Purchase!$D:$D,Waterfall!$C107,Purchase!$C:$C,Waterfall!AB$1)</f>
        <v>0</v>
      </c>
      <c r="AC107" s="4">
        <f>SUMIFS(Purchase!$F:$F,Purchase!$A:$A,Waterfall!$A107,Purchase!$D:$D,Waterfall!$C107,Purchase!$C:$C,Waterfall!AC$1)</f>
        <v>0</v>
      </c>
      <c r="AD107" s="4">
        <f>SUMIFS(Purchase!$F:$F,Purchase!$A:$A,Waterfall!$A107,Purchase!$D:$D,Waterfall!$C107,Purchase!$C:$C,Waterfall!AD$1)</f>
        <v>0</v>
      </c>
      <c r="AE107" s="4">
        <f>SUMIFS(Purchase!$F:$F,Purchase!$A:$A,Waterfall!$A107,Purchase!$D:$D,Waterfall!$C107,Purchase!$C:$C,Waterfall!AE$1)</f>
        <v>0</v>
      </c>
      <c r="AF107" s="4">
        <f>SUMIFS(Purchase!$F:$F,Purchase!$A:$A,Waterfall!$A107,Purchase!$D:$D,Waterfall!$C107,Purchase!$C:$C,Waterfall!AF$1)</f>
        <v>0</v>
      </c>
      <c r="AG107" s="4">
        <f>SUMIFS(Purchase!$F:$F,Purchase!$A:$A,Waterfall!$A107,Purchase!$D:$D,Waterfall!$C107,Purchase!$C:$C,Waterfall!AG$1)</f>
        <v>0</v>
      </c>
      <c r="AH107" s="4">
        <f>SUMIFS(Purchase!$F:$F,Purchase!$A:$A,Waterfall!$A107,Purchase!$D:$D,Waterfall!$C107,Purchase!$C:$C,Waterfall!AH$1)</f>
        <v>0</v>
      </c>
      <c r="AI107" s="4">
        <f>SUMIFS(Purchase!$F:$F,Purchase!$A:$A,Waterfall!$A107,Purchase!$D:$D,Waterfall!$C107,Purchase!$C:$C,Waterfall!AI$1)</f>
        <v>0</v>
      </c>
      <c r="AJ107" s="4">
        <f>SUMIFS(Purchase!$F:$F,Purchase!$A:$A,Waterfall!$A107,Purchase!$D:$D,Waterfall!$C107,Purchase!$C:$C,Waterfall!AJ$1)</f>
        <v>0</v>
      </c>
      <c r="AK107" s="4">
        <f>SUMIFS(Purchase!$F:$F,Purchase!$A:$A,Waterfall!$A107,Purchase!$D:$D,Waterfall!$C107,Purchase!$C:$C,Waterfall!AK$1)</f>
        <v>0</v>
      </c>
      <c r="AL107" s="4">
        <f>SUMIFS(Purchase!$F:$F,Purchase!$A:$A,Waterfall!$A107,Purchase!$D:$D,Waterfall!$C107,Purchase!$C:$C,Waterfall!AL$1)</f>
        <v>0</v>
      </c>
      <c r="AM107" s="4">
        <f>SUMIFS(Purchase!$F:$F,Purchase!$A:$A,Waterfall!$A107,Purchase!$D:$D,Waterfall!$C107,Purchase!$C:$C,Waterfall!AM$1)</f>
        <v>0</v>
      </c>
      <c r="AN107" s="4">
        <f>SUMIFS(Purchase!$F:$F,Purchase!$A:$A,Waterfall!$A107,Purchase!$D:$D,Waterfall!$C107,Purchase!$C:$C,Waterfall!AN$1)</f>
        <v>0</v>
      </c>
      <c r="AO107" s="4">
        <f>SUMIFS(Purchase!$F:$F,Purchase!$A:$A,Waterfall!$A107,Purchase!$D:$D,Waterfall!$C107,Purchase!$C:$C,Waterfall!AO$1)</f>
        <v>0</v>
      </c>
      <c r="AP107" s="4">
        <f>SUMIFS(Purchase!$F:$F,Purchase!$A:$A,Waterfall!$A107,Purchase!$D:$D,Waterfall!$C107,Purchase!$C:$C,Waterfall!AP$1)</f>
        <v>0</v>
      </c>
      <c r="AQ107" s="4">
        <f>SUMIFS(Purchase!$F:$F,Purchase!$A:$A,Waterfall!$A107,Purchase!$D:$D,Waterfall!$C107,Purchase!$C:$C,Waterfall!AQ$1)</f>
        <v>0</v>
      </c>
      <c r="AR107" s="4">
        <f>SUMIFS(Purchase!$F:$F,Purchase!$A:$A,Waterfall!$A107,Purchase!$D:$D,Waterfall!$C107,Purchase!$C:$C,Waterfall!AR$1)</f>
        <v>0</v>
      </c>
      <c r="AS107" s="4">
        <f>SUMIFS(Purchase!$F:$F,Purchase!$A:$A,Waterfall!$A107,Purchase!$D:$D,Waterfall!$C107,Purchase!$C:$C,Waterfall!AS$1)</f>
        <v>0</v>
      </c>
      <c r="AT107" s="4">
        <f>SUMIFS(Purchase!$F:$F,Purchase!$A:$A,Waterfall!$A107,Purchase!$D:$D,Waterfall!$C107,Purchase!$C:$C,Waterfall!AT$1)</f>
        <v>0</v>
      </c>
      <c r="AU107" s="4">
        <f>SUMIFS(Purchase!$F:$F,Purchase!$A:$A,Waterfall!$A107,Purchase!$D:$D,Waterfall!$C107,Purchase!$C:$C,Waterfall!AU$1)</f>
        <v>0</v>
      </c>
      <c r="AV107" s="4">
        <f>SUMIFS(Purchase!$F:$F,Purchase!$A:$A,Waterfall!$A107,Purchase!$D:$D,Waterfall!$C107,Purchase!$C:$C,Waterfall!AV$1)</f>
        <v>0</v>
      </c>
      <c r="AW107" s="4">
        <f>SUMIFS(Purchase!$F:$F,Purchase!$A:$A,Waterfall!$A107,Purchase!$D:$D,Waterfall!$C107,Purchase!$C:$C,Waterfall!AW$1)</f>
        <v>0</v>
      </c>
      <c r="AX107" s="4">
        <f>SUMIFS(Purchase!$F:$F,Purchase!$A:$A,Waterfall!$A107,Purchase!$D:$D,Waterfall!$C107,Purchase!$C:$C,Waterfall!AX$1)</f>
        <v>0</v>
      </c>
      <c r="AY107" s="4">
        <f>SUMIFS(Purchase!$F:$F,Purchase!$A:$A,Waterfall!$A107,Purchase!$D:$D,Waterfall!$C107,Purchase!$C:$C,Waterfall!AY$1)</f>
        <v>0</v>
      </c>
      <c r="AZ107" s="4">
        <f>SUMIFS(Purchase!$F:$F,Purchase!$A:$A,Waterfall!$A107,Purchase!$D:$D,Waterfall!$C107,Purchase!$C:$C,Waterfall!AZ$1)</f>
        <v>0</v>
      </c>
      <c r="BA107" s="4">
        <f>SUMIFS(Purchase!$F:$F,Purchase!$A:$A,Waterfall!$A107,Purchase!$D:$D,Waterfall!$C107,Purchase!$C:$C,Waterfall!BA$1)</f>
        <v>0</v>
      </c>
      <c r="BB107" s="4">
        <f>SUMIFS(Purchase!$F:$F,Purchase!$A:$A,Waterfall!$A107,Purchase!$D:$D,Waterfall!$C107,Purchase!$C:$C,Waterfall!BB$1)</f>
        <v>0</v>
      </c>
      <c r="BC107" s="4">
        <f>SUMIFS(Purchase!$F:$F,Purchase!$A:$A,Waterfall!$A107,Purchase!$D:$D,Waterfall!$C107,Purchase!$C:$C,Waterfall!BC$1)</f>
        <v>0</v>
      </c>
      <c r="BD107" s="4">
        <f>SUMIFS(Purchase!$F:$F,Purchase!$A:$A,Waterfall!$A107,Purchase!$D:$D,Waterfall!$C107,Purchase!$C:$C,Waterfall!BD$1)</f>
        <v>0</v>
      </c>
      <c r="BE107" s="4">
        <f>SUMIFS(Purchase!$F:$F,Purchase!$A:$A,Waterfall!$A107,Purchase!$D:$D,Waterfall!$C107,Purchase!$C:$C,Waterfall!BE$1)</f>
        <v>0</v>
      </c>
      <c r="BF107" s="4">
        <f>SUMIFS(Purchase!$F:$F,Purchase!$A:$A,Waterfall!$A107,Purchase!$D:$D,Waterfall!$C107,Purchase!$C:$C,Waterfall!BF$1)</f>
        <v>0</v>
      </c>
      <c r="BG107" s="4">
        <f>SUMIFS(Purchase!$F:$F,Purchase!$A:$A,Waterfall!$A107,Purchase!$D:$D,Waterfall!$C107,Purchase!$C:$C,Waterfall!BG$1)</f>
        <v>0</v>
      </c>
      <c r="BH107" s="4">
        <f>SUMIFS(Purchase!$F:$F,Purchase!$A:$A,Waterfall!$A107,Purchase!$D:$D,Waterfall!$C107,Purchase!$C:$C,Waterfall!BH$1)</f>
        <v>0</v>
      </c>
      <c r="BI107" s="4">
        <f>SUMIFS(Purchase!$F:$F,Purchase!$A:$A,Waterfall!$A107,Purchase!$D:$D,Waterfall!$C107,Purchase!$C:$C,Waterfall!BI$1)</f>
        <v>0</v>
      </c>
      <c r="BJ107" s="4">
        <f>SUMIFS(Purchase!$F:$F,Purchase!$A:$A,Waterfall!$A107,Purchase!$D:$D,Waterfall!$C107,Purchase!$C:$C,Waterfall!BJ$1)</f>
        <v>0</v>
      </c>
      <c r="BK107" s="4">
        <f>SUMIFS(Purchase!$F:$F,Purchase!$A:$A,Waterfall!$A107,Purchase!$D:$D,Waterfall!$C107,Purchase!$C:$C,Waterfall!BK$1)</f>
        <v>0</v>
      </c>
      <c r="BL107" s="4">
        <f>SUMIFS(Purchase!$F:$F,Purchase!$A:$A,Waterfall!$A107,Purchase!$D:$D,Waterfall!$C107,Purchase!$C:$C,Waterfall!BL$1)</f>
        <v>0</v>
      </c>
      <c r="BM107" s="4">
        <f>SUMIFS(Purchase!$F:$F,Purchase!$A:$A,Waterfall!$A107,Purchase!$D:$D,Waterfall!$C107,Purchase!$C:$C,Waterfall!BM$1)</f>
        <v>0</v>
      </c>
      <c r="BN107" s="4">
        <f>SUMIFS(Purchase!$F:$F,Purchase!$A:$A,Waterfall!$A107,Purchase!$D:$D,Waterfall!$C107,Purchase!$C:$C,Waterfall!BN$1)</f>
        <v>0</v>
      </c>
      <c r="BO107" s="4">
        <f>SUMIFS(Purchase!$F:$F,Purchase!$A:$A,Waterfall!$A107,Purchase!$D:$D,Waterfall!$C107,Purchase!$C:$C,Waterfall!BO$1)</f>
        <v>0</v>
      </c>
      <c r="BP107" s="4">
        <f>SUMIFS(Purchase!$F:$F,Purchase!$A:$A,Waterfall!$A107,Purchase!$D:$D,Waterfall!$C107,Purchase!$C:$C,Waterfall!BP$1)</f>
        <v>0</v>
      </c>
      <c r="BQ107" s="4">
        <f>SUMIFS(Purchase!$F:$F,Purchase!$A:$A,Waterfall!$A107,Purchase!$D:$D,Waterfall!$C107,Purchase!$C:$C,Waterfall!BQ$1)</f>
        <v>0</v>
      </c>
      <c r="BR107" s="4">
        <f>SUMIFS(Purchase!$F:$F,Purchase!$A:$A,Waterfall!$A107,Purchase!$D:$D,Waterfall!$C107,Purchase!$C:$C,Waterfall!BR$1)</f>
        <v>0</v>
      </c>
      <c r="BS107" s="4">
        <f>SUMIFS(Purchase!$F:$F,Purchase!$A:$A,Waterfall!$A107,Purchase!$D:$D,Waterfall!$C107,Purchase!$C:$C,Waterfall!BS$1)</f>
        <v>0</v>
      </c>
      <c r="BT107" s="4">
        <f>SUMIFS(Purchase!$F:$F,Purchase!$A:$A,Waterfall!$A107,Purchase!$D:$D,Waterfall!$C107,Purchase!$C:$C,Waterfall!BT$1)</f>
        <v>0</v>
      </c>
      <c r="BU107" s="4">
        <f>SUMIFS(Purchase!$F:$F,Purchase!$A:$A,Waterfall!$A107,Purchase!$D:$D,Waterfall!$C107,Purchase!$C:$C,Waterfall!BU$1)</f>
        <v>0</v>
      </c>
      <c r="BV107" s="4">
        <f>SUMIFS(Purchase!$F:$F,Purchase!$A:$A,Waterfall!$A107,Purchase!$D:$D,Waterfall!$C107,Purchase!$C:$C,Waterfall!BV$1)</f>
        <v>0</v>
      </c>
      <c r="BW107" s="4">
        <f>SUMIFS(Purchase!$F:$F,Purchase!$A:$A,Waterfall!$A107,Purchase!$D:$D,Waterfall!$C107,Purchase!$C:$C,Waterfall!BW$1)</f>
        <v>0</v>
      </c>
      <c r="BX107" s="4">
        <f>SUMIFS(Purchase!$F:$F,Purchase!$A:$A,Waterfall!$A107,Purchase!$D:$D,Waterfall!$C107,Purchase!$C:$C,Waterfall!BX$1)</f>
        <v>0</v>
      </c>
      <c r="BY107" s="4">
        <f>SUMIFS(Purchase!$F:$F,Purchase!$A:$A,Waterfall!$A107,Purchase!$D:$D,Waterfall!$C107,Purchase!$C:$C,Waterfall!BY$1)</f>
        <v>0</v>
      </c>
      <c r="BZ107" s="4">
        <f>SUMIFS(Purchase!$F:$F,Purchase!$A:$A,Waterfall!$A107,Purchase!$D:$D,Waterfall!$C107,Purchase!$C:$C,Waterfall!BZ$1)</f>
        <v>0</v>
      </c>
      <c r="CA107" s="4">
        <f>SUMIFS(Purchase!$F:$F,Purchase!$A:$A,Waterfall!$A107,Purchase!$D:$D,Waterfall!$C107,Purchase!$C:$C,Waterfall!CA$1)</f>
        <v>0</v>
      </c>
      <c r="CB107" s="4">
        <f>SUMIFS(Purchase!$F:$F,Purchase!$A:$A,Waterfall!$A107,Purchase!$D:$D,Waterfall!$C107,Purchase!$C:$C,Waterfall!CB$1)</f>
        <v>0</v>
      </c>
      <c r="CC107" s="4">
        <f>SUMIFS(Purchase!$F:$F,Purchase!$A:$A,Waterfall!$A107,Purchase!$D:$D,Waterfall!$C107,Purchase!$C:$C,Waterfall!CC$1)</f>
        <v>0</v>
      </c>
      <c r="CD107" s="4">
        <f>SUMIFS(Purchase!$F:$F,Purchase!$A:$A,Waterfall!$A107,Purchase!$D:$D,Waterfall!$C107,Purchase!$C:$C,Waterfall!CD$1)</f>
        <v>0</v>
      </c>
      <c r="CE107" s="4">
        <f>SUMIFS(Purchase!$F:$F,Purchase!$A:$A,Waterfall!$A107,Purchase!$D:$D,Waterfall!$C107,Purchase!$C:$C,Waterfall!CE$1)</f>
        <v>0</v>
      </c>
      <c r="CF107" s="4">
        <f>SUMIFS(Purchase!$F:$F,Purchase!$A:$A,Waterfall!$A107,Purchase!$D:$D,Waterfall!$C107,Purchase!$C:$C,Waterfall!CF$1)</f>
        <v>0</v>
      </c>
      <c r="CG107" s="4">
        <f>SUMIFS(Purchase!$F:$F,Purchase!$A:$A,Waterfall!$A107,Purchase!$D:$D,Waterfall!$C107,Purchase!$C:$C,Waterfall!CG$1)</f>
        <v>0</v>
      </c>
      <c r="CH107" s="4">
        <f>SUMIFS(Purchase!$F:$F,Purchase!$A:$A,Waterfall!$A107,Purchase!$D:$D,Waterfall!$C107,Purchase!$C:$C,Waterfall!CH$1)</f>
        <v>0</v>
      </c>
      <c r="CI107" s="4">
        <f>SUMIFS(Purchase!$F:$F,Purchase!$A:$A,Waterfall!$A107,Purchase!$D:$D,Waterfall!$C107,Purchase!$C:$C,Waterfall!CI$1)</f>
        <v>0</v>
      </c>
      <c r="CJ107" s="4">
        <f>SUMIFS(Purchase!$F:$F,Purchase!$A:$A,Waterfall!$A107,Purchase!$D:$D,Waterfall!$C107,Purchase!$C:$C,Waterfall!CJ$1)</f>
        <v>0</v>
      </c>
      <c r="CK107" s="4">
        <f>SUMIFS(Purchase!$F:$F,Purchase!$A:$A,Waterfall!$A107,Purchase!$D:$D,Waterfall!$C107,Purchase!$C:$C,Waterfall!CK$1)</f>
        <v>0</v>
      </c>
      <c r="CL107" s="4">
        <f>SUMIFS(Purchase!$F:$F,Purchase!$A:$A,Waterfall!$A107,Purchase!$D:$D,Waterfall!$C107,Purchase!$C:$C,Waterfall!CL$1)</f>
        <v>0</v>
      </c>
      <c r="CM107" s="4">
        <f>SUMIFS(Purchase!$F:$F,Purchase!$A:$A,Waterfall!$A107,Purchase!$D:$D,Waterfall!$C107,Purchase!$C:$C,Waterfall!CM$1)</f>
        <v>0</v>
      </c>
      <c r="CN107" s="4">
        <f>SUMIFS(Purchase!$F:$F,Purchase!$A:$A,Waterfall!$A107,Purchase!$D:$D,Waterfall!$C107,Purchase!$C:$C,Waterfall!CN$1)</f>
        <v>0</v>
      </c>
      <c r="CO107" s="4">
        <f>SUMIFS(Purchase!$F:$F,Purchase!$A:$A,Waterfall!$A107,Purchase!$D:$D,Waterfall!$C107,Purchase!$C:$C,Waterfall!CO$1)</f>
        <v>0</v>
      </c>
      <c r="CP107" s="4">
        <f>SUMIFS(Purchase!$F:$F,Purchase!$A:$A,Waterfall!$A107,Purchase!$D:$D,Waterfall!$C107,Purchase!$C:$C,Waterfall!CP$1)</f>
        <v>0</v>
      </c>
      <c r="CQ107" s="4">
        <f>SUMIFS(Purchase!$F:$F,Purchase!$A:$A,Waterfall!$A107,Purchase!$D:$D,Waterfall!$C107,Purchase!$C:$C,Waterfall!CQ$1)</f>
        <v>0</v>
      </c>
      <c r="CR107" s="4">
        <f>SUMIFS(Purchase!$F:$F,Purchase!$A:$A,Waterfall!$A107,Purchase!$D:$D,Waterfall!$C107,Purchase!$C:$C,Waterfall!CR$1)</f>
        <v>0</v>
      </c>
      <c r="CS107" s="4">
        <f>SUMIFS(Purchase!$F:$F,Purchase!$A:$A,Waterfall!$A107,Purchase!$D:$D,Waterfall!$C107,Purchase!$C:$C,Waterfall!CS$1)</f>
        <v>0</v>
      </c>
      <c r="CT107" s="4">
        <f>SUMIFS(Purchase!$F:$F,Purchase!$A:$A,Waterfall!$A107,Purchase!$D:$D,Waterfall!$C107,Purchase!$C:$C,Waterfall!CT$1)</f>
        <v>0</v>
      </c>
      <c r="CU107" s="4">
        <f>SUMIFS(Purchase!$F:$F,Purchase!$A:$A,Waterfall!$A107,Purchase!$D:$D,Waterfall!$C107,Purchase!$C:$C,Waterfall!CU$1)</f>
        <v>0</v>
      </c>
      <c r="CV107" s="4">
        <f>SUMIFS(Purchase!$F:$F,Purchase!$A:$A,Waterfall!$A107,Purchase!$D:$D,Waterfall!$C107,Purchase!$C:$C,Waterfall!CV$1)</f>
        <v>0</v>
      </c>
      <c r="CW107" s="4">
        <f>SUMIFS(Purchase!$F:$F,Purchase!$A:$A,Waterfall!$A107,Purchase!$D:$D,Waterfall!$C107,Purchase!$C:$C,Waterfall!CW$1)</f>
        <v>0</v>
      </c>
      <c r="CX107" s="4">
        <f>SUMIFS(Purchase!$F:$F,Purchase!$A:$A,Waterfall!$A107,Purchase!$D:$D,Waterfall!$C107,Purchase!$C:$C,Waterfall!CX$1)</f>
        <v>0</v>
      </c>
      <c r="CY107" s="4">
        <f>SUMIFS(Purchase!$F:$F,Purchase!$A:$A,Waterfall!$A107,Purchase!$D:$D,Waterfall!$C107,Purchase!$C:$C,Waterfall!CY$1)</f>
        <v>0</v>
      </c>
      <c r="CZ107" s="4">
        <f>SUMIFS(Purchase!$F:$F,Purchase!$A:$A,Waterfall!$A107,Purchase!$D:$D,Waterfall!$C107,Purchase!$C:$C,Waterfall!CZ$1)</f>
        <v>0</v>
      </c>
      <c r="DA107" s="4">
        <f>SUMIFS(Purchase!$F:$F,Purchase!$A:$A,Waterfall!$A107,Purchase!$D:$D,Waterfall!$C107,Purchase!$C:$C,Waterfall!DA$1)</f>
        <v>0</v>
      </c>
      <c r="DB107" s="4">
        <f>SUMIFS(Purchase!$F:$F,Purchase!$A:$A,Waterfall!$A107,Purchase!$D:$D,Waterfall!$C107,Purchase!$C:$C,Waterfall!DB$1)</f>
        <v>0</v>
      </c>
      <c r="DC107" s="4">
        <f>SUMIFS(Purchase!$F:$F,Purchase!$A:$A,Waterfall!$A107,Purchase!$D:$D,Waterfall!$C107,Purchase!$C:$C,Waterfall!DC$1)</f>
        <v>0</v>
      </c>
      <c r="DD107" s="4">
        <f>SUMIFS(Purchase!$F:$F,Purchase!$A:$A,Waterfall!$A107,Purchase!$D:$D,Waterfall!$C107,Purchase!$C:$C,Waterfall!DD$1)</f>
        <v>0</v>
      </c>
      <c r="DE107" s="4">
        <f>SUMIFS(Purchase!$F:$F,Purchase!$A:$A,Waterfall!$A107,Purchase!$D:$D,Waterfall!$C107,Purchase!$C:$C,Waterfall!DE$1)</f>
        <v>0</v>
      </c>
      <c r="DF107" s="4">
        <f>SUMIFS(Purchase!$F:$F,Purchase!$A:$A,Waterfall!$A107,Purchase!$D:$D,Waterfall!$C107,Purchase!$C:$C,Waterfall!DF$1)</f>
        <v>0</v>
      </c>
      <c r="DG107" s="4">
        <f>SUMIFS(Purchase!$F:$F,Purchase!$A:$A,Waterfall!$A107,Purchase!$D:$D,Waterfall!$C107,Purchase!$C:$C,Waterfall!DG$1)</f>
        <v>0</v>
      </c>
      <c r="DH107" s="4">
        <f>SUMIFS(Purchase!$F:$F,Purchase!$A:$A,Waterfall!$A107,Purchase!$D:$D,Waterfall!$C107,Purchase!$C:$C,Waterfall!DH$1)</f>
        <v>0</v>
      </c>
      <c r="DI107" s="4">
        <f>SUMIFS(Purchase!$F:$F,Purchase!$A:$A,Waterfall!$A107,Purchase!$D:$D,Waterfall!$C107,Purchase!$C:$C,Waterfall!DI$1)</f>
        <v>0</v>
      </c>
      <c r="DJ107" s="4">
        <f>SUMIFS(Purchase!$F:$F,Purchase!$A:$A,Waterfall!$A107,Purchase!$D:$D,Waterfall!$C107,Purchase!$C:$C,Waterfall!DJ$1)</f>
        <v>0</v>
      </c>
      <c r="DK107" s="4">
        <f>SUMIFS(Purchase!$F:$F,Purchase!$A:$A,Waterfall!$A107,Purchase!$D:$D,Waterfall!$C107,Purchase!$C:$C,Waterfall!DK$1)</f>
        <v>0</v>
      </c>
      <c r="DL107" s="4">
        <f>SUMIFS(Purchase!$F:$F,Purchase!$A:$A,Waterfall!$A107,Purchase!$D:$D,Waterfall!$C107,Purchase!$C:$C,Waterfall!DL$1)</f>
        <v>0</v>
      </c>
      <c r="DM107" s="4">
        <f>SUMIFS(Purchase!$F:$F,Purchase!$A:$A,Waterfall!$A107,Purchase!$D:$D,Waterfall!$C107,Purchase!$C:$C,Waterfall!DM$1)</f>
        <v>0</v>
      </c>
      <c r="DN107" s="4">
        <f>SUMIFS(Purchase!$F:$F,Purchase!$A:$A,Waterfall!$A107,Purchase!$D:$D,Waterfall!$C107,Purchase!$C:$C,Waterfall!DN$1)</f>
        <v>0</v>
      </c>
      <c r="DO107" s="4">
        <f>SUMIFS(Purchase!$F:$F,Purchase!$A:$A,Waterfall!$A107,Purchase!$D:$D,Waterfall!$C107,Purchase!$C:$C,Waterfall!DO$1)</f>
        <v>0</v>
      </c>
      <c r="DP107" s="4">
        <f>SUMIFS(Purchase!$F:$F,Purchase!$A:$A,Waterfall!$A107,Purchase!$D:$D,Waterfall!$C107,Purchase!$C:$C,Waterfall!DP$1)</f>
        <v>0</v>
      </c>
      <c r="DQ107" s="4">
        <f>SUMIFS(Purchase!$F:$F,Purchase!$A:$A,Waterfall!$A107,Purchase!$D:$D,Waterfall!$C107,Purchase!$C:$C,Waterfall!DQ$1)</f>
        <v>0</v>
      </c>
      <c r="DR107" s="4">
        <f>SUMIFS(Purchase!$F:$F,Purchase!$A:$A,Waterfall!$A107,Purchase!$D:$D,Waterfall!$C107,Purchase!$C:$C,Waterfall!DR$1)</f>
        <v>0</v>
      </c>
      <c r="DS107" s="4">
        <f>SUMIFS(Purchase!$F:$F,Purchase!$A:$A,Waterfall!$A107,Purchase!$D:$D,Waterfall!$C107,Purchase!$C:$C,Waterfall!DS$1)</f>
        <v>0</v>
      </c>
      <c r="DT107" s="4">
        <f>SUMIFS(Purchase!$F:$F,Purchase!$A:$A,Waterfall!$A107,Purchase!$D:$D,Waterfall!$C107,Purchase!$C:$C,Waterfall!DT$1)</f>
        <v>0</v>
      </c>
      <c r="DU107" s="4">
        <f>SUMIFS(Purchase!$F:$F,Purchase!$A:$A,Waterfall!$A107,Purchase!$D:$D,Waterfall!$C107,Purchase!$C:$C,Waterfall!DU$1)</f>
        <v>0</v>
      </c>
      <c r="DV107" s="4">
        <f>SUMIFS(Purchase!$F:$F,Purchase!$A:$A,Waterfall!$A107,Purchase!$D:$D,Waterfall!$C107,Purchase!$C:$C,Waterfall!DV$1)</f>
        <v>0</v>
      </c>
      <c r="DW107" s="4">
        <f>SUMIFS(Purchase!$F:$F,Purchase!$A:$A,Waterfall!$A107,Purchase!$D:$D,Waterfall!$C107,Purchase!$C:$C,Waterfall!DW$1)</f>
        <v>0</v>
      </c>
      <c r="DX107" s="4">
        <f>SUMIFS(Purchase!$F:$F,Purchase!$A:$A,Waterfall!$A107,Purchase!$D:$D,Waterfall!$C107,Purchase!$C:$C,Waterfall!DX$1)</f>
        <v>0</v>
      </c>
      <c r="DY107" s="4">
        <f>SUMIFS(Purchase!$F:$F,Purchase!$A:$A,Waterfall!$A107,Purchase!$D:$D,Waterfall!$C107,Purchase!$C:$C,Waterfall!DY$1)</f>
        <v>0</v>
      </c>
      <c r="DZ107" s="4">
        <f>SUMIFS(Purchase!$F:$F,Purchase!$A:$A,Waterfall!$A107,Purchase!$D:$D,Waterfall!$C107,Purchase!$C:$C,Waterfall!DZ$1)</f>
        <v>0</v>
      </c>
      <c r="EA107" s="4">
        <f>SUMIFS(Purchase!$F:$F,Purchase!$A:$A,Waterfall!$A107,Purchase!$D:$D,Waterfall!$C107,Purchase!$C:$C,Waterfall!EA$1)</f>
        <v>0</v>
      </c>
      <c r="EB107" s="4">
        <f>SUMIFS(Purchase!$F:$F,Purchase!$A:$A,Waterfall!$A107,Purchase!$D:$D,Waterfall!$C107,Purchase!$C:$C,Waterfall!EB$1)</f>
        <v>0</v>
      </c>
      <c r="EC107" s="4">
        <f>SUMIFS(Purchase!$F:$F,Purchase!$A:$A,Waterfall!$A107,Purchase!$D:$D,Waterfall!$C107,Purchase!$C:$C,Waterfall!EC$1)</f>
        <v>0</v>
      </c>
      <c r="ED107" s="4">
        <f>SUMIFS(Purchase!$F:$F,Purchase!$A:$A,Waterfall!$A107,Purchase!$D:$D,Waterfall!$C107,Purchase!$C:$C,Waterfall!ED$1)</f>
        <v>0</v>
      </c>
      <c r="EE107" s="4">
        <f>SUMIFS(Purchase!$F:$F,Purchase!$A:$A,Waterfall!$A107,Purchase!$D:$D,Waterfall!$C107,Purchase!$C:$C,Waterfall!EE$1)</f>
        <v>0</v>
      </c>
      <c r="EF107" s="4">
        <f>SUMIFS(Purchase!$F:$F,Purchase!$A:$A,Waterfall!$A107,Purchase!$D:$D,Waterfall!$C107,Purchase!$C:$C,Waterfall!EF$1)</f>
        <v>0</v>
      </c>
      <c r="EG107" s="4">
        <f>SUMIFS(Purchase!$F:$F,Purchase!$A:$A,Waterfall!$A107,Purchase!$D:$D,Waterfall!$C107,Purchase!$C:$C,Waterfall!EG$1)</f>
        <v>0</v>
      </c>
      <c r="EH107" s="4">
        <f>SUMIFS(Purchase!$F:$F,Purchase!$A:$A,Waterfall!$A107,Purchase!$D:$D,Waterfall!$C107,Purchase!$C:$C,Waterfall!EH$1)</f>
        <v>0</v>
      </c>
      <c r="EI107" s="4">
        <f>SUMIFS(Purchase!$F:$F,Purchase!$A:$A,Waterfall!$A107,Purchase!$D:$D,Waterfall!$C107,Purchase!$C:$C,Waterfall!EI$1)</f>
        <v>0</v>
      </c>
      <c r="EJ107" s="4">
        <f>SUMIFS(Purchase!$F:$F,Purchase!$A:$A,Waterfall!$A107,Purchase!$D:$D,Waterfall!$C107,Purchase!$C:$C,Waterfall!EJ$1)</f>
        <v>0</v>
      </c>
      <c r="EK107" s="4">
        <f>SUMIFS(Purchase!$F:$F,Purchase!$A:$A,Waterfall!$A107,Purchase!$D:$D,Waterfall!$C107,Purchase!$C:$C,Waterfall!EK$1)</f>
        <v>0</v>
      </c>
      <c r="EL107" s="4">
        <f>SUMIFS(Purchase!$F:$F,Purchase!$A:$A,Waterfall!$A107,Purchase!$D:$D,Waterfall!$C107,Purchase!$C:$C,Waterfall!EL$1)</f>
        <v>0</v>
      </c>
      <c r="EM107" s="4">
        <f>SUMIFS(Purchase!$F:$F,Purchase!$A:$A,Waterfall!$A107,Purchase!$D:$D,Waterfall!$C107,Purchase!$C:$C,Waterfall!EM$1)</f>
        <v>0</v>
      </c>
      <c r="EN107" s="4">
        <f>SUMIFS(Purchase!$F:$F,Purchase!$A:$A,Waterfall!$A107,Purchase!$D:$D,Waterfall!$C107,Purchase!$C:$C,Waterfall!EN$1)</f>
        <v>0</v>
      </c>
      <c r="EO107" s="4">
        <f>SUMIFS(Purchase!$F:$F,Purchase!$A:$A,Waterfall!$A107,Purchase!$D:$D,Waterfall!$C107,Purchase!$C:$C,Waterfall!EO$1)</f>
        <v>0</v>
      </c>
      <c r="EP107" s="4">
        <f>SUMIFS(Purchase!$F:$F,Purchase!$A:$A,Waterfall!$A107,Purchase!$D:$D,Waterfall!$C107,Purchase!$C:$C,Waterfall!EP$1)</f>
        <v>0</v>
      </c>
      <c r="EQ107" s="4">
        <f>SUMIFS(Purchase!$F:$F,Purchase!$A:$A,Waterfall!$A107,Purchase!$D:$D,Waterfall!$C107,Purchase!$C:$C,Waterfall!EQ$1)</f>
        <v>0</v>
      </c>
      <c r="ER107" s="4">
        <f>SUMIFS(Purchase!$F:$F,Purchase!$A:$A,Waterfall!$A107,Purchase!$D:$D,Waterfall!$C107,Purchase!$C:$C,Waterfall!ER$1)</f>
        <v>0</v>
      </c>
      <c r="ES107" s="4">
        <f>SUMIFS(Purchase!$F:$F,Purchase!$A:$A,Waterfall!$A107,Purchase!$D:$D,Waterfall!$C107,Purchase!$C:$C,Waterfall!ES$1)</f>
        <v>0</v>
      </c>
      <c r="ET107" s="4">
        <f>SUMIFS(Purchase!$F:$F,Purchase!$A:$A,Waterfall!$A107,Purchase!$D:$D,Waterfall!$C107,Purchase!$C:$C,Waterfall!ET$1)</f>
        <v>0</v>
      </c>
      <c r="EU107" s="4">
        <f>SUMIFS(Purchase!$F:$F,Purchase!$A:$A,Waterfall!$A107,Purchase!$D:$D,Waterfall!$C107,Purchase!$C:$C,Waterfall!EU$1)</f>
        <v>0</v>
      </c>
      <c r="EV107" s="4">
        <f>SUMIFS(Purchase!$F:$F,Purchase!$A:$A,Waterfall!$A107,Purchase!$D:$D,Waterfall!$C107,Purchase!$C:$C,Waterfall!EV$1)</f>
        <v>0</v>
      </c>
      <c r="EW107" s="4">
        <f>SUMIFS(Purchase!$F:$F,Purchase!$A:$A,Waterfall!$A107,Purchase!$D:$D,Waterfall!$C107,Purchase!$C:$C,Waterfall!EW$1)</f>
        <v>0</v>
      </c>
      <c r="EX107" s="4">
        <f>SUMIFS(Purchase!$F:$F,Purchase!$A:$A,Waterfall!$A107,Purchase!$D:$D,Waterfall!$C107,Purchase!$C:$C,Waterfall!EX$1)</f>
        <v>0</v>
      </c>
      <c r="EY107" s="4">
        <f>SUMIFS(Purchase!$F:$F,Purchase!$A:$A,Waterfall!$A107,Purchase!$D:$D,Waterfall!$C107,Purchase!$C:$C,Waterfall!EY$1)</f>
        <v>0</v>
      </c>
      <c r="EZ107" s="4">
        <f>SUMIFS(Purchase!$F:$F,Purchase!$A:$A,Waterfall!$A107,Purchase!$D:$D,Waterfall!$C107,Purchase!$C:$C,Waterfall!EZ$1)</f>
        <v>0</v>
      </c>
      <c r="FA107" s="4">
        <f>SUMIFS(Purchase!$F:$F,Purchase!$A:$A,Waterfall!$A107,Purchase!$D:$D,Waterfall!$C107,Purchase!$C:$C,Waterfall!FA$1)</f>
        <v>0</v>
      </c>
      <c r="FB107" s="4">
        <f>SUMIFS(Purchase!$F:$F,Purchase!$A:$A,Waterfall!$A107,Purchase!$D:$D,Waterfall!$C107,Purchase!$C:$C,Waterfall!FB$1)</f>
        <v>0</v>
      </c>
      <c r="FC107" s="4">
        <f>SUMIFS(Purchase!$F:$F,Purchase!$A:$A,Waterfall!$A107,Purchase!$D:$D,Waterfall!$C107,Purchase!$C:$C,Waterfall!FC$1)</f>
        <v>0</v>
      </c>
      <c r="FD107" s="4">
        <f>SUMIFS(Purchase!$F:$F,Purchase!$A:$A,Waterfall!$A107,Purchase!$D:$D,Waterfall!$C107,Purchase!$C:$C,Waterfall!FD$1)</f>
        <v>0</v>
      </c>
      <c r="FE107" s="4">
        <f>SUMIFS(Purchase!$F:$F,Purchase!$A:$A,Waterfall!$A107,Purchase!$D:$D,Waterfall!$C107,Purchase!$C:$C,Waterfall!FE$1)</f>
        <v>0</v>
      </c>
      <c r="FF107" s="4">
        <f>SUMIFS(Purchase!$F:$F,Purchase!$A:$A,Waterfall!$A107,Purchase!$D:$D,Waterfall!$C107,Purchase!$C:$C,Waterfall!FF$1)</f>
        <v>0</v>
      </c>
      <c r="FG107" s="4">
        <f>SUMIFS(Purchase!$F:$F,Purchase!$A:$A,Waterfall!$A107,Purchase!$D:$D,Waterfall!$C107,Purchase!$C:$C,Waterfall!FG$1)</f>
        <v>0</v>
      </c>
      <c r="FH107" s="4">
        <f>SUMIFS(Purchase!$F:$F,Purchase!$A:$A,Waterfall!$A107,Purchase!$D:$D,Waterfall!$C107,Purchase!$C:$C,Waterfall!FH$1)</f>
        <v>0</v>
      </c>
      <c r="FI107" s="4">
        <f>SUMIFS(Purchase!$F:$F,Purchase!$A:$A,Waterfall!$A107,Purchase!$D:$D,Waterfall!$C107,Purchase!$C:$C,Waterfall!FI$1)</f>
        <v>0</v>
      </c>
      <c r="FJ107" s="4">
        <f>SUMIFS(Purchase!$F:$F,Purchase!$A:$A,Waterfall!$A107,Purchase!$D:$D,Waterfall!$C107,Purchase!$C:$C,Waterfall!FJ$1)</f>
        <v>0</v>
      </c>
      <c r="FK107" s="4">
        <f>SUMIFS(Purchase!$F:$F,Purchase!$A:$A,Waterfall!$A107,Purchase!$D:$D,Waterfall!$C107,Purchase!$C:$C,Waterfall!FK$1)</f>
        <v>0</v>
      </c>
      <c r="FL107" s="4">
        <f>SUMIFS(Purchase!$F:$F,Purchase!$A:$A,Waterfall!$A107,Purchase!$D:$D,Waterfall!$C107,Purchase!$C:$C,Waterfall!FL$1)</f>
        <v>0</v>
      </c>
      <c r="FM107" s="4">
        <f>SUMIFS(Purchase!$F:$F,Purchase!$A:$A,Waterfall!$A107,Purchase!$D:$D,Waterfall!$C107,Purchase!$C:$C,Waterfall!FM$1)</f>
        <v>0</v>
      </c>
      <c r="FN107" s="4">
        <f>SUMIFS(Purchase!$F:$F,Purchase!$A:$A,Waterfall!$A107,Purchase!$D:$D,Waterfall!$C107,Purchase!$C:$C,Waterfall!FN$1)</f>
        <v>0</v>
      </c>
      <c r="FO107" s="4">
        <f>SUMIFS(Purchase!$F:$F,Purchase!$A:$A,Waterfall!$A107,Purchase!$D:$D,Waterfall!$C107,Purchase!$C:$C,Waterfall!FO$1)</f>
        <v>0</v>
      </c>
      <c r="FP107" s="4">
        <f>SUMIFS(Purchase!$F:$F,Purchase!$A:$A,Waterfall!$A107,Purchase!$D:$D,Waterfall!$C107,Purchase!$C:$C,Waterfall!FP$1)</f>
        <v>0</v>
      </c>
      <c r="FQ107" s="4">
        <f>SUMIFS(Purchase!$F:$F,Purchase!$A:$A,Waterfall!$A107,Purchase!$D:$D,Waterfall!$C107,Purchase!$C:$C,Waterfall!FQ$1)</f>
        <v>0</v>
      </c>
      <c r="FR107" s="4">
        <f>SUMIFS(Purchase!$F:$F,Purchase!$A:$A,Waterfall!$A107,Purchase!$D:$D,Waterfall!$C107,Purchase!$C:$C,Waterfall!FR$1)</f>
        <v>0</v>
      </c>
      <c r="FS107" s="4">
        <f>SUMIFS(Purchase!$F:$F,Purchase!$A:$A,Waterfall!$A107,Purchase!$D:$D,Waterfall!$C107,Purchase!$C:$C,Waterfall!FS$1)</f>
        <v>0</v>
      </c>
      <c r="FT107" s="4">
        <f>SUMIFS(Purchase!$F:$F,Purchase!$A:$A,Waterfall!$A107,Purchase!$D:$D,Waterfall!$C107,Purchase!$C:$C,Waterfall!FT$1)</f>
        <v>0</v>
      </c>
      <c r="FU107" s="4">
        <f>SUMIFS(Purchase!$F:$F,Purchase!$A:$A,Waterfall!$A107,Purchase!$D:$D,Waterfall!$C107,Purchase!$C:$C,Waterfall!FU$1)</f>
        <v>0</v>
      </c>
      <c r="FV107" s="4">
        <f>SUMIFS(Purchase!$F:$F,Purchase!$A:$A,Waterfall!$A107,Purchase!$D:$D,Waterfall!$C107,Purchase!$C:$C,Waterfall!FV$1)</f>
        <v>0</v>
      </c>
      <c r="FW107" s="4">
        <f>SUMIFS(Purchase!$F:$F,Purchase!$A:$A,Waterfall!$A107,Purchase!$D:$D,Waterfall!$C107,Purchase!$C:$C,Waterfall!FW$1)</f>
        <v>0</v>
      </c>
      <c r="FX107" s="4">
        <f>SUMIFS(Purchase!$F:$F,Purchase!$A:$A,Waterfall!$A107,Purchase!$D:$D,Waterfall!$C107,Purchase!$C:$C,Waterfall!FX$1)</f>
        <v>0</v>
      </c>
      <c r="FY107" s="4">
        <f>SUMIFS(Purchase!$F:$F,Purchase!$A:$A,Waterfall!$A107,Purchase!$D:$D,Waterfall!$C107,Purchase!$C:$C,Waterfall!FY$1)</f>
        <v>0</v>
      </c>
      <c r="FZ107" s="4">
        <f>SUMIFS(Purchase!$F:$F,Purchase!$A:$A,Waterfall!$A107,Purchase!$D:$D,Waterfall!$C107,Purchase!$C:$C,Waterfall!FZ$1)</f>
        <v>0</v>
      </c>
      <c r="GA107" s="4">
        <f>SUMIFS(Purchase!$F:$F,Purchase!$A:$A,Waterfall!$A107,Purchase!$D:$D,Waterfall!$C107,Purchase!$C:$C,Waterfall!GA$1)</f>
        <v>0</v>
      </c>
      <c r="GB107" s="4">
        <f>SUMIFS(Purchase!$F:$F,Purchase!$A:$A,Waterfall!$A107,Purchase!$D:$D,Waterfall!$C107,Purchase!$C:$C,Waterfall!GB$1)</f>
        <v>0</v>
      </c>
      <c r="GC107" s="4">
        <f>SUMIFS(Purchase!$F:$F,Purchase!$A:$A,Waterfall!$A107,Purchase!$D:$D,Waterfall!$C107,Purchase!$C:$C,Waterfall!GC$1)</f>
        <v>0</v>
      </c>
      <c r="GD107" s="4">
        <f>SUMIFS(Purchase!$F:$F,Purchase!$A:$A,Waterfall!$A107,Purchase!$D:$D,Waterfall!$C107,Purchase!$C:$C,Waterfall!GD$1)</f>
        <v>0</v>
      </c>
      <c r="GE107" s="4">
        <f>SUMIFS(Purchase!$F:$F,Purchase!$A:$A,Waterfall!$A107,Purchase!$D:$D,Waterfall!$C107,Purchase!$C:$C,Waterfall!GE$1)</f>
        <v>0</v>
      </c>
      <c r="GF107" s="4">
        <f>SUMIFS(Purchase!$F:$F,Purchase!$A:$A,Waterfall!$A107,Purchase!$D:$D,Waterfall!$C107,Purchase!$C:$C,Waterfall!GF$1)</f>
        <v>0</v>
      </c>
      <c r="GG107" s="4">
        <f>SUMIFS(Purchase!$F:$F,Purchase!$A:$A,Waterfall!$A107,Purchase!$D:$D,Waterfall!$C107,Purchase!$C:$C,Waterfall!GG$1)</f>
        <v>0</v>
      </c>
      <c r="GH107" s="4">
        <f>SUMIFS(Purchase!$F:$F,Purchase!$A:$A,Waterfall!$A107,Purchase!$D:$D,Waterfall!$C107,Purchase!$C:$C,Waterfall!GH$1)</f>
        <v>0</v>
      </c>
      <c r="GI107" s="4">
        <f>SUMIFS(Purchase!$F:$F,Purchase!$A:$A,Waterfall!$A107,Purchase!$D:$D,Waterfall!$C107,Purchase!$C:$C,Waterfall!GI$1)</f>
        <v>0</v>
      </c>
    </row>
    <row r="108" spans="1:191" x14ac:dyDescent="0.35">
      <c r="A108" s="8">
        <f t="shared" si="4"/>
        <v>1</v>
      </c>
      <c r="B108" s="2" t="str">
        <f>VLOOKUP($A108,Centers!$B$1:$C$120,2,)</f>
        <v>GATE</v>
      </c>
      <c r="C108" s="3">
        <v>44985</v>
      </c>
      <c r="D108" s="4">
        <f>IF($A108=1,SUM(SUMIFS(Indent!$E:$E,Indent!$C:$C,Waterfall!$C108,Indent!$A:$A,Centers!$A$2),SUMIFS(Indent!$E:$E,Indent!$C:$C,Waterfall!$C108,Indent!$A:$A,Centers!$A$3),SUMIFS(Indent!$E:$E,Indent!$C:$C,Waterfall!$C108,Indent!$A:$A,Centers!$A$4),SUMIFS(Indent!$E:$E,Indent!$C:$C,Waterfall!$C108,Indent!$A:$A,Centers!$A$5),SUMIFS(Indent!$E:$E,Indent!$C:$C,Waterfall!$C108,Indent!$A:$A,Centers!$A$6),SUMIFS(Indent!$E:$E,Indent!$C:$C,Waterfall!$C108,Indent!$A:$A,Centers!$A$7),SUMIFS(Indent!$E:$E,Indent!$C:$C,Waterfall!$C108,Indent!$A:$A,Centers!$A$8)),SUMIFS(Indent!$E:$E,Indent!$C:$C,Waterfall!$C108,Indent!$A:$A,$A108))</f>
        <v>0</v>
      </c>
      <c r="E108" s="4">
        <f>SUMIFS(Purchase!$F:$F,Purchase!$A:$A,Waterfall!$A108,Purchase!$D:$D,Waterfall!$C108,Purchase!$C:$C,Waterfall!E$1)</f>
        <v>0</v>
      </c>
      <c r="F108" s="4">
        <f>SUMIFS(Purchase!$F:$F,Purchase!$A:$A,Waterfall!$A108,Purchase!$D:$D,Waterfall!$C108,Purchase!$C:$C,Waterfall!F$1)</f>
        <v>0</v>
      </c>
      <c r="G108" s="4">
        <f>SUMIFS(Purchase!$F:$F,Purchase!$A:$A,Waterfall!$A108,Purchase!$D:$D,Waterfall!$C108,Purchase!$C:$C,Waterfall!G$1)</f>
        <v>0</v>
      </c>
      <c r="H108" s="4">
        <f>SUMIFS(Purchase!$F:$F,Purchase!$A:$A,Waterfall!$A108,Purchase!$D:$D,Waterfall!$C108,Purchase!$C:$C,Waterfall!H$1)</f>
        <v>0</v>
      </c>
      <c r="I108" s="4">
        <f>SUMIFS(Purchase!$F:$F,Purchase!$A:$A,Waterfall!$A108,Purchase!$D:$D,Waterfall!$C108,Purchase!$C:$C,Waterfall!I$1)</f>
        <v>0</v>
      </c>
      <c r="J108" s="4">
        <f>SUMIFS(Purchase!$F:$F,Purchase!$A:$A,Waterfall!$A108,Purchase!$D:$D,Waterfall!$C108,Purchase!$C:$C,Waterfall!J$1)</f>
        <v>0</v>
      </c>
      <c r="K108" s="4">
        <f>SUMIFS(Purchase!$F:$F,Purchase!$A:$A,Waterfall!$A108,Purchase!$D:$D,Waterfall!$C108,Purchase!$C:$C,Waterfall!K$1)</f>
        <v>0</v>
      </c>
      <c r="L108" s="4">
        <f>SUMIFS(Purchase!$F:$F,Purchase!$A:$A,Waterfall!$A108,Purchase!$D:$D,Waterfall!$C108,Purchase!$C:$C,Waterfall!L$1)</f>
        <v>0</v>
      </c>
      <c r="M108" s="4">
        <f>SUMIFS(Purchase!$F:$F,Purchase!$A:$A,Waterfall!$A108,Purchase!$D:$D,Waterfall!$C108,Purchase!$C:$C,Waterfall!M$1)</f>
        <v>0</v>
      </c>
      <c r="N108" s="4">
        <f>SUMIFS(Purchase!$F:$F,Purchase!$A:$A,Waterfall!$A108,Purchase!$D:$D,Waterfall!$C108,Purchase!$C:$C,Waterfall!N$1)</f>
        <v>0</v>
      </c>
      <c r="O108" s="4">
        <f>SUMIFS(Purchase!$F:$F,Purchase!$A:$A,Waterfall!$A108,Purchase!$D:$D,Waterfall!$C108,Purchase!$C:$C,Waterfall!O$1)</f>
        <v>0</v>
      </c>
      <c r="P108" s="4">
        <f>SUMIFS(Purchase!$F:$F,Purchase!$A:$A,Waterfall!$A108,Purchase!$D:$D,Waterfall!$C108,Purchase!$C:$C,Waterfall!P$1)</f>
        <v>0</v>
      </c>
      <c r="Q108" s="4">
        <f>SUMIFS(Purchase!$F:$F,Purchase!$A:$A,Waterfall!$A108,Purchase!$D:$D,Waterfall!$C108,Purchase!$C:$C,Waterfall!Q$1)</f>
        <v>0</v>
      </c>
      <c r="R108" s="4">
        <f>SUMIFS(Purchase!$F:$F,Purchase!$A:$A,Waterfall!$A108,Purchase!$D:$D,Waterfall!$C108,Purchase!$C:$C,Waterfall!R$1)</f>
        <v>0</v>
      </c>
      <c r="S108" s="4">
        <f>SUMIFS(Purchase!$F:$F,Purchase!$A:$A,Waterfall!$A108,Purchase!$D:$D,Waterfall!$C108,Purchase!$C:$C,Waterfall!S$1)</f>
        <v>0</v>
      </c>
      <c r="T108" s="4">
        <f>SUMIFS(Purchase!$F:$F,Purchase!$A:$A,Waterfall!$A108,Purchase!$D:$D,Waterfall!$C108,Purchase!$C:$C,Waterfall!T$1)</f>
        <v>0</v>
      </c>
      <c r="U108" s="4">
        <f>SUMIFS(Purchase!$F:$F,Purchase!$A:$A,Waterfall!$A108,Purchase!$D:$D,Waterfall!$C108,Purchase!$C:$C,Waterfall!U$1)</f>
        <v>0</v>
      </c>
      <c r="V108" s="4">
        <f>SUMIFS(Purchase!$F:$F,Purchase!$A:$A,Waterfall!$A108,Purchase!$D:$D,Waterfall!$C108,Purchase!$C:$C,Waterfall!V$1)</f>
        <v>0</v>
      </c>
      <c r="W108" s="4">
        <f>SUMIFS(Purchase!$F:$F,Purchase!$A:$A,Waterfall!$A108,Purchase!$D:$D,Waterfall!$C108,Purchase!$C:$C,Waterfall!W$1)</f>
        <v>0</v>
      </c>
      <c r="X108" s="4">
        <f>SUMIFS(Purchase!$F:$F,Purchase!$A:$A,Waterfall!$A108,Purchase!$D:$D,Waterfall!$C108,Purchase!$C:$C,Waterfall!X$1)</f>
        <v>0</v>
      </c>
      <c r="Y108" s="4">
        <f>SUMIFS(Purchase!$F:$F,Purchase!$A:$A,Waterfall!$A108,Purchase!$D:$D,Waterfall!$C108,Purchase!$C:$C,Waterfall!Y$1)</f>
        <v>0</v>
      </c>
      <c r="Z108" s="4">
        <f>SUMIFS(Purchase!$F:$F,Purchase!$A:$A,Waterfall!$A108,Purchase!$D:$D,Waterfall!$C108,Purchase!$C:$C,Waterfall!Z$1)</f>
        <v>0</v>
      </c>
      <c r="AA108" s="4">
        <f>SUMIFS(Purchase!$F:$F,Purchase!$A:$A,Waterfall!$A108,Purchase!$D:$D,Waterfall!$C108,Purchase!$C:$C,Waterfall!AA$1)</f>
        <v>0</v>
      </c>
      <c r="AB108" s="4">
        <f>SUMIFS(Purchase!$F:$F,Purchase!$A:$A,Waterfall!$A108,Purchase!$D:$D,Waterfall!$C108,Purchase!$C:$C,Waterfall!AB$1)</f>
        <v>0</v>
      </c>
      <c r="AC108" s="4">
        <f>SUMIFS(Purchase!$F:$F,Purchase!$A:$A,Waterfall!$A108,Purchase!$D:$D,Waterfall!$C108,Purchase!$C:$C,Waterfall!AC$1)</f>
        <v>0</v>
      </c>
      <c r="AD108" s="4">
        <f>SUMIFS(Purchase!$F:$F,Purchase!$A:$A,Waterfall!$A108,Purchase!$D:$D,Waterfall!$C108,Purchase!$C:$C,Waterfall!AD$1)</f>
        <v>0</v>
      </c>
      <c r="AE108" s="4">
        <f>SUMIFS(Purchase!$F:$F,Purchase!$A:$A,Waterfall!$A108,Purchase!$D:$D,Waterfall!$C108,Purchase!$C:$C,Waterfall!AE$1)</f>
        <v>0</v>
      </c>
      <c r="AF108" s="4">
        <f>SUMIFS(Purchase!$F:$F,Purchase!$A:$A,Waterfall!$A108,Purchase!$D:$D,Waterfall!$C108,Purchase!$C:$C,Waterfall!AF$1)</f>
        <v>0</v>
      </c>
      <c r="AG108" s="4">
        <f>SUMIFS(Purchase!$F:$F,Purchase!$A:$A,Waterfall!$A108,Purchase!$D:$D,Waterfall!$C108,Purchase!$C:$C,Waterfall!AG$1)</f>
        <v>0</v>
      </c>
      <c r="AH108" s="4">
        <f>SUMIFS(Purchase!$F:$F,Purchase!$A:$A,Waterfall!$A108,Purchase!$D:$D,Waterfall!$C108,Purchase!$C:$C,Waterfall!AH$1)</f>
        <v>0</v>
      </c>
      <c r="AI108" s="4">
        <f>SUMIFS(Purchase!$F:$F,Purchase!$A:$A,Waterfall!$A108,Purchase!$D:$D,Waterfall!$C108,Purchase!$C:$C,Waterfall!AI$1)</f>
        <v>0</v>
      </c>
      <c r="AJ108" s="4">
        <f>SUMIFS(Purchase!$F:$F,Purchase!$A:$A,Waterfall!$A108,Purchase!$D:$D,Waterfall!$C108,Purchase!$C:$C,Waterfall!AJ$1)</f>
        <v>0</v>
      </c>
      <c r="AK108" s="4">
        <f>SUMIFS(Purchase!$F:$F,Purchase!$A:$A,Waterfall!$A108,Purchase!$D:$D,Waterfall!$C108,Purchase!$C:$C,Waterfall!AK$1)</f>
        <v>0</v>
      </c>
      <c r="AL108" s="4">
        <f>SUMIFS(Purchase!$F:$F,Purchase!$A:$A,Waterfall!$A108,Purchase!$D:$D,Waterfall!$C108,Purchase!$C:$C,Waterfall!AL$1)</f>
        <v>0</v>
      </c>
      <c r="AM108" s="4">
        <f>SUMIFS(Purchase!$F:$F,Purchase!$A:$A,Waterfall!$A108,Purchase!$D:$D,Waterfall!$C108,Purchase!$C:$C,Waterfall!AM$1)</f>
        <v>0</v>
      </c>
      <c r="AN108" s="4">
        <f>SUMIFS(Purchase!$F:$F,Purchase!$A:$A,Waterfall!$A108,Purchase!$D:$D,Waterfall!$C108,Purchase!$C:$C,Waterfall!AN$1)</f>
        <v>0</v>
      </c>
      <c r="AO108" s="4">
        <f>SUMIFS(Purchase!$F:$F,Purchase!$A:$A,Waterfall!$A108,Purchase!$D:$D,Waterfall!$C108,Purchase!$C:$C,Waterfall!AO$1)</f>
        <v>0</v>
      </c>
      <c r="AP108" s="4">
        <f>SUMIFS(Purchase!$F:$F,Purchase!$A:$A,Waterfall!$A108,Purchase!$D:$D,Waterfall!$C108,Purchase!$C:$C,Waterfall!AP$1)</f>
        <v>0</v>
      </c>
      <c r="AQ108" s="4">
        <f>SUMIFS(Purchase!$F:$F,Purchase!$A:$A,Waterfall!$A108,Purchase!$D:$D,Waterfall!$C108,Purchase!$C:$C,Waterfall!AQ$1)</f>
        <v>0</v>
      </c>
      <c r="AR108" s="4">
        <f>SUMIFS(Purchase!$F:$F,Purchase!$A:$A,Waterfall!$A108,Purchase!$D:$D,Waterfall!$C108,Purchase!$C:$C,Waterfall!AR$1)</f>
        <v>0</v>
      </c>
      <c r="AS108" s="4">
        <f>SUMIFS(Purchase!$F:$F,Purchase!$A:$A,Waterfall!$A108,Purchase!$D:$D,Waterfall!$C108,Purchase!$C:$C,Waterfall!AS$1)</f>
        <v>0</v>
      </c>
      <c r="AT108" s="4">
        <f>SUMIFS(Purchase!$F:$F,Purchase!$A:$A,Waterfall!$A108,Purchase!$D:$D,Waterfall!$C108,Purchase!$C:$C,Waterfall!AT$1)</f>
        <v>0</v>
      </c>
      <c r="AU108" s="4">
        <f>SUMIFS(Purchase!$F:$F,Purchase!$A:$A,Waterfall!$A108,Purchase!$D:$D,Waterfall!$C108,Purchase!$C:$C,Waterfall!AU$1)</f>
        <v>0</v>
      </c>
      <c r="AV108" s="4">
        <f>SUMIFS(Purchase!$F:$F,Purchase!$A:$A,Waterfall!$A108,Purchase!$D:$D,Waterfall!$C108,Purchase!$C:$C,Waterfall!AV$1)</f>
        <v>0</v>
      </c>
      <c r="AW108" s="4">
        <f>SUMIFS(Purchase!$F:$F,Purchase!$A:$A,Waterfall!$A108,Purchase!$D:$D,Waterfall!$C108,Purchase!$C:$C,Waterfall!AW$1)</f>
        <v>0</v>
      </c>
      <c r="AX108" s="4">
        <f>SUMIFS(Purchase!$F:$F,Purchase!$A:$A,Waterfall!$A108,Purchase!$D:$D,Waterfall!$C108,Purchase!$C:$C,Waterfall!AX$1)</f>
        <v>0</v>
      </c>
      <c r="AY108" s="4">
        <f>SUMIFS(Purchase!$F:$F,Purchase!$A:$A,Waterfall!$A108,Purchase!$D:$D,Waterfall!$C108,Purchase!$C:$C,Waterfall!AY$1)</f>
        <v>0</v>
      </c>
      <c r="AZ108" s="4">
        <f>SUMIFS(Purchase!$F:$F,Purchase!$A:$A,Waterfall!$A108,Purchase!$D:$D,Waterfall!$C108,Purchase!$C:$C,Waterfall!AZ$1)</f>
        <v>0</v>
      </c>
      <c r="BA108" s="4">
        <f>SUMIFS(Purchase!$F:$F,Purchase!$A:$A,Waterfall!$A108,Purchase!$D:$D,Waterfall!$C108,Purchase!$C:$C,Waterfall!BA$1)</f>
        <v>0</v>
      </c>
      <c r="BB108" s="4">
        <f>SUMIFS(Purchase!$F:$F,Purchase!$A:$A,Waterfall!$A108,Purchase!$D:$D,Waterfall!$C108,Purchase!$C:$C,Waterfall!BB$1)</f>
        <v>0</v>
      </c>
      <c r="BC108" s="4">
        <f>SUMIFS(Purchase!$F:$F,Purchase!$A:$A,Waterfall!$A108,Purchase!$D:$D,Waterfall!$C108,Purchase!$C:$C,Waterfall!BC$1)</f>
        <v>0</v>
      </c>
      <c r="BD108" s="4">
        <f>SUMIFS(Purchase!$F:$F,Purchase!$A:$A,Waterfall!$A108,Purchase!$D:$D,Waterfall!$C108,Purchase!$C:$C,Waterfall!BD$1)</f>
        <v>0</v>
      </c>
      <c r="BE108" s="4">
        <f>SUMIFS(Purchase!$F:$F,Purchase!$A:$A,Waterfall!$A108,Purchase!$D:$D,Waterfall!$C108,Purchase!$C:$C,Waterfall!BE$1)</f>
        <v>0</v>
      </c>
      <c r="BF108" s="4">
        <f>SUMIFS(Purchase!$F:$F,Purchase!$A:$A,Waterfall!$A108,Purchase!$D:$D,Waterfall!$C108,Purchase!$C:$C,Waterfall!BF$1)</f>
        <v>0</v>
      </c>
      <c r="BG108" s="4">
        <f>SUMIFS(Purchase!$F:$F,Purchase!$A:$A,Waterfall!$A108,Purchase!$D:$D,Waterfall!$C108,Purchase!$C:$C,Waterfall!BG$1)</f>
        <v>0</v>
      </c>
      <c r="BH108" s="4">
        <f>SUMIFS(Purchase!$F:$F,Purchase!$A:$A,Waterfall!$A108,Purchase!$D:$D,Waterfall!$C108,Purchase!$C:$C,Waterfall!BH$1)</f>
        <v>0</v>
      </c>
      <c r="BI108" s="4">
        <f>SUMIFS(Purchase!$F:$F,Purchase!$A:$A,Waterfall!$A108,Purchase!$D:$D,Waterfall!$C108,Purchase!$C:$C,Waterfall!BI$1)</f>
        <v>0</v>
      </c>
      <c r="BJ108" s="4">
        <f>SUMIFS(Purchase!$F:$F,Purchase!$A:$A,Waterfall!$A108,Purchase!$D:$D,Waterfall!$C108,Purchase!$C:$C,Waterfall!BJ$1)</f>
        <v>0</v>
      </c>
      <c r="BK108" s="4">
        <f>SUMIFS(Purchase!$F:$F,Purchase!$A:$A,Waterfall!$A108,Purchase!$D:$D,Waterfall!$C108,Purchase!$C:$C,Waterfall!BK$1)</f>
        <v>0</v>
      </c>
      <c r="BL108" s="4">
        <f>SUMIFS(Purchase!$F:$F,Purchase!$A:$A,Waterfall!$A108,Purchase!$D:$D,Waterfall!$C108,Purchase!$C:$C,Waterfall!BL$1)</f>
        <v>0</v>
      </c>
      <c r="BM108" s="4">
        <f>SUMIFS(Purchase!$F:$F,Purchase!$A:$A,Waterfall!$A108,Purchase!$D:$D,Waterfall!$C108,Purchase!$C:$C,Waterfall!BM$1)</f>
        <v>0</v>
      </c>
      <c r="BN108" s="4">
        <f>SUMIFS(Purchase!$F:$F,Purchase!$A:$A,Waterfall!$A108,Purchase!$D:$D,Waterfall!$C108,Purchase!$C:$C,Waterfall!BN$1)</f>
        <v>0</v>
      </c>
      <c r="BO108" s="4">
        <f>SUMIFS(Purchase!$F:$F,Purchase!$A:$A,Waterfall!$A108,Purchase!$D:$D,Waterfall!$C108,Purchase!$C:$C,Waterfall!BO$1)</f>
        <v>0</v>
      </c>
      <c r="BP108" s="4">
        <f>SUMIFS(Purchase!$F:$F,Purchase!$A:$A,Waterfall!$A108,Purchase!$D:$D,Waterfall!$C108,Purchase!$C:$C,Waterfall!BP$1)</f>
        <v>0</v>
      </c>
      <c r="BQ108" s="4">
        <f>SUMIFS(Purchase!$F:$F,Purchase!$A:$A,Waterfall!$A108,Purchase!$D:$D,Waterfall!$C108,Purchase!$C:$C,Waterfall!BQ$1)</f>
        <v>0</v>
      </c>
      <c r="BR108" s="4">
        <f>SUMIFS(Purchase!$F:$F,Purchase!$A:$A,Waterfall!$A108,Purchase!$D:$D,Waterfall!$C108,Purchase!$C:$C,Waterfall!BR$1)</f>
        <v>0</v>
      </c>
      <c r="BS108" s="4">
        <f>SUMIFS(Purchase!$F:$F,Purchase!$A:$A,Waterfall!$A108,Purchase!$D:$D,Waterfall!$C108,Purchase!$C:$C,Waterfall!BS$1)</f>
        <v>0</v>
      </c>
      <c r="BT108" s="4">
        <f>SUMIFS(Purchase!$F:$F,Purchase!$A:$A,Waterfall!$A108,Purchase!$D:$D,Waterfall!$C108,Purchase!$C:$C,Waterfall!BT$1)</f>
        <v>0</v>
      </c>
      <c r="BU108" s="4">
        <f>SUMIFS(Purchase!$F:$F,Purchase!$A:$A,Waterfall!$A108,Purchase!$D:$D,Waterfall!$C108,Purchase!$C:$C,Waterfall!BU$1)</f>
        <v>0</v>
      </c>
      <c r="BV108" s="4">
        <f>SUMIFS(Purchase!$F:$F,Purchase!$A:$A,Waterfall!$A108,Purchase!$D:$D,Waterfall!$C108,Purchase!$C:$C,Waterfall!BV$1)</f>
        <v>0</v>
      </c>
      <c r="BW108" s="4">
        <f>SUMIFS(Purchase!$F:$F,Purchase!$A:$A,Waterfall!$A108,Purchase!$D:$D,Waterfall!$C108,Purchase!$C:$C,Waterfall!BW$1)</f>
        <v>0</v>
      </c>
      <c r="BX108" s="4">
        <f>SUMIFS(Purchase!$F:$F,Purchase!$A:$A,Waterfall!$A108,Purchase!$D:$D,Waterfall!$C108,Purchase!$C:$C,Waterfall!BX$1)</f>
        <v>0</v>
      </c>
      <c r="BY108" s="4">
        <f>SUMIFS(Purchase!$F:$F,Purchase!$A:$A,Waterfall!$A108,Purchase!$D:$D,Waterfall!$C108,Purchase!$C:$C,Waterfall!BY$1)</f>
        <v>0</v>
      </c>
      <c r="BZ108" s="4">
        <f>SUMIFS(Purchase!$F:$F,Purchase!$A:$A,Waterfall!$A108,Purchase!$D:$D,Waterfall!$C108,Purchase!$C:$C,Waterfall!BZ$1)</f>
        <v>0</v>
      </c>
      <c r="CA108" s="4">
        <f>SUMIFS(Purchase!$F:$F,Purchase!$A:$A,Waterfall!$A108,Purchase!$D:$D,Waterfall!$C108,Purchase!$C:$C,Waterfall!CA$1)</f>
        <v>0</v>
      </c>
      <c r="CB108" s="4">
        <f>SUMIFS(Purchase!$F:$F,Purchase!$A:$A,Waterfall!$A108,Purchase!$D:$D,Waterfall!$C108,Purchase!$C:$C,Waterfall!CB$1)</f>
        <v>0</v>
      </c>
      <c r="CC108" s="4">
        <f>SUMIFS(Purchase!$F:$F,Purchase!$A:$A,Waterfall!$A108,Purchase!$D:$D,Waterfall!$C108,Purchase!$C:$C,Waterfall!CC$1)</f>
        <v>0</v>
      </c>
      <c r="CD108" s="4">
        <f>SUMIFS(Purchase!$F:$F,Purchase!$A:$A,Waterfall!$A108,Purchase!$D:$D,Waterfall!$C108,Purchase!$C:$C,Waterfall!CD$1)</f>
        <v>0</v>
      </c>
      <c r="CE108" s="4">
        <f>SUMIFS(Purchase!$F:$F,Purchase!$A:$A,Waterfall!$A108,Purchase!$D:$D,Waterfall!$C108,Purchase!$C:$C,Waterfall!CE$1)</f>
        <v>0</v>
      </c>
      <c r="CF108" s="4">
        <f>SUMIFS(Purchase!$F:$F,Purchase!$A:$A,Waterfall!$A108,Purchase!$D:$D,Waterfall!$C108,Purchase!$C:$C,Waterfall!CF$1)</f>
        <v>0</v>
      </c>
      <c r="CG108" s="4">
        <f>SUMIFS(Purchase!$F:$F,Purchase!$A:$A,Waterfall!$A108,Purchase!$D:$D,Waterfall!$C108,Purchase!$C:$C,Waterfall!CG$1)</f>
        <v>0</v>
      </c>
      <c r="CH108" s="4">
        <f>SUMIFS(Purchase!$F:$F,Purchase!$A:$A,Waterfall!$A108,Purchase!$D:$D,Waterfall!$C108,Purchase!$C:$C,Waterfall!CH$1)</f>
        <v>0</v>
      </c>
      <c r="CI108" s="4">
        <f>SUMIFS(Purchase!$F:$F,Purchase!$A:$A,Waterfall!$A108,Purchase!$D:$D,Waterfall!$C108,Purchase!$C:$C,Waterfall!CI$1)</f>
        <v>0</v>
      </c>
      <c r="CJ108" s="4">
        <f>SUMIFS(Purchase!$F:$F,Purchase!$A:$A,Waterfall!$A108,Purchase!$D:$D,Waterfall!$C108,Purchase!$C:$C,Waterfall!CJ$1)</f>
        <v>0</v>
      </c>
      <c r="CK108" s="4">
        <f>SUMIFS(Purchase!$F:$F,Purchase!$A:$A,Waterfall!$A108,Purchase!$D:$D,Waterfall!$C108,Purchase!$C:$C,Waterfall!CK$1)</f>
        <v>0</v>
      </c>
      <c r="CL108" s="4">
        <f>SUMIFS(Purchase!$F:$F,Purchase!$A:$A,Waterfall!$A108,Purchase!$D:$D,Waterfall!$C108,Purchase!$C:$C,Waterfall!CL$1)</f>
        <v>0</v>
      </c>
      <c r="CM108" s="4">
        <f>SUMIFS(Purchase!$F:$F,Purchase!$A:$A,Waterfall!$A108,Purchase!$D:$D,Waterfall!$C108,Purchase!$C:$C,Waterfall!CM$1)</f>
        <v>0</v>
      </c>
      <c r="CN108" s="4">
        <f>SUMIFS(Purchase!$F:$F,Purchase!$A:$A,Waterfall!$A108,Purchase!$D:$D,Waterfall!$C108,Purchase!$C:$C,Waterfall!CN$1)</f>
        <v>0</v>
      </c>
      <c r="CO108" s="4">
        <f>SUMIFS(Purchase!$F:$F,Purchase!$A:$A,Waterfall!$A108,Purchase!$D:$D,Waterfall!$C108,Purchase!$C:$C,Waterfall!CO$1)</f>
        <v>0</v>
      </c>
      <c r="CP108" s="4">
        <f>SUMIFS(Purchase!$F:$F,Purchase!$A:$A,Waterfall!$A108,Purchase!$D:$D,Waterfall!$C108,Purchase!$C:$C,Waterfall!CP$1)</f>
        <v>0</v>
      </c>
      <c r="CQ108" s="4">
        <f>SUMIFS(Purchase!$F:$F,Purchase!$A:$A,Waterfall!$A108,Purchase!$D:$D,Waterfall!$C108,Purchase!$C:$C,Waterfall!CQ$1)</f>
        <v>0</v>
      </c>
      <c r="CR108" s="4">
        <f>SUMIFS(Purchase!$F:$F,Purchase!$A:$A,Waterfall!$A108,Purchase!$D:$D,Waterfall!$C108,Purchase!$C:$C,Waterfall!CR$1)</f>
        <v>0</v>
      </c>
      <c r="CS108" s="4">
        <f>SUMIFS(Purchase!$F:$F,Purchase!$A:$A,Waterfall!$A108,Purchase!$D:$D,Waterfall!$C108,Purchase!$C:$C,Waterfall!CS$1)</f>
        <v>0</v>
      </c>
      <c r="CT108" s="4">
        <f>SUMIFS(Purchase!$F:$F,Purchase!$A:$A,Waterfall!$A108,Purchase!$D:$D,Waterfall!$C108,Purchase!$C:$C,Waterfall!CT$1)</f>
        <v>0</v>
      </c>
      <c r="CU108" s="4">
        <f>SUMIFS(Purchase!$F:$F,Purchase!$A:$A,Waterfall!$A108,Purchase!$D:$D,Waterfall!$C108,Purchase!$C:$C,Waterfall!CU$1)</f>
        <v>0</v>
      </c>
      <c r="CV108" s="4">
        <f>SUMIFS(Purchase!$F:$F,Purchase!$A:$A,Waterfall!$A108,Purchase!$D:$D,Waterfall!$C108,Purchase!$C:$C,Waterfall!CV$1)</f>
        <v>0</v>
      </c>
      <c r="CW108" s="4">
        <f>SUMIFS(Purchase!$F:$F,Purchase!$A:$A,Waterfall!$A108,Purchase!$D:$D,Waterfall!$C108,Purchase!$C:$C,Waterfall!CW$1)</f>
        <v>0</v>
      </c>
      <c r="CX108" s="4">
        <f>SUMIFS(Purchase!$F:$F,Purchase!$A:$A,Waterfall!$A108,Purchase!$D:$D,Waterfall!$C108,Purchase!$C:$C,Waterfall!CX$1)</f>
        <v>0</v>
      </c>
      <c r="CY108" s="4">
        <f>SUMIFS(Purchase!$F:$F,Purchase!$A:$A,Waterfall!$A108,Purchase!$D:$D,Waterfall!$C108,Purchase!$C:$C,Waterfall!CY$1)</f>
        <v>0</v>
      </c>
      <c r="CZ108" s="4">
        <f>SUMIFS(Purchase!$F:$F,Purchase!$A:$A,Waterfall!$A108,Purchase!$D:$D,Waterfall!$C108,Purchase!$C:$C,Waterfall!CZ$1)</f>
        <v>0</v>
      </c>
      <c r="DA108" s="4">
        <f>SUMIFS(Purchase!$F:$F,Purchase!$A:$A,Waterfall!$A108,Purchase!$D:$D,Waterfall!$C108,Purchase!$C:$C,Waterfall!DA$1)</f>
        <v>0</v>
      </c>
      <c r="DB108" s="4">
        <f>SUMIFS(Purchase!$F:$F,Purchase!$A:$A,Waterfall!$A108,Purchase!$D:$D,Waterfall!$C108,Purchase!$C:$C,Waterfall!DB$1)</f>
        <v>0</v>
      </c>
      <c r="DC108" s="4">
        <f>SUMIFS(Purchase!$F:$F,Purchase!$A:$A,Waterfall!$A108,Purchase!$D:$D,Waterfall!$C108,Purchase!$C:$C,Waterfall!DC$1)</f>
        <v>0</v>
      </c>
      <c r="DD108" s="4">
        <f>SUMIFS(Purchase!$F:$F,Purchase!$A:$A,Waterfall!$A108,Purchase!$D:$D,Waterfall!$C108,Purchase!$C:$C,Waterfall!DD$1)</f>
        <v>0</v>
      </c>
      <c r="DE108" s="4">
        <f>SUMIFS(Purchase!$F:$F,Purchase!$A:$A,Waterfall!$A108,Purchase!$D:$D,Waterfall!$C108,Purchase!$C:$C,Waterfall!DE$1)</f>
        <v>0</v>
      </c>
      <c r="DF108" s="4">
        <f>SUMIFS(Purchase!$F:$F,Purchase!$A:$A,Waterfall!$A108,Purchase!$D:$D,Waterfall!$C108,Purchase!$C:$C,Waterfall!DF$1)</f>
        <v>0</v>
      </c>
      <c r="DG108" s="4">
        <f>SUMIFS(Purchase!$F:$F,Purchase!$A:$A,Waterfall!$A108,Purchase!$D:$D,Waterfall!$C108,Purchase!$C:$C,Waterfall!DG$1)</f>
        <v>0</v>
      </c>
      <c r="DH108" s="4">
        <f>SUMIFS(Purchase!$F:$F,Purchase!$A:$A,Waterfall!$A108,Purchase!$D:$D,Waterfall!$C108,Purchase!$C:$C,Waterfall!DH$1)</f>
        <v>0</v>
      </c>
      <c r="DI108" s="4">
        <f>SUMIFS(Purchase!$F:$F,Purchase!$A:$A,Waterfall!$A108,Purchase!$D:$D,Waterfall!$C108,Purchase!$C:$C,Waterfall!DI$1)</f>
        <v>0</v>
      </c>
      <c r="DJ108" s="4">
        <f>SUMIFS(Purchase!$F:$F,Purchase!$A:$A,Waterfall!$A108,Purchase!$D:$D,Waterfall!$C108,Purchase!$C:$C,Waterfall!DJ$1)</f>
        <v>0</v>
      </c>
      <c r="DK108" s="4">
        <f>SUMIFS(Purchase!$F:$F,Purchase!$A:$A,Waterfall!$A108,Purchase!$D:$D,Waterfall!$C108,Purchase!$C:$C,Waterfall!DK$1)</f>
        <v>0</v>
      </c>
      <c r="DL108" s="4">
        <f>SUMIFS(Purchase!$F:$F,Purchase!$A:$A,Waterfall!$A108,Purchase!$D:$D,Waterfall!$C108,Purchase!$C:$C,Waterfall!DL$1)</f>
        <v>0</v>
      </c>
      <c r="DM108" s="4">
        <f>SUMIFS(Purchase!$F:$F,Purchase!$A:$A,Waterfall!$A108,Purchase!$D:$D,Waterfall!$C108,Purchase!$C:$C,Waterfall!DM$1)</f>
        <v>0</v>
      </c>
      <c r="DN108" s="4">
        <f>SUMIFS(Purchase!$F:$F,Purchase!$A:$A,Waterfall!$A108,Purchase!$D:$D,Waterfall!$C108,Purchase!$C:$C,Waterfall!DN$1)</f>
        <v>0</v>
      </c>
      <c r="DO108" s="4">
        <f>SUMIFS(Purchase!$F:$F,Purchase!$A:$A,Waterfall!$A108,Purchase!$D:$D,Waterfall!$C108,Purchase!$C:$C,Waterfall!DO$1)</f>
        <v>0</v>
      </c>
      <c r="DP108" s="4">
        <f>SUMIFS(Purchase!$F:$F,Purchase!$A:$A,Waterfall!$A108,Purchase!$D:$D,Waterfall!$C108,Purchase!$C:$C,Waterfall!DP$1)</f>
        <v>0</v>
      </c>
      <c r="DQ108" s="4">
        <f>SUMIFS(Purchase!$F:$F,Purchase!$A:$A,Waterfall!$A108,Purchase!$D:$D,Waterfall!$C108,Purchase!$C:$C,Waterfall!DQ$1)</f>
        <v>0</v>
      </c>
      <c r="DR108" s="4">
        <f>SUMIFS(Purchase!$F:$F,Purchase!$A:$A,Waterfall!$A108,Purchase!$D:$D,Waterfall!$C108,Purchase!$C:$C,Waterfall!DR$1)</f>
        <v>0</v>
      </c>
      <c r="DS108" s="4">
        <f>SUMIFS(Purchase!$F:$F,Purchase!$A:$A,Waterfall!$A108,Purchase!$D:$D,Waterfall!$C108,Purchase!$C:$C,Waterfall!DS$1)</f>
        <v>0</v>
      </c>
      <c r="DT108" s="4">
        <f>SUMIFS(Purchase!$F:$F,Purchase!$A:$A,Waterfall!$A108,Purchase!$D:$D,Waterfall!$C108,Purchase!$C:$C,Waterfall!DT$1)</f>
        <v>0</v>
      </c>
      <c r="DU108" s="4">
        <f>SUMIFS(Purchase!$F:$F,Purchase!$A:$A,Waterfall!$A108,Purchase!$D:$D,Waterfall!$C108,Purchase!$C:$C,Waterfall!DU$1)</f>
        <v>0</v>
      </c>
      <c r="DV108" s="4">
        <f>SUMIFS(Purchase!$F:$F,Purchase!$A:$A,Waterfall!$A108,Purchase!$D:$D,Waterfall!$C108,Purchase!$C:$C,Waterfall!DV$1)</f>
        <v>0</v>
      </c>
      <c r="DW108" s="4">
        <f>SUMIFS(Purchase!$F:$F,Purchase!$A:$A,Waterfall!$A108,Purchase!$D:$D,Waterfall!$C108,Purchase!$C:$C,Waterfall!DW$1)</f>
        <v>0</v>
      </c>
      <c r="DX108" s="4">
        <f>SUMIFS(Purchase!$F:$F,Purchase!$A:$A,Waterfall!$A108,Purchase!$D:$D,Waterfall!$C108,Purchase!$C:$C,Waterfall!DX$1)</f>
        <v>0</v>
      </c>
      <c r="DY108" s="4">
        <f>SUMIFS(Purchase!$F:$F,Purchase!$A:$A,Waterfall!$A108,Purchase!$D:$D,Waterfall!$C108,Purchase!$C:$C,Waterfall!DY$1)</f>
        <v>0</v>
      </c>
      <c r="DZ108" s="4">
        <f>SUMIFS(Purchase!$F:$F,Purchase!$A:$A,Waterfall!$A108,Purchase!$D:$D,Waterfall!$C108,Purchase!$C:$C,Waterfall!DZ$1)</f>
        <v>0</v>
      </c>
      <c r="EA108" s="4">
        <f>SUMIFS(Purchase!$F:$F,Purchase!$A:$A,Waterfall!$A108,Purchase!$D:$D,Waterfall!$C108,Purchase!$C:$C,Waterfall!EA$1)</f>
        <v>0</v>
      </c>
      <c r="EB108" s="4">
        <f>SUMIFS(Purchase!$F:$F,Purchase!$A:$A,Waterfall!$A108,Purchase!$D:$D,Waterfall!$C108,Purchase!$C:$C,Waterfall!EB$1)</f>
        <v>0</v>
      </c>
      <c r="EC108" s="4">
        <f>SUMIFS(Purchase!$F:$F,Purchase!$A:$A,Waterfall!$A108,Purchase!$D:$D,Waterfall!$C108,Purchase!$C:$C,Waterfall!EC$1)</f>
        <v>0</v>
      </c>
      <c r="ED108" s="4">
        <f>SUMIFS(Purchase!$F:$F,Purchase!$A:$A,Waterfall!$A108,Purchase!$D:$D,Waterfall!$C108,Purchase!$C:$C,Waterfall!ED$1)</f>
        <v>0</v>
      </c>
      <c r="EE108" s="4">
        <f>SUMIFS(Purchase!$F:$F,Purchase!$A:$A,Waterfall!$A108,Purchase!$D:$D,Waterfall!$C108,Purchase!$C:$C,Waterfall!EE$1)</f>
        <v>0</v>
      </c>
      <c r="EF108" s="4">
        <f>SUMIFS(Purchase!$F:$F,Purchase!$A:$A,Waterfall!$A108,Purchase!$D:$D,Waterfall!$C108,Purchase!$C:$C,Waterfall!EF$1)</f>
        <v>0</v>
      </c>
      <c r="EG108" s="4">
        <f>SUMIFS(Purchase!$F:$F,Purchase!$A:$A,Waterfall!$A108,Purchase!$D:$D,Waterfall!$C108,Purchase!$C:$C,Waterfall!EG$1)</f>
        <v>0</v>
      </c>
      <c r="EH108" s="4">
        <f>SUMIFS(Purchase!$F:$F,Purchase!$A:$A,Waterfall!$A108,Purchase!$D:$D,Waterfall!$C108,Purchase!$C:$C,Waterfall!EH$1)</f>
        <v>0</v>
      </c>
      <c r="EI108" s="4">
        <f>SUMIFS(Purchase!$F:$F,Purchase!$A:$A,Waterfall!$A108,Purchase!$D:$D,Waterfall!$C108,Purchase!$C:$C,Waterfall!EI$1)</f>
        <v>0</v>
      </c>
      <c r="EJ108" s="4">
        <f>SUMIFS(Purchase!$F:$F,Purchase!$A:$A,Waterfall!$A108,Purchase!$D:$D,Waterfall!$C108,Purchase!$C:$C,Waterfall!EJ$1)</f>
        <v>0</v>
      </c>
      <c r="EK108" s="4">
        <f>SUMIFS(Purchase!$F:$F,Purchase!$A:$A,Waterfall!$A108,Purchase!$D:$D,Waterfall!$C108,Purchase!$C:$C,Waterfall!EK$1)</f>
        <v>0</v>
      </c>
      <c r="EL108" s="4">
        <f>SUMIFS(Purchase!$F:$F,Purchase!$A:$A,Waterfall!$A108,Purchase!$D:$D,Waterfall!$C108,Purchase!$C:$C,Waterfall!EL$1)</f>
        <v>0</v>
      </c>
      <c r="EM108" s="4">
        <f>SUMIFS(Purchase!$F:$F,Purchase!$A:$A,Waterfall!$A108,Purchase!$D:$D,Waterfall!$C108,Purchase!$C:$C,Waterfall!EM$1)</f>
        <v>0</v>
      </c>
      <c r="EN108" s="4">
        <f>SUMIFS(Purchase!$F:$F,Purchase!$A:$A,Waterfall!$A108,Purchase!$D:$D,Waterfall!$C108,Purchase!$C:$C,Waterfall!EN$1)</f>
        <v>0</v>
      </c>
      <c r="EO108" s="4">
        <f>SUMIFS(Purchase!$F:$F,Purchase!$A:$A,Waterfall!$A108,Purchase!$D:$D,Waterfall!$C108,Purchase!$C:$C,Waterfall!EO$1)</f>
        <v>0</v>
      </c>
      <c r="EP108" s="4">
        <f>SUMIFS(Purchase!$F:$F,Purchase!$A:$A,Waterfall!$A108,Purchase!$D:$D,Waterfall!$C108,Purchase!$C:$C,Waterfall!EP$1)</f>
        <v>0</v>
      </c>
      <c r="EQ108" s="4">
        <f>SUMIFS(Purchase!$F:$F,Purchase!$A:$A,Waterfall!$A108,Purchase!$D:$D,Waterfall!$C108,Purchase!$C:$C,Waterfall!EQ$1)</f>
        <v>0</v>
      </c>
      <c r="ER108" s="4">
        <f>SUMIFS(Purchase!$F:$F,Purchase!$A:$A,Waterfall!$A108,Purchase!$D:$D,Waterfall!$C108,Purchase!$C:$C,Waterfall!ER$1)</f>
        <v>0</v>
      </c>
      <c r="ES108" s="4">
        <f>SUMIFS(Purchase!$F:$F,Purchase!$A:$A,Waterfall!$A108,Purchase!$D:$D,Waterfall!$C108,Purchase!$C:$C,Waterfall!ES$1)</f>
        <v>0</v>
      </c>
      <c r="ET108" s="4">
        <f>SUMIFS(Purchase!$F:$F,Purchase!$A:$A,Waterfall!$A108,Purchase!$D:$D,Waterfall!$C108,Purchase!$C:$C,Waterfall!ET$1)</f>
        <v>0</v>
      </c>
      <c r="EU108" s="4">
        <f>SUMIFS(Purchase!$F:$F,Purchase!$A:$A,Waterfall!$A108,Purchase!$D:$D,Waterfall!$C108,Purchase!$C:$C,Waterfall!EU$1)</f>
        <v>0</v>
      </c>
      <c r="EV108" s="4">
        <f>SUMIFS(Purchase!$F:$F,Purchase!$A:$A,Waterfall!$A108,Purchase!$D:$D,Waterfall!$C108,Purchase!$C:$C,Waterfall!EV$1)</f>
        <v>0</v>
      </c>
      <c r="EW108" s="4">
        <f>SUMIFS(Purchase!$F:$F,Purchase!$A:$A,Waterfall!$A108,Purchase!$D:$D,Waterfall!$C108,Purchase!$C:$C,Waterfall!EW$1)</f>
        <v>0</v>
      </c>
      <c r="EX108" s="4">
        <f>SUMIFS(Purchase!$F:$F,Purchase!$A:$A,Waterfall!$A108,Purchase!$D:$D,Waterfall!$C108,Purchase!$C:$C,Waterfall!EX$1)</f>
        <v>0</v>
      </c>
      <c r="EY108" s="4">
        <f>SUMIFS(Purchase!$F:$F,Purchase!$A:$A,Waterfall!$A108,Purchase!$D:$D,Waterfall!$C108,Purchase!$C:$C,Waterfall!EY$1)</f>
        <v>0</v>
      </c>
      <c r="EZ108" s="4">
        <f>SUMIFS(Purchase!$F:$F,Purchase!$A:$A,Waterfall!$A108,Purchase!$D:$D,Waterfall!$C108,Purchase!$C:$C,Waterfall!EZ$1)</f>
        <v>0</v>
      </c>
      <c r="FA108" s="4">
        <f>SUMIFS(Purchase!$F:$F,Purchase!$A:$A,Waterfall!$A108,Purchase!$D:$D,Waterfall!$C108,Purchase!$C:$C,Waterfall!FA$1)</f>
        <v>0</v>
      </c>
      <c r="FB108" s="4">
        <f>SUMIFS(Purchase!$F:$F,Purchase!$A:$A,Waterfall!$A108,Purchase!$D:$D,Waterfall!$C108,Purchase!$C:$C,Waterfall!FB$1)</f>
        <v>0</v>
      </c>
      <c r="FC108" s="4">
        <f>SUMIFS(Purchase!$F:$F,Purchase!$A:$A,Waterfall!$A108,Purchase!$D:$D,Waterfall!$C108,Purchase!$C:$C,Waterfall!FC$1)</f>
        <v>0</v>
      </c>
      <c r="FD108" s="4">
        <f>SUMIFS(Purchase!$F:$F,Purchase!$A:$A,Waterfall!$A108,Purchase!$D:$D,Waterfall!$C108,Purchase!$C:$C,Waterfall!FD$1)</f>
        <v>0</v>
      </c>
      <c r="FE108" s="4">
        <f>SUMIFS(Purchase!$F:$F,Purchase!$A:$A,Waterfall!$A108,Purchase!$D:$D,Waterfall!$C108,Purchase!$C:$C,Waterfall!FE$1)</f>
        <v>0</v>
      </c>
      <c r="FF108" s="4">
        <f>SUMIFS(Purchase!$F:$F,Purchase!$A:$A,Waterfall!$A108,Purchase!$D:$D,Waterfall!$C108,Purchase!$C:$C,Waterfall!FF$1)</f>
        <v>0</v>
      </c>
      <c r="FG108" s="4">
        <f>SUMIFS(Purchase!$F:$F,Purchase!$A:$A,Waterfall!$A108,Purchase!$D:$D,Waterfall!$C108,Purchase!$C:$C,Waterfall!FG$1)</f>
        <v>0</v>
      </c>
      <c r="FH108" s="4">
        <f>SUMIFS(Purchase!$F:$F,Purchase!$A:$A,Waterfall!$A108,Purchase!$D:$D,Waterfall!$C108,Purchase!$C:$C,Waterfall!FH$1)</f>
        <v>0</v>
      </c>
      <c r="FI108" s="4">
        <f>SUMIFS(Purchase!$F:$F,Purchase!$A:$A,Waterfall!$A108,Purchase!$D:$D,Waterfall!$C108,Purchase!$C:$C,Waterfall!FI$1)</f>
        <v>0</v>
      </c>
      <c r="FJ108" s="4">
        <f>SUMIFS(Purchase!$F:$F,Purchase!$A:$A,Waterfall!$A108,Purchase!$D:$D,Waterfall!$C108,Purchase!$C:$C,Waterfall!FJ$1)</f>
        <v>0</v>
      </c>
      <c r="FK108" s="4">
        <f>SUMIFS(Purchase!$F:$F,Purchase!$A:$A,Waterfall!$A108,Purchase!$D:$D,Waterfall!$C108,Purchase!$C:$C,Waterfall!FK$1)</f>
        <v>0</v>
      </c>
      <c r="FL108" s="4">
        <f>SUMIFS(Purchase!$F:$F,Purchase!$A:$A,Waterfall!$A108,Purchase!$D:$D,Waterfall!$C108,Purchase!$C:$C,Waterfall!FL$1)</f>
        <v>0</v>
      </c>
      <c r="FM108" s="4">
        <f>SUMIFS(Purchase!$F:$F,Purchase!$A:$A,Waterfall!$A108,Purchase!$D:$D,Waterfall!$C108,Purchase!$C:$C,Waterfall!FM$1)</f>
        <v>0</v>
      </c>
      <c r="FN108" s="4">
        <f>SUMIFS(Purchase!$F:$F,Purchase!$A:$A,Waterfall!$A108,Purchase!$D:$D,Waterfall!$C108,Purchase!$C:$C,Waterfall!FN$1)</f>
        <v>0</v>
      </c>
      <c r="FO108" s="4">
        <f>SUMIFS(Purchase!$F:$F,Purchase!$A:$A,Waterfall!$A108,Purchase!$D:$D,Waterfall!$C108,Purchase!$C:$C,Waterfall!FO$1)</f>
        <v>0</v>
      </c>
      <c r="FP108" s="4">
        <f>SUMIFS(Purchase!$F:$F,Purchase!$A:$A,Waterfall!$A108,Purchase!$D:$D,Waterfall!$C108,Purchase!$C:$C,Waterfall!FP$1)</f>
        <v>0</v>
      </c>
      <c r="FQ108" s="4">
        <f>SUMIFS(Purchase!$F:$F,Purchase!$A:$A,Waterfall!$A108,Purchase!$D:$D,Waterfall!$C108,Purchase!$C:$C,Waterfall!FQ$1)</f>
        <v>0</v>
      </c>
      <c r="FR108" s="4">
        <f>SUMIFS(Purchase!$F:$F,Purchase!$A:$A,Waterfall!$A108,Purchase!$D:$D,Waterfall!$C108,Purchase!$C:$C,Waterfall!FR$1)</f>
        <v>0</v>
      </c>
      <c r="FS108" s="4">
        <f>SUMIFS(Purchase!$F:$F,Purchase!$A:$A,Waterfall!$A108,Purchase!$D:$D,Waterfall!$C108,Purchase!$C:$C,Waterfall!FS$1)</f>
        <v>0</v>
      </c>
      <c r="FT108" s="4">
        <f>SUMIFS(Purchase!$F:$F,Purchase!$A:$A,Waterfall!$A108,Purchase!$D:$D,Waterfall!$C108,Purchase!$C:$C,Waterfall!FT$1)</f>
        <v>0</v>
      </c>
      <c r="FU108" s="4">
        <f>SUMIFS(Purchase!$F:$F,Purchase!$A:$A,Waterfall!$A108,Purchase!$D:$D,Waterfall!$C108,Purchase!$C:$C,Waterfall!FU$1)</f>
        <v>0</v>
      </c>
      <c r="FV108" s="4">
        <f>SUMIFS(Purchase!$F:$F,Purchase!$A:$A,Waterfall!$A108,Purchase!$D:$D,Waterfall!$C108,Purchase!$C:$C,Waterfall!FV$1)</f>
        <v>0</v>
      </c>
      <c r="FW108" s="4">
        <f>SUMIFS(Purchase!$F:$F,Purchase!$A:$A,Waterfall!$A108,Purchase!$D:$D,Waterfall!$C108,Purchase!$C:$C,Waterfall!FW$1)</f>
        <v>0</v>
      </c>
      <c r="FX108" s="4">
        <f>SUMIFS(Purchase!$F:$F,Purchase!$A:$A,Waterfall!$A108,Purchase!$D:$D,Waterfall!$C108,Purchase!$C:$C,Waterfall!FX$1)</f>
        <v>0</v>
      </c>
      <c r="FY108" s="4">
        <f>SUMIFS(Purchase!$F:$F,Purchase!$A:$A,Waterfall!$A108,Purchase!$D:$D,Waterfall!$C108,Purchase!$C:$C,Waterfall!FY$1)</f>
        <v>0</v>
      </c>
      <c r="FZ108" s="4">
        <f>SUMIFS(Purchase!$F:$F,Purchase!$A:$A,Waterfall!$A108,Purchase!$D:$D,Waterfall!$C108,Purchase!$C:$C,Waterfall!FZ$1)</f>
        <v>0</v>
      </c>
      <c r="GA108" s="4">
        <f>SUMIFS(Purchase!$F:$F,Purchase!$A:$A,Waterfall!$A108,Purchase!$D:$D,Waterfall!$C108,Purchase!$C:$C,Waterfall!GA$1)</f>
        <v>0</v>
      </c>
      <c r="GB108" s="4">
        <f>SUMIFS(Purchase!$F:$F,Purchase!$A:$A,Waterfall!$A108,Purchase!$D:$D,Waterfall!$C108,Purchase!$C:$C,Waterfall!GB$1)</f>
        <v>0</v>
      </c>
      <c r="GC108" s="4">
        <f>SUMIFS(Purchase!$F:$F,Purchase!$A:$A,Waterfall!$A108,Purchase!$D:$D,Waterfall!$C108,Purchase!$C:$C,Waterfall!GC$1)</f>
        <v>0</v>
      </c>
      <c r="GD108" s="4">
        <f>SUMIFS(Purchase!$F:$F,Purchase!$A:$A,Waterfall!$A108,Purchase!$D:$D,Waterfall!$C108,Purchase!$C:$C,Waterfall!GD$1)</f>
        <v>0</v>
      </c>
      <c r="GE108" s="4">
        <f>SUMIFS(Purchase!$F:$F,Purchase!$A:$A,Waterfall!$A108,Purchase!$D:$D,Waterfall!$C108,Purchase!$C:$C,Waterfall!GE$1)</f>
        <v>0</v>
      </c>
      <c r="GF108" s="4">
        <f>SUMIFS(Purchase!$F:$F,Purchase!$A:$A,Waterfall!$A108,Purchase!$D:$D,Waterfall!$C108,Purchase!$C:$C,Waterfall!GF$1)</f>
        <v>0</v>
      </c>
      <c r="GG108" s="4">
        <f>SUMIFS(Purchase!$F:$F,Purchase!$A:$A,Waterfall!$A108,Purchase!$D:$D,Waterfall!$C108,Purchase!$C:$C,Waterfall!GG$1)</f>
        <v>0</v>
      </c>
      <c r="GH108" s="4">
        <f>SUMIFS(Purchase!$F:$F,Purchase!$A:$A,Waterfall!$A108,Purchase!$D:$D,Waterfall!$C108,Purchase!$C:$C,Waterfall!GH$1)</f>
        <v>0</v>
      </c>
      <c r="GI108" s="4">
        <f>SUMIFS(Purchase!$F:$F,Purchase!$A:$A,Waterfall!$A108,Purchase!$D:$D,Waterfall!$C108,Purchase!$C:$C,Waterfall!GI$1)</f>
        <v>0</v>
      </c>
    </row>
    <row r="109" spans="1:191" x14ac:dyDescent="0.35">
      <c r="A109" s="8">
        <f t="shared" si="4"/>
        <v>1</v>
      </c>
      <c r="B109" s="2" t="str">
        <f>VLOOKUP($A109,Centers!$B$1:$C$120,2,)</f>
        <v>GATE</v>
      </c>
      <c r="C109" s="3">
        <v>44986</v>
      </c>
      <c r="D109" s="4">
        <f>IF($A109=1,SUM(SUMIFS(Indent!$E:$E,Indent!$C:$C,Waterfall!$C109,Indent!$A:$A,Centers!$A$2),SUMIFS(Indent!$E:$E,Indent!$C:$C,Waterfall!$C109,Indent!$A:$A,Centers!$A$3),SUMIFS(Indent!$E:$E,Indent!$C:$C,Waterfall!$C109,Indent!$A:$A,Centers!$A$4),SUMIFS(Indent!$E:$E,Indent!$C:$C,Waterfall!$C109,Indent!$A:$A,Centers!$A$5),SUMIFS(Indent!$E:$E,Indent!$C:$C,Waterfall!$C109,Indent!$A:$A,Centers!$A$6),SUMIFS(Indent!$E:$E,Indent!$C:$C,Waterfall!$C109,Indent!$A:$A,Centers!$A$7),SUMIFS(Indent!$E:$E,Indent!$C:$C,Waterfall!$C109,Indent!$A:$A,Centers!$A$8)),SUMIFS(Indent!$E:$E,Indent!$C:$C,Waterfall!$C109,Indent!$A:$A,$A109))</f>
        <v>0</v>
      </c>
      <c r="E109" s="4">
        <f>SUMIFS(Purchase!$F:$F,Purchase!$A:$A,Waterfall!$A109,Purchase!$D:$D,Waterfall!$C109,Purchase!$C:$C,Waterfall!E$1)</f>
        <v>0</v>
      </c>
      <c r="F109" s="4">
        <f>SUMIFS(Purchase!$F:$F,Purchase!$A:$A,Waterfall!$A109,Purchase!$D:$D,Waterfall!$C109,Purchase!$C:$C,Waterfall!F$1)</f>
        <v>0</v>
      </c>
      <c r="G109" s="4">
        <f>SUMIFS(Purchase!$F:$F,Purchase!$A:$A,Waterfall!$A109,Purchase!$D:$D,Waterfall!$C109,Purchase!$C:$C,Waterfall!G$1)</f>
        <v>0</v>
      </c>
      <c r="H109" s="4">
        <f>SUMIFS(Purchase!$F:$F,Purchase!$A:$A,Waterfall!$A109,Purchase!$D:$D,Waterfall!$C109,Purchase!$C:$C,Waterfall!H$1)</f>
        <v>0</v>
      </c>
      <c r="I109" s="4">
        <f>SUMIFS(Purchase!$F:$F,Purchase!$A:$A,Waterfall!$A109,Purchase!$D:$D,Waterfall!$C109,Purchase!$C:$C,Waterfall!I$1)</f>
        <v>0</v>
      </c>
      <c r="J109" s="4">
        <f>SUMIFS(Purchase!$F:$F,Purchase!$A:$A,Waterfall!$A109,Purchase!$D:$D,Waterfall!$C109,Purchase!$C:$C,Waterfall!J$1)</f>
        <v>0</v>
      </c>
      <c r="K109" s="4">
        <f>SUMIFS(Purchase!$F:$F,Purchase!$A:$A,Waterfall!$A109,Purchase!$D:$D,Waterfall!$C109,Purchase!$C:$C,Waterfall!K$1)</f>
        <v>0</v>
      </c>
      <c r="L109" s="4">
        <f>SUMIFS(Purchase!$F:$F,Purchase!$A:$A,Waterfall!$A109,Purchase!$D:$D,Waterfall!$C109,Purchase!$C:$C,Waterfall!L$1)</f>
        <v>0</v>
      </c>
      <c r="M109" s="4">
        <f>SUMIFS(Purchase!$F:$F,Purchase!$A:$A,Waterfall!$A109,Purchase!$D:$D,Waterfall!$C109,Purchase!$C:$C,Waterfall!M$1)</f>
        <v>0</v>
      </c>
      <c r="N109" s="4">
        <f>SUMIFS(Purchase!$F:$F,Purchase!$A:$A,Waterfall!$A109,Purchase!$D:$D,Waterfall!$C109,Purchase!$C:$C,Waterfall!N$1)</f>
        <v>0</v>
      </c>
      <c r="O109" s="4">
        <f>SUMIFS(Purchase!$F:$F,Purchase!$A:$A,Waterfall!$A109,Purchase!$D:$D,Waterfall!$C109,Purchase!$C:$C,Waterfall!O$1)</f>
        <v>0</v>
      </c>
      <c r="P109" s="4">
        <f>SUMIFS(Purchase!$F:$F,Purchase!$A:$A,Waterfall!$A109,Purchase!$D:$D,Waterfall!$C109,Purchase!$C:$C,Waterfall!P$1)</f>
        <v>0</v>
      </c>
      <c r="Q109" s="4">
        <f>SUMIFS(Purchase!$F:$F,Purchase!$A:$A,Waterfall!$A109,Purchase!$D:$D,Waterfall!$C109,Purchase!$C:$C,Waterfall!Q$1)</f>
        <v>0</v>
      </c>
      <c r="R109" s="4">
        <f>SUMIFS(Purchase!$F:$F,Purchase!$A:$A,Waterfall!$A109,Purchase!$D:$D,Waterfall!$C109,Purchase!$C:$C,Waterfall!R$1)</f>
        <v>0</v>
      </c>
      <c r="S109" s="4">
        <f>SUMIFS(Purchase!$F:$F,Purchase!$A:$A,Waterfall!$A109,Purchase!$D:$D,Waterfall!$C109,Purchase!$C:$C,Waterfall!S$1)</f>
        <v>0</v>
      </c>
      <c r="T109" s="4">
        <f>SUMIFS(Purchase!$F:$F,Purchase!$A:$A,Waterfall!$A109,Purchase!$D:$D,Waterfall!$C109,Purchase!$C:$C,Waterfall!T$1)</f>
        <v>0</v>
      </c>
      <c r="U109" s="4">
        <f>SUMIFS(Purchase!$F:$F,Purchase!$A:$A,Waterfall!$A109,Purchase!$D:$D,Waterfall!$C109,Purchase!$C:$C,Waterfall!U$1)</f>
        <v>0</v>
      </c>
      <c r="V109" s="4">
        <f>SUMIFS(Purchase!$F:$F,Purchase!$A:$A,Waterfall!$A109,Purchase!$D:$D,Waterfall!$C109,Purchase!$C:$C,Waterfall!V$1)</f>
        <v>0</v>
      </c>
      <c r="W109" s="4">
        <f>SUMIFS(Purchase!$F:$F,Purchase!$A:$A,Waterfall!$A109,Purchase!$D:$D,Waterfall!$C109,Purchase!$C:$C,Waterfall!W$1)</f>
        <v>0</v>
      </c>
      <c r="X109" s="4">
        <f>SUMIFS(Purchase!$F:$F,Purchase!$A:$A,Waterfall!$A109,Purchase!$D:$D,Waterfall!$C109,Purchase!$C:$C,Waterfall!X$1)</f>
        <v>0</v>
      </c>
      <c r="Y109" s="4">
        <f>SUMIFS(Purchase!$F:$F,Purchase!$A:$A,Waterfall!$A109,Purchase!$D:$D,Waterfall!$C109,Purchase!$C:$C,Waterfall!Y$1)</f>
        <v>0</v>
      </c>
      <c r="Z109" s="4">
        <f>SUMIFS(Purchase!$F:$F,Purchase!$A:$A,Waterfall!$A109,Purchase!$D:$D,Waterfall!$C109,Purchase!$C:$C,Waterfall!Z$1)</f>
        <v>0</v>
      </c>
      <c r="AA109" s="4">
        <f>SUMIFS(Purchase!$F:$F,Purchase!$A:$A,Waterfall!$A109,Purchase!$D:$D,Waterfall!$C109,Purchase!$C:$C,Waterfall!AA$1)</f>
        <v>0</v>
      </c>
      <c r="AB109" s="4">
        <f>SUMIFS(Purchase!$F:$F,Purchase!$A:$A,Waterfall!$A109,Purchase!$D:$D,Waterfall!$C109,Purchase!$C:$C,Waterfall!AB$1)</f>
        <v>0</v>
      </c>
      <c r="AC109" s="4">
        <f>SUMIFS(Purchase!$F:$F,Purchase!$A:$A,Waterfall!$A109,Purchase!$D:$D,Waterfall!$C109,Purchase!$C:$C,Waterfall!AC$1)</f>
        <v>0</v>
      </c>
      <c r="AD109" s="4">
        <f>SUMIFS(Purchase!$F:$F,Purchase!$A:$A,Waterfall!$A109,Purchase!$D:$D,Waterfall!$C109,Purchase!$C:$C,Waterfall!AD$1)</f>
        <v>0</v>
      </c>
      <c r="AE109" s="4">
        <f>SUMIFS(Purchase!$F:$F,Purchase!$A:$A,Waterfall!$A109,Purchase!$D:$D,Waterfall!$C109,Purchase!$C:$C,Waterfall!AE$1)</f>
        <v>0</v>
      </c>
      <c r="AF109" s="4">
        <f>SUMIFS(Purchase!$F:$F,Purchase!$A:$A,Waterfall!$A109,Purchase!$D:$D,Waterfall!$C109,Purchase!$C:$C,Waterfall!AF$1)</f>
        <v>0</v>
      </c>
      <c r="AG109" s="4">
        <f>SUMIFS(Purchase!$F:$F,Purchase!$A:$A,Waterfall!$A109,Purchase!$D:$D,Waterfall!$C109,Purchase!$C:$C,Waterfall!AG$1)</f>
        <v>0</v>
      </c>
      <c r="AH109" s="4">
        <f>SUMIFS(Purchase!$F:$F,Purchase!$A:$A,Waterfall!$A109,Purchase!$D:$D,Waterfall!$C109,Purchase!$C:$C,Waterfall!AH$1)</f>
        <v>0</v>
      </c>
      <c r="AI109" s="4">
        <f>SUMIFS(Purchase!$F:$F,Purchase!$A:$A,Waterfall!$A109,Purchase!$D:$D,Waterfall!$C109,Purchase!$C:$C,Waterfall!AI$1)</f>
        <v>0</v>
      </c>
      <c r="AJ109" s="4">
        <f>SUMIFS(Purchase!$F:$F,Purchase!$A:$A,Waterfall!$A109,Purchase!$D:$D,Waterfall!$C109,Purchase!$C:$C,Waterfall!AJ$1)</f>
        <v>0</v>
      </c>
      <c r="AK109" s="4">
        <f>SUMIFS(Purchase!$F:$F,Purchase!$A:$A,Waterfall!$A109,Purchase!$D:$D,Waterfall!$C109,Purchase!$C:$C,Waterfall!AK$1)</f>
        <v>0</v>
      </c>
      <c r="AL109" s="4">
        <f>SUMIFS(Purchase!$F:$F,Purchase!$A:$A,Waterfall!$A109,Purchase!$D:$D,Waterfall!$C109,Purchase!$C:$C,Waterfall!AL$1)</f>
        <v>0</v>
      </c>
      <c r="AM109" s="4">
        <f>SUMIFS(Purchase!$F:$F,Purchase!$A:$A,Waterfall!$A109,Purchase!$D:$D,Waterfall!$C109,Purchase!$C:$C,Waterfall!AM$1)</f>
        <v>0</v>
      </c>
      <c r="AN109" s="4">
        <f>SUMIFS(Purchase!$F:$F,Purchase!$A:$A,Waterfall!$A109,Purchase!$D:$D,Waterfall!$C109,Purchase!$C:$C,Waterfall!AN$1)</f>
        <v>0</v>
      </c>
      <c r="AO109" s="4">
        <f>SUMIFS(Purchase!$F:$F,Purchase!$A:$A,Waterfall!$A109,Purchase!$D:$D,Waterfall!$C109,Purchase!$C:$C,Waterfall!AO$1)</f>
        <v>0</v>
      </c>
      <c r="AP109" s="4">
        <f>SUMIFS(Purchase!$F:$F,Purchase!$A:$A,Waterfall!$A109,Purchase!$D:$D,Waterfall!$C109,Purchase!$C:$C,Waterfall!AP$1)</f>
        <v>0</v>
      </c>
      <c r="AQ109" s="4">
        <f>SUMIFS(Purchase!$F:$F,Purchase!$A:$A,Waterfall!$A109,Purchase!$D:$D,Waterfall!$C109,Purchase!$C:$C,Waterfall!AQ$1)</f>
        <v>0</v>
      </c>
      <c r="AR109" s="4">
        <f>SUMIFS(Purchase!$F:$F,Purchase!$A:$A,Waterfall!$A109,Purchase!$D:$D,Waterfall!$C109,Purchase!$C:$C,Waterfall!AR$1)</f>
        <v>0</v>
      </c>
      <c r="AS109" s="4">
        <f>SUMIFS(Purchase!$F:$F,Purchase!$A:$A,Waterfall!$A109,Purchase!$D:$D,Waterfall!$C109,Purchase!$C:$C,Waterfall!AS$1)</f>
        <v>0</v>
      </c>
      <c r="AT109" s="4">
        <f>SUMIFS(Purchase!$F:$F,Purchase!$A:$A,Waterfall!$A109,Purchase!$D:$D,Waterfall!$C109,Purchase!$C:$C,Waterfall!AT$1)</f>
        <v>0</v>
      </c>
      <c r="AU109" s="4">
        <f>SUMIFS(Purchase!$F:$F,Purchase!$A:$A,Waterfall!$A109,Purchase!$D:$D,Waterfall!$C109,Purchase!$C:$C,Waterfall!AU$1)</f>
        <v>0</v>
      </c>
      <c r="AV109" s="4">
        <f>SUMIFS(Purchase!$F:$F,Purchase!$A:$A,Waterfall!$A109,Purchase!$D:$D,Waterfall!$C109,Purchase!$C:$C,Waterfall!AV$1)</f>
        <v>0</v>
      </c>
      <c r="AW109" s="4">
        <f>SUMIFS(Purchase!$F:$F,Purchase!$A:$A,Waterfall!$A109,Purchase!$D:$D,Waterfall!$C109,Purchase!$C:$C,Waterfall!AW$1)</f>
        <v>0</v>
      </c>
      <c r="AX109" s="4">
        <f>SUMIFS(Purchase!$F:$F,Purchase!$A:$A,Waterfall!$A109,Purchase!$D:$D,Waterfall!$C109,Purchase!$C:$C,Waterfall!AX$1)</f>
        <v>0</v>
      </c>
      <c r="AY109" s="4">
        <f>SUMIFS(Purchase!$F:$F,Purchase!$A:$A,Waterfall!$A109,Purchase!$D:$D,Waterfall!$C109,Purchase!$C:$C,Waterfall!AY$1)</f>
        <v>0</v>
      </c>
      <c r="AZ109" s="4">
        <f>SUMIFS(Purchase!$F:$F,Purchase!$A:$A,Waterfall!$A109,Purchase!$D:$D,Waterfall!$C109,Purchase!$C:$C,Waterfall!AZ$1)</f>
        <v>0</v>
      </c>
      <c r="BA109" s="4">
        <f>SUMIFS(Purchase!$F:$F,Purchase!$A:$A,Waterfall!$A109,Purchase!$D:$D,Waterfall!$C109,Purchase!$C:$C,Waterfall!BA$1)</f>
        <v>0</v>
      </c>
      <c r="BB109" s="4">
        <f>SUMIFS(Purchase!$F:$F,Purchase!$A:$A,Waterfall!$A109,Purchase!$D:$D,Waterfall!$C109,Purchase!$C:$C,Waterfall!BB$1)</f>
        <v>0</v>
      </c>
      <c r="BC109" s="4">
        <f>SUMIFS(Purchase!$F:$F,Purchase!$A:$A,Waterfall!$A109,Purchase!$D:$D,Waterfall!$C109,Purchase!$C:$C,Waterfall!BC$1)</f>
        <v>0</v>
      </c>
      <c r="BD109" s="4">
        <f>SUMIFS(Purchase!$F:$F,Purchase!$A:$A,Waterfall!$A109,Purchase!$D:$D,Waterfall!$C109,Purchase!$C:$C,Waterfall!BD$1)</f>
        <v>0</v>
      </c>
      <c r="BE109" s="4">
        <f>SUMIFS(Purchase!$F:$F,Purchase!$A:$A,Waterfall!$A109,Purchase!$D:$D,Waterfall!$C109,Purchase!$C:$C,Waterfall!BE$1)</f>
        <v>0</v>
      </c>
      <c r="BF109" s="4">
        <f>SUMIFS(Purchase!$F:$F,Purchase!$A:$A,Waterfall!$A109,Purchase!$D:$D,Waterfall!$C109,Purchase!$C:$C,Waterfall!BF$1)</f>
        <v>0</v>
      </c>
      <c r="BG109" s="4">
        <f>SUMIFS(Purchase!$F:$F,Purchase!$A:$A,Waterfall!$A109,Purchase!$D:$D,Waterfall!$C109,Purchase!$C:$C,Waterfall!BG$1)</f>
        <v>0</v>
      </c>
      <c r="BH109" s="4">
        <f>SUMIFS(Purchase!$F:$F,Purchase!$A:$A,Waterfall!$A109,Purchase!$D:$D,Waterfall!$C109,Purchase!$C:$C,Waterfall!BH$1)</f>
        <v>0</v>
      </c>
      <c r="BI109" s="4">
        <f>SUMIFS(Purchase!$F:$F,Purchase!$A:$A,Waterfall!$A109,Purchase!$D:$D,Waterfall!$C109,Purchase!$C:$C,Waterfall!BI$1)</f>
        <v>0</v>
      </c>
      <c r="BJ109" s="4">
        <f>SUMIFS(Purchase!$F:$F,Purchase!$A:$A,Waterfall!$A109,Purchase!$D:$D,Waterfall!$C109,Purchase!$C:$C,Waterfall!BJ$1)</f>
        <v>0</v>
      </c>
      <c r="BK109" s="4">
        <f>SUMIFS(Purchase!$F:$F,Purchase!$A:$A,Waterfall!$A109,Purchase!$D:$D,Waterfall!$C109,Purchase!$C:$C,Waterfall!BK$1)</f>
        <v>0</v>
      </c>
      <c r="BL109" s="4">
        <f>SUMIFS(Purchase!$F:$F,Purchase!$A:$A,Waterfall!$A109,Purchase!$D:$D,Waterfall!$C109,Purchase!$C:$C,Waterfall!BL$1)</f>
        <v>0</v>
      </c>
      <c r="BM109" s="4">
        <f>SUMIFS(Purchase!$F:$F,Purchase!$A:$A,Waterfall!$A109,Purchase!$D:$D,Waterfall!$C109,Purchase!$C:$C,Waterfall!BM$1)</f>
        <v>0</v>
      </c>
      <c r="BN109" s="4">
        <f>SUMIFS(Purchase!$F:$F,Purchase!$A:$A,Waterfall!$A109,Purchase!$D:$D,Waterfall!$C109,Purchase!$C:$C,Waterfall!BN$1)</f>
        <v>0</v>
      </c>
      <c r="BO109" s="4">
        <f>SUMIFS(Purchase!$F:$F,Purchase!$A:$A,Waterfall!$A109,Purchase!$D:$D,Waterfall!$C109,Purchase!$C:$C,Waterfall!BO$1)</f>
        <v>0</v>
      </c>
      <c r="BP109" s="4">
        <f>SUMIFS(Purchase!$F:$F,Purchase!$A:$A,Waterfall!$A109,Purchase!$D:$D,Waterfall!$C109,Purchase!$C:$C,Waterfall!BP$1)</f>
        <v>0</v>
      </c>
      <c r="BQ109" s="4">
        <f>SUMIFS(Purchase!$F:$F,Purchase!$A:$A,Waterfall!$A109,Purchase!$D:$D,Waterfall!$C109,Purchase!$C:$C,Waterfall!BQ$1)</f>
        <v>0</v>
      </c>
      <c r="BR109" s="4">
        <f>SUMIFS(Purchase!$F:$F,Purchase!$A:$A,Waterfall!$A109,Purchase!$D:$D,Waterfall!$C109,Purchase!$C:$C,Waterfall!BR$1)</f>
        <v>0</v>
      </c>
      <c r="BS109" s="4">
        <f>SUMIFS(Purchase!$F:$F,Purchase!$A:$A,Waterfall!$A109,Purchase!$D:$D,Waterfall!$C109,Purchase!$C:$C,Waterfall!BS$1)</f>
        <v>0</v>
      </c>
      <c r="BT109" s="4">
        <f>SUMIFS(Purchase!$F:$F,Purchase!$A:$A,Waterfall!$A109,Purchase!$D:$D,Waterfall!$C109,Purchase!$C:$C,Waterfall!BT$1)</f>
        <v>0</v>
      </c>
      <c r="BU109" s="4">
        <f>SUMIFS(Purchase!$F:$F,Purchase!$A:$A,Waterfall!$A109,Purchase!$D:$D,Waterfall!$C109,Purchase!$C:$C,Waterfall!BU$1)</f>
        <v>0</v>
      </c>
      <c r="BV109" s="4">
        <f>SUMIFS(Purchase!$F:$F,Purchase!$A:$A,Waterfall!$A109,Purchase!$D:$D,Waterfall!$C109,Purchase!$C:$C,Waterfall!BV$1)</f>
        <v>0</v>
      </c>
      <c r="BW109" s="4">
        <f>SUMIFS(Purchase!$F:$F,Purchase!$A:$A,Waterfall!$A109,Purchase!$D:$D,Waterfall!$C109,Purchase!$C:$C,Waterfall!BW$1)</f>
        <v>0</v>
      </c>
      <c r="BX109" s="4">
        <f>SUMIFS(Purchase!$F:$F,Purchase!$A:$A,Waterfall!$A109,Purchase!$D:$D,Waterfall!$C109,Purchase!$C:$C,Waterfall!BX$1)</f>
        <v>0</v>
      </c>
      <c r="BY109" s="4">
        <f>SUMIFS(Purchase!$F:$F,Purchase!$A:$A,Waterfall!$A109,Purchase!$D:$D,Waterfall!$C109,Purchase!$C:$C,Waterfall!BY$1)</f>
        <v>0</v>
      </c>
      <c r="BZ109" s="4">
        <f>SUMIFS(Purchase!$F:$F,Purchase!$A:$A,Waterfall!$A109,Purchase!$D:$D,Waterfall!$C109,Purchase!$C:$C,Waterfall!BZ$1)</f>
        <v>0</v>
      </c>
      <c r="CA109" s="4">
        <f>SUMIFS(Purchase!$F:$F,Purchase!$A:$A,Waterfall!$A109,Purchase!$D:$D,Waterfall!$C109,Purchase!$C:$C,Waterfall!CA$1)</f>
        <v>0</v>
      </c>
      <c r="CB109" s="4">
        <f>SUMIFS(Purchase!$F:$F,Purchase!$A:$A,Waterfall!$A109,Purchase!$D:$D,Waterfall!$C109,Purchase!$C:$C,Waterfall!CB$1)</f>
        <v>0</v>
      </c>
      <c r="CC109" s="4">
        <f>SUMIFS(Purchase!$F:$F,Purchase!$A:$A,Waterfall!$A109,Purchase!$D:$D,Waterfall!$C109,Purchase!$C:$C,Waterfall!CC$1)</f>
        <v>0</v>
      </c>
      <c r="CD109" s="4">
        <f>SUMIFS(Purchase!$F:$F,Purchase!$A:$A,Waterfall!$A109,Purchase!$D:$D,Waterfall!$C109,Purchase!$C:$C,Waterfall!CD$1)</f>
        <v>0</v>
      </c>
      <c r="CE109" s="4">
        <f>SUMIFS(Purchase!$F:$F,Purchase!$A:$A,Waterfall!$A109,Purchase!$D:$D,Waterfall!$C109,Purchase!$C:$C,Waterfall!CE$1)</f>
        <v>0</v>
      </c>
      <c r="CF109" s="4">
        <f>SUMIFS(Purchase!$F:$F,Purchase!$A:$A,Waterfall!$A109,Purchase!$D:$D,Waterfall!$C109,Purchase!$C:$C,Waterfall!CF$1)</f>
        <v>0</v>
      </c>
      <c r="CG109" s="4">
        <f>SUMIFS(Purchase!$F:$F,Purchase!$A:$A,Waterfall!$A109,Purchase!$D:$D,Waterfall!$C109,Purchase!$C:$C,Waterfall!CG$1)</f>
        <v>0</v>
      </c>
      <c r="CH109" s="4">
        <f>SUMIFS(Purchase!$F:$F,Purchase!$A:$A,Waterfall!$A109,Purchase!$D:$D,Waterfall!$C109,Purchase!$C:$C,Waterfall!CH$1)</f>
        <v>0</v>
      </c>
      <c r="CI109" s="4">
        <f>SUMIFS(Purchase!$F:$F,Purchase!$A:$A,Waterfall!$A109,Purchase!$D:$D,Waterfall!$C109,Purchase!$C:$C,Waterfall!CI$1)</f>
        <v>0</v>
      </c>
      <c r="CJ109" s="4">
        <f>SUMIFS(Purchase!$F:$F,Purchase!$A:$A,Waterfall!$A109,Purchase!$D:$D,Waterfall!$C109,Purchase!$C:$C,Waterfall!CJ$1)</f>
        <v>0</v>
      </c>
      <c r="CK109" s="4">
        <f>SUMIFS(Purchase!$F:$F,Purchase!$A:$A,Waterfall!$A109,Purchase!$D:$D,Waterfall!$C109,Purchase!$C:$C,Waterfall!CK$1)</f>
        <v>0</v>
      </c>
      <c r="CL109" s="4">
        <f>SUMIFS(Purchase!$F:$F,Purchase!$A:$A,Waterfall!$A109,Purchase!$D:$D,Waterfall!$C109,Purchase!$C:$C,Waterfall!CL$1)</f>
        <v>0</v>
      </c>
      <c r="CM109" s="4">
        <f>SUMIFS(Purchase!$F:$F,Purchase!$A:$A,Waterfall!$A109,Purchase!$D:$D,Waterfall!$C109,Purchase!$C:$C,Waterfall!CM$1)</f>
        <v>0</v>
      </c>
      <c r="CN109" s="4">
        <f>SUMIFS(Purchase!$F:$F,Purchase!$A:$A,Waterfall!$A109,Purchase!$D:$D,Waterfall!$C109,Purchase!$C:$C,Waterfall!CN$1)</f>
        <v>0</v>
      </c>
      <c r="CO109" s="4">
        <f>SUMIFS(Purchase!$F:$F,Purchase!$A:$A,Waterfall!$A109,Purchase!$D:$D,Waterfall!$C109,Purchase!$C:$C,Waterfall!CO$1)</f>
        <v>0</v>
      </c>
      <c r="CP109" s="4">
        <f>SUMIFS(Purchase!$F:$F,Purchase!$A:$A,Waterfall!$A109,Purchase!$D:$D,Waterfall!$C109,Purchase!$C:$C,Waterfall!CP$1)</f>
        <v>0</v>
      </c>
      <c r="CQ109" s="4">
        <f>SUMIFS(Purchase!$F:$F,Purchase!$A:$A,Waterfall!$A109,Purchase!$D:$D,Waterfall!$C109,Purchase!$C:$C,Waterfall!CQ$1)</f>
        <v>0</v>
      </c>
      <c r="CR109" s="4">
        <f>SUMIFS(Purchase!$F:$F,Purchase!$A:$A,Waterfall!$A109,Purchase!$D:$D,Waterfall!$C109,Purchase!$C:$C,Waterfall!CR$1)</f>
        <v>0</v>
      </c>
      <c r="CS109" s="4">
        <f>SUMIFS(Purchase!$F:$F,Purchase!$A:$A,Waterfall!$A109,Purchase!$D:$D,Waterfall!$C109,Purchase!$C:$C,Waterfall!CS$1)</f>
        <v>0</v>
      </c>
      <c r="CT109" s="4">
        <f>SUMIFS(Purchase!$F:$F,Purchase!$A:$A,Waterfall!$A109,Purchase!$D:$D,Waterfall!$C109,Purchase!$C:$C,Waterfall!CT$1)</f>
        <v>0</v>
      </c>
      <c r="CU109" s="4">
        <f>SUMIFS(Purchase!$F:$F,Purchase!$A:$A,Waterfall!$A109,Purchase!$D:$D,Waterfall!$C109,Purchase!$C:$C,Waterfall!CU$1)</f>
        <v>0</v>
      </c>
      <c r="CV109" s="4">
        <f>SUMIFS(Purchase!$F:$F,Purchase!$A:$A,Waterfall!$A109,Purchase!$D:$D,Waterfall!$C109,Purchase!$C:$C,Waterfall!CV$1)</f>
        <v>0</v>
      </c>
      <c r="CW109" s="4">
        <f>SUMIFS(Purchase!$F:$F,Purchase!$A:$A,Waterfall!$A109,Purchase!$D:$D,Waterfall!$C109,Purchase!$C:$C,Waterfall!CW$1)</f>
        <v>0</v>
      </c>
      <c r="CX109" s="4">
        <f>SUMIFS(Purchase!$F:$F,Purchase!$A:$A,Waterfall!$A109,Purchase!$D:$D,Waterfall!$C109,Purchase!$C:$C,Waterfall!CX$1)</f>
        <v>0</v>
      </c>
      <c r="CY109" s="4">
        <f>SUMIFS(Purchase!$F:$F,Purchase!$A:$A,Waterfall!$A109,Purchase!$D:$D,Waterfall!$C109,Purchase!$C:$C,Waterfall!CY$1)</f>
        <v>0</v>
      </c>
      <c r="CZ109" s="4">
        <f>SUMIFS(Purchase!$F:$F,Purchase!$A:$A,Waterfall!$A109,Purchase!$D:$D,Waterfall!$C109,Purchase!$C:$C,Waterfall!CZ$1)</f>
        <v>0</v>
      </c>
      <c r="DA109" s="4">
        <f>SUMIFS(Purchase!$F:$F,Purchase!$A:$A,Waterfall!$A109,Purchase!$D:$D,Waterfall!$C109,Purchase!$C:$C,Waterfall!DA$1)</f>
        <v>0</v>
      </c>
      <c r="DB109" s="4">
        <f>SUMIFS(Purchase!$F:$F,Purchase!$A:$A,Waterfall!$A109,Purchase!$D:$D,Waterfall!$C109,Purchase!$C:$C,Waterfall!DB$1)</f>
        <v>0</v>
      </c>
      <c r="DC109" s="4">
        <f>SUMIFS(Purchase!$F:$F,Purchase!$A:$A,Waterfall!$A109,Purchase!$D:$D,Waterfall!$C109,Purchase!$C:$C,Waterfall!DC$1)</f>
        <v>0</v>
      </c>
      <c r="DD109" s="4">
        <f>SUMIFS(Purchase!$F:$F,Purchase!$A:$A,Waterfall!$A109,Purchase!$D:$D,Waterfall!$C109,Purchase!$C:$C,Waterfall!DD$1)</f>
        <v>0</v>
      </c>
      <c r="DE109" s="4">
        <f>SUMIFS(Purchase!$F:$F,Purchase!$A:$A,Waterfall!$A109,Purchase!$D:$D,Waterfall!$C109,Purchase!$C:$C,Waterfall!DE$1)</f>
        <v>0</v>
      </c>
      <c r="DF109" s="4">
        <f>SUMIFS(Purchase!$F:$F,Purchase!$A:$A,Waterfall!$A109,Purchase!$D:$D,Waterfall!$C109,Purchase!$C:$C,Waterfall!DF$1)</f>
        <v>0</v>
      </c>
      <c r="DG109" s="4">
        <f>SUMIFS(Purchase!$F:$F,Purchase!$A:$A,Waterfall!$A109,Purchase!$D:$D,Waterfall!$C109,Purchase!$C:$C,Waterfall!DG$1)</f>
        <v>0</v>
      </c>
      <c r="DH109" s="4">
        <f>SUMIFS(Purchase!$F:$F,Purchase!$A:$A,Waterfall!$A109,Purchase!$D:$D,Waterfall!$C109,Purchase!$C:$C,Waterfall!DH$1)</f>
        <v>0</v>
      </c>
      <c r="DI109" s="4">
        <f>SUMIFS(Purchase!$F:$F,Purchase!$A:$A,Waterfall!$A109,Purchase!$D:$D,Waterfall!$C109,Purchase!$C:$C,Waterfall!DI$1)</f>
        <v>0</v>
      </c>
      <c r="DJ109" s="4">
        <f>SUMIFS(Purchase!$F:$F,Purchase!$A:$A,Waterfall!$A109,Purchase!$D:$D,Waterfall!$C109,Purchase!$C:$C,Waterfall!DJ$1)</f>
        <v>0</v>
      </c>
      <c r="DK109" s="4">
        <f>SUMIFS(Purchase!$F:$F,Purchase!$A:$A,Waterfall!$A109,Purchase!$D:$D,Waterfall!$C109,Purchase!$C:$C,Waterfall!DK$1)</f>
        <v>0</v>
      </c>
      <c r="DL109" s="4">
        <f>SUMIFS(Purchase!$F:$F,Purchase!$A:$A,Waterfall!$A109,Purchase!$D:$D,Waterfall!$C109,Purchase!$C:$C,Waterfall!DL$1)</f>
        <v>0</v>
      </c>
      <c r="DM109" s="4">
        <f>SUMIFS(Purchase!$F:$F,Purchase!$A:$A,Waterfall!$A109,Purchase!$D:$D,Waterfall!$C109,Purchase!$C:$C,Waterfall!DM$1)</f>
        <v>0</v>
      </c>
      <c r="DN109" s="4">
        <f>SUMIFS(Purchase!$F:$F,Purchase!$A:$A,Waterfall!$A109,Purchase!$D:$D,Waterfall!$C109,Purchase!$C:$C,Waterfall!DN$1)</f>
        <v>0</v>
      </c>
      <c r="DO109" s="4">
        <f>SUMIFS(Purchase!$F:$F,Purchase!$A:$A,Waterfall!$A109,Purchase!$D:$D,Waterfall!$C109,Purchase!$C:$C,Waterfall!DO$1)</f>
        <v>0</v>
      </c>
      <c r="DP109" s="4">
        <f>SUMIFS(Purchase!$F:$F,Purchase!$A:$A,Waterfall!$A109,Purchase!$D:$D,Waterfall!$C109,Purchase!$C:$C,Waterfall!DP$1)</f>
        <v>0</v>
      </c>
      <c r="DQ109" s="4">
        <f>SUMIFS(Purchase!$F:$F,Purchase!$A:$A,Waterfall!$A109,Purchase!$D:$D,Waterfall!$C109,Purchase!$C:$C,Waterfall!DQ$1)</f>
        <v>0</v>
      </c>
      <c r="DR109" s="4">
        <f>SUMIFS(Purchase!$F:$F,Purchase!$A:$A,Waterfall!$A109,Purchase!$D:$D,Waterfall!$C109,Purchase!$C:$C,Waterfall!DR$1)</f>
        <v>0</v>
      </c>
      <c r="DS109" s="4">
        <f>SUMIFS(Purchase!$F:$F,Purchase!$A:$A,Waterfall!$A109,Purchase!$D:$D,Waterfall!$C109,Purchase!$C:$C,Waterfall!DS$1)</f>
        <v>0</v>
      </c>
      <c r="DT109" s="4">
        <f>SUMIFS(Purchase!$F:$F,Purchase!$A:$A,Waterfall!$A109,Purchase!$D:$D,Waterfall!$C109,Purchase!$C:$C,Waterfall!DT$1)</f>
        <v>0</v>
      </c>
      <c r="DU109" s="4">
        <f>SUMIFS(Purchase!$F:$F,Purchase!$A:$A,Waterfall!$A109,Purchase!$D:$D,Waterfall!$C109,Purchase!$C:$C,Waterfall!DU$1)</f>
        <v>0</v>
      </c>
      <c r="DV109" s="4">
        <f>SUMIFS(Purchase!$F:$F,Purchase!$A:$A,Waterfall!$A109,Purchase!$D:$D,Waterfall!$C109,Purchase!$C:$C,Waterfall!DV$1)</f>
        <v>0</v>
      </c>
      <c r="DW109" s="4">
        <f>SUMIFS(Purchase!$F:$F,Purchase!$A:$A,Waterfall!$A109,Purchase!$D:$D,Waterfall!$C109,Purchase!$C:$C,Waterfall!DW$1)</f>
        <v>0</v>
      </c>
      <c r="DX109" s="4">
        <f>SUMIFS(Purchase!$F:$F,Purchase!$A:$A,Waterfall!$A109,Purchase!$D:$D,Waterfall!$C109,Purchase!$C:$C,Waterfall!DX$1)</f>
        <v>0</v>
      </c>
      <c r="DY109" s="4">
        <f>SUMIFS(Purchase!$F:$F,Purchase!$A:$A,Waterfall!$A109,Purchase!$D:$D,Waterfall!$C109,Purchase!$C:$C,Waterfall!DY$1)</f>
        <v>0</v>
      </c>
      <c r="DZ109" s="4">
        <f>SUMIFS(Purchase!$F:$F,Purchase!$A:$A,Waterfall!$A109,Purchase!$D:$D,Waterfall!$C109,Purchase!$C:$C,Waterfall!DZ$1)</f>
        <v>0</v>
      </c>
      <c r="EA109" s="4">
        <f>SUMIFS(Purchase!$F:$F,Purchase!$A:$A,Waterfall!$A109,Purchase!$D:$D,Waterfall!$C109,Purchase!$C:$C,Waterfall!EA$1)</f>
        <v>0</v>
      </c>
      <c r="EB109" s="4">
        <f>SUMIFS(Purchase!$F:$F,Purchase!$A:$A,Waterfall!$A109,Purchase!$D:$D,Waterfall!$C109,Purchase!$C:$C,Waterfall!EB$1)</f>
        <v>0</v>
      </c>
      <c r="EC109" s="4">
        <f>SUMIFS(Purchase!$F:$F,Purchase!$A:$A,Waterfall!$A109,Purchase!$D:$D,Waterfall!$C109,Purchase!$C:$C,Waterfall!EC$1)</f>
        <v>0</v>
      </c>
      <c r="ED109" s="4">
        <f>SUMIFS(Purchase!$F:$F,Purchase!$A:$A,Waterfall!$A109,Purchase!$D:$D,Waterfall!$C109,Purchase!$C:$C,Waterfall!ED$1)</f>
        <v>0</v>
      </c>
      <c r="EE109" s="4">
        <f>SUMIFS(Purchase!$F:$F,Purchase!$A:$A,Waterfall!$A109,Purchase!$D:$D,Waterfall!$C109,Purchase!$C:$C,Waterfall!EE$1)</f>
        <v>0</v>
      </c>
      <c r="EF109" s="4">
        <f>SUMIFS(Purchase!$F:$F,Purchase!$A:$A,Waterfall!$A109,Purchase!$D:$D,Waterfall!$C109,Purchase!$C:$C,Waterfall!EF$1)</f>
        <v>0</v>
      </c>
      <c r="EG109" s="4">
        <f>SUMIFS(Purchase!$F:$F,Purchase!$A:$A,Waterfall!$A109,Purchase!$D:$D,Waterfall!$C109,Purchase!$C:$C,Waterfall!EG$1)</f>
        <v>0</v>
      </c>
      <c r="EH109" s="4">
        <f>SUMIFS(Purchase!$F:$F,Purchase!$A:$A,Waterfall!$A109,Purchase!$D:$D,Waterfall!$C109,Purchase!$C:$C,Waterfall!EH$1)</f>
        <v>0</v>
      </c>
      <c r="EI109" s="4">
        <f>SUMIFS(Purchase!$F:$F,Purchase!$A:$A,Waterfall!$A109,Purchase!$D:$D,Waterfall!$C109,Purchase!$C:$C,Waterfall!EI$1)</f>
        <v>0</v>
      </c>
      <c r="EJ109" s="4">
        <f>SUMIFS(Purchase!$F:$F,Purchase!$A:$A,Waterfall!$A109,Purchase!$D:$D,Waterfall!$C109,Purchase!$C:$C,Waterfall!EJ$1)</f>
        <v>0</v>
      </c>
      <c r="EK109" s="4">
        <f>SUMIFS(Purchase!$F:$F,Purchase!$A:$A,Waterfall!$A109,Purchase!$D:$D,Waterfall!$C109,Purchase!$C:$C,Waterfall!EK$1)</f>
        <v>0</v>
      </c>
      <c r="EL109" s="4">
        <f>SUMIFS(Purchase!$F:$F,Purchase!$A:$A,Waterfall!$A109,Purchase!$D:$D,Waterfall!$C109,Purchase!$C:$C,Waterfall!EL$1)</f>
        <v>0</v>
      </c>
      <c r="EM109" s="4">
        <f>SUMIFS(Purchase!$F:$F,Purchase!$A:$A,Waterfall!$A109,Purchase!$D:$D,Waterfall!$C109,Purchase!$C:$C,Waterfall!EM$1)</f>
        <v>0</v>
      </c>
      <c r="EN109" s="4">
        <f>SUMIFS(Purchase!$F:$F,Purchase!$A:$A,Waterfall!$A109,Purchase!$D:$D,Waterfall!$C109,Purchase!$C:$C,Waterfall!EN$1)</f>
        <v>0</v>
      </c>
      <c r="EO109" s="4">
        <f>SUMIFS(Purchase!$F:$F,Purchase!$A:$A,Waterfall!$A109,Purchase!$D:$D,Waterfall!$C109,Purchase!$C:$C,Waterfall!EO$1)</f>
        <v>0</v>
      </c>
      <c r="EP109" s="4">
        <f>SUMIFS(Purchase!$F:$F,Purchase!$A:$A,Waterfall!$A109,Purchase!$D:$D,Waterfall!$C109,Purchase!$C:$C,Waterfall!EP$1)</f>
        <v>0</v>
      </c>
      <c r="EQ109" s="4">
        <f>SUMIFS(Purchase!$F:$F,Purchase!$A:$A,Waterfall!$A109,Purchase!$D:$D,Waterfall!$C109,Purchase!$C:$C,Waterfall!EQ$1)</f>
        <v>0</v>
      </c>
      <c r="ER109" s="4">
        <f>SUMIFS(Purchase!$F:$F,Purchase!$A:$A,Waterfall!$A109,Purchase!$D:$D,Waterfall!$C109,Purchase!$C:$C,Waterfall!ER$1)</f>
        <v>0</v>
      </c>
      <c r="ES109" s="4">
        <f>SUMIFS(Purchase!$F:$F,Purchase!$A:$A,Waterfall!$A109,Purchase!$D:$D,Waterfall!$C109,Purchase!$C:$C,Waterfall!ES$1)</f>
        <v>0</v>
      </c>
      <c r="ET109" s="4">
        <f>SUMIFS(Purchase!$F:$F,Purchase!$A:$A,Waterfall!$A109,Purchase!$D:$D,Waterfall!$C109,Purchase!$C:$C,Waterfall!ET$1)</f>
        <v>0</v>
      </c>
      <c r="EU109" s="4">
        <f>SUMIFS(Purchase!$F:$F,Purchase!$A:$A,Waterfall!$A109,Purchase!$D:$D,Waterfall!$C109,Purchase!$C:$C,Waterfall!EU$1)</f>
        <v>0</v>
      </c>
      <c r="EV109" s="4">
        <f>SUMIFS(Purchase!$F:$F,Purchase!$A:$A,Waterfall!$A109,Purchase!$D:$D,Waterfall!$C109,Purchase!$C:$C,Waterfall!EV$1)</f>
        <v>0</v>
      </c>
      <c r="EW109" s="4">
        <f>SUMIFS(Purchase!$F:$F,Purchase!$A:$A,Waterfall!$A109,Purchase!$D:$D,Waterfall!$C109,Purchase!$C:$C,Waterfall!EW$1)</f>
        <v>0</v>
      </c>
      <c r="EX109" s="4">
        <f>SUMIFS(Purchase!$F:$F,Purchase!$A:$A,Waterfall!$A109,Purchase!$D:$D,Waterfall!$C109,Purchase!$C:$C,Waterfall!EX$1)</f>
        <v>0</v>
      </c>
      <c r="EY109" s="4">
        <f>SUMIFS(Purchase!$F:$F,Purchase!$A:$A,Waterfall!$A109,Purchase!$D:$D,Waterfall!$C109,Purchase!$C:$C,Waterfall!EY$1)</f>
        <v>0</v>
      </c>
      <c r="EZ109" s="4">
        <f>SUMIFS(Purchase!$F:$F,Purchase!$A:$A,Waterfall!$A109,Purchase!$D:$D,Waterfall!$C109,Purchase!$C:$C,Waterfall!EZ$1)</f>
        <v>0</v>
      </c>
      <c r="FA109" s="4">
        <f>SUMIFS(Purchase!$F:$F,Purchase!$A:$A,Waterfall!$A109,Purchase!$D:$D,Waterfall!$C109,Purchase!$C:$C,Waterfall!FA$1)</f>
        <v>0</v>
      </c>
      <c r="FB109" s="4">
        <f>SUMIFS(Purchase!$F:$F,Purchase!$A:$A,Waterfall!$A109,Purchase!$D:$D,Waterfall!$C109,Purchase!$C:$C,Waterfall!FB$1)</f>
        <v>0</v>
      </c>
      <c r="FC109" s="4">
        <f>SUMIFS(Purchase!$F:$F,Purchase!$A:$A,Waterfall!$A109,Purchase!$D:$D,Waterfall!$C109,Purchase!$C:$C,Waterfall!FC$1)</f>
        <v>0</v>
      </c>
      <c r="FD109" s="4">
        <f>SUMIFS(Purchase!$F:$F,Purchase!$A:$A,Waterfall!$A109,Purchase!$D:$D,Waterfall!$C109,Purchase!$C:$C,Waterfall!FD$1)</f>
        <v>0</v>
      </c>
      <c r="FE109" s="4">
        <f>SUMIFS(Purchase!$F:$F,Purchase!$A:$A,Waterfall!$A109,Purchase!$D:$D,Waterfall!$C109,Purchase!$C:$C,Waterfall!FE$1)</f>
        <v>0</v>
      </c>
      <c r="FF109" s="4">
        <f>SUMIFS(Purchase!$F:$F,Purchase!$A:$A,Waterfall!$A109,Purchase!$D:$D,Waterfall!$C109,Purchase!$C:$C,Waterfall!FF$1)</f>
        <v>0</v>
      </c>
      <c r="FG109" s="4">
        <f>SUMIFS(Purchase!$F:$F,Purchase!$A:$A,Waterfall!$A109,Purchase!$D:$D,Waterfall!$C109,Purchase!$C:$C,Waterfall!FG$1)</f>
        <v>0</v>
      </c>
      <c r="FH109" s="4">
        <f>SUMIFS(Purchase!$F:$F,Purchase!$A:$A,Waterfall!$A109,Purchase!$D:$D,Waterfall!$C109,Purchase!$C:$C,Waterfall!FH$1)</f>
        <v>0</v>
      </c>
      <c r="FI109" s="4">
        <f>SUMIFS(Purchase!$F:$F,Purchase!$A:$A,Waterfall!$A109,Purchase!$D:$D,Waterfall!$C109,Purchase!$C:$C,Waterfall!FI$1)</f>
        <v>0</v>
      </c>
      <c r="FJ109" s="4">
        <f>SUMIFS(Purchase!$F:$F,Purchase!$A:$A,Waterfall!$A109,Purchase!$D:$D,Waterfall!$C109,Purchase!$C:$C,Waterfall!FJ$1)</f>
        <v>0</v>
      </c>
      <c r="FK109" s="4">
        <f>SUMIFS(Purchase!$F:$F,Purchase!$A:$A,Waterfall!$A109,Purchase!$D:$D,Waterfall!$C109,Purchase!$C:$C,Waterfall!FK$1)</f>
        <v>0</v>
      </c>
      <c r="FL109" s="4">
        <f>SUMIFS(Purchase!$F:$F,Purchase!$A:$A,Waterfall!$A109,Purchase!$D:$D,Waterfall!$C109,Purchase!$C:$C,Waterfall!FL$1)</f>
        <v>0</v>
      </c>
      <c r="FM109" s="4">
        <f>SUMIFS(Purchase!$F:$F,Purchase!$A:$A,Waterfall!$A109,Purchase!$D:$D,Waterfall!$C109,Purchase!$C:$C,Waterfall!FM$1)</f>
        <v>0</v>
      </c>
      <c r="FN109" s="4">
        <f>SUMIFS(Purchase!$F:$F,Purchase!$A:$A,Waterfall!$A109,Purchase!$D:$D,Waterfall!$C109,Purchase!$C:$C,Waterfall!FN$1)</f>
        <v>0</v>
      </c>
      <c r="FO109" s="4">
        <f>SUMIFS(Purchase!$F:$F,Purchase!$A:$A,Waterfall!$A109,Purchase!$D:$D,Waterfall!$C109,Purchase!$C:$C,Waterfall!FO$1)</f>
        <v>0</v>
      </c>
      <c r="FP109" s="4">
        <f>SUMIFS(Purchase!$F:$F,Purchase!$A:$A,Waterfall!$A109,Purchase!$D:$D,Waterfall!$C109,Purchase!$C:$C,Waterfall!FP$1)</f>
        <v>0</v>
      </c>
      <c r="FQ109" s="4">
        <f>SUMIFS(Purchase!$F:$F,Purchase!$A:$A,Waterfall!$A109,Purchase!$D:$D,Waterfall!$C109,Purchase!$C:$C,Waterfall!FQ$1)</f>
        <v>0</v>
      </c>
      <c r="FR109" s="4">
        <f>SUMIFS(Purchase!$F:$F,Purchase!$A:$A,Waterfall!$A109,Purchase!$D:$D,Waterfall!$C109,Purchase!$C:$C,Waterfall!FR$1)</f>
        <v>0</v>
      </c>
      <c r="FS109" s="4">
        <f>SUMIFS(Purchase!$F:$F,Purchase!$A:$A,Waterfall!$A109,Purchase!$D:$D,Waterfall!$C109,Purchase!$C:$C,Waterfall!FS$1)</f>
        <v>0</v>
      </c>
      <c r="FT109" s="4">
        <f>SUMIFS(Purchase!$F:$F,Purchase!$A:$A,Waterfall!$A109,Purchase!$D:$D,Waterfall!$C109,Purchase!$C:$C,Waterfall!FT$1)</f>
        <v>0</v>
      </c>
      <c r="FU109" s="4">
        <f>SUMIFS(Purchase!$F:$F,Purchase!$A:$A,Waterfall!$A109,Purchase!$D:$D,Waterfall!$C109,Purchase!$C:$C,Waterfall!FU$1)</f>
        <v>0</v>
      </c>
      <c r="FV109" s="4">
        <f>SUMIFS(Purchase!$F:$F,Purchase!$A:$A,Waterfall!$A109,Purchase!$D:$D,Waterfall!$C109,Purchase!$C:$C,Waterfall!FV$1)</f>
        <v>0</v>
      </c>
      <c r="FW109" s="4">
        <f>SUMIFS(Purchase!$F:$F,Purchase!$A:$A,Waterfall!$A109,Purchase!$D:$D,Waterfall!$C109,Purchase!$C:$C,Waterfall!FW$1)</f>
        <v>0</v>
      </c>
      <c r="FX109" s="4">
        <f>SUMIFS(Purchase!$F:$F,Purchase!$A:$A,Waterfall!$A109,Purchase!$D:$D,Waterfall!$C109,Purchase!$C:$C,Waterfall!FX$1)</f>
        <v>0</v>
      </c>
      <c r="FY109" s="4">
        <f>SUMIFS(Purchase!$F:$F,Purchase!$A:$A,Waterfall!$A109,Purchase!$D:$D,Waterfall!$C109,Purchase!$C:$C,Waterfall!FY$1)</f>
        <v>0</v>
      </c>
      <c r="FZ109" s="4">
        <f>SUMIFS(Purchase!$F:$F,Purchase!$A:$A,Waterfall!$A109,Purchase!$D:$D,Waterfall!$C109,Purchase!$C:$C,Waterfall!FZ$1)</f>
        <v>0</v>
      </c>
      <c r="GA109" s="4">
        <f>SUMIFS(Purchase!$F:$F,Purchase!$A:$A,Waterfall!$A109,Purchase!$D:$D,Waterfall!$C109,Purchase!$C:$C,Waterfall!GA$1)</f>
        <v>0</v>
      </c>
      <c r="GB109" s="4">
        <f>SUMIFS(Purchase!$F:$F,Purchase!$A:$A,Waterfall!$A109,Purchase!$D:$D,Waterfall!$C109,Purchase!$C:$C,Waterfall!GB$1)</f>
        <v>0</v>
      </c>
      <c r="GC109" s="4">
        <f>SUMIFS(Purchase!$F:$F,Purchase!$A:$A,Waterfall!$A109,Purchase!$D:$D,Waterfall!$C109,Purchase!$C:$C,Waterfall!GC$1)</f>
        <v>0</v>
      </c>
      <c r="GD109" s="4">
        <f>SUMIFS(Purchase!$F:$F,Purchase!$A:$A,Waterfall!$A109,Purchase!$D:$D,Waterfall!$C109,Purchase!$C:$C,Waterfall!GD$1)</f>
        <v>0</v>
      </c>
      <c r="GE109" s="4">
        <f>SUMIFS(Purchase!$F:$F,Purchase!$A:$A,Waterfall!$A109,Purchase!$D:$D,Waterfall!$C109,Purchase!$C:$C,Waterfall!GE$1)</f>
        <v>0</v>
      </c>
      <c r="GF109" s="4">
        <f>SUMIFS(Purchase!$F:$F,Purchase!$A:$A,Waterfall!$A109,Purchase!$D:$D,Waterfall!$C109,Purchase!$C:$C,Waterfall!GF$1)</f>
        <v>0</v>
      </c>
      <c r="GG109" s="4">
        <f>SUMIFS(Purchase!$F:$F,Purchase!$A:$A,Waterfall!$A109,Purchase!$D:$D,Waterfall!$C109,Purchase!$C:$C,Waterfall!GG$1)</f>
        <v>0</v>
      </c>
      <c r="GH109" s="4">
        <f>SUMIFS(Purchase!$F:$F,Purchase!$A:$A,Waterfall!$A109,Purchase!$D:$D,Waterfall!$C109,Purchase!$C:$C,Waterfall!GH$1)</f>
        <v>0</v>
      </c>
      <c r="GI109" s="4">
        <f>SUMIFS(Purchase!$F:$F,Purchase!$A:$A,Waterfall!$A109,Purchase!$D:$D,Waterfall!$C109,Purchase!$C:$C,Waterfall!GI$1)</f>
        <v>0</v>
      </c>
    </row>
    <row r="110" spans="1:191" x14ac:dyDescent="0.35">
      <c r="A110" s="8">
        <f t="shared" si="4"/>
        <v>1</v>
      </c>
      <c r="B110" s="2" t="str">
        <f>VLOOKUP($A110,Centers!$B$1:$C$120,2,)</f>
        <v>GATE</v>
      </c>
      <c r="C110" s="3">
        <v>44987</v>
      </c>
      <c r="D110" s="4">
        <f>IF($A110=1,SUM(SUMIFS(Indent!$E:$E,Indent!$C:$C,Waterfall!$C110,Indent!$A:$A,Centers!$A$2),SUMIFS(Indent!$E:$E,Indent!$C:$C,Waterfall!$C110,Indent!$A:$A,Centers!$A$3),SUMIFS(Indent!$E:$E,Indent!$C:$C,Waterfall!$C110,Indent!$A:$A,Centers!$A$4),SUMIFS(Indent!$E:$E,Indent!$C:$C,Waterfall!$C110,Indent!$A:$A,Centers!$A$5),SUMIFS(Indent!$E:$E,Indent!$C:$C,Waterfall!$C110,Indent!$A:$A,Centers!$A$6),SUMIFS(Indent!$E:$E,Indent!$C:$C,Waterfall!$C110,Indent!$A:$A,Centers!$A$7),SUMIFS(Indent!$E:$E,Indent!$C:$C,Waterfall!$C110,Indent!$A:$A,Centers!$A$8)),SUMIFS(Indent!$E:$E,Indent!$C:$C,Waterfall!$C110,Indent!$A:$A,$A110))</f>
        <v>0</v>
      </c>
      <c r="E110" s="4">
        <f>SUMIFS(Purchase!$F:$F,Purchase!$A:$A,Waterfall!$A110,Purchase!$D:$D,Waterfall!$C110,Purchase!$C:$C,Waterfall!E$1)</f>
        <v>0</v>
      </c>
      <c r="F110" s="4">
        <f>SUMIFS(Purchase!$F:$F,Purchase!$A:$A,Waterfall!$A110,Purchase!$D:$D,Waterfall!$C110,Purchase!$C:$C,Waterfall!F$1)</f>
        <v>0</v>
      </c>
      <c r="G110" s="4">
        <f>SUMIFS(Purchase!$F:$F,Purchase!$A:$A,Waterfall!$A110,Purchase!$D:$D,Waterfall!$C110,Purchase!$C:$C,Waterfall!G$1)</f>
        <v>0</v>
      </c>
      <c r="H110" s="4">
        <f>SUMIFS(Purchase!$F:$F,Purchase!$A:$A,Waterfall!$A110,Purchase!$D:$D,Waterfall!$C110,Purchase!$C:$C,Waterfall!H$1)</f>
        <v>0</v>
      </c>
      <c r="I110" s="4">
        <f>SUMIFS(Purchase!$F:$F,Purchase!$A:$A,Waterfall!$A110,Purchase!$D:$D,Waterfall!$C110,Purchase!$C:$C,Waterfall!I$1)</f>
        <v>0</v>
      </c>
      <c r="J110" s="4">
        <f>SUMIFS(Purchase!$F:$F,Purchase!$A:$A,Waterfall!$A110,Purchase!$D:$D,Waterfall!$C110,Purchase!$C:$C,Waterfall!J$1)</f>
        <v>0</v>
      </c>
      <c r="K110" s="4">
        <f>SUMIFS(Purchase!$F:$F,Purchase!$A:$A,Waterfall!$A110,Purchase!$D:$D,Waterfall!$C110,Purchase!$C:$C,Waterfall!K$1)</f>
        <v>0</v>
      </c>
      <c r="L110" s="4">
        <f>SUMIFS(Purchase!$F:$F,Purchase!$A:$A,Waterfall!$A110,Purchase!$D:$D,Waterfall!$C110,Purchase!$C:$C,Waterfall!L$1)</f>
        <v>0</v>
      </c>
      <c r="M110" s="4">
        <f>SUMIFS(Purchase!$F:$F,Purchase!$A:$A,Waterfall!$A110,Purchase!$D:$D,Waterfall!$C110,Purchase!$C:$C,Waterfall!M$1)</f>
        <v>0</v>
      </c>
      <c r="N110" s="4">
        <f>SUMIFS(Purchase!$F:$F,Purchase!$A:$A,Waterfall!$A110,Purchase!$D:$D,Waterfall!$C110,Purchase!$C:$C,Waterfall!N$1)</f>
        <v>0</v>
      </c>
      <c r="O110" s="4">
        <f>SUMIFS(Purchase!$F:$F,Purchase!$A:$A,Waterfall!$A110,Purchase!$D:$D,Waterfall!$C110,Purchase!$C:$C,Waterfall!O$1)</f>
        <v>0</v>
      </c>
      <c r="P110" s="4">
        <f>SUMIFS(Purchase!$F:$F,Purchase!$A:$A,Waterfall!$A110,Purchase!$D:$D,Waterfall!$C110,Purchase!$C:$C,Waterfall!P$1)</f>
        <v>0</v>
      </c>
      <c r="Q110" s="4">
        <f>SUMIFS(Purchase!$F:$F,Purchase!$A:$A,Waterfall!$A110,Purchase!$D:$D,Waterfall!$C110,Purchase!$C:$C,Waterfall!Q$1)</f>
        <v>0</v>
      </c>
      <c r="R110" s="4">
        <f>SUMIFS(Purchase!$F:$F,Purchase!$A:$A,Waterfall!$A110,Purchase!$D:$D,Waterfall!$C110,Purchase!$C:$C,Waterfall!R$1)</f>
        <v>0</v>
      </c>
      <c r="S110" s="4">
        <f>SUMIFS(Purchase!$F:$F,Purchase!$A:$A,Waterfall!$A110,Purchase!$D:$D,Waterfall!$C110,Purchase!$C:$C,Waterfall!S$1)</f>
        <v>0</v>
      </c>
      <c r="T110" s="4">
        <f>SUMIFS(Purchase!$F:$F,Purchase!$A:$A,Waterfall!$A110,Purchase!$D:$D,Waterfall!$C110,Purchase!$C:$C,Waterfall!T$1)</f>
        <v>0</v>
      </c>
      <c r="U110" s="4">
        <f>SUMIFS(Purchase!$F:$F,Purchase!$A:$A,Waterfall!$A110,Purchase!$D:$D,Waterfall!$C110,Purchase!$C:$C,Waterfall!U$1)</f>
        <v>0</v>
      </c>
      <c r="V110" s="4">
        <f>SUMIFS(Purchase!$F:$F,Purchase!$A:$A,Waterfall!$A110,Purchase!$D:$D,Waterfall!$C110,Purchase!$C:$C,Waterfall!V$1)</f>
        <v>0</v>
      </c>
      <c r="W110" s="4">
        <f>SUMIFS(Purchase!$F:$F,Purchase!$A:$A,Waterfall!$A110,Purchase!$D:$D,Waterfall!$C110,Purchase!$C:$C,Waterfall!W$1)</f>
        <v>0</v>
      </c>
      <c r="X110" s="4">
        <f>SUMIFS(Purchase!$F:$F,Purchase!$A:$A,Waterfall!$A110,Purchase!$D:$D,Waterfall!$C110,Purchase!$C:$C,Waterfall!X$1)</f>
        <v>0</v>
      </c>
      <c r="Y110" s="4">
        <f>SUMIFS(Purchase!$F:$F,Purchase!$A:$A,Waterfall!$A110,Purchase!$D:$D,Waterfall!$C110,Purchase!$C:$C,Waterfall!Y$1)</f>
        <v>0</v>
      </c>
      <c r="Z110" s="4">
        <f>SUMIFS(Purchase!$F:$F,Purchase!$A:$A,Waterfall!$A110,Purchase!$D:$D,Waterfall!$C110,Purchase!$C:$C,Waterfall!Z$1)</f>
        <v>0</v>
      </c>
      <c r="AA110" s="4">
        <f>SUMIFS(Purchase!$F:$F,Purchase!$A:$A,Waterfall!$A110,Purchase!$D:$D,Waterfall!$C110,Purchase!$C:$C,Waterfall!AA$1)</f>
        <v>0</v>
      </c>
      <c r="AB110" s="4">
        <f>SUMIFS(Purchase!$F:$F,Purchase!$A:$A,Waterfall!$A110,Purchase!$D:$D,Waterfall!$C110,Purchase!$C:$C,Waterfall!AB$1)</f>
        <v>0</v>
      </c>
      <c r="AC110" s="4">
        <f>SUMIFS(Purchase!$F:$F,Purchase!$A:$A,Waterfall!$A110,Purchase!$D:$D,Waterfall!$C110,Purchase!$C:$C,Waterfall!AC$1)</f>
        <v>0</v>
      </c>
      <c r="AD110" s="4">
        <f>SUMIFS(Purchase!$F:$F,Purchase!$A:$A,Waterfall!$A110,Purchase!$D:$D,Waterfall!$C110,Purchase!$C:$C,Waterfall!AD$1)</f>
        <v>0</v>
      </c>
      <c r="AE110" s="4">
        <f>SUMIFS(Purchase!$F:$F,Purchase!$A:$A,Waterfall!$A110,Purchase!$D:$D,Waterfall!$C110,Purchase!$C:$C,Waterfall!AE$1)</f>
        <v>0</v>
      </c>
      <c r="AF110" s="4">
        <f>SUMIFS(Purchase!$F:$F,Purchase!$A:$A,Waterfall!$A110,Purchase!$D:$D,Waterfall!$C110,Purchase!$C:$C,Waterfall!AF$1)</f>
        <v>0</v>
      </c>
      <c r="AG110" s="4">
        <f>SUMIFS(Purchase!$F:$F,Purchase!$A:$A,Waterfall!$A110,Purchase!$D:$D,Waterfall!$C110,Purchase!$C:$C,Waterfall!AG$1)</f>
        <v>0</v>
      </c>
      <c r="AH110" s="4">
        <f>SUMIFS(Purchase!$F:$F,Purchase!$A:$A,Waterfall!$A110,Purchase!$D:$D,Waterfall!$C110,Purchase!$C:$C,Waterfall!AH$1)</f>
        <v>0</v>
      </c>
      <c r="AI110" s="4">
        <f>SUMIFS(Purchase!$F:$F,Purchase!$A:$A,Waterfall!$A110,Purchase!$D:$D,Waterfall!$C110,Purchase!$C:$C,Waterfall!AI$1)</f>
        <v>0</v>
      </c>
      <c r="AJ110" s="4">
        <f>SUMIFS(Purchase!$F:$F,Purchase!$A:$A,Waterfall!$A110,Purchase!$D:$D,Waterfall!$C110,Purchase!$C:$C,Waterfall!AJ$1)</f>
        <v>0</v>
      </c>
      <c r="AK110" s="4">
        <f>SUMIFS(Purchase!$F:$F,Purchase!$A:$A,Waterfall!$A110,Purchase!$D:$D,Waterfall!$C110,Purchase!$C:$C,Waterfall!AK$1)</f>
        <v>0</v>
      </c>
      <c r="AL110" s="4">
        <f>SUMIFS(Purchase!$F:$F,Purchase!$A:$A,Waterfall!$A110,Purchase!$D:$D,Waterfall!$C110,Purchase!$C:$C,Waterfall!AL$1)</f>
        <v>0</v>
      </c>
      <c r="AM110" s="4">
        <f>SUMIFS(Purchase!$F:$F,Purchase!$A:$A,Waterfall!$A110,Purchase!$D:$D,Waterfall!$C110,Purchase!$C:$C,Waterfall!AM$1)</f>
        <v>0</v>
      </c>
      <c r="AN110" s="4">
        <f>SUMIFS(Purchase!$F:$F,Purchase!$A:$A,Waterfall!$A110,Purchase!$D:$D,Waterfall!$C110,Purchase!$C:$C,Waterfall!AN$1)</f>
        <v>0</v>
      </c>
      <c r="AO110" s="4">
        <f>SUMIFS(Purchase!$F:$F,Purchase!$A:$A,Waterfall!$A110,Purchase!$D:$D,Waterfall!$C110,Purchase!$C:$C,Waterfall!AO$1)</f>
        <v>0</v>
      </c>
      <c r="AP110" s="4">
        <f>SUMIFS(Purchase!$F:$F,Purchase!$A:$A,Waterfall!$A110,Purchase!$D:$D,Waterfall!$C110,Purchase!$C:$C,Waterfall!AP$1)</f>
        <v>0</v>
      </c>
      <c r="AQ110" s="4">
        <f>SUMIFS(Purchase!$F:$F,Purchase!$A:$A,Waterfall!$A110,Purchase!$D:$D,Waterfall!$C110,Purchase!$C:$C,Waterfall!AQ$1)</f>
        <v>0</v>
      </c>
      <c r="AR110" s="4">
        <f>SUMIFS(Purchase!$F:$F,Purchase!$A:$A,Waterfall!$A110,Purchase!$D:$D,Waterfall!$C110,Purchase!$C:$C,Waterfall!AR$1)</f>
        <v>0</v>
      </c>
      <c r="AS110" s="4">
        <f>SUMIFS(Purchase!$F:$F,Purchase!$A:$A,Waterfall!$A110,Purchase!$D:$D,Waterfall!$C110,Purchase!$C:$C,Waterfall!AS$1)</f>
        <v>0</v>
      </c>
      <c r="AT110" s="4">
        <f>SUMIFS(Purchase!$F:$F,Purchase!$A:$A,Waterfall!$A110,Purchase!$D:$D,Waterfall!$C110,Purchase!$C:$C,Waterfall!AT$1)</f>
        <v>0</v>
      </c>
      <c r="AU110" s="4">
        <f>SUMIFS(Purchase!$F:$F,Purchase!$A:$A,Waterfall!$A110,Purchase!$D:$D,Waterfall!$C110,Purchase!$C:$C,Waterfall!AU$1)</f>
        <v>0</v>
      </c>
      <c r="AV110" s="4">
        <f>SUMIFS(Purchase!$F:$F,Purchase!$A:$A,Waterfall!$A110,Purchase!$D:$D,Waterfall!$C110,Purchase!$C:$C,Waterfall!AV$1)</f>
        <v>0</v>
      </c>
      <c r="AW110" s="4">
        <f>SUMIFS(Purchase!$F:$F,Purchase!$A:$A,Waterfall!$A110,Purchase!$D:$D,Waterfall!$C110,Purchase!$C:$C,Waterfall!AW$1)</f>
        <v>0</v>
      </c>
      <c r="AX110" s="4">
        <f>SUMIFS(Purchase!$F:$F,Purchase!$A:$A,Waterfall!$A110,Purchase!$D:$D,Waterfall!$C110,Purchase!$C:$C,Waterfall!AX$1)</f>
        <v>0</v>
      </c>
      <c r="AY110" s="4">
        <f>SUMIFS(Purchase!$F:$F,Purchase!$A:$A,Waterfall!$A110,Purchase!$D:$D,Waterfall!$C110,Purchase!$C:$C,Waterfall!AY$1)</f>
        <v>0</v>
      </c>
      <c r="AZ110" s="4">
        <f>SUMIFS(Purchase!$F:$F,Purchase!$A:$A,Waterfall!$A110,Purchase!$D:$D,Waterfall!$C110,Purchase!$C:$C,Waterfall!AZ$1)</f>
        <v>0</v>
      </c>
      <c r="BA110" s="4">
        <f>SUMIFS(Purchase!$F:$F,Purchase!$A:$A,Waterfall!$A110,Purchase!$D:$D,Waterfall!$C110,Purchase!$C:$C,Waterfall!BA$1)</f>
        <v>0</v>
      </c>
      <c r="BB110" s="4">
        <f>SUMIFS(Purchase!$F:$F,Purchase!$A:$A,Waterfall!$A110,Purchase!$D:$D,Waterfall!$C110,Purchase!$C:$C,Waterfall!BB$1)</f>
        <v>0</v>
      </c>
      <c r="BC110" s="4">
        <f>SUMIFS(Purchase!$F:$F,Purchase!$A:$A,Waterfall!$A110,Purchase!$D:$D,Waterfall!$C110,Purchase!$C:$C,Waterfall!BC$1)</f>
        <v>0</v>
      </c>
      <c r="BD110" s="4">
        <f>SUMIFS(Purchase!$F:$F,Purchase!$A:$A,Waterfall!$A110,Purchase!$D:$D,Waterfall!$C110,Purchase!$C:$C,Waterfall!BD$1)</f>
        <v>0</v>
      </c>
      <c r="BE110" s="4">
        <f>SUMIFS(Purchase!$F:$F,Purchase!$A:$A,Waterfall!$A110,Purchase!$D:$D,Waterfall!$C110,Purchase!$C:$C,Waterfall!BE$1)</f>
        <v>0</v>
      </c>
      <c r="BF110" s="4">
        <f>SUMIFS(Purchase!$F:$F,Purchase!$A:$A,Waterfall!$A110,Purchase!$D:$D,Waterfall!$C110,Purchase!$C:$C,Waterfall!BF$1)</f>
        <v>0</v>
      </c>
      <c r="BG110" s="4">
        <f>SUMIFS(Purchase!$F:$F,Purchase!$A:$A,Waterfall!$A110,Purchase!$D:$D,Waterfall!$C110,Purchase!$C:$C,Waterfall!BG$1)</f>
        <v>0</v>
      </c>
      <c r="BH110" s="4">
        <f>SUMIFS(Purchase!$F:$F,Purchase!$A:$A,Waterfall!$A110,Purchase!$D:$D,Waterfall!$C110,Purchase!$C:$C,Waterfall!BH$1)</f>
        <v>0</v>
      </c>
      <c r="BI110" s="4">
        <f>SUMIFS(Purchase!$F:$F,Purchase!$A:$A,Waterfall!$A110,Purchase!$D:$D,Waterfall!$C110,Purchase!$C:$C,Waterfall!BI$1)</f>
        <v>0</v>
      </c>
      <c r="BJ110" s="4">
        <f>SUMIFS(Purchase!$F:$F,Purchase!$A:$A,Waterfall!$A110,Purchase!$D:$D,Waterfall!$C110,Purchase!$C:$C,Waterfall!BJ$1)</f>
        <v>0</v>
      </c>
      <c r="BK110" s="4">
        <f>SUMIFS(Purchase!$F:$F,Purchase!$A:$A,Waterfall!$A110,Purchase!$D:$D,Waterfall!$C110,Purchase!$C:$C,Waterfall!BK$1)</f>
        <v>0</v>
      </c>
      <c r="BL110" s="4">
        <f>SUMIFS(Purchase!$F:$F,Purchase!$A:$A,Waterfall!$A110,Purchase!$D:$D,Waterfall!$C110,Purchase!$C:$C,Waterfall!BL$1)</f>
        <v>0</v>
      </c>
      <c r="BM110" s="4">
        <f>SUMIFS(Purchase!$F:$F,Purchase!$A:$A,Waterfall!$A110,Purchase!$D:$D,Waterfall!$C110,Purchase!$C:$C,Waterfall!BM$1)</f>
        <v>0</v>
      </c>
      <c r="BN110" s="4">
        <f>SUMIFS(Purchase!$F:$F,Purchase!$A:$A,Waterfall!$A110,Purchase!$D:$D,Waterfall!$C110,Purchase!$C:$C,Waterfall!BN$1)</f>
        <v>0</v>
      </c>
      <c r="BO110" s="4">
        <f>SUMIFS(Purchase!$F:$F,Purchase!$A:$A,Waterfall!$A110,Purchase!$D:$D,Waterfall!$C110,Purchase!$C:$C,Waterfall!BO$1)</f>
        <v>0</v>
      </c>
      <c r="BP110" s="4">
        <f>SUMIFS(Purchase!$F:$F,Purchase!$A:$A,Waterfall!$A110,Purchase!$D:$D,Waterfall!$C110,Purchase!$C:$C,Waterfall!BP$1)</f>
        <v>0</v>
      </c>
      <c r="BQ110" s="4">
        <f>SUMIFS(Purchase!$F:$F,Purchase!$A:$A,Waterfall!$A110,Purchase!$D:$D,Waterfall!$C110,Purchase!$C:$C,Waterfall!BQ$1)</f>
        <v>0</v>
      </c>
      <c r="BR110" s="4">
        <f>SUMIFS(Purchase!$F:$F,Purchase!$A:$A,Waterfall!$A110,Purchase!$D:$D,Waterfall!$C110,Purchase!$C:$C,Waterfall!BR$1)</f>
        <v>0</v>
      </c>
      <c r="BS110" s="4">
        <f>SUMIFS(Purchase!$F:$F,Purchase!$A:$A,Waterfall!$A110,Purchase!$D:$D,Waterfall!$C110,Purchase!$C:$C,Waterfall!BS$1)</f>
        <v>0</v>
      </c>
      <c r="BT110" s="4">
        <f>SUMIFS(Purchase!$F:$F,Purchase!$A:$A,Waterfall!$A110,Purchase!$D:$D,Waterfall!$C110,Purchase!$C:$C,Waterfall!BT$1)</f>
        <v>0</v>
      </c>
      <c r="BU110" s="4">
        <f>SUMIFS(Purchase!$F:$F,Purchase!$A:$A,Waterfall!$A110,Purchase!$D:$D,Waterfall!$C110,Purchase!$C:$C,Waterfall!BU$1)</f>
        <v>0</v>
      </c>
      <c r="BV110" s="4">
        <f>SUMIFS(Purchase!$F:$F,Purchase!$A:$A,Waterfall!$A110,Purchase!$D:$D,Waterfall!$C110,Purchase!$C:$C,Waterfall!BV$1)</f>
        <v>0</v>
      </c>
      <c r="BW110" s="4">
        <f>SUMIFS(Purchase!$F:$F,Purchase!$A:$A,Waterfall!$A110,Purchase!$D:$D,Waterfall!$C110,Purchase!$C:$C,Waterfall!BW$1)</f>
        <v>0</v>
      </c>
      <c r="BX110" s="4">
        <f>SUMIFS(Purchase!$F:$F,Purchase!$A:$A,Waterfall!$A110,Purchase!$D:$D,Waterfall!$C110,Purchase!$C:$C,Waterfall!BX$1)</f>
        <v>0</v>
      </c>
      <c r="BY110" s="4">
        <f>SUMIFS(Purchase!$F:$F,Purchase!$A:$A,Waterfall!$A110,Purchase!$D:$D,Waterfall!$C110,Purchase!$C:$C,Waterfall!BY$1)</f>
        <v>0</v>
      </c>
      <c r="BZ110" s="4">
        <f>SUMIFS(Purchase!$F:$F,Purchase!$A:$A,Waterfall!$A110,Purchase!$D:$D,Waterfall!$C110,Purchase!$C:$C,Waterfall!BZ$1)</f>
        <v>0</v>
      </c>
      <c r="CA110" s="4">
        <f>SUMIFS(Purchase!$F:$F,Purchase!$A:$A,Waterfall!$A110,Purchase!$D:$D,Waterfall!$C110,Purchase!$C:$C,Waterfall!CA$1)</f>
        <v>0</v>
      </c>
      <c r="CB110" s="4">
        <f>SUMIFS(Purchase!$F:$F,Purchase!$A:$A,Waterfall!$A110,Purchase!$D:$D,Waterfall!$C110,Purchase!$C:$C,Waterfall!CB$1)</f>
        <v>0</v>
      </c>
      <c r="CC110" s="4">
        <f>SUMIFS(Purchase!$F:$F,Purchase!$A:$A,Waterfall!$A110,Purchase!$D:$D,Waterfall!$C110,Purchase!$C:$C,Waterfall!CC$1)</f>
        <v>0</v>
      </c>
      <c r="CD110" s="4">
        <f>SUMIFS(Purchase!$F:$F,Purchase!$A:$A,Waterfall!$A110,Purchase!$D:$D,Waterfall!$C110,Purchase!$C:$C,Waterfall!CD$1)</f>
        <v>0</v>
      </c>
      <c r="CE110" s="4">
        <f>SUMIFS(Purchase!$F:$F,Purchase!$A:$A,Waterfall!$A110,Purchase!$D:$D,Waterfall!$C110,Purchase!$C:$C,Waterfall!CE$1)</f>
        <v>0</v>
      </c>
      <c r="CF110" s="4">
        <f>SUMIFS(Purchase!$F:$F,Purchase!$A:$A,Waterfall!$A110,Purchase!$D:$D,Waterfall!$C110,Purchase!$C:$C,Waterfall!CF$1)</f>
        <v>0</v>
      </c>
      <c r="CG110" s="4">
        <f>SUMIFS(Purchase!$F:$F,Purchase!$A:$A,Waterfall!$A110,Purchase!$D:$D,Waterfall!$C110,Purchase!$C:$C,Waterfall!CG$1)</f>
        <v>0</v>
      </c>
      <c r="CH110" s="4">
        <f>SUMIFS(Purchase!$F:$F,Purchase!$A:$A,Waterfall!$A110,Purchase!$D:$D,Waterfall!$C110,Purchase!$C:$C,Waterfall!CH$1)</f>
        <v>0</v>
      </c>
      <c r="CI110" s="4">
        <f>SUMIFS(Purchase!$F:$F,Purchase!$A:$A,Waterfall!$A110,Purchase!$D:$D,Waterfall!$C110,Purchase!$C:$C,Waterfall!CI$1)</f>
        <v>0</v>
      </c>
      <c r="CJ110" s="4">
        <f>SUMIFS(Purchase!$F:$F,Purchase!$A:$A,Waterfall!$A110,Purchase!$D:$D,Waterfall!$C110,Purchase!$C:$C,Waterfall!CJ$1)</f>
        <v>0</v>
      </c>
      <c r="CK110" s="4">
        <f>SUMIFS(Purchase!$F:$F,Purchase!$A:$A,Waterfall!$A110,Purchase!$D:$D,Waterfall!$C110,Purchase!$C:$C,Waterfall!CK$1)</f>
        <v>0</v>
      </c>
      <c r="CL110" s="4">
        <f>SUMIFS(Purchase!$F:$F,Purchase!$A:$A,Waterfall!$A110,Purchase!$D:$D,Waterfall!$C110,Purchase!$C:$C,Waterfall!CL$1)</f>
        <v>0</v>
      </c>
      <c r="CM110" s="4">
        <f>SUMIFS(Purchase!$F:$F,Purchase!$A:$A,Waterfall!$A110,Purchase!$D:$D,Waterfall!$C110,Purchase!$C:$C,Waterfall!CM$1)</f>
        <v>0</v>
      </c>
      <c r="CN110" s="4">
        <f>SUMIFS(Purchase!$F:$F,Purchase!$A:$A,Waterfall!$A110,Purchase!$D:$D,Waterfall!$C110,Purchase!$C:$C,Waterfall!CN$1)</f>
        <v>0</v>
      </c>
      <c r="CO110" s="4">
        <f>SUMIFS(Purchase!$F:$F,Purchase!$A:$A,Waterfall!$A110,Purchase!$D:$D,Waterfall!$C110,Purchase!$C:$C,Waterfall!CO$1)</f>
        <v>0</v>
      </c>
      <c r="CP110" s="4">
        <f>SUMIFS(Purchase!$F:$F,Purchase!$A:$A,Waterfall!$A110,Purchase!$D:$D,Waterfall!$C110,Purchase!$C:$C,Waterfall!CP$1)</f>
        <v>0</v>
      </c>
      <c r="CQ110" s="4">
        <f>SUMIFS(Purchase!$F:$F,Purchase!$A:$A,Waterfall!$A110,Purchase!$D:$D,Waterfall!$C110,Purchase!$C:$C,Waterfall!CQ$1)</f>
        <v>0</v>
      </c>
      <c r="CR110" s="4">
        <f>SUMIFS(Purchase!$F:$F,Purchase!$A:$A,Waterfall!$A110,Purchase!$D:$D,Waterfall!$C110,Purchase!$C:$C,Waterfall!CR$1)</f>
        <v>0</v>
      </c>
      <c r="CS110" s="4">
        <f>SUMIFS(Purchase!$F:$F,Purchase!$A:$A,Waterfall!$A110,Purchase!$D:$D,Waterfall!$C110,Purchase!$C:$C,Waterfall!CS$1)</f>
        <v>0</v>
      </c>
      <c r="CT110" s="4">
        <f>SUMIFS(Purchase!$F:$F,Purchase!$A:$A,Waterfall!$A110,Purchase!$D:$D,Waterfall!$C110,Purchase!$C:$C,Waterfall!CT$1)</f>
        <v>0</v>
      </c>
      <c r="CU110" s="4">
        <f>SUMIFS(Purchase!$F:$F,Purchase!$A:$A,Waterfall!$A110,Purchase!$D:$D,Waterfall!$C110,Purchase!$C:$C,Waterfall!CU$1)</f>
        <v>0</v>
      </c>
      <c r="CV110" s="4">
        <f>SUMIFS(Purchase!$F:$F,Purchase!$A:$A,Waterfall!$A110,Purchase!$D:$D,Waterfall!$C110,Purchase!$C:$C,Waterfall!CV$1)</f>
        <v>0</v>
      </c>
      <c r="CW110" s="4">
        <f>SUMIFS(Purchase!$F:$F,Purchase!$A:$A,Waterfall!$A110,Purchase!$D:$D,Waterfall!$C110,Purchase!$C:$C,Waterfall!CW$1)</f>
        <v>0</v>
      </c>
      <c r="CX110" s="4">
        <f>SUMIFS(Purchase!$F:$F,Purchase!$A:$A,Waterfall!$A110,Purchase!$D:$D,Waterfall!$C110,Purchase!$C:$C,Waterfall!CX$1)</f>
        <v>0</v>
      </c>
      <c r="CY110" s="4">
        <f>SUMIFS(Purchase!$F:$F,Purchase!$A:$A,Waterfall!$A110,Purchase!$D:$D,Waterfall!$C110,Purchase!$C:$C,Waterfall!CY$1)</f>
        <v>0</v>
      </c>
      <c r="CZ110" s="4">
        <f>SUMIFS(Purchase!$F:$F,Purchase!$A:$A,Waterfall!$A110,Purchase!$D:$D,Waterfall!$C110,Purchase!$C:$C,Waterfall!CZ$1)</f>
        <v>0</v>
      </c>
      <c r="DA110" s="4">
        <f>SUMIFS(Purchase!$F:$F,Purchase!$A:$A,Waterfall!$A110,Purchase!$D:$D,Waterfall!$C110,Purchase!$C:$C,Waterfall!DA$1)</f>
        <v>0</v>
      </c>
      <c r="DB110" s="4">
        <f>SUMIFS(Purchase!$F:$F,Purchase!$A:$A,Waterfall!$A110,Purchase!$D:$D,Waterfall!$C110,Purchase!$C:$C,Waterfall!DB$1)</f>
        <v>0</v>
      </c>
      <c r="DC110" s="4">
        <f>SUMIFS(Purchase!$F:$F,Purchase!$A:$A,Waterfall!$A110,Purchase!$D:$D,Waterfall!$C110,Purchase!$C:$C,Waterfall!DC$1)</f>
        <v>0</v>
      </c>
      <c r="DD110" s="4">
        <f>SUMIFS(Purchase!$F:$F,Purchase!$A:$A,Waterfall!$A110,Purchase!$D:$D,Waterfall!$C110,Purchase!$C:$C,Waterfall!DD$1)</f>
        <v>0</v>
      </c>
      <c r="DE110" s="4">
        <f>SUMIFS(Purchase!$F:$F,Purchase!$A:$A,Waterfall!$A110,Purchase!$D:$D,Waterfall!$C110,Purchase!$C:$C,Waterfall!DE$1)</f>
        <v>0</v>
      </c>
      <c r="DF110" s="4">
        <f>SUMIFS(Purchase!$F:$F,Purchase!$A:$A,Waterfall!$A110,Purchase!$D:$D,Waterfall!$C110,Purchase!$C:$C,Waterfall!DF$1)</f>
        <v>0</v>
      </c>
      <c r="DG110" s="4">
        <f>SUMIFS(Purchase!$F:$F,Purchase!$A:$A,Waterfall!$A110,Purchase!$D:$D,Waterfall!$C110,Purchase!$C:$C,Waterfall!DG$1)</f>
        <v>0</v>
      </c>
      <c r="DH110" s="4">
        <f>SUMIFS(Purchase!$F:$F,Purchase!$A:$A,Waterfall!$A110,Purchase!$D:$D,Waterfall!$C110,Purchase!$C:$C,Waterfall!DH$1)</f>
        <v>0</v>
      </c>
      <c r="DI110" s="4">
        <f>SUMIFS(Purchase!$F:$F,Purchase!$A:$A,Waterfall!$A110,Purchase!$D:$D,Waterfall!$C110,Purchase!$C:$C,Waterfall!DI$1)</f>
        <v>0</v>
      </c>
      <c r="DJ110" s="4">
        <f>SUMIFS(Purchase!$F:$F,Purchase!$A:$A,Waterfall!$A110,Purchase!$D:$D,Waterfall!$C110,Purchase!$C:$C,Waterfall!DJ$1)</f>
        <v>0</v>
      </c>
      <c r="DK110" s="4">
        <f>SUMIFS(Purchase!$F:$F,Purchase!$A:$A,Waterfall!$A110,Purchase!$D:$D,Waterfall!$C110,Purchase!$C:$C,Waterfall!DK$1)</f>
        <v>0</v>
      </c>
      <c r="DL110" s="4">
        <f>SUMIFS(Purchase!$F:$F,Purchase!$A:$A,Waterfall!$A110,Purchase!$D:$D,Waterfall!$C110,Purchase!$C:$C,Waterfall!DL$1)</f>
        <v>0</v>
      </c>
      <c r="DM110" s="4">
        <f>SUMIFS(Purchase!$F:$F,Purchase!$A:$A,Waterfall!$A110,Purchase!$D:$D,Waterfall!$C110,Purchase!$C:$C,Waterfall!DM$1)</f>
        <v>0</v>
      </c>
      <c r="DN110" s="4">
        <f>SUMIFS(Purchase!$F:$F,Purchase!$A:$A,Waterfall!$A110,Purchase!$D:$D,Waterfall!$C110,Purchase!$C:$C,Waterfall!DN$1)</f>
        <v>0</v>
      </c>
      <c r="DO110" s="4">
        <f>SUMIFS(Purchase!$F:$F,Purchase!$A:$A,Waterfall!$A110,Purchase!$D:$D,Waterfall!$C110,Purchase!$C:$C,Waterfall!DO$1)</f>
        <v>0</v>
      </c>
      <c r="DP110" s="4">
        <f>SUMIFS(Purchase!$F:$F,Purchase!$A:$A,Waterfall!$A110,Purchase!$D:$D,Waterfall!$C110,Purchase!$C:$C,Waterfall!DP$1)</f>
        <v>0</v>
      </c>
      <c r="DQ110" s="4">
        <f>SUMIFS(Purchase!$F:$F,Purchase!$A:$A,Waterfall!$A110,Purchase!$D:$D,Waterfall!$C110,Purchase!$C:$C,Waterfall!DQ$1)</f>
        <v>0</v>
      </c>
      <c r="DR110" s="4">
        <f>SUMIFS(Purchase!$F:$F,Purchase!$A:$A,Waterfall!$A110,Purchase!$D:$D,Waterfall!$C110,Purchase!$C:$C,Waterfall!DR$1)</f>
        <v>0</v>
      </c>
      <c r="DS110" s="4">
        <f>SUMIFS(Purchase!$F:$F,Purchase!$A:$A,Waterfall!$A110,Purchase!$D:$D,Waterfall!$C110,Purchase!$C:$C,Waterfall!DS$1)</f>
        <v>0</v>
      </c>
      <c r="DT110" s="4">
        <f>SUMIFS(Purchase!$F:$F,Purchase!$A:$A,Waterfall!$A110,Purchase!$D:$D,Waterfall!$C110,Purchase!$C:$C,Waterfall!DT$1)</f>
        <v>0</v>
      </c>
      <c r="DU110" s="4">
        <f>SUMIFS(Purchase!$F:$F,Purchase!$A:$A,Waterfall!$A110,Purchase!$D:$D,Waterfall!$C110,Purchase!$C:$C,Waterfall!DU$1)</f>
        <v>0</v>
      </c>
      <c r="DV110" s="4">
        <f>SUMIFS(Purchase!$F:$F,Purchase!$A:$A,Waterfall!$A110,Purchase!$D:$D,Waterfall!$C110,Purchase!$C:$C,Waterfall!DV$1)</f>
        <v>0</v>
      </c>
      <c r="DW110" s="4">
        <f>SUMIFS(Purchase!$F:$F,Purchase!$A:$A,Waterfall!$A110,Purchase!$D:$D,Waterfall!$C110,Purchase!$C:$C,Waterfall!DW$1)</f>
        <v>0</v>
      </c>
      <c r="DX110" s="4">
        <f>SUMIFS(Purchase!$F:$F,Purchase!$A:$A,Waterfall!$A110,Purchase!$D:$D,Waterfall!$C110,Purchase!$C:$C,Waterfall!DX$1)</f>
        <v>0</v>
      </c>
      <c r="DY110" s="4">
        <f>SUMIFS(Purchase!$F:$F,Purchase!$A:$A,Waterfall!$A110,Purchase!$D:$D,Waterfall!$C110,Purchase!$C:$C,Waterfall!DY$1)</f>
        <v>0</v>
      </c>
      <c r="DZ110" s="4">
        <f>SUMIFS(Purchase!$F:$F,Purchase!$A:$A,Waterfall!$A110,Purchase!$D:$D,Waterfall!$C110,Purchase!$C:$C,Waterfall!DZ$1)</f>
        <v>0</v>
      </c>
      <c r="EA110" s="4">
        <f>SUMIFS(Purchase!$F:$F,Purchase!$A:$A,Waterfall!$A110,Purchase!$D:$D,Waterfall!$C110,Purchase!$C:$C,Waterfall!EA$1)</f>
        <v>0</v>
      </c>
      <c r="EB110" s="4">
        <f>SUMIFS(Purchase!$F:$F,Purchase!$A:$A,Waterfall!$A110,Purchase!$D:$D,Waterfall!$C110,Purchase!$C:$C,Waterfall!EB$1)</f>
        <v>0</v>
      </c>
      <c r="EC110" s="4">
        <f>SUMIFS(Purchase!$F:$F,Purchase!$A:$A,Waterfall!$A110,Purchase!$D:$D,Waterfall!$C110,Purchase!$C:$C,Waterfall!EC$1)</f>
        <v>0</v>
      </c>
      <c r="ED110" s="4">
        <f>SUMIFS(Purchase!$F:$F,Purchase!$A:$A,Waterfall!$A110,Purchase!$D:$D,Waterfall!$C110,Purchase!$C:$C,Waterfall!ED$1)</f>
        <v>0</v>
      </c>
      <c r="EE110" s="4">
        <f>SUMIFS(Purchase!$F:$F,Purchase!$A:$A,Waterfall!$A110,Purchase!$D:$D,Waterfall!$C110,Purchase!$C:$C,Waterfall!EE$1)</f>
        <v>0</v>
      </c>
      <c r="EF110" s="4">
        <f>SUMIFS(Purchase!$F:$F,Purchase!$A:$A,Waterfall!$A110,Purchase!$D:$D,Waterfall!$C110,Purchase!$C:$C,Waterfall!EF$1)</f>
        <v>0</v>
      </c>
      <c r="EG110" s="4">
        <f>SUMIFS(Purchase!$F:$F,Purchase!$A:$A,Waterfall!$A110,Purchase!$D:$D,Waterfall!$C110,Purchase!$C:$C,Waterfall!EG$1)</f>
        <v>0</v>
      </c>
      <c r="EH110" s="4">
        <f>SUMIFS(Purchase!$F:$F,Purchase!$A:$A,Waterfall!$A110,Purchase!$D:$D,Waterfall!$C110,Purchase!$C:$C,Waterfall!EH$1)</f>
        <v>0</v>
      </c>
      <c r="EI110" s="4">
        <f>SUMIFS(Purchase!$F:$F,Purchase!$A:$A,Waterfall!$A110,Purchase!$D:$D,Waterfall!$C110,Purchase!$C:$C,Waterfall!EI$1)</f>
        <v>0</v>
      </c>
      <c r="EJ110" s="4">
        <f>SUMIFS(Purchase!$F:$F,Purchase!$A:$A,Waterfall!$A110,Purchase!$D:$D,Waterfall!$C110,Purchase!$C:$C,Waterfall!EJ$1)</f>
        <v>0</v>
      </c>
      <c r="EK110" s="4">
        <f>SUMIFS(Purchase!$F:$F,Purchase!$A:$A,Waterfall!$A110,Purchase!$D:$D,Waterfall!$C110,Purchase!$C:$C,Waterfall!EK$1)</f>
        <v>0</v>
      </c>
      <c r="EL110" s="4">
        <f>SUMIFS(Purchase!$F:$F,Purchase!$A:$A,Waterfall!$A110,Purchase!$D:$D,Waterfall!$C110,Purchase!$C:$C,Waterfall!EL$1)</f>
        <v>0</v>
      </c>
      <c r="EM110" s="4">
        <f>SUMIFS(Purchase!$F:$F,Purchase!$A:$A,Waterfall!$A110,Purchase!$D:$D,Waterfall!$C110,Purchase!$C:$C,Waterfall!EM$1)</f>
        <v>0</v>
      </c>
      <c r="EN110" s="4">
        <f>SUMIFS(Purchase!$F:$F,Purchase!$A:$A,Waterfall!$A110,Purchase!$D:$D,Waterfall!$C110,Purchase!$C:$C,Waterfall!EN$1)</f>
        <v>0</v>
      </c>
      <c r="EO110" s="4">
        <f>SUMIFS(Purchase!$F:$F,Purchase!$A:$A,Waterfall!$A110,Purchase!$D:$D,Waterfall!$C110,Purchase!$C:$C,Waterfall!EO$1)</f>
        <v>0</v>
      </c>
      <c r="EP110" s="4">
        <f>SUMIFS(Purchase!$F:$F,Purchase!$A:$A,Waterfall!$A110,Purchase!$D:$D,Waterfall!$C110,Purchase!$C:$C,Waterfall!EP$1)</f>
        <v>0</v>
      </c>
      <c r="EQ110" s="4">
        <f>SUMIFS(Purchase!$F:$F,Purchase!$A:$A,Waterfall!$A110,Purchase!$D:$D,Waterfall!$C110,Purchase!$C:$C,Waterfall!EQ$1)</f>
        <v>0</v>
      </c>
      <c r="ER110" s="4">
        <f>SUMIFS(Purchase!$F:$F,Purchase!$A:$A,Waterfall!$A110,Purchase!$D:$D,Waterfall!$C110,Purchase!$C:$C,Waterfall!ER$1)</f>
        <v>0</v>
      </c>
      <c r="ES110" s="4">
        <f>SUMIFS(Purchase!$F:$F,Purchase!$A:$A,Waterfall!$A110,Purchase!$D:$D,Waterfall!$C110,Purchase!$C:$C,Waterfall!ES$1)</f>
        <v>0</v>
      </c>
      <c r="ET110" s="4">
        <f>SUMIFS(Purchase!$F:$F,Purchase!$A:$A,Waterfall!$A110,Purchase!$D:$D,Waterfall!$C110,Purchase!$C:$C,Waterfall!ET$1)</f>
        <v>0</v>
      </c>
      <c r="EU110" s="4">
        <f>SUMIFS(Purchase!$F:$F,Purchase!$A:$A,Waterfall!$A110,Purchase!$D:$D,Waterfall!$C110,Purchase!$C:$C,Waterfall!EU$1)</f>
        <v>0</v>
      </c>
      <c r="EV110" s="4">
        <f>SUMIFS(Purchase!$F:$F,Purchase!$A:$A,Waterfall!$A110,Purchase!$D:$D,Waterfall!$C110,Purchase!$C:$C,Waterfall!EV$1)</f>
        <v>0</v>
      </c>
      <c r="EW110" s="4">
        <f>SUMIFS(Purchase!$F:$F,Purchase!$A:$A,Waterfall!$A110,Purchase!$D:$D,Waterfall!$C110,Purchase!$C:$C,Waterfall!EW$1)</f>
        <v>0</v>
      </c>
      <c r="EX110" s="4">
        <f>SUMIFS(Purchase!$F:$F,Purchase!$A:$A,Waterfall!$A110,Purchase!$D:$D,Waterfall!$C110,Purchase!$C:$C,Waterfall!EX$1)</f>
        <v>0</v>
      </c>
      <c r="EY110" s="4">
        <f>SUMIFS(Purchase!$F:$F,Purchase!$A:$A,Waterfall!$A110,Purchase!$D:$D,Waterfall!$C110,Purchase!$C:$C,Waterfall!EY$1)</f>
        <v>0</v>
      </c>
      <c r="EZ110" s="4">
        <f>SUMIFS(Purchase!$F:$F,Purchase!$A:$A,Waterfall!$A110,Purchase!$D:$D,Waterfall!$C110,Purchase!$C:$C,Waterfall!EZ$1)</f>
        <v>0</v>
      </c>
      <c r="FA110" s="4">
        <f>SUMIFS(Purchase!$F:$F,Purchase!$A:$A,Waterfall!$A110,Purchase!$D:$D,Waterfall!$C110,Purchase!$C:$C,Waterfall!FA$1)</f>
        <v>0</v>
      </c>
      <c r="FB110" s="4">
        <f>SUMIFS(Purchase!$F:$F,Purchase!$A:$A,Waterfall!$A110,Purchase!$D:$D,Waterfall!$C110,Purchase!$C:$C,Waterfall!FB$1)</f>
        <v>0</v>
      </c>
      <c r="FC110" s="4">
        <f>SUMIFS(Purchase!$F:$F,Purchase!$A:$A,Waterfall!$A110,Purchase!$D:$D,Waterfall!$C110,Purchase!$C:$C,Waterfall!FC$1)</f>
        <v>0</v>
      </c>
      <c r="FD110" s="4">
        <f>SUMIFS(Purchase!$F:$F,Purchase!$A:$A,Waterfall!$A110,Purchase!$D:$D,Waterfall!$C110,Purchase!$C:$C,Waterfall!FD$1)</f>
        <v>0</v>
      </c>
      <c r="FE110" s="4">
        <f>SUMIFS(Purchase!$F:$F,Purchase!$A:$A,Waterfall!$A110,Purchase!$D:$D,Waterfall!$C110,Purchase!$C:$C,Waterfall!FE$1)</f>
        <v>0</v>
      </c>
      <c r="FF110" s="4">
        <f>SUMIFS(Purchase!$F:$F,Purchase!$A:$A,Waterfall!$A110,Purchase!$D:$D,Waterfall!$C110,Purchase!$C:$C,Waterfall!FF$1)</f>
        <v>0</v>
      </c>
      <c r="FG110" s="4">
        <f>SUMIFS(Purchase!$F:$F,Purchase!$A:$A,Waterfall!$A110,Purchase!$D:$D,Waterfall!$C110,Purchase!$C:$C,Waterfall!FG$1)</f>
        <v>0</v>
      </c>
      <c r="FH110" s="4">
        <f>SUMIFS(Purchase!$F:$F,Purchase!$A:$A,Waterfall!$A110,Purchase!$D:$D,Waterfall!$C110,Purchase!$C:$C,Waterfall!FH$1)</f>
        <v>0</v>
      </c>
      <c r="FI110" s="4">
        <f>SUMIFS(Purchase!$F:$F,Purchase!$A:$A,Waterfall!$A110,Purchase!$D:$D,Waterfall!$C110,Purchase!$C:$C,Waterfall!FI$1)</f>
        <v>0</v>
      </c>
      <c r="FJ110" s="4">
        <f>SUMIFS(Purchase!$F:$F,Purchase!$A:$A,Waterfall!$A110,Purchase!$D:$D,Waterfall!$C110,Purchase!$C:$C,Waterfall!FJ$1)</f>
        <v>0</v>
      </c>
      <c r="FK110" s="4">
        <f>SUMIFS(Purchase!$F:$F,Purchase!$A:$A,Waterfall!$A110,Purchase!$D:$D,Waterfall!$C110,Purchase!$C:$C,Waterfall!FK$1)</f>
        <v>0</v>
      </c>
      <c r="FL110" s="4">
        <f>SUMIFS(Purchase!$F:$F,Purchase!$A:$A,Waterfall!$A110,Purchase!$D:$D,Waterfall!$C110,Purchase!$C:$C,Waterfall!FL$1)</f>
        <v>0</v>
      </c>
      <c r="FM110" s="4">
        <f>SUMIFS(Purchase!$F:$F,Purchase!$A:$A,Waterfall!$A110,Purchase!$D:$D,Waterfall!$C110,Purchase!$C:$C,Waterfall!FM$1)</f>
        <v>0</v>
      </c>
      <c r="FN110" s="4">
        <f>SUMIFS(Purchase!$F:$F,Purchase!$A:$A,Waterfall!$A110,Purchase!$D:$D,Waterfall!$C110,Purchase!$C:$C,Waterfall!FN$1)</f>
        <v>0</v>
      </c>
      <c r="FO110" s="4">
        <f>SUMIFS(Purchase!$F:$F,Purchase!$A:$A,Waterfall!$A110,Purchase!$D:$D,Waterfall!$C110,Purchase!$C:$C,Waterfall!FO$1)</f>
        <v>0</v>
      </c>
      <c r="FP110" s="4">
        <f>SUMIFS(Purchase!$F:$F,Purchase!$A:$A,Waterfall!$A110,Purchase!$D:$D,Waterfall!$C110,Purchase!$C:$C,Waterfall!FP$1)</f>
        <v>0</v>
      </c>
      <c r="FQ110" s="4">
        <f>SUMIFS(Purchase!$F:$F,Purchase!$A:$A,Waterfall!$A110,Purchase!$D:$D,Waterfall!$C110,Purchase!$C:$C,Waterfall!FQ$1)</f>
        <v>0</v>
      </c>
      <c r="FR110" s="4">
        <f>SUMIFS(Purchase!$F:$F,Purchase!$A:$A,Waterfall!$A110,Purchase!$D:$D,Waterfall!$C110,Purchase!$C:$C,Waterfall!FR$1)</f>
        <v>0</v>
      </c>
      <c r="FS110" s="4">
        <f>SUMIFS(Purchase!$F:$F,Purchase!$A:$A,Waterfall!$A110,Purchase!$D:$D,Waterfall!$C110,Purchase!$C:$C,Waterfall!FS$1)</f>
        <v>0</v>
      </c>
      <c r="FT110" s="4">
        <f>SUMIFS(Purchase!$F:$F,Purchase!$A:$A,Waterfall!$A110,Purchase!$D:$D,Waterfall!$C110,Purchase!$C:$C,Waterfall!FT$1)</f>
        <v>0</v>
      </c>
      <c r="FU110" s="4">
        <f>SUMIFS(Purchase!$F:$F,Purchase!$A:$A,Waterfall!$A110,Purchase!$D:$D,Waterfall!$C110,Purchase!$C:$C,Waterfall!FU$1)</f>
        <v>0</v>
      </c>
      <c r="FV110" s="4">
        <f>SUMIFS(Purchase!$F:$F,Purchase!$A:$A,Waterfall!$A110,Purchase!$D:$D,Waterfall!$C110,Purchase!$C:$C,Waterfall!FV$1)</f>
        <v>0</v>
      </c>
      <c r="FW110" s="4">
        <f>SUMIFS(Purchase!$F:$F,Purchase!$A:$A,Waterfall!$A110,Purchase!$D:$D,Waterfall!$C110,Purchase!$C:$C,Waterfall!FW$1)</f>
        <v>0</v>
      </c>
      <c r="FX110" s="4">
        <f>SUMIFS(Purchase!$F:$F,Purchase!$A:$A,Waterfall!$A110,Purchase!$D:$D,Waterfall!$C110,Purchase!$C:$C,Waterfall!FX$1)</f>
        <v>0</v>
      </c>
      <c r="FY110" s="4">
        <f>SUMIFS(Purchase!$F:$F,Purchase!$A:$A,Waterfall!$A110,Purchase!$D:$D,Waterfall!$C110,Purchase!$C:$C,Waterfall!FY$1)</f>
        <v>0</v>
      </c>
      <c r="FZ110" s="4">
        <f>SUMIFS(Purchase!$F:$F,Purchase!$A:$A,Waterfall!$A110,Purchase!$D:$D,Waterfall!$C110,Purchase!$C:$C,Waterfall!FZ$1)</f>
        <v>0</v>
      </c>
      <c r="GA110" s="4">
        <f>SUMIFS(Purchase!$F:$F,Purchase!$A:$A,Waterfall!$A110,Purchase!$D:$D,Waterfall!$C110,Purchase!$C:$C,Waterfall!GA$1)</f>
        <v>0</v>
      </c>
      <c r="GB110" s="4">
        <f>SUMIFS(Purchase!$F:$F,Purchase!$A:$A,Waterfall!$A110,Purchase!$D:$D,Waterfall!$C110,Purchase!$C:$C,Waterfall!GB$1)</f>
        <v>0</v>
      </c>
      <c r="GC110" s="4">
        <f>SUMIFS(Purchase!$F:$F,Purchase!$A:$A,Waterfall!$A110,Purchase!$D:$D,Waterfall!$C110,Purchase!$C:$C,Waterfall!GC$1)</f>
        <v>0</v>
      </c>
      <c r="GD110" s="4">
        <f>SUMIFS(Purchase!$F:$F,Purchase!$A:$A,Waterfall!$A110,Purchase!$D:$D,Waterfall!$C110,Purchase!$C:$C,Waterfall!GD$1)</f>
        <v>0</v>
      </c>
      <c r="GE110" s="4">
        <f>SUMIFS(Purchase!$F:$F,Purchase!$A:$A,Waterfall!$A110,Purchase!$D:$D,Waterfall!$C110,Purchase!$C:$C,Waterfall!GE$1)</f>
        <v>0</v>
      </c>
      <c r="GF110" s="4">
        <f>SUMIFS(Purchase!$F:$F,Purchase!$A:$A,Waterfall!$A110,Purchase!$D:$D,Waterfall!$C110,Purchase!$C:$C,Waterfall!GF$1)</f>
        <v>0</v>
      </c>
      <c r="GG110" s="4">
        <f>SUMIFS(Purchase!$F:$F,Purchase!$A:$A,Waterfall!$A110,Purchase!$D:$D,Waterfall!$C110,Purchase!$C:$C,Waterfall!GG$1)</f>
        <v>0</v>
      </c>
      <c r="GH110" s="4">
        <f>SUMIFS(Purchase!$F:$F,Purchase!$A:$A,Waterfall!$A110,Purchase!$D:$D,Waterfall!$C110,Purchase!$C:$C,Waterfall!GH$1)</f>
        <v>0</v>
      </c>
      <c r="GI110" s="4">
        <f>SUMIFS(Purchase!$F:$F,Purchase!$A:$A,Waterfall!$A110,Purchase!$D:$D,Waterfall!$C110,Purchase!$C:$C,Waterfall!GI$1)</f>
        <v>0</v>
      </c>
    </row>
    <row r="111" spans="1:191" x14ac:dyDescent="0.35">
      <c r="A111" s="8">
        <f t="shared" si="4"/>
        <v>1</v>
      </c>
      <c r="B111" s="2" t="str">
        <f>VLOOKUP($A111,Centers!$B$1:$C$120,2,)</f>
        <v>GATE</v>
      </c>
      <c r="C111" s="3">
        <v>44988</v>
      </c>
      <c r="D111" s="4">
        <f>IF($A111=1,SUM(SUMIFS(Indent!$E:$E,Indent!$C:$C,Waterfall!$C111,Indent!$A:$A,Centers!$A$2),SUMIFS(Indent!$E:$E,Indent!$C:$C,Waterfall!$C111,Indent!$A:$A,Centers!$A$3),SUMIFS(Indent!$E:$E,Indent!$C:$C,Waterfall!$C111,Indent!$A:$A,Centers!$A$4),SUMIFS(Indent!$E:$E,Indent!$C:$C,Waterfall!$C111,Indent!$A:$A,Centers!$A$5),SUMIFS(Indent!$E:$E,Indent!$C:$C,Waterfall!$C111,Indent!$A:$A,Centers!$A$6),SUMIFS(Indent!$E:$E,Indent!$C:$C,Waterfall!$C111,Indent!$A:$A,Centers!$A$7),SUMIFS(Indent!$E:$E,Indent!$C:$C,Waterfall!$C111,Indent!$A:$A,Centers!$A$8)),SUMIFS(Indent!$E:$E,Indent!$C:$C,Waterfall!$C111,Indent!$A:$A,$A111))</f>
        <v>0</v>
      </c>
      <c r="E111" s="4">
        <f>SUMIFS(Purchase!$F:$F,Purchase!$A:$A,Waterfall!$A111,Purchase!$D:$D,Waterfall!$C111,Purchase!$C:$C,Waterfall!E$1)</f>
        <v>0</v>
      </c>
      <c r="F111" s="4">
        <f>SUMIFS(Purchase!$F:$F,Purchase!$A:$A,Waterfall!$A111,Purchase!$D:$D,Waterfall!$C111,Purchase!$C:$C,Waterfall!F$1)</f>
        <v>0</v>
      </c>
      <c r="G111" s="4">
        <f>SUMIFS(Purchase!$F:$F,Purchase!$A:$A,Waterfall!$A111,Purchase!$D:$D,Waterfall!$C111,Purchase!$C:$C,Waterfall!G$1)</f>
        <v>0</v>
      </c>
      <c r="H111" s="4">
        <f>SUMIFS(Purchase!$F:$F,Purchase!$A:$A,Waterfall!$A111,Purchase!$D:$D,Waterfall!$C111,Purchase!$C:$C,Waterfall!H$1)</f>
        <v>0</v>
      </c>
      <c r="I111" s="4">
        <f>SUMIFS(Purchase!$F:$F,Purchase!$A:$A,Waterfall!$A111,Purchase!$D:$D,Waterfall!$C111,Purchase!$C:$C,Waterfall!I$1)</f>
        <v>0</v>
      </c>
      <c r="J111" s="4">
        <f>SUMIFS(Purchase!$F:$F,Purchase!$A:$A,Waterfall!$A111,Purchase!$D:$D,Waterfall!$C111,Purchase!$C:$C,Waterfall!J$1)</f>
        <v>0</v>
      </c>
      <c r="K111" s="4">
        <f>SUMIFS(Purchase!$F:$F,Purchase!$A:$A,Waterfall!$A111,Purchase!$D:$D,Waterfall!$C111,Purchase!$C:$C,Waterfall!K$1)</f>
        <v>0</v>
      </c>
      <c r="L111" s="4">
        <f>SUMIFS(Purchase!$F:$F,Purchase!$A:$A,Waterfall!$A111,Purchase!$D:$D,Waterfall!$C111,Purchase!$C:$C,Waterfall!L$1)</f>
        <v>0</v>
      </c>
      <c r="M111" s="4">
        <f>SUMIFS(Purchase!$F:$F,Purchase!$A:$A,Waterfall!$A111,Purchase!$D:$D,Waterfall!$C111,Purchase!$C:$C,Waterfall!M$1)</f>
        <v>0</v>
      </c>
      <c r="N111" s="4">
        <f>SUMIFS(Purchase!$F:$F,Purchase!$A:$A,Waterfall!$A111,Purchase!$D:$D,Waterfall!$C111,Purchase!$C:$C,Waterfall!N$1)</f>
        <v>0</v>
      </c>
      <c r="O111" s="4">
        <f>SUMIFS(Purchase!$F:$F,Purchase!$A:$A,Waterfall!$A111,Purchase!$D:$D,Waterfall!$C111,Purchase!$C:$C,Waterfall!O$1)</f>
        <v>0</v>
      </c>
      <c r="P111" s="4">
        <f>SUMIFS(Purchase!$F:$F,Purchase!$A:$A,Waterfall!$A111,Purchase!$D:$D,Waterfall!$C111,Purchase!$C:$C,Waterfall!P$1)</f>
        <v>0</v>
      </c>
      <c r="Q111" s="4">
        <f>SUMIFS(Purchase!$F:$F,Purchase!$A:$A,Waterfall!$A111,Purchase!$D:$D,Waterfall!$C111,Purchase!$C:$C,Waterfall!Q$1)</f>
        <v>0</v>
      </c>
      <c r="R111" s="4">
        <f>SUMIFS(Purchase!$F:$F,Purchase!$A:$A,Waterfall!$A111,Purchase!$D:$D,Waterfall!$C111,Purchase!$C:$C,Waterfall!R$1)</f>
        <v>0</v>
      </c>
      <c r="S111" s="4">
        <f>SUMIFS(Purchase!$F:$F,Purchase!$A:$A,Waterfall!$A111,Purchase!$D:$D,Waterfall!$C111,Purchase!$C:$C,Waterfall!S$1)</f>
        <v>0</v>
      </c>
      <c r="T111" s="4">
        <f>SUMIFS(Purchase!$F:$F,Purchase!$A:$A,Waterfall!$A111,Purchase!$D:$D,Waterfall!$C111,Purchase!$C:$C,Waterfall!T$1)</f>
        <v>0</v>
      </c>
      <c r="U111" s="4">
        <f>SUMIFS(Purchase!$F:$F,Purchase!$A:$A,Waterfall!$A111,Purchase!$D:$D,Waterfall!$C111,Purchase!$C:$C,Waterfall!U$1)</f>
        <v>0</v>
      </c>
      <c r="V111" s="4">
        <f>SUMIFS(Purchase!$F:$F,Purchase!$A:$A,Waterfall!$A111,Purchase!$D:$D,Waterfall!$C111,Purchase!$C:$C,Waterfall!V$1)</f>
        <v>0</v>
      </c>
      <c r="W111" s="4">
        <f>SUMIFS(Purchase!$F:$F,Purchase!$A:$A,Waterfall!$A111,Purchase!$D:$D,Waterfall!$C111,Purchase!$C:$C,Waterfall!W$1)</f>
        <v>0</v>
      </c>
      <c r="X111" s="4">
        <f>SUMIFS(Purchase!$F:$F,Purchase!$A:$A,Waterfall!$A111,Purchase!$D:$D,Waterfall!$C111,Purchase!$C:$C,Waterfall!X$1)</f>
        <v>0</v>
      </c>
      <c r="Y111" s="4">
        <f>SUMIFS(Purchase!$F:$F,Purchase!$A:$A,Waterfall!$A111,Purchase!$D:$D,Waterfall!$C111,Purchase!$C:$C,Waterfall!Y$1)</f>
        <v>0</v>
      </c>
      <c r="Z111" s="4">
        <f>SUMIFS(Purchase!$F:$F,Purchase!$A:$A,Waterfall!$A111,Purchase!$D:$D,Waterfall!$C111,Purchase!$C:$C,Waterfall!Z$1)</f>
        <v>0</v>
      </c>
      <c r="AA111" s="4">
        <f>SUMIFS(Purchase!$F:$F,Purchase!$A:$A,Waterfall!$A111,Purchase!$D:$D,Waterfall!$C111,Purchase!$C:$C,Waterfall!AA$1)</f>
        <v>0</v>
      </c>
      <c r="AB111" s="4">
        <f>SUMIFS(Purchase!$F:$F,Purchase!$A:$A,Waterfall!$A111,Purchase!$D:$D,Waterfall!$C111,Purchase!$C:$C,Waterfall!AB$1)</f>
        <v>0</v>
      </c>
      <c r="AC111" s="4">
        <f>SUMIFS(Purchase!$F:$F,Purchase!$A:$A,Waterfall!$A111,Purchase!$D:$D,Waterfall!$C111,Purchase!$C:$C,Waterfall!AC$1)</f>
        <v>0</v>
      </c>
      <c r="AD111" s="4">
        <f>SUMIFS(Purchase!$F:$F,Purchase!$A:$A,Waterfall!$A111,Purchase!$D:$D,Waterfall!$C111,Purchase!$C:$C,Waterfall!AD$1)</f>
        <v>0</v>
      </c>
      <c r="AE111" s="4">
        <f>SUMIFS(Purchase!$F:$F,Purchase!$A:$A,Waterfall!$A111,Purchase!$D:$D,Waterfall!$C111,Purchase!$C:$C,Waterfall!AE$1)</f>
        <v>0</v>
      </c>
      <c r="AF111" s="4">
        <f>SUMIFS(Purchase!$F:$F,Purchase!$A:$A,Waterfall!$A111,Purchase!$D:$D,Waterfall!$C111,Purchase!$C:$C,Waterfall!AF$1)</f>
        <v>0</v>
      </c>
      <c r="AG111" s="4">
        <f>SUMIFS(Purchase!$F:$F,Purchase!$A:$A,Waterfall!$A111,Purchase!$D:$D,Waterfall!$C111,Purchase!$C:$C,Waterfall!AG$1)</f>
        <v>0</v>
      </c>
      <c r="AH111" s="4">
        <f>SUMIFS(Purchase!$F:$F,Purchase!$A:$A,Waterfall!$A111,Purchase!$D:$D,Waterfall!$C111,Purchase!$C:$C,Waterfall!AH$1)</f>
        <v>0</v>
      </c>
      <c r="AI111" s="4">
        <f>SUMIFS(Purchase!$F:$F,Purchase!$A:$A,Waterfall!$A111,Purchase!$D:$D,Waterfall!$C111,Purchase!$C:$C,Waterfall!AI$1)</f>
        <v>0</v>
      </c>
      <c r="AJ111" s="4">
        <f>SUMIFS(Purchase!$F:$F,Purchase!$A:$A,Waterfall!$A111,Purchase!$D:$D,Waterfall!$C111,Purchase!$C:$C,Waterfall!AJ$1)</f>
        <v>0</v>
      </c>
      <c r="AK111" s="4">
        <f>SUMIFS(Purchase!$F:$F,Purchase!$A:$A,Waterfall!$A111,Purchase!$D:$D,Waterfall!$C111,Purchase!$C:$C,Waterfall!AK$1)</f>
        <v>0</v>
      </c>
      <c r="AL111" s="4">
        <f>SUMIFS(Purchase!$F:$F,Purchase!$A:$A,Waterfall!$A111,Purchase!$D:$D,Waterfall!$C111,Purchase!$C:$C,Waterfall!AL$1)</f>
        <v>0</v>
      </c>
      <c r="AM111" s="4">
        <f>SUMIFS(Purchase!$F:$F,Purchase!$A:$A,Waterfall!$A111,Purchase!$D:$D,Waterfall!$C111,Purchase!$C:$C,Waterfall!AM$1)</f>
        <v>0</v>
      </c>
      <c r="AN111" s="4">
        <f>SUMIFS(Purchase!$F:$F,Purchase!$A:$A,Waterfall!$A111,Purchase!$D:$D,Waterfall!$C111,Purchase!$C:$C,Waterfall!AN$1)</f>
        <v>0</v>
      </c>
      <c r="AO111" s="4">
        <f>SUMIFS(Purchase!$F:$F,Purchase!$A:$A,Waterfall!$A111,Purchase!$D:$D,Waterfall!$C111,Purchase!$C:$C,Waterfall!AO$1)</f>
        <v>0</v>
      </c>
      <c r="AP111" s="4">
        <f>SUMIFS(Purchase!$F:$F,Purchase!$A:$A,Waterfall!$A111,Purchase!$D:$D,Waterfall!$C111,Purchase!$C:$C,Waterfall!AP$1)</f>
        <v>0</v>
      </c>
      <c r="AQ111" s="4">
        <f>SUMIFS(Purchase!$F:$F,Purchase!$A:$A,Waterfall!$A111,Purchase!$D:$D,Waterfall!$C111,Purchase!$C:$C,Waterfall!AQ$1)</f>
        <v>0</v>
      </c>
      <c r="AR111" s="4">
        <f>SUMIFS(Purchase!$F:$F,Purchase!$A:$A,Waterfall!$A111,Purchase!$D:$D,Waterfall!$C111,Purchase!$C:$C,Waterfall!AR$1)</f>
        <v>0</v>
      </c>
      <c r="AS111" s="4">
        <f>SUMIFS(Purchase!$F:$F,Purchase!$A:$A,Waterfall!$A111,Purchase!$D:$D,Waterfall!$C111,Purchase!$C:$C,Waterfall!AS$1)</f>
        <v>0</v>
      </c>
      <c r="AT111" s="4">
        <f>SUMIFS(Purchase!$F:$F,Purchase!$A:$A,Waterfall!$A111,Purchase!$D:$D,Waterfall!$C111,Purchase!$C:$C,Waterfall!AT$1)</f>
        <v>0</v>
      </c>
      <c r="AU111" s="4">
        <f>SUMIFS(Purchase!$F:$F,Purchase!$A:$A,Waterfall!$A111,Purchase!$D:$D,Waterfall!$C111,Purchase!$C:$C,Waterfall!AU$1)</f>
        <v>0</v>
      </c>
      <c r="AV111" s="4">
        <f>SUMIFS(Purchase!$F:$F,Purchase!$A:$A,Waterfall!$A111,Purchase!$D:$D,Waterfall!$C111,Purchase!$C:$C,Waterfall!AV$1)</f>
        <v>0</v>
      </c>
      <c r="AW111" s="4">
        <f>SUMIFS(Purchase!$F:$F,Purchase!$A:$A,Waterfall!$A111,Purchase!$D:$D,Waterfall!$C111,Purchase!$C:$C,Waterfall!AW$1)</f>
        <v>0</v>
      </c>
      <c r="AX111" s="4">
        <f>SUMIFS(Purchase!$F:$F,Purchase!$A:$A,Waterfall!$A111,Purchase!$D:$D,Waterfall!$C111,Purchase!$C:$C,Waterfall!AX$1)</f>
        <v>0</v>
      </c>
      <c r="AY111" s="4">
        <f>SUMIFS(Purchase!$F:$F,Purchase!$A:$A,Waterfall!$A111,Purchase!$D:$D,Waterfall!$C111,Purchase!$C:$C,Waterfall!AY$1)</f>
        <v>0</v>
      </c>
      <c r="AZ111" s="4">
        <f>SUMIFS(Purchase!$F:$F,Purchase!$A:$A,Waterfall!$A111,Purchase!$D:$D,Waterfall!$C111,Purchase!$C:$C,Waterfall!AZ$1)</f>
        <v>0</v>
      </c>
      <c r="BA111" s="4">
        <f>SUMIFS(Purchase!$F:$F,Purchase!$A:$A,Waterfall!$A111,Purchase!$D:$D,Waterfall!$C111,Purchase!$C:$C,Waterfall!BA$1)</f>
        <v>0</v>
      </c>
      <c r="BB111" s="4">
        <f>SUMIFS(Purchase!$F:$F,Purchase!$A:$A,Waterfall!$A111,Purchase!$D:$D,Waterfall!$C111,Purchase!$C:$C,Waterfall!BB$1)</f>
        <v>0</v>
      </c>
      <c r="BC111" s="4">
        <f>SUMIFS(Purchase!$F:$F,Purchase!$A:$A,Waterfall!$A111,Purchase!$D:$D,Waterfall!$C111,Purchase!$C:$C,Waterfall!BC$1)</f>
        <v>0</v>
      </c>
      <c r="BD111" s="4">
        <f>SUMIFS(Purchase!$F:$F,Purchase!$A:$A,Waterfall!$A111,Purchase!$D:$D,Waterfall!$C111,Purchase!$C:$C,Waterfall!BD$1)</f>
        <v>0</v>
      </c>
      <c r="BE111" s="4">
        <f>SUMIFS(Purchase!$F:$F,Purchase!$A:$A,Waterfall!$A111,Purchase!$D:$D,Waterfall!$C111,Purchase!$C:$C,Waterfall!BE$1)</f>
        <v>0</v>
      </c>
      <c r="BF111" s="4">
        <f>SUMIFS(Purchase!$F:$F,Purchase!$A:$A,Waterfall!$A111,Purchase!$D:$D,Waterfall!$C111,Purchase!$C:$C,Waterfall!BF$1)</f>
        <v>0</v>
      </c>
      <c r="BG111" s="4">
        <f>SUMIFS(Purchase!$F:$F,Purchase!$A:$A,Waterfall!$A111,Purchase!$D:$D,Waterfall!$C111,Purchase!$C:$C,Waterfall!BG$1)</f>
        <v>0</v>
      </c>
      <c r="BH111" s="4">
        <f>SUMIFS(Purchase!$F:$F,Purchase!$A:$A,Waterfall!$A111,Purchase!$D:$D,Waterfall!$C111,Purchase!$C:$C,Waterfall!BH$1)</f>
        <v>0</v>
      </c>
      <c r="BI111" s="4">
        <f>SUMIFS(Purchase!$F:$F,Purchase!$A:$A,Waterfall!$A111,Purchase!$D:$D,Waterfall!$C111,Purchase!$C:$C,Waterfall!BI$1)</f>
        <v>0</v>
      </c>
      <c r="BJ111" s="4">
        <f>SUMIFS(Purchase!$F:$F,Purchase!$A:$A,Waterfall!$A111,Purchase!$D:$D,Waterfall!$C111,Purchase!$C:$C,Waterfall!BJ$1)</f>
        <v>0</v>
      </c>
      <c r="BK111" s="4">
        <f>SUMIFS(Purchase!$F:$F,Purchase!$A:$A,Waterfall!$A111,Purchase!$D:$D,Waterfall!$C111,Purchase!$C:$C,Waterfall!BK$1)</f>
        <v>0</v>
      </c>
      <c r="BL111" s="4">
        <f>SUMIFS(Purchase!$F:$F,Purchase!$A:$A,Waterfall!$A111,Purchase!$D:$D,Waterfall!$C111,Purchase!$C:$C,Waterfall!BL$1)</f>
        <v>0</v>
      </c>
      <c r="BM111" s="4">
        <f>SUMIFS(Purchase!$F:$F,Purchase!$A:$A,Waterfall!$A111,Purchase!$D:$D,Waterfall!$C111,Purchase!$C:$C,Waterfall!BM$1)</f>
        <v>0</v>
      </c>
      <c r="BN111" s="4">
        <f>SUMIFS(Purchase!$F:$F,Purchase!$A:$A,Waterfall!$A111,Purchase!$D:$D,Waterfall!$C111,Purchase!$C:$C,Waterfall!BN$1)</f>
        <v>0</v>
      </c>
      <c r="BO111" s="4">
        <f>SUMIFS(Purchase!$F:$F,Purchase!$A:$A,Waterfall!$A111,Purchase!$D:$D,Waterfall!$C111,Purchase!$C:$C,Waterfall!BO$1)</f>
        <v>0</v>
      </c>
      <c r="BP111" s="4">
        <f>SUMIFS(Purchase!$F:$F,Purchase!$A:$A,Waterfall!$A111,Purchase!$D:$D,Waterfall!$C111,Purchase!$C:$C,Waterfall!BP$1)</f>
        <v>0</v>
      </c>
      <c r="BQ111" s="4">
        <f>SUMIFS(Purchase!$F:$F,Purchase!$A:$A,Waterfall!$A111,Purchase!$D:$D,Waterfall!$C111,Purchase!$C:$C,Waterfall!BQ$1)</f>
        <v>0</v>
      </c>
      <c r="BR111" s="4">
        <f>SUMIFS(Purchase!$F:$F,Purchase!$A:$A,Waterfall!$A111,Purchase!$D:$D,Waterfall!$C111,Purchase!$C:$C,Waterfall!BR$1)</f>
        <v>0</v>
      </c>
      <c r="BS111" s="4">
        <f>SUMIFS(Purchase!$F:$F,Purchase!$A:$A,Waterfall!$A111,Purchase!$D:$D,Waterfall!$C111,Purchase!$C:$C,Waterfall!BS$1)</f>
        <v>0</v>
      </c>
      <c r="BT111" s="4">
        <f>SUMIFS(Purchase!$F:$F,Purchase!$A:$A,Waterfall!$A111,Purchase!$D:$D,Waterfall!$C111,Purchase!$C:$C,Waterfall!BT$1)</f>
        <v>0</v>
      </c>
      <c r="BU111" s="4">
        <f>SUMIFS(Purchase!$F:$F,Purchase!$A:$A,Waterfall!$A111,Purchase!$D:$D,Waterfall!$C111,Purchase!$C:$C,Waterfall!BU$1)</f>
        <v>0</v>
      </c>
      <c r="BV111" s="4">
        <f>SUMIFS(Purchase!$F:$F,Purchase!$A:$A,Waterfall!$A111,Purchase!$D:$D,Waterfall!$C111,Purchase!$C:$C,Waterfall!BV$1)</f>
        <v>0</v>
      </c>
      <c r="BW111" s="4">
        <f>SUMIFS(Purchase!$F:$F,Purchase!$A:$A,Waterfall!$A111,Purchase!$D:$D,Waterfall!$C111,Purchase!$C:$C,Waterfall!BW$1)</f>
        <v>0</v>
      </c>
      <c r="BX111" s="4">
        <f>SUMIFS(Purchase!$F:$F,Purchase!$A:$A,Waterfall!$A111,Purchase!$D:$D,Waterfall!$C111,Purchase!$C:$C,Waterfall!BX$1)</f>
        <v>0</v>
      </c>
      <c r="BY111" s="4">
        <f>SUMIFS(Purchase!$F:$F,Purchase!$A:$A,Waterfall!$A111,Purchase!$D:$D,Waterfall!$C111,Purchase!$C:$C,Waterfall!BY$1)</f>
        <v>0</v>
      </c>
      <c r="BZ111" s="4">
        <f>SUMIFS(Purchase!$F:$F,Purchase!$A:$A,Waterfall!$A111,Purchase!$D:$D,Waterfall!$C111,Purchase!$C:$C,Waterfall!BZ$1)</f>
        <v>0</v>
      </c>
      <c r="CA111" s="4">
        <f>SUMIFS(Purchase!$F:$F,Purchase!$A:$A,Waterfall!$A111,Purchase!$D:$D,Waterfall!$C111,Purchase!$C:$C,Waterfall!CA$1)</f>
        <v>0</v>
      </c>
      <c r="CB111" s="4">
        <f>SUMIFS(Purchase!$F:$F,Purchase!$A:$A,Waterfall!$A111,Purchase!$D:$D,Waterfall!$C111,Purchase!$C:$C,Waterfall!CB$1)</f>
        <v>0</v>
      </c>
      <c r="CC111" s="4">
        <f>SUMIFS(Purchase!$F:$F,Purchase!$A:$A,Waterfall!$A111,Purchase!$D:$D,Waterfall!$C111,Purchase!$C:$C,Waterfall!CC$1)</f>
        <v>0</v>
      </c>
      <c r="CD111" s="4">
        <f>SUMIFS(Purchase!$F:$F,Purchase!$A:$A,Waterfall!$A111,Purchase!$D:$D,Waterfall!$C111,Purchase!$C:$C,Waterfall!CD$1)</f>
        <v>0</v>
      </c>
      <c r="CE111" s="4">
        <f>SUMIFS(Purchase!$F:$F,Purchase!$A:$A,Waterfall!$A111,Purchase!$D:$D,Waterfall!$C111,Purchase!$C:$C,Waterfall!CE$1)</f>
        <v>0</v>
      </c>
      <c r="CF111" s="4">
        <f>SUMIFS(Purchase!$F:$F,Purchase!$A:$A,Waterfall!$A111,Purchase!$D:$D,Waterfall!$C111,Purchase!$C:$C,Waterfall!CF$1)</f>
        <v>0</v>
      </c>
      <c r="CG111" s="4">
        <f>SUMIFS(Purchase!$F:$F,Purchase!$A:$A,Waterfall!$A111,Purchase!$D:$D,Waterfall!$C111,Purchase!$C:$C,Waterfall!CG$1)</f>
        <v>0</v>
      </c>
      <c r="CH111" s="4">
        <f>SUMIFS(Purchase!$F:$F,Purchase!$A:$A,Waterfall!$A111,Purchase!$D:$D,Waterfall!$C111,Purchase!$C:$C,Waterfall!CH$1)</f>
        <v>0</v>
      </c>
      <c r="CI111" s="4">
        <f>SUMIFS(Purchase!$F:$F,Purchase!$A:$A,Waterfall!$A111,Purchase!$D:$D,Waterfall!$C111,Purchase!$C:$C,Waterfall!CI$1)</f>
        <v>0</v>
      </c>
      <c r="CJ111" s="4">
        <f>SUMIFS(Purchase!$F:$F,Purchase!$A:$A,Waterfall!$A111,Purchase!$D:$D,Waterfall!$C111,Purchase!$C:$C,Waterfall!CJ$1)</f>
        <v>0</v>
      </c>
      <c r="CK111" s="4">
        <f>SUMIFS(Purchase!$F:$F,Purchase!$A:$A,Waterfall!$A111,Purchase!$D:$D,Waterfall!$C111,Purchase!$C:$C,Waterfall!CK$1)</f>
        <v>0</v>
      </c>
      <c r="CL111" s="4">
        <f>SUMIFS(Purchase!$F:$F,Purchase!$A:$A,Waterfall!$A111,Purchase!$D:$D,Waterfall!$C111,Purchase!$C:$C,Waterfall!CL$1)</f>
        <v>0</v>
      </c>
      <c r="CM111" s="4">
        <f>SUMIFS(Purchase!$F:$F,Purchase!$A:$A,Waterfall!$A111,Purchase!$D:$D,Waterfall!$C111,Purchase!$C:$C,Waterfall!CM$1)</f>
        <v>0</v>
      </c>
      <c r="CN111" s="4">
        <f>SUMIFS(Purchase!$F:$F,Purchase!$A:$A,Waterfall!$A111,Purchase!$D:$D,Waterfall!$C111,Purchase!$C:$C,Waterfall!CN$1)</f>
        <v>0</v>
      </c>
      <c r="CO111" s="4">
        <f>SUMIFS(Purchase!$F:$F,Purchase!$A:$A,Waterfall!$A111,Purchase!$D:$D,Waterfall!$C111,Purchase!$C:$C,Waterfall!CO$1)</f>
        <v>0</v>
      </c>
      <c r="CP111" s="4">
        <f>SUMIFS(Purchase!$F:$F,Purchase!$A:$A,Waterfall!$A111,Purchase!$D:$D,Waterfall!$C111,Purchase!$C:$C,Waterfall!CP$1)</f>
        <v>0</v>
      </c>
      <c r="CQ111" s="4">
        <f>SUMIFS(Purchase!$F:$F,Purchase!$A:$A,Waterfall!$A111,Purchase!$D:$D,Waterfall!$C111,Purchase!$C:$C,Waterfall!CQ$1)</f>
        <v>0</v>
      </c>
      <c r="CR111" s="4">
        <f>SUMIFS(Purchase!$F:$F,Purchase!$A:$A,Waterfall!$A111,Purchase!$D:$D,Waterfall!$C111,Purchase!$C:$C,Waterfall!CR$1)</f>
        <v>0</v>
      </c>
      <c r="CS111" s="4">
        <f>SUMIFS(Purchase!$F:$F,Purchase!$A:$A,Waterfall!$A111,Purchase!$D:$D,Waterfall!$C111,Purchase!$C:$C,Waterfall!CS$1)</f>
        <v>0</v>
      </c>
      <c r="CT111" s="4">
        <f>SUMIFS(Purchase!$F:$F,Purchase!$A:$A,Waterfall!$A111,Purchase!$D:$D,Waterfall!$C111,Purchase!$C:$C,Waterfall!CT$1)</f>
        <v>0</v>
      </c>
      <c r="CU111" s="4">
        <f>SUMIFS(Purchase!$F:$F,Purchase!$A:$A,Waterfall!$A111,Purchase!$D:$D,Waterfall!$C111,Purchase!$C:$C,Waterfall!CU$1)</f>
        <v>0</v>
      </c>
      <c r="CV111" s="4">
        <f>SUMIFS(Purchase!$F:$F,Purchase!$A:$A,Waterfall!$A111,Purchase!$D:$D,Waterfall!$C111,Purchase!$C:$C,Waterfall!CV$1)</f>
        <v>0</v>
      </c>
      <c r="CW111" s="4">
        <f>SUMIFS(Purchase!$F:$F,Purchase!$A:$A,Waterfall!$A111,Purchase!$D:$D,Waterfall!$C111,Purchase!$C:$C,Waterfall!CW$1)</f>
        <v>0</v>
      </c>
      <c r="CX111" s="4">
        <f>SUMIFS(Purchase!$F:$F,Purchase!$A:$A,Waterfall!$A111,Purchase!$D:$D,Waterfall!$C111,Purchase!$C:$C,Waterfall!CX$1)</f>
        <v>0</v>
      </c>
      <c r="CY111" s="4">
        <f>SUMIFS(Purchase!$F:$F,Purchase!$A:$A,Waterfall!$A111,Purchase!$D:$D,Waterfall!$C111,Purchase!$C:$C,Waterfall!CY$1)</f>
        <v>0</v>
      </c>
      <c r="CZ111" s="4">
        <f>SUMIFS(Purchase!$F:$F,Purchase!$A:$A,Waterfall!$A111,Purchase!$D:$D,Waterfall!$C111,Purchase!$C:$C,Waterfall!CZ$1)</f>
        <v>0</v>
      </c>
      <c r="DA111" s="4">
        <f>SUMIFS(Purchase!$F:$F,Purchase!$A:$A,Waterfall!$A111,Purchase!$D:$D,Waterfall!$C111,Purchase!$C:$C,Waterfall!DA$1)</f>
        <v>0</v>
      </c>
      <c r="DB111" s="4">
        <f>SUMIFS(Purchase!$F:$F,Purchase!$A:$A,Waterfall!$A111,Purchase!$D:$D,Waterfall!$C111,Purchase!$C:$C,Waterfall!DB$1)</f>
        <v>0</v>
      </c>
      <c r="DC111" s="4">
        <f>SUMIFS(Purchase!$F:$F,Purchase!$A:$A,Waterfall!$A111,Purchase!$D:$D,Waterfall!$C111,Purchase!$C:$C,Waterfall!DC$1)</f>
        <v>0</v>
      </c>
      <c r="DD111" s="4">
        <f>SUMIFS(Purchase!$F:$F,Purchase!$A:$A,Waterfall!$A111,Purchase!$D:$D,Waterfall!$C111,Purchase!$C:$C,Waterfall!DD$1)</f>
        <v>0</v>
      </c>
      <c r="DE111" s="4">
        <f>SUMIFS(Purchase!$F:$F,Purchase!$A:$A,Waterfall!$A111,Purchase!$D:$D,Waterfall!$C111,Purchase!$C:$C,Waterfall!DE$1)</f>
        <v>0</v>
      </c>
      <c r="DF111" s="4">
        <f>SUMIFS(Purchase!$F:$F,Purchase!$A:$A,Waterfall!$A111,Purchase!$D:$D,Waterfall!$C111,Purchase!$C:$C,Waterfall!DF$1)</f>
        <v>0</v>
      </c>
      <c r="DG111" s="4">
        <f>SUMIFS(Purchase!$F:$F,Purchase!$A:$A,Waterfall!$A111,Purchase!$D:$D,Waterfall!$C111,Purchase!$C:$C,Waterfall!DG$1)</f>
        <v>0</v>
      </c>
      <c r="DH111" s="4">
        <f>SUMIFS(Purchase!$F:$F,Purchase!$A:$A,Waterfall!$A111,Purchase!$D:$D,Waterfall!$C111,Purchase!$C:$C,Waterfall!DH$1)</f>
        <v>0</v>
      </c>
      <c r="DI111" s="4">
        <f>SUMIFS(Purchase!$F:$F,Purchase!$A:$A,Waterfall!$A111,Purchase!$D:$D,Waterfall!$C111,Purchase!$C:$C,Waterfall!DI$1)</f>
        <v>0</v>
      </c>
      <c r="DJ111" s="4">
        <f>SUMIFS(Purchase!$F:$F,Purchase!$A:$A,Waterfall!$A111,Purchase!$D:$D,Waterfall!$C111,Purchase!$C:$C,Waterfall!DJ$1)</f>
        <v>0</v>
      </c>
      <c r="DK111" s="4">
        <f>SUMIFS(Purchase!$F:$F,Purchase!$A:$A,Waterfall!$A111,Purchase!$D:$D,Waterfall!$C111,Purchase!$C:$C,Waterfall!DK$1)</f>
        <v>0</v>
      </c>
      <c r="DL111" s="4">
        <f>SUMIFS(Purchase!$F:$F,Purchase!$A:$A,Waterfall!$A111,Purchase!$D:$D,Waterfall!$C111,Purchase!$C:$C,Waterfall!DL$1)</f>
        <v>0</v>
      </c>
      <c r="DM111" s="4">
        <f>SUMIFS(Purchase!$F:$F,Purchase!$A:$A,Waterfall!$A111,Purchase!$D:$D,Waterfall!$C111,Purchase!$C:$C,Waterfall!DM$1)</f>
        <v>0</v>
      </c>
      <c r="DN111" s="4">
        <f>SUMIFS(Purchase!$F:$F,Purchase!$A:$A,Waterfall!$A111,Purchase!$D:$D,Waterfall!$C111,Purchase!$C:$C,Waterfall!DN$1)</f>
        <v>0</v>
      </c>
      <c r="DO111" s="4">
        <f>SUMIFS(Purchase!$F:$F,Purchase!$A:$A,Waterfall!$A111,Purchase!$D:$D,Waterfall!$C111,Purchase!$C:$C,Waterfall!DO$1)</f>
        <v>0</v>
      </c>
      <c r="DP111" s="4">
        <f>SUMIFS(Purchase!$F:$F,Purchase!$A:$A,Waterfall!$A111,Purchase!$D:$D,Waterfall!$C111,Purchase!$C:$C,Waterfall!DP$1)</f>
        <v>0</v>
      </c>
      <c r="DQ111" s="4">
        <f>SUMIFS(Purchase!$F:$F,Purchase!$A:$A,Waterfall!$A111,Purchase!$D:$D,Waterfall!$C111,Purchase!$C:$C,Waterfall!DQ$1)</f>
        <v>0</v>
      </c>
      <c r="DR111" s="4">
        <f>SUMIFS(Purchase!$F:$F,Purchase!$A:$A,Waterfall!$A111,Purchase!$D:$D,Waterfall!$C111,Purchase!$C:$C,Waterfall!DR$1)</f>
        <v>0</v>
      </c>
      <c r="DS111" s="4">
        <f>SUMIFS(Purchase!$F:$F,Purchase!$A:$A,Waterfall!$A111,Purchase!$D:$D,Waterfall!$C111,Purchase!$C:$C,Waterfall!DS$1)</f>
        <v>0</v>
      </c>
      <c r="DT111" s="4">
        <f>SUMIFS(Purchase!$F:$F,Purchase!$A:$A,Waterfall!$A111,Purchase!$D:$D,Waterfall!$C111,Purchase!$C:$C,Waterfall!DT$1)</f>
        <v>0</v>
      </c>
      <c r="DU111" s="4">
        <f>SUMIFS(Purchase!$F:$F,Purchase!$A:$A,Waterfall!$A111,Purchase!$D:$D,Waterfall!$C111,Purchase!$C:$C,Waterfall!DU$1)</f>
        <v>0</v>
      </c>
      <c r="DV111" s="4">
        <f>SUMIFS(Purchase!$F:$F,Purchase!$A:$A,Waterfall!$A111,Purchase!$D:$D,Waterfall!$C111,Purchase!$C:$C,Waterfall!DV$1)</f>
        <v>0</v>
      </c>
      <c r="DW111" s="4">
        <f>SUMIFS(Purchase!$F:$F,Purchase!$A:$A,Waterfall!$A111,Purchase!$D:$D,Waterfall!$C111,Purchase!$C:$C,Waterfall!DW$1)</f>
        <v>0</v>
      </c>
      <c r="DX111" s="4">
        <f>SUMIFS(Purchase!$F:$F,Purchase!$A:$A,Waterfall!$A111,Purchase!$D:$D,Waterfall!$C111,Purchase!$C:$C,Waterfall!DX$1)</f>
        <v>0</v>
      </c>
      <c r="DY111" s="4">
        <f>SUMIFS(Purchase!$F:$F,Purchase!$A:$A,Waterfall!$A111,Purchase!$D:$D,Waterfall!$C111,Purchase!$C:$C,Waterfall!DY$1)</f>
        <v>0</v>
      </c>
      <c r="DZ111" s="4">
        <f>SUMIFS(Purchase!$F:$F,Purchase!$A:$A,Waterfall!$A111,Purchase!$D:$D,Waterfall!$C111,Purchase!$C:$C,Waterfall!DZ$1)</f>
        <v>0</v>
      </c>
      <c r="EA111" s="4">
        <f>SUMIFS(Purchase!$F:$F,Purchase!$A:$A,Waterfall!$A111,Purchase!$D:$D,Waterfall!$C111,Purchase!$C:$C,Waterfall!EA$1)</f>
        <v>0</v>
      </c>
      <c r="EB111" s="4">
        <f>SUMIFS(Purchase!$F:$F,Purchase!$A:$A,Waterfall!$A111,Purchase!$D:$D,Waterfall!$C111,Purchase!$C:$C,Waterfall!EB$1)</f>
        <v>0</v>
      </c>
      <c r="EC111" s="4">
        <f>SUMIFS(Purchase!$F:$F,Purchase!$A:$A,Waterfall!$A111,Purchase!$D:$D,Waterfall!$C111,Purchase!$C:$C,Waterfall!EC$1)</f>
        <v>0</v>
      </c>
      <c r="ED111" s="4">
        <f>SUMIFS(Purchase!$F:$F,Purchase!$A:$A,Waterfall!$A111,Purchase!$D:$D,Waterfall!$C111,Purchase!$C:$C,Waterfall!ED$1)</f>
        <v>0</v>
      </c>
      <c r="EE111" s="4">
        <f>SUMIFS(Purchase!$F:$F,Purchase!$A:$A,Waterfall!$A111,Purchase!$D:$D,Waterfall!$C111,Purchase!$C:$C,Waterfall!EE$1)</f>
        <v>0</v>
      </c>
      <c r="EF111" s="4">
        <f>SUMIFS(Purchase!$F:$F,Purchase!$A:$A,Waterfall!$A111,Purchase!$D:$D,Waterfall!$C111,Purchase!$C:$C,Waterfall!EF$1)</f>
        <v>0</v>
      </c>
      <c r="EG111" s="4">
        <f>SUMIFS(Purchase!$F:$F,Purchase!$A:$A,Waterfall!$A111,Purchase!$D:$D,Waterfall!$C111,Purchase!$C:$C,Waterfall!EG$1)</f>
        <v>0</v>
      </c>
      <c r="EH111" s="4">
        <f>SUMIFS(Purchase!$F:$F,Purchase!$A:$A,Waterfall!$A111,Purchase!$D:$D,Waterfall!$C111,Purchase!$C:$C,Waterfall!EH$1)</f>
        <v>0</v>
      </c>
      <c r="EI111" s="4">
        <f>SUMIFS(Purchase!$F:$F,Purchase!$A:$A,Waterfall!$A111,Purchase!$D:$D,Waterfall!$C111,Purchase!$C:$C,Waterfall!EI$1)</f>
        <v>0</v>
      </c>
      <c r="EJ111" s="4">
        <f>SUMIFS(Purchase!$F:$F,Purchase!$A:$A,Waterfall!$A111,Purchase!$D:$D,Waterfall!$C111,Purchase!$C:$C,Waterfall!EJ$1)</f>
        <v>0</v>
      </c>
      <c r="EK111" s="4">
        <f>SUMIFS(Purchase!$F:$F,Purchase!$A:$A,Waterfall!$A111,Purchase!$D:$D,Waterfall!$C111,Purchase!$C:$C,Waterfall!EK$1)</f>
        <v>0</v>
      </c>
      <c r="EL111" s="4">
        <f>SUMIFS(Purchase!$F:$F,Purchase!$A:$A,Waterfall!$A111,Purchase!$D:$D,Waterfall!$C111,Purchase!$C:$C,Waterfall!EL$1)</f>
        <v>0</v>
      </c>
      <c r="EM111" s="4">
        <f>SUMIFS(Purchase!$F:$F,Purchase!$A:$A,Waterfall!$A111,Purchase!$D:$D,Waterfall!$C111,Purchase!$C:$C,Waterfall!EM$1)</f>
        <v>0</v>
      </c>
      <c r="EN111" s="4">
        <f>SUMIFS(Purchase!$F:$F,Purchase!$A:$A,Waterfall!$A111,Purchase!$D:$D,Waterfall!$C111,Purchase!$C:$C,Waterfall!EN$1)</f>
        <v>0</v>
      </c>
      <c r="EO111" s="4">
        <f>SUMIFS(Purchase!$F:$F,Purchase!$A:$A,Waterfall!$A111,Purchase!$D:$D,Waterfall!$C111,Purchase!$C:$C,Waterfall!EO$1)</f>
        <v>0</v>
      </c>
      <c r="EP111" s="4">
        <f>SUMIFS(Purchase!$F:$F,Purchase!$A:$A,Waterfall!$A111,Purchase!$D:$D,Waterfall!$C111,Purchase!$C:$C,Waterfall!EP$1)</f>
        <v>0</v>
      </c>
      <c r="EQ111" s="4">
        <f>SUMIFS(Purchase!$F:$F,Purchase!$A:$A,Waterfall!$A111,Purchase!$D:$D,Waterfall!$C111,Purchase!$C:$C,Waterfall!EQ$1)</f>
        <v>0</v>
      </c>
      <c r="ER111" s="4">
        <f>SUMIFS(Purchase!$F:$F,Purchase!$A:$A,Waterfall!$A111,Purchase!$D:$D,Waterfall!$C111,Purchase!$C:$C,Waterfall!ER$1)</f>
        <v>0</v>
      </c>
      <c r="ES111" s="4">
        <f>SUMIFS(Purchase!$F:$F,Purchase!$A:$A,Waterfall!$A111,Purchase!$D:$D,Waterfall!$C111,Purchase!$C:$C,Waterfall!ES$1)</f>
        <v>0</v>
      </c>
      <c r="ET111" s="4">
        <f>SUMIFS(Purchase!$F:$F,Purchase!$A:$A,Waterfall!$A111,Purchase!$D:$D,Waterfall!$C111,Purchase!$C:$C,Waterfall!ET$1)</f>
        <v>0</v>
      </c>
      <c r="EU111" s="4">
        <f>SUMIFS(Purchase!$F:$F,Purchase!$A:$A,Waterfall!$A111,Purchase!$D:$D,Waterfall!$C111,Purchase!$C:$C,Waterfall!EU$1)</f>
        <v>0</v>
      </c>
      <c r="EV111" s="4">
        <f>SUMIFS(Purchase!$F:$F,Purchase!$A:$A,Waterfall!$A111,Purchase!$D:$D,Waterfall!$C111,Purchase!$C:$C,Waterfall!EV$1)</f>
        <v>0</v>
      </c>
      <c r="EW111" s="4">
        <f>SUMIFS(Purchase!$F:$F,Purchase!$A:$A,Waterfall!$A111,Purchase!$D:$D,Waterfall!$C111,Purchase!$C:$C,Waterfall!EW$1)</f>
        <v>0</v>
      </c>
      <c r="EX111" s="4">
        <f>SUMIFS(Purchase!$F:$F,Purchase!$A:$A,Waterfall!$A111,Purchase!$D:$D,Waterfall!$C111,Purchase!$C:$C,Waterfall!EX$1)</f>
        <v>0</v>
      </c>
      <c r="EY111" s="4">
        <f>SUMIFS(Purchase!$F:$F,Purchase!$A:$A,Waterfall!$A111,Purchase!$D:$D,Waterfall!$C111,Purchase!$C:$C,Waterfall!EY$1)</f>
        <v>0</v>
      </c>
      <c r="EZ111" s="4">
        <f>SUMIFS(Purchase!$F:$F,Purchase!$A:$A,Waterfall!$A111,Purchase!$D:$D,Waterfall!$C111,Purchase!$C:$C,Waterfall!EZ$1)</f>
        <v>0</v>
      </c>
      <c r="FA111" s="4">
        <f>SUMIFS(Purchase!$F:$F,Purchase!$A:$A,Waterfall!$A111,Purchase!$D:$D,Waterfall!$C111,Purchase!$C:$C,Waterfall!FA$1)</f>
        <v>0</v>
      </c>
      <c r="FB111" s="4">
        <f>SUMIFS(Purchase!$F:$F,Purchase!$A:$A,Waterfall!$A111,Purchase!$D:$D,Waterfall!$C111,Purchase!$C:$C,Waterfall!FB$1)</f>
        <v>0</v>
      </c>
      <c r="FC111" s="4">
        <f>SUMIFS(Purchase!$F:$F,Purchase!$A:$A,Waterfall!$A111,Purchase!$D:$D,Waterfall!$C111,Purchase!$C:$C,Waterfall!FC$1)</f>
        <v>0</v>
      </c>
      <c r="FD111" s="4">
        <f>SUMIFS(Purchase!$F:$F,Purchase!$A:$A,Waterfall!$A111,Purchase!$D:$D,Waterfall!$C111,Purchase!$C:$C,Waterfall!FD$1)</f>
        <v>0</v>
      </c>
      <c r="FE111" s="4">
        <f>SUMIFS(Purchase!$F:$F,Purchase!$A:$A,Waterfall!$A111,Purchase!$D:$D,Waterfall!$C111,Purchase!$C:$C,Waterfall!FE$1)</f>
        <v>0</v>
      </c>
      <c r="FF111" s="4">
        <f>SUMIFS(Purchase!$F:$F,Purchase!$A:$A,Waterfall!$A111,Purchase!$D:$D,Waterfall!$C111,Purchase!$C:$C,Waterfall!FF$1)</f>
        <v>0</v>
      </c>
      <c r="FG111" s="4">
        <f>SUMIFS(Purchase!$F:$F,Purchase!$A:$A,Waterfall!$A111,Purchase!$D:$D,Waterfall!$C111,Purchase!$C:$C,Waterfall!FG$1)</f>
        <v>0</v>
      </c>
      <c r="FH111" s="4">
        <f>SUMIFS(Purchase!$F:$F,Purchase!$A:$A,Waterfall!$A111,Purchase!$D:$D,Waterfall!$C111,Purchase!$C:$C,Waterfall!FH$1)</f>
        <v>0</v>
      </c>
      <c r="FI111" s="4">
        <f>SUMIFS(Purchase!$F:$F,Purchase!$A:$A,Waterfall!$A111,Purchase!$D:$D,Waterfall!$C111,Purchase!$C:$C,Waterfall!FI$1)</f>
        <v>0</v>
      </c>
      <c r="FJ111" s="4">
        <f>SUMIFS(Purchase!$F:$F,Purchase!$A:$A,Waterfall!$A111,Purchase!$D:$D,Waterfall!$C111,Purchase!$C:$C,Waterfall!FJ$1)</f>
        <v>0</v>
      </c>
      <c r="FK111" s="4">
        <f>SUMIFS(Purchase!$F:$F,Purchase!$A:$A,Waterfall!$A111,Purchase!$D:$D,Waterfall!$C111,Purchase!$C:$C,Waterfall!FK$1)</f>
        <v>0</v>
      </c>
      <c r="FL111" s="4">
        <f>SUMIFS(Purchase!$F:$F,Purchase!$A:$A,Waterfall!$A111,Purchase!$D:$D,Waterfall!$C111,Purchase!$C:$C,Waterfall!FL$1)</f>
        <v>0</v>
      </c>
      <c r="FM111" s="4">
        <f>SUMIFS(Purchase!$F:$F,Purchase!$A:$A,Waterfall!$A111,Purchase!$D:$D,Waterfall!$C111,Purchase!$C:$C,Waterfall!FM$1)</f>
        <v>0</v>
      </c>
      <c r="FN111" s="4">
        <f>SUMIFS(Purchase!$F:$F,Purchase!$A:$A,Waterfall!$A111,Purchase!$D:$D,Waterfall!$C111,Purchase!$C:$C,Waterfall!FN$1)</f>
        <v>0</v>
      </c>
      <c r="FO111" s="4">
        <f>SUMIFS(Purchase!$F:$F,Purchase!$A:$A,Waterfall!$A111,Purchase!$D:$D,Waterfall!$C111,Purchase!$C:$C,Waterfall!FO$1)</f>
        <v>0</v>
      </c>
      <c r="FP111" s="4">
        <f>SUMIFS(Purchase!$F:$F,Purchase!$A:$A,Waterfall!$A111,Purchase!$D:$D,Waterfall!$C111,Purchase!$C:$C,Waterfall!FP$1)</f>
        <v>0</v>
      </c>
      <c r="FQ111" s="4">
        <f>SUMIFS(Purchase!$F:$F,Purchase!$A:$A,Waterfall!$A111,Purchase!$D:$D,Waterfall!$C111,Purchase!$C:$C,Waterfall!FQ$1)</f>
        <v>0</v>
      </c>
      <c r="FR111" s="4">
        <f>SUMIFS(Purchase!$F:$F,Purchase!$A:$A,Waterfall!$A111,Purchase!$D:$D,Waterfall!$C111,Purchase!$C:$C,Waterfall!FR$1)</f>
        <v>0</v>
      </c>
      <c r="FS111" s="4">
        <f>SUMIFS(Purchase!$F:$F,Purchase!$A:$A,Waterfall!$A111,Purchase!$D:$D,Waterfall!$C111,Purchase!$C:$C,Waterfall!FS$1)</f>
        <v>0</v>
      </c>
      <c r="FT111" s="4">
        <f>SUMIFS(Purchase!$F:$F,Purchase!$A:$A,Waterfall!$A111,Purchase!$D:$D,Waterfall!$C111,Purchase!$C:$C,Waterfall!FT$1)</f>
        <v>0</v>
      </c>
      <c r="FU111" s="4">
        <f>SUMIFS(Purchase!$F:$F,Purchase!$A:$A,Waterfall!$A111,Purchase!$D:$D,Waterfall!$C111,Purchase!$C:$C,Waterfall!FU$1)</f>
        <v>0</v>
      </c>
      <c r="FV111" s="4">
        <f>SUMIFS(Purchase!$F:$F,Purchase!$A:$A,Waterfall!$A111,Purchase!$D:$D,Waterfall!$C111,Purchase!$C:$C,Waterfall!FV$1)</f>
        <v>0</v>
      </c>
      <c r="FW111" s="4">
        <f>SUMIFS(Purchase!$F:$F,Purchase!$A:$A,Waterfall!$A111,Purchase!$D:$D,Waterfall!$C111,Purchase!$C:$C,Waterfall!FW$1)</f>
        <v>0</v>
      </c>
      <c r="FX111" s="4">
        <f>SUMIFS(Purchase!$F:$F,Purchase!$A:$A,Waterfall!$A111,Purchase!$D:$D,Waterfall!$C111,Purchase!$C:$C,Waterfall!FX$1)</f>
        <v>0</v>
      </c>
      <c r="FY111" s="4">
        <f>SUMIFS(Purchase!$F:$F,Purchase!$A:$A,Waterfall!$A111,Purchase!$D:$D,Waterfall!$C111,Purchase!$C:$C,Waterfall!FY$1)</f>
        <v>0</v>
      </c>
      <c r="FZ111" s="4">
        <f>SUMIFS(Purchase!$F:$F,Purchase!$A:$A,Waterfall!$A111,Purchase!$D:$D,Waterfall!$C111,Purchase!$C:$C,Waterfall!FZ$1)</f>
        <v>0</v>
      </c>
      <c r="GA111" s="4">
        <f>SUMIFS(Purchase!$F:$F,Purchase!$A:$A,Waterfall!$A111,Purchase!$D:$D,Waterfall!$C111,Purchase!$C:$C,Waterfall!GA$1)</f>
        <v>0</v>
      </c>
      <c r="GB111" s="4">
        <f>SUMIFS(Purchase!$F:$F,Purchase!$A:$A,Waterfall!$A111,Purchase!$D:$D,Waterfall!$C111,Purchase!$C:$C,Waterfall!GB$1)</f>
        <v>0</v>
      </c>
      <c r="GC111" s="4">
        <f>SUMIFS(Purchase!$F:$F,Purchase!$A:$A,Waterfall!$A111,Purchase!$D:$D,Waterfall!$C111,Purchase!$C:$C,Waterfall!GC$1)</f>
        <v>0</v>
      </c>
      <c r="GD111" s="4">
        <f>SUMIFS(Purchase!$F:$F,Purchase!$A:$A,Waterfall!$A111,Purchase!$D:$D,Waterfall!$C111,Purchase!$C:$C,Waterfall!GD$1)</f>
        <v>0</v>
      </c>
      <c r="GE111" s="4">
        <f>SUMIFS(Purchase!$F:$F,Purchase!$A:$A,Waterfall!$A111,Purchase!$D:$D,Waterfall!$C111,Purchase!$C:$C,Waterfall!GE$1)</f>
        <v>0</v>
      </c>
      <c r="GF111" s="4">
        <f>SUMIFS(Purchase!$F:$F,Purchase!$A:$A,Waterfall!$A111,Purchase!$D:$D,Waterfall!$C111,Purchase!$C:$C,Waterfall!GF$1)</f>
        <v>0</v>
      </c>
      <c r="GG111" s="4">
        <f>SUMIFS(Purchase!$F:$F,Purchase!$A:$A,Waterfall!$A111,Purchase!$D:$D,Waterfall!$C111,Purchase!$C:$C,Waterfall!GG$1)</f>
        <v>0</v>
      </c>
      <c r="GH111" s="4">
        <f>SUMIFS(Purchase!$F:$F,Purchase!$A:$A,Waterfall!$A111,Purchase!$D:$D,Waterfall!$C111,Purchase!$C:$C,Waterfall!GH$1)</f>
        <v>0</v>
      </c>
      <c r="GI111" s="4">
        <f>SUMIFS(Purchase!$F:$F,Purchase!$A:$A,Waterfall!$A111,Purchase!$D:$D,Waterfall!$C111,Purchase!$C:$C,Waterfall!GI$1)</f>
        <v>0</v>
      </c>
    </row>
    <row r="112" spans="1:191" x14ac:dyDescent="0.35">
      <c r="A112" s="8">
        <f t="shared" si="4"/>
        <v>1</v>
      </c>
      <c r="B112" s="2" t="str">
        <f>VLOOKUP($A112,Centers!$B$1:$C$120,2,)</f>
        <v>GATE</v>
      </c>
      <c r="C112" s="3">
        <v>44989</v>
      </c>
      <c r="D112" s="4">
        <f>IF($A112=1,SUM(SUMIFS(Indent!$E:$E,Indent!$C:$C,Waterfall!$C112,Indent!$A:$A,Centers!$A$2),SUMIFS(Indent!$E:$E,Indent!$C:$C,Waterfall!$C112,Indent!$A:$A,Centers!$A$3),SUMIFS(Indent!$E:$E,Indent!$C:$C,Waterfall!$C112,Indent!$A:$A,Centers!$A$4),SUMIFS(Indent!$E:$E,Indent!$C:$C,Waterfall!$C112,Indent!$A:$A,Centers!$A$5),SUMIFS(Indent!$E:$E,Indent!$C:$C,Waterfall!$C112,Indent!$A:$A,Centers!$A$6),SUMIFS(Indent!$E:$E,Indent!$C:$C,Waterfall!$C112,Indent!$A:$A,Centers!$A$7),SUMIFS(Indent!$E:$E,Indent!$C:$C,Waterfall!$C112,Indent!$A:$A,Centers!$A$8)),SUMIFS(Indent!$E:$E,Indent!$C:$C,Waterfall!$C112,Indent!$A:$A,$A112))</f>
        <v>0</v>
      </c>
      <c r="E112" s="4">
        <f>SUMIFS(Purchase!$F:$F,Purchase!$A:$A,Waterfall!$A112,Purchase!$D:$D,Waterfall!$C112,Purchase!$C:$C,Waterfall!E$1)</f>
        <v>0</v>
      </c>
      <c r="F112" s="4">
        <f>SUMIFS(Purchase!$F:$F,Purchase!$A:$A,Waterfall!$A112,Purchase!$D:$D,Waterfall!$C112,Purchase!$C:$C,Waterfall!F$1)</f>
        <v>0</v>
      </c>
      <c r="G112" s="4">
        <f>SUMIFS(Purchase!$F:$F,Purchase!$A:$A,Waterfall!$A112,Purchase!$D:$D,Waterfall!$C112,Purchase!$C:$C,Waterfall!G$1)</f>
        <v>0</v>
      </c>
      <c r="H112" s="4">
        <f>SUMIFS(Purchase!$F:$F,Purchase!$A:$A,Waterfall!$A112,Purchase!$D:$D,Waterfall!$C112,Purchase!$C:$C,Waterfall!H$1)</f>
        <v>0</v>
      </c>
      <c r="I112" s="4">
        <f>SUMIFS(Purchase!$F:$F,Purchase!$A:$A,Waterfall!$A112,Purchase!$D:$D,Waterfall!$C112,Purchase!$C:$C,Waterfall!I$1)</f>
        <v>0</v>
      </c>
      <c r="J112" s="4">
        <f>SUMIFS(Purchase!$F:$F,Purchase!$A:$A,Waterfall!$A112,Purchase!$D:$D,Waterfall!$C112,Purchase!$C:$C,Waterfall!J$1)</f>
        <v>0</v>
      </c>
      <c r="K112" s="4">
        <f>SUMIFS(Purchase!$F:$F,Purchase!$A:$A,Waterfall!$A112,Purchase!$D:$D,Waterfall!$C112,Purchase!$C:$C,Waterfall!K$1)</f>
        <v>0</v>
      </c>
      <c r="L112" s="4">
        <f>SUMIFS(Purchase!$F:$F,Purchase!$A:$A,Waterfall!$A112,Purchase!$D:$D,Waterfall!$C112,Purchase!$C:$C,Waterfall!L$1)</f>
        <v>0</v>
      </c>
      <c r="M112" s="4">
        <f>SUMIFS(Purchase!$F:$F,Purchase!$A:$A,Waterfall!$A112,Purchase!$D:$D,Waterfall!$C112,Purchase!$C:$C,Waterfall!M$1)</f>
        <v>0</v>
      </c>
      <c r="N112" s="4">
        <f>SUMIFS(Purchase!$F:$F,Purchase!$A:$A,Waterfall!$A112,Purchase!$D:$D,Waterfall!$C112,Purchase!$C:$C,Waterfall!N$1)</f>
        <v>0</v>
      </c>
      <c r="O112" s="4">
        <f>SUMIFS(Purchase!$F:$F,Purchase!$A:$A,Waterfall!$A112,Purchase!$D:$D,Waterfall!$C112,Purchase!$C:$C,Waterfall!O$1)</f>
        <v>0</v>
      </c>
      <c r="P112" s="4">
        <f>SUMIFS(Purchase!$F:$F,Purchase!$A:$A,Waterfall!$A112,Purchase!$D:$D,Waterfall!$C112,Purchase!$C:$C,Waterfall!P$1)</f>
        <v>0</v>
      </c>
      <c r="Q112" s="4">
        <f>SUMIFS(Purchase!$F:$F,Purchase!$A:$A,Waterfall!$A112,Purchase!$D:$D,Waterfall!$C112,Purchase!$C:$C,Waterfall!Q$1)</f>
        <v>0</v>
      </c>
      <c r="R112" s="4">
        <f>SUMIFS(Purchase!$F:$F,Purchase!$A:$A,Waterfall!$A112,Purchase!$D:$D,Waterfall!$C112,Purchase!$C:$C,Waterfall!R$1)</f>
        <v>0</v>
      </c>
      <c r="S112" s="4">
        <f>SUMIFS(Purchase!$F:$F,Purchase!$A:$A,Waterfall!$A112,Purchase!$D:$D,Waterfall!$C112,Purchase!$C:$C,Waterfall!S$1)</f>
        <v>0</v>
      </c>
      <c r="T112" s="4">
        <f>SUMIFS(Purchase!$F:$F,Purchase!$A:$A,Waterfall!$A112,Purchase!$D:$D,Waterfall!$C112,Purchase!$C:$C,Waterfall!T$1)</f>
        <v>0</v>
      </c>
      <c r="U112" s="4">
        <f>SUMIFS(Purchase!$F:$F,Purchase!$A:$A,Waterfall!$A112,Purchase!$D:$D,Waterfall!$C112,Purchase!$C:$C,Waterfall!U$1)</f>
        <v>0</v>
      </c>
      <c r="V112" s="4">
        <f>SUMIFS(Purchase!$F:$F,Purchase!$A:$A,Waterfall!$A112,Purchase!$D:$D,Waterfall!$C112,Purchase!$C:$C,Waterfall!V$1)</f>
        <v>0</v>
      </c>
      <c r="W112" s="4">
        <f>SUMIFS(Purchase!$F:$F,Purchase!$A:$A,Waterfall!$A112,Purchase!$D:$D,Waterfall!$C112,Purchase!$C:$C,Waterfall!W$1)</f>
        <v>0</v>
      </c>
      <c r="X112" s="4">
        <f>SUMIFS(Purchase!$F:$F,Purchase!$A:$A,Waterfall!$A112,Purchase!$D:$D,Waterfall!$C112,Purchase!$C:$C,Waterfall!X$1)</f>
        <v>0</v>
      </c>
      <c r="Y112" s="4">
        <f>SUMIFS(Purchase!$F:$F,Purchase!$A:$A,Waterfall!$A112,Purchase!$D:$D,Waterfall!$C112,Purchase!$C:$C,Waterfall!Y$1)</f>
        <v>0</v>
      </c>
      <c r="Z112" s="4">
        <f>SUMIFS(Purchase!$F:$F,Purchase!$A:$A,Waterfall!$A112,Purchase!$D:$D,Waterfall!$C112,Purchase!$C:$C,Waterfall!Z$1)</f>
        <v>0</v>
      </c>
      <c r="AA112" s="4">
        <f>SUMIFS(Purchase!$F:$F,Purchase!$A:$A,Waterfall!$A112,Purchase!$D:$D,Waterfall!$C112,Purchase!$C:$C,Waterfall!AA$1)</f>
        <v>0</v>
      </c>
      <c r="AB112" s="4">
        <f>SUMIFS(Purchase!$F:$F,Purchase!$A:$A,Waterfall!$A112,Purchase!$D:$D,Waterfall!$C112,Purchase!$C:$C,Waterfall!AB$1)</f>
        <v>0</v>
      </c>
      <c r="AC112" s="4">
        <f>SUMIFS(Purchase!$F:$F,Purchase!$A:$A,Waterfall!$A112,Purchase!$D:$D,Waterfall!$C112,Purchase!$C:$C,Waterfall!AC$1)</f>
        <v>0</v>
      </c>
      <c r="AD112" s="4">
        <f>SUMIFS(Purchase!$F:$F,Purchase!$A:$A,Waterfall!$A112,Purchase!$D:$D,Waterfall!$C112,Purchase!$C:$C,Waterfall!AD$1)</f>
        <v>0</v>
      </c>
      <c r="AE112" s="4">
        <f>SUMIFS(Purchase!$F:$F,Purchase!$A:$A,Waterfall!$A112,Purchase!$D:$D,Waterfall!$C112,Purchase!$C:$C,Waterfall!AE$1)</f>
        <v>0</v>
      </c>
      <c r="AF112" s="4">
        <f>SUMIFS(Purchase!$F:$F,Purchase!$A:$A,Waterfall!$A112,Purchase!$D:$D,Waterfall!$C112,Purchase!$C:$C,Waterfall!AF$1)</f>
        <v>0</v>
      </c>
      <c r="AG112" s="4">
        <f>SUMIFS(Purchase!$F:$F,Purchase!$A:$A,Waterfall!$A112,Purchase!$D:$D,Waterfall!$C112,Purchase!$C:$C,Waterfall!AG$1)</f>
        <v>0</v>
      </c>
      <c r="AH112" s="4">
        <f>SUMIFS(Purchase!$F:$F,Purchase!$A:$A,Waterfall!$A112,Purchase!$D:$D,Waterfall!$C112,Purchase!$C:$C,Waterfall!AH$1)</f>
        <v>0</v>
      </c>
      <c r="AI112" s="4">
        <f>SUMIFS(Purchase!$F:$F,Purchase!$A:$A,Waterfall!$A112,Purchase!$D:$D,Waterfall!$C112,Purchase!$C:$C,Waterfall!AI$1)</f>
        <v>0</v>
      </c>
      <c r="AJ112" s="4">
        <f>SUMIFS(Purchase!$F:$F,Purchase!$A:$A,Waterfall!$A112,Purchase!$D:$D,Waterfall!$C112,Purchase!$C:$C,Waterfall!AJ$1)</f>
        <v>0</v>
      </c>
      <c r="AK112" s="4">
        <f>SUMIFS(Purchase!$F:$F,Purchase!$A:$A,Waterfall!$A112,Purchase!$D:$D,Waterfall!$C112,Purchase!$C:$C,Waterfall!AK$1)</f>
        <v>0</v>
      </c>
      <c r="AL112" s="4">
        <f>SUMIFS(Purchase!$F:$F,Purchase!$A:$A,Waterfall!$A112,Purchase!$D:$D,Waterfall!$C112,Purchase!$C:$C,Waterfall!AL$1)</f>
        <v>0</v>
      </c>
      <c r="AM112" s="4">
        <f>SUMIFS(Purchase!$F:$F,Purchase!$A:$A,Waterfall!$A112,Purchase!$D:$D,Waterfall!$C112,Purchase!$C:$C,Waterfall!AM$1)</f>
        <v>0</v>
      </c>
      <c r="AN112" s="4">
        <f>SUMIFS(Purchase!$F:$F,Purchase!$A:$A,Waterfall!$A112,Purchase!$D:$D,Waterfall!$C112,Purchase!$C:$C,Waterfall!AN$1)</f>
        <v>0</v>
      </c>
      <c r="AO112" s="4">
        <f>SUMIFS(Purchase!$F:$F,Purchase!$A:$A,Waterfall!$A112,Purchase!$D:$D,Waterfall!$C112,Purchase!$C:$C,Waterfall!AO$1)</f>
        <v>0</v>
      </c>
      <c r="AP112" s="4">
        <f>SUMIFS(Purchase!$F:$F,Purchase!$A:$A,Waterfall!$A112,Purchase!$D:$D,Waterfall!$C112,Purchase!$C:$C,Waterfall!AP$1)</f>
        <v>0</v>
      </c>
      <c r="AQ112" s="4">
        <f>SUMIFS(Purchase!$F:$F,Purchase!$A:$A,Waterfall!$A112,Purchase!$D:$D,Waterfall!$C112,Purchase!$C:$C,Waterfall!AQ$1)</f>
        <v>0</v>
      </c>
      <c r="AR112" s="4">
        <f>SUMIFS(Purchase!$F:$F,Purchase!$A:$A,Waterfall!$A112,Purchase!$D:$D,Waterfall!$C112,Purchase!$C:$C,Waterfall!AR$1)</f>
        <v>0</v>
      </c>
      <c r="AS112" s="4">
        <f>SUMIFS(Purchase!$F:$F,Purchase!$A:$A,Waterfall!$A112,Purchase!$D:$D,Waterfall!$C112,Purchase!$C:$C,Waterfall!AS$1)</f>
        <v>0</v>
      </c>
      <c r="AT112" s="4">
        <f>SUMIFS(Purchase!$F:$F,Purchase!$A:$A,Waterfall!$A112,Purchase!$D:$D,Waterfall!$C112,Purchase!$C:$C,Waterfall!AT$1)</f>
        <v>0</v>
      </c>
      <c r="AU112" s="4">
        <f>SUMIFS(Purchase!$F:$F,Purchase!$A:$A,Waterfall!$A112,Purchase!$D:$D,Waterfall!$C112,Purchase!$C:$C,Waterfall!AU$1)</f>
        <v>0</v>
      </c>
      <c r="AV112" s="4">
        <f>SUMIFS(Purchase!$F:$F,Purchase!$A:$A,Waterfall!$A112,Purchase!$D:$D,Waterfall!$C112,Purchase!$C:$C,Waterfall!AV$1)</f>
        <v>0</v>
      </c>
      <c r="AW112" s="4">
        <f>SUMIFS(Purchase!$F:$F,Purchase!$A:$A,Waterfall!$A112,Purchase!$D:$D,Waterfall!$C112,Purchase!$C:$C,Waterfall!AW$1)</f>
        <v>0</v>
      </c>
      <c r="AX112" s="4">
        <f>SUMIFS(Purchase!$F:$F,Purchase!$A:$A,Waterfall!$A112,Purchase!$D:$D,Waterfall!$C112,Purchase!$C:$C,Waterfall!AX$1)</f>
        <v>0</v>
      </c>
      <c r="AY112" s="4">
        <f>SUMIFS(Purchase!$F:$F,Purchase!$A:$A,Waterfall!$A112,Purchase!$D:$D,Waterfall!$C112,Purchase!$C:$C,Waterfall!AY$1)</f>
        <v>0</v>
      </c>
      <c r="AZ112" s="4">
        <f>SUMIFS(Purchase!$F:$F,Purchase!$A:$A,Waterfall!$A112,Purchase!$D:$D,Waterfall!$C112,Purchase!$C:$C,Waterfall!AZ$1)</f>
        <v>0</v>
      </c>
      <c r="BA112" s="4">
        <f>SUMIFS(Purchase!$F:$F,Purchase!$A:$A,Waterfall!$A112,Purchase!$D:$D,Waterfall!$C112,Purchase!$C:$C,Waterfall!BA$1)</f>
        <v>0</v>
      </c>
      <c r="BB112" s="4">
        <f>SUMIFS(Purchase!$F:$F,Purchase!$A:$A,Waterfall!$A112,Purchase!$D:$D,Waterfall!$C112,Purchase!$C:$C,Waterfall!BB$1)</f>
        <v>0</v>
      </c>
      <c r="BC112" s="4">
        <f>SUMIFS(Purchase!$F:$F,Purchase!$A:$A,Waterfall!$A112,Purchase!$D:$D,Waterfall!$C112,Purchase!$C:$C,Waterfall!BC$1)</f>
        <v>0</v>
      </c>
      <c r="BD112" s="4">
        <f>SUMIFS(Purchase!$F:$F,Purchase!$A:$A,Waterfall!$A112,Purchase!$D:$D,Waterfall!$C112,Purchase!$C:$C,Waterfall!BD$1)</f>
        <v>0</v>
      </c>
      <c r="BE112" s="4">
        <f>SUMIFS(Purchase!$F:$F,Purchase!$A:$A,Waterfall!$A112,Purchase!$D:$D,Waterfall!$C112,Purchase!$C:$C,Waterfall!BE$1)</f>
        <v>0</v>
      </c>
      <c r="BF112" s="4">
        <f>SUMIFS(Purchase!$F:$F,Purchase!$A:$A,Waterfall!$A112,Purchase!$D:$D,Waterfall!$C112,Purchase!$C:$C,Waterfall!BF$1)</f>
        <v>0</v>
      </c>
      <c r="BG112" s="4">
        <f>SUMIFS(Purchase!$F:$F,Purchase!$A:$A,Waterfall!$A112,Purchase!$D:$D,Waterfall!$C112,Purchase!$C:$C,Waterfall!BG$1)</f>
        <v>0</v>
      </c>
      <c r="BH112" s="4">
        <f>SUMIFS(Purchase!$F:$F,Purchase!$A:$A,Waterfall!$A112,Purchase!$D:$D,Waterfall!$C112,Purchase!$C:$C,Waterfall!BH$1)</f>
        <v>0</v>
      </c>
      <c r="BI112" s="4">
        <f>SUMIFS(Purchase!$F:$F,Purchase!$A:$A,Waterfall!$A112,Purchase!$D:$D,Waterfall!$C112,Purchase!$C:$C,Waterfall!BI$1)</f>
        <v>0</v>
      </c>
      <c r="BJ112" s="4">
        <f>SUMIFS(Purchase!$F:$F,Purchase!$A:$A,Waterfall!$A112,Purchase!$D:$D,Waterfall!$C112,Purchase!$C:$C,Waterfall!BJ$1)</f>
        <v>0</v>
      </c>
      <c r="BK112" s="4">
        <f>SUMIFS(Purchase!$F:$F,Purchase!$A:$A,Waterfall!$A112,Purchase!$D:$D,Waterfall!$C112,Purchase!$C:$C,Waterfall!BK$1)</f>
        <v>0</v>
      </c>
      <c r="BL112" s="4">
        <f>SUMIFS(Purchase!$F:$F,Purchase!$A:$A,Waterfall!$A112,Purchase!$D:$D,Waterfall!$C112,Purchase!$C:$C,Waterfall!BL$1)</f>
        <v>0</v>
      </c>
      <c r="BM112" s="4">
        <f>SUMIFS(Purchase!$F:$F,Purchase!$A:$A,Waterfall!$A112,Purchase!$D:$D,Waterfall!$C112,Purchase!$C:$C,Waterfall!BM$1)</f>
        <v>0</v>
      </c>
      <c r="BN112" s="4">
        <f>SUMIFS(Purchase!$F:$F,Purchase!$A:$A,Waterfall!$A112,Purchase!$D:$D,Waterfall!$C112,Purchase!$C:$C,Waterfall!BN$1)</f>
        <v>0</v>
      </c>
      <c r="BO112" s="4">
        <f>SUMIFS(Purchase!$F:$F,Purchase!$A:$A,Waterfall!$A112,Purchase!$D:$D,Waterfall!$C112,Purchase!$C:$C,Waterfall!BO$1)</f>
        <v>0</v>
      </c>
      <c r="BP112" s="4">
        <f>SUMIFS(Purchase!$F:$F,Purchase!$A:$A,Waterfall!$A112,Purchase!$D:$D,Waterfall!$C112,Purchase!$C:$C,Waterfall!BP$1)</f>
        <v>0</v>
      </c>
      <c r="BQ112" s="4">
        <f>SUMIFS(Purchase!$F:$F,Purchase!$A:$A,Waterfall!$A112,Purchase!$D:$D,Waterfall!$C112,Purchase!$C:$C,Waterfall!BQ$1)</f>
        <v>0</v>
      </c>
      <c r="BR112" s="4">
        <f>SUMIFS(Purchase!$F:$F,Purchase!$A:$A,Waterfall!$A112,Purchase!$D:$D,Waterfall!$C112,Purchase!$C:$C,Waterfall!BR$1)</f>
        <v>0</v>
      </c>
      <c r="BS112" s="4">
        <f>SUMIFS(Purchase!$F:$F,Purchase!$A:$A,Waterfall!$A112,Purchase!$D:$D,Waterfall!$C112,Purchase!$C:$C,Waterfall!BS$1)</f>
        <v>0</v>
      </c>
      <c r="BT112" s="4">
        <f>SUMIFS(Purchase!$F:$F,Purchase!$A:$A,Waterfall!$A112,Purchase!$D:$D,Waterfall!$C112,Purchase!$C:$C,Waterfall!BT$1)</f>
        <v>0</v>
      </c>
      <c r="BU112" s="4">
        <f>SUMIFS(Purchase!$F:$F,Purchase!$A:$A,Waterfall!$A112,Purchase!$D:$D,Waterfall!$C112,Purchase!$C:$C,Waterfall!BU$1)</f>
        <v>0</v>
      </c>
      <c r="BV112" s="4">
        <f>SUMIFS(Purchase!$F:$F,Purchase!$A:$A,Waterfall!$A112,Purchase!$D:$D,Waterfall!$C112,Purchase!$C:$C,Waterfall!BV$1)</f>
        <v>0</v>
      </c>
      <c r="BW112" s="4">
        <f>SUMIFS(Purchase!$F:$F,Purchase!$A:$A,Waterfall!$A112,Purchase!$D:$D,Waterfall!$C112,Purchase!$C:$C,Waterfall!BW$1)</f>
        <v>0</v>
      </c>
      <c r="BX112" s="4">
        <f>SUMIFS(Purchase!$F:$F,Purchase!$A:$A,Waterfall!$A112,Purchase!$D:$D,Waterfall!$C112,Purchase!$C:$C,Waterfall!BX$1)</f>
        <v>0</v>
      </c>
      <c r="BY112" s="4">
        <f>SUMIFS(Purchase!$F:$F,Purchase!$A:$A,Waterfall!$A112,Purchase!$D:$D,Waterfall!$C112,Purchase!$C:$C,Waterfall!BY$1)</f>
        <v>0</v>
      </c>
      <c r="BZ112" s="4">
        <f>SUMIFS(Purchase!$F:$F,Purchase!$A:$A,Waterfall!$A112,Purchase!$D:$D,Waterfall!$C112,Purchase!$C:$C,Waterfall!BZ$1)</f>
        <v>0</v>
      </c>
      <c r="CA112" s="4">
        <f>SUMIFS(Purchase!$F:$F,Purchase!$A:$A,Waterfall!$A112,Purchase!$D:$D,Waterfall!$C112,Purchase!$C:$C,Waterfall!CA$1)</f>
        <v>0</v>
      </c>
      <c r="CB112" s="4">
        <f>SUMIFS(Purchase!$F:$F,Purchase!$A:$A,Waterfall!$A112,Purchase!$D:$D,Waterfall!$C112,Purchase!$C:$C,Waterfall!CB$1)</f>
        <v>0</v>
      </c>
      <c r="CC112" s="4">
        <f>SUMIFS(Purchase!$F:$F,Purchase!$A:$A,Waterfall!$A112,Purchase!$D:$D,Waterfall!$C112,Purchase!$C:$C,Waterfall!CC$1)</f>
        <v>0</v>
      </c>
      <c r="CD112" s="4">
        <f>SUMIFS(Purchase!$F:$F,Purchase!$A:$A,Waterfall!$A112,Purchase!$D:$D,Waterfall!$C112,Purchase!$C:$C,Waterfall!CD$1)</f>
        <v>0</v>
      </c>
      <c r="CE112" s="4">
        <f>SUMIFS(Purchase!$F:$F,Purchase!$A:$A,Waterfall!$A112,Purchase!$D:$D,Waterfall!$C112,Purchase!$C:$C,Waterfall!CE$1)</f>
        <v>0</v>
      </c>
      <c r="CF112" s="4">
        <f>SUMIFS(Purchase!$F:$F,Purchase!$A:$A,Waterfall!$A112,Purchase!$D:$D,Waterfall!$C112,Purchase!$C:$C,Waterfall!CF$1)</f>
        <v>0</v>
      </c>
      <c r="CG112" s="4">
        <f>SUMIFS(Purchase!$F:$F,Purchase!$A:$A,Waterfall!$A112,Purchase!$D:$D,Waterfall!$C112,Purchase!$C:$C,Waterfall!CG$1)</f>
        <v>0</v>
      </c>
      <c r="CH112" s="4">
        <f>SUMIFS(Purchase!$F:$F,Purchase!$A:$A,Waterfall!$A112,Purchase!$D:$D,Waterfall!$C112,Purchase!$C:$C,Waterfall!CH$1)</f>
        <v>0</v>
      </c>
      <c r="CI112" s="4">
        <f>SUMIFS(Purchase!$F:$F,Purchase!$A:$A,Waterfall!$A112,Purchase!$D:$D,Waterfall!$C112,Purchase!$C:$C,Waterfall!CI$1)</f>
        <v>0</v>
      </c>
      <c r="CJ112" s="4">
        <f>SUMIFS(Purchase!$F:$F,Purchase!$A:$A,Waterfall!$A112,Purchase!$D:$D,Waterfall!$C112,Purchase!$C:$C,Waterfall!CJ$1)</f>
        <v>0</v>
      </c>
      <c r="CK112" s="4">
        <f>SUMIFS(Purchase!$F:$F,Purchase!$A:$A,Waterfall!$A112,Purchase!$D:$D,Waterfall!$C112,Purchase!$C:$C,Waterfall!CK$1)</f>
        <v>0</v>
      </c>
      <c r="CL112" s="4">
        <f>SUMIFS(Purchase!$F:$F,Purchase!$A:$A,Waterfall!$A112,Purchase!$D:$D,Waterfall!$C112,Purchase!$C:$C,Waterfall!CL$1)</f>
        <v>0</v>
      </c>
      <c r="CM112" s="4">
        <f>SUMIFS(Purchase!$F:$F,Purchase!$A:$A,Waterfall!$A112,Purchase!$D:$D,Waterfall!$C112,Purchase!$C:$C,Waterfall!CM$1)</f>
        <v>0</v>
      </c>
      <c r="CN112" s="4">
        <f>SUMIFS(Purchase!$F:$F,Purchase!$A:$A,Waterfall!$A112,Purchase!$D:$D,Waterfall!$C112,Purchase!$C:$C,Waterfall!CN$1)</f>
        <v>0</v>
      </c>
      <c r="CO112" s="4">
        <f>SUMIFS(Purchase!$F:$F,Purchase!$A:$A,Waterfall!$A112,Purchase!$D:$D,Waterfall!$C112,Purchase!$C:$C,Waterfall!CO$1)</f>
        <v>0</v>
      </c>
      <c r="CP112" s="4">
        <f>SUMIFS(Purchase!$F:$F,Purchase!$A:$A,Waterfall!$A112,Purchase!$D:$D,Waterfall!$C112,Purchase!$C:$C,Waterfall!CP$1)</f>
        <v>0</v>
      </c>
      <c r="CQ112" s="4">
        <f>SUMIFS(Purchase!$F:$F,Purchase!$A:$A,Waterfall!$A112,Purchase!$D:$D,Waterfall!$C112,Purchase!$C:$C,Waterfall!CQ$1)</f>
        <v>0</v>
      </c>
      <c r="CR112" s="4">
        <f>SUMIFS(Purchase!$F:$F,Purchase!$A:$A,Waterfall!$A112,Purchase!$D:$D,Waterfall!$C112,Purchase!$C:$C,Waterfall!CR$1)</f>
        <v>0</v>
      </c>
      <c r="CS112" s="4">
        <f>SUMIFS(Purchase!$F:$F,Purchase!$A:$A,Waterfall!$A112,Purchase!$D:$D,Waterfall!$C112,Purchase!$C:$C,Waterfall!CS$1)</f>
        <v>0</v>
      </c>
      <c r="CT112" s="4">
        <f>SUMIFS(Purchase!$F:$F,Purchase!$A:$A,Waterfall!$A112,Purchase!$D:$D,Waterfall!$C112,Purchase!$C:$C,Waterfall!CT$1)</f>
        <v>0</v>
      </c>
      <c r="CU112" s="4">
        <f>SUMIFS(Purchase!$F:$F,Purchase!$A:$A,Waterfall!$A112,Purchase!$D:$D,Waterfall!$C112,Purchase!$C:$C,Waterfall!CU$1)</f>
        <v>0</v>
      </c>
      <c r="CV112" s="4">
        <f>SUMIFS(Purchase!$F:$F,Purchase!$A:$A,Waterfall!$A112,Purchase!$D:$D,Waterfall!$C112,Purchase!$C:$C,Waterfall!CV$1)</f>
        <v>0</v>
      </c>
      <c r="CW112" s="4">
        <f>SUMIFS(Purchase!$F:$F,Purchase!$A:$A,Waterfall!$A112,Purchase!$D:$D,Waterfall!$C112,Purchase!$C:$C,Waterfall!CW$1)</f>
        <v>0</v>
      </c>
      <c r="CX112" s="4">
        <f>SUMIFS(Purchase!$F:$F,Purchase!$A:$A,Waterfall!$A112,Purchase!$D:$D,Waterfall!$C112,Purchase!$C:$C,Waterfall!CX$1)</f>
        <v>0</v>
      </c>
      <c r="CY112" s="4">
        <f>SUMIFS(Purchase!$F:$F,Purchase!$A:$A,Waterfall!$A112,Purchase!$D:$D,Waterfall!$C112,Purchase!$C:$C,Waterfall!CY$1)</f>
        <v>0</v>
      </c>
      <c r="CZ112" s="4">
        <f>SUMIFS(Purchase!$F:$F,Purchase!$A:$A,Waterfall!$A112,Purchase!$D:$D,Waterfall!$C112,Purchase!$C:$C,Waterfall!CZ$1)</f>
        <v>0</v>
      </c>
      <c r="DA112" s="4">
        <f>SUMIFS(Purchase!$F:$F,Purchase!$A:$A,Waterfall!$A112,Purchase!$D:$D,Waterfall!$C112,Purchase!$C:$C,Waterfall!DA$1)</f>
        <v>0</v>
      </c>
      <c r="DB112" s="4">
        <f>SUMIFS(Purchase!$F:$F,Purchase!$A:$A,Waterfall!$A112,Purchase!$D:$D,Waterfall!$C112,Purchase!$C:$C,Waterfall!DB$1)</f>
        <v>0</v>
      </c>
      <c r="DC112" s="4">
        <f>SUMIFS(Purchase!$F:$F,Purchase!$A:$A,Waterfall!$A112,Purchase!$D:$D,Waterfall!$C112,Purchase!$C:$C,Waterfall!DC$1)</f>
        <v>0</v>
      </c>
      <c r="DD112" s="4">
        <f>SUMIFS(Purchase!$F:$F,Purchase!$A:$A,Waterfall!$A112,Purchase!$D:$D,Waterfall!$C112,Purchase!$C:$C,Waterfall!DD$1)</f>
        <v>0</v>
      </c>
      <c r="DE112" s="4">
        <f>SUMIFS(Purchase!$F:$F,Purchase!$A:$A,Waterfall!$A112,Purchase!$D:$D,Waterfall!$C112,Purchase!$C:$C,Waterfall!DE$1)</f>
        <v>0</v>
      </c>
      <c r="DF112" s="4">
        <f>SUMIFS(Purchase!$F:$F,Purchase!$A:$A,Waterfall!$A112,Purchase!$D:$D,Waterfall!$C112,Purchase!$C:$C,Waterfall!DF$1)</f>
        <v>0</v>
      </c>
      <c r="DG112" s="4">
        <f>SUMIFS(Purchase!$F:$F,Purchase!$A:$A,Waterfall!$A112,Purchase!$D:$D,Waterfall!$C112,Purchase!$C:$C,Waterfall!DG$1)</f>
        <v>0</v>
      </c>
      <c r="DH112" s="4">
        <f>SUMIFS(Purchase!$F:$F,Purchase!$A:$A,Waterfall!$A112,Purchase!$D:$D,Waterfall!$C112,Purchase!$C:$C,Waterfall!DH$1)</f>
        <v>0</v>
      </c>
      <c r="DI112" s="4">
        <f>SUMIFS(Purchase!$F:$F,Purchase!$A:$A,Waterfall!$A112,Purchase!$D:$D,Waterfall!$C112,Purchase!$C:$C,Waterfall!DI$1)</f>
        <v>0</v>
      </c>
      <c r="DJ112" s="4">
        <f>SUMIFS(Purchase!$F:$F,Purchase!$A:$A,Waterfall!$A112,Purchase!$D:$D,Waterfall!$C112,Purchase!$C:$C,Waterfall!DJ$1)</f>
        <v>0</v>
      </c>
      <c r="DK112" s="4">
        <f>SUMIFS(Purchase!$F:$F,Purchase!$A:$A,Waterfall!$A112,Purchase!$D:$D,Waterfall!$C112,Purchase!$C:$C,Waterfall!DK$1)</f>
        <v>0</v>
      </c>
      <c r="DL112" s="4">
        <f>SUMIFS(Purchase!$F:$F,Purchase!$A:$A,Waterfall!$A112,Purchase!$D:$D,Waterfall!$C112,Purchase!$C:$C,Waterfall!DL$1)</f>
        <v>0</v>
      </c>
      <c r="DM112" s="4">
        <f>SUMIFS(Purchase!$F:$F,Purchase!$A:$A,Waterfall!$A112,Purchase!$D:$D,Waterfall!$C112,Purchase!$C:$C,Waterfall!DM$1)</f>
        <v>0</v>
      </c>
      <c r="DN112" s="4">
        <f>SUMIFS(Purchase!$F:$F,Purchase!$A:$A,Waterfall!$A112,Purchase!$D:$D,Waterfall!$C112,Purchase!$C:$C,Waterfall!DN$1)</f>
        <v>0</v>
      </c>
      <c r="DO112" s="4">
        <f>SUMIFS(Purchase!$F:$F,Purchase!$A:$A,Waterfall!$A112,Purchase!$D:$D,Waterfall!$C112,Purchase!$C:$C,Waterfall!DO$1)</f>
        <v>0</v>
      </c>
      <c r="DP112" s="4">
        <f>SUMIFS(Purchase!$F:$F,Purchase!$A:$A,Waterfall!$A112,Purchase!$D:$D,Waterfall!$C112,Purchase!$C:$C,Waterfall!DP$1)</f>
        <v>0</v>
      </c>
      <c r="DQ112" s="4">
        <f>SUMIFS(Purchase!$F:$F,Purchase!$A:$A,Waterfall!$A112,Purchase!$D:$D,Waterfall!$C112,Purchase!$C:$C,Waterfall!DQ$1)</f>
        <v>0</v>
      </c>
      <c r="DR112" s="4">
        <f>SUMIFS(Purchase!$F:$F,Purchase!$A:$A,Waterfall!$A112,Purchase!$D:$D,Waterfall!$C112,Purchase!$C:$C,Waterfall!DR$1)</f>
        <v>0</v>
      </c>
      <c r="DS112" s="4">
        <f>SUMIFS(Purchase!$F:$F,Purchase!$A:$A,Waterfall!$A112,Purchase!$D:$D,Waterfall!$C112,Purchase!$C:$C,Waterfall!DS$1)</f>
        <v>0</v>
      </c>
      <c r="DT112" s="4">
        <f>SUMIFS(Purchase!$F:$F,Purchase!$A:$A,Waterfall!$A112,Purchase!$D:$D,Waterfall!$C112,Purchase!$C:$C,Waterfall!DT$1)</f>
        <v>0</v>
      </c>
      <c r="DU112" s="4">
        <f>SUMIFS(Purchase!$F:$F,Purchase!$A:$A,Waterfall!$A112,Purchase!$D:$D,Waterfall!$C112,Purchase!$C:$C,Waterfall!DU$1)</f>
        <v>0</v>
      </c>
      <c r="DV112" s="4">
        <f>SUMIFS(Purchase!$F:$F,Purchase!$A:$A,Waterfall!$A112,Purchase!$D:$D,Waterfall!$C112,Purchase!$C:$C,Waterfall!DV$1)</f>
        <v>0</v>
      </c>
      <c r="DW112" s="4">
        <f>SUMIFS(Purchase!$F:$F,Purchase!$A:$A,Waterfall!$A112,Purchase!$D:$D,Waterfall!$C112,Purchase!$C:$C,Waterfall!DW$1)</f>
        <v>0</v>
      </c>
      <c r="DX112" s="4">
        <f>SUMIFS(Purchase!$F:$F,Purchase!$A:$A,Waterfall!$A112,Purchase!$D:$D,Waterfall!$C112,Purchase!$C:$C,Waterfall!DX$1)</f>
        <v>0</v>
      </c>
      <c r="DY112" s="4">
        <f>SUMIFS(Purchase!$F:$F,Purchase!$A:$A,Waterfall!$A112,Purchase!$D:$D,Waterfall!$C112,Purchase!$C:$C,Waterfall!DY$1)</f>
        <v>0</v>
      </c>
      <c r="DZ112" s="4">
        <f>SUMIFS(Purchase!$F:$F,Purchase!$A:$A,Waterfall!$A112,Purchase!$D:$D,Waterfall!$C112,Purchase!$C:$C,Waterfall!DZ$1)</f>
        <v>0</v>
      </c>
      <c r="EA112" s="4">
        <f>SUMIFS(Purchase!$F:$F,Purchase!$A:$A,Waterfall!$A112,Purchase!$D:$D,Waterfall!$C112,Purchase!$C:$C,Waterfall!EA$1)</f>
        <v>0</v>
      </c>
      <c r="EB112" s="4">
        <f>SUMIFS(Purchase!$F:$F,Purchase!$A:$A,Waterfall!$A112,Purchase!$D:$D,Waterfall!$C112,Purchase!$C:$C,Waterfall!EB$1)</f>
        <v>0</v>
      </c>
      <c r="EC112" s="4">
        <f>SUMIFS(Purchase!$F:$F,Purchase!$A:$A,Waterfall!$A112,Purchase!$D:$D,Waterfall!$C112,Purchase!$C:$C,Waterfall!EC$1)</f>
        <v>0</v>
      </c>
      <c r="ED112" s="4">
        <f>SUMIFS(Purchase!$F:$F,Purchase!$A:$A,Waterfall!$A112,Purchase!$D:$D,Waterfall!$C112,Purchase!$C:$C,Waterfall!ED$1)</f>
        <v>0</v>
      </c>
      <c r="EE112" s="4">
        <f>SUMIFS(Purchase!$F:$F,Purchase!$A:$A,Waterfall!$A112,Purchase!$D:$D,Waterfall!$C112,Purchase!$C:$C,Waterfall!EE$1)</f>
        <v>0</v>
      </c>
      <c r="EF112" s="4">
        <f>SUMIFS(Purchase!$F:$F,Purchase!$A:$A,Waterfall!$A112,Purchase!$D:$D,Waterfall!$C112,Purchase!$C:$C,Waterfall!EF$1)</f>
        <v>0</v>
      </c>
      <c r="EG112" s="4">
        <f>SUMIFS(Purchase!$F:$F,Purchase!$A:$A,Waterfall!$A112,Purchase!$D:$D,Waterfall!$C112,Purchase!$C:$C,Waterfall!EG$1)</f>
        <v>0</v>
      </c>
      <c r="EH112" s="4">
        <f>SUMIFS(Purchase!$F:$F,Purchase!$A:$A,Waterfall!$A112,Purchase!$D:$D,Waterfall!$C112,Purchase!$C:$C,Waterfall!EH$1)</f>
        <v>0</v>
      </c>
      <c r="EI112" s="4">
        <f>SUMIFS(Purchase!$F:$F,Purchase!$A:$A,Waterfall!$A112,Purchase!$D:$D,Waterfall!$C112,Purchase!$C:$C,Waterfall!EI$1)</f>
        <v>0</v>
      </c>
      <c r="EJ112" s="4">
        <f>SUMIFS(Purchase!$F:$F,Purchase!$A:$A,Waterfall!$A112,Purchase!$D:$D,Waterfall!$C112,Purchase!$C:$C,Waterfall!EJ$1)</f>
        <v>0</v>
      </c>
      <c r="EK112" s="4">
        <f>SUMIFS(Purchase!$F:$F,Purchase!$A:$A,Waterfall!$A112,Purchase!$D:$D,Waterfall!$C112,Purchase!$C:$C,Waterfall!EK$1)</f>
        <v>0</v>
      </c>
      <c r="EL112" s="4">
        <f>SUMIFS(Purchase!$F:$F,Purchase!$A:$A,Waterfall!$A112,Purchase!$D:$D,Waterfall!$C112,Purchase!$C:$C,Waterfall!EL$1)</f>
        <v>0</v>
      </c>
      <c r="EM112" s="4">
        <f>SUMIFS(Purchase!$F:$F,Purchase!$A:$A,Waterfall!$A112,Purchase!$D:$D,Waterfall!$C112,Purchase!$C:$C,Waterfall!EM$1)</f>
        <v>0</v>
      </c>
      <c r="EN112" s="4">
        <f>SUMIFS(Purchase!$F:$F,Purchase!$A:$A,Waterfall!$A112,Purchase!$D:$D,Waterfall!$C112,Purchase!$C:$C,Waterfall!EN$1)</f>
        <v>0</v>
      </c>
      <c r="EO112" s="4">
        <f>SUMIFS(Purchase!$F:$F,Purchase!$A:$A,Waterfall!$A112,Purchase!$D:$D,Waterfall!$C112,Purchase!$C:$C,Waterfall!EO$1)</f>
        <v>0</v>
      </c>
      <c r="EP112" s="4">
        <f>SUMIFS(Purchase!$F:$F,Purchase!$A:$A,Waterfall!$A112,Purchase!$D:$D,Waterfall!$C112,Purchase!$C:$C,Waterfall!EP$1)</f>
        <v>0</v>
      </c>
      <c r="EQ112" s="4">
        <f>SUMIFS(Purchase!$F:$F,Purchase!$A:$A,Waterfall!$A112,Purchase!$D:$D,Waterfall!$C112,Purchase!$C:$C,Waterfall!EQ$1)</f>
        <v>0</v>
      </c>
      <c r="ER112" s="4">
        <f>SUMIFS(Purchase!$F:$F,Purchase!$A:$A,Waterfall!$A112,Purchase!$D:$D,Waterfall!$C112,Purchase!$C:$C,Waterfall!ER$1)</f>
        <v>0</v>
      </c>
      <c r="ES112" s="4">
        <f>SUMIFS(Purchase!$F:$F,Purchase!$A:$A,Waterfall!$A112,Purchase!$D:$D,Waterfall!$C112,Purchase!$C:$C,Waterfall!ES$1)</f>
        <v>0</v>
      </c>
      <c r="ET112" s="4">
        <f>SUMIFS(Purchase!$F:$F,Purchase!$A:$A,Waterfall!$A112,Purchase!$D:$D,Waterfall!$C112,Purchase!$C:$C,Waterfall!ET$1)</f>
        <v>0</v>
      </c>
      <c r="EU112" s="4">
        <f>SUMIFS(Purchase!$F:$F,Purchase!$A:$A,Waterfall!$A112,Purchase!$D:$D,Waterfall!$C112,Purchase!$C:$C,Waterfall!EU$1)</f>
        <v>0</v>
      </c>
      <c r="EV112" s="4">
        <f>SUMIFS(Purchase!$F:$F,Purchase!$A:$A,Waterfall!$A112,Purchase!$D:$D,Waterfall!$C112,Purchase!$C:$C,Waterfall!EV$1)</f>
        <v>0</v>
      </c>
      <c r="EW112" s="4">
        <f>SUMIFS(Purchase!$F:$F,Purchase!$A:$A,Waterfall!$A112,Purchase!$D:$D,Waterfall!$C112,Purchase!$C:$C,Waterfall!EW$1)</f>
        <v>0</v>
      </c>
      <c r="EX112" s="4">
        <f>SUMIFS(Purchase!$F:$F,Purchase!$A:$A,Waterfall!$A112,Purchase!$D:$D,Waterfall!$C112,Purchase!$C:$C,Waterfall!EX$1)</f>
        <v>0</v>
      </c>
      <c r="EY112" s="4">
        <f>SUMIFS(Purchase!$F:$F,Purchase!$A:$A,Waterfall!$A112,Purchase!$D:$D,Waterfall!$C112,Purchase!$C:$C,Waterfall!EY$1)</f>
        <v>0</v>
      </c>
      <c r="EZ112" s="4">
        <f>SUMIFS(Purchase!$F:$F,Purchase!$A:$A,Waterfall!$A112,Purchase!$D:$D,Waterfall!$C112,Purchase!$C:$C,Waterfall!EZ$1)</f>
        <v>0</v>
      </c>
      <c r="FA112" s="4">
        <f>SUMIFS(Purchase!$F:$F,Purchase!$A:$A,Waterfall!$A112,Purchase!$D:$D,Waterfall!$C112,Purchase!$C:$C,Waterfall!FA$1)</f>
        <v>0</v>
      </c>
      <c r="FB112" s="4">
        <f>SUMIFS(Purchase!$F:$F,Purchase!$A:$A,Waterfall!$A112,Purchase!$D:$D,Waterfall!$C112,Purchase!$C:$C,Waterfall!FB$1)</f>
        <v>0</v>
      </c>
      <c r="FC112" s="4">
        <f>SUMIFS(Purchase!$F:$F,Purchase!$A:$A,Waterfall!$A112,Purchase!$D:$D,Waterfall!$C112,Purchase!$C:$C,Waterfall!FC$1)</f>
        <v>0</v>
      </c>
      <c r="FD112" s="4">
        <f>SUMIFS(Purchase!$F:$F,Purchase!$A:$A,Waterfall!$A112,Purchase!$D:$D,Waterfall!$C112,Purchase!$C:$C,Waterfall!FD$1)</f>
        <v>0</v>
      </c>
      <c r="FE112" s="4">
        <f>SUMIFS(Purchase!$F:$F,Purchase!$A:$A,Waterfall!$A112,Purchase!$D:$D,Waterfall!$C112,Purchase!$C:$C,Waterfall!FE$1)</f>
        <v>0</v>
      </c>
      <c r="FF112" s="4">
        <f>SUMIFS(Purchase!$F:$F,Purchase!$A:$A,Waterfall!$A112,Purchase!$D:$D,Waterfall!$C112,Purchase!$C:$C,Waterfall!FF$1)</f>
        <v>0</v>
      </c>
      <c r="FG112" s="4">
        <f>SUMIFS(Purchase!$F:$F,Purchase!$A:$A,Waterfall!$A112,Purchase!$D:$D,Waterfall!$C112,Purchase!$C:$C,Waterfall!FG$1)</f>
        <v>0</v>
      </c>
      <c r="FH112" s="4">
        <f>SUMIFS(Purchase!$F:$F,Purchase!$A:$A,Waterfall!$A112,Purchase!$D:$D,Waterfall!$C112,Purchase!$C:$C,Waterfall!FH$1)</f>
        <v>0</v>
      </c>
      <c r="FI112" s="4">
        <f>SUMIFS(Purchase!$F:$F,Purchase!$A:$A,Waterfall!$A112,Purchase!$D:$D,Waterfall!$C112,Purchase!$C:$C,Waterfall!FI$1)</f>
        <v>0</v>
      </c>
      <c r="FJ112" s="4">
        <f>SUMIFS(Purchase!$F:$F,Purchase!$A:$A,Waterfall!$A112,Purchase!$D:$D,Waterfall!$C112,Purchase!$C:$C,Waterfall!FJ$1)</f>
        <v>0</v>
      </c>
      <c r="FK112" s="4">
        <f>SUMIFS(Purchase!$F:$F,Purchase!$A:$A,Waterfall!$A112,Purchase!$D:$D,Waterfall!$C112,Purchase!$C:$C,Waterfall!FK$1)</f>
        <v>0</v>
      </c>
      <c r="FL112" s="4">
        <f>SUMIFS(Purchase!$F:$F,Purchase!$A:$A,Waterfall!$A112,Purchase!$D:$D,Waterfall!$C112,Purchase!$C:$C,Waterfall!FL$1)</f>
        <v>0</v>
      </c>
      <c r="FM112" s="4">
        <f>SUMIFS(Purchase!$F:$F,Purchase!$A:$A,Waterfall!$A112,Purchase!$D:$D,Waterfall!$C112,Purchase!$C:$C,Waterfall!FM$1)</f>
        <v>0</v>
      </c>
      <c r="FN112" s="4">
        <f>SUMIFS(Purchase!$F:$F,Purchase!$A:$A,Waterfall!$A112,Purchase!$D:$D,Waterfall!$C112,Purchase!$C:$C,Waterfall!FN$1)</f>
        <v>0</v>
      </c>
      <c r="FO112" s="4">
        <f>SUMIFS(Purchase!$F:$F,Purchase!$A:$A,Waterfall!$A112,Purchase!$D:$D,Waterfall!$C112,Purchase!$C:$C,Waterfall!FO$1)</f>
        <v>0</v>
      </c>
      <c r="FP112" s="4">
        <f>SUMIFS(Purchase!$F:$F,Purchase!$A:$A,Waterfall!$A112,Purchase!$D:$D,Waterfall!$C112,Purchase!$C:$C,Waterfall!FP$1)</f>
        <v>0</v>
      </c>
      <c r="FQ112" s="4">
        <f>SUMIFS(Purchase!$F:$F,Purchase!$A:$A,Waterfall!$A112,Purchase!$D:$D,Waterfall!$C112,Purchase!$C:$C,Waterfall!FQ$1)</f>
        <v>0</v>
      </c>
      <c r="FR112" s="4">
        <f>SUMIFS(Purchase!$F:$F,Purchase!$A:$A,Waterfall!$A112,Purchase!$D:$D,Waterfall!$C112,Purchase!$C:$C,Waterfall!FR$1)</f>
        <v>0</v>
      </c>
      <c r="FS112" s="4">
        <f>SUMIFS(Purchase!$F:$F,Purchase!$A:$A,Waterfall!$A112,Purchase!$D:$D,Waterfall!$C112,Purchase!$C:$C,Waterfall!FS$1)</f>
        <v>0</v>
      </c>
      <c r="FT112" s="4">
        <f>SUMIFS(Purchase!$F:$F,Purchase!$A:$A,Waterfall!$A112,Purchase!$D:$D,Waterfall!$C112,Purchase!$C:$C,Waterfall!FT$1)</f>
        <v>0</v>
      </c>
      <c r="FU112" s="4">
        <f>SUMIFS(Purchase!$F:$F,Purchase!$A:$A,Waterfall!$A112,Purchase!$D:$D,Waterfall!$C112,Purchase!$C:$C,Waterfall!FU$1)</f>
        <v>0</v>
      </c>
      <c r="FV112" s="4">
        <f>SUMIFS(Purchase!$F:$F,Purchase!$A:$A,Waterfall!$A112,Purchase!$D:$D,Waterfall!$C112,Purchase!$C:$C,Waterfall!FV$1)</f>
        <v>0</v>
      </c>
      <c r="FW112" s="4">
        <f>SUMIFS(Purchase!$F:$F,Purchase!$A:$A,Waterfall!$A112,Purchase!$D:$D,Waterfall!$C112,Purchase!$C:$C,Waterfall!FW$1)</f>
        <v>0</v>
      </c>
      <c r="FX112" s="4">
        <f>SUMIFS(Purchase!$F:$F,Purchase!$A:$A,Waterfall!$A112,Purchase!$D:$D,Waterfall!$C112,Purchase!$C:$C,Waterfall!FX$1)</f>
        <v>0</v>
      </c>
      <c r="FY112" s="4">
        <f>SUMIFS(Purchase!$F:$F,Purchase!$A:$A,Waterfall!$A112,Purchase!$D:$D,Waterfall!$C112,Purchase!$C:$C,Waterfall!FY$1)</f>
        <v>0</v>
      </c>
      <c r="FZ112" s="4">
        <f>SUMIFS(Purchase!$F:$F,Purchase!$A:$A,Waterfall!$A112,Purchase!$D:$D,Waterfall!$C112,Purchase!$C:$C,Waterfall!FZ$1)</f>
        <v>0</v>
      </c>
      <c r="GA112" s="4">
        <f>SUMIFS(Purchase!$F:$F,Purchase!$A:$A,Waterfall!$A112,Purchase!$D:$D,Waterfall!$C112,Purchase!$C:$C,Waterfall!GA$1)</f>
        <v>0</v>
      </c>
      <c r="GB112" s="4">
        <f>SUMIFS(Purchase!$F:$F,Purchase!$A:$A,Waterfall!$A112,Purchase!$D:$D,Waterfall!$C112,Purchase!$C:$C,Waterfall!GB$1)</f>
        <v>0</v>
      </c>
      <c r="GC112" s="4">
        <f>SUMIFS(Purchase!$F:$F,Purchase!$A:$A,Waterfall!$A112,Purchase!$D:$D,Waterfall!$C112,Purchase!$C:$C,Waterfall!GC$1)</f>
        <v>0</v>
      </c>
      <c r="GD112" s="4">
        <f>SUMIFS(Purchase!$F:$F,Purchase!$A:$A,Waterfall!$A112,Purchase!$D:$D,Waterfall!$C112,Purchase!$C:$C,Waterfall!GD$1)</f>
        <v>0</v>
      </c>
      <c r="GE112" s="4">
        <f>SUMIFS(Purchase!$F:$F,Purchase!$A:$A,Waterfall!$A112,Purchase!$D:$D,Waterfall!$C112,Purchase!$C:$C,Waterfall!GE$1)</f>
        <v>0</v>
      </c>
      <c r="GF112" s="4">
        <f>SUMIFS(Purchase!$F:$F,Purchase!$A:$A,Waterfall!$A112,Purchase!$D:$D,Waterfall!$C112,Purchase!$C:$C,Waterfall!GF$1)</f>
        <v>0</v>
      </c>
      <c r="GG112" s="4">
        <f>SUMIFS(Purchase!$F:$F,Purchase!$A:$A,Waterfall!$A112,Purchase!$D:$D,Waterfall!$C112,Purchase!$C:$C,Waterfall!GG$1)</f>
        <v>0</v>
      </c>
      <c r="GH112" s="4">
        <f>SUMIFS(Purchase!$F:$F,Purchase!$A:$A,Waterfall!$A112,Purchase!$D:$D,Waterfall!$C112,Purchase!$C:$C,Waterfall!GH$1)</f>
        <v>0</v>
      </c>
      <c r="GI112" s="4">
        <f>SUMIFS(Purchase!$F:$F,Purchase!$A:$A,Waterfall!$A112,Purchase!$D:$D,Waterfall!$C112,Purchase!$C:$C,Waterfall!GI$1)</f>
        <v>0</v>
      </c>
    </row>
    <row r="113" spans="1:191" x14ac:dyDescent="0.35">
      <c r="A113" s="8">
        <f t="shared" si="4"/>
        <v>1</v>
      </c>
      <c r="B113" s="2" t="str">
        <f>VLOOKUP($A113,Centers!$B$1:$C$120,2,)</f>
        <v>GATE</v>
      </c>
      <c r="C113" s="3">
        <v>44990</v>
      </c>
      <c r="D113" s="4">
        <f>IF($A113=1,SUM(SUMIFS(Indent!$E:$E,Indent!$C:$C,Waterfall!$C113,Indent!$A:$A,Centers!$A$2),SUMIFS(Indent!$E:$E,Indent!$C:$C,Waterfall!$C113,Indent!$A:$A,Centers!$A$3),SUMIFS(Indent!$E:$E,Indent!$C:$C,Waterfall!$C113,Indent!$A:$A,Centers!$A$4),SUMIFS(Indent!$E:$E,Indent!$C:$C,Waterfall!$C113,Indent!$A:$A,Centers!$A$5),SUMIFS(Indent!$E:$E,Indent!$C:$C,Waterfall!$C113,Indent!$A:$A,Centers!$A$6),SUMIFS(Indent!$E:$E,Indent!$C:$C,Waterfall!$C113,Indent!$A:$A,Centers!$A$7),SUMIFS(Indent!$E:$E,Indent!$C:$C,Waterfall!$C113,Indent!$A:$A,Centers!$A$8)),SUMIFS(Indent!$E:$E,Indent!$C:$C,Waterfall!$C113,Indent!$A:$A,$A113))</f>
        <v>0</v>
      </c>
      <c r="E113" s="4">
        <f>SUMIFS(Purchase!$F:$F,Purchase!$A:$A,Waterfall!$A113,Purchase!$D:$D,Waterfall!$C113,Purchase!$C:$C,Waterfall!E$1)</f>
        <v>0</v>
      </c>
      <c r="F113" s="4">
        <f>SUMIFS(Purchase!$F:$F,Purchase!$A:$A,Waterfall!$A113,Purchase!$D:$D,Waterfall!$C113,Purchase!$C:$C,Waterfall!F$1)</f>
        <v>0</v>
      </c>
      <c r="G113" s="4">
        <f>SUMIFS(Purchase!$F:$F,Purchase!$A:$A,Waterfall!$A113,Purchase!$D:$D,Waterfall!$C113,Purchase!$C:$C,Waterfall!G$1)</f>
        <v>0</v>
      </c>
      <c r="H113" s="4">
        <f>SUMIFS(Purchase!$F:$F,Purchase!$A:$A,Waterfall!$A113,Purchase!$D:$D,Waterfall!$C113,Purchase!$C:$C,Waterfall!H$1)</f>
        <v>0</v>
      </c>
      <c r="I113" s="4">
        <f>SUMIFS(Purchase!$F:$F,Purchase!$A:$A,Waterfall!$A113,Purchase!$D:$D,Waterfall!$C113,Purchase!$C:$C,Waterfall!I$1)</f>
        <v>0</v>
      </c>
      <c r="J113" s="4">
        <f>SUMIFS(Purchase!$F:$F,Purchase!$A:$A,Waterfall!$A113,Purchase!$D:$D,Waterfall!$C113,Purchase!$C:$C,Waterfall!J$1)</f>
        <v>0</v>
      </c>
      <c r="K113" s="4">
        <f>SUMIFS(Purchase!$F:$F,Purchase!$A:$A,Waterfall!$A113,Purchase!$D:$D,Waterfall!$C113,Purchase!$C:$C,Waterfall!K$1)</f>
        <v>0</v>
      </c>
      <c r="L113" s="4">
        <f>SUMIFS(Purchase!$F:$F,Purchase!$A:$A,Waterfall!$A113,Purchase!$D:$D,Waterfall!$C113,Purchase!$C:$C,Waterfall!L$1)</f>
        <v>0</v>
      </c>
      <c r="M113" s="4">
        <f>SUMIFS(Purchase!$F:$F,Purchase!$A:$A,Waterfall!$A113,Purchase!$D:$D,Waterfall!$C113,Purchase!$C:$C,Waterfall!M$1)</f>
        <v>0</v>
      </c>
      <c r="N113" s="4">
        <f>SUMIFS(Purchase!$F:$F,Purchase!$A:$A,Waterfall!$A113,Purchase!$D:$D,Waterfall!$C113,Purchase!$C:$C,Waterfall!N$1)</f>
        <v>0</v>
      </c>
      <c r="O113" s="4">
        <f>SUMIFS(Purchase!$F:$F,Purchase!$A:$A,Waterfall!$A113,Purchase!$D:$D,Waterfall!$C113,Purchase!$C:$C,Waterfall!O$1)</f>
        <v>0</v>
      </c>
      <c r="P113" s="4">
        <f>SUMIFS(Purchase!$F:$F,Purchase!$A:$A,Waterfall!$A113,Purchase!$D:$D,Waterfall!$C113,Purchase!$C:$C,Waterfall!P$1)</f>
        <v>0</v>
      </c>
      <c r="Q113" s="4">
        <f>SUMIFS(Purchase!$F:$F,Purchase!$A:$A,Waterfall!$A113,Purchase!$D:$D,Waterfall!$C113,Purchase!$C:$C,Waterfall!Q$1)</f>
        <v>0</v>
      </c>
      <c r="R113" s="4">
        <f>SUMIFS(Purchase!$F:$F,Purchase!$A:$A,Waterfall!$A113,Purchase!$D:$D,Waterfall!$C113,Purchase!$C:$C,Waterfall!R$1)</f>
        <v>0</v>
      </c>
      <c r="S113" s="4">
        <f>SUMIFS(Purchase!$F:$F,Purchase!$A:$A,Waterfall!$A113,Purchase!$D:$D,Waterfall!$C113,Purchase!$C:$C,Waterfall!S$1)</f>
        <v>0</v>
      </c>
      <c r="T113" s="4">
        <f>SUMIFS(Purchase!$F:$F,Purchase!$A:$A,Waterfall!$A113,Purchase!$D:$D,Waterfall!$C113,Purchase!$C:$C,Waterfall!T$1)</f>
        <v>0</v>
      </c>
      <c r="U113" s="4">
        <f>SUMIFS(Purchase!$F:$F,Purchase!$A:$A,Waterfall!$A113,Purchase!$D:$D,Waterfall!$C113,Purchase!$C:$C,Waterfall!U$1)</f>
        <v>0</v>
      </c>
      <c r="V113" s="4">
        <f>SUMIFS(Purchase!$F:$F,Purchase!$A:$A,Waterfall!$A113,Purchase!$D:$D,Waterfall!$C113,Purchase!$C:$C,Waterfall!V$1)</f>
        <v>0</v>
      </c>
      <c r="W113" s="4">
        <f>SUMIFS(Purchase!$F:$F,Purchase!$A:$A,Waterfall!$A113,Purchase!$D:$D,Waterfall!$C113,Purchase!$C:$C,Waterfall!W$1)</f>
        <v>0</v>
      </c>
      <c r="X113" s="4">
        <f>SUMIFS(Purchase!$F:$F,Purchase!$A:$A,Waterfall!$A113,Purchase!$D:$D,Waterfall!$C113,Purchase!$C:$C,Waterfall!X$1)</f>
        <v>0</v>
      </c>
      <c r="Y113" s="4">
        <f>SUMIFS(Purchase!$F:$F,Purchase!$A:$A,Waterfall!$A113,Purchase!$D:$D,Waterfall!$C113,Purchase!$C:$C,Waterfall!Y$1)</f>
        <v>0</v>
      </c>
      <c r="Z113" s="4">
        <f>SUMIFS(Purchase!$F:$F,Purchase!$A:$A,Waterfall!$A113,Purchase!$D:$D,Waterfall!$C113,Purchase!$C:$C,Waterfall!Z$1)</f>
        <v>0</v>
      </c>
      <c r="AA113" s="4">
        <f>SUMIFS(Purchase!$F:$F,Purchase!$A:$A,Waterfall!$A113,Purchase!$D:$D,Waterfall!$C113,Purchase!$C:$C,Waterfall!AA$1)</f>
        <v>0</v>
      </c>
      <c r="AB113" s="4">
        <f>SUMIFS(Purchase!$F:$F,Purchase!$A:$A,Waterfall!$A113,Purchase!$D:$D,Waterfall!$C113,Purchase!$C:$C,Waterfall!AB$1)</f>
        <v>0</v>
      </c>
      <c r="AC113" s="4">
        <f>SUMIFS(Purchase!$F:$F,Purchase!$A:$A,Waterfall!$A113,Purchase!$D:$D,Waterfall!$C113,Purchase!$C:$C,Waterfall!AC$1)</f>
        <v>0</v>
      </c>
      <c r="AD113" s="4">
        <f>SUMIFS(Purchase!$F:$F,Purchase!$A:$A,Waterfall!$A113,Purchase!$D:$D,Waterfall!$C113,Purchase!$C:$C,Waterfall!AD$1)</f>
        <v>0</v>
      </c>
      <c r="AE113" s="4">
        <f>SUMIFS(Purchase!$F:$F,Purchase!$A:$A,Waterfall!$A113,Purchase!$D:$D,Waterfall!$C113,Purchase!$C:$C,Waterfall!AE$1)</f>
        <v>0</v>
      </c>
      <c r="AF113" s="4">
        <f>SUMIFS(Purchase!$F:$F,Purchase!$A:$A,Waterfall!$A113,Purchase!$D:$D,Waterfall!$C113,Purchase!$C:$C,Waterfall!AF$1)</f>
        <v>0</v>
      </c>
      <c r="AG113" s="4">
        <f>SUMIFS(Purchase!$F:$F,Purchase!$A:$A,Waterfall!$A113,Purchase!$D:$D,Waterfall!$C113,Purchase!$C:$C,Waterfall!AG$1)</f>
        <v>0</v>
      </c>
      <c r="AH113" s="4">
        <f>SUMIFS(Purchase!$F:$F,Purchase!$A:$A,Waterfall!$A113,Purchase!$D:$D,Waterfall!$C113,Purchase!$C:$C,Waterfall!AH$1)</f>
        <v>0</v>
      </c>
      <c r="AI113" s="4">
        <f>SUMIFS(Purchase!$F:$F,Purchase!$A:$A,Waterfall!$A113,Purchase!$D:$D,Waterfall!$C113,Purchase!$C:$C,Waterfall!AI$1)</f>
        <v>0</v>
      </c>
      <c r="AJ113" s="4">
        <f>SUMIFS(Purchase!$F:$F,Purchase!$A:$A,Waterfall!$A113,Purchase!$D:$D,Waterfall!$C113,Purchase!$C:$C,Waterfall!AJ$1)</f>
        <v>0</v>
      </c>
      <c r="AK113" s="4">
        <f>SUMIFS(Purchase!$F:$F,Purchase!$A:$A,Waterfall!$A113,Purchase!$D:$D,Waterfall!$C113,Purchase!$C:$C,Waterfall!AK$1)</f>
        <v>0</v>
      </c>
      <c r="AL113" s="4">
        <f>SUMIFS(Purchase!$F:$F,Purchase!$A:$A,Waterfall!$A113,Purchase!$D:$D,Waterfall!$C113,Purchase!$C:$C,Waterfall!AL$1)</f>
        <v>0</v>
      </c>
      <c r="AM113" s="4">
        <f>SUMIFS(Purchase!$F:$F,Purchase!$A:$A,Waterfall!$A113,Purchase!$D:$D,Waterfall!$C113,Purchase!$C:$C,Waterfall!AM$1)</f>
        <v>0</v>
      </c>
      <c r="AN113" s="4">
        <f>SUMIFS(Purchase!$F:$F,Purchase!$A:$A,Waterfall!$A113,Purchase!$D:$D,Waterfall!$C113,Purchase!$C:$C,Waterfall!AN$1)</f>
        <v>0</v>
      </c>
      <c r="AO113" s="4">
        <f>SUMIFS(Purchase!$F:$F,Purchase!$A:$A,Waterfall!$A113,Purchase!$D:$D,Waterfall!$C113,Purchase!$C:$C,Waterfall!AO$1)</f>
        <v>0</v>
      </c>
      <c r="AP113" s="4">
        <f>SUMIFS(Purchase!$F:$F,Purchase!$A:$A,Waterfall!$A113,Purchase!$D:$D,Waterfall!$C113,Purchase!$C:$C,Waterfall!AP$1)</f>
        <v>0</v>
      </c>
      <c r="AQ113" s="4">
        <f>SUMIFS(Purchase!$F:$F,Purchase!$A:$A,Waterfall!$A113,Purchase!$D:$D,Waterfall!$C113,Purchase!$C:$C,Waterfall!AQ$1)</f>
        <v>0</v>
      </c>
      <c r="AR113" s="4">
        <f>SUMIFS(Purchase!$F:$F,Purchase!$A:$A,Waterfall!$A113,Purchase!$D:$D,Waterfall!$C113,Purchase!$C:$C,Waterfall!AR$1)</f>
        <v>0</v>
      </c>
      <c r="AS113" s="4">
        <f>SUMIFS(Purchase!$F:$F,Purchase!$A:$A,Waterfall!$A113,Purchase!$D:$D,Waterfall!$C113,Purchase!$C:$C,Waterfall!AS$1)</f>
        <v>0</v>
      </c>
      <c r="AT113" s="4">
        <f>SUMIFS(Purchase!$F:$F,Purchase!$A:$A,Waterfall!$A113,Purchase!$D:$D,Waterfall!$C113,Purchase!$C:$C,Waterfall!AT$1)</f>
        <v>0</v>
      </c>
      <c r="AU113" s="4">
        <f>SUMIFS(Purchase!$F:$F,Purchase!$A:$A,Waterfall!$A113,Purchase!$D:$D,Waterfall!$C113,Purchase!$C:$C,Waterfall!AU$1)</f>
        <v>0</v>
      </c>
      <c r="AV113" s="4">
        <f>SUMIFS(Purchase!$F:$F,Purchase!$A:$A,Waterfall!$A113,Purchase!$D:$D,Waterfall!$C113,Purchase!$C:$C,Waterfall!AV$1)</f>
        <v>0</v>
      </c>
      <c r="AW113" s="4">
        <f>SUMIFS(Purchase!$F:$F,Purchase!$A:$A,Waterfall!$A113,Purchase!$D:$D,Waterfall!$C113,Purchase!$C:$C,Waterfall!AW$1)</f>
        <v>0</v>
      </c>
      <c r="AX113" s="4">
        <f>SUMIFS(Purchase!$F:$F,Purchase!$A:$A,Waterfall!$A113,Purchase!$D:$D,Waterfall!$C113,Purchase!$C:$C,Waterfall!AX$1)</f>
        <v>0</v>
      </c>
      <c r="AY113" s="4">
        <f>SUMIFS(Purchase!$F:$F,Purchase!$A:$A,Waterfall!$A113,Purchase!$D:$D,Waterfall!$C113,Purchase!$C:$C,Waterfall!AY$1)</f>
        <v>0</v>
      </c>
      <c r="AZ113" s="4">
        <f>SUMIFS(Purchase!$F:$F,Purchase!$A:$A,Waterfall!$A113,Purchase!$D:$D,Waterfall!$C113,Purchase!$C:$C,Waterfall!AZ$1)</f>
        <v>0</v>
      </c>
      <c r="BA113" s="4">
        <f>SUMIFS(Purchase!$F:$F,Purchase!$A:$A,Waterfall!$A113,Purchase!$D:$D,Waterfall!$C113,Purchase!$C:$C,Waterfall!BA$1)</f>
        <v>0</v>
      </c>
      <c r="BB113" s="4">
        <f>SUMIFS(Purchase!$F:$F,Purchase!$A:$A,Waterfall!$A113,Purchase!$D:$D,Waterfall!$C113,Purchase!$C:$C,Waterfall!BB$1)</f>
        <v>0</v>
      </c>
      <c r="BC113" s="4">
        <f>SUMIFS(Purchase!$F:$F,Purchase!$A:$A,Waterfall!$A113,Purchase!$D:$D,Waterfall!$C113,Purchase!$C:$C,Waterfall!BC$1)</f>
        <v>0</v>
      </c>
      <c r="BD113" s="4">
        <f>SUMIFS(Purchase!$F:$F,Purchase!$A:$A,Waterfall!$A113,Purchase!$D:$D,Waterfall!$C113,Purchase!$C:$C,Waterfall!BD$1)</f>
        <v>0</v>
      </c>
      <c r="BE113" s="4">
        <f>SUMIFS(Purchase!$F:$F,Purchase!$A:$A,Waterfall!$A113,Purchase!$D:$D,Waterfall!$C113,Purchase!$C:$C,Waterfall!BE$1)</f>
        <v>0</v>
      </c>
      <c r="BF113" s="4">
        <f>SUMIFS(Purchase!$F:$F,Purchase!$A:$A,Waterfall!$A113,Purchase!$D:$D,Waterfall!$C113,Purchase!$C:$C,Waterfall!BF$1)</f>
        <v>0</v>
      </c>
      <c r="BG113" s="4">
        <f>SUMIFS(Purchase!$F:$F,Purchase!$A:$A,Waterfall!$A113,Purchase!$D:$D,Waterfall!$C113,Purchase!$C:$C,Waterfall!BG$1)</f>
        <v>0</v>
      </c>
      <c r="BH113" s="4">
        <f>SUMIFS(Purchase!$F:$F,Purchase!$A:$A,Waterfall!$A113,Purchase!$D:$D,Waterfall!$C113,Purchase!$C:$C,Waterfall!BH$1)</f>
        <v>0</v>
      </c>
      <c r="BI113" s="4">
        <f>SUMIFS(Purchase!$F:$F,Purchase!$A:$A,Waterfall!$A113,Purchase!$D:$D,Waterfall!$C113,Purchase!$C:$C,Waterfall!BI$1)</f>
        <v>0</v>
      </c>
      <c r="BJ113" s="4">
        <f>SUMIFS(Purchase!$F:$F,Purchase!$A:$A,Waterfall!$A113,Purchase!$D:$D,Waterfall!$C113,Purchase!$C:$C,Waterfall!BJ$1)</f>
        <v>0</v>
      </c>
      <c r="BK113" s="4">
        <f>SUMIFS(Purchase!$F:$F,Purchase!$A:$A,Waterfall!$A113,Purchase!$D:$D,Waterfall!$C113,Purchase!$C:$C,Waterfall!BK$1)</f>
        <v>0</v>
      </c>
      <c r="BL113" s="4">
        <f>SUMIFS(Purchase!$F:$F,Purchase!$A:$A,Waterfall!$A113,Purchase!$D:$D,Waterfall!$C113,Purchase!$C:$C,Waterfall!BL$1)</f>
        <v>0</v>
      </c>
      <c r="BM113" s="4">
        <f>SUMIFS(Purchase!$F:$F,Purchase!$A:$A,Waterfall!$A113,Purchase!$D:$D,Waterfall!$C113,Purchase!$C:$C,Waterfall!BM$1)</f>
        <v>0</v>
      </c>
      <c r="BN113" s="4">
        <f>SUMIFS(Purchase!$F:$F,Purchase!$A:$A,Waterfall!$A113,Purchase!$D:$D,Waterfall!$C113,Purchase!$C:$C,Waterfall!BN$1)</f>
        <v>0</v>
      </c>
      <c r="BO113" s="4">
        <f>SUMIFS(Purchase!$F:$F,Purchase!$A:$A,Waterfall!$A113,Purchase!$D:$D,Waterfall!$C113,Purchase!$C:$C,Waterfall!BO$1)</f>
        <v>0</v>
      </c>
      <c r="BP113" s="4">
        <f>SUMIFS(Purchase!$F:$F,Purchase!$A:$A,Waterfall!$A113,Purchase!$D:$D,Waterfall!$C113,Purchase!$C:$C,Waterfall!BP$1)</f>
        <v>0</v>
      </c>
      <c r="BQ113" s="4">
        <f>SUMIFS(Purchase!$F:$F,Purchase!$A:$A,Waterfall!$A113,Purchase!$D:$D,Waterfall!$C113,Purchase!$C:$C,Waterfall!BQ$1)</f>
        <v>0</v>
      </c>
      <c r="BR113" s="4">
        <f>SUMIFS(Purchase!$F:$F,Purchase!$A:$A,Waterfall!$A113,Purchase!$D:$D,Waterfall!$C113,Purchase!$C:$C,Waterfall!BR$1)</f>
        <v>0</v>
      </c>
      <c r="BS113" s="4">
        <f>SUMIFS(Purchase!$F:$F,Purchase!$A:$A,Waterfall!$A113,Purchase!$D:$D,Waterfall!$C113,Purchase!$C:$C,Waterfall!BS$1)</f>
        <v>0</v>
      </c>
      <c r="BT113" s="4">
        <f>SUMIFS(Purchase!$F:$F,Purchase!$A:$A,Waterfall!$A113,Purchase!$D:$D,Waterfall!$C113,Purchase!$C:$C,Waterfall!BT$1)</f>
        <v>0</v>
      </c>
      <c r="BU113" s="4">
        <f>SUMIFS(Purchase!$F:$F,Purchase!$A:$A,Waterfall!$A113,Purchase!$D:$D,Waterfall!$C113,Purchase!$C:$C,Waterfall!BU$1)</f>
        <v>0</v>
      </c>
      <c r="BV113" s="4">
        <f>SUMIFS(Purchase!$F:$F,Purchase!$A:$A,Waterfall!$A113,Purchase!$D:$D,Waterfall!$C113,Purchase!$C:$C,Waterfall!BV$1)</f>
        <v>0</v>
      </c>
      <c r="BW113" s="4">
        <f>SUMIFS(Purchase!$F:$F,Purchase!$A:$A,Waterfall!$A113,Purchase!$D:$D,Waterfall!$C113,Purchase!$C:$C,Waterfall!BW$1)</f>
        <v>0</v>
      </c>
      <c r="BX113" s="4">
        <f>SUMIFS(Purchase!$F:$F,Purchase!$A:$A,Waterfall!$A113,Purchase!$D:$D,Waterfall!$C113,Purchase!$C:$C,Waterfall!BX$1)</f>
        <v>0</v>
      </c>
      <c r="BY113" s="4">
        <f>SUMIFS(Purchase!$F:$F,Purchase!$A:$A,Waterfall!$A113,Purchase!$D:$D,Waterfall!$C113,Purchase!$C:$C,Waterfall!BY$1)</f>
        <v>0</v>
      </c>
      <c r="BZ113" s="4">
        <f>SUMIFS(Purchase!$F:$F,Purchase!$A:$A,Waterfall!$A113,Purchase!$D:$D,Waterfall!$C113,Purchase!$C:$C,Waterfall!BZ$1)</f>
        <v>0</v>
      </c>
      <c r="CA113" s="4">
        <f>SUMIFS(Purchase!$F:$F,Purchase!$A:$A,Waterfall!$A113,Purchase!$D:$D,Waterfall!$C113,Purchase!$C:$C,Waterfall!CA$1)</f>
        <v>0</v>
      </c>
      <c r="CB113" s="4">
        <f>SUMIFS(Purchase!$F:$F,Purchase!$A:$A,Waterfall!$A113,Purchase!$D:$D,Waterfall!$C113,Purchase!$C:$C,Waterfall!CB$1)</f>
        <v>0</v>
      </c>
      <c r="CC113" s="4">
        <f>SUMIFS(Purchase!$F:$F,Purchase!$A:$A,Waterfall!$A113,Purchase!$D:$D,Waterfall!$C113,Purchase!$C:$C,Waterfall!CC$1)</f>
        <v>0</v>
      </c>
      <c r="CD113" s="4">
        <f>SUMIFS(Purchase!$F:$F,Purchase!$A:$A,Waterfall!$A113,Purchase!$D:$D,Waterfall!$C113,Purchase!$C:$C,Waterfall!CD$1)</f>
        <v>0</v>
      </c>
      <c r="CE113" s="4">
        <f>SUMIFS(Purchase!$F:$F,Purchase!$A:$A,Waterfall!$A113,Purchase!$D:$D,Waterfall!$C113,Purchase!$C:$C,Waterfall!CE$1)</f>
        <v>0</v>
      </c>
      <c r="CF113" s="4">
        <f>SUMIFS(Purchase!$F:$F,Purchase!$A:$A,Waterfall!$A113,Purchase!$D:$D,Waterfall!$C113,Purchase!$C:$C,Waterfall!CF$1)</f>
        <v>0</v>
      </c>
      <c r="CG113" s="4">
        <f>SUMIFS(Purchase!$F:$F,Purchase!$A:$A,Waterfall!$A113,Purchase!$D:$D,Waterfall!$C113,Purchase!$C:$C,Waterfall!CG$1)</f>
        <v>0</v>
      </c>
      <c r="CH113" s="4">
        <f>SUMIFS(Purchase!$F:$F,Purchase!$A:$A,Waterfall!$A113,Purchase!$D:$D,Waterfall!$C113,Purchase!$C:$C,Waterfall!CH$1)</f>
        <v>0</v>
      </c>
      <c r="CI113" s="4">
        <f>SUMIFS(Purchase!$F:$F,Purchase!$A:$A,Waterfall!$A113,Purchase!$D:$D,Waterfall!$C113,Purchase!$C:$C,Waterfall!CI$1)</f>
        <v>0</v>
      </c>
      <c r="CJ113" s="4">
        <f>SUMIFS(Purchase!$F:$F,Purchase!$A:$A,Waterfall!$A113,Purchase!$D:$D,Waterfall!$C113,Purchase!$C:$C,Waterfall!CJ$1)</f>
        <v>0</v>
      </c>
      <c r="CK113" s="4">
        <f>SUMIFS(Purchase!$F:$F,Purchase!$A:$A,Waterfall!$A113,Purchase!$D:$D,Waterfall!$C113,Purchase!$C:$C,Waterfall!CK$1)</f>
        <v>0</v>
      </c>
      <c r="CL113" s="4">
        <f>SUMIFS(Purchase!$F:$F,Purchase!$A:$A,Waterfall!$A113,Purchase!$D:$D,Waterfall!$C113,Purchase!$C:$C,Waterfall!CL$1)</f>
        <v>0</v>
      </c>
      <c r="CM113" s="4">
        <f>SUMIFS(Purchase!$F:$F,Purchase!$A:$A,Waterfall!$A113,Purchase!$D:$D,Waterfall!$C113,Purchase!$C:$C,Waterfall!CM$1)</f>
        <v>0</v>
      </c>
      <c r="CN113" s="4">
        <f>SUMIFS(Purchase!$F:$F,Purchase!$A:$A,Waterfall!$A113,Purchase!$D:$D,Waterfall!$C113,Purchase!$C:$C,Waterfall!CN$1)</f>
        <v>0</v>
      </c>
      <c r="CO113" s="4">
        <f>SUMIFS(Purchase!$F:$F,Purchase!$A:$A,Waterfall!$A113,Purchase!$D:$D,Waterfall!$C113,Purchase!$C:$C,Waterfall!CO$1)</f>
        <v>0</v>
      </c>
      <c r="CP113" s="4">
        <f>SUMIFS(Purchase!$F:$F,Purchase!$A:$A,Waterfall!$A113,Purchase!$D:$D,Waterfall!$C113,Purchase!$C:$C,Waterfall!CP$1)</f>
        <v>0</v>
      </c>
      <c r="CQ113" s="4">
        <f>SUMIFS(Purchase!$F:$F,Purchase!$A:$A,Waterfall!$A113,Purchase!$D:$D,Waterfall!$C113,Purchase!$C:$C,Waterfall!CQ$1)</f>
        <v>0</v>
      </c>
      <c r="CR113" s="4">
        <f>SUMIFS(Purchase!$F:$F,Purchase!$A:$A,Waterfall!$A113,Purchase!$D:$D,Waterfall!$C113,Purchase!$C:$C,Waterfall!CR$1)</f>
        <v>0</v>
      </c>
      <c r="CS113" s="4">
        <f>SUMIFS(Purchase!$F:$F,Purchase!$A:$A,Waterfall!$A113,Purchase!$D:$D,Waterfall!$C113,Purchase!$C:$C,Waterfall!CS$1)</f>
        <v>0</v>
      </c>
      <c r="CT113" s="4">
        <f>SUMIFS(Purchase!$F:$F,Purchase!$A:$A,Waterfall!$A113,Purchase!$D:$D,Waterfall!$C113,Purchase!$C:$C,Waterfall!CT$1)</f>
        <v>0</v>
      </c>
      <c r="CU113" s="4">
        <f>SUMIFS(Purchase!$F:$F,Purchase!$A:$A,Waterfall!$A113,Purchase!$D:$D,Waterfall!$C113,Purchase!$C:$C,Waterfall!CU$1)</f>
        <v>0</v>
      </c>
      <c r="CV113" s="4">
        <f>SUMIFS(Purchase!$F:$F,Purchase!$A:$A,Waterfall!$A113,Purchase!$D:$D,Waterfall!$C113,Purchase!$C:$C,Waterfall!CV$1)</f>
        <v>0</v>
      </c>
      <c r="CW113" s="4">
        <f>SUMIFS(Purchase!$F:$F,Purchase!$A:$A,Waterfall!$A113,Purchase!$D:$D,Waterfall!$C113,Purchase!$C:$C,Waterfall!CW$1)</f>
        <v>0</v>
      </c>
      <c r="CX113" s="4">
        <f>SUMIFS(Purchase!$F:$F,Purchase!$A:$A,Waterfall!$A113,Purchase!$D:$D,Waterfall!$C113,Purchase!$C:$C,Waterfall!CX$1)</f>
        <v>0</v>
      </c>
      <c r="CY113" s="4">
        <f>SUMIFS(Purchase!$F:$F,Purchase!$A:$A,Waterfall!$A113,Purchase!$D:$D,Waterfall!$C113,Purchase!$C:$C,Waterfall!CY$1)</f>
        <v>0</v>
      </c>
      <c r="CZ113" s="4">
        <f>SUMIFS(Purchase!$F:$F,Purchase!$A:$A,Waterfall!$A113,Purchase!$D:$D,Waterfall!$C113,Purchase!$C:$C,Waterfall!CZ$1)</f>
        <v>0</v>
      </c>
      <c r="DA113" s="4">
        <f>SUMIFS(Purchase!$F:$F,Purchase!$A:$A,Waterfall!$A113,Purchase!$D:$D,Waterfall!$C113,Purchase!$C:$C,Waterfall!DA$1)</f>
        <v>0</v>
      </c>
      <c r="DB113" s="4">
        <f>SUMIFS(Purchase!$F:$F,Purchase!$A:$A,Waterfall!$A113,Purchase!$D:$D,Waterfall!$C113,Purchase!$C:$C,Waterfall!DB$1)</f>
        <v>0</v>
      </c>
      <c r="DC113" s="4">
        <f>SUMIFS(Purchase!$F:$F,Purchase!$A:$A,Waterfall!$A113,Purchase!$D:$D,Waterfall!$C113,Purchase!$C:$C,Waterfall!DC$1)</f>
        <v>0</v>
      </c>
      <c r="DD113" s="4">
        <f>SUMIFS(Purchase!$F:$F,Purchase!$A:$A,Waterfall!$A113,Purchase!$D:$D,Waterfall!$C113,Purchase!$C:$C,Waterfall!DD$1)</f>
        <v>0</v>
      </c>
      <c r="DE113" s="4">
        <f>SUMIFS(Purchase!$F:$F,Purchase!$A:$A,Waterfall!$A113,Purchase!$D:$D,Waterfall!$C113,Purchase!$C:$C,Waterfall!DE$1)</f>
        <v>0</v>
      </c>
      <c r="DF113" s="4">
        <f>SUMIFS(Purchase!$F:$F,Purchase!$A:$A,Waterfall!$A113,Purchase!$D:$D,Waterfall!$C113,Purchase!$C:$C,Waterfall!DF$1)</f>
        <v>0</v>
      </c>
      <c r="DG113" s="4">
        <f>SUMIFS(Purchase!$F:$F,Purchase!$A:$A,Waterfall!$A113,Purchase!$D:$D,Waterfall!$C113,Purchase!$C:$C,Waterfall!DG$1)</f>
        <v>0</v>
      </c>
      <c r="DH113" s="4">
        <f>SUMIFS(Purchase!$F:$F,Purchase!$A:$A,Waterfall!$A113,Purchase!$D:$D,Waterfall!$C113,Purchase!$C:$C,Waterfall!DH$1)</f>
        <v>0</v>
      </c>
      <c r="DI113" s="4">
        <f>SUMIFS(Purchase!$F:$F,Purchase!$A:$A,Waterfall!$A113,Purchase!$D:$D,Waterfall!$C113,Purchase!$C:$C,Waterfall!DI$1)</f>
        <v>0</v>
      </c>
      <c r="DJ113" s="4">
        <f>SUMIFS(Purchase!$F:$F,Purchase!$A:$A,Waterfall!$A113,Purchase!$D:$D,Waterfall!$C113,Purchase!$C:$C,Waterfall!DJ$1)</f>
        <v>0</v>
      </c>
      <c r="DK113" s="4">
        <f>SUMIFS(Purchase!$F:$F,Purchase!$A:$A,Waterfall!$A113,Purchase!$D:$D,Waterfall!$C113,Purchase!$C:$C,Waterfall!DK$1)</f>
        <v>0</v>
      </c>
      <c r="DL113" s="4">
        <f>SUMIFS(Purchase!$F:$F,Purchase!$A:$A,Waterfall!$A113,Purchase!$D:$D,Waterfall!$C113,Purchase!$C:$C,Waterfall!DL$1)</f>
        <v>0</v>
      </c>
      <c r="DM113" s="4">
        <f>SUMIFS(Purchase!$F:$F,Purchase!$A:$A,Waterfall!$A113,Purchase!$D:$D,Waterfall!$C113,Purchase!$C:$C,Waterfall!DM$1)</f>
        <v>0</v>
      </c>
      <c r="DN113" s="4">
        <f>SUMIFS(Purchase!$F:$F,Purchase!$A:$A,Waterfall!$A113,Purchase!$D:$D,Waterfall!$C113,Purchase!$C:$C,Waterfall!DN$1)</f>
        <v>0</v>
      </c>
      <c r="DO113" s="4">
        <f>SUMIFS(Purchase!$F:$F,Purchase!$A:$A,Waterfall!$A113,Purchase!$D:$D,Waterfall!$C113,Purchase!$C:$C,Waterfall!DO$1)</f>
        <v>0</v>
      </c>
      <c r="DP113" s="4">
        <f>SUMIFS(Purchase!$F:$F,Purchase!$A:$A,Waterfall!$A113,Purchase!$D:$D,Waterfall!$C113,Purchase!$C:$C,Waterfall!DP$1)</f>
        <v>0</v>
      </c>
      <c r="DQ113" s="4">
        <f>SUMIFS(Purchase!$F:$F,Purchase!$A:$A,Waterfall!$A113,Purchase!$D:$D,Waterfall!$C113,Purchase!$C:$C,Waterfall!DQ$1)</f>
        <v>0</v>
      </c>
      <c r="DR113" s="4">
        <f>SUMIFS(Purchase!$F:$F,Purchase!$A:$A,Waterfall!$A113,Purchase!$D:$D,Waterfall!$C113,Purchase!$C:$C,Waterfall!DR$1)</f>
        <v>0</v>
      </c>
      <c r="DS113" s="4">
        <f>SUMIFS(Purchase!$F:$F,Purchase!$A:$A,Waterfall!$A113,Purchase!$D:$D,Waterfall!$C113,Purchase!$C:$C,Waterfall!DS$1)</f>
        <v>0</v>
      </c>
      <c r="DT113" s="4">
        <f>SUMIFS(Purchase!$F:$F,Purchase!$A:$A,Waterfall!$A113,Purchase!$D:$D,Waterfall!$C113,Purchase!$C:$C,Waterfall!DT$1)</f>
        <v>0</v>
      </c>
      <c r="DU113" s="4">
        <f>SUMIFS(Purchase!$F:$F,Purchase!$A:$A,Waterfall!$A113,Purchase!$D:$D,Waterfall!$C113,Purchase!$C:$C,Waterfall!DU$1)</f>
        <v>0</v>
      </c>
      <c r="DV113" s="4">
        <f>SUMIFS(Purchase!$F:$F,Purchase!$A:$A,Waterfall!$A113,Purchase!$D:$D,Waterfall!$C113,Purchase!$C:$C,Waterfall!DV$1)</f>
        <v>0</v>
      </c>
      <c r="DW113" s="4">
        <f>SUMIFS(Purchase!$F:$F,Purchase!$A:$A,Waterfall!$A113,Purchase!$D:$D,Waterfall!$C113,Purchase!$C:$C,Waterfall!DW$1)</f>
        <v>0</v>
      </c>
      <c r="DX113" s="4">
        <f>SUMIFS(Purchase!$F:$F,Purchase!$A:$A,Waterfall!$A113,Purchase!$D:$D,Waterfall!$C113,Purchase!$C:$C,Waterfall!DX$1)</f>
        <v>0</v>
      </c>
      <c r="DY113" s="4">
        <f>SUMIFS(Purchase!$F:$F,Purchase!$A:$A,Waterfall!$A113,Purchase!$D:$D,Waterfall!$C113,Purchase!$C:$C,Waterfall!DY$1)</f>
        <v>0</v>
      </c>
      <c r="DZ113" s="4">
        <f>SUMIFS(Purchase!$F:$F,Purchase!$A:$A,Waterfall!$A113,Purchase!$D:$D,Waterfall!$C113,Purchase!$C:$C,Waterfall!DZ$1)</f>
        <v>0</v>
      </c>
      <c r="EA113" s="4">
        <f>SUMIFS(Purchase!$F:$F,Purchase!$A:$A,Waterfall!$A113,Purchase!$D:$D,Waterfall!$C113,Purchase!$C:$C,Waterfall!EA$1)</f>
        <v>0</v>
      </c>
      <c r="EB113" s="4">
        <f>SUMIFS(Purchase!$F:$F,Purchase!$A:$A,Waterfall!$A113,Purchase!$D:$D,Waterfall!$C113,Purchase!$C:$C,Waterfall!EB$1)</f>
        <v>0</v>
      </c>
      <c r="EC113" s="4">
        <f>SUMIFS(Purchase!$F:$F,Purchase!$A:$A,Waterfall!$A113,Purchase!$D:$D,Waterfall!$C113,Purchase!$C:$C,Waterfall!EC$1)</f>
        <v>0</v>
      </c>
      <c r="ED113" s="4">
        <f>SUMIFS(Purchase!$F:$F,Purchase!$A:$A,Waterfall!$A113,Purchase!$D:$D,Waterfall!$C113,Purchase!$C:$C,Waterfall!ED$1)</f>
        <v>0</v>
      </c>
      <c r="EE113" s="4">
        <f>SUMIFS(Purchase!$F:$F,Purchase!$A:$A,Waterfall!$A113,Purchase!$D:$D,Waterfall!$C113,Purchase!$C:$C,Waterfall!EE$1)</f>
        <v>0</v>
      </c>
      <c r="EF113" s="4">
        <f>SUMIFS(Purchase!$F:$F,Purchase!$A:$A,Waterfall!$A113,Purchase!$D:$D,Waterfall!$C113,Purchase!$C:$C,Waterfall!EF$1)</f>
        <v>0</v>
      </c>
      <c r="EG113" s="4">
        <f>SUMIFS(Purchase!$F:$F,Purchase!$A:$A,Waterfall!$A113,Purchase!$D:$D,Waterfall!$C113,Purchase!$C:$C,Waterfall!EG$1)</f>
        <v>0</v>
      </c>
      <c r="EH113" s="4">
        <f>SUMIFS(Purchase!$F:$F,Purchase!$A:$A,Waterfall!$A113,Purchase!$D:$D,Waterfall!$C113,Purchase!$C:$C,Waterfall!EH$1)</f>
        <v>0</v>
      </c>
      <c r="EI113" s="4">
        <f>SUMIFS(Purchase!$F:$F,Purchase!$A:$A,Waterfall!$A113,Purchase!$D:$D,Waterfall!$C113,Purchase!$C:$C,Waterfall!EI$1)</f>
        <v>0</v>
      </c>
      <c r="EJ113" s="4">
        <f>SUMIFS(Purchase!$F:$F,Purchase!$A:$A,Waterfall!$A113,Purchase!$D:$D,Waterfall!$C113,Purchase!$C:$C,Waterfall!EJ$1)</f>
        <v>0</v>
      </c>
      <c r="EK113" s="4">
        <f>SUMIFS(Purchase!$F:$F,Purchase!$A:$A,Waterfall!$A113,Purchase!$D:$D,Waterfall!$C113,Purchase!$C:$C,Waterfall!EK$1)</f>
        <v>0</v>
      </c>
      <c r="EL113" s="4">
        <f>SUMIFS(Purchase!$F:$F,Purchase!$A:$A,Waterfall!$A113,Purchase!$D:$D,Waterfall!$C113,Purchase!$C:$C,Waterfall!EL$1)</f>
        <v>0</v>
      </c>
      <c r="EM113" s="4">
        <f>SUMIFS(Purchase!$F:$F,Purchase!$A:$A,Waterfall!$A113,Purchase!$D:$D,Waterfall!$C113,Purchase!$C:$C,Waterfall!EM$1)</f>
        <v>0</v>
      </c>
      <c r="EN113" s="4">
        <f>SUMIFS(Purchase!$F:$F,Purchase!$A:$A,Waterfall!$A113,Purchase!$D:$D,Waterfall!$C113,Purchase!$C:$C,Waterfall!EN$1)</f>
        <v>0</v>
      </c>
      <c r="EO113" s="4">
        <f>SUMIFS(Purchase!$F:$F,Purchase!$A:$A,Waterfall!$A113,Purchase!$D:$D,Waterfall!$C113,Purchase!$C:$C,Waterfall!EO$1)</f>
        <v>0</v>
      </c>
      <c r="EP113" s="4">
        <f>SUMIFS(Purchase!$F:$F,Purchase!$A:$A,Waterfall!$A113,Purchase!$D:$D,Waterfall!$C113,Purchase!$C:$C,Waterfall!EP$1)</f>
        <v>0</v>
      </c>
      <c r="EQ113" s="4">
        <f>SUMIFS(Purchase!$F:$F,Purchase!$A:$A,Waterfall!$A113,Purchase!$D:$D,Waterfall!$C113,Purchase!$C:$C,Waterfall!EQ$1)</f>
        <v>0</v>
      </c>
      <c r="ER113" s="4">
        <f>SUMIFS(Purchase!$F:$F,Purchase!$A:$A,Waterfall!$A113,Purchase!$D:$D,Waterfall!$C113,Purchase!$C:$C,Waterfall!ER$1)</f>
        <v>0</v>
      </c>
      <c r="ES113" s="4">
        <f>SUMIFS(Purchase!$F:$F,Purchase!$A:$A,Waterfall!$A113,Purchase!$D:$D,Waterfall!$C113,Purchase!$C:$C,Waterfall!ES$1)</f>
        <v>0</v>
      </c>
      <c r="ET113" s="4">
        <f>SUMIFS(Purchase!$F:$F,Purchase!$A:$A,Waterfall!$A113,Purchase!$D:$D,Waterfall!$C113,Purchase!$C:$C,Waterfall!ET$1)</f>
        <v>0</v>
      </c>
      <c r="EU113" s="4">
        <f>SUMIFS(Purchase!$F:$F,Purchase!$A:$A,Waterfall!$A113,Purchase!$D:$D,Waterfall!$C113,Purchase!$C:$C,Waterfall!EU$1)</f>
        <v>0</v>
      </c>
      <c r="EV113" s="4">
        <f>SUMIFS(Purchase!$F:$F,Purchase!$A:$A,Waterfall!$A113,Purchase!$D:$D,Waterfall!$C113,Purchase!$C:$C,Waterfall!EV$1)</f>
        <v>0</v>
      </c>
      <c r="EW113" s="4">
        <f>SUMIFS(Purchase!$F:$F,Purchase!$A:$A,Waterfall!$A113,Purchase!$D:$D,Waterfall!$C113,Purchase!$C:$C,Waterfall!EW$1)</f>
        <v>0</v>
      </c>
      <c r="EX113" s="4">
        <f>SUMIFS(Purchase!$F:$F,Purchase!$A:$A,Waterfall!$A113,Purchase!$D:$D,Waterfall!$C113,Purchase!$C:$C,Waterfall!EX$1)</f>
        <v>0</v>
      </c>
      <c r="EY113" s="4">
        <f>SUMIFS(Purchase!$F:$F,Purchase!$A:$A,Waterfall!$A113,Purchase!$D:$D,Waterfall!$C113,Purchase!$C:$C,Waterfall!EY$1)</f>
        <v>0</v>
      </c>
      <c r="EZ113" s="4">
        <f>SUMIFS(Purchase!$F:$F,Purchase!$A:$A,Waterfall!$A113,Purchase!$D:$D,Waterfall!$C113,Purchase!$C:$C,Waterfall!EZ$1)</f>
        <v>0</v>
      </c>
      <c r="FA113" s="4">
        <f>SUMIFS(Purchase!$F:$F,Purchase!$A:$A,Waterfall!$A113,Purchase!$D:$D,Waterfall!$C113,Purchase!$C:$C,Waterfall!FA$1)</f>
        <v>0</v>
      </c>
      <c r="FB113" s="4">
        <f>SUMIFS(Purchase!$F:$F,Purchase!$A:$A,Waterfall!$A113,Purchase!$D:$D,Waterfall!$C113,Purchase!$C:$C,Waterfall!FB$1)</f>
        <v>0</v>
      </c>
      <c r="FC113" s="4">
        <f>SUMIFS(Purchase!$F:$F,Purchase!$A:$A,Waterfall!$A113,Purchase!$D:$D,Waterfall!$C113,Purchase!$C:$C,Waterfall!FC$1)</f>
        <v>0</v>
      </c>
      <c r="FD113" s="4">
        <f>SUMIFS(Purchase!$F:$F,Purchase!$A:$A,Waterfall!$A113,Purchase!$D:$D,Waterfall!$C113,Purchase!$C:$C,Waterfall!FD$1)</f>
        <v>0</v>
      </c>
      <c r="FE113" s="4">
        <f>SUMIFS(Purchase!$F:$F,Purchase!$A:$A,Waterfall!$A113,Purchase!$D:$D,Waterfall!$C113,Purchase!$C:$C,Waterfall!FE$1)</f>
        <v>0</v>
      </c>
      <c r="FF113" s="4">
        <f>SUMIFS(Purchase!$F:$F,Purchase!$A:$A,Waterfall!$A113,Purchase!$D:$D,Waterfall!$C113,Purchase!$C:$C,Waterfall!FF$1)</f>
        <v>0</v>
      </c>
      <c r="FG113" s="4">
        <f>SUMIFS(Purchase!$F:$F,Purchase!$A:$A,Waterfall!$A113,Purchase!$D:$D,Waterfall!$C113,Purchase!$C:$C,Waterfall!FG$1)</f>
        <v>0</v>
      </c>
      <c r="FH113" s="4">
        <f>SUMIFS(Purchase!$F:$F,Purchase!$A:$A,Waterfall!$A113,Purchase!$D:$D,Waterfall!$C113,Purchase!$C:$C,Waterfall!FH$1)</f>
        <v>0</v>
      </c>
      <c r="FI113" s="4">
        <f>SUMIFS(Purchase!$F:$F,Purchase!$A:$A,Waterfall!$A113,Purchase!$D:$D,Waterfall!$C113,Purchase!$C:$C,Waterfall!FI$1)</f>
        <v>0</v>
      </c>
      <c r="FJ113" s="4">
        <f>SUMIFS(Purchase!$F:$F,Purchase!$A:$A,Waterfall!$A113,Purchase!$D:$D,Waterfall!$C113,Purchase!$C:$C,Waterfall!FJ$1)</f>
        <v>0</v>
      </c>
      <c r="FK113" s="4">
        <f>SUMIFS(Purchase!$F:$F,Purchase!$A:$A,Waterfall!$A113,Purchase!$D:$D,Waterfall!$C113,Purchase!$C:$C,Waterfall!FK$1)</f>
        <v>0</v>
      </c>
      <c r="FL113" s="4">
        <f>SUMIFS(Purchase!$F:$F,Purchase!$A:$A,Waterfall!$A113,Purchase!$D:$D,Waterfall!$C113,Purchase!$C:$C,Waterfall!FL$1)</f>
        <v>0</v>
      </c>
      <c r="FM113" s="4">
        <f>SUMIFS(Purchase!$F:$F,Purchase!$A:$A,Waterfall!$A113,Purchase!$D:$D,Waterfall!$C113,Purchase!$C:$C,Waterfall!FM$1)</f>
        <v>0</v>
      </c>
      <c r="FN113" s="4">
        <f>SUMIFS(Purchase!$F:$F,Purchase!$A:$A,Waterfall!$A113,Purchase!$D:$D,Waterfall!$C113,Purchase!$C:$C,Waterfall!FN$1)</f>
        <v>0</v>
      </c>
      <c r="FO113" s="4">
        <f>SUMIFS(Purchase!$F:$F,Purchase!$A:$A,Waterfall!$A113,Purchase!$D:$D,Waterfall!$C113,Purchase!$C:$C,Waterfall!FO$1)</f>
        <v>0</v>
      </c>
      <c r="FP113" s="4">
        <f>SUMIFS(Purchase!$F:$F,Purchase!$A:$A,Waterfall!$A113,Purchase!$D:$D,Waterfall!$C113,Purchase!$C:$C,Waterfall!FP$1)</f>
        <v>0</v>
      </c>
      <c r="FQ113" s="4">
        <f>SUMIFS(Purchase!$F:$F,Purchase!$A:$A,Waterfall!$A113,Purchase!$D:$D,Waterfall!$C113,Purchase!$C:$C,Waterfall!FQ$1)</f>
        <v>0</v>
      </c>
      <c r="FR113" s="4">
        <f>SUMIFS(Purchase!$F:$F,Purchase!$A:$A,Waterfall!$A113,Purchase!$D:$D,Waterfall!$C113,Purchase!$C:$C,Waterfall!FR$1)</f>
        <v>0</v>
      </c>
      <c r="FS113" s="4">
        <f>SUMIFS(Purchase!$F:$F,Purchase!$A:$A,Waterfall!$A113,Purchase!$D:$D,Waterfall!$C113,Purchase!$C:$C,Waterfall!FS$1)</f>
        <v>0</v>
      </c>
      <c r="FT113" s="4">
        <f>SUMIFS(Purchase!$F:$F,Purchase!$A:$A,Waterfall!$A113,Purchase!$D:$D,Waterfall!$C113,Purchase!$C:$C,Waterfall!FT$1)</f>
        <v>0</v>
      </c>
      <c r="FU113" s="4">
        <f>SUMIFS(Purchase!$F:$F,Purchase!$A:$A,Waterfall!$A113,Purchase!$D:$D,Waterfall!$C113,Purchase!$C:$C,Waterfall!FU$1)</f>
        <v>0</v>
      </c>
      <c r="FV113" s="4">
        <f>SUMIFS(Purchase!$F:$F,Purchase!$A:$A,Waterfall!$A113,Purchase!$D:$D,Waterfall!$C113,Purchase!$C:$C,Waterfall!FV$1)</f>
        <v>0</v>
      </c>
      <c r="FW113" s="4">
        <f>SUMIFS(Purchase!$F:$F,Purchase!$A:$A,Waterfall!$A113,Purchase!$D:$D,Waterfall!$C113,Purchase!$C:$C,Waterfall!FW$1)</f>
        <v>0</v>
      </c>
      <c r="FX113" s="4">
        <f>SUMIFS(Purchase!$F:$F,Purchase!$A:$A,Waterfall!$A113,Purchase!$D:$D,Waterfall!$C113,Purchase!$C:$C,Waterfall!FX$1)</f>
        <v>0</v>
      </c>
      <c r="FY113" s="4">
        <f>SUMIFS(Purchase!$F:$F,Purchase!$A:$A,Waterfall!$A113,Purchase!$D:$D,Waterfall!$C113,Purchase!$C:$C,Waterfall!FY$1)</f>
        <v>0</v>
      </c>
      <c r="FZ113" s="4">
        <f>SUMIFS(Purchase!$F:$F,Purchase!$A:$A,Waterfall!$A113,Purchase!$D:$D,Waterfall!$C113,Purchase!$C:$C,Waterfall!FZ$1)</f>
        <v>0</v>
      </c>
      <c r="GA113" s="4">
        <f>SUMIFS(Purchase!$F:$F,Purchase!$A:$A,Waterfall!$A113,Purchase!$D:$D,Waterfall!$C113,Purchase!$C:$C,Waterfall!GA$1)</f>
        <v>0</v>
      </c>
      <c r="GB113" s="4">
        <f>SUMIFS(Purchase!$F:$F,Purchase!$A:$A,Waterfall!$A113,Purchase!$D:$D,Waterfall!$C113,Purchase!$C:$C,Waterfall!GB$1)</f>
        <v>0</v>
      </c>
      <c r="GC113" s="4">
        <f>SUMIFS(Purchase!$F:$F,Purchase!$A:$A,Waterfall!$A113,Purchase!$D:$D,Waterfall!$C113,Purchase!$C:$C,Waterfall!GC$1)</f>
        <v>0</v>
      </c>
      <c r="GD113" s="4">
        <f>SUMIFS(Purchase!$F:$F,Purchase!$A:$A,Waterfall!$A113,Purchase!$D:$D,Waterfall!$C113,Purchase!$C:$C,Waterfall!GD$1)</f>
        <v>0</v>
      </c>
      <c r="GE113" s="4">
        <f>SUMIFS(Purchase!$F:$F,Purchase!$A:$A,Waterfall!$A113,Purchase!$D:$D,Waterfall!$C113,Purchase!$C:$C,Waterfall!GE$1)</f>
        <v>0</v>
      </c>
      <c r="GF113" s="4">
        <f>SUMIFS(Purchase!$F:$F,Purchase!$A:$A,Waterfall!$A113,Purchase!$D:$D,Waterfall!$C113,Purchase!$C:$C,Waterfall!GF$1)</f>
        <v>0</v>
      </c>
      <c r="GG113" s="4">
        <f>SUMIFS(Purchase!$F:$F,Purchase!$A:$A,Waterfall!$A113,Purchase!$D:$D,Waterfall!$C113,Purchase!$C:$C,Waterfall!GG$1)</f>
        <v>0</v>
      </c>
      <c r="GH113" s="4">
        <f>SUMIFS(Purchase!$F:$F,Purchase!$A:$A,Waterfall!$A113,Purchase!$D:$D,Waterfall!$C113,Purchase!$C:$C,Waterfall!GH$1)</f>
        <v>0</v>
      </c>
      <c r="GI113" s="4">
        <f>SUMIFS(Purchase!$F:$F,Purchase!$A:$A,Waterfall!$A113,Purchase!$D:$D,Waterfall!$C113,Purchase!$C:$C,Waterfall!GI$1)</f>
        <v>0</v>
      </c>
    </row>
    <row r="114" spans="1:191" x14ac:dyDescent="0.35">
      <c r="A114" s="8">
        <f t="shared" si="4"/>
        <v>1</v>
      </c>
      <c r="B114" s="2" t="str">
        <f>VLOOKUP($A114,Centers!$B$1:$C$120,2,)</f>
        <v>GATE</v>
      </c>
      <c r="C114" s="3">
        <v>44991</v>
      </c>
      <c r="D114" s="4">
        <f>IF($A114=1,SUM(SUMIFS(Indent!$E:$E,Indent!$C:$C,Waterfall!$C114,Indent!$A:$A,Centers!$A$2),SUMIFS(Indent!$E:$E,Indent!$C:$C,Waterfall!$C114,Indent!$A:$A,Centers!$A$3),SUMIFS(Indent!$E:$E,Indent!$C:$C,Waterfall!$C114,Indent!$A:$A,Centers!$A$4),SUMIFS(Indent!$E:$E,Indent!$C:$C,Waterfall!$C114,Indent!$A:$A,Centers!$A$5),SUMIFS(Indent!$E:$E,Indent!$C:$C,Waterfall!$C114,Indent!$A:$A,Centers!$A$6),SUMIFS(Indent!$E:$E,Indent!$C:$C,Waterfall!$C114,Indent!$A:$A,Centers!$A$7),SUMIFS(Indent!$E:$E,Indent!$C:$C,Waterfall!$C114,Indent!$A:$A,Centers!$A$8)),SUMIFS(Indent!$E:$E,Indent!$C:$C,Waterfall!$C114,Indent!$A:$A,$A114))</f>
        <v>0</v>
      </c>
      <c r="E114" s="4">
        <f>SUMIFS(Purchase!$F:$F,Purchase!$A:$A,Waterfall!$A114,Purchase!$D:$D,Waterfall!$C114,Purchase!$C:$C,Waterfall!E$1)</f>
        <v>0</v>
      </c>
      <c r="F114" s="4">
        <f>SUMIFS(Purchase!$F:$F,Purchase!$A:$A,Waterfall!$A114,Purchase!$D:$D,Waterfall!$C114,Purchase!$C:$C,Waterfall!F$1)</f>
        <v>0</v>
      </c>
      <c r="G114" s="4">
        <f>SUMIFS(Purchase!$F:$F,Purchase!$A:$A,Waterfall!$A114,Purchase!$D:$D,Waterfall!$C114,Purchase!$C:$C,Waterfall!G$1)</f>
        <v>0</v>
      </c>
      <c r="H114" s="4">
        <f>SUMIFS(Purchase!$F:$F,Purchase!$A:$A,Waterfall!$A114,Purchase!$D:$D,Waterfall!$C114,Purchase!$C:$C,Waterfall!H$1)</f>
        <v>0</v>
      </c>
      <c r="I114" s="4">
        <f>SUMIFS(Purchase!$F:$F,Purchase!$A:$A,Waterfall!$A114,Purchase!$D:$D,Waterfall!$C114,Purchase!$C:$C,Waterfall!I$1)</f>
        <v>0</v>
      </c>
      <c r="J114" s="4">
        <f>SUMIFS(Purchase!$F:$F,Purchase!$A:$A,Waterfall!$A114,Purchase!$D:$D,Waterfall!$C114,Purchase!$C:$C,Waterfall!J$1)</f>
        <v>0</v>
      </c>
      <c r="K114" s="4">
        <f>SUMIFS(Purchase!$F:$F,Purchase!$A:$A,Waterfall!$A114,Purchase!$D:$D,Waterfall!$C114,Purchase!$C:$C,Waterfall!K$1)</f>
        <v>0</v>
      </c>
      <c r="L114" s="4">
        <f>SUMIFS(Purchase!$F:$F,Purchase!$A:$A,Waterfall!$A114,Purchase!$D:$D,Waterfall!$C114,Purchase!$C:$C,Waterfall!L$1)</f>
        <v>0</v>
      </c>
      <c r="M114" s="4">
        <f>SUMIFS(Purchase!$F:$F,Purchase!$A:$A,Waterfall!$A114,Purchase!$D:$D,Waterfall!$C114,Purchase!$C:$C,Waterfall!M$1)</f>
        <v>0</v>
      </c>
      <c r="N114" s="4">
        <f>SUMIFS(Purchase!$F:$F,Purchase!$A:$A,Waterfall!$A114,Purchase!$D:$D,Waterfall!$C114,Purchase!$C:$C,Waterfall!N$1)</f>
        <v>0</v>
      </c>
      <c r="O114" s="4">
        <f>SUMIFS(Purchase!$F:$F,Purchase!$A:$A,Waterfall!$A114,Purchase!$D:$D,Waterfall!$C114,Purchase!$C:$C,Waterfall!O$1)</f>
        <v>0</v>
      </c>
      <c r="P114" s="4">
        <f>SUMIFS(Purchase!$F:$F,Purchase!$A:$A,Waterfall!$A114,Purchase!$D:$D,Waterfall!$C114,Purchase!$C:$C,Waterfall!P$1)</f>
        <v>0</v>
      </c>
      <c r="Q114" s="4">
        <f>SUMIFS(Purchase!$F:$F,Purchase!$A:$A,Waterfall!$A114,Purchase!$D:$D,Waterfall!$C114,Purchase!$C:$C,Waterfall!Q$1)</f>
        <v>0</v>
      </c>
      <c r="R114" s="4">
        <f>SUMIFS(Purchase!$F:$F,Purchase!$A:$A,Waterfall!$A114,Purchase!$D:$D,Waterfall!$C114,Purchase!$C:$C,Waterfall!R$1)</f>
        <v>0</v>
      </c>
      <c r="S114" s="4">
        <f>SUMIFS(Purchase!$F:$F,Purchase!$A:$A,Waterfall!$A114,Purchase!$D:$D,Waterfall!$C114,Purchase!$C:$C,Waterfall!S$1)</f>
        <v>0</v>
      </c>
      <c r="T114" s="4">
        <f>SUMIFS(Purchase!$F:$F,Purchase!$A:$A,Waterfall!$A114,Purchase!$D:$D,Waterfall!$C114,Purchase!$C:$C,Waterfall!T$1)</f>
        <v>0</v>
      </c>
      <c r="U114" s="4">
        <f>SUMIFS(Purchase!$F:$F,Purchase!$A:$A,Waterfall!$A114,Purchase!$D:$D,Waterfall!$C114,Purchase!$C:$C,Waterfall!U$1)</f>
        <v>0</v>
      </c>
      <c r="V114" s="4">
        <f>SUMIFS(Purchase!$F:$F,Purchase!$A:$A,Waterfall!$A114,Purchase!$D:$D,Waterfall!$C114,Purchase!$C:$C,Waterfall!V$1)</f>
        <v>0</v>
      </c>
      <c r="W114" s="4">
        <f>SUMIFS(Purchase!$F:$F,Purchase!$A:$A,Waterfall!$A114,Purchase!$D:$D,Waterfall!$C114,Purchase!$C:$C,Waterfall!W$1)</f>
        <v>0</v>
      </c>
      <c r="X114" s="4">
        <f>SUMIFS(Purchase!$F:$F,Purchase!$A:$A,Waterfall!$A114,Purchase!$D:$D,Waterfall!$C114,Purchase!$C:$C,Waterfall!X$1)</f>
        <v>0</v>
      </c>
      <c r="Y114" s="4">
        <f>SUMIFS(Purchase!$F:$F,Purchase!$A:$A,Waterfall!$A114,Purchase!$D:$D,Waterfall!$C114,Purchase!$C:$C,Waterfall!Y$1)</f>
        <v>0</v>
      </c>
      <c r="Z114" s="4">
        <f>SUMIFS(Purchase!$F:$F,Purchase!$A:$A,Waterfall!$A114,Purchase!$D:$D,Waterfall!$C114,Purchase!$C:$C,Waterfall!Z$1)</f>
        <v>0</v>
      </c>
      <c r="AA114" s="4">
        <f>SUMIFS(Purchase!$F:$F,Purchase!$A:$A,Waterfall!$A114,Purchase!$D:$D,Waterfall!$C114,Purchase!$C:$C,Waterfall!AA$1)</f>
        <v>0</v>
      </c>
      <c r="AB114" s="4">
        <f>SUMIFS(Purchase!$F:$F,Purchase!$A:$A,Waterfall!$A114,Purchase!$D:$D,Waterfall!$C114,Purchase!$C:$C,Waterfall!AB$1)</f>
        <v>0</v>
      </c>
      <c r="AC114" s="4">
        <f>SUMIFS(Purchase!$F:$F,Purchase!$A:$A,Waterfall!$A114,Purchase!$D:$D,Waterfall!$C114,Purchase!$C:$C,Waterfall!AC$1)</f>
        <v>0</v>
      </c>
      <c r="AD114" s="4">
        <f>SUMIFS(Purchase!$F:$F,Purchase!$A:$A,Waterfall!$A114,Purchase!$D:$D,Waterfall!$C114,Purchase!$C:$C,Waterfall!AD$1)</f>
        <v>0</v>
      </c>
      <c r="AE114" s="4">
        <f>SUMIFS(Purchase!$F:$F,Purchase!$A:$A,Waterfall!$A114,Purchase!$D:$D,Waterfall!$C114,Purchase!$C:$C,Waterfall!AE$1)</f>
        <v>0</v>
      </c>
      <c r="AF114" s="4">
        <f>SUMIFS(Purchase!$F:$F,Purchase!$A:$A,Waterfall!$A114,Purchase!$D:$D,Waterfall!$C114,Purchase!$C:$C,Waterfall!AF$1)</f>
        <v>0</v>
      </c>
      <c r="AG114" s="4">
        <f>SUMIFS(Purchase!$F:$F,Purchase!$A:$A,Waterfall!$A114,Purchase!$D:$D,Waterfall!$C114,Purchase!$C:$C,Waterfall!AG$1)</f>
        <v>0</v>
      </c>
      <c r="AH114" s="4">
        <f>SUMIFS(Purchase!$F:$F,Purchase!$A:$A,Waterfall!$A114,Purchase!$D:$D,Waterfall!$C114,Purchase!$C:$C,Waterfall!AH$1)</f>
        <v>0</v>
      </c>
      <c r="AI114" s="4">
        <f>SUMIFS(Purchase!$F:$F,Purchase!$A:$A,Waterfall!$A114,Purchase!$D:$D,Waterfall!$C114,Purchase!$C:$C,Waterfall!AI$1)</f>
        <v>0</v>
      </c>
      <c r="AJ114" s="4">
        <f>SUMIFS(Purchase!$F:$F,Purchase!$A:$A,Waterfall!$A114,Purchase!$D:$D,Waterfall!$C114,Purchase!$C:$C,Waterfall!AJ$1)</f>
        <v>0</v>
      </c>
      <c r="AK114" s="4">
        <f>SUMIFS(Purchase!$F:$F,Purchase!$A:$A,Waterfall!$A114,Purchase!$D:$D,Waterfall!$C114,Purchase!$C:$C,Waterfall!AK$1)</f>
        <v>0</v>
      </c>
      <c r="AL114" s="4">
        <f>SUMIFS(Purchase!$F:$F,Purchase!$A:$A,Waterfall!$A114,Purchase!$D:$D,Waterfall!$C114,Purchase!$C:$C,Waterfall!AL$1)</f>
        <v>0</v>
      </c>
      <c r="AM114" s="4">
        <f>SUMIFS(Purchase!$F:$F,Purchase!$A:$A,Waterfall!$A114,Purchase!$D:$D,Waterfall!$C114,Purchase!$C:$C,Waterfall!AM$1)</f>
        <v>0</v>
      </c>
      <c r="AN114" s="4">
        <f>SUMIFS(Purchase!$F:$F,Purchase!$A:$A,Waterfall!$A114,Purchase!$D:$D,Waterfall!$C114,Purchase!$C:$C,Waterfall!AN$1)</f>
        <v>0</v>
      </c>
      <c r="AO114" s="4">
        <f>SUMIFS(Purchase!$F:$F,Purchase!$A:$A,Waterfall!$A114,Purchase!$D:$D,Waterfall!$C114,Purchase!$C:$C,Waterfall!AO$1)</f>
        <v>0</v>
      </c>
      <c r="AP114" s="4">
        <f>SUMIFS(Purchase!$F:$F,Purchase!$A:$A,Waterfall!$A114,Purchase!$D:$D,Waterfall!$C114,Purchase!$C:$C,Waterfall!AP$1)</f>
        <v>0</v>
      </c>
      <c r="AQ114" s="4">
        <f>SUMIFS(Purchase!$F:$F,Purchase!$A:$A,Waterfall!$A114,Purchase!$D:$D,Waterfall!$C114,Purchase!$C:$C,Waterfall!AQ$1)</f>
        <v>0</v>
      </c>
      <c r="AR114" s="4">
        <f>SUMIFS(Purchase!$F:$F,Purchase!$A:$A,Waterfall!$A114,Purchase!$D:$D,Waterfall!$C114,Purchase!$C:$C,Waterfall!AR$1)</f>
        <v>0</v>
      </c>
      <c r="AS114" s="4">
        <f>SUMIFS(Purchase!$F:$F,Purchase!$A:$A,Waterfall!$A114,Purchase!$D:$D,Waterfall!$C114,Purchase!$C:$C,Waterfall!AS$1)</f>
        <v>0</v>
      </c>
      <c r="AT114" s="4">
        <f>SUMIFS(Purchase!$F:$F,Purchase!$A:$A,Waterfall!$A114,Purchase!$D:$D,Waterfall!$C114,Purchase!$C:$C,Waterfall!AT$1)</f>
        <v>0</v>
      </c>
      <c r="AU114" s="4">
        <f>SUMIFS(Purchase!$F:$F,Purchase!$A:$A,Waterfall!$A114,Purchase!$D:$D,Waterfall!$C114,Purchase!$C:$C,Waterfall!AU$1)</f>
        <v>0</v>
      </c>
      <c r="AV114" s="4">
        <f>SUMIFS(Purchase!$F:$F,Purchase!$A:$A,Waterfall!$A114,Purchase!$D:$D,Waterfall!$C114,Purchase!$C:$C,Waterfall!AV$1)</f>
        <v>0</v>
      </c>
      <c r="AW114" s="4">
        <f>SUMIFS(Purchase!$F:$F,Purchase!$A:$A,Waterfall!$A114,Purchase!$D:$D,Waterfall!$C114,Purchase!$C:$C,Waterfall!AW$1)</f>
        <v>0</v>
      </c>
      <c r="AX114" s="4">
        <f>SUMIFS(Purchase!$F:$F,Purchase!$A:$A,Waterfall!$A114,Purchase!$D:$D,Waterfall!$C114,Purchase!$C:$C,Waterfall!AX$1)</f>
        <v>0</v>
      </c>
      <c r="AY114" s="4">
        <f>SUMIFS(Purchase!$F:$F,Purchase!$A:$A,Waterfall!$A114,Purchase!$D:$D,Waterfall!$C114,Purchase!$C:$C,Waterfall!AY$1)</f>
        <v>0</v>
      </c>
      <c r="AZ114" s="4">
        <f>SUMIFS(Purchase!$F:$F,Purchase!$A:$A,Waterfall!$A114,Purchase!$D:$D,Waterfall!$C114,Purchase!$C:$C,Waterfall!AZ$1)</f>
        <v>0</v>
      </c>
      <c r="BA114" s="4">
        <f>SUMIFS(Purchase!$F:$F,Purchase!$A:$A,Waterfall!$A114,Purchase!$D:$D,Waterfall!$C114,Purchase!$C:$C,Waterfall!BA$1)</f>
        <v>0</v>
      </c>
      <c r="BB114" s="4">
        <f>SUMIFS(Purchase!$F:$F,Purchase!$A:$A,Waterfall!$A114,Purchase!$D:$D,Waterfall!$C114,Purchase!$C:$C,Waterfall!BB$1)</f>
        <v>0</v>
      </c>
      <c r="BC114" s="4">
        <f>SUMIFS(Purchase!$F:$F,Purchase!$A:$A,Waterfall!$A114,Purchase!$D:$D,Waterfall!$C114,Purchase!$C:$C,Waterfall!BC$1)</f>
        <v>0</v>
      </c>
      <c r="BD114" s="4">
        <f>SUMIFS(Purchase!$F:$F,Purchase!$A:$A,Waterfall!$A114,Purchase!$D:$D,Waterfall!$C114,Purchase!$C:$C,Waterfall!BD$1)</f>
        <v>0</v>
      </c>
      <c r="BE114" s="4">
        <f>SUMIFS(Purchase!$F:$F,Purchase!$A:$A,Waterfall!$A114,Purchase!$D:$D,Waterfall!$C114,Purchase!$C:$C,Waterfall!BE$1)</f>
        <v>0</v>
      </c>
      <c r="BF114" s="4">
        <f>SUMIFS(Purchase!$F:$F,Purchase!$A:$A,Waterfall!$A114,Purchase!$D:$D,Waterfall!$C114,Purchase!$C:$C,Waterfall!BF$1)</f>
        <v>0</v>
      </c>
      <c r="BG114" s="4">
        <f>SUMIFS(Purchase!$F:$F,Purchase!$A:$A,Waterfall!$A114,Purchase!$D:$D,Waterfall!$C114,Purchase!$C:$C,Waterfall!BG$1)</f>
        <v>0</v>
      </c>
      <c r="BH114" s="4">
        <f>SUMIFS(Purchase!$F:$F,Purchase!$A:$A,Waterfall!$A114,Purchase!$D:$D,Waterfall!$C114,Purchase!$C:$C,Waterfall!BH$1)</f>
        <v>0</v>
      </c>
      <c r="BI114" s="4">
        <f>SUMIFS(Purchase!$F:$F,Purchase!$A:$A,Waterfall!$A114,Purchase!$D:$D,Waterfall!$C114,Purchase!$C:$C,Waterfall!BI$1)</f>
        <v>0</v>
      </c>
      <c r="BJ114" s="4">
        <f>SUMIFS(Purchase!$F:$F,Purchase!$A:$A,Waterfall!$A114,Purchase!$D:$D,Waterfall!$C114,Purchase!$C:$C,Waterfall!BJ$1)</f>
        <v>0</v>
      </c>
      <c r="BK114" s="4">
        <f>SUMIFS(Purchase!$F:$F,Purchase!$A:$A,Waterfall!$A114,Purchase!$D:$D,Waterfall!$C114,Purchase!$C:$C,Waterfall!BK$1)</f>
        <v>0</v>
      </c>
      <c r="BL114" s="4">
        <f>SUMIFS(Purchase!$F:$F,Purchase!$A:$A,Waterfall!$A114,Purchase!$D:$D,Waterfall!$C114,Purchase!$C:$C,Waterfall!BL$1)</f>
        <v>0</v>
      </c>
      <c r="BM114" s="4">
        <f>SUMIFS(Purchase!$F:$F,Purchase!$A:$A,Waterfall!$A114,Purchase!$D:$D,Waterfall!$C114,Purchase!$C:$C,Waterfall!BM$1)</f>
        <v>0</v>
      </c>
      <c r="BN114" s="4">
        <f>SUMIFS(Purchase!$F:$F,Purchase!$A:$A,Waterfall!$A114,Purchase!$D:$D,Waterfall!$C114,Purchase!$C:$C,Waterfall!BN$1)</f>
        <v>0</v>
      </c>
      <c r="BO114" s="4">
        <f>SUMIFS(Purchase!$F:$F,Purchase!$A:$A,Waterfall!$A114,Purchase!$D:$D,Waterfall!$C114,Purchase!$C:$C,Waterfall!BO$1)</f>
        <v>0</v>
      </c>
      <c r="BP114" s="4">
        <f>SUMIFS(Purchase!$F:$F,Purchase!$A:$A,Waterfall!$A114,Purchase!$D:$D,Waterfall!$C114,Purchase!$C:$C,Waterfall!BP$1)</f>
        <v>0</v>
      </c>
      <c r="BQ114" s="4">
        <f>SUMIFS(Purchase!$F:$F,Purchase!$A:$A,Waterfall!$A114,Purchase!$D:$D,Waterfall!$C114,Purchase!$C:$C,Waterfall!BQ$1)</f>
        <v>0</v>
      </c>
      <c r="BR114" s="4">
        <f>SUMIFS(Purchase!$F:$F,Purchase!$A:$A,Waterfall!$A114,Purchase!$D:$D,Waterfall!$C114,Purchase!$C:$C,Waterfall!BR$1)</f>
        <v>0</v>
      </c>
      <c r="BS114" s="4">
        <f>SUMIFS(Purchase!$F:$F,Purchase!$A:$A,Waterfall!$A114,Purchase!$D:$D,Waterfall!$C114,Purchase!$C:$C,Waterfall!BS$1)</f>
        <v>0</v>
      </c>
      <c r="BT114" s="4">
        <f>SUMIFS(Purchase!$F:$F,Purchase!$A:$A,Waterfall!$A114,Purchase!$D:$D,Waterfall!$C114,Purchase!$C:$C,Waterfall!BT$1)</f>
        <v>0</v>
      </c>
      <c r="BU114" s="4">
        <f>SUMIFS(Purchase!$F:$F,Purchase!$A:$A,Waterfall!$A114,Purchase!$D:$D,Waterfall!$C114,Purchase!$C:$C,Waterfall!BU$1)</f>
        <v>0</v>
      </c>
      <c r="BV114" s="4">
        <f>SUMIFS(Purchase!$F:$F,Purchase!$A:$A,Waterfall!$A114,Purchase!$D:$D,Waterfall!$C114,Purchase!$C:$C,Waterfall!BV$1)</f>
        <v>0</v>
      </c>
      <c r="BW114" s="4">
        <f>SUMIFS(Purchase!$F:$F,Purchase!$A:$A,Waterfall!$A114,Purchase!$D:$D,Waterfall!$C114,Purchase!$C:$C,Waterfall!BW$1)</f>
        <v>0</v>
      </c>
      <c r="BX114" s="4">
        <f>SUMIFS(Purchase!$F:$F,Purchase!$A:$A,Waterfall!$A114,Purchase!$D:$D,Waterfall!$C114,Purchase!$C:$C,Waterfall!BX$1)</f>
        <v>0</v>
      </c>
      <c r="BY114" s="4">
        <f>SUMIFS(Purchase!$F:$F,Purchase!$A:$A,Waterfall!$A114,Purchase!$D:$D,Waterfall!$C114,Purchase!$C:$C,Waterfall!BY$1)</f>
        <v>0</v>
      </c>
      <c r="BZ114" s="4">
        <f>SUMIFS(Purchase!$F:$F,Purchase!$A:$A,Waterfall!$A114,Purchase!$D:$D,Waterfall!$C114,Purchase!$C:$C,Waterfall!BZ$1)</f>
        <v>0</v>
      </c>
      <c r="CA114" s="4">
        <f>SUMIFS(Purchase!$F:$F,Purchase!$A:$A,Waterfall!$A114,Purchase!$D:$D,Waterfall!$C114,Purchase!$C:$C,Waterfall!CA$1)</f>
        <v>0</v>
      </c>
      <c r="CB114" s="4">
        <f>SUMIFS(Purchase!$F:$F,Purchase!$A:$A,Waterfall!$A114,Purchase!$D:$D,Waterfall!$C114,Purchase!$C:$C,Waterfall!CB$1)</f>
        <v>0</v>
      </c>
      <c r="CC114" s="4">
        <f>SUMIFS(Purchase!$F:$F,Purchase!$A:$A,Waterfall!$A114,Purchase!$D:$D,Waterfall!$C114,Purchase!$C:$C,Waterfall!CC$1)</f>
        <v>0</v>
      </c>
      <c r="CD114" s="4">
        <f>SUMIFS(Purchase!$F:$F,Purchase!$A:$A,Waterfall!$A114,Purchase!$D:$D,Waterfall!$C114,Purchase!$C:$C,Waterfall!CD$1)</f>
        <v>0</v>
      </c>
      <c r="CE114" s="4">
        <f>SUMIFS(Purchase!$F:$F,Purchase!$A:$A,Waterfall!$A114,Purchase!$D:$D,Waterfall!$C114,Purchase!$C:$C,Waterfall!CE$1)</f>
        <v>0</v>
      </c>
      <c r="CF114" s="4">
        <f>SUMIFS(Purchase!$F:$F,Purchase!$A:$A,Waterfall!$A114,Purchase!$D:$D,Waterfall!$C114,Purchase!$C:$C,Waterfall!CF$1)</f>
        <v>0</v>
      </c>
      <c r="CG114" s="4">
        <f>SUMIFS(Purchase!$F:$F,Purchase!$A:$A,Waterfall!$A114,Purchase!$D:$D,Waterfall!$C114,Purchase!$C:$C,Waterfall!CG$1)</f>
        <v>0</v>
      </c>
      <c r="CH114" s="4">
        <f>SUMIFS(Purchase!$F:$F,Purchase!$A:$A,Waterfall!$A114,Purchase!$D:$D,Waterfall!$C114,Purchase!$C:$C,Waterfall!CH$1)</f>
        <v>0</v>
      </c>
      <c r="CI114" s="4">
        <f>SUMIFS(Purchase!$F:$F,Purchase!$A:$A,Waterfall!$A114,Purchase!$D:$D,Waterfall!$C114,Purchase!$C:$C,Waterfall!CI$1)</f>
        <v>0</v>
      </c>
      <c r="CJ114" s="4">
        <f>SUMIFS(Purchase!$F:$F,Purchase!$A:$A,Waterfall!$A114,Purchase!$D:$D,Waterfall!$C114,Purchase!$C:$C,Waterfall!CJ$1)</f>
        <v>0</v>
      </c>
      <c r="CK114" s="4">
        <f>SUMIFS(Purchase!$F:$F,Purchase!$A:$A,Waterfall!$A114,Purchase!$D:$D,Waterfall!$C114,Purchase!$C:$C,Waterfall!CK$1)</f>
        <v>0</v>
      </c>
      <c r="CL114" s="4">
        <f>SUMIFS(Purchase!$F:$F,Purchase!$A:$A,Waterfall!$A114,Purchase!$D:$D,Waterfall!$C114,Purchase!$C:$C,Waterfall!CL$1)</f>
        <v>0</v>
      </c>
      <c r="CM114" s="4">
        <f>SUMIFS(Purchase!$F:$F,Purchase!$A:$A,Waterfall!$A114,Purchase!$D:$D,Waterfall!$C114,Purchase!$C:$C,Waterfall!CM$1)</f>
        <v>0</v>
      </c>
      <c r="CN114" s="4">
        <f>SUMIFS(Purchase!$F:$F,Purchase!$A:$A,Waterfall!$A114,Purchase!$D:$D,Waterfall!$C114,Purchase!$C:$C,Waterfall!CN$1)</f>
        <v>0</v>
      </c>
      <c r="CO114" s="4">
        <f>SUMIFS(Purchase!$F:$F,Purchase!$A:$A,Waterfall!$A114,Purchase!$D:$D,Waterfall!$C114,Purchase!$C:$C,Waterfall!CO$1)</f>
        <v>0</v>
      </c>
      <c r="CP114" s="4">
        <f>SUMIFS(Purchase!$F:$F,Purchase!$A:$A,Waterfall!$A114,Purchase!$D:$D,Waterfall!$C114,Purchase!$C:$C,Waterfall!CP$1)</f>
        <v>0</v>
      </c>
      <c r="CQ114" s="4">
        <f>SUMIFS(Purchase!$F:$F,Purchase!$A:$A,Waterfall!$A114,Purchase!$D:$D,Waterfall!$C114,Purchase!$C:$C,Waterfall!CQ$1)</f>
        <v>0</v>
      </c>
      <c r="CR114" s="4">
        <f>SUMIFS(Purchase!$F:$F,Purchase!$A:$A,Waterfall!$A114,Purchase!$D:$D,Waterfall!$C114,Purchase!$C:$C,Waterfall!CR$1)</f>
        <v>0</v>
      </c>
      <c r="CS114" s="4">
        <f>SUMIFS(Purchase!$F:$F,Purchase!$A:$A,Waterfall!$A114,Purchase!$D:$D,Waterfall!$C114,Purchase!$C:$C,Waterfall!CS$1)</f>
        <v>0</v>
      </c>
      <c r="CT114" s="4">
        <f>SUMIFS(Purchase!$F:$F,Purchase!$A:$A,Waterfall!$A114,Purchase!$D:$D,Waterfall!$C114,Purchase!$C:$C,Waterfall!CT$1)</f>
        <v>0</v>
      </c>
      <c r="CU114" s="4">
        <f>SUMIFS(Purchase!$F:$F,Purchase!$A:$A,Waterfall!$A114,Purchase!$D:$D,Waterfall!$C114,Purchase!$C:$C,Waterfall!CU$1)</f>
        <v>0</v>
      </c>
      <c r="CV114" s="4">
        <f>SUMIFS(Purchase!$F:$F,Purchase!$A:$A,Waterfall!$A114,Purchase!$D:$D,Waterfall!$C114,Purchase!$C:$C,Waterfall!CV$1)</f>
        <v>0</v>
      </c>
      <c r="CW114" s="4">
        <f>SUMIFS(Purchase!$F:$F,Purchase!$A:$A,Waterfall!$A114,Purchase!$D:$D,Waterfall!$C114,Purchase!$C:$C,Waterfall!CW$1)</f>
        <v>0</v>
      </c>
      <c r="CX114" s="4">
        <f>SUMIFS(Purchase!$F:$F,Purchase!$A:$A,Waterfall!$A114,Purchase!$D:$D,Waterfall!$C114,Purchase!$C:$C,Waterfall!CX$1)</f>
        <v>0</v>
      </c>
      <c r="CY114" s="4">
        <f>SUMIFS(Purchase!$F:$F,Purchase!$A:$A,Waterfall!$A114,Purchase!$D:$D,Waterfall!$C114,Purchase!$C:$C,Waterfall!CY$1)</f>
        <v>0</v>
      </c>
      <c r="CZ114" s="4">
        <f>SUMIFS(Purchase!$F:$F,Purchase!$A:$A,Waterfall!$A114,Purchase!$D:$D,Waterfall!$C114,Purchase!$C:$C,Waterfall!CZ$1)</f>
        <v>0</v>
      </c>
      <c r="DA114" s="4">
        <f>SUMIFS(Purchase!$F:$F,Purchase!$A:$A,Waterfall!$A114,Purchase!$D:$D,Waterfall!$C114,Purchase!$C:$C,Waterfall!DA$1)</f>
        <v>0</v>
      </c>
      <c r="DB114" s="4">
        <f>SUMIFS(Purchase!$F:$F,Purchase!$A:$A,Waterfall!$A114,Purchase!$D:$D,Waterfall!$C114,Purchase!$C:$C,Waterfall!DB$1)</f>
        <v>0</v>
      </c>
      <c r="DC114" s="4">
        <f>SUMIFS(Purchase!$F:$F,Purchase!$A:$A,Waterfall!$A114,Purchase!$D:$D,Waterfall!$C114,Purchase!$C:$C,Waterfall!DC$1)</f>
        <v>0</v>
      </c>
      <c r="DD114" s="4">
        <f>SUMIFS(Purchase!$F:$F,Purchase!$A:$A,Waterfall!$A114,Purchase!$D:$D,Waterfall!$C114,Purchase!$C:$C,Waterfall!DD$1)</f>
        <v>0</v>
      </c>
      <c r="DE114" s="4">
        <f>SUMIFS(Purchase!$F:$F,Purchase!$A:$A,Waterfall!$A114,Purchase!$D:$D,Waterfall!$C114,Purchase!$C:$C,Waterfall!DE$1)</f>
        <v>0</v>
      </c>
      <c r="DF114" s="4">
        <f>SUMIFS(Purchase!$F:$F,Purchase!$A:$A,Waterfall!$A114,Purchase!$D:$D,Waterfall!$C114,Purchase!$C:$C,Waterfall!DF$1)</f>
        <v>0</v>
      </c>
      <c r="DG114" s="4">
        <f>SUMIFS(Purchase!$F:$F,Purchase!$A:$A,Waterfall!$A114,Purchase!$D:$D,Waterfall!$C114,Purchase!$C:$C,Waterfall!DG$1)</f>
        <v>0</v>
      </c>
      <c r="DH114" s="4">
        <f>SUMIFS(Purchase!$F:$F,Purchase!$A:$A,Waterfall!$A114,Purchase!$D:$D,Waterfall!$C114,Purchase!$C:$C,Waterfall!DH$1)</f>
        <v>0</v>
      </c>
      <c r="DI114" s="4">
        <f>SUMIFS(Purchase!$F:$F,Purchase!$A:$A,Waterfall!$A114,Purchase!$D:$D,Waterfall!$C114,Purchase!$C:$C,Waterfall!DI$1)</f>
        <v>0</v>
      </c>
      <c r="DJ114" s="4">
        <f>SUMIFS(Purchase!$F:$F,Purchase!$A:$A,Waterfall!$A114,Purchase!$D:$D,Waterfall!$C114,Purchase!$C:$C,Waterfall!DJ$1)</f>
        <v>0</v>
      </c>
      <c r="DK114" s="4">
        <f>SUMIFS(Purchase!$F:$F,Purchase!$A:$A,Waterfall!$A114,Purchase!$D:$D,Waterfall!$C114,Purchase!$C:$C,Waterfall!DK$1)</f>
        <v>0</v>
      </c>
      <c r="DL114" s="4">
        <f>SUMIFS(Purchase!$F:$F,Purchase!$A:$A,Waterfall!$A114,Purchase!$D:$D,Waterfall!$C114,Purchase!$C:$C,Waterfall!DL$1)</f>
        <v>0</v>
      </c>
      <c r="DM114" s="4">
        <f>SUMIFS(Purchase!$F:$F,Purchase!$A:$A,Waterfall!$A114,Purchase!$D:$D,Waterfall!$C114,Purchase!$C:$C,Waterfall!DM$1)</f>
        <v>0</v>
      </c>
      <c r="DN114" s="4">
        <f>SUMIFS(Purchase!$F:$F,Purchase!$A:$A,Waterfall!$A114,Purchase!$D:$D,Waterfall!$C114,Purchase!$C:$C,Waterfall!DN$1)</f>
        <v>0</v>
      </c>
      <c r="DO114" s="4">
        <f>SUMIFS(Purchase!$F:$F,Purchase!$A:$A,Waterfall!$A114,Purchase!$D:$D,Waterfall!$C114,Purchase!$C:$C,Waterfall!DO$1)</f>
        <v>0</v>
      </c>
      <c r="DP114" s="4">
        <f>SUMIFS(Purchase!$F:$F,Purchase!$A:$A,Waterfall!$A114,Purchase!$D:$D,Waterfall!$C114,Purchase!$C:$C,Waterfall!DP$1)</f>
        <v>0</v>
      </c>
      <c r="DQ114" s="4">
        <f>SUMIFS(Purchase!$F:$F,Purchase!$A:$A,Waterfall!$A114,Purchase!$D:$D,Waterfall!$C114,Purchase!$C:$C,Waterfall!DQ$1)</f>
        <v>0</v>
      </c>
      <c r="DR114" s="4">
        <f>SUMIFS(Purchase!$F:$F,Purchase!$A:$A,Waterfall!$A114,Purchase!$D:$D,Waterfall!$C114,Purchase!$C:$C,Waterfall!DR$1)</f>
        <v>0</v>
      </c>
      <c r="DS114" s="4">
        <f>SUMIFS(Purchase!$F:$F,Purchase!$A:$A,Waterfall!$A114,Purchase!$D:$D,Waterfall!$C114,Purchase!$C:$C,Waterfall!DS$1)</f>
        <v>0</v>
      </c>
      <c r="DT114" s="4">
        <f>SUMIFS(Purchase!$F:$F,Purchase!$A:$A,Waterfall!$A114,Purchase!$D:$D,Waterfall!$C114,Purchase!$C:$C,Waterfall!DT$1)</f>
        <v>0</v>
      </c>
      <c r="DU114" s="4">
        <f>SUMIFS(Purchase!$F:$F,Purchase!$A:$A,Waterfall!$A114,Purchase!$D:$D,Waterfall!$C114,Purchase!$C:$C,Waterfall!DU$1)</f>
        <v>0</v>
      </c>
      <c r="DV114" s="4">
        <f>SUMIFS(Purchase!$F:$F,Purchase!$A:$A,Waterfall!$A114,Purchase!$D:$D,Waterfall!$C114,Purchase!$C:$C,Waterfall!DV$1)</f>
        <v>0</v>
      </c>
      <c r="DW114" s="4">
        <f>SUMIFS(Purchase!$F:$F,Purchase!$A:$A,Waterfall!$A114,Purchase!$D:$D,Waterfall!$C114,Purchase!$C:$C,Waterfall!DW$1)</f>
        <v>0</v>
      </c>
      <c r="DX114" s="4">
        <f>SUMIFS(Purchase!$F:$F,Purchase!$A:$A,Waterfall!$A114,Purchase!$D:$D,Waterfall!$C114,Purchase!$C:$C,Waterfall!DX$1)</f>
        <v>0</v>
      </c>
      <c r="DY114" s="4">
        <f>SUMIFS(Purchase!$F:$F,Purchase!$A:$A,Waterfall!$A114,Purchase!$D:$D,Waterfall!$C114,Purchase!$C:$C,Waterfall!DY$1)</f>
        <v>0</v>
      </c>
      <c r="DZ114" s="4">
        <f>SUMIFS(Purchase!$F:$F,Purchase!$A:$A,Waterfall!$A114,Purchase!$D:$D,Waterfall!$C114,Purchase!$C:$C,Waterfall!DZ$1)</f>
        <v>0</v>
      </c>
      <c r="EA114" s="4">
        <f>SUMIFS(Purchase!$F:$F,Purchase!$A:$A,Waterfall!$A114,Purchase!$D:$D,Waterfall!$C114,Purchase!$C:$C,Waterfall!EA$1)</f>
        <v>0</v>
      </c>
      <c r="EB114" s="4">
        <f>SUMIFS(Purchase!$F:$F,Purchase!$A:$A,Waterfall!$A114,Purchase!$D:$D,Waterfall!$C114,Purchase!$C:$C,Waterfall!EB$1)</f>
        <v>0</v>
      </c>
      <c r="EC114" s="4">
        <f>SUMIFS(Purchase!$F:$F,Purchase!$A:$A,Waterfall!$A114,Purchase!$D:$D,Waterfall!$C114,Purchase!$C:$C,Waterfall!EC$1)</f>
        <v>0</v>
      </c>
      <c r="ED114" s="4">
        <f>SUMIFS(Purchase!$F:$F,Purchase!$A:$A,Waterfall!$A114,Purchase!$D:$D,Waterfall!$C114,Purchase!$C:$C,Waterfall!ED$1)</f>
        <v>0</v>
      </c>
      <c r="EE114" s="4">
        <f>SUMIFS(Purchase!$F:$F,Purchase!$A:$A,Waterfall!$A114,Purchase!$D:$D,Waterfall!$C114,Purchase!$C:$C,Waterfall!EE$1)</f>
        <v>0</v>
      </c>
      <c r="EF114" s="4">
        <f>SUMIFS(Purchase!$F:$F,Purchase!$A:$A,Waterfall!$A114,Purchase!$D:$D,Waterfall!$C114,Purchase!$C:$C,Waterfall!EF$1)</f>
        <v>0</v>
      </c>
      <c r="EG114" s="4">
        <f>SUMIFS(Purchase!$F:$F,Purchase!$A:$A,Waterfall!$A114,Purchase!$D:$D,Waterfall!$C114,Purchase!$C:$C,Waterfall!EG$1)</f>
        <v>0</v>
      </c>
      <c r="EH114" s="4">
        <f>SUMIFS(Purchase!$F:$F,Purchase!$A:$A,Waterfall!$A114,Purchase!$D:$D,Waterfall!$C114,Purchase!$C:$C,Waterfall!EH$1)</f>
        <v>0</v>
      </c>
      <c r="EI114" s="4">
        <f>SUMIFS(Purchase!$F:$F,Purchase!$A:$A,Waterfall!$A114,Purchase!$D:$D,Waterfall!$C114,Purchase!$C:$C,Waterfall!EI$1)</f>
        <v>0</v>
      </c>
      <c r="EJ114" s="4">
        <f>SUMIFS(Purchase!$F:$F,Purchase!$A:$A,Waterfall!$A114,Purchase!$D:$D,Waterfall!$C114,Purchase!$C:$C,Waterfall!EJ$1)</f>
        <v>0</v>
      </c>
      <c r="EK114" s="4">
        <f>SUMIFS(Purchase!$F:$F,Purchase!$A:$A,Waterfall!$A114,Purchase!$D:$D,Waterfall!$C114,Purchase!$C:$C,Waterfall!EK$1)</f>
        <v>0</v>
      </c>
      <c r="EL114" s="4">
        <f>SUMIFS(Purchase!$F:$F,Purchase!$A:$A,Waterfall!$A114,Purchase!$D:$D,Waterfall!$C114,Purchase!$C:$C,Waterfall!EL$1)</f>
        <v>0</v>
      </c>
      <c r="EM114" s="4">
        <f>SUMIFS(Purchase!$F:$F,Purchase!$A:$A,Waterfall!$A114,Purchase!$D:$D,Waterfall!$C114,Purchase!$C:$C,Waterfall!EM$1)</f>
        <v>0</v>
      </c>
      <c r="EN114" s="4">
        <f>SUMIFS(Purchase!$F:$F,Purchase!$A:$A,Waterfall!$A114,Purchase!$D:$D,Waterfall!$C114,Purchase!$C:$C,Waterfall!EN$1)</f>
        <v>0</v>
      </c>
      <c r="EO114" s="4">
        <f>SUMIFS(Purchase!$F:$F,Purchase!$A:$A,Waterfall!$A114,Purchase!$D:$D,Waterfall!$C114,Purchase!$C:$C,Waterfall!EO$1)</f>
        <v>0</v>
      </c>
      <c r="EP114" s="4">
        <f>SUMIFS(Purchase!$F:$F,Purchase!$A:$A,Waterfall!$A114,Purchase!$D:$D,Waterfall!$C114,Purchase!$C:$C,Waterfall!EP$1)</f>
        <v>0</v>
      </c>
      <c r="EQ114" s="4">
        <f>SUMIFS(Purchase!$F:$F,Purchase!$A:$A,Waterfall!$A114,Purchase!$D:$D,Waterfall!$C114,Purchase!$C:$C,Waterfall!EQ$1)</f>
        <v>0</v>
      </c>
      <c r="ER114" s="4">
        <f>SUMIFS(Purchase!$F:$F,Purchase!$A:$A,Waterfall!$A114,Purchase!$D:$D,Waterfall!$C114,Purchase!$C:$C,Waterfall!ER$1)</f>
        <v>0</v>
      </c>
      <c r="ES114" s="4">
        <f>SUMIFS(Purchase!$F:$F,Purchase!$A:$A,Waterfall!$A114,Purchase!$D:$D,Waterfall!$C114,Purchase!$C:$C,Waterfall!ES$1)</f>
        <v>0</v>
      </c>
      <c r="ET114" s="4">
        <f>SUMIFS(Purchase!$F:$F,Purchase!$A:$A,Waterfall!$A114,Purchase!$D:$D,Waterfall!$C114,Purchase!$C:$C,Waterfall!ET$1)</f>
        <v>0</v>
      </c>
      <c r="EU114" s="4">
        <f>SUMIFS(Purchase!$F:$F,Purchase!$A:$A,Waterfall!$A114,Purchase!$D:$D,Waterfall!$C114,Purchase!$C:$C,Waterfall!EU$1)</f>
        <v>0</v>
      </c>
      <c r="EV114" s="4">
        <f>SUMIFS(Purchase!$F:$F,Purchase!$A:$A,Waterfall!$A114,Purchase!$D:$D,Waterfall!$C114,Purchase!$C:$C,Waterfall!EV$1)</f>
        <v>0</v>
      </c>
      <c r="EW114" s="4">
        <f>SUMIFS(Purchase!$F:$F,Purchase!$A:$A,Waterfall!$A114,Purchase!$D:$D,Waterfall!$C114,Purchase!$C:$C,Waterfall!EW$1)</f>
        <v>0</v>
      </c>
      <c r="EX114" s="4">
        <f>SUMIFS(Purchase!$F:$F,Purchase!$A:$A,Waterfall!$A114,Purchase!$D:$D,Waterfall!$C114,Purchase!$C:$C,Waterfall!EX$1)</f>
        <v>0</v>
      </c>
      <c r="EY114" s="4">
        <f>SUMIFS(Purchase!$F:$F,Purchase!$A:$A,Waterfall!$A114,Purchase!$D:$D,Waterfall!$C114,Purchase!$C:$C,Waterfall!EY$1)</f>
        <v>0</v>
      </c>
      <c r="EZ114" s="4">
        <f>SUMIFS(Purchase!$F:$F,Purchase!$A:$A,Waterfall!$A114,Purchase!$D:$D,Waterfall!$C114,Purchase!$C:$C,Waterfall!EZ$1)</f>
        <v>0</v>
      </c>
      <c r="FA114" s="4">
        <f>SUMIFS(Purchase!$F:$F,Purchase!$A:$A,Waterfall!$A114,Purchase!$D:$D,Waterfall!$C114,Purchase!$C:$C,Waterfall!FA$1)</f>
        <v>0</v>
      </c>
      <c r="FB114" s="4">
        <f>SUMIFS(Purchase!$F:$F,Purchase!$A:$A,Waterfall!$A114,Purchase!$D:$D,Waterfall!$C114,Purchase!$C:$C,Waterfall!FB$1)</f>
        <v>0</v>
      </c>
      <c r="FC114" s="4">
        <f>SUMIFS(Purchase!$F:$F,Purchase!$A:$A,Waterfall!$A114,Purchase!$D:$D,Waterfall!$C114,Purchase!$C:$C,Waterfall!FC$1)</f>
        <v>0</v>
      </c>
      <c r="FD114" s="4">
        <f>SUMIFS(Purchase!$F:$F,Purchase!$A:$A,Waterfall!$A114,Purchase!$D:$D,Waterfall!$C114,Purchase!$C:$C,Waterfall!FD$1)</f>
        <v>0</v>
      </c>
      <c r="FE114" s="4">
        <f>SUMIFS(Purchase!$F:$F,Purchase!$A:$A,Waterfall!$A114,Purchase!$D:$D,Waterfall!$C114,Purchase!$C:$C,Waterfall!FE$1)</f>
        <v>0</v>
      </c>
      <c r="FF114" s="4">
        <f>SUMIFS(Purchase!$F:$F,Purchase!$A:$A,Waterfall!$A114,Purchase!$D:$D,Waterfall!$C114,Purchase!$C:$C,Waterfall!FF$1)</f>
        <v>0</v>
      </c>
      <c r="FG114" s="4">
        <f>SUMIFS(Purchase!$F:$F,Purchase!$A:$A,Waterfall!$A114,Purchase!$D:$D,Waterfall!$C114,Purchase!$C:$C,Waterfall!FG$1)</f>
        <v>0</v>
      </c>
      <c r="FH114" s="4">
        <f>SUMIFS(Purchase!$F:$F,Purchase!$A:$A,Waterfall!$A114,Purchase!$D:$D,Waterfall!$C114,Purchase!$C:$C,Waterfall!FH$1)</f>
        <v>0</v>
      </c>
      <c r="FI114" s="4">
        <f>SUMIFS(Purchase!$F:$F,Purchase!$A:$A,Waterfall!$A114,Purchase!$D:$D,Waterfall!$C114,Purchase!$C:$C,Waterfall!FI$1)</f>
        <v>0</v>
      </c>
      <c r="FJ114" s="4">
        <f>SUMIFS(Purchase!$F:$F,Purchase!$A:$A,Waterfall!$A114,Purchase!$D:$D,Waterfall!$C114,Purchase!$C:$C,Waterfall!FJ$1)</f>
        <v>0</v>
      </c>
      <c r="FK114" s="4">
        <f>SUMIFS(Purchase!$F:$F,Purchase!$A:$A,Waterfall!$A114,Purchase!$D:$D,Waterfall!$C114,Purchase!$C:$C,Waterfall!FK$1)</f>
        <v>0</v>
      </c>
      <c r="FL114" s="4">
        <f>SUMIFS(Purchase!$F:$F,Purchase!$A:$A,Waterfall!$A114,Purchase!$D:$D,Waterfall!$C114,Purchase!$C:$C,Waterfall!FL$1)</f>
        <v>0</v>
      </c>
      <c r="FM114" s="4">
        <f>SUMIFS(Purchase!$F:$F,Purchase!$A:$A,Waterfall!$A114,Purchase!$D:$D,Waterfall!$C114,Purchase!$C:$C,Waterfall!FM$1)</f>
        <v>0</v>
      </c>
      <c r="FN114" s="4">
        <f>SUMIFS(Purchase!$F:$F,Purchase!$A:$A,Waterfall!$A114,Purchase!$D:$D,Waterfall!$C114,Purchase!$C:$C,Waterfall!FN$1)</f>
        <v>0</v>
      </c>
      <c r="FO114" s="4">
        <f>SUMIFS(Purchase!$F:$F,Purchase!$A:$A,Waterfall!$A114,Purchase!$D:$D,Waterfall!$C114,Purchase!$C:$C,Waterfall!FO$1)</f>
        <v>0</v>
      </c>
      <c r="FP114" s="4">
        <f>SUMIFS(Purchase!$F:$F,Purchase!$A:$A,Waterfall!$A114,Purchase!$D:$D,Waterfall!$C114,Purchase!$C:$C,Waterfall!FP$1)</f>
        <v>0</v>
      </c>
      <c r="FQ114" s="4">
        <f>SUMIFS(Purchase!$F:$F,Purchase!$A:$A,Waterfall!$A114,Purchase!$D:$D,Waterfall!$C114,Purchase!$C:$C,Waterfall!FQ$1)</f>
        <v>0</v>
      </c>
      <c r="FR114" s="4">
        <f>SUMIFS(Purchase!$F:$F,Purchase!$A:$A,Waterfall!$A114,Purchase!$D:$D,Waterfall!$C114,Purchase!$C:$C,Waterfall!FR$1)</f>
        <v>0</v>
      </c>
      <c r="FS114" s="4">
        <f>SUMIFS(Purchase!$F:$F,Purchase!$A:$A,Waterfall!$A114,Purchase!$D:$D,Waterfall!$C114,Purchase!$C:$C,Waterfall!FS$1)</f>
        <v>0</v>
      </c>
      <c r="FT114" s="4">
        <f>SUMIFS(Purchase!$F:$F,Purchase!$A:$A,Waterfall!$A114,Purchase!$D:$D,Waterfall!$C114,Purchase!$C:$C,Waterfall!FT$1)</f>
        <v>0</v>
      </c>
      <c r="FU114" s="4">
        <f>SUMIFS(Purchase!$F:$F,Purchase!$A:$A,Waterfall!$A114,Purchase!$D:$D,Waterfall!$C114,Purchase!$C:$C,Waterfall!FU$1)</f>
        <v>0</v>
      </c>
      <c r="FV114" s="4">
        <f>SUMIFS(Purchase!$F:$F,Purchase!$A:$A,Waterfall!$A114,Purchase!$D:$D,Waterfall!$C114,Purchase!$C:$C,Waterfall!FV$1)</f>
        <v>0</v>
      </c>
      <c r="FW114" s="4">
        <f>SUMIFS(Purchase!$F:$F,Purchase!$A:$A,Waterfall!$A114,Purchase!$D:$D,Waterfall!$C114,Purchase!$C:$C,Waterfall!FW$1)</f>
        <v>0</v>
      </c>
      <c r="FX114" s="4">
        <f>SUMIFS(Purchase!$F:$F,Purchase!$A:$A,Waterfall!$A114,Purchase!$D:$D,Waterfall!$C114,Purchase!$C:$C,Waterfall!FX$1)</f>
        <v>0</v>
      </c>
      <c r="FY114" s="4">
        <f>SUMIFS(Purchase!$F:$F,Purchase!$A:$A,Waterfall!$A114,Purchase!$D:$D,Waterfall!$C114,Purchase!$C:$C,Waterfall!FY$1)</f>
        <v>0</v>
      </c>
      <c r="FZ114" s="4">
        <f>SUMIFS(Purchase!$F:$F,Purchase!$A:$A,Waterfall!$A114,Purchase!$D:$D,Waterfall!$C114,Purchase!$C:$C,Waterfall!FZ$1)</f>
        <v>0</v>
      </c>
      <c r="GA114" s="4">
        <f>SUMIFS(Purchase!$F:$F,Purchase!$A:$A,Waterfall!$A114,Purchase!$D:$D,Waterfall!$C114,Purchase!$C:$C,Waterfall!GA$1)</f>
        <v>0</v>
      </c>
      <c r="GB114" s="4">
        <f>SUMIFS(Purchase!$F:$F,Purchase!$A:$A,Waterfall!$A114,Purchase!$D:$D,Waterfall!$C114,Purchase!$C:$C,Waterfall!GB$1)</f>
        <v>0</v>
      </c>
      <c r="GC114" s="4">
        <f>SUMIFS(Purchase!$F:$F,Purchase!$A:$A,Waterfall!$A114,Purchase!$D:$D,Waterfall!$C114,Purchase!$C:$C,Waterfall!GC$1)</f>
        <v>0</v>
      </c>
      <c r="GD114" s="4">
        <f>SUMIFS(Purchase!$F:$F,Purchase!$A:$A,Waterfall!$A114,Purchase!$D:$D,Waterfall!$C114,Purchase!$C:$C,Waterfall!GD$1)</f>
        <v>0</v>
      </c>
      <c r="GE114" s="4">
        <f>SUMIFS(Purchase!$F:$F,Purchase!$A:$A,Waterfall!$A114,Purchase!$D:$D,Waterfall!$C114,Purchase!$C:$C,Waterfall!GE$1)</f>
        <v>0</v>
      </c>
      <c r="GF114" s="4">
        <f>SUMIFS(Purchase!$F:$F,Purchase!$A:$A,Waterfall!$A114,Purchase!$D:$D,Waterfall!$C114,Purchase!$C:$C,Waterfall!GF$1)</f>
        <v>0</v>
      </c>
      <c r="GG114" s="4">
        <f>SUMIFS(Purchase!$F:$F,Purchase!$A:$A,Waterfall!$A114,Purchase!$D:$D,Waterfall!$C114,Purchase!$C:$C,Waterfall!GG$1)</f>
        <v>0</v>
      </c>
      <c r="GH114" s="4">
        <f>SUMIFS(Purchase!$F:$F,Purchase!$A:$A,Waterfall!$A114,Purchase!$D:$D,Waterfall!$C114,Purchase!$C:$C,Waterfall!GH$1)</f>
        <v>0</v>
      </c>
      <c r="GI114" s="4">
        <f>SUMIFS(Purchase!$F:$F,Purchase!$A:$A,Waterfall!$A114,Purchase!$D:$D,Waterfall!$C114,Purchase!$C:$C,Waterfall!GI$1)</f>
        <v>0</v>
      </c>
    </row>
    <row r="115" spans="1:191" x14ac:dyDescent="0.35">
      <c r="A115" s="8">
        <f t="shared" si="4"/>
        <v>1</v>
      </c>
      <c r="B115" s="2" t="str">
        <f>VLOOKUP($A115,Centers!$B$1:$C$120,2,)</f>
        <v>GATE</v>
      </c>
      <c r="C115" s="3">
        <v>44992</v>
      </c>
      <c r="D115" s="4">
        <f>IF($A115=1,SUM(SUMIFS(Indent!$E:$E,Indent!$C:$C,Waterfall!$C115,Indent!$A:$A,Centers!$A$2),SUMIFS(Indent!$E:$E,Indent!$C:$C,Waterfall!$C115,Indent!$A:$A,Centers!$A$3),SUMIFS(Indent!$E:$E,Indent!$C:$C,Waterfall!$C115,Indent!$A:$A,Centers!$A$4),SUMIFS(Indent!$E:$E,Indent!$C:$C,Waterfall!$C115,Indent!$A:$A,Centers!$A$5),SUMIFS(Indent!$E:$E,Indent!$C:$C,Waterfall!$C115,Indent!$A:$A,Centers!$A$6),SUMIFS(Indent!$E:$E,Indent!$C:$C,Waterfall!$C115,Indent!$A:$A,Centers!$A$7),SUMIFS(Indent!$E:$E,Indent!$C:$C,Waterfall!$C115,Indent!$A:$A,Centers!$A$8)),SUMIFS(Indent!$E:$E,Indent!$C:$C,Waterfall!$C115,Indent!$A:$A,$A115))</f>
        <v>0</v>
      </c>
      <c r="E115" s="4">
        <f>SUMIFS(Purchase!$F:$F,Purchase!$A:$A,Waterfall!$A115,Purchase!$D:$D,Waterfall!$C115,Purchase!$C:$C,Waterfall!E$1)</f>
        <v>0</v>
      </c>
      <c r="F115" s="4">
        <f>SUMIFS(Purchase!$F:$F,Purchase!$A:$A,Waterfall!$A115,Purchase!$D:$D,Waterfall!$C115,Purchase!$C:$C,Waterfall!F$1)</f>
        <v>0</v>
      </c>
      <c r="G115" s="4">
        <f>SUMIFS(Purchase!$F:$F,Purchase!$A:$A,Waterfall!$A115,Purchase!$D:$D,Waterfall!$C115,Purchase!$C:$C,Waterfall!G$1)</f>
        <v>0</v>
      </c>
      <c r="H115" s="4">
        <f>SUMIFS(Purchase!$F:$F,Purchase!$A:$A,Waterfall!$A115,Purchase!$D:$D,Waterfall!$C115,Purchase!$C:$C,Waterfall!H$1)</f>
        <v>0</v>
      </c>
      <c r="I115" s="4">
        <f>SUMIFS(Purchase!$F:$F,Purchase!$A:$A,Waterfall!$A115,Purchase!$D:$D,Waterfall!$C115,Purchase!$C:$C,Waterfall!I$1)</f>
        <v>0</v>
      </c>
      <c r="J115" s="4">
        <f>SUMIFS(Purchase!$F:$F,Purchase!$A:$A,Waterfall!$A115,Purchase!$D:$D,Waterfall!$C115,Purchase!$C:$C,Waterfall!J$1)</f>
        <v>0</v>
      </c>
      <c r="K115" s="4">
        <f>SUMIFS(Purchase!$F:$F,Purchase!$A:$A,Waterfall!$A115,Purchase!$D:$D,Waterfall!$C115,Purchase!$C:$C,Waterfall!K$1)</f>
        <v>0</v>
      </c>
      <c r="L115" s="4">
        <f>SUMIFS(Purchase!$F:$F,Purchase!$A:$A,Waterfall!$A115,Purchase!$D:$D,Waterfall!$C115,Purchase!$C:$C,Waterfall!L$1)</f>
        <v>0</v>
      </c>
      <c r="M115" s="4">
        <f>SUMIFS(Purchase!$F:$F,Purchase!$A:$A,Waterfall!$A115,Purchase!$D:$D,Waterfall!$C115,Purchase!$C:$C,Waterfall!M$1)</f>
        <v>0</v>
      </c>
      <c r="N115" s="4">
        <f>SUMIFS(Purchase!$F:$F,Purchase!$A:$A,Waterfall!$A115,Purchase!$D:$D,Waterfall!$C115,Purchase!$C:$C,Waterfall!N$1)</f>
        <v>0</v>
      </c>
      <c r="O115" s="4">
        <f>SUMIFS(Purchase!$F:$F,Purchase!$A:$A,Waterfall!$A115,Purchase!$D:$D,Waterfall!$C115,Purchase!$C:$C,Waterfall!O$1)</f>
        <v>0</v>
      </c>
      <c r="P115" s="4">
        <f>SUMIFS(Purchase!$F:$F,Purchase!$A:$A,Waterfall!$A115,Purchase!$D:$D,Waterfall!$C115,Purchase!$C:$C,Waterfall!P$1)</f>
        <v>0</v>
      </c>
      <c r="Q115" s="4">
        <f>SUMIFS(Purchase!$F:$F,Purchase!$A:$A,Waterfall!$A115,Purchase!$D:$D,Waterfall!$C115,Purchase!$C:$C,Waterfall!Q$1)</f>
        <v>0</v>
      </c>
      <c r="R115" s="4">
        <f>SUMIFS(Purchase!$F:$F,Purchase!$A:$A,Waterfall!$A115,Purchase!$D:$D,Waterfall!$C115,Purchase!$C:$C,Waterfall!R$1)</f>
        <v>0</v>
      </c>
      <c r="S115" s="4">
        <f>SUMIFS(Purchase!$F:$F,Purchase!$A:$A,Waterfall!$A115,Purchase!$D:$D,Waterfall!$C115,Purchase!$C:$C,Waterfall!S$1)</f>
        <v>0</v>
      </c>
      <c r="T115" s="4">
        <f>SUMIFS(Purchase!$F:$F,Purchase!$A:$A,Waterfall!$A115,Purchase!$D:$D,Waterfall!$C115,Purchase!$C:$C,Waterfall!T$1)</f>
        <v>0</v>
      </c>
      <c r="U115" s="4">
        <f>SUMIFS(Purchase!$F:$F,Purchase!$A:$A,Waterfall!$A115,Purchase!$D:$D,Waterfall!$C115,Purchase!$C:$C,Waterfall!U$1)</f>
        <v>0</v>
      </c>
      <c r="V115" s="4">
        <f>SUMIFS(Purchase!$F:$F,Purchase!$A:$A,Waterfall!$A115,Purchase!$D:$D,Waterfall!$C115,Purchase!$C:$C,Waterfall!V$1)</f>
        <v>0</v>
      </c>
      <c r="W115" s="4">
        <f>SUMIFS(Purchase!$F:$F,Purchase!$A:$A,Waterfall!$A115,Purchase!$D:$D,Waterfall!$C115,Purchase!$C:$C,Waterfall!W$1)</f>
        <v>0</v>
      </c>
      <c r="X115" s="4">
        <f>SUMIFS(Purchase!$F:$F,Purchase!$A:$A,Waterfall!$A115,Purchase!$D:$D,Waterfall!$C115,Purchase!$C:$C,Waterfall!X$1)</f>
        <v>0</v>
      </c>
      <c r="Y115" s="4">
        <f>SUMIFS(Purchase!$F:$F,Purchase!$A:$A,Waterfall!$A115,Purchase!$D:$D,Waterfall!$C115,Purchase!$C:$C,Waterfall!Y$1)</f>
        <v>0</v>
      </c>
      <c r="Z115" s="4">
        <f>SUMIFS(Purchase!$F:$F,Purchase!$A:$A,Waterfall!$A115,Purchase!$D:$D,Waterfall!$C115,Purchase!$C:$C,Waterfall!Z$1)</f>
        <v>0</v>
      </c>
      <c r="AA115" s="4">
        <f>SUMIFS(Purchase!$F:$F,Purchase!$A:$A,Waterfall!$A115,Purchase!$D:$D,Waterfall!$C115,Purchase!$C:$C,Waterfall!AA$1)</f>
        <v>0</v>
      </c>
      <c r="AB115" s="4">
        <f>SUMIFS(Purchase!$F:$F,Purchase!$A:$A,Waterfall!$A115,Purchase!$D:$D,Waterfall!$C115,Purchase!$C:$C,Waterfall!AB$1)</f>
        <v>0</v>
      </c>
      <c r="AC115" s="4">
        <f>SUMIFS(Purchase!$F:$F,Purchase!$A:$A,Waterfall!$A115,Purchase!$D:$D,Waterfall!$C115,Purchase!$C:$C,Waterfall!AC$1)</f>
        <v>0</v>
      </c>
      <c r="AD115" s="4">
        <f>SUMIFS(Purchase!$F:$F,Purchase!$A:$A,Waterfall!$A115,Purchase!$D:$D,Waterfall!$C115,Purchase!$C:$C,Waterfall!AD$1)</f>
        <v>0</v>
      </c>
      <c r="AE115" s="4">
        <f>SUMIFS(Purchase!$F:$F,Purchase!$A:$A,Waterfall!$A115,Purchase!$D:$D,Waterfall!$C115,Purchase!$C:$C,Waterfall!AE$1)</f>
        <v>0</v>
      </c>
      <c r="AF115" s="4">
        <f>SUMIFS(Purchase!$F:$F,Purchase!$A:$A,Waterfall!$A115,Purchase!$D:$D,Waterfall!$C115,Purchase!$C:$C,Waterfall!AF$1)</f>
        <v>0</v>
      </c>
      <c r="AG115" s="4">
        <f>SUMIFS(Purchase!$F:$F,Purchase!$A:$A,Waterfall!$A115,Purchase!$D:$D,Waterfall!$C115,Purchase!$C:$C,Waterfall!AG$1)</f>
        <v>0</v>
      </c>
      <c r="AH115" s="4">
        <f>SUMIFS(Purchase!$F:$F,Purchase!$A:$A,Waterfall!$A115,Purchase!$D:$D,Waterfall!$C115,Purchase!$C:$C,Waterfall!AH$1)</f>
        <v>0</v>
      </c>
      <c r="AI115" s="4">
        <f>SUMIFS(Purchase!$F:$F,Purchase!$A:$A,Waterfall!$A115,Purchase!$D:$D,Waterfall!$C115,Purchase!$C:$C,Waterfall!AI$1)</f>
        <v>0</v>
      </c>
      <c r="AJ115" s="4">
        <f>SUMIFS(Purchase!$F:$F,Purchase!$A:$A,Waterfall!$A115,Purchase!$D:$D,Waterfall!$C115,Purchase!$C:$C,Waterfall!AJ$1)</f>
        <v>0</v>
      </c>
      <c r="AK115" s="4">
        <f>SUMIFS(Purchase!$F:$F,Purchase!$A:$A,Waterfall!$A115,Purchase!$D:$D,Waterfall!$C115,Purchase!$C:$C,Waterfall!AK$1)</f>
        <v>0</v>
      </c>
      <c r="AL115" s="4">
        <f>SUMIFS(Purchase!$F:$F,Purchase!$A:$A,Waterfall!$A115,Purchase!$D:$D,Waterfall!$C115,Purchase!$C:$C,Waterfall!AL$1)</f>
        <v>0</v>
      </c>
      <c r="AM115" s="4">
        <f>SUMIFS(Purchase!$F:$F,Purchase!$A:$A,Waterfall!$A115,Purchase!$D:$D,Waterfall!$C115,Purchase!$C:$C,Waterfall!AM$1)</f>
        <v>0</v>
      </c>
      <c r="AN115" s="4">
        <f>SUMIFS(Purchase!$F:$F,Purchase!$A:$A,Waterfall!$A115,Purchase!$D:$D,Waterfall!$C115,Purchase!$C:$C,Waterfall!AN$1)</f>
        <v>0</v>
      </c>
      <c r="AO115" s="4">
        <f>SUMIFS(Purchase!$F:$F,Purchase!$A:$A,Waterfall!$A115,Purchase!$D:$D,Waterfall!$C115,Purchase!$C:$C,Waterfall!AO$1)</f>
        <v>0</v>
      </c>
      <c r="AP115" s="4">
        <f>SUMIFS(Purchase!$F:$F,Purchase!$A:$A,Waterfall!$A115,Purchase!$D:$D,Waterfall!$C115,Purchase!$C:$C,Waterfall!AP$1)</f>
        <v>0</v>
      </c>
      <c r="AQ115" s="4">
        <f>SUMIFS(Purchase!$F:$F,Purchase!$A:$A,Waterfall!$A115,Purchase!$D:$D,Waterfall!$C115,Purchase!$C:$C,Waterfall!AQ$1)</f>
        <v>0</v>
      </c>
      <c r="AR115" s="4">
        <f>SUMIFS(Purchase!$F:$F,Purchase!$A:$A,Waterfall!$A115,Purchase!$D:$D,Waterfall!$C115,Purchase!$C:$C,Waterfall!AR$1)</f>
        <v>0</v>
      </c>
      <c r="AS115" s="4">
        <f>SUMIFS(Purchase!$F:$F,Purchase!$A:$A,Waterfall!$A115,Purchase!$D:$D,Waterfall!$C115,Purchase!$C:$C,Waterfall!AS$1)</f>
        <v>0</v>
      </c>
      <c r="AT115" s="4">
        <f>SUMIFS(Purchase!$F:$F,Purchase!$A:$A,Waterfall!$A115,Purchase!$D:$D,Waterfall!$C115,Purchase!$C:$C,Waterfall!AT$1)</f>
        <v>0</v>
      </c>
      <c r="AU115" s="4">
        <f>SUMIFS(Purchase!$F:$F,Purchase!$A:$A,Waterfall!$A115,Purchase!$D:$D,Waterfall!$C115,Purchase!$C:$C,Waterfall!AU$1)</f>
        <v>0</v>
      </c>
      <c r="AV115" s="4">
        <f>SUMIFS(Purchase!$F:$F,Purchase!$A:$A,Waterfall!$A115,Purchase!$D:$D,Waterfall!$C115,Purchase!$C:$C,Waterfall!AV$1)</f>
        <v>0</v>
      </c>
      <c r="AW115" s="4">
        <f>SUMIFS(Purchase!$F:$F,Purchase!$A:$A,Waterfall!$A115,Purchase!$D:$D,Waterfall!$C115,Purchase!$C:$C,Waterfall!AW$1)</f>
        <v>0</v>
      </c>
      <c r="AX115" s="4">
        <f>SUMIFS(Purchase!$F:$F,Purchase!$A:$A,Waterfall!$A115,Purchase!$D:$D,Waterfall!$C115,Purchase!$C:$C,Waterfall!AX$1)</f>
        <v>0</v>
      </c>
      <c r="AY115" s="4">
        <f>SUMIFS(Purchase!$F:$F,Purchase!$A:$A,Waterfall!$A115,Purchase!$D:$D,Waterfall!$C115,Purchase!$C:$C,Waterfall!AY$1)</f>
        <v>0</v>
      </c>
      <c r="AZ115" s="4">
        <f>SUMIFS(Purchase!$F:$F,Purchase!$A:$A,Waterfall!$A115,Purchase!$D:$D,Waterfall!$C115,Purchase!$C:$C,Waterfall!AZ$1)</f>
        <v>0</v>
      </c>
      <c r="BA115" s="4">
        <f>SUMIFS(Purchase!$F:$F,Purchase!$A:$A,Waterfall!$A115,Purchase!$D:$D,Waterfall!$C115,Purchase!$C:$C,Waterfall!BA$1)</f>
        <v>0</v>
      </c>
      <c r="BB115" s="4">
        <f>SUMIFS(Purchase!$F:$F,Purchase!$A:$A,Waterfall!$A115,Purchase!$D:$D,Waterfall!$C115,Purchase!$C:$C,Waterfall!BB$1)</f>
        <v>0</v>
      </c>
      <c r="BC115" s="4">
        <f>SUMIFS(Purchase!$F:$F,Purchase!$A:$A,Waterfall!$A115,Purchase!$D:$D,Waterfall!$C115,Purchase!$C:$C,Waterfall!BC$1)</f>
        <v>0</v>
      </c>
      <c r="BD115" s="4">
        <f>SUMIFS(Purchase!$F:$F,Purchase!$A:$A,Waterfall!$A115,Purchase!$D:$D,Waterfall!$C115,Purchase!$C:$C,Waterfall!BD$1)</f>
        <v>0</v>
      </c>
      <c r="BE115" s="4">
        <f>SUMIFS(Purchase!$F:$F,Purchase!$A:$A,Waterfall!$A115,Purchase!$D:$D,Waterfall!$C115,Purchase!$C:$C,Waterfall!BE$1)</f>
        <v>0</v>
      </c>
      <c r="BF115" s="4">
        <f>SUMIFS(Purchase!$F:$F,Purchase!$A:$A,Waterfall!$A115,Purchase!$D:$D,Waterfall!$C115,Purchase!$C:$C,Waterfall!BF$1)</f>
        <v>0</v>
      </c>
      <c r="BG115" s="4">
        <f>SUMIFS(Purchase!$F:$F,Purchase!$A:$A,Waterfall!$A115,Purchase!$D:$D,Waterfall!$C115,Purchase!$C:$C,Waterfall!BG$1)</f>
        <v>0</v>
      </c>
      <c r="BH115" s="4">
        <f>SUMIFS(Purchase!$F:$F,Purchase!$A:$A,Waterfall!$A115,Purchase!$D:$D,Waterfall!$C115,Purchase!$C:$C,Waterfall!BH$1)</f>
        <v>0</v>
      </c>
      <c r="BI115" s="4">
        <f>SUMIFS(Purchase!$F:$F,Purchase!$A:$A,Waterfall!$A115,Purchase!$D:$D,Waterfall!$C115,Purchase!$C:$C,Waterfall!BI$1)</f>
        <v>0</v>
      </c>
      <c r="BJ115" s="4">
        <f>SUMIFS(Purchase!$F:$F,Purchase!$A:$A,Waterfall!$A115,Purchase!$D:$D,Waterfall!$C115,Purchase!$C:$C,Waterfall!BJ$1)</f>
        <v>0</v>
      </c>
      <c r="BK115" s="4">
        <f>SUMIFS(Purchase!$F:$F,Purchase!$A:$A,Waterfall!$A115,Purchase!$D:$D,Waterfall!$C115,Purchase!$C:$C,Waterfall!BK$1)</f>
        <v>0</v>
      </c>
      <c r="BL115" s="4">
        <f>SUMIFS(Purchase!$F:$F,Purchase!$A:$A,Waterfall!$A115,Purchase!$D:$D,Waterfall!$C115,Purchase!$C:$C,Waterfall!BL$1)</f>
        <v>0</v>
      </c>
      <c r="BM115" s="4">
        <f>SUMIFS(Purchase!$F:$F,Purchase!$A:$A,Waterfall!$A115,Purchase!$D:$D,Waterfall!$C115,Purchase!$C:$C,Waterfall!BM$1)</f>
        <v>0</v>
      </c>
      <c r="BN115" s="4">
        <f>SUMIFS(Purchase!$F:$F,Purchase!$A:$A,Waterfall!$A115,Purchase!$D:$D,Waterfall!$C115,Purchase!$C:$C,Waterfall!BN$1)</f>
        <v>0</v>
      </c>
      <c r="BO115" s="4">
        <f>SUMIFS(Purchase!$F:$F,Purchase!$A:$A,Waterfall!$A115,Purchase!$D:$D,Waterfall!$C115,Purchase!$C:$C,Waterfall!BO$1)</f>
        <v>0</v>
      </c>
      <c r="BP115" s="4">
        <f>SUMIFS(Purchase!$F:$F,Purchase!$A:$A,Waterfall!$A115,Purchase!$D:$D,Waterfall!$C115,Purchase!$C:$C,Waterfall!BP$1)</f>
        <v>0</v>
      </c>
      <c r="BQ115" s="4">
        <f>SUMIFS(Purchase!$F:$F,Purchase!$A:$A,Waterfall!$A115,Purchase!$D:$D,Waterfall!$C115,Purchase!$C:$C,Waterfall!BQ$1)</f>
        <v>0</v>
      </c>
      <c r="BR115" s="4">
        <f>SUMIFS(Purchase!$F:$F,Purchase!$A:$A,Waterfall!$A115,Purchase!$D:$D,Waterfall!$C115,Purchase!$C:$C,Waterfall!BR$1)</f>
        <v>0</v>
      </c>
      <c r="BS115" s="4">
        <f>SUMIFS(Purchase!$F:$F,Purchase!$A:$A,Waterfall!$A115,Purchase!$D:$D,Waterfall!$C115,Purchase!$C:$C,Waterfall!BS$1)</f>
        <v>0</v>
      </c>
      <c r="BT115" s="4">
        <f>SUMIFS(Purchase!$F:$F,Purchase!$A:$A,Waterfall!$A115,Purchase!$D:$D,Waterfall!$C115,Purchase!$C:$C,Waterfall!BT$1)</f>
        <v>0</v>
      </c>
      <c r="BU115" s="4">
        <f>SUMIFS(Purchase!$F:$F,Purchase!$A:$A,Waterfall!$A115,Purchase!$D:$D,Waterfall!$C115,Purchase!$C:$C,Waterfall!BU$1)</f>
        <v>0</v>
      </c>
      <c r="BV115" s="4">
        <f>SUMIFS(Purchase!$F:$F,Purchase!$A:$A,Waterfall!$A115,Purchase!$D:$D,Waterfall!$C115,Purchase!$C:$C,Waterfall!BV$1)</f>
        <v>0</v>
      </c>
      <c r="BW115" s="4">
        <f>SUMIFS(Purchase!$F:$F,Purchase!$A:$A,Waterfall!$A115,Purchase!$D:$D,Waterfall!$C115,Purchase!$C:$C,Waterfall!BW$1)</f>
        <v>0</v>
      </c>
      <c r="BX115" s="4">
        <f>SUMIFS(Purchase!$F:$F,Purchase!$A:$A,Waterfall!$A115,Purchase!$D:$D,Waterfall!$C115,Purchase!$C:$C,Waterfall!BX$1)</f>
        <v>0</v>
      </c>
      <c r="BY115" s="4">
        <f>SUMIFS(Purchase!$F:$F,Purchase!$A:$A,Waterfall!$A115,Purchase!$D:$D,Waterfall!$C115,Purchase!$C:$C,Waterfall!BY$1)</f>
        <v>0</v>
      </c>
      <c r="BZ115" s="4">
        <f>SUMIFS(Purchase!$F:$F,Purchase!$A:$A,Waterfall!$A115,Purchase!$D:$D,Waterfall!$C115,Purchase!$C:$C,Waterfall!BZ$1)</f>
        <v>0</v>
      </c>
      <c r="CA115" s="4">
        <f>SUMIFS(Purchase!$F:$F,Purchase!$A:$A,Waterfall!$A115,Purchase!$D:$D,Waterfall!$C115,Purchase!$C:$C,Waterfall!CA$1)</f>
        <v>0</v>
      </c>
      <c r="CB115" s="4">
        <f>SUMIFS(Purchase!$F:$F,Purchase!$A:$A,Waterfall!$A115,Purchase!$D:$D,Waterfall!$C115,Purchase!$C:$C,Waterfall!CB$1)</f>
        <v>0</v>
      </c>
      <c r="CC115" s="4">
        <f>SUMIFS(Purchase!$F:$F,Purchase!$A:$A,Waterfall!$A115,Purchase!$D:$D,Waterfall!$C115,Purchase!$C:$C,Waterfall!CC$1)</f>
        <v>0</v>
      </c>
      <c r="CD115" s="4">
        <f>SUMIFS(Purchase!$F:$F,Purchase!$A:$A,Waterfall!$A115,Purchase!$D:$D,Waterfall!$C115,Purchase!$C:$C,Waterfall!CD$1)</f>
        <v>0</v>
      </c>
      <c r="CE115" s="4">
        <f>SUMIFS(Purchase!$F:$F,Purchase!$A:$A,Waterfall!$A115,Purchase!$D:$D,Waterfall!$C115,Purchase!$C:$C,Waterfall!CE$1)</f>
        <v>0</v>
      </c>
      <c r="CF115" s="4">
        <f>SUMIFS(Purchase!$F:$F,Purchase!$A:$A,Waterfall!$A115,Purchase!$D:$D,Waterfall!$C115,Purchase!$C:$C,Waterfall!CF$1)</f>
        <v>0</v>
      </c>
      <c r="CG115" s="4">
        <f>SUMIFS(Purchase!$F:$F,Purchase!$A:$A,Waterfall!$A115,Purchase!$D:$D,Waterfall!$C115,Purchase!$C:$C,Waterfall!CG$1)</f>
        <v>0</v>
      </c>
      <c r="CH115" s="4">
        <f>SUMIFS(Purchase!$F:$F,Purchase!$A:$A,Waterfall!$A115,Purchase!$D:$D,Waterfall!$C115,Purchase!$C:$C,Waterfall!CH$1)</f>
        <v>0</v>
      </c>
      <c r="CI115" s="4">
        <f>SUMIFS(Purchase!$F:$F,Purchase!$A:$A,Waterfall!$A115,Purchase!$D:$D,Waterfall!$C115,Purchase!$C:$C,Waterfall!CI$1)</f>
        <v>0</v>
      </c>
      <c r="CJ115" s="4">
        <f>SUMIFS(Purchase!$F:$F,Purchase!$A:$A,Waterfall!$A115,Purchase!$D:$D,Waterfall!$C115,Purchase!$C:$C,Waterfall!CJ$1)</f>
        <v>0</v>
      </c>
      <c r="CK115" s="4">
        <f>SUMIFS(Purchase!$F:$F,Purchase!$A:$A,Waterfall!$A115,Purchase!$D:$D,Waterfall!$C115,Purchase!$C:$C,Waterfall!CK$1)</f>
        <v>0</v>
      </c>
      <c r="CL115" s="4">
        <f>SUMIFS(Purchase!$F:$F,Purchase!$A:$A,Waterfall!$A115,Purchase!$D:$D,Waterfall!$C115,Purchase!$C:$C,Waterfall!CL$1)</f>
        <v>0</v>
      </c>
      <c r="CM115" s="4">
        <f>SUMIFS(Purchase!$F:$F,Purchase!$A:$A,Waterfall!$A115,Purchase!$D:$D,Waterfall!$C115,Purchase!$C:$C,Waterfall!CM$1)</f>
        <v>0</v>
      </c>
      <c r="CN115" s="4">
        <f>SUMIFS(Purchase!$F:$F,Purchase!$A:$A,Waterfall!$A115,Purchase!$D:$D,Waterfall!$C115,Purchase!$C:$C,Waterfall!CN$1)</f>
        <v>0</v>
      </c>
      <c r="CO115" s="4">
        <f>SUMIFS(Purchase!$F:$F,Purchase!$A:$A,Waterfall!$A115,Purchase!$D:$D,Waterfall!$C115,Purchase!$C:$C,Waterfall!CO$1)</f>
        <v>0</v>
      </c>
      <c r="CP115" s="4">
        <f>SUMIFS(Purchase!$F:$F,Purchase!$A:$A,Waterfall!$A115,Purchase!$D:$D,Waterfall!$C115,Purchase!$C:$C,Waterfall!CP$1)</f>
        <v>0</v>
      </c>
      <c r="CQ115" s="4">
        <f>SUMIFS(Purchase!$F:$F,Purchase!$A:$A,Waterfall!$A115,Purchase!$D:$D,Waterfall!$C115,Purchase!$C:$C,Waterfall!CQ$1)</f>
        <v>0</v>
      </c>
      <c r="CR115" s="4">
        <f>SUMIFS(Purchase!$F:$F,Purchase!$A:$A,Waterfall!$A115,Purchase!$D:$D,Waterfall!$C115,Purchase!$C:$C,Waterfall!CR$1)</f>
        <v>0</v>
      </c>
      <c r="CS115" s="4">
        <f>SUMIFS(Purchase!$F:$F,Purchase!$A:$A,Waterfall!$A115,Purchase!$D:$D,Waterfall!$C115,Purchase!$C:$C,Waterfall!CS$1)</f>
        <v>0</v>
      </c>
      <c r="CT115" s="4">
        <f>SUMIFS(Purchase!$F:$F,Purchase!$A:$A,Waterfall!$A115,Purchase!$D:$D,Waterfall!$C115,Purchase!$C:$C,Waterfall!CT$1)</f>
        <v>0</v>
      </c>
      <c r="CU115" s="4">
        <f>SUMIFS(Purchase!$F:$F,Purchase!$A:$A,Waterfall!$A115,Purchase!$D:$D,Waterfall!$C115,Purchase!$C:$C,Waterfall!CU$1)</f>
        <v>0</v>
      </c>
      <c r="CV115" s="4">
        <f>SUMIFS(Purchase!$F:$F,Purchase!$A:$A,Waterfall!$A115,Purchase!$D:$D,Waterfall!$C115,Purchase!$C:$C,Waterfall!CV$1)</f>
        <v>0</v>
      </c>
      <c r="CW115" s="4">
        <f>SUMIFS(Purchase!$F:$F,Purchase!$A:$A,Waterfall!$A115,Purchase!$D:$D,Waterfall!$C115,Purchase!$C:$C,Waterfall!CW$1)</f>
        <v>0</v>
      </c>
      <c r="CX115" s="4">
        <f>SUMIFS(Purchase!$F:$F,Purchase!$A:$A,Waterfall!$A115,Purchase!$D:$D,Waterfall!$C115,Purchase!$C:$C,Waterfall!CX$1)</f>
        <v>0</v>
      </c>
      <c r="CY115" s="4">
        <f>SUMIFS(Purchase!$F:$F,Purchase!$A:$A,Waterfall!$A115,Purchase!$D:$D,Waterfall!$C115,Purchase!$C:$C,Waterfall!CY$1)</f>
        <v>0</v>
      </c>
      <c r="CZ115" s="4">
        <f>SUMIFS(Purchase!$F:$F,Purchase!$A:$A,Waterfall!$A115,Purchase!$D:$D,Waterfall!$C115,Purchase!$C:$C,Waterfall!CZ$1)</f>
        <v>0</v>
      </c>
      <c r="DA115" s="4">
        <f>SUMIFS(Purchase!$F:$F,Purchase!$A:$A,Waterfall!$A115,Purchase!$D:$D,Waterfall!$C115,Purchase!$C:$C,Waterfall!DA$1)</f>
        <v>0</v>
      </c>
      <c r="DB115" s="4">
        <f>SUMIFS(Purchase!$F:$F,Purchase!$A:$A,Waterfall!$A115,Purchase!$D:$D,Waterfall!$C115,Purchase!$C:$C,Waterfall!DB$1)</f>
        <v>0</v>
      </c>
      <c r="DC115" s="4">
        <f>SUMIFS(Purchase!$F:$F,Purchase!$A:$A,Waterfall!$A115,Purchase!$D:$D,Waterfall!$C115,Purchase!$C:$C,Waterfall!DC$1)</f>
        <v>0</v>
      </c>
      <c r="DD115" s="4">
        <f>SUMIFS(Purchase!$F:$F,Purchase!$A:$A,Waterfall!$A115,Purchase!$D:$D,Waterfall!$C115,Purchase!$C:$C,Waterfall!DD$1)</f>
        <v>0</v>
      </c>
      <c r="DE115" s="4">
        <f>SUMIFS(Purchase!$F:$F,Purchase!$A:$A,Waterfall!$A115,Purchase!$D:$D,Waterfall!$C115,Purchase!$C:$C,Waterfall!DE$1)</f>
        <v>0</v>
      </c>
      <c r="DF115" s="4">
        <f>SUMIFS(Purchase!$F:$F,Purchase!$A:$A,Waterfall!$A115,Purchase!$D:$D,Waterfall!$C115,Purchase!$C:$C,Waterfall!DF$1)</f>
        <v>0</v>
      </c>
      <c r="DG115" s="4">
        <f>SUMIFS(Purchase!$F:$F,Purchase!$A:$A,Waterfall!$A115,Purchase!$D:$D,Waterfall!$C115,Purchase!$C:$C,Waterfall!DG$1)</f>
        <v>0</v>
      </c>
      <c r="DH115" s="4">
        <f>SUMIFS(Purchase!$F:$F,Purchase!$A:$A,Waterfall!$A115,Purchase!$D:$D,Waterfall!$C115,Purchase!$C:$C,Waterfall!DH$1)</f>
        <v>0</v>
      </c>
      <c r="DI115" s="4">
        <f>SUMIFS(Purchase!$F:$F,Purchase!$A:$A,Waterfall!$A115,Purchase!$D:$D,Waterfall!$C115,Purchase!$C:$C,Waterfall!DI$1)</f>
        <v>0</v>
      </c>
      <c r="DJ115" s="4">
        <f>SUMIFS(Purchase!$F:$F,Purchase!$A:$A,Waterfall!$A115,Purchase!$D:$D,Waterfall!$C115,Purchase!$C:$C,Waterfall!DJ$1)</f>
        <v>0</v>
      </c>
      <c r="DK115" s="4">
        <f>SUMIFS(Purchase!$F:$F,Purchase!$A:$A,Waterfall!$A115,Purchase!$D:$D,Waterfall!$C115,Purchase!$C:$C,Waterfall!DK$1)</f>
        <v>0</v>
      </c>
      <c r="DL115" s="4">
        <f>SUMIFS(Purchase!$F:$F,Purchase!$A:$A,Waterfall!$A115,Purchase!$D:$D,Waterfall!$C115,Purchase!$C:$C,Waterfall!DL$1)</f>
        <v>0</v>
      </c>
      <c r="DM115" s="4">
        <f>SUMIFS(Purchase!$F:$F,Purchase!$A:$A,Waterfall!$A115,Purchase!$D:$D,Waterfall!$C115,Purchase!$C:$C,Waterfall!DM$1)</f>
        <v>0</v>
      </c>
      <c r="DN115" s="4">
        <f>SUMIFS(Purchase!$F:$F,Purchase!$A:$A,Waterfall!$A115,Purchase!$D:$D,Waterfall!$C115,Purchase!$C:$C,Waterfall!DN$1)</f>
        <v>0</v>
      </c>
      <c r="DO115" s="4">
        <f>SUMIFS(Purchase!$F:$F,Purchase!$A:$A,Waterfall!$A115,Purchase!$D:$D,Waterfall!$C115,Purchase!$C:$C,Waterfall!DO$1)</f>
        <v>0</v>
      </c>
      <c r="DP115" s="4">
        <f>SUMIFS(Purchase!$F:$F,Purchase!$A:$A,Waterfall!$A115,Purchase!$D:$D,Waterfall!$C115,Purchase!$C:$C,Waterfall!DP$1)</f>
        <v>0</v>
      </c>
      <c r="DQ115" s="4">
        <f>SUMIFS(Purchase!$F:$F,Purchase!$A:$A,Waterfall!$A115,Purchase!$D:$D,Waterfall!$C115,Purchase!$C:$C,Waterfall!DQ$1)</f>
        <v>0</v>
      </c>
      <c r="DR115" s="4">
        <f>SUMIFS(Purchase!$F:$F,Purchase!$A:$A,Waterfall!$A115,Purchase!$D:$D,Waterfall!$C115,Purchase!$C:$C,Waterfall!DR$1)</f>
        <v>0</v>
      </c>
      <c r="DS115" s="4">
        <f>SUMIFS(Purchase!$F:$F,Purchase!$A:$A,Waterfall!$A115,Purchase!$D:$D,Waterfall!$C115,Purchase!$C:$C,Waterfall!DS$1)</f>
        <v>0</v>
      </c>
      <c r="DT115" s="4">
        <f>SUMIFS(Purchase!$F:$F,Purchase!$A:$A,Waterfall!$A115,Purchase!$D:$D,Waterfall!$C115,Purchase!$C:$C,Waterfall!DT$1)</f>
        <v>0</v>
      </c>
      <c r="DU115" s="4">
        <f>SUMIFS(Purchase!$F:$F,Purchase!$A:$A,Waterfall!$A115,Purchase!$D:$D,Waterfall!$C115,Purchase!$C:$C,Waterfall!DU$1)</f>
        <v>0</v>
      </c>
      <c r="DV115" s="4">
        <f>SUMIFS(Purchase!$F:$F,Purchase!$A:$A,Waterfall!$A115,Purchase!$D:$D,Waterfall!$C115,Purchase!$C:$C,Waterfall!DV$1)</f>
        <v>0</v>
      </c>
      <c r="DW115" s="4">
        <f>SUMIFS(Purchase!$F:$F,Purchase!$A:$A,Waterfall!$A115,Purchase!$D:$D,Waterfall!$C115,Purchase!$C:$C,Waterfall!DW$1)</f>
        <v>0</v>
      </c>
      <c r="DX115" s="4">
        <f>SUMIFS(Purchase!$F:$F,Purchase!$A:$A,Waterfall!$A115,Purchase!$D:$D,Waterfall!$C115,Purchase!$C:$C,Waterfall!DX$1)</f>
        <v>0</v>
      </c>
      <c r="DY115" s="4">
        <f>SUMIFS(Purchase!$F:$F,Purchase!$A:$A,Waterfall!$A115,Purchase!$D:$D,Waterfall!$C115,Purchase!$C:$C,Waterfall!DY$1)</f>
        <v>0</v>
      </c>
      <c r="DZ115" s="4">
        <f>SUMIFS(Purchase!$F:$F,Purchase!$A:$A,Waterfall!$A115,Purchase!$D:$D,Waterfall!$C115,Purchase!$C:$C,Waterfall!DZ$1)</f>
        <v>0</v>
      </c>
      <c r="EA115" s="4">
        <f>SUMIFS(Purchase!$F:$F,Purchase!$A:$A,Waterfall!$A115,Purchase!$D:$D,Waterfall!$C115,Purchase!$C:$C,Waterfall!EA$1)</f>
        <v>0</v>
      </c>
      <c r="EB115" s="4">
        <f>SUMIFS(Purchase!$F:$F,Purchase!$A:$A,Waterfall!$A115,Purchase!$D:$D,Waterfall!$C115,Purchase!$C:$C,Waterfall!EB$1)</f>
        <v>0</v>
      </c>
      <c r="EC115" s="4">
        <f>SUMIFS(Purchase!$F:$F,Purchase!$A:$A,Waterfall!$A115,Purchase!$D:$D,Waterfall!$C115,Purchase!$C:$C,Waterfall!EC$1)</f>
        <v>0</v>
      </c>
      <c r="ED115" s="4">
        <f>SUMIFS(Purchase!$F:$F,Purchase!$A:$A,Waterfall!$A115,Purchase!$D:$D,Waterfall!$C115,Purchase!$C:$C,Waterfall!ED$1)</f>
        <v>0</v>
      </c>
      <c r="EE115" s="4">
        <f>SUMIFS(Purchase!$F:$F,Purchase!$A:$A,Waterfall!$A115,Purchase!$D:$D,Waterfall!$C115,Purchase!$C:$C,Waterfall!EE$1)</f>
        <v>0</v>
      </c>
      <c r="EF115" s="4">
        <f>SUMIFS(Purchase!$F:$F,Purchase!$A:$A,Waterfall!$A115,Purchase!$D:$D,Waterfall!$C115,Purchase!$C:$C,Waterfall!EF$1)</f>
        <v>0</v>
      </c>
      <c r="EG115" s="4">
        <f>SUMIFS(Purchase!$F:$F,Purchase!$A:$A,Waterfall!$A115,Purchase!$D:$D,Waterfall!$C115,Purchase!$C:$C,Waterfall!EG$1)</f>
        <v>0</v>
      </c>
      <c r="EH115" s="4">
        <f>SUMIFS(Purchase!$F:$F,Purchase!$A:$A,Waterfall!$A115,Purchase!$D:$D,Waterfall!$C115,Purchase!$C:$C,Waterfall!EH$1)</f>
        <v>0</v>
      </c>
      <c r="EI115" s="4">
        <f>SUMIFS(Purchase!$F:$F,Purchase!$A:$A,Waterfall!$A115,Purchase!$D:$D,Waterfall!$C115,Purchase!$C:$C,Waterfall!EI$1)</f>
        <v>0</v>
      </c>
      <c r="EJ115" s="4">
        <f>SUMIFS(Purchase!$F:$F,Purchase!$A:$A,Waterfall!$A115,Purchase!$D:$D,Waterfall!$C115,Purchase!$C:$C,Waterfall!EJ$1)</f>
        <v>0</v>
      </c>
      <c r="EK115" s="4">
        <f>SUMIFS(Purchase!$F:$F,Purchase!$A:$A,Waterfall!$A115,Purchase!$D:$D,Waterfall!$C115,Purchase!$C:$C,Waterfall!EK$1)</f>
        <v>0</v>
      </c>
      <c r="EL115" s="4">
        <f>SUMIFS(Purchase!$F:$F,Purchase!$A:$A,Waterfall!$A115,Purchase!$D:$D,Waterfall!$C115,Purchase!$C:$C,Waterfall!EL$1)</f>
        <v>0</v>
      </c>
      <c r="EM115" s="4">
        <f>SUMIFS(Purchase!$F:$F,Purchase!$A:$A,Waterfall!$A115,Purchase!$D:$D,Waterfall!$C115,Purchase!$C:$C,Waterfall!EM$1)</f>
        <v>0</v>
      </c>
      <c r="EN115" s="4">
        <f>SUMIFS(Purchase!$F:$F,Purchase!$A:$A,Waterfall!$A115,Purchase!$D:$D,Waterfall!$C115,Purchase!$C:$C,Waterfall!EN$1)</f>
        <v>0</v>
      </c>
      <c r="EO115" s="4">
        <f>SUMIFS(Purchase!$F:$F,Purchase!$A:$A,Waterfall!$A115,Purchase!$D:$D,Waterfall!$C115,Purchase!$C:$C,Waterfall!EO$1)</f>
        <v>0</v>
      </c>
      <c r="EP115" s="4">
        <f>SUMIFS(Purchase!$F:$F,Purchase!$A:$A,Waterfall!$A115,Purchase!$D:$D,Waterfall!$C115,Purchase!$C:$C,Waterfall!EP$1)</f>
        <v>0</v>
      </c>
      <c r="EQ115" s="4">
        <f>SUMIFS(Purchase!$F:$F,Purchase!$A:$A,Waterfall!$A115,Purchase!$D:$D,Waterfall!$C115,Purchase!$C:$C,Waterfall!EQ$1)</f>
        <v>0</v>
      </c>
      <c r="ER115" s="4">
        <f>SUMIFS(Purchase!$F:$F,Purchase!$A:$A,Waterfall!$A115,Purchase!$D:$D,Waterfall!$C115,Purchase!$C:$C,Waterfall!ER$1)</f>
        <v>0</v>
      </c>
      <c r="ES115" s="4">
        <f>SUMIFS(Purchase!$F:$F,Purchase!$A:$A,Waterfall!$A115,Purchase!$D:$D,Waterfall!$C115,Purchase!$C:$C,Waterfall!ES$1)</f>
        <v>0</v>
      </c>
      <c r="ET115" s="4">
        <f>SUMIFS(Purchase!$F:$F,Purchase!$A:$A,Waterfall!$A115,Purchase!$D:$D,Waterfall!$C115,Purchase!$C:$C,Waterfall!ET$1)</f>
        <v>0</v>
      </c>
      <c r="EU115" s="4">
        <f>SUMIFS(Purchase!$F:$F,Purchase!$A:$A,Waterfall!$A115,Purchase!$D:$D,Waterfall!$C115,Purchase!$C:$C,Waterfall!EU$1)</f>
        <v>0</v>
      </c>
      <c r="EV115" s="4">
        <f>SUMIFS(Purchase!$F:$F,Purchase!$A:$A,Waterfall!$A115,Purchase!$D:$D,Waterfall!$C115,Purchase!$C:$C,Waterfall!EV$1)</f>
        <v>0</v>
      </c>
      <c r="EW115" s="4">
        <f>SUMIFS(Purchase!$F:$F,Purchase!$A:$A,Waterfall!$A115,Purchase!$D:$D,Waterfall!$C115,Purchase!$C:$C,Waterfall!EW$1)</f>
        <v>0</v>
      </c>
      <c r="EX115" s="4">
        <f>SUMIFS(Purchase!$F:$F,Purchase!$A:$A,Waterfall!$A115,Purchase!$D:$D,Waterfall!$C115,Purchase!$C:$C,Waterfall!EX$1)</f>
        <v>0</v>
      </c>
      <c r="EY115" s="4">
        <f>SUMIFS(Purchase!$F:$F,Purchase!$A:$A,Waterfall!$A115,Purchase!$D:$D,Waterfall!$C115,Purchase!$C:$C,Waterfall!EY$1)</f>
        <v>0</v>
      </c>
      <c r="EZ115" s="4">
        <f>SUMIFS(Purchase!$F:$F,Purchase!$A:$A,Waterfall!$A115,Purchase!$D:$D,Waterfall!$C115,Purchase!$C:$C,Waterfall!EZ$1)</f>
        <v>0</v>
      </c>
      <c r="FA115" s="4">
        <f>SUMIFS(Purchase!$F:$F,Purchase!$A:$A,Waterfall!$A115,Purchase!$D:$D,Waterfall!$C115,Purchase!$C:$C,Waterfall!FA$1)</f>
        <v>0</v>
      </c>
      <c r="FB115" s="4">
        <f>SUMIFS(Purchase!$F:$F,Purchase!$A:$A,Waterfall!$A115,Purchase!$D:$D,Waterfall!$C115,Purchase!$C:$C,Waterfall!FB$1)</f>
        <v>0</v>
      </c>
      <c r="FC115" s="4">
        <f>SUMIFS(Purchase!$F:$F,Purchase!$A:$A,Waterfall!$A115,Purchase!$D:$D,Waterfall!$C115,Purchase!$C:$C,Waterfall!FC$1)</f>
        <v>0</v>
      </c>
      <c r="FD115" s="4">
        <f>SUMIFS(Purchase!$F:$F,Purchase!$A:$A,Waterfall!$A115,Purchase!$D:$D,Waterfall!$C115,Purchase!$C:$C,Waterfall!FD$1)</f>
        <v>0</v>
      </c>
      <c r="FE115" s="4">
        <f>SUMIFS(Purchase!$F:$F,Purchase!$A:$A,Waterfall!$A115,Purchase!$D:$D,Waterfall!$C115,Purchase!$C:$C,Waterfall!FE$1)</f>
        <v>0</v>
      </c>
      <c r="FF115" s="4">
        <f>SUMIFS(Purchase!$F:$F,Purchase!$A:$A,Waterfall!$A115,Purchase!$D:$D,Waterfall!$C115,Purchase!$C:$C,Waterfall!FF$1)</f>
        <v>0</v>
      </c>
      <c r="FG115" s="4">
        <f>SUMIFS(Purchase!$F:$F,Purchase!$A:$A,Waterfall!$A115,Purchase!$D:$D,Waterfall!$C115,Purchase!$C:$C,Waterfall!FG$1)</f>
        <v>0</v>
      </c>
      <c r="FH115" s="4">
        <f>SUMIFS(Purchase!$F:$F,Purchase!$A:$A,Waterfall!$A115,Purchase!$D:$D,Waterfall!$C115,Purchase!$C:$C,Waterfall!FH$1)</f>
        <v>0</v>
      </c>
      <c r="FI115" s="4">
        <f>SUMIFS(Purchase!$F:$F,Purchase!$A:$A,Waterfall!$A115,Purchase!$D:$D,Waterfall!$C115,Purchase!$C:$C,Waterfall!FI$1)</f>
        <v>0</v>
      </c>
      <c r="FJ115" s="4">
        <f>SUMIFS(Purchase!$F:$F,Purchase!$A:$A,Waterfall!$A115,Purchase!$D:$D,Waterfall!$C115,Purchase!$C:$C,Waterfall!FJ$1)</f>
        <v>0</v>
      </c>
      <c r="FK115" s="4">
        <f>SUMIFS(Purchase!$F:$F,Purchase!$A:$A,Waterfall!$A115,Purchase!$D:$D,Waterfall!$C115,Purchase!$C:$C,Waterfall!FK$1)</f>
        <v>0</v>
      </c>
      <c r="FL115" s="4">
        <f>SUMIFS(Purchase!$F:$F,Purchase!$A:$A,Waterfall!$A115,Purchase!$D:$D,Waterfall!$C115,Purchase!$C:$C,Waterfall!FL$1)</f>
        <v>0</v>
      </c>
      <c r="FM115" s="4">
        <f>SUMIFS(Purchase!$F:$F,Purchase!$A:$A,Waterfall!$A115,Purchase!$D:$D,Waterfall!$C115,Purchase!$C:$C,Waterfall!FM$1)</f>
        <v>0</v>
      </c>
      <c r="FN115" s="4">
        <f>SUMIFS(Purchase!$F:$F,Purchase!$A:$A,Waterfall!$A115,Purchase!$D:$D,Waterfall!$C115,Purchase!$C:$C,Waterfall!FN$1)</f>
        <v>0</v>
      </c>
      <c r="FO115" s="4">
        <f>SUMIFS(Purchase!$F:$F,Purchase!$A:$A,Waterfall!$A115,Purchase!$D:$D,Waterfall!$C115,Purchase!$C:$C,Waterfall!FO$1)</f>
        <v>0</v>
      </c>
      <c r="FP115" s="4">
        <f>SUMIFS(Purchase!$F:$F,Purchase!$A:$A,Waterfall!$A115,Purchase!$D:$D,Waterfall!$C115,Purchase!$C:$C,Waterfall!FP$1)</f>
        <v>0</v>
      </c>
      <c r="FQ115" s="4">
        <f>SUMIFS(Purchase!$F:$F,Purchase!$A:$A,Waterfall!$A115,Purchase!$D:$D,Waterfall!$C115,Purchase!$C:$C,Waterfall!FQ$1)</f>
        <v>0</v>
      </c>
      <c r="FR115" s="4">
        <f>SUMIFS(Purchase!$F:$F,Purchase!$A:$A,Waterfall!$A115,Purchase!$D:$D,Waterfall!$C115,Purchase!$C:$C,Waterfall!FR$1)</f>
        <v>0</v>
      </c>
      <c r="FS115" s="4">
        <f>SUMIFS(Purchase!$F:$F,Purchase!$A:$A,Waterfall!$A115,Purchase!$D:$D,Waterfall!$C115,Purchase!$C:$C,Waterfall!FS$1)</f>
        <v>0</v>
      </c>
      <c r="FT115" s="4">
        <f>SUMIFS(Purchase!$F:$F,Purchase!$A:$A,Waterfall!$A115,Purchase!$D:$D,Waterfall!$C115,Purchase!$C:$C,Waterfall!FT$1)</f>
        <v>0</v>
      </c>
      <c r="FU115" s="4">
        <f>SUMIFS(Purchase!$F:$F,Purchase!$A:$A,Waterfall!$A115,Purchase!$D:$D,Waterfall!$C115,Purchase!$C:$C,Waterfall!FU$1)</f>
        <v>0</v>
      </c>
      <c r="FV115" s="4">
        <f>SUMIFS(Purchase!$F:$F,Purchase!$A:$A,Waterfall!$A115,Purchase!$D:$D,Waterfall!$C115,Purchase!$C:$C,Waterfall!FV$1)</f>
        <v>0</v>
      </c>
      <c r="FW115" s="4">
        <f>SUMIFS(Purchase!$F:$F,Purchase!$A:$A,Waterfall!$A115,Purchase!$D:$D,Waterfall!$C115,Purchase!$C:$C,Waterfall!FW$1)</f>
        <v>0</v>
      </c>
      <c r="FX115" s="4">
        <f>SUMIFS(Purchase!$F:$F,Purchase!$A:$A,Waterfall!$A115,Purchase!$D:$D,Waterfall!$C115,Purchase!$C:$C,Waterfall!FX$1)</f>
        <v>0</v>
      </c>
      <c r="FY115" s="4">
        <f>SUMIFS(Purchase!$F:$F,Purchase!$A:$A,Waterfall!$A115,Purchase!$D:$D,Waterfall!$C115,Purchase!$C:$C,Waterfall!FY$1)</f>
        <v>0</v>
      </c>
      <c r="FZ115" s="4">
        <f>SUMIFS(Purchase!$F:$F,Purchase!$A:$A,Waterfall!$A115,Purchase!$D:$D,Waterfall!$C115,Purchase!$C:$C,Waterfall!FZ$1)</f>
        <v>0</v>
      </c>
      <c r="GA115" s="4">
        <f>SUMIFS(Purchase!$F:$F,Purchase!$A:$A,Waterfall!$A115,Purchase!$D:$D,Waterfall!$C115,Purchase!$C:$C,Waterfall!GA$1)</f>
        <v>0</v>
      </c>
      <c r="GB115" s="4">
        <f>SUMIFS(Purchase!$F:$F,Purchase!$A:$A,Waterfall!$A115,Purchase!$D:$D,Waterfall!$C115,Purchase!$C:$C,Waterfall!GB$1)</f>
        <v>0</v>
      </c>
      <c r="GC115" s="4">
        <f>SUMIFS(Purchase!$F:$F,Purchase!$A:$A,Waterfall!$A115,Purchase!$D:$D,Waterfall!$C115,Purchase!$C:$C,Waterfall!GC$1)</f>
        <v>0</v>
      </c>
      <c r="GD115" s="4">
        <f>SUMIFS(Purchase!$F:$F,Purchase!$A:$A,Waterfall!$A115,Purchase!$D:$D,Waterfall!$C115,Purchase!$C:$C,Waterfall!GD$1)</f>
        <v>0</v>
      </c>
      <c r="GE115" s="4">
        <f>SUMIFS(Purchase!$F:$F,Purchase!$A:$A,Waterfall!$A115,Purchase!$D:$D,Waterfall!$C115,Purchase!$C:$C,Waterfall!GE$1)</f>
        <v>0</v>
      </c>
      <c r="GF115" s="4">
        <f>SUMIFS(Purchase!$F:$F,Purchase!$A:$A,Waterfall!$A115,Purchase!$D:$D,Waterfall!$C115,Purchase!$C:$C,Waterfall!GF$1)</f>
        <v>0</v>
      </c>
      <c r="GG115" s="4">
        <f>SUMIFS(Purchase!$F:$F,Purchase!$A:$A,Waterfall!$A115,Purchase!$D:$D,Waterfall!$C115,Purchase!$C:$C,Waterfall!GG$1)</f>
        <v>0</v>
      </c>
      <c r="GH115" s="4">
        <f>SUMIFS(Purchase!$F:$F,Purchase!$A:$A,Waterfall!$A115,Purchase!$D:$D,Waterfall!$C115,Purchase!$C:$C,Waterfall!GH$1)</f>
        <v>0</v>
      </c>
      <c r="GI115" s="4">
        <f>SUMIFS(Purchase!$F:$F,Purchase!$A:$A,Waterfall!$A115,Purchase!$D:$D,Waterfall!$C115,Purchase!$C:$C,Waterfall!GI$1)</f>
        <v>0</v>
      </c>
    </row>
    <row r="116" spans="1:191" x14ac:dyDescent="0.35">
      <c r="A116" s="8">
        <f t="shared" si="4"/>
        <v>1</v>
      </c>
      <c r="B116" s="2" t="str">
        <f>VLOOKUP($A116,Centers!$B$1:$C$120,2,)</f>
        <v>GATE</v>
      </c>
      <c r="C116" s="3">
        <v>44993</v>
      </c>
      <c r="D116" s="4">
        <f>IF($A116=1,SUM(SUMIFS(Indent!$E:$E,Indent!$C:$C,Waterfall!$C116,Indent!$A:$A,Centers!$A$2),SUMIFS(Indent!$E:$E,Indent!$C:$C,Waterfall!$C116,Indent!$A:$A,Centers!$A$3),SUMIFS(Indent!$E:$E,Indent!$C:$C,Waterfall!$C116,Indent!$A:$A,Centers!$A$4),SUMIFS(Indent!$E:$E,Indent!$C:$C,Waterfall!$C116,Indent!$A:$A,Centers!$A$5),SUMIFS(Indent!$E:$E,Indent!$C:$C,Waterfall!$C116,Indent!$A:$A,Centers!$A$6),SUMIFS(Indent!$E:$E,Indent!$C:$C,Waterfall!$C116,Indent!$A:$A,Centers!$A$7),SUMIFS(Indent!$E:$E,Indent!$C:$C,Waterfall!$C116,Indent!$A:$A,Centers!$A$8)),SUMIFS(Indent!$E:$E,Indent!$C:$C,Waterfall!$C116,Indent!$A:$A,$A116))</f>
        <v>0</v>
      </c>
      <c r="E116" s="4">
        <f>SUMIFS(Purchase!$F:$F,Purchase!$A:$A,Waterfall!$A116,Purchase!$D:$D,Waterfall!$C116,Purchase!$C:$C,Waterfall!E$1)</f>
        <v>0</v>
      </c>
      <c r="F116" s="4">
        <f>SUMIFS(Purchase!$F:$F,Purchase!$A:$A,Waterfall!$A116,Purchase!$D:$D,Waterfall!$C116,Purchase!$C:$C,Waterfall!F$1)</f>
        <v>0</v>
      </c>
      <c r="G116" s="4">
        <f>SUMIFS(Purchase!$F:$F,Purchase!$A:$A,Waterfall!$A116,Purchase!$D:$D,Waterfall!$C116,Purchase!$C:$C,Waterfall!G$1)</f>
        <v>0</v>
      </c>
      <c r="H116" s="4">
        <f>SUMIFS(Purchase!$F:$F,Purchase!$A:$A,Waterfall!$A116,Purchase!$D:$D,Waterfall!$C116,Purchase!$C:$C,Waterfall!H$1)</f>
        <v>0</v>
      </c>
      <c r="I116" s="4">
        <f>SUMIFS(Purchase!$F:$F,Purchase!$A:$A,Waterfall!$A116,Purchase!$D:$D,Waterfall!$C116,Purchase!$C:$C,Waterfall!I$1)</f>
        <v>0</v>
      </c>
      <c r="J116" s="4">
        <f>SUMIFS(Purchase!$F:$F,Purchase!$A:$A,Waterfall!$A116,Purchase!$D:$D,Waterfall!$C116,Purchase!$C:$C,Waterfall!J$1)</f>
        <v>0</v>
      </c>
      <c r="K116" s="4">
        <f>SUMIFS(Purchase!$F:$F,Purchase!$A:$A,Waterfall!$A116,Purchase!$D:$D,Waterfall!$C116,Purchase!$C:$C,Waterfall!K$1)</f>
        <v>0</v>
      </c>
      <c r="L116" s="4">
        <f>SUMIFS(Purchase!$F:$F,Purchase!$A:$A,Waterfall!$A116,Purchase!$D:$D,Waterfall!$C116,Purchase!$C:$C,Waterfall!L$1)</f>
        <v>0</v>
      </c>
      <c r="M116" s="4">
        <f>SUMIFS(Purchase!$F:$F,Purchase!$A:$A,Waterfall!$A116,Purchase!$D:$D,Waterfall!$C116,Purchase!$C:$C,Waterfall!M$1)</f>
        <v>0</v>
      </c>
      <c r="N116" s="4">
        <f>SUMIFS(Purchase!$F:$F,Purchase!$A:$A,Waterfall!$A116,Purchase!$D:$D,Waterfall!$C116,Purchase!$C:$C,Waterfall!N$1)</f>
        <v>0</v>
      </c>
      <c r="O116" s="4">
        <f>SUMIFS(Purchase!$F:$F,Purchase!$A:$A,Waterfall!$A116,Purchase!$D:$D,Waterfall!$C116,Purchase!$C:$C,Waterfall!O$1)</f>
        <v>0</v>
      </c>
      <c r="P116" s="4">
        <f>SUMIFS(Purchase!$F:$F,Purchase!$A:$A,Waterfall!$A116,Purchase!$D:$D,Waterfall!$C116,Purchase!$C:$C,Waterfall!P$1)</f>
        <v>0</v>
      </c>
      <c r="Q116" s="4">
        <f>SUMIFS(Purchase!$F:$F,Purchase!$A:$A,Waterfall!$A116,Purchase!$D:$D,Waterfall!$C116,Purchase!$C:$C,Waterfall!Q$1)</f>
        <v>0</v>
      </c>
      <c r="R116" s="4">
        <f>SUMIFS(Purchase!$F:$F,Purchase!$A:$A,Waterfall!$A116,Purchase!$D:$D,Waterfall!$C116,Purchase!$C:$C,Waterfall!R$1)</f>
        <v>0</v>
      </c>
      <c r="S116" s="4">
        <f>SUMIFS(Purchase!$F:$F,Purchase!$A:$A,Waterfall!$A116,Purchase!$D:$D,Waterfall!$C116,Purchase!$C:$C,Waterfall!S$1)</f>
        <v>0</v>
      </c>
      <c r="T116" s="4">
        <f>SUMIFS(Purchase!$F:$F,Purchase!$A:$A,Waterfall!$A116,Purchase!$D:$D,Waterfall!$C116,Purchase!$C:$C,Waterfall!T$1)</f>
        <v>0</v>
      </c>
      <c r="U116" s="4">
        <f>SUMIFS(Purchase!$F:$F,Purchase!$A:$A,Waterfall!$A116,Purchase!$D:$D,Waterfall!$C116,Purchase!$C:$C,Waterfall!U$1)</f>
        <v>0</v>
      </c>
      <c r="V116" s="4">
        <f>SUMIFS(Purchase!$F:$F,Purchase!$A:$A,Waterfall!$A116,Purchase!$D:$D,Waterfall!$C116,Purchase!$C:$C,Waterfall!V$1)</f>
        <v>0</v>
      </c>
      <c r="W116" s="4">
        <f>SUMIFS(Purchase!$F:$F,Purchase!$A:$A,Waterfall!$A116,Purchase!$D:$D,Waterfall!$C116,Purchase!$C:$C,Waterfall!W$1)</f>
        <v>0</v>
      </c>
      <c r="X116" s="4">
        <f>SUMIFS(Purchase!$F:$F,Purchase!$A:$A,Waterfall!$A116,Purchase!$D:$D,Waterfall!$C116,Purchase!$C:$C,Waterfall!X$1)</f>
        <v>0</v>
      </c>
      <c r="Y116" s="4">
        <f>SUMIFS(Purchase!$F:$F,Purchase!$A:$A,Waterfall!$A116,Purchase!$D:$D,Waterfall!$C116,Purchase!$C:$C,Waterfall!Y$1)</f>
        <v>0</v>
      </c>
      <c r="Z116" s="4">
        <f>SUMIFS(Purchase!$F:$F,Purchase!$A:$A,Waterfall!$A116,Purchase!$D:$D,Waterfall!$C116,Purchase!$C:$C,Waterfall!Z$1)</f>
        <v>0</v>
      </c>
      <c r="AA116" s="4">
        <f>SUMIFS(Purchase!$F:$F,Purchase!$A:$A,Waterfall!$A116,Purchase!$D:$D,Waterfall!$C116,Purchase!$C:$C,Waterfall!AA$1)</f>
        <v>0</v>
      </c>
      <c r="AB116" s="4">
        <f>SUMIFS(Purchase!$F:$F,Purchase!$A:$A,Waterfall!$A116,Purchase!$D:$D,Waterfall!$C116,Purchase!$C:$C,Waterfall!AB$1)</f>
        <v>0</v>
      </c>
      <c r="AC116" s="4">
        <f>SUMIFS(Purchase!$F:$F,Purchase!$A:$A,Waterfall!$A116,Purchase!$D:$D,Waterfall!$C116,Purchase!$C:$C,Waterfall!AC$1)</f>
        <v>0</v>
      </c>
      <c r="AD116" s="4">
        <f>SUMIFS(Purchase!$F:$F,Purchase!$A:$A,Waterfall!$A116,Purchase!$D:$D,Waterfall!$C116,Purchase!$C:$C,Waterfall!AD$1)</f>
        <v>0</v>
      </c>
      <c r="AE116" s="4">
        <f>SUMIFS(Purchase!$F:$F,Purchase!$A:$A,Waterfall!$A116,Purchase!$D:$D,Waterfall!$C116,Purchase!$C:$C,Waterfall!AE$1)</f>
        <v>0</v>
      </c>
      <c r="AF116" s="4">
        <f>SUMIFS(Purchase!$F:$F,Purchase!$A:$A,Waterfall!$A116,Purchase!$D:$D,Waterfall!$C116,Purchase!$C:$C,Waterfall!AF$1)</f>
        <v>0</v>
      </c>
      <c r="AG116" s="4">
        <f>SUMIFS(Purchase!$F:$F,Purchase!$A:$A,Waterfall!$A116,Purchase!$D:$D,Waterfall!$C116,Purchase!$C:$C,Waterfall!AG$1)</f>
        <v>0</v>
      </c>
      <c r="AH116" s="4">
        <f>SUMIFS(Purchase!$F:$F,Purchase!$A:$A,Waterfall!$A116,Purchase!$D:$D,Waterfall!$C116,Purchase!$C:$C,Waterfall!AH$1)</f>
        <v>0</v>
      </c>
      <c r="AI116" s="4">
        <f>SUMIFS(Purchase!$F:$F,Purchase!$A:$A,Waterfall!$A116,Purchase!$D:$D,Waterfall!$C116,Purchase!$C:$C,Waterfall!AI$1)</f>
        <v>0</v>
      </c>
      <c r="AJ116" s="4">
        <f>SUMIFS(Purchase!$F:$F,Purchase!$A:$A,Waterfall!$A116,Purchase!$D:$D,Waterfall!$C116,Purchase!$C:$C,Waterfall!AJ$1)</f>
        <v>0</v>
      </c>
      <c r="AK116" s="4">
        <f>SUMIFS(Purchase!$F:$F,Purchase!$A:$A,Waterfall!$A116,Purchase!$D:$D,Waterfall!$C116,Purchase!$C:$C,Waterfall!AK$1)</f>
        <v>0</v>
      </c>
      <c r="AL116" s="4">
        <f>SUMIFS(Purchase!$F:$F,Purchase!$A:$A,Waterfall!$A116,Purchase!$D:$D,Waterfall!$C116,Purchase!$C:$C,Waterfall!AL$1)</f>
        <v>0</v>
      </c>
      <c r="AM116" s="4">
        <f>SUMIFS(Purchase!$F:$F,Purchase!$A:$A,Waterfall!$A116,Purchase!$D:$D,Waterfall!$C116,Purchase!$C:$C,Waterfall!AM$1)</f>
        <v>0</v>
      </c>
      <c r="AN116" s="4">
        <f>SUMIFS(Purchase!$F:$F,Purchase!$A:$A,Waterfall!$A116,Purchase!$D:$D,Waterfall!$C116,Purchase!$C:$C,Waterfall!AN$1)</f>
        <v>0</v>
      </c>
      <c r="AO116" s="4">
        <f>SUMIFS(Purchase!$F:$F,Purchase!$A:$A,Waterfall!$A116,Purchase!$D:$D,Waterfall!$C116,Purchase!$C:$C,Waterfall!AO$1)</f>
        <v>0</v>
      </c>
      <c r="AP116" s="4">
        <f>SUMIFS(Purchase!$F:$F,Purchase!$A:$A,Waterfall!$A116,Purchase!$D:$D,Waterfall!$C116,Purchase!$C:$C,Waterfall!AP$1)</f>
        <v>0</v>
      </c>
      <c r="AQ116" s="4">
        <f>SUMIFS(Purchase!$F:$F,Purchase!$A:$A,Waterfall!$A116,Purchase!$D:$D,Waterfall!$C116,Purchase!$C:$C,Waterfall!AQ$1)</f>
        <v>0</v>
      </c>
      <c r="AR116" s="4">
        <f>SUMIFS(Purchase!$F:$F,Purchase!$A:$A,Waterfall!$A116,Purchase!$D:$D,Waterfall!$C116,Purchase!$C:$C,Waterfall!AR$1)</f>
        <v>0</v>
      </c>
      <c r="AS116" s="4">
        <f>SUMIFS(Purchase!$F:$F,Purchase!$A:$A,Waterfall!$A116,Purchase!$D:$D,Waterfall!$C116,Purchase!$C:$C,Waterfall!AS$1)</f>
        <v>0</v>
      </c>
      <c r="AT116" s="4">
        <f>SUMIFS(Purchase!$F:$F,Purchase!$A:$A,Waterfall!$A116,Purchase!$D:$D,Waterfall!$C116,Purchase!$C:$C,Waterfall!AT$1)</f>
        <v>0</v>
      </c>
      <c r="AU116" s="4">
        <f>SUMIFS(Purchase!$F:$F,Purchase!$A:$A,Waterfall!$A116,Purchase!$D:$D,Waterfall!$C116,Purchase!$C:$C,Waterfall!AU$1)</f>
        <v>0</v>
      </c>
      <c r="AV116" s="4">
        <f>SUMIFS(Purchase!$F:$F,Purchase!$A:$A,Waterfall!$A116,Purchase!$D:$D,Waterfall!$C116,Purchase!$C:$C,Waterfall!AV$1)</f>
        <v>0</v>
      </c>
      <c r="AW116" s="4">
        <f>SUMIFS(Purchase!$F:$F,Purchase!$A:$A,Waterfall!$A116,Purchase!$D:$D,Waterfall!$C116,Purchase!$C:$C,Waterfall!AW$1)</f>
        <v>0</v>
      </c>
      <c r="AX116" s="4">
        <f>SUMIFS(Purchase!$F:$F,Purchase!$A:$A,Waterfall!$A116,Purchase!$D:$D,Waterfall!$C116,Purchase!$C:$C,Waterfall!AX$1)</f>
        <v>0</v>
      </c>
      <c r="AY116" s="4">
        <f>SUMIFS(Purchase!$F:$F,Purchase!$A:$A,Waterfall!$A116,Purchase!$D:$D,Waterfall!$C116,Purchase!$C:$C,Waterfall!AY$1)</f>
        <v>0</v>
      </c>
      <c r="AZ116" s="4">
        <f>SUMIFS(Purchase!$F:$F,Purchase!$A:$A,Waterfall!$A116,Purchase!$D:$D,Waterfall!$C116,Purchase!$C:$C,Waterfall!AZ$1)</f>
        <v>0</v>
      </c>
      <c r="BA116" s="4">
        <f>SUMIFS(Purchase!$F:$F,Purchase!$A:$A,Waterfall!$A116,Purchase!$D:$D,Waterfall!$C116,Purchase!$C:$C,Waterfall!BA$1)</f>
        <v>0</v>
      </c>
      <c r="BB116" s="4">
        <f>SUMIFS(Purchase!$F:$F,Purchase!$A:$A,Waterfall!$A116,Purchase!$D:$D,Waterfall!$C116,Purchase!$C:$C,Waterfall!BB$1)</f>
        <v>0</v>
      </c>
      <c r="BC116" s="4">
        <f>SUMIFS(Purchase!$F:$F,Purchase!$A:$A,Waterfall!$A116,Purchase!$D:$D,Waterfall!$C116,Purchase!$C:$C,Waterfall!BC$1)</f>
        <v>0</v>
      </c>
      <c r="BD116" s="4">
        <f>SUMIFS(Purchase!$F:$F,Purchase!$A:$A,Waterfall!$A116,Purchase!$D:$D,Waterfall!$C116,Purchase!$C:$C,Waterfall!BD$1)</f>
        <v>0</v>
      </c>
      <c r="BE116" s="4">
        <f>SUMIFS(Purchase!$F:$F,Purchase!$A:$A,Waterfall!$A116,Purchase!$D:$D,Waterfall!$C116,Purchase!$C:$C,Waterfall!BE$1)</f>
        <v>0</v>
      </c>
      <c r="BF116" s="4">
        <f>SUMIFS(Purchase!$F:$F,Purchase!$A:$A,Waterfall!$A116,Purchase!$D:$D,Waterfall!$C116,Purchase!$C:$C,Waterfall!BF$1)</f>
        <v>0</v>
      </c>
      <c r="BG116" s="4">
        <f>SUMIFS(Purchase!$F:$F,Purchase!$A:$A,Waterfall!$A116,Purchase!$D:$D,Waterfall!$C116,Purchase!$C:$C,Waterfall!BG$1)</f>
        <v>0</v>
      </c>
      <c r="BH116" s="4">
        <f>SUMIFS(Purchase!$F:$F,Purchase!$A:$A,Waterfall!$A116,Purchase!$D:$D,Waterfall!$C116,Purchase!$C:$C,Waterfall!BH$1)</f>
        <v>0</v>
      </c>
      <c r="BI116" s="4">
        <f>SUMIFS(Purchase!$F:$F,Purchase!$A:$A,Waterfall!$A116,Purchase!$D:$D,Waterfall!$C116,Purchase!$C:$C,Waterfall!BI$1)</f>
        <v>0</v>
      </c>
      <c r="BJ116" s="4">
        <f>SUMIFS(Purchase!$F:$F,Purchase!$A:$A,Waterfall!$A116,Purchase!$D:$D,Waterfall!$C116,Purchase!$C:$C,Waterfall!BJ$1)</f>
        <v>0</v>
      </c>
      <c r="BK116" s="4">
        <f>SUMIFS(Purchase!$F:$F,Purchase!$A:$A,Waterfall!$A116,Purchase!$D:$D,Waterfall!$C116,Purchase!$C:$C,Waterfall!BK$1)</f>
        <v>0</v>
      </c>
      <c r="BL116" s="4">
        <f>SUMIFS(Purchase!$F:$F,Purchase!$A:$A,Waterfall!$A116,Purchase!$D:$D,Waterfall!$C116,Purchase!$C:$C,Waterfall!BL$1)</f>
        <v>0</v>
      </c>
      <c r="BM116" s="4">
        <f>SUMIFS(Purchase!$F:$F,Purchase!$A:$A,Waterfall!$A116,Purchase!$D:$D,Waterfall!$C116,Purchase!$C:$C,Waterfall!BM$1)</f>
        <v>0</v>
      </c>
      <c r="BN116" s="4">
        <f>SUMIFS(Purchase!$F:$F,Purchase!$A:$A,Waterfall!$A116,Purchase!$D:$D,Waterfall!$C116,Purchase!$C:$C,Waterfall!BN$1)</f>
        <v>0</v>
      </c>
      <c r="BO116" s="4">
        <f>SUMIFS(Purchase!$F:$F,Purchase!$A:$A,Waterfall!$A116,Purchase!$D:$D,Waterfall!$C116,Purchase!$C:$C,Waterfall!BO$1)</f>
        <v>0</v>
      </c>
      <c r="BP116" s="4">
        <f>SUMIFS(Purchase!$F:$F,Purchase!$A:$A,Waterfall!$A116,Purchase!$D:$D,Waterfall!$C116,Purchase!$C:$C,Waterfall!BP$1)</f>
        <v>0</v>
      </c>
      <c r="BQ116" s="4">
        <f>SUMIFS(Purchase!$F:$F,Purchase!$A:$A,Waterfall!$A116,Purchase!$D:$D,Waterfall!$C116,Purchase!$C:$C,Waterfall!BQ$1)</f>
        <v>0</v>
      </c>
      <c r="BR116" s="4">
        <f>SUMIFS(Purchase!$F:$F,Purchase!$A:$A,Waterfall!$A116,Purchase!$D:$D,Waterfall!$C116,Purchase!$C:$C,Waterfall!BR$1)</f>
        <v>0</v>
      </c>
      <c r="BS116" s="4">
        <f>SUMIFS(Purchase!$F:$F,Purchase!$A:$A,Waterfall!$A116,Purchase!$D:$D,Waterfall!$C116,Purchase!$C:$C,Waterfall!BS$1)</f>
        <v>0</v>
      </c>
      <c r="BT116" s="4">
        <f>SUMIFS(Purchase!$F:$F,Purchase!$A:$A,Waterfall!$A116,Purchase!$D:$D,Waterfall!$C116,Purchase!$C:$C,Waterfall!BT$1)</f>
        <v>0</v>
      </c>
      <c r="BU116" s="4">
        <f>SUMIFS(Purchase!$F:$F,Purchase!$A:$A,Waterfall!$A116,Purchase!$D:$D,Waterfall!$C116,Purchase!$C:$C,Waterfall!BU$1)</f>
        <v>0</v>
      </c>
      <c r="BV116" s="4">
        <f>SUMIFS(Purchase!$F:$F,Purchase!$A:$A,Waterfall!$A116,Purchase!$D:$D,Waterfall!$C116,Purchase!$C:$C,Waterfall!BV$1)</f>
        <v>0</v>
      </c>
      <c r="BW116" s="4">
        <f>SUMIFS(Purchase!$F:$F,Purchase!$A:$A,Waterfall!$A116,Purchase!$D:$D,Waterfall!$C116,Purchase!$C:$C,Waterfall!BW$1)</f>
        <v>0</v>
      </c>
      <c r="BX116" s="4">
        <f>SUMIFS(Purchase!$F:$F,Purchase!$A:$A,Waterfall!$A116,Purchase!$D:$D,Waterfall!$C116,Purchase!$C:$C,Waterfall!BX$1)</f>
        <v>0</v>
      </c>
      <c r="BY116" s="4">
        <f>SUMIFS(Purchase!$F:$F,Purchase!$A:$A,Waterfall!$A116,Purchase!$D:$D,Waterfall!$C116,Purchase!$C:$C,Waterfall!BY$1)</f>
        <v>0</v>
      </c>
      <c r="BZ116" s="4">
        <f>SUMIFS(Purchase!$F:$F,Purchase!$A:$A,Waterfall!$A116,Purchase!$D:$D,Waterfall!$C116,Purchase!$C:$C,Waterfall!BZ$1)</f>
        <v>0</v>
      </c>
      <c r="CA116" s="4">
        <f>SUMIFS(Purchase!$F:$F,Purchase!$A:$A,Waterfall!$A116,Purchase!$D:$D,Waterfall!$C116,Purchase!$C:$C,Waterfall!CA$1)</f>
        <v>0</v>
      </c>
      <c r="CB116" s="4">
        <f>SUMIFS(Purchase!$F:$F,Purchase!$A:$A,Waterfall!$A116,Purchase!$D:$D,Waterfall!$C116,Purchase!$C:$C,Waterfall!CB$1)</f>
        <v>0</v>
      </c>
      <c r="CC116" s="4">
        <f>SUMIFS(Purchase!$F:$F,Purchase!$A:$A,Waterfall!$A116,Purchase!$D:$D,Waterfall!$C116,Purchase!$C:$C,Waterfall!CC$1)</f>
        <v>0</v>
      </c>
      <c r="CD116" s="4">
        <f>SUMIFS(Purchase!$F:$F,Purchase!$A:$A,Waterfall!$A116,Purchase!$D:$D,Waterfall!$C116,Purchase!$C:$C,Waterfall!CD$1)</f>
        <v>0</v>
      </c>
      <c r="CE116" s="4">
        <f>SUMIFS(Purchase!$F:$F,Purchase!$A:$A,Waterfall!$A116,Purchase!$D:$D,Waterfall!$C116,Purchase!$C:$C,Waterfall!CE$1)</f>
        <v>0</v>
      </c>
      <c r="CF116" s="4">
        <f>SUMIFS(Purchase!$F:$F,Purchase!$A:$A,Waterfall!$A116,Purchase!$D:$D,Waterfall!$C116,Purchase!$C:$C,Waterfall!CF$1)</f>
        <v>0</v>
      </c>
      <c r="CG116" s="4">
        <f>SUMIFS(Purchase!$F:$F,Purchase!$A:$A,Waterfall!$A116,Purchase!$D:$D,Waterfall!$C116,Purchase!$C:$C,Waterfall!CG$1)</f>
        <v>0</v>
      </c>
      <c r="CH116" s="4">
        <f>SUMIFS(Purchase!$F:$F,Purchase!$A:$A,Waterfall!$A116,Purchase!$D:$D,Waterfall!$C116,Purchase!$C:$C,Waterfall!CH$1)</f>
        <v>0</v>
      </c>
      <c r="CI116" s="4">
        <f>SUMIFS(Purchase!$F:$F,Purchase!$A:$A,Waterfall!$A116,Purchase!$D:$D,Waterfall!$C116,Purchase!$C:$C,Waterfall!CI$1)</f>
        <v>0</v>
      </c>
      <c r="CJ116" s="4">
        <f>SUMIFS(Purchase!$F:$F,Purchase!$A:$A,Waterfall!$A116,Purchase!$D:$D,Waterfall!$C116,Purchase!$C:$C,Waterfall!CJ$1)</f>
        <v>0</v>
      </c>
      <c r="CK116" s="4">
        <f>SUMIFS(Purchase!$F:$F,Purchase!$A:$A,Waterfall!$A116,Purchase!$D:$D,Waterfall!$C116,Purchase!$C:$C,Waterfall!CK$1)</f>
        <v>0</v>
      </c>
      <c r="CL116" s="4">
        <f>SUMIFS(Purchase!$F:$F,Purchase!$A:$A,Waterfall!$A116,Purchase!$D:$D,Waterfall!$C116,Purchase!$C:$C,Waterfall!CL$1)</f>
        <v>0</v>
      </c>
      <c r="CM116" s="4">
        <f>SUMIFS(Purchase!$F:$F,Purchase!$A:$A,Waterfall!$A116,Purchase!$D:$D,Waterfall!$C116,Purchase!$C:$C,Waterfall!CM$1)</f>
        <v>0</v>
      </c>
      <c r="CN116" s="4">
        <f>SUMIFS(Purchase!$F:$F,Purchase!$A:$A,Waterfall!$A116,Purchase!$D:$D,Waterfall!$C116,Purchase!$C:$C,Waterfall!CN$1)</f>
        <v>0</v>
      </c>
      <c r="CO116" s="4">
        <f>SUMIFS(Purchase!$F:$F,Purchase!$A:$A,Waterfall!$A116,Purchase!$D:$D,Waterfall!$C116,Purchase!$C:$C,Waterfall!CO$1)</f>
        <v>0</v>
      </c>
      <c r="CP116" s="4">
        <f>SUMIFS(Purchase!$F:$F,Purchase!$A:$A,Waterfall!$A116,Purchase!$D:$D,Waterfall!$C116,Purchase!$C:$C,Waterfall!CP$1)</f>
        <v>0</v>
      </c>
      <c r="CQ116" s="4">
        <f>SUMIFS(Purchase!$F:$F,Purchase!$A:$A,Waterfall!$A116,Purchase!$D:$D,Waterfall!$C116,Purchase!$C:$C,Waterfall!CQ$1)</f>
        <v>0</v>
      </c>
      <c r="CR116" s="4">
        <f>SUMIFS(Purchase!$F:$F,Purchase!$A:$A,Waterfall!$A116,Purchase!$D:$D,Waterfall!$C116,Purchase!$C:$C,Waterfall!CR$1)</f>
        <v>0</v>
      </c>
      <c r="CS116" s="4">
        <f>SUMIFS(Purchase!$F:$F,Purchase!$A:$A,Waterfall!$A116,Purchase!$D:$D,Waterfall!$C116,Purchase!$C:$C,Waterfall!CS$1)</f>
        <v>0</v>
      </c>
      <c r="CT116" s="4">
        <f>SUMIFS(Purchase!$F:$F,Purchase!$A:$A,Waterfall!$A116,Purchase!$D:$D,Waterfall!$C116,Purchase!$C:$C,Waterfall!CT$1)</f>
        <v>0</v>
      </c>
      <c r="CU116" s="4">
        <f>SUMIFS(Purchase!$F:$F,Purchase!$A:$A,Waterfall!$A116,Purchase!$D:$D,Waterfall!$C116,Purchase!$C:$C,Waterfall!CU$1)</f>
        <v>0</v>
      </c>
      <c r="CV116" s="4">
        <f>SUMIFS(Purchase!$F:$F,Purchase!$A:$A,Waterfall!$A116,Purchase!$D:$D,Waterfall!$C116,Purchase!$C:$C,Waterfall!CV$1)</f>
        <v>0</v>
      </c>
      <c r="CW116" s="4">
        <f>SUMIFS(Purchase!$F:$F,Purchase!$A:$A,Waterfall!$A116,Purchase!$D:$D,Waterfall!$C116,Purchase!$C:$C,Waterfall!CW$1)</f>
        <v>0</v>
      </c>
      <c r="CX116" s="4">
        <f>SUMIFS(Purchase!$F:$F,Purchase!$A:$A,Waterfall!$A116,Purchase!$D:$D,Waterfall!$C116,Purchase!$C:$C,Waterfall!CX$1)</f>
        <v>0</v>
      </c>
      <c r="CY116" s="4">
        <f>SUMIFS(Purchase!$F:$F,Purchase!$A:$A,Waterfall!$A116,Purchase!$D:$D,Waterfall!$C116,Purchase!$C:$C,Waterfall!CY$1)</f>
        <v>0</v>
      </c>
      <c r="CZ116" s="4">
        <f>SUMIFS(Purchase!$F:$F,Purchase!$A:$A,Waterfall!$A116,Purchase!$D:$D,Waterfall!$C116,Purchase!$C:$C,Waterfall!CZ$1)</f>
        <v>0</v>
      </c>
      <c r="DA116" s="4">
        <f>SUMIFS(Purchase!$F:$F,Purchase!$A:$A,Waterfall!$A116,Purchase!$D:$D,Waterfall!$C116,Purchase!$C:$C,Waterfall!DA$1)</f>
        <v>0</v>
      </c>
      <c r="DB116" s="4">
        <f>SUMIFS(Purchase!$F:$F,Purchase!$A:$A,Waterfall!$A116,Purchase!$D:$D,Waterfall!$C116,Purchase!$C:$C,Waterfall!DB$1)</f>
        <v>0</v>
      </c>
      <c r="DC116" s="4">
        <f>SUMIFS(Purchase!$F:$F,Purchase!$A:$A,Waterfall!$A116,Purchase!$D:$D,Waterfall!$C116,Purchase!$C:$C,Waterfall!DC$1)</f>
        <v>0</v>
      </c>
      <c r="DD116" s="4">
        <f>SUMIFS(Purchase!$F:$F,Purchase!$A:$A,Waterfall!$A116,Purchase!$D:$D,Waterfall!$C116,Purchase!$C:$C,Waterfall!DD$1)</f>
        <v>0</v>
      </c>
      <c r="DE116" s="4">
        <f>SUMIFS(Purchase!$F:$F,Purchase!$A:$A,Waterfall!$A116,Purchase!$D:$D,Waterfall!$C116,Purchase!$C:$C,Waterfall!DE$1)</f>
        <v>0</v>
      </c>
      <c r="DF116" s="4">
        <f>SUMIFS(Purchase!$F:$F,Purchase!$A:$A,Waterfall!$A116,Purchase!$D:$D,Waterfall!$C116,Purchase!$C:$C,Waterfall!DF$1)</f>
        <v>0</v>
      </c>
      <c r="DG116" s="4">
        <f>SUMIFS(Purchase!$F:$F,Purchase!$A:$A,Waterfall!$A116,Purchase!$D:$D,Waterfall!$C116,Purchase!$C:$C,Waterfall!DG$1)</f>
        <v>0</v>
      </c>
      <c r="DH116" s="4">
        <f>SUMIFS(Purchase!$F:$F,Purchase!$A:$A,Waterfall!$A116,Purchase!$D:$D,Waterfall!$C116,Purchase!$C:$C,Waterfall!DH$1)</f>
        <v>0</v>
      </c>
      <c r="DI116" s="4">
        <f>SUMIFS(Purchase!$F:$F,Purchase!$A:$A,Waterfall!$A116,Purchase!$D:$D,Waterfall!$C116,Purchase!$C:$C,Waterfall!DI$1)</f>
        <v>0</v>
      </c>
      <c r="DJ116" s="4">
        <f>SUMIFS(Purchase!$F:$F,Purchase!$A:$A,Waterfall!$A116,Purchase!$D:$D,Waterfall!$C116,Purchase!$C:$C,Waterfall!DJ$1)</f>
        <v>0</v>
      </c>
      <c r="DK116" s="4">
        <f>SUMIFS(Purchase!$F:$F,Purchase!$A:$A,Waterfall!$A116,Purchase!$D:$D,Waterfall!$C116,Purchase!$C:$C,Waterfall!DK$1)</f>
        <v>0</v>
      </c>
      <c r="DL116" s="4">
        <f>SUMIFS(Purchase!$F:$F,Purchase!$A:$A,Waterfall!$A116,Purchase!$D:$D,Waterfall!$C116,Purchase!$C:$C,Waterfall!DL$1)</f>
        <v>0</v>
      </c>
      <c r="DM116" s="4">
        <f>SUMIFS(Purchase!$F:$F,Purchase!$A:$A,Waterfall!$A116,Purchase!$D:$D,Waterfall!$C116,Purchase!$C:$C,Waterfall!DM$1)</f>
        <v>0</v>
      </c>
      <c r="DN116" s="4">
        <f>SUMIFS(Purchase!$F:$F,Purchase!$A:$A,Waterfall!$A116,Purchase!$D:$D,Waterfall!$C116,Purchase!$C:$C,Waterfall!DN$1)</f>
        <v>0</v>
      </c>
      <c r="DO116" s="4">
        <f>SUMIFS(Purchase!$F:$F,Purchase!$A:$A,Waterfall!$A116,Purchase!$D:$D,Waterfall!$C116,Purchase!$C:$C,Waterfall!DO$1)</f>
        <v>0</v>
      </c>
      <c r="DP116" s="4">
        <f>SUMIFS(Purchase!$F:$F,Purchase!$A:$A,Waterfall!$A116,Purchase!$D:$D,Waterfall!$C116,Purchase!$C:$C,Waterfall!DP$1)</f>
        <v>0</v>
      </c>
      <c r="DQ116" s="4">
        <f>SUMIFS(Purchase!$F:$F,Purchase!$A:$A,Waterfall!$A116,Purchase!$D:$D,Waterfall!$C116,Purchase!$C:$C,Waterfall!DQ$1)</f>
        <v>0</v>
      </c>
      <c r="DR116" s="4">
        <f>SUMIFS(Purchase!$F:$F,Purchase!$A:$A,Waterfall!$A116,Purchase!$D:$D,Waterfall!$C116,Purchase!$C:$C,Waterfall!DR$1)</f>
        <v>0</v>
      </c>
      <c r="DS116" s="4">
        <f>SUMIFS(Purchase!$F:$F,Purchase!$A:$A,Waterfall!$A116,Purchase!$D:$D,Waterfall!$C116,Purchase!$C:$C,Waterfall!DS$1)</f>
        <v>0</v>
      </c>
      <c r="DT116" s="4">
        <f>SUMIFS(Purchase!$F:$F,Purchase!$A:$A,Waterfall!$A116,Purchase!$D:$D,Waterfall!$C116,Purchase!$C:$C,Waterfall!DT$1)</f>
        <v>0</v>
      </c>
      <c r="DU116" s="4">
        <f>SUMIFS(Purchase!$F:$F,Purchase!$A:$A,Waterfall!$A116,Purchase!$D:$D,Waterfall!$C116,Purchase!$C:$C,Waterfall!DU$1)</f>
        <v>0</v>
      </c>
      <c r="DV116" s="4">
        <f>SUMIFS(Purchase!$F:$F,Purchase!$A:$A,Waterfall!$A116,Purchase!$D:$D,Waterfall!$C116,Purchase!$C:$C,Waterfall!DV$1)</f>
        <v>0</v>
      </c>
      <c r="DW116" s="4">
        <f>SUMIFS(Purchase!$F:$F,Purchase!$A:$A,Waterfall!$A116,Purchase!$D:$D,Waterfall!$C116,Purchase!$C:$C,Waterfall!DW$1)</f>
        <v>0</v>
      </c>
      <c r="DX116" s="4">
        <f>SUMIFS(Purchase!$F:$F,Purchase!$A:$A,Waterfall!$A116,Purchase!$D:$D,Waterfall!$C116,Purchase!$C:$C,Waterfall!DX$1)</f>
        <v>0</v>
      </c>
      <c r="DY116" s="4">
        <f>SUMIFS(Purchase!$F:$F,Purchase!$A:$A,Waterfall!$A116,Purchase!$D:$D,Waterfall!$C116,Purchase!$C:$C,Waterfall!DY$1)</f>
        <v>0</v>
      </c>
      <c r="DZ116" s="4">
        <f>SUMIFS(Purchase!$F:$F,Purchase!$A:$A,Waterfall!$A116,Purchase!$D:$D,Waterfall!$C116,Purchase!$C:$C,Waterfall!DZ$1)</f>
        <v>0</v>
      </c>
      <c r="EA116" s="4">
        <f>SUMIFS(Purchase!$F:$F,Purchase!$A:$A,Waterfall!$A116,Purchase!$D:$D,Waterfall!$C116,Purchase!$C:$C,Waterfall!EA$1)</f>
        <v>0</v>
      </c>
      <c r="EB116" s="4">
        <f>SUMIFS(Purchase!$F:$F,Purchase!$A:$A,Waterfall!$A116,Purchase!$D:$D,Waterfall!$C116,Purchase!$C:$C,Waterfall!EB$1)</f>
        <v>0</v>
      </c>
      <c r="EC116" s="4">
        <f>SUMIFS(Purchase!$F:$F,Purchase!$A:$A,Waterfall!$A116,Purchase!$D:$D,Waterfall!$C116,Purchase!$C:$C,Waterfall!EC$1)</f>
        <v>0</v>
      </c>
      <c r="ED116" s="4">
        <f>SUMIFS(Purchase!$F:$F,Purchase!$A:$A,Waterfall!$A116,Purchase!$D:$D,Waterfall!$C116,Purchase!$C:$C,Waterfall!ED$1)</f>
        <v>0</v>
      </c>
      <c r="EE116" s="4">
        <f>SUMIFS(Purchase!$F:$F,Purchase!$A:$A,Waterfall!$A116,Purchase!$D:$D,Waterfall!$C116,Purchase!$C:$C,Waterfall!EE$1)</f>
        <v>0</v>
      </c>
      <c r="EF116" s="4">
        <f>SUMIFS(Purchase!$F:$F,Purchase!$A:$A,Waterfall!$A116,Purchase!$D:$D,Waterfall!$C116,Purchase!$C:$C,Waterfall!EF$1)</f>
        <v>0</v>
      </c>
      <c r="EG116" s="4">
        <f>SUMIFS(Purchase!$F:$F,Purchase!$A:$A,Waterfall!$A116,Purchase!$D:$D,Waterfall!$C116,Purchase!$C:$C,Waterfall!EG$1)</f>
        <v>0</v>
      </c>
      <c r="EH116" s="4">
        <f>SUMIFS(Purchase!$F:$F,Purchase!$A:$A,Waterfall!$A116,Purchase!$D:$D,Waterfall!$C116,Purchase!$C:$C,Waterfall!EH$1)</f>
        <v>0</v>
      </c>
      <c r="EI116" s="4">
        <f>SUMIFS(Purchase!$F:$F,Purchase!$A:$A,Waterfall!$A116,Purchase!$D:$D,Waterfall!$C116,Purchase!$C:$C,Waterfall!EI$1)</f>
        <v>0</v>
      </c>
      <c r="EJ116" s="4">
        <f>SUMIFS(Purchase!$F:$F,Purchase!$A:$A,Waterfall!$A116,Purchase!$D:$D,Waterfall!$C116,Purchase!$C:$C,Waterfall!EJ$1)</f>
        <v>0</v>
      </c>
      <c r="EK116" s="4">
        <f>SUMIFS(Purchase!$F:$F,Purchase!$A:$A,Waterfall!$A116,Purchase!$D:$D,Waterfall!$C116,Purchase!$C:$C,Waterfall!EK$1)</f>
        <v>0</v>
      </c>
      <c r="EL116" s="4">
        <f>SUMIFS(Purchase!$F:$F,Purchase!$A:$A,Waterfall!$A116,Purchase!$D:$D,Waterfall!$C116,Purchase!$C:$C,Waterfall!EL$1)</f>
        <v>0</v>
      </c>
      <c r="EM116" s="4">
        <f>SUMIFS(Purchase!$F:$F,Purchase!$A:$A,Waterfall!$A116,Purchase!$D:$D,Waterfall!$C116,Purchase!$C:$C,Waterfall!EM$1)</f>
        <v>0</v>
      </c>
      <c r="EN116" s="4">
        <f>SUMIFS(Purchase!$F:$F,Purchase!$A:$A,Waterfall!$A116,Purchase!$D:$D,Waterfall!$C116,Purchase!$C:$C,Waterfall!EN$1)</f>
        <v>0</v>
      </c>
      <c r="EO116" s="4">
        <f>SUMIFS(Purchase!$F:$F,Purchase!$A:$A,Waterfall!$A116,Purchase!$D:$D,Waterfall!$C116,Purchase!$C:$C,Waterfall!EO$1)</f>
        <v>0</v>
      </c>
      <c r="EP116" s="4">
        <f>SUMIFS(Purchase!$F:$F,Purchase!$A:$A,Waterfall!$A116,Purchase!$D:$D,Waterfall!$C116,Purchase!$C:$C,Waterfall!EP$1)</f>
        <v>0</v>
      </c>
      <c r="EQ116" s="4">
        <f>SUMIFS(Purchase!$F:$F,Purchase!$A:$A,Waterfall!$A116,Purchase!$D:$D,Waterfall!$C116,Purchase!$C:$C,Waterfall!EQ$1)</f>
        <v>0</v>
      </c>
      <c r="ER116" s="4">
        <f>SUMIFS(Purchase!$F:$F,Purchase!$A:$A,Waterfall!$A116,Purchase!$D:$D,Waterfall!$C116,Purchase!$C:$C,Waterfall!ER$1)</f>
        <v>0</v>
      </c>
      <c r="ES116" s="4">
        <f>SUMIFS(Purchase!$F:$F,Purchase!$A:$A,Waterfall!$A116,Purchase!$D:$D,Waterfall!$C116,Purchase!$C:$C,Waterfall!ES$1)</f>
        <v>0</v>
      </c>
      <c r="ET116" s="4">
        <f>SUMIFS(Purchase!$F:$F,Purchase!$A:$A,Waterfall!$A116,Purchase!$D:$D,Waterfall!$C116,Purchase!$C:$C,Waterfall!ET$1)</f>
        <v>0</v>
      </c>
      <c r="EU116" s="4">
        <f>SUMIFS(Purchase!$F:$F,Purchase!$A:$A,Waterfall!$A116,Purchase!$D:$D,Waterfall!$C116,Purchase!$C:$C,Waterfall!EU$1)</f>
        <v>0</v>
      </c>
      <c r="EV116" s="4">
        <f>SUMIFS(Purchase!$F:$F,Purchase!$A:$A,Waterfall!$A116,Purchase!$D:$D,Waterfall!$C116,Purchase!$C:$C,Waterfall!EV$1)</f>
        <v>0</v>
      </c>
      <c r="EW116" s="4">
        <f>SUMIFS(Purchase!$F:$F,Purchase!$A:$A,Waterfall!$A116,Purchase!$D:$D,Waterfall!$C116,Purchase!$C:$C,Waterfall!EW$1)</f>
        <v>0</v>
      </c>
      <c r="EX116" s="4">
        <f>SUMIFS(Purchase!$F:$F,Purchase!$A:$A,Waterfall!$A116,Purchase!$D:$D,Waterfall!$C116,Purchase!$C:$C,Waterfall!EX$1)</f>
        <v>0</v>
      </c>
      <c r="EY116" s="4">
        <f>SUMIFS(Purchase!$F:$F,Purchase!$A:$A,Waterfall!$A116,Purchase!$D:$D,Waterfall!$C116,Purchase!$C:$C,Waterfall!EY$1)</f>
        <v>0</v>
      </c>
      <c r="EZ116" s="4">
        <f>SUMIFS(Purchase!$F:$F,Purchase!$A:$A,Waterfall!$A116,Purchase!$D:$D,Waterfall!$C116,Purchase!$C:$C,Waterfall!EZ$1)</f>
        <v>0</v>
      </c>
      <c r="FA116" s="4">
        <f>SUMIFS(Purchase!$F:$F,Purchase!$A:$A,Waterfall!$A116,Purchase!$D:$D,Waterfall!$C116,Purchase!$C:$C,Waterfall!FA$1)</f>
        <v>0</v>
      </c>
      <c r="FB116" s="4">
        <f>SUMIFS(Purchase!$F:$F,Purchase!$A:$A,Waterfall!$A116,Purchase!$D:$D,Waterfall!$C116,Purchase!$C:$C,Waterfall!FB$1)</f>
        <v>0</v>
      </c>
      <c r="FC116" s="4">
        <f>SUMIFS(Purchase!$F:$F,Purchase!$A:$A,Waterfall!$A116,Purchase!$D:$D,Waterfall!$C116,Purchase!$C:$C,Waterfall!FC$1)</f>
        <v>0</v>
      </c>
      <c r="FD116" s="4">
        <f>SUMIFS(Purchase!$F:$F,Purchase!$A:$A,Waterfall!$A116,Purchase!$D:$D,Waterfall!$C116,Purchase!$C:$C,Waterfall!FD$1)</f>
        <v>0</v>
      </c>
      <c r="FE116" s="4">
        <f>SUMIFS(Purchase!$F:$F,Purchase!$A:$A,Waterfall!$A116,Purchase!$D:$D,Waterfall!$C116,Purchase!$C:$C,Waterfall!FE$1)</f>
        <v>0</v>
      </c>
      <c r="FF116" s="4">
        <f>SUMIFS(Purchase!$F:$F,Purchase!$A:$A,Waterfall!$A116,Purchase!$D:$D,Waterfall!$C116,Purchase!$C:$C,Waterfall!FF$1)</f>
        <v>0</v>
      </c>
      <c r="FG116" s="4">
        <f>SUMIFS(Purchase!$F:$F,Purchase!$A:$A,Waterfall!$A116,Purchase!$D:$D,Waterfall!$C116,Purchase!$C:$C,Waterfall!FG$1)</f>
        <v>0</v>
      </c>
      <c r="FH116" s="4">
        <f>SUMIFS(Purchase!$F:$F,Purchase!$A:$A,Waterfall!$A116,Purchase!$D:$D,Waterfall!$C116,Purchase!$C:$C,Waterfall!FH$1)</f>
        <v>0</v>
      </c>
      <c r="FI116" s="4">
        <f>SUMIFS(Purchase!$F:$F,Purchase!$A:$A,Waterfall!$A116,Purchase!$D:$D,Waterfall!$C116,Purchase!$C:$C,Waterfall!FI$1)</f>
        <v>0</v>
      </c>
      <c r="FJ116" s="4">
        <f>SUMIFS(Purchase!$F:$F,Purchase!$A:$A,Waterfall!$A116,Purchase!$D:$D,Waterfall!$C116,Purchase!$C:$C,Waterfall!FJ$1)</f>
        <v>0</v>
      </c>
      <c r="FK116" s="4">
        <f>SUMIFS(Purchase!$F:$F,Purchase!$A:$A,Waterfall!$A116,Purchase!$D:$D,Waterfall!$C116,Purchase!$C:$C,Waterfall!FK$1)</f>
        <v>0</v>
      </c>
      <c r="FL116" s="4">
        <f>SUMIFS(Purchase!$F:$F,Purchase!$A:$A,Waterfall!$A116,Purchase!$D:$D,Waterfall!$C116,Purchase!$C:$C,Waterfall!FL$1)</f>
        <v>0</v>
      </c>
      <c r="FM116" s="4">
        <f>SUMIFS(Purchase!$F:$F,Purchase!$A:$A,Waterfall!$A116,Purchase!$D:$D,Waterfall!$C116,Purchase!$C:$C,Waterfall!FM$1)</f>
        <v>0</v>
      </c>
      <c r="FN116" s="4">
        <f>SUMIFS(Purchase!$F:$F,Purchase!$A:$A,Waterfall!$A116,Purchase!$D:$D,Waterfall!$C116,Purchase!$C:$C,Waterfall!FN$1)</f>
        <v>0</v>
      </c>
      <c r="FO116" s="4">
        <f>SUMIFS(Purchase!$F:$F,Purchase!$A:$A,Waterfall!$A116,Purchase!$D:$D,Waterfall!$C116,Purchase!$C:$C,Waterfall!FO$1)</f>
        <v>0</v>
      </c>
      <c r="FP116" s="4">
        <f>SUMIFS(Purchase!$F:$F,Purchase!$A:$A,Waterfall!$A116,Purchase!$D:$D,Waterfall!$C116,Purchase!$C:$C,Waterfall!FP$1)</f>
        <v>0</v>
      </c>
      <c r="FQ116" s="4">
        <f>SUMIFS(Purchase!$F:$F,Purchase!$A:$A,Waterfall!$A116,Purchase!$D:$D,Waterfall!$C116,Purchase!$C:$C,Waterfall!FQ$1)</f>
        <v>0</v>
      </c>
      <c r="FR116" s="4">
        <f>SUMIFS(Purchase!$F:$F,Purchase!$A:$A,Waterfall!$A116,Purchase!$D:$D,Waterfall!$C116,Purchase!$C:$C,Waterfall!FR$1)</f>
        <v>0</v>
      </c>
      <c r="FS116" s="4">
        <f>SUMIFS(Purchase!$F:$F,Purchase!$A:$A,Waterfall!$A116,Purchase!$D:$D,Waterfall!$C116,Purchase!$C:$C,Waterfall!FS$1)</f>
        <v>0</v>
      </c>
      <c r="FT116" s="4">
        <f>SUMIFS(Purchase!$F:$F,Purchase!$A:$A,Waterfall!$A116,Purchase!$D:$D,Waterfall!$C116,Purchase!$C:$C,Waterfall!FT$1)</f>
        <v>0</v>
      </c>
      <c r="FU116" s="4">
        <f>SUMIFS(Purchase!$F:$F,Purchase!$A:$A,Waterfall!$A116,Purchase!$D:$D,Waterfall!$C116,Purchase!$C:$C,Waterfall!FU$1)</f>
        <v>0</v>
      </c>
      <c r="FV116" s="4">
        <f>SUMIFS(Purchase!$F:$F,Purchase!$A:$A,Waterfall!$A116,Purchase!$D:$D,Waterfall!$C116,Purchase!$C:$C,Waterfall!FV$1)</f>
        <v>0</v>
      </c>
      <c r="FW116" s="4">
        <f>SUMIFS(Purchase!$F:$F,Purchase!$A:$A,Waterfall!$A116,Purchase!$D:$D,Waterfall!$C116,Purchase!$C:$C,Waterfall!FW$1)</f>
        <v>0</v>
      </c>
      <c r="FX116" s="4">
        <f>SUMIFS(Purchase!$F:$F,Purchase!$A:$A,Waterfall!$A116,Purchase!$D:$D,Waterfall!$C116,Purchase!$C:$C,Waterfall!FX$1)</f>
        <v>0</v>
      </c>
      <c r="FY116" s="4">
        <f>SUMIFS(Purchase!$F:$F,Purchase!$A:$A,Waterfall!$A116,Purchase!$D:$D,Waterfall!$C116,Purchase!$C:$C,Waterfall!FY$1)</f>
        <v>0</v>
      </c>
      <c r="FZ116" s="4">
        <f>SUMIFS(Purchase!$F:$F,Purchase!$A:$A,Waterfall!$A116,Purchase!$D:$D,Waterfall!$C116,Purchase!$C:$C,Waterfall!FZ$1)</f>
        <v>0</v>
      </c>
      <c r="GA116" s="4">
        <f>SUMIFS(Purchase!$F:$F,Purchase!$A:$A,Waterfall!$A116,Purchase!$D:$D,Waterfall!$C116,Purchase!$C:$C,Waterfall!GA$1)</f>
        <v>0</v>
      </c>
      <c r="GB116" s="4">
        <f>SUMIFS(Purchase!$F:$F,Purchase!$A:$A,Waterfall!$A116,Purchase!$D:$D,Waterfall!$C116,Purchase!$C:$C,Waterfall!GB$1)</f>
        <v>0</v>
      </c>
      <c r="GC116" s="4">
        <f>SUMIFS(Purchase!$F:$F,Purchase!$A:$A,Waterfall!$A116,Purchase!$D:$D,Waterfall!$C116,Purchase!$C:$C,Waterfall!GC$1)</f>
        <v>0</v>
      </c>
      <c r="GD116" s="4">
        <f>SUMIFS(Purchase!$F:$F,Purchase!$A:$A,Waterfall!$A116,Purchase!$D:$D,Waterfall!$C116,Purchase!$C:$C,Waterfall!GD$1)</f>
        <v>0</v>
      </c>
      <c r="GE116" s="4">
        <f>SUMIFS(Purchase!$F:$F,Purchase!$A:$A,Waterfall!$A116,Purchase!$D:$D,Waterfall!$C116,Purchase!$C:$C,Waterfall!GE$1)</f>
        <v>0</v>
      </c>
      <c r="GF116" s="4">
        <f>SUMIFS(Purchase!$F:$F,Purchase!$A:$A,Waterfall!$A116,Purchase!$D:$D,Waterfall!$C116,Purchase!$C:$C,Waterfall!GF$1)</f>
        <v>0</v>
      </c>
      <c r="GG116" s="4">
        <f>SUMIFS(Purchase!$F:$F,Purchase!$A:$A,Waterfall!$A116,Purchase!$D:$D,Waterfall!$C116,Purchase!$C:$C,Waterfall!GG$1)</f>
        <v>0</v>
      </c>
      <c r="GH116" s="4">
        <f>SUMIFS(Purchase!$F:$F,Purchase!$A:$A,Waterfall!$A116,Purchase!$D:$D,Waterfall!$C116,Purchase!$C:$C,Waterfall!GH$1)</f>
        <v>0</v>
      </c>
      <c r="GI116" s="4">
        <f>SUMIFS(Purchase!$F:$F,Purchase!$A:$A,Waterfall!$A116,Purchase!$D:$D,Waterfall!$C116,Purchase!$C:$C,Waterfall!GI$1)</f>
        <v>0</v>
      </c>
    </row>
    <row r="117" spans="1:191" x14ac:dyDescent="0.35">
      <c r="A117" s="8">
        <f t="shared" si="4"/>
        <v>1</v>
      </c>
      <c r="B117" s="2" t="str">
        <f>VLOOKUP($A117,Centers!$B$1:$C$120,2,)</f>
        <v>GATE</v>
      </c>
      <c r="C117" s="3">
        <v>44994</v>
      </c>
      <c r="D117" s="4">
        <f>IF($A117=1,SUM(SUMIFS(Indent!$E:$E,Indent!$C:$C,Waterfall!$C117,Indent!$A:$A,Centers!$A$2),SUMIFS(Indent!$E:$E,Indent!$C:$C,Waterfall!$C117,Indent!$A:$A,Centers!$A$3),SUMIFS(Indent!$E:$E,Indent!$C:$C,Waterfall!$C117,Indent!$A:$A,Centers!$A$4),SUMIFS(Indent!$E:$E,Indent!$C:$C,Waterfall!$C117,Indent!$A:$A,Centers!$A$5),SUMIFS(Indent!$E:$E,Indent!$C:$C,Waterfall!$C117,Indent!$A:$A,Centers!$A$6),SUMIFS(Indent!$E:$E,Indent!$C:$C,Waterfall!$C117,Indent!$A:$A,Centers!$A$7),SUMIFS(Indent!$E:$E,Indent!$C:$C,Waterfall!$C117,Indent!$A:$A,Centers!$A$8)),SUMIFS(Indent!$E:$E,Indent!$C:$C,Waterfall!$C117,Indent!$A:$A,$A117))</f>
        <v>0</v>
      </c>
      <c r="E117" s="4">
        <f>SUMIFS(Purchase!$F:$F,Purchase!$A:$A,Waterfall!$A117,Purchase!$D:$D,Waterfall!$C117,Purchase!$C:$C,Waterfall!E$1)</f>
        <v>0</v>
      </c>
      <c r="F117" s="4">
        <f>SUMIFS(Purchase!$F:$F,Purchase!$A:$A,Waterfall!$A117,Purchase!$D:$D,Waterfall!$C117,Purchase!$C:$C,Waterfall!F$1)</f>
        <v>0</v>
      </c>
      <c r="G117" s="4">
        <f>SUMIFS(Purchase!$F:$F,Purchase!$A:$A,Waterfall!$A117,Purchase!$D:$D,Waterfall!$C117,Purchase!$C:$C,Waterfall!G$1)</f>
        <v>0</v>
      </c>
      <c r="H117" s="4">
        <f>SUMIFS(Purchase!$F:$F,Purchase!$A:$A,Waterfall!$A117,Purchase!$D:$D,Waterfall!$C117,Purchase!$C:$C,Waterfall!H$1)</f>
        <v>0</v>
      </c>
      <c r="I117" s="4">
        <f>SUMIFS(Purchase!$F:$F,Purchase!$A:$A,Waterfall!$A117,Purchase!$D:$D,Waterfall!$C117,Purchase!$C:$C,Waterfall!I$1)</f>
        <v>0</v>
      </c>
      <c r="J117" s="4">
        <f>SUMIFS(Purchase!$F:$F,Purchase!$A:$A,Waterfall!$A117,Purchase!$D:$D,Waterfall!$C117,Purchase!$C:$C,Waterfall!J$1)</f>
        <v>0</v>
      </c>
      <c r="K117" s="4">
        <f>SUMIFS(Purchase!$F:$F,Purchase!$A:$A,Waterfall!$A117,Purchase!$D:$D,Waterfall!$C117,Purchase!$C:$C,Waterfall!K$1)</f>
        <v>0</v>
      </c>
      <c r="L117" s="4">
        <f>SUMIFS(Purchase!$F:$F,Purchase!$A:$A,Waterfall!$A117,Purchase!$D:$D,Waterfall!$C117,Purchase!$C:$C,Waterfall!L$1)</f>
        <v>0</v>
      </c>
      <c r="M117" s="4">
        <f>SUMIFS(Purchase!$F:$F,Purchase!$A:$A,Waterfall!$A117,Purchase!$D:$D,Waterfall!$C117,Purchase!$C:$C,Waterfall!M$1)</f>
        <v>0</v>
      </c>
      <c r="N117" s="4">
        <f>SUMIFS(Purchase!$F:$F,Purchase!$A:$A,Waterfall!$A117,Purchase!$D:$D,Waterfall!$C117,Purchase!$C:$C,Waterfall!N$1)</f>
        <v>0</v>
      </c>
      <c r="O117" s="4">
        <f>SUMIFS(Purchase!$F:$F,Purchase!$A:$A,Waterfall!$A117,Purchase!$D:$D,Waterfall!$C117,Purchase!$C:$C,Waterfall!O$1)</f>
        <v>0</v>
      </c>
      <c r="P117" s="4">
        <f>SUMIFS(Purchase!$F:$F,Purchase!$A:$A,Waterfall!$A117,Purchase!$D:$D,Waterfall!$C117,Purchase!$C:$C,Waterfall!P$1)</f>
        <v>0</v>
      </c>
      <c r="Q117" s="4">
        <f>SUMIFS(Purchase!$F:$F,Purchase!$A:$A,Waterfall!$A117,Purchase!$D:$D,Waterfall!$C117,Purchase!$C:$C,Waterfall!Q$1)</f>
        <v>0</v>
      </c>
      <c r="R117" s="4">
        <f>SUMIFS(Purchase!$F:$F,Purchase!$A:$A,Waterfall!$A117,Purchase!$D:$D,Waterfall!$C117,Purchase!$C:$C,Waterfall!R$1)</f>
        <v>0</v>
      </c>
      <c r="S117" s="4">
        <f>SUMIFS(Purchase!$F:$F,Purchase!$A:$A,Waterfall!$A117,Purchase!$D:$D,Waterfall!$C117,Purchase!$C:$C,Waterfall!S$1)</f>
        <v>0</v>
      </c>
      <c r="T117" s="4">
        <f>SUMIFS(Purchase!$F:$F,Purchase!$A:$A,Waterfall!$A117,Purchase!$D:$D,Waterfall!$C117,Purchase!$C:$C,Waterfall!T$1)</f>
        <v>0</v>
      </c>
      <c r="U117" s="4">
        <f>SUMIFS(Purchase!$F:$F,Purchase!$A:$A,Waterfall!$A117,Purchase!$D:$D,Waterfall!$C117,Purchase!$C:$C,Waterfall!U$1)</f>
        <v>0</v>
      </c>
      <c r="V117" s="4">
        <f>SUMIFS(Purchase!$F:$F,Purchase!$A:$A,Waterfall!$A117,Purchase!$D:$D,Waterfall!$C117,Purchase!$C:$C,Waterfall!V$1)</f>
        <v>0</v>
      </c>
      <c r="W117" s="4">
        <f>SUMIFS(Purchase!$F:$F,Purchase!$A:$A,Waterfall!$A117,Purchase!$D:$D,Waterfall!$C117,Purchase!$C:$C,Waterfall!W$1)</f>
        <v>0</v>
      </c>
      <c r="X117" s="4">
        <f>SUMIFS(Purchase!$F:$F,Purchase!$A:$A,Waterfall!$A117,Purchase!$D:$D,Waterfall!$C117,Purchase!$C:$C,Waterfall!X$1)</f>
        <v>0</v>
      </c>
      <c r="Y117" s="4">
        <f>SUMIFS(Purchase!$F:$F,Purchase!$A:$A,Waterfall!$A117,Purchase!$D:$D,Waterfall!$C117,Purchase!$C:$C,Waterfall!Y$1)</f>
        <v>0</v>
      </c>
      <c r="Z117" s="4">
        <f>SUMIFS(Purchase!$F:$F,Purchase!$A:$A,Waterfall!$A117,Purchase!$D:$D,Waterfall!$C117,Purchase!$C:$C,Waterfall!Z$1)</f>
        <v>0</v>
      </c>
      <c r="AA117" s="4">
        <f>SUMIFS(Purchase!$F:$F,Purchase!$A:$A,Waterfall!$A117,Purchase!$D:$D,Waterfall!$C117,Purchase!$C:$C,Waterfall!AA$1)</f>
        <v>0</v>
      </c>
      <c r="AB117" s="4">
        <f>SUMIFS(Purchase!$F:$F,Purchase!$A:$A,Waterfall!$A117,Purchase!$D:$D,Waterfall!$C117,Purchase!$C:$C,Waterfall!AB$1)</f>
        <v>0</v>
      </c>
      <c r="AC117" s="4">
        <f>SUMIFS(Purchase!$F:$F,Purchase!$A:$A,Waterfall!$A117,Purchase!$D:$D,Waterfall!$C117,Purchase!$C:$C,Waterfall!AC$1)</f>
        <v>0</v>
      </c>
      <c r="AD117" s="4">
        <f>SUMIFS(Purchase!$F:$F,Purchase!$A:$A,Waterfall!$A117,Purchase!$D:$D,Waterfall!$C117,Purchase!$C:$C,Waterfall!AD$1)</f>
        <v>0</v>
      </c>
      <c r="AE117" s="4">
        <f>SUMIFS(Purchase!$F:$F,Purchase!$A:$A,Waterfall!$A117,Purchase!$D:$D,Waterfall!$C117,Purchase!$C:$C,Waterfall!AE$1)</f>
        <v>0</v>
      </c>
      <c r="AF117" s="4">
        <f>SUMIFS(Purchase!$F:$F,Purchase!$A:$A,Waterfall!$A117,Purchase!$D:$D,Waterfall!$C117,Purchase!$C:$C,Waterfall!AF$1)</f>
        <v>0</v>
      </c>
      <c r="AG117" s="4">
        <f>SUMIFS(Purchase!$F:$F,Purchase!$A:$A,Waterfall!$A117,Purchase!$D:$D,Waterfall!$C117,Purchase!$C:$C,Waterfall!AG$1)</f>
        <v>0</v>
      </c>
      <c r="AH117" s="4">
        <f>SUMIFS(Purchase!$F:$F,Purchase!$A:$A,Waterfall!$A117,Purchase!$D:$D,Waterfall!$C117,Purchase!$C:$C,Waterfall!AH$1)</f>
        <v>0</v>
      </c>
      <c r="AI117" s="4">
        <f>SUMIFS(Purchase!$F:$F,Purchase!$A:$A,Waterfall!$A117,Purchase!$D:$D,Waterfall!$C117,Purchase!$C:$C,Waterfall!AI$1)</f>
        <v>0</v>
      </c>
      <c r="AJ117" s="4">
        <f>SUMIFS(Purchase!$F:$F,Purchase!$A:$A,Waterfall!$A117,Purchase!$D:$D,Waterfall!$C117,Purchase!$C:$C,Waterfall!AJ$1)</f>
        <v>0</v>
      </c>
      <c r="AK117" s="4">
        <f>SUMIFS(Purchase!$F:$F,Purchase!$A:$A,Waterfall!$A117,Purchase!$D:$D,Waterfall!$C117,Purchase!$C:$C,Waterfall!AK$1)</f>
        <v>0</v>
      </c>
      <c r="AL117" s="4">
        <f>SUMIFS(Purchase!$F:$F,Purchase!$A:$A,Waterfall!$A117,Purchase!$D:$D,Waterfall!$C117,Purchase!$C:$C,Waterfall!AL$1)</f>
        <v>0</v>
      </c>
      <c r="AM117" s="4">
        <f>SUMIFS(Purchase!$F:$F,Purchase!$A:$A,Waterfall!$A117,Purchase!$D:$D,Waterfall!$C117,Purchase!$C:$C,Waterfall!AM$1)</f>
        <v>0</v>
      </c>
      <c r="AN117" s="4">
        <f>SUMIFS(Purchase!$F:$F,Purchase!$A:$A,Waterfall!$A117,Purchase!$D:$D,Waterfall!$C117,Purchase!$C:$C,Waterfall!AN$1)</f>
        <v>0</v>
      </c>
      <c r="AO117" s="4">
        <f>SUMIFS(Purchase!$F:$F,Purchase!$A:$A,Waterfall!$A117,Purchase!$D:$D,Waterfall!$C117,Purchase!$C:$C,Waterfall!AO$1)</f>
        <v>0</v>
      </c>
      <c r="AP117" s="4">
        <f>SUMIFS(Purchase!$F:$F,Purchase!$A:$A,Waterfall!$A117,Purchase!$D:$D,Waterfall!$C117,Purchase!$C:$C,Waterfall!AP$1)</f>
        <v>0</v>
      </c>
      <c r="AQ117" s="4">
        <f>SUMIFS(Purchase!$F:$F,Purchase!$A:$A,Waterfall!$A117,Purchase!$D:$D,Waterfall!$C117,Purchase!$C:$C,Waterfall!AQ$1)</f>
        <v>0</v>
      </c>
      <c r="AR117" s="4">
        <f>SUMIFS(Purchase!$F:$F,Purchase!$A:$A,Waterfall!$A117,Purchase!$D:$D,Waterfall!$C117,Purchase!$C:$C,Waterfall!AR$1)</f>
        <v>0</v>
      </c>
      <c r="AS117" s="4">
        <f>SUMIFS(Purchase!$F:$F,Purchase!$A:$A,Waterfall!$A117,Purchase!$D:$D,Waterfall!$C117,Purchase!$C:$C,Waterfall!AS$1)</f>
        <v>0</v>
      </c>
      <c r="AT117" s="4">
        <f>SUMIFS(Purchase!$F:$F,Purchase!$A:$A,Waterfall!$A117,Purchase!$D:$D,Waterfall!$C117,Purchase!$C:$C,Waterfall!AT$1)</f>
        <v>0</v>
      </c>
      <c r="AU117" s="4">
        <f>SUMIFS(Purchase!$F:$F,Purchase!$A:$A,Waterfall!$A117,Purchase!$D:$D,Waterfall!$C117,Purchase!$C:$C,Waterfall!AU$1)</f>
        <v>0</v>
      </c>
      <c r="AV117" s="4">
        <f>SUMIFS(Purchase!$F:$F,Purchase!$A:$A,Waterfall!$A117,Purchase!$D:$D,Waterfall!$C117,Purchase!$C:$C,Waterfall!AV$1)</f>
        <v>0</v>
      </c>
      <c r="AW117" s="4">
        <f>SUMIFS(Purchase!$F:$F,Purchase!$A:$A,Waterfall!$A117,Purchase!$D:$D,Waterfall!$C117,Purchase!$C:$C,Waterfall!AW$1)</f>
        <v>0</v>
      </c>
      <c r="AX117" s="4">
        <f>SUMIFS(Purchase!$F:$F,Purchase!$A:$A,Waterfall!$A117,Purchase!$D:$D,Waterfall!$C117,Purchase!$C:$C,Waterfall!AX$1)</f>
        <v>0</v>
      </c>
      <c r="AY117" s="4">
        <f>SUMIFS(Purchase!$F:$F,Purchase!$A:$A,Waterfall!$A117,Purchase!$D:$D,Waterfall!$C117,Purchase!$C:$C,Waterfall!AY$1)</f>
        <v>0</v>
      </c>
      <c r="AZ117" s="4">
        <f>SUMIFS(Purchase!$F:$F,Purchase!$A:$A,Waterfall!$A117,Purchase!$D:$D,Waterfall!$C117,Purchase!$C:$C,Waterfall!AZ$1)</f>
        <v>0</v>
      </c>
      <c r="BA117" s="4">
        <f>SUMIFS(Purchase!$F:$F,Purchase!$A:$A,Waterfall!$A117,Purchase!$D:$D,Waterfall!$C117,Purchase!$C:$C,Waterfall!BA$1)</f>
        <v>0</v>
      </c>
      <c r="BB117" s="4">
        <f>SUMIFS(Purchase!$F:$F,Purchase!$A:$A,Waterfall!$A117,Purchase!$D:$D,Waterfall!$C117,Purchase!$C:$C,Waterfall!BB$1)</f>
        <v>0</v>
      </c>
      <c r="BC117" s="4">
        <f>SUMIFS(Purchase!$F:$F,Purchase!$A:$A,Waterfall!$A117,Purchase!$D:$D,Waterfall!$C117,Purchase!$C:$C,Waterfall!BC$1)</f>
        <v>0</v>
      </c>
      <c r="BD117" s="4">
        <f>SUMIFS(Purchase!$F:$F,Purchase!$A:$A,Waterfall!$A117,Purchase!$D:$D,Waterfall!$C117,Purchase!$C:$C,Waterfall!BD$1)</f>
        <v>0</v>
      </c>
      <c r="BE117" s="4">
        <f>SUMIFS(Purchase!$F:$F,Purchase!$A:$A,Waterfall!$A117,Purchase!$D:$D,Waterfall!$C117,Purchase!$C:$C,Waterfall!BE$1)</f>
        <v>0</v>
      </c>
      <c r="BF117" s="4">
        <f>SUMIFS(Purchase!$F:$F,Purchase!$A:$A,Waterfall!$A117,Purchase!$D:$D,Waterfall!$C117,Purchase!$C:$C,Waterfall!BF$1)</f>
        <v>0</v>
      </c>
      <c r="BG117" s="4">
        <f>SUMIFS(Purchase!$F:$F,Purchase!$A:$A,Waterfall!$A117,Purchase!$D:$D,Waterfall!$C117,Purchase!$C:$C,Waterfall!BG$1)</f>
        <v>0</v>
      </c>
      <c r="BH117" s="4">
        <f>SUMIFS(Purchase!$F:$F,Purchase!$A:$A,Waterfall!$A117,Purchase!$D:$D,Waterfall!$C117,Purchase!$C:$C,Waterfall!BH$1)</f>
        <v>0</v>
      </c>
      <c r="BI117" s="4">
        <f>SUMIFS(Purchase!$F:$F,Purchase!$A:$A,Waterfall!$A117,Purchase!$D:$D,Waterfall!$C117,Purchase!$C:$C,Waterfall!BI$1)</f>
        <v>0</v>
      </c>
      <c r="BJ117" s="4">
        <f>SUMIFS(Purchase!$F:$F,Purchase!$A:$A,Waterfall!$A117,Purchase!$D:$D,Waterfall!$C117,Purchase!$C:$C,Waterfall!BJ$1)</f>
        <v>0</v>
      </c>
      <c r="BK117" s="4">
        <f>SUMIFS(Purchase!$F:$F,Purchase!$A:$A,Waterfall!$A117,Purchase!$D:$D,Waterfall!$C117,Purchase!$C:$C,Waterfall!BK$1)</f>
        <v>0</v>
      </c>
      <c r="BL117" s="4">
        <f>SUMIFS(Purchase!$F:$F,Purchase!$A:$A,Waterfall!$A117,Purchase!$D:$D,Waterfall!$C117,Purchase!$C:$C,Waterfall!BL$1)</f>
        <v>0</v>
      </c>
      <c r="BM117" s="4">
        <f>SUMIFS(Purchase!$F:$F,Purchase!$A:$A,Waterfall!$A117,Purchase!$D:$D,Waterfall!$C117,Purchase!$C:$C,Waterfall!BM$1)</f>
        <v>0</v>
      </c>
      <c r="BN117" s="4">
        <f>SUMIFS(Purchase!$F:$F,Purchase!$A:$A,Waterfall!$A117,Purchase!$D:$D,Waterfall!$C117,Purchase!$C:$C,Waterfall!BN$1)</f>
        <v>0</v>
      </c>
      <c r="BO117" s="4">
        <f>SUMIFS(Purchase!$F:$F,Purchase!$A:$A,Waterfall!$A117,Purchase!$D:$D,Waterfall!$C117,Purchase!$C:$C,Waterfall!BO$1)</f>
        <v>0</v>
      </c>
      <c r="BP117" s="4">
        <f>SUMIFS(Purchase!$F:$F,Purchase!$A:$A,Waterfall!$A117,Purchase!$D:$D,Waterfall!$C117,Purchase!$C:$C,Waterfall!BP$1)</f>
        <v>0</v>
      </c>
      <c r="BQ117" s="4">
        <f>SUMIFS(Purchase!$F:$F,Purchase!$A:$A,Waterfall!$A117,Purchase!$D:$D,Waterfall!$C117,Purchase!$C:$C,Waterfall!BQ$1)</f>
        <v>0</v>
      </c>
      <c r="BR117" s="4">
        <f>SUMIFS(Purchase!$F:$F,Purchase!$A:$A,Waterfall!$A117,Purchase!$D:$D,Waterfall!$C117,Purchase!$C:$C,Waterfall!BR$1)</f>
        <v>0</v>
      </c>
      <c r="BS117" s="4">
        <f>SUMIFS(Purchase!$F:$F,Purchase!$A:$A,Waterfall!$A117,Purchase!$D:$D,Waterfall!$C117,Purchase!$C:$C,Waterfall!BS$1)</f>
        <v>0</v>
      </c>
      <c r="BT117" s="4">
        <f>SUMIFS(Purchase!$F:$F,Purchase!$A:$A,Waterfall!$A117,Purchase!$D:$D,Waterfall!$C117,Purchase!$C:$C,Waterfall!BT$1)</f>
        <v>0</v>
      </c>
      <c r="BU117" s="4">
        <f>SUMIFS(Purchase!$F:$F,Purchase!$A:$A,Waterfall!$A117,Purchase!$D:$D,Waterfall!$C117,Purchase!$C:$C,Waterfall!BU$1)</f>
        <v>0</v>
      </c>
      <c r="BV117" s="4">
        <f>SUMIFS(Purchase!$F:$F,Purchase!$A:$A,Waterfall!$A117,Purchase!$D:$D,Waterfall!$C117,Purchase!$C:$C,Waterfall!BV$1)</f>
        <v>0</v>
      </c>
      <c r="BW117" s="4">
        <f>SUMIFS(Purchase!$F:$F,Purchase!$A:$A,Waterfall!$A117,Purchase!$D:$D,Waterfall!$C117,Purchase!$C:$C,Waterfall!BW$1)</f>
        <v>0</v>
      </c>
      <c r="BX117" s="4">
        <f>SUMIFS(Purchase!$F:$F,Purchase!$A:$A,Waterfall!$A117,Purchase!$D:$D,Waterfall!$C117,Purchase!$C:$C,Waterfall!BX$1)</f>
        <v>0</v>
      </c>
      <c r="BY117" s="4">
        <f>SUMIFS(Purchase!$F:$F,Purchase!$A:$A,Waterfall!$A117,Purchase!$D:$D,Waterfall!$C117,Purchase!$C:$C,Waterfall!BY$1)</f>
        <v>0</v>
      </c>
      <c r="BZ117" s="4">
        <f>SUMIFS(Purchase!$F:$F,Purchase!$A:$A,Waterfall!$A117,Purchase!$D:$D,Waterfall!$C117,Purchase!$C:$C,Waterfall!BZ$1)</f>
        <v>0</v>
      </c>
      <c r="CA117" s="4">
        <f>SUMIFS(Purchase!$F:$F,Purchase!$A:$A,Waterfall!$A117,Purchase!$D:$D,Waterfall!$C117,Purchase!$C:$C,Waterfall!CA$1)</f>
        <v>0</v>
      </c>
      <c r="CB117" s="4">
        <f>SUMIFS(Purchase!$F:$F,Purchase!$A:$A,Waterfall!$A117,Purchase!$D:$D,Waterfall!$C117,Purchase!$C:$C,Waterfall!CB$1)</f>
        <v>0</v>
      </c>
      <c r="CC117" s="4">
        <f>SUMIFS(Purchase!$F:$F,Purchase!$A:$A,Waterfall!$A117,Purchase!$D:$D,Waterfall!$C117,Purchase!$C:$C,Waterfall!CC$1)</f>
        <v>0</v>
      </c>
      <c r="CD117" s="4">
        <f>SUMIFS(Purchase!$F:$F,Purchase!$A:$A,Waterfall!$A117,Purchase!$D:$D,Waterfall!$C117,Purchase!$C:$C,Waterfall!CD$1)</f>
        <v>0</v>
      </c>
      <c r="CE117" s="4">
        <f>SUMIFS(Purchase!$F:$F,Purchase!$A:$A,Waterfall!$A117,Purchase!$D:$D,Waterfall!$C117,Purchase!$C:$C,Waterfall!CE$1)</f>
        <v>0</v>
      </c>
      <c r="CF117" s="4">
        <f>SUMIFS(Purchase!$F:$F,Purchase!$A:$A,Waterfall!$A117,Purchase!$D:$D,Waterfall!$C117,Purchase!$C:$C,Waterfall!CF$1)</f>
        <v>0</v>
      </c>
      <c r="CG117" s="4">
        <f>SUMIFS(Purchase!$F:$F,Purchase!$A:$A,Waterfall!$A117,Purchase!$D:$D,Waterfall!$C117,Purchase!$C:$C,Waterfall!CG$1)</f>
        <v>0</v>
      </c>
      <c r="CH117" s="4">
        <f>SUMIFS(Purchase!$F:$F,Purchase!$A:$A,Waterfall!$A117,Purchase!$D:$D,Waterfall!$C117,Purchase!$C:$C,Waterfall!CH$1)</f>
        <v>0</v>
      </c>
      <c r="CI117" s="4">
        <f>SUMIFS(Purchase!$F:$F,Purchase!$A:$A,Waterfall!$A117,Purchase!$D:$D,Waterfall!$C117,Purchase!$C:$C,Waterfall!CI$1)</f>
        <v>0</v>
      </c>
      <c r="CJ117" s="4">
        <f>SUMIFS(Purchase!$F:$F,Purchase!$A:$A,Waterfall!$A117,Purchase!$D:$D,Waterfall!$C117,Purchase!$C:$C,Waterfall!CJ$1)</f>
        <v>0</v>
      </c>
      <c r="CK117" s="4">
        <f>SUMIFS(Purchase!$F:$F,Purchase!$A:$A,Waterfall!$A117,Purchase!$D:$D,Waterfall!$C117,Purchase!$C:$C,Waterfall!CK$1)</f>
        <v>0</v>
      </c>
      <c r="CL117" s="4">
        <f>SUMIFS(Purchase!$F:$F,Purchase!$A:$A,Waterfall!$A117,Purchase!$D:$D,Waterfall!$C117,Purchase!$C:$C,Waterfall!CL$1)</f>
        <v>0</v>
      </c>
      <c r="CM117" s="4">
        <f>SUMIFS(Purchase!$F:$F,Purchase!$A:$A,Waterfall!$A117,Purchase!$D:$D,Waterfall!$C117,Purchase!$C:$C,Waterfall!CM$1)</f>
        <v>0</v>
      </c>
      <c r="CN117" s="4">
        <f>SUMIFS(Purchase!$F:$F,Purchase!$A:$A,Waterfall!$A117,Purchase!$D:$D,Waterfall!$C117,Purchase!$C:$C,Waterfall!CN$1)</f>
        <v>0</v>
      </c>
      <c r="CO117" s="4">
        <f>SUMIFS(Purchase!$F:$F,Purchase!$A:$A,Waterfall!$A117,Purchase!$D:$D,Waterfall!$C117,Purchase!$C:$C,Waterfall!CO$1)</f>
        <v>0</v>
      </c>
      <c r="CP117" s="4">
        <f>SUMIFS(Purchase!$F:$F,Purchase!$A:$A,Waterfall!$A117,Purchase!$D:$D,Waterfall!$C117,Purchase!$C:$C,Waterfall!CP$1)</f>
        <v>0</v>
      </c>
      <c r="CQ117" s="4">
        <f>SUMIFS(Purchase!$F:$F,Purchase!$A:$A,Waterfall!$A117,Purchase!$D:$D,Waterfall!$C117,Purchase!$C:$C,Waterfall!CQ$1)</f>
        <v>0</v>
      </c>
      <c r="CR117" s="4">
        <f>SUMIFS(Purchase!$F:$F,Purchase!$A:$A,Waterfall!$A117,Purchase!$D:$D,Waterfall!$C117,Purchase!$C:$C,Waterfall!CR$1)</f>
        <v>0</v>
      </c>
      <c r="CS117" s="4">
        <f>SUMIFS(Purchase!$F:$F,Purchase!$A:$A,Waterfall!$A117,Purchase!$D:$D,Waterfall!$C117,Purchase!$C:$C,Waterfall!CS$1)</f>
        <v>0</v>
      </c>
      <c r="CT117" s="4">
        <f>SUMIFS(Purchase!$F:$F,Purchase!$A:$A,Waterfall!$A117,Purchase!$D:$D,Waterfall!$C117,Purchase!$C:$C,Waterfall!CT$1)</f>
        <v>0</v>
      </c>
      <c r="CU117" s="4">
        <f>SUMIFS(Purchase!$F:$F,Purchase!$A:$A,Waterfall!$A117,Purchase!$D:$D,Waterfall!$C117,Purchase!$C:$C,Waterfall!CU$1)</f>
        <v>0</v>
      </c>
      <c r="CV117" s="4">
        <f>SUMIFS(Purchase!$F:$F,Purchase!$A:$A,Waterfall!$A117,Purchase!$D:$D,Waterfall!$C117,Purchase!$C:$C,Waterfall!CV$1)</f>
        <v>0</v>
      </c>
      <c r="CW117" s="4">
        <f>SUMIFS(Purchase!$F:$F,Purchase!$A:$A,Waterfall!$A117,Purchase!$D:$D,Waterfall!$C117,Purchase!$C:$C,Waterfall!CW$1)</f>
        <v>0</v>
      </c>
      <c r="CX117" s="4">
        <f>SUMIFS(Purchase!$F:$F,Purchase!$A:$A,Waterfall!$A117,Purchase!$D:$D,Waterfall!$C117,Purchase!$C:$C,Waterfall!CX$1)</f>
        <v>0</v>
      </c>
      <c r="CY117" s="4">
        <f>SUMIFS(Purchase!$F:$F,Purchase!$A:$A,Waterfall!$A117,Purchase!$D:$D,Waterfall!$C117,Purchase!$C:$C,Waterfall!CY$1)</f>
        <v>0</v>
      </c>
      <c r="CZ117" s="4">
        <f>SUMIFS(Purchase!$F:$F,Purchase!$A:$A,Waterfall!$A117,Purchase!$D:$D,Waterfall!$C117,Purchase!$C:$C,Waterfall!CZ$1)</f>
        <v>0</v>
      </c>
      <c r="DA117" s="4">
        <f>SUMIFS(Purchase!$F:$F,Purchase!$A:$A,Waterfall!$A117,Purchase!$D:$D,Waterfall!$C117,Purchase!$C:$C,Waterfall!DA$1)</f>
        <v>0</v>
      </c>
      <c r="DB117" s="4">
        <f>SUMIFS(Purchase!$F:$F,Purchase!$A:$A,Waterfall!$A117,Purchase!$D:$D,Waterfall!$C117,Purchase!$C:$C,Waterfall!DB$1)</f>
        <v>0</v>
      </c>
      <c r="DC117" s="4">
        <f>SUMIFS(Purchase!$F:$F,Purchase!$A:$A,Waterfall!$A117,Purchase!$D:$D,Waterfall!$C117,Purchase!$C:$C,Waterfall!DC$1)</f>
        <v>0</v>
      </c>
      <c r="DD117" s="4">
        <f>SUMIFS(Purchase!$F:$F,Purchase!$A:$A,Waterfall!$A117,Purchase!$D:$D,Waterfall!$C117,Purchase!$C:$C,Waterfall!DD$1)</f>
        <v>0</v>
      </c>
      <c r="DE117" s="4">
        <f>SUMIFS(Purchase!$F:$F,Purchase!$A:$A,Waterfall!$A117,Purchase!$D:$D,Waterfall!$C117,Purchase!$C:$C,Waterfall!DE$1)</f>
        <v>0</v>
      </c>
      <c r="DF117" s="4">
        <f>SUMIFS(Purchase!$F:$F,Purchase!$A:$A,Waterfall!$A117,Purchase!$D:$D,Waterfall!$C117,Purchase!$C:$C,Waterfall!DF$1)</f>
        <v>0</v>
      </c>
      <c r="DG117" s="4">
        <f>SUMIFS(Purchase!$F:$F,Purchase!$A:$A,Waterfall!$A117,Purchase!$D:$D,Waterfall!$C117,Purchase!$C:$C,Waterfall!DG$1)</f>
        <v>0</v>
      </c>
      <c r="DH117" s="4">
        <f>SUMIFS(Purchase!$F:$F,Purchase!$A:$A,Waterfall!$A117,Purchase!$D:$D,Waterfall!$C117,Purchase!$C:$C,Waterfall!DH$1)</f>
        <v>0</v>
      </c>
      <c r="DI117" s="4">
        <f>SUMIFS(Purchase!$F:$F,Purchase!$A:$A,Waterfall!$A117,Purchase!$D:$D,Waterfall!$C117,Purchase!$C:$C,Waterfall!DI$1)</f>
        <v>0</v>
      </c>
      <c r="DJ117" s="4">
        <f>SUMIFS(Purchase!$F:$F,Purchase!$A:$A,Waterfall!$A117,Purchase!$D:$D,Waterfall!$C117,Purchase!$C:$C,Waterfall!DJ$1)</f>
        <v>0</v>
      </c>
      <c r="DK117" s="4">
        <f>SUMIFS(Purchase!$F:$F,Purchase!$A:$A,Waterfall!$A117,Purchase!$D:$D,Waterfall!$C117,Purchase!$C:$C,Waterfall!DK$1)</f>
        <v>0</v>
      </c>
      <c r="DL117" s="4">
        <f>SUMIFS(Purchase!$F:$F,Purchase!$A:$A,Waterfall!$A117,Purchase!$D:$D,Waterfall!$C117,Purchase!$C:$C,Waterfall!DL$1)</f>
        <v>0</v>
      </c>
      <c r="DM117" s="4">
        <f>SUMIFS(Purchase!$F:$F,Purchase!$A:$A,Waterfall!$A117,Purchase!$D:$D,Waterfall!$C117,Purchase!$C:$C,Waterfall!DM$1)</f>
        <v>0</v>
      </c>
      <c r="DN117" s="4">
        <f>SUMIFS(Purchase!$F:$F,Purchase!$A:$A,Waterfall!$A117,Purchase!$D:$D,Waterfall!$C117,Purchase!$C:$C,Waterfall!DN$1)</f>
        <v>0</v>
      </c>
      <c r="DO117" s="4">
        <f>SUMIFS(Purchase!$F:$F,Purchase!$A:$A,Waterfall!$A117,Purchase!$D:$D,Waterfall!$C117,Purchase!$C:$C,Waterfall!DO$1)</f>
        <v>0</v>
      </c>
      <c r="DP117" s="4">
        <f>SUMIFS(Purchase!$F:$F,Purchase!$A:$A,Waterfall!$A117,Purchase!$D:$D,Waterfall!$C117,Purchase!$C:$C,Waterfall!DP$1)</f>
        <v>0</v>
      </c>
      <c r="DQ117" s="4">
        <f>SUMIFS(Purchase!$F:$F,Purchase!$A:$A,Waterfall!$A117,Purchase!$D:$D,Waterfall!$C117,Purchase!$C:$C,Waterfall!DQ$1)</f>
        <v>0</v>
      </c>
      <c r="DR117" s="4">
        <f>SUMIFS(Purchase!$F:$F,Purchase!$A:$A,Waterfall!$A117,Purchase!$D:$D,Waterfall!$C117,Purchase!$C:$C,Waterfall!DR$1)</f>
        <v>0</v>
      </c>
      <c r="DS117" s="4">
        <f>SUMIFS(Purchase!$F:$F,Purchase!$A:$A,Waterfall!$A117,Purchase!$D:$D,Waterfall!$C117,Purchase!$C:$C,Waterfall!DS$1)</f>
        <v>0</v>
      </c>
      <c r="DT117" s="4">
        <f>SUMIFS(Purchase!$F:$F,Purchase!$A:$A,Waterfall!$A117,Purchase!$D:$D,Waterfall!$C117,Purchase!$C:$C,Waterfall!DT$1)</f>
        <v>0</v>
      </c>
      <c r="DU117" s="4">
        <f>SUMIFS(Purchase!$F:$F,Purchase!$A:$A,Waterfall!$A117,Purchase!$D:$D,Waterfall!$C117,Purchase!$C:$C,Waterfall!DU$1)</f>
        <v>0</v>
      </c>
      <c r="DV117" s="4">
        <f>SUMIFS(Purchase!$F:$F,Purchase!$A:$A,Waterfall!$A117,Purchase!$D:$D,Waterfall!$C117,Purchase!$C:$C,Waterfall!DV$1)</f>
        <v>0</v>
      </c>
      <c r="DW117" s="4">
        <f>SUMIFS(Purchase!$F:$F,Purchase!$A:$A,Waterfall!$A117,Purchase!$D:$D,Waterfall!$C117,Purchase!$C:$C,Waterfall!DW$1)</f>
        <v>0</v>
      </c>
      <c r="DX117" s="4">
        <f>SUMIFS(Purchase!$F:$F,Purchase!$A:$A,Waterfall!$A117,Purchase!$D:$D,Waterfall!$C117,Purchase!$C:$C,Waterfall!DX$1)</f>
        <v>0</v>
      </c>
      <c r="DY117" s="4">
        <f>SUMIFS(Purchase!$F:$F,Purchase!$A:$A,Waterfall!$A117,Purchase!$D:$D,Waterfall!$C117,Purchase!$C:$C,Waterfall!DY$1)</f>
        <v>0</v>
      </c>
      <c r="DZ117" s="4">
        <f>SUMIFS(Purchase!$F:$F,Purchase!$A:$A,Waterfall!$A117,Purchase!$D:$D,Waterfall!$C117,Purchase!$C:$C,Waterfall!DZ$1)</f>
        <v>0</v>
      </c>
      <c r="EA117" s="4">
        <f>SUMIFS(Purchase!$F:$F,Purchase!$A:$A,Waterfall!$A117,Purchase!$D:$D,Waterfall!$C117,Purchase!$C:$C,Waterfall!EA$1)</f>
        <v>0</v>
      </c>
      <c r="EB117" s="4">
        <f>SUMIFS(Purchase!$F:$F,Purchase!$A:$A,Waterfall!$A117,Purchase!$D:$D,Waterfall!$C117,Purchase!$C:$C,Waterfall!EB$1)</f>
        <v>0</v>
      </c>
      <c r="EC117" s="4">
        <f>SUMIFS(Purchase!$F:$F,Purchase!$A:$A,Waterfall!$A117,Purchase!$D:$D,Waterfall!$C117,Purchase!$C:$C,Waterfall!EC$1)</f>
        <v>0</v>
      </c>
      <c r="ED117" s="4">
        <f>SUMIFS(Purchase!$F:$F,Purchase!$A:$A,Waterfall!$A117,Purchase!$D:$D,Waterfall!$C117,Purchase!$C:$C,Waterfall!ED$1)</f>
        <v>0</v>
      </c>
      <c r="EE117" s="4">
        <f>SUMIFS(Purchase!$F:$F,Purchase!$A:$A,Waterfall!$A117,Purchase!$D:$D,Waterfall!$C117,Purchase!$C:$C,Waterfall!EE$1)</f>
        <v>0</v>
      </c>
      <c r="EF117" s="4">
        <f>SUMIFS(Purchase!$F:$F,Purchase!$A:$A,Waterfall!$A117,Purchase!$D:$D,Waterfall!$C117,Purchase!$C:$C,Waterfall!EF$1)</f>
        <v>0</v>
      </c>
      <c r="EG117" s="4">
        <f>SUMIFS(Purchase!$F:$F,Purchase!$A:$A,Waterfall!$A117,Purchase!$D:$D,Waterfall!$C117,Purchase!$C:$C,Waterfall!EG$1)</f>
        <v>0</v>
      </c>
      <c r="EH117" s="4">
        <f>SUMIFS(Purchase!$F:$F,Purchase!$A:$A,Waterfall!$A117,Purchase!$D:$D,Waterfall!$C117,Purchase!$C:$C,Waterfall!EH$1)</f>
        <v>0</v>
      </c>
      <c r="EI117" s="4">
        <f>SUMIFS(Purchase!$F:$F,Purchase!$A:$A,Waterfall!$A117,Purchase!$D:$D,Waterfall!$C117,Purchase!$C:$C,Waterfall!EI$1)</f>
        <v>0</v>
      </c>
      <c r="EJ117" s="4">
        <f>SUMIFS(Purchase!$F:$F,Purchase!$A:$A,Waterfall!$A117,Purchase!$D:$D,Waterfall!$C117,Purchase!$C:$C,Waterfall!EJ$1)</f>
        <v>0</v>
      </c>
      <c r="EK117" s="4">
        <f>SUMIFS(Purchase!$F:$F,Purchase!$A:$A,Waterfall!$A117,Purchase!$D:$D,Waterfall!$C117,Purchase!$C:$C,Waterfall!EK$1)</f>
        <v>0</v>
      </c>
      <c r="EL117" s="4">
        <f>SUMIFS(Purchase!$F:$F,Purchase!$A:$A,Waterfall!$A117,Purchase!$D:$D,Waterfall!$C117,Purchase!$C:$C,Waterfall!EL$1)</f>
        <v>0</v>
      </c>
      <c r="EM117" s="4">
        <f>SUMIFS(Purchase!$F:$F,Purchase!$A:$A,Waterfall!$A117,Purchase!$D:$D,Waterfall!$C117,Purchase!$C:$C,Waterfall!EM$1)</f>
        <v>0</v>
      </c>
      <c r="EN117" s="4">
        <f>SUMIFS(Purchase!$F:$F,Purchase!$A:$A,Waterfall!$A117,Purchase!$D:$D,Waterfall!$C117,Purchase!$C:$C,Waterfall!EN$1)</f>
        <v>0</v>
      </c>
      <c r="EO117" s="4">
        <f>SUMIFS(Purchase!$F:$F,Purchase!$A:$A,Waterfall!$A117,Purchase!$D:$D,Waterfall!$C117,Purchase!$C:$C,Waterfall!EO$1)</f>
        <v>0</v>
      </c>
      <c r="EP117" s="4">
        <f>SUMIFS(Purchase!$F:$F,Purchase!$A:$A,Waterfall!$A117,Purchase!$D:$D,Waterfall!$C117,Purchase!$C:$C,Waterfall!EP$1)</f>
        <v>0</v>
      </c>
      <c r="EQ117" s="4">
        <f>SUMIFS(Purchase!$F:$F,Purchase!$A:$A,Waterfall!$A117,Purchase!$D:$D,Waterfall!$C117,Purchase!$C:$C,Waterfall!EQ$1)</f>
        <v>0</v>
      </c>
      <c r="ER117" s="4">
        <f>SUMIFS(Purchase!$F:$F,Purchase!$A:$A,Waterfall!$A117,Purchase!$D:$D,Waterfall!$C117,Purchase!$C:$C,Waterfall!ER$1)</f>
        <v>0</v>
      </c>
      <c r="ES117" s="4">
        <f>SUMIFS(Purchase!$F:$F,Purchase!$A:$A,Waterfall!$A117,Purchase!$D:$D,Waterfall!$C117,Purchase!$C:$C,Waterfall!ES$1)</f>
        <v>0</v>
      </c>
      <c r="ET117" s="4">
        <f>SUMIFS(Purchase!$F:$F,Purchase!$A:$A,Waterfall!$A117,Purchase!$D:$D,Waterfall!$C117,Purchase!$C:$C,Waterfall!ET$1)</f>
        <v>0</v>
      </c>
      <c r="EU117" s="4">
        <f>SUMIFS(Purchase!$F:$F,Purchase!$A:$A,Waterfall!$A117,Purchase!$D:$D,Waterfall!$C117,Purchase!$C:$C,Waterfall!EU$1)</f>
        <v>0</v>
      </c>
      <c r="EV117" s="4">
        <f>SUMIFS(Purchase!$F:$F,Purchase!$A:$A,Waterfall!$A117,Purchase!$D:$D,Waterfall!$C117,Purchase!$C:$C,Waterfall!EV$1)</f>
        <v>0</v>
      </c>
      <c r="EW117" s="4">
        <f>SUMIFS(Purchase!$F:$F,Purchase!$A:$A,Waterfall!$A117,Purchase!$D:$D,Waterfall!$C117,Purchase!$C:$C,Waterfall!EW$1)</f>
        <v>0</v>
      </c>
      <c r="EX117" s="4">
        <f>SUMIFS(Purchase!$F:$F,Purchase!$A:$A,Waterfall!$A117,Purchase!$D:$D,Waterfall!$C117,Purchase!$C:$C,Waterfall!EX$1)</f>
        <v>0</v>
      </c>
      <c r="EY117" s="4">
        <f>SUMIFS(Purchase!$F:$F,Purchase!$A:$A,Waterfall!$A117,Purchase!$D:$D,Waterfall!$C117,Purchase!$C:$C,Waterfall!EY$1)</f>
        <v>0</v>
      </c>
      <c r="EZ117" s="4">
        <f>SUMIFS(Purchase!$F:$F,Purchase!$A:$A,Waterfall!$A117,Purchase!$D:$D,Waterfall!$C117,Purchase!$C:$C,Waterfall!EZ$1)</f>
        <v>0</v>
      </c>
      <c r="FA117" s="4">
        <f>SUMIFS(Purchase!$F:$F,Purchase!$A:$A,Waterfall!$A117,Purchase!$D:$D,Waterfall!$C117,Purchase!$C:$C,Waterfall!FA$1)</f>
        <v>0</v>
      </c>
      <c r="FB117" s="4">
        <f>SUMIFS(Purchase!$F:$F,Purchase!$A:$A,Waterfall!$A117,Purchase!$D:$D,Waterfall!$C117,Purchase!$C:$C,Waterfall!FB$1)</f>
        <v>0</v>
      </c>
      <c r="FC117" s="4">
        <f>SUMIFS(Purchase!$F:$F,Purchase!$A:$A,Waterfall!$A117,Purchase!$D:$D,Waterfall!$C117,Purchase!$C:$C,Waterfall!FC$1)</f>
        <v>0</v>
      </c>
      <c r="FD117" s="4">
        <f>SUMIFS(Purchase!$F:$F,Purchase!$A:$A,Waterfall!$A117,Purchase!$D:$D,Waterfall!$C117,Purchase!$C:$C,Waterfall!FD$1)</f>
        <v>0</v>
      </c>
      <c r="FE117" s="4">
        <f>SUMIFS(Purchase!$F:$F,Purchase!$A:$A,Waterfall!$A117,Purchase!$D:$D,Waterfall!$C117,Purchase!$C:$C,Waterfall!FE$1)</f>
        <v>0</v>
      </c>
      <c r="FF117" s="4">
        <f>SUMIFS(Purchase!$F:$F,Purchase!$A:$A,Waterfall!$A117,Purchase!$D:$D,Waterfall!$C117,Purchase!$C:$C,Waterfall!FF$1)</f>
        <v>0</v>
      </c>
      <c r="FG117" s="4">
        <f>SUMIFS(Purchase!$F:$F,Purchase!$A:$A,Waterfall!$A117,Purchase!$D:$D,Waterfall!$C117,Purchase!$C:$C,Waterfall!FG$1)</f>
        <v>0</v>
      </c>
      <c r="FH117" s="4">
        <f>SUMIFS(Purchase!$F:$F,Purchase!$A:$A,Waterfall!$A117,Purchase!$D:$D,Waterfall!$C117,Purchase!$C:$C,Waterfall!FH$1)</f>
        <v>0</v>
      </c>
      <c r="FI117" s="4">
        <f>SUMIFS(Purchase!$F:$F,Purchase!$A:$A,Waterfall!$A117,Purchase!$D:$D,Waterfall!$C117,Purchase!$C:$C,Waterfall!FI$1)</f>
        <v>0</v>
      </c>
      <c r="FJ117" s="4">
        <f>SUMIFS(Purchase!$F:$F,Purchase!$A:$A,Waterfall!$A117,Purchase!$D:$D,Waterfall!$C117,Purchase!$C:$C,Waterfall!FJ$1)</f>
        <v>0</v>
      </c>
      <c r="FK117" s="4">
        <f>SUMIFS(Purchase!$F:$F,Purchase!$A:$A,Waterfall!$A117,Purchase!$D:$D,Waterfall!$C117,Purchase!$C:$C,Waterfall!FK$1)</f>
        <v>0</v>
      </c>
      <c r="FL117" s="4">
        <f>SUMIFS(Purchase!$F:$F,Purchase!$A:$A,Waterfall!$A117,Purchase!$D:$D,Waterfall!$C117,Purchase!$C:$C,Waterfall!FL$1)</f>
        <v>0</v>
      </c>
      <c r="FM117" s="4">
        <f>SUMIFS(Purchase!$F:$F,Purchase!$A:$A,Waterfall!$A117,Purchase!$D:$D,Waterfall!$C117,Purchase!$C:$C,Waterfall!FM$1)</f>
        <v>0</v>
      </c>
      <c r="FN117" s="4">
        <f>SUMIFS(Purchase!$F:$F,Purchase!$A:$A,Waterfall!$A117,Purchase!$D:$D,Waterfall!$C117,Purchase!$C:$C,Waterfall!FN$1)</f>
        <v>0</v>
      </c>
      <c r="FO117" s="4">
        <f>SUMIFS(Purchase!$F:$F,Purchase!$A:$A,Waterfall!$A117,Purchase!$D:$D,Waterfall!$C117,Purchase!$C:$C,Waterfall!FO$1)</f>
        <v>0</v>
      </c>
      <c r="FP117" s="4">
        <f>SUMIFS(Purchase!$F:$F,Purchase!$A:$A,Waterfall!$A117,Purchase!$D:$D,Waterfall!$C117,Purchase!$C:$C,Waterfall!FP$1)</f>
        <v>0</v>
      </c>
      <c r="FQ117" s="4">
        <f>SUMIFS(Purchase!$F:$F,Purchase!$A:$A,Waterfall!$A117,Purchase!$D:$D,Waterfall!$C117,Purchase!$C:$C,Waterfall!FQ$1)</f>
        <v>0</v>
      </c>
      <c r="FR117" s="4">
        <f>SUMIFS(Purchase!$F:$F,Purchase!$A:$A,Waterfall!$A117,Purchase!$D:$D,Waterfall!$C117,Purchase!$C:$C,Waterfall!FR$1)</f>
        <v>0</v>
      </c>
      <c r="FS117" s="4">
        <f>SUMIFS(Purchase!$F:$F,Purchase!$A:$A,Waterfall!$A117,Purchase!$D:$D,Waterfall!$C117,Purchase!$C:$C,Waterfall!FS$1)</f>
        <v>0</v>
      </c>
      <c r="FT117" s="4">
        <f>SUMIFS(Purchase!$F:$F,Purchase!$A:$A,Waterfall!$A117,Purchase!$D:$D,Waterfall!$C117,Purchase!$C:$C,Waterfall!FT$1)</f>
        <v>0</v>
      </c>
      <c r="FU117" s="4">
        <f>SUMIFS(Purchase!$F:$F,Purchase!$A:$A,Waterfall!$A117,Purchase!$D:$D,Waterfall!$C117,Purchase!$C:$C,Waterfall!FU$1)</f>
        <v>0</v>
      </c>
      <c r="FV117" s="4">
        <f>SUMIFS(Purchase!$F:$F,Purchase!$A:$A,Waterfall!$A117,Purchase!$D:$D,Waterfall!$C117,Purchase!$C:$C,Waterfall!FV$1)</f>
        <v>0</v>
      </c>
      <c r="FW117" s="4">
        <f>SUMIFS(Purchase!$F:$F,Purchase!$A:$A,Waterfall!$A117,Purchase!$D:$D,Waterfall!$C117,Purchase!$C:$C,Waterfall!FW$1)</f>
        <v>0</v>
      </c>
      <c r="FX117" s="4">
        <f>SUMIFS(Purchase!$F:$F,Purchase!$A:$A,Waterfall!$A117,Purchase!$D:$D,Waterfall!$C117,Purchase!$C:$C,Waterfall!FX$1)</f>
        <v>0</v>
      </c>
      <c r="FY117" s="4">
        <f>SUMIFS(Purchase!$F:$F,Purchase!$A:$A,Waterfall!$A117,Purchase!$D:$D,Waterfall!$C117,Purchase!$C:$C,Waterfall!FY$1)</f>
        <v>0</v>
      </c>
      <c r="FZ117" s="4">
        <f>SUMIFS(Purchase!$F:$F,Purchase!$A:$A,Waterfall!$A117,Purchase!$D:$D,Waterfall!$C117,Purchase!$C:$C,Waterfall!FZ$1)</f>
        <v>0</v>
      </c>
      <c r="GA117" s="4">
        <f>SUMIFS(Purchase!$F:$F,Purchase!$A:$A,Waterfall!$A117,Purchase!$D:$D,Waterfall!$C117,Purchase!$C:$C,Waterfall!GA$1)</f>
        <v>0</v>
      </c>
      <c r="GB117" s="4">
        <f>SUMIFS(Purchase!$F:$F,Purchase!$A:$A,Waterfall!$A117,Purchase!$D:$D,Waterfall!$C117,Purchase!$C:$C,Waterfall!GB$1)</f>
        <v>0</v>
      </c>
      <c r="GC117" s="4">
        <f>SUMIFS(Purchase!$F:$F,Purchase!$A:$A,Waterfall!$A117,Purchase!$D:$D,Waterfall!$C117,Purchase!$C:$C,Waterfall!GC$1)</f>
        <v>0</v>
      </c>
      <c r="GD117" s="4">
        <f>SUMIFS(Purchase!$F:$F,Purchase!$A:$A,Waterfall!$A117,Purchase!$D:$D,Waterfall!$C117,Purchase!$C:$C,Waterfall!GD$1)</f>
        <v>0</v>
      </c>
      <c r="GE117" s="4">
        <f>SUMIFS(Purchase!$F:$F,Purchase!$A:$A,Waterfall!$A117,Purchase!$D:$D,Waterfall!$C117,Purchase!$C:$C,Waterfall!GE$1)</f>
        <v>0</v>
      </c>
      <c r="GF117" s="4">
        <f>SUMIFS(Purchase!$F:$F,Purchase!$A:$A,Waterfall!$A117,Purchase!$D:$D,Waterfall!$C117,Purchase!$C:$C,Waterfall!GF$1)</f>
        <v>0</v>
      </c>
      <c r="GG117" s="4">
        <f>SUMIFS(Purchase!$F:$F,Purchase!$A:$A,Waterfall!$A117,Purchase!$D:$D,Waterfall!$C117,Purchase!$C:$C,Waterfall!GG$1)</f>
        <v>0</v>
      </c>
      <c r="GH117" s="4">
        <f>SUMIFS(Purchase!$F:$F,Purchase!$A:$A,Waterfall!$A117,Purchase!$D:$D,Waterfall!$C117,Purchase!$C:$C,Waterfall!GH$1)</f>
        <v>0</v>
      </c>
      <c r="GI117" s="4">
        <f>SUMIFS(Purchase!$F:$F,Purchase!$A:$A,Waterfall!$A117,Purchase!$D:$D,Waterfall!$C117,Purchase!$C:$C,Waterfall!GI$1)</f>
        <v>0</v>
      </c>
    </row>
    <row r="118" spans="1:191" x14ac:dyDescent="0.35">
      <c r="A118" s="8">
        <f t="shared" si="4"/>
        <v>1</v>
      </c>
      <c r="B118" s="2" t="str">
        <f>VLOOKUP($A118,Centers!$B$1:$C$120,2,)</f>
        <v>GATE</v>
      </c>
      <c r="C118" s="3">
        <v>44995</v>
      </c>
      <c r="D118" s="4">
        <f>IF($A118=1,SUM(SUMIFS(Indent!$E:$E,Indent!$C:$C,Waterfall!$C118,Indent!$A:$A,Centers!$A$2),SUMIFS(Indent!$E:$E,Indent!$C:$C,Waterfall!$C118,Indent!$A:$A,Centers!$A$3),SUMIFS(Indent!$E:$E,Indent!$C:$C,Waterfall!$C118,Indent!$A:$A,Centers!$A$4),SUMIFS(Indent!$E:$E,Indent!$C:$C,Waterfall!$C118,Indent!$A:$A,Centers!$A$5),SUMIFS(Indent!$E:$E,Indent!$C:$C,Waterfall!$C118,Indent!$A:$A,Centers!$A$6),SUMIFS(Indent!$E:$E,Indent!$C:$C,Waterfall!$C118,Indent!$A:$A,Centers!$A$7),SUMIFS(Indent!$E:$E,Indent!$C:$C,Waterfall!$C118,Indent!$A:$A,Centers!$A$8)),SUMIFS(Indent!$E:$E,Indent!$C:$C,Waterfall!$C118,Indent!$A:$A,$A118))</f>
        <v>0</v>
      </c>
      <c r="E118" s="4">
        <f>SUMIFS(Purchase!$F:$F,Purchase!$A:$A,Waterfall!$A118,Purchase!$D:$D,Waterfall!$C118,Purchase!$C:$C,Waterfall!E$1)</f>
        <v>0</v>
      </c>
      <c r="F118" s="4">
        <f>SUMIFS(Purchase!$F:$F,Purchase!$A:$A,Waterfall!$A118,Purchase!$D:$D,Waterfall!$C118,Purchase!$C:$C,Waterfall!F$1)</f>
        <v>0</v>
      </c>
      <c r="G118" s="4">
        <f>SUMIFS(Purchase!$F:$F,Purchase!$A:$A,Waterfall!$A118,Purchase!$D:$D,Waterfall!$C118,Purchase!$C:$C,Waterfall!G$1)</f>
        <v>0</v>
      </c>
      <c r="H118" s="4">
        <f>SUMIFS(Purchase!$F:$F,Purchase!$A:$A,Waterfall!$A118,Purchase!$D:$D,Waterfall!$C118,Purchase!$C:$C,Waterfall!H$1)</f>
        <v>0</v>
      </c>
      <c r="I118" s="4">
        <f>SUMIFS(Purchase!$F:$F,Purchase!$A:$A,Waterfall!$A118,Purchase!$D:$D,Waterfall!$C118,Purchase!$C:$C,Waterfall!I$1)</f>
        <v>0</v>
      </c>
      <c r="J118" s="4">
        <f>SUMIFS(Purchase!$F:$F,Purchase!$A:$A,Waterfall!$A118,Purchase!$D:$D,Waterfall!$C118,Purchase!$C:$C,Waterfall!J$1)</f>
        <v>0</v>
      </c>
      <c r="K118" s="4">
        <f>SUMIFS(Purchase!$F:$F,Purchase!$A:$A,Waterfall!$A118,Purchase!$D:$D,Waterfall!$C118,Purchase!$C:$C,Waterfall!K$1)</f>
        <v>0</v>
      </c>
      <c r="L118" s="4">
        <f>SUMIFS(Purchase!$F:$F,Purchase!$A:$A,Waterfall!$A118,Purchase!$D:$D,Waterfall!$C118,Purchase!$C:$C,Waterfall!L$1)</f>
        <v>0</v>
      </c>
      <c r="M118" s="4">
        <f>SUMIFS(Purchase!$F:$F,Purchase!$A:$A,Waterfall!$A118,Purchase!$D:$D,Waterfall!$C118,Purchase!$C:$C,Waterfall!M$1)</f>
        <v>0</v>
      </c>
      <c r="N118" s="4">
        <f>SUMIFS(Purchase!$F:$F,Purchase!$A:$A,Waterfall!$A118,Purchase!$D:$D,Waterfall!$C118,Purchase!$C:$C,Waterfall!N$1)</f>
        <v>0</v>
      </c>
      <c r="O118" s="4">
        <f>SUMIFS(Purchase!$F:$F,Purchase!$A:$A,Waterfall!$A118,Purchase!$D:$D,Waterfall!$C118,Purchase!$C:$C,Waterfall!O$1)</f>
        <v>0</v>
      </c>
      <c r="P118" s="4">
        <f>SUMIFS(Purchase!$F:$F,Purchase!$A:$A,Waterfall!$A118,Purchase!$D:$D,Waterfall!$C118,Purchase!$C:$C,Waterfall!P$1)</f>
        <v>0</v>
      </c>
      <c r="Q118" s="4">
        <f>SUMIFS(Purchase!$F:$F,Purchase!$A:$A,Waterfall!$A118,Purchase!$D:$D,Waterfall!$C118,Purchase!$C:$C,Waterfall!Q$1)</f>
        <v>0</v>
      </c>
      <c r="R118" s="4">
        <f>SUMIFS(Purchase!$F:$F,Purchase!$A:$A,Waterfall!$A118,Purchase!$D:$D,Waterfall!$C118,Purchase!$C:$C,Waterfall!R$1)</f>
        <v>0</v>
      </c>
      <c r="S118" s="4">
        <f>SUMIFS(Purchase!$F:$F,Purchase!$A:$A,Waterfall!$A118,Purchase!$D:$D,Waterfall!$C118,Purchase!$C:$C,Waterfall!S$1)</f>
        <v>0</v>
      </c>
      <c r="T118" s="4">
        <f>SUMIFS(Purchase!$F:$F,Purchase!$A:$A,Waterfall!$A118,Purchase!$D:$D,Waterfall!$C118,Purchase!$C:$C,Waterfall!T$1)</f>
        <v>0</v>
      </c>
      <c r="U118" s="4">
        <f>SUMIFS(Purchase!$F:$F,Purchase!$A:$A,Waterfall!$A118,Purchase!$D:$D,Waterfall!$C118,Purchase!$C:$C,Waterfall!U$1)</f>
        <v>0</v>
      </c>
      <c r="V118" s="4">
        <f>SUMIFS(Purchase!$F:$F,Purchase!$A:$A,Waterfall!$A118,Purchase!$D:$D,Waterfall!$C118,Purchase!$C:$C,Waterfall!V$1)</f>
        <v>0</v>
      </c>
      <c r="W118" s="4">
        <f>SUMIFS(Purchase!$F:$F,Purchase!$A:$A,Waterfall!$A118,Purchase!$D:$D,Waterfall!$C118,Purchase!$C:$C,Waterfall!W$1)</f>
        <v>0</v>
      </c>
      <c r="X118" s="4">
        <f>SUMIFS(Purchase!$F:$F,Purchase!$A:$A,Waterfall!$A118,Purchase!$D:$D,Waterfall!$C118,Purchase!$C:$C,Waterfall!X$1)</f>
        <v>0</v>
      </c>
      <c r="Y118" s="4">
        <f>SUMIFS(Purchase!$F:$F,Purchase!$A:$A,Waterfall!$A118,Purchase!$D:$D,Waterfall!$C118,Purchase!$C:$C,Waterfall!Y$1)</f>
        <v>0</v>
      </c>
      <c r="Z118" s="4">
        <f>SUMIFS(Purchase!$F:$F,Purchase!$A:$A,Waterfall!$A118,Purchase!$D:$D,Waterfall!$C118,Purchase!$C:$C,Waterfall!Z$1)</f>
        <v>0</v>
      </c>
      <c r="AA118" s="4">
        <f>SUMIFS(Purchase!$F:$F,Purchase!$A:$A,Waterfall!$A118,Purchase!$D:$D,Waterfall!$C118,Purchase!$C:$C,Waterfall!AA$1)</f>
        <v>0</v>
      </c>
      <c r="AB118" s="4">
        <f>SUMIFS(Purchase!$F:$F,Purchase!$A:$A,Waterfall!$A118,Purchase!$D:$D,Waterfall!$C118,Purchase!$C:$C,Waterfall!AB$1)</f>
        <v>0</v>
      </c>
      <c r="AC118" s="4">
        <f>SUMIFS(Purchase!$F:$F,Purchase!$A:$A,Waterfall!$A118,Purchase!$D:$D,Waterfall!$C118,Purchase!$C:$C,Waterfall!AC$1)</f>
        <v>0</v>
      </c>
      <c r="AD118" s="4">
        <f>SUMIFS(Purchase!$F:$F,Purchase!$A:$A,Waterfall!$A118,Purchase!$D:$D,Waterfall!$C118,Purchase!$C:$C,Waterfall!AD$1)</f>
        <v>0</v>
      </c>
      <c r="AE118" s="4">
        <f>SUMIFS(Purchase!$F:$F,Purchase!$A:$A,Waterfall!$A118,Purchase!$D:$D,Waterfall!$C118,Purchase!$C:$C,Waterfall!AE$1)</f>
        <v>0</v>
      </c>
      <c r="AF118" s="4">
        <f>SUMIFS(Purchase!$F:$F,Purchase!$A:$A,Waterfall!$A118,Purchase!$D:$D,Waterfall!$C118,Purchase!$C:$C,Waterfall!AF$1)</f>
        <v>0</v>
      </c>
      <c r="AG118" s="4">
        <f>SUMIFS(Purchase!$F:$F,Purchase!$A:$A,Waterfall!$A118,Purchase!$D:$D,Waterfall!$C118,Purchase!$C:$C,Waterfall!AG$1)</f>
        <v>0</v>
      </c>
      <c r="AH118" s="4">
        <f>SUMIFS(Purchase!$F:$F,Purchase!$A:$A,Waterfall!$A118,Purchase!$D:$D,Waterfall!$C118,Purchase!$C:$C,Waterfall!AH$1)</f>
        <v>0</v>
      </c>
      <c r="AI118" s="4">
        <f>SUMIFS(Purchase!$F:$F,Purchase!$A:$A,Waterfall!$A118,Purchase!$D:$D,Waterfall!$C118,Purchase!$C:$C,Waterfall!AI$1)</f>
        <v>0</v>
      </c>
      <c r="AJ118" s="4">
        <f>SUMIFS(Purchase!$F:$F,Purchase!$A:$A,Waterfall!$A118,Purchase!$D:$D,Waterfall!$C118,Purchase!$C:$C,Waterfall!AJ$1)</f>
        <v>0</v>
      </c>
      <c r="AK118" s="4">
        <f>SUMIFS(Purchase!$F:$F,Purchase!$A:$A,Waterfall!$A118,Purchase!$D:$D,Waterfall!$C118,Purchase!$C:$C,Waterfall!AK$1)</f>
        <v>0</v>
      </c>
      <c r="AL118" s="4">
        <f>SUMIFS(Purchase!$F:$F,Purchase!$A:$A,Waterfall!$A118,Purchase!$D:$D,Waterfall!$C118,Purchase!$C:$C,Waterfall!AL$1)</f>
        <v>0</v>
      </c>
      <c r="AM118" s="4">
        <f>SUMIFS(Purchase!$F:$F,Purchase!$A:$A,Waterfall!$A118,Purchase!$D:$D,Waterfall!$C118,Purchase!$C:$C,Waterfall!AM$1)</f>
        <v>0</v>
      </c>
      <c r="AN118" s="4">
        <f>SUMIFS(Purchase!$F:$F,Purchase!$A:$A,Waterfall!$A118,Purchase!$D:$D,Waterfall!$C118,Purchase!$C:$C,Waterfall!AN$1)</f>
        <v>0</v>
      </c>
      <c r="AO118" s="4">
        <f>SUMIFS(Purchase!$F:$F,Purchase!$A:$A,Waterfall!$A118,Purchase!$D:$D,Waterfall!$C118,Purchase!$C:$C,Waterfall!AO$1)</f>
        <v>0</v>
      </c>
      <c r="AP118" s="4">
        <f>SUMIFS(Purchase!$F:$F,Purchase!$A:$A,Waterfall!$A118,Purchase!$D:$D,Waterfall!$C118,Purchase!$C:$C,Waterfall!AP$1)</f>
        <v>0</v>
      </c>
      <c r="AQ118" s="4">
        <f>SUMIFS(Purchase!$F:$F,Purchase!$A:$A,Waterfall!$A118,Purchase!$D:$D,Waterfall!$C118,Purchase!$C:$C,Waterfall!AQ$1)</f>
        <v>0</v>
      </c>
      <c r="AR118" s="4">
        <f>SUMIFS(Purchase!$F:$F,Purchase!$A:$A,Waterfall!$A118,Purchase!$D:$D,Waterfall!$C118,Purchase!$C:$C,Waterfall!AR$1)</f>
        <v>0</v>
      </c>
      <c r="AS118" s="4">
        <f>SUMIFS(Purchase!$F:$F,Purchase!$A:$A,Waterfall!$A118,Purchase!$D:$D,Waterfall!$C118,Purchase!$C:$C,Waterfall!AS$1)</f>
        <v>0</v>
      </c>
      <c r="AT118" s="4">
        <f>SUMIFS(Purchase!$F:$F,Purchase!$A:$A,Waterfall!$A118,Purchase!$D:$D,Waterfall!$C118,Purchase!$C:$C,Waterfall!AT$1)</f>
        <v>0</v>
      </c>
      <c r="AU118" s="4">
        <f>SUMIFS(Purchase!$F:$F,Purchase!$A:$A,Waterfall!$A118,Purchase!$D:$D,Waterfall!$C118,Purchase!$C:$C,Waterfall!AU$1)</f>
        <v>0</v>
      </c>
      <c r="AV118" s="4">
        <f>SUMIFS(Purchase!$F:$F,Purchase!$A:$A,Waterfall!$A118,Purchase!$D:$D,Waterfall!$C118,Purchase!$C:$C,Waterfall!AV$1)</f>
        <v>0</v>
      </c>
      <c r="AW118" s="4">
        <f>SUMIFS(Purchase!$F:$F,Purchase!$A:$A,Waterfall!$A118,Purchase!$D:$D,Waterfall!$C118,Purchase!$C:$C,Waterfall!AW$1)</f>
        <v>0</v>
      </c>
      <c r="AX118" s="4">
        <f>SUMIFS(Purchase!$F:$F,Purchase!$A:$A,Waterfall!$A118,Purchase!$D:$D,Waterfall!$C118,Purchase!$C:$C,Waterfall!AX$1)</f>
        <v>0</v>
      </c>
      <c r="AY118" s="4">
        <f>SUMIFS(Purchase!$F:$F,Purchase!$A:$A,Waterfall!$A118,Purchase!$D:$D,Waterfall!$C118,Purchase!$C:$C,Waterfall!AY$1)</f>
        <v>0</v>
      </c>
      <c r="AZ118" s="4">
        <f>SUMIFS(Purchase!$F:$F,Purchase!$A:$A,Waterfall!$A118,Purchase!$D:$D,Waterfall!$C118,Purchase!$C:$C,Waterfall!AZ$1)</f>
        <v>0</v>
      </c>
      <c r="BA118" s="4">
        <f>SUMIFS(Purchase!$F:$F,Purchase!$A:$A,Waterfall!$A118,Purchase!$D:$D,Waterfall!$C118,Purchase!$C:$C,Waterfall!BA$1)</f>
        <v>0</v>
      </c>
      <c r="BB118" s="4">
        <f>SUMIFS(Purchase!$F:$F,Purchase!$A:$A,Waterfall!$A118,Purchase!$D:$D,Waterfall!$C118,Purchase!$C:$C,Waterfall!BB$1)</f>
        <v>0</v>
      </c>
      <c r="BC118" s="4">
        <f>SUMIFS(Purchase!$F:$F,Purchase!$A:$A,Waterfall!$A118,Purchase!$D:$D,Waterfall!$C118,Purchase!$C:$C,Waterfall!BC$1)</f>
        <v>0</v>
      </c>
      <c r="BD118" s="4">
        <f>SUMIFS(Purchase!$F:$F,Purchase!$A:$A,Waterfall!$A118,Purchase!$D:$D,Waterfall!$C118,Purchase!$C:$C,Waterfall!BD$1)</f>
        <v>0</v>
      </c>
      <c r="BE118" s="4">
        <f>SUMIFS(Purchase!$F:$F,Purchase!$A:$A,Waterfall!$A118,Purchase!$D:$D,Waterfall!$C118,Purchase!$C:$C,Waterfall!BE$1)</f>
        <v>0</v>
      </c>
      <c r="BF118" s="4">
        <f>SUMIFS(Purchase!$F:$F,Purchase!$A:$A,Waterfall!$A118,Purchase!$D:$D,Waterfall!$C118,Purchase!$C:$C,Waterfall!BF$1)</f>
        <v>0</v>
      </c>
      <c r="BG118" s="4">
        <f>SUMIFS(Purchase!$F:$F,Purchase!$A:$A,Waterfall!$A118,Purchase!$D:$D,Waterfall!$C118,Purchase!$C:$C,Waterfall!BG$1)</f>
        <v>0</v>
      </c>
      <c r="BH118" s="4">
        <f>SUMIFS(Purchase!$F:$F,Purchase!$A:$A,Waterfall!$A118,Purchase!$D:$D,Waterfall!$C118,Purchase!$C:$C,Waterfall!BH$1)</f>
        <v>0</v>
      </c>
      <c r="BI118" s="4">
        <f>SUMIFS(Purchase!$F:$F,Purchase!$A:$A,Waterfall!$A118,Purchase!$D:$D,Waterfall!$C118,Purchase!$C:$C,Waterfall!BI$1)</f>
        <v>0</v>
      </c>
      <c r="BJ118" s="4">
        <f>SUMIFS(Purchase!$F:$F,Purchase!$A:$A,Waterfall!$A118,Purchase!$D:$D,Waterfall!$C118,Purchase!$C:$C,Waterfall!BJ$1)</f>
        <v>0</v>
      </c>
      <c r="BK118" s="4">
        <f>SUMIFS(Purchase!$F:$F,Purchase!$A:$A,Waterfall!$A118,Purchase!$D:$D,Waterfall!$C118,Purchase!$C:$C,Waterfall!BK$1)</f>
        <v>0</v>
      </c>
      <c r="BL118" s="4">
        <f>SUMIFS(Purchase!$F:$F,Purchase!$A:$A,Waterfall!$A118,Purchase!$D:$D,Waterfall!$C118,Purchase!$C:$C,Waterfall!BL$1)</f>
        <v>0</v>
      </c>
      <c r="BM118" s="4">
        <f>SUMIFS(Purchase!$F:$F,Purchase!$A:$A,Waterfall!$A118,Purchase!$D:$D,Waterfall!$C118,Purchase!$C:$C,Waterfall!BM$1)</f>
        <v>0</v>
      </c>
      <c r="BN118" s="4">
        <f>SUMIFS(Purchase!$F:$F,Purchase!$A:$A,Waterfall!$A118,Purchase!$D:$D,Waterfall!$C118,Purchase!$C:$C,Waterfall!BN$1)</f>
        <v>0</v>
      </c>
      <c r="BO118" s="4">
        <f>SUMIFS(Purchase!$F:$F,Purchase!$A:$A,Waterfall!$A118,Purchase!$D:$D,Waterfall!$C118,Purchase!$C:$C,Waterfall!BO$1)</f>
        <v>0</v>
      </c>
      <c r="BP118" s="4">
        <f>SUMIFS(Purchase!$F:$F,Purchase!$A:$A,Waterfall!$A118,Purchase!$D:$D,Waterfall!$C118,Purchase!$C:$C,Waterfall!BP$1)</f>
        <v>0</v>
      </c>
      <c r="BQ118" s="4">
        <f>SUMIFS(Purchase!$F:$F,Purchase!$A:$A,Waterfall!$A118,Purchase!$D:$D,Waterfall!$C118,Purchase!$C:$C,Waterfall!BQ$1)</f>
        <v>0</v>
      </c>
      <c r="BR118" s="4">
        <f>SUMIFS(Purchase!$F:$F,Purchase!$A:$A,Waterfall!$A118,Purchase!$D:$D,Waterfall!$C118,Purchase!$C:$C,Waterfall!BR$1)</f>
        <v>0</v>
      </c>
      <c r="BS118" s="4">
        <f>SUMIFS(Purchase!$F:$F,Purchase!$A:$A,Waterfall!$A118,Purchase!$D:$D,Waterfall!$C118,Purchase!$C:$C,Waterfall!BS$1)</f>
        <v>0</v>
      </c>
      <c r="BT118" s="4">
        <f>SUMIFS(Purchase!$F:$F,Purchase!$A:$A,Waterfall!$A118,Purchase!$D:$D,Waterfall!$C118,Purchase!$C:$C,Waterfall!BT$1)</f>
        <v>0</v>
      </c>
      <c r="BU118" s="4">
        <f>SUMIFS(Purchase!$F:$F,Purchase!$A:$A,Waterfall!$A118,Purchase!$D:$D,Waterfall!$C118,Purchase!$C:$C,Waterfall!BU$1)</f>
        <v>0</v>
      </c>
      <c r="BV118" s="4">
        <f>SUMIFS(Purchase!$F:$F,Purchase!$A:$A,Waterfall!$A118,Purchase!$D:$D,Waterfall!$C118,Purchase!$C:$C,Waterfall!BV$1)</f>
        <v>0</v>
      </c>
      <c r="BW118" s="4">
        <f>SUMIFS(Purchase!$F:$F,Purchase!$A:$A,Waterfall!$A118,Purchase!$D:$D,Waterfall!$C118,Purchase!$C:$C,Waterfall!BW$1)</f>
        <v>0</v>
      </c>
      <c r="BX118" s="4">
        <f>SUMIFS(Purchase!$F:$F,Purchase!$A:$A,Waterfall!$A118,Purchase!$D:$D,Waterfall!$C118,Purchase!$C:$C,Waterfall!BX$1)</f>
        <v>0</v>
      </c>
      <c r="BY118" s="4">
        <f>SUMIFS(Purchase!$F:$F,Purchase!$A:$A,Waterfall!$A118,Purchase!$D:$D,Waterfall!$C118,Purchase!$C:$C,Waterfall!BY$1)</f>
        <v>0</v>
      </c>
      <c r="BZ118" s="4">
        <f>SUMIFS(Purchase!$F:$F,Purchase!$A:$A,Waterfall!$A118,Purchase!$D:$D,Waterfall!$C118,Purchase!$C:$C,Waterfall!BZ$1)</f>
        <v>0</v>
      </c>
      <c r="CA118" s="4">
        <f>SUMIFS(Purchase!$F:$F,Purchase!$A:$A,Waterfall!$A118,Purchase!$D:$D,Waterfall!$C118,Purchase!$C:$C,Waterfall!CA$1)</f>
        <v>0</v>
      </c>
      <c r="CB118" s="4">
        <f>SUMIFS(Purchase!$F:$F,Purchase!$A:$A,Waterfall!$A118,Purchase!$D:$D,Waterfall!$C118,Purchase!$C:$C,Waterfall!CB$1)</f>
        <v>0</v>
      </c>
      <c r="CC118" s="4">
        <f>SUMIFS(Purchase!$F:$F,Purchase!$A:$A,Waterfall!$A118,Purchase!$D:$D,Waterfall!$C118,Purchase!$C:$C,Waterfall!CC$1)</f>
        <v>0</v>
      </c>
      <c r="CD118" s="4">
        <f>SUMIFS(Purchase!$F:$F,Purchase!$A:$A,Waterfall!$A118,Purchase!$D:$D,Waterfall!$C118,Purchase!$C:$C,Waterfall!CD$1)</f>
        <v>0</v>
      </c>
      <c r="CE118" s="4">
        <f>SUMIFS(Purchase!$F:$F,Purchase!$A:$A,Waterfall!$A118,Purchase!$D:$D,Waterfall!$C118,Purchase!$C:$C,Waterfall!CE$1)</f>
        <v>0</v>
      </c>
      <c r="CF118" s="4">
        <f>SUMIFS(Purchase!$F:$F,Purchase!$A:$A,Waterfall!$A118,Purchase!$D:$D,Waterfall!$C118,Purchase!$C:$C,Waterfall!CF$1)</f>
        <v>0</v>
      </c>
      <c r="CG118" s="4">
        <f>SUMIFS(Purchase!$F:$F,Purchase!$A:$A,Waterfall!$A118,Purchase!$D:$D,Waterfall!$C118,Purchase!$C:$C,Waterfall!CG$1)</f>
        <v>0</v>
      </c>
      <c r="CH118" s="4">
        <f>SUMIFS(Purchase!$F:$F,Purchase!$A:$A,Waterfall!$A118,Purchase!$D:$D,Waterfall!$C118,Purchase!$C:$C,Waterfall!CH$1)</f>
        <v>0</v>
      </c>
      <c r="CI118" s="4">
        <f>SUMIFS(Purchase!$F:$F,Purchase!$A:$A,Waterfall!$A118,Purchase!$D:$D,Waterfall!$C118,Purchase!$C:$C,Waterfall!CI$1)</f>
        <v>0</v>
      </c>
      <c r="CJ118" s="4">
        <f>SUMIFS(Purchase!$F:$F,Purchase!$A:$A,Waterfall!$A118,Purchase!$D:$D,Waterfall!$C118,Purchase!$C:$C,Waterfall!CJ$1)</f>
        <v>0</v>
      </c>
      <c r="CK118" s="4">
        <f>SUMIFS(Purchase!$F:$F,Purchase!$A:$A,Waterfall!$A118,Purchase!$D:$D,Waterfall!$C118,Purchase!$C:$C,Waterfall!CK$1)</f>
        <v>0</v>
      </c>
      <c r="CL118" s="4">
        <f>SUMIFS(Purchase!$F:$F,Purchase!$A:$A,Waterfall!$A118,Purchase!$D:$D,Waterfall!$C118,Purchase!$C:$C,Waterfall!CL$1)</f>
        <v>0</v>
      </c>
      <c r="CM118" s="4">
        <f>SUMIFS(Purchase!$F:$F,Purchase!$A:$A,Waterfall!$A118,Purchase!$D:$D,Waterfall!$C118,Purchase!$C:$C,Waterfall!CM$1)</f>
        <v>0</v>
      </c>
      <c r="CN118" s="4">
        <f>SUMIFS(Purchase!$F:$F,Purchase!$A:$A,Waterfall!$A118,Purchase!$D:$D,Waterfall!$C118,Purchase!$C:$C,Waterfall!CN$1)</f>
        <v>0</v>
      </c>
      <c r="CO118" s="4">
        <f>SUMIFS(Purchase!$F:$F,Purchase!$A:$A,Waterfall!$A118,Purchase!$D:$D,Waterfall!$C118,Purchase!$C:$C,Waterfall!CO$1)</f>
        <v>0</v>
      </c>
      <c r="CP118" s="4">
        <f>SUMIFS(Purchase!$F:$F,Purchase!$A:$A,Waterfall!$A118,Purchase!$D:$D,Waterfall!$C118,Purchase!$C:$C,Waterfall!CP$1)</f>
        <v>0</v>
      </c>
      <c r="CQ118" s="4">
        <f>SUMIFS(Purchase!$F:$F,Purchase!$A:$A,Waterfall!$A118,Purchase!$D:$D,Waterfall!$C118,Purchase!$C:$C,Waterfall!CQ$1)</f>
        <v>0</v>
      </c>
      <c r="CR118" s="4">
        <f>SUMIFS(Purchase!$F:$F,Purchase!$A:$A,Waterfall!$A118,Purchase!$D:$D,Waterfall!$C118,Purchase!$C:$C,Waterfall!CR$1)</f>
        <v>0</v>
      </c>
      <c r="CS118" s="4">
        <f>SUMIFS(Purchase!$F:$F,Purchase!$A:$A,Waterfall!$A118,Purchase!$D:$D,Waterfall!$C118,Purchase!$C:$C,Waterfall!CS$1)</f>
        <v>0</v>
      </c>
      <c r="CT118" s="4">
        <f>SUMIFS(Purchase!$F:$F,Purchase!$A:$A,Waterfall!$A118,Purchase!$D:$D,Waterfall!$C118,Purchase!$C:$C,Waterfall!CT$1)</f>
        <v>0</v>
      </c>
      <c r="CU118" s="4">
        <f>SUMIFS(Purchase!$F:$F,Purchase!$A:$A,Waterfall!$A118,Purchase!$D:$D,Waterfall!$C118,Purchase!$C:$C,Waterfall!CU$1)</f>
        <v>0</v>
      </c>
      <c r="CV118" s="4">
        <f>SUMIFS(Purchase!$F:$F,Purchase!$A:$A,Waterfall!$A118,Purchase!$D:$D,Waterfall!$C118,Purchase!$C:$C,Waterfall!CV$1)</f>
        <v>0</v>
      </c>
      <c r="CW118" s="4">
        <f>SUMIFS(Purchase!$F:$F,Purchase!$A:$A,Waterfall!$A118,Purchase!$D:$D,Waterfall!$C118,Purchase!$C:$C,Waterfall!CW$1)</f>
        <v>0</v>
      </c>
      <c r="CX118" s="4">
        <f>SUMIFS(Purchase!$F:$F,Purchase!$A:$A,Waterfall!$A118,Purchase!$D:$D,Waterfall!$C118,Purchase!$C:$C,Waterfall!CX$1)</f>
        <v>0</v>
      </c>
      <c r="CY118" s="4">
        <f>SUMIFS(Purchase!$F:$F,Purchase!$A:$A,Waterfall!$A118,Purchase!$D:$D,Waterfall!$C118,Purchase!$C:$C,Waterfall!CY$1)</f>
        <v>0</v>
      </c>
      <c r="CZ118" s="4">
        <f>SUMIFS(Purchase!$F:$F,Purchase!$A:$A,Waterfall!$A118,Purchase!$D:$D,Waterfall!$C118,Purchase!$C:$C,Waterfall!CZ$1)</f>
        <v>0</v>
      </c>
      <c r="DA118" s="4">
        <f>SUMIFS(Purchase!$F:$F,Purchase!$A:$A,Waterfall!$A118,Purchase!$D:$D,Waterfall!$C118,Purchase!$C:$C,Waterfall!DA$1)</f>
        <v>0</v>
      </c>
      <c r="DB118" s="4">
        <f>SUMIFS(Purchase!$F:$F,Purchase!$A:$A,Waterfall!$A118,Purchase!$D:$D,Waterfall!$C118,Purchase!$C:$C,Waterfall!DB$1)</f>
        <v>0</v>
      </c>
      <c r="DC118" s="4">
        <f>SUMIFS(Purchase!$F:$F,Purchase!$A:$A,Waterfall!$A118,Purchase!$D:$D,Waterfall!$C118,Purchase!$C:$C,Waterfall!DC$1)</f>
        <v>0</v>
      </c>
      <c r="DD118" s="4">
        <f>SUMIFS(Purchase!$F:$F,Purchase!$A:$A,Waterfall!$A118,Purchase!$D:$D,Waterfall!$C118,Purchase!$C:$C,Waterfall!DD$1)</f>
        <v>0</v>
      </c>
      <c r="DE118" s="4">
        <f>SUMIFS(Purchase!$F:$F,Purchase!$A:$A,Waterfall!$A118,Purchase!$D:$D,Waterfall!$C118,Purchase!$C:$C,Waterfall!DE$1)</f>
        <v>0</v>
      </c>
      <c r="DF118" s="4">
        <f>SUMIFS(Purchase!$F:$F,Purchase!$A:$A,Waterfall!$A118,Purchase!$D:$D,Waterfall!$C118,Purchase!$C:$C,Waterfall!DF$1)</f>
        <v>0</v>
      </c>
      <c r="DG118" s="4">
        <f>SUMIFS(Purchase!$F:$F,Purchase!$A:$A,Waterfall!$A118,Purchase!$D:$D,Waterfall!$C118,Purchase!$C:$C,Waterfall!DG$1)</f>
        <v>0</v>
      </c>
      <c r="DH118" s="4">
        <f>SUMIFS(Purchase!$F:$F,Purchase!$A:$A,Waterfall!$A118,Purchase!$D:$D,Waterfall!$C118,Purchase!$C:$C,Waterfall!DH$1)</f>
        <v>0</v>
      </c>
      <c r="DI118" s="4">
        <f>SUMIFS(Purchase!$F:$F,Purchase!$A:$A,Waterfall!$A118,Purchase!$D:$D,Waterfall!$C118,Purchase!$C:$C,Waterfall!DI$1)</f>
        <v>0</v>
      </c>
      <c r="DJ118" s="4">
        <f>SUMIFS(Purchase!$F:$F,Purchase!$A:$A,Waterfall!$A118,Purchase!$D:$D,Waterfall!$C118,Purchase!$C:$C,Waterfall!DJ$1)</f>
        <v>0</v>
      </c>
      <c r="DK118" s="4">
        <f>SUMIFS(Purchase!$F:$F,Purchase!$A:$A,Waterfall!$A118,Purchase!$D:$D,Waterfall!$C118,Purchase!$C:$C,Waterfall!DK$1)</f>
        <v>0</v>
      </c>
      <c r="DL118" s="4">
        <f>SUMIFS(Purchase!$F:$F,Purchase!$A:$A,Waterfall!$A118,Purchase!$D:$D,Waterfall!$C118,Purchase!$C:$C,Waterfall!DL$1)</f>
        <v>0</v>
      </c>
      <c r="DM118" s="4">
        <f>SUMIFS(Purchase!$F:$F,Purchase!$A:$A,Waterfall!$A118,Purchase!$D:$D,Waterfall!$C118,Purchase!$C:$C,Waterfall!DM$1)</f>
        <v>0</v>
      </c>
      <c r="DN118" s="4">
        <f>SUMIFS(Purchase!$F:$F,Purchase!$A:$A,Waterfall!$A118,Purchase!$D:$D,Waterfall!$C118,Purchase!$C:$C,Waterfall!DN$1)</f>
        <v>0</v>
      </c>
      <c r="DO118" s="4">
        <f>SUMIFS(Purchase!$F:$F,Purchase!$A:$A,Waterfall!$A118,Purchase!$D:$D,Waterfall!$C118,Purchase!$C:$C,Waterfall!DO$1)</f>
        <v>0</v>
      </c>
      <c r="DP118" s="4">
        <f>SUMIFS(Purchase!$F:$F,Purchase!$A:$A,Waterfall!$A118,Purchase!$D:$D,Waterfall!$C118,Purchase!$C:$C,Waterfall!DP$1)</f>
        <v>0</v>
      </c>
      <c r="DQ118" s="4">
        <f>SUMIFS(Purchase!$F:$F,Purchase!$A:$A,Waterfall!$A118,Purchase!$D:$D,Waterfall!$C118,Purchase!$C:$C,Waterfall!DQ$1)</f>
        <v>0</v>
      </c>
      <c r="DR118" s="4">
        <f>SUMIFS(Purchase!$F:$F,Purchase!$A:$A,Waterfall!$A118,Purchase!$D:$D,Waterfall!$C118,Purchase!$C:$C,Waterfall!DR$1)</f>
        <v>0</v>
      </c>
      <c r="DS118" s="4">
        <f>SUMIFS(Purchase!$F:$F,Purchase!$A:$A,Waterfall!$A118,Purchase!$D:$D,Waterfall!$C118,Purchase!$C:$C,Waterfall!DS$1)</f>
        <v>0</v>
      </c>
      <c r="DT118" s="4">
        <f>SUMIFS(Purchase!$F:$F,Purchase!$A:$A,Waterfall!$A118,Purchase!$D:$D,Waterfall!$C118,Purchase!$C:$C,Waterfall!DT$1)</f>
        <v>0</v>
      </c>
      <c r="DU118" s="4">
        <f>SUMIFS(Purchase!$F:$F,Purchase!$A:$A,Waterfall!$A118,Purchase!$D:$D,Waterfall!$C118,Purchase!$C:$C,Waterfall!DU$1)</f>
        <v>0</v>
      </c>
      <c r="DV118" s="4">
        <f>SUMIFS(Purchase!$F:$F,Purchase!$A:$A,Waterfall!$A118,Purchase!$D:$D,Waterfall!$C118,Purchase!$C:$C,Waterfall!DV$1)</f>
        <v>0</v>
      </c>
      <c r="DW118" s="4">
        <f>SUMIFS(Purchase!$F:$F,Purchase!$A:$A,Waterfall!$A118,Purchase!$D:$D,Waterfall!$C118,Purchase!$C:$C,Waterfall!DW$1)</f>
        <v>0</v>
      </c>
      <c r="DX118" s="4">
        <f>SUMIFS(Purchase!$F:$F,Purchase!$A:$A,Waterfall!$A118,Purchase!$D:$D,Waterfall!$C118,Purchase!$C:$C,Waterfall!DX$1)</f>
        <v>0</v>
      </c>
      <c r="DY118" s="4">
        <f>SUMIFS(Purchase!$F:$F,Purchase!$A:$A,Waterfall!$A118,Purchase!$D:$D,Waterfall!$C118,Purchase!$C:$C,Waterfall!DY$1)</f>
        <v>0</v>
      </c>
      <c r="DZ118" s="4">
        <f>SUMIFS(Purchase!$F:$F,Purchase!$A:$A,Waterfall!$A118,Purchase!$D:$D,Waterfall!$C118,Purchase!$C:$C,Waterfall!DZ$1)</f>
        <v>0</v>
      </c>
      <c r="EA118" s="4">
        <f>SUMIFS(Purchase!$F:$F,Purchase!$A:$A,Waterfall!$A118,Purchase!$D:$D,Waterfall!$C118,Purchase!$C:$C,Waterfall!EA$1)</f>
        <v>0</v>
      </c>
      <c r="EB118" s="4">
        <f>SUMIFS(Purchase!$F:$F,Purchase!$A:$A,Waterfall!$A118,Purchase!$D:$D,Waterfall!$C118,Purchase!$C:$C,Waterfall!EB$1)</f>
        <v>0</v>
      </c>
      <c r="EC118" s="4">
        <f>SUMIFS(Purchase!$F:$F,Purchase!$A:$A,Waterfall!$A118,Purchase!$D:$D,Waterfall!$C118,Purchase!$C:$C,Waterfall!EC$1)</f>
        <v>0</v>
      </c>
      <c r="ED118" s="4">
        <f>SUMIFS(Purchase!$F:$F,Purchase!$A:$A,Waterfall!$A118,Purchase!$D:$D,Waterfall!$C118,Purchase!$C:$C,Waterfall!ED$1)</f>
        <v>0</v>
      </c>
      <c r="EE118" s="4">
        <f>SUMIFS(Purchase!$F:$F,Purchase!$A:$A,Waterfall!$A118,Purchase!$D:$D,Waterfall!$C118,Purchase!$C:$C,Waterfall!EE$1)</f>
        <v>0</v>
      </c>
      <c r="EF118" s="4">
        <f>SUMIFS(Purchase!$F:$F,Purchase!$A:$A,Waterfall!$A118,Purchase!$D:$D,Waterfall!$C118,Purchase!$C:$C,Waterfall!EF$1)</f>
        <v>0</v>
      </c>
      <c r="EG118" s="4">
        <f>SUMIFS(Purchase!$F:$F,Purchase!$A:$A,Waterfall!$A118,Purchase!$D:$D,Waterfall!$C118,Purchase!$C:$C,Waterfall!EG$1)</f>
        <v>0</v>
      </c>
      <c r="EH118" s="4">
        <f>SUMIFS(Purchase!$F:$F,Purchase!$A:$A,Waterfall!$A118,Purchase!$D:$D,Waterfall!$C118,Purchase!$C:$C,Waterfall!EH$1)</f>
        <v>0</v>
      </c>
      <c r="EI118" s="4">
        <f>SUMIFS(Purchase!$F:$F,Purchase!$A:$A,Waterfall!$A118,Purchase!$D:$D,Waterfall!$C118,Purchase!$C:$C,Waterfall!EI$1)</f>
        <v>0</v>
      </c>
      <c r="EJ118" s="4">
        <f>SUMIFS(Purchase!$F:$F,Purchase!$A:$A,Waterfall!$A118,Purchase!$D:$D,Waterfall!$C118,Purchase!$C:$C,Waterfall!EJ$1)</f>
        <v>0</v>
      </c>
      <c r="EK118" s="4">
        <f>SUMIFS(Purchase!$F:$F,Purchase!$A:$A,Waterfall!$A118,Purchase!$D:$D,Waterfall!$C118,Purchase!$C:$C,Waterfall!EK$1)</f>
        <v>0</v>
      </c>
      <c r="EL118" s="4">
        <f>SUMIFS(Purchase!$F:$F,Purchase!$A:$A,Waterfall!$A118,Purchase!$D:$D,Waterfall!$C118,Purchase!$C:$C,Waterfall!EL$1)</f>
        <v>0</v>
      </c>
      <c r="EM118" s="4">
        <f>SUMIFS(Purchase!$F:$F,Purchase!$A:$A,Waterfall!$A118,Purchase!$D:$D,Waterfall!$C118,Purchase!$C:$C,Waterfall!EM$1)</f>
        <v>0</v>
      </c>
      <c r="EN118" s="4">
        <f>SUMIFS(Purchase!$F:$F,Purchase!$A:$A,Waterfall!$A118,Purchase!$D:$D,Waterfall!$C118,Purchase!$C:$C,Waterfall!EN$1)</f>
        <v>0</v>
      </c>
      <c r="EO118" s="4">
        <f>SUMIFS(Purchase!$F:$F,Purchase!$A:$A,Waterfall!$A118,Purchase!$D:$D,Waterfall!$C118,Purchase!$C:$C,Waterfall!EO$1)</f>
        <v>0</v>
      </c>
      <c r="EP118" s="4">
        <f>SUMIFS(Purchase!$F:$F,Purchase!$A:$A,Waterfall!$A118,Purchase!$D:$D,Waterfall!$C118,Purchase!$C:$C,Waterfall!EP$1)</f>
        <v>0</v>
      </c>
      <c r="EQ118" s="4">
        <f>SUMIFS(Purchase!$F:$F,Purchase!$A:$A,Waterfall!$A118,Purchase!$D:$D,Waterfall!$C118,Purchase!$C:$C,Waterfall!EQ$1)</f>
        <v>0</v>
      </c>
      <c r="ER118" s="4">
        <f>SUMIFS(Purchase!$F:$F,Purchase!$A:$A,Waterfall!$A118,Purchase!$D:$D,Waterfall!$C118,Purchase!$C:$C,Waterfall!ER$1)</f>
        <v>0</v>
      </c>
      <c r="ES118" s="4">
        <f>SUMIFS(Purchase!$F:$F,Purchase!$A:$A,Waterfall!$A118,Purchase!$D:$D,Waterfall!$C118,Purchase!$C:$C,Waterfall!ES$1)</f>
        <v>0</v>
      </c>
      <c r="ET118" s="4">
        <f>SUMIFS(Purchase!$F:$F,Purchase!$A:$A,Waterfall!$A118,Purchase!$D:$D,Waterfall!$C118,Purchase!$C:$C,Waterfall!ET$1)</f>
        <v>0</v>
      </c>
      <c r="EU118" s="4">
        <f>SUMIFS(Purchase!$F:$F,Purchase!$A:$A,Waterfall!$A118,Purchase!$D:$D,Waterfall!$C118,Purchase!$C:$C,Waterfall!EU$1)</f>
        <v>0</v>
      </c>
      <c r="EV118" s="4">
        <f>SUMIFS(Purchase!$F:$F,Purchase!$A:$A,Waterfall!$A118,Purchase!$D:$D,Waterfall!$C118,Purchase!$C:$C,Waterfall!EV$1)</f>
        <v>0</v>
      </c>
      <c r="EW118" s="4">
        <f>SUMIFS(Purchase!$F:$F,Purchase!$A:$A,Waterfall!$A118,Purchase!$D:$D,Waterfall!$C118,Purchase!$C:$C,Waterfall!EW$1)</f>
        <v>0</v>
      </c>
      <c r="EX118" s="4">
        <f>SUMIFS(Purchase!$F:$F,Purchase!$A:$A,Waterfall!$A118,Purchase!$D:$D,Waterfall!$C118,Purchase!$C:$C,Waterfall!EX$1)</f>
        <v>0</v>
      </c>
      <c r="EY118" s="4">
        <f>SUMIFS(Purchase!$F:$F,Purchase!$A:$A,Waterfall!$A118,Purchase!$D:$D,Waterfall!$C118,Purchase!$C:$C,Waterfall!EY$1)</f>
        <v>0</v>
      </c>
      <c r="EZ118" s="4">
        <f>SUMIFS(Purchase!$F:$F,Purchase!$A:$A,Waterfall!$A118,Purchase!$D:$D,Waterfall!$C118,Purchase!$C:$C,Waterfall!EZ$1)</f>
        <v>0</v>
      </c>
      <c r="FA118" s="4">
        <f>SUMIFS(Purchase!$F:$F,Purchase!$A:$A,Waterfall!$A118,Purchase!$D:$D,Waterfall!$C118,Purchase!$C:$C,Waterfall!FA$1)</f>
        <v>0</v>
      </c>
      <c r="FB118" s="4">
        <f>SUMIFS(Purchase!$F:$F,Purchase!$A:$A,Waterfall!$A118,Purchase!$D:$D,Waterfall!$C118,Purchase!$C:$C,Waterfall!FB$1)</f>
        <v>0</v>
      </c>
      <c r="FC118" s="4">
        <f>SUMIFS(Purchase!$F:$F,Purchase!$A:$A,Waterfall!$A118,Purchase!$D:$D,Waterfall!$C118,Purchase!$C:$C,Waterfall!FC$1)</f>
        <v>0</v>
      </c>
      <c r="FD118" s="4">
        <f>SUMIFS(Purchase!$F:$F,Purchase!$A:$A,Waterfall!$A118,Purchase!$D:$D,Waterfall!$C118,Purchase!$C:$C,Waterfall!FD$1)</f>
        <v>0</v>
      </c>
      <c r="FE118" s="4">
        <f>SUMIFS(Purchase!$F:$F,Purchase!$A:$A,Waterfall!$A118,Purchase!$D:$D,Waterfall!$C118,Purchase!$C:$C,Waterfall!FE$1)</f>
        <v>0</v>
      </c>
      <c r="FF118" s="4">
        <f>SUMIFS(Purchase!$F:$F,Purchase!$A:$A,Waterfall!$A118,Purchase!$D:$D,Waterfall!$C118,Purchase!$C:$C,Waterfall!FF$1)</f>
        <v>0</v>
      </c>
      <c r="FG118" s="4">
        <f>SUMIFS(Purchase!$F:$F,Purchase!$A:$A,Waterfall!$A118,Purchase!$D:$D,Waterfall!$C118,Purchase!$C:$C,Waterfall!FG$1)</f>
        <v>0</v>
      </c>
      <c r="FH118" s="4">
        <f>SUMIFS(Purchase!$F:$F,Purchase!$A:$A,Waterfall!$A118,Purchase!$D:$D,Waterfall!$C118,Purchase!$C:$C,Waterfall!FH$1)</f>
        <v>0</v>
      </c>
      <c r="FI118" s="4">
        <f>SUMIFS(Purchase!$F:$F,Purchase!$A:$A,Waterfall!$A118,Purchase!$D:$D,Waterfall!$C118,Purchase!$C:$C,Waterfall!FI$1)</f>
        <v>0</v>
      </c>
      <c r="FJ118" s="4">
        <f>SUMIFS(Purchase!$F:$F,Purchase!$A:$A,Waterfall!$A118,Purchase!$D:$D,Waterfall!$C118,Purchase!$C:$C,Waterfall!FJ$1)</f>
        <v>0</v>
      </c>
      <c r="FK118" s="4">
        <f>SUMIFS(Purchase!$F:$F,Purchase!$A:$A,Waterfall!$A118,Purchase!$D:$D,Waterfall!$C118,Purchase!$C:$C,Waterfall!FK$1)</f>
        <v>0</v>
      </c>
      <c r="FL118" s="4">
        <f>SUMIFS(Purchase!$F:$F,Purchase!$A:$A,Waterfall!$A118,Purchase!$D:$D,Waterfall!$C118,Purchase!$C:$C,Waterfall!FL$1)</f>
        <v>0</v>
      </c>
      <c r="FM118" s="4">
        <f>SUMIFS(Purchase!$F:$F,Purchase!$A:$A,Waterfall!$A118,Purchase!$D:$D,Waterfall!$C118,Purchase!$C:$C,Waterfall!FM$1)</f>
        <v>0</v>
      </c>
      <c r="FN118" s="4">
        <f>SUMIFS(Purchase!$F:$F,Purchase!$A:$A,Waterfall!$A118,Purchase!$D:$D,Waterfall!$C118,Purchase!$C:$C,Waterfall!FN$1)</f>
        <v>0</v>
      </c>
      <c r="FO118" s="4">
        <f>SUMIFS(Purchase!$F:$F,Purchase!$A:$A,Waterfall!$A118,Purchase!$D:$D,Waterfall!$C118,Purchase!$C:$C,Waterfall!FO$1)</f>
        <v>0</v>
      </c>
      <c r="FP118" s="4">
        <f>SUMIFS(Purchase!$F:$F,Purchase!$A:$A,Waterfall!$A118,Purchase!$D:$D,Waterfall!$C118,Purchase!$C:$C,Waterfall!FP$1)</f>
        <v>0</v>
      </c>
      <c r="FQ118" s="4">
        <f>SUMIFS(Purchase!$F:$F,Purchase!$A:$A,Waterfall!$A118,Purchase!$D:$D,Waterfall!$C118,Purchase!$C:$C,Waterfall!FQ$1)</f>
        <v>0</v>
      </c>
      <c r="FR118" s="4">
        <f>SUMIFS(Purchase!$F:$F,Purchase!$A:$A,Waterfall!$A118,Purchase!$D:$D,Waterfall!$C118,Purchase!$C:$C,Waterfall!FR$1)</f>
        <v>0</v>
      </c>
      <c r="FS118" s="4">
        <f>SUMIFS(Purchase!$F:$F,Purchase!$A:$A,Waterfall!$A118,Purchase!$D:$D,Waterfall!$C118,Purchase!$C:$C,Waterfall!FS$1)</f>
        <v>0</v>
      </c>
      <c r="FT118" s="4">
        <f>SUMIFS(Purchase!$F:$F,Purchase!$A:$A,Waterfall!$A118,Purchase!$D:$D,Waterfall!$C118,Purchase!$C:$C,Waterfall!FT$1)</f>
        <v>0</v>
      </c>
      <c r="FU118" s="4">
        <f>SUMIFS(Purchase!$F:$F,Purchase!$A:$A,Waterfall!$A118,Purchase!$D:$D,Waterfall!$C118,Purchase!$C:$C,Waterfall!FU$1)</f>
        <v>0</v>
      </c>
      <c r="FV118" s="4">
        <f>SUMIFS(Purchase!$F:$F,Purchase!$A:$A,Waterfall!$A118,Purchase!$D:$D,Waterfall!$C118,Purchase!$C:$C,Waterfall!FV$1)</f>
        <v>0</v>
      </c>
      <c r="FW118" s="4">
        <f>SUMIFS(Purchase!$F:$F,Purchase!$A:$A,Waterfall!$A118,Purchase!$D:$D,Waterfall!$C118,Purchase!$C:$C,Waterfall!FW$1)</f>
        <v>0</v>
      </c>
      <c r="FX118" s="4">
        <f>SUMIFS(Purchase!$F:$F,Purchase!$A:$A,Waterfall!$A118,Purchase!$D:$D,Waterfall!$C118,Purchase!$C:$C,Waterfall!FX$1)</f>
        <v>0</v>
      </c>
      <c r="FY118" s="4">
        <f>SUMIFS(Purchase!$F:$F,Purchase!$A:$A,Waterfall!$A118,Purchase!$D:$D,Waterfall!$C118,Purchase!$C:$C,Waterfall!FY$1)</f>
        <v>0</v>
      </c>
      <c r="FZ118" s="4">
        <f>SUMIFS(Purchase!$F:$F,Purchase!$A:$A,Waterfall!$A118,Purchase!$D:$D,Waterfall!$C118,Purchase!$C:$C,Waterfall!FZ$1)</f>
        <v>0</v>
      </c>
      <c r="GA118" s="4">
        <f>SUMIFS(Purchase!$F:$F,Purchase!$A:$A,Waterfall!$A118,Purchase!$D:$D,Waterfall!$C118,Purchase!$C:$C,Waterfall!GA$1)</f>
        <v>0</v>
      </c>
      <c r="GB118" s="4">
        <f>SUMIFS(Purchase!$F:$F,Purchase!$A:$A,Waterfall!$A118,Purchase!$D:$D,Waterfall!$C118,Purchase!$C:$C,Waterfall!GB$1)</f>
        <v>0</v>
      </c>
      <c r="GC118" s="4">
        <f>SUMIFS(Purchase!$F:$F,Purchase!$A:$A,Waterfall!$A118,Purchase!$D:$D,Waterfall!$C118,Purchase!$C:$C,Waterfall!GC$1)</f>
        <v>0</v>
      </c>
      <c r="GD118" s="4">
        <f>SUMIFS(Purchase!$F:$F,Purchase!$A:$A,Waterfall!$A118,Purchase!$D:$D,Waterfall!$C118,Purchase!$C:$C,Waterfall!GD$1)</f>
        <v>0</v>
      </c>
      <c r="GE118" s="4">
        <f>SUMIFS(Purchase!$F:$F,Purchase!$A:$A,Waterfall!$A118,Purchase!$D:$D,Waterfall!$C118,Purchase!$C:$C,Waterfall!GE$1)</f>
        <v>0</v>
      </c>
      <c r="GF118" s="4">
        <f>SUMIFS(Purchase!$F:$F,Purchase!$A:$A,Waterfall!$A118,Purchase!$D:$D,Waterfall!$C118,Purchase!$C:$C,Waterfall!GF$1)</f>
        <v>0</v>
      </c>
      <c r="GG118" s="4">
        <f>SUMIFS(Purchase!$F:$F,Purchase!$A:$A,Waterfall!$A118,Purchase!$D:$D,Waterfall!$C118,Purchase!$C:$C,Waterfall!GG$1)</f>
        <v>0</v>
      </c>
      <c r="GH118" s="4">
        <f>SUMIFS(Purchase!$F:$F,Purchase!$A:$A,Waterfall!$A118,Purchase!$D:$D,Waterfall!$C118,Purchase!$C:$C,Waterfall!GH$1)</f>
        <v>0</v>
      </c>
      <c r="GI118" s="4">
        <f>SUMIFS(Purchase!$F:$F,Purchase!$A:$A,Waterfall!$A118,Purchase!$D:$D,Waterfall!$C118,Purchase!$C:$C,Waterfall!GI$1)</f>
        <v>0</v>
      </c>
    </row>
    <row r="119" spans="1:191" x14ac:dyDescent="0.35">
      <c r="A119" s="8">
        <f t="shared" si="4"/>
        <v>1</v>
      </c>
      <c r="B119" s="2" t="str">
        <f>VLOOKUP($A119,Centers!$B$1:$C$120,2,)</f>
        <v>GATE</v>
      </c>
      <c r="C119" s="3">
        <v>44996</v>
      </c>
      <c r="D119" s="4">
        <f>IF($A119=1,SUM(SUMIFS(Indent!$E:$E,Indent!$C:$C,Waterfall!$C119,Indent!$A:$A,Centers!$A$2),SUMIFS(Indent!$E:$E,Indent!$C:$C,Waterfall!$C119,Indent!$A:$A,Centers!$A$3),SUMIFS(Indent!$E:$E,Indent!$C:$C,Waterfall!$C119,Indent!$A:$A,Centers!$A$4),SUMIFS(Indent!$E:$E,Indent!$C:$C,Waterfall!$C119,Indent!$A:$A,Centers!$A$5),SUMIFS(Indent!$E:$E,Indent!$C:$C,Waterfall!$C119,Indent!$A:$A,Centers!$A$6),SUMIFS(Indent!$E:$E,Indent!$C:$C,Waterfall!$C119,Indent!$A:$A,Centers!$A$7),SUMIFS(Indent!$E:$E,Indent!$C:$C,Waterfall!$C119,Indent!$A:$A,Centers!$A$8)),SUMIFS(Indent!$E:$E,Indent!$C:$C,Waterfall!$C119,Indent!$A:$A,$A119))</f>
        <v>0</v>
      </c>
      <c r="E119" s="4">
        <f>SUMIFS(Purchase!$F:$F,Purchase!$A:$A,Waterfall!$A119,Purchase!$D:$D,Waterfall!$C119,Purchase!$C:$C,Waterfall!E$1)</f>
        <v>0</v>
      </c>
      <c r="F119" s="4">
        <f>SUMIFS(Purchase!$F:$F,Purchase!$A:$A,Waterfall!$A119,Purchase!$D:$D,Waterfall!$C119,Purchase!$C:$C,Waterfall!F$1)</f>
        <v>0</v>
      </c>
      <c r="G119" s="4">
        <f>SUMIFS(Purchase!$F:$F,Purchase!$A:$A,Waterfall!$A119,Purchase!$D:$D,Waterfall!$C119,Purchase!$C:$C,Waterfall!G$1)</f>
        <v>0</v>
      </c>
      <c r="H119" s="4">
        <f>SUMIFS(Purchase!$F:$F,Purchase!$A:$A,Waterfall!$A119,Purchase!$D:$D,Waterfall!$C119,Purchase!$C:$C,Waterfall!H$1)</f>
        <v>0</v>
      </c>
      <c r="I119" s="4">
        <f>SUMIFS(Purchase!$F:$F,Purchase!$A:$A,Waterfall!$A119,Purchase!$D:$D,Waterfall!$C119,Purchase!$C:$C,Waterfall!I$1)</f>
        <v>0</v>
      </c>
      <c r="J119" s="4">
        <f>SUMIFS(Purchase!$F:$F,Purchase!$A:$A,Waterfall!$A119,Purchase!$D:$D,Waterfall!$C119,Purchase!$C:$C,Waterfall!J$1)</f>
        <v>0</v>
      </c>
      <c r="K119" s="4">
        <f>SUMIFS(Purchase!$F:$F,Purchase!$A:$A,Waterfall!$A119,Purchase!$D:$D,Waterfall!$C119,Purchase!$C:$C,Waterfall!K$1)</f>
        <v>0</v>
      </c>
      <c r="L119" s="4">
        <f>SUMIFS(Purchase!$F:$F,Purchase!$A:$A,Waterfall!$A119,Purchase!$D:$D,Waterfall!$C119,Purchase!$C:$C,Waterfall!L$1)</f>
        <v>0</v>
      </c>
      <c r="M119" s="4">
        <f>SUMIFS(Purchase!$F:$F,Purchase!$A:$A,Waterfall!$A119,Purchase!$D:$D,Waterfall!$C119,Purchase!$C:$C,Waterfall!M$1)</f>
        <v>0</v>
      </c>
      <c r="N119" s="4">
        <f>SUMIFS(Purchase!$F:$F,Purchase!$A:$A,Waterfall!$A119,Purchase!$D:$D,Waterfall!$C119,Purchase!$C:$C,Waterfall!N$1)</f>
        <v>0</v>
      </c>
      <c r="O119" s="4">
        <f>SUMIFS(Purchase!$F:$F,Purchase!$A:$A,Waterfall!$A119,Purchase!$D:$D,Waterfall!$C119,Purchase!$C:$C,Waterfall!O$1)</f>
        <v>0</v>
      </c>
      <c r="P119" s="4">
        <f>SUMIFS(Purchase!$F:$F,Purchase!$A:$A,Waterfall!$A119,Purchase!$D:$D,Waterfall!$C119,Purchase!$C:$C,Waterfall!P$1)</f>
        <v>0</v>
      </c>
      <c r="Q119" s="4">
        <f>SUMIFS(Purchase!$F:$F,Purchase!$A:$A,Waterfall!$A119,Purchase!$D:$D,Waterfall!$C119,Purchase!$C:$C,Waterfall!Q$1)</f>
        <v>0</v>
      </c>
      <c r="R119" s="4">
        <f>SUMIFS(Purchase!$F:$F,Purchase!$A:$A,Waterfall!$A119,Purchase!$D:$D,Waterfall!$C119,Purchase!$C:$C,Waterfall!R$1)</f>
        <v>0</v>
      </c>
      <c r="S119" s="4">
        <f>SUMIFS(Purchase!$F:$F,Purchase!$A:$A,Waterfall!$A119,Purchase!$D:$D,Waterfall!$C119,Purchase!$C:$C,Waterfall!S$1)</f>
        <v>0</v>
      </c>
      <c r="T119" s="4">
        <f>SUMIFS(Purchase!$F:$F,Purchase!$A:$A,Waterfall!$A119,Purchase!$D:$D,Waterfall!$C119,Purchase!$C:$C,Waterfall!T$1)</f>
        <v>0</v>
      </c>
      <c r="U119" s="4">
        <f>SUMIFS(Purchase!$F:$F,Purchase!$A:$A,Waterfall!$A119,Purchase!$D:$D,Waterfall!$C119,Purchase!$C:$C,Waterfall!U$1)</f>
        <v>0</v>
      </c>
      <c r="V119" s="4">
        <f>SUMIFS(Purchase!$F:$F,Purchase!$A:$A,Waterfall!$A119,Purchase!$D:$D,Waterfall!$C119,Purchase!$C:$C,Waterfall!V$1)</f>
        <v>0</v>
      </c>
      <c r="W119" s="4">
        <f>SUMIFS(Purchase!$F:$F,Purchase!$A:$A,Waterfall!$A119,Purchase!$D:$D,Waterfall!$C119,Purchase!$C:$C,Waterfall!W$1)</f>
        <v>0</v>
      </c>
      <c r="X119" s="4">
        <f>SUMIFS(Purchase!$F:$F,Purchase!$A:$A,Waterfall!$A119,Purchase!$D:$D,Waterfall!$C119,Purchase!$C:$C,Waterfall!X$1)</f>
        <v>0</v>
      </c>
      <c r="Y119" s="4">
        <f>SUMIFS(Purchase!$F:$F,Purchase!$A:$A,Waterfall!$A119,Purchase!$D:$D,Waterfall!$C119,Purchase!$C:$C,Waterfall!Y$1)</f>
        <v>0</v>
      </c>
      <c r="Z119" s="4">
        <f>SUMIFS(Purchase!$F:$F,Purchase!$A:$A,Waterfall!$A119,Purchase!$D:$D,Waterfall!$C119,Purchase!$C:$C,Waterfall!Z$1)</f>
        <v>0</v>
      </c>
      <c r="AA119" s="4">
        <f>SUMIFS(Purchase!$F:$F,Purchase!$A:$A,Waterfall!$A119,Purchase!$D:$D,Waterfall!$C119,Purchase!$C:$C,Waterfall!AA$1)</f>
        <v>0</v>
      </c>
      <c r="AB119" s="4">
        <f>SUMIFS(Purchase!$F:$F,Purchase!$A:$A,Waterfall!$A119,Purchase!$D:$D,Waterfall!$C119,Purchase!$C:$C,Waterfall!AB$1)</f>
        <v>0</v>
      </c>
      <c r="AC119" s="4">
        <f>SUMIFS(Purchase!$F:$F,Purchase!$A:$A,Waterfall!$A119,Purchase!$D:$D,Waterfall!$C119,Purchase!$C:$C,Waterfall!AC$1)</f>
        <v>0</v>
      </c>
      <c r="AD119" s="4">
        <f>SUMIFS(Purchase!$F:$F,Purchase!$A:$A,Waterfall!$A119,Purchase!$D:$D,Waterfall!$C119,Purchase!$C:$C,Waterfall!AD$1)</f>
        <v>0</v>
      </c>
      <c r="AE119" s="4">
        <f>SUMIFS(Purchase!$F:$F,Purchase!$A:$A,Waterfall!$A119,Purchase!$D:$D,Waterfall!$C119,Purchase!$C:$C,Waterfall!AE$1)</f>
        <v>0</v>
      </c>
      <c r="AF119" s="4">
        <f>SUMIFS(Purchase!$F:$F,Purchase!$A:$A,Waterfall!$A119,Purchase!$D:$D,Waterfall!$C119,Purchase!$C:$C,Waterfall!AF$1)</f>
        <v>0</v>
      </c>
      <c r="AG119" s="4">
        <f>SUMIFS(Purchase!$F:$F,Purchase!$A:$A,Waterfall!$A119,Purchase!$D:$D,Waterfall!$C119,Purchase!$C:$C,Waterfall!AG$1)</f>
        <v>0</v>
      </c>
      <c r="AH119" s="4">
        <f>SUMIFS(Purchase!$F:$F,Purchase!$A:$A,Waterfall!$A119,Purchase!$D:$D,Waterfall!$C119,Purchase!$C:$C,Waterfall!AH$1)</f>
        <v>0</v>
      </c>
      <c r="AI119" s="4">
        <f>SUMIFS(Purchase!$F:$F,Purchase!$A:$A,Waterfall!$A119,Purchase!$D:$D,Waterfall!$C119,Purchase!$C:$C,Waterfall!AI$1)</f>
        <v>0</v>
      </c>
      <c r="AJ119" s="4">
        <f>SUMIFS(Purchase!$F:$F,Purchase!$A:$A,Waterfall!$A119,Purchase!$D:$D,Waterfall!$C119,Purchase!$C:$C,Waterfall!AJ$1)</f>
        <v>0</v>
      </c>
      <c r="AK119" s="4">
        <f>SUMIFS(Purchase!$F:$F,Purchase!$A:$A,Waterfall!$A119,Purchase!$D:$D,Waterfall!$C119,Purchase!$C:$C,Waterfall!AK$1)</f>
        <v>0</v>
      </c>
      <c r="AL119" s="4">
        <f>SUMIFS(Purchase!$F:$F,Purchase!$A:$A,Waterfall!$A119,Purchase!$D:$D,Waterfall!$C119,Purchase!$C:$C,Waterfall!AL$1)</f>
        <v>0</v>
      </c>
      <c r="AM119" s="4">
        <f>SUMIFS(Purchase!$F:$F,Purchase!$A:$A,Waterfall!$A119,Purchase!$D:$D,Waterfall!$C119,Purchase!$C:$C,Waterfall!AM$1)</f>
        <v>0</v>
      </c>
      <c r="AN119" s="4">
        <f>SUMIFS(Purchase!$F:$F,Purchase!$A:$A,Waterfall!$A119,Purchase!$D:$D,Waterfall!$C119,Purchase!$C:$C,Waterfall!AN$1)</f>
        <v>0</v>
      </c>
      <c r="AO119" s="4">
        <f>SUMIFS(Purchase!$F:$F,Purchase!$A:$A,Waterfall!$A119,Purchase!$D:$D,Waterfall!$C119,Purchase!$C:$C,Waterfall!AO$1)</f>
        <v>0</v>
      </c>
      <c r="AP119" s="4">
        <f>SUMIFS(Purchase!$F:$F,Purchase!$A:$A,Waterfall!$A119,Purchase!$D:$D,Waterfall!$C119,Purchase!$C:$C,Waterfall!AP$1)</f>
        <v>0</v>
      </c>
      <c r="AQ119" s="4">
        <f>SUMIFS(Purchase!$F:$F,Purchase!$A:$A,Waterfall!$A119,Purchase!$D:$D,Waterfall!$C119,Purchase!$C:$C,Waterfall!AQ$1)</f>
        <v>0</v>
      </c>
      <c r="AR119" s="4">
        <f>SUMIFS(Purchase!$F:$F,Purchase!$A:$A,Waterfall!$A119,Purchase!$D:$D,Waterfall!$C119,Purchase!$C:$C,Waterfall!AR$1)</f>
        <v>0</v>
      </c>
      <c r="AS119" s="4">
        <f>SUMIFS(Purchase!$F:$F,Purchase!$A:$A,Waterfall!$A119,Purchase!$D:$D,Waterfall!$C119,Purchase!$C:$C,Waterfall!AS$1)</f>
        <v>0</v>
      </c>
      <c r="AT119" s="4">
        <f>SUMIFS(Purchase!$F:$F,Purchase!$A:$A,Waterfall!$A119,Purchase!$D:$D,Waterfall!$C119,Purchase!$C:$C,Waterfall!AT$1)</f>
        <v>0</v>
      </c>
      <c r="AU119" s="4">
        <f>SUMIFS(Purchase!$F:$F,Purchase!$A:$A,Waterfall!$A119,Purchase!$D:$D,Waterfall!$C119,Purchase!$C:$C,Waterfall!AU$1)</f>
        <v>0</v>
      </c>
      <c r="AV119" s="4">
        <f>SUMIFS(Purchase!$F:$F,Purchase!$A:$A,Waterfall!$A119,Purchase!$D:$D,Waterfall!$C119,Purchase!$C:$C,Waterfall!AV$1)</f>
        <v>0</v>
      </c>
      <c r="AW119" s="4">
        <f>SUMIFS(Purchase!$F:$F,Purchase!$A:$A,Waterfall!$A119,Purchase!$D:$D,Waterfall!$C119,Purchase!$C:$C,Waterfall!AW$1)</f>
        <v>0</v>
      </c>
      <c r="AX119" s="4">
        <f>SUMIFS(Purchase!$F:$F,Purchase!$A:$A,Waterfall!$A119,Purchase!$D:$D,Waterfall!$C119,Purchase!$C:$C,Waterfall!AX$1)</f>
        <v>0</v>
      </c>
      <c r="AY119" s="4">
        <f>SUMIFS(Purchase!$F:$F,Purchase!$A:$A,Waterfall!$A119,Purchase!$D:$D,Waterfall!$C119,Purchase!$C:$C,Waterfall!AY$1)</f>
        <v>0</v>
      </c>
      <c r="AZ119" s="4">
        <f>SUMIFS(Purchase!$F:$F,Purchase!$A:$A,Waterfall!$A119,Purchase!$D:$D,Waterfall!$C119,Purchase!$C:$C,Waterfall!AZ$1)</f>
        <v>0</v>
      </c>
      <c r="BA119" s="4">
        <f>SUMIFS(Purchase!$F:$F,Purchase!$A:$A,Waterfall!$A119,Purchase!$D:$D,Waterfall!$C119,Purchase!$C:$C,Waterfall!BA$1)</f>
        <v>0</v>
      </c>
      <c r="BB119" s="4">
        <f>SUMIFS(Purchase!$F:$F,Purchase!$A:$A,Waterfall!$A119,Purchase!$D:$D,Waterfall!$C119,Purchase!$C:$C,Waterfall!BB$1)</f>
        <v>0</v>
      </c>
      <c r="BC119" s="4">
        <f>SUMIFS(Purchase!$F:$F,Purchase!$A:$A,Waterfall!$A119,Purchase!$D:$D,Waterfall!$C119,Purchase!$C:$C,Waterfall!BC$1)</f>
        <v>0</v>
      </c>
      <c r="BD119" s="4">
        <f>SUMIFS(Purchase!$F:$F,Purchase!$A:$A,Waterfall!$A119,Purchase!$D:$D,Waterfall!$C119,Purchase!$C:$C,Waterfall!BD$1)</f>
        <v>0</v>
      </c>
      <c r="BE119" s="4">
        <f>SUMIFS(Purchase!$F:$F,Purchase!$A:$A,Waterfall!$A119,Purchase!$D:$D,Waterfall!$C119,Purchase!$C:$C,Waterfall!BE$1)</f>
        <v>0</v>
      </c>
      <c r="BF119" s="4">
        <f>SUMIFS(Purchase!$F:$F,Purchase!$A:$A,Waterfall!$A119,Purchase!$D:$D,Waterfall!$C119,Purchase!$C:$C,Waterfall!BF$1)</f>
        <v>0</v>
      </c>
      <c r="BG119" s="4">
        <f>SUMIFS(Purchase!$F:$F,Purchase!$A:$A,Waterfall!$A119,Purchase!$D:$D,Waterfall!$C119,Purchase!$C:$C,Waterfall!BG$1)</f>
        <v>0</v>
      </c>
      <c r="BH119" s="4">
        <f>SUMIFS(Purchase!$F:$F,Purchase!$A:$A,Waterfall!$A119,Purchase!$D:$D,Waterfall!$C119,Purchase!$C:$C,Waterfall!BH$1)</f>
        <v>0</v>
      </c>
      <c r="BI119" s="4">
        <f>SUMIFS(Purchase!$F:$F,Purchase!$A:$A,Waterfall!$A119,Purchase!$D:$D,Waterfall!$C119,Purchase!$C:$C,Waterfall!BI$1)</f>
        <v>0</v>
      </c>
      <c r="BJ119" s="4">
        <f>SUMIFS(Purchase!$F:$F,Purchase!$A:$A,Waterfall!$A119,Purchase!$D:$D,Waterfall!$C119,Purchase!$C:$C,Waterfall!BJ$1)</f>
        <v>0</v>
      </c>
      <c r="BK119" s="4">
        <f>SUMIFS(Purchase!$F:$F,Purchase!$A:$A,Waterfall!$A119,Purchase!$D:$D,Waterfall!$C119,Purchase!$C:$C,Waterfall!BK$1)</f>
        <v>0</v>
      </c>
      <c r="BL119" s="4">
        <f>SUMIFS(Purchase!$F:$F,Purchase!$A:$A,Waterfall!$A119,Purchase!$D:$D,Waterfall!$C119,Purchase!$C:$C,Waterfall!BL$1)</f>
        <v>0</v>
      </c>
      <c r="BM119" s="4">
        <f>SUMIFS(Purchase!$F:$F,Purchase!$A:$A,Waterfall!$A119,Purchase!$D:$D,Waterfall!$C119,Purchase!$C:$C,Waterfall!BM$1)</f>
        <v>0</v>
      </c>
      <c r="BN119" s="4">
        <f>SUMIFS(Purchase!$F:$F,Purchase!$A:$A,Waterfall!$A119,Purchase!$D:$D,Waterfall!$C119,Purchase!$C:$C,Waterfall!BN$1)</f>
        <v>0</v>
      </c>
      <c r="BO119" s="4">
        <f>SUMIFS(Purchase!$F:$F,Purchase!$A:$A,Waterfall!$A119,Purchase!$D:$D,Waterfall!$C119,Purchase!$C:$C,Waterfall!BO$1)</f>
        <v>0</v>
      </c>
      <c r="BP119" s="4">
        <f>SUMIFS(Purchase!$F:$F,Purchase!$A:$A,Waterfall!$A119,Purchase!$D:$D,Waterfall!$C119,Purchase!$C:$C,Waterfall!BP$1)</f>
        <v>0</v>
      </c>
      <c r="BQ119" s="4">
        <f>SUMIFS(Purchase!$F:$F,Purchase!$A:$A,Waterfall!$A119,Purchase!$D:$D,Waterfall!$C119,Purchase!$C:$C,Waterfall!BQ$1)</f>
        <v>0</v>
      </c>
      <c r="BR119" s="4">
        <f>SUMIFS(Purchase!$F:$F,Purchase!$A:$A,Waterfall!$A119,Purchase!$D:$D,Waterfall!$C119,Purchase!$C:$C,Waterfall!BR$1)</f>
        <v>0</v>
      </c>
      <c r="BS119" s="4">
        <f>SUMIFS(Purchase!$F:$F,Purchase!$A:$A,Waterfall!$A119,Purchase!$D:$D,Waterfall!$C119,Purchase!$C:$C,Waterfall!BS$1)</f>
        <v>0</v>
      </c>
      <c r="BT119" s="4">
        <f>SUMIFS(Purchase!$F:$F,Purchase!$A:$A,Waterfall!$A119,Purchase!$D:$D,Waterfall!$C119,Purchase!$C:$C,Waterfall!BT$1)</f>
        <v>0</v>
      </c>
      <c r="BU119" s="4">
        <f>SUMIFS(Purchase!$F:$F,Purchase!$A:$A,Waterfall!$A119,Purchase!$D:$D,Waterfall!$C119,Purchase!$C:$C,Waterfall!BU$1)</f>
        <v>0</v>
      </c>
      <c r="BV119" s="4">
        <f>SUMIFS(Purchase!$F:$F,Purchase!$A:$A,Waterfall!$A119,Purchase!$D:$D,Waterfall!$C119,Purchase!$C:$C,Waterfall!BV$1)</f>
        <v>0</v>
      </c>
      <c r="BW119" s="4">
        <f>SUMIFS(Purchase!$F:$F,Purchase!$A:$A,Waterfall!$A119,Purchase!$D:$D,Waterfall!$C119,Purchase!$C:$C,Waterfall!BW$1)</f>
        <v>0</v>
      </c>
      <c r="BX119" s="4">
        <f>SUMIFS(Purchase!$F:$F,Purchase!$A:$A,Waterfall!$A119,Purchase!$D:$D,Waterfall!$C119,Purchase!$C:$C,Waterfall!BX$1)</f>
        <v>0</v>
      </c>
      <c r="BY119" s="4">
        <f>SUMIFS(Purchase!$F:$F,Purchase!$A:$A,Waterfall!$A119,Purchase!$D:$D,Waterfall!$C119,Purchase!$C:$C,Waterfall!BY$1)</f>
        <v>0</v>
      </c>
      <c r="BZ119" s="4">
        <f>SUMIFS(Purchase!$F:$F,Purchase!$A:$A,Waterfall!$A119,Purchase!$D:$D,Waterfall!$C119,Purchase!$C:$C,Waterfall!BZ$1)</f>
        <v>0</v>
      </c>
      <c r="CA119" s="4">
        <f>SUMIFS(Purchase!$F:$F,Purchase!$A:$A,Waterfall!$A119,Purchase!$D:$D,Waterfall!$C119,Purchase!$C:$C,Waterfall!CA$1)</f>
        <v>0</v>
      </c>
      <c r="CB119" s="4">
        <f>SUMIFS(Purchase!$F:$F,Purchase!$A:$A,Waterfall!$A119,Purchase!$D:$D,Waterfall!$C119,Purchase!$C:$C,Waterfall!CB$1)</f>
        <v>0</v>
      </c>
      <c r="CC119" s="4">
        <f>SUMIFS(Purchase!$F:$F,Purchase!$A:$A,Waterfall!$A119,Purchase!$D:$D,Waterfall!$C119,Purchase!$C:$C,Waterfall!CC$1)</f>
        <v>0</v>
      </c>
      <c r="CD119" s="4">
        <f>SUMIFS(Purchase!$F:$F,Purchase!$A:$A,Waterfall!$A119,Purchase!$D:$D,Waterfall!$C119,Purchase!$C:$C,Waterfall!CD$1)</f>
        <v>0</v>
      </c>
      <c r="CE119" s="4">
        <f>SUMIFS(Purchase!$F:$F,Purchase!$A:$A,Waterfall!$A119,Purchase!$D:$D,Waterfall!$C119,Purchase!$C:$C,Waterfall!CE$1)</f>
        <v>0</v>
      </c>
      <c r="CF119" s="4">
        <f>SUMIFS(Purchase!$F:$F,Purchase!$A:$A,Waterfall!$A119,Purchase!$D:$D,Waterfall!$C119,Purchase!$C:$C,Waterfall!CF$1)</f>
        <v>0</v>
      </c>
      <c r="CG119" s="4">
        <f>SUMIFS(Purchase!$F:$F,Purchase!$A:$A,Waterfall!$A119,Purchase!$D:$D,Waterfall!$C119,Purchase!$C:$C,Waterfall!CG$1)</f>
        <v>0</v>
      </c>
      <c r="CH119" s="4">
        <f>SUMIFS(Purchase!$F:$F,Purchase!$A:$A,Waterfall!$A119,Purchase!$D:$D,Waterfall!$C119,Purchase!$C:$C,Waterfall!CH$1)</f>
        <v>0</v>
      </c>
      <c r="CI119" s="4">
        <f>SUMIFS(Purchase!$F:$F,Purchase!$A:$A,Waterfall!$A119,Purchase!$D:$D,Waterfall!$C119,Purchase!$C:$C,Waterfall!CI$1)</f>
        <v>0</v>
      </c>
      <c r="CJ119" s="4">
        <f>SUMIFS(Purchase!$F:$F,Purchase!$A:$A,Waterfall!$A119,Purchase!$D:$D,Waterfall!$C119,Purchase!$C:$C,Waterfall!CJ$1)</f>
        <v>0</v>
      </c>
      <c r="CK119" s="4">
        <f>SUMIFS(Purchase!$F:$F,Purchase!$A:$A,Waterfall!$A119,Purchase!$D:$D,Waterfall!$C119,Purchase!$C:$C,Waterfall!CK$1)</f>
        <v>0</v>
      </c>
      <c r="CL119" s="4">
        <f>SUMIFS(Purchase!$F:$F,Purchase!$A:$A,Waterfall!$A119,Purchase!$D:$D,Waterfall!$C119,Purchase!$C:$C,Waterfall!CL$1)</f>
        <v>0</v>
      </c>
      <c r="CM119" s="4">
        <f>SUMIFS(Purchase!$F:$F,Purchase!$A:$A,Waterfall!$A119,Purchase!$D:$D,Waterfall!$C119,Purchase!$C:$C,Waterfall!CM$1)</f>
        <v>0</v>
      </c>
      <c r="CN119" s="4">
        <f>SUMIFS(Purchase!$F:$F,Purchase!$A:$A,Waterfall!$A119,Purchase!$D:$D,Waterfall!$C119,Purchase!$C:$C,Waterfall!CN$1)</f>
        <v>0</v>
      </c>
      <c r="CO119" s="4">
        <f>SUMIFS(Purchase!$F:$F,Purchase!$A:$A,Waterfall!$A119,Purchase!$D:$D,Waterfall!$C119,Purchase!$C:$C,Waterfall!CO$1)</f>
        <v>0</v>
      </c>
      <c r="CP119" s="4">
        <f>SUMIFS(Purchase!$F:$F,Purchase!$A:$A,Waterfall!$A119,Purchase!$D:$D,Waterfall!$C119,Purchase!$C:$C,Waterfall!CP$1)</f>
        <v>0</v>
      </c>
      <c r="CQ119" s="4">
        <f>SUMIFS(Purchase!$F:$F,Purchase!$A:$A,Waterfall!$A119,Purchase!$D:$D,Waterfall!$C119,Purchase!$C:$C,Waterfall!CQ$1)</f>
        <v>0</v>
      </c>
      <c r="CR119" s="4">
        <f>SUMIFS(Purchase!$F:$F,Purchase!$A:$A,Waterfall!$A119,Purchase!$D:$D,Waterfall!$C119,Purchase!$C:$C,Waterfall!CR$1)</f>
        <v>0</v>
      </c>
      <c r="CS119" s="4">
        <f>SUMIFS(Purchase!$F:$F,Purchase!$A:$A,Waterfall!$A119,Purchase!$D:$D,Waterfall!$C119,Purchase!$C:$C,Waterfall!CS$1)</f>
        <v>0</v>
      </c>
      <c r="CT119" s="4">
        <f>SUMIFS(Purchase!$F:$F,Purchase!$A:$A,Waterfall!$A119,Purchase!$D:$D,Waterfall!$C119,Purchase!$C:$C,Waterfall!CT$1)</f>
        <v>0</v>
      </c>
      <c r="CU119" s="4">
        <f>SUMIFS(Purchase!$F:$F,Purchase!$A:$A,Waterfall!$A119,Purchase!$D:$D,Waterfall!$C119,Purchase!$C:$C,Waterfall!CU$1)</f>
        <v>0</v>
      </c>
      <c r="CV119" s="4">
        <f>SUMIFS(Purchase!$F:$F,Purchase!$A:$A,Waterfall!$A119,Purchase!$D:$D,Waterfall!$C119,Purchase!$C:$C,Waterfall!CV$1)</f>
        <v>0</v>
      </c>
      <c r="CW119" s="4">
        <f>SUMIFS(Purchase!$F:$F,Purchase!$A:$A,Waterfall!$A119,Purchase!$D:$D,Waterfall!$C119,Purchase!$C:$C,Waterfall!CW$1)</f>
        <v>0</v>
      </c>
      <c r="CX119" s="4">
        <f>SUMIFS(Purchase!$F:$F,Purchase!$A:$A,Waterfall!$A119,Purchase!$D:$D,Waterfall!$C119,Purchase!$C:$C,Waterfall!CX$1)</f>
        <v>0</v>
      </c>
      <c r="CY119" s="4">
        <f>SUMIFS(Purchase!$F:$F,Purchase!$A:$A,Waterfall!$A119,Purchase!$D:$D,Waterfall!$C119,Purchase!$C:$C,Waterfall!CY$1)</f>
        <v>0</v>
      </c>
      <c r="CZ119" s="4">
        <f>SUMIFS(Purchase!$F:$F,Purchase!$A:$A,Waterfall!$A119,Purchase!$D:$D,Waterfall!$C119,Purchase!$C:$C,Waterfall!CZ$1)</f>
        <v>0</v>
      </c>
      <c r="DA119" s="4">
        <f>SUMIFS(Purchase!$F:$F,Purchase!$A:$A,Waterfall!$A119,Purchase!$D:$D,Waterfall!$C119,Purchase!$C:$C,Waterfall!DA$1)</f>
        <v>0</v>
      </c>
      <c r="DB119" s="4">
        <f>SUMIFS(Purchase!$F:$F,Purchase!$A:$A,Waterfall!$A119,Purchase!$D:$D,Waterfall!$C119,Purchase!$C:$C,Waterfall!DB$1)</f>
        <v>0</v>
      </c>
      <c r="DC119" s="4">
        <f>SUMIFS(Purchase!$F:$F,Purchase!$A:$A,Waterfall!$A119,Purchase!$D:$D,Waterfall!$C119,Purchase!$C:$C,Waterfall!DC$1)</f>
        <v>0</v>
      </c>
      <c r="DD119" s="4">
        <f>SUMIFS(Purchase!$F:$F,Purchase!$A:$A,Waterfall!$A119,Purchase!$D:$D,Waterfall!$C119,Purchase!$C:$C,Waterfall!DD$1)</f>
        <v>0</v>
      </c>
      <c r="DE119" s="4">
        <f>SUMIFS(Purchase!$F:$F,Purchase!$A:$A,Waterfall!$A119,Purchase!$D:$D,Waterfall!$C119,Purchase!$C:$C,Waterfall!DE$1)</f>
        <v>0</v>
      </c>
      <c r="DF119" s="4">
        <f>SUMIFS(Purchase!$F:$F,Purchase!$A:$A,Waterfall!$A119,Purchase!$D:$D,Waterfall!$C119,Purchase!$C:$C,Waterfall!DF$1)</f>
        <v>0</v>
      </c>
      <c r="DG119" s="4">
        <f>SUMIFS(Purchase!$F:$F,Purchase!$A:$A,Waterfall!$A119,Purchase!$D:$D,Waterfall!$C119,Purchase!$C:$C,Waterfall!DG$1)</f>
        <v>0</v>
      </c>
      <c r="DH119" s="4">
        <f>SUMIFS(Purchase!$F:$F,Purchase!$A:$A,Waterfall!$A119,Purchase!$D:$D,Waterfall!$C119,Purchase!$C:$C,Waterfall!DH$1)</f>
        <v>0</v>
      </c>
      <c r="DI119" s="4">
        <f>SUMIFS(Purchase!$F:$F,Purchase!$A:$A,Waterfall!$A119,Purchase!$D:$D,Waterfall!$C119,Purchase!$C:$C,Waterfall!DI$1)</f>
        <v>0</v>
      </c>
      <c r="DJ119" s="4">
        <f>SUMIFS(Purchase!$F:$F,Purchase!$A:$A,Waterfall!$A119,Purchase!$D:$D,Waterfall!$C119,Purchase!$C:$C,Waterfall!DJ$1)</f>
        <v>0</v>
      </c>
      <c r="DK119" s="4">
        <f>SUMIFS(Purchase!$F:$F,Purchase!$A:$A,Waterfall!$A119,Purchase!$D:$D,Waterfall!$C119,Purchase!$C:$C,Waterfall!DK$1)</f>
        <v>0</v>
      </c>
      <c r="DL119" s="4">
        <f>SUMIFS(Purchase!$F:$F,Purchase!$A:$A,Waterfall!$A119,Purchase!$D:$D,Waterfall!$C119,Purchase!$C:$C,Waterfall!DL$1)</f>
        <v>0</v>
      </c>
      <c r="DM119" s="4">
        <f>SUMIFS(Purchase!$F:$F,Purchase!$A:$A,Waterfall!$A119,Purchase!$D:$D,Waterfall!$C119,Purchase!$C:$C,Waterfall!DM$1)</f>
        <v>0</v>
      </c>
      <c r="DN119" s="4">
        <f>SUMIFS(Purchase!$F:$F,Purchase!$A:$A,Waterfall!$A119,Purchase!$D:$D,Waterfall!$C119,Purchase!$C:$C,Waterfall!DN$1)</f>
        <v>0</v>
      </c>
      <c r="DO119" s="4">
        <f>SUMIFS(Purchase!$F:$F,Purchase!$A:$A,Waterfall!$A119,Purchase!$D:$D,Waterfall!$C119,Purchase!$C:$C,Waterfall!DO$1)</f>
        <v>0</v>
      </c>
      <c r="DP119" s="4">
        <f>SUMIFS(Purchase!$F:$F,Purchase!$A:$A,Waterfall!$A119,Purchase!$D:$D,Waterfall!$C119,Purchase!$C:$C,Waterfall!DP$1)</f>
        <v>0</v>
      </c>
      <c r="DQ119" s="4">
        <f>SUMIFS(Purchase!$F:$F,Purchase!$A:$A,Waterfall!$A119,Purchase!$D:$D,Waterfall!$C119,Purchase!$C:$C,Waterfall!DQ$1)</f>
        <v>0</v>
      </c>
      <c r="DR119" s="4">
        <f>SUMIFS(Purchase!$F:$F,Purchase!$A:$A,Waterfall!$A119,Purchase!$D:$D,Waterfall!$C119,Purchase!$C:$C,Waterfall!DR$1)</f>
        <v>0</v>
      </c>
      <c r="DS119" s="4">
        <f>SUMIFS(Purchase!$F:$F,Purchase!$A:$A,Waterfall!$A119,Purchase!$D:$D,Waterfall!$C119,Purchase!$C:$C,Waterfall!DS$1)</f>
        <v>0</v>
      </c>
      <c r="DT119" s="4">
        <f>SUMIFS(Purchase!$F:$F,Purchase!$A:$A,Waterfall!$A119,Purchase!$D:$D,Waterfall!$C119,Purchase!$C:$C,Waterfall!DT$1)</f>
        <v>0</v>
      </c>
      <c r="DU119" s="4">
        <f>SUMIFS(Purchase!$F:$F,Purchase!$A:$A,Waterfall!$A119,Purchase!$D:$D,Waterfall!$C119,Purchase!$C:$C,Waterfall!DU$1)</f>
        <v>0</v>
      </c>
      <c r="DV119" s="4">
        <f>SUMIFS(Purchase!$F:$F,Purchase!$A:$A,Waterfall!$A119,Purchase!$D:$D,Waterfall!$C119,Purchase!$C:$C,Waterfall!DV$1)</f>
        <v>0</v>
      </c>
      <c r="DW119" s="4">
        <f>SUMIFS(Purchase!$F:$F,Purchase!$A:$A,Waterfall!$A119,Purchase!$D:$D,Waterfall!$C119,Purchase!$C:$C,Waterfall!DW$1)</f>
        <v>0</v>
      </c>
      <c r="DX119" s="4">
        <f>SUMIFS(Purchase!$F:$F,Purchase!$A:$A,Waterfall!$A119,Purchase!$D:$D,Waterfall!$C119,Purchase!$C:$C,Waterfall!DX$1)</f>
        <v>0</v>
      </c>
      <c r="DY119" s="4">
        <f>SUMIFS(Purchase!$F:$F,Purchase!$A:$A,Waterfall!$A119,Purchase!$D:$D,Waterfall!$C119,Purchase!$C:$C,Waterfall!DY$1)</f>
        <v>0</v>
      </c>
      <c r="DZ119" s="4">
        <f>SUMIFS(Purchase!$F:$F,Purchase!$A:$A,Waterfall!$A119,Purchase!$D:$D,Waterfall!$C119,Purchase!$C:$C,Waterfall!DZ$1)</f>
        <v>0</v>
      </c>
      <c r="EA119" s="4">
        <f>SUMIFS(Purchase!$F:$F,Purchase!$A:$A,Waterfall!$A119,Purchase!$D:$D,Waterfall!$C119,Purchase!$C:$C,Waterfall!EA$1)</f>
        <v>0</v>
      </c>
      <c r="EB119" s="4">
        <f>SUMIFS(Purchase!$F:$F,Purchase!$A:$A,Waterfall!$A119,Purchase!$D:$D,Waterfall!$C119,Purchase!$C:$C,Waterfall!EB$1)</f>
        <v>0</v>
      </c>
      <c r="EC119" s="4">
        <f>SUMIFS(Purchase!$F:$F,Purchase!$A:$A,Waterfall!$A119,Purchase!$D:$D,Waterfall!$C119,Purchase!$C:$C,Waterfall!EC$1)</f>
        <v>0</v>
      </c>
      <c r="ED119" s="4">
        <f>SUMIFS(Purchase!$F:$F,Purchase!$A:$A,Waterfall!$A119,Purchase!$D:$D,Waterfall!$C119,Purchase!$C:$C,Waterfall!ED$1)</f>
        <v>0</v>
      </c>
      <c r="EE119" s="4">
        <f>SUMIFS(Purchase!$F:$F,Purchase!$A:$A,Waterfall!$A119,Purchase!$D:$D,Waterfall!$C119,Purchase!$C:$C,Waterfall!EE$1)</f>
        <v>0</v>
      </c>
      <c r="EF119" s="4">
        <f>SUMIFS(Purchase!$F:$F,Purchase!$A:$A,Waterfall!$A119,Purchase!$D:$D,Waterfall!$C119,Purchase!$C:$C,Waterfall!EF$1)</f>
        <v>0</v>
      </c>
      <c r="EG119" s="4">
        <f>SUMIFS(Purchase!$F:$F,Purchase!$A:$A,Waterfall!$A119,Purchase!$D:$D,Waterfall!$C119,Purchase!$C:$C,Waterfall!EG$1)</f>
        <v>0</v>
      </c>
      <c r="EH119" s="4">
        <f>SUMIFS(Purchase!$F:$F,Purchase!$A:$A,Waterfall!$A119,Purchase!$D:$D,Waterfall!$C119,Purchase!$C:$C,Waterfall!EH$1)</f>
        <v>0</v>
      </c>
      <c r="EI119" s="4">
        <f>SUMIFS(Purchase!$F:$F,Purchase!$A:$A,Waterfall!$A119,Purchase!$D:$D,Waterfall!$C119,Purchase!$C:$C,Waterfall!EI$1)</f>
        <v>0</v>
      </c>
      <c r="EJ119" s="4">
        <f>SUMIFS(Purchase!$F:$F,Purchase!$A:$A,Waterfall!$A119,Purchase!$D:$D,Waterfall!$C119,Purchase!$C:$C,Waterfall!EJ$1)</f>
        <v>0</v>
      </c>
      <c r="EK119" s="4">
        <f>SUMIFS(Purchase!$F:$F,Purchase!$A:$A,Waterfall!$A119,Purchase!$D:$D,Waterfall!$C119,Purchase!$C:$C,Waterfall!EK$1)</f>
        <v>0</v>
      </c>
      <c r="EL119" s="4">
        <f>SUMIFS(Purchase!$F:$F,Purchase!$A:$A,Waterfall!$A119,Purchase!$D:$D,Waterfall!$C119,Purchase!$C:$C,Waterfall!EL$1)</f>
        <v>0</v>
      </c>
      <c r="EM119" s="4">
        <f>SUMIFS(Purchase!$F:$F,Purchase!$A:$A,Waterfall!$A119,Purchase!$D:$D,Waterfall!$C119,Purchase!$C:$C,Waterfall!EM$1)</f>
        <v>0</v>
      </c>
      <c r="EN119" s="4">
        <f>SUMIFS(Purchase!$F:$F,Purchase!$A:$A,Waterfall!$A119,Purchase!$D:$D,Waterfall!$C119,Purchase!$C:$C,Waterfall!EN$1)</f>
        <v>0</v>
      </c>
      <c r="EO119" s="4">
        <f>SUMIFS(Purchase!$F:$F,Purchase!$A:$A,Waterfall!$A119,Purchase!$D:$D,Waterfall!$C119,Purchase!$C:$C,Waterfall!EO$1)</f>
        <v>0</v>
      </c>
      <c r="EP119" s="4">
        <f>SUMIFS(Purchase!$F:$F,Purchase!$A:$A,Waterfall!$A119,Purchase!$D:$D,Waterfall!$C119,Purchase!$C:$C,Waterfall!EP$1)</f>
        <v>0</v>
      </c>
      <c r="EQ119" s="4">
        <f>SUMIFS(Purchase!$F:$F,Purchase!$A:$A,Waterfall!$A119,Purchase!$D:$D,Waterfall!$C119,Purchase!$C:$C,Waterfall!EQ$1)</f>
        <v>0</v>
      </c>
      <c r="ER119" s="4">
        <f>SUMIFS(Purchase!$F:$F,Purchase!$A:$A,Waterfall!$A119,Purchase!$D:$D,Waterfall!$C119,Purchase!$C:$C,Waterfall!ER$1)</f>
        <v>0</v>
      </c>
      <c r="ES119" s="4">
        <f>SUMIFS(Purchase!$F:$F,Purchase!$A:$A,Waterfall!$A119,Purchase!$D:$D,Waterfall!$C119,Purchase!$C:$C,Waterfall!ES$1)</f>
        <v>0</v>
      </c>
      <c r="ET119" s="4">
        <f>SUMIFS(Purchase!$F:$F,Purchase!$A:$A,Waterfall!$A119,Purchase!$D:$D,Waterfall!$C119,Purchase!$C:$C,Waterfall!ET$1)</f>
        <v>0</v>
      </c>
      <c r="EU119" s="4">
        <f>SUMIFS(Purchase!$F:$F,Purchase!$A:$A,Waterfall!$A119,Purchase!$D:$D,Waterfall!$C119,Purchase!$C:$C,Waterfall!EU$1)</f>
        <v>0</v>
      </c>
      <c r="EV119" s="4">
        <f>SUMIFS(Purchase!$F:$F,Purchase!$A:$A,Waterfall!$A119,Purchase!$D:$D,Waterfall!$C119,Purchase!$C:$C,Waterfall!EV$1)</f>
        <v>0</v>
      </c>
      <c r="EW119" s="4">
        <f>SUMIFS(Purchase!$F:$F,Purchase!$A:$A,Waterfall!$A119,Purchase!$D:$D,Waterfall!$C119,Purchase!$C:$C,Waterfall!EW$1)</f>
        <v>0</v>
      </c>
      <c r="EX119" s="4">
        <f>SUMIFS(Purchase!$F:$F,Purchase!$A:$A,Waterfall!$A119,Purchase!$D:$D,Waterfall!$C119,Purchase!$C:$C,Waterfall!EX$1)</f>
        <v>0</v>
      </c>
      <c r="EY119" s="4">
        <f>SUMIFS(Purchase!$F:$F,Purchase!$A:$A,Waterfall!$A119,Purchase!$D:$D,Waterfall!$C119,Purchase!$C:$C,Waterfall!EY$1)</f>
        <v>0</v>
      </c>
      <c r="EZ119" s="4">
        <f>SUMIFS(Purchase!$F:$F,Purchase!$A:$A,Waterfall!$A119,Purchase!$D:$D,Waterfall!$C119,Purchase!$C:$C,Waterfall!EZ$1)</f>
        <v>0</v>
      </c>
      <c r="FA119" s="4">
        <f>SUMIFS(Purchase!$F:$F,Purchase!$A:$A,Waterfall!$A119,Purchase!$D:$D,Waterfall!$C119,Purchase!$C:$C,Waterfall!FA$1)</f>
        <v>0</v>
      </c>
      <c r="FB119" s="4">
        <f>SUMIFS(Purchase!$F:$F,Purchase!$A:$A,Waterfall!$A119,Purchase!$D:$D,Waterfall!$C119,Purchase!$C:$C,Waterfall!FB$1)</f>
        <v>0</v>
      </c>
      <c r="FC119" s="4">
        <f>SUMIFS(Purchase!$F:$F,Purchase!$A:$A,Waterfall!$A119,Purchase!$D:$D,Waterfall!$C119,Purchase!$C:$C,Waterfall!FC$1)</f>
        <v>0</v>
      </c>
      <c r="FD119" s="4">
        <f>SUMIFS(Purchase!$F:$F,Purchase!$A:$A,Waterfall!$A119,Purchase!$D:$D,Waterfall!$C119,Purchase!$C:$C,Waterfall!FD$1)</f>
        <v>0</v>
      </c>
      <c r="FE119" s="4">
        <f>SUMIFS(Purchase!$F:$F,Purchase!$A:$A,Waterfall!$A119,Purchase!$D:$D,Waterfall!$C119,Purchase!$C:$C,Waterfall!FE$1)</f>
        <v>0</v>
      </c>
      <c r="FF119" s="4">
        <f>SUMIFS(Purchase!$F:$F,Purchase!$A:$A,Waterfall!$A119,Purchase!$D:$D,Waterfall!$C119,Purchase!$C:$C,Waterfall!FF$1)</f>
        <v>0</v>
      </c>
      <c r="FG119" s="4">
        <f>SUMIFS(Purchase!$F:$F,Purchase!$A:$A,Waterfall!$A119,Purchase!$D:$D,Waterfall!$C119,Purchase!$C:$C,Waterfall!FG$1)</f>
        <v>0</v>
      </c>
      <c r="FH119" s="4">
        <f>SUMIFS(Purchase!$F:$F,Purchase!$A:$A,Waterfall!$A119,Purchase!$D:$D,Waterfall!$C119,Purchase!$C:$C,Waterfall!FH$1)</f>
        <v>0</v>
      </c>
      <c r="FI119" s="4">
        <f>SUMIFS(Purchase!$F:$F,Purchase!$A:$A,Waterfall!$A119,Purchase!$D:$D,Waterfall!$C119,Purchase!$C:$C,Waterfall!FI$1)</f>
        <v>0</v>
      </c>
      <c r="FJ119" s="4">
        <f>SUMIFS(Purchase!$F:$F,Purchase!$A:$A,Waterfall!$A119,Purchase!$D:$D,Waterfall!$C119,Purchase!$C:$C,Waterfall!FJ$1)</f>
        <v>0</v>
      </c>
      <c r="FK119" s="4">
        <f>SUMIFS(Purchase!$F:$F,Purchase!$A:$A,Waterfall!$A119,Purchase!$D:$D,Waterfall!$C119,Purchase!$C:$C,Waterfall!FK$1)</f>
        <v>0</v>
      </c>
      <c r="FL119" s="4">
        <f>SUMIFS(Purchase!$F:$F,Purchase!$A:$A,Waterfall!$A119,Purchase!$D:$D,Waterfall!$C119,Purchase!$C:$C,Waterfall!FL$1)</f>
        <v>0</v>
      </c>
      <c r="FM119" s="4">
        <f>SUMIFS(Purchase!$F:$F,Purchase!$A:$A,Waterfall!$A119,Purchase!$D:$D,Waterfall!$C119,Purchase!$C:$C,Waterfall!FM$1)</f>
        <v>0</v>
      </c>
      <c r="FN119" s="4">
        <f>SUMIFS(Purchase!$F:$F,Purchase!$A:$A,Waterfall!$A119,Purchase!$D:$D,Waterfall!$C119,Purchase!$C:$C,Waterfall!FN$1)</f>
        <v>0</v>
      </c>
      <c r="FO119" s="4">
        <f>SUMIFS(Purchase!$F:$F,Purchase!$A:$A,Waterfall!$A119,Purchase!$D:$D,Waterfall!$C119,Purchase!$C:$C,Waterfall!FO$1)</f>
        <v>0</v>
      </c>
      <c r="FP119" s="4">
        <f>SUMIFS(Purchase!$F:$F,Purchase!$A:$A,Waterfall!$A119,Purchase!$D:$D,Waterfall!$C119,Purchase!$C:$C,Waterfall!FP$1)</f>
        <v>0</v>
      </c>
      <c r="FQ119" s="4">
        <f>SUMIFS(Purchase!$F:$F,Purchase!$A:$A,Waterfall!$A119,Purchase!$D:$D,Waterfall!$C119,Purchase!$C:$C,Waterfall!FQ$1)</f>
        <v>0</v>
      </c>
      <c r="FR119" s="4">
        <f>SUMIFS(Purchase!$F:$F,Purchase!$A:$A,Waterfall!$A119,Purchase!$D:$D,Waterfall!$C119,Purchase!$C:$C,Waterfall!FR$1)</f>
        <v>0</v>
      </c>
      <c r="FS119" s="4">
        <f>SUMIFS(Purchase!$F:$F,Purchase!$A:$A,Waterfall!$A119,Purchase!$D:$D,Waterfall!$C119,Purchase!$C:$C,Waterfall!FS$1)</f>
        <v>0</v>
      </c>
      <c r="FT119" s="4">
        <f>SUMIFS(Purchase!$F:$F,Purchase!$A:$A,Waterfall!$A119,Purchase!$D:$D,Waterfall!$C119,Purchase!$C:$C,Waterfall!FT$1)</f>
        <v>0</v>
      </c>
      <c r="FU119" s="4">
        <f>SUMIFS(Purchase!$F:$F,Purchase!$A:$A,Waterfall!$A119,Purchase!$D:$D,Waterfall!$C119,Purchase!$C:$C,Waterfall!FU$1)</f>
        <v>0</v>
      </c>
      <c r="FV119" s="4">
        <f>SUMIFS(Purchase!$F:$F,Purchase!$A:$A,Waterfall!$A119,Purchase!$D:$D,Waterfall!$C119,Purchase!$C:$C,Waterfall!FV$1)</f>
        <v>0</v>
      </c>
      <c r="FW119" s="4">
        <f>SUMIFS(Purchase!$F:$F,Purchase!$A:$A,Waterfall!$A119,Purchase!$D:$D,Waterfall!$C119,Purchase!$C:$C,Waterfall!FW$1)</f>
        <v>0</v>
      </c>
      <c r="FX119" s="4">
        <f>SUMIFS(Purchase!$F:$F,Purchase!$A:$A,Waterfall!$A119,Purchase!$D:$D,Waterfall!$C119,Purchase!$C:$C,Waterfall!FX$1)</f>
        <v>0</v>
      </c>
      <c r="FY119" s="4">
        <f>SUMIFS(Purchase!$F:$F,Purchase!$A:$A,Waterfall!$A119,Purchase!$D:$D,Waterfall!$C119,Purchase!$C:$C,Waterfall!FY$1)</f>
        <v>0</v>
      </c>
      <c r="FZ119" s="4">
        <f>SUMIFS(Purchase!$F:$F,Purchase!$A:$A,Waterfall!$A119,Purchase!$D:$D,Waterfall!$C119,Purchase!$C:$C,Waterfall!FZ$1)</f>
        <v>0</v>
      </c>
      <c r="GA119" s="4">
        <f>SUMIFS(Purchase!$F:$F,Purchase!$A:$A,Waterfall!$A119,Purchase!$D:$D,Waterfall!$C119,Purchase!$C:$C,Waterfall!GA$1)</f>
        <v>0</v>
      </c>
      <c r="GB119" s="4">
        <f>SUMIFS(Purchase!$F:$F,Purchase!$A:$A,Waterfall!$A119,Purchase!$D:$D,Waterfall!$C119,Purchase!$C:$C,Waterfall!GB$1)</f>
        <v>0</v>
      </c>
      <c r="GC119" s="4">
        <f>SUMIFS(Purchase!$F:$F,Purchase!$A:$A,Waterfall!$A119,Purchase!$D:$D,Waterfall!$C119,Purchase!$C:$C,Waterfall!GC$1)</f>
        <v>0</v>
      </c>
      <c r="GD119" s="4">
        <f>SUMIFS(Purchase!$F:$F,Purchase!$A:$A,Waterfall!$A119,Purchase!$D:$D,Waterfall!$C119,Purchase!$C:$C,Waterfall!GD$1)</f>
        <v>0</v>
      </c>
      <c r="GE119" s="4">
        <f>SUMIFS(Purchase!$F:$F,Purchase!$A:$A,Waterfall!$A119,Purchase!$D:$D,Waterfall!$C119,Purchase!$C:$C,Waterfall!GE$1)</f>
        <v>0</v>
      </c>
      <c r="GF119" s="4">
        <f>SUMIFS(Purchase!$F:$F,Purchase!$A:$A,Waterfall!$A119,Purchase!$D:$D,Waterfall!$C119,Purchase!$C:$C,Waterfall!GF$1)</f>
        <v>0</v>
      </c>
      <c r="GG119" s="4">
        <f>SUMIFS(Purchase!$F:$F,Purchase!$A:$A,Waterfall!$A119,Purchase!$D:$D,Waterfall!$C119,Purchase!$C:$C,Waterfall!GG$1)</f>
        <v>0</v>
      </c>
      <c r="GH119" s="4">
        <f>SUMIFS(Purchase!$F:$F,Purchase!$A:$A,Waterfall!$A119,Purchase!$D:$D,Waterfall!$C119,Purchase!$C:$C,Waterfall!GH$1)</f>
        <v>0</v>
      </c>
      <c r="GI119" s="4">
        <f>SUMIFS(Purchase!$F:$F,Purchase!$A:$A,Waterfall!$A119,Purchase!$D:$D,Waterfall!$C119,Purchase!$C:$C,Waterfall!GI$1)</f>
        <v>0</v>
      </c>
    </row>
    <row r="120" spans="1:191" x14ac:dyDescent="0.35">
      <c r="A120" s="8">
        <f t="shared" si="4"/>
        <v>1</v>
      </c>
      <c r="B120" s="2" t="str">
        <f>VLOOKUP($A120,Centers!$B$1:$C$120,2,)</f>
        <v>GATE</v>
      </c>
      <c r="C120" s="3">
        <v>44997</v>
      </c>
      <c r="D120" s="4">
        <f>IF($A120=1,SUM(SUMIFS(Indent!$E:$E,Indent!$C:$C,Waterfall!$C120,Indent!$A:$A,Centers!$A$2),SUMIFS(Indent!$E:$E,Indent!$C:$C,Waterfall!$C120,Indent!$A:$A,Centers!$A$3),SUMIFS(Indent!$E:$E,Indent!$C:$C,Waterfall!$C120,Indent!$A:$A,Centers!$A$4),SUMIFS(Indent!$E:$E,Indent!$C:$C,Waterfall!$C120,Indent!$A:$A,Centers!$A$5),SUMIFS(Indent!$E:$E,Indent!$C:$C,Waterfall!$C120,Indent!$A:$A,Centers!$A$6),SUMIFS(Indent!$E:$E,Indent!$C:$C,Waterfall!$C120,Indent!$A:$A,Centers!$A$7),SUMIFS(Indent!$E:$E,Indent!$C:$C,Waterfall!$C120,Indent!$A:$A,Centers!$A$8)),SUMIFS(Indent!$E:$E,Indent!$C:$C,Waterfall!$C120,Indent!$A:$A,$A120))</f>
        <v>0</v>
      </c>
      <c r="E120" s="4">
        <f>SUMIFS(Purchase!$F:$F,Purchase!$A:$A,Waterfall!$A120,Purchase!$D:$D,Waterfall!$C120,Purchase!$C:$C,Waterfall!E$1)</f>
        <v>0</v>
      </c>
      <c r="F120" s="4">
        <f>SUMIFS(Purchase!$F:$F,Purchase!$A:$A,Waterfall!$A120,Purchase!$D:$D,Waterfall!$C120,Purchase!$C:$C,Waterfall!F$1)</f>
        <v>0</v>
      </c>
      <c r="G120" s="4">
        <f>SUMIFS(Purchase!$F:$F,Purchase!$A:$A,Waterfall!$A120,Purchase!$D:$D,Waterfall!$C120,Purchase!$C:$C,Waterfall!G$1)</f>
        <v>0</v>
      </c>
      <c r="H120" s="4">
        <f>SUMIFS(Purchase!$F:$F,Purchase!$A:$A,Waterfall!$A120,Purchase!$D:$D,Waterfall!$C120,Purchase!$C:$C,Waterfall!H$1)</f>
        <v>0</v>
      </c>
      <c r="I120" s="4">
        <f>SUMIFS(Purchase!$F:$F,Purchase!$A:$A,Waterfall!$A120,Purchase!$D:$D,Waterfall!$C120,Purchase!$C:$C,Waterfall!I$1)</f>
        <v>0</v>
      </c>
      <c r="J120" s="4">
        <f>SUMIFS(Purchase!$F:$F,Purchase!$A:$A,Waterfall!$A120,Purchase!$D:$D,Waterfall!$C120,Purchase!$C:$C,Waterfall!J$1)</f>
        <v>0</v>
      </c>
      <c r="K120" s="4">
        <f>SUMIFS(Purchase!$F:$F,Purchase!$A:$A,Waterfall!$A120,Purchase!$D:$D,Waterfall!$C120,Purchase!$C:$C,Waterfall!K$1)</f>
        <v>0</v>
      </c>
      <c r="L120" s="4">
        <f>SUMIFS(Purchase!$F:$F,Purchase!$A:$A,Waterfall!$A120,Purchase!$D:$D,Waterfall!$C120,Purchase!$C:$C,Waterfall!L$1)</f>
        <v>0</v>
      </c>
      <c r="M120" s="4">
        <f>SUMIFS(Purchase!$F:$F,Purchase!$A:$A,Waterfall!$A120,Purchase!$D:$D,Waterfall!$C120,Purchase!$C:$C,Waterfall!M$1)</f>
        <v>0</v>
      </c>
      <c r="N120" s="4">
        <f>SUMIFS(Purchase!$F:$F,Purchase!$A:$A,Waterfall!$A120,Purchase!$D:$D,Waterfall!$C120,Purchase!$C:$C,Waterfall!N$1)</f>
        <v>0</v>
      </c>
      <c r="O120" s="4">
        <f>SUMIFS(Purchase!$F:$F,Purchase!$A:$A,Waterfall!$A120,Purchase!$D:$D,Waterfall!$C120,Purchase!$C:$C,Waterfall!O$1)</f>
        <v>0</v>
      </c>
      <c r="P120" s="4">
        <f>SUMIFS(Purchase!$F:$F,Purchase!$A:$A,Waterfall!$A120,Purchase!$D:$D,Waterfall!$C120,Purchase!$C:$C,Waterfall!P$1)</f>
        <v>0</v>
      </c>
      <c r="Q120" s="4">
        <f>SUMIFS(Purchase!$F:$F,Purchase!$A:$A,Waterfall!$A120,Purchase!$D:$D,Waterfall!$C120,Purchase!$C:$C,Waterfall!Q$1)</f>
        <v>0</v>
      </c>
      <c r="R120" s="4">
        <f>SUMIFS(Purchase!$F:$F,Purchase!$A:$A,Waterfall!$A120,Purchase!$D:$D,Waterfall!$C120,Purchase!$C:$C,Waterfall!R$1)</f>
        <v>0</v>
      </c>
      <c r="S120" s="4">
        <f>SUMIFS(Purchase!$F:$F,Purchase!$A:$A,Waterfall!$A120,Purchase!$D:$D,Waterfall!$C120,Purchase!$C:$C,Waterfall!S$1)</f>
        <v>0</v>
      </c>
      <c r="T120" s="4">
        <f>SUMIFS(Purchase!$F:$F,Purchase!$A:$A,Waterfall!$A120,Purchase!$D:$D,Waterfall!$C120,Purchase!$C:$C,Waterfall!T$1)</f>
        <v>0</v>
      </c>
      <c r="U120" s="4">
        <f>SUMIFS(Purchase!$F:$F,Purchase!$A:$A,Waterfall!$A120,Purchase!$D:$D,Waterfall!$C120,Purchase!$C:$C,Waterfall!U$1)</f>
        <v>0</v>
      </c>
      <c r="V120" s="4">
        <f>SUMIFS(Purchase!$F:$F,Purchase!$A:$A,Waterfall!$A120,Purchase!$D:$D,Waterfall!$C120,Purchase!$C:$C,Waterfall!V$1)</f>
        <v>0</v>
      </c>
      <c r="W120" s="4">
        <f>SUMIFS(Purchase!$F:$F,Purchase!$A:$A,Waterfall!$A120,Purchase!$D:$D,Waterfall!$C120,Purchase!$C:$C,Waterfall!W$1)</f>
        <v>0</v>
      </c>
      <c r="X120" s="4">
        <f>SUMIFS(Purchase!$F:$F,Purchase!$A:$A,Waterfall!$A120,Purchase!$D:$D,Waterfall!$C120,Purchase!$C:$C,Waterfall!X$1)</f>
        <v>0</v>
      </c>
      <c r="Y120" s="4">
        <f>SUMIFS(Purchase!$F:$F,Purchase!$A:$A,Waterfall!$A120,Purchase!$D:$D,Waterfall!$C120,Purchase!$C:$C,Waterfall!Y$1)</f>
        <v>0</v>
      </c>
      <c r="Z120" s="4">
        <f>SUMIFS(Purchase!$F:$F,Purchase!$A:$A,Waterfall!$A120,Purchase!$D:$D,Waterfall!$C120,Purchase!$C:$C,Waterfall!Z$1)</f>
        <v>0</v>
      </c>
      <c r="AA120" s="4">
        <f>SUMIFS(Purchase!$F:$F,Purchase!$A:$A,Waterfall!$A120,Purchase!$D:$D,Waterfall!$C120,Purchase!$C:$C,Waterfall!AA$1)</f>
        <v>0</v>
      </c>
      <c r="AB120" s="4">
        <f>SUMIFS(Purchase!$F:$F,Purchase!$A:$A,Waterfall!$A120,Purchase!$D:$D,Waterfall!$C120,Purchase!$C:$C,Waterfall!AB$1)</f>
        <v>0</v>
      </c>
      <c r="AC120" s="4">
        <f>SUMIFS(Purchase!$F:$F,Purchase!$A:$A,Waterfall!$A120,Purchase!$D:$D,Waterfall!$C120,Purchase!$C:$C,Waterfall!AC$1)</f>
        <v>0</v>
      </c>
      <c r="AD120" s="4">
        <f>SUMIFS(Purchase!$F:$F,Purchase!$A:$A,Waterfall!$A120,Purchase!$D:$D,Waterfall!$C120,Purchase!$C:$C,Waterfall!AD$1)</f>
        <v>0</v>
      </c>
      <c r="AE120" s="4">
        <f>SUMIFS(Purchase!$F:$F,Purchase!$A:$A,Waterfall!$A120,Purchase!$D:$D,Waterfall!$C120,Purchase!$C:$C,Waterfall!AE$1)</f>
        <v>0</v>
      </c>
      <c r="AF120" s="4">
        <f>SUMIFS(Purchase!$F:$F,Purchase!$A:$A,Waterfall!$A120,Purchase!$D:$D,Waterfall!$C120,Purchase!$C:$C,Waterfall!AF$1)</f>
        <v>0</v>
      </c>
      <c r="AG120" s="4">
        <f>SUMIFS(Purchase!$F:$F,Purchase!$A:$A,Waterfall!$A120,Purchase!$D:$D,Waterfall!$C120,Purchase!$C:$C,Waterfall!AG$1)</f>
        <v>0</v>
      </c>
      <c r="AH120" s="4">
        <f>SUMIFS(Purchase!$F:$F,Purchase!$A:$A,Waterfall!$A120,Purchase!$D:$D,Waterfall!$C120,Purchase!$C:$C,Waterfall!AH$1)</f>
        <v>0</v>
      </c>
      <c r="AI120" s="4">
        <f>SUMIFS(Purchase!$F:$F,Purchase!$A:$A,Waterfall!$A120,Purchase!$D:$D,Waterfall!$C120,Purchase!$C:$C,Waterfall!AI$1)</f>
        <v>0</v>
      </c>
      <c r="AJ120" s="4">
        <f>SUMIFS(Purchase!$F:$F,Purchase!$A:$A,Waterfall!$A120,Purchase!$D:$D,Waterfall!$C120,Purchase!$C:$C,Waterfall!AJ$1)</f>
        <v>0</v>
      </c>
      <c r="AK120" s="4">
        <f>SUMIFS(Purchase!$F:$F,Purchase!$A:$A,Waterfall!$A120,Purchase!$D:$D,Waterfall!$C120,Purchase!$C:$C,Waterfall!AK$1)</f>
        <v>0</v>
      </c>
      <c r="AL120" s="4">
        <f>SUMIFS(Purchase!$F:$F,Purchase!$A:$A,Waterfall!$A120,Purchase!$D:$D,Waterfall!$C120,Purchase!$C:$C,Waterfall!AL$1)</f>
        <v>0</v>
      </c>
      <c r="AM120" s="4">
        <f>SUMIFS(Purchase!$F:$F,Purchase!$A:$A,Waterfall!$A120,Purchase!$D:$D,Waterfall!$C120,Purchase!$C:$C,Waterfall!AM$1)</f>
        <v>0</v>
      </c>
      <c r="AN120" s="4">
        <f>SUMIFS(Purchase!$F:$F,Purchase!$A:$A,Waterfall!$A120,Purchase!$D:$D,Waterfall!$C120,Purchase!$C:$C,Waterfall!AN$1)</f>
        <v>0</v>
      </c>
      <c r="AO120" s="4">
        <f>SUMIFS(Purchase!$F:$F,Purchase!$A:$A,Waterfall!$A120,Purchase!$D:$D,Waterfall!$C120,Purchase!$C:$C,Waterfall!AO$1)</f>
        <v>0</v>
      </c>
      <c r="AP120" s="4">
        <f>SUMIFS(Purchase!$F:$F,Purchase!$A:$A,Waterfall!$A120,Purchase!$D:$D,Waterfall!$C120,Purchase!$C:$C,Waterfall!AP$1)</f>
        <v>0</v>
      </c>
      <c r="AQ120" s="4">
        <f>SUMIFS(Purchase!$F:$F,Purchase!$A:$A,Waterfall!$A120,Purchase!$D:$D,Waterfall!$C120,Purchase!$C:$C,Waterfall!AQ$1)</f>
        <v>0</v>
      </c>
      <c r="AR120" s="4">
        <f>SUMIFS(Purchase!$F:$F,Purchase!$A:$A,Waterfall!$A120,Purchase!$D:$D,Waterfall!$C120,Purchase!$C:$C,Waterfall!AR$1)</f>
        <v>0</v>
      </c>
      <c r="AS120" s="4">
        <f>SUMIFS(Purchase!$F:$F,Purchase!$A:$A,Waterfall!$A120,Purchase!$D:$D,Waterfall!$C120,Purchase!$C:$C,Waterfall!AS$1)</f>
        <v>0</v>
      </c>
      <c r="AT120" s="4">
        <f>SUMIFS(Purchase!$F:$F,Purchase!$A:$A,Waterfall!$A120,Purchase!$D:$D,Waterfall!$C120,Purchase!$C:$C,Waterfall!AT$1)</f>
        <v>0</v>
      </c>
      <c r="AU120" s="4">
        <f>SUMIFS(Purchase!$F:$F,Purchase!$A:$A,Waterfall!$A120,Purchase!$D:$D,Waterfall!$C120,Purchase!$C:$C,Waterfall!AU$1)</f>
        <v>0</v>
      </c>
      <c r="AV120" s="4">
        <f>SUMIFS(Purchase!$F:$F,Purchase!$A:$A,Waterfall!$A120,Purchase!$D:$D,Waterfall!$C120,Purchase!$C:$C,Waterfall!AV$1)</f>
        <v>0</v>
      </c>
      <c r="AW120" s="4">
        <f>SUMIFS(Purchase!$F:$F,Purchase!$A:$A,Waterfall!$A120,Purchase!$D:$D,Waterfall!$C120,Purchase!$C:$C,Waterfall!AW$1)</f>
        <v>0</v>
      </c>
      <c r="AX120" s="4">
        <f>SUMIFS(Purchase!$F:$F,Purchase!$A:$A,Waterfall!$A120,Purchase!$D:$D,Waterfall!$C120,Purchase!$C:$C,Waterfall!AX$1)</f>
        <v>0</v>
      </c>
      <c r="AY120" s="4">
        <f>SUMIFS(Purchase!$F:$F,Purchase!$A:$A,Waterfall!$A120,Purchase!$D:$D,Waterfall!$C120,Purchase!$C:$C,Waterfall!AY$1)</f>
        <v>0</v>
      </c>
      <c r="AZ120" s="4">
        <f>SUMIFS(Purchase!$F:$F,Purchase!$A:$A,Waterfall!$A120,Purchase!$D:$D,Waterfall!$C120,Purchase!$C:$C,Waterfall!AZ$1)</f>
        <v>0</v>
      </c>
      <c r="BA120" s="4">
        <f>SUMIFS(Purchase!$F:$F,Purchase!$A:$A,Waterfall!$A120,Purchase!$D:$D,Waterfall!$C120,Purchase!$C:$C,Waterfall!BA$1)</f>
        <v>0</v>
      </c>
      <c r="BB120" s="4">
        <f>SUMIFS(Purchase!$F:$F,Purchase!$A:$A,Waterfall!$A120,Purchase!$D:$D,Waterfall!$C120,Purchase!$C:$C,Waterfall!BB$1)</f>
        <v>0</v>
      </c>
      <c r="BC120" s="4">
        <f>SUMIFS(Purchase!$F:$F,Purchase!$A:$A,Waterfall!$A120,Purchase!$D:$D,Waterfall!$C120,Purchase!$C:$C,Waterfall!BC$1)</f>
        <v>0</v>
      </c>
      <c r="BD120" s="4">
        <f>SUMIFS(Purchase!$F:$F,Purchase!$A:$A,Waterfall!$A120,Purchase!$D:$D,Waterfall!$C120,Purchase!$C:$C,Waterfall!BD$1)</f>
        <v>0</v>
      </c>
      <c r="BE120" s="4">
        <f>SUMIFS(Purchase!$F:$F,Purchase!$A:$A,Waterfall!$A120,Purchase!$D:$D,Waterfall!$C120,Purchase!$C:$C,Waterfall!BE$1)</f>
        <v>0</v>
      </c>
      <c r="BF120" s="4">
        <f>SUMIFS(Purchase!$F:$F,Purchase!$A:$A,Waterfall!$A120,Purchase!$D:$D,Waterfall!$C120,Purchase!$C:$C,Waterfall!BF$1)</f>
        <v>0</v>
      </c>
      <c r="BG120" s="4">
        <f>SUMIFS(Purchase!$F:$F,Purchase!$A:$A,Waterfall!$A120,Purchase!$D:$D,Waterfall!$C120,Purchase!$C:$C,Waterfall!BG$1)</f>
        <v>0</v>
      </c>
      <c r="BH120" s="4">
        <f>SUMIFS(Purchase!$F:$F,Purchase!$A:$A,Waterfall!$A120,Purchase!$D:$D,Waterfall!$C120,Purchase!$C:$C,Waterfall!BH$1)</f>
        <v>0</v>
      </c>
      <c r="BI120" s="4">
        <f>SUMIFS(Purchase!$F:$F,Purchase!$A:$A,Waterfall!$A120,Purchase!$D:$D,Waterfall!$C120,Purchase!$C:$C,Waterfall!BI$1)</f>
        <v>0</v>
      </c>
      <c r="BJ120" s="4">
        <f>SUMIFS(Purchase!$F:$F,Purchase!$A:$A,Waterfall!$A120,Purchase!$D:$D,Waterfall!$C120,Purchase!$C:$C,Waterfall!BJ$1)</f>
        <v>0</v>
      </c>
      <c r="BK120" s="4">
        <f>SUMIFS(Purchase!$F:$F,Purchase!$A:$A,Waterfall!$A120,Purchase!$D:$D,Waterfall!$C120,Purchase!$C:$C,Waterfall!BK$1)</f>
        <v>0</v>
      </c>
      <c r="BL120" s="4">
        <f>SUMIFS(Purchase!$F:$F,Purchase!$A:$A,Waterfall!$A120,Purchase!$D:$D,Waterfall!$C120,Purchase!$C:$C,Waterfall!BL$1)</f>
        <v>0</v>
      </c>
      <c r="BM120" s="4">
        <f>SUMIFS(Purchase!$F:$F,Purchase!$A:$A,Waterfall!$A120,Purchase!$D:$D,Waterfall!$C120,Purchase!$C:$C,Waterfall!BM$1)</f>
        <v>0</v>
      </c>
      <c r="BN120" s="4">
        <f>SUMIFS(Purchase!$F:$F,Purchase!$A:$A,Waterfall!$A120,Purchase!$D:$D,Waterfall!$C120,Purchase!$C:$C,Waterfall!BN$1)</f>
        <v>0</v>
      </c>
      <c r="BO120" s="4">
        <f>SUMIFS(Purchase!$F:$F,Purchase!$A:$A,Waterfall!$A120,Purchase!$D:$D,Waterfall!$C120,Purchase!$C:$C,Waterfall!BO$1)</f>
        <v>0</v>
      </c>
      <c r="BP120" s="4">
        <f>SUMIFS(Purchase!$F:$F,Purchase!$A:$A,Waterfall!$A120,Purchase!$D:$D,Waterfall!$C120,Purchase!$C:$C,Waterfall!BP$1)</f>
        <v>0</v>
      </c>
      <c r="BQ120" s="4">
        <f>SUMIFS(Purchase!$F:$F,Purchase!$A:$A,Waterfall!$A120,Purchase!$D:$D,Waterfall!$C120,Purchase!$C:$C,Waterfall!BQ$1)</f>
        <v>0</v>
      </c>
      <c r="BR120" s="4">
        <f>SUMIFS(Purchase!$F:$F,Purchase!$A:$A,Waterfall!$A120,Purchase!$D:$D,Waterfall!$C120,Purchase!$C:$C,Waterfall!BR$1)</f>
        <v>0</v>
      </c>
      <c r="BS120" s="4">
        <f>SUMIFS(Purchase!$F:$F,Purchase!$A:$A,Waterfall!$A120,Purchase!$D:$D,Waterfall!$C120,Purchase!$C:$C,Waterfall!BS$1)</f>
        <v>0</v>
      </c>
      <c r="BT120" s="4">
        <f>SUMIFS(Purchase!$F:$F,Purchase!$A:$A,Waterfall!$A120,Purchase!$D:$D,Waterfall!$C120,Purchase!$C:$C,Waterfall!BT$1)</f>
        <v>0</v>
      </c>
      <c r="BU120" s="4">
        <f>SUMIFS(Purchase!$F:$F,Purchase!$A:$A,Waterfall!$A120,Purchase!$D:$D,Waterfall!$C120,Purchase!$C:$C,Waterfall!BU$1)</f>
        <v>0</v>
      </c>
      <c r="BV120" s="4">
        <f>SUMIFS(Purchase!$F:$F,Purchase!$A:$A,Waterfall!$A120,Purchase!$D:$D,Waterfall!$C120,Purchase!$C:$C,Waterfall!BV$1)</f>
        <v>0</v>
      </c>
      <c r="BW120" s="4">
        <f>SUMIFS(Purchase!$F:$F,Purchase!$A:$A,Waterfall!$A120,Purchase!$D:$D,Waterfall!$C120,Purchase!$C:$C,Waterfall!BW$1)</f>
        <v>0</v>
      </c>
      <c r="BX120" s="4">
        <f>SUMIFS(Purchase!$F:$F,Purchase!$A:$A,Waterfall!$A120,Purchase!$D:$D,Waterfall!$C120,Purchase!$C:$C,Waterfall!BX$1)</f>
        <v>0</v>
      </c>
      <c r="BY120" s="4">
        <f>SUMIFS(Purchase!$F:$F,Purchase!$A:$A,Waterfall!$A120,Purchase!$D:$D,Waterfall!$C120,Purchase!$C:$C,Waterfall!BY$1)</f>
        <v>0</v>
      </c>
      <c r="BZ120" s="4">
        <f>SUMIFS(Purchase!$F:$F,Purchase!$A:$A,Waterfall!$A120,Purchase!$D:$D,Waterfall!$C120,Purchase!$C:$C,Waterfall!BZ$1)</f>
        <v>0</v>
      </c>
      <c r="CA120" s="4">
        <f>SUMIFS(Purchase!$F:$F,Purchase!$A:$A,Waterfall!$A120,Purchase!$D:$D,Waterfall!$C120,Purchase!$C:$C,Waterfall!CA$1)</f>
        <v>0</v>
      </c>
      <c r="CB120" s="4">
        <f>SUMIFS(Purchase!$F:$F,Purchase!$A:$A,Waterfall!$A120,Purchase!$D:$D,Waterfall!$C120,Purchase!$C:$C,Waterfall!CB$1)</f>
        <v>0</v>
      </c>
      <c r="CC120" s="4">
        <f>SUMIFS(Purchase!$F:$F,Purchase!$A:$A,Waterfall!$A120,Purchase!$D:$D,Waterfall!$C120,Purchase!$C:$C,Waterfall!CC$1)</f>
        <v>0</v>
      </c>
      <c r="CD120" s="4">
        <f>SUMIFS(Purchase!$F:$F,Purchase!$A:$A,Waterfall!$A120,Purchase!$D:$D,Waterfall!$C120,Purchase!$C:$C,Waterfall!CD$1)</f>
        <v>0</v>
      </c>
      <c r="CE120" s="4">
        <f>SUMIFS(Purchase!$F:$F,Purchase!$A:$A,Waterfall!$A120,Purchase!$D:$D,Waterfall!$C120,Purchase!$C:$C,Waterfall!CE$1)</f>
        <v>0</v>
      </c>
      <c r="CF120" s="4">
        <f>SUMIFS(Purchase!$F:$F,Purchase!$A:$A,Waterfall!$A120,Purchase!$D:$D,Waterfall!$C120,Purchase!$C:$C,Waterfall!CF$1)</f>
        <v>0</v>
      </c>
      <c r="CG120" s="4">
        <f>SUMIFS(Purchase!$F:$F,Purchase!$A:$A,Waterfall!$A120,Purchase!$D:$D,Waterfall!$C120,Purchase!$C:$C,Waterfall!CG$1)</f>
        <v>0</v>
      </c>
      <c r="CH120" s="4">
        <f>SUMIFS(Purchase!$F:$F,Purchase!$A:$A,Waterfall!$A120,Purchase!$D:$D,Waterfall!$C120,Purchase!$C:$C,Waterfall!CH$1)</f>
        <v>0</v>
      </c>
      <c r="CI120" s="4">
        <f>SUMIFS(Purchase!$F:$F,Purchase!$A:$A,Waterfall!$A120,Purchase!$D:$D,Waterfall!$C120,Purchase!$C:$C,Waterfall!CI$1)</f>
        <v>0</v>
      </c>
      <c r="CJ120" s="4">
        <f>SUMIFS(Purchase!$F:$F,Purchase!$A:$A,Waterfall!$A120,Purchase!$D:$D,Waterfall!$C120,Purchase!$C:$C,Waterfall!CJ$1)</f>
        <v>0</v>
      </c>
      <c r="CK120" s="4">
        <f>SUMIFS(Purchase!$F:$F,Purchase!$A:$A,Waterfall!$A120,Purchase!$D:$D,Waterfall!$C120,Purchase!$C:$C,Waterfall!CK$1)</f>
        <v>0</v>
      </c>
      <c r="CL120" s="4">
        <f>SUMIFS(Purchase!$F:$F,Purchase!$A:$A,Waterfall!$A120,Purchase!$D:$D,Waterfall!$C120,Purchase!$C:$C,Waterfall!CL$1)</f>
        <v>0</v>
      </c>
      <c r="CM120" s="4">
        <f>SUMIFS(Purchase!$F:$F,Purchase!$A:$A,Waterfall!$A120,Purchase!$D:$D,Waterfall!$C120,Purchase!$C:$C,Waterfall!CM$1)</f>
        <v>0</v>
      </c>
      <c r="CN120" s="4">
        <f>SUMIFS(Purchase!$F:$F,Purchase!$A:$A,Waterfall!$A120,Purchase!$D:$D,Waterfall!$C120,Purchase!$C:$C,Waterfall!CN$1)</f>
        <v>0</v>
      </c>
      <c r="CO120" s="4">
        <f>SUMIFS(Purchase!$F:$F,Purchase!$A:$A,Waterfall!$A120,Purchase!$D:$D,Waterfall!$C120,Purchase!$C:$C,Waterfall!CO$1)</f>
        <v>0</v>
      </c>
      <c r="CP120" s="4">
        <f>SUMIFS(Purchase!$F:$F,Purchase!$A:$A,Waterfall!$A120,Purchase!$D:$D,Waterfall!$C120,Purchase!$C:$C,Waterfall!CP$1)</f>
        <v>0</v>
      </c>
      <c r="CQ120" s="4">
        <f>SUMIFS(Purchase!$F:$F,Purchase!$A:$A,Waterfall!$A120,Purchase!$D:$D,Waterfall!$C120,Purchase!$C:$C,Waterfall!CQ$1)</f>
        <v>0</v>
      </c>
      <c r="CR120" s="4">
        <f>SUMIFS(Purchase!$F:$F,Purchase!$A:$A,Waterfall!$A120,Purchase!$D:$D,Waterfall!$C120,Purchase!$C:$C,Waterfall!CR$1)</f>
        <v>0</v>
      </c>
      <c r="CS120" s="4">
        <f>SUMIFS(Purchase!$F:$F,Purchase!$A:$A,Waterfall!$A120,Purchase!$D:$D,Waterfall!$C120,Purchase!$C:$C,Waterfall!CS$1)</f>
        <v>0</v>
      </c>
      <c r="CT120" s="4">
        <f>SUMIFS(Purchase!$F:$F,Purchase!$A:$A,Waterfall!$A120,Purchase!$D:$D,Waterfall!$C120,Purchase!$C:$C,Waterfall!CT$1)</f>
        <v>0</v>
      </c>
      <c r="CU120" s="4">
        <f>SUMIFS(Purchase!$F:$F,Purchase!$A:$A,Waterfall!$A120,Purchase!$D:$D,Waterfall!$C120,Purchase!$C:$C,Waterfall!CU$1)</f>
        <v>0</v>
      </c>
      <c r="CV120" s="4">
        <f>SUMIFS(Purchase!$F:$F,Purchase!$A:$A,Waterfall!$A120,Purchase!$D:$D,Waterfall!$C120,Purchase!$C:$C,Waterfall!CV$1)</f>
        <v>0</v>
      </c>
      <c r="CW120" s="4">
        <f>SUMIFS(Purchase!$F:$F,Purchase!$A:$A,Waterfall!$A120,Purchase!$D:$D,Waterfall!$C120,Purchase!$C:$C,Waterfall!CW$1)</f>
        <v>0</v>
      </c>
      <c r="CX120" s="4">
        <f>SUMIFS(Purchase!$F:$F,Purchase!$A:$A,Waterfall!$A120,Purchase!$D:$D,Waterfall!$C120,Purchase!$C:$C,Waterfall!CX$1)</f>
        <v>0</v>
      </c>
      <c r="CY120" s="4">
        <f>SUMIFS(Purchase!$F:$F,Purchase!$A:$A,Waterfall!$A120,Purchase!$D:$D,Waterfall!$C120,Purchase!$C:$C,Waterfall!CY$1)</f>
        <v>0</v>
      </c>
      <c r="CZ120" s="4">
        <f>SUMIFS(Purchase!$F:$F,Purchase!$A:$A,Waterfall!$A120,Purchase!$D:$D,Waterfall!$C120,Purchase!$C:$C,Waterfall!CZ$1)</f>
        <v>0</v>
      </c>
      <c r="DA120" s="4">
        <f>SUMIFS(Purchase!$F:$F,Purchase!$A:$A,Waterfall!$A120,Purchase!$D:$D,Waterfall!$C120,Purchase!$C:$C,Waterfall!DA$1)</f>
        <v>0</v>
      </c>
      <c r="DB120" s="4">
        <f>SUMIFS(Purchase!$F:$F,Purchase!$A:$A,Waterfall!$A120,Purchase!$D:$D,Waterfall!$C120,Purchase!$C:$C,Waterfall!DB$1)</f>
        <v>0</v>
      </c>
      <c r="DC120" s="4">
        <f>SUMIFS(Purchase!$F:$F,Purchase!$A:$A,Waterfall!$A120,Purchase!$D:$D,Waterfall!$C120,Purchase!$C:$C,Waterfall!DC$1)</f>
        <v>0</v>
      </c>
      <c r="DD120" s="4">
        <f>SUMIFS(Purchase!$F:$F,Purchase!$A:$A,Waterfall!$A120,Purchase!$D:$D,Waterfall!$C120,Purchase!$C:$C,Waterfall!DD$1)</f>
        <v>0</v>
      </c>
      <c r="DE120" s="4">
        <f>SUMIFS(Purchase!$F:$F,Purchase!$A:$A,Waterfall!$A120,Purchase!$D:$D,Waterfall!$C120,Purchase!$C:$C,Waterfall!DE$1)</f>
        <v>0</v>
      </c>
      <c r="DF120" s="4">
        <f>SUMIFS(Purchase!$F:$F,Purchase!$A:$A,Waterfall!$A120,Purchase!$D:$D,Waterfall!$C120,Purchase!$C:$C,Waterfall!DF$1)</f>
        <v>0</v>
      </c>
      <c r="DG120" s="4">
        <f>SUMIFS(Purchase!$F:$F,Purchase!$A:$A,Waterfall!$A120,Purchase!$D:$D,Waterfall!$C120,Purchase!$C:$C,Waterfall!DG$1)</f>
        <v>0</v>
      </c>
      <c r="DH120" s="4">
        <f>SUMIFS(Purchase!$F:$F,Purchase!$A:$A,Waterfall!$A120,Purchase!$D:$D,Waterfall!$C120,Purchase!$C:$C,Waterfall!DH$1)</f>
        <v>0</v>
      </c>
      <c r="DI120" s="4">
        <f>SUMIFS(Purchase!$F:$F,Purchase!$A:$A,Waterfall!$A120,Purchase!$D:$D,Waterfall!$C120,Purchase!$C:$C,Waterfall!DI$1)</f>
        <v>0</v>
      </c>
      <c r="DJ120" s="4">
        <f>SUMIFS(Purchase!$F:$F,Purchase!$A:$A,Waterfall!$A120,Purchase!$D:$D,Waterfall!$C120,Purchase!$C:$C,Waterfall!DJ$1)</f>
        <v>0</v>
      </c>
      <c r="DK120" s="4">
        <f>SUMIFS(Purchase!$F:$F,Purchase!$A:$A,Waterfall!$A120,Purchase!$D:$D,Waterfall!$C120,Purchase!$C:$C,Waterfall!DK$1)</f>
        <v>0</v>
      </c>
      <c r="DL120" s="4">
        <f>SUMIFS(Purchase!$F:$F,Purchase!$A:$A,Waterfall!$A120,Purchase!$D:$D,Waterfall!$C120,Purchase!$C:$C,Waterfall!DL$1)</f>
        <v>0</v>
      </c>
      <c r="DM120" s="4">
        <f>SUMIFS(Purchase!$F:$F,Purchase!$A:$A,Waterfall!$A120,Purchase!$D:$D,Waterfall!$C120,Purchase!$C:$C,Waterfall!DM$1)</f>
        <v>0</v>
      </c>
      <c r="DN120" s="4">
        <f>SUMIFS(Purchase!$F:$F,Purchase!$A:$A,Waterfall!$A120,Purchase!$D:$D,Waterfall!$C120,Purchase!$C:$C,Waterfall!DN$1)</f>
        <v>0</v>
      </c>
      <c r="DO120" s="4">
        <f>SUMIFS(Purchase!$F:$F,Purchase!$A:$A,Waterfall!$A120,Purchase!$D:$D,Waterfall!$C120,Purchase!$C:$C,Waterfall!DO$1)</f>
        <v>0</v>
      </c>
      <c r="DP120" s="4">
        <f>SUMIFS(Purchase!$F:$F,Purchase!$A:$A,Waterfall!$A120,Purchase!$D:$D,Waterfall!$C120,Purchase!$C:$C,Waterfall!DP$1)</f>
        <v>0</v>
      </c>
      <c r="DQ120" s="4">
        <f>SUMIFS(Purchase!$F:$F,Purchase!$A:$A,Waterfall!$A120,Purchase!$D:$D,Waterfall!$C120,Purchase!$C:$C,Waterfall!DQ$1)</f>
        <v>0</v>
      </c>
      <c r="DR120" s="4">
        <f>SUMIFS(Purchase!$F:$F,Purchase!$A:$A,Waterfall!$A120,Purchase!$D:$D,Waterfall!$C120,Purchase!$C:$C,Waterfall!DR$1)</f>
        <v>0</v>
      </c>
      <c r="DS120" s="4">
        <f>SUMIFS(Purchase!$F:$F,Purchase!$A:$A,Waterfall!$A120,Purchase!$D:$D,Waterfall!$C120,Purchase!$C:$C,Waterfall!DS$1)</f>
        <v>0</v>
      </c>
      <c r="DT120" s="4">
        <f>SUMIFS(Purchase!$F:$F,Purchase!$A:$A,Waterfall!$A120,Purchase!$D:$D,Waterfall!$C120,Purchase!$C:$C,Waterfall!DT$1)</f>
        <v>0</v>
      </c>
      <c r="DU120" s="4">
        <f>SUMIFS(Purchase!$F:$F,Purchase!$A:$A,Waterfall!$A120,Purchase!$D:$D,Waterfall!$C120,Purchase!$C:$C,Waterfall!DU$1)</f>
        <v>0</v>
      </c>
      <c r="DV120" s="4">
        <f>SUMIFS(Purchase!$F:$F,Purchase!$A:$A,Waterfall!$A120,Purchase!$D:$D,Waterfall!$C120,Purchase!$C:$C,Waterfall!DV$1)</f>
        <v>0</v>
      </c>
      <c r="DW120" s="4">
        <f>SUMIFS(Purchase!$F:$F,Purchase!$A:$A,Waterfall!$A120,Purchase!$D:$D,Waterfall!$C120,Purchase!$C:$C,Waterfall!DW$1)</f>
        <v>0</v>
      </c>
      <c r="DX120" s="4">
        <f>SUMIFS(Purchase!$F:$F,Purchase!$A:$A,Waterfall!$A120,Purchase!$D:$D,Waterfall!$C120,Purchase!$C:$C,Waterfall!DX$1)</f>
        <v>0</v>
      </c>
      <c r="DY120" s="4">
        <f>SUMIFS(Purchase!$F:$F,Purchase!$A:$A,Waterfall!$A120,Purchase!$D:$D,Waterfall!$C120,Purchase!$C:$C,Waterfall!DY$1)</f>
        <v>0</v>
      </c>
      <c r="DZ120" s="4">
        <f>SUMIFS(Purchase!$F:$F,Purchase!$A:$A,Waterfall!$A120,Purchase!$D:$D,Waterfall!$C120,Purchase!$C:$C,Waterfall!DZ$1)</f>
        <v>0</v>
      </c>
      <c r="EA120" s="4">
        <f>SUMIFS(Purchase!$F:$F,Purchase!$A:$A,Waterfall!$A120,Purchase!$D:$D,Waterfall!$C120,Purchase!$C:$C,Waterfall!EA$1)</f>
        <v>0</v>
      </c>
      <c r="EB120" s="4">
        <f>SUMIFS(Purchase!$F:$F,Purchase!$A:$A,Waterfall!$A120,Purchase!$D:$D,Waterfall!$C120,Purchase!$C:$C,Waterfall!EB$1)</f>
        <v>0</v>
      </c>
      <c r="EC120" s="4">
        <f>SUMIFS(Purchase!$F:$F,Purchase!$A:$A,Waterfall!$A120,Purchase!$D:$D,Waterfall!$C120,Purchase!$C:$C,Waterfall!EC$1)</f>
        <v>0</v>
      </c>
      <c r="ED120" s="4">
        <f>SUMIFS(Purchase!$F:$F,Purchase!$A:$A,Waterfall!$A120,Purchase!$D:$D,Waterfall!$C120,Purchase!$C:$C,Waterfall!ED$1)</f>
        <v>0</v>
      </c>
      <c r="EE120" s="4">
        <f>SUMIFS(Purchase!$F:$F,Purchase!$A:$A,Waterfall!$A120,Purchase!$D:$D,Waterfall!$C120,Purchase!$C:$C,Waterfall!EE$1)</f>
        <v>0</v>
      </c>
      <c r="EF120" s="4">
        <f>SUMIFS(Purchase!$F:$F,Purchase!$A:$A,Waterfall!$A120,Purchase!$D:$D,Waterfall!$C120,Purchase!$C:$C,Waterfall!EF$1)</f>
        <v>0</v>
      </c>
      <c r="EG120" s="4">
        <f>SUMIFS(Purchase!$F:$F,Purchase!$A:$A,Waterfall!$A120,Purchase!$D:$D,Waterfall!$C120,Purchase!$C:$C,Waterfall!EG$1)</f>
        <v>0</v>
      </c>
      <c r="EH120" s="4">
        <f>SUMIFS(Purchase!$F:$F,Purchase!$A:$A,Waterfall!$A120,Purchase!$D:$D,Waterfall!$C120,Purchase!$C:$C,Waterfall!EH$1)</f>
        <v>0</v>
      </c>
      <c r="EI120" s="4">
        <f>SUMIFS(Purchase!$F:$F,Purchase!$A:$A,Waterfall!$A120,Purchase!$D:$D,Waterfall!$C120,Purchase!$C:$C,Waterfall!EI$1)</f>
        <v>0</v>
      </c>
      <c r="EJ120" s="4">
        <f>SUMIFS(Purchase!$F:$F,Purchase!$A:$A,Waterfall!$A120,Purchase!$D:$D,Waterfall!$C120,Purchase!$C:$C,Waterfall!EJ$1)</f>
        <v>0</v>
      </c>
      <c r="EK120" s="4">
        <f>SUMIFS(Purchase!$F:$F,Purchase!$A:$A,Waterfall!$A120,Purchase!$D:$D,Waterfall!$C120,Purchase!$C:$C,Waterfall!EK$1)</f>
        <v>0</v>
      </c>
      <c r="EL120" s="4">
        <f>SUMIFS(Purchase!$F:$F,Purchase!$A:$A,Waterfall!$A120,Purchase!$D:$D,Waterfall!$C120,Purchase!$C:$C,Waterfall!EL$1)</f>
        <v>0</v>
      </c>
      <c r="EM120" s="4">
        <f>SUMIFS(Purchase!$F:$F,Purchase!$A:$A,Waterfall!$A120,Purchase!$D:$D,Waterfall!$C120,Purchase!$C:$C,Waterfall!EM$1)</f>
        <v>0</v>
      </c>
      <c r="EN120" s="4">
        <f>SUMIFS(Purchase!$F:$F,Purchase!$A:$A,Waterfall!$A120,Purchase!$D:$D,Waterfall!$C120,Purchase!$C:$C,Waterfall!EN$1)</f>
        <v>0</v>
      </c>
      <c r="EO120" s="4">
        <f>SUMIFS(Purchase!$F:$F,Purchase!$A:$A,Waterfall!$A120,Purchase!$D:$D,Waterfall!$C120,Purchase!$C:$C,Waterfall!EO$1)</f>
        <v>0</v>
      </c>
      <c r="EP120" s="4">
        <f>SUMIFS(Purchase!$F:$F,Purchase!$A:$A,Waterfall!$A120,Purchase!$D:$D,Waterfall!$C120,Purchase!$C:$C,Waterfall!EP$1)</f>
        <v>0</v>
      </c>
      <c r="EQ120" s="4">
        <f>SUMIFS(Purchase!$F:$F,Purchase!$A:$A,Waterfall!$A120,Purchase!$D:$D,Waterfall!$C120,Purchase!$C:$C,Waterfall!EQ$1)</f>
        <v>0</v>
      </c>
      <c r="ER120" s="4">
        <f>SUMIFS(Purchase!$F:$F,Purchase!$A:$A,Waterfall!$A120,Purchase!$D:$D,Waterfall!$C120,Purchase!$C:$C,Waterfall!ER$1)</f>
        <v>0</v>
      </c>
      <c r="ES120" s="4">
        <f>SUMIFS(Purchase!$F:$F,Purchase!$A:$A,Waterfall!$A120,Purchase!$D:$D,Waterfall!$C120,Purchase!$C:$C,Waterfall!ES$1)</f>
        <v>0</v>
      </c>
      <c r="ET120" s="4">
        <f>SUMIFS(Purchase!$F:$F,Purchase!$A:$A,Waterfall!$A120,Purchase!$D:$D,Waterfall!$C120,Purchase!$C:$C,Waterfall!ET$1)</f>
        <v>0</v>
      </c>
      <c r="EU120" s="4">
        <f>SUMIFS(Purchase!$F:$F,Purchase!$A:$A,Waterfall!$A120,Purchase!$D:$D,Waterfall!$C120,Purchase!$C:$C,Waterfall!EU$1)</f>
        <v>0</v>
      </c>
      <c r="EV120" s="4">
        <f>SUMIFS(Purchase!$F:$F,Purchase!$A:$A,Waterfall!$A120,Purchase!$D:$D,Waterfall!$C120,Purchase!$C:$C,Waterfall!EV$1)</f>
        <v>0</v>
      </c>
      <c r="EW120" s="4">
        <f>SUMIFS(Purchase!$F:$F,Purchase!$A:$A,Waterfall!$A120,Purchase!$D:$D,Waterfall!$C120,Purchase!$C:$C,Waterfall!EW$1)</f>
        <v>0</v>
      </c>
      <c r="EX120" s="4">
        <f>SUMIFS(Purchase!$F:$F,Purchase!$A:$A,Waterfall!$A120,Purchase!$D:$D,Waterfall!$C120,Purchase!$C:$C,Waterfall!EX$1)</f>
        <v>0</v>
      </c>
      <c r="EY120" s="4">
        <f>SUMIFS(Purchase!$F:$F,Purchase!$A:$A,Waterfall!$A120,Purchase!$D:$D,Waterfall!$C120,Purchase!$C:$C,Waterfall!EY$1)</f>
        <v>0</v>
      </c>
      <c r="EZ120" s="4">
        <f>SUMIFS(Purchase!$F:$F,Purchase!$A:$A,Waterfall!$A120,Purchase!$D:$D,Waterfall!$C120,Purchase!$C:$C,Waterfall!EZ$1)</f>
        <v>0</v>
      </c>
      <c r="FA120" s="4">
        <f>SUMIFS(Purchase!$F:$F,Purchase!$A:$A,Waterfall!$A120,Purchase!$D:$D,Waterfall!$C120,Purchase!$C:$C,Waterfall!FA$1)</f>
        <v>0</v>
      </c>
      <c r="FB120" s="4">
        <f>SUMIFS(Purchase!$F:$F,Purchase!$A:$A,Waterfall!$A120,Purchase!$D:$D,Waterfall!$C120,Purchase!$C:$C,Waterfall!FB$1)</f>
        <v>0</v>
      </c>
      <c r="FC120" s="4">
        <f>SUMIFS(Purchase!$F:$F,Purchase!$A:$A,Waterfall!$A120,Purchase!$D:$D,Waterfall!$C120,Purchase!$C:$C,Waterfall!FC$1)</f>
        <v>0</v>
      </c>
      <c r="FD120" s="4">
        <f>SUMIFS(Purchase!$F:$F,Purchase!$A:$A,Waterfall!$A120,Purchase!$D:$D,Waterfall!$C120,Purchase!$C:$C,Waterfall!FD$1)</f>
        <v>0</v>
      </c>
      <c r="FE120" s="4">
        <f>SUMIFS(Purchase!$F:$F,Purchase!$A:$A,Waterfall!$A120,Purchase!$D:$D,Waterfall!$C120,Purchase!$C:$C,Waterfall!FE$1)</f>
        <v>0</v>
      </c>
      <c r="FF120" s="4">
        <f>SUMIFS(Purchase!$F:$F,Purchase!$A:$A,Waterfall!$A120,Purchase!$D:$D,Waterfall!$C120,Purchase!$C:$C,Waterfall!FF$1)</f>
        <v>0</v>
      </c>
      <c r="FG120" s="4">
        <f>SUMIFS(Purchase!$F:$F,Purchase!$A:$A,Waterfall!$A120,Purchase!$D:$D,Waterfall!$C120,Purchase!$C:$C,Waterfall!FG$1)</f>
        <v>0</v>
      </c>
      <c r="FH120" s="4">
        <f>SUMIFS(Purchase!$F:$F,Purchase!$A:$A,Waterfall!$A120,Purchase!$D:$D,Waterfall!$C120,Purchase!$C:$C,Waterfall!FH$1)</f>
        <v>0</v>
      </c>
      <c r="FI120" s="4">
        <f>SUMIFS(Purchase!$F:$F,Purchase!$A:$A,Waterfall!$A120,Purchase!$D:$D,Waterfall!$C120,Purchase!$C:$C,Waterfall!FI$1)</f>
        <v>0</v>
      </c>
      <c r="FJ120" s="4">
        <f>SUMIFS(Purchase!$F:$F,Purchase!$A:$A,Waterfall!$A120,Purchase!$D:$D,Waterfall!$C120,Purchase!$C:$C,Waterfall!FJ$1)</f>
        <v>0</v>
      </c>
      <c r="FK120" s="4">
        <f>SUMIFS(Purchase!$F:$F,Purchase!$A:$A,Waterfall!$A120,Purchase!$D:$D,Waterfall!$C120,Purchase!$C:$C,Waterfall!FK$1)</f>
        <v>0</v>
      </c>
      <c r="FL120" s="4">
        <f>SUMIFS(Purchase!$F:$F,Purchase!$A:$A,Waterfall!$A120,Purchase!$D:$D,Waterfall!$C120,Purchase!$C:$C,Waterfall!FL$1)</f>
        <v>0</v>
      </c>
      <c r="FM120" s="4">
        <f>SUMIFS(Purchase!$F:$F,Purchase!$A:$A,Waterfall!$A120,Purchase!$D:$D,Waterfall!$C120,Purchase!$C:$C,Waterfall!FM$1)</f>
        <v>0</v>
      </c>
      <c r="FN120" s="4">
        <f>SUMIFS(Purchase!$F:$F,Purchase!$A:$A,Waterfall!$A120,Purchase!$D:$D,Waterfall!$C120,Purchase!$C:$C,Waterfall!FN$1)</f>
        <v>0</v>
      </c>
      <c r="FO120" s="4">
        <f>SUMIFS(Purchase!$F:$F,Purchase!$A:$A,Waterfall!$A120,Purchase!$D:$D,Waterfall!$C120,Purchase!$C:$C,Waterfall!FO$1)</f>
        <v>0</v>
      </c>
      <c r="FP120" s="4">
        <f>SUMIFS(Purchase!$F:$F,Purchase!$A:$A,Waterfall!$A120,Purchase!$D:$D,Waterfall!$C120,Purchase!$C:$C,Waterfall!FP$1)</f>
        <v>0</v>
      </c>
      <c r="FQ120" s="4">
        <f>SUMIFS(Purchase!$F:$F,Purchase!$A:$A,Waterfall!$A120,Purchase!$D:$D,Waterfall!$C120,Purchase!$C:$C,Waterfall!FQ$1)</f>
        <v>0</v>
      </c>
      <c r="FR120" s="4">
        <f>SUMIFS(Purchase!$F:$F,Purchase!$A:$A,Waterfall!$A120,Purchase!$D:$D,Waterfall!$C120,Purchase!$C:$C,Waterfall!FR$1)</f>
        <v>0</v>
      </c>
      <c r="FS120" s="4">
        <f>SUMIFS(Purchase!$F:$F,Purchase!$A:$A,Waterfall!$A120,Purchase!$D:$D,Waterfall!$C120,Purchase!$C:$C,Waterfall!FS$1)</f>
        <v>0</v>
      </c>
      <c r="FT120" s="4">
        <f>SUMIFS(Purchase!$F:$F,Purchase!$A:$A,Waterfall!$A120,Purchase!$D:$D,Waterfall!$C120,Purchase!$C:$C,Waterfall!FT$1)</f>
        <v>0</v>
      </c>
      <c r="FU120" s="4">
        <f>SUMIFS(Purchase!$F:$F,Purchase!$A:$A,Waterfall!$A120,Purchase!$D:$D,Waterfall!$C120,Purchase!$C:$C,Waterfall!FU$1)</f>
        <v>0</v>
      </c>
      <c r="FV120" s="4">
        <f>SUMIFS(Purchase!$F:$F,Purchase!$A:$A,Waterfall!$A120,Purchase!$D:$D,Waterfall!$C120,Purchase!$C:$C,Waterfall!FV$1)</f>
        <v>0</v>
      </c>
      <c r="FW120" s="4">
        <f>SUMIFS(Purchase!$F:$F,Purchase!$A:$A,Waterfall!$A120,Purchase!$D:$D,Waterfall!$C120,Purchase!$C:$C,Waterfall!FW$1)</f>
        <v>0</v>
      </c>
      <c r="FX120" s="4">
        <f>SUMIFS(Purchase!$F:$F,Purchase!$A:$A,Waterfall!$A120,Purchase!$D:$D,Waterfall!$C120,Purchase!$C:$C,Waterfall!FX$1)</f>
        <v>0</v>
      </c>
      <c r="FY120" s="4">
        <f>SUMIFS(Purchase!$F:$F,Purchase!$A:$A,Waterfall!$A120,Purchase!$D:$D,Waterfall!$C120,Purchase!$C:$C,Waterfall!FY$1)</f>
        <v>0</v>
      </c>
      <c r="FZ120" s="4">
        <f>SUMIFS(Purchase!$F:$F,Purchase!$A:$A,Waterfall!$A120,Purchase!$D:$D,Waterfall!$C120,Purchase!$C:$C,Waterfall!FZ$1)</f>
        <v>0</v>
      </c>
      <c r="GA120" s="4">
        <f>SUMIFS(Purchase!$F:$F,Purchase!$A:$A,Waterfall!$A120,Purchase!$D:$D,Waterfall!$C120,Purchase!$C:$C,Waterfall!GA$1)</f>
        <v>0</v>
      </c>
      <c r="GB120" s="4">
        <f>SUMIFS(Purchase!$F:$F,Purchase!$A:$A,Waterfall!$A120,Purchase!$D:$D,Waterfall!$C120,Purchase!$C:$C,Waterfall!GB$1)</f>
        <v>0</v>
      </c>
      <c r="GC120" s="4">
        <f>SUMIFS(Purchase!$F:$F,Purchase!$A:$A,Waterfall!$A120,Purchase!$D:$D,Waterfall!$C120,Purchase!$C:$C,Waterfall!GC$1)</f>
        <v>0</v>
      </c>
      <c r="GD120" s="4">
        <f>SUMIFS(Purchase!$F:$F,Purchase!$A:$A,Waterfall!$A120,Purchase!$D:$D,Waterfall!$C120,Purchase!$C:$C,Waterfall!GD$1)</f>
        <v>0</v>
      </c>
      <c r="GE120" s="4">
        <f>SUMIFS(Purchase!$F:$F,Purchase!$A:$A,Waterfall!$A120,Purchase!$D:$D,Waterfall!$C120,Purchase!$C:$C,Waterfall!GE$1)</f>
        <v>0</v>
      </c>
      <c r="GF120" s="4">
        <f>SUMIFS(Purchase!$F:$F,Purchase!$A:$A,Waterfall!$A120,Purchase!$D:$D,Waterfall!$C120,Purchase!$C:$C,Waterfall!GF$1)</f>
        <v>0</v>
      </c>
      <c r="GG120" s="4">
        <f>SUMIFS(Purchase!$F:$F,Purchase!$A:$A,Waterfall!$A120,Purchase!$D:$D,Waterfall!$C120,Purchase!$C:$C,Waterfall!GG$1)</f>
        <v>0</v>
      </c>
      <c r="GH120" s="4">
        <f>SUMIFS(Purchase!$F:$F,Purchase!$A:$A,Waterfall!$A120,Purchase!$D:$D,Waterfall!$C120,Purchase!$C:$C,Waterfall!GH$1)</f>
        <v>0</v>
      </c>
      <c r="GI120" s="4">
        <f>SUMIFS(Purchase!$F:$F,Purchase!$A:$A,Waterfall!$A120,Purchase!$D:$D,Waterfall!$C120,Purchase!$C:$C,Waterfall!GI$1)</f>
        <v>0</v>
      </c>
    </row>
    <row r="121" spans="1:191" x14ac:dyDescent="0.35">
      <c r="A121" s="8">
        <f t="shared" si="4"/>
        <v>1</v>
      </c>
      <c r="B121" s="2" t="str">
        <f>VLOOKUP($A121,Centers!$B$1:$C$120,2,)</f>
        <v>GATE</v>
      </c>
      <c r="C121" s="3">
        <v>44998</v>
      </c>
      <c r="D121" s="4">
        <f>IF($A121=1,SUM(SUMIFS(Indent!$E:$E,Indent!$C:$C,Waterfall!$C121,Indent!$A:$A,Centers!$A$2),SUMIFS(Indent!$E:$E,Indent!$C:$C,Waterfall!$C121,Indent!$A:$A,Centers!$A$3),SUMIFS(Indent!$E:$E,Indent!$C:$C,Waterfall!$C121,Indent!$A:$A,Centers!$A$4),SUMIFS(Indent!$E:$E,Indent!$C:$C,Waterfall!$C121,Indent!$A:$A,Centers!$A$5),SUMIFS(Indent!$E:$E,Indent!$C:$C,Waterfall!$C121,Indent!$A:$A,Centers!$A$6),SUMIFS(Indent!$E:$E,Indent!$C:$C,Waterfall!$C121,Indent!$A:$A,Centers!$A$7),SUMIFS(Indent!$E:$E,Indent!$C:$C,Waterfall!$C121,Indent!$A:$A,Centers!$A$8)),SUMIFS(Indent!$E:$E,Indent!$C:$C,Waterfall!$C121,Indent!$A:$A,$A121))</f>
        <v>0</v>
      </c>
      <c r="E121" s="4">
        <f>SUMIFS(Purchase!$F:$F,Purchase!$A:$A,Waterfall!$A121,Purchase!$D:$D,Waterfall!$C121,Purchase!$C:$C,Waterfall!E$1)</f>
        <v>0</v>
      </c>
      <c r="F121" s="4">
        <f>SUMIFS(Purchase!$F:$F,Purchase!$A:$A,Waterfall!$A121,Purchase!$D:$D,Waterfall!$C121,Purchase!$C:$C,Waterfall!F$1)</f>
        <v>0</v>
      </c>
      <c r="G121" s="4">
        <f>SUMIFS(Purchase!$F:$F,Purchase!$A:$A,Waterfall!$A121,Purchase!$D:$D,Waterfall!$C121,Purchase!$C:$C,Waterfall!G$1)</f>
        <v>0</v>
      </c>
      <c r="H121" s="4">
        <f>SUMIFS(Purchase!$F:$F,Purchase!$A:$A,Waterfall!$A121,Purchase!$D:$D,Waterfall!$C121,Purchase!$C:$C,Waterfall!H$1)</f>
        <v>0</v>
      </c>
      <c r="I121" s="4">
        <f>SUMIFS(Purchase!$F:$F,Purchase!$A:$A,Waterfall!$A121,Purchase!$D:$D,Waterfall!$C121,Purchase!$C:$C,Waterfall!I$1)</f>
        <v>0</v>
      </c>
      <c r="J121" s="4">
        <f>SUMIFS(Purchase!$F:$F,Purchase!$A:$A,Waterfall!$A121,Purchase!$D:$D,Waterfall!$C121,Purchase!$C:$C,Waterfall!J$1)</f>
        <v>0</v>
      </c>
      <c r="K121" s="4">
        <f>SUMIFS(Purchase!$F:$F,Purchase!$A:$A,Waterfall!$A121,Purchase!$D:$D,Waterfall!$C121,Purchase!$C:$C,Waterfall!K$1)</f>
        <v>0</v>
      </c>
      <c r="L121" s="4">
        <f>SUMIFS(Purchase!$F:$F,Purchase!$A:$A,Waterfall!$A121,Purchase!$D:$D,Waterfall!$C121,Purchase!$C:$C,Waterfall!L$1)</f>
        <v>0</v>
      </c>
      <c r="M121" s="4">
        <f>SUMIFS(Purchase!$F:$F,Purchase!$A:$A,Waterfall!$A121,Purchase!$D:$D,Waterfall!$C121,Purchase!$C:$C,Waterfall!M$1)</f>
        <v>0</v>
      </c>
      <c r="N121" s="4">
        <f>SUMIFS(Purchase!$F:$F,Purchase!$A:$A,Waterfall!$A121,Purchase!$D:$D,Waterfall!$C121,Purchase!$C:$C,Waterfall!N$1)</f>
        <v>0</v>
      </c>
      <c r="O121" s="4">
        <f>SUMIFS(Purchase!$F:$F,Purchase!$A:$A,Waterfall!$A121,Purchase!$D:$D,Waterfall!$C121,Purchase!$C:$C,Waterfall!O$1)</f>
        <v>0</v>
      </c>
      <c r="P121" s="4">
        <f>SUMIFS(Purchase!$F:$F,Purchase!$A:$A,Waterfall!$A121,Purchase!$D:$D,Waterfall!$C121,Purchase!$C:$C,Waterfall!P$1)</f>
        <v>0</v>
      </c>
      <c r="Q121" s="4">
        <f>SUMIFS(Purchase!$F:$F,Purchase!$A:$A,Waterfall!$A121,Purchase!$D:$D,Waterfall!$C121,Purchase!$C:$C,Waterfall!Q$1)</f>
        <v>0</v>
      </c>
      <c r="R121" s="4">
        <f>SUMIFS(Purchase!$F:$F,Purchase!$A:$A,Waterfall!$A121,Purchase!$D:$D,Waterfall!$C121,Purchase!$C:$C,Waterfall!R$1)</f>
        <v>0</v>
      </c>
      <c r="S121" s="4">
        <f>SUMIFS(Purchase!$F:$F,Purchase!$A:$A,Waterfall!$A121,Purchase!$D:$D,Waterfall!$C121,Purchase!$C:$C,Waterfall!S$1)</f>
        <v>0</v>
      </c>
      <c r="T121" s="4">
        <f>SUMIFS(Purchase!$F:$F,Purchase!$A:$A,Waterfall!$A121,Purchase!$D:$D,Waterfall!$C121,Purchase!$C:$C,Waterfall!T$1)</f>
        <v>0</v>
      </c>
      <c r="U121" s="4">
        <f>SUMIFS(Purchase!$F:$F,Purchase!$A:$A,Waterfall!$A121,Purchase!$D:$D,Waterfall!$C121,Purchase!$C:$C,Waterfall!U$1)</f>
        <v>0</v>
      </c>
      <c r="V121" s="4">
        <f>SUMIFS(Purchase!$F:$F,Purchase!$A:$A,Waterfall!$A121,Purchase!$D:$D,Waterfall!$C121,Purchase!$C:$C,Waterfall!V$1)</f>
        <v>0</v>
      </c>
      <c r="W121" s="4">
        <f>SUMIFS(Purchase!$F:$F,Purchase!$A:$A,Waterfall!$A121,Purchase!$D:$D,Waterfall!$C121,Purchase!$C:$C,Waterfall!W$1)</f>
        <v>0</v>
      </c>
      <c r="X121" s="4">
        <f>SUMIFS(Purchase!$F:$F,Purchase!$A:$A,Waterfall!$A121,Purchase!$D:$D,Waterfall!$C121,Purchase!$C:$C,Waterfall!X$1)</f>
        <v>0</v>
      </c>
      <c r="Y121" s="4">
        <f>SUMIFS(Purchase!$F:$F,Purchase!$A:$A,Waterfall!$A121,Purchase!$D:$D,Waterfall!$C121,Purchase!$C:$C,Waterfall!Y$1)</f>
        <v>0</v>
      </c>
      <c r="Z121" s="4">
        <f>SUMIFS(Purchase!$F:$F,Purchase!$A:$A,Waterfall!$A121,Purchase!$D:$D,Waterfall!$C121,Purchase!$C:$C,Waterfall!Z$1)</f>
        <v>0</v>
      </c>
      <c r="AA121" s="4">
        <f>SUMIFS(Purchase!$F:$F,Purchase!$A:$A,Waterfall!$A121,Purchase!$D:$D,Waterfall!$C121,Purchase!$C:$C,Waterfall!AA$1)</f>
        <v>0</v>
      </c>
      <c r="AB121" s="4">
        <f>SUMIFS(Purchase!$F:$F,Purchase!$A:$A,Waterfall!$A121,Purchase!$D:$D,Waterfall!$C121,Purchase!$C:$C,Waterfall!AB$1)</f>
        <v>0</v>
      </c>
      <c r="AC121" s="4">
        <f>SUMIFS(Purchase!$F:$F,Purchase!$A:$A,Waterfall!$A121,Purchase!$D:$D,Waterfall!$C121,Purchase!$C:$C,Waterfall!AC$1)</f>
        <v>0</v>
      </c>
      <c r="AD121" s="4">
        <f>SUMIFS(Purchase!$F:$F,Purchase!$A:$A,Waterfall!$A121,Purchase!$D:$D,Waterfall!$C121,Purchase!$C:$C,Waterfall!AD$1)</f>
        <v>0</v>
      </c>
      <c r="AE121" s="4">
        <f>SUMIFS(Purchase!$F:$F,Purchase!$A:$A,Waterfall!$A121,Purchase!$D:$D,Waterfall!$C121,Purchase!$C:$C,Waterfall!AE$1)</f>
        <v>0</v>
      </c>
      <c r="AF121" s="4">
        <f>SUMIFS(Purchase!$F:$F,Purchase!$A:$A,Waterfall!$A121,Purchase!$D:$D,Waterfall!$C121,Purchase!$C:$C,Waterfall!AF$1)</f>
        <v>0</v>
      </c>
      <c r="AG121" s="4">
        <f>SUMIFS(Purchase!$F:$F,Purchase!$A:$A,Waterfall!$A121,Purchase!$D:$D,Waterfall!$C121,Purchase!$C:$C,Waterfall!AG$1)</f>
        <v>0</v>
      </c>
      <c r="AH121" s="4">
        <f>SUMIFS(Purchase!$F:$F,Purchase!$A:$A,Waterfall!$A121,Purchase!$D:$D,Waterfall!$C121,Purchase!$C:$C,Waterfall!AH$1)</f>
        <v>0</v>
      </c>
      <c r="AI121" s="4">
        <f>SUMIFS(Purchase!$F:$F,Purchase!$A:$A,Waterfall!$A121,Purchase!$D:$D,Waterfall!$C121,Purchase!$C:$C,Waterfall!AI$1)</f>
        <v>0</v>
      </c>
      <c r="AJ121" s="4">
        <f>SUMIFS(Purchase!$F:$F,Purchase!$A:$A,Waterfall!$A121,Purchase!$D:$D,Waterfall!$C121,Purchase!$C:$C,Waterfall!AJ$1)</f>
        <v>0</v>
      </c>
      <c r="AK121" s="4">
        <f>SUMIFS(Purchase!$F:$F,Purchase!$A:$A,Waterfall!$A121,Purchase!$D:$D,Waterfall!$C121,Purchase!$C:$C,Waterfall!AK$1)</f>
        <v>0</v>
      </c>
      <c r="AL121" s="4">
        <f>SUMIFS(Purchase!$F:$F,Purchase!$A:$A,Waterfall!$A121,Purchase!$D:$D,Waterfall!$C121,Purchase!$C:$C,Waterfall!AL$1)</f>
        <v>0</v>
      </c>
      <c r="AM121" s="4">
        <f>SUMIFS(Purchase!$F:$F,Purchase!$A:$A,Waterfall!$A121,Purchase!$D:$D,Waterfall!$C121,Purchase!$C:$C,Waterfall!AM$1)</f>
        <v>0</v>
      </c>
      <c r="AN121" s="4">
        <f>SUMIFS(Purchase!$F:$F,Purchase!$A:$A,Waterfall!$A121,Purchase!$D:$D,Waterfall!$C121,Purchase!$C:$C,Waterfall!AN$1)</f>
        <v>0</v>
      </c>
      <c r="AO121" s="4">
        <f>SUMIFS(Purchase!$F:$F,Purchase!$A:$A,Waterfall!$A121,Purchase!$D:$D,Waterfall!$C121,Purchase!$C:$C,Waterfall!AO$1)</f>
        <v>0</v>
      </c>
      <c r="AP121" s="4">
        <f>SUMIFS(Purchase!$F:$F,Purchase!$A:$A,Waterfall!$A121,Purchase!$D:$D,Waterfall!$C121,Purchase!$C:$C,Waterfall!AP$1)</f>
        <v>0</v>
      </c>
      <c r="AQ121" s="4">
        <f>SUMIFS(Purchase!$F:$F,Purchase!$A:$A,Waterfall!$A121,Purchase!$D:$D,Waterfall!$C121,Purchase!$C:$C,Waterfall!AQ$1)</f>
        <v>0</v>
      </c>
      <c r="AR121" s="4">
        <f>SUMIFS(Purchase!$F:$F,Purchase!$A:$A,Waterfall!$A121,Purchase!$D:$D,Waterfall!$C121,Purchase!$C:$C,Waterfall!AR$1)</f>
        <v>0</v>
      </c>
      <c r="AS121" s="4">
        <f>SUMIFS(Purchase!$F:$F,Purchase!$A:$A,Waterfall!$A121,Purchase!$D:$D,Waterfall!$C121,Purchase!$C:$C,Waterfall!AS$1)</f>
        <v>0</v>
      </c>
      <c r="AT121" s="4">
        <f>SUMIFS(Purchase!$F:$F,Purchase!$A:$A,Waterfall!$A121,Purchase!$D:$D,Waterfall!$C121,Purchase!$C:$C,Waterfall!AT$1)</f>
        <v>0</v>
      </c>
      <c r="AU121" s="4">
        <f>SUMIFS(Purchase!$F:$F,Purchase!$A:$A,Waterfall!$A121,Purchase!$D:$D,Waterfall!$C121,Purchase!$C:$C,Waterfall!AU$1)</f>
        <v>0</v>
      </c>
      <c r="AV121" s="4">
        <f>SUMIFS(Purchase!$F:$F,Purchase!$A:$A,Waterfall!$A121,Purchase!$D:$D,Waterfall!$C121,Purchase!$C:$C,Waterfall!AV$1)</f>
        <v>0</v>
      </c>
      <c r="AW121" s="4">
        <f>SUMIFS(Purchase!$F:$F,Purchase!$A:$A,Waterfall!$A121,Purchase!$D:$D,Waterfall!$C121,Purchase!$C:$C,Waterfall!AW$1)</f>
        <v>0</v>
      </c>
      <c r="AX121" s="4">
        <f>SUMIFS(Purchase!$F:$F,Purchase!$A:$A,Waterfall!$A121,Purchase!$D:$D,Waterfall!$C121,Purchase!$C:$C,Waterfall!AX$1)</f>
        <v>0</v>
      </c>
      <c r="AY121" s="4">
        <f>SUMIFS(Purchase!$F:$F,Purchase!$A:$A,Waterfall!$A121,Purchase!$D:$D,Waterfall!$C121,Purchase!$C:$C,Waterfall!AY$1)</f>
        <v>0</v>
      </c>
      <c r="AZ121" s="4">
        <f>SUMIFS(Purchase!$F:$F,Purchase!$A:$A,Waterfall!$A121,Purchase!$D:$D,Waterfall!$C121,Purchase!$C:$C,Waterfall!AZ$1)</f>
        <v>0</v>
      </c>
      <c r="BA121" s="4">
        <f>SUMIFS(Purchase!$F:$F,Purchase!$A:$A,Waterfall!$A121,Purchase!$D:$D,Waterfall!$C121,Purchase!$C:$C,Waterfall!BA$1)</f>
        <v>0</v>
      </c>
      <c r="BB121" s="4">
        <f>SUMIFS(Purchase!$F:$F,Purchase!$A:$A,Waterfall!$A121,Purchase!$D:$D,Waterfall!$C121,Purchase!$C:$C,Waterfall!BB$1)</f>
        <v>0</v>
      </c>
      <c r="BC121" s="4">
        <f>SUMIFS(Purchase!$F:$F,Purchase!$A:$A,Waterfall!$A121,Purchase!$D:$D,Waterfall!$C121,Purchase!$C:$C,Waterfall!BC$1)</f>
        <v>0</v>
      </c>
      <c r="BD121" s="4">
        <f>SUMIFS(Purchase!$F:$F,Purchase!$A:$A,Waterfall!$A121,Purchase!$D:$D,Waterfall!$C121,Purchase!$C:$C,Waterfall!BD$1)</f>
        <v>0</v>
      </c>
      <c r="BE121" s="4">
        <f>SUMIFS(Purchase!$F:$F,Purchase!$A:$A,Waterfall!$A121,Purchase!$D:$D,Waterfall!$C121,Purchase!$C:$C,Waterfall!BE$1)</f>
        <v>0</v>
      </c>
      <c r="BF121" s="4">
        <f>SUMIFS(Purchase!$F:$F,Purchase!$A:$A,Waterfall!$A121,Purchase!$D:$D,Waterfall!$C121,Purchase!$C:$C,Waterfall!BF$1)</f>
        <v>0</v>
      </c>
      <c r="BG121" s="4">
        <f>SUMIFS(Purchase!$F:$F,Purchase!$A:$A,Waterfall!$A121,Purchase!$D:$D,Waterfall!$C121,Purchase!$C:$C,Waterfall!BG$1)</f>
        <v>0</v>
      </c>
      <c r="BH121" s="4">
        <f>SUMIFS(Purchase!$F:$F,Purchase!$A:$A,Waterfall!$A121,Purchase!$D:$D,Waterfall!$C121,Purchase!$C:$C,Waterfall!BH$1)</f>
        <v>0</v>
      </c>
      <c r="BI121" s="4">
        <f>SUMIFS(Purchase!$F:$F,Purchase!$A:$A,Waterfall!$A121,Purchase!$D:$D,Waterfall!$C121,Purchase!$C:$C,Waterfall!BI$1)</f>
        <v>0</v>
      </c>
      <c r="BJ121" s="4">
        <f>SUMIFS(Purchase!$F:$F,Purchase!$A:$A,Waterfall!$A121,Purchase!$D:$D,Waterfall!$C121,Purchase!$C:$C,Waterfall!BJ$1)</f>
        <v>0</v>
      </c>
      <c r="BK121" s="4">
        <f>SUMIFS(Purchase!$F:$F,Purchase!$A:$A,Waterfall!$A121,Purchase!$D:$D,Waterfall!$C121,Purchase!$C:$C,Waterfall!BK$1)</f>
        <v>0</v>
      </c>
      <c r="BL121" s="4">
        <f>SUMIFS(Purchase!$F:$F,Purchase!$A:$A,Waterfall!$A121,Purchase!$D:$D,Waterfall!$C121,Purchase!$C:$C,Waterfall!BL$1)</f>
        <v>0</v>
      </c>
      <c r="BM121" s="4">
        <f>SUMIFS(Purchase!$F:$F,Purchase!$A:$A,Waterfall!$A121,Purchase!$D:$D,Waterfall!$C121,Purchase!$C:$C,Waterfall!BM$1)</f>
        <v>0</v>
      </c>
      <c r="BN121" s="4">
        <f>SUMIFS(Purchase!$F:$F,Purchase!$A:$A,Waterfall!$A121,Purchase!$D:$D,Waterfall!$C121,Purchase!$C:$C,Waterfall!BN$1)</f>
        <v>0</v>
      </c>
      <c r="BO121" s="4">
        <f>SUMIFS(Purchase!$F:$F,Purchase!$A:$A,Waterfall!$A121,Purchase!$D:$D,Waterfall!$C121,Purchase!$C:$C,Waterfall!BO$1)</f>
        <v>0</v>
      </c>
      <c r="BP121" s="4">
        <f>SUMIFS(Purchase!$F:$F,Purchase!$A:$A,Waterfall!$A121,Purchase!$D:$D,Waterfall!$C121,Purchase!$C:$C,Waterfall!BP$1)</f>
        <v>0</v>
      </c>
      <c r="BQ121" s="4">
        <f>SUMIFS(Purchase!$F:$F,Purchase!$A:$A,Waterfall!$A121,Purchase!$D:$D,Waterfall!$C121,Purchase!$C:$C,Waterfall!BQ$1)</f>
        <v>0</v>
      </c>
      <c r="BR121" s="4">
        <f>SUMIFS(Purchase!$F:$F,Purchase!$A:$A,Waterfall!$A121,Purchase!$D:$D,Waterfall!$C121,Purchase!$C:$C,Waterfall!BR$1)</f>
        <v>0</v>
      </c>
      <c r="BS121" s="4">
        <f>SUMIFS(Purchase!$F:$F,Purchase!$A:$A,Waterfall!$A121,Purchase!$D:$D,Waterfall!$C121,Purchase!$C:$C,Waterfall!BS$1)</f>
        <v>0</v>
      </c>
      <c r="BT121" s="4">
        <f>SUMIFS(Purchase!$F:$F,Purchase!$A:$A,Waterfall!$A121,Purchase!$D:$D,Waterfall!$C121,Purchase!$C:$C,Waterfall!BT$1)</f>
        <v>0</v>
      </c>
      <c r="BU121" s="4">
        <f>SUMIFS(Purchase!$F:$F,Purchase!$A:$A,Waterfall!$A121,Purchase!$D:$D,Waterfall!$C121,Purchase!$C:$C,Waterfall!BU$1)</f>
        <v>0</v>
      </c>
      <c r="BV121" s="4">
        <f>SUMIFS(Purchase!$F:$F,Purchase!$A:$A,Waterfall!$A121,Purchase!$D:$D,Waterfall!$C121,Purchase!$C:$C,Waterfall!BV$1)</f>
        <v>0</v>
      </c>
      <c r="BW121" s="4">
        <f>SUMIFS(Purchase!$F:$F,Purchase!$A:$A,Waterfall!$A121,Purchase!$D:$D,Waterfall!$C121,Purchase!$C:$C,Waterfall!BW$1)</f>
        <v>0</v>
      </c>
      <c r="BX121" s="4">
        <f>SUMIFS(Purchase!$F:$F,Purchase!$A:$A,Waterfall!$A121,Purchase!$D:$D,Waterfall!$C121,Purchase!$C:$C,Waterfall!BX$1)</f>
        <v>0</v>
      </c>
      <c r="BY121" s="4">
        <f>SUMIFS(Purchase!$F:$F,Purchase!$A:$A,Waterfall!$A121,Purchase!$D:$D,Waterfall!$C121,Purchase!$C:$C,Waterfall!BY$1)</f>
        <v>0</v>
      </c>
      <c r="BZ121" s="4">
        <f>SUMIFS(Purchase!$F:$F,Purchase!$A:$A,Waterfall!$A121,Purchase!$D:$D,Waterfall!$C121,Purchase!$C:$C,Waterfall!BZ$1)</f>
        <v>0</v>
      </c>
      <c r="CA121" s="4">
        <f>SUMIFS(Purchase!$F:$F,Purchase!$A:$A,Waterfall!$A121,Purchase!$D:$D,Waterfall!$C121,Purchase!$C:$C,Waterfall!CA$1)</f>
        <v>0</v>
      </c>
      <c r="CB121" s="4">
        <f>SUMIFS(Purchase!$F:$F,Purchase!$A:$A,Waterfall!$A121,Purchase!$D:$D,Waterfall!$C121,Purchase!$C:$C,Waterfall!CB$1)</f>
        <v>0</v>
      </c>
      <c r="CC121" s="4">
        <f>SUMIFS(Purchase!$F:$F,Purchase!$A:$A,Waterfall!$A121,Purchase!$D:$D,Waterfall!$C121,Purchase!$C:$C,Waterfall!CC$1)</f>
        <v>0</v>
      </c>
      <c r="CD121" s="4">
        <f>SUMIFS(Purchase!$F:$F,Purchase!$A:$A,Waterfall!$A121,Purchase!$D:$D,Waterfall!$C121,Purchase!$C:$C,Waterfall!CD$1)</f>
        <v>0</v>
      </c>
      <c r="CE121" s="4">
        <f>SUMIFS(Purchase!$F:$F,Purchase!$A:$A,Waterfall!$A121,Purchase!$D:$D,Waterfall!$C121,Purchase!$C:$C,Waterfall!CE$1)</f>
        <v>0</v>
      </c>
      <c r="CF121" s="4">
        <f>SUMIFS(Purchase!$F:$F,Purchase!$A:$A,Waterfall!$A121,Purchase!$D:$D,Waterfall!$C121,Purchase!$C:$C,Waterfall!CF$1)</f>
        <v>0</v>
      </c>
      <c r="CG121" s="4">
        <f>SUMIFS(Purchase!$F:$F,Purchase!$A:$A,Waterfall!$A121,Purchase!$D:$D,Waterfall!$C121,Purchase!$C:$C,Waterfall!CG$1)</f>
        <v>0</v>
      </c>
      <c r="CH121" s="4">
        <f>SUMIFS(Purchase!$F:$F,Purchase!$A:$A,Waterfall!$A121,Purchase!$D:$D,Waterfall!$C121,Purchase!$C:$C,Waterfall!CH$1)</f>
        <v>0</v>
      </c>
      <c r="CI121" s="4">
        <f>SUMIFS(Purchase!$F:$F,Purchase!$A:$A,Waterfall!$A121,Purchase!$D:$D,Waterfall!$C121,Purchase!$C:$C,Waterfall!CI$1)</f>
        <v>0</v>
      </c>
      <c r="CJ121" s="4">
        <f>SUMIFS(Purchase!$F:$F,Purchase!$A:$A,Waterfall!$A121,Purchase!$D:$D,Waterfall!$C121,Purchase!$C:$C,Waterfall!CJ$1)</f>
        <v>0</v>
      </c>
      <c r="CK121" s="4">
        <f>SUMIFS(Purchase!$F:$F,Purchase!$A:$A,Waterfall!$A121,Purchase!$D:$D,Waterfall!$C121,Purchase!$C:$C,Waterfall!CK$1)</f>
        <v>0</v>
      </c>
      <c r="CL121" s="4">
        <f>SUMIFS(Purchase!$F:$F,Purchase!$A:$A,Waterfall!$A121,Purchase!$D:$D,Waterfall!$C121,Purchase!$C:$C,Waterfall!CL$1)</f>
        <v>0</v>
      </c>
      <c r="CM121" s="4">
        <f>SUMIFS(Purchase!$F:$F,Purchase!$A:$A,Waterfall!$A121,Purchase!$D:$D,Waterfall!$C121,Purchase!$C:$C,Waterfall!CM$1)</f>
        <v>0</v>
      </c>
      <c r="CN121" s="4">
        <f>SUMIFS(Purchase!$F:$F,Purchase!$A:$A,Waterfall!$A121,Purchase!$D:$D,Waterfall!$C121,Purchase!$C:$C,Waterfall!CN$1)</f>
        <v>0</v>
      </c>
      <c r="CO121" s="4">
        <f>SUMIFS(Purchase!$F:$F,Purchase!$A:$A,Waterfall!$A121,Purchase!$D:$D,Waterfall!$C121,Purchase!$C:$C,Waterfall!CO$1)</f>
        <v>0</v>
      </c>
      <c r="CP121" s="4">
        <f>SUMIFS(Purchase!$F:$F,Purchase!$A:$A,Waterfall!$A121,Purchase!$D:$D,Waterfall!$C121,Purchase!$C:$C,Waterfall!CP$1)</f>
        <v>0</v>
      </c>
      <c r="CQ121" s="4">
        <f>SUMIFS(Purchase!$F:$F,Purchase!$A:$A,Waterfall!$A121,Purchase!$D:$D,Waterfall!$C121,Purchase!$C:$C,Waterfall!CQ$1)</f>
        <v>0</v>
      </c>
      <c r="CR121" s="4">
        <f>SUMIFS(Purchase!$F:$F,Purchase!$A:$A,Waterfall!$A121,Purchase!$D:$D,Waterfall!$C121,Purchase!$C:$C,Waterfall!CR$1)</f>
        <v>0</v>
      </c>
      <c r="CS121" s="4">
        <f>SUMIFS(Purchase!$F:$F,Purchase!$A:$A,Waterfall!$A121,Purchase!$D:$D,Waterfall!$C121,Purchase!$C:$C,Waterfall!CS$1)</f>
        <v>0</v>
      </c>
      <c r="CT121" s="4">
        <f>SUMIFS(Purchase!$F:$F,Purchase!$A:$A,Waterfall!$A121,Purchase!$D:$D,Waterfall!$C121,Purchase!$C:$C,Waterfall!CT$1)</f>
        <v>0</v>
      </c>
      <c r="CU121" s="4">
        <f>SUMIFS(Purchase!$F:$F,Purchase!$A:$A,Waterfall!$A121,Purchase!$D:$D,Waterfall!$C121,Purchase!$C:$C,Waterfall!CU$1)</f>
        <v>0</v>
      </c>
      <c r="CV121" s="4">
        <f>SUMIFS(Purchase!$F:$F,Purchase!$A:$A,Waterfall!$A121,Purchase!$D:$D,Waterfall!$C121,Purchase!$C:$C,Waterfall!CV$1)</f>
        <v>0</v>
      </c>
      <c r="CW121" s="4">
        <f>SUMIFS(Purchase!$F:$F,Purchase!$A:$A,Waterfall!$A121,Purchase!$D:$D,Waterfall!$C121,Purchase!$C:$C,Waterfall!CW$1)</f>
        <v>0</v>
      </c>
      <c r="CX121" s="4">
        <f>SUMIFS(Purchase!$F:$F,Purchase!$A:$A,Waterfall!$A121,Purchase!$D:$D,Waterfall!$C121,Purchase!$C:$C,Waterfall!CX$1)</f>
        <v>0</v>
      </c>
      <c r="CY121" s="4">
        <f>SUMIFS(Purchase!$F:$F,Purchase!$A:$A,Waterfall!$A121,Purchase!$D:$D,Waterfall!$C121,Purchase!$C:$C,Waterfall!CY$1)</f>
        <v>0</v>
      </c>
      <c r="CZ121" s="4">
        <f>SUMIFS(Purchase!$F:$F,Purchase!$A:$A,Waterfall!$A121,Purchase!$D:$D,Waterfall!$C121,Purchase!$C:$C,Waterfall!CZ$1)</f>
        <v>0</v>
      </c>
      <c r="DA121" s="4">
        <f>SUMIFS(Purchase!$F:$F,Purchase!$A:$A,Waterfall!$A121,Purchase!$D:$D,Waterfall!$C121,Purchase!$C:$C,Waterfall!DA$1)</f>
        <v>0</v>
      </c>
      <c r="DB121" s="4">
        <f>SUMIFS(Purchase!$F:$F,Purchase!$A:$A,Waterfall!$A121,Purchase!$D:$D,Waterfall!$C121,Purchase!$C:$C,Waterfall!DB$1)</f>
        <v>0</v>
      </c>
      <c r="DC121" s="4">
        <f>SUMIFS(Purchase!$F:$F,Purchase!$A:$A,Waterfall!$A121,Purchase!$D:$D,Waterfall!$C121,Purchase!$C:$C,Waterfall!DC$1)</f>
        <v>0</v>
      </c>
      <c r="DD121" s="4">
        <f>SUMIFS(Purchase!$F:$F,Purchase!$A:$A,Waterfall!$A121,Purchase!$D:$D,Waterfall!$C121,Purchase!$C:$C,Waterfall!DD$1)</f>
        <v>0</v>
      </c>
      <c r="DE121" s="4">
        <f>SUMIFS(Purchase!$F:$F,Purchase!$A:$A,Waterfall!$A121,Purchase!$D:$D,Waterfall!$C121,Purchase!$C:$C,Waterfall!DE$1)</f>
        <v>0</v>
      </c>
      <c r="DF121" s="4">
        <f>SUMIFS(Purchase!$F:$F,Purchase!$A:$A,Waterfall!$A121,Purchase!$D:$D,Waterfall!$C121,Purchase!$C:$C,Waterfall!DF$1)</f>
        <v>0</v>
      </c>
      <c r="DG121" s="4">
        <f>SUMIFS(Purchase!$F:$F,Purchase!$A:$A,Waterfall!$A121,Purchase!$D:$D,Waterfall!$C121,Purchase!$C:$C,Waterfall!DG$1)</f>
        <v>0</v>
      </c>
      <c r="DH121" s="4">
        <f>SUMIFS(Purchase!$F:$F,Purchase!$A:$A,Waterfall!$A121,Purchase!$D:$D,Waterfall!$C121,Purchase!$C:$C,Waterfall!DH$1)</f>
        <v>0</v>
      </c>
      <c r="DI121" s="4">
        <f>SUMIFS(Purchase!$F:$F,Purchase!$A:$A,Waterfall!$A121,Purchase!$D:$D,Waterfall!$C121,Purchase!$C:$C,Waterfall!DI$1)</f>
        <v>0</v>
      </c>
      <c r="DJ121" s="4">
        <f>SUMIFS(Purchase!$F:$F,Purchase!$A:$A,Waterfall!$A121,Purchase!$D:$D,Waterfall!$C121,Purchase!$C:$C,Waterfall!DJ$1)</f>
        <v>0</v>
      </c>
      <c r="DK121" s="4">
        <f>SUMIFS(Purchase!$F:$F,Purchase!$A:$A,Waterfall!$A121,Purchase!$D:$D,Waterfall!$C121,Purchase!$C:$C,Waterfall!DK$1)</f>
        <v>0</v>
      </c>
      <c r="DL121" s="4">
        <f>SUMIFS(Purchase!$F:$F,Purchase!$A:$A,Waterfall!$A121,Purchase!$D:$D,Waterfall!$C121,Purchase!$C:$C,Waterfall!DL$1)</f>
        <v>0</v>
      </c>
      <c r="DM121" s="4">
        <f>SUMIFS(Purchase!$F:$F,Purchase!$A:$A,Waterfall!$A121,Purchase!$D:$D,Waterfall!$C121,Purchase!$C:$C,Waterfall!DM$1)</f>
        <v>0</v>
      </c>
      <c r="DN121" s="4">
        <f>SUMIFS(Purchase!$F:$F,Purchase!$A:$A,Waterfall!$A121,Purchase!$D:$D,Waterfall!$C121,Purchase!$C:$C,Waterfall!DN$1)</f>
        <v>0</v>
      </c>
      <c r="DO121" s="4">
        <f>SUMIFS(Purchase!$F:$F,Purchase!$A:$A,Waterfall!$A121,Purchase!$D:$D,Waterfall!$C121,Purchase!$C:$C,Waterfall!DO$1)</f>
        <v>0</v>
      </c>
      <c r="DP121" s="4">
        <f>SUMIFS(Purchase!$F:$F,Purchase!$A:$A,Waterfall!$A121,Purchase!$D:$D,Waterfall!$C121,Purchase!$C:$C,Waterfall!DP$1)</f>
        <v>0</v>
      </c>
      <c r="DQ121" s="4">
        <f>SUMIFS(Purchase!$F:$F,Purchase!$A:$A,Waterfall!$A121,Purchase!$D:$D,Waterfall!$C121,Purchase!$C:$C,Waterfall!DQ$1)</f>
        <v>0</v>
      </c>
      <c r="DR121" s="4">
        <f>SUMIFS(Purchase!$F:$F,Purchase!$A:$A,Waterfall!$A121,Purchase!$D:$D,Waterfall!$C121,Purchase!$C:$C,Waterfall!DR$1)</f>
        <v>0</v>
      </c>
      <c r="DS121" s="4">
        <f>SUMIFS(Purchase!$F:$F,Purchase!$A:$A,Waterfall!$A121,Purchase!$D:$D,Waterfall!$C121,Purchase!$C:$C,Waterfall!DS$1)</f>
        <v>0</v>
      </c>
      <c r="DT121" s="4">
        <f>SUMIFS(Purchase!$F:$F,Purchase!$A:$A,Waterfall!$A121,Purchase!$D:$D,Waterfall!$C121,Purchase!$C:$C,Waterfall!DT$1)</f>
        <v>0</v>
      </c>
      <c r="DU121" s="4">
        <f>SUMIFS(Purchase!$F:$F,Purchase!$A:$A,Waterfall!$A121,Purchase!$D:$D,Waterfall!$C121,Purchase!$C:$C,Waterfall!DU$1)</f>
        <v>0</v>
      </c>
      <c r="DV121" s="4">
        <f>SUMIFS(Purchase!$F:$F,Purchase!$A:$A,Waterfall!$A121,Purchase!$D:$D,Waterfall!$C121,Purchase!$C:$C,Waterfall!DV$1)</f>
        <v>0</v>
      </c>
      <c r="DW121" s="4">
        <f>SUMIFS(Purchase!$F:$F,Purchase!$A:$A,Waterfall!$A121,Purchase!$D:$D,Waterfall!$C121,Purchase!$C:$C,Waterfall!DW$1)</f>
        <v>0</v>
      </c>
      <c r="DX121" s="4">
        <f>SUMIFS(Purchase!$F:$F,Purchase!$A:$A,Waterfall!$A121,Purchase!$D:$D,Waterfall!$C121,Purchase!$C:$C,Waterfall!DX$1)</f>
        <v>0</v>
      </c>
      <c r="DY121" s="4">
        <f>SUMIFS(Purchase!$F:$F,Purchase!$A:$A,Waterfall!$A121,Purchase!$D:$D,Waterfall!$C121,Purchase!$C:$C,Waterfall!DY$1)</f>
        <v>0</v>
      </c>
      <c r="DZ121" s="4">
        <f>SUMIFS(Purchase!$F:$F,Purchase!$A:$A,Waterfall!$A121,Purchase!$D:$D,Waterfall!$C121,Purchase!$C:$C,Waterfall!DZ$1)</f>
        <v>0</v>
      </c>
      <c r="EA121" s="4">
        <f>SUMIFS(Purchase!$F:$F,Purchase!$A:$A,Waterfall!$A121,Purchase!$D:$D,Waterfall!$C121,Purchase!$C:$C,Waterfall!EA$1)</f>
        <v>0</v>
      </c>
      <c r="EB121" s="4">
        <f>SUMIFS(Purchase!$F:$F,Purchase!$A:$A,Waterfall!$A121,Purchase!$D:$D,Waterfall!$C121,Purchase!$C:$C,Waterfall!EB$1)</f>
        <v>0</v>
      </c>
      <c r="EC121" s="4">
        <f>SUMIFS(Purchase!$F:$F,Purchase!$A:$A,Waterfall!$A121,Purchase!$D:$D,Waterfall!$C121,Purchase!$C:$C,Waterfall!EC$1)</f>
        <v>0</v>
      </c>
      <c r="ED121" s="4">
        <f>SUMIFS(Purchase!$F:$F,Purchase!$A:$A,Waterfall!$A121,Purchase!$D:$D,Waterfall!$C121,Purchase!$C:$C,Waterfall!ED$1)</f>
        <v>0</v>
      </c>
      <c r="EE121" s="4">
        <f>SUMIFS(Purchase!$F:$F,Purchase!$A:$A,Waterfall!$A121,Purchase!$D:$D,Waterfall!$C121,Purchase!$C:$C,Waterfall!EE$1)</f>
        <v>0</v>
      </c>
      <c r="EF121" s="4">
        <f>SUMIFS(Purchase!$F:$F,Purchase!$A:$A,Waterfall!$A121,Purchase!$D:$D,Waterfall!$C121,Purchase!$C:$C,Waterfall!EF$1)</f>
        <v>0</v>
      </c>
      <c r="EG121" s="4">
        <f>SUMIFS(Purchase!$F:$F,Purchase!$A:$A,Waterfall!$A121,Purchase!$D:$D,Waterfall!$C121,Purchase!$C:$C,Waterfall!EG$1)</f>
        <v>0</v>
      </c>
      <c r="EH121" s="4">
        <f>SUMIFS(Purchase!$F:$F,Purchase!$A:$A,Waterfall!$A121,Purchase!$D:$D,Waterfall!$C121,Purchase!$C:$C,Waterfall!EH$1)</f>
        <v>0</v>
      </c>
      <c r="EI121" s="4">
        <f>SUMIFS(Purchase!$F:$F,Purchase!$A:$A,Waterfall!$A121,Purchase!$D:$D,Waterfall!$C121,Purchase!$C:$C,Waterfall!EI$1)</f>
        <v>0</v>
      </c>
      <c r="EJ121" s="4">
        <f>SUMIFS(Purchase!$F:$F,Purchase!$A:$A,Waterfall!$A121,Purchase!$D:$D,Waterfall!$C121,Purchase!$C:$C,Waterfall!EJ$1)</f>
        <v>0</v>
      </c>
      <c r="EK121" s="4">
        <f>SUMIFS(Purchase!$F:$F,Purchase!$A:$A,Waterfall!$A121,Purchase!$D:$D,Waterfall!$C121,Purchase!$C:$C,Waterfall!EK$1)</f>
        <v>0</v>
      </c>
      <c r="EL121" s="4">
        <f>SUMIFS(Purchase!$F:$F,Purchase!$A:$A,Waterfall!$A121,Purchase!$D:$D,Waterfall!$C121,Purchase!$C:$C,Waterfall!EL$1)</f>
        <v>0</v>
      </c>
      <c r="EM121" s="4">
        <f>SUMIFS(Purchase!$F:$F,Purchase!$A:$A,Waterfall!$A121,Purchase!$D:$D,Waterfall!$C121,Purchase!$C:$C,Waterfall!EM$1)</f>
        <v>0</v>
      </c>
      <c r="EN121" s="4">
        <f>SUMIFS(Purchase!$F:$F,Purchase!$A:$A,Waterfall!$A121,Purchase!$D:$D,Waterfall!$C121,Purchase!$C:$C,Waterfall!EN$1)</f>
        <v>0</v>
      </c>
      <c r="EO121" s="4">
        <f>SUMIFS(Purchase!$F:$F,Purchase!$A:$A,Waterfall!$A121,Purchase!$D:$D,Waterfall!$C121,Purchase!$C:$C,Waterfall!EO$1)</f>
        <v>0</v>
      </c>
      <c r="EP121" s="4">
        <f>SUMIFS(Purchase!$F:$F,Purchase!$A:$A,Waterfall!$A121,Purchase!$D:$D,Waterfall!$C121,Purchase!$C:$C,Waterfall!EP$1)</f>
        <v>0</v>
      </c>
      <c r="EQ121" s="4">
        <f>SUMIFS(Purchase!$F:$F,Purchase!$A:$A,Waterfall!$A121,Purchase!$D:$D,Waterfall!$C121,Purchase!$C:$C,Waterfall!EQ$1)</f>
        <v>0</v>
      </c>
      <c r="ER121" s="4">
        <f>SUMIFS(Purchase!$F:$F,Purchase!$A:$A,Waterfall!$A121,Purchase!$D:$D,Waterfall!$C121,Purchase!$C:$C,Waterfall!ER$1)</f>
        <v>0</v>
      </c>
      <c r="ES121" s="4">
        <f>SUMIFS(Purchase!$F:$F,Purchase!$A:$A,Waterfall!$A121,Purchase!$D:$D,Waterfall!$C121,Purchase!$C:$C,Waterfall!ES$1)</f>
        <v>0</v>
      </c>
      <c r="ET121" s="4">
        <f>SUMIFS(Purchase!$F:$F,Purchase!$A:$A,Waterfall!$A121,Purchase!$D:$D,Waterfall!$C121,Purchase!$C:$C,Waterfall!ET$1)</f>
        <v>0</v>
      </c>
      <c r="EU121" s="4">
        <f>SUMIFS(Purchase!$F:$F,Purchase!$A:$A,Waterfall!$A121,Purchase!$D:$D,Waterfall!$C121,Purchase!$C:$C,Waterfall!EU$1)</f>
        <v>0</v>
      </c>
      <c r="EV121" s="4">
        <f>SUMIFS(Purchase!$F:$F,Purchase!$A:$A,Waterfall!$A121,Purchase!$D:$D,Waterfall!$C121,Purchase!$C:$C,Waterfall!EV$1)</f>
        <v>0</v>
      </c>
      <c r="EW121" s="4">
        <f>SUMIFS(Purchase!$F:$F,Purchase!$A:$A,Waterfall!$A121,Purchase!$D:$D,Waterfall!$C121,Purchase!$C:$C,Waterfall!EW$1)</f>
        <v>0</v>
      </c>
      <c r="EX121" s="4">
        <f>SUMIFS(Purchase!$F:$F,Purchase!$A:$A,Waterfall!$A121,Purchase!$D:$D,Waterfall!$C121,Purchase!$C:$C,Waterfall!EX$1)</f>
        <v>0</v>
      </c>
      <c r="EY121" s="4">
        <f>SUMIFS(Purchase!$F:$F,Purchase!$A:$A,Waterfall!$A121,Purchase!$D:$D,Waterfall!$C121,Purchase!$C:$C,Waterfall!EY$1)</f>
        <v>0</v>
      </c>
      <c r="EZ121" s="4">
        <f>SUMIFS(Purchase!$F:$F,Purchase!$A:$A,Waterfall!$A121,Purchase!$D:$D,Waterfall!$C121,Purchase!$C:$C,Waterfall!EZ$1)</f>
        <v>0</v>
      </c>
      <c r="FA121" s="4">
        <f>SUMIFS(Purchase!$F:$F,Purchase!$A:$A,Waterfall!$A121,Purchase!$D:$D,Waterfall!$C121,Purchase!$C:$C,Waterfall!FA$1)</f>
        <v>0</v>
      </c>
      <c r="FB121" s="4">
        <f>SUMIFS(Purchase!$F:$F,Purchase!$A:$A,Waterfall!$A121,Purchase!$D:$D,Waterfall!$C121,Purchase!$C:$C,Waterfall!FB$1)</f>
        <v>0</v>
      </c>
      <c r="FC121" s="4">
        <f>SUMIFS(Purchase!$F:$F,Purchase!$A:$A,Waterfall!$A121,Purchase!$D:$D,Waterfall!$C121,Purchase!$C:$C,Waterfall!FC$1)</f>
        <v>0</v>
      </c>
      <c r="FD121" s="4">
        <f>SUMIFS(Purchase!$F:$F,Purchase!$A:$A,Waterfall!$A121,Purchase!$D:$D,Waterfall!$C121,Purchase!$C:$C,Waterfall!FD$1)</f>
        <v>0</v>
      </c>
      <c r="FE121" s="4">
        <f>SUMIFS(Purchase!$F:$F,Purchase!$A:$A,Waterfall!$A121,Purchase!$D:$D,Waterfall!$C121,Purchase!$C:$C,Waterfall!FE$1)</f>
        <v>0</v>
      </c>
      <c r="FF121" s="4">
        <f>SUMIFS(Purchase!$F:$F,Purchase!$A:$A,Waterfall!$A121,Purchase!$D:$D,Waterfall!$C121,Purchase!$C:$C,Waterfall!FF$1)</f>
        <v>0</v>
      </c>
      <c r="FG121" s="4">
        <f>SUMIFS(Purchase!$F:$F,Purchase!$A:$A,Waterfall!$A121,Purchase!$D:$D,Waterfall!$C121,Purchase!$C:$C,Waterfall!FG$1)</f>
        <v>0</v>
      </c>
      <c r="FH121" s="4">
        <f>SUMIFS(Purchase!$F:$F,Purchase!$A:$A,Waterfall!$A121,Purchase!$D:$D,Waterfall!$C121,Purchase!$C:$C,Waterfall!FH$1)</f>
        <v>0</v>
      </c>
      <c r="FI121" s="4">
        <f>SUMIFS(Purchase!$F:$F,Purchase!$A:$A,Waterfall!$A121,Purchase!$D:$D,Waterfall!$C121,Purchase!$C:$C,Waterfall!FI$1)</f>
        <v>0</v>
      </c>
      <c r="FJ121" s="4">
        <f>SUMIFS(Purchase!$F:$F,Purchase!$A:$A,Waterfall!$A121,Purchase!$D:$D,Waterfall!$C121,Purchase!$C:$C,Waterfall!FJ$1)</f>
        <v>0</v>
      </c>
      <c r="FK121" s="4">
        <f>SUMIFS(Purchase!$F:$F,Purchase!$A:$A,Waterfall!$A121,Purchase!$D:$D,Waterfall!$C121,Purchase!$C:$C,Waterfall!FK$1)</f>
        <v>0</v>
      </c>
      <c r="FL121" s="4">
        <f>SUMIFS(Purchase!$F:$F,Purchase!$A:$A,Waterfall!$A121,Purchase!$D:$D,Waterfall!$C121,Purchase!$C:$C,Waterfall!FL$1)</f>
        <v>0</v>
      </c>
      <c r="FM121" s="4">
        <f>SUMIFS(Purchase!$F:$F,Purchase!$A:$A,Waterfall!$A121,Purchase!$D:$D,Waterfall!$C121,Purchase!$C:$C,Waterfall!FM$1)</f>
        <v>0</v>
      </c>
      <c r="FN121" s="4">
        <f>SUMIFS(Purchase!$F:$F,Purchase!$A:$A,Waterfall!$A121,Purchase!$D:$D,Waterfall!$C121,Purchase!$C:$C,Waterfall!FN$1)</f>
        <v>0</v>
      </c>
      <c r="FO121" s="4">
        <f>SUMIFS(Purchase!$F:$F,Purchase!$A:$A,Waterfall!$A121,Purchase!$D:$D,Waterfall!$C121,Purchase!$C:$C,Waterfall!FO$1)</f>
        <v>0</v>
      </c>
      <c r="FP121" s="4">
        <f>SUMIFS(Purchase!$F:$F,Purchase!$A:$A,Waterfall!$A121,Purchase!$D:$D,Waterfall!$C121,Purchase!$C:$C,Waterfall!FP$1)</f>
        <v>0</v>
      </c>
      <c r="FQ121" s="4">
        <f>SUMIFS(Purchase!$F:$F,Purchase!$A:$A,Waterfall!$A121,Purchase!$D:$D,Waterfall!$C121,Purchase!$C:$C,Waterfall!FQ$1)</f>
        <v>0</v>
      </c>
      <c r="FR121" s="4">
        <f>SUMIFS(Purchase!$F:$F,Purchase!$A:$A,Waterfall!$A121,Purchase!$D:$D,Waterfall!$C121,Purchase!$C:$C,Waterfall!FR$1)</f>
        <v>0</v>
      </c>
      <c r="FS121" s="4">
        <f>SUMIFS(Purchase!$F:$F,Purchase!$A:$A,Waterfall!$A121,Purchase!$D:$D,Waterfall!$C121,Purchase!$C:$C,Waterfall!FS$1)</f>
        <v>0</v>
      </c>
      <c r="FT121" s="4">
        <f>SUMIFS(Purchase!$F:$F,Purchase!$A:$A,Waterfall!$A121,Purchase!$D:$D,Waterfall!$C121,Purchase!$C:$C,Waterfall!FT$1)</f>
        <v>0</v>
      </c>
      <c r="FU121" s="4">
        <f>SUMIFS(Purchase!$F:$F,Purchase!$A:$A,Waterfall!$A121,Purchase!$D:$D,Waterfall!$C121,Purchase!$C:$C,Waterfall!FU$1)</f>
        <v>0</v>
      </c>
      <c r="FV121" s="4">
        <f>SUMIFS(Purchase!$F:$F,Purchase!$A:$A,Waterfall!$A121,Purchase!$D:$D,Waterfall!$C121,Purchase!$C:$C,Waterfall!FV$1)</f>
        <v>0</v>
      </c>
      <c r="FW121" s="4">
        <f>SUMIFS(Purchase!$F:$F,Purchase!$A:$A,Waterfall!$A121,Purchase!$D:$D,Waterfall!$C121,Purchase!$C:$C,Waterfall!FW$1)</f>
        <v>0</v>
      </c>
      <c r="FX121" s="4">
        <f>SUMIFS(Purchase!$F:$F,Purchase!$A:$A,Waterfall!$A121,Purchase!$D:$D,Waterfall!$C121,Purchase!$C:$C,Waterfall!FX$1)</f>
        <v>0</v>
      </c>
      <c r="FY121" s="4">
        <f>SUMIFS(Purchase!$F:$F,Purchase!$A:$A,Waterfall!$A121,Purchase!$D:$D,Waterfall!$C121,Purchase!$C:$C,Waterfall!FY$1)</f>
        <v>0</v>
      </c>
      <c r="FZ121" s="4">
        <f>SUMIFS(Purchase!$F:$F,Purchase!$A:$A,Waterfall!$A121,Purchase!$D:$D,Waterfall!$C121,Purchase!$C:$C,Waterfall!FZ$1)</f>
        <v>0</v>
      </c>
      <c r="GA121" s="4">
        <f>SUMIFS(Purchase!$F:$F,Purchase!$A:$A,Waterfall!$A121,Purchase!$D:$D,Waterfall!$C121,Purchase!$C:$C,Waterfall!GA$1)</f>
        <v>0</v>
      </c>
      <c r="GB121" s="4">
        <f>SUMIFS(Purchase!$F:$F,Purchase!$A:$A,Waterfall!$A121,Purchase!$D:$D,Waterfall!$C121,Purchase!$C:$C,Waterfall!GB$1)</f>
        <v>0</v>
      </c>
      <c r="GC121" s="4">
        <f>SUMIFS(Purchase!$F:$F,Purchase!$A:$A,Waterfall!$A121,Purchase!$D:$D,Waterfall!$C121,Purchase!$C:$C,Waterfall!GC$1)</f>
        <v>0</v>
      </c>
      <c r="GD121" s="4">
        <f>SUMIFS(Purchase!$F:$F,Purchase!$A:$A,Waterfall!$A121,Purchase!$D:$D,Waterfall!$C121,Purchase!$C:$C,Waterfall!GD$1)</f>
        <v>0</v>
      </c>
      <c r="GE121" s="4">
        <f>SUMIFS(Purchase!$F:$F,Purchase!$A:$A,Waterfall!$A121,Purchase!$D:$D,Waterfall!$C121,Purchase!$C:$C,Waterfall!GE$1)</f>
        <v>0</v>
      </c>
      <c r="GF121" s="4">
        <f>SUMIFS(Purchase!$F:$F,Purchase!$A:$A,Waterfall!$A121,Purchase!$D:$D,Waterfall!$C121,Purchase!$C:$C,Waterfall!GF$1)</f>
        <v>0</v>
      </c>
      <c r="GG121" s="4">
        <f>SUMIFS(Purchase!$F:$F,Purchase!$A:$A,Waterfall!$A121,Purchase!$D:$D,Waterfall!$C121,Purchase!$C:$C,Waterfall!GG$1)</f>
        <v>0</v>
      </c>
      <c r="GH121" s="4">
        <f>SUMIFS(Purchase!$F:$F,Purchase!$A:$A,Waterfall!$A121,Purchase!$D:$D,Waterfall!$C121,Purchase!$C:$C,Waterfall!GH$1)</f>
        <v>0</v>
      </c>
      <c r="GI121" s="4">
        <f>SUMIFS(Purchase!$F:$F,Purchase!$A:$A,Waterfall!$A121,Purchase!$D:$D,Waterfall!$C121,Purchase!$C:$C,Waterfall!GI$1)</f>
        <v>0</v>
      </c>
    </row>
    <row r="122" spans="1:191" x14ac:dyDescent="0.35">
      <c r="A122" s="8">
        <f t="shared" si="4"/>
        <v>1</v>
      </c>
      <c r="B122" s="2" t="str">
        <f>VLOOKUP($A122,Centers!$B$1:$C$120,2,)</f>
        <v>GATE</v>
      </c>
      <c r="C122" s="3">
        <v>44999</v>
      </c>
      <c r="D122" s="4">
        <f>IF($A122=1,SUM(SUMIFS(Indent!$E:$E,Indent!$C:$C,Waterfall!$C122,Indent!$A:$A,Centers!$A$2),SUMIFS(Indent!$E:$E,Indent!$C:$C,Waterfall!$C122,Indent!$A:$A,Centers!$A$3),SUMIFS(Indent!$E:$E,Indent!$C:$C,Waterfall!$C122,Indent!$A:$A,Centers!$A$4),SUMIFS(Indent!$E:$E,Indent!$C:$C,Waterfall!$C122,Indent!$A:$A,Centers!$A$5),SUMIFS(Indent!$E:$E,Indent!$C:$C,Waterfall!$C122,Indent!$A:$A,Centers!$A$6),SUMIFS(Indent!$E:$E,Indent!$C:$C,Waterfall!$C122,Indent!$A:$A,Centers!$A$7),SUMIFS(Indent!$E:$E,Indent!$C:$C,Waterfall!$C122,Indent!$A:$A,Centers!$A$8)),SUMIFS(Indent!$E:$E,Indent!$C:$C,Waterfall!$C122,Indent!$A:$A,$A122))</f>
        <v>0</v>
      </c>
      <c r="E122" s="4">
        <f>SUMIFS(Purchase!$F:$F,Purchase!$A:$A,Waterfall!$A122,Purchase!$D:$D,Waterfall!$C122,Purchase!$C:$C,Waterfall!E$1)</f>
        <v>0</v>
      </c>
      <c r="F122" s="4">
        <f>SUMIFS(Purchase!$F:$F,Purchase!$A:$A,Waterfall!$A122,Purchase!$D:$D,Waterfall!$C122,Purchase!$C:$C,Waterfall!F$1)</f>
        <v>0</v>
      </c>
      <c r="G122" s="4">
        <f>SUMIFS(Purchase!$F:$F,Purchase!$A:$A,Waterfall!$A122,Purchase!$D:$D,Waterfall!$C122,Purchase!$C:$C,Waterfall!G$1)</f>
        <v>0</v>
      </c>
      <c r="H122" s="4">
        <f>SUMIFS(Purchase!$F:$F,Purchase!$A:$A,Waterfall!$A122,Purchase!$D:$D,Waterfall!$C122,Purchase!$C:$C,Waterfall!H$1)</f>
        <v>0</v>
      </c>
      <c r="I122" s="4">
        <f>SUMIFS(Purchase!$F:$F,Purchase!$A:$A,Waterfall!$A122,Purchase!$D:$D,Waterfall!$C122,Purchase!$C:$C,Waterfall!I$1)</f>
        <v>0</v>
      </c>
      <c r="J122" s="4">
        <f>SUMIFS(Purchase!$F:$F,Purchase!$A:$A,Waterfall!$A122,Purchase!$D:$D,Waterfall!$C122,Purchase!$C:$C,Waterfall!J$1)</f>
        <v>0</v>
      </c>
      <c r="K122" s="4">
        <f>SUMIFS(Purchase!$F:$F,Purchase!$A:$A,Waterfall!$A122,Purchase!$D:$D,Waterfall!$C122,Purchase!$C:$C,Waterfall!K$1)</f>
        <v>0</v>
      </c>
      <c r="L122" s="4">
        <f>SUMIFS(Purchase!$F:$F,Purchase!$A:$A,Waterfall!$A122,Purchase!$D:$D,Waterfall!$C122,Purchase!$C:$C,Waterfall!L$1)</f>
        <v>0</v>
      </c>
      <c r="M122" s="4">
        <f>SUMIFS(Purchase!$F:$F,Purchase!$A:$A,Waterfall!$A122,Purchase!$D:$D,Waterfall!$C122,Purchase!$C:$C,Waterfall!M$1)</f>
        <v>0</v>
      </c>
      <c r="N122" s="4">
        <f>SUMIFS(Purchase!$F:$F,Purchase!$A:$A,Waterfall!$A122,Purchase!$D:$D,Waterfall!$C122,Purchase!$C:$C,Waterfall!N$1)</f>
        <v>0</v>
      </c>
      <c r="O122" s="4">
        <f>SUMIFS(Purchase!$F:$F,Purchase!$A:$A,Waterfall!$A122,Purchase!$D:$D,Waterfall!$C122,Purchase!$C:$C,Waterfall!O$1)</f>
        <v>0</v>
      </c>
      <c r="P122" s="4">
        <f>SUMIFS(Purchase!$F:$F,Purchase!$A:$A,Waterfall!$A122,Purchase!$D:$D,Waterfall!$C122,Purchase!$C:$C,Waterfall!P$1)</f>
        <v>0</v>
      </c>
      <c r="Q122" s="4">
        <f>SUMIFS(Purchase!$F:$F,Purchase!$A:$A,Waterfall!$A122,Purchase!$D:$D,Waterfall!$C122,Purchase!$C:$C,Waterfall!Q$1)</f>
        <v>0</v>
      </c>
      <c r="R122" s="4">
        <f>SUMIFS(Purchase!$F:$F,Purchase!$A:$A,Waterfall!$A122,Purchase!$D:$D,Waterfall!$C122,Purchase!$C:$C,Waterfall!R$1)</f>
        <v>0</v>
      </c>
      <c r="S122" s="4">
        <f>SUMIFS(Purchase!$F:$F,Purchase!$A:$A,Waterfall!$A122,Purchase!$D:$D,Waterfall!$C122,Purchase!$C:$C,Waterfall!S$1)</f>
        <v>0</v>
      </c>
      <c r="T122" s="4">
        <f>SUMIFS(Purchase!$F:$F,Purchase!$A:$A,Waterfall!$A122,Purchase!$D:$D,Waterfall!$C122,Purchase!$C:$C,Waterfall!T$1)</f>
        <v>0</v>
      </c>
      <c r="U122" s="4">
        <f>SUMIFS(Purchase!$F:$F,Purchase!$A:$A,Waterfall!$A122,Purchase!$D:$D,Waterfall!$C122,Purchase!$C:$C,Waterfall!U$1)</f>
        <v>0</v>
      </c>
      <c r="V122" s="4">
        <f>SUMIFS(Purchase!$F:$F,Purchase!$A:$A,Waterfall!$A122,Purchase!$D:$D,Waterfall!$C122,Purchase!$C:$C,Waterfall!V$1)</f>
        <v>0</v>
      </c>
      <c r="W122" s="4">
        <f>SUMIFS(Purchase!$F:$F,Purchase!$A:$A,Waterfall!$A122,Purchase!$D:$D,Waterfall!$C122,Purchase!$C:$C,Waterfall!W$1)</f>
        <v>0</v>
      </c>
      <c r="X122" s="4">
        <f>SUMIFS(Purchase!$F:$F,Purchase!$A:$A,Waterfall!$A122,Purchase!$D:$D,Waterfall!$C122,Purchase!$C:$C,Waterfall!X$1)</f>
        <v>0</v>
      </c>
      <c r="Y122" s="4">
        <f>SUMIFS(Purchase!$F:$F,Purchase!$A:$A,Waterfall!$A122,Purchase!$D:$D,Waterfall!$C122,Purchase!$C:$C,Waterfall!Y$1)</f>
        <v>0</v>
      </c>
      <c r="Z122" s="4">
        <f>SUMIFS(Purchase!$F:$F,Purchase!$A:$A,Waterfall!$A122,Purchase!$D:$D,Waterfall!$C122,Purchase!$C:$C,Waterfall!Z$1)</f>
        <v>0</v>
      </c>
      <c r="AA122" s="4">
        <f>SUMIFS(Purchase!$F:$F,Purchase!$A:$A,Waterfall!$A122,Purchase!$D:$D,Waterfall!$C122,Purchase!$C:$C,Waterfall!AA$1)</f>
        <v>0</v>
      </c>
      <c r="AB122" s="4">
        <f>SUMIFS(Purchase!$F:$F,Purchase!$A:$A,Waterfall!$A122,Purchase!$D:$D,Waterfall!$C122,Purchase!$C:$C,Waterfall!AB$1)</f>
        <v>0</v>
      </c>
      <c r="AC122" s="4">
        <f>SUMIFS(Purchase!$F:$F,Purchase!$A:$A,Waterfall!$A122,Purchase!$D:$D,Waterfall!$C122,Purchase!$C:$C,Waterfall!AC$1)</f>
        <v>0</v>
      </c>
      <c r="AD122" s="4">
        <f>SUMIFS(Purchase!$F:$F,Purchase!$A:$A,Waterfall!$A122,Purchase!$D:$D,Waterfall!$C122,Purchase!$C:$C,Waterfall!AD$1)</f>
        <v>0</v>
      </c>
      <c r="AE122" s="4">
        <f>SUMIFS(Purchase!$F:$F,Purchase!$A:$A,Waterfall!$A122,Purchase!$D:$D,Waterfall!$C122,Purchase!$C:$C,Waterfall!AE$1)</f>
        <v>0</v>
      </c>
      <c r="AF122" s="4">
        <f>SUMIFS(Purchase!$F:$F,Purchase!$A:$A,Waterfall!$A122,Purchase!$D:$D,Waterfall!$C122,Purchase!$C:$C,Waterfall!AF$1)</f>
        <v>0</v>
      </c>
      <c r="AG122" s="4">
        <f>SUMIFS(Purchase!$F:$F,Purchase!$A:$A,Waterfall!$A122,Purchase!$D:$D,Waterfall!$C122,Purchase!$C:$C,Waterfall!AG$1)</f>
        <v>0</v>
      </c>
      <c r="AH122" s="4">
        <f>SUMIFS(Purchase!$F:$F,Purchase!$A:$A,Waterfall!$A122,Purchase!$D:$D,Waterfall!$C122,Purchase!$C:$C,Waterfall!AH$1)</f>
        <v>0</v>
      </c>
      <c r="AI122" s="4">
        <f>SUMIFS(Purchase!$F:$F,Purchase!$A:$A,Waterfall!$A122,Purchase!$D:$D,Waterfall!$C122,Purchase!$C:$C,Waterfall!AI$1)</f>
        <v>0</v>
      </c>
      <c r="AJ122" s="4">
        <f>SUMIFS(Purchase!$F:$F,Purchase!$A:$A,Waterfall!$A122,Purchase!$D:$D,Waterfall!$C122,Purchase!$C:$C,Waterfall!AJ$1)</f>
        <v>0</v>
      </c>
      <c r="AK122" s="4">
        <f>SUMIFS(Purchase!$F:$F,Purchase!$A:$A,Waterfall!$A122,Purchase!$D:$D,Waterfall!$C122,Purchase!$C:$C,Waterfall!AK$1)</f>
        <v>0</v>
      </c>
      <c r="AL122" s="4">
        <f>SUMIFS(Purchase!$F:$F,Purchase!$A:$A,Waterfall!$A122,Purchase!$D:$D,Waterfall!$C122,Purchase!$C:$C,Waterfall!AL$1)</f>
        <v>0</v>
      </c>
      <c r="AM122" s="4">
        <f>SUMIFS(Purchase!$F:$F,Purchase!$A:$A,Waterfall!$A122,Purchase!$D:$D,Waterfall!$C122,Purchase!$C:$C,Waterfall!AM$1)</f>
        <v>0</v>
      </c>
      <c r="AN122" s="4">
        <f>SUMIFS(Purchase!$F:$F,Purchase!$A:$A,Waterfall!$A122,Purchase!$D:$D,Waterfall!$C122,Purchase!$C:$C,Waterfall!AN$1)</f>
        <v>0</v>
      </c>
      <c r="AO122" s="4">
        <f>SUMIFS(Purchase!$F:$F,Purchase!$A:$A,Waterfall!$A122,Purchase!$D:$D,Waterfall!$C122,Purchase!$C:$C,Waterfall!AO$1)</f>
        <v>0</v>
      </c>
      <c r="AP122" s="4">
        <f>SUMIFS(Purchase!$F:$F,Purchase!$A:$A,Waterfall!$A122,Purchase!$D:$D,Waterfall!$C122,Purchase!$C:$C,Waterfall!AP$1)</f>
        <v>0</v>
      </c>
      <c r="AQ122" s="4">
        <f>SUMIFS(Purchase!$F:$F,Purchase!$A:$A,Waterfall!$A122,Purchase!$D:$D,Waterfall!$C122,Purchase!$C:$C,Waterfall!AQ$1)</f>
        <v>0</v>
      </c>
      <c r="AR122" s="4">
        <f>SUMIFS(Purchase!$F:$F,Purchase!$A:$A,Waterfall!$A122,Purchase!$D:$D,Waterfall!$C122,Purchase!$C:$C,Waterfall!AR$1)</f>
        <v>0</v>
      </c>
      <c r="AS122" s="4">
        <f>SUMIFS(Purchase!$F:$F,Purchase!$A:$A,Waterfall!$A122,Purchase!$D:$D,Waterfall!$C122,Purchase!$C:$C,Waterfall!AS$1)</f>
        <v>0</v>
      </c>
      <c r="AT122" s="4">
        <f>SUMIFS(Purchase!$F:$F,Purchase!$A:$A,Waterfall!$A122,Purchase!$D:$D,Waterfall!$C122,Purchase!$C:$C,Waterfall!AT$1)</f>
        <v>0</v>
      </c>
      <c r="AU122" s="4">
        <f>SUMIFS(Purchase!$F:$F,Purchase!$A:$A,Waterfall!$A122,Purchase!$D:$D,Waterfall!$C122,Purchase!$C:$C,Waterfall!AU$1)</f>
        <v>0</v>
      </c>
      <c r="AV122" s="4">
        <f>SUMIFS(Purchase!$F:$F,Purchase!$A:$A,Waterfall!$A122,Purchase!$D:$D,Waterfall!$C122,Purchase!$C:$C,Waterfall!AV$1)</f>
        <v>0</v>
      </c>
      <c r="AW122" s="4">
        <f>SUMIFS(Purchase!$F:$F,Purchase!$A:$A,Waterfall!$A122,Purchase!$D:$D,Waterfall!$C122,Purchase!$C:$C,Waterfall!AW$1)</f>
        <v>0</v>
      </c>
      <c r="AX122" s="4">
        <f>SUMIFS(Purchase!$F:$F,Purchase!$A:$A,Waterfall!$A122,Purchase!$D:$D,Waterfall!$C122,Purchase!$C:$C,Waterfall!AX$1)</f>
        <v>0</v>
      </c>
      <c r="AY122" s="4">
        <f>SUMIFS(Purchase!$F:$F,Purchase!$A:$A,Waterfall!$A122,Purchase!$D:$D,Waterfall!$C122,Purchase!$C:$C,Waterfall!AY$1)</f>
        <v>0</v>
      </c>
      <c r="AZ122" s="4">
        <f>SUMIFS(Purchase!$F:$F,Purchase!$A:$A,Waterfall!$A122,Purchase!$D:$D,Waterfall!$C122,Purchase!$C:$C,Waterfall!AZ$1)</f>
        <v>0</v>
      </c>
      <c r="BA122" s="4">
        <f>SUMIFS(Purchase!$F:$F,Purchase!$A:$A,Waterfall!$A122,Purchase!$D:$D,Waterfall!$C122,Purchase!$C:$C,Waterfall!BA$1)</f>
        <v>0</v>
      </c>
      <c r="BB122" s="4">
        <f>SUMIFS(Purchase!$F:$F,Purchase!$A:$A,Waterfall!$A122,Purchase!$D:$D,Waterfall!$C122,Purchase!$C:$C,Waterfall!BB$1)</f>
        <v>0</v>
      </c>
      <c r="BC122" s="4">
        <f>SUMIFS(Purchase!$F:$F,Purchase!$A:$A,Waterfall!$A122,Purchase!$D:$D,Waterfall!$C122,Purchase!$C:$C,Waterfall!BC$1)</f>
        <v>0</v>
      </c>
      <c r="BD122" s="4">
        <f>SUMIFS(Purchase!$F:$F,Purchase!$A:$A,Waterfall!$A122,Purchase!$D:$D,Waterfall!$C122,Purchase!$C:$C,Waterfall!BD$1)</f>
        <v>0</v>
      </c>
      <c r="BE122" s="4">
        <f>SUMIFS(Purchase!$F:$F,Purchase!$A:$A,Waterfall!$A122,Purchase!$D:$D,Waterfall!$C122,Purchase!$C:$C,Waterfall!BE$1)</f>
        <v>0</v>
      </c>
      <c r="BF122" s="4">
        <f>SUMIFS(Purchase!$F:$F,Purchase!$A:$A,Waterfall!$A122,Purchase!$D:$D,Waterfall!$C122,Purchase!$C:$C,Waterfall!BF$1)</f>
        <v>0</v>
      </c>
      <c r="BG122" s="4">
        <f>SUMIFS(Purchase!$F:$F,Purchase!$A:$A,Waterfall!$A122,Purchase!$D:$D,Waterfall!$C122,Purchase!$C:$C,Waterfall!BG$1)</f>
        <v>0</v>
      </c>
      <c r="BH122" s="4">
        <f>SUMIFS(Purchase!$F:$F,Purchase!$A:$A,Waterfall!$A122,Purchase!$D:$D,Waterfall!$C122,Purchase!$C:$C,Waterfall!BH$1)</f>
        <v>0</v>
      </c>
      <c r="BI122" s="4">
        <f>SUMIFS(Purchase!$F:$F,Purchase!$A:$A,Waterfall!$A122,Purchase!$D:$D,Waterfall!$C122,Purchase!$C:$C,Waterfall!BI$1)</f>
        <v>0</v>
      </c>
      <c r="BJ122" s="4">
        <f>SUMIFS(Purchase!$F:$F,Purchase!$A:$A,Waterfall!$A122,Purchase!$D:$D,Waterfall!$C122,Purchase!$C:$C,Waterfall!BJ$1)</f>
        <v>0</v>
      </c>
      <c r="BK122" s="4">
        <f>SUMIFS(Purchase!$F:$F,Purchase!$A:$A,Waterfall!$A122,Purchase!$D:$D,Waterfall!$C122,Purchase!$C:$C,Waterfall!BK$1)</f>
        <v>0</v>
      </c>
      <c r="BL122" s="4">
        <f>SUMIFS(Purchase!$F:$F,Purchase!$A:$A,Waterfall!$A122,Purchase!$D:$D,Waterfall!$C122,Purchase!$C:$C,Waterfall!BL$1)</f>
        <v>0</v>
      </c>
      <c r="BM122" s="4">
        <f>SUMIFS(Purchase!$F:$F,Purchase!$A:$A,Waterfall!$A122,Purchase!$D:$D,Waterfall!$C122,Purchase!$C:$C,Waterfall!BM$1)</f>
        <v>0</v>
      </c>
      <c r="BN122" s="4">
        <f>SUMIFS(Purchase!$F:$F,Purchase!$A:$A,Waterfall!$A122,Purchase!$D:$D,Waterfall!$C122,Purchase!$C:$C,Waterfall!BN$1)</f>
        <v>0</v>
      </c>
      <c r="BO122" s="4">
        <f>SUMIFS(Purchase!$F:$F,Purchase!$A:$A,Waterfall!$A122,Purchase!$D:$D,Waterfall!$C122,Purchase!$C:$C,Waterfall!BO$1)</f>
        <v>0</v>
      </c>
      <c r="BP122" s="4">
        <f>SUMIFS(Purchase!$F:$F,Purchase!$A:$A,Waterfall!$A122,Purchase!$D:$D,Waterfall!$C122,Purchase!$C:$C,Waterfall!BP$1)</f>
        <v>0</v>
      </c>
      <c r="BQ122" s="4">
        <f>SUMIFS(Purchase!$F:$F,Purchase!$A:$A,Waterfall!$A122,Purchase!$D:$D,Waterfall!$C122,Purchase!$C:$C,Waterfall!BQ$1)</f>
        <v>0</v>
      </c>
      <c r="BR122" s="4">
        <f>SUMIFS(Purchase!$F:$F,Purchase!$A:$A,Waterfall!$A122,Purchase!$D:$D,Waterfall!$C122,Purchase!$C:$C,Waterfall!BR$1)</f>
        <v>0</v>
      </c>
      <c r="BS122" s="4">
        <f>SUMIFS(Purchase!$F:$F,Purchase!$A:$A,Waterfall!$A122,Purchase!$D:$D,Waterfall!$C122,Purchase!$C:$C,Waterfall!BS$1)</f>
        <v>0</v>
      </c>
      <c r="BT122" s="4">
        <f>SUMIFS(Purchase!$F:$F,Purchase!$A:$A,Waterfall!$A122,Purchase!$D:$D,Waterfall!$C122,Purchase!$C:$C,Waterfall!BT$1)</f>
        <v>0</v>
      </c>
      <c r="BU122" s="4">
        <f>SUMIFS(Purchase!$F:$F,Purchase!$A:$A,Waterfall!$A122,Purchase!$D:$D,Waterfall!$C122,Purchase!$C:$C,Waterfall!BU$1)</f>
        <v>0</v>
      </c>
      <c r="BV122" s="4">
        <f>SUMIFS(Purchase!$F:$F,Purchase!$A:$A,Waterfall!$A122,Purchase!$D:$D,Waterfall!$C122,Purchase!$C:$C,Waterfall!BV$1)</f>
        <v>0</v>
      </c>
      <c r="BW122" s="4">
        <f>SUMIFS(Purchase!$F:$F,Purchase!$A:$A,Waterfall!$A122,Purchase!$D:$D,Waterfall!$C122,Purchase!$C:$C,Waterfall!BW$1)</f>
        <v>0</v>
      </c>
      <c r="BX122" s="4">
        <f>SUMIFS(Purchase!$F:$F,Purchase!$A:$A,Waterfall!$A122,Purchase!$D:$D,Waterfall!$C122,Purchase!$C:$C,Waterfall!BX$1)</f>
        <v>0</v>
      </c>
      <c r="BY122" s="4">
        <f>SUMIFS(Purchase!$F:$F,Purchase!$A:$A,Waterfall!$A122,Purchase!$D:$D,Waterfall!$C122,Purchase!$C:$C,Waterfall!BY$1)</f>
        <v>0</v>
      </c>
      <c r="BZ122" s="4">
        <f>SUMIFS(Purchase!$F:$F,Purchase!$A:$A,Waterfall!$A122,Purchase!$D:$D,Waterfall!$C122,Purchase!$C:$C,Waterfall!BZ$1)</f>
        <v>0</v>
      </c>
      <c r="CA122" s="4">
        <f>SUMIFS(Purchase!$F:$F,Purchase!$A:$A,Waterfall!$A122,Purchase!$D:$D,Waterfall!$C122,Purchase!$C:$C,Waterfall!CA$1)</f>
        <v>0</v>
      </c>
      <c r="CB122" s="4">
        <f>SUMIFS(Purchase!$F:$F,Purchase!$A:$A,Waterfall!$A122,Purchase!$D:$D,Waterfall!$C122,Purchase!$C:$C,Waterfall!CB$1)</f>
        <v>0</v>
      </c>
      <c r="CC122" s="4">
        <f>SUMIFS(Purchase!$F:$F,Purchase!$A:$A,Waterfall!$A122,Purchase!$D:$D,Waterfall!$C122,Purchase!$C:$C,Waterfall!CC$1)</f>
        <v>0</v>
      </c>
      <c r="CD122" s="4">
        <f>SUMIFS(Purchase!$F:$F,Purchase!$A:$A,Waterfall!$A122,Purchase!$D:$D,Waterfall!$C122,Purchase!$C:$C,Waterfall!CD$1)</f>
        <v>0</v>
      </c>
      <c r="CE122" s="4">
        <f>SUMIFS(Purchase!$F:$F,Purchase!$A:$A,Waterfall!$A122,Purchase!$D:$D,Waterfall!$C122,Purchase!$C:$C,Waterfall!CE$1)</f>
        <v>0</v>
      </c>
      <c r="CF122" s="4">
        <f>SUMIFS(Purchase!$F:$F,Purchase!$A:$A,Waterfall!$A122,Purchase!$D:$D,Waterfall!$C122,Purchase!$C:$C,Waterfall!CF$1)</f>
        <v>0</v>
      </c>
      <c r="CG122" s="4">
        <f>SUMIFS(Purchase!$F:$F,Purchase!$A:$A,Waterfall!$A122,Purchase!$D:$D,Waterfall!$C122,Purchase!$C:$C,Waterfall!CG$1)</f>
        <v>0</v>
      </c>
      <c r="CH122" s="4">
        <f>SUMIFS(Purchase!$F:$F,Purchase!$A:$A,Waterfall!$A122,Purchase!$D:$D,Waterfall!$C122,Purchase!$C:$C,Waterfall!CH$1)</f>
        <v>0</v>
      </c>
      <c r="CI122" s="4">
        <f>SUMIFS(Purchase!$F:$F,Purchase!$A:$A,Waterfall!$A122,Purchase!$D:$D,Waterfall!$C122,Purchase!$C:$C,Waterfall!CI$1)</f>
        <v>0</v>
      </c>
      <c r="CJ122" s="4">
        <f>SUMIFS(Purchase!$F:$F,Purchase!$A:$A,Waterfall!$A122,Purchase!$D:$D,Waterfall!$C122,Purchase!$C:$C,Waterfall!CJ$1)</f>
        <v>0</v>
      </c>
      <c r="CK122" s="4">
        <f>SUMIFS(Purchase!$F:$F,Purchase!$A:$A,Waterfall!$A122,Purchase!$D:$D,Waterfall!$C122,Purchase!$C:$C,Waterfall!CK$1)</f>
        <v>0</v>
      </c>
      <c r="CL122" s="4">
        <f>SUMIFS(Purchase!$F:$F,Purchase!$A:$A,Waterfall!$A122,Purchase!$D:$D,Waterfall!$C122,Purchase!$C:$C,Waterfall!CL$1)</f>
        <v>0</v>
      </c>
      <c r="CM122" s="4">
        <f>SUMIFS(Purchase!$F:$F,Purchase!$A:$A,Waterfall!$A122,Purchase!$D:$D,Waterfall!$C122,Purchase!$C:$C,Waterfall!CM$1)</f>
        <v>0</v>
      </c>
      <c r="CN122" s="4">
        <f>SUMIFS(Purchase!$F:$F,Purchase!$A:$A,Waterfall!$A122,Purchase!$D:$D,Waterfall!$C122,Purchase!$C:$C,Waterfall!CN$1)</f>
        <v>0</v>
      </c>
      <c r="CO122" s="4">
        <f>SUMIFS(Purchase!$F:$F,Purchase!$A:$A,Waterfall!$A122,Purchase!$D:$D,Waterfall!$C122,Purchase!$C:$C,Waterfall!CO$1)</f>
        <v>0</v>
      </c>
      <c r="CP122" s="4">
        <f>SUMIFS(Purchase!$F:$F,Purchase!$A:$A,Waterfall!$A122,Purchase!$D:$D,Waterfall!$C122,Purchase!$C:$C,Waterfall!CP$1)</f>
        <v>0</v>
      </c>
      <c r="CQ122" s="4">
        <f>SUMIFS(Purchase!$F:$F,Purchase!$A:$A,Waterfall!$A122,Purchase!$D:$D,Waterfall!$C122,Purchase!$C:$C,Waterfall!CQ$1)</f>
        <v>0</v>
      </c>
      <c r="CR122" s="4">
        <f>SUMIFS(Purchase!$F:$F,Purchase!$A:$A,Waterfall!$A122,Purchase!$D:$D,Waterfall!$C122,Purchase!$C:$C,Waterfall!CR$1)</f>
        <v>0</v>
      </c>
      <c r="CS122" s="4">
        <f>SUMIFS(Purchase!$F:$F,Purchase!$A:$A,Waterfall!$A122,Purchase!$D:$D,Waterfall!$C122,Purchase!$C:$C,Waterfall!CS$1)</f>
        <v>0</v>
      </c>
      <c r="CT122" s="4">
        <f>SUMIFS(Purchase!$F:$F,Purchase!$A:$A,Waterfall!$A122,Purchase!$D:$D,Waterfall!$C122,Purchase!$C:$C,Waterfall!CT$1)</f>
        <v>0</v>
      </c>
      <c r="CU122" s="4">
        <f>SUMIFS(Purchase!$F:$F,Purchase!$A:$A,Waterfall!$A122,Purchase!$D:$D,Waterfall!$C122,Purchase!$C:$C,Waterfall!CU$1)</f>
        <v>0</v>
      </c>
      <c r="CV122" s="4">
        <f>SUMIFS(Purchase!$F:$F,Purchase!$A:$A,Waterfall!$A122,Purchase!$D:$D,Waterfall!$C122,Purchase!$C:$C,Waterfall!CV$1)</f>
        <v>0</v>
      </c>
      <c r="CW122" s="4">
        <f>SUMIFS(Purchase!$F:$F,Purchase!$A:$A,Waterfall!$A122,Purchase!$D:$D,Waterfall!$C122,Purchase!$C:$C,Waterfall!CW$1)</f>
        <v>0</v>
      </c>
      <c r="CX122" s="4">
        <f>SUMIFS(Purchase!$F:$F,Purchase!$A:$A,Waterfall!$A122,Purchase!$D:$D,Waterfall!$C122,Purchase!$C:$C,Waterfall!CX$1)</f>
        <v>0</v>
      </c>
      <c r="CY122" s="4">
        <f>SUMIFS(Purchase!$F:$F,Purchase!$A:$A,Waterfall!$A122,Purchase!$D:$D,Waterfall!$C122,Purchase!$C:$C,Waterfall!CY$1)</f>
        <v>0</v>
      </c>
      <c r="CZ122" s="4">
        <f>SUMIFS(Purchase!$F:$F,Purchase!$A:$A,Waterfall!$A122,Purchase!$D:$D,Waterfall!$C122,Purchase!$C:$C,Waterfall!CZ$1)</f>
        <v>0</v>
      </c>
      <c r="DA122" s="4">
        <f>SUMIFS(Purchase!$F:$F,Purchase!$A:$A,Waterfall!$A122,Purchase!$D:$D,Waterfall!$C122,Purchase!$C:$C,Waterfall!DA$1)</f>
        <v>0</v>
      </c>
      <c r="DB122" s="4">
        <f>SUMIFS(Purchase!$F:$F,Purchase!$A:$A,Waterfall!$A122,Purchase!$D:$D,Waterfall!$C122,Purchase!$C:$C,Waterfall!DB$1)</f>
        <v>0</v>
      </c>
      <c r="DC122" s="4">
        <f>SUMIFS(Purchase!$F:$F,Purchase!$A:$A,Waterfall!$A122,Purchase!$D:$D,Waterfall!$C122,Purchase!$C:$C,Waterfall!DC$1)</f>
        <v>0</v>
      </c>
      <c r="DD122" s="4">
        <f>SUMIFS(Purchase!$F:$F,Purchase!$A:$A,Waterfall!$A122,Purchase!$D:$D,Waterfall!$C122,Purchase!$C:$C,Waterfall!DD$1)</f>
        <v>0</v>
      </c>
      <c r="DE122" s="4">
        <f>SUMIFS(Purchase!$F:$F,Purchase!$A:$A,Waterfall!$A122,Purchase!$D:$D,Waterfall!$C122,Purchase!$C:$C,Waterfall!DE$1)</f>
        <v>0</v>
      </c>
      <c r="DF122" s="4">
        <f>SUMIFS(Purchase!$F:$F,Purchase!$A:$A,Waterfall!$A122,Purchase!$D:$D,Waterfall!$C122,Purchase!$C:$C,Waterfall!DF$1)</f>
        <v>0</v>
      </c>
      <c r="DG122" s="4">
        <f>SUMIFS(Purchase!$F:$F,Purchase!$A:$A,Waterfall!$A122,Purchase!$D:$D,Waterfall!$C122,Purchase!$C:$C,Waterfall!DG$1)</f>
        <v>0</v>
      </c>
      <c r="DH122" s="4">
        <f>SUMIFS(Purchase!$F:$F,Purchase!$A:$A,Waterfall!$A122,Purchase!$D:$D,Waterfall!$C122,Purchase!$C:$C,Waterfall!DH$1)</f>
        <v>0</v>
      </c>
      <c r="DI122" s="4">
        <f>SUMIFS(Purchase!$F:$F,Purchase!$A:$A,Waterfall!$A122,Purchase!$D:$D,Waterfall!$C122,Purchase!$C:$C,Waterfall!DI$1)</f>
        <v>0</v>
      </c>
      <c r="DJ122" s="4">
        <f>SUMIFS(Purchase!$F:$F,Purchase!$A:$A,Waterfall!$A122,Purchase!$D:$D,Waterfall!$C122,Purchase!$C:$C,Waterfall!DJ$1)</f>
        <v>0</v>
      </c>
      <c r="DK122" s="4">
        <f>SUMIFS(Purchase!$F:$F,Purchase!$A:$A,Waterfall!$A122,Purchase!$D:$D,Waterfall!$C122,Purchase!$C:$C,Waterfall!DK$1)</f>
        <v>0</v>
      </c>
      <c r="DL122" s="4">
        <f>SUMIFS(Purchase!$F:$F,Purchase!$A:$A,Waterfall!$A122,Purchase!$D:$D,Waterfall!$C122,Purchase!$C:$C,Waterfall!DL$1)</f>
        <v>0</v>
      </c>
      <c r="DM122" s="4">
        <f>SUMIFS(Purchase!$F:$F,Purchase!$A:$A,Waterfall!$A122,Purchase!$D:$D,Waterfall!$C122,Purchase!$C:$C,Waterfall!DM$1)</f>
        <v>0</v>
      </c>
      <c r="DN122" s="4">
        <f>SUMIFS(Purchase!$F:$F,Purchase!$A:$A,Waterfall!$A122,Purchase!$D:$D,Waterfall!$C122,Purchase!$C:$C,Waterfall!DN$1)</f>
        <v>0</v>
      </c>
      <c r="DO122" s="4">
        <f>SUMIFS(Purchase!$F:$F,Purchase!$A:$A,Waterfall!$A122,Purchase!$D:$D,Waterfall!$C122,Purchase!$C:$C,Waterfall!DO$1)</f>
        <v>0</v>
      </c>
      <c r="DP122" s="4">
        <f>SUMIFS(Purchase!$F:$F,Purchase!$A:$A,Waterfall!$A122,Purchase!$D:$D,Waterfall!$C122,Purchase!$C:$C,Waterfall!DP$1)</f>
        <v>0</v>
      </c>
      <c r="DQ122" s="4">
        <f>SUMIFS(Purchase!$F:$F,Purchase!$A:$A,Waterfall!$A122,Purchase!$D:$D,Waterfall!$C122,Purchase!$C:$C,Waterfall!DQ$1)</f>
        <v>0</v>
      </c>
      <c r="DR122" s="4">
        <f>SUMIFS(Purchase!$F:$F,Purchase!$A:$A,Waterfall!$A122,Purchase!$D:$D,Waterfall!$C122,Purchase!$C:$C,Waterfall!DR$1)</f>
        <v>0</v>
      </c>
      <c r="DS122" s="4">
        <f>SUMIFS(Purchase!$F:$F,Purchase!$A:$A,Waterfall!$A122,Purchase!$D:$D,Waterfall!$C122,Purchase!$C:$C,Waterfall!DS$1)</f>
        <v>0</v>
      </c>
      <c r="DT122" s="4">
        <f>SUMIFS(Purchase!$F:$F,Purchase!$A:$A,Waterfall!$A122,Purchase!$D:$D,Waterfall!$C122,Purchase!$C:$C,Waterfall!DT$1)</f>
        <v>0</v>
      </c>
      <c r="DU122" s="4">
        <f>SUMIFS(Purchase!$F:$F,Purchase!$A:$A,Waterfall!$A122,Purchase!$D:$D,Waterfall!$C122,Purchase!$C:$C,Waterfall!DU$1)</f>
        <v>0</v>
      </c>
      <c r="DV122" s="4">
        <f>SUMIFS(Purchase!$F:$F,Purchase!$A:$A,Waterfall!$A122,Purchase!$D:$D,Waterfall!$C122,Purchase!$C:$C,Waterfall!DV$1)</f>
        <v>0</v>
      </c>
      <c r="DW122" s="4">
        <f>SUMIFS(Purchase!$F:$F,Purchase!$A:$A,Waterfall!$A122,Purchase!$D:$D,Waterfall!$C122,Purchase!$C:$C,Waterfall!DW$1)</f>
        <v>0</v>
      </c>
      <c r="DX122" s="4">
        <f>SUMIFS(Purchase!$F:$F,Purchase!$A:$A,Waterfall!$A122,Purchase!$D:$D,Waterfall!$C122,Purchase!$C:$C,Waterfall!DX$1)</f>
        <v>0</v>
      </c>
      <c r="DY122" s="4">
        <f>SUMIFS(Purchase!$F:$F,Purchase!$A:$A,Waterfall!$A122,Purchase!$D:$D,Waterfall!$C122,Purchase!$C:$C,Waterfall!DY$1)</f>
        <v>0</v>
      </c>
      <c r="DZ122" s="4">
        <f>SUMIFS(Purchase!$F:$F,Purchase!$A:$A,Waterfall!$A122,Purchase!$D:$D,Waterfall!$C122,Purchase!$C:$C,Waterfall!DZ$1)</f>
        <v>0</v>
      </c>
      <c r="EA122" s="4">
        <f>SUMIFS(Purchase!$F:$F,Purchase!$A:$A,Waterfall!$A122,Purchase!$D:$D,Waterfall!$C122,Purchase!$C:$C,Waterfall!EA$1)</f>
        <v>0</v>
      </c>
      <c r="EB122" s="4">
        <f>SUMIFS(Purchase!$F:$F,Purchase!$A:$A,Waterfall!$A122,Purchase!$D:$D,Waterfall!$C122,Purchase!$C:$C,Waterfall!EB$1)</f>
        <v>0</v>
      </c>
      <c r="EC122" s="4">
        <f>SUMIFS(Purchase!$F:$F,Purchase!$A:$A,Waterfall!$A122,Purchase!$D:$D,Waterfall!$C122,Purchase!$C:$C,Waterfall!EC$1)</f>
        <v>0</v>
      </c>
      <c r="ED122" s="4">
        <f>SUMIFS(Purchase!$F:$F,Purchase!$A:$A,Waterfall!$A122,Purchase!$D:$D,Waterfall!$C122,Purchase!$C:$C,Waterfall!ED$1)</f>
        <v>0</v>
      </c>
      <c r="EE122" s="4">
        <f>SUMIFS(Purchase!$F:$F,Purchase!$A:$A,Waterfall!$A122,Purchase!$D:$D,Waterfall!$C122,Purchase!$C:$C,Waterfall!EE$1)</f>
        <v>0</v>
      </c>
      <c r="EF122" s="4">
        <f>SUMIFS(Purchase!$F:$F,Purchase!$A:$A,Waterfall!$A122,Purchase!$D:$D,Waterfall!$C122,Purchase!$C:$C,Waterfall!EF$1)</f>
        <v>0</v>
      </c>
      <c r="EG122" s="4">
        <f>SUMIFS(Purchase!$F:$F,Purchase!$A:$A,Waterfall!$A122,Purchase!$D:$D,Waterfall!$C122,Purchase!$C:$C,Waterfall!EG$1)</f>
        <v>0</v>
      </c>
      <c r="EH122" s="4">
        <f>SUMIFS(Purchase!$F:$F,Purchase!$A:$A,Waterfall!$A122,Purchase!$D:$D,Waterfall!$C122,Purchase!$C:$C,Waterfall!EH$1)</f>
        <v>0</v>
      </c>
      <c r="EI122" s="4">
        <f>SUMIFS(Purchase!$F:$F,Purchase!$A:$A,Waterfall!$A122,Purchase!$D:$D,Waterfall!$C122,Purchase!$C:$C,Waterfall!EI$1)</f>
        <v>0</v>
      </c>
      <c r="EJ122" s="4">
        <f>SUMIFS(Purchase!$F:$F,Purchase!$A:$A,Waterfall!$A122,Purchase!$D:$D,Waterfall!$C122,Purchase!$C:$C,Waterfall!EJ$1)</f>
        <v>0</v>
      </c>
      <c r="EK122" s="4">
        <f>SUMIFS(Purchase!$F:$F,Purchase!$A:$A,Waterfall!$A122,Purchase!$D:$D,Waterfall!$C122,Purchase!$C:$C,Waterfall!EK$1)</f>
        <v>0</v>
      </c>
      <c r="EL122" s="4">
        <f>SUMIFS(Purchase!$F:$F,Purchase!$A:$A,Waterfall!$A122,Purchase!$D:$D,Waterfall!$C122,Purchase!$C:$C,Waterfall!EL$1)</f>
        <v>0</v>
      </c>
      <c r="EM122" s="4">
        <f>SUMIFS(Purchase!$F:$F,Purchase!$A:$A,Waterfall!$A122,Purchase!$D:$D,Waterfall!$C122,Purchase!$C:$C,Waterfall!EM$1)</f>
        <v>0</v>
      </c>
      <c r="EN122" s="4">
        <f>SUMIFS(Purchase!$F:$F,Purchase!$A:$A,Waterfall!$A122,Purchase!$D:$D,Waterfall!$C122,Purchase!$C:$C,Waterfall!EN$1)</f>
        <v>0</v>
      </c>
      <c r="EO122" s="4">
        <f>SUMIFS(Purchase!$F:$F,Purchase!$A:$A,Waterfall!$A122,Purchase!$D:$D,Waterfall!$C122,Purchase!$C:$C,Waterfall!EO$1)</f>
        <v>0</v>
      </c>
      <c r="EP122" s="4">
        <f>SUMIFS(Purchase!$F:$F,Purchase!$A:$A,Waterfall!$A122,Purchase!$D:$D,Waterfall!$C122,Purchase!$C:$C,Waterfall!EP$1)</f>
        <v>0</v>
      </c>
      <c r="EQ122" s="4">
        <f>SUMIFS(Purchase!$F:$F,Purchase!$A:$A,Waterfall!$A122,Purchase!$D:$D,Waterfall!$C122,Purchase!$C:$C,Waterfall!EQ$1)</f>
        <v>0</v>
      </c>
      <c r="ER122" s="4">
        <f>SUMIFS(Purchase!$F:$F,Purchase!$A:$A,Waterfall!$A122,Purchase!$D:$D,Waterfall!$C122,Purchase!$C:$C,Waterfall!ER$1)</f>
        <v>0</v>
      </c>
      <c r="ES122" s="4">
        <f>SUMIFS(Purchase!$F:$F,Purchase!$A:$A,Waterfall!$A122,Purchase!$D:$D,Waterfall!$C122,Purchase!$C:$C,Waterfall!ES$1)</f>
        <v>0</v>
      </c>
      <c r="ET122" s="4">
        <f>SUMIFS(Purchase!$F:$F,Purchase!$A:$A,Waterfall!$A122,Purchase!$D:$D,Waterfall!$C122,Purchase!$C:$C,Waterfall!ET$1)</f>
        <v>0</v>
      </c>
      <c r="EU122" s="4">
        <f>SUMIFS(Purchase!$F:$F,Purchase!$A:$A,Waterfall!$A122,Purchase!$D:$D,Waterfall!$C122,Purchase!$C:$C,Waterfall!EU$1)</f>
        <v>0</v>
      </c>
      <c r="EV122" s="4">
        <f>SUMIFS(Purchase!$F:$F,Purchase!$A:$A,Waterfall!$A122,Purchase!$D:$D,Waterfall!$C122,Purchase!$C:$C,Waterfall!EV$1)</f>
        <v>0</v>
      </c>
      <c r="EW122" s="4">
        <f>SUMIFS(Purchase!$F:$F,Purchase!$A:$A,Waterfall!$A122,Purchase!$D:$D,Waterfall!$C122,Purchase!$C:$C,Waterfall!EW$1)</f>
        <v>0</v>
      </c>
      <c r="EX122" s="4">
        <f>SUMIFS(Purchase!$F:$F,Purchase!$A:$A,Waterfall!$A122,Purchase!$D:$D,Waterfall!$C122,Purchase!$C:$C,Waterfall!EX$1)</f>
        <v>0</v>
      </c>
      <c r="EY122" s="4">
        <f>SUMIFS(Purchase!$F:$F,Purchase!$A:$A,Waterfall!$A122,Purchase!$D:$D,Waterfall!$C122,Purchase!$C:$C,Waterfall!EY$1)</f>
        <v>0</v>
      </c>
      <c r="EZ122" s="4">
        <f>SUMIFS(Purchase!$F:$F,Purchase!$A:$A,Waterfall!$A122,Purchase!$D:$D,Waterfall!$C122,Purchase!$C:$C,Waterfall!EZ$1)</f>
        <v>0</v>
      </c>
      <c r="FA122" s="4">
        <f>SUMIFS(Purchase!$F:$F,Purchase!$A:$A,Waterfall!$A122,Purchase!$D:$D,Waterfall!$C122,Purchase!$C:$C,Waterfall!FA$1)</f>
        <v>0</v>
      </c>
      <c r="FB122" s="4">
        <f>SUMIFS(Purchase!$F:$F,Purchase!$A:$A,Waterfall!$A122,Purchase!$D:$D,Waterfall!$C122,Purchase!$C:$C,Waterfall!FB$1)</f>
        <v>0</v>
      </c>
      <c r="FC122" s="4">
        <f>SUMIFS(Purchase!$F:$F,Purchase!$A:$A,Waterfall!$A122,Purchase!$D:$D,Waterfall!$C122,Purchase!$C:$C,Waterfall!FC$1)</f>
        <v>0</v>
      </c>
      <c r="FD122" s="4">
        <f>SUMIFS(Purchase!$F:$F,Purchase!$A:$A,Waterfall!$A122,Purchase!$D:$D,Waterfall!$C122,Purchase!$C:$C,Waterfall!FD$1)</f>
        <v>0</v>
      </c>
      <c r="FE122" s="4">
        <f>SUMIFS(Purchase!$F:$F,Purchase!$A:$A,Waterfall!$A122,Purchase!$D:$D,Waterfall!$C122,Purchase!$C:$C,Waterfall!FE$1)</f>
        <v>0</v>
      </c>
      <c r="FF122" s="4">
        <f>SUMIFS(Purchase!$F:$F,Purchase!$A:$A,Waterfall!$A122,Purchase!$D:$D,Waterfall!$C122,Purchase!$C:$C,Waterfall!FF$1)</f>
        <v>0</v>
      </c>
      <c r="FG122" s="4">
        <f>SUMIFS(Purchase!$F:$F,Purchase!$A:$A,Waterfall!$A122,Purchase!$D:$D,Waterfall!$C122,Purchase!$C:$C,Waterfall!FG$1)</f>
        <v>0</v>
      </c>
      <c r="FH122" s="4">
        <f>SUMIFS(Purchase!$F:$F,Purchase!$A:$A,Waterfall!$A122,Purchase!$D:$D,Waterfall!$C122,Purchase!$C:$C,Waterfall!FH$1)</f>
        <v>0</v>
      </c>
      <c r="FI122" s="4">
        <f>SUMIFS(Purchase!$F:$F,Purchase!$A:$A,Waterfall!$A122,Purchase!$D:$D,Waterfall!$C122,Purchase!$C:$C,Waterfall!FI$1)</f>
        <v>0</v>
      </c>
      <c r="FJ122" s="4">
        <f>SUMIFS(Purchase!$F:$F,Purchase!$A:$A,Waterfall!$A122,Purchase!$D:$D,Waterfall!$C122,Purchase!$C:$C,Waterfall!FJ$1)</f>
        <v>0</v>
      </c>
      <c r="FK122" s="4">
        <f>SUMIFS(Purchase!$F:$F,Purchase!$A:$A,Waterfall!$A122,Purchase!$D:$D,Waterfall!$C122,Purchase!$C:$C,Waterfall!FK$1)</f>
        <v>0</v>
      </c>
      <c r="FL122" s="4">
        <f>SUMIFS(Purchase!$F:$F,Purchase!$A:$A,Waterfall!$A122,Purchase!$D:$D,Waterfall!$C122,Purchase!$C:$C,Waterfall!FL$1)</f>
        <v>0</v>
      </c>
      <c r="FM122" s="4">
        <f>SUMIFS(Purchase!$F:$F,Purchase!$A:$A,Waterfall!$A122,Purchase!$D:$D,Waterfall!$C122,Purchase!$C:$C,Waterfall!FM$1)</f>
        <v>0</v>
      </c>
      <c r="FN122" s="4">
        <f>SUMIFS(Purchase!$F:$F,Purchase!$A:$A,Waterfall!$A122,Purchase!$D:$D,Waterfall!$C122,Purchase!$C:$C,Waterfall!FN$1)</f>
        <v>0</v>
      </c>
      <c r="FO122" s="4">
        <f>SUMIFS(Purchase!$F:$F,Purchase!$A:$A,Waterfall!$A122,Purchase!$D:$D,Waterfall!$C122,Purchase!$C:$C,Waterfall!FO$1)</f>
        <v>0</v>
      </c>
      <c r="FP122" s="4">
        <f>SUMIFS(Purchase!$F:$F,Purchase!$A:$A,Waterfall!$A122,Purchase!$D:$D,Waterfall!$C122,Purchase!$C:$C,Waterfall!FP$1)</f>
        <v>0</v>
      </c>
      <c r="FQ122" s="4">
        <f>SUMIFS(Purchase!$F:$F,Purchase!$A:$A,Waterfall!$A122,Purchase!$D:$D,Waterfall!$C122,Purchase!$C:$C,Waterfall!FQ$1)</f>
        <v>0</v>
      </c>
      <c r="FR122" s="4">
        <f>SUMIFS(Purchase!$F:$F,Purchase!$A:$A,Waterfall!$A122,Purchase!$D:$D,Waterfall!$C122,Purchase!$C:$C,Waterfall!FR$1)</f>
        <v>0</v>
      </c>
      <c r="FS122" s="4">
        <f>SUMIFS(Purchase!$F:$F,Purchase!$A:$A,Waterfall!$A122,Purchase!$D:$D,Waterfall!$C122,Purchase!$C:$C,Waterfall!FS$1)</f>
        <v>0</v>
      </c>
      <c r="FT122" s="4">
        <f>SUMIFS(Purchase!$F:$F,Purchase!$A:$A,Waterfall!$A122,Purchase!$D:$D,Waterfall!$C122,Purchase!$C:$C,Waterfall!FT$1)</f>
        <v>0</v>
      </c>
      <c r="FU122" s="4">
        <f>SUMIFS(Purchase!$F:$F,Purchase!$A:$A,Waterfall!$A122,Purchase!$D:$D,Waterfall!$C122,Purchase!$C:$C,Waterfall!FU$1)</f>
        <v>0</v>
      </c>
      <c r="FV122" s="4">
        <f>SUMIFS(Purchase!$F:$F,Purchase!$A:$A,Waterfall!$A122,Purchase!$D:$D,Waterfall!$C122,Purchase!$C:$C,Waterfall!FV$1)</f>
        <v>0</v>
      </c>
      <c r="FW122" s="4">
        <f>SUMIFS(Purchase!$F:$F,Purchase!$A:$A,Waterfall!$A122,Purchase!$D:$D,Waterfall!$C122,Purchase!$C:$C,Waterfall!FW$1)</f>
        <v>0</v>
      </c>
      <c r="FX122" s="4">
        <f>SUMIFS(Purchase!$F:$F,Purchase!$A:$A,Waterfall!$A122,Purchase!$D:$D,Waterfall!$C122,Purchase!$C:$C,Waterfall!FX$1)</f>
        <v>0</v>
      </c>
      <c r="FY122" s="4">
        <f>SUMIFS(Purchase!$F:$F,Purchase!$A:$A,Waterfall!$A122,Purchase!$D:$D,Waterfall!$C122,Purchase!$C:$C,Waterfall!FY$1)</f>
        <v>0</v>
      </c>
      <c r="FZ122" s="4">
        <f>SUMIFS(Purchase!$F:$F,Purchase!$A:$A,Waterfall!$A122,Purchase!$D:$D,Waterfall!$C122,Purchase!$C:$C,Waterfall!FZ$1)</f>
        <v>0</v>
      </c>
      <c r="GA122" s="4">
        <f>SUMIFS(Purchase!$F:$F,Purchase!$A:$A,Waterfall!$A122,Purchase!$D:$D,Waterfall!$C122,Purchase!$C:$C,Waterfall!GA$1)</f>
        <v>0</v>
      </c>
      <c r="GB122" s="4">
        <f>SUMIFS(Purchase!$F:$F,Purchase!$A:$A,Waterfall!$A122,Purchase!$D:$D,Waterfall!$C122,Purchase!$C:$C,Waterfall!GB$1)</f>
        <v>0</v>
      </c>
      <c r="GC122" s="4">
        <f>SUMIFS(Purchase!$F:$F,Purchase!$A:$A,Waterfall!$A122,Purchase!$D:$D,Waterfall!$C122,Purchase!$C:$C,Waterfall!GC$1)</f>
        <v>0</v>
      </c>
      <c r="GD122" s="4">
        <f>SUMIFS(Purchase!$F:$F,Purchase!$A:$A,Waterfall!$A122,Purchase!$D:$D,Waterfall!$C122,Purchase!$C:$C,Waterfall!GD$1)</f>
        <v>0</v>
      </c>
      <c r="GE122" s="4">
        <f>SUMIFS(Purchase!$F:$F,Purchase!$A:$A,Waterfall!$A122,Purchase!$D:$D,Waterfall!$C122,Purchase!$C:$C,Waterfall!GE$1)</f>
        <v>0</v>
      </c>
      <c r="GF122" s="4">
        <f>SUMIFS(Purchase!$F:$F,Purchase!$A:$A,Waterfall!$A122,Purchase!$D:$D,Waterfall!$C122,Purchase!$C:$C,Waterfall!GF$1)</f>
        <v>0</v>
      </c>
      <c r="GG122" s="4">
        <f>SUMIFS(Purchase!$F:$F,Purchase!$A:$A,Waterfall!$A122,Purchase!$D:$D,Waterfall!$C122,Purchase!$C:$C,Waterfall!GG$1)</f>
        <v>0</v>
      </c>
      <c r="GH122" s="4">
        <f>SUMIFS(Purchase!$F:$F,Purchase!$A:$A,Waterfall!$A122,Purchase!$D:$D,Waterfall!$C122,Purchase!$C:$C,Waterfall!GH$1)</f>
        <v>0</v>
      </c>
      <c r="GI122" s="4">
        <f>SUMIFS(Purchase!$F:$F,Purchase!$A:$A,Waterfall!$A122,Purchase!$D:$D,Waterfall!$C122,Purchase!$C:$C,Waterfall!GI$1)</f>
        <v>0</v>
      </c>
    </row>
    <row r="123" spans="1:191" x14ac:dyDescent="0.35">
      <c r="A123" s="8">
        <f t="shared" si="4"/>
        <v>1</v>
      </c>
      <c r="B123" s="2" t="str">
        <f>VLOOKUP($A123,Centers!$B$1:$C$120,2,)</f>
        <v>GATE</v>
      </c>
      <c r="C123" s="3">
        <v>45000</v>
      </c>
      <c r="D123" s="4">
        <f>IF($A123=1,SUM(SUMIFS(Indent!$E:$E,Indent!$C:$C,Waterfall!$C123,Indent!$A:$A,Centers!$A$2),SUMIFS(Indent!$E:$E,Indent!$C:$C,Waterfall!$C123,Indent!$A:$A,Centers!$A$3),SUMIFS(Indent!$E:$E,Indent!$C:$C,Waterfall!$C123,Indent!$A:$A,Centers!$A$4),SUMIFS(Indent!$E:$E,Indent!$C:$C,Waterfall!$C123,Indent!$A:$A,Centers!$A$5),SUMIFS(Indent!$E:$E,Indent!$C:$C,Waterfall!$C123,Indent!$A:$A,Centers!$A$6),SUMIFS(Indent!$E:$E,Indent!$C:$C,Waterfall!$C123,Indent!$A:$A,Centers!$A$7),SUMIFS(Indent!$E:$E,Indent!$C:$C,Waterfall!$C123,Indent!$A:$A,Centers!$A$8)),SUMIFS(Indent!$E:$E,Indent!$C:$C,Waterfall!$C123,Indent!$A:$A,$A123))</f>
        <v>0</v>
      </c>
      <c r="E123" s="4">
        <f>SUMIFS(Purchase!$F:$F,Purchase!$A:$A,Waterfall!$A123,Purchase!$D:$D,Waterfall!$C123,Purchase!$C:$C,Waterfall!E$1)</f>
        <v>0</v>
      </c>
      <c r="F123" s="4">
        <f>SUMIFS(Purchase!$F:$F,Purchase!$A:$A,Waterfall!$A123,Purchase!$D:$D,Waterfall!$C123,Purchase!$C:$C,Waterfall!F$1)</f>
        <v>0</v>
      </c>
      <c r="G123" s="4">
        <f>SUMIFS(Purchase!$F:$F,Purchase!$A:$A,Waterfall!$A123,Purchase!$D:$D,Waterfall!$C123,Purchase!$C:$C,Waterfall!G$1)</f>
        <v>0</v>
      </c>
      <c r="H123" s="4">
        <f>SUMIFS(Purchase!$F:$F,Purchase!$A:$A,Waterfall!$A123,Purchase!$D:$D,Waterfall!$C123,Purchase!$C:$C,Waterfall!H$1)</f>
        <v>0</v>
      </c>
      <c r="I123" s="4">
        <f>SUMIFS(Purchase!$F:$F,Purchase!$A:$A,Waterfall!$A123,Purchase!$D:$D,Waterfall!$C123,Purchase!$C:$C,Waterfall!I$1)</f>
        <v>0</v>
      </c>
      <c r="J123" s="4">
        <f>SUMIFS(Purchase!$F:$F,Purchase!$A:$A,Waterfall!$A123,Purchase!$D:$D,Waterfall!$C123,Purchase!$C:$C,Waterfall!J$1)</f>
        <v>0</v>
      </c>
      <c r="K123" s="4">
        <f>SUMIFS(Purchase!$F:$F,Purchase!$A:$A,Waterfall!$A123,Purchase!$D:$D,Waterfall!$C123,Purchase!$C:$C,Waterfall!K$1)</f>
        <v>0</v>
      </c>
      <c r="L123" s="4">
        <f>SUMIFS(Purchase!$F:$F,Purchase!$A:$A,Waterfall!$A123,Purchase!$D:$D,Waterfall!$C123,Purchase!$C:$C,Waterfall!L$1)</f>
        <v>0</v>
      </c>
      <c r="M123" s="4">
        <f>SUMIFS(Purchase!$F:$F,Purchase!$A:$A,Waterfall!$A123,Purchase!$D:$D,Waterfall!$C123,Purchase!$C:$C,Waterfall!M$1)</f>
        <v>0</v>
      </c>
      <c r="N123" s="4">
        <f>SUMIFS(Purchase!$F:$F,Purchase!$A:$A,Waterfall!$A123,Purchase!$D:$D,Waterfall!$C123,Purchase!$C:$C,Waterfall!N$1)</f>
        <v>0</v>
      </c>
      <c r="O123" s="4">
        <f>SUMIFS(Purchase!$F:$F,Purchase!$A:$A,Waterfall!$A123,Purchase!$D:$D,Waterfall!$C123,Purchase!$C:$C,Waterfall!O$1)</f>
        <v>0</v>
      </c>
      <c r="P123" s="4">
        <f>SUMIFS(Purchase!$F:$F,Purchase!$A:$A,Waterfall!$A123,Purchase!$D:$D,Waterfall!$C123,Purchase!$C:$C,Waterfall!P$1)</f>
        <v>0</v>
      </c>
      <c r="Q123" s="4">
        <f>SUMIFS(Purchase!$F:$F,Purchase!$A:$A,Waterfall!$A123,Purchase!$D:$D,Waterfall!$C123,Purchase!$C:$C,Waterfall!Q$1)</f>
        <v>0</v>
      </c>
      <c r="R123" s="4">
        <f>SUMIFS(Purchase!$F:$F,Purchase!$A:$A,Waterfall!$A123,Purchase!$D:$D,Waterfall!$C123,Purchase!$C:$C,Waterfall!R$1)</f>
        <v>0</v>
      </c>
      <c r="S123" s="4">
        <f>SUMIFS(Purchase!$F:$F,Purchase!$A:$A,Waterfall!$A123,Purchase!$D:$D,Waterfall!$C123,Purchase!$C:$C,Waterfall!S$1)</f>
        <v>0</v>
      </c>
      <c r="T123" s="4">
        <f>SUMIFS(Purchase!$F:$F,Purchase!$A:$A,Waterfall!$A123,Purchase!$D:$D,Waterfall!$C123,Purchase!$C:$C,Waterfall!T$1)</f>
        <v>0</v>
      </c>
      <c r="U123" s="4">
        <f>SUMIFS(Purchase!$F:$F,Purchase!$A:$A,Waterfall!$A123,Purchase!$D:$D,Waterfall!$C123,Purchase!$C:$C,Waterfall!U$1)</f>
        <v>0</v>
      </c>
      <c r="V123" s="4">
        <f>SUMIFS(Purchase!$F:$F,Purchase!$A:$A,Waterfall!$A123,Purchase!$D:$D,Waterfall!$C123,Purchase!$C:$C,Waterfall!V$1)</f>
        <v>0</v>
      </c>
      <c r="W123" s="4">
        <f>SUMIFS(Purchase!$F:$F,Purchase!$A:$A,Waterfall!$A123,Purchase!$D:$D,Waterfall!$C123,Purchase!$C:$C,Waterfall!W$1)</f>
        <v>0</v>
      </c>
      <c r="X123" s="4">
        <f>SUMIFS(Purchase!$F:$F,Purchase!$A:$A,Waterfall!$A123,Purchase!$D:$D,Waterfall!$C123,Purchase!$C:$C,Waterfall!X$1)</f>
        <v>0</v>
      </c>
      <c r="Y123" s="4">
        <f>SUMIFS(Purchase!$F:$F,Purchase!$A:$A,Waterfall!$A123,Purchase!$D:$D,Waterfall!$C123,Purchase!$C:$C,Waterfall!Y$1)</f>
        <v>0</v>
      </c>
      <c r="Z123" s="4">
        <f>SUMIFS(Purchase!$F:$F,Purchase!$A:$A,Waterfall!$A123,Purchase!$D:$D,Waterfall!$C123,Purchase!$C:$C,Waterfall!Z$1)</f>
        <v>0</v>
      </c>
      <c r="AA123" s="4">
        <f>SUMIFS(Purchase!$F:$F,Purchase!$A:$A,Waterfall!$A123,Purchase!$D:$D,Waterfall!$C123,Purchase!$C:$C,Waterfall!AA$1)</f>
        <v>0</v>
      </c>
      <c r="AB123" s="4">
        <f>SUMIFS(Purchase!$F:$F,Purchase!$A:$A,Waterfall!$A123,Purchase!$D:$D,Waterfall!$C123,Purchase!$C:$C,Waterfall!AB$1)</f>
        <v>0</v>
      </c>
      <c r="AC123" s="4">
        <f>SUMIFS(Purchase!$F:$F,Purchase!$A:$A,Waterfall!$A123,Purchase!$D:$D,Waterfall!$C123,Purchase!$C:$C,Waterfall!AC$1)</f>
        <v>0</v>
      </c>
      <c r="AD123" s="4">
        <f>SUMIFS(Purchase!$F:$F,Purchase!$A:$A,Waterfall!$A123,Purchase!$D:$D,Waterfall!$C123,Purchase!$C:$C,Waterfall!AD$1)</f>
        <v>0</v>
      </c>
      <c r="AE123" s="4">
        <f>SUMIFS(Purchase!$F:$F,Purchase!$A:$A,Waterfall!$A123,Purchase!$D:$D,Waterfall!$C123,Purchase!$C:$C,Waterfall!AE$1)</f>
        <v>0</v>
      </c>
      <c r="AF123" s="4">
        <f>SUMIFS(Purchase!$F:$F,Purchase!$A:$A,Waterfall!$A123,Purchase!$D:$D,Waterfall!$C123,Purchase!$C:$C,Waterfall!AF$1)</f>
        <v>0</v>
      </c>
      <c r="AG123" s="4">
        <f>SUMIFS(Purchase!$F:$F,Purchase!$A:$A,Waterfall!$A123,Purchase!$D:$D,Waterfall!$C123,Purchase!$C:$C,Waterfall!AG$1)</f>
        <v>0</v>
      </c>
      <c r="AH123" s="4">
        <f>SUMIFS(Purchase!$F:$F,Purchase!$A:$A,Waterfall!$A123,Purchase!$D:$D,Waterfall!$C123,Purchase!$C:$C,Waterfall!AH$1)</f>
        <v>0</v>
      </c>
      <c r="AI123" s="4">
        <f>SUMIFS(Purchase!$F:$F,Purchase!$A:$A,Waterfall!$A123,Purchase!$D:$D,Waterfall!$C123,Purchase!$C:$C,Waterfall!AI$1)</f>
        <v>0</v>
      </c>
      <c r="AJ123" s="4">
        <f>SUMIFS(Purchase!$F:$F,Purchase!$A:$A,Waterfall!$A123,Purchase!$D:$D,Waterfall!$C123,Purchase!$C:$C,Waterfall!AJ$1)</f>
        <v>0</v>
      </c>
      <c r="AK123" s="4">
        <f>SUMIFS(Purchase!$F:$F,Purchase!$A:$A,Waterfall!$A123,Purchase!$D:$D,Waterfall!$C123,Purchase!$C:$C,Waterfall!AK$1)</f>
        <v>0</v>
      </c>
      <c r="AL123" s="4">
        <f>SUMIFS(Purchase!$F:$F,Purchase!$A:$A,Waterfall!$A123,Purchase!$D:$D,Waterfall!$C123,Purchase!$C:$C,Waterfall!AL$1)</f>
        <v>0</v>
      </c>
      <c r="AM123" s="4">
        <f>SUMIFS(Purchase!$F:$F,Purchase!$A:$A,Waterfall!$A123,Purchase!$D:$D,Waterfall!$C123,Purchase!$C:$C,Waterfall!AM$1)</f>
        <v>0</v>
      </c>
      <c r="AN123" s="4">
        <f>SUMIFS(Purchase!$F:$F,Purchase!$A:$A,Waterfall!$A123,Purchase!$D:$D,Waterfall!$C123,Purchase!$C:$C,Waterfall!AN$1)</f>
        <v>0</v>
      </c>
      <c r="AO123" s="4">
        <f>SUMIFS(Purchase!$F:$F,Purchase!$A:$A,Waterfall!$A123,Purchase!$D:$D,Waterfall!$C123,Purchase!$C:$C,Waterfall!AO$1)</f>
        <v>0</v>
      </c>
      <c r="AP123" s="4">
        <f>SUMIFS(Purchase!$F:$F,Purchase!$A:$A,Waterfall!$A123,Purchase!$D:$D,Waterfall!$C123,Purchase!$C:$C,Waterfall!AP$1)</f>
        <v>0</v>
      </c>
      <c r="AQ123" s="4">
        <f>SUMIFS(Purchase!$F:$F,Purchase!$A:$A,Waterfall!$A123,Purchase!$D:$D,Waterfall!$C123,Purchase!$C:$C,Waterfall!AQ$1)</f>
        <v>0</v>
      </c>
      <c r="AR123" s="4">
        <f>SUMIFS(Purchase!$F:$F,Purchase!$A:$A,Waterfall!$A123,Purchase!$D:$D,Waterfall!$C123,Purchase!$C:$C,Waterfall!AR$1)</f>
        <v>0</v>
      </c>
      <c r="AS123" s="4">
        <f>SUMIFS(Purchase!$F:$F,Purchase!$A:$A,Waterfall!$A123,Purchase!$D:$D,Waterfall!$C123,Purchase!$C:$C,Waterfall!AS$1)</f>
        <v>0</v>
      </c>
      <c r="AT123" s="4">
        <f>SUMIFS(Purchase!$F:$F,Purchase!$A:$A,Waterfall!$A123,Purchase!$D:$D,Waterfall!$C123,Purchase!$C:$C,Waterfall!AT$1)</f>
        <v>0</v>
      </c>
      <c r="AU123" s="4">
        <f>SUMIFS(Purchase!$F:$F,Purchase!$A:$A,Waterfall!$A123,Purchase!$D:$D,Waterfall!$C123,Purchase!$C:$C,Waterfall!AU$1)</f>
        <v>0</v>
      </c>
      <c r="AV123" s="4">
        <f>SUMIFS(Purchase!$F:$F,Purchase!$A:$A,Waterfall!$A123,Purchase!$D:$D,Waterfall!$C123,Purchase!$C:$C,Waterfall!AV$1)</f>
        <v>0</v>
      </c>
      <c r="AW123" s="4">
        <f>SUMIFS(Purchase!$F:$F,Purchase!$A:$A,Waterfall!$A123,Purchase!$D:$D,Waterfall!$C123,Purchase!$C:$C,Waterfall!AW$1)</f>
        <v>0</v>
      </c>
      <c r="AX123" s="4">
        <f>SUMIFS(Purchase!$F:$F,Purchase!$A:$A,Waterfall!$A123,Purchase!$D:$D,Waterfall!$C123,Purchase!$C:$C,Waterfall!AX$1)</f>
        <v>0</v>
      </c>
      <c r="AY123" s="4">
        <f>SUMIFS(Purchase!$F:$F,Purchase!$A:$A,Waterfall!$A123,Purchase!$D:$D,Waterfall!$C123,Purchase!$C:$C,Waterfall!AY$1)</f>
        <v>0</v>
      </c>
      <c r="AZ123" s="4">
        <f>SUMIFS(Purchase!$F:$F,Purchase!$A:$A,Waterfall!$A123,Purchase!$D:$D,Waterfall!$C123,Purchase!$C:$C,Waterfall!AZ$1)</f>
        <v>0</v>
      </c>
      <c r="BA123" s="4">
        <f>SUMIFS(Purchase!$F:$F,Purchase!$A:$A,Waterfall!$A123,Purchase!$D:$D,Waterfall!$C123,Purchase!$C:$C,Waterfall!BA$1)</f>
        <v>0</v>
      </c>
      <c r="BB123" s="4">
        <f>SUMIFS(Purchase!$F:$F,Purchase!$A:$A,Waterfall!$A123,Purchase!$D:$D,Waterfall!$C123,Purchase!$C:$C,Waterfall!BB$1)</f>
        <v>0</v>
      </c>
      <c r="BC123" s="4">
        <f>SUMIFS(Purchase!$F:$F,Purchase!$A:$A,Waterfall!$A123,Purchase!$D:$D,Waterfall!$C123,Purchase!$C:$C,Waterfall!BC$1)</f>
        <v>0</v>
      </c>
      <c r="BD123" s="4">
        <f>SUMIFS(Purchase!$F:$F,Purchase!$A:$A,Waterfall!$A123,Purchase!$D:$D,Waterfall!$C123,Purchase!$C:$C,Waterfall!BD$1)</f>
        <v>0</v>
      </c>
      <c r="BE123" s="4">
        <f>SUMIFS(Purchase!$F:$F,Purchase!$A:$A,Waterfall!$A123,Purchase!$D:$D,Waterfall!$C123,Purchase!$C:$C,Waterfall!BE$1)</f>
        <v>0</v>
      </c>
      <c r="BF123" s="4">
        <f>SUMIFS(Purchase!$F:$F,Purchase!$A:$A,Waterfall!$A123,Purchase!$D:$D,Waterfall!$C123,Purchase!$C:$C,Waterfall!BF$1)</f>
        <v>0</v>
      </c>
      <c r="BG123" s="4">
        <f>SUMIFS(Purchase!$F:$F,Purchase!$A:$A,Waterfall!$A123,Purchase!$D:$D,Waterfall!$C123,Purchase!$C:$C,Waterfall!BG$1)</f>
        <v>0</v>
      </c>
      <c r="BH123" s="4">
        <f>SUMIFS(Purchase!$F:$F,Purchase!$A:$A,Waterfall!$A123,Purchase!$D:$D,Waterfall!$C123,Purchase!$C:$C,Waterfall!BH$1)</f>
        <v>0</v>
      </c>
      <c r="BI123" s="4">
        <f>SUMIFS(Purchase!$F:$F,Purchase!$A:$A,Waterfall!$A123,Purchase!$D:$D,Waterfall!$C123,Purchase!$C:$C,Waterfall!BI$1)</f>
        <v>0</v>
      </c>
      <c r="BJ123" s="4">
        <f>SUMIFS(Purchase!$F:$F,Purchase!$A:$A,Waterfall!$A123,Purchase!$D:$D,Waterfall!$C123,Purchase!$C:$C,Waterfall!BJ$1)</f>
        <v>0</v>
      </c>
      <c r="BK123" s="4">
        <f>SUMIFS(Purchase!$F:$F,Purchase!$A:$A,Waterfall!$A123,Purchase!$D:$D,Waterfall!$C123,Purchase!$C:$C,Waterfall!BK$1)</f>
        <v>0</v>
      </c>
      <c r="BL123" s="4">
        <f>SUMIFS(Purchase!$F:$F,Purchase!$A:$A,Waterfall!$A123,Purchase!$D:$D,Waterfall!$C123,Purchase!$C:$C,Waterfall!BL$1)</f>
        <v>0</v>
      </c>
      <c r="BM123" s="4">
        <f>SUMIFS(Purchase!$F:$F,Purchase!$A:$A,Waterfall!$A123,Purchase!$D:$D,Waterfall!$C123,Purchase!$C:$C,Waterfall!BM$1)</f>
        <v>0</v>
      </c>
      <c r="BN123" s="4">
        <f>SUMIFS(Purchase!$F:$F,Purchase!$A:$A,Waterfall!$A123,Purchase!$D:$D,Waterfall!$C123,Purchase!$C:$C,Waterfall!BN$1)</f>
        <v>0</v>
      </c>
      <c r="BO123" s="4">
        <f>SUMIFS(Purchase!$F:$F,Purchase!$A:$A,Waterfall!$A123,Purchase!$D:$D,Waterfall!$C123,Purchase!$C:$C,Waterfall!BO$1)</f>
        <v>0</v>
      </c>
      <c r="BP123" s="4">
        <f>SUMIFS(Purchase!$F:$F,Purchase!$A:$A,Waterfall!$A123,Purchase!$D:$D,Waterfall!$C123,Purchase!$C:$C,Waterfall!BP$1)</f>
        <v>0</v>
      </c>
      <c r="BQ123" s="4">
        <f>SUMIFS(Purchase!$F:$F,Purchase!$A:$A,Waterfall!$A123,Purchase!$D:$D,Waterfall!$C123,Purchase!$C:$C,Waterfall!BQ$1)</f>
        <v>0</v>
      </c>
      <c r="BR123" s="4">
        <f>SUMIFS(Purchase!$F:$F,Purchase!$A:$A,Waterfall!$A123,Purchase!$D:$D,Waterfall!$C123,Purchase!$C:$C,Waterfall!BR$1)</f>
        <v>0</v>
      </c>
      <c r="BS123" s="4">
        <f>SUMIFS(Purchase!$F:$F,Purchase!$A:$A,Waterfall!$A123,Purchase!$D:$D,Waterfall!$C123,Purchase!$C:$C,Waterfall!BS$1)</f>
        <v>0</v>
      </c>
      <c r="BT123" s="4">
        <f>SUMIFS(Purchase!$F:$F,Purchase!$A:$A,Waterfall!$A123,Purchase!$D:$D,Waterfall!$C123,Purchase!$C:$C,Waterfall!BT$1)</f>
        <v>0</v>
      </c>
      <c r="BU123" s="4">
        <f>SUMIFS(Purchase!$F:$F,Purchase!$A:$A,Waterfall!$A123,Purchase!$D:$D,Waterfall!$C123,Purchase!$C:$C,Waterfall!BU$1)</f>
        <v>0</v>
      </c>
      <c r="BV123" s="4">
        <f>SUMIFS(Purchase!$F:$F,Purchase!$A:$A,Waterfall!$A123,Purchase!$D:$D,Waterfall!$C123,Purchase!$C:$C,Waterfall!BV$1)</f>
        <v>0</v>
      </c>
      <c r="BW123" s="4">
        <f>SUMIFS(Purchase!$F:$F,Purchase!$A:$A,Waterfall!$A123,Purchase!$D:$D,Waterfall!$C123,Purchase!$C:$C,Waterfall!BW$1)</f>
        <v>0</v>
      </c>
      <c r="BX123" s="4">
        <f>SUMIFS(Purchase!$F:$F,Purchase!$A:$A,Waterfall!$A123,Purchase!$D:$D,Waterfall!$C123,Purchase!$C:$C,Waterfall!BX$1)</f>
        <v>0</v>
      </c>
      <c r="BY123" s="4">
        <f>SUMIFS(Purchase!$F:$F,Purchase!$A:$A,Waterfall!$A123,Purchase!$D:$D,Waterfall!$C123,Purchase!$C:$C,Waterfall!BY$1)</f>
        <v>0</v>
      </c>
      <c r="BZ123" s="4">
        <f>SUMIFS(Purchase!$F:$F,Purchase!$A:$A,Waterfall!$A123,Purchase!$D:$D,Waterfall!$C123,Purchase!$C:$C,Waterfall!BZ$1)</f>
        <v>0</v>
      </c>
      <c r="CA123" s="4">
        <f>SUMIFS(Purchase!$F:$F,Purchase!$A:$A,Waterfall!$A123,Purchase!$D:$D,Waterfall!$C123,Purchase!$C:$C,Waterfall!CA$1)</f>
        <v>0</v>
      </c>
      <c r="CB123" s="4">
        <f>SUMIFS(Purchase!$F:$F,Purchase!$A:$A,Waterfall!$A123,Purchase!$D:$D,Waterfall!$C123,Purchase!$C:$C,Waterfall!CB$1)</f>
        <v>0</v>
      </c>
      <c r="CC123" s="4">
        <f>SUMIFS(Purchase!$F:$F,Purchase!$A:$A,Waterfall!$A123,Purchase!$D:$D,Waterfall!$C123,Purchase!$C:$C,Waterfall!CC$1)</f>
        <v>0</v>
      </c>
      <c r="CD123" s="4">
        <f>SUMIFS(Purchase!$F:$F,Purchase!$A:$A,Waterfall!$A123,Purchase!$D:$D,Waterfall!$C123,Purchase!$C:$C,Waterfall!CD$1)</f>
        <v>0</v>
      </c>
      <c r="CE123" s="4">
        <f>SUMIFS(Purchase!$F:$F,Purchase!$A:$A,Waterfall!$A123,Purchase!$D:$D,Waterfall!$C123,Purchase!$C:$C,Waterfall!CE$1)</f>
        <v>0</v>
      </c>
      <c r="CF123" s="4">
        <f>SUMIFS(Purchase!$F:$F,Purchase!$A:$A,Waterfall!$A123,Purchase!$D:$D,Waterfall!$C123,Purchase!$C:$C,Waterfall!CF$1)</f>
        <v>0</v>
      </c>
      <c r="CG123" s="4">
        <f>SUMIFS(Purchase!$F:$F,Purchase!$A:$A,Waterfall!$A123,Purchase!$D:$D,Waterfall!$C123,Purchase!$C:$C,Waterfall!CG$1)</f>
        <v>0</v>
      </c>
      <c r="CH123" s="4">
        <f>SUMIFS(Purchase!$F:$F,Purchase!$A:$A,Waterfall!$A123,Purchase!$D:$D,Waterfall!$C123,Purchase!$C:$C,Waterfall!CH$1)</f>
        <v>0</v>
      </c>
      <c r="CI123" s="4">
        <f>SUMIFS(Purchase!$F:$F,Purchase!$A:$A,Waterfall!$A123,Purchase!$D:$D,Waterfall!$C123,Purchase!$C:$C,Waterfall!CI$1)</f>
        <v>0</v>
      </c>
      <c r="CJ123" s="4">
        <f>SUMIFS(Purchase!$F:$F,Purchase!$A:$A,Waterfall!$A123,Purchase!$D:$D,Waterfall!$C123,Purchase!$C:$C,Waterfall!CJ$1)</f>
        <v>0</v>
      </c>
      <c r="CK123" s="4">
        <f>SUMIFS(Purchase!$F:$F,Purchase!$A:$A,Waterfall!$A123,Purchase!$D:$D,Waterfall!$C123,Purchase!$C:$C,Waterfall!CK$1)</f>
        <v>0</v>
      </c>
      <c r="CL123" s="4">
        <f>SUMIFS(Purchase!$F:$F,Purchase!$A:$A,Waterfall!$A123,Purchase!$D:$D,Waterfall!$C123,Purchase!$C:$C,Waterfall!CL$1)</f>
        <v>0</v>
      </c>
      <c r="CM123" s="4">
        <f>SUMIFS(Purchase!$F:$F,Purchase!$A:$A,Waterfall!$A123,Purchase!$D:$D,Waterfall!$C123,Purchase!$C:$C,Waterfall!CM$1)</f>
        <v>0</v>
      </c>
      <c r="CN123" s="4">
        <f>SUMIFS(Purchase!$F:$F,Purchase!$A:$A,Waterfall!$A123,Purchase!$D:$D,Waterfall!$C123,Purchase!$C:$C,Waterfall!CN$1)</f>
        <v>0</v>
      </c>
      <c r="CO123" s="4">
        <f>SUMIFS(Purchase!$F:$F,Purchase!$A:$A,Waterfall!$A123,Purchase!$D:$D,Waterfall!$C123,Purchase!$C:$C,Waterfall!CO$1)</f>
        <v>0</v>
      </c>
      <c r="CP123" s="4">
        <f>SUMIFS(Purchase!$F:$F,Purchase!$A:$A,Waterfall!$A123,Purchase!$D:$D,Waterfall!$C123,Purchase!$C:$C,Waterfall!CP$1)</f>
        <v>0</v>
      </c>
      <c r="CQ123" s="4">
        <f>SUMIFS(Purchase!$F:$F,Purchase!$A:$A,Waterfall!$A123,Purchase!$D:$D,Waterfall!$C123,Purchase!$C:$C,Waterfall!CQ$1)</f>
        <v>0</v>
      </c>
      <c r="CR123" s="4">
        <f>SUMIFS(Purchase!$F:$F,Purchase!$A:$A,Waterfall!$A123,Purchase!$D:$D,Waterfall!$C123,Purchase!$C:$C,Waterfall!CR$1)</f>
        <v>0</v>
      </c>
      <c r="CS123" s="4">
        <f>SUMIFS(Purchase!$F:$F,Purchase!$A:$A,Waterfall!$A123,Purchase!$D:$D,Waterfall!$C123,Purchase!$C:$C,Waterfall!CS$1)</f>
        <v>0</v>
      </c>
      <c r="CT123" s="4">
        <f>SUMIFS(Purchase!$F:$F,Purchase!$A:$A,Waterfall!$A123,Purchase!$D:$D,Waterfall!$C123,Purchase!$C:$C,Waterfall!CT$1)</f>
        <v>0</v>
      </c>
      <c r="CU123" s="4">
        <f>SUMIFS(Purchase!$F:$F,Purchase!$A:$A,Waterfall!$A123,Purchase!$D:$D,Waterfall!$C123,Purchase!$C:$C,Waterfall!CU$1)</f>
        <v>0</v>
      </c>
      <c r="CV123" s="4">
        <f>SUMIFS(Purchase!$F:$F,Purchase!$A:$A,Waterfall!$A123,Purchase!$D:$D,Waterfall!$C123,Purchase!$C:$C,Waterfall!CV$1)</f>
        <v>0</v>
      </c>
      <c r="CW123" s="4">
        <f>SUMIFS(Purchase!$F:$F,Purchase!$A:$A,Waterfall!$A123,Purchase!$D:$D,Waterfall!$C123,Purchase!$C:$C,Waterfall!CW$1)</f>
        <v>0</v>
      </c>
      <c r="CX123" s="4">
        <f>SUMIFS(Purchase!$F:$F,Purchase!$A:$A,Waterfall!$A123,Purchase!$D:$D,Waterfall!$C123,Purchase!$C:$C,Waterfall!CX$1)</f>
        <v>0</v>
      </c>
      <c r="CY123" s="4">
        <f>SUMIFS(Purchase!$F:$F,Purchase!$A:$A,Waterfall!$A123,Purchase!$D:$D,Waterfall!$C123,Purchase!$C:$C,Waterfall!CY$1)</f>
        <v>0</v>
      </c>
      <c r="CZ123" s="4">
        <f>SUMIFS(Purchase!$F:$F,Purchase!$A:$A,Waterfall!$A123,Purchase!$D:$D,Waterfall!$C123,Purchase!$C:$C,Waterfall!CZ$1)</f>
        <v>0</v>
      </c>
      <c r="DA123" s="4">
        <f>SUMIFS(Purchase!$F:$F,Purchase!$A:$A,Waterfall!$A123,Purchase!$D:$D,Waterfall!$C123,Purchase!$C:$C,Waterfall!DA$1)</f>
        <v>0</v>
      </c>
      <c r="DB123" s="4">
        <f>SUMIFS(Purchase!$F:$F,Purchase!$A:$A,Waterfall!$A123,Purchase!$D:$D,Waterfall!$C123,Purchase!$C:$C,Waterfall!DB$1)</f>
        <v>0</v>
      </c>
      <c r="DC123" s="4">
        <f>SUMIFS(Purchase!$F:$F,Purchase!$A:$A,Waterfall!$A123,Purchase!$D:$D,Waterfall!$C123,Purchase!$C:$C,Waterfall!DC$1)</f>
        <v>0</v>
      </c>
      <c r="DD123" s="4">
        <f>SUMIFS(Purchase!$F:$F,Purchase!$A:$A,Waterfall!$A123,Purchase!$D:$D,Waterfall!$C123,Purchase!$C:$C,Waterfall!DD$1)</f>
        <v>0</v>
      </c>
      <c r="DE123" s="4">
        <f>SUMIFS(Purchase!$F:$F,Purchase!$A:$A,Waterfall!$A123,Purchase!$D:$D,Waterfall!$C123,Purchase!$C:$C,Waterfall!DE$1)</f>
        <v>0</v>
      </c>
      <c r="DF123" s="4">
        <f>SUMIFS(Purchase!$F:$F,Purchase!$A:$A,Waterfall!$A123,Purchase!$D:$D,Waterfall!$C123,Purchase!$C:$C,Waterfall!DF$1)</f>
        <v>0</v>
      </c>
      <c r="DG123" s="4">
        <f>SUMIFS(Purchase!$F:$F,Purchase!$A:$A,Waterfall!$A123,Purchase!$D:$D,Waterfall!$C123,Purchase!$C:$C,Waterfall!DG$1)</f>
        <v>0</v>
      </c>
      <c r="DH123" s="4">
        <f>SUMIFS(Purchase!$F:$F,Purchase!$A:$A,Waterfall!$A123,Purchase!$D:$D,Waterfall!$C123,Purchase!$C:$C,Waterfall!DH$1)</f>
        <v>0</v>
      </c>
      <c r="DI123" s="4">
        <f>SUMIFS(Purchase!$F:$F,Purchase!$A:$A,Waterfall!$A123,Purchase!$D:$D,Waterfall!$C123,Purchase!$C:$C,Waterfall!DI$1)</f>
        <v>0</v>
      </c>
      <c r="DJ123" s="4">
        <f>SUMIFS(Purchase!$F:$F,Purchase!$A:$A,Waterfall!$A123,Purchase!$D:$D,Waterfall!$C123,Purchase!$C:$C,Waterfall!DJ$1)</f>
        <v>0</v>
      </c>
      <c r="DK123" s="4">
        <f>SUMIFS(Purchase!$F:$F,Purchase!$A:$A,Waterfall!$A123,Purchase!$D:$D,Waterfall!$C123,Purchase!$C:$C,Waterfall!DK$1)</f>
        <v>0</v>
      </c>
      <c r="DL123" s="4">
        <f>SUMIFS(Purchase!$F:$F,Purchase!$A:$A,Waterfall!$A123,Purchase!$D:$D,Waterfall!$C123,Purchase!$C:$C,Waterfall!DL$1)</f>
        <v>0</v>
      </c>
      <c r="DM123" s="4">
        <f>SUMIFS(Purchase!$F:$F,Purchase!$A:$A,Waterfall!$A123,Purchase!$D:$D,Waterfall!$C123,Purchase!$C:$C,Waterfall!DM$1)</f>
        <v>0</v>
      </c>
      <c r="DN123" s="4">
        <f>SUMIFS(Purchase!$F:$F,Purchase!$A:$A,Waterfall!$A123,Purchase!$D:$D,Waterfall!$C123,Purchase!$C:$C,Waterfall!DN$1)</f>
        <v>0</v>
      </c>
      <c r="DO123" s="4">
        <f>SUMIFS(Purchase!$F:$F,Purchase!$A:$A,Waterfall!$A123,Purchase!$D:$D,Waterfall!$C123,Purchase!$C:$C,Waterfall!DO$1)</f>
        <v>0</v>
      </c>
      <c r="DP123" s="4">
        <f>SUMIFS(Purchase!$F:$F,Purchase!$A:$A,Waterfall!$A123,Purchase!$D:$D,Waterfall!$C123,Purchase!$C:$C,Waterfall!DP$1)</f>
        <v>0</v>
      </c>
      <c r="DQ123" s="4">
        <f>SUMIFS(Purchase!$F:$F,Purchase!$A:$A,Waterfall!$A123,Purchase!$D:$D,Waterfall!$C123,Purchase!$C:$C,Waterfall!DQ$1)</f>
        <v>0</v>
      </c>
      <c r="DR123" s="4">
        <f>SUMIFS(Purchase!$F:$F,Purchase!$A:$A,Waterfall!$A123,Purchase!$D:$D,Waterfall!$C123,Purchase!$C:$C,Waterfall!DR$1)</f>
        <v>0</v>
      </c>
      <c r="DS123" s="4">
        <f>SUMIFS(Purchase!$F:$F,Purchase!$A:$A,Waterfall!$A123,Purchase!$D:$D,Waterfall!$C123,Purchase!$C:$C,Waterfall!DS$1)</f>
        <v>0</v>
      </c>
      <c r="DT123" s="4">
        <f>SUMIFS(Purchase!$F:$F,Purchase!$A:$A,Waterfall!$A123,Purchase!$D:$D,Waterfall!$C123,Purchase!$C:$C,Waterfall!DT$1)</f>
        <v>0</v>
      </c>
      <c r="DU123" s="4">
        <f>SUMIFS(Purchase!$F:$F,Purchase!$A:$A,Waterfall!$A123,Purchase!$D:$D,Waterfall!$C123,Purchase!$C:$C,Waterfall!DU$1)</f>
        <v>0</v>
      </c>
      <c r="DV123" s="4">
        <f>SUMIFS(Purchase!$F:$F,Purchase!$A:$A,Waterfall!$A123,Purchase!$D:$D,Waterfall!$C123,Purchase!$C:$C,Waterfall!DV$1)</f>
        <v>0</v>
      </c>
      <c r="DW123" s="4">
        <f>SUMIFS(Purchase!$F:$F,Purchase!$A:$A,Waterfall!$A123,Purchase!$D:$D,Waterfall!$C123,Purchase!$C:$C,Waterfall!DW$1)</f>
        <v>0</v>
      </c>
      <c r="DX123" s="4">
        <f>SUMIFS(Purchase!$F:$F,Purchase!$A:$A,Waterfall!$A123,Purchase!$D:$D,Waterfall!$C123,Purchase!$C:$C,Waterfall!DX$1)</f>
        <v>0</v>
      </c>
      <c r="DY123" s="4">
        <f>SUMIFS(Purchase!$F:$F,Purchase!$A:$A,Waterfall!$A123,Purchase!$D:$D,Waterfall!$C123,Purchase!$C:$C,Waterfall!DY$1)</f>
        <v>0</v>
      </c>
      <c r="DZ123" s="4">
        <f>SUMIFS(Purchase!$F:$F,Purchase!$A:$A,Waterfall!$A123,Purchase!$D:$D,Waterfall!$C123,Purchase!$C:$C,Waterfall!DZ$1)</f>
        <v>0</v>
      </c>
      <c r="EA123" s="4">
        <f>SUMIFS(Purchase!$F:$F,Purchase!$A:$A,Waterfall!$A123,Purchase!$D:$D,Waterfall!$C123,Purchase!$C:$C,Waterfall!EA$1)</f>
        <v>0</v>
      </c>
      <c r="EB123" s="4">
        <f>SUMIFS(Purchase!$F:$F,Purchase!$A:$A,Waterfall!$A123,Purchase!$D:$D,Waterfall!$C123,Purchase!$C:$C,Waterfall!EB$1)</f>
        <v>0</v>
      </c>
      <c r="EC123" s="4">
        <f>SUMIFS(Purchase!$F:$F,Purchase!$A:$A,Waterfall!$A123,Purchase!$D:$D,Waterfall!$C123,Purchase!$C:$C,Waterfall!EC$1)</f>
        <v>0</v>
      </c>
      <c r="ED123" s="4">
        <f>SUMIFS(Purchase!$F:$F,Purchase!$A:$A,Waterfall!$A123,Purchase!$D:$D,Waterfall!$C123,Purchase!$C:$C,Waterfall!ED$1)</f>
        <v>0</v>
      </c>
      <c r="EE123" s="4">
        <f>SUMIFS(Purchase!$F:$F,Purchase!$A:$A,Waterfall!$A123,Purchase!$D:$D,Waterfall!$C123,Purchase!$C:$C,Waterfall!EE$1)</f>
        <v>0</v>
      </c>
      <c r="EF123" s="4">
        <f>SUMIFS(Purchase!$F:$F,Purchase!$A:$A,Waterfall!$A123,Purchase!$D:$D,Waterfall!$C123,Purchase!$C:$C,Waterfall!EF$1)</f>
        <v>0</v>
      </c>
      <c r="EG123" s="4">
        <f>SUMIFS(Purchase!$F:$F,Purchase!$A:$A,Waterfall!$A123,Purchase!$D:$D,Waterfall!$C123,Purchase!$C:$C,Waterfall!EG$1)</f>
        <v>0</v>
      </c>
      <c r="EH123" s="4">
        <f>SUMIFS(Purchase!$F:$F,Purchase!$A:$A,Waterfall!$A123,Purchase!$D:$D,Waterfall!$C123,Purchase!$C:$C,Waterfall!EH$1)</f>
        <v>0</v>
      </c>
      <c r="EI123" s="4">
        <f>SUMIFS(Purchase!$F:$F,Purchase!$A:$A,Waterfall!$A123,Purchase!$D:$D,Waterfall!$C123,Purchase!$C:$C,Waterfall!EI$1)</f>
        <v>0</v>
      </c>
      <c r="EJ123" s="4">
        <f>SUMIFS(Purchase!$F:$F,Purchase!$A:$A,Waterfall!$A123,Purchase!$D:$D,Waterfall!$C123,Purchase!$C:$C,Waterfall!EJ$1)</f>
        <v>0</v>
      </c>
      <c r="EK123" s="4">
        <f>SUMIFS(Purchase!$F:$F,Purchase!$A:$A,Waterfall!$A123,Purchase!$D:$D,Waterfall!$C123,Purchase!$C:$C,Waterfall!EK$1)</f>
        <v>0</v>
      </c>
      <c r="EL123" s="4">
        <f>SUMIFS(Purchase!$F:$F,Purchase!$A:$A,Waterfall!$A123,Purchase!$D:$D,Waterfall!$C123,Purchase!$C:$C,Waterfall!EL$1)</f>
        <v>0</v>
      </c>
      <c r="EM123" s="4">
        <f>SUMIFS(Purchase!$F:$F,Purchase!$A:$A,Waterfall!$A123,Purchase!$D:$D,Waterfall!$C123,Purchase!$C:$C,Waterfall!EM$1)</f>
        <v>0</v>
      </c>
      <c r="EN123" s="4">
        <f>SUMIFS(Purchase!$F:$F,Purchase!$A:$A,Waterfall!$A123,Purchase!$D:$D,Waterfall!$C123,Purchase!$C:$C,Waterfall!EN$1)</f>
        <v>0</v>
      </c>
      <c r="EO123" s="4">
        <f>SUMIFS(Purchase!$F:$F,Purchase!$A:$A,Waterfall!$A123,Purchase!$D:$D,Waterfall!$C123,Purchase!$C:$C,Waterfall!EO$1)</f>
        <v>0</v>
      </c>
      <c r="EP123" s="4">
        <f>SUMIFS(Purchase!$F:$F,Purchase!$A:$A,Waterfall!$A123,Purchase!$D:$D,Waterfall!$C123,Purchase!$C:$C,Waterfall!EP$1)</f>
        <v>0</v>
      </c>
      <c r="EQ123" s="4">
        <f>SUMIFS(Purchase!$F:$F,Purchase!$A:$A,Waterfall!$A123,Purchase!$D:$D,Waterfall!$C123,Purchase!$C:$C,Waterfall!EQ$1)</f>
        <v>0</v>
      </c>
      <c r="ER123" s="4">
        <f>SUMIFS(Purchase!$F:$F,Purchase!$A:$A,Waterfall!$A123,Purchase!$D:$D,Waterfall!$C123,Purchase!$C:$C,Waterfall!ER$1)</f>
        <v>0</v>
      </c>
      <c r="ES123" s="4">
        <f>SUMIFS(Purchase!$F:$F,Purchase!$A:$A,Waterfall!$A123,Purchase!$D:$D,Waterfall!$C123,Purchase!$C:$C,Waterfall!ES$1)</f>
        <v>0</v>
      </c>
      <c r="ET123" s="4">
        <f>SUMIFS(Purchase!$F:$F,Purchase!$A:$A,Waterfall!$A123,Purchase!$D:$D,Waterfall!$C123,Purchase!$C:$C,Waterfall!ET$1)</f>
        <v>0</v>
      </c>
      <c r="EU123" s="4">
        <f>SUMIFS(Purchase!$F:$F,Purchase!$A:$A,Waterfall!$A123,Purchase!$D:$D,Waterfall!$C123,Purchase!$C:$C,Waterfall!EU$1)</f>
        <v>0</v>
      </c>
      <c r="EV123" s="4">
        <f>SUMIFS(Purchase!$F:$F,Purchase!$A:$A,Waterfall!$A123,Purchase!$D:$D,Waterfall!$C123,Purchase!$C:$C,Waterfall!EV$1)</f>
        <v>0</v>
      </c>
      <c r="EW123" s="4">
        <f>SUMIFS(Purchase!$F:$F,Purchase!$A:$A,Waterfall!$A123,Purchase!$D:$D,Waterfall!$C123,Purchase!$C:$C,Waterfall!EW$1)</f>
        <v>0</v>
      </c>
      <c r="EX123" s="4">
        <f>SUMIFS(Purchase!$F:$F,Purchase!$A:$A,Waterfall!$A123,Purchase!$D:$D,Waterfall!$C123,Purchase!$C:$C,Waterfall!EX$1)</f>
        <v>0</v>
      </c>
      <c r="EY123" s="4">
        <f>SUMIFS(Purchase!$F:$F,Purchase!$A:$A,Waterfall!$A123,Purchase!$D:$D,Waterfall!$C123,Purchase!$C:$C,Waterfall!EY$1)</f>
        <v>0</v>
      </c>
      <c r="EZ123" s="4">
        <f>SUMIFS(Purchase!$F:$F,Purchase!$A:$A,Waterfall!$A123,Purchase!$D:$D,Waterfall!$C123,Purchase!$C:$C,Waterfall!EZ$1)</f>
        <v>0</v>
      </c>
      <c r="FA123" s="4">
        <f>SUMIFS(Purchase!$F:$F,Purchase!$A:$A,Waterfall!$A123,Purchase!$D:$D,Waterfall!$C123,Purchase!$C:$C,Waterfall!FA$1)</f>
        <v>0</v>
      </c>
      <c r="FB123" s="4">
        <f>SUMIFS(Purchase!$F:$F,Purchase!$A:$A,Waterfall!$A123,Purchase!$D:$D,Waterfall!$C123,Purchase!$C:$C,Waterfall!FB$1)</f>
        <v>0</v>
      </c>
      <c r="FC123" s="4">
        <f>SUMIFS(Purchase!$F:$F,Purchase!$A:$A,Waterfall!$A123,Purchase!$D:$D,Waterfall!$C123,Purchase!$C:$C,Waterfall!FC$1)</f>
        <v>0</v>
      </c>
      <c r="FD123" s="4">
        <f>SUMIFS(Purchase!$F:$F,Purchase!$A:$A,Waterfall!$A123,Purchase!$D:$D,Waterfall!$C123,Purchase!$C:$C,Waterfall!FD$1)</f>
        <v>0</v>
      </c>
      <c r="FE123" s="4">
        <f>SUMIFS(Purchase!$F:$F,Purchase!$A:$A,Waterfall!$A123,Purchase!$D:$D,Waterfall!$C123,Purchase!$C:$C,Waterfall!FE$1)</f>
        <v>0</v>
      </c>
      <c r="FF123" s="4">
        <f>SUMIFS(Purchase!$F:$F,Purchase!$A:$A,Waterfall!$A123,Purchase!$D:$D,Waterfall!$C123,Purchase!$C:$C,Waterfall!FF$1)</f>
        <v>0</v>
      </c>
      <c r="FG123" s="4">
        <f>SUMIFS(Purchase!$F:$F,Purchase!$A:$A,Waterfall!$A123,Purchase!$D:$D,Waterfall!$C123,Purchase!$C:$C,Waterfall!FG$1)</f>
        <v>0</v>
      </c>
      <c r="FH123" s="4">
        <f>SUMIFS(Purchase!$F:$F,Purchase!$A:$A,Waterfall!$A123,Purchase!$D:$D,Waterfall!$C123,Purchase!$C:$C,Waterfall!FH$1)</f>
        <v>0</v>
      </c>
      <c r="FI123" s="4">
        <f>SUMIFS(Purchase!$F:$F,Purchase!$A:$A,Waterfall!$A123,Purchase!$D:$D,Waterfall!$C123,Purchase!$C:$C,Waterfall!FI$1)</f>
        <v>0</v>
      </c>
      <c r="FJ123" s="4">
        <f>SUMIFS(Purchase!$F:$F,Purchase!$A:$A,Waterfall!$A123,Purchase!$D:$D,Waterfall!$C123,Purchase!$C:$C,Waterfall!FJ$1)</f>
        <v>0</v>
      </c>
      <c r="FK123" s="4">
        <f>SUMIFS(Purchase!$F:$F,Purchase!$A:$A,Waterfall!$A123,Purchase!$D:$D,Waterfall!$C123,Purchase!$C:$C,Waterfall!FK$1)</f>
        <v>0</v>
      </c>
      <c r="FL123" s="4">
        <f>SUMIFS(Purchase!$F:$F,Purchase!$A:$A,Waterfall!$A123,Purchase!$D:$D,Waterfall!$C123,Purchase!$C:$C,Waterfall!FL$1)</f>
        <v>0</v>
      </c>
      <c r="FM123" s="4">
        <f>SUMIFS(Purchase!$F:$F,Purchase!$A:$A,Waterfall!$A123,Purchase!$D:$D,Waterfall!$C123,Purchase!$C:$C,Waterfall!FM$1)</f>
        <v>0</v>
      </c>
      <c r="FN123" s="4">
        <f>SUMIFS(Purchase!$F:$F,Purchase!$A:$A,Waterfall!$A123,Purchase!$D:$D,Waterfall!$C123,Purchase!$C:$C,Waterfall!FN$1)</f>
        <v>0</v>
      </c>
      <c r="FO123" s="4">
        <f>SUMIFS(Purchase!$F:$F,Purchase!$A:$A,Waterfall!$A123,Purchase!$D:$D,Waterfall!$C123,Purchase!$C:$C,Waterfall!FO$1)</f>
        <v>0</v>
      </c>
      <c r="FP123" s="4">
        <f>SUMIFS(Purchase!$F:$F,Purchase!$A:$A,Waterfall!$A123,Purchase!$D:$D,Waterfall!$C123,Purchase!$C:$C,Waterfall!FP$1)</f>
        <v>0</v>
      </c>
      <c r="FQ123" s="4">
        <f>SUMIFS(Purchase!$F:$F,Purchase!$A:$A,Waterfall!$A123,Purchase!$D:$D,Waterfall!$C123,Purchase!$C:$C,Waterfall!FQ$1)</f>
        <v>0</v>
      </c>
      <c r="FR123" s="4">
        <f>SUMIFS(Purchase!$F:$F,Purchase!$A:$A,Waterfall!$A123,Purchase!$D:$D,Waterfall!$C123,Purchase!$C:$C,Waterfall!FR$1)</f>
        <v>0</v>
      </c>
      <c r="FS123" s="4">
        <f>SUMIFS(Purchase!$F:$F,Purchase!$A:$A,Waterfall!$A123,Purchase!$D:$D,Waterfall!$C123,Purchase!$C:$C,Waterfall!FS$1)</f>
        <v>0</v>
      </c>
      <c r="FT123" s="4">
        <f>SUMIFS(Purchase!$F:$F,Purchase!$A:$A,Waterfall!$A123,Purchase!$D:$D,Waterfall!$C123,Purchase!$C:$C,Waterfall!FT$1)</f>
        <v>0</v>
      </c>
      <c r="FU123" s="4">
        <f>SUMIFS(Purchase!$F:$F,Purchase!$A:$A,Waterfall!$A123,Purchase!$D:$D,Waterfall!$C123,Purchase!$C:$C,Waterfall!FU$1)</f>
        <v>0</v>
      </c>
      <c r="FV123" s="4">
        <f>SUMIFS(Purchase!$F:$F,Purchase!$A:$A,Waterfall!$A123,Purchase!$D:$D,Waterfall!$C123,Purchase!$C:$C,Waterfall!FV$1)</f>
        <v>0</v>
      </c>
      <c r="FW123" s="4">
        <f>SUMIFS(Purchase!$F:$F,Purchase!$A:$A,Waterfall!$A123,Purchase!$D:$D,Waterfall!$C123,Purchase!$C:$C,Waterfall!FW$1)</f>
        <v>0</v>
      </c>
      <c r="FX123" s="4">
        <f>SUMIFS(Purchase!$F:$F,Purchase!$A:$A,Waterfall!$A123,Purchase!$D:$D,Waterfall!$C123,Purchase!$C:$C,Waterfall!FX$1)</f>
        <v>0</v>
      </c>
      <c r="FY123" s="4">
        <f>SUMIFS(Purchase!$F:$F,Purchase!$A:$A,Waterfall!$A123,Purchase!$D:$D,Waterfall!$C123,Purchase!$C:$C,Waterfall!FY$1)</f>
        <v>0</v>
      </c>
      <c r="FZ123" s="4">
        <f>SUMIFS(Purchase!$F:$F,Purchase!$A:$A,Waterfall!$A123,Purchase!$D:$D,Waterfall!$C123,Purchase!$C:$C,Waterfall!FZ$1)</f>
        <v>0</v>
      </c>
      <c r="GA123" s="4">
        <f>SUMIFS(Purchase!$F:$F,Purchase!$A:$A,Waterfall!$A123,Purchase!$D:$D,Waterfall!$C123,Purchase!$C:$C,Waterfall!GA$1)</f>
        <v>0</v>
      </c>
      <c r="GB123" s="4">
        <f>SUMIFS(Purchase!$F:$F,Purchase!$A:$A,Waterfall!$A123,Purchase!$D:$D,Waterfall!$C123,Purchase!$C:$C,Waterfall!GB$1)</f>
        <v>0</v>
      </c>
      <c r="GC123" s="4">
        <f>SUMIFS(Purchase!$F:$F,Purchase!$A:$A,Waterfall!$A123,Purchase!$D:$D,Waterfall!$C123,Purchase!$C:$C,Waterfall!GC$1)</f>
        <v>0</v>
      </c>
      <c r="GD123" s="4">
        <f>SUMIFS(Purchase!$F:$F,Purchase!$A:$A,Waterfall!$A123,Purchase!$D:$D,Waterfall!$C123,Purchase!$C:$C,Waterfall!GD$1)</f>
        <v>0</v>
      </c>
      <c r="GE123" s="4">
        <f>SUMIFS(Purchase!$F:$F,Purchase!$A:$A,Waterfall!$A123,Purchase!$D:$D,Waterfall!$C123,Purchase!$C:$C,Waterfall!GE$1)</f>
        <v>0</v>
      </c>
      <c r="GF123" s="4">
        <f>SUMIFS(Purchase!$F:$F,Purchase!$A:$A,Waterfall!$A123,Purchase!$D:$D,Waterfall!$C123,Purchase!$C:$C,Waterfall!GF$1)</f>
        <v>0</v>
      </c>
      <c r="GG123" s="4">
        <f>SUMIFS(Purchase!$F:$F,Purchase!$A:$A,Waterfall!$A123,Purchase!$D:$D,Waterfall!$C123,Purchase!$C:$C,Waterfall!GG$1)</f>
        <v>0</v>
      </c>
      <c r="GH123" s="4">
        <f>SUMIFS(Purchase!$F:$F,Purchase!$A:$A,Waterfall!$A123,Purchase!$D:$D,Waterfall!$C123,Purchase!$C:$C,Waterfall!GH$1)</f>
        <v>0</v>
      </c>
      <c r="GI123" s="4">
        <f>SUMIFS(Purchase!$F:$F,Purchase!$A:$A,Waterfall!$A123,Purchase!$D:$D,Waterfall!$C123,Purchase!$C:$C,Waterfall!GI$1)</f>
        <v>0</v>
      </c>
    </row>
    <row r="124" spans="1:191" x14ac:dyDescent="0.35">
      <c r="A124" s="8">
        <f t="shared" si="4"/>
        <v>1</v>
      </c>
      <c r="B124" s="2" t="str">
        <f>VLOOKUP($A124,Centers!$B$1:$C$120,2,)</f>
        <v>GATE</v>
      </c>
      <c r="C124" s="3">
        <v>45001</v>
      </c>
      <c r="D124" s="4">
        <f>IF($A124=1,SUM(SUMIFS(Indent!$E:$E,Indent!$C:$C,Waterfall!$C124,Indent!$A:$A,Centers!$A$2),SUMIFS(Indent!$E:$E,Indent!$C:$C,Waterfall!$C124,Indent!$A:$A,Centers!$A$3),SUMIFS(Indent!$E:$E,Indent!$C:$C,Waterfall!$C124,Indent!$A:$A,Centers!$A$4),SUMIFS(Indent!$E:$E,Indent!$C:$C,Waterfall!$C124,Indent!$A:$A,Centers!$A$5),SUMIFS(Indent!$E:$E,Indent!$C:$C,Waterfall!$C124,Indent!$A:$A,Centers!$A$6),SUMIFS(Indent!$E:$E,Indent!$C:$C,Waterfall!$C124,Indent!$A:$A,Centers!$A$7),SUMIFS(Indent!$E:$E,Indent!$C:$C,Waterfall!$C124,Indent!$A:$A,Centers!$A$8)),SUMIFS(Indent!$E:$E,Indent!$C:$C,Waterfall!$C124,Indent!$A:$A,$A124))</f>
        <v>0</v>
      </c>
      <c r="E124" s="4">
        <f>SUMIFS(Purchase!$F:$F,Purchase!$A:$A,Waterfall!$A124,Purchase!$D:$D,Waterfall!$C124,Purchase!$C:$C,Waterfall!E$1)</f>
        <v>0</v>
      </c>
      <c r="F124" s="4">
        <f>SUMIFS(Purchase!$F:$F,Purchase!$A:$A,Waterfall!$A124,Purchase!$D:$D,Waterfall!$C124,Purchase!$C:$C,Waterfall!F$1)</f>
        <v>0</v>
      </c>
      <c r="G124" s="4">
        <f>SUMIFS(Purchase!$F:$F,Purchase!$A:$A,Waterfall!$A124,Purchase!$D:$D,Waterfall!$C124,Purchase!$C:$C,Waterfall!G$1)</f>
        <v>0</v>
      </c>
      <c r="H124" s="4">
        <f>SUMIFS(Purchase!$F:$F,Purchase!$A:$A,Waterfall!$A124,Purchase!$D:$D,Waterfall!$C124,Purchase!$C:$C,Waterfall!H$1)</f>
        <v>0</v>
      </c>
      <c r="I124" s="4">
        <f>SUMIFS(Purchase!$F:$F,Purchase!$A:$A,Waterfall!$A124,Purchase!$D:$D,Waterfall!$C124,Purchase!$C:$C,Waterfall!I$1)</f>
        <v>0</v>
      </c>
      <c r="J124" s="4">
        <f>SUMIFS(Purchase!$F:$F,Purchase!$A:$A,Waterfall!$A124,Purchase!$D:$D,Waterfall!$C124,Purchase!$C:$C,Waterfall!J$1)</f>
        <v>0</v>
      </c>
      <c r="K124" s="4">
        <f>SUMIFS(Purchase!$F:$F,Purchase!$A:$A,Waterfall!$A124,Purchase!$D:$D,Waterfall!$C124,Purchase!$C:$C,Waterfall!K$1)</f>
        <v>0</v>
      </c>
      <c r="L124" s="4">
        <f>SUMIFS(Purchase!$F:$F,Purchase!$A:$A,Waterfall!$A124,Purchase!$D:$D,Waterfall!$C124,Purchase!$C:$C,Waterfall!L$1)</f>
        <v>0</v>
      </c>
      <c r="M124" s="4">
        <f>SUMIFS(Purchase!$F:$F,Purchase!$A:$A,Waterfall!$A124,Purchase!$D:$D,Waterfall!$C124,Purchase!$C:$C,Waterfall!M$1)</f>
        <v>0</v>
      </c>
      <c r="N124" s="4">
        <f>SUMIFS(Purchase!$F:$F,Purchase!$A:$A,Waterfall!$A124,Purchase!$D:$D,Waterfall!$C124,Purchase!$C:$C,Waterfall!N$1)</f>
        <v>0</v>
      </c>
      <c r="O124" s="4">
        <f>SUMIFS(Purchase!$F:$F,Purchase!$A:$A,Waterfall!$A124,Purchase!$D:$D,Waterfall!$C124,Purchase!$C:$C,Waterfall!O$1)</f>
        <v>0</v>
      </c>
      <c r="P124" s="4">
        <f>SUMIFS(Purchase!$F:$F,Purchase!$A:$A,Waterfall!$A124,Purchase!$D:$D,Waterfall!$C124,Purchase!$C:$C,Waterfall!P$1)</f>
        <v>0</v>
      </c>
      <c r="Q124" s="4">
        <f>SUMIFS(Purchase!$F:$F,Purchase!$A:$A,Waterfall!$A124,Purchase!$D:$D,Waterfall!$C124,Purchase!$C:$C,Waterfall!Q$1)</f>
        <v>0</v>
      </c>
      <c r="R124" s="4">
        <f>SUMIFS(Purchase!$F:$F,Purchase!$A:$A,Waterfall!$A124,Purchase!$D:$D,Waterfall!$C124,Purchase!$C:$C,Waterfall!R$1)</f>
        <v>0</v>
      </c>
      <c r="S124" s="4">
        <f>SUMIFS(Purchase!$F:$F,Purchase!$A:$A,Waterfall!$A124,Purchase!$D:$D,Waterfall!$C124,Purchase!$C:$C,Waterfall!S$1)</f>
        <v>0</v>
      </c>
      <c r="T124" s="4">
        <f>SUMIFS(Purchase!$F:$F,Purchase!$A:$A,Waterfall!$A124,Purchase!$D:$D,Waterfall!$C124,Purchase!$C:$C,Waterfall!T$1)</f>
        <v>0</v>
      </c>
      <c r="U124" s="4">
        <f>SUMIFS(Purchase!$F:$F,Purchase!$A:$A,Waterfall!$A124,Purchase!$D:$D,Waterfall!$C124,Purchase!$C:$C,Waterfall!U$1)</f>
        <v>0</v>
      </c>
      <c r="V124" s="4">
        <f>SUMIFS(Purchase!$F:$F,Purchase!$A:$A,Waterfall!$A124,Purchase!$D:$D,Waterfall!$C124,Purchase!$C:$C,Waterfall!V$1)</f>
        <v>0</v>
      </c>
      <c r="W124" s="4">
        <f>SUMIFS(Purchase!$F:$F,Purchase!$A:$A,Waterfall!$A124,Purchase!$D:$D,Waterfall!$C124,Purchase!$C:$C,Waterfall!W$1)</f>
        <v>0</v>
      </c>
      <c r="X124" s="4">
        <f>SUMIFS(Purchase!$F:$F,Purchase!$A:$A,Waterfall!$A124,Purchase!$D:$D,Waterfall!$C124,Purchase!$C:$C,Waterfall!X$1)</f>
        <v>0</v>
      </c>
      <c r="Y124" s="4">
        <f>SUMIFS(Purchase!$F:$F,Purchase!$A:$A,Waterfall!$A124,Purchase!$D:$D,Waterfall!$C124,Purchase!$C:$C,Waterfall!Y$1)</f>
        <v>0</v>
      </c>
      <c r="Z124" s="4">
        <f>SUMIFS(Purchase!$F:$F,Purchase!$A:$A,Waterfall!$A124,Purchase!$D:$D,Waterfall!$C124,Purchase!$C:$C,Waterfall!Z$1)</f>
        <v>0</v>
      </c>
      <c r="AA124" s="4">
        <f>SUMIFS(Purchase!$F:$F,Purchase!$A:$A,Waterfall!$A124,Purchase!$D:$D,Waterfall!$C124,Purchase!$C:$C,Waterfall!AA$1)</f>
        <v>0</v>
      </c>
      <c r="AB124" s="4">
        <f>SUMIFS(Purchase!$F:$F,Purchase!$A:$A,Waterfall!$A124,Purchase!$D:$D,Waterfall!$C124,Purchase!$C:$C,Waterfall!AB$1)</f>
        <v>0</v>
      </c>
      <c r="AC124" s="4">
        <f>SUMIFS(Purchase!$F:$F,Purchase!$A:$A,Waterfall!$A124,Purchase!$D:$D,Waterfall!$C124,Purchase!$C:$C,Waterfall!AC$1)</f>
        <v>0</v>
      </c>
      <c r="AD124" s="4">
        <f>SUMIFS(Purchase!$F:$F,Purchase!$A:$A,Waterfall!$A124,Purchase!$D:$D,Waterfall!$C124,Purchase!$C:$C,Waterfall!AD$1)</f>
        <v>0</v>
      </c>
      <c r="AE124" s="4">
        <f>SUMIFS(Purchase!$F:$F,Purchase!$A:$A,Waterfall!$A124,Purchase!$D:$D,Waterfall!$C124,Purchase!$C:$C,Waterfall!AE$1)</f>
        <v>0</v>
      </c>
      <c r="AF124" s="4">
        <f>SUMIFS(Purchase!$F:$F,Purchase!$A:$A,Waterfall!$A124,Purchase!$D:$D,Waterfall!$C124,Purchase!$C:$C,Waterfall!AF$1)</f>
        <v>0</v>
      </c>
      <c r="AG124" s="4">
        <f>SUMIFS(Purchase!$F:$F,Purchase!$A:$A,Waterfall!$A124,Purchase!$D:$D,Waterfall!$C124,Purchase!$C:$C,Waterfall!AG$1)</f>
        <v>0</v>
      </c>
      <c r="AH124" s="4">
        <f>SUMIFS(Purchase!$F:$F,Purchase!$A:$A,Waterfall!$A124,Purchase!$D:$D,Waterfall!$C124,Purchase!$C:$C,Waterfall!AH$1)</f>
        <v>0</v>
      </c>
      <c r="AI124" s="4">
        <f>SUMIFS(Purchase!$F:$F,Purchase!$A:$A,Waterfall!$A124,Purchase!$D:$D,Waterfall!$C124,Purchase!$C:$C,Waterfall!AI$1)</f>
        <v>0</v>
      </c>
      <c r="AJ124" s="4">
        <f>SUMIFS(Purchase!$F:$F,Purchase!$A:$A,Waterfall!$A124,Purchase!$D:$D,Waterfall!$C124,Purchase!$C:$C,Waterfall!AJ$1)</f>
        <v>0</v>
      </c>
      <c r="AK124" s="4">
        <f>SUMIFS(Purchase!$F:$F,Purchase!$A:$A,Waterfall!$A124,Purchase!$D:$D,Waterfall!$C124,Purchase!$C:$C,Waterfall!AK$1)</f>
        <v>0</v>
      </c>
      <c r="AL124" s="4">
        <f>SUMIFS(Purchase!$F:$F,Purchase!$A:$A,Waterfall!$A124,Purchase!$D:$D,Waterfall!$C124,Purchase!$C:$C,Waterfall!AL$1)</f>
        <v>0</v>
      </c>
      <c r="AM124" s="4">
        <f>SUMIFS(Purchase!$F:$F,Purchase!$A:$A,Waterfall!$A124,Purchase!$D:$D,Waterfall!$C124,Purchase!$C:$C,Waterfall!AM$1)</f>
        <v>0</v>
      </c>
      <c r="AN124" s="4">
        <f>SUMIFS(Purchase!$F:$F,Purchase!$A:$A,Waterfall!$A124,Purchase!$D:$D,Waterfall!$C124,Purchase!$C:$C,Waterfall!AN$1)</f>
        <v>0</v>
      </c>
      <c r="AO124" s="4">
        <f>SUMIFS(Purchase!$F:$F,Purchase!$A:$A,Waterfall!$A124,Purchase!$D:$D,Waterfall!$C124,Purchase!$C:$C,Waterfall!AO$1)</f>
        <v>0</v>
      </c>
      <c r="AP124" s="4">
        <f>SUMIFS(Purchase!$F:$F,Purchase!$A:$A,Waterfall!$A124,Purchase!$D:$D,Waterfall!$C124,Purchase!$C:$C,Waterfall!AP$1)</f>
        <v>0</v>
      </c>
      <c r="AQ124" s="4">
        <f>SUMIFS(Purchase!$F:$F,Purchase!$A:$A,Waterfall!$A124,Purchase!$D:$D,Waterfall!$C124,Purchase!$C:$C,Waterfall!AQ$1)</f>
        <v>0</v>
      </c>
      <c r="AR124" s="4">
        <f>SUMIFS(Purchase!$F:$F,Purchase!$A:$A,Waterfall!$A124,Purchase!$D:$D,Waterfall!$C124,Purchase!$C:$C,Waterfall!AR$1)</f>
        <v>0</v>
      </c>
      <c r="AS124" s="4">
        <f>SUMIFS(Purchase!$F:$F,Purchase!$A:$A,Waterfall!$A124,Purchase!$D:$D,Waterfall!$C124,Purchase!$C:$C,Waterfall!AS$1)</f>
        <v>0</v>
      </c>
      <c r="AT124" s="4">
        <f>SUMIFS(Purchase!$F:$F,Purchase!$A:$A,Waterfall!$A124,Purchase!$D:$D,Waterfall!$C124,Purchase!$C:$C,Waterfall!AT$1)</f>
        <v>0</v>
      </c>
      <c r="AU124" s="4">
        <f>SUMIFS(Purchase!$F:$F,Purchase!$A:$A,Waterfall!$A124,Purchase!$D:$D,Waterfall!$C124,Purchase!$C:$C,Waterfall!AU$1)</f>
        <v>0</v>
      </c>
      <c r="AV124" s="4">
        <f>SUMIFS(Purchase!$F:$F,Purchase!$A:$A,Waterfall!$A124,Purchase!$D:$D,Waterfall!$C124,Purchase!$C:$C,Waterfall!AV$1)</f>
        <v>0</v>
      </c>
      <c r="AW124" s="4">
        <f>SUMIFS(Purchase!$F:$F,Purchase!$A:$A,Waterfall!$A124,Purchase!$D:$D,Waterfall!$C124,Purchase!$C:$C,Waterfall!AW$1)</f>
        <v>0</v>
      </c>
      <c r="AX124" s="4">
        <f>SUMIFS(Purchase!$F:$F,Purchase!$A:$A,Waterfall!$A124,Purchase!$D:$D,Waterfall!$C124,Purchase!$C:$C,Waterfall!AX$1)</f>
        <v>0</v>
      </c>
      <c r="AY124" s="4">
        <f>SUMIFS(Purchase!$F:$F,Purchase!$A:$A,Waterfall!$A124,Purchase!$D:$D,Waterfall!$C124,Purchase!$C:$C,Waterfall!AY$1)</f>
        <v>0</v>
      </c>
      <c r="AZ124" s="4">
        <f>SUMIFS(Purchase!$F:$F,Purchase!$A:$A,Waterfall!$A124,Purchase!$D:$D,Waterfall!$C124,Purchase!$C:$C,Waterfall!AZ$1)</f>
        <v>0</v>
      </c>
      <c r="BA124" s="4">
        <f>SUMIFS(Purchase!$F:$F,Purchase!$A:$A,Waterfall!$A124,Purchase!$D:$D,Waterfall!$C124,Purchase!$C:$C,Waterfall!BA$1)</f>
        <v>0</v>
      </c>
      <c r="BB124" s="4">
        <f>SUMIFS(Purchase!$F:$F,Purchase!$A:$A,Waterfall!$A124,Purchase!$D:$D,Waterfall!$C124,Purchase!$C:$C,Waterfall!BB$1)</f>
        <v>0</v>
      </c>
      <c r="BC124" s="4">
        <f>SUMIFS(Purchase!$F:$F,Purchase!$A:$A,Waterfall!$A124,Purchase!$D:$D,Waterfall!$C124,Purchase!$C:$C,Waterfall!BC$1)</f>
        <v>0</v>
      </c>
      <c r="BD124" s="4">
        <f>SUMIFS(Purchase!$F:$F,Purchase!$A:$A,Waterfall!$A124,Purchase!$D:$D,Waterfall!$C124,Purchase!$C:$C,Waterfall!BD$1)</f>
        <v>0</v>
      </c>
      <c r="BE124" s="4">
        <f>SUMIFS(Purchase!$F:$F,Purchase!$A:$A,Waterfall!$A124,Purchase!$D:$D,Waterfall!$C124,Purchase!$C:$C,Waterfall!BE$1)</f>
        <v>0</v>
      </c>
      <c r="BF124" s="4">
        <f>SUMIFS(Purchase!$F:$F,Purchase!$A:$A,Waterfall!$A124,Purchase!$D:$D,Waterfall!$C124,Purchase!$C:$C,Waterfall!BF$1)</f>
        <v>0</v>
      </c>
      <c r="BG124" s="4">
        <f>SUMIFS(Purchase!$F:$F,Purchase!$A:$A,Waterfall!$A124,Purchase!$D:$D,Waterfall!$C124,Purchase!$C:$C,Waterfall!BG$1)</f>
        <v>0</v>
      </c>
      <c r="BH124" s="4">
        <f>SUMIFS(Purchase!$F:$F,Purchase!$A:$A,Waterfall!$A124,Purchase!$D:$D,Waterfall!$C124,Purchase!$C:$C,Waterfall!BH$1)</f>
        <v>0</v>
      </c>
      <c r="BI124" s="4">
        <f>SUMIFS(Purchase!$F:$F,Purchase!$A:$A,Waterfall!$A124,Purchase!$D:$D,Waterfall!$C124,Purchase!$C:$C,Waterfall!BI$1)</f>
        <v>0</v>
      </c>
      <c r="BJ124" s="4">
        <f>SUMIFS(Purchase!$F:$F,Purchase!$A:$A,Waterfall!$A124,Purchase!$D:$D,Waterfall!$C124,Purchase!$C:$C,Waterfall!BJ$1)</f>
        <v>0</v>
      </c>
      <c r="BK124" s="4">
        <f>SUMIFS(Purchase!$F:$F,Purchase!$A:$A,Waterfall!$A124,Purchase!$D:$D,Waterfall!$C124,Purchase!$C:$C,Waterfall!BK$1)</f>
        <v>0</v>
      </c>
      <c r="BL124" s="4">
        <f>SUMIFS(Purchase!$F:$F,Purchase!$A:$A,Waterfall!$A124,Purchase!$D:$D,Waterfall!$C124,Purchase!$C:$C,Waterfall!BL$1)</f>
        <v>0</v>
      </c>
      <c r="BM124" s="4">
        <f>SUMIFS(Purchase!$F:$F,Purchase!$A:$A,Waterfall!$A124,Purchase!$D:$D,Waterfall!$C124,Purchase!$C:$C,Waterfall!BM$1)</f>
        <v>0</v>
      </c>
      <c r="BN124" s="4">
        <f>SUMIFS(Purchase!$F:$F,Purchase!$A:$A,Waterfall!$A124,Purchase!$D:$D,Waterfall!$C124,Purchase!$C:$C,Waterfall!BN$1)</f>
        <v>0</v>
      </c>
      <c r="BO124" s="4">
        <f>SUMIFS(Purchase!$F:$F,Purchase!$A:$A,Waterfall!$A124,Purchase!$D:$D,Waterfall!$C124,Purchase!$C:$C,Waterfall!BO$1)</f>
        <v>0</v>
      </c>
      <c r="BP124" s="4">
        <f>SUMIFS(Purchase!$F:$F,Purchase!$A:$A,Waterfall!$A124,Purchase!$D:$D,Waterfall!$C124,Purchase!$C:$C,Waterfall!BP$1)</f>
        <v>0</v>
      </c>
      <c r="BQ124" s="4">
        <f>SUMIFS(Purchase!$F:$F,Purchase!$A:$A,Waterfall!$A124,Purchase!$D:$D,Waterfall!$C124,Purchase!$C:$C,Waterfall!BQ$1)</f>
        <v>0</v>
      </c>
      <c r="BR124" s="4">
        <f>SUMIFS(Purchase!$F:$F,Purchase!$A:$A,Waterfall!$A124,Purchase!$D:$D,Waterfall!$C124,Purchase!$C:$C,Waterfall!BR$1)</f>
        <v>0</v>
      </c>
      <c r="BS124" s="4">
        <f>SUMIFS(Purchase!$F:$F,Purchase!$A:$A,Waterfall!$A124,Purchase!$D:$D,Waterfall!$C124,Purchase!$C:$C,Waterfall!BS$1)</f>
        <v>0</v>
      </c>
      <c r="BT124" s="4">
        <f>SUMIFS(Purchase!$F:$F,Purchase!$A:$A,Waterfall!$A124,Purchase!$D:$D,Waterfall!$C124,Purchase!$C:$C,Waterfall!BT$1)</f>
        <v>0</v>
      </c>
      <c r="BU124" s="4">
        <f>SUMIFS(Purchase!$F:$F,Purchase!$A:$A,Waterfall!$A124,Purchase!$D:$D,Waterfall!$C124,Purchase!$C:$C,Waterfall!BU$1)</f>
        <v>0</v>
      </c>
      <c r="BV124" s="4">
        <f>SUMIFS(Purchase!$F:$F,Purchase!$A:$A,Waterfall!$A124,Purchase!$D:$D,Waterfall!$C124,Purchase!$C:$C,Waterfall!BV$1)</f>
        <v>0</v>
      </c>
      <c r="BW124" s="4">
        <f>SUMIFS(Purchase!$F:$F,Purchase!$A:$A,Waterfall!$A124,Purchase!$D:$D,Waterfall!$C124,Purchase!$C:$C,Waterfall!BW$1)</f>
        <v>0</v>
      </c>
      <c r="BX124" s="4">
        <f>SUMIFS(Purchase!$F:$F,Purchase!$A:$A,Waterfall!$A124,Purchase!$D:$D,Waterfall!$C124,Purchase!$C:$C,Waterfall!BX$1)</f>
        <v>0</v>
      </c>
      <c r="BY124" s="4">
        <f>SUMIFS(Purchase!$F:$F,Purchase!$A:$A,Waterfall!$A124,Purchase!$D:$D,Waterfall!$C124,Purchase!$C:$C,Waterfall!BY$1)</f>
        <v>0</v>
      </c>
      <c r="BZ124" s="4">
        <f>SUMIFS(Purchase!$F:$F,Purchase!$A:$A,Waterfall!$A124,Purchase!$D:$D,Waterfall!$C124,Purchase!$C:$C,Waterfall!BZ$1)</f>
        <v>0</v>
      </c>
      <c r="CA124" s="4">
        <f>SUMIFS(Purchase!$F:$F,Purchase!$A:$A,Waterfall!$A124,Purchase!$D:$D,Waterfall!$C124,Purchase!$C:$C,Waterfall!CA$1)</f>
        <v>0</v>
      </c>
      <c r="CB124" s="4">
        <f>SUMIFS(Purchase!$F:$F,Purchase!$A:$A,Waterfall!$A124,Purchase!$D:$D,Waterfall!$C124,Purchase!$C:$C,Waterfall!CB$1)</f>
        <v>0</v>
      </c>
      <c r="CC124" s="4">
        <f>SUMIFS(Purchase!$F:$F,Purchase!$A:$A,Waterfall!$A124,Purchase!$D:$D,Waterfall!$C124,Purchase!$C:$C,Waterfall!CC$1)</f>
        <v>0</v>
      </c>
      <c r="CD124" s="4">
        <f>SUMIFS(Purchase!$F:$F,Purchase!$A:$A,Waterfall!$A124,Purchase!$D:$D,Waterfall!$C124,Purchase!$C:$C,Waterfall!CD$1)</f>
        <v>0</v>
      </c>
      <c r="CE124" s="4">
        <f>SUMIFS(Purchase!$F:$F,Purchase!$A:$A,Waterfall!$A124,Purchase!$D:$D,Waterfall!$C124,Purchase!$C:$C,Waterfall!CE$1)</f>
        <v>0</v>
      </c>
      <c r="CF124" s="4">
        <f>SUMIFS(Purchase!$F:$F,Purchase!$A:$A,Waterfall!$A124,Purchase!$D:$D,Waterfall!$C124,Purchase!$C:$C,Waterfall!CF$1)</f>
        <v>0</v>
      </c>
      <c r="CG124" s="4">
        <f>SUMIFS(Purchase!$F:$F,Purchase!$A:$A,Waterfall!$A124,Purchase!$D:$D,Waterfall!$C124,Purchase!$C:$C,Waterfall!CG$1)</f>
        <v>0</v>
      </c>
      <c r="CH124" s="4">
        <f>SUMIFS(Purchase!$F:$F,Purchase!$A:$A,Waterfall!$A124,Purchase!$D:$D,Waterfall!$C124,Purchase!$C:$C,Waterfall!CH$1)</f>
        <v>0</v>
      </c>
      <c r="CI124" s="4">
        <f>SUMIFS(Purchase!$F:$F,Purchase!$A:$A,Waterfall!$A124,Purchase!$D:$D,Waterfall!$C124,Purchase!$C:$C,Waterfall!CI$1)</f>
        <v>0</v>
      </c>
      <c r="CJ124" s="4">
        <f>SUMIFS(Purchase!$F:$F,Purchase!$A:$A,Waterfall!$A124,Purchase!$D:$D,Waterfall!$C124,Purchase!$C:$C,Waterfall!CJ$1)</f>
        <v>0</v>
      </c>
      <c r="CK124" s="4">
        <f>SUMIFS(Purchase!$F:$F,Purchase!$A:$A,Waterfall!$A124,Purchase!$D:$D,Waterfall!$C124,Purchase!$C:$C,Waterfall!CK$1)</f>
        <v>0</v>
      </c>
      <c r="CL124" s="4">
        <f>SUMIFS(Purchase!$F:$F,Purchase!$A:$A,Waterfall!$A124,Purchase!$D:$D,Waterfall!$C124,Purchase!$C:$C,Waterfall!CL$1)</f>
        <v>0</v>
      </c>
      <c r="CM124" s="4">
        <f>SUMIFS(Purchase!$F:$F,Purchase!$A:$A,Waterfall!$A124,Purchase!$D:$D,Waterfall!$C124,Purchase!$C:$C,Waterfall!CM$1)</f>
        <v>0</v>
      </c>
      <c r="CN124" s="4">
        <f>SUMIFS(Purchase!$F:$F,Purchase!$A:$A,Waterfall!$A124,Purchase!$D:$D,Waterfall!$C124,Purchase!$C:$C,Waterfall!CN$1)</f>
        <v>0</v>
      </c>
      <c r="CO124" s="4">
        <f>SUMIFS(Purchase!$F:$F,Purchase!$A:$A,Waterfall!$A124,Purchase!$D:$D,Waterfall!$C124,Purchase!$C:$C,Waterfall!CO$1)</f>
        <v>0</v>
      </c>
      <c r="CP124" s="4">
        <f>SUMIFS(Purchase!$F:$F,Purchase!$A:$A,Waterfall!$A124,Purchase!$D:$D,Waterfall!$C124,Purchase!$C:$C,Waterfall!CP$1)</f>
        <v>0</v>
      </c>
      <c r="CQ124" s="4">
        <f>SUMIFS(Purchase!$F:$F,Purchase!$A:$A,Waterfall!$A124,Purchase!$D:$D,Waterfall!$C124,Purchase!$C:$C,Waterfall!CQ$1)</f>
        <v>0</v>
      </c>
      <c r="CR124" s="4">
        <f>SUMIFS(Purchase!$F:$F,Purchase!$A:$A,Waterfall!$A124,Purchase!$D:$D,Waterfall!$C124,Purchase!$C:$C,Waterfall!CR$1)</f>
        <v>0</v>
      </c>
      <c r="CS124" s="4">
        <f>SUMIFS(Purchase!$F:$F,Purchase!$A:$A,Waterfall!$A124,Purchase!$D:$D,Waterfall!$C124,Purchase!$C:$C,Waterfall!CS$1)</f>
        <v>0</v>
      </c>
      <c r="CT124" s="4">
        <f>SUMIFS(Purchase!$F:$F,Purchase!$A:$A,Waterfall!$A124,Purchase!$D:$D,Waterfall!$C124,Purchase!$C:$C,Waterfall!CT$1)</f>
        <v>0</v>
      </c>
      <c r="CU124" s="4">
        <f>SUMIFS(Purchase!$F:$F,Purchase!$A:$A,Waterfall!$A124,Purchase!$D:$D,Waterfall!$C124,Purchase!$C:$C,Waterfall!CU$1)</f>
        <v>0</v>
      </c>
      <c r="CV124" s="4">
        <f>SUMIFS(Purchase!$F:$F,Purchase!$A:$A,Waterfall!$A124,Purchase!$D:$D,Waterfall!$C124,Purchase!$C:$C,Waterfall!CV$1)</f>
        <v>0</v>
      </c>
      <c r="CW124" s="4">
        <f>SUMIFS(Purchase!$F:$F,Purchase!$A:$A,Waterfall!$A124,Purchase!$D:$D,Waterfall!$C124,Purchase!$C:$C,Waterfall!CW$1)</f>
        <v>0</v>
      </c>
      <c r="CX124" s="4">
        <f>SUMIFS(Purchase!$F:$F,Purchase!$A:$A,Waterfall!$A124,Purchase!$D:$D,Waterfall!$C124,Purchase!$C:$C,Waterfall!CX$1)</f>
        <v>0</v>
      </c>
      <c r="CY124" s="4">
        <f>SUMIFS(Purchase!$F:$F,Purchase!$A:$A,Waterfall!$A124,Purchase!$D:$D,Waterfall!$C124,Purchase!$C:$C,Waterfall!CY$1)</f>
        <v>0</v>
      </c>
      <c r="CZ124" s="4">
        <f>SUMIFS(Purchase!$F:$F,Purchase!$A:$A,Waterfall!$A124,Purchase!$D:$D,Waterfall!$C124,Purchase!$C:$C,Waterfall!CZ$1)</f>
        <v>0</v>
      </c>
      <c r="DA124" s="4">
        <f>SUMIFS(Purchase!$F:$F,Purchase!$A:$A,Waterfall!$A124,Purchase!$D:$D,Waterfall!$C124,Purchase!$C:$C,Waterfall!DA$1)</f>
        <v>0</v>
      </c>
      <c r="DB124" s="4">
        <f>SUMIFS(Purchase!$F:$F,Purchase!$A:$A,Waterfall!$A124,Purchase!$D:$D,Waterfall!$C124,Purchase!$C:$C,Waterfall!DB$1)</f>
        <v>0</v>
      </c>
      <c r="DC124" s="4">
        <f>SUMIFS(Purchase!$F:$F,Purchase!$A:$A,Waterfall!$A124,Purchase!$D:$D,Waterfall!$C124,Purchase!$C:$C,Waterfall!DC$1)</f>
        <v>0</v>
      </c>
      <c r="DD124" s="4">
        <f>SUMIFS(Purchase!$F:$F,Purchase!$A:$A,Waterfall!$A124,Purchase!$D:$D,Waterfall!$C124,Purchase!$C:$C,Waterfall!DD$1)</f>
        <v>0</v>
      </c>
      <c r="DE124" s="4">
        <f>SUMIFS(Purchase!$F:$F,Purchase!$A:$A,Waterfall!$A124,Purchase!$D:$D,Waterfall!$C124,Purchase!$C:$C,Waterfall!DE$1)</f>
        <v>0</v>
      </c>
      <c r="DF124" s="4">
        <f>SUMIFS(Purchase!$F:$F,Purchase!$A:$A,Waterfall!$A124,Purchase!$D:$D,Waterfall!$C124,Purchase!$C:$C,Waterfall!DF$1)</f>
        <v>0</v>
      </c>
      <c r="DG124" s="4">
        <f>SUMIFS(Purchase!$F:$F,Purchase!$A:$A,Waterfall!$A124,Purchase!$D:$D,Waterfall!$C124,Purchase!$C:$C,Waterfall!DG$1)</f>
        <v>0</v>
      </c>
      <c r="DH124" s="4">
        <f>SUMIFS(Purchase!$F:$F,Purchase!$A:$A,Waterfall!$A124,Purchase!$D:$D,Waterfall!$C124,Purchase!$C:$C,Waterfall!DH$1)</f>
        <v>0</v>
      </c>
      <c r="DI124" s="4">
        <f>SUMIFS(Purchase!$F:$F,Purchase!$A:$A,Waterfall!$A124,Purchase!$D:$D,Waterfall!$C124,Purchase!$C:$C,Waterfall!DI$1)</f>
        <v>0</v>
      </c>
      <c r="DJ124" s="4">
        <f>SUMIFS(Purchase!$F:$F,Purchase!$A:$A,Waterfall!$A124,Purchase!$D:$D,Waterfall!$C124,Purchase!$C:$C,Waterfall!DJ$1)</f>
        <v>0</v>
      </c>
      <c r="DK124" s="4">
        <f>SUMIFS(Purchase!$F:$F,Purchase!$A:$A,Waterfall!$A124,Purchase!$D:$D,Waterfall!$C124,Purchase!$C:$C,Waterfall!DK$1)</f>
        <v>0</v>
      </c>
      <c r="DL124" s="4">
        <f>SUMIFS(Purchase!$F:$F,Purchase!$A:$A,Waterfall!$A124,Purchase!$D:$D,Waterfall!$C124,Purchase!$C:$C,Waterfall!DL$1)</f>
        <v>0</v>
      </c>
      <c r="DM124" s="4">
        <f>SUMIFS(Purchase!$F:$F,Purchase!$A:$A,Waterfall!$A124,Purchase!$D:$D,Waterfall!$C124,Purchase!$C:$C,Waterfall!DM$1)</f>
        <v>0</v>
      </c>
      <c r="DN124" s="4">
        <f>SUMIFS(Purchase!$F:$F,Purchase!$A:$A,Waterfall!$A124,Purchase!$D:$D,Waterfall!$C124,Purchase!$C:$C,Waterfall!DN$1)</f>
        <v>0</v>
      </c>
      <c r="DO124" s="4">
        <f>SUMIFS(Purchase!$F:$F,Purchase!$A:$A,Waterfall!$A124,Purchase!$D:$D,Waterfall!$C124,Purchase!$C:$C,Waterfall!DO$1)</f>
        <v>0</v>
      </c>
      <c r="DP124" s="4">
        <f>SUMIFS(Purchase!$F:$F,Purchase!$A:$A,Waterfall!$A124,Purchase!$D:$D,Waterfall!$C124,Purchase!$C:$C,Waterfall!DP$1)</f>
        <v>0</v>
      </c>
      <c r="DQ124" s="4">
        <f>SUMIFS(Purchase!$F:$F,Purchase!$A:$A,Waterfall!$A124,Purchase!$D:$D,Waterfall!$C124,Purchase!$C:$C,Waterfall!DQ$1)</f>
        <v>0</v>
      </c>
      <c r="DR124" s="4">
        <f>SUMIFS(Purchase!$F:$F,Purchase!$A:$A,Waterfall!$A124,Purchase!$D:$D,Waterfall!$C124,Purchase!$C:$C,Waterfall!DR$1)</f>
        <v>0</v>
      </c>
      <c r="DS124" s="4">
        <f>SUMIFS(Purchase!$F:$F,Purchase!$A:$A,Waterfall!$A124,Purchase!$D:$D,Waterfall!$C124,Purchase!$C:$C,Waterfall!DS$1)</f>
        <v>0</v>
      </c>
      <c r="DT124" s="4">
        <f>SUMIFS(Purchase!$F:$F,Purchase!$A:$A,Waterfall!$A124,Purchase!$D:$D,Waterfall!$C124,Purchase!$C:$C,Waterfall!DT$1)</f>
        <v>0</v>
      </c>
      <c r="DU124" s="4">
        <f>SUMIFS(Purchase!$F:$F,Purchase!$A:$A,Waterfall!$A124,Purchase!$D:$D,Waterfall!$C124,Purchase!$C:$C,Waterfall!DU$1)</f>
        <v>0</v>
      </c>
      <c r="DV124" s="4">
        <f>SUMIFS(Purchase!$F:$F,Purchase!$A:$A,Waterfall!$A124,Purchase!$D:$D,Waterfall!$C124,Purchase!$C:$C,Waterfall!DV$1)</f>
        <v>0</v>
      </c>
      <c r="DW124" s="4">
        <f>SUMIFS(Purchase!$F:$F,Purchase!$A:$A,Waterfall!$A124,Purchase!$D:$D,Waterfall!$C124,Purchase!$C:$C,Waterfall!DW$1)</f>
        <v>0</v>
      </c>
      <c r="DX124" s="4">
        <f>SUMIFS(Purchase!$F:$F,Purchase!$A:$A,Waterfall!$A124,Purchase!$D:$D,Waterfall!$C124,Purchase!$C:$C,Waterfall!DX$1)</f>
        <v>0</v>
      </c>
      <c r="DY124" s="4">
        <f>SUMIFS(Purchase!$F:$F,Purchase!$A:$A,Waterfall!$A124,Purchase!$D:$D,Waterfall!$C124,Purchase!$C:$C,Waterfall!DY$1)</f>
        <v>0</v>
      </c>
      <c r="DZ124" s="4">
        <f>SUMIFS(Purchase!$F:$F,Purchase!$A:$A,Waterfall!$A124,Purchase!$D:$D,Waterfall!$C124,Purchase!$C:$C,Waterfall!DZ$1)</f>
        <v>0</v>
      </c>
      <c r="EA124" s="4">
        <f>SUMIFS(Purchase!$F:$F,Purchase!$A:$A,Waterfall!$A124,Purchase!$D:$D,Waterfall!$C124,Purchase!$C:$C,Waterfall!EA$1)</f>
        <v>0</v>
      </c>
      <c r="EB124" s="4">
        <f>SUMIFS(Purchase!$F:$F,Purchase!$A:$A,Waterfall!$A124,Purchase!$D:$D,Waterfall!$C124,Purchase!$C:$C,Waterfall!EB$1)</f>
        <v>0</v>
      </c>
      <c r="EC124" s="4">
        <f>SUMIFS(Purchase!$F:$F,Purchase!$A:$A,Waterfall!$A124,Purchase!$D:$D,Waterfall!$C124,Purchase!$C:$C,Waterfall!EC$1)</f>
        <v>0</v>
      </c>
      <c r="ED124" s="4">
        <f>SUMIFS(Purchase!$F:$F,Purchase!$A:$A,Waterfall!$A124,Purchase!$D:$D,Waterfall!$C124,Purchase!$C:$C,Waterfall!ED$1)</f>
        <v>0</v>
      </c>
      <c r="EE124" s="4">
        <f>SUMIFS(Purchase!$F:$F,Purchase!$A:$A,Waterfall!$A124,Purchase!$D:$D,Waterfall!$C124,Purchase!$C:$C,Waterfall!EE$1)</f>
        <v>0</v>
      </c>
      <c r="EF124" s="4">
        <f>SUMIFS(Purchase!$F:$F,Purchase!$A:$A,Waterfall!$A124,Purchase!$D:$D,Waterfall!$C124,Purchase!$C:$C,Waterfall!EF$1)</f>
        <v>0</v>
      </c>
      <c r="EG124" s="4">
        <f>SUMIFS(Purchase!$F:$F,Purchase!$A:$A,Waterfall!$A124,Purchase!$D:$D,Waterfall!$C124,Purchase!$C:$C,Waterfall!EG$1)</f>
        <v>0</v>
      </c>
      <c r="EH124" s="4">
        <f>SUMIFS(Purchase!$F:$F,Purchase!$A:$A,Waterfall!$A124,Purchase!$D:$D,Waterfall!$C124,Purchase!$C:$C,Waterfall!EH$1)</f>
        <v>0</v>
      </c>
      <c r="EI124" s="4">
        <f>SUMIFS(Purchase!$F:$F,Purchase!$A:$A,Waterfall!$A124,Purchase!$D:$D,Waterfall!$C124,Purchase!$C:$C,Waterfall!EI$1)</f>
        <v>0</v>
      </c>
      <c r="EJ124" s="4">
        <f>SUMIFS(Purchase!$F:$F,Purchase!$A:$A,Waterfall!$A124,Purchase!$D:$D,Waterfall!$C124,Purchase!$C:$C,Waterfall!EJ$1)</f>
        <v>0</v>
      </c>
      <c r="EK124" s="4">
        <f>SUMIFS(Purchase!$F:$F,Purchase!$A:$A,Waterfall!$A124,Purchase!$D:$D,Waterfall!$C124,Purchase!$C:$C,Waterfall!EK$1)</f>
        <v>0</v>
      </c>
      <c r="EL124" s="4">
        <f>SUMIFS(Purchase!$F:$F,Purchase!$A:$A,Waterfall!$A124,Purchase!$D:$D,Waterfall!$C124,Purchase!$C:$C,Waterfall!EL$1)</f>
        <v>0</v>
      </c>
      <c r="EM124" s="4">
        <f>SUMIFS(Purchase!$F:$F,Purchase!$A:$A,Waterfall!$A124,Purchase!$D:$D,Waterfall!$C124,Purchase!$C:$C,Waterfall!EM$1)</f>
        <v>0</v>
      </c>
      <c r="EN124" s="4">
        <f>SUMIFS(Purchase!$F:$F,Purchase!$A:$A,Waterfall!$A124,Purchase!$D:$D,Waterfall!$C124,Purchase!$C:$C,Waterfall!EN$1)</f>
        <v>0</v>
      </c>
      <c r="EO124" s="4">
        <f>SUMIFS(Purchase!$F:$F,Purchase!$A:$A,Waterfall!$A124,Purchase!$D:$D,Waterfall!$C124,Purchase!$C:$C,Waterfall!EO$1)</f>
        <v>0</v>
      </c>
      <c r="EP124" s="4">
        <f>SUMIFS(Purchase!$F:$F,Purchase!$A:$A,Waterfall!$A124,Purchase!$D:$D,Waterfall!$C124,Purchase!$C:$C,Waterfall!EP$1)</f>
        <v>0</v>
      </c>
      <c r="EQ124" s="4">
        <f>SUMIFS(Purchase!$F:$F,Purchase!$A:$A,Waterfall!$A124,Purchase!$D:$D,Waterfall!$C124,Purchase!$C:$C,Waterfall!EQ$1)</f>
        <v>0</v>
      </c>
      <c r="ER124" s="4">
        <f>SUMIFS(Purchase!$F:$F,Purchase!$A:$A,Waterfall!$A124,Purchase!$D:$D,Waterfall!$C124,Purchase!$C:$C,Waterfall!ER$1)</f>
        <v>0</v>
      </c>
      <c r="ES124" s="4">
        <f>SUMIFS(Purchase!$F:$F,Purchase!$A:$A,Waterfall!$A124,Purchase!$D:$D,Waterfall!$C124,Purchase!$C:$C,Waterfall!ES$1)</f>
        <v>0</v>
      </c>
      <c r="ET124" s="4">
        <f>SUMIFS(Purchase!$F:$F,Purchase!$A:$A,Waterfall!$A124,Purchase!$D:$D,Waterfall!$C124,Purchase!$C:$C,Waterfall!ET$1)</f>
        <v>0</v>
      </c>
      <c r="EU124" s="4">
        <f>SUMIFS(Purchase!$F:$F,Purchase!$A:$A,Waterfall!$A124,Purchase!$D:$D,Waterfall!$C124,Purchase!$C:$C,Waterfall!EU$1)</f>
        <v>0</v>
      </c>
      <c r="EV124" s="4">
        <f>SUMIFS(Purchase!$F:$F,Purchase!$A:$A,Waterfall!$A124,Purchase!$D:$D,Waterfall!$C124,Purchase!$C:$C,Waterfall!EV$1)</f>
        <v>0</v>
      </c>
      <c r="EW124" s="4">
        <f>SUMIFS(Purchase!$F:$F,Purchase!$A:$A,Waterfall!$A124,Purchase!$D:$D,Waterfall!$C124,Purchase!$C:$C,Waterfall!EW$1)</f>
        <v>0</v>
      </c>
      <c r="EX124" s="4">
        <f>SUMIFS(Purchase!$F:$F,Purchase!$A:$A,Waterfall!$A124,Purchase!$D:$D,Waterfall!$C124,Purchase!$C:$C,Waterfall!EX$1)</f>
        <v>0</v>
      </c>
      <c r="EY124" s="4">
        <f>SUMIFS(Purchase!$F:$F,Purchase!$A:$A,Waterfall!$A124,Purchase!$D:$D,Waterfall!$C124,Purchase!$C:$C,Waterfall!EY$1)</f>
        <v>0</v>
      </c>
      <c r="EZ124" s="4">
        <f>SUMIFS(Purchase!$F:$F,Purchase!$A:$A,Waterfall!$A124,Purchase!$D:$D,Waterfall!$C124,Purchase!$C:$C,Waterfall!EZ$1)</f>
        <v>0</v>
      </c>
      <c r="FA124" s="4">
        <f>SUMIFS(Purchase!$F:$F,Purchase!$A:$A,Waterfall!$A124,Purchase!$D:$D,Waterfall!$C124,Purchase!$C:$C,Waterfall!FA$1)</f>
        <v>0</v>
      </c>
      <c r="FB124" s="4">
        <f>SUMIFS(Purchase!$F:$F,Purchase!$A:$A,Waterfall!$A124,Purchase!$D:$D,Waterfall!$C124,Purchase!$C:$C,Waterfall!FB$1)</f>
        <v>0</v>
      </c>
      <c r="FC124" s="4">
        <f>SUMIFS(Purchase!$F:$F,Purchase!$A:$A,Waterfall!$A124,Purchase!$D:$D,Waterfall!$C124,Purchase!$C:$C,Waterfall!FC$1)</f>
        <v>0</v>
      </c>
      <c r="FD124" s="4">
        <f>SUMIFS(Purchase!$F:$F,Purchase!$A:$A,Waterfall!$A124,Purchase!$D:$D,Waterfall!$C124,Purchase!$C:$C,Waterfall!FD$1)</f>
        <v>0</v>
      </c>
      <c r="FE124" s="4">
        <f>SUMIFS(Purchase!$F:$F,Purchase!$A:$A,Waterfall!$A124,Purchase!$D:$D,Waterfall!$C124,Purchase!$C:$C,Waterfall!FE$1)</f>
        <v>0</v>
      </c>
      <c r="FF124" s="4">
        <f>SUMIFS(Purchase!$F:$F,Purchase!$A:$A,Waterfall!$A124,Purchase!$D:$D,Waterfall!$C124,Purchase!$C:$C,Waterfall!FF$1)</f>
        <v>0</v>
      </c>
      <c r="FG124" s="4">
        <f>SUMIFS(Purchase!$F:$F,Purchase!$A:$A,Waterfall!$A124,Purchase!$D:$D,Waterfall!$C124,Purchase!$C:$C,Waterfall!FG$1)</f>
        <v>0</v>
      </c>
      <c r="FH124" s="4">
        <f>SUMIFS(Purchase!$F:$F,Purchase!$A:$A,Waterfall!$A124,Purchase!$D:$D,Waterfall!$C124,Purchase!$C:$C,Waterfall!FH$1)</f>
        <v>0</v>
      </c>
      <c r="FI124" s="4">
        <f>SUMIFS(Purchase!$F:$F,Purchase!$A:$A,Waterfall!$A124,Purchase!$D:$D,Waterfall!$C124,Purchase!$C:$C,Waterfall!FI$1)</f>
        <v>0</v>
      </c>
      <c r="FJ124" s="4">
        <f>SUMIFS(Purchase!$F:$F,Purchase!$A:$A,Waterfall!$A124,Purchase!$D:$D,Waterfall!$C124,Purchase!$C:$C,Waterfall!FJ$1)</f>
        <v>0</v>
      </c>
      <c r="FK124" s="4">
        <f>SUMIFS(Purchase!$F:$F,Purchase!$A:$A,Waterfall!$A124,Purchase!$D:$D,Waterfall!$C124,Purchase!$C:$C,Waterfall!FK$1)</f>
        <v>0</v>
      </c>
      <c r="FL124" s="4">
        <f>SUMIFS(Purchase!$F:$F,Purchase!$A:$A,Waterfall!$A124,Purchase!$D:$D,Waterfall!$C124,Purchase!$C:$C,Waterfall!FL$1)</f>
        <v>0</v>
      </c>
      <c r="FM124" s="4">
        <f>SUMIFS(Purchase!$F:$F,Purchase!$A:$A,Waterfall!$A124,Purchase!$D:$D,Waterfall!$C124,Purchase!$C:$C,Waterfall!FM$1)</f>
        <v>0</v>
      </c>
      <c r="FN124" s="4">
        <f>SUMIFS(Purchase!$F:$F,Purchase!$A:$A,Waterfall!$A124,Purchase!$D:$D,Waterfall!$C124,Purchase!$C:$C,Waterfall!FN$1)</f>
        <v>0</v>
      </c>
      <c r="FO124" s="4">
        <f>SUMIFS(Purchase!$F:$F,Purchase!$A:$A,Waterfall!$A124,Purchase!$D:$D,Waterfall!$C124,Purchase!$C:$C,Waterfall!FO$1)</f>
        <v>0</v>
      </c>
      <c r="FP124" s="4">
        <f>SUMIFS(Purchase!$F:$F,Purchase!$A:$A,Waterfall!$A124,Purchase!$D:$D,Waterfall!$C124,Purchase!$C:$C,Waterfall!FP$1)</f>
        <v>0</v>
      </c>
      <c r="FQ124" s="4">
        <f>SUMIFS(Purchase!$F:$F,Purchase!$A:$A,Waterfall!$A124,Purchase!$D:$D,Waterfall!$C124,Purchase!$C:$C,Waterfall!FQ$1)</f>
        <v>0</v>
      </c>
      <c r="FR124" s="4">
        <f>SUMIFS(Purchase!$F:$F,Purchase!$A:$A,Waterfall!$A124,Purchase!$D:$D,Waterfall!$C124,Purchase!$C:$C,Waterfall!FR$1)</f>
        <v>0</v>
      </c>
      <c r="FS124" s="4">
        <f>SUMIFS(Purchase!$F:$F,Purchase!$A:$A,Waterfall!$A124,Purchase!$D:$D,Waterfall!$C124,Purchase!$C:$C,Waterfall!FS$1)</f>
        <v>0</v>
      </c>
      <c r="FT124" s="4">
        <f>SUMIFS(Purchase!$F:$F,Purchase!$A:$A,Waterfall!$A124,Purchase!$D:$D,Waterfall!$C124,Purchase!$C:$C,Waterfall!FT$1)</f>
        <v>0</v>
      </c>
      <c r="FU124" s="4">
        <f>SUMIFS(Purchase!$F:$F,Purchase!$A:$A,Waterfall!$A124,Purchase!$D:$D,Waterfall!$C124,Purchase!$C:$C,Waterfall!FU$1)</f>
        <v>0</v>
      </c>
      <c r="FV124" s="4">
        <f>SUMIFS(Purchase!$F:$F,Purchase!$A:$A,Waterfall!$A124,Purchase!$D:$D,Waterfall!$C124,Purchase!$C:$C,Waterfall!FV$1)</f>
        <v>0</v>
      </c>
      <c r="FW124" s="4">
        <f>SUMIFS(Purchase!$F:$F,Purchase!$A:$A,Waterfall!$A124,Purchase!$D:$D,Waterfall!$C124,Purchase!$C:$C,Waterfall!FW$1)</f>
        <v>0</v>
      </c>
      <c r="FX124" s="4">
        <f>SUMIFS(Purchase!$F:$F,Purchase!$A:$A,Waterfall!$A124,Purchase!$D:$D,Waterfall!$C124,Purchase!$C:$C,Waterfall!FX$1)</f>
        <v>0</v>
      </c>
      <c r="FY124" s="4">
        <f>SUMIFS(Purchase!$F:$F,Purchase!$A:$A,Waterfall!$A124,Purchase!$D:$D,Waterfall!$C124,Purchase!$C:$C,Waterfall!FY$1)</f>
        <v>0</v>
      </c>
      <c r="FZ124" s="4">
        <f>SUMIFS(Purchase!$F:$F,Purchase!$A:$A,Waterfall!$A124,Purchase!$D:$D,Waterfall!$C124,Purchase!$C:$C,Waterfall!FZ$1)</f>
        <v>0</v>
      </c>
      <c r="GA124" s="4">
        <f>SUMIFS(Purchase!$F:$F,Purchase!$A:$A,Waterfall!$A124,Purchase!$D:$D,Waterfall!$C124,Purchase!$C:$C,Waterfall!GA$1)</f>
        <v>0</v>
      </c>
      <c r="GB124" s="4">
        <f>SUMIFS(Purchase!$F:$F,Purchase!$A:$A,Waterfall!$A124,Purchase!$D:$D,Waterfall!$C124,Purchase!$C:$C,Waterfall!GB$1)</f>
        <v>0</v>
      </c>
      <c r="GC124" s="4">
        <f>SUMIFS(Purchase!$F:$F,Purchase!$A:$A,Waterfall!$A124,Purchase!$D:$D,Waterfall!$C124,Purchase!$C:$C,Waterfall!GC$1)</f>
        <v>0</v>
      </c>
      <c r="GD124" s="4">
        <f>SUMIFS(Purchase!$F:$F,Purchase!$A:$A,Waterfall!$A124,Purchase!$D:$D,Waterfall!$C124,Purchase!$C:$C,Waterfall!GD$1)</f>
        <v>0</v>
      </c>
      <c r="GE124" s="4">
        <f>SUMIFS(Purchase!$F:$F,Purchase!$A:$A,Waterfall!$A124,Purchase!$D:$D,Waterfall!$C124,Purchase!$C:$C,Waterfall!GE$1)</f>
        <v>0</v>
      </c>
      <c r="GF124" s="4">
        <f>SUMIFS(Purchase!$F:$F,Purchase!$A:$A,Waterfall!$A124,Purchase!$D:$D,Waterfall!$C124,Purchase!$C:$C,Waterfall!GF$1)</f>
        <v>0</v>
      </c>
      <c r="GG124" s="4">
        <f>SUMIFS(Purchase!$F:$F,Purchase!$A:$A,Waterfall!$A124,Purchase!$D:$D,Waterfall!$C124,Purchase!$C:$C,Waterfall!GG$1)</f>
        <v>0</v>
      </c>
      <c r="GH124" s="4">
        <f>SUMIFS(Purchase!$F:$F,Purchase!$A:$A,Waterfall!$A124,Purchase!$D:$D,Waterfall!$C124,Purchase!$C:$C,Waterfall!GH$1)</f>
        <v>0</v>
      </c>
      <c r="GI124" s="4">
        <f>SUMIFS(Purchase!$F:$F,Purchase!$A:$A,Waterfall!$A124,Purchase!$D:$D,Waterfall!$C124,Purchase!$C:$C,Waterfall!GI$1)</f>
        <v>0</v>
      </c>
    </row>
    <row r="125" spans="1:191" x14ac:dyDescent="0.35">
      <c r="A125" s="8">
        <f t="shared" si="4"/>
        <v>1</v>
      </c>
      <c r="B125" s="2" t="str">
        <f>VLOOKUP($A125,Centers!$B$1:$C$120,2,)</f>
        <v>GATE</v>
      </c>
      <c r="C125" s="3">
        <v>45002</v>
      </c>
      <c r="D125" s="4">
        <f>IF($A125=1,SUM(SUMIFS(Indent!$E:$E,Indent!$C:$C,Waterfall!$C125,Indent!$A:$A,Centers!$A$2),SUMIFS(Indent!$E:$E,Indent!$C:$C,Waterfall!$C125,Indent!$A:$A,Centers!$A$3),SUMIFS(Indent!$E:$E,Indent!$C:$C,Waterfall!$C125,Indent!$A:$A,Centers!$A$4),SUMIFS(Indent!$E:$E,Indent!$C:$C,Waterfall!$C125,Indent!$A:$A,Centers!$A$5),SUMIFS(Indent!$E:$E,Indent!$C:$C,Waterfall!$C125,Indent!$A:$A,Centers!$A$6),SUMIFS(Indent!$E:$E,Indent!$C:$C,Waterfall!$C125,Indent!$A:$A,Centers!$A$7),SUMIFS(Indent!$E:$E,Indent!$C:$C,Waterfall!$C125,Indent!$A:$A,Centers!$A$8)),SUMIFS(Indent!$E:$E,Indent!$C:$C,Waterfall!$C125,Indent!$A:$A,$A125))</f>
        <v>0</v>
      </c>
      <c r="E125" s="4">
        <f>SUMIFS(Purchase!$F:$F,Purchase!$A:$A,Waterfall!$A125,Purchase!$D:$D,Waterfall!$C125,Purchase!$C:$C,Waterfall!E$1)</f>
        <v>0</v>
      </c>
      <c r="F125" s="4">
        <f>SUMIFS(Purchase!$F:$F,Purchase!$A:$A,Waterfall!$A125,Purchase!$D:$D,Waterfall!$C125,Purchase!$C:$C,Waterfall!F$1)</f>
        <v>0</v>
      </c>
      <c r="G125" s="4">
        <f>SUMIFS(Purchase!$F:$F,Purchase!$A:$A,Waterfall!$A125,Purchase!$D:$D,Waterfall!$C125,Purchase!$C:$C,Waterfall!G$1)</f>
        <v>0</v>
      </c>
      <c r="H125" s="4">
        <f>SUMIFS(Purchase!$F:$F,Purchase!$A:$A,Waterfall!$A125,Purchase!$D:$D,Waterfall!$C125,Purchase!$C:$C,Waterfall!H$1)</f>
        <v>0</v>
      </c>
      <c r="I125" s="4">
        <f>SUMIFS(Purchase!$F:$F,Purchase!$A:$A,Waterfall!$A125,Purchase!$D:$D,Waterfall!$C125,Purchase!$C:$C,Waterfall!I$1)</f>
        <v>0</v>
      </c>
      <c r="J125" s="4">
        <f>SUMIFS(Purchase!$F:$F,Purchase!$A:$A,Waterfall!$A125,Purchase!$D:$D,Waterfall!$C125,Purchase!$C:$C,Waterfall!J$1)</f>
        <v>0</v>
      </c>
      <c r="K125" s="4">
        <f>SUMIFS(Purchase!$F:$F,Purchase!$A:$A,Waterfall!$A125,Purchase!$D:$D,Waterfall!$C125,Purchase!$C:$C,Waterfall!K$1)</f>
        <v>0</v>
      </c>
      <c r="L125" s="4">
        <f>SUMIFS(Purchase!$F:$F,Purchase!$A:$A,Waterfall!$A125,Purchase!$D:$D,Waterfall!$C125,Purchase!$C:$C,Waterfall!L$1)</f>
        <v>0</v>
      </c>
      <c r="M125" s="4">
        <f>SUMIFS(Purchase!$F:$F,Purchase!$A:$A,Waterfall!$A125,Purchase!$D:$D,Waterfall!$C125,Purchase!$C:$C,Waterfall!M$1)</f>
        <v>0</v>
      </c>
      <c r="N125" s="4">
        <f>SUMIFS(Purchase!$F:$F,Purchase!$A:$A,Waterfall!$A125,Purchase!$D:$D,Waterfall!$C125,Purchase!$C:$C,Waterfall!N$1)</f>
        <v>0</v>
      </c>
      <c r="O125" s="4">
        <f>SUMIFS(Purchase!$F:$F,Purchase!$A:$A,Waterfall!$A125,Purchase!$D:$D,Waterfall!$C125,Purchase!$C:$C,Waterfall!O$1)</f>
        <v>0</v>
      </c>
      <c r="P125" s="4">
        <f>SUMIFS(Purchase!$F:$F,Purchase!$A:$A,Waterfall!$A125,Purchase!$D:$D,Waterfall!$C125,Purchase!$C:$C,Waterfall!P$1)</f>
        <v>0</v>
      </c>
      <c r="Q125" s="4">
        <f>SUMIFS(Purchase!$F:$F,Purchase!$A:$A,Waterfall!$A125,Purchase!$D:$D,Waterfall!$C125,Purchase!$C:$C,Waterfall!Q$1)</f>
        <v>0</v>
      </c>
      <c r="R125" s="4">
        <f>SUMIFS(Purchase!$F:$F,Purchase!$A:$A,Waterfall!$A125,Purchase!$D:$D,Waterfall!$C125,Purchase!$C:$C,Waterfall!R$1)</f>
        <v>0</v>
      </c>
      <c r="S125" s="4">
        <f>SUMIFS(Purchase!$F:$F,Purchase!$A:$A,Waterfall!$A125,Purchase!$D:$D,Waterfall!$C125,Purchase!$C:$C,Waterfall!S$1)</f>
        <v>0</v>
      </c>
      <c r="T125" s="4">
        <f>SUMIFS(Purchase!$F:$F,Purchase!$A:$A,Waterfall!$A125,Purchase!$D:$D,Waterfall!$C125,Purchase!$C:$C,Waterfall!T$1)</f>
        <v>0</v>
      </c>
      <c r="U125" s="4">
        <f>SUMIFS(Purchase!$F:$F,Purchase!$A:$A,Waterfall!$A125,Purchase!$D:$D,Waterfall!$C125,Purchase!$C:$C,Waterfall!U$1)</f>
        <v>0</v>
      </c>
      <c r="V125" s="4">
        <f>SUMIFS(Purchase!$F:$F,Purchase!$A:$A,Waterfall!$A125,Purchase!$D:$D,Waterfall!$C125,Purchase!$C:$C,Waterfall!V$1)</f>
        <v>0</v>
      </c>
      <c r="W125" s="4">
        <f>SUMIFS(Purchase!$F:$F,Purchase!$A:$A,Waterfall!$A125,Purchase!$D:$D,Waterfall!$C125,Purchase!$C:$C,Waterfall!W$1)</f>
        <v>0</v>
      </c>
      <c r="X125" s="4">
        <f>SUMIFS(Purchase!$F:$F,Purchase!$A:$A,Waterfall!$A125,Purchase!$D:$D,Waterfall!$C125,Purchase!$C:$C,Waterfall!X$1)</f>
        <v>0</v>
      </c>
      <c r="Y125" s="4">
        <f>SUMIFS(Purchase!$F:$F,Purchase!$A:$A,Waterfall!$A125,Purchase!$D:$D,Waterfall!$C125,Purchase!$C:$C,Waterfall!Y$1)</f>
        <v>0</v>
      </c>
      <c r="Z125" s="4">
        <f>SUMIFS(Purchase!$F:$F,Purchase!$A:$A,Waterfall!$A125,Purchase!$D:$D,Waterfall!$C125,Purchase!$C:$C,Waterfall!Z$1)</f>
        <v>0</v>
      </c>
      <c r="AA125" s="4">
        <f>SUMIFS(Purchase!$F:$F,Purchase!$A:$A,Waterfall!$A125,Purchase!$D:$D,Waterfall!$C125,Purchase!$C:$C,Waterfall!AA$1)</f>
        <v>0</v>
      </c>
      <c r="AB125" s="4">
        <f>SUMIFS(Purchase!$F:$F,Purchase!$A:$A,Waterfall!$A125,Purchase!$D:$D,Waterfall!$C125,Purchase!$C:$C,Waterfall!AB$1)</f>
        <v>0</v>
      </c>
      <c r="AC125" s="4">
        <f>SUMIFS(Purchase!$F:$F,Purchase!$A:$A,Waterfall!$A125,Purchase!$D:$D,Waterfall!$C125,Purchase!$C:$C,Waterfall!AC$1)</f>
        <v>0</v>
      </c>
      <c r="AD125" s="4">
        <f>SUMIFS(Purchase!$F:$F,Purchase!$A:$A,Waterfall!$A125,Purchase!$D:$D,Waterfall!$C125,Purchase!$C:$C,Waterfall!AD$1)</f>
        <v>0</v>
      </c>
      <c r="AE125" s="4">
        <f>SUMIFS(Purchase!$F:$F,Purchase!$A:$A,Waterfall!$A125,Purchase!$D:$D,Waterfall!$C125,Purchase!$C:$C,Waterfall!AE$1)</f>
        <v>0</v>
      </c>
      <c r="AF125" s="4">
        <f>SUMIFS(Purchase!$F:$F,Purchase!$A:$A,Waterfall!$A125,Purchase!$D:$D,Waterfall!$C125,Purchase!$C:$C,Waterfall!AF$1)</f>
        <v>0</v>
      </c>
      <c r="AG125" s="4">
        <f>SUMIFS(Purchase!$F:$F,Purchase!$A:$A,Waterfall!$A125,Purchase!$D:$D,Waterfall!$C125,Purchase!$C:$C,Waterfall!AG$1)</f>
        <v>0</v>
      </c>
      <c r="AH125" s="4">
        <f>SUMIFS(Purchase!$F:$F,Purchase!$A:$A,Waterfall!$A125,Purchase!$D:$D,Waterfall!$C125,Purchase!$C:$C,Waterfall!AH$1)</f>
        <v>0</v>
      </c>
      <c r="AI125" s="4">
        <f>SUMIFS(Purchase!$F:$F,Purchase!$A:$A,Waterfall!$A125,Purchase!$D:$D,Waterfall!$C125,Purchase!$C:$C,Waterfall!AI$1)</f>
        <v>0</v>
      </c>
      <c r="AJ125" s="4">
        <f>SUMIFS(Purchase!$F:$F,Purchase!$A:$A,Waterfall!$A125,Purchase!$D:$D,Waterfall!$C125,Purchase!$C:$C,Waterfall!AJ$1)</f>
        <v>0</v>
      </c>
      <c r="AK125" s="4">
        <f>SUMIFS(Purchase!$F:$F,Purchase!$A:$A,Waterfall!$A125,Purchase!$D:$D,Waterfall!$C125,Purchase!$C:$C,Waterfall!AK$1)</f>
        <v>0</v>
      </c>
      <c r="AL125" s="4">
        <f>SUMIFS(Purchase!$F:$F,Purchase!$A:$A,Waterfall!$A125,Purchase!$D:$D,Waterfall!$C125,Purchase!$C:$C,Waterfall!AL$1)</f>
        <v>0</v>
      </c>
      <c r="AM125" s="4">
        <f>SUMIFS(Purchase!$F:$F,Purchase!$A:$A,Waterfall!$A125,Purchase!$D:$D,Waterfall!$C125,Purchase!$C:$C,Waterfall!AM$1)</f>
        <v>0</v>
      </c>
      <c r="AN125" s="4">
        <f>SUMIFS(Purchase!$F:$F,Purchase!$A:$A,Waterfall!$A125,Purchase!$D:$D,Waterfall!$C125,Purchase!$C:$C,Waterfall!AN$1)</f>
        <v>0</v>
      </c>
      <c r="AO125" s="4">
        <f>SUMIFS(Purchase!$F:$F,Purchase!$A:$A,Waterfall!$A125,Purchase!$D:$D,Waterfall!$C125,Purchase!$C:$C,Waterfall!AO$1)</f>
        <v>0</v>
      </c>
      <c r="AP125" s="4">
        <f>SUMIFS(Purchase!$F:$F,Purchase!$A:$A,Waterfall!$A125,Purchase!$D:$D,Waterfall!$C125,Purchase!$C:$C,Waterfall!AP$1)</f>
        <v>0</v>
      </c>
      <c r="AQ125" s="4">
        <f>SUMIFS(Purchase!$F:$F,Purchase!$A:$A,Waterfall!$A125,Purchase!$D:$D,Waterfall!$C125,Purchase!$C:$C,Waterfall!AQ$1)</f>
        <v>0</v>
      </c>
      <c r="AR125" s="4">
        <f>SUMIFS(Purchase!$F:$F,Purchase!$A:$A,Waterfall!$A125,Purchase!$D:$D,Waterfall!$C125,Purchase!$C:$C,Waterfall!AR$1)</f>
        <v>0</v>
      </c>
      <c r="AS125" s="4">
        <f>SUMIFS(Purchase!$F:$F,Purchase!$A:$A,Waterfall!$A125,Purchase!$D:$D,Waterfall!$C125,Purchase!$C:$C,Waterfall!AS$1)</f>
        <v>0</v>
      </c>
      <c r="AT125" s="4">
        <f>SUMIFS(Purchase!$F:$F,Purchase!$A:$A,Waterfall!$A125,Purchase!$D:$D,Waterfall!$C125,Purchase!$C:$C,Waterfall!AT$1)</f>
        <v>0</v>
      </c>
      <c r="AU125" s="4">
        <f>SUMIFS(Purchase!$F:$F,Purchase!$A:$A,Waterfall!$A125,Purchase!$D:$D,Waterfall!$C125,Purchase!$C:$C,Waterfall!AU$1)</f>
        <v>0</v>
      </c>
      <c r="AV125" s="4">
        <f>SUMIFS(Purchase!$F:$F,Purchase!$A:$A,Waterfall!$A125,Purchase!$D:$D,Waterfall!$C125,Purchase!$C:$C,Waterfall!AV$1)</f>
        <v>0</v>
      </c>
      <c r="AW125" s="4">
        <f>SUMIFS(Purchase!$F:$F,Purchase!$A:$A,Waterfall!$A125,Purchase!$D:$D,Waterfall!$C125,Purchase!$C:$C,Waterfall!AW$1)</f>
        <v>0</v>
      </c>
      <c r="AX125" s="4">
        <f>SUMIFS(Purchase!$F:$F,Purchase!$A:$A,Waterfall!$A125,Purchase!$D:$D,Waterfall!$C125,Purchase!$C:$C,Waterfall!AX$1)</f>
        <v>0</v>
      </c>
      <c r="AY125" s="4">
        <f>SUMIFS(Purchase!$F:$F,Purchase!$A:$A,Waterfall!$A125,Purchase!$D:$D,Waterfall!$C125,Purchase!$C:$C,Waterfall!AY$1)</f>
        <v>0</v>
      </c>
      <c r="AZ125" s="4">
        <f>SUMIFS(Purchase!$F:$F,Purchase!$A:$A,Waterfall!$A125,Purchase!$D:$D,Waterfall!$C125,Purchase!$C:$C,Waterfall!AZ$1)</f>
        <v>0</v>
      </c>
      <c r="BA125" s="4">
        <f>SUMIFS(Purchase!$F:$F,Purchase!$A:$A,Waterfall!$A125,Purchase!$D:$D,Waterfall!$C125,Purchase!$C:$C,Waterfall!BA$1)</f>
        <v>0</v>
      </c>
      <c r="BB125" s="4">
        <f>SUMIFS(Purchase!$F:$F,Purchase!$A:$A,Waterfall!$A125,Purchase!$D:$D,Waterfall!$C125,Purchase!$C:$C,Waterfall!BB$1)</f>
        <v>0</v>
      </c>
      <c r="BC125" s="4">
        <f>SUMIFS(Purchase!$F:$F,Purchase!$A:$A,Waterfall!$A125,Purchase!$D:$D,Waterfall!$C125,Purchase!$C:$C,Waterfall!BC$1)</f>
        <v>0</v>
      </c>
      <c r="BD125" s="4">
        <f>SUMIFS(Purchase!$F:$F,Purchase!$A:$A,Waterfall!$A125,Purchase!$D:$D,Waterfall!$C125,Purchase!$C:$C,Waterfall!BD$1)</f>
        <v>0</v>
      </c>
      <c r="BE125" s="4">
        <f>SUMIFS(Purchase!$F:$F,Purchase!$A:$A,Waterfall!$A125,Purchase!$D:$D,Waterfall!$C125,Purchase!$C:$C,Waterfall!BE$1)</f>
        <v>0</v>
      </c>
      <c r="BF125" s="4">
        <f>SUMIFS(Purchase!$F:$F,Purchase!$A:$A,Waterfall!$A125,Purchase!$D:$D,Waterfall!$C125,Purchase!$C:$C,Waterfall!BF$1)</f>
        <v>0</v>
      </c>
      <c r="BG125" s="4">
        <f>SUMIFS(Purchase!$F:$F,Purchase!$A:$A,Waterfall!$A125,Purchase!$D:$D,Waterfall!$C125,Purchase!$C:$C,Waterfall!BG$1)</f>
        <v>0</v>
      </c>
      <c r="BH125" s="4">
        <f>SUMIFS(Purchase!$F:$F,Purchase!$A:$A,Waterfall!$A125,Purchase!$D:$D,Waterfall!$C125,Purchase!$C:$C,Waterfall!BH$1)</f>
        <v>0</v>
      </c>
      <c r="BI125" s="4">
        <f>SUMIFS(Purchase!$F:$F,Purchase!$A:$A,Waterfall!$A125,Purchase!$D:$D,Waterfall!$C125,Purchase!$C:$C,Waterfall!BI$1)</f>
        <v>0</v>
      </c>
      <c r="BJ125" s="4">
        <f>SUMIFS(Purchase!$F:$F,Purchase!$A:$A,Waterfall!$A125,Purchase!$D:$D,Waterfall!$C125,Purchase!$C:$C,Waterfall!BJ$1)</f>
        <v>0</v>
      </c>
      <c r="BK125" s="4">
        <f>SUMIFS(Purchase!$F:$F,Purchase!$A:$A,Waterfall!$A125,Purchase!$D:$D,Waterfall!$C125,Purchase!$C:$C,Waterfall!BK$1)</f>
        <v>0</v>
      </c>
      <c r="BL125" s="4">
        <f>SUMIFS(Purchase!$F:$F,Purchase!$A:$A,Waterfall!$A125,Purchase!$D:$D,Waterfall!$C125,Purchase!$C:$C,Waterfall!BL$1)</f>
        <v>0</v>
      </c>
      <c r="BM125" s="4">
        <f>SUMIFS(Purchase!$F:$F,Purchase!$A:$A,Waterfall!$A125,Purchase!$D:$D,Waterfall!$C125,Purchase!$C:$C,Waterfall!BM$1)</f>
        <v>0</v>
      </c>
      <c r="BN125" s="4">
        <f>SUMIFS(Purchase!$F:$F,Purchase!$A:$A,Waterfall!$A125,Purchase!$D:$D,Waterfall!$C125,Purchase!$C:$C,Waterfall!BN$1)</f>
        <v>0</v>
      </c>
      <c r="BO125" s="4">
        <f>SUMIFS(Purchase!$F:$F,Purchase!$A:$A,Waterfall!$A125,Purchase!$D:$D,Waterfall!$C125,Purchase!$C:$C,Waterfall!BO$1)</f>
        <v>0</v>
      </c>
      <c r="BP125" s="4">
        <f>SUMIFS(Purchase!$F:$F,Purchase!$A:$A,Waterfall!$A125,Purchase!$D:$D,Waterfall!$C125,Purchase!$C:$C,Waterfall!BP$1)</f>
        <v>0</v>
      </c>
      <c r="BQ125" s="4">
        <f>SUMIFS(Purchase!$F:$F,Purchase!$A:$A,Waterfall!$A125,Purchase!$D:$D,Waterfall!$C125,Purchase!$C:$C,Waterfall!BQ$1)</f>
        <v>0</v>
      </c>
      <c r="BR125" s="4">
        <f>SUMIFS(Purchase!$F:$F,Purchase!$A:$A,Waterfall!$A125,Purchase!$D:$D,Waterfall!$C125,Purchase!$C:$C,Waterfall!BR$1)</f>
        <v>0</v>
      </c>
      <c r="BS125" s="4">
        <f>SUMIFS(Purchase!$F:$F,Purchase!$A:$A,Waterfall!$A125,Purchase!$D:$D,Waterfall!$C125,Purchase!$C:$C,Waterfall!BS$1)</f>
        <v>0</v>
      </c>
      <c r="BT125" s="4">
        <f>SUMIFS(Purchase!$F:$F,Purchase!$A:$A,Waterfall!$A125,Purchase!$D:$D,Waterfall!$C125,Purchase!$C:$C,Waterfall!BT$1)</f>
        <v>0</v>
      </c>
      <c r="BU125" s="4">
        <f>SUMIFS(Purchase!$F:$F,Purchase!$A:$A,Waterfall!$A125,Purchase!$D:$D,Waterfall!$C125,Purchase!$C:$C,Waterfall!BU$1)</f>
        <v>0</v>
      </c>
      <c r="BV125" s="4">
        <f>SUMIFS(Purchase!$F:$F,Purchase!$A:$A,Waterfall!$A125,Purchase!$D:$D,Waterfall!$C125,Purchase!$C:$C,Waterfall!BV$1)</f>
        <v>0</v>
      </c>
      <c r="BW125" s="4">
        <f>SUMIFS(Purchase!$F:$F,Purchase!$A:$A,Waterfall!$A125,Purchase!$D:$D,Waterfall!$C125,Purchase!$C:$C,Waterfall!BW$1)</f>
        <v>0</v>
      </c>
      <c r="BX125" s="4">
        <f>SUMIFS(Purchase!$F:$F,Purchase!$A:$A,Waterfall!$A125,Purchase!$D:$D,Waterfall!$C125,Purchase!$C:$C,Waterfall!BX$1)</f>
        <v>0</v>
      </c>
      <c r="BY125" s="4">
        <f>SUMIFS(Purchase!$F:$F,Purchase!$A:$A,Waterfall!$A125,Purchase!$D:$D,Waterfall!$C125,Purchase!$C:$C,Waterfall!BY$1)</f>
        <v>0</v>
      </c>
      <c r="BZ125" s="4">
        <f>SUMIFS(Purchase!$F:$F,Purchase!$A:$A,Waterfall!$A125,Purchase!$D:$D,Waterfall!$C125,Purchase!$C:$C,Waterfall!BZ$1)</f>
        <v>0</v>
      </c>
      <c r="CA125" s="4">
        <f>SUMIFS(Purchase!$F:$F,Purchase!$A:$A,Waterfall!$A125,Purchase!$D:$D,Waterfall!$C125,Purchase!$C:$C,Waterfall!CA$1)</f>
        <v>0</v>
      </c>
      <c r="CB125" s="4">
        <f>SUMIFS(Purchase!$F:$F,Purchase!$A:$A,Waterfall!$A125,Purchase!$D:$D,Waterfall!$C125,Purchase!$C:$C,Waterfall!CB$1)</f>
        <v>0</v>
      </c>
      <c r="CC125" s="4">
        <f>SUMIFS(Purchase!$F:$F,Purchase!$A:$A,Waterfall!$A125,Purchase!$D:$D,Waterfall!$C125,Purchase!$C:$C,Waterfall!CC$1)</f>
        <v>0</v>
      </c>
      <c r="CD125" s="4">
        <f>SUMIFS(Purchase!$F:$F,Purchase!$A:$A,Waterfall!$A125,Purchase!$D:$D,Waterfall!$C125,Purchase!$C:$C,Waterfall!CD$1)</f>
        <v>0</v>
      </c>
      <c r="CE125" s="4">
        <f>SUMIFS(Purchase!$F:$F,Purchase!$A:$A,Waterfall!$A125,Purchase!$D:$D,Waterfall!$C125,Purchase!$C:$C,Waterfall!CE$1)</f>
        <v>0</v>
      </c>
      <c r="CF125" s="4">
        <f>SUMIFS(Purchase!$F:$F,Purchase!$A:$A,Waterfall!$A125,Purchase!$D:$D,Waterfall!$C125,Purchase!$C:$C,Waterfall!CF$1)</f>
        <v>0</v>
      </c>
      <c r="CG125" s="4">
        <f>SUMIFS(Purchase!$F:$F,Purchase!$A:$A,Waterfall!$A125,Purchase!$D:$D,Waterfall!$C125,Purchase!$C:$C,Waterfall!CG$1)</f>
        <v>0</v>
      </c>
      <c r="CH125" s="4">
        <f>SUMIFS(Purchase!$F:$F,Purchase!$A:$A,Waterfall!$A125,Purchase!$D:$D,Waterfall!$C125,Purchase!$C:$C,Waterfall!CH$1)</f>
        <v>0</v>
      </c>
      <c r="CI125" s="4">
        <f>SUMIFS(Purchase!$F:$F,Purchase!$A:$A,Waterfall!$A125,Purchase!$D:$D,Waterfall!$C125,Purchase!$C:$C,Waterfall!CI$1)</f>
        <v>0</v>
      </c>
      <c r="CJ125" s="4">
        <f>SUMIFS(Purchase!$F:$F,Purchase!$A:$A,Waterfall!$A125,Purchase!$D:$D,Waterfall!$C125,Purchase!$C:$C,Waterfall!CJ$1)</f>
        <v>0</v>
      </c>
      <c r="CK125" s="4">
        <f>SUMIFS(Purchase!$F:$F,Purchase!$A:$A,Waterfall!$A125,Purchase!$D:$D,Waterfall!$C125,Purchase!$C:$C,Waterfall!CK$1)</f>
        <v>0</v>
      </c>
      <c r="CL125" s="4">
        <f>SUMIFS(Purchase!$F:$F,Purchase!$A:$A,Waterfall!$A125,Purchase!$D:$D,Waterfall!$C125,Purchase!$C:$C,Waterfall!CL$1)</f>
        <v>0</v>
      </c>
      <c r="CM125" s="4">
        <f>SUMIFS(Purchase!$F:$F,Purchase!$A:$A,Waterfall!$A125,Purchase!$D:$D,Waterfall!$C125,Purchase!$C:$C,Waterfall!CM$1)</f>
        <v>0</v>
      </c>
      <c r="CN125" s="4">
        <f>SUMIFS(Purchase!$F:$F,Purchase!$A:$A,Waterfall!$A125,Purchase!$D:$D,Waterfall!$C125,Purchase!$C:$C,Waterfall!CN$1)</f>
        <v>0</v>
      </c>
      <c r="CO125" s="4">
        <f>SUMIFS(Purchase!$F:$F,Purchase!$A:$A,Waterfall!$A125,Purchase!$D:$D,Waterfall!$C125,Purchase!$C:$C,Waterfall!CO$1)</f>
        <v>0</v>
      </c>
      <c r="CP125" s="4">
        <f>SUMIFS(Purchase!$F:$F,Purchase!$A:$A,Waterfall!$A125,Purchase!$D:$D,Waterfall!$C125,Purchase!$C:$C,Waterfall!CP$1)</f>
        <v>0</v>
      </c>
      <c r="CQ125" s="4">
        <f>SUMIFS(Purchase!$F:$F,Purchase!$A:$A,Waterfall!$A125,Purchase!$D:$D,Waterfall!$C125,Purchase!$C:$C,Waterfall!CQ$1)</f>
        <v>0</v>
      </c>
      <c r="CR125" s="4">
        <f>SUMIFS(Purchase!$F:$F,Purchase!$A:$A,Waterfall!$A125,Purchase!$D:$D,Waterfall!$C125,Purchase!$C:$C,Waterfall!CR$1)</f>
        <v>0</v>
      </c>
      <c r="CS125" s="4">
        <f>SUMIFS(Purchase!$F:$F,Purchase!$A:$A,Waterfall!$A125,Purchase!$D:$D,Waterfall!$C125,Purchase!$C:$C,Waterfall!CS$1)</f>
        <v>0</v>
      </c>
      <c r="CT125" s="4">
        <f>SUMIFS(Purchase!$F:$F,Purchase!$A:$A,Waterfall!$A125,Purchase!$D:$D,Waterfall!$C125,Purchase!$C:$C,Waterfall!CT$1)</f>
        <v>0</v>
      </c>
      <c r="CU125" s="4">
        <f>SUMIFS(Purchase!$F:$F,Purchase!$A:$A,Waterfall!$A125,Purchase!$D:$D,Waterfall!$C125,Purchase!$C:$C,Waterfall!CU$1)</f>
        <v>0</v>
      </c>
      <c r="CV125" s="4">
        <f>SUMIFS(Purchase!$F:$F,Purchase!$A:$A,Waterfall!$A125,Purchase!$D:$D,Waterfall!$C125,Purchase!$C:$C,Waterfall!CV$1)</f>
        <v>0</v>
      </c>
      <c r="CW125" s="4">
        <f>SUMIFS(Purchase!$F:$F,Purchase!$A:$A,Waterfall!$A125,Purchase!$D:$D,Waterfall!$C125,Purchase!$C:$C,Waterfall!CW$1)</f>
        <v>0</v>
      </c>
      <c r="CX125" s="4">
        <f>SUMIFS(Purchase!$F:$F,Purchase!$A:$A,Waterfall!$A125,Purchase!$D:$D,Waterfall!$C125,Purchase!$C:$C,Waterfall!CX$1)</f>
        <v>0</v>
      </c>
      <c r="CY125" s="4">
        <f>SUMIFS(Purchase!$F:$F,Purchase!$A:$A,Waterfall!$A125,Purchase!$D:$D,Waterfall!$C125,Purchase!$C:$C,Waterfall!CY$1)</f>
        <v>0</v>
      </c>
      <c r="CZ125" s="4">
        <f>SUMIFS(Purchase!$F:$F,Purchase!$A:$A,Waterfall!$A125,Purchase!$D:$D,Waterfall!$C125,Purchase!$C:$C,Waterfall!CZ$1)</f>
        <v>0</v>
      </c>
      <c r="DA125" s="4">
        <f>SUMIFS(Purchase!$F:$F,Purchase!$A:$A,Waterfall!$A125,Purchase!$D:$D,Waterfall!$C125,Purchase!$C:$C,Waterfall!DA$1)</f>
        <v>0</v>
      </c>
      <c r="DB125" s="4">
        <f>SUMIFS(Purchase!$F:$F,Purchase!$A:$A,Waterfall!$A125,Purchase!$D:$D,Waterfall!$C125,Purchase!$C:$C,Waterfall!DB$1)</f>
        <v>0</v>
      </c>
      <c r="DC125" s="4">
        <f>SUMIFS(Purchase!$F:$F,Purchase!$A:$A,Waterfall!$A125,Purchase!$D:$D,Waterfall!$C125,Purchase!$C:$C,Waterfall!DC$1)</f>
        <v>0</v>
      </c>
      <c r="DD125" s="4">
        <f>SUMIFS(Purchase!$F:$F,Purchase!$A:$A,Waterfall!$A125,Purchase!$D:$D,Waterfall!$C125,Purchase!$C:$C,Waterfall!DD$1)</f>
        <v>0</v>
      </c>
      <c r="DE125" s="4">
        <f>SUMIFS(Purchase!$F:$F,Purchase!$A:$A,Waterfall!$A125,Purchase!$D:$D,Waterfall!$C125,Purchase!$C:$C,Waterfall!DE$1)</f>
        <v>0</v>
      </c>
      <c r="DF125" s="4">
        <f>SUMIFS(Purchase!$F:$F,Purchase!$A:$A,Waterfall!$A125,Purchase!$D:$D,Waterfall!$C125,Purchase!$C:$C,Waterfall!DF$1)</f>
        <v>0</v>
      </c>
      <c r="DG125" s="4">
        <f>SUMIFS(Purchase!$F:$F,Purchase!$A:$A,Waterfall!$A125,Purchase!$D:$D,Waterfall!$C125,Purchase!$C:$C,Waterfall!DG$1)</f>
        <v>0</v>
      </c>
      <c r="DH125" s="4">
        <f>SUMIFS(Purchase!$F:$F,Purchase!$A:$A,Waterfall!$A125,Purchase!$D:$D,Waterfall!$C125,Purchase!$C:$C,Waterfall!DH$1)</f>
        <v>0</v>
      </c>
      <c r="DI125" s="4">
        <f>SUMIFS(Purchase!$F:$F,Purchase!$A:$A,Waterfall!$A125,Purchase!$D:$D,Waterfall!$C125,Purchase!$C:$C,Waterfall!DI$1)</f>
        <v>0</v>
      </c>
      <c r="DJ125" s="4">
        <f>SUMIFS(Purchase!$F:$F,Purchase!$A:$A,Waterfall!$A125,Purchase!$D:$D,Waterfall!$C125,Purchase!$C:$C,Waterfall!DJ$1)</f>
        <v>0</v>
      </c>
      <c r="DK125" s="4">
        <f>SUMIFS(Purchase!$F:$F,Purchase!$A:$A,Waterfall!$A125,Purchase!$D:$D,Waterfall!$C125,Purchase!$C:$C,Waterfall!DK$1)</f>
        <v>0</v>
      </c>
      <c r="DL125" s="4">
        <f>SUMIFS(Purchase!$F:$F,Purchase!$A:$A,Waterfall!$A125,Purchase!$D:$D,Waterfall!$C125,Purchase!$C:$C,Waterfall!DL$1)</f>
        <v>0</v>
      </c>
      <c r="DM125" s="4">
        <f>SUMIFS(Purchase!$F:$F,Purchase!$A:$A,Waterfall!$A125,Purchase!$D:$D,Waterfall!$C125,Purchase!$C:$C,Waterfall!DM$1)</f>
        <v>0</v>
      </c>
      <c r="DN125" s="4">
        <f>SUMIFS(Purchase!$F:$F,Purchase!$A:$A,Waterfall!$A125,Purchase!$D:$D,Waterfall!$C125,Purchase!$C:$C,Waterfall!DN$1)</f>
        <v>0</v>
      </c>
      <c r="DO125" s="4">
        <f>SUMIFS(Purchase!$F:$F,Purchase!$A:$A,Waterfall!$A125,Purchase!$D:$D,Waterfall!$C125,Purchase!$C:$C,Waterfall!DO$1)</f>
        <v>0</v>
      </c>
      <c r="DP125" s="4">
        <f>SUMIFS(Purchase!$F:$F,Purchase!$A:$A,Waterfall!$A125,Purchase!$D:$D,Waterfall!$C125,Purchase!$C:$C,Waterfall!DP$1)</f>
        <v>0</v>
      </c>
      <c r="DQ125" s="4">
        <f>SUMIFS(Purchase!$F:$F,Purchase!$A:$A,Waterfall!$A125,Purchase!$D:$D,Waterfall!$C125,Purchase!$C:$C,Waterfall!DQ$1)</f>
        <v>0</v>
      </c>
      <c r="DR125" s="4">
        <f>SUMIFS(Purchase!$F:$F,Purchase!$A:$A,Waterfall!$A125,Purchase!$D:$D,Waterfall!$C125,Purchase!$C:$C,Waterfall!DR$1)</f>
        <v>0</v>
      </c>
      <c r="DS125" s="4">
        <f>SUMIFS(Purchase!$F:$F,Purchase!$A:$A,Waterfall!$A125,Purchase!$D:$D,Waterfall!$C125,Purchase!$C:$C,Waterfall!DS$1)</f>
        <v>0</v>
      </c>
      <c r="DT125" s="4">
        <f>SUMIFS(Purchase!$F:$F,Purchase!$A:$A,Waterfall!$A125,Purchase!$D:$D,Waterfall!$C125,Purchase!$C:$C,Waterfall!DT$1)</f>
        <v>0</v>
      </c>
      <c r="DU125" s="4">
        <f>SUMIFS(Purchase!$F:$F,Purchase!$A:$A,Waterfall!$A125,Purchase!$D:$D,Waterfall!$C125,Purchase!$C:$C,Waterfall!DU$1)</f>
        <v>0</v>
      </c>
      <c r="DV125" s="4">
        <f>SUMIFS(Purchase!$F:$F,Purchase!$A:$A,Waterfall!$A125,Purchase!$D:$D,Waterfall!$C125,Purchase!$C:$C,Waterfall!DV$1)</f>
        <v>0</v>
      </c>
      <c r="DW125" s="4">
        <f>SUMIFS(Purchase!$F:$F,Purchase!$A:$A,Waterfall!$A125,Purchase!$D:$D,Waterfall!$C125,Purchase!$C:$C,Waterfall!DW$1)</f>
        <v>0</v>
      </c>
      <c r="DX125" s="4">
        <f>SUMIFS(Purchase!$F:$F,Purchase!$A:$A,Waterfall!$A125,Purchase!$D:$D,Waterfall!$C125,Purchase!$C:$C,Waterfall!DX$1)</f>
        <v>0</v>
      </c>
      <c r="DY125" s="4">
        <f>SUMIFS(Purchase!$F:$F,Purchase!$A:$A,Waterfall!$A125,Purchase!$D:$D,Waterfall!$C125,Purchase!$C:$C,Waterfall!DY$1)</f>
        <v>0</v>
      </c>
      <c r="DZ125" s="4">
        <f>SUMIFS(Purchase!$F:$F,Purchase!$A:$A,Waterfall!$A125,Purchase!$D:$D,Waterfall!$C125,Purchase!$C:$C,Waterfall!DZ$1)</f>
        <v>0</v>
      </c>
      <c r="EA125" s="4">
        <f>SUMIFS(Purchase!$F:$F,Purchase!$A:$A,Waterfall!$A125,Purchase!$D:$D,Waterfall!$C125,Purchase!$C:$C,Waterfall!EA$1)</f>
        <v>0</v>
      </c>
      <c r="EB125" s="4">
        <f>SUMIFS(Purchase!$F:$F,Purchase!$A:$A,Waterfall!$A125,Purchase!$D:$D,Waterfall!$C125,Purchase!$C:$C,Waterfall!EB$1)</f>
        <v>0</v>
      </c>
      <c r="EC125" s="4">
        <f>SUMIFS(Purchase!$F:$F,Purchase!$A:$A,Waterfall!$A125,Purchase!$D:$D,Waterfall!$C125,Purchase!$C:$C,Waterfall!EC$1)</f>
        <v>0</v>
      </c>
      <c r="ED125" s="4">
        <f>SUMIFS(Purchase!$F:$F,Purchase!$A:$A,Waterfall!$A125,Purchase!$D:$D,Waterfall!$C125,Purchase!$C:$C,Waterfall!ED$1)</f>
        <v>0</v>
      </c>
      <c r="EE125" s="4">
        <f>SUMIFS(Purchase!$F:$F,Purchase!$A:$A,Waterfall!$A125,Purchase!$D:$D,Waterfall!$C125,Purchase!$C:$C,Waterfall!EE$1)</f>
        <v>0</v>
      </c>
      <c r="EF125" s="4">
        <f>SUMIFS(Purchase!$F:$F,Purchase!$A:$A,Waterfall!$A125,Purchase!$D:$D,Waterfall!$C125,Purchase!$C:$C,Waterfall!EF$1)</f>
        <v>0</v>
      </c>
      <c r="EG125" s="4">
        <f>SUMIFS(Purchase!$F:$F,Purchase!$A:$A,Waterfall!$A125,Purchase!$D:$D,Waterfall!$C125,Purchase!$C:$C,Waterfall!EG$1)</f>
        <v>0</v>
      </c>
      <c r="EH125" s="4">
        <f>SUMIFS(Purchase!$F:$F,Purchase!$A:$A,Waterfall!$A125,Purchase!$D:$D,Waterfall!$C125,Purchase!$C:$C,Waterfall!EH$1)</f>
        <v>0</v>
      </c>
      <c r="EI125" s="4">
        <f>SUMIFS(Purchase!$F:$F,Purchase!$A:$A,Waterfall!$A125,Purchase!$D:$D,Waterfall!$C125,Purchase!$C:$C,Waterfall!EI$1)</f>
        <v>0</v>
      </c>
      <c r="EJ125" s="4">
        <f>SUMIFS(Purchase!$F:$F,Purchase!$A:$A,Waterfall!$A125,Purchase!$D:$D,Waterfall!$C125,Purchase!$C:$C,Waterfall!EJ$1)</f>
        <v>0</v>
      </c>
      <c r="EK125" s="4">
        <f>SUMIFS(Purchase!$F:$F,Purchase!$A:$A,Waterfall!$A125,Purchase!$D:$D,Waterfall!$C125,Purchase!$C:$C,Waterfall!EK$1)</f>
        <v>0</v>
      </c>
      <c r="EL125" s="4">
        <f>SUMIFS(Purchase!$F:$F,Purchase!$A:$A,Waterfall!$A125,Purchase!$D:$D,Waterfall!$C125,Purchase!$C:$C,Waterfall!EL$1)</f>
        <v>0</v>
      </c>
      <c r="EM125" s="4">
        <f>SUMIFS(Purchase!$F:$F,Purchase!$A:$A,Waterfall!$A125,Purchase!$D:$D,Waterfall!$C125,Purchase!$C:$C,Waterfall!EM$1)</f>
        <v>0</v>
      </c>
      <c r="EN125" s="4">
        <f>SUMIFS(Purchase!$F:$F,Purchase!$A:$A,Waterfall!$A125,Purchase!$D:$D,Waterfall!$C125,Purchase!$C:$C,Waterfall!EN$1)</f>
        <v>0</v>
      </c>
      <c r="EO125" s="4">
        <f>SUMIFS(Purchase!$F:$F,Purchase!$A:$A,Waterfall!$A125,Purchase!$D:$D,Waterfall!$C125,Purchase!$C:$C,Waterfall!EO$1)</f>
        <v>0</v>
      </c>
      <c r="EP125" s="4">
        <f>SUMIFS(Purchase!$F:$F,Purchase!$A:$A,Waterfall!$A125,Purchase!$D:$D,Waterfall!$C125,Purchase!$C:$C,Waterfall!EP$1)</f>
        <v>0</v>
      </c>
      <c r="EQ125" s="4">
        <f>SUMIFS(Purchase!$F:$F,Purchase!$A:$A,Waterfall!$A125,Purchase!$D:$D,Waterfall!$C125,Purchase!$C:$C,Waterfall!EQ$1)</f>
        <v>0</v>
      </c>
      <c r="ER125" s="4">
        <f>SUMIFS(Purchase!$F:$F,Purchase!$A:$A,Waterfall!$A125,Purchase!$D:$D,Waterfall!$C125,Purchase!$C:$C,Waterfall!ER$1)</f>
        <v>0</v>
      </c>
      <c r="ES125" s="4">
        <f>SUMIFS(Purchase!$F:$F,Purchase!$A:$A,Waterfall!$A125,Purchase!$D:$D,Waterfall!$C125,Purchase!$C:$C,Waterfall!ES$1)</f>
        <v>0</v>
      </c>
      <c r="ET125" s="4">
        <f>SUMIFS(Purchase!$F:$F,Purchase!$A:$A,Waterfall!$A125,Purchase!$D:$D,Waterfall!$C125,Purchase!$C:$C,Waterfall!ET$1)</f>
        <v>0</v>
      </c>
      <c r="EU125" s="4">
        <f>SUMIFS(Purchase!$F:$F,Purchase!$A:$A,Waterfall!$A125,Purchase!$D:$D,Waterfall!$C125,Purchase!$C:$C,Waterfall!EU$1)</f>
        <v>0</v>
      </c>
      <c r="EV125" s="4">
        <f>SUMIFS(Purchase!$F:$F,Purchase!$A:$A,Waterfall!$A125,Purchase!$D:$D,Waterfall!$C125,Purchase!$C:$C,Waterfall!EV$1)</f>
        <v>0</v>
      </c>
      <c r="EW125" s="4">
        <f>SUMIFS(Purchase!$F:$F,Purchase!$A:$A,Waterfall!$A125,Purchase!$D:$D,Waterfall!$C125,Purchase!$C:$C,Waterfall!EW$1)</f>
        <v>0</v>
      </c>
      <c r="EX125" s="4">
        <f>SUMIFS(Purchase!$F:$F,Purchase!$A:$A,Waterfall!$A125,Purchase!$D:$D,Waterfall!$C125,Purchase!$C:$C,Waterfall!EX$1)</f>
        <v>0</v>
      </c>
      <c r="EY125" s="4">
        <f>SUMIFS(Purchase!$F:$F,Purchase!$A:$A,Waterfall!$A125,Purchase!$D:$D,Waterfall!$C125,Purchase!$C:$C,Waterfall!EY$1)</f>
        <v>0</v>
      </c>
      <c r="EZ125" s="4">
        <f>SUMIFS(Purchase!$F:$F,Purchase!$A:$A,Waterfall!$A125,Purchase!$D:$D,Waterfall!$C125,Purchase!$C:$C,Waterfall!EZ$1)</f>
        <v>0</v>
      </c>
      <c r="FA125" s="4">
        <f>SUMIFS(Purchase!$F:$F,Purchase!$A:$A,Waterfall!$A125,Purchase!$D:$D,Waterfall!$C125,Purchase!$C:$C,Waterfall!FA$1)</f>
        <v>0</v>
      </c>
      <c r="FB125" s="4">
        <f>SUMIFS(Purchase!$F:$F,Purchase!$A:$A,Waterfall!$A125,Purchase!$D:$D,Waterfall!$C125,Purchase!$C:$C,Waterfall!FB$1)</f>
        <v>0</v>
      </c>
      <c r="FC125" s="4">
        <f>SUMIFS(Purchase!$F:$F,Purchase!$A:$A,Waterfall!$A125,Purchase!$D:$D,Waterfall!$C125,Purchase!$C:$C,Waterfall!FC$1)</f>
        <v>0</v>
      </c>
      <c r="FD125" s="4">
        <f>SUMIFS(Purchase!$F:$F,Purchase!$A:$A,Waterfall!$A125,Purchase!$D:$D,Waterfall!$C125,Purchase!$C:$C,Waterfall!FD$1)</f>
        <v>0</v>
      </c>
      <c r="FE125" s="4">
        <f>SUMIFS(Purchase!$F:$F,Purchase!$A:$A,Waterfall!$A125,Purchase!$D:$D,Waterfall!$C125,Purchase!$C:$C,Waterfall!FE$1)</f>
        <v>0</v>
      </c>
      <c r="FF125" s="4">
        <f>SUMIFS(Purchase!$F:$F,Purchase!$A:$A,Waterfall!$A125,Purchase!$D:$D,Waterfall!$C125,Purchase!$C:$C,Waterfall!FF$1)</f>
        <v>0</v>
      </c>
      <c r="FG125" s="4">
        <f>SUMIFS(Purchase!$F:$F,Purchase!$A:$A,Waterfall!$A125,Purchase!$D:$D,Waterfall!$C125,Purchase!$C:$C,Waterfall!FG$1)</f>
        <v>0</v>
      </c>
      <c r="FH125" s="4">
        <f>SUMIFS(Purchase!$F:$F,Purchase!$A:$A,Waterfall!$A125,Purchase!$D:$D,Waterfall!$C125,Purchase!$C:$C,Waterfall!FH$1)</f>
        <v>0</v>
      </c>
      <c r="FI125" s="4">
        <f>SUMIFS(Purchase!$F:$F,Purchase!$A:$A,Waterfall!$A125,Purchase!$D:$D,Waterfall!$C125,Purchase!$C:$C,Waterfall!FI$1)</f>
        <v>0</v>
      </c>
      <c r="FJ125" s="4">
        <f>SUMIFS(Purchase!$F:$F,Purchase!$A:$A,Waterfall!$A125,Purchase!$D:$D,Waterfall!$C125,Purchase!$C:$C,Waterfall!FJ$1)</f>
        <v>0</v>
      </c>
      <c r="FK125" s="4">
        <f>SUMIFS(Purchase!$F:$F,Purchase!$A:$A,Waterfall!$A125,Purchase!$D:$D,Waterfall!$C125,Purchase!$C:$C,Waterfall!FK$1)</f>
        <v>0</v>
      </c>
      <c r="FL125" s="4">
        <f>SUMIFS(Purchase!$F:$F,Purchase!$A:$A,Waterfall!$A125,Purchase!$D:$D,Waterfall!$C125,Purchase!$C:$C,Waterfall!FL$1)</f>
        <v>0</v>
      </c>
      <c r="FM125" s="4">
        <f>SUMIFS(Purchase!$F:$F,Purchase!$A:$A,Waterfall!$A125,Purchase!$D:$D,Waterfall!$C125,Purchase!$C:$C,Waterfall!FM$1)</f>
        <v>0</v>
      </c>
      <c r="FN125" s="4">
        <f>SUMIFS(Purchase!$F:$F,Purchase!$A:$A,Waterfall!$A125,Purchase!$D:$D,Waterfall!$C125,Purchase!$C:$C,Waterfall!FN$1)</f>
        <v>0</v>
      </c>
      <c r="FO125" s="4">
        <f>SUMIFS(Purchase!$F:$F,Purchase!$A:$A,Waterfall!$A125,Purchase!$D:$D,Waterfall!$C125,Purchase!$C:$C,Waterfall!FO$1)</f>
        <v>0</v>
      </c>
      <c r="FP125" s="4">
        <f>SUMIFS(Purchase!$F:$F,Purchase!$A:$A,Waterfall!$A125,Purchase!$D:$D,Waterfall!$C125,Purchase!$C:$C,Waterfall!FP$1)</f>
        <v>0</v>
      </c>
      <c r="FQ125" s="4">
        <f>SUMIFS(Purchase!$F:$F,Purchase!$A:$A,Waterfall!$A125,Purchase!$D:$D,Waterfall!$C125,Purchase!$C:$C,Waterfall!FQ$1)</f>
        <v>0</v>
      </c>
      <c r="FR125" s="4">
        <f>SUMIFS(Purchase!$F:$F,Purchase!$A:$A,Waterfall!$A125,Purchase!$D:$D,Waterfall!$C125,Purchase!$C:$C,Waterfall!FR$1)</f>
        <v>0</v>
      </c>
      <c r="FS125" s="4">
        <f>SUMIFS(Purchase!$F:$F,Purchase!$A:$A,Waterfall!$A125,Purchase!$D:$D,Waterfall!$C125,Purchase!$C:$C,Waterfall!FS$1)</f>
        <v>0</v>
      </c>
      <c r="FT125" s="4">
        <f>SUMIFS(Purchase!$F:$F,Purchase!$A:$A,Waterfall!$A125,Purchase!$D:$D,Waterfall!$C125,Purchase!$C:$C,Waterfall!FT$1)</f>
        <v>0</v>
      </c>
      <c r="FU125" s="4">
        <f>SUMIFS(Purchase!$F:$F,Purchase!$A:$A,Waterfall!$A125,Purchase!$D:$D,Waterfall!$C125,Purchase!$C:$C,Waterfall!FU$1)</f>
        <v>0</v>
      </c>
      <c r="FV125" s="4">
        <f>SUMIFS(Purchase!$F:$F,Purchase!$A:$A,Waterfall!$A125,Purchase!$D:$D,Waterfall!$C125,Purchase!$C:$C,Waterfall!FV$1)</f>
        <v>0</v>
      </c>
      <c r="FW125" s="4">
        <f>SUMIFS(Purchase!$F:$F,Purchase!$A:$A,Waterfall!$A125,Purchase!$D:$D,Waterfall!$C125,Purchase!$C:$C,Waterfall!FW$1)</f>
        <v>0</v>
      </c>
      <c r="FX125" s="4">
        <f>SUMIFS(Purchase!$F:$F,Purchase!$A:$A,Waterfall!$A125,Purchase!$D:$D,Waterfall!$C125,Purchase!$C:$C,Waterfall!FX$1)</f>
        <v>0</v>
      </c>
      <c r="FY125" s="4">
        <f>SUMIFS(Purchase!$F:$F,Purchase!$A:$A,Waterfall!$A125,Purchase!$D:$D,Waterfall!$C125,Purchase!$C:$C,Waterfall!FY$1)</f>
        <v>0</v>
      </c>
      <c r="FZ125" s="4">
        <f>SUMIFS(Purchase!$F:$F,Purchase!$A:$A,Waterfall!$A125,Purchase!$D:$D,Waterfall!$C125,Purchase!$C:$C,Waterfall!FZ$1)</f>
        <v>0</v>
      </c>
      <c r="GA125" s="4">
        <f>SUMIFS(Purchase!$F:$F,Purchase!$A:$A,Waterfall!$A125,Purchase!$D:$D,Waterfall!$C125,Purchase!$C:$C,Waterfall!GA$1)</f>
        <v>0</v>
      </c>
      <c r="GB125" s="4">
        <f>SUMIFS(Purchase!$F:$F,Purchase!$A:$A,Waterfall!$A125,Purchase!$D:$D,Waterfall!$C125,Purchase!$C:$C,Waterfall!GB$1)</f>
        <v>0</v>
      </c>
      <c r="GC125" s="4">
        <f>SUMIFS(Purchase!$F:$F,Purchase!$A:$A,Waterfall!$A125,Purchase!$D:$D,Waterfall!$C125,Purchase!$C:$C,Waterfall!GC$1)</f>
        <v>0</v>
      </c>
      <c r="GD125" s="4">
        <f>SUMIFS(Purchase!$F:$F,Purchase!$A:$A,Waterfall!$A125,Purchase!$D:$D,Waterfall!$C125,Purchase!$C:$C,Waterfall!GD$1)</f>
        <v>0</v>
      </c>
      <c r="GE125" s="4">
        <f>SUMIFS(Purchase!$F:$F,Purchase!$A:$A,Waterfall!$A125,Purchase!$D:$D,Waterfall!$C125,Purchase!$C:$C,Waterfall!GE$1)</f>
        <v>0</v>
      </c>
      <c r="GF125" s="4">
        <f>SUMIFS(Purchase!$F:$F,Purchase!$A:$A,Waterfall!$A125,Purchase!$D:$D,Waterfall!$C125,Purchase!$C:$C,Waterfall!GF$1)</f>
        <v>0</v>
      </c>
      <c r="GG125" s="4">
        <f>SUMIFS(Purchase!$F:$F,Purchase!$A:$A,Waterfall!$A125,Purchase!$D:$D,Waterfall!$C125,Purchase!$C:$C,Waterfall!GG$1)</f>
        <v>0</v>
      </c>
      <c r="GH125" s="4">
        <f>SUMIFS(Purchase!$F:$F,Purchase!$A:$A,Waterfall!$A125,Purchase!$D:$D,Waterfall!$C125,Purchase!$C:$C,Waterfall!GH$1)</f>
        <v>0</v>
      </c>
      <c r="GI125" s="4">
        <f>SUMIFS(Purchase!$F:$F,Purchase!$A:$A,Waterfall!$A125,Purchase!$D:$D,Waterfall!$C125,Purchase!$C:$C,Waterfall!GI$1)</f>
        <v>0</v>
      </c>
    </row>
    <row r="126" spans="1:191" x14ac:dyDescent="0.35">
      <c r="A126" s="8">
        <f t="shared" si="4"/>
        <v>1</v>
      </c>
      <c r="B126" s="2" t="str">
        <f>VLOOKUP($A126,Centers!$B$1:$C$120,2,)</f>
        <v>GATE</v>
      </c>
      <c r="C126" s="3">
        <v>45003</v>
      </c>
      <c r="D126" s="4">
        <f>IF($A126=1,SUM(SUMIFS(Indent!$E:$E,Indent!$C:$C,Waterfall!$C126,Indent!$A:$A,Centers!$A$2),SUMIFS(Indent!$E:$E,Indent!$C:$C,Waterfall!$C126,Indent!$A:$A,Centers!$A$3),SUMIFS(Indent!$E:$E,Indent!$C:$C,Waterfall!$C126,Indent!$A:$A,Centers!$A$4),SUMIFS(Indent!$E:$E,Indent!$C:$C,Waterfall!$C126,Indent!$A:$A,Centers!$A$5),SUMIFS(Indent!$E:$E,Indent!$C:$C,Waterfall!$C126,Indent!$A:$A,Centers!$A$6),SUMIFS(Indent!$E:$E,Indent!$C:$C,Waterfall!$C126,Indent!$A:$A,Centers!$A$7),SUMIFS(Indent!$E:$E,Indent!$C:$C,Waterfall!$C126,Indent!$A:$A,Centers!$A$8)),SUMIFS(Indent!$E:$E,Indent!$C:$C,Waterfall!$C126,Indent!$A:$A,$A126))</f>
        <v>0</v>
      </c>
      <c r="E126" s="4">
        <f>SUMIFS(Purchase!$F:$F,Purchase!$A:$A,Waterfall!$A126,Purchase!$D:$D,Waterfall!$C126,Purchase!$C:$C,Waterfall!E$1)</f>
        <v>0</v>
      </c>
      <c r="F126" s="4">
        <f>SUMIFS(Purchase!$F:$F,Purchase!$A:$A,Waterfall!$A126,Purchase!$D:$D,Waterfall!$C126,Purchase!$C:$C,Waterfall!F$1)</f>
        <v>0</v>
      </c>
      <c r="G126" s="4">
        <f>SUMIFS(Purchase!$F:$F,Purchase!$A:$A,Waterfall!$A126,Purchase!$D:$D,Waterfall!$C126,Purchase!$C:$C,Waterfall!G$1)</f>
        <v>0</v>
      </c>
      <c r="H126" s="4">
        <f>SUMIFS(Purchase!$F:$F,Purchase!$A:$A,Waterfall!$A126,Purchase!$D:$D,Waterfall!$C126,Purchase!$C:$C,Waterfall!H$1)</f>
        <v>0</v>
      </c>
      <c r="I126" s="4">
        <f>SUMIFS(Purchase!$F:$F,Purchase!$A:$A,Waterfall!$A126,Purchase!$D:$D,Waterfall!$C126,Purchase!$C:$C,Waterfall!I$1)</f>
        <v>0</v>
      </c>
      <c r="J126" s="4">
        <f>SUMIFS(Purchase!$F:$F,Purchase!$A:$A,Waterfall!$A126,Purchase!$D:$D,Waterfall!$C126,Purchase!$C:$C,Waterfall!J$1)</f>
        <v>0</v>
      </c>
      <c r="K126" s="4">
        <f>SUMIFS(Purchase!$F:$F,Purchase!$A:$A,Waterfall!$A126,Purchase!$D:$D,Waterfall!$C126,Purchase!$C:$C,Waterfall!K$1)</f>
        <v>0</v>
      </c>
      <c r="L126" s="4">
        <f>SUMIFS(Purchase!$F:$F,Purchase!$A:$A,Waterfall!$A126,Purchase!$D:$D,Waterfall!$C126,Purchase!$C:$C,Waterfall!L$1)</f>
        <v>0</v>
      </c>
      <c r="M126" s="4">
        <f>SUMIFS(Purchase!$F:$F,Purchase!$A:$A,Waterfall!$A126,Purchase!$D:$D,Waterfall!$C126,Purchase!$C:$C,Waterfall!M$1)</f>
        <v>0</v>
      </c>
      <c r="N126" s="4">
        <f>SUMIFS(Purchase!$F:$F,Purchase!$A:$A,Waterfall!$A126,Purchase!$D:$D,Waterfall!$C126,Purchase!$C:$C,Waterfall!N$1)</f>
        <v>0</v>
      </c>
      <c r="O126" s="4">
        <f>SUMIFS(Purchase!$F:$F,Purchase!$A:$A,Waterfall!$A126,Purchase!$D:$D,Waterfall!$C126,Purchase!$C:$C,Waterfall!O$1)</f>
        <v>0</v>
      </c>
      <c r="P126" s="4">
        <f>SUMIFS(Purchase!$F:$F,Purchase!$A:$A,Waterfall!$A126,Purchase!$D:$D,Waterfall!$C126,Purchase!$C:$C,Waterfall!P$1)</f>
        <v>0</v>
      </c>
      <c r="Q126" s="4">
        <f>SUMIFS(Purchase!$F:$F,Purchase!$A:$A,Waterfall!$A126,Purchase!$D:$D,Waterfall!$C126,Purchase!$C:$C,Waterfall!Q$1)</f>
        <v>0</v>
      </c>
      <c r="R126" s="4">
        <f>SUMIFS(Purchase!$F:$F,Purchase!$A:$A,Waterfall!$A126,Purchase!$D:$D,Waterfall!$C126,Purchase!$C:$C,Waterfall!R$1)</f>
        <v>0</v>
      </c>
      <c r="S126" s="4">
        <f>SUMIFS(Purchase!$F:$F,Purchase!$A:$A,Waterfall!$A126,Purchase!$D:$D,Waterfall!$C126,Purchase!$C:$C,Waterfall!S$1)</f>
        <v>0</v>
      </c>
      <c r="T126" s="4">
        <f>SUMIFS(Purchase!$F:$F,Purchase!$A:$A,Waterfall!$A126,Purchase!$D:$D,Waterfall!$C126,Purchase!$C:$C,Waterfall!T$1)</f>
        <v>0</v>
      </c>
      <c r="U126" s="4">
        <f>SUMIFS(Purchase!$F:$F,Purchase!$A:$A,Waterfall!$A126,Purchase!$D:$D,Waterfall!$C126,Purchase!$C:$C,Waterfall!U$1)</f>
        <v>0</v>
      </c>
      <c r="V126" s="4">
        <f>SUMIFS(Purchase!$F:$F,Purchase!$A:$A,Waterfall!$A126,Purchase!$D:$D,Waterfall!$C126,Purchase!$C:$C,Waterfall!V$1)</f>
        <v>0</v>
      </c>
      <c r="W126" s="4">
        <f>SUMIFS(Purchase!$F:$F,Purchase!$A:$A,Waterfall!$A126,Purchase!$D:$D,Waterfall!$C126,Purchase!$C:$C,Waterfall!W$1)</f>
        <v>0</v>
      </c>
      <c r="X126" s="4">
        <f>SUMIFS(Purchase!$F:$F,Purchase!$A:$A,Waterfall!$A126,Purchase!$D:$D,Waterfall!$C126,Purchase!$C:$C,Waterfall!X$1)</f>
        <v>0</v>
      </c>
      <c r="Y126" s="4">
        <f>SUMIFS(Purchase!$F:$F,Purchase!$A:$A,Waterfall!$A126,Purchase!$D:$D,Waterfall!$C126,Purchase!$C:$C,Waterfall!Y$1)</f>
        <v>0</v>
      </c>
      <c r="Z126" s="4">
        <f>SUMIFS(Purchase!$F:$F,Purchase!$A:$A,Waterfall!$A126,Purchase!$D:$D,Waterfall!$C126,Purchase!$C:$C,Waterfall!Z$1)</f>
        <v>0</v>
      </c>
      <c r="AA126" s="4">
        <f>SUMIFS(Purchase!$F:$F,Purchase!$A:$A,Waterfall!$A126,Purchase!$D:$D,Waterfall!$C126,Purchase!$C:$C,Waterfall!AA$1)</f>
        <v>0</v>
      </c>
      <c r="AB126" s="4">
        <f>SUMIFS(Purchase!$F:$F,Purchase!$A:$A,Waterfall!$A126,Purchase!$D:$D,Waterfall!$C126,Purchase!$C:$C,Waterfall!AB$1)</f>
        <v>0</v>
      </c>
      <c r="AC126" s="4">
        <f>SUMIFS(Purchase!$F:$F,Purchase!$A:$A,Waterfall!$A126,Purchase!$D:$D,Waterfall!$C126,Purchase!$C:$C,Waterfall!AC$1)</f>
        <v>0</v>
      </c>
      <c r="AD126" s="4">
        <f>SUMIFS(Purchase!$F:$F,Purchase!$A:$A,Waterfall!$A126,Purchase!$D:$D,Waterfall!$C126,Purchase!$C:$C,Waterfall!AD$1)</f>
        <v>0</v>
      </c>
      <c r="AE126" s="4">
        <f>SUMIFS(Purchase!$F:$F,Purchase!$A:$A,Waterfall!$A126,Purchase!$D:$D,Waterfall!$C126,Purchase!$C:$C,Waterfall!AE$1)</f>
        <v>0</v>
      </c>
      <c r="AF126" s="4">
        <f>SUMIFS(Purchase!$F:$F,Purchase!$A:$A,Waterfall!$A126,Purchase!$D:$D,Waterfall!$C126,Purchase!$C:$C,Waterfall!AF$1)</f>
        <v>0</v>
      </c>
      <c r="AG126" s="4">
        <f>SUMIFS(Purchase!$F:$F,Purchase!$A:$A,Waterfall!$A126,Purchase!$D:$D,Waterfall!$C126,Purchase!$C:$C,Waterfall!AG$1)</f>
        <v>0</v>
      </c>
      <c r="AH126" s="4">
        <f>SUMIFS(Purchase!$F:$F,Purchase!$A:$A,Waterfall!$A126,Purchase!$D:$D,Waterfall!$C126,Purchase!$C:$C,Waterfall!AH$1)</f>
        <v>0</v>
      </c>
      <c r="AI126" s="4">
        <f>SUMIFS(Purchase!$F:$F,Purchase!$A:$A,Waterfall!$A126,Purchase!$D:$D,Waterfall!$C126,Purchase!$C:$C,Waterfall!AI$1)</f>
        <v>0</v>
      </c>
      <c r="AJ126" s="4">
        <f>SUMIFS(Purchase!$F:$F,Purchase!$A:$A,Waterfall!$A126,Purchase!$D:$D,Waterfall!$C126,Purchase!$C:$C,Waterfall!AJ$1)</f>
        <v>0</v>
      </c>
      <c r="AK126" s="4">
        <f>SUMIFS(Purchase!$F:$F,Purchase!$A:$A,Waterfall!$A126,Purchase!$D:$D,Waterfall!$C126,Purchase!$C:$C,Waterfall!AK$1)</f>
        <v>0</v>
      </c>
      <c r="AL126" s="4">
        <f>SUMIFS(Purchase!$F:$F,Purchase!$A:$A,Waterfall!$A126,Purchase!$D:$D,Waterfall!$C126,Purchase!$C:$C,Waterfall!AL$1)</f>
        <v>0</v>
      </c>
      <c r="AM126" s="4">
        <f>SUMIFS(Purchase!$F:$F,Purchase!$A:$A,Waterfall!$A126,Purchase!$D:$D,Waterfall!$C126,Purchase!$C:$C,Waterfall!AM$1)</f>
        <v>0</v>
      </c>
      <c r="AN126" s="4">
        <f>SUMIFS(Purchase!$F:$F,Purchase!$A:$A,Waterfall!$A126,Purchase!$D:$D,Waterfall!$C126,Purchase!$C:$C,Waterfall!AN$1)</f>
        <v>0</v>
      </c>
      <c r="AO126" s="4">
        <f>SUMIFS(Purchase!$F:$F,Purchase!$A:$A,Waterfall!$A126,Purchase!$D:$D,Waterfall!$C126,Purchase!$C:$C,Waterfall!AO$1)</f>
        <v>0</v>
      </c>
      <c r="AP126" s="4">
        <f>SUMIFS(Purchase!$F:$F,Purchase!$A:$A,Waterfall!$A126,Purchase!$D:$D,Waterfall!$C126,Purchase!$C:$C,Waterfall!AP$1)</f>
        <v>0</v>
      </c>
      <c r="AQ126" s="4">
        <f>SUMIFS(Purchase!$F:$F,Purchase!$A:$A,Waterfall!$A126,Purchase!$D:$D,Waterfall!$C126,Purchase!$C:$C,Waterfall!AQ$1)</f>
        <v>0</v>
      </c>
      <c r="AR126" s="4">
        <f>SUMIFS(Purchase!$F:$F,Purchase!$A:$A,Waterfall!$A126,Purchase!$D:$D,Waterfall!$C126,Purchase!$C:$C,Waterfall!AR$1)</f>
        <v>0</v>
      </c>
      <c r="AS126" s="4">
        <f>SUMIFS(Purchase!$F:$F,Purchase!$A:$A,Waterfall!$A126,Purchase!$D:$D,Waterfall!$C126,Purchase!$C:$C,Waterfall!AS$1)</f>
        <v>0</v>
      </c>
      <c r="AT126" s="4">
        <f>SUMIFS(Purchase!$F:$F,Purchase!$A:$A,Waterfall!$A126,Purchase!$D:$D,Waterfall!$C126,Purchase!$C:$C,Waterfall!AT$1)</f>
        <v>0</v>
      </c>
      <c r="AU126" s="4">
        <f>SUMIFS(Purchase!$F:$F,Purchase!$A:$A,Waterfall!$A126,Purchase!$D:$D,Waterfall!$C126,Purchase!$C:$C,Waterfall!AU$1)</f>
        <v>0</v>
      </c>
      <c r="AV126" s="4">
        <f>SUMIFS(Purchase!$F:$F,Purchase!$A:$A,Waterfall!$A126,Purchase!$D:$D,Waterfall!$C126,Purchase!$C:$C,Waterfall!AV$1)</f>
        <v>0</v>
      </c>
      <c r="AW126" s="4">
        <f>SUMIFS(Purchase!$F:$F,Purchase!$A:$A,Waterfall!$A126,Purchase!$D:$D,Waterfall!$C126,Purchase!$C:$C,Waterfall!AW$1)</f>
        <v>0</v>
      </c>
      <c r="AX126" s="4">
        <f>SUMIFS(Purchase!$F:$F,Purchase!$A:$A,Waterfall!$A126,Purchase!$D:$D,Waterfall!$C126,Purchase!$C:$C,Waterfall!AX$1)</f>
        <v>0</v>
      </c>
      <c r="AY126" s="4">
        <f>SUMIFS(Purchase!$F:$F,Purchase!$A:$A,Waterfall!$A126,Purchase!$D:$D,Waterfall!$C126,Purchase!$C:$C,Waterfall!AY$1)</f>
        <v>0</v>
      </c>
      <c r="AZ126" s="4">
        <f>SUMIFS(Purchase!$F:$F,Purchase!$A:$A,Waterfall!$A126,Purchase!$D:$D,Waterfall!$C126,Purchase!$C:$C,Waterfall!AZ$1)</f>
        <v>0</v>
      </c>
      <c r="BA126" s="4">
        <f>SUMIFS(Purchase!$F:$F,Purchase!$A:$A,Waterfall!$A126,Purchase!$D:$D,Waterfall!$C126,Purchase!$C:$C,Waterfall!BA$1)</f>
        <v>0</v>
      </c>
      <c r="BB126" s="4">
        <f>SUMIFS(Purchase!$F:$F,Purchase!$A:$A,Waterfall!$A126,Purchase!$D:$D,Waterfall!$C126,Purchase!$C:$C,Waterfall!BB$1)</f>
        <v>0</v>
      </c>
      <c r="BC126" s="4">
        <f>SUMIFS(Purchase!$F:$F,Purchase!$A:$A,Waterfall!$A126,Purchase!$D:$D,Waterfall!$C126,Purchase!$C:$C,Waterfall!BC$1)</f>
        <v>0</v>
      </c>
      <c r="BD126" s="4">
        <f>SUMIFS(Purchase!$F:$F,Purchase!$A:$A,Waterfall!$A126,Purchase!$D:$D,Waterfall!$C126,Purchase!$C:$C,Waterfall!BD$1)</f>
        <v>0</v>
      </c>
      <c r="BE126" s="4">
        <f>SUMIFS(Purchase!$F:$F,Purchase!$A:$A,Waterfall!$A126,Purchase!$D:$D,Waterfall!$C126,Purchase!$C:$C,Waterfall!BE$1)</f>
        <v>0</v>
      </c>
      <c r="BF126" s="4">
        <f>SUMIFS(Purchase!$F:$F,Purchase!$A:$A,Waterfall!$A126,Purchase!$D:$D,Waterfall!$C126,Purchase!$C:$C,Waterfall!BF$1)</f>
        <v>0</v>
      </c>
      <c r="BG126" s="4">
        <f>SUMIFS(Purchase!$F:$F,Purchase!$A:$A,Waterfall!$A126,Purchase!$D:$D,Waterfall!$C126,Purchase!$C:$C,Waterfall!BG$1)</f>
        <v>0</v>
      </c>
      <c r="BH126" s="4">
        <f>SUMIFS(Purchase!$F:$F,Purchase!$A:$A,Waterfall!$A126,Purchase!$D:$D,Waterfall!$C126,Purchase!$C:$C,Waterfall!BH$1)</f>
        <v>0</v>
      </c>
      <c r="BI126" s="4">
        <f>SUMIFS(Purchase!$F:$F,Purchase!$A:$A,Waterfall!$A126,Purchase!$D:$D,Waterfall!$C126,Purchase!$C:$C,Waterfall!BI$1)</f>
        <v>0</v>
      </c>
      <c r="BJ126" s="4">
        <f>SUMIFS(Purchase!$F:$F,Purchase!$A:$A,Waterfall!$A126,Purchase!$D:$D,Waterfall!$C126,Purchase!$C:$C,Waterfall!BJ$1)</f>
        <v>0</v>
      </c>
      <c r="BK126" s="4">
        <f>SUMIFS(Purchase!$F:$F,Purchase!$A:$A,Waterfall!$A126,Purchase!$D:$D,Waterfall!$C126,Purchase!$C:$C,Waterfall!BK$1)</f>
        <v>0</v>
      </c>
      <c r="BL126" s="4">
        <f>SUMIFS(Purchase!$F:$F,Purchase!$A:$A,Waterfall!$A126,Purchase!$D:$D,Waterfall!$C126,Purchase!$C:$C,Waterfall!BL$1)</f>
        <v>0</v>
      </c>
      <c r="BM126" s="4">
        <f>SUMIFS(Purchase!$F:$F,Purchase!$A:$A,Waterfall!$A126,Purchase!$D:$D,Waterfall!$C126,Purchase!$C:$C,Waterfall!BM$1)</f>
        <v>0</v>
      </c>
      <c r="BN126" s="4">
        <f>SUMIFS(Purchase!$F:$F,Purchase!$A:$A,Waterfall!$A126,Purchase!$D:$D,Waterfall!$C126,Purchase!$C:$C,Waterfall!BN$1)</f>
        <v>0</v>
      </c>
      <c r="BO126" s="4">
        <f>SUMIFS(Purchase!$F:$F,Purchase!$A:$A,Waterfall!$A126,Purchase!$D:$D,Waterfall!$C126,Purchase!$C:$C,Waterfall!BO$1)</f>
        <v>0</v>
      </c>
      <c r="BP126" s="4">
        <f>SUMIFS(Purchase!$F:$F,Purchase!$A:$A,Waterfall!$A126,Purchase!$D:$D,Waterfall!$C126,Purchase!$C:$C,Waterfall!BP$1)</f>
        <v>0</v>
      </c>
      <c r="BQ126" s="4">
        <f>SUMIFS(Purchase!$F:$F,Purchase!$A:$A,Waterfall!$A126,Purchase!$D:$D,Waterfall!$C126,Purchase!$C:$C,Waterfall!BQ$1)</f>
        <v>0</v>
      </c>
      <c r="BR126" s="4">
        <f>SUMIFS(Purchase!$F:$F,Purchase!$A:$A,Waterfall!$A126,Purchase!$D:$D,Waterfall!$C126,Purchase!$C:$C,Waterfall!BR$1)</f>
        <v>0</v>
      </c>
      <c r="BS126" s="4">
        <f>SUMIFS(Purchase!$F:$F,Purchase!$A:$A,Waterfall!$A126,Purchase!$D:$D,Waterfall!$C126,Purchase!$C:$C,Waterfall!BS$1)</f>
        <v>0</v>
      </c>
      <c r="BT126" s="4">
        <f>SUMIFS(Purchase!$F:$F,Purchase!$A:$A,Waterfall!$A126,Purchase!$D:$D,Waterfall!$C126,Purchase!$C:$C,Waterfall!BT$1)</f>
        <v>0</v>
      </c>
      <c r="BU126" s="4">
        <f>SUMIFS(Purchase!$F:$F,Purchase!$A:$A,Waterfall!$A126,Purchase!$D:$D,Waterfall!$C126,Purchase!$C:$C,Waterfall!BU$1)</f>
        <v>0</v>
      </c>
      <c r="BV126" s="4">
        <f>SUMIFS(Purchase!$F:$F,Purchase!$A:$A,Waterfall!$A126,Purchase!$D:$D,Waterfall!$C126,Purchase!$C:$C,Waterfall!BV$1)</f>
        <v>0</v>
      </c>
      <c r="BW126" s="4">
        <f>SUMIFS(Purchase!$F:$F,Purchase!$A:$A,Waterfall!$A126,Purchase!$D:$D,Waterfall!$C126,Purchase!$C:$C,Waterfall!BW$1)</f>
        <v>0</v>
      </c>
      <c r="BX126" s="4">
        <f>SUMIFS(Purchase!$F:$F,Purchase!$A:$A,Waterfall!$A126,Purchase!$D:$D,Waterfall!$C126,Purchase!$C:$C,Waterfall!BX$1)</f>
        <v>0</v>
      </c>
      <c r="BY126" s="4">
        <f>SUMIFS(Purchase!$F:$F,Purchase!$A:$A,Waterfall!$A126,Purchase!$D:$D,Waterfall!$C126,Purchase!$C:$C,Waterfall!BY$1)</f>
        <v>0</v>
      </c>
      <c r="BZ126" s="4">
        <f>SUMIFS(Purchase!$F:$F,Purchase!$A:$A,Waterfall!$A126,Purchase!$D:$D,Waterfall!$C126,Purchase!$C:$C,Waterfall!BZ$1)</f>
        <v>0</v>
      </c>
      <c r="CA126" s="4">
        <f>SUMIFS(Purchase!$F:$F,Purchase!$A:$A,Waterfall!$A126,Purchase!$D:$D,Waterfall!$C126,Purchase!$C:$C,Waterfall!CA$1)</f>
        <v>0</v>
      </c>
      <c r="CB126" s="4">
        <f>SUMIFS(Purchase!$F:$F,Purchase!$A:$A,Waterfall!$A126,Purchase!$D:$D,Waterfall!$C126,Purchase!$C:$C,Waterfall!CB$1)</f>
        <v>0</v>
      </c>
      <c r="CC126" s="4">
        <f>SUMIFS(Purchase!$F:$F,Purchase!$A:$A,Waterfall!$A126,Purchase!$D:$D,Waterfall!$C126,Purchase!$C:$C,Waterfall!CC$1)</f>
        <v>0</v>
      </c>
      <c r="CD126" s="4">
        <f>SUMIFS(Purchase!$F:$F,Purchase!$A:$A,Waterfall!$A126,Purchase!$D:$D,Waterfall!$C126,Purchase!$C:$C,Waterfall!CD$1)</f>
        <v>0</v>
      </c>
      <c r="CE126" s="4">
        <f>SUMIFS(Purchase!$F:$F,Purchase!$A:$A,Waterfall!$A126,Purchase!$D:$D,Waterfall!$C126,Purchase!$C:$C,Waterfall!CE$1)</f>
        <v>0</v>
      </c>
      <c r="CF126" s="4">
        <f>SUMIFS(Purchase!$F:$F,Purchase!$A:$A,Waterfall!$A126,Purchase!$D:$D,Waterfall!$C126,Purchase!$C:$C,Waterfall!CF$1)</f>
        <v>0</v>
      </c>
      <c r="CG126" s="4">
        <f>SUMIFS(Purchase!$F:$F,Purchase!$A:$A,Waterfall!$A126,Purchase!$D:$D,Waterfall!$C126,Purchase!$C:$C,Waterfall!CG$1)</f>
        <v>0</v>
      </c>
      <c r="CH126" s="4">
        <f>SUMIFS(Purchase!$F:$F,Purchase!$A:$A,Waterfall!$A126,Purchase!$D:$D,Waterfall!$C126,Purchase!$C:$C,Waterfall!CH$1)</f>
        <v>0</v>
      </c>
      <c r="CI126" s="4">
        <f>SUMIFS(Purchase!$F:$F,Purchase!$A:$A,Waterfall!$A126,Purchase!$D:$D,Waterfall!$C126,Purchase!$C:$C,Waterfall!CI$1)</f>
        <v>0</v>
      </c>
      <c r="CJ126" s="4">
        <f>SUMIFS(Purchase!$F:$F,Purchase!$A:$A,Waterfall!$A126,Purchase!$D:$D,Waterfall!$C126,Purchase!$C:$C,Waterfall!CJ$1)</f>
        <v>0</v>
      </c>
      <c r="CK126" s="4">
        <f>SUMIFS(Purchase!$F:$F,Purchase!$A:$A,Waterfall!$A126,Purchase!$D:$D,Waterfall!$C126,Purchase!$C:$C,Waterfall!CK$1)</f>
        <v>0</v>
      </c>
      <c r="CL126" s="4">
        <f>SUMIFS(Purchase!$F:$F,Purchase!$A:$A,Waterfall!$A126,Purchase!$D:$D,Waterfall!$C126,Purchase!$C:$C,Waterfall!CL$1)</f>
        <v>0</v>
      </c>
      <c r="CM126" s="4">
        <f>SUMIFS(Purchase!$F:$F,Purchase!$A:$A,Waterfall!$A126,Purchase!$D:$D,Waterfall!$C126,Purchase!$C:$C,Waterfall!CM$1)</f>
        <v>0</v>
      </c>
      <c r="CN126" s="4">
        <f>SUMIFS(Purchase!$F:$F,Purchase!$A:$A,Waterfall!$A126,Purchase!$D:$D,Waterfall!$C126,Purchase!$C:$C,Waterfall!CN$1)</f>
        <v>0</v>
      </c>
      <c r="CO126" s="4">
        <f>SUMIFS(Purchase!$F:$F,Purchase!$A:$A,Waterfall!$A126,Purchase!$D:$D,Waterfall!$C126,Purchase!$C:$C,Waterfall!CO$1)</f>
        <v>0</v>
      </c>
      <c r="CP126" s="4">
        <f>SUMIFS(Purchase!$F:$F,Purchase!$A:$A,Waterfall!$A126,Purchase!$D:$D,Waterfall!$C126,Purchase!$C:$C,Waterfall!CP$1)</f>
        <v>0</v>
      </c>
      <c r="CQ126" s="4">
        <f>SUMIFS(Purchase!$F:$F,Purchase!$A:$A,Waterfall!$A126,Purchase!$D:$D,Waterfall!$C126,Purchase!$C:$C,Waterfall!CQ$1)</f>
        <v>0</v>
      </c>
      <c r="CR126" s="4">
        <f>SUMIFS(Purchase!$F:$F,Purchase!$A:$A,Waterfall!$A126,Purchase!$D:$D,Waterfall!$C126,Purchase!$C:$C,Waterfall!CR$1)</f>
        <v>0</v>
      </c>
      <c r="CS126" s="4">
        <f>SUMIFS(Purchase!$F:$F,Purchase!$A:$A,Waterfall!$A126,Purchase!$D:$D,Waterfall!$C126,Purchase!$C:$C,Waterfall!CS$1)</f>
        <v>0</v>
      </c>
      <c r="CT126" s="4">
        <f>SUMIFS(Purchase!$F:$F,Purchase!$A:$A,Waterfall!$A126,Purchase!$D:$D,Waterfall!$C126,Purchase!$C:$C,Waterfall!CT$1)</f>
        <v>0</v>
      </c>
      <c r="CU126" s="4">
        <f>SUMIFS(Purchase!$F:$F,Purchase!$A:$A,Waterfall!$A126,Purchase!$D:$D,Waterfall!$C126,Purchase!$C:$C,Waterfall!CU$1)</f>
        <v>0</v>
      </c>
      <c r="CV126" s="4">
        <f>SUMIFS(Purchase!$F:$F,Purchase!$A:$A,Waterfall!$A126,Purchase!$D:$D,Waterfall!$C126,Purchase!$C:$C,Waterfall!CV$1)</f>
        <v>0</v>
      </c>
      <c r="CW126" s="4">
        <f>SUMIFS(Purchase!$F:$F,Purchase!$A:$A,Waterfall!$A126,Purchase!$D:$D,Waterfall!$C126,Purchase!$C:$C,Waterfall!CW$1)</f>
        <v>0</v>
      </c>
      <c r="CX126" s="4">
        <f>SUMIFS(Purchase!$F:$F,Purchase!$A:$A,Waterfall!$A126,Purchase!$D:$D,Waterfall!$C126,Purchase!$C:$C,Waterfall!CX$1)</f>
        <v>0</v>
      </c>
      <c r="CY126" s="4">
        <f>SUMIFS(Purchase!$F:$F,Purchase!$A:$A,Waterfall!$A126,Purchase!$D:$D,Waterfall!$C126,Purchase!$C:$C,Waterfall!CY$1)</f>
        <v>0</v>
      </c>
      <c r="CZ126" s="4">
        <f>SUMIFS(Purchase!$F:$F,Purchase!$A:$A,Waterfall!$A126,Purchase!$D:$D,Waterfall!$C126,Purchase!$C:$C,Waterfall!CZ$1)</f>
        <v>0</v>
      </c>
      <c r="DA126" s="4">
        <f>SUMIFS(Purchase!$F:$F,Purchase!$A:$A,Waterfall!$A126,Purchase!$D:$D,Waterfall!$C126,Purchase!$C:$C,Waterfall!DA$1)</f>
        <v>0</v>
      </c>
      <c r="DB126" s="4">
        <f>SUMIFS(Purchase!$F:$F,Purchase!$A:$A,Waterfall!$A126,Purchase!$D:$D,Waterfall!$C126,Purchase!$C:$C,Waterfall!DB$1)</f>
        <v>0</v>
      </c>
      <c r="DC126" s="4">
        <f>SUMIFS(Purchase!$F:$F,Purchase!$A:$A,Waterfall!$A126,Purchase!$D:$D,Waterfall!$C126,Purchase!$C:$C,Waterfall!DC$1)</f>
        <v>0</v>
      </c>
      <c r="DD126" s="4">
        <f>SUMIFS(Purchase!$F:$F,Purchase!$A:$A,Waterfall!$A126,Purchase!$D:$D,Waterfall!$C126,Purchase!$C:$C,Waterfall!DD$1)</f>
        <v>0</v>
      </c>
      <c r="DE126" s="4">
        <f>SUMIFS(Purchase!$F:$F,Purchase!$A:$A,Waterfall!$A126,Purchase!$D:$D,Waterfall!$C126,Purchase!$C:$C,Waterfall!DE$1)</f>
        <v>0</v>
      </c>
      <c r="DF126" s="4">
        <f>SUMIFS(Purchase!$F:$F,Purchase!$A:$A,Waterfall!$A126,Purchase!$D:$D,Waterfall!$C126,Purchase!$C:$C,Waterfall!DF$1)</f>
        <v>0</v>
      </c>
      <c r="DG126" s="4">
        <f>SUMIFS(Purchase!$F:$F,Purchase!$A:$A,Waterfall!$A126,Purchase!$D:$D,Waterfall!$C126,Purchase!$C:$C,Waterfall!DG$1)</f>
        <v>0</v>
      </c>
      <c r="DH126" s="4">
        <f>SUMIFS(Purchase!$F:$F,Purchase!$A:$A,Waterfall!$A126,Purchase!$D:$D,Waterfall!$C126,Purchase!$C:$C,Waterfall!DH$1)</f>
        <v>0</v>
      </c>
      <c r="DI126" s="4">
        <f>SUMIFS(Purchase!$F:$F,Purchase!$A:$A,Waterfall!$A126,Purchase!$D:$D,Waterfall!$C126,Purchase!$C:$C,Waterfall!DI$1)</f>
        <v>0</v>
      </c>
      <c r="DJ126" s="4">
        <f>SUMIFS(Purchase!$F:$F,Purchase!$A:$A,Waterfall!$A126,Purchase!$D:$D,Waterfall!$C126,Purchase!$C:$C,Waterfall!DJ$1)</f>
        <v>0</v>
      </c>
      <c r="DK126" s="4">
        <f>SUMIFS(Purchase!$F:$F,Purchase!$A:$A,Waterfall!$A126,Purchase!$D:$D,Waterfall!$C126,Purchase!$C:$C,Waterfall!DK$1)</f>
        <v>0</v>
      </c>
      <c r="DL126" s="4">
        <f>SUMIFS(Purchase!$F:$F,Purchase!$A:$A,Waterfall!$A126,Purchase!$D:$D,Waterfall!$C126,Purchase!$C:$C,Waterfall!DL$1)</f>
        <v>0</v>
      </c>
      <c r="DM126" s="4">
        <f>SUMIFS(Purchase!$F:$F,Purchase!$A:$A,Waterfall!$A126,Purchase!$D:$D,Waterfall!$C126,Purchase!$C:$C,Waterfall!DM$1)</f>
        <v>0</v>
      </c>
      <c r="DN126" s="4">
        <f>SUMIFS(Purchase!$F:$F,Purchase!$A:$A,Waterfall!$A126,Purchase!$D:$D,Waterfall!$C126,Purchase!$C:$C,Waterfall!DN$1)</f>
        <v>0</v>
      </c>
      <c r="DO126" s="4">
        <f>SUMIFS(Purchase!$F:$F,Purchase!$A:$A,Waterfall!$A126,Purchase!$D:$D,Waterfall!$C126,Purchase!$C:$C,Waterfall!DO$1)</f>
        <v>0</v>
      </c>
      <c r="DP126" s="4">
        <f>SUMIFS(Purchase!$F:$F,Purchase!$A:$A,Waterfall!$A126,Purchase!$D:$D,Waterfall!$C126,Purchase!$C:$C,Waterfall!DP$1)</f>
        <v>0</v>
      </c>
      <c r="DQ126" s="4">
        <f>SUMIFS(Purchase!$F:$F,Purchase!$A:$A,Waterfall!$A126,Purchase!$D:$D,Waterfall!$C126,Purchase!$C:$C,Waterfall!DQ$1)</f>
        <v>0</v>
      </c>
      <c r="DR126" s="4">
        <f>SUMIFS(Purchase!$F:$F,Purchase!$A:$A,Waterfall!$A126,Purchase!$D:$D,Waterfall!$C126,Purchase!$C:$C,Waterfall!DR$1)</f>
        <v>0</v>
      </c>
      <c r="DS126" s="4">
        <f>SUMIFS(Purchase!$F:$F,Purchase!$A:$A,Waterfall!$A126,Purchase!$D:$D,Waterfall!$C126,Purchase!$C:$C,Waterfall!DS$1)</f>
        <v>0</v>
      </c>
      <c r="DT126" s="4">
        <f>SUMIFS(Purchase!$F:$F,Purchase!$A:$A,Waterfall!$A126,Purchase!$D:$D,Waterfall!$C126,Purchase!$C:$C,Waterfall!DT$1)</f>
        <v>0</v>
      </c>
      <c r="DU126" s="4">
        <f>SUMIFS(Purchase!$F:$F,Purchase!$A:$A,Waterfall!$A126,Purchase!$D:$D,Waterfall!$C126,Purchase!$C:$C,Waterfall!DU$1)</f>
        <v>0</v>
      </c>
      <c r="DV126" s="4">
        <f>SUMIFS(Purchase!$F:$F,Purchase!$A:$A,Waterfall!$A126,Purchase!$D:$D,Waterfall!$C126,Purchase!$C:$C,Waterfall!DV$1)</f>
        <v>0</v>
      </c>
      <c r="DW126" s="4">
        <f>SUMIFS(Purchase!$F:$F,Purchase!$A:$A,Waterfall!$A126,Purchase!$D:$D,Waterfall!$C126,Purchase!$C:$C,Waterfall!DW$1)</f>
        <v>0</v>
      </c>
      <c r="DX126" s="4">
        <f>SUMIFS(Purchase!$F:$F,Purchase!$A:$A,Waterfall!$A126,Purchase!$D:$D,Waterfall!$C126,Purchase!$C:$C,Waterfall!DX$1)</f>
        <v>0</v>
      </c>
      <c r="DY126" s="4">
        <f>SUMIFS(Purchase!$F:$F,Purchase!$A:$A,Waterfall!$A126,Purchase!$D:$D,Waterfall!$C126,Purchase!$C:$C,Waterfall!DY$1)</f>
        <v>0</v>
      </c>
      <c r="DZ126" s="4">
        <f>SUMIFS(Purchase!$F:$F,Purchase!$A:$A,Waterfall!$A126,Purchase!$D:$D,Waterfall!$C126,Purchase!$C:$C,Waterfall!DZ$1)</f>
        <v>0</v>
      </c>
      <c r="EA126" s="4">
        <f>SUMIFS(Purchase!$F:$F,Purchase!$A:$A,Waterfall!$A126,Purchase!$D:$D,Waterfall!$C126,Purchase!$C:$C,Waterfall!EA$1)</f>
        <v>0</v>
      </c>
      <c r="EB126" s="4">
        <f>SUMIFS(Purchase!$F:$F,Purchase!$A:$A,Waterfall!$A126,Purchase!$D:$D,Waterfall!$C126,Purchase!$C:$C,Waterfall!EB$1)</f>
        <v>0</v>
      </c>
      <c r="EC126" s="4">
        <f>SUMIFS(Purchase!$F:$F,Purchase!$A:$A,Waterfall!$A126,Purchase!$D:$D,Waterfall!$C126,Purchase!$C:$C,Waterfall!EC$1)</f>
        <v>0</v>
      </c>
      <c r="ED126" s="4">
        <f>SUMIFS(Purchase!$F:$F,Purchase!$A:$A,Waterfall!$A126,Purchase!$D:$D,Waterfall!$C126,Purchase!$C:$C,Waterfall!ED$1)</f>
        <v>0</v>
      </c>
      <c r="EE126" s="4">
        <f>SUMIFS(Purchase!$F:$F,Purchase!$A:$A,Waterfall!$A126,Purchase!$D:$D,Waterfall!$C126,Purchase!$C:$C,Waterfall!EE$1)</f>
        <v>0</v>
      </c>
      <c r="EF126" s="4">
        <f>SUMIFS(Purchase!$F:$F,Purchase!$A:$A,Waterfall!$A126,Purchase!$D:$D,Waterfall!$C126,Purchase!$C:$C,Waterfall!EF$1)</f>
        <v>0</v>
      </c>
      <c r="EG126" s="4">
        <f>SUMIFS(Purchase!$F:$F,Purchase!$A:$A,Waterfall!$A126,Purchase!$D:$D,Waterfall!$C126,Purchase!$C:$C,Waterfall!EG$1)</f>
        <v>0</v>
      </c>
      <c r="EH126" s="4">
        <f>SUMIFS(Purchase!$F:$F,Purchase!$A:$A,Waterfall!$A126,Purchase!$D:$D,Waterfall!$C126,Purchase!$C:$C,Waterfall!EH$1)</f>
        <v>0</v>
      </c>
      <c r="EI126" s="4">
        <f>SUMIFS(Purchase!$F:$F,Purchase!$A:$A,Waterfall!$A126,Purchase!$D:$D,Waterfall!$C126,Purchase!$C:$C,Waterfall!EI$1)</f>
        <v>0</v>
      </c>
      <c r="EJ126" s="4">
        <f>SUMIFS(Purchase!$F:$F,Purchase!$A:$A,Waterfall!$A126,Purchase!$D:$D,Waterfall!$C126,Purchase!$C:$C,Waterfall!EJ$1)</f>
        <v>0</v>
      </c>
      <c r="EK126" s="4">
        <f>SUMIFS(Purchase!$F:$F,Purchase!$A:$A,Waterfall!$A126,Purchase!$D:$D,Waterfall!$C126,Purchase!$C:$C,Waterfall!EK$1)</f>
        <v>0</v>
      </c>
      <c r="EL126" s="4">
        <f>SUMIFS(Purchase!$F:$F,Purchase!$A:$A,Waterfall!$A126,Purchase!$D:$D,Waterfall!$C126,Purchase!$C:$C,Waterfall!EL$1)</f>
        <v>0</v>
      </c>
      <c r="EM126" s="4">
        <f>SUMIFS(Purchase!$F:$F,Purchase!$A:$A,Waterfall!$A126,Purchase!$D:$D,Waterfall!$C126,Purchase!$C:$C,Waterfall!EM$1)</f>
        <v>0</v>
      </c>
      <c r="EN126" s="4">
        <f>SUMIFS(Purchase!$F:$F,Purchase!$A:$A,Waterfall!$A126,Purchase!$D:$D,Waterfall!$C126,Purchase!$C:$C,Waterfall!EN$1)</f>
        <v>0</v>
      </c>
      <c r="EO126" s="4">
        <f>SUMIFS(Purchase!$F:$F,Purchase!$A:$A,Waterfall!$A126,Purchase!$D:$D,Waterfall!$C126,Purchase!$C:$C,Waterfall!EO$1)</f>
        <v>0</v>
      </c>
      <c r="EP126" s="4">
        <f>SUMIFS(Purchase!$F:$F,Purchase!$A:$A,Waterfall!$A126,Purchase!$D:$D,Waterfall!$C126,Purchase!$C:$C,Waterfall!EP$1)</f>
        <v>0</v>
      </c>
      <c r="EQ126" s="4">
        <f>SUMIFS(Purchase!$F:$F,Purchase!$A:$A,Waterfall!$A126,Purchase!$D:$D,Waterfall!$C126,Purchase!$C:$C,Waterfall!EQ$1)</f>
        <v>0</v>
      </c>
      <c r="ER126" s="4">
        <f>SUMIFS(Purchase!$F:$F,Purchase!$A:$A,Waterfall!$A126,Purchase!$D:$D,Waterfall!$C126,Purchase!$C:$C,Waterfall!ER$1)</f>
        <v>0</v>
      </c>
      <c r="ES126" s="4">
        <f>SUMIFS(Purchase!$F:$F,Purchase!$A:$A,Waterfall!$A126,Purchase!$D:$D,Waterfall!$C126,Purchase!$C:$C,Waterfall!ES$1)</f>
        <v>0</v>
      </c>
      <c r="ET126" s="4">
        <f>SUMIFS(Purchase!$F:$F,Purchase!$A:$A,Waterfall!$A126,Purchase!$D:$D,Waterfall!$C126,Purchase!$C:$C,Waterfall!ET$1)</f>
        <v>0</v>
      </c>
      <c r="EU126" s="4">
        <f>SUMIFS(Purchase!$F:$F,Purchase!$A:$A,Waterfall!$A126,Purchase!$D:$D,Waterfall!$C126,Purchase!$C:$C,Waterfall!EU$1)</f>
        <v>0</v>
      </c>
      <c r="EV126" s="4">
        <f>SUMIFS(Purchase!$F:$F,Purchase!$A:$A,Waterfall!$A126,Purchase!$D:$D,Waterfall!$C126,Purchase!$C:$C,Waterfall!EV$1)</f>
        <v>0</v>
      </c>
      <c r="EW126" s="4">
        <f>SUMIFS(Purchase!$F:$F,Purchase!$A:$A,Waterfall!$A126,Purchase!$D:$D,Waterfall!$C126,Purchase!$C:$C,Waterfall!EW$1)</f>
        <v>0</v>
      </c>
      <c r="EX126" s="4">
        <f>SUMIFS(Purchase!$F:$F,Purchase!$A:$A,Waterfall!$A126,Purchase!$D:$D,Waterfall!$C126,Purchase!$C:$C,Waterfall!EX$1)</f>
        <v>0</v>
      </c>
      <c r="EY126" s="4">
        <f>SUMIFS(Purchase!$F:$F,Purchase!$A:$A,Waterfall!$A126,Purchase!$D:$D,Waterfall!$C126,Purchase!$C:$C,Waterfall!EY$1)</f>
        <v>0</v>
      </c>
      <c r="EZ126" s="4">
        <f>SUMIFS(Purchase!$F:$F,Purchase!$A:$A,Waterfall!$A126,Purchase!$D:$D,Waterfall!$C126,Purchase!$C:$C,Waterfall!EZ$1)</f>
        <v>0</v>
      </c>
      <c r="FA126" s="4">
        <f>SUMIFS(Purchase!$F:$F,Purchase!$A:$A,Waterfall!$A126,Purchase!$D:$D,Waterfall!$C126,Purchase!$C:$C,Waterfall!FA$1)</f>
        <v>0</v>
      </c>
      <c r="FB126" s="4">
        <f>SUMIFS(Purchase!$F:$F,Purchase!$A:$A,Waterfall!$A126,Purchase!$D:$D,Waterfall!$C126,Purchase!$C:$C,Waterfall!FB$1)</f>
        <v>0</v>
      </c>
      <c r="FC126" s="4">
        <f>SUMIFS(Purchase!$F:$F,Purchase!$A:$A,Waterfall!$A126,Purchase!$D:$D,Waterfall!$C126,Purchase!$C:$C,Waterfall!FC$1)</f>
        <v>0</v>
      </c>
      <c r="FD126" s="4">
        <f>SUMIFS(Purchase!$F:$F,Purchase!$A:$A,Waterfall!$A126,Purchase!$D:$D,Waterfall!$C126,Purchase!$C:$C,Waterfall!FD$1)</f>
        <v>0</v>
      </c>
      <c r="FE126" s="4">
        <f>SUMIFS(Purchase!$F:$F,Purchase!$A:$A,Waterfall!$A126,Purchase!$D:$D,Waterfall!$C126,Purchase!$C:$C,Waterfall!FE$1)</f>
        <v>0</v>
      </c>
      <c r="FF126" s="4">
        <f>SUMIFS(Purchase!$F:$F,Purchase!$A:$A,Waterfall!$A126,Purchase!$D:$D,Waterfall!$C126,Purchase!$C:$C,Waterfall!FF$1)</f>
        <v>0</v>
      </c>
      <c r="FG126" s="4">
        <f>SUMIFS(Purchase!$F:$F,Purchase!$A:$A,Waterfall!$A126,Purchase!$D:$D,Waterfall!$C126,Purchase!$C:$C,Waterfall!FG$1)</f>
        <v>0</v>
      </c>
      <c r="FH126" s="4">
        <f>SUMIFS(Purchase!$F:$F,Purchase!$A:$A,Waterfall!$A126,Purchase!$D:$D,Waterfall!$C126,Purchase!$C:$C,Waterfall!FH$1)</f>
        <v>0</v>
      </c>
      <c r="FI126" s="4">
        <f>SUMIFS(Purchase!$F:$F,Purchase!$A:$A,Waterfall!$A126,Purchase!$D:$D,Waterfall!$C126,Purchase!$C:$C,Waterfall!FI$1)</f>
        <v>0</v>
      </c>
      <c r="FJ126" s="4">
        <f>SUMIFS(Purchase!$F:$F,Purchase!$A:$A,Waterfall!$A126,Purchase!$D:$D,Waterfall!$C126,Purchase!$C:$C,Waterfall!FJ$1)</f>
        <v>0</v>
      </c>
      <c r="FK126" s="4">
        <f>SUMIFS(Purchase!$F:$F,Purchase!$A:$A,Waterfall!$A126,Purchase!$D:$D,Waterfall!$C126,Purchase!$C:$C,Waterfall!FK$1)</f>
        <v>0</v>
      </c>
      <c r="FL126" s="4">
        <f>SUMIFS(Purchase!$F:$F,Purchase!$A:$A,Waterfall!$A126,Purchase!$D:$D,Waterfall!$C126,Purchase!$C:$C,Waterfall!FL$1)</f>
        <v>0</v>
      </c>
      <c r="FM126" s="4">
        <f>SUMIFS(Purchase!$F:$F,Purchase!$A:$A,Waterfall!$A126,Purchase!$D:$D,Waterfall!$C126,Purchase!$C:$C,Waterfall!FM$1)</f>
        <v>0</v>
      </c>
      <c r="FN126" s="4">
        <f>SUMIFS(Purchase!$F:$F,Purchase!$A:$A,Waterfall!$A126,Purchase!$D:$D,Waterfall!$C126,Purchase!$C:$C,Waterfall!FN$1)</f>
        <v>0</v>
      </c>
      <c r="FO126" s="4">
        <f>SUMIFS(Purchase!$F:$F,Purchase!$A:$A,Waterfall!$A126,Purchase!$D:$D,Waterfall!$C126,Purchase!$C:$C,Waterfall!FO$1)</f>
        <v>0</v>
      </c>
      <c r="FP126" s="4">
        <f>SUMIFS(Purchase!$F:$F,Purchase!$A:$A,Waterfall!$A126,Purchase!$D:$D,Waterfall!$C126,Purchase!$C:$C,Waterfall!FP$1)</f>
        <v>0</v>
      </c>
      <c r="FQ126" s="4">
        <f>SUMIFS(Purchase!$F:$F,Purchase!$A:$A,Waterfall!$A126,Purchase!$D:$D,Waterfall!$C126,Purchase!$C:$C,Waterfall!FQ$1)</f>
        <v>0</v>
      </c>
      <c r="FR126" s="4">
        <f>SUMIFS(Purchase!$F:$F,Purchase!$A:$A,Waterfall!$A126,Purchase!$D:$D,Waterfall!$C126,Purchase!$C:$C,Waterfall!FR$1)</f>
        <v>0</v>
      </c>
      <c r="FS126" s="4">
        <f>SUMIFS(Purchase!$F:$F,Purchase!$A:$A,Waterfall!$A126,Purchase!$D:$D,Waterfall!$C126,Purchase!$C:$C,Waterfall!FS$1)</f>
        <v>0</v>
      </c>
      <c r="FT126" s="4">
        <f>SUMIFS(Purchase!$F:$F,Purchase!$A:$A,Waterfall!$A126,Purchase!$D:$D,Waterfall!$C126,Purchase!$C:$C,Waterfall!FT$1)</f>
        <v>0</v>
      </c>
      <c r="FU126" s="4">
        <f>SUMIFS(Purchase!$F:$F,Purchase!$A:$A,Waterfall!$A126,Purchase!$D:$D,Waterfall!$C126,Purchase!$C:$C,Waterfall!FU$1)</f>
        <v>0</v>
      </c>
      <c r="FV126" s="4">
        <f>SUMIFS(Purchase!$F:$F,Purchase!$A:$A,Waterfall!$A126,Purchase!$D:$D,Waterfall!$C126,Purchase!$C:$C,Waterfall!FV$1)</f>
        <v>0</v>
      </c>
      <c r="FW126" s="4">
        <f>SUMIFS(Purchase!$F:$F,Purchase!$A:$A,Waterfall!$A126,Purchase!$D:$D,Waterfall!$C126,Purchase!$C:$C,Waterfall!FW$1)</f>
        <v>0</v>
      </c>
      <c r="FX126" s="4">
        <f>SUMIFS(Purchase!$F:$F,Purchase!$A:$A,Waterfall!$A126,Purchase!$D:$D,Waterfall!$C126,Purchase!$C:$C,Waterfall!FX$1)</f>
        <v>0</v>
      </c>
      <c r="FY126" s="4">
        <f>SUMIFS(Purchase!$F:$F,Purchase!$A:$A,Waterfall!$A126,Purchase!$D:$D,Waterfall!$C126,Purchase!$C:$C,Waterfall!FY$1)</f>
        <v>0</v>
      </c>
      <c r="FZ126" s="4">
        <f>SUMIFS(Purchase!$F:$F,Purchase!$A:$A,Waterfall!$A126,Purchase!$D:$D,Waterfall!$C126,Purchase!$C:$C,Waterfall!FZ$1)</f>
        <v>0</v>
      </c>
      <c r="GA126" s="4">
        <f>SUMIFS(Purchase!$F:$F,Purchase!$A:$A,Waterfall!$A126,Purchase!$D:$D,Waterfall!$C126,Purchase!$C:$C,Waterfall!GA$1)</f>
        <v>0</v>
      </c>
      <c r="GB126" s="4">
        <f>SUMIFS(Purchase!$F:$F,Purchase!$A:$A,Waterfall!$A126,Purchase!$D:$D,Waterfall!$C126,Purchase!$C:$C,Waterfall!GB$1)</f>
        <v>0</v>
      </c>
      <c r="GC126" s="4">
        <f>SUMIFS(Purchase!$F:$F,Purchase!$A:$A,Waterfall!$A126,Purchase!$D:$D,Waterfall!$C126,Purchase!$C:$C,Waterfall!GC$1)</f>
        <v>0</v>
      </c>
      <c r="GD126" s="4">
        <f>SUMIFS(Purchase!$F:$F,Purchase!$A:$A,Waterfall!$A126,Purchase!$D:$D,Waterfall!$C126,Purchase!$C:$C,Waterfall!GD$1)</f>
        <v>0</v>
      </c>
      <c r="GE126" s="4">
        <f>SUMIFS(Purchase!$F:$F,Purchase!$A:$A,Waterfall!$A126,Purchase!$D:$D,Waterfall!$C126,Purchase!$C:$C,Waterfall!GE$1)</f>
        <v>0</v>
      </c>
      <c r="GF126" s="4">
        <f>SUMIFS(Purchase!$F:$F,Purchase!$A:$A,Waterfall!$A126,Purchase!$D:$D,Waterfall!$C126,Purchase!$C:$C,Waterfall!GF$1)</f>
        <v>0</v>
      </c>
      <c r="GG126" s="4">
        <f>SUMIFS(Purchase!$F:$F,Purchase!$A:$A,Waterfall!$A126,Purchase!$D:$D,Waterfall!$C126,Purchase!$C:$C,Waterfall!GG$1)</f>
        <v>0</v>
      </c>
      <c r="GH126" s="4">
        <f>SUMIFS(Purchase!$F:$F,Purchase!$A:$A,Waterfall!$A126,Purchase!$D:$D,Waterfall!$C126,Purchase!$C:$C,Waterfall!GH$1)</f>
        <v>0</v>
      </c>
      <c r="GI126" s="4">
        <f>SUMIFS(Purchase!$F:$F,Purchase!$A:$A,Waterfall!$A126,Purchase!$D:$D,Waterfall!$C126,Purchase!$C:$C,Waterfall!GI$1)</f>
        <v>0</v>
      </c>
    </row>
    <row r="127" spans="1:191" x14ac:dyDescent="0.35">
      <c r="A127" s="8">
        <f t="shared" si="4"/>
        <v>1</v>
      </c>
      <c r="B127" s="2" t="str">
        <f>VLOOKUP($A127,Centers!$B$1:$C$120,2,)</f>
        <v>GATE</v>
      </c>
      <c r="C127" s="3">
        <v>45004</v>
      </c>
      <c r="D127" s="4">
        <f>IF($A127=1,SUM(SUMIFS(Indent!$E:$E,Indent!$C:$C,Waterfall!$C127,Indent!$A:$A,Centers!$A$2),SUMIFS(Indent!$E:$E,Indent!$C:$C,Waterfall!$C127,Indent!$A:$A,Centers!$A$3),SUMIFS(Indent!$E:$E,Indent!$C:$C,Waterfall!$C127,Indent!$A:$A,Centers!$A$4),SUMIFS(Indent!$E:$E,Indent!$C:$C,Waterfall!$C127,Indent!$A:$A,Centers!$A$5),SUMIFS(Indent!$E:$E,Indent!$C:$C,Waterfall!$C127,Indent!$A:$A,Centers!$A$6),SUMIFS(Indent!$E:$E,Indent!$C:$C,Waterfall!$C127,Indent!$A:$A,Centers!$A$7),SUMIFS(Indent!$E:$E,Indent!$C:$C,Waterfall!$C127,Indent!$A:$A,Centers!$A$8)),SUMIFS(Indent!$E:$E,Indent!$C:$C,Waterfall!$C127,Indent!$A:$A,$A127))</f>
        <v>0</v>
      </c>
      <c r="E127" s="4">
        <f>SUMIFS(Purchase!$F:$F,Purchase!$A:$A,Waterfall!$A127,Purchase!$D:$D,Waterfall!$C127,Purchase!$C:$C,Waterfall!E$1)</f>
        <v>0</v>
      </c>
      <c r="F127" s="4">
        <f>SUMIFS(Purchase!$F:$F,Purchase!$A:$A,Waterfall!$A127,Purchase!$D:$D,Waterfall!$C127,Purchase!$C:$C,Waterfall!F$1)</f>
        <v>0</v>
      </c>
      <c r="G127" s="4">
        <f>SUMIFS(Purchase!$F:$F,Purchase!$A:$A,Waterfall!$A127,Purchase!$D:$D,Waterfall!$C127,Purchase!$C:$C,Waterfall!G$1)</f>
        <v>0</v>
      </c>
      <c r="H127" s="4">
        <f>SUMIFS(Purchase!$F:$F,Purchase!$A:$A,Waterfall!$A127,Purchase!$D:$D,Waterfall!$C127,Purchase!$C:$C,Waterfall!H$1)</f>
        <v>0</v>
      </c>
      <c r="I127" s="4">
        <f>SUMIFS(Purchase!$F:$F,Purchase!$A:$A,Waterfall!$A127,Purchase!$D:$D,Waterfall!$C127,Purchase!$C:$C,Waterfall!I$1)</f>
        <v>0</v>
      </c>
      <c r="J127" s="4">
        <f>SUMIFS(Purchase!$F:$F,Purchase!$A:$A,Waterfall!$A127,Purchase!$D:$D,Waterfall!$C127,Purchase!$C:$C,Waterfall!J$1)</f>
        <v>0</v>
      </c>
      <c r="K127" s="4">
        <f>SUMIFS(Purchase!$F:$F,Purchase!$A:$A,Waterfall!$A127,Purchase!$D:$D,Waterfall!$C127,Purchase!$C:$C,Waterfall!K$1)</f>
        <v>0</v>
      </c>
      <c r="L127" s="4">
        <f>SUMIFS(Purchase!$F:$F,Purchase!$A:$A,Waterfall!$A127,Purchase!$D:$D,Waterfall!$C127,Purchase!$C:$C,Waterfall!L$1)</f>
        <v>0</v>
      </c>
      <c r="M127" s="4">
        <f>SUMIFS(Purchase!$F:$F,Purchase!$A:$A,Waterfall!$A127,Purchase!$D:$D,Waterfall!$C127,Purchase!$C:$C,Waterfall!M$1)</f>
        <v>0</v>
      </c>
      <c r="N127" s="4">
        <f>SUMIFS(Purchase!$F:$F,Purchase!$A:$A,Waterfall!$A127,Purchase!$D:$D,Waterfall!$C127,Purchase!$C:$C,Waterfall!N$1)</f>
        <v>0</v>
      </c>
      <c r="O127" s="4">
        <f>SUMIFS(Purchase!$F:$F,Purchase!$A:$A,Waterfall!$A127,Purchase!$D:$D,Waterfall!$C127,Purchase!$C:$C,Waterfall!O$1)</f>
        <v>0</v>
      </c>
      <c r="P127" s="4">
        <f>SUMIFS(Purchase!$F:$F,Purchase!$A:$A,Waterfall!$A127,Purchase!$D:$D,Waterfall!$C127,Purchase!$C:$C,Waterfall!P$1)</f>
        <v>0</v>
      </c>
      <c r="Q127" s="4">
        <f>SUMIFS(Purchase!$F:$F,Purchase!$A:$A,Waterfall!$A127,Purchase!$D:$D,Waterfall!$C127,Purchase!$C:$C,Waterfall!Q$1)</f>
        <v>0</v>
      </c>
      <c r="R127" s="4">
        <f>SUMIFS(Purchase!$F:$F,Purchase!$A:$A,Waterfall!$A127,Purchase!$D:$D,Waterfall!$C127,Purchase!$C:$C,Waterfall!R$1)</f>
        <v>0</v>
      </c>
      <c r="S127" s="4">
        <f>SUMIFS(Purchase!$F:$F,Purchase!$A:$A,Waterfall!$A127,Purchase!$D:$D,Waterfall!$C127,Purchase!$C:$C,Waterfall!S$1)</f>
        <v>0</v>
      </c>
      <c r="T127" s="4">
        <f>SUMIFS(Purchase!$F:$F,Purchase!$A:$A,Waterfall!$A127,Purchase!$D:$D,Waterfall!$C127,Purchase!$C:$C,Waterfall!T$1)</f>
        <v>0</v>
      </c>
      <c r="U127" s="4">
        <f>SUMIFS(Purchase!$F:$F,Purchase!$A:$A,Waterfall!$A127,Purchase!$D:$D,Waterfall!$C127,Purchase!$C:$C,Waterfall!U$1)</f>
        <v>0</v>
      </c>
      <c r="V127" s="4">
        <f>SUMIFS(Purchase!$F:$F,Purchase!$A:$A,Waterfall!$A127,Purchase!$D:$D,Waterfall!$C127,Purchase!$C:$C,Waterfall!V$1)</f>
        <v>0</v>
      </c>
      <c r="W127" s="4">
        <f>SUMIFS(Purchase!$F:$F,Purchase!$A:$A,Waterfall!$A127,Purchase!$D:$D,Waterfall!$C127,Purchase!$C:$C,Waterfall!W$1)</f>
        <v>0</v>
      </c>
      <c r="X127" s="4">
        <f>SUMIFS(Purchase!$F:$F,Purchase!$A:$A,Waterfall!$A127,Purchase!$D:$D,Waterfall!$C127,Purchase!$C:$C,Waterfall!X$1)</f>
        <v>0</v>
      </c>
      <c r="Y127" s="4">
        <f>SUMIFS(Purchase!$F:$F,Purchase!$A:$A,Waterfall!$A127,Purchase!$D:$D,Waterfall!$C127,Purchase!$C:$C,Waterfall!Y$1)</f>
        <v>0</v>
      </c>
      <c r="Z127" s="4">
        <f>SUMIFS(Purchase!$F:$F,Purchase!$A:$A,Waterfall!$A127,Purchase!$D:$D,Waterfall!$C127,Purchase!$C:$C,Waterfall!Z$1)</f>
        <v>0</v>
      </c>
      <c r="AA127" s="4">
        <f>SUMIFS(Purchase!$F:$F,Purchase!$A:$A,Waterfall!$A127,Purchase!$D:$D,Waterfall!$C127,Purchase!$C:$C,Waterfall!AA$1)</f>
        <v>0</v>
      </c>
      <c r="AB127" s="4">
        <f>SUMIFS(Purchase!$F:$F,Purchase!$A:$A,Waterfall!$A127,Purchase!$D:$D,Waterfall!$C127,Purchase!$C:$C,Waterfall!AB$1)</f>
        <v>0</v>
      </c>
      <c r="AC127" s="4">
        <f>SUMIFS(Purchase!$F:$F,Purchase!$A:$A,Waterfall!$A127,Purchase!$D:$D,Waterfall!$C127,Purchase!$C:$C,Waterfall!AC$1)</f>
        <v>0</v>
      </c>
      <c r="AD127" s="4">
        <f>SUMIFS(Purchase!$F:$F,Purchase!$A:$A,Waterfall!$A127,Purchase!$D:$D,Waterfall!$C127,Purchase!$C:$C,Waterfall!AD$1)</f>
        <v>0</v>
      </c>
      <c r="AE127" s="4">
        <f>SUMIFS(Purchase!$F:$F,Purchase!$A:$A,Waterfall!$A127,Purchase!$D:$D,Waterfall!$C127,Purchase!$C:$C,Waterfall!AE$1)</f>
        <v>0</v>
      </c>
      <c r="AF127" s="4">
        <f>SUMIFS(Purchase!$F:$F,Purchase!$A:$A,Waterfall!$A127,Purchase!$D:$D,Waterfall!$C127,Purchase!$C:$C,Waterfall!AF$1)</f>
        <v>0</v>
      </c>
      <c r="AG127" s="4">
        <f>SUMIFS(Purchase!$F:$F,Purchase!$A:$A,Waterfall!$A127,Purchase!$D:$D,Waterfall!$C127,Purchase!$C:$C,Waterfall!AG$1)</f>
        <v>0</v>
      </c>
      <c r="AH127" s="4">
        <f>SUMIFS(Purchase!$F:$F,Purchase!$A:$A,Waterfall!$A127,Purchase!$D:$D,Waterfall!$C127,Purchase!$C:$C,Waterfall!AH$1)</f>
        <v>0</v>
      </c>
      <c r="AI127" s="4">
        <f>SUMIFS(Purchase!$F:$F,Purchase!$A:$A,Waterfall!$A127,Purchase!$D:$D,Waterfall!$C127,Purchase!$C:$C,Waterfall!AI$1)</f>
        <v>0</v>
      </c>
      <c r="AJ127" s="4">
        <f>SUMIFS(Purchase!$F:$F,Purchase!$A:$A,Waterfall!$A127,Purchase!$D:$D,Waterfall!$C127,Purchase!$C:$C,Waterfall!AJ$1)</f>
        <v>0</v>
      </c>
      <c r="AK127" s="4">
        <f>SUMIFS(Purchase!$F:$F,Purchase!$A:$A,Waterfall!$A127,Purchase!$D:$D,Waterfall!$C127,Purchase!$C:$C,Waterfall!AK$1)</f>
        <v>0</v>
      </c>
      <c r="AL127" s="4">
        <f>SUMIFS(Purchase!$F:$F,Purchase!$A:$A,Waterfall!$A127,Purchase!$D:$D,Waterfall!$C127,Purchase!$C:$C,Waterfall!AL$1)</f>
        <v>0</v>
      </c>
      <c r="AM127" s="4">
        <f>SUMIFS(Purchase!$F:$F,Purchase!$A:$A,Waterfall!$A127,Purchase!$D:$D,Waterfall!$C127,Purchase!$C:$C,Waterfall!AM$1)</f>
        <v>0</v>
      </c>
      <c r="AN127" s="4">
        <f>SUMIFS(Purchase!$F:$F,Purchase!$A:$A,Waterfall!$A127,Purchase!$D:$D,Waterfall!$C127,Purchase!$C:$C,Waterfall!AN$1)</f>
        <v>0</v>
      </c>
      <c r="AO127" s="4">
        <f>SUMIFS(Purchase!$F:$F,Purchase!$A:$A,Waterfall!$A127,Purchase!$D:$D,Waterfall!$C127,Purchase!$C:$C,Waterfall!AO$1)</f>
        <v>0</v>
      </c>
      <c r="AP127" s="4">
        <f>SUMIFS(Purchase!$F:$F,Purchase!$A:$A,Waterfall!$A127,Purchase!$D:$D,Waterfall!$C127,Purchase!$C:$C,Waterfall!AP$1)</f>
        <v>0</v>
      </c>
      <c r="AQ127" s="4">
        <f>SUMIFS(Purchase!$F:$F,Purchase!$A:$A,Waterfall!$A127,Purchase!$D:$D,Waterfall!$C127,Purchase!$C:$C,Waterfall!AQ$1)</f>
        <v>0</v>
      </c>
      <c r="AR127" s="4">
        <f>SUMIFS(Purchase!$F:$F,Purchase!$A:$A,Waterfall!$A127,Purchase!$D:$D,Waterfall!$C127,Purchase!$C:$C,Waterfall!AR$1)</f>
        <v>0</v>
      </c>
      <c r="AS127" s="4">
        <f>SUMIFS(Purchase!$F:$F,Purchase!$A:$A,Waterfall!$A127,Purchase!$D:$D,Waterfall!$C127,Purchase!$C:$C,Waterfall!AS$1)</f>
        <v>0</v>
      </c>
      <c r="AT127" s="4">
        <f>SUMIFS(Purchase!$F:$F,Purchase!$A:$A,Waterfall!$A127,Purchase!$D:$D,Waterfall!$C127,Purchase!$C:$C,Waterfall!AT$1)</f>
        <v>0</v>
      </c>
      <c r="AU127" s="4">
        <f>SUMIFS(Purchase!$F:$F,Purchase!$A:$A,Waterfall!$A127,Purchase!$D:$D,Waterfall!$C127,Purchase!$C:$C,Waterfall!AU$1)</f>
        <v>0</v>
      </c>
      <c r="AV127" s="4">
        <f>SUMIFS(Purchase!$F:$F,Purchase!$A:$A,Waterfall!$A127,Purchase!$D:$D,Waterfall!$C127,Purchase!$C:$C,Waterfall!AV$1)</f>
        <v>0</v>
      </c>
      <c r="AW127" s="4">
        <f>SUMIFS(Purchase!$F:$F,Purchase!$A:$A,Waterfall!$A127,Purchase!$D:$D,Waterfall!$C127,Purchase!$C:$C,Waterfall!AW$1)</f>
        <v>0</v>
      </c>
      <c r="AX127" s="4">
        <f>SUMIFS(Purchase!$F:$F,Purchase!$A:$A,Waterfall!$A127,Purchase!$D:$D,Waterfall!$C127,Purchase!$C:$C,Waterfall!AX$1)</f>
        <v>0</v>
      </c>
      <c r="AY127" s="4">
        <f>SUMIFS(Purchase!$F:$F,Purchase!$A:$A,Waterfall!$A127,Purchase!$D:$D,Waterfall!$C127,Purchase!$C:$C,Waterfall!AY$1)</f>
        <v>0</v>
      </c>
      <c r="AZ127" s="4">
        <f>SUMIFS(Purchase!$F:$F,Purchase!$A:$A,Waterfall!$A127,Purchase!$D:$D,Waterfall!$C127,Purchase!$C:$C,Waterfall!AZ$1)</f>
        <v>0</v>
      </c>
      <c r="BA127" s="4">
        <f>SUMIFS(Purchase!$F:$F,Purchase!$A:$A,Waterfall!$A127,Purchase!$D:$D,Waterfall!$C127,Purchase!$C:$C,Waterfall!BA$1)</f>
        <v>0</v>
      </c>
      <c r="BB127" s="4">
        <f>SUMIFS(Purchase!$F:$F,Purchase!$A:$A,Waterfall!$A127,Purchase!$D:$D,Waterfall!$C127,Purchase!$C:$C,Waterfall!BB$1)</f>
        <v>0</v>
      </c>
      <c r="BC127" s="4">
        <f>SUMIFS(Purchase!$F:$F,Purchase!$A:$A,Waterfall!$A127,Purchase!$D:$D,Waterfall!$C127,Purchase!$C:$C,Waterfall!BC$1)</f>
        <v>0</v>
      </c>
      <c r="BD127" s="4">
        <f>SUMIFS(Purchase!$F:$F,Purchase!$A:$A,Waterfall!$A127,Purchase!$D:$D,Waterfall!$C127,Purchase!$C:$C,Waterfall!BD$1)</f>
        <v>0</v>
      </c>
      <c r="BE127" s="4">
        <f>SUMIFS(Purchase!$F:$F,Purchase!$A:$A,Waterfall!$A127,Purchase!$D:$D,Waterfall!$C127,Purchase!$C:$C,Waterfall!BE$1)</f>
        <v>0</v>
      </c>
      <c r="BF127" s="4">
        <f>SUMIFS(Purchase!$F:$F,Purchase!$A:$A,Waterfall!$A127,Purchase!$D:$D,Waterfall!$C127,Purchase!$C:$C,Waterfall!BF$1)</f>
        <v>0</v>
      </c>
      <c r="BG127" s="4">
        <f>SUMIFS(Purchase!$F:$F,Purchase!$A:$A,Waterfall!$A127,Purchase!$D:$D,Waterfall!$C127,Purchase!$C:$C,Waterfall!BG$1)</f>
        <v>0</v>
      </c>
      <c r="BH127" s="4">
        <f>SUMIFS(Purchase!$F:$F,Purchase!$A:$A,Waterfall!$A127,Purchase!$D:$D,Waterfall!$C127,Purchase!$C:$C,Waterfall!BH$1)</f>
        <v>0</v>
      </c>
      <c r="BI127" s="4">
        <f>SUMIFS(Purchase!$F:$F,Purchase!$A:$A,Waterfall!$A127,Purchase!$D:$D,Waterfall!$C127,Purchase!$C:$C,Waterfall!BI$1)</f>
        <v>0</v>
      </c>
      <c r="BJ127" s="4">
        <f>SUMIFS(Purchase!$F:$F,Purchase!$A:$A,Waterfall!$A127,Purchase!$D:$D,Waterfall!$C127,Purchase!$C:$C,Waterfall!BJ$1)</f>
        <v>0</v>
      </c>
      <c r="BK127" s="4">
        <f>SUMIFS(Purchase!$F:$F,Purchase!$A:$A,Waterfall!$A127,Purchase!$D:$D,Waterfall!$C127,Purchase!$C:$C,Waterfall!BK$1)</f>
        <v>0</v>
      </c>
      <c r="BL127" s="4">
        <f>SUMIFS(Purchase!$F:$F,Purchase!$A:$A,Waterfall!$A127,Purchase!$D:$D,Waterfall!$C127,Purchase!$C:$C,Waterfall!BL$1)</f>
        <v>0</v>
      </c>
      <c r="BM127" s="4">
        <f>SUMIFS(Purchase!$F:$F,Purchase!$A:$A,Waterfall!$A127,Purchase!$D:$D,Waterfall!$C127,Purchase!$C:$C,Waterfall!BM$1)</f>
        <v>0</v>
      </c>
      <c r="BN127" s="4">
        <f>SUMIFS(Purchase!$F:$F,Purchase!$A:$A,Waterfall!$A127,Purchase!$D:$D,Waterfall!$C127,Purchase!$C:$C,Waterfall!BN$1)</f>
        <v>0</v>
      </c>
      <c r="BO127" s="4">
        <f>SUMIFS(Purchase!$F:$F,Purchase!$A:$A,Waterfall!$A127,Purchase!$D:$D,Waterfall!$C127,Purchase!$C:$C,Waterfall!BO$1)</f>
        <v>0</v>
      </c>
      <c r="BP127" s="4">
        <f>SUMIFS(Purchase!$F:$F,Purchase!$A:$A,Waterfall!$A127,Purchase!$D:$D,Waterfall!$C127,Purchase!$C:$C,Waterfall!BP$1)</f>
        <v>0</v>
      </c>
      <c r="BQ127" s="4">
        <f>SUMIFS(Purchase!$F:$F,Purchase!$A:$A,Waterfall!$A127,Purchase!$D:$D,Waterfall!$C127,Purchase!$C:$C,Waterfall!BQ$1)</f>
        <v>0</v>
      </c>
      <c r="BR127" s="4">
        <f>SUMIFS(Purchase!$F:$F,Purchase!$A:$A,Waterfall!$A127,Purchase!$D:$D,Waterfall!$C127,Purchase!$C:$C,Waterfall!BR$1)</f>
        <v>0</v>
      </c>
      <c r="BS127" s="4">
        <f>SUMIFS(Purchase!$F:$F,Purchase!$A:$A,Waterfall!$A127,Purchase!$D:$D,Waterfall!$C127,Purchase!$C:$C,Waterfall!BS$1)</f>
        <v>0</v>
      </c>
      <c r="BT127" s="4">
        <f>SUMIFS(Purchase!$F:$F,Purchase!$A:$A,Waterfall!$A127,Purchase!$D:$D,Waterfall!$C127,Purchase!$C:$C,Waterfall!BT$1)</f>
        <v>0</v>
      </c>
      <c r="BU127" s="4">
        <f>SUMIFS(Purchase!$F:$F,Purchase!$A:$A,Waterfall!$A127,Purchase!$D:$D,Waterfall!$C127,Purchase!$C:$C,Waterfall!BU$1)</f>
        <v>0</v>
      </c>
      <c r="BV127" s="4">
        <f>SUMIFS(Purchase!$F:$F,Purchase!$A:$A,Waterfall!$A127,Purchase!$D:$D,Waterfall!$C127,Purchase!$C:$C,Waterfall!BV$1)</f>
        <v>0</v>
      </c>
      <c r="BW127" s="4">
        <f>SUMIFS(Purchase!$F:$F,Purchase!$A:$A,Waterfall!$A127,Purchase!$D:$D,Waterfall!$C127,Purchase!$C:$C,Waterfall!BW$1)</f>
        <v>0</v>
      </c>
      <c r="BX127" s="4">
        <f>SUMIFS(Purchase!$F:$F,Purchase!$A:$A,Waterfall!$A127,Purchase!$D:$D,Waterfall!$C127,Purchase!$C:$C,Waterfall!BX$1)</f>
        <v>0</v>
      </c>
      <c r="BY127" s="4">
        <f>SUMIFS(Purchase!$F:$F,Purchase!$A:$A,Waterfall!$A127,Purchase!$D:$D,Waterfall!$C127,Purchase!$C:$C,Waterfall!BY$1)</f>
        <v>0</v>
      </c>
      <c r="BZ127" s="4">
        <f>SUMIFS(Purchase!$F:$F,Purchase!$A:$A,Waterfall!$A127,Purchase!$D:$D,Waterfall!$C127,Purchase!$C:$C,Waterfall!BZ$1)</f>
        <v>0</v>
      </c>
      <c r="CA127" s="4">
        <f>SUMIFS(Purchase!$F:$F,Purchase!$A:$A,Waterfall!$A127,Purchase!$D:$D,Waterfall!$C127,Purchase!$C:$C,Waterfall!CA$1)</f>
        <v>0</v>
      </c>
      <c r="CB127" s="4">
        <f>SUMIFS(Purchase!$F:$F,Purchase!$A:$A,Waterfall!$A127,Purchase!$D:$D,Waterfall!$C127,Purchase!$C:$C,Waterfall!CB$1)</f>
        <v>0</v>
      </c>
      <c r="CC127" s="4">
        <f>SUMIFS(Purchase!$F:$F,Purchase!$A:$A,Waterfall!$A127,Purchase!$D:$D,Waterfall!$C127,Purchase!$C:$C,Waterfall!CC$1)</f>
        <v>0</v>
      </c>
      <c r="CD127" s="4">
        <f>SUMIFS(Purchase!$F:$F,Purchase!$A:$A,Waterfall!$A127,Purchase!$D:$D,Waterfall!$C127,Purchase!$C:$C,Waterfall!CD$1)</f>
        <v>0</v>
      </c>
      <c r="CE127" s="4">
        <f>SUMIFS(Purchase!$F:$F,Purchase!$A:$A,Waterfall!$A127,Purchase!$D:$D,Waterfall!$C127,Purchase!$C:$C,Waterfall!CE$1)</f>
        <v>0</v>
      </c>
      <c r="CF127" s="4">
        <f>SUMIFS(Purchase!$F:$F,Purchase!$A:$A,Waterfall!$A127,Purchase!$D:$D,Waterfall!$C127,Purchase!$C:$C,Waterfall!CF$1)</f>
        <v>0</v>
      </c>
      <c r="CG127" s="4">
        <f>SUMIFS(Purchase!$F:$F,Purchase!$A:$A,Waterfall!$A127,Purchase!$D:$D,Waterfall!$C127,Purchase!$C:$C,Waterfall!CG$1)</f>
        <v>0</v>
      </c>
      <c r="CH127" s="4">
        <f>SUMIFS(Purchase!$F:$F,Purchase!$A:$A,Waterfall!$A127,Purchase!$D:$D,Waterfall!$C127,Purchase!$C:$C,Waterfall!CH$1)</f>
        <v>0</v>
      </c>
      <c r="CI127" s="4">
        <f>SUMIFS(Purchase!$F:$F,Purchase!$A:$A,Waterfall!$A127,Purchase!$D:$D,Waterfall!$C127,Purchase!$C:$C,Waterfall!CI$1)</f>
        <v>0</v>
      </c>
      <c r="CJ127" s="4">
        <f>SUMIFS(Purchase!$F:$F,Purchase!$A:$A,Waterfall!$A127,Purchase!$D:$D,Waterfall!$C127,Purchase!$C:$C,Waterfall!CJ$1)</f>
        <v>0</v>
      </c>
      <c r="CK127" s="4">
        <f>SUMIFS(Purchase!$F:$F,Purchase!$A:$A,Waterfall!$A127,Purchase!$D:$D,Waterfall!$C127,Purchase!$C:$C,Waterfall!CK$1)</f>
        <v>0</v>
      </c>
      <c r="CL127" s="4">
        <f>SUMIFS(Purchase!$F:$F,Purchase!$A:$A,Waterfall!$A127,Purchase!$D:$D,Waterfall!$C127,Purchase!$C:$C,Waterfall!CL$1)</f>
        <v>0</v>
      </c>
      <c r="CM127" s="4">
        <f>SUMIFS(Purchase!$F:$F,Purchase!$A:$A,Waterfall!$A127,Purchase!$D:$D,Waterfall!$C127,Purchase!$C:$C,Waterfall!CM$1)</f>
        <v>0</v>
      </c>
      <c r="CN127" s="4">
        <f>SUMIFS(Purchase!$F:$F,Purchase!$A:$A,Waterfall!$A127,Purchase!$D:$D,Waterfall!$C127,Purchase!$C:$C,Waterfall!CN$1)</f>
        <v>0</v>
      </c>
      <c r="CO127" s="4">
        <f>SUMIFS(Purchase!$F:$F,Purchase!$A:$A,Waterfall!$A127,Purchase!$D:$D,Waterfall!$C127,Purchase!$C:$C,Waterfall!CO$1)</f>
        <v>0</v>
      </c>
      <c r="CP127" s="4">
        <f>SUMIFS(Purchase!$F:$F,Purchase!$A:$A,Waterfall!$A127,Purchase!$D:$D,Waterfall!$C127,Purchase!$C:$C,Waterfall!CP$1)</f>
        <v>0</v>
      </c>
      <c r="CQ127" s="4">
        <f>SUMIFS(Purchase!$F:$F,Purchase!$A:$A,Waterfall!$A127,Purchase!$D:$D,Waterfall!$C127,Purchase!$C:$C,Waterfall!CQ$1)</f>
        <v>0</v>
      </c>
      <c r="CR127" s="4">
        <f>SUMIFS(Purchase!$F:$F,Purchase!$A:$A,Waterfall!$A127,Purchase!$D:$D,Waterfall!$C127,Purchase!$C:$C,Waterfall!CR$1)</f>
        <v>0</v>
      </c>
      <c r="CS127" s="4">
        <f>SUMIFS(Purchase!$F:$F,Purchase!$A:$A,Waterfall!$A127,Purchase!$D:$D,Waterfall!$C127,Purchase!$C:$C,Waterfall!CS$1)</f>
        <v>0</v>
      </c>
      <c r="CT127" s="4">
        <f>SUMIFS(Purchase!$F:$F,Purchase!$A:$A,Waterfall!$A127,Purchase!$D:$D,Waterfall!$C127,Purchase!$C:$C,Waterfall!CT$1)</f>
        <v>0</v>
      </c>
      <c r="CU127" s="4">
        <f>SUMIFS(Purchase!$F:$F,Purchase!$A:$A,Waterfall!$A127,Purchase!$D:$D,Waterfall!$C127,Purchase!$C:$C,Waterfall!CU$1)</f>
        <v>0</v>
      </c>
      <c r="CV127" s="4">
        <f>SUMIFS(Purchase!$F:$F,Purchase!$A:$A,Waterfall!$A127,Purchase!$D:$D,Waterfall!$C127,Purchase!$C:$C,Waterfall!CV$1)</f>
        <v>0</v>
      </c>
      <c r="CW127" s="4">
        <f>SUMIFS(Purchase!$F:$F,Purchase!$A:$A,Waterfall!$A127,Purchase!$D:$D,Waterfall!$C127,Purchase!$C:$C,Waterfall!CW$1)</f>
        <v>0</v>
      </c>
      <c r="CX127" s="4">
        <f>SUMIFS(Purchase!$F:$F,Purchase!$A:$A,Waterfall!$A127,Purchase!$D:$D,Waterfall!$C127,Purchase!$C:$C,Waterfall!CX$1)</f>
        <v>0</v>
      </c>
      <c r="CY127" s="4">
        <f>SUMIFS(Purchase!$F:$F,Purchase!$A:$A,Waterfall!$A127,Purchase!$D:$D,Waterfall!$C127,Purchase!$C:$C,Waterfall!CY$1)</f>
        <v>0</v>
      </c>
      <c r="CZ127" s="4">
        <f>SUMIFS(Purchase!$F:$F,Purchase!$A:$A,Waterfall!$A127,Purchase!$D:$D,Waterfall!$C127,Purchase!$C:$C,Waterfall!CZ$1)</f>
        <v>0</v>
      </c>
      <c r="DA127" s="4">
        <f>SUMIFS(Purchase!$F:$F,Purchase!$A:$A,Waterfall!$A127,Purchase!$D:$D,Waterfall!$C127,Purchase!$C:$C,Waterfall!DA$1)</f>
        <v>0</v>
      </c>
      <c r="DB127" s="4">
        <f>SUMIFS(Purchase!$F:$F,Purchase!$A:$A,Waterfall!$A127,Purchase!$D:$D,Waterfall!$C127,Purchase!$C:$C,Waterfall!DB$1)</f>
        <v>0</v>
      </c>
      <c r="DC127" s="4">
        <f>SUMIFS(Purchase!$F:$F,Purchase!$A:$A,Waterfall!$A127,Purchase!$D:$D,Waterfall!$C127,Purchase!$C:$C,Waterfall!DC$1)</f>
        <v>0</v>
      </c>
      <c r="DD127" s="4">
        <f>SUMIFS(Purchase!$F:$F,Purchase!$A:$A,Waterfall!$A127,Purchase!$D:$D,Waterfall!$C127,Purchase!$C:$C,Waterfall!DD$1)</f>
        <v>0</v>
      </c>
      <c r="DE127" s="4">
        <f>SUMIFS(Purchase!$F:$F,Purchase!$A:$A,Waterfall!$A127,Purchase!$D:$D,Waterfall!$C127,Purchase!$C:$C,Waterfall!DE$1)</f>
        <v>0</v>
      </c>
      <c r="DF127" s="4">
        <f>SUMIFS(Purchase!$F:$F,Purchase!$A:$A,Waterfall!$A127,Purchase!$D:$D,Waterfall!$C127,Purchase!$C:$C,Waterfall!DF$1)</f>
        <v>0</v>
      </c>
      <c r="DG127" s="4">
        <f>SUMIFS(Purchase!$F:$F,Purchase!$A:$A,Waterfall!$A127,Purchase!$D:$D,Waterfall!$C127,Purchase!$C:$C,Waterfall!DG$1)</f>
        <v>0</v>
      </c>
      <c r="DH127" s="4">
        <f>SUMIFS(Purchase!$F:$F,Purchase!$A:$A,Waterfall!$A127,Purchase!$D:$D,Waterfall!$C127,Purchase!$C:$C,Waterfall!DH$1)</f>
        <v>0</v>
      </c>
      <c r="DI127" s="4">
        <f>SUMIFS(Purchase!$F:$F,Purchase!$A:$A,Waterfall!$A127,Purchase!$D:$D,Waterfall!$C127,Purchase!$C:$C,Waterfall!DI$1)</f>
        <v>0</v>
      </c>
      <c r="DJ127" s="4">
        <f>SUMIFS(Purchase!$F:$F,Purchase!$A:$A,Waterfall!$A127,Purchase!$D:$D,Waterfall!$C127,Purchase!$C:$C,Waterfall!DJ$1)</f>
        <v>0</v>
      </c>
      <c r="DK127" s="4">
        <f>SUMIFS(Purchase!$F:$F,Purchase!$A:$A,Waterfall!$A127,Purchase!$D:$D,Waterfall!$C127,Purchase!$C:$C,Waterfall!DK$1)</f>
        <v>0</v>
      </c>
      <c r="DL127" s="4">
        <f>SUMIFS(Purchase!$F:$F,Purchase!$A:$A,Waterfall!$A127,Purchase!$D:$D,Waterfall!$C127,Purchase!$C:$C,Waterfall!DL$1)</f>
        <v>0</v>
      </c>
      <c r="DM127" s="4">
        <f>SUMIFS(Purchase!$F:$F,Purchase!$A:$A,Waterfall!$A127,Purchase!$D:$D,Waterfall!$C127,Purchase!$C:$C,Waterfall!DM$1)</f>
        <v>0</v>
      </c>
      <c r="DN127" s="4">
        <f>SUMIFS(Purchase!$F:$F,Purchase!$A:$A,Waterfall!$A127,Purchase!$D:$D,Waterfall!$C127,Purchase!$C:$C,Waterfall!DN$1)</f>
        <v>0</v>
      </c>
      <c r="DO127" s="4">
        <f>SUMIFS(Purchase!$F:$F,Purchase!$A:$A,Waterfall!$A127,Purchase!$D:$D,Waterfall!$C127,Purchase!$C:$C,Waterfall!DO$1)</f>
        <v>0</v>
      </c>
      <c r="DP127" s="4">
        <f>SUMIFS(Purchase!$F:$F,Purchase!$A:$A,Waterfall!$A127,Purchase!$D:$D,Waterfall!$C127,Purchase!$C:$C,Waterfall!DP$1)</f>
        <v>0</v>
      </c>
      <c r="DQ127" s="4">
        <f>SUMIFS(Purchase!$F:$F,Purchase!$A:$A,Waterfall!$A127,Purchase!$D:$D,Waterfall!$C127,Purchase!$C:$C,Waterfall!DQ$1)</f>
        <v>0</v>
      </c>
      <c r="DR127" s="4">
        <f>SUMIFS(Purchase!$F:$F,Purchase!$A:$A,Waterfall!$A127,Purchase!$D:$D,Waterfall!$C127,Purchase!$C:$C,Waterfall!DR$1)</f>
        <v>0</v>
      </c>
      <c r="DS127" s="4">
        <f>SUMIFS(Purchase!$F:$F,Purchase!$A:$A,Waterfall!$A127,Purchase!$D:$D,Waterfall!$C127,Purchase!$C:$C,Waterfall!DS$1)</f>
        <v>0</v>
      </c>
      <c r="DT127" s="4">
        <f>SUMIFS(Purchase!$F:$F,Purchase!$A:$A,Waterfall!$A127,Purchase!$D:$D,Waterfall!$C127,Purchase!$C:$C,Waterfall!DT$1)</f>
        <v>0</v>
      </c>
      <c r="DU127" s="4">
        <f>SUMIFS(Purchase!$F:$F,Purchase!$A:$A,Waterfall!$A127,Purchase!$D:$D,Waterfall!$C127,Purchase!$C:$C,Waterfall!DU$1)</f>
        <v>0</v>
      </c>
      <c r="DV127" s="4">
        <f>SUMIFS(Purchase!$F:$F,Purchase!$A:$A,Waterfall!$A127,Purchase!$D:$D,Waterfall!$C127,Purchase!$C:$C,Waterfall!DV$1)</f>
        <v>0</v>
      </c>
      <c r="DW127" s="4">
        <f>SUMIFS(Purchase!$F:$F,Purchase!$A:$A,Waterfall!$A127,Purchase!$D:$D,Waterfall!$C127,Purchase!$C:$C,Waterfall!DW$1)</f>
        <v>0</v>
      </c>
      <c r="DX127" s="4">
        <f>SUMIFS(Purchase!$F:$F,Purchase!$A:$A,Waterfall!$A127,Purchase!$D:$D,Waterfall!$C127,Purchase!$C:$C,Waterfall!DX$1)</f>
        <v>0</v>
      </c>
      <c r="DY127" s="4">
        <f>SUMIFS(Purchase!$F:$F,Purchase!$A:$A,Waterfall!$A127,Purchase!$D:$D,Waterfall!$C127,Purchase!$C:$C,Waterfall!DY$1)</f>
        <v>0</v>
      </c>
      <c r="DZ127" s="4">
        <f>SUMIFS(Purchase!$F:$F,Purchase!$A:$A,Waterfall!$A127,Purchase!$D:$D,Waterfall!$C127,Purchase!$C:$C,Waterfall!DZ$1)</f>
        <v>0</v>
      </c>
      <c r="EA127" s="4">
        <f>SUMIFS(Purchase!$F:$F,Purchase!$A:$A,Waterfall!$A127,Purchase!$D:$D,Waterfall!$C127,Purchase!$C:$C,Waterfall!EA$1)</f>
        <v>0</v>
      </c>
      <c r="EB127" s="4">
        <f>SUMIFS(Purchase!$F:$F,Purchase!$A:$A,Waterfall!$A127,Purchase!$D:$D,Waterfall!$C127,Purchase!$C:$C,Waterfall!EB$1)</f>
        <v>0</v>
      </c>
      <c r="EC127" s="4">
        <f>SUMIFS(Purchase!$F:$F,Purchase!$A:$A,Waterfall!$A127,Purchase!$D:$D,Waterfall!$C127,Purchase!$C:$C,Waterfall!EC$1)</f>
        <v>0</v>
      </c>
      <c r="ED127" s="4">
        <f>SUMIFS(Purchase!$F:$F,Purchase!$A:$A,Waterfall!$A127,Purchase!$D:$D,Waterfall!$C127,Purchase!$C:$C,Waterfall!ED$1)</f>
        <v>0</v>
      </c>
      <c r="EE127" s="4">
        <f>SUMIFS(Purchase!$F:$F,Purchase!$A:$A,Waterfall!$A127,Purchase!$D:$D,Waterfall!$C127,Purchase!$C:$C,Waterfall!EE$1)</f>
        <v>0</v>
      </c>
      <c r="EF127" s="4">
        <f>SUMIFS(Purchase!$F:$F,Purchase!$A:$A,Waterfall!$A127,Purchase!$D:$D,Waterfall!$C127,Purchase!$C:$C,Waterfall!EF$1)</f>
        <v>0</v>
      </c>
      <c r="EG127" s="4">
        <f>SUMIFS(Purchase!$F:$F,Purchase!$A:$A,Waterfall!$A127,Purchase!$D:$D,Waterfall!$C127,Purchase!$C:$C,Waterfall!EG$1)</f>
        <v>0</v>
      </c>
      <c r="EH127" s="4">
        <f>SUMIFS(Purchase!$F:$F,Purchase!$A:$A,Waterfall!$A127,Purchase!$D:$D,Waterfall!$C127,Purchase!$C:$C,Waterfall!EH$1)</f>
        <v>0</v>
      </c>
      <c r="EI127" s="4">
        <f>SUMIFS(Purchase!$F:$F,Purchase!$A:$A,Waterfall!$A127,Purchase!$D:$D,Waterfall!$C127,Purchase!$C:$C,Waterfall!EI$1)</f>
        <v>0</v>
      </c>
      <c r="EJ127" s="4">
        <f>SUMIFS(Purchase!$F:$F,Purchase!$A:$A,Waterfall!$A127,Purchase!$D:$D,Waterfall!$C127,Purchase!$C:$C,Waterfall!EJ$1)</f>
        <v>0</v>
      </c>
      <c r="EK127" s="4">
        <f>SUMIFS(Purchase!$F:$F,Purchase!$A:$A,Waterfall!$A127,Purchase!$D:$D,Waterfall!$C127,Purchase!$C:$C,Waterfall!EK$1)</f>
        <v>0</v>
      </c>
      <c r="EL127" s="4">
        <f>SUMIFS(Purchase!$F:$F,Purchase!$A:$A,Waterfall!$A127,Purchase!$D:$D,Waterfall!$C127,Purchase!$C:$C,Waterfall!EL$1)</f>
        <v>0</v>
      </c>
      <c r="EM127" s="4">
        <f>SUMIFS(Purchase!$F:$F,Purchase!$A:$A,Waterfall!$A127,Purchase!$D:$D,Waterfall!$C127,Purchase!$C:$C,Waterfall!EM$1)</f>
        <v>0</v>
      </c>
      <c r="EN127" s="4">
        <f>SUMIFS(Purchase!$F:$F,Purchase!$A:$A,Waterfall!$A127,Purchase!$D:$D,Waterfall!$C127,Purchase!$C:$C,Waterfall!EN$1)</f>
        <v>0</v>
      </c>
      <c r="EO127" s="4">
        <f>SUMIFS(Purchase!$F:$F,Purchase!$A:$A,Waterfall!$A127,Purchase!$D:$D,Waterfall!$C127,Purchase!$C:$C,Waterfall!EO$1)</f>
        <v>0</v>
      </c>
      <c r="EP127" s="4">
        <f>SUMIFS(Purchase!$F:$F,Purchase!$A:$A,Waterfall!$A127,Purchase!$D:$D,Waterfall!$C127,Purchase!$C:$C,Waterfall!EP$1)</f>
        <v>0</v>
      </c>
      <c r="EQ127" s="4">
        <f>SUMIFS(Purchase!$F:$F,Purchase!$A:$A,Waterfall!$A127,Purchase!$D:$D,Waterfall!$C127,Purchase!$C:$C,Waterfall!EQ$1)</f>
        <v>0</v>
      </c>
      <c r="ER127" s="4">
        <f>SUMIFS(Purchase!$F:$F,Purchase!$A:$A,Waterfall!$A127,Purchase!$D:$D,Waterfall!$C127,Purchase!$C:$C,Waterfall!ER$1)</f>
        <v>0</v>
      </c>
      <c r="ES127" s="4">
        <f>SUMIFS(Purchase!$F:$F,Purchase!$A:$A,Waterfall!$A127,Purchase!$D:$D,Waterfall!$C127,Purchase!$C:$C,Waterfall!ES$1)</f>
        <v>0</v>
      </c>
      <c r="ET127" s="4">
        <f>SUMIFS(Purchase!$F:$F,Purchase!$A:$A,Waterfall!$A127,Purchase!$D:$D,Waterfall!$C127,Purchase!$C:$C,Waterfall!ET$1)</f>
        <v>0</v>
      </c>
      <c r="EU127" s="4">
        <f>SUMIFS(Purchase!$F:$F,Purchase!$A:$A,Waterfall!$A127,Purchase!$D:$D,Waterfall!$C127,Purchase!$C:$C,Waterfall!EU$1)</f>
        <v>0</v>
      </c>
      <c r="EV127" s="4">
        <f>SUMIFS(Purchase!$F:$F,Purchase!$A:$A,Waterfall!$A127,Purchase!$D:$D,Waterfall!$C127,Purchase!$C:$C,Waterfall!EV$1)</f>
        <v>0</v>
      </c>
      <c r="EW127" s="4">
        <f>SUMIFS(Purchase!$F:$F,Purchase!$A:$A,Waterfall!$A127,Purchase!$D:$D,Waterfall!$C127,Purchase!$C:$C,Waterfall!EW$1)</f>
        <v>0</v>
      </c>
      <c r="EX127" s="4">
        <f>SUMIFS(Purchase!$F:$F,Purchase!$A:$A,Waterfall!$A127,Purchase!$D:$D,Waterfall!$C127,Purchase!$C:$C,Waterfall!EX$1)</f>
        <v>0</v>
      </c>
      <c r="EY127" s="4">
        <f>SUMIFS(Purchase!$F:$F,Purchase!$A:$A,Waterfall!$A127,Purchase!$D:$D,Waterfall!$C127,Purchase!$C:$C,Waterfall!EY$1)</f>
        <v>0</v>
      </c>
      <c r="EZ127" s="4">
        <f>SUMIFS(Purchase!$F:$F,Purchase!$A:$A,Waterfall!$A127,Purchase!$D:$D,Waterfall!$C127,Purchase!$C:$C,Waterfall!EZ$1)</f>
        <v>0</v>
      </c>
      <c r="FA127" s="4">
        <f>SUMIFS(Purchase!$F:$F,Purchase!$A:$A,Waterfall!$A127,Purchase!$D:$D,Waterfall!$C127,Purchase!$C:$C,Waterfall!FA$1)</f>
        <v>0</v>
      </c>
      <c r="FB127" s="4">
        <f>SUMIFS(Purchase!$F:$F,Purchase!$A:$A,Waterfall!$A127,Purchase!$D:$D,Waterfall!$C127,Purchase!$C:$C,Waterfall!FB$1)</f>
        <v>0</v>
      </c>
      <c r="FC127" s="4">
        <f>SUMIFS(Purchase!$F:$F,Purchase!$A:$A,Waterfall!$A127,Purchase!$D:$D,Waterfall!$C127,Purchase!$C:$C,Waterfall!FC$1)</f>
        <v>0</v>
      </c>
      <c r="FD127" s="4">
        <f>SUMIFS(Purchase!$F:$F,Purchase!$A:$A,Waterfall!$A127,Purchase!$D:$D,Waterfall!$C127,Purchase!$C:$C,Waterfall!FD$1)</f>
        <v>0</v>
      </c>
      <c r="FE127" s="4">
        <f>SUMIFS(Purchase!$F:$F,Purchase!$A:$A,Waterfall!$A127,Purchase!$D:$D,Waterfall!$C127,Purchase!$C:$C,Waterfall!FE$1)</f>
        <v>0</v>
      </c>
      <c r="FF127" s="4">
        <f>SUMIFS(Purchase!$F:$F,Purchase!$A:$A,Waterfall!$A127,Purchase!$D:$D,Waterfall!$C127,Purchase!$C:$C,Waterfall!FF$1)</f>
        <v>0</v>
      </c>
      <c r="FG127" s="4">
        <f>SUMIFS(Purchase!$F:$F,Purchase!$A:$A,Waterfall!$A127,Purchase!$D:$D,Waterfall!$C127,Purchase!$C:$C,Waterfall!FG$1)</f>
        <v>0</v>
      </c>
      <c r="FH127" s="4">
        <f>SUMIFS(Purchase!$F:$F,Purchase!$A:$A,Waterfall!$A127,Purchase!$D:$D,Waterfall!$C127,Purchase!$C:$C,Waterfall!FH$1)</f>
        <v>0</v>
      </c>
      <c r="FI127" s="4">
        <f>SUMIFS(Purchase!$F:$F,Purchase!$A:$A,Waterfall!$A127,Purchase!$D:$D,Waterfall!$C127,Purchase!$C:$C,Waterfall!FI$1)</f>
        <v>0</v>
      </c>
      <c r="FJ127" s="4">
        <f>SUMIFS(Purchase!$F:$F,Purchase!$A:$A,Waterfall!$A127,Purchase!$D:$D,Waterfall!$C127,Purchase!$C:$C,Waterfall!FJ$1)</f>
        <v>0</v>
      </c>
      <c r="FK127" s="4">
        <f>SUMIFS(Purchase!$F:$F,Purchase!$A:$A,Waterfall!$A127,Purchase!$D:$D,Waterfall!$C127,Purchase!$C:$C,Waterfall!FK$1)</f>
        <v>0</v>
      </c>
      <c r="FL127" s="4">
        <f>SUMIFS(Purchase!$F:$F,Purchase!$A:$A,Waterfall!$A127,Purchase!$D:$D,Waterfall!$C127,Purchase!$C:$C,Waterfall!FL$1)</f>
        <v>0</v>
      </c>
      <c r="FM127" s="4">
        <f>SUMIFS(Purchase!$F:$F,Purchase!$A:$A,Waterfall!$A127,Purchase!$D:$D,Waterfall!$C127,Purchase!$C:$C,Waterfall!FM$1)</f>
        <v>0</v>
      </c>
      <c r="FN127" s="4">
        <f>SUMIFS(Purchase!$F:$F,Purchase!$A:$A,Waterfall!$A127,Purchase!$D:$D,Waterfall!$C127,Purchase!$C:$C,Waterfall!FN$1)</f>
        <v>0</v>
      </c>
      <c r="FO127" s="4">
        <f>SUMIFS(Purchase!$F:$F,Purchase!$A:$A,Waterfall!$A127,Purchase!$D:$D,Waterfall!$C127,Purchase!$C:$C,Waterfall!FO$1)</f>
        <v>0</v>
      </c>
      <c r="FP127" s="4">
        <f>SUMIFS(Purchase!$F:$F,Purchase!$A:$A,Waterfall!$A127,Purchase!$D:$D,Waterfall!$C127,Purchase!$C:$C,Waterfall!FP$1)</f>
        <v>0</v>
      </c>
      <c r="FQ127" s="4">
        <f>SUMIFS(Purchase!$F:$F,Purchase!$A:$A,Waterfall!$A127,Purchase!$D:$D,Waterfall!$C127,Purchase!$C:$C,Waterfall!FQ$1)</f>
        <v>0</v>
      </c>
      <c r="FR127" s="4">
        <f>SUMIFS(Purchase!$F:$F,Purchase!$A:$A,Waterfall!$A127,Purchase!$D:$D,Waterfall!$C127,Purchase!$C:$C,Waterfall!FR$1)</f>
        <v>0</v>
      </c>
      <c r="FS127" s="4">
        <f>SUMIFS(Purchase!$F:$F,Purchase!$A:$A,Waterfall!$A127,Purchase!$D:$D,Waterfall!$C127,Purchase!$C:$C,Waterfall!FS$1)</f>
        <v>0</v>
      </c>
      <c r="FT127" s="4">
        <f>SUMIFS(Purchase!$F:$F,Purchase!$A:$A,Waterfall!$A127,Purchase!$D:$D,Waterfall!$C127,Purchase!$C:$C,Waterfall!FT$1)</f>
        <v>0</v>
      </c>
      <c r="FU127" s="4">
        <f>SUMIFS(Purchase!$F:$F,Purchase!$A:$A,Waterfall!$A127,Purchase!$D:$D,Waterfall!$C127,Purchase!$C:$C,Waterfall!FU$1)</f>
        <v>0</v>
      </c>
      <c r="FV127" s="4">
        <f>SUMIFS(Purchase!$F:$F,Purchase!$A:$A,Waterfall!$A127,Purchase!$D:$D,Waterfall!$C127,Purchase!$C:$C,Waterfall!FV$1)</f>
        <v>0</v>
      </c>
      <c r="FW127" s="4">
        <f>SUMIFS(Purchase!$F:$F,Purchase!$A:$A,Waterfall!$A127,Purchase!$D:$D,Waterfall!$C127,Purchase!$C:$C,Waterfall!FW$1)</f>
        <v>0</v>
      </c>
      <c r="FX127" s="4">
        <f>SUMIFS(Purchase!$F:$F,Purchase!$A:$A,Waterfall!$A127,Purchase!$D:$D,Waterfall!$C127,Purchase!$C:$C,Waterfall!FX$1)</f>
        <v>0</v>
      </c>
      <c r="FY127" s="4">
        <f>SUMIFS(Purchase!$F:$F,Purchase!$A:$A,Waterfall!$A127,Purchase!$D:$D,Waterfall!$C127,Purchase!$C:$C,Waterfall!FY$1)</f>
        <v>0</v>
      </c>
      <c r="FZ127" s="4">
        <f>SUMIFS(Purchase!$F:$F,Purchase!$A:$A,Waterfall!$A127,Purchase!$D:$D,Waterfall!$C127,Purchase!$C:$C,Waterfall!FZ$1)</f>
        <v>0</v>
      </c>
      <c r="GA127" s="4">
        <f>SUMIFS(Purchase!$F:$F,Purchase!$A:$A,Waterfall!$A127,Purchase!$D:$D,Waterfall!$C127,Purchase!$C:$C,Waterfall!GA$1)</f>
        <v>0</v>
      </c>
      <c r="GB127" s="4">
        <f>SUMIFS(Purchase!$F:$F,Purchase!$A:$A,Waterfall!$A127,Purchase!$D:$D,Waterfall!$C127,Purchase!$C:$C,Waterfall!GB$1)</f>
        <v>0</v>
      </c>
      <c r="GC127" s="4">
        <f>SUMIFS(Purchase!$F:$F,Purchase!$A:$A,Waterfall!$A127,Purchase!$D:$D,Waterfall!$C127,Purchase!$C:$C,Waterfall!GC$1)</f>
        <v>0</v>
      </c>
      <c r="GD127" s="4">
        <f>SUMIFS(Purchase!$F:$F,Purchase!$A:$A,Waterfall!$A127,Purchase!$D:$D,Waterfall!$C127,Purchase!$C:$C,Waterfall!GD$1)</f>
        <v>0</v>
      </c>
      <c r="GE127" s="4">
        <f>SUMIFS(Purchase!$F:$F,Purchase!$A:$A,Waterfall!$A127,Purchase!$D:$D,Waterfall!$C127,Purchase!$C:$C,Waterfall!GE$1)</f>
        <v>0</v>
      </c>
      <c r="GF127" s="4">
        <f>SUMIFS(Purchase!$F:$F,Purchase!$A:$A,Waterfall!$A127,Purchase!$D:$D,Waterfall!$C127,Purchase!$C:$C,Waterfall!GF$1)</f>
        <v>0</v>
      </c>
      <c r="GG127" s="4">
        <f>SUMIFS(Purchase!$F:$F,Purchase!$A:$A,Waterfall!$A127,Purchase!$D:$D,Waterfall!$C127,Purchase!$C:$C,Waterfall!GG$1)</f>
        <v>0</v>
      </c>
      <c r="GH127" s="4">
        <f>SUMIFS(Purchase!$F:$F,Purchase!$A:$A,Waterfall!$A127,Purchase!$D:$D,Waterfall!$C127,Purchase!$C:$C,Waterfall!GH$1)</f>
        <v>0</v>
      </c>
      <c r="GI127" s="4">
        <f>SUMIFS(Purchase!$F:$F,Purchase!$A:$A,Waterfall!$A127,Purchase!$D:$D,Waterfall!$C127,Purchase!$C:$C,Waterfall!GI$1)</f>
        <v>0</v>
      </c>
    </row>
    <row r="128" spans="1:191" x14ac:dyDescent="0.35">
      <c r="A128" s="8">
        <f t="shared" si="4"/>
        <v>1</v>
      </c>
      <c r="B128" s="2" t="str">
        <f>VLOOKUP($A128,Centers!$B$1:$C$120,2,)</f>
        <v>GATE</v>
      </c>
      <c r="C128" s="3">
        <v>45005</v>
      </c>
      <c r="D128" s="4">
        <f>IF($A128=1,SUM(SUMIFS(Indent!$E:$E,Indent!$C:$C,Waterfall!$C128,Indent!$A:$A,Centers!$A$2),SUMIFS(Indent!$E:$E,Indent!$C:$C,Waterfall!$C128,Indent!$A:$A,Centers!$A$3),SUMIFS(Indent!$E:$E,Indent!$C:$C,Waterfall!$C128,Indent!$A:$A,Centers!$A$4),SUMIFS(Indent!$E:$E,Indent!$C:$C,Waterfall!$C128,Indent!$A:$A,Centers!$A$5),SUMIFS(Indent!$E:$E,Indent!$C:$C,Waterfall!$C128,Indent!$A:$A,Centers!$A$6),SUMIFS(Indent!$E:$E,Indent!$C:$C,Waterfall!$C128,Indent!$A:$A,Centers!$A$7),SUMIFS(Indent!$E:$E,Indent!$C:$C,Waterfall!$C128,Indent!$A:$A,Centers!$A$8)),SUMIFS(Indent!$E:$E,Indent!$C:$C,Waterfall!$C128,Indent!$A:$A,$A128))</f>
        <v>0</v>
      </c>
      <c r="E128" s="4">
        <f>SUMIFS(Purchase!$F:$F,Purchase!$A:$A,Waterfall!$A128,Purchase!$D:$D,Waterfall!$C128,Purchase!$C:$C,Waterfall!E$1)</f>
        <v>0</v>
      </c>
      <c r="F128" s="4">
        <f>SUMIFS(Purchase!$F:$F,Purchase!$A:$A,Waterfall!$A128,Purchase!$D:$D,Waterfall!$C128,Purchase!$C:$C,Waterfall!F$1)</f>
        <v>0</v>
      </c>
      <c r="G128" s="4">
        <f>SUMIFS(Purchase!$F:$F,Purchase!$A:$A,Waterfall!$A128,Purchase!$D:$D,Waterfall!$C128,Purchase!$C:$C,Waterfall!G$1)</f>
        <v>0</v>
      </c>
      <c r="H128" s="4">
        <f>SUMIFS(Purchase!$F:$F,Purchase!$A:$A,Waterfall!$A128,Purchase!$D:$D,Waterfall!$C128,Purchase!$C:$C,Waterfall!H$1)</f>
        <v>0</v>
      </c>
      <c r="I128" s="4">
        <f>SUMIFS(Purchase!$F:$F,Purchase!$A:$A,Waterfall!$A128,Purchase!$D:$D,Waterfall!$C128,Purchase!$C:$C,Waterfall!I$1)</f>
        <v>0</v>
      </c>
      <c r="J128" s="4">
        <f>SUMIFS(Purchase!$F:$F,Purchase!$A:$A,Waterfall!$A128,Purchase!$D:$D,Waterfall!$C128,Purchase!$C:$C,Waterfall!J$1)</f>
        <v>0</v>
      </c>
      <c r="K128" s="4">
        <f>SUMIFS(Purchase!$F:$F,Purchase!$A:$A,Waterfall!$A128,Purchase!$D:$D,Waterfall!$C128,Purchase!$C:$C,Waterfall!K$1)</f>
        <v>0</v>
      </c>
      <c r="L128" s="4">
        <f>SUMIFS(Purchase!$F:$F,Purchase!$A:$A,Waterfall!$A128,Purchase!$D:$D,Waterfall!$C128,Purchase!$C:$C,Waterfall!L$1)</f>
        <v>0</v>
      </c>
      <c r="M128" s="4">
        <f>SUMIFS(Purchase!$F:$F,Purchase!$A:$A,Waterfall!$A128,Purchase!$D:$D,Waterfall!$C128,Purchase!$C:$C,Waterfall!M$1)</f>
        <v>0</v>
      </c>
      <c r="N128" s="4">
        <f>SUMIFS(Purchase!$F:$F,Purchase!$A:$A,Waterfall!$A128,Purchase!$D:$D,Waterfall!$C128,Purchase!$C:$C,Waterfall!N$1)</f>
        <v>0</v>
      </c>
      <c r="O128" s="4">
        <f>SUMIFS(Purchase!$F:$F,Purchase!$A:$A,Waterfall!$A128,Purchase!$D:$D,Waterfall!$C128,Purchase!$C:$C,Waterfall!O$1)</f>
        <v>0</v>
      </c>
      <c r="P128" s="4">
        <f>SUMIFS(Purchase!$F:$F,Purchase!$A:$A,Waterfall!$A128,Purchase!$D:$D,Waterfall!$C128,Purchase!$C:$C,Waterfall!P$1)</f>
        <v>0</v>
      </c>
      <c r="Q128" s="4">
        <f>SUMIFS(Purchase!$F:$F,Purchase!$A:$A,Waterfall!$A128,Purchase!$D:$D,Waterfall!$C128,Purchase!$C:$C,Waterfall!Q$1)</f>
        <v>0</v>
      </c>
      <c r="R128" s="4">
        <f>SUMIFS(Purchase!$F:$F,Purchase!$A:$A,Waterfall!$A128,Purchase!$D:$D,Waterfall!$C128,Purchase!$C:$C,Waterfall!R$1)</f>
        <v>0</v>
      </c>
      <c r="S128" s="4">
        <f>SUMIFS(Purchase!$F:$F,Purchase!$A:$A,Waterfall!$A128,Purchase!$D:$D,Waterfall!$C128,Purchase!$C:$C,Waterfall!S$1)</f>
        <v>0</v>
      </c>
      <c r="T128" s="4">
        <f>SUMIFS(Purchase!$F:$F,Purchase!$A:$A,Waterfall!$A128,Purchase!$D:$D,Waterfall!$C128,Purchase!$C:$C,Waterfall!T$1)</f>
        <v>0</v>
      </c>
      <c r="U128" s="4">
        <f>SUMIFS(Purchase!$F:$F,Purchase!$A:$A,Waterfall!$A128,Purchase!$D:$D,Waterfall!$C128,Purchase!$C:$C,Waterfall!U$1)</f>
        <v>0</v>
      </c>
      <c r="V128" s="4">
        <f>SUMIFS(Purchase!$F:$F,Purchase!$A:$A,Waterfall!$A128,Purchase!$D:$D,Waterfall!$C128,Purchase!$C:$C,Waterfall!V$1)</f>
        <v>0</v>
      </c>
      <c r="W128" s="4">
        <f>SUMIFS(Purchase!$F:$F,Purchase!$A:$A,Waterfall!$A128,Purchase!$D:$D,Waterfall!$C128,Purchase!$C:$C,Waterfall!W$1)</f>
        <v>0</v>
      </c>
      <c r="X128" s="4">
        <f>SUMIFS(Purchase!$F:$F,Purchase!$A:$A,Waterfall!$A128,Purchase!$D:$D,Waterfall!$C128,Purchase!$C:$C,Waterfall!X$1)</f>
        <v>0</v>
      </c>
      <c r="Y128" s="4">
        <f>SUMIFS(Purchase!$F:$F,Purchase!$A:$A,Waterfall!$A128,Purchase!$D:$D,Waterfall!$C128,Purchase!$C:$C,Waterfall!Y$1)</f>
        <v>0</v>
      </c>
      <c r="Z128" s="4">
        <f>SUMIFS(Purchase!$F:$F,Purchase!$A:$A,Waterfall!$A128,Purchase!$D:$D,Waterfall!$C128,Purchase!$C:$C,Waterfall!Z$1)</f>
        <v>0</v>
      </c>
      <c r="AA128" s="4">
        <f>SUMIFS(Purchase!$F:$F,Purchase!$A:$A,Waterfall!$A128,Purchase!$D:$D,Waterfall!$C128,Purchase!$C:$C,Waterfall!AA$1)</f>
        <v>0</v>
      </c>
      <c r="AB128" s="4">
        <f>SUMIFS(Purchase!$F:$F,Purchase!$A:$A,Waterfall!$A128,Purchase!$D:$D,Waterfall!$C128,Purchase!$C:$C,Waterfall!AB$1)</f>
        <v>0</v>
      </c>
      <c r="AC128" s="4">
        <f>SUMIFS(Purchase!$F:$F,Purchase!$A:$A,Waterfall!$A128,Purchase!$D:$D,Waterfall!$C128,Purchase!$C:$C,Waterfall!AC$1)</f>
        <v>0</v>
      </c>
      <c r="AD128" s="4">
        <f>SUMIFS(Purchase!$F:$F,Purchase!$A:$A,Waterfall!$A128,Purchase!$D:$D,Waterfall!$C128,Purchase!$C:$C,Waterfall!AD$1)</f>
        <v>0</v>
      </c>
      <c r="AE128" s="4">
        <f>SUMIFS(Purchase!$F:$F,Purchase!$A:$A,Waterfall!$A128,Purchase!$D:$D,Waterfall!$C128,Purchase!$C:$C,Waterfall!AE$1)</f>
        <v>0</v>
      </c>
      <c r="AF128" s="4">
        <f>SUMIFS(Purchase!$F:$F,Purchase!$A:$A,Waterfall!$A128,Purchase!$D:$D,Waterfall!$C128,Purchase!$C:$C,Waterfall!AF$1)</f>
        <v>0</v>
      </c>
      <c r="AG128" s="4">
        <f>SUMIFS(Purchase!$F:$F,Purchase!$A:$A,Waterfall!$A128,Purchase!$D:$D,Waterfall!$C128,Purchase!$C:$C,Waterfall!AG$1)</f>
        <v>0</v>
      </c>
      <c r="AH128" s="4">
        <f>SUMIFS(Purchase!$F:$F,Purchase!$A:$A,Waterfall!$A128,Purchase!$D:$D,Waterfall!$C128,Purchase!$C:$C,Waterfall!AH$1)</f>
        <v>0</v>
      </c>
      <c r="AI128" s="4">
        <f>SUMIFS(Purchase!$F:$F,Purchase!$A:$A,Waterfall!$A128,Purchase!$D:$D,Waterfall!$C128,Purchase!$C:$C,Waterfall!AI$1)</f>
        <v>0</v>
      </c>
      <c r="AJ128" s="4">
        <f>SUMIFS(Purchase!$F:$F,Purchase!$A:$A,Waterfall!$A128,Purchase!$D:$D,Waterfall!$C128,Purchase!$C:$C,Waterfall!AJ$1)</f>
        <v>0</v>
      </c>
      <c r="AK128" s="4">
        <f>SUMIFS(Purchase!$F:$F,Purchase!$A:$A,Waterfall!$A128,Purchase!$D:$D,Waterfall!$C128,Purchase!$C:$C,Waterfall!AK$1)</f>
        <v>0</v>
      </c>
      <c r="AL128" s="4">
        <f>SUMIFS(Purchase!$F:$F,Purchase!$A:$A,Waterfall!$A128,Purchase!$D:$D,Waterfall!$C128,Purchase!$C:$C,Waterfall!AL$1)</f>
        <v>0</v>
      </c>
      <c r="AM128" s="4">
        <f>SUMIFS(Purchase!$F:$F,Purchase!$A:$A,Waterfall!$A128,Purchase!$D:$D,Waterfall!$C128,Purchase!$C:$C,Waterfall!AM$1)</f>
        <v>0</v>
      </c>
      <c r="AN128" s="4">
        <f>SUMIFS(Purchase!$F:$F,Purchase!$A:$A,Waterfall!$A128,Purchase!$D:$D,Waterfall!$C128,Purchase!$C:$C,Waterfall!AN$1)</f>
        <v>0</v>
      </c>
      <c r="AO128" s="4">
        <f>SUMIFS(Purchase!$F:$F,Purchase!$A:$A,Waterfall!$A128,Purchase!$D:$D,Waterfall!$C128,Purchase!$C:$C,Waterfall!AO$1)</f>
        <v>0</v>
      </c>
      <c r="AP128" s="4">
        <f>SUMIFS(Purchase!$F:$F,Purchase!$A:$A,Waterfall!$A128,Purchase!$D:$D,Waterfall!$C128,Purchase!$C:$C,Waterfall!AP$1)</f>
        <v>0</v>
      </c>
      <c r="AQ128" s="4">
        <f>SUMIFS(Purchase!$F:$F,Purchase!$A:$A,Waterfall!$A128,Purchase!$D:$D,Waterfall!$C128,Purchase!$C:$C,Waterfall!AQ$1)</f>
        <v>0</v>
      </c>
      <c r="AR128" s="4">
        <f>SUMIFS(Purchase!$F:$F,Purchase!$A:$A,Waterfall!$A128,Purchase!$D:$D,Waterfall!$C128,Purchase!$C:$C,Waterfall!AR$1)</f>
        <v>0</v>
      </c>
      <c r="AS128" s="4">
        <f>SUMIFS(Purchase!$F:$F,Purchase!$A:$A,Waterfall!$A128,Purchase!$D:$D,Waterfall!$C128,Purchase!$C:$C,Waterfall!AS$1)</f>
        <v>0</v>
      </c>
      <c r="AT128" s="4">
        <f>SUMIFS(Purchase!$F:$F,Purchase!$A:$A,Waterfall!$A128,Purchase!$D:$D,Waterfall!$C128,Purchase!$C:$C,Waterfall!AT$1)</f>
        <v>0</v>
      </c>
      <c r="AU128" s="4">
        <f>SUMIFS(Purchase!$F:$F,Purchase!$A:$A,Waterfall!$A128,Purchase!$D:$D,Waterfall!$C128,Purchase!$C:$C,Waterfall!AU$1)</f>
        <v>0</v>
      </c>
      <c r="AV128" s="4">
        <f>SUMIFS(Purchase!$F:$F,Purchase!$A:$A,Waterfall!$A128,Purchase!$D:$D,Waterfall!$C128,Purchase!$C:$C,Waterfall!AV$1)</f>
        <v>0</v>
      </c>
      <c r="AW128" s="4">
        <f>SUMIFS(Purchase!$F:$F,Purchase!$A:$A,Waterfall!$A128,Purchase!$D:$D,Waterfall!$C128,Purchase!$C:$C,Waterfall!AW$1)</f>
        <v>0</v>
      </c>
      <c r="AX128" s="4">
        <f>SUMIFS(Purchase!$F:$F,Purchase!$A:$A,Waterfall!$A128,Purchase!$D:$D,Waterfall!$C128,Purchase!$C:$C,Waterfall!AX$1)</f>
        <v>0</v>
      </c>
      <c r="AY128" s="4">
        <f>SUMIFS(Purchase!$F:$F,Purchase!$A:$A,Waterfall!$A128,Purchase!$D:$D,Waterfall!$C128,Purchase!$C:$C,Waterfall!AY$1)</f>
        <v>0</v>
      </c>
      <c r="AZ128" s="4">
        <f>SUMIFS(Purchase!$F:$F,Purchase!$A:$A,Waterfall!$A128,Purchase!$D:$D,Waterfall!$C128,Purchase!$C:$C,Waterfall!AZ$1)</f>
        <v>0</v>
      </c>
      <c r="BA128" s="4">
        <f>SUMIFS(Purchase!$F:$F,Purchase!$A:$A,Waterfall!$A128,Purchase!$D:$D,Waterfall!$C128,Purchase!$C:$C,Waterfall!BA$1)</f>
        <v>0</v>
      </c>
      <c r="BB128" s="4">
        <f>SUMIFS(Purchase!$F:$F,Purchase!$A:$A,Waterfall!$A128,Purchase!$D:$D,Waterfall!$C128,Purchase!$C:$C,Waterfall!BB$1)</f>
        <v>0</v>
      </c>
      <c r="BC128" s="4">
        <f>SUMIFS(Purchase!$F:$F,Purchase!$A:$A,Waterfall!$A128,Purchase!$D:$D,Waterfall!$C128,Purchase!$C:$C,Waterfall!BC$1)</f>
        <v>0</v>
      </c>
      <c r="BD128" s="4">
        <f>SUMIFS(Purchase!$F:$F,Purchase!$A:$A,Waterfall!$A128,Purchase!$D:$D,Waterfall!$C128,Purchase!$C:$C,Waterfall!BD$1)</f>
        <v>0</v>
      </c>
      <c r="BE128" s="4">
        <f>SUMIFS(Purchase!$F:$F,Purchase!$A:$A,Waterfall!$A128,Purchase!$D:$D,Waterfall!$C128,Purchase!$C:$C,Waterfall!BE$1)</f>
        <v>0</v>
      </c>
      <c r="BF128" s="4">
        <f>SUMIFS(Purchase!$F:$F,Purchase!$A:$A,Waterfall!$A128,Purchase!$D:$D,Waterfall!$C128,Purchase!$C:$C,Waterfall!BF$1)</f>
        <v>0</v>
      </c>
      <c r="BG128" s="4">
        <f>SUMIFS(Purchase!$F:$F,Purchase!$A:$A,Waterfall!$A128,Purchase!$D:$D,Waterfall!$C128,Purchase!$C:$C,Waterfall!BG$1)</f>
        <v>0</v>
      </c>
      <c r="BH128" s="4">
        <f>SUMIFS(Purchase!$F:$F,Purchase!$A:$A,Waterfall!$A128,Purchase!$D:$D,Waterfall!$C128,Purchase!$C:$C,Waterfall!BH$1)</f>
        <v>0</v>
      </c>
      <c r="BI128" s="4">
        <f>SUMIFS(Purchase!$F:$F,Purchase!$A:$A,Waterfall!$A128,Purchase!$D:$D,Waterfall!$C128,Purchase!$C:$C,Waterfall!BI$1)</f>
        <v>0</v>
      </c>
      <c r="BJ128" s="4">
        <f>SUMIFS(Purchase!$F:$F,Purchase!$A:$A,Waterfall!$A128,Purchase!$D:$D,Waterfall!$C128,Purchase!$C:$C,Waterfall!BJ$1)</f>
        <v>0</v>
      </c>
      <c r="BK128" s="4">
        <f>SUMIFS(Purchase!$F:$F,Purchase!$A:$A,Waterfall!$A128,Purchase!$D:$D,Waterfall!$C128,Purchase!$C:$C,Waterfall!BK$1)</f>
        <v>0</v>
      </c>
      <c r="BL128" s="4">
        <f>SUMIFS(Purchase!$F:$F,Purchase!$A:$A,Waterfall!$A128,Purchase!$D:$D,Waterfall!$C128,Purchase!$C:$C,Waterfall!BL$1)</f>
        <v>0</v>
      </c>
      <c r="BM128" s="4">
        <f>SUMIFS(Purchase!$F:$F,Purchase!$A:$A,Waterfall!$A128,Purchase!$D:$D,Waterfall!$C128,Purchase!$C:$C,Waterfall!BM$1)</f>
        <v>0</v>
      </c>
      <c r="BN128" s="4">
        <f>SUMIFS(Purchase!$F:$F,Purchase!$A:$A,Waterfall!$A128,Purchase!$D:$D,Waterfall!$C128,Purchase!$C:$C,Waterfall!BN$1)</f>
        <v>0</v>
      </c>
      <c r="BO128" s="4">
        <f>SUMIFS(Purchase!$F:$F,Purchase!$A:$A,Waterfall!$A128,Purchase!$D:$D,Waterfall!$C128,Purchase!$C:$C,Waterfall!BO$1)</f>
        <v>0</v>
      </c>
      <c r="BP128" s="4">
        <f>SUMIFS(Purchase!$F:$F,Purchase!$A:$A,Waterfall!$A128,Purchase!$D:$D,Waterfall!$C128,Purchase!$C:$C,Waterfall!BP$1)</f>
        <v>0</v>
      </c>
      <c r="BQ128" s="4">
        <f>SUMIFS(Purchase!$F:$F,Purchase!$A:$A,Waterfall!$A128,Purchase!$D:$D,Waterfall!$C128,Purchase!$C:$C,Waterfall!BQ$1)</f>
        <v>0</v>
      </c>
      <c r="BR128" s="4">
        <f>SUMIFS(Purchase!$F:$F,Purchase!$A:$A,Waterfall!$A128,Purchase!$D:$D,Waterfall!$C128,Purchase!$C:$C,Waterfall!BR$1)</f>
        <v>0</v>
      </c>
      <c r="BS128" s="4">
        <f>SUMIFS(Purchase!$F:$F,Purchase!$A:$A,Waterfall!$A128,Purchase!$D:$D,Waterfall!$C128,Purchase!$C:$C,Waterfall!BS$1)</f>
        <v>0</v>
      </c>
      <c r="BT128" s="4">
        <f>SUMIFS(Purchase!$F:$F,Purchase!$A:$A,Waterfall!$A128,Purchase!$D:$D,Waterfall!$C128,Purchase!$C:$C,Waterfall!BT$1)</f>
        <v>0</v>
      </c>
      <c r="BU128" s="4">
        <f>SUMIFS(Purchase!$F:$F,Purchase!$A:$A,Waterfall!$A128,Purchase!$D:$D,Waterfall!$C128,Purchase!$C:$C,Waterfall!BU$1)</f>
        <v>0</v>
      </c>
      <c r="BV128" s="4">
        <f>SUMIFS(Purchase!$F:$F,Purchase!$A:$A,Waterfall!$A128,Purchase!$D:$D,Waterfall!$C128,Purchase!$C:$C,Waterfall!BV$1)</f>
        <v>0</v>
      </c>
      <c r="BW128" s="4">
        <f>SUMIFS(Purchase!$F:$F,Purchase!$A:$A,Waterfall!$A128,Purchase!$D:$D,Waterfall!$C128,Purchase!$C:$C,Waterfall!BW$1)</f>
        <v>0</v>
      </c>
      <c r="BX128" s="4">
        <f>SUMIFS(Purchase!$F:$F,Purchase!$A:$A,Waterfall!$A128,Purchase!$D:$D,Waterfall!$C128,Purchase!$C:$C,Waterfall!BX$1)</f>
        <v>0</v>
      </c>
      <c r="BY128" s="4">
        <f>SUMIFS(Purchase!$F:$F,Purchase!$A:$A,Waterfall!$A128,Purchase!$D:$D,Waterfall!$C128,Purchase!$C:$C,Waterfall!BY$1)</f>
        <v>0</v>
      </c>
      <c r="BZ128" s="4">
        <f>SUMIFS(Purchase!$F:$F,Purchase!$A:$A,Waterfall!$A128,Purchase!$D:$D,Waterfall!$C128,Purchase!$C:$C,Waterfall!BZ$1)</f>
        <v>0</v>
      </c>
      <c r="CA128" s="4">
        <f>SUMIFS(Purchase!$F:$F,Purchase!$A:$A,Waterfall!$A128,Purchase!$D:$D,Waterfall!$C128,Purchase!$C:$C,Waterfall!CA$1)</f>
        <v>0</v>
      </c>
      <c r="CB128" s="4">
        <f>SUMIFS(Purchase!$F:$F,Purchase!$A:$A,Waterfall!$A128,Purchase!$D:$D,Waterfall!$C128,Purchase!$C:$C,Waterfall!CB$1)</f>
        <v>0</v>
      </c>
      <c r="CC128" s="4">
        <f>SUMIFS(Purchase!$F:$F,Purchase!$A:$A,Waterfall!$A128,Purchase!$D:$D,Waterfall!$C128,Purchase!$C:$C,Waterfall!CC$1)</f>
        <v>0</v>
      </c>
      <c r="CD128" s="4">
        <f>SUMIFS(Purchase!$F:$F,Purchase!$A:$A,Waterfall!$A128,Purchase!$D:$D,Waterfall!$C128,Purchase!$C:$C,Waterfall!CD$1)</f>
        <v>0</v>
      </c>
      <c r="CE128" s="4">
        <f>SUMIFS(Purchase!$F:$F,Purchase!$A:$A,Waterfall!$A128,Purchase!$D:$D,Waterfall!$C128,Purchase!$C:$C,Waterfall!CE$1)</f>
        <v>0</v>
      </c>
      <c r="CF128" s="4">
        <f>SUMIFS(Purchase!$F:$F,Purchase!$A:$A,Waterfall!$A128,Purchase!$D:$D,Waterfall!$C128,Purchase!$C:$C,Waterfall!CF$1)</f>
        <v>0</v>
      </c>
      <c r="CG128" s="4">
        <f>SUMIFS(Purchase!$F:$F,Purchase!$A:$A,Waterfall!$A128,Purchase!$D:$D,Waterfall!$C128,Purchase!$C:$C,Waterfall!CG$1)</f>
        <v>0</v>
      </c>
      <c r="CH128" s="4">
        <f>SUMIFS(Purchase!$F:$F,Purchase!$A:$A,Waterfall!$A128,Purchase!$D:$D,Waterfall!$C128,Purchase!$C:$C,Waterfall!CH$1)</f>
        <v>0</v>
      </c>
      <c r="CI128" s="4">
        <f>SUMIFS(Purchase!$F:$F,Purchase!$A:$A,Waterfall!$A128,Purchase!$D:$D,Waterfall!$C128,Purchase!$C:$C,Waterfall!CI$1)</f>
        <v>0</v>
      </c>
      <c r="CJ128" s="4">
        <f>SUMIFS(Purchase!$F:$F,Purchase!$A:$A,Waterfall!$A128,Purchase!$D:$D,Waterfall!$C128,Purchase!$C:$C,Waterfall!CJ$1)</f>
        <v>0</v>
      </c>
      <c r="CK128" s="4">
        <f>SUMIFS(Purchase!$F:$F,Purchase!$A:$A,Waterfall!$A128,Purchase!$D:$D,Waterfall!$C128,Purchase!$C:$C,Waterfall!CK$1)</f>
        <v>0</v>
      </c>
      <c r="CL128" s="4">
        <f>SUMIFS(Purchase!$F:$F,Purchase!$A:$A,Waterfall!$A128,Purchase!$D:$D,Waterfall!$C128,Purchase!$C:$C,Waterfall!CL$1)</f>
        <v>0</v>
      </c>
      <c r="CM128" s="4">
        <f>SUMIFS(Purchase!$F:$F,Purchase!$A:$A,Waterfall!$A128,Purchase!$D:$D,Waterfall!$C128,Purchase!$C:$C,Waterfall!CM$1)</f>
        <v>0</v>
      </c>
      <c r="CN128" s="4">
        <f>SUMIFS(Purchase!$F:$F,Purchase!$A:$A,Waterfall!$A128,Purchase!$D:$D,Waterfall!$C128,Purchase!$C:$C,Waterfall!CN$1)</f>
        <v>0</v>
      </c>
      <c r="CO128" s="4">
        <f>SUMIFS(Purchase!$F:$F,Purchase!$A:$A,Waterfall!$A128,Purchase!$D:$D,Waterfall!$C128,Purchase!$C:$C,Waterfall!CO$1)</f>
        <v>0</v>
      </c>
      <c r="CP128" s="4">
        <f>SUMIFS(Purchase!$F:$F,Purchase!$A:$A,Waterfall!$A128,Purchase!$D:$D,Waterfall!$C128,Purchase!$C:$C,Waterfall!CP$1)</f>
        <v>0</v>
      </c>
      <c r="CQ128" s="4">
        <f>SUMIFS(Purchase!$F:$F,Purchase!$A:$A,Waterfall!$A128,Purchase!$D:$D,Waterfall!$C128,Purchase!$C:$C,Waterfall!CQ$1)</f>
        <v>0</v>
      </c>
      <c r="CR128" s="4">
        <f>SUMIFS(Purchase!$F:$F,Purchase!$A:$A,Waterfall!$A128,Purchase!$D:$D,Waterfall!$C128,Purchase!$C:$C,Waterfall!CR$1)</f>
        <v>0</v>
      </c>
      <c r="CS128" s="4">
        <f>SUMIFS(Purchase!$F:$F,Purchase!$A:$A,Waterfall!$A128,Purchase!$D:$D,Waterfall!$C128,Purchase!$C:$C,Waterfall!CS$1)</f>
        <v>0</v>
      </c>
      <c r="CT128" s="4">
        <f>SUMIFS(Purchase!$F:$F,Purchase!$A:$A,Waterfall!$A128,Purchase!$D:$D,Waterfall!$C128,Purchase!$C:$C,Waterfall!CT$1)</f>
        <v>0</v>
      </c>
      <c r="CU128" s="4">
        <f>SUMIFS(Purchase!$F:$F,Purchase!$A:$A,Waterfall!$A128,Purchase!$D:$D,Waterfall!$C128,Purchase!$C:$C,Waterfall!CU$1)</f>
        <v>0</v>
      </c>
      <c r="CV128" s="4">
        <f>SUMIFS(Purchase!$F:$F,Purchase!$A:$A,Waterfall!$A128,Purchase!$D:$D,Waterfall!$C128,Purchase!$C:$C,Waterfall!CV$1)</f>
        <v>0</v>
      </c>
      <c r="CW128" s="4">
        <f>SUMIFS(Purchase!$F:$F,Purchase!$A:$A,Waterfall!$A128,Purchase!$D:$D,Waterfall!$C128,Purchase!$C:$C,Waterfall!CW$1)</f>
        <v>0</v>
      </c>
      <c r="CX128" s="4">
        <f>SUMIFS(Purchase!$F:$F,Purchase!$A:$A,Waterfall!$A128,Purchase!$D:$D,Waterfall!$C128,Purchase!$C:$C,Waterfall!CX$1)</f>
        <v>0</v>
      </c>
      <c r="CY128" s="4">
        <f>SUMIFS(Purchase!$F:$F,Purchase!$A:$A,Waterfall!$A128,Purchase!$D:$D,Waterfall!$C128,Purchase!$C:$C,Waterfall!CY$1)</f>
        <v>0</v>
      </c>
      <c r="CZ128" s="4">
        <f>SUMIFS(Purchase!$F:$F,Purchase!$A:$A,Waterfall!$A128,Purchase!$D:$D,Waterfall!$C128,Purchase!$C:$C,Waterfall!CZ$1)</f>
        <v>0</v>
      </c>
      <c r="DA128" s="4">
        <f>SUMIFS(Purchase!$F:$F,Purchase!$A:$A,Waterfall!$A128,Purchase!$D:$D,Waterfall!$C128,Purchase!$C:$C,Waterfall!DA$1)</f>
        <v>0</v>
      </c>
      <c r="DB128" s="4">
        <f>SUMIFS(Purchase!$F:$F,Purchase!$A:$A,Waterfall!$A128,Purchase!$D:$D,Waterfall!$C128,Purchase!$C:$C,Waterfall!DB$1)</f>
        <v>0</v>
      </c>
      <c r="DC128" s="4">
        <f>SUMIFS(Purchase!$F:$F,Purchase!$A:$A,Waterfall!$A128,Purchase!$D:$D,Waterfall!$C128,Purchase!$C:$C,Waterfall!DC$1)</f>
        <v>0</v>
      </c>
      <c r="DD128" s="4">
        <f>SUMIFS(Purchase!$F:$F,Purchase!$A:$A,Waterfall!$A128,Purchase!$D:$D,Waterfall!$C128,Purchase!$C:$C,Waterfall!DD$1)</f>
        <v>0</v>
      </c>
      <c r="DE128" s="4">
        <f>SUMIFS(Purchase!$F:$F,Purchase!$A:$A,Waterfall!$A128,Purchase!$D:$D,Waterfall!$C128,Purchase!$C:$C,Waterfall!DE$1)</f>
        <v>0</v>
      </c>
      <c r="DF128" s="4">
        <f>SUMIFS(Purchase!$F:$F,Purchase!$A:$A,Waterfall!$A128,Purchase!$D:$D,Waterfall!$C128,Purchase!$C:$C,Waterfall!DF$1)</f>
        <v>0</v>
      </c>
      <c r="DG128" s="4">
        <f>SUMIFS(Purchase!$F:$F,Purchase!$A:$A,Waterfall!$A128,Purchase!$D:$D,Waterfall!$C128,Purchase!$C:$C,Waterfall!DG$1)</f>
        <v>0</v>
      </c>
      <c r="DH128" s="4">
        <f>SUMIFS(Purchase!$F:$F,Purchase!$A:$A,Waterfall!$A128,Purchase!$D:$D,Waterfall!$C128,Purchase!$C:$C,Waterfall!DH$1)</f>
        <v>0</v>
      </c>
      <c r="DI128" s="4">
        <f>SUMIFS(Purchase!$F:$F,Purchase!$A:$A,Waterfall!$A128,Purchase!$D:$D,Waterfall!$C128,Purchase!$C:$C,Waterfall!DI$1)</f>
        <v>0</v>
      </c>
      <c r="DJ128" s="4">
        <f>SUMIFS(Purchase!$F:$F,Purchase!$A:$A,Waterfall!$A128,Purchase!$D:$D,Waterfall!$C128,Purchase!$C:$C,Waterfall!DJ$1)</f>
        <v>0</v>
      </c>
      <c r="DK128" s="4">
        <f>SUMIFS(Purchase!$F:$F,Purchase!$A:$A,Waterfall!$A128,Purchase!$D:$D,Waterfall!$C128,Purchase!$C:$C,Waterfall!DK$1)</f>
        <v>0</v>
      </c>
      <c r="DL128" s="4">
        <f>SUMIFS(Purchase!$F:$F,Purchase!$A:$A,Waterfall!$A128,Purchase!$D:$D,Waterfall!$C128,Purchase!$C:$C,Waterfall!DL$1)</f>
        <v>0</v>
      </c>
      <c r="DM128" s="4">
        <f>SUMIFS(Purchase!$F:$F,Purchase!$A:$A,Waterfall!$A128,Purchase!$D:$D,Waterfall!$C128,Purchase!$C:$C,Waterfall!DM$1)</f>
        <v>0</v>
      </c>
      <c r="DN128" s="4">
        <f>SUMIFS(Purchase!$F:$F,Purchase!$A:$A,Waterfall!$A128,Purchase!$D:$D,Waterfall!$C128,Purchase!$C:$C,Waterfall!DN$1)</f>
        <v>0</v>
      </c>
      <c r="DO128" s="4">
        <f>SUMIFS(Purchase!$F:$F,Purchase!$A:$A,Waterfall!$A128,Purchase!$D:$D,Waterfall!$C128,Purchase!$C:$C,Waterfall!DO$1)</f>
        <v>0</v>
      </c>
      <c r="DP128" s="4">
        <f>SUMIFS(Purchase!$F:$F,Purchase!$A:$A,Waterfall!$A128,Purchase!$D:$D,Waterfall!$C128,Purchase!$C:$C,Waterfall!DP$1)</f>
        <v>0</v>
      </c>
      <c r="DQ128" s="4">
        <f>SUMIFS(Purchase!$F:$F,Purchase!$A:$A,Waterfall!$A128,Purchase!$D:$D,Waterfall!$C128,Purchase!$C:$C,Waterfall!DQ$1)</f>
        <v>0</v>
      </c>
      <c r="DR128" s="4">
        <f>SUMIFS(Purchase!$F:$F,Purchase!$A:$A,Waterfall!$A128,Purchase!$D:$D,Waterfall!$C128,Purchase!$C:$C,Waterfall!DR$1)</f>
        <v>0</v>
      </c>
      <c r="DS128" s="4">
        <f>SUMIFS(Purchase!$F:$F,Purchase!$A:$A,Waterfall!$A128,Purchase!$D:$D,Waterfall!$C128,Purchase!$C:$C,Waterfall!DS$1)</f>
        <v>0</v>
      </c>
      <c r="DT128" s="4">
        <f>SUMIFS(Purchase!$F:$F,Purchase!$A:$A,Waterfall!$A128,Purchase!$D:$D,Waterfall!$C128,Purchase!$C:$C,Waterfall!DT$1)</f>
        <v>0</v>
      </c>
      <c r="DU128" s="4">
        <f>SUMIFS(Purchase!$F:$F,Purchase!$A:$A,Waterfall!$A128,Purchase!$D:$D,Waterfall!$C128,Purchase!$C:$C,Waterfall!DU$1)</f>
        <v>0</v>
      </c>
      <c r="DV128" s="4">
        <f>SUMIFS(Purchase!$F:$F,Purchase!$A:$A,Waterfall!$A128,Purchase!$D:$D,Waterfall!$C128,Purchase!$C:$C,Waterfall!DV$1)</f>
        <v>0</v>
      </c>
      <c r="DW128" s="4">
        <f>SUMIFS(Purchase!$F:$F,Purchase!$A:$A,Waterfall!$A128,Purchase!$D:$D,Waterfall!$C128,Purchase!$C:$C,Waterfall!DW$1)</f>
        <v>0</v>
      </c>
      <c r="DX128" s="4">
        <f>SUMIFS(Purchase!$F:$F,Purchase!$A:$A,Waterfall!$A128,Purchase!$D:$D,Waterfall!$C128,Purchase!$C:$C,Waterfall!DX$1)</f>
        <v>0</v>
      </c>
      <c r="DY128" s="4">
        <f>SUMIFS(Purchase!$F:$F,Purchase!$A:$A,Waterfall!$A128,Purchase!$D:$D,Waterfall!$C128,Purchase!$C:$C,Waterfall!DY$1)</f>
        <v>0</v>
      </c>
      <c r="DZ128" s="4">
        <f>SUMIFS(Purchase!$F:$F,Purchase!$A:$A,Waterfall!$A128,Purchase!$D:$D,Waterfall!$C128,Purchase!$C:$C,Waterfall!DZ$1)</f>
        <v>0</v>
      </c>
      <c r="EA128" s="4">
        <f>SUMIFS(Purchase!$F:$F,Purchase!$A:$A,Waterfall!$A128,Purchase!$D:$D,Waterfall!$C128,Purchase!$C:$C,Waterfall!EA$1)</f>
        <v>0</v>
      </c>
      <c r="EB128" s="4">
        <f>SUMIFS(Purchase!$F:$F,Purchase!$A:$A,Waterfall!$A128,Purchase!$D:$D,Waterfall!$C128,Purchase!$C:$C,Waterfall!EB$1)</f>
        <v>0</v>
      </c>
      <c r="EC128" s="4">
        <f>SUMIFS(Purchase!$F:$F,Purchase!$A:$A,Waterfall!$A128,Purchase!$D:$D,Waterfall!$C128,Purchase!$C:$C,Waterfall!EC$1)</f>
        <v>0</v>
      </c>
      <c r="ED128" s="4">
        <f>SUMIFS(Purchase!$F:$F,Purchase!$A:$A,Waterfall!$A128,Purchase!$D:$D,Waterfall!$C128,Purchase!$C:$C,Waterfall!ED$1)</f>
        <v>0</v>
      </c>
      <c r="EE128" s="4">
        <f>SUMIFS(Purchase!$F:$F,Purchase!$A:$A,Waterfall!$A128,Purchase!$D:$D,Waterfall!$C128,Purchase!$C:$C,Waterfall!EE$1)</f>
        <v>0</v>
      </c>
      <c r="EF128" s="4">
        <f>SUMIFS(Purchase!$F:$F,Purchase!$A:$A,Waterfall!$A128,Purchase!$D:$D,Waterfall!$C128,Purchase!$C:$C,Waterfall!EF$1)</f>
        <v>0</v>
      </c>
      <c r="EG128" s="4">
        <f>SUMIFS(Purchase!$F:$F,Purchase!$A:$A,Waterfall!$A128,Purchase!$D:$D,Waterfall!$C128,Purchase!$C:$C,Waterfall!EG$1)</f>
        <v>0</v>
      </c>
      <c r="EH128" s="4">
        <f>SUMIFS(Purchase!$F:$F,Purchase!$A:$A,Waterfall!$A128,Purchase!$D:$D,Waterfall!$C128,Purchase!$C:$C,Waterfall!EH$1)</f>
        <v>0</v>
      </c>
      <c r="EI128" s="4">
        <f>SUMIFS(Purchase!$F:$F,Purchase!$A:$A,Waterfall!$A128,Purchase!$D:$D,Waterfall!$C128,Purchase!$C:$C,Waterfall!EI$1)</f>
        <v>0</v>
      </c>
      <c r="EJ128" s="4">
        <f>SUMIFS(Purchase!$F:$F,Purchase!$A:$A,Waterfall!$A128,Purchase!$D:$D,Waterfall!$C128,Purchase!$C:$C,Waterfall!EJ$1)</f>
        <v>0</v>
      </c>
      <c r="EK128" s="4">
        <f>SUMIFS(Purchase!$F:$F,Purchase!$A:$A,Waterfall!$A128,Purchase!$D:$D,Waterfall!$C128,Purchase!$C:$C,Waterfall!EK$1)</f>
        <v>0</v>
      </c>
      <c r="EL128" s="4">
        <f>SUMIFS(Purchase!$F:$F,Purchase!$A:$A,Waterfall!$A128,Purchase!$D:$D,Waterfall!$C128,Purchase!$C:$C,Waterfall!EL$1)</f>
        <v>0</v>
      </c>
      <c r="EM128" s="4">
        <f>SUMIFS(Purchase!$F:$F,Purchase!$A:$A,Waterfall!$A128,Purchase!$D:$D,Waterfall!$C128,Purchase!$C:$C,Waterfall!EM$1)</f>
        <v>0</v>
      </c>
      <c r="EN128" s="4">
        <f>SUMIFS(Purchase!$F:$F,Purchase!$A:$A,Waterfall!$A128,Purchase!$D:$D,Waterfall!$C128,Purchase!$C:$C,Waterfall!EN$1)</f>
        <v>0</v>
      </c>
      <c r="EO128" s="4">
        <f>SUMIFS(Purchase!$F:$F,Purchase!$A:$A,Waterfall!$A128,Purchase!$D:$D,Waterfall!$C128,Purchase!$C:$C,Waterfall!EO$1)</f>
        <v>0</v>
      </c>
      <c r="EP128" s="4">
        <f>SUMIFS(Purchase!$F:$F,Purchase!$A:$A,Waterfall!$A128,Purchase!$D:$D,Waterfall!$C128,Purchase!$C:$C,Waterfall!EP$1)</f>
        <v>0</v>
      </c>
      <c r="EQ128" s="4">
        <f>SUMIFS(Purchase!$F:$F,Purchase!$A:$A,Waterfall!$A128,Purchase!$D:$D,Waterfall!$C128,Purchase!$C:$C,Waterfall!EQ$1)</f>
        <v>0</v>
      </c>
      <c r="ER128" s="4">
        <f>SUMIFS(Purchase!$F:$F,Purchase!$A:$A,Waterfall!$A128,Purchase!$D:$D,Waterfall!$C128,Purchase!$C:$C,Waterfall!ER$1)</f>
        <v>0</v>
      </c>
      <c r="ES128" s="4">
        <f>SUMIFS(Purchase!$F:$F,Purchase!$A:$A,Waterfall!$A128,Purchase!$D:$D,Waterfall!$C128,Purchase!$C:$C,Waterfall!ES$1)</f>
        <v>0</v>
      </c>
      <c r="ET128" s="4">
        <f>SUMIFS(Purchase!$F:$F,Purchase!$A:$A,Waterfall!$A128,Purchase!$D:$D,Waterfall!$C128,Purchase!$C:$C,Waterfall!ET$1)</f>
        <v>0</v>
      </c>
      <c r="EU128" s="4">
        <f>SUMIFS(Purchase!$F:$F,Purchase!$A:$A,Waterfall!$A128,Purchase!$D:$D,Waterfall!$C128,Purchase!$C:$C,Waterfall!EU$1)</f>
        <v>0</v>
      </c>
      <c r="EV128" s="4">
        <f>SUMIFS(Purchase!$F:$F,Purchase!$A:$A,Waterfall!$A128,Purchase!$D:$D,Waterfall!$C128,Purchase!$C:$C,Waterfall!EV$1)</f>
        <v>0</v>
      </c>
      <c r="EW128" s="4">
        <f>SUMIFS(Purchase!$F:$F,Purchase!$A:$A,Waterfall!$A128,Purchase!$D:$D,Waterfall!$C128,Purchase!$C:$C,Waterfall!EW$1)</f>
        <v>0</v>
      </c>
      <c r="EX128" s="4">
        <f>SUMIFS(Purchase!$F:$F,Purchase!$A:$A,Waterfall!$A128,Purchase!$D:$D,Waterfall!$C128,Purchase!$C:$C,Waterfall!EX$1)</f>
        <v>0</v>
      </c>
      <c r="EY128" s="4">
        <f>SUMIFS(Purchase!$F:$F,Purchase!$A:$A,Waterfall!$A128,Purchase!$D:$D,Waterfall!$C128,Purchase!$C:$C,Waterfall!EY$1)</f>
        <v>0</v>
      </c>
      <c r="EZ128" s="4">
        <f>SUMIFS(Purchase!$F:$F,Purchase!$A:$A,Waterfall!$A128,Purchase!$D:$D,Waterfall!$C128,Purchase!$C:$C,Waterfall!EZ$1)</f>
        <v>0</v>
      </c>
      <c r="FA128" s="4">
        <f>SUMIFS(Purchase!$F:$F,Purchase!$A:$A,Waterfall!$A128,Purchase!$D:$D,Waterfall!$C128,Purchase!$C:$C,Waterfall!FA$1)</f>
        <v>0</v>
      </c>
      <c r="FB128" s="4">
        <f>SUMIFS(Purchase!$F:$F,Purchase!$A:$A,Waterfall!$A128,Purchase!$D:$D,Waterfall!$C128,Purchase!$C:$C,Waterfall!FB$1)</f>
        <v>0</v>
      </c>
      <c r="FC128" s="4">
        <f>SUMIFS(Purchase!$F:$F,Purchase!$A:$A,Waterfall!$A128,Purchase!$D:$D,Waterfall!$C128,Purchase!$C:$C,Waterfall!FC$1)</f>
        <v>0</v>
      </c>
      <c r="FD128" s="4">
        <f>SUMIFS(Purchase!$F:$F,Purchase!$A:$A,Waterfall!$A128,Purchase!$D:$D,Waterfall!$C128,Purchase!$C:$C,Waterfall!FD$1)</f>
        <v>0</v>
      </c>
      <c r="FE128" s="4">
        <f>SUMIFS(Purchase!$F:$F,Purchase!$A:$A,Waterfall!$A128,Purchase!$D:$D,Waterfall!$C128,Purchase!$C:$C,Waterfall!FE$1)</f>
        <v>0</v>
      </c>
      <c r="FF128" s="4">
        <f>SUMIFS(Purchase!$F:$F,Purchase!$A:$A,Waterfall!$A128,Purchase!$D:$D,Waterfall!$C128,Purchase!$C:$C,Waterfall!FF$1)</f>
        <v>0</v>
      </c>
      <c r="FG128" s="4">
        <f>SUMIFS(Purchase!$F:$F,Purchase!$A:$A,Waterfall!$A128,Purchase!$D:$D,Waterfall!$C128,Purchase!$C:$C,Waterfall!FG$1)</f>
        <v>0</v>
      </c>
      <c r="FH128" s="4">
        <f>SUMIFS(Purchase!$F:$F,Purchase!$A:$A,Waterfall!$A128,Purchase!$D:$D,Waterfall!$C128,Purchase!$C:$C,Waterfall!FH$1)</f>
        <v>0</v>
      </c>
      <c r="FI128" s="4">
        <f>SUMIFS(Purchase!$F:$F,Purchase!$A:$A,Waterfall!$A128,Purchase!$D:$D,Waterfall!$C128,Purchase!$C:$C,Waterfall!FI$1)</f>
        <v>0</v>
      </c>
      <c r="FJ128" s="4">
        <f>SUMIFS(Purchase!$F:$F,Purchase!$A:$A,Waterfall!$A128,Purchase!$D:$D,Waterfall!$C128,Purchase!$C:$C,Waterfall!FJ$1)</f>
        <v>0</v>
      </c>
      <c r="FK128" s="4">
        <f>SUMIFS(Purchase!$F:$F,Purchase!$A:$A,Waterfall!$A128,Purchase!$D:$D,Waterfall!$C128,Purchase!$C:$C,Waterfall!FK$1)</f>
        <v>0</v>
      </c>
      <c r="FL128" s="4">
        <f>SUMIFS(Purchase!$F:$F,Purchase!$A:$A,Waterfall!$A128,Purchase!$D:$D,Waterfall!$C128,Purchase!$C:$C,Waterfall!FL$1)</f>
        <v>0</v>
      </c>
      <c r="FM128" s="4">
        <f>SUMIFS(Purchase!$F:$F,Purchase!$A:$A,Waterfall!$A128,Purchase!$D:$D,Waterfall!$C128,Purchase!$C:$C,Waterfall!FM$1)</f>
        <v>0</v>
      </c>
      <c r="FN128" s="4">
        <f>SUMIFS(Purchase!$F:$F,Purchase!$A:$A,Waterfall!$A128,Purchase!$D:$D,Waterfall!$C128,Purchase!$C:$C,Waterfall!FN$1)</f>
        <v>0</v>
      </c>
      <c r="FO128" s="4">
        <f>SUMIFS(Purchase!$F:$F,Purchase!$A:$A,Waterfall!$A128,Purchase!$D:$D,Waterfall!$C128,Purchase!$C:$C,Waterfall!FO$1)</f>
        <v>0</v>
      </c>
      <c r="FP128" s="4">
        <f>SUMIFS(Purchase!$F:$F,Purchase!$A:$A,Waterfall!$A128,Purchase!$D:$D,Waterfall!$C128,Purchase!$C:$C,Waterfall!FP$1)</f>
        <v>0</v>
      </c>
      <c r="FQ128" s="4">
        <f>SUMIFS(Purchase!$F:$F,Purchase!$A:$A,Waterfall!$A128,Purchase!$D:$D,Waterfall!$C128,Purchase!$C:$C,Waterfall!FQ$1)</f>
        <v>0</v>
      </c>
      <c r="FR128" s="4">
        <f>SUMIFS(Purchase!$F:$F,Purchase!$A:$A,Waterfall!$A128,Purchase!$D:$D,Waterfall!$C128,Purchase!$C:$C,Waterfall!FR$1)</f>
        <v>0</v>
      </c>
      <c r="FS128" s="4">
        <f>SUMIFS(Purchase!$F:$F,Purchase!$A:$A,Waterfall!$A128,Purchase!$D:$D,Waterfall!$C128,Purchase!$C:$C,Waterfall!FS$1)</f>
        <v>0</v>
      </c>
      <c r="FT128" s="4">
        <f>SUMIFS(Purchase!$F:$F,Purchase!$A:$A,Waterfall!$A128,Purchase!$D:$D,Waterfall!$C128,Purchase!$C:$C,Waterfall!FT$1)</f>
        <v>0</v>
      </c>
      <c r="FU128" s="4">
        <f>SUMIFS(Purchase!$F:$F,Purchase!$A:$A,Waterfall!$A128,Purchase!$D:$D,Waterfall!$C128,Purchase!$C:$C,Waterfall!FU$1)</f>
        <v>0</v>
      </c>
      <c r="FV128" s="4">
        <f>SUMIFS(Purchase!$F:$F,Purchase!$A:$A,Waterfall!$A128,Purchase!$D:$D,Waterfall!$C128,Purchase!$C:$C,Waterfall!FV$1)</f>
        <v>0</v>
      </c>
      <c r="FW128" s="4">
        <f>SUMIFS(Purchase!$F:$F,Purchase!$A:$A,Waterfall!$A128,Purchase!$D:$D,Waterfall!$C128,Purchase!$C:$C,Waterfall!FW$1)</f>
        <v>0</v>
      </c>
      <c r="FX128" s="4">
        <f>SUMIFS(Purchase!$F:$F,Purchase!$A:$A,Waterfall!$A128,Purchase!$D:$D,Waterfall!$C128,Purchase!$C:$C,Waterfall!FX$1)</f>
        <v>0</v>
      </c>
      <c r="FY128" s="4">
        <f>SUMIFS(Purchase!$F:$F,Purchase!$A:$A,Waterfall!$A128,Purchase!$D:$D,Waterfall!$C128,Purchase!$C:$C,Waterfall!FY$1)</f>
        <v>0</v>
      </c>
      <c r="FZ128" s="4">
        <f>SUMIFS(Purchase!$F:$F,Purchase!$A:$A,Waterfall!$A128,Purchase!$D:$D,Waterfall!$C128,Purchase!$C:$C,Waterfall!FZ$1)</f>
        <v>0</v>
      </c>
      <c r="GA128" s="4">
        <f>SUMIFS(Purchase!$F:$F,Purchase!$A:$A,Waterfall!$A128,Purchase!$D:$D,Waterfall!$C128,Purchase!$C:$C,Waterfall!GA$1)</f>
        <v>0</v>
      </c>
      <c r="GB128" s="4">
        <f>SUMIFS(Purchase!$F:$F,Purchase!$A:$A,Waterfall!$A128,Purchase!$D:$D,Waterfall!$C128,Purchase!$C:$C,Waterfall!GB$1)</f>
        <v>0</v>
      </c>
      <c r="GC128" s="4">
        <f>SUMIFS(Purchase!$F:$F,Purchase!$A:$A,Waterfall!$A128,Purchase!$D:$D,Waterfall!$C128,Purchase!$C:$C,Waterfall!GC$1)</f>
        <v>0</v>
      </c>
      <c r="GD128" s="4">
        <f>SUMIFS(Purchase!$F:$F,Purchase!$A:$A,Waterfall!$A128,Purchase!$D:$D,Waterfall!$C128,Purchase!$C:$C,Waterfall!GD$1)</f>
        <v>0</v>
      </c>
      <c r="GE128" s="4">
        <f>SUMIFS(Purchase!$F:$F,Purchase!$A:$A,Waterfall!$A128,Purchase!$D:$D,Waterfall!$C128,Purchase!$C:$C,Waterfall!GE$1)</f>
        <v>0</v>
      </c>
      <c r="GF128" s="4">
        <f>SUMIFS(Purchase!$F:$F,Purchase!$A:$A,Waterfall!$A128,Purchase!$D:$D,Waterfall!$C128,Purchase!$C:$C,Waterfall!GF$1)</f>
        <v>0</v>
      </c>
      <c r="GG128" s="4">
        <f>SUMIFS(Purchase!$F:$F,Purchase!$A:$A,Waterfall!$A128,Purchase!$D:$D,Waterfall!$C128,Purchase!$C:$C,Waterfall!GG$1)</f>
        <v>0</v>
      </c>
      <c r="GH128" s="4">
        <f>SUMIFS(Purchase!$F:$F,Purchase!$A:$A,Waterfall!$A128,Purchase!$D:$D,Waterfall!$C128,Purchase!$C:$C,Waterfall!GH$1)</f>
        <v>0</v>
      </c>
      <c r="GI128" s="4">
        <f>SUMIFS(Purchase!$F:$F,Purchase!$A:$A,Waterfall!$A128,Purchase!$D:$D,Waterfall!$C128,Purchase!$C:$C,Waterfall!GI$1)</f>
        <v>0</v>
      </c>
    </row>
    <row r="129" spans="1:191" x14ac:dyDescent="0.35">
      <c r="A129" s="8">
        <f t="shared" si="4"/>
        <v>1</v>
      </c>
      <c r="B129" s="2" t="str">
        <f>VLOOKUP($A129,Centers!$B$1:$C$120,2,)</f>
        <v>GATE</v>
      </c>
      <c r="C129" s="3">
        <v>45006</v>
      </c>
      <c r="D129" s="4">
        <f>IF($A129=1,SUM(SUMIFS(Indent!$E:$E,Indent!$C:$C,Waterfall!$C129,Indent!$A:$A,Centers!$A$2),SUMIFS(Indent!$E:$E,Indent!$C:$C,Waterfall!$C129,Indent!$A:$A,Centers!$A$3),SUMIFS(Indent!$E:$E,Indent!$C:$C,Waterfall!$C129,Indent!$A:$A,Centers!$A$4),SUMIFS(Indent!$E:$E,Indent!$C:$C,Waterfall!$C129,Indent!$A:$A,Centers!$A$5),SUMIFS(Indent!$E:$E,Indent!$C:$C,Waterfall!$C129,Indent!$A:$A,Centers!$A$6),SUMIFS(Indent!$E:$E,Indent!$C:$C,Waterfall!$C129,Indent!$A:$A,Centers!$A$7),SUMIFS(Indent!$E:$E,Indent!$C:$C,Waterfall!$C129,Indent!$A:$A,Centers!$A$8)),SUMIFS(Indent!$E:$E,Indent!$C:$C,Waterfall!$C129,Indent!$A:$A,$A129))</f>
        <v>0</v>
      </c>
      <c r="E129" s="4">
        <f>SUMIFS(Purchase!$F:$F,Purchase!$A:$A,Waterfall!$A129,Purchase!$D:$D,Waterfall!$C129,Purchase!$C:$C,Waterfall!E$1)</f>
        <v>0</v>
      </c>
      <c r="F129" s="4">
        <f>SUMIFS(Purchase!$F:$F,Purchase!$A:$A,Waterfall!$A129,Purchase!$D:$D,Waterfall!$C129,Purchase!$C:$C,Waterfall!F$1)</f>
        <v>0</v>
      </c>
      <c r="G129" s="4">
        <f>SUMIFS(Purchase!$F:$F,Purchase!$A:$A,Waterfall!$A129,Purchase!$D:$D,Waterfall!$C129,Purchase!$C:$C,Waterfall!G$1)</f>
        <v>0</v>
      </c>
      <c r="H129" s="4">
        <f>SUMIFS(Purchase!$F:$F,Purchase!$A:$A,Waterfall!$A129,Purchase!$D:$D,Waterfall!$C129,Purchase!$C:$C,Waterfall!H$1)</f>
        <v>0</v>
      </c>
      <c r="I129" s="4">
        <f>SUMIFS(Purchase!$F:$F,Purchase!$A:$A,Waterfall!$A129,Purchase!$D:$D,Waterfall!$C129,Purchase!$C:$C,Waterfall!I$1)</f>
        <v>0</v>
      </c>
      <c r="J129" s="4">
        <f>SUMIFS(Purchase!$F:$F,Purchase!$A:$A,Waterfall!$A129,Purchase!$D:$D,Waterfall!$C129,Purchase!$C:$C,Waterfall!J$1)</f>
        <v>0</v>
      </c>
      <c r="K129" s="4">
        <f>SUMIFS(Purchase!$F:$F,Purchase!$A:$A,Waterfall!$A129,Purchase!$D:$D,Waterfall!$C129,Purchase!$C:$C,Waterfall!K$1)</f>
        <v>0</v>
      </c>
      <c r="L129" s="4">
        <f>SUMIFS(Purchase!$F:$F,Purchase!$A:$A,Waterfall!$A129,Purchase!$D:$D,Waterfall!$C129,Purchase!$C:$C,Waterfall!L$1)</f>
        <v>0</v>
      </c>
      <c r="M129" s="4">
        <f>SUMIFS(Purchase!$F:$F,Purchase!$A:$A,Waterfall!$A129,Purchase!$D:$D,Waterfall!$C129,Purchase!$C:$C,Waterfall!M$1)</f>
        <v>0</v>
      </c>
      <c r="N129" s="4">
        <f>SUMIFS(Purchase!$F:$F,Purchase!$A:$A,Waterfall!$A129,Purchase!$D:$D,Waterfall!$C129,Purchase!$C:$C,Waterfall!N$1)</f>
        <v>0</v>
      </c>
      <c r="O129" s="4">
        <f>SUMIFS(Purchase!$F:$F,Purchase!$A:$A,Waterfall!$A129,Purchase!$D:$D,Waterfall!$C129,Purchase!$C:$C,Waterfall!O$1)</f>
        <v>0</v>
      </c>
      <c r="P129" s="4">
        <f>SUMIFS(Purchase!$F:$F,Purchase!$A:$A,Waterfall!$A129,Purchase!$D:$D,Waterfall!$C129,Purchase!$C:$C,Waterfall!P$1)</f>
        <v>0</v>
      </c>
      <c r="Q129" s="4">
        <f>SUMIFS(Purchase!$F:$F,Purchase!$A:$A,Waterfall!$A129,Purchase!$D:$D,Waterfall!$C129,Purchase!$C:$C,Waterfall!Q$1)</f>
        <v>0</v>
      </c>
      <c r="R129" s="4">
        <f>SUMIFS(Purchase!$F:$F,Purchase!$A:$A,Waterfall!$A129,Purchase!$D:$D,Waterfall!$C129,Purchase!$C:$C,Waterfall!R$1)</f>
        <v>0</v>
      </c>
      <c r="S129" s="4">
        <f>SUMIFS(Purchase!$F:$F,Purchase!$A:$A,Waterfall!$A129,Purchase!$D:$D,Waterfall!$C129,Purchase!$C:$C,Waterfall!S$1)</f>
        <v>0</v>
      </c>
      <c r="T129" s="4">
        <f>SUMIFS(Purchase!$F:$F,Purchase!$A:$A,Waterfall!$A129,Purchase!$D:$D,Waterfall!$C129,Purchase!$C:$C,Waterfall!T$1)</f>
        <v>0</v>
      </c>
      <c r="U129" s="4">
        <f>SUMIFS(Purchase!$F:$F,Purchase!$A:$A,Waterfall!$A129,Purchase!$D:$D,Waterfall!$C129,Purchase!$C:$C,Waterfall!U$1)</f>
        <v>0</v>
      </c>
      <c r="V129" s="4">
        <f>SUMIFS(Purchase!$F:$F,Purchase!$A:$A,Waterfall!$A129,Purchase!$D:$D,Waterfall!$C129,Purchase!$C:$C,Waterfall!V$1)</f>
        <v>0</v>
      </c>
      <c r="W129" s="4">
        <f>SUMIFS(Purchase!$F:$F,Purchase!$A:$A,Waterfall!$A129,Purchase!$D:$D,Waterfall!$C129,Purchase!$C:$C,Waterfall!W$1)</f>
        <v>0</v>
      </c>
      <c r="X129" s="4">
        <f>SUMIFS(Purchase!$F:$F,Purchase!$A:$A,Waterfall!$A129,Purchase!$D:$D,Waterfall!$C129,Purchase!$C:$C,Waterfall!X$1)</f>
        <v>0</v>
      </c>
      <c r="Y129" s="4">
        <f>SUMIFS(Purchase!$F:$F,Purchase!$A:$A,Waterfall!$A129,Purchase!$D:$D,Waterfall!$C129,Purchase!$C:$C,Waterfall!Y$1)</f>
        <v>0</v>
      </c>
      <c r="Z129" s="4">
        <f>SUMIFS(Purchase!$F:$F,Purchase!$A:$A,Waterfall!$A129,Purchase!$D:$D,Waterfall!$C129,Purchase!$C:$C,Waterfall!Z$1)</f>
        <v>0</v>
      </c>
      <c r="AA129" s="4">
        <f>SUMIFS(Purchase!$F:$F,Purchase!$A:$A,Waterfall!$A129,Purchase!$D:$D,Waterfall!$C129,Purchase!$C:$C,Waterfall!AA$1)</f>
        <v>0</v>
      </c>
      <c r="AB129" s="4">
        <f>SUMIFS(Purchase!$F:$F,Purchase!$A:$A,Waterfall!$A129,Purchase!$D:$D,Waterfall!$C129,Purchase!$C:$C,Waterfall!AB$1)</f>
        <v>0</v>
      </c>
      <c r="AC129" s="4">
        <f>SUMIFS(Purchase!$F:$F,Purchase!$A:$A,Waterfall!$A129,Purchase!$D:$D,Waterfall!$C129,Purchase!$C:$C,Waterfall!AC$1)</f>
        <v>0</v>
      </c>
      <c r="AD129" s="4">
        <f>SUMIFS(Purchase!$F:$F,Purchase!$A:$A,Waterfall!$A129,Purchase!$D:$D,Waterfall!$C129,Purchase!$C:$C,Waterfall!AD$1)</f>
        <v>0</v>
      </c>
      <c r="AE129" s="4">
        <f>SUMIFS(Purchase!$F:$F,Purchase!$A:$A,Waterfall!$A129,Purchase!$D:$D,Waterfall!$C129,Purchase!$C:$C,Waterfall!AE$1)</f>
        <v>0</v>
      </c>
      <c r="AF129" s="4">
        <f>SUMIFS(Purchase!$F:$F,Purchase!$A:$A,Waterfall!$A129,Purchase!$D:$D,Waterfall!$C129,Purchase!$C:$C,Waterfall!AF$1)</f>
        <v>0</v>
      </c>
      <c r="AG129" s="4">
        <f>SUMIFS(Purchase!$F:$F,Purchase!$A:$A,Waterfall!$A129,Purchase!$D:$D,Waterfall!$C129,Purchase!$C:$C,Waterfall!AG$1)</f>
        <v>0</v>
      </c>
      <c r="AH129" s="4">
        <f>SUMIFS(Purchase!$F:$F,Purchase!$A:$A,Waterfall!$A129,Purchase!$D:$D,Waterfall!$C129,Purchase!$C:$C,Waterfall!AH$1)</f>
        <v>0</v>
      </c>
      <c r="AI129" s="4">
        <f>SUMIFS(Purchase!$F:$F,Purchase!$A:$A,Waterfall!$A129,Purchase!$D:$D,Waterfall!$C129,Purchase!$C:$C,Waterfall!AI$1)</f>
        <v>0</v>
      </c>
      <c r="AJ129" s="4">
        <f>SUMIFS(Purchase!$F:$F,Purchase!$A:$A,Waterfall!$A129,Purchase!$D:$D,Waterfall!$C129,Purchase!$C:$C,Waterfall!AJ$1)</f>
        <v>0</v>
      </c>
      <c r="AK129" s="4">
        <f>SUMIFS(Purchase!$F:$F,Purchase!$A:$A,Waterfall!$A129,Purchase!$D:$D,Waterfall!$C129,Purchase!$C:$C,Waterfall!AK$1)</f>
        <v>0</v>
      </c>
      <c r="AL129" s="4">
        <f>SUMIFS(Purchase!$F:$F,Purchase!$A:$A,Waterfall!$A129,Purchase!$D:$D,Waterfall!$C129,Purchase!$C:$C,Waterfall!AL$1)</f>
        <v>0</v>
      </c>
      <c r="AM129" s="4">
        <f>SUMIFS(Purchase!$F:$F,Purchase!$A:$A,Waterfall!$A129,Purchase!$D:$D,Waterfall!$C129,Purchase!$C:$C,Waterfall!AM$1)</f>
        <v>0</v>
      </c>
      <c r="AN129" s="4">
        <f>SUMIFS(Purchase!$F:$F,Purchase!$A:$A,Waterfall!$A129,Purchase!$D:$D,Waterfall!$C129,Purchase!$C:$C,Waterfall!AN$1)</f>
        <v>0</v>
      </c>
      <c r="AO129" s="4">
        <f>SUMIFS(Purchase!$F:$F,Purchase!$A:$A,Waterfall!$A129,Purchase!$D:$D,Waterfall!$C129,Purchase!$C:$C,Waterfall!AO$1)</f>
        <v>0</v>
      </c>
      <c r="AP129" s="4">
        <f>SUMIFS(Purchase!$F:$F,Purchase!$A:$A,Waterfall!$A129,Purchase!$D:$D,Waterfall!$C129,Purchase!$C:$C,Waterfall!AP$1)</f>
        <v>0</v>
      </c>
      <c r="AQ129" s="4">
        <f>SUMIFS(Purchase!$F:$F,Purchase!$A:$A,Waterfall!$A129,Purchase!$D:$D,Waterfall!$C129,Purchase!$C:$C,Waterfall!AQ$1)</f>
        <v>0</v>
      </c>
      <c r="AR129" s="4">
        <f>SUMIFS(Purchase!$F:$F,Purchase!$A:$A,Waterfall!$A129,Purchase!$D:$D,Waterfall!$C129,Purchase!$C:$C,Waterfall!AR$1)</f>
        <v>0</v>
      </c>
      <c r="AS129" s="4">
        <f>SUMIFS(Purchase!$F:$F,Purchase!$A:$A,Waterfall!$A129,Purchase!$D:$D,Waterfall!$C129,Purchase!$C:$C,Waterfall!AS$1)</f>
        <v>0</v>
      </c>
      <c r="AT129" s="4">
        <f>SUMIFS(Purchase!$F:$F,Purchase!$A:$A,Waterfall!$A129,Purchase!$D:$D,Waterfall!$C129,Purchase!$C:$C,Waterfall!AT$1)</f>
        <v>0</v>
      </c>
      <c r="AU129" s="4">
        <f>SUMIFS(Purchase!$F:$F,Purchase!$A:$A,Waterfall!$A129,Purchase!$D:$D,Waterfall!$C129,Purchase!$C:$C,Waterfall!AU$1)</f>
        <v>0</v>
      </c>
      <c r="AV129" s="4">
        <f>SUMIFS(Purchase!$F:$F,Purchase!$A:$A,Waterfall!$A129,Purchase!$D:$D,Waterfall!$C129,Purchase!$C:$C,Waterfall!AV$1)</f>
        <v>0</v>
      </c>
      <c r="AW129" s="4">
        <f>SUMIFS(Purchase!$F:$F,Purchase!$A:$A,Waterfall!$A129,Purchase!$D:$D,Waterfall!$C129,Purchase!$C:$C,Waterfall!AW$1)</f>
        <v>0</v>
      </c>
      <c r="AX129" s="4">
        <f>SUMIFS(Purchase!$F:$F,Purchase!$A:$A,Waterfall!$A129,Purchase!$D:$D,Waterfall!$C129,Purchase!$C:$C,Waterfall!AX$1)</f>
        <v>0</v>
      </c>
      <c r="AY129" s="4">
        <f>SUMIFS(Purchase!$F:$F,Purchase!$A:$A,Waterfall!$A129,Purchase!$D:$D,Waterfall!$C129,Purchase!$C:$C,Waterfall!AY$1)</f>
        <v>0</v>
      </c>
      <c r="AZ129" s="4">
        <f>SUMIFS(Purchase!$F:$F,Purchase!$A:$A,Waterfall!$A129,Purchase!$D:$D,Waterfall!$C129,Purchase!$C:$C,Waterfall!AZ$1)</f>
        <v>0</v>
      </c>
      <c r="BA129" s="4">
        <f>SUMIFS(Purchase!$F:$F,Purchase!$A:$A,Waterfall!$A129,Purchase!$D:$D,Waterfall!$C129,Purchase!$C:$C,Waterfall!BA$1)</f>
        <v>0</v>
      </c>
      <c r="BB129" s="4">
        <f>SUMIFS(Purchase!$F:$F,Purchase!$A:$A,Waterfall!$A129,Purchase!$D:$D,Waterfall!$C129,Purchase!$C:$C,Waterfall!BB$1)</f>
        <v>0</v>
      </c>
      <c r="BC129" s="4">
        <f>SUMIFS(Purchase!$F:$F,Purchase!$A:$A,Waterfall!$A129,Purchase!$D:$D,Waterfall!$C129,Purchase!$C:$C,Waterfall!BC$1)</f>
        <v>0</v>
      </c>
      <c r="BD129" s="4">
        <f>SUMIFS(Purchase!$F:$F,Purchase!$A:$A,Waterfall!$A129,Purchase!$D:$D,Waterfall!$C129,Purchase!$C:$C,Waterfall!BD$1)</f>
        <v>0</v>
      </c>
      <c r="BE129" s="4">
        <f>SUMIFS(Purchase!$F:$F,Purchase!$A:$A,Waterfall!$A129,Purchase!$D:$D,Waterfall!$C129,Purchase!$C:$C,Waterfall!BE$1)</f>
        <v>0</v>
      </c>
      <c r="BF129" s="4">
        <f>SUMIFS(Purchase!$F:$F,Purchase!$A:$A,Waterfall!$A129,Purchase!$D:$D,Waterfall!$C129,Purchase!$C:$C,Waterfall!BF$1)</f>
        <v>0</v>
      </c>
      <c r="BG129" s="4">
        <f>SUMIFS(Purchase!$F:$F,Purchase!$A:$A,Waterfall!$A129,Purchase!$D:$D,Waterfall!$C129,Purchase!$C:$C,Waterfall!BG$1)</f>
        <v>0</v>
      </c>
      <c r="BH129" s="4">
        <f>SUMIFS(Purchase!$F:$F,Purchase!$A:$A,Waterfall!$A129,Purchase!$D:$D,Waterfall!$C129,Purchase!$C:$C,Waterfall!BH$1)</f>
        <v>0</v>
      </c>
      <c r="BI129" s="4">
        <f>SUMIFS(Purchase!$F:$F,Purchase!$A:$A,Waterfall!$A129,Purchase!$D:$D,Waterfall!$C129,Purchase!$C:$C,Waterfall!BI$1)</f>
        <v>0</v>
      </c>
      <c r="BJ129" s="4">
        <f>SUMIFS(Purchase!$F:$F,Purchase!$A:$A,Waterfall!$A129,Purchase!$D:$D,Waterfall!$C129,Purchase!$C:$C,Waterfall!BJ$1)</f>
        <v>0</v>
      </c>
      <c r="BK129" s="4">
        <f>SUMIFS(Purchase!$F:$F,Purchase!$A:$A,Waterfall!$A129,Purchase!$D:$D,Waterfall!$C129,Purchase!$C:$C,Waterfall!BK$1)</f>
        <v>0</v>
      </c>
      <c r="BL129" s="4">
        <f>SUMIFS(Purchase!$F:$F,Purchase!$A:$A,Waterfall!$A129,Purchase!$D:$D,Waterfall!$C129,Purchase!$C:$C,Waterfall!BL$1)</f>
        <v>0</v>
      </c>
      <c r="BM129" s="4">
        <f>SUMIFS(Purchase!$F:$F,Purchase!$A:$A,Waterfall!$A129,Purchase!$D:$D,Waterfall!$C129,Purchase!$C:$C,Waterfall!BM$1)</f>
        <v>0</v>
      </c>
      <c r="BN129" s="4">
        <f>SUMIFS(Purchase!$F:$F,Purchase!$A:$A,Waterfall!$A129,Purchase!$D:$D,Waterfall!$C129,Purchase!$C:$C,Waterfall!BN$1)</f>
        <v>0</v>
      </c>
      <c r="BO129" s="4">
        <f>SUMIFS(Purchase!$F:$F,Purchase!$A:$A,Waterfall!$A129,Purchase!$D:$D,Waterfall!$C129,Purchase!$C:$C,Waterfall!BO$1)</f>
        <v>0</v>
      </c>
      <c r="BP129" s="4">
        <f>SUMIFS(Purchase!$F:$F,Purchase!$A:$A,Waterfall!$A129,Purchase!$D:$D,Waterfall!$C129,Purchase!$C:$C,Waterfall!BP$1)</f>
        <v>0</v>
      </c>
      <c r="BQ129" s="4">
        <f>SUMIFS(Purchase!$F:$F,Purchase!$A:$A,Waterfall!$A129,Purchase!$D:$D,Waterfall!$C129,Purchase!$C:$C,Waterfall!BQ$1)</f>
        <v>0</v>
      </c>
      <c r="BR129" s="4">
        <f>SUMIFS(Purchase!$F:$F,Purchase!$A:$A,Waterfall!$A129,Purchase!$D:$D,Waterfall!$C129,Purchase!$C:$C,Waterfall!BR$1)</f>
        <v>0</v>
      </c>
      <c r="BS129" s="4">
        <f>SUMIFS(Purchase!$F:$F,Purchase!$A:$A,Waterfall!$A129,Purchase!$D:$D,Waterfall!$C129,Purchase!$C:$C,Waterfall!BS$1)</f>
        <v>0</v>
      </c>
      <c r="BT129" s="4">
        <f>SUMIFS(Purchase!$F:$F,Purchase!$A:$A,Waterfall!$A129,Purchase!$D:$D,Waterfall!$C129,Purchase!$C:$C,Waterfall!BT$1)</f>
        <v>0</v>
      </c>
      <c r="BU129" s="4">
        <f>SUMIFS(Purchase!$F:$F,Purchase!$A:$A,Waterfall!$A129,Purchase!$D:$D,Waterfall!$C129,Purchase!$C:$C,Waterfall!BU$1)</f>
        <v>0</v>
      </c>
      <c r="BV129" s="4">
        <f>SUMIFS(Purchase!$F:$F,Purchase!$A:$A,Waterfall!$A129,Purchase!$D:$D,Waterfall!$C129,Purchase!$C:$C,Waterfall!BV$1)</f>
        <v>0</v>
      </c>
      <c r="BW129" s="4">
        <f>SUMIFS(Purchase!$F:$F,Purchase!$A:$A,Waterfall!$A129,Purchase!$D:$D,Waterfall!$C129,Purchase!$C:$C,Waterfall!BW$1)</f>
        <v>0</v>
      </c>
      <c r="BX129" s="4">
        <f>SUMIFS(Purchase!$F:$F,Purchase!$A:$A,Waterfall!$A129,Purchase!$D:$D,Waterfall!$C129,Purchase!$C:$C,Waterfall!BX$1)</f>
        <v>0</v>
      </c>
      <c r="BY129" s="4">
        <f>SUMIFS(Purchase!$F:$F,Purchase!$A:$A,Waterfall!$A129,Purchase!$D:$D,Waterfall!$C129,Purchase!$C:$C,Waterfall!BY$1)</f>
        <v>0</v>
      </c>
      <c r="BZ129" s="4">
        <f>SUMIFS(Purchase!$F:$F,Purchase!$A:$A,Waterfall!$A129,Purchase!$D:$D,Waterfall!$C129,Purchase!$C:$C,Waterfall!BZ$1)</f>
        <v>0</v>
      </c>
      <c r="CA129" s="4">
        <f>SUMIFS(Purchase!$F:$F,Purchase!$A:$A,Waterfall!$A129,Purchase!$D:$D,Waterfall!$C129,Purchase!$C:$C,Waterfall!CA$1)</f>
        <v>0</v>
      </c>
      <c r="CB129" s="4">
        <f>SUMIFS(Purchase!$F:$F,Purchase!$A:$A,Waterfall!$A129,Purchase!$D:$D,Waterfall!$C129,Purchase!$C:$C,Waterfall!CB$1)</f>
        <v>0</v>
      </c>
      <c r="CC129" s="4">
        <f>SUMIFS(Purchase!$F:$F,Purchase!$A:$A,Waterfall!$A129,Purchase!$D:$D,Waterfall!$C129,Purchase!$C:$C,Waterfall!CC$1)</f>
        <v>0</v>
      </c>
      <c r="CD129" s="4">
        <f>SUMIFS(Purchase!$F:$F,Purchase!$A:$A,Waterfall!$A129,Purchase!$D:$D,Waterfall!$C129,Purchase!$C:$C,Waterfall!CD$1)</f>
        <v>0</v>
      </c>
      <c r="CE129" s="4">
        <f>SUMIFS(Purchase!$F:$F,Purchase!$A:$A,Waterfall!$A129,Purchase!$D:$D,Waterfall!$C129,Purchase!$C:$C,Waterfall!CE$1)</f>
        <v>0</v>
      </c>
      <c r="CF129" s="4">
        <f>SUMIFS(Purchase!$F:$F,Purchase!$A:$A,Waterfall!$A129,Purchase!$D:$D,Waterfall!$C129,Purchase!$C:$C,Waterfall!CF$1)</f>
        <v>0</v>
      </c>
      <c r="CG129" s="4">
        <f>SUMIFS(Purchase!$F:$F,Purchase!$A:$A,Waterfall!$A129,Purchase!$D:$D,Waterfall!$C129,Purchase!$C:$C,Waterfall!CG$1)</f>
        <v>0</v>
      </c>
      <c r="CH129" s="4">
        <f>SUMIFS(Purchase!$F:$F,Purchase!$A:$A,Waterfall!$A129,Purchase!$D:$D,Waterfall!$C129,Purchase!$C:$C,Waterfall!CH$1)</f>
        <v>0</v>
      </c>
      <c r="CI129" s="4">
        <f>SUMIFS(Purchase!$F:$F,Purchase!$A:$A,Waterfall!$A129,Purchase!$D:$D,Waterfall!$C129,Purchase!$C:$C,Waterfall!CI$1)</f>
        <v>0</v>
      </c>
      <c r="CJ129" s="4">
        <f>SUMIFS(Purchase!$F:$F,Purchase!$A:$A,Waterfall!$A129,Purchase!$D:$D,Waterfall!$C129,Purchase!$C:$C,Waterfall!CJ$1)</f>
        <v>0</v>
      </c>
      <c r="CK129" s="4">
        <f>SUMIFS(Purchase!$F:$F,Purchase!$A:$A,Waterfall!$A129,Purchase!$D:$D,Waterfall!$C129,Purchase!$C:$C,Waterfall!CK$1)</f>
        <v>0</v>
      </c>
      <c r="CL129" s="4">
        <f>SUMIFS(Purchase!$F:$F,Purchase!$A:$A,Waterfall!$A129,Purchase!$D:$D,Waterfall!$C129,Purchase!$C:$C,Waterfall!CL$1)</f>
        <v>0</v>
      </c>
      <c r="CM129" s="4">
        <f>SUMIFS(Purchase!$F:$F,Purchase!$A:$A,Waterfall!$A129,Purchase!$D:$D,Waterfall!$C129,Purchase!$C:$C,Waterfall!CM$1)</f>
        <v>0</v>
      </c>
      <c r="CN129" s="4">
        <f>SUMIFS(Purchase!$F:$F,Purchase!$A:$A,Waterfall!$A129,Purchase!$D:$D,Waterfall!$C129,Purchase!$C:$C,Waterfall!CN$1)</f>
        <v>0</v>
      </c>
      <c r="CO129" s="4">
        <f>SUMIFS(Purchase!$F:$F,Purchase!$A:$A,Waterfall!$A129,Purchase!$D:$D,Waterfall!$C129,Purchase!$C:$C,Waterfall!CO$1)</f>
        <v>0</v>
      </c>
      <c r="CP129" s="4">
        <f>SUMIFS(Purchase!$F:$F,Purchase!$A:$A,Waterfall!$A129,Purchase!$D:$D,Waterfall!$C129,Purchase!$C:$C,Waterfall!CP$1)</f>
        <v>0</v>
      </c>
      <c r="CQ129" s="4">
        <f>SUMIFS(Purchase!$F:$F,Purchase!$A:$A,Waterfall!$A129,Purchase!$D:$D,Waterfall!$C129,Purchase!$C:$C,Waterfall!CQ$1)</f>
        <v>0</v>
      </c>
      <c r="CR129" s="4">
        <f>SUMIFS(Purchase!$F:$F,Purchase!$A:$A,Waterfall!$A129,Purchase!$D:$D,Waterfall!$C129,Purchase!$C:$C,Waterfall!CR$1)</f>
        <v>0</v>
      </c>
      <c r="CS129" s="4">
        <f>SUMIFS(Purchase!$F:$F,Purchase!$A:$A,Waterfall!$A129,Purchase!$D:$D,Waterfall!$C129,Purchase!$C:$C,Waterfall!CS$1)</f>
        <v>0</v>
      </c>
      <c r="CT129" s="4">
        <f>SUMIFS(Purchase!$F:$F,Purchase!$A:$A,Waterfall!$A129,Purchase!$D:$D,Waterfall!$C129,Purchase!$C:$C,Waterfall!CT$1)</f>
        <v>0</v>
      </c>
      <c r="CU129" s="4">
        <f>SUMIFS(Purchase!$F:$F,Purchase!$A:$A,Waterfall!$A129,Purchase!$D:$D,Waterfall!$C129,Purchase!$C:$C,Waterfall!CU$1)</f>
        <v>0</v>
      </c>
      <c r="CV129" s="4">
        <f>SUMIFS(Purchase!$F:$F,Purchase!$A:$A,Waterfall!$A129,Purchase!$D:$D,Waterfall!$C129,Purchase!$C:$C,Waterfall!CV$1)</f>
        <v>0</v>
      </c>
      <c r="CW129" s="4">
        <f>SUMIFS(Purchase!$F:$F,Purchase!$A:$A,Waterfall!$A129,Purchase!$D:$D,Waterfall!$C129,Purchase!$C:$C,Waterfall!CW$1)</f>
        <v>0</v>
      </c>
      <c r="CX129" s="4">
        <f>SUMIFS(Purchase!$F:$F,Purchase!$A:$A,Waterfall!$A129,Purchase!$D:$D,Waterfall!$C129,Purchase!$C:$C,Waterfall!CX$1)</f>
        <v>0</v>
      </c>
      <c r="CY129" s="4">
        <f>SUMIFS(Purchase!$F:$F,Purchase!$A:$A,Waterfall!$A129,Purchase!$D:$D,Waterfall!$C129,Purchase!$C:$C,Waterfall!CY$1)</f>
        <v>0</v>
      </c>
      <c r="CZ129" s="4">
        <f>SUMIFS(Purchase!$F:$F,Purchase!$A:$A,Waterfall!$A129,Purchase!$D:$D,Waterfall!$C129,Purchase!$C:$C,Waterfall!CZ$1)</f>
        <v>0</v>
      </c>
      <c r="DA129" s="4">
        <f>SUMIFS(Purchase!$F:$F,Purchase!$A:$A,Waterfall!$A129,Purchase!$D:$D,Waterfall!$C129,Purchase!$C:$C,Waterfall!DA$1)</f>
        <v>0</v>
      </c>
      <c r="DB129" s="4">
        <f>SUMIFS(Purchase!$F:$F,Purchase!$A:$A,Waterfall!$A129,Purchase!$D:$D,Waterfall!$C129,Purchase!$C:$C,Waterfall!DB$1)</f>
        <v>0</v>
      </c>
      <c r="DC129" s="4">
        <f>SUMIFS(Purchase!$F:$F,Purchase!$A:$A,Waterfall!$A129,Purchase!$D:$D,Waterfall!$C129,Purchase!$C:$C,Waterfall!DC$1)</f>
        <v>0</v>
      </c>
      <c r="DD129" s="4">
        <f>SUMIFS(Purchase!$F:$F,Purchase!$A:$A,Waterfall!$A129,Purchase!$D:$D,Waterfall!$C129,Purchase!$C:$C,Waterfall!DD$1)</f>
        <v>0</v>
      </c>
      <c r="DE129" s="4">
        <f>SUMIFS(Purchase!$F:$F,Purchase!$A:$A,Waterfall!$A129,Purchase!$D:$D,Waterfall!$C129,Purchase!$C:$C,Waterfall!DE$1)</f>
        <v>0</v>
      </c>
      <c r="DF129" s="4">
        <f>SUMIFS(Purchase!$F:$F,Purchase!$A:$A,Waterfall!$A129,Purchase!$D:$D,Waterfall!$C129,Purchase!$C:$C,Waterfall!DF$1)</f>
        <v>0</v>
      </c>
      <c r="DG129" s="4">
        <f>SUMIFS(Purchase!$F:$F,Purchase!$A:$A,Waterfall!$A129,Purchase!$D:$D,Waterfall!$C129,Purchase!$C:$C,Waterfall!DG$1)</f>
        <v>0</v>
      </c>
      <c r="DH129" s="4">
        <f>SUMIFS(Purchase!$F:$F,Purchase!$A:$A,Waterfall!$A129,Purchase!$D:$D,Waterfall!$C129,Purchase!$C:$C,Waterfall!DH$1)</f>
        <v>0</v>
      </c>
      <c r="DI129" s="4">
        <f>SUMIFS(Purchase!$F:$F,Purchase!$A:$A,Waterfall!$A129,Purchase!$D:$D,Waterfall!$C129,Purchase!$C:$C,Waterfall!DI$1)</f>
        <v>0</v>
      </c>
      <c r="DJ129" s="4">
        <f>SUMIFS(Purchase!$F:$F,Purchase!$A:$A,Waterfall!$A129,Purchase!$D:$D,Waterfall!$C129,Purchase!$C:$C,Waterfall!DJ$1)</f>
        <v>0</v>
      </c>
      <c r="DK129" s="4">
        <f>SUMIFS(Purchase!$F:$F,Purchase!$A:$A,Waterfall!$A129,Purchase!$D:$D,Waterfall!$C129,Purchase!$C:$C,Waterfall!DK$1)</f>
        <v>0</v>
      </c>
      <c r="DL129" s="4">
        <f>SUMIFS(Purchase!$F:$F,Purchase!$A:$A,Waterfall!$A129,Purchase!$D:$D,Waterfall!$C129,Purchase!$C:$C,Waterfall!DL$1)</f>
        <v>0</v>
      </c>
      <c r="DM129" s="4">
        <f>SUMIFS(Purchase!$F:$F,Purchase!$A:$A,Waterfall!$A129,Purchase!$D:$D,Waterfall!$C129,Purchase!$C:$C,Waterfall!DM$1)</f>
        <v>0</v>
      </c>
      <c r="DN129" s="4">
        <f>SUMIFS(Purchase!$F:$F,Purchase!$A:$A,Waterfall!$A129,Purchase!$D:$D,Waterfall!$C129,Purchase!$C:$C,Waterfall!DN$1)</f>
        <v>0</v>
      </c>
      <c r="DO129" s="4">
        <f>SUMIFS(Purchase!$F:$F,Purchase!$A:$A,Waterfall!$A129,Purchase!$D:$D,Waterfall!$C129,Purchase!$C:$C,Waterfall!DO$1)</f>
        <v>0</v>
      </c>
      <c r="DP129" s="4">
        <f>SUMIFS(Purchase!$F:$F,Purchase!$A:$A,Waterfall!$A129,Purchase!$D:$D,Waterfall!$C129,Purchase!$C:$C,Waterfall!DP$1)</f>
        <v>0</v>
      </c>
      <c r="DQ129" s="4">
        <f>SUMIFS(Purchase!$F:$F,Purchase!$A:$A,Waterfall!$A129,Purchase!$D:$D,Waterfall!$C129,Purchase!$C:$C,Waterfall!DQ$1)</f>
        <v>0</v>
      </c>
      <c r="DR129" s="4">
        <f>SUMIFS(Purchase!$F:$F,Purchase!$A:$A,Waterfall!$A129,Purchase!$D:$D,Waterfall!$C129,Purchase!$C:$C,Waterfall!DR$1)</f>
        <v>0</v>
      </c>
      <c r="DS129" s="4">
        <f>SUMIFS(Purchase!$F:$F,Purchase!$A:$A,Waterfall!$A129,Purchase!$D:$D,Waterfall!$C129,Purchase!$C:$C,Waterfall!DS$1)</f>
        <v>0</v>
      </c>
      <c r="DT129" s="4">
        <f>SUMIFS(Purchase!$F:$F,Purchase!$A:$A,Waterfall!$A129,Purchase!$D:$D,Waterfall!$C129,Purchase!$C:$C,Waterfall!DT$1)</f>
        <v>0</v>
      </c>
      <c r="DU129" s="4">
        <f>SUMIFS(Purchase!$F:$F,Purchase!$A:$A,Waterfall!$A129,Purchase!$D:$D,Waterfall!$C129,Purchase!$C:$C,Waterfall!DU$1)</f>
        <v>0</v>
      </c>
      <c r="DV129" s="4">
        <f>SUMIFS(Purchase!$F:$F,Purchase!$A:$A,Waterfall!$A129,Purchase!$D:$D,Waterfall!$C129,Purchase!$C:$C,Waterfall!DV$1)</f>
        <v>0</v>
      </c>
      <c r="DW129" s="4">
        <f>SUMIFS(Purchase!$F:$F,Purchase!$A:$A,Waterfall!$A129,Purchase!$D:$D,Waterfall!$C129,Purchase!$C:$C,Waterfall!DW$1)</f>
        <v>0</v>
      </c>
      <c r="DX129" s="4">
        <f>SUMIFS(Purchase!$F:$F,Purchase!$A:$A,Waterfall!$A129,Purchase!$D:$D,Waterfall!$C129,Purchase!$C:$C,Waterfall!DX$1)</f>
        <v>0</v>
      </c>
      <c r="DY129" s="4">
        <f>SUMIFS(Purchase!$F:$F,Purchase!$A:$A,Waterfall!$A129,Purchase!$D:$D,Waterfall!$C129,Purchase!$C:$C,Waterfall!DY$1)</f>
        <v>0</v>
      </c>
      <c r="DZ129" s="4">
        <f>SUMIFS(Purchase!$F:$F,Purchase!$A:$A,Waterfall!$A129,Purchase!$D:$D,Waterfall!$C129,Purchase!$C:$C,Waterfall!DZ$1)</f>
        <v>0</v>
      </c>
      <c r="EA129" s="4">
        <f>SUMIFS(Purchase!$F:$F,Purchase!$A:$A,Waterfall!$A129,Purchase!$D:$D,Waterfall!$C129,Purchase!$C:$C,Waterfall!EA$1)</f>
        <v>0</v>
      </c>
      <c r="EB129" s="4">
        <f>SUMIFS(Purchase!$F:$F,Purchase!$A:$A,Waterfall!$A129,Purchase!$D:$D,Waterfall!$C129,Purchase!$C:$C,Waterfall!EB$1)</f>
        <v>0</v>
      </c>
      <c r="EC129" s="4">
        <f>SUMIFS(Purchase!$F:$F,Purchase!$A:$A,Waterfall!$A129,Purchase!$D:$D,Waterfall!$C129,Purchase!$C:$C,Waterfall!EC$1)</f>
        <v>0</v>
      </c>
      <c r="ED129" s="4">
        <f>SUMIFS(Purchase!$F:$F,Purchase!$A:$A,Waterfall!$A129,Purchase!$D:$D,Waterfall!$C129,Purchase!$C:$C,Waterfall!ED$1)</f>
        <v>0</v>
      </c>
      <c r="EE129" s="4">
        <f>SUMIFS(Purchase!$F:$F,Purchase!$A:$A,Waterfall!$A129,Purchase!$D:$D,Waterfall!$C129,Purchase!$C:$C,Waterfall!EE$1)</f>
        <v>0</v>
      </c>
      <c r="EF129" s="4">
        <f>SUMIFS(Purchase!$F:$F,Purchase!$A:$A,Waterfall!$A129,Purchase!$D:$D,Waterfall!$C129,Purchase!$C:$C,Waterfall!EF$1)</f>
        <v>0</v>
      </c>
      <c r="EG129" s="4">
        <f>SUMIFS(Purchase!$F:$F,Purchase!$A:$A,Waterfall!$A129,Purchase!$D:$D,Waterfall!$C129,Purchase!$C:$C,Waterfall!EG$1)</f>
        <v>0</v>
      </c>
      <c r="EH129" s="4">
        <f>SUMIFS(Purchase!$F:$F,Purchase!$A:$A,Waterfall!$A129,Purchase!$D:$D,Waterfall!$C129,Purchase!$C:$C,Waterfall!EH$1)</f>
        <v>0</v>
      </c>
      <c r="EI129" s="4">
        <f>SUMIFS(Purchase!$F:$F,Purchase!$A:$A,Waterfall!$A129,Purchase!$D:$D,Waterfall!$C129,Purchase!$C:$C,Waterfall!EI$1)</f>
        <v>0</v>
      </c>
      <c r="EJ129" s="4">
        <f>SUMIFS(Purchase!$F:$F,Purchase!$A:$A,Waterfall!$A129,Purchase!$D:$D,Waterfall!$C129,Purchase!$C:$C,Waterfall!EJ$1)</f>
        <v>0</v>
      </c>
      <c r="EK129" s="4">
        <f>SUMIFS(Purchase!$F:$F,Purchase!$A:$A,Waterfall!$A129,Purchase!$D:$D,Waterfall!$C129,Purchase!$C:$C,Waterfall!EK$1)</f>
        <v>0</v>
      </c>
      <c r="EL129" s="4">
        <f>SUMIFS(Purchase!$F:$F,Purchase!$A:$A,Waterfall!$A129,Purchase!$D:$D,Waterfall!$C129,Purchase!$C:$C,Waterfall!EL$1)</f>
        <v>0</v>
      </c>
      <c r="EM129" s="4">
        <f>SUMIFS(Purchase!$F:$F,Purchase!$A:$A,Waterfall!$A129,Purchase!$D:$D,Waterfall!$C129,Purchase!$C:$C,Waterfall!EM$1)</f>
        <v>0</v>
      </c>
      <c r="EN129" s="4">
        <f>SUMIFS(Purchase!$F:$F,Purchase!$A:$A,Waterfall!$A129,Purchase!$D:$D,Waterfall!$C129,Purchase!$C:$C,Waterfall!EN$1)</f>
        <v>0</v>
      </c>
      <c r="EO129" s="4">
        <f>SUMIFS(Purchase!$F:$F,Purchase!$A:$A,Waterfall!$A129,Purchase!$D:$D,Waterfall!$C129,Purchase!$C:$C,Waterfall!EO$1)</f>
        <v>0</v>
      </c>
      <c r="EP129" s="4">
        <f>SUMIFS(Purchase!$F:$F,Purchase!$A:$A,Waterfall!$A129,Purchase!$D:$D,Waterfall!$C129,Purchase!$C:$C,Waterfall!EP$1)</f>
        <v>0</v>
      </c>
      <c r="EQ129" s="4">
        <f>SUMIFS(Purchase!$F:$F,Purchase!$A:$A,Waterfall!$A129,Purchase!$D:$D,Waterfall!$C129,Purchase!$C:$C,Waterfall!EQ$1)</f>
        <v>0</v>
      </c>
      <c r="ER129" s="4">
        <f>SUMIFS(Purchase!$F:$F,Purchase!$A:$A,Waterfall!$A129,Purchase!$D:$D,Waterfall!$C129,Purchase!$C:$C,Waterfall!ER$1)</f>
        <v>0</v>
      </c>
      <c r="ES129" s="4">
        <f>SUMIFS(Purchase!$F:$F,Purchase!$A:$A,Waterfall!$A129,Purchase!$D:$D,Waterfall!$C129,Purchase!$C:$C,Waterfall!ES$1)</f>
        <v>0</v>
      </c>
      <c r="ET129" s="4">
        <f>SUMIFS(Purchase!$F:$F,Purchase!$A:$A,Waterfall!$A129,Purchase!$D:$D,Waterfall!$C129,Purchase!$C:$C,Waterfall!ET$1)</f>
        <v>0</v>
      </c>
      <c r="EU129" s="4">
        <f>SUMIFS(Purchase!$F:$F,Purchase!$A:$A,Waterfall!$A129,Purchase!$D:$D,Waterfall!$C129,Purchase!$C:$C,Waterfall!EU$1)</f>
        <v>0</v>
      </c>
      <c r="EV129" s="4">
        <f>SUMIFS(Purchase!$F:$F,Purchase!$A:$A,Waterfall!$A129,Purchase!$D:$D,Waterfall!$C129,Purchase!$C:$C,Waterfall!EV$1)</f>
        <v>0</v>
      </c>
      <c r="EW129" s="4">
        <f>SUMIFS(Purchase!$F:$F,Purchase!$A:$A,Waterfall!$A129,Purchase!$D:$D,Waterfall!$C129,Purchase!$C:$C,Waterfall!EW$1)</f>
        <v>0</v>
      </c>
      <c r="EX129" s="4">
        <f>SUMIFS(Purchase!$F:$F,Purchase!$A:$A,Waterfall!$A129,Purchase!$D:$D,Waterfall!$C129,Purchase!$C:$C,Waterfall!EX$1)</f>
        <v>0</v>
      </c>
      <c r="EY129" s="4">
        <f>SUMIFS(Purchase!$F:$F,Purchase!$A:$A,Waterfall!$A129,Purchase!$D:$D,Waterfall!$C129,Purchase!$C:$C,Waterfall!EY$1)</f>
        <v>0</v>
      </c>
      <c r="EZ129" s="4">
        <f>SUMIFS(Purchase!$F:$F,Purchase!$A:$A,Waterfall!$A129,Purchase!$D:$D,Waterfall!$C129,Purchase!$C:$C,Waterfall!EZ$1)</f>
        <v>0</v>
      </c>
      <c r="FA129" s="4">
        <f>SUMIFS(Purchase!$F:$F,Purchase!$A:$A,Waterfall!$A129,Purchase!$D:$D,Waterfall!$C129,Purchase!$C:$C,Waterfall!FA$1)</f>
        <v>0</v>
      </c>
      <c r="FB129" s="4">
        <f>SUMIFS(Purchase!$F:$F,Purchase!$A:$A,Waterfall!$A129,Purchase!$D:$D,Waterfall!$C129,Purchase!$C:$C,Waterfall!FB$1)</f>
        <v>0</v>
      </c>
      <c r="FC129" s="4">
        <f>SUMIFS(Purchase!$F:$F,Purchase!$A:$A,Waterfall!$A129,Purchase!$D:$D,Waterfall!$C129,Purchase!$C:$C,Waterfall!FC$1)</f>
        <v>0</v>
      </c>
      <c r="FD129" s="4">
        <f>SUMIFS(Purchase!$F:$F,Purchase!$A:$A,Waterfall!$A129,Purchase!$D:$D,Waterfall!$C129,Purchase!$C:$C,Waterfall!FD$1)</f>
        <v>0</v>
      </c>
      <c r="FE129" s="4">
        <f>SUMIFS(Purchase!$F:$F,Purchase!$A:$A,Waterfall!$A129,Purchase!$D:$D,Waterfall!$C129,Purchase!$C:$C,Waterfall!FE$1)</f>
        <v>0</v>
      </c>
      <c r="FF129" s="4">
        <f>SUMIFS(Purchase!$F:$F,Purchase!$A:$A,Waterfall!$A129,Purchase!$D:$D,Waterfall!$C129,Purchase!$C:$C,Waterfall!FF$1)</f>
        <v>0</v>
      </c>
      <c r="FG129" s="4">
        <f>SUMIFS(Purchase!$F:$F,Purchase!$A:$A,Waterfall!$A129,Purchase!$D:$D,Waterfall!$C129,Purchase!$C:$C,Waterfall!FG$1)</f>
        <v>0</v>
      </c>
      <c r="FH129" s="4">
        <f>SUMIFS(Purchase!$F:$F,Purchase!$A:$A,Waterfall!$A129,Purchase!$D:$D,Waterfall!$C129,Purchase!$C:$C,Waterfall!FH$1)</f>
        <v>0</v>
      </c>
      <c r="FI129" s="4">
        <f>SUMIFS(Purchase!$F:$F,Purchase!$A:$A,Waterfall!$A129,Purchase!$D:$D,Waterfall!$C129,Purchase!$C:$C,Waterfall!FI$1)</f>
        <v>0</v>
      </c>
      <c r="FJ129" s="4">
        <f>SUMIFS(Purchase!$F:$F,Purchase!$A:$A,Waterfall!$A129,Purchase!$D:$D,Waterfall!$C129,Purchase!$C:$C,Waterfall!FJ$1)</f>
        <v>0</v>
      </c>
      <c r="FK129" s="4">
        <f>SUMIFS(Purchase!$F:$F,Purchase!$A:$A,Waterfall!$A129,Purchase!$D:$D,Waterfall!$C129,Purchase!$C:$C,Waterfall!FK$1)</f>
        <v>0</v>
      </c>
      <c r="FL129" s="4">
        <f>SUMIFS(Purchase!$F:$F,Purchase!$A:$A,Waterfall!$A129,Purchase!$D:$D,Waterfall!$C129,Purchase!$C:$C,Waterfall!FL$1)</f>
        <v>0</v>
      </c>
      <c r="FM129" s="4">
        <f>SUMIFS(Purchase!$F:$F,Purchase!$A:$A,Waterfall!$A129,Purchase!$D:$D,Waterfall!$C129,Purchase!$C:$C,Waterfall!FM$1)</f>
        <v>0</v>
      </c>
      <c r="FN129" s="4">
        <f>SUMIFS(Purchase!$F:$F,Purchase!$A:$A,Waterfall!$A129,Purchase!$D:$D,Waterfall!$C129,Purchase!$C:$C,Waterfall!FN$1)</f>
        <v>0</v>
      </c>
      <c r="FO129" s="4">
        <f>SUMIFS(Purchase!$F:$F,Purchase!$A:$A,Waterfall!$A129,Purchase!$D:$D,Waterfall!$C129,Purchase!$C:$C,Waterfall!FO$1)</f>
        <v>0</v>
      </c>
      <c r="FP129" s="4">
        <f>SUMIFS(Purchase!$F:$F,Purchase!$A:$A,Waterfall!$A129,Purchase!$D:$D,Waterfall!$C129,Purchase!$C:$C,Waterfall!FP$1)</f>
        <v>0</v>
      </c>
      <c r="FQ129" s="4">
        <f>SUMIFS(Purchase!$F:$F,Purchase!$A:$A,Waterfall!$A129,Purchase!$D:$D,Waterfall!$C129,Purchase!$C:$C,Waterfall!FQ$1)</f>
        <v>0</v>
      </c>
      <c r="FR129" s="4">
        <f>SUMIFS(Purchase!$F:$F,Purchase!$A:$A,Waterfall!$A129,Purchase!$D:$D,Waterfall!$C129,Purchase!$C:$C,Waterfall!FR$1)</f>
        <v>0</v>
      </c>
      <c r="FS129" s="4">
        <f>SUMIFS(Purchase!$F:$F,Purchase!$A:$A,Waterfall!$A129,Purchase!$D:$D,Waterfall!$C129,Purchase!$C:$C,Waterfall!FS$1)</f>
        <v>0</v>
      </c>
      <c r="FT129" s="4">
        <f>SUMIFS(Purchase!$F:$F,Purchase!$A:$A,Waterfall!$A129,Purchase!$D:$D,Waterfall!$C129,Purchase!$C:$C,Waterfall!FT$1)</f>
        <v>0</v>
      </c>
      <c r="FU129" s="4">
        <f>SUMIFS(Purchase!$F:$F,Purchase!$A:$A,Waterfall!$A129,Purchase!$D:$D,Waterfall!$C129,Purchase!$C:$C,Waterfall!FU$1)</f>
        <v>0</v>
      </c>
      <c r="FV129" s="4">
        <f>SUMIFS(Purchase!$F:$F,Purchase!$A:$A,Waterfall!$A129,Purchase!$D:$D,Waterfall!$C129,Purchase!$C:$C,Waterfall!FV$1)</f>
        <v>0</v>
      </c>
      <c r="FW129" s="4">
        <f>SUMIFS(Purchase!$F:$F,Purchase!$A:$A,Waterfall!$A129,Purchase!$D:$D,Waterfall!$C129,Purchase!$C:$C,Waterfall!FW$1)</f>
        <v>0</v>
      </c>
      <c r="FX129" s="4">
        <f>SUMIFS(Purchase!$F:$F,Purchase!$A:$A,Waterfall!$A129,Purchase!$D:$D,Waterfall!$C129,Purchase!$C:$C,Waterfall!FX$1)</f>
        <v>0</v>
      </c>
      <c r="FY129" s="4">
        <f>SUMIFS(Purchase!$F:$F,Purchase!$A:$A,Waterfall!$A129,Purchase!$D:$D,Waterfall!$C129,Purchase!$C:$C,Waterfall!FY$1)</f>
        <v>0</v>
      </c>
      <c r="FZ129" s="4">
        <f>SUMIFS(Purchase!$F:$F,Purchase!$A:$A,Waterfall!$A129,Purchase!$D:$D,Waterfall!$C129,Purchase!$C:$C,Waterfall!FZ$1)</f>
        <v>0</v>
      </c>
      <c r="GA129" s="4">
        <f>SUMIFS(Purchase!$F:$F,Purchase!$A:$A,Waterfall!$A129,Purchase!$D:$D,Waterfall!$C129,Purchase!$C:$C,Waterfall!GA$1)</f>
        <v>0</v>
      </c>
      <c r="GB129" s="4">
        <f>SUMIFS(Purchase!$F:$F,Purchase!$A:$A,Waterfall!$A129,Purchase!$D:$D,Waterfall!$C129,Purchase!$C:$C,Waterfall!GB$1)</f>
        <v>0</v>
      </c>
      <c r="GC129" s="4">
        <f>SUMIFS(Purchase!$F:$F,Purchase!$A:$A,Waterfall!$A129,Purchase!$D:$D,Waterfall!$C129,Purchase!$C:$C,Waterfall!GC$1)</f>
        <v>0</v>
      </c>
      <c r="GD129" s="4">
        <f>SUMIFS(Purchase!$F:$F,Purchase!$A:$A,Waterfall!$A129,Purchase!$D:$D,Waterfall!$C129,Purchase!$C:$C,Waterfall!GD$1)</f>
        <v>0</v>
      </c>
      <c r="GE129" s="4">
        <f>SUMIFS(Purchase!$F:$F,Purchase!$A:$A,Waterfall!$A129,Purchase!$D:$D,Waterfall!$C129,Purchase!$C:$C,Waterfall!GE$1)</f>
        <v>0</v>
      </c>
      <c r="GF129" s="4">
        <f>SUMIFS(Purchase!$F:$F,Purchase!$A:$A,Waterfall!$A129,Purchase!$D:$D,Waterfall!$C129,Purchase!$C:$C,Waterfall!GF$1)</f>
        <v>0</v>
      </c>
      <c r="GG129" s="4">
        <f>SUMIFS(Purchase!$F:$F,Purchase!$A:$A,Waterfall!$A129,Purchase!$D:$D,Waterfall!$C129,Purchase!$C:$C,Waterfall!GG$1)</f>
        <v>0</v>
      </c>
      <c r="GH129" s="4">
        <f>SUMIFS(Purchase!$F:$F,Purchase!$A:$A,Waterfall!$A129,Purchase!$D:$D,Waterfall!$C129,Purchase!$C:$C,Waterfall!GH$1)</f>
        <v>0</v>
      </c>
      <c r="GI129" s="4">
        <f>SUMIFS(Purchase!$F:$F,Purchase!$A:$A,Waterfall!$A129,Purchase!$D:$D,Waterfall!$C129,Purchase!$C:$C,Waterfall!GI$1)</f>
        <v>0</v>
      </c>
    </row>
    <row r="130" spans="1:191" x14ac:dyDescent="0.35">
      <c r="A130" s="8">
        <f t="shared" si="4"/>
        <v>1</v>
      </c>
      <c r="B130" s="2" t="str">
        <f>VLOOKUP($A130,Centers!$B$1:$C$120,2,)</f>
        <v>GATE</v>
      </c>
      <c r="C130" s="3">
        <v>45007</v>
      </c>
      <c r="D130" s="4">
        <f>IF($A130=1,SUM(SUMIFS(Indent!$E:$E,Indent!$C:$C,Waterfall!$C130,Indent!$A:$A,Centers!$A$2),SUMIFS(Indent!$E:$E,Indent!$C:$C,Waterfall!$C130,Indent!$A:$A,Centers!$A$3),SUMIFS(Indent!$E:$E,Indent!$C:$C,Waterfall!$C130,Indent!$A:$A,Centers!$A$4),SUMIFS(Indent!$E:$E,Indent!$C:$C,Waterfall!$C130,Indent!$A:$A,Centers!$A$5),SUMIFS(Indent!$E:$E,Indent!$C:$C,Waterfall!$C130,Indent!$A:$A,Centers!$A$6),SUMIFS(Indent!$E:$E,Indent!$C:$C,Waterfall!$C130,Indent!$A:$A,Centers!$A$7),SUMIFS(Indent!$E:$E,Indent!$C:$C,Waterfall!$C130,Indent!$A:$A,Centers!$A$8)),SUMIFS(Indent!$E:$E,Indent!$C:$C,Waterfall!$C130,Indent!$A:$A,$A130))</f>
        <v>0</v>
      </c>
      <c r="E130" s="4">
        <f>SUMIFS(Purchase!$F:$F,Purchase!$A:$A,Waterfall!$A130,Purchase!$D:$D,Waterfall!$C130,Purchase!$C:$C,Waterfall!E$1)</f>
        <v>0</v>
      </c>
      <c r="F130" s="4">
        <f>SUMIFS(Purchase!$F:$F,Purchase!$A:$A,Waterfall!$A130,Purchase!$D:$D,Waterfall!$C130,Purchase!$C:$C,Waterfall!F$1)</f>
        <v>0</v>
      </c>
      <c r="G130" s="4">
        <f>SUMIFS(Purchase!$F:$F,Purchase!$A:$A,Waterfall!$A130,Purchase!$D:$D,Waterfall!$C130,Purchase!$C:$C,Waterfall!G$1)</f>
        <v>0</v>
      </c>
      <c r="H130" s="4">
        <f>SUMIFS(Purchase!$F:$F,Purchase!$A:$A,Waterfall!$A130,Purchase!$D:$D,Waterfall!$C130,Purchase!$C:$C,Waterfall!H$1)</f>
        <v>0</v>
      </c>
      <c r="I130" s="4">
        <f>SUMIFS(Purchase!$F:$F,Purchase!$A:$A,Waterfall!$A130,Purchase!$D:$D,Waterfall!$C130,Purchase!$C:$C,Waterfall!I$1)</f>
        <v>0</v>
      </c>
      <c r="J130" s="4">
        <f>SUMIFS(Purchase!$F:$F,Purchase!$A:$A,Waterfall!$A130,Purchase!$D:$D,Waterfall!$C130,Purchase!$C:$C,Waterfall!J$1)</f>
        <v>0</v>
      </c>
      <c r="K130" s="4">
        <f>SUMIFS(Purchase!$F:$F,Purchase!$A:$A,Waterfall!$A130,Purchase!$D:$D,Waterfall!$C130,Purchase!$C:$C,Waterfall!K$1)</f>
        <v>0</v>
      </c>
      <c r="L130" s="4">
        <f>SUMIFS(Purchase!$F:$F,Purchase!$A:$A,Waterfall!$A130,Purchase!$D:$D,Waterfall!$C130,Purchase!$C:$C,Waterfall!L$1)</f>
        <v>0</v>
      </c>
      <c r="M130" s="4">
        <f>SUMIFS(Purchase!$F:$F,Purchase!$A:$A,Waterfall!$A130,Purchase!$D:$D,Waterfall!$C130,Purchase!$C:$C,Waterfall!M$1)</f>
        <v>0</v>
      </c>
      <c r="N130" s="4">
        <f>SUMIFS(Purchase!$F:$F,Purchase!$A:$A,Waterfall!$A130,Purchase!$D:$D,Waterfall!$C130,Purchase!$C:$C,Waterfall!N$1)</f>
        <v>0</v>
      </c>
      <c r="O130" s="4">
        <f>SUMIFS(Purchase!$F:$F,Purchase!$A:$A,Waterfall!$A130,Purchase!$D:$D,Waterfall!$C130,Purchase!$C:$C,Waterfall!O$1)</f>
        <v>0</v>
      </c>
      <c r="P130" s="4">
        <f>SUMIFS(Purchase!$F:$F,Purchase!$A:$A,Waterfall!$A130,Purchase!$D:$D,Waterfall!$C130,Purchase!$C:$C,Waterfall!P$1)</f>
        <v>0</v>
      </c>
      <c r="Q130" s="4">
        <f>SUMIFS(Purchase!$F:$F,Purchase!$A:$A,Waterfall!$A130,Purchase!$D:$D,Waterfall!$C130,Purchase!$C:$C,Waterfall!Q$1)</f>
        <v>0</v>
      </c>
      <c r="R130" s="4">
        <f>SUMIFS(Purchase!$F:$F,Purchase!$A:$A,Waterfall!$A130,Purchase!$D:$D,Waterfall!$C130,Purchase!$C:$C,Waterfall!R$1)</f>
        <v>0</v>
      </c>
      <c r="S130" s="4">
        <f>SUMIFS(Purchase!$F:$F,Purchase!$A:$A,Waterfall!$A130,Purchase!$D:$D,Waterfall!$C130,Purchase!$C:$C,Waterfall!S$1)</f>
        <v>0</v>
      </c>
      <c r="T130" s="4">
        <f>SUMIFS(Purchase!$F:$F,Purchase!$A:$A,Waterfall!$A130,Purchase!$D:$D,Waterfall!$C130,Purchase!$C:$C,Waterfall!T$1)</f>
        <v>0</v>
      </c>
      <c r="U130" s="4">
        <f>SUMIFS(Purchase!$F:$F,Purchase!$A:$A,Waterfall!$A130,Purchase!$D:$D,Waterfall!$C130,Purchase!$C:$C,Waterfall!U$1)</f>
        <v>0</v>
      </c>
      <c r="V130" s="4">
        <f>SUMIFS(Purchase!$F:$F,Purchase!$A:$A,Waterfall!$A130,Purchase!$D:$D,Waterfall!$C130,Purchase!$C:$C,Waterfall!V$1)</f>
        <v>0</v>
      </c>
      <c r="W130" s="4">
        <f>SUMIFS(Purchase!$F:$F,Purchase!$A:$A,Waterfall!$A130,Purchase!$D:$D,Waterfall!$C130,Purchase!$C:$C,Waterfall!W$1)</f>
        <v>0</v>
      </c>
      <c r="X130" s="4">
        <f>SUMIFS(Purchase!$F:$F,Purchase!$A:$A,Waterfall!$A130,Purchase!$D:$D,Waterfall!$C130,Purchase!$C:$C,Waterfall!X$1)</f>
        <v>0</v>
      </c>
      <c r="Y130" s="4">
        <f>SUMIFS(Purchase!$F:$F,Purchase!$A:$A,Waterfall!$A130,Purchase!$D:$D,Waterfall!$C130,Purchase!$C:$C,Waterfall!Y$1)</f>
        <v>0</v>
      </c>
      <c r="Z130" s="4">
        <f>SUMIFS(Purchase!$F:$F,Purchase!$A:$A,Waterfall!$A130,Purchase!$D:$D,Waterfall!$C130,Purchase!$C:$C,Waterfall!Z$1)</f>
        <v>0</v>
      </c>
      <c r="AA130" s="4">
        <f>SUMIFS(Purchase!$F:$F,Purchase!$A:$A,Waterfall!$A130,Purchase!$D:$D,Waterfall!$C130,Purchase!$C:$C,Waterfall!AA$1)</f>
        <v>0</v>
      </c>
      <c r="AB130" s="4">
        <f>SUMIFS(Purchase!$F:$F,Purchase!$A:$A,Waterfall!$A130,Purchase!$D:$D,Waterfall!$C130,Purchase!$C:$C,Waterfall!AB$1)</f>
        <v>0</v>
      </c>
      <c r="AC130" s="4">
        <f>SUMIFS(Purchase!$F:$F,Purchase!$A:$A,Waterfall!$A130,Purchase!$D:$D,Waterfall!$C130,Purchase!$C:$C,Waterfall!AC$1)</f>
        <v>0</v>
      </c>
      <c r="AD130" s="4">
        <f>SUMIFS(Purchase!$F:$F,Purchase!$A:$A,Waterfall!$A130,Purchase!$D:$D,Waterfall!$C130,Purchase!$C:$C,Waterfall!AD$1)</f>
        <v>0</v>
      </c>
      <c r="AE130" s="4">
        <f>SUMIFS(Purchase!$F:$F,Purchase!$A:$A,Waterfall!$A130,Purchase!$D:$D,Waterfall!$C130,Purchase!$C:$C,Waterfall!AE$1)</f>
        <v>0</v>
      </c>
      <c r="AF130" s="4">
        <f>SUMIFS(Purchase!$F:$F,Purchase!$A:$A,Waterfall!$A130,Purchase!$D:$D,Waterfall!$C130,Purchase!$C:$C,Waterfall!AF$1)</f>
        <v>0</v>
      </c>
      <c r="AG130" s="4">
        <f>SUMIFS(Purchase!$F:$F,Purchase!$A:$A,Waterfall!$A130,Purchase!$D:$D,Waterfall!$C130,Purchase!$C:$C,Waterfall!AG$1)</f>
        <v>0</v>
      </c>
      <c r="AH130" s="4">
        <f>SUMIFS(Purchase!$F:$F,Purchase!$A:$A,Waterfall!$A130,Purchase!$D:$D,Waterfall!$C130,Purchase!$C:$C,Waterfall!AH$1)</f>
        <v>0</v>
      </c>
      <c r="AI130" s="4">
        <f>SUMIFS(Purchase!$F:$F,Purchase!$A:$A,Waterfall!$A130,Purchase!$D:$D,Waterfall!$C130,Purchase!$C:$C,Waterfall!AI$1)</f>
        <v>0</v>
      </c>
      <c r="AJ130" s="4">
        <f>SUMIFS(Purchase!$F:$F,Purchase!$A:$A,Waterfall!$A130,Purchase!$D:$D,Waterfall!$C130,Purchase!$C:$C,Waterfall!AJ$1)</f>
        <v>0</v>
      </c>
      <c r="AK130" s="4">
        <f>SUMIFS(Purchase!$F:$F,Purchase!$A:$A,Waterfall!$A130,Purchase!$D:$D,Waterfall!$C130,Purchase!$C:$C,Waterfall!AK$1)</f>
        <v>0</v>
      </c>
      <c r="AL130" s="4">
        <f>SUMIFS(Purchase!$F:$F,Purchase!$A:$A,Waterfall!$A130,Purchase!$D:$D,Waterfall!$C130,Purchase!$C:$C,Waterfall!AL$1)</f>
        <v>0</v>
      </c>
      <c r="AM130" s="4">
        <f>SUMIFS(Purchase!$F:$F,Purchase!$A:$A,Waterfall!$A130,Purchase!$D:$D,Waterfall!$C130,Purchase!$C:$C,Waterfall!AM$1)</f>
        <v>0</v>
      </c>
      <c r="AN130" s="4">
        <f>SUMIFS(Purchase!$F:$F,Purchase!$A:$A,Waterfall!$A130,Purchase!$D:$D,Waterfall!$C130,Purchase!$C:$C,Waterfall!AN$1)</f>
        <v>0</v>
      </c>
      <c r="AO130" s="4">
        <f>SUMIFS(Purchase!$F:$F,Purchase!$A:$A,Waterfall!$A130,Purchase!$D:$D,Waterfall!$C130,Purchase!$C:$C,Waterfall!AO$1)</f>
        <v>0</v>
      </c>
      <c r="AP130" s="4">
        <f>SUMIFS(Purchase!$F:$F,Purchase!$A:$A,Waterfall!$A130,Purchase!$D:$D,Waterfall!$C130,Purchase!$C:$C,Waterfall!AP$1)</f>
        <v>0</v>
      </c>
      <c r="AQ130" s="4">
        <f>SUMIFS(Purchase!$F:$F,Purchase!$A:$A,Waterfall!$A130,Purchase!$D:$D,Waterfall!$C130,Purchase!$C:$C,Waterfall!AQ$1)</f>
        <v>0</v>
      </c>
      <c r="AR130" s="4">
        <f>SUMIFS(Purchase!$F:$F,Purchase!$A:$A,Waterfall!$A130,Purchase!$D:$D,Waterfall!$C130,Purchase!$C:$C,Waterfall!AR$1)</f>
        <v>0</v>
      </c>
      <c r="AS130" s="4">
        <f>SUMIFS(Purchase!$F:$F,Purchase!$A:$A,Waterfall!$A130,Purchase!$D:$D,Waterfall!$C130,Purchase!$C:$C,Waterfall!AS$1)</f>
        <v>0</v>
      </c>
      <c r="AT130" s="4">
        <f>SUMIFS(Purchase!$F:$F,Purchase!$A:$A,Waterfall!$A130,Purchase!$D:$D,Waterfall!$C130,Purchase!$C:$C,Waterfall!AT$1)</f>
        <v>0</v>
      </c>
      <c r="AU130" s="4">
        <f>SUMIFS(Purchase!$F:$F,Purchase!$A:$A,Waterfall!$A130,Purchase!$D:$D,Waterfall!$C130,Purchase!$C:$C,Waterfall!AU$1)</f>
        <v>0</v>
      </c>
      <c r="AV130" s="4">
        <f>SUMIFS(Purchase!$F:$F,Purchase!$A:$A,Waterfall!$A130,Purchase!$D:$D,Waterfall!$C130,Purchase!$C:$C,Waterfall!AV$1)</f>
        <v>0</v>
      </c>
      <c r="AW130" s="4">
        <f>SUMIFS(Purchase!$F:$F,Purchase!$A:$A,Waterfall!$A130,Purchase!$D:$D,Waterfall!$C130,Purchase!$C:$C,Waterfall!AW$1)</f>
        <v>0</v>
      </c>
      <c r="AX130" s="4">
        <f>SUMIFS(Purchase!$F:$F,Purchase!$A:$A,Waterfall!$A130,Purchase!$D:$D,Waterfall!$C130,Purchase!$C:$C,Waterfall!AX$1)</f>
        <v>0</v>
      </c>
      <c r="AY130" s="4">
        <f>SUMIFS(Purchase!$F:$F,Purchase!$A:$A,Waterfall!$A130,Purchase!$D:$D,Waterfall!$C130,Purchase!$C:$C,Waterfall!AY$1)</f>
        <v>0</v>
      </c>
      <c r="AZ130" s="4">
        <f>SUMIFS(Purchase!$F:$F,Purchase!$A:$A,Waterfall!$A130,Purchase!$D:$D,Waterfall!$C130,Purchase!$C:$C,Waterfall!AZ$1)</f>
        <v>0</v>
      </c>
      <c r="BA130" s="4">
        <f>SUMIFS(Purchase!$F:$F,Purchase!$A:$A,Waterfall!$A130,Purchase!$D:$D,Waterfall!$C130,Purchase!$C:$C,Waterfall!BA$1)</f>
        <v>0</v>
      </c>
      <c r="BB130" s="4">
        <f>SUMIFS(Purchase!$F:$F,Purchase!$A:$A,Waterfall!$A130,Purchase!$D:$D,Waterfall!$C130,Purchase!$C:$C,Waterfall!BB$1)</f>
        <v>0</v>
      </c>
      <c r="BC130" s="4">
        <f>SUMIFS(Purchase!$F:$F,Purchase!$A:$A,Waterfall!$A130,Purchase!$D:$D,Waterfall!$C130,Purchase!$C:$C,Waterfall!BC$1)</f>
        <v>0</v>
      </c>
      <c r="BD130" s="4">
        <f>SUMIFS(Purchase!$F:$F,Purchase!$A:$A,Waterfall!$A130,Purchase!$D:$D,Waterfall!$C130,Purchase!$C:$C,Waterfall!BD$1)</f>
        <v>0</v>
      </c>
      <c r="BE130" s="4">
        <f>SUMIFS(Purchase!$F:$F,Purchase!$A:$A,Waterfall!$A130,Purchase!$D:$D,Waterfall!$C130,Purchase!$C:$C,Waterfall!BE$1)</f>
        <v>0</v>
      </c>
      <c r="BF130" s="4">
        <f>SUMIFS(Purchase!$F:$F,Purchase!$A:$A,Waterfall!$A130,Purchase!$D:$D,Waterfall!$C130,Purchase!$C:$C,Waterfall!BF$1)</f>
        <v>0</v>
      </c>
      <c r="BG130" s="4">
        <f>SUMIFS(Purchase!$F:$F,Purchase!$A:$A,Waterfall!$A130,Purchase!$D:$D,Waterfall!$C130,Purchase!$C:$C,Waterfall!BG$1)</f>
        <v>0</v>
      </c>
      <c r="BH130" s="4">
        <f>SUMIFS(Purchase!$F:$F,Purchase!$A:$A,Waterfall!$A130,Purchase!$D:$D,Waterfall!$C130,Purchase!$C:$C,Waterfall!BH$1)</f>
        <v>0</v>
      </c>
      <c r="BI130" s="4">
        <f>SUMIFS(Purchase!$F:$F,Purchase!$A:$A,Waterfall!$A130,Purchase!$D:$D,Waterfall!$C130,Purchase!$C:$C,Waterfall!BI$1)</f>
        <v>0</v>
      </c>
      <c r="BJ130" s="4">
        <f>SUMIFS(Purchase!$F:$F,Purchase!$A:$A,Waterfall!$A130,Purchase!$D:$D,Waterfall!$C130,Purchase!$C:$C,Waterfall!BJ$1)</f>
        <v>0</v>
      </c>
      <c r="BK130" s="4">
        <f>SUMIFS(Purchase!$F:$F,Purchase!$A:$A,Waterfall!$A130,Purchase!$D:$D,Waterfall!$C130,Purchase!$C:$C,Waterfall!BK$1)</f>
        <v>0</v>
      </c>
      <c r="BL130" s="4">
        <f>SUMIFS(Purchase!$F:$F,Purchase!$A:$A,Waterfall!$A130,Purchase!$D:$D,Waterfall!$C130,Purchase!$C:$C,Waterfall!BL$1)</f>
        <v>0</v>
      </c>
      <c r="BM130" s="4">
        <f>SUMIFS(Purchase!$F:$F,Purchase!$A:$A,Waterfall!$A130,Purchase!$D:$D,Waterfall!$C130,Purchase!$C:$C,Waterfall!BM$1)</f>
        <v>0</v>
      </c>
      <c r="BN130" s="4">
        <f>SUMIFS(Purchase!$F:$F,Purchase!$A:$A,Waterfall!$A130,Purchase!$D:$D,Waterfall!$C130,Purchase!$C:$C,Waterfall!BN$1)</f>
        <v>0</v>
      </c>
      <c r="BO130" s="4">
        <f>SUMIFS(Purchase!$F:$F,Purchase!$A:$A,Waterfall!$A130,Purchase!$D:$D,Waterfall!$C130,Purchase!$C:$C,Waterfall!BO$1)</f>
        <v>0</v>
      </c>
      <c r="BP130" s="4">
        <f>SUMIFS(Purchase!$F:$F,Purchase!$A:$A,Waterfall!$A130,Purchase!$D:$D,Waterfall!$C130,Purchase!$C:$C,Waterfall!BP$1)</f>
        <v>0</v>
      </c>
      <c r="BQ130" s="4">
        <f>SUMIFS(Purchase!$F:$F,Purchase!$A:$A,Waterfall!$A130,Purchase!$D:$D,Waterfall!$C130,Purchase!$C:$C,Waterfall!BQ$1)</f>
        <v>0</v>
      </c>
      <c r="BR130" s="4">
        <f>SUMIFS(Purchase!$F:$F,Purchase!$A:$A,Waterfall!$A130,Purchase!$D:$D,Waterfall!$C130,Purchase!$C:$C,Waterfall!BR$1)</f>
        <v>0</v>
      </c>
      <c r="BS130" s="4">
        <f>SUMIFS(Purchase!$F:$F,Purchase!$A:$A,Waterfall!$A130,Purchase!$D:$D,Waterfall!$C130,Purchase!$C:$C,Waterfall!BS$1)</f>
        <v>0</v>
      </c>
      <c r="BT130" s="4">
        <f>SUMIFS(Purchase!$F:$F,Purchase!$A:$A,Waterfall!$A130,Purchase!$D:$D,Waterfall!$C130,Purchase!$C:$C,Waterfall!BT$1)</f>
        <v>0</v>
      </c>
      <c r="BU130" s="4">
        <f>SUMIFS(Purchase!$F:$F,Purchase!$A:$A,Waterfall!$A130,Purchase!$D:$D,Waterfall!$C130,Purchase!$C:$C,Waterfall!BU$1)</f>
        <v>0</v>
      </c>
      <c r="BV130" s="4">
        <f>SUMIFS(Purchase!$F:$F,Purchase!$A:$A,Waterfall!$A130,Purchase!$D:$D,Waterfall!$C130,Purchase!$C:$C,Waterfall!BV$1)</f>
        <v>0</v>
      </c>
      <c r="BW130" s="4">
        <f>SUMIFS(Purchase!$F:$F,Purchase!$A:$A,Waterfall!$A130,Purchase!$D:$D,Waterfall!$C130,Purchase!$C:$C,Waterfall!BW$1)</f>
        <v>0</v>
      </c>
      <c r="BX130" s="4">
        <f>SUMIFS(Purchase!$F:$F,Purchase!$A:$A,Waterfall!$A130,Purchase!$D:$D,Waterfall!$C130,Purchase!$C:$C,Waterfall!BX$1)</f>
        <v>0</v>
      </c>
      <c r="BY130" s="4">
        <f>SUMIFS(Purchase!$F:$F,Purchase!$A:$A,Waterfall!$A130,Purchase!$D:$D,Waterfall!$C130,Purchase!$C:$C,Waterfall!BY$1)</f>
        <v>0</v>
      </c>
      <c r="BZ130" s="4">
        <f>SUMIFS(Purchase!$F:$F,Purchase!$A:$A,Waterfall!$A130,Purchase!$D:$D,Waterfall!$C130,Purchase!$C:$C,Waterfall!BZ$1)</f>
        <v>0</v>
      </c>
      <c r="CA130" s="4">
        <f>SUMIFS(Purchase!$F:$F,Purchase!$A:$A,Waterfall!$A130,Purchase!$D:$D,Waterfall!$C130,Purchase!$C:$C,Waterfall!CA$1)</f>
        <v>0</v>
      </c>
      <c r="CB130" s="4">
        <f>SUMIFS(Purchase!$F:$F,Purchase!$A:$A,Waterfall!$A130,Purchase!$D:$D,Waterfall!$C130,Purchase!$C:$C,Waterfall!CB$1)</f>
        <v>0</v>
      </c>
      <c r="CC130" s="4">
        <f>SUMIFS(Purchase!$F:$F,Purchase!$A:$A,Waterfall!$A130,Purchase!$D:$D,Waterfall!$C130,Purchase!$C:$C,Waterfall!CC$1)</f>
        <v>0</v>
      </c>
      <c r="CD130" s="4">
        <f>SUMIFS(Purchase!$F:$F,Purchase!$A:$A,Waterfall!$A130,Purchase!$D:$D,Waterfall!$C130,Purchase!$C:$C,Waterfall!CD$1)</f>
        <v>0</v>
      </c>
      <c r="CE130" s="4">
        <f>SUMIFS(Purchase!$F:$F,Purchase!$A:$A,Waterfall!$A130,Purchase!$D:$D,Waterfall!$C130,Purchase!$C:$C,Waterfall!CE$1)</f>
        <v>0</v>
      </c>
      <c r="CF130" s="4">
        <f>SUMIFS(Purchase!$F:$F,Purchase!$A:$A,Waterfall!$A130,Purchase!$D:$D,Waterfall!$C130,Purchase!$C:$C,Waterfall!CF$1)</f>
        <v>0</v>
      </c>
      <c r="CG130" s="4">
        <f>SUMIFS(Purchase!$F:$F,Purchase!$A:$A,Waterfall!$A130,Purchase!$D:$D,Waterfall!$C130,Purchase!$C:$C,Waterfall!CG$1)</f>
        <v>0</v>
      </c>
      <c r="CH130" s="4">
        <f>SUMIFS(Purchase!$F:$F,Purchase!$A:$A,Waterfall!$A130,Purchase!$D:$D,Waterfall!$C130,Purchase!$C:$C,Waterfall!CH$1)</f>
        <v>0</v>
      </c>
      <c r="CI130" s="4">
        <f>SUMIFS(Purchase!$F:$F,Purchase!$A:$A,Waterfall!$A130,Purchase!$D:$D,Waterfall!$C130,Purchase!$C:$C,Waterfall!CI$1)</f>
        <v>0</v>
      </c>
      <c r="CJ130" s="4">
        <f>SUMIFS(Purchase!$F:$F,Purchase!$A:$A,Waterfall!$A130,Purchase!$D:$D,Waterfall!$C130,Purchase!$C:$C,Waterfall!CJ$1)</f>
        <v>0</v>
      </c>
      <c r="CK130" s="4">
        <f>SUMIFS(Purchase!$F:$F,Purchase!$A:$A,Waterfall!$A130,Purchase!$D:$D,Waterfall!$C130,Purchase!$C:$C,Waterfall!CK$1)</f>
        <v>0</v>
      </c>
      <c r="CL130" s="4">
        <f>SUMIFS(Purchase!$F:$F,Purchase!$A:$A,Waterfall!$A130,Purchase!$D:$D,Waterfall!$C130,Purchase!$C:$C,Waterfall!CL$1)</f>
        <v>0</v>
      </c>
      <c r="CM130" s="4">
        <f>SUMIFS(Purchase!$F:$F,Purchase!$A:$A,Waterfall!$A130,Purchase!$D:$D,Waterfall!$C130,Purchase!$C:$C,Waterfall!CM$1)</f>
        <v>0</v>
      </c>
      <c r="CN130" s="4">
        <f>SUMIFS(Purchase!$F:$F,Purchase!$A:$A,Waterfall!$A130,Purchase!$D:$D,Waterfall!$C130,Purchase!$C:$C,Waterfall!CN$1)</f>
        <v>0</v>
      </c>
      <c r="CO130" s="4">
        <f>SUMIFS(Purchase!$F:$F,Purchase!$A:$A,Waterfall!$A130,Purchase!$D:$D,Waterfall!$C130,Purchase!$C:$C,Waterfall!CO$1)</f>
        <v>0</v>
      </c>
      <c r="CP130" s="4">
        <f>SUMIFS(Purchase!$F:$F,Purchase!$A:$A,Waterfall!$A130,Purchase!$D:$D,Waterfall!$C130,Purchase!$C:$C,Waterfall!CP$1)</f>
        <v>0</v>
      </c>
      <c r="CQ130" s="4">
        <f>SUMIFS(Purchase!$F:$F,Purchase!$A:$A,Waterfall!$A130,Purchase!$D:$D,Waterfall!$C130,Purchase!$C:$C,Waterfall!CQ$1)</f>
        <v>0</v>
      </c>
      <c r="CR130" s="4">
        <f>SUMIFS(Purchase!$F:$F,Purchase!$A:$A,Waterfall!$A130,Purchase!$D:$D,Waterfall!$C130,Purchase!$C:$C,Waterfall!CR$1)</f>
        <v>0</v>
      </c>
      <c r="CS130" s="4">
        <f>SUMIFS(Purchase!$F:$F,Purchase!$A:$A,Waterfall!$A130,Purchase!$D:$D,Waterfall!$C130,Purchase!$C:$C,Waterfall!CS$1)</f>
        <v>0</v>
      </c>
      <c r="CT130" s="4">
        <f>SUMIFS(Purchase!$F:$F,Purchase!$A:$A,Waterfall!$A130,Purchase!$D:$D,Waterfall!$C130,Purchase!$C:$C,Waterfall!CT$1)</f>
        <v>0</v>
      </c>
      <c r="CU130" s="4">
        <f>SUMIFS(Purchase!$F:$F,Purchase!$A:$A,Waterfall!$A130,Purchase!$D:$D,Waterfall!$C130,Purchase!$C:$C,Waterfall!CU$1)</f>
        <v>0</v>
      </c>
      <c r="CV130" s="4">
        <f>SUMIFS(Purchase!$F:$F,Purchase!$A:$A,Waterfall!$A130,Purchase!$D:$D,Waterfall!$C130,Purchase!$C:$C,Waterfall!CV$1)</f>
        <v>0</v>
      </c>
      <c r="CW130" s="4">
        <f>SUMIFS(Purchase!$F:$F,Purchase!$A:$A,Waterfall!$A130,Purchase!$D:$D,Waterfall!$C130,Purchase!$C:$C,Waterfall!CW$1)</f>
        <v>0</v>
      </c>
      <c r="CX130" s="4">
        <f>SUMIFS(Purchase!$F:$F,Purchase!$A:$A,Waterfall!$A130,Purchase!$D:$D,Waterfall!$C130,Purchase!$C:$C,Waterfall!CX$1)</f>
        <v>0</v>
      </c>
      <c r="CY130" s="4">
        <f>SUMIFS(Purchase!$F:$F,Purchase!$A:$A,Waterfall!$A130,Purchase!$D:$D,Waterfall!$C130,Purchase!$C:$C,Waterfall!CY$1)</f>
        <v>0</v>
      </c>
      <c r="CZ130" s="4">
        <f>SUMIFS(Purchase!$F:$F,Purchase!$A:$A,Waterfall!$A130,Purchase!$D:$D,Waterfall!$C130,Purchase!$C:$C,Waterfall!CZ$1)</f>
        <v>0</v>
      </c>
      <c r="DA130" s="4">
        <f>SUMIFS(Purchase!$F:$F,Purchase!$A:$A,Waterfall!$A130,Purchase!$D:$D,Waterfall!$C130,Purchase!$C:$C,Waterfall!DA$1)</f>
        <v>0</v>
      </c>
      <c r="DB130" s="4">
        <f>SUMIFS(Purchase!$F:$F,Purchase!$A:$A,Waterfall!$A130,Purchase!$D:$D,Waterfall!$C130,Purchase!$C:$C,Waterfall!DB$1)</f>
        <v>0</v>
      </c>
      <c r="DC130" s="4">
        <f>SUMIFS(Purchase!$F:$F,Purchase!$A:$A,Waterfall!$A130,Purchase!$D:$D,Waterfall!$C130,Purchase!$C:$C,Waterfall!DC$1)</f>
        <v>0</v>
      </c>
      <c r="DD130" s="4">
        <f>SUMIFS(Purchase!$F:$F,Purchase!$A:$A,Waterfall!$A130,Purchase!$D:$D,Waterfall!$C130,Purchase!$C:$C,Waterfall!DD$1)</f>
        <v>0</v>
      </c>
      <c r="DE130" s="4">
        <f>SUMIFS(Purchase!$F:$F,Purchase!$A:$A,Waterfall!$A130,Purchase!$D:$D,Waterfall!$C130,Purchase!$C:$C,Waterfall!DE$1)</f>
        <v>0</v>
      </c>
      <c r="DF130" s="4">
        <f>SUMIFS(Purchase!$F:$F,Purchase!$A:$A,Waterfall!$A130,Purchase!$D:$D,Waterfall!$C130,Purchase!$C:$C,Waterfall!DF$1)</f>
        <v>0</v>
      </c>
      <c r="DG130" s="4">
        <f>SUMIFS(Purchase!$F:$F,Purchase!$A:$A,Waterfall!$A130,Purchase!$D:$D,Waterfall!$C130,Purchase!$C:$C,Waterfall!DG$1)</f>
        <v>0</v>
      </c>
      <c r="DH130" s="4">
        <f>SUMIFS(Purchase!$F:$F,Purchase!$A:$A,Waterfall!$A130,Purchase!$D:$D,Waterfall!$C130,Purchase!$C:$C,Waterfall!DH$1)</f>
        <v>0</v>
      </c>
      <c r="DI130" s="4">
        <f>SUMIFS(Purchase!$F:$F,Purchase!$A:$A,Waterfall!$A130,Purchase!$D:$D,Waterfall!$C130,Purchase!$C:$C,Waterfall!DI$1)</f>
        <v>0</v>
      </c>
      <c r="DJ130" s="4">
        <f>SUMIFS(Purchase!$F:$F,Purchase!$A:$A,Waterfall!$A130,Purchase!$D:$D,Waterfall!$C130,Purchase!$C:$C,Waterfall!DJ$1)</f>
        <v>0</v>
      </c>
      <c r="DK130" s="4">
        <f>SUMIFS(Purchase!$F:$F,Purchase!$A:$A,Waterfall!$A130,Purchase!$D:$D,Waterfall!$C130,Purchase!$C:$C,Waterfall!DK$1)</f>
        <v>0</v>
      </c>
      <c r="DL130" s="4">
        <f>SUMIFS(Purchase!$F:$F,Purchase!$A:$A,Waterfall!$A130,Purchase!$D:$D,Waterfall!$C130,Purchase!$C:$C,Waterfall!DL$1)</f>
        <v>0</v>
      </c>
      <c r="DM130" s="4">
        <f>SUMIFS(Purchase!$F:$F,Purchase!$A:$A,Waterfall!$A130,Purchase!$D:$D,Waterfall!$C130,Purchase!$C:$C,Waterfall!DM$1)</f>
        <v>0</v>
      </c>
      <c r="DN130" s="4">
        <f>SUMIFS(Purchase!$F:$F,Purchase!$A:$A,Waterfall!$A130,Purchase!$D:$D,Waterfall!$C130,Purchase!$C:$C,Waterfall!DN$1)</f>
        <v>0</v>
      </c>
      <c r="DO130" s="4">
        <f>SUMIFS(Purchase!$F:$F,Purchase!$A:$A,Waterfall!$A130,Purchase!$D:$D,Waterfall!$C130,Purchase!$C:$C,Waterfall!DO$1)</f>
        <v>0</v>
      </c>
      <c r="DP130" s="4">
        <f>SUMIFS(Purchase!$F:$F,Purchase!$A:$A,Waterfall!$A130,Purchase!$D:$D,Waterfall!$C130,Purchase!$C:$C,Waterfall!DP$1)</f>
        <v>0</v>
      </c>
      <c r="DQ130" s="4">
        <f>SUMIFS(Purchase!$F:$F,Purchase!$A:$A,Waterfall!$A130,Purchase!$D:$D,Waterfall!$C130,Purchase!$C:$C,Waterfall!DQ$1)</f>
        <v>0</v>
      </c>
      <c r="DR130" s="4">
        <f>SUMIFS(Purchase!$F:$F,Purchase!$A:$A,Waterfall!$A130,Purchase!$D:$D,Waterfall!$C130,Purchase!$C:$C,Waterfall!DR$1)</f>
        <v>0</v>
      </c>
      <c r="DS130" s="4">
        <f>SUMIFS(Purchase!$F:$F,Purchase!$A:$A,Waterfall!$A130,Purchase!$D:$D,Waterfall!$C130,Purchase!$C:$C,Waterfall!DS$1)</f>
        <v>0</v>
      </c>
      <c r="DT130" s="4">
        <f>SUMIFS(Purchase!$F:$F,Purchase!$A:$A,Waterfall!$A130,Purchase!$D:$D,Waterfall!$C130,Purchase!$C:$C,Waterfall!DT$1)</f>
        <v>0</v>
      </c>
      <c r="DU130" s="4">
        <f>SUMIFS(Purchase!$F:$F,Purchase!$A:$A,Waterfall!$A130,Purchase!$D:$D,Waterfall!$C130,Purchase!$C:$C,Waterfall!DU$1)</f>
        <v>0</v>
      </c>
      <c r="DV130" s="4">
        <f>SUMIFS(Purchase!$F:$F,Purchase!$A:$A,Waterfall!$A130,Purchase!$D:$D,Waterfall!$C130,Purchase!$C:$C,Waterfall!DV$1)</f>
        <v>0</v>
      </c>
      <c r="DW130" s="4">
        <f>SUMIFS(Purchase!$F:$F,Purchase!$A:$A,Waterfall!$A130,Purchase!$D:$D,Waterfall!$C130,Purchase!$C:$C,Waterfall!DW$1)</f>
        <v>0</v>
      </c>
      <c r="DX130" s="4">
        <f>SUMIFS(Purchase!$F:$F,Purchase!$A:$A,Waterfall!$A130,Purchase!$D:$D,Waterfall!$C130,Purchase!$C:$C,Waterfall!DX$1)</f>
        <v>0</v>
      </c>
      <c r="DY130" s="4">
        <f>SUMIFS(Purchase!$F:$F,Purchase!$A:$A,Waterfall!$A130,Purchase!$D:$D,Waterfall!$C130,Purchase!$C:$C,Waterfall!DY$1)</f>
        <v>0</v>
      </c>
      <c r="DZ130" s="4">
        <f>SUMIFS(Purchase!$F:$F,Purchase!$A:$A,Waterfall!$A130,Purchase!$D:$D,Waterfall!$C130,Purchase!$C:$C,Waterfall!DZ$1)</f>
        <v>0</v>
      </c>
      <c r="EA130" s="4">
        <f>SUMIFS(Purchase!$F:$F,Purchase!$A:$A,Waterfall!$A130,Purchase!$D:$D,Waterfall!$C130,Purchase!$C:$C,Waterfall!EA$1)</f>
        <v>0</v>
      </c>
      <c r="EB130" s="4">
        <f>SUMIFS(Purchase!$F:$F,Purchase!$A:$A,Waterfall!$A130,Purchase!$D:$D,Waterfall!$C130,Purchase!$C:$C,Waterfall!EB$1)</f>
        <v>0</v>
      </c>
      <c r="EC130" s="4">
        <f>SUMIFS(Purchase!$F:$F,Purchase!$A:$A,Waterfall!$A130,Purchase!$D:$D,Waterfall!$C130,Purchase!$C:$C,Waterfall!EC$1)</f>
        <v>0</v>
      </c>
      <c r="ED130" s="4">
        <f>SUMIFS(Purchase!$F:$F,Purchase!$A:$A,Waterfall!$A130,Purchase!$D:$D,Waterfall!$C130,Purchase!$C:$C,Waterfall!ED$1)</f>
        <v>0</v>
      </c>
      <c r="EE130" s="4">
        <f>SUMIFS(Purchase!$F:$F,Purchase!$A:$A,Waterfall!$A130,Purchase!$D:$D,Waterfall!$C130,Purchase!$C:$C,Waterfall!EE$1)</f>
        <v>0</v>
      </c>
      <c r="EF130" s="4">
        <f>SUMIFS(Purchase!$F:$F,Purchase!$A:$A,Waterfall!$A130,Purchase!$D:$D,Waterfall!$C130,Purchase!$C:$C,Waterfall!EF$1)</f>
        <v>0</v>
      </c>
      <c r="EG130" s="4">
        <f>SUMIFS(Purchase!$F:$F,Purchase!$A:$A,Waterfall!$A130,Purchase!$D:$D,Waterfall!$C130,Purchase!$C:$C,Waterfall!EG$1)</f>
        <v>0</v>
      </c>
      <c r="EH130" s="4">
        <f>SUMIFS(Purchase!$F:$F,Purchase!$A:$A,Waterfall!$A130,Purchase!$D:$D,Waterfall!$C130,Purchase!$C:$C,Waterfall!EH$1)</f>
        <v>0</v>
      </c>
      <c r="EI130" s="4">
        <f>SUMIFS(Purchase!$F:$F,Purchase!$A:$A,Waterfall!$A130,Purchase!$D:$D,Waterfall!$C130,Purchase!$C:$C,Waterfall!EI$1)</f>
        <v>0</v>
      </c>
      <c r="EJ130" s="4">
        <f>SUMIFS(Purchase!$F:$F,Purchase!$A:$A,Waterfall!$A130,Purchase!$D:$D,Waterfall!$C130,Purchase!$C:$C,Waterfall!EJ$1)</f>
        <v>0</v>
      </c>
      <c r="EK130" s="4">
        <f>SUMIFS(Purchase!$F:$F,Purchase!$A:$A,Waterfall!$A130,Purchase!$D:$D,Waterfall!$C130,Purchase!$C:$C,Waterfall!EK$1)</f>
        <v>0</v>
      </c>
      <c r="EL130" s="4">
        <f>SUMIFS(Purchase!$F:$F,Purchase!$A:$A,Waterfall!$A130,Purchase!$D:$D,Waterfall!$C130,Purchase!$C:$C,Waterfall!EL$1)</f>
        <v>0</v>
      </c>
      <c r="EM130" s="4">
        <f>SUMIFS(Purchase!$F:$F,Purchase!$A:$A,Waterfall!$A130,Purchase!$D:$D,Waterfall!$C130,Purchase!$C:$C,Waterfall!EM$1)</f>
        <v>0</v>
      </c>
      <c r="EN130" s="4">
        <f>SUMIFS(Purchase!$F:$F,Purchase!$A:$A,Waterfall!$A130,Purchase!$D:$D,Waterfall!$C130,Purchase!$C:$C,Waterfall!EN$1)</f>
        <v>0</v>
      </c>
      <c r="EO130" s="4">
        <f>SUMIFS(Purchase!$F:$F,Purchase!$A:$A,Waterfall!$A130,Purchase!$D:$D,Waterfall!$C130,Purchase!$C:$C,Waterfall!EO$1)</f>
        <v>0</v>
      </c>
      <c r="EP130" s="4">
        <f>SUMIFS(Purchase!$F:$F,Purchase!$A:$A,Waterfall!$A130,Purchase!$D:$D,Waterfall!$C130,Purchase!$C:$C,Waterfall!EP$1)</f>
        <v>0</v>
      </c>
      <c r="EQ130" s="4">
        <f>SUMIFS(Purchase!$F:$F,Purchase!$A:$A,Waterfall!$A130,Purchase!$D:$D,Waterfall!$C130,Purchase!$C:$C,Waterfall!EQ$1)</f>
        <v>0</v>
      </c>
      <c r="ER130" s="4">
        <f>SUMIFS(Purchase!$F:$F,Purchase!$A:$A,Waterfall!$A130,Purchase!$D:$D,Waterfall!$C130,Purchase!$C:$C,Waterfall!ER$1)</f>
        <v>0</v>
      </c>
      <c r="ES130" s="4">
        <f>SUMIFS(Purchase!$F:$F,Purchase!$A:$A,Waterfall!$A130,Purchase!$D:$D,Waterfall!$C130,Purchase!$C:$C,Waterfall!ES$1)</f>
        <v>0</v>
      </c>
      <c r="ET130" s="4">
        <f>SUMIFS(Purchase!$F:$F,Purchase!$A:$A,Waterfall!$A130,Purchase!$D:$D,Waterfall!$C130,Purchase!$C:$C,Waterfall!ET$1)</f>
        <v>0</v>
      </c>
      <c r="EU130" s="4">
        <f>SUMIFS(Purchase!$F:$F,Purchase!$A:$A,Waterfall!$A130,Purchase!$D:$D,Waterfall!$C130,Purchase!$C:$C,Waterfall!EU$1)</f>
        <v>0</v>
      </c>
      <c r="EV130" s="4">
        <f>SUMIFS(Purchase!$F:$F,Purchase!$A:$A,Waterfall!$A130,Purchase!$D:$D,Waterfall!$C130,Purchase!$C:$C,Waterfall!EV$1)</f>
        <v>0</v>
      </c>
      <c r="EW130" s="4">
        <f>SUMIFS(Purchase!$F:$F,Purchase!$A:$A,Waterfall!$A130,Purchase!$D:$D,Waterfall!$C130,Purchase!$C:$C,Waterfall!EW$1)</f>
        <v>0</v>
      </c>
      <c r="EX130" s="4">
        <f>SUMIFS(Purchase!$F:$F,Purchase!$A:$A,Waterfall!$A130,Purchase!$D:$D,Waterfall!$C130,Purchase!$C:$C,Waterfall!EX$1)</f>
        <v>0</v>
      </c>
      <c r="EY130" s="4">
        <f>SUMIFS(Purchase!$F:$F,Purchase!$A:$A,Waterfall!$A130,Purchase!$D:$D,Waterfall!$C130,Purchase!$C:$C,Waterfall!EY$1)</f>
        <v>0</v>
      </c>
      <c r="EZ130" s="4">
        <f>SUMIFS(Purchase!$F:$F,Purchase!$A:$A,Waterfall!$A130,Purchase!$D:$D,Waterfall!$C130,Purchase!$C:$C,Waterfall!EZ$1)</f>
        <v>0</v>
      </c>
      <c r="FA130" s="4">
        <f>SUMIFS(Purchase!$F:$F,Purchase!$A:$A,Waterfall!$A130,Purchase!$D:$D,Waterfall!$C130,Purchase!$C:$C,Waterfall!FA$1)</f>
        <v>0</v>
      </c>
      <c r="FB130" s="4">
        <f>SUMIFS(Purchase!$F:$F,Purchase!$A:$A,Waterfall!$A130,Purchase!$D:$D,Waterfall!$C130,Purchase!$C:$C,Waterfall!FB$1)</f>
        <v>0</v>
      </c>
      <c r="FC130" s="4">
        <f>SUMIFS(Purchase!$F:$F,Purchase!$A:$A,Waterfall!$A130,Purchase!$D:$D,Waterfall!$C130,Purchase!$C:$C,Waterfall!FC$1)</f>
        <v>0</v>
      </c>
      <c r="FD130" s="4">
        <f>SUMIFS(Purchase!$F:$F,Purchase!$A:$A,Waterfall!$A130,Purchase!$D:$D,Waterfall!$C130,Purchase!$C:$C,Waterfall!FD$1)</f>
        <v>0</v>
      </c>
      <c r="FE130" s="4">
        <f>SUMIFS(Purchase!$F:$F,Purchase!$A:$A,Waterfall!$A130,Purchase!$D:$D,Waterfall!$C130,Purchase!$C:$C,Waterfall!FE$1)</f>
        <v>0</v>
      </c>
      <c r="FF130" s="4">
        <f>SUMIFS(Purchase!$F:$F,Purchase!$A:$A,Waterfall!$A130,Purchase!$D:$D,Waterfall!$C130,Purchase!$C:$C,Waterfall!FF$1)</f>
        <v>0</v>
      </c>
      <c r="FG130" s="4">
        <f>SUMIFS(Purchase!$F:$F,Purchase!$A:$A,Waterfall!$A130,Purchase!$D:$D,Waterfall!$C130,Purchase!$C:$C,Waterfall!FG$1)</f>
        <v>0</v>
      </c>
      <c r="FH130" s="4">
        <f>SUMIFS(Purchase!$F:$F,Purchase!$A:$A,Waterfall!$A130,Purchase!$D:$D,Waterfall!$C130,Purchase!$C:$C,Waterfall!FH$1)</f>
        <v>0</v>
      </c>
      <c r="FI130" s="4">
        <f>SUMIFS(Purchase!$F:$F,Purchase!$A:$A,Waterfall!$A130,Purchase!$D:$D,Waterfall!$C130,Purchase!$C:$C,Waterfall!FI$1)</f>
        <v>0</v>
      </c>
      <c r="FJ130" s="4">
        <f>SUMIFS(Purchase!$F:$F,Purchase!$A:$A,Waterfall!$A130,Purchase!$D:$D,Waterfall!$C130,Purchase!$C:$C,Waterfall!FJ$1)</f>
        <v>0</v>
      </c>
      <c r="FK130" s="4">
        <f>SUMIFS(Purchase!$F:$F,Purchase!$A:$A,Waterfall!$A130,Purchase!$D:$D,Waterfall!$C130,Purchase!$C:$C,Waterfall!FK$1)</f>
        <v>0</v>
      </c>
      <c r="FL130" s="4">
        <f>SUMIFS(Purchase!$F:$F,Purchase!$A:$A,Waterfall!$A130,Purchase!$D:$D,Waterfall!$C130,Purchase!$C:$C,Waterfall!FL$1)</f>
        <v>0</v>
      </c>
      <c r="FM130" s="4">
        <f>SUMIFS(Purchase!$F:$F,Purchase!$A:$A,Waterfall!$A130,Purchase!$D:$D,Waterfall!$C130,Purchase!$C:$C,Waterfall!FM$1)</f>
        <v>0</v>
      </c>
      <c r="FN130" s="4">
        <f>SUMIFS(Purchase!$F:$F,Purchase!$A:$A,Waterfall!$A130,Purchase!$D:$D,Waterfall!$C130,Purchase!$C:$C,Waterfall!FN$1)</f>
        <v>0</v>
      </c>
      <c r="FO130" s="4">
        <f>SUMIFS(Purchase!$F:$F,Purchase!$A:$A,Waterfall!$A130,Purchase!$D:$D,Waterfall!$C130,Purchase!$C:$C,Waterfall!FO$1)</f>
        <v>0</v>
      </c>
      <c r="FP130" s="4">
        <f>SUMIFS(Purchase!$F:$F,Purchase!$A:$A,Waterfall!$A130,Purchase!$D:$D,Waterfall!$C130,Purchase!$C:$C,Waterfall!FP$1)</f>
        <v>0</v>
      </c>
      <c r="FQ130" s="4">
        <f>SUMIFS(Purchase!$F:$F,Purchase!$A:$A,Waterfall!$A130,Purchase!$D:$D,Waterfall!$C130,Purchase!$C:$C,Waterfall!FQ$1)</f>
        <v>0</v>
      </c>
      <c r="FR130" s="4">
        <f>SUMIFS(Purchase!$F:$F,Purchase!$A:$A,Waterfall!$A130,Purchase!$D:$D,Waterfall!$C130,Purchase!$C:$C,Waterfall!FR$1)</f>
        <v>0</v>
      </c>
      <c r="FS130" s="4">
        <f>SUMIFS(Purchase!$F:$F,Purchase!$A:$A,Waterfall!$A130,Purchase!$D:$D,Waterfall!$C130,Purchase!$C:$C,Waterfall!FS$1)</f>
        <v>0</v>
      </c>
      <c r="FT130" s="4">
        <f>SUMIFS(Purchase!$F:$F,Purchase!$A:$A,Waterfall!$A130,Purchase!$D:$D,Waterfall!$C130,Purchase!$C:$C,Waterfall!FT$1)</f>
        <v>0</v>
      </c>
      <c r="FU130" s="4">
        <f>SUMIFS(Purchase!$F:$F,Purchase!$A:$A,Waterfall!$A130,Purchase!$D:$D,Waterfall!$C130,Purchase!$C:$C,Waterfall!FU$1)</f>
        <v>0</v>
      </c>
      <c r="FV130" s="4">
        <f>SUMIFS(Purchase!$F:$F,Purchase!$A:$A,Waterfall!$A130,Purchase!$D:$D,Waterfall!$C130,Purchase!$C:$C,Waterfall!FV$1)</f>
        <v>0</v>
      </c>
      <c r="FW130" s="4">
        <f>SUMIFS(Purchase!$F:$F,Purchase!$A:$A,Waterfall!$A130,Purchase!$D:$D,Waterfall!$C130,Purchase!$C:$C,Waterfall!FW$1)</f>
        <v>0</v>
      </c>
      <c r="FX130" s="4">
        <f>SUMIFS(Purchase!$F:$F,Purchase!$A:$A,Waterfall!$A130,Purchase!$D:$D,Waterfall!$C130,Purchase!$C:$C,Waterfall!FX$1)</f>
        <v>0</v>
      </c>
      <c r="FY130" s="4">
        <f>SUMIFS(Purchase!$F:$F,Purchase!$A:$A,Waterfall!$A130,Purchase!$D:$D,Waterfall!$C130,Purchase!$C:$C,Waterfall!FY$1)</f>
        <v>0</v>
      </c>
      <c r="FZ130" s="4">
        <f>SUMIFS(Purchase!$F:$F,Purchase!$A:$A,Waterfall!$A130,Purchase!$D:$D,Waterfall!$C130,Purchase!$C:$C,Waterfall!FZ$1)</f>
        <v>0</v>
      </c>
      <c r="GA130" s="4">
        <f>SUMIFS(Purchase!$F:$F,Purchase!$A:$A,Waterfall!$A130,Purchase!$D:$D,Waterfall!$C130,Purchase!$C:$C,Waterfall!GA$1)</f>
        <v>0</v>
      </c>
      <c r="GB130" s="4">
        <f>SUMIFS(Purchase!$F:$F,Purchase!$A:$A,Waterfall!$A130,Purchase!$D:$D,Waterfall!$C130,Purchase!$C:$C,Waterfall!GB$1)</f>
        <v>0</v>
      </c>
      <c r="GC130" s="4">
        <f>SUMIFS(Purchase!$F:$F,Purchase!$A:$A,Waterfall!$A130,Purchase!$D:$D,Waterfall!$C130,Purchase!$C:$C,Waterfall!GC$1)</f>
        <v>0</v>
      </c>
      <c r="GD130" s="4">
        <f>SUMIFS(Purchase!$F:$F,Purchase!$A:$A,Waterfall!$A130,Purchase!$D:$D,Waterfall!$C130,Purchase!$C:$C,Waterfall!GD$1)</f>
        <v>0</v>
      </c>
      <c r="GE130" s="4">
        <f>SUMIFS(Purchase!$F:$F,Purchase!$A:$A,Waterfall!$A130,Purchase!$D:$D,Waterfall!$C130,Purchase!$C:$C,Waterfall!GE$1)</f>
        <v>0</v>
      </c>
      <c r="GF130" s="4">
        <f>SUMIFS(Purchase!$F:$F,Purchase!$A:$A,Waterfall!$A130,Purchase!$D:$D,Waterfall!$C130,Purchase!$C:$C,Waterfall!GF$1)</f>
        <v>0</v>
      </c>
      <c r="GG130" s="4">
        <f>SUMIFS(Purchase!$F:$F,Purchase!$A:$A,Waterfall!$A130,Purchase!$D:$D,Waterfall!$C130,Purchase!$C:$C,Waterfall!GG$1)</f>
        <v>0</v>
      </c>
      <c r="GH130" s="4">
        <f>SUMIFS(Purchase!$F:$F,Purchase!$A:$A,Waterfall!$A130,Purchase!$D:$D,Waterfall!$C130,Purchase!$C:$C,Waterfall!GH$1)</f>
        <v>0</v>
      </c>
      <c r="GI130" s="4">
        <f>SUMIFS(Purchase!$F:$F,Purchase!$A:$A,Waterfall!$A130,Purchase!$D:$D,Waterfall!$C130,Purchase!$C:$C,Waterfall!GI$1)</f>
        <v>0</v>
      </c>
    </row>
    <row r="131" spans="1:191" x14ac:dyDescent="0.35">
      <c r="A131" s="8">
        <f t="shared" si="4"/>
        <v>1</v>
      </c>
      <c r="B131" s="2" t="str">
        <f>VLOOKUP($A131,Centers!$B$1:$C$120,2,)</f>
        <v>GATE</v>
      </c>
      <c r="C131" s="3">
        <v>45008</v>
      </c>
      <c r="D131" s="4">
        <f>IF($A131=1,SUM(SUMIFS(Indent!$E:$E,Indent!$C:$C,Waterfall!$C131,Indent!$A:$A,Centers!$A$2),SUMIFS(Indent!$E:$E,Indent!$C:$C,Waterfall!$C131,Indent!$A:$A,Centers!$A$3),SUMIFS(Indent!$E:$E,Indent!$C:$C,Waterfall!$C131,Indent!$A:$A,Centers!$A$4),SUMIFS(Indent!$E:$E,Indent!$C:$C,Waterfall!$C131,Indent!$A:$A,Centers!$A$5),SUMIFS(Indent!$E:$E,Indent!$C:$C,Waterfall!$C131,Indent!$A:$A,Centers!$A$6),SUMIFS(Indent!$E:$E,Indent!$C:$C,Waterfall!$C131,Indent!$A:$A,Centers!$A$7),SUMIFS(Indent!$E:$E,Indent!$C:$C,Waterfall!$C131,Indent!$A:$A,Centers!$A$8)),SUMIFS(Indent!$E:$E,Indent!$C:$C,Waterfall!$C131,Indent!$A:$A,$A131))</f>
        <v>0</v>
      </c>
      <c r="E131" s="4">
        <f>SUMIFS(Purchase!$F:$F,Purchase!$A:$A,Waterfall!$A131,Purchase!$D:$D,Waterfall!$C131,Purchase!$C:$C,Waterfall!E$1)</f>
        <v>0</v>
      </c>
      <c r="F131" s="4">
        <f>SUMIFS(Purchase!$F:$F,Purchase!$A:$A,Waterfall!$A131,Purchase!$D:$D,Waterfall!$C131,Purchase!$C:$C,Waterfall!F$1)</f>
        <v>0</v>
      </c>
      <c r="G131" s="4">
        <f>SUMIFS(Purchase!$F:$F,Purchase!$A:$A,Waterfall!$A131,Purchase!$D:$D,Waterfall!$C131,Purchase!$C:$C,Waterfall!G$1)</f>
        <v>0</v>
      </c>
      <c r="H131" s="4">
        <f>SUMIFS(Purchase!$F:$F,Purchase!$A:$A,Waterfall!$A131,Purchase!$D:$D,Waterfall!$C131,Purchase!$C:$C,Waterfall!H$1)</f>
        <v>0</v>
      </c>
      <c r="I131" s="4">
        <f>SUMIFS(Purchase!$F:$F,Purchase!$A:$A,Waterfall!$A131,Purchase!$D:$D,Waterfall!$C131,Purchase!$C:$C,Waterfall!I$1)</f>
        <v>0</v>
      </c>
      <c r="J131" s="4">
        <f>SUMIFS(Purchase!$F:$F,Purchase!$A:$A,Waterfall!$A131,Purchase!$D:$D,Waterfall!$C131,Purchase!$C:$C,Waterfall!J$1)</f>
        <v>0</v>
      </c>
      <c r="K131" s="4">
        <f>SUMIFS(Purchase!$F:$F,Purchase!$A:$A,Waterfall!$A131,Purchase!$D:$D,Waterfall!$C131,Purchase!$C:$C,Waterfall!K$1)</f>
        <v>0</v>
      </c>
      <c r="L131" s="4">
        <f>SUMIFS(Purchase!$F:$F,Purchase!$A:$A,Waterfall!$A131,Purchase!$D:$D,Waterfall!$C131,Purchase!$C:$C,Waterfall!L$1)</f>
        <v>0</v>
      </c>
      <c r="M131" s="4">
        <f>SUMIFS(Purchase!$F:$F,Purchase!$A:$A,Waterfall!$A131,Purchase!$D:$D,Waterfall!$C131,Purchase!$C:$C,Waterfall!M$1)</f>
        <v>0</v>
      </c>
      <c r="N131" s="4">
        <f>SUMIFS(Purchase!$F:$F,Purchase!$A:$A,Waterfall!$A131,Purchase!$D:$D,Waterfall!$C131,Purchase!$C:$C,Waterfall!N$1)</f>
        <v>0</v>
      </c>
      <c r="O131" s="4">
        <f>SUMIFS(Purchase!$F:$F,Purchase!$A:$A,Waterfall!$A131,Purchase!$D:$D,Waterfall!$C131,Purchase!$C:$C,Waterfall!O$1)</f>
        <v>0</v>
      </c>
      <c r="P131" s="4">
        <f>SUMIFS(Purchase!$F:$F,Purchase!$A:$A,Waterfall!$A131,Purchase!$D:$D,Waterfall!$C131,Purchase!$C:$C,Waterfall!P$1)</f>
        <v>0</v>
      </c>
      <c r="Q131" s="4">
        <f>SUMIFS(Purchase!$F:$F,Purchase!$A:$A,Waterfall!$A131,Purchase!$D:$D,Waterfall!$C131,Purchase!$C:$C,Waterfall!Q$1)</f>
        <v>0</v>
      </c>
      <c r="R131" s="4">
        <f>SUMIFS(Purchase!$F:$F,Purchase!$A:$A,Waterfall!$A131,Purchase!$D:$D,Waterfall!$C131,Purchase!$C:$C,Waterfall!R$1)</f>
        <v>0</v>
      </c>
      <c r="S131" s="4">
        <f>SUMIFS(Purchase!$F:$F,Purchase!$A:$A,Waterfall!$A131,Purchase!$D:$D,Waterfall!$C131,Purchase!$C:$C,Waterfall!S$1)</f>
        <v>0</v>
      </c>
      <c r="T131" s="4">
        <f>SUMIFS(Purchase!$F:$F,Purchase!$A:$A,Waterfall!$A131,Purchase!$D:$D,Waterfall!$C131,Purchase!$C:$C,Waterfall!T$1)</f>
        <v>0</v>
      </c>
      <c r="U131" s="4">
        <f>SUMIFS(Purchase!$F:$F,Purchase!$A:$A,Waterfall!$A131,Purchase!$D:$D,Waterfall!$C131,Purchase!$C:$C,Waterfall!U$1)</f>
        <v>0</v>
      </c>
      <c r="V131" s="4">
        <f>SUMIFS(Purchase!$F:$F,Purchase!$A:$A,Waterfall!$A131,Purchase!$D:$D,Waterfall!$C131,Purchase!$C:$C,Waterfall!V$1)</f>
        <v>0</v>
      </c>
      <c r="W131" s="4">
        <f>SUMIFS(Purchase!$F:$F,Purchase!$A:$A,Waterfall!$A131,Purchase!$D:$D,Waterfall!$C131,Purchase!$C:$C,Waterfall!W$1)</f>
        <v>0</v>
      </c>
      <c r="X131" s="4">
        <f>SUMIFS(Purchase!$F:$F,Purchase!$A:$A,Waterfall!$A131,Purchase!$D:$D,Waterfall!$C131,Purchase!$C:$C,Waterfall!X$1)</f>
        <v>0</v>
      </c>
      <c r="Y131" s="4">
        <f>SUMIFS(Purchase!$F:$F,Purchase!$A:$A,Waterfall!$A131,Purchase!$D:$D,Waterfall!$C131,Purchase!$C:$C,Waterfall!Y$1)</f>
        <v>0</v>
      </c>
      <c r="Z131" s="4">
        <f>SUMIFS(Purchase!$F:$F,Purchase!$A:$A,Waterfall!$A131,Purchase!$D:$D,Waterfall!$C131,Purchase!$C:$C,Waterfall!Z$1)</f>
        <v>0</v>
      </c>
      <c r="AA131" s="4">
        <f>SUMIFS(Purchase!$F:$F,Purchase!$A:$A,Waterfall!$A131,Purchase!$D:$D,Waterfall!$C131,Purchase!$C:$C,Waterfall!AA$1)</f>
        <v>0</v>
      </c>
      <c r="AB131" s="4">
        <f>SUMIFS(Purchase!$F:$F,Purchase!$A:$A,Waterfall!$A131,Purchase!$D:$D,Waterfall!$C131,Purchase!$C:$C,Waterfall!AB$1)</f>
        <v>0</v>
      </c>
      <c r="AC131" s="4">
        <f>SUMIFS(Purchase!$F:$F,Purchase!$A:$A,Waterfall!$A131,Purchase!$D:$D,Waterfall!$C131,Purchase!$C:$C,Waterfall!AC$1)</f>
        <v>0</v>
      </c>
      <c r="AD131" s="4">
        <f>SUMIFS(Purchase!$F:$F,Purchase!$A:$A,Waterfall!$A131,Purchase!$D:$D,Waterfall!$C131,Purchase!$C:$C,Waterfall!AD$1)</f>
        <v>0</v>
      </c>
      <c r="AE131" s="4">
        <f>SUMIFS(Purchase!$F:$F,Purchase!$A:$A,Waterfall!$A131,Purchase!$D:$D,Waterfall!$C131,Purchase!$C:$C,Waterfall!AE$1)</f>
        <v>0</v>
      </c>
      <c r="AF131" s="4">
        <f>SUMIFS(Purchase!$F:$F,Purchase!$A:$A,Waterfall!$A131,Purchase!$D:$D,Waterfall!$C131,Purchase!$C:$C,Waterfall!AF$1)</f>
        <v>0</v>
      </c>
      <c r="AG131" s="4">
        <f>SUMIFS(Purchase!$F:$F,Purchase!$A:$A,Waterfall!$A131,Purchase!$D:$D,Waterfall!$C131,Purchase!$C:$C,Waterfall!AG$1)</f>
        <v>0</v>
      </c>
      <c r="AH131" s="4">
        <f>SUMIFS(Purchase!$F:$F,Purchase!$A:$A,Waterfall!$A131,Purchase!$D:$D,Waterfall!$C131,Purchase!$C:$C,Waterfall!AH$1)</f>
        <v>0</v>
      </c>
      <c r="AI131" s="4">
        <f>SUMIFS(Purchase!$F:$F,Purchase!$A:$A,Waterfall!$A131,Purchase!$D:$D,Waterfall!$C131,Purchase!$C:$C,Waterfall!AI$1)</f>
        <v>0</v>
      </c>
      <c r="AJ131" s="4">
        <f>SUMIFS(Purchase!$F:$F,Purchase!$A:$A,Waterfall!$A131,Purchase!$D:$D,Waterfall!$C131,Purchase!$C:$C,Waterfall!AJ$1)</f>
        <v>0</v>
      </c>
      <c r="AK131" s="4">
        <f>SUMIFS(Purchase!$F:$F,Purchase!$A:$A,Waterfall!$A131,Purchase!$D:$D,Waterfall!$C131,Purchase!$C:$C,Waterfall!AK$1)</f>
        <v>0</v>
      </c>
      <c r="AL131" s="4">
        <f>SUMIFS(Purchase!$F:$F,Purchase!$A:$A,Waterfall!$A131,Purchase!$D:$D,Waterfall!$C131,Purchase!$C:$C,Waterfall!AL$1)</f>
        <v>0</v>
      </c>
      <c r="AM131" s="4">
        <f>SUMIFS(Purchase!$F:$F,Purchase!$A:$A,Waterfall!$A131,Purchase!$D:$D,Waterfall!$C131,Purchase!$C:$C,Waterfall!AM$1)</f>
        <v>0</v>
      </c>
      <c r="AN131" s="4">
        <f>SUMIFS(Purchase!$F:$F,Purchase!$A:$A,Waterfall!$A131,Purchase!$D:$D,Waterfall!$C131,Purchase!$C:$C,Waterfall!AN$1)</f>
        <v>0</v>
      </c>
      <c r="AO131" s="4">
        <f>SUMIFS(Purchase!$F:$F,Purchase!$A:$A,Waterfall!$A131,Purchase!$D:$D,Waterfall!$C131,Purchase!$C:$C,Waterfall!AO$1)</f>
        <v>0</v>
      </c>
      <c r="AP131" s="4">
        <f>SUMIFS(Purchase!$F:$F,Purchase!$A:$A,Waterfall!$A131,Purchase!$D:$D,Waterfall!$C131,Purchase!$C:$C,Waterfall!AP$1)</f>
        <v>0</v>
      </c>
      <c r="AQ131" s="4">
        <f>SUMIFS(Purchase!$F:$F,Purchase!$A:$A,Waterfall!$A131,Purchase!$D:$D,Waterfall!$C131,Purchase!$C:$C,Waterfall!AQ$1)</f>
        <v>0</v>
      </c>
      <c r="AR131" s="4">
        <f>SUMIFS(Purchase!$F:$F,Purchase!$A:$A,Waterfall!$A131,Purchase!$D:$D,Waterfall!$C131,Purchase!$C:$C,Waterfall!AR$1)</f>
        <v>0</v>
      </c>
      <c r="AS131" s="4">
        <f>SUMIFS(Purchase!$F:$F,Purchase!$A:$A,Waterfall!$A131,Purchase!$D:$D,Waterfall!$C131,Purchase!$C:$C,Waterfall!AS$1)</f>
        <v>0</v>
      </c>
      <c r="AT131" s="4">
        <f>SUMIFS(Purchase!$F:$F,Purchase!$A:$A,Waterfall!$A131,Purchase!$D:$D,Waterfall!$C131,Purchase!$C:$C,Waterfall!AT$1)</f>
        <v>0</v>
      </c>
      <c r="AU131" s="4">
        <f>SUMIFS(Purchase!$F:$F,Purchase!$A:$A,Waterfall!$A131,Purchase!$D:$D,Waterfall!$C131,Purchase!$C:$C,Waterfall!AU$1)</f>
        <v>0</v>
      </c>
      <c r="AV131" s="4">
        <f>SUMIFS(Purchase!$F:$F,Purchase!$A:$A,Waterfall!$A131,Purchase!$D:$D,Waterfall!$C131,Purchase!$C:$C,Waterfall!AV$1)</f>
        <v>0</v>
      </c>
      <c r="AW131" s="4">
        <f>SUMIFS(Purchase!$F:$F,Purchase!$A:$A,Waterfall!$A131,Purchase!$D:$D,Waterfall!$C131,Purchase!$C:$C,Waterfall!AW$1)</f>
        <v>0</v>
      </c>
      <c r="AX131" s="4">
        <f>SUMIFS(Purchase!$F:$F,Purchase!$A:$A,Waterfall!$A131,Purchase!$D:$D,Waterfall!$C131,Purchase!$C:$C,Waterfall!AX$1)</f>
        <v>0</v>
      </c>
      <c r="AY131" s="4">
        <f>SUMIFS(Purchase!$F:$F,Purchase!$A:$A,Waterfall!$A131,Purchase!$D:$D,Waterfall!$C131,Purchase!$C:$C,Waterfall!AY$1)</f>
        <v>0</v>
      </c>
      <c r="AZ131" s="4">
        <f>SUMIFS(Purchase!$F:$F,Purchase!$A:$A,Waterfall!$A131,Purchase!$D:$D,Waterfall!$C131,Purchase!$C:$C,Waterfall!AZ$1)</f>
        <v>0</v>
      </c>
      <c r="BA131" s="4">
        <f>SUMIFS(Purchase!$F:$F,Purchase!$A:$A,Waterfall!$A131,Purchase!$D:$D,Waterfall!$C131,Purchase!$C:$C,Waterfall!BA$1)</f>
        <v>0</v>
      </c>
      <c r="BB131" s="4">
        <f>SUMIFS(Purchase!$F:$F,Purchase!$A:$A,Waterfall!$A131,Purchase!$D:$D,Waterfall!$C131,Purchase!$C:$C,Waterfall!BB$1)</f>
        <v>0</v>
      </c>
      <c r="BC131" s="4">
        <f>SUMIFS(Purchase!$F:$F,Purchase!$A:$A,Waterfall!$A131,Purchase!$D:$D,Waterfall!$C131,Purchase!$C:$C,Waterfall!BC$1)</f>
        <v>0</v>
      </c>
      <c r="BD131" s="4">
        <f>SUMIFS(Purchase!$F:$F,Purchase!$A:$A,Waterfall!$A131,Purchase!$D:$D,Waterfall!$C131,Purchase!$C:$C,Waterfall!BD$1)</f>
        <v>0</v>
      </c>
      <c r="BE131" s="4">
        <f>SUMIFS(Purchase!$F:$F,Purchase!$A:$A,Waterfall!$A131,Purchase!$D:$D,Waterfall!$C131,Purchase!$C:$C,Waterfall!BE$1)</f>
        <v>0</v>
      </c>
      <c r="BF131" s="4">
        <f>SUMIFS(Purchase!$F:$F,Purchase!$A:$A,Waterfall!$A131,Purchase!$D:$D,Waterfall!$C131,Purchase!$C:$C,Waterfall!BF$1)</f>
        <v>0</v>
      </c>
      <c r="BG131" s="4">
        <f>SUMIFS(Purchase!$F:$F,Purchase!$A:$A,Waterfall!$A131,Purchase!$D:$D,Waterfall!$C131,Purchase!$C:$C,Waterfall!BG$1)</f>
        <v>0</v>
      </c>
      <c r="BH131" s="4">
        <f>SUMIFS(Purchase!$F:$F,Purchase!$A:$A,Waterfall!$A131,Purchase!$D:$D,Waterfall!$C131,Purchase!$C:$C,Waterfall!BH$1)</f>
        <v>0</v>
      </c>
      <c r="BI131" s="4">
        <f>SUMIFS(Purchase!$F:$F,Purchase!$A:$A,Waterfall!$A131,Purchase!$D:$D,Waterfall!$C131,Purchase!$C:$C,Waterfall!BI$1)</f>
        <v>0</v>
      </c>
      <c r="BJ131" s="4">
        <f>SUMIFS(Purchase!$F:$F,Purchase!$A:$A,Waterfall!$A131,Purchase!$D:$D,Waterfall!$C131,Purchase!$C:$C,Waterfall!BJ$1)</f>
        <v>0</v>
      </c>
      <c r="BK131" s="4">
        <f>SUMIFS(Purchase!$F:$F,Purchase!$A:$A,Waterfall!$A131,Purchase!$D:$D,Waterfall!$C131,Purchase!$C:$C,Waterfall!BK$1)</f>
        <v>0</v>
      </c>
      <c r="BL131" s="4">
        <f>SUMIFS(Purchase!$F:$F,Purchase!$A:$A,Waterfall!$A131,Purchase!$D:$D,Waterfall!$C131,Purchase!$C:$C,Waterfall!BL$1)</f>
        <v>0</v>
      </c>
      <c r="BM131" s="4">
        <f>SUMIFS(Purchase!$F:$F,Purchase!$A:$A,Waterfall!$A131,Purchase!$D:$D,Waterfall!$C131,Purchase!$C:$C,Waterfall!BM$1)</f>
        <v>0</v>
      </c>
      <c r="BN131" s="4">
        <f>SUMIFS(Purchase!$F:$F,Purchase!$A:$A,Waterfall!$A131,Purchase!$D:$D,Waterfall!$C131,Purchase!$C:$C,Waterfall!BN$1)</f>
        <v>0</v>
      </c>
      <c r="BO131" s="4">
        <f>SUMIFS(Purchase!$F:$F,Purchase!$A:$A,Waterfall!$A131,Purchase!$D:$D,Waterfall!$C131,Purchase!$C:$C,Waterfall!BO$1)</f>
        <v>0</v>
      </c>
      <c r="BP131" s="4">
        <f>SUMIFS(Purchase!$F:$F,Purchase!$A:$A,Waterfall!$A131,Purchase!$D:$D,Waterfall!$C131,Purchase!$C:$C,Waterfall!BP$1)</f>
        <v>0</v>
      </c>
      <c r="BQ131" s="4">
        <f>SUMIFS(Purchase!$F:$F,Purchase!$A:$A,Waterfall!$A131,Purchase!$D:$D,Waterfall!$C131,Purchase!$C:$C,Waterfall!BQ$1)</f>
        <v>0</v>
      </c>
      <c r="BR131" s="4">
        <f>SUMIFS(Purchase!$F:$F,Purchase!$A:$A,Waterfall!$A131,Purchase!$D:$D,Waterfall!$C131,Purchase!$C:$C,Waterfall!BR$1)</f>
        <v>0</v>
      </c>
      <c r="BS131" s="4">
        <f>SUMIFS(Purchase!$F:$F,Purchase!$A:$A,Waterfall!$A131,Purchase!$D:$D,Waterfall!$C131,Purchase!$C:$C,Waterfall!BS$1)</f>
        <v>0</v>
      </c>
      <c r="BT131" s="4">
        <f>SUMIFS(Purchase!$F:$F,Purchase!$A:$A,Waterfall!$A131,Purchase!$D:$D,Waterfall!$C131,Purchase!$C:$C,Waterfall!BT$1)</f>
        <v>0</v>
      </c>
      <c r="BU131" s="4">
        <f>SUMIFS(Purchase!$F:$F,Purchase!$A:$A,Waterfall!$A131,Purchase!$D:$D,Waterfall!$C131,Purchase!$C:$C,Waterfall!BU$1)</f>
        <v>0</v>
      </c>
      <c r="BV131" s="4">
        <f>SUMIFS(Purchase!$F:$F,Purchase!$A:$A,Waterfall!$A131,Purchase!$D:$D,Waterfall!$C131,Purchase!$C:$C,Waterfall!BV$1)</f>
        <v>0</v>
      </c>
      <c r="BW131" s="4">
        <f>SUMIFS(Purchase!$F:$F,Purchase!$A:$A,Waterfall!$A131,Purchase!$D:$D,Waterfall!$C131,Purchase!$C:$C,Waterfall!BW$1)</f>
        <v>0</v>
      </c>
      <c r="BX131" s="4">
        <f>SUMIFS(Purchase!$F:$F,Purchase!$A:$A,Waterfall!$A131,Purchase!$D:$D,Waterfall!$C131,Purchase!$C:$C,Waterfall!BX$1)</f>
        <v>0</v>
      </c>
      <c r="BY131" s="4">
        <f>SUMIFS(Purchase!$F:$F,Purchase!$A:$A,Waterfall!$A131,Purchase!$D:$D,Waterfall!$C131,Purchase!$C:$C,Waterfall!BY$1)</f>
        <v>0</v>
      </c>
      <c r="BZ131" s="4">
        <f>SUMIFS(Purchase!$F:$F,Purchase!$A:$A,Waterfall!$A131,Purchase!$D:$D,Waterfall!$C131,Purchase!$C:$C,Waterfall!BZ$1)</f>
        <v>0</v>
      </c>
      <c r="CA131" s="4">
        <f>SUMIFS(Purchase!$F:$F,Purchase!$A:$A,Waterfall!$A131,Purchase!$D:$D,Waterfall!$C131,Purchase!$C:$C,Waterfall!CA$1)</f>
        <v>0</v>
      </c>
      <c r="CB131" s="4">
        <f>SUMIFS(Purchase!$F:$F,Purchase!$A:$A,Waterfall!$A131,Purchase!$D:$D,Waterfall!$C131,Purchase!$C:$C,Waterfall!CB$1)</f>
        <v>0</v>
      </c>
      <c r="CC131" s="4">
        <f>SUMIFS(Purchase!$F:$F,Purchase!$A:$A,Waterfall!$A131,Purchase!$D:$D,Waterfall!$C131,Purchase!$C:$C,Waterfall!CC$1)</f>
        <v>0</v>
      </c>
      <c r="CD131" s="4">
        <f>SUMIFS(Purchase!$F:$F,Purchase!$A:$A,Waterfall!$A131,Purchase!$D:$D,Waterfall!$C131,Purchase!$C:$C,Waterfall!CD$1)</f>
        <v>0</v>
      </c>
      <c r="CE131" s="4">
        <f>SUMIFS(Purchase!$F:$F,Purchase!$A:$A,Waterfall!$A131,Purchase!$D:$D,Waterfall!$C131,Purchase!$C:$C,Waterfall!CE$1)</f>
        <v>0</v>
      </c>
      <c r="CF131" s="4">
        <f>SUMIFS(Purchase!$F:$F,Purchase!$A:$A,Waterfall!$A131,Purchase!$D:$D,Waterfall!$C131,Purchase!$C:$C,Waterfall!CF$1)</f>
        <v>0</v>
      </c>
      <c r="CG131" s="4">
        <f>SUMIFS(Purchase!$F:$F,Purchase!$A:$A,Waterfall!$A131,Purchase!$D:$D,Waterfall!$C131,Purchase!$C:$C,Waterfall!CG$1)</f>
        <v>0</v>
      </c>
      <c r="CH131" s="4">
        <f>SUMIFS(Purchase!$F:$F,Purchase!$A:$A,Waterfall!$A131,Purchase!$D:$D,Waterfall!$C131,Purchase!$C:$C,Waterfall!CH$1)</f>
        <v>0</v>
      </c>
      <c r="CI131" s="4">
        <f>SUMIFS(Purchase!$F:$F,Purchase!$A:$A,Waterfall!$A131,Purchase!$D:$D,Waterfall!$C131,Purchase!$C:$C,Waterfall!CI$1)</f>
        <v>0</v>
      </c>
      <c r="CJ131" s="4">
        <f>SUMIFS(Purchase!$F:$F,Purchase!$A:$A,Waterfall!$A131,Purchase!$D:$D,Waterfall!$C131,Purchase!$C:$C,Waterfall!CJ$1)</f>
        <v>0</v>
      </c>
      <c r="CK131" s="4">
        <f>SUMIFS(Purchase!$F:$F,Purchase!$A:$A,Waterfall!$A131,Purchase!$D:$D,Waterfall!$C131,Purchase!$C:$C,Waterfall!CK$1)</f>
        <v>0</v>
      </c>
      <c r="CL131" s="4">
        <f>SUMIFS(Purchase!$F:$F,Purchase!$A:$A,Waterfall!$A131,Purchase!$D:$D,Waterfall!$C131,Purchase!$C:$C,Waterfall!CL$1)</f>
        <v>0</v>
      </c>
      <c r="CM131" s="4">
        <f>SUMIFS(Purchase!$F:$F,Purchase!$A:$A,Waterfall!$A131,Purchase!$D:$D,Waterfall!$C131,Purchase!$C:$C,Waterfall!CM$1)</f>
        <v>0</v>
      </c>
      <c r="CN131" s="4">
        <f>SUMIFS(Purchase!$F:$F,Purchase!$A:$A,Waterfall!$A131,Purchase!$D:$D,Waterfall!$C131,Purchase!$C:$C,Waterfall!CN$1)</f>
        <v>0</v>
      </c>
      <c r="CO131" s="4">
        <f>SUMIFS(Purchase!$F:$F,Purchase!$A:$A,Waterfall!$A131,Purchase!$D:$D,Waterfall!$C131,Purchase!$C:$C,Waterfall!CO$1)</f>
        <v>0</v>
      </c>
      <c r="CP131" s="4">
        <f>SUMIFS(Purchase!$F:$F,Purchase!$A:$A,Waterfall!$A131,Purchase!$D:$D,Waterfall!$C131,Purchase!$C:$C,Waterfall!CP$1)</f>
        <v>0</v>
      </c>
      <c r="CQ131" s="4">
        <f>SUMIFS(Purchase!$F:$F,Purchase!$A:$A,Waterfall!$A131,Purchase!$D:$D,Waterfall!$C131,Purchase!$C:$C,Waterfall!CQ$1)</f>
        <v>0</v>
      </c>
      <c r="CR131" s="4">
        <f>SUMIFS(Purchase!$F:$F,Purchase!$A:$A,Waterfall!$A131,Purchase!$D:$D,Waterfall!$C131,Purchase!$C:$C,Waterfall!CR$1)</f>
        <v>0</v>
      </c>
      <c r="CS131" s="4">
        <f>SUMIFS(Purchase!$F:$F,Purchase!$A:$A,Waterfall!$A131,Purchase!$D:$D,Waterfall!$C131,Purchase!$C:$C,Waterfall!CS$1)</f>
        <v>0</v>
      </c>
      <c r="CT131" s="4">
        <f>SUMIFS(Purchase!$F:$F,Purchase!$A:$A,Waterfall!$A131,Purchase!$D:$D,Waterfall!$C131,Purchase!$C:$C,Waterfall!CT$1)</f>
        <v>0</v>
      </c>
      <c r="CU131" s="4">
        <f>SUMIFS(Purchase!$F:$F,Purchase!$A:$A,Waterfall!$A131,Purchase!$D:$D,Waterfall!$C131,Purchase!$C:$C,Waterfall!CU$1)</f>
        <v>0</v>
      </c>
      <c r="CV131" s="4">
        <f>SUMIFS(Purchase!$F:$F,Purchase!$A:$A,Waterfall!$A131,Purchase!$D:$D,Waterfall!$C131,Purchase!$C:$C,Waterfall!CV$1)</f>
        <v>0</v>
      </c>
      <c r="CW131" s="4">
        <f>SUMIFS(Purchase!$F:$F,Purchase!$A:$A,Waterfall!$A131,Purchase!$D:$D,Waterfall!$C131,Purchase!$C:$C,Waterfall!CW$1)</f>
        <v>0</v>
      </c>
      <c r="CX131" s="4">
        <f>SUMIFS(Purchase!$F:$F,Purchase!$A:$A,Waterfall!$A131,Purchase!$D:$D,Waterfall!$C131,Purchase!$C:$C,Waterfall!CX$1)</f>
        <v>0</v>
      </c>
      <c r="CY131" s="4">
        <f>SUMIFS(Purchase!$F:$F,Purchase!$A:$A,Waterfall!$A131,Purchase!$D:$D,Waterfall!$C131,Purchase!$C:$C,Waterfall!CY$1)</f>
        <v>0</v>
      </c>
      <c r="CZ131" s="4">
        <f>SUMIFS(Purchase!$F:$F,Purchase!$A:$A,Waterfall!$A131,Purchase!$D:$D,Waterfall!$C131,Purchase!$C:$C,Waterfall!CZ$1)</f>
        <v>0</v>
      </c>
      <c r="DA131" s="4">
        <f>SUMIFS(Purchase!$F:$F,Purchase!$A:$A,Waterfall!$A131,Purchase!$D:$D,Waterfall!$C131,Purchase!$C:$C,Waterfall!DA$1)</f>
        <v>0</v>
      </c>
      <c r="DB131" s="4">
        <f>SUMIFS(Purchase!$F:$F,Purchase!$A:$A,Waterfall!$A131,Purchase!$D:$D,Waterfall!$C131,Purchase!$C:$C,Waterfall!DB$1)</f>
        <v>0</v>
      </c>
      <c r="DC131" s="4">
        <f>SUMIFS(Purchase!$F:$F,Purchase!$A:$A,Waterfall!$A131,Purchase!$D:$D,Waterfall!$C131,Purchase!$C:$C,Waterfall!DC$1)</f>
        <v>0</v>
      </c>
      <c r="DD131" s="4">
        <f>SUMIFS(Purchase!$F:$F,Purchase!$A:$A,Waterfall!$A131,Purchase!$D:$D,Waterfall!$C131,Purchase!$C:$C,Waterfall!DD$1)</f>
        <v>0</v>
      </c>
      <c r="DE131" s="4">
        <f>SUMIFS(Purchase!$F:$F,Purchase!$A:$A,Waterfall!$A131,Purchase!$D:$D,Waterfall!$C131,Purchase!$C:$C,Waterfall!DE$1)</f>
        <v>0</v>
      </c>
      <c r="DF131" s="4">
        <f>SUMIFS(Purchase!$F:$F,Purchase!$A:$A,Waterfall!$A131,Purchase!$D:$D,Waterfall!$C131,Purchase!$C:$C,Waterfall!DF$1)</f>
        <v>0</v>
      </c>
      <c r="DG131" s="4">
        <f>SUMIFS(Purchase!$F:$F,Purchase!$A:$A,Waterfall!$A131,Purchase!$D:$D,Waterfall!$C131,Purchase!$C:$C,Waterfall!DG$1)</f>
        <v>0</v>
      </c>
      <c r="DH131" s="4">
        <f>SUMIFS(Purchase!$F:$F,Purchase!$A:$A,Waterfall!$A131,Purchase!$D:$D,Waterfall!$C131,Purchase!$C:$C,Waterfall!DH$1)</f>
        <v>0</v>
      </c>
      <c r="DI131" s="4">
        <f>SUMIFS(Purchase!$F:$F,Purchase!$A:$A,Waterfall!$A131,Purchase!$D:$D,Waterfall!$C131,Purchase!$C:$C,Waterfall!DI$1)</f>
        <v>0</v>
      </c>
      <c r="DJ131" s="4">
        <f>SUMIFS(Purchase!$F:$F,Purchase!$A:$A,Waterfall!$A131,Purchase!$D:$D,Waterfall!$C131,Purchase!$C:$C,Waterfall!DJ$1)</f>
        <v>0</v>
      </c>
      <c r="DK131" s="4">
        <f>SUMIFS(Purchase!$F:$F,Purchase!$A:$A,Waterfall!$A131,Purchase!$D:$D,Waterfall!$C131,Purchase!$C:$C,Waterfall!DK$1)</f>
        <v>0</v>
      </c>
      <c r="DL131" s="4">
        <f>SUMIFS(Purchase!$F:$F,Purchase!$A:$A,Waterfall!$A131,Purchase!$D:$D,Waterfall!$C131,Purchase!$C:$C,Waterfall!DL$1)</f>
        <v>0</v>
      </c>
      <c r="DM131" s="4">
        <f>SUMIFS(Purchase!$F:$F,Purchase!$A:$A,Waterfall!$A131,Purchase!$D:$D,Waterfall!$C131,Purchase!$C:$C,Waterfall!DM$1)</f>
        <v>0</v>
      </c>
      <c r="DN131" s="4">
        <f>SUMIFS(Purchase!$F:$F,Purchase!$A:$A,Waterfall!$A131,Purchase!$D:$D,Waterfall!$C131,Purchase!$C:$C,Waterfall!DN$1)</f>
        <v>0</v>
      </c>
      <c r="DO131" s="4">
        <f>SUMIFS(Purchase!$F:$F,Purchase!$A:$A,Waterfall!$A131,Purchase!$D:$D,Waterfall!$C131,Purchase!$C:$C,Waterfall!DO$1)</f>
        <v>0</v>
      </c>
      <c r="DP131" s="4">
        <f>SUMIFS(Purchase!$F:$F,Purchase!$A:$A,Waterfall!$A131,Purchase!$D:$D,Waterfall!$C131,Purchase!$C:$C,Waterfall!DP$1)</f>
        <v>0</v>
      </c>
      <c r="DQ131" s="4">
        <f>SUMIFS(Purchase!$F:$F,Purchase!$A:$A,Waterfall!$A131,Purchase!$D:$D,Waterfall!$C131,Purchase!$C:$C,Waterfall!DQ$1)</f>
        <v>0</v>
      </c>
      <c r="DR131" s="4">
        <f>SUMIFS(Purchase!$F:$F,Purchase!$A:$A,Waterfall!$A131,Purchase!$D:$D,Waterfall!$C131,Purchase!$C:$C,Waterfall!DR$1)</f>
        <v>0</v>
      </c>
      <c r="DS131" s="4">
        <f>SUMIFS(Purchase!$F:$F,Purchase!$A:$A,Waterfall!$A131,Purchase!$D:$D,Waterfall!$C131,Purchase!$C:$C,Waterfall!DS$1)</f>
        <v>0</v>
      </c>
      <c r="DT131" s="4">
        <f>SUMIFS(Purchase!$F:$F,Purchase!$A:$A,Waterfall!$A131,Purchase!$D:$D,Waterfall!$C131,Purchase!$C:$C,Waterfall!DT$1)</f>
        <v>0</v>
      </c>
      <c r="DU131" s="4">
        <f>SUMIFS(Purchase!$F:$F,Purchase!$A:$A,Waterfall!$A131,Purchase!$D:$D,Waterfall!$C131,Purchase!$C:$C,Waterfall!DU$1)</f>
        <v>0</v>
      </c>
      <c r="DV131" s="4">
        <f>SUMIFS(Purchase!$F:$F,Purchase!$A:$A,Waterfall!$A131,Purchase!$D:$D,Waterfall!$C131,Purchase!$C:$C,Waterfall!DV$1)</f>
        <v>0</v>
      </c>
      <c r="DW131" s="4">
        <f>SUMIFS(Purchase!$F:$F,Purchase!$A:$A,Waterfall!$A131,Purchase!$D:$D,Waterfall!$C131,Purchase!$C:$C,Waterfall!DW$1)</f>
        <v>0</v>
      </c>
      <c r="DX131" s="4">
        <f>SUMIFS(Purchase!$F:$F,Purchase!$A:$A,Waterfall!$A131,Purchase!$D:$D,Waterfall!$C131,Purchase!$C:$C,Waterfall!DX$1)</f>
        <v>0</v>
      </c>
      <c r="DY131" s="4">
        <f>SUMIFS(Purchase!$F:$F,Purchase!$A:$A,Waterfall!$A131,Purchase!$D:$D,Waterfall!$C131,Purchase!$C:$C,Waterfall!DY$1)</f>
        <v>0</v>
      </c>
      <c r="DZ131" s="4">
        <f>SUMIFS(Purchase!$F:$F,Purchase!$A:$A,Waterfall!$A131,Purchase!$D:$D,Waterfall!$C131,Purchase!$C:$C,Waterfall!DZ$1)</f>
        <v>0</v>
      </c>
      <c r="EA131" s="4">
        <f>SUMIFS(Purchase!$F:$F,Purchase!$A:$A,Waterfall!$A131,Purchase!$D:$D,Waterfall!$C131,Purchase!$C:$C,Waterfall!EA$1)</f>
        <v>0</v>
      </c>
      <c r="EB131" s="4">
        <f>SUMIFS(Purchase!$F:$F,Purchase!$A:$A,Waterfall!$A131,Purchase!$D:$D,Waterfall!$C131,Purchase!$C:$C,Waterfall!EB$1)</f>
        <v>0</v>
      </c>
      <c r="EC131" s="4">
        <f>SUMIFS(Purchase!$F:$F,Purchase!$A:$A,Waterfall!$A131,Purchase!$D:$D,Waterfall!$C131,Purchase!$C:$C,Waterfall!EC$1)</f>
        <v>0</v>
      </c>
      <c r="ED131" s="4">
        <f>SUMIFS(Purchase!$F:$F,Purchase!$A:$A,Waterfall!$A131,Purchase!$D:$D,Waterfall!$C131,Purchase!$C:$C,Waterfall!ED$1)</f>
        <v>0</v>
      </c>
      <c r="EE131" s="4">
        <f>SUMIFS(Purchase!$F:$F,Purchase!$A:$A,Waterfall!$A131,Purchase!$D:$D,Waterfall!$C131,Purchase!$C:$C,Waterfall!EE$1)</f>
        <v>0</v>
      </c>
      <c r="EF131" s="4">
        <f>SUMIFS(Purchase!$F:$F,Purchase!$A:$A,Waterfall!$A131,Purchase!$D:$D,Waterfall!$C131,Purchase!$C:$C,Waterfall!EF$1)</f>
        <v>0</v>
      </c>
      <c r="EG131" s="4">
        <f>SUMIFS(Purchase!$F:$F,Purchase!$A:$A,Waterfall!$A131,Purchase!$D:$D,Waterfall!$C131,Purchase!$C:$C,Waterfall!EG$1)</f>
        <v>0</v>
      </c>
      <c r="EH131" s="4">
        <f>SUMIFS(Purchase!$F:$F,Purchase!$A:$A,Waterfall!$A131,Purchase!$D:$D,Waterfall!$C131,Purchase!$C:$C,Waterfall!EH$1)</f>
        <v>0</v>
      </c>
      <c r="EI131" s="4">
        <f>SUMIFS(Purchase!$F:$F,Purchase!$A:$A,Waterfall!$A131,Purchase!$D:$D,Waterfall!$C131,Purchase!$C:$C,Waterfall!EI$1)</f>
        <v>0</v>
      </c>
      <c r="EJ131" s="4">
        <f>SUMIFS(Purchase!$F:$F,Purchase!$A:$A,Waterfall!$A131,Purchase!$D:$D,Waterfall!$C131,Purchase!$C:$C,Waterfall!EJ$1)</f>
        <v>0</v>
      </c>
      <c r="EK131" s="4">
        <f>SUMIFS(Purchase!$F:$F,Purchase!$A:$A,Waterfall!$A131,Purchase!$D:$D,Waterfall!$C131,Purchase!$C:$C,Waterfall!EK$1)</f>
        <v>0</v>
      </c>
      <c r="EL131" s="4">
        <f>SUMIFS(Purchase!$F:$F,Purchase!$A:$A,Waterfall!$A131,Purchase!$D:$D,Waterfall!$C131,Purchase!$C:$C,Waterfall!EL$1)</f>
        <v>0</v>
      </c>
      <c r="EM131" s="4">
        <f>SUMIFS(Purchase!$F:$F,Purchase!$A:$A,Waterfall!$A131,Purchase!$D:$D,Waterfall!$C131,Purchase!$C:$C,Waterfall!EM$1)</f>
        <v>0</v>
      </c>
      <c r="EN131" s="4">
        <f>SUMIFS(Purchase!$F:$F,Purchase!$A:$A,Waterfall!$A131,Purchase!$D:$D,Waterfall!$C131,Purchase!$C:$C,Waterfall!EN$1)</f>
        <v>0</v>
      </c>
      <c r="EO131" s="4">
        <f>SUMIFS(Purchase!$F:$F,Purchase!$A:$A,Waterfall!$A131,Purchase!$D:$D,Waterfall!$C131,Purchase!$C:$C,Waterfall!EO$1)</f>
        <v>0</v>
      </c>
      <c r="EP131" s="4">
        <f>SUMIFS(Purchase!$F:$F,Purchase!$A:$A,Waterfall!$A131,Purchase!$D:$D,Waterfall!$C131,Purchase!$C:$C,Waterfall!EP$1)</f>
        <v>0</v>
      </c>
      <c r="EQ131" s="4">
        <f>SUMIFS(Purchase!$F:$F,Purchase!$A:$A,Waterfall!$A131,Purchase!$D:$D,Waterfall!$C131,Purchase!$C:$C,Waterfall!EQ$1)</f>
        <v>0</v>
      </c>
      <c r="ER131" s="4">
        <f>SUMIFS(Purchase!$F:$F,Purchase!$A:$A,Waterfall!$A131,Purchase!$D:$D,Waterfall!$C131,Purchase!$C:$C,Waterfall!ER$1)</f>
        <v>0</v>
      </c>
      <c r="ES131" s="4">
        <f>SUMIFS(Purchase!$F:$F,Purchase!$A:$A,Waterfall!$A131,Purchase!$D:$D,Waterfall!$C131,Purchase!$C:$C,Waterfall!ES$1)</f>
        <v>0</v>
      </c>
      <c r="ET131" s="4">
        <f>SUMIFS(Purchase!$F:$F,Purchase!$A:$A,Waterfall!$A131,Purchase!$D:$D,Waterfall!$C131,Purchase!$C:$C,Waterfall!ET$1)</f>
        <v>0</v>
      </c>
      <c r="EU131" s="4">
        <f>SUMIFS(Purchase!$F:$F,Purchase!$A:$A,Waterfall!$A131,Purchase!$D:$D,Waterfall!$C131,Purchase!$C:$C,Waterfall!EU$1)</f>
        <v>0</v>
      </c>
      <c r="EV131" s="4">
        <f>SUMIFS(Purchase!$F:$F,Purchase!$A:$A,Waterfall!$A131,Purchase!$D:$D,Waterfall!$C131,Purchase!$C:$C,Waterfall!EV$1)</f>
        <v>0</v>
      </c>
      <c r="EW131" s="4">
        <f>SUMIFS(Purchase!$F:$F,Purchase!$A:$A,Waterfall!$A131,Purchase!$D:$D,Waterfall!$C131,Purchase!$C:$C,Waterfall!EW$1)</f>
        <v>0</v>
      </c>
      <c r="EX131" s="4">
        <f>SUMIFS(Purchase!$F:$F,Purchase!$A:$A,Waterfall!$A131,Purchase!$D:$D,Waterfall!$C131,Purchase!$C:$C,Waterfall!EX$1)</f>
        <v>0</v>
      </c>
      <c r="EY131" s="4">
        <f>SUMIFS(Purchase!$F:$F,Purchase!$A:$A,Waterfall!$A131,Purchase!$D:$D,Waterfall!$C131,Purchase!$C:$C,Waterfall!EY$1)</f>
        <v>0</v>
      </c>
      <c r="EZ131" s="4">
        <f>SUMIFS(Purchase!$F:$F,Purchase!$A:$A,Waterfall!$A131,Purchase!$D:$D,Waterfall!$C131,Purchase!$C:$C,Waterfall!EZ$1)</f>
        <v>0</v>
      </c>
      <c r="FA131" s="4">
        <f>SUMIFS(Purchase!$F:$F,Purchase!$A:$A,Waterfall!$A131,Purchase!$D:$D,Waterfall!$C131,Purchase!$C:$C,Waterfall!FA$1)</f>
        <v>0</v>
      </c>
      <c r="FB131" s="4">
        <f>SUMIFS(Purchase!$F:$F,Purchase!$A:$A,Waterfall!$A131,Purchase!$D:$D,Waterfall!$C131,Purchase!$C:$C,Waterfall!FB$1)</f>
        <v>0</v>
      </c>
      <c r="FC131" s="4">
        <f>SUMIFS(Purchase!$F:$F,Purchase!$A:$A,Waterfall!$A131,Purchase!$D:$D,Waterfall!$C131,Purchase!$C:$C,Waterfall!FC$1)</f>
        <v>0</v>
      </c>
      <c r="FD131" s="4">
        <f>SUMIFS(Purchase!$F:$F,Purchase!$A:$A,Waterfall!$A131,Purchase!$D:$D,Waterfall!$C131,Purchase!$C:$C,Waterfall!FD$1)</f>
        <v>0</v>
      </c>
      <c r="FE131" s="4">
        <f>SUMIFS(Purchase!$F:$F,Purchase!$A:$A,Waterfall!$A131,Purchase!$D:$D,Waterfall!$C131,Purchase!$C:$C,Waterfall!FE$1)</f>
        <v>0</v>
      </c>
      <c r="FF131" s="4">
        <f>SUMIFS(Purchase!$F:$F,Purchase!$A:$A,Waterfall!$A131,Purchase!$D:$D,Waterfall!$C131,Purchase!$C:$C,Waterfall!FF$1)</f>
        <v>0</v>
      </c>
      <c r="FG131" s="4">
        <f>SUMIFS(Purchase!$F:$F,Purchase!$A:$A,Waterfall!$A131,Purchase!$D:$D,Waterfall!$C131,Purchase!$C:$C,Waterfall!FG$1)</f>
        <v>0</v>
      </c>
      <c r="FH131" s="4">
        <f>SUMIFS(Purchase!$F:$F,Purchase!$A:$A,Waterfall!$A131,Purchase!$D:$D,Waterfall!$C131,Purchase!$C:$C,Waterfall!FH$1)</f>
        <v>0</v>
      </c>
      <c r="FI131" s="4">
        <f>SUMIFS(Purchase!$F:$F,Purchase!$A:$A,Waterfall!$A131,Purchase!$D:$D,Waterfall!$C131,Purchase!$C:$C,Waterfall!FI$1)</f>
        <v>0</v>
      </c>
      <c r="FJ131" s="4">
        <f>SUMIFS(Purchase!$F:$F,Purchase!$A:$A,Waterfall!$A131,Purchase!$D:$D,Waterfall!$C131,Purchase!$C:$C,Waterfall!FJ$1)</f>
        <v>0</v>
      </c>
      <c r="FK131" s="4">
        <f>SUMIFS(Purchase!$F:$F,Purchase!$A:$A,Waterfall!$A131,Purchase!$D:$D,Waterfall!$C131,Purchase!$C:$C,Waterfall!FK$1)</f>
        <v>0</v>
      </c>
      <c r="FL131" s="4">
        <f>SUMIFS(Purchase!$F:$F,Purchase!$A:$A,Waterfall!$A131,Purchase!$D:$D,Waterfall!$C131,Purchase!$C:$C,Waterfall!FL$1)</f>
        <v>0</v>
      </c>
      <c r="FM131" s="4">
        <f>SUMIFS(Purchase!$F:$F,Purchase!$A:$A,Waterfall!$A131,Purchase!$D:$D,Waterfall!$C131,Purchase!$C:$C,Waterfall!FM$1)</f>
        <v>0</v>
      </c>
      <c r="FN131" s="4">
        <f>SUMIFS(Purchase!$F:$F,Purchase!$A:$A,Waterfall!$A131,Purchase!$D:$D,Waterfall!$C131,Purchase!$C:$C,Waterfall!FN$1)</f>
        <v>0</v>
      </c>
      <c r="FO131" s="4">
        <f>SUMIFS(Purchase!$F:$F,Purchase!$A:$A,Waterfall!$A131,Purchase!$D:$D,Waterfall!$C131,Purchase!$C:$C,Waterfall!FO$1)</f>
        <v>0</v>
      </c>
      <c r="FP131" s="4">
        <f>SUMIFS(Purchase!$F:$F,Purchase!$A:$A,Waterfall!$A131,Purchase!$D:$D,Waterfall!$C131,Purchase!$C:$C,Waterfall!FP$1)</f>
        <v>0</v>
      </c>
      <c r="FQ131" s="4">
        <f>SUMIFS(Purchase!$F:$F,Purchase!$A:$A,Waterfall!$A131,Purchase!$D:$D,Waterfall!$C131,Purchase!$C:$C,Waterfall!FQ$1)</f>
        <v>0</v>
      </c>
      <c r="FR131" s="4">
        <f>SUMIFS(Purchase!$F:$F,Purchase!$A:$A,Waterfall!$A131,Purchase!$D:$D,Waterfall!$C131,Purchase!$C:$C,Waterfall!FR$1)</f>
        <v>0</v>
      </c>
      <c r="FS131" s="4">
        <f>SUMIFS(Purchase!$F:$F,Purchase!$A:$A,Waterfall!$A131,Purchase!$D:$D,Waterfall!$C131,Purchase!$C:$C,Waterfall!FS$1)</f>
        <v>0</v>
      </c>
      <c r="FT131" s="4">
        <f>SUMIFS(Purchase!$F:$F,Purchase!$A:$A,Waterfall!$A131,Purchase!$D:$D,Waterfall!$C131,Purchase!$C:$C,Waterfall!FT$1)</f>
        <v>0</v>
      </c>
      <c r="FU131" s="4">
        <f>SUMIFS(Purchase!$F:$F,Purchase!$A:$A,Waterfall!$A131,Purchase!$D:$D,Waterfall!$C131,Purchase!$C:$C,Waterfall!FU$1)</f>
        <v>0</v>
      </c>
      <c r="FV131" s="4">
        <f>SUMIFS(Purchase!$F:$F,Purchase!$A:$A,Waterfall!$A131,Purchase!$D:$D,Waterfall!$C131,Purchase!$C:$C,Waterfall!FV$1)</f>
        <v>0</v>
      </c>
      <c r="FW131" s="4">
        <f>SUMIFS(Purchase!$F:$F,Purchase!$A:$A,Waterfall!$A131,Purchase!$D:$D,Waterfall!$C131,Purchase!$C:$C,Waterfall!FW$1)</f>
        <v>0</v>
      </c>
      <c r="FX131" s="4">
        <f>SUMIFS(Purchase!$F:$F,Purchase!$A:$A,Waterfall!$A131,Purchase!$D:$D,Waterfall!$C131,Purchase!$C:$C,Waterfall!FX$1)</f>
        <v>0</v>
      </c>
      <c r="FY131" s="4">
        <f>SUMIFS(Purchase!$F:$F,Purchase!$A:$A,Waterfall!$A131,Purchase!$D:$D,Waterfall!$C131,Purchase!$C:$C,Waterfall!FY$1)</f>
        <v>0</v>
      </c>
      <c r="FZ131" s="4">
        <f>SUMIFS(Purchase!$F:$F,Purchase!$A:$A,Waterfall!$A131,Purchase!$D:$D,Waterfall!$C131,Purchase!$C:$C,Waterfall!FZ$1)</f>
        <v>0</v>
      </c>
      <c r="GA131" s="4">
        <f>SUMIFS(Purchase!$F:$F,Purchase!$A:$A,Waterfall!$A131,Purchase!$D:$D,Waterfall!$C131,Purchase!$C:$C,Waterfall!GA$1)</f>
        <v>0</v>
      </c>
      <c r="GB131" s="4">
        <f>SUMIFS(Purchase!$F:$F,Purchase!$A:$A,Waterfall!$A131,Purchase!$D:$D,Waterfall!$C131,Purchase!$C:$C,Waterfall!GB$1)</f>
        <v>0</v>
      </c>
      <c r="GC131" s="4">
        <f>SUMIFS(Purchase!$F:$F,Purchase!$A:$A,Waterfall!$A131,Purchase!$D:$D,Waterfall!$C131,Purchase!$C:$C,Waterfall!GC$1)</f>
        <v>0</v>
      </c>
      <c r="GD131" s="4">
        <f>SUMIFS(Purchase!$F:$F,Purchase!$A:$A,Waterfall!$A131,Purchase!$D:$D,Waterfall!$C131,Purchase!$C:$C,Waterfall!GD$1)</f>
        <v>0</v>
      </c>
      <c r="GE131" s="4">
        <f>SUMIFS(Purchase!$F:$F,Purchase!$A:$A,Waterfall!$A131,Purchase!$D:$D,Waterfall!$C131,Purchase!$C:$C,Waterfall!GE$1)</f>
        <v>0</v>
      </c>
      <c r="GF131" s="4">
        <f>SUMIFS(Purchase!$F:$F,Purchase!$A:$A,Waterfall!$A131,Purchase!$D:$D,Waterfall!$C131,Purchase!$C:$C,Waterfall!GF$1)</f>
        <v>0</v>
      </c>
      <c r="GG131" s="4">
        <f>SUMIFS(Purchase!$F:$F,Purchase!$A:$A,Waterfall!$A131,Purchase!$D:$D,Waterfall!$C131,Purchase!$C:$C,Waterfall!GG$1)</f>
        <v>0</v>
      </c>
      <c r="GH131" s="4">
        <f>SUMIFS(Purchase!$F:$F,Purchase!$A:$A,Waterfall!$A131,Purchase!$D:$D,Waterfall!$C131,Purchase!$C:$C,Waterfall!GH$1)</f>
        <v>0</v>
      </c>
      <c r="GI131" s="4">
        <f>SUMIFS(Purchase!$F:$F,Purchase!$A:$A,Waterfall!$A131,Purchase!$D:$D,Waterfall!$C131,Purchase!$C:$C,Waterfall!GI$1)</f>
        <v>0</v>
      </c>
    </row>
    <row r="132" spans="1:191" x14ac:dyDescent="0.35">
      <c r="A132" s="8">
        <f t="shared" si="4"/>
        <v>1</v>
      </c>
      <c r="B132" s="2" t="str">
        <f>VLOOKUP($A132,Centers!$B$1:$C$120,2,)</f>
        <v>GATE</v>
      </c>
      <c r="C132" s="3">
        <v>45009</v>
      </c>
      <c r="D132" s="4">
        <f>IF($A132=1,SUM(SUMIFS(Indent!$E:$E,Indent!$C:$C,Waterfall!$C132,Indent!$A:$A,Centers!$A$2),SUMIFS(Indent!$E:$E,Indent!$C:$C,Waterfall!$C132,Indent!$A:$A,Centers!$A$3),SUMIFS(Indent!$E:$E,Indent!$C:$C,Waterfall!$C132,Indent!$A:$A,Centers!$A$4),SUMIFS(Indent!$E:$E,Indent!$C:$C,Waterfall!$C132,Indent!$A:$A,Centers!$A$5),SUMIFS(Indent!$E:$E,Indent!$C:$C,Waterfall!$C132,Indent!$A:$A,Centers!$A$6),SUMIFS(Indent!$E:$E,Indent!$C:$C,Waterfall!$C132,Indent!$A:$A,Centers!$A$7),SUMIFS(Indent!$E:$E,Indent!$C:$C,Waterfall!$C132,Indent!$A:$A,Centers!$A$8)),SUMIFS(Indent!$E:$E,Indent!$C:$C,Waterfall!$C132,Indent!$A:$A,$A132))</f>
        <v>0</v>
      </c>
      <c r="E132" s="4">
        <f>SUMIFS(Purchase!$F:$F,Purchase!$A:$A,Waterfall!$A132,Purchase!$D:$D,Waterfall!$C132,Purchase!$C:$C,Waterfall!E$1)</f>
        <v>0</v>
      </c>
      <c r="F132" s="4">
        <f>SUMIFS(Purchase!$F:$F,Purchase!$A:$A,Waterfall!$A132,Purchase!$D:$D,Waterfall!$C132,Purchase!$C:$C,Waterfall!F$1)</f>
        <v>0</v>
      </c>
      <c r="G132" s="4">
        <f>SUMIFS(Purchase!$F:$F,Purchase!$A:$A,Waterfall!$A132,Purchase!$D:$D,Waterfall!$C132,Purchase!$C:$C,Waterfall!G$1)</f>
        <v>0</v>
      </c>
      <c r="H132" s="4">
        <f>SUMIFS(Purchase!$F:$F,Purchase!$A:$A,Waterfall!$A132,Purchase!$D:$D,Waterfall!$C132,Purchase!$C:$C,Waterfall!H$1)</f>
        <v>0</v>
      </c>
      <c r="I132" s="4">
        <f>SUMIFS(Purchase!$F:$F,Purchase!$A:$A,Waterfall!$A132,Purchase!$D:$D,Waterfall!$C132,Purchase!$C:$C,Waterfall!I$1)</f>
        <v>0</v>
      </c>
      <c r="J132" s="4">
        <f>SUMIFS(Purchase!$F:$F,Purchase!$A:$A,Waterfall!$A132,Purchase!$D:$D,Waterfall!$C132,Purchase!$C:$C,Waterfall!J$1)</f>
        <v>0</v>
      </c>
      <c r="K132" s="4">
        <f>SUMIFS(Purchase!$F:$F,Purchase!$A:$A,Waterfall!$A132,Purchase!$D:$D,Waterfall!$C132,Purchase!$C:$C,Waterfall!K$1)</f>
        <v>0</v>
      </c>
      <c r="L132" s="4">
        <f>SUMIFS(Purchase!$F:$F,Purchase!$A:$A,Waterfall!$A132,Purchase!$D:$D,Waterfall!$C132,Purchase!$C:$C,Waterfall!L$1)</f>
        <v>0</v>
      </c>
      <c r="M132" s="4">
        <f>SUMIFS(Purchase!$F:$F,Purchase!$A:$A,Waterfall!$A132,Purchase!$D:$D,Waterfall!$C132,Purchase!$C:$C,Waterfall!M$1)</f>
        <v>0</v>
      </c>
      <c r="N132" s="4">
        <f>SUMIFS(Purchase!$F:$F,Purchase!$A:$A,Waterfall!$A132,Purchase!$D:$D,Waterfall!$C132,Purchase!$C:$C,Waterfall!N$1)</f>
        <v>0</v>
      </c>
      <c r="O132" s="4">
        <f>SUMIFS(Purchase!$F:$F,Purchase!$A:$A,Waterfall!$A132,Purchase!$D:$D,Waterfall!$C132,Purchase!$C:$C,Waterfall!O$1)</f>
        <v>0</v>
      </c>
      <c r="P132" s="4">
        <f>SUMIFS(Purchase!$F:$F,Purchase!$A:$A,Waterfall!$A132,Purchase!$D:$D,Waterfall!$C132,Purchase!$C:$C,Waterfall!P$1)</f>
        <v>0</v>
      </c>
      <c r="Q132" s="4">
        <f>SUMIFS(Purchase!$F:$F,Purchase!$A:$A,Waterfall!$A132,Purchase!$D:$D,Waterfall!$C132,Purchase!$C:$C,Waterfall!Q$1)</f>
        <v>0</v>
      </c>
      <c r="R132" s="4">
        <f>SUMIFS(Purchase!$F:$F,Purchase!$A:$A,Waterfall!$A132,Purchase!$D:$D,Waterfall!$C132,Purchase!$C:$C,Waterfall!R$1)</f>
        <v>0</v>
      </c>
      <c r="S132" s="4">
        <f>SUMIFS(Purchase!$F:$F,Purchase!$A:$A,Waterfall!$A132,Purchase!$D:$D,Waterfall!$C132,Purchase!$C:$C,Waterfall!S$1)</f>
        <v>0</v>
      </c>
      <c r="T132" s="4">
        <f>SUMIFS(Purchase!$F:$F,Purchase!$A:$A,Waterfall!$A132,Purchase!$D:$D,Waterfall!$C132,Purchase!$C:$C,Waterfall!T$1)</f>
        <v>0</v>
      </c>
      <c r="U132" s="4">
        <f>SUMIFS(Purchase!$F:$F,Purchase!$A:$A,Waterfall!$A132,Purchase!$D:$D,Waterfall!$C132,Purchase!$C:$C,Waterfall!U$1)</f>
        <v>0</v>
      </c>
      <c r="V132" s="4">
        <f>SUMIFS(Purchase!$F:$F,Purchase!$A:$A,Waterfall!$A132,Purchase!$D:$D,Waterfall!$C132,Purchase!$C:$C,Waterfall!V$1)</f>
        <v>0</v>
      </c>
      <c r="W132" s="4">
        <f>SUMIFS(Purchase!$F:$F,Purchase!$A:$A,Waterfall!$A132,Purchase!$D:$D,Waterfall!$C132,Purchase!$C:$C,Waterfall!W$1)</f>
        <v>0</v>
      </c>
      <c r="X132" s="4">
        <f>SUMIFS(Purchase!$F:$F,Purchase!$A:$A,Waterfall!$A132,Purchase!$D:$D,Waterfall!$C132,Purchase!$C:$C,Waterfall!X$1)</f>
        <v>0</v>
      </c>
      <c r="Y132" s="4">
        <f>SUMIFS(Purchase!$F:$F,Purchase!$A:$A,Waterfall!$A132,Purchase!$D:$D,Waterfall!$C132,Purchase!$C:$C,Waterfall!Y$1)</f>
        <v>0</v>
      </c>
      <c r="Z132" s="4">
        <f>SUMIFS(Purchase!$F:$F,Purchase!$A:$A,Waterfall!$A132,Purchase!$D:$D,Waterfall!$C132,Purchase!$C:$C,Waterfall!Z$1)</f>
        <v>0</v>
      </c>
      <c r="AA132" s="4">
        <f>SUMIFS(Purchase!$F:$F,Purchase!$A:$A,Waterfall!$A132,Purchase!$D:$D,Waterfall!$C132,Purchase!$C:$C,Waterfall!AA$1)</f>
        <v>0</v>
      </c>
      <c r="AB132" s="4">
        <f>SUMIFS(Purchase!$F:$F,Purchase!$A:$A,Waterfall!$A132,Purchase!$D:$D,Waterfall!$C132,Purchase!$C:$C,Waterfall!AB$1)</f>
        <v>0</v>
      </c>
      <c r="AC132" s="4">
        <f>SUMIFS(Purchase!$F:$F,Purchase!$A:$A,Waterfall!$A132,Purchase!$D:$D,Waterfall!$C132,Purchase!$C:$C,Waterfall!AC$1)</f>
        <v>0</v>
      </c>
      <c r="AD132" s="4">
        <f>SUMIFS(Purchase!$F:$F,Purchase!$A:$A,Waterfall!$A132,Purchase!$D:$D,Waterfall!$C132,Purchase!$C:$C,Waterfall!AD$1)</f>
        <v>0</v>
      </c>
      <c r="AE132" s="4">
        <f>SUMIFS(Purchase!$F:$F,Purchase!$A:$A,Waterfall!$A132,Purchase!$D:$D,Waterfall!$C132,Purchase!$C:$C,Waterfall!AE$1)</f>
        <v>0</v>
      </c>
      <c r="AF132" s="4">
        <f>SUMIFS(Purchase!$F:$F,Purchase!$A:$A,Waterfall!$A132,Purchase!$D:$D,Waterfall!$C132,Purchase!$C:$C,Waterfall!AF$1)</f>
        <v>0</v>
      </c>
      <c r="AG132" s="4">
        <f>SUMIFS(Purchase!$F:$F,Purchase!$A:$A,Waterfall!$A132,Purchase!$D:$D,Waterfall!$C132,Purchase!$C:$C,Waterfall!AG$1)</f>
        <v>0</v>
      </c>
      <c r="AH132" s="4">
        <f>SUMIFS(Purchase!$F:$F,Purchase!$A:$A,Waterfall!$A132,Purchase!$D:$D,Waterfall!$C132,Purchase!$C:$C,Waterfall!AH$1)</f>
        <v>0</v>
      </c>
      <c r="AI132" s="4">
        <f>SUMIFS(Purchase!$F:$F,Purchase!$A:$A,Waterfall!$A132,Purchase!$D:$D,Waterfall!$C132,Purchase!$C:$C,Waterfall!AI$1)</f>
        <v>0</v>
      </c>
      <c r="AJ132" s="4">
        <f>SUMIFS(Purchase!$F:$F,Purchase!$A:$A,Waterfall!$A132,Purchase!$D:$D,Waterfall!$C132,Purchase!$C:$C,Waterfall!AJ$1)</f>
        <v>0</v>
      </c>
      <c r="AK132" s="4">
        <f>SUMIFS(Purchase!$F:$F,Purchase!$A:$A,Waterfall!$A132,Purchase!$D:$D,Waterfall!$C132,Purchase!$C:$C,Waterfall!AK$1)</f>
        <v>0</v>
      </c>
      <c r="AL132" s="4">
        <f>SUMIFS(Purchase!$F:$F,Purchase!$A:$A,Waterfall!$A132,Purchase!$D:$D,Waterfall!$C132,Purchase!$C:$C,Waterfall!AL$1)</f>
        <v>0</v>
      </c>
      <c r="AM132" s="4">
        <f>SUMIFS(Purchase!$F:$F,Purchase!$A:$A,Waterfall!$A132,Purchase!$D:$D,Waterfall!$C132,Purchase!$C:$C,Waterfall!AM$1)</f>
        <v>0</v>
      </c>
      <c r="AN132" s="4">
        <f>SUMIFS(Purchase!$F:$F,Purchase!$A:$A,Waterfall!$A132,Purchase!$D:$D,Waterfall!$C132,Purchase!$C:$C,Waterfall!AN$1)</f>
        <v>0</v>
      </c>
      <c r="AO132" s="4">
        <f>SUMIFS(Purchase!$F:$F,Purchase!$A:$A,Waterfall!$A132,Purchase!$D:$D,Waterfall!$C132,Purchase!$C:$C,Waterfall!AO$1)</f>
        <v>0</v>
      </c>
      <c r="AP132" s="4">
        <f>SUMIFS(Purchase!$F:$F,Purchase!$A:$A,Waterfall!$A132,Purchase!$D:$D,Waterfall!$C132,Purchase!$C:$C,Waterfall!AP$1)</f>
        <v>0</v>
      </c>
      <c r="AQ132" s="4">
        <f>SUMIFS(Purchase!$F:$F,Purchase!$A:$A,Waterfall!$A132,Purchase!$D:$D,Waterfall!$C132,Purchase!$C:$C,Waterfall!AQ$1)</f>
        <v>0</v>
      </c>
      <c r="AR132" s="4">
        <f>SUMIFS(Purchase!$F:$F,Purchase!$A:$A,Waterfall!$A132,Purchase!$D:$D,Waterfall!$C132,Purchase!$C:$C,Waterfall!AR$1)</f>
        <v>0</v>
      </c>
      <c r="AS132" s="4">
        <f>SUMIFS(Purchase!$F:$F,Purchase!$A:$A,Waterfall!$A132,Purchase!$D:$D,Waterfall!$C132,Purchase!$C:$C,Waterfall!AS$1)</f>
        <v>0</v>
      </c>
      <c r="AT132" s="4">
        <f>SUMIFS(Purchase!$F:$F,Purchase!$A:$A,Waterfall!$A132,Purchase!$D:$D,Waterfall!$C132,Purchase!$C:$C,Waterfall!AT$1)</f>
        <v>0</v>
      </c>
      <c r="AU132" s="4">
        <f>SUMIFS(Purchase!$F:$F,Purchase!$A:$A,Waterfall!$A132,Purchase!$D:$D,Waterfall!$C132,Purchase!$C:$C,Waterfall!AU$1)</f>
        <v>0</v>
      </c>
      <c r="AV132" s="4">
        <f>SUMIFS(Purchase!$F:$F,Purchase!$A:$A,Waterfall!$A132,Purchase!$D:$D,Waterfall!$C132,Purchase!$C:$C,Waterfall!AV$1)</f>
        <v>0</v>
      </c>
      <c r="AW132" s="4">
        <f>SUMIFS(Purchase!$F:$F,Purchase!$A:$A,Waterfall!$A132,Purchase!$D:$D,Waterfall!$C132,Purchase!$C:$C,Waterfall!AW$1)</f>
        <v>0</v>
      </c>
      <c r="AX132" s="4">
        <f>SUMIFS(Purchase!$F:$F,Purchase!$A:$A,Waterfall!$A132,Purchase!$D:$D,Waterfall!$C132,Purchase!$C:$C,Waterfall!AX$1)</f>
        <v>0</v>
      </c>
      <c r="AY132" s="4">
        <f>SUMIFS(Purchase!$F:$F,Purchase!$A:$A,Waterfall!$A132,Purchase!$D:$D,Waterfall!$C132,Purchase!$C:$C,Waterfall!AY$1)</f>
        <v>0</v>
      </c>
      <c r="AZ132" s="4">
        <f>SUMIFS(Purchase!$F:$F,Purchase!$A:$A,Waterfall!$A132,Purchase!$D:$D,Waterfall!$C132,Purchase!$C:$C,Waterfall!AZ$1)</f>
        <v>0</v>
      </c>
      <c r="BA132" s="4">
        <f>SUMIFS(Purchase!$F:$F,Purchase!$A:$A,Waterfall!$A132,Purchase!$D:$D,Waterfall!$C132,Purchase!$C:$C,Waterfall!BA$1)</f>
        <v>0</v>
      </c>
      <c r="BB132" s="4">
        <f>SUMIFS(Purchase!$F:$F,Purchase!$A:$A,Waterfall!$A132,Purchase!$D:$D,Waterfall!$C132,Purchase!$C:$C,Waterfall!BB$1)</f>
        <v>0</v>
      </c>
      <c r="BC132" s="4">
        <f>SUMIFS(Purchase!$F:$F,Purchase!$A:$A,Waterfall!$A132,Purchase!$D:$D,Waterfall!$C132,Purchase!$C:$C,Waterfall!BC$1)</f>
        <v>0</v>
      </c>
      <c r="BD132" s="4">
        <f>SUMIFS(Purchase!$F:$F,Purchase!$A:$A,Waterfall!$A132,Purchase!$D:$D,Waterfall!$C132,Purchase!$C:$C,Waterfall!BD$1)</f>
        <v>0</v>
      </c>
      <c r="BE132" s="4">
        <f>SUMIFS(Purchase!$F:$F,Purchase!$A:$A,Waterfall!$A132,Purchase!$D:$D,Waterfall!$C132,Purchase!$C:$C,Waterfall!BE$1)</f>
        <v>0</v>
      </c>
      <c r="BF132" s="4">
        <f>SUMIFS(Purchase!$F:$F,Purchase!$A:$A,Waterfall!$A132,Purchase!$D:$D,Waterfall!$C132,Purchase!$C:$C,Waterfall!BF$1)</f>
        <v>0</v>
      </c>
      <c r="BG132" s="4">
        <f>SUMIFS(Purchase!$F:$F,Purchase!$A:$A,Waterfall!$A132,Purchase!$D:$D,Waterfall!$C132,Purchase!$C:$C,Waterfall!BG$1)</f>
        <v>0</v>
      </c>
      <c r="BH132" s="4">
        <f>SUMIFS(Purchase!$F:$F,Purchase!$A:$A,Waterfall!$A132,Purchase!$D:$D,Waterfall!$C132,Purchase!$C:$C,Waterfall!BH$1)</f>
        <v>0</v>
      </c>
      <c r="BI132" s="4">
        <f>SUMIFS(Purchase!$F:$F,Purchase!$A:$A,Waterfall!$A132,Purchase!$D:$D,Waterfall!$C132,Purchase!$C:$C,Waterfall!BI$1)</f>
        <v>0</v>
      </c>
      <c r="BJ132" s="4">
        <f>SUMIFS(Purchase!$F:$F,Purchase!$A:$A,Waterfall!$A132,Purchase!$D:$D,Waterfall!$C132,Purchase!$C:$C,Waterfall!BJ$1)</f>
        <v>0</v>
      </c>
      <c r="BK132" s="4">
        <f>SUMIFS(Purchase!$F:$F,Purchase!$A:$A,Waterfall!$A132,Purchase!$D:$D,Waterfall!$C132,Purchase!$C:$C,Waterfall!BK$1)</f>
        <v>0</v>
      </c>
      <c r="BL132" s="4">
        <f>SUMIFS(Purchase!$F:$F,Purchase!$A:$A,Waterfall!$A132,Purchase!$D:$D,Waterfall!$C132,Purchase!$C:$C,Waterfall!BL$1)</f>
        <v>0</v>
      </c>
      <c r="BM132" s="4">
        <f>SUMIFS(Purchase!$F:$F,Purchase!$A:$A,Waterfall!$A132,Purchase!$D:$D,Waterfall!$C132,Purchase!$C:$C,Waterfall!BM$1)</f>
        <v>0</v>
      </c>
      <c r="BN132" s="4">
        <f>SUMIFS(Purchase!$F:$F,Purchase!$A:$A,Waterfall!$A132,Purchase!$D:$D,Waterfall!$C132,Purchase!$C:$C,Waterfall!BN$1)</f>
        <v>0</v>
      </c>
      <c r="BO132" s="4">
        <f>SUMIFS(Purchase!$F:$F,Purchase!$A:$A,Waterfall!$A132,Purchase!$D:$D,Waterfall!$C132,Purchase!$C:$C,Waterfall!BO$1)</f>
        <v>0</v>
      </c>
      <c r="BP132" s="4">
        <f>SUMIFS(Purchase!$F:$F,Purchase!$A:$A,Waterfall!$A132,Purchase!$D:$D,Waterfall!$C132,Purchase!$C:$C,Waterfall!BP$1)</f>
        <v>0</v>
      </c>
      <c r="BQ132" s="4">
        <f>SUMIFS(Purchase!$F:$F,Purchase!$A:$A,Waterfall!$A132,Purchase!$D:$D,Waterfall!$C132,Purchase!$C:$C,Waterfall!BQ$1)</f>
        <v>0</v>
      </c>
      <c r="BR132" s="4">
        <f>SUMIFS(Purchase!$F:$F,Purchase!$A:$A,Waterfall!$A132,Purchase!$D:$D,Waterfall!$C132,Purchase!$C:$C,Waterfall!BR$1)</f>
        <v>0</v>
      </c>
      <c r="BS132" s="4">
        <f>SUMIFS(Purchase!$F:$F,Purchase!$A:$A,Waterfall!$A132,Purchase!$D:$D,Waterfall!$C132,Purchase!$C:$C,Waterfall!BS$1)</f>
        <v>0</v>
      </c>
      <c r="BT132" s="4">
        <f>SUMIFS(Purchase!$F:$F,Purchase!$A:$A,Waterfall!$A132,Purchase!$D:$D,Waterfall!$C132,Purchase!$C:$C,Waterfall!BT$1)</f>
        <v>0</v>
      </c>
      <c r="BU132" s="4">
        <f>SUMIFS(Purchase!$F:$F,Purchase!$A:$A,Waterfall!$A132,Purchase!$D:$D,Waterfall!$C132,Purchase!$C:$C,Waterfall!BU$1)</f>
        <v>0</v>
      </c>
      <c r="BV132" s="4">
        <f>SUMIFS(Purchase!$F:$F,Purchase!$A:$A,Waterfall!$A132,Purchase!$D:$D,Waterfall!$C132,Purchase!$C:$C,Waterfall!BV$1)</f>
        <v>0</v>
      </c>
      <c r="BW132" s="4">
        <f>SUMIFS(Purchase!$F:$F,Purchase!$A:$A,Waterfall!$A132,Purchase!$D:$D,Waterfall!$C132,Purchase!$C:$C,Waterfall!BW$1)</f>
        <v>0</v>
      </c>
      <c r="BX132" s="4">
        <f>SUMIFS(Purchase!$F:$F,Purchase!$A:$A,Waterfall!$A132,Purchase!$D:$D,Waterfall!$C132,Purchase!$C:$C,Waterfall!BX$1)</f>
        <v>0</v>
      </c>
      <c r="BY132" s="4">
        <f>SUMIFS(Purchase!$F:$F,Purchase!$A:$A,Waterfall!$A132,Purchase!$D:$D,Waterfall!$C132,Purchase!$C:$C,Waterfall!BY$1)</f>
        <v>0</v>
      </c>
      <c r="BZ132" s="4">
        <f>SUMIFS(Purchase!$F:$F,Purchase!$A:$A,Waterfall!$A132,Purchase!$D:$D,Waterfall!$C132,Purchase!$C:$C,Waterfall!BZ$1)</f>
        <v>0</v>
      </c>
      <c r="CA132" s="4">
        <f>SUMIFS(Purchase!$F:$F,Purchase!$A:$A,Waterfall!$A132,Purchase!$D:$D,Waterfall!$C132,Purchase!$C:$C,Waterfall!CA$1)</f>
        <v>0</v>
      </c>
      <c r="CB132" s="4">
        <f>SUMIFS(Purchase!$F:$F,Purchase!$A:$A,Waterfall!$A132,Purchase!$D:$D,Waterfall!$C132,Purchase!$C:$C,Waterfall!CB$1)</f>
        <v>0</v>
      </c>
      <c r="CC132" s="4">
        <f>SUMIFS(Purchase!$F:$F,Purchase!$A:$A,Waterfall!$A132,Purchase!$D:$D,Waterfall!$C132,Purchase!$C:$C,Waterfall!CC$1)</f>
        <v>0</v>
      </c>
      <c r="CD132" s="4">
        <f>SUMIFS(Purchase!$F:$F,Purchase!$A:$A,Waterfall!$A132,Purchase!$D:$D,Waterfall!$C132,Purchase!$C:$C,Waterfall!CD$1)</f>
        <v>0</v>
      </c>
      <c r="CE132" s="4">
        <f>SUMIFS(Purchase!$F:$F,Purchase!$A:$A,Waterfall!$A132,Purchase!$D:$D,Waterfall!$C132,Purchase!$C:$C,Waterfall!CE$1)</f>
        <v>0</v>
      </c>
      <c r="CF132" s="4">
        <f>SUMIFS(Purchase!$F:$F,Purchase!$A:$A,Waterfall!$A132,Purchase!$D:$D,Waterfall!$C132,Purchase!$C:$C,Waterfall!CF$1)</f>
        <v>0</v>
      </c>
      <c r="CG132" s="4">
        <f>SUMIFS(Purchase!$F:$F,Purchase!$A:$A,Waterfall!$A132,Purchase!$D:$D,Waterfall!$C132,Purchase!$C:$C,Waterfall!CG$1)</f>
        <v>0</v>
      </c>
      <c r="CH132" s="4">
        <f>SUMIFS(Purchase!$F:$F,Purchase!$A:$A,Waterfall!$A132,Purchase!$D:$D,Waterfall!$C132,Purchase!$C:$C,Waterfall!CH$1)</f>
        <v>0</v>
      </c>
      <c r="CI132" s="4">
        <f>SUMIFS(Purchase!$F:$F,Purchase!$A:$A,Waterfall!$A132,Purchase!$D:$D,Waterfall!$C132,Purchase!$C:$C,Waterfall!CI$1)</f>
        <v>0</v>
      </c>
      <c r="CJ132" s="4">
        <f>SUMIFS(Purchase!$F:$F,Purchase!$A:$A,Waterfall!$A132,Purchase!$D:$D,Waterfall!$C132,Purchase!$C:$C,Waterfall!CJ$1)</f>
        <v>0</v>
      </c>
      <c r="CK132" s="4">
        <f>SUMIFS(Purchase!$F:$F,Purchase!$A:$A,Waterfall!$A132,Purchase!$D:$D,Waterfall!$C132,Purchase!$C:$C,Waterfall!CK$1)</f>
        <v>0</v>
      </c>
      <c r="CL132" s="4">
        <f>SUMIFS(Purchase!$F:$F,Purchase!$A:$A,Waterfall!$A132,Purchase!$D:$D,Waterfall!$C132,Purchase!$C:$C,Waterfall!CL$1)</f>
        <v>0</v>
      </c>
      <c r="CM132" s="4">
        <f>SUMIFS(Purchase!$F:$F,Purchase!$A:$A,Waterfall!$A132,Purchase!$D:$D,Waterfall!$C132,Purchase!$C:$C,Waterfall!CM$1)</f>
        <v>0</v>
      </c>
      <c r="CN132" s="4">
        <f>SUMIFS(Purchase!$F:$F,Purchase!$A:$A,Waterfall!$A132,Purchase!$D:$D,Waterfall!$C132,Purchase!$C:$C,Waterfall!CN$1)</f>
        <v>0</v>
      </c>
      <c r="CO132" s="4">
        <f>SUMIFS(Purchase!$F:$F,Purchase!$A:$A,Waterfall!$A132,Purchase!$D:$D,Waterfall!$C132,Purchase!$C:$C,Waterfall!CO$1)</f>
        <v>0</v>
      </c>
      <c r="CP132" s="4">
        <f>SUMIFS(Purchase!$F:$F,Purchase!$A:$A,Waterfall!$A132,Purchase!$D:$D,Waterfall!$C132,Purchase!$C:$C,Waterfall!CP$1)</f>
        <v>0</v>
      </c>
      <c r="CQ132" s="4">
        <f>SUMIFS(Purchase!$F:$F,Purchase!$A:$A,Waterfall!$A132,Purchase!$D:$D,Waterfall!$C132,Purchase!$C:$C,Waterfall!CQ$1)</f>
        <v>0</v>
      </c>
      <c r="CR132" s="4">
        <f>SUMIFS(Purchase!$F:$F,Purchase!$A:$A,Waterfall!$A132,Purchase!$D:$D,Waterfall!$C132,Purchase!$C:$C,Waterfall!CR$1)</f>
        <v>0</v>
      </c>
      <c r="CS132" s="4">
        <f>SUMIFS(Purchase!$F:$F,Purchase!$A:$A,Waterfall!$A132,Purchase!$D:$D,Waterfall!$C132,Purchase!$C:$C,Waterfall!CS$1)</f>
        <v>0</v>
      </c>
      <c r="CT132" s="4">
        <f>SUMIFS(Purchase!$F:$F,Purchase!$A:$A,Waterfall!$A132,Purchase!$D:$D,Waterfall!$C132,Purchase!$C:$C,Waterfall!CT$1)</f>
        <v>0</v>
      </c>
      <c r="CU132" s="4">
        <f>SUMIFS(Purchase!$F:$F,Purchase!$A:$A,Waterfall!$A132,Purchase!$D:$D,Waterfall!$C132,Purchase!$C:$C,Waterfall!CU$1)</f>
        <v>0</v>
      </c>
      <c r="CV132" s="4">
        <f>SUMIFS(Purchase!$F:$F,Purchase!$A:$A,Waterfall!$A132,Purchase!$D:$D,Waterfall!$C132,Purchase!$C:$C,Waterfall!CV$1)</f>
        <v>0</v>
      </c>
      <c r="CW132" s="4">
        <f>SUMIFS(Purchase!$F:$F,Purchase!$A:$A,Waterfall!$A132,Purchase!$D:$D,Waterfall!$C132,Purchase!$C:$C,Waterfall!CW$1)</f>
        <v>0</v>
      </c>
      <c r="CX132" s="4">
        <f>SUMIFS(Purchase!$F:$F,Purchase!$A:$A,Waterfall!$A132,Purchase!$D:$D,Waterfall!$C132,Purchase!$C:$C,Waterfall!CX$1)</f>
        <v>0</v>
      </c>
      <c r="CY132" s="4">
        <f>SUMIFS(Purchase!$F:$F,Purchase!$A:$A,Waterfall!$A132,Purchase!$D:$D,Waterfall!$C132,Purchase!$C:$C,Waterfall!CY$1)</f>
        <v>0</v>
      </c>
      <c r="CZ132" s="4">
        <f>SUMIFS(Purchase!$F:$F,Purchase!$A:$A,Waterfall!$A132,Purchase!$D:$D,Waterfall!$C132,Purchase!$C:$C,Waterfall!CZ$1)</f>
        <v>0</v>
      </c>
      <c r="DA132" s="4">
        <f>SUMIFS(Purchase!$F:$F,Purchase!$A:$A,Waterfall!$A132,Purchase!$D:$D,Waterfall!$C132,Purchase!$C:$C,Waterfall!DA$1)</f>
        <v>0</v>
      </c>
      <c r="DB132" s="4">
        <f>SUMIFS(Purchase!$F:$F,Purchase!$A:$A,Waterfall!$A132,Purchase!$D:$D,Waterfall!$C132,Purchase!$C:$C,Waterfall!DB$1)</f>
        <v>0</v>
      </c>
      <c r="DC132" s="4">
        <f>SUMIFS(Purchase!$F:$F,Purchase!$A:$A,Waterfall!$A132,Purchase!$D:$D,Waterfall!$C132,Purchase!$C:$C,Waterfall!DC$1)</f>
        <v>0</v>
      </c>
      <c r="DD132" s="4">
        <f>SUMIFS(Purchase!$F:$F,Purchase!$A:$A,Waterfall!$A132,Purchase!$D:$D,Waterfall!$C132,Purchase!$C:$C,Waterfall!DD$1)</f>
        <v>0</v>
      </c>
      <c r="DE132" s="4">
        <f>SUMIFS(Purchase!$F:$F,Purchase!$A:$A,Waterfall!$A132,Purchase!$D:$D,Waterfall!$C132,Purchase!$C:$C,Waterfall!DE$1)</f>
        <v>0</v>
      </c>
      <c r="DF132" s="4">
        <f>SUMIFS(Purchase!$F:$F,Purchase!$A:$A,Waterfall!$A132,Purchase!$D:$D,Waterfall!$C132,Purchase!$C:$C,Waterfall!DF$1)</f>
        <v>0</v>
      </c>
      <c r="DG132" s="4">
        <f>SUMIFS(Purchase!$F:$F,Purchase!$A:$A,Waterfall!$A132,Purchase!$D:$D,Waterfall!$C132,Purchase!$C:$C,Waterfall!DG$1)</f>
        <v>0</v>
      </c>
      <c r="DH132" s="4">
        <f>SUMIFS(Purchase!$F:$F,Purchase!$A:$A,Waterfall!$A132,Purchase!$D:$D,Waterfall!$C132,Purchase!$C:$C,Waterfall!DH$1)</f>
        <v>0</v>
      </c>
      <c r="DI132" s="4">
        <f>SUMIFS(Purchase!$F:$F,Purchase!$A:$A,Waterfall!$A132,Purchase!$D:$D,Waterfall!$C132,Purchase!$C:$C,Waterfall!DI$1)</f>
        <v>0</v>
      </c>
      <c r="DJ132" s="4">
        <f>SUMIFS(Purchase!$F:$F,Purchase!$A:$A,Waterfall!$A132,Purchase!$D:$D,Waterfall!$C132,Purchase!$C:$C,Waterfall!DJ$1)</f>
        <v>0</v>
      </c>
      <c r="DK132" s="4">
        <f>SUMIFS(Purchase!$F:$F,Purchase!$A:$A,Waterfall!$A132,Purchase!$D:$D,Waterfall!$C132,Purchase!$C:$C,Waterfall!DK$1)</f>
        <v>0</v>
      </c>
      <c r="DL132" s="4">
        <f>SUMIFS(Purchase!$F:$F,Purchase!$A:$A,Waterfall!$A132,Purchase!$D:$D,Waterfall!$C132,Purchase!$C:$C,Waterfall!DL$1)</f>
        <v>0</v>
      </c>
      <c r="DM132" s="4">
        <f>SUMIFS(Purchase!$F:$F,Purchase!$A:$A,Waterfall!$A132,Purchase!$D:$D,Waterfall!$C132,Purchase!$C:$C,Waterfall!DM$1)</f>
        <v>0</v>
      </c>
      <c r="DN132" s="4">
        <f>SUMIFS(Purchase!$F:$F,Purchase!$A:$A,Waterfall!$A132,Purchase!$D:$D,Waterfall!$C132,Purchase!$C:$C,Waterfall!DN$1)</f>
        <v>0</v>
      </c>
      <c r="DO132" s="4">
        <f>SUMIFS(Purchase!$F:$F,Purchase!$A:$A,Waterfall!$A132,Purchase!$D:$D,Waterfall!$C132,Purchase!$C:$C,Waterfall!DO$1)</f>
        <v>0</v>
      </c>
      <c r="DP132" s="4">
        <f>SUMIFS(Purchase!$F:$F,Purchase!$A:$A,Waterfall!$A132,Purchase!$D:$D,Waterfall!$C132,Purchase!$C:$C,Waterfall!DP$1)</f>
        <v>0</v>
      </c>
      <c r="DQ132" s="4">
        <f>SUMIFS(Purchase!$F:$F,Purchase!$A:$A,Waterfall!$A132,Purchase!$D:$D,Waterfall!$C132,Purchase!$C:$C,Waterfall!DQ$1)</f>
        <v>0</v>
      </c>
      <c r="DR132" s="4">
        <f>SUMIFS(Purchase!$F:$F,Purchase!$A:$A,Waterfall!$A132,Purchase!$D:$D,Waterfall!$C132,Purchase!$C:$C,Waterfall!DR$1)</f>
        <v>0</v>
      </c>
      <c r="DS132" s="4">
        <f>SUMIFS(Purchase!$F:$F,Purchase!$A:$A,Waterfall!$A132,Purchase!$D:$D,Waterfall!$C132,Purchase!$C:$C,Waterfall!DS$1)</f>
        <v>0</v>
      </c>
      <c r="DT132" s="4">
        <f>SUMIFS(Purchase!$F:$F,Purchase!$A:$A,Waterfall!$A132,Purchase!$D:$D,Waterfall!$C132,Purchase!$C:$C,Waterfall!DT$1)</f>
        <v>0</v>
      </c>
      <c r="DU132" s="4">
        <f>SUMIFS(Purchase!$F:$F,Purchase!$A:$A,Waterfall!$A132,Purchase!$D:$D,Waterfall!$C132,Purchase!$C:$C,Waterfall!DU$1)</f>
        <v>0</v>
      </c>
      <c r="DV132" s="4">
        <f>SUMIFS(Purchase!$F:$F,Purchase!$A:$A,Waterfall!$A132,Purchase!$D:$D,Waterfall!$C132,Purchase!$C:$C,Waterfall!DV$1)</f>
        <v>0</v>
      </c>
      <c r="DW132" s="4">
        <f>SUMIFS(Purchase!$F:$F,Purchase!$A:$A,Waterfall!$A132,Purchase!$D:$D,Waterfall!$C132,Purchase!$C:$C,Waterfall!DW$1)</f>
        <v>0</v>
      </c>
      <c r="DX132" s="4">
        <f>SUMIFS(Purchase!$F:$F,Purchase!$A:$A,Waterfall!$A132,Purchase!$D:$D,Waterfall!$C132,Purchase!$C:$C,Waterfall!DX$1)</f>
        <v>0</v>
      </c>
      <c r="DY132" s="4">
        <f>SUMIFS(Purchase!$F:$F,Purchase!$A:$A,Waterfall!$A132,Purchase!$D:$D,Waterfall!$C132,Purchase!$C:$C,Waterfall!DY$1)</f>
        <v>0</v>
      </c>
      <c r="DZ132" s="4">
        <f>SUMIFS(Purchase!$F:$F,Purchase!$A:$A,Waterfall!$A132,Purchase!$D:$D,Waterfall!$C132,Purchase!$C:$C,Waterfall!DZ$1)</f>
        <v>0</v>
      </c>
      <c r="EA132" s="4">
        <f>SUMIFS(Purchase!$F:$F,Purchase!$A:$A,Waterfall!$A132,Purchase!$D:$D,Waterfall!$C132,Purchase!$C:$C,Waterfall!EA$1)</f>
        <v>0</v>
      </c>
      <c r="EB132" s="4">
        <f>SUMIFS(Purchase!$F:$F,Purchase!$A:$A,Waterfall!$A132,Purchase!$D:$D,Waterfall!$C132,Purchase!$C:$C,Waterfall!EB$1)</f>
        <v>0</v>
      </c>
      <c r="EC132" s="4">
        <f>SUMIFS(Purchase!$F:$F,Purchase!$A:$A,Waterfall!$A132,Purchase!$D:$D,Waterfall!$C132,Purchase!$C:$C,Waterfall!EC$1)</f>
        <v>0</v>
      </c>
      <c r="ED132" s="4">
        <f>SUMIFS(Purchase!$F:$F,Purchase!$A:$A,Waterfall!$A132,Purchase!$D:$D,Waterfall!$C132,Purchase!$C:$C,Waterfall!ED$1)</f>
        <v>0</v>
      </c>
      <c r="EE132" s="4">
        <f>SUMIFS(Purchase!$F:$F,Purchase!$A:$A,Waterfall!$A132,Purchase!$D:$D,Waterfall!$C132,Purchase!$C:$C,Waterfall!EE$1)</f>
        <v>0</v>
      </c>
      <c r="EF132" s="4">
        <f>SUMIFS(Purchase!$F:$F,Purchase!$A:$A,Waterfall!$A132,Purchase!$D:$D,Waterfall!$C132,Purchase!$C:$C,Waterfall!EF$1)</f>
        <v>0</v>
      </c>
      <c r="EG132" s="4">
        <f>SUMIFS(Purchase!$F:$F,Purchase!$A:$A,Waterfall!$A132,Purchase!$D:$D,Waterfall!$C132,Purchase!$C:$C,Waterfall!EG$1)</f>
        <v>0</v>
      </c>
      <c r="EH132" s="4">
        <f>SUMIFS(Purchase!$F:$F,Purchase!$A:$A,Waterfall!$A132,Purchase!$D:$D,Waterfall!$C132,Purchase!$C:$C,Waterfall!EH$1)</f>
        <v>0</v>
      </c>
      <c r="EI132" s="4">
        <f>SUMIFS(Purchase!$F:$F,Purchase!$A:$A,Waterfall!$A132,Purchase!$D:$D,Waterfall!$C132,Purchase!$C:$C,Waterfall!EI$1)</f>
        <v>0</v>
      </c>
      <c r="EJ132" s="4">
        <f>SUMIFS(Purchase!$F:$F,Purchase!$A:$A,Waterfall!$A132,Purchase!$D:$D,Waterfall!$C132,Purchase!$C:$C,Waterfall!EJ$1)</f>
        <v>0</v>
      </c>
      <c r="EK132" s="4">
        <f>SUMIFS(Purchase!$F:$F,Purchase!$A:$A,Waterfall!$A132,Purchase!$D:$D,Waterfall!$C132,Purchase!$C:$C,Waterfall!EK$1)</f>
        <v>0</v>
      </c>
      <c r="EL132" s="4">
        <f>SUMIFS(Purchase!$F:$F,Purchase!$A:$A,Waterfall!$A132,Purchase!$D:$D,Waterfall!$C132,Purchase!$C:$C,Waterfall!EL$1)</f>
        <v>0</v>
      </c>
      <c r="EM132" s="4">
        <f>SUMIFS(Purchase!$F:$F,Purchase!$A:$A,Waterfall!$A132,Purchase!$D:$D,Waterfall!$C132,Purchase!$C:$C,Waterfall!EM$1)</f>
        <v>0</v>
      </c>
      <c r="EN132" s="4">
        <f>SUMIFS(Purchase!$F:$F,Purchase!$A:$A,Waterfall!$A132,Purchase!$D:$D,Waterfall!$C132,Purchase!$C:$C,Waterfall!EN$1)</f>
        <v>0</v>
      </c>
      <c r="EO132" s="4">
        <f>SUMIFS(Purchase!$F:$F,Purchase!$A:$A,Waterfall!$A132,Purchase!$D:$D,Waterfall!$C132,Purchase!$C:$C,Waterfall!EO$1)</f>
        <v>0</v>
      </c>
      <c r="EP132" s="4">
        <f>SUMIFS(Purchase!$F:$F,Purchase!$A:$A,Waterfall!$A132,Purchase!$D:$D,Waterfall!$C132,Purchase!$C:$C,Waterfall!EP$1)</f>
        <v>0</v>
      </c>
      <c r="EQ132" s="4">
        <f>SUMIFS(Purchase!$F:$F,Purchase!$A:$A,Waterfall!$A132,Purchase!$D:$D,Waterfall!$C132,Purchase!$C:$C,Waterfall!EQ$1)</f>
        <v>0</v>
      </c>
      <c r="ER132" s="4">
        <f>SUMIFS(Purchase!$F:$F,Purchase!$A:$A,Waterfall!$A132,Purchase!$D:$D,Waterfall!$C132,Purchase!$C:$C,Waterfall!ER$1)</f>
        <v>0</v>
      </c>
      <c r="ES132" s="4">
        <f>SUMIFS(Purchase!$F:$F,Purchase!$A:$A,Waterfall!$A132,Purchase!$D:$D,Waterfall!$C132,Purchase!$C:$C,Waterfall!ES$1)</f>
        <v>0</v>
      </c>
      <c r="ET132" s="4">
        <f>SUMIFS(Purchase!$F:$F,Purchase!$A:$A,Waterfall!$A132,Purchase!$D:$D,Waterfall!$C132,Purchase!$C:$C,Waterfall!ET$1)</f>
        <v>0</v>
      </c>
      <c r="EU132" s="4">
        <f>SUMIFS(Purchase!$F:$F,Purchase!$A:$A,Waterfall!$A132,Purchase!$D:$D,Waterfall!$C132,Purchase!$C:$C,Waterfall!EU$1)</f>
        <v>0</v>
      </c>
      <c r="EV132" s="4">
        <f>SUMIFS(Purchase!$F:$F,Purchase!$A:$A,Waterfall!$A132,Purchase!$D:$D,Waterfall!$C132,Purchase!$C:$C,Waterfall!EV$1)</f>
        <v>0</v>
      </c>
      <c r="EW132" s="4">
        <f>SUMIFS(Purchase!$F:$F,Purchase!$A:$A,Waterfall!$A132,Purchase!$D:$D,Waterfall!$C132,Purchase!$C:$C,Waterfall!EW$1)</f>
        <v>0</v>
      </c>
      <c r="EX132" s="4">
        <f>SUMIFS(Purchase!$F:$F,Purchase!$A:$A,Waterfall!$A132,Purchase!$D:$D,Waterfall!$C132,Purchase!$C:$C,Waterfall!EX$1)</f>
        <v>0</v>
      </c>
      <c r="EY132" s="4">
        <f>SUMIFS(Purchase!$F:$F,Purchase!$A:$A,Waterfall!$A132,Purchase!$D:$D,Waterfall!$C132,Purchase!$C:$C,Waterfall!EY$1)</f>
        <v>0</v>
      </c>
      <c r="EZ132" s="4">
        <f>SUMIFS(Purchase!$F:$F,Purchase!$A:$A,Waterfall!$A132,Purchase!$D:$D,Waterfall!$C132,Purchase!$C:$C,Waterfall!EZ$1)</f>
        <v>0</v>
      </c>
      <c r="FA132" s="4">
        <f>SUMIFS(Purchase!$F:$F,Purchase!$A:$A,Waterfall!$A132,Purchase!$D:$D,Waterfall!$C132,Purchase!$C:$C,Waterfall!FA$1)</f>
        <v>0</v>
      </c>
      <c r="FB132" s="4">
        <f>SUMIFS(Purchase!$F:$F,Purchase!$A:$A,Waterfall!$A132,Purchase!$D:$D,Waterfall!$C132,Purchase!$C:$C,Waterfall!FB$1)</f>
        <v>0</v>
      </c>
      <c r="FC132" s="4">
        <f>SUMIFS(Purchase!$F:$F,Purchase!$A:$A,Waterfall!$A132,Purchase!$D:$D,Waterfall!$C132,Purchase!$C:$C,Waterfall!FC$1)</f>
        <v>0</v>
      </c>
      <c r="FD132" s="4">
        <f>SUMIFS(Purchase!$F:$F,Purchase!$A:$A,Waterfall!$A132,Purchase!$D:$D,Waterfall!$C132,Purchase!$C:$C,Waterfall!FD$1)</f>
        <v>0</v>
      </c>
      <c r="FE132" s="4">
        <f>SUMIFS(Purchase!$F:$F,Purchase!$A:$A,Waterfall!$A132,Purchase!$D:$D,Waterfall!$C132,Purchase!$C:$C,Waterfall!FE$1)</f>
        <v>0</v>
      </c>
      <c r="FF132" s="4">
        <f>SUMIFS(Purchase!$F:$F,Purchase!$A:$A,Waterfall!$A132,Purchase!$D:$D,Waterfall!$C132,Purchase!$C:$C,Waterfall!FF$1)</f>
        <v>0</v>
      </c>
      <c r="FG132" s="4">
        <f>SUMIFS(Purchase!$F:$F,Purchase!$A:$A,Waterfall!$A132,Purchase!$D:$D,Waterfall!$C132,Purchase!$C:$C,Waterfall!FG$1)</f>
        <v>0</v>
      </c>
      <c r="FH132" s="4">
        <f>SUMIFS(Purchase!$F:$F,Purchase!$A:$A,Waterfall!$A132,Purchase!$D:$D,Waterfall!$C132,Purchase!$C:$C,Waterfall!FH$1)</f>
        <v>0</v>
      </c>
      <c r="FI132" s="4">
        <f>SUMIFS(Purchase!$F:$F,Purchase!$A:$A,Waterfall!$A132,Purchase!$D:$D,Waterfall!$C132,Purchase!$C:$C,Waterfall!FI$1)</f>
        <v>0</v>
      </c>
      <c r="FJ132" s="4">
        <f>SUMIFS(Purchase!$F:$F,Purchase!$A:$A,Waterfall!$A132,Purchase!$D:$D,Waterfall!$C132,Purchase!$C:$C,Waterfall!FJ$1)</f>
        <v>0</v>
      </c>
      <c r="FK132" s="4">
        <f>SUMIFS(Purchase!$F:$F,Purchase!$A:$A,Waterfall!$A132,Purchase!$D:$D,Waterfall!$C132,Purchase!$C:$C,Waterfall!FK$1)</f>
        <v>0</v>
      </c>
      <c r="FL132" s="4">
        <f>SUMIFS(Purchase!$F:$F,Purchase!$A:$A,Waterfall!$A132,Purchase!$D:$D,Waterfall!$C132,Purchase!$C:$C,Waterfall!FL$1)</f>
        <v>0</v>
      </c>
      <c r="FM132" s="4">
        <f>SUMIFS(Purchase!$F:$F,Purchase!$A:$A,Waterfall!$A132,Purchase!$D:$D,Waterfall!$C132,Purchase!$C:$C,Waterfall!FM$1)</f>
        <v>0</v>
      </c>
      <c r="FN132" s="4">
        <f>SUMIFS(Purchase!$F:$F,Purchase!$A:$A,Waterfall!$A132,Purchase!$D:$D,Waterfall!$C132,Purchase!$C:$C,Waterfall!FN$1)</f>
        <v>0</v>
      </c>
      <c r="FO132" s="4">
        <f>SUMIFS(Purchase!$F:$F,Purchase!$A:$A,Waterfall!$A132,Purchase!$D:$D,Waterfall!$C132,Purchase!$C:$C,Waterfall!FO$1)</f>
        <v>0</v>
      </c>
      <c r="FP132" s="4">
        <f>SUMIFS(Purchase!$F:$F,Purchase!$A:$A,Waterfall!$A132,Purchase!$D:$D,Waterfall!$C132,Purchase!$C:$C,Waterfall!FP$1)</f>
        <v>0</v>
      </c>
      <c r="FQ132" s="4">
        <f>SUMIFS(Purchase!$F:$F,Purchase!$A:$A,Waterfall!$A132,Purchase!$D:$D,Waterfall!$C132,Purchase!$C:$C,Waterfall!FQ$1)</f>
        <v>0</v>
      </c>
      <c r="FR132" s="4">
        <f>SUMIFS(Purchase!$F:$F,Purchase!$A:$A,Waterfall!$A132,Purchase!$D:$D,Waterfall!$C132,Purchase!$C:$C,Waterfall!FR$1)</f>
        <v>0</v>
      </c>
      <c r="FS132" s="4">
        <f>SUMIFS(Purchase!$F:$F,Purchase!$A:$A,Waterfall!$A132,Purchase!$D:$D,Waterfall!$C132,Purchase!$C:$C,Waterfall!FS$1)</f>
        <v>0</v>
      </c>
      <c r="FT132" s="4">
        <f>SUMIFS(Purchase!$F:$F,Purchase!$A:$A,Waterfall!$A132,Purchase!$D:$D,Waterfall!$C132,Purchase!$C:$C,Waterfall!FT$1)</f>
        <v>0</v>
      </c>
      <c r="FU132" s="4">
        <f>SUMIFS(Purchase!$F:$F,Purchase!$A:$A,Waterfall!$A132,Purchase!$D:$D,Waterfall!$C132,Purchase!$C:$C,Waterfall!FU$1)</f>
        <v>0</v>
      </c>
      <c r="FV132" s="4">
        <f>SUMIFS(Purchase!$F:$F,Purchase!$A:$A,Waterfall!$A132,Purchase!$D:$D,Waterfall!$C132,Purchase!$C:$C,Waterfall!FV$1)</f>
        <v>0</v>
      </c>
      <c r="FW132" s="4">
        <f>SUMIFS(Purchase!$F:$F,Purchase!$A:$A,Waterfall!$A132,Purchase!$D:$D,Waterfall!$C132,Purchase!$C:$C,Waterfall!FW$1)</f>
        <v>0</v>
      </c>
      <c r="FX132" s="4">
        <f>SUMIFS(Purchase!$F:$F,Purchase!$A:$A,Waterfall!$A132,Purchase!$D:$D,Waterfall!$C132,Purchase!$C:$C,Waterfall!FX$1)</f>
        <v>0</v>
      </c>
      <c r="FY132" s="4">
        <f>SUMIFS(Purchase!$F:$F,Purchase!$A:$A,Waterfall!$A132,Purchase!$D:$D,Waterfall!$C132,Purchase!$C:$C,Waterfall!FY$1)</f>
        <v>0</v>
      </c>
      <c r="FZ132" s="4">
        <f>SUMIFS(Purchase!$F:$F,Purchase!$A:$A,Waterfall!$A132,Purchase!$D:$D,Waterfall!$C132,Purchase!$C:$C,Waterfall!FZ$1)</f>
        <v>0</v>
      </c>
      <c r="GA132" s="4">
        <f>SUMIFS(Purchase!$F:$F,Purchase!$A:$A,Waterfall!$A132,Purchase!$D:$D,Waterfall!$C132,Purchase!$C:$C,Waterfall!GA$1)</f>
        <v>0</v>
      </c>
      <c r="GB132" s="4">
        <f>SUMIFS(Purchase!$F:$F,Purchase!$A:$A,Waterfall!$A132,Purchase!$D:$D,Waterfall!$C132,Purchase!$C:$C,Waterfall!GB$1)</f>
        <v>0</v>
      </c>
      <c r="GC132" s="4">
        <f>SUMIFS(Purchase!$F:$F,Purchase!$A:$A,Waterfall!$A132,Purchase!$D:$D,Waterfall!$C132,Purchase!$C:$C,Waterfall!GC$1)</f>
        <v>0</v>
      </c>
      <c r="GD132" s="4">
        <f>SUMIFS(Purchase!$F:$F,Purchase!$A:$A,Waterfall!$A132,Purchase!$D:$D,Waterfall!$C132,Purchase!$C:$C,Waterfall!GD$1)</f>
        <v>0</v>
      </c>
      <c r="GE132" s="4">
        <f>SUMIFS(Purchase!$F:$F,Purchase!$A:$A,Waterfall!$A132,Purchase!$D:$D,Waterfall!$C132,Purchase!$C:$C,Waterfall!GE$1)</f>
        <v>0</v>
      </c>
      <c r="GF132" s="4">
        <f>SUMIFS(Purchase!$F:$F,Purchase!$A:$A,Waterfall!$A132,Purchase!$D:$D,Waterfall!$C132,Purchase!$C:$C,Waterfall!GF$1)</f>
        <v>0</v>
      </c>
      <c r="GG132" s="4">
        <f>SUMIFS(Purchase!$F:$F,Purchase!$A:$A,Waterfall!$A132,Purchase!$D:$D,Waterfall!$C132,Purchase!$C:$C,Waterfall!GG$1)</f>
        <v>0</v>
      </c>
      <c r="GH132" s="4">
        <f>SUMIFS(Purchase!$F:$F,Purchase!$A:$A,Waterfall!$A132,Purchase!$D:$D,Waterfall!$C132,Purchase!$C:$C,Waterfall!GH$1)</f>
        <v>0</v>
      </c>
      <c r="GI132" s="4">
        <f>SUMIFS(Purchase!$F:$F,Purchase!$A:$A,Waterfall!$A132,Purchase!$D:$D,Waterfall!$C132,Purchase!$C:$C,Waterfall!GI$1)</f>
        <v>0</v>
      </c>
    </row>
    <row r="133" spans="1:191" x14ac:dyDescent="0.35">
      <c r="A133" s="8">
        <f t="shared" ref="A133:A189" si="5">A132</f>
        <v>1</v>
      </c>
      <c r="B133" s="2" t="str">
        <f>VLOOKUP($A133,Centers!$B$1:$C$120,2,)</f>
        <v>GATE</v>
      </c>
      <c r="C133" s="3">
        <v>45010</v>
      </c>
      <c r="D133" s="4">
        <f>IF($A133=1,SUM(SUMIFS(Indent!$E:$E,Indent!$C:$C,Waterfall!$C133,Indent!$A:$A,Centers!$A$2),SUMIFS(Indent!$E:$E,Indent!$C:$C,Waterfall!$C133,Indent!$A:$A,Centers!$A$3),SUMIFS(Indent!$E:$E,Indent!$C:$C,Waterfall!$C133,Indent!$A:$A,Centers!$A$4),SUMIFS(Indent!$E:$E,Indent!$C:$C,Waterfall!$C133,Indent!$A:$A,Centers!$A$5),SUMIFS(Indent!$E:$E,Indent!$C:$C,Waterfall!$C133,Indent!$A:$A,Centers!$A$6),SUMIFS(Indent!$E:$E,Indent!$C:$C,Waterfall!$C133,Indent!$A:$A,Centers!$A$7),SUMIFS(Indent!$E:$E,Indent!$C:$C,Waterfall!$C133,Indent!$A:$A,Centers!$A$8)),SUMIFS(Indent!$E:$E,Indent!$C:$C,Waterfall!$C133,Indent!$A:$A,$A133))</f>
        <v>0</v>
      </c>
      <c r="E133" s="4">
        <f>SUMIFS(Purchase!$F:$F,Purchase!$A:$A,Waterfall!$A133,Purchase!$D:$D,Waterfall!$C133,Purchase!$C:$C,Waterfall!E$1)</f>
        <v>0</v>
      </c>
      <c r="F133" s="4">
        <f>SUMIFS(Purchase!$F:$F,Purchase!$A:$A,Waterfall!$A133,Purchase!$D:$D,Waterfall!$C133,Purchase!$C:$C,Waterfall!F$1)</f>
        <v>0</v>
      </c>
      <c r="G133" s="4">
        <f>SUMIFS(Purchase!$F:$F,Purchase!$A:$A,Waterfall!$A133,Purchase!$D:$D,Waterfall!$C133,Purchase!$C:$C,Waterfall!G$1)</f>
        <v>0</v>
      </c>
      <c r="H133" s="4">
        <f>SUMIFS(Purchase!$F:$F,Purchase!$A:$A,Waterfall!$A133,Purchase!$D:$D,Waterfall!$C133,Purchase!$C:$C,Waterfall!H$1)</f>
        <v>0</v>
      </c>
      <c r="I133" s="4">
        <f>SUMIFS(Purchase!$F:$F,Purchase!$A:$A,Waterfall!$A133,Purchase!$D:$D,Waterfall!$C133,Purchase!$C:$C,Waterfall!I$1)</f>
        <v>0</v>
      </c>
      <c r="J133" s="4">
        <f>SUMIFS(Purchase!$F:$F,Purchase!$A:$A,Waterfall!$A133,Purchase!$D:$D,Waterfall!$C133,Purchase!$C:$C,Waterfall!J$1)</f>
        <v>0</v>
      </c>
      <c r="K133" s="4">
        <f>SUMIFS(Purchase!$F:$F,Purchase!$A:$A,Waterfall!$A133,Purchase!$D:$D,Waterfall!$C133,Purchase!$C:$C,Waterfall!K$1)</f>
        <v>0</v>
      </c>
      <c r="L133" s="4">
        <f>SUMIFS(Purchase!$F:$F,Purchase!$A:$A,Waterfall!$A133,Purchase!$D:$D,Waterfall!$C133,Purchase!$C:$C,Waterfall!L$1)</f>
        <v>0</v>
      </c>
      <c r="M133" s="4">
        <f>SUMIFS(Purchase!$F:$F,Purchase!$A:$A,Waterfall!$A133,Purchase!$D:$D,Waterfall!$C133,Purchase!$C:$C,Waterfall!M$1)</f>
        <v>0</v>
      </c>
      <c r="N133" s="4">
        <f>SUMIFS(Purchase!$F:$F,Purchase!$A:$A,Waterfall!$A133,Purchase!$D:$D,Waterfall!$C133,Purchase!$C:$C,Waterfall!N$1)</f>
        <v>0</v>
      </c>
      <c r="O133" s="4">
        <f>SUMIFS(Purchase!$F:$F,Purchase!$A:$A,Waterfall!$A133,Purchase!$D:$D,Waterfall!$C133,Purchase!$C:$C,Waterfall!O$1)</f>
        <v>0</v>
      </c>
      <c r="P133" s="4">
        <f>SUMIFS(Purchase!$F:$F,Purchase!$A:$A,Waterfall!$A133,Purchase!$D:$D,Waterfall!$C133,Purchase!$C:$C,Waterfall!P$1)</f>
        <v>0</v>
      </c>
      <c r="Q133" s="4">
        <f>SUMIFS(Purchase!$F:$F,Purchase!$A:$A,Waterfall!$A133,Purchase!$D:$D,Waterfall!$C133,Purchase!$C:$C,Waterfall!Q$1)</f>
        <v>0</v>
      </c>
      <c r="R133" s="4">
        <f>SUMIFS(Purchase!$F:$F,Purchase!$A:$A,Waterfall!$A133,Purchase!$D:$D,Waterfall!$C133,Purchase!$C:$C,Waterfall!R$1)</f>
        <v>0</v>
      </c>
      <c r="S133" s="4">
        <f>SUMIFS(Purchase!$F:$F,Purchase!$A:$A,Waterfall!$A133,Purchase!$D:$D,Waterfall!$C133,Purchase!$C:$C,Waterfall!S$1)</f>
        <v>0</v>
      </c>
      <c r="T133" s="4">
        <f>SUMIFS(Purchase!$F:$F,Purchase!$A:$A,Waterfall!$A133,Purchase!$D:$D,Waterfall!$C133,Purchase!$C:$C,Waterfall!T$1)</f>
        <v>0</v>
      </c>
      <c r="U133" s="4">
        <f>SUMIFS(Purchase!$F:$F,Purchase!$A:$A,Waterfall!$A133,Purchase!$D:$D,Waterfall!$C133,Purchase!$C:$C,Waterfall!U$1)</f>
        <v>0</v>
      </c>
      <c r="V133" s="4">
        <f>SUMIFS(Purchase!$F:$F,Purchase!$A:$A,Waterfall!$A133,Purchase!$D:$D,Waterfall!$C133,Purchase!$C:$C,Waterfall!V$1)</f>
        <v>0</v>
      </c>
      <c r="W133" s="4">
        <f>SUMIFS(Purchase!$F:$F,Purchase!$A:$A,Waterfall!$A133,Purchase!$D:$D,Waterfall!$C133,Purchase!$C:$C,Waterfall!W$1)</f>
        <v>0</v>
      </c>
      <c r="X133" s="4">
        <f>SUMIFS(Purchase!$F:$F,Purchase!$A:$A,Waterfall!$A133,Purchase!$D:$D,Waterfall!$C133,Purchase!$C:$C,Waterfall!X$1)</f>
        <v>0</v>
      </c>
      <c r="Y133" s="4">
        <f>SUMIFS(Purchase!$F:$F,Purchase!$A:$A,Waterfall!$A133,Purchase!$D:$D,Waterfall!$C133,Purchase!$C:$C,Waterfall!Y$1)</f>
        <v>0</v>
      </c>
      <c r="Z133" s="4">
        <f>SUMIFS(Purchase!$F:$F,Purchase!$A:$A,Waterfall!$A133,Purchase!$D:$D,Waterfall!$C133,Purchase!$C:$C,Waterfall!Z$1)</f>
        <v>0</v>
      </c>
      <c r="AA133" s="4">
        <f>SUMIFS(Purchase!$F:$F,Purchase!$A:$A,Waterfall!$A133,Purchase!$D:$D,Waterfall!$C133,Purchase!$C:$C,Waterfall!AA$1)</f>
        <v>0</v>
      </c>
      <c r="AB133" s="4">
        <f>SUMIFS(Purchase!$F:$F,Purchase!$A:$A,Waterfall!$A133,Purchase!$D:$D,Waterfall!$C133,Purchase!$C:$C,Waterfall!AB$1)</f>
        <v>0</v>
      </c>
      <c r="AC133" s="4">
        <f>SUMIFS(Purchase!$F:$F,Purchase!$A:$A,Waterfall!$A133,Purchase!$D:$D,Waterfall!$C133,Purchase!$C:$C,Waterfall!AC$1)</f>
        <v>0</v>
      </c>
      <c r="AD133" s="4">
        <f>SUMIFS(Purchase!$F:$F,Purchase!$A:$A,Waterfall!$A133,Purchase!$D:$D,Waterfall!$C133,Purchase!$C:$C,Waterfall!AD$1)</f>
        <v>0</v>
      </c>
      <c r="AE133" s="4">
        <f>SUMIFS(Purchase!$F:$F,Purchase!$A:$A,Waterfall!$A133,Purchase!$D:$D,Waterfall!$C133,Purchase!$C:$C,Waterfall!AE$1)</f>
        <v>0</v>
      </c>
      <c r="AF133" s="4">
        <f>SUMIFS(Purchase!$F:$F,Purchase!$A:$A,Waterfall!$A133,Purchase!$D:$D,Waterfall!$C133,Purchase!$C:$C,Waterfall!AF$1)</f>
        <v>0</v>
      </c>
      <c r="AG133" s="4">
        <f>SUMIFS(Purchase!$F:$F,Purchase!$A:$A,Waterfall!$A133,Purchase!$D:$D,Waterfall!$C133,Purchase!$C:$C,Waterfall!AG$1)</f>
        <v>0</v>
      </c>
      <c r="AH133" s="4">
        <f>SUMIFS(Purchase!$F:$F,Purchase!$A:$A,Waterfall!$A133,Purchase!$D:$D,Waterfall!$C133,Purchase!$C:$C,Waterfall!AH$1)</f>
        <v>0</v>
      </c>
      <c r="AI133" s="4">
        <f>SUMIFS(Purchase!$F:$F,Purchase!$A:$A,Waterfall!$A133,Purchase!$D:$D,Waterfall!$C133,Purchase!$C:$C,Waterfall!AI$1)</f>
        <v>0</v>
      </c>
      <c r="AJ133" s="4">
        <f>SUMIFS(Purchase!$F:$F,Purchase!$A:$A,Waterfall!$A133,Purchase!$D:$D,Waterfall!$C133,Purchase!$C:$C,Waterfall!AJ$1)</f>
        <v>0</v>
      </c>
      <c r="AK133" s="4">
        <f>SUMIFS(Purchase!$F:$F,Purchase!$A:$A,Waterfall!$A133,Purchase!$D:$D,Waterfall!$C133,Purchase!$C:$C,Waterfall!AK$1)</f>
        <v>0</v>
      </c>
      <c r="AL133" s="4">
        <f>SUMIFS(Purchase!$F:$F,Purchase!$A:$A,Waterfall!$A133,Purchase!$D:$D,Waterfall!$C133,Purchase!$C:$C,Waterfall!AL$1)</f>
        <v>0</v>
      </c>
      <c r="AM133" s="4">
        <f>SUMIFS(Purchase!$F:$F,Purchase!$A:$A,Waterfall!$A133,Purchase!$D:$D,Waterfall!$C133,Purchase!$C:$C,Waterfall!AM$1)</f>
        <v>0</v>
      </c>
      <c r="AN133" s="4">
        <f>SUMIFS(Purchase!$F:$F,Purchase!$A:$A,Waterfall!$A133,Purchase!$D:$D,Waterfall!$C133,Purchase!$C:$C,Waterfall!AN$1)</f>
        <v>0</v>
      </c>
      <c r="AO133" s="4">
        <f>SUMIFS(Purchase!$F:$F,Purchase!$A:$A,Waterfall!$A133,Purchase!$D:$D,Waterfall!$C133,Purchase!$C:$C,Waterfall!AO$1)</f>
        <v>0</v>
      </c>
      <c r="AP133" s="4">
        <f>SUMIFS(Purchase!$F:$F,Purchase!$A:$A,Waterfall!$A133,Purchase!$D:$D,Waterfall!$C133,Purchase!$C:$C,Waterfall!AP$1)</f>
        <v>0</v>
      </c>
      <c r="AQ133" s="4">
        <f>SUMIFS(Purchase!$F:$F,Purchase!$A:$A,Waterfall!$A133,Purchase!$D:$D,Waterfall!$C133,Purchase!$C:$C,Waterfall!AQ$1)</f>
        <v>0</v>
      </c>
      <c r="AR133" s="4">
        <f>SUMIFS(Purchase!$F:$F,Purchase!$A:$A,Waterfall!$A133,Purchase!$D:$D,Waterfall!$C133,Purchase!$C:$C,Waterfall!AR$1)</f>
        <v>0</v>
      </c>
      <c r="AS133" s="4">
        <f>SUMIFS(Purchase!$F:$F,Purchase!$A:$A,Waterfall!$A133,Purchase!$D:$D,Waterfall!$C133,Purchase!$C:$C,Waterfall!AS$1)</f>
        <v>0</v>
      </c>
      <c r="AT133" s="4">
        <f>SUMIFS(Purchase!$F:$F,Purchase!$A:$A,Waterfall!$A133,Purchase!$D:$D,Waterfall!$C133,Purchase!$C:$C,Waterfall!AT$1)</f>
        <v>0</v>
      </c>
      <c r="AU133" s="4">
        <f>SUMIFS(Purchase!$F:$F,Purchase!$A:$A,Waterfall!$A133,Purchase!$D:$D,Waterfall!$C133,Purchase!$C:$C,Waterfall!AU$1)</f>
        <v>0</v>
      </c>
      <c r="AV133" s="4">
        <f>SUMIFS(Purchase!$F:$F,Purchase!$A:$A,Waterfall!$A133,Purchase!$D:$D,Waterfall!$C133,Purchase!$C:$C,Waterfall!AV$1)</f>
        <v>0</v>
      </c>
      <c r="AW133" s="4">
        <f>SUMIFS(Purchase!$F:$F,Purchase!$A:$A,Waterfall!$A133,Purchase!$D:$D,Waterfall!$C133,Purchase!$C:$C,Waterfall!AW$1)</f>
        <v>0</v>
      </c>
      <c r="AX133" s="4">
        <f>SUMIFS(Purchase!$F:$F,Purchase!$A:$A,Waterfall!$A133,Purchase!$D:$D,Waterfall!$C133,Purchase!$C:$C,Waterfall!AX$1)</f>
        <v>0</v>
      </c>
      <c r="AY133" s="4">
        <f>SUMIFS(Purchase!$F:$F,Purchase!$A:$A,Waterfall!$A133,Purchase!$D:$D,Waterfall!$C133,Purchase!$C:$C,Waterfall!AY$1)</f>
        <v>0</v>
      </c>
      <c r="AZ133" s="4">
        <f>SUMIFS(Purchase!$F:$F,Purchase!$A:$A,Waterfall!$A133,Purchase!$D:$D,Waterfall!$C133,Purchase!$C:$C,Waterfall!AZ$1)</f>
        <v>0</v>
      </c>
      <c r="BA133" s="4">
        <f>SUMIFS(Purchase!$F:$F,Purchase!$A:$A,Waterfall!$A133,Purchase!$D:$D,Waterfall!$C133,Purchase!$C:$C,Waterfall!BA$1)</f>
        <v>0</v>
      </c>
      <c r="BB133" s="4">
        <f>SUMIFS(Purchase!$F:$F,Purchase!$A:$A,Waterfall!$A133,Purchase!$D:$D,Waterfall!$C133,Purchase!$C:$C,Waterfall!BB$1)</f>
        <v>0</v>
      </c>
      <c r="BC133" s="4">
        <f>SUMIFS(Purchase!$F:$F,Purchase!$A:$A,Waterfall!$A133,Purchase!$D:$D,Waterfall!$C133,Purchase!$C:$C,Waterfall!BC$1)</f>
        <v>0</v>
      </c>
      <c r="BD133" s="4">
        <f>SUMIFS(Purchase!$F:$F,Purchase!$A:$A,Waterfall!$A133,Purchase!$D:$D,Waterfall!$C133,Purchase!$C:$C,Waterfall!BD$1)</f>
        <v>0</v>
      </c>
      <c r="BE133" s="4">
        <f>SUMIFS(Purchase!$F:$F,Purchase!$A:$A,Waterfall!$A133,Purchase!$D:$D,Waterfall!$C133,Purchase!$C:$C,Waterfall!BE$1)</f>
        <v>0</v>
      </c>
      <c r="BF133" s="4">
        <f>SUMIFS(Purchase!$F:$F,Purchase!$A:$A,Waterfall!$A133,Purchase!$D:$D,Waterfall!$C133,Purchase!$C:$C,Waterfall!BF$1)</f>
        <v>0</v>
      </c>
      <c r="BG133" s="4">
        <f>SUMIFS(Purchase!$F:$F,Purchase!$A:$A,Waterfall!$A133,Purchase!$D:$D,Waterfall!$C133,Purchase!$C:$C,Waterfall!BG$1)</f>
        <v>0</v>
      </c>
      <c r="BH133" s="4">
        <f>SUMIFS(Purchase!$F:$F,Purchase!$A:$A,Waterfall!$A133,Purchase!$D:$D,Waterfall!$C133,Purchase!$C:$C,Waterfall!BH$1)</f>
        <v>0</v>
      </c>
      <c r="BI133" s="4">
        <f>SUMIFS(Purchase!$F:$F,Purchase!$A:$A,Waterfall!$A133,Purchase!$D:$D,Waterfall!$C133,Purchase!$C:$C,Waterfall!BI$1)</f>
        <v>0</v>
      </c>
      <c r="BJ133" s="4">
        <f>SUMIFS(Purchase!$F:$F,Purchase!$A:$A,Waterfall!$A133,Purchase!$D:$D,Waterfall!$C133,Purchase!$C:$C,Waterfall!BJ$1)</f>
        <v>0</v>
      </c>
      <c r="BK133" s="4">
        <f>SUMIFS(Purchase!$F:$F,Purchase!$A:$A,Waterfall!$A133,Purchase!$D:$D,Waterfall!$C133,Purchase!$C:$C,Waterfall!BK$1)</f>
        <v>0</v>
      </c>
      <c r="BL133" s="4">
        <f>SUMIFS(Purchase!$F:$F,Purchase!$A:$A,Waterfall!$A133,Purchase!$D:$D,Waterfall!$C133,Purchase!$C:$C,Waterfall!BL$1)</f>
        <v>0</v>
      </c>
      <c r="BM133" s="4">
        <f>SUMIFS(Purchase!$F:$F,Purchase!$A:$A,Waterfall!$A133,Purchase!$D:$D,Waterfall!$C133,Purchase!$C:$C,Waterfall!BM$1)</f>
        <v>0</v>
      </c>
      <c r="BN133" s="4">
        <f>SUMIFS(Purchase!$F:$F,Purchase!$A:$A,Waterfall!$A133,Purchase!$D:$D,Waterfall!$C133,Purchase!$C:$C,Waterfall!BN$1)</f>
        <v>0</v>
      </c>
      <c r="BO133" s="4">
        <f>SUMIFS(Purchase!$F:$F,Purchase!$A:$A,Waterfall!$A133,Purchase!$D:$D,Waterfall!$C133,Purchase!$C:$C,Waterfall!BO$1)</f>
        <v>0</v>
      </c>
      <c r="BP133" s="4">
        <f>SUMIFS(Purchase!$F:$F,Purchase!$A:$A,Waterfall!$A133,Purchase!$D:$D,Waterfall!$C133,Purchase!$C:$C,Waterfall!BP$1)</f>
        <v>0</v>
      </c>
      <c r="BQ133" s="4">
        <f>SUMIFS(Purchase!$F:$F,Purchase!$A:$A,Waterfall!$A133,Purchase!$D:$D,Waterfall!$C133,Purchase!$C:$C,Waterfall!BQ$1)</f>
        <v>0</v>
      </c>
      <c r="BR133" s="4">
        <f>SUMIFS(Purchase!$F:$F,Purchase!$A:$A,Waterfall!$A133,Purchase!$D:$D,Waterfall!$C133,Purchase!$C:$C,Waterfall!BR$1)</f>
        <v>0</v>
      </c>
      <c r="BS133" s="4">
        <f>SUMIFS(Purchase!$F:$F,Purchase!$A:$A,Waterfall!$A133,Purchase!$D:$D,Waterfall!$C133,Purchase!$C:$C,Waterfall!BS$1)</f>
        <v>0</v>
      </c>
      <c r="BT133" s="4">
        <f>SUMIFS(Purchase!$F:$F,Purchase!$A:$A,Waterfall!$A133,Purchase!$D:$D,Waterfall!$C133,Purchase!$C:$C,Waterfall!BT$1)</f>
        <v>0</v>
      </c>
      <c r="BU133" s="4">
        <f>SUMIFS(Purchase!$F:$F,Purchase!$A:$A,Waterfall!$A133,Purchase!$D:$D,Waterfall!$C133,Purchase!$C:$C,Waterfall!BU$1)</f>
        <v>0</v>
      </c>
      <c r="BV133" s="4">
        <f>SUMIFS(Purchase!$F:$F,Purchase!$A:$A,Waterfall!$A133,Purchase!$D:$D,Waterfall!$C133,Purchase!$C:$C,Waterfall!BV$1)</f>
        <v>0</v>
      </c>
      <c r="BW133" s="4">
        <f>SUMIFS(Purchase!$F:$F,Purchase!$A:$A,Waterfall!$A133,Purchase!$D:$D,Waterfall!$C133,Purchase!$C:$C,Waterfall!BW$1)</f>
        <v>0</v>
      </c>
      <c r="BX133" s="4">
        <f>SUMIFS(Purchase!$F:$F,Purchase!$A:$A,Waterfall!$A133,Purchase!$D:$D,Waterfall!$C133,Purchase!$C:$C,Waterfall!BX$1)</f>
        <v>0</v>
      </c>
      <c r="BY133" s="4">
        <f>SUMIFS(Purchase!$F:$F,Purchase!$A:$A,Waterfall!$A133,Purchase!$D:$D,Waterfall!$C133,Purchase!$C:$C,Waterfall!BY$1)</f>
        <v>0</v>
      </c>
      <c r="BZ133" s="4">
        <f>SUMIFS(Purchase!$F:$F,Purchase!$A:$A,Waterfall!$A133,Purchase!$D:$D,Waterfall!$C133,Purchase!$C:$C,Waterfall!BZ$1)</f>
        <v>0</v>
      </c>
      <c r="CA133" s="4">
        <f>SUMIFS(Purchase!$F:$F,Purchase!$A:$A,Waterfall!$A133,Purchase!$D:$D,Waterfall!$C133,Purchase!$C:$C,Waterfall!CA$1)</f>
        <v>0</v>
      </c>
      <c r="CB133" s="4">
        <f>SUMIFS(Purchase!$F:$F,Purchase!$A:$A,Waterfall!$A133,Purchase!$D:$D,Waterfall!$C133,Purchase!$C:$C,Waterfall!CB$1)</f>
        <v>0</v>
      </c>
      <c r="CC133" s="4">
        <f>SUMIFS(Purchase!$F:$F,Purchase!$A:$A,Waterfall!$A133,Purchase!$D:$D,Waterfall!$C133,Purchase!$C:$C,Waterfall!CC$1)</f>
        <v>0</v>
      </c>
      <c r="CD133" s="4">
        <f>SUMIFS(Purchase!$F:$F,Purchase!$A:$A,Waterfall!$A133,Purchase!$D:$D,Waterfall!$C133,Purchase!$C:$C,Waterfall!CD$1)</f>
        <v>0</v>
      </c>
      <c r="CE133" s="4">
        <f>SUMIFS(Purchase!$F:$F,Purchase!$A:$A,Waterfall!$A133,Purchase!$D:$D,Waterfall!$C133,Purchase!$C:$C,Waterfall!CE$1)</f>
        <v>0</v>
      </c>
      <c r="CF133" s="4">
        <f>SUMIFS(Purchase!$F:$F,Purchase!$A:$A,Waterfall!$A133,Purchase!$D:$D,Waterfall!$C133,Purchase!$C:$C,Waterfall!CF$1)</f>
        <v>0</v>
      </c>
      <c r="CG133" s="4">
        <f>SUMIFS(Purchase!$F:$F,Purchase!$A:$A,Waterfall!$A133,Purchase!$D:$D,Waterfall!$C133,Purchase!$C:$C,Waterfall!CG$1)</f>
        <v>0</v>
      </c>
      <c r="CH133" s="4">
        <f>SUMIFS(Purchase!$F:$F,Purchase!$A:$A,Waterfall!$A133,Purchase!$D:$D,Waterfall!$C133,Purchase!$C:$C,Waterfall!CH$1)</f>
        <v>0</v>
      </c>
      <c r="CI133" s="4">
        <f>SUMIFS(Purchase!$F:$F,Purchase!$A:$A,Waterfall!$A133,Purchase!$D:$D,Waterfall!$C133,Purchase!$C:$C,Waterfall!CI$1)</f>
        <v>0</v>
      </c>
      <c r="CJ133" s="4">
        <f>SUMIFS(Purchase!$F:$F,Purchase!$A:$A,Waterfall!$A133,Purchase!$D:$D,Waterfall!$C133,Purchase!$C:$C,Waterfall!CJ$1)</f>
        <v>0</v>
      </c>
      <c r="CK133" s="4">
        <f>SUMIFS(Purchase!$F:$F,Purchase!$A:$A,Waterfall!$A133,Purchase!$D:$D,Waterfall!$C133,Purchase!$C:$C,Waterfall!CK$1)</f>
        <v>0</v>
      </c>
      <c r="CL133" s="4">
        <f>SUMIFS(Purchase!$F:$F,Purchase!$A:$A,Waterfall!$A133,Purchase!$D:$D,Waterfall!$C133,Purchase!$C:$C,Waterfall!CL$1)</f>
        <v>0</v>
      </c>
      <c r="CM133" s="4">
        <f>SUMIFS(Purchase!$F:$F,Purchase!$A:$A,Waterfall!$A133,Purchase!$D:$D,Waterfall!$C133,Purchase!$C:$C,Waterfall!CM$1)</f>
        <v>0</v>
      </c>
      <c r="CN133" s="4">
        <f>SUMIFS(Purchase!$F:$F,Purchase!$A:$A,Waterfall!$A133,Purchase!$D:$D,Waterfall!$C133,Purchase!$C:$C,Waterfall!CN$1)</f>
        <v>0</v>
      </c>
      <c r="CO133" s="4">
        <f>SUMIFS(Purchase!$F:$F,Purchase!$A:$A,Waterfall!$A133,Purchase!$D:$D,Waterfall!$C133,Purchase!$C:$C,Waterfall!CO$1)</f>
        <v>0</v>
      </c>
      <c r="CP133" s="4">
        <f>SUMIFS(Purchase!$F:$F,Purchase!$A:$A,Waterfall!$A133,Purchase!$D:$D,Waterfall!$C133,Purchase!$C:$C,Waterfall!CP$1)</f>
        <v>0</v>
      </c>
      <c r="CQ133" s="4">
        <f>SUMIFS(Purchase!$F:$F,Purchase!$A:$A,Waterfall!$A133,Purchase!$D:$D,Waterfall!$C133,Purchase!$C:$C,Waterfall!CQ$1)</f>
        <v>0</v>
      </c>
      <c r="CR133" s="4">
        <f>SUMIFS(Purchase!$F:$F,Purchase!$A:$A,Waterfall!$A133,Purchase!$D:$D,Waterfall!$C133,Purchase!$C:$C,Waterfall!CR$1)</f>
        <v>0</v>
      </c>
      <c r="CS133" s="4">
        <f>SUMIFS(Purchase!$F:$F,Purchase!$A:$A,Waterfall!$A133,Purchase!$D:$D,Waterfall!$C133,Purchase!$C:$C,Waterfall!CS$1)</f>
        <v>0</v>
      </c>
      <c r="CT133" s="4">
        <f>SUMIFS(Purchase!$F:$F,Purchase!$A:$A,Waterfall!$A133,Purchase!$D:$D,Waterfall!$C133,Purchase!$C:$C,Waterfall!CT$1)</f>
        <v>0</v>
      </c>
      <c r="CU133" s="4">
        <f>SUMIFS(Purchase!$F:$F,Purchase!$A:$A,Waterfall!$A133,Purchase!$D:$D,Waterfall!$C133,Purchase!$C:$C,Waterfall!CU$1)</f>
        <v>0</v>
      </c>
      <c r="CV133" s="4">
        <f>SUMIFS(Purchase!$F:$F,Purchase!$A:$A,Waterfall!$A133,Purchase!$D:$D,Waterfall!$C133,Purchase!$C:$C,Waterfall!CV$1)</f>
        <v>0</v>
      </c>
      <c r="CW133" s="4">
        <f>SUMIFS(Purchase!$F:$F,Purchase!$A:$A,Waterfall!$A133,Purchase!$D:$D,Waterfall!$C133,Purchase!$C:$C,Waterfall!CW$1)</f>
        <v>0</v>
      </c>
      <c r="CX133" s="4">
        <f>SUMIFS(Purchase!$F:$F,Purchase!$A:$A,Waterfall!$A133,Purchase!$D:$D,Waterfall!$C133,Purchase!$C:$C,Waterfall!CX$1)</f>
        <v>0</v>
      </c>
      <c r="CY133" s="4">
        <f>SUMIFS(Purchase!$F:$F,Purchase!$A:$A,Waterfall!$A133,Purchase!$D:$D,Waterfall!$C133,Purchase!$C:$C,Waterfall!CY$1)</f>
        <v>0</v>
      </c>
      <c r="CZ133" s="4">
        <f>SUMIFS(Purchase!$F:$F,Purchase!$A:$A,Waterfall!$A133,Purchase!$D:$D,Waterfall!$C133,Purchase!$C:$C,Waterfall!CZ$1)</f>
        <v>0</v>
      </c>
      <c r="DA133" s="4">
        <f>SUMIFS(Purchase!$F:$F,Purchase!$A:$A,Waterfall!$A133,Purchase!$D:$D,Waterfall!$C133,Purchase!$C:$C,Waterfall!DA$1)</f>
        <v>0</v>
      </c>
      <c r="DB133" s="4">
        <f>SUMIFS(Purchase!$F:$F,Purchase!$A:$A,Waterfall!$A133,Purchase!$D:$D,Waterfall!$C133,Purchase!$C:$C,Waterfall!DB$1)</f>
        <v>0</v>
      </c>
      <c r="DC133" s="4">
        <f>SUMIFS(Purchase!$F:$F,Purchase!$A:$A,Waterfall!$A133,Purchase!$D:$D,Waterfall!$C133,Purchase!$C:$C,Waterfall!DC$1)</f>
        <v>0</v>
      </c>
      <c r="DD133" s="4">
        <f>SUMIFS(Purchase!$F:$F,Purchase!$A:$A,Waterfall!$A133,Purchase!$D:$D,Waterfall!$C133,Purchase!$C:$C,Waterfall!DD$1)</f>
        <v>0</v>
      </c>
      <c r="DE133" s="4">
        <f>SUMIFS(Purchase!$F:$F,Purchase!$A:$A,Waterfall!$A133,Purchase!$D:$D,Waterfall!$C133,Purchase!$C:$C,Waterfall!DE$1)</f>
        <v>0</v>
      </c>
      <c r="DF133" s="4">
        <f>SUMIFS(Purchase!$F:$F,Purchase!$A:$A,Waterfall!$A133,Purchase!$D:$D,Waterfall!$C133,Purchase!$C:$C,Waterfall!DF$1)</f>
        <v>0</v>
      </c>
      <c r="DG133" s="4">
        <f>SUMIFS(Purchase!$F:$F,Purchase!$A:$A,Waterfall!$A133,Purchase!$D:$D,Waterfall!$C133,Purchase!$C:$C,Waterfall!DG$1)</f>
        <v>0</v>
      </c>
      <c r="DH133" s="4">
        <f>SUMIFS(Purchase!$F:$F,Purchase!$A:$A,Waterfall!$A133,Purchase!$D:$D,Waterfall!$C133,Purchase!$C:$C,Waterfall!DH$1)</f>
        <v>0</v>
      </c>
      <c r="DI133" s="4">
        <f>SUMIFS(Purchase!$F:$F,Purchase!$A:$A,Waterfall!$A133,Purchase!$D:$D,Waterfall!$C133,Purchase!$C:$C,Waterfall!DI$1)</f>
        <v>0</v>
      </c>
      <c r="DJ133" s="4">
        <f>SUMIFS(Purchase!$F:$F,Purchase!$A:$A,Waterfall!$A133,Purchase!$D:$D,Waterfall!$C133,Purchase!$C:$C,Waterfall!DJ$1)</f>
        <v>0</v>
      </c>
      <c r="DK133" s="4">
        <f>SUMIFS(Purchase!$F:$F,Purchase!$A:$A,Waterfall!$A133,Purchase!$D:$D,Waterfall!$C133,Purchase!$C:$C,Waterfall!DK$1)</f>
        <v>0</v>
      </c>
      <c r="DL133" s="4">
        <f>SUMIFS(Purchase!$F:$F,Purchase!$A:$A,Waterfall!$A133,Purchase!$D:$D,Waterfall!$C133,Purchase!$C:$C,Waterfall!DL$1)</f>
        <v>0</v>
      </c>
      <c r="DM133" s="4">
        <f>SUMIFS(Purchase!$F:$F,Purchase!$A:$A,Waterfall!$A133,Purchase!$D:$D,Waterfall!$C133,Purchase!$C:$C,Waterfall!DM$1)</f>
        <v>0</v>
      </c>
      <c r="DN133" s="4">
        <f>SUMIFS(Purchase!$F:$F,Purchase!$A:$A,Waterfall!$A133,Purchase!$D:$D,Waterfall!$C133,Purchase!$C:$C,Waterfall!DN$1)</f>
        <v>0</v>
      </c>
      <c r="DO133" s="4">
        <f>SUMIFS(Purchase!$F:$F,Purchase!$A:$A,Waterfall!$A133,Purchase!$D:$D,Waterfall!$C133,Purchase!$C:$C,Waterfall!DO$1)</f>
        <v>0</v>
      </c>
      <c r="DP133" s="4">
        <f>SUMIFS(Purchase!$F:$F,Purchase!$A:$A,Waterfall!$A133,Purchase!$D:$D,Waterfall!$C133,Purchase!$C:$C,Waterfall!DP$1)</f>
        <v>0</v>
      </c>
      <c r="DQ133" s="4">
        <f>SUMIFS(Purchase!$F:$F,Purchase!$A:$A,Waterfall!$A133,Purchase!$D:$D,Waterfall!$C133,Purchase!$C:$C,Waterfall!DQ$1)</f>
        <v>0</v>
      </c>
      <c r="DR133" s="4">
        <f>SUMIFS(Purchase!$F:$F,Purchase!$A:$A,Waterfall!$A133,Purchase!$D:$D,Waterfall!$C133,Purchase!$C:$C,Waterfall!DR$1)</f>
        <v>0</v>
      </c>
      <c r="DS133" s="4">
        <f>SUMIFS(Purchase!$F:$F,Purchase!$A:$A,Waterfall!$A133,Purchase!$D:$D,Waterfall!$C133,Purchase!$C:$C,Waterfall!DS$1)</f>
        <v>0</v>
      </c>
      <c r="DT133" s="4">
        <f>SUMIFS(Purchase!$F:$F,Purchase!$A:$A,Waterfall!$A133,Purchase!$D:$D,Waterfall!$C133,Purchase!$C:$C,Waterfall!DT$1)</f>
        <v>0</v>
      </c>
      <c r="DU133" s="4">
        <f>SUMIFS(Purchase!$F:$F,Purchase!$A:$A,Waterfall!$A133,Purchase!$D:$D,Waterfall!$C133,Purchase!$C:$C,Waterfall!DU$1)</f>
        <v>0</v>
      </c>
      <c r="DV133" s="4">
        <f>SUMIFS(Purchase!$F:$F,Purchase!$A:$A,Waterfall!$A133,Purchase!$D:$D,Waterfall!$C133,Purchase!$C:$C,Waterfall!DV$1)</f>
        <v>0</v>
      </c>
      <c r="DW133" s="4">
        <f>SUMIFS(Purchase!$F:$F,Purchase!$A:$A,Waterfall!$A133,Purchase!$D:$D,Waterfall!$C133,Purchase!$C:$C,Waterfall!DW$1)</f>
        <v>0</v>
      </c>
      <c r="DX133" s="4">
        <f>SUMIFS(Purchase!$F:$F,Purchase!$A:$A,Waterfall!$A133,Purchase!$D:$D,Waterfall!$C133,Purchase!$C:$C,Waterfall!DX$1)</f>
        <v>0</v>
      </c>
      <c r="DY133" s="4">
        <f>SUMIFS(Purchase!$F:$F,Purchase!$A:$A,Waterfall!$A133,Purchase!$D:$D,Waterfall!$C133,Purchase!$C:$C,Waterfall!DY$1)</f>
        <v>0</v>
      </c>
      <c r="DZ133" s="4">
        <f>SUMIFS(Purchase!$F:$F,Purchase!$A:$A,Waterfall!$A133,Purchase!$D:$D,Waterfall!$C133,Purchase!$C:$C,Waterfall!DZ$1)</f>
        <v>0</v>
      </c>
      <c r="EA133" s="4">
        <f>SUMIFS(Purchase!$F:$F,Purchase!$A:$A,Waterfall!$A133,Purchase!$D:$D,Waterfall!$C133,Purchase!$C:$C,Waterfall!EA$1)</f>
        <v>0</v>
      </c>
      <c r="EB133" s="4">
        <f>SUMIFS(Purchase!$F:$F,Purchase!$A:$A,Waterfall!$A133,Purchase!$D:$D,Waterfall!$C133,Purchase!$C:$C,Waterfall!EB$1)</f>
        <v>0</v>
      </c>
      <c r="EC133" s="4">
        <f>SUMIFS(Purchase!$F:$F,Purchase!$A:$A,Waterfall!$A133,Purchase!$D:$D,Waterfall!$C133,Purchase!$C:$C,Waterfall!EC$1)</f>
        <v>0</v>
      </c>
      <c r="ED133" s="4">
        <f>SUMIFS(Purchase!$F:$F,Purchase!$A:$A,Waterfall!$A133,Purchase!$D:$D,Waterfall!$C133,Purchase!$C:$C,Waterfall!ED$1)</f>
        <v>0</v>
      </c>
      <c r="EE133" s="4">
        <f>SUMIFS(Purchase!$F:$F,Purchase!$A:$A,Waterfall!$A133,Purchase!$D:$D,Waterfall!$C133,Purchase!$C:$C,Waterfall!EE$1)</f>
        <v>0</v>
      </c>
      <c r="EF133" s="4">
        <f>SUMIFS(Purchase!$F:$F,Purchase!$A:$A,Waterfall!$A133,Purchase!$D:$D,Waterfall!$C133,Purchase!$C:$C,Waterfall!EF$1)</f>
        <v>0</v>
      </c>
      <c r="EG133" s="4">
        <f>SUMIFS(Purchase!$F:$F,Purchase!$A:$A,Waterfall!$A133,Purchase!$D:$D,Waterfall!$C133,Purchase!$C:$C,Waterfall!EG$1)</f>
        <v>0</v>
      </c>
      <c r="EH133" s="4">
        <f>SUMIFS(Purchase!$F:$F,Purchase!$A:$A,Waterfall!$A133,Purchase!$D:$D,Waterfall!$C133,Purchase!$C:$C,Waterfall!EH$1)</f>
        <v>0</v>
      </c>
      <c r="EI133" s="4">
        <f>SUMIFS(Purchase!$F:$F,Purchase!$A:$A,Waterfall!$A133,Purchase!$D:$D,Waterfall!$C133,Purchase!$C:$C,Waterfall!EI$1)</f>
        <v>0</v>
      </c>
      <c r="EJ133" s="4">
        <f>SUMIFS(Purchase!$F:$F,Purchase!$A:$A,Waterfall!$A133,Purchase!$D:$D,Waterfall!$C133,Purchase!$C:$C,Waterfall!EJ$1)</f>
        <v>0</v>
      </c>
      <c r="EK133" s="4">
        <f>SUMIFS(Purchase!$F:$F,Purchase!$A:$A,Waterfall!$A133,Purchase!$D:$D,Waterfall!$C133,Purchase!$C:$C,Waterfall!EK$1)</f>
        <v>0</v>
      </c>
      <c r="EL133" s="4">
        <f>SUMIFS(Purchase!$F:$F,Purchase!$A:$A,Waterfall!$A133,Purchase!$D:$D,Waterfall!$C133,Purchase!$C:$C,Waterfall!EL$1)</f>
        <v>0</v>
      </c>
      <c r="EM133" s="4">
        <f>SUMIFS(Purchase!$F:$F,Purchase!$A:$A,Waterfall!$A133,Purchase!$D:$D,Waterfall!$C133,Purchase!$C:$C,Waterfall!EM$1)</f>
        <v>0</v>
      </c>
      <c r="EN133" s="4">
        <f>SUMIFS(Purchase!$F:$F,Purchase!$A:$A,Waterfall!$A133,Purchase!$D:$D,Waterfall!$C133,Purchase!$C:$C,Waterfall!EN$1)</f>
        <v>0</v>
      </c>
      <c r="EO133" s="4">
        <f>SUMIFS(Purchase!$F:$F,Purchase!$A:$A,Waterfall!$A133,Purchase!$D:$D,Waterfall!$C133,Purchase!$C:$C,Waterfall!EO$1)</f>
        <v>0</v>
      </c>
      <c r="EP133" s="4">
        <f>SUMIFS(Purchase!$F:$F,Purchase!$A:$A,Waterfall!$A133,Purchase!$D:$D,Waterfall!$C133,Purchase!$C:$C,Waterfall!EP$1)</f>
        <v>0</v>
      </c>
      <c r="EQ133" s="4">
        <f>SUMIFS(Purchase!$F:$F,Purchase!$A:$A,Waterfall!$A133,Purchase!$D:$D,Waterfall!$C133,Purchase!$C:$C,Waterfall!EQ$1)</f>
        <v>0</v>
      </c>
      <c r="ER133" s="4">
        <f>SUMIFS(Purchase!$F:$F,Purchase!$A:$A,Waterfall!$A133,Purchase!$D:$D,Waterfall!$C133,Purchase!$C:$C,Waterfall!ER$1)</f>
        <v>0</v>
      </c>
      <c r="ES133" s="4">
        <f>SUMIFS(Purchase!$F:$F,Purchase!$A:$A,Waterfall!$A133,Purchase!$D:$D,Waterfall!$C133,Purchase!$C:$C,Waterfall!ES$1)</f>
        <v>0</v>
      </c>
      <c r="ET133" s="4">
        <f>SUMIFS(Purchase!$F:$F,Purchase!$A:$A,Waterfall!$A133,Purchase!$D:$D,Waterfall!$C133,Purchase!$C:$C,Waterfall!ET$1)</f>
        <v>0</v>
      </c>
      <c r="EU133" s="4">
        <f>SUMIFS(Purchase!$F:$F,Purchase!$A:$A,Waterfall!$A133,Purchase!$D:$D,Waterfall!$C133,Purchase!$C:$C,Waterfall!EU$1)</f>
        <v>0</v>
      </c>
      <c r="EV133" s="4">
        <f>SUMIFS(Purchase!$F:$F,Purchase!$A:$A,Waterfall!$A133,Purchase!$D:$D,Waterfall!$C133,Purchase!$C:$C,Waterfall!EV$1)</f>
        <v>0</v>
      </c>
      <c r="EW133" s="4">
        <f>SUMIFS(Purchase!$F:$F,Purchase!$A:$A,Waterfall!$A133,Purchase!$D:$D,Waterfall!$C133,Purchase!$C:$C,Waterfall!EW$1)</f>
        <v>0</v>
      </c>
      <c r="EX133" s="4">
        <f>SUMIFS(Purchase!$F:$F,Purchase!$A:$A,Waterfall!$A133,Purchase!$D:$D,Waterfall!$C133,Purchase!$C:$C,Waterfall!EX$1)</f>
        <v>0</v>
      </c>
      <c r="EY133" s="4">
        <f>SUMIFS(Purchase!$F:$F,Purchase!$A:$A,Waterfall!$A133,Purchase!$D:$D,Waterfall!$C133,Purchase!$C:$C,Waterfall!EY$1)</f>
        <v>0</v>
      </c>
      <c r="EZ133" s="4">
        <f>SUMIFS(Purchase!$F:$F,Purchase!$A:$A,Waterfall!$A133,Purchase!$D:$D,Waterfall!$C133,Purchase!$C:$C,Waterfall!EZ$1)</f>
        <v>0</v>
      </c>
      <c r="FA133" s="4">
        <f>SUMIFS(Purchase!$F:$F,Purchase!$A:$A,Waterfall!$A133,Purchase!$D:$D,Waterfall!$C133,Purchase!$C:$C,Waterfall!FA$1)</f>
        <v>0</v>
      </c>
      <c r="FB133" s="4">
        <f>SUMIFS(Purchase!$F:$F,Purchase!$A:$A,Waterfall!$A133,Purchase!$D:$D,Waterfall!$C133,Purchase!$C:$C,Waterfall!FB$1)</f>
        <v>0</v>
      </c>
      <c r="FC133" s="4">
        <f>SUMIFS(Purchase!$F:$F,Purchase!$A:$A,Waterfall!$A133,Purchase!$D:$D,Waterfall!$C133,Purchase!$C:$C,Waterfall!FC$1)</f>
        <v>0</v>
      </c>
      <c r="FD133" s="4">
        <f>SUMIFS(Purchase!$F:$F,Purchase!$A:$A,Waterfall!$A133,Purchase!$D:$D,Waterfall!$C133,Purchase!$C:$C,Waterfall!FD$1)</f>
        <v>0</v>
      </c>
      <c r="FE133" s="4">
        <f>SUMIFS(Purchase!$F:$F,Purchase!$A:$A,Waterfall!$A133,Purchase!$D:$D,Waterfall!$C133,Purchase!$C:$C,Waterfall!FE$1)</f>
        <v>0</v>
      </c>
      <c r="FF133" s="4">
        <f>SUMIFS(Purchase!$F:$F,Purchase!$A:$A,Waterfall!$A133,Purchase!$D:$D,Waterfall!$C133,Purchase!$C:$C,Waterfall!FF$1)</f>
        <v>0</v>
      </c>
      <c r="FG133" s="4">
        <f>SUMIFS(Purchase!$F:$F,Purchase!$A:$A,Waterfall!$A133,Purchase!$D:$D,Waterfall!$C133,Purchase!$C:$C,Waterfall!FG$1)</f>
        <v>0</v>
      </c>
      <c r="FH133" s="4">
        <f>SUMIFS(Purchase!$F:$F,Purchase!$A:$A,Waterfall!$A133,Purchase!$D:$D,Waterfall!$C133,Purchase!$C:$C,Waterfall!FH$1)</f>
        <v>0</v>
      </c>
      <c r="FI133" s="4">
        <f>SUMIFS(Purchase!$F:$F,Purchase!$A:$A,Waterfall!$A133,Purchase!$D:$D,Waterfall!$C133,Purchase!$C:$C,Waterfall!FI$1)</f>
        <v>0</v>
      </c>
      <c r="FJ133" s="4">
        <f>SUMIFS(Purchase!$F:$F,Purchase!$A:$A,Waterfall!$A133,Purchase!$D:$D,Waterfall!$C133,Purchase!$C:$C,Waterfall!FJ$1)</f>
        <v>0</v>
      </c>
      <c r="FK133" s="4">
        <f>SUMIFS(Purchase!$F:$F,Purchase!$A:$A,Waterfall!$A133,Purchase!$D:$D,Waterfall!$C133,Purchase!$C:$C,Waterfall!FK$1)</f>
        <v>0</v>
      </c>
      <c r="FL133" s="4">
        <f>SUMIFS(Purchase!$F:$F,Purchase!$A:$A,Waterfall!$A133,Purchase!$D:$D,Waterfall!$C133,Purchase!$C:$C,Waterfall!FL$1)</f>
        <v>0</v>
      </c>
      <c r="FM133" s="4">
        <f>SUMIFS(Purchase!$F:$F,Purchase!$A:$A,Waterfall!$A133,Purchase!$D:$D,Waterfall!$C133,Purchase!$C:$C,Waterfall!FM$1)</f>
        <v>0</v>
      </c>
      <c r="FN133" s="4">
        <f>SUMIFS(Purchase!$F:$F,Purchase!$A:$A,Waterfall!$A133,Purchase!$D:$D,Waterfall!$C133,Purchase!$C:$C,Waterfall!FN$1)</f>
        <v>0</v>
      </c>
      <c r="FO133" s="4">
        <f>SUMIFS(Purchase!$F:$F,Purchase!$A:$A,Waterfall!$A133,Purchase!$D:$D,Waterfall!$C133,Purchase!$C:$C,Waterfall!FO$1)</f>
        <v>0</v>
      </c>
      <c r="FP133" s="4">
        <f>SUMIFS(Purchase!$F:$F,Purchase!$A:$A,Waterfall!$A133,Purchase!$D:$D,Waterfall!$C133,Purchase!$C:$C,Waterfall!FP$1)</f>
        <v>0</v>
      </c>
      <c r="FQ133" s="4">
        <f>SUMIFS(Purchase!$F:$F,Purchase!$A:$A,Waterfall!$A133,Purchase!$D:$D,Waterfall!$C133,Purchase!$C:$C,Waterfall!FQ$1)</f>
        <v>0</v>
      </c>
      <c r="FR133" s="4">
        <f>SUMIFS(Purchase!$F:$F,Purchase!$A:$A,Waterfall!$A133,Purchase!$D:$D,Waterfall!$C133,Purchase!$C:$C,Waterfall!FR$1)</f>
        <v>0</v>
      </c>
      <c r="FS133" s="4">
        <f>SUMIFS(Purchase!$F:$F,Purchase!$A:$A,Waterfall!$A133,Purchase!$D:$D,Waterfall!$C133,Purchase!$C:$C,Waterfall!FS$1)</f>
        <v>0</v>
      </c>
      <c r="FT133" s="4">
        <f>SUMIFS(Purchase!$F:$F,Purchase!$A:$A,Waterfall!$A133,Purchase!$D:$D,Waterfall!$C133,Purchase!$C:$C,Waterfall!FT$1)</f>
        <v>0</v>
      </c>
      <c r="FU133" s="4">
        <f>SUMIFS(Purchase!$F:$F,Purchase!$A:$A,Waterfall!$A133,Purchase!$D:$D,Waterfall!$C133,Purchase!$C:$C,Waterfall!FU$1)</f>
        <v>0</v>
      </c>
      <c r="FV133" s="4">
        <f>SUMIFS(Purchase!$F:$F,Purchase!$A:$A,Waterfall!$A133,Purchase!$D:$D,Waterfall!$C133,Purchase!$C:$C,Waterfall!FV$1)</f>
        <v>0</v>
      </c>
      <c r="FW133" s="4">
        <f>SUMIFS(Purchase!$F:$F,Purchase!$A:$A,Waterfall!$A133,Purchase!$D:$D,Waterfall!$C133,Purchase!$C:$C,Waterfall!FW$1)</f>
        <v>0</v>
      </c>
      <c r="FX133" s="4">
        <f>SUMIFS(Purchase!$F:$F,Purchase!$A:$A,Waterfall!$A133,Purchase!$D:$D,Waterfall!$C133,Purchase!$C:$C,Waterfall!FX$1)</f>
        <v>0</v>
      </c>
      <c r="FY133" s="4">
        <f>SUMIFS(Purchase!$F:$F,Purchase!$A:$A,Waterfall!$A133,Purchase!$D:$D,Waterfall!$C133,Purchase!$C:$C,Waterfall!FY$1)</f>
        <v>0</v>
      </c>
      <c r="FZ133" s="4">
        <f>SUMIFS(Purchase!$F:$F,Purchase!$A:$A,Waterfall!$A133,Purchase!$D:$D,Waterfall!$C133,Purchase!$C:$C,Waterfall!FZ$1)</f>
        <v>0</v>
      </c>
      <c r="GA133" s="4">
        <f>SUMIFS(Purchase!$F:$F,Purchase!$A:$A,Waterfall!$A133,Purchase!$D:$D,Waterfall!$C133,Purchase!$C:$C,Waterfall!GA$1)</f>
        <v>0</v>
      </c>
      <c r="GB133" s="4">
        <f>SUMIFS(Purchase!$F:$F,Purchase!$A:$A,Waterfall!$A133,Purchase!$D:$D,Waterfall!$C133,Purchase!$C:$C,Waterfall!GB$1)</f>
        <v>0</v>
      </c>
      <c r="GC133" s="4">
        <f>SUMIFS(Purchase!$F:$F,Purchase!$A:$A,Waterfall!$A133,Purchase!$D:$D,Waterfall!$C133,Purchase!$C:$C,Waterfall!GC$1)</f>
        <v>0</v>
      </c>
      <c r="GD133" s="4">
        <f>SUMIFS(Purchase!$F:$F,Purchase!$A:$A,Waterfall!$A133,Purchase!$D:$D,Waterfall!$C133,Purchase!$C:$C,Waterfall!GD$1)</f>
        <v>0</v>
      </c>
      <c r="GE133" s="4">
        <f>SUMIFS(Purchase!$F:$F,Purchase!$A:$A,Waterfall!$A133,Purchase!$D:$D,Waterfall!$C133,Purchase!$C:$C,Waterfall!GE$1)</f>
        <v>0</v>
      </c>
      <c r="GF133" s="4">
        <f>SUMIFS(Purchase!$F:$F,Purchase!$A:$A,Waterfall!$A133,Purchase!$D:$D,Waterfall!$C133,Purchase!$C:$C,Waterfall!GF$1)</f>
        <v>0</v>
      </c>
      <c r="GG133" s="4">
        <f>SUMIFS(Purchase!$F:$F,Purchase!$A:$A,Waterfall!$A133,Purchase!$D:$D,Waterfall!$C133,Purchase!$C:$C,Waterfall!GG$1)</f>
        <v>0</v>
      </c>
      <c r="GH133" s="4">
        <f>SUMIFS(Purchase!$F:$F,Purchase!$A:$A,Waterfall!$A133,Purchase!$D:$D,Waterfall!$C133,Purchase!$C:$C,Waterfall!GH$1)</f>
        <v>0</v>
      </c>
      <c r="GI133" s="4">
        <f>SUMIFS(Purchase!$F:$F,Purchase!$A:$A,Waterfall!$A133,Purchase!$D:$D,Waterfall!$C133,Purchase!$C:$C,Waterfall!GI$1)</f>
        <v>0</v>
      </c>
    </row>
    <row r="134" spans="1:191" x14ac:dyDescent="0.35">
      <c r="A134" s="8">
        <f t="shared" si="5"/>
        <v>1</v>
      </c>
      <c r="B134" s="2" t="str">
        <f>VLOOKUP($A134,Centers!$B$1:$C$120,2,)</f>
        <v>GATE</v>
      </c>
      <c r="C134" s="3">
        <v>45011</v>
      </c>
      <c r="D134" s="4">
        <f>IF($A134=1,SUM(SUMIFS(Indent!$E:$E,Indent!$C:$C,Waterfall!$C134,Indent!$A:$A,Centers!$A$2),SUMIFS(Indent!$E:$E,Indent!$C:$C,Waterfall!$C134,Indent!$A:$A,Centers!$A$3),SUMIFS(Indent!$E:$E,Indent!$C:$C,Waterfall!$C134,Indent!$A:$A,Centers!$A$4),SUMIFS(Indent!$E:$E,Indent!$C:$C,Waterfall!$C134,Indent!$A:$A,Centers!$A$5),SUMIFS(Indent!$E:$E,Indent!$C:$C,Waterfall!$C134,Indent!$A:$A,Centers!$A$6),SUMIFS(Indent!$E:$E,Indent!$C:$C,Waterfall!$C134,Indent!$A:$A,Centers!$A$7),SUMIFS(Indent!$E:$E,Indent!$C:$C,Waterfall!$C134,Indent!$A:$A,Centers!$A$8)),SUMIFS(Indent!$E:$E,Indent!$C:$C,Waterfall!$C134,Indent!$A:$A,$A134))</f>
        <v>0</v>
      </c>
      <c r="E134" s="4">
        <f>SUMIFS(Purchase!$F:$F,Purchase!$A:$A,Waterfall!$A134,Purchase!$D:$D,Waterfall!$C134,Purchase!$C:$C,Waterfall!E$1)</f>
        <v>0</v>
      </c>
      <c r="F134" s="4">
        <f>SUMIFS(Purchase!$F:$F,Purchase!$A:$A,Waterfall!$A134,Purchase!$D:$D,Waterfall!$C134,Purchase!$C:$C,Waterfall!F$1)</f>
        <v>0</v>
      </c>
      <c r="G134" s="4">
        <f>SUMIFS(Purchase!$F:$F,Purchase!$A:$A,Waterfall!$A134,Purchase!$D:$D,Waterfall!$C134,Purchase!$C:$C,Waterfall!G$1)</f>
        <v>0</v>
      </c>
      <c r="H134" s="4">
        <f>SUMIFS(Purchase!$F:$F,Purchase!$A:$A,Waterfall!$A134,Purchase!$D:$D,Waterfall!$C134,Purchase!$C:$C,Waterfall!H$1)</f>
        <v>0</v>
      </c>
      <c r="I134" s="4">
        <f>SUMIFS(Purchase!$F:$F,Purchase!$A:$A,Waterfall!$A134,Purchase!$D:$D,Waterfall!$C134,Purchase!$C:$C,Waterfall!I$1)</f>
        <v>0</v>
      </c>
      <c r="J134" s="4">
        <f>SUMIFS(Purchase!$F:$F,Purchase!$A:$A,Waterfall!$A134,Purchase!$D:$D,Waterfall!$C134,Purchase!$C:$C,Waterfall!J$1)</f>
        <v>0</v>
      </c>
      <c r="K134" s="4">
        <f>SUMIFS(Purchase!$F:$F,Purchase!$A:$A,Waterfall!$A134,Purchase!$D:$D,Waterfall!$C134,Purchase!$C:$C,Waterfall!K$1)</f>
        <v>0</v>
      </c>
      <c r="L134" s="4">
        <f>SUMIFS(Purchase!$F:$F,Purchase!$A:$A,Waterfall!$A134,Purchase!$D:$D,Waterfall!$C134,Purchase!$C:$C,Waterfall!L$1)</f>
        <v>0</v>
      </c>
      <c r="M134" s="4">
        <f>SUMIFS(Purchase!$F:$F,Purchase!$A:$A,Waterfall!$A134,Purchase!$D:$D,Waterfall!$C134,Purchase!$C:$C,Waterfall!M$1)</f>
        <v>0</v>
      </c>
      <c r="N134" s="4">
        <f>SUMIFS(Purchase!$F:$F,Purchase!$A:$A,Waterfall!$A134,Purchase!$D:$D,Waterfall!$C134,Purchase!$C:$C,Waterfall!N$1)</f>
        <v>0</v>
      </c>
      <c r="O134" s="4">
        <f>SUMIFS(Purchase!$F:$F,Purchase!$A:$A,Waterfall!$A134,Purchase!$D:$D,Waterfall!$C134,Purchase!$C:$C,Waterfall!O$1)</f>
        <v>0</v>
      </c>
      <c r="P134" s="4">
        <f>SUMIFS(Purchase!$F:$F,Purchase!$A:$A,Waterfall!$A134,Purchase!$D:$D,Waterfall!$C134,Purchase!$C:$C,Waterfall!P$1)</f>
        <v>0</v>
      </c>
      <c r="Q134" s="4">
        <f>SUMIFS(Purchase!$F:$F,Purchase!$A:$A,Waterfall!$A134,Purchase!$D:$D,Waterfall!$C134,Purchase!$C:$C,Waterfall!Q$1)</f>
        <v>0</v>
      </c>
      <c r="R134" s="4">
        <f>SUMIFS(Purchase!$F:$F,Purchase!$A:$A,Waterfall!$A134,Purchase!$D:$D,Waterfall!$C134,Purchase!$C:$C,Waterfall!R$1)</f>
        <v>0</v>
      </c>
      <c r="S134" s="4">
        <f>SUMIFS(Purchase!$F:$F,Purchase!$A:$A,Waterfall!$A134,Purchase!$D:$D,Waterfall!$C134,Purchase!$C:$C,Waterfall!S$1)</f>
        <v>0</v>
      </c>
      <c r="T134" s="4">
        <f>SUMIFS(Purchase!$F:$F,Purchase!$A:$A,Waterfall!$A134,Purchase!$D:$D,Waterfall!$C134,Purchase!$C:$C,Waterfall!T$1)</f>
        <v>0</v>
      </c>
      <c r="U134" s="4">
        <f>SUMIFS(Purchase!$F:$F,Purchase!$A:$A,Waterfall!$A134,Purchase!$D:$D,Waterfall!$C134,Purchase!$C:$C,Waterfall!U$1)</f>
        <v>0</v>
      </c>
      <c r="V134" s="4">
        <f>SUMIFS(Purchase!$F:$F,Purchase!$A:$A,Waterfall!$A134,Purchase!$D:$D,Waterfall!$C134,Purchase!$C:$C,Waterfall!V$1)</f>
        <v>0</v>
      </c>
      <c r="W134" s="4">
        <f>SUMIFS(Purchase!$F:$F,Purchase!$A:$A,Waterfall!$A134,Purchase!$D:$D,Waterfall!$C134,Purchase!$C:$C,Waterfall!W$1)</f>
        <v>0</v>
      </c>
      <c r="X134" s="4">
        <f>SUMIFS(Purchase!$F:$F,Purchase!$A:$A,Waterfall!$A134,Purchase!$D:$D,Waterfall!$C134,Purchase!$C:$C,Waterfall!X$1)</f>
        <v>0</v>
      </c>
      <c r="Y134" s="4">
        <f>SUMIFS(Purchase!$F:$F,Purchase!$A:$A,Waterfall!$A134,Purchase!$D:$D,Waterfall!$C134,Purchase!$C:$C,Waterfall!Y$1)</f>
        <v>0</v>
      </c>
      <c r="Z134" s="4">
        <f>SUMIFS(Purchase!$F:$F,Purchase!$A:$A,Waterfall!$A134,Purchase!$D:$D,Waterfall!$C134,Purchase!$C:$C,Waterfall!Z$1)</f>
        <v>0</v>
      </c>
      <c r="AA134" s="4">
        <f>SUMIFS(Purchase!$F:$F,Purchase!$A:$A,Waterfall!$A134,Purchase!$D:$D,Waterfall!$C134,Purchase!$C:$C,Waterfall!AA$1)</f>
        <v>0</v>
      </c>
      <c r="AB134" s="4">
        <f>SUMIFS(Purchase!$F:$F,Purchase!$A:$A,Waterfall!$A134,Purchase!$D:$D,Waterfall!$C134,Purchase!$C:$C,Waterfall!AB$1)</f>
        <v>0</v>
      </c>
      <c r="AC134" s="4">
        <f>SUMIFS(Purchase!$F:$F,Purchase!$A:$A,Waterfall!$A134,Purchase!$D:$D,Waterfall!$C134,Purchase!$C:$C,Waterfall!AC$1)</f>
        <v>0</v>
      </c>
      <c r="AD134" s="4">
        <f>SUMIFS(Purchase!$F:$F,Purchase!$A:$A,Waterfall!$A134,Purchase!$D:$D,Waterfall!$C134,Purchase!$C:$C,Waterfall!AD$1)</f>
        <v>0</v>
      </c>
      <c r="AE134" s="4">
        <f>SUMIFS(Purchase!$F:$F,Purchase!$A:$A,Waterfall!$A134,Purchase!$D:$D,Waterfall!$C134,Purchase!$C:$C,Waterfall!AE$1)</f>
        <v>0</v>
      </c>
      <c r="AF134" s="4">
        <f>SUMIFS(Purchase!$F:$F,Purchase!$A:$A,Waterfall!$A134,Purchase!$D:$D,Waterfall!$C134,Purchase!$C:$C,Waterfall!AF$1)</f>
        <v>0</v>
      </c>
      <c r="AG134" s="4">
        <f>SUMIFS(Purchase!$F:$F,Purchase!$A:$A,Waterfall!$A134,Purchase!$D:$D,Waterfall!$C134,Purchase!$C:$C,Waterfall!AG$1)</f>
        <v>0</v>
      </c>
      <c r="AH134" s="4">
        <f>SUMIFS(Purchase!$F:$F,Purchase!$A:$A,Waterfall!$A134,Purchase!$D:$D,Waterfall!$C134,Purchase!$C:$C,Waterfall!AH$1)</f>
        <v>0</v>
      </c>
      <c r="AI134" s="4">
        <f>SUMIFS(Purchase!$F:$F,Purchase!$A:$A,Waterfall!$A134,Purchase!$D:$D,Waterfall!$C134,Purchase!$C:$C,Waterfall!AI$1)</f>
        <v>0</v>
      </c>
      <c r="AJ134" s="4">
        <f>SUMIFS(Purchase!$F:$F,Purchase!$A:$A,Waterfall!$A134,Purchase!$D:$D,Waterfall!$C134,Purchase!$C:$C,Waterfall!AJ$1)</f>
        <v>0</v>
      </c>
      <c r="AK134" s="4">
        <f>SUMIFS(Purchase!$F:$F,Purchase!$A:$A,Waterfall!$A134,Purchase!$D:$D,Waterfall!$C134,Purchase!$C:$C,Waterfall!AK$1)</f>
        <v>0</v>
      </c>
      <c r="AL134" s="4">
        <f>SUMIFS(Purchase!$F:$F,Purchase!$A:$A,Waterfall!$A134,Purchase!$D:$D,Waterfall!$C134,Purchase!$C:$C,Waterfall!AL$1)</f>
        <v>0</v>
      </c>
      <c r="AM134" s="4">
        <f>SUMIFS(Purchase!$F:$F,Purchase!$A:$A,Waterfall!$A134,Purchase!$D:$D,Waterfall!$C134,Purchase!$C:$C,Waterfall!AM$1)</f>
        <v>0</v>
      </c>
      <c r="AN134" s="4">
        <f>SUMIFS(Purchase!$F:$F,Purchase!$A:$A,Waterfall!$A134,Purchase!$D:$D,Waterfall!$C134,Purchase!$C:$C,Waterfall!AN$1)</f>
        <v>0</v>
      </c>
      <c r="AO134" s="4">
        <f>SUMIFS(Purchase!$F:$F,Purchase!$A:$A,Waterfall!$A134,Purchase!$D:$D,Waterfall!$C134,Purchase!$C:$C,Waterfall!AO$1)</f>
        <v>0</v>
      </c>
      <c r="AP134" s="4">
        <f>SUMIFS(Purchase!$F:$F,Purchase!$A:$A,Waterfall!$A134,Purchase!$D:$D,Waterfall!$C134,Purchase!$C:$C,Waterfall!AP$1)</f>
        <v>0</v>
      </c>
      <c r="AQ134" s="4">
        <f>SUMIFS(Purchase!$F:$F,Purchase!$A:$A,Waterfall!$A134,Purchase!$D:$D,Waterfall!$C134,Purchase!$C:$C,Waterfall!AQ$1)</f>
        <v>0</v>
      </c>
      <c r="AR134" s="4">
        <f>SUMIFS(Purchase!$F:$F,Purchase!$A:$A,Waterfall!$A134,Purchase!$D:$D,Waterfall!$C134,Purchase!$C:$C,Waterfall!AR$1)</f>
        <v>0</v>
      </c>
      <c r="AS134" s="4">
        <f>SUMIFS(Purchase!$F:$F,Purchase!$A:$A,Waterfall!$A134,Purchase!$D:$D,Waterfall!$C134,Purchase!$C:$C,Waterfall!AS$1)</f>
        <v>0</v>
      </c>
      <c r="AT134" s="4">
        <f>SUMIFS(Purchase!$F:$F,Purchase!$A:$A,Waterfall!$A134,Purchase!$D:$D,Waterfall!$C134,Purchase!$C:$C,Waterfall!AT$1)</f>
        <v>0</v>
      </c>
      <c r="AU134" s="4">
        <f>SUMIFS(Purchase!$F:$F,Purchase!$A:$A,Waterfall!$A134,Purchase!$D:$D,Waterfall!$C134,Purchase!$C:$C,Waterfall!AU$1)</f>
        <v>0</v>
      </c>
      <c r="AV134" s="4">
        <f>SUMIFS(Purchase!$F:$F,Purchase!$A:$A,Waterfall!$A134,Purchase!$D:$D,Waterfall!$C134,Purchase!$C:$C,Waterfall!AV$1)</f>
        <v>0</v>
      </c>
      <c r="AW134" s="4">
        <f>SUMIFS(Purchase!$F:$F,Purchase!$A:$A,Waterfall!$A134,Purchase!$D:$D,Waterfall!$C134,Purchase!$C:$C,Waterfall!AW$1)</f>
        <v>0</v>
      </c>
      <c r="AX134" s="4">
        <f>SUMIFS(Purchase!$F:$F,Purchase!$A:$A,Waterfall!$A134,Purchase!$D:$D,Waterfall!$C134,Purchase!$C:$C,Waterfall!AX$1)</f>
        <v>0</v>
      </c>
      <c r="AY134" s="4">
        <f>SUMIFS(Purchase!$F:$F,Purchase!$A:$A,Waterfall!$A134,Purchase!$D:$D,Waterfall!$C134,Purchase!$C:$C,Waterfall!AY$1)</f>
        <v>0</v>
      </c>
      <c r="AZ134" s="4">
        <f>SUMIFS(Purchase!$F:$F,Purchase!$A:$A,Waterfall!$A134,Purchase!$D:$D,Waterfall!$C134,Purchase!$C:$C,Waterfall!AZ$1)</f>
        <v>0</v>
      </c>
      <c r="BA134" s="4">
        <f>SUMIFS(Purchase!$F:$F,Purchase!$A:$A,Waterfall!$A134,Purchase!$D:$D,Waterfall!$C134,Purchase!$C:$C,Waterfall!BA$1)</f>
        <v>0</v>
      </c>
      <c r="BB134" s="4">
        <f>SUMIFS(Purchase!$F:$F,Purchase!$A:$A,Waterfall!$A134,Purchase!$D:$D,Waterfall!$C134,Purchase!$C:$C,Waterfall!BB$1)</f>
        <v>0</v>
      </c>
      <c r="BC134" s="4">
        <f>SUMIFS(Purchase!$F:$F,Purchase!$A:$A,Waterfall!$A134,Purchase!$D:$D,Waterfall!$C134,Purchase!$C:$C,Waterfall!BC$1)</f>
        <v>0</v>
      </c>
      <c r="BD134" s="4">
        <f>SUMIFS(Purchase!$F:$F,Purchase!$A:$A,Waterfall!$A134,Purchase!$D:$D,Waterfall!$C134,Purchase!$C:$C,Waterfall!BD$1)</f>
        <v>0</v>
      </c>
      <c r="BE134" s="4">
        <f>SUMIFS(Purchase!$F:$F,Purchase!$A:$A,Waterfall!$A134,Purchase!$D:$D,Waterfall!$C134,Purchase!$C:$C,Waterfall!BE$1)</f>
        <v>0</v>
      </c>
      <c r="BF134" s="4">
        <f>SUMIFS(Purchase!$F:$F,Purchase!$A:$A,Waterfall!$A134,Purchase!$D:$D,Waterfall!$C134,Purchase!$C:$C,Waterfall!BF$1)</f>
        <v>0</v>
      </c>
      <c r="BG134" s="4">
        <f>SUMIFS(Purchase!$F:$F,Purchase!$A:$A,Waterfall!$A134,Purchase!$D:$D,Waterfall!$C134,Purchase!$C:$C,Waterfall!BG$1)</f>
        <v>0</v>
      </c>
      <c r="BH134" s="4">
        <f>SUMIFS(Purchase!$F:$F,Purchase!$A:$A,Waterfall!$A134,Purchase!$D:$D,Waterfall!$C134,Purchase!$C:$C,Waterfall!BH$1)</f>
        <v>0</v>
      </c>
      <c r="BI134" s="4">
        <f>SUMIFS(Purchase!$F:$F,Purchase!$A:$A,Waterfall!$A134,Purchase!$D:$D,Waterfall!$C134,Purchase!$C:$C,Waterfall!BI$1)</f>
        <v>0</v>
      </c>
      <c r="BJ134" s="4">
        <f>SUMIFS(Purchase!$F:$F,Purchase!$A:$A,Waterfall!$A134,Purchase!$D:$D,Waterfall!$C134,Purchase!$C:$C,Waterfall!BJ$1)</f>
        <v>0</v>
      </c>
      <c r="BK134" s="4">
        <f>SUMIFS(Purchase!$F:$F,Purchase!$A:$A,Waterfall!$A134,Purchase!$D:$D,Waterfall!$C134,Purchase!$C:$C,Waterfall!BK$1)</f>
        <v>0</v>
      </c>
      <c r="BL134" s="4">
        <f>SUMIFS(Purchase!$F:$F,Purchase!$A:$A,Waterfall!$A134,Purchase!$D:$D,Waterfall!$C134,Purchase!$C:$C,Waterfall!BL$1)</f>
        <v>0</v>
      </c>
      <c r="BM134" s="4">
        <f>SUMIFS(Purchase!$F:$F,Purchase!$A:$A,Waterfall!$A134,Purchase!$D:$D,Waterfall!$C134,Purchase!$C:$C,Waterfall!BM$1)</f>
        <v>0</v>
      </c>
      <c r="BN134" s="4">
        <f>SUMIFS(Purchase!$F:$F,Purchase!$A:$A,Waterfall!$A134,Purchase!$D:$D,Waterfall!$C134,Purchase!$C:$C,Waterfall!BN$1)</f>
        <v>0</v>
      </c>
      <c r="BO134" s="4">
        <f>SUMIFS(Purchase!$F:$F,Purchase!$A:$A,Waterfall!$A134,Purchase!$D:$D,Waterfall!$C134,Purchase!$C:$C,Waterfall!BO$1)</f>
        <v>0</v>
      </c>
      <c r="BP134" s="4">
        <f>SUMIFS(Purchase!$F:$F,Purchase!$A:$A,Waterfall!$A134,Purchase!$D:$D,Waterfall!$C134,Purchase!$C:$C,Waterfall!BP$1)</f>
        <v>0</v>
      </c>
      <c r="BQ134" s="4">
        <f>SUMIFS(Purchase!$F:$F,Purchase!$A:$A,Waterfall!$A134,Purchase!$D:$D,Waterfall!$C134,Purchase!$C:$C,Waterfall!BQ$1)</f>
        <v>0</v>
      </c>
      <c r="BR134" s="4">
        <f>SUMIFS(Purchase!$F:$F,Purchase!$A:$A,Waterfall!$A134,Purchase!$D:$D,Waterfall!$C134,Purchase!$C:$C,Waterfall!BR$1)</f>
        <v>0</v>
      </c>
      <c r="BS134" s="4">
        <f>SUMIFS(Purchase!$F:$F,Purchase!$A:$A,Waterfall!$A134,Purchase!$D:$D,Waterfall!$C134,Purchase!$C:$C,Waterfall!BS$1)</f>
        <v>0</v>
      </c>
      <c r="BT134" s="4">
        <f>SUMIFS(Purchase!$F:$F,Purchase!$A:$A,Waterfall!$A134,Purchase!$D:$D,Waterfall!$C134,Purchase!$C:$C,Waterfall!BT$1)</f>
        <v>0</v>
      </c>
      <c r="BU134" s="4">
        <f>SUMIFS(Purchase!$F:$F,Purchase!$A:$A,Waterfall!$A134,Purchase!$D:$D,Waterfall!$C134,Purchase!$C:$C,Waterfall!BU$1)</f>
        <v>0</v>
      </c>
      <c r="BV134" s="4">
        <f>SUMIFS(Purchase!$F:$F,Purchase!$A:$A,Waterfall!$A134,Purchase!$D:$D,Waterfall!$C134,Purchase!$C:$C,Waterfall!BV$1)</f>
        <v>0</v>
      </c>
      <c r="BW134" s="4">
        <f>SUMIFS(Purchase!$F:$F,Purchase!$A:$A,Waterfall!$A134,Purchase!$D:$D,Waterfall!$C134,Purchase!$C:$C,Waterfall!BW$1)</f>
        <v>0</v>
      </c>
      <c r="BX134" s="4">
        <f>SUMIFS(Purchase!$F:$F,Purchase!$A:$A,Waterfall!$A134,Purchase!$D:$D,Waterfall!$C134,Purchase!$C:$C,Waterfall!BX$1)</f>
        <v>0</v>
      </c>
      <c r="BY134" s="4">
        <f>SUMIFS(Purchase!$F:$F,Purchase!$A:$A,Waterfall!$A134,Purchase!$D:$D,Waterfall!$C134,Purchase!$C:$C,Waterfall!BY$1)</f>
        <v>0</v>
      </c>
      <c r="BZ134" s="4">
        <f>SUMIFS(Purchase!$F:$F,Purchase!$A:$A,Waterfall!$A134,Purchase!$D:$D,Waterfall!$C134,Purchase!$C:$C,Waterfall!BZ$1)</f>
        <v>0</v>
      </c>
      <c r="CA134" s="4">
        <f>SUMIFS(Purchase!$F:$F,Purchase!$A:$A,Waterfall!$A134,Purchase!$D:$D,Waterfall!$C134,Purchase!$C:$C,Waterfall!CA$1)</f>
        <v>0</v>
      </c>
      <c r="CB134" s="4">
        <f>SUMIFS(Purchase!$F:$F,Purchase!$A:$A,Waterfall!$A134,Purchase!$D:$D,Waterfall!$C134,Purchase!$C:$C,Waterfall!CB$1)</f>
        <v>0</v>
      </c>
      <c r="CC134" s="4">
        <f>SUMIFS(Purchase!$F:$F,Purchase!$A:$A,Waterfall!$A134,Purchase!$D:$D,Waterfall!$C134,Purchase!$C:$C,Waterfall!CC$1)</f>
        <v>0</v>
      </c>
      <c r="CD134" s="4">
        <f>SUMIFS(Purchase!$F:$F,Purchase!$A:$A,Waterfall!$A134,Purchase!$D:$D,Waterfall!$C134,Purchase!$C:$C,Waterfall!CD$1)</f>
        <v>0</v>
      </c>
      <c r="CE134" s="4">
        <f>SUMIFS(Purchase!$F:$F,Purchase!$A:$A,Waterfall!$A134,Purchase!$D:$D,Waterfall!$C134,Purchase!$C:$C,Waterfall!CE$1)</f>
        <v>0</v>
      </c>
      <c r="CF134" s="4">
        <f>SUMIFS(Purchase!$F:$F,Purchase!$A:$A,Waterfall!$A134,Purchase!$D:$D,Waterfall!$C134,Purchase!$C:$C,Waterfall!CF$1)</f>
        <v>0</v>
      </c>
      <c r="CG134" s="4">
        <f>SUMIFS(Purchase!$F:$F,Purchase!$A:$A,Waterfall!$A134,Purchase!$D:$D,Waterfall!$C134,Purchase!$C:$C,Waterfall!CG$1)</f>
        <v>0</v>
      </c>
      <c r="CH134" s="4">
        <f>SUMIFS(Purchase!$F:$F,Purchase!$A:$A,Waterfall!$A134,Purchase!$D:$D,Waterfall!$C134,Purchase!$C:$C,Waterfall!CH$1)</f>
        <v>0</v>
      </c>
      <c r="CI134" s="4">
        <f>SUMIFS(Purchase!$F:$F,Purchase!$A:$A,Waterfall!$A134,Purchase!$D:$D,Waterfall!$C134,Purchase!$C:$C,Waterfall!CI$1)</f>
        <v>0</v>
      </c>
      <c r="CJ134" s="4">
        <f>SUMIFS(Purchase!$F:$F,Purchase!$A:$A,Waterfall!$A134,Purchase!$D:$D,Waterfall!$C134,Purchase!$C:$C,Waterfall!CJ$1)</f>
        <v>0</v>
      </c>
      <c r="CK134" s="4">
        <f>SUMIFS(Purchase!$F:$F,Purchase!$A:$A,Waterfall!$A134,Purchase!$D:$D,Waterfall!$C134,Purchase!$C:$C,Waterfall!CK$1)</f>
        <v>0</v>
      </c>
      <c r="CL134" s="4">
        <f>SUMIFS(Purchase!$F:$F,Purchase!$A:$A,Waterfall!$A134,Purchase!$D:$D,Waterfall!$C134,Purchase!$C:$C,Waterfall!CL$1)</f>
        <v>0</v>
      </c>
      <c r="CM134" s="4">
        <f>SUMIFS(Purchase!$F:$F,Purchase!$A:$A,Waterfall!$A134,Purchase!$D:$D,Waterfall!$C134,Purchase!$C:$C,Waterfall!CM$1)</f>
        <v>0</v>
      </c>
      <c r="CN134" s="4">
        <f>SUMIFS(Purchase!$F:$F,Purchase!$A:$A,Waterfall!$A134,Purchase!$D:$D,Waterfall!$C134,Purchase!$C:$C,Waterfall!CN$1)</f>
        <v>0</v>
      </c>
      <c r="CO134" s="4">
        <f>SUMIFS(Purchase!$F:$F,Purchase!$A:$A,Waterfall!$A134,Purchase!$D:$D,Waterfall!$C134,Purchase!$C:$C,Waterfall!CO$1)</f>
        <v>0</v>
      </c>
      <c r="CP134" s="4">
        <f>SUMIFS(Purchase!$F:$F,Purchase!$A:$A,Waterfall!$A134,Purchase!$D:$D,Waterfall!$C134,Purchase!$C:$C,Waterfall!CP$1)</f>
        <v>0</v>
      </c>
      <c r="CQ134" s="4">
        <f>SUMIFS(Purchase!$F:$F,Purchase!$A:$A,Waterfall!$A134,Purchase!$D:$D,Waterfall!$C134,Purchase!$C:$C,Waterfall!CQ$1)</f>
        <v>0</v>
      </c>
      <c r="CR134" s="4">
        <f>SUMIFS(Purchase!$F:$F,Purchase!$A:$A,Waterfall!$A134,Purchase!$D:$D,Waterfall!$C134,Purchase!$C:$C,Waterfall!CR$1)</f>
        <v>0</v>
      </c>
      <c r="CS134" s="4">
        <f>SUMIFS(Purchase!$F:$F,Purchase!$A:$A,Waterfall!$A134,Purchase!$D:$D,Waterfall!$C134,Purchase!$C:$C,Waterfall!CS$1)</f>
        <v>0</v>
      </c>
      <c r="CT134" s="4">
        <f>SUMIFS(Purchase!$F:$F,Purchase!$A:$A,Waterfall!$A134,Purchase!$D:$D,Waterfall!$C134,Purchase!$C:$C,Waterfall!CT$1)</f>
        <v>0</v>
      </c>
      <c r="CU134" s="4">
        <f>SUMIFS(Purchase!$F:$F,Purchase!$A:$A,Waterfall!$A134,Purchase!$D:$D,Waterfall!$C134,Purchase!$C:$C,Waterfall!CU$1)</f>
        <v>0</v>
      </c>
      <c r="CV134" s="4">
        <f>SUMIFS(Purchase!$F:$F,Purchase!$A:$A,Waterfall!$A134,Purchase!$D:$D,Waterfall!$C134,Purchase!$C:$C,Waterfall!CV$1)</f>
        <v>0</v>
      </c>
      <c r="CW134" s="4">
        <f>SUMIFS(Purchase!$F:$F,Purchase!$A:$A,Waterfall!$A134,Purchase!$D:$D,Waterfall!$C134,Purchase!$C:$C,Waterfall!CW$1)</f>
        <v>0</v>
      </c>
      <c r="CX134" s="4">
        <f>SUMIFS(Purchase!$F:$F,Purchase!$A:$A,Waterfall!$A134,Purchase!$D:$D,Waterfall!$C134,Purchase!$C:$C,Waterfall!CX$1)</f>
        <v>0</v>
      </c>
      <c r="CY134" s="4">
        <f>SUMIFS(Purchase!$F:$F,Purchase!$A:$A,Waterfall!$A134,Purchase!$D:$D,Waterfall!$C134,Purchase!$C:$C,Waterfall!CY$1)</f>
        <v>0</v>
      </c>
      <c r="CZ134" s="4">
        <f>SUMIFS(Purchase!$F:$F,Purchase!$A:$A,Waterfall!$A134,Purchase!$D:$D,Waterfall!$C134,Purchase!$C:$C,Waterfall!CZ$1)</f>
        <v>0</v>
      </c>
      <c r="DA134" s="4">
        <f>SUMIFS(Purchase!$F:$F,Purchase!$A:$A,Waterfall!$A134,Purchase!$D:$D,Waterfall!$C134,Purchase!$C:$C,Waterfall!DA$1)</f>
        <v>0</v>
      </c>
      <c r="DB134" s="4">
        <f>SUMIFS(Purchase!$F:$F,Purchase!$A:$A,Waterfall!$A134,Purchase!$D:$D,Waterfall!$C134,Purchase!$C:$C,Waterfall!DB$1)</f>
        <v>0</v>
      </c>
      <c r="DC134" s="4">
        <f>SUMIFS(Purchase!$F:$F,Purchase!$A:$A,Waterfall!$A134,Purchase!$D:$D,Waterfall!$C134,Purchase!$C:$C,Waterfall!DC$1)</f>
        <v>0</v>
      </c>
      <c r="DD134" s="4">
        <f>SUMIFS(Purchase!$F:$F,Purchase!$A:$A,Waterfall!$A134,Purchase!$D:$D,Waterfall!$C134,Purchase!$C:$C,Waterfall!DD$1)</f>
        <v>0</v>
      </c>
      <c r="DE134" s="4">
        <f>SUMIFS(Purchase!$F:$F,Purchase!$A:$A,Waterfall!$A134,Purchase!$D:$D,Waterfall!$C134,Purchase!$C:$C,Waterfall!DE$1)</f>
        <v>0</v>
      </c>
      <c r="DF134" s="4">
        <f>SUMIFS(Purchase!$F:$F,Purchase!$A:$A,Waterfall!$A134,Purchase!$D:$D,Waterfall!$C134,Purchase!$C:$C,Waterfall!DF$1)</f>
        <v>0</v>
      </c>
      <c r="DG134" s="4">
        <f>SUMIFS(Purchase!$F:$F,Purchase!$A:$A,Waterfall!$A134,Purchase!$D:$D,Waterfall!$C134,Purchase!$C:$C,Waterfall!DG$1)</f>
        <v>0</v>
      </c>
      <c r="DH134" s="4">
        <f>SUMIFS(Purchase!$F:$F,Purchase!$A:$A,Waterfall!$A134,Purchase!$D:$D,Waterfall!$C134,Purchase!$C:$C,Waterfall!DH$1)</f>
        <v>0</v>
      </c>
      <c r="DI134" s="4">
        <f>SUMIFS(Purchase!$F:$F,Purchase!$A:$A,Waterfall!$A134,Purchase!$D:$D,Waterfall!$C134,Purchase!$C:$C,Waterfall!DI$1)</f>
        <v>0</v>
      </c>
      <c r="DJ134" s="4">
        <f>SUMIFS(Purchase!$F:$F,Purchase!$A:$A,Waterfall!$A134,Purchase!$D:$D,Waterfall!$C134,Purchase!$C:$C,Waterfall!DJ$1)</f>
        <v>0</v>
      </c>
      <c r="DK134" s="4">
        <f>SUMIFS(Purchase!$F:$F,Purchase!$A:$A,Waterfall!$A134,Purchase!$D:$D,Waterfall!$C134,Purchase!$C:$C,Waterfall!DK$1)</f>
        <v>0</v>
      </c>
      <c r="DL134" s="4">
        <f>SUMIFS(Purchase!$F:$F,Purchase!$A:$A,Waterfall!$A134,Purchase!$D:$D,Waterfall!$C134,Purchase!$C:$C,Waterfall!DL$1)</f>
        <v>0</v>
      </c>
      <c r="DM134" s="4">
        <f>SUMIFS(Purchase!$F:$F,Purchase!$A:$A,Waterfall!$A134,Purchase!$D:$D,Waterfall!$C134,Purchase!$C:$C,Waterfall!DM$1)</f>
        <v>0</v>
      </c>
      <c r="DN134" s="4">
        <f>SUMIFS(Purchase!$F:$F,Purchase!$A:$A,Waterfall!$A134,Purchase!$D:$D,Waterfall!$C134,Purchase!$C:$C,Waterfall!DN$1)</f>
        <v>0</v>
      </c>
      <c r="DO134" s="4">
        <f>SUMIFS(Purchase!$F:$F,Purchase!$A:$A,Waterfall!$A134,Purchase!$D:$D,Waterfall!$C134,Purchase!$C:$C,Waterfall!DO$1)</f>
        <v>0</v>
      </c>
      <c r="DP134" s="4">
        <f>SUMIFS(Purchase!$F:$F,Purchase!$A:$A,Waterfall!$A134,Purchase!$D:$D,Waterfall!$C134,Purchase!$C:$C,Waterfall!DP$1)</f>
        <v>0</v>
      </c>
      <c r="DQ134" s="4">
        <f>SUMIFS(Purchase!$F:$F,Purchase!$A:$A,Waterfall!$A134,Purchase!$D:$D,Waterfall!$C134,Purchase!$C:$C,Waterfall!DQ$1)</f>
        <v>0</v>
      </c>
      <c r="DR134" s="4">
        <f>SUMIFS(Purchase!$F:$F,Purchase!$A:$A,Waterfall!$A134,Purchase!$D:$D,Waterfall!$C134,Purchase!$C:$C,Waterfall!DR$1)</f>
        <v>0</v>
      </c>
      <c r="DS134" s="4">
        <f>SUMIFS(Purchase!$F:$F,Purchase!$A:$A,Waterfall!$A134,Purchase!$D:$D,Waterfall!$C134,Purchase!$C:$C,Waterfall!DS$1)</f>
        <v>0</v>
      </c>
      <c r="DT134" s="4">
        <f>SUMIFS(Purchase!$F:$F,Purchase!$A:$A,Waterfall!$A134,Purchase!$D:$D,Waterfall!$C134,Purchase!$C:$C,Waterfall!DT$1)</f>
        <v>0</v>
      </c>
      <c r="DU134" s="4">
        <f>SUMIFS(Purchase!$F:$F,Purchase!$A:$A,Waterfall!$A134,Purchase!$D:$D,Waterfall!$C134,Purchase!$C:$C,Waterfall!DU$1)</f>
        <v>0</v>
      </c>
      <c r="DV134" s="4">
        <f>SUMIFS(Purchase!$F:$F,Purchase!$A:$A,Waterfall!$A134,Purchase!$D:$D,Waterfall!$C134,Purchase!$C:$C,Waterfall!DV$1)</f>
        <v>0</v>
      </c>
      <c r="DW134" s="4">
        <f>SUMIFS(Purchase!$F:$F,Purchase!$A:$A,Waterfall!$A134,Purchase!$D:$D,Waterfall!$C134,Purchase!$C:$C,Waterfall!DW$1)</f>
        <v>0</v>
      </c>
      <c r="DX134" s="4">
        <f>SUMIFS(Purchase!$F:$F,Purchase!$A:$A,Waterfall!$A134,Purchase!$D:$D,Waterfall!$C134,Purchase!$C:$C,Waterfall!DX$1)</f>
        <v>0</v>
      </c>
      <c r="DY134" s="4">
        <f>SUMIFS(Purchase!$F:$F,Purchase!$A:$A,Waterfall!$A134,Purchase!$D:$D,Waterfall!$C134,Purchase!$C:$C,Waterfall!DY$1)</f>
        <v>0</v>
      </c>
      <c r="DZ134" s="4">
        <f>SUMIFS(Purchase!$F:$F,Purchase!$A:$A,Waterfall!$A134,Purchase!$D:$D,Waterfall!$C134,Purchase!$C:$C,Waterfall!DZ$1)</f>
        <v>0</v>
      </c>
      <c r="EA134" s="4">
        <f>SUMIFS(Purchase!$F:$F,Purchase!$A:$A,Waterfall!$A134,Purchase!$D:$D,Waterfall!$C134,Purchase!$C:$C,Waterfall!EA$1)</f>
        <v>0</v>
      </c>
      <c r="EB134" s="4">
        <f>SUMIFS(Purchase!$F:$F,Purchase!$A:$A,Waterfall!$A134,Purchase!$D:$D,Waterfall!$C134,Purchase!$C:$C,Waterfall!EB$1)</f>
        <v>0</v>
      </c>
      <c r="EC134" s="4">
        <f>SUMIFS(Purchase!$F:$F,Purchase!$A:$A,Waterfall!$A134,Purchase!$D:$D,Waterfall!$C134,Purchase!$C:$C,Waterfall!EC$1)</f>
        <v>0</v>
      </c>
      <c r="ED134" s="4">
        <f>SUMIFS(Purchase!$F:$F,Purchase!$A:$A,Waterfall!$A134,Purchase!$D:$D,Waterfall!$C134,Purchase!$C:$C,Waterfall!ED$1)</f>
        <v>0</v>
      </c>
      <c r="EE134" s="4">
        <f>SUMIFS(Purchase!$F:$F,Purchase!$A:$A,Waterfall!$A134,Purchase!$D:$D,Waterfall!$C134,Purchase!$C:$C,Waterfall!EE$1)</f>
        <v>0</v>
      </c>
      <c r="EF134" s="4">
        <f>SUMIFS(Purchase!$F:$F,Purchase!$A:$A,Waterfall!$A134,Purchase!$D:$D,Waterfall!$C134,Purchase!$C:$C,Waterfall!EF$1)</f>
        <v>0</v>
      </c>
      <c r="EG134" s="4">
        <f>SUMIFS(Purchase!$F:$F,Purchase!$A:$A,Waterfall!$A134,Purchase!$D:$D,Waterfall!$C134,Purchase!$C:$C,Waterfall!EG$1)</f>
        <v>0</v>
      </c>
      <c r="EH134" s="4">
        <f>SUMIFS(Purchase!$F:$F,Purchase!$A:$A,Waterfall!$A134,Purchase!$D:$D,Waterfall!$C134,Purchase!$C:$C,Waterfall!EH$1)</f>
        <v>0</v>
      </c>
      <c r="EI134" s="4">
        <f>SUMIFS(Purchase!$F:$F,Purchase!$A:$A,Waterfall!$A134,Purchase!$D:$D,Waterfall!$C134,Purchase!$C:$C,Waterfall!EI$1)</f>
        <v>0</v>
      </c>
      <c r="EJ134" s="4">
        <f>SUMIFS(Purchase!$F:$F,Purchase!$A:$A,Waterfall!$A134,Purchase!$D:$D,Waterfall!$C134,Purchase!$C:$C,Waterfall!EJ$1)</f>
        <v>0</v>
      </c>
      <c r="EK134" s="4">
        <f>SUMIFS(Purchase!$F:$F,Purchase!$A:$A,Waterfall!$A134,Purchase!$D:$D,Waterfall!$C134,Purchase!$C:$C,Waterfall!EK$1)</f>
        <v>0</v>
      </c>
      <c r="EL134" s="4">
        <f>SUMIFS(Purchase!$F:$F,Purchase!$A:$A,Waterfall!$A134,Purchase!$D:$D,Waterfall!$C134,Purchase!$C:$C,Waterfall!EL$1)</f>
        <v>0</v>
      </c>
      <c r="EM134" s="4">
        <f>SUMIFS(Purchase!$F:$F,Purchase!$A:$A,Waterfall!$A134,Purchase!$D:$D,Waterfall!$C134,Purchase!$C:$C,Waterfall!EM$1)</f>
        <v>0</v>
      </c>
      <c r="EN134" s="4">
        <f>SUMIFS(Purchase!$F:$F,Purchase!$A:$A,Waterfall!$A134,Purchase!$D:$D,Waterfall!$C134,Purchase!$C:$C,Waterfall!EN$1)</f>
        <v>0</v>
      </c>
      <c r="EO134" s="4">
        <f>SUMIFS(Purchase!$F:$F,Purchase!$A:$A,Waterfall!$A134,Purchase!$D:$D,Waterfall!$C134,Purchase!$C:$C,Waterfall!EO$1)</f>
        <v>0</v>
      </c>
      <c r="EP134" s="4">
        <f>SUMIFS(Purchase!$F:$F,Purchase!$A:$A,Waterfall!$A134,Purchase!$D:$D,Waterfall!$C134,Purchase!$C:$C,Waterfall!EP$1)</f>
        <v>0</v>
      </c>
      <c r="EQ134" s="4">
        <f>SUMIFS(Purchase!$F:$F,Purchase!$A:$A,Waterfall!$A134,Purchase!$D:$D,Waterfall!$C134,Purchase!$C:$C,Waterfall!EQ$1)</f>
        <v>0</v>
      </c>
      <c r="ER134" s="4">
        <f>SUMIFS(Purchase!$F:$F,Purchase!$A:$A,Waterfall!$A134,Purchase!$D:$D,Waterfall!$C134,Purchase!$C:$C,Waterfall!ER$1)</f>
        <v>0</v>
      </c>
      <c r="ES134" s="4">
        <f>SUMIFS(Purchase!$F:$F,Purchase!$A:$A,Waterfall!$A134,Purchase!$D:$D,Waterfall!$C134,Purchase!$C:$C,Waterfall!ES$1)</f>
        <v>0</v>
      </c>
      <c r="ET134" s="4">
        <f>SUMIFS(Purchase!$F:$F,Purchase!$A:$A,Waterfall!$A134,Purchase!$D:$D,Waterfall!$C134,Purchase!$C:$C,Waterfall!ET$1)</f>
        <v>0</v>
      </c>
      <c r="EU134" s="4">
        <f>SUMIFS(Purchase!$F:$F,Purchase!$A:$A,Waterfall!$A134,Purchase!$D:$D,Waterfall!$C134,Purchase!$C:$C,Waterfall!EU$1)</f>
        <v>0</v>
      </c>
      <c r="EV134" s="4">
        <f>SUMIFS(Purchase!$F:$F,Purchase!$A:$A,Waterfall!$A134,Purchase!$D:$D,Waterfall!$C134,Purchase!$C:$C,Waterfall!EV$1)</f>
        <v>0</v>
      </c>
      <c r="EW134" s="4">
        <f>SUMIFS(Purchase!$F:$F,Purchase!$A:$A,Waterfall!$A134,Purchase!$D:$D,Waterfall!$C134,Purchase!$C:$C,Waterfall!EW$1)</f>
        <v>0</v>
      </c>
      <c r="EX134" s="4">
        <f>SUMIFS(Purchase!$F:$F,Purchase!$A:$A,Waterfall!$A134,Purchase!$D:$D,Waterfall!$C134,Purchase!$C:$C,Waterfall!EX$1)</f>
        <v>0</v>
      </c>
      <c r="EY134" s="4">
        <f>SUMIFS(Purchase!$F:$F,Purchase!$A:$A,Waterfall!$A134,Purchase!$D:$D,Waterfall!$C134,Purchase!$C:$C,Waterfall!EY$1)</f>
        <v>0</v>
      </c>
      <c r="EZ134" s="4">
        <f>SUMIFS(Purchase!$F:$F,Purchase!$A:$A,Waterfall!$A134,Purchase!$D:$D,Waterfall!$C134,Purchase!$C:$C,Waterfall!EZ$1)</f>
        <v>0</v>
      </c>
      <c r="FA134" s="4">
        <f>SUMIFS(Purchase!$F:$F,Purchase!$A:$A,Waterfall!$A134,Purchase!$D:$D,Waterfall!$C134,Purchase!$C:$C,Waterfall!FA$1)</f>
        <v>0</v>
      </c>
      <c r="FB134" s="4">
        <f>SUMIFS(Purchase!$F:$F,Purchase!$A:$A,Waterfall!$A134,Purchase!$D:$D,Waterfall!$C134,Purchase!$C:$C,Waterfall!FB$1)</f>
        <v>0</v>
      </c>
      <c r="FC134" s="4">
        <f>SUMIFS(Purchase!$F:$F,Purchase!$A:$A,Waterfall!$A134,Purchase!$D:$D,Waterfall!$C134,Purchase!$C:$C,Waterfall!FC$1)</f>
        <v>0</v>
      </c>
      <c r="FD134" s="4">
        <f>SUMIFS(Purchase!$F:$F,Purchase!$A:$A,Waterfall!$A134,Purchase!$D:$D,Waterfall!$C134,Purchase!$C:$C,Waterfall!FD$1)</f>
        <v>0</v>
      </c>
      <c r="FE134" s="4">
        <f>SUMIFS(Purchase!$F:$F,Purchase!$A:$A,Waterfall!$A134,Purchase!$D:$D,Waterfall!$C134,Purchase!$C:$C,Waterfall!FE$1)</f>
        <v>0</v>
      </c>
      <c r="FF134" s="4">
        <f>SUMIFS(Purchase!$F:$F,Purchase!$A:$A,Waterfall!$A134,Purchase!$D:$D,Waterfall!$C134,Purchase!$C:$C,Waterfall!FF$1)</f>
        <v>0</v>
      </c>
      <c r="FG134" s="4">
        <f>SUMIFS(Purchase!$F:$F,Purchase!$A:$A,Waterfall!$A134,Purchase!$D:$D,Waterfall!$C134,Purchase!$C:$C,Waterfall!FG$1)</f>
        <v>0</v>
      </c>
      <c r="FH134" s="4">
        <f>SUMIFS(Purchase!$F:$F,Purchase!$A:$A,Waterfall!$A134,Purchase!$D:$D,Waterfall!$C134,Purchase!$C:$C,Waterfall!FH$1)</f>
        <v>0</v>
      </c>
      <c r="FI134" s="4">
        <f>SUMIFS(Purchase!$F:$F,Purchase!$A:$A,Waterfall!$A134,Purchase!$D:$D,Waterfall!$C134,Purchase!$C:$C,Waterfall!FI$1)</f>
        <v>0</v>
      </c>
      <c r="FJ134" s="4">
        <f>SUMIFS(Purchase!$F:$F,Purchase!$A:$A,Waterfall!$A134,Purchase!$D:$D,Waterfall!$C134,Purchase!$C:$C,Waterfall!FJ$1)</f>
        <v>0</v>
      </c>
      <c r="FK134" s="4">
        <f>SUMIFS(Purchase!$F:$F,Purchase!$A:$A,Waterfall!$A134,Purchase!$D:$D,Waterfall!$C134,Purchase!$C:$C,Waterfall!FK$1)</f>
        <v>0</v>
      </c>
      <c r="FL134" s="4">
        <f>SUMIFS(Purchase!$F:$F,Purchase!$A:$A,Waterfall!$A134,Purchase!$D:$D,Waterfall!$C134,Purchase!$C:$C,Waterfall!FL$1)</f>
        <v>0</v>
      </c>
      <c r="FM134" s="4">
        <f>SUMIFS(Purchase!$F:$F,Purchase!$A:$A,Waterfall!$A134,Purchase!$D:$D,Waterfall!$C134,Purchase!$C:$C,Waterfall!FM$1)</f>
        <v>0</v>
      </c>
      <c r="FN134" s="4">
        <f>SUMIFS(Purchase!$F:$F,Purchase!$A:$A,Waterfall!$A134,Purchase!$D:$D,Waterfall!$C134,Purchase!$C:$C,Waterfall!FN$1)</f>
        <v>0</v>
      </c>
      <c r="FO134" s="4">
        <f>SUMIFS(Purchase!$F:$F,Purchase!$A:$A,Waterfall!$A134,Purchase!$D:$D,Waterfall!$C134,Purchase!$C:$C,Waterfall!FO$1)</f>
        <v>0</v>
      </c>
      <c r="FP134" s="4">
        <f>SUMIFS(Purchase!$F:$F,Purchase!$A:$A,Waterfall!$A134,Purchase!$D:$D,Waterfall!$C134,Purchase!$C:$C,Waterfall!FP$1)</f>
        <v>0</v>
      </c>
      <c r="FQ134" s="4">
        <f>SUMIFS(Purchase!$F:$F,Purchase!$A:$A,Waterfall!$A134,Purchase!$D:$D,Waterfall!$C134,Purchase!$C:$C,Waterfall!FQ$1)</f>
        <v>0</v>
      </c>
      <c r="FR134" s="4">
        <f>SUMIFS(Purchase!$F:$F,Purchase!$A:$A,Waterfall!$A134,Purchase!$D:$D,Waterfall!$C134,Purchase!$C:$C,Waterfall!FR$1)</f>
        <v>0</v>
      </c>
      <c r="FS134" s="4">
        <f>SUMIFS(Purchase!$F:$F,Purchase!$A:$A,Waterfall!$A134,Purchase!$D:$D,Waterfall!$C134,Purchase!$C:$C,Waterfall!FS$1)</f>
        <v>0</v>
      </c>
      <c r="FT134" s="4">
        <f>SUMIFS(Purchase!$F:$F,Purchase!$A:$A,Waterfall!$A134,Purchase!$D:$D,Waterfall!$C134,Purchase!$C:$C,Waterfall!FT$1)</f>
        <v>0</v>
      </c>
      <c r="FU134" s="4">
        <f>SUMIFS(Purchase!$F:$F,Purchase!$A:$A,Waterfall!$A134,Purchase!$D:$D,Waterfall!$C134,Purchase!$C:$C,Waterfall!FU$1)</f>
        <v>0</v>
      </c>
      <c r="FV134" s="4">
        <f>SUMIFS(Purchase!$F:$F,Purchase!$A:$A,Waterfall!$A134,Purchase!$D:$D,Waterfall!$C134,Purchase!$C:$C,Waterfall!FV$1)</f>
        <v>0</v>
      </c>
      <c r="FW134" s="4">
        <f>SUMIFS(Purchase!$F:$F,Purchase!$A:$A,Waterfall!$A134,Purchase!$D:$D,Waterfall!$C134,Purchase!$C:$C,Waterfall!FW$1)</f>
        <v>0</v>
      </c>
      <c r="FX134" s="4">
        <f>SUMIFS(Purchase!$F:$F,Purchase!$A:$A,Waterfall!$A134,Purchase!$D:$D,Waterfall!$C134,Purchase!$C:$C,Waterfall!FX$1)</f>
        <v>0</v>
      </c>
      <c r="FY134" s="4">
        <f>SUMIFS(Purchase!$F:$F,Purchase!$A:$A,Waterfall!$A134,Purchase!$D:$D,Waterfall!$C134,Purchase!$C:$C,Waterfall!FY$1)</f>
        <v>0</v>
      </c>
      <c r="FZ134" s="4">
        <f>SUMIFS(Purchase!$F:$F,Purchase!$A:$A,Waterfall!$A134,Purchase!$D:$D,Waterfall!$C134,Purchase!$C:$C,Waterfall!FZ$1)</f>
        <v>0</v>
      </c>
      <c r="GA134" s="4">
        <f>SUMIFS(Purchase!$F:$F,Purchase!$A:$A,Waterfall!$A134,Purchase!$D:$D,Waterfall!$C134,Purchase!$C:$C,Waterfall!GA$1)</f>
        <v>0</v>
      </c>
      <c r="GB134" s="4">
        <f>SUMIFS(Purchase!$F:$F,Purchase!$A:$A,Waterfall!$A134,Purchase!$D:$D,Waterfall!$C134,Purchase!$C:$C,Waterfall!GB$1)</f>
        <v>0</v>
      </c>
      <c r="GC134" s="4">
        <f>SUMIFS(Purchase!$F:$F,Purchase!$A:$A,Waterfall!$A134,Purchase!$D:$D,Waterfall!$C134,Purchase!$C:$C,Waterfall!GC$1)</f>
        <v>0</v>
      </c>
      <c r="GD134" s="4">
        <f>SUMIFS(Purchase!$F:$F,Purchase!$A:$A,Waterfall!$A134,Purchase!$D:$D,Waterfall!$C134,Purchase!$C:$C,Waterfall!GD$1)</f>
        <v>0</v>
      </c>
      <c r="GE134" s="4">
        <f>SUMIFS(Purchase!$F:$F,Purchase!$A:$A,Waterfall!$A134,Purchase!$D:$D,Waterfall!$C134,Purchase!$C:$C,Waterfall!GE$1)</f>
        <v>0</v>
      </c>
      <c r="GF134" s="4">
        <f>SUMIFS(Purchase!$F:$F,Purchase!$A:$A,Waterfall!$A134,Purchase!$D:$D,Waterfall!$C134,Purchase!$C:$C,Waterfall!GF$1)</f>
        <v>0</v>
      </c>
      <c r="GG134" s="4">
        <f>SUMIFS(Purchase!$F:$F,Purchase!$A:$A,Waterfall!$A134,Purchase!$D:$D,Waterfall!$C134,Purchase!$C:$C,Waterfall!GG$1)</f>
        <v>0</v>
      </c>
      <c r="GH134" s="4">
        <f>SUMIFS(Purchase!$F:$F,Purchase!$A:$A,Waterfall!$A134,Purchase!$D:$D,Waterfall!$C134,Purchase!$C:$C,Waterfall!GH$1)</f>
        <v>0</v>
      </c>
      <c r="GI134" s="4">
        <f>SUMIFS(Purchase!$F:$F,Purchase!$A:$A,Waterfall!$A134,Purchase!$D:$D,Waterfall!$C134,Purchase!$C:$C,Waterfall!GI$1)</f>
        <v>0</v>
      </c>
    </row>
    <row r="135" spans="1:191" x14ac:dyDescent="0.35">
      <c r="A135" s="8">
        <f t="shared" si="5"/>
        <v>1</v>
      </c>
      <c r="B135" s="2" t="str">
        <f>VLOOKUP($A135,Centers!$B$1:$C$120,2,)</f>
        <v>GATE</v>
      </c>
      <c r="C135" s="3">
        <v>45012</v>
      </c>
      <c r="D135" s="4">
        <f>IF($A135=1,SUM(SUMIFS(Indent!$E:$E,Indent!$C:$C,Waterfall!$C135,Indent!$A:$A,Centers!$A$2),SUMIFS(Indent!$E:$E,Indent!$C:$C,Waterfall!$C135,Indent!$A:$A,Centers!$A$3),SUMIFS(Indent!$E:$E,Indent!$C:$C,Waterfall!$C135,Indent!$A:$A,Centers!$A$4),SUMIFS(Indent!$E:$E,Indent!$C:$C,Waterfall!$C135,Indent!$A:$A,Centers!$A$5),SUMIFS(Indent!$E:$E,Indent!$C:$C,Waterfall!$C135,Indent!$A:$A,Centers!$A$6),SUMIFS(Indent!$E:$E,Indent!$C:$C,Waterfall!$C135,Indent!$A:$A,Centers!$A$7),SUMIFS(Indent!$E:$E,Indent!$C:$C,Waterfall!$C135,Indent!$A:$A,Centers!$A$8)),SUMIFS(Indent!$E:$E,Indent!$C:$C,Waterfall!$C135,Indent!$A:$A,$A135))</f>
        <v>0</v>
      </c>
      <c r="E135" s="4">
        <f>SUMIFS(Purchase!$F:$F,Purchase!$A:$A,Waterfall!$A135,Purchase!$D:$D,Waterfall!$C135,Purchase!$C:$C,Waterfall!E$1)</f>
        <v>0</v>
      </c>
      <c r="F135" s="4">
        <f>SUMIFS(Purchase!$F:$F,Purchase!$A:$A,Waterfall!$A135,Purchase!$D:$D,Waterfall!$C135,Purchase!$C:$C,Waterfall!F$1)</f>
        <v>0</v>
      </c>
      <c r="G135" s="4">
        <f>SUMIFS(Purchase!$F:$F,Purchase!$A:$A,Waterfall!$A135,Purchase!$D:$D,Waterfall!$C135,Purchase!$C:$C,Waterfall!G$1)</f>
        <v>0</v>
      </c>
      <c r="H135" s="4">
        <f>SUMIFS(Purchase!$F:$F,Purchase!$A:$A,Waterfall!$A135,Purchase!$D:$D,Waterfall!$C135,Purchase!$C:$C,Waterfall!H$1)</f>
        <v>0</v>
      </c>
      <c r="I135" s="4">
        <f>SUMIFS(Purchase!$F:$F,Purchase!$A:$A,Waterfall!$A135,Purchase!$D:$D,Waterfall!$C135,Purchase!$C:$C,Waterfall!I$1)</f>
        <v>0</v>
      </c>
      <c r="J135" s="4">
        <f>SUMIFS(Purchase!$F:$F,Purchase!$A:$A,Waterfall!$A135,Purchase!$D:$D,Waterfall!$C135,Purchase!$C:$C,Waterfall!J$1)</f>
        <v>0</v>
      </c>
      <c r="K135" s="4">
        <f>SUMIFS(Purchase!$F:$F,Purchase!$A:$A,Waterfall!$A135,Purchase!$D:$D,Waterfall!$C135,Purchase!$C:$C,Waterfall!K$1)</f>
        <v>0</v>
      </c>
      <c r="L135" s="4">
        <f>SUMIFS(Purchase!$F:$F,Purchase!$A:$A,Waterfall!$A135,Purchase!$D:$D,Waterfall!$C135,Purchase!$C:$C,Waterfall!L$1)</f>
        <v>0</v>
      </c>
      <c r="M135" s="4">
        <f>SUMIFS(Purchase!$F:$F,Purchase!$A:$A,Waterfall!$A135,Purchase!$D:$D,Waterfall!$C135,Purchase!$C:$C,Waterfall!M$1)</f>
        <v>0</v>
      </c>
      <c r="N135" s="4">
        <f>SUMIFS(Purchase!$F:$F,Purchase!$A:$A,Waterfall!$A135,Purchase!$D:$D,Waterfall!$C135,Purchase!$C:$C,Waterfall!N$1)</f>
        <v>0</v>
      </c>
      <c r="O135" s="4">
        <f>SUMIFS(Purchase!$F:$F,Purchase!$A:$A,Waterfall!$A135,Purchase!$D:$D,Waterfall!$C135,Purchase!$C:$C,Waterfall!O$1)</f>
        <v>0</v>
      </c>
      <c r="P135" s="4">
        <f>SUMIFS(Purchase!$F:$F,Purchase!$A:$A,Waterfall!$A135,Purchase!$D:$D,Waterfall!$C135,Purchase!$C:$C,Waterfall!P$1)</f>
        <v>0</v>
      </c>
      <c r="Q135" s="4">
        <f>SUMIFS(Purchase!$F:$F,Purchase!$A:$A,Waterfall!$A135,Purchase!$D:$D,Waterfall!$C135,Purchase!$C:$C,Waterfall!Q$1)</f>
        <v>0</v>
      </c>
      <c r="R135" s="4">
        <f>SUMIFS(Purchase!$F:$F,Purchase!$A:$A,Waterfall!$A135,Purchase!$D:$D,Waterfall!$C135,Purchase!$C:$C,Waterfall!R$1)</f>
        <v>0</v>
      </c>
      <c r="S135" s="4">
        <f>SUMIFS(Purchase!$F:$F,Purchase!$A:$A,Waterfall!$A135,Purchase!$D:$D,Waterfall!$C135,Purchase!$C:$C,Waterfall!S$1)</f>
        <v>0</v>
      </c>
      <c r="T135" s="4">
        <f>SUMIFS(Purchase!$F:$F,Purchase!$A:$A,Waterfall!$A135,Purchase!$D:$D,Waterfall!$C135,Purchase!$C:$C,Waterfall!T$1)</f>
        <v>0</v>
      </c>
      <c r="U135" s="4">
        <f>SUMIFS(Purchase!$F:$F,Purchase!$A:$A,Waterfall!$A135,Purchase!$D:$D,Waterfall!$C135,Purchase!$C:$C,Waterfall!U$1)</f>
        <v>0</v>
      </c>
      <c r="V135" s="4">
        <f>SUMIFS(Purchase!$F:$F,Purchase!$A:$A,Waterfall!$A135,Purchase!$D:$D,Waterfall!$C135,Purchase!$C:$C,Waterfall!V$1)</f>
        <v>0</v>
      </c>
      <c r="W135" s="4">
        <f>SUMIFS(Purchase!$F:$F,Purchase!$A:$A,Waterfall!$A135,Purchase!$D:$D,Waterfall!$C135,Purchase!$C:$C,Waterfall!W$1)</f>
        <v>0</v>
      </c>
      <c r="X135" s="4">
        <f>SUMIFS(Purchase!$F:$F,Purchase!$A:$A,Waterfall!$A135,Purchase!$D:$D,Waterfall!$C135,Purchase!$C:$C,Waterfall!X$1)</f>
        <v>0</v>
      </c>
      <c r="Y135" s="4">
        <f>SUMIFS(Purchase!$F:$F,Purchase!$A:$A,Waterfall!$A135,Purchase!$D:$D,Waterfall!$C135,Purchase!$C:$C,Waterfall!Y$1)</f>
        <v>0</v>
      </c>
      <c r="Z135" s="4">
        <f>SUMIFS(Purchase!$F:$F,Purchase!$A:$A,Waterfall!$A135,Purchase!$D:$D,Waterfall!$C135,Purchase!$C:$C,Waterfall!Z$1)</f>
        <v>0</v>
      </c>
      <c r="AA135" s="4">
        <f>SUMIFS(Purchase!$F:$F,Purchase!$A:$A,Waterfall!$A135,Purchase!$D:$D,Waterfall!$C135,Purchase!$C:$C,Waterfall!AA$1)</f>
        <v>0</v>
      </c>
      <c r="AB135" s="4">
        <f>SUMIFS(Purchase!$F:$F,Purchase!$A:$A,Waterfall!$A135,Purchase!$D:$D,Waterfall!$C135,Purchase!$C:$C,Waterfall!AB$1)</f>
        <v>0</v>
      </c>
      <c r="AC135" s="4">
        <f>SUMIFS(Purchase!$F:$F,Purchase!$A:$A,Waterfall!$A135,Purchase!$D:$D,Waterfall!$C135,Purchase!$C:$C,Waterfall!AC$1)</f>
        <v>0</v>
      </c>
      <c r="AD135" s="4">
        <f>SUMIFS(Purchase!$F:$F,Purchase!$A:$A,Waterfall!$A135,Purchase!$D:$D,Waterfall!$C135,Purchase!$C:$C,Waterfall!AD$1)</f>
        <v>0</v>
      </c>
      <c r="AE135" s="4">
        <f>SUMIFS(Purchase!$F:$F,Purchase!$A:$A,Waterfall!$A135,Purchase!$D:$D,Waterfall!$C135,Purchase!$C:$C,Waterfall!AE$1)</f>
        <v>0</v>
      </c>
      <c r="AF135" s="4">
        <f>SUMIFS(Purchase!$F:$F,Purchase!$A:$A,Waterfall!$A135,Purchase!$D:$D,Waterfall!$C135,Purchase!$C:$C,Waterfall!AF$1)</f>
        <v>0</v>
      </c>
      <c r="AG135" s="4">
        <f>SUMIFS(Purchase!$F:$F,Purchase!$A:$A,Waterfall!$A135,Purchase!$D:$D,Waterfall!$C135,Purchase!$C:$C,Waterfall!AG$1)</f>
        <v>0</v>
      </c>
      <c r="AH135" s="4">
        <f>SUMIFS(Purchase!$F:$F,Purchase!$A:$A,Waterfall!$A135,Purchase!$D:$D,Waterfall!$C135,Purchase!$C:$C,Waterfall!AH$1)</f>
        <v>0</v>
      </c>
      <c r="AI135" s="4">
        <f>SUMIFS(Purchase!$F:$F,Purchase!$A:$A,Waterfall!$A135,Purchase!$D:$D,Waterfall!$C135,Purchase!$C:$C,Waterfall!AI$1)</f>
        <v>0</v>
      </c>
      <c r="AJ135" s="4">
        <f>SUMIFS(Purchase!$F:$F,Purchase!$A:$A,Waterfall!$A135,Purchase!$D:$D,Waterfall!$C135,Purchase!$C:$C,Waterfall!AJ$1)</f>
        <v>0</v>
      </c>
      <c r="AK135" s="4">
        <f>SUMIFS(Purchase!$F:$F,Purchase!$A:$A,Waterfall!$A135,Purchase!$D:$D,Waterfall!$C135,Purchase!$C:$C,Waterfall!AK$1)</f>
        <v>0</v>
      </c>
      <c r="AL135" s="4">
        <f>SUMIFS(Purchase!$F:$F,Purchase!$A:$A,Waterfall!$A135,Purchase!$D:$D,Waterfall!$C135,Purchase!$C:$C,Waterfall!AL$1)</f>
        <v>0</v>
      </c>
      <c r="AM135" s="4">
        <f>SUMIFS(Purchase!$F:$F,Purchase!$A:$A,Waterfall!$A135,Purchase!$D:$D,Waterfall!$C135,Purchase!$C:$C,Waterfall!AM$1)</f>
        <v>0</v>
      </c>
      <c r="AN135" s="4">
        <f>SUMIFS(Purchase!$F:$F,Purchase!$A:$A,Waterfall!$A135,Purchase!$D:$D,Waterfall!$C135,Purchase!$C:$C,Waterfall!AN$1)</f>
        <v>0</v>
      </c>
      <c r="AO135" s="4">
        <f>SUMIFS(Purchase!$F:$F,Purchase!$A:$A,Waterfall!$A135,Purchase!$D:$D,Waterfall!$C135,Purchase!$C:$C,Waterfall!AO$1)</f>
        <v>0</v>
      </c>
      <c r="AP135" s="4">
        <f>SUMIFS(Purchase!$F:$F,Purchase!$A:$A,Waterfall!$A135,Purchase!$D:$D,Waterfall!$C135,Purchase!$C:$C,Waterfall!AP$1)</f>
        <v>0</v>
      </c>
      <c r="AQ135" s="4">
        <f>SUMIFS(Purchase!$F:$F,Purchase!$A:$A,Waterfall!$A135,Purchase!$D:$D,Waterfall!$C135,Purchase!$C:$C,Waterfall!AQ$1)</f>
        <v>0</v>
      </c>
      <c r="AR135" s="4">
        <f>SUMIFS(Purchase!$F:$F,Purchase!$A:$A,Waterfall!$A135,Purchase!$D:$D,Waterfall!$C135,Purchase!$C:$C,Waterfall!AR$1)</f>
        <v>0</v>
      </c>
      <c r="AS135" s="4">
        <f>SUMIFS(Purchase!$F:$F,Purchase!$A:$A,Waterfall!$A135,Purchase!$D:$D,Waterfall!$C135,Purchase!$C:$C,Waterfall!AS$1)</f>
        <v>0</v>
      </c>
      <c r="AT135" s="4">
        <f>SUMIFS(Purchase!$F:$F,Purchase!$A:$A,Waterfall!$A135,Purchase!$D:$D,Waterfall!$C135,Purchase!$C:$C,Waterfall!AT$1)</f>
        <v>0</v>
      </c>
      <c r="AU135" s="4">
        <f>SUMIFS(Purchase!$F:$F,Purchase!$A:$A,Waterfall!$A135,Purchase!$D:$D,Waterfall!$C135,Purchase!$C:$C,Waterfall!AU$1)</f>
        <v>0</v>
      </c>
      <c r="AV135" s="4">
        <f>SUMIFS(Purchase!$F:$F,Purchase!$A:$A,Waterfall!$A135,Purchase!$D:$D,Waterfall!$C135,Purchase!$C:$C,Waterfall!AV$1)</f>
        <v>0</v>
      </c>
      <c r="AW135" s="4">
        <f>SUMIFS(Purchase!$F:$F,Purchase!$A:$A,Waterfall!$A135,Purchase!$D:$D,Waterfall!$C135,Purchase!$C:$C,Waterfall!AW$1)</f>
        <v>0</v>
      </c>
      <c r="AX135" s="4">
        <f>SUMIFS(Purchase!$F:$F,Purchase!$A:$A,Waterfall!$A135,Purchase!$D:$D,Waterfall!$C135,Purchase!$C:$C,Waterfall!AX$1)</f>
        <v>0</v>
      </c>
      <c r="AY135" s="4">
        <f>SUMIFS(Purchase!$F:$F,Purchase!$A:$A,Waterfall!$A135,Purchase!$D:$D,Waterfall!$C135,Purchase!$C:$C,Waterfall!AY$1)</f>
        <v>0</v>
      </c>
      <c r="AZ135" s="4">
        <f>SUMIFS(Purchase!$F:$F,Purchase!$A:$A,Waterfall!$A135,Purchase!$D:$D,Waterfall!$C135,Purchase!$C:$C,Waterfall!AZ$1)</f>
        <v>0</v>
      </c>
      <c r="BA135" s="4">
        <f>SUMIFS(Purchase!$F:$F,Purchase!$A:$A,Waterfall!$A135,Purchase!$D:$D,Waterfall!$C135,Purchase!$C:$C,Waterfall!BA$1)</f>
        <v>0</v>
      </c>
      <c r="BB135" s="4">
        <f>SUMIFS(Purchase!$F:$F,Purchase!$A:$A,Waterfall!$A135,Purchase!$D:$D,Waterfall!$C135,Purchase!$C:$C,Waterfall!BB$1)</f>
        <v>0</v>
      </c>
      <c r="BC135" s="4">
        <f>SUMIFS(Purchase!$F:$F,Purchase!$A:$A,Waterfall!$A135,Purchase!$D:$D,Waterfall!$C135,Purchase!$C:$C,Waterfall!BC$1)</f>
        <v>0</v>
      </c>
      <c r="BD135" s="4">
        <f>SUMIFS(Purchase!$F:$F,Purchase!$A:$A,Waterfall!$A135,Purchase!$D:$D,Waterfall!$C135,Purchase!$C:$C,Waterfall!BD$1)</f>
        <v>0</v>
      </c>
      <c r="BE135" s="4">
        <f>SUMIFS(Purchase!$F:$F,Purchase!$A:$A,Waterfall!$A135,Purchase!$D:$D,Waterfall!$C135,Purchase!$C:$C,Waterfall!BE$1)</f>
        <v>0</v>
      </c>
      <c r="BF135" s="4">
        <f>SUMIFS(Purchase!$F:$F,Purchase!$A:$A,Waterfall!$A135,Purchase!$D:$D,Waterfall!$C135,Purchase!$C:$C,Waterfall!BF$1)</f>
        <v>0</v>
      </c>
      <c r="BG135" s="4">
        <f>SUMIFS(Purchase!$F:$F,Purchase!$A:$A,Waterfall!$A135,Purchase!$D:$D,Waterfall!$C135,Purchase!$C:$C,Waterfall!BG$1)</f>
        <v>0</v>
      </c>
      <c r="BH135" s="4">
        <f>SUMIFS(Purchase!$F:$F,Purchase!$A:$A,Waterfall!$A135,Purchase!$D:$D,Waterfall!$C135,Purchase!$C:$C,Waterfall!BH$1)</f>
        <v>0</v>
      </c>
      <c r="BI135" s="4">
        <f>SUMIFS(Purchase!$F:$F,Purchase!$A:$A,Waterfall!$A135,Purchase!$D:$D,Waterfall!$C135,Purchase!$C:$C,Waterfall!BI$1)</f>
        <v>0</v>
      </c>
      <c r="BJ135" s="4">
        <f>SUMIFS(Purchase!$F:$F,Purchase!$A:$A,Waterfall!$A135,Purchase!$D:$D,Waterfall!$C135,Purchase!$C:$C,Waterfall!BJ$1)</f>
        <v>0</v>
      </c>
      <c r="BK135" s="4">
        <f>SUMIFS(Purchase!$F:$F,Purchase!$A:$A,Waterfall!$A135,Purchase!$D:$D,Waterfall!$C135,Purchase!$C:$C,Waterfall!BK$1)</f>
        <v>0</v>
      </c>
      <c r="BL135" s="4">
        <f>SUMIFS(Purchase!$F:$F,Purchase!$A:$A,Waterfall!$A135,Purchase!$D:$D,Waterfall!$C135,Purchase!$C:$C,Waterfall!BL$1)</f>
        <v>0</v>
      </c>
      <c r="BM135" s="4">
        <f>SUMIFS(Purchase!$F:$F,Purchase!$A:$A,Waterfall!$A135,Purchase!$D:$D,Waterfall!$C135,Purchase!$C:$C,Waterfall!BM$1)</f>
        <v>0</v>
      </c>
      <c r="BN135" s="4">
        <f>SUMIFS(Purchase!$F:$F,Purchase!$A:$A,Waterfall!$A135,Purchase!$D:$D,Waterfall!$C135,Purchase!$C:$C,Waterfall!BN$1)</f>
        <v>0</v>
      </c>
      <c r="BO135" s="4">
        <f>SUMIFS(Purchase!$F:$F,Purchase!$A:$A,Waterfall!$A135,Purchase!$D:$D,Waterfall!$C135,Purchase!$C:$C,Waterfall!BO$1)</f>
        <v>0</v>
      </c>
      <c r="BP135" s="4">
        <f>SUMIFS(Purchase!$F:$F,Purchase!$A:$A,Waterfall!$A135,Purchase!$D:$D,Waterfall!$C135,Purchase!$C:$C,Waterfall!BP$1)</f>
        <v>0</v>
      </c>
      <c r="BQ135" s="4">
        <f>SUMIFS(Purchase!$F:$F,Purchase!$A:$A,Waterfall!$A135,Purchase!$D:$D,Waterfall!$C135,Purchase!$C:$C,Waterfall!BQ$1)</f>
        <v>0</v>
      </c>
      <c r="BR135" s="4">
        <f>SUMIFS(Purchase!$F:$F,Purchase!$A:$A,Waterfall!$A135,Purchase!$D:$D,Waterfall!$C135,Purchase!$C:$C,Waterfall!BR$1)</f>
        <v>0</v>
      </c>
      <c r="BS135" s="4">
        <f>SUMIFS(Purchase!$F:$F,Purchase!$A:$A,Waterfall!$A135,Purchase!$D:$D,Waterfall!$C135,Purchase!$C:$C,Waterfall!BS$1)</f>
        <v>0</v>
      </c>
      <c r="BT135" s="4">
        <f>SUMIFS(Purchase!$F:$F,Purchase!$A:$A,Waterfall!$A135,Purchase!$D:$D,Waterfall!$C135,Purchase!$C:$C,Waterfall!BT$1)</f>
        <v>0</v>
      </c>
      <c r="BU135" s="4">
        <f>SUMIFS(Purchase!$F:$F,Purchase!$A:$A,Waterfall!$A135,Purchase!$D:$D,Waterfall!$C135,Purchase!$C:$C,Waterfall!BU$1)</f>
        <v>0</v>
      </c>
      <c r="BV135" s="4">
        <f>SUMIFS(Purchase!$F:$F,Purchase!$A:$A,Waterfall!$A135,Purchase!$D:$D,Waterfall!$C135,Purchase!$C:$C,Waterfall!BV$1)</f>
        <v>0</v>
      </c>
      <c r="BW135" s="4">
        <f>SUMIFS(Purchase!$F:$F,Purchase!$A:$A,Waterfall!$A135,Purchase!$D:$D,Waterfall!$C135,Purchase!$C:$C,Waterfall!BW$1)</f>
        <v>0</v>
      </c>
      <c r="BX135" s="4">
        <f>SUMIFS(Purchase!$F:$F,Purchase!$A:$A,Waterfall!$A135,Purchase!$D:$D,Waterfall!$C135,Purchase!$C:$C,Waterfall!BX$1)</f>
        <v>0</v>
      </c>
      <c r="BY135" s="4">
        <f>SUMIFS(Purchase!$F:$F,Purchase!$A:$A,Waterfall!$A135,Purchase!$D:$D,Waterfall!$C135,Purchase!$C:$C,Waterfall!BY$1)</f>
        <v>0</v>
      </c>
      <c r="BZ135" s="4">
        <f>SUMIFS(Purchase!$F:$F,Purchase!$A:$A,Waterfall!$A135,Purchase!$D:$D,Waterfall!$C135,Purchase!$C:$C,Waterfall!BZ$1)</f>
        <v>0</v>
      </c>
      <c r="CA135" s="4">
        <f>SUMIFS(Purchase!$F:$F,Purchase!$A:$A,Waterfall!$A135,Purchase!$D:$D,Waterfall!$C135,Purchase!$C:$C,Waterfall!CA$1)</f>
        <v>0</v>
      </c>
      <c r="CB135" s="4">
        <f>SUMIFS(Purchase!$F:$F,Purchase!$A:$A,Waterfall!$A135,Purchase!$D:$D,Waterfall!$C135,Purchase!$C:$C,Waterfall!CB$1)</f>
        <v>0</v>
      </c>
      <c r="CC135" s="4">
        <f>SUMIFS(Purchase!$F:$F,Purchase!$A:$A,Waterfall!$A135,Purchase!$D:$D,Waterfall!$C135,Purchase!$C:$C,Waterfall!CC$1)</f>
        <v>0</v>
      </c>
      <c r="CD135" s="4">
        <f>SUMIFS(Purchase!$F:$F,Purchase!$A:$A,Waterfall!$A135,Purchase!$D:$D,Waterfall!$C135,Purchase!$C:$C,Waterfall!CD$1)</f>
        <v>0</v>
      </c>
      <c r="CE135" s="4">
        <f>SUMIFS(Purchase!$F:$F,Purchase!$A:$A,Waterfall!$A135,Purchase!$D:$D,Waterfall!$C135,Purchase!$C:$C,Waterfall!CE$1)</f>
        <v>0</v>
      </c>
      <c r="CF135" s="4">
        <f>SUMIFS(Purchase!$F:$F,Purchase!$A:$A,Waterfall!$A135,Purchase!$D:$D,Waterfall!$C135,Purchase!$C:$C,Waterfall!CF$1)</f>
        <v>0</v>
      </c>
      <c r="CG135" s="4">
        <f>SUMIFS(Purchase!$F:$F,Purchase!$A:$A,Waterfall!$A135,Purchase!$D:$D,Waterfall!$C135,Purchase!$C:$C,Waterfall!CG$1)</f>
        <v>0</v>
      </c>
      <c r="CH135" s="4">
        <f>SUMIFS(Purchase!$F:$F,Purchase!$A:$A,Waterfall!$A135,Purchase!$D:$D,Waterfall!$C135,Purchase!$C:$C,Waterfall!CH$1)</f>
        <v>0</v>
      </c>
      <c r="CI135" s="4">
        <f>SUMIFS(Purchase!$F:$F,Purchase!$A:$A,Waterfall!$A135,Purchase!$D:$D,Waterfall!$C135,Purchase!$C:$C,Waterfall!CI$1)</f>
        <v>0</v>
      </c>
      <c r="CJ135" s="4">
        <f>SUMIFS(Purchase!$F:$F,Purchase!$A:$A,Waterfall!$A135,Purchase!$D:$D,Waterfall!$C135,Purchase!$C:$C,Waterfall!CJ$1)</f>
        <v>0</v>
      </c>
      <c r="CK135" s="4">
        <f>SUMIFS(Purchase!$F:$F,Purchase!$A:$A,Waterfall!$A135,Purchase!$D:$D,Waterfall!$C135,Purchase!$C:$C,Waterfall!CK$1)</f>
        <v>0</v>
      </c>
      <c r="CL135" s="4">
        <f>SUMIFS(Purchase!$F:$F,Purchase!$A:$A,Waterfall!$A135,Purchase!$D:$D,Waterfall!$C135,Purchase!$C:$C,Waterfall!CL$1)</f>
        <v>0</v>
      </c>
      <c r="CM135" s="4">
        <f>SUMIFS(Purchase!$F:$F,Purchase!$A:$A,Waterfall!$A135,Purchase!$D:$D,Waterfall!$C135,Purchase!$C:$C,Waterfall!CM$1)</f>
        <v>0</v>
      </c>
      <c r="CN135" s="4">
        <f>SUMIFS(Purchase!$F:$F,Purchase!$A:$A,Waterfall!$A135,Purchase!$D:$D,Waterfall!$C135,Purchase!$C:$C,Waterfall!CN$1)</f>
        <v>0</v>
      </c>
      <c r="CO135" s="4">
        <f>SUMIFS(Purchase!$F:$F,Purchase!$A:$A,Waterfall!$A135,Purchase!$D:$D,Waterfall!$C135,Purchase!$C:$C,Waterfall!CO$1)</f>
        <v>0</v>
      </c>
      <c r="CP135" s="4">
        <f>SUMIFS(Purchase!$F:$F,Purchase!$A:$A,Waterfall!$A135,Purchase!$D:$D,Waterfall!$C135,Purchase!$C:$C,Waterfall!CP$1)</f>
        <v>0</v>
      </c>
      <c r="CQ135" s="4">
        <f>SUMIFS(Purchase!$F:$F,Purchase!$A:$A,Waterfall!$A135,Purchase!$D:$D,Waterfall!$C135,Purchase!$C:$C,Waterfall!CQ$1)</f>
        <v>0</v>
      </c>
      <c r="CR135" s="4">
        <f>SUMIFS(Purchase!$F:$F,Purchase!$A:$A,Waterfall!$A135,Purchase!$D:$D,Waterfall!$C135,Purchase!$C:$C,Waterfall!CR$1)</f>
        <v>0</v>
      </c>
      <c r="CS135" s="4">
        <f>SUMIFS(Purchase!$F:$F,Purchase!$A:$A,Waterfall!$A135,Purchase!$D:$D,Waterfall!$C135,Purchase!$C:$C,Waterfall!CS$1)</f>
        <v>0</v>
      </c>
      <c r="CT135" s="4">
        <f>SUMIFS(Purchase!$F:$F,Purchase!$A:$A,Waterfall!$A135,Purchase!$D:$D,Waterfall!$C135,Purchase!$C:$C,Waterfall!CT$1)</f>
        <v>0</v>
      </c>
      <c r="CU135" s="4">
        <f>SUMIFS(Purchase!$F:$F,Purchase!$A:$A,Waterfall!$A135,Purchase!$D:$D,Waterfall!$C135,Purchase!$C:$C,Waterfall!CU$1)</f>
        <v>0</v>
      </c>
      <c r="CV135" s="4">
        <f>SUMIFS(Purchase!$F:$F,Purchase!$A:$A,Waterfall!$A135,Purchase!$D:$D,Waterfall!$C135,Purchase!$C:$C,Waterfall!CV$1)</f>
        <v>0</v>
      </c>
      <c r="CW135" s="4">
        <f>SUMIFS(Purchase!$F:$F,Purchase!$A:$A,Waterfall!$A135,Purchase!$D:$D,Waterfall!$C135,Purchase!$C:$C,Waterfall!CW$1)</f>
        <v>0</v>
      </c>
      <c r="CX135" s="4">
        <f>SUMIFS(Purchase!$F:$F,Purchase!$A:$A,Waterfall!$A135,Purchase!$D:$D,Waterfall!$C135,Purchase!$C:$C,Waterfall!CX$1)</f>
        <v>0</v>
      </c>
      <c r="CY135" s="4">
        <f>SUMIFS(Purchase!$F:$F,Purchase!$A:$A,Waterfall!$A135,Purchase!$D:$D,Waterfall!$C135,Purchase!$C:$C,Waterfall!CY$1)</f>
        <v>0</v>
      </c>
      <c r="CZ135" s="4">
        <f>SUMIFS(Purchase!$F:$F,Purchase!$A:$A,Waterfall!$A135,Purchase!$D:$D,Waterfall!$C135,Purchase!$C:$C,Waterfall!CZ$1)</f>
        <v>0</v>
      </c>
      <c r="DA135" s="4">
        <f>SUMIFS(Purchase!$F:$F,Purchase!$A:$A,Waterfall!$A135,Purchase!$D:$D,Waterfall!$C135,Purchase!$C:$C,Waterfall!DA$1)</f>
        <v>0</v>
      </c>
      <c r="DB135" s="4">
        <f>SUMIFS(Purchase!$F:$F,Purchase!$A:$A,Waterfall!$A135,Purchase!$D:$D,Waterfall!$C135,Purchase!$C:$C,Waterfall!DB$1)</f>
        <v>0</v>
      </c>
      <c r="DC135" s="4">
        <f>SUMIFS(Purchase!$F:$F,Purchase!$A:$A,Waterfall!$A135,Purchase!$D:$D,Waterfall!$C135,Purchase!$C:$C,Waterfall!DC$1)</f>
        <v>0</v>
      </c>
      <c r="DD135" s="4">
        <f>SUMIFS(Purchase!$F:$F,Purchase!$A:$A,Waterfall!$A135,Purchase!$D:$D,Waterfall!$C135,Purchase!$C:$C,Waterfall!DD$1)</f>
        <v>0</v>
      </c>
      <c r="DE135" s="4">
        <f>SUMIFS(Purchase!$F:$F,Purchase!$A:$A,Waterfall!$A135,Purchase!$D:$D,Waterfall!$C135,Purchase!$C:$C,Waterfall!DE$1)</f>
        <v>0</v>
      </c>
      <c r="DF135" s="4">
        <f>SUMIFS(Purchase!$F:$F,Purchase!$A:$A,Waterfall!$A135,Purchase!$D:$D,Waterfall!$C135,Purchase!$C:$C,Waterfall!DF$1)</f>
        <v>0</v>
      </c>
      <c r="DG135" s="4">
        <f>SUMIFS(Purchase!$F:$F,Purchase!$A:$A,Waterfall!$A135,Purchase!$D:$D,Waterfall!$C135,Purchase!$C:$C,Waterfall!DG$1)</f>
        <v>0</v>
      </c>
      <c r="DH135" s="4">
        <f>SUMIFS(Purchase!$F:$F,Purchase!$A:$A,Waterfall!$A135,Purchase!$D:$D,Waterfall!$C135,Purchase!$C:$C,Waterfall!DH$1)</f>
        <v>0</v>
      </c>
      <c r="DI135" s="4">
        <f>SUMIFS(Purchase!$F:$F,Purchase!$A:$A,Waterfall!$A135,Purchase!$D:$D,Waterfall!$C135,Purchase!$C:$C,Waterfall!DI$1)</f>
        <v>0</v>
      </c>
      <c r="DJ135" s="4">
        <f>SUMIFS(Purchase!$F:$F,Purchase!$A:$A,Waterfall!$A135,Purchase!$D:$D,Waterfall!$C135,Purchase!$C:$C,Waterfall!DJ$1)</f>
        <v>0</v>
      </c>
      <c r="DK135" s="4">
        <f>SUMIFS(Purchase!$F:$F,Purchase!$A:$A,Waterfall!$A135,Purchase!$D:$D,Waterfall!$C135,Purchase!$C:$C,Waterfall!DK$1)</f>
        <v>0</v>
      </c>
      <c r="DL135" s="4">
        <f>SUMIFS(Purchase!$F:$F,Purchase!$A:$A,Waterfall!$A135,Purchase!$D:$D,Waterfall!$C135,Purchase!$C:$C,Waterfall!DL$1)</f>
        <v>0</v>
      </c>
      <c r="DM135" s="4">
        <f>SUMIFS(Purchase!$F:$F,Purchase!$A:$A,Waterfall!$A135,Purchase!$D:$D,Waterfall!$C135,Purchase!$C:$C,Waterfall!DM$1)</f>
        <v>0</v>
      </c>
      <c r="DN135" s="4">
        <f>SUMIFS(Purchase!$F:$F,Purchase!$A:$A,Waterfall!$A135,Purchase!$D:$D,Waterfall!$C135,Purchase!$C:$C,Waterfall!DN$1)</f>
        <v>0</v>
      </c>
      <c r="DO135" s="4">
        <f>SUMIFS(Purchase!$F:$F,Purchase!$A:$A,Waterfall!$A135,Purchase!$D:$D,Waterfall!$C135,Purchase!$C:$C,Waterfall!DO$1)</f>
        <v>0</v>
      </c>
      <c r="DP135" s="4">
        <f>SUMIFS(Purchase!$F:$F,Purchase!$A:$A,Waterfall!$A135,Purchase!$D:$D,Waterfall!$C135,Purchase!$C:$C,Waterfall!DP$1)</f>
        <v>0</v>
      </c>
      <c r="DQ135" s="4">
        <f>SUMIFS(Purchase!$F:$F,Purchase!$A:$A,Waterfall!$A135,Purchase!$D:$D,Waterfall!$C135,Purchase!$C:$C,Waterfall!DQ$1)</f>
        <v>0</v>
      </c>
      <c r="DR135" s="4">
        <f>SUMIFS(Purchase!$F:$F,Purchase!$A:$A,Waterfall!$A135,Purchase!$D:$D,Waterfall!$C135,Purchase!$C:$C,Waterfall!DR$1)</f>
        <v>0</v>
      </c>
      <c r="DS135" s="4">
        <f>SUMIFS(Purchase!$F:$F,Purchase!$A:$A,Waterfall!$A135,Purchase!$D:$D,Waterfall!$C135,Purchase!$C:$C,Waterfall!DS$1)</f>
        <v>0</v>
      </c>
      <c r="DT135" s="4">
        <f>SUMIFS(Purchase!$F:$F,Purchase!$A:$A,Waterfall!$A135,Purchase!$D:$D,Waterfall!$C135,Purchase!$C:$C,Waterfall!DT$1)</f>
        <v>0</v>
      </c>
      <c r="DU135" s="4">
        <f>SUMIFS(Purchase!$F:$F,Purchase!$A:$A,Waterfall!$A135,Purchase!$D:$D,Waterfall!$C135,Purchase!$C:$C,Waterfall!DU$1)</f>
        <v>0</v>
      </c>
      <c r="DV135" s="4">
        <f>SUMIFS(Purchase!$F:$F,Purchase!$A:$A,Waterfall!$A135,Purchase!$D:$D,Waterfall!$C135,Purchase!$C:$C,Waterfall!DV$1)</f>
        <v>0</v>
      </c>
      <c r="DW135" s="4">
        <f>SUMIFS(Purchase!$F:$F,Purchase!$A:$A,Waterfall!$A135,Purchase!$D:$D,Waterfall!$C135,Purchase!$C:$C,Waterfall!DW$1)</f>
        <v>0</v>
      </c>
      <c r="DX135" s="4">
        <f>SUMIFS(Purchase!$F:$F,Purchase!$A:$A,Waterfall!$A135,Purchase!$D:$D,Waterfall!$C135,Purchase!$C:$C,Waterfall!DX$1)</f>
        <v>0</v>
      </c>
      <c r="DY135" s="4">
        <f>SUMIFS(Purchase!$F:$F,Purchase!$A:$A,Waterfall!$A135,Purchase!$D:$D,Waterfall!$C135,Purchase!$C:$C,Waterfall!DY$1)</f>
        <v>0</v>
      </c>
      <c r="DZ135" s="4">
        <f>SUMIFS(Purchase!$F:$F,Purchase!$A:$A,Waterfall!$A135,Purchase!$D:$D,Waterfall!$C135,Purchase!$C:$C,Waterfall!DZ$1)</f>
        <v>0</v>
      </c>
      <c r="EA135" s="4">
        <f>SUMIFS(Purchase!$F:$F,Purchase!$A:$A,Waterfall!$A135,Purchase!$D:$D,Waterfall!$C135,Purchase!$C:$C,Waterfall!EA$1)</f>
        <v>0</v>
      </c>
      <c r="EB135" s="4">
        <f>SUMIFS(Purchase!$F:$F,Purchase!$A:$A,Waterfall!$A135,Purchase!$D:$D,Waterfall!$C135,Purchase!$C:$C,Waterfall!EB$1)</f>
        <v>0</v>
      </c>
      <c r="EC135" s="4">
        <f>SUMIFS(Purchase!$F:$F,Purchase!$A:$A,Waterfall!$A135,Purchase!$D:$D,Waterfall!$C135,Purchase!$C:$C,Waterfall!EC$1)</f>
        <v>0</v>
      </c>
      <c r="ED135" s="4">
        <f>SUMIFS(Purchase!$F:$F,Purchase!$A:$A,Waterfall!$A135,Purchase!$D:$D,Waterfall!$C135,Purchase!$C:$C,Waterfall!ED$1)</f>
        <v>0</v>
      </c>
      <c r="EE135" s="4">
        <f>SUMIFS(Purchase!$F:$F,Purchase!$A:$A,Waterfall!$A135,Purchase!$D:$D,Waterfall!$C135,Purchase!$C:$C,Waterfall!EE$1)</f>
        <v>0</v>
      </c>
      <c r="EF135" s="4">
        <f>SUMIFS(Purchase!$F:$F,Purchase!$A:$A,Waterfall!$A135,Purchase!$D:$D,Waterfall!$C135,Purchase!$C:$C,Waterfall!EF$1)</f>
        <v>0</v>
      </c>
      <c r="EG135" s="4">
        <f>SUMIFS(Purchase!$F:$F,Purchase!$A:$A,Waterfall!$A135,Purchase!$D:$D,Waterfall!$C135,Purchase!$C:$C,Waterfall!EG$1)</f>
        <v>0</v>
      </c>
      <c r="EH135" s="4">
        <f>SUMIFS(Purchase!$F:$F,Purchase!$A:$A,Waterfall!$A135,Purchase!$D:$D,Waterfall!$C135,Purchase!$C:$C,Waterfall!EH$1)</f>
        <v>0</v>
      </c>
      <c r="EI135" s="4">
        <f>SUMIFS(Purchase!$F:$F,Purchase!$A:$A,Waterfall!$A135,Purchase!$D:$D,Waterfall!$C135,Purchase!$C:$C,Waterfall!EI$1)</f>
        <v>0</v>
      </c>
      <c r="EJ135" s="4">
        <f>SUMIFS(Purchase!$F:$F,Purchase!$A:$A,Waterfall!$A135,Purchase!$D:$D,Waterfall!$C135,Purchase!$C:$C,Waterfall!EJ$1)</f>
        <v>0</v>
      </c>
      <c r="EK135" s="4">
        <f>SUMIFS(Purchase!$F:$F,Purchase!$A:$A,Waterfall!$A135,Purchase!$D:$D,Waterfall!$C135,Purchase!$C:$C,Waterfall!EK$1)</f>
        <v>0</v>
      </c>
      <c r="EL135" s="4">
        <f>SUMIFS(Purchase!$F:$F,Purchase!$A:$A,Waterfall!$A135,Purchase!$D:$D,Waterfall!$C135,Purchase!$C:$C,Waterfall!EL$1)</f>
        <v>0</v>
      </c>
      <c r="EM135" s="4">
        <f>SUMIFS(Purchase!$F:$F,Purchase!$A:$A,Waterfall!$A135,Purchase!$D:$D,Waterfall!$C135,Purchase!$C:$C,Waterfall!EM$1)</f>
        <v>0</v>
      </c>
      <c r="EN135" s="4">
        <f>SUMIFS(Purchase!$F:$F,Purchase!$A:$A,Waterfall!$A135,Purchase!$D:$D,Waterfall!$C135,Purchase!$C:$C,Waterfall!EN$1)</f>
        <v>0</v>
      </c>
      <c r="EO135" s="4">
        <f>SUMIFS(Purchase!$F:$F,Purchase!$A:$A,Waterfall!$A135,Purchase!$D:$D,Waterfall!$C135,Purchase!$C:$C,Waterfall!EO$1)</f>
        <v>0</v>
      </c>
      <c r="EP135" s="4">
        <f>SUMIFS(Purchase!$F:$F,Purchase!$A:$A,Waterfall!$A135,Purchase!$D:$D,Waterfall!$C135,Purchase!$C:$C,Waterfall!EP$1)</f>
        <v>0</v>
      </c>
      <c r="EQ135" s="4">
        <f>SUMIFS(Purchase!$F:$F,Purchase!$A:$A,Waterfall!$A135,Purchase!$D:$D,Waterfall!$C135,Purchase!$C:$C,Waterfall!EQ$1)</f>
        <v>0</v>
      </c>
      <c r="ER135" s="4">
        <f>SUMIFS(Purchase!$F:$F,Purchase!$A:$A,Waterfall!$A135,Purchase!$D:$D,Waterfall!$C135,Purchase!$C:$C,Waterfall!ER$1)</f>
        <v>0</v>
      </c>
      <c r="ES135" s="4">
        <f>SUMIFS(Purchase!$F:$F,Purchase!$A:$A,Waterfall!$A135,Purchase!$D:$D,Waterfall!$C135,Purchase!$C:$C,Waterfall!ES$1)</f>
        <v>0</v>
      </c>
      <c r="ET135" s="4">
        <f>SUMIFS(Purchase!$F:$F,Purchase!$A:$A,Waterfall!$A135,Purchase!$D:$D,Waterfall!$C135,Purchase!$C:$C,Waterfall!ET$1)</f>
        <v>0</v>
      </c>
      <c r="EU135" s="4">
        <f>SUMIFS(Purchase!$F:$F,Purchase!$A:$A,Waterfall!$A135,Purchase!$D:$D,Waterfall!$C135,Purchase!$C:$C,Waterfall!EU$1)</f>
        <v>0</v>
      </c>
      <c r="EV135" s="4">
        <f>SUMIFS(Purchase!$F:$F,Purchase!$A:$A,Waterfall!$A135,Purchase!$D:$D,Waterfall!$C135,Purchase!$C:$C,Waterfall!EV$1)</f>
        <v>0</v>
      </c>
      <c r="EW135" s="4">
        <f>SUMIFS(Purchase!$F:$F,Purchase!$A:$A,Waterfall!$A135,Purchase!$D:$D,Waterfall!$C135,Purchase!$C:$C,Waterfall!EW$1)</f>
        <v>0</v>
      </c>
      <c r="EX135" s="4">
        <f>SUMIFS(Purchase!$F:$F,Purchase!$A:$A,Waterfall!$A135,Purchase!$D:$D,Waterfall!$C135,Purchase!$C:$C,Waterfall!EX$1)</f>
        <v>0</v>
      </c>
      <c r="EY135" s="4">
        <f>SUMIFS(Purchase!$F:$F,Purchase!$A:$A,Waterfall!$A135,Purchase!$D:$D,Waterfall!$C135,Purchase!$C:$C,Waterfall!EY$1)</f>
        <v>0</v>
      </c>
      <c r="EZ135" s="4">
        <f>SUMIFS(Purchase!$F:$F,Purchase!$A:$A,Waterfall!$A135,Purchase!$D:$D,Waterfall!$C135,Purchase!$C:$C,Waterfall!EZ$1)</f>
        <v>0</v>
      </c>
      <c r="FA135" s="4">
        <f>SUMIFS(Purchase!$F:$F,Purchase!$A:$A,Waterfall!$A135,Purchase!$D:$D,Waterfall!$C135,Purchase!$C:$C,Waterfall!FA$1)</f>
        <v>0</v>
      </c>
      <c r="FB135" s="4">
        <f>SUMIFS(Purchase!$F:$F,Purchase!$A:$A,Waterfall!$A135,Purchase!$D:$D,Waterfall!$C135,Purchase!$C:$C,Waterfall!FB$1)</f>
        <v>0</v>
      </c>
      <c r="FC135" s="4">
        <f>SUMIFS(Purchase!$F:$F,Purchase!$A:$A,Waterfall!$A135,Purchase!$D:$D,Waterfall!$C135,Purchase!$C:$C,Waterfall!FC$1)</f>
        <v>0</v>
      </c>
      <c r="FD135" s="4">
        <f>SUMIFS(Purchase!$F:$F,Purchase!$A:$A,Waterfall!$A135,Purchase!$D:$D,Waterfall!$C135,Purchase!$C:$C,Waterfall!FD$1)</f>
        <v>0</v>
      </c>
      <c r="FE135" s="4">
        <f>SUMIFS(Purchase!$F:$F,Purchase!$A:$A,Waterfall!$A135,Purchase!$D:$D,Waterfall!$C135,Purchase!$C:$C,Waterfall!FE$1)</f>
        <v>0</v>
      </c>
      <c r="FF135" s="4">
        <f>SUMIFS(Purchase!$F:$F,Purchase!$A:$A,Waterfall!$A135,Purchase!$D:$D,Waterfall!$C135,Purchase!$C:$C,Waterfall!FF$1)</f>
        <v>0</v>
      </c>
      <c r="FG135" s="4">
        <f>SUMIFS(Purchase!$F:$F,Purchase!$A:$A,Waterfall!$A135,Purchase!$D:$D,Waterfall!$C135,Purchase!$C:$C,Waterfall!FG$1)</f>
        <v>0</v>
      </c>
      <c r="FH135" s="4">
        <f>SUMIFS(Purchase!$F:$F,Purchase!$A:$A,Waterfall!$A135,Purchase!$D:$D,Waterfall!$C135,Purchase!$C:$C,Waterfall!FH$1)</f>
        <v>0</v>
      </c>
      <c r="FI135" s="4">
        <f>SUMIFS(Purchase!$F:$F,Purchase!$A:$A,Waterfall!$A135,Purchase!$D:$D,Waterfall!$C135,Purchase!$C:$C,Waterfall!FI$1)</f>
        <v>0</v>
      </c>
      <c r="FJ135" s="4">
        <f>SUMIFS(Purchase!$F:$F,Purchase!$A:$A,Waterfall!$A135,Purchase!$D:$D,Waterfall!$C135,Purchase!$C:$C,Waterfall!FJ$1)</f>
        <v>0</v>
      </c>
      <c r="FK135" s="4">
        <f>SUMIFS(Purchase!$F:$F,Purchase!$A:$A,Waterfall!$A135,Purchase!$D:$D,Waterfall!$C135,Purchase!$C:$C,Waterfall!FK$1)</f>
        <v>0</v>
      </c>
      <c r="FL135" s="4">
        <f>SUMIFS(Purchase!$F:$F,Purchase!$A:$A,Waterfall!$A135,Purchase!$D:$D,Waterfall!$C135,Purchase!$C:$C,Waterfall!FL$1)</f>
        <v>0</v>
      </c>
      <c r="FM135" s="4">
        <f>SUMIFS(Purchase!$F:$F,Purchase!$A:$A,Waterfall!$A135,Purchase!$D:$D,Waterfall!$C135,Purchase!$C:$C,Waterfall!FM$1)</f>
        <v>0</v>
      </c>
      <c r="FN135" s="4">
        <f>SUMIFS(Purchase!$F:$F,Purchase!$A:$A,Waterfall!$A135,Purchase!$D:$D,Waterfall!$C135,Purchase!$C:$C,Waterfall!FN$1)</f>
        <v>0</v>
      </c>
      <c r="FO135" s="4">
        <f>SUMIFS(Purchase!$F:$F,Purchase!$A:$A,Waterfall!$A135,Purchase!$D:$D,Waterfall!$C135,Purchase!$C:$C,Waterfall!FO$1)</f>
        <v>0</v>
      </c>
      <c r="FP135" s="4">
        <f>SUMIFS(Purchase!$F:$F,Purchase!$A:$A,Waterfall!$A135,Purchase!$D:$D,Waterfall!$C135,Purchase!$C:$C,Waterfall!FP$1)</f>
        <v>0</v>
      </c>
      <c r="FQ135" s="4">
        <f>SUMIFS(Purchase!$F:$F,Purchase!$A:$A,Waterfall!$A135,Purchase!$D:$D,Waterfall!$C135,Purchase!$C:$C,Waterfall!FQ$1)</f>
        <v>0</v>
      </c>
      <c r="FR135" s="4">
        <f>SUMIFS(Purchase!$F:$F,Purchase!$A:$A,Waterfall!$A135,Purchase!$D:$D,Waterfall!$C135,Purchase!$C:$C,Waterfall!FR$1)</f>
        <v>0</v>
      </c>
      <c r="FS135" s="4">
        <f>SUMIFS(Purchase!$F:$F,Purchase!$A:$A,Waterfall!$A135,Purchase!$D:$D,Waterfall!$C135,Purchase!$C:$C,Waterfall!FS$1)</f>
        <v>0</v>
      </c>
      <c r="FT135" s="4">
        <f>SUMIFS(Purchase!$F:$F,Purchase!$A:$A,Waterfall!$A135,Purchase!$D:$D,Waterfall!$C135,Purchase!$C:$C,Waterfall!FT$1)</f>
        <v>0</v>
      </c>
      <c r="FU135" s="4">
        <f>SUMIFS(Purchase!$F:$F,Purchase!$A:$A,Waterfall!$A135,Purchase!$D:$D,Waterfall!$C135,Purchase!$C:$C,Waterfall!FU$1)</f>
        <v>0</v>
      </c>
      <c r="FV135" s="4">
        <f>SUMIFS(Purchase!$F:$F,Purchase!$A:$A,Waterfall!$A135,Purchase!$D:$D,Waterfall!$C135,Purchase!$C:$C,Waterfall!FV$1)</f>
        <v>0</v>
      </c>
      <c r="FW135" s="4">
        <f>SUMIFS(Purchase!$F:$F,Purchase!$A:$A,Waterfall!$A135,Purchase!$D:$D,Waterfall!$C135,Purchase!$C:$C,Waterfall!FW$1)</f>
        <v>0</v>
      </c>
      <c r="FX135" s="4">
        <f>SUMIFS(Purchase!$F:$F,Purchase!$A:$A,Waterfall!$A135,Purchase!$D:$D,Waterfall!$C135,Purchase!$C:$C,Waterfall!FX$1)</f>
        <v>0</v>
      </c>
      <c r="FY135" s="4">
        <f>SUMIFS(Purchase!$F:$F,Purchase!$A:$A,Waterfall!$A135,Purchase!$D:$D,Waterfall!$C135,Purchase!$C:$C,Waterfall!FY$1)</f>
        <v>0</v>
      </c>
      <c r="FZ135" s="4">
        <f>SUMIFS(Purchase!$F:$F,Purchase!$A:$A,Waterfall!$A135,Purchase!$D:$D,Waterfall!$C135,Purchase!$C:$C,Waterfall!FZ$1)</f>
        <v>0</v>
      </c>
      <c r="GA135" s="4">
        <f>SUMIFS(Purchase!$F:$F,Purchase!$A:$A,Waterfall!$A135,Purchase!$D:$D,Waterfall!$C135,Purchase!$C:$C,Waterfall!GA$1)</f>
        <v>0</v>
      </c>
      <c r="GB135" s="4">
        <f>SUMIFS(Purchase!$F:$F,Purchase!$A:$A,Waterfall!$A135,Purchase!$D:$D,Waterfall!$C135,Purchase!$C:$C,Waterfall!GB$1)</f>
        <v>0</v>
      </c>
      <c r="GC135" s="4">
        <f>SUMIFS(Purchase!$F:$F,Purchase!$A:$A,Waterfall!$A135,Purchase!$D:$D,Waterfall!$C135,Purchase!$C:$C,Waterfall!GC$1)</f>
        <v>0</v>
      </c>
      <c r="GD135" s="4">
        <f>SUMIFS(Purchase!$F:$F,Purchase!$A:$A,Waterfall!$A135,Purchase!$D:$D,Waterfall!$C135,Purchase!$C:$C,Waterfall!GD$1)</f>
        <v>0</v>
      </c>
      <c r="GE135" s="4">
        <f>SUMIFS(Purchase!$F:$F,Purchase!$A:$A,Waterfall!$A135,Purchase!$D:$D,Waterfall!$C135,Purchase!$C:$C,Waterfall!GE$1)</f>
        <v>0</v>
      </c>
      <c r="GF135" s="4">
        <f>SUMIFS(Purchase!$F:$F,Purchase!$A:$A,Waterfall!$A135,Purchase!$D:$D,Waterfall!$C135,Purchase!$C:$C,Waterfall!GF$1)</f>
        <v>0</v>
      </c>
      <c r="GG135" s="4">
        <f>SUMIFS(Purchase!$F:$F,Purchase!$A:$A,Waterfall!$A135,Purchase!$D:$D,Waterfall!$C135,Purchase!$C:$C,Waterfall!GG$1)</f>
        <v>0</v>
      </c>
      <c r="GH135" s="4">
        <f>SUMIFS(Purchase!$F:$F,Purchase!$A:$A,Waterfall!$A135,Purchase!$D:$D,Waterfall!$C135,Purchase!$C:$C,Waterfall!GH$1)</f>
        <v>0</v>
      </c>
      <c r="GI135" s="4">
        <f>SUMIFS(Purchase!$F:$F,Purchase!$A:$A,Waterfall!$A135,Purchase!$D:$D,Waterfall!$C135,Purchase!$C:$C,Waterfall!GI$1)</f>
        <v>0</v>
      </c>
    </row>
    <row r="136" spans="1:191" x14ac:dyDescent="0.35">
      <c r="A136" s="8">
        <f t="shared" si="5"/>
        <v>1</v>
      </c>
      <c r="B136" s="2" t="str">
        <f>VLOOKUP($A136,Centers!$B$1:$C$120,2,)</f>
        <v>GATE</v>
      </c>
      <c r="C136" s="3">
        <v>45013</v>
      </c>
      <c r="D136" s="4">
        <f>IF($A136=1,SUM(SUMIFS(Indent!$E:$E,Indent!$C:$C,Waterfall!$C136,Indent!$A:$A,Centers!$A$2),SUMIFS(Indent!$E:$E,Indent!$C:$C,Waterfall!$C136,Indent!$A:$A,Centers!$A$3),SUMIFS(Indent!$E:$E,Indent!$C:$C,Waterfall!$C136,Indent!$A:$A,Centers!$A$4),SUMIFS(Indent!$E:$E,Indent!$C:$C,Waterfall!$C136,Indent!$A:$A,Centers!$A$5),SUMIFS(Indent!$E:$E,Indent!$C:$C,Waterfall!$C136,Indent!$A:$A,Centers!$A$6),SUMIFS(Indent!$E:$E,Indent!$C:$C,Waterfall!$C136,Indent!$A:$A,Centers!$A$7),SUMIFS(Indent!$E:$E,Indent!$C:$C,Waterfall!$C136,Indent!$A:$A,Centers!$A$8)),SUMIFS(Indent!$E:$E,Indent!$C:$C,Waterfall!$C136,Indent!$A:$A,$A136))</f>
        <v>0</v>
      </c>
      <c r="E136" s="4">
        <f>SUMIFS(Purchase!$F:$F,Purchase!$A:$A,Waterfall!$A136,Purchase!$D:$D,Waterfall!$C136,Purchase!$C:$C,Waterfall!E$1)</f>
        <v>0</v>
      </c>
      <c r="F136" s="4">
        <f>SUMIFS(Purchase!$F:$F,Purchase!$A:$A,Waterfall!$A136,Purchase!$D:$D,Waterfall!$C136,Purchase!$C:$C,Waterfall!F$1)</f>
        <v>0</v>
      </c>
      <c r="G136" s="4">
        <f>SUMIFS(Purchase!$F:$F,Purchase!$A:$A,Waterfall!$A136,Purchase!$D:$D,Waterfall!$C136,Purchase!$C:$C,Waterfall!G$1)</f>
        <v>0</v>
      </c>
      <c r="H136" s="4">
        <f>SUMIFS(Purchase!$F:$F,Purchase!$A:$A,Waterfall!$A136,Purchase!$D:$D,Waterfall!$C136,Purchase!$C:$C,Waterfall!H$1)</f>
        <v>0</v>
      </c>
      <c r="I136" s="4">
        <f>SUMIFS(Purchase!$F:$F,Purchase!$A:$A,Waterfall!$A136,Purchase!$D:$D,Waterfall!$C136,Purchase!$C:$C,Waterfall!I$1)</f>
        <v>0</v>
      </c>
      <c r="J136" s="4">
        <f>SUMIFS(Purchase!$F:$F,Purchase!$A:$A,Waterfall!$A136,Purchase!$D:$D,Waterfall!$C136,Purchase!$C:$C,Waterfall!J$1)</f>
        <v>0</v>
      </c>
      <c r="K136" s="4">
        <f>SUMIFS(Purchase!$F:$F,Purchase!$A:$A,Waterfall!$A136,Purchase!$D:$D,Waterfall!$C136,Purchase!$C:$C,Waterfall!K$1)</f>
        <v>0</v>
      </c>
      <c r="L136" s="4">
        <f>SUMIFS(Purchase!$F:$F,Purchase!$A:$A,Waterfall!$A136,Purchase!$D:$D,Waterfall!$C136,Purchase!$C:$C,Waterfall!L$1)</f>
        <v>0</v>
      </c>
      <c r="M136" s="4">
        <f>SUMIFS(Purchase!$F:$F,Purchase!$A:$A,Waterfall!$A136,Purchase!$D:$D,Waterfall!$C136,Purchase!$C:$C,Waterfall!M$1)</f>
        <v>0</v>
      </c>
      <c r="N136" s="4">
        <f>SUMIFS(Purchase!$F:$F,Purchase!$A:$A,Waterfall!$A136,Purchase!$D:$D,Waterfall!$C136,Purchase!$C:$C,Waterfall!N$1)</f>
        <v>0</v>
      </c>
      <c r="O136" s="4">
        <f>SUMIFS(Purchase!$F:$F,Purchase!$A:$A,Waterfall!$A136,Purchase!$D:$D,Waterfall!$C136,Purchase!$C:$C,Waterfall!O$1)</f>
        <v>0</v>
      </c>
      <c r="P136" s="4">
        <f>SUMIFS(Purchase!$F:$F,Purchase!$A:$A,Waterfall!$A136,Purchase!$D:$D,Waterfall!$C136,Purchase!$C:$C,Waterfall!P$1)</f>
        <v>0</v>
      </c>
      <c r="Q136" s="4">
        <f>SUMIFS(Purchase!$F:$F,Purchase!$A:$A,Waterfall!$A136,Purchase!$D:$D,Waterfall!$C136,Purchase!$C:$C,Waterfall!Q$1)</f>
        <v>0</v>
      </c>
      <c r="R136" s="4">
        <f>SUMIFS(Purchase!$F:$F,Purchase!$A:$A,Waterfall!$A136,Purchase!$D:$D,Waterfall!$C136,Purchase!$C:$C,Waterfall!R$1)</f>
        <v>0</v>
      </c>
      <c r="S136" s="4">
        <f>SUMIFS(Purchase!$F:$F,Purchase!$A:$A,Waterfall!$A136,Purchase!$D:$D,Waterfall!$C136,Purchase!$C:$C,Waterfall!S$1)</f>
        <v>0</v>
      </c>
      <c r="T136" s="4">
        <f>SUMIFS(Purchase!$F:$F,Purchase!$A:$A,Waterfall!$A136,Purchase!$D:$D,Waterfall!$C136,Purchase!$C:$C,Waterfall!T$1)</f>
        <v>0</v>
      </c>
      <c r="U136" s="4">
        <f>SUMIFS(Purchase!$F:$F,Purchase!$A:$A,Waterfall!$A136,Purchase!$D:$D,Waterfall!$C136,Purchase!$C:$C,Waterfall!U$1)</f>
        <v>0</v>
      </c>
      <c r="V136" s="4">
        <f>SUMIFS(Purchase!$F:$F,Purchase!$A:$A,Waterfall!$A136,Purchase!$D:$D,Waterfall!$C136,Purchase!$C:$C,Waterfall!V$1)</f>
        <v>0</v>
      </c>
      <c r="W136" s="4">
        <f>SUMIFS(Purchase!$F:$F,Purchase!$A:$A,Waterfall!$A136,Purchase!$D:$D,Waterfall!$C136,Purchase!$C:$C,Waterfall!W$1)</f>
        <v>0</v>
      </c>
      <c r="X136" s="4">
        <f>SUMIFS(Purchase!$F:$F,Purchase!$A:$A,Waterfall!$A136,Purchase!$D:$D,Waterfall!$C136,Purchase!$C:$C,Waterfall!X$1)</f>
        <v>0</v>
      </c>
      <c r="Y136" s="4">
        <f>SUMIFS(Purchase!$F:$F,Purchase!$A:$A,Waterfall!$A136,Purchase!$D:$D,Waterfall!$C136,Purchase!$C:$C,Waterfall!Y$1)</f>
        <v>0</v>
      </c>
      <c r="Z136" s="4">
        <f>SUMIFS(Purchase!$F:$F,Purchase!$A:$A,Waterfall!$A136,Purchase!$D:$D,Waterfall!$C136,Purchase!$C:$C,Waterfall!Z$1)</f>
        <v>0</v>
      </c>
      <c r="AA136" s="4">
        <f>SUMIFS(Purchase!$F:$F,Purchase!$A:$A,Waterfall!$A136,Purchase!$D:$D,Waterfall!$C136,Purchase!$C:$C,Waterfall!AA$1)</f>
        <v>0</v>
      </c>
      <c r="AB136" s="4">
        <f>SUMIFS(Purchase!$F:$F,Purchase!$A:$A,Waterfall!$A136,Purchase!$D:$D,Waterfall!$C136,Purchase!$C:$C,Waterfall!AB$1)</f>
        <v>0</v>
      </c>
      <c r="AC136" s="4">
        <f>SUMIFS(Purchase!$F:$F,Purchase!$A:$A,Waterfall!$A136,Purchase!$D:$D,Waterfall!$C136,Purchase!$C:$C,Waterfall!AC$1)</f>
        <v>0</v>
      </c>
      <c r="AD136" s="4">
        <f>SUMIFS(Purchase!$F:$F,Purchase!$A:$A,Waterfall!$A136,Purchase!$D:$D,Waterfall!$C136,Purchase!$C:$C,Waterfall!AD$1)</f>
        <v>0</v>
      </c>
      <c r="AE136" s="4">
        <f>SUMIFS(Purchase!$F:$F,Purchase!$A:$A,Waterfall!$A136,Purchase!$D:$D,Waterfall!$C136,Purchase!$C:$C,Waterfall!AE$1)</f>
        <v>0</v>
      </c>
      <c r="AF136" s="4">
        <f>SUMIFS(Purchase!$F:$F,Purchase!$A:$A,Waterfall!$A136,Purchase!$D:$D,Waterfall!$C136,Purchase!$C:$C,Waterfall!AF$1)</f>
        <v>0</v>
      </c>
      <c r="AG136" s="4">
        <f>SUMIFS(Purchase!$F:$F,Purchase!$A:$A,Waterfall!$A136,Purchase!$D:$D,Waterfall!$C136,Purchase!$C:$C,Waterfall!AG$1)</f>
        <v>0</v>
      </c>
      <c r="AH136" s="4">
        <f>SUMIFS(Purchase!$F:$F,Purchase!$A:$A,Waterfall!$A136,Purchase!$D:$D,Waterfall!$C136,Purchase!$C:$C,Waterfall!AH$1)</f>
        <v>0</v>
      </c>
      <c r="AI136" s="4">
        <f>SUMIFS(Purchase!$F:$F,Purchase!$A:$A,Waterfall!$A136,Purchase!$D:$D,Waterfall!$C136,Purchase!$C:$C,Waterfall!AI$1)</f>
        <v>0</v>
      </c>
      <c r="AJ136" s="4">
        <f>SUMIFS(Purchase!$F:$F,Purchase!$A:$A,Waterfall!$A136,Purchase!$D:$D,Waterfall!$C136,Purchase!$C:$C,Waterfall!AJ$1)</f>
        <v>0</v>
      </c>
      <c r="AK136" s="4">
        <f>SUMIFS(Purchase!$F:$F,Purchase!$A:$A,Waterfall!$A136,Purchase!$D:$D,Waterfall!$C136,Purchase!$C:$C,Waterfall!AK$1)</f>
        <v>0</v>
      </c>
      <c r="AL136" s="4">
        <f>SUMIFS(Purchase!$F:$F,Purchase!$A:$A,Waterfall!$A136,Purchase!$D:$D,Waterfall!$C136,Purchase!$C:$C,Waterfall!AL$1)</f>
        <v>0</v>
      </c>
      <c r="AM136" s="4">
        <f>SUMIFS(Purchase!$F:$F,Purchase!$A:$A,Waterfall!$A136,Purchase!$D:$D,Waterfall!$C136,Purchase!$C:$C,Waterfall!AM$1)</f>
        <v>0</v>
      </c>
      <c r="AN136" s="4">
        <f>SUMIFS(Purchase!$F:$F,Purchase!$A:$A,Waterfall!$A136,Purchase!$D:$D,Waterfall!$C136,Purchase!$C:$C,Waterfall!AN$1)</f>
        <v>0</v>
      </c>
      <c r="AO136" s="4">
        <f>SUMIFS(Purchase!$F:$F,Purchase!$A:$A,Waterfall!$A136,Purchase!$D:$D,Waterfall!$C136,Purchase!$C:$C,Waterfall!AO$1)</f>
        <v>0</v>
      </c>
      <c r="AP136" s="4">
        <f>SUMIFS(Purchase!$F:$F,Purchase!$A:$A,Waterfall!$A136,Purchase!$D:$D,Waterfall!$C136,Purchase!$C:$C,Waterfall!AP$1)</f>
        <v>0</v>
      </c>
      <c r="AQ136" s="4">
        <f>SUMIFS(Purchase!$F:$F,Purchase!$A:$A,Waterfall!$A136,Purchase!$D:$D,Waterfall!$C136,Purchase!$C:$C,Waterfall!AQ$1)</f>
        <v>0</v>
      </c>
      <c r="AR136" s="4">
        <f>SUMIFS(Purchase!$F:$F,Purchase!$A:$A,Waterfall!$A136,Purchase!$D:$D,Waterfall!$C136,Purchase!$C:$C,Waterfall!AR$1)</f>
        <v>0</v>
      </c>
      <c r="AS136" s="4">
        <f>SUMIFS(Purchase!$F:$F,Purchase!$A:$A,Waterfall!$A136,Purchase!$D:$D,Waterfall!$C136,Purchase!$C:$C,Waterfall!AS$1)</f>
        <v>0</v>
      </c>
      <c r="AT136" s="4">
        <f>SUMIFS(Purchase!$F:$F,Purchase!$A:$A,Waterfall!$A136,Purchase!$D:$D,Waterfall!$C136,Purchase!$C:$C,Waterfall!AT$1)</f>
        <v>0</v>
      </c>
      <c r="AU136" s="4">
        <f>SUMIFS(Purchase!$F:$F,Purchase!$A:$A,Waterfall!$A136,Purchase!$D:$D,Waterfall!$C136,Purchase!$C:$C,Waterfall!AU$1)</f>
        <v>0</v>
      </c>
      <c r="AV136" s="4">
        <f>SUMIFS(Purchase!$F:$F,Purchase!$A:$A,Waterfall!$A136,Purchase!$D:$D,Waterfall!$C136,Purchase!$C:$C,Waterfall!AV$1)</f>
        <v>0</v>
      </c>
      <c r="AW136" s="4">
        <f>SUMIFS(Purchase!$F:$F,Purchase!$A:$A,Waterfall!$A136,Purchase!$D:$D,Waterfall!$C136,Purchase!$C:$C,Waterfall!AW$1)</f>
        <v>0</v>
      </c>
      <c r="AX136" s="4">
        <f>SUMIFS(Purchase!$F:$F,Purchase!$A:$A,Waterfall!$A136,Purchase!$D:$D,Waterfall!$C136,Purchase!$C:$C,Waterfall!AX$1)</f>
        <v>0</v>
      </c>
      <c r="AY136" s="4">
        <f>SUMIFS(Purchase!$F:$F,Purchase!$A:$A,Waterfall!$A136,Purchase!$D:$D,Waterfall!$C136,Purchase!$C:$C,Waterfall!AY$1)</f>
        <v>0</v>
      </c>
      <c r="AZ136" s="4">
        <f>SUMIFS(Purchase!$F:$F,Purchase!$A:$A,Waterfall!$A136,Purchase!$D:$D,Waterfall!$C136,Purchase!$C:$C,Waterfall!AZ$1)</f>
        <v>0</v>
      </c>
      <c r="BA136" s="4">
        <f>SUMIFS(Purchase!$F:$F,Purchase!$A:$A,Waterfall!$A136,Purchase!$D:$D,Waterfall!$C136,Purchase!$C:$C,Waterfall!BA$1)</f>
        <v>0</v>
      </c>
      <c r="BB136" s="4">
        <f>SUMIFS(Purchase!$F:$F,Purchase!$A:$A,Waterfall!$A136,Purchase!$D:$D,Waterfall!$C136,Purchase!$C:$C,Waterfall!BB$1)</f>
        <v>0</v>
      </c>
      <c r="BC136" s="4">
        <f>SUMIFS(Purchase!$F:$F,Purchase!$A:$A,Waterfall!$A136,Purchase!$D:$D,Waterfall!$C136,Purchase!$C:$C,Waterfall!BC$1)</f>
        <v>0</v>
      </c>
      <c r="BD136" s="4">
        <f>SUMIFS(Purchase!$F:$F,Purchase!$A:$A,Waterfall!$A136,Purchase!$D:$D,Waterfall!$C136,Purchase!$C:$C,Waterfall!BD$1)</f>
        <v>0</v>
      </c>
      <c r="BE136" s="4">
        <f>SUMIFS(Purchase!$F:$F,Purchase!$A:$A,Waterfall!$A136,Purchase!$D:$D,Waterfall!$C136,Purchase!$C:$C,Waterfall!BE$1)</f>
        <v>0</v>
      </c>
      <c r="BF136" s="4">
        <f>SUMIFS(Purchase!$F:$F,Purchase!$A:$A,Waterfall!$A136,Purchase!$D:$D,Waterfall!$C136,Purchase!$C:$C,Waterfall!BF$1)</f>
        <v>0</v>
      </c>
      <c r="BG136" s="4">
        <f>SUMIFS(Purchase!$F:$F,Purchase!$A:$A,Waterfall!$A136,Purchase!$D:$D,Waterfall!$C136,Purchase!$C:$C,Waterfall!BG$1)</f>
        <v>0</v>
      </c>
      <c r="BH136" s="4">
        <f>SUMIFS(Purchase!$F:$F,Purchase!$A:$A,Waterfall!$A136,Purchase!$D:$D,Waterfall!$C136,Purchase!$C:$C,Waterfall!BH$1)</f>
        <v>0</v>
      </c>
      <c r="BI136" s="4">
        <f>SUMIFS(Purchase!$F:$F,Purchase!$A:$A,Waterfall!$A136,Purchase!$D:$D,Waterfall!$C136,Purchase!$C:$C,Waterfall!BI$1)</f>
        <v>0</v>
      </c>
      <c r="BJ136" s="4">
        <f>SUMIFS(Purchase!$F:$F,Purchase!$A:$A,Waterfall!$A136,Purchase!$D:$D,Waterfall!$C136,Purchase!$C:$C,Waterfall!BJ$1)</f>
        <v>0</v>
      </c>
      <c r="BK136" s="4">
        <f>SUMIFS(Purchase!$F:$F,Purchase!$A:$A,Waterfall!$A136,Purchase!$D:$D,Waterfall!$C136,Purchase!$C:$C,Waterfall!BK$1)</f>
        <v>0</v>
      </c>
      <c r="BL136" s="4">
        <f>SUMIFS(Purchase!$F:$F,Purchase!$A:$A,Waterfall!$A136,Purchase!$D:$D,Waterfall!$C136,Purchase!$C:$C,Waterfall!BL$1)</f>
        <v>0</v>
      </c>
      <c r="BM136" s="4">
        <f>SUMIFS(Purchase!$F:$F,Purchase!$A:$A,Waterfall!$A136,Purchase!$D:$D,Waterfall!$C136,Purchase!$C:$C,Waterfall!BM$1)</f>
        <v>0</v>
      </c>
      <c r="BN136" s="4">
        <f>SUMIFS(Purchase!$F:$F,Purchase!$A:$A,Waterfall!$A136,Purchase!$D:$D,Waterfall!$C136,Purchase!$C:$C,Waterfall!BN$1)</f>
        <v>0</v>
      </c>
      <c r="BO136" s="4">
        <f>SUMIFS(Purchase!$F:$F,Purchase!$A:$A,Waterfall!$A136,Purchase!$D:$D,Waterfall!$C136,Purchase!$C:$C,Waterfall!BO$1)</f>
        <v>0</v>
      </c>
      <c r="BP136" s="4">
        <f>SUMIFS(Purchase!$F:$F,Purchase!$A:$A,Waterfall!$A136,Purchase!$D:$D,Waterfall!$C136,Purchase!$C:$C,Waterfall!BP$1)</f>
        <v>0</v>
      </c>
      <c r="BQ136" s="4">
        <f>SUMIFS(Purchase!$F:$F,Purchase!$A:$A,Waterfall!$A136,Purchase!$D:$D,Waterfall!$C136,Purchase!$C:$C,Waterfall!BQ$1)</f>
        <v>0</v>
      </c>
      <c r="BR136" s="4">
        <f>SUMIFS(Purchase!$F:$F,Purchase!$A:$A,Waterfall!$A136,Purchase!$D:$D,Waterfall!$C136,Purchase!$C:$C,Waterfall!BR$1)</f>
        <v>0</v>
      </c>
      <c r="BS136" s="4">
        <f>SUMIFS(Purchase!$F:$F,Purchase!$A:$A,Waterfall!$A136,Purchase!$D:$D,Waterfall!$C136,Purchase!$C:$C,Waterfall!BS$1)</f>
        <v>0</v>
      </c>
      <c r="BT136" s="4">
        <f>SUMIFS(Purchase!$F:$F,Purchase!$A:$A,Waterfall!$A136,Purchase!$D:$D,Waterfall!$C136,Purchase!$C:$C,Waterfall!BT$1)</f>
        <v>0</v>
      </c>
      <c r="BU136" s="4">
        <f>SUMIFS(Purchase!$F:$F,Purchase!$A:$A,Waterfall!$A136,Purchase!$D:$D,Waterfall!$C136,Purchase!$C:$C,Waterfall!BU$1)</f>
        <v>0</v>
      </c>
      <c r="BV136" s="4">
        <f>SUMIFS(Purchase!$F:$F,Purchase!$A:$A,Waterfall!$A136,Purchase!$D:$D,Waterfall!$C136,Purchase!$C:$C,Waterfall!BV$1)</f>
        <v>0</v>
      </c>
      <c r="BW136" s="4">
        <f>SUMIFS(Purchase!$F:$F,Purchase!$A:$A,Waterfall!$A136,Purchase!$D:$D,Waterfall!$C136,Purchase!$C:$C,Waterfall!BW$1)</f>
        <v>0</v>
      </c>
      <c r="BX136" s="4">
        <f>SUMIFS(Purchase!$F:$F,Purchase!$A:$A,Waterfall!$A136,Purchase!$D:$D,Waterfall!$C136,Purchase!$C:$C,Waterfall!BX$1)</f>
        <v>0</v>
      </c>
      <c r="BY136" s="4">
        <f>SUMIFS(Purchase!$F:$F,Purchase!$A:$A,Waterfall!$A136,Purchase!$D:$D,Waterfall!$C136,Purchase!$C:$C,Waterfall!BY$1)</f>
        <v>0</v>
      </c>
      <c r="BZ136" s="4">
        <f>SUMIFS(Purchase!$F:$F,Purchase!$A:$A,Waterfall!$A136,Purchase!$D:$D,Waterfall!$C136,Purchase!$C:$C,Waterfall!BZ$1)</f>
        <v>0</v>
      </c>
      <c r="CA136" s="4">
        <f>SUMIFS(Purchase!$F:$F,Purchase!$A:$A,Waterfall!$A136,Purchase!$D:$D,Waterfall!$C136,Purchase!$C:$C,Waterfall!CA$1)</f>
        <v>0</v>
      </c>
      <c r="CB136" s="4">
        <f>SUMIFS(Purchase!$F:$F,Purchase!$A:$A,Waterfall!$A136,Purchase!$D:$D,Waterfall!$C136,Purchase!$C:$C,Waterfall!CB$1)</f>
        <v>0</v>
      </c>
      <c r="CC136" s="4">
        <f>SUMIFS(Purchase!$F:$F,Purchase!$A:$A,Waterfall!$A136,Purchase!$D:$D,Waterfall!$C136,Purchase!$C:$C,Waterfall!CC$1)</f>
        <v>0</v>
      </c>
      <c r="CD136" s="4">
        <f>SUMIFS(Purchase!$F:$F,Purchase!$A:$A,Waterfall!$A136,Purchase!$D:$D,Waterfall!$C136,Purchase!$C:$C,Waterfall!CD$1)</f>
        <v>0</v>
      </c>
      <c r="CE136" s="4">
        <f>SUMIFS(Purchase!$F:$F,Purchase!$A:$A,Waterfall!$A136,Purchase!$D:$D,Waterfall!$C136,Purchase!$C:$C,Waterfall!CE$1)</f>
        <v>0</v>
      </c>
      <c r="CF136" s="4">
        <f>SUMIFS(Purchase!$F:$F,Purchase!$A:$A,Waterfall!$A136,Purchase!$D:$D,Waterfall!$C136,Purchase!$C:$C,Waterfall!CF$1)</f>
        <v>0</v>
      </c>
      <c r="CG136" s="4">
        <f>SUMIFS(Purchase!$F:$F,Purchase!$A:$A,Waterfall!$A136,Purchase!$D:$D,Waterfall!$C136,Purchase!$C:$C,Waterfall!CG$1)</f>
        <v>0</v>
      </c>
      <c r="CH136" s="4">
        <f>SUMIFS(Purchase!$F:$F,Purchase!$A:$A,Waterfall!$A136,Purchase!$D:$D,Waterfall!$C136,Purchase!$C:$C,Waterfall!CH$1)</f>
        <v>0</v>
      </c>
      <c r="CI136" s="4">
        <f>SUMIFS(Purchase!$F:$F,Purchase!$A:$A,Waterfall!$A136,Purchase!$D:$D,Waterfall!$C136,Purchase!$C:$C,Waterfall!CI$1)</f>
        <v>0</v>
      </c>
      <c r="CJ136" s="4">
        <f>SUMIFS(Purchase!$F:$F,Purchase!$A:$A,Waterfall!$A136,Purchase!$D:$D,Waterfall!$C136,Purchase!$C:$C,Waterfall!CJ$1)</f>
        <v>0</v>
      </c>
      <c r="CK136" s="4">
        <f>SUMIFS(Purchase!$F:$F,Purchase!$A:$A,Waterfall!$A136,Purchase!$D:$D,Waterfall!$C136,Purchase!$C:$C,Waterfall!CK$1)</f>
        <v>0</v>
      </c>
      <c r="CL136" s="4">
        <f>SUMIFS(Purchase!$F:$F,Purchase!$A:$A,Waterfall!$A136,Purchase!$D:$D,Waterfall!$C136,Purchase!$C:$C,Waterfall!CL$1)</f>
        <v>0</v>
      </c>
      <c r="CM136" s="4">
        <f>SUMIFS(Purchase!$F:$F,Purchase!$A:$A,Waterfall!$A136,Purchase!$D:$D,Waterfall!$C136,Purchase!$C:$C,Waterfall!CM$1)</f>
        <v>0</v>
      </c>
      <c r="CN136" s="4">
        <f>SUMIFS(Purchase!$F:$F,Purchase!$A:$A,Waterfall!$A136,Purchase!$D:$D,Waterfall!$C136,Purchase!$C:$C,Waterfall!CN$1)</f>
        <v>0</v>
      </c>
      <c r="CO136" s="4">
        <f>SUMIFS(Purchase!$F:$F,Purchase!$A:$A,Waterfall!$A136,Purchase!$D:$D,Waterfall!$C136,Purchase!$C:$C,Waterfall!CO$1)</f>
        <v>0</v>
      </c>
      <c r="CP136" s="4">
        <f>SUMIFS(Purchase!$F:$F,Purchase!$A:$A,Waterfall!$A136,Purchase!$D:$D,Waterfall!$C136,Purchase!$C:$C,Waterfall!CP$1)</f>
        <v>0</v>
      </c>
      <c r="CQ136" s="4">
        <f>SUMIFS(Purchase!$F:$F,Purchase!$A:$A,Waterfall!$A136,Purchase!$D:$D,Waterfall!$C136,Purchase!$C:$C,Waterfall!CQ$1)</f>
        <v>0</v>
      </c>
      <c r="CR136" s="4">
        <f>SUMIFS(Purchase!$F:$F,Purchase!$A:$A,Waterfall!$A136,Purchase!$D:$D,Waterfall!$C136,Purchase!$C:$C,Waterfall!CR$1)</f>
        <v>0</v>
      </c>
      <c r="CS136" s="4">
        <f>SUMIFS(Purchase!$F:$F,Purchase!$A:$A,Waterfall!$A136,Purchase!$D:$D,Waterfall!$C136,Purchase!$C:$C,Waterfall!CS$1)</f>
        <v>0</v>
      </c>
      <c r="CT136" s="4">
        <f>SUMIFS(Purchase!$F:$F,Purchase!$A:$A,Waterfall!$A136,Purchase!$D:$D,Waterfall!$C136,Purchase!$C:$C,Waterfall!CT$1)</f>
        <v>0</v>
      </c>
      <c r="CU136" s="4">
        <f>SUMIFS(Purchase!$F:$F,Purchase!$A:$A,Waterfall!$A136,Purchase!$D:$D,Waterfall!$C136,Purchase!$C:$C,Waterfall!CU$1)</f>
        <v>0</v>
      </c>
      <c r="CV136" s="4">
        <f>SUMIFS(Purchase!$F:$F,Purchase!$A:$A,Waterfall!$A136,Purchase!$D:$D,Waterfall!$C136,Purchase!$C:$C,Waterfall!CV$1)</f>
        <v>0</v>
      </c>
      <c r="CW136" s="4">
        <f>SUMIFS(Purchase!$F:$F,Purchase!$A:$A,Waterfall!$A136,Purchase!$D:$D,Waterfall!$C136,Purchase!$C:$C,Waterfall!CW$1)</f>
        <v>0</v>
      </c>
      <c r="CX136" s="4">
        <f>SUMIFS(Purchase!$F:$F,Purchase!$A:$A,Waterfall!$A136,Purchase!$D:$D,Waterfall!$C136,Purchase!$C:$C,Waterfall!CX$1)</f>
        <v>0</v>
      </c>
      <c r="CY136" s="4">
        <f>SUMIFS(Purchase!$F:$F,Purchase!$A:$A,Waterfall!$A136,Purchase!$D:$D,Waterfall!$C136,Purchase!$C:$C,Waterfall!CY$1)</f>
        <v>0</v>
      </c>
      <c r="CZ136" s="4">
        <f>SUMIFS(Purchase!$F:$F,Purchase!$A:$A,Waterfall!$A136,Purchase!$D:$D,Waterfall!$C136,Purchase!$C:$C,Waterfall!CZ$1)</f>
        <v>0</v>
      </c>
      <c r="DA136" s="4">
        <f>SUMIFS(Purchase!$F:$F,Purchase!$A:$A,Waterfall!$A136,Purchase!$D:$D,Waterfall!$C136,Purchase!$C:$C,Waterfall!DA$1)</f>
        <v>0</v>
      </c>
      <c r="DB136" s="4">
        <f>SUMIFS(Purchase!$F:$F,Purchase!$A:$A,Waterfall!$A136,Purchase!$D:$D,Waterfall!$C136,Purchase!$C:$C,Waterfall!DB$1)</f>
        <v>0</v>
      </c>
      <c r="DC136" s="4">
        <f>SUMIFS(Purchase!$F:$F,Purchase!$A:$A,Waterfall!$A136,Purchase!$D:$D,Waterfall!$C136,Purchase!$C:$C,Waterfall!DC$1)</f>
        <v>0</v>
      </c>
      <c r="DD136" s="4">
        <f>SUMIFS(Purchase!$F:$F,Purchase!$A:$A,Waterfall!$A136,Purchase!$D:$D,Waterfall!$C136,Purchase!$C:$C,Waterfall!DD$1)</f>
        <v>0</v>
      </c>
      <c r="DE136" s="4">
        <f>SUMIFS(Purchase!$F:$F,Purchase!$A:$A,Waterfall!$A136,Purchase!$D:$D,Waterfall!$C136,Purchase!$C:$C,Waterfall!DE$1)</f>
        <v>0</v>
      </c>
      <c r="DF136" s="4">
        <f>SUMIFS(Purchase!$F:$F,Purchase!$A:$A,Waterfall!$A136,Purchase!$D:$D,Waterfall!$C136,Purchase!$C:$C,Waterfall!DF$1)</f>
        <v>0</v>
      </c>
      <c r="DG136" s="4">
        <f>SUMIFS(Purchase!$F:$F,Purchase!$A:$A,Waterfall!$A136,Purchase!$D:$D,Waterfall!$C136,Purchase!$C:$C,Waterfall!DG$1)</f>
        <v>0</v>
      </c>
      <c r="DH136" s="4">
        <f>SUMIFS(Purchase!$F:$F,Purchase!$A:$A,Waterfall!$A136,Purchase!$D:$D,Waterfall!$C136,Purchase!$C:$C,Waterfall!DH$1)</f>
        <v>0</v>
      </c>
      <c r="DI136" s="4">
        <f>SUMIFS(Purchase!$F:$F,Purchase!$A:$A,Waterfall!$A136,Purchase!$D:$D,Waterfall!$C136,Purchase!$C:$C,Waterfall!DI$1)</f>
        <v>0</v>
      </c>
      <c r="DJ136" s="4">
        <f>SUMIFS(Purchase!$F:$F,Purchase!$A:$A,Waterfall!$A136,Purchase!$D:$D,Waterfall!$C136,Purchase!$C:$C,Waterfall!DJ$1)</f>
        <v>0</v>
      </c>
      <c r="DK136" s="4">
        <f>SUMIFS(Purchase!$F:$F,Purchase!$A:$A,Waterfall!$A136,Purchase!$D:$D,Waterfall!$C136,Purchase!$C:$C,Waterfall!DK$1)</f>
        <v>0</v>
      </c>
      <c r="DL136" s="4">
        <f>SUMIFS(Purchase!$F:$F,Purchase!$A:$A,Waterfall!$A136,Purchase!$D:$D,Waterfall!$C136,Purchase!$C:$C,Waterfall!DL$1)</f>
        <v>0</v>
      </c>
      <c r="DM136" s="4">
        <f>SUMIFS(Purchase!$F:$F,Purchase!$A:$A,Waterfall!$A136,Purchase!$D:$D,Waterfall!$C136,Purchase!$C:$C,Waterfall!DM$1)</f>
        <v>0</v>
      </c>
      <c r="DN136" s="4">
        <f>SUMIFS(Purchase!$F:$F,Purchase!$A:$A,Waterfall!$A136,Purchase!$D:$D,Waterfall!$C136,Purchase!$C:$C,Waterfall!DN$1)</f>
        <v>0</v>
      </c>
      <c r="DO136" s="4">
        <f>SUMIFS(Purchase!$F:$F,Purchase!$A:$A,Waterfall!$A136,Purchase!$D:$D,Waterfall!$C136,Purchase!$C:$C,Waterfall!DO$1)</f>
        <v>0</v>
      </c>
      <c r="DP136" s="4">
        <f>SUMIFS(Purchase!$F:$F,Purchase!$A:$A,Waterfall!$A136,Purchase!$D:$D,Waterfall!$C136,Purchase!$C:$C,Waterfall!DP$1)</f>
        <v>0</v>
      </c>
      <c r="DQ136" s="4">
        <f>SUMIFS(Purchase!$F:$F,Purchase!$A:$A,Waterfall!$A136,Purchase!$D:$D,Waterfall!$C136,Purchase!$C:$C,Waterfall!DQ$1)</f>
        <v>0</v>
      </c>
      <c r="DR136" s="4">
        <f>SUMIFS(Purchase!$F:$F,Purchase!$A:$A,Waterfall!$A136,Purchase!$D:$D,Waterfall!$C136,Purchase!$C:$C,Waterfall!DR$1)</f>
        <v>0</v>
      </c>
      <c r="DS136" s="4">
        <f>SUMIFS(Purchase!$F:$F,Purchase!$A:$A,Waterfall!$A136,Purchase!$D:$D,Waterfall!$C136,Purchase!$C:$C,Waterfall!DS$1)</f>
        <v>0</v>
      </c>
      <c r="DT136" s="4">
        <f>SUMIFS(Purchase!$F:$F,Purchase!$A:$A,Waterfall!$A136,Purchase!$D:$D,Waterfall!$C136,Purchase!$C:$C,Waterfall!DT$1)</f>
        <v>0</v>
      </c>
      <c r="DU136" s="4">
        <f>SUMIFS(Purchase!$F:$F,Purchase!$A:$A,Waterfall!$A136,Purchase!$D:$D,Waterfall!$C136,Purchase!$C:$C,Waterfall!DU$1)</f>
        <v>0</v>
      </c>
      <c r="DV136" s="4">
        <f>SUMIFS(Purchase!$F:$F,Purchase!$A:$A,Waterfall!$A136,Purchase!$D:$D,Waterfall!$C136,Purchase!$C:$C,Waterfall!DV$1)</f>
        <v>0</v>
      </c>
      <c r="DW136" s="4">
        <f>SUMIFS(Purchase!$F:$F,Purchase!$A:$A,Waterfall!$A136,Purchase!$D:$D,Waterfall!$C136,Purchase!$C:$C,Waterfall!DW$1)</f>
        <v>0</v>
      </c>
      <c r="DX136" s="4">
        <f>SUMIFS(Purchase!$F:$F,Purchase!$A:$A,Waterfall!$A136,Purchase!$D:$D,Waterfall!$C136,Purchase!$C:$C,Waterfall!DX$1)</f>
        <v>0</v>
      </c>
      <c r="DY136" s="4">
        <f>SUMIFS(Purchase!$F:$F,Purchase!$A:$A,Waterfall!$A136,Purchase!$D:$D,Waterfall!$C136,Purchase!$C:$C,Waterfall!DY$1)</f>
        <v>0</v>
      </c>
      <c r="DZ136" s="4">
        <f>SUMIFS(Purchase!$F:$F,Purchase!$A:$A,Waterfall!$A136,Purchase!$D:$D,Waterfall!$C136,Purchase!$C:$C,Waterfall!DZ$1)</f>
        <v>0</v>
      </c>
      <c r="EA136" s="4">
        <f>SUMIFS(Purchase!$F:$F,Purchase!$A:$A,Waterfall!$A136,Purchase!$D:$D,Waterfall!$C136,Purchase!$C:$C,Waterfall!EA$1)</f>
        <v>0</v>
      </c>
      <c r="EB136" s="4">
        <f>SUMIFS(Purchase!$F:$F,Purchase!$A:$A,Waterfall!$A136,Purchase!$D:$D,Waterfall!$C136,Purchase!$C:$C,Waterfall!EB$1)</f>
        <v>0</v>
      </c>
      <c r="EC136" s="4">
        <f>SUMIFS(Purchase!$F:$F,Purchase!$A:$A,Waterfall!$A136,Purchase!$D:$D,Waterfall!$C136,Purchase!$C:$C,Waterfall!EC$1)</f>
        <v>0</v>
      </c>
      <c r="ED136" s="4">
        <f>SUMIFS(Purchase!$F:$F,Purchase!$A:$A,Waterfall!$A136,Purchase!$D:$D,Waterfall!$C136,Purchase!$C:$C,Waterfall!ED$1)</f>
        <v>0</v>
      </c>
      <c r="EE136" s="4">
        <f>SUMIFS(Purchase!$F:$F,Purchase!$A:$A,Waterfall!$A136,Purchase!$D:$D,Waterfall!$C136,Purchase!$C:$C,Waterfall!EE$1)</f>
        <v>0</v>
      </c>
      <c r="EF136" s="4">
        <f>SUMIFS(Purchase!$F:$F,Purchase!$A:$A,Waterfall!$A136,Purchase!$D:$D,Waterfall!$C136,Purchase!$C:$C,Waterfall!EF$1)</f>
        <v>0</v>
      </c>
      <c r="EG136" s="4">
        <f>SUMIFS(Purchase!$F:$F,Purchase!$A:$A,Waterfall!$A136,Purchase!$D:$D,Waterfall!$C136,Purchase!$C:$C,Waterfall!EG$1)</f>
        <v>0</v>
      </c>
      <c r="EH136" s="4">
        <f>SUMIFS(Purchase!$F:$F,Purchase!$A:$A,Waterfall!$A136,Purchase!$D:$D,Waterfall!$C136,Purchase!$C:$C,Waterfall!EH$1)</f>
        <v>0</v>
      </c>
      <c r="EI136" s="4">
        <f>SUMIFS(Purchase!$F:$F,Purchase!$A:$A,Waterfall!$A136,Purchase!$D:$D,Waterfall!$C136,Purchase!$C:$C,Waterfall!EI$1)</f>
        <v>0</v>
      </c>
      <c r="EJ136" s="4">
        <f>SUMIFS(Purchase!$F:$F,Purchase!$A:$A,Waterfall!$A136,Purchase!$D:$D,Waterfall!$C136,Purchase!$C:$C,Waterfall!EJ$1)</f>
        <v>0</v>
      </c>
      <c r="EK136" s="4">
        <f>SUMIFS(Purchase!$F:$F,Purchase!$A:$A,Waterfall!$A136,Purchase!$D:$D,Waterfall!$C136,Purchase!$C:$C,Waterfall!EK$1)</f>
        <v>0</v>
      </c>
      <c r="EL136" s="4">
        <f>SUMIFS(Purchase!$F:$F,Purchase!$A:$A,Waterfall!$A136,Purchase!$D:$D,Waterfall!$C136,Purchase!$C:$C,Waterfall!EL$1)</f>
        <v>0</v>
      </c>
      <c r="EM136" s="4">
        <f>SUMIFS(Purchase!$F:$F,Purchase!$A:$A,Waterfall!$A136,Purchase!$D:$D,Waterfall!$C136,Purchase!$C:$C,Waterfall!EM$1)</f>
        <v>0</v>
      </c>
      <c r="EN136" s="4">
        <f>SUMIFS(Purchase!$F:$F,Purchase!$A:$A,Waterfall!$A136,Purchase!$D:$D,Waterfall!$C136,Purchase!$C:$C,Waterfall!EN$1)</f>
        <v>0</v>
      </c>
      <c r="EO136" s="4">
        <f>SUMIFS(Purchase!$F:$F,Purchase!$A:$A,Waterfall!$A136,Purchase!$D:$D,Waterfall!$C136,Purchase!$C:$C,Waterfall!EO$1)</f>
        <v>0</v>
      </c>
      <c r="EP136" s="4">
        <f>SUMIFS(Purchase!$F:$F,Purchase!$A:$A,Waterfall!$A136,Purchase!$D:$D,Waterfall!$C136,Purchase!$C:$C,Waterfall!EP$1)</f>
        <v>0</v>
      </c>
      <c r="EQ136" s="4">
        <f>SUMIFS(Purchase!$F:$F,Purchase!$A:$A,Waterfall!$A136,Purchase!$D:$D,Waterfall!$C136,Purchase!$C:$C,Waterfall!EQ$1)</f>
        <v>0</v>
      </c>
      <c r="ER136" s="4">
        <f>SUMIFS(Purchase!$F:$F,Purchase!$A:$A,Waterfall!$A136,Purchase!$D:$D,Waterfall!$C136,Purchase!$C:$C,Waterfall!ER$1)</f>
        <v>0</v>
      </c>
      <c r="ES136" s="4">
        <f>SUMIFS(Purchase!$F:$F,Purchase!$A:$A,Waterfall!$A136,Purchase!$D:$D,Waterfall!$C136,Purchase!$C:$C,Waterfall!ES$1)</f>
        <v>0</v>
      </c>
      <c r="ET136" s="4">
        <f>SUMIFS(Purchase!$F:$F,Purchase!$A:$A,Waterfall!$A136,Purchase!$D:$D,Waterfall!$C136,Purchase!$C:$C,Waterfall!ET$1)</f>
        <v>0</v>
      </c>
      <c r="EU136" s="4">
        <f>SUMIFS(Purchase!$F:$F,Purchase!$A:$A,Waterfall!$A136,Purchase!$D:$D,Waterfall!$C136,Purchase!$C:$C,Waterfall!EU$1)</f>
        <v>0</v>
      </c>
      <c r="EV136" s="4">
        <f>SUMIFS(Purchase!$F:$F,Purchase!$A:$A,Waterfall!$A136,Purchase!$D:$D,Waterfall!$C136,Purchase!$C:$C,Waterfall!EV$1)</f>
        <v>0</v>
      </c>
      <c r="EW136" s="4">
        <f>SUMIFS(Purchase!$F:$F,Purchase!$A:$A,Waterfall!$A136,Purchase!$D:$D,Waterfall!$C136,Purchase!$C:$C,Waterfall!EW$1)</f>
        <v>0</v>
      </c>
      <c r="EX136" s="4">
        <f>SUMIFS(Purchase!$F:$F,Purchase!$A:$A,Waterfall!$A136,Purchase!$D:$D,Waterfall!$C136,Purchase!$C:$C,Waterfall!EX$1)</f>
        <v>0</v>
      </c>
      <c r="EY136" s="4">
        <f>SUMIFS(Purchase!$F:$F,Purchase!$A:$A,Waterfall!$A136,Purchase!$D:$D,Waterfall!$C136,Purchase!$C:$C,Waterfall!EY$1)</f>
        <v>0</v>
      </c>
      <c r="EZ136" s="4">
        <f>SUMIFS(Purchase!$F:$F,Purchase!$A:$A,Waterfall!$A136,Purchase!$D:$D,Waterfall!$C136,Purchase!$C:$C,Waterfall!EZ$1)</f>
        <v>0</v>
      </c>
      <c r="FA136" s="4">
        <f>SUMIFS(Purchase!$F:$F,Purchase!$A:$A,Waterfall!$A136,Purchase!$D:$D,Waterfall!$C136,Purchase!$C:$C,Waterfall!FA$1)</f>
        <v>0</v>
      </c>
      <c r="FB136" s="4">
        <f>SUMIFS(Purchase!$F:$F,Purchase!$A:$A,Waterfall!$A136,Purchase!$D:$D,Waterfall!$C136,Purchase!$C:$C,Waterfall!FB$1)</f>
        <v>0</v>
      </c>
      <c r="FC136" s="4">
        <f>SUMIFS(Purchase!$F:$F,Purchase!$A:$A,Waterfall!$A136,Purchase!$D:$D,Waterfall!$C136,Purchase!$C:$C,Waterfall!FC$1)</f>
        <v>0</v>
      </c>
      <c r="FD136" s="4">
        <f>SUMIFS(Purchase!$F:$F,Purchase!$A:$A,Waterfall!$A136,Purchase!$D:$D,Waterfall!$C136,Purchase!$C:$C,Waterfall!FD$1)</f>
        <v>0</v>
      </c>
      <c r="FE136" s="4">
        <f>SUMIFS(Purchase!$F:$F,Purchase!$A:$A,Waterfall!$A136,Purchase!$D:$D,Waterfall!$C136,Purchase!$C:$C,Waterfall!FE$1)</f>
        <v>0</v>
      </c>
      <c r="FF136" s="4">
        <f>SUMIFS(Purchase!$F:$F,Purchase!$A:$A,Waterfall!$A136,Purchase!$D:$D,Waterfall!$C136,Purchase!$C:$C,Waterfall!FF$1)</f>
        <v>0</v>
      </c>
      <c r="FG136" s="4">
        <f>SUMIFS(Purchase!$F:$F,Purchase!$A:$A,Waterfall!$A136,Purchase!$D:$D,Waterfall!$C136,Purchase!$C:$C,Waterfall!FG$1)</f>
        <v>0</v>
      </c>
      <c r="FH136" s="4">
        <f>SUMIFS(Purchase!$F:$F,Purchase!$A:$A,Waterfall!$A136,Purchase!$D:$D,Waterfall!$C136,Purchase!$C:$C,Waterfall!FH$1)</f>
        <v>0</v>
      </c>
      <c r="FI136" s="4">
        <f>SUMIFS(Purchase!$F:$F,Purchase!$A:$A,Waterfall!$A136,Purchase!$D:$D,Waterfall!$C136,Purchase!$C:$C,Waterfall!FI$1)</f>
        <v>0</v>
      </c>
      <c r="FJ136" s="4">
        <f>SUMIFS(Purchase!$F:$F,Purchase!$A:$A,Waterfall!$A136,Purchase!$D:$D,Waterfall!$C136,Purchase!$C:$C,Waterfall!FJ$1)</f>
        <v>0</v>
      </c>
      <c r="FK136" s="4">
        <f>SUMIFS(Purchase!$F:$F,Purchase!$A:$A,Waterfall!$A136,Purchase!$D:$D,Waterfall!$C136,Purchase!$C:$C,Waterfall!FK$1)</f>
        <v>0</v>
      </c>
      <c r="FL136" s="4">
        <f>SUMIFS(Purchase!$F:$F,Purchase!$A:$A,Waterfall!$A136,Purchase!$D:$D,Waterfall!$C136,Purchase!$C:$C,Waterfall!FL$1)</f>
        <v>0</v>
      </c>
      <c r="FM136" s="4">
        <f>SUMIFS(Purchase!$F:$F,Purchase!$A:$A,Waterfall!$A136,Purchase!$D:$D,Waterfall!$C136,Purchase!$C:$C,Waterfall!FM$1)</f>
        <v>0</v>
      </c>
      <c r="FN136" s="4">
        <f>SUMIFS(Purchase!$F:$F,Purchase!$A:$A,Waterfall!$A136,Purchase!$D:$D,Waterfall!$C136,Purchase!$C:$C,Waterfall!FN$1)</f>
        <v>0</v>
      </c>
      <c r="FO136" s="4">
        <f>SUMIFS(Purchase!$F:$F,Purchase!$A:$A,Waterfall!$A136,Purchase!$D:$D,Waterfall!$C136,Purchase!$C:$C,Waterfall!FO$1)</f>
        <v>0</v>
      </c>
      <c r="FP136" s="4">
        <f>SUMIFS(Purchase!$F:$F,Purchase!$A:$A,Waterfall!$A136,Purchase!$D:$D,Waterfall!$C136,Purchase!$C:$C,Waterfall!FP$1)</f>
        <v>0</v>
      </c>
      <c r="FQ136" s="4">
        <f>SUMIFS(Purchase!$F:$F,Purchase!$A:$A,Waterfall!$A136,Purchase!$D:$D,Waterfall!$C136,Purchase!$C:$C,Waterfall!FQ$1)</f>
        <v>0</v>
      </c>
      <c r="FR136" s="4">
        <f>SUMIFS(Purchase!$F:$F,Purchase!$A:$A,Waterfall!$A136,Purchase!$D:$D,Waterfall!$C136,Purchase!$C:$C,Waterfall!FR$1)</f>
        <v>0</v>
      </c>
      <c r="FS136" s="4">
        <f>SUMIFS(Purchase!$F:$F,Purchase!$A:$A,Waterfall!$A136,Purchase!$D:$D,Waterfall!$C136,Purchase!$C:$C,Waterfall!FS$1)</f>
        <v>0</v>
      </c>
      <c r="FT136" s="4">
        <f>SUMIFS(Purchase!$F:$F,Purchase!$A:$A,Waterfall!$A136,Purchase!$D:$D,Waterfall!$C136,Purchase!$C:$C,Waterfall!FT$1)</f>
        <v>0</v>
      </c>
      <c r="FU136" s="4">
        <f>SUMIFS(Purchase!$F:$F,Purchase!$A:$A,Waterfall!$A136,Purchase!$D:$D,Waterfall!$C136,Purchase!$C:$C,Waterfall!FU$1)</f>
        <v>0</v>
      </c>
      <c r="FV136" s="4">
        <f>SUMIFS(Purchase!$F:$F,Purchase!$A:$A,Waterfall!$A136,Purchase!$D:$D,Waterfall!$C136,Purchase!$C:$C,Waterfall!FV$1)</f>
        <v>0</v>
      </c>
      <c r="FW136" s="4">
        <f>SUMIFS(Purchase!$F:$F,Purchase!$A:$A,Waterfall!$A136,Purchase!$D:$D,Waterfall!$C136,Purchase!$C:$C,Waterfall!FW$1)</f>
        <v>0</v>
      </c>
      <c r="FX136" s="4">
        <f>SUMIFS(Purchase!$F:$F,Purchase!$A:$A,Waterfall!$A136,Purchase!$D:$D,Waterfall!$C136,Purchase!$C:$C,Waterfall!FX$1)</f>
        <v>0</v>
      </c>
      <c r="FY136" s="4">
        <f>SUMIFS(Purchase!$F:$F,Purchase!$A:$A,Waterfall!$A136,Purchase!$D:$D,Waterfall!$C136,Purchase!$C:$C,Waterfall!FY$1)</f>
        <v>0</v>
      </c>
      <c r="FZ136" s="4">
        <f>SUMIFS(Purchase!$F:$F,Purchase!$A:$A,Waterfall!$A136,Purchase!$D:$D,Waterfall!$C136,Purchase!$C:$C,Waterfall!FZ$1)</f>
        <v>0</v>
      </c>
      <c r="GA136" s="4">
        <f>SUMIFS(Purchase!$F:$F,Purchase!$A:$A,Waterfall!$A136,Purchase!$D:$D,Waterfall!$C136,Purchase!$C:$C,Waterfall!GA$1)</f>
        <v>0</v>
      </c>
      <c r="GB136" s="4">
        <f>SUMIFS(Purchase!$F:$F,Purchase!$A:$A,Waterfall!$A136,Purchase!$D:$D,Waterfall!$C136,Purchase!$C:$C,Waterfall!GB$1)</f>
        <v>0</v>
      </c>
      <c r="GC136" s="4">
        <f>SUMIFS(Purchase!$F:$F,Purchase!$A:$A,Waterfall!$A136,Purchase!$D:$D,Waterfall!$C136,Purchase!$C:$C,Waterfall!GC$1)</f>
        <v>0</v>
      </c>
      <c r="GD136" s="4">
        <f>SUMIFS(Purchase!$F:$F,Purchase!$A:$A,Waterfall!$A136,Purchase!$D:$D,Waterfall!$C136,Purchase!$C:$C,Waterfall!GD$1)</f>
        <v>0</v>
      </c>
      <c r="GE136" s="4">
        <f>SUMIFS(Purchase!$F:$F,Purchase!$A:$A,Waterfall!$A136,Purchase!$D:$D,Waterfall!$C136,Purchase!$C:$C,Waterfall!GE$1)</f>
        <v>0</v>
      </c>
      <c r="GF136" s="4">
        <f>SUMIFS(Purchase!$F:$F,Purchase!$A:$A,Waterfall!$A136,Purchase!$D:$D,Waterfall!$C136,Purchase!$C:$C,Waterfall!GF$1)</f>
        <v>0</v>
      </c>
      <c r="GG136" s="4">
        <f>SUMIFS(Purchase!$F:$F,Purchase!$A:$A,Waterfall!$A136,Purchase!$D:$D,Waterfall!$C136,Purchase!$C:$C,Waterfall!GG$1)</f>
        <v>0</v>
      </c>
      <c r="GH136" s="4">
        <f>SUMIFS(Purchase!$F:$F,Purchase!$A:$A,Waterfall!$A136,Purchase!$D:$D,Waterfall!$C136,Purchase!$C:$C,Waterfall!GH$1)</f>
        <v>0</v>
      </c>
      <c r="GI136" s="4">
        <f>SUMIFS(Purchase!$F:$F,Purchase!$A:$A,Waterfall!$A136,Purchase!$D:$D,Waterfall!$C136,Purchase!$C:$C,Waterfall!GI$1)</f>
        <v>0</v>
      </c>
    </row>
    <row r="137" spans="1:191" x14ac:dyDescent="0.35">
      <c r="A137" s="8">
        <f t="shared" si="5"/>
        <v>1</v>
      </c>
      <c r="B137" s="2" t="str">
        <f>VLOOKUP($A137,Centers!$B$1:$C$120,2,)</f>
        <v>GATE</v>
      </c>
      <c r="C137" s="3">
        <v>45014</v>
      </c>
      <c r="D137" s="4">
        <f>IF($A137=1,SUM(SUMIFS(Indent!$E:$E,Indent!$C:$C,Waterfall!$C137,Indent!$A:$A,Centers!$A$2),SUMIFS(Indent!$E:$E,Indent!$C:$C,Waterfall!$C137,Indent!$A:$A,Centers!$A$3),SUMIFS(Indent!$E:$E,Indent!$C:$C,Waterfall!$C137,Indent!$A:$A,Centers!$A$4),SUMIFS(Indent!$E:$E,Indent!$C:$C,Waterfall!$C137,Indent!$A:$A,Centers!$A$5),SUMIFS(Indent!$E:$E,Indent!$C:$C,Waterfall!$C137,Indent!$A:$A,Centers!$A$6),SUMIFS(Indent!$E:$E,Indent!$C:$C,Waterfall!$C137,Indent!$A:$A,Centers!$A$7),SUMIFS(Indent!$E:$E,Indent!$C:$C,Waterfall!$C137,Indent!$A:$A,Centers!$A$8)),SUMIFS(Indent!$E:$E,Indent!$C:$C,Waterfall!$C137,Indent!$A:$A,$A137))</f>
        <v>0</v>
      </c>
      <c r="E137" s="4">
        <f>SUMIFS(Purchase!$F:$F,Purchase!$A:$A,Waterfall!$A137,Purchase!$D:$D,Waterfall!$C137,Purchase!$C:$C,Waterfall!E$1)</f>
        <v>0</v>
      </c>
      <c r="F137" s="4">
        <f>SUMIFS(Purchase!$F:$F,Purchase!$A:$A,Waterfall!$A137,Purchase!$D:$D,Waterfall!$C137,Purchase!$C:$C,Waterfall!F$1)</f>
        <v>0</v>
      </c>
      <c r="G137" s="4">
        <f>SUMIFS(Purchase!$F:$F,Purchase!$A:$A,Waterfall!$A137,Purchase!$D:$D,Waterfall!$C137,Purchase!$C:$C,Waterfall!G$1)</f>
        <v>0</v>
      </c>
      <c r="H137" s="4">
        <f>SUMIFS(Purchase!$F:$F,Purchase!$A:$A,Waterfall!$A137,Purchase!$D:$D,Waterfall!$C137,Purchase!$C:$C,Waterfall!H$1)</f>
        <v>0</v>
      </c>
      <c r="I137" s="4">
        <f>SUMIFS(Purchase!$F:$F,Purchase!$A:$A,Waterfall!$A137,Purchase!$D:$D,Waterfall!$C137,Purchase!$C:$C,Waterfall!I$1)</f>
        <v>0</v>
      </c>
      <c r="J137" s="4">
        <f>SUMIFS(Purchase!$F:$F,Purchase!$A:$A,Waterfall!$A137,Purchase!$D:$D,Waterfall!$C137,Purchase!$C:$C,Waterfall!J$1)</f>
        <v>0</v>
      </c>
      <c r="K137" s="4">
        <f>SUMIFS(Purchase!$F:$F,Purchase!$A:$A,Waterfall!$A137,Purchase!$D:$D,Waterfall!$C137,Purchase!$C:$C,Waterfall!K$1)</f>
        <v>0</v>
      </c>
      <c r="L137" s="4">
        <f>SUMIFS(Purchase!$F:$F,Purchase!$A:$A,Waterfall!$A137,Purchase!$D:$D,Waterfall!$C137,Purchase!$C:$C,Waterfall!L$1)</f>
        <v>0</v>
      </c>
      <c r="M137" s="4">
        <f>SUMIFS(Purchase!$F:$F,Purchase!$A:$A,Waterfall!$A137,Purchase!$D:$D,Waterfall!$C137,Purchase!$C:$C,Waterfall!M$1)</f>
        <v>0</v>
      </c>
      <c r="N137" s="4">
        <f>SUMIFS(Purchase!$F:$F,Purchase!$A:$A,Waterfall!$A137,Purchase!$D:$D,Waterfall!$C137,Purchase!$C:$C,Waterfall!N$1)</f>
        <v>0</v>
      </c>
      <c r="O137" s="4">
        <f>SUMIFS(Purchase!$F:$F,Purchase!$A:$A,Waterfall!$A137,Purchase!$D:$D,Waterfall!$C137,Purchase!$C:$C,Waterfall!O$1)</f>
        <v>0</v>
      </c>
      <c r="P137" s="4">
        <f>SUMIFS(Purchase!$F:$F,Purchase!$A:$A,Waterfall!$A137,Purchase!$D:$D,Waterfall!$C137,Purchase!$C:$C,Waterfall!P$1)</f>
        <v>0</v>
      </c>
      <c r="Q137" s="4">
        <f>SUMIFS(Purchase!$F:$F,Purchase!$A:$A,Waterfall!$A137,Purchase!$D:$D,Waterfall!$C137,Purchase!$C:$C,Waterfall!Q$1)</f>
        <v>0</v>
      </c>
      <c r="R137" s="4">
        <f>SUMIFS(Purchase!$F:$F,Purchase!$A:$A,Waterfall!$A137,Purchase!$D:$D,Waterfall!$C137,Purchase!$C:$C,Waterfall!R$1)</f>
        <v>0</v>
      </c>
      <c r="S137" s="4">
        <f>SUMIFS(Purchase!$F:$F,Purchase!$A:$A,Waterfall!$A137,Purchase!$D:$D,Waterfall!$C137,Purchase!$C:$C,Waterfall!S$1)</f>
        <v>0</v>
      </c>
      <c r="T137" s="4">
        <f>SUMIFS(Purchase!$F:$F,Purchase!$A:$A,Waterfall!$A137,Purchase!$D:$D,Waterfall!$C137,Purchase!$C:$C,Waterfall!T$1)</f>
        <v>0</v>
      </c>
      <c r="U137" s="4">
        <f>SUMIFS(Purchase!$F:$F,Purchase!$A:$A,Waterfall!$A137,Purchase!$D:$D,Waterfall!$C137,Purchase!$C:$C,Waterfall!U$1)</f>
        <v>0</v>
      </c>
      <c r="V137" s="4">
        <f>SUMIFS(Purchase!$F:$F,Purchase!$A:$A,Waterfall!$A137,Purchase!$D:$D,Waterfall!$C137,Purchase!$C:$C,Waterfall!V$1)</f>
        <v>0</v>
      </c>
      <c r="W137" s="4">
        <f>SUMIFS(Purchase!$F:$F,Purchase!$A:$A,Waterfall!$A137,Purchase!$D:$D,Waterfall!$C137,Purchase!$C:$C,Waterfall!W$1)</f>
        <v>0</v>
      </c>
      <c r="X137" s="4">
        <f>SUMIFS(Purchase!$F:$F,Purchase!$A:$A,Waterfall!$A137,Purchase!$D:$D,Waterfall!$C137,Purchase!$C:$C,Waterfall!X$1)</f>
        <v>0</v>
      </c>
      <c r="Y137" s="4">
        <f>SUMIFS(Purchase!$F:$F,Purchase!$A:$A,Waterfall!$A137,Purchase!$D:$D,Waterfall!$C137,Purchase!$C:$C,Waterfall!Y$1)</f>
        <v>0</v>
      </c>
      <c r="Z137" s="4">
        <f>SUMIFS(Purchase!$F:$F,Purchase!$A:$A,Waterfall!$A137,Purchase!$D:$D,Waterfall!$C137,Purchase!$C:$C,Waterfall!Z$1)</f>
        <v>0</v>
      </c>
      <c r="AA137" s="4">
        <f>SUMIFS(Purchase!$F:$F,Purchase!$A:$A,Waterfall!$A137,Purchase!$D:$D,Waterfall!$C137,Purchase!$C:$C,Waterfall!AA$1)</f>
        <v>0</v>
      </c>
      <c r="AB137" s="4">
        <f>SUMIFS(Purchase!$F:$F,Purchase!$A:$A,Waterfall!$A137,Purchase!$D:$D,Waterfall!$C137,Purchase!$C:$C,Waterfall!AB$1)</f>
        <v>0</v>
      </c>
      <c r="AC137" s="4">
        <f>SUMIFS(Purchase!$F:$F,Purchase!$A:$A,Waterfall!$A137,Purchase!$D:$D,Waterfall!$C137,Purchase!$C:$C,Waterfall!AC$1)</f>
        <v>0</v>
      </c>
      <c r="AD137" s="4">
        <f>SUMIFS(Purchase!$F:$F,Purchase!$A:$A,Waterfall!$A137,Purchase!$D:$D,Waterfall!$C137,Purchase!$C:$C,Waterfall!AD$1)</f>
        <v>0</v>
      </c>
      <c r="AE137" s="4">
        <f>SUMIFS(Purchase!$F:$F,Purchase!$A:$A,Waterfall!$A137,Purchase!$D:$D,Waterfall!$C137,Purchase!$C:$C,Waterfall!AE$1)</f>
        <v>0</v>
      </c>
      <c r="AF137" s="4">
        <f>SUMIFS(Purchase!$F:$F,Purchase!$A:$A,Waterfall!$A137,Purchase!$D:$D,Waterfall!$C137,Purchase!$C:$C,Waterfall!AF$1)</f>
        <v>0</v>
      </c>
      <c r="AG137" s="4">
        <f>SUMIFS(Purchase!$F:$F,Purchase!$A:$A,Waterfall!$A137,Purchase!$D:$D,Waterfall!$C137,Purchase!$C:$C,Waterfall!AG$1)</f>
        <v>0</v>
      </c>
      <c r="AH137" s="4">
        <f>SUMIFS(Purchase!$F:$F,Purchase!$A:$A,Waterfall!$A137,Purchase!$D:$D,Waterfall!$C137,Purchase!$C:$C,Waterfall!AH$1)</f>
        <v>0</v>
      </c>
      <c r="AI137" s="4">
        <f>SUMIFS(Purchase!$F:$F,Purchase!$A:$A,Waterfall!$A137,Purchase!$D:$D,Waterfall!$C137,Purchase!$C:$C,Waterfall!AI$1)</f>
        <v>0</v>
      </c>
      <c r="AJ137" s="4">
        <f>SUMIFS(Purchase!$F:$F,Purchase!$A:$A,Waterfall!$A137,Purchase!$D:$D,Waterfall!$C137,Purchase!$C:$C,Waterfall!AJ$1)</f>
        <v>0</v>
      </c>
      <c r="AK137" s="4">
        <f>SUMIFS(Purchase!$F:$F,Purchase!$A:$A,Waterfall!$A137,Purchase!$D:$D,Waterfall!$C137,Purchase!$C:$C,Waterfall!AK$1)</f>
        <v>0</v>
      </c>
      <c r="AL137" s="4">
        <f>SUMIFS(Purchase!$F:$F,Purchase!$A:$A,Waterfall!$A137,Purchase!$D:$D,Waterfall!$C137,Purchase!$C:$C,Waterfall!AL$1)</f>
        <v>0</v>
      </c>
      <c r="AM137" s="4">
        <f>SUMIFS(Purchase!$F:$F,Purchase!$A:$A,Waterfall!$A137,Purchase!$D:$D,Waterfall!$C137,Purchase!$C:$C,Waterfall!AM$1)</f>
        <v>0</v>
      </c>
      <c r="AN137" s="4">
        <f>SUMIFS(Purchase!$F:$F,Purchase!$A:$A,Waterfall!$A137,Purchase!$D:$D,Waterfall!$C137,Purchase!$C:$C,Waterfall!AN$1)</f>
        <v>0</v>
      </c>
      <c r="AO137" s="4">
        <f>SUMIFS(Purchase!$F:$F,Purchase!$A:$A,Waterfall!$A137,Purchase!$D:$D,Waterfall!$C137,Purchase!$C:$C,Waterfall!AO$1)</f>
        <v>0</v>
      </c>
      <c r="AP137" s="4">
        <f>SUMIFS(Purchase!$F:$F,Purchase!$A:$A,Waterfall!$A137,Purchase!$D:$D,Waterfall!$C137,Purchase!$C:$C,Waterfall!AP$1)</f>
        <v>0</v>
      </c>
      <c r="AQ137" s="4">
        <f>SUMIFS(Purchase!$F:$F,Purchase!$A:$A,Waterfall!$A137,Purchase!$D:$D,Waterfall!$C137,Purchase!$C:$C,Waterfall!AQ$1)</f>
        <v>0</v>
      </c>
      <c r="AR137" s="4">
        <f>SUMIFS(Purchase!$F:$F,Purchase!$A:$A,Waterfall!$A137,Purchase!$D:$D,Waterfall!$C137,Purchase!$C:$C,Waterfall!AR$1)</f>
        <v>0</v>
      </c>
      <c r="AS137" s="4">
        <f>SUMIFS(Purchase!$F:$F,Purchase!$A:$A,Waterfall!$A137,Purchase!$D:$D,Waterfall!$C137,Purchase!$C:$C,Waterfall!AS$1)</f>
        <v>0</v>
      </c>
      <c r="AT137" s="4">
        <f>SUMIFS(Purchase!$F:$F,Purchase!$A:$A,Waterfall!$A137,Purchase!$D:$D,Waterfall!$C137,Purchase!$C:$C,Waterfall!AT$1)</f>
        <v>0</v>
      </c>
      <c r="AU137" s="4">
        <f>SUMIFS(Purchase!$F:$F,Purchase!$A:$A,Waterfall!$A137,Purchase!$D:$D,Waterfall!$C137,Purchase!$C:$C,Waterfall!AU$1)</f>
        <v>0</v>
      </c>
      <c r="AV137" s="4">
        <f>SUMIFS(Purchase!$F:$F,Purchase!$A:$A,Waterfall!$A137,Purchase!$D:$D,Waterfall!$C137,Purchase!$C:$C,Waterfall!AV$1)</f>
        <v>0</v>
      </c>
      <c r="AW137" s="4">
        <f>SUMIFS(Purchase!$F:$F,Purchase!$A:$A,Waterfall!$A137,Purchase!$D:$D,Waterfall!$C137,Purchase!$C:$C,Waterfall!AW$1)</f>
        <v>0</v>
      </c>
      <c r="AX137" s="4">
        <f>SUMIFS(Purchase!$F:$F,Purchase!$A:$A,Waterfall!$A137,Purchase!$D:$D,Waterfall!$C137,Purchase!$C:$C,Waterfall!AX$1)</f>
        <v>0</v>
      </c>
      <c r="AY137" s="4">
        <f>SUMIFS(Purchase!$F:$F,Purchase!$A:$A,Waterfall!$A137,Purchase!$D:$D,Waterfall!$C137,Purchase!$C:$C,Waterfall!AY$1)</f>
        <v>0</v>
      </c>
      <c r="AZ137" s="4">
        <f>SUMIFS(Purchase!$F:$F,Purchase!$A:$A,Waterfall!$A137,Purchase!$D:$D,Waterfall!$C137,Purchase!$C:$C,Waterfall!AZ$1)</f>
        <v>0</v>
      </c>
      <c r="BA137" s="4">
        <f>SUMIFS(Purchase!$F:$F,Purchase!$A:$A,Waterfall!$A137,Purchase!$D:$D,Waterfall!$C137,Purchase!$C:$C,Waterfall!BA$1)</f>
        <v>0</v>
      </c>
      <c r="BB137" s="4">
        <f>SUMIFS(Purchase!$F:$F,Purchase!$A:$A,Waterfall!$A137,Purchase!$D:$D,Waterfall!$C137,Purchase!$C:$C,Waterfall!BB$1)</f>
        <v>0</v>
      </c>
      <c r="BC137" s="4">
        <f>SUMIFS(Purchase!$F:$F,Purchase!$A:$A,Waterfall!$A137,Purchase!$D:$D,Waterfall!$C137,Purchase!$C:$C,Waterfall!BC$1)</f>
        <v>0</v>
      </c>
      <c r="BD137" s="4">
        <f>SUMIFS(Purchase!$F:$F,Purchase!$A:$A,Waterfall!$A137,Purchase!$D:$D,Waterfall!$C137,Purchase!$C:$C,Waterfall!BD$1)</f>
        <v>0</v>
      </c>
      <c r="BE137" s="4">
        <f>SUMIFS(Purchase!$F:$F,Purchase!$A:$A,Waterfall!$A137,Purchase!$D:$D,Waterfall!$C137,Purchase!$C:$C,Waterfall!BE$1)</f>
        <v>0</v>
      </c>
      <c r="BF137" s="4">
        <f>SUMIFS(Purchase!$F:$F,Purchase!$A:$A,Waterfall!$A137,Purchase!$D:$D,Waterfall!$C137,Purchase!$C:$C,Waterfall!BF$1)</f>
        <v>0</v>
      </c>
      <c r="BG137" s="4">
        <f>SUMIFS(Purchase!$F:$F,Purchase!$A:$A,Waterfall!$A137,Purchase!$D:$D,Waterfall!$C137,Purchase!$C:$C,Waterfall!BG$1)</f>
        <v>0</v>
      </c>
      <c r="BH137" s="4">
        <f>SUMIFS(Purchase!$F:$F,Purchase!$A:$A,Waterfall!$A137,Purchase!$D:$D,Waterfall!$C137,Purchase!$C:$C,Waterfall!BH$1)</f>
        <v>0</v>
      </c>
      <c r="BI137" s="4">
        <f>SUMIFS(Purchase!$F:$F,Purchase!$A:$A,Waterfall!$A137,Purchase!$D:$D,Waterfall!$C137,Purchase!$C:$C,Waterfall!BI$1)</f>
        <v>0</v>
      </c>
      <c r="BJ137" s="4">
        <f>SUMIFS(Purchase!$F:$F,Purchase!$A:$A,Waterfall!$A137,Purchase!$D:$D,Waterfall!$C137,Purchase!$C:$C,Waterfall!BJ$1)</f>
        <v>0</v>
      </c>
      <c r="BK137" s="4">
        <f>SUMIFS(Purchase!$F:$F,Purchase!$A:$A,Waterfall!$A137,Purchase!$D:$D,Waterfall!$C137,Purchase!$C:$C,Waterfall!BK$1)</f>
        <v>0</v>
      </c>
      <c r="BL137" s="4">
        <f>SUMIFS(Purchase!$F:$F,Purchase!$A:$A,Waterfall!$A137,Purchase!$D:$D,Waterfall!$C137,Purchase!$C:$C,Waterfall!BL$1)</f>
        <v>0</v>
      </c>
      <c r="BM137" s="4">
        <f>SUMIFS(Purchase!$F:$F,Purchase!$A:$A,Waterfall!$A137,Purchase!$D:$D,Waterfall!$C137,Purchase!$C:$C,Waterfall!BM$1)</f>
        <v>0</v>
      </c>
      <c r="BN137" s="4">
        <f>SUMIFS(Purchase!$F:$F,Purchase!$A:$A,Waterfall!$A137,Purchase!$D:$D,Waterfall!$C137,Purchase!$C:$C,Waterfall!BN$1)</f>
        <v>0</v>
      </c>
      <c r="BO137" s="4">
        <f>SUMIFS(Purchase!$F:$F,Purchase!$A:$A,Waterfall!$A137,Purchase!$D:$D,Waterfall!$C137,Purchase!$C:$C,Waterfall!BO$1)</f>
        <v>0</v>
      </c>
      <c r="BP137" s="4">
        <f>SUMIFS(Purchase!$F:$F,Purchase!$A:$A,Waterfall!$A137,Purchase!$D:$D,Waterfall!$C137,Purchase!$C:$C,Waterfall!BP$1)</f>
        <v>0</v>
      </c>
      <c r="BQ137" s="4">
        <f>SUMIFS(Purchase!$F:$F,Purchase!$A:$A,Waterfall!$A137,Purchase!$D:$D,Waterfall!$C137,Purchase!$C:$C,Waterfall!BQ$1)</f>
        <v>0</v>
      </c>
      <c r="BR137" s="4">
        <f>SUMIFS(Purchase!$F:$F,Purchase!$A:$A,Waterfall!$A137,Purchase!$D:$D,Waterfall!$C137,Purchase!$C:$C,Waterfall!BR$1)</f>
        <v>0</v>
      </c>
      <c r="BS137" s="4">
        <f>SUMIFS(Purchase!$F:$F,Purchase!$A:$A,Waterfall!$A137,Purchase!$D:$D,Waterfall!$C137,Purchase!$C:$C,Waterfall!BS$1)</f>
        <v>0</v>
      </c>
      <c r="BT137" s="4">
        <f>SUMIFS(Purchase!$F:$F,Purchase!$A:$A,Waterfall!$A137,Purchase!$D:$D,Waterfall!$C137,Purchase!$C:$C,Waterfall!BT$1)</f>
        <v>0</v>
      </c>
      <c r="BU137" s="4">
        <f>SUMIFS(Purchase!$F:$F,Purchase!$A:$A,Waterfall!$A137,Purchase!$D:$D,Waterfall!$C137,Purchase!$C:$C,Waterfall!BU$1)</f>
        <v>0</v>
      </c>
      <c r="BV137" s="4">
        <f>SUMIFS(Purchase!$F:$F,Purchase!$A:$A,Waterfall!$A137,Purchase!$D:$D,Waterfall!$C137,Purchase!$C:$C,Waterfall!BV$1)</f>
        <v>0</v>
      </c>
      <c r="BW137" s="4">
        <f>SUMIFS(Purchase!$F:$F,Purchase!$A:$A,Waterfall!$A137,Purchase!$D:$D,Waterfall!$C137,Purchase!$C:$C,Waterfall!BW$1)</f>
        <v>0</v>
      </c>
      <c r="BX137" s="4">
        <f>SUMIFS(Purchase!$F:$F,Purchase!$A:$A,Waterfall!$A137,Purchase!$D:$D,Waterfall!$C137,Purchase!$C:$C,Waterfall!BX$1)</f>
        <v>0</v>
      </c>
      <c r="BY137" s="4">
        <f>SUMIFS(Purchase!$F:$F,Purchase!$A:$A,Waterfall!$A137,Purchase!$D:$D,Waterfall!$C137,Purchase!$C:$C,Waterfall!BY$1)</f>
        <v>0</v>
      </c>
      <c r="BZ137" s="4">
        <f>SUMIFS(Purchase!$F:$F,Purchase!$A:$A,Waterfall!$A137,Purchase!$D:$D,Waterfall!$C137,Purchase!$C:$C,Waterfall!BZ$1)</f>
        <v>0</v>
      </c>
      <c r="CA137" s="4">
        <f>SUMIFS(Purchase!$F:$F,Purchase!$A:$A,Waterfall!$A137,Purchase!$D:$D,Waterfall!$C137,Purchase!$C:$C,Waterfall!CA$1)</f>
        <v>0</v>
      </c>
      <c r="CB137" s="4">
        <f>SUMIFS(Purchase!$F:$F,Purchase!$A:$A,Waterfall!$A137,Purchase!$D:$D,Waterfall!$C137,Purchase!$C:$C,Waterfall!CB$1)</f>
        <v>0</v>
      </c>
      <c r="CC137" s="4">
        <f>SUMIFS(Purchase!$F:$F,Purchase!$A:$A,Waterfall!$A137,Purchase!$D:$D,Waterfall!$C137,Purchase!$C:$C,Waterfall!CC$1)</f>
        <v>0</v>
      </c>
      <c r="CD137" s="4">
        <f>SUMIFS(Purchase!$F:$F,Purchase!$A:$A,Waterfall!$A137,Purchase!$D:$D,Waterfall!$C137,Purchase!$C:$C,Waterfall!CD$1)</f>
        <v>0</v>
      </c>
      <c r="CE137" s="4">
        <f>SUMIFS(Purchase!$F:$F,Purchase!$A:$A,Waterfall!$A137,Purchase!$D:$D,Waterfall!$C137,Purchase!$C:$C,Waterfall!CE$1)</f>
        <v>0</v>
      </c>
      <c r="CF137" s="4">
        <f>SUMIFS(Purchase!$F:$F,Purchase!$A:$A,Waterfall!$A137,Purchase!$D:$D,Waterfall!$C137,Purchase!$C:$C,Waterfall!CF$1)</f>
        <v>0</v>
      </c>
      <c r="CG137" s="4">
        <f>SUMIFS(Purchase!$F:$F,Purchase!$A:$A,Waterfall!$A137,Purchase!$D:$D,Waterfall!$C137,Purchase!$C:$C,Waterfall!CG$1)</f>
        <v>0</v>
      </c>
      <c r="CH137" s="4">
        <f>SUMIFS(Purchase!$F:$F,Purchase!$A:$A,Waterfall!$A137,Purchase!$D:$D,Waterfall!$C137,Purchase!$C:$C,Waterfall!CH$1)</f>
        <v>0</v>
      </c>
      <c r="CI137" s="4">
        <f>SUMIFS(Purchase!$F:$F,Purchase!$A:$A,Waterfall!$A137,Purchase!$D:$D,Waterfall!$C137,Purchase!$C:$C,Waterfall!CI$1)</f>
        <v>0</v>
      </c>
      <c r="CJ137" s="4">
        <f>SUMIFS(Purchase!$F:$F,Purchase!$A:$A,Waterfall!$A137,Purchase!$D:$D,Waterfall!$C137,Purchase!$C:$C,Waterfall!CJ$1)</f>
        <v>0</v>
      </c>
      <c r="CK137" s="4">
        <f>SUMIFS(Purchase!$F:$F,Purchase!$A:$A,Waterfall!$A137,Purchase!$D:$D,Waterfall!$C137,Purchase!$C:$C,Waterfall!CK$1)</f>
        <v>0</v>
      </c>
      <c r="CL137" s="4">
        <f>SUMIFS(Purchase!$F:$F,Purchase!$A:$A,Waterfall!$A137,Purchase!$D:$D,Waterfall!$C137,Purchase!$C:$C,Waterfall!CL$1)</f>
        <v>0</v>
      </c>
      <c r="CM137" s="4">
        <f>SUMIFS(Purchase!$F:$F,Purchase!$A:$A,Waterfall!$A137,Purchase!$D:$D,Waterfall!$C137,Purchase!$C:$C,Waterfall!CM$1)</f>
        <v>0</v>
      </c>
      <c r="CN137" s="4">
        <f>SUMIFS(Purchase!$F:$F,Purchase!$A:$A,Waterfall!$A137,Purchase!$D:$D,Waterfall!$C137,Purchase!$C:$C,Waterfall!CN$1)</f>
        <v>0</v>
      </c>
      <c r="CO137" s="4">
        <f>SUMIFS(Purchase!$F:$F,Purchase!$A:$A,Waterfall!$A137,Purchase!$D:$D,Waterfall!$C137,Purchase!$C:$C,Waterfall!CO$1)</f>
        <v>0</v>
      </c>
      <c r="CP137" s="4">
        <f>SUMIFS(Purchase!$F:$F,Purchase!$A:$A,Waterfall!$A137,Purchase!$D:$D,Waterfall!$C137,Purchase!$C:$C,Waterfall!CP$1)</f>
        <v>0</v>
      </c>
      <c r="CQ137" s="4">
        <f>SUMIFS(Purchase!$F:$F,Purchase!$A:$A,Waterfall!$A137,Purchase!$D:$D,Waterfall!$C137,Purchase!$C:$C,Waterfall!CQ$1)</f>
        <v>0</v>
      </c>
      <c r="CR137" s="4">
        <f>SUMIFS(Purchase!$F:$F,Purchase!$A:$A,Waterfall!$A137,Purchase!$D:$D,Waterfall!$C137,Purchase!$C:$C,Waterfall!CR$1)</f>
        <v>0</v>
      </c>
      <c r="CS137" s="4">
        <f>SUMIFS(Purchase!$F:$F,Purchase!$A:$A,Waterfall!$A137,Purchase!$D:$D,Waterfall!$C137,Purchase!$C:$C,Waterfall!CS$1)</f>
        <v>0</v>
      </c>
      <c r="CT137" s="4">
        <f>SUMIFS(Purchase!$F:$F,Purchase!$A:$A,Waterfall!$A137,Purchase!$D:$D,Waterfall!$C137,Purchase!$C:$C,Waterfall!CT$1)</f>
        <v>0</v>
      </c>
      <c r="CU137" s="4">
        <f>SUMIFS(Purchase!$F:$F,Purchase!$A:$A,Waterfall!$A137,Purchase!$D:$D,Waterfall!$C137,Purchase!$C:$C,Waterfall!CU$1)</f>
        <v>0</v>
      </c>
      <c r="CV137" s="4">
        <f>SUMIFS(Purchase!$F:$F,Purchase!$A:$A,Waterfall!$A137,Purchase!$D:$D,Waterfall!$C137,Purchase!$C:$C,Waterfall!CV$1)</f>
        <v>0</v>
      </c>
      <c r="CW137" s="4">
        <f>SUMIFS(Purchase!$F:$F,Purchase!$A:$A,Waterfall!$A137,Purchase!$D:$D,Waterfall!$C137,Purchase!$C:$C,Waterfall!CW$1)</f>
        <v>0</v>
      </c>
      <c r="CX137" s="4">
        <f>SUMIFS(Purchase!$F:$F,Purchase!$A:$A,Waterfall!$A137,Purchase!$D:$D,Waterfall!$C137,Purchase!$C:$C,Waterfall!CX$1)</f>
        <v>0</v>
      </c>
      <c r="CY137" s="4">
        <f>SUMIFS(Purchase!$F:$F,Purchase!$A:$A,Waterfall!$A137,Purchase!$D:$D,Waterfall!$C137,Purchase!$C:$C,Waterfall!CY$1)</f>
        <v>0</v>
      </c>
      <c r="CZ137" s="4">
        <f>SUMIFS(Purchase!$F:$F,Purchase!$A:$A,Waterfall!$A137,Purchase!$D:$D,Waterfall!$C137,Purchase!$C:$C,Waterfall!CZ$1)</f>
        <v>0</v>
      </c>
      <c r="DA137" s="4">
        <f>SUMIFS(Purchase!$F:$F,Purchase!$A:$A,Waterfall!$A137,Purchase!$D:$D,Waterfall!$C137,Purchase!$C:$C,Waterfall!DA$1)</f>
        <v>0</v>
      </c>
      <c r="DB137" s="4">
        <f>SUMIFS(Purchase!$F:$F,Purchase!$A:$A,Waterfall!$A137,Purchase!$D:$D,Waterfall!$C137,Purchase!$C:$C,Waterfall!DB$1)</f>
        <v>0</v>
      </c>
      <c r="DC137" s="4">
        <f>SUMIFS(Purchase!$F:$F,Purchase!$A:$A,Waterfall!$A137,Purchase!$D:$D,Waterfall!$C137,Purchase!$C:$C,Waterfall!DC$1)</f>
        <v>0</v>
      </c>
      <c r="DD137" s="4">
        <f>SUMIFS(Purchase!$F:$F,Purchase!$A:$A,Waterfall!$A137,Purchase!$D:$D,Waterfall!$C137,Purchase!$C:$C,Waterfall!DD$1)</f>
        <v>0</v>
      </c>
      <c r="DE137" s="4">
        <f>SUMIFS(Purchase!$F:$F,Purchase!$A:$A,Waterfall!$A137,Purchase!$D:$D,Waterfall!$C137,Purchase!$C:$C,Waterfall!DE$1)</f>
        <v>0</v>
      </c>
      <c r="DF137" s="4">
        <f>SUMIFS(Purchase!$F:$F,Purchase!$A:$A,Waterfall!$A137,Purchase!$D:$D,Waterfall!$C137,Purchase!$C:$C,Waterfall!DF$1)</f>
        <v>0</v>
      </c>
      <c r="DG137" s="4">
        <f>SUMIFS(Purchase!$F:$F,Purchase!$A:$A,Waterfall!$A137,Purchase!$D:$D,Waterfall!$C137,Purchase!$C:$C,Waterfall!DG$1)</f>
        <v>0</v>
      </c>
      <c r="DH137" s="4">
        <f>SUMIFS(Purchase!$F:$F,Purchase!$A:$A,Waterfall!$A137,Purchase!$D:$D,Waterfall!$C137,Purchase!$C:$C,Waterfall!DH$1)</f>
        <v>0</v>
      </c>
      <c r="DI137" s="4">
        <f>SUMIFS(Purchase!$F:$F,Purchase!$A:$A,Waterfall!$A137,Purchase!$D:$D,Waterfall!$C137,Purchase!$C:$C,Waterfall!DI$1)</f>
        <v>0</v>
      </c>
      <c r="DJ137" s="4">
        <f>SUMIFS(Purchase!$F:$F,Purchase!$A:$A,Waterfall!$A137,Purchase!$D:$D,Waterfall!$C137,Purchase!$C:$C,Waterfall!DJ$1)</f>
        <v>0</v>
      </c>
      <c r="DK137" s="4">
        <f>SUMIFS(Purchase!$F:$F,Purchase!$A:$A,Waterfall!$A137,Purchase!$D:$D,Waterfall!$C137,Purchase!$C:$C,Waterfall!DK$1)</f>
        <v>0</v>
      </c>
      <c r="DL137" s="4">
        <f>SUMIFS(Purchase!$F:$F,Purchase!$A:$A,Waterfall!$A137,Purchase!$D:$D,Waterfall!$C137,Purchase!$C:$C,Waterfall!DL$1)</f>
        <v>0</v>
      </c>
      <c r="DM137" s="4">
        <f>SUMIFS(Purchase!$F:$F,Purchase!$A:$A,Waterfall!$A137,Purchase!$D:$D,Waterfall!$C137,Purchase!$C:$C,Waterfall!DM$1)</f>
        <v>0</v>
      </c>
      <c r="DN137" s="4">
        <f>SUMIFS(Purchase!$F:$F,Purchase!$A:$A,Waterfall!$A137,Purchase!$D:$D,Waterfall!$C137,Purchase!$C:$C,Waterfall!DN$1)</f>
        <v>0</v>
      </c>
      <c r="DO137" s="4">
        <f>SUMIFS(Purchase!$F:$F,Purchase!$A:$A,Waterfall!$A137,Purchase!$D:$D,Waterfall!$C137,Purchase!$C:$C,Waterfall!DO$1)</f>
        <v>0</v>
      </c>
      <c r="DP137" s="4">
        <f>SUMIFS(Purchase!$F:$F,Purchase!$A:$A,Waterfall!$A137,Purchase!$D:$D,Waterfall!$C137,Purchase!$C:$C,Waterfall!DP$1)</f>
        <v>0</v>
      </c>
      <c r="DQ137" s="4">
        <f>SUMIFS(Purchase!$F:$F,Purchase!$A:$A,Waterfall!$A137,Purchase!$D:$D,Waterfall!$C137,Purchase!$C:$C,Waterfall!DQ$1)</f>
        <v>0</v>
      </c>
      <c r="DR137" s="4">
        <f>SUMIFS(Purchase!$F:$F,Purchase!$A:$A,Waterfall!$A137,Purchase!$D:$D,Waterfall!$C137,Purchase!$C:$C,Waterfall!DR$1)</f>
        <v>0</v>
      </c>
      <c r="DS137" s="4">
        <f>SUMIFS(Purchase!$F:$F,Purchase!$A:$A,Waterfall!$A137,Purchase!$D:$D,Waterfall!$C137,Purchase!$C:$C,Waterfall!DS$1)</f>
        <v>0</v>
      </c>
      <c r="DT137" s="4">
        <f>SUMIFS(Purchase!$F:$F,Purchase!$A:$A,Waterfall!$A137,Purchase!$D:$D,Waterfall!$C137,Purchase!$C:$C,Waterfall!DT$1)</f>
        <v>0</v>
      </c>
      <c r="DU137" s="4">
        <f>SUMIFS(Purchase!$F:$F,Purchase!$A:$A,Waterfall!$A137,Purchase!$D:$D,Waterfall!$C137,Purchase!$C:$C,Waterfall!DU$1)</f>
        <v>0</v>
      </c>
      <c r="DV137" s="4">
        <f>SUMIFS(Purchase!$F:$F,Purchase!$A:$A,Waterfall!$A137,Purchase!$D:$D,Waterfall!$C137,Purchase!$C:$C,Waterfall!DV$1)</f>
        <v>0</v>
      </c>
      <c r="DW137" s="4">
        <f>SUMIFS(Purchase!$F:$F,Purchase!$A:$A,Waterfall!$A137,Purchase!$D:$D,Waterfall!$C137,Purchase!$C:$C,Waterfall!DW$1)</f>
        <v>0</v>
      </c>
      <c r="DX137" s="4">
        <f>SUMIFS(Purchase!$F:$F,Purchase!$A:$A,Waterfall!$A137,Purchase!$D:$D,Waterfall!$C137,Purchase!$C:$C,Waterfall!DX$1)</f>
        <v>0</v>
      </c>
      <c r="DY137" s="4">
        <f>SUMIFS(Purchase!$F:$F,Purchase!$A:$A,Waterfall!$A137,Purchase!$D:$D,Waterfall!$C137,Purchase!$C:$C,Waterfall!DY$1)</f>
        <v>0</v>
      </c>
      <c r="DZ137" s="4">
        <f>SUMIFS(Purchase!$F:$F,Purchase!$A:$A,Waterfall!$A137,Purchase!$D:$D,Waterfall!$C137,Purchase!$C:$C,Waterfall!DZ$1)</f>
        <v>0</v>
      </c>
      <c r="EA137" s="4">
        <f>SUMIFS(Purchase!$F:$F,Purchase!$A:$A,Waterfall!$A137,Purchase!$D:$D,Waterfall!$C137,Purchase!$C:$C,Waterfall!EA$1)</f>
        <v>0</v>
      </c>
      <c r="EB137" s="4">
        <f>SUMIFS(Purchase!$F:$F,Purchase!$A:$A,Waterfall!$A137,Purchase!$D:$D,Waterfall!$C137,Purchase!$C:$C,Waterfall!EB$1)</f>
        <v>0</v>
      </c>
      <c r="EC137" s="4">
        <f>SUMIFS(Purchase!$F:$F,Purchase!$A:$A,Waterfall!$A137,Purchase!$D:$D,Waterfall!$C137,Purchase!$C:$C,Waterfall!EC$1)</f>
        <v>0</v>
      </c>
      <c r="ED137" s="4">
        <f>SUMIFS(Purchase!$F:$F,Purchase!$A:$A,Waterfall!$A137,Purchase!$D:$D,Waterfall!$C137,Purchase!$C:$C,Waterfall!ED$1)</f>
        <v>0</v>
      </c>
      <c r="EE137" s="4">
        <f>SUMIFS(Purchase!$F:$F,Purchase!$A:$A,Waterfall!$A137,Purchase!$D:$D,Waterfall!$C137,Purchase!$C:$C,Waterfall!EE$1)</f>
        <v>0</v>
      </c>
      <c r="EF137" s="4">
        <f>SUMIFS(Purchase!$F:$F,Purchase!$A:$A,Waterfall!$A137,Purchase!$D:$D,Waterfall!$C137,Purchase!$C:$C,Waterfall!EF$1)</f>
        <v>0</v>
      </c>
      <c r="EG137" s="4">
        <f>SUMIFS(Purchase!$F:$F,Purchase!$A:$A,Waterfall!$A137,Purchase!$D:$D,Waterfall!$C137,Purchase!$C:$C,Waterfall!EG$1)</f>
        <v>0</v>
      </c>
      <c r="EH137" s="4">
        <f>SUMIFS(Purchase!$F:$F,Purchase!$A:$A,Waterfall!$A137,Purchase!$D:$D,Waterfall!$C137,Purchase!$C:$C,Waterfall!EH$1)</f>
        <v>0</v>
      </c>
      <c r="EI137" s="4">
        <f>SUMIFS(Purchase!$F:$F,Purchase!$A:$A,Waterfall!$A137,Purchase!$D:$D,Waterfall!$C137,Purchase!$C:$C,Waterfall!EI$1)</f>
        <v>0</v>
      </c>
      <c r="EJ137" s="4">
        <f>SUMIFS(Purchase!$F:$F,Purchase!$A:$A,Waterfall!$A137,Purchase!$D:$D,Waterfall!$C137,Purchase!$C:$C,Waterfall!EJ$1)</f>
        <v>0</v>
      </c>
      <c r="EK137" s="4">
        <f>SUMIFS(Purchase!$F:$F,Purchase!$A:$A,Waterfall!$A137,Purchase!$D:$D,Waterfall!$C137,Purchase!$C:$C,Waterfall!EK$1)</f>
        <v>0</v>
      </c>
      <c r="EL137" s="4">
        <f>SUMIFS(Purchase!$F:$F,Purchase!$A:$A,Waterfall!$A137,Purchase!$D:$D,Waterfall!$C137,Purchase!$C:$C,Waterfall!EL$1)</f>
        <v>0</v>
      </c>
      <c r="EM137" s="4">
        <f>SUMIFS(Purchase!$F:$F,Purchase!$A:$A,Waterfall!$A137,Purchase!$D:$D,Waterfall!$C137,Purchase!$C:$C,Waterfall!EM$1)</f>
        <v>0</v>
      </c>
      <c r="EN137" s="4">
        <f>SUMIFS(Purchase!$F:$F,Purchase!$A:$A,Waterfall!$A137,Purchase!$D:$D,Waterfall!$C137,Purchase!$C:$C,Waterfall!EN$1)</f>
        <v>0</v>
      </c>
      <c r="EO137" s="4">
        <f>SUMIFS(Purchase!$F:$F,Purchase!$A:$A,Waterfall!$A137,Purchase!$D:$D,Waterfall!$C137,Purchase!$C:$C,Waterfall!EO$1)</f>
        <v>0</v>
      </c>
      <c r="EP137" s="4">
        <f>SUMIFS(Purchase!$F:$F,Purchase!$A:$A,Waterfall!$A137,Purchase!$D:$D,Waterfall!$C137,Purchase!$C:$C,Waterfall!EP$1)</f>
        <v>0</v>
      </c>
      <c r="EQ137" s="4">
        <f>SUMIFS(Purchase!$F:$F,Purchase!$A:$A,Waterfall!$A137,Purchase!$D:$D,Waterfall!$C137,Purchase!$C:$C,Waterfall!EQ$1)</f>
        <v>0</v>
      </c>
      <c r="ER137" s="4">
        <f>SUMIFS(Purchase!$F:$F,Purchase!$A:$A,Waterfall!$A137,Purchase!$D:$D,Waterfall!$C137,Purchase!$C:$C,Waterfall!ER$1)</f>
        <v>0</v>
      </c>
      <c r="ES137" s="4">
        <f>SUMIFS(Purchase!$F:$F,Purchase!$A:$A,Waterfall!$A137,Purchase!$D:$D,Waterfall!$C137,Purchase!$C:$C,Waterfall!ES$1)</f>
        <v>0</v>
      </c>
      <c r="ET137" s="4">
        <f>SUMIFS(Purchase!$F:$F,Purchase!$A:$A,Waterfall!$A137,Purchase!$D:$D,Waterfall!$C137,Purchase!$C:$C,Waterfall!ET$1)</f>
        <v>0</v>
      </c>
      <c r="EU137" s="4">
        <f>SUMIFS(Purchase!$F:$F,Purchase!$A:$A,Waterfall!$A137,Purchase!$D:$D,Waterfall!$C137,Purchase!$C:$C,Waterfall!EU$1)</f>
        <v>0</v>
      </c>
      <c r="EV137" s="4">
        <f>SUMIFS(Purchase!$F:$F,Purchase!$A:$A,Waterfall!$A137,Purchase!$D:$D,Waterfall!$C137,Purchase!$C:$C,Waterfall!EV$1)</f>
        <v>0</v>
      </c>
      <c r="EW137" s="4">
        <f>SUMIFS(Purchase!$F:$F,Purchase!$A:$A,Waterfall!$A137,Purchase!$D:$D,Waterfall!$C137,Purchase!$C:$C,Waterfall!EW$1)</f>
        <v>0</v>
      </c>
      <c r="EX137" s="4">
        <f>SUMIFS(Purchase!$F:$F,Purchase!$A:$A,Waterfall!$A137,Purchase!$D:$D,Waterfall!$C137,Purchase!$C:$C,Waterfall!EX$1)</f>
        <v>0</v>
      </c>
      <c r="EY137" s="4">
        <f>SUMIFS(Purchase!$F:$F,Purchase!$A:$A,Waterfall!$A137,Purchase!$D:$D,Waterfall!$C137,Purchase!$C:$C,Waterfall!EY$1)</f>
        <v>0</v>
      </c>
      <c r="EZ137" s="4">
        <f>SUMIFS(Purchase!$F:$F,Purchase!$A:$A,Waterfall!$A137,Purchase!$D:$D,Waterfall!$C137,Purchase!$C:$C,Waterfall!EZ$1)</f>
        <v>0</v>
      </c>
      <c r="FA137" s="4">
        <f>SUMIFS(Purchase!$F:$F,Purchase!$A:$A,Waterfall!$A137,Purchase!$D:$D,Waterfall!$C137,Purchase!$C:$C,Waterfall!FA$1)</f>
        <v>0</v>
      </c>
      <c r="FB137" s="4">
        <f>SUMIFS(Purchase!$F:$F,Purchase!$A:$A,Waterfall!$A137,Purchase!$D:$D,Waterfall!$C137,Purchase!$C:$C,Waterfall!FB$1)</f>
        <v>0</v>
      </c>
      <c r="FC137" s="4">
        <f>SUMIFS(Purchase!$F:$F,Purchase!$A:$A,Waterfall!$A137,Purchase!$D:$D,Waterfall!$C137,Purchase!$C:$C,Waterfall!FC$1)</f>
        <v>0</v>
      </c>
      <c r="FD137" s="4">
        <f>SUMIFS(Purchase!$F:$F,Purchase!$A:$A,Waterfall!$A137,Purchase!$D:$D,Waterfall!$C137,Purchase!$C:$C,Waterfall!FD$1)</f>
        <v>0</v>
      </c>
      <c r="FE137" s="4">
        <f>SUMIFS(Purchase!$F:$F,Purchase!$A:$A,Waterfall!$A137,Purchase!$D:$D,Waterfall!$C137,Purchase!$C:$C,Waterfall!FE$1)</f>
        <v>0</v>
      </c>
      <c r="FF137" s="4">
        <f>SUMIFS(Purchase!$F:$F,Purchase!$A:$A,Waterfall!$A137,Purchase!$D:$D,Waterfall!$C137,Purchase!$C:$C,Waterfall!FF$1)</f>
        <v>0</v>
      </c>
      <c r="FG137" s="4">
        <f>SUMIFS(Purchase!$F:$F,Purchase!$A:$A,Waterfall!$A137,Purchase!$D:$D,Waterfall!$C137,Purchase!$C:$C,Waterfall!FG$1)</f>
        <v>0</v>
      </c>
      <c r="FH137" s="4">
        <f>SUMIFS(Purchase!$F:$F,Purchase!$A:$A,Waterfall!$A137,Purchase!$D:$D,Waterfall!$C137,Purchase!$C:$C,Waterfall!FH$1)</f>
        <v>0</v>
      </c>
      <c r="FI137" s="4">
        <f>SUMIFS(Purchase!$F:$F,Purchase!$A:$A,Waterfall!$A137,Purchase!$D:$D,Waterfall!$C137,Purchase!$C:$C,Waterfall!FI$1)</f>
        <v>0</v>
      </c>
      <c r="FJ137" s="4">
        <f>SUMIFS(Purchase!$F:$F,Purchase!$A:$A,Waterfall!$A137,Purchase!$D:$D,Waterfall!$C137,Purchase!$C:$C,Waterfall!FJ$1)</f>
        <v>0</v>
      </c>
      <c r="FK137" s="4">
        <f>SUMIFS(Purchase!$F:$F,Purchase!$A:$A,Waterfall!$A137,Purchase!$D:$D,Waterfall!$C137,Purchase!$C:$C,Waterfall!FK$1)</f>
        <v>0</v>
      </c>
      <c r="FL137" s="4">
        <f>SUMIFS(Purchase!$F:$F,Purchase!$A:$A,Waterfall!$A137,Purchase!$D:$D,Waterfall!$C137,Purchase!$C:$C,Waterfall!FL$1)</f>
        <v>0</v>
      </c>
      <c r="FM137" s="4">
        <f>SUMIFS(Purchase!$F:$F,Purchase!$A:$A,Waterfall!$A137,Purchase!$D:$D,Waterfall!$C137,Purchase!$C:$C,Waterfall!FM$1)</f>
        <v>0</v>
      </c>
      <c r="FN137" s="4">
        <f>SUMIFS(Purchase!$F:$F,Purchase!$A:$A,Waterfall!$A137,Purchase!$D:$D,Waterfall!$C137,Purchase!$C:$C,Waterfall!FN$1)</f>
        <v>0</v>
      </c>
      <c r="FO137" s="4">
        <f>SUMIFS(Purchase!$F:$F,Purchase!$A:$A,Waterfall!$A137,Purchase!$D:$D,Waterfall!$C137,Purchase!$C:$C,Waterfall!FO$1)</f>
        <v>0</v>
      </c>
      <c r="FP137" s="4">
        <f>SUMIFS(Purchase!$F:$F,Purchase!$A:$A,Waterfall!$A137,Purchase!$D:$D,Waterfall!$C137,Purchase!$C:$C,Waterfall!FP$1)</f>
        <v>0</v>
      </c>
      <c r="FQ137" s="4">
        <f>SUMIFS(Purchase!$F:$F,Purchase!$A:$A,Waterfall!$A137,Purchase!$D:$D,Waterfall!$C137,Purchase!$C:$C,Waterfall!FQ$1)</f>
        <v>0</v>
      </c>
      <c r="FR137" s="4">
        <f>SUMIFS(Purchase!$F:$F,Purchase!$A:$A,Waterfall!$A137,Purchase!$D:$D,Waterfall!$C137,Purchase!$C:$C,Waterfall!FR$1)</f>
        <v>0</v>
      </c>
      <c r="FS137" s="4">
        <f>SUMIFS(Purchase!$F:$F,Purchase!$A:$A,Waterfall!$A137,Purchase!$D:$D,Waterfall!$C137,Purchase!$C:$C,Waterfall!FS$1)</f>
        <v>0</v>
      </c>
      <c r="FT137" s="4">
        <f>SUMIFS(Purchase!$F:$F,Purchase!$A:$A,Waterfall!$A137,Purchase!$D:$D,Waterfall!$C137,Purchase!$C:$C,Waterfall!FT$1)</f>
        <v>0</v>
      </c>
      <c r="FU137" s="4">
        <f>SUMIFS(Purchase!$F:$F,Purchase!$A:$A,Waterfall!$A137,Purchase!$D:$D,Waterfall!$C137,Purchase!$C:$C,Waterfall!FU$1)</f>
        <v>0</v>
      </c>
      <c r="FV137" s="4">
        <f>SUMIFS(Purchase!$F:$F,Purchase!$A:$A,Waterfall!$A137,Purchase!$D:$D,Waterfall!$C137,Purchase!$C:$C,Waterfall!FV$1)</f>
        <v>0</v>
      </c>
      <c r="FW137" s="4">
        <f>SUMIFS(Purchase!$F:$F,Purchase!$A:$A,Waterfall!$A137,Purchase!$D:$D,Waterfall!$C137,Purchase!$C:$C,Waterfall!FW$1)</f>
        <v>0</v>
      </c>
      <c r="FX137" s="4">
        <f>SUMIFS(Purchase!$F:$F,Purchase!$A:$A,Waterfall!$A137,Purchase!$D:$D,Waterfall!$C137,Purchase!$C:$C,Waterfall!FX$1)</f>
        <v>0</v>
      </c>
      <c r="FY137" s="4">
        <f>SUMIFS(Purchase!$F:$F,Purchase!$A:$A,Waterfall!$A137,Purchase!$D:$D,Waterfall!$C137,Purchase!$C:$C,Waterfall!FY$1)</f>
        <v>0</v>
      </c>
      <c r="FZ137" s="4">
        <f>SUMIFS(Purchase!$F:$F,Purchase!$A:$A,Waterfall!$A137,Purchase!$D:$D,Waterfall!$C137,Purchase!$C:$C,Waterfall!FZ$1)</f>
        <v>0</v>
      </c>
      <c r="GA137" s="4">
        <f>SUMIFS(Purchase!$F:$F,Purchase!$A:$A,Waterfall!$A137,Purchase!$D:$D,Waterfall!$C137,Purchase!$C:$C,Waterfall!GA$1)</f>
        <v>0</v>
      </c>
      <c r="GB137" s="4">
        <f>SUMIFS(Purchase!$F:$F,Purchase!$A:$A,Waterfall!$A137,Purchase!$D:$D,Waterfall!$C137,Purchase!$C:$C,Waterfall!GB$1)</f>
        <v>0</v>
      </c>
      <c r="GC137" s="4">
        <f>SUMIFS(Purchase!$F:$F,Purchase!$A:$A,Waterfall!$A137,Purchase!$D:$D,Waterfall!$C137,Purchase!$C:$C,Waterfall!GC$1)</f>
        <v>0</v>
      </c>
      <c r="GD137" s="4">
        <f>SUMIFS(Purchase!$F:$F,Purchase!$A:$A,Waterfall!$A137,Purchase!$D:$D,Waterfall!$C137,Purchase!$C:$C,Waterfall!GD$1)</f>
        <v>0</v>
      </c>
      <c r="GE137" s="4">
        <f>SUMIFS(Purchase!$F:$F,Purchase!$A:$A,Waterfall!$A137,Purchase!$D:$D,Waterfall!$C137,Purchase!$C:$C,Waterfall!GE$1)</f>
        <v>0</v>
      </c>
      <c r="GF137" s="4">
        <f>SUMIFS(Purchase!$F:$F,Purchase!$A:$A,Waterfall!$A137,Purchase!$D:$D,Waterfall!$C137,Purchase!$C:$C,Waterfall!GF$1)</f>
        <v>0</v>
      </c>
      <c r="GG137" s="4">
        <f>SUMIFS(Purchase!$F:$F,Purchase!$A:$A,Waterfall!$A137,Purchase!$D:$D,Waterfall!$C137,Purchase!$C:$C,Waterfall!GG$1)</f>
        <v>0</v>
      </c>
      <c r="GH137" s="4">
        <f>SUMIFS(Purchase!$F:$F,Purchase!$A:$A,Waterfall!$A137,Purchase!$D:$D,Waterfall!$C137,Purchase!$C:$C,Waterfall!GH$1)</f>
        <v>0</v>
      </c>
      <c r="GI137" s="4">
        <f>SUMIFS(Purchase!$F:$F,Purchase!$A:$A,Waterfall!$A137,Purchase!$D:$D,Waterfall!$C137,Purchase!$C:$C,Waterfall!GI$1)</f>
        <v>0</v>
      </c>
    </row>
    <row r="138" spans="1:191" x14ac:dyDescent="0.35">
      <c r="A138" s="8">
        <f t="shared" si="5"/>
        <v>1</v>
      </c>
      <c r="B138" s="2" t="str">
        <f>VLOOKUP($A138,Centers!$B$1:$C$120,2,)</f>
        <v>GATE</v>
      </c>
      <c r="C138" s="3">
        <v>45015</v>
      </c>
      <c r="D138" s="4">
        <f>IF($A138=1,SUM(SUMIFS(Indent!$E:$E,Indent!$C:$C,Waterfall!$C138,Indent!$A:$A,Centers!$A$2),SUMIFS(Indent!$E:$E,Indent!$C:$C,Waterfall!$C138,Indent!$A:$A,Centers!$A$3),SUMIFS(Indent!$E:$E,Indent!$C:$C,Waterfall!$C138,Indent!$A:$A,Centers!$A$4),SUMIFS(Indent!$E:$E,Indent!$C:$C,Waterfall!$C138,Indent!$A:$A,Centers!$A$5),SUMIFS(Indent!$E:$E,Indent!$C:$C,Waterfall!$C138,Indent!$A:$A,Centers!$A$6),SUMIFS(Indent!$E:$E,Indent!$C:$C,Waterfall!$C138,Indent!$A:$A,Centers!$A$7),SUMIFS(Indent!$E:$E,Indent!$C:$C,Waterfall!$C138,Indent!$A:$A,Centers!$A$8)),SUMIFS(Indent!$E:$E,Indent!$C:$C,Waterfall!$C138,Indent!$A:$A,$A138))</f>
        <v>0</v>
      </c>
      <c r="E138" s="4">
        <f>SUMIFS(Purchase!$F:$F,Purchase!$A:$A,Waterfall!$A138,Purchase!$D:$D,Waterfall!$C138,Purchase!$C:$C,Waterfall!E$1)</f>
        <v>0</v>
      </c>
      <c r="F138" s="4">
        <f>SUMIFS(Purchase!$F:$F,Purchase!$A:$A,Waterfall!$A138,Purchase!$D:$D,Waterfall!$C138,Purchase!$C:$C,Waterfall!F$1)</f>
        <v>0</v>
      </c>
      <c r="G138" s="4">
        <f>SUMIFS(Purchase!$F:$F,Purchase!$A:$A,Waterfall!$A138,Purchase!$D:$D,Waterfall!$C138,Purchase!$C:$C,Waterfall!G$1)</f>
        <v>0</v>
      </c>
      <c r="H138" s="4">
        <f>SUMIFS(Purchase!$F:$F,Purchase!$A:$A,Waterfall!$A138,Purchase!$D:$D,Waterfall!$C138,Purchase!$C:$C,Waterfall!H$1)</f>
        <v>0</v>
      </c>
      <c r="I138" s="4">
        <f>SUMIFS(Purchase!$F:$F,Purchase!$A:$A,Waterfall!$A138,Purchase!$D:$D,Waterfall!$C138,Purchase!$C:$C,Waterfall!I$1)</f>
        <v>0</v>
      </c>
      <c r="J138" s="4">
        <f>SUMIFS(Purchase!$F:$F,Purchase!$A:$A,Waterfall!$A138,Purchase!$D:$D,Waterfall!$C138,Purchase!$C:$C,Waterfall!J$1)</f>
        <v>0</v>
      </c>
      <c r="K138" s="4">
        <f>SUMIFS(Purchase!$F:$F,Purchase!$A:$A,Waterfall!$A138,Purchase!$D:$D,Waterfall!$C138,Purchase!$C:$C,Waterfall!K$1)</f>
        <v>0</v>
      </c>
      <c r="L138" s="4">
        <f>SUMIFS(Purchase!$F:$F,Purchase!$A:$A,Waterfall!$A138,Purchase!$D:$D,Waterfall!$C138,Purchase!$C:$C,Waterfall!L$1)</f>
        <v>0</v>
      </c>
      <c r="M138" s="4">
        <f>SUMIFS(Purchase!$F:$F,Purchase!$A:$A,Waterfall!$A138,Purchase!$D:$D,Waterfall!$C138,Purchase!$C:$C,Waterfall!M$1)</f>
        <v>0</v>
      </c>
      <c r="N138" s="4">
        <f>SUMIFS(Purchase!$F:$F,Purchase!$A:$A,Waterfall!$A138,Purchase!$D:$D,Waterfall!$C138,Purchase!$C:$C,Waterfall!N$1)</f>
        <v>0</v>
      </c>
      <c r="O138" s="4">
        <f>SUMIFS(Purchase!$F:$F,Purchase!$A:$A,Waterfall!$A138,Purchase!$D:$D,Waterfall!$C138,Purchase!$C:$C,Waterfall!O$1)</f>
        <v>0</v>
      </c>
      <c r="P138" s="4">
        <f>SUMIFS(Purchase!$F:$F,Purchase!$A:$A,Waterfall!$A138,Purchase!$D:$D,Waterfall!$C138,Purchase!$C:$C,Waterfall!P$1)</f>
        <v>0</v>
      </c>
      <c r="Q138" s="4">
        <f>SUMIFS(Purchase!$F:$F,Purchase!$A:$A,Waterfall!$A138,Purchase!$D:$D,Waterfall!$C138,Purchase!$C:$C,Waterfall!Q$1)</f>
        <v>0</v>
      </c>
      <c r="R138" s="4">
        <f>SUMIFS(Purchase!$F:$F,Purchase!$A:$A,Waterfall!$A138,Purchase!$D:$D,Waterfall!$C138,Purchase!$C:$C,Waterfall!R$1)</f>
        <v>0</v>
      </c>
      <c r="S138" s="4">
        <f>SUMIFS(Purchase!$F:$F,Purchase!$A:$A,Waterfall!$A138,Purchase!$D:$D,Waterfall!$C138,Purchase!$C:$C,Waterfall!S$1)</f>
        <v>0</v>
      </c>
      <c r="T138" s="4">
        <f>SUMIFS(Purchase!$F:$F,Purchase!$A:$A,Waterfall!$A138,Purchase!$D:$D,Waterfall!$C138,Purchase!$C:$C,Waterfall!T$1)</f>
        <v>0</v>
      </c>
      <c r="U138" s="4">
        <f>SUMIFS(Purchase!$F:$F,Purchase!$A:$A,Waterfall!$A138,Purchase!$D:$D,Waterfall!$C138,Purchase!$C:$C,Waterfall!U$1)</f>
        <v>0</v>
      </c>
      <c r="V138" s="4">
        <f>SUMIFS(Purchase!$F:$F,Purchase!$A:$A,Waterfall!$A138,Purchase!$D:$D,Waterfall!$C138,Purchase!$C:$C,Waterfall!V$1)</f>
        <v>0</v>
      </c>
      <c r="W138" s="4">
        <f>SUMIFS(Purchase!$F:$F,Purchase!$A:$A,Waterfall!$A138,Purchase!$D:$D,Waterfall!$C138,Purchase!$C:$C,Waterfall!W$1)</f>
        <v>0</v>
      </c>
      <c r="X138" s="4">
        <f>SUMIFS(Purchase!$F:$F,Purchase!$A:$A,Waterfall!$A138,Purchase!$D:$D,Waterfall!$C138,Purchase!$C:$C,Waterfall!X$1)</f>
        <v>0</v>
      </c>
      <c r="Y138" s="4">
        <f>SUMIFS(Purchase!$F:$F,Purchase!$A:$A,Waterfall!$A138,Purchase!$D:$D,Waterfall!$C138,Purchase!$C:$C,Waterfall!Y$1)</f>
        <v>0</v>
      </c>
      <c r="Z138" s="4">
        <f>SUMIFS(Purchase!$F:$F,Purchase!$A:$A,Waterfall!$A138,Purchase!$D:$D,Waterfall!$C138,Purchase!$C:$C,Waterfall!Z$1)</f>
        <v>0</v>
      </c>
      <c r="AA138" s="4">
        <f>SUMIFS(Purchase!$F:$F,Purchase!$A:$A,Waterfall!$A138,Purchase!$D:$D,Waterfall!$C138,Purchase!$C:$C,Waterfall!AA$1)</f>
        <v>0</v>
      </c>
      <c r="AB138" s="4">
        <f>SUMIFS(Purchase!$F:$F,Purchase!$A:$A,Waterfall!$A138,Purchase!$D:$D,Waterfall!$C138,Purchase!$C:$C,Waterfall!AB$1)</f>
        <v>0</v>
      </c>
      <c r="AC138" s="4">
        <f>SUMIFS(Purchase!$F:$F,Purchase!$A:$A,Waterfall!$A138,Purchase!$D:$D,Waterfall!$C138,Purchase!$C:$C,Waterfall!AC$1)</f>
        <v>0</v>
      </c>
      <c r="AD138" s="4">
        <f>SUMIFS(Purchase!$F:$F,Purchase!$A:$A,Waterfall!$A138,Purchase!$D:$D,Waterfall!$C138,Purchase!$C:$C,Waterfall!AD$1)</f>
        <v>0</v>
      </c>
      <c r="AE138" s="4">
        <f>SUMIFS(Purchase!$F:$F,Purchase!$A:$A,Waterfall!$A138,Purchase!$D:$D,Waterfall!$C138,Purchase!$C:$C,Waterfall!AE$1)</f>
        <v>0</v>
      </c>
      <c r="AF138" s="4">
        <f>SUMIFS(Purchase!$F:$F,Purchase!$A:$A,Waterfall!$A138,Purchase!$D:$D,Waterfall!$C138,Purchase!$C:$C,Waterfall!AF$1)</f>
        <v>0</v>
      </c>
      <c r="AG138" s="4">
        <f>SUMIFS(Purchase!$F:$F,Purchase!$A:$A,Waterfall!$A138,Purchase!$D:$D,Waterfall!$C138,Purchase!$C:$C,Waterfall!AG$1)</f>
        <v>0</v>
      </c>
      <c r="AH138" s="4">
        <f>SUMIFS(Purchase!$F:$F,Purchase!$A:$A,Waterfall!$A138,Purchase!$D:$D,Waterfall!$C138,Purchase!$C:$C,Waterfall!AH$1)</f>
        <v>0</v>
      </c>
      <c r="AI138" s="4">
        <f>SUMIFS(Purchase!$F:$F,Purchase!$A:$A,Waterfall!$A138,Purchase!$D:$D,Waterfall!$C138,Purchase!$C:$C,Waterfall!AI$1)</f>
        <v>0</v>
      </c>
      <c r="AJ138" s="4">
        <f>SUMIFS(Purchase!$F:$F,Purchase!$A:$A,Waterfall!$A138,Purchase!$D:$D,Waterfall!$C138,Purchase!$C:$C,Waterfall!AJ$1)</f>
        <v>0</v>
      </c>
      <c r="AK138" s="4">
        <f>SUMIFS(Purchase!$F:$F,Purchase!$A:$A,Waterfall!$A138,Purchase!$D:$D,Waterfall!$C138,Purchase!$C:$C,Waterfall!AK$1)</f>
        <v>0</v>
      </c>
      <c r="AL138" s="4">
        <f>SUMIFS(Purchase!$F:$F,Purchase!$A:$A,Waterfall!$A138,Purchase!$D:$D,Waterfall!$C138,Purchase!$C:$C,Waterfall!AL$1)</f>
        <v>0</v>
      </c>
      <c r="AM138" s="4">
        <f>SUMIFS(Purchase!$F:$F,Purchase!$A:$A,Waterfall!$A138,Purchase!$D:$D,Waterfall!$C138,Purchase!$C:$C,Waterfall!AM$1)</f>
        <v>0</v>
      </c>
      <c r="AN138" s="4">
        <f>SUMIFS(Purchase!$F:$F,Purchase!$A:$A,Waterfall!$A138,Purchase!$D:$D,Waterfall!$C138,Purchase!$C:$C,Waterfall!AN$1)</f>
        <v>0</v>
      </c>
      <c r="AO138" s="4">
        <f>SUMIFS(Purchase!$F:$F,Purchase!$A:$A,Waterfall!$A138,Purchase!$D:$D,Waterfall!$C138,Purchase!$C:$C,Waterfall!AO$1)</f>
        <v>0</v>
      </c>
      <c r="AP138" s="4">
        <f>SUMIFS(Purchase!$F:$F,Purchase!$A:$A,Waterfall!$A138,Purchase!$D:$D,Waterfall!$C138,Purchase!$C:$C,Waterfall!AP$1)</f>
        <v>0</v>
      </c>
      <c r="AQ138" s="4">
        <f>SUMIFS(Purchase!$F:$F,Purchase!$A:$A,Waterfall!$A138,Purchase!$D:$D,Waterfall!$C138,Purchase!$C:$C,Waterfall!AQ$1)</f>
        <v>0</v>
      </c>
      <c r="AR138" s="4">
        <f>SUMIFS(Purchase!$F:$F,Purchase!$A:$A,Waterfall!$A138,Purchase!$D:$D,Waterfall!$C138,Purchase!$C:$C,Waterfall!AR$1)</f>
        <v>0</v>
      </c>
      <c r="AS138" s="4">
        <f>SUMIFS(Purchase!$F:$F,Purchase!$A:$A,Waterfall!$A138,Purchase!$D:$D,Waterfall!$C138,Purchase!$C:$C,Waterfall!AS$1)</f>
        <v>0</v>
      </c>
      <c r="AT138" s="4">
        <f>SUMIFS(Purchase!$F:$F,Purchase!$A:$A,Waterfall!$A138,Purchase!$D:$D,Waterfall!$C138,Purchase!$C:$C,Waterfall!AT$1)</f>
        <v>0</v>
      </c>
      <c r="AU138" s="4">
        <f>SUMIFS(Purchase!$F:$F,Purchase!$A:$A,Waterfall!$A138,Purchase!$D:$D,Waterfall!$C138,Purchase!$C:$C,Waterfall!AU$1)</f>
        <v>0</v>
      </c>
      <c r="AV138" s="4">
        <f>SUMIFS(Purchase!$F:$F,Purchase!$A:$A,Waterfall!$A138,Purchase!$D:$D,Waterfall!$C138,Purchase!$C:$C,Waterfall!AV$1)</f>
        <v>0</v>
      </c>
      <c r="AW138" s="4">
        <f>SUMIFS(Purchase!$F:$F,Purchase!$A:$A,Waterfall!$A138,Purchase!$D:$D,Waterfall!$C138,Purchase!$C:$C,Waterfall!AW$1)</f>
        <v>0</v>
      </c>
      <c r="AX138" s="4">
        <f>SUMIFS(Purchase!$F:$F,Purchase!$A:$A,Waterfall!$A138,Purchase!$D:$D,Waterfall!$C138,Purchase!$C:$C,Waterfall!AX$1)</f>
        <v>0</v>
      </c>
      <c r="AY138" s="4">
        <f>SUMIFS(Purchase!$F:$F,Purchase!$A:$A,Waterfall!$A138,Purchase!$D:$D,Waterfall!$C138,Purchase!$C:$C,Waterfall!AY$1)</f>
        <v>0</v>
      </c>
      <c r="AZ138" s="4">
        <f>SUMIFS(Purchase!$F:$F,Purchase!$A:$A,Waterfall!$A138,Purchase!$D:$D,Waterfall!$C138,Purchase!$C:$C,Waterfall!AZ$1)</f>
        <v>0</v>
      </c>
      <c r="BA138" s="4">
        <f>SUMIFS(Purchase!$F:$F,Purchase!$A:$A,Waterfall!$A138,Purchase!$D:$D,Waterfall!$C138,Purchase!$C:$C,Waterfall!BA$1)</f>
        <v>0</v>
      </c>
      <c r="BB138" s="4">
        <f>SUMIFS(Purchase!$F:$F,Purchase!$A:$A,Waterfall!$A138,Purchase!$D:$D,Waterfall!$C138,Purchase!$C:$C,Waterfall!BB$1)</f>
        <v>0</v>
      </c>
      <c r="BC138" s="4">
        <f>SUMIFS(Purchase!$F:$F,Purchase!$A:$A,Waterfall!$A138,Purchase!$D:$D,Waterfall!$C138,Purchase!$C:$C,Waterfall!BC$1)</f>
        <v>0</v>
      </c>
      <c r="BD138" s="4">
        <f>SUMIFS(Purchase!$F:$F,Purchase!$A:$A,Waterfall!$A138,Purchase!$D:$D,Waterfall!$C138,Purchase!$C:$C,Waterfall!BD$1)</f>
        <v>0</v>
      </c>
      <c r="BE138" s="4">
        <f>SUMIFS(Purchase!$F:$F,Purchase!$A:$A,Waterfall!$A138,Purchase!$D:$D,Waterfall!$C138,Purchase!$C:$C,Waterfall!BE$1)</f>
        <v>0</v>
      </c>
      <c r="BF138" s="4">
        <f>SUMIFS(Purchase!$F:$F,Purchase!$A:$A,Waterfall!$A138,Purchase!$D:$D,Waterfall!$C138,Purchase!$C:$C,Waterfall!BF$1)</f>
        <v>0</v>
      </c>
      <c r="BG138" s="4">
        <f>SUMIFS(Purchase!$F:$F,Purchase!$A:$A,Waterfall!$A138,Purchase!$D:$D,Waterfall!$C138,Purchase!$C:$C,Waterfall!BG$1)</f>
        <v>0</v>
      </c>
      <c r="BH138" s="4">
        <f>SUMIFS(Purchase!$F:$F,Purchase!$A:$A,Waterfall!$A138,Purchase!$D:$D,Waterfall!$C138,Purchase!$C:$C,Waterfall!BH$1)</f>
        <v>0</v>
      </c>
      <c r="BI138" s="4">
        <f>SUMIFS(Purchase!$F:$F,Purchase!$A:$A,Waterfall!$A138,Purchase!$D:$D,Waterfall!$C138,Purchase!$C:$C,Waterfall!BI$1)</f>
        <v>0</v>
      </c>
      <c r="BJ138" s="4">
        <f>SUMIFS(Purchase!$F:$F,Purchase!$A:$A,Waterfall!$A138,Purchase!$D:$D,Waterfall!$C138,Purchase!$C:$C,Waterfall!BJ$1)</f>
        <v>0</v>
      </c>
      <c r="BK138" s="4">
        <f>SUMIFS(Purchase!$F:$F,Purchase!$A:$A,Waterfall!$A138,Purchase!$D:$D,Waterfall!$C138,Purchase!$C:$C,Waterfall!BK$1)</f>
        <v>0</v>
      </c>
      <c r="BL138" s="4">
        <f>SUMIFS(Purchase!$F:$F,Purchase!$A:$A,Waterfall!$A138,Purchase!$D:$D,Waterfall!$C138,Purchase!$C:$C,Waterfall!BL$1)</f>
        <v>0</v>
      </c>
      <c r="BM138" s="4">
        <f>SUMIFS(Purchase!$F:$F,Purchase!$A:$A,Waterfall!$A138,Purchase!$D:$D,Waterfall!$C138,Purchase!$C:$C,Waterfall!BM$1)</f>
        <v>0</v>
      </c>
      <c r="BN138" s="4">
        <f>SUMIFS(Purchase!$F:$F,Purchase!$A:$A,Waterfall!$A138,Purchase!$D:$D,Waterfall!$C138,Purchase!$C:$C,Waterfall!BN$1)</f>
        <v>0</v>
      </c>
      <c r="BO138" s="4">
        <f>SUMIFS(Purchase!$F:$F,Purchase!$A:$A,Waterfall!$A138,Purchase!$D:$D,Waterfall!$C138,Purchase!$C:$C,Waterfall!BO$1)</f>
        <v>0</v>
      </c>
      <c r="BP138" s="4">
        <f>SUMIFS(Purchase!$F:$F,Purchase!$A:$A,Waterfall!$A138,Purchase!$D:$D,Waterfall!$C138,Purchase!$C:$C,Waterfall!BP$1)</f>
        <v>0</v>
      </c>
      <c r="BQ138" s="4">
        <f>SUMIFS(Purchase!$F:$F,Purchase!$A:$A,Waterfall!$A138,Purchase!$D:$D,Waterfall!$C138,Purchase!$C:$C,Waterfall!BQ$1)</f>
        <v>0</v>
      </c>
      <c r="BR138" s="4">
        <f>SUMIFS(Purchase!$F:$F,Purchase!$A:$A,Waterfall!$A138,Purchase!$D:$D,Waterfall!$C138,Purchase!$C:$C,Waterfall!BR$1)</f>
        <v>0</v>
      </c>
      <c r="BS138" s="4">
        <f>SUMIFS(Purchase!$F:$F,Purchase!$A:$A,Waterfall!$A138,Purchase!$D:$D,Waterfall!$C138,Purchase!$C:$C,Waterfall!BS$1)</f>
        <v>0</v>
      </c>
      <c r="BT138" s="4">
        <f>SUMIFS(Purchase!$F:$F,Purchase!$A:$A,Waterfall!$A138,Purchase!$D:$D,Waterfall!$C138,Purchase!$C:$C,Waterfall!BT$1)</f>
        <v>0</v>
      </c>
      <c r="BU138" s="4">
        <f>SUMIFS(Purchase!$F:$F,Purchase!$A:$A,Waterfall!$A138,Purchase!$D:$D,Waterfall!$C138,Purchase!$C:$C,Waterfall!BU$1)</f>
        <v>0</v>
      </c>
      <c r="BV138" s="4">
        <f>SUMIFS(Purchase!$F:$F,Purchase!$A:$A,Waterfall!$A138,Purchase!$D:$D,Waterfall!$C138,Purchase!$C:$C,Waterfall!BV$1)</f>
        <v>0</v>
      </c>
      <c r="BW138" s="4">
        <f>SUMIFS(Purchase!$F:$F,Purchase!$A:$A,Waterfall!$A138,Purchase!$D:$D,Waterfall!$C138,Purchase!$C:$C,Waterfall!BW$1)</f>
        <v>0</v>
      </c>
      <c r="BX138" s="4">
        <f>SUMIFS(Purchase!$F:$F,Purchase!$A:$A,Waterfall!$A138,Purchase!$D:$D,Waterfall!$C138,Purchase!$C:$C,Waterfall!BX$1)</f>
        <v>0</v>
      </c>
      <c r="BY138" s="4">
        <f>SUMIFS(Purchase!$F:$F,Purchase!$A:$A,Waterfall!$A138,Purchase!$D:$D,Waterfall!$C138,Purchase!$C:$C,Waterfall!BY$1)</f>
        <v>0</v>
      </c>
      <c r="BZ138" s="4">
        <f>SUMIFS(Purchase!$F:$F,Purchase!$A:$A,Waterfall!$A138,Purchase!$D:$D,Waterfall!$C138,Purchase!$C:$C,Waterfall!BZ$1)</f>
        <v>0</v>
      </c>
      <c r="CA138" s="4">
        <f>SUMIFS(Purchase!$F:$F,Purchase!$A:$A,Waterfall!$A138,Purchase!$D:$D,Waterfall!$C138,Purchase!$C:$C,Waterfall!CA$1)</f>
        <v>0</v>
      </c>
      <c r="CB138" s="4">
        <f>SUMIFS(Purchase!$F:$F,Purchase!$A:$A,Waterfall!$A138,Purchase!$D:$D,Waterfall!$C138,Purchase!$C:$C,Waterfall!CB$1)</f>
        <v>0</v>
      </c>
      <c r="CC138" s="4">
        <f>SUMIFS(Purchase!$F:$F,Purchase!$A:$A,Waterfall!$A138,Purchase!$D:$D,Waterfall!$C138,Purchase!$C:$C,Waterfall!CC$1)</f>
        <v>0</v>
      </c>
      <c r="CD138" s="4">
        <f>SUMIFS(Purchase!$F:$F,Purchase!$A:$A,Waterfall!$A138,Purchase!$D:$D,Waterfall!$C138,Purchase!$C:$C,Waterfall!CD$1)</f>
        <v>0</v>
      </c>
      <c r="CE138" s="4">
        <f>SUMIFS(Purchase!$F:$F,Purchase!$A:$A,Waterfall!$A138,Purchase!$D:$D,Waterfall!$C138,Purchase!$C:$C,Waterfall!CE$1)</f>
        <v>0</v>
      </c>
      <c r="CF138" s="4">
        <f>SUMIFS(Purchase!$F:$F,Purchase!$A:$A,Waterfall!$A138,Purchase!$D:$D,Waterfall!$C138,Purchase!$C:$C,Waterfall!CF$1)</f>
        <v>0</v>
      </c>
      <c r="CG138" s="4">
        <f>SUMIFS(Purchase!$F:$F,Purchase!$A:$A,Waterfall!$A138,Purchase!$D:$D,Waterfall!$C138,Purchase!$C:$C,Waterfall!CG$1)</f>
        <v>0</v>
      </c>
      <c r="CH138" s="4">
        <f>SUMIFS(Purchase!$F:$F,Purchase!$A:$A,Waterfall!$A138,Purchase!$D:$D,Waterfall!$C138,Purchase!$C:$C,Waterfall!CH$1)</f>
        <v>0</v>
      </c>
      <c r="CI138" s="4">
        <f>SUMIFS(Purchase!$F:$F,Purchase!$A:$A,Waterfall!$A138,Purchase!$D:$D,Waterfall!$C138,Purchase!$C:$C,Waterfall!CI$1)</f>
        <v>0</v>
      </c>
      <c r="CJ138" s="4">
        <f>SUMIFS(Purchase!$F:$F,Purchase!$A:$A,Waterfall!$A138,Purchase!$D:$D,Waterfall!$C138,Purchase!$C:$C,Waterfall!CJ$1)</f>
        <v>0</v>
      </c>
      <c r="CK138" s="4">
        <f>SUMIFS(Purchase!$F:$F,Purchase!$A:$A,Waterfall!$A138,Purchase!$D:$D,Waterfall!$C138,Purchase!$C:$C,Waterfall!CK$1)</f>
        <v>0</v>
      </c>
      <c r="CL138" s="4">
        <f>SUMIFS(Purchase!$F:$F,Purchase!$A:$A,Waterfall!$A138,Purchase!$D:$D,Waterfall!$C138,Purchase!$C:$C,Waterfall!CL$1)</f>
        <v>0</v>
      </c>
      <c r="CM138" s="4">
        <f>SUMIFS(Purchase!$F:$F,Purchase!$A:$A,Waterfall!$A138,Purchase!$D:$D,Waterfall!$C138,Purchase!$C:$C,Waterfall!CM$1)</f>
        <v>0</v>
      </c>
      <c r="CN138" s="4">
        <f>SUMIFS(Purchase!$F:$F,Purchase!$A:$A,Waterfall!$A138,Purchase!$D:$D,Waterfall!$C138,Purchase!$C:$C,Waterfall!CN$1)</f>
        <v>0</v>
      </c>
      <c r="CO138" s="4">
        <f>SUMIFS(Purchase!$F:$F,Purchase!$A:$A,Waterfall!$A138,Purchase!$D:$D,Waterfall!$C138,Purchase!$C:$C,Waterfall!CO$1)</f>
        <v>0</v>
      </c>
      <c r="CP138" s="4">
        <f>SUMIFS(Purchase!$F:$F,Purchase!$A:$A,Waterfall!$A138,Purchase!$D:$D,Waterfall!$C138,Purchase!$C:$C,Waterfall!CP$1)</f>
        <v>0</v>
      </c>
      <c r="CQ138" s="4">
        <f>SUMIFS(Purchase!$F:$F,Purchase!$A:$A,Waterfall!$A138,Purchase!$D:$D,Waterfall!$C138,Purchase!$C:$C,Waterfall!CQ$1)</f>
        <v>0</v>
      </c>
      <c r="CR138" s="4">
        <f>SUMIFS(Purchase!$F:$F,Purchase!$A:$A,Waterfall!$A138,Purchase!$D:$D,Waterfall!$C138,Purchase!$C:$C,Waterfall!CR$1)</f>
        <v>0</v>
      </c>
      <c r="CS138" s="4">
        <f>SUMIFS(Purchase!$F:$F,Purchase!$A:$A,Waterfall!$A138,Purchase!$D:$D,Waterfall!$C138,Purchase!$C:$C,Waterfall!CS$1)</f>
        <v>0</v>
      </c>
      <c r="CT138" s="4">
        <f>SUMIFS(Purchase!$F:$F,Purchase!$A:$A,Waterfall!$A138,Purchase!$D:$D,Waterfall!$C138,Purchase!$C:$C,Waterfall!CT$1)</f>
        <v>0</v>
      </c>
      <c r="CU138" s="4">
        <f>SUMIFS(Purchase!$F:$F,Purchase!$A:$A,Waterfall!$A138,Purchase!$D:$D,Waterfall!$C138,Purchase!$C:$C,Waterfall!CU$1)</f>
        <v>0</v>
      </c>
      <c r="CV138" s="4">
        <f>SUMIFS(Purchase!$F:$F,Purchase!$A:$A,Waterfall!$A138,Purchase!$D:$D,Waterfall!$C138,Purchase!$C:$C,Waterfall!CV$1)</f>
        <v>0</v>
      </c>
      <c r="CW138" s="4">
        <f>SUMIFS(Purchase!$F:$F,Purchase!$A:$A,Waterfall!$A138,Purchase!$D:$D,Waterfall!$C138,Purchase!$C:$C,Waterfall!CW$1)</f>
        <v>0</v>
      </c>
      <c r="CX138" s="4">
        <f>SUMIFS(Purchase!$F:$F,Purchase!$A:$A,Waterfall!$A138,Purchase!$D:$D,Waterfall!$C138,Purchase!$C:$C,Waterfall!CX$1)</f>
        <v>0</v>
      </c>
      <c r="CY138" s="4">
        <f>SUMIFS(Purchase!$F:$F,Purchase!$A:$A,Waterfall!$A138,Purchase!$D:$D,Waterfall!$C138,Purchase!$C:$C,Waterfall!CY$1)</f>
        <v>0</v>
      </c>
      <c r="CZ138" s="4">
        <f>SUMIFS(Purchase!$F:$F,Purchase!$A:$A,Waterfall!$A138,Purchase!$D:$D,Waterfall!$C138,Purchase!$C:$C,Waterfall!CZ$1)</f>
        <v>0</v>
      </c>
      <c r="DA138" s="4">
        <f>SUMIFS(Purchase!$F:$F,Purchase!$A:$A,Waterfall!$A138,Purchase!$D:$D,Waterfall!$C138,Purchase!$C:$C,Waterfall!DA$1)</f>
        <v>0</v>
      </c>
      <c r="DB138" s="4">
        <f>SUMIFS(Purchase!$F:$F,Purchase!$A:$A,Waterfall!$A138,Purchase!$D:$D,Waterfall!$C138,Purchase!$C:$C,Waterfall!DB$1)</f>
        <v>0</v>
      </c>
      <c r="DC138" s="4">
        <f>SUMIFS(Purchase!$F:$F,Purchase!$A:$A,Waterfall!$A138,Purchase!$D:$D,Waterfall!$C138,Purchase!$C:$C,Waterfall!DC$1)</f>
        <v>0</v>
      </c>
      <c r="DD138" s="4">
        <f>SUMIFS(Purchase!$F:$F,Purchase!$A:$A,Waterfall!$A138,Purchase!$D:$D,Waterfall!$C138,Purchase!$C:$C,Waterfall!DD$1)</f>
        <v>0</v>
      </c>
      <c r="DE138" s="4">
        <f>SUMIFS(Purchase!$F:$F,Purchase!$A:$A,Waterfall!$A138,Purchase!$D:$D,Waterfall!$C138,Purchase!$C:$C,Waterfall!DE$1)</f>
        <v>0</v>
      </c>
      <c r="DF138" s="4">
        <f>SUMIFS(Purchase!$F:$F,Purchase!$A:$A,Waterfall!$A138,Purchase!$D:$D,Waterfall!$C138,Purchase!$C:$C,Waterfall!DF$1)</f>
        <v>0</v>
      </c>
      <c r="DG138" s="4">
        <f>SUMIFS(Purchase!$F:$F,Purchase!$A:$A,Waterfall!$A138,Purchase!$D:$D,Waterfall!$C138,Purchase!$C:$C,Waterfall!DG$1)</f>
        <v>0</v>
      </c>
      <c r="DH138" s="4">
        <f>SUMIFS(Purchase!$F:$F,Purchase!$A:$A,Waterfall!$A138,Purchase!$D:$D,Waterfall!$C138,Purchase!$C:$C,Waterfall!DH$1)</f>
        <v>0</v>
      </c>
      <c r="DI138" s="4">
        <f>SUMIFS(Purchase!$F:$F,Purchase!$A:$A,Waterfall!$A138,Purchase!$D:$D,Waterfall!$C138,Purchase!$C:$C,Waterfall!DI$1)</f>
        <v>0</v>
      </c>
      <c r="DJ138" s="4">
        <f>SUMIFS(Purchase!$F:$F,Purchase!$A:$A,Waterfall!$A138,Purchase!$D:$D,Waterfall!$C138,Purchase!$C:$C,Waterfall!DJ$1)</f>
        <v>0</v>
      </c>
      <c r="DK138" s="4">
        <f>SUMIFS(Purchase!$F:$F,Purchase!$A:$A,Waterfall!$A138,Purchase!$D:$D,Waterfall!$C138,Purchase!$C:$C,Waterfall!DK$1)</f>
        <v>0</v>
      </c>
      <c r="DL138" s="4">
        <f>SUMIFS(Purchase!$F:$F,Purchase!$A:$A,Waterfall!$A138,Purchase!$D:$D,Waterfall!$C138,Purchase!$C:$C,Waterfall!DL$1)</f>
        <v>0</v>
      </c>
      <c r="DM138" s="4">
        <f>SUMIFS(Purchase!$F:$F,Purchase!$A:$A,Waterfall!$A138,Purchase!$D:$D,Waterfall!$C138,Purchase!$C:$C,Waterfall!DM$1)</f>
        <v>0</v>
      </c>
      <c r="DN138" s="4">
        <f>SUMIFS(Purchase!$F:$F,Purchase!$A:$A,Waterfall!$A138,Purchase!$D:$D,Waterfall!$C138,Purchase!$C:$C,Waterfall!DN$1)</f>
        <v>0</v>
      </c>
      <c r="DO138" s="4">
        <f>SUMIFS(Purchase!$F:$F,Purchase!$A:$A,Waterfall!$A138,Purchase!$D:$D,Waterfall!$C138,Purchase!$C:$C,Waterfall!DO$1)</f>
        <v>0</v>
      </c>
      <c r="DP138" s="4">
        <f>SUMIFS(Purchase!$F:$F,Purchase!$A:$A,Waterfall!$A138,Purchase!$D:$D,Waterfall!$C138,Purchase!$C:$C,Waterfall!DP$1)</f>
        <v>0</v>
      </c>
      <c r="DQ138" s="4">
        <f>SUMIFS(Purchase!$F:$F,Purchase!$A:$A,Waterfall!$A138,Purchase!$D:$D,Waterfall!$C138,Purchase!$C:$C,Waterfall!DQ$1)</f>
        <v>0</v>
      </c>
      <c r="DR138" s="4">
        <f>SUMIFS(Purchase!$F:$F,Purchase!$A:$A,Waterfall!$A138,Purchase!$D:$D,Waterfall!$C138,Purchase!$C:$C,Waterfall!DR$1)</f>
        <v>0</v>
      </c>
      <c r="DS138" s="4">
        <f>SUMIFS(Purchase!$F:$F,Purchase!$A:$A,Waterfall!$A138,Purchase!$D:$D,Waterfall!$C138,Purchase!$C:$C,Waterfall!DS$1)</f>
        <v>0</v>
      </c>
      <c r="DT138" s="4">
        <f>SUMIFS(Purchase!$F:$F,Purchase!$A:$A,Waterfall!$A138,Purchase!$D:$D,Waterfall!$C138,Purchase!$C:$C,Waterfall!DT$1)</f>
        <v>0</v>
      </c>
      <c r="DU138" s="4">
        <f>SUMIFS(Purchase!$F:$F,Purchase!$A:$A,Waterfall!$A138,Purchase!$D:$D,Waterfall!$C138,Purchase!$C:$C,Waterfall!DU$1)</f>
        <v>0</v>
      </c>
      <c r="DV138" s="4">
        <f>SUMIFS(Purchase!$F:$F,Purchase!$A:$A,Waterfall!$A138,Purchase!$D:$D,Waterfall!$C138,Purchase!$C:$C,Waterfall!DV$1)</f>
        <v>0</v>
      </c>
      <c r="DW138" s="4">
        <f>SUMIFS(Purchase!$F:$F,Purchase!$A:$A,Waterfall!$A138,Purchase!$D:$D,Waterfall!$C138,Purchase!$C:$C,Waterfall!DW$1)</f>
        <v>0</v>
      </c>
      <c r="DX138" s="4">
        <f>SUMIFS(Purchase!$F:$F,Purchase!$A:$A,Waterfall!$A138,Purchase!$D:$D,Waterfall!$C138,Purchase!$C:$C,Waterfall!DX$1)</f>
        <v>0</v>
      </c>
      <c r="DY138" s="4">
        <f>SUMIFS(Purchase!$F:$F,Purchase!$A:$A,Waterfall!$A138,Purchase!$D:$D,Waterfall!$C138,Purchase!$C:$C,Waterfall!DY$1)</f>
        <v>0</v>
      </c>
      <c r="DZ138" s="4">
        <f>SUMIFS(Purchase!$F:$F,Purchase!$A:$A,Waterfall!$A138,Purchase!$D:$D,Waterfall!$C138,Purchase!$C:$C,Waterfall!DZ$1)</f>
        <v>0</v>
      </c>
      <c r="EA138" s="4">
        <f>SUMIFS(Purchase!$F:$F,Purchase!$A:$A,Waterfall!$A138,Purchase!$D:$D,Waterfall!$C138,Purchase!$C:$C,Waterfall!EA$1)</f>
        <v>0</v>
      </c>
      <c r="EB138" s="4">
        <f>SUMIFS(Purchase!$F:$F,Purchase!$A:$A,Waterfall!$A138,Purchase!$D:$D,Waterfall!$C138,Purchase!$C:$C,Waterfall!EB$1)</f>
        <v>0</v>
      </c>
      <c r="EC138" s="4">
        <f>SUMIFS(Purchase!$F:$F,Purchase!$A:$A,Waterfall!$A138,Purchase!$D:$D,Waterfall!$C138,Purchase!$C:$C,Waterfall!EC$1)</f>
        <v>0</v>
      </c>
      <c r="ED138" s="4">
        <f>SUMIFS(Purchase!$F:$F,Purchase!$A:$A,Waterfall!$A138,Purchase!$D:$D,Waterfall!$C138,Purchase!$C:$C,Waterfall!ED$1)</f>
        <v>0</v>
      </c>
      <c r="EE138" s="4">
        <f>SUMIFS(Purchase!$F:$F,Purchase!$A:$A,Waterfall!$A138,Purchase!$D:$D,Waterfall!$C138,Purchase!$C:$C,Waterfall!EE$1)</f>
        <v>0</v>
      </c>
      <c r="EF138" s="4">
        <f>SUMIFS(Purchase!$F:$F,Purchase!$A:$A,Waterfall!$A138,Purchase!$D:$D,Waterfall!$C138,Purchase!$C:$C,Waterfall!EF$1)</f>
        <v>0</v>
      </c>
      <c r="EG138" s="4">
        <f>SUMIFS(Purchase!$F:$F,Purchase!$A:$A,Waterfall!$A138,Purchase!$D:$D,Waterfall!$C138,Purchase!$C:$C,Waterfall!EG$1)</f>
        <v>0</v>
      </c>
      <c r="EH138" s="4">
        <f>SUMIFS(Purchase!$F:$F,Purchase!$A:$A,Waterfall!$A138,Purchase!$D:$D,Waterfall!$C138,Purchase!$C:$C,Waterfall!EH$1)</f>
        <v>0</v>
      </c>
      <c r="EI138" s="4">
        <f>SUMIFS(Purchase!$F:$F,Purchase!$A:$A,Waterfall!$A138,Purchase!$D:$D,Waterfall!$C138,Purchase!$C:$C,Waterfall!EI$1)</f>
        <v>0</v>
      </c>
      <c r="EJ138" s="4">
        <f>SUMIFS(Purchase!$F:$F,Purchase!$A:$A,Waterfall!$A138,Purchase!$D:$D,Waterfall!$C138,Purchase!$C:$C,Waterfall!EJ$1)</f>
        <v>0</v>
      </c>
      <c r="EK138" s="4">
        <f>SUMIFS(Purchase!$F:$F,Purchase!$A:$A,Waterfall!$A138,Purchase!$D:$D,Waterfall!$C138,Purchase!$C:$C,Waterfall!EK$1)</f>
        <v>0</v>
      </c>
      <c r="EL138" s="4">
        <f>SUMIFS(Purchase!$F:$F,Purchase!$A:$A,Waterfall!$A138,Purchase!$D:$D,Waterfall!$C138,Purchase!$C:$C,Waterfall!EL$1)</f>
        <v>0</v>
      </c>
      <c r="EM138" s="4">
        <f>SUMIFS(Purchase!$F:$F,Purchase!$A:$A,Waterfall!$A138,Purchase!$D:$D,Waterfall!$C138,Purchase!$C:$C,Waterfall!EM$1)</f>
        <v>0</v>
      </c>
      <c r="EN138" s="4">
        <f>SUMIFS(Purchase!$F:$F,Purchase!$A:$A,Waterfall!$A138,Purchase!$D:$D,Waterfall!$C138,Purchase!$C:$C,Waterfall!EN$1)</f>
        <v>0</v>
      </c>
      <c r="EO138" s="4">
        <f>SUMIFS(Purchase!$F:$F,Purchase!$A:$A,Waterfall!$A138,Purchase!$D:$D,Waterfall!$C138,Purchase!$C:$C,Waterfall!EO$1)</f>
        <v>0</v>
      </c>
      <c r="EP138" s="4">
        <f>SUMIFS(Purchase!$F:$F,Purchase!$A:$A,Waterfall!$A138,Purchase!$D:$D,Waterfall!$C138,Purchase!$C:$C,Waterfall!EP$1)</f>
        <v>0</v>
      </c>
      <c r="EQ138" s="4">
        <f>SUMIFS(Purchase!$F:$F,Purchase!$A:$A,Waterfall!$A138,Purchase!$D:$D,Waterfall!$C138,Purchase!$C:$C,Waterfall!EQ$1)</f>
        <v>0</v>
      </c>
      <c r="ER138" s="4">
        <f>SUMIFS(Purchase!$F:$F,Purchase!$A:$A,Waterfall!$A138,Purchase!$D:$D,Waterfall!$C138,Purchase!$C:$C,Waterfall!ER$1)</f>
        <v>0</v>
      </c>
      <c r="ES138" s="4">
        <f>SUMIFS(Purchase!$F:$F,Purchase!$A:$A,Waterfall!$A138,Purchase!$D:$D,Waterfall!$C138,Purchase!$C:$C,Waterfall!ES$1)</f>
        <v>0</v>
      </c>
      <c r="ET138" s="4">
        <f>SUMIFS(Purchase!$F:$F,Purchase!$A:$A,Waterfall!$A138,Purchase!$D:$D,Waterfall!$C138,Purchase!$C:$C,Waterfall!ET$1)</f>
        <v>0</v>
      </c>
      <c r="EU138" s="4">
        <f>SUMIFS(Purchase!$F:$F,Purchase!$A:$A,Waterfall!$A138,Purchase!$D:$D,Waterfall!$C138,Purchase!$C:$C,Waterfall!EU$1)</f>
        <v>0</v>
      </c>
      <c r="EV138" s="4">
        <f>SUMIFS(Purchase!$F:$F,Purchase!$A:$A,Waterfall!$A138,Purchase!$D:$D,Waterfall!$C138,Purchase!$C:$C,Waterfall!EV$1)</f>
        <v>0</v>
      </c>
      <c r="EW138" s="4">
        <f>SUMIFS(Purchase!$F:$F,Purchase!$A:$A,Waterfall!$A138,Purchase!$D:$D,Waterfall!$C138,Purchase!$C:$C,Waterfall!EW$1)</f>
        <v>0</v>
      </c>
      <c r="EX138" s="4">
        <f>SUMIFS(Purchase!$F:$F,Purchase!$A:$A,Waterfall!$A138,Purchase!$D:$D,Waterfall!$C138,Purchase!$C:$C,Waterfall!EX$1)</f>
        <v>0</v>
      </c>
      <c r="EY138" s="4">
        <f>SUMIFS(Purchase!$F:$F,Purchase!$A:$A,Waterfall!$A138,Purchase!$D:$D,Waterfall!$C138,Purchase!$C:$C,Waterfall!EY$1)</f>
        <v>0</v>
      </c>
      <c r="EZ138" s="4">
        <f>SUMIFS(Purchase!$F:$F,Purchase!$A:$A,Waterfall!$A138,Purchase!$D:$D,Waterfall!$C138,Purchase!$C:$C,Waterfall!EZ$1)</f>
        <v>0</v>
      </c>
      <c r="FA138" s="4">
        <f>SUMIFS(Purchase!$F:$F,Purchase!$A:$A,Waterfall!$A138,Purchase!$D:$D,Waterfall!$C138,Purchase!$C:$C,Waterfall!FA$1)</f>
        <v>0</v>
      </c>
      <c r="FB138" s="4">
        <f>SUMIFS(Purchase!$F:$F,Purchase!$A:$A,Waterfall!$A138,Purchase!$D:$D,Waterfall!$C138,Purchase!$C:$C,Waterfall!FB$1)</f>
        <v>0</v>
      </c>
      <c r="FC138" s="4">
        <f>SUMIFS(Purchase!$F:$F,Purchase!$A:$A,Waterfall!$A138,Purchase!$D:$D,Waterfall!$C138,Purchase!$C:$C,Waterfall!FC$1)</f>
        <v>0</v>
      </c>
      <c r="FD138" s="4">
        <f>SUMIFS(Purchase!$F:$F,Purchase!$A:$A,Waterfall!$A138,Purchase!$D:$D,Waterfall!$C138,Purchase!$C:$C,Waterfall!FD$1)</f>
        <v>0</v>
      </c>
      <c r="FE138" s="4">
        <f>SUMIFS(Purchase!$F:$F,Purchase!$A:$A,Waterfall!$A138,Purchase!$D:$D,Waterfall!$C138,Purchase!$C:$C,Waterfall!FE$1)</f>
        <v>0</v>
      </c>
      <c r="FF138" s="4">
        <f>SUMIFS(Purchase!$F:$F,Purchase!$A:$A,Waterfall!$A138,Purchase!$D:$D,Waterfall!$C138,Purchase!$C:$C,Waterfall!FF$1)</f>
        <v>0</v>
      </c>
      <c r="FG138" s="4">
        <f>SUMIFS(Purchase!$F:$F,Purchase!$A:$A,Waterfall!$A138,Purchase!$D:$D,Waterfall!$C138,Purchase!$C:$C,Waterfall!FG$1)</f>
        <v>0</v>
      </c>
      <c r="FH138" s="4">
        <f>SUMIFS(Purchase!$F:$F,Purchase!$A:$A,Waterfall!$A138,Purchase!$D:$D,Waterfall!$C138,Purchase!$C:$C,Waterfall!FH$1)</f>
        <v>0</v>
      </c>
      <c r="FI138" s="4">
        <f>SUMIFS(Purchase!$F:$F,Purchase!$A:$A,Waterfall!$A138,Purchase!$D:$D,Waterfall!$C138,Purchase!$C:$C,Waterfall!FI$1)</f>
        <v>0</v>
      </c>
      <c r="FJ138" s="4">
        <f>SUMIFS(Purchase!$F:$F,Purchase!$A:$A,Waterfall!$A138,Purchase!$D:$D,Waterfall!$C138,Purchase!$C:$C,Waterfall!FJ$1)</f>
        <v>0</v>
      </c>
      <c r="FK138" s="4">
        <f>SUMIFS(Purchase!$F:$F,Purchase!$A:$A,Waterfall!$A138,Purchase!$D:$D,Waterfall!$C138,Purchase!$C:$C,Waterfall!FK$1)</f>
        <v>0</v>
      </c>
      <c r="FL138" s="4">
        <f>SUMIFS(Purchase!$F:$F,Purchase!$A:$A,Waterfall!$A138,Purchase!$D:$D,Waterfall!$C138,Purchase!$C:$C,Waterfall!FL$1)</f>
        <v>0</v>
      </c>
      <c r="FM138" s="4">
        <f>SUMIFS(Purchase!$F:$F,Purchase!$A:$A,Waterfall!$A138,Purchase!$D:$D,Waterfall!$C138,Purchase!$C:$C,Waterfall!FM$1)</f>
        <v>0</v>
      </c>
      <c r="FN138" s="4">
        <f>SUMIFS(Purchase!$F:$F,Purchase!$A:$A,Waterfall!$A138,Purchase!$D:$D,Waterfall!$C138,Purchase!$C:$C,Waterfall!FN$1)</f>
        <v>0</v>
      </c>
      <c r="FO138" s="4">
        <f>SUMIFS(Purchase!$F:$F,Purchase!$A:$A,Waterfall!$A138,Purchase!$D:$D,Waterfall!$C138,Purchase!$C:$C,Waterfall!FO$1)</f>
        <v>0</v>
      </c>
      <c r="FP138" s="4">
        <f>SUMIFS(Purchase!$F:$F,Purchase!$A:$A,Waterfall!$A138,Purchase!$D:$D,Waterfall!$C138,Purchase!$C:$C,Waterfall!FP$1)</f>
        <v>0</v>
      </c>
      <c r="FQ138" s="4">
        <f>SUMIFS(Purchase!$F:$F,Purchase!$A:$A,Waterfall!$A138,Purchase!$D:$D,Waterfall!$C138,Purchase!$C:$C,Waterfall!FQ$1)</f>
        <v>0</v>
      </c>
      <c r="FR138" s="4">
        <f>SUMIFS(Purchase!$F:$F,Purchase!$A:$A,Waterfall!$A138,Purchase!$D:$D,Waterfall!$C138,Purchase!$C:$C,Waterfall!FR$1)</f>
        <v>0</v>
      </c>
      <c r="FS138" s="4">
        <f>SUMIFS(Purchase!$F:$F,Purchase!$A:$A,Waterfall!$A138,Purchase!$D:$D,Waterfall!$C138,Purchase!$C:$C,Waterfall!FS$1)</f>
        <v>0</v>
      </c>
      <c r="FT138" s="4">
        <f>SUMIFS(Purchase!$F:$F,Purchase!$A:$A,Waterfall!$A138,Purchase!$D:$D,Waterfall!$C138,Purchase!$C:$C,Waterfall!FT$1)</f>
        <v>0</v>
      </c>
      <c r="FU138" s="4">
        <f>SUMIFS(Purchase!$F:$F,Purchase!$A:$A,Waterfall!$A138,Purchase!$D:$D,Waterfall!$C138,Purchase!$C:$C,Waterfall!FU$1)</f>
        <v>0</v>
      </c>
      <c r="FV138" s="4">
        <f>SUMIFS(Purchase!$F:$F,Purchase!$A:$A,Waterfall!$A138,Purchase!$D:$D,Waterfall!$C138,Purchase!$C:$C,Waterfall!FV$1)</f>
        <v>0</v>
      </c>
      <c r="FW138" s="4">
        <f>SUMIFS(Purchase!$F:$F,Purchase!$A:$A,Waterfall!$A138,Purchase!$D:$D,Waterfall!$C138,Purchase!$C:$C,Waterfall!FW$1)</f>
        <v>0</v>
      </c>
      <c r="FX138" s="4">
        <f>SUMIFS(Purchase!$F:$F,Purchase!$A:$A,Waterfall!$A138,Purchase!$D:$D,Waterfall!$C138,Purchase!$C:$C,Waterfall!FX$1)</f>
        <v>0</v>
      </c>
      <c r="FY138" s="4">
        <f>SUMIFS(Purchase!$F:$F,Purchase!$A:$A,Waterfall!$A138,Purchase!$D:$D,Waterfall!$C138,Purchase!$C:$C,Waterfall!FY$1)</f>
        <v>0</v>
      </c>
      <c r="FZ138" s="4">
        <f>SUMIFS(Purchase!$F:$F,Purchase!$A:$A,Waterfall!$A138,Purchase!$D:$D,Waterfall!$C138,Purchase!$C:$C,Waterfall!FZ$1)</f>
        <v>0</v>
      </c>
      <c r="GA138" s="4">
        <f>SUMIFS(Purchase!$F:$F,Purchase!$A:$A,Waterfall!$A138,Purchase!$D:$D,Waterfall!$C138,Purchase!$C:$C,Waterfall!GA$1)</f>
        <v>0</v>
      </c>
      <c r="GB138" s="4">
        <f>SUMIFS(Purchase!$F:$F,Purchase!$A:$A,Waterfall!$A138,Purchase!$D:$D,Waterfall!$C138,Purchase!$C:$C,Waterfall!GB$1)</f>
        <v>0</v>
      </c>
      <c r="GC138" s="4">
        <f>SUMIFS(Purchase!$F:$F,Purchase!$A:$A,Waterfall!$A138,Purchase!$D:$D,Waterfall!$C138,Purchase!$C:$C,Waterfall!GC$1)</f>
        <v>0</v>
      </c>
      <c r="GD138" s="4">
        <f>SUMIFS(Purchase!$F:$F,Purchase!$A:$A,Waterfall!$A138,Purchase!$D:$D,Waterfall!$C138,Purchase!$C:$C,Waterfall!GD$1)</f>
        <v>0</v>
      </c>
      <c r="GE138" s="4">
        <f>SUMIFS(Purchase!$F:$F,Purchase!$A:$A,Waterfall!$A138,Purchase!$D:$D,Waterfall!$C138,Purchase!$C:$C,Waterfall!GE$1)</f>
        <v>0</v>
      </c>
      <c r="GF138" s="4">
        <f>SUMIFS(Purchase!$F:$F,Purchase!$A:$A,Waterfall!$A138,Purchase!$D:$D,Waterfall!$C138,Purchase!$C:$C,Waterfall!GF$1)</f>
        <v>0</v>
      </c>
      <c r="GG138" s="4">
        <f>SUMIFS(Purchase!$F:$F,Purchase!$A:$A,Waterfall!$A138,Purchase!$D:$D,Waterfall!$C138,Purchase!$C:$C,Waterfall!GG$1)</f>
        <v>0</v>
      </c>
      <c r="GH138" s="4">
        <f>SUMIFS(Purchase!$F:$F,Purchase!$A:$A,Waterfall!$A138,Purchase!$D:$D,Waterfall!$C138,Purchase!$C:$C,Waterfall!GH$1)</f>
        <v>0</v>
      </c>
      <c r="GI138" s="4">
        <f>SUMIFS(Purchase!$F:$F,Purchase!$A:$A,Waterfall!$A138,Purchase!$D:$D,Waterfall!$C138,Purchase!$C:$C,Waterfall!GI$1)</f>
        <v>0</v>
      </c>
    </row>
    <row r="139" spans="1:191" x14ac:dyDescent="0.35">
      <c r="A139" s="8">
        <f t="shared" si="5"/>
        <v>1</v>
      </c>
      <c r="B139" s="2" t="str">
        <f>VLOOKUP($A139,Centers!$B$1:$C$120,2,)</f>
        <v>GATE</v>
      </c>
      <c r="C139" s="3">
        <v>45016</v>
      </c>
      <c r="D139" s="4">
        <f>IF($A139=1,SUM(SUMIFS(Indent!$E:$E,Indent!$C:$C,Waterfall!$C139,Indent!$A:$A,Centers!$A$2),SUMIFS(Indent!$E:$E,Indent!$C:$C,Waterfall!$C139,Indent!$A:$A,Centers!$A$3),SUMIFS(Indent!$E:$E,Indent!$C:$C,Waterfall!$C139,Indent!$A:$A,Centers!$A$4),SUMIFS(Indent!$E:$E,Indent!$C:$C,Waterfall!$C139,Indent!$A:$A,Centers!$A$5),SUMIFS(Indent!$E:$E,Indent!$C:$C,Waterfall!$C139,Indent!$A:$A,Centers!$A$6),SUMIFS(Indent!$E:$E,Indent!$C:$C,Waterfall!$C139,Indent!$A:$A,Centers!$A$7),SUMIFS(Indent!$E:$E,Indent!$C:$C,Waterfall!$C139,Indent!$A:$A,Centers!$A$8)),SUMIFS(Indent!$E:$E,Indent!$C:$C,Waterfall!$C139,Indent!$A:$A,$A139))</f>
        <v>0</v>
      </c>
      <c r="E139" s="4">
        <f>SUMIFS(Purchase!$F:$F,Purchase!$A:$A,Waterfall!$A139,Purchase!$D:$D,Waterfall!$C139,Purchase!$C:$C,Waterfall!E$1)</f>
        <v>0</v>
      </c>
      <c r="F139" s="4">
        <f>SUMIFS(Purchase!$F:$F,Purchase!$A:$A,Waterfall!$A139,Purchase!$D:$D,Waterfall!$C139,Purchase!$C:$C,Waterfall!F$1)</f>
        <v>0</v>
      </c>
      <c r="G139" s="4">
        <f>SUMIFS(Purchase!$F:$F,Purchase!$A:$A,Waterfall!$A139,Purchase!$D:$D,Waterfall!$C139,Purchase!$C:$C,Waterfall!G$1)</f>
        <v>0</v>
      </c>
      <c r="H139" s="4">
        <f>SUMIFS(Purchase!$F:$F,Purchase!$A:$A,Waterfall!$A139,Purchase!$D:$D,Waterfall!$C139,Purchase!$C:$C,Waterfall!H$1)</f>
        <v>0</v>
      </c>
      <c r="I139" s="4">
        <f>SUMIFS(Purchase!$F:$F,Purchase!$A:$A,Waterfall!$A139,Purchase!$D:$D,Waterfall!$C139,Purchase!$C:$C,Waterfall!I$1)</f>
        <v>0</v>
      </c>
      <c r="J139" s="4">
        <f>SUMIFS(Purchase!$F:$F,Purchase!$A:$A,Waterfall!$A139,Purchase!$D:$D,Waterfall!$C139,Purchase!$C:$C,Waterfall!J$1)</f>
        <v>0</v>
      </c>
      <c r="K139" s="4">
        <f>SUMIFS(Purchase!$F:$F,Purchase!$A:$A,Waterfall!$A139,Purchase!$D:$D,Waterfall!$C139,Purchase!$C:$C,Waterfall!K$1)</f>
        <v>0</v>
      </c>
      <c r="L139" s="4">
        <f>SUMIFS(Purchase!$F:$F,Purchase!$A:$A,Waterfall!$A139,Purchase!$D:$D,Waterfall!$C139,Purchase!$C:$C,Waterfall!L$1)</f>
        <v>0</v>
      </c>
      <c r="M139" s="4">
        <f>SUMIFS(Purchase!$F:$F,Purchase!$A:$A,Waterfall!$A139,Purchase!$D:$D,Waterfall!$C139,Purchase!$C:$C,Waterfall!M$1)</f>
        <v>0</v>
      </c>
      <c r="N139" s="4">
        <f>SUMIFS(Purchase!$F:$F,Purchase!$A:$A,Waterfall!$A139,Purchase!$D:$D,Waterfall!$C139,Purchase!$C:$C,Waterfall!N$1)</f>
        <v>0</v>
      </c>
      <c r="O139" s="4">
        <f>SUMIFS(Purchase!$F:$F,Purchase!$A:$A,Waterfall!$A139,Purchase!$D:$D,Waterfall!$C139,Purchase!$C:$C,Waterfall!O$1)</f>
        <v>0</v>
      </c>
      <c r="P139" s="4">
        <f>SUMIFS(Purchase!$F:$F,Purchase!$A:$A,Waterfall!$A139,Purchase!$D:$D,Waterfall!$C139,Purchase!$C:$C,Waterfall!P$1)</f>
        <v>0</v>
      </c>
      <c r="Q139" s="4">
        <f>SUMIFS(Purchase!$F:$F,Purchase!$A:$A,Waterfall!$A139,Purchase!$D:$D,Waterfall!$C139,Purchase!$C:$C,Waterfall!Q$1)</f>
        <v>0</v>
      </c>
      <c r="R139" s="4">
        <f>SUMIFS(Purchase!$F:$F,Purchase!$A:$A,Waterfall!$A139,Purchase!$D:$D,Waterfall!$C139,Purchase!$C:$C,Waterfall!R$1)</f>
        <v>0</v>
      </c>
      <c r="S139" s="4">
        <f>SUMIFS(Purchase!$F:$F,Purchase!$A:$A,Waterfall!$A139,Purchase!$D:$D,Waterfall!$C139,Purchase!$C:$C,Waterfall!S$1)</f>
        <v>0</v>
      </c>
      <c r="T139" s="4">
        <f>SUMIFS(Purchase!$F:$F,Purchase!$A:$A,Waterfall!$A139,Purchase!$D:$D,Waterfall!$C139,Purchase!$C:$C,Waterfall!T$1)</f>
        <v>0</v>
      </c>
      <c r="U139" s="4">
        <f>SUMIFS(Purchase!$F:$F,Purchase!$A:$A,Waterfall!$A139,Purchase!$D:$D,Waterfall!$C139,Purchase!$C:$C,Waterfall!U$1)</f>
        <v>0</v>
      </c>
      <c r="V139" s="4">
        <f>SUMIFS(Purchase!$F:$F,Purchase!$A:$A,Waterfall!$A139,Purchase!$D:$D,Waterfall!$C139,Purchase!$C:$C,Waterfall!V$1)</f>
        <v>0</v>
      </c>
      <c r="W139" s="4">
        <f>SUMIFS(Purchase!$F:$F,Purchase!$A:$A,Waterfall!$A139,Purchase!$D:$D,Waterfall!$C139,Purchase!$C:$C,Waterfall!W$1)</f>
        <v>0</v>
      </c>
      <c r="X139" s="4">
        <f>SUMIFS(Purchase!$F:$F,Purchase!$A:$A,Waterfall!$A139,Purchase!$D:$D,Waterfall!$C139,Purchase!$C:$C,Waterfall!X$1)</f>
        <v>0</v>
      </c>
      <c r="Y139" s="4">
        <f>SUMIFS(Purchase!$F:$F,Purchase!$A:$A,Waterfall!$A139,Purchase!$D:$D,Waterfall!$C139,Purchase!$C:$C,Waterfall!Y$1)</f>
        <v>0</v>
      </c>
      <c r="Z139" s="4">
        <f>SUMIFS(Purchase!$F:$F,Purchase!$A:$A,Waterfall!$A139,Purchase!$D:$D,Waterfall!$C139,Purchase!$C:$C,Waterfall!Z$1)</f>
        <v>0</v>
      </c>
      <c r="AA139" s="4">
        <f>SUMIFS(Purchase!$F:$F,Purchase!$A:$A,Waterfall!$A139,Purchase!$D:$D,Waterfall!$C139,Purchase!$C:$C,Waterfall!AA$1)</f>
        <v>0</v>
      </c>
      <c r="AB139" s="4">
        <f>SUMIFS(Purchase!$F:$F,Purchase!$A:$A,Waterfall!$A139,Purchase!$D:$D,Waterfall!$C139,Purchase!$C:$C,Waterfall!AB$1)</f>
        <v>0</v>
      </c>
      <c r="AC139" s="4">
        <f>SUMIFS(Purchase!$F:$F,Purchase!$A:$A,Waterfall!$A139,Purchase!$D:$D,Waterfall!$C139,Purchase!$C:$C,Waterfall!AC$1)</f>
        <v>0</v>
      </c>
      <c r="AD139" s="4">
        <f>SUMIFS(Purchase!$F:$F,Purchase!$A:$A,Waterfall!$A139,Purchase!$D:$D,Waterfall!$C139,Purchase!$C:$C,Waterfall!AD$1)</f>
        <v>0</v>
      </c>
      <c r="AE139" s="4">
        <f>SUMIFS(Purchase!$F:$F,Purchase!$A:$A,Waterfall!$A139,Purchase!$D:$D,Waterfall!$C139,Purchase!$C:$C,Waterfall!AE$1)</f>
        <v>0</v>
      </c>
      <c r="AF139" s="4">
        <f>SUMIFS(Purchase!$F:$F,Purchase!$A:$A,Waterfall!$A139,Purchase!$D:$D,Waterfall!$C139,Purchase!$C:$C,Waterfall!AF$1)</f>
        <v>0</v>
      </c>
      <c r="AG139" s="4">
        <f>SUMIFS(Purchase!$F:$F,Purchase!$A:$A,Waterfall!$A139,Purchase!$D:$D,Waterfall!$C139,Purchase!$C:$C,Waterfall!AG$1)</f>
        <v>0</v>
      </c>
      <c r="AH139" s="4">
        <f>SUMIFS(Purchase!$F:$F,Purchase!$A:$A,Waterfall!$A139,Purchase!$D:$D,Waterfall!$C139,Purchase!$C:$C,Waterfall!AH$1)</f>
        <v>0</v>
      </c>
      <c r="AI139" s="4">
        <f>SUMIFS(Purchase!$F:$F,Purchase!$A:$A,Waterfall!$A139,Purchase!$D:$D,Waterfall!$C139,Purchase!$C:$C,Waterfall!AI$1)</f>
        <v>0</v>
      </c>
      <c r="AJ139" s="4">
        <f>SUMIFS(Purchase!$F:$F,Purchase!$A:$A,Waterfall!$A139,Purchase!$D:$D,Waterfall!$C139,Purchase!$C:$C,Waterfall!AJ$1)</f>
        <v>0</v>
      </c>
      <c r="AK139" s="4">
        <f>SUMIFS(Purchase!$F:$F,Purchase!$A:$A,Waterfall!$A139,Purchase!$D:$D,Waterfall!$C139,Purchase!$C:$C,Waterfall!AK$1)</f>
        <v>0</v>
      </c>
      <c r="AL139" s="4">
        <f>SUMIFS(Purchase!$F:$F,Purchase!$A:$A,Waterfall!$A139,Purchase!$D:$D,Waterfall!$C139,Purchase!$C:$C,Waterfall!AL$1)</f>
        <v>0</v>
      </c>
      <c r="AM139" s="4">
        <f>SUMIFS(Purchase!$F:$F,Purchase!$A:$A,Waterfall!$A139,Purchase!$D:$D,Waterfall!$C139,Purchase!$C:$C,Waterfall!AM$1)</f>
        <v>0</v>
      </c>
      <c r="AN139" s="4">
        <f>SUMIFS(Purchase!$F:$F,Purchase!$A:$A,Waterfall!$A139,Purchase!$D:$D,Waterfall!$C139,Purchase!$C:$C,Waterfall!AN$1)</f>
        <v>0</v>
      </c>
      <c r="AO139" s="4">
        <f>SUMIFS(Purchase!$F:$F,Purchase!$A:$A,Waterfall!$A139,Purchase!$D:$D,Waterfall!$C139,Purchase!$C:$C,Waterfall!AO$1)</f>
        <v>0</v>
      </c>
      <c r="AP139" s="4">
        <f>SUMIFS(Purchase!$F:$F,Purchase!$A:$A,Waterfall!$A139,Purchase!$D:$D,Waterfall!$C139,Purchase!$C:$C,Waterfall!AP$1)</f>
        <v>0</v>
      </c>
      <c r="AQ139" s="4">
        <f>SUMIFS(Purchase!$F:$F,Purchase!$A:$A,Waterfall!$A139,Purchase!$D:$D,Waterfall!$C139,Purchase!$C:$C,Waterfall!AQ$1)</f>
        <v>0</v>
      </c>
      <c r="AR139" s="4">
        <f>SUMIFS(Purchase!$F:$F,Purchase!$A:$A,Waterfall!$A139,Purchase!$D:$D,Waterfall!$C139,Purchase!$C:$C,Waterfall!AR$1)</f>
        <v>0</v>
      </c>
      <c r="AS139" s="4">
        <f>SUMIFS(Purchase!$F:$F,Purchase!$A:$A,Waterfall!$A139,Purchase!$D:$D,Waterfall!$C139,Purchase!$C:$C,Waterfall!AS$1)</f>
        <v>0</v>
      </c>
      <c r="AT139" s="4">
        <f>SUMIFS(Purchase!$F:$F,Purchase!$A:$A,Waterfall!$A139,Purchase!$D:$D,Waterfall!$C139,Purchase!$C:$C,Waterfall!AT$1)</f>
        <v>0</v>
      </c>
      <c r="AU139" s="4">
        <f>SUMIFS(Purchase!$F:$F,Purchase!$A:$A,Waterfall!$A139,Purchase!$D:$D,Waterfall!$C139,Purchase!$C:$C,Waterfall!AU$1)</f>
        <v>0</v>
      </c>
      <c r="AV139" s="4">
        <f>SUMIFS(Purchase!$F:$F,Purchase!$A:$A,Waterfall!$A139,Purchase!$D:$D,Waterfall!$C139,Purchase!$C:$C,Waterfall!AV$1)</f>
        <v>0</v>
      </c>
      <c r="AW139" s="4">
        <f>SUMIFS(Purchase!$F:$F,Purchase!$A:$A,Waterfall!$A139,Purchase!$D:$D,Waterfall!$C139,Purchase!$C:$C,Waterfall!AW$1)</f>
        <v>0</v>
      </c>
      <c r="AX139" s="4">
        <f>SUMIFS(Purchase!$F:$F,Purchase!$A:$A,Waterfall!$A139,Purchase!$D:$D,Waterfall!$C139,Purchase!$C:$C,Waterfall!AX$1)</f>
        <v>0</v>
      </c>
      <c r="AY139" s="4">
        <f>SUMIFS(Purchase!$F:$F,Purchase!$A:$A,Waterfall!$A139,Purchase!$D:$D,Waterfall!$C139,Purchase!$C:$C,Waterfall!AY$1)</f>
        <v>0</v>
      </c>
      <c r="AZ139" s="4">
        <f>SUMIFS(Purchase!$F:$F,Purchase!$A:$A,Waterfall!$A139,Purchase!$D:$D,Waterfall!$C139,Purchase!$C:$C,Waterfall!AZ$1)</f>
        <v>0</v>
      </c>
      <c r="BA139" s="4">
        <f>SUMIFS(Purchase!$F:$F,Purchase!$A:$A,Waterfall!$A139,Purchase!$D:$D,Waterfall!$C139,Purchase!$C:$C,Waterfall!BA$1)</f>
        <v>0</v>
      </c>
      <c r="BB139" s="4">
        <f>SUMIFS(Purchase!$F:$F,Purchase!$A:$A,Waterfall!$A139,Purchase!$D:$D,Waterfall!$C139,Purchase!$C:$C,Waterfall!BB$1)</f>
        <v>0</v>
      </c>
      <c r="BC139" s="4">
        <f>SUMIFS(Purchase!$F:$F,Purchase!$A:$A,Waterfall!$A139,Purchase!$D:$D,Waterfall!$C139,Purchase!$C:$C,Waterfall!BC$1)</f>
        <v>0</v>
      </c>
      <c r="BD139" s="4">
        <f>SUMIFS(Purchase!$F:$F,Purchase!$A:$A,Waterfall!$A139,Purchase!$D:$D,Waterfall!$C139,Purchase!$C:$C,Waterfall!BD$1)</f>
        <v>0</v>
      </c>
      <c r="BE139" s="4">
        <f>SUMIFS(Purchase!$F:$F,Purchase!$A:$A,Waterfall!$A139,Purchase!$D:$D,Waterfall!$C139,Purchase!$C:$C,Waterfall!BE$1)</f>
        <v>0</v>
      </c>
      <c r="BF139" s="4">
        <f>SUMIFS(Purchase!$F:$F,Purchase!$A:$A,Waterfall!$A139,Purchase!$D:$D,Waterfall!$C139,Purchase!$C:$C,Waterfall!BF$1)</f>
        <v>0</v>
      </c>
      <c r="BG139" s="4">
        <f>SUMIFS(Purchase!$F:$F,Purchase!$A:$A,Waterfall!$A139,Purchase!$D:$D,Waterfall!$C139,Purchase!$C:$C,Waterfall!BG$1)</f>
        <v>0</v>
      </c>
      <c r="BH139" s="4">
        <f>SUMIFS(Purchase!$F:$F,Purchase!$A:$A,Waterfall!$A139,Purchase!$D:$D,Waterfall!$C139,Purchase!$C:$C,Waterfall!BH$1)</f>
        <v>0</v>
      </c>
      <c r="BI139" s="4">
        <f>SUMIFS(Purchase!$F:$F,Purchase!$A:$A,Waterfall!$A139,Purchase!$D:$D,Waterfall!$C139,Purchase!$C:$C,Waterfall!BI$1)</f>
        <v>0</v>
      </c>
      <c r="BJ139" s="4">
        <f>SUMIFS(Purchase!$F:$F,Purchase!$A:$A,Waterfall!$A139,Purchase!$D:$D,Waterfall!$C139,Purchase!$C:$C,Waterfall!BJ$1)</f>
        <v>0</v>
      </c>
      <c r="BK139" s="4">
        <f>SUMIFS(Purchase!$F:$F,Purchase!$A:$A,Waterfall!$A139,Purchase!$D:$D,Waterfall!$C139,Purchase!$C:$C,Waterfall!BK$1)</f>
        <v>0</v>
      </c>
      <c r="BL139" s="4">
        <f>SUMIFS(Purchase!$F:$F,Purchase!$A:$A,Waterfall!$A139,Purchase!$D:$D,Waterfall!$C139,Purchase!$C:$C,Waterfall!BL$1)</f>
        <v>0</v>
      </c>
      <c r="BM139" s="4">
        <f>SUMIFS(Purchase!$F:$F,Purchase!$A:$A,Waterfall!$A139,Purchase!$D:$D,Waterfall!$C139,Purchase!$C:$C,Waterfall!BM$1)</f>
        <v>0</v>
      </c>
      <c r="BN139" s="4">
        <f>SUMIFS(Purchase!$F:$F,Purchase!$A:$A,Waterfall!$A139,Purchase!$D:$D,Waterfall!$C139,Purchase!$C:$C,Waterfall!BN$1)</f>
        <v>0</v>
      </c>
      <c r="BO139" s="4">
        <f>SUMIFS(Purchase!$F:$F,Purchase!$A:$A,Waterfall!$A139,Purchase!$D:$D,Waterfall!$C139,Purchase!$C:$C,Waterfall!BO$1)</f>
        <v>0</v>
      </c>
      <c r="BP139" s="4">
        <f>SUMIFS(Purchase!$F:$F,Purchase!$A:$A,Waterfall!$A139,Purchase!$D:$D,Waterfall!$C139,Purchase!$C:$C,Waterfall!BP$1)</f>
        <v>0</v>
      </c>
      <c r="BQ139" s="4">
        <f>SUMIFS(Purchase!$F:$F,Purchase!$A:$A,Waterfall!$A139,Purchase!$D:$D,Waterfall!$C139,Purchase!$C:$C,Waterfall!BQ$1)</f>
        <v>0</v>
      </c>
      <c r="BR139" s="4">
        <f>SUMIFS(Purchase!$F:$F,Purchase!$A:$A,Waterfall!$A139,Purchase!$D:$D,Waterfall!$C139,Purchase!$C:$C,Waterfall!BR$1)</f>
        <v>0</v>
      </c>
      <c r="BS139" s="4">
        <f>SUMIFS(Purchase!$F:$F,Purchase!$A:$A,Waterfall!$A139,Purchase!$D:$D,Waterfall!$C139,Purchase!$C:$C,Waterfall!BS$1)</f>
        <v>0</v>
      </c>
      <c r="BT139" s="4">
        <f>SUMIFS(Purchase!$F:$F,Purchase!$A:$A,Waterfall!$A139,Purchase!$D:$D,Waterfall!$C139,Purchase!$C:$C,Waterfall!BT$1)</f>
        <v>0</v>
      </c>
      <c r="BU139" s="4">
        <f>SUMIFS(Purchase!$F:$F,Purchase!$A:$A,Waterfall!$A139,Purchase!$D:$D,Waterfall!$C139,Purchase!$C:$C,Waterfall!BU$1)</f>
        <v>0</v>
      </c>
      <c r="BV139" s="4">
        <f>SUMIFS(Purchase!$F:$F,Purchase!$A:$A,Waterfall!$A139,Purchase!$D:$D,Waterfall!$C139,Purchase!$C:$C,Waterfall!BV$1)</f>
        <v>0</v>
      </c>
      <c r="BW139" s="4">
        <f>SUMIFS(Purchase!$F:$F,Purchase!$A:$A,Waterfall!$A139,Purchase!$D:$D,Waterfall!$C139,Purchase!$C:$C,Waterfall!BW$1)</f>
        <v>0</v>
      </c>
      <c r="BX139" s="4">
        <f>SUMIFS(Purchase!$F:$F,Purchase!$A:$A,Waterfall!$A139,Purchase!$D:$D,Waterfall!$C139,Purchase!$C:$C,Waterfall!BX$1)</f>
        <v>0</v>
      </c>
      <c r="BY139" s="4">
        <f>SUMIFS(Purchase!$F:$F,Purchase!$A:$A,Waterfall!$A139,Purchase!$D:$D,Waterfall!$C139,Purchase!$C:$C,Waterfall!BY$1)</f>
        <v>0</v>
      </c>
      <c r="BZ139" s="4">
        <f>SUMIFS(Purchase!$F:$F,Purchase!$A:$A,Waterfall!$A139,Purchase!$D:$D,Waterfall!$C139,Purchase!$C:$C,Waterfall!BZ$1)</f>
        <v>0</v>
      </c>
      <c r="CA139" s="4">
        <f>SUMIFS(Purchase!$F:$F,Purchase!$A:$A,Waterfall!$A139,Purchase!$D:$D,Waterfall!$C139,Purchase!$C:$C,Waterfall!CA$1)</f>
        <v>0</v>
      </c>
      <c r="CB139" s="4">
        <f>SUMIFS(Purchase!$F:$F,Purchase!$A:$A,Waterfall!$A139,Purchase!$D:$D,Waterfall!$C139,Purchase!$C:$C,Waterfall!CB$1)</f>
        <v>0</v>
      </c>
      <c r="CC139" s="4">
        <f>SUMIFS(Purchase!$F:$F,Purchase!$A:$A,Waterfall!$A139,Purchase!$D:$D,Waterfall!$C139,Purchase!$C:$C,Waterfall!CC$1)</f>
        <v>0</v>
      </c>
      <c r="CD139" s="4">
        <f>SUMIFS(Purchase!$F:$F,Purchase!$A:$A,Waterfall!$A139,Purchase!$D:$D,Waterfall!$C139,Purchase!$C:$C,Waterfall!CD$1)</f>
        <v>0</v>
      </c>
      <c r="CE139" s="4">
        <f>SUMIFS(Purchase!$F:$F,Purchase!$A:$A,Waterfall!$A139,Purchase!$D:$D,Waterfall!$C139,Purchase!$C:$C,Waterfall!CE$1)</f>
        <v>0</v>
      </c>
      <c r="CF139" s="4">
        <f>SUMIFS(Purchase!$F:$F,Purchase!$A:$A,Waterfall!$A139,Purchase!$D:$D,Waterfall!$C139,Purchase!$C:$C,Waterfall!CF$1)</f>
        <v>0</v>
      </c>
      <c r="CG139" s="4">
        <f>SUMIFS(Purchase!$F:$F,Purchase!$A:$A,Waterfall!$A139,Purchase!$D:$D,Waterfall!$C139,Purchase!$C:$C,Waterfall!CG$1)</f>
        <v>0</v>
      </c>
      <c r="CH139" s="4">
        <f>SUMIFS(Purchase!$F:$F,Purchase!$A:$A,Waterfall!$A139,Purchase!$D:$D,Waterfall!$C139,Purchase!$C:$C,Waterfall!CH$1)</f>
        <v>0</v>
      </c>
      <c r="CI139" s="4">
        <f>SUMIFS(Purchase!$F:$F,Purchase!$A:$A,Waterfall!$A139,Purchase!$D:$D,Waterfall!$C139,Purchase!$C:$C,Waterfall!CI$1)</f>
        <v>0</v>
      </c>
      <c r="CJ139" s="4">
        <f>SUMIFS(Purchase!$F:$F,Purchase!$A:$A,Waterfall!$A139,Purchase!$D:$D,Waterfall!$C139,Purchase!$C:$C,Waterfall!CJ$1)</f>
        <v>0</v>
      </c>
      <c r="CK139" s="4">
        <f>SUMIFS(Purchase!$F:$F,Purchase!$A:$A,Waterfall!$A139,Purchase!$D:$D,Waterfall!$C139,Purchase!$C:$C,Waterfall!CK$1)</f>
        <v>0</v>
      </c>
      <c r="CL139" s="4">
        <f>SUMIFS(Purchase!$F:$F,Purchase!$A:$A,Waterfall!$A139,Purchase!$D:$D,Waterfall!$C139,Purchase!$C:$C,Waterfall!CL$1)</f>
        <v>0</v>
      </c>
      <c r="CM139" s="4">
        <f>SUMIFS(Purchase!$F:$F,Purchase!$A:$A,Waterfall!$A139,Purchase!$D:$D,Waterfall!$C139,Purchase!$C:$C,Waterfall!CM$1)</f>
        <v>0</v>
      </c>
      <c r="CN139" s="4">
        <f>SUMIFS(Purchase!$F:$F,Purchase!$A:$A,Waterfall!$A139,Purchase!$D:$D,Waterfall!$C139,Purchase!$C:$C,Waterfall!CN$1)</f>
        <v>0</v>
      </c>
      <c r="CO139" s="4">
        <f>SUMIFS(Purchase!$F:$F,Purchase!$A:$A,Waterfall!$A139,Purchase!$D:$D,Waterfall!$C139,Purchase!$C:$C,Waterfall!CO$1)</f>
        <v>0</v>
      </c>
      <c r="CP139" s="4">
        <f>SUMIFS(Purchase!$F:$F,Purchase!$A:$A,Waterfall!$A139,Purchase!$D:$D,Waterfall!$C139,Purchase!$C:$C,Waterfall!CP$1)</f>
        <v>0</v>
      </c>
      <c r="CQ139" s="4">
        <f>SUMIFS(Purchase!$F:$F,Purchase!$A:$A,Waterfall!$A139,Purchase!$D:$D,Waterfall!$C139,Purchase!$C:$C,Waterfall!CQ$1)</f>
        <v>0</v>
      </c>
      <c r="CR139" s="4">
        <f>SUMIFS(Purchase!$F:$F,Purchase!$A:$A,Waterfall!$A139,Purchase!$D:$D,Waterfall!$C139,Purchase!$C:$C,Waterfall!CR$1)</f>
        <v>0</v>
      </c>
      <c r="CS139" s="4">
        <f>SUMIFS(Purchase!$F:$F,Purchase!$A:$A,Waterfall!$A139,Purchase!$D:$D,Waterfall!$C139,Purchase!$C:$C,Waterfall!CS$1)</f>
        <v>0</v>
      </c>
      <c r="CT139" s="4">
        <f>SUMIFS(Purchase!$F:$F,Purchase!$A:$A,Waterfall!$A139,Purchase!$D:$D,Waterfall!$C139,Purchase!$C:$C,Waterfall!CT$1)</f>
        <v>0</v>
      </c>
      <c r="CU139" s="4">
        <f>SUMIFS(Purchase!$F:$F,Purchase!$A:$A,Waterfall!$A139,Purchase!$D:$D,Waterfall!$C139,Purchase!$C:$C,Waterfall!CU$1)</f>
        <v>0</v>
      </c>
      <c r="CV139" s="4">
        <f>SUMIFS(Purchase!$F:$F,Purchase!$A:$A,Waterfall!$A139,Purchase!$D:$D,Waterfall!$C139,Purchase!$C:$C,Waterfall!CV$1)</f>
        <v>0</v>
      </c>
      <c r="CW139" s="4">
        <f>SUMIFS(Purchase!$F:$F,Purchase!$A:$A,Waterfall!$A139,Purchase!$D:$D,Waterfall!$C139,Purchase!$C:$C,Waterfall!CW$1)</f>
        <v>0</v>
      </c>
      <c r="CX139" s="4">
        <f>SUMIFS(Purchase!$F:$F,Purchase!$A:$A,Waterfall!$A139,Purchase!$D:$D,Waterfall!$C139,Purchase!$C:$C,Waterfall!CX$1)</f>
        <v>0</v>
      </c>
      <c r="CY139" s="4">
        <f>SUMIFS(Purchase!$F:$F,Purchase!$A:$A,Waterfall!$A139,Purchase!$D:$D,Waterfall!$C139,Purchase!$C:$C,Waterfall!CY$1)</f>
        <v>0</v>
      </c>
      <c r="CZ139" s="4">
        <f>SUMIFS(Purchase!$F:$F,Purchase!$A:$A,Waterfall!$A139,Purchase!$D:$D,Waterfall!$C139,Purchase!$C:$C,Waterfall!CZ$1)</f>
        <v>0</v>
      </c>
      <c r="DA139" s="4">
        <f>SUMIFS(Purchase!$F:$F,Purchase!$A:$A,Waterfall!$A139,Purchase!$D:$D,Waterfall!$C139,Purchase!$C:$C,Waterfall!DA$1)</f>
        <v>0</v>
      </c>
      <c r="DB139" s="4">
        <f>SUMIFS(Purchase!$F:$F,Purchase!$A:$A,Waterfall!$A139,Purchase!$D:$D,Waterfall!$C139,Purchase!$C:$C,Waterfall!DB$1)</f>
        <v>0</v>
      </c>
      <c r="DC139" s="4">
        <f>SUMIFS(Purchase!$F:$F,Purchase!$A:$A,Waterfall!$A139,Purchase!$D:$D,Waterfall!$C139,Purchase!$C:$C,Waterfall!DC$1)</f>
        <v>0</v>
      </c>
      <c r="DD139" s="4">
        <f>SUMIFS(Purchase!$F:$F,Purchase!$A:$A,Waterfall!$A139,Purchase!$D:$D,Waterfall!$C139,Purchase!$C:$C,Waterfall!DD$1)</f>
        <v>0</v>
      </c>
      <c r="DE139" s="4">
        <f>SUMIFS(Purchase!$F:$F,Purchase!$A:$A,Waterfall!$A139,Purchase!$D:$D,Waterfall!$C139,Purchase!$C:$C,Waterfall!DE$1)</f>
        <v>0</v>
      </c>
      <c r="DF139" s="4">
        <f>SUMIFS(Purchase!$F:$F,Purchase!$A:$A,Waterfall!$A139,Purchase!$D:$D,Waterfall!$C139,Purchase!$C:$C,Waterfall!DF$1)</f>
        <v>0</v>
      </c>
      <c r="DG139" s="4">
        <f>SUMIFS(Purchase!$F:$F,Purchase!$A:$A,Waterfall!$A139,Purchase!$D:$D,Waterfall!$C139,Purchase!$C:$C,Waterfall!DG$1)</f>
        <v>0</v>
      </c>
      <c r="DH139" s="4">
        <f>SUMIFS(Purchase!$F:$F,Purchase!$A:$A,Waterfall!$A139,Purchase!$D:$D,Waterfall!$C139,Purchase!$C:$C,Waterfall!DH$1)</f>
        <v>0</v>
      </c>
      <c r="DI139" s="4">
        <f>SUMIFS(Purchase!$F:$F,Purchase!$A:$A,Waterfall!$A139,Purchase!$D:$D,Waterfall!$C139,Purchase!$C:$C,Waterfall!DI$1)</f>
        <v>0</v>
      </c>
      <c r="DJ139" s="4">
        <f>SUMIFS(Purchase!$F:$F,Purchase!$A:$A,Waterfall!$A139,Purchase!$D:$D,Waterfall!$C139,Purchase!$C:$C,Waterfall!DJ$1)</f>
        <v>0</v>
      </c>
      <c r="DK139" s="4">
        <f>SUMIFS(Purchase!$F:$F,Purchase!$A:$A,Waterfall!$A139,Purchase!$D:$D,Waterfall!$C139,Purchase!$C:$C,Waterfall!DK$1)</f>
        <v>0</v>
      </c>
      <c r="DL139" s="4">
        <f>SUMIFS(Purchase!$F:$F,Purchase!$A:$A,Waterfall!$A139,Purchase!$D:$D,Waterfall!$C139,Purchase!$C:$C,Waterfall!DL$1)</f>
        <v>0</v>
      </c>
      <c r="DM139" s="4">
        <f>SUMIFS(Purchase!$F:$F,Purchase!$A:$A,Waterfall!$A139,Purchase!$D:$D,Waterfall!$C139,Purchase!$C:$C,Waterfall!DM$1)</f>
        <v>0</v>
      </c>
      <c r="DN139" s="4">
        <f>SUMIFS(Purchase!$F:$F,Purchase!$A:$A,Waterfall!$A139,Purchase!$D:$D,Waterfall!$C139,Purchase!$C:$C,Waterfall!DN$1)</f>
        <v>0</v>
      </c>
      <c r="DO139" s="4">
        <f>SUMIFS(Purchase!$F:$F,Purchase!$A:$A,Waterfall!$A139,Purchase!$D:$D,Waterfall!$C139,Purchase!$C:$C,Waterfall!DO$1)</f>
        <v>0</v>
      </c>
      <c r="DP139" s="4">
        <f>SUMIFS(Purchase!$F:$F,Purchase!$A:$A,Waterfall!$A139,Purchase!$D:$D,Waterfall!$C139,Purchase!$C:$C,Waterfall!DP$1)</f>
        <v>0</v>
      </c>
      <c r="DQ139" s="4">
        <f>SUMIFS(Purchase!$F:$F,Purchase!$A:$A,Waterfall!$A139,Purchase!$D:$D,Waterfall!$C139,Purchase!$C:$C,Waterfall!DQ$1)</f>
        <v>0</v>
      </c>
      <c r="DR139" s="4">
        <f>SUMIFS(Purchase!$F:$F,Purchase!$A:$A,Waterfall!$A139,Purchase!$D:$D,Waterfall!$C139,Purchase!$C:$C,Waterfall!DR$1)</f>
        <v>0</v>
      </c>
      <c r="DS139" s="4">
        <f>SUMIFS(Purchase!$F:$F,Purchase!$A:$A,Waterfall!$A139,Purchase!$D:$D,Waterfall!$C139,Purchase!$C:$C,Waterfall!DS$1)</f>
        <v>0</v>
      </c>
      <c r="DT139" s="4">
        <f>SUMIFS(Purchase!$F:$F,Purchase!$A:$A,Waterfall!$A139,Purchase!$D:$D,Waterfall!$C139,Purchase!$C:$C,Waterfall!DT$1)</f>
        <v>0</v>
      </c>
      <c r="DU139" s="4">
        <f>SUMIFS(Purchase!$F:$F,Purchase!$A:$A,Waterfall!$A139,Purchase!$D:$D,Waterfall!$C139,Purchase!$C:$C,Waterfall!DU$1)</f>
        <v>0</v>
      </c>
      <c r="DV139" s="4">
        <f>SUMIFS(Purchase!$F:$F,Purchase!$A:$A,Waterfall!$A139,Purchase!$D:$D,Waterfall!$C139,Purchase!$C:$C,Waterfall!DV$1)</f>
        <v>0</v>
      </c>
      <c r="DW139" s="4">
        <f>SUMIFS(Purchase!$F:$F,Purchase!$A:$A,Waterfall!$A139,Purchase!$D:$D,Waterfall!$C139,Purchase!$C:$C,Waterfall!DW$1)</f>
        <v>0</v>
      </c>
      <c r="DX139" s="4">
        <f>SUMIFS(Purchase!$F:$F,Purchase!$A:$A,Waterfall!$A139,Purchase!$D:$D,Waterfall!$C139,Purchase!$C:$C,Waterfall!DX$1)</f>
        <v>0</v>
      </c>
      <c r="DY139" s="4">
        <f>SUMIFS(Purchase!$F:$F,Purchase!$A:$A,Waterfall!$A139,Purchase!$D:$D,Waterfall!$C139,Purchase!$C:$C,Waterfall!DY$1)</f>
        <v>0</v>
      </c>
      <c r="DZ139" s="4">
        <f>SUMIFS(Purchase!$F:$F,Purchase!$A:$A,Waterfall!$A139,Purchase!$D:$D,Waterfall!$C139,Purchase!$C:$C,Waterfall!DZ$1)</f>
        <v>0</v>
      </c>
      <c r="EA139" s="4">
        <f>SUMIFS(Purchase!$F:$F,Purchase!$A:$A,Waterfall!$A139,Purchase!$D:$D,Waterfall!$C139,Purchase!$C:$C,Waterfall!EA$1)</f>
        <v>0</v>
      </c>
      <c r="EB139" s="4">
        <f>SUMIFS(Purchase!$F:$F,Purchase!$A:$A,Waterfall!$A139,Purchase!$D:$D,Waterfall!$C139,Purchase!$C:$C,Waterfall!EB$1)</f>
        <v>0</v>
      </c>
      <c r="EC139" s="4">
        <f>SUMIFS(Purchase!$F:$F,Purchase!$A:$A,Waterfall!$A139,Purchase!$D:$D,Waterfall!$C139,Purchase!$C:$C,Waterfall!EC$1)</f>
        <v>0</v>
      </c>
      <c r="ED139" s="4">
        <f>SUMIFS(Purchase!$F:$F,Purchase!$A:$A,Waterfall!$A139,Purchase!$D:$D,Waterfall!$C139,Purchase!$C:$C,Waterfall!ED$1)</f>
        <v>0</v>
      </c>
      <c r="EE139" s="4">
        <f>SUMIFS(Purchase!$F:$F,Purchase!$A:$A,Waterfall!$A139,Purchase!$D:$D,Waterfall!$C139,Purchase!$C:$C,Waterfall!EE$1)</f>
        <v>0</v>
      </c>
      <c r="EF139" s="4">
        <f>SUMIFS(Purchase!$F:$F,Purchase!$A:$A,Waterfall!$A139,Purchase!$D:$D,Waterfall!$C139,Purchase!$C:$C,Waterfall!EF$1)</f>
        <v>0</v>
      </c>
      <c r="EG139" s="4">
        <f>SUMIFS(Purchase!$F:$F,Purchase!$A:$A,Waterfall!$A139,Purchase!$D:$D,Waterfall!$C139,Purchase!$C:$C,Waterfall!EG$1)</f>
        <v>0</v>
      </c>
      <c r="EH139" s="4">
        <f>SUMIFS(Purchase!$F:$F,Purchase!$A:$A,Waterfall!$A139,Purchase!$D:$D,Waterfall!$C139,Purchase!$C:$C,Waterfall!EH$1)</f>
        <v>0</v>
      </c>
      <c r="EI139" s="4">
        <f>SUMIFS(Purchase!$F:$F,Purchase!$A:$A,Waterfall!$A139,Purchase!$D:$D,Waterfall!$C139,Purchase!$C:$C,Waterfall!EI$1)</f>
        <v>0</v>
      </c>
      <c r="EJ139" s="4">
        <f>SUMIFS(Purchase!$F:$F,Purchase!$A:$A,Waterfall!$A139,Purchase!$D:$D,Waterfall!$C139,Purchase!$C:$C,Waterfall!EJ$1)</f>
        <v>0</v>
      </c>
      <c r="EK139" s="4">
        <f>SUMIFS(Purchase!$F:$F,Purchase!$A:$A,Waterfall!$A139,Purchase!$D:$D,Waterfall!$C139,Purchase!$C:$C,Waterfall!EK$1)</f>
        <v>0</v>
      </c>
      <c r="EL139" s="4">
        <f>SUMIFS(Purchase!$F:$F,Purchase!$A:$A,Waterfall!$A139,Purchase!$D:$D,Waterfall!$C139,Purchase!$C:$C,Waterfall!EL$1)</f>
        <v>0</v>
      </c>
      <c r="EM139" s="4">
        <f>SUMIFS(Purchase!$F:$F,Purchase!$A:$A,Waterfall!$A139,Purchase!$D:$D,Waterfall!$C139,Purchase!$C:$C,Waterfall!EM$1)</f>
        <v>0</v>
      </c>
      <c r="EN139" s="4">
        <f>SUMIFS(Purchase!$F:$F,Purchase!$A:$A,Waterfall!$A139,Purchase!$D:$D,Waterfall!$C139,Purchase!$C:$C,Waterfall!EN$1)</f>
        <v>0</v>
      </c>
      <c r="EO139" s="4">
        <f>SUMIFS(Purchase!$F:$F,Purchase!$A:$A,Waterfall!$A139,Purchase!$D:$D,Waterfall!$C139,Purchase!$C:$C,Waterfall!EO$1)</f>
        <v>0</v>
      </c>
      <c r="EP139" s="4">
        <f>SUMIFS(Purchase!$F:$F,Purchase!$A:$A,Waterfall!$A139,Purchase!$D:$D,Waterfall!$C139,Purchase!$C:$C,Waterfall!EP$1)</f>
        <v>0</v>
      </c>
      <c r="EQ139" s="4">
        <f>SUMIFS(Purchase!$F:$F,Purchase!$A:$A,Waterfall!$A139,Purchase!$D:$D,Waterfall!$C139,Purchase!$C:$C,Waterfall!EQ$1)</f>
        <v>0</v>
      </c>
      <c r="ER139" s="4">
        <f>SUMIFS(Purchase!$F:$F,Purchase!$A:$A,Waterfall!$A139,Purchase!$D:$D,Waterfall!$C139,Purchase!$C:$C,Waterfall!ER$1)</f>
        <v>0</v>
      </c>
      <c r="ES139" s="4">
        <f>SUMIFS(Purchase!$F:$F,Purchase!$A:$A,Waterfall!$A139,Purchase!$D:$D,Waterfall!$C139,Purchase!$C:$C,Waterfall!ES$1)</f>
        <v>0</v>
      </c>
      <c r="ET139" s="4">
        <f>SUMIFS(Purchase!$F:$F,Purchase!$A:$A,Waterfall!$A139,Purchase!$D:$D,Waterfall!$C139,Purchase!$C:$C,Waterfall!ET$1)</f>
        <v>0</v>
      </c>
      <c r="EU139" s="4">
        <f>SUMIFS(Purchase!$F:$F,Purchase!$A:$A,Waterfall!$A139,Purchase!$D:$D,Waterfall!$C139,Purchase!$C:$C,Waterfall!EU$1)</f>
        <v>0</v>
      </c>
      <c r="EV139" s="4">
        <f>SUMIFS(Purchase!$F:$F,Purchase!$A:$A,Waterfall!$A139,Purchase!$D:$D,Waterfall!$C139,Purchase!$C:$C,Waterfall!EV$1)</f>
        <v>0</v>
      </c>
      <c r="EW139" s="4">
        <f>SUMIFS(Purchase!$F:$F,Purchase!$A:$A,Waterfall!$A139,Purchase!$D:$D,Waterfall!$C139,Purchase!$C:$C,Waterfall!EW$1)</f>
        <v>0</v>
      </c>
      <c r="EX139" s="4">
        <f>SUMIFS(Purchase!$F:$F,Purchase!$A:$A,Waterfall!$A139,Purchase!$D:$D,Waterfall!$C139,Purchase!$C:$C,Waterfall!EX$1)</f>
        <v>0</v>
      </c>
      <c r="EY139" s="4">
        <f>SUMIFS(Purchase!$F:$F,Purchase!$A:$A,Waterfall!$A139,Purchase!$D:$D,Waterfall!$C139,Purchase!$C:$C,Waterfall!EY$1)</f>
        <v>0</v>
      </c>
      <c r="EZ139" s="4">
        <f>SUMIFS(Purchase!$F:$F,Purchase!$A:$A,Waterfall!$A139,Purchase!$D:$D,Waterfall!$C139,Purchase!$C:$C,Waterfall!EZ$1)</f>
        <v>0</v>
      </c>
      <c r="FA139" s="4">
        <f>SUMIFS(Purchase!$F:$F,Purchase!$A:$A,Waterfall!$A139,Purchase!$D:$D,Waterfall!$C139,Purchase!$C:$C,Waterfall!FA$1)</f>
        <v>0</v>
      </c>
      <c r="FB139" s="4">
        <f>SUMIFS(Purchase!$F:$F,Purchase!$A:$A,Waterfall!$A139,Purchase!$D:$D,Waterfall!$C139,Purchase!$C:$C,Waterfall!FB$1)</f>
        <v>0</v>
      </c>
      <c r="FC139" s="4">
        <f>SUMIFS(Purchase!$F:$F,Purchase!$A:$A,Waterfall!$A139,Purchase!$D:$D,Waterfall!$C139,Purchase!$C:$C,Waterfall!FC$1)</f>
        <v>0</v>
      </c>
      <c r="FD139" s="4">
        <f>SUMIFS(Purchase!$F:$F,Purchase!$A:$A,Waterfall!$A139,Purchase!$D:$D,Waterfall!$C139,Purchase!$C:$C,Waterfall!FD$1)</f>
        <v>0</v>
      </c>
      <c r="FE139" s="4">
        <f>SUMIFS(Purchase!$F:$F,Purchase!$A:$A,Waterfall!$A139,Purchase!$D:$D,Waterfall!$C139,Purchase!$C:$C,Waterfall!FE$1)</f>
        <v>0</v>
      </c>
      <c r="FF139" s="4">
        <f>SUMIFS(Purchase!$F:$F,Purchase!$A:$A,Waterfall!$A139,Purchase!$D:$D,Waterfall!$C139,Purchase!$C:$C,Waterfall!FF$1)</f>
        <v>0</v>
      </c>
      <c r="FG139" s="4">
        <f>SUMIFS(Purchase!$F:$F,Purchase!$A:$A,Waterfall!$A139,Purchase!$D:$D,Waterfall!$C139,Purchase!$C:$C,Waterfall!FG$1)</f>
        <v>0</v>
      </c>
      <c r="FH139" s="4">
        <f>SUMIFS(Purchase!$F:$F,Purchase!$A:$A,Waterfall!$A139,Purchase!$D:$D,Waterfall!$C139,Purchase!$C:$C,Waterfall!FH$1)</f>
        <v>0</v>
      </c>
      <c r="FI139" s="4">
        <f>SUMIFS(Purchase!$F:$F,Purchase!$A:$A,Waterfall!$A139,Purchase!$D:$D,Waterfall!$C139,Purchase!$C:$C,Waterfall!FI$1)</f>
        <v>0</v>
      </c>
      <c r="FJ139" s="4">
        <f>SUMIFS(Purchase!$F:$F,Purchase!$A:$A,Waterfall!$A139,Purchase!$D:$D,Waterfall!$C139,Purchase!$C:$C,Waterfall!FJ$1)</f>
        <v>0</v>
      </c>
      <c r="FK139" s="4">
        <f>SUMIFS(Purchase!$F:$F,Purchase!$A:$A,Waterfall!$A139,Purchase!$D:$D,Waterfall!$C139,Purchase!$C:$C,Waterfall!FK$1)</f>
        <v>0</v>
      </c>
      <c r="FL139" s="4">
        <f>SUMIFS(Purchase!$F:$F,Purchase!$A:$A,Waterfall!$A139,Purchase!$D:$D,Waterfall!$C139,Purchase!$C:$C,Waterfall!FL$1)</f>
        <v>0</v>
      </c>
      <c r="FM139" s="4">
        <f>SUMIFS(Purchase!$F:$F,Purchase!$A:$A,Waterfall!$A139,Purchase!$D:$D,Waterfall!$C139,Purchase!$C:$C,Waterfall!FM$1)</f>
        <v>0</v>
      </c>
      <c r="FN139" s="4">
        <f>SUMIFS(Purchase!$F:$F,Purchase!$A:$A,Waterfall!$A139,Purchase!$D:$D,Waterfall!$C139,Purchase!$C:$C,Waterfall!FN$1)</f>
        <v>0</v>
      </c>
      <c r="FO139" s="4">
        <f>SUMIFS(Purchase!$F:$F,Purchase!$A:$A,Waterfall!$A139,Purchase!$D:$D,Waterfall!$C139,Purchase!$C:$C,Waterfall!FO$1)</f>
        <v>0</v>
      </c>
      <c r="FP139" s="4">
        <f>SUMIFS(Purchase!$F:$F,Purchase!$A:$A,Waterfall!$A139,Purchase!$D:$D,Waterfall!$C139,Purchase!$C:$C,Waterfall!FP$1)</f>
        <v>0</v>
      </c>
      <c r="FQ139" s="4">
        <f>SUMIFS(Purchase!$F:$F,Purchase!$A:$A,Waterfall!$A139,Purchase!$D:$D,Waterfall!$C139,Purchase!$C:$C,Waterfall!FQ$1)</f>
        <v>0</v>
      </c>
      <c r="FR139" s="4">
        <f>SUMIFS(Purchase!$F:$F,Purchase!$A:$A,Waterfall!$A139,Purchase!$D:$D,Waterfall!$C139,Purchase!$C:$C,Waterfall!FR$1)</f>
        <v>0</v>
      </c>
      <c r="FS139" s="4">
        <f>SUMIFS(Purchase!$F:$F,Purchase!$A:$A,Waterfall!$A139,Purchase!$D:$D,Waterfall!$C139,Purchase!$C:$C,Waterfall!FS$1)</f>
        <v>0</v>
      </c>
      <c r="FT139" s="4">
        <f>SUMIFS(Purchase!$F:$F,Purchase!$A:$A,Waterfall!$A139,Purchase!$D:$D,Waterfall!$C139,Purchase!$C:$C,Waterfall!FT$1)</f>
        <v>0</v>
      </c>
      <c r="FU139" s="4">
        <f>SUMIFS(Purchase!$F:$F,Purchase!$A:$A,Waterfall!$A139,Purchase!$D:$D,Waterfall!$C139,Purchase!$C:$C,Waterfall!FU$1)</f>
        <v>0</v>
      </c>
      <c r="FV139" s="4">
        <f>SUMIFS(Purchase!$F:$F,Purchase!$A:$A,Waterfall!$A139,Purchase!$D:$D,Waterfall!$C139,Purchase!$C:$C,Waterfall!FV$1)</f>
        <v>0</v>
      </c>
      <c r="FW139" s="4">
        <f>SUMIFS(Purchase!$F:$F,Purchase!$A:$A,Waterfall!$A139,Purchase!$D:$D,Waterfall!$C139,Purchase!$C:$C,Waterfall!FW$1)</f>
        <v>0</v>
      </c>
      <c r="FX139" s="4">
        <f>SUMIFS(Purchase!$F:$F,Purchase!$A:$A,Waterfall!$A139,Purchase!$D:$D,Waterfall!$C139,Purchase!$C:$C,Waterfall!FX$1)</f>
        <v>0</v>
      </c>
      <c r="FY139" s="4">
        <f>SUMIFS(Purchase!$F:$F,Purchase!$A:$A,Waterfall!$A139,Purchase!$D:$D,Waterfall!$C139,Purchase!$C:$C,Waterfall!FY$1)</f>
        <v>0</v>
      </c>
      <c r="FZ139" s="4">
        <f>SUMIFS(Purchase!$F:$F,Purchase!$A:$A,Waterfall!$A139,Purchase!$D:$D,Waterfall!$C139,Purchase!$C:$C,Waterfall!FZ$1)</f>
        <v>0</v>
      </c>
      <c r="GA139" s="4">
        <f>SUMIFS(Purchase!$F:$F,Purchase!$A:$A,Waterfall!$A139,Purchase!$D:$D,Waterfall!$C139,Purchase!$C:$C,Waterfall!GA$1)</f>
        <v>0</v>
      </c>
      <c r="GB139" s="4">
        <f>SUMIFS(Purchase!$F:$F,Purchase!$A:$A,Waterfall!$A139,Purchase!$D:$D,Waterfall!$C139,Purchase!$C:$C,Waterfall!GB$1)</f>
        <v>0</v>
      </c>
      <c r="GC139" s="4">
        <f>SUMIFS(Purchase!$F:$F,Purchase!$A:$A,Waterfall!$A139,Purchase!$D:$D,Waterfall!$C139,Purchase!$C:$C,Waterfall!GC$1)</f>
        <v>0</v>
      </c>
      <c r="GD139" s="4">
        <f>SUMIFS(Purchase!$F:$F,Purchase!$A:$A,Waterfall!$A139,Purchase!$D:$D,Waterfall!$C139,Purchase!$C:$C,Waterfall!GD$1)</f>
        <v>0</v>
      </c>
      <c r="GE139" s="4">
        <f>SUMIFS(Purchase!$F:$F,Purchase!$A:$A,Waterfall!$A139,Purchase!$D:$D,Waterfall!$C139,Purchase!$C:$C,Waterfall!GE$1)</f>
        <v>0</v>
      </c>
      <c r="GF139" s="4">
        <f>SUMIFS(Purchase!$F:$F,Purchase!$A:$A,Waterfall!$A139,Purchase!$D:$D,Waterfall!$C139,Purchase!$C:$C,Waterfall!GF$1)</f>
        <v>0</v>
      </c>
      <c r="GG139" s="4">
        <f>SUMIFS(Purchase!$F:$F,Purchase!$A:$A,Waterfall!$A139,Purchase!$D:$D,Waterfall!$C139,Purchase!$C:$C,Waterfall!GG$1)</f>
        <v>0</v>
      </c>
      <c r="GH139" s="4">
        <f>SUMIFS(Purchase!$F:$F,Purchase!$A:$A,Waterfall!$A139,Purchase!$D:$D,Waterfall!$C139,Purchase!$C:$C,Waterfall!GH$1)</f>
        <v>0</v>
      </c>
      <c r="GI139" s="4">
        <f>SUMIFS(Purchase!$F:$F,Purchase!$A:$A,Waterfall!$A139,Purchase!$D:$D,Waterfall!$C139,Purchase!$C:$C,Waterfall!GI$1)</f>
        <v>0</v>
      </c>
    </row>
    <row r="140" spans="1:191" x14ac:dyDescent="0.35">
      <c r="A140" s="8">
        <f t="shared" si="5"/>
        <v>1</v>
      </c>
      <c r="B140" s="2" t="str">
        <f>VLOOKUP($A140,Centers!$B$1:$C$120,2,)</f>
        <v>GATE</v>
      </c>
      <c r="C140" s="3">
        <v>45017</v>
      </c>
      <c r="D140" s="4">
        <f>IF($A140=1,SUM(SUMIFS(Indent!$E:$E,Indent!$C:$C,Waterfall!$C140,Indent!$A:$A,Centers!$A$2),SUMIFS(Indent!$E:$E,Indent!$C:$C,Waterfall!$C140,Indent!$A:$A,Centers!$A$3),SUMIFS(Indent!$E:$E,Indent!$C:$C,Waterfall!$C140,Indent!$A:$A,Centers!$A$4),SUMIFS(Indent!$E:$E,Indent!$C:$C,Waterfall!$C140,Indent!$A:$A,Centers!$A$5),SUMIFS(Indent!$E:$E,Indent!$C:$C,Waterfall!$C140,Indent!$A:$A,Centers!$A$6),SUMIFS(Indent!$E:$E,Indent!$C:$C,Waterfall!$C140,Indent!$A:$A,Centers!$A$7),SUMIFS(Indent!$E:$E,Indent!$C:$C,Waterfall!$C140,Indent!$A:$A,Centers!$A$8)),SUMIFS(Indent!$E:$E,Indent!$C:$C,Waterfall!$C140,Indent!$A:$A,$A140))</f>
        <v>0</v>
      </c>
      <c r="E140" s="4">
        <f>SUMIFS(Purchase!$F:$F,Purchase!$A:$A,Waterfall!$A140,Purchase!$D:$D,Waterfall!$C140,Purchase!$C:$C,Waterfall!E$1)</f>
        <v>0</v>
      </c>
      <c r="F140" s="4">
        <f>SUMIFS(Purchase!$F:$F,Purchase!$A:$A,Waterfall!$A140,Purchase!$D:$D,Waterfall!$C140,Purchase!$C:$C,Waterfall!F$1)</f>
        <v>0</v>
      </c>
      <c r="G140" s="4">
        <f>SUMIFS(Purchase!$F:$F,Purchase!$A:$A,Waterfall!$A140,Purchase!$D:$D,Waterfall!$C140,Purchase!$C:$C,Waterfall!G$1)</f>
        <v>0</v>
      </c>
      <c r="H140" s="4">
        <f>SUMIFS(Purchase!$F:$F,Purchase!$A:$A,Waterfall!$A140,Purchase!$D:$D,Waterfall!$C140,Purchase!$C:$C,Waterfall!H$1)</f>
        <v>0</v>
      </c>
      <c r="I140" s="4">
        <f>SUMIFS(Purchase!$F:$F,Purchase!$A:$A,Waterfall!$A140,Purchase!$D:$D,Waterfall!$C140,Purchase!$C:$C,Waterfall!I$1)</f>
        <v>0</v>
      </c>
      <c r="J140" s="4">
        <f>SUMIFS(Purchase!$F:$F,Purchase!$A:$A,Waterfall!$A140,Purchase!$D:$D,Waterfall!$C140,Purchase!$C:$C,Waterfall!J$1)</f>
        <v>0</v>
      </c>
      <c r="K140" s="4">
        <f>SUMIFS(Purchase!$F:$F,Purchase!$A:$A,Waterfall!$A140,Purchase!$D:$D,Waterfall!$C140,Purchase!$C:$C,Waterfall!K$1)</f>
        <v>0</v>
      </c>
      <c r="L140" s="4">
        <f>SUMIFS(Purchase!$F:$F,Purchase!$A:$A,Waterfall!$A140,Purchase!$D:$D,Waterfall!$C140,Purchase!$C:$C,Waterfall!L$1)</f>
        <v>0</v>
      </c>
      <c r="M140" s="4">
        <f>SUMIFS(Purchase!$F:$F,Purchase!$A:$A,Waterfall!$A140,Purchase!$D:$D,Waterfall!$C140,Purchase!$C:$C,Waterfall!M$1)</f>
        <v>0</v>
      </c>
      <c r="N140" s="4">
        <f>SUMIFS(Purchase!$F:$F,Purchase!$A:$A,Waterfall!$A140,Purchase!$D:$D,Waterfall!$C140,Purchase!$C:$C,Waterfall!N$1)</f>
        <v>0</v>
      </c>
      <c r="O140" s="4">
        <f>SUMIFS(Purchase!$F:$F,Purchase!$A:$A,Waterfall!$A140,Purchase!$D:$D,Waterfall!$C140,Purchase!$C:$C,Waterfall!O$1)</f>
        <v>0</v>
      </c>
      <c r="P140" s="4">
        <f>SUMIFS(Purchase!$F:$F,Purchase!$A:$A,Waterfall!$A140,Purchase!$D:$D,Waterfall!$C140,Purchase!$C:$C,Waterfall!P$1)</f>
        <v>0</v>
      </c>
      <c r="Q140" s="4">
        <f>SUMIFS(Purchase!$F:$F,Purchase!$A:$A,Waterfall!$A140,Purchase!$D:$D,Waterfall!$C140,Purchase!$C:$C,Waterfall!Q$1)</f>
        <v>0</v>
      </c>
      <c r="R140" s="4">
        <f>SUMIFS(Purchase!$F:$F,Purchase!$A:$A,Waterfall!$A140,Purchase!$D:$D,Waterfall!$C140,Purchase!$C:$C,Waterfall!R$1)</f>
        <v>0</v>
      </c>
      <c r="S140" s="4">
        <f>SUMIFS(Purchase!$F:$F,Purchase!$A:$A,Waterfall!$A140,Purchase!$D:$D,Waterfall!$C140,Purchase!$C:$C,Waterfall!S$1)</f>
        <v>0</v>
      </c>
      <c r="T140" s="4">
        <f>SUMIFS(Purchase!$F:$F,Purchase!$A:$A,Waterfall!$A140,Purchase!$D:$D,Waterfall!$C140,Purchase!$C:$C,Waterfall!T$1)</f>
        <v>0</v>
      </c>
      <c r="U140" s="4">
        <f>SUMIFS(Purchase!$F:$F,Purchase!$A:$A,Waterfall!$A140,Purchase!$D:$D,Waterfall!$C140,Purchase!$C:$C,Waterfall!U$1)</f>
        <v>0</v>
      </c>
      <c r="V140" s="4">
        <f>SUMIFS(Purchase!$F:$F,Purchase!$A:$A,Waterfall!$A140,Purchase!$D:$D,Waterfall!$C140,Purchase!$C:$C,Waterfall!V$1)</f>
        <v>0</v>
      </c>
      <c r="W140" s="4">
        <f>SUMIFS(Purchase!$F:$F,Purchase!$A:$A,Waterfall!$A140,Purchase!$D:$D,Waterfall!$C140,Purchase!$C:$C,Waterfall!W$1)</f>
        <v>0</v>
      </c>
      <c r="X140" s="4">
        <f>SUMIFS(Purchase!$F:$F,Purchase!$A:$A,Waterfall!$A140,Purchase!$D:$D,Waterfall!$C140,Purchase!$C:$C,Waterfall!X$1)</f>
        <v>0</v>
      </c>
      <c r="Y140" s="4">
        <f>SUMIFS(Purchase!$F:$F,Purchase!$A:$A,Waterfall!$A140,Purchase!$D:$D,Waterfall!$C140,Purchase!$C:$C,Waterfall!Y$1)</f>
        <v>0</v>
      </c>
      <c r="Z140" s="4">
        <f>SUMIFS(Purchase!$F:$F,Purchase!$A:$A,Waterfall!$A140,Purchase!$D:$D,Waterfall!$C140,Purchase!$C:$C,Waterfall!Z$1)</f>
        <v>0</v>
      </c>
      <c r="AA140" s="4">
        <f>SUMIFS(Purchase!$F:$F,Purchase!$A:$A,Waterfall!$A140,Purchase!$D:$D,Waterfall!$C140,Purchase!$C:$C,Waterfall!AA$1)</f>
        <v>0</v>
      </c>
      <c r="AB140" s="4">
        <f>SUMIFS(Purchase!$F:$F,Purchase!$A:$A,Waterfall!$A140,Purchase!$D:$D,Waterfall!$C140,Purchase!$C:$C,Waterfall!AB$1)</f>
        <v>0</v>
      </c>
      <c r="AC140" s="4">
        <f>SUMIFS(Purchase!$F:$F,Purchase!$A:$A,Waterfall!$A140,Purchase!$D:$D,Waterfall!$C140,Purchase!$C:$C,Waterfall!AC$1)</f>
        <v>0</v>
      </c>
      <c r="AD140" s="4">
        <f>SUMIFS(Purchase!$F:$F,Purchase!$A:$A,Waterfall!$A140,Purchase!$D:$D,Waterfall!$C140,Purchase!$C:$C,Waterfall!AD$1)</f>
        <v>0</v>
      </c>
      <c r="AE140" s="4">
        <f>SUMIFS(Purchase!$F:$F,Purchase!$A:$A,Waterfall!$A140,Purchase!$D:$D,Waterfall!$C140,Purchase!$C:$C,Waterfall!AE$1)</f>
        <v>0</v>
      </c>
      <c r="AF140" s="4">
        <f>SUMIFS(Purchase!$F:$F,Purchase!$A:$A,Waterfall!$A140,Purchase!$D:$D,Waterfall!$C140,Purchase!$C:$C,Waterfall!AF$1)</f>
        <v>0</v>
      </c>
      <c r="AG140" s="4">
        <f>SUMIFS(Purchase!$F:$F,Purchase!$A:$A,Waterfall!$A140,Purchase!$D:$D,Waterfall!$C140,Purchase!$C:$C,Waterfall!AG$1)</f>
        <v>0</v>
      </c>
      <c r="AH140" s="4">
        <f>SUMIFS(Purchase!$F:$F,Purchase!$A:$A,Waterfall!$A140,Purchase!$D:$D,Waterfall!$C140,Purchase!$C:$C,Waterfall!AH$1)</f>
        <v>0</v>
      </c>
      <c r="AI140" s="4">
        <f>SUMIFS(Purchase!$F:$F,Purchase!$A:$A,Waterfall!$A140,Purchase!$D:$D,Waterfall!$C140,Purchase!$C:$C,Waterfall!AI$1)</f>
        <v>0</v>
      </c>
      <c r="AJ140" s="4">
        <f>SUMIFS(Purchase!$F:$F,Purchase!$A:$A,Waterfall!$A140,Purchase!$D:$D,Waterfall!$C140,Purchase!$C:$C,Waterfall!AJ$1)</f>
        <v>0</v>
      </c>
      <c r="AK140" s="4">
        <f>SUMIFS(Purchase!$F:$F,Purchase!$A:$A,Waterfall!$A140,Purchase!$D:$D,Waterfall!$C140,Purchase!$C:$C,Waterfall!AK$1)</f>
        <v>0</v>
      </c>
      <c r="AL140" s="4">
        <f>SUMIFS(Purchase!$F:$F,Purchase!$A:$A,Waterfall!$A140,Purchase!$D:$D,Waterfall!$C140,Purchase!$C:$C,Waterfall!AL$1)</f>
        <v>0</v>
      </c>
      <c r="AM140" s="4">
        <f>SUMIFS(Purchase!$F:$F,Purchase!$A:$A,Waterfall!$A140,Purchase!$D:$D,Waterfall!$C140,Purchase!$C:$C,Waterfall!AM$1)</f>
        <v>0</v>
      </c>
      <c r="AN140" s="4">
        <f>SUMIFS(Purchase!$F:$F,Purchase!$A:$A,Waterfall!$A140,Purchase!$D:$D,Waterfall!$C140,Purchase!$C:$C,Waterfall!AN$1)</f>
        <v>0</v>
      </c>
      <c r="AO140" s="4">
        <f>SUMIFS(Purchase!$F:$F,Purchase!$A:$A,Waterfall!$A140,Purchase!$D:$D,Waterfall!$C140,Purchase!$C:$C,Waterfall!AO$1)</f>
        <v>0</v>
      </c>
      <c r="AP140" s="4">
        <f>SUMIFS(Purchase!$F:$F,Purchase!$A:$A,Waterfall!$A140,Purchase!$D:$D,Waterfall!$C140,Purchase!$C:$C,Waterfall!AP$1)</f>
        <v>0</v>
      </c>
      <c r="AQ140" s="4">
        <f>SUMIFS(Purchase!$F:$F,Purchase!$A:$A,Waterfall!$A140,Purchase!$D:$D,Waterfall!$C140,Purchase!$C:$C,Waterfall!AQ$1)</f>
        <v>0</v>
      </c>
      <c r="AR140" s="4">
        <f>SUMIFS(Purchase!$F:$F,Purchase!$A:$A,Waterfall!$A140,Purchase!$D:$D,Waterfall!$C140,Purchase!$C:$C,Waterfall!AR$1)</f>
        <v>0</v>
      </c>
      <c r="AS140" s="4">
        <f>SUMIFS(Purchase!$F:$F,Purchase!$A:$A,Waterfall!$A140,Purchase!$D:$D,Waterfall!$C140,Purchase!$C:$C,Waterfall!AS$1)</f>
        <v>0</v>
      </c>
      <c r="AT140" s="4">
        <f>SUMIFS(Purchase!$F:$F,Purchase!$A:$A,Waterfall!$A140,Purchase!$D:$D,Waterfall!$C140,Purchase!$C:$C,Waterfall!AT$1)</f>
        <v>0</v>
      </c>
      <c r="AU140" s="4">
        <f>SUMIFS(Purchase!$F:$F,Purchase!$A:$A,Waterfall!$A140,Purchase!$D:$D,Waterfall!$C140,Purchase!$C:$C,Waterfall!AU$1)</f>
        <v>0</v>
      </c>
      <c r="AV140" s="4">
        <f>SUMIFS(Purchase!$F:$F,Purchase!$A:$A,Waterfall!$A140,Purchase!$D:$D,Waterfall!$C140,Purchase!$C:$C,Waterfall!AV$1)</f>
        <v>0</v>
      </c>
      <c r="AW140" s="4">
        <f>SUMIFS(Purchase!$F:$F,Purchase!$A:$A,Waterfall!$A140,Purchase!$D:$D,Waterfall!$C140,Purchase!$C:$C,Waterfall!AW$1)</f>
        <v>0</v>
      </c>
      <c r="AX140" s="4">
        <f>SUMIFS(Purchase!$F:$F,Purchase!$A:$A,Waterfall!$A140,Purchase!$D:$D,Waterfall!$C140,Purchase!$C:$C,Waterfall!AX$1)</f>
        <v>0</v>
      </c>
      <c r="AY140" s="4">
        <f>SUMIFS(Purchase!$F:$F,Purchase!$A:$A,Waterfall!$A140,Purchase!$D:$D,Waterfall!$C140,Purchase!$C:$C,Waterfall!AY$1)</f>
        <v>0</v>
      </c>
      <c r="AZ140" s="4">
        <f>SUMIFS(Purchase!$F:$F,Purchase!$A:$A,Waterfall!$A140,Purchase!$D:$D,Waterfall!$C140,Purchase!$C:$C,Waterfall!AZ$1)</f>
        <v>0</v>
      </c>
      <c r="BA140" s="4">
        <f>SUMIFS(Purchase!$F:$F,Purchase!$A:$A,Waterfall!$A140,Purchase!$D:$D,Waterfall!$C140,Purchase!$C:$C,Waterfall!BA$1)</f>
        <v>0</v>
      </c>
      <c r="BB140" s="4">
        <f>SUMIFS(Purchase!$F:$F,Purchase!$A:$A,Waterfall!$A140,Purchase!$D:$D,Waterfall!$C140,Purchase!$C:$C,Waterfall!BB$1)</f>
        <v>0</v>
      </c>
      <c r="BC140" s="4">
        <f>SUMIFS(Purchase!$F:$F,Purchase!$A:$A,Waterfall!$A140,Purchase!$D:$D,Waterfall!$C140,Purchase!$C:$C,Waterfall!BC$1)</f>
        <v>0</v>
      </c>
      <c r="BD140" s="4">
        <f>SUMIFS(Purchase!$F:$F,Purchase!$A:$A,Waterfall!$A140,Purchase!$D:$D,Waterfall!$C140,Purchase!$C:$C,Waterfall!BD$1)</f>
        <v>0</v>
      </c>
      <c r="BE140" s="4">
        <f>SUMIFS(Purchase!$F:$F,Purchase!$A:$A,Waterfall!$A140,Purchase!$D:$D,Waterfall!$C140,Purchase!$C:$C,Waterfall!BE$1)</f>
        <v>0</v>
      </c>
      <c r="BF140" s="4">
        <f>SUMIFS(Purchase!$F:$F,Purchase!$A:$A,Waterfall!$A140,Purchase!$D:$D,Waterfall!$C140,Purchase!$C:$C,Waterfall!BF$1)</f>
        <v>0</v>
      </c>
      <c r="BG140" s="4">
        <f>SUMIFS(Purchase!$F:$F,Purchase!$A:$A,Waterfall!$A140,Purchase!$D:$D,Waterfall!$C140,Purchase!$C:$C,Waterfall!BG$1)</f>
        <v>0</v>
      </c>
      <c r="BH140" s="4">
        <f>SUMIFS(Purchase!$F:$F,Purchase!$A:$A,Waterfall!$A140,Purchase!$D:$D,Waterfall!$C140,Purchase!$C:$C,Waterfall!BH$1)</f>
        <v>0</v>
      </c>
      <c r="BI140" s="4">
        <f>SUMIFS(Purchase!$F:$F,Purchase!$A:$A,Waterfall!$A140,Purchase!$D:$D,Waterfall!$C140,Purchase!$C:$C,Waterfall!BI$1)</f>
        <v>0</v>
      </c>
      <c r="BJ140" s="4">
        <f>SUMIFS(Purchase!$F:$F,Purchase!$A:$A,Waterfall!$A140,Purchase!$D:$D,Waterfall!$C140,Purchase!$C:$C,Waterfall!BJ$1)</f>
        <v>0</v>
      </c>
      <c r="BK140" s="4">
        <f>SUMIFS(Purchase!$F:$F,Purchase!$A:$A,Waterfall!$A140,Purchase!$D:$D,Waterfall!$C140,Purchase!$C:$C,Waterfall!BK$1)</f>
        <v>0</v>
      </c>
      <c r="BL140" s="4">
        <f>SUMIFS(Purchase!$F:$F,Purchase!$A:$A,Waterfall!$A140,Purchase!$D:$D,Waterfall!$C140,Purchase!$C:$C,Waterfall!BL$1)</f>
        <v>0</v>
      </c>
      <c r="BM140" s="4">
        <f>SUMIFS(Purchase!$F:$F,Purchase!$A:$A,Waterfall!$A140,Purchase!$D:$D,Waterfall!$C140,Purchase!$C:$C,Waterfall!BM$1)</f>
        <v>0</v>
      </c>
      <c r="BN140" s="4">
        <f>SUMIFS(Purchase!$F:$F,Purchase!$A:$A,Waterfall!$A140,Purchase!$D:$D,Waterfall!$C140,Purchase!$C:$C,Waterfall!BN$1)</f>
        <v>0</v>
      </c>
      <c r="BO140" s="4">
        <f>SUMIFS(Purchase!$F:$F,Purchase!$A:$A,Waterfall!$A140,Purchase!$D:$D,Waterfall!$C140,Purchase!$C:$C,Waterfall!BO$1)</f>
        <v>0</v>
      </c>
      <c r="BP140" s="4">
        <f>SUMIFS(Purchase!$F:$F,Purchase!$A:$A,Waterfall!$A140,Purchase!$D:$D,Waterfall!$C140,Purchase!$C:$C,Waterfall!BP$1)</f>
        <v>0</v>
      </c>
      <c r="BQ140" s="4">
        <f>SUMIFS(Purchase!$F:$F,Purchase!$A:$A,Waterfall!$A140,Purchase!$D:$D,Waterfall!$C140,Purchase!$C:$C,Waterfall!BQ$1)</f>
        <v>0</v>
      </c>
      <c r="BR140" s="4">
        <f>SUMIFS(Purchase!$F:$F,Purchase!$A:$A,Waterfall!$A140,Purchase!$D:$D,Waterfall!$C140,Purchase!$C:$C,Waterfall!BR$1)</f>
        <v>0</v>
      </c>
      <c r="BS140" s="4">
        <f>SUMIFS(Purchase!$F:$F,Purchase!$A:$A,Waterfall!$A140,Purchase!$D:$D,Waterfall!$C140,Purchase!$C:$C,Waterfall!BS$1)</f>
        <v>0</v>
      </c>
      <c r="BT140" s="4">
        <f>SUMIFS(Purchase!$F:$F,Purchase!$A:$A,Waterfall!$A140,Purchase!$D:$D,Waterfall!$C140,Purchase!$C:$C,Waterfall!BT$1)</f>
        <v>0</v>
      </c>
      <c r="BU140" s="4">
        <f>SUMIFS(Purchase!$F:$F,Purchase!$A:$A,Waterfall!$A140,Purchase!$D:$D,Waterfall!$C140,Purchase!$C:$C,Waterfall!BU$1)</f>
        <v>0</v>
      </c>
      <c r="BV140" s="4">
        <f>SUMIFS(Purchase!$F:$F,Purchase!$A:$A,Waterfall!$A140,Purchase!$D:$D,Waterfall!$C140,Purchase!$C:$C,Waterfall!BV$1)</f>
        <v>0</v>
      </c>
      <c r="BW140" s="4">
        <f>SUMIFS(Purchase!$F:$F,Purchase!$A:$A,Waterfall!$A140,Purchase!$D:$D,Waterfall!$C140,Purchase!$C:$C,Waterfall!BW$1)</f>
        <v>0</v>
      </c>
      <c r="BX140" s="4">
        <f>SUMIFS(Purchase!$F:$F,Purchase!$A:$A,Waterfall!$A140,Purchase!$D:$D,Waterfall!$C140,Purchase!$C:$C,Waterfall!BX$1)</f>
        <v>0</v>
      </c>
      <c r="BY140" s="4">
        <f>SUMIFS(Purchase!$F:$F,Purchase!$A:$A,Waterfall!$A140,Purchase!$D:$D,Waterfall!$C140,Purchase!$C:$C,Waterfall!BY$1)</f>
        <v>0</v>
      </c>
      <c r="BZ140" s="4">
        <f>SUMIFS(Purchase!$F:$F,Purchase!$A:$A,Waterfall!$A140,Purchase!$D:$D,Waterfall!$C140,Purchase!$C:$C,Waterfall!BZ$1)</f>
        <v>0</v>
      </c>
      <c r="CA140" s="4">
        <f>SUMIFS(Purchase!$F:$F,Purchase!$A:$A,Waterfall!$A140,Purchase!$D:$D,Waterfall!$C140,Purchase!$C:$C,Waterfall!CA$1)</f>
        <v>0</v>
      </c>
      <c r="CB140" s="4">
        <f>SUMIFS(Purchase!$F:$F,Purchase!$A:$A,Waterfall!$A140,Purchase!$D:$D,Waterfall!$C140,Purchase!$C:$C,Waterfall!CB$1)</f>
        <v>0</v>
      </c>
      <c r="CC140" s="4">
        <f>SUMIFS(Purchase!$F:$F,Purchase!$A:$A,Waterfall!$A140,Purchase!$D:$D,Waterfall!$C140,Purchase!$C:$C,Waterfall!CC$1)</f>
        <v>0</v>
      </c>
      <c r="CD140" s="4">
        <f>SUMIFS(Purchase!$F:$F,Purchase!$A:$A,Waterfall!$A140,Purchase!$D:$D,Waterfall!$C140,Purchase!$C:$C,Waterfall!CD$1)</f>
        <v>0</v>
      </c>
      <c r="CE140" s="4">
        <f>SUMIFS(Purchase!$F:$F,Purchase!$A:$A,Waterfall!$A140,Purchase!$D:$D,Waterfall!$C140,Purchase!$C:$C,Waterfall!CE$1)</f>
        <v>0</v>
      </c>
      <c r="CF140" s="4">
        <f>SUMIFS(Purchase!$F:$F,Purchase!$A:$A,Waterfall!$A140,Purchase!$D:$D,Waterfall!$C140,Purchase!$C:$C,Waterfall!CF$1)</f>
        <v>0</v>
      </c>
      <c r="CG140" s="4">
        <f>SUMIFS(Purchase!$F:$F,Purchase!$A:$A,Waterfall!$A140,Purchase!$D:$D,Waterfall!$C140,Purchase!$C:$C,Waterfall!CG$1)</f>
        <v>0</v>
      </c>
      <c r="CH140" s="4">
        <f>SUMIFS(Purchase!$F:$F,Purchase!$A:$A,Waterfall!$A140,Purchase!$D:$D,Waterfall!$C140,Purchase!$C:$C,Waterfall!CH$1)</f>
        <v>0</v>
      </c>
      <c r="CI140" s="4">
        <f>SUMIFS(Purchase!$F:$F,Purchase!$A:$A,Waterfall!$A140,Purchase!$D:$D,Waterfall!$C140,Purchase!$C:$C,Waterfall!CI$1)</f>
        <v>0</v>
      </c>
      <c r="CJ140" s="4">
        <f>SUMIFS(Purchase!$F:$F,Purchase!$A:$A,Waterfall!$A140,Purchase!$D:$D,Waterfall!$C140,Purchase!$C:$C,Waterfall!CJ$1)</f>
        <v>0</v>
      </c>
      <c r="CK140" s="4">
        <f>SUMIFS(Purchase!$F:$F,Purchase!$A:$A,Waterfall!$A140,Purchase!$D:$D,Waterfall!$C140,Purchase!$C:$C,Waterfall!CK$1)</f>
        <v>0</v>
      </c>
      <c r="CL140" s="4">
        <f>SUMIFS(Purchase!$F:$F,Purchase!$A:$A,Waterfall!$A140,Purchase!$D:$D,Waterfall!$C140,Purchase!$C:$C,Waterfall!CL$1)</f>
        <v>0</v>
      </c>
      <c r="CM140" s="4">
        <f>SUMIFS(Purchase!$F:$F,Purchase!$A:$A,Waterfall!$A140,Purchase!$D:$D,Waterfall!$C140,Purchase!$C:$C,Waterfall!CM$1)</f>
        <v>0</v>
      </c>
      <c r="CN140" s="4">
        <f>SUMIFS(Purchase!$F:$F,Purchase!$A:$A,Waterfall!$A140,Purchase!$D:$D,Waterfall!$C140,Purchase!$C:$C,Waterfall!CN$1)</f>
        <v>0</v>
      </c>
      <c r="CO140" s="4">
        <f>SUMIFS(Purchase!$F:$F,Purchase!$A:$A,Waterfall!$A140,Purchase!$D:$D,Waterfall!$C140,Purchase!$C:$C,Waterfall!CO$1)</f>
        <v>0</v>
      </c>
      <c r="CP140" s="4">
        <f>SUMIFS(Purchase!$F:$F,Purchase!$A:$A,Waterfall!$A140,Purchase!$D:$D,Waterfall!$C140,Purchase!$C:$C,Waterfall!CP$1)</f>
        <v>0</v>
      </c>
      <c r="CQ140" s="4">
        <f>SUMIFS(Purchase!$F:$F,Purchase!$A:$A,Waterfall!$A140,Purchase!$D:$D,Waterfall!$C140,Purchase!$C:$C,Waterfall!CQ$1)</f>
        <v>0</v>
      </c>
      <c r="CR140" s="4">
        <f>SUMIFS(Purchase!$F:$F,Purchase!$A:$A,Waterfall!$A140,Purchase!$D:$D,Waterfall!$C140,Purchase!$C:$C,Waterfall!CR$1)</f>
        <v>0</v>
      </c>
      <c r="CS140" s="4">
        <f>SUMIFS(Purchase!$F:$F,Purchase!$A:$A,Waterfall!$A140,Purchase!$D:$D,Waterfall!$C140,Purchase!$C:$C,Waterfall!CS$1)</f>
        <v>0</v>
      </c>
      <c r="CT140" s="4">
        <f>SUMIFS(Purchase!$F:$F,Purchase!$A:$A,Waterfall!$A140,Purchase!$D:$D,Waterfall!$C140,Purchase!$C:$C,Waterfall!CT$1)</f>
        <v>0</v>
      </c>
      <c r="CU140" s="4">
        <f>SUMIFS(Purchase!$F:$F,Purchase!$A:$A,Waterfall!$A140,Purchase!$D:$D,Waterfall!$C140,Purchase!$C:$C,Waterfall!CU$1)</f>
        <v>0</v>
      </c>
      <c r="CV140" s="4">
        <f>SUMIFS(Purchase!$F:$F,Purchase!$A:$A,Waterfall!$A140,Purchase!$D:$D,Waterfall!$C140,Purchase!$C:$C,Waterfall!CV$1)</f>
        <v>0</v>
      </c>
      <c r="CW140" s="4">
        <f>SUMIFS(Purchase!$F:$F,Purchase!$A:$A,Waterfall!$A140,Purchase!$D:$D,Waterfall!$C140,Purchase!$C:$C,Waterfall!CW$1)</f>
        <v>0</v>
      </c>
      <c r="CX140" s="4">
        <f>SUMIFS(Purchase!$F:$F,Purchase!$A:$A,Waterfall!$A140,Purchase!$D:$D,Waterfall!$C140,Purchase!$C:$C,Waterfall!CX$1)</f>
        <v>0</v>
      </c>
      <c r="CY140" s="4">
        <f>SUMIFS(Purchase!$F:$F,Purchase!$A:$A,Waterfall!$A140,Purchase!$D:$D,Waterfall!$C140,Purchase!$C:$C,Waterfall!CY$1)</f>
        <v>0</v>
      </c>
      <c r="CZ140" s="4">
        <f>SUMIFS(Purchase!$F:$F,Purchase!$A:$A,Waterfall!$A140,Purchase!$D:$D,Waterfall!$C140,Purchase!$C:$C,Waterfall!CZ$1)</f>
        <v>0</v>
      </c>
      <c r="DA140" s="4">
        <f>SUMIFS(Purchase!$F:$F,Purchase!$A:$A,Waterfall!$A140,Purchase!$D:$D,Waterfall!$C140,Purchase!$C:$C,Waterfall!DA$1)</f>
        <v>0</v>
      </c>
      <c r="DB140" s="4">
        <f>SUMIFS(Purchase!$F:$F,Purchase!$A:$A,Waterfall!$A140,Purchase!$D:$D,Waterfall!$C140,Purchase!$C:$C,Waterfall!DB$1)</f>
        <v>0</v>
      </c>
      <c r="DC140" s="4">
        <f>SUMIFS(Purchase!$F:$F,Purchase!$A:$A,Waterfall!$A140,Purchase!$D:$D,Waterfall!$C140,Purchase!$C:$C,Waterfall!DC$1)</f>
        <v>0</v>
      </c>
      <c r="DD140" s="4">
        <f>SUMIFS(Purchase!$F:$F,Purchase!$A:$A,Waterfall!$A140,Purchase!$D:$D,Waterfall!$C140,Purchase!$C:$C,Waterfall!DD$1)</f>
        <v>0</v>
      </c>
      <c r="DE140" s="4">
        <f>SUMIFS(Purchase!$F:$F,Purchase!$A:$A,Waterfall!$A140,Purchase!$D:$D,Waterfall!$C140,Purchase!$C:$C,Waterfall!DE$1)</f>
        <v>0</v>
      </c>
      <c r="DF140" s="4">
        <f>SUMIFS(Purchase!$F:$F,Purchase!$A:$A,Waterfall!$A140,Purchase!$D:$D,Waterfall!$C140,Purchase!$C:$C,Waterfall!DF$1)</f>
        <v>0</v>
      </c>
      <c r="DG140" s="4">
        <f>SUMIFS(Purchase!$F:$F,Purchase!$A:$A,Waterfall!$A140,Purchase!$D:$D,Waterfall!$C140,Purchase!$C:$C,Waterfall!DG$1)</f>
        <v>0</v>
      </c>
      <c r="DH140" s="4">
        <f>SUMIFS(Purchase!$F:$F,Purchase!$A:$A,Waterfall!$A140,Purchase!$D:$D,Waterfall!$C140,Purchase!$C:$C,Waterfall!DH$1)</f>
        <v>0</v>
      </c>
      <c r="DI140" s="4">
        <f>SUMIFS(Purchase!$F:$F,Purchase!$A:$A,Waterfall!$A140,Purchase!$D:$D,Waterfall!$C140,Purchase!$C:$C,Waterfall!DI$1)</f>
        <v>0</v>
      </c>
      <c r="DJ140" s="4">
        <f>SUMIFS(Purchase!$F:$F,Purchase!$A:$A,Waterfall!$A140,Purchase!$D:$D,Waterfall!$C140,Purchase!$C:$C,Waterfall!DJ$1)</f>
        <v>0</v>
      </c>
      <c r="DK140" s="4">
        <f>SUMIFS(Purchase!$F:$F,Purchase!$A:$A,Waterfall!$A140,Purchase!$D:$D,Waterfall!$C140,Purchase!$C:$C,Waterfall!DK$1)</f>
        <v>0</v>
      </c>
      <c r="DL140" s="4">
        <f>SUMIFS(Purchase!$F:$F,Purchase!$A:$A,Waterfall!$A140,Purchase!$D:$D,Waterfall!$C140,Purchase!$C:$C,Waterfall!DL$1)</f>
        <v>0</v>
      </c>
      <c r="DM140" s="4">
        <f>SUMIFS(Purchase!$F:$F,Purchase!$A:$A,Waterfall!$A140,Purchase!$D:$D,Waterfall!$C140,Purchase!$C:$C,Waterfall!DM$1)</f>
        <v>0</v>
      </c>
      <c r="DN140" s="4">
        <f>SUMIFS(Purchase!$F:$F,Purchase!$A:$A,Waterfall!$A140,Purchase!$D:$D,Waterfall!$C140,Purchase!$C:$C,Waterfall!DN$1)</f>
        <v>0</v>
      </c>
      <c r="DO140" s="4">
        <f>SUMIFS(Purchase!$F:$F,Purchase!$A:$A,Waterfall!$A140,Purchase!$D:$D,Waterfall!$C140,Purchase!$C:$C,Waterfall!DO$1)</f>
        <v>0</v>
      </c>
      <c r="DP140" s="4">
        <f>SUMIFS(Purchase!$F:$F,Purchase!$A:$A,Waterfall!$A140,Purchase!$D:$D,Waterfall!$C140,Purchase!$C:$C,Waterfall!DP$1)</f>
        <v>0</v>
      </c>
      <c r="DQ140" s="4">
        <f>SUMIFS(Purchase!$F:$F,Purchase!$A:$A,Waterfall!$A140,Purchase!$D:$D,Waterfall!$C140,Purchase!$C:$C,Waterfall!DQ$1)</f>
        <v>0</v>
      </c>
      <c r="DR140" s="4">
        <f>SUMIFS(Purchase!$F:$F,Purchase!$A:$A,Waterfall!$A140,Purchase!$D:$D,Waterfall!$C140,Purchase!$C:$C,Waterfall!DR$1)</f>
        <v>0</v>
      </c>
      <c r="DS140" s="4">
        <f>SUMIFS(Purchase!$F:$F,Purchase!$A:$A,Waterfall!$A140,Purchase!$D:$D,Waterfall!$C140,Purchase!$C:$C,Waterfall!DS$1)</f>
        <v>0</v>
      </c>
      <c r="DT140" s="4">
        <f>SUMIFS(Purchase!$F:$F,Purchase!$A:$A,Waterfall!$A140,Purchase!$D:$D,Waterfall!$C140,Purchase!$C:$C,Waterfall!DT$1)</f>
        <v>0</v>
      </c>
      <c r="DU140" s="4">
        <f>SUMIFS(Purchase!$F:$F,Purchase!$A:$A,Waterfall!$A140,Purchase!$D:$D,Waterfall!$C140,Purchase!$C:$C,Waterfall!DU$1)</f>
        <v>0</v>
      </c>
      <c r="DV140" s="4">
        <f>SUMIFS(Purchase!$F:$F,Purchase!$A:$A,Waterfall!$A140,Purchase!$D:$D,Waterfall!$C140,Purchase!$C:$C,Waterfall!DV$1)</f>
        <v>0</v>
      </c>
      <c r="DW140" s="4">
        <f>SUMIFS(Purchase!$F:$F,Purchase!$A:$A,Waterfall!$A140,Purchase!$D:$D,Waterfall!$C140,Purchase!$C:$C,Waterfall!DW$1)</f>
        <v>0</v>
      </c>
      <c r="DX140" s="4">
        <f>SUMIFS(Purchase!$F:$F,Purchase!$A:$A,Waterfall!$A140,Purchase!$D:$D,Waterfall!$C140,Purchase!$C:$C,Waterfall!DX$1)</f>
        <v>0</v>
      </c>
      <c r="DY140" s="4">
        <f>SUMIFS(Purchase!$F:$F,Purchase!$A:$A,Waterfall!$A140,Purchase!$D:$D,Waterfall!$C140,Purchase!$C:$C,Waterfall!DY$1)</f>
        <v>0</v>
      </c>
      <c r="DZ140" s="4">
        <f>SUMIFS(Purchase!$F:$F,Purchase!$A:$A,Waterfall!$A140,Purchase!$D:$D,Waterfall!$C140,Purchase!$C:$C,Waterfall!DZ$1)</f>
        <v>0</v>
      </c>
      <c r="EA140" s="4">
        <f>SUMIFS(Purchase!$F:$F,Purchase!$A:$A,Waterfall!$A140,Purchase!$D:$D,Waterfall!$C140,Purchase!$C:$C,Waterfall!EA$1)</f>
        <v>0</v>
      </c>
      <c r="EB140" s="4">
        <f>SUMIFS(Purchase!$F:$F,Purchase!$A:$A,Waterfall!$A140,Purchase!$D:$D,Waterfall!$C140,Purchase!$C:$C,Waterfall!EB$1)</f>
        <v>0</v>
      </c>
      <c r="EC140" s="4">
        <f>SUMIFS(Purchase!$F:$F,Purchase!$A:$A,Waterfall!$A140,Purchase!$D:$D,Waterfall!$C140,Purchase!$C:$C,Waterfall!EC$1)</f>
        <v>0</v>
      </c>
      <c r="ED140" s="4">
        <f>SUMIFS(Purchase!$F:$F,Purchase!$A:$A,Waterfall!$A140,Purchase!$D:$D,Waterfall!$C140,Purchase!$C:$C,Waterfall!ED$1)</f>
        <v>0</v>
      </c>
      <c r="EE140" s="4">
        <f>SUMIFS(Purchase!$F:$F,Purchase!$A:$A,Waterfall!$A140,Purchase!$D:$D,Waterfall!$C140,Purchase!$C:$C,Waterfall!EE$1)</f>
        <v>0</v>
      </c>
      <c r="EF140" s="4">
        <f>SUMIFS(Purchase!$F:$F,Purchase!$A:$A,Waterfall!$A140,Purchase!$D:$D,Waterfall!$C140,Purchase!$C:$C,Waterfall!EF$1)</f>
        <v>0</v>
      </c>
      <c r="EG140" s="4">
        <f>SUMIFS(Purchase!$F:$F,Purchase!$A:$A,Waterfall!$A140,Purchase!$D:$D,Waterfall!$C140,Purchase!$C:$C,Waterfall!EG$1)</f>
        <v>0</v>
      </c>
      <c r="EH140" s="4">
        <f>SUMIFS(Purchase!$F:$F,Purchase!$A:$A,Waterfall!$A140,Purchase!$D:$D,Waterfall!$C140,Purchase!$C:$C,Waterfall!EH$1)</f>
        <v>0</v>
      </c>
      <c r="EI140" s="4">
        <f>SUMIFS(Purchase!$F:$F,Purchase!$A:$A,Waterfall!$A140,Purchase!$D:$D,Waterfall!$C140,Purchase!$C:$C,Waterfall!EI$1)</f>
        <v>0</v>
      </c>
      <c r="EJ140" s="4">
        <f>SUMIFS(Purchase!$F:$F,Purchase!$A:$A,Waterfall!$A140,Purchase!$D:$D,Waterfall!$C140,Purchase!$C:$C,Waterfall!EJ$1)</f>
        <v>0</v>
      </c>
      <c r="EK140" s="4">
        <f>SUMIFS(Purchase!$F:$F,Purchase!$A:$A,Waterfall!$A140,Purchase!$D:$D,Waterfall!$C140,Purchase!$C:$C,Waterfall!EK$1)</f>
        <v>0</v>
      </c>
      <c r="EL140" s="4">
        <f>SUMIFS(Purchase!$F:$F,Purchase!$A:$A,Waterfall!$A140,Purchase!$D:$D,Waterfall!$C140,Purchase!$C:$C,Waterfall!EL$1)</f>
        <v>0</v>
      </c>
      <c r="EM140" s="4">
        <f>SUMIFS(Purchase!$F:$F,Purchase!$A:$A,Waterfall!$A140,Purchase!$D:$D,Waterfall!$C140,Purchase!$C:$C,Waterfall!EM$1)</f>
        <v>0</v>
      </c>
      <c r="EN140" s="4">
        <f>SUMIFS(Purchase!$F:$F,Purchase!$A:$A,Waterfall!$A140,Purchase!$D:$D,Waterfall!$C140,Purchase!$C:$C,Waterfall!EN$1)</f>
        <v>0</v>
      </c>
      <c r="EO140" s="4">
        <f>SUMIFS(Purchase!$F:$F,Purchase!$A:$A,Waterfall!$A140,Purchase!$D:$D,Waterfall!$C140,Purchase!$C:$C,Waterfall!EO$1)</f>
        <v>0</v>
      </c>
      <c r="EP140" s="4">
        <f>SUMIFS(Purchase!$F:$F,Purchase!$A:$A,Waterfall!$A140,Purchase!$D:$D,Waterfall!$C140,Purchase!$C:$C,Waterfall!EP$1)</f>
        <v>0</v>
      </c>
      <c r="EQ140" s="4">
        <f>SUMIFS(Purchase!$F:$F,Purchase!$A:$A,Waterfall!$A140,Purchase!$D:$D,Waterfall!$C140,Purchase!$C:$C,Waterfall!EQ$1)</f>
        <v>0</v>
      </c>
      <c r="ER140" s="4">
        <f>SUMIFS(Purchase!$F:$F,Purchase!$A:$A,Waterfall!$A140,Purchase!$D:$D,Waterfall!$C140,Purchase!$C:$C,Waterfall!ER$1)</f>
        <v>0</v>
      </c>
      <c r="ES140" s="4">
        <f>SUMIFS(Purchase!$F:$F,Purchase!$A:$A,Waterfall!$A140,Purchase!$D:$D,Waterfall!$C140,Purchase!$C:$C,Waterfall!ES$1)</f>
        <v>0</v>
      </c>
      <c r="ET140" s="4">
        <f>SUMIFS(Purchase!$F:$F,Purchase!$A:$A,Waterfall!$A140,Purchase!$D:$D,Waterfall!$C140,Purchase!$C:$C,Waterfall!ET$1)</f>
        <v>0</v>
      </c>
      <c r="EU140" s="4">
        <f>SUMIFS(Purchase!$F:$F,Purchase!$A:$A,Waterfall!$A140,Purchase!$D:$D,Waterfall!$C140,Purchase!$C:$C,Waterfall!EU$1)</f>
        <v>0</v>
      </c>
      <c r="EV140" s="4">
        <f>SUMIFS(Purchase!$F:$F,Purchase!$A:$A,Waterfall!$A140,Purchase!$D:$D,Waterfall!$C140,Purchase!$C:$C,Waterfall!EV$1)</f>
        <v>0</v>
      </c>
      <c r="EW140" s="4">
        <f>SUMIFS(Purchase!$F:$F,Purchase!$A:$A,Waterfall!$A140,Purchase!$D:$D,Waterfall!$C140,Purchase!$C:$C,Waterfall!EW$1)</f>
        <v>0</v>
      </c>
      <c r="EX140" s="4">
        <f>SUMIFS(Purchase!$F:$F,Purchase!$A:$A,Waterfall!$A140,Purchase!$D:$D,Waterfall!$C140,Purchase!$C:$C,Waterfall!EX$1)</f>
        <v>0</v>
      </c>
      <c r="EY140" s="4">
        <f>SUMIFS(Purchase!$F:$F,Purchase!$A:$A,Waterfall!$A140,Purchase!$D:$D,Waterfall!$C140,Purchase!$C:$C,Waterfall!EY$1)</f>
        <v>0</v>
      </c>
      <c r="EZ140" s="4">
        <f>SUMIFS(Purchase!$F:$F,Purchase!$A:$A,Waterfall!$A140,Purchase!$D:$D,Waterfall!$C140,Purchase!$C:$C,Waterfall!EZ$1)</f>
        <v>0</v>
      </c>
      <c r="FA140" s="4">
        <f>SUMIFS(Purchase!$F:$F,Purchase!$A:$A,Waterfall!$A140,Purchase!$D:$D,Waterfall!$C140,Purchase!$C:$C,Waterfall!FA$1)</f>
        <v>0</v>
      </c>
      <c r="FB140" s="4">
        <f>SUMIFS(Purchase!$F:$F,Purchase!$A:$A,Waterfall!$A140,Purchase!$D:$D,Waterfall!$C140,Purchase!$C:$C,Waterfall!FB$1)</f>
        <v>0</v>
      </c>
      <c r="FC140" s="4">
        <f>SUMIFS(Purchase!$F:$F,Purchase!$A:$A,Waterfall!$A140,Purchase!$D:$D,Waterfall!$C140,Purchase!$C:$C,Waterfall!FC$1)</f>
        <v>0</v>
      </c>
      <c r="FD140" s="4">
        <f>SUMIFS(Purchase!$F:$F,Purchase!$A:$A,Waterfall!$A140,Purchase!$D:$D,Waterfall!$C140,Purchase!$C:$C,Waterfall!FD$1)</f>
        <v>0</v>
      </c>
      <c r="FE140" s="4">
        <f>SUMIFS(Purchase!$F:$F,Purchase!$A:$A,Waterfall!$A140,Purchase!$D:$D,Waterfall!$C140,Purchase!$C:$C,Waterfall!FE$1)</f>
        <v>0</v>
      </c>
      <c r="FF140" s="4">
        <f>SUMIFS(Purchase!$F:$F,Purchase!$A:$A,Waterfall!$A140,Purchase!$D:$D,Waterfall!$C140,Purchase!$C:$C,Waterfall!FF$1)</f>
        <v>0</v>
      </c>
      <c r="FG140" s="4">
        <f>SUMIFS(Purchase!$F:$F,Purchase!$A:$A,Waterfall!$A140,Purchase!$D:$D,Waterfall!$C140,Purchase!$C:$C,Waterfall!FG$1)</f>
        <v>0</v>
      </c>
      <c r="FH140" s="4">
        <f>SUMIFS(Purchase!$F:$F,Purchase!$A:$A,Waterfall!$A140,Purchase!$D:$D,Waterfall!$C140,Purchase!$C:$C,Waterfall!FH$1)</f>
        <v>0</v>
      </c>
      <c r="FI140" s="4">
        <f>SUMIFS(Purchase!$F:$F,Purchase!$A:$A,Waterfall!$A140,Purchase!$D:$D,Waterfall!$C140,Purchase!$C:$C,Waterfall!FI$1)</f>
        <v>0</v>
      </c>
      <c r="FJ140" s="4">
        <f>SUMIFS(Purchase!$F:$F,Purchase!$A:$A,Waterfall!$A140,Purchase!$D:$D,Waterfall!$C140,Purchase!$C:$C,Waterfall!FJ$1)</f>
        <v>0</v>
      </c>
      <c r="FK140" s="4">
        <f>SUMIFS(Purchase!$F:$F,Purchase!$A:$A,Waterfall!$A140,Purchase!$D:$D,Waterfall!$C140,Purchase!$C:$C,Waterfall!FK$1)</f>
        <v>0</v>
      </c>
      <c r="FL140" s="4">
        <f>SUMIFS(Purchase!$F:$F,Purchase!$A:$A,Waterfall!$A140,Purchase!$D:$D,Waterfall!$C140,Purchase!$C:$C,Waterfall!FL$1)</f>
        <v>0</v>
      </c>
      <c r="FM140" s="4">
        <f>SUMIFS(Purchase!$F:$F,Purchase!$A:$A,Waterfall!$A140,Purchase!$D:$D,Waterfall!$C140,Purchase!$C:$C,Waterfall!FM$1)</f>
        <v>0</v>
      </c>
      <c r="FN140" s="4">
        <f>SUMIFS(Purchase!$F:$F,Purchase!$A:$A,Waterfall!$A140,Purchase!$D:$D,Waterfall!$C140,Purchase!$C:$C,Waterfall!FN$1)</f>
        <v>0</v>
      </c>
      <c r="FO140" s="4">
        <f>SUMIFS(Purchase!$F:$F,Purchase!$A:$A,Waterfall!$A140,Purchase!$D:$D,Waterfall!$C140,Purchase!$C:$C,Waterfall!FO$1)</f>
        <v>0</v>
      </c>
      <c r="FP140" s="4">
        <f>SUMIFS(Purchase!$F:$F,Purchase!$A:$A,Waterfall!$A140,Purchase!$D:$D,Waterfall!$C140,Purchase!$C:$C,Waterfall!FP$1)</f>
        <v>0</v>
      </c>
      <c r="FQ140" s="4">
        <f>SUMIFS(Purchase!$F:$F,Purchase!$A:$A,Waterfall!$A140,Purchase!$D:$D,Waterfall!$C140,Purchase!$C:$C,Waterfall!FQ$1)</f>
        <v>0</v>
      </c>
      <c r="FR140" s="4">
        <f>SUMIFS(Purchase!$F:$F,Purchase!$A:$A,Waterfall!$A140,Purchase!$D:$D,Waterfall!$C140,Purchase!$C:$C,Waterfall!FR$1)</f>
        <v>0</v>
      </c>
      <c r="FS140" s="4">
        <f>SUMIFS(Purchase!$F:$F,Purchase!$A:$A,Waterfall!$A140,Purchase!$D:$D,Waterfall!$C140,Purchase!$C:$C,Waterfall!FS$1)</f>
        <v>0</v>
      </c>
      <c r="FT140" s="4">
        <f>SUMIFS(Purchase!$F:$F,Purchase!$A:$A,Waterfall!$A140,Purchase!$D:$D,Waterfall!$C140,Purchase!$C:$C,Waterfall!FT$1)</f>
        <v>0</v>
      </c>
      <c r="FU140" s="4">
        <f>SUMIFS(Purchase!$F:$F,Purchase!$A:$A,Waterfall!$A140,Purchase!$D:$D,Waterfall!$C140,Purchase!$C:$C,Waterfall!FU$1)</f>
        <v>0</v>
      </c>
      <c r="FV140" s="4">
        <f>SUMIFS(Purchase!$F:$F,Purchase!$A:$A,Waterfall!$A140,Purchase!$D:$D,Waterfall!$C140,Purchase!$C:$C,Waterfall!FV$1)</f>
        <v>0</v>
      </c>
      <c r="FW140" s="4">
        <f>SUMIFS(Purchase!$F:$F,Purchase!$A:$A,Waterfall!$A140,Purchase!$D:$D,Waterfall!$C140,Purchase!$C:$C,Waterfall!FW$1)</f>
        <v>0</v>
      </c>
      <c r="FX140" s="4">
        <f>SUMIFS(Purchase!$F:$F,Purchase!$A:$A,Waterfall!$A140,Purchase!$D:$D,Waterfall!$C140,Purchase!$C:$C,Waterfall!FX$1)</f>
        <v>0</v>
      </c>
      <c r="FY140" s="4">
        <f>SUMIFS(Purchase!$F:$F,Purchase!$A:$A,Waterfall!$A140,Purchase!$D:$D,Waterfall!$C140,Purchase!$C:$C,Waterfall!FY$1)</f>
        <v>0</v>
      </c>
      <c r="FZ140" s="4">
        <f>SUMIFS(Purchase!$F:$F,Purchase!$A:$A,Waterfall!$A140,Purchase!$D:$D,Waterfall!$C140,Purchase!$C:$C,Waterfall!FZ$1)</f>
        <v>0</v>
      </c>
      <c r="GA140" s="4">
        <f>SUMIFS(Purchase!$F:$F,Purchase!$A:$A,Waterfall!$A140,Purchase!$D:$D,Waterfall!$C140,Purchase!$C:$C,Waterfall!GA$1)</f>
        <v>0</v>
      </c>
      <c r="GB140" s="4">
        <f>SUMIFS(Purchase!$F:$F,Purchase!$A:$A,Waterfall!$A140,Purchase!$D:$D,Waterfall!$C140,Purchase!$C:$C,Waterfall!GB$1)</f>
        <v>0</v>
      </c>
      <c r="GC140" s="4">
        <f>SUMIFS(Purchase!$F:$F,Purchase!$A:$A,Waterfall!$A140,Purchase!$D:$D,Waterfall!$C140,Purchase!$C:$C,Waterfall!GC$1)</f>
        <v>0</v>
      </c>
      <c r="GD140" s="4">
        <f>SUMIFS(Purchase!$F:$F,Purchase!$A:$A,Waterfall!$A140,Purchase!$D:$D,Waterfall!$C140,Purchase!$C:$C,Waterfall!GD$1)</f>
        <v>0</v>
      </c>
      <c r="GE140" s="4">
        <f>SUMIFS(Purchase!$F:$F,Purchase!$A:$A,Waterfall!$A140,Purchase!$D:$D,Waterfall!$C140,Purchase!$C:$C,Waterfall!GE$1)</f>
        <v>0</v>
      </c>
      <c r="GF140" s="4">
        <f>SUMIFS(Purchase!$F:$F,Purchase!$A:$A,Waterfall!$A140,Purchase!$D:$D,Waterfall!$C140,Purchase!$C:$C,Waterfall!GF$1)</f>
        <v>0</v>
      </c>
      <c r="GG140" s="4">
        <f>SUMIFS(Purchase!$F:$F,Purchase!$A:$A,Waterfall!$A140,Purchase!$D:$D,Waterfall!$C140,Purchase!$C:$C,Waterfall!GG$1)</f>
        <v>0</v>
      </c>
      <c r="GH140" s="4">
        <f>SUMIFS(Purchase!$F:$F,Purchase!$A:$A,Waterfall!$A140,Purchase!$D:$D,Waterfall!$C140,Purchase!$C:$C,Waterfall!GH$1)</f>
        <v>0</v>
      </c>
      <c r="GI140" s="4">
        <f>SUMIFS(Purchase!$F:$F,Purchase!$A:$A,Waterfall!$A140,Purchase!$D:$D,Waterfall!$C140,Purchase!$C:$C,Waterfall!GI$1)</f>
        <v>0</v>
      </c>
    </row>
    <row r="141" spans="1:191" x14ac:dyDescent="0.35">
      <c r="A141" s="8">
        <f t="shared" si="5"/>
        <v>1</v>
      </c>
      <c r="B141" s="2" t="str">
        <f>VLOOKUP($A141,Centers!$B$1:$C$120,2,)</f>
        <v>GATE</v>
      </c>
      <c r="C141" s="3">
        <v>45018</v>
      </c>
      <c r="D141" s="4">
        <f>IF($A141=1,SUM(SUMIFS(Indent!$E:$E,Indent!$C:$C,Waterfall!$C141,Indent!$A:$A,Centers!$A$2),SUMIFS(Indent!$E:$E,Indent!$C:$C,Waterfall!$C141,Indent!$A:$A,Centers!$A$3),SUMIFS(Indent!$E:$E,Indent!$C:$C,Waterfall!$C141,Indent!$A:$A,Centers!$A$4),SUMIFS(Indent!$E:$E,Indent!$C:$C,Waterfall!$C141,Indent!$A:$A,Centers!$A$5),SUMIFS(Indent!$E:$E,Indent!$C:$C,Waterfall!$C141,Indent!$A:$A,Centers!$A$6),SUMIFS(Indent!$E:$E,Indent!$C:$C,Waterfall!$C141,Indent!$A:$A,Centers!$A$7),SUMIFS(Indent!$E:$E,Indent!$C:$C,Waterfall!$C141,Indent!$A:$A,Centers!$A$8)),SUMIFS(Indent!$E:$E,Indent!$C:$C,Waterfall!$C141,Indent!$A:$A,$A141))</f>
        <v>0</v>
      </c>
      <c r="E141" s="4">
        <f>SUMIFS(Purchase!$F:$F,Purchase!$A:$A,Waterfall!$A141,Purchase!$D:$D,Waterfall!$C141,Purchase!$C:$C,Waterfall!E$1)</f>
        <v>0</v>
      </c>
      <c r="F141" s="4">
        <f>SUMIFS(Purchase!$F:$F,Purchase!$A:$A,Waterfall!$A141,Purchase!$D:$D,Waterfall!$C141,Purchase!$C:$C,Waterfall!F$1)</f>
        <v>0</v>
      </c>
      <c r="G141" s="4">
        <f>SUMIFS(Purchase!$F:$F,Purchase!$A:$A,Waterfall!$A141,Purchase!$D:$D,Waterfall!$C141,Purchase!$C:$C,Waterfall!G$1)</f>
        <v>0</v>
      </c>
      <c r="H141" s="4">
        <f>SUMIFS(Purchase!$F:$F,Purchase!$A:$A,Waterfall!$A141,Purchase!$D:$D,Waterfall!$C141,Purchase!$C:$C,Waterfall!H$1)</f>
        <v>0</v>
      </c>
      <c r="I141" s="4">
        <f>SUMIFS(Purchase!$F:$F,Purchase!$A:$A,Waterfall!$A141,Purchase!$D:$D,Waterfall!$C141,Purchase!$C:$C,Waterfall!I$1)</f>
        <v>0</v>
      </c>
      <c r="J141" s="4">
        <f>SUMIFS(Purchase!$F:$F,Purchase!$A:$A,Waterfall!$A141,Purchase!$D:$D,Waterfall!$C141,Purchase!$C:$C,Waterfall!J$1)</f>
        <v>0</v>
      </c>
      <c r="K141" s="4">
        <f>SUMIFS(Purchase!$F:$F,Purchase!$A:$A,Waterfall!$A141,Purchase!$D:$D,Waterfall!$C141,Purchase!$C:$C,Waterfall!K$1)</f>
        <v>0</v>
      </c>
      <c r="L141" s="4">
        <f>SUMIFS(Purchase!$F:$F,Purchase!$A:$A,Waterfall!$A141,Purchase!$D:$D,Waterfall!$C141,Purchase!$C:$C,Waterfall!L$1)</f>
        <v>0</v>
      </c>
      <c r="M141" s="4">
        <f>SUMIFS(Purchase!$F:$F,Purchase!$A:$A,Waterfall!$A141,Purchase!$D:$D,Waterfall!$C141,Purchase!$C:$C,Waterfall!M$1)</f>
        <v>0</v>
      </c>
      <c r="N141" s="4">
        <f>SUMIFS(Purchase!$F:$F,Purchase!$A:$A,Waterfall!$A141,Purchase!$D:$D,Waterfall!$C141,Purchase!$C:$C,Waterfall!N$1)</f>
        <v>0</v>
      </c>
      <c r="O141" s="4">
        <f>SUMIFS(Purchase!$F:$F,Purchase!$A:$A,Waterfall!$A141,Purchase!$D:$D,Waterfall!$C141,Purchase!$C:$C,Waterfall!O$1)</f>
        <v>0</v>
      </c>
      <c r="P141" s="4">
        <f>SUMIFS(Purchase!$F:$F,Purchase!$A:$A,Waterfall!$A141,Purchase!$D:$D,Waterfall!$C141,Purchase!$C:$C,Waterfall!P$1)</f>
        <v>0</v>
      </c>
      <c r="Q141" s="4">
        <f>SUMIFS(Purchase!$F:$F,Purchase!$A:$A,Waterfall!$A141,Purchase!$D:$D,Waterfall!$C141,Purchase!$C:$C,Waterfall!Q$1)</f>
        <v>0</v>
      </c>
      <c r="R141" s="4">
        <f>SUMIFS(Purchase!$F:$F,Purchase!$A:$A,Waterfall!$A141,Purchase!$D:$D,Waterfall!$C141,Purchase!$C:$C,Waterfall!R$1)</f>
        <v>0</v>
      </c>
      <c r="S141" s="4">
        <f>SUMIFS(Purchase!$F:$F,Purchase!$A:$A,Waterfall!$A141,Purchase!$D:$D,Waterfall!$C141,Purchase!$C:$C,Waterfall!S$1)</f>
        <v>0</v>
      </c>
      <c r="T141" s="4">
        <f>SUMIFS(Purchase!$F:$F,Purchase!$A:$A,Waterfall!$A141,Purchase!$D:$D,Waterfall!$C141,Purchase!$C:$C,Waterfall!T$1)</f>
        <v>0</v>
      </c>
      <c r="U141" s="4">
        <f>SUMIFS(Purchase!$F:$F,Purchase!$A:$A,Waterfall!$A141,Purchase!$D:$D,Waterfall!$C141,Purchase!$C:$C,Waterfall!U$1)</f>
        <v>0</v>
      </c>
      <c r="V141" s="4">
        <f>SUMIFS(Purchase!$F:$F,Purchase!$A:$A,Waterfall!$A141,Purchase!$D:$D,Waterfall!$C141,Purchase!$C:$C,Waterfall!V$1)</f>
        <v>0</v>
      </c>
      <c r="W141" s="4">
        <f>SUMIFS(Purchase!$F:$F,Purchase!$A:$A,Waterfall!$A141,Purchase!$D:$D,Waterfall!$C141,Purchase!$C:$C,Waterfall!W$1)</f>
        <v>0</v>
      </c>
      <c r="X141" s="4">
        <f>SUMIFS(Purchase!$F:$F,Purchase!$A:$A,Waterfall!$A141,Purchase!$D:$D,Waterfall!$C141,Purchase!$C:$C,Waterfall!X$1)</f>
        <v>0</v>
      </c>
      <c r="Y141" s="4">
        <f>SUMIFS(Purchase!$F:$F,Purchase!$A:$A,Waterfall!$A141,Purchase!$D:$D,Waterfall!$C141,Purchase!$C:$C,Waterfall!Y$1)</f>
        <v>0</v>
      </c>
      <c r="Z141" s="4">
        <f>SUMIFS(Purchase!$F:$F,Purchase!$A:$A,Waterfall!$A141,Purchase!$D:$D,Waterfall!$C141,Purchase!$C:$C,Waterfall!Z$1)</f>
        <v>0</v>
      </c>
      <c r="AA141" s="4">
        <f>SUMIFS(Purchase!$F:$F,Purchase!$A:$A,Waterfall!$A141,Purchase!$D:$D,Waterfall!$C141,Purchase!$C:$C,Waterfall!AA$1)</f>
        <v>0</v>
      </c>
      <c r="AB141" s="4">
        <f>SUMIFS(Purchase!$F:$F,Purchase!$A:$A,Waterfall!$A141,Purchase!$D:$D,Waterfall!$C141,Purchase!$C:$C,Waterfall!AB$1)</f>
        <v>0</v>
      </c>
      <c r="AC141" s="4">
        <f>SUMIFS(Purchase!$F:$F,Purchase!$A:$A,Waterfall!$A141,Purchase!$D:$D,Waterfall!$C141,Purchase!$C:$C,Waterfall!AC$1)</f>
        <v>0</v>
      </c>
      <c r="AD141" s="4">
        <f>SUMIFS(Purchase!$F:$F,Purchase!$A:$A,Waterfall!$A141,Purchase!$D:$D,Waterfall!$C141,Purchase!$C:$C,Waterfall!AD$1)</f>
        <v>0</v>
      </c>
      <c r="AE141" s="4">
        <f>SUMIFS(Purchase!$F:$F,Purchase!$A:$A,Waterfall!$A141,Purchase!$D:$D,Waterfall!$C141,Purchase!$C:$C,Waterfall!AE$1)</f>
        <v>0</v>
      </c>
      <c r="AF141" s="4">
        <f>SUMIFS(Purchase!$F:$F,Purchase!$A:$A,Waterfall!$A141,Purchase!$D:$D,Waterfall!$C141,Purchase!$C:$C,Waterfall!AF$1)</f>
        <v>0</v>
      </c>
      <c r="AG141" s="4">
        <f>SUMIFS(Purchase!$F:$F,Purchase!$A:$A,Waterfall!$A141,Purchase!$D:$D,Waterfall!$C141,Purchase!$C:$C,Waterfall!AG$1)</f>
        <v>0</v>
      </c>
      <c r="AH141" s="4">
        <f>SUMIFS(Purchase!$F:$F,Purchase!$A:$A,Waterfall!$A141,Purchase!$D:$D,Waterfall!$C141,Purchase!$C:$C,Waterfall!AH$1)</f>
        <v>0</v>
      </c>
      <c r="AI141" s="4">
        <f>SUMIFS(Purchase!$F:$F,Purchase!$A:$A,Waterfall!$A141,Purchase!$D:$D,Waterfall!$C141,Purchase!$C:$C,Waterfall!AI$1)</f>
        <v>0</v>
      </c>
      <c r="AJ141" s="4">
        <f>SUMIFS(Purchase!$F:$F,Purchase!$A:$A,Waterfall!$A141,Purchase!$D:$D,Waterfall!$C141,Purchase!$C:$C,Waterfall!AJ$1)</f>
        <v>0</v>
      </c>
      <c r="AK141" s="4">
        <f>SUMIFS(Purchase!$F:$F,Purchase!$A:$A,Waterfall!$A141,Purchase!$D:$D,Waterfall!$C141,Purchase!$C:$C,Waterfall!AK$1)</f>
        <v>0</v>
      </c>
      <c r="AL141" s="4">
        <f>SUMIFS(Purchase!$F:$F,Purchase!$A:$A,Waterfall!$A141,Purchase!$D:$D,Waterfall!$C141,Purchase!$C:$C,Waterfall!AL$1)</f>
        <v>0</v>
      </c>
      <c r="AM141" s="4">
        <f>SUMIFS(Purchase!$F:$F,Purchase!$A:$A,Waterfall!$A141,Purchase!$D:$D,Waterfall!$C141,Purchase!$C:$C,Waterfall!AM$1)</f>
        <v>0</v>
      </c>
      <c r="AN141" s="4">
        <f>SUMIFS(Purchase!$F:$F,Purchase!$A:$A,Waterfall!$A141,Purchase!$D:$D,Waterfall!$C141,Purchase!$C:$C,Waterfall!AN$1)</f>
        <v>0</v>
      </c>
      <c r="AO141" s="4">
        <f>SUMIFS(Purchase!$F:$F,Purchase!$A:$A,Waterfall!$A141,Purchase!$D:$D,Waterfall!$C141,Purchase!$C:$C,Waterfall!AO$1)</f>
        <v>0</v>
      </c>
      <c r="AP141" s="4">
        <f>SUMIFS(Purchase!$F:$F,Purchase!$A:$A,Waterfall!$A141,Purchase!$D:$D,Waterfall!$C141,Purchase!$C:$C,Waterfall!AP$1)</f>
        <v>0</v>
      </c>
      <c r="AQ141" s="4">
        <f>SUMIFS(Purchase!$F:$F,Purchase!$A:$A,Waterfall!$A141,Purchase!$D:$D,Waterfall!$C141,Purchase!$C:$C,Waterfall!AQ$1)</f>
        <v>0</v>
      </c>
      <c r="AR141" s="4">
        <f>SUMIFS(Purchase!$F:$F,Purchase!$A:$A,Waterfall!$A141,Purchase!$D:$D,Waterfall!$C141,Purchase!$C:$C,Waterfall!AR$1)</f>
        <v>0</v>
      </c>
      <c r="AS141" s="4">
        <f>SUMIFS(Purchase!$F:$F,Purchase!$A:$A,Waterfall!$A141,Purchase!$D:$D,Waterfall!$C141,Purchase!$C:$C,Waterfall!AS$1)</f>
        <v>0</v>
      </c>
      <c r="AT141" s="4">
        <f>SUMIFS(Purchase!$F:$F,Purchase!$A:$A,Waterfall!$A141,Purchase!$D:$D,Waterfall!$C141,Purchase!$C:$C,Waterfall!AT$1)</f>
        <v>0</v>
      </c>
      <c r="AU141" s="4">
        <f>SUMIFS(Purchase!$F:$F,Purchase!$A:$A,Waterfall!$A141,Purchase!$D:$D,Waterfall!$C141,Purchase!$C:$C,Waterfall!AU$1)</f>
        <v>0</v>
      </c>
      <c r="AV141" s="4">
        <f>SUMIFS(Purchase!$F:$F,Purchase!$A:$A,Waterfall!$A141,Purchase!$D:$D,Waterfall!$C141,Purchase!$C:$C,Waterfall!AV$1)</f>
        <v>0</v>
      </c>
      <c r="AW141" s="4">
        <f>SUMIFS(Purchase!$F:$F,Purchase!$A:$A,Waterfall!$A141,Purchase!$D:$D,Waterfall!$C141,Purchase!$C:$C,Waterfall!AW$1)</f>
        <v>0</v>
      </c>
      <c r="AX141" s="4">
        <f>SUMIFS(Purchase!$F:$F,Purchase!$A:$A,Waterfall!$A141,Purchase!$D:$D,Waterfall!$C141,Purchase!$C:$C,Waterfall!AX$1)</f>
        <v>0</v>
      </c>
      <c r="AY141" s="4">
        <f>SUMIFS(Purchase!$F:$F,Purchase!$A:$A,Waterfall!$A141,Purchase!$D:$D,Waterfall!$C141,Purchase!$C:$C,Waterfall!AY$1)</f>
        <v>0</v>
      </c>
      <c r="AZ141" s="4">
        <f>SUMIFS(Purchase!$F:$F,Purchase!$A:$A,Waterfall!$A141,Purchase!$D:$D,Waterfall!$C141,Purchase!$C:$C,Waterfall!AZ$1)</f>
        <v>0</v>
      </c>
      <c r="BA141" s="4">
        <f>SUMIFS(Purchase!$F:$F,Purchase!$A:$A,Waterfall!$A141,Purchase!$D:$D,Waterfall!$C141,Purchase!$C:$C,Waterfall!BA$1)</f>
        <v>0</v>
      </c>
      <c r="BB141" s="4">
        <f>SUMIFS(Purchase!$F:$F,Purchase!$A:$A,Waterfall!$A141,Purchase!$D:$D,Waterfall!$C141,Purchase!$C:$C,Waterfall!BB$1)</f>
        <v>0</v>
      </c>
      <c r="BC141" s="4">
        <f>SUMIFS(Purchase!$F:$F,Purchase!$A:$A,Waterfall!$A141,Purchase!$D:$D,Waterfall!$C141,Purchase!$C:$C,Waterfall!BC$1)</f>
        <v>0</v>
      </c>
      <c r="BD141" s="4">
        <f>SUMIFS(Purchase!$F:$F,Purchase!$A:$A,Waterfall!$A141,Purchase!$D:$D,Waterfall!$C141,Purchase!$C:$C,Waterfall!BD$1)</f>
        <v>0</v>
      </c>
      <c r="BE141" s="4">
        <f>SUMIFS(Purchase!$F:$F,Purchase!$A:$A,Waterfall!$A141,Purchase!$D:$D,Waterfall!$C141,Purchase!$C:$C,Waterfall!BE$1)</f>
        <v>0</v>
      </c>
      <c r="BF141" s="4">
        <f>SUMIFS(Purchase!$F:$F,Purchase!$A:$A,Waterfall!$A141,Purchase!$D:$D,Waterfall!$C141,Purchase!$C:$C,Waterfall!BF$1)</f>
        <v>0</v>
      </c>
      <c r="BG141" s="4">
        <f>SUMIFS(Purchase!$F:$F,Purchase!$A:$A,Waterfall!$A141,Purchase!$D:$D,Waterfall!$C141,Purchase!$C:$C,Waterfall!BG$1)</f>
        <v>0</v>
      </c>
      <c r="BH141" s="4">
        <f>SUMIFS(Purchase!$F:$F,Purchase!$A:$A,Waterfall!$A141,Purchase!$D:$D,Waterfall!$C141,Purchase!$C:$C,Waterfall!BH$1)</f>
        <v>0</v>
      </c>
      <c r="BI141" s="4">
        <f>SUMIFS(Purchase!$F:$F,Purchase!$A:$A,Waterfall!$A141,Purchase!$D:$D,Waterfall!$C141,Purchase!$C:$C,Waterfall!BI$1)</f>
        <v>0</v>
      </c>
      <c r="BJ141" s="4">
        <f>SUMIFS(Purchase!$F:$F,Purchase!$A:$A,Waterfall!$A141,Purchase!$D:$D,Waterfall!$C141,Purchase!$C:$C,Waterfall!BJ$1)</f>
        <v>0</v>
      </c>
      <c r="BK141" s="4">
        <f>SUMIFS(Purchase!$F:$F,Purchase!$A:$A,Waterfall!$A141,Purchase!$D:$D,Waterfall!$C141,Purchase!$C:$C,Waterfall!BK$1)</f>
        <v>0</v>
      </c>
      <c r="BL141" s="4">
        <f>SUMIFS(Purchase!$F:$F,Purchase!$A:$A,Waterfall!$A141,Purchase!$D:$D,Waterfall!$C141,Purchase!$C:$C,Waterfall!BL$1)</f>
        <v>0</v>
      </c>
      <c r="BM141" s="4">
        <f>SUMIFS(Purchase!$F:$F,Purchase!$A:$A,Waterfall!$A141,Purchase!$D:$D,Waterfall!$C141,Purchase!$C:$C,Waterfall!BM$1)</f>
        <v>0</v>
      </c>
      <c r="BN141" s="4">
        <f>SUMIFS(Purchase!$F:$F,Purchase!$A:$A,Waterfall!$A141,Purchase!$D:$D,Waterfall!$C141,Purchase!$C:$C,Waterfall!BN$1)</f>
        <v>0</v>
      </c>
      <c r="BO141" s="4">
        <f>SUMIFS(Purchase!$F:$F,Purchase!$A:$A,Waterfall!$A141,Purchase!$D:$D,Waterfall!$C141,Purchase!$C:$C,Waterfall!BO$1)</f>
        <v>0</v>
      </c>
      <c r="BP141" s="4">
        <f>SUMIFS(Purchase!$F:$F,Purchase!$A:$A,Waterfall!$A141,Purchase!$D:$D,Waterfall!$C141,Purchase!$C:$C,Waterfall!BP$1)</f>
        <v>0</v>
      </c>
      <c r="BQ141" s="4">
        <f>SUMIFS(Purchase!$F:$F,Purchase!$A:$A,Waterfall!$A141,Purchase!$D:$D,Waterfall!$C141,Purchase!$C:$C,Waterfall!BQ$1)</f>
        <v>0</v>
      </c>
      <c r="BR141" s="4">
        <f>SUMIFS(Purchase!$F:$F,Purchase!$A:$A,Waterfall!$A141,Purchase!$D:$D,Waterfall!$C141,Purchase!$C:$C,Waterfall!BR$1)</f>
        <v>0</v>
      </c>
      <c r="BS141" s="4">
        <f>SUMIFS(Purchase!$F:$F,Purchase!$A:$A,Waterfall!$A141,Purchase!$D:$D,Waterfall!$C141,Purchase!$C:$C,Waterfall!BS$1)</f>
        <v>0</v>
      </c>
      <c r="BT141" s="4">
        <f>SUMIFS(Purchase!$F:$F,Purchase!$A:$A,Waterfall!$A141,Purchase!$D:$D,Waterfall!$C141,Purchase!$C:$C,Waterfall!BT$1)</f>
        <v>0</v>
      </c>
      <c r="BU141" s="4">
        <f>SUMIFS(Purchase!$F:$F,Purchase!$A:$A,Waterfall!$A141,Purchase!$D:$D,Waterfall!$C141,Purchase!$C:$C,Waterfall!BU$1)</f>
        <v>0</v>
      </c>
      <c r="BV141" s="4">
        <f>SUMIFS(Purchase!$F:$F,Purchase!$A:$A,Waterfall!$A141,Purchase!$D:$D,Waterfall!$C141,Purchase!$C:$C,Waterfall!BV$1)</f>
        <v>0</v>
      </c>
      <c r="BW141" s="4">
        <f>SUMIFS(Purchase!$F:$F,Purchase!$A:$A,Waterfall!$A141,Purchase!$D:$D,Waterfall!$C141,Purchase!$C:$C,Waterfall!BW$1)</f>
        <v>0</v>
      </c>
      <c r="BX141" s="4">
        <f>SUMIFS(Purchase!$F:$F,Purchase!$A:$A,Waterfall!$A141,Purchase!$D:$D,Waterfall!$C141,Purchase!$C:$C,Waterfall!BX$1)</f>
        <v>0</v>
      </c>
      <c r="BY141" s="4">
        <f>SUMIFS(Purchase!$F:$F,Purchase!$A:$A,Waterfall!$A141,Purchase!$D:$D,Waterfall!$C141,Purchase!$C:$C,Waterfall!BY$1)</f>
        <v>0</v>
      </c>
      <c r="BZ141" s="4">
        <f>SUMIFS(Purchase!$F:$F,Purchase!$A:$A,Waterfall!$A141,Purchase!$D:$D,Waterfall!$C141,Purchase!$C:$C,Waterfall!BZ$1)</f>
        <v>0</v>
      </c>
      <c r="CA141" s="4">
        <f>SUMIFS(Purchase!$F:$F,Purchase!$A:$A,Waterfall!$A141,Purchase!$D:$D,Waterfall!$C141,Purchase!$C:$C,Waterfall!CA$1)</f>
        <v>0</v>
      </c>
      <c r="CB141" s="4">
        <f>SUMIFS(Purchase!$F:$F,Purchase!$A:$A,Waterfall!$A141,Purchase!$D:$D,Waterfall!$C141,Purchase!$C:$C,Waterfall!CB$1)</f>
        <v>0</v>
      </c>
      <c r="CC141" s="4">
        <f>SUMIFS(Purchase!$F:$F,Purchase!$A:$A,Waterfall!$A141,Purchase!$D:$D,Waterfall!$C141,Purchase!$C:$C,Waterfall!CC$1)</f>
        <v>0</v>
      </c>
      <c r="CD141" s="4">
        <f>SUMIFS(Purchase!$F:$F,Purchase!$A:$A,Waterfall!$A141,Purchase!$D:$D,Waterfall!$C141,Purchase!$C:$C,Waterfall!CD$1)</f>
        <v>0</v>
      </c>
      <c r="CE141" s="4">
        <f>SUMIFS(Purchase!$F:$F,Purchase!$A:$A,Waterfall!$A141,Purchase!$D:$D,Waterfall!$C141,Purchase!$C:$C,Waterfall!CE$1)</f>
        <v>0</v>
      </c>
      <c r="CF141" s="4">
        <f>SUMIFS(Purchase!$F:$F,Purchase!$A:$A,Waterfall!$A141,Purchase!$D:$D,Waterfall!$C141,Purchase!$C:$C,Waterfall!CF$1)</f>
        <v>0</v>
      </c>
      <c r="CG141" s="4">
        <f>SUMIFS(Purchase!$F:$F,Purchase!$A:$A,Waterfall!$A141,Purchase!$D:$D,Waterfall!$C141,Purchase!$C:$C,Waterfall!CG$1)</f>
        <v>0</v>
      </c>
      <c r="CH141" s="4">
        <f>SUMIFS(Purchase!$F:$F,Purchase!$A:$A,Waterfall!$A141,Purchase!$D:$D,Waterfall!$C141,Purchase!$C:$C,Waterfall!CH$1)</f>
        <v>0</v>
      </c>
      <c r="CI141" s="4">
        <f>SUMIFS(Purchase!$F:$F,Purchase!$A:$A,Waterfall!$A141,Purchase!$D:$D,Waterfall!$C141,Purchase!$C:$C,Waterfall!CI$1)</f>
        <v>0</v>
      </c>
      <c r="CJ141" s="4">
        <f>SUMIFS(Purchase!$F:$F,Purchase!$A:$A,Waterfall!$A141,Purchase!$D:$D,Waterfall!$C141,Purchase!$C:$C,Waterfall!CJ$1)</f>
        <v>0</v>
      </c>
      <c r="CK141" s="4">
        <f>SUMIFS(Purchase!$F:$F,Purchase!$A:$A,Waterfall!$A141,Purchase!$D:$D,Waterfall!$C141,Purchase!$C:$C,Waterfall!CK$1)</f>
        <v>0</v>
      </c>
      <c r="CL141" s="4">
        <f>SUMIFS(Purchase!$F:$F,Purchase!$A:$A,Waterfall!$A141,Purchase!$D:$D,Waterfall!$C141,Purchase!$C:$C,Waterfall!CL$1)</f>
        <v>0</v>
      </c>
      <c r="CM141" s="4">
        <f>SUMIFS(Purchase!$F:$F,Purchase!$A:$A,Waterfall!$A141,Purchase!$D:$D,Waterfall!$C141,Purchase!$C:$C,Waterfall!CM$1)</f>
        <v>0</v>
      </c>
      <c r="CN141" s="4">
        <f>SUMIFS(Purchase!$F:$F,Purchase!$A:$A,Waterfall!$A141,Purchase!$D:$D,Waterfall!$C141,Purchase!$C:$C,Waterfall!CN$1)</f>
        <v>0</v>
      </c>
      <c r="CO141" s="4">
        <f>SUMIFS(Purchase!$F:$F,Purchase!$A:$A,Waterfall!$A141,Purchase!$D:$D,Waterfall!$C141,Purchase!$C:$C,Waterfall!CO$1)</f>
        <v>0</v>
      </c>
      <c r="CP141" s="4">
        <f>SUMIFS(Purchase!$F:$F,Purchase!$A:$A,Waterfall!$A141,Purchase!$D:$D,Waterfall!$C141,Purchase!$C:$C,Waterfall!CP$1)</f>
        <v>0</v>
      </c>
      <c r="CQ141" s="4">
        <f>SUMIFS(Purchase!$F:$F,Purchase!$A:$A,Waterfall!$A141,Purchase!$D:$D,Waterfall!$C141,Purchase!$C:$C,Waterfall!CQ$1)</f>
        <v>0</v>
      </c>
      <c r="CR141" s="4">
        <f>SUMIFS(Purchase!$F:$F,Purchase!$A:$A,Waterfall!$A141,Purchase!$D:$D,Waterfall!$C141,Purchase!$C:$C,Waterfall!CR$1)</f>
        <v>0</v>
      </c>
      <c r="CS141" s="4">
        <f>SUMIFS(Purchase!$F:$F,Purchase!$A:$A,Waterfall!$A141,Purchase!$D:$D,Waterfall!$C141,Purchase!$C:$C,Waterfall!CS$1)</f>
        <v>0</v>
      </c>
      <c r="CT141" s="4">
        <f>SUMIFS(Purchase!$F:$F,Purchase!$A:$A,Waterfall!$A141,Purchase!$D:$D,Waterfall!$C141,Purchase!$C:$C,Waterfall!CT$1)</f>
        <v>0</v>
      </c>
      <c r="CU141" s="4">
        <f>SUMIFS(Purchase!$F:$F,Purchase!$A:$A,Waterfall!$A141,Purchase!$D:$D,Waterfall!$C141,Purchase!$C:$C,Waterfall!CU$1)</f>
        <v>0</v>
      </c>
      <c r="CV141" s="4">
        <f>SUMIFS(Purchase!$F:$F,Purchase!$A:$A,Waterfall!$A141,Purchase!$D:$D,Waterfall!$C141,Purchase!$C:$C,Waterfall!CV$1)</f>
        <v>0</v>
      </c>
      <c r="CW141" s="4">
        <f>SUMIFS(Purchase!$F:$F,Purchase!$A:$A,Waterfall!$A141,Purchase!$D:$D,Waterfall!$C141,Purchase!$C:$C,Waterfall!CW$1)</f>
        <v>0</v>
      </c>
      <c r="CX141" s="4">
        <f>SUMIFS(Purchase!$F:$F,Purchase!$A:$A,Waterfall!$A141,Purchase!$D:$D,Waterfall!$C141,Purchase!$C:$C,Waterfall!CX$1)</f>
        <v>0</v>
      </c>
      <c r="CY141" s="4">
        <f>SUMIFS(Purchase!$F:$F,Purchase!$A:$A,Waterfall!$A141,Purchase!$D:$D,Waterfall!$C141,Purchase!$C:$C,Waterfall!CY$1)</f>
        <v>0</v>
      </c>
      <c r="CZ141" s="4">
        <f>SUMIFS(Purchase!$F:$F,Purchase!$A:$A,Waterfall!$A141,Purchase!$D:$D,Waterfall!$C141,Purchase!$C:$C,Waterfall!CZ$1)</f>
        <v>0</v>
      </c>
      <c r="DA141" s="4">
        <f>SUMIFS(Purchase!$F:$F,Purchase!$A:$A,Waterfall!$A141,Purchase!$D:$D,Waterfall!$C141,Purchase!$C:$C,Waterfall!DA$1)</f>
        <v>0</v>
      </c>
      <c r="DB141" s="4">
        <f>SUMIFS(Purchase!$F:$F,Purchase!$A:$A,Waterfall!$A141,Purchase!$D:$D,Waterfall!$C141,Purchase!$C:$C,Waterfall!DB$1)</f>
        <v>0</v>
      </c>
      <c r="DC141" s="4">
        <f>SUMIFS(Purchase!$F:$F,Purchase!$A:$A,Waterfall!$A141,Purchase!$D:$D,Waterfall!$C141,Purchase!$C:$C,Waterfall!DC$1)</f>
        <v>0</v>
      </c>
      <c r="DD141" s="4">
        <f>SUMIFS(Purchase!$F:$F,Purchase!$A:$A,Waterfall!$A141,Purchase!$D:$D,Waterfall!$C141,Purchase!$C:$C,Waterfall!DD$1)</f>
        <v>0</v>
      </c>
      <c r="DE141" s="4">
        <f>SUMIFS(Purchase!$F:$F,Purchase!$A:$A,Waterfall!$A141,Purchase!$D:$D,Waterfall!$C141,Purchase!$C:$C,Waterfall!DE$1)</f>
        <v>0</v>
      </c>
      <c r="DF141" s="4">
        <f>SUMIFS(Purchase!$F:$F,Purchase!$A:$A,Waterfall!$A141,Purchase!$D:$D,Waterfall!$C141,Purchase!$C:$C,Waterfall!DF$1)</f>
        <v>0</v>
      </c>
      <c r="DG141" s="4">
        <f>SUMIFS(Purchase!$F:$F,Purchase!$A:$A,Waterfall!$A141,Purchase!$D:$D,Waterfall!$C141,Purchase!$C:$C,Waterfall!DG$1)</f>
        <v>0</v>
      </c>
      <c r="DH141" s="4">
        <f>SUMIFS(Purchase!$F:$F,Purchase!$A:$A,Waterfall!$A141,Purchase!$D:$D,Waterfall!$C141,Purchase!$C:$C,Waterfall!DH$1)</f>
        <v>0</v>
      </c>
      <c r="DI141" s="4">
        <f>SUMIFS(Purchase!$F:$F,Purchase!$A:$A,Waterfall!$A141,Purchase!$D:$D,Waterfall!$C141,Purchase!$C:$C,Waterfall!DI$1)</f>
        <v>0</v>
      </c>
      <c r="DJ141" s="4">
        <f>SUMIFS(Purchase!$F:$F,Purchase!$A:$A,Waterfall!$A141,Purchase!$D:$D,Waterfall!$C141,Purchase!$C:$C,Waterfall!DJ$1)</f>
        <v>0</v>
      </c>
      <c r="DK141" s="4">
        <f>SUMIFS(Purchase!$F:$F,Purchase!$A:$A,Waterfall!$A141,Purchase!$D:$D,Waterfall!$C141,Purchase!$C:$C,Waterfall!DK$1)</f>
        <v>0</v>
      </c>
      <c r="DL141" s="4">
        <f>SUMIFS(Purchase!$F:$F,Purchase!$A:$A,Waterfall!$A141,Purchase!$D:$D,Waterfall!$C141,Purchase!$C:$C,Waterfall!DL$1)</f>
        <v>0</v>
      </c>
      <c r="DM141" s="4">
        <f>SUMIFS(Purchase!$F:$F,Purchase!$A:$A,Waterfall!$A141,Purchase!$D:$D,Waterfall!$C141,Purchase!$C:$C,Waterfall!DM$1)</f>
        <v>0</v>
      </c>
      <c r="DN141" s="4">
        <f>SUMIFS(Purchase!$F:$F,Purchase!$A:$A,Waterfall!$A141,Purchase!$D:$D,Waterfall!$C141,Purchase!$C:$C,Waterfall!DN$1)</f>
        <v>0</v>
      </c>
      <c r="DO141" s="4">
        <f>SUMIFS(Purchase!$F:$F,Purchase!$A:$A,Waterfall!$A141,Purchase!$D:$D,Waterfall!$C141,Purchase!$C:$C,Waterfall!DO$1)</f>
        <v>0</v>
      </c>
      <c r="DP141" s="4">
        <f>SUMIFS(Purchase!$F:$F,Purchase!$A:$A,Waterfall!$A141,Purchase!$D:$D,Waterfall!$C141,Purchase!$C:$C,Waterfall!DP$1)</f>
        <v>0</v>
      </c>
      <c r="DQ141" s="4">
        <f>SUMIFS(Purchase!$F:$F,Purchase!$A:$A,Waterfall!$A141,Purchase!$D:$D,Waterfall!$C141,Purchase!$C:$C,Waterfall!DQ$1)</f>
        <v>0</v>
      </c>
      <c r="DR141" s="4">
        <f>SUMIFS(Purchase!$F:$F,Purchase!$A:$A,Waterfall!$A141,Purchase!$D:$D,Waterfall!$C141,Purchase!$C:$C,Waterfall!DR$1)</f>
        <v>0</v>
      </c>
      <c r="DS141" s="4">
        <f>SUMIFS(Purchase!$F:$F,Purchase!$A:$A,Waterfall!$A141,Purchase!$D:$D,Waterfall!$C141,Purchase!$C:$C,Waterfall!DS$1)</f>
        <v>0</v>
      </c>
      <c r="DT141" s="4">
        <f>SUMIFS(Purchase!$F:$F,Purchase!$A:$A,Waterfall!$A141,Purchase!$D:$D,Waterfall!$C141,Purchase!$C:$C,Waterfall!DT$1)</f>
        <v>0</v>
      </c>
      <c r="DU141" s="4">
        <f>SUMIFS(Purchase!$F:$F,Purchase!$A:$A,Waterfall!$A141,Purchase!$D:$D,Waterfall!$C141,Purchase!$C:$C,Waterfall!DU$1)</f>
        <v>0</v>
      </c>
      <c r="DV141" s="4">
        <f>SUMIFS(Purchase!$F:$F,Purchase!$A:$A,Waterfall!$A141,Purchase!$D:$D,Waterfall!$C141,Purchase!$C:$C,Waterfall!DV$1)</f>
        <v>0</v>
      </c>
      <c r="DW141" s="4">
        <f>SUMIFS(Purchase!$F:$F,Purchase!$A:$A,Waterfall!$A141,Purchase!$D:$D,Waterfall!$C141,Purchase!$C:$C,Waterfall!DW$1)</f>
        <v>0</v>
      </c>
      <c r="DX141" s="4">
        <f>SUMIFS(Purchase!$F:$F,Purchase!$A:$A,Waterfall!$A141,Purchase!$D:$D,Waterfall!$C141,Purchase!$C:$C,Waterfall!DX$1)</f>
        <v>0</v>
      </c>
      <c r="DY141" s="4">
        <f>SUMIFS(Purchase!$F:$F,Purchase!$A:$A,Waterfall!$A141,Purchase!$D:$D,Waterfall!$C141,Purchase!$C:$C,Waterfall!DY$1)</f>
        <v>0</v>
      </c>
      <c r="DZ141" s="4">
        <f>SUMIFS(Purchase!$F:$F,Purchase!$A:$A,Waterfall!$A141,Purchase!$D:$D,Waterfall!$C141,Purchase!$C:$C,Waterfall!DZ$1)</f>
        <v>0</v>
      </c>
      <c r="EA141" s="4">
        <f>SUMIFS(Purchase!$F:$F,Purchase!$A:$A,Waterfall!$A141,Purchase!$D:$D,Waterfall!$C141,Purchase!$C:$C,Waterfall!EA$1)</f>
        <v>0</v>
      </c>
      <c r="EB141" s="4">
        <f>SUMIFS(Purchase!$F:$F,Purchase!$A:$A,Waterfall!$A141,Purchase!$D:$D,Waterfall!$C141,Purchase!$C:$C,Waterfall!EB$1)</f>
        <v>0</v>
      </c>
      <c r="EC141" s="4">
        <f>SUMIFS(Purchase!$F:$F,Purchase!$A:$A,Waterfall!$A141,Purchase!$D:$D,Waterfall!$C141,Purchase!$C:$C,Waterfall!EC$1)</f>
        <v>0</v>
      </c>
      <c r="ED141" s="4">
        <f>SUMIFS(Purchase!$F:$F,Purchase!$A:$A,Waterfall!$A141,Purchase!$D:$D,Waterfall!$C141,Purchase!$C:$C,Waterfall!ED$1)</f>
        <v>0</v>
      </c>
      <c r="EE141" s="4">
        <f>SUMIFS(Purchase!$F:$F,Purchase!$A:$A,Waterfall!$A141,Purchase!$D:$D,Waterfall!$C141,Purchase!$C:$C,Waterfall!EE$1)</f>
        <v>0</v>
      </c>
      <c r="EF141" s="4">
        <f>SUMIFS(Purchase!$F:$F,Purchase!$A:$A,Waterfall!$A141,Purchase!$D:$D,Waterfall!$C141,Purchase!$C:$C,Waterfall!EF$1)</f>
        <v>0</v>
      </c>
      <c r="EG141" s="4">
        <f>SUMIFS(Purchase!$F:$F,Purchase!$A:$A,Waterfall!$A141,Purchase!$D:$D,Waterfall!$C141,Purchase!$C:$C,Waterfall!EG$1)</f>
        <v>0</v>
      </c>
      <c r="EH141" s="4">
        <f>SUMIFS(Purchase!$F:$F,Purchase!$A:$A,Waterfall!$A141,Purchase!$D:$D,Waterfall!$C141,Purchase!$C:$C,Waterfall!EH$1)</f>
        <v>0</v>
      </c>
      <c r="EI141" s="4">
        <f>SUMIFS(Purchase!$F:$F,Purchase!$A:$A,Waterfall!$A141,Purchase!$D:$D,Waterfall!$C141,Purchase!$C:$C,Waterfall!EI$1)</f>
        <v>0</v>
      </c>
      <c r="EJ141" s="4">
        <f>SUMIFS(Purchase!$F:$F,Purchase!$A:$A,Waterfall!$A141,Purchase!$D:$D,Waterfall!$C141,Purchase!$C:$C,Waterfall!EJ$1)</f>
        <v>0</v>
      </c>
      <c r="EK141" s="4">
        <f>SUMIFS(Purchase!$F:$F,Purchase!$A:$A,Waterfall!$A141,Purchase!$D:$D,Waterfall!$C141,Purchase!$C:$C,Waterfall!EK$1)</f>
        <v>0</v>
      </c>
      <c r="EL141" s="4">
        <f>SUMIFS(Purchase!$F:$F,Purchase!$A:$A,Waterfall!$A141,Purchase!$D:$D,Waterfall!$C141,Purchase!$C:$C,Waterfall!EL$1)</f>
        <v>0</v>
      </c>
      <c r="EM141" s="4">
        <f>SUMIFS(Purchase!$F:$F,Purchase!$A:$A,Waterfall!$A141,Purchase!$D:$D,Waterfall!$C141,Purchase!$C:$C,Waterfall!EM$1)</f>
        <v>0</v>
      </c>
      <c r="EN141" s="4">
        <f>SUMIFS(Purchase!$F:$F,Purchase!$A:$A,Waterfall!$A141,Purchase!$D:$D,Waterfall!$C141,Purchase!$C:$C,Waterfall!EN$1)</f>
        <v>0</v>
      </c>
      <c r="EO141" s="4">
        <f>SUMIFS(Purchase!$F:$F,Purchase!$A:$A,Waterfall!$A141,Purchase!$D:$D,Waterfall!$C141,Purchase!$C:$C,Waterfall!EO$1)</f>
        <v>0</v>
      </c>
      <c r="EP141" s="4">
        <f>SUMIFS(Purchase!$F:$F,Purchase!$A:$A,Waterfall!$A141,Purchase!$D:$D,Waterfall!$C141,Purchase!$C:$C,Waterfall!EP$1)</f>
        <v>0</v>
      </c>
      <c r="EQ141" s="4">
        <f>SUMIFS(Purchase!$F:$F,Purchase!$A:$A,Waterfall!$A141,Purchase!$D:$D,Waterfall!$C141,Purchase!$C:$C,Waterfall!EQ$1)</f>
        <v>0</v>
      </c>
      <c r="ER141" s="4">
        <f>SUMIFS(Purchase!$F:$F,Purchase!$A:$A,Waterfall!$A141,Purchase!$D:$D,Waterfall!$C141,Purchase!$C:$C,Waterfall!ER$1)</f>
        <v>0</v>
      </c>
      <c r="ES141" s="4">
        <f>SUMIFS(Purchase!$F:$F,Purchase!$A:$A,Waterfall!$A141,Purchase!$D:$D,Waterfall!$C141,Purchase!$C:$C,Waterfall!ES$1)</f>
        <v>0</v>
      </c>
      <c r="ET141" s="4">
        <f>SUMIFS(Purchase!$F:$F,Purchase!$A:$A,Waterfall!$A141,Purchase!$D:$D,Waterfall!$C141,Purchase!$C:$C,Waterfall!ET$1)</f>
        <v>0</v>
      </c>
      <c r="EU141" s="4">
        <f>SUMIFS(Purchase!$F:$F,Purchase!$A:$A,Waterfall!$A141,Purchase!$D:$D,Waterfall!$C141,Purchase!$C:$C,Waterfall!EU$1)</f>
        <v>0</v>
      </c>
      <c r="EV141" s="4">
        <f>SUMIFS(Purchase!$F:$F,Purchase!$A:$A,Waterfall!$A141,Purchase!$D:$D,Waterfall!$C141,Purchase!$C:$C,Waterfall!EV$1)</f>
        <v>0</v>
      </c>
      <c r="EW141" s="4">
        <f>SUMIFS(Purchase!$F:$F,Purchase!$A:$A,Waterfall!$A141,Purchase!$D:$D,Waterfall!$C141,Purchase!$C:$C,Waterfall!EW$1)</f>
        <v>0</v>
      </c>
      <c r="EX141" s="4">
        <f>SUMIFS(Purchase!$F:$F,Purchase!$A:$A,Waterfall!$A141,Purchase!$D:$D,Waterfall!$C141,Purchase!$C:$C,Waterfall!EX$1)</f>
        <v>0</v>
      </c>
      <c r="EY141" s="4">
        <f>SUMIFS(Purchase!$F:$F,Purchase!$A:$A,Waterfall!$A141,Purchase!$D:$D,Waterfall!$C141,Purchase!$C:$C,Waterfall!EY$1)</f>
        <v>0</v>
      </c>
      <c r="EZ141" s="4">
        <f>SUMIFS(Purchase!$F:$F,Purchase!$A:$A,Waterfall!$A141,Purchase!$D:$D,Waterfall!$C141,Purchase!$C:$C,Waterfall!EZ$1)</f>
        <v>0</v>
      </c>
      <c r="FA141" s="4">
        <f>SUMIFS(Purchase!$F:$F,Purchase!$A:$A,Waterfall!$A141,Purchase!$D:$D,Waterfall!$C141,Purchase!$C:$C,Waterfall!FA$1)</f>
        <v>0</v>
      </c>
      <c r="FB141" s="4">
        <f>SUMIFS(Purchase!$F:$F,Purchase!$A:$A,Waterfall!$A141,Purchase!$D:$D,Waterfall!$C141,Purchase!$C:$C,Waterfall!FB$1)</f>
        <v>0</v>
      </c>
      <c r="FC141" s="4">
        <f>SUMIFS(Purchase!$F:$F,Purchase!$A:$A,Waterfall!$A141,Purchase!$D:$D,Waterfall!$C141,Purchase!$C:$C,Waterfall!FC$1)</f>
        <v>0</v>
      </c>
      <c r="FD141" s="4">
        <f>SUMIFS(Purchase!$F:$F,Purchase!$A:$A,Waterfall!$A141,Purchase!$D:$D,Waterfall!$C141,Purchase!$C:$C,Waterfall!FD$1)</f>
        <v>0</v>
      </c>
      <c r="FE141" s="4">
        <f>SUMIFS(Purchase!$F:$F,Purchase!$A:$A,Waterfall!$A141,Purchase!$D:$D,Waterfall!$C141,Purchase!$C:$C,Waterfall!FE$1)</f>
        <v>0</v>
      </c>
      <c r="FF141" s="4">
        <f>SUMIFS(Purchase!$F:$F,Purchase!$A:$A,Waterfall!$A141,Purchase!$D:$D,Waterfall!$C141,Purchase!$C:$C,Waterfall!FF$1)</f>
        <v>0</v>
      </c>
      <c r="FG141" s="4">
        <f>SUMIFS(Purchase!$F:$F,Purchase!$A:$A,Waterfall!$A141,Purchase!$D:$D,Waterfall!$C141,Purchase!$C:$C,Waterfall!FG$1)</f>
        <v>0</v>
      </c>
      <c r="FH141" s="4">
        <f>SUMIFS(Purchase!$F:$F,Purchase!$A:$A,Waterfall!$A141,Purchase!$D:$D,Waterfall!$C141,Purchase!$C:$C,Waterfall!FH$1)</f>
        <v>0</v>
      </c>
      <c r="FI141" s="4">
        <f>SUMIFS(Purchase!$F:$F,Purchase!$A:$A,Waterfall!$A141,Purchase!$D:$D,Waterfall!$C141,Purchase!$C:$C,Waterfall!FI$1)</f>
        <v>0</v>
      </c>
      <c r="FJ141" s="4">
        <f>SUMIFS(Purchase!$F:$F,Purchase!$A:$A,Waterfall!$A141,Purchase!$D:$D,Waterfall!$C141,Purchase!$C:$C,Waterfall!FJ$1)</f>
        <v>0</v>
      </c>
      <c r="FK141" s="4">
        <f>SUMIFS(Purchase!$F:$F,Purchase!$A:$A,Waterfall!$A141,Purchase!$D:$D,Waterfall!$C141,Purchase!$C:$C,Waterfall!FK$1)</f>
        <v>0</v>
      </c>
      <c r="FL141" s="4">
        <f>SUMIFS(Purchase!$F:$F,Purchase!$A:$A,Waterfall!$A141,Purchase!$D:$D,Waterfall!$C141,Purchase!$C:$C,Waterfall!FL$1)</f>
        <v>0</v>
      </c>
      <c r="FM141" s="4">
        <f>SUMIFS(Purchase!$F:$F,Purchase!$A:$A,Waterfall!$A141,Purchase!$D:$D,Waterfall!$C141,Purchase!$C:$C,Waterfall!FM$1)</f>
        <v>0</v>
      </c>
      <c r="FN141" s="4">
        <f>SUMIFS(Purchase!$F:$F,Purchase!$A:$A,Waterfall!$A141,Purchase!$D:$D,Waterfall!$C141,Purchase!$C:$C,Waterfall!FN$1)</f>
        <v>0</v>
      </c>
      <c r="FO141" s="4">
        <f>SUMIFS(Purchase!$F:$F,Purchase!$A:$A,Waterfall!$A141,Purchase!$D:$D,Waterfall!$C141,Purchase!$C:$C,Waterfall!FO$1)</f>
        <v>0</v>
      </c>
      <c r="FP141" s="4">
        <f>SUMIFS(Purchase!$F:$F,Purchase!$A:$A,Waterfall!$A141,Purchase!$D:$D,Waterfall!$C141,Purchase!$C:$C,Waterfall!FP$1)</f>
        <v>0</v>
      </c>
      <c r="FQ141" s="4">
        <f>SUMIFS(Purchase!$F:$F,Purchase!$A:$A,Waterfall!$A141,Purchase!$D:$D,Waterfall!$C141,Purchase!$C:$C,Waterfall!FQ$1)</f>
        <v>0</v>
      </c>
      <c r="FR141" s="4">
        <f>SUMIFS(Purchase!$F:$F,Purchase!$A:$A,Waterfall!$A141,Purchase!$D:$D,Waterfall!$C141,Purchase!$C:$C,Waterfall!FR$1)</f>
        <v>0</v>
      </c>
      <c r="FS141" s="4">
        <f>SUMIFS(Purchase!$F:$F,Purchase!$A:$A,Waterfall!$A141,Purchase!$D:$D,Waterfall!$C141,Purchase!$C:$C,Waterfall!FS$1)</f>
        <v>0</v>
      </c>
      <c r="FT141" s="4">
        <f>SUMIFS(Purchase!$F:$F,Purchase!$A:$A,Waterfall!$A141,Purchase!$D:$D,Waterfall!$C141,Purchase!$C:$C,Waterfall!FT$1)</f>
        <v>0</v>
      </c>
      <c r="FU141" s="4">
        <f>SUMIFS(Purchase!$F:$F,Purchase!$A:$A,Waterfall!$A141,Purchase!$D:$D,Waterfall!$C141,Purchase!$C:$C,Waterfall!FU$1)</f>
        <v>0</v>
      </c>
      <c r="FV141" s="4">
        <f>SUMIFS(Purchase!$F:$F,Purchase!$A:$A,Waterfall!$A141,Purchase!$D:$D,Waterfall!$C141,Purchase!$C:$C,Waterfall!FV$1)</f>
        <v>0</v>
      </c>
      <c r="FW141" s="4">
        <f>SUMIFS(Purchase!$F:$F,Purchase!$A:$A,Waterfall!$A141,Purchase!$D:$D,Waterfall!$C141,Purchase!$C:$C,Waterfall!FW$1)</f>
        <v>0</v>
      </c>
      <c r="FX141" s="4">
        <f>SUMIFS(Purchase!$F:$F,Purchase!$A:$A,Waterfall!$A141,Purchase!$D:$D,Waterfall!$C141,Purchase!$C:$C,Waterfall!FX$1)</f>
        <v>0</v>
      </c>
      <c r="FY141" s="4">
        <f>SUMIFS(Purchase!$F:$F,Purchase!$A:$A,Waterfall!$A141,Purchase!$D:$D,Waterfall!$C141,Purchase!$C:$C,Waterfall!FY$1)</f>
        <v>0</v>
      </c>
      <c r="FZ141" s="4">
        <f>SUMIFS(Purchase!$F:$F,Purchase!$A:$A,Waterfall!$A141,Purchase!$D:$D,Waterfall!$C141,Purchase!$C:$C,Waterfall!FZ$1)</f>
        <v>0</v>
      </c>
      <c r="GA141" s="4">
        <f>SUMIFS(Purchase!$F:$F,Purchase!$A:$A,Waterfall!$A141,Purchase!$D:$D,Waterfall!$C141,Purchase!$C:$C,Waterfall!GA$1)</f>
        <v>0</v>
      </c>
      <c r="GB141" s="4">
        <f>SUMIFS(Purchase!$F:$F,Purchase!$A:$A,Waterfall!$A141,Purchase!$D:$D,Waterfall!$C141,Purchase!$C:$C,Waterfall!GB$1)</f>
        <v>0</v>
      </c>
      <c r="GC141" s="4">
        <f>SUMIFS(Purchase!$F:$F,Purchase!$A:$A,Waterfall!$A141,Purchase!$D:$D,Waterfall!$C141,Purchase!$C:$C,Waterfall!GC$1)</f>
        <v>0</v>
      </c>
      <c r="GD141" s="4">
        <f>SUMIFS(Purchase!$F:$F,Purchase!$A:$A,Waterfall!$A141,Purchase!$D:$D,Waterfall!$C141,Purchase!$C:$C,Waterfall!GD$1)</f>
        <v>0</v>
      </c>
      <c r="GE141" s="4">
        <f>SUMIFS(Purchase!$F:$F,Purchase!$A:$A,Waterfall!$A141,Purchase!$D:$D,Waterfall!$C141,Purchase!$C:$C,Waterfall!GE$1)</f>
        <v>0</v>
      </c>
      <c r="GF141" s="4">
        <f>SUMIFS(Purchase!$F:$F,Purchase!$A:$A,Waterfall!$A141,Purchase!$D:$D,Waterfall!$C141,Purchase!$C:$C,Waterfall!GF$1)</f>
        <v>0</v>
      </c>
      <c r="GG141" s="4">
        <f>SUMIFS(Purchase!$F:$F,Purchase!$A:$A,Waterfall!$A141,Purchase!$D:$D,Waterfall!$C141,Purchase!$C:$C,Waterfall!GG$1)</f>
        <v>0</v>
      </c>
      <c r="GH141" s="4">
        <f>SUMIFS(Purchase!$F:$F,Purchase!$A:$A,Waterfall!$A141,Purchase!$D:$D,Waterfall!$C141,Purchase!$C:$C,Waterfall!GH$1)</f>
        <v>0</v>
      </c>
      <c r="GI141" s="4">
        <f>SUMIFS(Purchase!$F:$F,Purchase!$A:$A,Waterfall!$A141,Purchase!$D:$D,Waterfall!$C141,Purchase!$C:$C,Waterfall!GI$1)</f>
        <v>0</v>
      </c>
    </row>
    <row r="142" spans="1:191" x14ac:dyDescent="0.35">
      <c r="A142" s="8">
        <f t="shared" si="5"/>
        <v>1</v>
      </c>
      <c r="B142" s="2" t="str">
        <f>VLOOKUP($A142,Centers!$B$1:$C$120,2,)</f>
        <v>GATE</v>
      </c>
      <c r="C142" s="3">
        <v>45019</v>
      </c>
      <c r="D142" s="4">
        <f>IF($A142=1,SUM(SUMIFS(Indent!$E:$E,Indent!$C:$C,Waterfall!$C142,Indent!$A:$A,Centers!$A$2),SUMIFS(Indent!$E:$E,Indent!$C:$C,Waterfall!$C142,Indent!$A:$A,Centers!$A$3),SUMIFS(Indent!$E:$E,Indent!$C:$C,Waterfall!$C142,Indent!$A:$A,Centers!$A$4),SUMIFS(Indent!$E:$E,Indent!$C:$C,Waterfall!$C142,Indent!$A:$A,Centers!$A$5),SUMIFS(Indent!$E:$E,Indent!$C:$C,Waterfall!$C142,Indent!$A:$A,Centers!$A$6),SUMIFS(Indent!$E:$E,Indent!$C:$C,Waterfall!$C142,Indent!$A:$A,Centers!$A$7),SUMIFS(Indent!$E:$E,Indent!$C:$C,Waterfall!$C142,Indent!$A:$A,Centers!$A$8)),SUMIFS(Indent!$E:$E,Indent!$C:$C,Waterfall!$C142,Indent!$A:$A,$A142))</f>
        <v>0</v>
      </c>
      <c r="E142" s="4">
        <f>SUMIFS(Purchase!$F:$F,Purchase!$A:$A,Waterfall!$A142,Purchase!$D:$D,Waterfall!$C142,Purchase!$C:$C,Waterfall!E$1)</f>
        <v>0</v>
      </c>
      <c r="F142" s="4">
        <f>SUMIFS(Purchase!$F:$F,Purchase!$A:$A,Waterfall!$A142,Purchase!$D:$D,Waterfall!$C142,Purchase!$C:$C,Waterfall!F$1)</f>
        <v>0</v>
      </c>
      <c r="G142" s="4">
        <f>SUMIFS(Purchase!$F:$F,Purchase!$A:$A,Waterfall!$A142,Purchase!$D:$D,Waterfall!$C142,Purchase!$C:$C,Waterfall!G$1)</f>
        <v>0</v>
      </c>
      <c r="H142" s="4">
        <f>SUMIFS(Purchase!$F:$F,Purchase!$A:$A,Waterfall!$A142,Purchase!$D:$D,Waterfall!$C142,Purchase!$C:$C,Waterfall!H$1)</f>
        <v>0</v>
      </c>
      <c r="I142" s="4">
        <f>SUMIFS(Purchase!$F:$F,Purchase!$A:$A,Waterfall!$A142,Purchase!$D:$D,Waterfall!$C142,Purchase!$C:$C,Waterfall!I$1)</f>
        <v>0</v>
      </c>
      <c r="J142" s="4">
        <f>SUMIFS(Purchase!$F:$F,Purchase!$A:$A,Waterfall!$A142,Purchase!$D:$D,Waterfall!$C142,Purchase!$C:$C,Waterfall!J$1)</f>
        <v>0</v>
      </c>
      <c r="K142" s="4">
        <f>SUMIFS(Purchase!$F:$F,Purchase!$A:$A,Waterfall!$A142,Purchase!$D:$D,Waterfall!$C142,Purchase!$C:$C,Waterfall!K$1)</f>
        <v>0</v>
      </c>
      <c r="L142" s="4">
        <f>SUMIFS(Purchase!$F:$F,Purchase!$A:$A,Waterfall!$A142,Purchase!$D:$D,Waterfall!$C142,Purchase!$C:$C,Waterfall!L$1)</f>
        <v>0</v>
      </c>
      <c r="M142" s="4">
        <f>SUMIFS(Purchase!$F:$F,Purchase!$A:$A,Waterfall!$A142,Purchase!$D:$D,Waterfall!$C142,Purchase!$C:$C,Waterfall!M$1)</f>
        <v>0</v>
      </c>
      <c r="N142" s="4">
        <f>SUMIFS(Purchase!$F:$F,Purchase!$A:$A,Waterfall!$A142,Purchase!$D:$D,Waterfall!$C142,Purchase!$C:$C,Waterfall!N$1)</f>
        <v>0</v>
      </c>
      <c r="O142" s="4">
        <f>SUMIFS(Purchase!$F:$F,Purchase!$A:$A,Waterfall!$A142,Purchase!$D:$D,Waterfall!$C142,Purchase!$C:$C,Waterfall!O$1)</f>
        <v>0</v>
      </c>
      <c r="P142" s="4">
        <f>SUMIFS(Purchase!$F:$F,Purchase!$A:$A,Waterfall!$A142,Purchase!$D:$D,Waterfall!$C142,Purchase!$C:$C,Waterfall!P$1)</f>
        <v>0</v>
      </c>
      <c r="Q142" s="4">
        <f>SUMIFS(Purchase!$F:$F,Purchase!$A:$A,Waterfall!$A142,Purchase!$D:$D,Waterfall!$C142,Purchase!$C:$C,Waterfall!Q$1)</f>
        <v>0</v>
      </c>
      <c r="R142" s="4">
        <f>SUMIFS(Purchase!$F:$F,Purchase!$A:$A,Waterfall!$A142,Purchase!$D:$D,Waterfall!$C142,Purchase!$C:$C,Waterfall!R$1)</f>
        <v>0</v>
      </c>
      <c r="S142" s="4">
        <f>SUMIFS(Purchase!$F:$F,Purchase!$A:$A,Waterfall!$A142,Purchase!$D:$D,Waterfall!$C142,Purchase!$C:$C,Waterfall!S$1)</f>
        <v>0</v>
      </c>
      <c r="T142" s="4">
        <f>SUMIFS(Purchase!$F:$F,Purchase!$A:$A,Waterfall!$A142,Purchase!$D:$D,Waterfall!$C142,Purchase!$C:$C,Waterfall!T$1)</f>
        <v>0</v>
      </c>
      <c r="U142" s="4">
        <f>SUMIFS(Purchase!$F:$F,Purchase!$A:$A,Waterfall!$A142,Purchase!$D:$D,Waterfall!$C142,Purchase!$C:$C,Waterfall!U$1)</f>
        <v>0</v>
      </c>
      <c r="V142" s="4">
        <f>SUMIFS(Purchase!$F:$F,Purchase!$A:$A,Waterfall!$A142,Purchase!$D:$D,Waterfall!$C142,Purchase!$C:$C,Waterfall!V$1)</f>
        <v>0</v>
      </c>
      <c r="W142" s="4">
        <f>SUMIFS(Purchase!$F:$F,Purchase!$A:$A,Waterfall!$A142,Purchase!$D:$D,Waterfall!$C142,Purchase!$C:$C,Waterfall!W$1)</f>
        <v>0</v>
      </c>
      <c r="X142" s="4">
        <f>SUMIFS(Purchase!$F:$F,Purchase!$A:$A,Waterfall!$A142,Purchase!$D:$D,Waterfall!$C142,Purchase!$C:$C,Waterfall!X$1)</f>
        <v>0</v>
      </c>
      <c r="Y142" s="4">
        <f>SUMIFS(Purchase!$F:$F,Purchase!$A:$A,Waterfall!$A142,Purchase!$D:$D,Waterfall!$C142,Purchase!$C:$C,Waterfall!Y$1)</f>
        <v>0</v>
      </c>
      <c r="Z142" s="4">
        <f>SUMIFS(Purchase!$F:$F,Purchase!$A:$A,Waterfall!$A142,Purchase!$D:$D,Waterfall!$C142,Purchase!$C:$C,Waterfall!Z$1)</f>
        <v>0</v>
      </c>
      <c r="AA142" s="4">
        <f>SUMIFS(Purchase!$F:$F,Purchase!$A:$A,Waterfall!$A142,Purchase!$D:$D,Waterfall!$C142,Purchase!$C:$C,Waterfall!AA$1)</f>
        <v>0</v>
      </c>
      <c r="AB142" s="4">
        <f>SUMIFS(Purchase!$F:$F,Purchase!$A:$A,Waterfall!$A142,Purchase!$D:$D,Waterfall!$C142,Purchase!$C:$C,Waterfall!AB$1)</f>
        <v>0</v>
      </c>
      <c r="AC142" s="4">
        <f>SUMIFS(Purchase!$F:$F,Purchase!$A:$A,Waterfall!$A142,Purchase!$D:$D,Waterfall!$C142,Purchase!$C:$C,Waterfall!AC$1)</f>
        <v>0</v>
      </c>
      <c r="AD142" s="4">
        <f>SUMIFS(Purchase!$F:$F,Purchase!$A:$A,Waterfall!$A142,Purchase!$D:$D,Waterfall!$C142,Purchase!$C:$C,Waterfall!AD$1)</f>
        <v>0</v>
      </c>
      <c r="AE142" s="4">
        <f>SUMIFS(Purchase!$F:$F,Purchase!$A:$A,Waterfall!$A142,Purchase!$D:$D,Waterfall!$C142,Purchase!$C:$C,Waterfall!AE$1)</f>
        <v>0</v>
      </c>
      <c r="AF142" s="4">
        <f>SUMIFS(Purchase!$F:$F,Purchase!$A:$A,Waterfall!$A142,Purchase!$D:$D,Waterfall!$C142,Purchase!$C:$C,Waterfall!AF$1)</f>
        <v>0</v>
      </c>
      <c r="AG142" s="4">
        <f>SUMIFS(Purchase!$F:$F,Purchase!$A:$A,Waterfall!$A142,Purchase!$D:$D,Waterfall!$C142,Purchase!$C:$C,Waterfall!AG$1)</f>
        <v>0</v>
      </c>
      <c r="AH142" s="4">
        <f>SUMIFS(Purchase!$F:$F,Purchase!$A:$A,Waterfall!$A142,Purchase!$D:$D,Waterfall!$C142,Purchase!$C:$C,Waterfall!AH$1)</f>
        <v>0</v>
      </c>
      <c r="AI142" s="4">
        <f>SUMIFS(Purchase!$F:$F,Purchase!$A:$A,Waterfall!$A142,Purchase!$D:$D,Waterfall!$C142,Purchase!$C:$C,Waterfall!AI$1)</f>
        <v>0</v>
      </c>
      <c r="AJ142" s="4">
        <f>SUMIFS(Purchase!$F:$F,Purchase!$A:$A,Waterfall!$A142,Purchase!$D:$D,Waterfall!$C142,Purchase!$C:$C,Waterfall!AJ$1)</f>
        <v>0</v>
      </c>
      <c r="AK142" s="4">
        <f>SUMIFS(Purchase!$F:$F,Purchase!$A:$A,Waterfall!$A142,Purchase!$D:$D,Waterfall!$C142,Purchase!$C:$C,Waterfall!AK$1)</f>
        <v>0</v>
      </c>
      <c r="AL142" s="4">
        <f>SUMIFS(Purchase!$F:$F,Purchase!$A:$A,Waterfall!$A142,Purchase!$D:$D,Waterfall!$C142,Purchase!$C:$C,Waterfall!AL$1)</f>
        <v>0</v>
      </c>
      <c r="AM142" s="4">
        <f>SUMIFS(Purchase!$F:$F,Purchase!$A:$A,Waterfall!$A142,Purchase!$D:$D,Waterfall!$C142,Purchase!$C:$C,Waterfall!AM$1)</f>
        <v>0</v>
      </c>
      <c r="AN142" s="4">
        <f>SUMIFS(Purchase!$F:$F,Purchase!$A:$A,Waterfall!$A142,Purchase!$D:$D,Waterfall!$C142,Purchase!$C:$C,Waterfall!AN$1)</f>
        <v>0</v>
      </c>
      <c r="AO142" s="4">
        <f>SUMIFS(Purchase!$F:$F,Purchase!$A:$A,Waterfall!$A142,Purchase!$D:$D,Waterfall!$C142,Purchase!$C:$C,Waterfall!AO$1)</f>
        <v>0</v>
      </c>
      <c r="AP142" s="4">
        <f>SUMIFS(Purchase!$F:$F,Purchase!$A:$A,Waterfall!$A142,Purchase!$D:$D,Waterfall!$C142,Purchase!$C:$C,Waterfall!AP$1)</f>
        <v>0</v>
      </c>
      <c r="AQ142" s="4">
        <f>SUMIFS(Purchase!$F:$F,Purchase!$A:$A,Waterfall!$A142,Purchase!$D:$D,Waterfall!$C142,Purchase!$C:$C,Waterfall!AQ$1)</f>
        <v>0</v>
      </c>
      <c r="AR142" s="4">
        <f>SUMIFS(Purchase!$F:$F,Purchase!$A:$A,Waterfall!$A142,Purchase!$D:$D,Waterfall!$C142,Purchase!$C:$C,Waterfall!AR$1)</f>
        <v>0</v>
      </c>
      <c r="AS142" s="4">
        <f>SUMIFS(Purchase!$F:$F,Purchase!$A:$A,Waterfall!$A142,Purchase!$D:$D,Waterfall!$C142,Purchase!$C:$C,Waterfall!AS$1)</f>
        <v>0</v>
      </c>
      <c r="AT142" s="4">
        <f>SUMIFS(Purchase!$F:$F,Purchase!$A:$A,Waterfall!$A142,Purchase!$D:$D,Waterfall!$C142,Purchase!$C:$C,Waterfall!AT$1)</f>
        <v>0</v>
      </c>
      <c r="AU142" s="4">
        <f>SUMIFS(Purchase!$F:$F,Purchase!$A:$A,Waterfall!$A142,Purchase!$D:$D,Waterfall!$C142,Purchase!$C:$C,Waterfall!AU$1)</f>
        <v>0</v>
      </c>
      <c r="AV142" s="4">
        <f>SUMIFS(Purchase!$F:$F,Purchase!$A:$A,Waterfall!$A142,Purchase!$D:$D,Waterfall!$C142,Purchase!$C:$C,Waterfall!AV$1)</f>
        <v>0</v>
      </c>
      <c r="AW142" s="4">
        <f>SUMIFS(Purchase!$F:$F,Purchase!$A:$A,Waterfall!$A142,Purchase!$D:$D,Waterfall!$C142,Purchase!$C:$C,Waterfall!AW$1)</f>
        <v>0</v>
      </c>
      <c r="AX142" s="4">
        <f>SUMIFS(Purchase!$F:$F,Purchase!$A:$A,Waterfall!$A142,Purchase!$D:$D,Waterfall!$C142,Purchase!$C:$C,Waterfall!AX$1)</f>
        <v>0</v>
      </c>
      <c r="AY142" s="4">
        <f>SUMIFS(Purchase!$F:$F,Purchase!$A:$A,Waterfall!$A142,Purchase!$D:$D,Waterfall!$C142,Purchase!$C:$C,Waterfall!AY$1)</f>
        <v>0</v>
      </c>
      <c r="AZ142" s="4">
        <f>SUMIFS(Purchase!$F:$F,Purchase!$A:$A,Waterfall!$A142,Purchase!$D:$D,Waterfall!$C142,Purchase!$C:$C,Waterfall!AZ$1)</f>
        <v>0</v>
      </c>
      <c r="BA142" s="4">
        <f>SUMIFS(Purchase!$F:$F,Purchase!$A:$A,Waterfall!$A142,Purchase!$D:$D,Waterfall!$C142,Purchase!$C:$C,Waterfall!BA$1)</f>
        <v>0</v>
      </c>
      <c r="BB142" s="4">
        <f>SUMIFS(Purchase!$F:$F,Purchase!$A:$A,Waterfall!$A142,Purchase!$D:$D,Waterfall!$C142,Purchase!$C:$C,Waterfall!BB$1)</f>
        <v>0</v>
      </c>
      <c r="BC142" s="4">
        <f>SUMIFS(Purchase!$F:$F,Purchase!$A:$A,Waterfall!$A142,Purchase!$D:$D,Waterfall!$C142,Purchase!$C:$C,Waterfall!BC$1)</f>
        <v>0</v>
      </c>
      <c r="BD142" s="4">
        <f>SUMIFS(Purchase!$F:$F,Purchase!$A:$A,Waterfall!$A142,Purchase!$D:$D,Waterfall!$C142,Purchase!$C:$C,Waterfall!BD$1)</f>
        <v>0</v>
      </c>
      <c r="BE142" s="4">
        <f>SUMIFS(Purchase!$F:$F,Purchase!$A:$A,Waterfall!$A142,Purchase!$D:$D,Waterfall!$C142,Purchase!$C:$C,Waterfall!BE$1)</f>
        <v>0</v>
      </c>
      <c r="BF142" s="4">
        <f>SUMIFS(Purchase!$F:$F,Purchase!$A:$A,Waterfall!$A142,Purchase!$D:$D,Waterfall!$C142,Purchase!$C:$C,Waterfall!BF$1)</f>
        <v>0</v>
      </c>
      <c r="BG142" s="4">
        <f>SUMIFS(Purchase!$F:$F,Purchase!$A:$A,Waterfall!$A142,Purchase!$D:$D,Waterfall!$C142,Purchase!$C:$C,Waterfall!BG$1)</f>
        <v>0</v>
      </c>
      <c r="BH142" s="4">
        <f>SUMIFS(Purchase!$F:$F,Purchase!$A:$A,Waterfall!$A142,Purchase!$D:$D,Waterfall!$C142,Purchase!$C:$C,Waterfall!BH$1)</f>
        <v>0</v>
      </c>
      <c r="BI142" s="4">
        <f>SUMIFS(Purchase!$F:$F,Purchase!$A:$A,Waterfall!$A142,Purchase!$D:$D,Waterfall!$C142,Purchase!$C:$C,Waterfall!BI$1)</f>
        <v>0</v>
      </c>
      <c r="BJ142" s="4">
        <f>SUMIFS(Purchase!$F:$F,Purchase!$A:$A,Waterfall!$A142,Purchase!$D:$D,Waterfall!$C142,Purchase!$C:$C,Waterfall!BJ$1)</f>
        <v>0</v>
      </c>
      <c r="BK142" s="4">
        <f>SUMIFS(Purchase!$F:$F,Purchase!$A:$A,Waterfall!$A142,Purchase!$D:$D,Waterfall!$C142,Purchase!$C:$C,Waterfall!BK$1)</f>
        <v>0</v>
      </c>
      <c r="BL142" s="4">
        <f>SUMIFS(Purchase!$F:$F,Purchase!$A:$A,Waterfall!$A142,Purchase!$D:$D,Waterfall!$C142,Purchase!$C:$C,Waterfall!BL$1)</f>
        <v>0</v>
      </c>
      <c r="BM142" s="4">
        <f>SUMIFS(Purchase!$F:$F,Purchase!$A:$A,Waterfall!$A142,Purchase!$D:$D,Waterfall!$C142,Purchase!$C:$C,Waterfall!BM$1)</f>
        <v>0</v>
      </c>
      <c r="BN142" s="4">
        <f>SUMIFS(Purchase!$F:$F,Purchase!$A:$A,Waterfall!$A142,Purchase!$D:$D,Waterfall!$C142,Purchase!$C:$C,Waterfall!BN$1)</f>
        <v>0</v>
      </c>
      <c r="BO142" s="4">
        <f>SUMIFS(Purchase!$F:$F,Purchase!$A:$A,Waterfall!$A142,Purchase!$D:$D,Waterfall!$C142,Purchase!$C:$C,Waterfall!BO$1)</f>
        <v>0</v>
      </c>
      <c r="BP142" s="4">
        <f>SUMIFS(Purchase!$F:$F,Purchase!$A:$A,Waterfall!$A142,Purchase!$D:$D,Waterfall!$C142,Purchase!$C:$C,Waterfall!BP$1)</f>
        <v>0</v>
      </c>
      <c r="BQ142" s="4">
        <f>SUMIFS(Purchase!$F:$F,Purchase!$A:$A,Waterfall!$A142,Purchase!$D:$D,Waterfall!$C142,Purchase!$C:$C,Waterfall!BQ$1)</f>
        <v>0</v>
      </c>
      <c r="BR142" s="4">
        <f>SUMIFS(Purchase!$F:$F,Purchase!$A:$A,Waterfall!$A142,Purchase!$D:$D,Waterfall!$C142,Purchase!$C:$C,Waterfall!BR$1)</f>
        <v>0</v>
      </c>
      <c r="BS142" s="4">
        <f>SUMIFS(Purchase!$F:$F,Purchase!$A:$A,Waterfall!$A142,Purchase!$D:$D,Waterfall!$C142,Purchase!$C:$C,Waterfall!BS$1)</f>
        <v>0</v>
      </c>
      <c r="BT142" s="4">
        <f>SUMIFS(Purchase!$F:$F,Purchase!$A:$A,Waterfall!$A142,Purchase!$D:$D,Waterfall!$C142,Purchase!$C:$C,Waterfall!BT$1)</f>
        <v>0</v>
      </c>
      <c r="BU142" s="4">
        <f>SUMIFS(Purchase!$F:$F,Purchase!$A:$A,Waterfall!$A142,Purchase!$D:$D,Waterfall!$C142,Purchase!$C:$C,Waterfall!BU$1)</f>
        <v>0</v>
      </c>
      <c r="BV142" s="4">
        <f>SUMIFS(Purchase!$F:$F,Purchase!$A:$A,Waterfall!$A142,Purchase!$D:$D,Waterfall!$C142,Purchase!$C:$C,Waterfall!BV$1)</f>
        <v>0</v>
      </c>
      <c r="BW142" s="4">
        <f>SUMIFS(Purchase!$F:$F,Purchase!$A:$A,Waterfall!$A142,Purchase!$D:$D,Waterfall!$C142,Purchase!$C:$C,Waterfall!BW$1)</f>
        <v>0</v>
      </c>
      <c r="BX142" s="4">
        <f>SUMIFS(Purchase!$F:$F,Purchase!$A:$A,Waterfall!$A142,Purchase!$D:$D,Waterfall!$C142,Purchase!$C:$C,Waterfall!BX$1)</f>
        <v>0</v>
      </c>
      <c r="BY142" s="4">
        <f>SUMIFS(Purchase!$F:$F,Purchase!$A:$A,Waterfall!$A142,Purchase!$D:$D,Waterfall!$C142,Purchase!$C:$C,Waterfall!BY$1)</f>
        <v>0</v>
      </c>
      <c r="BZ142" s="4">
        <f>SUMIFS(Purchase!$F:$F,Purchase!$A:$A,Waterfall!$A142,Purchase!$D:$D,Waterfall!$C142,Purchase!$C:$C,Waterfall!BZ$1)</f>
        <v>0</v>
      </c>
      <c r="CA142" s="4">
        <f>SUMIFS(Purchase!$F:$F,Purchase!$A:$A,Waterfall!$A142,Purchase!$D:$D,Waterfall!$C142,Purchase!$C:$C,Waterfall!CA$1)</f>
        <v>0</v>
      </c>
      <c r="CB142" s="4">
        <f>SUMIFS(Purchase!$F:$F,Purchase!$A:$A,Waterfall!$A142,Purchase!$D:$D,Waterfall!$C142,Purchase!$C:$C,Waterfall!CB$1)</f>
        <v>0</v>
      </c>
      <c r="CC142" s="4">
        <f>SUMIFS(Purchase!$F:$F,Purchase!$A:$A,Waterfall!$A142,Purchase!$D:$D,Waterfall!$C142,Purchase!$C:$C,Waterfall!CC$1)</f>
        <v>0</v>
      </c>
      <c r="CD142" s="4">
        <f>SUMIFS(Purchase!$F:$F,Purchase!$A:$A,Waterfall!$A142,Purchase!$D:$D,Waterfall!$C142,Purchase!$C:$C,Waterfall!CD$1)</f>
        <v>0</v>
      </c>
      <c r="CE142" s="4">
        <f>SUMIFS(Purchase!$F:$F,Purchase!$A:$A,Waterfall!$A142,Purchase!$D:$D,Waterfall!$C142,Purchase!$C:$C,Waterfall!CE$1)</f>
        <v>0</v>
      </c>
      <c r="CF142" s="4">
        <f>SUMIFS(Purchase!$F:$F,Purchase!$A:$A,Waterfall!$A142,Purchase!$D:$D,Waterfall!$C142,Purchase!$C:$C,Waterfall!CF$1)</f>
        <v>0</v>
      </c>
      <c r="CG142" s="4">
        <f>SUMIFS(Purchase!$F:$F,Purchase!$A:$A,Waterfall!$A142,Purchase!$D:$D,Waterfall!$C142,Purchase!$C:$C,Waterfall!CG$1)</f>
        <v>0</v>
      </c>
      <c r="CH142" s="4">
        <f>SUMIFS(Purchase!$F:$F,Purchase!$A:$A,Waterfall!$A142,Purchase!$D:$D,Waterfall!$C142,Purchase!$C:$C,Waterfall!CH$1)</f>
        <v>0</v>
      </c>
      <c r="CI142" s="4">
        <f>SUMIFS(Purchase!$F:$F,Purchase!$A:$A,Waterfall!$A142,Purchase!$D:$D,Waterfall!$C142,Purchase!$C:$C,Waterfall!CI$1)</f>
        <v>0</v>
      </c>
      <c r="CJ142" s="4">
        <f>SUMIFS(Purchase!$F:$F,Purchase!$A:$A,Waterfall!$A142,Purchase!$D:$D,Waterfall!$C142,Purchase!$C:$C,Waterfall!CJ$1)</f>
        <v>0</v>
      </c>
      <c r="CK142" s="4">
        <f>SUMIFS(Purchase!$F:$F,Purchase!$A:$A,Waterfall!$A142,Purchase!$D:$D,Waterfall!$C142,Purchase!$C:$C,Waterfall!CK$1)</f>
        <v>0</v>
      </c>
      <c r="CL142" s="4">
        <f>SUMIFS(Purchase!$F:$F,Purchase!$A:$A,Waterfall!$A142,Purchase!$D:$D,Waterfall!$C142,Purchase!$C:$C,Waterfall!CL$1)</f>
        <v>0</v>
      </c>
      <c r="CM142" s="4">
        <f>SUMIFS(Purchase!$F:$F,Purchase!$A:$A,Waterfall!$A142,Purchase!$D:$D,Waterfall!$C142,Purchase!$C:$C,Waterfall!CM$1)</f>
        <v>0</v>
      </c>
      <c r="CN142" s="4">
        <f>SUMIFS(Purchase!$F:$F,Purchase!$A:$A,Waterfall!$A142,Purchase!$D:$D,Waterfall!$C142,Purchase!$C:$C,Waterfall!CN$1)</f>
        <v>0</v>
      </c>
      <c r="CO142" s="4">
        <f>SUMIFS(Purchase!$F:$F,Purchase!$A:$A,Waterfall!$A142,Purchase!$D:$D,Waterfall!$C142,Purchase!$C:$C,Waterfall!CO$1)</f>
        <v>0</v>
      </c>
      <c r="CP142" s="4">
        <f>SUMIFS(Purchase!$F:$F,Purchase!$A:$A,Waterfall!$A142,Purchase!$D:$D,Waterfall!$C142,Purchase!$C:$C,Waterfall!CP$1)</f>
        <v>0</v>
      </c>
      <c r="CQ142" s="4">
        <f>SUMIFS(Purchase!$F:$F,Purchase!$A:$A,Waterfall!$A142,Purchase!$D:$D,Waterfall!$C142,Purchase!$C:$C,Waterfall!CQ$1)</f>
        <v>0</v>
      </c>
      <c r="CR142" s="4">
        <f>SUMIFS(Purchase!$F:$F,Purchase!$A:$A,Waterfall!$A142,Purchase!$D:$D,Waterfall!$C142,Purchase!$C:$C,Waterfall!CR$1)</f>
        <v>0</v>
      </c>
      <c r="CS142" s="4">
        <f>SUMIFS(Purchase!$F:$F,Purchase!$A:$A,Waterfall!$A142,Purchase!$D:$D,Waterfall!$C142,Purchase!$C:$C,Waterfall!CS$1)</f>
        <v>0</v>
      </c>
      <c r="CT142" s="4">
        <f>SUMIFS(Purchase!$F:$F,Purchase!$A:$A,Waterfall!$A142,Purchase!$D:$D,Waterfall!$C142,Purchase!$C:$C,Waterfall!CT$1)</f>
        <v>0</v>
      </c>
      <c r="CU142" s="4">
        <f>SUMIFS(Purchase!$F:$F,Purchase!$A:$A,Waterfall!$A142,Purchase!$D:$D,Waterfall!$C142,Purchase!$C:$C,Waterfall!CU$1)</f>
        <v>0</v>
      </c>
      <c r="CV142" s="4">
        <f>SUMIFS(Purchase!$F:$F,Purchase!$A:$A,Waterfall!$A142,Purchase!$D:$D,Waterfall!$C142,Purchase!$C:$C,Waterfall!CV$1)</f>
        <v>0</v>
      </c>
      <c r="CW142" s="4">
        <f>SUMIFS(Purchase!$F:$F,Purchase!$A:$A,Waterfall!$A142,Purchase!$D:$D,Waterfall!$C142,Purchase!$C:$C,Waterfall!CW$1)</f>
        <v>0</v>
      </c>
      <c r="CX142" s="4">
        <f>SUMIFS(Purchase!$F:$F,Purchase!$A:$A,Waterfall!$A142,Purchase!$D:$D,Waterfall!$C142,Purchase!$C:$C,Waterfall!CX$1)</f>
        <v>0</v>
      </c>
      <c r="CY142" s="4">
        <f>SUMIFS(Purchase!$F:$F,Purchase!$A:$A,Waterfall!$A142,Purchase!$D:$D,Waterfall!$C142,Purchase!$C:$C,Waterfall!CY$1)</f>
        <v>0</v>
      </c>
      <c r="CZ142" s="4">
        <f>SUMIFS(Purchase!$F:$F,Purchase!$A:$A,Waterfall!$A142,Purchase!$D:$D,Waterfall!$C142,Purchase!$C:$C,Waterfall!CZ$1)</f>
        <v>0</v>
      </c>
      <c r="DA142" s="4">
        <f>SUMIFS(Purchase!$F:$F,Purchase!$A:$A,Waterfall!$A142,Purchase!$D:$D,Waterfall!$C142,Purchase!$C:$C,Waterfall!DA$1)</f>
        <v>0</v>
      </c>
      <c r="DB142" s="4">
        <f>SUMIFS(Purchase!$F:$F,Purchase!$A:$A,Waterfall!$A142,Purchase!$D:$D,Waterfall!$C142,Purchase!$C:$C,Waterfall!DB$1)</f>
        <v>0</v>
      </c>
      <c r="DC142" s="4">
        <f>SUMIFS(Purchase!$F:$F,Purchase!$A:$A,Waterfall!$A142,Purchase!$D:$D,Waterfall!$C142,Purchase!$C:$C,Waterfall!DC$1)</f>
        <v>0</v>
      </c>
      <c r="DD142" s="4">
        <f>SUMIFS(Purchase!$F:$F,Purchase!$A:$A,Waterfall!$A142,Purchase!$D:$D,Waterfall!$C142,Purchase!$C:$C,Waterfall!DD$1)</f>
        <v>0</v>
      </c>
      <c r="DE142" s="4">
        <f>SUMIFS(Purchase!$F:$F,Purchase!$A:$A,Waterfall!$A142,Purchase!$D:$D,Waterfall!$C142,Purchase!$C:$C,Waterfall!DE$1)</f>
        <v>0</v>
      </c>
      <c r="DF142" s="4">
        <f>SUMIFS(Purchase!$F:$F,Purchase!$A:$A,Waterfall!$A142,Purchase!$D:$D,Waterfall!$C142,Purchase!$C:$C,Waterfall!DF$1)</f>
        <v>0</v>
      </c>
      <c r="DG142" s="4">
        <f>SUMIFS(Purchase!$F:$F,Purchase!$A:$A,Waterfall!$A142,Purchase!$D:$D,Waterfall!$C142,Purchase!$C:$C,Waterfall!DG$1)</f>
        <v>0</v>
      </c>
      <c r="DH142" s="4">
        <f>SUMIFS(Purchase!$F:$F,Purchase!$A:$A,Waterfall!$A142,Purchase!$D:$D,Waterfall!$C142,Purchase!$C:$C,Waterfall!DH$1)</f>
        <v>0</v>
      </c>
      <c r="DI142" s="4">
        <f>SUMIFS(Purchase!$F:$F,Purchase!$A:$A,Waterfall!$A142,Purchase!$D:$D,Waterfall!$C142,Purchase!$C:$C,Waterfall!DI$1)</f>
        <v>0</v>
      </c>
      <c r="DJ142" s="4">
        <f>SUMIFS(Purchase!$F:$F,Purchase!$A:$A,Waterfall!$A142,Purchase!$D:$D,Waterfall!$C142,Purchase!$C:$C,Waterfall!DJ$1)</f>
        <v>0</v>
      </c>
      <c r="DK142" s="4">
        <f>SUMIFS(Purchase!$F:$F,Purchase!$A:$A,Waterfall!$A142,Purchase!$D:$D,Waterfall!$C142,Purchase!$C:$C,Waterfall!DK$1)</f>
        <v>0</v>
      </c>
      <c r="DL142" s="4">
        <f>SUMIFS(Purchase!$F:$F,Purchase!$A:$A,Waterfall!$A142,Purchase!$D:$D,Waterfall!$C142,Purchase!$C:$C,Waterfall!DL$1)</f>
        <v>0</v>
      </c>
      <c r="DM142" s="4">
        <f>SUMIFS(Purchase!$F:$F,Purchase!$A:$A,Waterfall!$A142,Purchase!$D:$D,Waterfall!$C142,Purchase!$C:$C,Waterfall!DM$1)</f>
        <v>0</v>
      </c>
      <c r="DN142" s="4">
        <f>SUMIFS(Purchase!$F:$F,Purchase!$A:$A,Waterfall!$A142,Purchase!$D:$D,Waterfall!$C142,Purchase!$C:$C,Waterfall!DN$1)</f>
        <v>0</v>
      </c>
      <c r="DO142" s="4">
        <f>SUMIFS(Purchase!$F:$F,Purchase!$A:$A,Waterfall!$A142,Purchase!$D:$D,Waterfall!$C142,Purchase!$C:$C,Waterfall!DO$1)</f>
        <v>0</v>
      </c>
      <c r="DP142" s="4">
        <f>SUMIFS(Purchase!$F:$F,Purchase!$A:$A,Waterfall!$A142,Purchase!$D:$D,Waterfall!$C142,Purchase!$C:$C,Waterfall!DP$1)</f>
        <v>0</v>
      </c>
      <c r="DQ142" s="4">
        <f>SUMIFS(Purchase!$F:$F,Purchase!$A:$A,Waterfall!$A142,Purchase!$D:$D,Waterfall!$C142,Purchase!$C:$C,Waterfall!DQ$1)</f>
        <v>0</v>
      </c>
      <c r="DR142" s="4">
        <f>SUMIFS(Purchase!$F:$F,Purchase!$A:$A,Waterfall!$A142,Purchase!$D:$D,Waterfall!$C142,Purchase!$C:$C,Waterfall!DR$1)</f>
        <v>0</v>
      </c>
      <c r="DS142" s="4">
        <f>SUMIFS(Purchase!$F:$F,Purchase!$A:$A,Waterfall!$A142,Purchase!$D:$D,Waterfall!$C142,Purchase!$C:$C,Waterfall!DS$1)</f>
        <v>0</v>
      </c>
      <c r="DT142" s="4">
        <f>SUMIFS(Purchase!$F:$F,Purchase!$A:$A,Waterfall!$A142,Purchase!$D:$D,Waterfall!$C142,Purchase!$C:$C,Waterfall!DT$1)</f>
        <v>0</v>
      </c>
      <c r="DU142" s="4">
        <f>SUMIFS(Purchase!$F:$F,Purchase!$A:$A,Waterfall!$A142,Purchase!$D:$D,Waterfall!$C142,Purchase!$C:$C,Waterfall!DU$1)</f>
        <v>0</v>
      </c>
      <c r="DV142" s="4">
        <f>SUMIFS(Purchase!$F:$F,Purchase!$A:$A,Waterfall!$A142,Purchase!$D:$D,Waterfall!$C142,Purchase!$C:$C,Waterfall!DV$1)</f>
        <v>0</v>
      </c>
      <c r="DW142" s="4">
        <f>SUMIFS(Purchase!$F:$F,Purchase!$A:$A,Waterfall!$A142,Purchase!$D:$D,Waterfall!$C142,Purchase!$C:$C,Waterfall!DW$1)</f>
        <v>0</v>
      </c>
      <c r="DX142" s="4">
        <f>SUMIFS(Purchase!$F:$F,Purchase!$A:$A,Waterfall!$A142,Purchase!$D:$D,Waterfall!$C142,Purchase!$C:$C,Waterfall!DX$1)</f>
        <v>0</v>
      </c>
      <c r="DY142" s="4">
        <f>SUMIFS(Purchase!$F:$F,Purchase!$A:$A,Waterfall!$A142,Purchase!$D:$D,Waterfall!$C142,Purchase!$C:$C,Waterfall!DY$1)</f>
        <v>0</v>
      </c>
      <c r="DZ142" s="4">
        <f>SUMIFS(Purchase!$F:$F,Purchase!$A:$A,Waterfall!$A142,Purchase!$D:$D,Waterfall!$C142,Purchase!$C:$C,Waterfall!DZ$1)</f>
        <v>0</v>
      </c>
      <c r="EA142" s="4">
        <f>SUMIFS(Purchase!$F:$F,Purchase!$A:$A,Waterfall!$A142,Purchase!$D:$D,Waterfall!$C142,Purchase!$C:$C,Waterfall!EA$1)</f>
        <v>0</v>
      </c>
      <c r="EB142" s="4">
        <f>SUMIFS(Purchase!$F:$F,Purchase!$A:$A,Waterfall!$A142,Purchase!$D:$D,Waterfall!$C142,Purchase!$C:$C,Waterfall!EB$1)</f>
        <v>0</v>
      </c>
      <c r="EC142" s="4">
        <f>SUMIFS(Purchase!$F:$F,Purchase!$A:$A,Waterfall!$A142,Purchase!$D:$D,Waterfall!$C142,Purchase!$C:$C,Waterfall!EC$1)</f>
        <v>0</v>
      </c>
      <c r="ED142" s="4">
        <f>SUMIFS(Purchase!$F:$F,Purchase!$A:$A,Waterfall!$A142,Purchase!$D:$D,Waterfall!$C142,Purchase!$C:$C,Waterfall!ED$1)</f>
        <v>0</v>
      </c>
      <c r="EE142" s="4">
        <f>SUMIFS(Purchase!$F:$F,Purchase!$A:$A,Waterfall!$A142,Purchase!$D:$D,Waterfall!$C142,Purchase!$C:$C,Waterfall!EE$1)</f>
        <v>0</v>
      </c>
      <c r="EF142" s="4">
        <f>SUMIFS(Purchase!$F:$F,Purchase!$A:$A,Waterfall!$A142,Purchase!$D:$D,Waterfall!$C142,Purchase!$C:$C,Waterfall!EF$1)</f>
        <v>0</v>
      </c>
      <c r="EG142" s="4">
        <f>SUMIFS(Purchase!$F:$F,Purchase!$A:$A,Waterfall!$A142,Purchase!$D:$D,Waterfall!$C142,Purchase!$C:$C,Waterfall!EG$1)</f>
        <v>0</v>
      </c>
      <c r="EH142" s="4">
        <f>SUMIFS(Purchase!$F:$F,Purchase!$A:$A,Waterfall!$A142,Purchase!$D:$D,Waterfall!$C142,Purchase!$C:$C,Waterfall!EH$1)</f>
        <v>0</v>
      </c>
      <c r="EI142" s="4">
        <f>SUMIFS(Purchase!$F:$F,Purchase!$A:$A,Waterfall!$A142,Purchase!$D:$D,Waterfall!$C142,Purchase!$C:$C,Waterfall!EI$1)</f>
        <v>0</v>
      </c>
      <c r="EJ142" s="4">
        <f>SUMIFS(Purchase!$F:$F,Purchase!$A:$A,Waterfall!$A142,Purchase!$D:$D,Waterfall!$C142,Purchase!$C:$C,Waterfall!EJ$1)</f>
        <v>0</v>
      </c>
      <c r="EK142" s="4">
        <f>SUMIFS(Purchase!$F:$F,Purchase!$A:$A,Waterfall!$A142,Purchase!$D:$D,Waterfall!$C142,Purchase!$C:$C,Waterfall!EK$1)</f>
        <v>0</v>
      </c>
      <c r="EL142" s="4">
        <f>SUMIFS(Purchase!$F:$F,Purchase!$A:$A,Waterfall!$A142,Purchase!$D:$D,Waterfall!$C142,Purchase!$C:$C,Waterfall!EL$1)</f>
        <v>0</v>
      </c>
      <c r="EM142" s="4">
        <f>SUMIFS(Purchase!$F:$F,Purchase!$A:$A,Waterfall!$A142,Purchase!$D:$D,Waterfall!$C142,Purchase!$C:$C,Waterfall!EM$1)</f>
        <v>0</v>
      </c>
      <c r="EN142" s="4">
        <f>SUMIFS(Purchase!$F:$F,Purchase!$A:$A,Waterfall!$A142,Purchase!$D:$D,Waterfall!$C142,Purchase!$C:$C,Waterfall!EN$1)</f>
        <v>0</v>
      </c>
      <c r="EO142" s="4">
        <f>SUMIFS(Purchase!$F:$F,Purchase!$A:$A,Waterfall!$A142,Purchase!$D:$D,Waterfall!$C142,Purchase!$C:$C,Waterfall!EO$1)</f>
        <v>0</v>
      </c>
      <c r="EP142" s="4">
        <f>SUMIFS(Purchase!$F:$F,Purchase!$A:$A,Waterfall!$A142,Purchase!$D:$D,Waterfall!$C142,Purchase!$C:$C,Waterfall!EP$1)</f>
        <v>0</v>
      </c>
      <c r="EQ142" s="4">
        <f>SUMIFS(Purchase!$F:$F,Purchase!$A:$A,Waterfall!$A142,Purchase!$D:$D,Waterfall!$C142,Purchase!$C:$C,Waterfall!EQ$1)</f>
        <v>0</v>
      </c>
      <c r="ER142" s="4">
        <f>SUMIFS(Purchase!$F:$F,Purchase!$A:$A,Waterfall!$A142,Purchase!$D:$D,Waterfall!$C142,Purchase!$C:$C,Waterfall!ER$1)</f>
        <v>0</v>
      </c>
      <c r="ES142" s="4">
        <f>SUMIFS(Purchase!$F:$F,Purchase!$A:$A,Waterfall!$A142,Purchase!$D:$D,Waterfall!$C142,Purchase!$C:$C,Waterfall!ES$1)</f>
        <v>0</v>
      </c>
      <c r="ET142" s="4">
        <f>SUMIFS(Purchase!$F:$F,Purchase!$A:$A,Waterfall!$A142,Purchase!$D:$D,Waterfall!$C142,Purchase!$C:$C,Waterfall!ET$1)</f>
        <v>0</v>
      </c>
      <c r="EU142" s="4">
        <f>SUMIFS(Purchase!$F:$F,Purchase!$A:$A,Waterfall!$A142,Purchase!$D:$D,Waterfall!$C142,Purchase!$C:$C,Waterfall!EU$1)</f>
        <v>0</v>
      </c>
      <c r="EV142" s="4">
        <f>SUMIFS(Purchase!$F:$F,Purchase!$A:$A,Waterfall!$A142,Purchase!$D:$D,Waterfall!$C142,Purchase!$C:$C,Waterfall!EV$1)</f>
        <v>0</v>
      </c>
      <c r="EW142" s="4">
        <f>SUMIFS(Purchase!$F:$F,Purchase!$A:$A,Waterfall!$A142,Purchase!$D:$D,Waterfall!$C142,Purchase!$C:$C,Waterfall!EW$1)</f>
        <v>0</v>
      </c>
      <c r="EX142" s="4">
        <f>SUMIFS(Purchase!$F:$F,Purchase!$A:$A,Waterfall!$A142,Purchase!$D:$D,Waterfall!$C142,Purchase!$C:$C,Waterfall!EX$1)</f>
        <v>0</v>
      </c>
      <c r="EY142" s="4">
        <f>SUMIFS(Purchase!$F:$F,Purchase!$A:$A,Waterfall!$A142,Purchase!$D:$D,Waterfall!$C142,Purchase!$C:$C,Waterfall!EY$1)</f>
        <v>0</v>
      </c>
      <c r="EZ142" s="4">
        <f>SUMIFS(Purchase!$F:$F,Purchase!$A:$A,Waterfall!$A142,Purchase!$D:$D,Waterfall!$C142,Purchase!$C:$C,Waterfall!EZ$1)</f>
        <v>0</v>
      </c>
      <c r="FA142" s="4">
        <f>SUMIFS(Purchase!$F:$F,Purchase!$A:$A,Waterfall!$A142,Purchase!$D:$D,Waterfall!$C142,Purchase!$C:$C,Waterfall!FA$1)</f>
        <v>0</v>
      </c>
      <c r="FB142" s="4">
        <f>SUMIFS(Purchase!$F:$F,Purchase!$A:$A,Waterfall!$A142,Purchase!$D:$D,Waterfall!$C142,Purchase!$C:$C,Waterfall!FB$1)</f>
        <v>0</v>
      </c>
      <c r="FC142" s="4">
        <f>SUMIFS(Purchase!$F:$F,Purchase!$A:$A,Waterfall!$A142,Purchase!$D:$D,Waterfall!$C142,Purchase!$C:$C,Waterfall!FC$1)</f>
        <v>0</v>
      </c>
      <c r="FD142" s="4">
        <f>SUMIFS(Purchase!$F:$F,Purchase!$A:$A,Waterfall!$A142,Purchase!$D:$D,Waterfall!$C142,Purchase!$C:$C,Waterfall!FD$1)</f>
        <v>0</v>
      </c>
      <c r="FE142" s="4">
        <f>SUMIFS(Purchase!$F:$F,Purchase!$A:$A,Waterfall!$A142,Purchase!$D:$D,Waterfall!$C142,Purchase!$C:$C,Waterfall!FE$1)</f>
        <v>0</v>
      </c>
      <c r="FF142" s="4">
        <f>SUMIFS(Purchase!$F:$F,Purchase!$A:$A,Waterfall!$A142,Purchase!$D:$D,Waterfall!$C142,Purchase!$C:$C,Waterfall!FF$1)</f>
        <v>0</v>
      </c>
      <c r="FG142" s="4">
        <f>SUMIFS(Purchase!$F:$F,Purchase!$A:$A,Waterfall!$A142,Purchase!$D:$D,Waterfall!$C142,Purchase!$C:$C,Waterfall!FG$1)</f>
        <v>0</v>
      </c>
      <c r="FH142" s="4">
        <f>SUMIFS(Purchase!$F:$F,Purchase!$A:$A,Waterfall!$A142,Purchase!$D:$D,Waterfall!$C142,Purchase!$C:$C,Waterfall!FH$1)</f>
        <v>0</v>
      </c>
      <c r="FI142" s="4">
        <f>SUMIFS(Purchase!$F:$F,Purchase!$A:$A,Waterfall!$A142,Purchase!$D:$D,Waterfall!$C142,Purchase!$C:$C,Waterfall!FI$1)</f>
        <v>0</v>
      </c>
      <c r="FJ142" s="4">
        <f>SUMIFS(Purchase!$F:$F,Purchase!$A:$A,Waterfall!$A142,Purchase!$D:$D,Waterfall!$C142,Purchase!$C:$C,Waterfall!FJ$1)</f>
        <v>0</v>
      </c>
      <c r="FK142" s="4">
        <f>SUMIFS(Purchase!$F:$F,Purchase!$A:$A,Waterfall!$A142,Purchase!$D:$D,Waterfall!$C142,Purchase!$C:$C,Waterfall!FK$1)</f>
        <v>0</v>
      </c>
      <c r="FL142" s="4">
        <f>SUMIFS(Purchase!$F:$F,Purchase!$A:$A,Waterfall!$A142,Purchase!$D:$D,Waterfall!$C142,Purchase!$C:$C,Waterfall!FL$1)</f>
        <v>0</v>
      </c>
      <c r="FM142" s="4">
        <f>SUMIFS(Purchase!$F:$F,Purchase!$A:$A,Waterfall!$A142,Purchase!$D:$D,Waterfall!$C142,Purchase!$C:$C,Waterfall!FM$1)</f>
        <v>0</v>
      </c>
      <c r="FN142" s="4">
        <f>SUMIFS(Purchase!$F:$F,Purchase!$A:$A,Waterfall!$A142,Purchase!$D:$D,Waterfall!$C142,Purchase!$C:$C,Waterfall!FN$1)</f>
        <v>0</v>
      </c>
      <c r="FO142" s="4">
        <f>SUMIFS(Purchase!$F:$F,Purchase!$A:$A,Waterfall!$A142,Purchase!$D:$D,Waterfall!$C142,Purchase!$C:$C,Waterfall!FO$1)</f>
        <v>0</v>
      </c>
      <c r="FP142" s="4">
        <f>SUMIFS(Purchase!$F:$F,Purchase!$A:$A,Waterfall!$A142,Purchase!$D:$D,Waterfall!$C142,Purchase!$C:$C,Waterfall!FP$1)</f>
        <v>0</v>
      </c>
      <c r="FQ142" s="4">
        <f>SUMIFS(Purchase!$F:$F,Purchase!$A:$A,Waterfall!$A142,Purchase!$D:$D,Waterfall!$C142,Purchase!$C:$C,Waterfall!FQ$1)</f>
        <v>0</v>
      </c>
      <c r="FR142" s="4">
        <f>SUMIFS(Purchase!$F:$F,Purchase!$A:$A,Waterfall!$A142,Purchase!$D:$D,Waterfall!$C142,Purchase!$C:$C,Waterfall!FR$1)</f>
        <v>0</v>
      </c>
      <c r="FS142" s="4">
        <f>SUMIFS(Purchase!$F:$F,Purchase!$A:$A,Waterfall!$A142,Purchase!$D:$D,Waterfall!$C142,Purchase!$C:$C,Waterfall!FS$1)</f>
        <v>0</v>
      </c>
      <c r="FT142" s="4">
        <f>SUMIFS(Purchase!$F:$F,Purchase!$A:$A,Waterfall!$A142,Purchase!$D:$D,Waterfall!$C142,Purchase!$C:$C,Waterfall!FT$1)</f>
        <v>0</v>
      </c>
      <c r="FU142" s="4">
        <f>SUMIFS(Purchase!$F:$F,Purchase!$A:$A,Waterfall!$A142,Purchase!$D:$D,Waterfall!$C142,Purchase!$C:$C,Waterfall!FU$1)</f>
        <v>0</v>
      </c>
      <c r="FV142" s="4">
        <f>SUMIFS(Purchase!$F:$F,Purchase!$A:$A,Waterfall!$A142,Purchase!$D:$D,Waterfall!$C142,Purchase!$C:$C,Waterfall!FV$1)</f>
        <v>0</v>
      </c>
      <c r="FW142" s="4">
        <f>SUMIFS(Purchase!$F:$F,Purchase!$A:$A,Waterfall!$A142,Purchase!$D:$D,Waterfall!$C142,Purchase!$C:$C,Waterfall!FW$1)</f>
        <v>0</v>
      </c>
      <c r="FX142" s="4">
        <f>SUMIFS(Purchase!$F:$F,Purchase!$A:$A,Waterfall!$A142,Purchase!$D:$D,Waterfall!$C142,Purchase!$C:$C,Waterfall!FX$1)</f>
        <v>0</v>
      </c>
      <c r="FY142" s="4">
        <f>SUMIFS(Purchase!$F:$F,Purchase!$A:$A,Waterfall!$A142,Purchase!$D:$D,Waterfall!$C142,Purchase!$C:$C,Waterfall!FY$1)</f>
        <v>0</v>
      </c>
      <c r="FZ142" s="4">
        <f>SUMIFS(Purchase!$F:$F,Purchase!$A:$A,Waterfall!$A142,Purchase!$D:$D,Waterfall!$C142,Purchase!$C:$C,Waterfall!FZ$1)</f>
        <v>0</v>
      </c>
      <c r="GA142" s="4">
        <f>SUMIFS(Purchase!$F:$F,Purchase!$A:$A,Waterfall!$A142,Purchase!$D:$D,Waterfall!$C142,Purchase!$C:$C,Waterfall!GA$1)</f>
        <v>0</v>
      </c>
      <c r="GB142" s="4">
        <f>SUMIFS(Purchase!$F:$F,Purchase!$A:$A,Waterfall!$A142,Purchase!$D:$D,Waterfall!$C142,Purchase!$C:$C,Waterfall!GB$1)</f>
        <v>0</v>
      </c>
      <c r="GC142" s="4">
        <f>SUMIFS(Purchase!$F:$F,Purchase!$A:$A,Waterfall!$A142,Purchase!$D:$D,Waterfall!$C142,Purchase!$C:$C,Waterfall!GC$1)</f>
        <v>0</v>
      </c>
      <c r="GD142" s="4">
        <f>SUMIFS(Purchase!$F:$F,Purchase!$A:$A,Waterfall!$A142,Purchase!$D:$D,Waterfall!$C142,Purchase!$C:$C,Waterfall!GD$1)</f>
        <v>0</v>
      </c>
      <c r="GE142" s="4">
        <f>SUMIFS(Purchase!$F:$F,Purchase!$A:$A,Waterfall!$A142,Purchase!$D:$D,Waterfall!$C142,Purchase!$C:$C,Waterfall!GE$1)</f>
        <v>0</v>
      </c>
      <c r="GF142" s="4">
        <f>SUMIFS(Purchase!$F:$F,Purchase!$A:$A,Waterfall!$A142,Purchase!$D:$D,Waterfall!$C142,Purchase!$C:$C,Waterfall!GF$1)</f>
        <v>0</v>
      </c>
      <c r="GG142" s="4">
        <f>SUMIFS(Purchase!$F:$F,Purchase!$A:$A,Waterfall!$A142,Purchase!$D:$D,Waterfall!$C142,Purchase!$C:$C,Waterfall!GG$1)</f>
        <v>0</v>
      </c>
      <c r="GH142" s="4">
        <f>SUMIFS(Purchase!$F:$F,Purchase!$A:$A,Waterfall!$A142,Purchase!$D:$D,Waterfall!$C142,Purchase!$C:$C,Waterfall!GH$1)</f>
        <v>0</v>
      </c>
      <c r="GI142" s="4">
        <f>SUMIFS(Purchase!$F:$F,Purchase!$A:$A,Waterfall!$A142,Purchase!$D:$D,Waterfall!$C142,Purchase!$C:$C,Waterfall!GI$1)</f>
        <v>0</v>
      </c>
    </row>
    <row r="143" spans="1:191" x14ac:dyDescent="0.35">
      <c r="A143" s="8">
        <f t="shared" si="5"/>
        <v>1</v>
      </c>
      <c r="B143" s="2" t="str">
        <f>VLOOKUP($A143,Centers!$B$1:$C$120,2,)</f>
        <v>GATE</v>
      </c>
      <c r="C143" s="3">
        <v>45020</v>
      </c>
      <c r="D143" s="4">
        <f>IF($A143=1,SUM(SUMIFS(Indent!$E:$E,Indent!$C:$C,Waterfall!$C143,Indent!$A:$A,Centers!$A$2),SUMIFS(Indent!$E:$E,Indent!$C:$C,Waterfall!$C143,Indent!$A:$A,Centers!$A$3),SUMIFS(Indent!$E:$E,Indent!$C:$C,Waterfall!$C143,Indent!$A:$A,Centers!$A$4),SUMIFS(Indent!$E:$E,Indent!$C:$C,Waterfall!$C143,Indent!$A:$A,Centers!$A$5),SUMIFS(Indent!$E:$E,Indent!$C:$C,Waterfall!$C143,Indent!$A:$A,Centers!$A$6),SUMIFS(Indent!$E:$E,Indent!$C:$C,Waterfall!$C143,Indent!$A:$A,Centers!$A$7),SUMIFS(Indent!$E:$E,Indent!$C:$C,Waterfall!$C143,Indent!$A:$A,Centers!$A$8)),SUMIFS(Indent!$E:$E,Indent!$C:$C,Waterfall!$C143,Indent!$A:$A,$A143))</f>
        <v>0</v>
      </c>
      <c r="E143" s="4">
        <f>SUMIFS(Purchase!$F:$F,Purchase!$A:$A,Waterfall!$A143,Purchase!$D:$D,Waterfall!$C143,Purchase!$C:$C,Waterfall!E$1)</f>
        <v>0</v>
      </c>
      <c r="F143" s="4">
        <f>SUMIFS(Purchase!$F:$F,Purchase!$A:$A,Waterfall!$A143,Purchase!$D:$D,Waterfall!$C143,Purchase!$C:$C,Waterfall!F$1)</f>
        <v>0</v>
      </c>
      <c r="G143" s="4">
        <f>SUMIFS(Purchase!$F:$F,Purchase!$A:$A,Waterfall!$A143,Purchase!$D:$D,Waterfall!$C143,Purchase!$C:$C,Waterfall!G$1)</f>
        <v>0</v>
      </c>
      <c r="H143" s="4">
        <f>SUMIFS(Purchase!$F:$F,Purchase!$A:$A,Waterfall!$A143,Purchase!$D:$D,Waterfall!$C143,Purchase!$C:$C,Waterfall!H$1)</f>
        <v>0</v>
      </c>
      <c r="I143" s="4">
        <f>SUMIFS(Purchase!$F:$F,Purchase!$A:$A,Waterfall!$A143,Purchase!$D:$D,Waterfall!$C143,Purchase!$C:$C,Waterfall!I$1)</f>
        <v>0</v>
      </c>
      <c r="J143" s="4">
        <f>SUMIFS(Purchase!$F:$F,Purchase!$A:$A,Waterfall!$A143,Purchase!$D:$D,Waterfall!$C143,Purchase!$C:$C,Waterfall!J$1)</f>
        <v>0</v>
      </c>
      <c r="K143" s="4">
        <f>SUMIFS(Purchase!$F:$F,Purchase!$A:$A,Waterfall!$A143,Purchase!$D:$D,Waterfall!$C143,Purchase!$C:$C,Waterfall!K$1)</f>
        <v>0</v>
      </c>
      <c r="L143" s="4">
        <f>SUMIFS(Purchase!$F:$F,Purchase!$A:$A,Waterfall!$A143,Purchase!$D:$D,Waterfall!$C143,Purchase!$C:$C,Waterfall!L$1)</f>
        <v>0</v>
      </c>
      <c r="M143" s="4">
        <f>SUMIFS(Purchase!$F:$F,Purchase!$A:$A,Waterfall!$A143,Purchase!$D:$D,Waterfall!$C143,Purchase!$C:$C,Waterfall!M$1)</f>
        <v>0</v>
      </c>
      <c r="N143" s="4">
        <f>SUMIFS(Purchase!$F:$F,Purchase!$A:$A,Waterfall!$A143,Purchase!$D:$D,Waterfall!$C143,Purchase!$C:$C,Waterfall!N$1)</f>
        <v>0</v>
      </c>
      <c r="O143" s="4">
        <f>SUMIFS(Purchase!$F:$F,Purchase!$A:$A,Waterfall!$A143,Purchase!$D:$D,Waterfall!$C143,Purchase!$C:$C,Waterfall!O$1)</f>
        <v>0</v>
      </c>
      <c r="P143" s="4">
        <f>SUMIFS(Purchase!$F:$F,Purchase!$A:$A,Waterfall!$A143,Purchase!$D:$D,Waterfall!$C143,Purchase!$C:$C,Waterfall!P$1)</f>
        <v>0</v>
      </c>
      <c r="Q143" s="4">
        <f>SUMIFS(Purchase!$F:$F,Purchase!$A:$A,Waterfall!$A143,Purchase!$D:$D,Waterfall!$C143,Purchase!$C:$C,Waterfall!Q$1)</f>
        <v>0</v>
      </c>
      <c r="R143" s="4">
        <f>SUMIFS(Purchase!$F:$F,Purchase!$A:$A,Waterfall!$A143,Purchase!$D:$D,Waterfall!$C143,Purchase!$C:$C,Waterfall!R$1)</f>
        <v>0</v>
      </c>
      <c r="S143" s="4">
        <f>SUMIFS(Purchase!$F:$F,Purchase!$A:$A,Waterfall!$A143,Purchase!$D:$D,Waterfall!$C143,Purchase!$C:$C,Waterfall!S$1)</f>
        <v>0</v>
      </c>
      <c r="T143" s="4">
        <f>SUMIFS(Purchase!$F:$F,Purchase!$A:$A,Waterfall!$A143,Purchase!$D:$D,Waterfall!$C143,Purchase!$C:$C,Waterfall!T$1)</f>
        <v>0</v>
      </c>
      <c r="U143" s="4">
        <f>SUMIFS(Purchase!$F:$F,Purchase!$A:$A,Waterfall!$A143,Purchase!$D:$D,Waterfall!$C143,Purchase!$C:$C,Waterfall!U$1)</f>
        <v>0</v>
      </c>
      <c r="V143" s="4">
        <f>SUMIFS(Purchase!$F:$F,Purchase!$A:$A,Waterfall!$A143,Purchase!$D:$D,Waterfall!$C143,Purchase!$C:$C,Waterfall!V$1)</f>
        <v>0</v>
      </c>
      <c r="W143" s="4">
        <f>SUMIFS(Purchase!$F:$F,Purchase!$A:$A,Waterfall!$A143,Purchase!$D:$D,Waterfall!$C143,Purchase!$C:$C,Waterfall!W$1)</f>
        <v>0</v>
      </c>
      <c r="X143" s="4">
        <f>SUMIFS(Purchase!$F:$F,Purchase!$A:$A,Waterfall!$A143,Purchase!$D:$D,Waterfall!$C143,Purchase!$C:$C,Waterfall!X$1)</f>
        <v>0</v>
      </c>
      <c r="Y143" s="4">
        <f>SUMIFS(Purchase!$F:$F,Purchase!$A:$A,Waterfall!$A143,Purchase!$D:$D,Waterfall!$C143,Purchase!$C:$C,Waterfall!Y$1)</f>
        <v>0</v>
      </c>
      <c r="Z143" s="4">
        <f>SUMIFS(Purchase!$F:$F,Purchase!$A:$A,Waterfall!$A143,Purchase!$D:$D,Waterfall!$C143,Purchase!$C:$C,Waterfall!Z$1)</f>
        <v>0</v>
      </c>
      <c r="AA143" s="4">
        <f>SUMIFS(Purchase!$F:$F,Purchase!$A:$A,Waterfall!$A143,Purchase!$D:$D,Waterfall!$C143,Purchase!$C:$C,Waterfall!AA$1)</f>
        <v>0</v>
      </c>
      <c r="AB143" s="4">
        <f>SUMIFS(Purchase!$F:$F,Purchase!$A:$A,Waterfall!$A143,Purchase!$D:$D,Waterfall!$C143,Purchase!$C:$C,Waterfall!AB$1)</f>
        <v>0</v>
      </c>
      <c r="AC143" s="4">
        <f>SUMIFS(Purchase!$F:$F,Purchase!$A:$A,Waterfall!$A143,Purchase!$D:$D,Waterfall!$C143,Purchase!$C:$C,Waterfall!AC$1)</f>
        <v>0</v>
      </c>
      <c r="AD143" s="4">
        <f>SUMIFS(Purchase!$F:$F,Purchase!$A:$A,Waterfall!$A143,Purchase!$D:$D,Waterfall!$C143,Purchase!$C:$C,Waterfall!AD$1)</f>
        <v>0</v>
      </c>
      <c r="AE143" s="4">
        <f>SUMIFS(Purchase!$F:$F,Purchase!$A:$A,Waterfall!$A143,Purchase!$D:$D,Waterfall!$C143,Purchase!$C:$C,Waterfall!AE$1)</f>
        <v>0</v>
      </c>
      <c r="AF143" s="4">
        <f>SUMIFS(Purchase!$F:$F,Purchase!$A:$A,Waterfall!$A143,Purchase!$D:$D,Waterfall!$C143,Purchase!$C:$C,Waterfall!AF$1)</f>
        <v>0</v>
      </c>
      <c r="AG143" s="4">
        <f>SUMIFS(Purchase!$F:$F,Purchase!$A:$A,Waterfall!$A143,Purchase!$D:$D,Waterfall!$C143,Purchase!$C:$C,Waterfall!AG$1)</f>
        <v>0</v>
      </c>
      <c r="AH143" s="4">
        <f>SUMIFS(Purchase!$F:$F,Purchase!$A:$A,Waterfall!$A143,Purchase!$D:$D,Waterfall!$C143,Purchase!$C:$C,Waterfall!AH$1)</f>
        <v>0</v>
      </c>
      <c r="AI143" s="4">
        <f>SUMIFS(Purchase!$F:$F,Purchase!$A:$A,Waterfall!$A143,Purchase!$D:$D,Waterfall!$C143,Purchase!$C:$C,Waterfall!AI$1)</f>
        <v>0</v>
      </c>
      <c r="AJ143" s="4">
        <f>SUMIFS(Purchase!$F:$F,Purchase!$A:$A,Waterfall!$A143,Purchase!$D:$D,Waterfall!$C143,Purchase!$C:$C,Waterfall!AJ$1)</f>
        <v>0</v>
      </c>
      <c r="AK143" s="4">
        <f>SUMIFS(Purchase!$F:$F,Purchase!$A:$A,Waterfall!$A143,Purchase!$D:$D,Waterfall!$C143,Purchase!$C:$C,Waterfall!AK$1)</f>
        <v>0</v>
      </c>
      <c r="AL143" s="4">
        <f>SUMIFS(Purchase!$F:$F,Purchase!$A:$A,Waterfall!$A143,Purchase!$D:$D,Waterfall!$C143,Purchase!$C:$C,Waterfall!AL$1)</f>
        <v>0</v>
      </c>
      <c r="AM143" s="4">
        <f>SUMIFS(Purchase!$F:$F,Purchase!$A:$A,Waterfall!$A143,Purchase!$D:$D,Waterfall!$C143,Purchase!$C:$C,Waterfall!AM$1)</f>
        <v>0</v>
      </c>
      <c r="AN143" s="4">
        <f>SUMIFS(Purchase!$F:$F,Purchase!$A:$A,Waterfall!$A143,Purchase!$D:$D,Waterfall!$C143,Purchase!$C:$C,Waterfall!AN$1)</f>
        <v>0</v>
      </c>
      <c r="AO143" s="4">
        <f>SUMIFS(Purchase!$F:$F,Purchase!$A:$A,Waterfall!$A143,Purchase!$D:$D,Waterfall!$C143,Purchase!$C:$C,Waterfall!AO$1)</f>
        <v>0</v>
      </c>
      <c r="AP143" s="4">
        <f>SUMIFS(Purchase!$F:$F,Purchase!$A:$A,Waterfall!$A143,Purchase!$D:$D,Waterfall!$C143,Purchase!$C:$C,Waterfall!AP$1)</f>
        <v>0</v>
      </c>
      <c r="AQ143" s="4">
        <f>SUMIFS(Purchase!$F:$F,Purchase!$A:$A,Waterfall!$A143,Purchase!$D:$D,Waterfall!$C143,Purchase!$C:$C,Waterfall!AQ$1)</f>
        <v>0</v>
      </c>
      <c r="AR143" s="4">
        <f>SUMIFS(Purchase!$F:$F,Purchase!$A:$A,Waterfall!$A143,Purchase!$D:$D,Waterfall!$C143,Purchase!$C:$C,Waterfall!AR$1)</f>
        <v>0</v>
      </c>
      <c r="AS143" s="4">
        <f>SUMIFS(Purchase!$F:$F,Purchase!$A:$A,Waterfall!$A143,Purchase!$D:$D,Waterfall!$C143,Purchase!$C:$C,Waterfall!AS$1)</f>
        <v>0</v>
      </c>
      <c r="AT143" s="4">
        <f>SUMIFS(Purchase!$F:$F,Purchase!$A:$A,Waterfall!$A143,Purchase!$D:$D,Waterfall!$C143,Purchase!$C:$C,Waterfall!AT$1)</f>
        <v>0</v>
      </c>
      <c r="AU143" s="4">
        <f>SUMIFS(Purchase!$F:$F,Purchase!$A:$A,Waterfall!$A143,Purchase!$D:$D,Waterfall!$C143,Purchase!$C:$C,Waterfall!AU$1)</f>
        <v>0</v>
      </c>
      <c r="AV143" s="4">
        <f>SUMIFS(Purchase!$F:$F,Purchase!$A:$A,Waterfall!$A143,Purchase!$D:$D,Waterfall!$C143,Purchase!$C:$C,Waterfall!AV$1)</f>
        <v>0</v>
      </c>
      <c r="AW143" s="4">
        <f>SUMIFS(Purchase!$F:$F,Purchase!$A:$A,Waterfall!$A143,Purchase!$D:$D,Waterfall!$C143,Purchase!$C:$C,Waterfall!AW$1)</f>
        <v>0</v>
      </c>
      <c r="AX143" s="4">
        <f>SUMIFS(Purchase!$F:$F,Purchase!$A:$A,Waterfall!$A143,Purchase!$D:$D,Waterfall!$C143,Purchase!$C:$C,Waterfall!AX$1)</f>
        <v>0</v>
      </c>
      <c r="AY143" s="4">
        <f>SUMIFS(Purchase!$F:$F,Purchase!$A:$A,Waterfall!$A143,Purchase!$D:$D,Waterfall!$C143,Purchase!$C:$C,Waterfall!AY$1)</f>
        <v>0</v>
      </c>
      <c r="AZ143" s="4">
        <f>SUMIFS(Purchase!$F:$F,Purchase!$A:$A,Waterfall!$A143,Purchase!$D:$D,Waterfall!$C143,Purchase!$C:$C,Waterfall!AZ$1)</f>
        <v>0</v>
      </c>
      <c r="BA143" s="4">
        <f>SUMIFS(Purchase!$F:$F,Purchase!$A:$A,Waterfall!$A143,Purchase!$D:$D,Waterfall!$C143,Purchase!$C:$C,Waterfall!BA$1)</f>
        <v>0</v>
      </c>
      <c r="BB143" s="4">
        <f>SUMIFS(Purchase!$F:$F,Purchase!$A:$A,Waterfall!$A143,Purchase!$D:$D,Waterfall!$C143,Purchase!$C:$C,Waterfall!BB$1)</f>
        <v>0</v>
      </c>
      <c r="BC143" s="4">
        <f>SUMIFS(Purchase!$F:$F,Purchase!$A:$A,Waterfall!$A143,Purchase!$D:$D,Waterfall!$C143,Purchase!$C:$C,Waterfall!BC$1)</f>
        <v>0</v>
      </c>
      <c r="BD143" s="4">
        <f>SUMIFS(Purchase!$F:$F,Purchase!$A:$A,Waterfall!$A143,Purchase!$D:$D,Waterfall!$C143,Purchase!$C:$C,Waterfall!BD$1)</f>
        <v>0</v>
      </c>
      <c r="BE143" s="4">
        <f>SUMIFS(Purchase!$F:$F,Purchase!$A:$A,Waterfall!$A143,Purchase!$D:$D,Waterfall!$C143,Purchase!$C:$C,Waterfall!BE$1)</f>
        <v>0</v>
      </c>
      <c r="BF143" s="4">
        <f>SUMIFS(Purchase!$F:$F,Purchase!$A:$A,Waterfall!$A143,Purchase!$D:$D,Waterfall!$C143,Purchase!$C:$C,Waterfall!BF$1)</f>
        <v>0</v>
      </c>
      <c r="BG143" s="4">
        <f>SUMIFS(Purchase!$F:$F,Purchase!$A:$A,Waterfall!$A143,Purchase!$D:$D,Waterfall!$C143,Purchase!$C:$C,Waterfall!BG$1)</f>
        <v>0</v>
      </c>
      <c r="BH143" s="4">
        <f>SUMIFS(Purchase!$F:$F,Purchase!$A:$A,Waterfall!$A143,Purchase!$D:$D,Waterfall!$C143,Purchase!$C:$C,Waterfall!BH$1)</f>
        <v>0</v>
      </c>
      <c r="BI143" s="4">
        <f>SUMIFS(Purchase!$F:$F,Purchase!$A:$A,Waterfall!$A143,Purchase!$D:$D,Waterfall!$C143,Purchase!$C:$C,Waterfall!BI$1)</f>
        <v>0</v>
      </c>
      <c r="BJ143" s="4">
        <f>SUMIFS(Purchase!$F:$F,Purchase!$A:$A,Waterfall!$A143,Purchase!$D:$D,Waterfall!$C143,Purchase!$C:$C,Waterfall!BJ$1)</f>
        <v>0</v>
      </c>
      <c r="BK143" s="4">
        <f>SUMIFS(Purchase!$F:$F,Purchase!$A:$A,Waterfall!$A143,Purchase!$D:$D,Waterfall!$C143,Purchase!$C:$C,Waterfall!BK$1)</f>
        <v>0</v>
      </c>
      <c r="BL143" s="4">
        <f>SUMIFS(Purchase!$F:$F,Purchase!$A:$A,Waterfall!$A143,Purchase!$D:$D,Waterfall!$C143,Purchase!$C:$C,Waterfall!BL$1)</f>
        <v>0</v>
      </c>
      <c r="BM143" s="4">
        <f>SUMIFS(Purchase!$F:$F,Purchase!$A:$A,Waterfall!$A143,Purchase!$D:$D,Waterfall!$C143,Purchase!$C:$C,Waterfall!BM$1)</f>
        <v>0</v>
      </c>
      <c r="BN143" s="4">
        <f>SUMIFS(Purchase!$F:$F,Purchase!$A:$A,Waterfall!$A143,Purchase!$D:$D,Waterfall!$C143,Purchase!$C:$C,Waterfall!BN$1)</f>
        <v>0</v>
      </c>
      <c r="BO143" s="4">
        <f>SUMIFS(Purchase!$F:$F,Purchase!$A:$A,Waterfall!$A143,Purchase!$D:$D,Waterfall!$C143,Purchase!$C:$C,Waterfall!BO$1)</f>
        <v>0</v>
      </c>
      <c r="BP143" s="4">
        <f>SUMIFS(Purchase!$F:$F,Purchase!$A:$A,Waterfall!$A143,Purchase!$D:$D,Waterfall!$C143,Purchase!$C:$C,Waterfall!BP$1)</f>
        <v>0</v>
      </c>
      <c r="BQ143" s="4">
        <f>SUMIFS(Purchase!$F:$F,Purchase!$A:$A,Waterfall!$A143,Purchase!$D:$D,Waterfall!$C143,Purchase!$C:$C,Waterfall!BQ$1)</f>
        <v>0</v>
      </c>
      <c r="BR143" s="4">
        <f>SUMIFS(Purchase!$F:$F,Purchase!$A:$A,Waterfall!$A143,Purchase!$D:$D,Waterfall!$C143,Purchase!$C:$C,Waterfall!BR$1)</f>
        <v>0</v>
      </c>
      <c r="BS143" s="4">
        <f>SUMIFS(Purchase!$F:$F,Purchase!$A:$A,Waterfall!$A143,Purchase!$D:$D,Waterfall!$C143,Purchase!$C:$C,Waterfall!BS$1)</f>
        <v>0</v>
      </c>
      <c r="BT143" s="4">
        <f>SUMIFS(Purchase!$F:$F,Purchase!$A:$A,Waterfall!$A143,Purchase!$D:$D,Waterfall!$C143,Purchase!$C:$C,Waterfall!BT$1)</f>
        <v>0</v>
      </c>
      <c r="BU143" s="4">
        <f>SUMIFS(Purchase!$F:$F,Purchase!$A:$A,Waterfall!$A143,Purchase!$D:$D,Waterfall!$C143,Purchase!$C:$C,Waterfall!BU$1)</f>
        <v>0</v>
      </c>
      <c r="BV143" s="4">
        <f>SUMIFS(Purchase!$F:$F,Purchase!$A:$A,Waterfall!$A143,Purchase!$D:$D,Waterfall!$C143,Purchase!$C:$C,Waterfall!BV$1)</f>
        <v>0</v>
      </c>
      <c r="BW143" s="4">
        <f>SUMIFS(Purchase!$F:$F,Purchase!$A:$A,Waterfall!$A143,Purchase!$D:$D,Waterfall!$C143,Purchase!$C:$C,Waterfall!BW$1)</f>
        <v>0</v>
      </c>
      <c r="BX143" s="4">
        <f>SUMIFS(Purchase!$F:$F,Purchase!$A:$A,Waterfall!$A143,Purchase!$D:$D,Waterfall!$C143,Purchase!$C:$C,Waterfall!BX$1)</f>
        <v>0</v>
      </c>
      <c r="BY143" s="4">
        <f>SUMIFS(Purchase!$F:$F,Purchase!$A:$A,Waterfall!$A143,Purchase!$D:$D,Waterfall!$C143,Purchase!$C:$C,Waterfall!BY$1)</f>
        <v>0</v>
      </c>
      <c r="BZ143" s="4">
        <f>SUMIFS(Purchase!$F:$F,Purchase!$A:$A,Waterfall!$A143,Purchase!$D:$D,Waterfall!$C143,Purchase!$C:$C,Waterfall!BZ$1)</f>
        <v>0</v>
      </c>
      <c r="CA143" s="4">
        <f>SUMIFS(Purchase!$F:$F,Purchase!$A:$A,Waterfall!$A143,Purchase!$D:$D,Waterfall!$C143,Purchase!$C:$C,Waterfall!CA$1)</f>
        <v>0</v>
      </c>
      <c r="CB143" s="4">
        <f>SUMIFS(Purchase!$F:$F,Purchase!$A:$A,Waterfall!$A143,Purchase!$D:$D,Waterfall!$C143,Purchase!$C:$C,Waterfall!CB$1)</f>
        <v>0</v>
      </c>
      <c r="CC143" s="4">
        <f>SUMIFS(Purchase!$F:$F,Purchase!$A:$A,Waterfall!$A143,Purchase!$D:$D,Waterfall!$C143,Purchase!$C:$C,Waterfall!CC$1)</f>
        <v>0</v>
      </c>
      <c r="CD143" s="4">
        <f>SUMIFS(Purchase!$F:$F,Purchase!$A:$A,Waterfall!$A143,Purchase!$D:$D,Waterfall!$C143,Purchase!$C:$C,Waterfall!CD$1)</f>
        <v>0</v>
      </c>
      <c r="CE143" s="4">
        <f>SUMIFS(Purchase!$F:$F,Purchase!$A:$A,Waterfall!$A143,Purchase!$D:$D,Waterfall!$C143,Purchase!$C:$C,Waterfall!CE$1)</f>
        <v>0</v>
      </c>
      <c r="CF143" s="4">
        <f>SUMIFS(Purchase!$F:$F,Purchase!$A:$A,Waterfall!$A143,Purchase!$D:$D,Waterfall!$C143,Purchase!$C:$C,Waterfall!CF$1)</f>
        <v>0</v>
      </c>
      <c r="CG143" s="4">
        <f>SUMIFS(Purchase!$F:$F,Purchase!$A:$A,Waterfall!$A143,Purchase!$D:$D,Waterfall!$C143,Purchase!$C:$C,Waterfall!CG$1)</f>
        <v>0</v>
      </c>
      <c r="CH143" s="4">
        <f>SUMIFS(Purchase!$F:$F,Purchase!$A:$A,Waterfall!$A143,Purchase!$D:$D,Waterfall!$C143,Purchase!$C:$C,Waterfall!CH$1)</f>
        <v>0</v>
      </c>
      <c r="CI143" s="4">
        <f>SUMIFS(Purchase!$F:$F,Purchase!$A:$A,Waterfall!$A143,Purchase!$D:$D,Waterfall!$C143,Purchase!$C:$C,Waterfall!CI$1)</f>
        <v>0</v>
      </c>
      <c r="CJ143" s="4">
        <f>SUMIFS(Purchase!$F:$F,Purchase!$A:$A,Waterfall!$A143,Purchase!$D:$D,Waterfall!$C143,Purchase!$C:$C,Waterfall!CJ$1)</f>
        <v>0</v>
      </c>
      <c r="CK143" s="4">
        <f>SUMIFS(Purchase!$F:$F,Purchase!$A:$A,Waterfall!$A143,Purchase!$D:$D,Waterfall!$C143,Purchase!$C:$C,Waterfall!CK$1)</f>
        <v>0</v>
      </c>
      <c r="CL143" s="4">
        <f>SUMIFS(Purchase!$F:$F,Purchase!$A:$A,Waterfall!$A143,Purchase!$D:$D,Waterfall!$C143,Purchase!$C:$C,Waterfall!CL$1)</f>
        <v>0</v>
      </c>
      <c r="CM143" s="4">
        <f>SUMIFS(Purchase!$F:$F,Purchase!$A:$A,Waterfall!$A143,Purchase!$D:$D,Waterfall!$C143,Purchase!$C:$C,Waterfall!CM$1)</f>
        <v>0</v>
      </c>
      <c r="CN143" s="4">
        <f>SUMIFS(Purchase!$F:$F,Purchase!$A:$A,Waterfall!$A143,Purchase!$D:$D,Waterfall!$C143,Purchase!$C:$C,Waterfall!CN$1)</f>
        <v>0</v>
      </c>
      <c r="CO143" s="4">
        <f>SUMIFS(Purchase!$F:$F,Purchase!$A:$A,Waterfall!$A143,Purchase!$D:$D,Waterfall!$C143,Purchase!$C:$C,Waterfall!CO$1)</f>
        <v>0</v>
      </c>
      <c r="CP143" s="4">
        <f>SUMIFS(Purchase!$F:$F,Purchase!$A:$A,Waterfall!$A143,Purchase!$D:$D,Waterfall!$C143,Purchase!$C:$C,Waterfall!CP$1)</f>
        <v>0</v>
      </c>
      <c r="CQ143" s="4">
        <f>SUMIFS(Purchase!$F:$F,Purchase!$A:$A,Waterfall!$A143,Purchase!$D:$D,Waterfall!$C143,Purchase!$C:$C,Waterfall!CQ$1)</f>
        <v>0</v>
      </c>
      <c r="CR143" s="4">
        <f>SUMIFS(Purchase!$F:$F,Purchase!$A:$A,Waterfall!$A143,Purchase!$D:$D,Waterfall!$C143,Purchase!$C:$C,Waterfall!CR$1)</f>
        <v>0</v>
      </c>
      <c r="CS143" s="4">
        <f>SUMIFS(Purchase!$F:$F,Purchase!$A:$A,Waterfall!$A143,Purchase!$D:$D,Waterfall!$C143,Purchase!$C:$C,Waterfall!CS$1)</f>
        <v>0</v>
      </c>
      <c r="CT143" s="4">
        <f>SUMIFS(Purchase!$F:$F,Purchase!$A:$A,Waterfall!$A143,Purchase!$D:$D,Waterfall!$C143,Purchase!$C:$C,Waterfall!CT$1)</f>
        <v>0</v>
      </c>
      <c r="CU143" s="4">
        <f>SUMIFS(Purchase!$F:$F,Purchase!$A:$A,Waterfall!$A143,Purchase!$D:$D,Waterfall!$C143,Purchase!$C:$C,Waterfall!CU$1)</f>
        <v>0</v>
      </c>
      <c r="CV143" s="4">
        <f>SUMIFS(Purchase!$F:$F,Purchase!$A:$A,Waterfall!$A143,Purchase!$D:$D,Waterfall!$C143,Purchase!$C:$C,Waterfall!CV$1)</f>
        <v>0</v>
      </c>
      <c r="CW143" s="4">
        <f>SUMIFS(Purchase!$F:$F,Purchase!$A:$A,Waterfall!$A143,Purchase!$D:$D,Waterfall!$C143,Purchase!$C:$C,Waterfall!CW$1)</f>
        <v>0</v>
      </c>
      <c r="CX143" s="4">
        <f>SUMIFS(Purchase!$F:$F,Purchase!$A:$A,Waterfall!$A143,Purchase!$D:$D,Waterfall!$C143,Purchase!$C:$C,Waterfall!CX$1)</f>
        <v>0</v>
      </c>
      <c r="CY143" s="4">
        <f>SUMIFS(Purchase!$F:$F,Purchase!$A:$A,Waterfall!$A143,Purchase!$D:$D,Waterfall!$C143,Purchase!$C:$C,Waterfall!CY$1)</f>
        <v>0</v>
      </c>
      <c r="CZ143" s="4">
        <f>SUMIFS(Purchase!$F:$F,Purchase!$A:$A,Waterfall!$A143,Purchase!$D:$D,Waterfall!$C143,Purchase!$C:$C,Waterfall!CZ$1)</f>
        <v>0</v>
      </c>
      <c r="DA143" s="4">
        <f>SUMIFS(Purchase!$F:$F,Purchase!$A:$A,Waterfall!$A143,Purchase!$D:$D,Waterfall!$C143,Purchase!$C:$C,Waterfall!DA$1)</f>
        <v>0</v>
      </c>
      <c r="DB143" s="4">
        <f>SUMIFS(Purchase!$F:$F,Purchase!$A:$A,Waterfall!$A143,Purchase!$D:$D,Waterfall!$C143,Purchase!$C:$C,Waterfall!DB$1)</f>
        <v>0</v>
      </c>
      <c r="DC143" s="4">
        <f>SUMIFS(Purchase!$F:$F,Purchase!$A:$A,Waterfall!$A143,Purchase!$D:$D,Waterfall!$C143,Purchase!$C:$C,Waterfall!DC$1)</f>
        <v>0</v>
      </c>
      <c r="DD143" s="4">
        <f>SUMIFS(Purchase!$F:$F,Purchase!$A:$A,Waterfall!$A143,Purchase!$D:$D,Waterfall!$C143,Purchase!$C:$C,Waterfall!DD$1)</f>
        <v>0</v>
      </c>
      <c r="DE143" s="4">
        <f>SUMIFS(Purchase!$F:$F,Purchase!$A:$A,Waterfall!$A143,Purchase!$D:$D,Waterfall!$C143,Purchase!$C:$C,Waterfall!DE$1)</f>
        <v>0</v>
      </c>
      <c r="DF143" s="4">
        <f>SUMIFS(Purchase!$F:$F,Purchase!$A:$A,Waterfall!$A143,Purchase!$D:$D,Waterfall!$C143,Purchase!$C:$C,Waterfall!DF$1)</f>
        <v>0</v>
      </c>
      <c r="DG143" s="4">
        <f>SUMIFS(Purchase!$F:$F,Purchase!$A:$A,Waterfall!$A143,Purchase!$D:$D,Waterfall!$C143,Purchase!$C:$C,Waterfall!DG$1)</f>
        <v>0</v>
      </c>
      <c r="DH143" s="4">
        <f>SUMIFS(Purchase!$F:$F,Purchase!$A:$A,Waterfall!$A143,Purchase!$D:$D,Waterfall!$C143,Purchase!$C:$C,Waterfall!DH$1)</f>
        <v>0</v>
      </c>
      <c r="DI143" s="4">
        <f>SUMIFS(Purchase!$F:$F,Purchase!$A:$A,Waterfall!$A143,Purchase!$D:$D,Waterfall!$C143,Purchase!$C:$C,Waterfall!DI$1)</f>
        <v>0</v>
      </c>
      <c r="DJ143" s="4">
        <f>SUMIFS(Purchase!$F:$F,Purchase!$A:$A,Waterfall!$A143,Purchase!$D:$D,Waterfall!$C143,Purchase!$C:$C,Waterfall!DJ$1)</f>
        <v>0</v>
      </c>
      <c r="DK143" s="4">
        <f>SUMIFS(Purchase!$F:$F,Purchase!$A:$A,Waterfall!$A143,Purchase!$D:$D,Waterfall!$C143,Purchase!$C:$C,Waterfall!DK$1)</f>
        <v>0</v>
      </c>
      <c r="DL143" s="4">
        <f>SUMIFS(Purchase!$F:$F,Purchase!$A:$A,Waterfall!$A143,Purchase!$D:$D,Waterfall!$C143,Purchase!$C:$C,Waterfall!DL$1)</f>
        <v>0</v>
      </c>
      <c r="DM143" s="4">
        <f>SUMIFS(Purchase!$F:$F,Purchase!$A:$A,Waterfall!$A143,Purchase!$D:$D,Waterfall!$C143,Purchase!$C:$C,Waterfall!DM$1)</f>
        <v>0</v>
      </c>
      <c r="DN143" s="4">
        <f>SUMIFS(Purchase!$F:$F,Purchase!$A:$A,Waterfall!$A143,Purchase!$D:$D,Waterfall!$C143,Purchase!$C:$C,Waterfall!DN$1)</f>
        <v>0</v>
      </c>
      <c r="DO143" s="4">
        <f>SUMIFS(Purchase!$F:$F,Purchase!$A:$A,Waterfall!$A143,Purchase!$D:$D,Waterfall!$C143,Purchase!$C:$C,Waterfall!DO$1)</f>
        <v>0</v>
      </c>
      <c r="DP143" s="4">
        <f>SUMIFS(Purchase!$F:$F,Purchase!$A:$A,Waterfall!$A143,Purchase!$D:$D,Waterfall!$C143,Purchase!$C:$C,Waterfall!DP$1)</f>
        <v>0</v>
      </c>
      <c r="DQ143" s="4">
        <f>SUMIFS(Purchase!$F:$F,Purchase!$A:$A,Waterfall!$A143,Purchase!$D:$D,Waterfall!$C143,Purchase!$C:$C,Waterfall!DQ$1)</f>
        <v>0</v>
      </c>
      <c r="DR143" s="4">
        <f>SUMIFS(Purchase!$F:$F,Purchase!$A:$A,Waterfall!$A143,Purchase!$D:$D,Waterfall!$C143,Purchase!$C:$C,Waterfall!DR$1)</f>
        <v>0</v>
      </c>
      <c r="DS143" s="4">
        <f>SUMIFS(Purchase!$F:$F,Purchase!$A:$A,Waterfall!$A143,Purchase!$D:$D,Waterfall!$C143,Purchase!$C:$C,Waterfall!DS$1)</f>
        <v>0</v>
      </c>
      <c r="DT143" s="4">
        <f>SUMIFS(Purchase!$F:$F,Purchase!$A:$A,Waterfall!$A143,Purchase!$D:$D,Waterfall!$C143,Purchase!$C:$C,Waterfall!DT$1)</f>
        <v>0</v>
      </c>
      <c r="DU143" s="4">
        <f>SUMIFS(Purchase!$F:$F,Purchase!$A:$A,Waterfall!$A143,Purchase!$D:$D,Waterfall!$C143,Purchase!$C:$C,Waterfall!DU$1)</f>
        <v>0</v>
      </c>
      <c r="DV143" s="4">
        <f>SUMIFS(Purchase!$F:$F,Purchase!$A:$A,Waterfall!$A143,Purchase!$D:$D,Waterfall!$C143,Purchase!$C:$C,Waterfall!DV$1)</f>
        <v>0</v>
      </c>
      <c r="DW143" s="4">
        <f>SUMIFS(Purchase!$F:$F,Purchase!$A:$A,Waterfall!$A143,Purchase!$D:$D,Waterfall!$C143,Purchase!$C:$C,Waterfall!DW$1)</f>
        <v>0</v>
      </c>
      <c r="DX143" s="4">
        <f>SUMIFS(Purchase!$F:$F,Purchase!$A:$A,Waterfall!$A143,Purchase!$D:$D,Waterfall!$C143,Purchase!$C:$C,Waterfall!DX$1)</f>
        <v>0</v>
      </c>
      <c r="DY143" s="4">
        <f>SUMIFS(Purchase!$F:$F,Purchase!$A:$A,Waterfall!$A143,Purchase!$D:$D,Waterfall!$C143,Purchase!$C:$C,Waterfall!DY$1)</f>
        <v>0</v>
      </c>
      <c r="DZ143" s="4">
        <f>SUMIFS(Purchase!$F:$F,Purchase!$A:$A,Waterfall!$A143,Purchase!$D:$D,Waterfall!$C143,Purchase!$C:$C,Waterfall!DZ$1)</f>
        <v>0</v>
      </c>
      <c r="EA143" s="4">
        <f>SUMIFS(Purchase!$F:$F,Purchase!$A:$A,Waterfall!$A143,Purchase!$D:$D,Waterfall!$C143,Purchase!$C:$C,Waterfall!EA$1)</f>
        <v>0</v>
      </c>
      <c r="EB143" s="4">
        <f>SUMIFS(Purchase!$F:$F,Purchase!$A:$A,Waterfall!$A143,Purchase!$D:$D,Waterfall!$C143,Purchase!$C:$C,Waterfall!EB$1)</f>
        <v>0</v>
      </c>
      <c r="EC143" s="4">
        <f>SUMIFS(Purchase!$F:$F,Purchase!$A:$A,Waterfall!$A143,Purchase!$D:$D,Waterfall!$C143,Purchase!$C:$C,Waterfall!EC$1)</f>
        <v>0</v>
      </c>
      <c r="ED143" s="4">
        <f>SUMIFS(Purchase!$F:$F,Purchase!$A:$A,Waterfall!$A143,Purchase!$D:$D,Waterfall!$C143,Purchase!$C:$C,Waterfall!ED$1)</f>
        <v>0</v>
      </c>
      <c r="EE143" s="4">
        <f>SUMIFS(Purchase!$F:$F,Purchase!$A:$A,Waterfall!$A143,Purchase!$D:$D,Waterfall!$C143,Purchase!$C:$C,Waterfall!EE$1)</f>
        <v>0</v>
      </c>
      <c r="EF143" s="4">
        <f>SUMIFS(Purchase!$F:$F,Purchase!$A:$A,Waterfall!$A143,Purchase!$D:$D,Waterfall!$C143,Purchase!$C:$C,Waterfall!EF$1)</f>
        <v>0</v>
      </c>
      <c r="EG143" s="4">
        <f>SUMIFS(Purchase!$F:$F,Purchase!$A:$A,Waterfall!$A143,Purchase!$D:$D,Waterfall!$C143,Purchase!$C:$C,Waterfall!EG$1)</f>
        <v>0</v>
      </c>
      <c r="EH143" s="4">
        <f>SUMIFS(Purchase!$F:$F,Purchase!$A:$A,Waterfall!$A143,Purchase!$D:$D,Waterfall!$C143,Purchase!$C:$C,Waterfall!EH$1)</f>
        <v>0</v>
      </c>
      <c r="EI143" s="4">
        <f>SUMIFS(Purchase!$F:$F,Purchase!$A:$A,Waterfall!$A143,Purchase!$D:$D,Waterfall!$C143,Purchase!$C:$C,Waterfall!EI$1)</f>
        <v>0</v>
      </c>
      <c r="EJ143" s="4">
        <f>SUMIFS(Purchase!$F:$F,Purchase!$A:$A,Waterfall!$A143,Purchase!$D:$D,Waterfall!$C143,Purchase!$C:$C,Waterfall!EJ$1)</f>
        <v>0</v>
      </c>
      <c r="EK143" s="4">
        <f>SUMIFS(Purchase!$F:$F,Purchase!$A:$A,Waterfall!$A143,Purchase!$D:$D,Waterfall!$C143,Purchase!$C:$C,Waterfall!EK$1)</f>
        <v>0</v>
      </c>
      <c r="EL143" s="4">
        <f>SUMIFS(Purchase!$F:$F,Purchase!$A:$A,Waterfall!$A143,Purchase!$D:$D,Waterfall!$C143,Purchase!$C:$C,Waterfall!EL$1)</f>
        <v>0</v>
      </c>
      <c r="EM143" s="4">
        <f>SUMIFS(Purchase!$F:$F,Purchase!$A:$A,Waterfall!$A143,Purchase!$D:$D,Waterfall!$C143,Purchase!$C:$C,Waterfall!EM$1)</f>
        <v>0</v>
      </c>
      <c r="EN143" s="4">
        <f>SUMIFS(Purchase!$F:$F,Purchase!$A:$A,Waterfall!$A143,Purchase!$D:$D,Waterfall!$C143,Purchase!$C:$C,Waterfall!EN$1)</f>
        <v>0</v>
      </c>
      <c r="EO143" s="4">
        <f>SUMIFS(Purchase!$F:$F,Purchase!$A:$A,Waterfall!$A143,Purchase!$D:$D,Waterfall!$C143,Purchase!$C:$C,Waterfall!EO$1)</f>
        <v>0</v>
      </c>
      <c r="EP143" s="4">
        <f>SUMIFS(Purchase!$F:$F,Purchase!$A:$A,Waterfall!$A143,Purchase!$D:$D,Waterfall!$C143,Purchase!$C:$C,Waterfall!EP$1)</f>
        <v>0</v>
      </c>
      <c r="EQ143" s="4">
        <f>SUMIFS(Purchase!$F:$F,Purchase!$A:$A,Waterfall!$A143,Purchase!$D:$D,Waterfall!$C143,Purchase!$C:$C,Waterfall!EQ$1)</f>
        <v>0</v>
      </c>
      <c r="ER143" s="4">
        <f>SUMIFS(Purchase!$F:$F,Purchase!$A:$A,Waterfall!$A143,Purchase!$D:$D,Waterfall!$C143,Purchase!$C:$C,Waterfall!ER$1)</f>
        <v>0</v>
      </c>
      <c r="ES143" s="4">
        <f>SUMIFS(Purchase!$F:$F,Purchase!$A:$A,Waterfall!$A143,Purchase!$D:$D,Waterfall!$C143,Purchase!$C:$C,Waterfall!ES$1)</f>
        <v>0</v>
      </c>
      <c r="ET143" s="4">
        <f>SUMIFS(Purchase!$F:$F,Purchase!$A:$A,Waterfall!$A143,Purchase!$D:$D,Waterfall!$C143,Purchase!$C:$C,Waterfall!ET$1)</f>
        <v>0</v>
      </c>
      <c r="EU143" s="4">
        <f>SUMIFS(Purchase!$F:$F,Purchase!$A:$A,Waterfall!$A143,Purchase!$D:$D,Waterfall!$C143,Purchase!$C:$C,Waterfall!EU$1)</f>
        <v>0</v>
      </c>
      <c r="EV143" s="4">
        <f>SUMIFS(Purchase!$F:$F,Purchase!$A:$A,Waterfall!$A143,Purchase!$D:$D,Waterfall!$C143,Purchase!$C:$C,Waterfall!EV$1)</f>
        <v>0</v>
      </c>
      <c r="EW143" s="4">
        <f>SUMIFS(Purchase!$F:$F,Purchase!$A:$A,Waterfall!$A143,Purchase!$D:$D,Waterfall!$C143,Purchase!$C:$C,Waterfall!EW$1)</f>
        <v>0</v>
      </c>
      <c r="EX143" s="4">
        <f>SUMIFS(Purchase!$F:$F,Purchase!$A:$A,Waterfall!$A143,Purchase!$D:$D,Waterfall!$C143,Purchase!$C:$C,Waterfall!EX$1)</f>
        <v>0</v>
      </c>
      <c r="EY143" s="4">
        <f>SUMIFS(Purchase!$F:$F,Purchase!$A:$A,Waterfall!$A143,Purchase!$D:$D,Waterfall!$C143,Purchase!$C:$C,Waterfall!EY$1)</f>
        <v>0</v>
      </c>
      <c r="EZ143" s="4">
        <f>SUMIFS(Purchase!$F:$F,Purchase!$A:$A,Waterfall!$A143,Purchase!$D:$D,Waterfall!$C143,Purchase!$C:$C,Waterfall!EZ$1)</f>
        <v>0</v>
      </c>
      <c r="FA143" s="4">
        <f>SUMIFS(Purchase!$F:$F,Purchase!$A:$A,Waterfall!$A143,Purchase!$D:$D,Waterfall!$C143,Purchase!$C:$C,Waterfall!FA$1)</f>
        <v>0</v>
      </c>
      <c r="FB143" s="4">
        <f>SUMIFS(Purchase!$F:$F,Purchase!$A:$A,Waterfall!$A143,Purchase!$D:$D,Waterfall!$C143,Purchase!$C:$C,Waterfall!FB$1)</f>
        <v>0</v>
      </c>
      <c r="FC143" s="4">
        <f>SUMIFS(Purchase!$F:$F,Purchase!$A:$A,Waterfall!$A143,Purchase!$D:$D,Waterfall!$C143,Purchase!$C:$C,Waterfall!FC$1)</f>
        <v>0</v>
      </c>
      <c r="FD143" s="4">
        <f>SUMIFS(Purchase!$F:$F,Purchase!$A:$A,Waterfall!$A143,Purchase!$D:$D,Waterfall!$C143,Purchase!$C:$C,Waterfall!FD$1)</f>
        <v>0</v>
      </c>
      <c r="FE143" s="4">
        <f>SUMIFS(Purchase!$F:$F,Purchase!$A:$A,Waterfall!$A143,Purchase!$D:$D,Waterfall!$C143,Purchase!$C:$C,Waterfall!FE$1)</f>
        <v>0</v>
      </c>
      <c r="FF143" s="4">
        <f>SUMIFS(Purchase!$F:$F,Purchase!$A:$A,Waterfall!$A143,Purchase!$D:$D,Waterfall!$C143,Purchase!$C:$C,Waterfall!FF$1)</f>
        <v>0</v>
      </c>
      <c r="FG143" s="4">
        <f>SUMIFS(Purchase!$F:$F,Purchase!$A:$A,Waterfall!$A143,Purchase!$D:$D,Waterfall!$C143,Purchase!$C:$C,Waterfall!FG$1)</f>
        <v>0</v>
      </c>
      <c r="FH143" s="4">
        <f>SUMIFS(Purchase!$F:$F,Purchase!$A:$A,Waterfall!$A143,Purchase!$D:$D,Waterfall!$C143,Purchase!$C:$C,Waterfall!FH$1)</f>
        <v>0</v>
      </c>
      <c r="FI143" s="4">
        <f>SUMIFS(Purchase!$F:$F,Purchase!$A:$A,Waterfall!$A143,Purchase!$D:$D,Waterfall!$C143,Purchase!$C:$C,Waterfall!FI$1)</f>
        <v>0</v>
      </c>
      <c r="FJ143" s="4">
        <f>SUMIFS(Purchase!$F:$F,Purchase!$A:$A,Waterfall!$A143,Purchase!$D:$D,Waterfall!$C143,Purchase!$C:$C,Waterfall!FJ$1)</f>
        <v>0</v>
      </c>
      <c r="FK143" s="4">
        <f>SUMIFS(Purchase!$F:$F,Purchase!$A:$A,Waterfall!$A143,Purchase!$D:$D,Waterfall!$C143,Purchase!$C:$C,Waterfall!FK$1)</f>
        <v>0</v>
      </c>
      <c r="FL143" s="4">
        <f>SUMIFS(Purchase!$F:$F,Purchase!$A:$A,Waterfall!$A143,Purchase!$D:$D,Waterfall!$C143,Purchase!$C:$C,Waterfall!FL$1)</f>
        <v>0</v>
      </c>
      <c r="FM143" s="4">
        <f>SUMIFS(Purchase!$F:$F,Purchase!$A:$A,Waterfall!$A143,Purchase!$D:$D,Waterfall!$C143,Purchase!$C:$C,Waterfall!FM$1)</f>
        <v>0</v>
      </c>
      <c r="FN143" s="4">
        <f>SUMIFS(Purchase!$F:$F,Purchase!$A:$A,Waterfall!$A143,Purchase!$D:$D,Waterfall!$C143,Purchase!$C:$C,Waterfall!FN$1)</f>
        <v>0</v>
      </c>
      <c r="FO143" s="4">
        <f>SUMIFS(Purchase!$F:$F,Purchase!$A:$A,Waterfall!$A143,Purchase!$D:$D,Waterfall!$C143,Purchase!$C:$C,Waterfall!FO$1)</f>
        <v>0</v>
      </c>
      <c r="FP143" s="4">
        <f>SUMIFS(Purchase!$F:$F,Purchase!$A:$A,Waterfall!$A143,Purchase!$D:$D,Waterfall!$C143,Purchase!$C:$C,Waterfall!FP$1)</f>
        <v>0</v>
      </c>
      <c r="FQ143" s="4">
        <f>SUMIFS(Purchase!$F:$F,Purchase!$A:$A,Waterfall!$A143,Purchase!$D:$D,Waterfall!$C143,Purchase!$C:$C,Waterfall!FQ$1)</f>
        <v>0</v>
      </c>
      <c r="FR143" s="4">
        <f>SUMIFS(Purchase!$F:$F,Purchase!$A:$A,Waterfall!$A143,Purchase!$D:$D,Waterfall!$C143,Purchase!$C:$C,Waterfall!FR$1)</f>
        <v>0</v>
      </c>
      <c r="FS143" s="4">
        <f>SUMIFS(Purchase!$F:$F,Purchase!$A:$A,Waterfall!$A143,Purchase!$D:$D,Waterfall!$C143,Purchase!$C:$C,Waterfall!FS$1)</f>
        <v>0</v>
      </c>
      <c r="FT143" s="4">
        <f>SUMIFS(Purchase!$F:$F,Purchase!$A:$A,Waterfall!$A143,Purchase!$D:$D,Waterfall!$C143,Purchase!$C:$C,Waterfall!FT$1)</f>
        <v>0</v>
      </c>
      <c r="FU143" s="4">
        <f>SUMIFS(Purchase!$F:$F,Purchase!$A:$A,Waterfall!$A143,Purchase!$D:$D,Waterfall!$C143,Purchase!$C:$C,Waterfall!FU$1)</f>
        <v>0</v>
      </c>
      <c r="FV143" s="4">
        <f>SUMIFS(Purchase!$F:$F,Purchase!$A:$A,Waterfall!$A143,Purchase!$D:$D,Waterfall!$C143,Purchase!$C:$C,Waterfall!FV$1)</f>
        <v>0</v>
      </c>
      <c r="FW143" s="4">
        <f>SUMIFS(Purchase!$F:$F,Purchase!$A:$A,Waterfall!$A143,Purchase!$D:$D,Waterfall!$C143,Purchase!$C:$C,Waterfall!FW$1)</f>
        <v>0</v>
      </c>
      <c r="FX143" s="4">
        <f>SUMIFS(Purchase!$F:$F,Purchase!$A:$A,Waterfall!$A143,Purchase!$D:$D,Waterfall!$C143,Purchase!$C:$C,Waterfall!FX$1)</f>
        <v>0</v>
      </c>
      <c r="FY143" s="4">
        <f>SUMIFS(Purchase!$F:$F,Purchase!$A:$A,Waterfall!$A143,Purchase!$D:$D,Waterfall!$C143,Purchase!$C:$C,Waterfall!FY$1)</f>
        <v>0</v>
      </c>
      <c r="FZ143" s="4">
        <f>SUMIFS(Purchase!$F:$F,Purchase!$A:$A,Waterfall!$A143,Purchase!$D:$D,Waterfall!$C143,Purchase!$C:$C,Waterfall!FZ$1)</f>
        <v>0</v>
      </c>
      <c r="GA143" s="4">
        <f>SUMIFS(Purchase!$F:$F,Purchase!$A:$A,Waterfall!$A143,Purchase!$D:$D,Waterfall!$C143,Purchase!$C:$C,Waterfall!GA$1)</f>
        <v>0</v>
      </c>
      <c r="GB143" s="4">
        <f>SUMIFS(Purchase!$F:$F,Purchase!$A:$A,Waterfall!$A143,Purchase!$D:$D,Waterfall!$C143,Purchase!$C:$C,Waterfall!GB$1)</f>
        <v>0</v>
      </c>
      <c r="GC143" s="4">
        <f>SUMIFS(Purchase!$F:$F,Purchase!$A:$A,Waterfall!$A143,Purchase!$D:$D,Waterfall!$C143,Purchase!$C:$C,Waterfall!GC$1)</f>
        <v>0</v>
      </c>
      <c r="GD143" s="4">
        <f>SUMIFS(Purchase!$F:$F,Purchase!$A:$A,Waterfall!$A143,Purchase!$D:$D,Waterfall!$C143,Purchase!$C:$C,Waterfall!GD$1)</f>
        <v>0</v>
      </c>
      <c r="GE143" s="4">
        <f>SUMIFS(Purchase!$F:$F,Purchase!$A:$A,Waterfall!$A143,Purchase!$D:$D,Waterfall!$C143,Purchase!$C:$C,Waterfall!GE$1)</f>
        <v>0</v>
      </c>
      <c r="GF143" s="4">
        <f>SUMIFS(Purchase!$F:$F,Purchase!$A:$A,Waterfall!$A143,Purchase!$D:$D,Waterfall!$C143,Purchase!$C:$C,Waterfall!GF$1)</f>
        <v>0</v>
      </c>
      <c r="GG143" s="4">
        <f>SUMIFS(Purchase!$F:$F,Purchase!$A:$A,Waterfall!$A143,Purchase!$D:$D,Waterfall!$C143,Purchase!$C:$C,Waterfall!GG$1)</f>
        <v>0</v>
      </c>
      <c r="GH143" s="4">
        <f>SUMIFS(Purchase!$F:$F,Purchase!$A:$A,Waterfall!$A143,Purchase!$D:$D,Waterfall!$C143,Purchase!$C:$C,Waterfall!GH$1)</f>
        <v>0</v>
      </c>
      <c r="GI143" s="4">
        <f>SUMIFS(Purchase!$F:$F,Purchase!$A:$A,Waterfall!$A143,Purchase!$D:$D,Waterfall!$C143,Purchase!$C:$C,Waterfall!GI$1)</f>
        <v>0</v>
      </c>
    </row>
    <row r="144" spans="1:191" x14ac:dyDescent="0.35">
      <c r="A144" s="8">
        <f t="shared" si="5"/>
        <v>1</v>
      </c>
      <c r="B144" s="2" t="str">
        <f>VLOOKUP($A144,Centers!$B$1:$C$120,2,)</f>
        <v>GATE</v>
      </c>
      <c r="C144" s="3">
        <v>45021</v>
      </c>
      <c r="D144" s="4">
        <f>IF($A144=1,SUM(SUMIFS(Indent!$E:$E,Indent!$C:$C,Waterfall!$C144,Indent!$A:$A,Centers!$A$2),SUMIFS(Indent!$E:$E,Indent!$C:$C,Waterfall!$C144,Indent!$A:$A,Centers!$A$3),SUMIFS(Indent!$E:$E,Indent!$C:$C,Waterfall!$C144,Indent!$A:$A,Centers!$A$4),SUMIFS(Indent!$E:$E,Indent!$C:$C,Waterfall!$C144,Indent!$A:$A,Centers!$A$5),SUMIFS(Indent!$E:$E,Indent!$C:$C,Waterfall!$C144,Indent!$A:$A,Centers!$A$6),SUMIFS(Indent!$E:$E,Indent!$C:$C,Waterfall!$C144,Indent!$A:$A,Centers!$A$7),SUMIFS(Indent!$E:$E,Indent!$C:$C,Waterfall!$C144,Indent!$A:$A,Centers!$A$8)),SUMIFS(Indent!$E:$E,Indent!$C:$C,Waterfall!$C144,Indent!$A:$A,$A144))</f>
        <v>0</v>
      </c>
      <c r="E144" s="4">
        <f>SUMIFS(Purchase!$F:$F,Purchase!$A:$A,Waterfall!$A144,Purchase!$D:$D,Waterfall!$C144,Purchase!$C:$C,Waterfall!E$1)</f>
        <v>0</v>
      </c>
      <c r="F144" s="4">
        <f>SUMIFS(Purchase!$F:$F,Purchase!$A:$A,Waterfall!$A144,Purchase!$D:$D,Waterfall!$C144,Purchase!$C:$C,Waterfall!F$1)</f>
        <v>0</v>
      </c>
      <c r="G144" s="4">
        <f>SUMIFS(Purchase!$F:$F,Purchase!$A:$A,Waterfall!$A144,Purchase!$D:$D,Waterfall!$C144,Purchase!$C:$C,Waterfall!G$1)</f>
        <v>0</v>
      </c>
      <c r="H144" s="4">
        <f>SUMIFS(Purchase!$F:$F,Purchase!$A:$A,Waterfall!$A144,Purchase!$D:$D,Waterfall!$C144,Purchase!$C:$C,Waterfall!H$1)</f>
        <v>0</v>
      </c>
      <c r="I144" s="4">
        <f>SUMIFS(Purchase!$F:$F,Purchase!$A:$A,Waterfall!$A144,Purchase!$D:$D,Waterfall!$C144,Purchase!$C:$C,Waterfall!I$1)</f>
        <v>0</v>
      </c>
      <c r="J144" s="4">
        <f>SUMIFS(Purchase!$F:$F,Purchase!$A:$A,Waterfall!$A144,Purchase!$D:$D,Waterfall!$C144,Purchase!$C:$C,Waterfall!J$1)</f>
        <v>0</v>
      </c>
      <c r="K144" s="4">
        <f>SUMIFS(Purchase!$F:$F,Purchase!$A:$A,Waterfall!$A144,Purchase!$D:$D,Waterfall!$C144,Purchase!$C:$C,Waterfall!K$1)</f>
        <v>0</v>
      </c>
      <c r="L144" s="4">
        <f>SUMIFS(Purchase!$F:$F,Purchase!$A:$A,Waterfall!$A144,Purchase!$D:$D,Waterfall!$C144,Purchase!$C:$C,Waterfall!L$1)</f>
        <v>0</v>
      </c>
      <c r="M144" s="4">
        <f>SUMIFS(Purchase!$F:$F,Purchase!$A:$A,Waterfall!$A144,Purchase!$D:$D,Waterfall!$C144,Purchase!$C:$C,Waterfall!M$1)</f>
        <v>0</v>
      </c>
      <c r="N144" s="4">
        <f>SUMIFS(Purchase!$F:$F,Purchase!$A:$A,Waterfall!$A144,Purchase!$D:$D,Waterfall!$C144,Purchase!$C:$C,Waterfall!N$1)</f>
        <v>0</v>
      </c>
      <c r="O144" s="4">
        <f>SUMIFS(Purchase!$F:$F,Purchase!$A:$A,Waterfall!$A144,Purchase!$D:$D,Waterfall!$C144,Purchase!$C:$C,Waterfall!O$1)</f>
        <v>0</v>
      </c>
      <c r="P144" s="4">
        <f>SUMIFS(Purchase!$F:$F,Purchase!$A:$A,Waterfall!$A144,Purchase!$D:$D,Waterfall!$C144,Purchase!$C:$C,Waterfall!P$1)</f>
        <v>0</v>
      </c>
      <c r="Q144" s="4">
        <f>SUMIFS(Purchase!$F:$F,Purchase!$A:$A,Waterfall!$A144,Purchase!$D:$D,Waterfall!$C144,Purchase!$C:$C,Waterfall!Q$1)</f>
        <v>0</v>
      </c>
      <c r="R144" s="4">
        <f>SUMIFS(Purchase!$F:$F,Purchase!$A:$A,Waterfall!$A144,Purchase!$D:$D,Waterfall!$C144,Purchase!$C:$C,Waterfall!R$1)</f>
        <v>0</v>
      </c>
      <c r="S144" s="4">
        <f>SUMIFS(Purchase!$F:$F,Purchase!$A:$A,Waterfall!$A144,Purchase!$D:$D,Waterfall!$C144,Purchase!$C:$C,Waterfall!S$1)</f>
        <v>0</v>
      </c>
      <c r="T144" s="4">
        <f>SUMIFS(Purchase!$F:$F,Purchase!$A:$A,Waterfall!$A144,Purchase!$D:$D,Waterfall!$C144,Purchase!$C:$C,Waterfall!T$1)</f>
        <v>0</v>
      </c>
      <c r="U144" s="4">
        <f>SUMIFS(Purchase!$F:$F,Purchase!$A:$A,Waterfall!$A144,Purchase!$D:$D,Waterfall!$C144,Purchase!$C:$C,Waterfall!U$1)</f>
        <v>0</v>
      </c>
      <c r="V144" s="4">
        <f>SUMIFS(Purchase!$F:$F,Purchase!$A:$A,Waterfall!$A144,Purchase!$D:$D,Waterfall!$C144,Purchase!$C:$C,Waterfall!V$1)</f>
        <v>0</v>
      </c>
      <c r="W144" s="4">
        <f>SUMIFS(Purchase!$F:$F,Purchase!$A:$A,Waterfall!$A144,Purchase!$D:$D,Waterfall!$C144,Purchase!$C:$C,Waterfall!W$1)</f>
        <v>0</v>
      </c>
      <c r="X144" s="4">
        <f>SUMIFS(Purchase!$F:$F,Purchase!$A:$A,Waterfall!$A144,Purchase!$D:$D,Waterfall!$C144,Purchase!$C:$C,Waterfall!X$1)</f>
        <v>0</v>
      </c>
      <c r="Y144" s="4">
        <f>SUMIFS(Purchase!$F:$F,Purchase!$A:$A,Waterfall!$A144,Purchase!$D:$D,Waterfall!$C144,Purchase!$C:$C,Waterfall!Y$1)</f>
        <v>0</v>
      </c>
      <c r="Z144" s="4">
        <f>SUMIFS(Purchase!$F:$F,Purchase!$A:$A,Waterfall!$A144,Purchase!$D:$D,Waterfall!$C144,Purchase!$C:$C,Waterfall!Z$1)</f>
        <v>0</v>
      </c>
      <c r="AA144" s="4">
        <f>SUMIFS(Purchase!$F:$F,Purchase!$A:$A,Waterfall!$A144,Purchase!$D:$D,Waterfall!$C144,Purchase!$C:$C,Waterfall!AA$1)</f>
        <v>0</v>
      </c>
      <c r="AB144" s="4">
        <f>SUMIFS(Purchase!$F:$F,Purchase!$A:$A,Waterfall!$A144,Purchase!$D:$D,Waterfall!$C144,Purchase!$C:$C,Waterfall!AB$1)</f>
        <v>0</v>
      </c>
      <c r="AC144" s="4">
        <f>SUMIFS(Purchase!$F:$F,Purchase!$A:$A,Waterfall!$A144,Purchase!$D:$D,Waterfall!$C144,Purchase!$C:$C,Waterfall!AC$1)</f>
        <v>0</v>
      </c>
      <c r="AD144" s="4">
        <f>SUMIFS(Purchase!$F:$F,Purchase!$A:$A,Waterfall!$A144,Purchase!$D:$D,Waterfall!$C144,Purchase!$C:$C,Waterfall!AD$1)</f>
        <v>0</v>
      </c>
      <c r="AE144" s="4">
        <f>SUMIFS(Purchase!$F:$F,Purchase!$A:$A,Waterfall!$A144,Purchase!$D:$D,Waterfall!$C144,Purchase!$C:$C,Waterfall!AE$1)</f>
        <v>0</v>
      </c>
      <c r="AF144" s="4">
        <f>SUMIFS(Purchase!$F:$F,Purchase!$A:$A,Waterfall!$A144,Purchase!$D:$D,Waterfall!$C144,Purchase!$C:$C,Waterfall!AF$1)</f>
        <v>0</v>
      </c>
      <c r="AG144" s="4">
        <f>SUMIFS(Purchase!$F:$F,Purchase!$A:$A,Waterfall!$A144,Purchase!$D:$D,Waterfall!$C144,Purchase!$C:$C,Waterfall!AG$1)</f>
        <v>0</v>
      </c>
      <c r="AH144" s="4">
        <f>SUMIFS(Purchase!$F:$F,Purchase!$A:$A,Waterfall!$A144,Purchase!$D:$D,Waterfall!$C144,Purchase!$C:$C,Waterfall!AH$1)</f>
        <v>0</v>
      </c>
      <c r="AI144" s="4">
        <f>SUMIFS(Purchase!$F:$F,Purchase!$A:$A,Waterfall!$A144,Purchase!$D:$D,Waterfall!$C144,Purchase!$C:$C,Waterfall!AI$1)</f>
        <v>0</v>
      </c>
      <c r="AJ144" s="4">
        <f>SUMIFS(Purchase!$F:$F,Purchase!$A:$A,Waterfall!$A144,Purchase!$D:$D,Waterfall!$C144,Purchase!$C:$C,Waterfall!AJ$1)</f>
        <v>0</v>
      </c>
      <c r="AK144" s="4">
        <f>SUMIFS(Purchase!$F:$F,Purchase!$A:$A,Waterfall!$A144,Purchase!$D:$D,Waterfall!$C144,Purchase!$C:$C,Waterfall!AK$1)</f>
        <v>0</v>
      </c>
      <c r="AL144" s="4">
        <f>SUMIFS(Purchase!$F:$F,Purchase!$A:$A,Waterfall!$A144,Purchase!$D:$D,Waterfall!$C144,Purchase!$C:$C,Waterfall!AL$1)</f>
        <v>0</v>
      </c>
      <c r="AM144" s="4">
        <f>SUMIFS(Purchase!$F:$F,Purchase!$A:$A,Waterfall!$A144,Purchase!$D:$D,Waterfall!$C144,Purchase!$C:$C,Waterfall!AM$1)</f>
        <v>0</v>
      </c>
      <c r="AN144" s="4">
        <f>SUMIFS(Purchase!$F:$F,Purchase!$A:$A,Waterfall!$A144,Purchase!$D:$D,Waterfall!$C144,Purchase!$C:$C,Waterfall!AN$1)</f>
        <v>0</v>
      </c>
      <c r="AO144" s="4">
        <f>SUMIFS(Purchase!$F:$F,Purchase!$A:$A,Waterfall!$A144,Purchase!$D:$D,Waterfall!$C144,Purchase!$C:$C,Waterfall!AO$1)</f>
        <v>0</v>
      </c>
      <c r="AP144" s="4">
        <f>SUMIFS(Purchase!$F:$F,Purchase!$A:$A,Waterfall!$A144,Purchase!$D:$D,Waterfall!$C144,Purchase!$C:$C,Waterfall!AP$1)</f>
        <v>0</v>
      </c>
      <c r="AQ144" s="4">
        <f>SUMIFS(Purchase!$F:$F,Purchase!$A:$A,Waterfall!$A144,Purchase!$D:$D,Waterfall!$C144,Purchase!$C:$C,Waterfall!AQ$1)</f>
        <v>0</v>
      </c>
      <c r="AR144" s="4">
        <f>SUMIFS(Purchase!$F:$F,Purchase!$A:$A,Waterfall!$A144,Purchase!$D:$D,Waterfall!$C144,Purchase!$C:$C,Waterfall!AR$1)</f>
        <v>0</v>
      </c>
      <c r="AS144" s="4">
        <f>SUMIFS(Purchase!$F:$F,Purchase!$A:$A,Waterfall!$A144,Purchase!$D:$D,Waterfall!$C144,Purchase!$C:$C,Waterfall!AS$1)</f>
        <v>0</v>
      </c>
      <c r="AT144" s="4">
        <f>SUMIFS(Purchase!$F:$F,Purchase!$A:$A,Waterfall!$A144,Purchase!$D:$D,Waterfall!$C144,Purchase!$C:$C,Waterfall!AT$1)</f>
        <v>0</v>
      </c>
      <c r="AU144" s="4">
        <f>SUMIFS(Purchase!$F:$F,Purchase!$A:$A,Waterfall!$A144,Purchase!$D:$D,Waterfall!$C144,Purchase!$C:$C,Waterfall!AU$1)</f>
        <v>0</v>
      </c>
      <c r="AV144" s="4">
        <f>SUMIFS(Purchase!$F:$F,Purchase!$A:$A,Waterfall!$A144,Purchase!$D:$D,Waterfall!$C144,Purchase!$C:$C,Waterfall!AV$1)</f>
        <v>0</v>
      </c>
      <c r="AW144" s="4">
        <f>SUMIFS(Purchase!$F:$F,Purchase!$A:$A,Waterfall!$A144,Purchase!$D:$D,Waterfall!$C144,Purchase!$C:$C,Waterfall!AW$1)</f>
        <v>0</v>
      </c>
      <c r="AX144" s="4">
        <f>SUMIFS(Purchase!$F:$F,Purchase!$A:$A,Waterfall!$A144,Purchase!$D:$D,Waterfall!$C144,Purchase!$C:$C,Waterfall!AX$1)</f>
        <v>0</v>
      </c>
      <c r="AY144" s="4">
        <f>SUMIFS(Purchase!$F:$F,Purchase!$A:$A,Waterfall!$A144,Purchase!$D:$D,Waterfall!$C144,Purchase!$C:$C,Waterfall!AY$1)</f>
        <v>0</v>
      </c>
      <c r="AZ144" s="4">
        <f>SUMIFS(Purchase!$F:$F,Purchase!$A:$A,Waterfall!$A144,Purchase!$D:$D,Waterfall!$C144,Purchase!$C:$C,Waterfall!AZ$1)</f>
        <v>0</v>
      </c>
      <c r="BA144" s="4">
        <f>SUMIFS(Purchase!$F:$F,Purchase!$A:$A,Waterfall!$A144,Purchase!$D:$D,Waterfall!$C144,Purchase!$C:$C,Waterfall!BA$1)</f>
        <v>0</v>
      </c>
      <c r="BB144" s="4">
        <f>SUMIFS(Purchase!$F:$F,Purchase!$A:$A,Waterfall!$A144,Purchase!$D:$D,Waterfall!$C144,Purchase!$C:$C,Waterfall!BB$1)</f>
        <v>0</v>
      </c>
      <c r="BC144" s="4">
        <f>SUMIFS(Purchase!$F:$F,Purchase!$A:$A,Waterfall!$A144,Purchase!$D:$D,Waterfall!$C144,Purchase!$C:$C,Waterfall!BC$1)</f>
        <v>0</v>
      </c>
      <c r="BD144" s="4">
        <f>SUMIFS(Purchase!$F:$F,Purchase!$A:$A,Waterfall!$A144,Purchase!$D:$D,Waterfall!$C144,Purchase!$C:$C,Waterfall!BD$1)</f>
        <v>0</v>
      </c>
      <c r="BE144" s="4">
        <f>SUMIFS(Purchase!$F:$F,Purchase!$A:$A,Waterfall!$A144,Purchase!$D:$D,Waterfall!$C144,Purchase!$C:$C,Waterfall!BE$1)</f>
        <v>0</v>
      </c>
      <c r="BF144" s="4">
        <f>SUMIFS(Purchase!$F:$F,Purchase!$A:$A,Waterfall!$A144,Purchase!$D:$D,Waterfall!$C144,Purchase!$C:$C,Waterfall!BF$1)</f>
        <v>0</v>
      </c>
      <c r="BG144" s="4">
        <f>SUMIFS(Purchase!$F:$F,Purchase!$A:$A,Waterfall!$A144,Purchase!$D:$D,Waterfall!$C144,Purchase!$C:$C,Waterfall!BG$1)</f>
        <v>0</v>
      </c>
      <c r="BH144" s="4">
        <f>SUMIFS(Purchase!$F:$F,Purchase!$A:$A,Waterfall!$A144,Purchase!$D:$D,Waterfall!$C144,Purchase!$C:$C,Waterfall!BH$1)</f>
        <v>0</v>
      </c>
      <c r="BI144" s="4">
        <f>SUMIFS(Purchase!$F:$F,Purchase!$A:$A,Waterfall!$A144,Purchase!$D:$D,Waterfall!$C144,Purchase!$C:$C,Waterfall!BI$1)</f>
        <v>0</v>
      </c>
      <c r="BJ144" s="4">
        <f>SUMIFS(Purchase!$F:$F,Purchase!$A:$A,Waterfall!$A144,Purchase!$D:$D,Waterfall!$C144,Purchase!$C:$C,Waterfall!BJ$1)</f>
        <v>0</v>
      </c>
      <c r="BK144" s="4">
        <f>SUMIFS(Purchase!$F:$F,Purchase!$A:$A,Waterfall!$A144,Purchase!$D:$D,Waterfall!$C144,Purchase!$C:$C,Waterfall!BK$1)</f>
        <v>0</v>
      </c>
      <c r="BL144" s="4">
        <f>SUMIFS(Purchase!$F:$F,Purchase!$A:$A,Waterfall!$A144,Purchase!$D:$D,Waterfall!$C144,Purchase!$C:$C,Waterfall!BL$1)</f>
        <v>0</v>
      </c>
      <c r="BM144" s="4">
        <f>SUMIFS(Purchase!$F:$F,Purchase!$A:$A,Waterfall!$A144,Purchase!$D:$D,Waterfall!$C144,Purchase!$C:$C,Waterfall!BM$1)</f>
        <v>0</v>
      </c>
      <c r="BN144" s="4">
        <f>SUMIFS(Purchase!$F:$F,Purchase!$A:$A,Waterfall!$A144,Purchase!$D:$D,Waterfall!$C144,Purchase!$C:$C,Waterfall!BN$1)</f>
        <v>0</v>
      </c>
      <c r="BO144" s="4">
        <f>SUMIFS(Purchase!$F:$F,Purchase!$A:$A,Waterfall!$A144,Purchase!$D:$D,Waterfall!$C144,Purchase!$C:$C,Waterfall!BO$1)</f>
        <v>0</v>
      </c>
      <c r="BP144" s="4">
        <f>SUMIFS(Purchase!$F:$F,Purchase!$A:$A,Waterfall!$A144,Purchase!$D:$D,Waterfall!$C144,Purchase!$C:$C,Waterfall!BP$1)</f>
        <v>0</v>
      </c>
      <c r="BQ144" s="4">
        <f>SUMIFS(Purchase!$F:$F,Purchase!$A:$A,Waterfall!$A144,Purchase!$D:$D,Waterfall!$C144,Purchase!$C:$C,Waterfall!BQ$1)</f>
        <v>0</v>
      </c>
      <c r="BR144" s="4">
        <f>SUMIFS(Purchase!$F:$F,Purchase!$A:$A,Waterfall!$A144,Purchase!$D:$D,Waterfall!$C144,Purchase!$C:$C,Waterfall!BR$1)</f>
        <v>0</v>
      </c>
      <c r="BS144" s="4">
        <f>SUMIFS(Purchase!$F:$F,Purchase!$A:$A,Waterfall!$A144,Purchase!$D:$D,Waterfall!$C144,Purchase!$C:$C,Waterfall!BS$1)</f>
        <v>0</v>
      </c>
      <c r="BT144" s="4">
        <f>SUMIFS(Purchase!$F:$F,Purchase!$A:$A,Waterfall!$A144,Purchase!$D:$D,Waterfall!$C144,Purchase!$C:$C,Waterfall!BT$1)</f>
        <v>0</v>
      </c>
      <c r="BU144" s="4">
        <f>SUMIFS(Purchase!$F:$F,Purchase!$A:$A,Waterfall!$A144,Purchase!$D:$D,Waterfall!$C144,Purchase!$C:$C,Waterfall!BU$1)</f>
        <v>0</v>
      </c>
      <c r="BV144" s="4">
        <f>SUMIFS(Purchase!$F:$F,Purchase!$A:$A,Waterfall!$A144,Purchase!$D:$D,Waterfall!$C144,Purchase!$C:$C,Waterfall!BV$1)</f>
        <v>0</v>
      </c>
      <c r="BW144" s="4">
        <f>SUMIFS(Purchase!$F:$F,Purchase!$A:$A,Waterfall!$A144,Purchase!$D:$D,Waterfall!$C144,Purchase!$C:$C,Waterfall!BW$1)</f>
        <v>0</v>
      </c>
      <c r="BX144" s="4">
        <f>SUMIFS(Purchase!$F:$F,Purchase!$A:$A,Waterfall!$A144,Purchase!$D:$D,Waterfall!$C144,Purchase!$C:$C,Waterfall!BX$1)</f>
        <v>0</v>
      </c>
      <c r="BY144" s="4">
        <f>SUMIFS(Purchase!$F:$F,Purchase!$A:$A,Waterfall!$A144,Purchase!$D:$D,Waterfall!$C144,Purchase!$C:$C,Waterfall!BY$1)</f>
        <v>0</v>
      </c>
      <c r="BZ144" s="4">
        <f>SUMIFS(Purchase!$F:$F,Purchase!$A:$A,Waterfall!$A144,Purchase!$D:$D,Waterfall!$C144,Purchase!$C:$C,Waterfall!BZ$1)</f>
        <v>0</v>
      </c>
      <c r="CA144" s="4">
        <f>SUMIFS(Purchase!$F:$F,Purchase!$A:$A,Waterfall!$A144,Purchase!$D:$D,Waterfall!$C144,Purchase!$C:$C,Waterfall!CA$1)</f>
        <v>0</v>
      </c>
      <c r="CB144" s="4">
        <f>SUMIFS(Purchase!$F:$F,Purchase!$A:$A,Waterfall!$A144,Purchase!$D:$D,Waterfall!$C144,Purchase!$C:$C,Waterfall!CB$1)</f>
        <v>0</v>
      </c>
      <c r="CC144" s="4">
        <f>SUMIFS(Purchase!$F:$F,Purchase!$A:$A,Waterfall!$A144,Purchase!$D:$D,Waterfall!$C144,Purchase!$C:$C,Waterfall!CC$1)</f>
        <v>0</v>
      </c>
      <c r="CD144" s="4">
        <f>SUMIFS(Purchase!$F:$F,Purchase!$A:$A,Waterfall!$A144,Purchase!$D:$D,Waterfall!$C144,Purchase!$C:$C,Waterfall!CD$1)</f>
        <v>0</v>
      </c>
      <c r="CE144" s="4">
        <f>SUMIFS(Purchase!$F:$F,Purchase!$A:$A,Waterfall!$A144,Purchase!$D:$D,Waterfall!$C144,Purchase!$C:$C,Waterfall!CE$1)</f>
        <v>0</v>
      </c>
      <c r="CF144" s="4">
        <f>SUMIFS(Purchase!$F:$F,Purchase!$A:$A,Waterfall!$A144,Purchase!$D:$D,Waterfall!$C144,Purchase!$C:$C,Waterfall!CF$1)</f>
        <v>0</v>
      </c>
      <c r="CG144" s="4">
        <f>SUMIFS(Purchase!$F:$F,Purchase!$A:$A,Waterfall!$A144,Purchase!$D:$D,Waterfall!$C144,Purchase!$C:$C,Waterfall!CG$1)</f>
        <v>0</v>
      </c>
      <c r="CH144" s="4">
        <f>SUMIFS(Purchase!$F:$F,Purchase!$A:$A,Waterfall!$A144,Purchase!$D:$D,Waterfall!$C144,Purchase!$C:$C,Waterfall!CH$1)</f>
        <v>0</v>
      </c>
      <c r="CI144" s="4">
        <f>SUMIFS(Purchase!$F:$F,Purchase!$A:$A,Waterfall!$A144,Purchase!$D:$D,Waterfall!$C144,Purchase!$C:$C,Waterfall!CI$1)</f>
        <v>0</v>
      </c>
      <c r="CJ144" s="4">
        <f>SUMIFS(Purchase!$F:$F,Purchase!$A:$A,Waterfall!$A144,Purchase!$D:$D,Waterfall!$C144,Purchase!$C:$C,Waterfall!CJ$1)</f>
        <v>0</v>
      </c>
      <c r="CK144" s="4">
        <f>SUMIFS(Purchase!$F:$F,Purchase!$A:$A,Waterfall!$A144,Purchase!$D:$D,Waterfall!$C144,Purchase!$C:$C,Waterfall!CK$1)</f>
        <v>0</v>
      </c>
      <c r="CL144" s="4">
        <f>SUMIFS(Purchase!$F:$F,Purchase!$A:$A,Waterfall!$A144,Purchase!$D:$D,Waterfall!$C144,Purchase!$C:$C,Waterfall!CL$1)</f>
        <v>0</v>
      </c>
      <c r="CM144" s="4">
        <f>SUMIFS(Purchase!$F:$F,Purchase!$A:$A,Waterfall!$A144,Purchase!$D:$D,Waterfall!$C144,Purchase!$C:$C,Waterfall!CM$1)</f>
        <v>0</v>
      </c>
      <c r="CN144" s="4">
        <f>SUMIFS(Purchase!$F:$F,Purchase!$A:$A,Waterfall!$A144,Purchase!$D:$D,Waterfall!$C144,Purchase!$C:$C,Waterfall!CN$1)</f>
        <v>0</v>
      </c>
      <c r="CO144" s="4">
        <f>SUMIFS(Purchase!$F:$F,Purchase!$A:$A,Waterfall!$A144,Purchase!$D:$D,Waterfall!$C144,Purchase!$C:$C,Waterfall!CO$1)</f>
        <v>0</v>
      </c>
      <c r="CP144" s="4">
        <f>SUMIFS(Purchase!$F:$F,Purchase!$A:$A,Waterfall!$A144,Purchase!$D:$D,Waterfall!$C144,Purchase!$C:$C,Waterfall!CP$1)</f>
        <v>0</v>
      </c>
      <c r="CQ144" s="4">
        <f>SUMIFS(Purchase!$F:$F,Purchase!$A:$A,Waterfall!$A144,Purchase!$D:$D,Waterfall!$C144,Purchase!$C:$C,Waterfall!CQ$1)</f>
        <v>0</v>
      </c>
      <c r="CR144" s="4">
        <f>SUMIFS(Purchase!$F:$F,Purchase!$A:$A,Waterfall!$A144,Purchase!$D:$D,Waterfall!$C144,Purchase!$C:$C,Waterfall!CR$1)</f>
        <v>0</v>
      </c>
      <c r="CS144" s="4">
        <f>SUMIFS(Purchase!$F:$F,Purchase!$A:$A,Waterfall!$A144,Purchase!$D:$D,Waterfall!$C144,Purchase!$C:$C,Waterfall!CS$1)</f>
        <v>0</v>
      </c>
      <c r="CT144" s="4">
        <f>SUMIFS(Purchase!$F:$F,Purchase!$A:$A,Waterfall!$A144,Purchase!$D:$D,Waterfall!$C144,Purchase!$C:$C,Waterfall!CT$1)</f>
        <v>0</v>
      </c>
      <c r="CU144" s="4">
        <f>SUMIFS(Purchase!$F:$F,Purchase!$A:$A,Waterfall!$A144,Purchase!$D:$D,Waterfall!$C144,Purchase!$C:$C,Waterfall!CU$1)</f>
        <v>0</v>
      </c>
      <c r="CV144" s="4">
        <f>SUMIFS(Purchase!$F:$F,Purchase!$A:$A,Waterfall!$A144,Purchase!$D:$D,Waterfall!$C144,Purchase!$C:$C,Waterfall!CV$1)</f>
        <v>0</v>
      </c>
      <c r="CW144" s="4">
        <f>SUMIFS(Purchase!$F:$F,Purchase!$A:$A,Waterfall!$A144,Purchase!$D:$D,Waterfall!$C144,Purchase!$C:$C,Waterfall!CW$1)</f>
        <v>0</v>
      </c>
      <c r="CX144" s="4">
        <f>SUMIFS(Purchase!$F:$F,Purchase!$A:$A,Waterfall!$A144,Purchase!$D:$D,Waterfall!$C144,Purchase!$C:$C,Waterfall!CX$1)</f>
        <v>0</v>
      </c>
      <c r="CY144" s="4">
        <f>SUMIFS(Purchase!$F:$F,Purchase!$A:$A,Waterfall!$A144,Purchase!$D:$D,Waterfall!$C144,Purchase!$C:$C,Waterfall!CY$1)</f>
        <v>0</v>
      </c>
      <c r="CZ144" s="4">
        <f>SUMIFS(Purchase!$F:$F,Purchase!$A:$A,Waterfall!$A144,Purchase!$D:$D,Waterfall!$C144,Purchase!$C:$C,Waterfall!CZ$1)</f>
        <v>0</v>
      </c>
      <c r="DA144" s="4">
        <f>SUMIFS(Purchase!$F:$F,Purchase!$A:$A,Waterfall!$A144,Purchase!$D:$D,Waterfall!$C144,Purchase!$C:$C,Waterfall!DA$1)</f>
        <v>0</v>
      </c>
      <c r="DB144" s="4">
        <f>SUMIFS(Purchase!$F:$F,Purchase!$A:$A,Waterfall!$A144,Purchase!$D:$D,Waterfall!$C144,Purchase!$C:$C,Waterfall!DB$1)</f>
        <v>0</v>
      </c>
      <c r="DC144" s="4">
        <f>SUMIFS(Purchase!$F:$F,Purchase!$A:$A,Waterfall!$A144,Purchase!$D:$D,Waterfall!$C144,Purchase!$C:$C,Waterfall!DC$1)</f>
        <v>0</v>
      </c>
      <c r="DD144" s="4">
        <f>SUMIFS(Purchase!$F:$F,Purchase!$A:$A,Waterfall!$A144,Purchase!$D:$D,Waterfall!$C144,Purchase!$C:$C,Waterfall!DD$1)</f>
        <v>0</v>
      </c>
      <c r="DE144" s="4">
        <f>SUMIFS(Purchase!$F:$F,Purchase!$A:$A,Waterfall!$A144,Purchase!$D:$D,Waterfall!$C144,Purchase!$C:$C,Waterfall!DE$1)</f>
        <v>0</v>
      </c>
      <c r="DF144" s="4">
        <f>SUMIFS(Purchase!$F:$F,Purchase!$A:$A,Waterfall!$A144,Purchase!$D:$D,Waterfall!$C144,Purchase!$C:$C,Waterfall!DF$1)</f>
        <v>0</v>
      </c>
      <c r="DG144" s="4">
        <f>SUMIFS(Purchase!$F:$F,Purchase!$A:$A,Waterfall!$A144,Purchase!$D:$D,Waterfall!$C144,Purchase!$C:$C,Waterfall!DG$1)</f>
        <v>0</v>
      </c>
      <c r="DH144" s="4">
        <f>SUMIFS(Purchase!$F:$F,Purchase!$A:$A,Waterfall!$A144,Purchase!$D:$D,Waterfall!$C144,Purchase!$C:$C,Waterfall!DH$1)</f>
        <v>0</v>
      </c>
      <c r="DI144" s="4">
        <f>SUMIFS(Purchase!$F:$F,Purchase!$A:$A,Waterfall!$A144,Purchase!$D:$D,Waterfall!$C144,Purchase!$C:$C,Waterfall!DI$1)</f>
        <v>0</v>
      </c>
      <c r="DJ144" s="4">
        <f>SUMIFS(Purchase!$F:$F,Purchase!$A:$A,Waterfall!$A144,Purchase!$D:$D,Waterfall!$C144,Purchase!$C:$C,Waterfall!DJ$1)</f>
        <v>0</v>
      </c>
      <c r="DK144" s="4">
        <f>SUMIFS(Purchase!$F:$F,Purchase!$A:$A,Waterfall!$A144,Purchase!$D:$D,Waterfall!$C144,Purchase!$C:$C,Waterfall!DK$1)</f>
        <v>0</v>
      </c>
      <c r="DL144" s="4">
        <f>SUMIFS(Purchase!$F:$F,Purchase!$A:$A,Waterfall!$A144,Purchase!$D:$D,Waterfall!$C144,Purchase!$C:$C,Waterfall!DL$1)</f>
        <v>0</v>
      </c>
      <c r="DM144" s="4">
        <f>SUMIFS(Purchase!$F:$F,Purchase!$A:$A,Waterfall!$A144,Purchase!$D:$D,Waterfall!$C144,Purchase!$C:$C,Waterfall!DM$1)</f>
        <v>0</v>
      </c>
      <c r="DN144" s="4">
        <f>SUMIFS(Purchase!$F:$F,Purchase!$A:$A,Waterfall!$A144,Purchase!$D:$D,Waterfall!$C144,Purchase!$C:$C,Waterfall!DN$1)</f>
        <v>0</v>
      </c>
      <c r="DO144" s="4">
        <f>SUMIFS(Purchase!$F:$F,Purchase!$A:$A,Waterfall!$A144,Purchase!$D:$D,Waterfall!$C144,Purchase!$C:$C,Waterfall!DO$1)</f>
        <v>0</v>
      </c>
      <c r="DP144" s="4">
        <f>SUMIFS(Purchase!$F:$F,Purchase!$A:$A,Waterfall!$A144,Purchase!$D:$D,Waterfall!$C144,Purchase!$C:$C,Waterfall!DP$1)</f>
        <v>0</v>
      </c>
      <c r="DQ144" s="4">
        <f>SUMIFS(Purchase!$F:$F,Purchase!$A:$A,Waterfall!$A144,Purchase!$D:$D,Waterfall!$C144,Purchase!$C:$C,Waterfall!DQ$1)</f>
        <v>0</v>
      </c>
      <c r="DR144" s="4">
        <f>SUMIFS(Purchase!$F:$F,Purchase!$A:$A,Waterfall!$A144,Purchase!$D:$D,Waterfall!$C144,Purchase!$C:$C,Waterfall!DR$1)</f>
        <v>0</v>
      </c>
      <c r="DS144" s="4">
        <f>SUMIFS(Purchase!$F:$F,Purchase!$A:$A,Waterfall!$A144,Purchase!$D:$D,Waterfall!$C144,Purchase!$C:$C,Waterfall!DS$1)</f>
        <v>0</v>
      </c>
      <c r="DT144" s="4">
        <f>SUMIFS(Purchase!$F:$F,Purchase!$A:$A,Waterfall!$A144,Purchase!$D:$D,Waterfall!$C144,Purchase!$C:$C,Waterfall!DT$1)</f>
        <v>0</v>
      </c>
      <c r="DU144" s="4">
        <f>SUMIFS(Purchase!$F:$F,Purchase!$A:$A,Waterfall!$A144,Purchase!$D:$D,Waterfall!$C144,Purchase!$C:$C,Waterfall!DU$1)</f>
        <v>0</v>
      </c>
      <c r="DV144" s="4">
        <f>SUMIFS(Purchase!$F:$F,Purchase!$A:$A,Waterfall!$A144,Purchase!$D:$D,Waterfall!$C144,Purchase!$C:$C,Waterfall!DV$1)</f>
        <v>0</v>
      </c>
      <c r="DW144" s="4">
        <f>SUMIFS(Purchase!$F:$F,Purchase!$A:$A,Waterfall!$A144,Purchase!$D:$D,Waterfall!$C144,Purchase!$C:$C,Waterfall!DW$1)</f>
        <v>0</v>
      </c>
      <c r="DX144" s="4">
        <f>SUMIFS(Purchase!$F:$F,Purchase!$A:$A,Waterfall!$A144,Purchase!$D:$D,Waterfall!$C144,Purchase!$C:$C,Waterfall!DX$1)</f>
        <v>0</v>
      </c>
      <c r="DY144" s="4">
        <f>SUMIFS(Purchase!$F:$F,Purchase!$A:$A,Waterfall!$A144,Purchase!$D:$D,Waterfall!$C144,Purchase!$C:$C,Waterfall!DY$1)</f>
        <v>0</v>
      </c>
      <c r="DZ144" s="4">
        <f>SUMIFS(Purchase!$F:$F,Purchase!$A:$A,Waterfall!$A144,Purchase!$D:$D,Waterfall!$C144,Purchase!$C:$C,Waterfall!DZ$1)</f>
        <v>0</v>
      </c>
      <c r="EA144" s="4">
        <f>SUMIFS(Purchase!$F:$F,Purchase!$A:$A,Waterfall!$A144,Purchase!$D:$D,Waterfall!$C144,Purchase!$C:$C,Waterfall!EA$1)</f>
        <v>0</v>
      </c>
      <c r="EB144" s="4">
        <f>SUMIFS(Purchase!$F:$F,Purchase!$A:$A,Waterfall!$A144,Purchase!$D:$D,Waterfall!$C144,Purchase!$C:$C,Waterfall!EB$1)</f>
        <v>0</v>
      </c>
      <c r="EC144" s="4">
        <f>SUMIFS(Purchase!$F:$F,Purchase!$A:$A,Waterfall!$A144,Purchase!$D:$D,Waterfall!$C144,Purchase!$C:$C,Waterfall!EC$1)</f>
        <v>0</v>
      </c>
      <c r="ED144" s="4">
        <f>SUMIFS(Purchase!$F:$F,Purchase!$A:$A,Waterfall!$A144,Purchase!$D:$D,Waterfall!$C144,Purchase!$C:$C,Waterfall!ED$1)</f>
        <v>0</v>
      </c>
      <c r="EE144" s="4">
        <f>SUMIFS(Purchase!$F:$F,Purchase!$A:$A,Waterfall!$A144,Purchase!$D:$D,Waterfall!$C144,Purchase!$C:$C,Waterfall!EE$1)</f>
        <v>0</v>
      </c>
      <c r="EF144" s="4">
        <f>SUMIFS(Purchase!$F:$F,Purchase!$A:$A,Waterfall!$A144,Purchase!$D:$D,Waterfall!$C144,Purchase!$C:$C,Waterfall!EF$1)</f>
        <v>0</v>
      </c>
      <c r="EG144" s="4">
        <f>SUMIFS(Purchase!$F:$F,Purchase!$A:$A,Waterfall!$A144,Purchase!$D:$D,Waterfall!$C144,Purchase!$C:$C,Waterfall!EG$1)</f>
        <v>0</v>
      </c>
      <c r="EH144" s="4">
        <f>SUMIFS(Purchase!$F:$F,Purchase!$A:$A,Waterfall!$A144,Purchase!$D:$D,Waterfall!$C144,Purchase!$C:$C,Waterfall!EH$1)</f>
        <v>0</v>
      </c>
      <c r="EI144" s="4">
        <f>SUMIFS(Purchase!$F:$F,Purchase!$A:$A,Waterfall!$A144,Purchase!$D:$D,Waterfall!$C144,Purchase!$C:$C,Waterfall!EI$1)</f>
        <v>0</v>
      </c>
      <c r="EJ144" s="4">
        <f>SUMIFS(Purchase!$F:$F,Purchase!$A:$A,Waterfall!$A144,Purchase!$D:$D,Waterfall!$C144,Purchase!$C:$C,Waterfall!EJ$1)</f>
        <v>0</v>
      </c>
      <c r="EK144" s="4">
        <f>SUMIFS(Purchase!$F:$F,Purchase!$A:$A,Waterfall!$A144,Purchase!$D:$D,Waterfall!$C144,Purchase!$C:$C,Waterfall!EK$1)</f>
        <v>0</v>
      </c>
      <c r="EL144" s="4">
        <f>SUMIFS(Purchase!$F:$F,Purchase!$A:$A,Waterfall!$A144,Purchase!$D:$D,Waterfall!$C144,Purchase!$C:$C,Waterfall!EL$1)</f>
        <v>0</v>
      </c>
      <c r="EM144" s="4">
        <f>SUMIFS(Purchase!$F:$F,Purchase!$A:$A,Waterfall!$A144,Purchase!$D:$D,Waterfall!$C144,Purchase!$C:$C,Waterfall!EM$1)</f>
        <v>0</v>
      </c>
      <c r="EN144" s="4">
        <f>SUMIFS(Purchase!$F:$F,Purchase!$A:$A,Waterfall!$A144,Purchase!$D:$D,Waterfall!$C144,Purchase!$C:$C,Waterfall!EN$1)</f>
        <v>0</v>
      </c>
      <c r="EO144" s="4">
        <f>SUMIFS(Purchase!$F:$F,Purchase!$A:$A,Waterfall!$A144,Purchase!$D:$D,Waterfall!$C144,Purchase!$C:$C,Waterfall!EO$1)</f>
        <v>0</v>
      </c>
      <c r="EP144" s="4">
        <f>SUMIFS(Purchase!$F:$F,Purchase!$A:$A,Waterfall!$A144,Purchase!$D:$D,Waterfall!$C144,Purchase!$C:$C,Waterfall!EP$1)</f>
        <v>0</v>
      </c>
      <c r="EQ144" s="4">
        <f>SUMIFS(Purchase!$F:$F,Purchase!$A:$A,Waterfall!$A144,Purchase!$D:$D,Waterfall!$C144,Purchase!$C:$C,Waterfall!EQ$1)</f>
        <v>0</v>
      </c>
      <c r="ER144" s="4">
        <f>SUMIFS(Purchase!$F:$F,Purchase!$A:$A,Waterfall!$A144,Purchase!$D:$D,Waterfall!$C144,Purchase!$C:$C,Waterfall!ER$1)</f>
        <v>0</v>
      </c>
      <c r="ES144" s="4">
        <f>SUMIFS(Purchase!$F:$F,Purchase!$A:$A,Waterfall!$A144,Purchase!$D:$D,Waterfall!$C144,Purchase!$C:$C,Waterfall!ES$1)</f>
        <v>0</v>
      </c>
      <c r="ET144" s="4">
        <f>SUMIFS(Purchase!$F:$F,Purchase!$A:$A,Waterfall!$A144,Purchase!$D:$D,Waterfall!$C144,Purchase!$C:$C,Waterfall!ET$1)</f>
        <v>0</v>
      </c>
      <c r="EU144" s="4">
        <f>SUMIFS(Purchase!$F:$F,Purchase!$A:$A,Waterfall!$A144,Purchase!$D:$D,Waterfall!$C144,Purchase!$C:$C,Waterfall!EU$1)</f>
        <v>0</v>
      </c>
      <c r="EV144" s="4">
        <f>SUMIFS(Purchase!$F:$F,Purchase!$A:$A,Waterfall!$A144,Purchase!$D:$D,Waterfall!$C144,Purchase!$C:$C,Waterfall!EV$1)</f>
        <v>0</v>
      </c>
      <c r="EW144" s="4">
        <f>SUMIFS(Purchase!$F:$F,Purchase!$A:$A,Waterfall!$A144,Purchase!$D:$D,Waterfall!$C144,Purchase!$C:$C,Waterfall!EW$1)</f>
        <v>0</v>
      </c>
      <c r="EX144" s="4">
        <f>SUMIFS(Purchase!$F:$F,Purchase!$A:$A,Waterfall!$A144,Purchase!$D:$D,Waterfall!$C144,Purchase!$C:$C,Waterfall!EX$1)</f>
        <v>0</v>
      </c>
      <c r="EY144" s="4">
        <f>SUMIFS(Purchase!$F:$F,Purchase!$A:$A,Waterfall!$A144,Purchase!$D:$D,Waterfall!$C144,Purchase!$C:$C,Waterfall!EY$1)</f>
        <v>0</v>
      </c>
      <c r="EZ144" s="4">
        <f>SUMIFS(Purchase!$F:$F,Purchase!$A:$A,Waterfall!$A144,Purchase!$D:$D,Waterfall!$C144,Purchase!$C:$C,Waterfall!EZ$1)</f>
        <v>0</v>
      </c>
      <c r="FA144" s="4">
        <f>SUMIFS(Purchase!$F:$F,Purchase!$A:$A,Waterfall!$A144,Purchase!$D:$D,Waterfall!$C144,Purchase!$C:$C,Waterfall!FA$1)</f>
        <v>0</v>
      </c>
      <c r="FB144" s="4">
        <f>SUMIFS(Purchase!$F:$F,Purchase!$A:$A,Waterfall!$A144,Purchase!$D:$D,Waterfall!$C144,Purchase!$C:$C,Waterfall!FB$1)</f>
        <v>0</v>
      </c>
      <c r="FC144" s="4">
        <f>SUMIFS(Purchase!$F:$F,Purchase!$A:$A,Waterfall!$A144,Purchase!$D:$D,Waterfall!$C144,Purchase!$C:$C,Waterfall!FC$1)</f>
        <v>0</v>
      </c>
      <c r="FD144" s="4">
        <f>SUMIFS(Purchase!$F:$F,Purchase!$A:$A,Waterfall!$A144,Purchase!$D:$D,Waterfall!$C144,Purchase!$C:$C,Waterfall!FD$1)</f>
        <v>0</v>
      </c>
      <c r="FE144" s="4">
        <f>SUMIFS(Purchase!$F:$F,Purchase!$A:$A,Waterfall!$A144,Purchase!$D:$D,Waterfall!$C144,Purchase!$C:$C,Waterfall!FE$1)</f>
        <v>0</v>
      </c>
      <c r="FF144" s="4">
        <f>SUMIFS(Purchase!$F:$F,Purchase!$A:$A,Waterfall!$A144,Purchase!$D:$D,Waterfall!$C144,Purchase!$C:$C,Waterfall!FF$1)</f>
        <v>0</v>
      </c>
      <c r="FG144" s="4">
        <f>SUMIFS(Purchase!$F:$F,Purchase!$A:$A,Waterfall!$A144,Purchase!$D:$D,Waterfall!$C144,Purchase!$C:$C,Waterfall!FG$1)</f>
        <v>0</v>
      </c>
      <c r="FH144" s="4">
        <f>SUMIFS(Purchase!$F:$F,Purchase!$A:$A,Waterfall!$A144,Purchase!$D:$D,Waterfall!$C144,Purchase!$C:$C,Waterfall!FH$1)</f>
        <v>0</v>
      </c>
      <c r="FI144" s="4">
        <f>SUMIFS(Purchase!$F:$F,Purchase!$A:$A,Waterfall!$A144,Purchase!$D:$D,Waterfall!$C144,Purchase!$C:$C,Waterfall!FI$1)</f>
        <v>0</v>
      </c>
      <c r="FJ144" s="4">
        <f>SUMIFS(Purchase!$F:$F,Purchase!$A:$A,Waterfall!$A144,Purchase!$D:$D,Waterfall!$C144,Purchase!$C:$C,Waterfall!FJ$1)</f>
        <v>0</v>
      </c>
      <c r="FK144" s="4">
        <f>SUMIFS(Purchase!$F:$F,Purchase!$A:$A,Waterfall!$A144,Purchase!$D:$D,Waterfall!$C144,Purchase!$C:$C,Waterfall!FK$1)</f>
        <v>0</v>
      </c>
      <c r="FL144" s="4">
        <f>SUMIFS(Purchase!$F:$F,Purchase!$A:$A,Waterfall!$A144,Purchase!$D:$D,Waterfall!$C144,Purchase!$C:$C,Waterfall!FL$1)</f>
        <v>0</v>
      </c>
      <c r="FM144" s="4">
        <f>SUMIFS(Purchase!$F:$F,Purchase!$A:$A,Waterfall!$A144,Purchase!$D:$D,Waterfall!$C144,Purchase!$C:$C,Waterfall!FM$1)</f>
        <v>0</v>
      </c>
      <c r="FN144" s="4">
        <f>SUMIFS(Purchase!$F:$F,Purchase!$A:$A,Waterfall!$A144,Purchase!$D:$D,Waterfall!$C144,Purchase!$C:$C,Waterfall!FN$1)</f>
        <v>0</v>
      </c>
      <c r="FO144" s="4">
        <f>SUMIFS(Purchase!$F:$F,Purchase!$A:$A,Waterfall!$A144,Purchase!$D:$D,Waterfall!$C144,Purchase!$C:$C,Waterfall!FO$1)</f>
        <v>0</v>
      </c>
      <c r="FP144" s="4">
        <f>SUMIFS(Purchase!$F:$F,Purchase!$A:$A,Waterfall!$A144,Purchase!$D:$D,Waterfall!$C144,Purchase!$C:$C,Waterfall!FP$1)</f>
        <v>0</v>
      </c>
      <c r="FQ144" s="4">
        <f>SUMIFS(Purchase!$F:$F,Purchase!$A:$A,Waterfall!$A144,Purchase!$D:$D,Waterfall!$C144,Purchase!$C:$C,Waterfall!FQ$1)</f>
        <v>0</v>
      </c>
      <c r="FR144" s="4">
        <f>SUMIFS(Purchase!$F:$F,Purchase!$A:$A,Waterfall!$A144,Purchase!$D:$D,Waterfall!$C144,Purchase!$C:$C,Waterfall!FR$1)</f>
        <v>0</v>
      </c>
      <c r="FS144" s="4">
        <f>SUMIFS(Purchase!$F:$F,Purchase!$A:$A,Waterfall!$A144,Purchase!$D:$D,Waterfall!$C144,Purchase!$C:$C,Waterfall!FS$1)</f>
        <v>0</v>
      </c>
      <c r="FT144" s="4">
        <f>SUMIFS(Purchase!$F:$F,Purchase!$A:$A,Waterfall!$A144,Purchase!$D:$D,Waterfall!$C144,Purchase!$C:$C,Waterfall!FT$1)</f>
        <v>0</v>
      </c>
      <c r="FU144" s="4">
        <f>SUMIFS(Purchase!$F:$F,Purchase!$A:$A,Waterfall!$A144,Purchase!$D:$D,Waterfall!$C144,Purchase!$C:$C,Waterfall!FU$1)</f>
        <v>0</v>
      </c>
      <c r="FV144" s="4">
        <f>SUMIFS(Purchase!$F:$F,Purchase!$A:$A,Waterfall!$A144,Purchase!$D:$D,Waterfall!$C144,Purchase!$C:$C,Waterfall!FV$1)</f>
        <v>0</v>
      </c>
      <c r="FW144" s="4">
        <f>SUMIFS(Purchase!$F:$F,Purchase!$A:$A,Waterfall!$A144,Purchase!$D:$D,Waterfall!$C144,Purchase!$C:$C,Waterfall!FW$1)</f>
        <v>0</v>
      </c>
      <c r="FX144" s="4">
        <f>SUMIFS(Purchase!$F:$F,Purchase!$A:$A,Waterfall!$A144,Purchase!$D:$D,Waterfall!$C144,Purchase!$C:$C,Waterfall!FX$1)</f>
        <v>0</v>
      </c>
      <c r="FY144" s="4">
        <f>SUMIFS(Purchase!$F:$F,Purchase!$A:$A,Waterfall!$A144,Purchase!$D:$D,Waterfall!$C144,Purchase!$C:$C,Waterfall!FY$1)</f>
        <v>0</v>
      </c>
      <c r="FZ144" s="4">
        <f>SUMIFS(Purchase!$F:$F,Purchase!$A:$A,Waterfall!$A144,Purchase!$D:$D,Waterfall!$C144,Purchase!$C:$C,Waterfall!FZ$1)</f>
        <v>0</v>
      </c>
      <c r="GA144" s="4">
        <f>SUMIFS(Purchase!$F:$F,Purchase!$A:$A,Waterfall!$A144,Purchase!$D:$D,Waterfall!$C144,Purchase!$C:$C,Waterfall!GA$1)</f>
        <v>0</v>
      </c>
      <c r="GB144" s="4">
        <f>SUMIFS(Purchase!$F:$F,Purchase!$A:$A,Waterfall!$A144,Purchase!$D:$D,Waterfall!$C144,Purchase!$C:$C,Waterfall!GB$1)</f>
        <v>0</v>
      </c>
      <c r="GC144" s="4">
        <f>SUMIFS(Purchase!$F:$F,Purchase!$A:$A,Waterfall!$A144,Purchase!$D:$D,Waterfall!$C144,Purchase!$C:$C,Waterfall!GC$1)</f>
        <v>0</v>
      </c>
      <c r="GD144" s="4">
        <f>SUMIFS(Purchase!$F:$F,Purchase!$A:$A,Waterfall!$A144,Purchase!$D:$D,Waterfall!$C144,Purchase!$C:$C,Waterfall!GD$1)</f>
        <v>0</v>
      </c>
      <c r="GE144" s="4">
        <f>SUMIFS(Purchase!$F:$F,Purchase!$A:$A,Waterfall!$A144,Purchase!$D:$D,Waterfall!$C144,Purchase!$C:$C,Waterfall!GE$1)</f>
        <v>0</v>
      </c>
      <c r="GF144" s="4">
        <f>SUMIFS(Purchase!$F:$F,Purchase!$A:$A,Waterfall!$A144,Purchase!$D:$D,Waterfall!$C144,Purchase!$C:$C,Waterfall!GF$1)</f>
        <v>0</v>
      </c>
      <c r="GG144" s="4">
        <f>SUMIFS(Purchase!$F:$F,Purchase!$A:$A,Waterfall!$A144,Purchase!$D:$D,Waterfall!$C144,Purchase!$C:$C,Waterfall!GG$1)</f>
        <v>0</v>
      </c>
      <c r="GH144" s="4">
        <f>SUMIFS(Purchase!$F:$F,Purchase!$A:$A,Waterfall!$A144,Purchase!$D:$D,Waterfall!$C144,Purchase!$C:$C,Waterfall!GH$1)</f>
        <v>0</v>
      </c>
      <c r="GI144" s="4">
        <f>SUMIFS(Purchase!$F:$F,Purchase!$A:$A,Waterfall!$A144,Purchase!$D:$D,Waterfall!$C144,Purchase!$C:$C,Waterfall!GI$1)</f>
        <v>0</v>
      </c>
    </row>
    <row r="145" spans="1:191" x14ac:dyDescent="0.35">
      <c r="A145" s="8">
        <f t="shared" si="5"/>
        <v>1</v>
      </c>
      <c r="B145" s="2" t="str">
        <f>VLOOKUP($A145,Centers!$B$1:$C$120,2,)</f>
        <v>GATE</v>
      </c>
      <c r="C145" s="3">
        <v>45022</v>
      </c>
      <c r="D145" s="4">
        <f>IF($A145=1,SUM(SUMIFS(Indent!$E:$E,Indent!$C:$C,Waterfall!$C145,Indent!$A:$A,Centers!$A$2),SUMIFS(Indent!$E:$E,Indent!$C:$C,Waterfall!$C145,Indent!$A:$A,Centers!$A$3),SUMIFS(Indent!$E:$E,Indent!$C:$C,Waterfall!$C145,Indent!$A:$A,Centers!$A$4),SUMIFS(Indent!$E:$E,Indent!$C:$C,Waterfall!$C145,Indent!$A:$A,Centers!$A$5),SUMIFS(Indent!$E:$E,Indent!$C:$C,Waterfall!$C145,Indent!$A:$A,Centers!$A$6),SUMIFS(Indent!$E:$E,Indent!$C:$C,Waterfall!$C145,Indent!$A:$A,Centers!$A$7),SUMIFS(Indent!$E:$E,Indent!$C:$C,Waterfall!$C145,Indent!$A:$A,Centers!$A$8)),SUMIFS(Indent!$E:$E,Indent!$C:$C,Waterfall!$C145,Indent!$A:$A,$A145))</f>
        <v>0</v>
      </c>
      <c r="E145" s="4">
        <f>SUMIFS(Purchase!$F:$F,Purchase!$A:$A,Waterfall!$A145,Purchase!$D:$D,Waterfall!$C145,Purchase!$C:$C,Waterfall!E$1)</f>
        <v>0</v>
      </c>
      <c r="F145" s="4">
        <f>SUMIFS(Purchase!$F:$F,Purchase!$A:$A,Waterfall!$A145,Purchase!$D:$D,Waterfall!$C145,Purchase!$C:$C,Waterfall!F$1)</f>
        <v>0</v>
      </c>
      <c r="G145" s="4">
        <f>SUMIFS(Purchase!$F:$F,Purchase!$A:$A,Waterfall!$A145,Purchase!$D:$D,Waterfall!$C145,Purchase!$C:$C,Waterfall!G$1)</f>
        <v>0</v>
      </c>
      <c r="H145" s="4">
        <f>SUMIFS(Purchase!$F:$F,Purchase!$A:$A,Waterfall!$A145,Purchase!$D:$D,Waterfall!$C145,Purchase!$C:$C,Waterfall!H$1)</f>
        <v>0</v>
      </c>
      <c r="I145" s="4">
        <f>SUMIFS(Purchase!$F:$F,Purchase!$A:$A,Waterfall!$A145,Purchase!$D:$D,Waterfall!$C145,Purchase!$C:$C,Waterfall!I$1)</f>
        <v>0</v>
      </c>
      <c r="J145" s="4">
        <f>SUMIFS(Purchase!$F:$F,Purchase!$A:$A,Waterfall!$A145,Purchase!$D:$D,Waterfall!$C145,Purchase!$C:$C,Waterfall!J$1)</f>
        <v>0</v>
      </c>
      <c r="K145" s="4">
        <f>SUMIFS(Purchase!$F:$F,Purchase!$A:$A,Waterfall!$A145,Purchase!$D:$D,Waterfall!$C145,Purchase!$C:$C,Waterfall!K$1)</f>
        <v>0</v>
      </c>
      <c r="L145" s="4">
        <f>SUMIFS(Purchase!$F:$F,Purchase!$A:$A,Waterfall!$A145,Purchase!$D:$D,Waterfall!$C145,Purchase!$C:$C,Waterfall!L$1)</f>
        <v>0</v>
      </c>
      <c r="M145" s="4">
        <f>SUMIFS(Purchase!$F:$F,Purchase!$A:$A,Waterfall!$A145,Purchase!$D:$D,Waterfall!$C145,Purchase!$C:$C,Waterfall!M$1)</f>
        <v>0</v>
      </c>
      <c r="N145" s="4">
        <f>SUMIFS(Purchase!$F:$F,Purchase!$A:$A,Waterfall!$A145,Purchase!$D:$D,Waterfall!$C145,Purchase!$C:$C,Waterfall!N$1)</f>
        <v>0</v>
      </c>
      <c r="O145" s="4">
        <f>SUMIFS(Purchase!$F:$F,Purchase!$A:$A,Waterfall!$A145,Purchase!$D:$D,Waterfall!$C145,Purchase!$C:$C,Waterfall!O$1)</f>
        <v>0</v>
      </c>
      <c r="P145" s="4">
        <f>SUMIFS(Purchase!$F:$F,Purchase!$A:$A,Waterfall!$A145,Purchase!$D:$D,Waterfall!$C145,Purchase!$C:$C,Waterfall!P$1)</f>
        <v>0</v>
      </c>
      <c r="Q145" s="4">
        <f>SUMIFS(Purchase!$F:$F,Purchase!$A:$A,Waterfall!$A145,Purchase!$D:$D,Waterfall!$C145,Purchase!$C:$C,Waterfall!Q$1)</f>
        <v>0</v>
      </c>
      <c r="R145" s="4">
        <f>SUMIFS(Purchase!$F:$F,Purchase!$A:$A,Waterfall!$A145,Purchase!$D:$D,Waterfall!$C145,Purchase!$C:$C,Waterfall!R$1)</f>
        <v>0</v>
      </c>
      <c r="S145" s="4">
        <f>SUMIFS(Purchase!$F:$F,Purchase!$A:$A,Waterfall!$A145,Purchase!$D:$D,Waterfall!$C145,Purchase!$C:$C,Waterfall!S$1)</f>
        <v>0</v>
      </c>
      <c r="T145" s="4">
        <f>SUMIFS(Purchase!$F:$F,Purchase!$A:$A,Waterfall!$A145,Purchase!$D:$D,Waterfall!$C145,Purchase!$C:$C,Waterfall!T$1)</f>
        <v>0</v>
      </c>
      <c r="U145" s="4">
        <f>SUMIFS(Purchase!$F:$F,Purchase!$A:$A,Waterfall!$A145,Purchase!$D:$D,Waterfall!$C145,Purchase!$C:$C,Waterfall!U$1)</f>
        <v>0</v>
      </c>
      <c r="V145" s="4">
        <f>SUMIFS(Purchase!$F:$F,Purchase!$A:$A,Waterfall!$A145,Purchase!$D:$D,Waterfall!$C145,Purchase!$C:$C,Waterfall!V$1)</f>
        <v>0</v>
      </c>
      <c r="W145" s="4">
        <f>SUMIFS(Purchase!$F:$F,Purchase!$A:$A,Waterfall!$A145,Purchase!$D:$D,Waterfall!$C145,Purchase!$C:$C,Waterfall!W$1)</f>
        <v>0</v>
      </c>
      <c r="X145" s="4">
        <f>SUMIFS(Purchase!$F:$F,Purchase!$A:$A,Waterfall!$A145,Purchase!$D:$D,Waterfall!$C145,Purchase!$C:$C,Waterfall!X$1)</f>
        <v>0</v>
      </c>
      <c r="Y145" s="4">
        <f>SUMIFS(Purchase!$F:$F,Purchase!$A:$A,Waterfall!$A145,Purchase!$D:$D,Waterfall!$C145,Purchase!$C:$C,Waterfall!Y$1)</f>
        <v>0</v>
      </c>
      <c r="Z145" s="4">
        <f>SUMIFS(Purchase!$F:$F,Purchase!$A:$A,Waterfall!$A145,Purchase!$D:$D,Waterfall!$C145,Purchase!$C:$C,Waterfall!Z$1)</f>
        <v>0</v>
      </c>
      <c r="AA145" s="4">
        <f>SUMIFS(Purchase!$F:$F,Purchase!$A:$A,Waterfall!$A145,Purchase!$D:$D,Waterfall!$C145,Purchase!$C:$C,Waterfall!AA$1)</f>
        <v>0</v>
      </c>
      <c r="AB145" s="4">
        <f>SUMIFS(Purchase!$F:$F,Purchase!$A:$A,Waterfall!$A145,Purchase!$D:$D,Waterfall!$C145,Purchase!$C:$C,Waterfall!AB$1)</f>
        <v>0</v>
      </c>
      <c r="AC145" s="4">
        <f>SUMIFS(Purchase!$F:$F,Purchase!$A:$A,Waterfall!$A145,Purchase!$D:$D,Waterfall!$C145,Purchase!$C:$C,Waterfall!AC$1)</f>
        <v>0</v>
      </c>
      <c r="AD145" s="4">
        <f>SUMIFS(Purchase!$F:$F,Purchase!$A:$A,Waterfall!$A145,Purchase!$D:$D,Waterfall!$C145,Purchase!$C:$C,Waterfall!AD$1)</f>
        <v>0</v>
      </c>
      <c r="AE145" s="4">
        <f>SUMIFS(Purchase!$F:$F,Purchase!$A:$A,Waterfall!$A145,Purchase!$D:$D,Waterfall!$C145,Purchase!$C:$C,Waterfall!AE$1)</f>
        <v>0</v>
      </c>
      <c r="AF145" s="4">
        <f>SUMIFS(Purchase!$F:$F,Purchase!$A:$A,Waterfall!$A145,Purchase!$D:$D,Waterfall!$C145,Purchase!$C:$C,Waterfall!AF$1)</f>
        <v>0</v>
      </c>
      <c r="AG145" s="4">
        <f>SUMIFS(Purchase!$F:$F,Purchase!$A:$A,Waterfall!$A145,Purchase!$D:$D,Waterfall!$C145,Purchase!$C:$C,Waterfall!AG$1)</f>
        <v>0</v>
      </c>
      <c r="AH145" s="4">
        <f>SUMIFS(Purchase!$F:$F,Purchase!$A:$A,Waterfall!$A145,Purchase!$D:$D,Waterfall!$C145,Purchase!$C:$C,Waterfall!AH$1)</f>
        <v>0</v>
      </c>
      <c r="AI145" s="4">
        <f>SUMIFS(Purchase!$F:$F,Purchase!$A:$A,Waterfall!$A145,Purchase!$D:$D,Waterfall!$C145,Purchase!$C:$C,Waterfall!AI$1)</f>
        <v>0</v>
      </c>
      <c r="AJ145" s="4">
        <f>SUMIFS(Purchase!$F:$F,Purchase!$A:$A,Waterfall!$A145,Purchase!$D:$D,Waterfall!$C145,Purchase!$C:$C,Waterfall!AJ$1)</f>
        <v>0</v>
      </c>
      <c r="AK145" s="4">
        <f>SUMIFS(Purchase!$F:$F,Purchase!$A:$A,Waterfall!$A145,Purchase!$D:$D,Waterfall!$C145,Purchase!$C:$C,Waterfall!AK$1)</f>
        <v>0</v>
      </c>
      <c r="AL145" s="4">
        <f>SUMIFS(Purchase!$F:$F,Purchase!$A:$A,Waterfall!$A145,Purchase!$D:$D,Waterfall!$C145,Purchase!$C:$C,Waterfall!AL$1)</f>
        <v>0</v>
      </c>
      <c r="AM145" s="4">
        <f>SUMIFS(Purchase!$F:$F,Purchase!$A:$A,Waterfall!$A145,Purchase!$D:$D,Waterfall!$C145,Purchase!$C:$C,Waterfall!AM$1)</f>
        <v>0</v>
      </c>
      <c r="AN145" s="4">
        <f>SUMIFS(Purchase!$F:$F,Purchase!$A:$A,Waterfall!$A145,Purchase!$D:$D,Waterfall!$C145,Purchase!$C:$C,Waterfall!AN$1)</f>
        <v>0</v>
      </c>
      <c r="AO145" s="4">
        <f>SUMIFS(Purchase!$F:$F,Purchase!$A:$A,Waterfall!$A145,Purchase!$D:$D,Waterfall!$C145,Purchase!$C:$C,Waterfall!AO$1)</f>
        <v>0</v>
      </c>
      <c r="AP145" s="4">
        <f>SUMIFS(Purchase!$F:$F,Purchase!$A:$A,Waterfall!$A145,Purchase!$D:$D,Waterfall!$C145,Purchase!$C:$C,Waterfall!AP$1)</f>
        <v>0</v>
      </c>
      <c r="AQ145" s="4">
        <f>SUMIFS(Purchase!$F:$F,Purchase!$A:$A,Waterfall!$A145,Purchase!$D:$D,Waterfall!$C145,Purchase!$C:$C,Waterfall!AQ$1)</f>
        <v>0</v>
      </c>
      <c r="AR145" s="4">
        <f>SUMIFS(Purchase!$F:$F,Purchase!$A:$A,Waterfall!$A145,Purchase!$D:$D,Waterfall!$C145,Purchase!$C:$C,Waterfall!AR$1)</f>
        <v>0</v>
      </c>
      <c r="AS145" s="4">
        <f>SUMIFS(Purchase!$F:$F,Purchase!$A:$A,Waterfall!$A145,Purchase!$D:$D,Waterfall!$C145,Purchase!$C:$C,Waterfall!AS$1)</f>
        <v>0</v>
      </c>
      <c r="AT145" s="4">
        <f>SUMIFS(Purchase!$F:$F,Purchase!$A:$A,Waterfall!$A145,Purchase!$D:$D,Waterfall!$C145,Purchase!$C:$C,Waterfall!AT$1)</f>
        <v>0</v>
      </c>
      <c r="AU145" s="4">
        <f>SUMIFS(Purchase!$F:$F,Purchase!$A:$A,Waterfall!$A145,Purchase!$D:$D,Waterfall!$C145,Purchase!$C:$C,Waterfall!AU$1)</f>
        <v>0</v>
      </c>
      <c r="AV145" s="4">
        <f>SUMIFS(Purchase!$F:$F,Purchase!$A:$A,Waterfall!$A145,Purchase!$D:$D,Waterfall!$C145,Purchase!$C:$C,Waterfall!AV$1)</f>
        <v>0</v>
      </c>
      <c r="AW145" s="4">
        <f>SUMIFS(Purchase!$F:$F,Purchase!$A:$A,Waterfall!$A145,Purchase!$D:$D,Waterfall!$C145,Purchase!$C:$C,Waterfall!AW$1)</f>
        <v>0</v>
      </c>
      <c r="AX145" s="4">
        <f>SUMIFS(Purchase!$F:$F,Purchase!$A:$A,Waterfall!$A145,Purchase!$D:$D,Waterfall!$C145,Purchase!$C:$C,Waterfall!AX$1)</f>
        <v>0</v>
      </c>
      <c r="AY145" s="4">
        <f>SUMIFS(Purchase!$F:$F,Purchase!$A:$A,Waterfall!$A145,Purchase!$D:$D,Waterfall!$C145,Purchase!$C:$C,Waterfall!AY$1)</f>
        <v>0</v>
      </c>
      <c r="AZ145" s="4">
        <f>SUMIFS(Purchase!$F:$F,Purchase!$A:$A,Waterfall!$A145,Purchase!$D:$D,Waterfall!$C145,Purchase!$C:$C,Waterfall!AZ$1)</f>
        <v>0</v>
      </c>
      <c r="BA145" s="4">
        <f>SUMIFS(Purchase!$F:$F,Purchase!$A:$A,Waterfall!$A145,Purchase!$D:$D,Waterfall!$C145,Purchase!$C:$C,Waterfall!BA$1)</f>
        <v>0</v>
      </c>
      <c r="BB145" s="4">
        <f>SUMIFS(Purchase!$F:$F,Purchase!$A:$A,Waterfall!$A145,Purchase!$D:$D,Waterfall!$C145,Purchase!$C:$C,Waterfall!BB$1)</f>
        <v>0</v>
      </c>
      <c r="BC145" s="4">
        <f>SUMIFS(Purchase!$F:$F,Purchase!$A:$A,Waterfall!$A145,Purchase!$D:$D,Waterfall!$C145,Purchase!$C:$C,Waterfall!BC$1)</f>
        <v>0</v>
      </c>
      <c r="BD145" s="4">
        <f>SUMIFS(Purchase!$F:$F,Purchase!$A:$A,Waterfall!$A145,Purchase!$D:$D,Waterfall!$C145,Purchase!$C:$C,Waterfall!BD$1)</f>
        <v>0</v>
      </c>
      <c r="BE145" s="4">
        <f>SUMIFS(Purchase!$F:$F,Purchase!$A:$A,Waterfall!$A145,Purchase!$D:$D,Waterfall!$C145,Purchase!$C:$C,Waterfall!BE$1)</f>
        <v>0</v>
      </c>
      <c r="BF145" s="4">
        <f>SUMIFS(Purchase!$F:$F,Purchase!$A:$A,Waterfall!$A145,Purchase!$D:$D,Waterfall!$C145,Purchase!$C:$C,Waterfall!BF$1)</f>
        <v>0</v>
      </c>
      <c r="BG145" s="4">
        <f>SUMIFS(Purchase!$F:$F,Purchase!$A:$A,Waterfall!$A145,Purchase!$D:$D,Waterfall!$C145,Purchase!$C:$C,Waterfall!BG$1)</f>
        <v>0</v>
      </c>
      <c r="BH145" s="4">
        <f>SUMIFS(Purchase!$F:$F,Purchase!$A:$A,Waterfall!$A145,Purchase!$D:$D,Waterfall!$C145,Purchase!$C:$C,Waterfall!BH$1)</f>
        <v>0</v>
      </c>
      <c r="BI145" s="4">
        <f>SUMIFS(Purchase!$F:$F,Purchase!$A:$A,Waterfall!$A145,Purchase!$D:$D,Waterfall!$C145,Purchase!$C:$C,Waterfall!BI$1)</f>
        <v>0</v>
      </c>
      <c r="BJ145" s="4">
        <f>SUMIFS(Purchase!$F:$F,Purchase!$A:$A,Waterfall!$A145,Purchase!$D:$D,Waterfall!$C145,Purchase!$C:$C,Waterfall!BJ$1)</f>
        <v>0</v>
      </c>
      <c r="BK145" s="4">
        <f>SUMIFS(Purchase!$F:$F,Purchase!$A:$A,Waterfall!$A145,Purchase!$D:$D,Waterfall!$C145,Purchase!$C:$C,Waterfall!BK$1)</f>
        <v>0</v>
      </c>
      <c r="BL145" s="4">
        <f>SUMIFS(Purchase!$F:$F,Purchase!$A:$A,Waterfall!$A145,Purchase!$D:$D,Waterfall!$C145,Purchase!$C:$C,Waterfall!BL$1)</f>
        <v>0</v>
      </c>
      <c r="BM145" s="4">
        <f>SUMIFS(Purchase!$F:$F,Purchase!$A:$A,Waterfall!$A145,Purchase!$D:$D,Waterfall!$C145,Purchase!$C:$C,Waterfall!BM$1)</f>
        <v>0</v>
      </c>
      <c r="BN145" s="4">
        <f>SUMIFS(Purchase!$F:$F,Purchase!$A:$A,Waterfall!$A145,Purchase!$D:$D,Waterfall!$C145,Purchase!$C:$C,Waterfall!BN$1)</f>
        <v>0</v>
      </c>
      <c r="BO145" s="4">
        <f>SUMIFS(Purchase!$F:$F,Purchase!$A:$A,Waterfall!$A145,Purchase!$D:$D,Waterfall!$C145,Purchase!$C:$C,Waterfall!BO$1)</f>
        <v>0</v>
      </c>
      <c r="BP145" s="4">
        <f>SUMIFS(Purchase!$F:$F,Purchase!$A:$A,Waterfall!$A145,Purchase!$D:$D,Waterfall!$C145,Purchase!$C:$C,Waterfall!BP$1)</f>
        <v>0</v>
      </c>
      <c r="BQ145" s="4">
        <f>SUMIFS(Purchase!$F:$F,Purchase!$A:$A,Waterfall!$A145,Purchase!$D:$D,Waterfall!$C145,Purchase!$C:$C,Waterfall!BQ$1)</f>
        <v>0</v>
      </c>
      <c r="BR145" s="4">
        <f>SUMIFS(Purchase!$F:$F,Purchase!$A:$A,Waterfall!$A145,Purchase!$D:$D,Waterfall!$C145,Purchase!$C:$C,Waterfall!BR$1)</f>
        <v>0</v>
      </c>
      <c r="BS145" s="4">
        <f>SUMIFS(Purchase!$F:$F,Purchase!$A:$A,Waterfall!$A145,Purchase!$D:$D,Waterfall!$C145,Purchase!$C:$C,Waterfall!BS$1)</f>
        <v>0</v>
      </c>
      <c r="BT145" s="4">
        <f>SUMIFS(Purchase!$F:$F,Purchase!$A:$A,Waterfall!$A145,Purchase!$D:$D,Waterfall!$C145,Purchase!$C:$C,Waterfall!BT$1)</f>
        <v>0</v>
      </c>
      <c r="BU145" s="4">
        <f>SUMIFS(Purchase!$F:$F,Purchase!$A:$A,Waterfall!$A145,Purchase!$D:$D,Waterfall!$C145,Purchase!$C:$C,Waterfall!BU$1)</f>
        <v>0</v>
      </c>
      <c r="BV145" s="4">
        <f>SUMIFS(Purchase!$F:$F,Purchase!$A:$A,Waterfall!$A145,Purchase!$D:$D,Waterfall!$C145,Purchase!$C:$C,Waterfall!BV$1)</f>
        <v>0</v>
      </c>
      <c r="BW145" s="4">
        <f>SUMIFS(Purchase!$F:$F,Purchase!$A:$A,Waterfall!$A145,Purchase!$D:$D,Waterfall!$C145,Purchase!$C:$C,Waterfall!BW$1)</f>
        <v>0</v>
      </c>
      <c r="BX145" s="4">
        <f>SUMIFS(Purchase!$F:$F,Purchase!$A:$A,Waterfall!$A145,Purchase!$D:$D,Waterfall!$C145,Purchase!$C:$C,Waterfall!BX$1)</f>
        <v>0</v>
      </c>
      <c r="BY145" s="4">
        <f>SUMIFS(Purchase!$F:$F,Purchase!$A:$A,Waterfall!$A145,Purchase!$D:$D,Waterfall!$C145,Purchase!$C:$C,Waterfall!BY$1)</f>
        <v>0</v>
      </c>
      <c r="BZ145" s="4">
        <f>SUMIFS(Purchase!$F:$F,Purchase!$A:$A,Waterfall!$A145,Purchase!$D:$D,Waterfall!$C145,Purchase!$C:$C,Waterfall!BZ$1)</f>
        <v>0</v>
      </c>
      <c r="CA145" s="4">
        <f>SUMIFS(Purchase!$F:$F,Purchase!$A:$A,Waterfall!$A145,Purchase!$D:$D,Waterfall!$C145,Purchase!$C:$C,Waterfall!CA$1)</f>
        <v>0</v>
      </c>
      <c r="CB145" s="4">
        <f>SUMIFS(Purchase!$F:$F,Purchase!$A:$A,Waterfall!$A145,Purchase!$D:$D,Waterfall!$C145,Purchase!$C:$C,Waterfall!CB$1)</f>
        <v>0</v>
      </c>
      <c r="CC145" s="4">
        <f>SUMIFS(Purchase!$F:$F,Purchase!$A:$A,Waterfall!$A145,Purchase!$D:$D,Waterfall!$C145,Purchase!$C:$C,Waterfall!CC$1)</f>
        <v>0</v>
      </c>
      <c r="CD145" s="4">
        <f>SUMIFS(Purchase!$F:$F,Purchase!$A:$A,Waterfall!$A145,Purchase!$D:$D,Waterfall!$C145,Purchase!$C:$C,Waterfall!CD$1)</f>
        <v>0</v>
      </c>
      <c r="CE145" s="4">
        <f>SUMIFS(Purchase!$F:$F,Purchase!$A:$A,Waterfall!$A145,Purchase!$D:$D,Waterfall!$C145,Purchase!$C:$C,Waterfall!CE$1)</f>
        <v>0</v>
      </c>
      <c r="CF145" s="4">
        <f>SUMIFS(Purchase!$F:$F,Purchase!$A:$A,Waterfall!$A145,Purchase!$D:$D,Waterfall!$C145,Purchase!$C:$C,Waterfall!CF$1)</f>
        <v>0</v>
      </c>
      <c r="CG145" s="4">
        <f>SUMIFS(Purchase!$F:$F,Purchase!$A:$A,Waterfall!$A145,Purchase!$D:$D,Waterfall!$C145,Purchase!$C:$C,Waterfall!CG$1)</f>
        <v>0</v>
      </c>
      <c r="CH145" s="4">
        <f>SUMIFS(Purchase!$F:$F,Purchase!$A:$A,Waterfall!$A145,Purchase!$D:$D,Waterfall!$C145,Purchase!$C:$C,Waterfall!CH$1)</f>
        <v>0</v>
      </c>
      <c r="CI145" s="4">
        <f>SUMIFS(Purchase!$F:$F,Purchase!$A:$A,Waterfall!$A145,Purchase!$D:$D,Waterfall!$C145,Purchase!$C:$C,Waterfall!CI$1)</f>
        <v>0</v>
      </c>
      <c r="CJ145" s="4">
        <f>SUMIFS(Purchase!$F:$F,Purchase!$A:$A,Waterfall!$A145,Purchase!$D:$D,Waterfall!$C145,Purchase!$C:$C,Waterfall!CJ$1)</f>
        <v>0</v>
      </c>
      <c r="CK145" s="4">
        <f>SUMIFS(Purchase!$F:$F,Purchase!$A:$A,Waterfall!$A145,Purchase!$D:$D,Waterfall!$C145,Purchase!$C:$C,Waterfall!CK$1)</f>
        <v>0</v>
      </c>
      <c r="CL145" s="4">
        <f>SUMIFS(Purchase!$F:$F,Purchase!$A:$A,Waterfall!$A145,Purchase!$D:$D,Waterfall!$C145,Purchase!$C:$C,Waterfall!CL$1)</f>
        <v>0</v>
      </c>
      <c r="CM145" s="4">
        <f>SUMIFS(Purchase!$F:$F,Purchase!$A:$A,Waterfall!$A145,Purchase!$D:$D,Waterfall!$C145,Purchase!$C:$C,Waterfall!CM$1)</f>
        <v>0</v>
      </c>
      <c r="CN145" s="4">
        <f>SUMIFS(Purchase!$F:$F,Purchase!$A:$A,Waterfall!$A145,Purchase!$D:$D,Waterfall!$C145,Purchase!$C:$C,Waterfall!CN$1)</f>
        <v>0</v>
      </c>
      <c r="CO145" s="4">
        <f>SUMIFS(Purchase!$F:$F,Purchase!$A:$A,Waterfall!$A145,Purchase!$D:$D,Waterfall!$C145,Purchase!$C:$C,Waterfall!CO$1)</f>
        <v>0</v>
      </c>
      <c r="CP145" s="4">
        <f>SUMIFS(Purchase!$F:$F,Purchase!$A:$A,Waterfall!$A145,Purchase!$D:$D,Waterfall!$C145,Purchase!$C:$C,Waterfall!CP$1)</f>
        <v>0</v>
      </c>
      <c r="CQ145" s="4">
        <f>SUMIFS(Purchase!$F:$F,Purchase!$A:$A,Waterfall!$A145,Purchase!$D:$D,Waterfall!$C145,Purchase!$C:$C,Waterfall!CQ$1)</f>
        <v>0</v>
      </c>
      <c r="CR145" s="4">
        <f>SUMIFS(Purchase!$F:$F,Purchase!$A:$A,Waterfall!$A145,Purchase!$D:$D,Waterfall!$C145,Purchase!$C:$C,Waterfall!CR$1)</f>
        <v>0</v>
      </c>
      <c r="CS145" s="4">
        <f>SUMIFS(Purchase!$F:$F,Purchase!$A:$A,Waterfall!$A145,Purchase!$D:$D,Waterfall!$C145,Purchase!$C:$C,Waterfall!CS$1)</f>
        <v>0</v>
      </c>
      <c r="CT145" s="4">
        <f>SUMIFS(Purchase!$F:$F,Purchase!$A:$A,Waterfall!$A145,Purchase!$D:$D,Waterfall!$C145,Purchase!$C:$C,Waterfall!CT$1)</f>
        <v>0</v>
      </c>
      <c r="CU145" s="4">
        <f>SUMIFS(Purchase!$F:$F,Purchase!$A:$A,Waterfall!$A145,Purchase!$D:$D,Waterfall!$C145,Purchase!$C:$C,Waterfall!CU$1)</f>
        <v>0</v>
      </c>
      <c r="CV145" s="4">
        <f>SUMIFS(Purchase!$F:$F,Purchase!$A:$A,Waterfall!$A145,Purchase!$D:$D,Waterfall!$C145,Purchase!$C:$C,Waterfall!CV$1)</f>
        <v>0</v>
      </c>
      <c r="CW145" s="4">
        <f>SUMIFS(Purchase!$F:$F,Purchase!$A:$A,Waterfall!$A145,Purchase!$D:$D,Waterfall!$C145,Purchase!$C:$C,Waterfall!CW$1)</f>
        <v>0</v>
      </c>
      <c r="CX145" s="4">
        <f>SUMIFS(Purchase!$F:$F,Purchase!$A:$A,Waterfall!$A145,Purchase!$D:$D,Waterfall!$C145,Purchase!$C:$C,Waterfall!CX$1)</f>
        <v>0</v>
      </c>
      <c r="CY145" s="4">
        <f>SUMIFS(Purchase!$F:$F,Purchase!$A:$A,Waterfall!$A145,Purchase!$D:$D,Waterfall!$C145,Purchase!$C:$C,Waterfall!CY$1)</f>
        <v>0</v>
      </c>
      <c r="CZ145" s="4">
        <f>SUMIFS(Purchase!$F:$F,Purchase!$A:$A,Waterfall!$A145,Purchase!$D:$D,Waterfall!$C145,Purchase!$C:$C,Waterfall!CZ$1)</f>
        <v>0</v>
      </c>
      <c r="DA145" s="4">
        <f>SUMIFS(Purchase!$F:$F,Purchase!$A:$A,Waterfall!$A145,Purchase!$D:$D,Waterfall!$C145,Purchase!$C:$C,Waterfall!DA$1)</f>
        <v>0</v>
      </c>
      <c r="DB145" s="4">
        <f>SUMIFS(Purchase!$F:$F,Purchase!$A:$A,Waterfall!$A145,Purchase!$D:$D,Waterfall!$C145,Purchase!$C:$C,Waterfall!DB$1)</f>
        <v>0</v>
      </c>
      <c r="DC145" s="4">
        <f>SUMIFS(Purchase!$F:$F,Purchase!$A:$A,Waterfall!$A145,Purchase!$D:$D,Waterfall!$C145,Purchase!$C:$C,Waterfall!DC$1)</f>
        <v>0</v>
      </c>
      <c r="DD145" s="4">
        <f>SUMIFS(Purchase!$F:$F,Purchase!$A:$A,Waterfall!$A145,Purchase!$D:$D,Waterfall!$C145,Purchase!$C:$C,Waterfall!DD$1)</f>
        <v>0</v>
      </c>
      <c r="DE145" s="4">
        <f>SUMIFS(Purchase!$F:$F,Purchase!$A:$A,Waterfall!$A145,Purchase!$D:$D,Waterfall!$C145,Purchase!$C:$C,Waterfall!DE$1)</f>
        <v>0</v>
      </c>
      <c r="DF145" s="4">
        <f>SUMIFS(Purchase!$F:$F,Purchase!$A:$A,Waterfall!$A145,Purchase!$D:$D,Waterfall!$C145,Purchase!$C:$C,Waterfall!DF$1)</f>
        <v>0</v>
      </c>
      <c r="DG145" s="4">
        <f>SUMIFS(Purchase!$F:$F,Purchase!$A:$A,Waterfall!$A145,Purchase!$D:$D,Waterfall!$C145,Purchase!$C:$C,Waterfall!DG$1)</f>
        <v>0</v>
      </c>
      <c r="DH145" s="4">
        <f>SUMIFS(Purchase!$F:$F,Purchase!$A:$A,Waterfall!$A145,Purchase!$D:$D,Waterfall!$C145,Purchase!$C:$C,Waterfall!DH$1)</f>
        <v>0</v>
      </c>
      <c r="DI145" s="4">
        <f>SUMIFS(Purchase!$F:$F,Purchase!$A:$A,Waterfall!$A145,Purchase!$D:$D,Waterfall!$C145,Purchase!$C:$C,Waterfall!DI$1)</f>
        <v>0</v>
      </c>
      <c r="DJ145" s="4">
        <f>SUMIFS(Purchase!$F:$F,Purchase!$A:$A,Waterfall!$A145,Purchase!$D:$D,Waterfall!$C145,Purchase!$C:$C,Waterfall!DJ$1)</f>
        <v>0</v>
      </c>
      <c r="DK145" s="4">
        <f>SUMIFS(Purchase!$F:$F,Purchase!$A:$A,Waterfall!$A145,Purchase!$D:$D,Waterfall!$C145,Purchase!$C:$C,Waterfall!DK$1)</f>
        <v>0</v>
      </c>
      <c r="DL145" s="4">
        <f>SUMIFS(Purchase!$F:$F,Purchase!$A:$A,Waterfall!$A145,Purchase!$D:$D,Waterfall!$C145,Purchase!$C:$C,Waterfall!DL$1)</f>
        <v>0</v>
      </c>
      <c r="DM145" s="4">
        <f>SUMIFS(Purchase!$F:$F,Purchase!$A:$A,Waterfall!$A145,Purchase!$D:$D,Waterfall!$C145,Purchase!$C:$C,Waterfall!DM$1)</f>
        <v>0</v>
      </c>
      <c r="DN145" s="4">
        <f>SUMIFS(Purchase!$F:$F,Purchase!$A:$A,Waterfall!$A145,Purchase!$D:$D,Waterfall!$C145,Purchase!$C:$C,Waterfall!DN$1)</f>
        <v>0</v>
      </c>
      <c r="DO145" s="4">
        <f>SUMIFS(Purchase!$F:$F,Purchase!$A:$A,Waterfall!$A145,Purchase!$D:$D,Waterfall!$C145,Purchase!$C:$C,Waterfall!DO$1)</f>
        <v>0</v>
      </c>
      <c r="DP145" s="4">
        <f>SUMIFS(Purchase!$F:$F,Purchase!$A:$A,Waterfall!$A145,Purchase!$D:$D,Waterfall!$C145,Purchase!$C:$C,Waterfall!DP$1)</f>
        <v>0</v>
      </c>
      <c r="DQ145" s="4">
        <f>SUMIFS(Purchase!$F:$F,Purchase!$A:$A,Waterfall!$A145,Purchase!$D:$D,Waterfall!$C145,Purchase!$C:$C,Waterfall!DQ$1)</f>
        <v>0</v>
      </c>
      <c r="DR145" s="4">
        <f>SUMIFS(Purchase!$F:$F,Purchase!$A:$A,Waterfall!$A145,Purchase!$D:$D,Waterfall!$C145,Purchase!$C:$C,Waterfall!DR$1)</f>
        <v>0</v>
      </c>
      <c r="DS145" s="4">
        <f>SUMIFS(Purchase!$F:$F,Purchase!$A:$A,Waterfall!$A145,Purchase!$D:$D,Waterfall!$C145,Purchase!$C:$C,Waterfall!DS$1)</f>
        <v>0</v>
      </c>
      <c r="DT145" s="4">
        <f>SUMIFS(Purchase!$F:$F,Purchase!$A:$A,Waterfall!$A145,Purchase!$D:$D,Waterfall!$C145,Purchase!$C:$C,Waterfall!DT$1)</f>
        <v>0</v>
      </c>
      <c r="DU145" s="4">
        <f>SUMIFS(Purchase!$F:$F,Purchase!$A:$A,Waterfall!$A145,Purchase!$D:$D,Waterfall!$C145,Purchase!$C:$C,Waterfall!DU$1)</f>
        <v>0</v>
      </c>
      <c r="DV145" s="4">
        <f>SUMIFS(Purchase!$F:$F,Purchase!$A:$A,Waterfall!$A145,Purchase!$D:$D,Waterfall!$C145,Purchase!$C:$C,Waterfall!DV$1)</f>
        <v>0</v>
      </c>
      <c r="DW145" s="4">
        <f>SUMIFS(Purchase!$F:$F,Purchase!$A:$A,Waterfall!$A145,Purchase!$D:$D,Waterfall!$C145,Purchase!$C:$C,Waterfall!DW$1)</f>
        <v>0</v>
      </c>
      <c r="DX145" s="4">
        <f>SUMIFS(Purchase!$F:$F,Purchase!$A:$A,Waterfall!$A145,Purchase!$D:$D,Waterfall!$C145,Purchase!$C:$C,Waterfall!DX$1)</f>
        <v>0</v>
      </c>
      <c r="DY145" s="4">
        <f>SUMIFS(Purchase!$F:$F,Purchase!$A:$A,Waterfall!$A145,Purchase!$D:$D,Waterfall!$C145,Purchase!$C:$C,Waterfall!DY$1)</f>
        <v>0</v>
      </c>
      <c r="DZ145" s="4">
        <f>SUMIFS(Purchase!$F:$F,Purchase!$A:$A,Waterfall!$A145,Purchase!$D:$D,Waterfall!$C145,Purchase!$C:$C,Waterfall!DZ$1)</f>
        <v>0</v>
      </c>
      <c r="EA145" s="4">
        <f>SUMIFS(Purchase!$F:$F,Purchase!$A:$A,Waterfall!$A145,Purchase!$D:$D,Waterfall!$C145,Purchase!$C:$C,Waterfall!EA$1)</f>
        <v>0</v>
      </c>
      <c r="EB145" s="4">
        <f>SUMIFS(Purchase!$F:$F,Purchase!$A:$A,Waterfall!$A145,Purchase!$D:$D,Waterfall!$C145,Purchase!$C:$C,Waterfall!EB$1)</f>
        <v>0</v>
      </c>
      <c r="EC145" s="4">
        <f>SUMIFS(Purchase!$F:$F,Purchase!$A:$A,Waterfall!$A145,Purchase!$D:$D,Waterfall!$C145,Purchase!$C:$C,Waterfall!EC$1)</f>
        <v>0</v>
      </c>
      <c r="ED145" s="4">
        <f>SUMIFS(Purchase!$F:$F,Purchase!$A:$A,Waterfall!$A145,Purchase!$D:$D,Waterfall!$C145,Purchase!$C:$C,Waterfall!ED$1)</f>
        <v>0</v>
      </c>
      <c r="EE145" s="4">
        <f>SUMIFS(Purchase!$F:$F,Purchase!$A:$A,Waterfall!$A145,Purchase!$D:$D,Waterfall!$C145,Purchase!$C:$C,Waterfall!EE$1)</f>
        <v>0</v>
      </c>
      <c r="EF145" s="4">
        <f>SUMIFS(Purchase!$F:$F,Purchase!$A:$A,Waterfall!$A145,Purchase!$D:$D,Waterfall!$C145,Purchase!$C:$C,Waterfall!EF$1)</f>
        <v>0</v>
      </c>
      <c r="EG145" s="4">
        <f>SUMIFS(Purchase!$F:$F,Purchase!$A:$A,Waterfall!$A145,Purchase!$D:$D,Waterfall!$C145,Purchase!$C:$C,Waterfall!EG$1)</f>
        <v>0</v>
      </c>
      <c r="EH145" s="4">
        <f>SUMIFS(Purchase!$F:$F,Purchase!$A:$A,Waterfall!$A145,Purchase!$D:$D,Waterfall!$C145,Purchase!$C:$C,Waterfall!EH$1)</f>
        <v>0</v>
      </c>
      <c r="EI145" s="4">
        <f>SUMIFS(Purchase!$F:$F,Purchase!$A:$A,Waterfall!$A145,Purchase!$D:$D,Waterfall!$C145,Purchase!$C:$C,Waterfall!EI$1)</f>
        <v>0</v>
      </c>
      <c r="EJ145" s="4">
        <f>SUMIFS(Purchase!$F:$F,Purchase!$A:$A,Waterfall!$A145,Purchase!$D:$D,Waterfall!$C145,Purchase!$C:$C,Waterfall!EJ$1)</f>
        <v>0</v>
      </c>
      <c r="EK145" s="4">
        <f>SUMIFS(Purchase!$F:$F,Purchase!$A:$A,Waterfall!$A145,Purchase!$D:$D,Waterfall!$C145,Purchase!$C:$C,Waterfall!EK$1)</f>
        <v>0</v>
      </c>
      <c r="EL145" s="4">
        <f>SUMIFS(Purchase!$F:$F,Purchase!$A:$A,Waterfall!$A145,Purchase!$D:$D,Waterfall!$C145,Purchase!$C:$C,Waterfall!EL$1)</f>
        <v>0</v>
      </c>
      <c r="EM145" s="4">
        <f>SUMIFS(Purchase!$F:$F,Purchase!$A:$A,Waterfall!$A145,Purchase!$D:$D,Waterfall!$C145,Purchase!$C:$C,Waterfall!EM$1)</f>
        <v>0</v>
      </c>
      <c r="EN145" s="4">
        <f>SUMIFS(Purchase!$F:$F,Purchase!$A:$A,Waterfall!$A145,Purchase!$D:$D,Waterfall!$C145,Purchase!$C:$C,Waterfall!EN$1)</f>
        <v>0</v>
      </c>
      <c r="EO145" s="4">
        <f>SUMIFS(Purchase!$F:$F,Purchase!$A:$A,Waterfall!$A145,Purchase!$D:$D,Waterfall!$C145,Purchase!$C:$C,Waterfall!EO$1)</f>
        <v>0</v>
      </c>
      <c r="EP145" s="4">
        <f>SUMIFS(Purchase!$F:$F,Purchase!$A:$A,Waterfall!$A145,Purchase!$D:$D,Waterfall!$C145,Purchase!$C:$C,Waterfall!EP$1)</f>
        <v>0</v>
      </c>
      <c r="EQ145" s="4">
        <f>SUMIFS(Purchase!$F:$F,Purchase!$A:$A,Waterfall!$A145,Purchase!$D:$D,Waterfall!$C145,Purchase!$C:$C,Waterfall!EQ$1)</f>
        <v>0</v>
      </c>
      <c r="ER145" s="4">
        <f>SUMIFS(Purchase!$F:$F,Purchase!$A:$A,Waterfall!$A145,Purchase!$D:$D,Waterfall!$C145,Purchase!$C:$C,Waterfall!ER$1)</f>
        <v>0</v>
      </c>
      <c r="ES145" s="4">
        <f>SUMIFS(Purchase!$F:$F,Purchase!$A:$A,Waterfall!$A145,Purchase!$D:$D,Waterfall!$C145,Purchase!$C:$C,Waterfall!ES$1)</f>
        <v>0</v>
      </c>
      <c r="ET145" s="4">
        <f>SUMIFS(Purchase!$F:$F,Purchase!$A:$A,Waterfall!$A145,Purchase!$D:$D,Waterfall!$C145,Purchase!$C:$C,Waterfall!ET$1)</f>
        <v>0</v>
      </c>
      <c r="EU145" s="4">
        <f>SUMIFS(Purchase!$F:$F,Purchase!$A:$A,Waterfall!$A145,Purchase!$D:$D,Waterfall!$C145,Purchase!$C:$C,Waterfall!EU$1)</f>
        <v>0</v>
      </c>
      <c r="EV145" s="4">
        <f>SUMIFS(Purchase!$F:$F,Purchase!$A:$A,Waterfall!$A145,Purchase!$D:$D,Waterfall!$C145,Purchase!$C:$C,Waterfall!EV$1)</f>
        <v>0</v>
      </c>
      <c r="EW145" s="4">
        <f>SUMIFS(Purchase!$F:$F,Purchase!$A:$A,Waterfall!$A145,Purchase!$D:$D,Waterfall!$C145,Purchase!$C:$C,Waterfall!EW$1)</f>
        <v>0</v>
      </c>
      <c r="EX145" s="4">
        <f>SUMIFS(Purchase!$F:$F,Purchase!$A:$A,Waterfall!$A145,Purchase!$D:$D,Waterfall!$C145,Purchase!$C:$C,Waterfall!EX$1)</f>
        <v>0</v>
      </c>
      <c r="EY145" s="4">
        <f>SUMIFS(Purchase!$F:$F,Purchase!$A:$A,Waterfall!$A145,Purchase!$D:$D,Waterfall!$C145,Purchase!$C:$C,Waterfall!EY$1)</f>
        <v>0</v>
      </c>
      <c r="EZ145" s="4">
        <f>SUMIFS(Purchase!$F:$F,Purchase!$A:$A,Waterfall!$A145,Purchase!$D:$D,Waterfall!$C145,Purchase!$C:$C,Waterfall!EZ$1)</f>
        <v>0</v>
      </c>
      <c r="FA145" s="4">
        <f>SUMIFS(Purchase!$F:$F,Purchase!$A:$A,Waterfall!$A145,Purchase!$D:$D,Waterfall!$C145,Purchase!$C:$C,Waterfall!FA$1)</f>
        <v>0</v>
      </c>
      <c r="FB145" s="4">
        <f>SUMIFS(Purchase!$F:$F,Purchase!$A:$A,Waterfall!$A145,Purchase!$D:$D,Waterfall!$C145,Purchase!$C:$C,Waterfall!FB$1)</f>
        <v>0</v>
      </c>
      <c r="FC145" s="4">
        <f>SUMIFS(Purchase!$F:$F,Purchase!$A:$A,Waterfall!$A145,Purchase!$D:$D,Waterfall!$C145,Purchase!$C:$C,Waterfall!FC$1)</f>
        <v>0</v>
      </c>
      <c r="FD145" s="4">
        <f>SUMIFS(Purchase!$F:$F,Purchase!$A:$A,Waterfall!$A145,Purchase!$D:$D,Waterfall!$C145,Purchase!$C:$C,Waterfall!FD$1)</f>
        <v>0</v>
      </c>
      <c r="FE145" s="4">
        <f>SUMIFS(Purchase!$F:$F,Purchase!$A:$A,Waterfall!$A145,Purchase!$D:$D,Waterfall!$C145,Purchase!$C:$C,Waterfall!FE$1)</f>
        <v>0</v>
      </c>
      <c r="FF145" s="4">
        <f>SUMIFS(Purchase!$F:$F,Purchase!$A:$A,Waterfall!$A145,Purchase!$D:$D,Waterfall!$C145,Purchase!$C:$C,Waterfall!FF$1)</f>
        <v>0</v>
      </c>
      <c r="FG145" s="4">
        <f>SUMIFS(Purchase!$F:$F,Purchase!$A:$A,Waterfall!$A145,Purchase!$D:$D,Waterfall!$C145,Purchase!$C:$C,Waterfall!FG$1)</f>
        <v>0</v>
      </c>
      <c r="FH145" s="4">
        <f>SUMIFS(Purchase!$F:$F,Purchase!$A:$A,Waterfall!$A145,Purchase!$D:$D,Waterfall!$C145,Purchase!$C:$C,Waterfall!FH$1)</f>
        <v>0</v>
      </c>
      <c r="FI145" s="4">
        <f>SUMIFS(Purchase!$F:$F,Purchase!$A:$A,Waterfall!$A145,Purchase!$D:$D,Waterfall!$C145,Purchase!$C:$C,Waterfall!FI$1)</f>
        <v>0</v>
      </c>
      <c r="FJ145" s="4">
        <f>SUMIFS(Purchase!$F:$F,Purchase!$A:$A,Waterfall!$A145,Purchase!$D:$D,Waterfall!$C145,Purchase!$C:$C,Waterfall!FJ$1)</f>
        <v>0</v>
      </c>
      <c r="FK145" s="4">
        <f>SUMIFS(Purchase!$F:$F,Purchase!$A:$A,Waterfall!$A145,Purchase!$D:$D,Waterfall!$C145,Purchase!$C:$C,Waterfall!FK$1)</f>
        <v>0</v>
      </c>
      <c r="FL145" s="4">
        <f>SUMIFS(Purchase!$F:$F,Purchase!$A:$A,Waterfall!$A145,Purchase!$D:$D,Waterfall!$C145,Purchase!$C:$C,Waterfall!FL$1)</f>
        <v>0</v>
      </c>
      <c r="FM145" s="4">
        <f>SUMIFS(Purchase!$F:$F,Purchase!$A:$A,Waterfall!$A145,Purchase!$D:$D,Waterfall!$C145,Purchase!$C:$C,Waterfall!FM$1)</f>
        <v>0</v>
      </c>
      <c r="FN145" s="4">
        <f>SUMIFS(Purchase!$F:$F,Purchase!$A:$A,Waterfall!$A145,Purchase!$D:$D,Waterfall!$C145,Purchase!$C:$C,Waterfall!FN$1)</f>
        <v>0</v>
      </c>
      <c r="FO145" s="4">
        <f>SUMIFS(Purchase!$F:$F,Purchase!$A:$A,Waterfall!$A145,Purchase!$D:$D,Waterfall!$C145,Purchase!$C:$C,Waterfall!FO$1)</f>
        <v>0</v>
      </c>
      <c r="FP145" s="4">
        <f>SUMIFS(Purchase!$F:$F,Purchase!$A:$A,Waterfall!$A145,Purchase!$D:$D,Waterfall!$C145,Purchase!$C:$C,Waterfall!FP$1)</f>
        <v>0</v>
      </c>
      <c r="FQ145" s="4">
        <f>SUMIFS(Purchase!$F:$F,Purchase!$A:$A,Waterfall!$A145,Purchase!$D:$D,Waterfall!$C145,Purchase!$C:$C,Waterfall!FQ$1)</f>
        <v>0</v>
      </c>
      <c r="FR145" s="4">
        <f>SUMIFS(Purchase!$F:$F,Purchase!$A:$A,Waterfall!$A145,Purchase!$D:$D,Waterfall!$C145,Purchase!$C:$C,Waterfall!FR$1)</f>
        <v>0</v>
      </c>
      <c r="FS145" s="4">
        <f>SUMIFS(Purchase!$F:$F,Purchase!$A:$A,Waterfall!$A145,Purchase!$D:$D,Waterfall!$C145,Purchase!$C:$C,Waterfall!FS$1)</f>
        <v>0</v>
      </c>
      <c r="FT145" s="4">
        <f>SUMIFS(Purchase!$F:$F,Purchase!$A:$A,Waterfall!$A145,Purchase!$D:$D,Waterfall!$C145,Purchase!$C:$C,Waterfall!FT$1)</f>
        <v>0</v>
      </c>
      <c r="FU145" s="4">
        <f>SUMIFS(Purchase!$F:$F,Purchase!$A:$A,Waterfall!$A145,Purchase!$D:$D,Waterfall!$C145,Purchase!$C:$C,Waterfall!FU$1)</f>
        <v>0</v>
      </c>
      <c r="FV145" s="4">
        <f>SUMIFS(Purchase!$F:$F,Purchase!$A:$A,Waterfall!$A145,Purchase!$D:$D,Waterfall!$C145,Purchase!$C:$C,Waterfall!FV$1)</f>
        <v>0</v>
      </c>
      <c r="FW145" s="4">
        <f>SUMIFS(Purchase!$F:$F,Purchase!$A:$A,Waterfall!$A145,Purchase!$D:$D,Waterfall!$C145,Purchase!$C:$C,Waterfall!FW$1)</f>
        <v>0</v>
      </c>
      <c r="FX145" s="4">
        <f>SUMIFS(Purchase!$F:$F,Purchase!$A:$A,Waterfall!$A145,Purchase!$D:$D,Waterfall!$C145,Purchase!$C:$C,Waterfall!FX$1)</f>
        <v>0</v>
      </c>
      <c r="FY145" s="4">
        <f>SUMIFS(Purchase!$F:$F,Purchase!$A:$A,Waterfall!$A145,Purchase!$D:$D,Waterfall!$C145,Purchase!$C:$C,Waterfall!FY$1)</f>
        <v>0</v>
      </c>
      <c r="FZ145" s="4">
        <f>SUMIFS(Purchase!$F:$F,Purchase!$A:$A,Waterfall!$A145,Purchase!$D:$D,Waterfall!$C145,Purchase!$C:$C,Waterfall!FZ$1)</f>
        <v>0</v>
      </c>
      <c r="GA145" s="4">
        <f>SUMIFS(Purchase!$F:$F,Purchase!$A:$A,Waterfall!$A145,Purchase!$D:$D,Waterfall!$C145,Purchase!$C:$C,Waterfall!GA$1)</f>
        <v>0</v>
      </c>
      <c r="GB145" s="4">
        <f>SUMIFS(Purchase!$F:$F,Purchase!$A:$A,Waterfall!$A145,Purchase!$D:$D,Waterfall!$C145,Purchase!$C:$C,Waterfall!GB$1)</f>
        <v>0</v>
      </c>
      <c r="GC145" s="4">
        <f>SUMIFS(Purchase!$F:$F,Purchase!$A:$A,Waterfall!$A145,Purchase!$D:$D,Waterfall!$C145,Purchase!$C:$C,Waterfall!GC$1)</f>
        <v>0</v>
      </c>
      <c r="GD145" s="4">
        <f>SUMIFS(Purchase!$F:$F,Purchase!$A:$A,Waterfall!$A145,Purchase!$D:$D,Waterfall!$C145,Purchase!$C:$C,Waterfall!GD$1)</f>
        <v>0</v>
      </c>
      <c r="GE145" s="4">
        <f>SUMIFS(Purchase!$F:$F,Purchase!$A:$A,Waterfall!$A145,Purchase!$D:$D,Waterfall!$C145,Purchase!$C:$C,Waterfall!GE$1)</f>
        <v>0</v>
      </c>
      <c r="GF145" s="4">
        <f>SUMIFS(Purchase!$F:$F,Purchase!$A:$A,Waterfall!$A145,Purchase!$D:$D,Waterfall!$C145,Purchase!$C:$C,Waterfall!GF$1)</f>
        <v>0</v>
      </c>
      <c r="GG145" s="4">
        <f>SUMIFS(Purchase!$F:$F,Purchase!$A:$A,Waterfall!$A145,Purchase!$D:$D,Waterfall!$C145,Purchase!$C:$C,Waterfall!GG$1)</f>
        <v>0</v>
      </c>
      <c r="GH145" s="4">
        <f>SUMIFS(Purchase!$F:$F,Purchase!$A:$A,Waterfall!$A145,Purchase!$D:$D,Waterfall!$C145,Purchase!$C:$C,Waterfall!GH$1)</f>
        <v>0</v>
      </c>
      <c r="GI145" s="4">
        <f>SUMIFS(Purchase!$F:$F,Purchase!$A:$A,Waterfall!$A145,Purchase!$D:$D,Waterfall!$C145,Purchase!$C:$C,Waterfall!GI$1)</f>
        <v>0</v>
      </c>
    </row>
    <row r="146" spans="1:191" x14ac:dyDescent="0.35">
      <c r="A146" s="8">
        <f t="shared" si="5"/>
        <v>1</v>
      </c>
      <c r="B146" s="2" t="str">
        <f>VLOOKUP($A146,Centers!$B$1:$C$120,2,)</f>
        <v>GATE</v>
      </c>
      <c r="C146" s="3">
        <v>45023</v>
      </c>
      <c r="D146" s="4">
        <f>IF($A146=1,SUM(SUMIFS(Indent!$E:$E,Indent!$C:$C,Waterfall!$C146,Indent!$A:$A,Centers!$A$2),SUMIFS(Indent!$E:$E,Indent!$C:$C,Waterfall!$C146,Indent!$A:$A,Centers!$A$3),SUMIFS(Indent!$E:$E,Indent!$C:$C,Waterfall!$C146,Indent!$A:$A,Centers!$A$4),SUMIFS(Indent!$E:$E,Indent!$C:$C,Waterfall!$C146,Indent!$A:$A,Centers!$A$5),SUMIFS(Indent!$E:$E,Indent!$C:$C,Waterfall!$C146,Indent!$A:$A,Centers!$A$6),SUMIFS(Indent!$E:$E,Indent!$C:$C,Waterfall!$C146,Indent!$A:$A,Centers!$A$7),SUMIFS(Indent!$E:$E,Indent!$C:$C,Waterfall!$C146,Indent!$A:$A,Centers!$A$8)),SUMIFS(Indent!$E:$E,Indent!$C:$C,Waterfall!$C146,Indent!$A:$A,$A146))</f>
        <v>0</v>
      </c>
      <c r="E146" s="4">
        <f>SUMIFS(Purchase!$F:$F,Purchase!$A:$A,Waterfall!$A146,Purchase!$D:$D,Waterfall!$C146,Purchase!$C:$C,Waterfall!E$1)</f>
        <v>0</v>
      </c>
      <c r="F146" s="4">
        <f>SUMIFS(Purchase!$F:$F,Purchase!$A:$A,Waterfall!$A146,Purchase!$D:$D,Waterfall!$C146,Purchase!$C:$C,Waterfall!F$1)</f>
        <v>0</v>
      </c>
      <c r="G146" s="4">
        <f>SUMIFS(Purchase!$F:$F,Purchase!$A:$A,Waterfall!$A146,Purchase!$D:$D,Waterfall!$C146,Purchase!$C:$C,Waterfall!G$1)</f>
        <v>0</v>
      </c>
      <c r="H146" s="4">
        <f>SUMIFS(Purchase!$F:$F,Purchase!$A:$A,Waterfall!$A146,Purchase!$D:$D,Waterfall!$C146,Purchase!$C:$C,Waterfall!H$1)</f>
        <v>0</v>
      </c>
      <c r="I146" s="4">
        <f>SUMIFS(Purchase!$F:$F,Purchase!$A:$A,Waterfall!$A146,Purchase!$D:$D,Waterfall!$C146,Purchase!$C:$C,Waterfall!I$1)</f>
        <v>0</v>
      </c>
      <c r="J146" s="4">
        <f>SUMIFS(Purchase!$F:$F,Purchase!$A:$A,Waterfall!$A146,Purchase!$D:$D,Waterfall!$C146,Purchase!$C:$C,Waterfall!J$1)</f>
        <v>0</v>
      </c>
      <c r="K146" s="4">
        <f>SUMIFS(Purchase!$F:$F,Purchase!$A:$A,Waterfall!$A146,Purchase!$D:$D,Waterfall!$C146,Purchase!$C:$C,Waterfall!K$1)</f>
        <v>0</v>
      </c>
      <c r="L146" s="4">
        <f>SUMIFS(Purchase!$F:$F,Purchase!$A:$A,Waterfall!$A146,Purchase!$D:$D,Waterfall!$C146,Purchase!$C:$C,Waterfall!L$1)</f>
        <v>0</v>
      </c>
      <c r="M146" s="4">
        <f>SUMIFS(Purchase!$F:$F,Purchase!$A:$A,Waterfall!$A146,Purchase!$D:$D,Waterfall!$C146,Purchase!$C:$C,Waterfall!M$1)</f>
        <v>0</v>
      </c>
      <c r="N146" s="4">
        <f>SUMIFS(Purchase!$F:$F,Purchase!$A:$A,Waterfall!$A146,Purchase!$D:$D,Waterfall!$C146,Purchase!$C:$C,Waterfall!N$1)</f>
        <v>0</v>
      </c>
      <c r="O146" s="4">
        <f>SUMIFS(Purchase!$F:$F,Purchase!$A:$A,Waterfall!$A146,Purchase!$D:$D,Waterfall!$C146,Purchase!$C:$C,Waterfall!O$1)</f>
        <v>0</v>
      </c>
      <c r="P146" s="4">
        <f>SUMIFS(Purchase!$F:$F,Purchase!$A:$A,Waterfall!$A146,Purchase!$D:$D,Waterfall!$C146,Purchase!$C:$C,Waterfall!P$1)</f>
        <v>0</v>
      </c>
      <c r="Q146" s="4">
        <f>SUMIFS(Purchase!$F:$F,Purchase!$A:$A,Waterfall!$A146,Purchase!$D:$D,Waterfall!$C146,Purchase!$C:$C,Waterfall!Q$1)</f>
        <v>0</v>
      </c>
      <c r="R146" s="4">
        <f>SUMIFS(Purchase!$F:$F,Purchase!$A:$A,Waterfall!$A146,Purchase!$D:$D,Waterfall!$C146,Purchase!$C:$C,Waterfall!R$1)</f>
        <v>0</v>
      </c>
      <c r="S146" s="4">
        <f>SUMIFS(Purchase!$F:$F,Purchase!$A:$A,Waterfall!$A146,Purchase!$D:$D,Waterfall!$C146,Purchase!$C:$C,Waterfall!S$1)</f>
        <v>0</v>
      </c>
      <c r="T146" s="4">
        <f>SUMIFS(Purchase!$F:$F,Purchase!$A:$A,Waterfall!$A146,Purchase!$D:$D,Waterfall!$C146,Purchase!$C:$C,Waterfall!T$1)</f>
        <v>0</v>
      </c>
      <c r="U146" s="4">
        <f>SUMIFS(Purchase!$F:$F,Purchase!$A:$A,Waterfall!$A146,Purchase!$D:$D,Waterfall!$C146,Purchase!$C:$C,Waterfall!U$1)</f>
        <v>0</v>
      </c>
      <c r="V146" s="4">
        <f>SUMIFS(Purchase!$F:$F,Purchase!$A:$A,Waterfall!$A146,Purchase!$D:$D,Waterfall!$C146,Purchase!$C:$C,Waterfall!V$1)</f>
        <v>0</v>
      </c>
      <c r="W146" s="4">
        <f>SUMIFS(Purchase!$F:$F,Purchase!$A:$A,Waterfall!$A146,Purchase!$D:$D,Waterfall!$C146,Purchase!$C:$C,Waterfall!W$1)</f>
        <v>0</v>
      </c>
      <c r="X146" s="4">
        <f>SUMIFS(Purchase!$F:$F,Purchase!$A:$A,Waterfall!$A146,Purchase!$D:$D,Waterfall!$C146,Purchase!$C:$C,Waterfall!X$1)</f>
        <v>0</v>
      </c>
      <c r="Y146" s="4">
        <f>SUMIFS(Purchase!$F:$F,Purchase!$A:$A,Waterfall!$A146,Purchase!$D:$D,Waterfall!$C146,Purchase!$C:$C,Waterfall!Y$1)</f>
        <v>0</v>
      </c>
      <c r="Z146" s="4">
        <f>SUMIFS(Purchase!$F:$F,Purchase!$A:$A,Waterfall!$A146,Purchase!$D:$D,Waterfall!$C146,Purchase!$C:$C,Waterfall!Z$1)</f>
        <v>0</v>
      </c>
      <c r="AA146" s="4">
        <f>SUMIFS(Purchase!$F:$F,Purchase!$A:$A,Waterfall!$A146,Purchase!$D:$D,Waterfall!$C146,Purchase!$C:$C,Waterfall!AA$1)</f>
        <v>0</v>
      </c>
      <c r="AB146" s="4">
        <f>SUMIFS(Purchase!$F:$F,Purchase!$A:$A,Waterfall!$A146,Purchase!$D:$D,Waterfall!$C146,Purchase!$C:$C,Waterfall!AB$1)</f>
        <v>0</v>
      </c>
      <c r="AC146" s="4">
        <f>SUMIFS(Purchase!$F:$F,Purchase!$A:$A,Waterfall!$A146,Purchase!$D:$D,Waterfall!$C146,Purchase!$C:$C,Waterfall!AC$1)</f>
        <v>0</v>
      </c>
      <c r="AD146" s="4">
        <f>SUMIFS(Purchase!$F:$F,Purchase!$A:$A,Waterfall!$A146,Purchase!$D:$D,Waterfall!$C146,Purchase!$C:$C,Waterfall!AD$1)</f>
        <v>0</v>
      </c>
      <c r="AE146" s="4">
        <f>SUMIFS(Purchase!$F:$F,Purchase!$A:$A,Waterfall!$A146,Purchase!$D:$D,Waterfall!$C146,Purchase!$C:$C,Waterfall!AE$1)</f>
        <v>0</v>
      </c>
      <c r="AF146" s="4">
        <f>SUMIFS(Purchase!$F:$F,Purchase!$A:$A,Waterfall!$A146,Purchase!$D:$D,Waterfall!$C146,Purchase!$C:$C,Waterfall!AF$1)</f>
        <v>0</v>
      </c>
      <c r="AG146" s="4">
        <f>SUMIFS(Purchase!$F:$F,Purchase!$A:$A,Waterfall!$A146,Purchase!$D:$D,Waterfall!$C146,Purchase!$C:$C,Waterfall!AG$1)</f>
        <v>0</v>
      </c>
      <c r="AH146" s="4">
        <f>SUMIFS(Purchase!$F:$F,Purchase!$A:$A,Waterfall!$A146,Purchase!$D:$D,Waterfall!$C146,Purchase!$C:$C,Waterfall!AH$1)</f>
        <v>0</v>
      </c>
      <c r="AI146" s="4">
        <f>SUMIFS(Purchase!$F:$F,Purchase!$A:$A,Waterfall!$A146,Purchase!$D:$D,Waterfall!$C146,Purchase!$C:$C,Waterfall!AI$1)</f>
        <v>0</v>
      </c>
      <c r="AJ146" s="4">
        <f>SUMIFS(Purchase!$F:$F,Purchase!$A:$A,Waterfall!$A146,Purchase!$D:$D,Waterfall!$C146,Purchase!$C:$C,Waterfall!AJ$1)</f>
        <v>0</v>
      </c>
      <c r="AK146" s="4">
        <f>SUMIFS(Purchase!$F:$F,Purchase!$A:$A,Waterfall!$A146,Purchase!$D:$D,Waterfall!$C146,Purchase!$C:$C,Waterfall!AK$1)</f>
        <v>0</v>
      </c>
      <c r="AL146" s="4">
        <f>SUMIFS(Purchase!$F:$F,Purchase!$A:$A,Waterfall!$A146,Purchase!$D:$D,Waterfall!$C146,Purchase!$C:$C,Waterfall!AL$1)</f>
        <v>0</v>
      </c>
      <c r="AM146" s="4">
        <f>SUMIFS(Purchase!$F:$F,Purchase!$A:$A,Waterfall!$A146,Purchase!$D:$D,Waterfall!$C146,Purchase!$C:$C,Waterfall!AM$1)</f>
        <v>0</v>
      </c>
      <c r="AN146" s="4">
        <f>SUMIFS(Purchase!$F:$F,Purchase!$A:$A,Waterfall!$A146,Purchase!$D:$D,Waterfall!$C146,Purchase!$C:$C,Waterfall!AN$1)</f>
        <v>0</v>
      </c>
      <c r="AO146" s="4">
        <f>SUMIFS(Purchase!$F:$F,Purchase!$A:$A,Waterfall!$A146,Purchase!$D:$D,Waterfall!$C146,Purchase!$C:$C,Waterfall!AO$1)</f>
        <v>0</v>
      </c>
      <c r="AP146" s="4">
        <f>SUMIFS(Purchase!$F:$F,Purchase!$A:$A,Waterfall!$A146,Purchase!$D:$D,Waterfall!$C146,Purchase!$C:$C,Waterfall!AP$1)</f>
        <v>0</v>
      </c>
      <c r="AQ146" s="4">
        <f>SUMIFS(Purchase!$F:$F,Purchase!$A:$A,Waterfall!$A146,Purchase!$D:$D,Waterfall!$C146,Purchase!$C:$C,Waterfall!AQ$1)</f>
        <v>0</v>
      </c>
      <c r="AR146" s="4">
        <f>SUMIFS(Purchase!$F:$F,Purchase!$A:$A,Waterfall!$A146,Purchase!$D:$D,Waterfall!$C146,Purchase!$C:$C,Waterfall!AR$1)</f>
        <v>0</v>
      </c>
      <c r="AS146" s="4">
        <f>SUMIFS(Purchase!$F:$F,Purchase!$A:$A,Waterfall!$A146,Purchase!$D:$D,Waterfall!$C146,Purchase!$C:$C,Waterfall!AS$1)</f>
        <v>0</v>
      </c>
      <c r="AT146" s="4">
        <f>SUMIFS(Purchase!$F:$F,Purchase!$A:$A,Waterfall!$A146,Purchase!$D:$D,Waterfall!$C146,Purchase!$C:$C,Waterfall!AT$1)</f>
        <v>0</v>
      </c>
      <c r="AU146" s="4">
        <f>SUMIFS(Purchase!$F:$F,Purchase!$A:$A,Waterfall!$A146,Purchase!$D:$D,Waterfall!$C146,Purchase!$C:$C,Waterfall!AU$1)</f>
        <v>0</v>
      </c>
      <c r="AV146" s="4">
        <f>SUMIFS(Purchase!$F:$F,Purchase!$A:$A,Waterfall!$A146,Purchase!$D:$D,Waterfall!$C146,Purchase!$C:$C,Waterfall!AV$1)</f>
        <v>0</v>
      </c>
      <c r="AW146" s="4">
        <f>SUMIFS(Purchase!$F:$F,Purchase!$A:$A,Waterfall!$A146,Purchase!$D:$D,Waterfall!$C146,Purchase!$C:$C,Waterfall!AW$1)</f>
        <v>0</v>
      </c>
      <c r="AX146" s="4">
        <f>SUMIFS(Purchase!$F:$F,Purchase!$A:$A,Waterfall!$A146,Purchase!$D:$D,Waterfall!$C146,Purchase!$C:$C,Waterfall!AX$1)</f>
        <v>0</v>
      </c>
      <c r="AY146" s="4">
        <f>SUMIFS(Purchase!$F:$F,Purchase!$A:$A,Waterfall!$A146,Purchase!$D:$D,Waterfall!$C146,Purchase!$C:$C,Waterfall!AY$1)</f>
        <v>0</v>
      </c>
      <c r="AZ146" s="4">
        <f>SUMIFS(Purchase!$F:$F,Purchase!$A:$A,Waterfall!$A146,Purchase!$D:$D,Waterfall!$C146,Purchase!$C:$C,Waterfall!AZ$1)</f>
        <v>0</v>
      </c>
      <c r="BA146" s="4">
        <f>SUMIFS(Purchase!$F:$F,Purchase!$A:$A,Waterfall!$A146,Purchase!$D:$D,Waterfall!$C146,Purchase!$C:$C,Waterfall!BA$1)</f>
        <v>0</v>
      </c>
      <c r="BB146" s="4">
        <f>SUMIFS(Purchase!$F:$F,Purchase!$A:$A,Waterfall!$A146,Purchase!$D:$D,Waterfall!$C146,Purchase!$C:$C,Waterfall!BB$1)</f>
        <v>0</v>
      </c>
      <c r="BC146" s="4">
        <f>SUMIFS(Purchase!$F:$F,Purchase!$A:$A,Waterfall!$A146,Purchase!$D:$D,Waterfall!$C146,Purchase!$C:$C,Waterfall!BC$1)</f>
        <v>0</v>
      </c>
      <c r="BD146" s="4">
        <f>SUMIFS(Purchase!$F:$F,Purchase!$A:$A,Waterfall!$A146,Purchase!$D:$D,Waterfall!$C146,Purchase!$C:$C,Waterfall!BD$1)</f>
        <v>0</v>
      </c>
      <c r="BE146" s="4">
        <f>SUMIFS(Purchase!$F:$F,Purchase!$A:$A,Waterfall!$A146,Purchase!$D:$D,Waterfall!$C146,Purchase!$C:$C,Waterfall!BE$1)</f>
        <v>0</v>
      </c>
      <c r="BF146" s="4">
        <f>SUMIFS(Purchase!$F:$F,Purchase!$A:$A,Waterfall!$A146,Purchase!$D:$D,Waterfall!$C146,Purchase!$C:$C,Waterfall!BF$1)</f>
        <v>0</v>
      </c>
      <c r="BG146" s="4">
        <f>SUMIFS(Purchase!$F:$F,Purchase!$A:$A,Waterfall!$A146,Purchase!$D:$D,Waterfall!$C146,Purchase!$C:$C,Waterfall!BG$1)</f>
        <v>0</v>
      </c>
      <c r="BH146" s="4">
        <f>SUMIFS(Purchase!$F:$F,Purchase!$A:$A,Waterfall!$A146,Purchase!$D:$D,Waterfall!$C146,Purchase!$C:$C,Waterfall!BH$1)</f>
        <v>0</v>
      </c>
      <c r="BI146" s="4">
        <f>SUMIFS(Purchase!$F:$F,Purchase!$A:$A,Waterfall!$A146,Purchase!$D:$D,Waterfall!$C146,Purchase!$C:$C,Waterfall!BI$1)</f>
        <v>0</v>
      </c>
      <c r="BJ146" s="4">
        <f>SUMIFS(Purchase!$F:$F,Purchase!$A:$A,Waterfall!$A146,Purchase!$D:$D,Waterfall!$C146,Purchase!$C:$C,Waterfall!BJ$1)</f>
        <v>0</v>
      </c>
      <c r="BK146" s="4">
        <f>SUMIFS(Purchase!$F:$F,Purchase!$A:$A,Waterfall!$A146,Purchase!$D:$D,Waterfall!$C146,Purchase!$C:$C,Waterfall!BK$1)</f>
        <v>0</v>
      </c>
      <c r="BL146" s="4">
        <f>SUMIFS(Purchase!$F:$F,Purchase!$A:$A,Waterfall!$A146,Purchase!$D:$D,Waterfall!$C146,Purchase!$C:$C,Waterfall!BL$1)</f>
        <v>0</v>
      </c>
      <c r="BM146" s="4">
        <f>SUMIFS(Purchase!$F:$F,Purchase!$A:$A,Waterfall!$A146,Purchase!$D:$D,Waterfall!$C146,Purchase!$C:$C,Waterfall!BM$1)</f>
        <v>0</v>
      </c>
      <c r="BN146" s="4">
        <f>SUMIFS(Purchase!$F:$F,Purchase!$A:$A,Waterfall!$A146,Purchase!$D:$D,Waterfall!$C146,Purchase!$C:$C,Waterfall!BN$1)</f>
        <v>0</v>
      </c>
      <c r="BO146" s="4">
        <f>SUMIFS(Purchase!$F:$F,Purchase!$A:$A,Waterfall!$A146,Purchase!$D:$D,Waterfall!$C146,Purchase!$C:$C,Waterfall!BO$1)</f>
        <v>0</v>
      </c>
      <c r="BP146" s="4">
        <f>SUMIFS(Purchase!$F:$F,Purchase!$A:$A,Waterfall!$A146,Purchase!$D:$D,Waterfall!$C146,Purchase!$C:$C,Waterfall!BP$1)</f>
        <v>0</v>
      </c>
      <c r="BQ146" s="4">
        <f>SUMIFS(Purchase!$F:$F,Purchase!$A:$A,Waterfall!$A146,Purchase!$D:$D,Waterfall!$C146,Purchase!$C:$C,Waterfall!BQ$1)</f>
        <v>0</v>
      </c>
      <c r="BR146" s="4">
        <f>SUMIFS(Purchase!$F:$F,Purchase!$A:$A,Waterfall!$A146,Purchase!$D:$D,Waterfall!$C146,Purchase!$C:$C,Waterfall!BR$1)</f>
        <v>0</v>
      </c>
      <c r="BS146" s="4">
        <f>SUMIFS(Purchase!$F:$F,Purchase!$A:$A,Waterfall!$A146,Purchase!$D:$D,Waterfall!$C146,Purchase!$C:$C,Waterfall!BS$1)</f>
        <v>0</v>
      </c>
      <c r="BT146" s="4">
        <f>SUMIFS(Purchase!$F:$F,Purchase!$A:$A,Waterfall!$A146,Purchase!$D:$D,Waterfall!$C146,Purchase!$C:$C,Waterfall!BT$1)</f>
        <v>0</v>
      </c>
      <c r="BU146" s="4">
        <f>SUMIFS(Purchase!$F:$F,Purchase!$A:$A,Waterfall!$A146,Purchase!$D:$D,Waterfall!$C146,Purchase!$C:$C,Waterfall!BU$1)</f>
        <v>0</v>
      </c>
      <c r="BV146" s="4">
        <f>SUMIFS(Purchase!$F:$F,Purchase!$A:$A,Waterfall!$A146,Purchase!$D:$D,Waterfall!$C146,Purchase!$C:$C,Waterfall!BV$1)</f>
        <v>0</v>
      </c>
      <c r="BW146" s="4">
        <f>SUMIFS(Purchase!$F:$F,Purchase!$A:$A,Waterfall!$A146,Purchase!$D:$D,Waterfall!$C146,Purchase!$C:$C,Waterfall!BW$1)</f>
        <v>0</v>
      </c>
      <c r="BX146" s="4">
        <f>SUMIFS(Purchase!$F:$F,Purchase!$A:$A,Waterfall!$A146,Purchase!$D:$D,Waterfall!$C146,Purchase!$C:$C,Waterfall!BX$1)</f>
        <v>0</v>
      </c>
      <c r="BY146" s="4">
        <f>SUMIFS(Purchase!$F:$F,Purchase!$A:$A,Waterfall!$A146,Purchase!$D:$D,Waterfall!$C146,Purchase!$C:$C,Waterfall!BY$1)</f>
        <v>0</v>
      </c>
      <c r="BZ146" s="4">
        <f>SUMIFS(Purchase!$F:$F,Purchase!$A:$A,Waterfall!$A146,Purchase!$D:$D,Waterfall!$C146,Purchase!$C:$C,Waterfall!BZ$1)</f>
        <v>0</v>
      </c>
      <c r="CA146" s="4">
        <f>SUMIFS(Purchase!$F:$F,Purchase!$A:$A,Waterfall!$A146,Purchase!$D:$D,Waterfall!$C146,Purchase!$C:$C,Waterfall!CA$1)</f>
        <v>0</v>
      </c>
      <c r="CB146" s="4">
        <f>SUMIFS(Purchase!$F:$F,Purchase!$A:$A,Waterfall!$A146,Purchase!$D:$D,Waterfall!$C146,Purchase!$C:$C,Waterfall!CB$1)</f>
        <v>0</v>
      </c>
      <c r="CC146" s="4">
        <f>SUMIFS(Purchase!$F:$F,Purchase!$A:$A,Waterfall!$A146,Purchase!$D:$D,Waterfall!$C146,Purchase!$C:$C,Waterfall!CC$1)</f>
        <v>0</v>
      </c>
      <c r="CD146" s="4">
        <f>SUMIFS(Purchase!$F:$F,Purchase!$A:$A,Waterfall!$A146,Purchase!$D:$D,Waterfall!$C146,Purchase!$C:$C,Waterfall!CD$1)</f>
        <v>0</v>
      </c>
      <c r="CE146" s="4">
        <f>SUMIFS(Purchase!$F:$F,Purchase!$A:$A,Waterfall!$A146,Purchase!$D:$D,Waterfall!$C146,Purchase!$C:$C,Waterfall!CE$1)</f>
        <v>0</v>
      </c>
      <c r="CF146" s="4">
        <f>SUMIFS(Purchase!$F:$F,Purchase!$A:$A,Waterfall!$A146,Purchase!$D:$D,Waterfall!$C146,Purchase!$C:$C,Waterfall!CF$1)</f>
        <v>0</v>
      </c>
      <c r="CG146" s="4">
        <f>SUMIFS(Purchase!$F:$F,Purchase!$A:$A,Waterfall!$A146,Purchase!$D:$D,Waterfall!$C146,Purchase!$C:$C,Waterfall!CG$1)</f>
        <v>0</v>
      </c>
      <c r="CH146" s="4">
        <f>SUMIFS(Purchase!$F:$F,Purchase!$A:$A,Waterfall!$A146,Purchase!$D:$D,Waterfall!$C146,Purchase!$C:$C,Waterfall!CH$1)</f>
        <v>0</v>
      </c>
      <c r="CI146" s="4">
        <f>SUMIFS(Purchase!$F:$F,Purchase!$A:$A,Waterfall!$A146,Purchase!$D:$D,Waterfall!$C146,Purchase!$C:$C,Waterfall!CI$1)</f>
        <v>0</v>
      </c>
      <c r="CJ146" s="4">
        <f>SUMIFS(Purchase!$F:$F,Purchase!$A:$A,Waterfall!$A146,Purchase!$D:$D,Waterfall!$C146,Purchase!$C:$C,Waterfall!CJ$1)</f>
        <v>0</v>
      </c>
      <c r="CK146" s="4">
        <f>SUMIFS(Purchase!$F:$F,Purchase!$A:$A,Waterfall!$A146,Purchase!$D:$D,Waterfall!$C146,Purchase!$C:$C,Waterfall!CK$1)</f>
        <v>0</v>
      </c>
      <c r="CL146" s="4">
        <f>SUMIFS(Purchase!$F:$F,Purchase!$A:$A,Waterfall!$A146,Purchase!$D:$D,Waterfall!$C146,Purchase!$C:$C,Waterfall!CL$1)</f>
        <v>0</v>
      </c>
      <c r="CM146" s="4">
        <f>SUMIFS(Purchase!$F:$F,Purchase!$A:$A,Waterfall!$A146,Purchase!$D:$D,Waterfall!$C146,Purchase!$C:$C,Waterfall!CM$1)</f>
        <v>0</v>
      </c>
      <c r="CN146" s="4">
        <f>SUMIFS(Purchase!$F:$F,Purchase!$A:$A,Waterfall!$A146,Purchase!$D:$D,Waterfall!$C146,Purchase!$C:$C,Waterfall!CN$1)</f>
        <v>0</v>
      </c>
      <c r="CO146" s="4">
        <f>SUMIFS(Purchase!$F:$F,Purchase!$A:$A,Waterfall!$A146,Purchase!$D:$D,Waterfall!$C146,Purchase!$C:$C,Waterfall!CO$1)</f>
        <v>0</v>
      </c>
      <c r="CP146" s="4">
        <f>SUMIFS(Purchase!$F:$F,Purchase!$A:$A,Waterfall!$A146,Purchase!$D:$D,Waterfall!$C146,Purchase!$C:$C,Waterfall!CP$1)</f>
        <v>0</v>
      </c>
      <c r="CQ146" s="4">
        <f>SUMIFS(Purchase!$F:$F,Purchase!$A:$A,Waterfall!$A146,Purchase!$D:$D,Waterfall!$C146,Purchase!$C:$C,Waterfall!CQ$1)</f>
        <v>0</v>
      </c>
      <c r="CR146" s="4">
        <f>SUMIFS(Purchase!$F:$F,Purchase!$A:$A,Waterfall!$A146,Purchase!$D:$D,Waterfall!$C146,Purchase!$C:$C,Waterfall!CR$1)</f>
        <v>0</v>
      </c>
      <c r="CS146" s="4">
        <f>SUMIFS(Purchase!$F:$F,Purchase!$A:$A,Waterfall!$A146,Purchase!$D:$D,Waterfall!$C146,Purchase!$C:$C,Waterfall!CS$1)</f>
        <v>0</v>
      </c>
      <c r="CT146" s="4">
        <f>SUMIFS(Purchase!$F:$F,Purchase!$A:$A,Waterfall!$A146,Purchase!$D:$D,Waterfall!$C146,Purchase!$C:$C,Waterfall!CT$1)</f>
        <v>0</v>
      </c>
      <c r="CU146" s="4">
        <f>SUMIFS(Purchase!$F:$F,Purchase!$A:$A,Waterfall!$A146,Purchase!$D:$D,Waterfall!$C146,Purchase!$C:$C,Waterfall!CU$1)</f>
        <v>0</v>
      </c>
      <c r="CV146" s="4">
        <f>SUMIFS(Purchase!$F:$F,Purchase!$A:$A,Waterfall!$A146,Purchase!$D:$D,Waterfall!$C146,Purchase!$C:$C,Waterfall!CV$1)</f>
        <v>0</v>
      </c>
      <c r="CW146" s="4">
        <f>SUMIFS(Purchase!$F:$F,Purchase!$A:$A,Waterfall!$A146,Purchase!$D:$D,Waterfall!$C146,Purchase!$C:$C,Waterfall!CW$1)</f>
        <v>0</v>
      </c>
      <c r="CX146" s="4">
        <f>SUMIFS(Purchase!$F:$F,Purchase!$A:$A,Waterfall!$A146,Purchase!$D:$D,Waterfall!$C146,Purchase!$C:$C,Waterfall!CX$1)</f>
        <v>0</v>
      </c>
      <c r="CY146" s="4">
        <f>SUMIFS(Purchase!$F:$F,Purchase!$A:$A,Waterfall!$A146,Purchase!$D:$D,Waterfall!$C146,Purchase!$C:$C,Waterfall!CY$1)</f>
        <v>0</v>
      </c>
      <c r="CZ146" s="4">
        <f>SUMIFS(Purchase!$F:$F,Purchase!$A:$A,Waterfall!$A146,Purchase!$D:$D,Waterfall!$C146,Purchase!$C:$C,Waterfall!CZ$1)</f>
        <v>0</v>
      </c>
      <c r="DA146" s="4">
        <f>SUMIFS(Purchase!$F:$F,Purchase!$A:$A,Waterfall!$A146,Purchase!$D:$D,Waterfall!$C146,Purchase!$C:$C,Waterfall!DA$1)</f>
        <v>0</v>
      </c>
      <c r="DB146" s="4">
        <f>SUMIFS(Purchase!$F:$F,Purchase!$A:$A,Waterfall!$A146,Purchase!$D:$D,Waterfall!$C146,Purchase!$C:$C,Waterfall!DB$1)</f>
        <v>0</v>
      </c>
      <c r="DC146" s="4">
        <f>SUMIFS(Purchase!$F:$F,Purchase!$A:$A,Waterfall!$A146,Purchase!$D:$D,Waterfall!$C146,Purchase!$C:$C,Waterfall!DC$1)</f>
        <v>0</v>
      </c>
      <c r="DD146" s="4">
        <f>SUMIFS(Purchase!$F:$F,Purchase!$A:$A,Waterfall!$A146,Purchase!$D:$D,Waterfall!$C146,Purchase!$C:$C,Waterfall!DD$1)</f>
        <v>0</v>
      </c>
      <c r="DE146" s="4">
        <f>SUMIFS(Purchase!$F:$F,Purchase!$A:$A,Waterfall!$A146,Purchase!$D:$D,Waterfall!$C146,Purchase!$C:$C,Waterfall!DE$1)</f>
        <v>0</v>
      </c>
      <c r="DF146" s="4">
        <f>SUMIFS(Purchase!$F:$F,Purchase!$A:$A,Waterfall!$A146,Purchase!$D:$D,Waterfall!$C146,Purchase!$C:$C,Waterfall!DF$1)</f>
        <v>0</v>
      </c>
      <c r="DG146" s="4">
        <f>SUMIFS(Purchase!$F:$F,Purchase!$A:$A,Waterfall!$A146,Purchase!$D:$D,Waterfall!$C146,Purchase!$C:$C,Waterfall!DG$1)</f>
        <v>0</v>
      </c>
      <c r="DH146" s="4">
        <f>SUMIFS(Purchase!$F:$F,Purchase!$A:$A,Waterfall!$A146,Purchase!$D:$D,Waterfall!$C146,Purchase!$C:$C,Waterfall!DH$1)</f>
        <v>0</v>
      </c>
      <c r="DI146" s="4">
        <f>SUMIFS(Purchase!$F:$F,Purchase!$A:$A,Waterfall!$A146,Purchase!$D:$D,Waterfall!$C146,Purchase!$C:$C,Waterfall!DI$1)</f>
        <v>0</v>
      </c>
      <c r="DJ146" s="4">
        <f>SUMIFS(Purchase!$F:$F,Purchase!$A:$A,Waterfall!$A146,Purchase!$D:$D,Waterfall!$C146,Purchase!$C:$C,Waterfall!DJ$1)</f>
        <v>0</v>
      </c>
      <c r="DK146" s="4">
        <f>SUMIFS(Purchase!$F:$F,Purchase!$A:$A,Waterfall!$A146,Purchase!$D:$D,Waterfall!$C146,Purchase!$C:$C,Waterfall!DK$1)</f>
        <v>0</v>
      </c>
      <c r="DL146" s="4">
        <f>SUMIFS(Purchase!$F:$F,Purchase!$A:$A,Waterfall!$A146,Purchase!$D:$D,Waterfall!$C146,Purchase!$C:$C,Waterfall!DL$1)</f>
        <v>0</v>
      </c>
      <c r="DM146" s="4">
        <f>SUMIFS(Purchase!$F:$F,Purchase!$A:$A,Waterfall!$A146,Purchase!$D:$D,Waterfall!$C146,Purchase!$C:$C,Waterfall!DM$1)</f>
        <v>0</v>
      </c>
      <c r="DN146" s="4">
        <f>SUMIFS(Purchase!$F:$F,Purchase!$A:$A,Waterfall!$A146,Purchase!$D:$D,Waterfall!$C146,Purchase!$C:$C,Waterfall!DN$1)</f>
        <v>0</v>
      </c>
      <c r="DO146" s="4">
        <f>SUMIFS(Purchase!$F:$F,Purchase!$A:$A,Waterfall!$A146,Purchase!$D:$D,Waterfall!$C146,Purchase!$C:$C,Waterfall!DO$1)</f>
        <v>0</v>
      </c>
      <c r="DP146" s="4">
        <f>SUMIFS(Purchase!$F:$F,Purchase!$A:$A,Waterfall!$A146,Purchase!$D:$D,Waterfall!$C146,Purchase!$C:$C,Waterfall!DP$1)</f>
        <v>0</v>
      </c>
      <c r="DQ146" s="4">
        <f>SUMIFS(Purchase!$F:$F,Purchase!$A:$A,Waterfall!$A146,Purchase!$D:$D,Waterfall!$C146,Purchase!$C:$C,Waterfall!DQ$1)</f>
        <v>0</v>
      </c>
      <c r="DR146" s="4">
        <f>SUMIFS(Purchase!$F:$F,Purchase!$A:$A,Waterfall!$A146,Purchase!$D:$D,Waterfall!$C146,Purchase!$C:$C,Waterfall!DR$1)</f>
        <v>0</v>
      </c>
      <c r="DS146" s="4">
        <f>SUMIFS(Purchase!$F:$F,Purchase!$A:$A,Waterfall!$A146,Purchase!$D:$D,Waterfall!$C146,Purchase!$C:$C,Waterfall!DS$1)</f>
        <v>0</v>
      </c>
      <c r="DT146" s="4">
        <f>SUMIFS(Purchase!$F:$F,Purchase!$A:$A,Waterfall!$A146,Purchase!$D:$D,Waterfall!$C146,Purchase!$C:$C,Waterfall!DT$1)</f>
        <v>0</v>
      </c>
      <c r="DU146" s="4">
        <f>SUMIFS(Purchase!$F:$F,Purchase!$A:$A,Waterfall!$A146,Purchase!$D:$D,Waterfall!$C146,Purchase!$C:$C,Waterfall!DU$1)</f>
        <v>0</v>
      </c>
      <c r="DV146" s="4">
        <f>SUMIFS(Purchase!$F:$F,Purchase!$A:$A,Waterfall!$A146,Purchase!$D:$D,Waterfall!$C146,Purchase!$C:$C,Waterfall!DV$1)</f>
        <v>0</v>
      </c>
      <c r="DW146" s="4">
        <f>SUMIFS(Purchase!$F:$F,Purchase!$A:$A,Waterfall!$A146,Purchase!$D:$D,Waterfall!$C146,Purchase!$C:$C,Waterfall!DW$1)</f>
        <v>0</v>
      </c>
      <c r="DX146" s="4">
        <f>SUMIFS(Purchase!$F:$F,Purchase!$A:$A,Waterfall!$A146,Purchase!$D:$D,Waterfall!$C146,Purchase!$C:$C,Waterfall!DX$1)</f>
        <v>0</v>
      </c>
      <c r="DY146" s="4">
        <f>SUMIFS(Purchase!$F:$F,Purchase!$A:$A,Waterfall!$A146,Purchase!$D:$D,Waterfall!$C146,Purchase!$C:$C,Waterfall!DY$1)</f>
        <v>0</v>
      </c>
      <c r="DZ146" s="4">
        <f>SUMIFS(Purchase!$F:$F,Purchase!$A:$A,Waterfall!$A146,Purchase!$D:$D,Waterfall!$C146,Purchase!$C:$C,Waterfall!DZ$1)</f>
        <v>0</v>
      </c>
      <c r="EA146" s="4">
        <f>SUMIFS(Purchase!$F:$F,Purchase!$A:$A,Waterfall!$A146,Purchase!$D:$D,Waterfall!$C146,Purchase!$C:$C,Waterfall!EA$1)</f>
        <v>0</v>
      </c>
      <c r="EB146" s="4">
        <f>SUMIFS(Purchase!$F:$F,Purchase!$A:$A,Waterfall!$A146,Purchase!$D:$D,Waterfall!$C146,Purchase!$C:$C,Waterfall!EB$1)</f>
        <v>0</v>
      </c>
      <c r="EC146" s="4">
        <f>SUMIFS(Purchase!$F:$F,Purchase!$A:$A,Waterfall!$A146,Purchase!$D:$D,Waterfall!$C146,Purchase!$C:$C,Waterfall!EC$1)</f>
        <v>0</v>
      </c>
      <c r="ED146" s="4">
        <f>SUMIFS(Purchase!$F:$F,Purchase!$A:$A,Waterfall!$A146,Purchase!$D:$D,Waterfall!$C146,Purchase!$C:$C,Waterfall!ED$1)</f>
        <v>0</v>
      </c>
      <c r="EE146" s="4">
        <f>SUMIFS(Purchase!$F:$F,Purchase!$A:$A,Waterfall!$A146,Purchase!$D:$D,Waterfall!$C146,Purchase!$C:$C,Waterfall!EE$1)</f>
        <v>0</v>
      </c>
      <c r="EF146" s="4">
        <f>SUMIFS(Purchase!$F:$F,Purchase!$A:$A,Waterfall!$A146,Purchase!$D:$D,Waterfall!$C146,Purchase!$C:$C,Waterfall!EF$1)</f>
        <v>0</v>
      </c>
      <c r="EG146" s="4">
        <f>SUMIFS(Purchase!$F:$F,Purchase!$A:$A,Waterfall!$A146,Purchase!$D:$D,Waterfall!$C146,Purchase!$C:$C,Waterfall!EG$1)</f>
        <v>0</v>
      </c>
      <c r="EH146" s="4">
        <f>SUMIFS(Purchase!$F:$F,Purchase!$A:$A,Waterfall!$A146,Purchase!$D:$D,Waterfall!$C146,Purchase!$C:$C,Waterfall!EH$1)</f>
        <v>0</v>
      </c>
      <c r="EI146" s="4">
        <f>SUMIFS(Purchase!$F:$F,Purchase!$A:$A,Waterfall!$A146,Purchase!$D:$D,Waterfall!$C146,Purchase!$C:$C,Waterfall!EI$1)</f>
        <v>0</v>
      </c>
      <c r="EJ146" s="4">
        <f>SUMIFS(Purchase!$F:$F,Purchase!$A:$A,Waterfall!$A146,Purchase!$D:$D,Waterfall!$C146,Purchase!$C:$C,Waterfall!EJ$1)</f>
        <v>0</v>
      </c>
      <c r="EK146" s="4">
        <f>SUMIFS(Purchase!$F:$F,Purchase!$A:$A,Waterfall!$A146,Purchase!$D:$D,Waterfall!$C146,Purchase!$C:$C,Waterfall!EK$1)</f>
        <v>0</v>
      </c>
      <c r="EL146" s="4">
        <f>SUMIFS(Purchase!$F:$F,Purchase!$A:$A,Waterfall!$A146,Purchase!$D:$D,Waterfall!$C146,Purchase!$C:$C,Waterfall!EL$1)</f>
        <v>0</v>
      </c>
      <c r="EM146" s="4">
        <f>SUMIFS(Purchase!$F:$F,Purchase!$A:$A,Waterfall!$A146,Purchase!$D:$D,Waterfall!$C146,Purchase!$C:$C,Waterfall!EM$1)</f>
        <v>0</v>
      </c>
      <c r="EN146" s="4">
        <f>SUMIFS(Purchase!$F:$F,Purchase!$A:$A,Waterfall!$A146,Purchase!$D:$D,Waterfall!$C146,Purchase!$C:$C,Waterfall!EN$1)</f>
        <v>0</v>
      </c>
      <c r="EO146" s="4">
        <f>SUMIFS(Purchase!$F:$F,Purchase!$A:$A,Waterfall!$A146,Purchase!$D:$D,Waterfall!$C146,Purchase!$C:$C,Waterfall!EO$1)</f>
        <v>0</v>
      </c>
      <c r="EP146" s="4">
        <f>SUMIFS(Purchase!$F:$F,Purchase!$A:$A,Waterfall!$A146,Purchase!$D:$D,Waterfall!$C146,Purchase!$C:$C,Waterfall!EP$1)</f>
        <v>0</v>
      </c>
      <c r="EQ146" s="4">
        <f>SUMIFS(Purchase!$F:$F,Purchase!$A:$A,Waterfall!$A146,Purchase!$D:$D,Waterfall!$C146,Purchase!$C:$C,Waterfall!EQ$1)</f>
        <v>0</v>
      </c>
      <c r="ER146" s="4">
        <f>SUMIFS(Purchase!$F:$F,Purchase!$A:$A,Waterfall!$A146,Purchase!$D:$D,Waterfall!$C146,Purchase!$C:$C,Waterfall!ER$1)</f>
        <v>0</v>
      </c>
      <c r="ES146" s="4">
        <f>SUMIFS(Purchase!$F:$F,Purchase!$A:$A,Waterfall!$A146,Purchase!$D:$D,Waterfall!$C146,Purchase!$C:$C,Waterfall!ES$1)</f>
        <v>0</v>
      </c>
      <c r="ET146" s="4">
        <f>SUMIFS(Purchase!$F:$F,Purchase!$A:$A,Waterfall!$A146,Purchase!$D:$D,Waterfall!$C146,Purchase!$C:$C,Waterfall!ET$1)</f>
        <v>0</v>
      </c>
      <c r="EU146" s="4">
        <f>SUMIFS(Purchase!$F:$F,Purchase!$A:$A,Waterfall!$A146,Purchase!$D:$D,Waterfall!$C146,Purchase!$C:$C,Waterfall!EU$1)</f>
        <v>0</v>
      </c>
      <c r="EV146" s="4">
        <f>SUMIFS(Purchase!$F:$F,Purchase!$A:$A,Waterfall!$A146,Purchase!$D:$D,Waterfall!$C146,Purchase!$C:$C,Waterfall!EV$1)</f>
        <v>0</v>
      </c>
      <c r="EW146" s="4">
        <f>SUMIFS(Purchase!$F:$F,Purchase!$A:$A,Waterfall!$A146,Purchase!$D:$D,Waterfall!$C146,Purchase!$C:$C,Waterfall!EW$1)</f>
        <v>0</v>
      </c>
      <c r="EX146" s="4">
        <f>SUMIFS(Purchase!$F:$F,Purchase!$A:$A,Waterfall!$A146,Purchase!$D:$D,Waterfall!$C146,Purchase!$C:$C,Waterfall!EX$1)</f>
        <v>0</v>
      </c>
      <c r="EY146" s="4">
        <f>SUMIFS(Purchase!$F:$F,Purchase!$A:$A,Waterfall!$A146,Purchase!$D:$D,Waterfall!$C146,Purchase!$C:$C,Waterfall!EY$1)</f>
        <v>0</v>
      </c>
      <c r="EZ146" s="4">
        <f>SUMIFS(Purchase!$F:$F,Purchase!$A:$A,Waterfall!$A146,Purchase!$D:$D,Waterfall!$C146,Purchase!$C:$C,Waterfall!EZ$1)</f>
        <v>0</v>
      </c>
      <c r="FA146" s="4">
        <f>SUMIFS(Purchase!$F:$F,Purchase!$A:$A,Waterfall!$A146,Purchase!$D:$D,Waterfall!$C146,Purchase!$C:$C,Waterfall!FA$1)</f>
        <v>0</v>
      </c>
      <c r="FB146" s="4">
        <f>SUMIFS(Purchase!$F:$F,Purchase!$A:$A,Waterfall!$A146,Purchase!$D:$D,Waterfall!$C146,Purchase!$C:$C,Waterfall!FB$1)</f>
        <v>0</v>
      </c>
      <c r="FC146" s="4">
        <f>SUMIFS(Purchase!$F:$F,Purchase!$A:$A,Waterfall!$A146,Purchase!$D:$D,Waterfall!$C146,Purchase!$C:$C,Waterfall!FC$1)</f>
        <v>0</v>
      </c>
      <c r="FD146" s="4">
        <f>SUMIFS(Purchase!$F:$F,Purchase!$A:$A,Waterfall!$A146,Purchase!$D:$D,Waterfall!$C146,Purchase!$C:$C,Waterfall!FD$1)</f>
        <v>0</v>
      </c>
      <c r="FE146" s="4">
        <f>SUMIFS(Purchase!$F:$F,Purchase!$A:$A,Waterfall!$A146,Purchase!$D:$D,Waterfall!$C146,Purchase!$C:$C,Waterfall!FE$1)</f>
        <v>0</v>
      </c>
      <c r="FF146" s="4">
        <f>SUMIFS(Purchase!$F:$F,Purchase!$A:$A,Waterfall!$A146,Purchase!$D:$D,Waterfall!$C146,Purchase!$C:$C,Waterfall!FF$1)</f>
        <v>0</v>
      </c>
      <c r="FG146" s="4">
        <f>SUMIFS(Purchase!$F:$F,Purchase!$A:$A,Waterfall!$A146,Purchase!$D:$D,Waterfall!$C146,Purchase!$C:$C,Waterfall!FG$1)</f>
        <v>0</v>
      </c>
      <c r="FH146" s="4">
        <f>SUMIFS(Purchase!$F:$F,Purchase!$A:$A,Waterfall!$A146,Purchase!$D:$D,Waterfall!$C146,Purchase!$C:$C,Waterfall!FH$1)</f>
        <v>0</v>
      </c>
      <c r="FI146" s="4">
        <f>SUMIFS(Purchase!$F:$F,Purchase!$A:$A,Waterfall!$A146,Purchase!$D:$D,Waterfall!$C146,Purchase!$C:$C,Waterfall!FI$1)</f>
        <v>0</v>
      </c>
      <c r="FJ146" s="4">
        <f>SUMIFS(Purchase!$F:$F,Purchase!$A:$A,Waterfall!$A146,Purchase!$D:$D,Waterfall!$C146,Purchase!$C:$C,Waterfall!FJ$1)</f>
        <v>0</v>
      </c>
      <c r="FK146" s="4">
        <f>SUMIFS(Purchase!$F:$F,Purchase!$A:$A,Waterfall!$A146,Purchase!$D:$D,Waterfall!$C146,Purchase!$C:$C,Waterfall!FK$1)</f>
        <v>0</v>
      </c>
      <c r="FL146" s="4">
        <f>SUMIFS(Purchase!$F:$F,Purchase!$A:$A,Waterfall!$A146,Purchase!$D:$D,Waterfall!$C146,Purchase!$C:$C,Waterfall!FL$1)</f>
        <v>0</v>
      </c>
      <c r="FM146" s="4">
        <f>SUMIFS(Purchase!$F:$F,Purchase!$A:$A,Waterfall!$A146,Purchase!$D:$D,Waterfall!$C146,Purchase!$C:$C,Waterfall!FM$1)</f>
        <v>0</v>
      </c>
      <c r="FN146" s="4">
        <f>SUMIFS(Purchase!$F:$F,Purchase!$A:$A,Waterfall!$A146,Purchase!$D:$D,Waterfall!$C146,Purchase!$C:$C,Waterfall!FN$1)</f>
        <v>0</v>
      </c>
      <c r="FO146" s="4">
        <f>SUMIFS(Purchase!$F:$F,Purchase!$A:$A,Waterfall!$A146,Purchase!$D:$D,Waterfall!$C146,Purchase!$C:$C,Waterfall!FO$1)</f>
        <v>0</v>
      </c>
      <c r="FP146" s="4">
        <f>SUMIFS(Purchase!$F:$F,Purchase!$A:$A,Waterfall!$A146,Purchase!$D:$D,Waterfall!$C146,Purchase!$C:$C,Waterfall!FP$1)</f>
        <v>0</v>
      </c>
      <c r="FQ146" s="4">
        <f>SUMIFS(Purchase!$F:$F,Purchase!$A:$A,Waterfall!$A146,Purchase!$D:$D,Waterfall!$C146,Purchase!$C:$C,Waterfall!FQ$1)</f>
        <v>0</v>
      </c>
      <c r="FR146" s="4">
        <f>SUMIFS(Purchase!$F:$F,Purchase!$A:$A,Waterfall!$A146,Purchase!$D:$D,Waterfall!$C146,Purchase!$C:$C,Waterfall!FR$1)</f>
        <v>0</v>
      </c>
      <c r="FS146" s="4">
        <f>SUMIFS(Purchase!$F:$F,Purchase!$A:$A,Waterfall!$A146,Purchase!$D:$D,Waterfall!$C146,Purchase!$C:$C,Waterfall!FS$1)</f>
        <v>0</v>
      </c>
      <c r="FT146" s="4">
        <f>SUMIFS(Purchase!$F:$F,Purchase!$A:$A,Waterfall!$A146,Purchase!$D:$D,Waterfall!$C146,Purchase!$C:$C,Waterfall!FT$1)</f>
        <v>0</v>
      </c>
      <c r="FU146" s="4">
        <f>SUMIFS(Purchase!$F:$F,Purchase!$A:$A,Waterfall!$A146,Purchase!$D:$D,Waterfall!$C146,Purchase!$C:$C,Waterfall!FU$1)</f>
        <v>0</v>
      </c>
      <c r="FV146" s="4">
        <f>SUMIFS(Purchase!$F:$F,Purchase!$A:$A,Waterfall!$A146,Purchase!$D:$D,Waterfall!$C146,Purchase!$C:$C,Waterfall!FV$1)</f>
        <v>0</v>
      </c>
      <c r="FW146" s="4">
        <f>SUMIFS(Purchase!$F:$F,Purchase!$A:$A,Waterfall!$A146,Purchase!$D:$D,Waterfall!$C146,Purchase!$C:$C,Waterfall!FW$1)</f>
        <v>0</v>
      </c>
      <c r="FX146" s="4">
        <f>SUMIFS(Purchase!$F:$F,Purchase!$A:$A,Waterfall!$A146,Purchase!$D:$D,Waterfall!$C146,Purchase!$C:$C,Waterfall!FX$1)</f>
        <v>0</v>
      </c>
      <c r="FY146" s="4">
        <f>SUMIFS(Purchase!$F:$F,Purchase!$A:$A,Waterfall!$A146,Purchase!$D:$D,Waterfall!$C146,Purchase!$C:$C,Waterfall!FY$1)</f>
        <v>0</v>
      </c>
      <c r="FZ146" s="4">
        <f>SUMIFS(Purchase!$F:$F,Purchase!$A:$A,Waterfall!$A146,Purchase!$D:$D,Waterfall!$C146,Purchase!$C:$C,Waterfall!FZ$1)</f>
        <v>0</v>
      </c>
      <c r="GA146" s="4">
        <f>SUMIFS(Purchase!$F:$F,Purchase!$A:$A,Waterfall!$A146,Purchase!$D:$D,Waterfall!$C146,Purchase!$C:$C,Waterfall!GA$1)</f>
        <v>0</v>
      </c>
      <c r="GB146" s="4">
        <f>SUMIFS(Purchase!$F:$F,Purchase!$A:$A,Waterfall!$A146,Purchase!$D:$D,Waterfall!$C146,Purchase!$C:$C,Waterfall!GB$1)</f>
        <v>0</v>
      </c>
      <c r="GC146" s="4">
        <f>SUMIFS(Purchase!$F:$F,Purchase!$A:$A,Waterfall!$A146,Purchase!$D:$D,Waterfall!$C146,Purchase!$C:$C,Waterfall!GC$1)</f>
        <v>0</v>
      </c>
      <c r="GD146" s="4">
        <f>SUMIFS(Purchase!$F:$F,Purchase!$A:$A,Waterfall!$A146,Purchase!$D:$D,Waterfall!$C146,Purchase!$C:$C,Waterfall!GD$1)</f>
        <v>0</v>
      </c>
      <c r="GE146" s="4">
        <f>SUMIFS(Purchase!$F:$F,Purchase!$A:$A,Waterfall!$A146,Purchase!$D:$D,Waterfall!$C146,Purchase!$C:$C,Waterfall!GE$1)</f>
        <v>0</v>
      </c>
      <c r="GF146" s="4">
        <f>SUMIFS(Purchase!$F:$F,Purchase!$A:$A,Waterfall!$A146,Purchase!$D:$D,Waterfall!$C146,Purchase!$C:$C,Waterfall!GF$1)</f>
        <v>0</v>
      </c>
      <c r="GG146" s="4">
        <f>SUMIFS(Purchase!$F:$F,Purchase!$A:$A,Waterfall!$A146,Purchase!$D:$D,Waterfall!$C146,Purchase!$C:$C,Waterfall!GG$1)</f>
        <v>0</v>
      </c>
      <c r="GH146" s="4">
        <f>SUMIFS(Purchase!$F:$F,Purchase!$A:$A,Waterfall!$A146,Purchase!$D:$D,Waterfall!$C146,Purchase!$C:$C,Waterfall!GH$1)</f>
        <v>0</v>
      </c>
      <c r="GI146" s="4">
        <f>SUMIFS(Purchase!$F:$F,Purchase!$A:$A,Waterfall!$A146,Purchase!$D:$D,Waterfall!$C146,Purchase!$C:$C,Waterfall!GI$1)</f>
        <v>0</v>
      </c>
    </row>
    <row r="147" spans="1:191" x14ac:dyDescent="0.35">
      <c r="A147" s="8">
        <f t="shared" si="5"/>
        <v>1</v>
      </c>
      <c r="B147" s="2" t="str">
        <f>VLOOKUP($A147,Centers!$B$1:$C$120,2,)</f>
        <v>GATE</v>
      </c>
      <c r="C147" s="3">
        <v>45024</v>
      </c>
      <c r="D147" s="4">
        <f>IF($A147=1,SUM(SUMIFS(Indent!$E:$E,Indent!$C:$C,Waterfall!$C147,Indent!$A:$A,Centers!$A$2),SUMIFS(Indent!$E:$E,Indent!$C:$C,Waterfall!$C147,Indent!$A:$A,Centers!$A$3),SUMIFS(Indent!$E:$E,Indent!$C:$C,Waterfall!$C147,Indent!$A:$A,Centers!$A$4),SUMIFS(Indent!$E:$E,Indent!$C:$C,Waterfall!$C147,Indent!$A:$A,Centers!$A$5),SUMIFS(Indent!$E:$E,Indent!$C:$C,Waterfall!$C147,Indent!$A:$A,Centers!$A$6),SUMIFS(Indent!$E:$E,Indent!$C:$C,Waterfall!$C147,Indent!$A:$A,Centers!$A$7),SUMIFS(Indent!$E:$E,Indent!$C:$C,Waterfall!$C147,Indent!$A:$A,Centers!$A$8)),SUMIFS(Indent!$E:$E,Indent!$C:$C,Waterfall!$C147,Indent!$A:$A,$A147))</f>
        <v>0</v>
      </c>
      <c r="E147" s="4">
        <f>SUMIFS(Purchase!$F:$F,Purchase!$A:$A,Waterfall!$A147,Purchase!$D:$D,Waterfall!$C147,Purchase!$C:$C,Waterfall!E$1)</f>
        <v>0</v>
      </c>
      <c r="F147" s="4">
        <f>SUMIFS(Purchase!$F:$F,Purchase!$A:$A,Waterfall!$A147,Purchase!$D:$D,Waterfall!$C147,Purchase!$C:$C,Waterfall!F$1)</f>
        <v>0</v>
      </c>
      <c r="G147" s="4">
        <f>SUMIFS(Purchase!$F:$F,Purchase!$A:$A,Waterfall!$A147,Purchase!$D:$D,Waterfall!$C147,Purchase!$C:$C,Waterfall!G$1)</f>
        <v>0</v>
      </c>
      <c r="H147" s="4">
        <f>SUMIFS(Purchase!$F:$F,Purchase!$A:$A,Waterfall!$A147,Purchase!$D:$D,Waterfall!$C147,Purchase!$C:$C,Waterfall!H$1)</f>
        <v>0</v>
      </c>
      <c r="I147" s="4">
        <f>SUMIFS(Purchase!$F:$F,Purchase!$A:$A,Waterfall!$A147,Purchase!$D:$D,Waterfall!$C147,Purchase!$C:$C,Waterfall!I$1)</f>
        <v>0</v>
      </c>
      <c r="J147" s="4">
        <f>SUMIFS(Purchase!$F:$F,Purchase!$A:$A,Waterfall!$A147,Purchase!$D:$D,Waterfall!$C147,Purchase!$C:$C,Waterfall!J$1)</f>
        <v>0</v>
      </c>
      <c r="K147" s="4">
        <f>SUMIFS(Purchase!$F:$F,Purchase!$A:$A,Waterfall!$A147,Purchase!$D:$D,Waterfall!$C147,Purchase!$C:$C,Waterfall!K$1)</f>
        <v>0</v>
      </c>
      <c r="L147" s="4">
        <f>SUMIFS(Purchase!$F:$F,Purchase!$A:$A,Waterfall!$A147,Purchase!$D:$D,Waterfall!$C147,Purchase!$C:$C,Waterfall!L$1)</f>
        <v>0</v>
      </c>
      <c r="M147" s="4">
        <f>SUMIFS(Purchase!$F:$F,Purchase!$A:$A,Waterfall!$A147,Purchase!$D:$D,Waterfall!$C147,Purchase!$C:$C,Waterfall!M$1)</f>
        <v>0</v>
      </c>
      <c r="N147" s="4">
        <f>SUMIFS(Purchase!$F:$F,Purchase!$A:$A,Waterfall!$A147,Purchase!$D:$D,Waterfall!$C147,Purchase!$C:$C,Waterfall!N$1)</f>
        <v>0</v>
      </c>
      <c r="O147" s="4">
        <f>SUMIFS(Purchase!$F:$F,Purchase!$A:$A,Waterfall!$A147,Purchase!$D:$D,Waterfall!$C147,Purchase!$C:$C,Waterfall!O$1)</f>
        <v>0</v>
      </c>
      <c r="P147" s="4">
        <f>SUMIFS(Purchase!$F:$F,Purchase!$A:$A,Waterfall!$A147,Purchase!$D:$D,Waterfall!$C147,Purchase!$C:$C,Waterfall!P$1)</f>
        <v>0</v>
      </c>
      <c r="Q147" s="4">
        <f>SUMIFS(Purchase!$F:$F,Purchase!$A:$A,Waterfall!$A147,Purchase!$D:$D,Waterfall!$C147,Purchase!$C:$C,Waterfall!Q$1)</f>
        <v>0</v>
      </c>
      <c r="R147" s="4">
        <f>SUMIFS(Purchase!$F:$F,Purchase!$A:$A,Waterfall!$A147,Purchase!$D:$D,Waterfall!$C147,Purchase!$C:$C,Waterfall!R$1)</f>
        <v>0</v>
      </c>
      <c r="S147" s="4">
        <f>SUMIFS(Purchase!$F:$F,Purchase!$A:$A,Waterfall!$A147,Purchase!$D:$D,Waterfall!$C147,Purchase!$C:$C,Waterfall!S$1)</f>
        <v>0</v>
      </c>
      <c r="T147" s="4">
        <f>SUMIFS(Purchase!$F:$F,Purchase!$A:$A,Waterfall!$A147,Purchase!$D:$D,Waterfall!$C147,Purchase!$C:$C,Waterfall!T$1)</f>
        <v>0</v>
      </c>
      <c r="U147" s="4">
        <f>SUMIFS(Purchase!$F:$F,Purchase!$A:$A,Waterfall!$A147,Purchase!$D:$D,Waterfall!$C147,Purchase!$C:$C,Waterfall!U$1)</f>
        <v>0</v>
      </c>
      <c r="V147" s="4">
        <f>SUMIFS(Purchase!$F:$F,Purchase!$A:$A,Waterfall!$A147,Purchase!$D:$D,Waterfall!$C147,Purchase!$C:$C,Waterfall!V$1)</f>
        <v>0</v>
      </c>
      <c r="W147" s="4">
        <f>SUMIFS(Purchase!$F:$F,Purchase!$A:$A,Waterfall!$A147,Purchase!$D:$D,Waterfall!$C147,Purchase!$C:$C,Waterfall!W$1)</f>
        <v>0</v>
      </c>
      <c r="X147" s="4">
        <f>SUMIFS(Purchase!$F:$F,Purchase!$A:$A,Waterfall!$A147,Purchase!$D:$D,Waterfall!$C147,Purchase!$C:$C,Waterfall!X$1)</f>
        <v>0</v>
      </c>
      <c r="Y147" s="4">
        <f>SUMIFS(Purchase!$F:$F,Purchase!$A:$A,Waterfall!$A147,Purchase!$D:$D,Waterfall!$C147,Purchase!$C:$C,Waterfall!Y$1)</f>
        <v>0</v>
      </c>
      <c r="Z147" s="4">
        <f>SUMIFS(Purchase!$F:$F,Purchase!$A:$A,Waterfall!$A147,Purchase!$D:$D,Waterfall!$C147,Purchase!$C:$C,Waterfall!Z$1)</f>
        <v>0</v>
      </c>
      <c r="AA147" s="4">
        <f>SUMIFS(Purchase!$F:$F,Purchase!$A:$A,Waterfall!$A147,Purchase!$D:$D,Waterfall!$C147,Purchase!$C:$C,Waterfall!AA$1)</f>
        <v>0</v>
      </c>
      <c r="AB147" s="4">
        <f>SUMIFS(Purchase!$F:$F,Purchase!$A:$A,Waterfall!$A147,Purchase!$D:$D,Waterfall!$C147,Purchase!$C:$C,Waterfall!AB$1)</f>
        <v>0</v>
      </c>
      <c r="AC147" s="4">
        <f>SUMIFS(Purchase!$F:$F,Purchase!$A:$A,Waterfall!$A147,Purchase!$D:$D,Waterfall!$C147,Purchase!$C:$C,Waterfall!AC$1)</f>
        <v>0</v>
      </c>
      <c r="AD147" s="4">
        <f>SUMIFS(Purchase!$F:$F,Purchase!$A:$A,Waterfall!$A147,Purchase!$D:$D,Waterfall!$C147,Purchase!$C:$C,Waterfall!AD$1)</f>
        <v>0</v>
      </c>
      <c r="AE147" s="4">
        <f>SUMIFS(Purchase!$F:$F,Purchase!$A:$A,Waterfall!$A147,Purchase!$D:$D,Waterfall!$C147,Purchase!$C:$C,Waterfall!AE$1)</f>
        <v>0</v>
      </c>
      <c r="AF147" s="4">
        <f>SUMIFS(Purchase!$F:$F,Purchase!$A:$A,Waterfall!$A147,Purchase!$D:$D,Waterfall!$C147,Purchase!$C:$C,Waterfall!AF$1)</f>
        <v>0</v>
      </c>
      <c r="AG147" s="4">
        <f>SUMIFS(Purchase!$F:$F,Purchase!$A:$A,Waterfall!$A147,Purchase!$D:$D,Waterfall!$C147,Purchase!$C:$C,Waterfall!AG$1)</f>
        <v>0</v>
      </c>
      <c r="AH147" s="4">
        <f>SUMIFS(Purchase!$F:$F,Purchase!$A:$A,Waterfall!$A147,Purchase!$D:$D,Waterfall!$C147,Purchase!$C:$C,Waterfall!AH$1)</f>
        <v>0</v>
      </c>
      <c r="AI147" s="4">
        <f>SUMIFS(Purchase!$F:$F,Purchase!$A:$A,Waterfall!$A147,Purchase!$D:$D,Waterfall!$C147,Purchase!$C:$C,Waterfall!AI$1)</f>
        <v>0</v>
      </c>
      <c r="AJ147" s="4">
        <f>SUMIFS(Purchase!$F:$F,Purchase!$A:$A,Waterfall!$A147,Purchase!$D:$D,Waterfall!$C147,Purchase!$C:$C,Waterfall!AJ$1)</f>
        <v>0</v>
      </c>
      <c r="AK147" s="4">
        <f>SUMIFS(Purchase!$F:$F,Purchase!$A:$A,Waterfall!$A147,Purchase!$D:$D,Waterfall!$C147,Purchase!$C:$C,Waterfall!AK$1)</f>
        <v>0</v>
      </c>
      <c r="AL147" s="4">
        <f>SUMIFS(Purchase!$F:$F,Purchase!$A:$A,Waterfall!$A147,Purchase!$D:$D,Waterfall!$C147,Purchase!$C:$C,Waterfall!AL$1)</f>
        <v>0</v>
      </c>
      <c r="AM147" s="4">
        <f>SUMIFS(Purchase!$F:$F,Purchase!$A:$A,Waterfall!$A147,Purchase!$D:$D,Waterfall!$C147,Purchase!$C:$C,Waterfall!AM$1)</f>
        <v>0</v>
      </c>
      <c r="AN147" s="4">
        <f>SUMIFS(Purchase!$F:$F,Purchase!$A:$A,Waterfall!$A147,Purchase!$D:$D,Waterfall!$C147,Purchase!$C:$C,Waterfall!AN$1)</f>
        <v>0</v>
      </c>
      <c r="AO147" s="4">
        <f>SUMIFS(Purchase!$F:$F,Purchase!$A:$A,Waterfall!$A147,Purchase!$D:$D,Waterfall!$C147,Purchase!$C:$C,Waterfall!AO$1)</f>
        <v>0</v>
      </c>
      <c r="AP147" s="4">
        <f>SUMIFS(Purchase!$F:$F,Purchase!$A:$A,Waterfall!$A147,Purchase!$D:$D,Waterfall!$C147,Purchase!$C:$C,Waterfall!AP$1)</f>
        <v>0</v>
      </c>
      <c r="AQ147" s="4">
        <f>SUMIFS(Purchase!$F:$F,Purchase!$A:$A,Waterfall!$A147,Purchase!$D:$D,Waterfall!$C147,Purchase!$C:$C,Waterfall!AQ$1)</f>
        <v>0</v>
      </c>
      <c r="AR147" s="4">
        <f>SUMIFS(Purchase!$F:$F,Purchase!$A:$A,Waterfall!$A147,Purchase!$D:$D,Waterfall!$C147,Purchase!$C:$C,Waterfall!AR$1)</f>
        <v>0</v>
      </c>
      <c r="AS147" s="4">
        <f>SUMIFS(Purchase!$F:$F,Purchase!$A:$A,Waterfall!$A147,Purchase!$D:$D,Waterfall!$C147,Purchase!$C:$C,Waterfall!AS$1)</f>
        <v>0</v>
      </c>
      <c r="AT147" s="4">
        <f>SUMIFS(Purchase!$F:$F,Purchase!$A:$A,Waterfall!$A147,Purchase!$D:$D,Waterfall!$C147,Purchase!$C:$C,Waterfall!AT$1)</f>
        <v>0</v>
      </c>
      <c r="AU147" s="4">
        <f>SUMIFS(Purchase!$F:$F,Purchase!$A:$A,Waterfall!$A147,Purchase!$D:$D,Waterfall!$C147,Purchase!$C:$C,Waterfall!AU$1)</f>
        <v>0</v>
      </c>
      <c r="AV147" s="4">
        <f>SUMIFS(Purchase!$F:$F,Purchase!$A:$A,Waterfall!$A147,Purchase!$D:$D,Waterfall!$C147,Purchase!$C:$C,Waterfall!AV$1)</f>
        <v>0</v>
      </c>
      <c r="AW147" s="4">
        <f>SUMIFS(Purchase!$F:$F,Purchase!$A:$A,Waterfall!$A147,Purchase!$D:$D,Waterfall!$C147,Purchase!$C:$C,Waterfall!AW$1)</f>
        <v>0</v>
      </c>
      <c r="AX147" s="4">
        <f>SUMIFS(Purchase!$F:$F,Purchase!$A:$A,Waterfall!$A147,Purchase!$D:$D,Waterfall!$C147,Purchase!$C:$C,Waterfall!AX$1)</f>
        <v>0</v>
      </c>
      <c r="AY147" s="4">
        <f>SUMIFS(Purchase!$F:$F,Purchase!$A:$A,Waterfall!$A147,Purchase!$D:$D,Waterfall!$C147,Purchase!$C:$C,Waterfall!AY$1)</f>
        <v>0</v>
      </c>
      <c r="AZ147" s="4">
        <f>SUMIFS(Purchase!$F:$F,Purchase!$A:$A,Waterfall!$A147,Purchase!$D:$D,Waterfall!$C147,Purchase!$C:$C,Waterfall!AZ$1)</f>
        <v>0</v>
      </c>
      <c r="BA147" s="4">
        <f>SUMIFS(Purchase!$F:$F,Purchase!$A:$A,Waterfall!$A147,Purchase!$D:$D,Waterfall!$C147,Purchase!$C:$C,Waterfall!BA$1)</f>
        <v>0</v>
      </c>
      <c r="BB147" s="4">
        <f>SUMIFS(Purchase!$F:$F,Purchase!$A:$A,Waterfall!$A147,Purchase!$D:$D,Waterfall!$C147,Purchase!$C:$C,Waterfall!BB$1)</f>
        <v>0</v>
      </c>
      <c r="BC147" s="4">
        <f>SUMIFS(Purchase!$F:$F,Purchase!$A:$A,Waterfall!$A147,Purchase!$D:$D,Waterfall!$C147,Purchase!$C:$C,Waterfall!BC$1)</f>
        <v>0</v>
      </c>
      <c r="BD147" s="4">
        <f>SUMIFS(Purchase!$F:$F,Purchase!$A:$A,Waterfall!$A147,Purchase!$D:$D,Waterfall!$C147,Purchase!$C:$C,Waterfall!BD$1)</f>
        <v>0</v>
      </c>
      <c r="BE147" s="4">
        <f>SUMIFS(Purchase!$F:$F,Purchase!$A:$A,Waterfall!$A147,Purchase!$D:$D,Waterfall!$C147,Purchase!$C:$C,Waterfall!BE$1)</f>
        <v>0</v>
      </c>
      <c r="BF147" s="4">
        <f>SUMIFS(Purchase!$F:$F,Purchase!$A:$A,Waterfall!$A147,Purchase!$D:$D,Waterfall!$C147,Purchase!$C:$C,Waterfall!BF$1)</f>
        <v>0</v>
      </c>
      <c r="BG147" s="4">
        <f>SUMIFS(Purchase!$F:$F,Purchase!$A:$A,Waterfall!$A147,Purchase!$D:$D,Waterfall!$C147,Purchase!$C:$C,Waterfall!BG$1)</f>
        <v>0</v>
      </c>
      <c r="BH147" s="4">
        <f>SUMIFS(Purchase!$F:$F,Purchase!$A:$A,Waterfall!$A147,Purchase!$D:$D,Waterfall!$C147,Purchase!$C:$C,Waterfall!BH$1)</f>
        <v>0</v>
      </c>
      <c r="BI147" s="4">
        <f>SUMIFS(Purchase!$F:$F,Purchase!$A:$A,Waterfall!$A147,Purchase!$D:$D,Waterfall!$C147,Purchase!$C:$C,Waterfall!BI$1)</f>
        <v>0</v>
      </c>
      <c r="BJ147" s="4">
        <f>SUMIFS(Purchase!$F:$F,Purchase!$A:$A,Waterfall!$A147,Purchase!$D:$D,Waterfall!$C147,Purchase!$C:$C,Waterfall!BJ$1)</f>
        <v>0</v>
      </c>
      <c r="BK147" s="4">
        <f>SUMIFS(Purchase!$F:$F,Purchase!$A:$A,Waterfall!$A147,Purchase!$D:$D,Waterfall!$C147,Purchase!$C:$C,Waterfall!BK$1)</f>
        <v>0</v>
      </c>
      <c r="BL147" s="4">
        <f>SUMIFS(Purchase!$F:$F,Purchase!$A:$A,Waterfall!$A147,Purchase!$D:$D,Waterfall!$C147,Purchase!$C:$C,Waterfall!BL$1)</f>
        <v>0</v>
      </c>
      <c r="BM147" s="4">
        <f>SUMIFS(Purchase!$F:$F,Purchase!$A:$A,Waterfall!$A147,Purchase!$D:$D,Waterfall!$C147,Purchase!$C:$C,Waterfall!BM$1)</f>
        <v>0</v>
      </c>
      <c r="BN147" s="4">
        <f>SUMIFS(Purchase!$F:$F,Purchase!$A:$A,Waterfall!$A147,Purchase!$D:$D,Waterfall!$C147,Purchase!$C:$C,Waterfall!BN$1)</f>
        <v>0</v>
      </c>
      <c r="BO147" s="4">
        <f>SUMIFS(Purchase!$F:$F,Purchase!$A:$A,Waterfall!$A147,Purchase!$D:$D,Waterfall!$C147,Purchase!$C:$C,Waterfall!BO$1)</f>
        <v>0</v>
      </c>
      <c r="BP147" s="4">
        <f>SUMIFS(Purchase!$F:$F,Purchase!$A:$A,Waterfall!$A147,Purchase!$D:$D,Waterfall!$C147,Purchase!$C:$C,Waterfall!BP$1)</f>
        <v>0</v>
      </c>
      <c r="BQ147" s="4">
        <f>SUMIFS(Purchase!$F:$F,Purchase!$A:$A,Waterfall!$A147,Purchase!$D:$D,Waterfall!$C147,Purchase!$C:$C,Waterfall!BQ$1)</f>
        <v>0</v>
      </c>
      <c r="BR147" s="4">
        <f>SUMIFS(Purchase!$F:$F,Purchase!$A:$A,Waterfall!$A147,Purchase!$D:$D,Waterfall!$C147,Purchase!$C:$C,Waterfall!BR$1)</f>
        <v>0</v>
      </c>
      <c r="BS147" s="4">
        <f>SUMIFS(Purchase!$F:$F,Purchase!$A:$A,Waterfall!$A147,Purchase!$D:$D,Waterfall!$C147,Purchase!$C:$C,Waterfall!BS$1)</f>
        <v>0</v>
      </c>
      <c r="BT147" s="4">
        <f>SUMIFS(Purchase!$F:$F,Purchase!$A:$A,Waterfall!$A147,Purchase!$D:$D,Waterfall!$C147,Purchase!$C:$C,Waterfall!BT$1)</f>
        <v>0</v>
      </c>
      <c r="BU147" s="4">
        <f>SUMIFS(Purchase!$F:$F,Purchase!$A:$A,Waterfall!$A147,Purchase!$D:$D,Waterfall!$C147,Purchase!$C:$C,Waterfall!BU$1)</f>
        <v>0</v>
      </c>
      <c r="BV147" s="4">
        <f>SUMIFS(Purchase!$F:$F,Purchase!$A:$A,Waterfall!$A147,Purchase!$D:$D,Waterfall!$C147,Purchase!$C:$C,Waterfall!BV$1)</f>
        <v>0</v>
      </c>
      <c r="BW147" s="4">
        <f>SUMIFS(Purchase!$F:$F,Purchase!$A:$A,Waterfall!$A147,Purchase!$D:$D,Waterfall!$C147,Purchase!$C:$C,Waterfall!BW$1)</f>
        <v>0</v>
      </c>
      <c r="BX147" s="4">
        <f>SUMIFS(Purchase!$F:$F,Purchase!$A:$A,Waterfall!$A147,Purchase!$D:$D,Waterfall!$C147,Purchase!$C:$C,Waterfall!BX$1)</f>
        <v>0</v>
      </c>
      <c r="BY147" s="4">
        <f>SUMIFS(Purchase!$F:$F,Purchase!$A:$A,Waterfall!$A147,Purchase!$D:$D,Waterfall!$C147,Purchase!$C:$C,Waterfall!BY$1)</f>
        <v>0</v>
      </c>
      <c r="BZ147" s="4">
        <f>SUMIFS(Purchase!$F:$F,Purchase!$A:$A,Waterfall!$A147,Purchase!$D:$D,Waterfall!$C147,Purchase!$C:$C,Waterfall!BZ$1)</f>
        <v>0</v>
      </c>
      <c r="CA147" s="4">
        <f>SUMIFS(Purchase!$F:$F,Purchase!$A:$A,Waterfall!$A147,Purchase!$D:$D,Waterfall!$C147,Purchase!$C:$C,Waterfall!CA$1)</f>
        <v>0</v>
      </c>
      <c r="CB147" s="4">
        <f>SUMIFS(Purchase!$F:$F,Purchase!$A:$A,Waterfall!$A147,Purchase!$D:$D,Waterfall!$C147,Purchase!$C:$C,Waterfall!CB$1)</f>
        <v>0</v>
      </c>
      <c r="CC147" s="4">
        <f>SUMIFS(Purchase!$F:$F,Purchase!$A:$A,Waterfall!$A147,Purchase!$D:$D,Waterfall!$C147,Purchase!$C:$C,Waterfall!CC$1)</f>
        <v>0</v>
      </c>
      <c r="CD147" s="4">
        <f>SUMIFS(Purchase!$F:$F,Purchase!$A:$A,Waterfall!$A147,Purchase!$D:$D,Waterfall!$C147,Purchase!$C:$C,Waterfall!CD$1)</f>
        <v>0</v>
      </c>
      <c r="CE147" s="4">
        <f>SUMIFS(Purchase!$F:$F,Purchase!$A:$A,Waterfall!$A147,Purchase!$D:$D,Waterfall!$C147,Purchase!$C:$C,Waterfall!CE$1)</f>
        <v>0</v>
      </c>
      <c r="CF147" s="4">
        <f>SUMIFS(Purchase!$F:$F,Purchase!$A:$A,Waterfall!$A147,Purchase!$D:$D,Waterfall!$C147,Purchase!$C:$C,Waterfall!CF$1)</f>
        <v>0</v>
      </c>
      <c r="CG147" s="4">
        <f>SUMIFS(Purchase!$F:$F,Purchase!$A:$A,Waterfall!$A147,Purchase!$D:$D,Waterfall!$C147,Purchase!$C:$C,Waterfall!CG$1)</f>
        <v>0</v>
      </c>
      <c r="CH147" s="4">
        <f>SUMIFS(Purchase!$F:$F,Purchase!$A:$A,Waterfall!$A147,Purchase!$D:$D,Waterfall!$C147,Purchase!$C:$C,Waterfall!CH$1)</f>
        <v>0</v>
      </c>
      <c r="CI147" s="4">
        <f>SUMIFS(Purchase!$F:$F,Purchase!$A:$A,Waterfall!$A147,Purchase!$D:$D,Waterfall!$C147,Purchase!$C:$C,Waterfall!CI$1)</f>
        <v>0</v>
      </c>
      <c r="CJ147" s="4">
        <f>SUMIFS(Purchase!$F:$F,Purchase!$A:$A,Waterfall!$A147,Purchase!$D:$D,Waterfall!$C147,Purchase!$C:$C,Waterfall!CJ$1)</f>
        <v>0</v>
      </c>
      <c r="CK147" s="4">
        <f>SUMIFS(Purchase!$F:$F,Purchase!$A:$A,Waterfall!$A147,Purchase!$D:$D,Waterfall!$C147,Purchase!$C:$C,Waterfall!CK$1)</f>
        <v>0</v>
      </c>
      <c r="CL147" s="4">
        <f>SUMIFS(Purchase!$F:$F,Purchase!$A:$A,Waterfall!$A147,Purchase!$D:$D,Waterfall!$C147,Purchase!$C:$C,Waterfall!CL$1)</f>
        <v>0</v>
      </c>
      <c r="CM147" s="4">
        <f>SUMIFS(Purchase!$F:$F,Purchase!$A:$A,Waterfall!$A147,Purchase!$D:$D,Waterfall!$C147,Purchase!$C:$C,Waterfall!CM$1)</f>
        <v>0</v>
      </c>
      <c r="CN147" s="4">
        <f>SUMIFS(Purchase!$F:$F,Purchase!$A:$A,Waterfall!$A147,Purchase!$D:$D,Waterfall!$C147,Purchase!$C:$C,Waterfall!CN$1)</f>
        <v>0</v>
      </c>
      <c r="CO147" s="4">
        <f>SUMIFS(Purchase!$F:$F,Purchase!$A:$A,Waterfall!$A147,Purchase!$D:$D,Waterfall!$C147,Purchase!$C:$C,Waterfall!CO$1)</f>
        <v>0</v>
      </c>
      <c r="CP147" s="4">
        <f>SUMIFS(Purchase!$F:$F,Purchase!$A:$A,Waterfall!$A147,Purchase!$D:$D,Waterfall!$C147,Purchase!$C:$C,Waterfall!CP$1)</f>
        <v>0</v>
      </c>
      <c r="CQ147" s="4">
        <f>SUMIFS(Purchase!$F:$F,Purchase!$A:$A,Waterfall!$A147,Purchase!$D:$D,Waterfall!$C147,Purchase!$C:$C,Waterfall!CQ$1)</f>
        <v>0</v>
      </c>
      <c r="CR147" s="4">
        <f>SUMIFS(Purchase!$F:$F,Purchase!$A:$A,Waterfall!$A147,Purchase!$D:$D,Waterfall!$C147,Purchase!$C:$C,Waterfall!CR$1)</f>
        <v>0</v>
      </c>
      <c r="CS147" s="4">
        <f>SUMIFS(Purchase!$F:$F,Purchase!$A:$A,Waterfall!$A147,Purchase!$D:$D,Waterfall!$C147,Purchase!$C:$C,Waterfall!CS$1)</f>
        <v>0</v>
      </c>
      <c r="CT147" s="4">
        <f>SUMIFS(Purchase!$F:$F,Purchase!$A:$A,Waterfall!$A147,Purchase!$D:$D,Waterfall!$C147,Purchase!$C:$C,Waterfall!CT$1)</f>
        <v>0</v>
      </c>
      <c r="CU147" s="4">
        <f>SUMIFS(Purchase!$F:$F,Purchase!$A:$A,Waterfall!$A147,Purchase!$D:$D,Waterfall!$C147,Purchase!$C:$C,Waterfall!CU$1)</f>
        <v>0</v>
      </c>
      <c r="CV147" s="4">
        <f>SUMIFS(Purchase!$F:$F,Purchase!$A:$A,Waterfall!$A147,Purchase!$D:$D,Waterfall!$C147,Purchase!$C:$C,Waterfall!CV$1)</f>
        <v>0</v>
      </c>
      <c r="CW147" s="4">
        <f>SUMIFS(Purchase!$F:$F,Purchase!$A:$A,Waterfall!$A147,Purchase!$D:$D,Waterfall!$C147,Purchase!$C:$C,Waterfall!CW$1)</f>
        <v>0</v>
      </c>
      <c r="CX147" s="4">
        <f>SUMIFS(Purchase!$F:$F,Purchase!$A:$A,Waterfall!$A147,Purchase!$D:$D,Waterfall!$C147,Purchase!$C:$C,Waterfall!CX$1)</f>
        <v>0</v>
      </c>
      <c r="CY147" s="4">
        <f>SUMIFS(Purchase!$F:$F,Purchase!$A:$A,Waterfall!$A147,Purchase!$D:$D,Waterfall!$C147,Purchase!$C:$C,Waterfall!CY$1)</f>
        <v>0</v>
      </c>
      <c r="CZ147" s="4">
        <f>SUMIFS(Purchase!$F:$F,Purchase!$A:$A,Waterfall!$A147,Purchase!$D:$D,Waterfall!$C147,Purchase!$C:$C,Waterfall!CZ$1)</f>
        <v>0</v>
      </c>
      <c r="DA147" s="4">
        <f>SUMIFS(Purchase!$F:$F,Purchase!$A:$A,Waterfall!$A147,Purchase!$D:$D,Waterfall!$C147,Purchase!$C:$C,Waterfall!DA$1)</f>
        <v>0</v>
      </c>
      <c r="DB147" s="4">
        <f>SUMIFS(Purchase!$F:$F,Purchase!$A:$A,Waterfall!$A147,Purchase!$D:$D,Waterfall!$C147,Purchase!$C:$C,Waterfall!DB$1)</f>
        <v>0</v>
      </c>
      <c r="DC147" s="4">
        <f>SUMIFS(Purchase!$F:$F,Purchase!$A:$A,Waterfall!$A147,Purchase!$D:$D,Waterfall!$C147,Purchase!$C:$C,Waterfall!DC$1)</f>
        <v>0</v>
      </c>
      <c r="DD147" s="4">
        <f>SUMIFS(Purchase!$F:$F,Purchase!$A:$A,Waterfall!$A147,Purchase!$D:$D,Waterfall!$C147,Purchase!$C:$C,Waterfall!DD$1)</f>
        <v>0</v>
      </c>
      <c r="DE147" s="4">
        <f>SUMIFS(Purchase!$F:$F,Purchase!$A:$A,Waterfall!$A147,Purchase!$D:$D,Waterfall!$C147,Purchase!$C:$C,Waterfall!DE$1)</f>
        <v>0</v>
      </c>
      <c r="DF147" s="4">
        <f>SUMIFS(Purchase!$F:$F,Purchase!$A:$A,Waterfall!$A147,Purchase!$D:$D,Waterfall!$C147,Purchase!$C:$C,Waterfall!DF$1)</f>
        <v>0</v>
      </c>
      <c r="DG147" s="4">
        <f>SUMIFS(Purchase!$F:$F,Purchase!$A:$A,Waterfall!$A147,Purchase!$D:$D,Waterfall!$C147,Purchase!$C:$C,Waterfall!DG$1)</f>
        <v>0</v>
      </c>
      <c r="DH147" s="4">
        <f>SUMIFS(Purchase!$F:$F,Purchase!$A:$A,Waterfall!$A147,Purchase!$D:$D,Waterfall!$C147,Purchase!$C:$C,Waterfall!DH$1)</f>
        <v>0</v>
      </c>
      <c r="DI147" s="4">
        <f>SUMIFS(Purchase!$F:$F,Purchase!$A:$A,Waterfall!$A147,Purchase!$D:$D,Waterfall!$C147,Purchase!$C:$C,Waterfall!DI$1)</f>
        <v>0</v>
      </c>
      <c r="DJ147" s="4">
        <f>SUMIFS(Purchase!$F:$F,Purchase!$A:$A,Waterfall!$A147,Purchase!$D:$D,Waterfall!$C147,Purchase!$C:$C,Waterfall!DJ$1)</f>
        <v>0</v>
      </c>
      <c r="DK147" s="4">
        <f>SUMIFS(Purchase!$F:$F,Purchase!$A:$A,Waterfall!$A147,Purchase!$D:$D,Waterfall!$C147,Purchase!$C:$C,Waterfall!DK$1)</f>
        <v>0</v>
      </c>
      <c r="DL147" s="4">
        <f>SUMIFS(Purchase!$F:$F,Purchase!$A:$A,Waterfall!$A147,Purchase!$D:$D,Waterfall!$C147,Purchase!$C:$C,Waterfall!DL$1)</f>
        <v>0</v>
      </c>
      <c r="DM147" s="4">
        <f>SUMIFS(Purchase!$F:$F,Purchase!$A:$A,Waterfall!$A147,Purchase!$D:$D,Waterfall!$C147,Purchase!$C:$C,Waterfall!DM$1)</f>
        <v>0</v>
      </c>
      <c r="DN147" s="4">
        <f>SUMIFS(Purchase!$F:$F,Purchase!$A:$A,Waterfall!$A147,Purchase!$D:$D,Waterfall!$C147,Purchase!$C:$C,Waterfall!DN$1)</f>
        <v>0</v>
      </c>
      <c r="DO147" s="4">
        <f>SUMIFS(Purchase!$F:$F,Purchase!$A:$A,Waterfall!$A147,Purchase!$D:$D,Waterfall!$C147,Purchase!$C:$C,Waterfall!DO$1)</f>
        <v>0</v>
      </c>
      <c r="DP147" s="4">
        <f>SUMIFS(Purchase!$F:$F,Purchase!$A:$A,Waterfall!$A147,Purchase!$D:$D,Waterfall!$C147,Purchase!$C:$C,Waterfall!DP$1)</f>
        <v>0</v>
      </c>
      <c r="DQ147" s="4">
        <f>SUMIFS(Purchase!$F:$F,Purchase!$A:$A,Waterfall!$A147,Purchase!$D:$D,Waterfall!$C147,Purchase!$C:$C,Waterfall!DQ$1)</f>
        <v>0</v>
      </c>
      <c r="DR147" s="4">
        <f>SUMIFS(Purchase!$F:$F,Purchase!$A:$A,Waterfall!$A147,Purchase!$D:$D,Waterfall!$C147,Purchase!$C:$C,Waterfall!DR$1)</f>
        <v>0</v>
      </c>
      <c r="DS147" s="4">
        <f>SUMIFS(Purchase!$F:$F,Purchase!$A:$A,Waterfall!$A147,Purchase!$D:$D,Waterfall!$C147,Purchase!$C:$C,Waterfall!DS$1)</f>
        <v>0</v>
      </c>
      <c r="DT147" s="4">
        <f>SUMIFS(Purchase!$F:$F,Purchase!$A:$A,Waterfall!$A147,Purchase!$D:$D,Waterfall!$C147,Purchase!$C:$C,Waterfall!DT$1)</f>
        <v>0</v>
      </c>
      <c r="DU147" s="4">
        <f>SUMIFS(Purchase!$F:$F,Purchase!$A:$A,Waterfall!$A147,Purchase!$D:$D,Waterfall!$C147,Purchase!$C:$C,Waterfall!DU$1)</f>
        <v>0</v>
      </c>
      <c r="DV147" s="4">
        <f>SUMIFS(Purchase!$F:$F,Purchase!$A:$A,Waterfall!$A147,Purchase!$D:$D,Waterfall!$C147,Purchase!$C:$C,Waterfall!DV$1)</f>
        <v>0</v>
      </c>
      <c r="DW147" s="4">
        <f>SUMIFS(Purchase!$F:$F,Purchase!$A:$A,Waterfall!$A147,Purchase!$D:$D,Waterfall!$C147,Purchase!$C:$C,Waterfall!DW$1)</f>
        <v>0</v>
      </c>
      <c r="DX147" s="4">
        <f>SUMIFS(Purchase!$F:$F,Purchase!$A:$A,Waterfall!$A147,Purchase!$D:$D,Waterfall!$C147,Purchase!$C:$C,Waterfall!DX$1)</f>
        <v>0</v>
      </c>
      <c r="DY147" s="4">
        <f>SUMIFS(Purchase!$F:$F,Purchase!$A:$A,Waterfall!$A147,Purchase!$D:$D,Waterfall!$C147,Purchase!$C:$C,Waterfall!DY$1)</f>
        <v>0</v>
      </c>
      <c r="DZ147" s="4">
        <f>SUMIFS(Purchase!$F:$F,Purchase!$A:$A,Waterfall!$A147,Purchase!$D:$D,Waterfall!$C147,Purchase!$C:$C,Waterfall!DZ$1)</f>
        <v>0</v>
      </c>
      <c r="EA147" s="4">
        <f>SUMIFS(Purchase!$F:$F,Purchase!$A:$A,Waterfall!$A147,Purchase!$D:$D,Waterfall!$C147,Purchase!$C:$C,Waterfall!EA$1)</f>
        <v>0</v>
      </c>
      <c r="EB147" s="4">
        <f>SUMIFS(Purchase!$F:$F,Purchase!$A:$A,Waterfall!$A147,Purchase!$D:$D,Waterfall!$C147,Purchase!$C:$C,Waterfall!EB$1)</f>
        <v>0</v>
      </c>
      <c r="EC147" s="4">
        <f>SUMIFS(Purchase!$F:$F,Purchase!$A:$A,Waterfall!$A147,Purchase!$D:$D,Waterfall!$C147,Purchase!$C:$C,Waterfall!EC$1)</f>
        <v>0</v>
      </c>
      <c r="ED147" s="4">
        <f>SUMIFS(Purchase!$F:$F,Purchase!$A:$A,Waterfall!$A147,Purchase!$D:$D,Waterfall!$C147,Purchase!$C:$C,Waterfall!ED$1)</f>
        <v>0</v>
      </c>
      <c r="EE147" s="4">
        <f>SUMIFS(Purchase!$F:$F,Purchase!$A:$A,Waterfall!$A147,Purchase!$D:$D,Waterfall!$C147,Purchase!$C:$C,Waterfall!EE$1)</f>
        <v>0</v>
      </c>
      <c r="EF147" s="4">
        <f>SUMIFS(Purchase!$F:$F,Purchase!$A:$A,Waterfall!$A147,Purchase!$D:$D,Waterfall!$C147,Purchase!$C:$C,Waterfall!EF$1)</f>
        <v>0</v>
      </c>
      <c r="EG147" s="4">
        <f>SUMIFS(Purchase!$F:$F,Purchase!$A:$A,Waterfall!$A147,Purchase!$D:$D,Waterfall!$C147,Purchase!$C:$C,Waterfall!EG$1)</f>
        <v>0</v>
      </c>
      <c r="EH147" s="4">
        <f>SUMIFS(Purchase!$F:$F,Purchase!$A:$A,Waterfall!$A147,Purchase!$D:$D,Waterfall!$C147,Purchase!$C:$C,Waterfall!EH$1)</f>
        <v>0</v>
      </c>
      <c r="EI147" s="4">
        <f>SUMIFS(Purchase!$F:$F,Purchase!$A:$A,Waterfall!$A147,Purchase!$D:$D,Waterfall!$C147,Purchase!$C:$C,Waterfall!EI$1)</f>
        <v>0</v>
      </c>
      <c r="EJ147" s="4">
        <f>SUMIFS(Purchase!$F:$F,Purchase!$A:$A,Waterfall!$A147,Purchase!$D:$D,Waterfall!$C147,Purchase!$C:$C,Waterfall!EJ$1)</f>
        <v>0</v>
      </c>
      <c r="EK147" s="4">
        <f>SUMIFS(Purchase!$F:$F,Purchase!$A:$A,Waterfall!$A147,Purchase!$D:$D,Waterfall!$C147,Purchase!$C:$C,Waterfall!EK$1)</f>
        <v>0</v>
      </c>
      <c r="EL147" s="4">
        <f>SUMIFS(Purchase!$F:$F,Purchase!$A:$A,Waterfall!$A147,Purchase!$D:$D,Waterfall!$C147,Purchase!$C:$C,Waterfall!EL$1)</f>
        <v>0</v>
      </c>
      <c r="EM147" s="4">
        <f>SUMIFS(Purchase!$F:$F,Purchase!$A:$A,Waterfall!$A147,Purchase!$D:$D,Waterfall!$C147,Purchase!$C:$C,Waterfall!EM$1)</f>
        <v>0</v>
      </c>
      <c r="EN147" s="4">
        <f>SUMIFS(Purchase!$F:$F,Purchase!$A:$A,Waterfall!$A147,Purchase!$D:$D,Waterfall!$C147,Purchase!$C:$C,Waterfall!EN$1)</f>
        <v>0</v>
      </c>
      <c r="EO147" s="4">
        <f>SUMIFS(Purchase!$F:$F,Purchase!$A:$A,Waterfall!$A147,Purchase!$D:$D,Waterfall!$C147,Purchase!$C:$C,Waterfall!EO$1)</f>
        <v>0</v>
      </c>
      <c r="EP147" s="4">
        <f>SUMIFS(Purchase!$F:$F,Purchase!$A:$A,Waterfall!$A147,Purchase!$D:$D,Waterfall!$C147,Purchase!$C:$C,Waterfall!EP$1)</f>
        <v>0</v>
      </c>
      <c r="EQ147" s="4">
        <f>SUMIFS(Purchase!$F:$F,Purchase!$A:$A,Waterfall!$A147,Purchase!$D:$D,Waterfall!$C147,Purchase!$C:$C,Waterfall!EQ$1)</f>
        <v>0</v>
      </c>
      <c r="ER147" s="4">
        <f>SUMIFS(Purchase!$F:$F,Purchase!$A:$A,Waterfall!$A147,Purchase!$D:$D,Waterfall!$C147,Purchase!$C:$C,Waterfall!ER$1)</f>
        <v>0</v>
      </c>
      <c r="ES147" s="4">
        <f>SUMIFS(Purchase!$F:$F,Purchase!$A:$A,Waterfall!$A147,Purchase!$D:$D,Waterfall!$C147,Purchase!$C:$C,Waterfall!ES$1)</f>
        <v>0</v>
      </c>
      <c r="ET147" s="4">
        <f>SUMIFS(Purchase!$F:$F,Purchase!$A:$A,Waterfall!$A147,Purchase!$D:$D,Waterfall!$C147,Purchase!$C:$C,Waterfall!ET$1)</f>
        <v>0</v>
      </c>
      <c r="EU147" s="4">
        <f>SUMIFS(Purchase!$F:$F,Purchase!$A:$A,Waterfall!$A147,Purchase!$D:$D,Waterfall!$C147,Purchase!$C:$C,Waterfall!EU$1)</f>
        <v>0</v>
      </c>
      <c r="EV147" s="4">
        <f>SUMIFS(Purchase!$F:$F,Purchase!$A:$A,Waterfall!$A147,Purchase!$D:$D,Waterfall!$C147,Purchase!$C:$C,Waterfall!EV$1)</f>
        <v>0</v>
      </c>
      <c r="EW147" s="4">
        <f>SUMIFS(Purchase!$F:$F,Purchase!$A:$A,Waterfall!$A147,Purchase!$D:$D,Waterfall!$C147,Purchase!$C:$C,Waterfall!EW$1)</f>
        <v>0</v>
      </c>
      <c r="EX147" s="4">
        <f>SUMIFS(Purchase!$F:$F,Purchase!$A:$A,Waterfall!$A147,Purchase!$D:$D,Waterfall!$C147,Purchase!$C:$C,Waterfall!EX$1)</f>
        <v>0</v>
      </c>
      <c r="EY147" s="4">
        <f>SUMIFS(Purchase!$F:$F,Purchase!$A:$A,Waterfall!$A147,Purchase!$D:$D,Waterfall!$C147,Purchase!$C:$C,Waterfall!EY$1)</f>
        <v>0</v>
      </c>
      <c r="EZ147" s="4">
        <f>SUMIFS(Purchase!$F:$F,Purchase!$A:$A,Waterfall!$A147,Purchase!$D:$D,Waterfall!$C147,Purchase!$C:$C,Waterfall!EZ$1)</f>
        <v>0</v>
      </c>
      <c r="FA147" s="4">
        <f>SUMIFS(Purchase!$F:$F,Purchase!$A:$A,Waterfall!$A147,Purchase!$D:$D,Waterfall!$C147,Purchase!$C:$C,Waterfall!FA$1)</f>
        <v>0</v>
      </c>
      <c r="FB147" s="4">
        <f>SUMIFS(Purchase!$F:$F,Purchase!$A:$A,Waterfall!$A147,Purchase!$D:$D,Waterfall!$C147,Purchase!$C:$C,Waterfall!FB$1)</f>
        <v>0</v>
      </c>
      <c r="FC147" s="4">
        <f>SUMIFS(Purchase!$F:$F,Purchase!$A:$A,Waterfall!$A147,Purchase!$D:$D,Waterfall!$C147,Purchase!$C:$C,Waterfall!FC$1)</f>
        <v>0</v>
      </c>
      <c r="FD147" s="4">
        <f>SUMIFS(Purchase!$F:$F,Purchase!$A:$A,Waterfall!$A147,Purchase!$D:$D,Waterfall!$C147,Purchase!$C:$C,Waterfall!FD$1)</f>
        <v>0</v>
      </c>
      <c r="FE147" s="4">
        <f>SUMIFS(Purchase!$F:$F,Purchase!$A:$A,Waterfall!$A147,Purchase!$D:$D,Waterfall!$C147,Purchase!$C:$C,Waterfall!FE$1)</f>
        <v>0</v>
      </c>
      <c r="FF147" s="4">
        <f>SUMIFS(Purchase!$F:$F,Purchase!$A:$A,Waterfall!$A147,Purchase!$D:$D,Waterfall!$C147,Purchase!$C:$C,Waterfall!FF$1)</f>
        <v>0</v>
      </c>
      <c r="FG147" s="4">
        <f>SUMIFS(Purchase!$F:$F,Purchase!$A:$A,Waterfall!$A147,Purchase!$D:$D,Waterfall!$C147,Purchase!$C:$C,Waterfall!FG$1)</f>
        <v>0</v>
      </c>
      <c r="FH147" s="4">
        <f>SUMIFS(Purchase!$F:$F,Purchase!$A:$A,Waterfall!$A147,Purchase!$D:$D,Waterfall!$C147,Purchase!$C:$C,Waterfall!FH$1)</f>
        <v>0</v>
      </c>
      <c r="FI147" s="4">
        <f>SUMIFS(Purchase!$F:$F,Purchase!$A:$A,Waterfall!$A147,Purchase!$D:$D,Waterfall!$C147,Purchase!$C:$C,Waterfall!FI$1)</f>
        <v>0</v>
      </c>
      <c r="FJ147" s="4">
        <f>SUMIFS(Purchase!$F:$F,Purchase!$A:$A,Waterfall!$A147,Purchase!$D:$D,Waterfall!$C147,Purchase!$C:$C,Waterfall!FJ$1)</f>
        <v>0</v>
      </c>
      <c r="FK147" s="4">
        <f>SUMIFS(Purchase!$F:$F,Purchase!$A:$A,Waterfall!$A147,Purchase!$D:$D,Waterfall!$C147,Purchase!$C:$C,Waterfall!FK$1)</f>
        <v>0</v>
      </c>
      <c r="FL147" s="4">
        <f>SUMIFS(Purchase!$F:$F,Purchase!$A:$A,Waterfall!$A147,Purchase!$D:$D,Waterfall!$C147,Purchase!$C:$C,Waterfall!FL$1)</f>
        <v>0</v>
      </c>
      <c r="FM147" s="4">
        <f>SUMIFS(Purchase!$F:$F,Purchase!$A:$A,Waterfall!$A147,Purchase!$D:$D,Waterfall!$C147,Purchase!$C:$C,Waterfall!FM$1)</f>
        <v>0</v>
      </c>
      <c r="FN147" s="4">
        <f>SUMIFS(Purchase!$F:$F,Purchase!$A:$A,Waterfall!$A147,Purchase!$D:$D,Waterfall!$C147,Purchase!$C:$C,Waterfall!FN$1)</f>
        <v>0</v>
      </c>
      <c r="FO147" s="4">
        <f>SUMIFS(Purchase!$F:$F,Purchase!$A:$A,Waterfall!$A147,Purchase!$D:$D,Waterfall!$C147,Purchase!$C:$C,Waterfall!FO$1)</f>
        <v>0</v>
      </c>
      <c r="FP147" s="4">
        <f>SUMIFS(Purchase!$F:$F,Purchase!$A:$A,Waterfall!$A147,Purchase!$D:$D,Waterfall!$C147,Purchase!$C:$C,Waterfall!FP$1)</f>
        <v>0</v>
      </c>
      <c r="FQ147" s="4">
        <f>SUMIFS(Purchase!$F:$F,Purchase!$A:$A,Waterfall!$A147,Purchase!$D:$D,Waterfall!$C147,Purchase!$C:$C,Waterfall!FQ$1)</f>
        <v>0</v>
      </c>
      <c r="FR147" s="4">
        <f>SUMIFS(Purchase!$F:$F,Purchase!$A:$A,Waterfall!$A147,Purchase!$D:$D,Waterfall!$C147,Purchase!$C:$C,Waterfall!FR$1)</f>
        <v>0</v>
      </c>
      <c r="FS147" s="4">
        <f>SUMIFS(Purchase!$F:$F,Purchase!$A:$A,Waterfall!$A147,Purchase!$D:$D,Waterfall!$C147,Purchase!$C:$C,Waterfall!FS$1)</f>
        <v>0</v>
      </c>
      <c r="FT147" s="4">
        <f>SUMIFS(Purchase!$F:$F,Purchase!$A:$A,Waterfall!$A147,Purchase!$D:$D,Waterfall!$C147,Purchase!$C:$C,Waterfall!FT$1)</f>
        <v>0</v>
      </c>
      <c r="FU147" s="4">
        <f>SUMIFS(Purchase!$F:$F,Purchase!$A:$A,Waterfall!$A147,Purchase!$D:$D,Waterfall!$C147,Purchase!$C:$C,Waterfall!FU$1)</f>
        <v>0</v>
      </c>
      <c r="FV147" s="4">
        <f>SUMIFS(Purchase!$F:$F,Purchase!$A:$A,Waterfall!$A147,Purchase!$D:$D,Waterfall!$C147,Purchase!$C:$C,Waterfall!FV$1)</f>
        <v>0</v>
      </c>
      <c r="FW147" s="4">
        <f>SUMIFS(Purchase!$F:$F,Purchase!$A:$A,Waterfall!$A147,Purchase!$D:$D,Waterfall!$C147,Purchase!$C:$C,Waterfall!FW$1)</f>
        <v>0</v>
      </c>
      <c r="FX147" s="4">
        <f>SUMIFS(Purchase!$F:$F,Purchase!$A:$A,Waterfall!$A147,Purchase!$D:$D,Waterfall!$C147,Purchase!$C:$C,Waterfall!FX$1)</f>
        <v>0</v>
      </c>
      <c r="FY147" s="4">
        <f>SUMIFS(Purchase!$F:$F,Purchase!$A:$A,Waterfall!$A147,Purchase!$D:$D,Waterfall!$C147,Purchase!$C:$C,Waterfall!FY$1)</f>
        <v>0</v>
      </c>
      <c r="FZ147" s="4">
        <f>SUMIFS(Purchase!$F:$F,Purchase!$A:$A,Waterfall!$A147,Purchase!$D:$D,Waterfall!$C147,Purchase!$C:$C,Waterfall!FZ$1)</f>
        <v>0</v>
      </c>
      <c r="GA147" s="4">
        <f>SUMIFS(Purchase!$F:$F,Purchase!$A:$A,Waterfall!$A147,Purchase!$D:$D,Waterfall!$C147,Purchase!$C:$C,Waterfall!GA$1)</f>
        <v>0</v>
      </c>
      <c r="GB147" s="4">
        <f>SUMIFS(Purchase!$F:$F,Purchase!$A:$A,Waterfall!$A147,Purchase!$D:$D,Waterfall!$C147,Purchase!$C:$C,Waterfall!GB$1)</f>
        <v>0</v>
      </c>
      <c r="GC147" s="4">
        <f>SUMIFS(Purchase!$F:$F,Purchase!$A:$A,Waterfall!$A147,Purchase!$D:$D,Waterfall!$C147,Purchase!$C:$C,Waterfall!GC$1)</f>
        <v>0</v>
      </c>
      <c r="GD147" s="4">
        <f>SUMIFS(Purchase!$F:$F,Purchase!$A:$A,Waterfall!$A147,Purchase!$D:$D,Waterfall!$C147,Purchase!$C:$C,Waterfall!GD$1)</f>
        <v>0</v>
      </c>
      <c r="GE147" s="4">
        <f>SUMIFS(Purchase!$F:$F,Purchase!$A:$A,Waterfall!$A147,Purchase!$D:$D,Waterfall!$C147,Purchase!$C:$C,Waterfall!GE$1)</f>
        <v>0</v>
      </c>
      <c r="GF147" s="4">
        <f>SUMIFS(Purchase!$F:$F,Purchase!$A:$A,Waterfall!$A147,Purchase!$D:$D,Waterfall!$C147,Purchase!$C:$C,Waterfall!GF$1)</f>
        <v>0</v>
      </c>
      <c r="GG147" s="4">
        <f>SUMIFS(Purchase!$F:$F,Purchase!$A:$A,Waterfall!$A147,Purchase!$D:$D,Waterfall!$C147,Purchase!$C:$C,Waterfall!GG$1)</f>
        <v>0</v>
      </c>
      <c r="GH147" s="4">
        <f>SUMIFS(Purchase!$F:$F,Purchase!$A:$A,Waterfall!$A147,Purchase!$D:$D,Waterfall!$C147,Purchase!$C:$C,Waterfall!GH$1)</f>
        <v>0</v>
      </c>
      <c r="GI147" s="4">
        <f>SUMIFS(Purchase!$F:$F,Purchase!$A:$A,Waterfall!$A147,Purchase!$D:$D,Waterfall!$C147,Purchase!$C:$C,Waterfall!GI$1)</f>
        <v>0</v>
      </c>
    </row>
    <row r="148" spans="1:191" x14ac:dyDescent="0.35">
      <c r="A148" s="8">
        <f t="shared" si="5"/>
        <v>1</v>
      </c>
      <c r="B148" s="2" t="str">
        <f>VLOOKUP($A148,Centers!$B$1:$C$120,2,)</f>
        <v>GATE</v>
      </c>
      <c r="C148" s="3">
        <v>45025</v>
      </c>
      <c r="D148" s="4">
        <f>IF($A148=1,SUM(SUMIFS(Indent!$E:$E,Indent!$C:$C,Waterfall!$C148,Indent!$A:$A,Centers!$A$2),SUMIFS(Indent!$E:$E,Indent!$C:$C,Waterfall!$C148,Indent!$A:$A,Centers!$A$3),SUMIFS(Indent!$E:$E,Indent!$C:$C,Waterfall!$C148,Indent!$A:$A,Centers!$A$4),SUMIFS(Indent!$E:$E,Indent!$C:$C,Waterfall!$C148,Indent!$A:$A,Centers!$A$5),SUMIFS(Indent!$E:$E,Indent!$C:$C,Waterfall!$C148,Indent!$A:$A,Centers!$A$6),SUMIFS(Indent!$E:$E,Indent!$C:$C,Waterfall!$C148,Indent!$A:$A,Centers!$A$7),SUMIFS(Indent!$E:$E,Indent!$C:$C,Waterfall!$C148,Indent!$A:$A,Centers!$A$8)),SUMIFS(Indent!$E:$E,Indent!$C:$C,Waterfall!$C148,Indent!$A:$A,$A148))</f>
        <v>0</v>
      </c>
      <c r="E148" s="4">
        <f>SUMIFS(Purchase!$F:$F,Purchase!$A:$A,Waterfall!$A148,Purchase!$D:$D,Waterfall!$C148,Purchase!$C:$C,Waterfall!E$1)</f>
        <v>0</v>
      </c>
      <c r="F148" s="4">
        <f>SUMIFS(Purchase!$F:$F,Purchase!$A:$A,Waterfall!$A148,Purchase!$D:$D,Waterfall!$C148,Purchase!$C:$C,Waterfall!F$1)</f>
        <v>0</v>
      </c>
      <c r="G148" s="4">
        <f>SUMIFS(Purchase!$F:$F,Purchase!$A:$A,Waterfall!$A148,Purchase!$D:$D,Waterfall!$C148,Purchase!$C:$C,Waterfall!G$1)</f>
        <v>0</v>
      </c>
      <c r="H148" s="4">
        <f>SUMIFS(Purchase!$F:$F,Purchase!$A:$A,Waterfall!$A148,Purchase!$D:$D,Waterfall!$C148,Purchase!$C:$C,Waterfall!H$1)</f>
        <v>0</v>
      </c>
      <c r="I148" s="4">
        <f>SUMIFS(Purchase!$F:$F,Purchase!$A:$A,Waterfall!$A148,Purchase!$D:$D,Waterfall!$C148,Purchase!$C:$C,Waterfall!I$1)</f>
        <v>0</v>
      </c>
      <c r="J148" s="4">
        <f>SUMIFS(Purchase!$F:$F,Purchase!$A:$A,Waterfall!$A148,Purchase!$D:$D,Waterfall!$C148,Purchase!$C:$C,Waterfall!J$1)</f>
        <v>0</v>
      </c>
      <c r="K148" s="4">
        <f>SUMIFS(Purchase!$F:$F,Purchase!$A:$A,Waterfall!$A148,Purchase!$D:$D,Waterfall!$C148,Purchase!$C:$C,Waterfall!K$1)</f>
        <v>0</v>
      </c>
      <c r="L148" s="4">
        <f>SUMIFS(Purchase!$F:$F,Purchase!$A:$A,Waterfall!$A148,Purchase!$D:$D,Waterfall!$C148,Purchase!$C:$C,Waterfall!L$1)</f>
        <v>0</v>
      </c>
      <c r="M148" s="4">
        <f>SUMIFS(Purchase!$F:$F,Purchase!$A:$A,Waterfall!$A148,Purchase!$D:$D,Waterfall!$C148,Purchase!$C:$C,Waterfall!M$1)</f>
        <v>0</v>
      </c>
      <c r="N148" s="4">
        <f>SUMIFS(Purchase!$F:$F,Purchase!$A:$A,Waterfall!$A148,Purchase!$D:$D,Waterfall!$C148,Purchase!$C:$C,Waterfall!N$1)</f>
        <v>0</v>
      </c>
      <c r="O148" s="4">
        <f>SUMIFS(Purchase!$F:$F,Purchase!$A:$A,Waterfall!$A148,Purchase!$D:$D,Waterfall!$C148,Purchase!$C:$C,Waterfall!O$1)</f>
        <v>0</v>
      </c>
      <c r="P148" s="4">
        <f>SUMIFS(Purchase!$F:$F,Purchase!$A:$A,Waterfall!$A148,Purchase!$D:$D,Waterfall!$C148,Purchase!$C:$C,Waterfall!P$1)</f>
        <v>0</v>
      </c>
      <c r="Q148" s="4">
        <f>SUMIFS(Purchase!$F:$F,Purchase!$A:$A,Waterfall!$A148,Purchase!$D:$D,Waterfall!$C148,Purchase!$C:$C,Waterfall!Q$1)</f>
        <v>0</v>
      </c>
      <c r="R148" s="4">
        <f>SUMIFS(Purchase!$F:$F,Purchase!$A:$A,Waterfall!$A148,Purchase!$D:$D,Waterfall!$C148,Purchase!$C:$C,Waterfall!R$1)</f>
        <v>0</v>
      </c>
      <c r="S148" s="4">
        <f>SUMIFS(Purchase!$F:$F,Purchase!$A:$A,Waterfall!$A148,Purchase!$D:$D,Waterfall!$C148,Purchase!$C:$C,Waterfall!S$1)</f>
        <v>0</v>
      </c>
      <c r="T148" s="4">
        <f>SUMIFS(Purchase!$F:$F,Purchase!$A:$A,Waterfall!$A148,Purchase!$D:$D,Waterfall!$C148,Purchase!$C:$C,Waterfall!T$1)</f>
        <v>0</v>
      </c>
      <c r="U148" s="4">
        <f>SUMIFS(Purchase!$F:$F,Purchase!$A:$A,Waterfall!$A148,Purchase!$D:$D,Waterfall!$C148,Purchase!$C:$C,Waterfall!U$1)</f>
        <v>0</v>
      </c>
      <c r="V148" s="4">
        <f>SUMIFS(Purchase!$F:$F,Purchase!$A:$A,Waterfall!$A148,Purchase!$D:$D,Waterfall!$C148,Purchase!$C:$C,Waterfall!V$1)</f>
        <v>0</v>
      </c>
      <c r="W148" s="4">
        <f>SUMIFS(Purchase!$F:$F,Purchase!$A:$A,Waterfall!$A148,Purchase!$D:$D,Waterfall!$C148,Purchase!$C:$C,Waterfall!W$1)</f>
        <v>0</v>
      </c>
      <c r="X148" s="4">
        <f>SUMIFS(Purchase!$F:$F,Purchase!$A:$A,Waterfall!$A148,Purchase!$D:$D,Waterfall!$C148,Purchase!$C:$C,Waterfall!X$1)</f>
        <v>0</v>
      </c>
      <c r="Y148" s="4">
        <f>SUMIFS(Purchase!$F:$F,Purchase!$A:$A,Waterfall!$A148,Purchase!$D:$D,Waterfall!$C148,Purchase!$C:$C,Waterfall!Y$1)</f>
        <v>0</v>
      </c>
      <c r="Z148" s="4">
        <f>SUMIFS(Purchase!$F:$F,Purchase!$A:$A,Waterfall!$A148,Purchase!$D:$D,Waterfall!$C148,Purchase!$C:$C,Waterfall!Z$1)</f>
        <v>0</v>
      </c>
      <c r="AA148" s="4">
        <f>SUMIFS(Purchase!$F:$F,Purchase!$A:$A,Waterfall!$A148,Purchase!$D:$D,Waterfall!$C148,Purchase!$C:$C,Waterfall!AA$1)</f>
        <v>0</v>
      </c>
      <c r="AB148" s="4">
        <f>SUMIFS(Purchase!$F:$F,Purchase!$A:$A,Waterfall!$A148,Purchase!$D:$D,Waterfall!$C148,Purchase!$C:$C,Waterfall!AB$1)</f>
        <v>0</v>
      </c>
      <c r="AC148" s="4">
        <f>SUMIFS(Purchase!$F:$F,Purchase!$A:$A,Waterfall!$A148,Purchase!$D:$D,Waterfall!$C148,Purchase!$C:$C,Waterfall!AC$1)</f>
        <v>0</v>
      </c>
      <c r="AD148" s="4">
        <f>SUMIFS(Purchase!$F:$F,Purchase!$A:$A,Waterfall!$A148,Purchase!$D:$D,Waterfall!$C148,Purchase!$C:$C,Waterfall!AD$1)</f>
        <v>0</v>
      </c>
      <c r="AE148" s="4">
        <f>SUMIFS(Purchase!$F:$F,Purchase!$A:$A,Waterfall!$A148,Purchase!$D:$D,Waterfall!$C148,Purchase!$C:$C,Waterfall!AE$1)</f>
        <v>0</v>
      </c>
      <c r="AF148" s="4">
        <f>SUMIFS(Purchase!$F:$F,Purchase!$A:$A,Waterfall!$A148,Purchase!$D:$D,Waterfall!$C148,Purchase!$C:$C,Waterfall!AF$1)</f>
        <v>0</v>
      </c>
      <c r="AG148" s="4">
        <f>SUMIFS(Purchase!$F:$F,Purchase!$A:$A,Waterfall!$A148,Purchase!$D:$D,Waterfall!$C148,Purchase!$C:$C,Waterfall!AG$1)</f>
        <v>0</v>
      </c>
      <c r="AH148" s="4">
        <f>SUMIFS(Purchase!$F:$F,Purchase!$A:$A,Waterfall!$A148,Purchase!$D:$D,Waterfall!$C148,Purchase!$C:$C,Waterfall!AH$1)</f>
        <v>0</v>
      </c>
      <c r="AI148" s="4">
        <f>SUMIFS(Purchase!$F:$F,Purchase!$A:$A,Waterfall!$A148,Purchase!$D:$D,Waterfall!$C148,Purchase!$C:$C,Waterfall!AI$1)</f>
        <v>0</v>
      </c>
      <c r="AJ148" s="4">
        <f>SUMIFS(Purchase!$F:$F,Purchase!$A:$A,Waterfall!$A148,Purchase!$D:$D,Waterfall!$C148,Purchase!$C:$C,Waterfall!AJ$1)</f>
        <v>0</v>
      </c>
      <c r="AK148" s="4">
        <f>SUMIFS(Purchase!$F:$F,Purchase!$A:$A,Waterfall!$A148,Purchase!$D:$D,Waterfall!$C148,Purchase!$C:$C,Waterfall!AK$1)</f>
        <v>0</v>
      </c>
      <c r="AL148" s="4">
        <f>SUMIFS(Purchase!$F:$F,Purchase!$A:$A,Waterfall!$A148,Purchase!$D:$D,Waterfall!$C148,Purchase!$C:$C,Waterfall!AL$1)</f>
        <v>0</v>
      </c>
      <c r="AM148" s="4">
        <f>SUMIFS(Purchase!$F:$F,Purchase!$A:$A,Waterfall!$A148,Purchase!$D:$D,Waterfall!$C148,Purchase!$C:$C,Waterfall!AM$1)</f>
        <v>0</v>
      </c>
      <c r="AN148" s="4">
        <f>SUMIFS(Purchase!$F:$F,Purchase!$A:$A,Waterfall!$A148,Purchase!$D:$D,Waterfall!$C148,Purchase!$C:$C,Waterfall!AN$1)</f>
        <v>0</v>
      </c>
      <c r="AO148" s="4">
        <f>SUMIFS(Purchase!$F:$F,Purchase!$A:$A,Waterfall!$A148,Purchase!$D:$D,Waterfall!$C148,Purchase!$C:$C,Waterfall!AO$1)</f>
        <v>0</v>
      </c>
      <c r="AP148" s="4">
        <f>SUMIFS(Purchase!$F:$F,Purchase!$A:$A,Waterfall!$A148,Purchase!$D:$D,Waterfall!$C148,Purchase!$C:$C,Waterfall!AP$1)</f>
        <v>0</v>
      </c>
      <c r="AQ148" s="4">
        <f>SUMIFS(Purchase!$F:$F,Purchase!$A:$A,Waterfall!$A148,Purchase!$D:$D,Waterfall!$C148,Purchase!$C:$C,Waterfall!AQ$1)</f>
        <v>0</v>
      </c>
      <c r="AR148" s="4">
        <f>SUMIFS(Purchase!$F:$F,Purchase!$A:$A,Waterfall!$A148,Purchase!$D:$D,Waterfall!$C148,Purchase!$C:$C,Waterfall!AR$1)</f>
        <v>0</v>
      </c>
      <c r="AS148" s="4">
        <f>SUMIFS(Purchase!$F:$F,Purchase!$A:$A,Waterfall!$A148,Purchase!$D:$D,Waterfall!$C148,Purchase!$C:$C,Waterfall!AS$1)</f>
        <v>0</v>
      </c>
      <c r="AT148" s="4">
        <f>SUMIFS(Purchase!$F:$F,Purchase!$A:$A,Waterfall!$A148,Purchase!$D:$D,Waterfall!$C148,Purchase!$C:$C,Waterfall!AT$1)</f>
        <v>0</v>
      </c>
      <c r="AU148" s="4">
        <f>SUMIFS(Purchase!$F:$F,Purchase!$A:$A,Waterfall!$A148,Purchase!$D:$D,Waterfall!$C148,Purchase!$C:$C,Waterfall!AU$1)</f>
        <v>0</v>
      </c>
      <c r="AV148" s="4">
        <f>SUMIFS(Purchase!$F:$F,Purchase!$A:$A,Waterfall!$A148,Purchase!$D:$D,Waterfall!$C148,Purchase!$C:$C,Waterfall!AV$1)</f>
        <v>0</v>
      </c>
      <c r="AW148" s="4">
        <f>SUMIFS(Purchase!$F:$F,Purchase!$A:$A,Waterfall!$A148,Purchase!$D:$D,Waterfall!$C148,Purchase!$C:$C,Waterfall!AW$1)</f>
        <v>0</v>
      </c>
      <c r="AX148" s="4">
        <f>SUMIFS(Purchase!$F:$F,Purchase!$A:$A,Waterfall!$A148,Purchase!$D:$D,Waterfall!$C148,Purchase!$C:$C,Waterfall!AX$1)</f>
        <v>0</v>
      </c>
      <c r="AY148" s="4">
        <f>SUMIFS(Purchase!$F:$F,Purchase!$A:$A,Waterfall!$A148,Purchase!$D:$D,Waterfall!$C148,Purchase!$C:$C,Waterfall!AY$1)</f>
        <v>0</v>
      </c>
      <c r="AZ148" s="4">
        <f>SUMIFS(Purchase!$F:$F,Purchase!$A:$A,Waterfall!$A148,Purchase!$D:$D,Waterfall!$C148,Purchase!$C:$C,Waterfall!AZ$1)</f>
        <v>0</v>
      </c>
      <c r="BA148" s="4">
        <f>SUMIFS(Purchase!$F:$F,Purchase!$A:$A,Waterfall!$A148,Purchase!$D:$D,Waterfall!$C148,Purchase!$C:$C,Waterfall!BA$1)</f>
        <v>0</v>
      </c>
      <c r="BB148" s="4">
        <f>SUMIFS(Purchase!$F:$F,Purchase!$A:$A,Waterfall!$A148,Purchase!$D:$D,Waterfall!$C148,Purchase!$C:$C,Waterfall!BB$1)</f>
        <v>0</v>
      </c>
      <c r="BC148" s="4">
        <f>SUMIFS(Purchase!$F:$F,Purchase!$A:$A,Waterfall!$A148,Purchase!$D:$D,Waterfall!$C148,Purchase!$C:$C,Waterfall!BC$1)</f>
        <v>0</v>
      </c>
      <c r="BD148" s="4">
        <f>SUMIFS(Purchase!$F:$F,Purchase!$A:$A,Waterfall!$A148,Purchase!$D:$D,Waterfall!$C148,Purchase!$C:$C,Waterfall!BD$1)</f>
        <v>0</v>
      </c>
      <c r="BE148" s="4">
        <f>SUMIFS(Purchase!$F:$F,Purchase!$A:$A,Waterfall!$A148,Purchase!$D:$D,Waterfall!$C148,Purchase!$C:$C,Waterfall!BE$1)</f>
        <v>0</v>
      </c>
      <c r="BF148" s="4">
        <f>SUMIFS(Purchase!$F:$F,Purchase!$A:$A,Waterfall!$A148,Purchase!$D:$D,Waterfall!$C148,Purchase!$C:$C,Waterfall!BF$1)</f>
        <v>0</v>
      </c>
      <c r="BG148" s="4">
        <f>SUMIFS(Purchase!$F:$F,Purchase!$A:$A,Waterfall!$A148,Purchase!$D:$D,Waterfall!$C148,Purchase!$C:$C,Waterfall!BG$1)</f>
        <v>0</v>
      </c>
      <c r="BH148" s="4">
        <f>SUMIFS(Purchase!$F:$F,Purchase!$A:$A,Waterfall!$A148,Purchase!$D:$D,Waterfall!$C148,Purchase!$C:$C,Waterfall!BH$1)</f>
        <v>0</v>
      </c>
      <c r="BI148" s="4">
        <f>SUMIFS(Purchase!$F:$F,Purchase!$A:$A,Waterfall!$A148,Purchase!$D:$D,Waterfall!$C148,Purchase!$C:$C,Waterfall!BI$1)</f>
        <v>0</v>
      </c>
      <c r="BJ148" s="4">
        <f>SUMIFS(Purchase!$F:$F,Purchase!$A:$A,Waterfall!$A148,Purchase!$D:$D,Waterfall!$C148,Purchase!$C:$C,Waterfall!BJ$1)</f>
        <v>0</v>
      </c>
      <c r="BK148" s="4">
        <f>SUMIFS(Purchase!$F:$F,Purchase!$A:$A,Waterfall!$A148,Purchase!$D:$D,Waterfall!$C148,Purchase!$C:$C,Waterfall!BK$1)</f>
        <v>0</v>
      </c>
      <c r="BL148" s="4">
        <f>SUMIFS(Purchase!$F:$F,Purchase!$A:$A,Waterfall!$A148,Purchase!$D:$D,Waterfall!$C148,Purchase!$C:$C,Waterfall!BL$1)</f>
        <v>0</v>
      </c>
      <c r="BM148" s="4">
        <f>SUMIFS(Purchase!$F:$F,Purchase!$A:$A,Waterfall!$A148,Purchase!$D:$D,Waterfall!$C148,Purchase!$C:$C,Waterfall!BM$1)</f>
        <v>0</v>
      </c>
      <c r="BN148" s="4">
        <f>SUMIFS(Purchase!$F:$F,Purchase!$A:$A,Waterfall!$A148,Purchase!$D:$D,Waterfall!$C148,Purchase!$C:$C,Waterfall!BN$1)</f>
        <v>0</v>
      </c>
      <c r="BO148" s="4">
        <f>SUMIFS(Purchase!$F:$F,Purchase!$A:$A,Waterfall!$A148,Purchase!$D:$D,Waterfall!$C148,Purchase!$C:$C,Waterfall!BO$1)</f>
        <v>0</v>
      </c>
      <c r="BP148" s="4">
        <f>SUMIFS(Purchase!$F:$F,Purchase!$A:$A,Waterfall!$A148,Purchase!$D:$D,Waterfall!$C148,Purchase!$C:$C,Waterfall!BP$1)</f>
        <v>0</v>
      </c>
      <c r="BQ148" s="4">
        <f>SUMIFS(Purchase!$F:$F,Purchase!$A:$A,Waterfall!$A148,Purchase!$D:$D,Waterfall!$C148,Purchase!$C:$C,Waterfall!BQ$1)</f>
        <v>0</v>
      </c>
      <c r="BR148" s="4">
        <f>SUMIFS(Purchase!$F:$F,Purchase!$A:$A,Waterfall!$A148,Purchase!$D:$D,Waterfall!$C148,Purchase!$C:$C,Waterfall!BR$1)</f>
        <v>0</v>
      </c>
      <c r="BS148" s="4">
        <f>SUMIFS(Purchase!$F:$F,Purchase!$A:$A,Waterfall!$A148,Purchase!$D:$D,Waterfall!$C148,Purchase!$C:$C,Waterfall!BS$1)</f>
        <v>0</v>
      </c>
      <c r="BT148" s="4">
        <f>SUMIFS(Purchase!$F:$F,Purchase!$A:$A,Waterfall!$A148,Purchase!$D:$D,Waterfall!$C148,Purchase!$C:$C,Waterfall!BT$1)</f>
        <v>0</v>
      </c>
      <c r="BU148" s="4">
        <f>SUMIFS(Purchase!$F:$F,Purchase!$A:$A,Waterfall!$A148,Purchase!$D:$D,Waterfall!$C148,Purchase!$C:$C,Waterfall!BU$1)</f>
        <v>0</v>
      </c>
      <c r="BV148" s="4">
        <f>SUMIFS(Purchase!$F:$F,Purchase!$A:$A,Waterfall!$A148,Purchase!$D:$D,Waterfall!$C148,Purchase!$C:$C,Waterfall!BV$1)</f>
        <v>0</v>
      </c>
      <c r="BW148" s="4">
        <f>SUMIFS(Purchase!$F:$F,Purchase!$A:$A,Waterfall!$A148,Purchase!$D:$D,Waterfall!$C148,Purchase!$C:$C,Waterfall!BW$1)</f>
        <v>0</v>
      </c>
      <c r="BX148" s="4">
        <f>SUMIFS(Purchase!$F:$F,Purchase!$A:$A,Waterfall!$A148,Purchase!$D:$D,Waterfall!$C148,Purchase!$C:$C,Waterfall!BX$1)</f>
        <v>0</v>
      </c>
      <c r="BY148" s="4">
        <f>SUMIFS(Purchase!$F:$F,Purchase!$A:$A,Waterfall!$A148,Purchase!$D:$D,Waterfall!$C148,Purchase!$C:$C,Waterfall!BY$1)</f>
        <v>0</v>
      </c>
      <c r="BZ148" s="4">
        <f>SUMIFS(Purchase!$F:$F,Purchase!$A:$A,Waterfall!$A148,Purchase!$D:$D,Waterfall!$C148,Purchase!$C:$C,Waterfall!BZ$1)</f>
        <v>0</v>
      </c>
      <c r="CA148" s="4">
        <f>SUMIFS(Purchase!$F:$F,Purchase!$A:$A,Waterfall!$A148,Purchase!$D:$D,Waterfall!$C148,Purchase!$C:$C,Waterfall!CA$1)</f>
        <v>0</v>
      </c>
      <c r="CB148" s="4">
        <f>SUMIFS(Purchase!$F:$F,Purchase!$A:$A,Waterfall!$A148,Purchase!$D:$D,Waterfall!$C148,Purchase!$C:$C,Waterfall!CB$1)</f>
        <v>0</v>
      </c>
      <c r="CC148" s="4">
        <f>SUMIFS(Purchase!$F:$F,Purchase!$A:$A,Waterfall!$A148,Purchase!$D:$D,Waterfall!$C148,Purchase!$C:$C,Waterfall!CC$1)</f>
        <v>0</v>
      </c>
      <c r="CD148" s="4">
        <f>SUMIFS(Purchase!$F:$F,Purchase!$A:$A,Waterfall!$A148,Purchase!$D:$D,Waterfall!$C148,Purchase!$C:$C,Waterfall!CD$1)</f>
        <v>0</v>
      </c>
      <c r="CE148" s="4">
        <f>SUMIFS(Purchase!$F:$F,Purchase!$A:$A,Waterfall!$A148,Purchase!$D:$D,Waterfall!$C148,Purchase!$C:$C,Waterfall!CE$1)</f>
        <v>0</v>
      </c>
      <c r="CF148" s="4">
        <f>SUMIFS(Purchase!$F:$F,Purchase!$A:$A,Waterfall!$A148,Purchase!$D:$D,Waterfall!$C148,Purchase!$C:$C,Waterfall!CF$1)</f>
        <v>0</v>
      </c>
      <c r="CG148" s="4">
        <f>SUMIFS(Purchase!$F:$F,Purchase!$A:$A,Waterfall!$A148,Purchase!$D:$D,Waterfall!$C148,Purchase!$C:$C,Waterfall!CG$1)</f>
        <v>0</v>
      </c>
      <c r="CH148" s="4">
        <f>SUMIFS(Purchase!$F:$F,Purchase!$A:$A,Waterfall!$A148,Purchase!$D:$D,Waterfall!$C148,Purchase!$C:$C,Waterfall!CH$1)</f>
        <v>0</v>
      </c>
      <c r="CI148" s="4">
        <f>SUMIFS(Purchase!$F:$F,Purchase!$A:$A,Waterfall!$A148,Purchase!$D:$D,Waterfall!$C148,Purchase!$C:$C,Waterfall!CI$1)</f>
        <v>0</v>
      </c>
      <c r="CJ148" s="4">
        <f>SUMIFS(Purchase!$F:$F,Purchase!$A:$A,Waterfall!$A148,Purchase!$D:$D,Waterfall!$C148,Purchase!$C:$C,Waterfall!CJ$1)</f>
        <v>0</v>
      </c>
      <c r="CK148" s="4">
        <f>SUMIFS(Purchase!$F:$F,Purchase!$A:$A,Waterfall!$A148,Purchase!$D:$D,Waterfall!$C148,Purchase!$C:$C,Waterfall!CK$1)</f>
        <v>0</v>
      </c>
      <c r="CL148" s="4">
        <f>SUMIFS(Purchase!$F:$F,Purchase!$A:$A,Waterfall!$A148,Purchase!$D:$D,Waterfall!$C148,Purchase!$C:$C,Waterfall!CL$1)</f>
        <v>0</v>
      </c>
      <c r="CM148" s="4">
        <f>SUMIFS(Purchase!$F:$F,Purchase!$A:$A,Waterfall!$A148,Purchase!$D:$D,Waterfall!$C148,Purchase!$C:$C,Waterfall!CM$1)</f>
        <v>0</v>
      </c>
      <c r="CN148" s="4">
        <f>SUMIFS(Purchase!$F:$F,Purchase!$A:$A,Waterfall!$A148,Purchase!$D:$D,Waterfall!$C148,Purchase!$C:$C,Waterfall!CN$1)</f>
        <v>0</v>
      </c>
      <c r="CO148" s="4">
        <f>SUMIFS(Purchase!$F:$F,Purchase!$A:$A,Waterfall!$A148,Purchase!$D:$D,Waterfall!$C148,Purchase!$C:$C,Waterfall!CO$1)</f>
        <v>0</v>
      </c>
      <c r="CP148" s="4">
        <f>SUMIFS(Purchase!$F:$F,Purchase!$A:$A,Waterfall!$A148,Purchase!$D:$D,Waterfall!$C148,Purchase!$C:$C,Waterfall!CP$1)</f>
        <v>0</v>
      </c>
      <c r="CQ148" s="4">
        <f>SUMIFS(Purchase!$F:$F,Purchase!$A:$A,Waterfall!$A148,Purchase!$D:$D,Waterfall!$C148,Purchase!$C:$C,Waterfall!CQ$1)</f>
        <v>0</v>
      </c>
      <c r="CR148" s="4">
        <f>SUMIFS(Purchase!$F:$F,Purchase!$A:$A,Waterfall!$A148,Purchase!$D:$D,Waterfall!$C148,Purchase!$C:$C,Waterfall!CR$1)</f>
        <v>0</v>
      </c>
      <c r="CS148" s="4">
        <f>SUMIFS(Purchase!$F:$F,Purchase!$A:$A,Waterfall!$A148,Purchase!$D:$D,Waterfall!$C148,Purchase!$C:$C,Waterfall!CS$1)</f>
        <v>0</v>
      </c>
      <c r="CT148" s="4">
        <f>SUMIFS(Purchase!$F:$F,Purchase!$A:$A,Waterfall!$A148,Purchase!$D:$D,Waterfall!$C148,Purchase!$C:$C,Waterfall!CT$1)</f>
        <v>0</v>
      </c>
      <c r="CU148" s="4">
        <f>SUMIFS(Purchase!$F:$F,Purchase!$A:$A,Waterfall!$A148,Purchase!$D:$D,Waterfall!$C148,Purchase!$C:$C,Waterfall!CU$1)</f>
        <v>0</v>
      </c>
      <c r="CV148" s="4">
        <f>SUMIFS(Purchase!$F:$F,Purchase!$A:$A,Waterfall!$A148,Purchase!$D:$D,Waterfall!$C148,Purchase!$C:$C,Waterfall!CV$1)</f>
        <v>0</v>
      </c>
      <c r="CW148" s="4">
        <f>SUMIFS(Purchase!$F:$F,Purchase!$A:$A,Waterfall!$A148,Purchase!$D:$D,Waterfall!$C148,Purchase!$C:$C,Waterfall!CW$1)</f>
        <v>0</v>
      </c>
      <c r="CX148" s="4">
        <f>SUMIFS(Purchase!$F:$F,Purchase!$A:$A,Waterfall!$A148,Purchase!$D:$D,Waterfall!$C148,Purchase!$C:$C,Waterfall!CX$1)</f>
        <v>0</v>
      </c>
      <c r="CY148" s="4">
        <f>SUMIFS(Purchase!$F:$F,Purchase!$A:$A,Waterfall!$A148,Purchase!$D:$D,Waterfall!$C148,Purchase!$C:$C,Waterfall!CY$1)</f>
        <v>0</v>
      </c>
      <c r="CZ148" s="4">
        <f>SUMIFS(Purchase!$F:$F,Purchase!$A:$A,Waterfall!$A148,Purchase!$D:$D,Waterfall!$C148,Purchase!$C:$C,Waterfall!CZ$1)</f>
        <v>0</v>
      </c>
      <c r="DA148" s="4">
        <f>SUMIFS(Purchase!$F:$F,Purchase!$A:$A,Waterfall!$A148,Purchase!$D:$D,Waterfall!$C148,Purchase!$C:$C,Waterfall!DA$1)</f>
        <v>0</v>
      </c>
      <c r="DB148" s="4">
        <f>SUMIFS(Purchase!$F:$F,Purchase!$A:$A,Waterfall!$A148,Purchase!$D:$D,Waterfall!$C148,Purchase!$C:$C,Waterfall!DB$1)</f>
        <v>0</v>
      </c>
      <c r="DC148" s="4">
        <f>SUMIFS(Purchase!$F:$F,Purchase!$A:$A,Waterfall!$A148,Purchase!$D:$D,Waterfall!$C148,Purchase!$C:$C,Waterfall!DC$1)</f>
        <v>0</v>
      </c>
      <c r="DD148" s="4">
        <f>SUMIFS(Purchase!$F:$F,Purchase!$A:$A,Waterfall!$A148,Purchase!$D:$D,Waterfall!$C148,Purchase!$C:$C,Waterfall!DD$1)</f>
        <v>0</v>
      </c>
      <c r="DE148" s="4">
        <f>SUMIFS(Purchase!$F:$F,Purchase!$A:$A,Waterfall!$A148,Purchase!$D:$D,Waterfall!$C148,Purchase!$C:$C,Waterfall!DE$1)</f>
        <v>0</v>
      </c>
      <c r="DF148" s="4">
        <f>SUMIFS(Purchase!$F:$F,Purchase!$A:$A,Waterfall!$A148,Purchase!$D:$D,Waterfall!$C148,Purchase!$C:$C,Waterfall!DF$1)</f>
        <v>0</v>
      </c>
      <c r="DG148" s="4">
        <f>SUMIFS(Purchase!$F:$F,Purchase!$A:$A,Waterfall!$A148,Purchase!$D:$D,Waterfall!$C148,Purchase!$C:$C,Waterfall!DG$1)</f>
        <v>0</v>
      </c>
      <c r="DH148" s="4">
        <f>SUMIFS(Purchase!$F:$F,Purchase!$A:$A,Waterfall!$A148,Purchase!$D:$D,Waterfall!$C148,Purchase!$C:$C,Waterfall!DH$1)</f>
        <v>0</v>
      </c>
      <c r="DI148" s="4">
        <f>SUMIFS(Purchase!$F:$F,Purchase!$A:$A,Waterfall!$A148,Purchase!$D:$D,Waterfall!$C148,Purchase!$C:$C,Waterfall!DI$1)</f>
        <v>0</v>
      </c>
      <c r="DJ148" s="4">
        <f>SUMIFS(Purchase!$F:$F,Purchase!$A:$A,Waterfall!$A148,Purchase!$D:$D,Waterfall!$C148,Purchase!$C:$C,Waterfall!DJ$1)</f>
        <v>0</v>
      </c>
      <c r="DK148" s="4">
        <f>SUMIFS(Purchase!$F:$F,Purchase!$A:$A,Waterfall!$A148,Purchase!$D:$D,Waterfall!$C148,Purchase!$C:$C,Waterfall!DK$1)</f>
        <v>0</v>
      </c>
      <c r="DL148" s="4">
        <f>SUMIFS(Purchase!$F:$F,Purchase!$A:$A,Waterfall!$A148,Purchase!$D:$D,Waterfall!$C148,Purchase!$C:$C,Waterfall!DL$1)</f>
        <v>0</v>
      </c>
      <c r="DM148" s="4">
        <f>SUMIFS(Purchase!$F:$F,Purchase!$A:$A,Waterfall!$A148,Purchase!$D:$D,Waterfall!$C148,Purchase!$C:$C,Waterfall!DM$1)</f>
        <v>0</v>
      </c>
      <c r="DN148" s="4">
        <f>SUMIFS(Purchase!$F:$F,Purchase!$A:$A,Waterfall!$A148,Purchase!$D:$D,Waterfall!$C148,Purchase!$C:$C,Waterfall!DN$1)</f>
        <v>0</v>
      </c>
      <c r="DO148" s="4">
        <f>SUMIFS(Purchase!$F:$F,Purchase!$A:$A,Waterfall!$A148,Purchase!$D:$D,Waterfall!$C148,Purchase!$C:$C,Waterfall!DO$1)</f>
        <v>0</v>
      </c>
      <c r="DP148" s="4">
        <f>SUMIFS(Purchase!$F:$F,Purchase!$A:$A,Waterfall!$A148,Purchase!$D:$D,Waterfall!$C148,Purchase!$C:$C,Waterfall!DP$1)</f>
        <v>0</v>
      </c>
      <c r="DQ148" s="4">
        <f>SUMIFS(Purchase!$F:$F,Purchase!$A:$A,Waterfall!$A148,Purchase!$D:$D,Waterfall!$C148,Purchase!$C:$C,Waterfall!DQ$1)</f>
        <v>0</v>
      </c>
      <c r="DR148" s="4">
        <f>SUMIFS(Purchase!$F:$F,Purchase!$A:$A,Waterfall!$A148,Purchase!$D:$D,Waterfall!$C148,Purchase!$C:$C,Waterfall!DR$1)</f>
        <v>0</v>
      </c>
      <c r="DS148" s="4">
        <f>SUMIFS(Purchase!$F:$F,Purchase!$A:$A,Waterfall!$A148,Purchase!$D:$D,Waterfall!$C148,Purchase!$C:$C,Waterfall!DS$1)</f>
        <v>0</v>
      </c>
      <c r="DT148" s="4">
        <f>SUMIFS(Purchase!$F:$F,Purchase!$A:$A,Waterfall!$A148,Purchase!$D:$D,Waterfall!$C148,Purchase!$C:$C,Waterfall!DT$1)</f>
        <v>0</v>
      </c>
      <c r="DU148" s="4">
        <f>SUMIFS(Purchase!$F:$F,Purchase!$A:$A,Waterfall!$A148,Purchase!$D:$D,Waterfall!$C148,Purchase!$C:$C,Waterfall!DU$1)</f>
        <v>0</v>
      </c>
      <c r="DV148" s="4">
        <f>SUMIFS(Purchase!$F:$F,Purchase!$A:$A,Waterfall!$A148,Purchase!$D:$D,Waterfall!$C148,Purchase!$C:$C,Waterfall!DV$1)</f>
        <v>0</v>
      </c>
      <c r="DW148" s="4">
        <f>SUMIFS(Purchase!$F:$F,Purchase!$A:$A,Waterfall!$A148,Purchase!$D:$D,Waterfall!$C148,Purchase!$C:$C,Waterfall!DW$1)</f>
        <v>0</v>
      </c>
      <c r="DX148" s="4">
        <f>SUMIFS(Purchase!$F:$F,Purchase!$A:$A,Waterfall!$A148,Purchase!$D:$D,Waterfall!$C148,Purchase!$C:$C,Waterfall!DX$1)</f>
        <v>0</v>
      </c>
      <c r="DY148" s="4">
        <f>SUMIFS(Purchase!$F:$F,Purchase!$A:$A,Waterfall!$A148,Purchase!$D:$D,Waterfall!$C148,Purchase!$C:$C,Waterfall!DY$1)</f>
        <v>0</v>
      </c>
      <c r="DZ148" s="4">
        <f>SUMIFS(Purchase!$F:$F,Purchase!$A:$A,Waterfall!$A148,Purchase!$D:$D,Waterfall!$C148,Purchase!$C:$C,Waterfall!DZ$1)</f>
        <v>0</v>
      </c>
      <c r="EA148" s="4">
        <f>SUMIFS(Purchase!$F:$F,Purchase!$A:$A,Waterfall!$A148,Purchase!$D:$D,Waterfall!$C148,Purchase!$C:$C,Waterfall!EA$1)</f>
        <v>0</v>
      </c>
      <c r="EB148" s="4">
        <f>SUMIFS(Purchase!$F:$F,Purchase!$A:$A,Waterfall!$A148,Purchase!$D:$D,Waterfall!$C148,Purchase!$C:$C,Waterfall!EB$1)</f>
        <v>0</v>
      </c>
      <c r="EC148" s="4">
        <f>SUMIFS(Purchase!$F:$F,Purchase!$A:$A,Waterfall!$A148,Purchase!$D:$D,Waterfall!$C148,Purchase!$C:$C,Waterfall!EC$1)</f>
        <v>0</v>
      </c>
      <c r="ED148" s="4">
        <f>SUMIFS(Purchase!$F:$F,Purchase!$A:$A,Waterfall!$A148,Purchase!$D:$D,Waterfall!$C148,Purchase!$C:$C,Waterfall!ED$1)</f>
        <v>0</v>
      </c>
      <c r="EE148" s="4">
        <f>SUMIFS(Purchase!$F:$F,Purchase!$A:$A,Waterfall!$A148,Purchase!$D:$D,Waterfall!$C148,Purchase!$C:$C,Waterfall!EE$1)</f>
        <v>0</v>
      </c>
      <c r="EF148" s="4">
        <f>SUMIFS(Purchase!$F:$F,Purchase!$A:$A,Waterfall!$A148,Purchase!$D:$D,Waterfall!$C148,Purchase!$C:$C,Waterfall!EF$1)</f>
        <v>0</v>
      </c>
      <c r="EG148" s="4">
        <f>SUMIFS(Purchase!$F:$F,Purchase!$A:$A,Waterfall!$A148,Purchase!$D:$D,Waterfall!$C148,Purchase!$C:$C,Waterfall!EG$1)</f>
        <v>0</v>
      </c>
      <c r="EH148" s="4">
        <f>SUMIFS(Purchase!$F:$F,Purchase!$A:$A,Waterfall!$A148,Purchase!$D:$D,Waterfall!$C148,Purchase!$C:$C,Waterfall!EH$1)</f>
        <v>0</v>
      </c>
      <c r="EI148" s="4">
        <f>SUMIFS(Purchase!$F:$F,Purchase!$A:$A,Waterfall!$A148,Purchase!$D:$D,Waterfall!$C148,Purchase!$C:$C,Waterfall!EI$1)</f>
        <v>0</v>
      </c>
      <c r="EJ148" s="4">
        <f>SUMIFS(Purchase!$F:$F,Purchase!$A:$A,Waterfall!$A148,Purchase!$D:$D,Waterfall!$C148,Purchase!$C:$C,Waterfall!EJ$1)</f>
        <v>0</v>
      </c>
      <c r="EK148" s="4">
        <f>SUMIFS(Purchase!$F:$F,Purchase!$A:$A,Waterfall!$A148,Purchase!$D:$D,Waterfall!$C148,Purchase!$C:$C,Waterfall!EK$1)</f>
        <v>0</v>
      </c>
      <c r="EL148" s="4">
        <f>SUMIFS(Purchase!$F:$F,Purchase!$A:$A,Waterfall!$A148,Purchase!$D:$D,Waterfall!$C148,Purchase!$C:$C,Waterfall!EL$1)</f>
        <v>0</v>
      </c>
      <c r="EM148" s="4">
        <f>SUMIFS(Purchase!$F:$F,Purchase!$A:$A,Waterfall!$A148,Purchase!$D:$D,Waterfall!$C148,Purchase!$C:$C,Waterfall!EM$1)</f>
        <v>0</v>
      </c>
      <c r="EN148" s="4">
        <f>SUMIFS(Purchase!$F:$F,Purchase!$A:$A,Waterfall!$A148,Purchase!$D:$D,Waterfall!$C148,Purchase!$C:$C,Waterfall!EN$1)</f>
        <v>0</v>
      </c>
      <c r="EO148" s="4">
        <f>SUMIFS(Purchase!$F:$F,Purchase!$A:$A,Waterfall!$A148,Purchase!$D:$D,Waterfall!$C148,Purchase!$C:$C,Waterfall!EO$1)</f>
        <v>0</v>
      </c>
      <c r="EP148" s="4">
        <f>SUMIFS(Purchase!$F:$F,Purchase!$A:$A,Waterfall!$A148,Purchase!$D:$D,Waterfall!$C148,Purchase!$C:$C,Waterfall!EP$1)</f>
        <v>0</v>
      </c>
      <c r="EQ148" s="4">
        <f>SUMIFS(Purchase!$F:$F,Purchase!$A:$A,Waterfall!$A148,Purchase!$D:$D,Waterfall!$C148,Purchase!$C:$C,Waterfall!EQ$1)</f>
        <v>0</v>
      </c>
      <c r="ER148" s="4">
        <f>SUMIFS(Purchase!$F:$F,Purchase!$A:$A,Waterfall!$A148,Purchase!$D:$D,Waterfall!$C148,Purchase!$C:$C,Waterfall!ER$1)</f>
        <v>0</v>
      </c>
      <c r="ES148" s="4">
        <f>SUMIFS(Purchase!$F:$F,Purchase!$A:$A,Waterfall!$A148,Purchase!$D:$D,Waterfall!$C148,Purchase!$C:$C,Waterfall!ES$1)</f>
        <v>0</v>
      </c>
      <c r="ET148" s="4">
        <f>SUMIFS(Purchase!$F:$F,Purchase!$A:$A,Waterfall!$A148,Purchase!$D:$D,Waterfall!$C148,Purchase!$C:$C,Waterfall!ET$1)</f>
        <v>0</v>
      </c>
      <c r="EU148" s="4">
        <f>SUMIFS(Purchase!$F:$F,Purchase!$A:$A,Waterfall!$A148,Purchase!$D:$D,Waterfall!$C148,Purchase!$C:$C,Waterfall!EU$1)</f>
        <v>0</v>
      </c>
      <c r="EV148" s="4">
        <f>SUMIFS(Purchase!$F:$F,Purchase!$A:$A,Waterfall!$A148,Purchase!$D:$D,Waterfall!$C148,Purchase!$C:$C,Waterfall!EV$1)</f>
        <v>0</v>
      </c>
      <c r="EW148" s="4">
        <f>SUMIFS(Purchase!$F:$F,Purchase!$A:$A,Waterfall!$A148,Purchase!$D:$D,Waterfall!$C148,Purchase!$C:$C,Waterfall!EW$1)</f>
        <v>0</v>
      </c>
      <c r="EX148" s="4">
        <f>SUMIFS(Purchase!$F:$F,Purchase!$A:$A,Waterfall!$A148,Purchase!$D:$D,Waterfall!$C148,Purchase!$C:$C,Waterfall!EX$1)</f>
        <v>0</v>
      </c>
      <c r="EY148" s="4">
        <f>SUMIFS(Purchase!$F:$F,Purchase!$A:$A,Waterfall!$A148,Purchase!$D:$D,Waterfall!$C148,Purchase!$C:$C,Waterfall!EY$1)</f>
        <v>0</v>
      </c>
      <c r="EZ148" s="4">
        <f>SUMIFS(Purchase!$F:$F,Purchase!$A:$A,Waterfall!$A148,Purchase!$D:$D,Waterfall!$C148,Purchase!$C:$C,Waterfall!EZ$1)</f>
        <v>0</v>
      </c>
      <c r="FA148" s="4">
        <f>SUMIFS(Purchase!$F:$F,Purchase!$A:$A,Waterfall!$A148,Purchase!$D:$D,Waterfall!$C148,Purchase!$C:$C,Waterfall!FA$1)</f>
        <v>0</v>
      </c>
      <c r="FB148" s="4">
        <f>SUMIFS(Purchase!$F:$F,Purchase!$A:$A,Waterfall!$A148,Purchase!$D:$D,Waterfall!$C148,Purchase!$C:$C,Waterfall!FB$1)</f>
        <v>0</v>
      </c>
      <c r="FC148" s="4">
        <f>SUMIFS(Purchase!$F:$F,Purchase!$A:$A,Waterfall!$A148,Purchase!$D:$D,Waterfall!$C148,Purchase!$C:$C,Waterfall!FC$1)</f>
        <v>0</v>
      </c>
      <c r="FD148" s="4">
        <f>SUMIFS(Purchase!$F:$F,Purchase!$A:$A,Waterfall!$A148,Purchase!$D:$D,Waterfall!$C148,Purchase!$C:$C,Waterfall!FD$1)</f>
        <v>0</v>
      </c>
      <c r="FE148" s="4">
        <f>SUMIFS(Purchase!$F:$F,Purchase!$A:$A,Waterfall!$A148,Purchase!$D:$D,Waterfall!$C148,Purchase!$C:$C,Waterfall!FE$1)</f>
        <v>0</v>
      </c>
      <c r="FF148" s="4">
        <f>SUMIFS(Purchase!$F:$F,Purchase!$A:$A,Waterfall!$A148,Purchase!$D:$D,Waterfall!$C148,Purchase!$C:$C,Waterfall!FF$1)</f>
        <v>0</v>
      </c>
      <c r="FG148" s="4">
        <f>SUMIFS(Purchase!$F:$F,Purchase!$A:$A,Waterfall!$A148,Purchase!$D:$D,Waterfall!$C148,Purchase!$C:$C,Waterfall!FG$1)</f>
        <v>0</v>
      </c>
      <c r="FH148" s="4">
        <f>SUMIFS(Purchase!$F:$F,Purchase!$A:$A,Waterfall!$A148,Purchase!$D:$D,Waterfall!$C148,Purchase!$C:$C,Waterfall!FH$1)</f>
        <v>0</v>
      </c>
      <c r="FI148" s="4">
        <f>SUMIFS(Purchase!$F:$F,Purchase!$A:$A,Waterfall!$A148,Purchase!$D:$D,Waterfall!$C148,Purchase!$C:$C,Waterfall!FI$1)</f>
        <v>0</v>
      </c>
      <c r="FJ148" s="4">
        <f>SUMIFS(Purchase!$F:$F,Purchase!$A:$A,Waterfall!$A148,Purchase!$D:$D,Waterfall!$C148,Purchase!$C:$C,Waterfall!FJ$1)</f>
        <v>0</v>
      </c>
      <c r="FK148" s="4">
        <f>SUMIFS(Purchase!$F:$F,Purchase!$A:$A,Waterfall!$A148,Purchase!$D:$D,Waterfall!$C148,Purchase!$C:$C,Waterfall!FK$1)</f>
        <v>0</v>
      </c>
      <c r="FL148" s="4">
        <f>SUMIFS(Purchase!$F:$F,Purchase!$A:$A,Waterfall!$A148,Purchase!$D:$D,Waterfall!$C148,Purchase!$C:$C,Waterfall!FL$1)</f>
        <v>0</v>
      </c>
      <c r="FM148" s="4">
        <f>SUMIFS(Purchase!$F:$F,Purchase!$A:$A,Waterfall!$A148,Purchase!$D:$D,Waterfall!$C148,Purchase!$C:$C,Waterfall!FM$1)</f>
        <v>0</v>
      </c>
      <c r="FN148" s="4">
        <f>SUMIFS(Purchase!$F:$F,Purchase!$A:$A,Waterfall!$A148,Purchase!$D:$D,Waterfall!$C148,Purchase!$C:$C,Waterfall!FN$1)</f>
        <v>0</v>
      </c>
      <c r="FO148" s="4">
        <f>SUMIFS(Purchase!$F:$F,Purchase!$A:$A,Waterfall!$A148,Purchase!$D:$D,Waterfall!$C148,Purchase!$C:$C,Waterfall!FO$1)</f>
        <v>0</v>
      </c>
      <c r="FP148" s="4">
        <f>SUMIFS(Purchase!$F:$F,Purchase!$A:$A,Waterfall!$A148,Purchase!$D:$D,Waterfall!$C148,Purchase!$C:$C,Waterfall!FP$1)</f>
        <v>0</v>
      </c>
      <c r="FQ148" s="4">
        <f>SUMIFS(Purchase!$F:$F,Purchase!$A:$A,Waterfall!$A148,Purchase!$D:$D,Waterfall!$C148,Purchase!$C:$C,Waterfall!FQ$1)</f>
        <v>0</v>
      </c>
      <c r="FR148" s="4">
        <f>SUMIFS(Purchase!$F:$F,Purchase!$A:$A,Waterfall!$A148,Purchase!$D:$D,Waterfall!$C148,Purchase!$C:$C,Waterfall!FR$1)</f>
        <v>0</v>
      </c>
      <c r="FS148" s="4">
        <f>SUMIFS(Purchase!$F:$F,Purchase!$A:$A,Waterfall!$A148,Purchase!$D:$D,Waterfall!$C148,Purchase!$C:$C,Waterfall!FS$1)</f>
        <v>0</v>
      </c>
      <c r="FT148" s="4">
        <f>SUMIFS(Purchase!$F:$F,Purchase!$A:$A,Waterfall!$A148,Purchase!$D:$D,Waterfall!$C148,Purchase!$C:$C,Waterfall!FT$1)</f>
        <v>0</v>
      </c>
      <c r="FU148" s="4">
        <f>SUMIFS(Purchase!$F:$F,Purchase!$A:$A,Waterfall!$A148,Purchase!$D:$D,Waterfall!$C148,Purchase!$C:$C,Waterfall!FU$1)</f>
        <v>0</v>
      </c>
      <c r="FV148" s="4">
        <f>SUMIFS(Purchase!$F:$F,Purchase!$A:$A,Waterfall!$A148,Purchase!$D:$D,Waterfall!$C148,Purchase!$C:$C,Waterfall!FV$1)</f>
        <v>0</v>
      </c>
      <c r="FW148" s="4">
        <f>SUMIFS(Purchase!$F:$F,Purchase!$A:$A,Waterfall!$A148,Purchase!$D:$D,Waterfall!$C148,Purchase!$C:$C,Waterfall!FW$1)</f>
        <v>0</v>
      </c>
      <c r="FX148" s="4">
        <f>SUMIFS(Purchase!$F:$F,Purchase!$A:$A,Waterfall!$A148,Purchase!$D:$D,Waterfall!$C148,Purchase!$C:$C,Waterfall!FX$1)</f>
        <v>0</v>
      </c>
      <c r="FY148" s="4">
        <f>SUMIFS(Purchase!$F:$F,Purchase!$A:$A,Waterfall!$A148,Purchase!$D:$D,Waterfall!$C148,Purchase!$C:$C,Waterfall!FY$1)</f>
        <v>0</v>
      </c>
      <c r="FZ148" s="4">
        <f>SUMIFS(Purchase!$F:$F,Purchase!$A:$A,Waterfall!$A148,Purchase!$D:$D,Waterfall!$C148,Purchase!$C:$C,Waterfall!FZ$1)</f>
        <v>0</v>
      </c>
      <c r="GA148" s="4">
        <f>SUMIFS(Purchase!$F:$F,Purchase!$A:$A,Waterfall!$A148,Purchase!$D:$D,Waterfall!$C148,Purchase!$C:$C,Waterfall!GA$1)</f>
        <v>0</v>
      </c>
      <c r="GB148" s="4">
        <f>SUMIFS(Purchase!$F:$F,Purchase!$A:$A,Waterfall!$A148,Purchase!$D:$D,Waterfall!$C148,Purchase!$C:$C,Waterfall!GB$1)</f>
        <v>0</v>
      </c>
      <c r="GC148" s="4">
        <f>SUMIFS(Purchase!$F:$F,Purchase!$A:$A,Waterfall!$A148,Purchase!$D:$D,Waterfall!$C148,Purchase!$C:$C,Waterfall!GC$1)</f>
        <v>0</v>
      </c>
      <c r="GD148" s="4">
        <f>SUMIFS(Purchase!$F:$F,Purchase!$A:$A,Waterfall!$A148,Purchase!$D:$D,Waterfall!$C148,Purchase!$C:$C,Waterfall!GD$1)</f>
        <v>0</v>
      </c>
      <c r="GE148" s="4">
        <f>SUMIFS(Purchase!$F:$F,Purchase!$A:$A,Waterfall!$A148,Purchase!$D:$D,Waterfall!$C148,Purchase!$C:$C,Waterfall!GE$1)</f>
        <v>0</v>
      </c>
      <c r="GF148" s="4">
        <f>SUMIFS(Purchase!$F:$F,Purchase!$A:$A,Waterfall!$A148,Purchase!$D:$D,Waterfall!$C148,Purchase!$C:$C,Waterfall!GF$1)</f>
        <v>0</v>
      </c>
      <c r="GG148" s="4">
        <f>SUMIFS(Purchase!$F:$F,Purchase!$A:$A,Waterfall!$A148,Purchase!$D:$D,Waterfall!$C148,Purchase!$C:$C,Waterfall!GG$1)</f>
        <v>0</v>
      </c>
      <c r="GH148" s="4">
        <f>SUMIFS(Purchase!$F:$F,Purchase!$A:$A,Waterfall!$A148,Purchase!$D:$D,Waterfall!$C148,Purchase!$C:$C,Waterfall!GH$1)</f>
        <v>0</v>
      </c>
      <c r="GI148" s="4">
        <f>SUMIFS(Purchase!$F:$F,Purchase!$A:$A,Waterfall!$A148,Purchase!$D:$D,Waterfall!$C148,Purchase!$C:$C,Waterfall!GI$1)</f>
        <v>0</v>
      </c>
    </row>
    <row r="149" spans="1:191" x14ac:dyDescent="0.35">
      <c r="A149" s="8">
        <f t="shared" si="5"/>
        <v>1</v>
      </c>
      <c r="B149" s="2" t="str">
        <f>VLOOKUP($A149,Centers!$B$1:$C$120,2,)</f>
        <v>GATE</v>
      </c>
      <c r="C149" s="3">
        <v>45026</v>
      </c>
      <c r="D149" s="4">
        <f>IF($A149=1,SUM(SUMIFS(Indent!$E:$E,Indent!$C:$C,Waterfall!$C149,Indent!$A:$A,Centers!$A$2),SUMIFS(Indent!$E:$E,Indent!$C:$C,Waterfall!$C149,Indent!$A:$A,Centers!$A$3),SUMIFS(Indent!$E:$E,Indent!$C:$C,Waterfall!$C149,Indent!$A:$A,Centers!$A$4),SUMIFS(Indent!$E:$E,Indent!$C:$C,Waterfall!$C149,Indent!$A:$A,Centers!$A$5),SUMIFS(Indent!$E:$E,Indent!$C:$C,Waterfall!$C149,Indent!$A:$A,Centers!$A$6),SUMIFS(Indent!$E:$E,Indent!$C:$C,Waterfall!$C149,Indent!$A:$A,Centers!$A$7),SUMIFS(Indent!$E:$E,Indent!$C:$C,Waterfall!$C149,Indent!$A:$A,Centers!$A$8)),SUMIFS(Indent!$E:$E,Indent!$C:$C,Waterfall!$C149,Indent!$A:$A,$A149))</f>
        <v>0</v>
      </c>
      <c r="E149" s="4">
        <f>SUMIFS(Purchase!$F:$F,Purchase!$A:$A,Waterfall!$A149,Purchase!$D:$D,Waterfall!$C149,Purchase!$C:$C,Waterfall!E$1)</f>
        <v>0</v>
      </c>
      <c r="F149" s="4">
        <f>SUMIFS(Purchase!$F:$F,Purchase!$A:$A,Waterfall!$A149,Purchase!$D:$D,Waterfall!$C149,Purchase!$C:$C,Waterfall!F$1)</f>
        <v>0</v>
      </c>
      <c r="G149" s="4">
        <f>SUMIFS(Purchase!$F:$F,Purchase!$A:$A,Waterfall!$A149,Purchase!$D:$D,Waterfall!$C149,Purchase!$C:$C,Waterfall!G$1)</f>
        <v>0</v>
      </c>
      <c r="H149" s="4">
        <f>SUMIFS(Purchase!$F:$F,Purchase!$A:$A,Waterfall!$A149,Purchase!$D:$D,Waterfall!$C149,Purchase!$C:$C,Waterfall!H$1)</f>
        <v>0</v>
      </c>
      <c r="I149" s="4">
        <f>SUMIFS(Purchase!$F:$F,Purchase!$A:$A,Waterfall!$A149,Purchase!$D:$D,Waterfall!$C149,Purchase!$C:$C,Waterfall!I$1)</f>
        <v>0</v>
      </c>
      <c r="J149" s="4">
        <f>SUMIFS(Purchase!$F:$F,Purchase!$A:$A,Waterfall!$A149,Purchase!$D:$D,Waterfall!$C149,Purchase!$C:$C,Waterfall!J$1)</f>
        <v>0</v>
      </c>
      <c r="K149" s="4">
        <f>SUMIFS(Purchase!$F:$F,Purchase!$A:$A,Waterfall!$A149,Purchase!$D:$D,Waterfall!$C149,Purchase!$C:$C,Waterfall!K$1)</f>
        <v>0</v>
      </c>
      <c r="L149" s="4">
        <f>SUMIFS(Purchase!$F:$F,Purchase!$A:$A,Waterfall!$A149,Purchase!$D:$D,Waterfall!$C149,Purchase!$C:$C,Waterfall!L$1)</f>
        <v>0</v>
      </c>
      <c r="M149" s="4">
        <f>SUMIFS(Purchase!$F:$F,Purchase!$A:$A,Waterfall!$A149,Purchase!$D:$D,Waterfall!$C149,Purchase!$C:$C,Waterfall!M$1)</f>
        <v>0</v>
      </c>
      <c r="N149" s="4">
        <f>SUMIFS(Purchase!$F:$F,Purchase!$A:$A,Waterfall!$A149,Purchase!$D:$D,Waterfall!$C149,Purchase!$C:$C,Waterfall!N$1)</f>
        <v>0</v>
      </c>
      <c r="O149" s="4">
        <f>SUMIFS(Purchase!$F:$F,Purchase!$A:$A,Waterfall!$A149,Purchase!$D:$D,Waterfall!$C149,Purchase!$C:$C,Waterfall!O$1)</f>
        <v>0</v>
      </c>
      <c r="P149" s="4">
        <f>SUMIFS(Purchase!$F:$F,Purchase!$A:$A,Waterfall!$A149,Purchase!$D:$D,Waterfall!$C149,Purchase!$C:$C,Waterfall!P$1)</f>
        <v>0</v>
      </c>
      <c r="Q149" s="4">
        <f>SUMIFS(Purchase!$F:$F,Purchase!$A:$A,Waterfall!$A149,Purchase!$D:$D,Waterfall!$C149,Purchase!$C:$C,Waterfall!Q$1)</f>
        <v>0</v>
      </c>
      <c r="R149" s="4">
        <f>SUMIFS(Purchase!$F:$F,Purchase!$A:$A,Waterfall!$A149,Purchase!$D:$D,Waterfall!$C149,Purchase!$C:$C,Waterfall!R$1)</f>
        <v>0</v>
      </c>
      <c r="S149" s="4">
        <f>SUMIFS(Purchase!$F:$F,Purchase!$A:$A,Waterfall!$A149,Purchase!$D:$D,Waterfall!$C149,Purchase!$C:$C,Waterfall!S$1)</f>
        <v>0</v>
      </c>
      <c r="T149" s="4">
        <f>SUMIFS(Purchase!$F:$F,Purchase!$A:$A,Waterfall!$A149,Purchase!$D:$D,Waterfall!$C149,Purchase!$C:$C,Waterfall!T$1)</f>
        <v>0</v>
      </c>
      <c r="U149" s="4">
        <f>SUMIFS(Purchase!$F:$F,Purchase!$A:$A,Waterfall!$A149,Purchase!$D:$D,Waterfall!$C149,Purchase!$C:$C,Waterfall!U$1)</f>
        <v>0</v>
      </c>
      <c r="V149" s="4">
        <f>SUMIFS(Purchase!$F:$F,Purchase!$A:$A,Waterfall!$A149,Purchase!$D:$D,Waterfall!$C149,Purchase!$C:$C,Waterfall!V$1)</f>
        <v>0</v>
      </c>
      <c r="W149" s="4">
        <f>SUMIFS(Purchase!$F:$F,Purchase!$A:$A,Waterfall!$A149,Purchase!$D:$D,Waterfall!$C149,Purchase!$C:$C,Waterfall!W$1)</f>
        <v>0</v>
      </c>
      <c r="X149" s="4">
        <f>SUMIFS(Purchase!$F:$F,Purchase!$A:$A,Waterfall!$A149,Purchase!$D:$D,Waterfall!$C149,Purchase!$C:$C,Waterfall!X$1)</f>
        <v>0</v>
      </c>
      <c r="Y149" s="4">
        <f>SUMIFS(Purchase!$F:$F,Purchase!$A:$A,Waterfall!$A149,Purchase!$D:$D,Waterfall!$C149,Purchase!$C:$C,Waterfall!Y$1)</f>
        <v>0</v>
      </c>
      <c r="Z149" s="4">
        <f>SUMIFS(Purchase!$F:$F,Purchase!$A:$A,Waterfall!$A149,Purchase!$D:$D,Waterfall!$C149,Purchase!$C:$C,Waterfall!Z$1)</f>
        <v>0</v>
      </c>
      <c r="AA149" s="4">
        <f>SUMIFS(Purchase!$F:$F,Purchase!$A:$A,Waterfall!$A149,Purchase!$D:$D,Waterfall!$C149,Purchase!$C:$C,Waterfall!AA$1)</f>
        <v>0</v>
      </c>
      <c r="AB149" s="4">
        <f>SUMIFS(Purchase!$F:$F,Purchase!$A:$A,Waterfall!$A149,Purchase!$D:$D,Waterfall!$C149,Purchase!$C:$C,Waterfall!AB$1)</f>
        <v>0</v>
      </c>
      <c r="AC149" s="4">
        <f>SUMIFS(Purchase!$F:$F,Purchase!$A:$A,Waterfall!$A149,Purchase!$D:$D,Waterfall!$C149,Purchase!$C:$C,Waterfall!AC$1)</f>
        <v>0</v>
      </c>
      <c r="AD149" s="4">
        <f>SUMIFS(Purchase!$F:$F,Purchase!$A:$A,Waterfall!$A149,Purchase!$D:$D,Waterfall!$C149,Purchase!$C:$C,Waterfall!AD$1)</f>
        <v>0</v>
      </c>
      <c r="AE149" s="4">
        <f>SUMIFS(Purchase!$F:$F,Purchase!$A:$A,Waterfall!$A149,Purchase!$D:$D,Waterfall!$C149,Purchase!$C:$C,Waterfall!AE$1)</f>
        <v>0</v>
      </c>
      <c r="AF149" s="4">
        <f>SUMIFS(Purchase!$F:$F,Purchase!$A:$A,Waterfall!$A149,Purchase!$D:$D,Waterfall!$C149,Purchase!$C:$C,Waterfall!AF$1)</f>
        <v>0</v>
      </c>
      <c r="AG149" s="4">
        <f>SUMIFS(Purchase!$F:$F,Purchase!$A:$A,Waterfall!$A149,Purchase!$D:$D,Waterfall!$C149,Purchase!$C:$C,Waterfall!AG$1)</f>
        <v>0</v>
      </c>
      <c r="AH149" s="4">
        <f>SUMIFS(Purchase!$F:$F,Purchase!$A:$A,Waterfall!$A149,Purchase!$D:$D,Waterfall!$C149,Purchase!$C:$C,Waterfall!AH$1)</f>
        <v>0</v>
      </c>
      <c r="AI149" s="4">
        <f>SUMIFS(Purchase!$F:$F,Purchase!$A:$A,Waterfall!$A149,Purchase!$D:$D,Waterfall!$C149,Purchase!$C:$C,Waterfall!AI$1)</f>
        <v>0</v>
      </c>
      <c r="AJ149" s="4">
        <f>SUMIFS(Purchase!$F:$F,Purchase!$A:$A,Waterfall!$A149,Purchase!$D:$D,Waterfall!$C149,Purchase!$C:$C,Waterfall!AJ$1)</f>
        <v>0</v>
      </c>
      <c r="AK149" s="4">
        <f>SUMIFS(Purchase!$F:$F,Purchase!$A:$A,Waterfall!$A149,Purchase!$D:$D,Waterfall!$C149,Purchase!$C:$C,Waterfall!AK$1)</f>
        <v>0</v>
      </c>
      <c r="AL149" s="4">
        <f>SUMIFS(Purchase!$F:$F,Purchase!$A:$A,Waterfall!$A149,Purchase!$D:$D,Waterfall!$C149,Purchase!$C:$C,Waterfall!AL$1)</f>
        <v>0</v>
      </c>
      <c r="AM149" s="4">
        <f>SUMIFS(Purchase!$F:$F,Purchase!$A:$A,Waterfall!$A149,Purchase!$D:$D,Waterfall!$C149,Purchase!$C:$C,Waterfall!AM$1)</f>
        <v>0</v>
      </c>
      <c r="AN149" s="4">
        <f>SUMIFS(Purchase!$F:$F,Purchase!$A:$A,Waterfall!$A149,Purchase!$D:$D,Waterfall!$C149,Purchase!$C:$C,Waterfall!AN$1)</f>
        <v>0</v>
      </c>
      <c r="AO149" s="4">
        <f>SUMIFS(Purchase!$F:$F,Purchase!$A:$A,Waterfall!$A149,Purchase!$D:$D,Waterfall!$C149,Purchase!$C:$C,Waterfall!AO$1)</f>
        <v>0</v>
      </c>
      <c r="AP149" s="4">
        <f>SUMIFS(Purchase!$F:$F,Purchase!$A:$A,Waterfall!$A149,Purchase!$D:$D,Waterfall!$C149,Purchase!$C:$C,Waterfall!AP$1)</f>
        <v>0</v>
      </c>
      <c r="AQ149" s="4">
        <f>SUMIFS(Purchase!$F:$F,Purchase!$A:$A,Waterfall!$A149,Purchase!$D:$D,Waterfall!$C149,Purchase!$C:$C,Waterfall!AQ$1)</f>
        <v>0</v>
      </c>
      <c r="AR149" s="4">
        <f>SUMIFS(Purchase!$F:$F,Purchase!$A:$A,Waterfall!$A149,Purchase!$D:$D,Waterfall!$C149,Purchase!$C:$C,Waterfall!AR$1)</f>
        <v>0</v>
      </c>
      <c r="AS149" s="4">
        <f>SUMIFS(Purchase!$F:$F,Purchase!$A:$A,Waterfall!$A149,Purchase!$D:$D,Waterfall!$C149,Purchase!$C:$C,Waterfall!AS$1)</f>
        <v>0</v>
      </c>
      <c r="AT149" s="4">
        <f>SUMIFS(Purchase!$F:$F,Purchase!$A:$A,Waterfall!$A149,Purchase!$D:$D,Waterfall!$C149,Purchase!$C:$C,Waterfall!AT$1)</f>
        <v>0</v>
      </c>
      <c r="AU149" s="4">
        <f>SUMIFS(Purchase!$F:$F,Purchase!$A:$A,Waterfall!$A149,Purchase!$D:$D,Waterfall!$C149,Purchase!$C:$C,Waterfall!AU$1)</f>
        <v>0</v>
      </c>
      <c r="AV149" s="4">
        <f>SUMIFS(Purchase!$F:$F,Purchase!$A:$A,Waterfall!$A149,Purchase!$D:$D,Waterfall!$C149,Purchase!$C:$C,Waterfall!AV$1)</f>
        <v>0</v>
      </c>
      <c r="AW149" s="4">
        <f>SUMIFS(Purchase!$F:$F,Purchase!$A:$A,Waterfall!$A149,Purchase!$D:$D,Waterfall!$C149,Purchase!$C:$C,Waterfall!AW$1)</f>
        <v>0</v>
      </c>
      <c r="AX149" s="4">
        <f>SUMIFS(Purchase!$F:$F,Purchase!$A:$A,Waterfall!$A149,Purchase!$D:$D,Waterfall!$C149,Purchase!$C:$C,Waterfall!AX$1)</f>
        <v>0</v>
      </c>
      <c r="AY149" s="4">
        <f>SUMIFS(Purchase!$F:$F,Purchase!$A:$A,Waterfall!$A149,Purchase!$D:$D,Waterfall!$C149,Purchase!$C:$C,Waterfall!AY$1)</f>
        <v>0</v>
      </c>
      <c r="AZ149" s="4">
        <f>SUMIFS(Purchase!$F:$F,Purchase!$A:$A,Waterfall!$A149,Purchase!$D:$D,Waterfall!$C149,Purchase!$C:$C,Waterfall!AZ$1)</f>
        <v>0</v>
      </c>
      <c r="BA149" s="4">
        <f>SUMIFS(Purchase!$F:$F,Purchase!$A:$A,Waterfall!$A149,Purchase!$D:$D,Waterfall!$C149,Purchase!$C:$C,Waterfall!BA$1)</f>
        <v>0</v>
      </c>
      <c r="BB149" s="4">
        <f>SUMIFS(Purchase!$F:$F,Purchase!$A:$A,Waterfall!$A149,Purchase!$D:$D,Waterfall!$C149,Purchase!$C:$C,Waterfall!BB$1)</f>
        <v>0</v>
      </c>
      <c r="BC149" s="4">
        <f>SUMIFS(Purchase!$F:$F,Purchase!$A:$A,Waterfall!$A149,Purchase!$D:$D,Waterfall!$C149,Purchase!$C:$C,Waterfall!BC$1)</f>
        <v>0</v>
      </c>
      <c r="BD149" s="4">
        <f>SUMIFS(Purchase!$F:$F,Purchase!$A:$A,Waterfall!$A149,Purchase!$D:$D,Waterfall!$C149,Purchase!$C:$C,Waterfall!BD$1)</f>
        <v>0</v>
      </c>
      <c r="BE149" s="4">
        <f>SUMIFS(Purchase!$F:$F,Purchase!$A:$A,Waterfall!$A149,Purchase!$D:$D,Waterfall!$C149,Purchase!$C:$C,Waterfall!BE$1)</f>
        <v>0</v>
      </c>
      <c r="BF149" s="4">
        <f>SUMIFS(Purchase!$F:$F,Purchase!$A:$A,Waterfall!$A149,Purchase!$D:$D,Waterfall!$C149,Purchase!$C:$C,Waterfall!BF$1)</f>
        <v>0</v>
      </c>
      <c r="BG149" s="4">
        <f>SUMIFS(Purchase!$F:$F,Purchase!$A:$A,Waterfall!$A149,Purchase!$D:$D,Waterfall!$C149,Purchase!$C:$C,Waterfall!BG$1)</f>
        <v>0</v>
      </c>
      <c r="BH149" s="4">
        <f>SUMIFS(Purchase!$F:$F,Purchase!$A:$A,Waterfall!$A149,Purchase!$D:$D,Waterfall!$C149,Purchase!$C:$C,Waterfall!BH$1)</f>
        <v>0</v>
      </c>
      <c r="BI149" s="4">
        <f>SUMIFS(Purchase!$F:$F,Purchase!$A:$A,Waterfall!$A149,Purchase!$D:$D,Waterfall!$C149,Purchase!$C:$C,Waterfall!BI$1)</f>
        <v>0</v>
      </c>
      <c r="BJ149" s="4">
        <f>SUMIFS(Purchase!$F:$F,Purchase!$A:$A,Waterfall!$A149,Purchase!$D:$D,Waterfall!$C149,Purchase!$C:$C,Waterfall!BJ$1)</f>
        <v>0</v>
      </c>
      <c r="BK149" s="4">
        <f>SUMIFS(Purchase!$F:$F,Purchase!$A:$A,Waterfall!$A149,Purchase!$D:$D,Waterfall!$C149,Purchase!$C:$C,Waterfall!BK$1)</f>
        <v>0</v>
      </c>
      <c r="BL149" s="4">
        <f>SUMIFS(Purchase!$F:$F,Purchase!$A:$A,Waterfall!$A149,Purchase!$D:$D,Waterfall!$C149,Purchase!$C:$C,Waterfall!BL$1)</f>
        <v>0</v>
      </c>
      <c r="BM149" s="4">
        <f>SUMIFS(Purchase!$F:$F,Purchase!$A:$A,Waterfall!$A149,Purchase!$D:$D,Waterfall!$C149,Purchase!$C:$C,Waterfall!BM$1)</f>
        <v>0</v>
      </c>
      <c r="BN149" s="4">
        <f>SUMIFS(Purchase!$F:$F,Purchase!$A:$A,Waterfall!$A149,Purchase!$D:$D,Waterfall!$C149,Purchase!$C:$C,Waterfall!BN$1)</f>
        <v>0</v>
      </c>
      <c r="BO149" s="4">
        <f>SUMIFS(Purchase!$F:$F,Purchase!$A:$A,Waterfall!$A149,Purchase!$D:$D,Waterfall!$C149,Purchase!$C:$C,Waterfall!BO$1)</f>
        <v>0</v>
      </c>
      <c r="BP149" s="4">
        <f>SUMIFS(Purchase!$F:$F,Purchase!$A:$A,Waterfall!$A149,Purchase!$D:$D,Waterfall!$C149,Purchase!$C:$C,Waterfall!BP$1)</f>
        <v>0</v>
      </c>
      <c r="BQ149" s="4">
        <f>SUMIFS(Purchase!$F:$F,Purchase!$A:$A,Waterfall!$A149,Purchase!$D:$D,Waterfall!$C149,Purchase!$C:$C,Waterfall!BQ$1)</f>
        <v>0</v>
      </c>
      <c r="BR149" s="4">
        <f>SUMIFS(Purchase!$F:$F,Purchase!$A:$A,Waterfall!$A149,Purchase!$D:$D,Waterfall!$C149,Purchase!$C:$C,Waterfall!BR$1)</f>
        <v>0</v>
      </c>
      <c r="BS149" s="4">
        <f>SUMIFS(Purchase!$F:$F,Purchase!$A:$A,Waterfall!$A149,Purchase!$D:$D,Waterfall!$C149,Purchase!$C:$C,Waterfall!BS$1)</f>
        <v>0</v>
      </c>
      <c r="BT149" s="4">
        <f>SUMIFS(Purchase!$F:$F,Purchase!$A:$A,Waterfall!$A149,Purchase!$D:$D,Waterfall!$C149,Purchase!$C:$C,Waterfall!BT$1)</f>
        <v>0</v>
      </c>
      <c r="BU149" s="4">
        <f>SUMIFS(Purchase!$F:$F,Purchase!$A:$A,Waterfall!$A149,Purchase!$D:$D,Waterfall!$C149,Purchase!$C:$C,Waterfall!BU$1)</f>
        <v>0</v>
      </c>
      <c r="BV149" s="4">
        <f>SUMIFS(Purchase!$F:$F,Purchase!$A:$A,Waterfall!$A149,Purchase!$D:$D,Waterfall!$C149,Purchase!$C:$C,Waterfall!BV$1)</f>
        <v>0</v>
      </c>
      <c r="BW149" s="4">
        <f>SUMIFS(Purchase!$F:$F,Purchase!$A:$A,Waterfall!$A149,Purchase!$D:$D,Waterfall!$C149,Purchase!$C:$C,Waterfall!BW$1)</f>
        <v>0</v>
      </c>
      <c r="BX149" s="4">
        <f>SUMIFS(Purchase!$F:$F,Purchase!$A:$A,Waterfall!$A149,Purchase!$D:$D,Waterfall!$C149,Purchase!$C:$C,Waterfall!BX$1)</f>
        <v>0</v>
      </c>
      <c r="BY149" s="4">
        <f>SUMIFS(Purchase!$F:$F,Purchase!$A:$A,Waterfall!$A149,Purchase!$D:$D,Waterfall!$C149,Purchase!$C:$C,Waterfall!BY$1)</f>
        <v>0</v>
      </c>
      <c r="BZ149" s="4">
        <f>SUMIFS(Purchase!$F:$F,Purchase!$A:$A,Waterfall!$A149,Purchase!$D:$D,Waterfall!$C149,Purchase!$C:$C,Waterfall!BZ$1)</f>
        <v>0</v>
      </c>
      <c r="CA149" s="4">
        <f>SUMIFS(Purchase!$F:$F,Purchase!$A:$A,Waterfall!$A149,Purchase!$D:$D,Waterfall!$C149,Purchase!$C:$C,Waterfall!CA$1)</f>
        <v>0</v>
      </c>
      <c r="CB149" s="4">
        <f>SUMIFS(Purchase!$F:$F,Purchase!$A:$A,Waterfall!$A149,Purchase!$D:$D,Waterfall!$C149,Purchase!$C:$C,Waterfall!CB$1)</f>
        <v>0</v>
      </c>
      <c r="CC149" s="4">
        <f>SUMIFS(Purchase!$F:$F,Purchase!$A:$A,Waterfall!$A149,Purchase!$D:$D,Waterfall!$C149,Purchase!$C:$C,Waterfall!CC$1)</f>
        <v>0</v>
      </c>
      <c r="CD149" s="4">
        <f>SUMIFS(Purchase!$F:$F,Purchase!$A:$A,Waterfall!$A149,Purchase!$D:$D,Waterfall!$C149,Purchase!$C:$C,Waterfall!CD$1)</f>
        <v>0</v>
      </c>
      <c r="CE149" s="4">
        <f>SUMIFS(Purchase!$F:$F,Purchase!$A:$A,Waterfall!$A149,Purchase!$D:$D,Waterfall!$C149,Purchase!$C:$C,Waterfall!CE$1)</f>
        <v>0</v>
      </c>
      <c r="CF149" s="4">
        <f>SUMIFS(Purchase!$F:$F,Purchase!$A:$A,Waterfall!$A149,Purchase!$D:$D,Waterfall!$C149,Purchase!$C:$C,Waterfall!CF$1)</f>
        <v>0</v>
      </c>
      <c r="CG149" s="4">
        <f>SUMIFS(Purchase!$F:$F,Purchase!$A:$A,Waterfall!$A149,Purchase!$D:$D,Waterfall!$C149,Purchase!$C:$C,Waterfall!CG$1)</f>
        <v>0</v>
      </c>
      <c r="CH149" s="4">
        <f>SUMIFS(Purchase!$F:$F,Purchase!$A:$A,Waterfall!$A149,Purchase!$D:$D,Waterfall!$C149,Purchase!$C:$C,Waterfall!CH$1)</f>
        <v>0</v>
      </c>
      <c r="CI149" s="4">
        <f>SUMIFS(Purchase!$F:$F,Purchase!$A:$A,Waterfall!$A149,Purchase!$D:$D,Waterfall!$C149,Purchase!$C:$C,Waterfall!CI$1)</f>
        <v>0</v>
      </c>
      <c r="CJ149" s="4">
        <f>SUMIFS(Purchase!$F:$F,Purchase!$A:$A,Waterfall!$A149,Purchase!$D:$D,Waterfall!$C149,Purchase!$C:$C,Waterfall!CJ$1)</f>
        <v>0</v>
      </c>
      <c r="CK149" s="4">
        <f>SUMIFS(Purchase!$F:$F,Purchase!$A:$A,Waterfall!$A149,Purchase!$D:$D,Waterfall!$C149,Purchase!$C:$C,Waterfall!CK$1)</f>
        <v>0</v>
      </c>
      <c r="CL149" s="4">
        <f>SUMIFS(Purchase!$F:$F,Purchase!$A:$A,Waterfall!$A149,Purchase!$D:$D,Waterfall!$C149,Purchase!$C:$C,Waterfall!CL$1)</f>
        <v>0</v>
      </c>
      <c r="CM149" s="4">
        <f>SUMIFS(Purchase!$F:$F,Purchase!$A:$A,Waterfall!$A149,Purchase!$D:$D,Waterfall!$C149,Purchase!$C:$C,Waterfall!CM$1)</f>
        <v>0</v>
      </c>
      <c r="CN149" s="4">
        <f>SUMIFS(Purchase!$F:$F,Purchase!$A:$A,Waterfall!$A149,Purchase!$D:$D,Waterfall!$C149,Purchase!$C:$C,Waterfall!CN$1)</f>
        <v>0</v>
      </c>
      <c r="CO149" s="4">
        <f>SUMIFS(Purchase!$F:$F,Purchase!$A:$A,Waterfall!$A149,Purchase!$D:$D,Waterfall!$C149,Purchase!$C:$C,Waterfall!CO$1)</f>
        <v>0</v>
      </c>
      <c r="CP149" s="4">
        <f>SUMIFS(Purchase!$F:$F,Purchase!$A:$A,Waterfall!$A149,Purchase!$D:$D,Waterfall!$C149,Purchase!$C:$C,Waterfall!CP$1)</f>
        <v>0</v>
      </c>
      <c r="CQ149" s="4">
        <f>SUMIFS(Purchase!$F:$F,Purchase!$A:$A,Waterfall!$A149,Purchase!$D:$D,Waterfall!$C149,Purchase!$C:$C,Waterfall!CQ$1)</f>
        <v>0</v>
      </c>
      <c r="CR149" s="4">
        <f>SUMIFS(Purchase!$F:$F,Purchase!$A:$A,Waterfall!$A149,Purchase!$D:$D,Waterfall!$C149,Purchase!$C:$C,Waterfall!CR$1)</f>
        <v>0</v>
      </c>
      <c r="CS149" s="4">
        <f>SUMIFS(Purchase!$F:$F,Purchase!$A:$A,Waterfall!$A149,Purchase!$D:$D,Waterfall!$C149,Purchase!$C:$C,Waterfall!CS$1)</f>
        <v>0</v>
      </c>
      <c r="CT149" s="4">
        <f>SUMIFS(Purchase!$F:$F,Purchase!$A:$A,Waterfall!$A149,Purchase!$D:$D,Waterfall!$C149,Purchase!$C:$C,Waterfall!CT$1)</f>
        <v>0</v>
      </c>
      <c r="CU149" s="4">
        <f>SUMIFS(Purchase!$F:$F,Purchase!$A:$A,Waterfall!$A149,Purchase!$D:$D,Waterfall!$C149,Purchase!$C:$C,Waterfall!CU$1)</f>
        <v>0</v>
      </c>
      <c r="CV149" s="4">
        <f>SUMIFS(Purchase!$F:$F,Purchase!$A:$A,Waterfall!$A149,Purchase!$D:$D,Waterfall!$C149,Purchase!$C:$C,Waterfall!CV$1)</f>
        <v>0</v>
      </c>
      <c r="CW149" s="4">
        <f>SUMIFS(Purchase!$F:$F,Purchase!$A:$A,Waterfall!$A149,Purchase!$D:$D,Waterfall!$C149,Purchase!$C:$C,Waterfall!CW$1)</f>
        <v>0</v>
      </c>
      <c r="CX149" s="4">
        <f>SUMIFS(Purchase!$F:$F,Purchase!$A:$A,Waterfall!$A149,Purchase!$D:$D,Waterfall!$C149,Purchase!$C:$C,Waterfall!CX$1)</f>
        <v>0</v>
      </c>
      <c r="CY149" s="4">
        <f>SUMIFS(Purchase!$F:$F,Purchase!$A:$A,Waterfall!$A149,Purchase!$D:$D,Waterfall!$C149,Purchase!$C:$C,Waterfall!CY$1)</f>
        <v>0</v>
      </c>
      <c r="CZ149" s="4">
        <f>SUMIFS(Purchase!$F:$F,Purchase!$A:$A,Waterfall!$A149,Purchase!$D:$D,Waterfall!$C149,Purchase!$C:$C,Waterfall!CZ$1)</f>
        <v>0</v>
      </c>
      <c r="DA149" s="4">
        <f>SUMIFS(Purchase!$F:$F,Purchase!$A:$A,Waterfall!$A149,Purchase!$D:$D,Waterfall!$C149,Purchase!$C:$C,Waterfall!DA$1)</f>
        <v>0</v>
      </c>
      <c r="DB149" s="4">
        <f>SUMIFS(Purchase!$F:$F,Purchase!$A:$A,Waterfall!$A149,Purchase!$D:$D,Waterfall!$C149,Purchase!$C:$C,Waterfall!DB$1)</f>
        <v>0</v>
      </c>
      <c r="DC149" s="4">
        <f>SUMIFS(Purchase!$F:$F,Purchase!$A:$A,Waterfall!$A149,Purchase!$D:$D,Waterfall!$C149,Purchase!$C:$C,Waterfall!DC$1)</f>
        <v>0</v>
      </c>
      <c r="DD149" s="4">
        <f>SUMIFS(Purchase!$F:$F,Purchase!$A:$A,Waterfall!$A149,Purchase!$D:$D,Waterfall!$C149,Purchase!$C:$C,Waterfall!DD$1)</f>
        <v>0</v>
      </c>
      <c r="DE149" s="4">
        <f>SUMIFS(Purchase!$F:$F,Purchase!$A:$A,Waterfall!$A149,Purchase!$D:$D,Waterfall!$C149,Purchase!$C:$C,Waterfall!DE$1)</f>
        <v>0</v>
      </c>
      <c r="DF149" s="4">
        <f>SUMIFS(Purchase!$F:$F,Purchase!$A:$A,Waterfall!$A149,Purchase!$D:$D,Waterfall!$C149,Purchase!$C:$C,Waterfall!DF$1)</f>
        <v>0</v>
      </c>
      <c r="DG149" s="4">
        <f>SUMIFS(Purchase!$F:$F,Purchase!$A:$A,Waterfall!$A149,Purchase!$D:$D,Waterfall!$C149,Purchase!$C:$C,Waterfall!DG$1)</f>
        <v>0</v>
      </c>
      <c r="DH149" s="4">
        <f>SUMIFS(Purchase!$F:$F,Purchase!$A:$A,Waterfall!$A149,Purchase!$D:$D,Waterfall!$C149,Purchase!$C:$C,Waterfall!DH$1)</f>
        <v>0</v>
      </c>
      <c r="DI149" s="4">
        <f>SUMIFS(Purchase!$F:$F,Purchase!$A:$A,Waterfall!$A149,Purchase!$D:$D,Waterfall!$C149,Purchase!$C:$C,Waterfall!DI$1)</f>
        <v>0</v>
      </c>
      <c r="DJ149" s="4">
        <f>SUMIFS(Purchase!$F:$F,Purchase!$A:$A,Waterfall!$A149,Purchase!$D:$D,Waterfall!$C149,Purchase!$C:$C,Waterfall!DJ$1)</f>
        <v>0</v>
      </c>
      <c r="DK149" s="4">
        <f>SUMIFS(Purchase!$F:$F,Purchase!$A:$A,Waterfall!$A149,Purchase!$D:$D,Waterfall!$C149,Purchase!$C:$C,Waterfall!DK$1)</f>
        <v>0</v>
      </c>
      <c r="DL149" s="4">
        <f>SUMIFS(Purchase!$F:$F,Purchase!$A:$A,Waterfall!$A149,Purchase!$D:$D,Waterfall!$C149,Purchase!$C:$C,Waterfall!DL$1)</f>
        <v>0</v>
      </c>
      <c r="DM149" s="4">
        <f>SUMIFS(Purchase!$F:$F,Purchase!$A:$A,Waterfall!$A149,Purchase!$D:$D,Waterfall!$C149,Purchase!$C:$C,Waterfall!DM$1)</f>
        <v>0</v>
      </c>
      <c r="DN149" s="4">
        <f>SUMIFS(Purchase!$F:$F,Purchase!$A:$A,Waterfall!$A149,Purchase!$D:$D,Waterfall!$C149,Purchase!$C:$C,Waterfall!DN$1)</f>
        <v>0</v>
      </c>
      <c r="DO149" s="4">
        <f>SUMIFS(Purchase!$F:$F,Purchase!$A:$A,Waterfall!$A149,Purchase!$D:$D,Waterfall!$C149,Purchase!$C:$C,Waterfall!DO$1)</f>
        <v>0</v>
      </c>
      <c r="DP149" s="4">
        <f>SUMIFS(Purchase!$F:$F,Purchase!$A:$A,Waterfall!$A149,Purchase!$D:$D,Waterfall!$C149,Purchase!$C:$C,Waterfall!DP$1)</f>
        <v>0</v>
      </c>
      <c r="DQ149" s="4">
        <f>SUMIFS(Purchase!$F:$F,Purchase!$A:$A,Waterfall!$A149,Purchase!$D:$D,Waterfall!$C149,Purchase!$C:$C,Waterfall!DQ$1)</f>
        <v>0</v>
      </c>
      <c r="DR149" s="4">
        <f>SUMIFS(Purchase!$F:$F,Purchase!$A:$A,Waterfall!$A149,Purchase!$D:$D,Waterfall!$C149,Purchase!$C:$C,Waterfall!DR$1)</f>
        <v>0</v>
      </c>
      <c r="DS149" s="4">
        <f>SUMIFS(Purchase!$F:$F,Purchase!$A:$A,Waterfall!$A149,Purchase!$D:$D,Waterfall!$C149,Purchase!$C:$C,Waterfall!DS$1)</f>
        <v>0</v>
      </c>
      <c r="DT149" s="4">
        <f>SUMIFS(Purchase!$F:$F,Purchase!$A:$A,Waterfall!$A149,Purchase!$D:$D,Waterfall!$C149,Purchase!$C:$C,Waterfall!DT$1)</f>
        <v>0</v>
      </c>
      <c r="DU149" s="4">
        <f>SUMIFS(Purchase!$F:$F,Purchase!$A:$A,Waterfall!$A149,Purchase!$D:$D,Waterfall!$C149,Purchase!$C:$C,Waterfall!DU$1)</f>
        <v>0</v>
      </c>
      <c r="DV149" s="4">
        <f>SUMIFS(Purchase!$F:$F,Purchase!$A:$A,Waterfall!$A149,Purchase!$D:$D,Waterfall!$C149,Purchase!$C:$C,Waterfall!DV$1)</f>
        <v>0</v>
      </c>
      <c r="DW149" s="4">
        <f>SUMIFS(Purchase!$F:$F,Purchase!$A:$A,Waterfall!$A149,Purchase!$D:$D,Waterfall!$C149,Purchase!$C:$C,Waterfall!DW$1)</f>
        <v>0</v>
      </c>
      <c r="DX149" s="4">
        <f>SUMIFS(Purchase!$F:$F,Purchase!$A:$A,Waterfall!$A149,Purchase!$D:$D,Waterfall!$C149,Purchase!$C:$C,Waterfall!DX$1)</f>
        <v>0</v>
      </c>
      <c r="DY149" s="4">
        <f>SUMIFS(Purchase!$F:$F,Purchase!$A:$A,Waterfall!$A149,Purchase!$D:$D,Waterfall!$C149,Purchase!$C:$C,Waterfall!DY$1)</f>
        <v>0</v>
      </c>
      <c r="DZ149" s="4">
        <f>SUMIFS(Purchase!$F:$F,Purchase!$A:$A,Waterfall!$A149,Purchase!$D:$D,Waterfall!$C149,Purchase!$C:$C,Waterfall!DZ$1)</f>
        <v>0</v>
      </c>
      <c r="EA149" s="4">
        <f>SUMIFS(Purchase!$F:$F,Purchase!$A:$A,Waterfall!$A149,Purchase!$D:$D,Waterfall!$C149,Purchase!$C:$C,Waterfall!EA$1)</f>
        <v>0</v>
      </c>
      <c r="EB149" s="4">
        <f>SUMIFS(Purchase!$F:$F,Purchase!$A:$A,Waterfall!$A149,Purchase!$D:$D,Waterfall!$C149,Purchase!$C:$C,Waterfall!EB$1)</f>
        <v>0</v>
      </c>
      <c r="EC149" s="4">
        <f>SUMIFS(Purchase!$F:$F,Purchase!$A:$A,Waterfall!$A149,Purchase!$D:$D,Waterfall!$C149,Purchase!$C:$C,Waterfall!EC$1)</f>
        <v>0</v>
      </c>
      <c r="ED149" s="4">
        <f>SUMIFS(Purchase!$F:$F,Purchase!$A:$A,Waterfall!$A149,Purchase!$D:$D,Waterfall!$C149,Purchase!$C:$C,Waterfall!ED$1)</f>
        <v>0</v>
      </c>
      <c r="EE149" s="4">
        <f>SUMIFS(Purchase!$F:$F,Purchase!$A:$A,Waterfall!$A149,Purchase!$D:$D,Waterfall!$C149,Purchase!$C:$C,Waterfall!EE$1)</f>
        <v>0</v>
      </c>
      <c r="EF149" s="4">
        <f>SUMIFS(Purchase!$F:$F,Purchase!$A:$A,Waterfall!$A149,Purchase!$D:$D,Waterfall!$C149,Purchase!$C:$C,Waterfall!EF$1)</f>
        <v>0</v>
      </c>
      <c r="EG149" s="4">
        <f>SUMIFS(Purchase!$F:$F,Purchase!$A:$A,Waterfall!$A149,Purchase!$D:$D,Waterfall!$C149,Purchase!$C:$C,Waterfall!EG$1)</f>
        <v>0</v>
      </c>
      <c r="EH149" s="4">
        <f>SUMIFS(Purchase!$F:$F,Purchase!$A:$A,Waterfall!$A149,Purchase!$D:$D,Waterfall!$C149,Purchase!$C:$C,Waterfall!EH$1)</f>
        <v>0</v>
      </c>
      <c r="EI149" s="4">
        <f>SUMIFS(Purchase!$F:$F,Purchase!$A:$A,Waterfall!$A149,Purchase!$D:$D,Waterfall!$C149,Purchase!$C:$C,Waterfall!EI$1)</f>
        <v>0</v>
      </c>
      <c r="EJ149" s="4">
        <f>SUMIFS(Purchase!$F:$F,Purchase!$A:$A,Waterfall!$A149,Purchase!$D:$D,Waterfall!$C149,Purchase!$C:$C,Waterfall!EJ$1)</f>
        <v>0</v>
      </c>
      <c r="EK149" s="4">
        <f>SUMIFS(Purchase!$F:$F,Purchase!$A:$A,Waterfall!$A149,Purchase!$D:$D,Waterfall!$C149,Purchase!$C:$C,Waterfall!EK$1)</f>
        <v>0</v>
      </c>
      <c r="EL149" s="4">
        <f>SUMIFS(Purchase!$F:$F,Purchase!$A:$A,Waterfall!$A149,Purchase!$D:$D,Waterfall!$C149,Purchase!$C:$C,Waterfall!EL$1)</f>
        <v>0</v>
      </c>
      <c r="EM149" s="4">
        <f>SUMIFS(Purchase!$F:$F,Purchase!$A:$A,Waterfall!$A149,Purchase!$D:$D,Waterfall!$C149,Purchase!$C:$C,Waterfall!EM$1)</f>
        <v>0</v>
      </c>
      <c r="EN149" s="4">
        <f>SUMIFS(Purchase!$F:$F,Purchase!$A:$A,Waterfall!$A149,Purchase!$D:$D,Waterfall!$C149,Purchase!$C:$C,Waterfall!EN$1)</f>
        <v>0</v>
      </c>
      <c r="EO149" s="4">
        <f>SUMIFS(Purchase!$F:$F,Purchase!$A:$A,Waterfall!$A149,Purchase!$D:$D,Waterfall!$C149,Purchase!$C:$C,Waterfall!EO$1)</f>
        <v>0</v>
      </c>
      <c r="EP149" s="4">
        <f>SUMIFS(Purchase!$F:$F,Purchase!$A:$A,Waterfall!$A149,Purchase!$D:$D,Waterfall!$C149,Purchase!$C:$C,Waterfall!EP$1)</f>
        <v>0</v>
      </c>
      <c r="EQ149" s="4">
        <f>SUMIFS(Purchase!$F:$F,Purchase!$A:$A,Waterfall!$A149,Purchase!$D:$D,Waterfall!$C149,Purchase!$C:$C,Waterfall!EQ$1)</f>
        <v>0</v>
      </c>
      <c r="ER149" s="4">
        <f>SUMIFS(Purchase!$F:$F,Purchase!$A:$A,Waterfall!$A149,Purchase!$D:$D,Waterfall!$C149,Purchase!$C:$C,Waterfall!ER$1)</f>
        <v>0</v>
      </c>
      <c r="ES149" s="4">
        <f>SUMIFS(Purchase!$F:$F,Purchase!$A:$A,Waterfall!$A149,Purchase!$D:$D,Waterfall!$C149,Purchase!$C:$C,Waterfall!ES$1)</f>
        <v>0</v>
      </c>
      <c r="ET149" s="4">
        <f>SUMIFS(Purchase!$F:$F,Purchase!$A:$A,Waterfall!$A149,Purchase!$D:$D,Waterfall!$C149,Purchase!$C:$C,Waterfall!ET$1)</f>
        <v>0</v>
      </c>
      <c r="EU149" s="4">
        <f>SUMIFS(Purchase!$F:$F,Purchase!$A:$A,Waterfall!$A149,Purchase!$D:$D,Waterfall!$C149,Purchase!$C:$C,Waterfall!EU$1)</f>
        <v>0</v>
      </c>
      <c r="EV149" s="4">
        <f>SUMIFS(Purchase!$F:$F,Purchase!$A:$A,Waterfall!$A149,Purchase!$D:$D,Waterfall!$C149,Purchase!$C:$C,Waterfall!EV$1)</f>
        <v>0</v>
      </c>
      <c r="EW149" s="4">
        <f>SUMIFS(Purchase!$F:$F,Purchase!$A:$A,Waterfall!$A149,Purchase!$D:$D,Waterfall!$C149,Purchase!$C:$C,Waterfall!EW$1)</f>
        <v>0</v>
      </c>
      <c r="EX149" s="4">
        <f>SUMIFS(Purchase!$F:$F,Purchase!$A:$A,Waterfall!$A149,Purchase!$D:$D,Waterfall!$C149,Purchase!$C:$C,Waterfall!EX$1)</f>
        <v>0</v>
      </c>
      <c r="EY149" s="4">
        <f>SUMIFS(Purchase!$F:$F,Purchase!$A:$A,Waterfall!$A149,Purchase!$D:$D,Waterfall!$C149,Purchase!$C:$C,Waterfall!EY$1)</f>
        <v>0</v>
      </c>
      <c r="EZ149" s="4">
        <f>SUMIFS(Purchase!$F:$F,Purchase!$A:$A,Waterfall!$A149,Purchase!$D:$D,Waterfall!$C149,Purchase!$C:$C,Waterfall!EZ$1)</f>
        <v>0</v>
      </c>
      <c r="FA149" s="4">
        <f>SUMIFS(Purchase!$F:$F,Purchase!$A:$A,Waterfall!$A149,Purchase!$D:$D,Waterfall!$C149,Purchase!$C:$C,Waterfall!FA$1)</f>
        <v>0</v>
      </c>
      <c r="FB149" s="4">
        <f>SUMIFS(Purchase!$F:$F,Purchase!$A:$A,Waterfall!$A149,Purchase!$D:$D,Waterfall!$C149,Purchase!$C:$C,Waterfall!FB$1)</f>
        <v>0</v>
      </c>
      <c r="FC149" s="4">
        <f>SUMIFS(Purchase!$F:$F,Purchase!$A:$A,Waterfall!$A149,Purchase!$D:$D,Waterfall!$C149,Purchase!$C:$C,Waterfall!FC$1)</f>
        <v>0</v>
      </c>
      <c r="FD149" s="4">
        <f>SUMIFS(Purchase!$F:$F,Purchase!$A:$A,Waterfall!$A149,Purchase!$D:$D,Waterfall!$C149,Purchase!$C:$C,Waterfall!FD$1)</f>
        <v>0</v>
      </c>
      <c r="FE149" s="4">
        <f>SUMIFS(Purchase!$F:$F,Purchase!$A:$A,Waterfall!$A149,Purchase!$D:$D,Waterfall!$C149,Purchase!$C:$C,Waterfall!FE$1)</f>
        <v>0</v>
      </c>
      <c r="FF149" s="4">
        <f>SUMIFS(Purchase!$F:$F,Purchase!$A:$A,Waterfall!$A149,Purchase!$D:$D,Waterfall!$C149,Purchase!$C:$C,Waterfall!FF$1)</f>
        <v>0</v>
      </c>
      <c r="FG149" s="4">
        <f>SUMIFS(Purchase!$F:$F,Purchase!$A:$A,Waterfall!$A149,Purchase!$D:$D,Waterfall!$C149,Purchase!$C:$C,Waterfall!FG$1)</f>
        <v>0</v>
      </c>
      <c r="FH149" s="4">
        <f>SUMIFS(Purchase!$F:$F,Purchase!$A:$A,Waterfall!$A149,Purchase!$D:$D,Waterfall!$C149,Purchase!$C:$C,Waterfall!FH$1)</f>
        <v>0</v>
      </c>
      <c r="FI149" s="4">
        <f>SUMIFS(Purchase!$F:$F,Purchase!$A:$A,Waterfall!$A149,Purchase!$D:$D,Waterfall!$C149,Purchase!$C:$C,Waterfall!FI$1)</f>
        <v>0</v>
      </c>
      <c r="FJ149" s="4">
        <f>SUMIFS(Purchase!$F:$F,Purchase!$A:$A,Waterfall!$A149,Purchase!$D:$D,Waterfall!$C149,Purchase!$C:$C,Waterfall!FJ$1)</f>
        <v>0</v>
      </c>
      <c r="FK149" s="4">
        <f>SUMIFS(Purchase!$F:$F,Purchase!$A:$A,Waterfall!$A149,Purchase!$D:$D,Waterfall!$C149,Purchase!$C:$C,Waterfall!FK$1)</f>
        <v>0</v>
      </c>
      <c r="FL149" s="4">
        <f>SUMIFS(Purchase!$F:$F,Purchase!$A:$A,Waterfall!$A149,Purchase!$D:$D,Waterfall!$C149,Purchase!$C:$C,Waterfall!FL$1)</f>
        <v>0</v>
      </c>
      <c r="FM149" s="4">
        <f>SUMIFS(Purchase!$F:$F,Purchase!$A:$A,Waterfall!$A149,Purchase!$D:$D,Waterfall!$C149,Purchase!$C:$C,Waterfall!FM$1)</f>
        <v>0</v>
      </c>
      <c r="FN149" s="4">
        <f>SUMIFS(Purchase!$F:$F,Purchase!$A:$A,Waterfall!$A149,Purchase!$D:$D,Waterfall!$C149,Purchase!$C:$C,Waterfall!FN$1)</f>
        <v>0</v>
      </c>
      <c r="FO149" s="4">
        <f>SUMIFS(Purchase!$F:$F,Purchase!$A:$A,Waterfall!$A149,Purchase!$D:$D,Waterfall!$C149,Purchase!$C:$C,Waterfall!FO$1)</f>
        <v>0</v>
      </c>
      <c r="FP149" s="4">
        <f>SUMIFS(Purchase!$F:$F,Purchase!$A:$A,Waterfall!$A149,Purchase!$D:$D,Waterfall!$C149,Purchase!$C:$C,Waterfall!FP$1)</f>
        <v>0</v>
      </c>
      <c r="FQ149" s="4">
        <f>SUMIFS(Purchase!$F:$F,Purchase!$A:$A,Waterfall!$A149,Purchase!$D:$D,Waterfall!$C149,Purchase!$C:$C,Waterfall!FQ$1)</f>
        <v>0</v>
      </c>
      <c r="FR149" s="4">
        <f>SUMIFS(Purchase!$F:$F,Purchase!$A:$A,Waterfall!$A149,Purchase!$D:$D,Waterfall!$C149,Purchase!$C:$C,Waterfall!FR$1)</f>
        <v>0</v>
      </c>
      <c r="FS149" s="4">
        <f>SUMIFS(Purchase!$F:$F,Purchase!$A:$A,Waterfall!$A149,Purchase!$D:$D,Waterfall!$C149,Purchase!$C:$C,Waterfall!FS$1)</f>
        <v>0</v>
      </c>
      <c r="FT149" s="4">
        <f>SUMIFS(Purchase!$F:$F,Purchase!$A:$A,Waterfall!$A149,Purchase!$D:$D,Waterfall!$C149,Purchase!$C:$C,Waterfall!FT$1)</f>
        <v>0</v>
      </c>
      <c r="FU149" s="4">
        <f>SUMIFS(Purchase!$F:$F,Purchase!$A:$A,Waterfall!$A149,Purchase!$D:$D,Waterfall!$C149,Purchase!$C:$C,Waterfall!FU$1)</f>
        <v>0</v>
      </c>
      <c r="FV149" s="4">
        <f>SUMIFS(Purchase!$F:$F,Purchase!$A:$A,Waterfall!$A149,Purchase!$D:$D,Waterfall!$C149,Purchase!$C:$C,Waterfall!FV$1)</f>
        <v>0</v>
      </c>
      <c r="FW149" s="4">
        <f>SUMIFS(Purchase!$F:$F,Purchase!$A:$A,Waterfall!$A149,Purchase!$D:$D,Waterfall!$C149,Purchase!$C:$C,Waterfall!FW$1)</f>
        <v>0</v>
      </c>
      <c r="FX149" s="4">
        <f>SUMIFS(Purchase!$F:$F,Purchase!$A:$A,Waterfall!$A149,Purchase!$D:$D,Waterfall!$C149,Purchase!$C:$C,Waterfall!FX$1)</f>
        <v>0</v>
      </c>
      <c r="FY149" s="4">
        <f>SUMIFS(Purchase!$F:$F,Purchase!$A:$A,Waterfall!$A149,Purchase!$D:$D,Waterfall!$C149,Purchase!$C:$C,Waterfall!FY$1)</f>
        <v>0</v>
      </c>
      <c r="FZ149" s="4">
        <f>SUMIFS(Purchase!$F:$F,Purchase!$A:$A,Waterfall!$A149,Purchase!$D:$D,Waterfall!$C149,Purchase!$C:$C,Waterfall!FZ$1)</f>
        <v>0</v>
      </c>
      <c r="GA149" s="4">
        <f>SUMIFS(Purchase!$F:$F,Purchase!$A:$A,Waterfall!$A149,Purchase!$D:$D,Waterfall!$C149,Purchase!$C:$C,Waterfall!GA$1)</f>
        <v>0</v>
      </c>
      <c r="GB149" s="4">
        <f>SUMIFS(Purchase!$F:$F,Purchase!$A:$A,Waterfall!$A149,Purchase!$D:$D,Waterfall!$C149,Purchase!$C:$C,Waterfall!GB$1)</f>
        <v>0</v>
      </c>
      <c r="GC149" s="4">
        <f>SUMIFS(Purchase!$F:$F,Purchase!$A:$A,Waterfall!$A149,Purchase!$D:$D,Waterfall!$C149,Purchase!$C:$C,Waterfall!GC$1)</f>
        <v>0</v>
      </c>
      <c r="GD149" s="4">
        <f>SUMIFS(Purchase!$F:$F,Purchase!$A:$A,Waterfall!$A149,Purchase!$D:$D,Waterfall!$C149,Purchase!$C:$C,Waterfall!GD$1)</f>
        <v>0</v>
      </c>
      <c r="GE149" s="4">
        <f>SUMIFS(Purchase!$F:$F,Purchase!$A:$A,Waterfall!$A149,Purchase!$D:$D,Waterfall!$C149,Purchase!$C:$C,Waterfall!GE$1)</f>
        <v>0</v>
      </c>
      <c r="GF149" s="4">
        <f>SUMIFS(Purchase!$F:$F,Purchase!$A:$A,Waterfall!$A149,Purchase!$D:$D,Waterfall!$C149,Purchase!$C:$C,Waterfall!GF$1)</f>
        <v>0</v>
      </c>
      <c r="GG149" s="4">
        <f>SUMIFS(Purchase!$F:$F,Purchase!$A:$A,Waterfall!$A149,Purchase!$D:$D,Waterfall!$C149,Purchase!$C:$C,Waterfall!GG$1)</f>
        <v>0</v>
      </c>
      <c r="GH149" s="4">
        <f>SUMIFS(Purchase!$F:$F,Purchase!$A:$A,Waterfall!$A149,Purchase!$D:$D,Waterfall!$C149,Purchase!$C:$C,Waterfall!GH$1)</f>
        <v>0</v>
      </c>
      <c r="GI149" s="4">
        <f>SUMIFS(Purchase!$F:$F,Purchase!$A:$A,Waterfall!$A149,Purchase!$D:$D,Waterfall!$C149,Purchase!$C:$C,Waterfall!GI$1)</f>
        <v>0</v>
      </c>
    </row>
    <row r="150" spans="1:191" x14ac:dyDescent="0.35">
      <c r="A150" s="8">
        <f t="shared" si="5"/>
        <v>1</v>
      </c>
      <c r="B150" s="2" t="str">
        <f>VLOOKUP($A150,Centers!$B$1:$C$120,2,)</f>
        <v>GATE</v>
      </c>
      <c r="C150" s="3">
        <v>45027</v>
      </c>
      <c r="D150" s="4">
        <f>IF($A150=1,SUM(SUMIFS(Indent!$E:$E,Indent!$C:$C,Waterfall!$C150,Indent!$A:$A,Centers!$A$2),SUMIFS(Indent!$E:$E,Indent!$C:$C,Waterfall!$C150,Indent!$A:$A,Centers!$A$3),SUMIFS(Indent!$E:$E,Indent!$C:$C,Waterfall!$C150,Indent!$A:$A,Centers!$A$4),SUMIFS(Indent!$E:$E,Indent!$C:$C,Waterfall!$C150,Indent!$A:$A,Centers!$A$5),SUMIFS(Indent!$E:$E,Indent!$C:$C,Waterfall!$C150,Indent!$A:$A,Centers!$A$6),SUMIFS(Indent!$E:$E,Indent!$C:$C,Waterfall!$C150,Indent!$A:$A,Centers!$A$7),SUMIFS(Indent!$E:$E,Indent!$C:$C,Waterfall!$C150,Indent!$A:$A,Centers!$A$8)),SUMIFS(Indent!$E:$E,Indent!$C:$C,Waterfall!$C150,Indent!$A:$A,$A150))</f>
        <v>0</v>
      </c>
      <c r="E150" s="4">
        <f>SUMIFS(Purchase!$F:$F,Purchase!$A:$A,Waterfall!$A150,Purchase!$D:$D,Waterfall!$C150,Purchase!$C:$C,Waterfall!E$1)</f>
        <v>0</v>
      </c>
      <c r="F150" s="4">
        <f>SUMIFS(Purchase!$F:$F,Purchase!$A:$A,Waterfall!$A150,Purchase!$D:$D,Waterfall!$C150,Purchase!$C:$C,Waterfall!F$1)</f>
        <v>0</v>
      </c>
      <c r="G150" s="4">
        <f>SUMIFS(Purchase!$F:$F,Purchase!$A:$A,Waterfall!$A150,Purchase!$D:$D,Waterfall!$C150,Purchase!$C:$C,Waterfall!G$1)</f>
        <v>0</v>
      </c>
      <c r="H150" s="4">
        <f>SUMIFS(Purchase!$F:$F,Purchase!$A:$A,Waterfall!$A150,Purchase!$D:$D,Waterfall!$C150,Purchase!$C:$C,Waterfall!H$1)</f>
        <v>0</v>
      </c>
      <c r="I150" s="4">
        <f>SUMIFS(Purchase!$F:$F,Purchase!$A:$A,Waterfall!$A150,Purchase!$D:$D,Waterfall!$C150,Purchase!$C:$C,Waterfall!I$1)</f>
        <v>0</v>
      </c>
      <c r="J150" s="4">
        <f>SUMIFS(Purchase!$F:$F,Purchase!$A:$A,Waterfall!$A150,Purchase!$D:$D,Waterfall!$C150,Purchase!$C:$C,Waterfall!J$1)</f>
        <v>0</v>
      </c>
      <c r="K150" s="4">
        <f>SUMIFS(Purchase!$F:$F,Purchase!$A:$A,Waterfall!$A150,Purchase!$D:$D,Waterfall!$C150,Purchase!$C:$C,Waterfall!K$1)</f>
        <v>0</v>
      </c>
      <c r="L150" s="4">
        <f>SUMIFS(Purchase!$F:$F,Purchase!$A:$A,Waterfall!$A150,Purchase!$D:$D,Waterfall!$C150,Purchase!$C:$C,Waterfall!L$1)</f>
        <v>0</v>
      </c>
      <c r="M150" s="4">
        <f>SUMIFS(Purchase!$F:$F,Purchase!$A:$A,Waterfall!$A150,Purchase!$D:$D,Waterfall!$C150,Purchase!$C:$C,Waterfall!M$1)</f>
        <v>0</v>
      </c>
      <c r="N150" s="4">
        <f>SUMIFS(Purchase!$F:$F,Purchase!$A:$A,Waterfall!$A150,Purchase!$D:$D,Waterfall!$C150,Purchase!$C:$C,Waterfall!N$1)</f>
        <v>0</v>
      </c>
      <c r="O150" s="4">
        <f>SUMIFS(Purchase!$F:$F,Purchase!$A:$A,Waterfall!$A150,Purchase!$D:$D,Waterfall!$C150,Purchase!$C:$C,Waterfall!O$1)</f>
        <v>0</v>
      </c>
      <c r="P150" s="4">
        <f>SUMIFS(Purchase!$F:$F,Purchase!$A:$A,Waterfall!$A150,Purchase!$D:$D,Waterfall!$C150,Purchase!$C:$C,Waterfall!P$1)</f>
        <v>0</v>
      </c>
      <c r="Q150" s="4">
        <f>SUMIFS(Purchase!$F:$F,Purchase!$A:$A,Waterfall!$A150,Purchase!$D:$D,Waterfall!$C150,Purchase!$C:$C,Waterfall!Q$1)</f>
        <v>0</v>
      </c>
      <c r="R150" s="4">
        <f>SUMIFS(Purchase!$F:$F,Purchase!$A:$A,Waterfall!$A150,Purchase!$D:$D,Waterfall!$C150,Purchase!$C:$C,Waterfall!R$1)</f>
        <v>0</v>
      </c>
      <c r="S150" s="4">
        <f>SUMIFS(Purchase!$F:$F,Purchase!$A:$A,Waterfall!$A150,Purchase!$D:$D,Waterfall!$C150,Purchase!$C:$C,Waterfall!S$1)</f>
        <v>0</v>
      </c>
      <c r="T150" s="4">
        <f>SUMIFS(Purchase!$F:$F,Purchase!$A:$A,Waterfall!$A150,Purchase!$D:$D,Waterfall!$C150,Purchase!$C:$C,Waterfall!T$1)</f>
        <v>0</v>
      </c>
      <c r="U150" s="4">
        <f>SUMIFS(Purchase!$F:$F,Purchase!$A:$A,Waterfall!$A150,Purchase!$D:$D,Waterfall!$C150,Purchase!$C:$C,Waterfall!U$1)</f>
        <v>0</v>
      </c>
      <c r="V150" s="4">
        <f>SUMIFS(Purchase!$F:$F,Purchase!$A:$A,Waterfall!$A150,Purchase!$D:$D,Waterfall!$C150,Purchase!$C:$C,Waterfall!V$1)</f>
        <v>0</v>
      </c>
      <c r="W150" s="4">
        <f>SUMIFS(Purchase!$F:$F,Purchase!$A:$A,Waterfall!$A150,Purchase!$D:$D,Waterfall!$C150,Purchase!$C:$C,Waterfall!W$1)</f>
        <v>0</v>
      </c>
      <c r="X150" s="4">
        <f>SUMIFS(Purchase!$F:$F,Purchase!$A:$A,Waterfall!$A150,Purchase!$D:$D,Waterfall!$C150,Purchase!$C:$C,Waterfall!X$1)</f>
        <v>0</v>
      </c>
      <c r="Y150" s="4">
        <f>SUMIFS(Purchase!$F:$F,Purchase!$A:$A,Waterfall!$A150,Purchase!$D:$D,Waterfall!$C150,Purchase!$C:$C,Waterfall!Y$1)</f>
        <v>0</v>
      </c>
      <c r="Z150" s="4">
        <f>SUMIFS(Purchase!$F:$F,Purchase!$A:$A,Waterfall!$A150,Purchase!$D:$D,Waterfall!$C150,Purchase!$C:$C,Waterfall!Z$1)</f>
        <v>0</v>
      </c>
      <c r="AA150" s="4">
        <f>SUMIFS(Purchase!$F:$F,Purchase!$A:$A,Waterfall!$A150,Purchase!$D:$D,Waterfall!$C150,Purchase!$C:$C,Waterfall!AA$1)</f>
        <v>0</v>
      </c>
      <c r="AB150" s="4">
        <f>SUMIFS(Purchase!$F:$F,Purchase!$A:$A,Waterfall!$A150,Purchase!$D:$D,Waterfall!$C150,Purchase!$C:$C,Waterfall!AB$1)</f>
        <v>0</v>
      </c>
      <c r="AC150" s="4">
        <f>SUMIFS(Purchase!$F:$F,Purchase!$A:$A,Waterfall!$A150,Purchase!$D:$D,Waterfall!$C150,Purchase!$C:$C,Waterfall!AC$1)</f>
        <v>0</v>
      </c>
      <c r="AD150" s="4">
        <f>SUMIFS(Purchase!$F:$F,Purchase!$A:$A,Waterfall!$A150,Purchase!$D:$D,Waterfall!$C150,Purchase!$C:$C,Waterfall!AD$1)</f>
        <v>0</v>
      </c>
      <c r="AE150" s="4">
        <f>SUMIFS(Purchase!$F:$F,Purchase!$A:$A,Waterfall!$A150,Purchase!$D:$D,Waterfall!$C150,Purchase!$C:$C,Waterfall!AE$1)</f>
        <v>0</v>
      </c>
      <c r="AF150" s="4">
        <f>SUMIFS(Purchase!$F:$F,Purchase!$A:$A,Waterfall!$A150,Purchase!$D:$D,Waterfall!$C150,Purchase!$C:$C,Waterfall!AF$1)</f>
        <v>0</v>
      </c>
      <c r="AG150" s="4">
        <f>SUMIFS(Purchase!$F:$F,Purchase!$A:$A,Waterfall!$A150,Purchase!$D:$D,Waterfall!$C150,Purchase!$C:$C,Waterfall!AG$1)</f>
        <v>0</v>
      </c>
      <c r="AH150" s="4">
        <f>SUMIFS(Purchase!$F:$F,Purchase!$A:$A,Waterfall!$A150,Purchase!$D:$D,Waterfall!$C150,Purchase!$C:$C,Waterfall!AH$1)</f>
        <v>0</v>
      </c>
      <c r="AI150" s="4">
        <f>SUMIFS(Purchase!$F:$F,Purchase!$A:$A,Waterfall!$A150,Purchase!$D:$D,Waterfall!$C150,Purchase!$C:$C,Waterfall!AI$1)</f>
        <v>0</v>
      </c>
      <c r="AJ150" s="4">
        <f>SUMIFS(Purchase!$F:$F,Purchase!$A:$A,Waterfall!$A150,Purchase!$D:$D,Waterfall!$C150,Purchase!$C:$C,Waterfall!AJ$1)</f>
        <v>0</v>
      </c>
      <c r="AK150" s="4">
        <f>SUMIFS(Purchase!$F:$F,Purchase!$A:$A,Waterfall!$A150,Purchase!$D:$D,Waterfall!$C150,Purchase!$C:$C,Waterfall!AK$1)</f>
        <v>0</v>
      </c>
      <c r="AL150" s="4">
        <f>SUMIFS(Purchase!$F:$F,Purchase!$A:$A,Waterfall!$A150,Purchase!$D:$D,Waterfall!$C150,Purchase!$C:$C,Waterfall!AL$1)</f>
        <v>0</v>
      </c>
      <c r="AM150" s="4">
        <f>SUMIFS(Purchase!$F:$F,Purchase!$A:$A,Waterfall!$A150,Purchase!$D:$D,Waterfall!$C150,Purchase!$C:$C,Waterfall!AM$1)</f>
        <v>0</v>
      </c>
      <c r="AN150" s="4">
        <f>SUMIFS(Purchase!$F:$F,Purchase!$A:$A,Waterfall!$A150,Purchase!$D:$D,Waterfall!$C150,Purchase!$C:$C,Waterfall!AN$1)</f>
        <v>0</v>
      </c>
      <c r="AO150" s="4">
        <f>SUMIFS(Purchase!$F:$F,Purchase!$A:$A,Waterfall!$A150,Purchase!$D:$D,Waterfall!$C150,Purchase!$C:$C,Waterfall!AO$1)</f>
        <v>0</v>
      </c>
      <c r="AP150" s="4">
        <f>SUMIFS(Purchase!$F:$F,Purchase!$A:$A,Waterfall!$A150,Purchase!$D:$D,Waterfall!$C150,Purchase!$C:$C,Waterfall!AP$1)</f>
        <v>0</v>
      </c>
      <c r="AQ150" s="4">
        <f>SUMIFS(Purchase!$F:$F,Purchase!$A:$A,Waterfall!$A150,Purchase!$D:$D,Waterfall!$C150,Purchase!$C:$C,Waterfall!AQ$1)</f>
        <v>0</v>
      </c>
      <c r="AR150" s="4">
        <f>SUMIFS(Purchase!$F:$F,Purchase!$A:$A,Waterfall!$A150,Purchase!$D:$D,Waterfall!$C150,Purchase!$C:$C,Waterfall!AR$1)</f>
        <v>0</v>
      </c>
      <c r="AS150" s="4">
        <f>SUMIFS(Purchase!$F:$F,Purchase!$A:$A,Waterfall!$A150,Purchase!$D:$D,Waterfall!$C150,Purchase!$C:$C,Waterfall!AS$1)</f>
        <v>0</v>
      </c>
      <c r="AT150" s="4">
        <f>SUMIFS(Purchase!$F:$F,Purchase!$A:$A,Waterfall!$A150,Purchase!$D:$D,Waterfall!$C150,Purchase!$C:$C,Waterfall!AT$1)</f>
        <v>0</v>
      </c>
      <c r="AU150" s="4">
        <f>SUMIFS(Purchase!$F:$F,Purchase!$A:$A,Waterfall!$A150,Purchase!$D:$D,Waterfall!$C150,Purchase!$C:$C,Waterfall!AU$1)</f>
        <v>0</v>
      </c>
      <c r="AV150" s="4">
        <f>SUMIFS(Purchase!$F:$F,Purchase!$A:$A,Waterfall!$A150,Purchase!$D:$D,Waterfall!$C150,Purchase!$C:$C,Waterfall!AV$1)</f>
        <v>0</v>
      </c>
      <c r="AW150" s="4">
        <f>SUMIFS(Purchase!$F:$F,Purchase!$A:$A,Waterfall!$A150,Purchase!$D:$D,Waterfall!$C150,Purchase!$C:$C,Waterfall!AW$1)</f>
        <v>0</v>
      </c>
      <c r="AX150" s="4">
        <f>SUMIFS(Purchase!$F:$F,Purchase!$A:$A,Waterfall!$A150,Purchase!$D:$D,Waterfall!$C150,Purchase!$C:$C,Waterfall!AX$1)</f>
        <v>0</v>
      </c>
      <c r="AY150" s="4">
        <f>SUMIFS(Purchase!$F:$F,Purchase!$A:$A,Waterfall!$A150,Purchase!$D:$D,Waterfall!$C150,Purchase!$C:$C,Waterfall!AY$1)</f>
        <v>0</v>
      </c>
      <c r="AZ150" s="4">
        <f>SUMIFS(Purchase!$F:$F,Purchase!$A:$A,Waterfall!$A150,Purchase!$D:$D,Waterfall!$C150,Purchase!$C:$C,Waterfall!AZ$1)</f>
        <v>0</v>
      </c>
      <c r="BA150" s="4">
        <f>SUMIFS(Purchase!$F:$F,Purchase!$A:$A,Waterfall!$A150,Purchase!$D:$D,Waterfall!$C150,Purchase!$C:$C,Waterfall!BA$1)</f>
        <v>0</v>
      </c>
      <c r="BB150" s="4">
        <f>SUMIFS(Purchase!$F:$F,Purchase!$A:$A,Waterfall!$A150,Purchase!$D:$D,Waterfall!$C150,Purchase!$C:$C,Waterfall!BB$1)</f>
        <v>0</v>
      </c>
      <c r="BC150" s="4">
        <f>SUMIFS(Purchase!$F:$F,Purchase!$A:$A,Waterfall!$A150,Purchase!$D:$D,Waterfall!$C150,Purchase!$C:$C,Waterfall!BC$1)</f>
        <v>0</v>
      </c>
      <c r="BD150" s="4">
        <f>SUMIFS(Purchase!$F:$F,Purchase!$A:$A,Waterfall!$A150,Purchase!$D:$D,Waterfall!$C150,Purchase!$C:$C,Waterfall!BD$1)</f>
        <v>0</v>
      </c>
      <c r="BE150" s="4">
        <f>SUMIFS(Purchase!$F:$F,Purchase!$A:$A,Waterfall!$A150,Purchase!$D:$D,Waterfall!$C150,Purchase!$C:$C,Waterfall!BE$1)</f>
        <v>0</v>
      </c>
      <c r="BF150" s="4">
        <f>SUMIFS(Purchase!$F:$F,Purchase!$A:$A,Waterfall!$A150,Purchase!$D:$D,Waterfall!$C150,Purchase!$C:$C,Waterfall!BF$1)</f>
        <v>0</v>
      </c>
      <c r="BG150" s="4">
        <f>SUMIFS(Purchase!$F:$F,Purchase!$A:$A,Waterfall!$A150,Purchase!$D:$D,Waterfall!$C150,Purchase!$C:$C,Waterfall!BG$1)</f>
        <v>0</v>
      </c>
      <c r="BH150" s="4">
        <f>SUMIFS(Purchase!$F:$F,Purchase!$A:$A,Waterfall!$A150,Purchase!$D:$D,Waterfall!$C150,Purchase!$C:$C,Waterfall!BH$1)</f>
        <v>0</v>
      </c>
      <c r="BI150" s="4">
        <f>SUMIFS(Purchase!$F:$F,Purchase!$A:$A,Waterfall!$A150,Purchase!$D:$D,Waterfall!$C150,Purchase!$C:$C,Waterfall!BI$1)</f>
        <v>0</v>
      </c>
      <c r="BJ150" s="4">
        <f>SUMIFS(Purchase!$F:$F,Purchase!$A:$A,Waterfall!$A150,Purchase!$D:$D,Waterfall!$C150,Purchase!$C:$C,Waterfall!BJ$1)</f>
        <v>0</v>
      </c>
      <c r="BK150" s="4">
        <f>SUMIFS(Purchase!$F:$F,Purchase!$A:$A,Waterfall!$A150,Purchase!$D:$D,Waterfall!$C150,Purchase!$C:$C,Waterfall!BK$1)</f>
        <v>0</v>
      </c>
      <c r="BL150" s="4">
        <f>SUMIFS(Purchase!$F:$F,Purchase!$A:$A,Waterfall!$A150,Purchase!$D:$D,Waterfall!$C150,Purchase!$C:$C,Waterfall!BL$1)</f>
        <v>0</v>
      </c>
      <c r="BM150" s="4">
        <f>SUMIFS(Purchase!$F:$F,Purchase!$A:$A,Waterfall!$A150,Purchase!$D:$D,Waterfall!$C150,Purchase!$C:$C,Waterfall!BM$1)</f>
        <v>0</v>
      </c>
      <c r="BN150" s="4">
        <f>SUMIFS(Purchase!$F:$F,Purchase!$A:$A,Waterfall!$A150,Purchase!$D:$D,Waterfall!$C150,Purchase!$C:$C,Waterfall!BN$1)</f>
        <v>0</v>
      </c>
      <c r="BO150" s="4">
        <f>SUMIFS(Purchase!$F:$F,Purchase!$A:$A,Waterfall!$A150,Purchase!$D:$D,Waterfall!$C150,Purchase!$C:$C,Waterfall!BO$1)</f>
        <v>0</v>
      </c>
      <c r="BP150" s="4">
        <f>SUMIFS(Purchase!$F:$F,Purchase!$A:$A,Waterfall!$A150,Purchase!$D:$D,Waterfall!$C150,Purchase!$C:$C,Waterfall!BP$1)</f>
        <v>0</v>
      </c>
      <c r="BQ150" s="4">
        <f>SUMIFS(Purchase!$F:$F,Purchase!$A:$A,Waterfall!$A150,Purchase!$D:$D,Waterfall!$C150,Purchase!$C:$C,Waterfall!BQ$1)</f>
        <v>0</v>
      </c>
      <c r="BR150" s="4">
        <f>SUMIFS(Purchase!$F:$F,Purchase!$A:$A,Waterfall!$A150,Purchase!$D:$D,Waterfall!$C150,Purchase!$C:$C,Waterfall!BR$1)</f>
        <v>0</v>
      </c>
      <c r="BS150" s="4">
        <f>SUMIFS(Purchase!$F:$F,Purchase!$A:$A,Waterfall!$A150,Purchase!$D:$D,Waterfall!$C150,Purchase!$C:$C,Waterfall!BS$1)</f>
        <v>0</v>
      </c>
      <c r="BT150" s="4">
        <f>SUMIFS(Purchase!$F:$F,Purchase!$A:$A,Waterfall!$A150,Purchase!$D:$D,Waterfall!$C150,Purchase!$C:$C,Waterfall!BT$1)</f>
        <v>0</v>
      </c>
      <c r="BU150" s="4">
        <f>SUMIFS(Purchase!$F:$F,Purchase!$A:$A,Waterfall!$A150,Purchase!$D:$D,Waterfall!$C150,Purchase!$C:$C,Waterfall!BU$1)</f>
        <v>0</v>
      </c>
      <c r="BV150" s="4">
        <f>SUMIFS(Purchase!$F:$F,Purchase!$A:$A,Waterfall!$A150,Purchase!$D:$D,Waterfall!$C150,Purchase!$C:$C,Waterfall!BV$1)</f>
        <v>0</v>
      </c>
      <c r="BW150" s="4">
        <f>SUMIFS(Purchase!$F:$F,Purchase!$A:$A,Waterfall!$A150,Purchase!$D:$D,Waterfall!$C150,Purchase!$C:$C,Waterfall!BW$1)</f>
        <v>0</v>
      </c>
      <c r="BX150" s="4">
        <f>SUMIFS(Purchase!$F:$F,Purchase!$A:$A,Waterfall!$A150,Purchase!$D:$D,Waterfall!$C150,Purchase!$C:$C,Waterfall!BX$1)</f>
        <v>0</v>
      </c>
      <c r="BY150" s="4">
        <f>SUMIFS(Purchase!$F:$F,Purchase!$A:$A,Waterfall!$A150,Purchase!$D:$D,Waterfall!$C150,Purchase!$C:$C,Waterfall!BY$1)</f>
        <v>0</v>
      </c>
      <c r="BZ150" s="4">
        <f>SUMIFS(Purchase!$F:$F,Purchase!$A:$A,Waterfall!$A150,Purchase!$D:$D,Waterfall!$C150,Purchase!$C:$C,Waterfall!BZ$1)</f>
        <v>0</v>
      </c>
      <c r="CA150" s="4">
        <f>SUMIFS(Purchase!$F:$F,Purchase!$A:$A,Waterfall!$A150,Purchase!$D:$D,Waterfall!$C150,Purchase!$C:$C,Waterfall!CA$1)</f>
        <v>0</v>
      </c>
      <c r="CB150" s="4">
        <f>SUMIFS(Purchase!$F:$F,Purchase!$A:$A,Waterfall!$A150,Purchase!$D:$D,Waterfall!$C150,Purchase!$C:$C,Waterfall!CB$1)</f>
        <v>0</v>
      </c>
      <c r="CC150" s="4">
        <f>SUMIFS(Purchase!$F:$F,Purchase!$A:$A,Waterfall!$A150,Purchase!$D:$D,Waterfall!$C150,Purchase!$C:$C,Waterfall!CC$1)</f>
        <v>0</v>
      </c>
      <c r="CD150" s="4">
        <f>SUMIFS(Purchase!$F:$F,Purchase!$A:$A,Waterfall!$A150,Purchase!$D:$D,Waterfall!$C150,Purchase!$C:$C,Waterfall!CD$1)</f>
        <v>0</v>
      </c>
      <c r="CE150" s="4">
        <f>SUMIFS(Purchase!$F:$F,Purchase!$A:$A,Waterfall!$A150,Purchase!$D:$D,Waterfall!$C150,Purchase!$C:$C,Waterfall!CE$1)</f>
        <v>0</v>
      </c>
      <c r="CF150" s="4">
        <f>SUMIFS(Purchase!$F:$F,Purchase!$A:$A,Waterfall!$A150,Purchase!$D:$D,Waterfall!$C150,Purchase!$C:$C,Waterfall!CF$1)</f>
        <v>0</v>
      </c>
      <c r="CG150" s="4">
        <f>SUMIFS(Purchase!$F:$F,Purchase!$A:$A,Waterfall!$A150,Purchase!$D:$D,Waterfall!$C150,Purchase!$C:$C,Waterfall!CG$1)</f>
        <v>0</v>
      </c>
      <c r="CH150" s="4">
        <f>SUMIFS(Purchase!$F:$F,Purchase!$A:$A,Waterfall!$A150,Purchase!$D:$D,Waterfall!$C150,Purchase!$C:$C,Waterfall!CH$1)</f>
        <v>0</v>
      </c>
      <c r="CI150" s="4">
        <f>SUMIFS(Purchase!$F:$F,Purchase!$A:$A,Waterfall!$A150,Purchase!$D:$D,Waterfall!$C150,Purchase!$C:$C,Waterfall!CI$1)</f>
        <v>0</v>
      </c>
      <c r="CJ150" s="4">
        <f>SUMIFS(Purchase!$F:$F,Purchase!$A:$A,Waterfall!$A150,Purchase!$D:$D,Waterfall!$C150,Purchase!$C:$C,Waterfall!CJ$1)</f>
        <v>0</v>
      </c>
      <c r="CK150" s="4">
        <f>SUMIFS(Purchase!$F:$F,Purchase!$A:$A,Waterfall!$A150,Purchase!$D:$D,Waterfall!$C150,Purchase!$C:$C,Waterfall!CK$1)</f>
        <v>0</v>
      </c>
      <c r="CL150" s="4">
        <f>SUMIFS(Purchase!$F:$F,Purchase!$A:$A,Waterfall!$A150,Purchase!$D:$D,Waterfall!$C150,Purchase!$C:$C,Waterfall!CL$1)</f>
        <v>0</v>
      </c>
      <c r="CM150" s="4">
        <f>SUMIFS(Purchase!$F:$F,Purchase!$A:$A,Waterfall!$A150,Purchase!$D:$D,Waterfall!$C150,Purchase!$C:$C,Waterfall!CM$1)</f>
        <v>0</v>
      </c>
      <c r="CN150" s="4">
        <f>SUMIFS(Purchase!$F:$F,Purchase!$A:$A,Waterfall!$A150,Purchase!$D:$D,Waterfall!$C150,Purchase!$C:$C,Waterfall!CN$1)</f>
        <v>0</v>
      </c>
      <c r="CO150" s="4">
        <f>SUMIFS(Purchase!$F:$F,Purchase!$A:$A,Waterfall!$A150,Purchase!$D:$D,Waterfall!$C150,Purchase!$C:$C,Waterfall!CO$1)</f>
        <v>0</v>
      </c>
      <c r="CP150" s="4">
        <f>SUMIFS(Purchase!$F:$F,Purchase!$A:$A,Waterfall!$A150,Purchase!$D:$D,Waterfall!$C150,Purchase!$C:$C,Waterfall!CP$1)</f>
        <v>0</v>
      </c>
      <c r="CQ150" s="4">
        <f>SUMIFS(Purchase!$F:$F,Purchase!$A:$A,Waterfall!$A150,Purchase!$D:$D,Waterfall!$C150,Purchase!$C:$C,Waterfall!CQ$1)</f>
        <v>0</v>
      </c>
      <c r="CR150" s="4">
        <f>SUMIFS(Purchase!$F:$F,Purchase!$A:$A,Waterfall!$A150,Purchase!$D:$D,Waterfall!$C150,Purchase!$C:$C,Waterfall!CR$1)</f>
        <v>0</v>
      </c>
      <c r="CS150" s="4">
        <f>SUMIFS(Purchase!$F:$F,Purchase!$A:$A,Waterfall!$A150,Purchase!$D:$D,Waterfall!$C150,Purchase!$C:$C,Waterfall!CS$1)</f>
        <v>0</v>
      </c>
      <c r="CT150" s="4">
        <f>SUMIFS(Purchase!$F:$F,Purchase!$A:$A,Waterfall!$A150,Purchase!$D:$D,Waterfall!$C150,Purchase!$C:$C,Waterfall!CT$1)</f>
        <v>0</v>
      </c>
      <c r="CU150" s="4">
        <f>SUMIFS(Purchase!$F:$F,Purchase!$A:$A,Waterfall!$A150,Purchase!$D:$D,Waterfall!$C150,Purchase!$C:$C,Waterfall!CU$1)</f>
        <v>0</v>
      </c>
      <c r="CV150" s="4">
        <f>SUMIFS(Purchase!$F:$F,Purchase!$A:$A,Waterfall!$A150,Purchase!$D:$D,Waterfall!$C150,Purchase!$C:$C,Waterfall!CV$1)</f>
        <v>0</v>
      </c>
      <c r="CW150" s="4">
        <f>SUMIFS(Purchase!$F:$F,Purchase!$A:$A,Waterfall!$A150,Purchase!$D:$D,Waterfall!$C150,Purchase!$C:$C,Waterfall!CW$1)</f>
        <v>0</v>
      </c>
      <c r="CX150" s="4">
        <f>SUMIFS(Purchase!$F:$F,Purchase!$A:$A,Waterfall!$A150,Purchase!$D:$D,Waterfall!$C150,Purchase!$C:$C,Waterfall!CX$1)</f>
        <v>0</v>
      </c>
      <c r="CY150" s="4">
        <f>SUMIFS(Purchase!$F:$F,Purchase!$A:$A,Waterfall!$A150,Purchase!$D:$D,Waterfall!$C150,Purchase!$C:$C,Waterfall!CY$1)</f>
        <v>0</v>
      </c>
      <c r="CZ150" s="4">
        <f>SUMIFS(Purchase!$F:$F,Purchase!$A:$A,Waterfall!$A150,Purchase!$D:$D,Waterfall!$C150,Purchase!$C:$C,Waterfall!CZ$1)</f>
        <v>0</v>
      </c>
      <c r="DA150" s="4">
        <f>SUMIFS(Purchase!$F:$F,Purchase!$A:$A,Waterfall!$A150,Purchase!$D:$D,Waterfall!$C150,Purchase!$C:$C,Waterfall!DA$1)</f>
        <v>0</v>
      </c>
      <c r="DB150" s="4">
        <f>SUMIFS(Purchase!$F:$F,Purchase!$A:$A,Waterfall!$A150,Purchase!$D:$D,Waterfall!$C150,Purchase!$C:$C,Waterfall!DB$1)</f>
        <v>0</v>
      </c>
      <c r="DC150" s="4">
        <f>SUMIFS(Purchase!$F:$F,Purchase!$A:$A,Waterfall!$A150,Purchase!$D:$D,Waterfall!$C150,Purchase!$C:$C,Waterfall!DC$1)</f>
        <v>0</v>
      </c>
      <c r="DD150" s="4">
        <f>SUMIFS(Purchase!$F:$F,Purchase!$A:$A,Waterfall!$A150,Purchase!$D:$D,Waterfall!$C150,Purchase!$C:$C,Waterfall!DD$1)</f>
        <v>0</v>
      </c>
      <c r="DE150" s="4">
        <f>SUMIFS(Purchase!$F:$F,Purchase!$A:$A,Waterfall!$A150,Purchase!$D:$D,Waterfall!$C150,Purchase!$C:$C,Waterfall!DE$1)</f>
        <v>0</v>
      </c>
      <c r="DF150" s="4">
        <f>SUMIFS(Purchase!$F:$F,Purchase!$A:$A,Waterfall!$A150,Purchase!$D:$D,Waterfall!$C150,Purchase!$C:$C,Waterfall!DF$1)</f>
        <v>0</v>
      </c>
      <c r="DG150" s="4">
        <f>SUMIFS(Purchase!$F:$F,Purchase!$A:$A,Waterfall!$A150,Purchase!$D:$D,Waterfall!$C150,Purchase!$C:$C,Waterfall!DG$1)</f>
        <v>0</v>
      </c>
      <c r="DH150" s="4">
        <f>SUMIFS(Purchase!$F:$F,Purchase!$A:$A,Waterfall!$A150,Purchase!$D:$D,Waterfall!$C150,Purchase!$C:$C,Waterfall!DH$1)</f>
        <v>0</v>
      </c>
      <c r="DI150" s="4">
        <f>SUMIFS(Purchase!$F:$F,Purchase!$A:$A,Waterfall!$A150,Purchase!$D:$D,Waterfall!$C150,Purchase!$C:$C,Waterfall!DI$1)</f>
        <v>0</v>
      </c>
      <c r="DJ150" s="4">
        <f>SUMIFS(Purchase!$F:$F,Purchase!$A:$A,Waterfall!$A150,Purchase!$D:$D,Waterfall!$C150,Purchase!$C:$C,Waterfall!DJ$1)</f>
        <v>0</v>
      </c>
      <c r="DK150" s="4">
        <f>SUMIFS(Purchase!$F:$F,Purchase!$A:$A,Waterfall!$A150,Purchase!$D:$D,Waterfall!$C150,Purchase!$C:$C,Waterfall!DK$1)</f>
        <v>0</v>
      </c>
      <c r="DL150" s="4">
        <f>SUMIFS(Purchase!$F:$F,Purchase!$A:$A,Waterfall!$A150,Purchase!$D:$D,Waterfall!$C150,Purchase!$C:$C,Waterfall!DL$1)</f>
        <v>0</v>
      </c>
      <c r="DM150" s="4">
        <f>SUMIFS(Purchase!$F:$F,Purchase!$A:$A,Waterfall!$A150,Purchase!$D:$D,Waterfall!$C150,Purchase!$C:$C,Waterfall!DM$1)</f>
        <v>0</v>
      </c>
      <c r="DN150" s="4">
        <f>SUMIFS(Purchase!$F:$F,Purchase!$A:$A,Waterfall!$A150,Purchase!$D:$D,Waterfall!$C150,Purchase!$C:$C,Waterfall!DN$1)</f>
        <v>0</v>
      </c>
      <c r="DO150" s="4">
        <f>SUMIFS(Purchase!$F:$F,Purchase!$A:$A,Waterfall!$A150,Purchase!$D:$D,Waterfall!$C150,Purchase!$C:$C,Waterfall!DO$1)</f>
        <v>0</v>
      </c>
      <c r="DP150" s="4">
        <f>SUMIFS(Purchase!$F:$F,Purchase!$A:$A,Waterfall!$A150,Purchase!$D:$D,Waterfall!$C150,Purchase!$C:$C,Waterfall!DP$1)</f>
        <v>0</v>
      </c>
      <c r="DQ150" s="4">
        <f>SUMIFS(Purchase!$F:$F,Purchase!$A:$A,Waterfall!$A150,Purchase!$D:$D,Waterfall!$C150,Purchase!$C:$C,Waterfall!DQ$1)</f>
        <v>0</v>
      </c>
      <c r="DR150" s="4">
        <f>SUMIFS(Purchase!$F:$F,Purchase!$A:$A,Waterfall!$A150,Purchase!$D:$D,Waterfall!$C150,Purchase!$C:$C,Waterfall!DR$1)</f>
        <v>0</v>
      </c>
      <c r="DS150" s="4">
        <f>SUMIFS(Purchase!$F:$F,Purchase!$A:$A,Waterfall!$A150,Purchase!$D:$D,Waterfall!$C150,Purchase!$C:$C,Waterfall!DS$1)</f>
        <v>0</v>
      </c>
      <c r="DT150" s="4">
        <f>SUMIFS(Purchase!$F:$F,Purchase!$A:$A,Waterfall!$A150,Purchase!$D:$D,Waterfall!$C150,Purchase!$C:$C,Waterfall!DT$1)</f>
        <v>0</v>
      </c>
      <c r="DU150" s="4">
        <f>SUMIFS(Purchase!$F:$F,Purchase!$A:$A,Waterfall!$A150,Purchase!$D:$D,Waterfall!$C150,Purchase!$C:$C,Waterfall!DU$1)</f>
        <v>0</v>
      </c>
      <c r="DV150" s="4">
        <f>SUMIFS(Purchase!$F:$F,Purchase!$A:$A,Waterfall!$A150,Purchase!$D:$D,Waterfall!$C150,Purchase!$C:$C,Waterfall!DV$1)</f>
        <v>0</v>
      </c>
      <c r="DW150" s="4">
        <f>SUMIFS(Purchase!$F:$F,Purchase!$A:$A,Waterfall!$A150,Purchase!$D:$D,Waterfall!$C150,Purchase!$C:$C,Waterfall!DW$1)</f>
        <v>0</v>
      </c>
      <c r="DX150" s="4">
        <f>SUMIFS(Purchase!$F:$F,Purchase!$A:$A,Waterfall!$A150,Purchase!$D:$D,Waterfall!$C150,Purchase!$C:$C,Waterfall!DX$1)</f>
        <v>0</v>
      </c>
      <c r="DY150" s="4">
        <f>SUMIFS(Purchase!$F:$F,Purchase!$A:$A,Waterfall!$A150,Purchase!$D:$D,Waterfall!$C150,Purchase!$C:$C,Waterfall!DY$1)</f>
        <v>0</v>
      </c>
      <c r="DZ150" s="4">
        <f>SUMIFS(Purchase!$F:$F,Purchase!$A:$A,Waterfall!$A150,Purchase!$D:$D,Waterfall!$C150,Purchase!$C:$C,Waterfall!DZ$1)</f>
        <v>0</v>
      </c>
      <c r="EA150" s="4">
        <f>SUMIFS(Purchase!$F:$F,Purchase!$A:$A,Waterfall!$A150,Purchase!$D:$D,Waterfall!$C150,Purchase!$C:$C,Waterfall!EA$1)</f>
        <v>0</v>
      </c>
      <c r="EB150" s="4">
        <f>SUMIFS(Purchase!$F:$F,Purchase!$A:$A,Waterfall!$A150,Purchase!$D:$D,Waterfall!$C150,Purchase!$C:$C,Waterfall!EB$1)</f>
        <v>0</v>
      </c>
      <c r="EC150" s="4">
        <f>SUMIFS(Purchase!$F:$F,Purchase!$A:$A,Waterfall!$A150,Purchase!$D:$D,Waterfall!$C150,Purchase!$C:$C,Waterfall!EC$1)</f>
        <v>0</v>
      </c>
      <c r="ED150" s="4">
        <f>SUMIFS(Purchase!$F:$F,Purchase!$A:$A,Waterfall!$A150,Purchase!$D:$D,Waterfall!$C150,Purchase!$C:$C,Waterfall!ED$1)</f>
        <v>0</v>
      </c>
      <c r="EE150" s="4">
        <f>SUMIFS(Purchase!$F:$F,Purchase!$A:$A,Waterfall!$A150,Purchase!$D:$D,Waterfall!$C150,Purchase!$C:$C,Waterfall!EE$1)</f>
        <v>0</v>
      </c>
      <c r="EF150" s="4">
        <f>SUMIFS(Purchase!$F:$F,Purchase!$A:$A,Waterfall!$A150,Purchase!$D:$D,Waterfall!$C150,Purchase!$C:$C,Waterfall!EF$1)</f>
        <v>0</v>
      </c>
      <c r="EG150" s="4">
        <f>SUMIFS(Purchase!$F:$F,Purchase!$A:$A,Waterfall!$A150,Purchase!$D:$D,Waterfall!$C150,Purchase!$C:$C,Waterfall!EG$1)</f>
        <v>0</v>
      </c>
      <c r="EH150" s="4">
        <f>SUMIFS(Purchase!$F:$F,Purchase!$A:$A,Waterfall!$A150,Purchase!$D:$D,Waterfall!$C150,Purchase!$C:$C,Waterfall!EH$1)</f>
        <v>0</v>
      </c>
      <c r="EI150" s="4">
        <f>SUMIFS(Purchase!$F:$F,Purchase!$A:$A,Waterfall!$A150,Purchase!$D:$D,Waterfall!$C150,Purchase!$C:$C,Waterfall!EI$1)</f>
        <v>0</v>
      </c>
      <c r="EJ150" s="4">
        <f>SUMIFS(Purchase!$F:$F,Purchase!$A:$A,Waterfall!$A150,Purchase!$D:$D,Waterfall!$C150,Purchase!$C:$C,Waterfall!EJ$1)</f>
        <v>0</v>
      </c>
      <c r="EK150" s="4">
        <f>SUMIFS(Purchase!$F:$F,Purchase!$A:$A,Waterfall!$A150,Purchase!$D:$D,Waterfall!$C150,Purchase!$C:$C,Waterfall!EK$1)</f>
        <v>0</v>
      </c>
      <c r="EL150" s="4">
        <f>SUMIFS(Purchase!$F:$F,Purchase!$A:$A,Waterfall!$A150,Purchase!$D:$D,Waterfall!$C150,Purchase!$C:$C,Waterfall!EL$1)</f>
        <v>0</v>
      </c>
      <c r="EM150" s="4">
        <f>SUMIFS(Purchase!$F:$F,Purchase!$A:$A,Waterfall!$A150,Purchase!$D:$D,Waterfall!$C150,Purchase!$C:$C,Waterfall!EM$1)</f>
        <v>0</v>
      </c>
      <c r="EN150" s="4">
        <f>SUMIFS(Purchase!$F:$F,Purchase!$A:$A,Waterfall!$A150,Purchase!$D:$D,Waterfall!$C150,Purchase!$C:$C,Waterfall!EN$1)</f>
        <v>0</v>
      </c>
      <c r="EO150" s="4">
        <f>SUMIFS(Purchase!$F:$F,Purchase!$A:$A,Waterfall!$A150,Purchase!$D:$D,Waterfall!$C150,Purchase!$C:$C,Waterfall!EO$1)</f>
        <v>0</v>
      </c>
      <c r="EP150" s="4">
        <f>SUMIFS(Purchase!$F:$F,Purchase!$A:$A,Waterfall!$A150,Purchase!$D:$D,Waterfall!$C150,Purchase!$C:$C,Waterfall!EP$1)</f>
        <v>0</v>
      </c>
      <c r="EQ150" s="4">
        <f>SUMIFS(Purchase!$F:$F,Purchase!$A:$A,Waterfall!$A150,Purchase!$D:$D,Waterfall!$C150,Purchase!$C:$C,Waterfall!EQ$1)</f>
        <v>0</v>
      </c>
      <c r="ER150" s="4">
        <f>SUMIFS(Purchase!$F:$F,Purchase!$A:$A,Waterfall!$A150,Purchase!$D:$D,Waterfall!$C150,Purchase!$C:$C,Waterfall!ER$1)</f>
        <v>0</v>
      </c>
      <c r="ES150" s="4">
        <f>SUMIFS(Purchase!$F:$F,Purchase!$A:$A,Waterfall!$A150,Purchase!$D:$D,Waterfall!$C150,Purchase!$C:$C,Waterfall!ES$1)</f>
        <v>0</v>
      </c>
      <c r="ET150" s="4">
        <f>SUMIFS(Purchase!$F:$F,Purchase!$A:$A,Waterfall!$A150,Purchase!$D:$D,Waterfall!$C150,Purchase!$C:$C,Waterfall!ET$1)</f>
        <v>0</v>
      </c>
      <c r="EU150" s="4">
        <f>SUMIFS(Purchase!$F:$F,Purchase!$A:$A,Waterfall!$A150,Purchase!$D:$D,Waterfall!$C150,Purchase!$C:$C,Waterfall!EU$1)</f>
        <v>0</v>
      </c>
      <c r="EV150" s="4">
        <f>SUMIFS(Purchase!$F:$F,Purchase!$A:$A,Waterfall!$A150,Purchase!$D:$D,Waterfall!$C150,Purchase!$C:$C,Waterfall!EV$1)</f>
        <v>0</v>
      </c>
      <c r="EW150" s="4">
        <f>SUMIFS(Purchase!$F:$F,Purchase!$A:$A,Waterfall!$A150,Purchase!$D:$D,Waterfall!$C150,Purchase!$C:$C,Waterfall!EW$1)</f>
        <v>0</v>
      </c>
      <c r="EX150" s="4">
        <f>SUMIFS(Purchase!$F:$F,Purchase!$A:$A,Waterfall!$A150,Purchase!$D:$D,Waterfall!$C150,Purchase!$C:$C,Waterfall!EX$1)</f>
        <v>0</v>
      </c>
      <c r="EY150" s="4">
        <f>SUMIFS(Purchase!$F:$F,Purchase!$A:$A,Waterfall!$A150,Purchase!$D:$D,Waterfall!$C150,Purchase!$C:$C,Waterfall!EY$1)</f>
        <v>0</v>
      </c>
      <c r="EZ150" s="4">
        <f>SUMIFS(Purchase!$F:$F,Purchase!$A:$A,Waterfall!$A150,Purchase!$D:$D,Waterfall!$C150,Purchase!$C:$C,Waterfall!EZ$1)</f>
        <v>0</v>
      </c>
      <c r="FA150" s="4">
        <f>SUMIFS(Purchase!$F:$F,Purchase!$A:$A,Waterfall!$A150,Purchase!$D:$D,Waterfall!$C150,Purchase!$C:$C,Waterfall!FA$1)</f>
        <v>0</v>
      </c>
      <c r="FB150" s="4">
        <f>SUMIFS(Purchase!$F:$F,Purchase!$A:$A,Waterfall!$A150,Purchase!$D:$D,Waterfall!$C150,Purchase!$C:$C,Waterfall!FB$1)</f>
        <v>0</v>
      </c>
      <c r="FC150" s="4">
        <f>SUMIFS(Purchase!$F:$F,Purchase!$A:$A,Waterfall!$A150,Purchase!$D:$D,Waterfall!$C150,Purchase!$C:$C,Waterfall!FC$1)</f>
        <v>0</v>
      </c>
      <c r="FD150" s="4">
        <f>SUMIFS(Purchase!$F:$F,Purchase!$A:$A,Waterfall!$A150,Purchase!$D:$D,Waterfall!$C150,Purchase!$C:$C,Waterfall!FD$1)</f>
        <v>0</v>
      </c>
      <c r="FE150" s="4">
        <f>SUMIFS(Purchase!$F:$F,Purchase!$A:$A,Waterfall!$A150,Purchase!$D:$D,Waterfall!$C150,Purchase!$C:$C,Waterfall!FE$1)</f>
        <v>0</v>
      </c>
      <c r="FF150" s="4">
        <f>SUMIFS(Purchase!$F:$F,Purchase!$A:$A,Waterfall!$A150,Purchase!$D:$D,Waterfall!$C150,Purchase!$C:$C,Waterfall!FF$1)</f>
        <v>0</v>
      </c>
      <c r="FG150" s="4">
        <f>SUMIFS(Purchase!$F:$F,Purchase!$A:$A,Waterfall!$A150,Purchase!$D:$D,Waterfall!$C150,Purchase!$C:$C,Waterfall!FG$1)</f>
        <v>0</v>
      </c>
      <c r="FH150" s="4">
        <f>SUMIFS(Purchase!$F:$F,Purchase!$A:$A,Waterfall!$A150,Purchase!$D:$D,Waterfall!$C150,Purchase!$C:$C,Waterfall!FH$1)</f>
        <v>0</v>
      </c>
      <c r="FI150" s="4">
        <f>SUMIFS(Purchase!$F:$F,Purchase!$A:$A,Waterfall!$A150,Purchase!$D:$D,Waterfall!$C150,Purchase!$C:$C,Waterfall!FI$1)</f>
        <v>0</v>
      </c>
      <c r="FJ150" s="4">
        <f>SUMIFS(Purchase!$F:$F,Purchase!$A:$A,Waterfall!$A150,Purchase!$D:$D,Waterfall!$C150,Purchase!$C:$C,Waterfall!FJ$1)</f>
        <v>0</v>
      </c>
      <c r="FK150" s="4">
        <f>SUMIFS(Purchase!$F:$F,Purchase!$A:$A,Waterfall!$A150,Purchase!$D:$D,Waterfall!$C150,Purchase!$C:$C,Waterfall!FK$1)</f>
        <v>0</v>
      </c>
      <c r="FL150" s="4">
        <f>SUMIFS(Purchase!$F:$F,Purchase!$A:$A,Waterfall!$A150,Purchase!$D:$D,Waterfall!$C150,Purchase!$C:$C,Waterfall!FL$1)</f>
        <v>0</v>
      </c>
      <c r="FM150" s="4">
        <f>SUMIFS(Purchase!$F:$F,Purchase!$A:$A,Waterfall!$A150,Purchase!$D:$D,Waterfall!$C150,Purchase!$C:$C,Waterfall!FM$1)</f>
        <v>0</v>
      </c>
      <c r="FN150" s="4">
        <f>SUMIFS(Purchase!$F:$F,Purchase!$A:$A,Waterfall!$A150,Purchase!$D:$D,Waterfall!$C150,Purchase!$C:$C,Waterfall!FN$1)</f>
        <v>0</v>
      </c>
      <c r="FO150" s="4">
        <f>SUMIFS(Purchase!$F:$F,Purchase!$A:$A,Waterfall!$A150,Purchase!$D:$D,Waterfall!$C150,Purchase!$C:$C,Waterfall!FO$1)</f>
        <v>0</v>
      </c>
      <c r="FP150" s="4">
        <f>SUMIFS(Purchase!$F:$F,Purchase!$A:$A,Waterfall!$A150,Purchase!$D:$D,Waterfall!$C150,Purchase!$C:$C,Waterfall!FP$1)</f>
        <v>0</v>
      </c>
      <c r="FQ150" s="4">
        <f>SUMIFS(Purchase!$F:$F,Purchase!$A:$A,Waterfall!$A150,Purchase!$D:$D,Waterfall!$C150,Purchase!$C:$C,Waterfall!FQ$1)</f>
        <v>0</v>
      </c>
      <c r="FR150" s="4">
        <f>SUMIFS(Purchase!$F:$F,Purchase!$A:$A,Waterfall!$A150,Purchase!$D:$D,Waterfall!$C150,Purchase!$C:$C,Waterfall!FR$1)</f>
        <v>0</v>
      </c>
      <c r="FS150" s="4">
        <f>SUMIFS(Purchase!$F:$F,Purchase!$A:$A,Waterfall!$A150,Purchase!$D:$D,Waterfall!$C150,Purchase!$C:$C,Waterfall!FS$1)</f>
        <v>0</v>
      </c>
      <c r="FT150" s="4">
        <f>SUMIFS(Purchase!$F:$F,Purchase!$A:$A,Waterfall!$A150,Purchase!$D:$D,Waterfall!$C150,Purchase!$C:$C,Waterfall!FT$1)</f>
        <v>0</v>
      </c>
      <c r="FU150" s="4">
        <f>SUMIFS(Purchase!$F:$F,Purchase!$A:$A,Waterfall!$A150,Purchase!$D:$D,Waterfall!$C150,Purchase!$C:$C,Waterfall!FU$1)</f>
        <v>0</v>
      </c>
      <c r="FV150" s="4">
        <f>SUMIFS(Purchase!$F:$F,Purchase!$A:$A,Waterfall!$A150,Purchase!$D:$D,Waterfall!$C150,Purchase!$C:$C,Waterfall!FV$1)</f>
        <v>0</v>
      </c>
      <c r="FW150" s="4">
        <f>SUMIFS(Purchase!$F:$F,Purchase!$A:$A,Waterfall!$A150,Purchase!$D:$D,Waterfall!$C150,Purchase!$C:$C,Waterfall!FW$1)</f>
        <v>0</v>
      </c>
      <c r="FX150" s="4">
        <f>SUMIFS(Purchase!$F:$F,Purchase!$A:$A,Waterfall!$A150,Purchase!$D:$D,Waterfall!$C150,Purchase!$C:$C,Waterfall!FX$1)</f>
        <v>0</v>
      </c>
      <c r="FY150" s="4">
        <f>SUMIFS(Purchase!$F:$F,Purchase!$A:$A,Waterfall!$A150,Purchase!$D:$D,Waterfall!$C150,Purchase!$C:$C,Waterfall!FY$1)</f>
        <v>0</v>
      </c>
      <c r="FZ150" s="4">
        <f>SUMIFS(Purchase!$F:$F,Purchase!$A:$A,Waterfall!$A150,Purchase!$D:$D,Waterfall!$C150,Purchase!$C:$C,Waterfall!FZ$1)</f>
        <v>0</v>
      </c>
      <c r="GA150" s="4">
        <f>SUMIFS(Purchase!$F:$F,Purchase!$A:$A,Waterfall!$A150,Purchase!$D:$D,Waterfall!$C150,Purchase!$C:$C,Waterfall!GA$1)</f>
        <v>0</v>
      </c>
      <c r="GB150" s="4">
        <f>SUMIFS(Purchase!$F:$F,Purchase!$A:$A,Waterfall!$A150,Purchase!$D:$D,Waterfall!$C150,Purchase!$C:$C,Waterfall!GB$1)</f>
        <v>0</v>
      </c>
      <c r="GC150" s="4">
        <f>SUMIFS(Purchase!$F:$F,Purchase!$A:$A,Waterfall!$A150,Purchase!$D:$D,Waterfall!$C150,Purchase!$C:$C,Waterfall!GC$1)</f>
        <v>0</v>
      </c>
      <c r="GD150" s="4">
        <f>SUMIFS(Purchase!$F:$F,Purchase!$A:$A,Waterfall!$A150,Purchase!$D:$D,Waterfall!$C150,Purchase!$C:$C,Waterfall!GD$1)</f>
        <v>0</v>
      </c>
      <c r="GE150" s="4">
        <f>SUMIFS(Purchase!$F:$F,Purchase!$A:$A,Waterfall!$A150,Purchase!$D:$D,Waterfall!$C150,Purchase!$C:$C,Waterfall!GE$1)</f>
        <v>0</v>
      </c>
      <c r="GF150" s="4">
        <f>SUMIFS(Purchase!$F:$F,Purchase!$A:$A,Waterfall!$A150,Purchase!$D:$D,Waterfall!$C150,Purchase!$C:$C,Waterfall!GF$1)</f>
        <v>0</v>
      </c>
      <c r="GG150" s="4">
        <f>SUMIFS(Purchase!$F:$F,Purchase!$A:$A,Waterfall!$A150,Purchase!$D:$D,Waterfall!$C150,Purchase!$C:$C,Waterfall!GG$1)</f>
        <v>0</v>
      </c>
      <c r="GH150" s="4">
        <f>SUMIFS(Purchase!$F:$F,Purchase!$A:$A,Waterfall!$A150,Purchase!$D:$D,Waterfall!$C150,Purchase!$C:$C,Waterfall!GH$1)</f>
        <v>0</v>
      </c>
      <c r="GI150" s="4">
        <f>SUMIFS(Purchase!$F:$F,Purchase!$A:$A,Waterfall!$A150,Purchase!$D:$D,Waterfall!$C150,Purchase!$C:$C,Waterfall!GI$1)</f>
        <v>0</v>
      </c>
    </row>
    <row r="151" spans="1:191" x14ac:dyDescent="0.35">
      <c r="A151" s="8">
        <f t="shared" si="5"/>
        <v>1</v>
      </c>
      <c r="B151" s="2" t="str">
        <f>VLOOKUP($A151,Centers!$B$1:$C$120,2,)</f>
        <v>GATE</v>
      </c>
      <c r="C151" s="3">
        <v>45028</v>
      </c>
      <c r="D151" s="4">
        <f>IF($A151=1,SUM(SUMIFS(Indent!$E:$E,Indent!$C:$C,Waterfall!$C151,Indent!$A:$A,Centers!$A$2),SUMIFS(Indent!$E:$E,Indent!$C:$C,Waterfall!$C151,Indent!$A:$A,Centers!$A$3),SUMIFS(Indent!$E:$E,Indent!$C:$C,Waterfall!$C151,Indent!$A:$A,Centers!$A$4),SUMIFS(Indent!$E:$E,Indent!$C:$C,Waterfall!$C151,Indent!$A:$A,Centers!$A$5),SUMIFS(Indent!$E:$E,Indent!$C:$C,Waterfall!$C151,Indent!$A:$A,Centers!$A$6),SUMIFS(Indent!$E:$E,Indent!$C:$C,Waterfall!$C151,Indent!$A:$A,Centers!$A$7),SUMIFS(Indent!$E:$E,Indent!$C:$C,Waterfall!$C151,Indent!$A:$A,Centers!$A$8)),SUMIFS(Indent!$E:$E,Indent!$C:$C,Waterfall!$C151,Indent!$A:$A,$A151))</f>
        <v>0</v>
      </c>
      <c r="E151" s="4">
        <f>SUMIFS(Purchase!$F:$F,Purchase!$A:$A,Waterfall!$A151,Purchase!$D:$D,Waterfall!$C151,Purchase!$C:$C,Waterfall!E$1)</f>
        <v>0</v>
      </c>
      <c r="F151" s="4">
        <f>SUMIFS(Purchase!$F:$F,Purchase!$A:$A,Waterfall!$A151,Purchase!$D:$D,Waterfall!$C151,Purchase!$C:$C,Waterfall!F$1)</f>
        <v>0</v>
      </c>
      <c r="G151" s="4">
        <f>SUMIFS(Purchase!$F:$F,Purchase!$A:$A,Waterfall!$A151,Purchase!$D:$D,Waterfall!$C151,Purchase!$C:$C,Waterfall!G$1)</f>
        <v>0</v>
      </c>
      <c r="H151" s="4">
        <f>SUMIFS(Purchase!$F:$F,Purchase!$A:$A,Waterfall!$A151,Purchase!$D:$D,Waterfall!$C151,Purchase!$C:$C,Waterfall!H$1)</f>
        <v>0</v>
      </c>
      <c r="I151" s="4">
        <f>SUMIFS(Purchase!$F:$F,Purchase!$A:$A,Waterfall!$A151,Purchase!$D:$D,Waterfall!$C151,Purchase!$C:$C,Waterfall!I$1)</f>
        <v>0</v>
      </c>
      <c r="J151" s="4">
        <f>SUMIFS(Purchase!$F:$F,Purchase!$A:$A,Waterfall!$A151,Purchase!$D:$D,Waterfall!$C151,Purchase!$C:$C,Waterfall!J$1)</f>
        <v>0</v>
      </c>
      <c r="K151" s="4">
        <f>SUMIFS(Purchase!$F:$F,Purchase!$A:$A,Waterfall!$A151,Purchase!$D:$D,Waterfall!$C151,Purchase!$C:$C,Waterfall!K$1)</f>
        <v>0</v>
      </c>
      <c r="L151" s="4">
        <f>SUMIFS(Purchase!$F:$F,Purchase!$A:$A,Waterfall!$A151,Purchase!$D:$D,Waterfall!$C151,Purchase!$C:$C,Waterfall!L$1)</f>
        <v>0</v>
      </c>
      <c r="M151" s="4">
        <f>SUMIFS(Purchase!$F:$F,Purchase!$A:$A,Waterfall!$A151,Purchase!$D:$D,Waterfall!$C151,Purchase!$C:$C,Waterfall!M$1)</f>
        <v>0</v>
      </c>
      <c r="N151" s="4">
        <f>SUMIFS(Purchase!$F:$F,Purchase!$A:$A,Waterfall!$A151,Purchase!$D:$D,Waterfall!$C151,Purchase!$C:$C,Waterfall!N$1)</f>
        <v>0</v>
      </c>
      <c r="O151" s="4">
        <f>SUMIFS(Purchase!$F:$F,Purchase!$A:$A,Waterfall!$A151,Purchase!$D:$D,Waterfall!$C151,Purchase!$C:$C,Waterfall!O$1)</f>
        <v>0</v>
      </c>
      <c r="P151" s="4">
        <f>SUMIFS(Purchase!$F:$F,Purchase!$A:$A,Waterfall!$A151,Purchase!$D:$D,Waterfall!$C151,Purchase!$C:$C,Waterfall!P$1)</f>
        <v>0</v>
      </c>
      <c r="Q151" s="4">
        <f>SUMIFS(Purchase!$F:$F,Purchase!$A:$A,Waterfall!$A151,Purchase!$D:$D,Waterfall!$C151,Purchase!$C:$C,Waterfall!Q$1)</f>
        <v>0</v>
      </c>
      <c r="R151" s="4">
        <f>SUMIFS(Purchase!$F:$F,Purchase!$A:$A,Waterfall!$A151,Purchase!$D:$D,Waterfall!$C151,Purchase!$C:$C,Waterfall!R$1)</f>
        <v>0</v>
      </c>
      <c r="S151" s="4">
        <f>SUMIFS(Purchase!$F:$F,Purchase!$A:$A,Waterfall!$A151,Purchase!$D:$D,Waterfall!$C151,Purchase!$C:$C,Waterfall!S$1)</f>
        <v>0</v>
      </c>
      <c r="T151" s="4">
        <f>SUMIFS(Purchase!$F:$F,Purchase!$A:$A,Waterfall!$A151,Purchase!$D:$D,Waterfall!$C151,Purchase!$C:$C,Waterfall!T$1)</f>
        <v>0</v>
      </c>
      <c r="U151" s="4">
        <f>SUMIFS(Purchase!$F:$F,Purchase!$A:$A,Waterfall!$A151,Purchase!$D:$D,Waterfall!$C151,Purchase!$C:$C,Waterfall!U$1)</f>
        <v>0</v>
      </c>
      <c r="V151" s="4">
        <f>SUMIFS(Purchase!$F:$F,Purchase!$A:$A,Waterfall!$A151,Purchase!$D:$D,Waterfall!$C151,Purchase!$C:$C,Waterfall!V$1)</f>
        <v>0</v>
      </c>
      <c r="W151" s="4">
        <f>SUMIFS(Purchase!$F:$F,Purchase!$A:$A,Waterfall!$A151,Purchase!$D:$D,Waterfall!$C151,Purchase!$C:$C,Waterfall!W$1)</f>
        <v>0</v>
      </c>
      <c r="X151" s="4">
        <f>SUMIFS(Purchase!$F:$F,Purchase!$A:$A,Waterfall!$A151,Purchase!$D:$D,Waterfall!$C151,Purchase!$C:$C,Waterfall!X$1)</f>
        <v>0</v>
      </c>
      <c r="Y151" s="4">
        <f>SUMIFS(Purchase!$F:$F,Purchase!$A:$A,Waterfall!$A151,Purchase!$D:$D,Waterfall!$C151,Purchase!$C:$C,Waterfall!Y$1)</f>
        <v>0</v>
      </c>
      <c r="Z151" s="4">
        <f>SUMIFS(Purchase!$F:$F,Purchase!$A:$A,Waterfall!$A151,Purchase!$D:$D,Waterfall!$C151,Purchase!$C:$C,Waterfall!Z$1)</f>
        <v>0</v>
      </c>
      <c r="AA151" s="4">
        <f>SUMIFS(Purchase!$F:$F,Purchase!$A:$A,Waterfall!$A151,Purchase!$D:$D,Waterfall!$C151,Purchase!$C:$C,Waterfall!AA$1)</f>
        <v>0</v>
      </c>
      <c r="AB151" s="4">
        <f>SUMIFS(Purchase!$F:$F,Purchase!$A:$A,Waterfall!$A151,Purchase!$D:$D,Waterfall!$C151,Purchase!$C:$C,Waterfall!AB$1)</f>
        <v>0</v>
      </c>
      <c r="AC151" s="4">
        <f>SUMIFS(Purchase!$F:$F,Purchase!$A:$A,Waterfall!$A151,Purchase!$D:$D,Waterfall!$C151,Purchase!$C:$C,Waterfall!AC$1)</f>
        <v>0</v>
      </c>
      <c r="AD151" s="4">
        <f>SUMIFS(Purchase!$F:$F,Purchase!$A:$A,Waterfall!$A151,Purchase!$D:$D,Waterfall!$C151,Purchase!$C:$C,Waterfall!AD$1)</f>
        <v>0</v>
      </c>
      <c r="AE151" s="4">
        <f>SUMIFS(Purchase!$F:$F,Purchase!$A:$A,Waterfall!$A151,Purchase!$D:$D,Waterfall!$C151,Purchase!$C:$C,Waterfall!AE$1)</f>
        <v>0</v>
      </c>
      <c r="AF151" s="4">
        <f>SUMIFS(Purchase!$F:$F,Purchase!$A:$A,Waterfall!$A151,Purchase!$D:$D,Waterfall!$C151,Purchase!$C:$C,Waterfall!AF$1)</f>
        <v>0</v>
      </c>
      <c r="AG151" s="4">
        <f>SUMIFS(Purchase!$F:$F,Purchase!$A:$A,Waterfall!$A151,Purchase!$D:$D,Waterfall!$C151,Purchase!$C:$C,Waterfall!AG$1)</f>
        <v>0</v>
      </c>
      <c r="AH151" s="4">
        <f>SUMIFS(Purchase!$F:$F,Purchase!$A:$A,Waterfall!$A151,Purchase!$D:$D,Waterfall!$C151,Purchase!$C:$C,Waterfall!AH$1)</f>
        <v>0</v>
      </c>
      <c r="AI151" s="4">
        <f>SUMIFS(Purchase!$F:$F,Purchase!$A:$A,Waterfall!$A151,Purchase!$D:$D,Waterfall!$C151,Purchase!$C:$C,Waterfall!AI$1)</f>
        <v>0</v>
      </c>
      <c r="AJ151" s="4">
        <f>SUMIFS(Purchase!$F:$F,Purchase!$A:$A,Waterfall!$A151,Purchase!$D:$D,Waterfall!$C151,Purchase!$C:$C,Waterfall!AJ$1)</f>
        <v>0</v>
      </c>
      <c r="AK151" s="4">
        <f>SUMIFS(Purchase!$F:$F,Purchase!$A:$A,Waterfall!$A151,Purchase!$D:$D,Waterfall!$C151,Purchase!$C:$C,Waterfall!AK$1)</f>
        <v>0</v>
      </c>
      <c r="AL151" s="4">
        <f>SUMIFS(Purchase!$F:$F,Purchase!$A:$A,Waterfall!$A151,Purchase!$D:$D,Waterfall!$C151,Purchase!$C:$C,Waterfall!AL$1)</f>
        <v>0</v>
      </c>
      <c r="AM151" s="4">
        <f>SUMIFS(Purchase!$F:$F,Purchase!$A:$A,Waterfall!$A151,Purchase!$D:$D,Waterfall!$C151,Purchase!$C:$C,Waterfall!AM$1)</f>
        <v>0</v>
      </c>
      <c r="AN151" s="4">
        <f>SUMIFS(Purchase!$F:$F,Purchase!$A:$A,Waterfall!$A151,Purchase!$D:$D,Waterfall!$C151,Purchase!$C:$C,Waterfall!AN$1)</f>
        <v>0</v>
      </c>
      <c r="AO151" s="4">
        <f>SUMIFS(Purchase!$F:$F,Purchase!$A:$A,Waterfall!$A151,Purchase!$D:$D,Waterfall!$C151,Purchase!$C:$C,Waterfall!AO$1)</f>
        <v>0</v>
      </c>
      <c r="AP151" s="4">
        <f>SUMIFS(Purchase!$F:$F,Purchase!$A:$A,Waterfall!$A151,Purchase!$D:$D,Waterfall!$C151,Purchase!$C:$C,Waterfall!AP$1)</f>
        <v>0</v>
      </c>
      <c r="AQ151" s="4">
        <f>SUMIFS(Purchase!$F:$F,Purchase!$A:$A,Waterfall!$A151,Purchase!$D:$D,Waterfall!$C151,Purchase!$C:$C,Waterfall!AQ$1)</f>
        <v>0</v>
      </c>
      <c r="AR151" s="4">
        <f>SUMIFS(Purchase!$F:$F,Purchase!$A:$A,Waterfall!$A151,Purchase!$D:$D,Waterfall!$C151,Purchase!$C:$C,Waterfall!AR$1)</f>
        <v>0</v>
      </c>
      <c r="AS151" s="4">
        <f>SUMIFS(Purchase!$F:$F,Purchase!$A:$A,Waterfall!$A151,Purchase!$D:$D,Waterfall!$C151,Purchase!$C:$C,Waterfall!AS$1)</f>
        <v>0</v>
      </c>
      <c r="AT151" s="4">
        <f>SUMIFS(Purchase!$F:$F,Purchase!$A:$A,Waterfall!$A151,Purchase!$D:$D,Waterfall!$C151,Purchase!$C:$C,Waterfall!AT$1)</f>
        <v>0</v>
      </c>
      <c r="AU151" s="4">
        <f>SUMIFS(Purchase!$F:$F,Purchase!$A:$A,Waterfall!$A151,Purchase!$D:$D,Waterfall!$C151,Purchase!$C:$C,Waterfall!AU$1)</f>
        <v>0</v>
      </c>
      <c r="AV151" s="4">
        <f>SUMIFS(Purchase!$F:$F,Purchase!$A:$A,Waterfall!$A151,Purchase!$D:$D,Waterfall!$C151,Purchase!$C:$C,Waterfall!AV$1)</f>
        <v>0</v>
      </c>
      <c r="AW151" s="4">
        <f>SUMIFS(Purchase!$F:$F,Purchase!$A:$A,Waterfall!$A151,Purchase!$D:$D,Waterfall!$C151,Purchase!$C:$C,Waterfall!AW$1)</f>
        <v>0</v>
      </c>
      <c r="AX151" s="4">
        <f>SUMIFS(Purchase!$F:$F,Purchase!$A:$A,Waterfall!$A151,Purchase!$D:$D,Waterfall!$C151,Purchase!$C:$C,Waterfall!AX$1)</f>
        <v>0</v>
      </c>
      <c r="AY151" s="4">
        <f>SUMIFS(Purchase!$F:$F,Purchase!$A:$A,Waterfall!$A151,Purchase!$D:$D,Waterfall!$C151,Purchase!$C:$C,Waterfall!AY$1)</f>
        <v>0</v>
      </c>
      <c r="AZ151" s="4">
        <f>SUMIFS(Purchase!$F:$F,Purchase!$A:$A,Waterfall!$A151,Purchase!$D:$D,Waterfall!$C151,Purchase!$C:$C,Waterfall!AZ$1)</f>
        <v>0</v>
      </c>
      <c r="BA151" s="4">
        <f>SUMIFS(Purchase!$F:$F,Purchase!$A:$A,Waterfall!$A151,Purchase!$D:$D,Waterfall!$C151,Purchase!$C:$C,Waterfall!BA$1)</f>
        <v>0</v>
      </c>
      <c r="BB151" s="4">
        <f>SUMIFS(Purchase!$F:$F,Purchase!$A:$A,Waterfall!$A151,Purchase!$D:$D,Waterfall!$C151,Purchase!$C:$C,Waterfall!BB$1)</f>
        <v>0</v>
      </c>
      <c r="BC151" s="4">
        <f>SUMIFS(Purchase!$F:$F,Purchase!$A:$A,Waterfall!$A151,Purchase!$D:$D,Waterfall!$C151,Purchase!$C:$C,Waterfall!BC$1)</f>
        <v>0</v>
      </c>
      <c r="BD151" s="4">
        <f>SUMIFS(Purchase!$F:$F,Purchase!$A:$A,Waterfall!$A151,Purchase!$D:$D,Waterfall!$C151,Purchase!$C:$C,Waterfall!BD$1)</f>
        <v>0</v>
      </c>
      <c r="BE151" s="4">
        <f>SUMIFS(Purchase!$F:$F,Purchase!$A:$A,Waterfall!$A151,Purchase!$D:$D,Waterfall!$C151,Purchase!$C:$C,Waterfall!BE$1)</f>
        <v>0</v>
      </c>
      <c r="BF151" s="4">
        <f>SUMIFS(Purchase!$F:$F,Purchase!$A:$A,Waterfall!$A151,Purchase!$D:$D,Waterfall!$C151,Purchase!$C:$C,Waterfall!BF$1)</f>
        <v>0</v>
      </c>
      <c r="BG151" s="4">
        <f>SUMIFS(Purchase!$F:$F,Purchase!$A:$A,Waterfall!$A151,Purchase!$D:$D,Waterfall!$C151,Purchase!$C:$C,Waterfall!BG$1)</f>
        <v>0</v>
      </c>
      <c r="BH151" s="4">
        <f>SUMIFS(Purchase!$F:$F,Purchase!$A:$A,Waterfall!$A151,Purchase!$D:$D,Waterfall!$C151,Purchase!$C:$C,Waterfall!BH$1)</f>
        <v>0</v>
      </c>
      <c r="BI151" s="4">
        <f>SUMIFS(Purchase!$F:$F,Purchase!$A:$A,Waterfall!$A151,Purchase!$D:$D,Waterfall!$C151,Purchase!$C:$C,Waterfall!BI$1)</f>
        <v>0</v>
      </c>
      <c r="BJ151" s="4">
        <f>SUMIFS(Purchase!$F:$F,Purchase!$A:$A,Waterfall!$A151,Purchase!$D:$D,Waterfall!$C151,Purchase!$C:$C,Waterfall!BJ$1)</f>
        <v>0</v>
      </c>
      <c r="BK151" s="4">
        <f>SUMIFS(Purchase!$F:$F,Purchase!$A:$A,Waterfall!$A151,Purchase!$D:$D,Waterfall!$C151,Purchase!$C:$C,Waterfall!BK$1)</f>
        <v>0</v>
      </c>
      <c r="BL151" s="4">
        <f>SUMIFS(Purchase!$F:$F,Purchase!$A:$A,Waterfall!$A151,Purchase!$D:$D,Waterfall!$C151,Purchase!$C:$C,Waterfall!BL$1)</f>
        <v>0</v>
      </c>
      <c r="BM151" s="4">
        <f>SUMIFS(Purchase!$F:$F,Purchase!$A:$A,Waterfall!$A151,Purchase!$D:$D,Waterfall!$C151,Purchase!$C:$C,Waterfall!BM$1)</f>
        <v>0</v>
      </c>
      <c r="BN151" s="4">
        <f>SUMIFS(Purchase!$F:$F,Purchase!$A:$A,Waterfall!$A151,Purchase!$D:$D,Waterfall!$C151,Purchase!$C:$C,Waterfall!BN$1)</f>
        <v>0</v>
      </c>
      <c r="BO151" s="4">
        <f>SUMIFS(Purchase!$F:$F,Purchase!$A:$A,Waterfall!$A151,Purchase!$D:$D,Waterfall!$C151,Purchase!$C:$C,Waterfall!BO$1)</f>
        <v>0</v>
      </c>
      <c r="BP151" s="4">
        <f>SUMIFS(Purchase!$F:$F,Purchase!$A:$A,Waterfall!$A151,Purchase!$D:$D,Waterfall!$C151,Purchase!$C:$C,Waterfall!BP$1)</f>
        <v>0</v>
      </c>
      <c r="BQ151" s="4">
        <f>SUMIFS(Purchase!$F:$F,Purchase!$A:$A,Waterfall!$A151,Purchase!$D:$D,Waterfall!$C151,Purchase!$C:$C,Waterfall!BQ$1)</f>
        <v>0</v>
      </c>
      <c r="BR151" s="4">
        <f>SUMIFS(Purchase!$F:$F,Purchase!$A:$A,Waterfall!$A151,Purchase!$D:$D,Waterfall!$C151,Purchase!$C:$C,Waterfall!BR$1)</f>
        <v>0</v>
      </c>
      <c r="BS151" s="4">
        <f>SUMIFS(Purchase!$F:$F,Purchase!$A:$A,Waterfall!$A151,Purchase!$D:$D,Waterfall!$C151,Purchase!$C:$C,Waterfall!BS$1)</f>
        <v>0</v>
      </c>
      <c r="BT151" s="4">
        <f>SUMIFS(Purchase!$F:$F,Purchase!$A:$A,Waterfall!$A151,Purchase!$D:$D,Waterfall!$C151,Purchase!$C:$C,Waterfall!BT$1)</f>
        <v>0</v>
      </c>
      <c r="BU151" s="4">
        <f>SUMIFS(Purchase!$F:$F,Purchase!$A:$A,Waterfall!$A151,Purchase!$D:$D,Waterfall!$C151,Purchase!$C:$C,Waterfall!BU$1)</f>
        <v>0</v>
      </c>
      <c r="BV151" s="4">
        <f>SUMIFS(Purchase!$F:$F,Purchase!$A:$A,Waterfall!$A151,Purchase!$D:$D,Waterfall!$C151,Purchase!$C:$C,Waterfall!BV$1)</f>
        <v>0</v>
      </c>
      <c r="BW151" s="4">
        <f>SUMIFS(Purchase!$F:$F,Purchase!$A:$A,Waterfall!$A151,Purchase!$D:$D,Waterfall!$C151,Purchase!$C:$C,Waterfall!BW$1)</f>
        <v>0</v>
      </c>
      <c r="BX151" s="4">
        <f>SUMIFS(Purchase!$F:$F,Purchase!$A:$A,Waterfall!$A151,Purchase!$D:$D,Waterfall!$C151,Purchase!$C:$C,Waterfall!BX$1)</f>
        <v>0</v>
      </c>
      <c r="BY151" s="4">
        <f>SUMIFS(Purchase!$F:$F,Purchase!$A:$A,Waterfall!$A151,Purchase!$D:$D,Waterfall!$C151,Purchase!$C:$C,Waterfall!BY$1)</f>
        <v>0</v>
      </c>
      <c r="BZ151" s="4">
        <f>SUMIFS(Purchase!$F:$F,Purchase!$A:$A,Waterfall!$A151,Purchase!$D:$D,Waterfall!$C151,Purchase!$C:$C,Waterfall!BZ$1)</f>
        <v>0</v>
      </c>
      <c r="CA151" s="4">
        <f>SUMIFS(Purchase!$F:$F,Purchase!$A:$A,Waterfall!$A151,Purchase!$D:$D,Waterfall!$C151,Purchase!$C:$C,Waterfall!CA$1)</f>
        <v>0</v>
      </c>
      <c r="CB151" s="4">
        <f>SUMIFS(Purchase!$F:$F,Purchase!$A:$A,Waterfall!$A151,Purchase!$D:$D,Waterfall!$C151,Purchase!$C:$C,Waterfall!CB$1)</f>
        <v>0</v>
      </c>
      <c r="CC151" s="4">
        <f>SUMIFS(Purchase!$F:$F,Purchase!$A:$A,Waterfall!$A151,Purchase!$D:$D,Waterfall!$C151,Purchase!$C:$C,Waterfall!CC$1)</f>
        <v>0</v>
      </c>
      <c r="CD151" s="4">
        <f>SUMIFS(Purchase!$F:$F,Purchase!$A:$A,Waterfall!$A151,Purchase!$D:$D,Waterfall!$C151,Purchase!$C:$C,Waterfall!CD$1)</f>
        <v>0</v>
      </c>
      <c r="CE151" s="4">
        <f>SUMIFS(Purchase!$F:$F,Purchase!$A:$A,Waterfall!$A151,Purchase!$D:$D,Waterfall!$C151,Purchase!$C:$C,Waterfall!CE$1)</f>
        <v>0</v>
      </c>
      <c r="CF151" s="4">
        <f>SUMIFS(Purchase!$F:$F,Purchase!$A:$A,Waterfall!$A151,Purchase!$D:$D,Waterfall!$C151,Purchase!$C:$C,Waterfall!CF$1)</f>
        <v>0</v>
      </c>
      <c r="CG151" s="4">
        <f>SUMIFS(Purchase!$F:$F,Purchase!$A:$A,Waterfall!$A151,Purchase!$D:$D,Waterfall!$C151,Purchase!$C:$C,Waterfall!CG$1)</f>
        <v>0</v>
      </c>
      <c r="CH151" s="4">
        <f>SUMIFS(Purchase!$F:$F,Purchase!$A:$A,Waterfall!$A151,Purchase!$D:$D,Waterfall!$C151,Purchase!$C:$C,Waterfall!CH$1)</f>
        <v>0</v>
      </c>
      <c r="CI151" s="4">
        <f>SUMIFS(Purchase!$F:$F,Purchase!$A:$A,Waterfall!$A151,Purchase!$D:$D,Waterfall!$C151,Purchase!$C:$C,Waterfall!CI$1)</f>
        <v>0</v>
      </c>
      <c r="CJ151" s="4">
        <f>SUMIFS(Purchase!$F:$F,Purchase!$A:$A,Waterfall!$A151,Purchase!$D:$D,Waterfall!$C151,Purchase!$C:$C,Waterfall!CJ$1)</f>
        <v>0</v>
      </c>
      <c r="CK151" s="4">
        <f>SUMIFS(Purchase!$F:$F,Purchase!$A:$A,Waterfall!$A151,Purchase!$D:$D,Waterfall!$C151,Purchase!$C:$C,Waterfall!CK$1)</f>
        <v>0</v>
      </c>
      <c r="CL151" s="4">
        <f>SUMIFS(Purchase!$F:$F,Purchase!$A:$A,Waterfall!$A151,Purchase!$D:$D,Waterfall!$C151,Purchase!$C:$C,Waterfall!CL$1)</f>
        <v>0</v>
      </c>
      <c r="CM151" s="4">
        <f>SUMIFS(Purchase!$F:$F,Purchase!$A:$A,Waterfall!$A151,Purchase!$D:$D,Waterfall!$C151,Purchase!$C:$C,Waterfall!CM$1)</f>
        <v>0</v>
      </c>
      <c r="CN151" s="4">
        <f>SUMIFS(Purchase!$F:$F,Purchase!$A:$A,Waterfall!$A151,Purchase!$D:$D,Waterfall!$C151,Purchase!$C:$C,Waterfall!CN$1)</f>
        <v>0</v>
      </c>
      <c r="CO151" s="4">
        <f>SUMIFS(Purchase!$F:$F,Purchase!$A:$A,Waterfall!$A151,Purchase!$D:$D,Waterfall!$C151,Purchase!$C:$C,Waterfall!CO$1)</f>
        <v>0</v>
      </c>
      <c r="CP151" s="4">
        <f>SUMIFS(Purchase!$F:$F,Purchase!$A:$A,Waterfall!$A151,Purchase!$D:$D,Waterfall!$C151,Purchase!$C:$C,Waterfall!CP$1)</f>
        <v>0</v>
      </c>
      <c r="CQ151" s="4">
        <f>SUMIFS(Purchase!$F:$F,Purchase!$A:$A,Waterfall!$A151,Purchase!$D:$D,Waterfall!$C151,Purchase!$C:$C,Waterfall!CQ$1)</f>
        <v>0</v>
      </c>
      <c r="CR151" s="4">
        <f>SUMIFS(Purchase!$F:$F,Purchase!$A:$A,Waterfall!$A151,Purchase!$D:$D,Waterfall!$C151,Purchase!$C:$C,Waterfall!CR$1)</f>
        <v>0</v>
      </c>
      <c r="CS151" s="4">
        <f>SUMIFS(Purchase!$F:$F,Purchase!$A:$A,Waterfall!$A151,Purchase!$D:$D,Waterfall!$C151,Purchase!$C:$C,Waterfall!CS$1)</f>
        <v>0</v>
      </c>
      <c r="CT151" s="4">
        <f>SUMIFS(Purchase!$F:$F,Purchase!$A:$A,Waterfall!$A151,Purchase!$D:$D,Waterfall!$C151,Purchase!$C:$C,Waterfall!CT$1)</f>
        <v>0</v>
      </c>
      <c r="CU151" s="4">
        <f>SUMIFS(Purchase!$F:$F,Purchase!$A:$A,Waterfall!$A151,Purchase!$D:$D,Waterfall!$C151,Purchase!$C:$C,Waterfall!CU$1)</f>
        <v>0</v>
      </c>
      <c r="CV151" s="4">
        <f>SUMIFS(Purchase!$F:$F,Purchase!$A:$A,Waterfall!$A151,Purchase!$D:$D,Waterfall!$C151,Purchase!$C:$C,Waterfall!CV$1)</f>
        <v>0</v>
      </c>
      <c r="CW151" s="4">
        <f>SUMIFS(Purchase!$F:$F,Purchase!$A:$A,Waterfall!$A151,Purchase!$D:$D,Waterfall!$C151,Purchase!$C:$C,Waterfall!CW$1)</f>
        <v>0</v>
      </c>
      <c r="CX151" s="4">
        <f>SUMIFS(Purchase!$F:$F,Purchase!$A:$A,Waterfall!$A151,Purchase!$D:$D,Waterfall!$C151,Purchase!$C:$C,Waterfall!CX$1)</f>
        <v>0</v>
      </c>
      <c r="CY151" s="4">
        <f>SUMIFS(Purchase!$F:$F,Purchase!$A:$A,Waterfall!$A151,Purchase!$D:$D,Waterfall!$C151,Purchase!$C:$C,Waterfall!CY$1)</f>
        <v>0</v>
      </c>
      <c r="CZ151" s="4">
        <f>SUMIFS(Purchase!$F:$F,Purchase!$A:$A,Waterfall!$A151,Purchase!$D:$D,Waterfall!$C151,Purchase!$C:$C,Waterfall!CZ$1)</f>
        <v>0</v>
      </c>
      <c r="DA151" s="4">
        <f>SUMIFS(Purchase!$F:$F,Purchase!$A:$A,Waterfall!$A151,Purchase!$D:$D,Waterfall!$C151,Purchase!$C:$C,Waterfall!DA$1)</f>
        <v>0</v>
      </c>
      <c r="DB151" s="4">
        <f>SUMIFS(Purchase!$F:$F,Purchase!$A:$A,Waterfall!$A151,Purchase!$D:$D,Waterfall!$C151,Purchase!$C:$C,Waterfall!DB$1)</f>
        <v>0</v>
      </c>
      <c r="DC151" s="4">
        <f>SUMIFS(Purchase!$F:$F,Purchase!$A:$A,Waterfall!$A151,Purchase!$D:$D,Waterfall!$C151,Purchase!$C:$C,Waterfall!DC$1)</f>
        <v>0</v>
      </c>
      <c r="DD151" s="4">
        <f>SUMIFS(Purchase!$F:$F,Purchase!$A:$A,Waterfall!$A151,Purchase!$D:$D,Waterfall!$C151,Purchase!$C:$C,Waterfall!DD$1)</f>
        <v>0</v>
      </c>
      <c r="DE151" s="4">
        <f>SUMIFS(Purchase!$F:$F,Purchase!$A:$A,Waterfall!$A151,Purchase!$D:$D,Waterfall!$C151,Purchase!$C:$C,Waterfall!DE$1)</f>
        <v>0</v>
      </c>
      <c r="DF151" s="4">
        <f>SUMIFS(Purchase!$F:$F,Purchase!$A:$A,Waterfall!$A151,Purchase!$D:$D,Waterfall!$C151,Purchase!$C:$C,Waterfall!DF$1)</f>
        <v>0</v>
      </c>
      <c r="DG151" s="4">
        <f>SUMIFS(Purchase!$F:$F,Purchase!$A:$A,Waterfall!$A151,Purchase!$D:$D,Waterfall!$C151,Purchase!$C:$C,Waterfall!DG$1)</f>
        <v>0</v>
      </c>
      <c r="DH151" s="4">
        <f>SUMIFS(Purchase!$F:$F,Purchase!$A:$A,Waterfall!$A151,Purchase!$D:$D,Waterfall!$C151,Purchase!$C:$C,Waterfall!DH$1)</f>
        <v>0</v>
      </c>
      <c r="DI151" s="4">
        <f>SUMIFS(Purchase!$F:$F,Purchase!$A:$A,Waterfall!$A151,Purchase!$D:$D,Waterfall!$C151,Purchase!$C:$C,Waterfall!DI$1)</f>
        <v>0</v>
      </c>
      <c r="DJ151" s="4">
        <f>SUMIFS(Purchase!$F:$F,Purchase!$A:$A,Waterfall!$A151,Purchase!$D:$D,Waterfall!$C151,Purchase!$C:$C,Waterfall!DJ$1)</f>
        <v>0</v>
      </c>
      <c r="DK151" s="4">
        <f>SUMIFS(Purchase!$F:$F,Purchase!$A:$A,Waterfall!$A151,Purchase!$D:$D,Waterfall!$C151,Purchase!$C:$C,Waterfall!DK$1)</f>
        <v>0</v>
      </c>
      <c r="DL151" s="4">
        <f>SUMIFS(Purchase!$F:$F,Purchase!$A:$A,Waterfall!$A151,Purchase!$D:$D,Waterfall!$C151,Purchase!$C:$C,Waterfall!DL$1)</f>
        <v>0</v>
      </c>
      <c r="DM151" s="4">
        <f>SUMIFS(Purchase!$F:$F,Purchase!$A:$A,Waterfall!$A151,Purchase!$D:$D,Waterfall!$C151,Purchase!$C:$C,Waterfall!DM$1)</f>
        <v>0</v>
      </c>
      <c r="DN151" s="4">
        <f>SUMIFS(Purchase!$F:$F,Purchase!$A:$A,Waterfall!$A151,Purchase!$D:$D,Waterfall!$C151,Purchase!$C:$C,Waterfall!DN$1)</f>
        <v>0</v>
      </c>
      <c r="DO151" s="4">
        <f>SUMIFS(Purchase!$F:$F,Purchase!$A:$A,Waterfall!$A151,Purchase!$D:$D,Waterfall!$C151,Purchase!$C:$C,Waterfall!DO$1)</f>
        <v>0</v>
      </c>
      <c r="DP151" s="4">
        <f>SUMIFS(Purchase!$F:$F,Purchase!$A:$A,Waterfall!$A151,Purchase!$D:$D,Waterfall!$C151,Purchase!$C:$C,Waterfall!DP$1)</f>
        <v>0</v>
      </c>
      <c r="DQ151" s="4">
        <f>SUMIFS(Purchase!$F:$F,Purchase!$A:$A,Waterfall!$A151,Purchase!$D:$D,Waterfall!$C151,Purchase!$C:$C,Waterfall!DQ$1)</f>
        <v>0</v>
      </c>
      <c r="DR151" s="4">
        <f>SUMIFS(Purchase!$F:$F,Purchase!$A:$A,Waterfall!$A151,Purchase!$D:$D,Waterfall!$C151,Purchase!$C:$C,Waterfall!DR$1)</f>
        <v>0</v>
      </c>
      <c r="DS151" s="4">
        <f>SUMIFS(Purchase!$F:$F,Purchase!$A:$A,Waterfall!$A151,Purchase!$D:$D,Waterfall!$C151,Purchase!$C:$C,Waterfall!DS$1)</f>
        <v>0</v>
      </c>
      <c r="DT151" s="4">
        <f>SUMIFS(Purchase!$F:$F,Purchase!$A:$A,Waterfall!$A151,Purchase!$D:$D,Waterfall!$C151,Purchase!$C:$C,Waterfall!DT$1)</f>
        <v>0</v>
      </c>
      <c r="DU151" s="4">
        <f>SUMIFS(Purchase!$F:$F,Purchase!$A:$A,Waterfall!$A151,Purchase!$D:$D,Waterfall!$C151,Purchase!$C:$C,Waterfall!DU$1)</f>
        <v>0</v>
      </c>
      <c r="DV151" s="4">
        <f>SUMIFS(Purchase!$F:$F,Purchase!$A:$A,Waterfall!$A151,Purchase!$D:$D,Waterfall!$C151,Purchase!$C:$C,Waterfall!DV$1)</f>
        <v>0</v>
      </c>
      <c r="DW151" s="4">
        <f>SUMIFS(Purchase!$F:$F,Purchase!$A:$A,Waterfall!$A151,Purchase!$D:$D,Waterfall!$C151,Purchase!$C:$C,Waterfall!DW$1)</f>
        <v>0</v>
      </c>
      <c r="DX151" s="4">
        <f>SUMIFS(Purchase!$F:$F,Purchase!$A:$A,Waterfall!$A151,Purchase!$D:$D,Waterfall!$C151,Purchase!$C:$C,Waterfall!DX$1)</f>
        <v>0</v>
      </c>
      <c r="DY151" s="4">
        <f>SUMIFS(Purchase!$F:$F,Purchase!$A:$A,Waterfall!$A151,Purchase!$D:$D,Waterfall!$C151,Purchase!$C:$C,Waterfall!DY$1)</f>
        <v>0</v>
      </c>
      <c r="DZ151" s="4">
        <f>SUMIFS(Purchase!$F:$F,Purchase!$A:$A,Waterfall!$A151,Purchase!$D:$D,Waterfall!$C151,Purchase!$C:$C,Waterfall!DZ$1)</f>
        <v>0</v>
      </c>
      <c r="EA151" s="4">
        <f>SUMIFS(Purchase!$F:$F,Purchase!$A:$A,Waterfall!$A151,Purchase!$D:$D,Waterfall!$C151,Purchase!$C:$C,Waterfall!EA$1)</f>
        <v>0</v>
      </c>
      <c r="EB151" s="4">
        <f>SUMIFS(Purchase!$F:$F,Purchase!$A:$A,Waterfall!$A151,Purchase!$D:$D,Waterfall!$C151,Purchase!$C:$C,Waterfall!EB$1)</f>
        <v>0</v>
      </c>
      <c r="EC151" s="4">
        <f>SUMIFS(Purchase!$F:$F,Purchase!$A:$A,Waterfall!$A151,Purchase!$D:$D,Waterfall!$C151,Purchase!$C:$C,Waterfall!EC$1)</f>
        <v>0</v>
      </c>
      <c r="ED151" s="4">
        <f>SUMIFS(Purchase!$F:$F,Purchase!$A:$A,Waterfall!$A151,Purchase!$D:$D,Waterfall!$C151,Purchase!$C:$C,Waterfall!ED$1)</f>
        <v>0</v>
      </c>
      <c r="EE151" s="4">
        <f>SUMIFS(Purchase!$F:$F,Purchase!$A:$A,Waterfall!$A151,Purchase!$D:$D,Waterfall!$C151,Purchase!$C:$C,Waterfall!EE$1)</f>
        <v>0</v>
      </c>
      <c r="EF151" s="4">
        <f>SUMIFS(Purchase!$F:$F,Purchase!$A:$A,Waterfall!$A151,Purchase!$D:$D,Waterfall!$C151,Purchase!$C:$C,Waterfall!EF$1)</f>
        <v>0</v>
      </c>
      <c r="EG151" s="4">
        <f>SUMIFS(Purchase!$F:$F,Purchase!$A:$A,Waterfall!$A151,Purchase!$D:$D,Waterfall!$C151,Purchase!$C:$C,Waterfall!EG$1)</f>
        <v>0</v>
      </c>
      <c r="EH151" s="4">
        <f>SUMIFS(Purchase!$F:$F,Purchase!$A:$A,Waterfall!$A151,Purchase!$D:$D,Waterfall!$C151,Purchase!$C:$C,Waterfall!EH$1)</f>
        <v>0</v>
      </c>
      <c r="EI151" s="4">
        <f>SUMIFS(Purchase!$F:$F,Purchase!$A:$A,Waterfall!$A151,Purchase!$D:$D,Waterfall!$C151,Purchase!$C:$C,Waterfall!EI$1)</f>
        <v>0</v>
      </c>
      <c r="EJ151" s="4">
        <f>SUMIFS(Purchase!$F:$F,Purchase!$A:$A,Waterfall!$A151,Purchase!$D:$D,Waterfall!$C151,Purchase!$C:$C,Waterfall!EJ$1)</f>
        <v>0</v>
      </c>
      <c r="EK151" s="4">
        <f>SUMIFS(Purchase!$F:$F,Purchase!$A:$A,Waterfall!$A151,Purchase!$D:$D,Waterfall!$C151,Purchase!$C:$C,Waterfall!EK$1)</f>
        <v>0</v>
      </c>
      <c r="EL151" s="4">
        <f>SUMIFS(Purchase!$F:$F,Purchase!$A:$A,Waterfall!$A151,Purchase!$D:$D,Waterfall!$C151,Purchase!$C:$C,Waterfall!EL$1)</f>
        <v>0</v>
      </c>
      <c r="EM151" s="4">
        <f>SUMIFS(Purchase!$F:$F,Purchase!$A:$A,Waterfall!$A151,Purchase!$D:$D,Waterfall!$C151,Purchase!$C:$C,Waterfall!EM$1)</f>
        <v>0</v>
      </c>
      <c r="EN151" s="4">
        <f>SUMIFS(Purchase!$F:$F,Purchase!$A:$A,Waterfall!$A151,Purchase!$D:$D,Waterfall!$C151,Purchase!$C:$C,Waterfall!EN$1)</f>
        <v>0</v>
      </c>
      <c r="EO151" s="4">
        <f>SUMIFS(Purchase!$F:$F,Purchase!$A:$A,Waterfall!$A151,Purchase!$D:$D,Waterfall!$C151,Purchase!$C:$C,Waterfall!EO$1)</f>
        <v>0</v>
      </c>
      <c r="EP151" s="4">
        <f>SUMIFS(Purchase!$F:$F,Purchase!$A:$A,Waterfall!$A151,Purchase!$D:$D,Waterfall!$C151,Purchase!$C:$C,Waterfall!EP$1)</f>
        <v>0</v>
      </c>
      <c r="EQ151" s="4">
        <f>SUMIFS(Purchase!$F:$F,Purchase!$A:$A,Waterfall!$A151,Purchase!$D:$D,Waterfall!$C151,Purchase!$C:$C,Waterfall!EQ$1)</f>
        <v>0</v>
      </c>
      <c r="ER151" s="4">
        <f>SUMIFS(Purchase!$F:$F,Purchase!$A:$A,Waterfall!$A151,Purchase!$D:$D,Waterfall!$C151,Purchase!$C:$C,Waterfall!ER$1)</f>
        <v>0</v>
      </c>
      <c r="ES151" s="4">
        <f>SUMIFS(Purchase!$F:$F,Purchase!$A:$A,Waterfall!$A151,Purchase!$D:$D,Waterfall!$C151,Purchase!$C:$C,Waterfall!ES$1)</f>
        <v>0</v>
      </c>
      <c r="ET151" s="4">
        <f>SUMIFS(Purchase!$F:$F,Purchase!$A:$A,Waterfall!$A151,Purchase!$D:$D,Waterfall!$C151,Purchase!$C:$C,Waterfall!ET$1)</f>
        <v>0</v>
      </c>
      <c r="EU151" s="4">
        <f>SUMIFS(Purchase!$F:$F,Purchase!$A:$A,Waterfall!$A151,Purchase!$D:$D,Waterfall!$C151,Purchase!$C:$C,Waterfall!EU$1)</f>
        <v>0</v>
      </c>
      <c r="EV151" s="4">
        <f>SUMIFS(Purchase!$F:$F,Purchase!$A:$A,Waterfall!$A151,Purchase!$D:$D,Waterfall!$C151,Purchase!$C:$C,Waterfall!EV$1)</f>
        <v>0</v>
      </c>
      <c r="EW151" s="4">
        <f>SUMIFS(Purchase!$F:$F,Purchase!$A:$A,Waterfall!$A151,Purchase!$D:$D,Waterfall!$C151,Purchase!$C:$C,Waterfall!EW$1)</f>
        <v>0</v>
      </c>
      <c r="EX151" s="4">
        <f>SUMIFS(Purchase!$F:$F,Purchase!$A:$A,Waterfall!$A151,Purchase!$D:$D,Waterfall!$C151,Purchase!$C:$C,Waterfall!EX$1)</f>
        <v>0</v>
      </c>
      <c r="EY151" s="4">
        <f>SUMIFS(Purchase!$F:$F,Purchase!$A:$A,Waterfall!$A151,Purchase!$D:$D,Waterfall!$C151,Purchase!$C:$C,Waterfall!EY$1)</f>
        <v>0</v>
      </c>
      <c r="EZ151" s="4">
        <f>SUMIFS(Purchase!$F:$F,Purchase!$A:$A,Waterfall!$A151,Purchase!$D:$D,Waterfall!$C151,Purchase!$C:$C,Waterfall!EZ$1)</f>
        <v>0</v>
      </c>
      <c r="FA151" s="4">
        <f>SUMIFS(Purchase!$F:$F,Purchase!$A:$A,Waterfall!$A151,Purchase!$D:$D,Waterfall!$C151,Purchase!$C:$C,Waterfall!FA$1)</f>
        <v>0</v>
      </c>
      <c r="FB151" s="4">
        <f>SUMIFS(Purchase!$F:$F,Purchase!$A:$A,Waterfall!$A151,Purchase!$D:$D,Waterfall!$C151,Purchase!$C:$C,Waterfall!FB$1)</f>
        <v>0</v>
      </c>
      <c r="FC151" s="4">
        <f>SUMIFS(Purchase!$F:$F,Purchase!$A:$A,Waterfall!$A151,Purchase!$D:$D,Waterfall!$C151,Purchase!$C:$C,Waterfall!FC$1)</f>
        <v>0</v>
      </c>
      <c r="FD151" s="4">
        <f>SUMIFS(Purchase!$F:$F,Purchase!$A:$A,Waterfall!$A151,Purchase!$D:$D,Waterfall!$C151,Purchase!$C:$C,Waterfall!FD$1)</f>
        <v>0</v>
      </c>
      <c r="FE151" s="4">
        <f>SUMIFS(Purchase!$F:$F,Purchase!$A:$A,Waterfall!$A151,Purchase!$D:$D,Waterfall!$C151,Purchase!$C:$C,Waterfall!FE$1)</f>
        <v>0</v>
      </c>
      <c r="FF151" s="4">
        <f>SUMIFS(Purchase!$F:$F,Purchase!$A:$A,Waterfall!$A151,Purchase!$D:$D,Waterfall!$C151,Purchase!$C:$C,Waterfall!FF$1)</f>
        <v>0</v>
      </c>
      <c r="FG151" s="4">
        <f>SUMIFS(Purchase!$F:$F,Purchase!$A:$A,Waterfall!$A151,Purchase!$D:$D,Waterfall!$C151,Purchase!$C:$C,Waterfall!FG$1)</f>
        <v>0</v>
      </c>
      <c r="FH151" s="4">
        <f>SUMIFS(Purchase!$F:$F,Purchase!$A:$A,Waterfall!$A151,Purchase!$D:$D,Waterfall!$C151,Purchase!$C:$C,Waterfall!FH$1)</f>
        <v>0</v>
      </c>
      <c r="FI151" s="4">
        <f>SUMIFS(Purchase!$F:$F,Purchase!$A:$A,Waterfall!$A151,Purchase!$D:$D,Waterfall!$C151,Purchase!$C:$C,Waterfall!FI$1)</f>
        <v>0</v>
      </c>
      <c r="FJ151" s="4">
        <f>SUMIFS(Purchase!$F:$F,Purchase!$A:$A,Waterfall!$A151,Purchase!$D:$D,Waterfall!$C151,Purchase!$C:$C,Waterfall!FJ$1)</f>
        <v>0</v>
      </c>
      <c r="FK151" s="4">
        <f>SUMIFS(Purchase!$F:$F,Purchase!$A:$A,Waterfall!$A151,Purchase!$D:$D,Waterfall!$C151,Purchase!$C:$C,Waterfall!FK$1)</f>
        <v>0</v>
      </c>
      <c r="FL151" s="4">
        <f>SUMIFS(Purchase!$F:$F,Purchase!$A:$A,Waterfall!$A151,Purchase!$D:$D,Waterfall!$C151,Purchase!$C:$C,Waterfall!FL$1)</f>
        <v>0</v>
      </c>
      <c r="FM151" s="4">
        <f>SUMIFS(Purchase!$F:$F,Purchase!$A:$A,Waterfall!$A151,Purchase!$D:$D,Waterfall!$C151,Purchase!$C:$C,Waterfall!FM$1)</f>
        <v>0</v>
      </c>
      <c r="FN151" s="4">
        <f>SUMIFS(Purchase!$F:$F,Purchase!$A:$A,Waterfall!$A151,Purchase!$D:$D,Waterfall!$C151,Purchase!$C:$C,Waterfall!FN$1)</f>
        <v>0</v>
      </c>
      <c r="FO151" s="4">
        <f>SUMIFS(Purchase!$F:$F,Purchase!$A:$A,Waterfall!$A151,Purchase!$D:$D,Waterfall!$C151,Purchase!$C:$C,Waterfall!FO$1)</f>
        <v>0</v>
      </c>
      <c r="FP151" s="4">
        <f>SUMIFS(Purchase!$F:$F,Purchase!$A:$A,Waterfall!$A151,Purchase!$D:$D,Waterfall!$C151,Purchase!$C:$C,Waterfall!FP$1)</f>
        <v>0</v>
      </c>
      <c r="FQ151" s="4">
        <f>SUMIFS(Purchase!$F:$F,Purchase!$A:$A,Waterfall!$A151,Purchase!$D:$D,Waterfall!$C151,Purchase!$C:$C,Waterfall!FQ$1)</f>
        <v>0</v>
      </c>
      <c r="FR151" s="4">
        <f>SUMIFS(Purchase!$F:$F,Purchase!$A:$A,Waterfall!$A151,Purchase!$D:$D,Waterfall!$C151,Purchase!$C:$C,Waterfall!FR$1)</f>
        <v>0</v>
      </c>
      <c r="FS151" s="4">
        <f>SUMIFS(Purchase!$F:$F,Purchase!$A:$A,Waterfall!$A151,Purchase!$D:$D,Waterfall!$C151,Purchase!$C:$C,Waterfall!FS$1)</f>
        <v>0</v>
      </c>
      <c r="FT151" s="4">
        <f>SUMIFS(Purchase!$F:$F,Purchase!$A:$A,Waterfall!$A151,Purchase!$D:$D,Waterfall!$C151,Purchase!$C:$C,Waterfall!FT$1)</f>
        <v>0</v>
      </c>
      <c r="FU151" s="4">
        <f>SUMIFS(Purchase!$F:$F,Purchase!$A:$A,Waterfall!$A151,Purchase!$D:$D,Waterfall!$C151,Purchase!$C:$C,Waterfall!FU$1)</f>
        <v>0</v>
      </c>
      <c r="FV151" s="4">
        <f>SUMIFS(Purchase!$F:$F,Purchase!$A:$A,Waterfall!$A151,Purchase!$D:$D,Waterfall!$C151,Purchase!$C:$C,Waterfall!FV$1)</f>
        <v>0</v>
      </c>
      <c r="FW151" s="4">
        <f>SUMIFS(Purchase!$F:$F,Purchase!$A:$A,Waterfall!$A151,Purchase!$D:$D,Waterfall!$C151,Purchase!$C:$C,Waterfall!FW$1)</f>
        <v>0</v>
      </c>
      <c r="FX151" s="4">
        <f>SUMIFS(Purchase!$F:$F,Purchase!$A:$A,Waterfall!$A151,Purchase!$D:$D,Waterfall!$C151,Purchase!$C:$C,Waterfall!FX$1)</f>
        <v>0</v>
      </c>
      <c r="FY151" s="4">
        <f>SUMIFS(Purchase!$F:$F,Purchase!$A:$A,Waterfall!$A151,Purchase!$D:$D,Waterfall!$C151,Purchase!$C:$C,Waterfall!FY$1)</f>
        <v>0</v>
      </c>
      <c r="FZ151" s="4">
        <f>SUMIFS(Purchase!$F:$F,Purchase!$A:$A,Waterfall!$A151,Purchase!$D:$D,Waterfall!$C151,Purchase!$C:$C,Waterfall!FZ$1)</f>
        <v>0</v>
      </c>
      <c r="GA151" s="4">
        <f>SUMIFS(Purchase!$F:$F,Purchase!$A:$A,Waterfall!$A151,Purchase!$D:$D,Waterfall!$C151,Purchase!$C:$C,Waterfall!GA$1)</f>
        <v>0</v>
      </c>
      <c r="GB151" s="4">
        <f>SUMIFS(Purchase!$F:$F,Purchase!$A:$A,Waterfall!$A151,Purchase!$D:$D,Waterfall!$C151,Purchase!$C:$C,Waterfall!GB$1)</f>
        <v>0</v>
      </c>
      <c r="GC151" s="4">
        <f>SUMIFS(Purchase!$F:$F,Purchase!$A:$A,Waterfall!$A151,Purchase!$D:$D,Waterfall!$C151,Purchase!$C:$C,Waterfall!GC$1)</f>
        <v>0</v>
      </c>
      <c r="GD151" s="4">
        <f>SUMIFS(Purchase!$F:$F,Purchase!$A:$A,Waterfall!$A151,Purchase!$D:$D,Waterfall!$C151,Purchase!$C:$C,Waterfall!GD$1)</f>
        <v>0</v>
      </c>
      <c r="GE151" s="4">
        <f>SUMIFS(Purchase!$F:$F,Purchase!$A:$A,Waterfall!$A151,Purchase!$D:$D,Waterfall!$C151,Purchase!$C:$C,Waterfall!GE$1)</f>
        <v>0</v>
      </c>
      <c r="GF151" s="4">
        <f>SUMIFS(Purchase!$F:$F,Purchase!$A:$A,Waterfall!$A151,Purchase!$D:$D,Waterfall!$C151,Purchase!$C:$C,Waterfall!GF$1)</f>
        <v>0</v>
      </c>
      <c r="GG151" s="4">
        <f>SUMIFS(Purchase!$F:$F,Purchase!$A:$A,Waterfall!$A151,Purchase!$D:$D,Waterfall!$C151,Purchase!$C:$C,Waterfall!GG$1)</f>
        <v>0</v>
      </c>
      <c r="GH151" s="4">
        <f>SUMIFS(Purchase!$F:$F,Purchase!$A:$A,Waterfall!$A151,Purchase!$D:$D,Waterfall!$C151,Purchase!$C:$C,Waterfall!GH$1)</f>
        <v>0</v>
      </c>
      <c r="GI151" s="4">
        <f>SUMIFS(Purchase!$F:$F,Purchase!$A:$A,Waterfall!$A151,Purchase!$D:$D,Waterfall!$C151,Purchase!$C:$C,Waterfall!GI$1)</f>
        <v>0</v>
      </c>
    </row>
    <row r="152" spans="1:191" x14ac:dyDescent="0.35">
      <c r="A152" s="8">
        <f t="shared" si="5"/>
        <v>1</v>
      </c>
      <c r="B152" s="2" t="str">
        <f>VLOOKUP($A152,Centers!$B$1:$C$120,2,)</f>
        <v>GATE</v>
      </c>
      <c r="C152" s="3">
        <v>45029</v>
      </c>
      <c r="D152" s="4">
        <f>IF($A152=1,SUM(SUMIFS(Indent!$E:$E,Indent!$C:$C,Waterfall!$C152,Indent!$A:$A,Centers!$A$2),SUMIFS(Indent!$E:$E,Indent!$C:$C,Waterfall!$C152,Indent!$A:$A,Centers!$A$3),SUMIFS(Indent!$E:$E,Indent!$C:$C,Waterfall!$C152,Indent!$A:$A,Centers!$A$4),SUMIFS(Indent!$E:$E,Indent!$C:$C,Waterfall!$C152,Indent!$A:$A,Centers!$A$5),SUMIFS(Indent!$E:$E,Indent!$C:$C,Waterfall!$C152,Indent!$A:$A,Centers!$A$6),SUMIFS(Indent!$E:$E,Indent!$C:$C,Waterfall!$C152,Indent!$A:$A,Centers!$A$7),SUMIFS(Indent!$E:$E,Indent!$C:$C,Waterfall!$C152,Indent!$A:$A,Centers!$A$8)),SUMIFS(Indent!$E:$E,Indent!$C:$C,Waterfall!$C152,Indent!$A:$A,$A152))</f>
        <v>0</v>
      </c>
      <c r="E152" s="4">
        <f>SUMIFS(Purchase!$F:$F,Purchase!$A:$A,Waterfall!$A152,Purchase!$D:$D,Waterfall!$C152,Purchase!$C:$C,Waterfall!E$1)</f>
        <v>0</v>
      </c>
      <c r="F152" s="4">
        <f>SUMIFS(Purchase!$F:$F,Purchase!$A:$A,Waterfall!$A152,Purchase!$D:$D,Waterfall!$C152,Purchase!$C:$C,Waterfall!F$1)</f>
        <v>0</v>
      </c>
      <c r="G152" s="4">
        <f>SUMIFS(Purchase!$F:$F,Purchase!$A:$A,Waterfall!$A152,Purchase!$D:$D,Waterfall!$C152,Purchase!$C:$C,Waterfall!G$1)</f>
        <v>0</v>
      </c>
      <c r="H152" s="4">
        <f>SUMIFS(Purchase!$F:$F,Purchase!$A:$A,Waterfall!$A152,Purchase!$D:$D,Waterfall!$C152,Purchase!$C:$C,Waterfall!H$1)</f>
        <v>0</v>
      </c>
      <c r="I152" s="4">
        <f>SUMIFS(Purchase!$F:$F,Purchase!$A:$A,Waterfall!$A152,Purchase!$D:$D,Waterfall!$C152,Purchase!$C:$C,Waterfall!I$1)</f>
        <v>0</v>
      </c>
      <c r="J152" s="4">
        <f>SUMIFS(Purchase!$F:$F,Purchase!$A:$A,Waterfall!$A152,Purchase!$D:$D,Waterfall!$C152,Purchase!$C:$C,Waterfall!J$1)</f>
        <v>0</v>
      </c>
      <c r="K152" s="4">
        <f>SUMIFS(Purchase!$F:$F,Purchase!$A:$A,Waterfall!$A152,Purchase!$D:$D,Waterfall!$C152,Purchase!$C:$C,Waterfall!K$1)</f>
        <v>0</v>
      </c>
      <c r="L152" s="4">
        <f>SUMIFS(Purchase!$F:$F,Purchase!$A:$A,Waterfall!$A152,Purchase!$D:$D,Waterfall!$C152,Purchase!$C:$C,Waterfall!L$1)</f>
        <v>0</v>
      </c>
      <c r="M152" s="4">
        <f>SUMIFS(Purchase!$F:$F,Purchase!$A:$A,Waterfall!$A152,Purchase!$D:$D,Waterfall!$C152,Purchase!$C:$C,Waterfall!M$1)</f>
        <v>0</v>
      </c>
      <c r="N152" s="4">
        <f>SUMIFS(Purchase!$F:$F,Purchase!$A:$A,Waterfall!$A152,Purchase!$D:$D,Waterfall!$C152,Purchase!$C:$C,Waterfall!N$1)</f>
        <v>0</v>
      </c>
      <c r="O152" s="4">
        <f>SUMIFS(Purchase!$F:$F,Purchase!$A:$A,Waterfall!$A152,Purchase!$D:$D,Waterfall!$C152,Purchase!$C:$C,Waterfall!O$1)</f>
        <v>0</v>
      </c>
      <c r="P152" s="4">
        <f>SUMIFS(Purchase!$F:$F,Purchase!$A:$A,Waterfall!$A152,Purchase!$D:$D,Waterfall!$C152,Purchase!$C:$C,Waterfall!P$1)</f>
        <v>0</v>
      </c>
      <c r="Q152" s="4">
        <f>SUMIFS(Purchase!$F:$F,Purchase!$A:$A,Waterfall!$A152,Purchase!$D:$D,Waterfall!$C152,Purchase!$C:$C,Waterfall!Q$1)</f>
        <v>0</v>
      </c>
      <c r="R152" s="4">
        <f>SUMIFS(Purchase!$F:$F,Purchase!$A:$A,Waterfall!$A152,Purchase!$D:$D,Waterfall!$C152,Purchase!$C:$C,Waterfall!R$1)</f>
        <v>0</v>
      </c>
      <c r="S152" s="4">
        <f>SUMIFS(Purchase!$F:$F,Purchase!$A:$A,Waterfall!$A152,Purchase!$D:$D,Waterfall!$C152,Purchase!$C:$C,Waterfall!S$1)</f>
        <v>0</v>
      </c>
      <c r="T152" s="4">
        <f>SUMIFS(Purchase!$F:$F,Purchase!$A:$A,Waterfall!$A152,Purchase!$D:$D,Waterfall!$C152,Purchase!$C:$C,Waterfall!T$1)</f>
        <v>0</v>
      </c>
      <c r="U152" s="4">
        <f>SUMIFS(Purchase!$F:$F,Purchase!$A:$A,Waterfall!$A152,Purchase!$D:$D,Waterfall!$C152,Purchase!$C:$C,Waterfall!U$1)</f>
        <v>0</v>
      </c>
      <c r="V152" s="4">
        <f>SUMIFS(Purchase!$F:$F,Purchase!$A:$A,Waterfall!$A152,Purchase!$D:$D,Waterfall!$C152,Purchase!$C:$C,Waterfall!V$1)</f>
        <v>0</v>
      </c>
      <c r="W152" s="4">
        <f>SUMIFS(Purchase!$F:$F,Purchase!$A:$A,Waterfall!$A152,Purchase!$D:$D,Waterfall!$C152,Purchase!$C:$C,Waterfall!W$1)</f>
        <v>0</v>
      </c>
      <c r="X152" s="4">
        <f>SUMIFS(Purchase!$F:$F,Purchase!$A:$A,Waterfall!$A152,Purchase!$D:$D,Waterfall!$C152,Purchase!$C:$C,Waterfall!X$1)</f>
        <v>0</v>
      </c>
      <c r="Y152" s="4">
        <f>SUMIFS(Purchase!$F:$F,Purchase!$A:$A,Waterfall!$A152,Purchase!$D:$D,Waterfall!$C152,Purchase!$C:$C,Waterfall!Y$1)</f>
        <v>0</v>
      </c>
      <c r="Z152" s="4">
        <f>SUMIFS(Purchase!$F:$F,Purchase!$A:$A,Waterfall!$A152,Purchase!$D:$D,Waterfall!$C152,Purchase!$C:$C,Waterfall!Z$1)</f>
        <v>0</v>
      </c>
      <c r="AA152" s="4">
        <f>SUMIFS(Purchase!$F:$F,Purchase!$A:$A,Waterfall!$A152,Purchase!$D:$D,Waterfall!$C152,Purchase!$C:$C,Waterfall!AA$1)</f>
        <v>0</v>
      </c>
      <c r="AB152" s="4">
        <f>SUMIFS(Purchase!$F:$F,Purchase!$A:$A,Waterfall!$A152,Purchase!$D:$D,Waterfall!$C152,Purchase!$C:$C,Waterfall!AB$1)</f>
        <v>0</v>
      </c>
      <c r="AC152" s="4">
        <f>SUMIFS(Purchase!$F:$F,Purchase!$A:$A,Waterfall!$A152,Purchase!$D:$D,Waterfall!$C152,Purchase!$C:$C,Waterfall!AC$1)</f>
        <v>0</v>
      </c>
      <c r="AD152" s="4">
        <f>SUMIFS(Purchase!$F:$F,Purchase!$A:$A,Waterfall!$A152,Purchase!$D:$D,Waterfall!$C152,Purchase!$C:$C,Waterfall!AD$1)</f>
        <v>0</v>
      </c>
      <c r="AE152" s="4">
        <f>SUMIFS(Purchase!$F:$F,Purchase!$A:$A,Waterfall!$A152,Purchase!$D:$D,Waterfall!$C152,Purchase!$C:$C,Waterfall!AE$1)</f>
        <v>0</v>
      </c>
      <c r="AF152" s="4">
        <f>SUMIFS(Purchase!$F:$F,Purchase!$A:$A,Waterfall!$A152,Purchase!$D:$D,Waterfall!$C152,Purchase!$C:$C,Waterfall!AF$1)</f>
        <v>0</v>
      </c>
      <c r="AG152" s="4">
        <f>SUMIFS(Purchase!$F:$F,Purchase!$A:$A,Waterfall!$A152,Purchase!$D:$D,Waterfall!$C152,Purchase!$C:$C,Waterfall!AG$1)</f>
        <v>0</v>
      </c>
      <c r="AH152" s="4">
        <f>SUMIFS(Purchase!$F:$F,Purchase!$A:$A,Waterfall!$A152,Purchase!$D:$D,Waterfall!$C152,Purchase!$C:$C,Waterfall!AH$1)</f>
        <v>0</v>
      </c>
      <c r="AI152" s="4">
        <f>SUMIFS(Purchase!$F:$F,Purchase!$A:$A,Waterfall!$A152,Purchase!$D:$D,Waterfall!$C152,Purchase!$C:$C,Waterfall!AI$1)</f>
        <v>0</v>
      </c>
      <c r="AJ152" s="4">
        <f>SUMIFS(Purchase!$F:$F,Purchase!$A:$A,Waterfall!$A152,Purchase!$D:$D,Waterfall!$C152,Purchase!$C:$C,Waterfall!AJ$1)</f>
        <v>0</v>
      </c>
      <c r="AK152" s="4">
        <f>SUMIFS(Purchase!$F:$F,Purchase!$A:$A,Waterfall!$A152,Purchase!$D:$D,Waterfall!$C152,Purchase!$C:$C,Waterfall!AK$1)</f>
        <v>0</v>
      </c>
      <c r="AL152" s="4">
        <f>SUMIFS(Purchase!$F:$F,Purchase!$A:$A,Waterfall!$A152,Purchase!$D:$D,Waterfall!$C152,Purchase!$C:$C,Waterfall!AL$1)</f>
        <v>0</v>
      </c>
      <c r="AM152" s="4">
        <f>SUMIFS(Purchase!$F:$F,Purchase!$A:$A,Waterfall!$A152,Purchase!$D:$D,Waterfall!$C152,Purchase!$C:$C,Waterfall!AM$1)</f>
        <v>0</v>
      </c>
      <c r="AN152" s="4">
        <f>SUMIFS(Purchase!$F:$F,Purchase!$A:$A,Waterfall!$A152,Purchase!$D:$D,Waterfall!$C152,Purchase!$C:$C,Waterfall!AN$1)</f>
        <v>0</v>
      </c>
      <c r="AO152" s="4">
        <f>SUMIFS(Purchase!$F:$F,Purchase!$A:$A,Waterfall!$A152,Purchase!$D:$D,Waterfall!$C152,Purchase!$C:$C,Waterfall!AO$1)</f>
        <v>0</v>
      </c>
      <c r="AP152" s="4">
        <f>SUMIFS(Purchase!$F:$F,Purchase!$A:$A,Waterfall!$A152,Purchase!$D:$D,Waterfall!$C152,Purchase!$C:$C,Waterfall!AP$1)</f>
        <v>0</v>
      </c>
      <c r="AQ152" s="4">
        <f>SUMIFS(Purchase!$F:$F,Purchase!$A:$A,Waterfall!$A152,Purchase!$D:$D,Waterfall!$C152,Purchase!$C:$C,Waterfall!AQ$1)</f>
        <v>0</v>
      </c>
      <c r="AR152" s="4">
        <f>SUMIFS(Purchase!$F:$F,Purchase!$A:$A,Waterfall!$A152,Purchase!$D:$D,Waterfall!$C152,Purchase!$C:$C,Waterfall!AR$1)</f>
        <v>0</v>
      </c>
      <c r="AS152" s="4">
        <f>SUMIFS(Purchase!$F:$F,Purchase!$A:$A,Waterfall!$A152,Purchase!$D:$D,Waterfall!$C152,Purchase!$C:$C,Waterfall!AS$1)</f>
        <v>0</v>
      </c>
      <c r="AT152" s="4">
        <f>SUMIFS(Purchase!$F:$F,Purchase!$A:$A,Waterfall!$A152,Purchase!$D:$D,Waterfall!$C152,Purchase!$C:$C,Waterfall!AT$1)</f>
        <v>0</v>
      </c>
      <c r="AU152" s="4">
        <f>SUMIFS(Purchase!$F:$F,Purchase!$A:$A,Waterfall!$A152,Purchase!$D:$D,Waterfall!$C152,Purchase!$C:$C,Waterfall!AU$1)</f>
        <v>0</v>
      </c>
      <c r="AV152" s="4">
        <f>SUMIFS(Purchase!$F:$F,Purchase!$A:$A,Waterfall!$A152,Purchase!$D:$D,Waterfall!$C152,Purchase!$C:$C,Waterfall!AV$1)</f>
        <v>0</v>
      </c>
      <c r="AW152" s="4">
        <f>SUMIFS(Purchase!$F:$F,Purchase!$A:$A,Waterfall!$A152,Purchase!$D:$D,Waterfall!$C152,Purchase!$C:$C,Waterfall!AW$1)</f>
        <v>0</v>
      </c>
      <c r="AX152" s="4">
        <f>SUMIFS(Purchase!$F:$F,Purchase!$A:$A,Waterfall!$A152,Purchase!$D:$D,Waterfall!$C152,Purchase!$C:$C,Waterfall!AX$1)</f>
        <v>0</v>
      </c>
      <c r="AY152" s="4">
        <f>SUMIFS(Purchase!$F:$F,Purchase!$A:$A,Waterfall!$A152,Purchase!$D:$D,Waterfall!$C152,Purchase!$C:$C,Waterfall!AY$1)</f>
        <v>0</v>
      </c>
      <c r="AZ152" s="4">
        <f>SUMIFS(Purchase!$F:$F,Purchase!$A:$A,Waterfall!$A152,Purchase!$D:$D,Waterfall!$C152,Purchase!$C:$C,Waterfall!AZ$1)</f>
        <v>0</v>
      </c>
      <c r="BA152" s="4">
        <f>SUMIFS(Purchase!$F:$F,Purchase!$A:$A,Waterfall!$A152,Purchase!$D:$D,Waterfall!$C152,Purchase!$C:$C,Waterfall!BA$1)</f>
        <v>0</v>
      </c>
      <c r="BB152" s="4">
        <f>SUMIFS(Purchase!$F:$F,Purchase!$A:$A,Waterfall!$A152,Purchase!$D:$D,Waterfall!$C152,Purchase!$C:$C,Waterfall!BB$1)</f>
        <v>0</v>
      </c>
      <c r="BC152" s="4">
        <f>SUMIFS(Purchase!$F:$F,Purchase!$A:$A,Waterfall!$A152,Purchase!$D:$D,Waterfall!$C152,Purchase!$C:$C,Waterfall!BC$1)</f>
        <v>0</v>
      </c>
      <c r="BD152" s="4">
        <f>SUMIFS(Purchase!$F:$F,Purchase!$A:$A,Waterfall!$A152,Purchase!$D:$D,Waterfall!$C152,Purchase!$C:$C,Waterfall!BD$1)</f>
        <v>0</v>
      </c>
      <c r="BE152" s="4">
        <f>SUMIFS(Purchase!$F:$F,Purchase!$A:$A,Waterfall!$A152,Purchase!$D:$D,Waterfall!$C152,Purchase!$C:$C,Waterfall!BE$1)</f>
        <v>0</v>
      </c>
      <c r="BF152" s="4">
        <f>SUMIFS(Purchase!$F:$F,Purchase!$A:$A,Waterfall!$A152,Purchase!$D:$D,Waterfall!$C152,Purchase!$C:$C,Waterfall!BF$1)</f>
        <v>0</v>
      </c>
      <c r="BG152" s="4">
        <f>SUMIFS(Purchase!$F:$F,Purchase!$A:$A,Waterfall!$A152,Purchase!$D:$D,Waterfall!$C152,Purchase!$C:$C,Waterfall!BG$1)</f>
        <v>0</v>
      </c>
      <c r="BH152" s="4">
        <f>SUMIFS(Purchase!$F:$F,Purchase!$A:$A,Waterfall!$A152,Purchase!$D:$D,Waterfall!$C152,Purchase!$C:$C,Waterfall!BH$1)</f>
        <v>0</v>
      </c>
      <c r="BI152" s="4">
        <f>SUMIFS(Purchase!$F:$F,Purchase!$A:$A,Waterfall!$A152,Purchase!$D:$D,Waterfall!$C152,Purchase!$C:$C,Waterfall!BI$1)</f>
        <v>0</v>
      </c>
      <c r="BJ152" s="4">
        <f>SUMIFS(Purchase!$F:$F,Purchase!$A:$A,Waterfall!$A152,Purchase!$D:$D,Waterfall!$C152,Purchase!$C:$C,Waterfall!BJ$1)</f>
        <v>0</v>
      </c>
      <c r="BK152" s="4">
        <f>SUMIFS(Purchase!$F:$F,Purchase!$A:$A,Waterfall!$A152,Purchase!$D:$D,Waterfall!$C152,Purchase!$C:$C,Waterfall!BK$1)</f>
        <v>0</v>
      </c>
      <c r="BL152" s="4">
        <f>SUMIFS(Purchase!$F:$F,Purchase!$A:$A,Waterfall!$A152,Purchase!$D:$D,Waterfall!$C152,Purchase!$C:$C,Waterfall!BL$1)</f>
        <v>0</v>
      </c>
      <c r="BM152" s="4">
        <f>SUMIFS(Purchase!$F:$F,Purchase!$A:$A,Waterfall!$A152,Purchase!$D:$D,Waterfall!$C152,Purchase!$C:$C,Waterfall!BM$1)</f>
        <v>0</v>
      </c>
      <c r="BN152" s="4">
        <f>SUMIFS(Purchase!$F:$F,Purchase!$A:$A,Waterfall!$A152,Purchase!$D:$D,Waterfall!$C152,Purchase!$C:$C,Waterfall!BN$1)</f>
        <v>0</v>
      </c>
      <c r="BO152" s="4">
        <f>SUMIFS(Purchase!$F:$F,Purchase!$A:$A,Waterfall!$A152,Purchase!$D:$D,Waterfall!$C152,Purchase!$C:$C,Waterfall!BO$1)</f>
        <v>0</v>
      </c>
      <c r="BP152" s="4">
        <f>SUMIFS(Purchase!$F:$F,Purchase!$A:$A,Waterfall!$A152,Purchase!$D:$D,Waterfall!$C152,Purchase!$C:$C,Waterfall!BP$1)</f>
        <v>0</v>
      </c>
      <c r="BQ152" s="4">
        <f>SUMIFS(Purchase!$F:$F,Purchase!$A:$A,Waterfall!$A152,Purchase!$D:$D,Waterfall!$C152,Purchase!$C:$C,Waterfall!BQ$1)</f>
        <v>0</v>
      </c>
      <c r="BR152" s="4">
        <f>SUMIFS(Purchase!$F:$F,Purchase!$A:$A,Waterfall!$A152,Purchase!$D:$D,Waterfall!$C152,Purchase!$C:$C,Waterfall!BR$1)</f>
        <v>0</v>
      </c>
      <c r="BS152" s="4">
        <f>SUMIFS(Purchase!$F:$F,Purchase!$A:$A,Waterfall!$A152,Purchase!$D:$D,Waterfall!$C152,Purchase!$C:$C,Waterfall!BS$1)</f>
        <v>0</v>
      </c>
      <c r="BT152" s="4">
        <f>SUMIFS(Purchase!$F:$F,Purchase!$A:$A,Waterfall!$A152,Purchase!$D:$D,Waterfall!$C152,Purchase!$C:$C,Waterfall!BT$1)</f>
        <v>0</v>
      </c>
      <c r="BU152" s="4">
        <f>SUMIFS(Purchase!$F:$F,Purchase!$A:$A,Waterfall!$A152,Purchase!$D:$D,Waterfall!$C152,Purchase!$C:$C,Waterfall!BU$1)</f>
        <v>0</v>
      </c>
      <c r="BV152" s="4">
        <f>SUMIFS(Purchase!$F:$F,Purchase!$A:$A,Waterfall!$A152,Purchase!$D:$D,Waterfall!$C152,Purchase!$C:$C,Waterfall!BV$1)</f>
        <v>0</v>
      </c>
      <c r="BW152" s="4">
        <f>SUMIFS(Purchase!$F:$F,Purchase!$A:$A,Waterfall!$A152,Purchase!$D:$D,Waterfall!$C152,Purchase!$C:$C,Waterfall!BW$1)</f>
        <v>0</v>
      </c>
      <c r="BX152" s="4">
        <f>SUMIFS(Purchase!$F:$F,Purchase!$A:$A,Waterfall!$A152,Purchase!$D:$D,Waterfall!$C152,Purchase!$C:$C,Waterfall!BX$1)</f>
        <v>0</v>
      </c>
      <c r="BY152" s="4">
        <f>SUMIFS(Purchase!$F:$F,Purchase!$A:$A,Waterfall!$A152,Purchase!$D:$D,Waterfall!$C152,Purchase!$C:$C,Waterfall!BY$1)</f>
        <v>0</v>
      </c>
      <c r="BZ152" s="4">
        <f>SUMIFS(Purchase!$F:$F,Purchase!$A:$A,Waterfall!$A152,Purchase!$D:$D,Waterfall!$C152,Purchase!$C:$C,Waterfall!BZ$1)</f>
        <v>0</v>
      </c>
      <c r="CA152" s="4">
        <f>SUMIFS(Purchase!$F:$F,Purchase!$A:$A,Waterfall!$A152,Purchase!$D:$D,Waterfall!$C152,Purchase!$C:$C,Waterfall!CA$1)</f>
        <v>0</v>
      </c>
      <c r="CB152" s="4">
        <f>SUMIFS(Purchase!$F:$F,Purchase!$A:$A,Waterfall!$A152,Purchase!$D:$D,Waterfall!$C152,Purchase!$C:$C,Waterfall!CB$1)</f>
        <v>0</v>
      </c>
      <c r="CC152" s="4">
        <f>SUMIFS(Purchase!$F:$F,Purchase!$A:$A,Waterfall!$A152,Purchase!$D:$D,Waterfall!$C152,Purchase!$C:$C,Waterfall!CC$1)</f>
        <v>0</v>
      </c>
      <c r="CD152" s="4">
        <f>SUMIFS(Purchase!$F:$F,Purchase!$A:$A,Waterfall!$A152,Purchase!$D:$D,Waterfall!$C152,Purchase!$C:$C,Waterfall!CD$1)</f>
        <v>0</v>
      </c>
      <c r="CE152" s="4">
        <f>SUMIFS(Purchase!$F:$F,Purchase!$A:$A,Waterfall!$A152,Purchase!$D:$D,Waterfall!$C152,Purchase!$C:$C,Waterfall!CE$1)</f>
        <v>0</v>
      </c>
      <c r="CF152" s="4">
        <f>SUMIFS(Purchase!$F:$F,Purchase!$A:$A,Waterfall!$A152,Purchase!$D:$D,Waterfall!$C152,Purchase!$C:$C,Waterfall!CF$1)</f>
        <v>0</v>
      </c>
      <c r="CG152" s="4">
        <f>SUMIFS(Purchase!$F:$F,Purchase!$A:$A,Waterfall!$A152,Purchase!$D:$D,Waterfall!$C152,Purchase!$C:$C,Waterfall!CG$1)</f>
        <v>0</v>
      </c>
      <c r="CH152" s="4">
        <f>SUMIFS(Purchase!$F:$F,Purchase!$A:$A,Waterfall!$A152,Purchase!$D:$D,Waterfall!$C152,Purchase!$C:$C,Waterfall!CH$1)</f>
        <v>0</v>
      </c>
      <c r="CI152" s="4">
        <f>SUMIFS(Purchase!$F:$F,Purchase!$A:$A,Waterfall!$A152,Purchase!$D:$D,Waterfall!$C152,Purchase!$C:$C,Waterfall!CI$1)</f>
        <v>0</v>
      </c>
      <c r="CJ152" s="4">
        <f>SUMIFS(Purchase!$F:$F,Purchase!$A:$A,Waterfall!$A152,Purchase!$D:$D,Waterfall!$C152,Purchase!$C:$C,Waterfall!CJ$1)</f>
        <v>0</v>
      </c>
      <c r="CK152" s="4">
        <f>SUMIFS(Purchase!$F:$F,Purchase!$A:$A,Waterfall!$A152,Purchase!$D:$D,Waterfall!$C152,Purchase!$C:$C,Waterfall!CK$1)</f>
        <v>0</v>
      </c>
      <c r="CL152" s="4">
        <f>SUMIFS(Purchase!$F:$F,Purchase!$A:$A,Waterfall!$A152,Purchase!$D:$D,Waterfall!$C152,Purchase!$C:$C,Waterfall!CL$1)</f>
        <v>0</v>
      </c>
      <c r="CM152" s="4">
        <f>SUMIFS(Purchase!$F:$F,Purchase!$A:$A,Waterfall!$A152,Purchase!$D:$D,Waterfall!$C152,Purchase!$C:$C,Waterfall!CM$1)</f>
        <v>0</v>
      </c>
      <c r="CN152" s="4">
        <f>SUMIFS(Purchase!$F:$F,Purchase!$A:$A,Waterfall!$A152,Purchase!$D:$D,Waterfall!$C152,Purchase!$C:$C,Waterfall!CN$1)</f>
        <v>0</v>
      </c>
      <c r="CO152" s="4">
        <f>SUMIFS(Purchase!$F:$F,Purchase!$A:$A,Waterfall!$A152,Purchase!$D:$D,Waterfall!$C152,Purchase!$C:$C,Waterfall!CO$1)</f>
        <v>0</v>
      </c>
      <c r="CP152" s="4">
        <f>SUMIFS(Purchase!$F:$F,Purchase!$A:$A,Waterfall!$A152,Purchase!$D:$D,Waterfall!$C152,Purchase!$C:$C,Waterfall!CP$1)</f>
        <v>0</v>
      </c>
      <c r="CQ152" s="4">
        <f>SUMIFS(Purchase!$F:$F,Purchase!$A:$A,Waterfall!$A152,Purchase!$D:$D,Waterfall!$C152,Purchase!$C:$C,Waterfall!CQ$1)</f>
        <v>0</v>
      </c>
      <c r="CR152" s="4">
        <f>SUMIFS(Purchase!$F:$F,Purchase!$A:$A,Waterfall!$A152,Purchase!$D:$D,Waterfall!$C152,Purchase!$C:$C,Waterfall!CR$1)</f>
        <v>0</v>
      </c>
      <c r="CS152" s="4">
        <f>SUMIFS(Purchase!$F:$F,Purchase!$A:$A,Waterfall!$A152,Purchase!$D:$D,Waterfall!$C152,Purchase!$C:$C,Waterfall!CS$1)</f>
        <v>0</v>
      </c>
      <c r="CT152" s="4">
        <f>SUMIFS(Purchase!$F:$F,Purchase!$A:$A,Waterfall!$A152,Purchase!$D:$D,Waterfall!$C152,Purchase!$C:$C,Waterfall!CT$1)</f>
        <v>0</v>
      </c>
      <c r="CU152" s="4">
        <f>SUMIFS(Purchase!$F:$F,Purchase!$A:$A,Waterfall!$A152,Purchase!$D:$D,Waterfall!$C152,Purchase!$C:$C,Waterfall!CU$1)</f>
        <v>0</v>
      </c>
      <c r="CV152" s="4">
        <f>SUMIFS(Purchase!$F:$F,Purchase!$A:$A,Waterfall!$A152,Purchase!$D:$D,Waterfall!$C152,Purchase!$C:$C,Waterfall!CV$1)</f>
        <v>0</v>
      </c>
      <c r="CW152" s="4">
        <f>SUMIFS(Purchase!$F:$F,Purchase!$A:$A,Waterfall!$A152,Purchase!$D:$D,Waterfall!$C152,Purchase!$C:$C,Waterfall!CW$1)</f>
        <v>0</v>
      </c>
      <c r="CX152" s="4">
        <f>SUMIFS(Purchase!$F:$F,Purchase!$A:$A,Waterfall!$A152,Purchase!$D:$D,Waterfall!$C152,Purchase!$C:$C,Waterfall!CX$1)</f>
        <v>0</v>
      </c>
      <c r="CY152" s="4">
        <f>SUMIFS(Purchase!$F:$F,Purchase!$A:$A,Waterfall!$A152,Purchase!$D:$D,Waterfall!$C152,Purchase!$C:$C,Waterfall!CY$1)</f>
        <v>0</v>
      </c>
      <c r="CZ152" s="4">
        <f>SUMIFS(Purchase!$F:$F,Purchase!$A:$A,Waterfall!$A152,Purchase!$D:$D,Waterfall!$C152,Purchase!$C:$C,Waterfall!CZ$1)</f>
        <v>0</v>
      </c>
      <c r="DA152" s="4">
        <f>SUMIFS(Purchase!$F:$F,Purchase!$A:$A,Waterfall!$A152,Purchase!$D:$D,Waterfall!$C152,Purchase!$C:$C,Waterfall!DA$1)</f>
        <v>0</v>
      </c>
      <c r="DB152" s="4">
        <f>SUMIFS(Purchase!$F:$F,Purchase!$A:$A,Waterfall!$A152,Purchase!$D:$D,Waterfall!$C152,Purchase!$C:$C,Waterfall!DB$1)</f>
        <v>0</v>
      </c>
      <c r="DC152" s="4">
        <f>SUMIFS(Purchase!$F:$F,Purchase!$A:$A,Waterfall!$A152,Purchase!$D:$D,Waterfall!$C152,Purchase!$C:$C,Waterfall!DC$1)</f>
        <v>0</v>
      </c>
      <c r="DD152" s="4">
        <f>SUMIFS(Purchase!$F:$F,Purchase!$A:$A,Waterfall!$A152,Purchase!$D:$D,Waterfall!$C152,Purchase!$C:$C,Waterfall!DD$1)</f>
        <v>0</v>
      </c>
      <c r="DE152" s="4">
        <f>SUMIFS(Purchase!$F:$F,Purchase!$A:$A,Waterfall!$A152,Purchase!$D:$D,Waterfall!$C152,Purchase!$C:$C,Waterfall!DE$1)</f>
        <v>0</v>
      </c>
      <c r="DF152" s="4">
        <f>SUMIFS(Purchase!$F:$F,Purchase!$A:$A,Waterfall!$A152,Purchase!$D:$D,Waterfall!$C152,Purchase!$C:$C,Waterfall!DF$1)</f>
        <v>0</v>
      </c>
      <c r="DG152" s="4">
        <f>SUMIFS(Purchase!$F:$F,Purchase!$A:$A,Waterfall!$A152,Purchase!$D:$D,Waterfall!$C152,Purchase!$C:$C,Waterfall!DG$1)</f>
        <v>0</v>
      </c>
      <c r="DH152" s="4">
        <f>SUMIFS(Purchase!$F:$F,Purchase!$A:$A,Waterfall!$A152,Purchase!$D:$D,Waterfall!$C152,Purchase!$C:$C,Waterfall!DH$1)</f>
        <v>0</v>
      </c>
      <c r="DI152" s="4">
        <f>SUMIFS(Purchase!$F:$F,Purchase!$A:$A,Waterfall!$A152,Purchase!$D:$D,Waterfall!$C152,Purchase!$C:$C,Waterfall!DI$1)</f>
        <v>0</v>
      </c>
      <c r="DJ152" s="4">
        <f>SUMIFS(Purchase!$F:$F,Purchase!$A:$A,Waterfall!$A152,Purchase!$D:$D,Waterfall!$C152,Purchase!$C:$C,Waterfall!DJ$1)</f>
        <v>0</v>
      </c>
      <c r="DK152" s="4">
        <f>SUMIFS(Purchase!$F:$F,Purchase!$A:$A,Waterfall!$A152,Purchase!$D:$D,Waterfall!$C152,Purchase!$C:$C,Waterfall!DK$1)</f>
        <v>0</v>
      </c>
      <c r="DL152" s="4">
        <f>SUMIFS(Purchase!$F:$F,Purchase!$A:$A,Waterfall!$A152,Purchase!$D:$D,Waterfall!$C152,Purchase!$C:$C,Waterfall!DL$1)</f>
        <v>0</v>
      </c>
      <c r="DM152" s="4">
        <f>SUMIFS(Purchase!$F:$F,Purchase!$A:$A,Waterfall!$A152,Purchase!$D:$D,Waterfall!$C152,Purchase!$C:$C,Waterfall!DM$1)</f>
        <v>0</v>
      </c>
      <c r="DN152" s="4">
        <f>SUMIFS(Purchase!$F:$F,Purchase!$A:$A,Waterfall!$A152,Purchase!$D:$D,Waterfall!$C152,Purchase!$C:$C,Waterfall!DN$1)</f>
        <v>0</v>
      </c>
      <c r="DO152" s="4">
        <f>SUMIFS(Purchase!$F:$F,Purchase!$A:$A,Waterfall!$A152,Purchase!$D:$D,Waterfall!$C152,Purchase!$C:$C,Waterfall!DO$1)</f>
        <v>0</v>
      </c>
      <c r="DP152" s="4">
        <f>SUMIFS(Purchase!$F:$F,Purchase!$A:$A,Waterfall!$A152,Purchase!$D:$D,Waterfall!$C152,Purchase!$C:$C,Waterfall!DP$1)</f>
        <v>0</v>
      </c>
      <c r="DQ152" s="4">
        <f>SUMIFS(Purchase!$F:$F,Purchase!$A:$A,Waterfall!$A152,Purchase!$D:$D,Waterfall!$C152,Purchase!$C:$C,Waterfall!DQ$1)</f>
        <v>0</v>
      </c>
      <c r="DR152" s="4">
        <f>SUMIFS(Purchase!$F:$F,Purchase!$A:$A,Waterfall!$A152,Purchase!$D:$D,Waterfall!$C152,Purchase!$C:$C,Waterfall!DR$1)</f>
        <v>0</v>
      </c>
      <c r="DS152" s="4">
        <f>SUMIFS(Purchase!$F:$F,Purchase!$A:$A,Waterfall!$A152,Purchase!$D:$D,Waterfall!$C152,Purchase!$C:$C,Waterfall!DS$1)</f>
        <v>0</v>
      </c>
      <c r="DT152" s="4">
        <f>SUMIFS(Purchase!$F:$F,Purchase!$A:$A,Waterfall!$A152,Purchase!$D:$D,Waterfall!$C152,Purchase!$C:$C,Waterfall!DT$1)</f>
        <v>0</v>
      </c>
      <c r="DU152" s="4">
        <f>SUMIFS(Purchase!$F:$F,Purchase!$A:$A,Waterfall!$A152,Purchase!$D:$D,Waterfall!$C152,Purchase!$C:$C,Waterfall!DU$1)</f>
        <v>0</v>
      </c>
      <c r="DV152" s="4">
        <f>SUMIFS(Purchase!$F:$F,Purchase!$A:$A,Waterfall!$A152,Purchase!$D:$D,Waterfall!$C152,Purchase!$C:$C,Waterfall!DV$1)</f>
        <v>0</v>
      </c>
      <c r="DW152" s="4">
        <f>SUMIFS(Purchase!$F:$F,Purchase!$A:$A,Waterfall!$A152,Purchase!$D:$D,Waterfall!$C152,Purchase!$C:$C,Waterfall!DW$1)</f>
        <v>0</v>
      </c>
      <c r="DX152" s="4">
        <f>SUMIFS(Purchase!$F:$F,Purchase!$A:$A,Waterfall!$A152,Purchase!$D:$D,Waterfall!$C152,Purchase!$C:$C,Waterfall!DX$1)</f>
        <v>0</v>
      </c>
      <c r="DY152" s="4">
        <f>SUMIFS(Purchase!$F:$F,Purchase!$A:$A,Waterfall!$A152,Purchase!$D:$D,Waterfall!$C152,Purchase!$C:$C,Waterfall!DY$1)</f>
        <v>0</v>
      </c>
      <c r="DZ152" s="4">
        <f>SUMIFS(Purchase!$F:$F,Purchase!$A:$A,Waterfall!$A152,Purchase!$D:$D,Waterfall!$C152,Purchase!$C:$C,Waterfall!DZ$1)</f>
        <v>0</v>
      </c>
      <c r="EA152" s="4">
        <f>SUMIFS(Purchase!$F:$F,Purchase!$A:$A,Waterfall!$A152,Purchase!$D:$D,Waterfall!$C152,Purchase!$C:$C,Waterfall!EA$1)</f>
        <v>0</v>
      </c>
      <c r="EB152" s="4">
        <f>SUMIFS(Purchase!$F:$F,Purchase!$A:$A,Waterfall!$A152,Purchase!$D:$D,Waterfall!$C152,Purchase!$C:$C,Waterfall!EB$1)</f>
        <v>0</v>
      </c>
      <c r="EC152" s="4">
        <f>SUMIFS(Purchase!$F:$F,Purchase!$A:$A,Waterfall!$A152,Purchase!$D:$D,Waterfall!$C152,Purchase!$C:$C,Waterfall!EC$1)</f>
        <v>0</v>
      </c>
      <c r="ED152" s="4">
        <f>SUMIFS(Purchase!$F:$F,Purchase!$A:$A,Waterfall!$A152,Purchase!$D:$D,Waterfall!$C152,Purchase!$C:$C,Waterfall!ED$1)</f>
        <v>0</v>
      </c>
      <c r="EE152" s="4">
        <f>SUMIFS(Purchase!$F:$F,Purchase!$A:$A,Waterfall!$A152,Purchase!$D:$D,Waterfall!$C152,Purchase!$C:$C,Waterfall!EE$1)</f>
        <v>0</v>
      </c>
      <c r="EF152" s="4">
        <f>SUMIFS(Purchase!$F:$F,Purchase!$A:$A,Waterfall!$A152,Purchase!$D:$D,Waterfall!$C152,Purchase!$C:$C,Waterfall!EF$1)</f>
        <v>0</v>
      </c>
      <c r="EG152" s="4">
        <f>SUMIFS(Purchase!$F:$F,Purchase!$A:$A,Waterfall!$A152,Purchase!$D:$D,Waterfall!$C152,Purchase!$C:$C,Waterfall!EG$1)</f>
        <v>0</v>
      </c>
      <c r="EH152" s="4">
        <f>SUMIFS(Purchase!$F:$F,Purchase!$A:$A,Waterfall!$A152,Purchase!$D:$D,Waterfall!$C152,Purchase!$C:$C,Waterfall!EH$1)</f>
        <v>0</v>
      </c>
      <c r="EI152" s="4">
        <f>SUMIFS(Purchase!$F:$F,Purchase!$A:$A,Waterfall!$A152,Purchase!$D:$D,Waterfall!$C152,Purchase!$C:$C,Waterfall!EI$1)</f>
        <v>0</v>
      </c>
      <c r="EJ152" s="4">
        <f>SUMIFS(Purchase!$F:$F,Purchase!$A:$A,Waterfall!$A152,Purchase!$D:$D,Waterfall!$C152,Purchase!$C:$C,Waterfall!EJ$1)</f>
        <v>0</v>
      </c>
      <c r="EK152" s="4">
        <f>SUMIFS(Purchase!$F:$F,Purchase!$A:$A,Waterfall!$A152,Purchase!$D:$D,Waterfall!$C152,Purchase!$C:$C,Waterfall!EK$1)</f>
        <v>0</v>
      </c>
      <c r="EL152" s="4">
        <f>SUMIFS(Purchase!$F:$F,Purchase!$A:$A,Waterfall!$A152,Purchase!$D:$D,Waterfall!$C152,Purchase!$C:$C,Waterfall!EL$1)</f>
        <v>0</v>
      </c>
      <c r="EM152" s="4">
        <f>SUMIFS(Purchase!$F:$F,Purchase!$A:$A,Waterfall!$A152,Purchase!$D:$D,Waterfall!$C152,Purchase!$C:$C,Waterfall!EM$1)</f>
        <v>0</v>
      </c>
      <c r="EN152" s="4">
        <f>SUMIFS(Purchase!$F:$F,Purchase!$A:$A,Waterfall!$A152,Purchase!$D:$D,Waterfall!$C152,Purchase!$C:$C,Waterfall!EN$1)</f>
        <v>0</v>
      </c>
      <c r="EO152" s="4">
        <f>SUMIFS(Purchase!$F:$F,Purchase!$A:$A,Waterfall!$A152,Purchase!$D:$D,Waterfall!$C152,Purchase!$C:$C,Waterfall!EO$1)</f>
        <v>0</v>
      </c>
      <c r="EP152" s="4">
        <f>SUMIFS(Purchase!$F:$F,Purchase!$A:$A,Waterfall!$A152,Purchase!$D:$D,Waterfall!$C152,Purchase!$C:$C,Waterfall!EP$1)</f>
        <v>0</v>
      </c>
      <c r="EQ152" s="4">
        <f>SUMIFS(Purchase!$F:$F,Purchase!$A:$A,Waterfall!$A152,Purchase!$D:$D,Waterfall!$C152,Purchase!$C:$C,Waterfall!EQ$1)</f>
        <v>0</v>
      </c>
      <c r="ER152" s="4">
        <f>SUMIFS(Purchase!$F:$F,Purchase!$A:$A,Waterfall!$A152,Purchase!$D:$D,Waterfall!$C152,Purchase!$C:$C,Waterfall!ER$1)</f>
        <v>0</v>
      </c>
      <c r="ES152" s="4">
        <f>SUMIFS(Purchase!$F:$F,Purchase!$A:$A,Waterfall!$A152,Purchase!$D:$D,Waterfall!$C152,Purchase!$C:$C,Waterfall!ES$1)</f>
        <v>0</v>
      </c>
      <c r="ET152" s="4">
        <f>SUMIFS(Purchase!$F:$F,Purchase!$A:$A,Waterfall!$A152,Purchase!$D:$D,Waterfall!$C152,Purchase!$C:$C,Waterfall!ET$1)</f>
        <v>0</v>
      </c>
      <c r="EU152" s="4">
        <f>SUMIFS(Purchase!$F:$F,Purchase!$A:$A,Waterfall!$A152,Purchase!$D:$D,Waterfall!$C152,Purchase!$C:$C,Waterfall!EU$1)</f>
        <v>0</v>
      </c>
      <c r="EV152" s="4">
        <f>SUMIFS(Purchase!$F:$F,Purchase!$A:$A,Waterfall!$A152,Purchase!$D:$D,Waterfall!$C152,Purchase!$C:$C,Waterfall!EV$1)</f>
        <v>0</v>
      </c>
      <c r="EW152" s="4">
        <f>SUMIFS(Purchase!$F:$F,Purchase!$A:$A,Waterfall!$A152,Purchase!$D:$D,Waterfall!$C152,Purchase!$C:$C,Waterfall!EW$1)</f>
        <v>0</v>
      </c>
      <c r="EX152" s="4">
        <f>SUMIFS(Purchase!$F:$F,Purchase!$A:$A,Waterfall!$A152,Purchase!$D:$D,Waterfall!$C152,Purchase!$C:$C,Waterfall!EX$1)</f>
        <v>0</v>
      </c>
      <c r="EY152" s="4">
        <f>SUMIFS(Purchase!$F:$F,Purchase!$A:$A,Waterfall!$A152,Purchase!$D:$D,Waterfall!$C152,Purchase!$C:$C,Waterfall!EY$1)</f>
        <v>0</v>
      </c>
      <c r="EZ152" s="4">
        <f>SUMIFS(Purchase!$F:$F,Purchase!$A:$A,Waterfall!$A152,Purchase!$D:$D,Waterfall!$C152,Purchase!$C:$C,Waterfall!EZ$1)</f>
        <v>0</v>
      </c>
      <c r="FA152" s="4">
        <f>SUMIFS(Purchase!$F:$F,Purchase!$A:$A,Waterfall!$A152,Purchase!$D:$D,Waterfall!$C152,Purchase!$C:$C,Waterfall!FA$1)</f>
        <v>0</v>
      </c>
      <c r="FB152" s="4">
        <f>SUMIFS(Purchase!$F:$F,Purchase!$A:$A,Waterfall!$A152,Purchase!$D:$D,Waterfall!$C152,Purchase!$C:$C,Waterfall!FB$1)</f>
        <v>0</v>
      </c>
      <c r="FC152" s="4">
        <f>SUMIFS(Purchase!$F:$F,Purchase!$A:$A,Waterfall!$A152,Purchase!$D:$D,Waterfall!$C152,Purchase!$C:$C,Waterfall!FC$1)</f>
        <v>0</v>
      </c>
      <c r="FD152" s="4">
        <f>SUMIFS(Purchase!$F:$F,Purchase!$A:$A,Waterfall!$A152,Purchase!$D:$D,Waterfall!$C152,Purchase!$C:$C,Waterfall!FD$1)</f>
        <v>0</v>
      </c>
      <c r="FE152" s="4">
        <f>SUMIFS(Purchase!$F:$F,Purchase!$A:$A,Waterfall!$A152,Purchase!$D:$D,Waterfall!$C152,Purchase!$C:$C,Waterfall!FE$1)</f>
        <v>0</v>
      </c>
      <c r="FF152" s="4">
        <f>SUMIFS(Purchase!$F:$F,Purchase!$A:$A,Waterfall!$A152,Purchase!$D:$D,Waterfall!$C152,Purchase!$C:$C,Waterfall!FF$1)</f>
        <v>0</v>
      </c>
      <c r="FG152" s="4">
        <f>SUMIFS(Purchase!$F:$F,Purchase!$A:$A,Waterfall!$A152,Purchase!$D:$D,Waterfall!$C152,Purchase!$C:$C,Waterfall!FG$1)</f>
        <v>0</v>
      </c>
      <c r="FH152" s="4">
        <f>SUMIFS(Purchase!$F:$F,Purchase!$A:$A,Waterfall!$A152,Purchase!$D:$D,Waterfall!$C152,Purchase!$C:$C,Waterfall!FH$1)</f>
        <v>0</v>
      </c>
      <c r="FI152" s="4">
        <f>SUMIFS(Purchase!$F:$F,Purchase!$A:$A,Waterfall!$A152,Purchase!$D:$D,Waterfall!$C152,Purchase!$C:$C,Waterfall!FI$1)</f>
        <v>0</v>
      </c>
      <c r="FJ152" s="4">
        <f>SUMIFS(Purchase!$F:$F,Purchase!$A:$A,Waterfall!$A152,Purchase!$D:$D,Waterfall!$C152,Purchase!$C:$C,Waterfall!FJ$1)</f>
        <v>0</v>
      </c>
      <c r="FK152" s="4">
        <f>SUMIFS(Purchase!$F:$F,Purchase!$A:$A,Waterfall!$A152,Purchase!$D:$D,Waterfall!$C152,Purchase!$C:$C,Waterfall!FK$1)</f>
        <v>0</v>
      </c>
      <c r="FL152" s="4">
        <f>SUMIFS(Purchase!$F:$F,Purchase!$A:$A,Waterfall!$A152,Purchase!$D:$D,Waterfall!$C152,Purchase!$C:$C,Waterfall!FL$1)</f>
        <v>0</v>
      </c>
      <c r="FM152" s="4">
        <f>SUMIFS(Purchase!$F:$F,Purchase!$A:$A,Waterfall!$A152,Purchase!$D:$D,Waterfall!$C152,Purchase!$C:$C,Waterfall!FM$1)</f>
        <v>0</v>
      </c>
      <c r="FN152" s="4">
        <f>SUMIFS(Purchase!$F:$F,Purchase!$A:$A,Waterfall!$A152,Purchase!$D:$D,Waterfall!$C152,Purchase!$C:$C,Waterfall!FN$1)</f>
        <v>0</v>
      </c>
      <c r="FO152" s="4">
        <f>SUMIFS(Purchase!$F:$F,Purchase!$A:$A,Waterfall!$A152,Purchase!$D:$D,Waterfall!$C152,Purchase!$C:$C,Waterfall!FO$1)</f>
        <v>0</v>
      </c>
      <c r="FP152" s="4">
        <f>SUMIFS(Purchase!$F:$F,Purchase!$A:$A,Waterfall!$A152,Purchase!$D:$D,Waterfall!$C152,Purchase!$C:$C,Waterfall!FP$1)</f>
        <v>0</v>
      </c>
      <c r="FQ152" s="4">
        <f>SUMIFS(Purchase!$F:$F,Purchase!$A:$A,Waterfall!$A152,Purchase!$D:$D,Waterfall!$C152,Purchase!$C:$C,Waterfall!FQ$1)</f>
        <v>0</v>
      </c>
      <c r="FR152" s="4">
        <f>SUMIFS(Purchase!$F:$F,Purchase!$A:$A,Waterfall!$A152,Purchase!$D:$D,Waterfall!$C152,Purchase!$C:$C,Waterfall!FR$1)</f>
        <v>0</v>
      </c>
      <c r="FS152" s="4">
        <f>SUMIFS(Purchase!$F:$F,Purchase!$A:$A,Waterfall!$A152,Purchase!$D:$D,Waterfall!$C152,Purchase!$C:$C,Waterfall!FS$1)</f>
        <v>0</v>
      </c>
      <c r="FT152" s="4">
        <f>SUMIFS(Purchase!$F:$F,Purchase!$A:$A,Waterfall!$A152,Purchase!$D:$D,Waterfall!$C152,Purchase!$C:$C,Waterfall!FT$1)</f>
        <v>0</v>
      </c>
      <c r="FU152" s="4">
        <f>SUMIFS(Purchase!$F:$F,Purchase!$A:$A,Waterfall!$A152,Purchase!$D:$D,Waterfall!$C152,Purchase!$C:$C,Waterfall!FU$1)</f>
        <v>0</v>
      </c>
      <c r="FV152" s="4">
        <f>SUMIFS(Purchase!$F:$F,Purchase!$A:$A,Waterfall!$A152,Purchase!$D:$D,Waterfall!$C152,Purchase!$C:$C,Waterfall!FV$1)</f>
        <v>0</v>
      </c>
      <c r="FW152" s="4">
        <f>SUMIFS(Purchase!$F:$F,Purchase!$A:$A,Waterfall!$A152,Purchase!$D:$D,Waterfall!$C152,Purchase!$C:$C,Waterfall!FW$1)</f>
        <v>0</v>
      </c>
      <c r="FX152" s="4">
        <f>SUMIFS(Purchase!$F:$F,Purchase!$A:$A,Waterfall!$A152,Purchase!$D:$D,Waterfall!$C152,Purchase!$C:$C,Waterfall!FX$1)</f>
        <v>0</v>
      </c>
      <c r="FY152" s="4">
        <f>SUMIFS(Purchase!$F:$F,Purchase!$A:$A,Waterfall!$A152,Purchase!$D:$D,Waterfall!$C152,Purchase!$C:$C,Waterfall!FY$1)</f>
        <v>0</v>
      </c>
      <c r="FZ152" s="4">
        <f>SUMIFS(Purchase!$F:$F,Purchase!$A:$A,Waterfall!$A152,Purchase!$D:$D,Waterfall!$C152,Purchase!$C:$C,Waterfall!FZ$1)</f>
        <v>0</v>
      </c>
      <c r="GA152" s="4">
        <f>SUMIFS(Purchase!$F:$F,Purchase!$A:$A,Waterfall!$A152,Purchase!$D:$D,Waterfall!$C152,Purchase!$C:$C,Waterfall!GA$1)</f>
        <v>0</v>
      </c>
      <c r="GB152" s="4">
        <f>SUMIFS(Purchase!$F:$F,Purchase!$A:$A,Waterfall!$A152,Purchase!$D:$D,Waterfall!$C152,Purchase!$C:$C,Waterfall!GB$1)</f>
        <v>0</v>
      </c>
      <c r="GC152" s="4">
        <f>SUMIFS(Purchase!$F:$F,Purchase!$A:$A,Waterfall!$A152,Purchase!$D:$D,Waterfall!$C152,Purchase!$C:$C,Waterfall!GC$1)</f>
        <v>0</v>
      </c>
      <c r="GD152" s="4">
        <f>SUMIFS(Purchase!$F:$F,Purchase!$A:$A,Waterfall!$A152,Purchase!$D:$D,Waterfall!$C152,Purchase!$C:$C,Waterfall!GD$1)</f>
        <v>0</v>
      </c>
      <c r="GE152" s="4">
        <f>SUMIFS(Purchase!$F:$F,Purchase!$A:$A,Waterfall!$A152,Purchase!$D:$D,Waterfall!$C152,Purchase!$C:$C,Waterfall!GE$1)</f>
        <v>0</v>
      </c>
      <c r="GF152" s="4">
        <f>SUMIFS(Purchase!$F:$F,Purchase!$A:$A,Waterfall!$A152,Purchase!$D:$D,Waterfall!$C152,Purchase!$C:$C,Waterfall!GF$1)</f>
        <v>0</v>
      </c>
      <c r="GG152" s="4">
        <f>SUMIFS(Purchase!$F:$F,Purchase!$A:$A,Waterfall!$A152,Purchase!$D:$D,Waterfall!$C152,Purchase!$C:$C,Waterfall!GG$1)</f>
        <v>0</v>
      </c>
      <c r="GH152" s="4">
        <f>SUMIFS(Purchase!$F:$F,Purchase!$A:$A,Waterfall!$A152,Purchase!$D:$D,Waterfall!$C152,Purchase!$C:$C,Waterfall!GH$1)</f>
        <v>0</v>
      </c>
      <c r="GI152" s="4">
        <f>SUMIFS(Purchase!$F:$F,Purchase!$A:$A,Waterfall!$A152,Purchase!$D:$D,Waterfall!$C152,Purchase!$C:$C,Waterfall!GI$1)</f>
        <v>0</v>
      </c>
    </row>
    <row r="153" spans="1:191" x14ac:dyDescent="0.35">
      <c r="A153" s="8">
        <f t="shared" si="5"/>
        <v>1</v>
      </c>
      <c r="B153" s="2" t="str">
        <f>VLOOKUP($A153,Centers!$B$1:$C$120,2,)</f>
        <v>GATE</v>
      </c>
      <c r="C153" s="3">
        <v>45030</v>
      </c>
      <c r="D153" s="4">
        <f>IF($A153=1,SUM(SUMIFS(Indent!$E:$E,Indent!$C:$C,Waterfall!$C153,Indent!$A:$A,Centers!$A$2),SUMIFS(Indent!$E:$E,Indent!$C:$C,Waterfall!$C153,Indent!$A:$A,Centers!$A$3),SUMIFS(Indent!$E:$E,Indent!$C:$C,Waterfall!$C153,Indent!$A:$A,Centers!$A$4),SUMIFS(Indent!$E:$E,Indent!$C:$C,Waterfall!$C153,Indent!$A:$A,Centers!$A$5),SUMIFS(Indent!$E:$E,Indent!$C:$C,Waterfall!$C153,Indent!$A:$A,Centers!$A$6),SUMIFS(Indent!$E:$E,Indent!$C:$C,Waterfall!$C153,Indent!$A:$A,Centers!$A$7),SUMIFS(Indent!$E:$E,Indent!$C:$C,Waterfall!$C153,Indent!$A:$A,Centers!$A$8)),SUMIFS(Indent!$E:$E,Indent!$C:$C,Waterfall!$C153,Indent!$A:$A,$A153))</f>
        <v>0</v>
      </c>
      <c r="E153" s="4">
        <f>SUMIFS(Purchase!$F:$F,Purchase!$A:$A,Waterfall!$A153,Purchase!$D:$D,Waterfall!$C153,Purchase!$C:$C,Waterfall!E$1)</f>
        <v>0</v>
      </c>
      <c r="F153" s="4">
        <f>SUMIFS(Purchase!$F:$F,Purchase!$A:$A,Waterfall!$A153,Purchase!$D:$D,Waterfall!$C153,Purchase!$C:$C,Waterfall!F$1)</f>
        <v>0</v>
      </c>
      <c r="G153" s="4">
        <f>SUMIFS(Purchase!$F:$F,Purchase!$A:$A,Waterfall!$A153,Purchase!$D:$D,Waterfall!$C153,Purchase!$C:$C,Waterfall!G$1)</f>
        <v>0</v>
      </c>
      <c r="H153" s="4">
        <f>SUMIFS(Purchase!$F:$F,Purchase!$A:$A,Waterfall!$A153,Purchase!$D:$D,Waterfall!$C153,Purchase!$C:$C,Waterfall!H$1)</f>
        <v>0</v>
      </c>
      <c r="I153" s="4">
        <f>SUMIFS(Purchase!$F:$F,Purchase!$A:$A,Waterfall!$A153,Purchase!$D:$D,Waterfall!$C153,Purchase!$C:$C,Waterfall!I$1)</f>
        <v>0</v>
      </c>
      <c r="J153" s="4">
        <f>SUMIFS(Purchase!$F:$F,Purchase!$A:$A,Waterfall!$A153,Purchase!$D:$D,Waterfall!$C153,Purchase!$C:$C,Waterfall!J$1)</f>
        <v>0</v>
      </c>
      <c r="K153" s="4">
        <f>SUMIFS(Purchase!$F:$F,Purchase!$A:$A,Waterfall!$A153,Purchase!$D:$D,Waterfall!$C153,Purchase!$C:$C,Waterfall!K$1)</f>
        <v>0</v>
      </c>
      <c r="L153" s="4">
        <f>SUMIFS(Purchase!$F:$F,Purchase!$A:$A,Waterfall!$A153,Purchase!$D:$D,Waterfall!$C153,Purchase!$C:$C,Waterfall!L$1)</f>
        <v>0</v>
      </c>
      <c r="M153" s="4">
        <f>SUMIFS(Purchase!$F:$F,Purchase!$A:$A,Waterfall!$A153,Purchase!$D:$D,Waterfall!$C153,Purchase!$C:$C,Waterfall!M$1)</f>
        <v>0</v>
      </c>
      <c r="N153" s="4">
        <f>SUMIFS(Purchase!$F:$F,Purchase!$A:$A,Waterfall!$A153,Purchase!$D:$D,Waterfall!$C153,Purchase!$C:$C,Waterfall!N$1)</f>
        <v>0</v>
      </c>
      <c r="O153" s="4">
        <f>SUMIFS(Purchase!$F:$F,Purchase!$A:$A,Waterfall!$A153,Purchase!$D:$D,Waterfall!$C153,Purchase!$C:$C,Waterfall!O$1)</f>
        <v>0</v>
      </c>
      <c r="P153" s="4">
        <f>SUMIFS(Purchase!$F:$F,Purchase!$A:$A,Waterfall!$A153,Purchase!$D:$D,Waterfall!$C153,Purchase!$C:$C,Waterfall!P$1)</f>
        <v>0</v>
      </c>
      <c r="Q153" s="4">
        <f>SUMIFS(Purchase!$F:$F,Purchase!$A:$A,Waterfall!$A153,Purchase!$D:$D,Waterfall!$C153,Purchase!$C:$C,Waterfall!Q$1)</f>
        <v>0</v>
      </c>
      <c r="R153" s="4">
        <f>SUMIFS(Purchase!$F:$F,Purchase!$A:$A,Waterfall!$A153,Purchase!$D:$D,Waterfall!$C153,Purchase!$C:$C,Waterfall!R$1)</f>
        <v>0</v>
      </c>
      <c r="S153" s="4">
        <f>SUMIFS(Purchase!$F:$F,Purchase!$A:$A,Waterfall!$A153,Purchase!$D:$D,Waterfall!$C153,Purchase!$C:$C,Waterfall!S$1)</f>
        <v>0</v>
      </c>
      <c r="T153" s="4">
        <f>SUMIFS(Purchase!$F:$F,Purchase!$A:$A,Waterfall!$A153,Purchase!$D:$D,Waterfall!$C153,Purchase!$C:$C,Waterfall!T$1)</f>
        <v>0</v>
      </c>
      <c r="U153" s="4">
        <f>SUMIFS(Purchase!$F:$F,Purchase!$A:$A,Waterfall!$A153,Purchase!$D:$D,Waterfall!$C153,Purchase!$C:$C,Waterfall!U$1)</f>
        <v>0</v>
      </c>
      <c r="V153" s="4">
        <f>SUMIFS(Purchase!$F:$F,Purchase!$A:$A,Waterfall!$A153,Purchase!$D:$D,Waterfall!$C153,Purchase!$C:$C,Waterfall!V$1)</f>
        <v>0</v>
      </c>
      <c r="W153" s="4">
        <f>SUMIFS(Purchase!$F:$F,Purchase!$A:$A,Waterfall!$A153,Purchase!$D:$D,Waterfall!$C153,Purchase!$C:$C,Waterfall!W$1)</f>
        <v>0</v>
      </c>
      <c r="X153" s="4">
        <f>SUMIFS(Purchase!$F:$F,Purchase!$A:$A,Waterfall!$A153,Purchase!$D:$D,Waterfall!$C153,Purchase!$C:$C,Waterfall!X$1)</f>
        <v>0</v>
      </c>
      <c r="Y153" s="4">
        <f>SUMIFS(Purchase!$F:$F,Purchase!$A:$A,Waterfall!$A153,Purchase!$D:$D,Waterfall!$C153,Purchase!$C:$C,Waterfall!Y$1)</f>
        <v>0</v>
      </c>
      <c r="Z153" s="4">
        <f>SUMIFS(Purchase!$F:$F,Purchase!$A:$A,Waterfall!$A153,Purchase!$D:$D,Waterfall!$C153,Purchase!$C:$C,Waterfall!Z$1)</f>
        <v>0</v>
      </c>
      <c r="AA153" s="4">
        <f>SUMIFS(Purchase!$F:$F,Purchase!$A:$A,Waterfall!$A153,Purchase!$D:$D,Waterfall!$C153,Purchase!$C:$C,Waterfall!AA$1)</f>
        <v>0</v>
      </c>
      <c r="AB153" s="4">
        <f>SUMIFS(Purchase!$F:$F,Purchase!$A:$A,Waterfall!$A153,Purchase!$D:$D,Waterfall!$C153,Purchase!$C:$C,Waterfall!AB$1)</f>
        <v>0</v>
      </c>
      <c r="AC153" s="4">
        <f>SUMIFS(Purchase!$F:$F,Purchase!$A:$A,Waterfall!$A153,Purchase!$D:$D,Waterfall!$C153,Purchase!$C:$C,Waterfall!AC$1)</f>
        <v>0</v>
      </c>
      <c r="AD153" s="4">
        <f>SUMIFS(Purchase!$F:$F,Purchase!$A:$A,Waterfall!$A153,Purchase!$D:$D,Waterfall!$C153,Purchase!$C:$C,Waterfall!AD$1)</f>
        <v>0</v>
      </c>
      <c r="AE153" s="4">
        <f>SUMIFS(Purchase!$F:$F,Purchase!$A:$A,Waterfall!$A153,Purchase!$D:$D,Waterfall!$C153,Purchase!$C:$C,Waterfall!AE$1)</f>
        <v>0</v>
      </c>
      <c r="AF153" s="4">
        <f>SUMIFS(Purchase!$F:$F,Purchase!$A:$A,Waterfall!$A153,Purchase!$D:$D,Waterfall!$C153,Purchase!$C:$C,Waterfall!AF$1)</f>
        <v>0</v>
      </c>
      <c r="AG153" s="4">
        <f>SUMIFS(Purchase!$F:$F,Purchase!$A:$A,Waterfall!$A153,Purchase!$D:$D,Waterfall!$C153,Purchase!$C:$C,Waterfall!AG$1)</f>
        <v>0</v>
      </c>
      <c r="AH153" s="4">
        <f>SUMIFS(Purchase!$F:$F,Purchase!$A:$A,Waterfall!$A153,Purchase!$D:$D,Waterfall!$C153,Purchase!$C:$C,Waterfall!AH$1)</f>
        <v>0</v>
      </c>
      <c r="AI153" s="4">
        <f>SUMIFS(Purchase!$F:$F,Purchase!$A:$A,Waterfall!$A153,Purchase!$D:$D,Waterfall!$C153,Purchase!$C:$C,Waterfall!AI$1)</f>
        <v>0</v>
      </c>
      <c r="AJ153" s="4">
        <f>SUMIFS(Purchase!$F:$F,Purchase!$A:$A,Waterfall!$A153,Purchase!$D:$D,Waterfall!$C153,Purchase!$C:$C,Waterfall!AJ$1)</f>
        <v>0</v>
      </c>
      <c r="AK153" s="4">
        <f>SUMIFS(Purchase!$F:$F,Purchase!$A:$A,Waterfall!$A153,Purchase!$D:$D,Waterfall!$C153,Purchase!$C:$C,Waterfall!AK$1)</f>
        <v>0</v>
      </c>
      <c r="AL153" s="4">
        <f>SUMIFS(Purchase!$F:$F,Purchase!$A:$A,Waterfall!$A153,Purchase!$D:$D,Waterfall!$C153,Purchase!$C:$C,Waterfall!AL$1)</f>
        <v>0</v>
      </c>
      <c r="AM153" s="4">
        <f>SUMIFS(Purchase!$F:$F,Purchase!$A:$A,Waterfall!$A153,Purchase!$D:$D,Waterfall!$C153,Purchase!$C:$C,Waterfall!AM$1)</f>
        <v>0</v>
      </c>
      <c r="AN153" s="4">
        <f>SUMIFS(Purchase!$F:$F,Purchase!$A:$A,Waterfall!$A153,Purchase!$D:$D,Waterfall!$C153,Purchase!$C:$C,Waterfall!AN$1)</f>
        <v>0</v>
      </c>
      <c r="AO153" s="4">
        <f>SUMIFS(Purchase!$F:$F,Purchase!$A:$A,Waterfall!$A153,Purchase!$D:$D,Waterfall!$C153,Purchase!$C:$C,Waterfall!AO$1)</f>
        <v>0</v>
      </c>
      <c r="AP153" s="4">
        <f>SUMIFS(Purchase!$F:$F,Purchase!$A:$A,Waterfall!$A153,Purchase!$D:$D,Waterfall!$C153,Purchase!$C:$C,Waterfall!AP$1)</f>
        <v>0</v>
      </c>
      <c r="AQ153" s="4">
        <f>SUMIFS(Purchase!$F:$F,Purchase!$A:$A,Waterfall!$A153,Purchase!$D:$D,Waterfall!$C153,Purchase!$C:$C,Waterfall!AQ$1)</f>
        <v>0</v>
      </c>
      <c r="AR153" s="4">
        <f>SUMIFS(Purchase!$F:$F,Purchase!$A:$A,Waterfall!$A153,Purchase!$D:$D,Waterfall!$C153,Purchase!$C:$C,Waterfall!AR$1)</f>
        <v>0</v>
      </c>
      <c r="AS153" s="4">
        <f>SUMIFS(Purchase!$F:$F,Purchase!$A:$A,Waterfall!$A153,Purchase!$D:$D,Waterfall!$C153,Purchase!$C:$C,Waterfall!AS$1)</f>
        <v>0</v>
      </c>
      <c r="AT153" s="4">
        <f>SUMIFS(Purchase!$F:$F,Purchase!$A:$A,Waterfall!$A153,Purchase!$D:$D,Waterfall!$C153,Purchase!$C:$C,Waterfall!AT$1)</f>
        <v>0</v>
      </c>
      <c r="AU153" s="4">
        <f>SUMIFS(Purchase!$F:$F,Purchase!$A:$A,Waterfall!$A153,Purchase!$D:$D,Waterfall!$C153,Purchase!$C:$C,Waterfall!AU$1)</f>
        <v>0</v>
      </c>
      <c r="AV153" s="4">
        <f>SUMIFS(Purchase!$F:$F,Purchase!$A:$A,Waterfall!$A153,Purchase!$D:$D,Waterfall!$C153,Purchase!$C:$C,Waterfall!AV$1)</f>
        <v>0</v>
      </c>
      <c r="AW153" s="4">
        <f>SUMIFS(Purchase!$F:$F,Purchase!$A:$A,Waterfall!$A153,Purchase!$D:$D,Waterfall!$C153,Purchase!$C:$C,Waterfall!AW$1)</f>
        <v>0</v>
      </c>
      <c r="AX153" s="4">
        <f>SUMIFS(Purchase!$F:$F,Purchase!$A:$A,Waterfall!$A153,Purchase!$D:$D,Waterfall!$C153,Purchase!$C:$C,Waterfall!AX$1)</f>
        <v>0</v>
      </c>
      <c r="AY153" s="4">
        <f>SUMIFS(Purchase!$F:$F,Purchase!$A:$A,Waterfall!$A153,Purchase!$D:$D,Waterfall!$C153,Purchase!$C:$C,Waterfall!AY$1)</f>
        <v>0</v>
      </c>
      <c r="AZ153" s="4">
        <f>SUMIFS(Purchase!$F:$F,Purchase!$A:$A,Waterfall!$A153,Purchase!$D:$D,Waterfall!$C153,Purchase!$C:$C,Waterfall!AZ$1)</f>
        <v>0</v>
      </c>
      <c r="BA153" s="4">
        <f>SUMIFS(Purchase!$F:$F,Purchase!$A:$A,Waterfall!$A153,Purchase!$D:$D,Waterfall!$C153,Purchase!$C:$C,Waterfall!BA$1)</f>
        <v>0</v>
      </c>
      <c r="BB153" s="4">
        <f>SUMIFS(Purchase!$F:$F,Purchase!$A:$A,Waterfall!$A153,Purchase!$D:$D,Waterfall!$C153,Purchase!$C:$C,Waterfall!BB$1)</f>
        <v>0</v>
      </c>
      <c r="BC153" s="4">
        <f>SUMIFS(Purchase!$F:$F,Purchase!$A:$A,Waterfall!$A153,Purchase!$D:$D,Waterfall!$C153,Purchase!$C:$C,Waterfall!BC$1)</f>
        <v>0</v>
      </c>
      <c r="BD153" s="4">
        <f>SUMIFS(Purchase!$F:$F,Purchase!$A:$A,Waterfall!$A153,Purchase!$D:$D,Waterfall!$C153,Purchase!$C:$C,Waterfall!BD$1)</f>
        <v>0</v>
      </c>
      <c r="BE153" s="4">
        <f>SUMIFS(Purchase!$F:$F,Purchase!$A:$A,Waterfall!$A153,Purchase!$D:$D,Waterfall!$C153,Purchase!$C:$C,Waterfall!BE$1)</f>
        <v>0</v>
      </c>
      <c r="BF153" s="4">
        <f>SUMIFS(Purchase!$F:$F,Purchase!$A:$A,Waterfall!$A153,Purchase!$D:$D,Waterfall!$C153,Purchase!$C:$C,Waterfall!BF$1)</f>
        <v>0</v>
      </c>
      <c r="BG153" s="4">
        <f>SUMIFS(Purchase!$F:$F,Purchase!$A:$A,Waterfall!$A153,Purchase!$D:$D,Waterfall!$C153,Purchase!$C:$C,Waterfall!BG$1)</f>
        <v>0</v>
      </c>
      <c r="BH153" s="4">
        <f>SUMIFS(Purchase!$F:$F,Purchase!$A:$A,Waterfall!$A153,Purchase!$D:$D,Waterfall!$C153,Purchase!$C:$C,Waterfall!BH$1)</f>
        <v>0</v>
      </c>
      <c r="BI153" s="4">
        <f>SUMIFS(Purchase!$F:$F,Purchase!$A:$A,Waterfall!$A153,Purchase!$D:$D,Waterfall!$C153,Purchase!$C:$C,Waterfall!BI$1)</f>
        <v>0</v>
      </c>
      <c r="BJ153" s="4">
        <f>SUMIFS(Purchase!$F:$F,Purchase!$A:$A,Waterfall!$A153,Purchase!$D:$D,Waterfall!$C153,Purchase!$C:$C,Waterfall!BJ$1)</f>
        <v>0</v>
      </c>
      <c r="BK153" s="4">
        <f>SUMIFS(Purchase!$F:$F,Purchase!$A:$A,Waterfall!$A153,Purchase!$D:$D,Waterfall!$C153,Purchase!$C:$C,Waterfall!BK$1)</f>
        <v>0</v>
      </c>
      <c r="BL153" s="4">
        <f>SUMIFS(Purchase!$F:$F,Purchase!$A:$A,Waterfall!$A153,Purchase!$D:$D,Waterfall!$C153,Purchase!$C:$C,Waterfall!BL$1)</f>
        <v>0</v>
      </c>
      <c r="BM153" s="4">
        <f>SUMIFS(Purchase!$F:$F,Purchase!$A:$A,Waterfall!$A153,Purchase!$D:$D,Waterfall!$C153,Purchase!$C:$C,Waterfall!BM$1)</f>
        <v>0</v>
      </c>
      <c r="BN153" s="4">
        <f>SUMIFS(Purchase!$F:$F,Purchase!$A:$A,Waterfall!$A153,Purchase!$D:$D,Waterfall!$C153,Purchase!$C:$C,Waterfall!BN$1)</f>
        <v>0</v>
      </c>
      <c r="BO153" s="4">
        <f>SUMIFS(Purchase!$F:$F,Purchase!$A:$A,Waterfall!$A153,Purchase!$D:$D,Waterfall!$C153,Purchase!$C:$C,Waterfall!BO$1)</f>
        <v>0</v>
      </c>
      <c r="BP153" s="4">
        <f>SUMIFS(Purchase!$F:$F,Purchase!$A:$A,Waterfall!$A153,Purchase!$D:$D,Waterfall!$C153,Purchase!$C:$C,Waterfall!BP$1)</f>
        <v>0</v>
      </c>
      <c r="BQ153" s="4">
        <f>SUMIFS(Purchase!$F:$F,Purchase!$A:$A,Waterfall!$A153,Purchase!$D:$D,Waterfall!$C153,Purchase!$C:$C,Waterfall!BQ$1)</f>
        <v>0</v>
      </c>
      <c r="BR153" s="4">
        <f>SUMIFS(Purchase!$F:$F,Purchase!$A:$A,Waterfall!$A153,Purchase!$D:$D,Waterfall!$C153,Purchase!$C:$C,Waterfall!BR$1)</f>
        <v>0</v>
      </c>
      <c r="BS153" s="4">
        <f>SUMIFS(Purchase!$F:$F,Purchase!$A:$A,Waterfall!$A153,Purchase!$D:$D,Waterfall!$C153,Purchase!$C:$C,Waterfall!BS$1)</f>
        <v>0</v>
      </c>
      <c r="BT153" s="4">
        <f>SUMIFS(Purchase!$F:$F,Purchase!$A:$A,Waterfall!$A153,Purchase!$D:$D,Waterfall!$C153,Purchase!$C:$C,Waterfall!BT$1)</f>
        <v>0</v>
      </c>
      <c r="BU153" s="4">
        <f>SUMIFS(Purchase!$F:$F,Purchase!$A:$A,Waterfall!$A153,Purchase!$D:$D,Waterfall!$C153,Purchase!$C:$C,Waterfall!BU$1)</f>
        <v>0</v>
      </c>
      <c r="BV153" s="4">
        <f>SUMIFS(Purchase!$F:$F,Purchase!$A:$A,Waterfall!$A153,Purchase!$D:$D,Waterfall!$C153,Purchase!$C:$C,Waterfall!BV$1)</f>
        <v>0</v>
      </c>
      <c r="BW153" s="4">
        <f>SUMIFS(Purchase!$F:$F,Purchase!$A:$A,Waterfall!$A153,Purchase!$D:$D,Waterfall!$C153,Purchase!$C:$C,Waterfall!BW$1)</f>
        <v>0</v>
      </c>
      <c r="BX153" s="4">
        <f>SUMIFS(Purchase!$F:$F,Purchase!$A:$A,Waterfall!$A153,Purchase!$D:$D,Waterfall!$C153,Purchase!$C:$C,Waterfall!BX$1)</f>
        <v>0</v>
      </c>
      <c r="BY153" s="4">
        <f>SUMIFS(Purchase!$F:$F,Purchase!$A:$A,Waterfall!$A153,Purchase!$D:$D,Waterfall!$C153,Purchase!$C:$C,Waterfall!BY$1)</f>
        <v>0</v>
      </c>
      <c r="BZ153" s="4">
        <f>SUMIFS(Purchase!$F:$F,Purchase!$A:$A,Waterfall!$A153,Purchase!$D:$D,Waterfall!$C153,Purchase!$C:$C,Waterfall!BZ$1)</f>
        <v>0</v>
      </c>
      <c r="CA153" s="4">
        <f>SUMIFS(Purchase!$F:$F,Purchase!$A:$A,Waterfall!$A153,Purchase!$D:$D,Waterfall!$C153,Purchase!$C:$C,Waterfall!CA$1)</f>
        <v>0</v>
      </c>
      <c r="CB153" s="4">
        <f>SUMIFS(Purchase!$F:$F,Purchase!$A:$A,Waterfall!$A153,Purchase!$D:$D,Waterfall!$C153,Purchase!$C:$C,Waterfall!CB$1)</f>
        <v>0</v>
      </c>
      <c r="CC153" s="4">
        <f>SUMIFS(Purchase!$F:$F,Purchase!$A:$A,Waterfall!$A153,Purchase!$D:$D,Waterfall!$C153,Purchase!$C:$C,Waterfall!CC$1)</f>
        <v>0</v>
      </c>
      <c r="CD153" s="4">
        <f>SUMIFS(Purchase!$F:$F,Purchase!$A:$A,Waterfall!$A153,Purchase!$D:$D,Waterfall!$C153,Purchase!$C:$C,Waterfall!CD$1)</f>
        <v>0</v>
      </c>
      <c r="CE153" s="4">
        <f>SUMIFS(Purchase!$F:$F,Purchase!$A:$A,Waterfall!$A153,Purchase!$D:$D,Waterfall!$C153,Purchase!$C:$C,Waterfall!CE$1)</f>
        <v>0</v>
      </c>
      <c r="CF153" s="4">
        <f>SUMIFS(Purchase!$F:$F,Purchase!$A:$A,Waterfall!$A153,Purchase!$D:$D,Waterfall!$C153,Purchase!$C:$C,Waterfall!CF$1)</f>
        <v>0</v>
      </c>
      <c r="CG153" s="4">
        <f>SUMIFS(Purchase!$F:$F,Purchase!$A:$A,Waterfall!$A153,Purchase!$D:$D,Waterfall!$C153,Purchase!$C:$C,Waterfall!CG$1)</f>
        <v>0</v>
      </c>
      <c r="CH153" s="4">
        <f>SUMIFS(Purchase!$F:$F,Purchase!$A:$A,Waterfall!$A153,Purchase!$D:$D,Waterfall!$C153,Purchase!$C:$C,Waterfall!CH$1)</f>
        <v>0</v>
      </c>
      <c r="CI153" s="4">
        <f>SUMIFS(Purchase!$F:$F,Purchase!$A:$A,Waterfall!$A153,Purchase!$D:$D,Waterfall!$C153,Purchase!$C:$C,Waterfall!CI$1)</f>
        <v>0</v>
      </c>
      <c r="CJ153" s="4">
        <f>SUMIFS(Purchase!$F:$F,Purchase!$A:$A,Waterfall!$A153,Purchase!$D:$D,Waterfall!$C153,Purchase!$C:$C,Waterfall!CJ$1)</f>
        <v>0</v>
      </c>
      <c r="CK153" s="4">
        <f>SUMIFS(Purchase!$F:$F,Purchase!$A:$A,Waterfall!$A153,Purchase!$D:$D,Waterfall!$C153,Purchase!$C:$C,Waterfall!CK$1)</f>
        <v>0</v>
      </c>
      <c r="CL153" s="4">
        <f>SUMIFS(Purchase!$F:$F,Purchase!$A:$A,Waterfall!$A153,Purchase!$D:$D,Waterfall!$C153,Purchase!$C:$C,Waterfall!CL$1)</f>
        <v>0</v>
      </c>
      <c r="CM153" s="4">
        <f>SUMIFS(Purchase!$F:$F,Purchase!$A:$A,Waterfall!$A153,Purchase!$D:$D,Waterfall!$C153,Purchase!$C:$C,Waterfall!CM$1)</f>
        <v>0</v>
      </c>
      <c r="CN153" s="4">
        <f>SUMIFS(Purchase!$F:$F,Purchase!$A:$A,Waterfall!$A153,Purchase!$D:$D,Waterfall!$C153,Purchase!$C:$C,Waterfall!CN$1)</f>
        <v>0</v>
      </c>
      <c r="CO153" s="4">
        <f>SUMIFS(Purchase!$F:$F,Purchase!$A:$A,Waterfall!$A153,Purchase!$D:$D,Waterfall!$C153,Purchase!$C:$C,Waterfall!CO$1)</f>
        <v>0</v>
      </c>
      <c r="CP153" s="4">
        <f>SUMIFS(Purchase!$F:$F,Purchase!$A:$A,Waterfall!$A153,Purchase!$D:$D,Waterfall!$C153,Purchase!$C:$C,Waterfall!CP$1)</f>
        <v>0</v>
      </c>
      <c r="CQ153" s="4">
        <f>SUMIFS(Purchase!$F:$F,Purchase!$A:$A,Waterfall!$A153,Purchase!$D:$D,Waterfall!$C153,Purchase!$C:$C,Waterfall!CQ$1)</f>
        <v>0</v>
      </c>
      <c r="CR153" s="4">
        <f>SUMIFS(Purchase!$F:$F,Purchase!$A:$A,Waterfall!$A153,Purchase!$D:$D,Waterfall!$C153,Purchase!$C:$C,Waterfall!CR$1)</f>
        <v>0</v>
      </c>
      <c r="CS153" s="4">
        <f>SUMIFS(Purchase!$F:$F,Purchase!$A:$A,Waterfall!$A153,Purchase!$D:$D,Waterfall!$C153,Purchase!$C:$C,Waterfall!CS$1)</f>
        <v>0</v>
      </c>
      <c r="CT153" s="4">
        <f>SUMIFS(Purchase!$F:$F,Purchase!$A:$A,Waterfall!$A153,Purchase!$D:$D,Waterfall!$C153,Purchase!$C:$C,Waterfall!CT$1)</f>
        <v>0</v>
      </c>
      <c r="CU153" s="4">
        <f>SUMIFS(Purchase!$F:$F,Purchase!$A:$A,Waterfall!$A153,Purchase!$D:$D,Waterfall!$C153,Purchase!$C:$C,Waterfall!CU$1)</f>
        <v>0</v>
      </c>
      <c r="CV153" s="4">
        <f>SUMIFS(Purchase!$F:$F,Purchase!$A:$A,Waterfall!$A153,Purchase!$D:$D,Waterfall!$C153,Purchase!$C:$C,Waterfall!CV$1)</f>
        <v>0</v>
      </c>
      <c r="CW153" s="4">
        <f>SUMIFS(Purchase!$F:$F,Purchase!$A:$A,Waterfall!$A153,Purchase!$D:$D,Waterfall!$C153,Purchase!$C:$C,Waterfall!CW$1)</f>
        <v>0</v>
      </c>
      <c r="CX153" s="4">
        <f>SUMIFS(Purchase!$F:$F,Purchase!$A:$A,Waterfall!$A153,Purchase!$D:$D,Waterfall!$C153,Purchase!$C:$C,Waterfall!CX$1)</f>
        <v>0</v>
      </c>
      <c r="CY153" s="4">
        <f>SUMIFS(Purchase!$F:$F,Purchase!$A:$A,Waterfall!$A153,Purchase!$D:$D,Waterfall!$C153,Purchase!$C:$C,Waterfall!CY$1)</f>
        <v>0</v>
      </c>
      <c r="CZ153" s="4">
        <f>SUMIFS(Purchase!$F:$F,Purchase!$A:$A,Waterfall!$A153,Purchase!$D:$D,Waterfall!$C153,Purchase!$C:$C,Waterfall!CZ$1)</f>
        <v>0</v>
      </c>
      <c r="DA153" s="4">
        <f>SUMIFS(Purchase!$F:$F,Purchase!$A:$A,Waterfall!$A153,Purchase!$D:$D,Waterfall!$C153,Purchase!$C:$C,Waterfall!DA$1)</f>
        <v>0</v>
      </c>
      <c r="DB153" s="4">
        <f>SUMIFS(Purchase!$F:$F,Purchase!$A:$A,Waterfall!$A153,Purchase!$D:$D,Waterfall!$C153,Purchase!$C:$C,Waterfall!DB$1)</f>
        <v>0</v>
      </c>
      <c r="DC153" s="4">
        <f>SUMIFS(Purchase!$F:$F,Purchase!$A:$A,Waterfall!$A153,Purchase!$D:$D,Waterfall!$C153,Purchase!$C:$C,Waterfall!DC$1)</f>
        <v>0</v>
      </c>
      <c r="DD153" s="4">
        <f>SUMIFS(Purchase!$F:$F,Purchase!$A:$A,Waterfall!$A153,Purchase!$D:$D,Waterfall!$C153,Purchase!$C:$C,Waterfall!DD$1)</f>
        <v>0</v>
      </c>
      <c r="DE153" s="4">
        <f>SUMIFS(Purchase!$F:$F,Purchase!$A:$A,Waterfall!$A153,Purchase!$D:$D,Waterfall!$C153,Purchase!$C:$C,Waterfall!DE$1)</f>
        <v>0</v>
      </c>
      <c r="DF153" s="4">
        <f>SUMIFS(Purchase!$F:$F,Purchase!$A:$A,Waterfall!$A153,Purchase!$D:$D,Waterfall!$C153,Purchase!$C:$C,Waterfall!DF$1)</f>
        <v>0</v>
      </c>
      <c r="DG153" s="4">
        <f>SUMIFS(Purchase!$F:$F,Purchase!$A:$A,Waterfall!$A153,Purchase!$D:$D,Waterfall!$C153,Purchase!$C:$C,Waterfall!DG$1)</f>
        <v>0</v>
      </c>
      <c r="DH153" s="4">
        <f>SUMIFS(Purchase!$F:$F,Purchase!$A:$A,Waterfall!$A153,Purchase!$D:$D,Waterfall!$C153,Purchase!$C:$C,Waterfall!DH$1)</f>
        <v>0</v>
      </c>
      <c r="DI153" s="4">
        <f>SUMIFS(Purchase!$F:$F,Purchase!$A:$A,Waterfall!$A153,Purchase!$D:$D,Waterfall!$C153,Purchase!$C:$C,Waterfall!DI$1)</f>
        <v>0</v>
      </c>
      <c r="DJ153" s="4">
        <f>SUMIFS(Purchase!$F:$F,Purchase!$A:$A,Waterfall!$A153,Purchase!$D:$D,Waterfall!$C153,Purchase!$C:$C,Waterfall!DJ$1)</f>
        <v>0</v>
      </c>
      <c r="DK153" s="4">
        <f>SUMIFS(Purchase!$F:$F,Purchase!$A:$A,Waterfall!$A153,Purchase!$D:$D,Waterfall!$C153,Purchase!$C:$C,Waterfall!DK$1)</f>
        <v>0</v>
      </c>
      <c r="DL153" s="4">
        <f>SUMIFS(Purchase!$F:$F,Purchase!$A:$A,Waterfall!$A153,Purchase!$D:$D,Waterfall!$C153,Purchase!$C:$C,Waterfall!DL$1)</f>
        <v>0</v>
      </c>
      <c r="DM153" s="4">
        <f>SUMIFS(Purchase!$F:$F,Purchase!$A:$A,Waterfall!$A153,Purchase!$D:$D,Waterfall!$C153,Purchase!$C:$C,Waterfall!DM$1)</f>
        <v>0</v>
      </c>
      <c r="DN153" s="4">
        <f>SUMIFS(Purchase!$F:$F,Purchase!$A:$A,Waterfall!$A153,Purchase!$D:$D,Waterfall!$C153,Purchase!$C:$C,Waterfall!DN$1)</f>
        <v>0</v>
      </c>
      <c r="DO153" s="4">
        <f>SUMIFS(Purchase!$F:$F,Purchase!$A:$A,Waterfall!$A153,Purchase!$D:$D,Waterfall!$C153,Purchase!$C:$C,Waterfall!DO$1)</f>
        <v>0</v>
      </c>
      <c r="DP153" s="4">
        <f>SUMIFS(Purchase!$F:$F,Purchase!$A:$A,Waterfall!$A153,Purchase!$D:$D,Waterfall!$C153,Purchase!$C:$C,Waterfall!DP$1)</f>
        <v>0</v>
      </c>
      <c r="DQ153" s="4">
        <f>SUMIFS(Purchase!$F:$F,Purchase!$A:$A,Waterfall!$A153,Purchase!$D:$D,Waterfall!$C153,Purchase!$C:$C,Waterfall!DQ$1)</f>
        <v>0</v>
      </c>
      <c r="DR153" s="4">
        <f>SUMIFS(Purchase!$F:$F,Purchase!$A:$A,Waterfall!$A153,Purchase!$D:$D,Waterfall!$C153,Purchase!$C:$C,Waterfall!DR$1)</f>
        <v>0</v>
      </c>
      <c r="DS153" s="4">
        <f>SUMIFS(Purchase!$F:$F,Purchase!$A:$A,Waterfall!$A153,Purchase!$D:$D,Waterfall!$C153,Purchase!$C:$C,Waterfall!DS$1)</f>
        <v>0</v>
      </c>
      <c r="DT153" s="4">
        <f>SUMIFS(Purchase!$F:$F,Purchase!$A:$A,Waterfall!$A153,Purchase!$D:$D,Waterfall!$C153,Purchase!$C:$C,Waterfall!DT$1)</f>
        <v>0</v>
      </c>
      <c r="DU153" s="4">
        <f>SUMIFS(Purchase!$F:$F,Purchase!$A:$A,Waterfall!$A153,Purchase!$D:$D,Waterfall!$C153,Purchase!$C:$C,Waterfall!DU$1)</f>
        <v>0</v>
      </c>
      <c r="DV153" s="4">
        <f>SUMIFS(Purchase!$F:$F,Purchase!$A:$A,Waterfall!$A153,Purchase!$D:$D,Waterfall!$C153,Purchase!$C:$C,Waterfall!DV$1)</f>
        <v>0</v>
      </c>
      <c r="DW153" s="4">
        <f>SUMIFS(Purchase!$F:$F,Purchase!$A:$A,Waterfall!$A153,Purchase!$D:$D,Waterfall!$C153,Purchase!$C:$C,Waterfall!DW$1)</f>
        <v>0</v>
      </c>
      <c r="DX153" s="4">
        <f>SUMIFS(Purchase!$F:$F,Purchase!$A:$A,Waterfall!$A153,Purchase!$D:$D,Waterfall!$C153,Purchase!$C:$C,Waterfall!DX$1)</f>
        <v>0</v>
      </c>
      <c r="DY153" s="4">
        <f>SUMIFS(Purchase!$F:$F,Purchase!$A:$A,Waterfall!$A153,Purchase!$D:$D,Waterfall!$C153,Purchase!$C:$C,Waterfall!DY$1)</f>
        <v>0</v>
      </c>
      <c r="DZ153" s="4">
        <f>SUMIFS(Purchase!$F:$F,Purchase!$A:$A,Waterfall!$A153,Purchase!$D:$D,Waterfall!$C153,Purchase!$C:$C,Waterfall!DZ$1)</f>
        <v>0</v>
      </c>
      <c r="EA153" s="4">
        <f>SUMIFS(Purchase!$F:$F,Purchase!$A:$A,Waterfall!$A153,Purchase!$D:$D,Waterfall!$C153,Purchase!$C:$C,Waterfall!EA$1)</f>
        <v>0</v>
      </c>
      <c r="EB153" s="4">
        <f>SUMIFS(Purchase!$F:$F,Purchase!$A:$A,Waterfall!$A153,Purchase!$D:$D,Waterfall!$C153,Purchase!$C:$C,Waterfall!EB$1)</f>
        <v>0</v>
      </c>
      <c r="EC153" s="4">
        <f>SUMIFS(Purchase!$F:$F,Purchase!$A:$A,Waterfall!$A153,Purchase!$D:$D,Waterfall!$C153,Purchase!$C:$C,Waterfall!EC$1)</f>
        <v>0</v>
      </c>
      <c r="ED153" s="4">
        <f>SUMIFS(Purchase!$F:$F,Purchase!$A:$A,Waterfall!$A153,Purchase!$D:$D,Waterfall!$C153,Purchase!$C:$C,Waterfall!ED$1)</f>
        <v>0</v>
      </c>
      <c r="EE153" s="4">
        <f>SUMIFS(Purchase!$F:$F,Purchase!$A:$A,Waterfall!$A153,Purchase!$D:$D,Waterfall!$C153,Purchase!$C:$C,Waterfall!EE$1)</f>
        <v>0</v>
      </c>
      <c r="EF153" s="4">
        <f>SUMIFS(Purchase!$F:$F,Purchase!$A:$A,Waterfall!$A153,Purchase!$D:$D,Waterfall!$C153,Purchase!$C:$C,Waterfall!EF$1)</f>
        <v>0</v>
      </c>
      <c r="EG153" s="4">
        <f>SUMIFS(Purchase!$F:$F,Purchase!$A:$A,Waterfall!$A153,Purchase!$D:$D,Waterfall!$C153,Purchase!$C:$C,Waterfall!EG$1)</f>
        <v>0</v>
      </c>
      <c r="EH153" s="4">
        <f>SUMIFS(Purchase!$F:$F,Purchase!$A:$A,Waterfall!$A153,Purchase!$D:$D,Waterfall!$C153,Purchase!$C:$C,Waterfall!EH$1)</f>
        <v>0</v>
      </c>
      <c r="EI153" s="4">
        <f>SUMIFS(Purchase!$F:$F,Purchase!$A:$A,Waterfall!$A153,Purchase!$D:$D,Waterfall!$C153,Purchase!$C:$C,Waterfall!EI$1)</f>
        <v>0</v>
      </c>
      <c r="EJ153" s="4">
        <f>SUMIFS(Purchase!$F:$F,Purchase!$A:$A,Waterfall!$A153,Purchase!$D:$D,Waterfall!$C153,Purchase!$C:$C,Waterfall!EJ$1)</f>
        <v>0</v>
      </c>
      <c r="EK153" s="4">
        <f>SUMIFS(Purchase!$F:$F,Purchase!$A:$A,Waterfall!$A153,Purchase!$D:$D,Waterfall!$C153,Purchase!$C:$C,Waterfall!EK$1)</f>
        <v>0</v>
      </c>
      <c r="EL153" s="4">
        <f>SUMIFS(Purchase!$F:$F,Purchase!$A:$A,Waterfall!$A153,Purchase!$D:$D,Waterfall!$C153,Purchase!$C:$C,Waterfall!EL$1)</f>
        <v>0</v>
      </c>
      <c r="EM153" s="4">
        <f>SUMIFS(Purchase!$F:$F,Purchase!$A:$A,Waterfall!$A153,Purchase!$D:$D,Waterfall!$C153,Purchase!$C:$C,Waterfall!EM$1)</f>
        <v>0</v>
      </c>
      <c r="EN153" s="4">
        <f>SUMIFS(Purchase!$F:$F,Purchase!$A:$A,Waterfall!$A153,Purchase!$D:$D,Waterfall!$C153,Purchase!$C:$C,Waterfall!EN$1)</f>
        <v>0</v>
      </c>
      <c r="EO153" s="4">
        <f>SUMIFS(Purchase!$F:$F,Purchase!$A:$A,Waterfall!$A153,Purchase!$D:$D,Waterfall!$C153,Purchase!$C:$C,Waterfall!EO$1)</f>
        <v>0</v>
      </c>
      <c r="EP153" s="4">
        <f>SUMIFS(Purchase!$F:$F,Purchase!$A:$A,Waterfall!$A153,Purchase!$D:$D,Waterfall!$C153,Purchase!$C:$C,Waterfall!EP$1)</f>
        <v>0</v>
      </c>
      <c r="EQ153" s="4">
        <f>SUMIFS(Purchase!$F:$F,Purchase!$A:$A,Waterfall!$A153,Purchase!$D:$D,Waterfall!$C153,Purchase!$C:$C,Waterfall!EQ$1)</f>
        <v>0</v>
      </c>
      <c r="ER153" s="4">
        <f>SUMIFS(Purchase!$F:$F,Purchase!$A:$A,Waterfall!$A153,Purchase!$D:$D,Waterfall!$C153,Purchase!$C:$C,Waterfall!ER$1)</f>
        <v>0</v>
      </c>
      <c r="ES153" s="4">
        <f>SUMIFS(Purchase!$F:$F,Purchase!$A:$A,Waterfall!$A153,Purchase!$D:$D,Waterfall!$C153,Purchase!$C:$C,Waterfall!ES$1)</f>
        <v>0</v>
      </c>
      <c r="ET153" s="4">
        <f>SUMIFS(Purchase!$F:$F,Purchase!$A:$A,Waterfall!$A153,Purchase!$D:$D,Waterfall!$C153,Purchase!$C:$C,Waterfall!ET$1)</f>
        <v>0</v>
      </c>
      <c r="EU153" s="4">
        <f>SUMIFS(Purchase!$F:$F,Purchase!$A:$A,Waterfall!$A153,Purchase!$D:$D,Waterfall!$C153,Purchase!$C:$C,Waterfall!EU$1)</f>
        <v>0</v>
      </c>
      <c r="EV153" s="4">
        <f>SUMIFS(Purchase!$F:$F,Purchase!$A:$A,Waterfall!$A153,Purchase!$D:$D,Waterfall!$C153,Purchase!$C:$C,Waterfall!EV$1)</f>
        <v>0</v>
      </c>
      <c r="EW153" s="4">
        <f>SUMIFS(Purchase!$F:$F,Purchase!$A:$A,Waterfall!$A153,Purchase!$D:$D,Waterfall!$C153,Purchase!$C:$C,Waterfall!EW$1)</f>
        <v>0</v>
      </c>
      <c r="EX153" s="4">
        <f>SUMIFS(Purchase!$F:$F,Purchase!$A:$A,Waterfall!$A153,Purchase!$D:$D,Waterfall!$C153,Purchase!$C:$C,Waterfall!EX$1)</f>
        <v>0</v>
      </c>
      <c r="EY153" s="4">
        <f>SUMIFS(Purchase!$F:$F,Purchase!$A:$A,Waterfall!$A153,Purchase!$D:$D,Waterfall!$C153,Purchase!$C:$C,Waterfall!EY$1)</f>
        <v>0</v>
      </c>
      <c r="EZ153" s="4">
        <f>SUMIFS(Purchase!$F:$F,Purchase!$A:$A,Waterfall!$A153,Purchase!$D:$D,Waterfall!$C153,Purchase!$C:$C,Waterfall!EZ$1)</f>
        <v>0</v>
      </c>
      <c r="FA153" s="4">
        <f>SUMIFS(Purchase!$F:$F,Purchase!$A:$A,Waterfall!$A153,Purchase!$D:$D,Waterfall!$C153,Purchase!$C:$C,Waterfall!FA$1)</f>
        <v>0</v>
      </c>
      <c r="FB153" s="4">
        <f>SUMIFS(Purchase!$F:$F,Purchase!$A:$A,Waterfall!$A153,Purchase!$D:$D,Waterfall!$C153,Purchase!$C:$C,Waterfall!FB$1)</f>
        <v>0</v>
      </c>
      <c r="FC153" s="4">
        <f>SUMIFS(Purchase!$F:$F,Purchase!$A:$A,Waterfall!$A153,Purchase!$D:$D,Waterfall!$C153,Purchase!$C:$C,Waterfall!FC$1)</f>
        <v>0</v>
      </c>
      <c r="FD153" s="4">
        <f>SUMIFS(Purchase!$F:$F,Purchase!$A:$A,Waterfall!$A153,Purchase!$D:$D,Waterfall!$C153,Purchase!$C:$C,Waterfall!FD$1)</f>
        <v>0</v>
      </c>
      <c r="FE153" s="4">
        <f>SUMIFS(Purchase!$F:$F,Purchase!$A:$A,Waterfall!$A153,Purchase!$D:$D,Waterfall!$C153,Purchase!$C:$C,Waterfall!FE$1)</f>
        <v>0</v>
      </c>
      <c r="FF153" s="4">
        <f>SUMIFS(Purchase!$F:$F,Purchase!$A:$A,Waterfall!$A153,Purchase!$D:$D,Waterfall!$C153,Purchase!$C:$C,Waterfall!FF$1)</f>
        <v>0</v>
      </c>
      <c r="FG153" s="4">
        <f>SUMIFS(Purchase!$F:$F,Purchase!$A:$A,Waterfall!$A153,Purchase!$D:$D,Waterfall!$C153,Purchase!$C:$C,Waterfall!FG$1)</f>
        <v>0</v>
      </c>
      <c r="FH153" s="4">
        <f>SUMIFS(Purchase!$F:$F,Purchase!$A:$A,Waterfall!$A153,Purchase!$D:$D,Waterfall!$C153,Purchase!$C:$C,Waterfall!FH$1)</f>
        <v>0</v>
      </c>
      <c r="FI153" s="4">
        <f>SUMIFS(Purchase!$F:$F,Purchase!$A:$A,Waterfall!$A153,Purchase!$D:$D,Waterfall!$C153,Purchase!$C:$C,Waterfall!FI$1)</f>
        <v>0</v>
      </c>
      <c r="FJ153" s="4">
        <f>SUMIFS(Purchase!$F:$F,Purchase!$A:$A,Waterfall!$A153,Purchase!$D:$D,Waterfall!$C153,Purchase!$C:$C,Waterfall!FJ$1)</f>
        <v>0</v>
      </c>
      <c r="FK153" s="4">
        <f>SUMIFS(Purchase!$F:$F,Purchase!$A:$A,Waterfall!$A153,Purchase!$D:$D,Waterfall!$C153,Purchase!$C:$C,Waterfall!FK$1)</f>
        <v>0</v>
      </c>
      <c r="FL153" s="4">
        <f>SUMIFS(Purchase!$F:$F,Purchase!$A:$A,Waterfall!$A153,Purchase!$D:$D,Waterfall!$C153,Purchase!$C:$C,Waterfall!FL$1)</f>
        <v>0</v>
      </c>
      <c r="FM153" s="4">
        <f>SUMIFS(Purchase!$F:$F,Purchase!$A:$A,Waterfall!$A153,Purchase!$D:$D,Waterfall!$C153,Purchase!$C:$C,Waterfall!FM$1)</f>
        <v>0</v>
      </c>
      <c r="FN153" s="4">
        <f>SUMIFS(Purchase!$F:$F,Purchase!$A:$A,Waterfall!$A153,Purchase!$D:$D,Waterfall!$C153,Purchase!$C:$C,Waterfall!FN$1)</f>
        <v>0</v>
      </c>
      <c r="FO153" s="4">
        <f>SUMIFS(Purchase!$F:$F,Purchase!$A:$A,Waterfall!$A153,Purchase!$D:$D,Waterfall!$C153,Purchase!$C:$C,Waterfall!FO$1)</f>
        <v>0</v>
      </c>
      <c r="FP153" s="4">
        <f>SUMIFS(Purchase!$F:$F,Purchase!$A:$A,Waterfall!$A153,Purchase!$D:$D,Waterfall!$C153,Purchase!$C:$C,Waterfall!FP$1)</f>
        <v>0</v>
      </c>
      <c r="FQ153" s="4">
        <f>SUMIFS(Purchase!$F:$F,Purchase!$A:$A,Waterfall!$A153,Purchase!$D:$D,Waterfall!$C153,Purchase!$C:$C,Waterfall!FQ$1)</f>
        <v>0</v>
      </c>
      <c r="FR153" s="4">
        <f>SUMIFS(Purchase!$F:$F,Purchase!$A:$A,Waterfall!$A153,Purchase!$D:$D,Waterfall!$C153,Purchase!$C:$C,Waterfall!FR$1)</f>
        <v>0</v>
      </c>
      <c r="FS153" s="4">
        <f>SUMIFS(Purchase!$F:$F,Purchase!$A:$A,Waterfall!$A153,Purchase!$D:$D,Waterfall!$C153,Purchase!$C:$C,Waterfall!FS$1)</f>
        <v>0</v>
      </c>
      <c r="FT153" s="4">
        <f>SUMIFS(Purchase!$F:$F,Purchase!$A:$A,Waterfall!$A153,Purchase!$D:$D,Waterfall!$C153,Purchase!$C:$C,Waterfall!FT$1)</f>
        <v>0</v>
      </c>
      <c r="FU153" s="4">
        <f>SUMIFS(Purchase!$F:$F,Purchase!$A:$A,Waterfall!$A153,Purchase!$D:$D,Waterfall!$C153,Purchase!$C:$C,Waterfall!FU$1)</f>
        <v>0</v>
      </c>
      <c r="FV153" s="4">
        <f>SUMIFS(Purchase!$F:$F,Purchase!$A:$A,Waterfall!$A153,Purchase!$D:$D,Waterfall!$C153,Purchase!$C:$C,Waterfall!FV$1)</f>
        <v>0</v>
      </c>
      <c r="FW153" s="4">
        <f>SUMIFS(Purchase!$F:$F,Purchase!$A:$A,Waterfall!$A153,Purchase!$D:$D,Waterfall!$C153,Purchase!$C:$C,Waterfall!FW$1)</f>
        <v>0</v>
      </c>
      <c r="FX153" s="4">
        <f>SUMIFS(Purchase!$F:$F,Purchase!$A:$A,Waterfall!$A153,Purchase!$D:$D,Waterfall!$C153,Purchase!$C:$C,Waterfall!FX$1)</f>
        <v>0</v>
      </c>
      <c r="FY153" s="4">
        <f>SUMIFS(Purchase!$F:$F,Purchase!$A:$A,Waterfall!$A153,Purchase!$D:$D,Waterfall!$C153,Purchase!$C:$C,Waterfall!FY$1)</f>
        <v>0</v>
      </c>
      <c r="FZ153" s="4">
        <f>SUMIFS(Purchase!$F:$F,Purchase!$A:$A,Waterfall!$A153,Purchase!$D:$D,Waterfall!$C153,Purchase!$C:$C,Waterfall!FZ$1)</f>
        <v>0</v>
      </c>
      <c r="GA153" s="4">
        <f>SUMIFS(Purchase!$F:$F,Purchase!$A:$A,Waterfall!$A153,Purchase!$D:$D,Waterfall!$C153,Purchase!$C:$C,Waterfall!GA$1)</f>
        <v>0</v>
      </c>
      <c r="GB153" s="4">
        <f>SUMIFS(Purchase!$F:$F,Purchase!$A:$A,Waterfall!$A153,Purchase!$D:$D,Waterfall!$C153,Purchase!$C:$C,Waterfall!GB$1)</f>
        <v>0</v>
      </c>
      <c r="GC153" s="4">
        <f>SUMIFS(Purchase!$F:$F,Purchase!$A:$A,Waterfall!$A153,Purchase!$D:$D,Waterfall!$C153,Purchase!$C:$C,Waterfall!GC$1)</f>
        <v>0</v>
      </c>
      <c r="GD153" s="4">
        <f>SUMIFS(Purchase!$F:$F,Purchase!$A:$A,Waterfall!$A153,Purchase!$D:$D,Waterfall!$C153,Purchase!$C:$C,Waterfall!GD$1)</f>
        <v>0</v>
      </c>
      <c r="GE153" s="4">
        <f>SUMIFS(Purchase!$F:$F,Purchase!$A:$A,Waterfall!$A153,Purchase!$D:$D,Waterfall!$C153,Purchase!$C:$C,Waterfall!GE$1)</f>
        <v>0</v>
      </c>
      <c r="GF153" s="4">
        <f>SUMIFS(Purchase!$F:$F,Purchase!$A:$A,Waterfall!$A153,Purchase!$D:$D,Waterfall!$C153,Purchase!$C:$C,Waterfall!GF$1)</f>
        <v>0</v>
      </c>
      <c r="GG153" s="4">
        <f>SUMIFS(Purchase!$F:$F,Purchase!$A:$A,Waterfall!$A153,Purchase!$D:$D,Waterfall!$C153,Purchase!$C:$C,Waterfall!GG$1)</f>
        <v>0</v>
      </c>
      <c r="GH153" s="4">
        <f>SUMIFS(Purchase!$F:$F,Purchase!$A:$A,Waterfall!$A153,Purchase!$D:$D,Waterfall!$C153,Purchase!$C:$C,Waterfall!GH$1)</f>
        <v>0</v>
      </c>
      <c r="GI153" s="4">
        <f>SUMIFS(Purchase!$F:$F,Purchase!$A:$A,Waterfall!$A153,Purchase!$D:$D,Waterfall!$C153,Purchase!$C:$C,Waterfall!GI$1)</f>
        <v>0</v>
      </c>
    </row>
    <row r="154" spans="1:191" x14ac:dyDescent="0.35">
      <c r="A154" s="8">
        <f t="shared" si="5"/>
        <v>1</v>
      </c>
      <c r="B154" s="2" t="str">
        <f>VLOOKUP($A154,Centers!$B$1:$C$120,2,)</f>
        <v>GATE</v>
      </c>
      <c r="C154" s="3">
        <v>45031</v>
      </c>
      <c r="D154" s="4">
        <f>IF($A154=1,SUM(SUMIFS(Indent!$E:$E,Indent!$C:$C,Waterfall!$C154,Indent!$A:$A,Centers!$A$2),SUMIFS(Indent!$E:$E,Indent!$C:$C,Waterfall!$C154,Indent!$A:$A,Centers!$A$3),SUMIFS(Indent!$E:$E,Indent!$C:$C,Waterfall!$C154,Indent!$A:$A,Centers!$A$4),SUMIFS(Indent!$E:$E,Indent!$C:$C,Waterfall!$C154,Indent!$A:$A,Centers!$A$5),SUMIFS(Indent!$E:$E,Indent!$C:$C,Waterfall!$C154,Indent!$A:$A,Centers!$A$6),SUMIFS(Indent!$E:$E,Indent!$C:$C,Waterfall!$C154,Indent!$A:$A,Centers!$A$7),SUMIFS(Indent!$E:$E,Indent!$C:$C,Waterfall!$C154,Indent!$A:$A,Centers!$A$8)),SUMIFS(Indent!$E:$E,Indent!$C:$C,Waterfall!$C154,Indent!$A:$A,$A154))</f>
        <v>0</v>
      </c>
      <c r="E154" s="4">
        <f>SUMIFS(Purchase!$F:$F,Purchase!$A:$A,Waterfall!$A154,Purchase!$D:$D,Waterfall!$C154,Purchase!$C:$C,Waterfall!E$1)</f>
        <v>0</v>
      </c>
      <c r="F154" s="4">
        <f>SUMIFS(Purchase!$F:$F,Purchase!$A:$A,Waterfall!$A154,Purchase!$D:$D,Waterfall!$C154,Purchase!$C:$C,Waterfall!F$1)</f>
        <v>0</v>
      </c>
      <c r="G154" s="4">
        <f>SUMIFS(Purchase!$F:$F,Purchase!$A:$A,Waterfall!$A154,Purchase!$D:$D,Waterfall!$C154,Purchase!$C:$C,Waterfall!G$1)</f>
        <v>0</v>
      </c>
      <c r="H154" s="4">
        <f>SUMIFS(Purchase!$F:$F,Purchase!$A:$A,Waterfall!$A154,Purchase!$D:$D,Waterfall!$C154,Purchase!$C:$C,Waterfall!H$1)</f>
        <v>0</v>
      </c>
      <c r="I154" s="4">
        <f>SUMIFS(Purchase!$F:$F,Purchase!$A:$A,Waterfall!$A154,Purchase!$D:$D,Waterfall!$C154,Purchase!$C:$C,Waterfall!I$1)</f>
        <v>0</v>
      </c>
      <c r="J154" s="4">
        <f>SUMIFS(Purchase!$F:$F,Purchase!$A:$A,Waterfall!$A154,Purchase!$D:$D,Waterfall!$C154,Purchase!$C:$C,Waterfall!J$1)</f>
        <v>0</v>
      </c>
      <c r="K154" s="4">
        <f>SUMIFS(Purchase!$F:$F,Purchase!$A:$A,Waterfall!$A154,Purchase!$D:$D,Waterfall!$C154,Purchase!$C:$C,Waterfall!K$1)</f>
        <v>0</v>
      </c>
      <c r="L154" s="4">
        <f>SUMIFS(Purchase!$F:$F,Purchase!$A:$A,Waterfall!$A154,Purchase!$D:$D,Waterfall!$C154,Purchase!$C:$C,Waterfall!L$1)</f>
        <v>0</v>
      </c>
      <c r="M154" s="4">
        <f>SUMIFS(Purchase!$F:$F,Purchase!$A:$A,Waterfall!$A154,Purchase!$D:$D,Waterfall!$C154,Purchase!$C:$C,Waterfall!M$1)</f>
        <v>0</v>
      </c>
      <c r="N154" s="4">
        <f>SUMIFS(Purchase!$F:$F,Purchase!$A:$A,Waterfall!$A154,Purchase!$D:$D,Waterfall!$C154,Purchase!$C:$C,Waterfall!N$1)</f>
        <v>0</v>
      </c>
      <c r="O154" s="4">
        <f>SUMIFS(Purchase!$F:$F,Purchase!$A:$A,Waterfall!$A154,Purchase!$D:$D,Waterfall!$C154,Purchase!$C:$C,Waterfall!O$1)</f>
        <v>0</v>
      </c>
      <c r="P154" s="4">
        <f>SUMIFS(Purchase!$F:$F,Purchase!$A:$A,Waterfall!$A154,Purchase!$D:$D,Waterfall!$C154,Purchase!$C:$C,Waterfall!P$1)</f>
        <v>0</v>
      </c>
      <c r="Q154" s="4">
        <f>SUMIFS(Purchase!$F:$F,Purchase!$A:$A,Waterfall!$A154,Purchase!$D:$D,Waterfall!$C154,Purchase!$C:$C,Waterfall!Q$1)</f>
        <v>0</v>
      </c>
      <c r="R154" s="4">
        <f>SUMIFS(Purchase!$F:$F,Purchase!$A:$A,Waterfall!$A154,Purchase!$D:$D,Waterfall!$C154,Purchase!$C:$C,Waterfall!R$1)</f>
        <v>0</v>
      </c>
      <c r="S154" s="4">
        <f>SUMIFS(Purchase!$F:$F,Purchase!$A:$A,Waterfall!$A154,Purchase!$D:$D,Waterfall!$C154,Purchase!$C:$C,Waterfall!S$1)</f>
        <v>0</v>
      </c>
      <c r="T154" s="4">
        <f>SUMIFS(Purchase!$F:$F,Purchase!$A:$A,Waterfall!$A154,Purchase!$D:$D,Waterfall!$C154,Purchase!$C:$C,Waterfall!T$1)</f>
        <v>0</v>
      </c>
      <c r="U154" s="4">
        <f>SUMIFS(Purchase!$F:$F,Purchase!$A:$A,Waterfall!$A154,Purchase!$D:$D,Waterfall!$C154,Purchase!$C:$C,Waterfall!U$1)</f>
        <v>0</v>
      </c>
      <c r="V154" s="4">
        <f>SUMIFS(Purchase!$F:$F,Purchase!$A:$A,Waterfall!$A154,Purchase!$D:$D,Waterfall!$C154,Purchase!$C:$C,Waterfall!V$1)</f>
        <v>0</v>
      </c>
      <c r="W154" s="4">
        <f>SUMIFS(Purchase!$F:$F,Purchase!$A:$A,Waterfall!$A154,Purchase!$D:$D,Waterfall!$C154,Purchase!$C:$C,Waterfall!W$1)</f>
        <v>0</v>
      </c>
      <c r="X154" s="4">
        <f>SUMIFS(Purchase!$F:$F,Purchase!$A:$A,Waterfall!$A154,Purchase!$D:$D,Waterfall!$C154,Purchase!$C:$C,Waterfall!X$1)</f>
        <v>0</v>
      </c>
      <c r="Y154" s="4">
        <f>SUMIFS(Purchase!$F:$F,Purchase!$A:$A,Waterfall!$A154,Purchase!$D:$D,Waterfall!$C154,Purchase!$C:$C,Waterfall!Y$1)</f>
        <v>0</v>
      </c>
      <c r="Z154" s="4">
        <f>SUMIFS(Purchase!$F:$F,Purchase!$A:$A,Waterfall!$A154,Purchase!$D:$D,Waterfall!$C154,Purchase!$C:$C,Waterfall!Z$1)</f>
        <v>0</v>
      </c>
      <c r="AA154" s="4">
        <f>SUMIFS(Purchase!$F:$F,Purchase!$A:$A,Waterfall!$A154,Purchase!$D:$D,Waterfall!$C154,Purchase!$C:$C,Waterfall!AA$1)</f>
        <v>0</v>
      </c>
      <c r="AB154" s="4">
        <f>SUMIFS(Purchase!$F:$F,Purchase!$A:$A,Waterfall!$A154,Purchase!$D:$D,Waterfall!$C154,Purchase!$C:$C,Waterfall!AB$1)</f>
        <v>0</v>
      </c>
      <c r="AC154" s="4">
        <f>SUMIFS(Purchase!$F:$F,Purchase!$A:$A,Waterfall!$A154,Purchase!$D:$D,Waterfall!$C154,Purchase!$C:$C,Waterfall!AC$1)</f>
        <v>0</v>
      </c>
      <c r="AD154" s="4">
        <f>SUMIFS(Purchase!$F:$F,Purchase!$A:$A,Waterfall!$A154,Purchase!$D:$D,Waterfall!$C154,Purchase!$C:$C,Waterfall!AD$1)</f>
        <v>0</v>
      </c>
      <c r="AE154" s="4">
        <f>SUMIFS(Purchase!$F:$F,Purchase!$A:$A,Waterfall!$A154,Purchase!$D:$D,Waterfall!$C154,Purchase!$C:$C,Waterfall!AE$1)</f>
        <v>0</v>
      </c>
      <c r="AF154" s="4">
        <f>SUMIFS(Purchase!$F:$F,Purchase!$A:$A,Waterfall!$A154,Purchase!$D:$D,Waterfall!$C154,Purchase!$C:$C,Waterfall!AF$1)</f>
        <v>0</v>
      </c>
      <c r="AG154" s="4">
        <f>SUMIFS(Purchase!$F:$F,Purchase!$A:$A,Waterfall!$A154,Purchase!$D:$D,Waterfall!$C154,Purchase!$C:$C,Waterfall!AG$1)</f>
        <v>0</v>
      </c>
      <c r="AH154" s="4">
        <f>SUMIFS(Purchase!$F:$F,Purchase!$A:$A,Waterfall!$A154,Purchase!$D:$D,Waterfall!$C154,Purchase!$C:$C,Waterfall!AH$1)</f>
        <v>0</v>
      </c>
      <c r="AI154" s="4">
        <f>SUMIFS(Purchase!$F:$F,Purchase!$A:$A,Waterfall!$A154,Purchase!$D:$D,Waterfall!$C154,Purchase!$C:$C,Waterfall!AI$1)</f>
        <v>0</v>
      </c>
      <c r="AJ154" s="4">
        <f>SUMIFS(Purchase!$F:$F,Purchase!$A:$A,Waterfall!$A154,Purchase!$D:$D,Waterfall!$C154,Purchase!$C:$C,Waterfall!AJ$1)</f>
        <v>0</v>
      </c>
      <c r="AK154" s="4">
        <f>SUMIFS(Purchase!$F:$F,Purchase!$A:$A,Waterfall!$A154,Purchase!$D:$D,Waterfall!$C154,Purchase!$C:$C,Waterfall!AK$1)</f>
        <v>0</v>
      </c>
      <c r="AL154" s="4">
        <f>SUMIFS(Purchase!$F:$F,Purchase!$A:$A,Waterfall!$A154,Purchase!$D:$D,Waterfall!$C154,Purchase!$C:$C,Waterfall!AL$1)</f>
        <v>0</v>
      </c>
      <c r="AM154" s="4">
        <f>SUMIFS(Purchase!$F:$F,Purchase!$A:$A,Waterfall!$A154,Purchase!$D:$D,Waterfall!$C154,Purchase!$C:$C,Waterfall!AM$1)</f>
        <v>0</v>
      </c>
      <c r="AN154" s="4">
        <f>SUMIFS(Purchase!$F:$F,Purchase!$A:$A,Waterfall!$A154,Purchase!$D:$D,Waterfall!$C154,Purchase!$C:$C,Waterfall!AN$1)</f>
        <v>0</v>
      </c>
      <c r="AO154" s="4">
        <f>SUMIFS(Purchase!$F:$F,Purchase!$A:$A,Waterfall!$A154,Purchase!$D:$D,Waterfall!$C154,Purchase!$C:$C,Waterfall!AO$1)</f>
        <v>0</v>
      </c>
      <c r="AP154" s="4">
        <f>SUMIFS(Purchase!$F:$F,Purchase!$A:$A,Waterfall!$A154,Purchase!$D:$D,Waterfall!$C154,Purchase!$C:$C,Waterfall!AP$1)</f>
        <v>0</v>
      </c>
      <c r="AQ154" s="4">
        <f>SUMIFS(Purchase!$F:$F,Purchase!$A:$A,Waterfall!$A154,Purchase!$D:$D,Waterfall!$C154,Purchase!$C:$C,Waterfall!AQ$1)</f>
        <v>0</v>
      </c>
      <c r="AR154" s="4">
        <f>SUMIFS(Purchase!$F:$F,Purchase!$A:$A,Waterfall!$A154,Purchase!$D:$D,Waterfall!$C154,Purchase!$C:$C,Waterfall!AR$1)</f>
        <v>0</v>
      </c>
      <c r="AS154" s="4">
        <f>SUMIFS(Purchase!$F:$F,Purchase!$A:$A,Waterfall!$A154,Purchase!$D:$D,Waterfall!$C154,Purchase!$C:$C,Waterfall!AS$1)</f>
        <v>0</v>
      </c>
      <c r="AT154" s="4">
        <f>SUMIFS(Purchase!$F:$F,Purchase!$A:$A,Waterfall!$A154,Purchase!$D:$D,Waterfall!$C154,Purchase!$C:$C,Waterfall!AT$1)</f>
        <v>0</v>
      </c>
      <c r="AU154" s="4">
        <f>SUMIFS(Purchase!$F:$F,Purchase!$A:$A,Waterfall!$A154,Purchase!$D:$D,Waterfall!$C154,Purchase!$C:$C,Waterfall!AU$1)</f>
        <v>0</v>
      </c>
      <c r="AV154" s="4">
        <f>SUMIFS(Purchase!$F:$F,Purchase!$A:$A,Waterfall!$A154,Purchase!$D:$D,Waterfall!$C154,Purchase!$C:$C,Waterfall!AV$1)</f>
        <v>0</v>
      </c>
      <c r="AW154" s="4">
        <f>SUMIFS(Purchase!$F:$F,Purchase!$A:$A,Waterfall!$A154,Purchase!$D:$D,Waterfall!$C154,Purchase!$C:$C,Waterfall!AW$1)</f>
        <v>0</v>
      </c>
      <c r="AX154" s="4">
        <f>SUMIFS(Purchase!$F:$F,Purchase!$A:$A,Waterfall!$A154,Purchase!$D:$D,Waterfall!$C154,Purchase!$C:$C,Waterfall!AX$1)</f>
        <v>0</v>
      </c>
      <c r="AY154" s="4">
        <f>SUMIFS(Purchase!$F:$F,Purchase!$A:$A,Waterfall!$A154,Purchase!$D:$D,Waterfall!$C154,Purchase!$C:$C,Waterfall!AY$1)</f>
        <v>0</v>
      </c>
      <c r="AZ154" s="4">
        <f>SUMIFS(Purchase!$F:$F,Purchase!$A:$A,Waterfall!$A154,Purchase!$D:$D,Waterfall!$C154,Purchase!$C:$C,Waterfall!AZ$1)</f>
        <v>0</v>
      </c>
      <c r="BA154" s="4">
        <f>SUMIFS(Purchase!$F:$F,Purchase!$A:$A,Waterfall!$A154,Purchase!$D:$D,Waterfall!$C154,Purchase!$C:$C,Waterfall!BA$1)</f>
        <v>0</v>
      </c>
      <c r="BB154" s="4">
        <f>SUMIFS(Purchase!$F:$F,Purchase!$A:$A,Waterfall!$A154,Purchase!$D:$D,Waterfall!$C154,Purchase!$C:$C,Waterfall!BB$1)</f>
        <v>0</v>
      </c>
      <c r="BC154" s="4">
        <f>SUMIFS(Purchase!$F:$F,Purchase!$A:$A,Waterfall!$A154,Purchase!$D:$D,Waterfall!$C154,Purchase!$C:$C,Waterfall!BC$1)</f>
        <v>0</v>
      </c>
      <c r="BD154" s="4">
        <f>SUMIFS(Purchase!$F:$F,Purchase!$A:$A,Waterfall!$A154,Purchase!$D:$D,Waterfall!$C154,Purchase!$C:$C,Waterfall!BD$1)</f>
        <v>0</v>
      </c>
      <c r="BE154" s="4">
        <f>SUMIFS(Purchase!$F:$F,Purchase!$A:$A,Waterfall!$A154,Purchase!$D:$D,Waterfall!$C154,Purchase!$C:$C,Waterfall!BE$1)</f>
        <v>0</v>
      </c>
      <c r="BF154" s="4">
        <f>SUMIFS(Purchase!$F:$F,Purchase!$A:$A,Waterfall!$A154,Purchase!$D:$D,Waterfall!$C154,Purchase!$C:$C,Waterfall!BF$1)</f>
        <v>0</v>
      </c>
      <c r="BG154" s="4">
        <f>SUMIFS(Purchase!$F:$F,Purchase!$A:$A,Waterfall!$A154,Purchase!$D:$D,Waterfall!$C154,Purchase!$C:$C,Waterfall!BG$1)</f>
        <v>0</v>
      </c>
      <c r="BH154" s="4">
        <f>SUMIFS(Purchase!$F:$F,Purchase!$A:$A,Waterfall!$A154,Purchase!$D:$D,Waterfall!$C154,Purchase!$C:$C,Waterfall!BH$1)</f>
        <v>0</v>
      </c>
      <c r="BI154" s="4">
        <f>SUMIFS(Purchase!$F:$F,Purchase!$A:$A,Waterfall!$A154,Purchase!$D:$D,Waterfall!$C154,Purchase!$C:$C,Waterfall!BI$1)</f>
        <v>0</v>
      </c>
      <c r="BJ154" s="4">
        <f>SUMIFS(Purchase!$F:$F,Purchase!$A:$A,Waterfall!$A154,Purchase!$D:$D,Waterfall!$C154,Purchase!$C:$C,Waterfall!BJ$1)</f>
        <v>0</v>
      </c>
      <c r="BK154" s="4">
        <f>SUMIFS(Purchase!$F:$F,Purchase!$A:$A,Waterfall!$A154,Purchase!$D:$D,Waterfall!$C154,Purchase!$C:$C,Waterfall!BK$1)</f>
        <v>0</v>
      </c>
      <c r="BL154" s="4">
        <f>SUMIFS(Purchase!$F:$F,Purchase!$A:$A,Waterfall!$A154,Purchase!$D:$D,Waterfall!$C154,Purchase!$C:$C,Waterfall!BL$1)</f>
        <v>0</v>
      </c>
      <c r="BM154" s="4">
        <f>SUMIFS(Purchase!$F:$F,Purchase!$A:$A,Waterfall!$A154,Purchase!$D:$D,Waterfall!$C154,Purchase!$C:$C,Waterfall!BM$1)</f>
        <v>0</v>
      </c>
      <c r="BN154" s="4">
        <f>SUMIFS(Purchase!$F:$F,Purchase!$A:$A,Waterfall!$A154,Purchase!$D:$D,Waterfall!$C154,Purchase!$C:$C,Waterfall!BN$1)</f>
        <v>0</v>
      </c>
      <c r="BO154" s="4">
        <f>SUMIFS(Purchase!$F:$F,Purchase!$A:$A,Waterfall!$A154,Purchase!$D:$D,Waterfall!$C154,Purchase!$C:$C,Waterfall!BO$1)</f>
        <v>0</v>
      </c>
      <c r="BP154" s="4">
        <f>SUMIFS(Purchase!$F:$F,Purchase!$A:$A,Waterfall!$A154,Purchase!$D:$D,Waterfall!$C154,Purchase!$C:$C,Waterfall!BP$1)</f>
        <v>0</v>
      </c>
      <c r="BQ154" s="4">
        <f>SUMIFS(Purchase!$F:$F,Purchase!$A:$A,Waterfall!$A154,Purchase!$D:$D,Waterfall!$C154,Purchase!$C:$C,Waterfall!BQ$1)</f>
        <v>0</v>
      </c>
      <c r="BR154" s="4">
        <f>SUMIFS(Purchase!$F:$F,Purchase!$A:$A,Waterfall!$A154,Purchase!$D:$D,Waterfall!$C154,Purchase!$C:$C,Waterfall!BR$1)</f>
        <v>0</v>
      </c>
      <c r="BS154" s="4">
        <f>SUMIFS(Purchase!$F:$F,Purchase!$A:$A,Waterfall!$A154,Purchase!$D:$D,Waterfall!$C154,Purchase!$C:$C,Waterfall!BS$1)</f>
        <v>0</v>
      </c>
      <c r="BT154" s="4">
        <f>SUMIFS(Purchase!$F:$F,Purchase!$A:$A,Waterfall!$A154,Purchase!$D:$D,Waterfall!$C154,Purchase!$C:$C,Waterfall!BT$1)</f>
        <v>0</v>
      </c>
      <c r="BU154" s="4">
        <f>SUMIFS(Purchase!$F:$F,Purchase!$A:$A,Waterfall!$A154,Purchase!$D:$D,Waterfall!$C154,Purchase!$C:$C,Waterfall!BU$1)</f>
        <v>0</v>
      </c>
      <c r="BV154" s="4">
        <f>SUMIFS(Purchase!$F:$F,Purchase!$A:$A,Waterfall!$A154,Purchase!$D:$D,Waterfall!$C154,Purchase!$C:$C,Waterfall!BV$1)</f>
        <v>0</v>
      </c>
      <c r="BW154" s="4">
        <f>SUMIFS(Purchase!$F:$F,Purchase!$A:$A,Waterfall!$A154,Purchase!$D:$D,Waterfall!$C154,Purchase!$C:$C,Waterfall!BW$1)</f>
        <v>0</v>
      </c>
      <c r="BX154" s="4">
        <f>SUMIFS(Purchase!$F:$F,Purchase!$A:$A,Waterfall!$A154,Purchase!$D:$D,Waterfall!$C154,Purchase!$C:$C,Waterfall!BX$1)</f>
        <v>0</v>
      </c>
      <c r="BY154" s="4">
        <f>SUMIFS(Purchase!$F:$F,Purchase!$A:$A,Waterfall!$A154,Purchase!$D:$D,Waterfall!$C154,Purchase!$C:$C,Waterfall!BY$1)</f>
        <v>0</v>
      </c>
      <c r="BZ154" s="4">
        <f>SUMIFS(Purchase!$F:$F,Purchase!$A:$A,Waterfall!$A154,Purchase!$D:$D,Waterfall!$C154,Purchase!$C:$C,Waterfall!BZ$1)</f>
        <v>0</v>
      </c>
      <c r="CA154" s="4">
        <f>SUMIFS(Purchase!$F:$F,Purchase!$A:$A,Waterfall!$A154,Purchase!$D:$D,Waterfall!$C154,Purchase!$C:$C,Waterfall!CA$1)</f>
        <v>0</v>
      </c>
      <c r="CB154" s="4">
        <f>SUMIFS(Purchase!$F:$F,Purchase!$A:$A,Waterfall!$A154,Purchase!$D:$D,Waterfall!$C154,Purchase!$C:$C,Waterfall!CB$1)</f>
        <v>0</v>
      </c>
      <c r="CC154" s="4">
        <f>SUMIFS(Purchase!$F:$F,Purchase!$A:$A,Waterfall!$A154,Purchase!$D:$D,Waterfall!$C154,Purchase!$C:$C,Waterfall!CC$1)</f>
        <v>0</v>
      </c>
      <c r="CD154" s="4">
        <f>SUMIFS(Purchase!$F:$F,Purchase!$A:$A,Waterfall!$A154,Purchase!$D:$D,Waterfall!$C154,Purchase!$C:$C,Waterfall!CD$1)</f>
        <v>0</v>
      </c>
      <c r="CE154" s="4">
        <f>SUMIFS(Purchase!$F:$F,Purchase!$A:$A,Waterfall!$A154,Purchase!$D:$D,Waterfall!$C154,Purchase!$C:$C,Waterfall!CE$1)</f>
        <v>0</v>
      </c>
      <c r="CF154" s="4">
        <f>SUMIFS(Purchase!$F:$F,Purchase!$A:$A,Waterfall!$A154,Purchase!$D:$D,Waterfall!$C154,Purchase!$C:$C,Waterfall!CF$1)</f>
        <v>0</v>
      </c>
      <c r="CG154" s="4">
        <f>SUMIFS(Purchase!$F:$F,Purchase!$A:$A,Waterfall!$A154,Purchase!$D:$D,Waterfall!$C154,Purchase!$C:$C,Waterfall!CG$1)</f>
        <v>0</v>
      </c>
      <c r="CH154" s="4">
        <f>SUMIFS(Purchase!$F:$F,Purchase!$A:$A,Waterfall!$A154,Purchase!$D:$D,Waterfall!$C154,Purchase!$C:$C,Waterfall!CH$1)</f>
        <v>0</v>
      </c>
      <c r="CI154" s="4">
        <f>SUMIFS(Purchase!$F:$F,Purchase!$A:$A,Waterfall!$A154,Purchase!$D:$D,Waterfall!$C154,Purchase!$C:$C,Waterfall!CI$1)</f>
        <v>0</v>
      </c>
      <c r="CJ154" s="4">
        <f>SUMIFS(Purchase!$F:$F,Purchase!$A:$A,Waterfall!$A154,Purchase!$D:$D,Waterfall!$C154,Purchase!$C:$C,Waterfall!CJ$1)</f>
        <v>0</v>
      </c>
      <c r="CK154" s="4">
        <f>SUMIFS(Purchase!$F:$F,Purchase!$A:$A,Waterfall!$A154,Purchase!$D:$D,Waterfall!$C154,Purchase!$C:$C,Waterfall!CK$1)</f>
        <v>0</v>
      </c>
      <c r="CL154" s="4">
        <f>SUMIFS(Purchase!$F:$F,Purchase!$A:$A,Waterfall!$A154,Purchase!$D:$D,Waterfall!$C154,Purchase!$C:$C,Waterfall!CL$1)</f>
        <v>0</v>
      </c>
      <c r="CM154" s="4">
        <f>SUMIFS(Purchase!$F:$F,Purchase!$A:$A,Waterfall!$A154,Purchase!$D:$D,Waterfall!$C154,Purchase!$C:$C,Waterfall!CM$1)</f>
        <v>0</v>
      </c>
      <c r="CN154" s="4">
        <f>SUMIFS(Purchase!$F:$F,Purchase!$A:$A,Waterfall!$A154,Purchase!$D:$D,Waterfall!$C154,Purchase!$C:$C,Waterfall!CN$1)</f>
        <v>0</v>
      </c>
      <c r="CO154" s="4">
        <f>SUMIFS(Purchase!$F:$F,Purchase!$A:$A,Waterfall!$A154,Purchase!$D:$D,Waterfall!$C154,Purchase!$C:$C,Waterfall!CO$1)</f>
        <v>0</v>
      </c>
      <c r="CP154" s="4">
        <f>SUMIFS(Purchase!$F:$F,Purchase!$A:$A,Waterfall!$A154,Purchase!$D:$D,Waterfall!$C154,Purchase!$C:$C,Waterfall!CP$1)</f>
        <v>0</v>
      </c>
      <c r="CQ154" s="4">
        <f>SUMIFS(Purchase!$F:$F,Purchase!$A:$A,Waterfall!$A154,Purchase!$D:$D,Waterfall!$C154,Purchase!$C:$C,Waterfall!CQ$1)</f>
        <v>0</v>
      </c>
      <c r="CR154" s="4">
        <f>SUMIFS(Purchase!$F:$F,Purchase!$A:$A,Waterfall!$A154,Purchase!$D:$D,Waterfall!$C154,Purchase!$C:$C,Waterfall!CR$1)</f>
        <v>0</v>
      </c>
      <c r="CS154" s="4">
        <f>SUMIFS(Purchase!$F:$F,Purchase!$A:$A,Waterfall!$A154,Purchase!$D:$D,Waterfall!$C154,Purchase!$C:$C,Waterfall!CS$1)</f>
        <v>0</v>
      </c>
      <c r="CT154" s="4">
        <f>SUMIFS(Purchase!$F:$F,Purchase!$A:$A,Waterfall!$A154,Purchase!$D:$D,Waterfall!$C154,Purchase!$C:$C,Waterfall!CT$1)</f>
        <v>0</v>
      </c>
      <c r="CU154" s="4">
        <f>SUMIFS(Purchase!$F:$F,Purchase!$A:$A,Waterfall!$A154,Purchase!$D:$D,Waterfall!$C154,Purchase!$C:$C,Waterfall!CU$1)</f>
        <v>0</v>
      </c>
      <c r="CV154" s="4">
        <f>SUMIFS(Purchase!$F:$F,Purchase!$A:$A,Waterfall!$A154,Purchase!$D:$D,Waterfall!$C154,Purchase!$C:$C,Waterfall!CV$1)</f>
        <v>0</v>
      </c>
      <c r="CW154" s="4">
        <f>SUMIFS(Purchase!$F:$F,Purchase!$A:$A,Waterfall!$A154,Purchase!$D:$D,Waterfall!$C154,Purchase!$C:$C,Waterfall!CW$1)</f>
        <v>0</v>
      </c>
      <c r="CX154" s="4">
        <f>SUMIFS(Purchase!$F:$F,Purchase!$A:$A,Waterfall!$A154,Purchase!$D:$D,Waterfall!$C154,Purchase!$C:$C,Waterfall!CX$1)</f>
        <v>0</v>
      </c>
      <c r="CY154" s="4">
        <f>SUMIFS(Purchase!$F:$F,Purchase!$A:$A,Waterfall!$A154,Purchase!$D:$D,Waterfall!$C154,Purchase!$C:$C,Waterfall!CY$1)</f>
        <v>0</v>
      </c>
      <c r="CZ154" s="4">
        <f>SUMIFS(Purchase!$F:$F,Purchase!$A:$A,Waterfall!$A154,Purchase!$D:$D,Waterfall!$C154,Purchase!$C:$C,Waterfall!CZ$1)</f>
        <v>0</v>
      </c>
      <c r="DA154" s="4">
        <f>SUMIFS(Purchase!$F:$F,Purchase!$A:$A,Waterfall!$A154,Purchase!$D:$D,Waterfall!$C154,Purchase!$C:$C,Waterfall!DA$1)</f>
        <v>0</v>
      </c>
      <c r="DB154" s="4">
        <f>SUMIFS(Purchase!$F:$F,Purchase!$A:$A,Waterfall!$A154,Purchase!$D:$D,Waterfall!$C154,Purchase!$C:$C,Waterfall!DB$1)</f>
        <v>0</v>
      </c>
      <c r="DC154" s="4">
        <f>SUMIFS(Purchase!$F:$F,Purchase!$A:$A,Waterfall!$A154,Purchase!$D:$D,Waterfall!$C154,Purchase!$C:$C,Waterfall!DC$1)</f>
        <v>0</v>
      </c>
      <c r="DD154" s="4">
        <f>SUMIFS(Purchase!$F:$F,Purchase!$A:$A,Waterfall!$A154,Purchase!$D:$D,Waterfall!$C154,Purchase!$C:$C,Waterfall!DD$1)</f>
        <v>0</v>
      </c>
      <c r="DE154" s="4">
        <f>SUMIFS(Purchase!$F:$F,Purchase!$A:$A,Waterfall!$A154,Purchase!$D:$D,Waterfall!$C154,Purchase!$C:$C,Waterfall!DE$1)</f>
        <v>0</v>
      </c>
      <c r="DF154" s="4">
        <f>SUMIFS(Purchase!$F:$F,Purchase!$A:$A,Waterfall!$A154,Purchase!$D:$D,Waterfall!$C154,Purchase!$C:$C,Waterfall!DF$1)</f>
        <v>0</v>
      </c>
      <c r="DG154" s="4">
        <f>SUMIFS(Purchase!$F:$F,Purchase!$A:$A,Waterfall!$A154,Purchase!$D:$D,Waterfall!$C154,Purchase!$C:$C,Waterfall!DG$1)</f>
        <v>0</v>
      </c>
      <c r="DH154" s="4">
        <f>SUMIFS(Purchase!$F:$F,Purchase!$A:$A,Waterfall!$A154,Purchase!$D:$D,Waterfall!$C154,Purchase!$C:$C,Waterfall!DH$1)</f>
        <v>0</v>
      </c>
      <c r="DI154" s="4">
        <f>SUMIFS(Purchase!$F:$F,Purchase!$A:$A,Waterfall!$A154,Purchase!$D:$D,Waterfall!$C154,Purchase!$C:$C,Waterfall!DI$1)</f>
        <v>0</v>
      </c>
      <c r="DJ154" s="4">
        <f>SUMIFS(Purchase!$F:$F,Purchase!$A:$A,Waterfall!$A154,Purchase!$D:$D,Waterfall!$C154,Purchase!$C:$C,Waterfall!DJ$1)</f>
        <v>0</v>
      </c>
      <c r="DK154" s="4">
        <f>SUMIFS(Purchase!$F:$F,Purchase!$A:$A,Waterfall!$A154,Purchase!$D:$D,Waterfall!$C154,Purchase!$C:$C,Waterfall!DK$1)</f>
        <v>0</v>
      </c>
      <c r="DL154" s="4">
        <f>SUMIFS(Purchase!$F:$F,Purchase!$A:$A,Waterfall!$A154,Purchase!$D:$D,Waterfall!$C154,Purchase!$C:$C,Waterfall!DL$1)</f>
        <v>0</v>
      </c>
      <c r="DM154" s="4">
        <f>SUMIFS(Purchase!$F:$F,Purchase!$A:$A,Waterfall!$A154,Purchase!$D:$D,Waterfall!$C154,Purchase!$C:$C,Waterfall!DM$1)</f>
        <v>0</v>
      </c>
      <c r="DN154" s="4">
        <f>SUMIFS(Purchase!$F:$F,Purchase!$A:$A,Waterfall!$A154,Purchase!$D:$D,Waterfall!$C154,Purchase!$C:$C,Waterfall!DN$1)</f>
        <v>0</v>
      </c>
      <c r="DO154" s="4">
        <f>SUMIFS(Purchase!$F:$F,Purchase!$A:$A,Waterfall!$A154,Purchase!$D:$D,Waterfall!$C154,Purchase!$C:$C,Waterfall!DO$1)</f>
        <v>0</v>
      </c>
      <c r="DP154" s="4">
        <f>SUMIFS(Purchase!$F:$F,Purchase!$A:$A,Waterfall!$A154,Purchase!$D:$D,Waterfall!$C154,Purchase!$C:$C,Waterfall!DP$1)</f>
        <v>0</v>
      </c>
      <c r="DQ154" s="4">
        <f>SUMIFS(Purchase!$F:$F,Purchase!$A:$A,Waterfall!$A154,Purchase!$D:$D,Waterfall!$C154,Purchase!$C:$C,Waterfall!DQ$1)</f>
        <v>0</v>
      </c>
      <c r="DR154" s="4">
        <f>SUMIFS(Purchase!$F:$F,Purchase!$A:$A,Waterfall!$A154,Purchase!$D:$D,Waterfall!$C154,Purchase!$C:$C,Waterfall!DR$1)</f>
        <v>0</v>
      </c>
      <c r="DS154" s="4">
        <f>SUMIFS(Purchase!$F:$F,Purchase!$A:$A,Waterfall!$A154,Purchase!$D:$D,Waterfall!$C154,Purchase!$C:$C,Waterfall!DS$1)</f>
        <v>0</v>
      </c>
      <c r="DT154" s="4">
        <f>SUMIFS(Purchase!$F:$F,Purchase!$A:$A,Waterfall!$A154,Purchase!$D:$D,Waterfall!$C154,Purchase!$C:$C,Waterfall!DT$1)</f>
        <v>0</v>
      </c>
      <c r="DU154" s="4">
        <f>SUMIFS(Purchase!$F:$F,Purchase!$A:$A,Waterfall!$A154,Purchase!$D:$D,Waterfall!$C154,Purchase!$C:$C,Waterfall!DU$1)</f>
        <v>0</v>
      </c>
      <c r="DV154" s="4">
        <f>SUMIFS(Purchase!$F:$F,Purchase!$A:$A,Waterfall!$A154,Purchase!$D:$D,Waterfall!$C154,Purchase!$C:$C,Waterfall!DV$1)</f>
        <v>0</v>
      </c>
      <c r="DW154" s="4">
        <f>SUMIFS(Purchase!$F:$F,Purchase!$A:$A,Waterfall!$A154,Purchase!$D:$D,Waterfall!$C154,Purchase!$C:$C,Waterfall!DW$1)</f>
        <v>0</v>
      </c>
      <c r="DX154" s="4">
        <f>SUMIFS(Purchase!$F:$F,Purchase!$A:$A,Waterfall!$A154,Purchase!$D:$D,Waterfall!$C154,Purchase!$C:$C,Waterfall!DX$1)</f>
        <v>0</v>
      </c>
      <c r="DY154" s="4">
        <f>SUMIFS(Purchase!$F:$F,Purchase!$A:$A,Waterfall!$A154,Purchase!$D:$D,Waterfall!$C154,Purchase!$C:$C,Waterfall!DY$1)</f>
        <v>0</v>
      </c>
      <c r="DZ154" s="4">
        <f>SUMIFS(Purchase!$F:$F,Purchase!$A:$A,Waterfall!$A154,Purchase!$D:$D,Waterfall!$C154,Purchase!$C:$C,Waterfall!DZ$1)</f>
        <v>0</v>
      </c>
      <c r="EA154" s="4">
        <f>SUMIFS(Purchase!$F:$F,Purchase!$A:$A,Waterfall!$A154,Purchase!$D:$D,Waterfall!$C154,Purchase!$C:$C,Waterfall!EA$1)</f>
        <v>0</v>
      </c>
      <c r="EB154" s="4">
        <f>SUMIFS(Purchase!$F:$F,Purchase!$A:$A,Waterfall!$A154,Purchase!$D:$D,Waterfall!$C154,Purchase!$C:$C,Waterfall!EB$1)</f>
        <v>0</v>
      </c>
      <c r="EC154" s="4">
        <f>SUMIFS(Purchase!$F:$F,Purchase!$A:$A,Waterfall!$A154,Purchase!$D:$D,Waterfall!$C154,Purchase!$C:$C,Waterfall!EC$1)</f>
        <v>0</v>
      </c>
      <c r="ED154" s="4">
        <f>SUMIFS(Purchase!$F:$F,Purchase!$A:$A,Waterfall!$A154,Purchase!$D:$D,Waterfall!$C154,Purchase!$C:$C,Waterfall!ED$1)</f>
        <v>0</v>
      </c>
      <c r="EE154" s="4">
        <f>SUMIFS(Purchase!$F:$F,Purchase!$A:$A,Waterfall!$A154,Purchase!$D:$D,Waterfall!$C154,Purchase!$C:$C,Waterfall!EE$1)</f>
        <v>0</v>
      </c>
      <c r="EF154" s="4">
        <f>SUMIFS(Purchase!$F:$F,Purchase!$A:$A,Waterfall!$A154,Purchase!$D:$D,Waterfall!$C154,Purchase!$C:$C,Waterfall!EF$1)</f>
        <v>0</v>
      </c>
      <c r="EG154" s="4">
        <f>SUMIFS(Purchase!$F:$F,Purchase!$A:$A,Waterfall!$A154,Purchase!$D:$D,Waterfall!$C154,Purchase!$C:$C,Waterfall!EG$1)</f>
        <v>0</v>
      </c>
      <c r="EH154" s="4">
        <f>SUMIFS(Purchase!$F:$F,Purchase!$A:$A,Waterfall!$A154,Purchase!$D:$D,Waterfall!$C154,Purchase!$C:$C,Waterfall!EH$1)</f>
        <v>0</v>
      </c>
      <c r="EI154" s="4">
        <f>SUMIFS(Purchase!$F:$F,Purchase!$A:$A,Waterfall!$A154,Purchase!$D:$D,Waterfall!$C154,Purchase!$C:$C,Waterfall!EI$1)</f>
        <v>0</v>
      </c>
      <c r="EJ154" s="4">
        <f>SUMIFS(Purchase!$F:$F,Purchase!$A:$A,Waterfall!$A154,Purchase!$D:$D,Waterfall!$C154,Purchase!$C:$C,Waterfall!EJ$1)</f>
        <v>0</v>
      </c>
      <c r="EK154" s="4">
        <f>SUMIFS(Purchase!$F:$F,Purchase!$A:$A,Waterfall!$A154,Purchase!$D:$D,Waterfall!$C154,Purchase!$C:$C,Waterfall!EK$1)</f>
        <v>0</v>
      </c>
      <c r="EL154" s="4">
        <f>SUMIFS(Purchase!$F:$F,Purchase!$A:$A,Waterfall!$A154,Purchase!$D:$D,Waterfall!$C154,Purchase!$C:$C,Waterfall!EL$1)</f>
        <v>0</v>
      </c>
      <c r="EM154" s="4">
        <f>SUMIFS(Purchase!$F:$F,Purchase!$A:$A,Waterfall!$A154,Purchase!$D:$D,Waterfall!$C154,Purchase!$C:$C,Waterfall!EM$1)</f>
        <v>0</v>
      </c>
      <c r="EN154" s="4">
        <f>SUMIFS(Purchase!$F:$F,Purchase!$A:$A,Waterfall!$A154,Purchase!$D:$D,Waterfall!$C154,Purchase!$C:$C,Waterfall!EN$1)</f>
        <v>0</v>
      </c>
      <c r="EO154" s="4">
        <f>SUMIFS(Purchase!$F:$F,Purchase!$A:$A,Waterfall!$A154,Purchase!$D:$D,Waterfall!$C154,Purchase!$C:$C,Waterfall!EO$1)</f>
        <v>0</v>
      </c>
      <c r="EP154" s="4">
        <f>SUMIFS(Purchase!$F:$F,Purchase!$A:$A,Waterfall!$A154,Purchase!$D:$D,Waterfall!$C154,Purchase!$C:$C,Waterfall!EP$1)</f>
        <v>0</v>
      </c>
      <c r="EQ154" s="4">
        <f>SUMIFS(Purchase!$F:$F,Purchase!$A:$A,Waterfall!$A154,Purchase!$D:$D,Waterfall!$C154,Purchase!$C:$C,Waterfall!EQ$1)</f>
        <v>0</v>
      </c>
      <c r="ER154" s="4">
        <f>SUMIFS(Purchase!$F:$F,Purchase!$A:$A,Waterfall!$A154,Purchase!$D:$D,Waterfall!$C154,Purchase!$C:$C,Waterfall!ER$1)</f>
        <v>0</v>
      </c>
      <c r="ES154" s="4">
        <f>SUMIFS(Purchase!$F:$F,Purchase!$A:$A,Waterfall!$A154,Purchase!$D:$D,Waterfall!$C154,Purchase!$C:$C,Waterfall!ES$1)</f>
        <v>0</v>
      </c>
      <c r="ET154" s="4">
        <f>SUMIFS(Purchase!$F:$F,Purchase!$A:$A,Waterfall!$A154,Purchase!$D:$D,Waterfall!$C154,Purchase!$C:$C,Waterfall!ET$1)</f>
        <v>0</v>
      </c>
      <c r="EU154" s="4">
        <f>SUMIFS(Purchase!$F:$F,Purchase!$A:$A,Waterfall!$A154,Purchase!$D:$D,Waterfall!$C154,Purchase!$C:$C,Waterfall!EU$1)</f>
        <v>0</v>
      </c>
      <c r="EV154" s="4">
        <f>SUMIFS(Purchase!$F:$F,Purchase!$A:$A,Waterfall!$A154,Purchase!$D:$D,Waterfall!$C154,Purchase!$C:$C,Waterfall!EV$1)</f>
        <v>0</v>
      </c>
      <c r="EW154" s="4">
        <f>SUMIFS(Purchase!$F:$F,Purchase!$A:$A,Waterfall!$A154,Purchase!$D:$D,Waterfall!$C154,Purchase!$C:$C,Waterfall!EW$1)</f>
        <v>0</v>
      </c>
      <c r="EX154" s="4">
        <f>SUMIFS(Purchase!$F:$F,Purchase!$A:$A,Waterfall!$A154,Purchase!$D:$D,Waterfall!$C154,Purchase!$C:$C,Waterfall!EX$1)</f>
        <v>0</v>
      </c>
      <c r="EY154" s="4">
        <f>SUMIFS(Purchase!$F:$F,Purchase!$A:$A,Waterfall!$A154,Purchase!$D:$D,Waterfall!$C154,Purchase!$C:$C,Waterfall!EY$1)</f>
        <v>0</v>
      </c>
      <c r="EZ154" s="4">
        <f>SUMIFS(Purchase!$F:$F,Purchase!$A:$A,Waterfall!$A154,Purchase!$D:$D,Waterfall!$C154,Purchase!$C:$C,Waterfall!EZ$1)</f>
        <v>0</v>
      </c>
      <c r="FA154" s="4">
        <f>SUMIFS(Purchase!$F:$F,Purchase!$A:$A,Waterfall!$A154,Purchase!$D:$D,Waterfall!$C154,Purchase!$C:$C,Waterfall!FA$1)</f>
        <v>0</v>
      </c>
      <c r="FB154" s="4">
        <f>SUMIFS(Purchase!$F:$F,Purchase!$A:$A,Waterfall!$A154,Purchase!$D:$D,Waterfall!$C154,Purchase!$C:$C,Waterfall!FB$1)</f>
        <v>0</v>
      </c>
      <c r="FC154" s="4">
        <f>SUMIFS(Purchase!$F:$F,Purchase!$A:$A,Waterfall!$A154,Purchase!$D:$D,Waterfall!$C154,Purchase!$C:$C,Waterfall!FC$1)</f>
        <v>0</v>
      </c>
      <c r="FD154" s="4">
        <f>SUMIFS(Purchase!$F:$F,Purchase!$A:$A,Waterfall!$A154,Purchase!$D:$D,Waterfall!$C154,Purchase!$C:$C,Waterfall!FD$1)</f>
        <v>0</v>
      </c>
      <c r="FE154" s="4">
        <f>SUMIFS(Purchase!$F:$F,Purchase!$A:$A,Waterfall!$A154,Purchase!$D:$D,Waterfall!$C154,Purchase!$C:$C,Waterfall!FE$1)</f>
        <v>0</v>
      </c>
      <c r="FF154" s="4">
        <f>SUMIFS(Purchase!$F:$F,Purchase!$A:$A,Waterfall!$A154,Purchase!$D:$D,Waterfall!$C154,Purchase!$C:$C,Waterfall!FF$1)</f>
        <v>0</v>
      </c>
      <c r="FG154" s="4">
        <f>SUMIFS(Purchase!$F:$F,Purchase!$A:$A,Waterfall!$A154,Purchase!$D:$D,Waterfall!$C154,Purchase!$C:$C,Waterfall!FG$1)</f>
        <v>0</v>
      </c>
      <c r="FH154" s="4">
        <f>SUMIFS(Purchase!$F:$F,Purchase!$A:$A,Waterfall!$A154,Purchase!$D:$D,Waterfall!$C154,Purchase!$C:$C,Waterfall!FH$1)</f>
        <v>0</v>
      </c>
      <c r="FI154" s="4">
        <f>SUMIFS(Purchase!$F:$F,Purchase!$A:$A,Waterfall!$A154,Purchase!$D:$D,Waterfall!$C154,Purchase!$C:$C,Waterfall!FI$1)</f>
        <v>0</v>
      </c>
      <c r="FJ154" s="4">
        <f>SUMIFS(Purchase!$F:$F,Purchase!$A:$A,Waterfall!$A154,Purchase!$D:$D,Waterfall!$C154,Purchase!$C:$C,Waterfall!FJ$1)</f>
        <v>0</v>
      </c>
      <c r="FK154" s="4">
        <f>SUMIFS(Purchase!$F:$F,Purchase!$A:$A,Waterfall!$A154,Purchase!$D:$D,Waterfall!$C154,Purchase!$C:$C,Waterfall!FK$1)</f>
        <v>0</v>
      </c>
      <c r="FL154" s="4">
        <f>SUMIFS(Purchase!$F:$F,Purchase!$A:$A,Waterfall!$A154,Purchase!$D:$D,Waterfall!$C154,Purchase!$C:$C,Waterfall!FL$1)</f>
        <v>0</v>
      </c>
      <c r="FM154" s="4">
        <f>SUMIFS(Purchase!$F:$F,Purchase!$A:$A,Waterfall!$A154,Purchase!$D:$D,Waterfall!$C154,Purchase!$C:$C,Waterfall!FM$1)</f>
        <v>0</v>
      </c>
      <c r="FN154" s="4">
        <f>SUMIFS(Purchase!$F:$F,Purchase!$A:$A,Waterfall!$A154,Purchase!$D:$D,Waterfall!$C154,Purchase!$C:$C,Waterfall!FN$1)</f>
        <v>0</v>
      </c>
      <c r="FO154" s="4">
        <f>SUMIFS(Purchase!$F:$F,Purchase!$A:$A,Waterfall!$A154,Purchase!$D:$D,Waterfall!$C154,Purchase!$C:$C,Waterfall!FO$1)</f>
        <v>0</v>
      </c>
      <c r="FP154" s="4">
        <f>SUMIFS(Purchase!$F:$F,Purchase!$A:$A,Waterfall!$A154,Purchase!$D:$D,Waterfall!$C154,Purchase!$C:$C,Waterfall!FP$1)</f>
        <v>0</v>
      </c>
      <c r="FQ154" s="4">
        <f>SUMIFS(Purchase!$F:$F,Purchase!$A:$A,Waterfall!$A154,Purchase!$D:$D,Waterfall!$C154,Purchase!$C:$C,Waterfall!FQ$1)</f>
        <v>0</v>
      </c>
      <c r="FR154" s="4">
        <f>SUMIFS(Purchase!$F:$F,Purchase!$A:$A,Waterfall!$A154,Purchase!$D:$D,Waterfall!$C154,Purchase!$C:$C,Waterfall!FR$1)</f>
        <v>0</v>
      </c>
      <c r="FS154" s="4">
        <f>SUMIFS(Purchase!$F:$F,Purchase!$A:$A,Waterfall!$A154,Purchase!$D:$D,Waterfall!$C154,Purchase!$C:$C,Waterfall!FS$1)</f>
        <v>0</v>
      </c>
      <c r="FT154" s="4">
        <f>SUMIFS(Purchase!$F:$F,Purchase!$A:$A,Waterfall!$A154,Purchase!$D:$D,Waterfall!$C154,Purchase!$C:$C,Waterfall!FT$1)</f>
        <v>0</v>
      </c>
      <c r="FU154" s="4">
        <f>SUMIFS(Purchase!$F:$F,Purchase!$A:$A,Waterfall!$A154,Purchase!$D:$D,Waterfall!$C154,Purchase!$C:$C,Waterfall!FU$1)</f>
        <v>0</v>
      </c>
      <c r="FV154" s="4">
        <f>SUMIFS(Purchase!$F:$F,Purchase!$A:$A,Waterfall!$A154,Purchase!$D:$D,Waterfall!$C154,Purchase!$C:$C,Waterfall!FV$1)</f>
        <v>0</v>
      </c>
      <c r="FW154" s="4">
        <f>SUMIFS(Purchase!$F:$F,Purchase!$A:$A,Waterfall!$A154,Purchase!$D:$D,Waterfall!$C154,Purchase!$C:$C,Waterfall!FW$1)</f>
        <v>0</v>
      </c>
      <c r="FX154" s="4">
        <f>SUMIFS(Purchase!$F:$F,Purchase!$A:$A,Waterfall!$A154,Purchase!$D:$D,Waterfall!$C154,Purchase!$C:$C,Waterfall!FX$1)</f>
        <v>0</v>
      </c>
      <c r="FY154" s="4">
        <f>SUMIFS(Purchase!$F:$F,Purchase!$A:$A,Waterfall!$A154,Purchase!$D:$D,Waterfall!$C154,Purchase!$C:$C,Waterfall!FY$1)</f>
        <v>0</v>
      </c>
      <c r="FZ154" s="4">
        <f>SUMIFS(Purchase!$F:$F,Purchase!$A:$A,Waterfall!$A154,Purchase!$D:$D,Waterfall!$C154,Purchase!$C:$C,Waterfall!FZ$1)</f>
        <v>0</v>
      </c>
      <c r="GA154" s="4">
        <f>SUMIFS(Purchase!$F:$F,Purchase!$A:$A,Waterfall!$A154,Purchase!$D:$D,Waterfall!$C154,Purchase!$C:$C,Waterfall!GA$1)</f>
        <v>0</v>
      </c>
      <c r="GB154" s="4">
        <f>SUMIFS(Purchase!$F:$F,Purchase!$A:$A,Waterfall!$A154,Purchase!$D:$D,Waterfall!$C154,Purchase!$C:$C,Waterfall!GB$1)</f>
        <v>0</v>
      </c>
      <c r="GC154" s="4">
        <f>SUMIFS(Purchase!$F:$F,Purchase!$A:$A,Waterfall!$A154,Purchase!$D:$D,Waterfall!$C154,Purchase!$C:$C,Waterfall!GC$1)</f>
        <v>0</v>
      </c>
      <c r="GD154" s="4">
        <f>SUMIFS(Purchase!$F:$F,Purchase!$A:$A,Waterfall!$A154,Purchase!$D:$D,Waterfall!$C154,Purchase!$C:$C,Waterfall!GD$1)</f>
        <v>0</v>
      </c>
      <c r="GE154" s="4">
        <f>SUMIFS(Purchase!$F:$F,Purchase!$A:$A,Waterfall!$A154,Purchase!$D:$D,Waterfall!$C154,Purchase!$C:$C,Waterfall!GE$1)</f>
        <v>0</v>
      </c>
      <c r="GF154" s="4">
        <f>SUMIFS(Purchase!$F:$F,Purchase!$A:$A,Waterfall!$A154,Purchase!$D:$D,Waterfall!$C154,Purchase!$C:$C,Waterfall!GF$1)</f>
        <v>0</v>
      </c>
      <c r="GG154" s="4">
        <f>SUMIFS(Purchase!$F:$F,Purchase!$A:$A,Waterfall!$A154,Purchase!$D:$D,Waterfall!$C154,Purchase!$C:$C,Waterfall!GG$1)</f>
        <v>0</v>
      </c>
      <c r="GH154" s="4">
        <f>SUMIFS(Purchase!$F:$F,Purchase!$A:$A,Waterfall!$A154,Purchase!$D:$D,Waterfall!$C154,Purchase!$C:$C,Waterfall!GH$1)</f>
        <v>0</v>
      </c>
      <c r="GI154" s="4">
        <f>SUMIFS(Purchase!$F:$F,Purchase!$A:$A,Waterfall!$A154,Purchase!$D:$D,Waterfall!$C154,Purchase!$C:$C,Waterfall!GI$1)</f>
        <v>0</v>
      </c>
    </row>
    <row r="155" spans="1:191" x14ac:dyDescent="0.35">
      <c r="A155" s="8">
        <f t="shared" si="5"/>
        <v>1</v>
      </c>
      <c r="B155" s="2" t="str">
        <f>VLOOKUP($A155,Centers!$B$1:$C$120,2,)</f>
        <v>GATE</v>
      </c>
      <c r="C155" s="3">
        <v>45032</v>
      </c>
      <c r="D155" s="4">
        <f>IF($A155=1,SUM(SUMIFS(Indent!$E:$E,Indent!$C:$C,Waterfall!$C155,Indent!$A:$A,Centers!$A$2),SUMIFS(Indent!$E:$E,Indent!$C:$C,Waterfall!$C155,Indent!$A:$A,Centers!$A$3),SUMIFS(Indent!$E:$E,Indent!$C:$C,Waterfall!$C155,Indent!$A:$A,Centers!$A$4),SUMIFS(Indent!$E:$E,Indent!$C:$C,Waterfall!$C155,Indent!$A:$A,Centers!$A$5),SUMIFS(Indent!$E:$E,Indent!$C:$C,Waterfall!$C155,Indent!$A:$A,Centers!$A$6),SUMIFS(Indent!$E:$E,Indent!$C:$C,Waterfall!$C155,Indent!$A:$A,Centers!$A$7),SUMIFS(Indent!$E:$E,Indent!$C:$C,Waterfall!$C155,Indent!$A:$A,Centers!$A$8)),SUMIFS(Indent!$E:$E,Indent!$C:$C,Waterfall!$C155,Indent!$A:$A,$A155))</f>
        <v>0</v>
      </c>
      <c r="E155" s="4">
        <f>SUMIFS(Purchase!$F:$F,Purchase!$A:$A,Waterfall!$A155,Purchase!$D:$D,Waterfall!$C155,Purchase!$C:$C,Waterfall!E$1)</f>
        <v>0</v>
      </c>
      <c r="F155" s="4">
        <f>SUMIFS(Purchase!$F:$F,Purchase!$A:$A,Waterfall!$A155,Purchase!$D:$D,Waterfall!$C155,Purchase!$C:$C,Waterfall!F$1)</f>
        <v>0</v>
      </c>
      <c r="G155" s="4">
        <f>SUMIFS(Purchase!$F:$F,Purchase!$A:$A,Waterfall!$A155,Purchase!$D:$D,Waterfall!$C155,Purchase!$C:$C,Waterfall!G$1)</f>
        <v>0</v>
      </c>
      <c r="H155" s="4">
        <f>SUMIFS(Purchase!$F:$F,Purchase!$A:$A,Waterfall!$A155,Purchase!$D:$D,Waterfall!$C155,Purchase!$C:$C,Waterfall!H$1)</f>
        <v>0</v>
      </c>
      <c r="I155" s="4">
        <f>SUMIFS(Purchase!$F:$F,Purchase!$A:$A,Waterfall!$A155,Purchase!$D:$D,Waterfall!$C155,Purchase!$C:$C,Waterfall!I$1)</f>
        <v>0</v>
      </c>
      <c r="J155" s="4">
        <f>SUMIFS(Purchase!$F:$F,Purchase!$A:$A,Waterfall!$A155,Purchase!$D:$D,Waterfall!$C155,Purchase!$C:$C,Waterfall!J$1)</f>
        <v>0</v>
      </c>
      <c r="K155" s="4">
        <f>SUMIFS(Purchase!$F:$F,Purchase!$A:$A,Waterfall!$A155,Purchase!$D:$D,Waterfall!$C155,Purchase!$C:$C,Waterfall!K$1)</f>
        <v>0</v>
      </c>
      <c r="L155" s="4">
        <f>SUMIFS(Purchase!$F:$F,Purchase!$A:$A,Waterfall!$A155,Purchase!$D:$D,Waterfall!$C155,Purchase!$C:$C,Waterfall!L$1)</f>
        <v>0</v>
      </c>
      <c r="M155" s="4">
        <f>SUMIFS(Purchase!$F:$F,Purchase!$A:$A,Waterfall!$A155,Purchase!$D:$D,Waterfall!$C155,Purchase!$C:$C,Waterfall!M$1)</f>
        <v>0</v>
      </c>
      <c r="N155" s="4">
        <f>SUMIFS(Purchase!$F:$F,Purchase!$A:$A,Waterfall!$A155,Purchase!$D:$D,Waterfall!$C155,Purchase!$C:$C,Waterfall!N$1)</f>
        <v>0</v>
      </c>
      <c r="O155" s="4">
        <f>SUMIFS(Purchase!$F:$F,Purchase!$A:$A,Waterfall!$A155,Purchase!$D:$D,Waterfall!$C155,Purchase!$C:$C,Waterfall!O$1)</f>
        <v>0</v>
      </c>
      <c r="P155" s="4">
        <f>SUMIFS(Purchase!$F:$F,Purchase!$A:$A,Waterfall!$A155,Purchase!$D:$D,Waterfall!$C155,Purchase!$C:$C,Waterfall!P$1)</f>
        <v>0</v>
      </c>
      <c r="Q155" s="4">
        <f>SUMIFS(Purchase!$F:$F,Purchase!$A:$A,Waterfall!$A155,Purchase!$D:$D,Waterfall!$C155,Purchase!$C:$C,Waterfall!Q$1)</f>
        <v>0</v>
      </c>
      <c r="R155" s="4">
        <f>SUMIFS(Purchase!$F:$F,Purchase!$A:$A,Waterfall!$A155,Purchase!$D:$D,Waterfall!$C155,Purchase!$C:$C,Waterfall!R$1)</f>
        <v>0</v>
      </c>
      <c r="S155" s="4">
        <f>SUMIFS(Purchase!$F:$F,Purchase!$A:$A,Waterfall!$A155,Purchase!$D:$D,Waterfall!$C155,Purchase!$C:$C,Waterfall!S$1)</f>
        <v>0</v>
      </c>
      <c r="T155" s="4">
        <f>SUMIFS(Purchase!$F:$F,Purchase!$A:$A,Waterfall!$A155,Purchase!$D:$D,Waterfall!$C155,Purchase!$C:$C,Waterfall!T$1)</f>
        <v>0</v>
      </c>
      <c r="U155" s="4">
        <f>SUMIFS(Purchase!$F:$F,Purchase!$A:$A,Waterfall!$A155,Purchase!$D:$D,Waterfall!$C155,Purchase!$C:$C,Waterfall!U$1)</f>
        <v>0</v>
      </c>
      <c r="V155" s="4">
        <f>SUMIFS(Purchase!$F:$F,Purchase!$A:$A,Waterfall!$A155,Purchase!$D:$D,Waterfall!$C155,Purchase!$C:$C,Waterfall!V$1)</f>
        <v>0</v>
      </c>
      <c r="W155" s="4">
        <f>SUMIFS(Purchase!$F:$F,Purchase!$A:$A,Waterfall!$A155,Purchase!$D:$D,Waterfall!$C155,Purchase!$C:$C,Waterfall!W$1)</f>
        <v>0</v>
      </c>
      <c r="X155" s="4">
        <f>SUMIFS(Purchase!$F:$F,Purchase!$A:$A,Waterfall!$A155,Purchase!$D:$D,Waterfall!$C155,Purchase!$C:$C,Waterfall!X$1)</f>
        <v>0</v>
      </c>
      <c r="Y155" s="4">
        <f>SUMIFS(Purchase!$F:$F,Purchase!$A:$A,Waterfall!$A155,Purchase!$D:$D,Waterfall!$C155,Purchase!$C:$C,Waterfall!Y$1)</f>
        <v>0</v>
      </c>
      <c r="Z155" s="4">
        <f>SUMIFS(Purchase!$F:$F,Purchase!$A:$A,Waterfall!$A155,Purchase!$D:$D,Waterfall!$C155,Purchase!$C:$C,Waterfall!Z$1)</f>
        <v>0</v>
      </c>
      <c r="AA155" s="4">
        <f>SUMIFS(Purchase!$F:$F,Purchase!$A:$A,Waterfall!$A155,Purchase!$D:$D,Waterfall!$C155,Purchase!$C:$C,Waterfall!AA$1)</f>
        <v>0</v>
      </c>
      <c r="AB155" s="4">
        <f>SUMIFS(Purchase!$F:$F,Purchase!$A:$A,Waterfall!$A155,Purchase!$D:$D,Waterfall!$C155,Purchase!$C:$C,Waterfall!AB$1)</f>
        <v>0</v>
      </c>
      <c r="AC155" s="4">
        <f>SUMIFS(Purchase!$F:$F,Purchase!$A:$A,Waterfall!$A155,Purchase!$D:$D,Waterfall!$C155,Purchase!$C:$C,Waterfall!AC$1)</f>
        <v>0</v>
      </c>
      <c r="AD155" s="4">
        <f>SUMIFS(Purchase!$F:$F,Purchase!$A:$A,Waterfall!$A155,Purchase!$D:$D,Waterfall!$C155,Purchase!$C:$C,Waterfall!AD$1)</f>
        <v>0</v>
      </c>
      <c r="AE155" s="4">
        <f>SUMIFS(Purchase!$F:$F,Purchase!$A:$A,Waterfall!$A155,Purchase!$D:$D,Waterfall!$C155,Purchase!$C:$C,Waterfall!AE$1)</f>
        <v>0</v>
      </c>
      <c r="AF155" s="4">
        <f>SUMIFS(Purchase!$F:$F,Purchase!$A:$A,Waterfall!$A155,Purchase!$D:$D,Waterfall!$C155,Purchase!$C:$C,Waterfall!AF$1)</f>
        <v>0</v>
      </c>
      <c r="AG155" s="4">
        <f>SUMIFS(Purchase!$F:$F,Purchase!$A:$A,Waterfall!$A155,Purchase!$D:$D,Waterfall!$C155,Purchase!$C:$C,Waterfall!AG$1)</f>
        <v>0</v>
      </c>
      <c r="AH155" s="4">
        <f>SUMIFS(Purchase!$F:$F,Purchase!$A:$A,Waterfall!$A155,Purchase!$D:$D,Waterfall!$C155,Purchase!$C:$C,Waterfall!AH$1)</f>
        <v>0</v>
      </c>
      <c r="AI155" s="4">
        <f>SUMIFS(Purchase!$F:$F,Purchase!$A:$A,Waterfall!$A155,Purchase!$D:$D,Waterfall!$C155,Purchase!$C:$C,Waterfall!AI$1)</f>
        <v>0</v>
      </c>
      <c r="AJ155" s="4">
        <f>SUMIFS(Purchase!$F:$F,Purchase!$A:$A,Waterfall!$A155,Purchase!$D:$D,Waterfall!$C155,Purchase!$C:$C,Waterfall!AJ$1)</f>
        <v>0</v>
      </c>
      <c r="AK155" s="4">
        <f>SUMIFS(Purchase!$F:$F,Purchase!$A:$A,Waterfall!$A155,Purchase!$D:$D,Waterfall!$C155,Purchase!$C:$C,Waterfall!AK$1)</f>
        <v>0</v>
      </c>
      <c r="AL155" s="4">
        <f>SUMIFS(Purchase!$F:$F,Purchase!$A:$A,Waterfall!$A155,Purchase!$D:$D,Waterfall!$C155,Purchase!$C:$C,Waterfall!AL$1)</f>
        <v>0</v>
      </c>
      <c r="AM155" s="4">
        <f>SUMIFS(Purchase!$F:$F,Purchase!$A:$A,Waterfall!$A155,Purchase!$D:$D,Waterfall!$C155,Purchase!$C:$C,Waterfall!AM$1)</f>
        <v>0</v>
      </c>
      <c r="AN155" s="4">
        <f>SUMIFS(Purchase!$F:$F,Purchase!$A:$A,Waterfall!$A155,Purchase!$D:$D,Waterfall!$C155,Purchase!$C:$C,Waterfall!AN$1)</f>
        <v>0</v>
      </c>
      <c r="AO155" s="4">
        <f>SUMIFS(Purchase!$F:$F,Purchase!$A:$A,Waterfall!$A155,Purchase!$D:$D,Waterfall!$C155,Purchase!$C:$C,Waterfall!AO$1)</f>
        <v>0</v>
      </c>
      <c r="AP155" s="4">
        <f>SUMIFS(Purchase!$F:$F,Purchase!$A:$A,Waterfall!$A155,Purchase!$D:$D,Waterfall!$C155,Purchase!$C:$C,Waterfall!AP$1)</f>
        <v>0</v>
      </c>
      <c r="AQ155" s="4">
        <f>SUMIFS(Purchase!$F:$F,Purchase!$A:$A,Waterfall!$A155,Purchase!$D:$D,Waterfall!$C155,Purchase!$C:$C,Waterfall!AQ$1)</f>
        <v>0</v>
      </c>
      <c r="AR155" s="4">
        <f>SUMIFS(Purchase!$F:$F,Purchase!$A:$A,Waterfall!$A155,Purchase!$D:$D,Waterfall!$C155,Purchase!$C:$C,Waterfall!AR$1)</f>
        <v>0</v>
      </c>
      <c r="AS155" s="4">
        <f>SUMIFS(Purchase!$F:$F,Purchase!$A:$A,Waterfall!$A155,Purchase!$D:$D,Waterfall!$C155,Purchase!$C:$C,Waterfall!AS$1)</f>
        <v>0</v>
      </c>
      <c r="AT155" s="4">
        <f>SUMIFS(Purchase!$F:$F,Purchase!$A:$A,Waterfall!$A155,Purchase!$D:$D,Waterfall!$C155,Purchase!$C:$C,Waterfall!AT$1)</f>
        <v>0</v>
      </c>
      <c r="AU155" s="4">
        <f>SUMIFS(Purchase!$F:$F,Purchase!$A:$A,Waterfall!$A155,Purchase!$D:$D,Waterfall!$C155,Purchase!$C:$C,Waterfall!AU$1)</f>
        <v>0</v>
      </c>
      <c r="AV155" s="4">
        <f>SUMIFS(Purchase!$F:$F,Purchase!$A:$A,Waterfall!$A155,Purchase!$D:$D,Waterfall!$C155,Purchase!$C:$C,Waterfall!AV$1)</f>
        <v>0</v>
      </c>
      <c r="AW155" s="4">
        <f>SUMIFS(Purchase!$F:$F,Purchase!$A:$A,Waterfall!$A155,Purchase!$D:$D,Waterfall!$C155,Purchase!$C:$C,Waterfall!AW$1)</f>
        <v>0</v>
      </c>
      <c r="AX155" s="4">
        <f>SUMIFS(Purchase!$F:$F,Purchase!$A:$A,Waterfall!$A155,Purchase!$D:$D,Waterfall!$C155,Purchase!$C:$C,Waterfall!AX$1)</f>
        <v>0</v>
      </c>
      <c r="AY155" s="4">
        <f>SUMIFS(Purchase!$F:$F,Purchase!$A:$A,Waterfall!$A155,Purchase!$D:$D,Waterfall!$C155,Purchase!$C:$C,Waterfall!AY$1)</f>
        <v>0</v>
      </c>
      <c r="AZ155" s="4">
        <f>SUMIFS(Purchase!$F:$F,Purchase!$A:$A,Waterfall!$A155,Purchase!$D:$D,Waterfall!$C155,Purchase!$C:$C,Waterfall!AZ$1)</f>
        <v>0</v>
      </c>
      <c r="BA155" s="4">
        <f>SUMIFS(Purchase!$F:$F,Purchase!$A:$A,Waterfall!$A155,Purchase!$D:$D,Waterfall!$C155,Purchase!$C:$C,Waterfall!BA$1)</f>
        <v>0</v>
      </c>
      <c r="BB155" s="4">
        <f>SUMIFS(Purchase!$F:$F,Purchase!$A:$A,Waterfall!$A155,Purchase!$D:$D,Waterfall!$C155,Purchase!$C:$C,Waterfall!BB$1)</f>
        <v>0</v>
      </c>
      <c r="BC155" s="4">
        <f>SUMIFS(Purchase!$F:$F,Purchase!$A:$A,Waterfall!$A155,Purchase!$D:$D,Waterfall!$C155,Purchase!$C:$C,Waterfall!BC$1)</f>
        <v>0</v>
      </c>
      <c r="BD155" s="4">
        <f>SUMIFS(Purchase!$F:$F,Purchase!$A:$A,Waterfall!$A155,Purchase!$D:$D,Waterfall!$C155,Purchase!$C:$C,Waterfall!BD$1)</f>
        <v>0</v>
      </c>
      <c r="BE155" s="4">
        <f>SUMIFS(Purchase!$F:$F,Purchase!$A:$A,Waterfall!$A155,Purchase!$D:$D,Waterfall!$C155,Purchase!$C:$C,Waterfall!BE$1)</f>
        <v>0</v>
      </c>
      <c r="BF155" s="4">
        <f>SUMIFS(Purchase!$F:$F,Purchase!$A:$A,Waterfall!$A155,Purchase!$D:$D,Waterfall!$C155,Purchase!$C:$C,Waterfall!BF$1)</f>
        <v>0</v>
      </c>
      <c r="BG155" s="4">
        <f>SUMIFS(Purchase!$F:$F,Purchase!$A:$A,Waterfall!$A155,Purchase!$D:$D,Waterfall!$C155,Purchase!$C:$C,Waterfall!BG$1)</f>
        <v>0</v>
      </c>
      <c r="BH155" s="4">
        <f>SUMIFS(Purchase!$F:$F,Purchase!$A:$A,Waterfall!$A155,Purchase!$D:$D,Waterfall!$C155,Purchase!$C:$C,Waterfall!BH$1)</f>
        <v>0</v>
      </c>
      <c r="BI155" s="4">
        <f>SUMIFS(Purchase!$F:$F,Purchase!$A:$A,Waterfall!$A155,Purchase!$D:$D,Waterfall!$C155,Purchase!$C:$C,Waterfall!BI$1)</f>
        <v>0</v>
      </c>
      <c r="BJ155" s="4">
        <f>SUMIFS(Purchase!$F:$F,Purchase!$A:$A,Waterfall!$A155,Purchase!$D:$D,Waterfall!$C155,Purchase!$C:$C,Waterfall!BJ$1)</f>
        <v>0</v>
      </c>
      <c r="BK155" s="4">
        <f>SUMIFS(Purchase!$F:$F,Purchase!$A:$A,Waterfall!$A155,Purchase!$D:$D,Waterfall!$C155,Purchase!$C:$C,Waterfall!BK$1)</f>
        <v>0</v>
      </c>
      <c r="BL155" s="4">
        <f>SUMIFS(Purchase!$F:$F,Purchase!$A:$A,Waterfall!$A155,Purchase!$D:$D,Waterfall!$C155,Purchase!$C:$C,Waterfall!BL$1)</f>
        <v>0</v>
      </c>
      <c r="BM155" s="4">
        <f>SUMIFS(Purchase!$F:$F,Purchase!$A:$A,Waterfall!$A155,Purchase!$D:$D,Waterfall!$C155,Purchase!$C:$C,Waterfall!BM$1)</f>
        <v>0</v>
      </c>
      <c r="BN155" s="4">
        <f>SUMIFS(Purchase!$F:$F,Purchase!$A:$A,Waterfall!$A155,Purchase!$D:$D,Waterfall!$C155,Purchase!$C:$C,Waterfall!BN$1)</f>
        <v>0</v>
      </c>
      <c r="BO155" s="4">
        <f>SUMIFS(Purchase!$F:$F,Purchase!$A:$A,Waterfall!$A155,Purchase!$D:$D,Waterfall!$C155,Purchase!$C:$C,Waterfall!BO$1)</f>
        <v>0</v>
      </c>
      <c r="BP155" s="4">
        <f>SUMIFS(Purchase!$F:$F,Purchase!$A:$A,Waterfall!$A155,Purchase!$D:$D,Waterfall!$C155,Purchase!$C:$C,Waterfall!BP$1)</f>
        <v>0</v>
      </c>
      <c r="BQ155" s="4">
        <f>SUMIFS(Purchase!$F:$F,Purchase!$A:$A,Waterfall!$A155,Purchase!$D:$D,Waterfall!$C155,Purchase!$C:$C,Waterfall!BQ$1)</f>
        <v>0</v>
      </c>
      <c r="BR155" s="4">
        <f>SUMIFS(Purchase!$F:$F,Purchase!$A:$A,Waterfall!$A155,Purchase!$D:$D,Waterfall!$C155,Purchase!$C:$C,Waterfall!BR$1)</f>
        <v>0</v>
      </c>
      <c r="BS155" s="4">
        <f>SUMIFS(Purchase!$F:$F,Purchase!$A:$A,Waterfall!$A155,Purchase!$D:$D,Waterfall!$C155,Purchase!$C:$C,Waterfall!BS$1)</f>
        <v>0</v>
      </c>
      <c r="BT155" s="4">
        <f>SUMIFS(Purchase!$F:$F,Purchase!$A:$A,Waterfall!$A155,Purchase!$D:$D,Waterfall!$C155,Purchase!$C:$C,Waterfall!BT$1)</f>
        <v>0</v>
      </c>
      <c r="BU155" s="4">
        <f>SUMIFS(Purchase!$F:$F,Purchase!$A:$A,Waterfall!$A155,Purchase!$D:$D,Waterfall!$C155,Purchase!$C:$C,Waterfall!BU$1)</f>
        <v>0</v>
      </c>
      <c r="BV155" s="4">
        <f>SUMIFS(Purchase!$F:$F,Purchase!$A:$A,Waterfall!$A155,Purchase!$D:$D,Waterfall!$C155,Purchase!$C:$C,Waterfall!BV$1)</f>
        <v>0</v>
      </c>
      <c r="BW155" s="4">
        <f>SUMIFS(Purchase!$F:$F,Purchase!$A:$A,Waterfall!$A155,Purchase!$D:$D,Waterfall!$C155,Purchase!$C:$C,Waterfall!BW$1)</f>
        <v>0</v>
      </c>
      <c r="BX155" s="4">
        <f>SUMIFS(Purchase!$F:$F,Purchase!$A:$A,Waterfall!$A155,Purchase!$D:$D,Waterfall!$C155,Purchase!$C:$C,Waterfall!BX$1)</f>
        <v>0</v>
      </c>
      <c r="BY155" s="4">
        <f>SUMIFS(Purchase!$F:$F,Purchase!$A:$A,Waterfall!$A155,Purchase!$D:$D,Waterfall!$C155,Purchase!$C:$C,Waterfall!BY$1)</f>
        <v>0</v>
      </c>
      <c r="BZ155" s="4">
        <f>SUMIFS(Purchase!$F:$F,Purchase!$A:$A,Waterfall!$A155,Purchase!$D:$D,Waterfall!$C155,Purchase!$C:$C,Waterfall!BZ$1)</f>
        <v>0</v>
      </c>
      <c r="CA155" s="4">
        <f>SUMIFS(Purchase!$F:$F,Purchase!$A:$A,Waterfall!$A155,Purchase!$D:$D,Waterfall!$C155,Purchase!$C:$C,Waterfall!CA$1)</f>
        <v>0</v>
      </c>
      <c r="CB155" s="4">
        <f>SUMIFS(Purchase!$F:$F,Purchase!$A:$A,Waterfall!$A155,Purchase!$D:$D,Waterfall!$C155,Purchase!$C:$C,Waterfall!CB$1)</f>
        <v>0</v>
      </c>
      <c r="CC155" s="4">
        <f>SUMIFS(Purchase!$F:$F,Purchase!$A:$A,Waterfall!$A155,Purchase!$D:$D,Waterfall!$C155,Purchase!$C:$C,Waterfall!CC$1)</f>
        <v>0</v>
      </c>
      <c r="CD155" s="4">
        <f>SUMIFS(Purchase!$F:$F,Purchase!$A:$A,Waterfall!$A155,Purchase!$D:$D,Waterfall!$C155,Purchase!$C:$C,Waterfall!CD$1)</f>
        <v>0</v>
      </c>
      <c r="CE155" s="4">
        <f>SUMIFS(Purchase!$F:$F,Purchase!$A:$A,Waterfall!$A155,Purchase!$D:$D,Waterfall!$C155,Purchase!$C:$C,Waterfall!CE$1)</f>
        <v>0</v>
      </c>
      <c r="CF155" s="4">
        <f>SUMIFS(Purchase!$F:$F,Purchase!$A:$A,Waterfall!$A155,Purchase!$D:$D,Waterfall!$C155,Purchase!$C:$C,Waterfall!CF$1)</f>
        <v>0</v>
      </c>
      <c r="CG155" s="4">
        <f>SUMIFS(Purchase!$F:$F,Purchase!$A:$A,Waterfall!$A155,Purchase!$D:$D,Waterfall!$C155,Purchase!$C:$C,Waterfall!CG$1)</f>
        <v>0</v>
      </c>
      <c r="CH155" s="4">
        <f>SUMIFS(Purchase!$F:$F,Purchase!$A:$A,Waterfall!$A155,Purchase!$D:$D,Waterfall!$C155,Purchase!$C:$C,Waterfall!CH$1)</f>
        <v>0</v>
      </c>
      <c r="CI155" s="4">
        <f>SUMIFS(Purchase!$F:$F,Purchase!$A:$A,Waterfall!$A155,Purchase!$D:$D,Waterfall!$C155,Purchase!$C:$C,Waterfall!CI$1)</f>
        <v>0</v>
      </c>
      <c r="CJ155" s="4">
        <f>SUMIFS(Purchase!$F:$F,Purchase!$A:$A,Waterfall!$A155,Purchase!$D:$D,Waterfall!$C155,Purchase!$C:$C,Waterfall!CJ$1)</f>
        <v>0</v>
      </c>
      <c r="CK155" s="4">
        <f>SUMIFS(Purchase!$F:$F,Purchase!$A:$A,Waterfall!$A155,Purchase!$D:$D,Waterfall!$C155,Purchase!$C:$C,Waterfall!CK$1)</f>
        <v>0</v>
      </c>
      <c r="CL155" s="4">
        <f>SUMIFS(Purchase!$F:$F,Purchase!$A:$A,Waterfall!$A155,Purchase!$D:$D,Waterfall!$C155,Purchase!$C:$C,Waterfall!CL$1)</f>
        <v>0</v>
      </c>
      <c r="CM155" s="4">
        <f>SUMIFS(Purchase!$F:$F,Purchase!$A:$A,Waterfall!$A155,Purchase!$D:$D,Waterfall!$C155,Purchase!$C:$C,Waterfall!CM$1)</f>
        <v>0</v>
      </c>
      <c r="CN155" s="4">
        <f>SUMIFS(Purchase!$F:$F,Purchase!$A:$A,Waterfall!$A155,Purchase!$D:$D,Waterfall!$C155,Purchase!$C:$C,Waterfall!CN$1)</f>
        <v>0</v>
      </c>
      <c r="CO155" s="4">
        <f>SUMIFS(Purchase!$F:$F,Purchase!$A:$A,Waterfall!$A155,Purchase!$D:$D,Waterfall!$C155,Purchase!$C:$C,Waterfall!CO$1)</f>
        <v>0</v>
      </c>
      <c r="CP155" s="4">
        <f>SUMIFS(Purchase!$F:$F,Purchase!$A:$A,Waterfall!$A155,Purchase!$D:$D,Waterfall!$C155,Purchase!$C:$C,Waterfall!CP$1)</f>
        <v>0</v>
      </c>
      <c r="CQ155" s="4">
        <f>SUMIFS(Purchase!$F:$F,Purchase!$A:$A,Waterfall!$A155,Purchase!$D:$D,Waterfall!$C155,Purchase!$C:$C,Waterfall!CQ$1)</f>
        <v>0</v>
      </c>
      <c r="CR155" s="4">
        <f>SUMIFS(Purchase!$F:$F,Purchase!$A:$A,Waterfall!$A155,Purchase!$D:$D,Waterfall!$C155,Purchase!$C:$C,Waterfall!CR$1)</f>
        <v>0</v>
      </c>
      <c r="CS155" s="4">
        <f>SUMIFS(Purchase!$F:$F,Purchase!$A:$A,Waterfall!$A155,Purchase!$D:$D,Waterfall!$C155,Purchase!$C:$C,Waterfall!CS$1)</f>
        <v>0</v>
      </c>
      <c r="CT155" s="4">
        <f>SUMIFS(Purchase!$F:$F,Purchase!$A:$A,Waterfall!$A155,Purchase!$D:$D,Waterfall!$C155,Purchase!$C:$C,Waterfall!CT$1)</f>
        <v>0</v>
      </c>
      <c r="CU155" s="4">
        <f>SUMIFS(Purchase!$F:$F,Purchase!$A:$A,Waterfall!$A155,Purchase!$D:$D,Waterfall!$C155,Purchase!$C:$C,Waterfall!CU$1)</f>
        <v>0</v>
      </c>
      <c r="CV155" s="4">
        <f>SUMIFS(Purchase!$F:$F,Purchase!$A:$A,Waterfall!$A155,Purchase!$D:$D,Waterfall!$C155,Purchase!$C:$C,Waterfall!CV$1)</f>
        <v>0</v>
      </c>
      <c r="CW155" s="4">
        <f>SUMIFS(Purchase!$F:$F,Purchase!$A:$A,Waterfall!$A155,Purchase!$D:$D,Waterfall!$C155,Purchase!$C:$C,Waterfall!CW$1)</f>
        <v>0</v>
      </c>
      <c r="CX155" s="4">
        <f>SUMIFS(Purchase!$F:$F,Purchase!$A:$A,Waterfall!$A155,Purchase!$D:$D,Waterfall!$C155,Purchase!$C:$C,Waterfall!CX$1)</f>
        <v>0</v>
      </c>
      <c r="CY155" s="4">
        <f>SUMIFS(Purchase!$F:$F,Purchase!$A:$A,Waterfall!$A155,Purchase!$D:$D,Waterfall!$C155,Purchase!$C:$C,Waterfall!CY$1)</f>
        <v>0</v>
      </c>
      <c r="CZ155" s="4">
        <f>SUMIFS(Purchase!$F:$F,Purchase!$A:$A,Waterfall!$A155,Purchase!$D:$D,Waterfall!$C155,Purchase!$C:$C,Waterfall!CZ$1)</f>
        <v>0</v>
      </c>
      <c r="DA155" s="4">
        <f>SUMIFS(Purchase!$F:$F,Purchase!$A:$A,Waterfall!$A155,Purchase!$D:$D,Waterfall!$C155,Purchase!$C:$C,Waterfall!DA$1)</f>
        <v>0</v>
      </c>
      <c r="DB155" s="4">
        <f>SUMIFS(Purchase!$F:$F,Purchase!$A:$A,Waterfall!$A155,Purchase!$D:$D,Waterfall!$C155,Purchase!$C:$C,Waterfall!DB$1)</f>
        <v>0</v>
      </c>
      <c r="DC155" s="4">
        <f>SUMIFS(Purchase!$F:$F,Purchase!$A:$A,Waterfall!$A155,Purchase!$D:$D,Waterfall!$C155,Purchase!$C:$C,Waterfall!DC$1)</f>
        <v>0</v>
      </c>
      <c r="DD155" s="4">
        <f>SUMIFS(Purchase!$F:$F,Purchase!$A:$A,Waterfall!$A155,Purchase!$D:$D,Waterfall!$C155,Purchase!$C:$C,Waterfall!DD$1)</f>
        <v>0</v>
      </c>
      <c r="DE155" s="4">
        <f>SUMIFS(Purchase!$F:$F,Purchase!$A:$A,Waterfall!$A155,Purchase!$D:$D,Waterfall!$C155,Purchase!$C:$C,Waterfall!DE$1)</f>
        <v>0</v>
      </c>
      <c r="DF155" s="4">
        <f>SUMIFS(Purchase!$F:$F,Purchase!$A:$A,Waterfall!$A155,Purchase!$D:$D,Waterfall!$C155,Purchase!$C:$C,Waterfall!DF$1)</f>
        <v>0</v>
      </c>
      <c r="DG155" s="4">
        <f>SUMIFS(Purchase!$F:$F,Purchase!$A:$A,Waterfall!$A155,Purchase!$D:$D,Waterfall!$C155,Purchase!$C:$C,Waterfall!DG$1)</f>
        <v>0</v>
      </c>
      <c r="DH155" s="4">
        <f>SUMIFS(Purchase!$F:$F,Purchase!$A:$A,Waterfall!$A155,Purchase!$D:$D,Waterfall!$C155,Purchase!$C:$C,Waterfall!DH$1)</f>
        <v>0</v>
      </c>
      <c r="DI155" s="4">
        <f>SUMIFS(Purchase!$F:$F,Purchase!$A:$A,Waterfall!$A155,Purchase!$D:$D,Waterfall!$C155,Purchase!$C:$C,Waterfall!DI$1)</f>
        <v>0</v>
      </c>
      <c r="DJ155" s="4">
        <f>SUMIFS(Purchase!$F:$F,Purchase!$A:$A,Waterfall!$A155,Purchase!$D:$D,Waterfall!$C155,Purchase!$C:$C,Waterfall!DJ$1)</f>
        <v>0</v>
      </c>
      <c r="DK155" s="4">
        <f>SUMIFS(Purchase!$F:$F,Purchase!$A:$A,Waterfall!$A155,Purchase!$D:$D,Waterfall!$C155,Purchase!$C:$C,Waterfall!DK$1)</f>
        <v>0</v>
      </c>
      <c r="DL155" s="4">
        <f>SUMIFS(Purchase!$F:$F,Purchase!$A:$A,Waterfall!$A155,Purchase!$D:$D,Waterfall!$C155,Purchase!$C:$C,Waterfall!DL$1)</f>
        <v>0</v>
      </c>
      <c r="DM155" s="4">
        <f>SUMIFS(Purchase!$F:$F,Purchase!$A:$A,Waterfall!$A155,Purchase!$D:$D,Waterfall!$C155,Purchase!$C:$C,Waterfall!DM$1)</f>
        <v>0</v>
      </c>
      <c r="DN155" s="4">
        <f>SUMIFS(Purchase!$F:$F,Purchase!$A:$A,Waterfall!$A155,Purchase!$D:$D,Waterfall!$C155,Purchase!$C:$C,Waterfall!DN$1)</f>
        <v>0</v>
      </c>
      <c r="DO155" s="4">
        <f>SUMIFS(Purchase!$F:$F,Purchase!$A:$A,Waterfall!$A155,Purchase!$D:$D,Waterfall!$C155,Purchase!$C:$C,Waterfall!DO$1)</f>
        <v>0</v>
      </c>
      <c r="DP155" s="4">
        <f>SUMIFS(Purchase!$F:$F,Purchase!$A:$A,Waterfall!$A155,Purchase!$D:$D,Waterfall!$C155,Purchase!$C:$C,Waterfall!DP$1)</f>
        <v>0</v>
      </c>
      <c r="DQ155" s="4">
        <f>SUMIFS(Purchase!$F:$F,Purchase!$A:$A,Waterfall!$A155,Purchase!$D:$D,Waterfall!$C155,Purchase!$C:$C,Waterfall!DQ$1)</f>
        <v>0</v>
      </c>
      <c r="DR155" s="4">
        <f>SUMIFS(Purchase!$F:$F,Purchase!$A:$A,Waterfall!$A155,Purchase!$D:$D,Waterfall!$C155,Purchase!$C:$C,Waterfall!DR$1)</f>
        <v>0</v>
      </c>
      <c r="DS155" s="4">
        <f>SUMIFS(Purchase!$F:$F,Purchase!$A:$A,Waterfall!$A155,Purchase!$D:$D,Waterfall!$C155,Purchase!$C:$C,Waterfall!DS$1)</f>
        <v>0</v>
      </c>
      <c r="DT155" s="4">
        <f>SUMIFS(Purchase!$F:$F,Purchase!$A:$A,Waterfall!$A155,Purchase!$D:$D,Waterfall!$C155,Purchase!$C:$C,Waterfall!DT$1)</f>
        <v>0</v>
      </c>
      <c r="DU155" s="4">
        <f>SUMIFS(Purchase!$F:$F,Purchase!$A:$A,Waterfall!$A155,Purchase!$D:$D,Waterfall!$C155,Purchase!$C:$C,Waterfall!DU$1)</f>
        <v>0</v>
      </c>
      <c r="DV155" s="4">
        <f>SUMIFS(Purchase!$F:$F,Purchase!$A:$A,Waterfall!$A155,Purchase!$D:$D,Waterfall!$C155,Purchase!$C:$C,Waterfall!DV$1)</f>
        <v>0</v>
      </c>
      <c r="DW155" s="4">
        <f>SUMIFS(Purchase!$F:$F,Purchase!$A:$A,Waterfall!$A155,Purchase!$D:$D,Waterfall!$C155,Purchase!$C:$C,Waterfall!DW$1)</f>
        <v>0</v>
      </c>
      <c r="DX155" s="4">
        <f>SUMIFS(Purchase!$F:$F,Purchase!$A:$A,Waterfall!$A155,Purchase!$D:$D,Waterfall!$C155,Purchase!$C:$C,Waterfall!DX$1)</f>
        <v>0</v>
      </c>
      <c r="DY155" s="4">
        <f>SUMIFS(Purchase!$F:$F,Purchase!$A:$A,Waterfall!$A155,Purchase!$D:$D,Waterfall!$C155,Purchase!$C:$C,Waterfall!DY$1)</f>
        <v>0</v>
      </c>
      <c r="DZ155" s="4">
        <f>SUMIFS(Purchase!$F:$F,Purchase!$A:$A,Waterfall!$A155,Purchase!$D:$D,Waterfall!$C155,Purchase!$C:$C,Waterfall!DZ$1)</f>
        <v>0</v>
      </c>
      <c r="EA155" s="4">
        <f>SUMIFS(Purchase!$F:$F,Purchase!$A:$A,Waterfall!$A155,Purchase!$D:$D,Waterfall!$C155,Purchase!$C:$C,Waterfall!EA$1)</f>
        <v>0</v>
      </c>
      <c r="EB155" s="4">
        <f>SUMIFS(Purchase!$F:$F,Purchase!$A:$A,Waterfall!$A155,Purchase!$D:$D,Waterfall!$C155,Purchase!$C:$C,Waterfall!EB$1)</f>
        <v>0</v>
      </c>
      <c r="EC155" s="4">
        <f>SUMIFS(Purchase!$F:$F,Purchase!$A:$A,Waterfall!$A155,Purchase!$D:$D,Waterfall!$C155,Purchase!$C:$C,Waterfall!EC$1)</f>
        <v>0</v>
      </c>
      <c r="ED155" s="4">
        <f>SUMIFS(Purchase!$F:$F,Purchase!$A:$A,Waterfall!$A155,Purchase!$D:$D,Waterfall!$C155,Purchase!$C:$C,Waterfall!ED$1)</f>
        <v>0</v>
      </c>
      <c r="EE155" s="4">
        <f>SUMIFS(Purchase!$F:$F,Purchase!$A:$A,Waterfall!$A155,Purchase!$D:$D,Waterfall!$C155,Purchase!$C:$C,Waterfall!EE$1)</f>
        <v>0</v>
      </c>
      <c r="EF155" s="4">
        <f>SUMIFS(Purchase!$F:$F,Purchase!$A:$A,Waterfall!$A155,Purchase!$D:$D,Waterfall!$C155,Purchase!$C:$C,Waterfall!EF$1)</f>
        <v>0</v>
      </c>
      <c r="EG155" s="4">
        <f>SUMIFS(Purchase!$F:$F,Purchase!$A:$A,Waterfall!$A155,Purchase!$D:$D,Waterfall!$C155,Purchase!$C:$C,Waterfall!EG$1)</f>
        <v>0</v>
      </c>
      <c r="EH155" s="4">
        <f>SUMIFS(Purchase!$F:$F,Purchase!$A:$A,Waterfall!$A155,Purchase!$D:$D,Waterfall!$C155,Purchase!$C:$C,Waterfall!EH$1)</f>
        <v>0</v>
      </c>
      <c r="EI155" s="4">
        <f>SUMIFS(Purchase!$F:$F,Purchase!$A:$A,Waterfall!$A155,Purchase!$D:$D,Waterfall!$C155,Purchase!$C:$C,Waterfall!EI$1)</f>
        <v>0</v>
      </c>
      <c r="EJ155" s="4">
        <f>SUMIFS(Purchase!$F:$F,Purchase!$A:$A,Waterfall!$A155,Purchase!$D:$D,Waterfall!$C155,Purchase!$C:$C,Waterfall!EJ$1)</f>
        <v>0</v>
      </c>
      <c r="EK155" s="4">
        <f>SUMIFS(Purchase!$F:$F,Purchase!$A:$A,Waterfall!$A155,Purchase!$D:$D,Waterfall!$C155,Purchase!$C:$C,Waterfall!EK$1)</f>
        <v>0</v>
      </c>
      <c r="EL155" s="4">
        <f>SUMIFS(Purchase!$F:$F,Purchase!$A:$A,Waterfall!$A155,Purchase!$D:$D,Waterfall!$C155,Purchase!$C:$C,Waterfall!EL$1)</f>
        <v>0</v>
      </c>
      <c r="EM155" s="4">
        <f>SUMIFS(Purchase!$F:$F,Purchase!$A:$A,Waterfall!$A155,Purchase!$D:$D,Waterfall!$C155,Purchase!$C:$C,Waterfall!EM$1)</f>
        <v>0</v>
      </c>
      <c r="EN155" s="4">
        <f>SUMIFS(Purchase!$F:$F,Purchase!$A:$A,Waterfall!$A155,Purchase!$D:$D,Waterfall!$C155,Purchase!$C:$C,Waterfall!EN$1)</f>
        <v>0</v>
      </c>
      <c r="EO155" s="4">
        <f>SUMIFS(Purchase!$F:$F,Purchase!$A:$A,Waterfall!$A155,Purchase!$D:$D,Waterfall!$C155,Purchase!$C:$C,Waterfall!EO$1)</f>
        <v>0</v>
      </c>
      <c r="EP155" s="4">
        <f>SUMIFS(Purchase!$F:$F,Purchase!$A:$A,Waterfall!$A155,Purchase!$D:$D,Waterfall!$C155,Purchase!$C:$C,Waterfall!EP$1)</f>
        <v>0</v>
      </c>
      <c r="EQ155" s="4">
        <f>SUMIFS(Purchase!$F:$F,Purchase!$A:$A,Waterfall!$A155,Purchase!$D:$D,Waterfall!$C155,Purchase!$C:$C,Waterfall!EQ$1)</f>
        <v>0</v>
      </c>
      <c r="ER155" s="4">
        <f>SUMIFS(Purchase!$F:$F,Purchase!$A:$A,Waterfall!$A155,Purchase!$D:$D,Waterfall!$C155,Purchase!$C:$C,Waterfall!ER$1)</f>
        <v>0</v>
      </c>
      <c r="ES155" s="4">
        <f>SUMIFS(Purchase!$F:$F,Purchase!$A:$A,Waterfall!$A155,Purchase!$D:$D,Waterfall!$C155,Purchase!$C:$C,Waterfall!ES$1)</f>
        <v>0</v>
      </c>
      <c r="ET155" s="4">
        <f>SUMIFS(Purchase!$F:$F,Purchase!$A:$A,Waterfall!$A155,Purchase!$D:$D,Waterfall!$C155,Purchase!$C:$C,Waterfall!ET$1)</f>
        <v>0</v>
      </c>
      <c r="EU155" s="4">
        <f>SUMIFS(Purchase!$F:$F,Purchase!$A:$A,Waterfall!$A155,Purchase!$D:$D,Waterfall!$C155,Purchase!$C:$C,Waterfall!EU$1)</f>
        <v>0</v>
      </c>
      <c r="EV155" s="4">
        <f>SUMIFS(Purchase!$F:$F,Purchase!$A:$A,Waterfall!$A155,Purchase!$D:$D,Waterfall!$C155,Purchase!$C:$C,Waterfall!EV$1)</f>
        <v>0</v>
      </c>
      <c r="EW155" s="4">
        <f>SUMIFS(Purchase!$F:$F,Purchase!$A:$A,Waterfall!$A155,Purchase!$D:$D,Waterfall!$C155,Purchase!$C:$C,Waterfall!EW$1)</f>
        <v>0</v>
      </c>
      <c r="EX155" s="4">
        <f>SUMIFS(Purchase!$F:$F,Purchase!$A:$A,Waterfall!$A155,Purchase!$D:$D,Waterfall!$C155,Purchase!$C:$C,Waterfall!EX$1)</f>
        <v>0</v>
      </c>
      <c r="EY155" s="4">
        <f>SUMIFS(Purchase!$F:$F,Purchase!$A:$A,Waterfall!$A155,Purchase!$D:$D,Waterfall!$C155,Purchase!$C:$C,Waterfall!EY$1)</f>
        <v>0</v>
      </c>
      <c r="EZ155" s="4">
        <f>SUMIFS(Purchase!$F:$F,Purchase!$A:$A,Waterfall!$A155,Purchase!$D:$D,Waterfall!$C155,Purchase!$C:$C,Waterfall!EZ$1)</f>
        <v>0</v>
      </c>
      <c r="FA155" s="4">
        <f>SUMIFS(Purchase!$F:$F,Purchase!$A:$A,Waterfall!$A155,Purchase!$D:$D,Waterfall!$C155,Purchase!$C:$C,Waterfall!FA$1)</f>
        <v>0</v>
      </c>
      <c r="FB155" s="4">
        <f>SUMIFS(Purchase!$F:$F,Purchase!$A:$A,Waterfall!$A155,Purchase!$D:$D,Waterfall!$C155,Purchase!$C:$C,Waterfall!FB$1)</f>
        <v>0</v>
      </c>
      <c r="FC155" s="4">
        <f>SUMIFS(Purchase!$F:$F,Purchase!$A:$A,Waterfall!$A155,Purchase!$D:$D,Waterfall!$C155,Purchase!$C:$C,Waterfall!FC$1)</f>
        <v>0</v>
      </c>
      <c r="FD155" s="4">
        <f>SUMIFS(Purchase!$F:$F,Purchase!$A:$A,Waterfall!$A155,Purchase!$D:$D,Waterfall!$C155,Purchase!$C:$C,Waterfall!FD$1)</f>
        <v>0</v>
      </c>
      <c r="FE155" s="4">
        <f>SUMIFS(Purchase!$F:$F,Purchase!$A:$A,Waterfall!$A155,Purchase!$D:$D,Waterfall!$C155,Purchase!$C:$C,Waterfall!FE$1)</f>
        <v>0</v>
      </c>
      <c r="FF155" s="4">
        <f>SUMIFS(Purchase!$F:$F,Purchase!$A:$A,Waterfall!$A155,Purchase!$D:$D,Waterfall!$C155,Purchase!$C:$C,Waterfall!FF$1)</f>
        <v>0</v>
      </c>
      <c r="FG155" s="4">
        <f>SUMIFS(Purchase!$F:$F,Purchase!$A:$A,Waterfall!$A155,Purchase!$D:$D,Waterfall!$C155,Purchase!$C:$C,Waterfall!FG$1)</f>
        <v>0</v>
      </c>
      <c r="FH155" s="4">
        <f>SUMIFS(Purchase!$F:$F,Purchase!$A:$A,Waterfall!$A155,Purchase!$D:$D,Waterfall!$C155,Purchase!$C:$C,Waterfall!FH$1)</f>
        <v>0</v>
      </c>
      <c r="FI155" s="4">
        <f>SUMIFS(Purchase!$F:$F,Purchase!$A:$A,Waterfall!$A155,Purchase!$D:$D,Waterfall!$C155,Purchase!$C:$C,Waterfall!FI$1)</f>
        <v>0</v>
      </c>
      <c r="FJ155" s="4">
        <f>SUMIFS(Purchase!$F:$F,Purchase!$A:$A,Waterfall!$A155,Purchase!$D:$D,Waterfall!$C155,Purchase!$C:$C,Waterfall!FJ$1)</f>
        <v>0</v>
      </c>
      <c r="FK155" s="4">
        <f>SUMIFS(Purchase!$F:$F,Purchase!$A:$A,Waterfall!$A155,Purchase!$D:$D,Waterfall!$C155,Purchase!$C:$C,Waterfall!FK$1)</f>
        <v>0</v>
      </c>
      <c r="FL155" s="4">
        <f>SUMIFS(Purchase!$F:$F,Purchase!$A:$A,Waterfall!$A155,Purchase!$D:$D,Waterfall!$C155,Purchase!$C:$C,Waterfall!FL$1)</f>
        <v>0</v>
      </c>
      <c r="FM155" s="4">
        <f>SUMIFS(Purchase!$F:$F,Purchase!$A:$A,Waterfall!$A155,Purchase!$D:$D,Waterfall!$C155,Purchase!$C:$C,Waterfall!FM$1)</f>
        <v>0</v>
      </c>
      <c r="FN155" s="4">
        <f>SUMIFS(Purchase!$F:$F,Purchase!$A:$A,Waterfall!$A155,Purchase!$D:$D,Waterfall!$C155,Purchase!$C:$C,Waterfall!FN$1)</f>
        <v>0</v>
      </c>
      <c r="FO155" s="4">
        <f>SUMIFS(Purchase!$F:$F,Purchase!$A:$A,Waterfall!$A155,Purchase!$D:$D,Waterfall!$C155,Purchase!$C:$C,Waterfall!FO$1)</f>
        <v>0</v>
      </c>
      <c r="FP155" s="4">
        <f>SUMIFS(Purchase!$F:$F,Purchase!$A:$A,Waterfall!$A155,Purchase!$D:$D,Waterfall!$C155,Purchase!$C:$C,Waterfall!FP$1)</f>
        <v>0</v>
      </c>
      <c r="FQ155" s="4">
        <f>SUMIFS(Purchase!$F:$F,Purchase!$A:$A,Waterfall!$A155,Purchase!$D:$D,Waterfall!$C155,Purchase!$C:$C,Waterfall!FQ$1)</f>
        <v>0</v>
      </c>
      <c r="FR155" s="4">
        <f>SUMIFS(Purchase!$F:$F,Purchase!$A:$A,Waterfall!$A155,Purchase!$D:$D,Waterfall!$C155,Purchase!$C:$C,Waterfall!FR$1)</f>
        <v>0</v>
      </c>
      <c r="FS155" s="4">
        <f>SUMIFS(Purchase!$F:$F,Purchase!$A:$A,Waterfall!$A155,Purchase!$D:$D,Waterfall!$C155,Purchase!$C:$C,Waterfall!FS$1)</f>
        <v>0</v>
      </c>
      <c r="FT155" s="4">
        <f>SUMIFS(Purchase!$F:$F,Purchase!$A:$A,Waterfall!$A155,Purchase!$D:$D,Waterfall!$C155,Purchase!$C:$C,Waterfall!FT$1)</f>
        <v>0</v>
      </c>
      <c r="FU155" s="4">
        <f>SUMIFS(Purchase!$F:$F,Purchase!$A:$A,Waterfall!$A155,Purchase!$D:$D,Waterfall!$C155,Purchase!$C:$C,Waterfall!FU$1)</f>
        <v>0</v>
      </c>
      <c r="FV155" s="4">
        <f>SUMIFS(Purchase!$F:$F,Purchase!$A:$A,Waterfall!$A155,Purchase!$D:$D,Waterfall!$C155,Purchase!$C:$C,Waterfall!FV$1)</f>
        <v>0</v>
      </c>
      <c r="FW155" s="4">
        <f>SUMIFS(Purchase!$F:$F,Purchase!$A:$A,Waterfall!$A155,Purchase!$D:$D,Waterfall!$C155,Purchase!$C:$C,Waterfall!FW$1)</f>
        <v>0</v>
      </c>
      <c r="FX155" s="4">
        <f>SUMIFS(Purchase!$F:$F,Purchase!$A:$A,Waterfall!$A155,Purchase!$D:$D,Waterfall!$C155,Purchase!$C:$C,Waterfall!FX$1)</f>
        <v>0</v>
      </c>
      <c r="FY155" s="4">
        <f>SUMIFS(Purchase!$F:$F,Purchase!$A:$A,Waterfall!$A155,Purchase!$D:$D,Waterfall!$C155,Purchase!$C:$C,Waterfall!FY$1)</f>
        <v>0</v>
      </c>
      <c r="FZ155" s="4">
        <f>SUMIFS(Purchase!$F:$F,Purchase!$A:$A,Waterfall!$A155,Purchase!$D:$D,Waterfall!$C155,Purchase!$C:$C,Waterfall!FZ$1)</f>
        <v>0</v>
      </c>
      <c r="GA155" s="4">
        <f>SUMIFS(Purchase!$F:$F,Purchase!$A:$A,Waterfall!$A155,Purchase!$D:$D,Waterfall!$C155,Purchase!$C:$C,Waterfall!GA$1)</f>
        <v>0</v>
      </c>
      <c r="GB155" s="4">
        <f>SUMIFS(Purchase!$F:$F,Purchase!$A:$A,Waterfall!$A155,Purchase!$D:$D,Waterfall!$C155,Purchase!$C:$C,Waterfall!GB$1)</f>
        <v>0</v>
      </c>
      <c r="GC155" s="4">
        <f>SUMIFS(Purchase!$F:$F,Purchase!$A:$A,Waterfall!$A155,Purchase!$D:$D,Waterfall!$C155,Purchase!$C:$C,Waterfall!GC$1)</f>
        <v>0</v>
      </c>
      <c r="GD155" s="4">
        <f>SUMIFS(Purchase!$F:$F,Purchase!$A:$A,Waterfall!$A155,Purchase!$D:$D,Waterfall!$C155,Purchase!$C:$C,Waterfall!GD$1)</f>
        <v>0</v>
      </c>
      <c r="GE155" s="4">
        <f>SUMIFS(Purchase!$F:$F,Purchase!$A:$A,Waterfall!$A155,Purchase!$D:$D,Waterfall!$C155,Purchase!$C:$C,Waterfall!GE$1)</f>
        <v>0</v>
      </c>
      <c r="GF155" s="4">
        <f>SUMIFS(Purchase!$F:$F,Purchase!$A:$A,Waterfall!$A155,Purchase!$D:$D,Waterfall!$C155,Purchase!$C:$C,Waterfall!GF$1)</f>
        <v>0</v>
      </c>
      <c r="GG155" s="4">
        <f>SUMIFS(Purchase!$F:$F,Purchase!$A:$A,Waterfall!$A155,Purchase!$D:$D,Waterfall!$C155,Purchase!$C:$C,Waterfall!GG$1)</f>
        <v>0</v>
      </c>
      <c r="GH155" s="4">
        <f>SUMIFS(Purchase!$F:$F,Purchase!$A:$A,Waterfall!$A155,Purchase!$D:$D,Waterfall!$C155,Purchase!$C:$C,Waterfall!GH$1)</f>
        <v>0</v>
      </c>
      <c r="GI155" s="4">
        <f>SUMIFS(Purchase!$F:$F,Purchase!$A:$A,Waterfall!$A155,Purchase!$D:$D,Waterfall!$C155,Purchase!$C:$C,Waterfall!GI$1)</f>
        <v>0</v>
      </c>
    </row>
    <row r="156" spans="1:191" x14ac:dyDescent="0.35">
      <c r="A156" s="8">
        <f t="shared" si="5"/>
        <v>1</v>
      </c>
      <c r="B156" s="2" t="str">
        <f>VLOOKUP($A156,Centers!$B$1:$C$120,2,)</f>
        <v>GATE</v>
      </c>
      <c r="C156" s="3">
        <v>45033</v>
      </c>
      <c r="D156" s="4">
        <f>IF($A156=1,SUM(SUMIFS(Indent!$E:$E,Indent!$C:$C,Waterfall!$C156,Indent!$A:$A,Centers!$A$2),SUMIFS(Indent!$E:$E,Indent!$C:$C,Waterfall!$C156,Indent!$A:$A,Centers!$A$3),SUMIFS(Indent!$E:$E,Indent!$C:$C,Waterfall!$C156,Indent!$A:$A,Centers!$A$4),SUMIFS(Indent!$E:$E,Indent!$C:$C,Waterfall!$C156,Indent!$A:$A,Centers!$A$5),SUMIFS(Indent!$E:$E,Indent!$C:$C,Waterfall!$C156,Indent!$A:$A,Centers!$A$6),SUMIFS(Indent!$E:$E,Indent!$C:$C,Waterfall!$C156,Indent!$A:$A,Centers!$A$7),SUMIFS(Indent!$E:$E,Indent!$C:$C,Waterfall!$C156,Indent!$A:$A,Centers!$A$8)),SUMIFS(Indent!$E:$E,Indent!$C:$C,Waterfall!$C156,Indent!$A:$A,$A156))</f>
        <v>0</v>
      </c>
      <c r="E156" s="4">
        <f>SUMIFS(Purchase!$F:$F,Purchase!$A:$A,Waterfall!$A156,Purchase!$D:$D,Waterfall!$C156,Purchase!$C:$C,Waterfall!E$1)</f>
        <v>0</v>
      </c>
      <c r="F156" s="4">
        <f>SUMIFS(Purchase!$F:$F,Purchase!$A:$A,Waterfall!$A156,Purchase!$D:$D,Waterfall!$C156,Purchase!$C:$C,Waterfall!F$1)</f>
        <v>0</v>
      </c>
      <c r="G156" s="4">
        <f>SUMIFS(Purchase!$F:$F,Purchase!$A:$A,Waterfall!$A156,Purchase!$D:$D,Waterfall!$C156,Purchase!$C:$C,Waterfall!G$1)</f>
        <v>0</v>
      </c>
      <c r="H156" s="4">
        <f>SUMIFS(Purchase!$F:$F,Purchase!$A:$A,Waterfall!$A156,Purchase!$D:$D,Waterfall!$C156,Purchase!$C:$C,Waterfall!H$1)</f>
        <v>0</v>
      </c>
      <c r="I156" s="4">
        <f>SUMIFS(Purchase!$F:$F,Purchase!$A:$A,Waterfall!$A156,Purchase!$D:$D,Waterfall!$C156,Purchase!$C:$C,Waterfall!I$1)</f>
        <v>0</v>
      </c>
      <c r="J156" s="4">
        <f>SUMIFS(Purchase!$F:$F,Purchase!$A:$A,Waterfall!$A156,Purchase!$D:$D,Waterfall!$C156,Purchase!$C:$C,Waterfall!J$1)</f>
        <v>0</v>
      </c>
      <c r="K156" s="4">
        <f>SUMIFS(Purchase!$F:$F,Purchase!$A:$A,Waterfall!$A156,Purchase!$D:$D,Waterfall!$C156,Purchase!$C:$C,Waterfall!K$1)</f>
        <v>0</v>
      </c>
      <c r="L156" s="4">
        <f>SUMIFS(Purchase!$F:$F,Purchase!$A:$A,Waterfall!$A156,Purchase!$D:$D,Waterfall!$C156,Purchase!$C:$C,Waterfall!L$1)</f>
        <v>0</v>
      </c>
      <c r="M156" s="4">
        <f>SUMIFS(Purchase!$F:$F,Purchase!$A:$A,Waterfall!$A156,Purchase!$D:$D,Waterfall!$C156,Purchase!$C:$C,Waterfall!M$1)</f>
        <v>0</v>
      </c>
      <c r="N156" s="4">
        <f>SUMIFS(Purchase!$F:$F,Purchase!$A:$A,Waterfall!$A156,Purchase!$D:$D,Waterfall!$C156,Purchase!$C:$C,Waterfall!N$1)</f>
        <v>0</v>
      </c>
      <c r="O156" s="4">
        <f>SUMIFS(Purchase!$F:$F,Purchase!$A:$A,Waterfall!$A156,Purchase!$D:$D,Waterfall!$C156,Purchase!$C:$C,Waterfall!O$1)</f>
        <v>0</v>
      </c>
      <c r="P156" s="4">
        <f>SUMIFS(Purchase!$F:$F,Purchase!$A:$A,Waterfall!$A156,Purchase!$D:$D,Waterfall!$C156,Purchase!$C:$C,Waterfall!P$1)</f>
        <v>0</v>
      </c>
      <c r="Q156" s="4">
        <f>SUMIFS(Purchase!$F:$F,Purchase!$A:$A,Waterfall!$A156,Purchase!$D:$D,Waterfall!$C156,Purchase!$C:$C,Waterfall!Q$1)</f>
        <v>0</v>
      </c>
      <c r="R156" s="4">
        <f>SUMIFS(Purchase!$F:$F,Purchase!$A:$A,Waterfall!$A156,Purchase!$D:$D,Waterfall!$C156,Purchase!$C:$C,Waterfall!R$1)</f>
        <v>0</v>
      </c>
      <c r="S156" s="4">
        <f>SUMIFS(Purchase!$F:$F,Purchase!$A:$A,Waterfall!$A156,Purchase!$D:$D,Waterfall!$C156,Purchase!$C:$C,Waterfall!S$1)</f>
        <v>0</v>
      </c>
      <c r="T156" s="4">
        <f>SUMIFS(Purchase!$F:$F,Purchase!$A:$A,Waterfall!$A156,Purchase!$D:$D,Waterfall!$C156,Purchase!$C:$C,Waterfall!T$1)</f>
        <v>0</v>
      </c>
      <c r="U156" s="4">
        <f>SUMIFS(Purchase!$F:$F,Purchase!$A:$A,Waterfall!$A156,Purchase!$D:$D,Waterfall!$C156,Purchase!$C:$C,Waterfall!U$1)</f>
        <v>0</v>
      </c>
      <c r="V156" s="4">
        <f>SUMIFS(Purchase!$F:$F,Purchase!$A:$A,Waterfall!$A156,Purchase!$D:$D,Waterfall!$C156,Purchase!$C:$C,Waterfall!V$1)</f>
        <v>0</v>
      </c>
      <c r="W156" s="4">
        <f>SUMIFS(Purchase!$F:$F,Purchase!$A:$A,Waterfall!$A156,Purchase!$D:$D,Waterfall!$C156,Purchase!$C:$C,Waterfall!W$1)</f>
        <v>0</v>
      </c>
      <c r="X156" s="4">
        <f>SUMIFS(Purchase!$F:$F,Purchase!$A:$A,Waterfall!$A156,Purchase!$D:$D,Waterfall!$C156,Purchase!$C:$C,Waterfall!X$1)</f>
        <v>0</v>
      </c>
      <c r="Y156" s="4">
        <f>SUMIFS(Purchase!$F:$F,Purchase!$A:$A,Waterfall!$A156,Purchase!$D:$D,Waterfall!$C156,Purchase!$C:$C,Waterfall!Y$1)</f>
        <v>0</v>
      </c>
      <c r="Z156" s="4">
        <f>SUMIFS(Purchase!$F:$F,Purchase!$A:$A,Waterfall!$A156,Purchase!$D:$D,Waterfall!$C156,Purchase!$C:$C,Waterfall!Z$1)</f>
        <v>0</v>
      </c>
      <c r="AA156" s="4">
        <f>SUMIFS(Purchase!$F:$F,Purchase!$A:$A,Waterfall!$A156,Purchase!$D:$D,Waterfall!$C156,Purchase!$C:$C,Waterfall!AA$1)</f>
        <v>0</v>
      </c>
      <c r="AB156" s="4">
        <f>SUMIFS(Purchase!$F:$F,Purchase!$A:$A,Waterfall!$A156,Purchase!$D:$D,Waterfall!$C156,Purchase!$C:$C,Waterfall!AB$1)</f>
        <v>0</v>
      </c>
      <c r="AC156" s="4">
        <f>SUMIFS(Purchase!$F:$F,Purchase!$A:$A,Waterfall!$A156,Purchase!$D:$D,Waterfall!$C156,Purchase!$C:$C,Waterfall!AC$1)</f>
        <v>0</v>
      </c>
      <c r="AD156" s="4">
        <f>SUMIFS(Purchase!$F:$F,Purchase!$A:$A,Waterfall!$A156,Purchase!$D:$D,Waterfall!$C156,Purchase!$C:$C,Waterfall!AD$1)</f>
        <v>0</v>
      </c>
      <c r="AE156" s="4">
        <f>SUMIFS(Purchase!$F:$F,Purchase!$A:$A,Waterfall!$A156,Purchase!$D:$D,Waterfall!$C156,Purchase!$C:$C,Waterfall!AE$1)</f>
        <v>0</v>
      </c>
      <c r="AF156" s="4">
        <f>SUMIFS(Purchase!$F:$F,Purchase!$A:$A,Waterfall!$A156,Purchase!$D:$D,Waterfall!$C156,Purchase!$C:$C,Waterfall!AF$1)</f>
        <v>0</v>
      </c>
      <c r="AG156" s="4">
        <f>SUMIFS(Purchase!$F:$F,Purchase!$A:$A,Waterfall!$A156,Purchase!$D:$D,Waterfall!$C156,Purchase!$C:$C,Waterfall!AG$1)</f>
        <v>0</v>
      </c>
      <c r="AH156" s="4">
        <f>SUMIFS(Purchase!$F:$F,Purchase!$A:$A,Waterfall!$A156,Purchase!$D:$D,Waterfall!$C156,Purchase!$C:$C,Waterfall!AH$1)</f>
        <v>0</v>
      </c>
      <c r="AI156" s="4">
        <f>SUMIFS(Purchase!$F:$F,Purchase!$A:$A,Waterfall!$A156,Purchase!$D:$D,Waterfall!$C156,Purchase!$C:$C,Waterfall!AI$1)</f>
        <v>0</v>
      </c>
      <c r="AJ156" s="4">
        <f>SUMIFS(Purchase!$F:$F,Purchase!$A:$A,Waterfall!$A156,Purchase!$D:$D,Waterfall!$C156,Purchase!$C:$C,Waterfall!AJ$1)</f>
        <v>0</v>
      </c>
      <c r="AK156" s="4">
        <f>SUMIFS(Purchase!$F:$F,Purchase!$A:$A,Waterfall!$A156,Purchase!$D:$D,Waterfall!$C156,Purchase!$C:$C,Waterfall!AK$1)</f>
        <v>0</v>
      </c>
      <c r="AL156" s="4">
        <f>SUMIFS(Purchase!$F:$F,Purchase!$A:$A,Waterfall!$A156,Purchase!$D:$D,Waterfall!$C156,Purchase!$C:$C,Waterfall!AL$1)</f>
        <v>0</v>
      </c>
      <c r="AM156" s="4">
        <f>SUMIFS(Purchase!$F:$F,Purchase!$A:$A,Waterfall!$A156,Purchase!$D:$D,Waterfall!$C156,Purchase!$C:$C,Waterfall!AM$1)</f>
        <v>0</v>
      </c>
      <c r="AN156" s="4">
        <f>SUMIFS(Purchase!$F:$F,Purchase!$A:$A,Waterfall!$A156,Purchase!$D:$D,Waterfall!$C156,Purchase!$C:$C,Waterfall!AN$1)</f>
        <v>0</v>
      </c>
      <c r="AO156" s="4">
        <f>SUMIFS(Purchase!$F:$F,Purchase!$A:$A,Waterfall!$A156,Purchase!$D:$D,Waterfall!$C156,Purchase!$C:$C,Waterfall!AO$1)</f>
        <v>0</v>
      </c>
      <c r="AP156" s="4">
        <f>SUMIFS(Purchase!$F:$F,Purchase!$A:$A,Waterfall!$A156,Purchase!$D:$D,Waterfall!$C156,Purchase!$C:$C,Waterfall!AP$1)</f>
        <v>0</v>
      </c>
      <c r="AQ156" s="4">
        <f>SUMIFS(Purchase!$F:$F,Purchase!$A:$A,Waterfall!$A156,Purchase!$D:$D,Waterfall!$C156,Purchase!$C:$C,Waterfall!AQ$1)</f>
        <v>0</v>
      </c>
      <c r="AR156" s="4">
        <f>SUMIFS(Purchase!$F:$F,Purchase!$A:$A,Waterfall!$A156,Purchase!$D:$D,Waterfall!$C156,Purchase!$C:$C,Waterfall!AR$1)</f>
        <v>0</v>
      </c>
      <c r="AS156" s="4">
        <f>SUMIFS(Purchase!$F:$F,Purchase!$A:$A,Waterfall!$A156,Purchase!$D:$D,Waterfall!$C156,Purchase!$C:$C,Waterfall!AS$1)</f>
        <v>0</v>
      </c>
      <c r="AT156" s="4">
        <f>SUMIFS(Purchase!$F:$F,Purchase!$A:$A,Waterfall!$A156,Purchase!$D:$D,Waterfall!$C156,Purchase!$C:$C,Waterfall!AT$1)</f>
        <v>0</v>
      </c>
      <c r="AU156" s="4">
        <f>SUMIFS(Purchase!$F:$F,Purchase!$A:$A,Waterfall!$A156,Purchase!$D:$D,Waterfall!$C156,Purchase!$C:$C,Waterfall!AU$1)</f>
        <v>0</v>
      </c>
      <c r="AV156" s="4">
        <f>SUMIFS(Purchase!$F:$F,Purchase!$A:$A,Waterfall!$A156,Purchase!$D:$D,Waterfall!$C156,Purchase!$C:$C,Waterfall!AV$1)</f>
        <v>0</v>
      </c>
      <c r="AW156" s="4">
        <f>SUMIFS(Purchase!$F:$F,Purchase!$A:$A,Waterfall!$A156,Purchase!$D:$D,Waterfall!$C156,Purchase!$C:$C,Waterfall!AW$1)</f>
        <v>0</v>
      </c>
      <c r="AX156" s="4">
        <f>SUMIFS(Purchase!$F:$F,Purchase!$A:$A,Waterfall!$A156,Purchase!$D:$D,Waterfall!$C156,Purchase!$C:$C,Waterfall!AX$1)</f>
        <v>0</v>
      </c>
      <c r="AY156" s="4">
        <f>SUMIFS(Purchase!$F:$F,Purchase!$A:$A,Waterfall!$A156,Purchase!$D:$D,Waterfall!$C156,Purchase!$C:$C,Waterfall!AY$1)</f>
        <v>0</v>
      </c>
      <c r="AZ156" s="4">
        <f>SUMIFS(Purchase!$F:$F,Purchase!$A:$A,Waterfall!$A156,Purchase!$D:$D,Waterfall!$C156,Purchase!$C:$C,Waterfall!AZ$1)</f>
        <v>0</v>
      </c>
      <c r="BA156" s="4">
        <f>SUMIFS(Purchase!$F:$F,Purchase!$A:$A,Waterfall!$A156,Purchase!$D:$D,Waterfall!$C156,Purchase!$C:$C,Waterfall!BA$1)</f>
        <v>0</v>
      </c>
      <c r="BB156" s="4">
        <f>SUMIFS(Purchase!$F:$F,Purchase!$A:$A,Waterfall!$A156,Purchase!$D:$D,Waterfall!$C156,Purchase!$C:$C,Waterfall!BB$1)</f>
        <v>0</v>
      </c>
      <c r="BC156" s="4">
        <f>SUMIFS(Purchase!$F:$F,Purchase!$A:$A,Waterfall!$A156,Purchase!$D:$D,Waterfall!$C156,Purchase!$C:$C,Waterfall!BC$1)</f>
        <v>0</v>
      </c>
      <c r="BD156" s="4">
        <f>SUMIFS(Purchase!$F:$F,Purchase!$A:$A,Waterfall!$A156,Purchase!$D:$D,Waterfall!$C156,Purchase!$C:$C,Waterfall!BD$1)</f>
        <v>0</v>
      </c>
      <c r="BE156" s="4">
        <f>SUMIFS(Purchase!$F:$F,Purchase!$A:$A,Waterfall!$A156,Purchase!$D:$D,Waterfall!$C156,Purchase!$C:$C,Waterfall!BE$1)</f>
        <v>0</v>
      </c>
      <c r="BF156" s="4">
        <f>SUMIFS(Purchase!$F:$F,Purchase!$A:$A,Waterfall!$A156,Purchase!$D:$D,Waterfall!$C156,Purchase!$C:$C,Waterfall!BF$1)</f>
        <v>0</v>
      </c>
      <c r="BG156" s="4">
        <f>SUMIFS(Purchase!$F:$F,Purchase!$A:$A,Waterfall!$A156,Purchase!$D:$D,Waterfall!$C156,Purchase!$C:$C,Waterfall!BG$1)</f>
        <v>0</v>
      </c>
      <c r="BH156" s="4">
        <f>SUMIFS(Purchase!$F:$F,Purchase!$A:$A,Waterfall!$A156,Purchase!$D:$D,Waterfall!$C156,Purchase!$C:$C,Waterfall!BH$1)</f>
        <v>0</v>
      </c>
      <c r="BI156" s="4">
        <f>SUMIFS(Purchase!$F:$F,Purchase!$A:$A,Waterfall!$A156,Purchase!$D:$D,Waterfall!$C156,Purchase!$C:$C,Waterfall!BI$1)</f>
        <v>0</v>
      </c>
      <c r="BJ156" s="4">
        <f>SUMIFS(Purchase!$F:$F,Purchase!$A:$A,Waterfall!$A156,Purchase!$D:$D,Waterfall!$C156,Purchase!$C:$C,Waterfall!BJ$1)</f>
        <v>0</v>
      </c>
      <c r="BK156" s="4">
        <f>SUMIFS(Purchase!$F:$F,Purchase!$A:$A,Waterfall!$A156,Purchase!$D:$D,Waterfall!$C156,Purchase!$C:$C,Waterfall!BK$1)</f>
        <v>0</v>
      </c>
      <c r="BL156" s="4">
        <f>SUMIFS(Purchase!$F:$F,Purchase!$A:$A,Waterfall!$A156,Purchase!$D:$D,Waterfall!$C156,Purchase!$C:$C,Waterfall!BL$1)</f>
        <v>0</v>
      </c>
      <c r="BM156" s="4">
        <f>SUMIFS(Purchase!$F:$F,Purchase!$A:$A,Waterfall!$A156,Purchase!$D:$D,Waterfall!$C156,Purchase!$C:$C,Waterfall!BM$1)</f>
        <v>0</v>
      </c>
      <c r="BN156" s="4">
        <f>SUMIFS(Purchase!$F:$F,Purchase!$A:$A,Waterfall!$A156,Purchase!$D:$D,Waterfall!$C156,Purchase!$C:$C,Waterfall!BN$1)</f>
        <v>0</v>
      </c>
      <c r="BO156" s="4">
        <f>SUMIFS(Purchase!$F:$F,Purchase!$A:$A,Waterfall!$A156,Purchase!$D:$D,Waterfall!$C156,Purchase!$C:$C,Waterfall!BO$1)</f>
        <v>0</v>
      </c>
      <c r="BP156" s="4">
        <f>SUMIFS(Purchase!$F:$F,Purchase!$A:$A,Waterfall!$A156,Purchase!$D:$D,Waterfall!$C156,Purchase!$C:$C,Waterfall!BP$1)</f>
        <v>0</v>
      </c>
      <c r="BQ156" s="4">
        <f>SUMIFS(Purchase!$F:$F,Purchase!$A:$A,Waterfall!$A156,Purchase!$D:$D,Waterfall!$C156,Purchase!$C:$C,Waterfall!BQ$1)</f>
        <v>0</v>
      </c>
      <c r="BR156" s="4">
        <f>SUMIFS(Purchase!$F:$F,Purchase!$A:$A,Waterfall!$A156,Purchase!$D:$D,Waterfall!$C156,Purchase!$C:$C,Waterfall!BR$1)</f>
        <v>0</v>
      </c>
      <c r="BS156" s="4">
        <f>SUMIFS(Purchase!$F:$F,Purchase!$A:$A,Waterfall!$A156,Purchase!$D:$D,Waterfall!$C156,Purchase!$C:$C,Waterfall!BS$1)</f>
        <v>0</v>
      </c>
      <c r="BT156" s="4">
        <f>SUMIFS(Purchase!$F:$F,Purchase!$A:$A,Waterfall!$A156,Purchase!$D:$D,Waterfall!$C156,Purchase!$C:$C,Waterfall!BT$1)</f>
        <v>0</v>
      </c>
      <c r="BU156" s="4">
        <f>SUMIFS(Purchase!$F:$F,Purchase!$A:$A,Waterfall!$A156,Purchase!$D:$D,Waterfall!$C156,Purchase!$C:$C,Waterfall!BU$1)</f>
        <v>0</v>
      </c>
      <c r="BV156" s="4">
        <f>SUMIFS(Purchase!$F:$F,Purchase!$A:$A,Waterfall!$A156,Purchase!$D:$D,Waterfall!$C156,Purchase!$C:$C,Waterfall!BV$1)</f>
        <v>0</v>
      </c>
      <c r="BW156" s="4">
        <f>SUMIFS(Purchase!$F:$F,Purchase!$A:$A,Waterfall!$A156,Purchase!$D:$D,Waterfall!$C156,Purchase!$C:$C,Waterfall!BW$1)</f>
        <v>0</v>
      </c>
      <c r="BX156" s="4">
        <f>SUMIFS(Purchase!$F:$F,Purchase!$A:$A,Waterfall!$A156,Purchase!$D:$D,Waterfall!$C156,Purchase!$C:$C,Waterfall!BX$1)</f>
        <v>0</v>
      </c>
      <c r="BY156" s="4">
        <f>SUMIFS(Purchase!$F:$F,Purchase!$A:$A,Waterfall!$A156,Purchase!$D:$D,Waterfall!$C156,Purchase!$C:$C,Waterfall!BY$1)</f>
        <v>0</v>
      </c>
      <c r="BZ156" s="4">
        <f>SUMIFS(Purchase!$F:$F,Purchase!$A:$A,Waterfall!$A156,Purchase!$D:$D,Waterfall!$C156,Purchase!$C:$C,Waterfall!BZ$1)</f>
        <v>0</v>
      </c>
      <c r="CA156" s="4">
        <f>SUMIFS(Purchase!$F:$F,Purchase!$A:$A,Waterfall!$A156,Purchase!$D:$D,Waterfall!$C156,Purchase!$C:$C,Waterfall!CA$1)</f>
        <v>0</v>
      </c>
      <c r="CB156" s="4">
        <f>SUMIFS(Purchase!$F:$F,Purchase!$A:$A,Waterfall!$A156,Purchase!$D:$D,Waterfall!$C156,Purchase!$C:$C,Waterfall!CB$1)</f>
        <v>0</v>
      </c>
      <c r="CC156" s="4">
        <f>SUMIFS(Purchase!$F:$F,Purchase!$A:$A,Waterfall!$A156,Purchase!$D:$D,Waterfall!$C156,Purchase!$C:$C,Waterfall!CC$1)</f>
        <v>0</v>
      </c>
      <c r="CD156" s="4">
        <f>SUMIFS(Purchase!$F:$F,Purchase!$A:$A,Waterfall!$A156,Purchase!$D:$D,Waterfall!$C156,Purchase!$C:$C,Waterfall!CD$1)</f>
        <v>0</v>
      </c>
      <c r="CE156" s="4">
        <f>SUMIFS(Purchase!$F:$F,Purchase!$A:$A,Waterfall!$A156,Purchase!$D:$D,Waterfall!$C156,Purchase!$C:$C,Waterfall!CE$1)</f>
        <v>0</v>
      </c>
      <c r="CF156" s="4">
        <f>SUMIFS(Purchase!$F:$F,Purchase!$A:$A,Waterfall!$A156,Purchase!$D:$D,Waterfall!$C156,Purchase!$C:$C,Waterfall!CF$1)</f>
        <v>0</v>
      </c>
      <c r="CG156" s="4">
        <f>SUMIFS(Purchase!$F:$F,Purchase!$A:$A,Waterfall!$A156,Purchase!$D:$D,Waterfall!$C156,Purchase!$C:$C,Waterfall!CG$1)</f>
        <v>0</v>
      </c>
      <c r="CH156" s="4">
        <f>SUMIFS(Purchase!$F:$F,Purchase!$A:$A,Waterfall!$A156,Purchase!$D:$D,Waterfall!$C156,Purchase!$C:$C,Waterfall!CH$1)</f>
        <v>0</v>
      </c>
      <c r="CI156" s="4">
        <f>SUMIFS(Purchase!$F:$F,Purchase!$A:$A,Waterfall!$A156,Purchase!$D:$D,Waterfall!$C156,Purchase!$C:$C,Waterfall!CI$1)</f>
        <v>0</v>
      </c>
      <c r="CJ156" s="4">
        <f>SUMIFS(Purchase!$F:$F,Purchase!$A:$A,Waterfall!$A156,Purchase!$D:$D,Waterfall!$C156,Purchase!$C:$C,Waterfall!CJ$1)</f>
        <v>0</v>
      </c>
      <c r="CK156" s="4">
        <f>SUMIFS(Purchase!$F:$F,Purchase!$A:$A,Waterfall!$A156,Purchase!$D:$D,Waterfall!$C156,Purchase!$C:$C,Waterfall!CK$1)</f>
        <v>0</v>
      </c>
      <c r="CL156" s="4">
        <f>SUMIFS(Purchase!$F:$F,Purchase!$A:$A,Waterfall!$A156,Purchase!$D:$D,Waterfall!$C156,Purchase!$C:$C,Waterfall!CL$1)</f>
        <v>0</v>
      </c>
      <c r="CM156" s="4">
        <f>SUMIFS(Purchase!$F:$F,Purchase!$A:$A,Waterfall!$A156,Purchase!$D:$D,Waterfall!$C156,Purchase!$C:$C,Waterfall!CM$1)</f>
        <v>0</v>
      </c>
      <c r="CN156" s="4">
        <f>SUMIFS(Purchase!$F:$F,Purchase!$A:$A,Waterfall!$A156,Purchase!$D:$D,Waterfall!$C156,Purchase!$C:$C,Waterfall!CN$1)</f>
        <v>0</v>
      </c>
      <c r="CO156" s="4">
        <f>SUMIFS(Purchase!$F:$F,Purchase!$A:$A,Waterfall!$A156,Purchase!$D:$D,Waterfall!$C156,Purchase!$C:$C,Waterfall!CO$1)</f>
        <v>0</v>
      </c>
      <c r="CP156" s="4">
        <f>SUMIFS(Purchase!$F:$F,Purchase!$A:$A,Waterfall!$A156,Purchase!$D:$D,Waterfall!$C156,Purchase!$C:$C,Waterfall!CP$1)</f>
        <v>0</v>
      </c>
      <c r="CQ156" s="4">
        <f>SUMIFS(Purchase!$F:$F,Purchase!$A:$A,Waterfall!$A156,Purchase!$D:$D,Waterfall!$C156,Purchase!$C:$C,Waterfall!CQ$1)</f>
        <v>0</v>
      </c>
      <c r="CR156" s="4">
        <f>SUMIFS(Purchase!$F:$F,Purchase!$A:$A,Waterfall!$A156,Purchase!$D:$D,Waterfall!$C156,Purchase!$C:$C,Waterfall!CR$1)</f>
        <v>0</v>
      </c>
      <c r="CS156" s="4">
        <f>SUMIFS(Purchase!$F:$F,Purchase!$A:$A,Waterfall!$A156,Purchase!$D:$D,Waterfall!$C156,Purchase!$C:$C,Waterfall!CS$1)</f>
        <v>0</v>
      </c>
      <c r="CT156" s="4">
        <f>SUMIFS(Purchase!$F:$F,Purchase!$A:$A,Waterfall!$A156,Purchase!$D:$D,Waterfall!$C156,Purchase!$C:$C,Waterfall!CT$1)</f>
        <v>0</v>
      </c>
      <c r="CU156" s="4">
        <f>SUMIFS(Purchase!$F:$F,Purchase!$A:$A,Waterfall!$A156,Purchase!$D:$D,Waterfall!$C156,Purchase!$C:$C,Waterfall!CU$1)</f>
        <v>0</v>
      </c>
      <c r="CV156" s="4">
        <f>SUMIFS(Purchase!$F:$F,Purchase!$A:$A,Waterfall!$A156,Purchase!$D:$D,Waterfall!$C156,Purchase!$C:$C,Waterfall!CV$1)</f>
        <v>0</v>
      </c>
      <c r="CW156" s="4">
        <f>SUMIFS(Purchase!$F:$F,Purchase!$A:$A,Waterfall!$A156,Purchase!$D:$D,Waterfall!$C156,Purchase!$C:$C,Waterfall!CW$1)</f>
        <v>0</v>
      </c>
      <c r="CX156" s="4">
        <f>SUMIFS(Purchase!$F:$F,Purchase!$A:$A,Waterfall!$A156,Purchase!$D:$D,Waterfall!$C156,Purchase!$C:$C,Waterfall!CX$1)</f>
        <v>0</v>
      </c>
      <c r="CY156" s="4">
        <f>SUMIFS(Purchase!$F:$F,Purchase!$A:$A,Waterfall!$A156,Purchase!$D:$D,Waterfall!$C156,Purchase!$C:$C,Waterfall!CY$1)</f>
        <v>0</v>
      </c>
      <c r="CZ156" s="4">
        <f>SUMIFS(Purchase!$F:$F,Purchase!$A:$A,Waterfall!$A156,Purchase!$D:$D,Waterfall!$C156,Purchase!$C:$C,Waterfall!CZ$1)</f>
        <v>0</v>
      </c>
      <c r="DA156" s="4">
        <f>SUMIFS(Purchase!$F:$F,Purchase!$A:$A,Waterfall!$A156,Purchase!$D:$D,Waterfall!$C156,Purchase!$C:$C,Waterfall!DA$1)</f>
        <v>0</v>
      </c>
      <c r="DB156" s="4">
        <f>SUMIFS(Purchase!$F:$F,Purchase!$A:$A,Waterfall!$A156,Purchase!$D:$D,Waterfall!$C156,Purchase!$C:$C,Waterfall!DB$1)</f>
        <v>0</v>
      </c>
      <c r="DC156" s="4">
        <f>SUMIFS(Purchase!$F:$F,Purchase!$A:$A,Waterfall!$A156,Purchase!$D:$D,Waterfall!$C156,Purchase!$C:$C,Waterfall!DC$1)</f>
        <v>0</v>
      </c>
      <c r="DD156" s="4">
        <f>SUMIFS(Purchase!$F:$F,Purchase!$A:$A,Waterfall!$A156,Purchase!$D:$D,Waterfall!$C156,Purchase!$C:$C,Waterfall!DD$1)</f>
        <v>0</v>
      </c>
      <c r="DE156" s="4">
        <f>SUMIFS(Purchase!$F:$F,Purchase!$A:$A,Waterfall!$A156,Purchase!$D:$D,Waterfall!$C156,Purchase!$C:$C,Waterfall!DE$1)</f>
        <v>0</v>
      </c>
      <c r="DF156" s="4">
        <f>SUMIFS(Purchase!$F:$F,Purchase!$A:$A,Waterfall!$A156,Purchase!$D:$D,Waterfall!$C156,Purchase!$C:$C,Waterfall!DF$1)</f>
        <v>0</v>
      </c>
      <c r="DG156" s="4">
        <f>SUMIFS(Purchase!$F:$F,Purchase!$A:$A,Waterfall!$A156,Purchase!$D:$D,Waterfall!$C156,Purchase!$C:$C,Waterfall!DG$1)</f>
        <v>0</v>
      </c>
      <c r="DH156" s="4">
        <f>SUMIFS(Purchase!$F:$F,Purchase!$A:$A,Waterfall!$A156,Purchase!$D:$D,Waterfall!$C156,Purchase!$C:$C,Waterfall!DH$1)</f>
        <v>0</v>
      </c>
      <c r="DI156" s="4">
        <f>SUMIFS(Purchase!$F:$F,Purchase!$A:$A,Waterfall!$A156,Purchase!$D:$D,Waterfall!$C156,Purchase!$C:$C,Waterfall!DI$1)</f>
        <v>0</v>
      </c>
      <c r="DJ156" s="4">
        <f>SUMIFS(Purchase!$F:$F,Purchase!$A:$A,Waterfall!$A156,Purchase!$D:$D,Waterfall!$C156,Purchase!$C:$C,Waterfall!DJ$1)</f>
        <v>0</v>
      </c>
      <c r="DK156" s="4">
        <f>SUMIFS(Purchase!$F:$F,Purchase!$A:$A,Waterfall!$A156,Purchase!$D:$D,Waterfall!$C156,Purchase!$C:$C,Waterfall!DK$1)</f>
        <v>0</v>
      </c>
      <c r="DL156" s="4">
        <f>SUMIFS(Purchase!$F:$F,Purchase!$A:$A,Waterfall!$A156,Purchase!$D:$D,Waterfall!$C156,Purchase!$C:$C,Waterfall!DL$1)</f>
        <v>0</v>
      </c>
      <c r="DM156" s="4">
        <f>SUMIFS(Purchase!$F:$F,Purchase!$A:$A,Waterfall!$A156,Purchase!$D:$D,Waterfall!$C156,Purchase!$C:$C,Waterfall!DM$1)</f>
        <v>0</v>
      </c>
      <c r="DN156" s="4">
        <f>SUMIFS(Purchase!$F:$F,Purchase!$A:$A,Waterfall!$A156,Purchase!$D:$D,Waterfall!$C156,Purchase!$C:$C,Waterfall!DN$1)</f>
        <v>0</v>
      </c>
      <c r="DO156" s="4">
        <f>SUMIFS(Purchase!$F:$F,Purchase!$A:$A,Waterfall!$A156,Purchase!$D:$D,Waterfall!$C156,Purchase!$C:$C,Waterfall!DO$1)</f>
        <v>0</v>
      </c>
      <c r="DP156" s="4">
        <f>SUMIFS(Purchase!$F:$F,Purchase!$A:$A,Waterfall!$A156,Purchase!$D:$D,Waterfall!$C156,Purchase!$C:$C,Waterfall!DP$1)</f>
        <v>0</v>
      </c>
      <c r="DQ156" s="4">
        <f>SUMIFS(Purchase!$F:$F,Purchase!$A:$A,Waterfall!$A156,Purchase!$D:$D,Waterfall!$C156,Purchase!$C:$C,Waterfall!DQ$1)</f>
        <v>0</v>
      </c>
      <c r="DR156" s="4">
        <f>SUMIFS(Purchase!$F:$F,Purchase!$A:$A,Waterfall!$A156,Purchase!$D:$D,Waterfall!$C156,Purchase!$C:$C,Waterfall!DR$1)</f>
        <v>0</v>
      </c>
      <c r="DS156" s="4">
        <f>SUMIFS(Purchase!$F:$F,Purchase!$A:$A,Waterfall!$A156,Purchase!$D:$D,Waterfall!$C156,Purchase!$C:$C,Waterfall!DS$1)</f>
        <v>0</v>
      </c>
      <c r="DT156" s="4">
        <f>SUMIFS(Purchase!$F:$F,Purchase!$A:$A,Waterfall!$A156,Purchase!$D:$D,Waterfall!$C156,Purchase!$C:$C,Waterfall!DT$1)</f>
        <v>0</v>
      </c>
      <c r="DU156" s="4">
        <f>SUMIFS(Purchase!$F:$F,Purchase!$A:$A,Waterfall!$A156,Purchase!$D:$D,Waterfall!$C156,Purchase!$C:$C,Waterfall!DU$1)</f>
        <v>0</v>
      </c>
      <c r="DV156" s="4">
        <f>SUMIFS(Purchase!$F:$F,Purchase!$A:$A,Waterfall!$A156,Purchase!$D:$D,Waterfall!$C156,Purchase!$C:$C,Waterfall!DV$1)</f>
        <v>0</v>
      </c>
      <c r="DW156" s="4">
        <f>SUMIFS(Purchase!$F:$F,Purchase!$A:$A,Waterfall!$A156,Purchase!$D:$D,Waterfall!$C156,Purchase!$C:$C,Waterfall!DW$1)</f>
        <v>0</v>
      </c>
      <c r="DX156" s="4">
        <f>SUMIFS(Purchase!$F:$F,Purchase!$A:$A,Waterfall!$A156,Purchase!$D:$D,Waterfall!$C156,Purchase!$C:$C,Waterfall!DX$1)</f>
        <v>0</v>
      </c>
      <c r="DY156" s="4">
        <f>SUMIFS(Purchase!$F:$F,Purchase!$A:$A,Waterfall!$A156,Purchase!$D:$D,Waterfall!$C156,Purchase!$C:$C,Waterfall!DY$1)</f>
        <v>0</v>
      </c>
      <c r="DZ156" s="4">
        <f>SUMIFS(Purchase!$F:$F,Purchase!$A:$A,Waterfall!$A156,Purchase!$D:$D,Waterfall!$C156,Purchase!$C:$C,Waterfall!DZ$1)</f>
        <v>0</v>
      </c>
      <c r="EA156" s="4">
        <f>SUMIFS(Purchase!$F:$F,Purchase!$A:$A,Waterfall!$A156,Purchase!$D:$D,Waterfall!$C156,Purchase!$C:$C,Waterfall!EA$1)</f>
        <v>0</v>
      </c>
      <c r="EB156" s="4">
        <f>SUMIFS(Purchase!$F:$F,Purchase!$A:$A,Waterfall!$A156,Purchase!$D:$D,Waterfall!$C156,Purchase!$C:$C,Waterfall!EB$1)</f>
        <v>0</v>
      </c>
      <c r="EC156" s="4">
        <f>SUMIFS(Purchase!$F:$F,Purchase!$A:$A,Waterfall!$A156,Purchase!$D:$D,Waterfall!$C156,Purchase!$C:$C,Waterfall!EC$1)</f>
        <v>0</v>
      </c>
      <c r="ED156" s="4">
        <f>SUMIFS(Purchase!$F:$F,Purchase!$A:$A,Waterfall!$A156,Purchase!$D:$D,Waterfall!$C156,Purchase!$C:$C,Waterfall!ED$1)</f>
        <v>0</v>
      </c>
      <c r="EE156" s="4">
        <f>SUMIFS(Purchase!$F:$F,Purchase!$A:$A,Waterfall!$A156,Purchase!$D:$D,Waterfall!$C156,Purchase!$C:$C,Waterfall!EE$1)</f>
        <v>0</v>
      </c>
      <c r="EF156" s="4">
        <f>SUMIFS(Purchase!$F:$F,Purchase!$A:$A,Waterfall!$A156,Purchase!$D:$D,Waterfall!$C156,Purchase!$C:$C,Waterfall!EF$1)</f>
        <v>0</v>
      </c>
      <c r="EG156" s="4">
        <f>SUMIFS(Purchase!$F:$F,Purchase!$A:$A,Waterfall!$A156,Purchase!$D:$D,Waterfall!$C156,Purchase!$C:$C,Waterfall!EG$1)</f>
        <v>0</v>
      </c>
      <c r="EH156" s="4">
        <f>SUMIFS(Purchase!$F:$F,Purchase!$A:$A,Waterfall!$A156,Purchase!$D:$D,Waterfall!$C156,Purchase!$C:$C,Waterfall!EH$1)</f>
        <v>0</v>
      </c>
      <c r="EI156" s="4">
        <f>SUMIFS(Purchase!$F:$F,Purchase!$A:$A,Waterfall!$A156,Purchase!$D:$D,Waterfall!$C156,Purchase!$C:$C,Waterfall!EI$1)</f>
        <v>0</v>
      </c>
      <c r="EJ156" s="4">
        <f>SUMIFS(Purchase!$F:$F,Purchase!$A:$A,Waterfall!$A156,Purchase!$D:$D,Waterfall!$C156,Purchase!$C:$C,Waterfall!EJ$1)</f>
        <v>0</v>
      </c>
      <c r="EK156" s="4">
        <f>SUMIFS(Purchase!$F:$F,Purchase!$A:$A,Waterfall!$A156,Purchase!$D:$D,Waterfall!$C156,Purchase!$C:$C,Waterfall!EK$1)</f>
        <v>0</v>
      </c>
      <c r="EL156" s="4">
        <f>SUMIFS(Purchase!$F:$F,Purchase!$A:$A,Waterfall!$A156,Purchase!$D:$D,Waterfall!$C156,Purchase!$C:$C,Waterfall!EL$1)</f>
        <v>0</v>
      </c>
      <c r="EM156" s="4">
        <f>SUMIFS(Purchase!$F:$F,Purchase!$A:$A,Waterfall!$A156,Purchase!$D:$D,Waterfall!$C156,Purchase!$C:$C,Waterfall!EM$1)</f>
        <v>0</v>
      </c>
      <c r="EN156" s="4">
        <f>SUMIFS(Purchase!$F:$F,Purchase!$A:$A,Waterfall!$A156,Purchase!$D:$D,Waterfall!$C156,Purchase!$C:$C,Waterfall!EN$1)</f>
        <v>0</v>
      </c>
      <c r="EO156" s="4">
        <f>SUMIFS(Purchase!$F:$F,Purchase!$A:$A,Waterfall!$A156,Purchase!$D:$D,Waterfall!$C156,Purchase!$C:$C,Waterfall!EO$1)</f>
        <v>0</v>
      </c>
      <c r="EP156" s="4">
        <f>SUMIFS(Purchase!$F:$F,Purchase!$A:$A,Waterfall!$A156,Purchase!$D:$D,Waterfall!$C156,Purchase!$C:$C,Waterfall!EP$1)</f>
        <v>0</v>
      </c>
      <c r="EQ156" s="4">
        <f>SUMIFS(Purchase!$F:$F,Purchase!$A:$A,Waterfall!$A156,Purchase!$D:$D,Waterfall!$C156,Purchase!$C:$C,Waterfall!EQ$1)</f>
        <v>0</v>
      </c>
      <c r="ER156" s="4">
        <f>SUMIFS(Purchase!$F:$F,Purchase!$A:$A,Waterfall!$A156,Purchase!$D:$D,Waterfall!$C156,Purchase!$C:$C,Waterfall!ER$1)</f>
        <v>0</v>
      </c>
      <c r="ES156" s="4">
        <f>SUMIFS(Purchase!$F:$F,Purchase!$A:$A,Waterfall!$A156,Purchase!$D:$D,Waterfall!$C156,Purchase!$C:$C,Waterfall!ES$1)</f>
        <v>0</v>
      </c>
      <c r="ET156" s="4">
        <f>SUMIFS(Purchase!$F:$F,Purchase!$A:$A,Waterfall!$A156,Purchase!$D:$D,Waterfall!$C156,Purchase!$C:$C,Waterfall!ET$1)</f>
        <v>0</v>
      </c>
      <c r="EU156" s="4">
        <f>SUMIFS(Purchase!$F:$F,Purchase!$A:$A,Waterfall!$A156,Purchase!$D:$D,Waterfall!$C156,Purchase!$C:$C,Waterfall!EU$1)</f>
        <v>0</v>
      </c>
      <c r="EV156" s="4">
        <f>SUMIFS(Purchase!$F:$F,Purchase!$A:$A,Waterfall!$A156,Purchase!$D:$D,Waterfall!$C156,Purchase!$C:$C,Waterfall!EV$1)</f>
        <v>0</v>
      </c>
      <c r="EW156" s="4">
        <f>SUMIFS(Purchase!$F:$F,Purchase!$A:$A,Waterfall!$A156,Purchase!$D:$D,Waterfall!$C156,Purchase!$C:$C,Waterfall!EW$1)</f>
        <v>0</v>
      </c>
      <c r="EX156" s="4">
        <f>SUMIFS(Purchase!$F:$F,Purchase!$A:$A,Waterfall!$A156,Purchase!$D:$D,Waterfall!$C156,Purchase!$C:$C,Waterfall!EX$1)</f>
        <v>0</v>
      </c>
      <c r="EY156" s="4">
        <f>SUMIFS(Purchase!$F:$F,Purchase!$A:$A,Waterfall!$A156,Purchase!$D:$D,Waterfall!$C156,Purchase!$C:$C,Waterfall!EY$1)</f>
        <v>0</v>
      </c>
      <c r="EZ156" s="4">
        <f>SUMIFS(Purchase!$F:$F,Purchase!$A:$A,Waterfall!$A156,Purchase!$D:$D,Waterfall!$C156,Purchase!$C:$C,Waterfall!EZ$1)</f>
        <v>0</v>
      </c>
      <c r="FA156" s="4">
        <f>SUMIFS(Purchase!$F:$F,Purchase!$A:$A,Waterfall!$A156,Purchase!$D:$D,Waterfall!$C156,Purchase!$C:$C,Waterfall!FA$1)</f>
        <v>0</v>
      </c>
      <c r="FB156" s="4">
        <f>SUMIFS(Purchase!$F:$F,Purchase!$A:$A,Waterfall!$A156,Purchase!$D:$D,Waterfall!$C156,Purchase!$C:$C,Waterfall!FB$1)</f>
        <v>0</v>
      </c>
      <c r="FC156" s="4">
        <f>SUMIFS(Purchase!$F:$F,Purchase!$A:$A,Waterfall!$A156,Purchase!$D:$D,Waterfall!$C156,Purchase!$C:$C,Waterfall!FC$1)</f>
        <v>0</v>
      </c>
      <c r="FD156" s="4">
        <f>SUMIFS(Purchase!$F:$F,Purchase!$A:$A,Waterfall!$A156,Purchase!$D:$D,Waterfall!$C156,Purchase!$C:$C,Waterfall!FD$1)</f>
        <v>0</v>
      </c>
      <c r="FE156" s="4">
        <f>SUMIFS(Purchase!$F:$F,Purchase!$A:$A,Waterfall!$A156,Purchase!$D:$D,Waterfall!$C156,Purchase!$C:$C,Waterfall!FE$1)</f>
        <v>0</v>
      </c>
      <c r="FF156" s="4">
        <f>SUMIFS(Purchase!$F:$F,Purchase!$A:$A,Waterfall!$A156,Purchase!$D:$D,Waterfall!$C156,Purchase!$C:$C,Waterfall!FF$1)</f>
        <v>0</v>
      </c>
      <c r="FG156" s="4">
        <f>SUMIFS(Purchase!$F:$F,Purchase!$A:$A,Waterfall!$A156,Purchase!$D:$D,Waterfall!$C156,Purchase!$C:$C,Waterfall!FG$1)</f>
        <v>0</v>
      </c>
      <c r="FH156" s="4">
        <f>SUMIFS(Purchase!$F:$F,Purchase!$A:$A,Waterfall!$A156,Purchase!$D:$D,Waterfall!$C156,Purchase!$C:$C,Waterfall!FH$1)</f>
        <v>0</v>
      </c>
      <c r="FI156" s="4">
        <f>SUMIFS(Purchase!$F:$F,Purchase!$A:$A,Waterfall!$A156,Purchase!$D:$D,Waterfall!$C156,Purchase!$C:$C,Waterfall!FI$1)</f>
        <v>0</v>
      </c>
      <c r="FJ156" s="4">
        <f>SUMIFS(Purchase!$F:$F,Purchase!$A:$A,Waterfall!$A156,Purchase!$D:$D,Waterfall!$C156,Purchase!$C:$C,Waterfall!FJ$1)</f>
        <v>0</v>
      </c>
      <c r="FK156" s="4">
        <f>SUMIFS(Purchase!$F:$F,Purchase!$A:$A,Waterfall!$A156,Purchase!$D:$D,Waterfall!$C156,Purchase!$C:$C,Waterfall!FK$1)</f>
        <v>0</v>
      </c>
      <c r="FL156" s="4">
        <f>SUMIFS(Purchase!$F:$F,Purchase!$A:$A,Waterfall!$A156,Purchase!$D:$D,Waterfall!$C156,Purchase!$C:$C,Waterfall!FL$1)</f>
        <v>0</v>
      </c>
      <c r="FM156" s="4">
        <f>SUMIFS(Purchase!$F:$F,Purchase!$A:$A,Waterfall!$A156,Purchase!$D:$D,Waterfall!$C156,Purchase!$C:$C,Waterfall!FM$1)</f>
        <v>0</v>
      </c>
      <c r="FN156" s="4">
        <f>SUMIFS(Purchase!$F:$F,Purchase!$A:$A,Waterfall!$A156,Purchase!$D:$D,Waterfall!$C156,Purchase!$C:$C,Waterfall!FN$1)</f>
        <v>0</v>
      </c>
      <c r="FO156" s="4">
        <f>SUMIFS(Purchase!$F:$F,Purchase!$A:$A,Waterfall!$A156,Purchase!$D:$D,Waterfall!$C156,Purchase!$C:$C,Waterfall!FO$1)</f>
        <v>0</v>
      </c>
      <c r="FP156" s="4">
        <f>SUMIFS(Purchase!$F:$F,Purchase!$A:$A,Waterfall!$A156,Purchase!$D:$D,Waterfall!$C156,Purchase!$C:$C,Waterfall!FP$1)</f>
        <v>0</v>
      </c>
      <c r="FQ156" s="4">
        <f>SUMIFS(Purchase!$F:$F,Purchase!$A:$A,Waterfall!$A156,Purchase!$D:$D,Waterfall!$C156,Purchase!$C:$C,Waterfall!FQ$1)</f>
        <v>0</v>
      </c>
      <c r="FR156" s="4">
        <f>SUMIFS(Purchase!$F:$F,Purchase!$A:$A,Waterfall!$A156,Purchase!$D:$D,Waterfall!$C156,Purchase!$C:$C,Waterfall!FR$1)</f>
        <v>0</v>
      </c>
      <c r="FS156" s="4">
        <f>SUMIFS(Purchase!$F:$F,Purchase!$A:$A,Waterfall!$A156,Purchase!$D:$D,Waterfall!$C156,Purchase!$C:$C,Waterfall!FS$1)</f>
        <v>0</v>
      </c>
      <c r="FT156" s="4">
        <f>SUMIFS(Purchase!$F:$F,Purchase!$A:$A,Waterfall!$A156,Purchase!$D:$D,Waterfall!$C156,Purchase!$C:$C,Waterfall!FT$1)</f>
        <v>0</v>
      </c>
      <c r="FU156" s="4">
        <f>SUMIFS(Purchase!$F:$F,Purchase!$A:$A,Waterfall!$A156,Purchase!$D:$D,Waterfall!$C156,Purchase!$C:$C,Waterfall!FU$1)</f>
        <v>0</v>
      </c>
      <c r="FV156" s="4">
        <f>SUMIFS(Purchase!$F:$F,Purchase!$A:$A,Waterfall!$A156,Purchase!$D:$D,Waterfall!$C156,Purchase!$C:$C,Waterfall!FV$1)</f>
        <v>0</v>
      </c>
      <c r="FW156" s="4">
        <f>SUMIFS(Purchase!$F:$F,Purchase!$A:$A,Waterfall!$A156,Purchase!$D:$D,Waterfall!$C156,Purchase!$C:$C,Waterfall!FW$1)</f>
        <v>0</v>
      </c>
      <c r="FX156" s="4">
        <f>SUMIFS(Purchase!$F:$F,Purchase!$A:$A,Waterfall!$A156,Purchase!$D:$D,Waterfall!$C156,Purchase!$C:$C,Waterfall!FX$1)</f>
        <v>0</v>
      </c>
      <c r="FY156" s="4">
        <f>SUMIFS(Purchase!$F:$F,Purchase!$A:$A,Waterfall!$A156,Purchase!$D:$D,Waterfall!$C156,Purchase!$C:$C,Waterfall!FY$1)</f>
        <v>0</v>
      </c>
      <c r="FZ156" s="4">
        <f>SUMIFS(Purchase!$F:$F,Purchase!$A:$A,Waterfall!$A156,Purchase!$D:$D,Waterfall!$C156,Purchase!$C:$C,Waterfall!FZ$1)</f>
        <v>0</v>
      </c>
      <c r="GA156" s="4">
        <f>SUMIFS(Purchase!$F:$F,Purchase!$A:$A,Waterfall!$A156,Purchase!$D:$D,Waterfall!$C156,Purchase!$C:$C,Waterfall!GA$1)</f>
        <v>0</v>
      </c>
      <c r="GB156" s="4">
        <f>SUMIFS(Purchase!$F:$F,Purchase!$A:$A,Waterfall!$A156,Purchase!$D:$D,Waterfall!$C156,Purchase!$C:$C,Waterfall!GB$1)</f>
        <v>0</v>
      </c>
      <c r="GC156" s="4">
        <f>SUMIFS(Purchase!$F:$F,Purchase!$A:$A,Waterfall!$A156,Purchase!$D:$D,Waterfall!$C156,Purchase!$C:$C,Waterfall!GC$1)</f>
        <v>0</v>
      </c>
      <c r="GD156" s="4">
        <f>SUMIFS(Purchase!$F:$F,Purchase!$A:$A,Waterfall!$A156,Purchase!$D:$D,Waterfall!$C156,Purchase!$C:$C,Waterfall!GD$1)</f>
        <v>0</v>
      </c>
      <c r="GE156" s="4">
        <f>SUMIFS(Purchase!$F:$F,Purchase!$A:$A,Waterfall!$A156,Purchase!$D:$D,Waterfall!$C156,Purchase!$C:$C,Waterfall!GE$1)</f>
        <v>0</v>
      </c>
      <c r="GF156" s="4">
        <f>SUMIFS(Purchase!$F:$F,Purchase!$A:$A,Waterfall!$A156,Purchase!$D:$D,Waterfall!$C156,Purchase!$C:$C,Waterfall!GF$1)</f>
        <v>0</v>
      </c>
      <c r="GG156" s="4">
        <f>SUMIFS(Purchase!$F:$F,Purchase!$A:$A,Waterfall!$A156,Purchase!$D:$D,Waterfall!$C156,Purchase!$C:$C,Waterfall!GG$1)</f>
        <v>0</v>
      </c>
      <c r="GH156" s="4">
        <f>SUMIFS(Purchase!$F:$F,Purchase!$A:$A,Waterfall!$A156,Purchase!$D:$D,Waterfall!$C156,Purchase!$C:$C,Waterfall!GH$1)</f>
        <v>0</v>
      </c>
      <c r="GI156" s="4">
        <f>SUMIFS(Purchase!$F:$F,Purchase!$A:$A,Waterfall!$A156,Purchase!$D:$D,Waterfall!$C156,Purchase!$C:$C,Waterfall!GI$1)</f>
        <v>0</v>
      </c>
    </row>
    <row r="157" spans="1:191" x14ac:dyDescent="0.35">
      <c r="A157" s="8">
        <f t="shared" si="5"/>
        <v>1</v>
      </c>
      <c r="B157" s="2" t="str">
        <f>VLOOKUP($A157,Centers!$B$1:$C$120,2,)</f>
        <v>GATE</v>
      </c>
      <c r="C157" s="3">
        <v>45034</v>
      </c>
      <c r="D157" s="4">
        <f>IF($A157=1,SUM(SUMIFS(Indent!$E:$E,Indent!$C:$C,Waterfall!$C157,Indent!$A:$A,Centers!$A$2),SUMIFS(Indent!$E:$E,Indent!$C:$C,Waterfall!$C157,Indent!$A:$A,Centers!$A$3),SUMIFS(Indent!$E:$E,Indent!$C:$C,Waterfall!$C157,Indent!$A:$A,Centers!$A$4),SUMIFS(Indent!$E:$E,Indent!$C:$C,Waterfall!$C157,Indent!$A:$A,Centers!$A$5),SUMIFS(Indent!$E:$E,Indent!$C:$C,Waterfall!$C157,Indent!$A:$A,Centers!$A$6),SUMIFS(Indent!$E:$E,Indent!$C:$C,Waterfall!$C157,Indent!$A:$A,Centers!$A$7),SUMIFS(Indent!$E:$E,Indent!$C:$C,Waterfall!$C157,Indent!$A:$A,Centers!$A$8)),SUMIFS(Indent!$E:$E,Indent!$C:$C,Waterfall!$C157,Indent!$A:$A,$A157))</f>
        <v>0</v>
      </c>
      <c r="E157" s="4">
        <f>SUMIFS(Purchase!$F:$F,Purchase!$A:$A,Waterfall!$A157,Purchase!$D:$D,Waterfall!$C157,Purchase!$C:$C,Waterfall!E$1)</f>
        <v>0</v>
      </c>
      <c r="F157" s="4">
        <f>SUMIFS(Purchase!$F:$F,Purchase!$A:$A,Waterfall!$A157,Purchase!$D:$D,Waterfall!$C157,Purchase!$C:$C,Waterfall!F$1)</f>
        <v>0</v>
      </c>
      <c r="G157" s="4">
        <f>SUMIFS(Purchase!$F:$F,Purchase!$A:$A,Waterfall!$A157,Purchase!$D:$D,Waterfall!$C157,Purchase!$C:$C,Waterfall!G$1)</f>
        <v>0</v>
      </c>
      <c r="H157" s="4">
        <f>SUMIFS(Purchase!$F:$F,Purchase!$A:$A,Waterfall!$A157,Purchase!$D:$D,Waterfall!$C157,Purchase!$C:$C,Waterfall!H$1)</f>
        <v>0</v>
      </c>
      <c r="I157" s="4">
        <f>SUMIFS(Purchase!$F:$F,Purchase!$A:$A,Waterfall!$A157,Purchase!$D:$D,Waterfall!$C157,Purchase!$C:$C,Waterfall!I$1)</f>
        <v>0</v>
      </c>
      <c r="J157" s="4">
        <f>SUMIFS(Purchase!$F:$F,Purchase!$A:$A,Waterfall!$A157,Purchase!$D:$D,Waterfall!$C157,Purchase!$C:$C,Waterfall!J$1)</f>
        <v>0</v>
      </c>
      <c r="K157" s="4">
        <f>SUMIFS(Purchase!$F:$F,Purchase!$A:$A,Waterfall!$A157,Purchase!$D:$D,Waterfall!$C157,Purchase!$C:$C,Waterfall!K$1)</f>
        <v>0</v>
      </c>
      <c r="L157" s="4">
        <f>SUMIFS(Purchase!$F:$F,Purchase!$A:$A,Waterfall!$A157,Purchase!$D:$D,Waterfall!$C157,Purchase!$C:$C,Waterfall!L$1)</f>
        <v>0</v>
      </c>
      <c r="M157" s="4">
        <f>SUMIFS(Purchase!$F:$F,Purchase!$A:$A,Waterfall!$A157,Purchase!$D:$D,Waterfall!$C157,Purchase!$C:$C,Waterfall!M$1)</f>
        <v>0</v>
      </c>
      <c r="N157" s="4">
        <f>SUMIFS(Purchase!$F:$F,Purchase!$A:$A,Waterfall!$A157,Purchase!$D:$D,Waterfall!$C157,Purchase!$C:$C,Waterfall!N$1)</f>
        <v>0</v>
      </c>
      <c r="O157" s="4">
        <f>SUMIFS(Purchase!$F:$F,Purchase!$A:$A,Waterfall!$A157,Purchase!$D:$D,Waterfall!$C157,Purchase!$C:$C,Waterfall!O$1)</f>
        <v>0</v>
      </c>
      <c r="P157" s="4">
        <f>SUMIFS(Purchase!$F:$F,Purchase!$A:$A,Waterfall!$A157,Purchase!$D:$D,Waterfall!$C157,Purchase!$C:$C,Waterfall!P$1)</f>
        <v>0</v>
      </c>
      <c r="Q157" s="4">
        <f>SUMIFS(Purchase!$F:$F,Purchase!$A:$A,Waterfall!$A157,Purchase!$D:$D,Waterfall!$C157,Purchase!$C:$C,Waterfall!Q$1)</f>
        <v>0</v>
      </c>
      <c r="R157" s="4">
        <f>SUMIFS(Purchase!$F:$F,Purchase!$A:$A,Waterfall!$A157,Purchase!$D:$D,Waterfall!$C157,Purchase!$C:$C,Waterfall!R$1)</f>
        <v>0</v>
      </c>
      <c r="S157" s="4">
        <f>SUMIFS(Purchase!$F:$F,Purchase!$A:$A,Waterfall!$A157,Purchase!$D:$D,Waterfall!$C157,Purchase!$C:$C,Waterfall!S$1)</f>
        <v>0</v>
      </c>
      <c r="T157" s="4">
        <f>SUMIFS(Purchase!$F:$F,Purchase!$A:$A,Waterfall!$A157,Purchase!$D:$D,Waterfall!$C157,Purchase!$C:$C,Waterfall!T$1)</f>
        <v>0</v>
      </c>
      <c r="U157" s="4">
        <f>SUMIFS(Purchase!$F:$F,Purchase!$A:$A,Waterfall!$A157,Purchase!$D:$D,Waterfall!$C157,Purchase!$C:$C,Waterfall!U$1)</f>
        <v>0</v>
      </c>
      <c r="V157" s="4">
        <f>SUMIFS(Purchase!$F:$F,Purchase!$A:$A,Waterfall!$A157,Purchase!$D:$D,Waterfall!$C157,Purchase!$C:$C,Waterfall!V$1)</f>
        <v>0</v>
      </c>
      <c r="W157" s="4">
        <f>SUMIFS(Purchase!$F:$F,Purchase!$A:$A,Waterfall!$A157,Purchase!$D:$D,Waterfall!$C157,Purchase!$C:$C,Waterfall!W$1)</f>
        <v>0</v>
      </c>
      <c r="X157" s="4">
        <f>SUMIFS(Purchase!$F:$F,Purchase!$A:$A,Waterfall!$A157,Purchase!$D:$D,Waterfall!$C157,Purchase!$C:$C,Waterfall!X$1)</f>
        <v>0</v>
      </c>
      <c r="Y157" s="4">
        <f>SUMIFS(Purchase!$F:$F,Purchase!$A:$A,Waterfall!$A157,Purchase!$D:$D,Waterfall!$C157,Purchase!$C:$C,Waterfall!Y$1)</f>
        <v>0</v>
      </c>
      <c r="Z157" s="4">
        <f>SUMIFS(Purchase!$F:$F,Purchase!$A:$A,Waterfall!$A157,Purchase!$D:$D,Waterfall!$C157,Purchase!$C:$C,Waterfall!Z$1)</f>
        <v>0</v>
      </c>
      <c r="AA157" s="4">
        <f>SUMIFS(Purchase!$F:$F,Purchase!$A:$A,Waterfall!$A157,Purchase!$D:$D,Waterfall!$C157,Purchase!$C:$C,Waterfall!AA$1)</f>
        <v>0</v>
      </c>
      <c r="AB157" s="4">
        <f>SUMIFS(Purchase!$F:$F,Purchase!$A:$A,Waterfall!$A157,Purchase!$D:$D,Waterfall!$C157,Purchase!$C:$C,Waterfall!AB$1)</f>
        <v>0</v>
      </c>
      <c r="AC157" s="4">
        <f>SUMIFS(Purchase!$F:$F,Purchase!$A:$A,Waterfall!$A157,Purchase!$D:$D,Waterfall!$C157,Purchase!$C:$C,Waterfall!AC$1)</f>
        <v>0</v>
      </c>
      <c r="AD157" s="4">
        <f>SUMIFS(Purchase!$F:$F,Purchase!$A:$A,Waterfall!$A157,Purchase!$D:$D,Waterfall!$C157,Purchase!$C:$C,Waterfall!AD$1)</f>
        <v>0</v>
      </c>
      <c r="AE157" s="4">
        <f>SUMIFS(Purchase!$F:$F,Purchase!$A:$A,Waterfall!$A157,Purchase!$D:$D,Waterfall!$C157,Purchase!$C:$C,Waterfall!AE$1)</f>
        <v>0</v>
      </c>
      <c r="AF157" s="4">
        <f>SUMIFS(Purchase!$F:$F,Purchase!$A:$A,Waterfall!$A157,Purchase!$D:$D,Waterfall!$C157,Purchase!$C:$C,Waterfall!AF$1)</f>
        <v>0</v>
      </c>
      <c r="AG157" s="4">
        <f>SUMIFS(Purchase!$F:$F,Purchase!$A:$A,Waterfall!$A157,Purchase!$D:$D,Waterfall!$C157,Purchase!$C:$C,Waterfall!AG$1)</f>
        <v>0</v>
      </c>
      <c r="AH157" s="4">
        <f>SUMIFS(Purchase!$F:$F,Purchase!$A:$A,Waterfall!$A157,Purchase!$D:$D,Waterfall!$C157,Purchase!$C:$C,Waterfall!AH$1)</f>
        <v>0</v>
      </c>
      <c r="AI157" s="4">
        <f>SUMIFS(Purchase!$F:$F,Purchase!$A:$A,Waterfall!$A157,Purchase!$D:$D,Waterfall!$C157,Purchase!$C:$C,Waterfall!AI$1)</f>
        <v>0</v>
      </c>
      <c r="AJ157" s="4">
        <f>SUMIFS(Purchase!$F:$F,Purchase!$A:$A,Waterfall!$A157,Purchase!$D:$D,Waterfall!$C157,Purchase!$C:$C,Waterfall!AJ$1)</f>
        <v>0</v>
      </c>
      <c r="AK157" s="4">
        <f>SUMIFS(Purchase!$F:$F,Purchase!$A:$A,Waterfall!$A157,Purchase!$D:$D,Waterfall!$C157,Purchase!$C:$C,Waterfall!AK$1)</f>
        <v>0</v>
      </c>
      <c r="AL157" s="4">
        <f>SUMIFS(Purchase!$F:$F,Purchase!$A:$A,Waterfall!$A157,Purchase!$D:$D,Waterfall!$C157,Purchase!$C:$C,Waterfall!AL$1)</f>
        <v>0</v>
      </c>
      <c r="AM157" s="4">
        <f>SUMIFS(Purchase!$F:$F,Purchase!$A:$A,Waterfall!$A157,Purchase!$D:$D,Waterfall!$C157,Purchase!$C:$C,Waterfall!AM$1)</f>
        <v>0</v>
      </c>
      <c r="AN157" s="4">
        <f>SUMIFS(Purchase!$F:$F,Purchase!$A:$A,Waterfall!$A157,Purchase!$D:$D,Waterfall!$C157,Purchase!$C:$C,Waterfall!AN$1)</f>
        <v>0</v>
      </c>
      <c r="AO157" s="4">
        <f>SUMIFS(Purchase!$F:$F,Purchase!$A:$A,Waterfall!$A157,Purchase!$D:$D,Waterfall!$C157,Purchase!$C:$C,Waterfall!AO$1)</f>
        <v>0</v>
      </c>
      <c r="AP157" s="4">
        <f>SUMIFS(Purchase!$F:$F,Purchase!$A:$A,Waterfall!$A157,Purchase!$D:$D,Waterfall!$C157,Purchase!$C:$C,Waterfall!AP$1)</f>
        <v>0</v>
      </c>
      <c r="AQ157" s="4">
        <f>SUMIFS(Purchase!$F:$F,Purchase!$A:$A,Waterfall!$A157,Purchase!$D:$D,Waterfall!$C157,Purchase!$C:$C,Waterfall!AQ$1)</f>
        <v>0</v>
      </c>
      <c r="AR157" s="4">
        <f>SUMIFS(Purchase!$F:$F,Purchase!$A:$A,Waterfall!$A157,Purchase!$D:$D,Waterfall!$C157,Purchase!$C:$C,Waterfall!AR$1)</f>
        <v>0</v>
      </c>
      <c r="AS157" s="4">
        <f>SUMIFS(Purchase!$F:$F,Purchase!$A:$A,Waterfall!$A157,Purchase!$D:$D,Waterfall!$C157,Purchase!$C:$C,Waterfall!AS$1)</f>
        <v>0</v>
      </c>
      <c r="AT157" s="4">
        <f>SUMIFS(Purchase!$F:$F,Purchase!$A:$A,Waterfall!$A157,Purchase!$D:$D,Waterfall!$C157,Purchase!$C:$C,Waterfall!AT$1)</f>
        <v>0</v>
      </c>
      <c r="AU157" s="4">
        <f>SUMIFS(Purchase!$F:$F,Purchase!$A:$A,Waterfall!$A157,Purchase!$D:$D,Waterfall!$C157,Purchase!$C:$C,Waterfall!AU$1)</f>
        <v>0</v>
      </c>
      <c r="AV157" s="4">
        <f>SUMIFS(Purchase!$F:$F,Purchase!$A:$A,Waterfall!$A157,Purchase!$D:$D,Waterfall!$C157,Purchase!$C:$C,Waterfall!AV$1)</f>
        <v>0</v>
      </c>
      <c r="AW157" s="4">
        <f>SUMIFS(Purchase!$F:$F,Purchase!$A:$A,Waterfall!$A157,Purchase!$D:$D,Waterfall!$C157,Purchase!$C:$C,Waterfall!AW$1)</f>
        <v>0</v>
      </c>
      <c r="AX157" s="4">
        <f>SUMIFS(Purchase!$F:$F,Purchase!$A:$A,Waterfall!$A157,Purchase!$D:$D,Waterfall!$C157,Purchase!$C:$C,Waterfall!AX$1)</f>
        <v>0</v>
      </c>
      <c r="AY157" s="4">
        <f>SUMIFS(Purchase!$F:$F,Purchase!$A:$A,Waterfall!$A157,Purchase!$D:$D,Waterfall!$C157,Purchase!$C:$C,Waterfall!AY$1)</f>
        <v>0</v>
      </c>
      <c r="AZ157" s="4">
        <f>SUMIFS(Purchase!$F:$F,Purchase!$A:$A,Waterfall!$A157,Purchase!$D:$D,Waterfall!$C157,Purchase!$C:$C,Waterfall!AZ$1)</f>
        <v>0</v>
      </c>
      <c r="BA157" s="4">
        <f>SUMIFS(Purchase!$F:$F,Purchase!$A:$A,Waterfall!$A157,Purchase!$D:$D,Waterfall!$C157,Purchase!$C:$C,Waterfall!BA$1)</f>
        <v>0</v>
      </c>
      <c r="BB157" s="4">
        <f>SUMIFS(Purchase!$F:$F,Purchase!$A:$A,Waterfall!$A157,Purchase!$D:$D,Waterfall!$C157,Purchase!$C:$C,Waterfall!BB$1)</f>
        <v>0</v>
      </c>
      <c r="BC157" s="4">
        <f>SUMIFS(Purchase!$F:$F,Purchase!$A:$A,Waterfall!$A157,Purchase!$D:$D,Waterfall!$C157,Purchase!$C:$C,Waterfall!BC$1)</f>
        <v>0</v>
      </c>
      <c r="BD157" s="4">
        <f>SUMIFS(Purchase!$F:$F,Purchase!$A:$A,Waterfall!$A157,Purchase!$D:$D,Waterfall!$C157,Purchase!$C:$C,Waterfall!BD$1)</f>
        <v>0</v>
      </c>
      <c r="BE157" s="4">
        <f>SUMIFS(Purchase!$F:$F,Purchase!$A:$A,Waterfall!$A157,Purchase!$D:$D,Waterfall!$C157,Purchase!$C:$C,Waterfall!BE$1)</f>
        <v>0</v>
      </c>
      <c r="BF157" s="4">
        <f>SUMIFS(Purchase!$F:$F,Purchase!$A:$A,Waterfall!$A157,Purchase!$D:$D,Waterfall!$C157,Purchase!$C:$C,Waterfall!BF$1)</f>
        <v>0</v>
      </c>
      <c r="BG157" s="4">
        <f>SUMIFS(Purchase!$F:$F,Purchase!$A:$A,Waterfall!$A157,Purchase!$D:$D,Waterfall!$C157,Purchase!$C:$C,Waterfall!BG$1)</f>
        <v>0</v>
      </c>
      <c r="BH157" s="4">
        <f>SUMIFS(Purchase!$F:$F,Purchase!$A:$A,Waterfall!$A157,Purchase!$D:$D,Waterfall!$C157,Purchase!$C:$C,Waterfall!BH$1)</f>
        <v>0</v>
      </c>
      <c r="BI157" s="4">
        <f>SUMIFS(Purchase!$F:$F,Purchase!$A:$A,Waterfall!$A157,Purchase!$D:$D,Waterfall!$C157,Purchase!$C:$C,Waterfall!BI$1)</f>
        <v>0</v>
      </c>
      <c r="BJ157" s="4">
        <f>SUMIFS(Purchase!$F:$F,Purchase!$A:$A,Waterfall!$A157,Purchase!$D:$D,Waterfall!$C157,Purchase!$C:$C,Waterfall!BJ$1)</f>
        <v>0</v>
      </c>
      <c r="BK157" s="4">
        <f>SUMIFS(Purchase!$F:$F,Purchase!$A:$A,Waterfall!$A157,Purchase!$D:$D,Waterfall!$C157,Purchase!$C:$C,Waterfall!BK$1)</f>
        <v>0</v>
      </c>
      <c r="BL157" s="4">
        <f>SUMIFS(Purchase!$F:$F,Purchase!$A:$A,Waterfall!$A157,Purchase!$D:$D,Waterfall!$C157,Purchase!$C:$C,Waterfall!BL$1)</f>
        <v>0</v>
      </c>
      <c r="BM157" s="4">
        <f>SUMIFS(Purchase!$F:$F,Purchase!$A:$A,Waterfall!$A157,Purchase!$D:$D,Waterfall!$C157,Purchase!$C:$C,Waterfall!BM$1)</f>
        <v>0</v>
      </c>
      <c r="BN157" s="4">
        <f>SUMIFS(Purchase!$F:$F,Purchase!$A:$A,Waterfall!$A157,Purchase!$D:$D,Waterfall!$C157,Purchase!$C:$C,Waterfall!BN$1)</f>
        <v>0</v>
      </c>
      <c r="BO157" s="4">
        <f>SUMIFS(Purchase!$F:$F,Purchase!$A:$A,Waterfall!$A157,Purchase!$D:$D,Waterfall!$C157,Purchase!$C:$C,Waterfall!BO$1)</f>
        <v>0</v>
      </c>
      <c r="BP157" s="4">
        <f>SUMIFS(Purchase!$F:$F,Purchase!$A:$A,Waterfall!$A157,Purchase!$D:$D,Waterfall!$C157,Purchase!$C:$C,Waterfall!BP$1)</f>
        <v>0</v>
      </c>
      <c r="BQ157" s="4">
        <f>SUMIFS(Purchase!$F:$F,Purchase!$A:$A,Waterfall!$A157,Purchase!$D:$D,Waterfall!$C157,Purchase!$C:$C,Waterfall!BQ$1)</f>
        <v>0</v>
      </c>
      <c r="BR157" s="4">
        <f>SUMIFS(Purchase!$F:$F,Purchase!$A:$A,Waterfall!$A157,Purchase!$D:$D,Waterfall!$C157,Purchase!$C:$C,Waterfall!BR$1)</f>
        <v>0</v>
      </c>
      <c r="BS157" s="4">
        <f>SUMIFS(Purchase!$F:$F,Purchase!$A:$A,Waterfall!$A157,Purchase!$D:$D,Waterfall!$C157,Purchase!$C:$C,Waterfall!BS$1)</f>
        <v>0</v>
      </c>
      <c r="BT157" s="4">
        <f>SUMIFS(Purchase!$F:$F,Purchase!$A:$A,Waterfall!$A157,Purchase!$D:$D,Waterfall!$C157,Purchase!$C:$C,Waterfall!BT$1)</f>
        <v>0</v>
      </c>
      <c r="BU157" s="4">
        <f>SUMIFS(Purchase!$F:$F,Purchase!$A:$A,Waterfall!$A157,Purchase!$D:$D,Waterfall!$C157,Purchase!$C:$C,Waterfall!BU$1)</f>
        <v>0</v>
      </c>
      <c r="BV157" s="4">
        <f>SUMIFS(Purchase!$F:$F,Purchase!$A:$A,Waterfall!$A157,Purchase!$D:$D,Waterfall!$C157,Purchase!$C:$C,Waterfall!BV$1)</f>
        <v>0</v>
      </c>
      <c r="BW157" s="4">
        <f>SUMIFS(Purchase!$F:$F,Purchase!$A:$A,Waterfall!$A157,Purchase!$D:$D,Waterfall!$C157,Purchase!$C:$C,Waterfall!BW$1)</f>
        <v>0</v>
      </c>
      <c r="BX157" s="4">
        <f>SUMIFS(Purchase!$F:$F,Purchase!$A:$A,Waterfall!$A157,Purchase!$D:$D,Waterfall!$C157,Purchase!$C:$C,Waterfall!BX$1)</f>
        <v>0</v>
      </c>
      <c r="BY157" s="4">
        <f>SUMIFS(Purchase!$F:$F,Purchase!$A:$A,Waterfall!$A157,Purchase!$D:$D,Waterfall!$C157,Purchase!$C:$C,Waterfall!BY$1)</f>
        <v>0</v>
      </c>
      <c r="BZ157" s="4">
        <f>SUMIFS(Purchase!$F:$F,Purchase!$A:$A,Waterfall!$A157,Purchase!$D:$D,Waterfall!$C157,Purchase!$C:$C,Waterfall!BZ$1)</f>
        <v>0</v>
      </c>
      <c r="CA157" s="4">
        <f>SUMIFS(Purchase!$F:$F,Purchase!$A:$A,Waterfall!$A157,Purchase!$D:$D,Waterfall!$C157,Purchase!$C:$C,Waterfall!CA$1)</f>
        <v>0</v>
      </c>
      <c r="CB157" s="4">
        <f>SUMIFS(Purchase!$F:$F,Purchase!$A:$A,Waterfall!$A157,Purchase!$D:$D,Waterfall!$C157,Purchase!$C:$C,Waterfall!CB$1)</f>
        <v>0</v>
      </c>
      <c r="CC157" s="4">
        <f>SUMIFS(Purchase!$F:$F,Purchase!$A:$A,Waterfall!$A157,Purchase!$D:$D,Waterfall!$C157,Purchase!$C:$C,Waterfall!CC$1)</f>
        <v>0</v>
      </c>
      <c r="CD157" s="4">
        <f>SUMIFS(Purchase!$F:$F,Purchase!$A:$A,Waterfall!$A157,Purchase!$D:$D,Waterfall!$C157,Purchase!$C:$C,Waterfall!CD$1)</f>
        <v>0</v>
      </c>
      <c r="CE157" s="4">
        <f>SUMIFS(Purchase!$F:$F,Purchase!$A:$A,Waterfall!$A157,Purchase!$D:$D,Waterfall!$C157,Purchase!$C:$C,Waterfall!CE$1)</f>
        <v>0</v>
      </c>
      <c r="CF157" s="4">
        <f>SUMIFS(Purchase!$F:$F,Purchase!$A:$A,Waterfall!$A157,Purchase!$D:$D,Waterfall!$C157,Purchase!$C:$C,Waterfall!CF$1)</f>
        <v>0</v>
      </c>
      <c r="CG157" s="4">
        <f>SUMIFS(Purchase!$F:$F,Purchase!$A:$A,Waterfall!$A157,Purchase!$D:$D,Waterfall!$C157,Purchase!$C:$C,Waterfall!CG$1)</f>
        <v>0</v>
      </c>
      <c r="CH157" s="4">
        <f>SUMIFS(Purchase!$F:$F,Purchase!$A:$A,Waterfall!$A157,Purchase!$D:$D,Waterfall!$C157,Purchase!$C:$C,Waterfall!CH$1)</f>
        <v>0</v>
      </c>
      <c r="CI157" s="4">
        <f>SUMIFS(Purchase!$F:$F,Purchase!$A:$A,Waterfall!$A157,Purchase!$D:$D,Waterfall!$C157,Purchase!$C:$C,Waterfall!CI$1)</f>
        <v>0</v>
      </c>
      <c r="CJ157" s="4">
        <f>SUMIFS(Purchase!$F:$F,Purchase!$A:$A,Waterfall!$A157,Purchase!$D:$D,Waterfall!$C157,Purchase!$C:$C,Waterfall!CJ$1)</f>
        <v>0</v>
      </c>
      <c r="CK157" s="4">
        <f>SUMIFS(Purchase!$F:$F,Purchase!$A:$A,Waterfall!$A157,Purchase!$D:$D,Waterfall!$C157,Purchase!$C:$C,Waterfall!CK$1)</f>
        <v>0</v>
      </c>
      <c r="CL157" s="4">
        <f>SUMIFS(Purchase!$F:$F,Purchase!$A:$A,Waterfall!$A157,Purchase!$D:$D,Waterfall!$C157,Purchase!$C:$C,Waterfall!CL$1)</f>
        <v>0</v>
      </c>
      <c r="CM157" s="4">
        <f>SUMIFS(Purchase!$F:$F,Purchase!$A:$A,Waterfall!$A157,Purchase!$D:$D,Waterfall!$C157,Purchase!$C:$C,Waterfall!CM$1)</f>
        <v>0</v>
      </c>
      <c r="CN157" s="4">
        <f>SUMIFS(Purchase!$F:$F,Purchase!$A:$A,Waterfall!$A157,Purchase!$D:$D,Waterfall!$C157,Purchase!$C:$C,Waterfall!CN$1)</f>
        <v>0</v>
      </c>
      <c r="CO157" s="4">
        <f>SUMIFS(Purchase!$F:$F,Purchase!$A:$A,Waterfall!$A157,Purchase!$D:$D,Waterfall!$C157,Purchase!$C:$C,Waterfall!CO$1)</f>
        <v>0</v>
      </c>
      <c r="CP157" s="4">
        <f>SUMIFS(Purchase!$F:$F,Purchase!$A:$A,Waterfall!$A157,Purchase!$D:$D,Waterfall!$C157,Purchase!$C:$C,Waterfall!CP$1)</f>
        <v>0</v>
      </c>
      <c r="CQ157" s="4">
        <f>SUMIFS(Purchase!$F:$F,Purchase!$A:$A,Waterfall!$A157,Purchase!$D:$D,Waterfall!$C157,Purchase!$C:$C,Waterfall!CQ$1)</f>
        <v>0</v>
      </c>
      <c r="CR157" s="4">
        <f>SUMIFS(Purchase!$F:$F,Purchase!$A:$A,Waterfall!$A157,Purchase!$D:$D,Waterfall!$C157,Purchase!$C:$C,Waterfall!CR$1)</f>
        <v>0</v>
      </c>
      <c r="CS157" s="4">
        <f>SUMIFS(Purchase!$F:$F,Purchase!$A:$A,Waterfall!$A157,Purchase!$D:$D,Waterfall!$C157,Purchase!$C:$C,Waterfall!CS$1)</f>
        <v>0</v>
      </c>
      <c r="CT157" s="4">
        <f>SUMIFS(Purchase!$F:$F,Purchase!$A:$A,Waterfall!$A157,Purchase!$D:$D,Waterfall!$C157,Purchase!$C:$C,Waterfall!CT$1)</f>
        <v>0</v>
      </c>
      <c r="CU157" s="4">
        <f>SUMIFS(Purchase!$F:$F,Purchase!$A:$A,Waterfall!$A157,Purchase!$D:$D,Waterfall!$C157,Purchase!$C:$C,Waterfall!CU$1)</f>
        <v>0</v>
      </c>
      <c r="CV157" s="4">
        <f>SUMIFS(Purchase!$F:$F,Purchase!$A:$A,Waterfall!$A157,Purchase!$D:$D,Waterfall!$C157,Purchase!$C:$C,Waterfall!CV$1)</f>
        <v>0</v>
      </c>
      <c r="CW157" s="4">
        <f>SUMIFS(Purchase!$F:$F,Purchase!$A:$A,Waterfall!$A157,Purchase!$D:$D,Waterfall!$C157,Purchase!$C:$C,Waterfall!CW$1)</f>
        <v>0</v>
      </c>
      <c r="CX157" s="4">
        <f>SUMIFS(Purchase!$F:$F,Purchase!$A:$A,Waterfall!$A157,Purchase!$D:$D,Waterfall!$C157,Purchase!$C:$C,Waterfall!CX$1)</f>
        <v>0</v>
      </c>
      <c r="CY157" s="4">
        <f>SUMIFS(Purchase!$F:$F,Purchase!$A:$A,Waterfall!$A157,Purchase!$D:$D,Waterfall!$C157,Purchase!$C:$C,Waterfall!CY$1)</f>
        <v>0</v>
      </c>
      <c r="CZ157" s="4">
        <f>SUMIFS(Purchase!$F:$F,Purchase!$A:$A,Waterfall!$A157,Purchase!$D:$D,Waterfall!$C157,Purchase!$C:$C,Waterfall!CZ$1)</f>
        <v>0</v>
      </c>
      <c r="DA157" s="4">
        <f>SUMIFS(Purchase!$F:$F,Purchase!$A:$A,Waterfall!$A157,Purchase!$D:$D,Waterfall!$C157,Purchase!$C:$C,Waterfall!DA$1)</f>
        <v>0</v>
      </c>
      <c r="DB157" s="4">
        <f>SUMIFS(Purchase!$F:$F,Purchase!$A:$A,Waterfall!$A157,Purchase!$D:$D,Waterfall!$C157,Purchase!$C:$C,Waterfall!DB$1)</f>
        <v>0</v>
      </c>
      <c r="DC157" s="4">
        <f>SUMIFS(Purchase!$F:$F,Purchase!$A:$A,Waterfall!$A157,Purchase!$D:$D,Waterfall!$C157,Purchase!$C:$C,Waterfall!DC$1)</f>
        <v>0</v>
      </c>
      <c r="DD157" s="4">
        <f>SUMIFS(Purchase!$F:$F,Purchase!$A:$A,Waterfall!$A157,Purchase!$D:$D,Waterfall!$C157,Purchase!$C:$C,Waterfall!DD$1)</f>
        <v>0</v>
      </c>
      <c r="DE157" s="4">
        <f>SUMIFS(Purchase!$F:$F,Purchase!$A:$A,Waterfall!$A157,Purchase!$D:$D,Waterfall!$C157,Purchase!$C:$C,Waterfall!DE$1)</f>
        <v>0</v>
      </c>
      <c r="DF157" s="4">
        <f>SUMIFS(Purchase!$F:$F,Purchase!$A:$A,Waterfall!$A157,Purchase!$D:$D,Waterfall!$C157,Purchase!$C:$C,Waterfall!DF$1)</f>
        <v>0</v>
      </c>
      <c r="DG157" s="4">
        <f>SUMIFS(Purchase!$F:$F,Purchase!$A:$A,Waterfall!$A157,Purchase!$D:$D,Waterfall!$C157,Purchase!$C:$C,Waterfall!DG$1)</f>
        <v>0</v>
      </c>
      <c r="DH157" s="4">
        <f>SUMIFS(Purchase!$F:$F,Purchase!$A:$A,Waterfall!$A157,Purchase!$D:$D,Waterfall!$C157,Purchase!$C:$C,Waterfall!DH$1)</f>
        <v>0</v>
      </c>
      <c r="DI157" s="4">
        <f>SUMIFS(Purchase!$F:$F,Purchase!$A:$A,Waterfall!$A157,Purchase!$D:$D,Waterfall!$C157,Purchase!$C:$C,Waterfall!DI$1)</f>
        <v>0</v>
      </c>
      <c r="DJ157" s="4">
        <f>SUMIFS(Purchase!$F:$F,Purchase!$A:$A,Waterfall!$A157,Purchase!$D:$D,Waterfall!$C157,Purchase!$C:$C,Waterfall!DJ$1)</f>
        <v>0</v>
      </c>
      <c r="DK157" s="4">
        <f>SUMIFS(Purchase!$F:$F,Purchase!$A:$A,Waterfall!$A157,Purchase!$D:$D,Waterfall!$C157,Purchase!$C:$C,Waterfall!DK$1)</f>
        <v>0</v>
      </c>
      <c r="DL157" s="4">
        <f>SUMIFS(Purchase!$F:$F,Purchase!$A:$A,Waterfall!$A157,Purchase!$D:$D,Waterfall!$C157,Purchase!$C:$C,Waterfall!DL$1)</f>
        <v>0</v>
      </c>
      <c r="DM157" s="4">
        <f>SUMIFS(Purchase!$F:$F,Purchase!$A:$A,Waterfall!$A157,Purchase!$D:$D,Waterfall!$C157,Purchase!$C:$C,Waterfall!DM$1)</f>
        <v>0</v>
      </c>
      <c r="DN157" s="4">
        <f>SUMIFS(Purchase!$F:$F,Purchase!$A:$A,Waterfall!$A157,Purchase!$D:$D,Waterfall!$C157,Purchase!$C:$C,Waterfall!DN$1)</f>
        <v>0</v>
      </c>
      <c r="DO157" s="4">
        <f>SUMIFS(Purchase!$F:$F,Purchase!$A:$A,Waterfall!$A157,Purchase!$D:$D,Waterfall!$C157,Purchase!$C:$C,Waterfall!DO$1)</f>
        <v>0</v>
      </c>
      <c r="DP157" s="4">
        <f>SUMIFS(Purchase!$F:$F,Purchase!$A:$A,Waterfall!$A157,Purchase!$D:$D,Waterfall!$C157,Purchase!$C:$C,Waterfall!DP$1)</f>
        <v>0</v>
      </c>
      <c r="DQ157" s="4">
        <f>SUMIFS(Purchase!$F:$F,Purchase!$A:$A,Waterfall!$A157,Purchase!$D:$D,Waterfall!$C157,Purchase!$C:$C,Waterfall!DQ$1)</f>
        <v>0</v>
      </c>
      <c r="DR157" s="4">
        <f>SUMIFS(Purchase!$F:$F,Purchase!$A:$A,Waterfall!$A157,Purchase!$D:$D,Waterfall!$C157,Purchase!$C:$C,Waterfall!DR$1)</f>
        <v>0</v>
      </c>
      <c r="DS157" s="4">
        <f>SUMIFS(Purchase!$F:$F,Purchase!$A:$A,Waterfall!$A157,Purchase!$D:$D,Waterfall!$C157,Purchase!$C:$C,Waterfall!DS$1)</f>
        <v>0</v>
      </c>
      <c r="DT157" s="4">
        <f>SUMIFS(Purchase!$F:$F,Purchase!$A:$A,Waterfall!$A157,Purchase!$D:$D,Waterfall!$C157,Purchase!$C:$C,Waterfall!DT$1)</f>
        <v>0</v>
      </c>
      <c r="DU157" s="4">
        <f>SUMIFS(Purchase!$F:$F,Purchase!$A:$A,Waterfall!$A157,Purchase!$D:$D,Waterfall!$C157,Purchase!$C:$C,Waterfall!DU$1)</f>
        <v>0</v>
      </c>
      <c r="DV157" s="4">
        <f>SUMIFS(Purchase!$F:$F,Purchase!$A:$A,Waterfall!$A157,Purchase!$D:$D,Waterfall!$C157,Purchase!$C:$C,Waterfall!DV$1)</f>
        <v>0</v>
      </c>
      <c r="DW157" s="4">
        <f>SUMIFS(Purchase!$F:$F,Purchase!$A:$A,Waterfall!$A157,Purchase!$D:$D,Waterfall!$C157,Purchase!$C:$C,Waterfall!DW$1)</f>
        <v>0</v>
      </c>
      <c r="DX157" s="4">
        <f>SUMIFS(Purchase!$F:$F,Purchase!$A:$A,Waterfall!$A157,Purchase!$D:$D,Waterfall!$C157,Purchase!$C:$C,Waterfall!DX$1)</f>
        <v>0</v>
      </c>
      <c r="DY157" s="4">
        <f>SUMIFS(Purchase!$F:$F,Purchase!$A:$A,Waterfall!$A157,Purchase!$D:$D,Waterfall!$C157,Purchase!$C:$C,Waterfall!DY$1)</f>
        <v>0</v>
      </c>
      <c r="DZ157" s="4">
        <f>SUMIFS(Purchase!$F:$F,Purchase!$A:$A,Waterfall!$A157,Purchase!$D:$D,Waterfall!$C157,Purchase!$C:$C,Waterfall!DZ$1)</f>
        <v>0</v>
      </c>
      <c r="EA157" s="4">
        <f>SUMIFS(Purchase!$F:$F,Purchase!$A:$A,Waterfall!$A157,Purchase!$D:$D,Waterfall!$C157,Purchase!$C:$C,Waterfall!EA$1)</f>
        <v>0</v>
      </c>
      <c r="EB157" s="4">
        <f>SUMIFS(Purchase!$F:$F,Purchase!$A:$A,Waterfall!$A157,Purchase!$D:$D,Waterfall!$C157,Purchase!$C:$C,Waterfall!EB$1)</f>
        <v>0</v>
      </c>
      <c r="EC157" s="4">
        <f>SUMIFS(Purchase!$F:$F,Purchase!$A:$A,Waterfall!$A157,Purchase!$D:$D,Waterfall!$C157,Purchase!$C:$C,Waterfall!EC$1)</f>
        <v>0</v>
      </c>
      <c r="ED157" s="4">
        <f>SUMIFS(Purchase!$F:$F,Purchase!$A:$A,Waterfall!$A157,Purchase!$D:$D,Waterfall!$C157,Purchase!$C:$C,Waterfall!ED$1)</f>
        <v>0</v>
      </c>
      <c r="EE157" s="4">
        <f>SUMIFS(Purchase!$F:$F,Purchase!$A:$A,Waterfall!$A157,Purchase!$D:$D,Waterfall!$C157,Purchase!$C:$C,Waterfall!EE$1)</f>
        <v>0</v>
      </c>
      <c r="EF157" s="4">
        <f>SUMIFS(Purchase!$F:$F,Purchase!$A:$A,Waterfall!$A157,Purchase!$D:$D,Waterfall!$C157,Purchase!$C:$C,Waterfall!EF$1)</f>
        <v>0</v>
      </c>
      <c r="EG157" s="4">
        <f>SUMIFS(Purchase!$F:$F,Purchase!$A:$A,Waterfall!$A157,Purchase!$D:$D,Waterfall!$C157,Purchase!$C:$C,Waterfall!EG$1)</f>
        <v>0</v>
      </c>
      <c r="EH157" s="4">
        <f>SUMIFS(Purchase!$F:$F,Purchase!$A:$A,Waterfall!$A157,Purchase!$D:$D,Waterfall!$C157,Purchase!$C:$C,Waterfall!EH$1)</f>
        <v>0</v>
      </c>
      <c r="EI157" s="4">
        <f>SUMIFS(Purchase!$F:$F,Purchase!$A:$A,Waterfall!$A157,Purchase!$D:$D,Waterfall!$C157,Purchase!$C:$C,Waterfall!EI$1)</f>
        <v>0</v>
      </c>
      <c r="EJ157" s="4">
        <f>SUMIFS(Purchase!$F:$F,Purchase!$A:$A,Waterfall!$A157,Purchase!$D:$D,Waterfall!$C157,Purchase!$C:$C,Waterfall!EJ$1)</f>
        <v>0</v>
      </c>
      <c r="EK157" s="4">
        <f>SUMIFS(Purchase!$F:$F,Purchase!$A:$A,Waterfall!$A157,Purchase!$D:$D,Waterfall!$C157,Purchase!$C:$C,Waterfall!EK$1)</f>
        <v>0</v>
      </c>
      <c r="EL157" s="4">
        <f>SUMIFS(Purchase!$F:$F,Purchase!$A:$A,Waterfall!$A157,Purchase!$D:$D,Waterfall!$C157,Purchase!$C:$C,Waterfall!EL$1)</f>
        <v>0</v>
      </c>
      <c r="EM157" s="4">
        <f>SUMIFS(Purchase!$F:$F,Purchase!$A:$A,Waterfall!$A157,Purchase!$D:$D,Waterfall!$C157,Purchase!$C:$C,Waterfall!EM$1)</f>
        <v>0</v>
      </c>
      <c r="EN157" s="4">
        <f>SUMIFS(Purchase!$F:$F,Purchase!$A:$A,Waterfall!$A157,Purchase!$D:$D,Waterfall!$C157,Purchase!$C:$C,Waterfall!EN$1)</f>
        <v>0</v>
      </c>
      <c r="EO157" s="4">
        <f>SUMIFS(Purchase!$F:$F,Purchase!$A:$A,Waterfall!$A157,Purchase!$D:$D,Waterfall!$C157,Purchase!$C:$C,Waterfall!EO$1)</f>
        <v>0</v>
      </c>
      <c r="EP157" s="4">
        <f>SUMIFS(Purchase!$F:$F,Purchase!$A:$A,Waterfall!$A157,Purchase!$D:$D,Waterfall!$C157,Purchase!$C:$C,Waterfall!EP$1)</f>
        <v>0</v>
      </c>
      <c r="EQ157" s="4">
        <f>SUMIFS(Purchase!$F:$F,Purchase!$A:$A,Waterfall!$A157,Purchase!$D:$D,Waterfall!$C157,Purchase!$C:$C,Waterfall!EQ$1)</f>
        <v>0</v>
      </c>
      <c r="ER157" s="4">
        <f>SUMIFS(Purchase!$F:$F,Purchase!$A:$A,Waterfall!$A157,Purchase!$D:$D,Waterfall!$C157,Purchase!$C:$C,Waterfall!ER$1)</f>
        <v>0</v>
      </c>
      <c r="ES157" s="4">
        <f>SUMIFS(Purchase!$F:$F,Purchase!$A:$A,Waterfall!$A157,Purchase!$D:$D,Waterfall!$C157,Purchase!$C:$C,Waterfall!ES$1)</f>
        <v>0</v>
      </c>
      <c r="ET157" s="4">
        <f>SUMIFS(Purchase!$F:$F,Purchase!$A:$A,Waterfall!$A157,Purchase!$D:$D,Waterfall!$C157,Purchase!$C:$C,Waterfall!ET$1)</f>
        <v>0</v>
      </c>
      <c r="EU157" s="4">
        <f>SUMIFS(Purchase!$F:$F,Purchase!$A:$A,Waterfall!$A157,Purchase!$D:$D,Waterfall!$C157,Purchase!$C:$C,Waterfall!EU$1)</f>
        <v>0</v>
      </c>
      <c r="EV157" s="4">
        <f>SUMIFS(Purchase!$F:$F,Purchase!$A:$A,Waterfall!$A157,Purchase!$D:$D,Waterfall!$C157,Purchase!$C:$C,Waterfall!EV$1)</f>
        <v>0</v>
      </c>
      <c r="EW157" s="4">
        <f>SUMIFS(Purchase!$F:$F,Purchase!$A:$A,Waterfall!$A157,Purchase!$D:$D,Waterfall!$C157,Purchase!$C:$C,Waterfall!EW$1)</f>
        <v>0</v>
      </c>
      <c r="EX157" s="4">
        <f>SUMIFS(Purchase!$F:$F,Purchase!$A:$A,Waterfall!$A157,Purchase!$D:$D,Waterfall!$C157,Purchase!$C:$C,Waterfall!EX$1)</f>
        <v>0</v>
      </c>
      <c r="EY157" s="4">
        <f>SUMIFS(Purchase!$F:$F,Purchase!$A:$A,Waterfall!$A157,Purchase!$D:$D,Waterfall!$C157,Purchase!$C:$C,Waterfall!EY$1)</f>
        <v>0</v>
      </c>
      <c r="EZ157" s="4">
        <f>SUMIFS(Purchase!$F:$F,Purchase!$A:$A,Waterfall!$A157,Purchase!$D:$D,Waterfall!$C157,Purchase!$C:$C,Waterfall!EZ$1)</f>
        <v>0</v>
      </c>
      <c r="FA157" s="4">
        <f>SUMIFS(Purchase!$F:$F,Purchase!$A:$A,Waterfall!$A157,Purchase!$D:$D,Waterfall!$C157,Purchase!$C:$C,Waterfall!FA$1)</f>
        <v>0</v>
      </c>
      <c r="FB157" s="4">
        <f>SUMIFS(Purchase!$F:$F,Purchase!$A:$A,Waterfall!$A157,Purchase!$D:$D,Waterfall!$C157,Purchase!$C:$C,Waterfall!FB$1)</f>
        <v>0</v>
      </c>
      <c r="FC157" s="4">
        <f>SUMIFS(Purchase!$F:$F,Purchase!$A:$A,Waterfall!$A157,Purchase!$D:$D,Waterfall!$C157,Purchase!$C:$C,Waterfall!FC$1)</f>
        <v>0</v>
      </c>
      <c r="FD157" s="4">
        <f>SUMIFS(Purchase!$F:$F,Purchase!$A:$A,Waterfall!$A157,Purchase!$D:$D,Waterfall!$C157,Purchase!$C:$C,Waterfall!FD$1)</f>
        <v>0</v>
      </c>
      <c r="FE157" s="4">
        <f>SUMIFS(Purchase!$F:$F,Purchase!$A:$A,Waterfall!$A157,Purchase!$D:$D,Waterfall!$C157,Purchase!$C:$C,Waterfall!FE$1)</f>
        <v>0</v>
      </c>
      <c r="FF157" s="4">
        <f>SUMIFS(Purchase!$F:$F,Purchase!$A:$A,Waterfall!$A157,Purchase!$D:$D,Waterfall!$C157,Purchase!$C:$C,Waterfall!FF$1)</f>
        <v>0</v>
      </c>
      <c r="FG157" s="4">
        <f>SUMIFS(Purchase!$F:$F,Purchase!$A:$A,Waterfall!$A157,Purchase!$D:$D,Waterfall!$C157,Purchase!$C:$C,Waterfall!FG$1)</f>
        <v>0</v>
      </c>
      <c r="FH157" s="4">
        <f>SUMIFS(Purchase!$F:$F,Purchase!$A:$A,Waterfall!$A157,Purchase!$D:$D,Waterfall!$C157,Purchase!$C:$C,Waterfall!FH$1)</f>
        <v>0</v>
      </c>
      <c r="FI157" s="4">
        <f>SUMIFS(Purchase!$F:$F,Purchase!$A:$A,Waterfall!$A157,Purchase!$D:$D,Waterfall!$C157,Purchase!$C:$C,Waterfall!FI$1)</f>
        <v>0</v>
      </c>
      <c r="FJ157" s="4">
        <f>SUMIFS(Purchase!$F:$F,Purchase!$A:$A,Waterfall!$A157,Purchase!$D:$D,Waterfall!$C157,Purchase!$C:$C,Waterfall!FJ$1)</f>
        <v>0</v>
      </c>
      <c r="FK157" s="4">
        <f>SUMIFS(Purchase!$F:$F,Purchase!$A:$A,Waterfall!$A157,Purchase!$D:$D,Waterfall!$C157,Purchase!$C:$C,Waterfall!FK$1)</f>
        <v>0</v>
      </c>
      <c r="FL157" s="4">
        <f>SUMIFS(Purchase!$F:$F,Purchase!$A:$A,Waterfall!$A157,Purchase!$D:$D,Waterfall!$C157,Purchase!$C:$C,Waterfall!FL$1)</f>
        <v>0</v>
      </c>
      <c r="FM157" s="4">
        <f>SUMIFS(Purchase!$F:$F,Purchase!$A:$A,Waterfall!$A157,Purchase!$D:$D,Waterfall!$C157,Purchase!$C:$C,Waterfall!FM$1)</f>
        <v>0</v>
      </c>
      <c r="FN157" s="4">
        <f>SUMIFS(Purchase!$F:$F,Purchase!$A:$A,Waterfall!$A157,Purchase!$D:$D,Waterfall!$C157,Purchase!$C:$C,Waterfall!FN$1)</f>
        <v>0</v>
      </c>
      <c r="FO157" s="4">
        <f>SUMIFS(Purchase!$F:$F,Purchase!$A:$A,Waterfall!$A157,Purchase!$D:$D,Waterfall!$C157,Purchase!$C:$C,Waterfall!FO$1)</f>
        <v>0</v>
      </c>
      <c r="FP157" s="4">
        <f>SUMIFS(Purchase!$F:$F,Purchase!$A:$A,Waterfall!$A157,Purchase!$D:$D,Waterfall!$C157,Purchase!$C:$C,Waterfall!FP$1)</f>
        <v>0</v>
      </c>
      <c r="FQ157" s="4">
        <f>SUMIFS(Purchase!$F:$F,Purchase!$A:$A,Waterfall!$A157,Purchase!$D:$D,Waterfall!$C157,Purchase!$C:$C,Waterfall!FQ$1)</f>
        <v>0</v>
      </c>
      <c r="FR157" s="4">
        <f>SUMIFS(Purchase!$F:$F,Purchase!$A:$A,Waterfall!$A157,Purchase!$D:$D,Waterfall!$C157,Purchase!$C:$C,Waterfall!FR$1)</f>
        <v>0</v>
      </c>
      <c r="FS157" s="4">
        <f>SUMIFS(Purchase!$F:$F,Purchase!$A:$A,Waterfall!$A157,Purchase!$D:$D,Waterfall!$C157,Purchase!$C:$C,Waterfall!FS$1)</f>
        <v>0</v>
      </c>
      <c r="FT157" s="4">
        <f>SUMIFS(Purchase!$F:$F,Purchase!$A:$A,Waterfall!$A157,Purchase!$D:$D,Waterfall!$C157,Purchase!$C:$C,Waterfall!FT$1)</f>
        <v>0</v>
      </c>
      <c r="FU157" s="4">
        <f>SUMIFS(Purchase!$F:$F,Purchase!$A:$A,Waterfall!$A157,Purchase!$D:$D,Waterfall!$C157,Purchase!$C:$C,Waterfall!FU$1)</f>
        <v>0</v>
      </c>
      <c r="FV157" s="4">
        <f>SUMIFS(Purchase!$F:$F,Purchase!$A:$A,Waterfall!$A157,Purchase!$D:$D,Waterfall!$C157,Purchase!$C:$C,Waterfall!FV$1)</f>
        <v>0</v>
      </c>
      <c r="FW157" s="4">
        <f>SUMIFS(Purchase!$F:$F,Purchase!$A:$A,Waterfall!$A157,Purchase!$D:$D,Waterfall!$C157,Purchase!$C:$C,Waterfall!FW$1)</f>
        <v>0</v>
      </c>
      <c r="FX157" s="4">
        <f>SUMIFS(Purchase!$F:$F,Purchase!$A:$A,Waterfall!$A157,Purchase!$D:$D,Waterfall!$C157,Purchase!$C:$C,Waterfall!FX$1)</f>
        <v>0</v>
      </c>
      <c r="FY157" s="4">
        <f>SUMIFS(Purchase!$F:$F,Purchase!$A:$A,Waterfall!$A157,Purchase!$D:$D,Waterfall!$C157,Purchase!$C:$C,Waterfall!FY$1)</f>
        <v>0</v>
      </c>
      <c r="FZ157" s="4">
        <f>SUMIFS(Purchase!$F:$F,Purchase!$A:$A,Waterfall!$A157,Purchase!$D:$D,Waterfall!$C157,Purchase!$C:$C,Waterfall!FZ$1)</f>
        <v>0</v>
      </c>
      <c r="GA157" s="4">
        <f>SUMIFS(Purchase!$F:$F,Purchase!$A:$A,Waterfall!$A157,Purchase!$D:$D,Waterfall!$C157,Purchase!$C:$C,Waterfall!GA$1)</f>
        <v>0</v>
      </c>
      <c r="GB157" s="4">
        <f>SUMIFS(Purchase!$F:$F,Purchase!$A:$A,Waterfall!$A157,Purchase!$D:$D,Waterfall!$C157,Purchase!$C:$C,Waterfall!GB$1)</f>
        <v>0</v>
      </c>
      <c r="GC157" s="4">
        <f>SUMIFS(Purchase!$F:$F,Purchase!$A:$A,Waterfall!$A157,Purchase!$D:$D,Waterfall!$C157,Purchase!$C:$C,Waterfall!GC$1)</f>
        <v>0</v>
      </c>
      <c r="GD157" s="4">
        <f>SUMIFS(Purchase!$F:$F,Purchase!$A:$A,Waterfall!$A157,Purchase!$D:$D,Waterfall!$C157,Purchase!$C:$C,Waterfall!GD$1)</f>
        <v>0</v>
      </c>
      <c r="GE157" s="4">
        <f>SUMIFS(Purchase!$F:$F,Purchase!$A:$A,Waterfall!$A157,Purchase!$D:$D,Waterfall!$C157,Purchase!$C:$C,Waterfall!GE$1)</f>
        <v>0</v>
      </c>
      <c r="GF157" s="4">
        <f>SUMIFS(Purchase!$F:$F,Purchase!$A:$A,Waterfall!$A157,Purchase!$D:$D,Waterfall!$C157,Purchase!$C:$C,Waterfall!GF$1)</f>
        <v>0</v>
      </c>
      <c r="GG157" s="4">
        <f>SUMIFS(Purchase!$F:$F,Purchase!$A:$A,Waterfall!$A157,Purchase!$D:$D,Waterfall!$C157,Purchase!$C:$C,Waterfall!GG$1)</f>
        <v>0</v>
      </c>
      <c r="GH157" s="4">
        <f>SUMIFS(Purchase!$F:$F,Purchase!$A:$A,Waterfall!$A157,Purchase!$D:$D,Waterfall!$C157,Purchase!$C:$C,Waterfall!GH$1)</f>
        <v>0</v>
      </c>
      <c r="GI157" s="4">
        <f>SUMIFS(Purchase!$F:$F,Purchase!$A:$A,Waterfall!$A157,Purchase!$D:$D,Waterfall!$C157,Purchase!$C:$C,Waterfall!GI$1)</f>
        <v>0</v>
      </c>
    </row>
    <row r="158" spans="1:191" x14ac:dyDescent="0.35">
      <c r="A158" s="8">
        <f t="shared" si="5"/>
        <v>1</v>
      </c>
      <c r="B158" s="2" t="str">
        <f>VLOOKUP($A158,Centers!$B$1:$C$120,2,)</f>
        <v>GATE</v>
      </c>
      <c r="C158" s="3">
        <v>45035</v>
      </c>
      <c r="D158" s="4">
        <f>IF($A158=1,SUM(SUMIFS(Indent!$E:$E,Indent!$C:$C,Waterfall!$C158,Indent!$A:$A,Centers!$A$2),SUMIFS(Indent!$E:$E,Indent!$C:$C,Waterfall!$C158,Indent!$A:$A,Centers!$A$3),SUMIFS(Indent!$E:$E,Indent!$C:$C,Waterfall!$C158,Indent!$A:$A,Centers!$A$4),SUMIFS(Indent!$E:$E,Indent!$C:$C,Waterfall!$C158,Indent!$A:$A,Centers!$A$5),SUMIFS(Indent!$E:$E,Indent!$C:$C,Waterfall!$C158,Indent!$A:$A,Centers!$A$6),SUMIFS(Indent!$E:$E,Indent!$C:$C,Waterfall!$C158,Indent!$A:$A,Centers!$A$7),SUMIFS(Indent!$E:$E,Indent!$C:$C,Waterfall!$C158,Indent!$A:$A,Centers!$A$8)),SUMIFS(Indent!$E:$E,Indent!$C:$C,Waterfall!$C158,Indent!$A:$A,$A158))</f>
        <v>0</v>
      </c>
      <c r="E158" s="4">
        <f>SUMIFS(Purchase!$F:$F,Purchase!$A:$A,Waterfall!$A158,Purchase!$D:$D,Waterfall!$C158,Purchase!$C:$C,Waterfall!E$1)</f>
        <v>0</v>
      </c>
      <c r="F158" s="4">
        <f>SUMIFS(Purchase!$F:$F,Purchase!$A:$A,Waterfall!$A158,Purchase!$D:$D,Waterfall!$C158,Purchase!$C:$C,Waterfall!F$1)</f>
        <v>0</v>
      </c>
      <c r="G158" s="4">
        <f>SUMIFS(Purchase!$F:$F,Purchase!$A:$A,Waterfall!$A158,Purchase!$D:$D,Waterfall!$C158,Purchase!$C:$C,Waterfall!G$1)</f>
        <v>0</v>
      </c>
      <c r="H158" s="4">
        <f>SUMIFS(Purchase!$F:$F,Purchase!$A:$A,Waterfall!$A158,Purchase!$D:$D,Waterfall!$C158,Purchase!$C:$C,Waterfall!H$1)</f>
        <v>0</v>
      </c>
      <c r="I158" s="4">
        <f>SUMIFS(Purchase!$F:$F,Purchase!$A:$A,Waterfall!$A158,Purchase!$D:$D,Waterfall!$C158,Purchase!$C:$C,Waterfall!I$1)</f>
        <v>0</v>
      </c>
      <c r="J158" s="4">
        <f>SUMIFS(Purchase!$F:$F,Purchase!$A:$A,Waterfall!$A158,Purchase!$D:$D,Waterfall!$C158,Purchase!$C:$C,Waterfall!J$1)</f>
        <v>0</v>
      </c>
      <c r="K158" s="4">
        <f>SUMIFS(Purchase!$F:$F,Purchase!$A:$A,Waterfall!$A158,Purchase!$D:$D,Waterfall!$C158,Purchase!$C:$C,Waterfall!K$1)</f>
        <v>0</v>
      </c>
      <c r="L158" s="4">
        <f>SUMIFS(Purchase!$F:$F,Purchase!$A:$A,Waterfall!$A158,Purchase!$D:$D,Waterfall!$C158,Purchase!$C:$C,Waterfall!L$1)</f>
        <v>0</v>
      </c>
      <c r="M158" s="4">
        <f>SUMIFS(Purchase!$F:$F,Purchase!$A:$A,Waterfall!$A158,Purchase!$D:$D,Waterfall!$C158,Purchase!$C:$C,Waterfall!M$1)</f>
        <v>0</v>
      </c>
      <c r="N158" s="4">
        <f>SUMIFS(Purchase!$F:$F,Purchase!$A:$A,Waterfall!$A158,Purchase!$D:$D,Waterfall!$C158,Purchase!$C:$C,Waterfall!N$1)</f>
        <v>0</v>
      </c>
      <c r="O158" s="4">
        <f>SUMIFS(Purchase!$F:$F,Purchase!$A:$A,Waterfall!$A158,Purchase!$D:$D,Waterfall!$C158,Purchase!$C:$C,Waterfall!O$1)</f>
        <v>0</v>
      </c>
      <c r="P158" s="4">
        <f>SUMIFS(Purchase!$F:$F,Purchase!$A:$A,Waterfall!$A158,Purchase!$D:$D,Waterfall!$C158,Purchase!$C:$C,Waterfall!P$1)</f>
        <v>0</v>
      </c>
      <c r="Q158" s="4">
        <f>SUMIFS(Purchase!$F:$F,Purchase!$A:$A,Waterfall!$A158,Purchase!$D:$D,Waterfall!$C158,Purchase!$C:$C,Waterfall!Q$1)</f>
        <v>0</v>
      </c>
      <c r="R158" s="4">
        <f>SUMIFS(Purchase!$F:$F,Purchase!$A:$A,Waterfall!$A158,Purchase!$D:$D,Waterfall!$C158,Purchase!$C:$C,Waterfall!R$1)</f>
        <v>0</v>
      </c>
      <c r="S158" s="4">
        <f>SUMIFS(Purchase!$F:$F,Purchase!$A:$A,Waterfall!$A158,Purchase!$D:$D,Waterfall!$C158,Purchase!$C:$C,Waterfall!S$1)</f>
        <v>0</v>
      </c>
      <c r="T158" s="4">
        <f>SUMIFS(Purchase!$F:$F,Purchase!$A:$A,Waterfall!$A158,Purchase!$D:$D,Waterfall!$C158,Purchase!$C:$C,Waterfall!T$1)</f>
        <v>0</v>
      </c>
      <c r="U158" s="4">
        <f>SUMIFS(Purchase!$F:$F,Purchase!$A:$A,Waterfall!$A158,Purchase!$D:$D,Waterfall!$C158,Purchase!$C:$C,Waterfall!U$1)</f>
        <v>0</v>
      </c>
      <c r="V158" s="4">
        <f>SUMIFS(Purchase!$F:$F,Purchase!$A:$A,Waterfall!$A158,Purchase!$D:$D,Waterfall!$C158,Purchase!$C:$C,Waterfall!V$1)</f>
        <v>0</v>
      </c>
      <c r="W158" s="4">
        <f>SUMIFS(Purchase!$F:$F,Purchase!$A:$A,Waterfall!$A158,Purchase!$D:$D,Waterfall!$C158,Purchase!$C:$C,Waterfall!W$1)</f>
        <v>0</v>
      </c>
      <c r="X158" s="4">
        <f>SUMIFS(Purchase!$F:$F,Purchase!$A:$A,Waterfall!$A158,Purchase!$D:$D,Waterfall!$C158,Purchase!$C:$C,Waterfall!X$1)</f>
        <v>0</v>
      </c>
      <c r="Y158" s="4">
        <f>SUMIFS(Purchase!$F:$F,Purchase!$A:$A,Waterfall!$A158,Purchase!$D:$D,Waterfall!$C158,Purchase!$C:$C,Waterfall!Y$1)</f>
        <v>0</v>
      </c>
      <c r="Z158" s="4">
        <f>SUMIFS(Purchase!$F:$F,Purchase!$A:$A,Waterfall!$A158,Purchase!$D:$D,Waterfall!$C158,Purchase!$C:$C,Waterfall!Z$1)</f>
        <v>0</v>
      </c>
      <c r="AA158" s="4">
        <f>SUMIFS(Purchase!$F:$F,Purchase!$A:$A,Waterfall!$A158,Purchase!$D:$D,Waterfall!$C158,Purchase!$C:$C,Waterfall!AA$1)</f>
        <v>0</v>
      </c>
      <c r="AB158" s="4">
        <f>SUMIFS(Purchase!$F:$F,Purchase!$A:$A,Waterfall!$A158,Purchase!$D:$D,Waterfall!$C158,Purchase!$C:$C,Waterfall!AB$1)</f>
        <v>0</v>
      </c>
      <c r="AC158" s="4">
        <f>SUMIFS(Purchase!$F:$F,Purchase!$A:$A,Waterfall!$A158,Purchase!$D:$D,Waterfall!$C158,Purchase!$C:$C,Waterfall!AC$1)</f>
        <v>0</v>
      </c>
      <c r="AD158" s="4">
        <f>SUMIFS(Purchase!$F:$F,Purchase!$A:$A,Waterfall!$A158,Purchase!$D:$D,Waterfall!$C158,Purchase!$C:$C,Waterfall!AD$1)</f>
        <v>0</v>
      </c>
      <c r="AE158" s="4">
        <f>SUMIFS(Purchase!$F:$F,Purchase!$A:$A,Waterfall!$A158,Purchase!$D:$D,Waterfall!$C158,Purchase!$C:$C,Waterfall!AE$1)</f>
        <v>0</v>
      </c>
      <c r="AF158" s="4">
        <f>SUMIFS(Purchase!$F:$F,Purchase!$A:$A,Waterfall!$A158,Purchase!$D:$D,Waterfall!$C158,Purchase!$C:$C,Waterfall!AF$1)</f>
        <v>0</v>
      </c>
      <c r="AG158" s="4">
        <f>SUMIFS(Purchase!$F:$F,Purchase!$A:$A,Waterfall!$A158,Purchase!$D:$D,Waterfall!$C158,Purchase!$C:$C,Waterfall!AG$1)</f>
        <v>0</v>
      </c>
      <c r="AH158" s="4">
        <f>SUMIFS(Purchase!$F:$F,Purchase!$A:$A,Waterfall!$A158,Purchase!$D:$D,Waterfall!$C158,Purchase!$C:$C,Waterfall!AH$1)</f>
        <v>0</v>
      </c>
      <c r="AI158" s="4">
        <f>SUMIFS(Purchase!$F:$F,Purchase!$A:$A,Waterfall!$A158,Purchase!$D:$D,Waterfall!$C158,Purchase!$C:$C,Waterfall!AI$1)</f>
        <v>0</v>
      </c>
      <c r="AJ158" s="4">
        <f>SUMIFS(Purchase!$F:$F,Purchase!$A:$A,Waterfall!$A158,Purchase!$D:$D,Waterfall!$C158,Purchase!$C:$C,Waterfall!AJ$1)</f>
        <v>0</v>
      </c>
      <c r="AK158" s="4">
        <f>SUMIFS(Purchase!$F:$F,Purchase!$A:$A,Waterfall!$A158,Purchase!$D:$D,Waterfall!$C158,Purchase!$C:$C,Waterfall!AK$1)</f>
        <v>0</v>
      </c>
      <c r="AL158" s="4">
        <f>SUMIFS(Purchase!$F:$F,Purchase!$A:$A,Waterfall!$A158,Purchase!$D:$D,Waterfall!$C158,Purchase!$C:$C,Waterfall!AL$1)</f>
        <v>0</v>
      </c>
      <c r="AM158" s="4">
        <f>SUMIFS(Purchase!$F:$F,Purchase!$A:$A,Waterfall!$A158,Purchase!$D:$D,Waterfall!$C158,Purchase!$C:$C,Waterfall!AM$1)</f>
        <v>0</v>
      </c>
      <c r="AN158" s="4">
        <f>SUMIFS(Purchase!$F:$F,Purchase!$A:$A,Waterfall!$A158,Purchase!$D:$D,Waterfall!$C158,Purchase!$C:$C,Waterfall!AN$1)</f>
        <v>0</v>
      </c>
      <c r="AO158" s="4">
        <f>SUMIFS(Purchase!$F:$F,Purchase!$A:$A,Waterfall!$A158,Purchase!$D:$D,Waterfall!$C158,Purchase!$C:$C,Waterfall!AO$1)</f>
        <v>0</v>
      </c>
      <c r="AP158" s="4">
        <f>SUMIFS(Purchase!$F:$F,Purchase!$A:$A,Waterfall!$A158,Purchase!$D:$D,Waterfall!$C158,Purchase!$C:$C,Waterfall!AP$1)</f>
        <v>0</v>
      </c>
      <c r="AQ158" s="4">
        <f>SUMIFS(Purchase!$F:$F,Purchase!$A:$A,Waterfall!$A158,Purchase!$D:$D,Waterfall!$C158,Purchase!$C:$C,Waterfall!AQ$1)</f>
        <v>0</v>
      </c>
      <c r="AR158" s="4">
        <f>SUMIFS(Purchase!$F:$F,Purchase!$A:$A,Waterfall!$A158,Purchase!$D:$D,Waterfall!$C158,Purchase!$C:$C,Waterfall!AR$1)</f>
        <v>0</v>
      </c>
      <c r="AS158" s="4">
        <f>SUMIFS(Purchase!$F:$F,Purchase!$A:$A,Waterfall!$A158,Purchase!$D:$D,Waterfall!$C158,Purchase!$C:$C,Waterfall!AS$1)</f>
        <v>0</v>
      </c>
      <c r="AT158" s="4">
        <f>SUMIFS(Purchase!$F:$F,Purchase!$A:$A,Waterfall!$A158,Purchase!$D:$D,Waterfall!$C158,Purchase!$C:$C,Waterfall!AT$1)</f>
        <v>0</v>
      </c>
      <c r="AU158" s="4">
        <f>SUMIFS(Purchase!$F:$F,Purchase!$A:$A,Waterfall!$A158,Purchase!$D:$D,Waterfall!$C158,Purchase!$C:$C,Waterfall!AU$1)</f>
        <v>0</v>
      </c>
      <c r="AV158" s="4">
        <f>SUMIFS(Purchase!$F:$F,Purchase!$A:$A,Waterfall!$A158,Purchase!$D:$D,Waterfall!$C158,Purchase!$C:$C,Waterfall!AV$1)</f>
        <v>0</v>
      </c>
      <c r="AW158" s="4">
        <f>SUMIFS(Purchase!$F:$F,Purchase!$A:$A,Waterfall!$A158,Purchase!$D:$D,Waterfall!$C158,Purchase!$C:$C,Waterfall!AW$1)</f>
        <v>0</v>
      </c>
      <c r="AX158" s="4">
        <f>SUMIFS(Purchase!$F:$F,Purchase!$A:$A,Waterfall!$A158,Purchase!$D:$D,Waterfall!$C158,Purchase!$C:$C,Waterfall!AX$1)</f>
        <v>0</v>
      </c>
      <c r="AY158" s="4">
        <f>SUMIFS(Purchase!$F:$F,Purchase!$A:$A,Waterfall!$A158,Purchase!$D:$D,Waterfall!$C158,Purchase!$C:$C,Waterfall!AY$1)</f>
        <v>0</v>
      </c>
      <c r="AZ158" s="4">
        <f>SUMIFS(Purchase!$F:$F,Purchase!$A:$A,Waterfall!$A158,Purchase!$D:$D,Waterfall!$C158,Purchase!$C:$C,Waterfall!AZ$1)</f>
        <v>0</v>
      </c>
      <c r="BA158" s="4">
        <f>SUMIFS(Purchase!$F:$F,Purchase!$A:$A,Waterfall!$A158,Purchase!$D:$D,Waterfall!$C158,Purchase!$C:$C,Waterfall!BA$1)</f>
        <v>0</v>
      </c>
      <c r="BB158" s="4">
        <f>SUMIFS(Purchase!$F:$F,Purchase!$A:$A,Waterfall!$A158,Purchase!$D:$D,Waterfall!$C158,Purchase!$C:$C,Waterfall!BB$1)</f>
        <v>0</v>
      </c>
      <c r="BC158" s="4">
        <f>SUMIFS(Purchase!$F:$F,Purchase!$A:$A,Waterfall!$A158,Purchase!$D:$D,Waterfall!$C158,Purchase!$C:$C,Waterfall!BC$1)</f>
        <v>0</v>
      </c>
      <c r="BD158" s="4">
        <f>SUMIFS(Purchase!$F:$F,Purchase!$A:$A,Waterfall!$A158,Purchase!$D:$D,Waterfall!$C158,Purchase!$C:$C,Waterfall!BD$1)</f>
        <v>0</v>
      </c>
      <c r="BE158" s="4">
        <f>SUMIFS(Purchase!$F:$F,Purchase!$A:$A,Waterfall!$A158,Purchase!$D:$D,Waterfall!$C158,Purchase!$C:$C,Waterfall!BE$1)</f>
        <v>0</v>
      </c>
      <c r="BF158" s="4">
        <f>SUMIFS(Purchase!$F:$F,Purchase!$A:$A,Waterfall!$A158,Purchase!$D:$D,Waterfall!$C158,Purchase!$C:$C,Waterfall!BF$1)</f>
        <v>0</v>
      </c>
      <c r="BG158" s="4">
        <f>SUMIFS(Purchase!$F:$F,Purchase!$A:$A,Waterfall!$A158,Purchase!$D:$D,Waterfall!$C158,Purchase!$C:$C,Waterfall!BG$1)</f>
        <v>0</v>
      </c>
      <c r="BH158" s="4">
        <f>SUMIFS(Purchase!$F:$F,Purchase!$A:$A,Waterfall!$A158,Purchase!$D:$D,Waterfall!$C158,Purchase!$C:$C,Waterfall!BH$1)</f>
        <v>0</v>
      </c>
      <c r="BI158" s="4">
        <f>SUMIFS(Purchase!$F:$F,Purchase!$A:$A,Waterfall!$A158,Purchase!$D:$D,Waterfall!$C158,Purchase!$C:$C,Waterfall!BI$1)</f>
        <v>0</v>
      </c>
      <c r="BJ158" s="4">
        <f>SUMIFS(Purchase!$F:$F,Purchase!$A:$A,Waterfall!$A158,Purchase!$D:$D,Waterfall!$C158,Purchase!$C:$C,Waterfall!BJ$1)</f>
        <v>0</v>
      </c>
      <c r="BK158" s="4">
        <f>SUMIFS(Purchase!$F:$F,Purchase!$A:$A,Waterfall!$A158,Purchase!$D:$D,Waterfall!$C158,Purchase!$C:$C,Waterfall!BK$1)</f>
        <v>0</v>
      </c>
      <c r="BL158" s="4">
        <f>SUMIFS(Purchase!$F:$F,Purchase!$A:$A,Waterfall!$A158,Purchase!$D:$D,Waterfall!$C158,Purchase!$C:$C,Waterfall!BL$1)</f>
        <v>0</v>
      </c>
      <c r="BM158" s="4">
        <f>SUMIFS(Purchase!$F:$F,Purchase!$A:$A,Waterfall!$A158,Purchase!$D:$D,Waterfall!$C158,Purchase!$C:$C,Waterfall!BM$1)</f>
        <v>0</v>
      </c>
      <c r="BN158" s="4">
        <f>SUMIFS(Purchase!$F:$F,Purchase!$A:$A,Waterfall!$A158,Purchase!$D:$D,Waterfall!$C158,Purchase!$C:$C,Waterfall!BN$1)</f>
        <v>0</v>
      </c>
      <c r="BO158" s="4">
        <f>SUMIFS(Purchase!$F:$F,Purchase!$A:$A,Waterfall!$A158,Purchase!$D:$D,Waterfall!$C158,Purchase!$C:$C,Waterfall!BO$1)</f>
        <v>0</v>
      </c>
      <c r="BP158" s="4">
        <f>SUMIFS(Purchase!$F:$F,Purchase!$A:$A,Waterfall!$A158,Purchase!$D:$D,Waterfall!$C158,Purchase!$C:$C,Waterfall!BP$1)</f>
        <v>0</v>
      </c>
      <c r="BQ158" s="4">
        <f>SUMIFS(Purchase!$F:$F,Purchase!$A:$A,Waterfall!$A158,Purchase!$D:$D,Waterfall!$C158,Purchase!$C:$C,Waterfall!BQ$1)</f>
        <v>0</v>
      </c>
      <c r="BR158" s="4">
        <f>SUMIFS(Purchase!$F:$F,Purchase!$A:$A,Waterfall!$A158,Purchase!$D:$D,Waterfall!$C158,Purchase!$C:$C,Waterfall!BR$1)</f>
        <v>0</v>
      </c>
      <c r="BS158" s="4">
        <f>SUMIFS(Purchase!$F:$F,Purchase!$A:$A,Waterfall!$A158,Purchase!$D:$D,Waterfall!$C158,Purchase!$C:$C,Waterfall!BS$1)</f>
        <v>0</v>
      </c>
      <c r="BT158" s="4">
        <f>SUMIFS(Purchase!$F:$F,Purchase!$A:$A,Waterfall!$A158,Purchase!$D:$D,Waterfall!$C158,Purchase!$C:$C,Waterfall!BT$1)</f>
        <v>0</v>
      </c>
      <c r="BU158" s="4">
        <f>SUMIFS(Purchase!$F:$F,Purchase!$A:$A,Waterfall!$A158,Purchase!$D:$D,Waterfall!$C158,Purchase!$C:$C,Waterfall!BU$1)</f>
        <v>0</v>
      </c>
      <c r="BV158" s="4">
        <f>SUMIFS(Purchase!$F:$F,Purchase!$A:$A,Waterfall!$A158,Purchase!$D:$D,Waterfall!$C158,Purchase!$C:$C,Waterfall!BV$1)</f>
        <v>0</v>
      </c>
      <c r="BW158" s="4">
        <f>SUMIFS(Purchase!$F:$F,Purchase!$A:$A,Waterfall!$A158,Purchase!$D:$D,Waterfall!$C158,Purchase!$C:$C,Waterfall!BW$1)</f>
        <v>0</v>
      </c>
      <c r="BX158" s="4">
        <f>SUMIFS(Purchase!$F:$F,Purchase!$A:$A,Waterfall!$A158,Purchase!$D:$D,Waterfall!$C158,Purchase!$C:$C,Waterfall!BX$1)</f>
        <v>0</v>
      </c>
      <c r="BY158" s="4">
        <f>SUMIFS(Purchase!$F:$F,Purchase!$A:$A,Waterfall!$A158,Purchase!$D:$D,Waterfall!$C158,Purchase!$C:$C,Waterfall!BY$1)</f>
        <v>0</v>
      </c>
      <c r="BZ158" s="4">
        <f>SUMIFS(Purchase!$F:$F,Purchase!$A:$A,Waterfall!$A158,Purchase!$D:$D,Waterfall!$C158,Purchase!$C:$C,Waterfall!BZ$1)</f>
        <v>0</v>
      </c>
      <c r="CA158" s="4">
        <f>SUMIFS(Purchase!$F:$F,Purchase!$A:$A,Waterfall!$A158,Purchase!$D:$D,Waterfall!$C158,Purchase!$C:$C,Waterfall!CA$1)</f>
        <v>0</v>
      </c>
      <c r="CB158" s="4">
        <f>SUMIFS(Purchase!$F:$F,Purchase!$A:$A,Waterfall!$A158,Purchase!$D:$D,Waterfall!$C158,Purchase!$C:$C,Waterfall!CB$1)</f>
        <v>0</v>
      </c>
      <c r="CC158" s="4">
        <f>SUMIFS(Purchase!$F:$F,Purchase!$A:$A,Waterfall!$A158,Purchase!$D:$D,Waterfall!$C158,Purchase!$C:$C,Waterfall!CC$1)</f>
        <v>0</v>
      </c>
      <c r="CD158" s="4">
        <f>SUMIFS(Purchase!$F:$F,Purchase!$A:$A,Waterfall!$A158,Purchase!$D:$D,Waterfall!$C158,Purchase!$C:$C,Waterfall!CD$1)</f>
        <v>0</v>
      </c>
      <c r="CE158" s="4">
        <f>SUMIFS(Purchase!$F:$F,Purchase!$A:$A,Waterfall!$A158,Purchase!$D:$D,Waterfall!$C158,Purchase!$C:$C,Waterfall!CE$1)</f>
        <v>0</v>
      </c>
      <c r="CF158" s="4">
        <f>SUMIFS(Purchase!$F:$F,Purchase!$A:$A,Waterfall!$A158,Purchase!$D:$D,Waterfall!$C158,Purchase!$C:$C,Waterfall!CF$1)</f>
        <v>0</v>
      </c>
      <c r="CG158" s="4">
        <f>SUMIFS(Purchase!$F:$F,Purchase!$A:$A,Waterfall!$A158,Purchase!$D:$D,Waterfall!$C158,Purchase!$C:$C,Waterfall!CG$1)</f>
        <v>0</v>
      </c>
      <c r="CH158" s="4">
        <f>SUMIFS(Purchase!$F:$F,Purchase!$A:$A,Waterfall!$A158,Purchase!$D:$D,Waterfall!$C158,Purchase!$C:$C,Waterfall!CH$1)</f>
        <v>0</v>
      </c>
      <c r="CI158" s="4">
        <f>SUMIFS(Purchase!$F:$F,Purchase!$A:$A,Waterfall!$A158,Purchase!$D:$D,Waterfall!$C158,Purchase!$C:$C,Waterfall!CI$1)</f>
        <v>0</v>
      </c>
      <c r="CJ158" s="4">
        <f>SUMIFS(Purchase!$F:$F,Purchase!$A:$A,Waterfall!$A158,Purchase!$D:$D,Waterfall!$C158,Purchase!$C:$C,Waterfall!CJ$1)</f>
        <v>0</v>
      </c>
      <c r="CK158" s="4">
        <f>SUMIFS(Purchase!$F:$F,Purchase!$A:$A,Waterfall!$A158,Purchase!$D:$D,Waterfall!$C158,Purchase!$C:$C,Waterfall!CK$1)</f>
        <v>0</v>
      </c>
      <c r="CL158" s="4">
        <f>SUMIFS(Purchase!$F:$F,Purchase!$A:$A,Waterfall!$A158,Purchase!$D:$D,Waterfall!$C158,Purchase!$C:$C,Waterfall!CL$1)</f>
        <v>0</v>
      </c>
      <c r="CM158" s="4">
        <f>SUMIFS(Purchase!$F:$F,Purchase!$A:$A,Waterfall!$A158,Purchase!$D:$D,Waterfall!$C158,Purchase!$C:$C,Waterfall!CM$1)</f>
        <v>0</v>
      </c>
      <c r="CN158" s="4">
        <f>SUMIFS(Purchase!$F:$F,Purchase!$A:$A,Waterfall!$A158,Purchase!$D:$D,Waterfall!$C158,Purchase!$C:$C,Waterfall!CN$1)</f>
        <v>0</v>
      </c>
      <c r="CO158" s="4">
        <f>SUMIFS(Purchase!$F:$F,Purchase!$A:$A,Waterfall!$A158,Purchase!$D:$D,Waterfall!$C158,Purchase!$C:$C,Waterfall!CO$1)</f>
        <v>0</v>
      </c>
      <c r="CP158" s="4">
        <f>SUMIFS(Purchase!$F:$F,Purchase!$A:$A,Waterfall!$A158,Purchase!$D:$D,Waterfall!$C158,Purchase!$C:$C,Waterfall!CP$1)</f>
        <v>0</v>
      </c>
      <c r="CQ158" s="4">
        <f>SUMIFS(Purchase!$F:$F,Purchase!$A:$A,Waterfall!$A158,Purchase!$D:$D,Waterfall!$C158,Purchase!$C:$C,Waterfall!CQ$1)</f>
        <v>0</v>
      </c>
      <c r="CR158" s="4">
        <f>SUMIFS(Purchase!$F:$F,Purchase!$A:$A,Waterfall!$A158,Purchase!$D:$D,Waterfall!$C158,Purchase!$C:$C,Waterfall!CR$1)</f>
        <v>0</v>
      </c>
      <c r="CS158" s="4">
        <f>SUMIFS(Purchase!$F:$F,Purchase!$A:$A,Waterfall!$A158,Purchase!$D:$D,Waterfall!$C158,Purchase!$C:$C,Waterfall!CS$1)</f>
        <v>0</v>
      </c>
      <c r="CT158" s="4">
        <f>SUMIFS(Purchase!$F:$F,Purchase!$A:$A,Waterfall!$A158,Purchase!$D:$D,Waterfall!$C158,Purchase!$C:$C,Waterfall!CT$1)</f>
        <v>0</v>
      </c>
      <c r="CU158" s="4">
        <f>SUMIFS(Purchase!$F:$F,Purchase!$A:$A,Waterfall!$A158,Purchase!$D:$D,Waterfall!$C158,Purchase!$C:$C,Waterfall!CU$1)</f>
        <v>0</v>
      </c>
      <c r="CV158" s="4">
        <f>SUMIFS(Purchase!$F:$F,Purchase!$A:$A,Waterfall!$A158,Purchase!$D:$D,Waterfall!$C158,Purchase!$C:$C,Waterfall!CV$1)</f>
        <v>0</v>
      </c>
      <c r="CW158" s="4">
        <f>SUMIFS(Purchase!$F:$F,Purchase!$A:$A,Waterfall!$A158,Purchase!$D:$D,Waterfall!$C158,Purchase!$C:$C,Waterfall!CW$1)</f>
        <v>0</v>
      </c>
      <c r="CX158" s="4">
        <f>SUMIFS(Purchase!$F:$F,Purchase!$A:$A,Waterfall!$A158,Purchase!$D:$D,Waterfall!$C158,Purchase!$C:$C,Waterfall!CX$1)</f>
        <v>0</v>
      </c>
      <c r="CY158" s="4">
        <f>SUMIFS(Purchase!$F:$F,Purchase!$A:$A,Waterfall!$A158,Purchase!$D:$D,Waterfall!$C158,Purchase!$C:$C,Waterfall!CY$1)</f>
        <v>0</v>
      </c>
      <c r="CZ158" s="4">
        <f>SUMIFS(Purchase!$F:$F,Purchase!$A:$A,Waterfall!$A158,Purchase!$D:$D,Waterfall!$C158,Purchase!$C:$C,Waterfall!CZ$1)</f>
        <v>0</v>
      </c>
      <c r="DA158" s="4">
        <f>SUMIFS(Purchase!$F:$F,Purchase!$A:$A,Waterfall!$A158,Purchase!$D:$D,Waterfall!$C158,Purchase!$C:$C,Waterfall!DA$1)</f>
        <v>0</v>
      </c>
      <c r="DB158" s="4">
        <f>SUMIFS(Purchase!$F:$F,Purchase!$A:$A,Waterfall!$A158,Purchase!$D:$D,Waterfall!$C158,Purchase!$C:$C,Waterfall!DB$1)</f>
        <v>0</v>
      </c>
      <c r="DC158" s="4">
        <f>SUMIFS(Purchase!$F:$F,Purchase!$A:$A,Waterfall!$A158,Purchase!$D:$D,Waterfall!$C158,Purchase!$C:$C,Waterfall!DC$1)</f>
        <v>0</v>
      </c>
      <c r="DD158" s="4">
        <f>SUMIFS(Purchase!$F:$F,Purchase!$A:$A,Waterfall!$A158,Purchase!$D:$D,Waterfall!$C158,Purchase!$C:$C,Waterfall!DD$1)</f>
        <v>0</v>
      </c>
      <c r="DE158" s="4">
        <f>SUMIFS(Purchase!$F:$F,Purchase!$A:$A,Waterfall!$A158,Purchase!$D:$D,Waterfall!$C158,Purchase!$C:$C,Waterfall!DE$1)</f>
        <v>0</v>
      </c>
      <c r="DF158" s="4">
        <f>SUMIFS(Purchase!$F:$F,Purchase!$A:$A,Waterfall!$A158,Purchase!$D:$D,Waterfall!$C158,Purchase!$C:$C,Waterfall!DF$1)</f>
        <v>0</v>
      </c>
      <c r="DG158" s="4">
        <f>SUMIFS(Purchase!$F:$F,Purchase!$A:$A,Waterfall!$A158,Purchase!$D:$D,Waterfall!$C158,Purchase!$C:$C,Waterfall!DG$1)</f>
        <v>0</v>
      </c>
      <c r="DH158" s="4">
        <f>SUMIFS(Purchase!$F:$F,Purchase!$A:$A,Waterfall!$A158,Purchase!$D:$D,Waterfall!$C158,Purchase!$C:$C,Waterfall!DH$1)</f>
        <v>0</v>
      </c>
      <c r="DI158" s="4">
        <f>SUMIFS(Purchase!$F:$F,Purchase!$A:$A,Waterfall!$A158,Purchase!$D:$D,Waterfall!$C158,Purchase!$C:$C,Waterfall!DI$1)</f>
        <v>0</v>
      </c>
      <c r="DJ158" s="4">
        <f>SUMIFS(Purchase!$F:$F,Purchase!$A:$A,Waterfall!$A158,Purchase!$D:$D,Waterfall!$C158,Purchase!$C:$C,Waterfall!DJ$1)</f>
        <v>0</v>
      </c>
      <c r="DK158" s="4">
        <f>SUMIFS(Purchase!$F:$F,Purchase!$A:$A,Waterfall!$A158,Purchase!$D:$D,Waterfall!$C158,Purchase!$C:$C,Waterfall!DK$1)</f>
        <v>0</v>
      </c>
      <c r="DL158" s="4">
        <f>SUMIFS(Purchase!$F:$F,Purchase!$A:$A,Waterfall!$A158,Purchase!$D:$D,Waterfall!$C158,Purchase!$C:$C,Waterfall!DL$1)</f>
        <v>0</v>
      </c>
      <c r="DM158" s="4">
        <f>SUMIFS(Purchase!$F:$F,Purchase!$A:$A,Waterfall!$A158,Purchase!$D:$D,Waterfall!$C158,Purchase!$C:$C,Waterfall!DM$1)</f>
        <v>0</v>
      </c>
      <c r="DN158" s="4">
        <f>SUMIFS(Purchase!$F:$F,Purchase!$A:$A,Waterfall!$A158,Purchase!$D:$D,Waterfall!$C158,Purchase!$C:$C,Waterfall!DN$1)</f>
        <v>0</v>
      </c>
      <c r="DO158" s="4">
        <f>SUMIFS(Purchase!$F:$F,Purchase!$A:$A,Waterfall!$A158,Purchase!$D:$D,Waterfall!$C158,Purchase!$C:$C,Waterfall!DO$1)</f>
        <v>0</v>
      </c>
      <c r="DP158" s="4">
        <f>SUMIFS(Purchase!$F:$F,Purchase!$A:$A,Waterfall!$A158,Purchase!$D:$D,Waterfall!$C158,Purchase!$C:$C,Waterfall!DP$1)</f>
        <v>0</v>
      </c>
      <c r="DQ158" s="4">
        <f>SUMIFS(Purchase!$F:$F,Purchase!$A:$A,Waterfall!$A158,Purchase!$D:$D,Waterfall!$C158,Purchase!$C:$C,Waterfall!DQ$1)</f>
        <v>0</v>
      </c>
      <c r="DR158" s="4">
        <f>SUMIFS(Purchase!$F:$F,Purchase!$A:$A,Waterfall!$A158,Purchase!$D:$D,Waterfall!$C158,Purchase!$C:$C,Waterfall!DR$1)</f>
        <v>0</v>
      </c>
      <c r="DS158" s="4">
        <f>SUMIFS(Purchase!$F:$F,Purchase!$A:$A,Waterfall!$A158,Purchase!$D:$D,Waterfall!$C158,Purchase!$C:$C,Waterfall!DS$1)</f>
        <v>0</v>
      </c>
      <c r="DT158" s="4">
        <f>SUMIFS(Purchase!$F:$F,Purchase!$A:$A,Waterfall!$A158,Purchase!$D:$D,Waterfall!$C158,Purchase!$C:$C,Waterfall!DT$1)</f>
        <v>0</v>
      </c>
      <c r="DU158" s="4">
        <f>SUMIFS(Purchase!$F:$F,Purchase!$A:$A,Waterfall!$A158,Purchase!$D:$D,Waterfall!$C158,Purchase!$C:$C,Waterfall!DU$1)</f>
        <v>0</v>
      </c>
      <c r="DV158" s="4">
        <f>SUMIFS(Purchase!$F:$F,Purchase!$A:$A,Waterfall!$A158,Purchase!$D:$D,Waterfall!$C158,Purchase!$C:$C,Waterfall!DV$1)</f>
        <v>0</v>
      </c>
      <c r="DW158" s="4">
        <f>SUMIFS(Purchase!$F:$F,Purchase!$A:$A,Waterfall!$A158,Purchase!$D:$D,Waterfall!$C158,Purchase!$C:$C,Waterfall!DW$1)</f>
        <v>0</v>
      </c>
      <c r="DX158" s="4">
        <f>SUMIFS(Purchase!$F:$F,Purchase!$A:$A,Waterfall!$A158,Purchase!$D:$D,Waterfall!$C158,Purchase!$C:$C,Waterfall!DX$1)</f>
        <v>0</v>
      </c>
      <c r="DY158" s="4">
        <f>SUMIFS(Purchase!$F:$F,Purchase!$A:$A,Waterfall!$A158,Purchase!$D:$D,Waterfall!$C158,Purchase!$C:$C,Waterfall!DY$1)</f>
        <v>0</v>
      </c>
      <c r="DZ158" s="4">
        <f>SUMIFS(Purchase!$F:$F,Purchase!$A:$A,Waterfall!$A158,Purchase!$D:$D,Waterfall!$C158,Purchase!$C:$C,Waterfall!DZ$1)</f>
        <v>0</v>
      </c>
      <c r="EA158" s="4">
        <f>SUMIFS(Purchase!$F:$F,Purchase!$A:$A,Waterfall!$A158,Purchase!$D:$D,Waterfall!$C158,Purchase!$C:$C,Waterfall!EA$1)</f>
        <v>0</v>
      </c>
      <c r="EB158" s="4">
        <f>SUMIFS(Purchase!$F:$F,Purchase!$A:$A,Waterfall!$A158,Purchase!$D:$D,Waterfall!$C158,Purchase!$C:$C,Waterfall!EB$1)</f>
        <v>0</v>
      </c>
      <c r="EC158" s="4">
        <f>SUMIFS(Purchase!$F:$F,Purchase!$A:$A,Waterfall!$A158,Purchase!$D:$D,Waterfall!$C158,Purchase!$C:$C,Waterfall!EC$1)</f>
        <v>0</v>
      </c>
      <c r="ED158" s="4">
        <f>SUMIFS(Purchase!$F:$F,Purchase!$A:$A,Waterfall!$A158,Purchase!$D:$D,Waterfall!$C158,Purchase!$C:$C,Waterfall!ED$1)</f>
        <v>0</v>
      </c>
      <c r="EE158" s="4">
        <f>SUMIFS(Purchase!$F:$F,Purchase!$A:$A,Waterfall!$A158,Purchase!$D:$D,Waterfall!$C158,Purchase!$C:$C,Waterfall!EE$1)</f>
        <v>0</v>
      </c>
      <c r="EF158" s="4">
        <f>SUMIFS(Purchase!$F:$F,Purchase!$A:$A,Waterfall!$A158,Purchase!$D:$D,Waterfall!$C158,Purchase!$C:$C,Waterfall!EF$1)</f>
        <v>0</v>
      </c>
      <c r="EG158" s="4">
        <f>SUMIFS(Purchase!$F:$F,Purchase!$A:$A,Waterfall!$A158,Purchase!$D:$D,Waterfall!$C158,Purchase!$C:$C,Waterfall!EG$1)</f>
        <v>0</v>
      </c>
      <c r="EH158" s="4">
        <f>SUMIFS(Purchase!$F:$F,Purchase!$A:$A,Waterfall!$A158,Purchase!$D:$D,Waterfall!$C158,Purchase!$C:$C,Waterfall!EH$1)</f>
        <v>0</v>
      </c>
      <c r="EI158" s="4">
        <f>SUMIFS(Purchase!$F:$F,Purchase!$A:$A,Waterfall!$A158,Purchase!$D:$D,Waterfall!$C158,Purchase!$C:$C,Waterfall!EI$1)</f>
        <v>0</v>
      </c>
      <c r="EJ158" s="4">
        <f>SUMIFS(Purchase!$F:$F,Purchase!$A:$A,Waterfall!$A158,Purchase!$D:$D,Waterfall!$C158,Purchase!$C:$C,Waterfall!EJ$1)</f>
        <v>0</v>
      </c>
      <c r="EK158" s="4">
        <f>SUMIFS(Purchase!$F:$F,Purchase!$A:$A,Waterfall!$A158,Purchase!$D:$D,Waterfall!$C158,Purchase!$C:$C,Waterfall!EK$1)</f>
        <v>0</v>
      </c>
      <c r="EL158" s="4">
        <f>SUMIFS(Purchase!$F:$F,Purchase!$A:$A,Waterfall!$A158,Purchase!$D:$D,Waterfall!$C158,Purchase!$C:$C,Waterfall!EL$1)</f>
        <v>0</v>
      </c>
      <c r="EM158" s="4">
        <f>SUMIFS(Purchase!$F:$F,Purchase!$A:$A,Waterfall!$A158,Purchase!$D:$D,Waterfall!$C158,Purchase!$C:$C,Waterfall!EM$1)</f>
        <v>0</v>
      </c>
      <c r="EN158" s="4">
        <f>SUMIFS(Purchase!$F:$F,Purchase!$A:$A,Waterfall!$A158,Purchase!$D:$D,Waterfall!$C158,Purchase!$C:$C,Waterfall!EN$1)</f>
        <v>0</v>
      </c>
      <c r="EO158" s="4">
        <f>SUMIFS(Purchase!$F:$F,Purchase!$A:$A,Waterfall!$A158,Purchase!$D:$D,Waterfall!$C158,Purchase!$C:$C,Waterfall!EO$1)</f>
        <v>0</v>
      </c>
      <c r="EP158" s="4">
        <f>SUMIFS(Purchase!$F:$F,Purchase!$A:$A,Waterfall!$A158,Purchase!$D:$D,Waterfall!$C158,Purchase!$C:$C,Waterfall!EP$1)</f>
        <v>0</v>
      </c>
      <c r="EQ158" s="4">
        <f>SUMIFS(Purchase!$F:$F,Purchase!$A:$A,Waterfall!$A158,Purchase!$D:$D,Waterfall!$C158,Purchase!$C:$C,Waterfall!EQ$1)</f>
        <v>0</v>
      </c>
      <c r="ER158" s="4">
        <f>SUMIFS(Purchase!$F:$F,Purchase!$A:$A,Waterfall!$A158,Purchase!$D:$D,Waterfall!$C158,Purchase!$C:$C,Waterfall!ER$1)</f>
        <v>0</v>
      </c>
      <c r="ES158" s="4">
        <f>SUMIFS(Purchase!$F:$F,Purchase!$A:$A,Waterfall!$A158,Purchase!$D:$D,Waterfall!$C158,Purchase!$C:$C,Waterfall!ES$1)</f>
        <v>0</v>
      </c>
      <c r="ET158" s="4">
        <f>SUMIFS(Purchase!$F:$F,Purchase!$A:$A,Waterfall!$A158,Purchase!$D:$D,Waterfall!$C158,Purchase!$C:$C,Waterfall!ET$1)</f>
        <v>0</v>
      </c>
      <c r="EU158" s="4">
        <f>SUMIFS(Purchase!$F:$F,Purchase!$A:$A,Waterfall!$A158,Purchase!$D:$D,Waterfall!$C158,Purchase!$C:$C,Waterfall!EU$1)</f>
        <v>0</v>
      </c>
      <c r="EV158" s="4">
        <f>SUMIFS(Purchase!$F:$F,Purchase!$A:$A,Waterfall!$A158,Purchase!$D:$D,Waterfall!$C158,Purchase!$C:$C,Waterfall!EV$1)</f>
        <v>0</v>
      </c>
      <c r="EW158" s="4">
        <f>SUMIFS(Purchase!$F:$F,Purchase!$A:$A,Waterfall!$A158,Purchase!$D:$D,Waterfall!$C158,Purchase!$C:$C,Waterfall!EW$1)</f>
        <v>0</v>
      </c>
      <c r="EX158" s="4">
        <f>SUMIFS(Purchase!$F:$F,Purchase!$A:$A,Waterfall!$A158,Purchase!$D:$D,Waterfall!$C158,Purchase!$C:$C,Waterfall!EX$1)</f>
        <v>0</v>
      </c>
      <c r="EY158" s="4">
        <f>SUMIFS(Purchase!$F:$F,Purchase!$A:$A,Waterfall!$A158,Purchase!$D:$D,Waterfall!$C158,Purchase!$C:$C,Waterfall!EY$1)</f>
        <v>0</v>
      </c>
      <c r="EZ158" s="4">
        <f>SUMIFS(Purchase!$F:$F,Purchase!$A:$A,Waterfall!$A158,Purchase!$D:$D,Waterfall!$C158,Purchase!$C:$C,Waterfall!EZ$1)</f>
        <v>0</v>
      </c>
      <c r="FA158" s="4">
        <f>SUMIFS(Purchase!$F:$F,Purchase!$A:$A,Waterfall!$A158,Purchase!$D:$D,Waterfall!$C158,Purchase!$C:$C,Waterfall!FA$1)</f>
        <v>0</v>
      </c>
      <c r="FB158" s="4">
        <f>SUMIFS(Purchase!$F:$F,Purchase!$A:$A,Waterfall!$A158,Purchase!$D:$D,Waterfall!$C158,Purchase!$C:$C,Waterfall!FB$1)</f>
        <v>0</v>
      </c>
      <c r="FC158" s="4">
        <f>SUMIFS(Purchase!$F:$F,Purchase!$A:$A,Waterfall!$A158,Purchase!$D:$D,Waterfall!$C158,Purchase!$C:$C,Waterfall!FC$1)</f>
        <v>0</v>
      </c>
      <c r="FD158" s="4">
        <f>SUMIFS(Purchase!$F:$F,Purchase!$A:$A,Waterfall!$A158,Purchase!$D:$D,Waterfall!$C158,Purchase!$C:$C,Waterfall!FD$1)</f>
        <v>0</v>
      </c>
      <c r="FE158" s="4">
        <f>SUMIFS(Purchase!$F:$F,Purchase!$A:$A,Waterfall!$A158,Purchase!$D:$D,Waterfall!$C158,Purchase!$C:$C,Waterfall!FE$1)</f>
        <v>0</v>
      </c>
      <c r="FF158" s="4">
        <f>SUMIFS(Purchase!$F:$F,Purchase!$A:$A,Waterfall!$A158,Purchase!$D:$D,Waterfall!$C158,Purchase!$C:$C,Waterfall!FF$1)</f>
        <v>0</v>
      </c>
      <c r="FG158" s="4">
        <f>SUMIFS(Purchase!$F:$F,Purchase!$A:$A,Waterfall!$A158,Purchase!$D:$D,Waterfall!$C158,Purchase!$C:$C,Waterfall!FG$1)</f>
        <v>0</v>
      </c>
      <c r="FH158" s="4">
        <f>SUMIFS(Purchase!$F:$F,Purchase!$A:$A,Waterfall!$A158,Purchase!$D:$D,Waterfall!$C158,Purchase!$C:$C,Waterfall!FH$1)</f>
        <v>0</v>
      </c>
      <c r="FI158" s="4">
        <f>SUMIFS(Purchase!$F:$F,Purchase!$A:$A,Waterfall!$A158,Purchase!$D:$D,Waterfall!$C158,Purchase!$C:$C,Waterfall!FI$1)</f>
        <v>0</v>
      </c>
      <c r="FJ158" s="4">
        <f>SUMIFS(Purchase!$F:$F,Purchase!$A:$A,Waterfall!$A158,Purchase!$D:$D,Waterfall!$C158,Purchase!$C:$C,Waterfall!FJ$1)</f>
        <v>0</v>
      </c>
      <c r="FK158" s="4">
        <f>SUMIFS(Purchase!$F:$F,Purchase!$A:$A,Waterfall!$A158,Purchase!$D:$D,Waterfall!$C158,Purchase!$C:$C,Waterfall!FK$1)</f>
        <v>0</v>
      </c>
      <c r="FL158" s="4">
        <f>SUMIFS(Purchase!$F:$F,Purchase!$A:$A,Waterfall!$A158,Purchase!$D:$D,Waterfall!$C158,Purchase!$C:$C,Waterfall!FL$1)</f>
        <v>0</v>
      </c>
      <c r="FM158" s="4">
        <f>SUMIFS(Purchase!$F:$F,Purchase!$A:$A,Waterfall!$A158,Purchase!$D:$D,Waterfall!$C158,Purchase!$C:$C,Waterfall!FM$1)</f>
        <v>0</v>
      </c>
      <c r="FN158" s="4">
        <f>SUMIFS(Purchase!$F:$F,Purchase!$A:$A,Waterfall!$A158,Purchase!$D:$D,Waterfall!$C158,Purchase!$C:$C,Waterfall!FN$1)</f>
        <v>0</v>
      </c>
      <c r="FO158" s="4">
        <f>SUMIFS(Purchase!$F:$F,Purchase!$A:$A,Waterfall!$A158,Purchase!$D:$D,Waterfall!$C158,Purchase!$C:$C,Waterfall!FO$1)</f>
        <v>0</v>
      </c>
      <c r="FP158" s="4">
        <f>SUMIFS(Purchase!$F:$F,Purchase!$A:$A,Waterfall!$A158,Purchase!$D:$D,Waterfall!$C158,Purchase!$C:$C,Waterfall!FP$1)</f>
        <v>0</v>
      </c>
      <c r="FQ158" s="4">
        <f>SUMIFS(Purchase!$F:$F,Purchase!$A:$A,Waterfall!$A158,Purchase!$D:$D,Waterfall!$C158,Purchase!$C:$C,Waterfall!FQ$1)</f>
        <v>0</v>
      </c>
      <c r="FR158" s="4">
        <f>SUMIFS(Purchase!$F:$F,Purchase!$A:$A,Waterfall!$A158,Purchase!$D:$D,Waterfall!$C158,Purchase!$C:$C,Waterfall!FR$1)</f>
        <v>0</v>
      </c>
      <c r="FS158" s="4">
        <f>SUMIFS(Purchase!$F:$F,Purchase!$A:$A,Waterfall!$A158,Purchase!$D:$D,Waterfall!$C158,Purchase!$C:$C,Waterfall!FS$1)</f>
        <v>0</v>
      </c>
      <c r="FT158" s="4">
        <f>SUMIFS(Purchase!$F:$F,Purchase!$A:$A,Waterfall!$A158,Purchase!$D:$D,Waterfall!$C158,Purchase!$C:$C,Waterfall!FT$1)</f>
        <v>0</v>
      </c>
      <c r="FU158" s="4">
        <f>SUMIFS(Purchase!$F:$F,Purchase!$A:$A,Waterfall!$A158,Purchase!$D:$D,Waterfall!$C158,Purchase!$C:$C,Waterfall!FU$1)</f>
        <v>0</v>
      </c>
      <c r="FV158" s="4">
        <f>SUMIFS(Purchase!$F:$F,Purchase!$A:$A,Waterfall!$A158,Purchase!$D:$D,Waterfall!$C158,Purchase!$C:$C,Waterfall!FV$1)</f>
        <v>0</v>
      </c>
      <c r="FW158" s="4">
        <f>SUMIFS(Purchase!$F:$F,Purchase!$A:$A,Waterfall!$A158,Purchase!$D:$D,Waterfall!$C158,Purchase!$C:$C,Waterfall!FW$1)</f>
        <v>0</v>
      </c>
      <c r="FX158" s="4">
        <f>SUMIFS(Purchase!$F:$F,Purchase!$A:$A,Waterfall!$A158,Purchase!$D:$D,Waterfall!$C158,Purchase!$C:$C,Waterfall!FX$1)</f>
        <v>0</v>
      </c>
      <c r="FY158" s="4">
        <f>SUMIFS(Purchase!$F:$F,Purchase!$A:$A,Waterfall!$A158,Purchase!$D:$D,Waterfall!$C158,Purchase!$C:$C,Waterfall!FY$1)</f>
        <v>0</v>
      </c>
      <c r="FZ158" s="4">
        <f>SUMIFS(Purchase!$F:$F,Purchase!$A:$A,Waterfall!$A158,Purchase!$D:$D,Waterfall!$C158,Purchase!$C:$C,Waterfall!FZ$1)</f>
        <v>0</v>
      </c>
      <c r="GA158" s="4">
        <f>SUMIFS(Purchase!$F:$F,Purchase!$A:$A,Waterfall!$A158,Purchase!$D:$D,Waterfall!$C158,Purchase!$C:$C,Waterfall!GA$1)</f>
        <v>0</v>
      </c>
      <c r="GB158" s="4">
        <f>SUMIFS(Purchase!$F:$F,Purchase!$A:$A,Waterfall!$A158,Purchase!$D:$D,Waterfall!$C158,Purchase!$C:$C,Waterfall!GB$1)</f>
        <v>0</v>
      </c>
      <c r="GC158" s="4">
        <f>SUMIFS(Purchase!$F:$F,Purchase!$A:$A,Waterfall!$A158,Purchase!$D:$D,Waterfall!$C158,Purchase!$C:$C,Waterfall!GC$1)</f>
        <v>0</v>
      </c>
      <c r="GD158" s="4">
        <f>SUMIFS(Purchase!$F:$F,Purchase!$A:$A,Waterfall!$A158,Purchase!$D:$D,Waterfall!$C158,Purchase!$C:$C,Waterfall!GD$1)</f>
        <v>0</v>
      </c>
      <c r="GE158" s="4">
        <f>SUMIFS(Purchase!$F:$F,Purchase!$A:$A,Waterfall!$A158,Purchase!$D:$D,Waterfall!$C158,Purchase!$C:$C,Waterfall!GE$1)</f>
        <v>0</v>
      </c>
      <c r="GF158" s="4">
        <f>SUMIFS(Purchase!$F:$F,Purchase!$A:$A,Waterfall!$A158,Purchase!$D:$D,Waterfall!$C158,Purchase!$C:$C,Waterfall!GF$1)</f>
        <v>0</v>
      </c>
      <c r="GG158" s="4">
        <f>SUMIFS(Purchase!$F:$F,Purchase!$A:$A,Waterfall!$A158,Purchase!$D:$D,Waterfall!$C158,Purchase!$C:$C,Waterfall!GG$1)</f>
        <v>0</v>
      </c>
      <c r="GH158" s="4">
        <f>SUMIFS(Purchase!$F:$F,Purchase!$A:$A,Waterfall!$A158,Purchase!$D:$D,Waterfall!$C158,Purchase!$C:$C,Waterfall!GH$1)</f>
        <v>0</v>
      </c>
      <c r="GI158" s="4">
        <f>SUMIFS(Purchase!$F:$F,Purchase!$A:$A,Waterfall!$A158,Purchase!$D:$D,Waterfall!$C158,Purchase!$C:$C,Waterfall!GI$1)</f>
        <v>0</v>
      </c>
    </row>
    <row r="159" spans="1:191" x14ac:dyDescent="0.35">
      <c r="A159" s="8">
        <f t="shared" si="5"/>
        <v>1</v>
      </c>
      <c r="B159" s="2" t="str">
        <f>VLOOKUP($A159,Centers!$B$1:$C$120,2,)</f>
        <v>GATE</v>
      </c>
      <c r="C159" s="3">
        <v>45036</v>
      </c>
      <c r="D159" s="4">
        <f>IF($A159=1,SUM(SUMIFS(Indent!$E:$E,Indent!$C:$C,Waterfall!$C159,Indent!$A:$A,Centers!$A$2),SUMIFS(Indent!$E:$E,Indent!$C:$C,Waterfall!$C159,Indent!$A:$A,Centers!$A$3),SUMIFS(Indent!$E:$E,Indent!$C:$C,Waterfall!$C159,Indent!$A:$A,Centers!$A$4),SUMIFS(Indent!$E:$E,Indent!$C:$C,Waterfall!$C159,Indent!$A:$A,Centers!$A$5),SUMIFS(Indent!$E:$E,Indent!$C:$C,Waterfall!$C159,Indent!$A:$A,Centers!$A$6),SUMIFS(Indent!$E:$E,Indent!$C:$C,Waterfall!$C159,Indent!$A:$A,Centers!$A$7),SUMIFS(Indent!$E:$E,Indent!$C:$C,Waterfall!$C159,Indent!$A:$A,Centers!$A$8)),SUMIFS(Indent!$E:$E,Indent!$C:$C,Waterfall!$C159,Indent!$A:$A,$A159))</f>
        <v>0</v>
      </c>
      <c r="E159" s="4">
        <f>SUMIFS(Purchase!$F:$F,Purchase!$A:$A,Waterfall!$A159,Purchase!$D:$D,Waterfall!$C159,Purchase!$C:$C,Waterfall!E$1)</f>
        <v>0</v>
      </c>
      <c r="F159" s="4">
        <f>SUMIFS(Purchase!$F:$F,Purchase!$A:$A,Waterfall!$A159,Purchase!$D:$D,Waterfall!$C159,Purchase!$C:$C,Waterfall!F$1)</f>
        <v>0</v>
      </c>
      <c r="G159" s="4">
        <f>SUMIFS(Purchase!$F:$F,Purchase!$A:$A,Waterfall!$A159,Purchase!$D:$D,Waterfall!$C159,Purchase!$C:$C,Waterfall!G$1)</f>
        <v>0</v>
      </c>
      <c r="H159" s="4">
        <f>SUMIFS(Purchase!$F:$F,Purchase!$A:$A,Waterfall!$A159,Purchase!$D:$D,Waterfall!$C159,Purchase!$C:$C,Waterfall!H$1)</f>
        <v>0</v>
      </c>
      <c r="I159" s="4">
        <f>SUMIFS(Purchase!$F:$F,Purchase!$A:$A,Waterfall!$A159,Purchase!$D:$D,Waterfall!$C159,Purchase!$C:$C,Waterfall!I$1)</f>
        <v>0</v>
      </c>
      <c r="J159" s="4">
        <f>SUMIFS(Purchase!$F:$F,Purchase!$A:$A,Waterfall!$A159,Purchase!$D:$D,Waterfall!$C159,Purchase!$C:$C,Waterfall!J$1)</f>
        <v>0</v>
      </c>
      <c r="K159" s="4">
        <f>SUMIFS(Purchase!$F:$F,Purchase!$A:$A,Waterfall!$A159,Purchase!$D:$D,Waterfall!$C159,Purchase!$C:$C,Waterfall!K$1)</f>
        <v>0</v>
      </c>
      <c r="L159" s="4">
        <f>SUMIFS(Purchase!$F:$F,Purchase!$A:$A,Waterfall!$A159,Purchase!$D:$D,Waterfall!$C159,Purchase!$C:$C,Waterfall!L$1)</f>
        <v>0</v>
      </c>
      <c r="M159" s="4">
        <f>SUMIFS(Purchase!$F:$F,Purchase!$A:$A,Waterfall!$A159,Purchase!$D:$D,Waterfall!$C159,Purchase!$C:$C,Waterfall!M$1)</f>
        <v>0</v>
      </c>
      <c r="N159" s="4">
        <f>SUMIFS(Purchase!$F:$F,Purchase!$A:$A,Waterfall!$A159,Purchase!$D:$D,Waterfall!$C159,Purchase!$C:$C,Waterfall!N$1)</f>
        <v>0</v>
      </c>
      <c r="O159" s="4">
        <f>SUMIFS(Purchase!$F:$F,Purchase!$A:$A,Waterfall!$A159,Purchase!$D:$D,Waterfall!$C159,Purchase!$C:$C,Waterfall!O$1)</f>
        <v>0</v>
      </c>
      <c r="P159" s="4">
        <f>SUMIFS(Purchase!$F:$F,Purchase!$A:$A,Waterfall!$A159,Purchase!$D:$D,Waterfall!$C159,Purchase!$C:$C,Waterfall!P$1)</f>
        <v>0</v>
      </c>
      <c r="Q159" s="4">
        <f>SUMIFS(Purchase!$F:$F,Purchase!$A:$A,Waterfall!$A159,Purchase!$D:$D,Waterfall!$C159,Purchase!$C:$C,Waterfall!Q$1)</f>
        <v>0</v>
      </c>
      <c r="R159" s="4">
        <f>SUMIFS(Purchase!$F:$F,Purchase!$A:$A,Waterfall!$A159,Purchase!$D:$D,Waterfall!$C159,Purchase!$C:$C,Waterfall!R$1)</f>
        <v>0</v>
      </c>
      <c r="S159" s="4">
        <f>SUMIFS(Purchase!$F:$F,Purchase!$A:$A,Waterfall!$A159,Purchase!$D:$D,Waterfall!$C159,Purchase!$C:$C,Waterfall!S$1)</f>
        <v>0</v>
      </c>
      <c r="T159" s="4">
        <f>SUMIFS(Purchase!$F:$F,Purchase!$A:$A,Waterfall!$A159,Purchase!$D:$D,Waterfall!$C159,Purchase!$C:$C,Waterfall!T$1)</f>
        <v>0</v>
      </c>
      <c r="U159" s="4">
        <f>SUMIFS(Purchase!$F:$F,Purchase!$A:$A,Waterfall!$A159,Purchase!$D:$D,Waterfall!$C159,Purchase!$C:$C,Waterfall!U$1)</f>
        <v>0</v>
      </c>
      <c r="V159" s="4">
        <f>SUMIFS(Purchase!$F:$F,Purchase!$A:$A,Waterfall!$A159,Purchase!$D:$D,Waterfall!$C159,Purchase!$C:$C,Waterfall!V$1)</f>
        <v>0</v>
      </c>
      <c r="W159" s="4">
        <f>SUMIFS(Purchase!$F:$F,Purchase!$A:$A,Waterfall!$A159,Purchase!$D:$D,Waterfall!$C159,Purchase!$C:$C,Waterfall!W$1)</f>
        <v>0</v>
      </c>
      <c r="X159" s="4">
        <f>SUMIFS(Purchase!$F:$F,Purchase!$A:$A,Waterfall!$A159,Purchase!$D:$D,Waterfall!$C159,Purchase!$C:$C,Waterfall!X$1)</f>
        <v>0</v>
      </c>
      <c r="Y159" s="4">
        <f>SUMIFS(Purchase!$F:$F,Purchase!$A:$A,Waterfall!$A159,Purchase!$D:$D,Waterfall!$C159,Purchase!$C:$C,Waterfall!Y$1)</f>
        <v>0</v>
      </c>
      <c r="Z159" s="4">
        <f>SUMIFS(Purchase!$F:$F,Purchase!$A:$A,Waterfall!$A159,Purchase!$D:$D,Waterfall!$C159,Purchase!$C:$C,Waterfall!Z$1)</f>
        <v>0</v>
      </c>
      <c r="AA159" s="4">
        <f>SUMIFS(Purchase!$F:$F,Purchase!$A:$A,Waterfall!$A159,Purchase!$D:$D,Waterfall!$C159,Purchase!$C:$C,Waterfall!AA$1)</f>
        <v>0</v>
      </c>
      <c r="AB159" s="4">
        <f>SUMIFS(Purchase!$F:$F,Purchase!$A:$A,Waterfall!$A159,Purchase!$D:$D,Waterfall!$C159,Purchase!$C:$C,Waterfall!AB$1)</f>
        <v>0</v>
      </c>
      <c r="AC159" s="4">
        <f>SUMIFS(Purchase!$F:$F,Purchase!$A:$A,Waterfall!$A159,Purchase!$D:$D,Waterfall!$C159,Purchase!$C:$C,Waterfall!AC$1)</f>
        <v>0</v>
      </c>
      <c r="AD159" s="4">
        <f>SUMIFS(Purchase!$F:$F,Purchase!$A:$A,Waterfall!$A159,Purchase!$D:$D,Waterfall!$C159,Purchase!$C:$C,Waterfall!AD$1)</f>
        <v>0</v>
      </c>
      <c r="AE159" s="4">
        <f>SUMIFS(Purchase!$F:$F,Purchase!$A:$A,Waterfall!$A159,Purchase!$D:$D,Waterfall!$C159,Purchase!$C:$C,Waterfall!AE$1)</f>
        <v>0</v>
      </c>
      <c r="AF159" s="4">
        <f>SUMIFS(Purchase!$F:$F,Purchase!$A:$A,Waterfall!$A159,Purchase!$D:$D,Waterfall!$C159,Purchase!$C:$C,Waterfall!AF$1)</f>
        <v>0</v>
      </c>
      <c r="AG159" s="4">
        <f>SUMIFS(Purchase!$F:$F,Purchase!$A:$A,Waterfall!$A159,Purchase!$D:$D,Waterfall!$C159,Purchase!$C:$C,Waterfall!AG$1)</f>
        <v>0</v>
      </c>
      <c r="AH159" s="4">
        <f>SUMIFS(Purchase!$F:$F,Purchase!$A:$A,Waterfall!$A159,Purchase!$D:$D,Waterfall!$C159,Purchase!$C:$C,Waterfall!AH$1)</f>
        <v>0</v>
      </c>
      <c r="AI159" s="4">
        <f>SUMIFS(Purchase!$F:$F,Purchase!$A:$A,Waterfall!$A159,Purchase!$D:$D,Waterfall!$C159,Purchase!$C:$C,Waterfall!AI$1)</f>
        <v>0</v>
      </c>
      <c r="AJ159" s="4">
        <f>SUMIFS(Purchase!$F:$F,Purchase!$A:$A,Waterfall!$A159,Purchase!$D:$D,Waterfall!$C159,Purchase!$C:$C,Waterfall!AJ$1)</f>
        <v>0</v>
      </c>
      <c r="AK159" s="4">
        <f>SUMIFS(Purchase!$F:$F,Purchase!$A:$A,Waterfall!$A159,Purchase!$D:$D,Waterfall!$C159,Purchase!$C:$C,Waterfall!AK$1)</f>
        <v>0</v>
      </c>
      <c r="AL159" s="4">
        <f>SUMIFS(Purchase!$F:$F,Purchase!$A:$A,Waterfall!$A159,Purchase!$D:$D,Waterfall!$C159,Purchase!$C:$C,Waterfall!AL$1)</f>
        <v>0</v>
      </c>
      <c r="AM159" s="4">
        <f>SUMIFS(Purchase!$F:$F,Purchase!$A:$A,Waterfall!$A159,Purchase!$D:$D,Waterfall!$C159,Purchase!$C:$C,Waterfall!AM$1)</f>
        <v>0</v>
      </c>
      <c r="AN159" s="4">
        <f>SUMIFS(Purchase!$F:$F,Purchase!$A:$A,Waterfall!$A159,Purchase!$D:$D,Waterfall!$C159,Purchase!$C:$C,Waterfall!AN$1)</f>
        <v>0</v>
      </c>
      <c r="AO159" s="4">
        <f>SUMIFS(Purchase!$F:$F,Purchase!$A:$A,Waterfall!$A159,Purchase!$D:$D,Waterfall!$C159,Purchase!$C:$C,Waterfall!AO$1)</f>
        <v>0</v>
      </c>
      <c r="AP159" s="4">
        <f>SUMIFS(Purchase!$F:$F,Purchase!$A:$A,Waterfall!$A159,Purchase!$D:$D,Waterfall!$C159,Purchase!$C:$C,Waterfall!AP$1)</f>
        <v>0</v>
      </c>
      <c r="AQ159" s="4">
        <f>SUMIFS(Purchase!$F:$F,Purchase!$A:$A,Waterfall!$A159,Purchase!$D:$D,Waterfall!$C159,Purchase!$C:$C,Waterfall!AQ$1)</f>
        <v>0</v>
      </c>
      <c r="AR159" s="4">
        <f>SUMIFS(Purchase!$F:$F,Purchase!$A:$A,Waterfall!$A159,Purchase!$D:$D,Waterfall!$C159,Purchase!$C:$C,Waterfall!AR$1)</f>
        <v>0</v>
      </c>
      <c r="AS159" s="4">
        <f>SUMIFS(Purchase!$F:$F,Purchase!$A:$A,Waterfall!$A159,Purchase!$D:$D,Waterfall!$C159,Purchase!$C:$C,Waterfall!AS$1)</f>
        <v>0</v>
      </c>
      <c r="AT159" s="4">
        <f>SUMIFS(Purchase!$F:$F,Purchase!$A:$A,Waterfall!$A159,Purchase!$D:$D,Waterfall!$C159,Purchase!$C:$C,Waterfall!AT$1)</f>
        <v>0</v>
      </c>
      <c r="AU159" s="4">
        <f>SUMIFS(Purchase!$F:$F,Purchase!$A:$A,Waterfall!$A159,Purchase!$D:$D,Waterfall!$C159,Purchase!$C:$C,Waterfall!AU$1)</f>
        <v>0</v>
      </c>
      <c r="AV159" s="4">
        <f>SUMIFS(Purchase!$F:$F,Purchase!$A:$A,Waterfall!$A159,Purchase!$D:$D,Waterfall!$C159,Purchase!$C:$C,Waterfall!AV$1)</f>
        <v>0</v>
      </c>
      <c r="AW159" s="4">
        <f>SUMIFS(Purchase!$F:$F,Purchase!$A:$A,Waterfall!$A159,Purchase!$D:$D,Waterfall!$C159,Purchase!$C:$C,Waterfall!AW$1)</f>
        <v>0</v>
      </c>
      <c r="AX159" s="4">
        <f>SUMIFS(Purchase!$F:$F,Purchase!$A:$A,Waterfall!$A159,Purchase!$D:$D,Waterfall!$C159,Purchase!$C:$C,Waterfall!AX$1)</f>
        <v>0</v>
      </c>
      <c r="AY159" s="4">
        <f>SUMIFS(Purchase!$F:$F,Purchase!$A:$A,Waterfall!$A159,Purchase!$D:$D,Waterfall!$C159,Purchase!$C:$C,Waterfall!AY$1)</f>
        <v>0</v>
      </c>
      <c r="AZ159" s="4">
        <f>SUMIFS(Purchase!$F:$F,Purchase!$A:$A,Waterfall!$A159,Purchase!$D:$D,Waterfall!$C159,Purchase!$C:$C,Waterfall!AZ$1)</f>
        <v>0</v>
      </c>
      <c r="BA159" s="4">
        <f>SUMIFS(Purchase!$F:$F,Purchase!$A:$A,Waterfall!$A159,Purchase!$D:$D,Waterfall!$C159,Purchase!$C:$C,Waterfall!BA$1)</f>
        <v>0</v>
      </c>
      <c r="BB159" s="4">
        <f>SUMIFS(Purchase!$F:$F,Purchase!$A:$A,Waterfall!$A159,Purchase!$D:$D,Waterfall!$C159,Purchase!$C:$C,Waterfall!BB$1)</f>
        <v>0</v>
      </c>
      <c r="BC159" s="4">
        <f>SUMIFS(Purchase!$F:$F,Purchase!$A:$A,Waterfall!$A159,Purchase!$D:$D,Waterfall!$C159,Purchase!$C:$C,Waterfall!BC$1)</f>
        <v>0</v>
      </c>
      <c r="BD159" s="4">
        <f>SUMIFS(Purchase!$F:$F,Purchase!$A:$A,Waterfall!$A159,Purchase!$D:$D,Waterfall!$C159,Purchase!$C:$C,Waterfall!BD$1)</f>
        <v>0</v>
      </c>
      <c r="BE159" s="4">
        <f>SUMIFS(Purchase!$F:$F,Purchase!$A:$A,Waterfall!$A159,Purchase!$D:$D,Waterfall!$C159,Purchase!$C:$C,Waterfall!BE$1)</f>
        <v>0</v>
      </c>
      <c r="BF159" s="4">
        <f>SUMIFS(Purchase!$F:$F,Purchase!$A:$A,Waterfall!$A159,Purchase!$D:$D,Waterfall!$C159,Purchase!$C:$C,Waterfall!BF$1)</f>
        <v>0</v>
      </c>
      <c r="BG159" s="4">
        <f>SUMIFS(Purchase!$F:$F,Purchase!$A:$A,Waterfall!$A159,Purchase!$D:$D,Waterfall!$C159,Purchase!$C:$C,Waterfall!BG$1)</f>
        <v>0</v>
      </c>
      <c r="BH159" s="4">
        <f>SUMIFS(Purchase!$F:$F,Purchase!$A:$A,Waterfall!$A159,Purchase!$D:$D,Waterfall!$C159,Purchase!$C:$C,Waterfall!BH$1)</f>
        <v>0</v>
      </c>
      <c r="BI159" s="4">
        <f>SUMIFS(Purchase!$F:$F,Purchase!$A:$A,Waterfall!$A159,Purchase!$D:$D,Waterfall!$C159,Purchase!$C:$C,Waterfall!BI$1)</f>
        <v>0</v>
      </c>
      <c r="BJ159" s="4">
        <f>SUMIFS(Purchase!$F:$F,Purchase!$A:$A,Waterfall!$A159,Purchase!$D:$D,Waterfall!$C159,Purchase!$C:$C,Waterfall!BJ$1)</f>
        <v>0</v>
      </c>
      <c r="BK159" s="4">
        <f>SUMIFS(Purchase!$F:$F,Purchase!$A:$A,Waterfall!$A159,Purchase!$D:$D,Waterfall!$C159,Purchase!$C:$C,Waterfall!BK$1)</f>
        <v>0</v>
      </c>
      <c r="BL159" s="4">
        <f>SUMIFS(Purchase!$F:$F,Purchase!$A:$A,Waterfall!$A159,Purchase!$D:$D,Waterfall!$C159,Purchase!$C:$C,Waterfall!BL$1)</f>
        <v>0</v>
      </c>
      <c r="BM159" s="4">
        <f>SUMIFS(Purchase!$F:$F,Purchase!$A:$A,Waterfall!$A159,Purchase!$D:$D,Waterfall!$C159,Purchase!$C:$C,Waterfall!BM$1)</f>
        <v>0</v>
      </c>
      <c r="BN159" s="4">
        <f>SUMIFS(Purchase!$F:$F,Purchase!$A:$A,Waterfall!$A159,Purchase!$D:$D,Waterfall!$C159,Purchase!$C:$C,Waterfall!BN$1)</f>
        <v>0</v>
      </c>
      <c r="BO159" s="4">
        <f>SUMIFS(Purchase!$F:$F,Purchase!$A:$A,Waterfall!$A159,Purchase!$D:$D,Waterfall!$C159,Purchase!$C:$C,Waterfall!BO$1)</f>
        <v>0</v>
      </c>
      <c r="BP159" s="4">
        <f>SUMIFS(Purchase!$F:$F,Purchase!$A:$A,Waterfall!$A159,Purchase!$D:$D,Waterfall!$C159,Purchase!$C:$C,Waterfall!BP$1)</f>
        <v>0</v>
      </c>
      <c r="BQ159" s="4">
        <f>SUMIFS(Purchase!$F:$F,Purchase!$A:$A,Waterfall!$A159,Purchase!$D:$D,Waterfall!$C159,Purchase!$C:$C,Waterfall!BQ$1)</f>
        <v>0</v>
      </c>
      <c r="BR159" s="4">
        <f>SUMIFS(Purchase!$F:$F,Purchase!$A:$A,Waterfall!$A159,Purchase!$D:$D,Waterfall!$C159,Purchase!$C:$C,Waterfall!BR$1)</f>
        <v>0</v>
      </c>
      <c r="BS159" s="4">
        <f>SUMIFS(Purchase!$F:$F,Purchase!$A:$A,Waterfall!$A159,Purchase!$D:$D,Waterfall!$C159,Purchase!$C:$C,Waterfall!BS$1)</f>
        <v>0</v>
      </c>
      <c r="BT159" s="4">
        <f>SUMIFS(Purchase!$F:$F,Purchase!$A:$A,Waterfall!$A159,Purchase!$D:$D,Waterfall!$C159,Purchase!$C:$C,Waterfall!BT$1)</f>
        <v>0</v>
      </c>
      <c r="BU159" s="4">
        <f>SUMIFS(Purchase!$F:$F,Purchase!$A:$A,Waterfall!$A159,Purchase!$D:$D,Waterfall!$C159,Purchase!$C:$C,Waterfall!BU$1)</f>
        <v>0</v>
      </c>
      <c r="BV159" s="4">
        <f>SUMIFS(Purchase!$F:$F,Purchase!$A:$A,Waterfall!$A159,Purchase!$D:$D,Waterfall!$C159,Purchase!$C:$C,Waterfall!BV$1)</f>
        <v>0</v>
      </c>
      <c r="BW159" s="4">
        <f>SUMIFS(Purchase!$F:$F,Purchase!$A:$A,Waterfall!$A159,Purchase!$D:$D,Waterfall!$C159,Purchase!$C:$C,Waterfall!BW$1)</f>
        <v>0</v>
      </c>
      <c r="BX159" s="4">
        <f>SUMIFS(Purchase!$F:$F,Purchase!$A:$A,Waterfall!$A159,Purchase!$D:$D,Waterfall!$C159,Purchase!$C:$C,Waterfall!BX$1)</f>
        <v>0</v>
      </c>
      <c r="BY159" s="4">
        <f>SUMIFS(Purchase!$F:$F,Purchase!$A:$A,Waterfall!$A159,Purchase!$D:$D,Waterfall!$C159,Purchase!$C:$C,Waterfall!BY$1)</f>
        <v>0</v>
      </c>
      <c r="BZ159" s="4">
        <f>SUMIFS(Purchase!$F:$F,Purchase!$A:$A,Waterfall!$A159,Purchase!$D:$D,Waterfall!$C159,Purchase!$C:$C,Waterfall!BZ$1)</f>
        <v>0</v>
      </c>
      <c r="CA159" s="4">
        <f>SUMIFS(Purchase!$F:$F,Purchase!$A:$A,Waterfall!$A159,Purchase!$D:$D,Waterfall!$C159,Purchase!$C:$C,Waterfall!CA$1)</f>
        <v>0</v>
      </c>
      <c r="CB159" s="4">
        <f>SUMIFS(Purchase!$F:$F,Purchase!$A:$A,Waterfall!$A159,Purchase!$D:$D,Waterfall!$C159,Purchase!$C:$C,Waterfall!CB$1)</f>
        <v>0</v>
      </c>
      <c r="CC159" s="4">
        <f>SUMIFS(Purchase!$F:$F,Purchase!$A:$A,Waterfall!$A159,Purchase!$D:$D,Waterfall!$C159,Purchase!$C:$C,Waterfall!CC$1)</f>
        <v>0</v>
      </c>
      <c r="CD159" s="4">
        <f>SUMIFS(Purchase!$F:$F,Purchase!$A:$A,Waterfall!$A159,Purchase!$D:$D,Waterfall!$C159,Purchase!$C:$C,Waterfall!CD$1)</f>
        <v>0</v>
      </c>
      <c r="CE159" s="4">
        <f>SUMIFS(Purchase!$F:$F,Purchase!$A:$A,Waterfall!$A159,Purchase!$D:$D,Waterfall!$C159,Purchase!$C:$C,Waterfall!CE$1)</f>
        <v>0</v>
      </c>
      <c r="CF159" s="4">
        <f>SUMIFS(Purchase!$F:$F,Purchase!$A:$A,Waterfall!$A159,Purchase!$D:$D,Waterfall!$C159,Purchase!$C:$C,Waterfall!CF$1)</f>
        <v>0</v>
      </c>
      <c r="CG159" s="4">
        <f>SUMIFS(Purchase!$F:$F,Purchase!$A:$A,Waterfall!$A159,Purchase!$D:$D,Waterfall!$C159,Purchase!$C:$C,Waterfall!CG$1)</f>
        <v>0</v>
      </c>
      <c r="CH159" s="4">
        <f>SUMIFS(Purchase!$F:$F,Purchase!$A:$A,Waterfall!$A159,Purchase!$D:$D,Waterfall!$C159,Purchase!$C:$C,Waterfall!CH$1)</f>
        <v>0</v>
      </c>
      <c r="CI159" s="4">
        <f>SUMIFS(Purchase!$F:$F,Purchase!$A:$A,Waterfall!$A159,Purchase!$D:$D,Waterfall!$C159,Purchase!$C:$C,Waterfall!CI$1)</f>
        <v>0</v>
      </c>
      <c r="CJ159" s="4">
        <f>SUMIFS(Purchase!$F:$F,Purchase!$A:$A,Waterfall!$A159,Purchase!$D:$D,Waterfall!$C159,Purchase!$C:$C,Waterfall!CJ$1)</f>
        <v>0</v>
      </c>
      <c r="CK159" s="4">
        <f>SUMIFS(Purchase!$F:$F,Purchase!$A:$A,Waterfall!$A159,Purchase!$D:$D,Waterfall!$C159,Purchase!$C:$C,Waterfall!CK$1)</f>
        <v>0</v>
      </c>
      <c r="CL159" s="4">
        <f>SUMIFS(Purchase!$F:$F,Purchase!$A:$A,Waterfall!$A159,Purchase!$D:$D,Waterfall!$C159,Purchase!$C:$C,Waterfall!CL$1)</f>
        <v>0</v>
      </c>
      <c r="CM159" s="4">
        <f>SUMIFS(Purchase!$F:$F,Purchase!$A:$A,Waterfall!$A159,Purchase!$D:$D,Waterfall!$C159,Purchase!$C:$C,Waterfall!CM$1)</f>
        <v>0</v>
      </c>
      <c r="CN159" s="4">
        <f>SUMIFS(Purchase!$F:$F,Purchase!$A:$A,Waterfall!$A159,Purchase!$D:$D,Waterfall!$C159,Purchase!$C:$C,Waterfall!CN$1)</f>
        <v>0</v>
      </c>
      <c r="CO159" s="4">
        <f>SUMIFS(Purchase!$F:$F,Purchase!$A:$A,Waterfall!$A159,Purchase!$D:$D,Waterfall!$C159,Purchase!$C:$C,Waterfall!CO$1)</f>
        <v>0</v>
      </c>
      <c r="CP159" s="4">
        <f>SUMIFS(Purchase!$F:$F,Purchase!$A:$A,Waterfall!$A159,Purchase!$D:$D,Waterfall!$C159,Purchase!$C:$C,Waterfall!CP$1)</f>
        <v>0</v>
      </c>
      <c r="CQ159" s="4">
        <f>SUMIFS(Purchase!$F:$F,Purchase!$A:$A,Waterfall!$A159,Purchase!$D:$D,Waterfall!$C159,Purchase!$C:$C,Waterfall!CQ$1)</f>
        <v>0</v>
      </c>
      <c r="CR159" s="4">
        <f>SUMIFS(Purchase!$F:$F,Purchase!$A:$A,Waterfall!$A159,Purchase!$D:$D,Waterfall!$C159,Purchase!$C:$C,Waterfall!CR$1)</f>
        <v>0</v>
      </c>
      <c r="CS159" s="4">
        <f>SUMIFS(Purchase!$F:$F,Purchase!$A:$A,Waterfall!$A159,Purchase!$D:$D,Waterfall!$C159,Purchase!$C:$C,Waterfall!CS$1)</f>
        <v>0</v>
      </c>
      <c r="CT159" s="4">
        <f>SUMIFS(Purchase!$F:$F,Purchase!$A:$A,Waterfall!$A159,Purchase!$D:$D,Waterfall!$C159,Purchase!$C:$C,Waterfall!CT$1)</f>
        <v>0</v>
      </c>
      <c r="CU159" s="4">
        <f>SUMIFS(Purchase!$F:$F,Purchase!$A:$A,Waterfall!$A159,Purchase!$D:$D,Waterfall!$C159,Purchase!$C:$C,Waterfall!CU$1)</f>
        <v>0</v>
      </c>
      <c r="CV159" s="4">
        <f>SUMIFS(Purchase!$F:$F,Purchase!$A:$A,Waterfall!$A159,Purchase!$D:$D,Waterfall!$C159,Purchase!$C:$C,Waterfall!CV$1)</f>
        <v>0</v>
      </c>
      <c r="CW159" s="4">
        <f>SUMIFS(Purchase!$F:$F,Purchase!$A:$A,Waterfall!$A159,Purchase!$D:$D,Waterfall!$C159,Purchase!$C:$C,Waterfall!CW$1)</f>
        <v>0</v>
      </c>
      <c r="CX159" s="4">
        <f>SUMIFS(Purchase!$F:$F,Purchase!$A:$A,Waterfall!$A159,Purchase!$D:$D,Waterfall!$C159,Purchase!$C:$C,Waterfall!CX$1)</f>
        <v>0</v>
      </c>
      <c r="CY159" s="4">
        <f>SUMIFS(Purchase!$F:$F,Purchase!$A:$A,Waterfall!$A159,Purchase!$D:$D,Waterfall!$C159,Purchase!$C:$C,Waterfall!CY$1)</f>
        <v>0</v>
      </c>
      <c r="CZ159" s="4">
        <f>SUMIFS(Purchase!$F:$F,Purchase!$A:$A,Waterfall!$A159,Purchase!$D:$D,Waterfall!$C159,Purchase!$C:$C,Waterfall!CZ$1)</f>
        <v>0</v>
      </c>
      <c r="DA159" s="4">
        <f>SUMIFS(Purchase!$F:$F,Purchase!$A:$A,Waterfall!$A159,Purchase!$D:$D,Waterfall!$C159,Purchase!$C:$C,Waterfall!DA$1)</f>
        <v>0</v>
      </c>
      <c r="DB159" s="4">
        <f>SUMIFS(Purchase!$F:$F,Purchase!$A:$A,Waterfall!$A159,Purchase!$D:$D,Waterfall!$C159,Purchase!$C:$C,Waterfall!DB$1)</f>
        <v>0</v>
      </c>
      <c r="DC159" s="4">
        <f>SUMIFS(Purchase!$F:$F,Purchase!$A:$A,Waterfall!$A159,Purchase!$D:$D,Waterfall!$C159,Purchase!$C:$C,Waterfall!DC$1)</f>
        <v>0</v>
      </c>
      <c r="DD159" s="4">
        <f>SUMIFS(Purchase!$F:$F,Purchase!$A:$A,Waterfall!$A159,Purchase!$D:$D,Waterfall!$C159,Purchase!$C:$C,Waterfall!DD$1)</f>
        <v>0</v>
      </c>
      <c r="DE159" s="4">
        <f>SUMIFS(Purchase!$F:$F,Purchase!$A:$A,Waterfall!$A159,Purchase!$D:$D,Waterfall!$C159,Purchase!$C:$C,Waterfall!DE$1)</f>
        <v>0</v>
      </c>
      <c r="DF159" s="4">
        <f>SUMIFS(Purchase!$F:$F,Purchase!$A:$A,Waterfall!$A159,Purchase!$D:$D,Waterfall!$C159,Purchase!$C:$C,Waterfall!DF$1)</f>
        <v>0</v>
      </c>
      <c r="DG159" s="4">
        <f>SUMIFS(Purchase!$F:$F,Purchase!$A:$A,Waterfall!$A159,Purchase!$D:$D,Waterfall!$C159,Purchase!$C:$C,Waterfall!DG$1)</f>
        <v>0</v>
      </c>
      <c r="DH159" s="4">
        <f>SUMIFS(Purchase!$F:$F,Purchase!$A:$A,Waterfall!$A159,Purchase!$D:$D,Waterfall!$C159,Purchase!$C:$C,Waterfall!DH$1)</f>
        <v>0</v>
      </c>
      <c r="DI159" s="4">
        <f>SUMIFS(Purchase!$F:$F,Purchase!$A:$A,Waterfall!$A159,Purchase!$D:$D,Waterfall!$C159,Purchase!$C:$C,Waterfall!DI$1)</f>
        <v>0</v>
      </c>
      <c r="DJ159" s="4">
        <f>SUMIFS(Purchase!$F:$F,Purchase!$A:$A,Waterfall!$A159,Purchase!$D:$D,Waterfall!$C159,Purchase!$C:$C,Waterfall!DJ$1)</f>
        <v>0</v>
      </c>
      <c r="DK159" s="4">
        <f>SUMIFS(Purchase!$F:$F,Purchase!$A:$A,Waterfall!$A159,Purchase!$D:$D,Waterfall!$C159,Purchase!$C:$C,Waterfall!DK$1)</f>
        <v>0</v>
      </c>
      <c r="DL159" s="4">
        <f>SUMIFS(Purchase!$F:$F,Purchase!$A:$A,Waterfall!$A159,Purchase!$D:$D,Waterfall!$C159,Purchase!$C:$C,Waterfall!DL$1)</f>
        <v>0</v>
      </c>
      <c r="DM159" s="4">
        <f>SUMIFS(Purchase!$F:$F,Purchase!$A:$A,Waterfall!$A159,Purchase!$D:$D,Waterfall!$C159,Purchase!$C:$C,Waterfall!DM$1)</f>
        <v>0</v>
      </c>
      <c r="DN159" s="4">
        <f>SUMIFS(Purchase!$F:$F,Purchase!$A:$A,Waterfall!$A159,Purchase!$D:$D,Waterfall!$C159,Purchase!$C:$C,Waterfall!DN$1)</f>
        <v>0</v>
      </c>
      <c r="DO159" s="4">
        <f>SUMIFS(Purchase!$F:$F,Purchase!$A:$A,Waterfall!$A159,Purchase!$D:$D,Waterfall!$C159,Purchase!$C:$C,Waterfall!DO$1)</f>
        <v>0</v>
      </c>
      <c r="DP159" s="4">
        <f>SUMIFS(Purchase!$F:$F,Purchase!$A:$A,Waterfall!$A159,Purchase!$D:$D,Waterfall!$C159,Purchase!$C:$C,Waterfall!DP$1)</f>
        <v>0</v>
      </c>
      <c r="DQ159" s="4">
        <f>SUMIFS(Purchase!$F:$F,Purchase!$A:$A,Waterfall!$A159,Purchase!$D:$D,Waterfall!$C159,Purchase!$C:$C,Waterfall!DQ$1)</f>
        <v>0</v>
      </c>
      <c r="DR159" s="4">
        <f>SUMIFS(Purchase!$F:$F,Purchase!$A:$A,Waterfall!$A159,Purchase!$D:$D,Waterfall!$C159,Purchase!$C:$C,Waterfall!DR$1)</f>
        <v>0</v>
      </c>
      <c r="DS159" s="4">
        <f>SUMIFS(Purchase!$F:$F,Purchase!$A:$A,Waterfall!$A159,Purchase!$D:$D,Waterfall!$C159,Purchase!$C:$C,Waterfall!DS$1)</f>
        <v>0</v>
      </c>
      <c r="DT159" s="4">
        <f>SUMIFS(Purchase!$F:$F,Purchase!$A:$A,Waterfall!$A159,Purchase!$D:$D,Waterfall!$C159,Purchase!$C:$C,Waterfall!DT$1)</f>
        <v>0</v>
      </c>
      <c r="DU159" s="4">
        <f>SUMIFS(Purchase!$F:$F,Purchase!$A:$A,Waterfall!$A159,Purchase!$D:$D,Waterfall!$C159,Purchase!$C:$C,Waterfall!DU$1)</f>
        <v>0</v>
      </c>
      <c r="DV159" s="4">
        <f>SUMIFS(Purchase!$F:$F,Purchase!$A:$A,Waterfall!$A159,Purchase!$D:$D,Waterfall!$C159,Purchase!$C:$C,Waterfall!DV$1)</f>
        <v>0</v>
      </c>
      <c r="DW159" s="4">
        <f>SUMIFS(Purchase!$F:$F,Purchase!$A:$A,Waterfall!$A159,Purchase!$D:$D,Waterfall!$C159,Purchase!$C:$C,Waterfall!DW$1)</f>
        <v>0</v>
      </c>
      <c r="DX159" s="4">
        <f>SUMIFS(Purchase!$F:$F,Purchase!$A:$A,Waterfall!$A159,Purchase!$D:$D,Waterfall!$C159,Purchase!$C:$C,Waterfall!DX$1)</f>
        <v>0</v>
      </c>
      <c r="DY159" s="4">
        <f>SUMIFS(Purchase!$F:$F,Purchase!$A:$A,Waterfall!$A159,Purchase!$D:$D,Waterfall!$C159,Purchase!$C:$C,Waterfall!DY$1)</f>
        <v>0</v>
      </c>
      <c r="DZ159" s="4">
        <f>SUMIFS(Purchase!$F:$F,Purchase!$A:$A,Waterfall!$A159,Purchase!$D:$D,Waterfall!$C159,Purchase!$C:$C,Waterfall!DZ$1)</f>
        <v>0</v>
      </c>
      <c r="EA159" s="4">
        <f>SUMIFS(Purchase!$F:$F,Purchase!$A:$A,Waterfall!$A159,Purchase!$D:$D,Waterfall!$C159,Purchase!$C:$C,Waterfall!EA$1)</f>
        <v>0</v>
      </c>
      <c r="EB159" s="4">
        <f>SUMIFS(Purchase!$F:$F,Purchase!$A:$A,Waterfall!$A159,Purchase!$D:$D,Waterfall!$C159,Purchase!$C:$C,Waterfall!EB$1)</f>
        <v>0</v>
      </c>
      <c r="EC159" s="4">
        <f>SUMIFS(Purchase!$F:$F,Purchase!$A:$A,Waterfall!$A159,Purchase!$D:$D,Waterfall!$C159,Purchase!$C:$C,Waterfall!EC$1)</f>
        <v>0</v>
      </c>
      <c r="ED159" s="4">
        <f>SUMIFS(Purchase!$F:$F,Purchase!$A:$A,Waterfall!$A159,Purchase!$D:$D,Waterfall!$C159,Purchase!$C:$C,Waterfall!ED$1)</f>
        <v>0</v>
      </c>
      <c r="EE159" s="4">
        <f>SUMIFS(Purchase!$F:$F,Purchase!$A:$A,Waterfall!$A159,Purchase!$D:$D,Waterfall!$C159,Purchase!$C:$C,Waterfall!EE$1)</f>
        <v>0</v>
      </c>
      <c r="EF159" s="4">
        <f>SUMIFS(Purchase!$F:$F,Purchase!$A:$A,Waterfall!$A159,Purchase!$D:$D,Waterfall!$C159,Purchase!$C:$C,Waterfall!EF$1)</f>
        <v>0</v>
      </c>
      <c r="EG159" s="4">
        <f>SUMIFS(Purchase!$F:$F,Purchase!$A:$A,Waterfall!$A159,Purchase!$D:$D,Waterfall!$C159,Purchase!$C:$C,Waterfall!EG$1)</f>
        <v>0</v>
      </c>
      <c r="EH159" s="4">
        <f>SUMIFS(Purchase!$F:$F,Purchase!$A:$A,Waterfall!$A159,Purchase!$D:$D,Waterfall!$C159,Purchase!$C:$C,Waterfall!EH$1)</f>
        <v>0</v>
      </c>
      <c r="EI159" s="4">
        <f>SUMIFS(Purchase!$F:$F,Purchase!$A:$A,Waterfall!$A159,Purchase!$D:$D,Waterfall!$C159,Purchase!$C:$C,Waterfall!EI$1)</f>
        <v>0</v>
      </c>
      <c r="EJ159" s="4">
        <f>SUMIFS(Purchase!$F:$F,Purchase!$A:$A,Waterfall!$A159,Purchase!$D:$D,Waterfall!$C159,Purchase!$C:$C,Waterfall!EJ$1)</f>
        <v>0</v>
      </c>
      <c r="EK159" s="4">
        <f>SUMIFS(Purchase!$F:$F,Purchase!$A:$A,Waterfall!$A159,Purchase!$D:$D,Waterfall!$C159,Purchase!$C:$C,Waterfall!EK$1)</f>
        <v>0</v>
      </c>
      <c r="EL159" s="4">
        <f>SUMIFS(Purchase!$F:$F,Purchase!$A:$A,Waterfall!$A159,Purchase!$D:$D,Waterfall!$C159,Purchase!$C:$C,Waterfall!EL$1)</f>
        <v>0</v>
      </c>
      <c r="EM159" s="4">
        <f>SUMIFS(Purchase!$F:$F,Purchase!$A:$A,Waterfall!$A159,Purchase!$D:$D,Waterfall!$C159,Purchase!$C:$C,Waterfall!EM$1)</f>
        <v>0</v>
      </c>
      <c r="EN159" s="4">
        <f>SUMIFS(Purchase!$F:$F,Purchase!$A:$A,Waterfall!$A159,Purchase!$D:$D,Waterfall!$C159,Purchase!$C:$C,Waterfall!EN$1)</f>
        <v>0</v>
      </c>
      <c r="EO159" s="4">
        <f>SUMIFS(Purchase!$F:$F,Purchase!$A:$A,Waterfall!$A159,Purchase!$D:$D,Waterfall!$C159,Purchase!$C:$C,Waterfall!EO$1)</f>
        <v>0</v>
      </c>
      <c r="EP159" s="4">
        <f>SUMIFS(Purchase!$F:$F,Purchase!$A:$A,Waterfall!$A159,Purchase!$D:$D,Waterfall!$C159,Purchase!$C:$C,Waterfall!EP$1)</f>
        <v>0</v>
      </c>
      <c r="EQ159" s="4">
        <f>SUMIFS(Purchase!$F:$F,Purchase!$A:$A,Waterfall!$A159,Purchase!$D:$D,Waterfall!$C159,Purchase!$C:$C,Waterfall!EQ$1)</f>
        <v>0</v>
      </c>
      <c r="ER159" s="4">
        <f>SUMIFS(Purchase!$F:$F,Purchase!$A:$A,Waterfall!$A159,Purchase!$D:$D,Waterfall!$C159,Purchase!$C:$C,Waterfall!ER$1)</f>
        <v>0</v>
      </c>
      <c r="ES159" s="4">
        <f>SUMIFS(Purchase!$F:$F,Purchase!$A:$A,Waterfall!$A159,Purchase!$D:$D,Waterfall!$C159,Purchase!$C:$C,Waterfall!ES$1)</f>
        <v>0</v>
      </c>
      <c r="ET159" s="4">
        <f>SUMIFS(Purchase!$F:$F,Purchase!$A:$A,Waterfall!$A159,Purchase!$D:$D,Waterfall!$C159,Purchase!$C:$C,Waterfall!ET$1)</f>
        <v>0</v>
      </c>
      <c r="EU159" s="4">
        <f>SUMIFS(Purchase!$F:$F,Purchase!$A:$A,Waterfall!$A159,Purchase!$D:$D,Waterfall!$C159,Purchase!$C:$C,Waterfall!EU$1)</f>
        <v>0</v>
      </c>
      <c r="EV159" s="4">
        <f>SUMIFS(Purchase!$F:$F,Purchase!$A:$A,Waterfall!$A159,Purchase!$D:$D,Waterfall!$C159,Purchase!$C:$C,Waterfall!EV$1)</f>
        <v>0</v>
      </c>
      <c r="EW159" s="4">
        <f>SUMIFS(Purchase!$F:$F,Purchase!$A:$A,Waterfall!$A159,Purchase!$D:$D,Waterfall!$C159,Purchase!$C:$C,Waterfall!EW$1)</f>
        <v>0</v>
      </c>
      <c r="EX159" s="4">
        <f>SUMIFS(Purchase!$F:$F,Purchase!$A:$A,Waterfall!$A159,Purchase!$D:$D,Waterfall!$C159,Purchase!$C:$C,Waterfall!EX$1)</f>
        <v>0</v>
      </c>
      <c r="EY159" s="4">
        <f>SUMIFS(Purchase!$F:$F,Purchase!$A:$A,Waterfall!$A159,Purchase!$D:$D,Waterfall!$C159,Purchase!$C:$C,Waterfall!EY$1)</f>
        <v>0</v>
      </c>
      <c r="EZ159" s="4">
        <f>SUMIFS(Purchase!$F:$F,Purchase!$A:$A,Waterfall!$A159,Purchase!$D:$D,Waterfall!$C159,Purchase!$C:$C,Waterfall!EZ$1)</f>
        <v>0</v>
      </c>
      <c r="FA159" s="4">
        <f>SUMIFS(Purchase!$F:$F,Purchase!$A:$A,Waterfall!$A159,Purchase!$D:$D,Waterfall!$C159,Purchase!$C:$C,Waterfall!FA$1)</f>
        <v>0</v>
      </c>
      <c r="FB159" s="4">
        <f>SUMIFS(Purchase!$F:$F,Purchase!$A:$A,Waterfall!$A159,Purchase!$D:$D,Waterfall!$C159,Purchase!$C:$C,Waterfall!FB$1)</f>
        <v>0</v>
      </c>
      <c r="FC159" s="4">
        <f>SUMIFS(Purchase!$F:$F,Purchase!$A:$A,Waterfall!$A159,Purchase!$D:$D,Waterfall!$C159,Purchase!$C:$C,Waterfall!FC$1)</f>
        <v>0</v>
      </c>
      <c r="FD159" s="4">
        <f>SUMIFS(Purchase!$F:$F,Purchase!$A:$A,Waterfall!$A159,Purchase!$D:$D,Waterfall!$C159,Purchase!$C:$C,Waterfall!FD$1)</f>
        <v>0</v>
      </c>
      <c r="FE159" s="4">
        <f>SUMIFS(Purchase!$F:$F,Purchase!$A:$A,Waterfall!$A159,Purchase!$D:$D,Waterfall!$C159,Purchase!$C:$C,Waterfall!FE$1)</f>
        <v>0</v>
      </c>
      <c r="FF159" s="4">
        <f>SUMIFS(Purchase!$F:$F,Purchase!$A:$A,Waterfall!$A159,Purchase!$D:$D,Waterfall!$C159,Purchase!$C:$C,Waterfall!FF$1)</f>
        <v>0</v>
      </c>
      <c r="FG159" s="4">
        <f>SUMIFS(Purchase!$F:$F,Purchase!$A:$A,Waterfall!$A159,Purchase!$D:$D,Waterfall!$C159,Purchase!$C:$C,Waterfall!FG$1)</f>
        <v>0</v>
      </c>
      <c r="FH159" s="4">
        <f>SUMIFS(Purchase!$F:$F,Purchase!$A:$A,Waterfall!$A159,Purchase!$D:$D,Waterfall!$C159,Purchase!$C:$C,Waterfall!FH$1)</f>
        <v>0</v>
      </c>
      <c r="FI159" s="4">
        <f>SUMIFS(Purchase!$F:$F,Purchase!$A:$A,Waterfall!$A159,Purchase!$D:$D,Waterfall!$C159,Purchase!$C:$C,Waterfall!FI$1)</f>
        <v>0</v>
      </c>
      <c r="FJ159" s="4">
        <f>SUMIFS(Purchase!$F:$F,Purchase!$A:$A,Waterfall!$A159,Purchase!$D:$D,Waterfall!$C159,Purchase!$C:$C,Waterfall!FJ$1)</f>
        <v>0</v>
      </c>
      <c r="FK159" s="4">
        <f>SUMIFS(Purchase!$F:$F,Purchase!$A:$A,Waterfall!$A159,Purchase!$D:$D,Waterfall!$C159,Purchase!$C:$C,Waterfall!FK$1)</f>
        <v>0</v>
      </c>
      <c r="FL159" s="4">
        <f>SUMIFS(Purchase!$F:$F,Purchase!$A:$A,Waterfall!$A159,Purchase!$D:$D,Waterfall!$C159,Purchase!$C:$C,Waterfall!FL$1)</f>
        <v>0</v>
      </c>
      <c r="FM159" s="4">
        <f>SUMIFS(Purchase!$F:$F,Purchase!$A:$A,Waterfall!$A159,Purchase!$D:$D,Waterfall!$C159,Purchase!$C:$C,Waterfall!FM$1)</f>
        <v>0</v>
      </c>
      <c r="FN159" s="4">
        <f>SUMIFS(Purchase!$F:$F,Purchase!$A:$A,Waterfall!$A159,Purchase!$D:$D,Waterfall!$C159,Purchase!$C:$C,Waterfall!FN$1)</f>
        <v>0</v>
      </c>
      <c r="FO159" s="4">
        <f>SUMIFS(Purchase!$F:$F,Purchase!$A:$A,Waterfall!$A159,Purchase!$D:$D,Waterfall!$C159,Purchase!$C:$C,Waterfall!FO$1)</f>
        <v>0</v>
      </c>
      <c r="FP159" s="4">
        <f>SUMIFS(Purchase!$F:$F,Purchase!$A:$A,Waterfall!$A159,Purchase!$D:$D,Waterfall!$C159,Purchase!$C:$C,Waterfall!FP$1)</f>
        <v>0</v>
      </c>
      <c r="FQ159" s="4">
        <f>SUMIFS(Purchase!$F:$F,Purchase!$A:$A,Waterfall!$A159,Purchase!$D:$D,Waterfall!$C159,Purchase!$C:$C,Waterfall!FQ$1)</f>
        <v>0</v>
      </c>
      <c r="FR159" s="4">
        <f>SUMIFS(Purchase!$F:$F,Purchase!$A:$A,Waterfall!$A159,Purchase!$D:$D,Waterfall!$C159,Purchase!$C:$C,Waterfall!FR$1)</f>
        <v>0</v>
      </c>
      <c r="FS159" s="4">
        <f>SUMIFS(Purchase!$F:$F,Purchase!$A:$A,Waterfall!$A159,Purchase!$D:$D,Waterfall!$C159,Purchase!$C:$C,Waterfall!FS$1)</f>
        <v>0</v>
      </c>
      <c r="FT159" s="4">
        <f>SUMIFS(Purchase!$F:$F,Purchase!$A:$A,Waterfall!$A159,Purchase!$D:$D,Waterfall!$C159,Purchase!$C:$C,Waterfall!FT$1)</f>
        <v>0</v>
      </c>
      <c r="FU159" s="4">
        <f>SUMIFS(Purchase!$F:$F,Purchase!$A:$A,Waterfall!$A159,Purchase!$D:$D,Waterfall!$C159,Purchase!$C:$C,Waterfall!FU$1)</f>
        <v>0</v>
      </c>
      <c r="FV159" s="4">
        <f>SUMIFS(Purchase!$F:$F,Purchase!$A:$A,Waterfall!$A159,Purchase!$D:$D,Waterfall!$C159,Purchase!$C:$C,Waterfall!FV$1)</f>
        <v>0</v>
      </c>
      <c r="FW159" s="4">
        <f>SUMIFS(Purchase!$F:$F,Purchase!$A:$A,Waterfall!$A159,Purchase!$D:$D,Waterfall!$C159,Purchase!$C:$C,Waterfall!FW$1)</f>
        <v>0</v>
      </c>
      <c r="FX159" s="4">
        <f>SUMIFS(Purchase!$F:$F,Purchase!$A:$A,Waterfall!$A159,Purchase!$D:$D,Waterfall!$C159,Purchase!$C:$C,Waterfall!FX$1)</f>
        <v>0</v>
      </c>
      <c r="FY159" s="4">
        <f>SUMIFS(Purchase!$F:$F,Purchase!$A:$A,Waterfall!$A159,Purchase!$D:$D,Waterfall!$C159,Purchase!$C:$C,Waterfall!FY$1)</f>
        <v>0</v>
      </c>
      <c r="FZ159" s="4">
        <f>SUMIFS(Purchase!$F:$F,Purchase!$A:$A,Waterfall!$A159,Purchase!$D:$D,Waterfall!$C159,Purchase!$C:$C,Waterfall!FZ$1)</f>
        <v>0</v>
      </c>
      <c r="GA159" s="4">
        <f>SUMIFS(Purchase!$F:$F,Purchase!$A:$A,Waterfall!$A159,Purchase!$D:$D,Waterfall!$C159,Purchase!$C:$C,Waterfall!GA$1)</f>
        <v>0</v>
      </c>
      <c r="GB159" s="4">
        <f>SUMIFS(Purchase!$F:$F,Purchase!$A:$A,Waterfall!$A159,Purchase!$D:$D,Waterfall!$C159,Purchase!$C:$C,Waterfall!GB$1)</f>
        <v>0</v>
      </c>
      <c r="GC159" s="4">
        <f>SUMIFS(Purchase!$F:$F,Purchase!$A:$A,Waterfall!$A159,Purchase!$D:$D,Waterfall!$C159,Purchase!$C:$C,Waterfall!GC$1)</f>
        <v>0</v>
      </c>
      <c r="GD159" s="4">
        <f>SUMIFS(Purchase!$F:$F,Purchase!$A:$A,Waterfall!$A159,Purchase!$D:$D,Waterfall!$C159,Purchase!$C:$C,Waterfall!GD$1)</f>
        <v>0</v>
      </c>
      <c r="GE159" s="4">
        <f>SUMIFS(Purchase!$F:$F,Purchase!$A:$A,Waterfall!$A159,Purchase!$D:$D,Waterfall!$C159,Purchase!$C:$C,Waterfall!GE$1)</f>
        <v>0</v>
      </c>
      <c r="GF159" s="4">
        <f>SUMIFS(Purchase!$F:$F,Purchase!$A:$A,Waterfall!$A159,Purchase!$D:$D,Waterfall!$C159,Purchase!$C:$C,Waterfall!GF$1)</f>
        <v>0</v>
      </c>
      <c r="GG159" s="4">
        <f>SUMIFS(Purchase!$F:$F,Purchase!$A:$A,Waterfall!$A159,Purchase!$D:$D,Waterfall!$C159,Purchase!$C:$C,Waterfall!GG$1)</f>
        <v>0</v>
      </c>
      <c r="GH159" s="4">
        <f>SUMIFS(Purchase!$F:$F,Purchase!$A:$A,Waterfall!$A159,Purchase!$D:$D,Waterfall!$C159,Purchase!$C:$C,Waterfall!GH$1)</f>
        <v>0</v>
      </c>
      <c r="GI159" s="4">
        <f>SUMIFS(Purchase!$F:$F,Purchase!$A:$A,Waterfall!$A159,Purchase!$D:$D,Waterfall!$C159,Purchase!$C:$C,Waterfall!GI$1)</f>
        <v>0</v>
      </c>
    </row>
    <row r="160" spans="1:191" x14ac:dyDescent="0.35">
      <c r="A160" s="8">
        <f t="shared" si="5"/>
        <v>1</v>
      </c>
      <c r="B160" s="2" t="str">
        <f>VLOOKUP($A160,Centers!$B$1:$C$120,2,)</f>
        <v>GATE</v>
      </c>
      <c r="C160" s="3">
        <v>45037</v>
      </c>
      <c r="D160" s="4">
        <f>IF($A160=1,SUM(SUMIFS(Indent!$E:$E,Indent!$C:$C,Waterfall!$C160,Indent!$A:$A,Centers!$A$2),SUMIFS(Indent!$E:$E,Indent!$C:$C,Waterfall!$C160,Indent!$A:$A,Centers!$A$3),SUMIFS(Indent!$E:$E,Indent!$C:$C,Waterfall!$C160,Indent!$A:$A,Centers!$A$4),SUMIFS(Indent!$E:$E,Indent!$C:$C,Waterfall!$C160,Indent!$A:$A,Centers!$A$5),SUMIFS(Indent!$E:$E,Indent!$C:$C,Waterfall!$C160,Indent!$A:$A,Centers!$A$6),SUMIFS(Indent!$E:$E,Indent!$C:$C,Waterfall!$C160,Indent!$A:$A,Centers!$A$7),SUMIFS(Indent!$E:$E,Indent!$C:$C,Waterfall!$C160,Indent!$A:$A,Centers!$A$8)),SUMIFS(Indent!$E:$E,Indent!$C:$C,Waterfall!$C160,Indent!$A:$A,$A160))</f>
        <v>0</v>
      </c>
      <c r="E160" s="4">
        <f>SUMIFS(Purchase!$F:$F,Purchase!$A:$A,Waterfall!$A160,Purchase!$D:$D,Waterfall!$C160,Purchase!$C:$C,Waterfall!E$1)</f>
        <v>0</v>
      </c>
      <c r="F160" s="4">
        <f>SUMIFS(Purchase!$F:$F,Purchase!$A:$A,Waterfall!$A160,Purchase!$D:$D,Waterfall!$C160,Purchase!$C:$C,Waterfall!F$1)</f>
        <v>0</v>
      </c>
      <c r="G160" s="4">
        <f>SUMIFS(Purchase!$F:$F,Purchase!$A:$A,Waterfall!$A160,Purchase!$D:$D,Waterfall!$C160,Purchase!$C:$C,Waterfall!G$1)</f>
        <v>0</v>
      </c>
      <c r="H160" s="4">
        <f>SUMIFS(Purchase!$F:$F,Purchase!$A:$A,Waterfall!$A160,Purchase!$D:$D,Waterfall!$C160,Purchase!$C:$C,Waterfall!H$1)</f>
        <v>0</v>
      </c>
      <c r="I160" s="4">
        <f>SUMIFS(Purchase!$F:$F,Purchase!$A:$A,Waterfall!$A160,Purchase!$D:$D,Waterfall!$C160,Purchase!$C:$C,Waterfall!I$1)</f>
        <v>0</v>
      </c>
      <c r="J160" s="4">
        <f>SUMIFS(Purchase!$F:$F,Purchase!$A:$A,Waterfall!$A160,Purchase!$D:$D,Waterfall!$C160,Purchase!$C:$C,Waterfall!J$1)</f>
        <v>0</v>
      </c>
      <c r="K160" s="4">
        <f>SUMIFS(Purchase!$F:$F,Purchase!$A:$A,Waterfall!$A160,Purchase!$D:$D,Waterfall!$C160,Purchase!$C:$C,Waterfall!K$1)</f>
        <v>0</v>
      </c>
      <c r="L160" s="4">
        <f>SUMIFS(Purchase!$F:$F,Purchase!$A:$A,Waterfall!$A160,Purchase!$D:$D,Waterfall!$C160,Purchase!$C:$C,Waterfall!L$1)</f>
        <v>0</v>
      </c>
      <c r="M160" s="4">
        <f>SUMIFS(Purchase!$F:$F,Purchase!$A:$A,Waterfall!$A160,Purchase!$D:$D,Waterfall!$C160,Purchase!$C:$C,Waterfall!M$1)</f>
        <v>0</v>
      </c>
      <c r="N160" s="4">
        <f>SUMIFS(Purchase!$F:$F,Purchase!$A:$A,Waterfall!$A160,Purchase!$D:$D,Waterfall!$C160,Purchase!$C:$C,Waterfall!N$1)</f>
        <v>0</v>
      </c>
      <c r="O160" s="4">
        <f>SUMIFS(Purchase!$F:$F,Purchase!$A:$A,Waterfall!$A160,Purchase!$D:$D,Waterfall!$C160,Purchase!$C:$C,Waterfall!O$1)</f>
        <v>0</v>
      </c>
      <c r="P160" s="4">
        <f>SUMIFS(Purchase!$F:$F,Purchase!$A:$A,Waterfall!$A160,Purchase!$D:$D,Waterfall!$C160,Purchase!$C:$C,Waterfall!P$1)</f>
        <v>0</v>
      </c>
      <c r="Q160" s="4">
        <f>SUMIFS(Purchase!$F:$F,Purchase!$A:$A,Waterfall!$A160,Purchase!$D:$D,Waterfall!$C160,Purchase!$C:$C,Waterfall!Q$1)</f>
        <v>0</v>
      </c>
      <c r="R160" s="4">
        <f>SUMIFS(Purchase!$F:$F,Purchase!$A:$A,Waterfall!$A160,Purchase!$D:$D,Waterfall!$C160,Purchase!$C:$C,Waterfall!R$1)</f>
        <v>0</v>
      </c>
      <c r="S160" s="4">
        <f>SUMIFS(Purchase!$F:$F,Purchase!$A:$A,Waterfall!$A160,Purchase!$D:$D,Waterfall!$C160,Purchase!$C:$C,Waterfall!S$1)</f>
        <v>0</v>
      </c>
      <c r="T160" s="4">
        <f>SUMIFS(Purchase!$F:$F,Purchase!$A:$A,Waterfall!$A160,Purchase!$D:$D,Waterfall!$C160,Purchase!$C:$C,Waterfall!T$1)</f>
        <v>0</v>
      </c>
      <c r="U160" s="4">
        <f>SUMIFS(Purchase!$F:$F,Purchase!$A:$A,Waterfall!$A160,Purchase!$D:$D,Waterfall!$C160,Purchase!$C:$C,Waterfall!U$1)</f>
        <v>0</v>
      </c>
      <c r="V160" s="4">
        <f>SUMIFS(Purchase!$F:$F,Purchase!$A:$A,Waterfall!$A160,Purchase!$D:$D,Waterfall!$C160,Purchase!$C:$C,Waterfall!V$1)</f>
        <v>0</v>
      </c>
      <c r="W160" s="4">
        <f>SUMIFS(Purchase!$F:$F,Purchase!$A:$A,Waterfall!$A160,Purchase!$D:$D,Waterfall!$C160,Purchase!$C:$C,Waterfall!W$1)</f>
        <v>0</v>
      </c>
      <c r="X160" s="4">
        <f>SUMIFS(Purchase!$F:$F,Purchase!$A:$A,Waterfall!$A160,Purchase!$D:$D,Waterfall!$C160,Purchase!$C:$C,Waterfall!X$1)</f>
        <v>0</v>
      </c>
      <c r="Y160" s="4">
        <f>SUMIFS(Purchase!$F:$F,Purchase!$A:$A,Waterfall!$A160,Purchase!$D:$D,Waterfall!$C160,Purchase!$C:$C,Waterfall!Y$1)</f>
        <v>0</v>
      </c>
      <c r="Z160" s="4">
        <f>SUMIFS(Purchase!$F:$F,Purchase!$A:$A,Waterfall!$A160,Purchase!$D:$D,Waterfall!$C160,Purchase!$C:$C,Waterfall!Z$1)</f>
        <v>0</v>
      </c>
      <c r="AA160" s="4">
        <f>SUMIFS(Purchase!$F:$F,Purchase!$A:$A,Waterfall!$A160,Purchase!$D:$D,Waterfall!$C160,Purchase!$C:$C,Waterfall!AA$1)</f>
        <v>0</v>
      </c>
      <c r="AB160" s="4">
        <f>SUMIFS(Purchase!$F:$F,Purchase!$A:$A,Waterfall!$A160,Purchase!$D:$D,Waterfall!$C160,Purchase!$C:$C,Waterfall!AB$1)</f>
        <v>0</v>
      </c>
      <c r="AC160" s="4">
        <f>SUMIFS(Purchase!$F:$F,Purchase!$A:$A,Waterfall!$A160,Purchase!$D:$D,Waterfall!$C160,Purchase!$C:$C,Waterfall!AC$1)</f>
        <v>0</v>
      </c>
      <c r="AD160" s="4">
        <f>SUMIFS(Purchase!$F:$F,Purchase!$A:$A,Waterfall!$A160,Purchase!$D:$D,Waterfall!$C160,Purchase!$C:$C,Waterfall!AD$1)</f>
        <v>0</v>
      </c>
      <c r="AE160" s="4">
        <f>SUMIFS(Purchase!$F:$F,Purchase!$A:$A,Waterfall!$A160,Purchase!$D:$D,Waterfall!$C160,Purchase!$C:$C,Waterfall!AE$1)</f>
        <v>0</v>
      </c>
      <c r="AF160" s="4">
        <f>SUMIFS(Purchase!$F:$F,Purchase!$A:$A,Waterfall!$A160,Purchase!$D:$D,Waterfall!$C160,Purchase!$C:$C,Waterfall!AF$1)</f>
        <v>0</v>
      </c>
      <c r="AG160" s="4">
        <f>SUMIFS(Purchase!$F:$F,Purchase!$A:$A,Waterfall!$A160,Purchase!$D:$D,Waterfall!$C160,Purchase!$C:$C,Waterfall!AG$1)</f>
        <v>0</v>
      </c>
      <c r="AH160" s="4">
        <f>SUMIFS(Purchase!$F:$F,Purchase!$A:$A,Waterfall!$A160,Purchase!$D:$D,Waterfall!$C160,Purchase!$C:$C,Waterfall!AH$1)</f>
        <v>0</v>
      </c>
      <c r="AI160" s="4">
        <f>SUMIFS(Purchase!$F:$F,Purchase!$A:$A,Waterfall!$A160,Purchase!$D:$D,Waterfall!$C160,Purchase!$C:$C,Waterfall!AI$1)</f>
        <v>0</v>
      </c>
      <c r="AJ160" s="4">
        <f>SUMIFS(Purchase!$F:$F,Purchase!$A:$A,Waterfall!$A160,Purchase!$D:$D,Waterfall!$C160,Purchase!$C:$C,Waterfall!AJ$1)</f>
        <v>0</v>
      </c>
      <c r="AK160" s="4">
        <f>SUMIFS(Purchase!$F:$F,Purchase!$A:$A,Waterfall!$A160,Purchase!$D:$D,Waterfall!$C160,Purchase!$C:$C,Waterfall!AK$1)</f>
        <v>0</v>
      </c>
      <c r="AL160" s="4">
        <f>SUMIFS(Purchase!$F:$F,Purchase!$A:$A,Waterfall!$A160,Purchase!$D:$D,Waterfall!$C160,Purchase!$C:$C,Waterfall!AL$1)</f>
        <v>0</v>
      </c>
      <c r="AM160" s="4">
        <f>SUMIFS(Purchase!$F:$F,Purchase!$A:$A,Waterfall!$A160,Purchase!$D:$D,Waterfall!$C160,Purchase!$C:$C,Waterfall!AM$1)</f>
        <v>0</v>
      </c>
      <c r="AN160" s="4">
        <f>SUMIFS(Purchase!$F:$F,Purchase!$A:$A,Waterfall!$A160,Purchase!$D:$D,Waterfall!$C160,Purchase!$C:$C,Waterfall!AN$1)</f>
        <v>0</v>
      </c>
      <c r="AO160" s="4">
        <f>SUMIFS(Purchase!$F:$F,Purchase!$A:$A,Waterfall!$A160,Purchase!$D:$D,Waterfall!$C160,Purchase!$C:$C,Waterfall!AO$1)</f>
        <v>0</v>
      </c>
      <c r="AP160" s="4">
        <f>SUMIFS(Purchase!$F:$F,Purchase!$A:$A,Waterfall!$A160,Purchase!$D:$D,Waterfall!$C160,Purchase!$C:$C,Waterfall!AP$1)</f>
        <v>0</v>
      </c>
      <c r="AQ160" s="4">
        <f>SUMIFS(Purchase!$F:$F,Purchase!$A:$A,Waterfall!$A160,Purchase!$D:$D,Waterfall!$C160,Purchase!$C:$C,Waterfall!AQ$1)</f>
        <v>0</v>
      </c>
      <c r="AR160" s="4">
        <f>SUMIFS(Purchase!$F:$F,Purchase!$A:$A,Waterfall!$A160,Purchase!$D:$D,Waterfall!$C160,Purchase!$C:$C,Waterfall!AR$1)</f>
        <v>0</v>
      </c>
      <c r="AS160" s="4">
        <f>SUMIFS(Purchase!$F:$F,Purchase!$A:$A,Waterfall!$A160,Purchase!$D:$D,Waterfall!$C160,Purchase!$C:$C,Waterfall!AS$1)</f>
        <v>0</v>
      </c>
      <c r="AT160" s="4">
        <f>SUMIFS(Purchase!$F:$F,Purchase!$A:$A,Waterfall!$A160,Purchase!$D:$D,Waterfall!$C160,Purchase!$C:$C,Waterfall!AT$1)</f>
        <v>0</v>
      </c>
      <c r="AU160" s="4">
        <f>SUMIFS(Purchase!$F:$F,Purchase!$A:$A,Waterfall!$A160,Purchase!$D:$D,Waterfall!$C160,Purchase!$C:$C,Waterfall!AU$1)</f>
        <v>0</v>
      </c>
      <c r="AV160" s="4">
        <f>SUMIFS(Purchase!$F:$F,Purchase!$A:$A,Waterfall!$A160,Purchase!$D:$D,Waterfall!$C160,Purchase!$C:$C,Waterfall!AV$1)</f>
        <v>0</v>
      </c>
      <c r="AW160" s="4">
        <f>SUMIFS(Purchase!$F:$F,Purchase!$A:$A,Waterfall!$A160,Purchase!$D:$D,Waterfall!$C160,Purchase!$C:$C,Waterfall!AW$1)</f>
        <v>0</v>
      </c>
      <c r="AX160" s="4">
        <f>SUMIFS(Purchase!$F:$F,Purchase!$A:$A,Waterfall!$A160,Purchase!$D:$D,Waterfall!$C160,Purchase!$C:$C,Waterfall!AX$1)</f>
        <v>0</v>
      </c>
      <c r="AY160" s="4">
        <f>SUMIFS(Purchase!$F:$F,Purchase!$A:$A,Waterfall!$A160,Purchase!$D:$D,Waterfall!$C160,Purchase!$C:$C,Waterfall!AY$1)</f>
        <v>0</v>
      </c>
      <c r="AZ160" s="4">
        <f>SUMIFS(Purchase!$F:$F,Purchase!$A:$A,Waterfall!$A160,Purchase!$D:$D,Waterfall!$C160,Purchase!$C:$C,Waterfall!AZ$1)</f>
        <v>0</v>
      </c>
      <c r="BA160" s="4">
        <f>SUMIFS(Purchase!$F:$F,Purchase!$A:$A,Waterfall!$A160,Purchase!$D:$D,Waterfall!$C160,Purchase!$C:$C,Waterfall!BA$1)</f>
        <v>0</v>
      </c>
      <c r="BB160" s="4">
        <f>SUMIFS(Purchase!$F:$F,Purchase!$A:$A,Waterfall!$A160,Purchase!$D:$D,Waterfall!$C160,Purchase!$C:$C,Waterfall!BB$1)</f>
        <v>0</v>
      </c>
      <c r="BC160" s="4">
        <f>SUMIFS(Purchase!$F:$F,Purchase!$A:$A,Waterfall!$A160,Purchase!$D:$D,Waterfall!$C160,Purchase!$C:$C,Waterfall!BC$1)</f>
        <v>0</v>
      </c>
      <c r="BD160" s="4">
        <f>SUMIFS(Purchase!$F:$F,Purchase!$A:$A,Waterfall!$A160,Purchase!$D:$D,Waterfall!$C160,Purchase!$C:$C,Waterfall!BD$1)</f>
        <v>0</v>
      </c>
      <c r="BE160" s="4">
        <f>SUMIFS(Purchase!$F:$F,Purchase!$A:$A,Waterfall!$A160,Purchase!$D:$D,Waterfall!$C160,Purchase!$C:$C,Waterfall!BE$1)</f>
        <v>0</v>
      </c>
      <c r="BF160" s="4">
        <f>SUMIFS(Purchase!$F:$F,Purchase!$A:$A,Waterfall!$A160,Purchase!$D:$D,Waterfall!$C160,Purchase!$C:$C,Waterfall!BF$1)</f>
        <v>0</v>
      </c>
      <c r="BG160" s="4">
        <f>SUMIFS(Purchase!$F:$F,Purchase!$A:$A,Waterfall!$A160,Purchase!$D:$D,Waterfall!$C160,Purchase!$C:$C,Waterfall!BG$1)</f>
        <v>0</v>
      </c>
      <c r="BH160" s="4">
        <f>SUMIFS(Purchase!$F:$F,Purchase!$A:$A,Waterfall!$A160,Purchase!$D:$D,Waterfall!$C160,Purchase!$C:$C,Waterfall!BH$1)</f>
        <v>0</v>
      </c>
      <c r="BI160" s="4">
        <f>SUMIFS(Purchase!$F:$F,Purchase!$A:$A,Waterfall!$A160,Purchase!$D:$D,Waterfall!$C160,Purchase!$C:$C,Waterfall!BI$1)</f>
        <v>0</v>
      </c>
      <c r="BJ160" s="4">
        <f>SUMIFS(Purchase!$F:$F,Purchase!$A:$A,Waterfall!$A160,Purchase!$D:$D,Waterfall!$C160,Purchase!$C:$C,Waterfall!BJ$1)</f>
        <v>0</v>
      </c>
      <c r="BK160" s="4">
        <f>SUMIFS(Purchase!$F:$F,Purchase!$A:$A,Waterfall!$A160,Purchase!$D:$D,Waterfall!$C160,Purchase!$C:$C,Waterfall!BK$1)</f>
        <v>0</v>
      </c>
      <c r="BL160" s="4">
        <f>SUMIFS(Purchase!$F:$F,Purchase!$A:$A,Waterfall!$A160,Purchase!$D:$D,Waterfall!$C160,Purchase!$C:$C,Waterfall!BL$1)</f>
        <v>0</v>
      </c>
      <c r="BM160" s="4">
        <f>SUMIFS(Purchase!$F:$F,Purchase!$A:$A,Waterfall!$A160,Purchase!$D:$D,Waterfall!$C160,Purchase!$C:$C,Waterfall!BM$1)</f>
        <v>0</v>
      </c>
      <c r="BN160" s="4">
        <f>SUMIFS(Purchase!$F:$F,Purchase!$A:$A,Waterfall!$A160,Purchase!$D:$D,Waterfall!$C160,Purchase!$C:$C,Waterfall!BN$1)</f>
        <v>0</v>
      </c>
      <c r="BO160" s="4">
        <f>SUMIFS(Purchase!$F:$F,Purchase!$A:$A,Waterfall!$A160,Purchase!$D:$D,Waterfall!$C160,Purchase!$C:$C,Waterfall!BO$1)</f>
        <v>0</v>
      </c>
      <c r="BP160" s="4">
        <f>SUMIFS(Purchase!$F:$F,Purchase!$A:$A,Waterfall!$A160,Purchase!$D:$D,Waterfall!$C160,Purchase!$C:$C,Waterfall!BP$1)</f>
        <v>0</v>
      </c>
      <c r="BQ160" s="4">
        <f>SUMIFS(Purchase!$F:$F,Purchase!$A:$A,Waterfall!$A160,Purchase!$D:$D,Waterfall!$C160,Purchase!$C:$C,Waterfall!BQ$1)</f>
        <v>0</v>
      </c>
      <c r="BR160" s="4">
        <f>SUMIFS(Purchase!$F:$F,Purchase!$A:$A,Waterfall!$A160,Purchase!$D:$D,Waterfall!$C160,Purchase!$C:$C,Waterfall!BR$1)</f>
        <v>0</v>
      </c>
      <c r="BS160" s="4">
        <f>SUMIFS(Purchase!$F:$F,Purchase!$A:$A,Waterfall!$A160,Purchase!$D:$D,Waterfall!$C160,Purchase!$C:$C,Waterfall!BS$1)</f>
        <v>0</v>
      </c>
      <c r="BT160" s="4">
        <f>SUMIFS(Purchase!$F:$F,Purchase!$A:$A,Waterfall!$A160,Purchase!$D:$D,Waterfall!$C160,Purchase!$C:$C,Waterfall!BT$1)</f>
        <v>0</v>
      </c>
      <c r="BU160" s="4">
        <f>SUMIFS(Purchase!$F:$F,Purchase!$A:$A,Waterfall!$A160,Purchase!$D:$D,Waterfall!$C160,Purchase!$C:$C,Waterfall!BU$1)</f>
        <v>0</v>
      </c>
      <c r="BV160" s="4">
        <f>SUMIFS(Purchase!$F:$F,Purchase!$A:$A,Waterfall!$A160,Purchase!$D:$D,Waterfall!$C160,Purchase!$C:$C,Waterfall!BV$1)</f>
        <v>0</v>
      </c>
      <c r="BW160" s="4">
        <f>SUMIFS(Purchase!$F:$F,Purchase!$A:$A,Waterfall!$A160,Purchase!$D:$D,Waterfall!$C160,Purchase!$C:$C,Waterfall!BW$1)</f>
        <v>0</v>
      </c>
      <c r="BX160" s="4">
        <f>SUMIFS(Purchase!$F:$F,Purchase!$A:$A,Waterfall!$A160,Purchase!$D:$D,Waterfall!$C160,Purchase!$C:$C,Waterfall!BX$1)</f>
        <v>0</v>
      </c>
      <c r="BY160" s="4">
        <f>SUMIFS(Purchase!$F:$F,Purchase!$A:$A,Waterfall!$A160,Purchase!$D:$D,Waterfall!$C160,Purchase!$C:$C,Waterfall!BY$1)</f>
        <v>0</v>
      </c>
      <c r="BZ160" s="4">
        <f>SUMIFS(Purchase!$F:$F,Purchase!$A:$A,Waterfall!$A160,Purchase!$D:$D,Waterfall!$C160,Purchase!$C:$C,Waterfall!BZ$1)</f>
        <v>0</v>
      </c>
      <c r="CA160" s="4">
        <f>SUMIFS(Purchase!$F:$F,Purchase!$A:$A,Waterfall!$A160,Purchase!$D:$D,Waterfall!$C160,Purchase!$C:$C,Waterfall!CA$1)</f>
        <v>0</v>
      </c>
      <c r="CB160" s="4">
        <f>SUMIFS(Purchase!$F:$F,Purchase!$A:$A,Waterfall!$A160,Purchase!$D:$D,Waterfall!$C160,Purchase!$C:$C,Waterfall!CB$1)</f>
        <v>0</v>
      </c>
      <c r="CC160" s="4">
        <f>SUMIFS(Purchase!$F:$F,Purchase!$A:$A,Waterfall!$A160,Purchase!$D:$D,Waterfall!$C160,Purchase!$C:$C,Waterfall!CC$1)</f>
        <v>0</v>
      </c>
      <c r="CD160" s="4">
        <f>SUMIFS(Purchase!$F:$F,Purchase!$A:$A,Waterfall!$A160,Purchase!$D:$D,Waterfall!$C160,Purchase!$C:$C,Waterfall!CD$1)</f>
        <v>0</v>
      </c>
      <c r="CE160" s="4">
        <f>SUMIFS(Purchase!$F:$F,Purchase!$A:$A,Waterfall!$A160,Purchase!$D:$D,Waterfall!$C160,Purchase!$C:$C,Waterfall!CE$1)</f>
        <v>0</v>
      </c>
      <c r="CF160" s="4">
        <f>SUMIFS(Purchase!$F:$F,Purchase!$A:$A,Waterfall!$A160,Purchase!$D:$D,Waterfall!$C160,Purchase!$C:$C,Waterfall!CF$1)</f>
        <v>0</v>
      </c>
      <c r="CG160" s="4">
        <f>SUMIFS(Purchase!$F:$F,Purchase!$A:$A,Waterfall!$A160,Purchase!$D:$D,Waterfall!$C160,Purchase!$C:$C,Waterfall!CG$1)</f>
        <v>0</v>
      </c>
      <c r="CH160" s="4">
        <f>SUMIFS(Purchase!$F:$F,Purchase!$A:$A,Waterfall!$A160,Purchase!$D:$D,Waterfall!$C160,Purchase!$C:$C,Waterfall!CH$1)</f>
        <v>0</v>
      </c>
      <c r="CI160" s="4">
        <f>SUMIFS(Purchase!$F:$F,Purchase!$A:$A,Waterfall!$A160,Purchase!$D:$D,Waterfall!$C160,Purchase!$C:$C,Waterfall!CI$1)</f>
        <v>0</v>
      </c>
      <c r="CJ160" s="4">
        <f>SUMIFS(Purchase!$F:$F,Purchase!$A:$A,Waterfall!$A160,Purchase!$D:$D,Waterfall!$C160,Purchase!$C:$C,Waterfall!CJ$1)</f>
        <v>0</v>
      </c>
      <c r="CK160" s="4">
        <f>SUMIFS(Purchase!$F:$F,Purchase!$A:$A,Waterfall!$A160,Purchase!$D:$D,Waterfall!$C160,Purchase!$C:$C,Waterfall!CK$1)</f>
        <v>0</v>
      </c>
      <c r="CL160" s="4">
        <f>SUMIFS(Purchase!$F:$F,Purchase!$A:$A,Waterfall!$A160,Purchase!$D:$D,Waterfall!$C160,Purchase!$C:$C,Waterfall!CL$1)</f>
        <v>0</v>
      </c>
      <c r="CM160" s="4">
        <f>SUMIFS(Purchase!$F:$F,Purchase!$A:$A,Waterfall!$A160,Purchase!$D:$D,Waterfall!$C160,Purchase!$C:$C,Waterfall!CM$1)</f>
        <v>0</v>
      </c>
      <c r="CN160" s="4">
        <f>SUMIFS(Purchase!$F:$F,Purchase!$A:$A,Waterfall!$A160,Purchase!$D:$D,Waterfall!$C160,Purchase!$C:$C,Waterfall!CN$1)</f>
        <v>0</v>
      </c>
      <c r="CO160" s="4">
        <f>SUMIFS(Purchase!$F:$F,Purchase!$A:$A,Waterfall!$A160,Purchase!$D:$D,Waterfall!$C160,Purchase!$C:$C,Waterfall!CO$1)</f>
        <v>0</v>
      </c>
      <c r="CP160" s="4">
        <f>SUMIFS(Purchase!$F:$F,Purchase!$A:$A,Waterfall!$A160,Purchase!$D:$D,Waterfall!$C160,Purchase!$C:$C,Waterfall!CP$1)</f>
        <v>0</v>
      </c>
      <c r="CQ160" s="4">
        <f>SUMIFS(Purchase!$F:$F,Purchase!$A:$A,Waterfall!$A160,Purchase!$D:$D,Waterfall!$C160,Purchase!$C:$C,Waterfall!CQ$1)</f>
        <v>0</v>
      </c>
      <c r="CR160" s="4">
        <f>SUMIFS(Purchase!$F:$F,Purchase!$A:$A,Waterfall!$A160,Purchase!$D:$D,Waterfall!$C160,Purchase!$C:$C,Waterfall!CR$1)</f>
        <v>0</v>
      </c>
      <c r="CS160" s="4">
        <f>SUMIFS(Purchase!$F:$F,Purchase!$A:$A,Waterfall!$A160,Purchase!$D:$D,Waterfall!$C160,Purchase!$C:$C,Waterfall!CS$1)</f>
        <v>0</v>
      </c>
      <c r="CT160" s="4">
        <f>SUMIFS(Purchase!$F:$F,Purchase!$A:$A,Waterfall!$A160,Purchase!$D:$D,Waterfall!$C160,Purchase!$C:$C,Waterfall!CT$1)</f>
        <v>0</v>
      </c>
      <c r="CU160" s="4">
        <f>SUMIFS(Purchase!$F:$F,Purchase!$A:$A,Waterfall!$A160,Purchase!$D:$D,Waterfall!$C160,Purchase!$C:$C,Waterfall!CU$1)</f>
        <v>0</v>
      </c>
      <c r="CV160" s="4">
        <f>SUMIFS(Purchase!$F:$F,Purchase!$A:$A,Waterfall!$A160,Purchase!$D:$D,Waterfall!$C160,Purchase!$C:$C,Waterfall!CV$1)</f>
        <v>0</v>
      </c>
      <c r="CW160" s="4">
        <f>SUMIFS(Purchase!$F:$F,Purchase!$A:$A,Waterfall!$A160,Purchase!$D:$D,Waterfall!$C160,Purchase!$C:$C,Waterfall!CW$1)</f>
        <v>0</v>
      </c>
      <c r="CX160" s="4">
        <f>SUMIFS(Purchase!$F:$F,Purchase!$A:$A,Waterfall!$A160,Purchase!$D:$D,Waterfall!$C160,Purchase!$C:$C,Waterfall!CX$1)</f>
        <v>0</v>
      </c>
      <c r="CY160" s="4">
        <f>SUMIFS(Purchase!$F:$F,Purchase!$A:$A,Waterfall!$A160,Purchase!$D:$D,Waterfall!$C160,Purchase!$C:$C,Waterfall!CY$1)</f>
        <v>0</v>
      </c>
      <c r="CZ160" s="4">
        <f>SUMIFS(Purchase!$F:$F,Purchase!$A:$A,Waterfall!$A160,Purchase!$D:$D,Waterfall!$C160,Purchase!$C:$C,Waterfall!CZ$1)</f>
        <v>0</v>
      </c>
      <c r="DA160" s="4">
        <f>SUMIFS(Purchase!$F:$F,Purchase!$A:$A,Waterfall!$A160,Purchase!$D:$D,Waterfall!$C160,Purchase!$C:$C,Waterfall!DA$1)</f>
        <v>0</v>
      </c>
      <c r="DB160" s="4">
        <f>SUMIFS(Purchase!$F:$F,Purchase!$A:$A,Waterfall!$A160,Purchase!$D:$D,Waterfall!$C160,Purchase!$C:$C,Waterfall!DB$1)</f>
        <v>0</v>
      </c>
      <c r="DC160" s="4">
        <f>SUMIFS(Purchase!$F:$F,Purchase!$A:$A,Waterfall!$A160,Purchase!$D:$D,Waterfall!$C160,Purchase!$C:$C,Waterfall!DC$1)</f>
        <v>0</v>
      </c>
      <c r="DD160" s="4">
        <f>SUMIFS(Purchase!$F:$F,Purchase!$A:$A,Waterfall!$A160,Purchase!$D:$D,Waterfall!$C160,Purchase!$C:$C,Waterfall!DD$1)</f>
        <v>0</v>
      </c>
      <c r="DE160" s="4">
        <f>SUMIFS(Purchase!$F:$F,Purchase!$A:$A,Waterfall!$A160,Purchase!$D:$D,Waterfall!$C160,Purchase!$C:$C,Waterfall!DE$1)</f>
        <v>0</v>
      </c>
      <c r="DF160" s="4">
        <f>SUMIFS(Purchase!$F:$F,Purchase!$A:$A,Waterfall!$A160,Purchase!$D:$D,Waterfall!$C160,Purchase!$C:$C,Waterfall!DF$1)</f>
        <v>0</v>
      </c>
      <c r="DG160" s="4">
        <f>SUMIFS(Purchase!$F:$F,Purchase!$A:$A,Waterfall!$A160,Purchase!$D:$D,Waterfall!$C160,Purchase!$C:$C,Waterfall!DG$1)</f>
        <v>0</v>
      </c>
      <c r="DH160" s="4">
        <f>SUMIFS(Purchase!$F:$F,Purchase!$A:$A,Waterfall!$A160,Purchase!$D:$D,Waterfall!$C160,Purchase!$C:$C,Waterfall!DH$1)</f>
        <v>0</v>
      </c>
      <c r="DI160" s="4">
        <f>SUMIFS(Purchase!$F:$F,Purchase!$A:$A,Waterfall!$A160,Purchase!$D:$D,Waterfall!$C160,Purchase!$C:$C,Waterfall!DI$1)</f>
        <v>0</v>
      </c>
      <c r="DJ160" s="4">
        <f>SUMIFS(Purchase!$F:$F,Purchase!$A:$A,Waterfall!$A160,Purchase!$D:$D,Waterfall!$C160,Purchase!$C:$C,Waterfall!DJ$1)</f>
        <v>0</v>
      </c>
      <c r="DK160" s="4">
        <f>SUMIFS(Purchase!$F:$F,Purchase!$A:$A,Waterfall!$A160,Purchase!$D:$D,Waterfall!$C160,Purchase!$C:$C,Waterfall!DK$1)</f>
        <v>0</v>
      </c>
      <c r="DL160" s="4">
        <f>SUMIFS(Purchase!$F:$F,Purchase!$A:$A,Waterfall!$A160,Purchase!$D:$D,Waterfall!$C160,Purchase!$C:$C,Waterfall!DL$1)</f>
        <v>0</v>
      </c>
      <c r="DM160" s="4">
        <f>SUMIFS(Purchase!$F:$F,Purchase!$A:$A,Waterfall!$A160,Purchase!$D:$D,Waterfall!$C160,Purchase!$C:$C,Waterfall!DM$1)</f>
        <v>0</v>
      </c>
      <c r="DN160" s="4">
        <f>SUMIFS(Purchase!$F:$F,Purchase!$A:$A,Waterfall!$A160,Purchase!$D:$D,Waterfall!$C160,Purchase!$C:$C,Waterfall!DN$1)</f>
        <v>0</v>
      </c>
      <c r="DO160" s="4">
        <f>SUMIFS(Purchase!$F:$F,Purchase!$A:$A,Waterfall!$A160,Purchase!$D:$D,Waterfall!$C160,Purchase!$C:$C,Waterfall!DO$1)</f>
        <v>0</v>
      </c>
      <c r="DP160" s="4">
        <f>SUMIFS(Purchase!$F:$F,Purchase!$A:$A,Waterfall!$A160,Purchase!$D:$D,Waterfall!$C160,Purchase!$C:$C,Waterfall!DP$1)</f>
        <v>0</v>
      </c>
      <c r="DQ160" s="4">
        <f>SUMIFS(Purchase!$F:$F,Purchase!$A:$A,Waterfall!$A160,Purchase!$D:$D,Waterfall!$C160,Purchase!$C:$C,Waterfall!DQ$1)</f>
        <v>0</v>
      </c>
      <c r="DR160" s="4">
        <f>SUMIFS(Purchase!$F:$F,Purchase!$A:$A,Waterfall!$A160,Purchase!$D:$D,Waterfall!$C160,Purchase!$C:$C,Waterfall!DR$1)</f>
        <v>0</v>
      </c>
      <c r="DS160" s="4">
        <f>SUMIFS(Purchase!$F:$F,Purchase!$A:$A,Waterfall!$A160,Purchase!$D:$D,Waterfall!$C160,Purchase!$C:$C,Waterfall!DS$1)</f>
        <v>0</v>
      </c>
      <c r="DT160" s="4">
        <f>SUMIFS(Purchase!$F:$F,Purchase!$A:$A,Waterfall!$A160,Purchase!$D:$D,Waterfall!$C160,Purchase!$C:$C,Waterfall!DT$1)</f>
        <v>0</v>
      </c>
      <c r="DU160" s="4">
        <f>SUMIFS(Purchase!$F:$F,Purchase!$A:$A,Waterfall!$A160,Purchase!$D:$D,Waterfall!$C160,Purchase!$C:$C,Waterfall!DU$1)</f>
        <v>0</v>
      </c>
      <c r="DV160" s="4">
        <f>SUMIFS(Purchase!$F:$F,Purchase!$A:$A,Waterfall!$A160,Purchase!$D:$D,Waterfall!$C160,Purchase!$C:$C,Waterfall!DV$1)</f>
        <v>0</v>
      </c>
      <c r="DW160" s="4">
        <f>SUMIFS(Purchase!$F:$F,Purchase!$A:$A,Waterfall!$A160,Purchase!$D:$D,Waterfall!$C160,Purchase!$C:$C,Waterfall!DW$1)</f>
        <v>0</v>
      </c>
      <c r="DX160" s="4">
        <f>SUMIFS(Purchase!$F:$F,Purchase!$A:$A,Waterfall!$A160,Purchase!$D:$D,Waterfall!$C160,Purchase!$C:$C,Waterfall!DX$1)</f>
        <v>0</v>
      </c>
      <c r="DY160" s="4">
        <f>SUMIFS(Purchase!$F:$F,Purchase!$A:$A,Waterfall!$A160,Purchase!$D:$D,Waterfall!$C160,Purchase!$C:$C,Waterfall!DY$1)</f>
        <v>0</v>
      </c>
      <c r="DZ160" s="4">
        <f>SUMIFS(Purchase!$F:$F,Purchase!$A:$A,Waterfall!$A160,Purchase!$D:$D,Waterfall!$C160,Purchase!$C:$C,Waterfall!DZ$1)</f>
        <v>0</v>
      </c>
      <c r="EA160" s="4">
        <f>SUMIFS(Purchase!$F:$F,Purchase!$A:$A,Waterfall!$A160,Purchase!$D:$D,Waterfall!$C160,Purchase!$C:$C,Waterfall!EA$1)</f>
        <v>0</v>
      </c>
      <c r="EB160" s="4">
        <f>SUMIFS(Purchase!$F:$F,Purchase!$A:$A,Waterfall!$A160,Purchase!$D:$D,Waterfall!$C160,Purchase!$C:$C,Waterfall!EB$1)</f>
        <v>0</v>
      </c>
      <c r="EC160" s="4">
        <f>SUMIFS(Purchase!$F:$F,Purchase!$A:$A,Waterfall!$A160,Purchase!$D:$D,Waterfall!$C160,Purchase!$C:$C,Waterfall!EC$1)</f>
        <v>0</v>
      </c>
      <c r="ED160" s="4">
        <f>SUMIFS(Purchase!$F:$F,Purchase!$A:$A,Waterfall!$A160,Purchase!$D:$D,Waterfall!$C160,Purchase!$C:$C,Waterfall!ED$1)</f>
        <v>0</v>
      </c>
      <c r="EE160" s="4">
        <f>SUMIFS(Purchase!$F:$F,Purchase!$A:$A,Waterfall!$A160,Purchase!$D:$D,Waterfall!$C160,Purchase!$C:$C,Waterfall!EE$1)</f>
        <v>0</v>
      </c>
      <c r="EF160" s="4">
        <f>SUMIFS(Purchase!$F:$F,Purchase!$A:$A,Waterfall!$A160,Purchase!$D:$D,Waterfall!$C160,Purchase!$C:$C,Waterfall!EF$1)</f>
        <v>0</v>
      </c>
      <c r="EG160" s="4">
        <f>SUMIFS(Purchase!$F:$F,Purchase!$A:$A,Waterfall!$A160,Purchase!$D:$D,Waterfall!$C160,Purchase!$C:$C,Waterfall!EG$1)</f>
        <v>0</v>
      </c>
      <c r="EH160" s="4">
        <f>SUMIFS(Purchase!$F:$F,Purchase!$A:$A,Waterfall!$A160,Purchase!$D:$D,Waterfall!$C160,Purchase!$C:$C,Waterfall!EH$1)</f>
        <v>0</v>
      </c>
      <c r="EI160" s="4">
        <f>SUMIFS(Purchase!$F:$F,Purchase!$A:$A,Waterfall!$A160,Purchase!$D:$D,Waterfall!$C160,Purchase!$C:$C,Waterfall!EI$1)</f>
        <v>0</v>
      </c>
      <c r="EJ160" s="4">
        <f>SUMIFS(Purchase!$F:$F,Purchase!$A:$A,Waterfall!$A160,Purchase!$D:$D,Waterfall!$C160,Purchase!$C:$C,Waterfall!EJ$1)</f>
        <v>0</v>
      </c>
      <c r="EK160" s="4">
        <f>SUMIFS(Purchase!$F:$F,Purchase!$A:$A,Waterfall!$A160,Purchase!$D:$D,Waterfall!$C160,Purchase!$C:$C,Waterfall!EK$1)</f>
        <v>0</v>
      </c>
      <c r="EL160" s="4">
        <f>SUMIFS(Purchase!$F:$F,Purchase!$A:$A,Waterfall!$A160,Purchase!$D:$D,Waterfall!$C160,Purchase!$C:$C,Waterfall!EL$1)</f>
        <v>0</v>
      </c>
      <c r="EM160" s="4">
        <f>SUMIFS(Purchase!$F:$F,Purchase!$A:$A,Waterfall!$A160,Purchase!$D:$D,Waterfall!$C160,Purchase!$C:$C,Waterfall!EM$1)</f>
        <v>0</v>
      </c>
      <c r="EN160" s="4">
        <f>SUMIFS(Purchase!$F:$F,Purchase!$A:$A,Waterfall!$A160,Purchase!$D:$D,Waterfall!$C160,Purchase!$C:$C,Waterfall!EN$1)</f>
        <v>0</v>
      </c>
      <c r="EO160" s="4">
        <f>SUMIFS(Purchase!$F:$F,Purchase!$A:$A,Waterfall!$A160,Purchase!$D:$D,Waterfall!$C160,Purchase!$C:$C,Waterfall!EO$1)</f>
        <v>0</v>
      </c>
      <c r="EP160" s="4">
        <f>SUMIFS(Purchase!$F:$F,Purchase!$A:$A,Waterfall!$A160,Purchase!$D:$D,Waterfall!$C160,Purchase!$C:$C,Waterfall!EP$1)</f>
        <v>0</v>
      </c>
      <c r="EQ160" s="4">
        <f>SUMIFS(Purchase!$F:$F,Purchase!$A:$A,Waterfall!$A160,Purchase!$D:$D,Waterfall!$C160,Purchase!$C:$C,Waterfall!EQ$1)</f>
        <v>0</v>
      </c>
      <c r="ER160" s="4">
        <f>SUMIFS(Purchase!$F:$F,Purchase!$A:$A,Waterfall!$A160,Purchase!$D:$D,Waterfall!$C160,Purchase!$C:$C,Waterfall!ER$1)</f>
        <v>0</v>
      </c>
      <c r="ES160" s="4">
        <f>SUMIFS(Purchase!$F:$F,Purchase!$A:$A,Waterfall!$A160,Purchase!$D:$D,Waterfall!$C160,Purchase!$C:$C,Waterfall!ES$1)</f>
        <v>0</v>
      </c>
      <c r="ET160" s="4">
        <f>SUMIFS(Purchase!$F:$F,Purchase!$A:$A,Waterfall!$A160,Purchase!$D:$D,Waterfall!$C160,Purchase!$C:$C,Waterfall!ET$1)</f>
        <v>0</v>
      </c>
      <c r="EU160" s="4">
        <f>SUMIFS(Purchase!$F:$F,Purchase!$A:$A,Waterfall!$A160,Purchase!$D:$D,Waterfall!$C160,Purchase!$C:$C,Waterfall!EU$1)</f>
        <v>0</v>
      </c>
      <c r="EV160" s="4">
        <f>SUMIFS(Purchase!$F:$F,Purchase!$A:$A,Waterfall!$A160,Purchase!$D:$D,Waterfall!$C160,Purchase!$C:$C,Waterfall!EV$1)</f>
        <v>0</v>
      </c>
      <c r="EW160" s="4">
        <f>SUMIFS(Purchase!$F:$F,Purchase!$A:$A,Waterfall!$A160,Purchase!$D:$D,Waterfall!$C160,Purchase!$C:$C,Waterfall!EW$1)</f>
        <v>0</v>
      </c>
      <c r="EX160" s="4">
        <f>SUMIFS(Purchase!$F:$F,Purchase!$A:$A,Waterfall!$A160,Purchase!$D:$D,Waterfall!$C160,Purchase!$C:$C,Waterfall!EX$1)</f>
        <v>0</v>
      </c>
      <c r="EY160" s="4">
        <f>SUMIFS(Purchase!$F:$F,Purchase!$A:$A,Waterfall!$A160,Purchase!$D:$D,Waterfall!$C160,Purchase!$C:$C,Waterfall!EY$1)</f>
        <v>0</v>
      </c>
      <c r="EZ160" s="4">
        <f>SUMIFS(Purchase!$F:$F,Purchase!$A:$A,Waterfall!$A160,Purchase!$D:$D,Waterfall!$C160,Purchase!$C:$C,Waterfall!EZ$1)</f>
        <v>0</v>
      </c>
      <c r="FA160" s="4">
        <f>SUMIFS(Purchase!$F:$F,Purchase!$A:$A,Waterfall!$A160,Purchase!$D:$D,Waterfall!$C160,Purchase!$C:$C,Waterfall!FA$1)</f>
        <v>0</v>
      </c>
      <c r="FB160" s="4">
        <f>SUMIFS(Purchase!$F:$F,Purchase!$A:$A,Waterfall!$A160,Purchase!$D:$D,Waterfall!$C160,Purchase!$C:$C,Waterfall!FB$1)</f>
        <v>0</v>
      </c>
      <c r="FC160" s="4">
        <f>SUMIFS(Purchase!$F:$F,Purchase!$A:$A,Waterfall!$A160,Purchase!$D:$D,Waterfall!$C160,Purchase!$C:$C,Waterfall!FC$1)</f>
        <v>0</v>
      </c>
      <c r="FD160" s="4">
        <f>SUMIFS(Purchase!$F:$F,Purchase!$A:$A,Waterfall!$A160,Purchase!$D:$D,Waterfall!$C160,Purchase!$C:$C,Waterfall!FD$1)</f>
        <v>0</v>
      </c>
      <c r="FE160" s="4">
        <f>SUMIFS(Purchase!$F:$F,Purchase!$A:$A,Waterfall!$A160,Purchase!$D:$D,Waterfall!$C160,Purchase!$C:$C,Waterfall!FE$1)</f>
        <v>0</v>
      </c>
      <c r="FF160" s="4">
        <f>SUMIFS(Purchase!$F:$F,Purchase!$A:$A,Waterfall!$A160,Purchase!$D:$D,Waterfall!$C160,Purchase!$C:$C,Waterfall!FF$1)</f>
        <v>0</v>
      </c>
      <c r="FG160" s="4">
        <f>SUMIFS(Purchase!$F:$F,Purchase!$A:$A,Waterfall!$A160,Purchase!$D:$D,Waterfall!$C160,Purchase!$C:$C,Waterfall!FG$1)</f>
        <v>0</v>
      </c>
      <c r="FH160" s="4">
        <f>SUMIFS(Purchase!$F:$F,Purchase!$A:$A,Waterfall!$A160,Purchase!$D:$D,Waterfall!$C160,Purchase!$C:$C,Waterfall!FH$1)</f>
        <v>0</v>
      </c>
      <c r="FI160" s="4">
        <f>SUMIFS(Purchase!$F:$F,Purchase!$A:$A,Waterfall!$A160,Purchase!$D:$D,Waterfall!$C160,Purchase!$C:$C,Waterfall!FI$1)</f>
        <v>0</v>
      </c>
      <c r="FJ160" s="4">
        <f>SUMIFS(Purchase!$F:$F,Purchase!$A:$A,Waterfall!$A160,Purchase!$D:$D,Waterfall!$C160,Purchase!$C:$C,Waterfall!FJ$1)</f>
        <v>0</v>
      </c>
      <c r="FK160" s="4">
        <f>SUMIFS(Purchase!$F:$F,Purchase!$A:$A,Waterfall!$A160,Purchase!$D:$D,Waterfall!$C160,Purchase!$C:$C,Waterfall!FK$1)</f>
        <v>0</v>
      </c>
      <c r="FL160" s="4">
        <f>SUMIFS(Purchase!$F:$F,Purchase!$A:$A,Waterfall!$A160,Purchase!$D:$D,Waterfall!$C160,Purchase!$C:$C,Waterfall!FL$1)</f>
        <v>0</v>
      </c>
      <c r="FM160" s="4">
        <f>SUMIFS(Purchase!$F:$F,Purchase!$A:$A,Waterfall!$A160,Purchase!$D:$D,Waterfall!$C160,Purchase!$C:$C,Waterfall!FM$1)</f>
        <v>0</v>
      </c>
      <c r="FN160" s="4">
        <f>SUMIFS(Purchase!$F:$F,Purchase!$A:$A,Waterfall!$A160,Purchase!$D:$D,Waterfall!$C160,Purchase!$C:$C,Waterfall!FN$1)</f>
        <v>0</v>
      </c>
      <c r="FO160" s="4">
        <f>SUMIFS(Purchase!$F:$F,Purchase!$A:$A,Waterfall!$A160,Purchase!$D:$D,Waterfall!$C160,Purchase!$C:$C,Waterfall!FO$1)</f>
        <v>0</v>
      </c>
      <c r="FP160" s="4">
        <f>SUMIFS(Purchase!$F:$F,Purchase!$A:$A,Waterfall!$A160,Purchase!$D:$D,Waterfall!$C160,Purchase!$C:$C,Waterfall!FP$1)</f>
        <v>0</v>
      </c>
      <c r="FQ160" s="4">
        <f>SUMIFS(Purchase!$F:$F,Purchase!$A:$A,Waterfall!$A160,Purchase!$D:$D,Waterfall!$C160,Purchase!$C:$C,Waterfall!FQ$1)</f>
        <v>0</v>
      </c>
      <c r="FR160" s="4">
        <f>SUMIFS(Purchase!$F:$F,Purchase!$A:$A,Waterfall!$A160,Purchase!$D:$D,Waterfall!$C160,Purchase!$C:$C,Waterfall!FR$1)</f>
        <v>0</v>
      </c>
      <c r="FS160" s="4">
        <f>SUMIFS(Purchase!$F:$F,Purchase!$A:$A,Waterfall!$A160,Purchase!$D:$D,Waterfall!$C160,Purchase!$C:$C,Waterfall!FS$1)</f>
        <v>0</v>
      </c>
      <c r="FT160" s="4">
        <f>SUMIFS(Purchase!$F:$F,Purchase!$A:$A,Waterfall!$A160,Purchase!$D:$D,Waterfall!$C160,Purchase!$C:$C,Waterfall!FT$1)</f>
        <v>0</v>
      </c>
      <c r="FU160" s="4">
        <f>SUMIFS(Purchase!$F:$F,Purchase!$A:$A,Waterfall!$A160,Purchase!$D:$D,Waterfall!$C160,Purchase!$C:$C,Waterfall!FU$1)</f>
        <v>0</v>
      </c>
      <c r="FV160" s="4">
        <f>SUMIFS(Purchase!$F:$F,Purchase!$A:$A,Waterfall!$A160,Purchase!$D:$D,Waterfall!$C160,Purchase!$C:$C,Waterfall!FV$1)</f>
        <v>0</v>
      </c>
      <c r="FW160" s="4">
        <f>SUMIFS(Purchase!$F:$F,Purchase!$A:$A,Waterfall!$A160,Purchase!$D:$D,Waterfall!$C160,Purchase!$C:$C,Waterfall!FW$1)</f>
        <v>0</v>
      </c>
      <c r="FX160" s="4">
        <f>SUMIFS(Purchase!$F:$F,Purchase!$A:$A,Waterfall!$A160,Purchase!$D:$D,Waterfall!$C160,Purchase!$C:$C,Waterfall!FX$1)</f>
        <v>0</v>
      </c>
      <c r="FY160" s="4">
        <f>SUMIFS(Purchase!$F:$F,Purchase!$A:$A,Waterfall!$A160,Purchase!$D:$D,Waterfall!$C160,Purchase!$C:$C,Waterfall!FY$1)</f>
        <v>0</v>
      </c>
      <c r="FZ160" s="4">
        <f>SUMIFS(Purchase!$F:$F,Purchase!$A:$A,Waterfall!$A160,Purchase!$D:$D,Waterfall!$C160,Purchase!$C:$C,Waterfall!FZ$1)</f>
        <v>0</v>
      </c>
      <c r="GA160" s="4">
        <f>SUMIFS(Purchase!$F:$F,Purchase!$A:$A,Waterfall!$A160,Purchase!$D:$D,Waterfall!$C160,Purchase!$C:$C,Waterfall!GA$1)</f>
        <v>0</v>
      </c>
      <c r="GB160" s="4">
        <f>SUMIFS(Purchase!$F:$F,Purchase!$A:$A,Waterfall!$A160,Purchase!$D:$D,Waterfall!$C160,Purchase!$C:$C,Waterfall!GB$1)</f>
        <v>0</v>
      </c>
      <c r="GC160" s="4">
        <f>SUMIFS(Purchase!$F:$F,Purchase!$A:$A,Waterfall!$A160,Purchase!$D:$D,Waterfall!$C160,Purchase!$C:$C,Waterfall!GC$1)</f>
        <v>0</v>
      </c>
      <c r="GD160" s="4">
        <f>SUMIFS(Purchase!$F:$F,Purchase!$A:$A,Waterfall!$A160,Purchase!$D:$D,Waterfall!$C160,Purchase!$C:$C,Waterfall!GD$1)</f>
        <v>0</v>
      </c>
      <c r="GE160" s="4">
        <f>SUMIFS(Purchase!$F:$F,Purchase!$A:$A,Waterfall!$A160,Purchase!$D:$D,Waterfall!$C160,Purchase!$C:$C,Waterfall!GE$1)</f>
        <v>0</v>
      </c>
      <c r="GF160" s="4">
        <f>SUMIFS(Purchase!$F:$F,Purchase!$A:$A,Waterfall!$A160,Purchase!$D:$D,Waterfall!$C160,Purchase!$C:$C,Waterfall!GF$1)</f>
        <v>0</v>
      </c>
      <c r="GG160" s="4">
        <f>SUMIFS(Purchase!$F:$F,Purchase!$A:$A,Waterfall!$A160,Purchase!$D:$D,Waterfall!$C160,Purchase!$C:$C,Waterfall!GG$1)</f>
        <v>0</v>
      </c>
      <c r="GH160" s="4">
        <f>SUMIFS(Purchase!$F:$F,Purchase!$A:$A,Waterfall!$A160,Purchase!$D:$D,Waterfall!$C160,Purchase!$C:$C,Waterfall!GH$1)</f>
        <v>0</v>
      </c>
      <c r="GI160" s="4">
        <f>SUMIFS(Purchase!$F:$F,Purchase!$A:$A,Waterfall!$A160,Purchase!$D:$D,Waterfall!$C160,Purchase!$C:$C,Waterfall!GI$1)</f>
        <v>0</v>
      </c>
    </row>
    <row r="161" spans="1:191" x14ac:dyDescent="0.35">
      <c r="A161" s="8">
        <f t="shared" si="5"/>
        <v>1</v>
      </c>
      <c r="B161" s="2" t="str">
        <f>VLOOKUP($A161,Centers!$B$1:$C$120,2,)</f>
        <v>GATE</v>
      </c>
      <c r="C161" s="3">
        <v>45038</v>
      </c>
      <c r="D161" s="4">
        <f>IF($A161=1,SUM(SUMIFS(Indent!$E:$E,Indent!$C:$C,Waterfall!$C161,Indent!$A:$A,Centers!$A$2),SUMIFS(Indent!$E:$E,Indent!$C:$C,Waterfall!$C161,Indent!$A:$A,Centers!$A$3),SUMIFS(Indent!$E:$E,Indent!$C:$C,Waterfall!$C161,Indent!$A:$A,Centers!$A$4),SUMIFS(Indent!$E:$E,Indent!$C:$C,Waterfall!$C161,Indent!$A:$A,Centers!$A$5),SUMIFS(Indent!$E:$E,Indent!$C:$C,Waterfall!$C161,Indent!$A:$A,Centers!$A$6),SUMIFS(Indent!$E:$E,Indent!$C:$C,Waterfall!$C161,Indent!$A:$A,Centers!$A$7),SUMIFS(Indent!$E:$E,Indent!$C:$C,Waterfall!$C161,Indent!$A:$A,Centers!$A$8)),SUMIFS(Indent!$E:$E,Indent!$C:$C,Waterfall!$C161,Indent!$A:$A,$A161))</f>
        <v>0</v>
      </c>
      <c r="E161" s="4">
        <f>SUMIFS(Purchase!$F:$F,Purchase!$A:$A,Waterfall!$A161,Purchase!$D:$D,Waterfall!$C161,Purchase!$C:$C,Waterfall!E$1)</f>
        <v>0</v>
      </c>
      <c r="F161" s="4">
        <f>SUMIFS(Purchase!$F:$F,Purchase!$A:$A,Waterfall!$A161,Purchase!$D:$D,Waterfall!$C161,Purchase!$C:$C,Waterfall!F$1)</f>
        <v>0</v>
      </c>
      <c r="G161" s="4">
        <f>SUMIFS(Purchase!$F:$F,Purchase!$A:$A,Waterfall!$A161,Purchase!$D:$D,Waterfall!$C161,Purchase!$C:$C,Waterfall!G$1)</f>
        <v>0</v>
      </c>
      <c r="H161" s="4">
        <f>SUMIFS(Purchase!$F:$F,Purchase!$A:$A,Waterfall!$A161,Purchase!$D:$D,Waterfall!$C161,Purchase!$C:$C,Waterfall!H$1)</f>
        <v>0</v>
      </c>
      <c r="I161" s="4">
        <f>SUMIFS(Purchase!$F:$F,Purchase!$A:$A,Waterfall!$A161,Purchase!$D:$D,Waterfall!$C161,Purchase!$C:$C,Waterfall!I$1)</f>
        <v>0</v>
      </c>
      <c r="J161" s="4">
        <f>SUMIFS(Purchase!$F:$F,Purchase!$A:$A,Waterfall!$A161,Purchase!$D:$D,Waterfall!$C161,Purchase!$C:$C,Waterfall!J$1)</f>
        <v>0</v>
      </c>
      <c r="K161" s="4">
        <f>SUMIFS(Purchase!$F:$F,Purchase!$A:$A,Waterfall!$A161,Purchase!$D:$D,Waterfall!$C161,Purchase!$C:$C,Waterfall!K$1)</f>
        <v>0</v>
      </c>
      <c r="L161" s="4">
        <f>SUMIFS(Purchase!$F:$F,Purchase!$A:$A,Waterfall!$A161,Purchase!$D:$D,Waterfall!$C161,Purchase!$C:$C,Waterfall!L$1)</f>
        <v>0</v>
      </c>
      <c r="M161" s="4">
        <f>SUMIFS(Purchase!$F:$F,Purchase!$A:$A,Waterfall!$A161,Purchase!$D:$D,Waterfall!$C161,Purchase!$C:$C,Waterfall!M$1)</f>
        <v>0</v>
      </c>
      <c r="N161" s="4">
        <f>SUMIFS(Purchase!$F:$F,Purchase!$A:$A,Waterfall!$A161,Purchase!$D:$D,Waterfall!$C161,Purchase!$C:$C,Waterfall!N$1)</f>
        <v>0</v>
      </c>
      <c r="O161" s="4">
        <f>SUMIFS(Purchase!$F:$F,Purchase!$A:$A,Waterfall!$A161,Purchase!$D:$D,Waterfall!$C161,Purchase!$C:$C,Waterfall!O$1)</f>
        <v>0</v>
      </c>
      <c r="P161" s="4">
        <f>SUMIFS(Purchase!$F:$F,Purchase!$A:$A,Waterfall!$A161,Purchase!$D:$D,Waterfall!$C161,Purchase!$C:$C,Waterfall!P$1)</f>
        <v>0</v>
      </c>
      <c r="Q161" s="4">
        <f>SUMIFS(Purchase!$F:$F,Purchase!$A:$A,Waterfall!$A161,Purchase!$D:$D,Waterfall!$C161,Purchase!$C:$C,Waterfall!Q$1)</f>
        <v>0</v>
      </c>
      <c r="R161" s="4">
        <f>SUMIFS(Purchase!$F:$F,Purchase!$A:$A,Waterfall!$A161,Purchase!$D:$D,Waterfall!$C161,Purchase!$C:$C,Waterfall!R$1)</f>
        <v>0</v>
      </c>
      <c r="S161" s="4">
        <f>SUMIFS(Purchase!$F:$F,Purchase!$A:$A,Waterfall!$A161,Purchase!$D:$D,Waterfall!$C161,Purchase!$C:$C,Waterfall!S$1)</f>
        <v>0</v>
      </c>
      <c r="T161" s="4">
        <f>SUMIFS(Purchase!$F:$F,Purchase!$A:$A,Waterfall!$A161,Purchase!$D:$D,Waterfall!$C161,Purchase!$C:$C,Waterfall!T$1)</f>
        <v>0</v>
      </c>
      <c r="U161" s="4">
        <f>SUMIFS(Purchase!$F:$F,Purchase!$A:$A,Waterfall!$A161,Purchase!$D:$D,Waterfall!$C161,Purchase!$C:$C,Waterfall!U$1)</f>
        <v>0</v>
      </c>
      <c r="V161" s="4">
        <f>SUMIFS(Purchase!$F:$F,Purchase!$A:$A,Waterfall!$A161,Purchase!$D:$D,Waterfall!$C161,Purchase!$C:$C,Waterfall!V$1)</f>
        <v>0</v>
      </c>
      <c r="W161" s="4">
        <f>SUMIFS(Purchase!$F:$F,Purchase!$A:$A,Waterfall!$A161,Purchase!$D:$D,Waterfall!$C161,Purchase!$C:$C,Waterfall!W$1)</f>
        <v>0</v>
      </c>
      <c r="X161" s="4">
        <f>SUMIFS(Purchase!$F:$F,Purchase!$A:$A,Waterfall!$A161,Purchase!$D:$D,Waterfall!$C161,Purchase!$C:$C,Waterfall!X$1)</f>
        <v>0</v>
      </c>
      <c r="Y161" s="4">
        <f>SUMIFS(Purchase!$F:$F,Purchase!$A:$A,Waterfall!$A161,Purchase!$D:$D,Waterfall!$C161,Purchase!$C:$C,Waterfall!Y$1)</f>
        <v>0</v>
      </c>
      <c r="Z161" s="4">
        <f>SUMIFS(Purchase!$F:$F,Purchase!$A:$A,Waterfall!$A161,Purchase!$D:$D,Waterfall!$C161,Purchase!$C:$C,Waterfall!Z$1)</f>
        <v>0</v>
      </c>
      <c r="AA161" s="4">
        <f>SUMIFS(Purchase!$F:$F,Purchase!$A:$A,Waterfall!$A161,Purchase!$D:$D,Waterfall!$C161,Purchase!$C:$C,Waterfall!AA$1)</f>
        <v>0</v>
      </c>
      <c r="AB161" s="4">
        <f>SUMIFS(Purchase!$F:$F,Purchase!$A:$A,Waterfall!$A161,Purchase!$D:$D,Waterfall!$C161,Purchase!$C:$C,Waterfall!AB$1)</f>
        <v>0</v>
      </c>
      <c r="AC161" s="4">
        <f>SUMIFS(Purchase!$F:$F,Purchase!$A:$A,Waterfall!$A161,Purchase!$D:$D,Waterfall!$C161,Purchase!$C:$C,Waterfall!AC$1)</f>
        <v>0</v>
      </c>
      <c r="AD161" s="4">
        <f>SUMIFS(Purchase!$F:$F,Purchase!$A:$A,Waterfall!$A161,Purchase!$D:$D,Waterfall!$C161,Purchase!$C:$C,Waterfall!AD$1)</f>
        <v>0</v>
      </c>
      <c r="AE161" s="4">
        <f>SUMIFS(Purchase!$F:$F,Purchase!$A:$A,Waterfall!$A161,Purchase!$D:$D,Waterfall!$C161,Purchase!$C:$C,Waterfall!AE$1)</f>
        <v>0</v>
      </c>
      <c r="AF161" s="4">
        <f>SUMIFS(Purchase!$F:$F,Purchase!$A:$A,Waterfall!$A161,Purchase!$D:$D,Waterfall!$C161,Purchase!$C:$C,Waterfall!AF$1)</f>
        <v>0</v>
      </c>
      <c r="AG161" s="4">
        <f>SUMIFS(Purchase!$F:$F,Purchase!$A:$A,Waterfall!$A161,Purchase!$D:$D,Waterfall!$C161,Purchase!$C:$C,Waterfall!AG$1)</f>
        <v>0</v>
      </c>
      <c r="AH161" s="4">
        <f>SUMIFS(Purchase!$F:$F,Purchase!$A:$A,Waterfall!$A161,Purchase!$D:$D,Waterfall!$C161,Purchase!$C:$C,Waterfall!AH$1)</f>
        <v>0</v>
      </c>
      <c r="AI161" s="4">
        <f>SUMIFS(Purchase!$F:$F,Purchase!$A:$A,Waterfall!$A161,Purchase!$D:$D,Waterfall!$C161,Purchase!$C:$C,Waterfall!AI$1)</f>
        <v>0</v>
      </c>
      <c r="AJ161" s="4">
        <f>SUMIFS(Purchase!$F:$F,Purchase!$A:$A,Waterfall!$A161,Purchase!$D:$D,Waterfall!$C161,Purchase!$C:$C,Waterfall!AJ$1)</f>
        <v>0</v>
      </c>
      <c r="AK161" s="4">
        <f>SUMIFS(Purchase!$F:$F,Purchase!$A:$A,Waterfall!$A161,Purchase!$D:$D,Waterfall!$C161,Purchase!$C:$C,Waterfall!AK$1)</f>
        <v>0</v>
      </c>
      <c r="AL161" s="4">
        <f>SUMIFS(Purchase!$F:$F,Purchase!$A:$A,Waterfall!$A161,Purchase!$D:$D,Waterfall!$C161,Purchase!$C:$C,Waterfall!AL$1)</f>
        <v>0</v>
      </c>
      <c r="AM161" s="4">
        <f>SUMIFS(Purchase!$F:$F,Purchase!$A:$A,Waterfall!$A161,Purchase!$D:$D,Waterfall!$C161,Purchase!$C:$C,Waterfall!AM$1)</f>
        <v>0</v>
      </c>
      <c r="AN161" s="4">
        <f>SUMIFS(Purchase!$F:$F,Purchase!$A:$A,Waterfall!$A161,Purchase!$D:$D,Waterfall!$C161,Purchase!$C:$C,Waterfall!AN$1)</f>
        <v>0</v>
      </c>
      <c r="AO161" s="4">
        <f>SUMIFS(Purchase!$F:$F,Purchase!$A:$A,Waterfall!$A161,Purchase!$D:$D,Waterfall!$C161,Purchase!$C:$C,Waterfall!AO$1)</f>
        <v>0</v>
      </c>
      <c r="AP161" s="4">
        <f>SUMIFS(Purchase!$F:$F,Purchase!$A:$A,Waterfall!$A161,Purchase!$D:$D,Waterfall!$C161,Purchase!$C:$C,Waterfall!AP$1)</f>
        <v>0</v>
      </c>
      <c r="AQ161" s="4">
        <f>SUMIFS(Purchase!$F:$F,Purchase!$A:$A,Waterfall!$A161,Purchase!$D:$D,Waterfall!$C161,Purchase!$C:$C,Waterfall!AQ$1)</f>
        <v>0</v>
      </c>
      <c r="AR161" s="4">
        <f>SUMIFS(Purchase!$F:$F,Purchase!$A:$A,Waterfall!$A161,Purchase!$D:$D,Waterfall!$C161,Purchase!$C:$C,Waterfall!AR$1)</f>
        <v>0</v>
      </c>
      <c r="AS161" s="4">
        <f>SUMIFS(Purchase!$F:$F,Purchase!$A:$A,Waterfall!$A161,Purchase!$D:$D,Waterfall!$C161,Purchase!$C:$C,Waterfall!AS$1)</f>
        <v>0</v>
      </c>
      <c r="AT161" s="4">
        <f>SUMIFS(Purchase!$F:$F,Purchase!$A:$A,Waterfall!$A161,Purchase!$D:$D,Waterfall!$C161,Purchase!$C:$C,Waterfall!AT$1)</f>
        <v>0</v>
      </c>
      <c r="AU161" s="4">
        <f>SUMIFS(Purchase!$F:$F,Purchase!$A:$A,Waterfall!$A161,Purchase!$D:$D,Waterfall!$C161,Purchase!$C:$C,Waterfall!AU$1)</f>
        <v>0</v>
      </c>
      <c r="AV161" s="4">
        <f>SUMIFS(Purchase!$F:$F,Purchase!$A:$A,Waterfall!$A161,Purchase!$D:$D,Waterfall!$C161,Purchase!$C:$C,Waterfall!AV$1)</f>
        <v>0</v>
      </c>
      <c r="AW161" s="4">
        <f>SUMIFS(Purchase!$F:$F,Purchase!$A:$A,Waterfall!$A161,Purchase!$D:$D,Waterfall!$C161,Purchase!$C:$C,Waterfall!AW$1)</f>
        <v>0</v>
      </c>
      <c r="AX161" s="4">
        <f>SUMIFS(Purchase!$F:$F,Purchase!$A:$A,Waterfall!$A161,Purchase!$D:$D,Waterfall!$C161,Purchase!$C:$C,Waterfall!AX$1)</f>
        <v>0</v>
      </c>
      <c r="AY161" s="4">
        <f>SUMIFS(Purchase!$F:$F,Purchase!$A:$A,Waterfall!$A161,Purchase!$D:$D,Waterfall!$C161,Purchase!$C:$C,Waterfall!AY$1)</f>
        <v>0</v>
      </c>
      <c r="AZ161" s="4">
        <f>SUMIFS(Purchase!$F:$F,Purchase!$A:$A,Waterfall!$A161,Purchase!$D:$D,Waterfall!$C161,Purchase!$C:$C,Waterfall!AZ$1)</f>
        <v>0</v>
      </c>
      <c r="BA161" s="4">
        <f>SUMIFS(Purchase!$F:$F,Purchase!$A:$A,Waterfall!$A161,Purchase!$D:$D,Waterfall!$C161,Purchase!$C:$C,Waterfall!BA$1)</f>
        <v>0</v>
      </c>
      <c r="BB161" s="4">
        <f>SUMIFS(Purchase!$F:$F,Purchase!$A:$A,Waterfall!$A161,Purchase!$D:$D,Waterfall!$C161,Purchase!$C:$C,Waterfall!BB$1)</f>
        <v>0</v>
      </c>
      <c r="BC161" s="4">
        <f>SUMIFS(Purchase!$F:$F,Purchase!$A:$A,Waterfall!$A161,Purchase!$D:$D,Waterfall!$C161,Purchase!$C:$C,Waterfall!BC$1)</f>
        <v>0</v>
      </c>
      <c r="BD161" s="4">
        <f>SUMIFS(Purchase!$F:$F,Purchase!$A:$A,Waterfall!$A161,Purchase!$D:$D,Waterfall!$C161,Purchase!$C:$C,Waterfall!BD$1)</f>
        <v>0</v>
      </c>
      <c r="BE161" s="4">
        <f>SUMIFS(Purchase!$F:$F,Purchase!$A:$A,Waterfall!$A161,Purchase!$D:$D,Waterfall!$C161,Purchase!$C:$C,Waterfall!BE$1)</f>
        <v>0</v>
      </c>
      <c r="BF161" s="4">
        <f>SUMIFS(Purchase!$F:$F,Purchase!$A:$A,Waterfall!$A161,Purchase!$D:$D,Waterfall!$C161,Purchase!$C:$C,Waterfall!BF$1)</f>
        <v>0</v>
      </c>
      <c r="BG161" s="4">
        <f>SUMIFS(Purchase!$F:$F,Purchase!$A:$A,Waterfall!$A161,Purchase!$D:$D,Waterfall!$C161,Purchase!$C:$C,Waterfall!BG$1)</f>
        <v>0</v>
      </c>
      <c r="BH161" s="4">
        <f>SUMIFS(Purchase!$F:$F,Purchase!$A:$A,Waterfall!$A161,Purchase!$D:$D,Waterfall!$C161,Purchase!$C:$C,Waterfall!BH$1)</f>
        <v>0</v>
      </c>
      <c r="BI161" s="4">
        <f>SUMIFS(Purchase!$F:$F,Purchase!$A:$A,Waterfall!$A161,Purchase!$D:$D,Waterfall!$C161,Purchase!$C:$C,Waterfall!BI$1)</f>
        <v>0</v>
      </c>
      <c r="BJ161" s="4">
        <f>SUMIFS(Purchase!$F:$F,Purchase!$A:$A,Waterfall!$A161,Purchase!$D:$D,Waterfall!$C161,Purchase!$C:$C,Waterfall!BJ$1)</f>
        <v>0</v>
      </c>
      <c r="BK161" s="4">
        <f>SUMIFS(Purchase!$F:$F,Purchase!$A:$A,Waterfall!$A161,Purchase!$D:$D,Waterfall!$C161,Purchase!$C:$C,Waterfall!BK$1)</f>
        <v>0</v>
      </c>
      <c r="BL161" s="4">
        <f>SUMIFS(Purchase!$F:$F,Purchase!$A:$A,Waterfall!$A161,Purchase!$D:$D,Waterfall!$C161,Purchase!$C:$C,Waterfall!BL$1)</f>
        <v>0</v>
      </c>
      <c r="BM161" s="4">
        <f>SUMIFS(Purchase!$F:$F,Purchase!$A:$A,Waterfall!$A161,Purchase!$D:$D,Waterfall!$C161,Purchase!$C:$C,Waterfall!BM$1)</f>
        <v>0</v>
      </c>
      <c r="BN161" s="4">
        <f>SUMIFS(Purchase!$F:$F,Purchase!$A:$A,Waterfall!$A161,Purchase!$D:$D,Waterfall!$C161,Purchase!$C:$C,Waterfall!BN$1)</f>
        <v>0</v>
      </c>
      <c r="BO161" s="4">
        <f>SUMIFS(Purchase!$F:$F,Purchase!$A:$A,Waterfall!$A161,Purchase!$D:$D,Waterfall!$C161,Purchase!$C:$C,Waterfall!BO$1)</f>
        <v>0</v>
      </c>
      <c r="BP161" s="4">
        <f>SUMIFS(Purchase!$F:$F,Purchase!$A:$A,Waterfall!$A161,Purchase!$D:$D,Waterfall!$C161,Purchase!$C:$C,Waterfall!BP$1)</f>
        <v>0</v>
      </c>
      <c r="BQ161" s="4">
        <f>SUMIFS(Purchase!$F:$F,Purchase!$A:$A,Waterfall!$A161,Purchase!$D:$D,Waterfall!$C161,Purchase!$C:$C,Waterfall!BQ$1)</f>
        <v>0</v>
      </c>
      <c r="BR161" s="4">
        <f>SUMIFS(Purchase!$F:$F,Purchase!$A:$A,Waterfall!$A161,Purchase!$D:$D,Waterfall!$C161,Purchase!$C:$C,Waterfall!BR$1)</f>
        <v>0</v>
      </c>
      <c r="BS161" s="4">
        <f>SUMIFS(Purchase!$F:$F,Purchase!$A:$A,Waterfall!$A161,Purchase!$D:$D,Waterfall!$C161,Purchase!$C:$C,Waterfall!BS$1)</f>
        <v>0</v>
      </c>
      <c r="BT161" s="4">
        <f>SUMIFS(Purchase!$F:$F,Purchase!$A:$A,Waterfall!$A161,Purchase!$D:$D,Waterfall!$C161,Purchase!$C:$C,Waterfall!BT$1)</f>
        <v>0</v>
      </c>
      <c r="BU161" s="4">
        <f>SUMIFS(Purchase!$F:$F,Purchase!$A:$A,Waterfall!$A161,Purchase!$D:$D,Waterfall!$C161,Purchase!$C:$C,Waterfall!BU$1)</f>
        <v>0</v>
      </c>
      <c r="BV161" s="4">
        <f>SUMIFS(Purchase!$F:$F,Purchase!$A:$A,Waterfall!$A161,Purchase!$D:$D,Waterfall!$C161,Purchase!$C:$C,Waterfall!BV$1)</f>
        <v>0</v>
      </c>
      <c r="BW161" s="4">
        <f>SUMIFS(Purchase!$F:$F,Purchase!$A:$A,Waterfall!$A161,Purchase!$D:$D,Waterfall!$C161,Purchase!$C:$C,Waterfall!BW$1)</f>
        <v>0</v>
      </c>
      <c r="BX161" s="4">
        <f>SUMIFS(Purchase!$F:$F,Purchase!$A:$A,Waterfall!$A161,Purchase!$D:$D,Waterfall!$C161,Purchase!$C:$C,Waterfall!BX$1)</f>
        <v>0</v>
      </c>
      <c r="BY161" s="4">
        <f>SUMIFS(Purchase!$F:$F,Purchase!$A:$A,Waterfall!$A161,Purchase!$D:$D,Waterfall!$C161,Purchase!$C:$C,Waterfall!BY$1)</f>
        <v>0</v>
      </c>
      <c r="BZ161" s="4">
        <f>SUMIFS(Purchase!$F:$F,Purchase!$A:$A,Waterfall!$A161,Purchase!$D:$D,Waterfall!$C161,Purchase!$C:$C,Waterfall!BZ$1)</f>
        <v>0</v>
      </c>
      <c r="CA161" s="4">
        <f>SUMIFS(Purchase!$F:$F,Purchase!$A:$A,Waterfall!$A161,Purchase!$D:$D,Waterfall!$C161,Purchase!$C:$C,Waterfall!CA$1)</f>
        <v>0</v>
      </c>
      <c r="CB161" s="4">
        <f>SUMIFS(Purchase!$F:$F,Purchase!$A:$A,Waterfall!$A161,Purchase!$D:$D,Waterfall!$C161,Purchase!$C:$C,Waterfall!CB$1)</f>
        <v>0</v>
      </c>
      <c r="CC161" s="4">
        <f>SUMIFS(Purchase!$F:$F,Purchase!$A:$A,Waterfall!$A161,Purchase!$D:$D,Waterfall!$C161,Purchase!$C:$C,Waterfall!CC$1)</f>
        <v>0</v>
      </c>
      <c r="CD161" s="4">
        <f>SUMIFS(Purchase!$F:$F,Purchase!$A:$A,Waterfall!$A161,Purchase!$D:$D,Waterfall!$C161,Purchase!$C:$C,Waterfall!CD$1)</f>
        <v>0</v>
      </c>
      <c r="CE161" s="4">
        <f>SUMIFS(Purchase!$F:$F,Purchase!$A:$A,Waterfall!$A161,Purchase!$D:$D,Waterfall!$C161,Purchase!$C:$C,Waterfall!CE$1)</f>
        <v>0</v>
      </c>
      <c r="CF161" s="4">
        <f>SUMIFS(Purchase!$F:$F,Purchase!$A:$A,Waterfall!$A161,Purchase!$D:$D,Waterfall!$C161,Purchase!$C:$C,Waterfall!CF$1)</f>
        <v>0</v>
      </c>
      <c r="CG161" s="4">
        <f>SUMIFS(Purchase!$F:$F,Purchase!$A:$A,Waterfall!$A161,Purchase!$D:$D,Waterfall!$C161,Purchase!$C:$C,Waterfall!CG$1)</f>
        <v>0</v>
      </c>
      <c r="CH161" s="4">
        <f>SUMIFS(Purchase!$F:$F,Purchase!$A:$A,Waterfall!$A161,Purchase!$D:$D,Waterfall!$C161,Purchase!$C:$C,Waterfall!CH$1)</f>
        <v>0</v>
      </c>
      <c r="CI161" s="4">
        <f>SUMIFS(Purchase!$F:$F,Purchase!$A:$A,Waterfall!$A161,Purchase!$D:$D,Waterfall!$C161,Purchase!$C:$C,Waterfall!CI$1)</f>
        <v>0</v>
      </c>
      <c r="CJ161" s="4">
        <f>SUMIFS(Purchase!$F:$F,Purchase!$A:$A,Waterfall!$A161,Purchase!$D:$D,Waterfall!$C161,Purchase!$C:$C,Waterfall!CJ$1)</f>
        <v>0</v>
      </c>
      <c r="CK161" s="4">
        <f>SUMIFS(Purchase!$F:$F,Purchase!$A:$A,Waterfall!$A161,Purchase!$D:$D,Waterfall!$C161,Purchase!$C:$C,Waterfall!CK$1)</f>
        <v>0</v>
      </c>
      <c r="CL161" s="4">
        <f>SUMIFS(Purchase!$F:$F,Purchase!$A:$A,Waterfall!$A161,Purchase!$D:$D,Waterfall!$C161,Purchase!$C:$C,Waterfall!CL$1)</f>
        <v>0</v>
      </c>
      <c r="CM161" s="4">
        <f>SUMIFS(Purchase!$F:$F,Purchase!$A:$A,Waterfall!$A161,Purchase!$D:$D,Waterfall!$C161,Purchase!$C:$C,Waterfall!CM$1)</f>
        <v>0</v>
      </c>
      <c r="CN161" s="4">
        <f>SUMIFS(Purchase!$F:$F,Purchase!$A:$A,Waterfall!$A161,Purchase!$D:$D,Waterfall!$C161,Purchase!$C:$C,Waterfall!CN$1)</f>
        <v>0</v>
      </c>
      <c r="CO161" s="4">
        <f>SUMIFS(Purchase!$F:$F,Purchase!$A:$A,Waterfall!$A161,Purchase!$D:$D,Waterfall!$C161,Purchase!$C:$C,Waterfall!CO$1)</f>
        <v>0</v>
      </c>
      <c r="CP161" s="4">
        <f>SUMIFS(Purchase!$F:$F,Purchase!$A:$A,Waterfall!$A161,Purchase!$D:$D,Waterfall!$C161,Purchase!$C:$C,Waterfall!CP$1)</f>
        <v>0</v>
      </c>
      <c r="CQ161" s="4">
        <f>SUMIFS(Purchase!$F:$F,Purchase!$A:$A,Waterfall!$A161,Purchase!$D:$D,Waterfall!$C161,Purchase!$C:$C,Waterfall!CQ$1)</f>
        <v>0</v>
      </c>
      <c r="CR161" s="4">
        <f>SUMIFS(Purchase!$F:$F,Purchase!$A:$A,Waterfall!$A161,Purchase!$D:$D,Waterfall!$C161,Purchase!$C:$C,Waterfall!CR$1)</f>
        <v>0</v>
      </c>
      <c r="CS161" s="4">
        <f>SUMIFS(Purchase!$F:$F,Purchase!$A:$A,Waterfall!$A161,Purchase!$D:$D,Waterfall!$C161,Purchase!$C:$C,Waterfall!CS$1)</f>
        <v>0</v>
      </c>
      <c r="CT161" s="4">
        <f>SUMIFS(Purchase!$F:$F,Purchase!$A:$A,Waterfall!$A161,Purchase!$D:$D,Waterfall!$C161,Purchase!$C:$C,Waterfall!CT$1)</f>
        <v>0</v>
      </c>
      <c r="CU161" s="4">
        <f>SUMIFS(Purchase!$F:$F,Purchase!$A:$A,Waterfall!$A161,Purchase!$D:$D,Waterfall!$C161,Purchase!$C:$C,Waterfall!CU$1)</f>
        <v>0</v>
      </c>
      <c r="CV161" s="4">
        <f>SUMIFS(Purchase!$F:$F,Purchase!$A:$A,Waterfall!$A161,Purchase!$D:$D,Waterfall!$C161,Purchase!$C:$C,Waterfall!CV$1)</f>
        <v>0</v>
      </c>
      <c r="CW161" s="4">
        <f>SUMIFS(Purchase!$F:$F,Purchase!$A:$A,Waterfall!$A161,Purchase!$D:$D,Waterfall!$C161,Purchase!$C:$C,Waterfall!CW$1)</f>
        <v>0</v>
      </c>
      <c r="CX161" s="4">
        <f>SUMIFS(Purchase!$F:$F,Purchase!$A:$A,Waterfall!$A161,Purchase!$D:$D,Waterfall!$C161,Purchase!$C:$C,Waterfall!CX$1)</f>
        <v>0</v>
      </c>
      <c r="CY161" s="4">
        <f>SUMIFS(Purchase!$F:$F,Purchase!$A:$A,Waterfall!$A161,Purchase!$D:$D,Waterfall!$C161,Purchase!$C:$C,Waterfall!CY$1)</f>
        <v>0</v>
      </c>
      <c r="CZ161" s="4">
        <f>SUMIFS(Purchase!$F:$F,Purchase!$A:$A,Waterfall!$A161,Purchase!$D:$D,Waterfall!$C161,Purchase!$C:$C,Waterfall!CZ$1)</f>
        <v>0</v>
      </c>
      <c r="DA161" s="4">
        <f>SUMIFS(Purchase!$F:$F,Purchase!$A:$A,Waterfall!$A161,Purchase!$D:$D,Waterfall!$C161,Purchase!$C:$C,Waterfall!DA$1)</f>
        <v>0</v>
      </c>
      <c r="DB161" s="4">
        <f>SUMIFS(Purchase!$F:$F,Purchase!$A:$A,Waterfall!$A161,Purchase!$D:$D,Waterfall!$C161,Purchase!$C:$C,Waterfall!DB$1)</f>
        <v>0</v>
      </c>
      <c r="DC161" s="4">
        <f>SUMIFS(Purchase!$F:$F,Purchase!$A:$A,Waterfall!$A161,Purchase!$D:$D,Waterfall!$C161,Purchase!$C:$C,Waterfall!DC$1)</f>
        <v>0</v>
      </c>
      <c r="DD161" s="4">
        <f>SUMIFS(Purchase!$F:$F,Purchase!$A:$A,Waterfall!$A161,Purchase!$D:$D,Waterfall!$C161,Purchase!$C:$C,Waterfall!DD$1)</f>
        <v>0</v>
      </c>
      <c r="DE161" s="4">
        <f>SUMIFS(Purchase!$F:$F,Purchase!$A:$A,Waterfall!$A161,Purchase!$D:$D,Waterfall!$C161,Purchase!$C:$C,Waterfall!DE$1)</f>
        <v>0</v>
      </c>
      <c r="DF161" s="4">
        <f>SUMIFS(Purchase!$F:$F,Purchase!$A:$A,Waterfall!$A161,Purchase!$D:$D,Waterfall!$C161,Purchase!$C:$C,Waterfall!DF$1)</f>
        <v>0</v>
      </c>
      <c r="DG161" s="4">
        <f>SUMIFS(Purchase!$F:$F,Purchase!$A:$A,Waterfall!$A161,Purchase!$D:$D,Waterfall!$C161,Purchase!$C:$C,Waterfall!DG$1)</f>
        <v>0</v>
      </c>
      <c r="DH161" s="4">
        <f>SUMIFS(Purchase!$F:$F,Purchase!$A:$A,Waterfall!$A161,Purchase!$D:$D,Waterfall!$C161,Purchase!$C:$C,Waterfall!DH$1)</f>
        <v>0</v>
      </c>
      <c r="DI161" s="4">
        <f>SUMIFS(Purchase!$F:$F,Purchase!$A:$A,Waterfall!$A161,Purchase!$D:$D,Waterfall!$C161,Purchase!$C:$C,Waterfall!DI$1)</f>
        <v>0</v>
      </c>
      <c r="DJ161" s="4">
        <f>SUMIFS(Purchase!$F:$F,Purchase!$A:$A,Waterfall!$A161,Purchase!$D:$D,Waterfall!$C161,Purchase!$C:$C,Waterfall!DJ$1)</f>
        <v>0</v>
      </c>
      <c r="DK161" s="4">
        <f>SUMIFS(Purchase!$F:$F,Purchase!$A:$A,Waterfall!$A161,Purchase!$D:$D,Waterfall!$C161,Purchase!$C:$C,Waterfall!DK$1)</f>
        <v>0</v>
      </c>
      <c r="DL161" s="4">
        <f>SUMIFS(Purchase!$F:$F,Purchase!$A:$A,Waterfall!$A161,Purchase!$D:$D,Waterfall!$C161,Purchase!$C:$C,Waterfall!DL$1)</f>
        <v>0</v>
      </c>
      <c r="DM161" s="4">
        <f>SUMIFS(Purchase!$F:$F,Purchase!$A:$A,Waterfall!$A161,Purchase!$D:$D,Waterfall!$C161,Purchase!$C:$C,Waterfall!DM$1)</f>
        <v>0</v>
      </c>
      <c r="DN161" s="4">
        <f>SUMIFS(Purchase!$F:$F,Purchase!$A:$A,Waterfall!$A161,Purchase!$D:$D,Waterfall!$C161,Purchase!$C:$C,Waterfall!DN$1)</f>
        <v>0</v>
      </c>
      <c r="DO161" s="4">
        <f>SUMIFS(Purchase!$F:$F,Purchase!$A:$A,Waterfall!$A161,Purchase!$D:$D,Waterfall!$C161,Purchase!$C:$C,Waterfall!DO$1)</f>
        <v>0</v>
      </c>
      <c r="DP161" s="4">
        <f>SUMIFS(Purchase!$F:$F,Purchase!$A:$A,Waterfall!$A161,Purchase!$D:$D,Waterfall!$C161,Purchase!$C:$C,Waterfall!DP$1)</f>
        <v>0</v>
      </c>
      <c r="DQ161" s="4">
        <f>SUMIFS(Purchase!$F:$F,Purchase!$A:$A,Waterfall!$A161,Purchase!$D:$D,Waterfall!$C161,Purchase!$C:$C,Waterfall!DQ$1)</f>
        <v>0</v>
      </c>
      <c r="DR161" s="4">
        <f>SUMIFS(Purchase!$F:$F,Purchase!$A:$A,Waterfall!$A161,Purchase!$D:$D,Waterfall!$C161,Purchase!$C:$C,Waterfall!DR$1)</f>
        <v>0</v>
      </c>
      <c r="DS161" s="4">
        <f>SUMIFS(Purchase!$F:$F,Purchase!$A:$A,Waterfall!$A161,Purchase!$D:$D,Waterfall!$C161,Purchase!$C:$C,Waterfall!DS$1)</f>
        <v>0</v>
      </c>
      <c r="DT161" s="4">
        <f>SUMIFS(Purchase!$F:$F,Purchase!$A:$A,Waterfall!$A161,Purchase!$D:$D,Waterfall!$C161,Purchase!$C:$C,Waterfall!DT$1)</f>
        <v>0</v>
      </c>
      <c r="DU161" s="4">
        <f>SUMIFS(Purchase!$F:$F,Purchase!$A:$A,Waterfall!$A161,Purchase!$D:$D,Waterfall!$C161,Purchase!$C:$C,Waterfall!DU$1)</f>
        <v>0</v>
      </c>
      <c r="DV161" s="4">
        <f>SUMIFS(Purchase!$F:$F,Purchase!$A:$A,Waterfall!$A161,Purchase!$D:$D,Waterfall!$C161,Purchase!$C:$C,Waterfall!DV$1)</f>
        <v>0</v>
      </c>
      <c r="DW161" s="4">
        <f>SUMIFS(Purchase!$F:$F,Purchase!$A:$A,Waterfall!$A161,Purchase!$D:$D,Waterfall!$C161,Purchase!$C:$C,Waterfall!DW$1)</f>
        <v>0</v>
      </c>
      <c r="DX161" s="4">
        <f>SUMIFS(Purchase!$F:$F,Purchase!$A:$A,Waterfall!$A161,Purchase!$D:$D,Waterfall!$C161,Purchase!$C:$C,Waterfall!DX$1)</f>
        <v>0</v>
      </c>
      <c r="DY161" s="4">
        <f>SUMIFS(Purchase!$F:$F,Purchase!$A:$A,Waterfall!$A161,Purchase!$D:$D,Waterfall!$C161,Purchase!$C:$C,Waterfall!DY$1)</f>
        <v>0</v>
      </c>
      <c r="DZ161" s="4">
        <f>SUMIFS(Purchase!$F:$F,Purchase!$A:$A,Waterfall!$A161,Purchase!$D:$D,Waterfall!$C161,Purchase!$C:$C,Waterfall!DZ$1)</f>
        <v>0</v>
      </c>
      <c r="EA161" s="4">
        <f>SUMIFS(Purchase!$F:$F,Purchase!$A:$A,Waterfall!$A161,Purchase!$D:$D,Waterfall!$C161,Purchase!$C:$C,Waterfall!EA$1)</f>
        <v>0</v>
      </c>
      <c r="EB161" s="4">
        <f>SUMIFS(Purchase!$F:$F,Purchase!$A:$A,Waterfall!$A161,Purchase!$D:$D,Waterfall!$C161,Purchase!$C:$C,Waterfall!EB$1)</f>
        <v>0</v>
      </c>
      <c r="EC161" s="4">
        <f>SUMIFS(Purchase!$F:$F,Purchase!$A:$A,Waterfall!$A161,Purchase!$D:$D,Waterfall!$C161,Purchase!$C:$C,Waterfall!EC$1)</f>
        <v>0</v>
      </c>
      <c r="ED161" s="4">
        <f>SUMIFS(Purchase!$F:$F,Purchase!$A:$A,Waterfall!$A161,Purchase!$D:$D,Waterfall!$C161,Purchase!$C:$C,Waterfall!ED$1)</f>
        <v>0</v>
      </c>
      <c r="EE161" s="4">
        <f>SUMIFS(Purchase!$F:$F,Purchase!$A:$A,Waterfall!$A161,Purchase!$D:$D,Waterfall!$C161,Purchase!$C:$C,Waterfall!EE$1)</f>
        <v>0</v>
      </c>
      <c r="EF161" s="4">
        <f>SUMIFS(Purchase!$F:$F,Purchase!$A:$A,Waterfall!$A161,Purchase!$D:$D,Waterfall!$C161,Purchase!$C:$C,Waterfall!EF$1)</f>
        <v>0</v>
      </c>
      <c r="EG161" s="4">
        <f>SUMIFS(Purchase!$F:$F,Purchase!$A:$A,Waterfall!$A161,Purchase!$D:$D,Waterfall!$C161,Purchase!$C:$C,Waterfall!EG$1)</f>
        <v>0</v>
      </c>
      <c r="EH161" s="4">
        <f>SUMIFS(Purchase!$F:$F,Purchase!$A:$A,Waterfall!$A161,Purchase!$D:$D,Waterfall!$C161,Purchase!$C:$C,Waterfall!EH$1)</f>
        <v>0</v>
      </c>
      <c r="EI161" s="4">
        <f>SUMIFS(Purchase!$F:$F,Purchase!$A:$A,Waterfall!$A161,Purchase!$D:$D,Waterfall!$C161,Purchase!$C:$C,Waterfall!EI$1)</f>
        <v>0</v>
      </c>
      <c r="EJ161" s="4">
        <f>SUMIFS(Purchase!$F:$F,Purchase!$A:$A,Waterfall!$A161,Purchase!$D:$D,Waterfall!$C161,Purchase!$C:$C,Waterfall!EJ$1)</f>
        <v>0</v>
      </c>
      <c r="EK161" s="4">
        <f>SUMIFS(Purchase!$F:$F,Purchase!$A:$A,Waterfall!$A161,Purchase!$D:$D,Waterfall!$C161,Purchase!$C:$C,Waterfall!EK$1)</f>
        <v>0</v>
      </c>
      <c r="EL161" s="4">
        <f>SUMIFS(Purchase!$F:$F,Purchase!$A:$A,Waterfall!$A161,Purchase!$D:$D,Waterfall!$C161,Purchase!$C:$C,Waterfall!EL$1)</f>
        <v>0</v>
      </c>
      <c r="EM161" s="4">
        <f>SUMIFS(Purchase!$F:$F,Purchase!$A:$A,Waterfall!$A161,Purchase!$D:$D,Waterfall!$C161,Purchase!$C:$C,Waterfall!EM$1)</f>
        <v>0</v>
      </c>
      <c r="EN161" s="4">
        <f>SUMIFS(Purchase!$F:$F,Purchase!$A:$A,Waterfall!$A161,Purchase!$D:$D,Waterfall!$C161,Purchase!$C:$C,Waterfall!EN$1)</f>
        <v>0</v>
      </c>
      <c r="EO161" s="4">
        <f>SUMIFS(Purchase!$F:$F,Purchase!$A:$A,Waterfall!$A161,Purchase!$D:$D,Waterfall!$C161,Purchase!$C:$C,Waterfall!EO$1)</f>
        <v>0</v>
      </c>
      <c r="EP161" s="4">
        <f>SUMIFS(Purchase!$F:$F,Purchase!$A:$A,Waterfall!$A161,Purchase!$D:$D,Waterfall!$C161,Purchase!$C:$C,Waterfall!EP$1)</f>
        <v>0</v>
      </c>
      <c r="EQ161" s="4">
        <f>SUMIFS(Purchase!$F:$F,Purchase!$A:$A,Waterfall!$A161,Purchase!$D:$D,Waterfall!$C161,Purchase!$C:$C,Waterfall!EQ$1)</f>
        <v>0</v>
      </c>
      <c r="ER161" s="4">
        <f>SUMIFS(Purchase!$F:$F,Purchase!$A:$A,Waterfall!$A161,Purchase!$D:$D,Waterfall!$C161,Purchase!$C:$C,Waterfall!ER$1)</f>
        <v>0</v>
      </c>
      <c r="ES161" s="4">
        <f>SUMIFS(Purchase!$F:$F,Purchase!$A:$A,Waterfall!$A161,Purchase!$D:$D,Waterfall!$C161,Purchase!$C:$C,Waterfall!ES$1)</f>
        <v>0</v>
      </c>
      <c r="ET161" s="4">
        <f>SUMIFS(Purchase!$F:$F,Purchase!$A:$A,Waterfall!$A161,Purchase!$D:$D,Waterfall!$C161,Purchase!$C:$C,Waterfall!ET$1)</f>
        <v>0</v>
      </c>
      <c r="EU161" s="4">
        <f>SUMIFS(Purchase!$F:$F,Purchase!$A:$A,Waterfall!$A161,Purchase!$D:$D,Waterfall!$C161,Purchase!$C:$C,Waterfall!EU$1)</f>
        <v>0</v>
      </c>
      <c r="EV161" s="4">
        <f>SUMIFS(Purchase!$F:$F,Purchase!$A:$A,Waterfall!$A161,Purchase!$D:$D,Waterfall!$C161,Purchase!$C:$C,Waterfall!EV$1)</f>
        <v>0</v>
      </c>
      <c r="EW161" s="4">
        <f>SUMIFS(Purchase!$F:$F,Purchase!$A:$A,Waterfall!$A161,Purchase!$D:$D,Waterfall!$C161,Purchase!$C:$C,Waterfall!EW$1)</f>
        <v>0</v>
      </c>
      <c r="EX161" s="4">
        <f>SUMIFS(Purchase!$F:$F,Purchase!$A:$A,Waterfall!$A161,Purchase!$D:$D,Waterfall!$C161,Purchase!$C:$C,Waterfall!EX$1)</f>
        <v>0</v>
      </c>
      <c r="EY161" s="4">
        <f>SUMIFS(Purchase!$F:$F,Purchase!$A:$A,Waterfall!$A161,Purchase!$D:$D,Waterfall!$C161,Purchase!$C:$C,Waterfall!EY$1)</f>
        <v>0</v>
      </c>
      <c r="EZ161" s="4">
        <f>SUMIFS(Purchase!$F:$F,Purchase!$A:$A,Waterfall!$A161,Purchase!$D:$D,Waterfall!$C161,Purchase!$C:$C,Waterfall!EZ$1)</f>
        <v>0</v>
      </c>
      <c r="FA161" s="4">
        <f>SUMIFS(Purchase!$F:$F,Purchase!$A:$A,Waterfall!$A161,Purchase!$D:$D,Waterfall!$C161,Purchase!$C:$C,Waterfall!FA$1)</f>
        <v>0</v>
      </c>
      <c r="FB161" s="4">
        <f>SUMIFS(Purchase!$F:$F,Purchase!$A:$A,Waterfall!$A161,Purchase!$D:$D,Waterfall!$C161,Purchase!$C:$C,Waterfall!FB$1)</f>
        <v>0</v>
      </c>
      <c r="FC161" s="4">
        <f>SUMIFS(Purchase!$F:$F,Purchase!$A:$A,Waterfall!$A161,Purchase!$D:$D,Waterfall!$C161,Purchase!$C:$C,Waterfall!FC$1)</f>
        <v>0</v>
      </c>
      <c r="FD161" s="4">
        <f>SUMIFS(Purchase!$F:$F,Purchase!$A:$A,Waterfall!$A161,Purchase!$D:$D,Waterfall!$C161,Purchase!$C:$C,Waterfall!FD$1)</f>
        <v>0</v>
      </c>
      <c r="FE161" s="4">
        <f>SUMIFS(Purchase!$F:$F,Purchase!$A:$A,Waterfall!$A161,Purchase!$D:$D,Waterfall!$C161,Purchase!$C:$C,Waterfall!FE$1)</f>
        <v>0</v>
      </c>
      <c r="FF161" s="4">
        <f>SUMIFS(Purchase!$F:$F,Purchase!$A:$A,Waterfall!$A161,Purchase!$D:$D,Waterfall!$C161,Purchase!$C:$C,Waterfall!FF$1)</f>
        <v>0</v>
      </c>
      <c r="FG161" s="4">
        <f>SUMIFS(Purchase!$F:$F,Purchase!$A:$A,Waterfall!$A161,Purchase!$D:$D,Waterfall!$C161,Purchase!$C:$C,Waterfall!FG$1)</f>
        <v>0</v>
      </c>
      <c r="FH161" s="4">
        <f>SUMIFS(Purchase!$F:$F,Purchase!$A:$A,Waterfall!$A161,Purchase!$D:$D,Waterfall!$C161,Purchase!$C:$C,Waterfall!FH$1)</f>
        <v>0</v>
      </c>
      <c r="FI161" s="4">
        <f>SUMIFS(Purchase!$F:$F,Purchase!$A:$A,Waterfall!$A161,Purchase!$D:$D,Waterfall!$C161,Purchase!$C:$C,Waterfall!FI$1)</f>
        <v>0</v>
      </c>
      <c r="FJ161" s="4">
        <f>SUMIFS(Purchase!$F:$F,Purchase!$A:$A,Waterfall!$A161,Purchase!$D:$D,Waterfall!$C161,Purchase!$C:$C,Waterfall!FJ$1)</f>
        <v>0</v>
      </c>
      <c r="FK161" s="4">
        <f>SUMIFS(Purchase!$F:$F,Purchase!$A:$A,Waterfall!$A161,Purchase!$D:$D,Waterfall!$C161,Purchase!$C:$C,Waterfall!FK$1)</f>
        <v>0</v>
      </c>
      <c r="FL161" s="4">
        <f>SUMIFS(Purchase!$F:$F,Purchase!$A:$A,Waterfall!$A161,Purchase!$D:$D,Waterfall!$C161,Purchase!$C:$C,Waterfall!FL$1)</f>
        <v>0</v>
      </c>
      <c r="FM161" s="4">
        <f>SUMIFS(Purchase!$F:$F,Purchase!$A:$A,Waterfall!$A161,Purchase!$D:$D,Waterfall!$C161,Purchase!$C:$C,Waterfall!FM$1)</f>
        <v>0</v>
      </c>
      <c r="FN161" s="4">
        <f>SUMIFS(Purchase!$F:$F,Purchase!$A:$A,Waterfall!$A161,Purchase!$D:$D,Waterfall!$C161,Purchase!$C:$C,Waterfall!FN$1)</f>
        <v>0</v>
      </c>
      <c r="FO161" s="4">
        <f>SUMIFS(Purchase!$F:$F,Purchase!$A:$A,Waterfall!$A161,Purchase!$D:$D,Waterfall!$C161,Purchase!$C:$C,Waterfall!FO$1)</f>
        <v>0</v>
      </c>
      <c r="FP161" s="4">
        <f>SUMIFS(Purchase!$F:$F,Purchase!$A:$A,Waterfall!$A161,Purchase!$D:$D,Waterfall!$C161,Purchase!$C:$C,Waterfall!FP$1)</f>
        <v>0</v>
      </c>
      <c r="FQ161" s="4">
        <f>SUMIFS(Purchase!$F:$F,Purchase!$A:$A,Waterfall!$A161,Purchase!$D:$D,Waterfall!$C161,Purchase!$C:$C,Waterfall!FQ$1)</f>
        <v>0</v>
      </c>
      <c r="FR161" s="4">
        <f>SUMIFS(Purchase!$F:$F,Purchase!$A:$A,Waterfall!$A161,Purchase!$D:$D,Waterfall!$C161,Purchase!$C:$C,Waterfall!FR$1)</f>
        <v>0</v>
      </c>
      <c r="FS161" s="4">
        <f>SUMIFS(Purchase!$F:$F,Purchase!$A:$A,Waterfall!$A161,Purchase!$D:$D,Waterfall!$C161,Purchase!$C:$C,Waterfall!FS$1)</f>
        <v>0</v>
      </c>
      <c r="FT161" s="4">
        <f>SUMIFS(Purchase!$F:$F,Purchase!$A:$A,Waterfall!$A161,Purchase!$D:$D,Waterfall!$C161,Purchase!$C:$C,Waterfall!FT$1)</f>
        <v>0</v>
      </c>
      <c r="FU161" s="4">
        <f>SUMIFS(Purchase!$F:$F,Purchase!$A:$A,Waterfall!$A161,Purchase!$D:$D,Waterfall!$C161,Purchase!$C:$C,Waterfall!FU$1)</f>
        <v>0</v>
      </c>
      <c r="FV161" s="4">
        <f>SUMIFS(Purchase!$F:$F,Purchase!$A:$A,Waterfall!$A161,Purchase!$D:$D,Waterfall!$C161,Purchase!$C:$C,Waterfall!FV$1)</f>
        <v>0</v>
      </c>
      <c r="FW161" s="4">
        <f>SUMIFS(Purchase!$F:$F,Purchase!$A:$A,Waterfall!$A161,Purchase!$D:$D,Waterfall!$C161,Purchase!$C:$C,Waterfall!FW$1)</f>
        <v>0</v>
      </c>
      <c r="FX161" s="4">
        <f>SUMIFS(Purchase!$F:$F,Purchase!$A:$A,Waterfall!$A161,Purchase!$D:$D,Waterfall!$C161,Purchase!$C:$C,Waterfall!FX$1)</f>
        <v>0</v>
      </c>
      <c r="FY161" s="4">
        <f>SUMIFS(Purchase!$F:$F,Purchase!$A:$A,Waterfall!$A161,Purchase!$D:$D,Waterfall!$C161,Purchase!$C:$C,Waterfall!FY$1)</f>
        <v>0</v>
      </c>
      <c r="FZ161" s="4">
        <f>SUMIFS(Purchase!$F:$F,Purchase!$A:$A,Waterfall!$A161,Purchase!$D:$D,Waterfall!$C161,Purchase!$C:$C,Waterfall!FZ$1)</f>
        <v>0</v>
      </c>
      <c r="GA161" s="4">
        <f>SUMIFS(Purchase!$F:$F,Purchase!$A:$A,Waterfall!$A161,Purchase!$D:$D,Waterfall!$C161,Purchase!$C:$C,Waterfall!GA$1)</f>
        <v>0</v>
      </c>
      <c r="GB161" s="4">
        <f>SUMIFS(Purchase!$F:$F,Purchase!$A:$A,Waterfall!$A161,Purchase!$D:$D,Waterfall!$C161,Purchase!$C:$C,Waterfall!GB$1)</f>
        <v>0</v>
      </c>
      <c r="GC161" s="4">
        <f>SUMIFS(Purchase!$F:$F,Purchase!$A:$A,Waterfall!$A161,Purchase!$D:$D,Waterfall!$C161,Purchase!$C:$C,Waterfall!GC$1)</f>
        <v>0</v>
      </c>
      <c r="GD161" s="4">
        <f>SUMIFS(Purchase!$F:$F,Purchase!$A:$A,Waterfall!$A161,Purchase!$D:$D,Waterfall!$C161,Purchase!$C:$C,Waterfall!GD$1)</f>
        <v>0</v>
      </c>
      <c r="GE161" s="4">
        <f>SUMIFS(Purchase!$F:$F,Purchase!$A:$A,Waterfall!$A161,Purchase!$D:$D,Waterfall!$C161,Purchase!$C:$C,Waterfall!GE$1)</f>
        <v>0</v>
      </c>
      <c r="GF161" s="4">
        <f>SUMIFS(Purchase!$F:$F,Purchase!$A:$A,Waterfall!$A161,Purchase!$D:$D,Waterfall!$C161,Purchase!$C:$C,Waterfall!GF$1)</f>
        <v>0</v>
      </c>
      <c r="GG161" s="4">
        <f>SUMIFS(Purchase!$F:$F,Purchase!$A:$A,Waterfall!$A161,Purchase!$D:$D,Waterfall!$C161,Purchase!$C:$C,Waterfall!GG$1)</f>
        <v>0</v>
      </c>
      <c r="GH161" s="4">
        <f>SUMIFS(Purchase!$F:$F,Purchase!$A:$A,Waterfall!$A161,Purchase!$D:$D,Waterfall!$C161,Purchase!$C:$C,Waterfall!GH$1)</f>
        <v>0</v>
      </c>
      <c r="GI161" s="4">
        <f>SUMIFS(Purchase!$F:$F,Purchase!$A:$A,Waterfall!$A161,Purchase!$D:$D,Waterfall!$C161,Purchase!$C:$C,Waterfall!GI$1)</f>
        <v>0</v>
      </c>
    </row>
    <row r="162" spans="1:191" x14ac:dyDescent="0.35">
      <c r="A162" s="8">
        <f t="shared" si="5"/>
        <v>1</v>
      </c>
      <c r="B162" s="2" t="str">
        <f>VLOOKUP($A162,Centers!$B$1:$C$120,2,)</f>
        <v>GATE</v>
      </c>
      <c r="C162" s="3">
        <v>45039</v>
      </c>
      <c r="D162" s="4">
        <f>IF($A162=1,SUM(SUMIFS(Indent!$E:$E,Indent!$C:$C,Waterfall!$C162,Indent!$A:$A,Centers!$A$2),SUMIFS(Indent!$E:$E,Indent!$C:$C,Waterfall!$C162,Indent!$A:$A,Centers!$A$3),SUMIFS(Indent!$E:$E,Indent!$C:$C,Waterfall!$C162,Indent!$A:$A,Centers!$A$4),SUMIFS(Indent!$E:$E,Indent!$C:$C,Waterfall!$C162,Indent!$A:$A,Centers!$A$5),SUMIFS(Indent!$E:$E,Indent!$C:$C,Waterfall!$C162,Indent!$A:$A,Centers!$A$6),SUMIFS(Indent!$E:$E,Indent!$C:$C,Waterfall!$C162,Indent!$A:$A,Centers!$A$7),SUMIFS(Indent!$E:$E,Indent!$C:$C,Waterfall!$C162,Indent!$A:$A,Centers!$A$8)),SUMIFS(Indent!$E:$E,Indent!$C:$C,Waterfall!$C162,Indent!$A:$A,$A162))</f>
        <v>0</v>
      </c>
      <c r="E162" s="4">
        <f>SUMIFS(Purchase!$F:$F,Purchase!$A:$A,Waterfall!$A162,Purchase!$D:$D,Waterfall!$C162,Purchase!$C:$C,Waterfall!E$1)</f>
        <v>0</v>
      </c>
      <c r="F162" s="4">
        <f>SUMIFS(Purchase!$F:$F,Purchase!$A:$A,Waterfall!$A162,Purchase!$D:$D,Waterfall!$C162,Purchase!$C:$C,Waterfall!F$1)</f>
        <v>0</v>
      </c>
      <c r="G162" s="4">
        <f>SUMIFS(Purchase!$F:$F,Purchase!$A:$A,Waterfall!$A162,Purchase!$D:$D,Waterfall!$C162,Purchase!$C:$C,Waterfall!G$1)</f>
        <v>0</v>
      </c>
      <c r="H162" s="4">
        <f>SUMIFS(Purchase!$F:$F,Purchase!$A:$A,Waterfall!$A162,Purchase!$D:$D,Waterfall!$C162,Purchase!$C:$C,Waterfall!H$1)</f>
        <v>0</v>
      </c>
      <c r="I162" s="4">
        <f>SUMIFS(Purchase!$F:$F,Purchase!$A:$A,Waterfall!$A162,Purchase!$D:$D,Waterfall!$C162,Purchase!$C:$C,Waterfall!I$1)</f>
        <v>0</v>
      </c>
      <c r="J162" s="4">
        <f>SUMIFS(Purchase!$F:$F,Purchase!$A:$A,Waterfall!$A162,Purchase!$D:$D,Waterfall!$C162,Purchase!$C:$C,Waterfall!J$1)</f>
        <v>0</v>
      </c>
      <c r="K162" s="4">
        <f>SUMIFS(Purchase!$F:$F,Purchase!$A:$A,Waterfall!$A162,Purchase!$D:$D,Waterfall!$C162,Purchase!$C:$C,Waterfall!K$1)</f>
        <v>0</v>
      </c>
      <c r="L162" s="4">
        <f>SUMIFS(Purchase!$F:$F,Purchase!$A:$A,Waterfall!$A162,Purchase!$D:$D,Waterfall!$C162,Purchase!$C:$C,Waterfall!L$1)</f>
        <v>0</v>
      </c>
      <c r="M162" s="4">
        <f>SUMIFS(Purchase!$F:$F,Purchase!$A:$A,Waterfall!$A162,Purchase!$D:$D,Waterfall!$C162,Purchase!$C:$C,Waterfall!M$1)</f>
        <v>0</v>
      </c>
      <c r="N162" s="4">
        <f>SUMIFS(Purchase!$F:$F,Purchase!$A:$A,Waterfall!$A162,Purchase!$D:$D,Waterfall!$C162,Purchase!$C:$C,Waterfall!N$1)</f>
        <v>0</v>
      </c>
      <c r="O162" s="4">
        <f>SUMIFS(Purchase!$F:$F,Purchase!$A:$A,Waterfall!$A162,Purchase!$D:$D,Waterfall!$C162,Purchase!$C:$C,Waterfall!O$1)</f>
        <v>0</v>
      </c>
      <c r="P162" s="4">
        <f>SUMIFS(Purchase!$F:$F,Purchase!$A:$A,Waterfall!$A162,Purchase!$D:$D,Waterfall!$C162,Purchase!$C:$C,Waterfall!P$1)</f>
        <v>0</v>
      </c>
      <c r="Q162" s="4">
        <f>SUMIFS(Purchase!$F:$F,Purchase!$A:$A,Waterfall!$A162,Purchase!$D:$D,Waterfall!$C162,Purchase!$C:$C,Waterfall!Q$1)</f>
        <v>0</v>
      </c>
      <c r="R162" s="4">
        <f>SUMIFS(Purchase!$F:$F,Purchase!$A:$A,Waterfall!$A162,Purchase!$D:$D,Waterfall!$C162,Purchase!$C:$C,Waterfall!R$1)</f>
        <v>0</v>
      </c>
      <c r="S162" s="4">
        <f>SUMIFS(Purchase!$F:$F,Purchase!$A:$A,Waterfall!$A162,Purchase!$D:$D,Waterfall!$C162,Purchase!$C:$C,Waterfall!S$1)</f>
        <v>0</v>
      </c>
      <c r="T162" s="4">
        <f>SUMIFS(Purchase!$F:$F,Purchase!$A:$A,Waterfall!$A162,Purchase!$D:$D,Waterfall!$C162,Purchase!$C:$C,Waterfall!T$1)</f>
        <v>0</v>
      </c>
      <c r="U162" s="4">
        <f>SUMIFS(Purchase!$F:$F,Purchase!$A:$A,Waterfall!$A162,Purchase!$D:$D,Waterfall!$C162,Purchase!$C:$C,Waterfall!U$1)</f>
        <v>0</v>
      </c>
      <c r="V162" s="4">
        <f>SUMIFS(Purchase!$F:$F,Purchase!$A:$A,Waterfall!$A162,Purchase!$D:$D,Waterfall!$C162,Purchase!$C:$C,Waterfall!V$1)</f>
        <v>0</v>
      </c>
      <c r="W162" s="4">
        <f>SUMIFS(Purchase!$F:$F,Purchase!$A:$A,Waterfall!$A162,Purchase!$D:$D,Waterfall!$C162,Purchase!$C:$C,Waterfall!W$1)</f>
        <v>0</v>
      </c>
      <c r="X162" s="4">
        <f>SUMIFS(Purchase!$F:$F,Purchase!$A:$A,Waterfall!$A162,Purchase!$D:$D,Waterfall!$C162,Purchase!$C:$C,Waterfall!X$1)</f>
        <v>0</v>
      </c>
      <c r="Y162" s="4">
        <f>SUMIFS(Purchase!$F:$F,Purchase!$A:$A,Waterfall!$A162,Purchase!$D:$D,Waterfall!$C162,Purchase!$C:$C,Waterfall!Y$1)</f>
        <v>0</v>
      </c>
      <c r="Z162" s="4">
        <f>SUMIFS(Purchase!$F:$F,Purchase!$A:$A,Waterfall!$A162,Purchase!$D:$D,Waterfall!$C162,Purchase!$C:$C,Waterfall!Z$1)</f>
        <v>0</v>
      </c>
      <c r="AA162" s="4">
        <f>SUMIFS(Purchase!$F:$F,Purchase!$A:$A,Waterfall!$A162,Purchase!$D:$D,Waterfall!$C162,Purchase!$C:$C,Waterfall!AA$1)</f>
        <v>0</v>
      </c>
      <c r="AB162" s="4">
        <f>SUMIFS(Purchase!$F:$F,Purchase!$A:$A,Waterfall!$A162,Purchase!$D:$D,Waterfall!$C162,Purchase!$C:$C,Waterfall!AB$1)</f>
        <v>0</v>
      </c>
      <c r="AC162" s="4">
        <f>SUMIFS(Purchase!$F:$F,Purchase!$A:$A,Waterfall!$A162,Purchase!$D:$D,Waterfall!$C162,Purchase!$C:$C,Waterfall!AC$1)</f>
        <v>0</v>
      </c>
      <c r="AD162" s="4">
        <f>SUMIFS(Purchase!$F:$F,Purchase!$A:$A,Waterfall!$A162,Purchase!$D:$D,Waterfall!$C162,Purchase!$C:$C,Waterfall!AD$1)</f>
        <v>0</v>
      </c>
      <c r="AE162" s="4">
        <f>SUMIFS(Purchase!$F:$F,Purchase!$A:$A,Waterfall!$A162,Purchase!$D:$D,Waterfall!$C162,Purchase!$C:$C,Waterfall!AE$1)</f>
        <v>0</v>
      </c>
      <c r="AF162" s="4">
        <f>SUMIFS(Purchase!$F:$F,Purchase!$A:$A,Waterfall!$A162,Purchase!$D:$D,Waterfall!$C162,Purchase!$C:$C,Waterfall!AF$1)</f>
        <v>0</v>
      </c>
      <c r="AG162" s="4">
        <f>SUMIFS(Purchase!$F:$F,Purchase!$A:$A,Waterfall!$A162,Purchase!$D:$D,Waterfall!$C162,Purchase!$C:$C,Waterfall!AG$1)</f>
        <v>0</v>
      </c>
      <c r="AH162" s="4">
        <f>SUMIFS(Purchase!$F:$F,Purchase!$A:$A,Waterfall!$A162,Purchase!$D:$D,Waterfall!$C162,Purchase!$C:$C,Waterfall!AH$1)</f>
        <v>0</v>
      </c>
      <c r="AI162" s="4">
        <f>SUMIFS(Purchase!$F:$F,Purchase!$A:$A,Waterfall!$A162,Purchase!$D:$D,Waterfall!$C162,Purchase!$C:$C,Waterfall!AI$1)</f>
        <v>0</v>
      </c>
      <c r="AJ162" s="4">
        <f>SUMIFS(Purchase!$F:$F,Purchase!$A:$A,Waterfall!$A162,Purchase!$D:$D,Waterfall!$C162,Purchase!$C:$C,Waterfall!AJ$1)</f>
        <v>0</v>
      </c>
      <c r="AK162" s="4">
        <f>SUMIFS(Purchase!$F:$F,Purchase!$A:$A,Waterfall!$A162,Purchase!$D:$D,Waterfall!$C162,Purchase!$C:$C,Waterfall!AK$1)</f>
        <v>0</v>
      </c>
      <c r="AL162" s="4">
        <f>SUMIFS(Purchase!$F:$F,Purchase!$A:$A,Waterfall!$A162,Purchase!$D:$D,Waterfall!$C162,Purchase!$C:$C,Waterfall!AL$1)</f>
        <v>0</v>
      </c>
      <c r="AM162" s="4">
        <f>SUMIFS(Purchase!$F:$F,Purchase!$A:$A,Waterfall!$A162,Purchase!$D:$D,Waterfall!$C162,Purchase!$C:$C,Waterfall!AM$1)</f>
        <v>0</v>
      </c>
      <c r="AN162" s="4">
        <f>SUMIFS(Purchase!$F:$F,Purchase!$A:$A,Waterfall!$A162,Purchase!$D:$D,Waterfall!$C162,Purchase!$C:$C,Waterfall!AN$1)</f>
        <v>0</v>
      </c>
      <c r="AO162" s="4">
        <f>SUMIFS(Purchase!$F:$F,Purchase!$A:$A,Waterfall!$A162,Purchase!$D:$D,Waterfall!$C162,Purchase!$C:$C,Waterfall!AO$1)</f>
        <v>0</v>
      </c>
      <c r="AP162" s="4">
        <f>SUMIFS(Purchase!$F:$F,Purchase!$A:$A,Waterfall!$A162,Purchase!$D:$D,Waterfall!$C162,Purchase!$C:$C,Waterfall!AP$1)</f>
        <v>0</v>
      </c>
      <c r="AQ162" s="4">
        <f>SUMIFS(Purchase!$F:$F,Purchase!$A:$A,Waterfall!$A162,Purchase!$D:$D,Waterfall!$C162,Purchase!$C:$C,Waterfall!AQ$1)</f>
        <v>0</v>
      </c>
      <c r="AR162" s="4">
        <f>SUMIFS(Purchase!$F:$F,Purchase!$A:$A,Waterfall!$A162,Purchase!$D:$D,Waterfall!$C162,Purchase!$C:$C,Waterfall!AR$1)</f>
        <v>0</v>
      </c>
      <c r="AS162" s="4">
        <f>SUMIFS(Purchase!$F:$F,Purchase!$A:$A,Waterfall!$A162,Purchase!$D:$D,Waterfall!$C162,Purchase!$C:$C,Waterfall!AS$1)</f>
        <v>0</v>
      </c>
      <c r="AT162" s="4">
        <f>SUMIFS(Purchase!$F:$F,Purchase!$A:$A,Waterfall!$A162,Purchase!$D:$D,Waterfall!$C162,Purchase!$C:$C,Waterfall!AT$1)</f>
        <v>0</v>
      </c>
      <c r="AU162" s="4">
        <f>SUMIFS(Purchase!$F:$F,Purchase!$A:$A,Waterfall!$A162,Purchase!$D:$D,Waterfall!$C162,Purchase!$C:$C,Waterfall!AU$1)</f>
        <v>0</v>
      </c>
      <c r="AV162" s="4">
        <f>SUMIFS(Purchase!$F:$F,Purchase!$A:$A,Waterfall!$A162,Purchase!$D:$D,Waterfall!$C162,Purchase!$C:$C,Waterfall!AV$1)</f>
        <v>0</v>
      </c>
      <c r="AW162" s="4">
        <f>SUMIFS(Purchase!$F:$F,Purchase!$A:$A,Waterfall!$A162,Purchase!$D:$D,Waterfall!$C162,Purchase!$C:$C,Waterfall!AW$1)</f>
        <v>0</v>
      </c>
      <c r="AX162" s="4">
        <f>SUMIFS(Purchase!$F:$F,Purchase!$A:$A,Waterfall!$A162,Purchase!$D:$D,Waterfall!$C162,Purchase!$C:$C,Waterfall!AX$1)</f>
        <v>0</v>
      </c>
      <c r="AY162" s="4">
        <f>SUMIFS(Purchase!$F:$F,Purchase!$A:$A,Waterfall!$A162,Purchase!$D:$D,Waterfall!$C162,Purchase!$C:$C,Waterfall!AY$1)</f>
        <v>0</v>
      </c>
      <c r="AZ162" s="4">
        <f>SUMIFS(Purchase!$F:$F,Purchase!$A:$A,Waterfall!$A162,Purchase!$D:$D,Waterfall!$C162,Purchase!$C:$C,Waterfall!AZ$1)</f>
        <v>0</v>
      </c>
      <c r="BA162" s="4">
        <f>SUMIFS(Purchase!$F:$F,Purchase!$A:$A,Waterfall!$A162,Purchase!$D:$D,Waterfall!$C162,Purchase!$C:$C,Waterfall!BA$1)</f>
        <v>0</v>
      </c>
      <c r="BB162" s="4">
        <f>SUMIFS(Purchase!$F:$F,Purchase!$A:$A,Waterfall!$A162,Purchase!$D:$D,Waterfall!$C162,Purchase!$C:$C,Waterfall!BB$1)</f>
        <v>0</v>
      </c>
      <c r="BC162" s="4">
        <f>SUMIFS(Purchase!$F:$F,Purchase!$A:$A,Waterfall!$A162,Purchase!$D:$D,Waterfall!$C162,Purchase!$C:$C,Waterfall!BC$1)</f>
        <v>0</v>
      </c>
      <c r="BD162" s="4">
        <f>SUMIFS(Purchase!$F:$F,Purchase!$A:$A,Waterfall!$A162,Purchase!$D:$D,Waterfall!$C162,Purchase!$C:$C,Waterfall!BD$1)</f>
        <v>0</v>
      </c>
      <c r="BE162" s="4">
        <f>SUMIFS(Purchase!$F:$F,Purchase!$A:$A,Waterfall!$A162,Purchase!$D:$D,Waterfall!$C162,Purchase!$C:$C,Waterfall!BE$1)</f>
        <v>0</v>
      </c>
      <c r="BF162" s="4">
        <f>SUMIFS(Purchase!$F:$F,Purchase!$A:$A,Waterfall!$A162,Purchase!$D:$D,Waterfall!$C162,Purchase!$C:$C,Waterfall!BF$1)</f>
        <v>0</v>
      </c>
      <c r="BG162" s="4">
        <f>SUMIFS(Purchase!$F:$F,Purchase!$A:$A,Waterfall!$A162,Purchase!$D:$D,Waterfall!$C162,Purchase!$C:$C,Waterfall!BG$1)</f>
        <v>0</v>
      </c>
      <c r="BH162" s="4">
        <f>SUMIFS(Purchase!$F:$F,Purchase!$A:$A,Waterfall!$A162,Purchase!$D:$D,Waterfall!$C162,Purchase!$C:$C,Waterfall!BH$1)</f>
        <v>0</v>
      </c>
      <c r="BI162" s="4">
        <f>SUMIFS(Purchase!$F:$F,Purchase!$A:$A,Waterfall!$A162,Purchase!$D:$D,Waterfall!$C162,Purchase!$C:$C,Waterfall!BI$1)</f>
        <v>0</v>
      </c>
      <c r="BJ162" s="4">
        <f>SUMIFS(Purchase!$F:$F,Purchase!$A:$A,Waterfall!$A162,Purchase!$D:$D,Waterfall!$C162,Purchase!$C:$C,Waterfall!BJ$1)</f>
        <v>0</v>
      </c>
      <c r="BK162" s="4">
        <f>SUMIFS(Purchase!$F:$F,Purchase!$A:$A,Waterfall!$A162,Purchase!$D:$D,Waterfall!$C162,Purchase!$C:$C,Waterfall!BK$1)</f>
        <v>0</v>
      </c>
      <c r="BL162" s="4">
        <f>SUMIFS(Purchase!$F:$F,Purchase!$A:$A,Waterfall!$A162,Purchase!$D:$D,Waterfall!$C162,Purchase!$C:$C,Waterfall!BL$1)</f>
        <v>0</v>
      </c>
      <c r="BM162" s="4">
        <f>SUMIFS(Purchase!$F:$F,Purchase!$A:$A,Waterfall!$A162,Purchase!$D:$D,Waterfall!$C162,Purchase!$C:$C,Waterfall!BM$1)</f>
        <v>0</v>
      </c>
      <c r="BN162" s="4">
        <f>SUMIFS(Purchase!$F:$F,Purchase!$A:$A,Waterfall!$A162,Purchase!$D:$D,Waterfall!$C162,Purchase!$C:$C,Waterfall!BN$1)</f>
        <v>0</v>
      </c>
      <c r="BO162" s="4">
        <f>SUMIFS(Purchase!$F:$F,Purchase!$A:$A,Waterfall!$A162,Purchase!$D:$D,Waterfall!$C162,Purchase!$C:$C,Waterfall!BO$1)</f>
        <v>0</v>
      </c>
      <c r="BP162" s="4">
        <f>SUMIFS(Purchase!$F:$F,Purchase!$A:$A,Waterfall!$A162,Purchase!$D:$D,Waterfall!$C162,Purchase!$C:$C,Waterfall!BP$1)</f>
        <v>0</v>
      </c>
      <c r="BQ162" s="4">
        <f>SUMIFS(Purchase!$F:$F,Purchase!$A:$A,Waterfall!$A162,Purchase!$D:$D,Waterfall!$C162,Purchase!$C:$C,Waterfall!BQ$1)</f>
        <v>0</v>
      </c>
      <c r="BR162" s="4">
        <f>SUMIFS(Purchase!$F:$F,Purchase!$A:$A,Waterfall!$A162,Purchase!$D:$D,Waterfall!$C162,Purchase!$C:$C,Waterfall!BR$1)</f>
        <v>0</v>
      </c>
      <c r="BS162" s="4">
        <f>SUMIFS(Purchase!$F:$F,Purchase!$A:$A,Waterfall!$A162,Purchase!$D:$D,Waterfall!$C162,Purchase!$C:$C,Waterfall!BS$1)</f>
        <v>0</v>
      </c>
      <c r="BT162" s="4">
        <f>SUMIFS(Purchase!$F:$F,Purchase!$A:$A,Waterfall!$A162,Purchase!$D:$D,Waterfall!$C162,Purchase!$C:$C,Waterfall!BT$1)</f>
        <v>0</v>
      </c>
      <c r="BU162" s="4">
        <f>SUMIFS(Purchase!$F:$F,Purchase!$A:$A,Waterfall!$A162,Purchase!$D:$D,Waterfall!$C162,Purchase!$C:$C,Waterfall!BU$1)</f>
        <v>0</v>
      </c>
      <c r="BV162" s="4">
        <f>SUMIFS(Purchase!$F:$F,Purchase!$A:$A,Waterfall!$A162,Purchase!$D:$D,Waterfall!$C162,Purchase!$C:$C,Waterfall!BV$1)</f>
        <v>0</v>
      </c>
      <c r="BW162" s="4">
        <f>SUMIFS(Purchase!$F:$F,Purchase!$A:$A,Waterfall!$A162,Purchase!$D:$D,Waterfall!$C162,Purchase!$C:$C,Waterfall!BW$1)</f>
        <v>0</v>
      </c>
      <c r="BX162" s="4">
        <f>SUMIFS(Purchase!$F:$F,Purchase!$A:$A,Waterfall!$A162,Purchase!$D:$D,Waterfall!$C162,Purchase!$C:$C,Waterfall!BX$1)</f>
        <v>0</v>
      </c>
      <c r="BY162" s="4">
        <f>SUMIFS(Purchase!$F:$F,Purchase!$A:$A,Waterfall!$A162,Purchase!$D:$D,Waterfall!$C162,Purchase!$C:$C,Waterfall!BY$1)</f>
        <v>0</v>
      </c>
      <c r="BZ162" s="4">
        <f>SUMIFS(Purchase!$F:$F,Purchase!$A:$A,Waterfall!$A162,Purchase!$D:$D,Waterfall!$C162,Purchase!$C:$C,Waterfall!BZ$1)</f>
        <v>0</v>
      </c>
      <c r="CA162" s="4">
        <f>SUMIFS(Purchase!$F:$F,Purchase!$A:$A,Waterfall!$A162,Purchase!$D:$D,Waterfall!$C162,Purchase!$C:$C,Waterfall!CA$1)</f>
        <v>0</v>
      </c>
      <c r="CB162" s="4">
        <f>SUMIFS(Purchase!$F:$F,Purchase!$A:$A,Waterfall!$A162,Purchase!$D:$D,Waterfall!$C162,Purchase!$C:$C,Waterfall!CB$1)</f>
        <v>0</v>
      </c>
      <c r="CC162" s="4">
        <f>SUMIFS(Purchase!$F:$F,Purchase!$A:$A,Waterfall!$A162,Purchase!$D:$D,Waterfall!$C162,Purchase!$C:$C,Waterfall!CC$1)</f>
        <v>0</v>
      </c>
      <c r="CD162" s="4">
        <f>SUMIFS(Purchase!$F:$F,Purchase!$A:$A,Waterfall!$A162,Purchase!$D:$D,Waterfall!$C162,Purchase!$C:$C,Waterfall!CD$1)</f>
        <v>0</v>
      </c>
      <c r="CE162" s="4">
        <f>SUMIFS(Purchase!$F:$F,Purchase!$A:$A,Waterfall!$A162,Purchase!$D:$D,Waterfall!$C162,Purchase!$C:$C,Waterfall!CE$1)</f>
        <v>0</v>
      </c>
      <c r="CF162" s="4">
        <f>SUMIFS(Purchase!$F:$F,Purchase!$A:$A,Waterfall!$A162,Purchase!$D:$D,Waterfall!$C162,Purchase!$C:$C,Waterfall!CF$1)</f>
        <v>0</v>
      </c>
      <c r="CG162" s="4">
        <f>SUMIFS(Purchase!$F:$F,Purchase!$A:$A,Waterfall!$A162,Purchase!$D:$D,Waterfall!$C162,Purchase!$C:$C,Waterfall!CG$1)</f>
        <v>0</v>
      </c>
      <c r="CH162" s="4">
        <f>SUMIFS(Purchase!$F:$F,Purchase!$A:$A,Waterfall!$A162,Purchase!$D:$D,Waterfall!$C162,Purchase!$C:$C,Waterfall!CH$1)</f>
        <v>0</v>
      </c>
      <c r="CI162" s="4">
        <f>SUMIFS(Purchase!$F:$F,Purchase!$A:$A,Waterfall!$A162,Purchase!$D:$D,Waterfall!$C162,Purchase!$C:$C,Waterfall!CI$1)</f>
        <v>0</v>
      </c>
      <c r="CJ162" s="4">
        <f>SUMIFS(Purchase!$F:$F,Purchase!$A:$A,Waterfall!$A162,Purchase!$D:$D,Waterfall!$C162,Purchase!$C:$C,Waterfall!CJ$1)</f>
        <v>0</v>
      </c>
      <c r="CK162" s="4">
        <f>SUMIFS(Purchase!$F:$F,Purchase!$A:$A,Waterfall!$A162,Purchase!$D:$D,Waterfall!$C162,Purchase!$C:$C,Waterfall!CK$1)</f>
        <v>0</v>
      </c>
      <c r="CL162" s="4">
        <f>SUMIFS(Purchase!$F:$F,Purchase!$A:$A,Waterfall!$A162,Purchase!$D:$D,Waterfall!$C162,Purchase!$C:$C,Waterfall!CL$1)</f>
        <v>0</v>
      </c>
      <c r="CM162" s="4">
        <f>SUMIFS(Purchase!$F:$F,Purchase!$A:$A,Waterfall!$A162,Purchase!$D:$D,Waterfall!$C162,Purchase!$C:$C,Waterfall!CM$1)</f>
        <v>0</v>
      </c>
      <c r="CN162" s="4">
        <f>SUMIFS(Purchase!$F:$F,Purchase!$A:$A,Waterfall!$A162,Purchase!$D:$D,Waterfall!$C162,Purchase!$C:$C,Waterfall!CN$1)</f>
        <v>0</v>
      </c>
      <c r="CO162" s="4">
        <f>SUMIFS(Purchase!$F:$F,Purchase!$A:$A,Waterfall!$A162,Purchase!$D:$D,Waterfall!$C162,Purchase!$C:$C,Waterfall!CO$1)</f>
        <v>0</v>
      </c>
      <c r="CP162" s="4">
        <f>SUMIFS(Purchase!$F:$F,Purchase!$A:$A,Waterfall!$A162,Purchase!$D:$D,Waterfall!$C162,Purchase!$C:$C,Waterfall!CP$1)</f>
        <v>0</v>
      </c>
      <c r="CQ162" s="4">
        <f>SUMIFS(Purchase!$F:$F,Purchase!$A:$A,Waterfall!$A162,Purchase!$D:$D,Waterfall!$C162,Purchase!$C:$C,Waterfall!CQ$1)</f>
        <v>0</v>
      </c>
      <c r="CR162" s="4">
        <f>SUMIFS(Purchase!$F:$F,Purchase!$A:$A,Waterfall!$A162,Purchase!$D:$D,Waterfall!$C162,Purchase!$C:$C,Waterfall!CR$1)</f>
        <v>0</v>
      </c>
      <c r="CS162" s="4">
        <f>SUMIFS(Purchase!$F:$F,Purchase!$A:$A,Waterfall!$A162,Purchase!$D:$D,Waterfall!$C162,Purchase!$C:$C,Waterfall!CS$1)</f>
        <v>0</v>
      </c>
      <c r="CT162" s="4">
        <f>SUMIFS(Purchase!$F:$F,Purchase!$A:$A,Waterfall!$A162,Purchase!$D:$D,Waterfall!$C162,Purchase!$C:$C,Waterfall!CT$1)</f>
        <v>0</v>
      </c>
      <c r="CU162" s="4">
        <f>SUMIFS(Purchase!$F:$F,Purchase!$A:$A,Waterfall!$A162,Purchase!$D:$D,Waterfall!$C162,Purchase!$C:$C,Waterfall!CU$1)</f>
        <v>0</v>
      </c>
      <c r="CV162" s="4">
        <f>SUMIFS(Purchase!$F:$F,Purchase!$A:$A,Waterfall!$A162,Purchase!$D:$D,Waterfall!$C162,Purchase!$C:$C,Waterfall!CV$1)</f>
        <v>0</v>
      </c>
      <c r="CW162" s="4">
        <f>SUMIFS(Purchase!$F:$F,Purchase!$A:$A,Waterfall!$A162,Purchase!$D:$D,Waterfall!$C162,Purchase!$C:$C,Waterfall!CW$1)</f>
        <v>0</v>
      </c>
      <c r="CX162" s="4">
        <f>SUMIFS(Purchase!$F:$F,Purchase!$A:$A,Waterfall!$A162,Purchase!$D:$D,Waterfall!$C162,Purchase!$C:$C,Waterfall!CX$1)</f>
        <v>0</v>
      </c>
      <c r="CY162" s="4">
        <f>SUMIFS(Purchase!$F:$F,Purchase!$A:$A,Waterfall!$A162,Purchase!$D:$D,Waterfall!$C162,Purchase!$C:$C,Waterfall!CY$1)</f>
        <v>0</v>
      </c>
      <c r="CZ162" s="4">
        <f>SUMIFS(Purchase!$F:$F,Purchase!$A:$A,Waterfall!$A162,Purchase!$D:$D,Waterfall!$C162,Purchase!$C:$C,Waterfall!CZ$1)</f>
        <v>0</v>
      </c>
      <c r="DA162" s="4">
        <f>SUMIFS(Purchase!$F:$F,Purchase!$A:$A,Waterfall!$A162,Purchase!$D:$D,Waterfall!$C162,Purchase!$C:$C,Waterfall!DA$1)</f>
        <v>0</v>
      </c>
      <c r="DB162" s="4">
        <f>SUMIFS(Purchase!$F:$F,Purchase!$A:$A,Waterfall!$A162,Purchase!$D:$D,Waterfall!$C162,Purchase!$C:$C,Waterfall!DB$1)</f>
        <v>0</v>
      </c>
      <c r="DC162" s="4">
        <f>SUMIFS(Purchase!$F:$F,Purchase!$A:$A,Waterfall!$A162,Purchase!$D:$D,Waterfall!$C162,Purchase!$C:$C,Waterfall!DC$1)</f>
        <v>0</v>
      </c>
      <c r="DD162" s="4">
        <f>SUMIFS(Purchase!$F:$F,Purchase!$A:$A,Waterfall!$A162,Purchase!$D:$D,Waterfall!$C162,Purchase!$C:$C,Waterfall!DD$1)</f>
        <v>0</v>
      </c>
      <c r="DE162" s="4">
        <f>SUMIFS(Purchase!$F:$F,Purchase!$A:$A,Waterfall!$A162,Purchase!$D:$D,Waterfall!$C162,Purchase!$C:$C,Waterfall!DE$1)</f>
        <v>0</v>
      </c>
      <c r="DF162" s="4">
        <f>SUMIFS(Purchase!$F:$F,Purchase!$A:$A,Waterfall!$A162,Purchase!$D:$D,Waterfall!$C162,Purchase!$C:$C,Waterfall!DF$1)</f>
        <v>0</v>
      </c>
      <c r="DG162" s="4">
        <f>SUMIFS(Purchase!$F:$F,Purchase!$A:$A,Waterfall!$A162,Purchase!$D:$D,Waterfall!$C162,Purchase!$C:$C,Waterfall!DG$1)</f>
        <v>0</v>
      </c>
      <c r="DH162" s="4">
        <f>SUMIFS(Purchase!$F:$F,Purchase!$A:$A,Waterfall!$A162,Purchase!$D:$D,Waterfall!$C162,Purchase!$C:$C,Waterfall!DH$1)</f>
        <v>0</v>
      </c>
      <c r="DI162" s="4">
        <f>SUMIFS(Purchase!$F:$F,Purchase!$A:$A,Waterfall!$A162,Purchase!$D:$D,Waterfall!$C162,Purchase!$C:$C,Waterfall!DI$1)</f>
        <v>0</v>
      </c>
      <c r="DJ162" s="4">
        <f>SUMIFS(Purchase!$F:$F,Purchase!$A:$A,Waterfall!$A162,Purchase!$D:$D,Waterfall!$C162,Purchase!$C:$C,Waterfall!DJ$1)</f>
        <v>0</v>
      </c>
      <c r="DK162" s="4">
        <f>SUMIFS(Purchase!$F:$F,Purchase!$A:$A,Waterfall!$A162,Purchase!$D:$D,Waterfall!$C162,Purchase!$C:$C,Waterfall!DK$1)</f>
        <v>0</v>
      </c>
      <c r="DL162" s="4">
        <f>SUMIFS(Purchase!$F:$F,Purchase!$A:$A,Waterfall!$A162,Purchase!$D:$D,Waterfall!$C162,Purchase!$C:$C,Waterfall!DL$1)</f>
        <v>0</v>
      </c>
      <c r="DM162" s="4">
        <f>SUMIFS(Purchase!$F:$F,Purchase!$A:$A,Waterfall!$A162,Purchase!$D:$D,Waterfall!$C162,Purchase!$C:$C,Waterfall!DM$1)</f>
        <v>0</v>
      </c>
      <c r="DN162" s="4">
        <f>SUMIFS(Purchase!$F:$F,Purchase!$A:$A,Waterfall!$A162,Purchase!$D:$D,Waterfall!$C162,Purchase!$C:$C,Waterfall!DN$1)</f>
        <v>0</v>
      </c>
      <c r="DO162" s="4">
        <f>SUMIFS(Purchase!$F:$F,Purchase!$A:$A,Waterfall!$A162,Purchase!$D:$D,Waterfall!$C162,Purchase!$C:$C,Waterfall!DO$1)</f>
        <v>0</v>
      </c>
      <c r="DP162" s="4">
        <f>SUMIFS(Purchase!$F:$F,Purchase!$A:$A,Waterfall!$A162,Purchase!$D:$D,Waterfall!$C162,Purchase!$C:$C,Waterfall!DP$1)</f>
        <v>0</v>
      </c>
      <c r="DQ162" s="4">
        <f>SUMIFS(Purchase!$F:$F,Purchase!$A:$A,Waterfall!$A162,Purchase!$D:$D,Waterfall!$C162,Purchase!$C:$C,Waterfall!DQ$1)</f>
        <v>0</v>
      </c>
      <c r="DR162" s="4">
        <f>SUMIFS(Purchase!$F:$F,Purchase!$A:$A,Waterfall!$A162,Purchase!$D:$D,Waterfall!$C162,Purchase!$C:$C,Waterfall!DR$1)</f>
        <v>0</v>
      </c>
      <c r="DS162" s="4">
        <f>SUMIFS(Purchase!$F:$F,Purchase!$A:$A,Waterfall!$A162,Purchase!$D:$D,Waterfall!$C162,Purchase!$C:$C,Waterfall!DS$1)</f>
        <v>0</v>
      </c>
      <c r="DT162" s="4">
        <f>SUMIFS(Purchase!$F:$F,Purchase!$A:$A,Waterfall!$A162,Purchase!$D:$D,Waterfall!$C162,Purchase!$C:$C,Waterfall!DT$1)</f>
        <v>0</v>
      </c>
      <c r="DU162" s="4">
        <f>SUMIFS(Purchase!$F:$F,Purchase!$A:$A,Waterfall!$A162,Purchase!$D:$D,Waterfall!$C162,Purchase!$C:$C,Waterfall!DU$1)</f>
        <v>0</v>
      </c>
      <c r="DV162" s="4">
        <f>SUMIFS(Purchase!$F:$F,Purchase!$A:$A,Waterfall!$A162,Purchase!$D:$D,Waterfall!$C162,Purchase!$C:$C,Waterfall!DV$1)</f>
        <v>0</v>
      </c>
      <c r="DW162" s="4">
        <f>SUMIFS(Purchase!$F:$F,Purchase!$A:$A,Waterfall!$A162,Purchase!$D:$D,Waterfall!$C162,Purchase!$C:$C,Waterfall!DW$1)</f>
        <v>0</v>
      </c>
      <c r="DX162" s="4">
        <f>SUMIFS(Purchase!$F:$F,Purchase!$A:$A,Waterfall!$A162,Purchase!$D:$D,Waterfall!$C162,Purchase!$C:$C,Waterfall!DX$1)</f>
        <v>0</v>
      </c>
      <c r="DY162" s="4">
        <f>SUMIFS(Purchase!$F:$F,Purchase!$A:$A,Waterfall!$A162,Purchase!$D:$D,Waterfall!$C162,Purchase!$C:$C,Waterfall!DY$1)</f>
        <v>0</v>
      </c>
      <c r="DZ162" s="4">
        <f>SUMIFS(Purchase!$F:$F,Purchase!$A:$A,Waterfall!$A162,Purchase!$D:$D,Waterfall!$C162,Purchase!$C:$C,Waterfall!DZ$1)</f>
        <v>0</v>
      </c>
      <c r="EA162" s="4">
        <f>SUMIFS(Purchase!$F:$F,Purchase!$A:$A,Waterfall!$A162,Purchase!$D:$D,Waterfall!$C162,Purchase!$C:$C,Waterfall!EA$1)</f>
        <v>0</v>
      </c>
      <c r="EB162" s="4">
        <f>SUMIFS(Purchase!$F:$F,Purchase!$A:$A,Waterfall!$A162,Purchase!$D:$D,Waterfall!$C162,Purchase!$C:$C,Waterfall!EB$1)</f>
        <v>0</v>
      </c>
      <c r="EC162" s="4">
        <f>SUMIFS(Purchase!$F:$F,Purchase!$A:$A,Waterfall!$A162,Purchase!$D:$D,Waterfall!$C162,Purchase!$C:$C,Waterfall!EC$1)</f>
        <v>0</v>
      </c>
      <c r="ED162" s="4">
        <f>SUMIFS(Purchase!$F:$F,Purchase!$A:$A,Waterfall!$A162,Purchase!$D:$D,Waterfall!$C162,Purchase!$C:$C,Waterfall!ED$1)</f>
        <v>0</v>
      </c>
      <c r="EE162" s="4">
        <f>SUMIFS(Purchase!$F:$F,Purchase!$A:$A,Waterfall!$A162,Purchase!$D:$D,Waterfall!$C162,Purchase!$C:$C,Waterfall!EE$1)</f>
        <v>0</v>
      </c>
      <c r="EF162" s="4">
        <f>SUMIFS(Purchase!$F:$F,Purchase!$A:$A,Waterfall!$A162,Purchase!$D:$D,Waterfall!$C162,Purchase!$C:$C,Waterfall!EF$1)</f>
        <v>0</v>
      </c>
      <c r="EG162" s="4">
        <f>SUMIFS(Purchase!$F:$F,Purchase!$A:$A,Waterfall!$A162,Purchase!$D:$D,Waterfall!$C162,Purchase!$C:$C,Waterfall!EG$1)</f>
        <v>0</v>
      </c>
      <c r="EH162" s="4">
        <f>SUMIFS(Purchase!$F:$F,Purchase!$A:$A,Waterfall!$A162,Purchase!$D:$D,Waterfall!$C162,Purchase!$C:$C,Waterfall!EH$1)</f>
        <v>0</v>
      </c>
      <c r="EI162" s="4">
        <f>SUMIFS(Purchase!$F:$F,Purchase!$A:$A,Waterfall!$A162,Purchase!$D:$D,Waterfall!$C162,Purchase!$C:$C,Waterfall!EI$1)</f>
        <v>0</v>
      </c>
      <c r="EJ162" s="4">
        <f>SUMIFS(Purchase!$F:$F,Purchase!$A:$A,Waterfall!$A162,Purchase!$D:$D,Waterfall!$C162,Purchase!$C:$C,Waterfall!EJ$1)</f>
        <v>0</v>
      </c>
      <c r="EK162" s="4">
        <f>SUMIFS(Purchase!$F:$F,Purchase!$A:$A,Waterfall!$A162,Purchase!$D:$D,Waterfall!$C162,Purchase!$C:$C,Waterfall!EK$1)</f>
        <v>0</v>
      </c>
      <c r="EL162" s="4">
        <f>SUMIFS(Purchase!$F:$F,Purchase!$A:$A,Waterfall!$A162,Purchase!$D:$D,Waterfall!$C162,Purchase!$C:$C,Waterfall!EL$1)</f>
        <v>0</v>
      </c>
      <c r="EM162" s="4">
        <f>SUMIFS(Purchase!$F:$F,Purchase!$A:$A,Waterfall!$A162,Purchase!$D:$D,Waterfall!$C162,Purchase!$C:$C,Waterfall!EM$1)</f>
        <v>0</v>
      </c>
      <c r="EN162" s="4">
        <f>SUMIFS(Purchase!$F:$F,Purchase!$A:$A,Waterfall!$A162,Purchase!$D:$D,Waterfall!$C162,Purchase!$C:$C,Waterfall!EN$1)</f>
        <v>0</v>
      </c>
      <c r="EO162" s="4">
        <f>SUMIFS(Purchase!$F:$F,Purchase!$A:$A,Waterfall!$A162,Purchase!$D:$D,Waterfall!$C162,Purchase!$C:$C,Waterfall!EO$1)</f>
        <v>0</v>
      </c>
      <c r="EP162" s="4">
        <f>SUMIFS(Purchase!$F:$F,Purchase!$A:$A,Waterfall!$A162,Purchase!$D:$D,Waterfall!$C162,Purchase!$C:$C,Waterfall!EP$1)</f>
        <v>0</v>
      </c>
      <c r="EQ162" s="4">
        <f>SUMIFS(Purchase!$F:$F,Purchase!$A:$A,Waterfall!$A162,Purchase!$D:$D,Waterfall!$C162,Purchase!$C:$C,Waterfall!EQ$1)</f>
        <v>0</v>
      </c>
      <c r="ER162" s="4">
        <f>SUMIFS(Purchase!$F:$F,Purchase!$A:$A,Waterfall!$A162,Purchase!$D:$D,Waterfall!$C162,Purchase!$C:$C,Waterfall!ER$1)</f>
        <v>0</v>
      </c>
      <c r="ES162" s="4">
        <f>SUMIFS(Purchase!$F:$F,Purchase!$A:$A,Waterfall!$A162,Purchase!$D:$D,Waterfall!$C162,Purchase!$C:$C,Waterfall!ES$1)</f>
        <v>0</v>
      </c>
      <c r="ET162" s="4">
        <f>SUMIFS(Purchase!$F:$F,Purchase!$A:$A,Waterfall!$A162,Purchase!$D:$D,Waterfall!$C162,Purchase!$C:$C,Waterfall!ET$1)</f>
        <v>0</v>
      </c>
      <c r="EU162" s="4">
        <f>SUMIFS(Purchase!$F:$F,Purchase!$A:$A,Waterfall!$A162,Purchase!$D:$D,Waterfall!$C162,Purchase!$C:$C,Waterfall!EU$1)</f>
        <v>0</v>
      </c>
      <c r="EV162" s="4">
        <f>SUMIFS(Purchase!$F:$F,Purchase!$A:$A,Waterfall!$A162,Purchase!$D:$D,Waterfall!$C162,Purchase!$C:$C,Waterfall!EV$1)</f>
        <v>0</v>
      </c>
      <c r="EW162" s="4">
        <f>SUMIFS(Purchase!$F:$F,Purchase!$A:$A,Waterfall!$A162,Purchase!$D:$D,Waterfall!$C162,Purchase!$C:$C,Waterfall!EW$1)</f>
        <v>0</v>
      </c>
      <c r="EX162" s="4">
        <f>SUMIFS(Purchase!$F:$F,Purchase!$A:$A,Waterfall!$A162,Purchase!$D:$D,Waterfall!$C162,Purchase!$C:$C,Waterfall!EX$1)</f>
        <v>0</v>
      </c>
      <c r="EY162" s="4">
        <f>SUMIFS(Purchase!$F:$F,Purchase!$A:$A,Waterfall!$A162,Purchase!$D:$D,Waterfall!$C162,Purchase!$C:$C,Waterfall!EY$1)</f>
        <v>0</v>
      </c>
      <c r="EZ162" s="4">
        <f>SUMIFS(Purchase!$F:$F,Purchase!$A:$A,Waterfall!$A162,Purchase!$D:$D,Waterfall!$C162,Purchase!$C:$C,Waterfall!EZ$1)</f>
        <v>0</v>
      </c>
      <c r="FA162" s="4">
        <f>SUMIFS(Purchase!$F:$F,Purchase!$A:$A,Waterfall!$A162,Purchase!$D:$D,Waterfall!$C162,Purchase!$C:$C,Waterfall!FA$1)</f>
        <v>0</v>
      </c>
      <c r="FB162" s="4">
        <f>SUMIFS(Purchase!$F:$F,Purchase!$A:$A,Waterfall!$A162,Purchase!$D:$D,Waterfall!$C162,Purchase!$C:$C,Waterfall!FB$1)</f>
        <v>0</v>
      </c>
      <c r="FC162" s="4">
        <f>SUMIFS(Purchase!$F:$F,Purchase!$A:$A,Waterfall!$A162,Purchase!$D:$D,Waterfall!$C162,Purchase!$C:$C,Waterfall!FC$1)</f>
        <v>0</v>
      </c>
      <c r="FD162" s="4">
        <f>SUMIFS(Purchase!$F:$F,Purchase!$A:$A,Waterfall!$A162,Purchase!$D:$D,Waterfall!$C162,Purchase!$C:$C,Waterfall!FD$1)</f>
        <v>0</v>
      </c>
      <c r="FE162" s="4">
        <f>SUMIFS(Purchase!$F:$F,Purchase!$A:$A,Waterfall!$A162,Purchase!$D:$D,Waterfall!$C162,Purchase!$C:$C,Waterfall!FE$1)</f>
        <v>0</v>
      </c>
      <c r="FF162" s="4">
        <f>SUMIFS(Purchase!$F:$F,Purchase!$A:$A,Waterfall!$A162,Purchase!$D:$D,Waterfall!$C162,Purchase!$C:$C,Waterfall!FF$1)</f>
        <v>0</v>
      </c>
      <c r="FG162" s="4">
        <f>SUMIFS(Purchase!$F:$F,Purchase!$A:$A,Waterfall!$A162,Purchase!$D:$D,Waterfall!$C162,Purchase!$C:$C,Waterfall!FG$1)</f>
        <v>0</v>
      </c>
      <c r="FH162" s="4">
        <f>SUMIFS(Purchase!$F:$F,Purchase!$A:$A,Waterfall!$A162,Purchase!$D:$D,Waterfall!$C162,Purchase!$C:$C,Waterfall!FH$1)</f>
        <v>0</v>
      </c>
      <c r="FI162" s="4">
        <f>SUMIFS(Purchase!$F:$F,Purchase!$A:$A,Waterfall!$A162,Purchase!$D:$D,Waterfall!$C162,Purchase!$C:$C,Waterfall!FI$1)</f>
        <v>0</v>
      </c>
      <c r="FJ162" s="4">
        <f>SUMIFS(Purchase!$F:$F,Purchase!$A:$A,Waterfall!$A162,Purchase!$D:$D,Waterfall!$C162,Purchase!$C:$C,Waterfall!FJ$1)</f>
        <v>0</v>
      </c>
      <c r="FK162" s="4">
        <f>SUMIFS(Purchase!$F:$F,Purchase!$A:$A,Waterfall!$A162,Purchase!$D:$D,Waterfall!$C162,Purchase!$C:$C,Waterfall!FK$1)</f>
        <v>0</v>
      </c>
      <c r="FL162" s="4">
        <f>SUMIFS(Purchase!$F:$F,Purchase!$A:$A,Waterfall!$A162,Purchase!$D:$D,Waterfall!$C162,Purchase!$C:$C,Waterfall!FL$1)</f>
        <v>0</v>
      </c>
      <c r="FM162" s="4">
        <f>SUMIFS(Purchase!$F:$F,Purchase!$A:$A,Waterfall!$A162,Purchase!$D:$D,Waterfall!$C162,Purchase!$C:$C,Waterfall!FM$1)</f>
        <v>0</v>
      </c>
      <c r="FN162" s="4">
        <f>SUMIFS(Purchase!$F:$F,Purchase!$A:$A,Waterfall!$A162,Purchase!$D:$D,Waterfall!$C162,Purchase!$C:$C,Waterfall!FN$1)</f>
        <v>0</v>
      </c>
      <c r="FO162" s="4">
        <f>SUMIFS(Purchase!$F:$F,Purchase!$A:$A,Waterfall!$A162,Purchase!$D:$D,Waterfall!$C162,Purchase!$C:$C,Waterfall!FO$1)</f>
        <v>0</v>
      </c>
      <c r="FP162" s="4">
        <f>SUMIFS(Purchase!$F:$F,Purchase!$A:$A,Waterfall!$A162,Purchase!$D:$D,Waterfall!$C162,Purchase!$C:$C,Waterfall!FP$1)</f>
        <v>0</v>
      </c>
      <c r="FQ162" s="4">
        <f>SUMIFS(Purchase!$F:$F,Purchase!$A:$A,Waterfall!$A162,Purchase!$D:$D,Waterfall!$C162,Purchase!$C:$C,Waterfall!FQ$1)</f>
        <v>0</v>
      </c>
      <c r="FR162" s="4">
        <f>SUMIFS(Purchase!$F:$F,Purchase!$A:$A,Waterfall!$A162,Purchase!$D:$D,Waterfall!$C162,Purchase!$C:$C,Waterfall!FR$1)</f>
        <v>0</v>
      </c>
      <c r="FS162" s="4">
        <f>SUMIFS(Purchase!$F:$F,Purchase!$A:$A,Waterfall!$A162,Purchase!$D:$D,Waterfall!$C162,Purchase!$C:$C,Waterfall!FS$1)</f>
        <v>0</v>
      </c>
      <c r="FT162" s="4">
        <f>SUMIFS(Purchase!$F:$F,Purchase!$A:$A,Waterfall!$A162,Purchase!$D:$D,Waterfall!$C162,Purchase!$C:$C,Waterfall!FT$1)</f>
        <v>0</v>
      </c>
      <c r="FU162" s="4">
        <f>SUMIFS(Purchase!$F:$F,Purchase!$A:$A,Waterfall!$A162,Purchase!$D:$D,Waterfall!$C162,Purchase!$C:$C,Waterfall!FU$1)</f>
        <v>0</v>
      </c>
      <c r="FV162" s="4">
        <f>SUMIFS(Purchase!$F:$F,Purchase!$A:$A,Waterfall!$A162,Purchase!$D:$D,Waterfall!$C162,Purchase!$C:$C,Waterfall!FV$1)</f>
        <v>0</v>
      </c>
      <c r="FW162" s="4">
        <f>SUMIFS(Purchase!$F:$F,Purchase!$A:$A,Waterfall!$A162,Purchase!$D:$D,Waterfall!$C162,Purchase!$C:$C,Waterfall!FW$1)</f>
        <v>0</v>
      </c>
      <c r="FX162" s="4">
        <f>SUMIFS(Purchase!$F:$F,Purchase!$A:$A,Waterfall!$A162,Purchase!$D:$D,Waterfall!$C162,Purchase!$C:$C,Waterfall!FX$1)</f>
        <v>0</v>
      </c>
      <c r="FY162" s="4">
        <f>SUMIFS(Purchase!$F:$F,Purchase!$A:$A,Waterfall!$A162,Purchase!$D:$D,Waterfall!$C162,Purchase!$C:$C,Waterfall!FY$1)</f>
        <v>0</v>
      </c>
      <c r="FZ162" s="4">
        <f>SUMIFS(Purchase!$F:$F,Purchase!$A:$A,Waterfall!$A162,Purchase!$D:$D,Waterfall!$C162,Purchase!$C:$C,Waterfall!FZ$1)</f>
        <v>0</v>
      </c>
      <c r="GA162" s="4">
        <f>SUMIFS(Purchase!$F:$F,Purchase!$A:$A,Waterfall!$A162,Purchase!$D:$D,Waterfall!$C162,Purchase!$C:$C,Waterfall!GA$1)</f>
        <v>0</v>
      </c>
      <c r="GB162" s="4">
        <f>SUMIFS(Purchase!$F:$F,Purchase!$A:$A,Waterfall!$A162,Purchase!$D:$D,Waterfall!$C162,Purchase!$C:$C,Waterfall!GB$1)</f>
        <v>0</v>
      </c>
      <c r="GC162" s="4">
        <f>SUMIFS(Purchase!$F:$F,Purchase!$A:$A,Waterfall!$A162,Purchase!$D:$D,Waterfall!$C162,Purchase!$C:$C,Waterfall!GC$1)</f>
        <v>0</v>
      </c>
      <c r="GD162" s="4">
        <f>SUMIFS(Purchase!$F:$F,Purchase!$A:$A,Waterfall!$A162,Purchase!$D:$D,Waterfall!$C162,Purchase!$C:$C,Waterfall!GD$1)</f>
        <v>0</v>
      </c>
      <c r="GE162" s="4">
        <f>SUMIFS(Purchase!$F:$F,Purchase!$A:$A,Waterfall!$A162,Purchase!$D:$D,Waterfall!$C162,Purchase!$C:$C,Waterfall!GE$1)</f>
        <v>0</v>
      </c>
      <c r="GF162" s="4">
        <f>SUMIFS(Purchase!$F:$F,Purchase!$A:$A,Waterfall!$A162,Purchase!$D:$D,Waterfall!$C162,Purchase!$C:$C,Waterfall!GF$1)</f>
        <v>0</v>
      </c>
      <c r="GG162" s="4">
        <f>SUMIFS(Purchase!$F:$F,Purchase!$A:$A,Waterfall!$A162,Purchase!$D:$D,Waterfall!$C162,Purchase!$C:$C,Waterfall!GG$1)</f>
        <v>0</v>
      </c>
      <c r="GH162" s="4">
        <f>SUMIFS(Purchase!$F:$F,Purchase!$A:$A,Waterfall!$A162,Purchase!$D:$D,Waterfall!$C162,Purchase!$C:$C,Waterfall!GH$1)</f>
        <v>0</v>
      </c>
      <c r="GI162" s="4">
        <f>SUMIFS(Purchase!$F:$F,Purchase!$A:$A,Waterfall!$A162,Purchase!$D:$D,Waterfall!$C162,Purchase!$C:$C,Waterfall!GI$1)</f>
        <v>0</v>
      </c>
    </row>
    <row r="163" spans="1:191" x14ac:dyDescent="0.35">
      <c r="A163" s="8">
        <f t="shared" si="5"/>
        <v>1</v>
      </c>
      <c r="B163" s="2" t="str">
        <f>VLOOKUP($A163,Centers!$B$1:$C$120,2,)</f>
        <v>GATE</v>
      </c>
      <c r="C163" s="3">
        <v>45040</v>
      </c>
      <c r="D163" s="4">
        <f>IF($A163=1,SUM(SUMIFS(Indent!$E:$E,Indent!$C:$C,Waterfall!$C163,Indent!$A:$A,Centers!$A$2),SUMIFS(Indent!$E:$E,Indent!$C:$C,Waterfall!$C163,Indent!$A:$A,Centers!$A$3),SUMIFS(Indent!$E:$E,Indent!$C:$C,Waterfall!$C163,Indent!$A:$A,Centers!$A$4),SUMIFS(Indent!$E:$E,Indent!$C:$C,Waterfall!$C163,Indent!$A:$A,Centers!$A$5),SUMIFS(Indent!$E:$E,Indent!$C:$C,Waterfall!$C163,Indent!$A:$A,Centers!$A$6),SUMIFS(Indent!$E:$E,Indent!$C:$C,Waterfall!$C163,Indent!$A:$A,Centers!$A$7),SUMIFS(Indent!$E:$E,Indent!$C:$C,Waterfall!$C163,Indent!$A:$A,Centers!$A$8)),SUMIFS(Indent!$E:$E,Indent!$C:$C,Waterfall!$C163,Indent!$A:$A,$A163))</f>
        <v>0</v>
      </c>
      <c r="E163" s="4">
        <f>SUMIFS(Purchase!$F:$F,Purchase!$A:$A,Waterfall!$A163,Purchase!$D:$D,Waterfall!$C163,Purchase!$C:$C,Waterfall!E$1)</f>
        <v>0</v>
      </c>
      <c r="F163" s="4">
        <f>SUMIFS(Purchase!$F:$F,Purchase!$A:$A,Waterfall!$A163,Purchase!$D:$D,Waterfall!$C163,Purchase!$C:$C,Waterfall!F$1)</f>
        <v>0</v>
      </c>
      <c r="G163" s="4">
        <f>SUMIFS(Purchase!$F:$F,Purchase!$A:$A,Waterfall!$A163,Purchase!$D:$D,Waterfall!$C163,Purchase!$C:$C,Waterfall!G$1)</f>
        <v>0</v>
      </c>
      <c r="H163" s="4">
        <f>SUMIFS(Purchase!$F:$F,Purchase!$A:$A,Waterfall!$A163,Purchase!$D:$D,Waterfall!$C163,Purchase!$C:$C,Waterfall!H$1)</f>
        <v>0</v>
      </c>
      <c r="I163" s="4">
        <f>SUMIFS(Purchase!$F:$F,Purchase!$A:$A,Waterfall!$A163,Purchase!$D:$D,Waterfall!$C163,Purchase!$C:$C,Waterfall!I$1)</f>
        <v>0</v>
      </c>
      <c r="J163" s="4">
        <f>SUMIFS(Purchase!$F:$F,Purchase!$A:$A,Waterfall!$A163,Purchase!$D:$D,Waterfall!$C163,Purchase!$C:$C,Waterfall!J$1)</f>
        <v>0</v>
      </c>
      <c r="K163" s="4">
        <f>SUMIFS(Purchase!$F:$F,Purchase!$A:$A,Waterfall!$A163,Purchase!$D:$D,Waterfall!$C163,Purchase!$C:$C,Waterfall!K$1)</f>
        <v>0</v>
      </c>
      <c r="L163" s="4">
        <f>SUMIFS(Purchase!$F:$F,Purchase!$A:$A,Waterfall!$A163,Purchase!$D:$D,Waterfall!$C163,Purchase!$C:$C,Waterfall!L$1)</f>
        <v>0</v>
      </c>
      <c r="M163" s="4">
        <f>SUMIFS(Purchase!$F:$F,Purchase!$A:$A,Waterfall!$A163,Purchase!$D:$D,Waterfall!$C163,Purchase!$C:$C,Waterfall!M$1)</f>
        <v>0</v>
      </c>
      <c r="N163" s="4">
        <f>SUMIFS(Purchase!$F:$F,Purchase!$A:$A,Waterfall!$A163,Purchase!$D:$D,Waterfall!$C163,Purchase!$C:$C,Waterfall!N$1)</f>
        <v>0</v>
      </c>
      <c r="O163" s="4">
        <f>SUMIFS(Purchase!$F:$F,Purchase!$A:$A,Waterfall!$A163,Purchase!$D:$D,Waterfall!$C163,Purchase!$C:$C,Waterfall!O$1)</f>
        <v>0</v>
      </c>
      <c r="P163" s="4">
        <f>SUMIFS(Purchase!$F:$F,Purchase!$A:$A,Waterfall!$A163,Purchase!$D:$D,Waterfall!$C163,Purchase!$C:$C,Waterfall!P$1)</f>
        <v>0</v>
      </c>
      <c r="Q163" s="4">
        <f>SUMIFS(Purchase!$F:$F,Purchase!$A:$A,Waterfall!$A163,Purchase!$D:$D,Waterfall!$C163,Purchase!$C:$C,Waterfall!Q$1)</f>
        <v>0</v>
      </c>
      <c r="R163" s="4">
        <f>SUMIFS(Purchase!$F:$F,Purchase!$A:$A,Waterfall!$A163,Purchase!$D:$D,Waterfall!$C163,Purchase!$C:$C,Waterfall!R$1)</f>
        <v>0</v>
      </c>
      <c r="S163" s="4">
        <f>SUMIFS(Purchase!$F:$F,Purchase!$A:$A,Waterfall!$A163,Purchase!$D:$D,Waterfall!$C163,Purchase!$C:$C,Waterfall!S$1)</f>
        <v>0</v>
      </c>
      <c r="T163" s="4">
        <f>SUMIFS(Purchase!$F:$F,Purchase!$A:$A,Waterfall!$A163,Purchase!$D:$D,Waterfall!$C163,Purchase!$C:$C,Waterfall!T$1)</f>
        <v>0</v>
      </c>
      <c r="U163" s="4">
        <f>SUMIFS(Purchase!$F:$F,Purchase!$A:$A,Waterfall!$A163,Purchase!$D:$D,Waterfall!$C163,Purchase!$C:$C,Waterfall!U$1)</f>
        <v>0</v>
      </c>
      <c r="V163" s="4">
        <f>SUMIFS(Purchase!$F:$F,Purchase!$A:$A,Waterfall!$A163,Purchase!$D:$D,Waterfall!$C163,Purchase!$C:$C,Waterfall!V$1)</f>
        <v>0</v>
      </c>
      <c r="W163" s="4">
        <f>SUMIFS(Purchase!$F:$F,Purchase!$A:$A,Waterfall!$A163,Purchase!$D:$D,Waterfall!$C163,Purchase!$C:$C,Waterfall!W$1)</f>
        <v>0</v>
      </c>
      <c r="X163" s="4">
        <f>SUMIFS(Purchase!$F:$F,Purchase!$A:$A,Waterfall!$A163,Purchase!$D:$D,Waterfall!$C163,Purchase!$C:$C,Waterfall!X$1)</f>
        <v>0</v>
      </c>
      <c r="Y163" s="4">
        <f>SUMIFS(Purchase!$F:$F,Purchase!$A:$A,Waterfall!$A163,Purchase!$D:$D,Waterfall!$C163,Purchase!$C:$C,Waterfall!Y$1)</f>
        <v>0</v>
      </c>
      <c r="Z163" s="4">
        <f>SUMIFS(Purchase!$F:$F,Purchase!$A:$A,Waterfall!$A163,Purchase!$D:$D,Waterfall!$C163,Purchase!$C:$C,Waterfall!Z$1)</f>
        <v>0</v>
      </c>
      <c r="AA163" s="4">
        <f>SUMIFS(Purchase!$F:$F,Purchase!$A:$A,Waterfall!$A163,Purchase!$D:$D,Waterfall!$C163,Purchase!$C:$C,Waterfall!AA$1)</f>
        <v>0</v>
      </c>
      <c r="AB163" s="4">
        <f>SUMIFS(Purchase!$F:$F,Purchase!$A:$A,Waterfall!$A163,Purchase!$D:$D,Waterfall!$C163,Purchase!$C:$C,Waterfall!AB$1)</f>
        <v>0</v>
      </c>
      <c r="AC163" s="4">
        <f>SUMIFS(Purchase!$F:$F,Purchase!$A:$A,Waterfall!$A163,Purchase!$D:$D,Waterfall!$C163,Purchase!$C:$C,Waterfall!AC$1)</f>
        <v>0</v>
      </c>
      <c r="AD163" s="4">
        <f>SUMIFS(Purchase!$F:$F,Purchase!$A:$A,Waterfall!$A163,Purchase!$D:$D,Waterfall!$C163,Purchase!$C:$C,Waterfall!AD$1)</f>
        <v>0</v>
      </c>
      <c r="AE163" s="4">
        <f>SUMIFS(Purchase!$F:$F,Purchase!$A:$A,Waterfall!$A163,Purchase!$D:$D,Waterfall!$C163,Purchase!$C:$C,Waterfall!AE$1)</f>
        <v>0</v>
      </c>
      <c r="AF163" s="4">
        <f>SUMIFS(Purchase!$F:$F,Purchase!$A:$A,Waterfall!$A163,Purchase!$D:$D,Waterfall!$C163,Purchase!$C:$C,Waterfall!AF$1)</f>
        <v>0</v>
      </c>
      <c r="AG163" s="4">
        <f>SUMIFS(Purchase!$F:$F,Purchase!$A:$A,Waterfall!$A163,Purchase!$D:$D,Waterfall!$C163,Purchase!$C:$C,Waterfall!AG$1)</f>
        <v>0</v>
      </c>
      <c r="AH163" s="4">
        <f>SUMIFS(Purchase!$F:$F,Purchase!$A:$A,Waterfall!$A163,Purchase!$D:$D,Waterfall!$C163,Purchase!$C:$C,Waterfall!AH$1)</f>
        <v>0</v>
      </c>
      <c r="AI163" s="4">
        <f>SUMIFS(Purchase!$F:$F,Purchase!$A:$A,Waterfall!$A163,Purchase!$D:$D,Waterfall!$C163,Purchase!$C:$C,Waterfall!AI$1)</f>
        <v>0</v>
      </c>
      <c r="AJ163" s="4">
        <f>SUMIFS(Purchase!$F:$F,Purchase!$A:$A,Waterfall!$A163,Purchase!$D:$D,Waterfall!$C163,Purchase!$C:$C,Waterfall!AJ$1)</f>
        <v>0</v>
      </c>
      <c r="AK163" s="4">
        <f>SUMIFS(Purchase!$F:$F,Purchase!$A:$A,Waterfall!$A163,Purchase!$D:$D,Waterfall!$C163,Purchase!$C:$C,Waterfall!AK$1)</f>
        <v>0</v>
      </c>
      <c r="AL163" s="4">
        <f>SUMIFS(Purchase!$F:$F,Purchase!$A:$A,Waterfall!$A163,Purchase!$D:$D,Waterfall!$C163,Purchase!$C:$C,Waterfall!AL$1)</f>
        <v>0</v>
      </c>
      <c r="AM163" s="4">
        <f>SUMIFS(Purchase!$F:$F,Purchase!$A:$A,Waterfall!$A163,Purchase!$D:$D,Waterfall!$C163,Purchase!$C:$C,Waterfall!AM$1)</f>
        <v>0</v>
      </c>
      <c r="AN163" s="4">
        <f>SUMIFS(Purchase!$F:$F,Purchase!$A:$A,Waterfall!$A163,Purchase!$D:$D,Waterfall!$C163,Purchase!$C:$C,Waterfall!AN$1)</f>
        <v>0</v>
      </c>
      <c r="AO163" s="4">
        <f>SUMIFS(Purchase!$F:$F,Purchase!$A:$A,Waterfall!$A163,Purchase!$D:$D,Waterfall!$C163,Purchase!$C:$C,Waterfall!AO$1)</f>
        <v>0</v>
      </c>
      <c r="AP163" s="4">
        <f>SUMIFS(Purchase!$F:$F,Purchase!$A:$A,Waterfall!$A163,Purchase!$D:$D,Waterfall!$C163,Purchase!$C:$C,Waterfall!AP$1)</f>
        <v>0</v>
      </c>
      <c r="AQ163" s="4">
        <f>SUMIFS(Purchase!$F:$F,Purchase!$A:$A,Waterfall!$A163,Purchase!$D:$D,Waterfall!$C163,Purchase!$C:$C,Waterfall!AQ$1)</f>
        <v>0</v>
      </c>
      <c r="AR163" s="4">
        <f>SUMIFS(Purchase!$F:$F,Purchase!$A:$A,Waterfall!$A163,Purchase!$D:$D,Waterfall!$C163,Purchase!$C:$C,Waterfall!AR$1)</f>
        <v>0</v>
      </c>
      <c r="AS163" s="4">
        <f>SUMIFS(Purchase!$F:$F,Purchase!$A:$A,Waterfall!$A163,Purchase!$D:$D,Waterfall!$C163,Purchase!$C:$C,Waterfall!AS$1)</f>
        <v>0</v>
      </c>
      <c r="AT163" s="4">
        <f>SUMIFS(Purchase!$F:$F,Purchase!$A:$A,Waterfall!$A163,Purchase!$D:$D,Waterfall!$C163,Purchase!$C:$C,Waterfall!AT$1)</f>
        <v>0</v>
      </c>
      <c r="AU163" s="4">
        <f>SUMIFS(Purchase!$F:$F,Purchase!$A:$A,Waterfall!$A163,Purchase!$D:$D,Waterfall!$C163,Purchase!$C:$C,Waterfall!AU$1)</f>
        <v>0</v>
      </c>
      <c r="AV163" s="4">
        <f>SUMIFS(Purchase!$F:$F,Purchase!$A:$A,Waterfall!$A163,Purchase!$D:$D,Waterfall!$C163,Purchase!$C:$C,Waterfall!AV$1)</f>
        <v>0</v>
      </c>
      <c r="AW163" s="4">
        <f>SUMIFS(Purchase!$F:$F,Purchase!$A:$A,Waterfall!$A163,Purchase!$D:$D,Waterfall!$C163,Purchase!$C:$C,Waterfall!AW$1)</f>
        <v>0</v>
      </c>
      <c r="AX163" s="4">
        <f>SUMIFS(Purchase!$F:$F,Purchase!$A:$A,Waterfall!$A163,Purchase!$D:$D,Waterfall!$C163,Purchase!$C:$C,Waterfall!AX$1)</f>
        <v>0</v>
      </c>
      <c r="AY163" s="4">
        <f>SUMIFS(Purchase!$F:$F,Purchase!$A:$A,Waterfall!$A163,Purchase!$D:$D,Waterfall!$C163,Purchase!$C:$C,Waterfall!AY$1)</f>
        <v>0</v>
      </c>
      <c r="AZ163" s="4">
        <f>SUMIFS(Purchase!$F:$F,Purchase!$A:$A,Waterfall!$A163,Purchase!$D:$D,Waterfall!$C163,Purchase!$C:$C,Waterfall!AZ$1)</f>
        <v>0</v>
      </c>
      <c r="BA163" s="4">
        <f>SUMIFS(Purchase!$F:$F,Purchase!$A:$A,Waterfall!$A163,Purchase!$D:$D,Waterfall!$C163,Purchase!$C:$C,Waterfall!BA$1)</f>
        <v>0</v>
      </c>
      <c r="BB163" s="4">
        <f>SUMIFS(Purchase!$F:$F,Purchase!$A:$A,Waterfall!$A163,Purchase!$D:$D,Waterfall!$C163,Purchase!$C:$C,Waterfall!BB$1)</f>
        <v>0</v>
      </c>
      <c r="BC163" s="4">
        <f>SUMIFS(Purchase!$F:$F,Purchase!$A:$A,Waterfall!$A163,Purchase!$D:$D,Waterfall!$C163,Purchase!$C:$C,Waterfall!BC$1)</f>
        <v>0</v>
      </c>
      <c r="BD163" s="4">
        <f>SUMIFS(Purchase!$F:$F,Purchase!$A:$A,Waterfall!$A163,Purchase!$D:$D,Waterfall!$C163,Purchase!$C:$C,Waterfall!BD$1)</f>
        <v>0</v>
      </c>
      <c r="BE163" s="4">
        <f>SUMIFS(Purchase!$F:$F,Purchase!$A:$A,Waterfall!$A163,Purchase!$D:$D,Waterfall!$C163,Purchase!$C:$C,Waterfall!BE$1)</f>
        <v>0</v>
      </c>
      <c r="BF163" s="4">
        <f>SUMIFS(Purchase!$F:$F,Purchase!$A:$A,Waterfall!$A163,Purchase!$D:$D,Waterfall!$C163,Purchase!$C:$C,Waterfall!BF$1)</f>
        <v>0</v>
      </c>
      <c r="BG163" s="4">
        <f>SUMIFS(Purchase!$F:$F,Purchase!$A:$A,Waterfall!$A163,Purchase!$D:$D,Waterfall!$C163,Purchase!$C:$C,Waterfall!BG$1)</f>
        <v>0</v>
      </c>
      <c r="BH163" s="4">
        <f>SUMIFS(Purchase!$F:$F,Purchase!$A:$A,Waterfall!$A163,Purchase!$D:$D,Waterfall!$C163,Purchase!$C:$C,Waterfall!BH$1)</f>
        <v>0</v>
      </c>
      <c r="BI163" s="4">
        <f>SUMIFS(Purchase!$F:$F,Purchase!$A:$A,Waterfall!$A163,Purchase!$D:$D,Waterfall!$C163,Purchase!$C:$C,Waterfall!BI$1)</f>
        <v>0</v>
      </c>
      <c r="BJ163" s="4">
        <f>SUMIFS(Purchase!$F:$F,Purchase!$A:$A,Waterfall!$A163,Purchase!$D:$D,Waterfall!$C163,Purchase!$C:$C,Waterfall!BJ$1)</f>
        <v>0</v>
      </c>
      <c r="BK163" s="4">
        <f>SUMIFS(Purchase!$F:$F,Purchase!$A:$A,Waterfall!$A163,Purchase!$D:$D,Waterfall!$C163,Purchase!$C:$C,Waterfall!BK$1)</f>
        <v>0</v>
      </c>
      <c r="BL163" s="4">
        <f>SUMIFS(Purchase!$F:$F,Purchase!$A:$A,Waterfall!$A163,Purchase!$D:$D,Waterfall!$C163,Purchase!$C:$C,Waterfall!BL$1)</f>
        <v>0</v>
      </c>
      <c r="BM163" s="4">
        <f>SUMIFS(Purchase!$F:$F,Purchase!$A:$A,Waterfall!$A163,Purchase!$D:$D,Waterfall!$C163,Purchase!$C:$C,Waterfall!BM$1)</f>
        <v>0</v>
      </c>
      <c r="BN163" s="4">
        <f>SUMIFS(Purchase!$F:$F,Purchase!$A:$A,Waterfall!$A163,Purchase!$D:$D,Waterfall!$C163,Purchase!$C:$C,Waterfall!BN$1)</f>
        <v>0</v>
      </c>
      <c r="BO163" s="4">
        <f>SUMIFS(Purchase!$F:$F,Purchase!$A:$A,Waterfall!$A163,Purchase!$D:$D,Waterfall!$C163,Purchase!$C:$C,Waterfall!BO$1)</f>
        <v>0</v>
      </c>
      <c r="BP163" s="4">
        <f>SUMIFS(Purchase!$F:$F,Purchase!$A:$A,Waterfall!$A163,Purchase!$D:$D,Waterfall!$C163,Purchase!$C:$C,Waterfall!BP$1)</f>
        <v>0</v>
      </c>
      <c r="BQ163" s="4">
        <f>SUMIFS(Purchase!$F:$F,Purchase!$A:$A,Waterfall!$A163,Purchase!$D:$D,Waterfall!$C163,Purchase!$C:$C,Waterfall!BQ$1)</f>
        <v>0</v>
      </c>
      <c r="BR163" s="4">
        <f>SUMIFS(Purchase!$F:$F,Purchase!$A:$A,Waterfall!$A163,Purchase!$D:$D,Waterfall!$C163,Purchase!$C:$C,Waterfall!BR$1)</f>
        <v>0</v>
      </c>
      <c r="BS163" s="4">
        <f>SUMIFS(Purchase!$F:$F,Purchase!$A:$A,Waterfall!$A163,Purchase!$D:$D,Waterfall!$C163,Purchase!$C:$C,Waterfall!BS$1)</f>
        <v>0</v>
      </c>
      <c r="BT163" s="4">
        <f>SUMIFS(Purchase!$F:$F,Purchase!$A:$A,Waterfall!$A163,Purchase!$D:$D,Waterfall!$C163,Purchase!$C:$C,Waterfall!BT$1)</f>
        <v>0</v>
      </c>
      <c r="BU163" s="4">
        <f>SUMIFS(Purchase!$F:$F,Purchase!$A:$A,Waterfall!$A163,Purchase!$D:$D,Waterfall!$C163,Purchase!$C:$C,Waterfall!BU$1)</f>
        <v>0</v>
      </c>
      <c r="BV163" s="4">
        <f>SUMIFS(Purchase!$F:$F,Purchase!$A:$A,Waterfall!$A163,Purchase!$D:$D,Waterfall!$C163,Purchase!$C:$C,Waterfall!BV$1)</f>
        <v>0</v>
      </c>
      <c r="BW163" s="4">
        <f>SUMIFS(Purchase!$F:$F,Purchase!$A:$A,Waterfall!$A163,Purchase!$D:$D,Waterfall!$C163,Purchase!$C:$C,Waterfall!BW$1)</f>
        <v>0</v>
      </c>
      <c r="BX163" s="4">
        <f>SUMIFS(Purchase!$F:$F,Purchase!$A:$A,Waterfall!$A163,Purchase!$D:$D,Waterfall!$C163,Purchase!$C:$C,Waterfall!BX$1)</f>
        <v>0</v>
      </c>
      <c r="BY163" s="4">
        <f>SUMIFS(Purchase!$F:$F,Purchase!$A:$A,Waterfall!$A163,Purchase!$D:$D,Waterfall!$C163,Purchase!$C:$C,Waterfall!BY$1)</f>
        <v>0</v>
      </c>
      <c r="BZ163" s="4">
        <f>SUMIFS(Purchase!$F:$F,Purchase!$A:$A,Waterfall!$A163,Purchase!$D:$D,Waterfall!$C163,Purchase!$C:$C,Waterfall!BZ$1)</f>
        <v>0</v>
      </c>
      <c r="CA163" s="4">
        <f>SUMIFS(Purchase!$F:$F,Purchase!$A:$A,Waterfall!$A163,Purchase!$D:$D,Waterfall!$C163,Purchase!$C:$C,Waterfall!CA$1)</f>
        <v>0</v>
      </c>
      <c r="CB163" s="4">
        <f>SUMIFS(Purchase!$F:$F,Purchase!$A:$A,Waterfall!$A163,Purchase!$D:$D,Waterfall!$C163,Purchase!$C:$C,Waterfall!CB$1)</f>
        <v>0</v>
      </c>
      <c r="CC163" s="4">
        <f>SUMIFS(Purchase!$F:$F,Purchase!$A:$A,Waterfall!$A163,Purchase!$D:$D,Waterfall!$C163,Purchase!$C:$C,Waterfall!CC$1)</f>
        <v>0</v>
      </c>
      <c r="CD163" s="4">
        <f>SUMIFS(Purchase!$F:$F,Purchase!$A:$A,Waterfall!$A163,Purchase!$D:$D,Waterfall!$C163,Purchase!$C:$C,Waterfall!CD$1)</f>
        <v>0</v>
      </c>
      <c r="CE163" s="4">
        <f>SUMIFS(Purchase!$F:$F,Purchase!$A:$A,Waterfall!$A163,Purchase!$D:$D,Waterfall!$C163,Purchase!$C:$C,Waterfall!CE$1)</f>
        <v>0</v>
      </c>
      <c r="CF163" s="4">
        <f>SUMIFS(Purchase!$F:$F,Purchase!$A:$A,Waterfall!$A163,Purchase!$D:$D,Waterfall!$C163,Purchase!$C:$C,Waterfall!CF$1)</f>
        <v>0</v>
      </c>
      <c r="CG163" s="4">
        <f>SUMIFS(Purchase!$F:$F,Purchase!$A:$A,Waterfall!$A163,Purchase!$D:$D,Waterfall!$C163,Purchase!$C:$C,Waterfall!CG$1)</f>
        <v>0</v>
      </c>
      <c r="CH163" s="4">
        <f>SUMIFS(Purchase!$F:$F,Purchase!$A:$A,Waterfall!$A163,Purchase!$D:$D,Waterfall!$C163,Purchase!$C:$C,Waterfall!CH$1)</f>
        <v>0</v>
      </c>
      <c r="CI163" s="4">
        <f>SUMIFS(Purchase!$F:$F,Purchase!$A:$A,Waterfall!$A163,Purchase!$D:$D,Waterfall!$C163,Purchase!$C:$C,Waterfall!CI$1)</f>
        <v>0</v>
      </c>
      <c r="CJ163" s="4">
        <f>SUMIFS(Purchase!$F:$F,Purchase!$A:$A,Waterfall!$A163,Purchase!$D:$D,Waterfall!$C163,Purchase!$C:$C,Waterfall!CJ$1)</f>
        <v>0</v>
      </c>
      <c r="CK163" s="4">
        <f>SUMIFS(Purchase!$F:$F,Purchase!$A:$A,Waterfall!$A163,Purchase!$D:$D,Waterfall!$C163,Purchase!$C:$C,Waterfall!CK$1)</f>
        <v>0</v>
      </c>
      <c r="CL163" s="4">
        <f>SUMIFS(Purchase!$F:$F,Purchase!$A:$A,Waterfall!$A163,Purchase!$D:$D,Waterfall!$C163,Purchase!$C:$C,Waterfall!CL$1)</f>
        <v>0</v>
      </c>
      <c r="CM163" s="4">
        <f>SUMIFS(Purchase!$F:$F,Purchase!$A:$A,Waterfall!$A163,Purchase!$D:$D,Waterfall!$C163,Purchase!$C:$C,Waterfall!CM$1)</f>
        <v>0</v>
      </c>
      <c r="CN163" s="4">
        <f>SUMIFS(Purchase!$F:$F,Purchase!$A:$A,Waterfall!$A163,Purchase!$D:$D,Waterfall!$C163,Purchase!$C:$C,Waterfall!CN$1)</f>
        <v>0</v>
      </c>
      <c r="CO163" s="4">
        <f>SUMIFS(Purchase!$F:$F,Purchase!$A:$A,Waterfall!$A163,Purchase!$D:$D,Waterfall!$C163,Purchase!$C:$C,Waterfall!CO$1)</f>
        <v>0</v>
      </c>
      <c r="CP163" s="4">
        <f>SUMIFS(Purchase!$F:$F,Purchase!$A:$A,Waterfall!$A163,Purchase!$D:$D,Waterfall!$C163,Purchase!$C:$C,Waterfall!CP$1)</f>
        <v>0</v>
      </c>
      <c r="CQ163" s="4">
        <f>SUMIFS(Purchase!$F:$F,Purchase!$A:$A,Waterfall!$A163,Purchase!$D:$D,Waterfall!$C163,Purchase!$C:$C,Waterfall!CQ$1)</f>
        <v>0</v>
      </c>
      <c r="CR163" s="4">
        <f>SUMIFS(Purchase!$F:$F,Purchase!$A:$A,Waterfall!$A163,Purchase!$D:$D,Waterfall!$C163,Purchase!$C:$C,Waterfall!CR$1)</f>
        <v>0</v>
      </c>
      <c r="CS163" s="4">
        <f>SUMIFS(Purchase!$F:$F,Purchase!$A:$A,Waterfall!$A163,Purchase!$D:$D,Waterfall!$C163,Purchase!$C:$C,Waterfall!CS$1)</f>
        <v>0</v>
      </c>
      <c r="CT163" s="4">
        <f>SUMIFS(Purchase!$F:$F,Purchase!$A:$A,Waterfall!$A163,Purchase!$D:$D,Waterfall!$C163,Purchase!$C:$C,Waterfall!CT$1)</f>
        <v>0</v>
      </c>
      <c r="CU163" s="4">
        <f>SUMIFS(Purchase!$F:$F,Purchase!$A:$A,Waterfall!$A163,Purchase!$D:$D,Waterfall!$C163,Purchase!$C:$C,Waterfall!CU$1)</f>
        <v>0</v>
      </c>
      <c r="CV163" s="4">
        <f>SUMIFS(Purchase!$F:$F,Purchase!$A:$A,Waterfall!$A163,Purchase!$D:$D,Waterfall!$C163,Purchase!$C:$C,Waterfall!CV$1)</f>
        <v>0</v>
      </c>
      <c r="CW163" s="4">
        <f>SUMIFS(Purchase!$F:$F,Purchase!$A:$A,Waterfall!$A163,Purchase!$D:$D,Waterfall!$C163,Purchase!$C:$C,Waterfall!CW$1)</f>
        <v>0</v>
      </c>
      <c r="CX163" s="4">
        <f>SUMIFS(Purchase!$F:$F,Purchase!$A:$A,Waterfall!$A163,Purchase!$D:$D,Waterfall!$C163,Purchase!$C:$C,Waterfall!CX$1)</f>
        <v>0</v>
      </c>
      <c r="CY163" s="4">
        <f>SUMIFS(Purchase!$F:$F,Purchase!$A:$A,Waterfall!$A163,Purchase!$D:$D,Waterfall!$C163,Purchase!$C:$C,Waterfall!CY$1)</f>
        <v>0</v>
      </c>
      <c r="CZ163" s="4">
        <f>SUMIFS(Purchase!$F:$F,Purchase!$A:$A,Waterfall!$A163,Purchase!$D:$D,Waterfall!$C163,Purchase!$C:$C,Waterfall!CZ$1)</f>
        <v>0</v>
      </c>
      <c r="DA163" s="4">
        <f>SUMIFS(Purchase!$F:$F,Purchase!$A:$A,Waterfall!$A163,Purchase!$D:$D,Waterfall!$C163,Purchase!$C:$C,Waterfall!DA$1)</f>
        <v>0</v>
      </c>
      <c r="DB163" s="4">
        <f>SUMIFS(Purchase!$F:$F,Purchase!$A:$A,Waterfall!$A163,Purchase!$D:$D,Waterfall!$C163,Purchase!$C:$C,Waterfall!DB$1)</f>
        <v>0</v>
      </c>
      <c r="DC163" s="4">
        <f>SUMIFS(Purchase!$F:$F,Purchase!$A:$A,Waterfall!$A163,Purchase!$D:$D,Waterfall!$C163,Purchase!$C:$C,Waterfall!DC$1)</f>
        <v>0</v>
      </c>
      <c r="DD163" s="4">
        <f>SUMIFS(Purchase!$F:$F,Purchase!$A:$A,Waterfall!$A163,Purchase!$D:$D,Waterfall!$C163,Purchase!$C:$C,Waterfall!DD$1)</f>
        <v>0</v>
      </c>
      <c r="DE163" s="4">
        <f>SUMIFS(Purchase!$F:$F,Purchase!$A:$A,Waterfall!$A163,Purchase!$D:$D,Waterfall!$C163,Purchase!$C:$C,Waterfall!DE$1)</f>
        <v>0</v>
      </c>
      <c r="DF163" s="4">
        <f>SUMIFS(Purchase!$F:$F,Purchase!$A:$A,Waterfall!$A163,Purchase!$D:$D,Waterfall!$C163,Purchase!$C:$C,Waterfall!DF$1)</f>
        <v>0</v>
      </c>
      <c r="DG163" s="4">
        <f>SUMIFS(Purchase!$F:$F,Purchase!$A:$A,Waterfall!$A163,Purchase!$D:$D,Waterfall!$C163,Purchase!$C:$C,Waterfall!DG$1)</f>
        <v>0</v>
      </c>
      <c r="DH163" s="4">
        <f>SUMIFS(Purchase!$F:$F,Purchase!$A:$A,Waterfall!$A163,Purchase!$D:$D,Waterfall!$C163,Purchase!$C:$C,Waterfall!DH$1)</f>
        <v>0</v>
      </c>
      <c r="DI163" s="4">
        <f>SUMIFS(Purchase!$F:$F,Purchase!$A:$A,Waterfall!$A163,Purchase!$D:$D,Waterfall!$C163,Purchase!$C:$C,Waterfall!DI$1)</f>
        <v>0</v>
      </c>
      <c r="DJ163" s="4">
        <f>SUMIFS(Purchase!$F:$F,Purchase!$A:$A,Waterfall!$A163,Purchase!$D:$D,Waterfall!$C163,Purchase!$C:$C,Waterfall!DJ$1)</f>
        <v>0</v>
      </c>
      <c r="DK163" s="4">
        <f>SUMIFS(Purchase!$F:$F,Purchase!$A:$A,Waterfall!$A163,Purchase!$D:$D,Waterfall!$C163,Purchase!$C:$C,Waterfall!DK$1)</f>
        <v>0</v>
      </c>
      <c r="DL163" s="4">
        <f>SUMIFS(Purchase!$F:$F,Purchase!$A:$A,Waterfall!$A163,Purchase!$D:$D,Waterfall!$C163,Purchase!$C:$C,Waterfall!DL$1)</f>
        <v>0</v>
      </c>
      <c r="DM163" s="4">
        <f>SUMIFS(Purchase!$F:$F,Purchase!$A:$A,Waterfall!$A163,Purchase!$D:$D,Waterfall!$C163,Purchase!$C:$C,Waterfall!DM$1)</f>
        <v>0</v>
      </c>
      <c r="DN163" s="4">
        <f>SUMIFS(Purchase!$F:$F,Purchase!$A:$A,Waterfall!$A163,Purchase!$D:$D,Waterfall!$C163,Purchase!$C:$C,Waterfall!DN$1)</f>
        <v>0</v>
      </c>
      <c r="DO163" s="4">
        <f>SUMIFS(Purchase!$F:$F,Purchase!$A:$A,Waterfall!$A163,Purchase!$D:$D,Waterfall!$C163,Purchase!$C:$C,Waterfall!DO$1)</f>
        <v>0</v>
      </c>
      <c r="DP163" s="4">
        <f>SUMIFS(Purchase!$F:$F,Purchase!$A:$A,Waterfall!$A163,Purchase!$D:$D,Waterfall!$C163,Purchase!$C:$C,Waterfall!DP$1)</f>
        <v>0</v>
      </c>
      <c r="DQ163" s="4">
        <f>SUMIFS(Purchase!$F:$F,Purchase!$A:$A,Waterfall!$A163,Purchase!$D:$D,Waterfall!$C163,Purchase!$C:$C,Waterfall!DQ$1)</f>
        <v>0</v>
      </c>
      <c r="DR163" s="4">
        <f>SUMIFS(Purchase!$F:$F,Purchase!$A:$A,Waterfall!$A163,Purchase!$D:$D,Waterfall!$C163,Purchase!$C:$C,Waterfall!DR$1)</f>
        <v>0</v>
      </c>
      <c r="DS163" s="4">
        <f>SUMIFS(Purchase!$F:$F,Purchase!$A:$A,Waterfall!$A163,Purchase!$D:$D,Waterfall!$C163,Purchase!$C:$C,Waterfall!DS$1)</f>
        <v>0</v>
      </c>
      <c r="DT163" s="4">
        <f>SUMIFS(Purchase!$F:$F,Purchase!$A:$A,Waterfall!$A163,Purchase!$D:$D,Waterfall!$C163,Purchase!$C:$C,Waterfall!DT$1)</f>
        <v>0</v>
      </c>
      <c r="DU163" s="4">
        <f>SUMIFS(Purchase!$F:$F,Purchase!$A:$A,Waterfall!$A163,Purchase!$D:$D,Waterfall!$C163,Purchase!$C:$C,Waterfall!DU$1)</f>
        <v>0</v>
      </c>
      <c r="DV163" s="4">
        <f>SUMIFS(Purchase!$F:$F,Purchase!$A:$A,Waterfall!$A163,Purchase!$D:$D,Waterfall!$C163,Purchase!$C:$C,Waterfall!DV$1)</f>
        <v>0</v>
      </c>
      <c r="DW163" s="4">
        <f>SUMIFS(Purchase!$F:$F,Purchase!$A:$A,Waterfall!$A163,Purchase!$D:$D,Waterfall!$C163,Purchase!$C:$C,Waterfall!DW$1)</f>
        <v>0</v>
      </c>
      <c r="DX163" s="4">
        <f>SUMIFS(Purchase!$F:$F,Purchase!$A:$A,Waterfall!$A163,Purchase!$D:$D,Waterfall!$C163,Purchase!$C:$C,Waterfall!DX$1)</f>
        <v>0</v>
      </c>
      <c r="DY163" s="4">
        <f>SUMIFS(Purchase!$F:$F,Purchase!$A:$A,Waterfall!$A163,Purchase!$D:$D,Waterfall!$C163,Purchase!$C:$C,Waterfall!DY$1)</f>
        <v>0</v>
      </c>
      <c r="DZ163" s="4">
        <f>SUMIFS(Purchase!$F:$F,Purchase!$A:$A,Waterfall!$A163,Purchase!$D:$D,Waterfall!$C163,Purchase!$C:$C,Waterfall!DZ$1)</f>
        <v>0</v>
      </c>
      <c r="EA163" s="4">
        <f>SUMIFS(Purchase!$F:$F,Purchase!$A:$A,Waterfall!$A163,Purchase!$D:$D,Waterfall!$C163,Purchase!$C:$C,Waterfall!EA$1)</f>
        <v>0</v>
      </c>
      <c r="EB163" s="4">
        <f>SUMIFS(Purchase!$F:$F,Purchase!$A:$A,Waterfall!$A163,Purchase!$D:$D,Waterfall!$C163,Purchase!$C:$C,Waterfall!EB$1)</f>
        <v>0</v>
      </c>
      <c r="EC163" s="4">
        <f>SUMIFS(Purchase!$F:$F,Purchase!$A:$A,Waterfall!$A163,Purchase!$D:$D,Waterfall!$C163,Purchase!$C:$C,Waterfall!EC$1)</f>
        <v>0</v>
      </c>
      <c r="ED163" s="4">
        <f>SUMIFS(Purchase!$F:$F,Purchase!$A:$A,Waterfall!$A163,Purchase!$D:$D,Waterfall!$C163,Purchase!$C:$C,Waterfall!ED$1)</f>
        <v>0</v>
      </c>
      <c r="EE163" s="4">
        <f>SUMIFS(Purchase!$F:$F,Purchase!$A:$A,Waterfall!$A163,Purchase!$D:$D,Waterfall!$C163,Purchase!$C:$C,Waterfall!EE$1)</f>
        <v>0</v>
      </c>
      <c r="EF163" s="4">
        <f>SUMIFS(Purchase!$F:$F,Purchase!$A:$A,Waterfall!$A163,Purchase!$D:$D,Waterfall!$C163,Purchase!$C:$C,Waterfall!EF$1)</f>
        <v>0</v>
      </c>
      <c r="EG163" s="4">
        <f>SUMIFS(Purchase!$F:$F,Purchase!$A:$A,Waterfall!$A163,Purchase!$D:$D,Waterfall!$C163,Purchase!$C:$C,Waterfall!EG$1)</f>
        <v>0</v>
      </c>
      <c r="EH163" s="4">
        <f>SUMIFS(Purchase!$F:$F,Purchase!$A:$A,Waterfall!$A163,Purchase!$D:$D,Waterfall!$C163,Purchase!$C:$C,Waterfall!EH$1)</f>
        <v>0</v>
      </c>
      <c r="EI163" s="4">
        <f>SUMIFS(Purchase!$F:$F,Purchase!$A:$A,Waterfall!$A163,Purchase!$D:$D,Waterfall!$C163,Purchase!$C:$C,Waterfall!EI$1)</f>
        <v>0</v>
      </c>
      <c r="EJ163" s="4">
        <f>SUMIFS(Purchase!$F:$F,Purchase!$A:$A,Waterfall!$A163,Purchase!$D:$D,Waterfall!$C163,Purchase!$C:$C,Waterfall!EJ$1)</f>
        <v>0</v>
      </c>
      <c r="EK163" s="4">
        <f>SUMIFS(Purchase!$F:$F,Purchase!$A:$A,Waterfall!$A163,Purchase!$D:$D,Waterfall!$C163,Purchase!$C:$C,Waterfall!EK$1)</f>
        <v>0</v>
      </c>
      <c r="EL163" s="4">
        <f>SUMIFS(Purchase!$F:$F,Purchase!$A:$A,Waterfall!$A163,Purchase!$D:$D,Waterfall!$C163,Purchase!$C:$C,Waterfall!EL$1)</f>
        <v>0</v>
      </c>
      <c r="EM163" s="4">
        <f>SUMIFS(Purchase!$F:$F,Purchase!$A:$A,Waterfall!$A163,Purchase!$D:$D,Waterfall!$C163,Purchase!$C:$C,Waterfall!EM$1)</f>
        <v>0</v>
      </c>
      <c r="EN163" s="4">
        <f>SUMIFS(Purchase!$F:$F,Purchase!$A:$A,Waterfall!$A163,Purchase!$D:$D,Waterfall!$C163,Purchase!$C:$C,Waterfall!EN$1)</f>
        <v>0</v>
      </c>
      <c r="EO163" s="4">
        <f>SUMIFS(Purchase!$F:$F,Purchase!$A:$A,Waterfall!$A163,Purchase!$D:$D,Waterfall!$C163,Purchase!$C:$C,Waterfall!EO$1)</f>
        <v>0</v>
      </c>
      <c r="EP163" s="4">
        <f>SUMIFS(Purchase!$F:$F,Purchase!$A:$A,Waterfall!$A163,Purchase!$D:$D,Waterfall!$C163,Purchase!$C:$C,Waterfall!EP$1)</f>
        <v>0</v>
      </c>
      <c r="EQ163" s="4">
        <f>SUMIFS(Purchase!$F:$F,Purchase!$A:$A,Waterfall!$A163,Purchase!$D:$D,Waterfall!$C163,Purchase!$C:$C,Waterfall!EQ$1)</f>
        <v>0</v>
      </c>
      <c r="ER163" s="4">
        <f>SUMIFS(Purchase!$F:$F,Purchase!$A:$A,Waterfall!$A163,Purchase!$D:$D,Waterfall!$C163,Purchase!$C:$C,Waterfall!ER$1)</f>
        <v>0</v>
      </c>
      <c r="ES163" s="4">
        <f>SUMIFS(Purchase!$F:$F,Purchase!$A:$A,Waterfall!$A163,Purchase!$D:$D,Waterfall!$C163,Purchase!$C:$C,Waterfall!ES$1)</f>
        <v>0</v>
      </c>
      <c r="ET163" s="4">
        <f>SUMIFS(Purchase!$F:$F,Purchase!$A:$A,Waterfall!$A163,Purchase!$D:$D,Waterfall!$C163,Purchase!$C:$C,Waterfall!ET$1)</f>
        <v>0</v>
      </c>
      <c r="EU163" s="4">
        <f>SUMIFS(Purchase!$F:$F,Purchase!$A:$A,Waterfall!$A163,Purchase!$D:$D,Waterfall!$C163,Purchase!$C:$C,Waterfall!EU$1)</f>
        <v>0</v>
      </c>
      <c r="EV163" s="4">
        <f>SUMIFS(Purchase!$F:$F,Purchase!$A:$A,Waterfall!$A163,Purchase!$D:$D,Waterfall!$C163,Purchase!$C:$C,Waterfall!EV$1)</f>
        <v>0</v>
      </c>
      <c r="EW163" s="4">
        <f>SUMIFS(Purchase!$F:$F,Purchase!$A:$A,Waterfall!$A163,Purchase!$D:$D,Waterfall!$C163,Purchase!$C:$C,Waterfall!EW$1)</f>
        <v>0</v>
      </c>
      <c r="EX163" s="4">
        <f>SUMIFS(Purchase!$F:$F,Purchase!$A:$A,Waterfall!$A163,Purchase!$D:$D,Waterfall!$C163,Purchase!$C:$C,Waterfall!EX$1)</f>
        <v>0</v>
      </c>
      <c r="EY163" s="4">
        <f>SUMIFS(Purchase!$F:$F,Purchase!$A:$A,Waterfall!$A163,Purchase!$D:$D,Waterfall!$C163,Purchase!$C:$C,Waterfall!EY$1)</f>
        <v>0</v>
      </c>
      <c r="EZ163" s="4">
        <f>SUMIFS(Purchase!$F:$F,Purchase!$A:$A,Waterfall!$A163,Purchase!$D:$D,Waterfall!$C163,Purchase!$C:$C,Waterfall!EZ$1)</f>
        <v>0</v>
      </c>
      <c r="FA163" s="4">
        <f>SUMIFS(Purchase!$F:$F,Purchase!$A:$A,Waterfall!$A163,Purchase!$D:$D,Waterfall!$C163,Purchase!$C:$C,Waterfall!FA$1)</f>
        <v>0</v>
      </c>
      <c r="FB163" s="4">
        <f>SUMIFS(Purchase!$F:$F,Purchase!$A:$A,Waterfall!$A163,Purchase!$D:$D,Waterfall!$C163,Purchase!$C:$C,Waterfall!FB$1)</f>
        <v>0</v>
      </c>
      <c r="FC163" s="4">
        <f>SUMIFS(Purchase!$F:$F,Purchase!$A:$A,Waterfall!$A163,Purchase!$D:$D,Waterfall!$C163,Purchase!$C:$C,Waterfall!FC$1)</f>
        <v>0</v>
      </c>
      <c r="FD163" s="4">
        <f>SUMIFS(Purchase!$F:$F,Purchase!$A:$A,Waterfall!$A163,Purchase!$D:$D,Waterfall!$C163,Purchase!$C:$C,Waterfall!FD$1)</f>
        <v>0</v>
      </c>
      <c r="FE163" s="4">
        <f>SUMIFS(Purchase!$F:$F,Purchase!$A:$A,Waterfall!$A163,Purchase!$D:$D,Waterfall!$C163,Purchase!$C:$C,Waterfall!FE$1)</f>
        <v>0</v>
      </c>
      <c r="FF163" s="4">
        <f>SUMIFS(Purchase!$F:$F,Purchase!$A:$A,Waterfall!$A163,Purchase!$D:$D,Waterfall!$C163,Purchase!$C:$C,Waterfall!FF$1)</f>
        <v>0</v>
      </c>
      <c r="FG163" s="4">
        <f>SUMIFS(Purchase!$F:$F,Purchase!$A:$A,Waterfall!$A163,Purchase!$D:$D,Waterfall!$C163,Purchase!$C:$C,Waterfall!FG$1)</f>
        <v>0</v>
      </c>
      <c r="FH163" s="4">
        <f>SUMIFS(Purchase!$F:$F,Purchase!$A:$A,Waterfall!$A163,Purchase!$D:$D,Waterfall!$C163,Purchase!$C:$C,Waterfall!FH$1)</f>
        <v>0</v>
      </c>
      <c r="FI163" s="4">
        <f>SUMIFS(Purchase!$F:$F,Purchase!$A:$A,Waterfall!$A163,Purchase!$D:$D,Waterfall!$C163,Purchase!$C:$C,Waterfall!FI$1)</f>
        <v>0</v>
      </c>
      <c r="FJ163" s="4">
        <f>SUMIFS(Purchase!$F:$F,Purchase!$A:$A,Waterfall!$A163,Purchase!$D:$D,Waterfall!$C163,Purchase!$C:$C,Waterfall!FJ$1)</f>
        <v>0</v>
      </c>
      <c r="FK163" s="4">
        <f>SUMIFS(Purchase!$F:$F,Purchase!$A:$A,Waterfall!$A163,Purchase!$D:$D,Waterfall!$C163,Purchase!$C:$C,Waterfall!FK$1)</f>
        <v>0</v>
      </c>
      <c r="FL163" s="4">
        <f>SUMIFS(Purchase!$F:$F,Purchase!$A:$A,Waterfall!$A163,Purchase!$D:$D,Waterfall!$C163,Purchase!$C:$C,Waterfall!FL$1)</f>
        <v>0</v>
      </c>
      <c r="FM163" s="4">
        <f>SUMIFS(Purchase!$F:$F,Purchase!$A:$A,Waterfall!$A163,Purchase!$D:$D,Waterfall!$C163,Purchase!$C:$C,Waterfall!FM$1)</f>
        <v>0</v>
      </c>
      <c r="FN163" s="4">
        <f>SUMIFS(Purchase!$F:$F,Purchase!$A:$A,Waterfall!$A163,Purchase!$D:$D,Waterfall!$C163,Purchase!$C:$C,Waterfall!FN$1)</f>
        <v>0</v>
      </c>
      <c r="FO163" s="4">
        <f>SUMIFS(Purchase!$F:$F,Purchase!$A:$A,Waterfall!$A163,Purchase!$D:$D,Waterfall!$C163,Purchase!$C:$C,Waterfall!FO$1)</f>
        <v>0</v>
      </c>
      <c r="FP163" s="4">
        <f>SUMIFS(Purchase!$F:$F,Purchase!$A:$A,Waterfall!$A163,Purchase!$D:$D,Waterfall!$C163,Purchase!$C:$C,Waterfall!FP$1)</f>
        <v>0</v>
      </c>
      <c r="FQ163" s="4">
        <f>SUMIFS(Purchase!$F:$F,Purchase!$A:$A,Waterfall!$A163,Purchase!$D:$D,Waterfall!$C163,Purchase!$C:$C,Waterfall!FQ$1)</f>
        <v>0</v>
      </c>
      <c r="FR163" s="4">
        <f>SUMIFS(Purchase!$F:$F,Purchase!$A:$A,Waterfall!$A163,Purchase!$D:$D,Waterfall!$C163,Purchase!$C:$C,Waterfall!FR$1)</f>
        <v>0</v>
      </c>
      <c r="FS163" s="4">
        <f>SUMIFS(Purchase!$F:$F,Purchase!$A:$A,Waterfall!$A163,Purchase!$D:$D,Waterfall!$C163,Purchase!$C:$C,Waterfall!FS$1)</f>
        <v>0</v>
      </c>
      <c r="FT163" s="4">
        <f>SUMIFS(Purchase!$F:$F,Purchase!$A:$A,Waterfall!$A163,Purchase!$D:$D,Waterfall!$C163,Purchase!$C:$C,Waterfall!FT$1)</f>
        <v>0</v>
      </c>
      <c r="FU163" s="4">
        <f>SUMIFS(Purchase!$F:$F,Purchase!$A:$A,Waterfall!$A163,Purchase!$D:$D,Waterfall!$C163,Purchase!$C:$C,Waterfall!FU$1)</f>
        <v>0</v>
      </c>
      <c r="FV163" s="4">
        <f>SUMIFS(Purchase!$F:$F,Purchase!$A:$A,Waterfall!$A163,Purchase!$D:$D,Waterfall!$C163,Purchase!$C:$C,Waterfall!FV$1)</f>
        <v>0</v>
      </c>
      <c r="FW163" s="4">
        <f>SUMIFS(Purchase!$F:$F,Purchase!$A:$A,Waterfall!$A163,Purchase!$D:$D,Waterfall!$C163,Purchase!$C:$C,Waterfall!FW$1)</f>
        <v>0</v>
      </c>
      <c r="FX163" s="4">
        <f>SUMIFS(Purchase!$F:$F,Purchase!$A:$A,Waterfall!$A163,Purchase!$D:$D,Waterfall!$C163,Purchase!$C:$C,Waterfall!FX$1)</f>
        <v>0</v>
      </c>
      <c r="FY163" s="4">
        <f>SUMIFS(Purchase!$F:$F,Purchase!$A:$A,Waterfall!$A163,Purchase!$D:$D,Waterfall!$C163,Purchase!$C:$C,Waterfall!FY$1)</f>
        <v>0</v>
      </c>
      <c r="FZ163" s="4">
        <f>SUMIFS(Purchase!$F:$F,Purchase!$A:$A,Waterfall!$A163,Purchase!$D:$D,Waterfall!$C163,Purchase!$C:$C,Waterfall!FZ$1)</f>
        <v>0</v>
      </c>
      <c r="GA163" s="4">
        <f>SUMIFS(Purchase!$F:$F,Purchase!$A:$A,Waterfall!$A163,Purchase!$D:$D,Waterfall!$C163,Purchase!$C:$C,Waterfall!GA$1)</f>
        <v>0</v>
      </c>
      <c r="GB163" s="4">
        <f>SUMIFS(Purchase!$F:$F,Purchase!$A:$A,Waterfall!$A163,Purchase!$D:$D,Waterfall!$C163,Purchase!$C:$C,Waterfall!GB$1)</f>
        <v>0</v>
      </c>
      <c r="GC163" s="4">
        <f>SUMIFS(Purchase!$F:$F,Purchase!$A:$A,Waterfall!$A163,Purchase!$D:$D,Waterfall!$C163,Purchase!$C:$C,Waterfall!GC$1)</f>
        <v>0</v>
      </c>
      <c r="GD163" s="4">
        <f>SUMIFS(Purchase!$F:$F,Purchase!$A:$A,Waterfall!$A163,Purchase!$D:$D,Waterfall!$C163,Purchase!$C:$C,Waterfall!GD$1)</f>
        <v>0</v>
      </c>
      <c r="GE163" s="4">
        <f>SUMIFS(Purchase!$F:$F,Purchase!$A:$A,Waterfall!$A163,Purchase!$D:$D,Waterfall!$C163,Purchase!$C:$C,Waterfall!GE$1)</f>
        <v>0</v>
      </c>
      <c r="GF163" s="4">
        <f>SUMIFS(Purchase!$F:$F,Purchase!$A:$A,Waterfall!$A163,Purchase!$D:$D,Waterfall!$C163,Purchase!$C:$C,Waterfall!GF$1)</f>
        <v>0</v>
      </c>
      <c r="GG163" s="4">
        <f>SUMIFS(Purchase!$F:$F,Purchase!$A:$A,Waterfall!$A163,Purchase!$D:$D,Waterfall!$C163,Purchase!$C:$C,Waterfall!GG$1)</f>
        <v>0</v>
      </c>
      <c r="GH163" s="4">
        <f>SUMIFS(Purchase!$F:$F,Purchase!$A:$A,Waterfall!$A163,Purchase!$D:$D,Waterfall!$C163,Purchase!$C:$C,Waterfall!GH$1)</f>
        <v>0</v>
      </c>
      <c r="GI163" s="4">
        <f>SUMIFS(Purchase!$F:$F,Purchase!$A:$A,Waterfall!$A163,Purchase!$D:$D,Waterfall!$C163,Purchase!$C:$C,Waterfall!GI$1)</f>
        <v>0</v>
      </c>
    </row>
    <row r="164" spans="1:191" x14ac:dyDescent="0.35">
      <c r="A164" s="8">
        <f t="shared" si="5"/>
        <v>1</v>
      </c>
      <c r="B164" s="2" t="str">
        <f>VLOOKUP($A164,Centers!$B$1:$C$120,2,)</f>
        <v>GATE</v>
      </c>
      <c r="C164" s="3">
        <v>45041</v>
      </c>
      <c r="D164" s="4">
        <f>IF($A164=1,SUM(SUMIFS(Indent!$E:$E,Indent!$C:$C,Waterfall!$C164,Indent!$A:$A,Centers!$A$2),SUMIFS(Indent!$E:$E,Indent!$C:$C,Waterfall!$C164,Indent!$A:$A,Centers!$A$3),SUMIFS(Indent!$E:$E,Indent!$C:$C,Waterfall!$C164,Indent!$A:$A,Centers!$A$4),SUMIFS(Indent!$E:$E,Indent!$C:$C,Waterfall!$C164,Indent!$A:$A,Centers!$A$5),SUMIFS(Indent!$E:$E,Indent!$C:$C,Waterfall!$C164,Indent!$A:$A,Centers!$A$6),SUMIFS(Indent!$E:$E,Indent!$C:$C,Waterfall!$C164,Indent!$A:$A,Centers!$A$7),SUMIFS(Indent!$E:$E,Indent!$C:$C,Waterfall!$C164,Indent!$A:$A,Centers!$A$8)),SUMIFS(Indent!$E:$E,Indent!$C:$C,Waterfall!$C164,Indent!$A:$A,$A164))</f>
        <v>0</v>
      </c>
      <c r="E164" s="4">
        <f>SUMIFS(Purchase!$F:$F,Purchase!$A:$A,Waterfall!$A164,Purchase!$D:$D,Waterfall!$C164,Purchase!$C:$C,Waterfall!E$1)</f>
        <v>0</v>
      </c>
      <c r="F164" s="4">
        <f>SUMIFS(Purchase!$F:$F,Purchase!$A:$A,Waterfall!$A164,Purchase!$D:$D,Waterfall!$C164,Purchase!$C:$C,Waterfall!F$1)</f>
        <v>0</v>
      </c>
      <c r="G164" s="4">
        <f>SUMIFS(Purchase!$F:$F,Purchase!$A:$A,Waterfall!$A164,Purchase!$D:$D,Waterfall!$C164,Purchase!$C:$C,Waterfall!G$1)</f>
        <v>0</v>
      </c>
      <c r="H164" s="4">
        <f>SUMIFS(Purchase!$F:$F,Purchase!$A:$A,Waterfall!$A164,Purchase!$D:$D,Waterfall!$C164,Purchase!$C:$C,Waterfall!H$1)</f>
        <v>0</v>
      </c>
      <c r="I164" s="4">
        <f>SUMIFS(Purchase!$F:$F,Purchase!$A:$A,Waterfall!$A164,Purchase!$D:$D,Waterfall!$C164,Purchase!$C:$C,Waterfall!I$1)</f>
        <v>0</v>
      </c>
      <c r="J164" s="4">
        <f>SUMIFS(Purchase!$F:$F,Purchase!$A:$A,Waterfall!$A164,Purchase!$D:$D,Waterfall!$C164,Purchase!$C:$C,Waterfall!J$1)</f>
        <v>0</v>
      </c>
      <c r="K164" s="4">
        <f>SUMIFS(Purchase!$F:$F,Purchase!$A:$A,Waterfall!$A164,Purchase!$D:$D,Waterfall!$C164,Purchase!$C:$C,Waterfall!K$1)</f>
        <v>0</v>
      </c>
      <c r="L164" s="4">
        <f>SUMIFS(Purchase!$F:$F,Purchase!$A:$A,Waterfall!$A164,Purchase!$D:$D,Waterfall!$C164,Purchase!$C:$C,Waterfall!L$1)</f>
        <v>0</v>
      </c>
      <c r="M164" s="4">
        <f>SUMIFS(Purchase!$F:$F,Purchase!$A:$A,Waterfall!$A164,Purchase!$D:$D,Waterfall!$C164,Purchase!$C:$C,Waterfall!M$1)</f>
        <v>0</v>
      </c>
      <c r="N164" s="4">
        <f>SUMIFS(Purchase!$F:$F,Purchase!$A:$A,Waterfall!$A164,Purchase!$D:$D,Waterfall!$C164,Purchase!$C:$C,Waterfall!N$1)</f>
        <v>0</v>
      </c>
      <c r="O164" s="4">
        <f>SUMIFS(Purchase!$F:$F,Purchase!$A:$A,Waterfall!$A164,Purchase!$D:$D,Waterfall!$C164,Purchase!$C:$C,Waterfall!O$1)</f>
        <v>0</v>
      </c>
      <c r="P164" s="4">
        <f>SUMIFS(Purchase!$F:$F,Purchase!$A:$A,Waterfall!$A164,Purchase!$D:$D,Waterfall!$C164,Purchase!$C:$C,Waterfall!P$1)</f>
        <v>0</v>
      </c>
      <c r="Q164" s="4">
        <f>SUMIFS(Purchase!$F:$F,Purchase!$A:$A,Waterfall!$A164,Purchase!$D:$D,Waterfall!$C164,Purchase!$C:$C,Waterfall!Q$1)</f>
        <v>0</v>
      </c>
      <c r="R164" s="4">
        <f>SUMIFS(Purchase!$F:$F,Purchase!$A:$A,Waterfall!$A164,Purchase!$D:$D,Waterfall!$C164,Purchase!$C:$C,Waterfall!R$1)</f>
        <v>0</v>
      </c>
      <c r="S164" s="4">
        <f>SUMIFS(Purchase!$F:$F,Purchase!$A:$A,Waterfall!$A164,Purchase!$D:$D,Waterfall!$C164,Purchase!$C:$C,Waterfall!S$1)</f>
        <v>0</v>
      </c>
      <c r="T164" s="4">
        <f>SUMIFS(Purchase!$F:$F,Purchase!$A:$A,Waterfall!$A164,Purchase!$D:$D,Waterfall!$C164,Purchase!$C:$C,Waterfall!T$1)</f>
        <v>0</v>
      </c>
      <c r="U164" s="4">
        <f>SUMIFS(Purchase!$F:$F,Purchase!$A:$A,Waterfall!$A164,Purchase!$D:$D,Waterfall!$C164,Purchase!$C:$C,Waterfall!U$1)</f>
        <v>0</v>
      </c>
      <c r="V164" s="4">
        <f>SUMIFS(Purchase!$F:$F,Purchase!$A:$A,Waterfall!$A164,Purchase!$D:$D,Waterfall!$C164,Purchase!$C:$C,Waterfall!V$1)</f>
        <v>0</v>
      </c>
      <c r="W164" s="4">
        <f>SUMIFS(Purchase!$F:$F,Purchase!$A:$A,Waterfall!$A164,Purchase!$D:$D,Waterfall!$C164,Purchase!$C:$C,Waterfall!W$1)</f>
        <v>0</v>
      </c>
      <c r="X164" s="4">
        <f>SUMIFS(Purchase!$F:$F,Purchase!$A:$A,Waterfall!$A164,Purchase!$D:$D,Waterfall!$C164,Purchase!$C:$C,Waterfall!X$1)</f>
        <v>0</v>
      </c>
      <c r="Y164" s="4">
        <f>SUMIFS(Purchase!$F:$F,Purchase!$A:$A,Waterfall!$A164,Purchase!$D:$D,Waterfall!$C164,Purchase!$C:$C,Waterfall!Y$1)</f>
        <v>0</v>
      </c>
      <c r="Z164" s="4">
        <f>SUMIFS(Purchase!$F:$F,Purchase!$A:$A,Waterfall!$A164,Purchase!$D:$D,Waterfall!$C164,Purchase!$C:$C,Waterfall!Z$1)</f>
        <v>0</v>
      </c>
      <c r="AA164" s="4">
        <f>SUMIFS(Purchase!$F:$F,Purchase!$A:$A,Waterfall!$A164,Purchase!$D:$D,Waterfall!$C164,Purchase!$C:$C,Waterfall!AA$1)</f>
        <v>0</v>
      </c>
      <c r="AB164" s="4">
        <f>SUMIFS(Purchase!$F:$F,Purchase!$A:$A,Waterfall!$A164,Purchase!$D:$D,Waterfall!$C164,Purchase!$C:$C,Waterfall!AB$1)</f>
        <v>0</v>
      </c>
      <c r="AC164" s="4">
        <f>SUMIFS(Purchase!$F:$F,Purchase!$A:$A,Waterfall!$A164,Purchase!$D:$D,Waterfall!$C164,Purchase!$C:$C,Waterfall!AC$1)</f>
        <v>0</v>
      </c>
      <c r="AD164" s="4">
        <f>SUMIFS(Purchase!$F:$F,Purchase!$A:$A,Waterfall!$A164,Purchase!$D:$D,Waterfall!$C164,Purchase!$C:$C,Waterfall!AD$1)</f>
        <v>0</v>
      </c>
      <c r="AE164" s="4">
        <f>SUMIFS(Purchase!$F:$F,Purchase!$A:$A,Waterfall!$A164,Purchase!$D:$D,Waterfall!$C164,Purchase!$C:$C,Waterfall!AE$1)</f>
        <v>0</v>
      </c>
      <c r="AF164" s="4">
        <f>SUMIFS(Purchase!$F:$F,Purchase!$A:$A,Waterfall!$A164,Purchase!$D:$D,Waterfall!$C164,Purchase!$C:$C,Waterfall!AF$1)</f>
        <v>0</v>
      </c>
      <c r="AG164" s="4">
        <f>SUMIFS(Purchase!$F:$F,Purchase!$A:$A,Waterfall!$A164,Purchase!$D:$D,Waterfall!$C164,Purchase!$C:$C,Waterfall!AG$1)</f>
        <v>0</v>
      </c>
      <c r="AH164" s="4">
        <f>SUMIFS(Purchase!$F:$F,Purchase!$A:$A,Waterfall!$A164,Purchase!$D:$D,Waterfall!$C164,Purchase!$C:$C,Waterfall!AH$1)</f>
        <v>0</v>
      </c>
      <c r="AI164" s="4">
        <f>SUMIFS(Purchase!$F:$F,Purchase!$A:$A,Waterfall!$A164,Purchase!$D:$D,Waterfall!$C164,Purchase!$C:$C,Waterfall!AI$1)</f>
        <v>0</v>
      </c>
      <c r="AJ164" s="4">
        <f>SUMIFS(Purchase!$F:$F,Purchase!$A:$A,Waterfall!$A164,Purchase!$D:$D,Waterfall!$C164,Purchase!$C:$C,Waterfall!AJ$1)</f>
        <v>0</v>
      </c>
      <c r="AK164" s="4">
        <f>SUMIFS(Purchase!$F:$F,Purchase!$A:$A,Waterfall!$A164,Purchase!$D:$D,Waterfall!$C164,Purchase!$C:$C,Waterfall!AK$1)</f>
        <v>0</v>
      </c>
      <c r="AL164" s="4">
        <f>SUMIFS(Purchase!$F:$F,Purchase!$A:$A,Waterfall!$A164,Purchase!$D:$D,Waterfall!$C164,Purchase!$C:$C,Waterfall!AL$1)</f>
        <v>0</v>
      </c>
      <c r="AM164" s="4">
        <f>SUMIFS(Purchase!$F:$F,Purchase!$A:$A,Waterfall!$A164,Purchase!$D:$D,Waterfall!$C164,Purchase!$C:$C,Waterfall!AM$1)</f>
        <v>0</v>
      </c>
      <c r="AN164" s="4">
        <f>SUMIFS(Purchase!$F:$F,Purchase!$A:$A,Waterfall!$A164,Purchase!$D:$D,Waterfall!$C164,Purchase!$C:$C,Waterfall!AN$1)</f>
        <v>0</v>
      </c>
      <c r="AO164" s="4">
        <f>SUMIFS(Purchase!$F:$F,Purchase!$A:$A,Waterfall!$A164,Purchase!$D:$D,Waterfall!$C164,Purchase!$C:$C,Waterfall!AO$1)</f>
        <v>0</v>
      </c>
      <c r="AP164" s="4">
        <f>SUMIFS(Purchase!$F:$F,Purchase!$A:$A,Waterfall!$A164,Purchase!$D:$D,Waterfall!$C164,Purchase!$C:$C,Waterfall!AP$1)</f>
        <v>0</v>
      </c>
      <c r="AQ164" s="4">
        <f>SUMIFS(Purchase!$F:$F,Purchase!$A:$A,Waterfall!$A164,Purchase!$D:$D,Waterfall!$C164,Purchase!$C:$C,Waterfall!AQ$1)</f>
        <v>0</v>
      </c>
      <c r="AR164" s="4">
        <f>SUMIFS(Purchase!$F:$F,Purchase!$A:$A,Waterfall!$A164,Purchase!$D:$D,Waterfall!$C164,Purchase!$C:$C,Waterfall!AR$1)</f>
        <v>0</v>
      </c>
      <c r="AS164" s="4">
        <f>SUMIFS(Purchase!$F:$F,Purchase!$A:$A,Waterfall!$A164,Purchase!$D:$D,Waterfall!$C164,Purchase!$C:$C,Waterfall!AS$1)</f>
        <v>0</v>
      </c>
      <c r="AT164" s="4">
        <f>SUMIFS(Purchase!$F:$F,Purchase!$A:$A,Waterfall!$A164,Purchase!$D:$D,Waterfall!$C164,Purchase!$C:$C,Waterfall!AT$1)</f>
        <v>0</v>
      </c>
      <c r="AU164" s="4">
        <f>SUMIFS(Purchase!$F:$F,Purchase!$A:$A,Waterfall!$A164,Purchase!$D:$D,Waterfall!$C164,Purchase!$C:$C,Waterfall!AU$1)</f>
        <v>0</v>
      </c>
      <c r="AV164" s="4">
        <f>SUMIFS(Purchase!$F:$F,Purchase!$A:$A,Waterfall!$A164,Purchase!$D:$D,Waterfall!$C164,Purchase!$C:$C,Waterfall!AV$1)</f>
        <v>0</v>
      </c>
      <c r="AW164" s="4">
        <f>SUMIFS(Purchase!$F:$F,Purchase!$A:$A,Waterfall!$A164,Purchase!$D:$D,Waterfall!$C164,Purchase!$C:$C,Waterfall!AW$1)</f>
        <v>0</v>
      </c>
      <c r="AX164" s="4">
        <f>SUMIFS(Purchase!$F:$F,Purchase!$A:$A,Waterfall!$A164,Purchase!$D:$D,Waterfall!$C164,Purchase!$C:$C,Waterfall!AX$1)</f>
        <v>0</v>
      </c>
      <c r="AY164" s="4">
        <f>SUMIFS(Purchase!$F:$F,Purchase!$A:$A,Waterfall!$A164,Purchase!$D:$D,Waterfall!$C164,Purchase!$C:$C,Waterfall!AY$1)</f>
        <v>0</v>
      </c>
      <c r="AZ164" s="4">
        <f>SUMIFS(Purchase!$F:$F,Purchase!$A:$A,Waterfall!$A164,Purchase!$D:$D,Waterfall!$C164,Purchase!$C:$C,Waterfall!AZ$1)</f>
        <v>0</v>
      </c>
      <c r="BA164" s="4">
        <f>SUMIFS(Purchase!$F:$F,Purchase!$A:$A,Waterfall!$A164,Purchase!$D:$D,Waterfall!$C164,Purchase!$C:$C,Waterfall!BA$1)</f>
        <v>0</v>
      </c>
      <c r="BB164" s="4">
        <f>SUMIFS(Purchase!$F:$F,Purchase!$A:$A,Waterfall!$A164,Purchase!$D:$D,Waterfall!$C164,Purchase!$C:$C,Waterfall!BB$1)</f>
        <v>0</v>
      </c>
      <c r="BC164" s="4">
        <f>SUMIFS(Purchase!$F:$F,Purchase!$A:$A,Waterfall!$A164,Purchase!$D:$D,Waterfall!$C164,Purchase!$C:$C,Waterfall!BC$1)</f>
        <v>0</v>
      </c>
      <c r="BD164" s="4">
        <f>SUMIFS(Purchase!$F:$F,Purchase!$A:$A,Waterfall!$A164,Purchase!$D:$D,Waterfall!$C164,Purchase!$C:$C,Waterfall!BD$1)</f>
        <v>0</v>
      </c>
      <c r="BE164" s="4">
        <f>SUMIFS(Purchase!$F:$F,Purchase!$A:$A,Waterfall!$A164,Purchase!$D:$D,Waterfall!$C164,Purchase!$C:$C,Waterfall!BE$1)</f>
        <v>0</v>
      </c>
      <c r="BF164" s="4">
        <f>SUMIFS(Purchase!$F:$F,Purchase!$A:$A,Waterfall!$A164,Purchase!$D:$D,Waterfall!$C164,Purchase!$C:$C,Waterfall!BF$1)</f>
        <v>0</v>
      </c>
      <c r="BG164" s="4">
        <f>SUMIFS(Purchase!$F:$F,Purchase!$A:$A,Waterfall!$A164,Purchase!$D:$D,Waterfall!$C164,Purchase!$C:$C,Waterfall!BG$1)</f>
        <v>0</v>
      </c>
      <c r="BH164" s="4">
        <f>SUMIFS(Purchase!$F:$F,Purchase!$A:$A,Waterfall!$A164,Purchase!$D:$D,Waterfall!$C164,Purchase!$C:$C,Waterfall!BH$1)</f>
        <v>0</v>
      </c>
      <c r="BI164" s="4">
        <f>SUMIFS(Purchase!$F:$F,Purchase!$A:$A,Waterfall!$A164,Purchase!$D:$D,Waterfall!$C164,Purchase!$C:$C,Waterfall!BI$1)</f>
        <v>0</v>
      </c>
      <c r="BJ164" s="4">
        <f>SUMIFS(Purchase!$F:$F,Purchase!$A:$A,Waterfall!$A164,Purchase!$D:$D,Waterfall!$C164,Purchase!$C:$C,Waterfall!BJ$1)</f>
        <v>0</v>
      </c>
      <c r="BK164" s="4">
        <f>SUMIFS(Purchase!$F:$F,Purchase!$A:$A,Waterfall!$A164,Purchase!$D:$D,Waterfall!$C164,Purchase!$C:$C,Waterfall!BK$1)</f>
        <v>0</v>
      </c>
      <c r="BL164" s="4">
        <f>SUMIFS(Purchase!$F:$F,Purchase!$A:$A,Waterfall!$A164,Purchase!$D:$D,Waterfall!$C164,Purchase!$C:$C,Waterfall!BL$1)</f>
        <v>0</v>
      </c>
      <c r="BM164" s="4">
        <f>SUMIFS(Purchase!$F:$F,Purchase!$A:$A,Waterfall!$A164,Purchase!$D:$D,Waterfall!$C164,Purchase!$C:$C,Waterfall!BM$1)</f>
        <v>0</v>
      </c>
      <c r="BN164" s="4">
        <f>SUMIFS(Purchase!$F:$F,Purchase!$A:$A,Waterfall!$A164,Purchase!$D:$D,Waterfall!$C164,Purchase!$C:$C,Waterfall!BN$1)</f>
        <v>0</v>
      </c>
      <c r="BO164" s="4">
        <f>SUMIFS(Purchase!$F:$F,Purchase!$A:$A,Waterfall!$A164,Purchase!$D:$D,Waterfall!$C164,Purchase!$C:$C,Waterfall!BO$1)</f>
        <v>0</v>
      </c>
      <c r="BP164" s="4">
        <f>SUMIFS(Purchase!$F:$F,Purchase!$A:$A,Waterfall!$A164,Purchase!$D:$D,Waterfall!$C164,Purchase!$C:$C,Waterfall!BP$1)</f>
        <v>0</v>
      </c>
      <c r="BQ164" s="4">
        <f>SUMIFS(Purchase!$F:$F,Purchase!$A:$A,Waterfall!$A164,Purchase!$D:$D,Waterfall!$C164,Purchase!$C:$C,Waterfall!BQ$1)</f>
        <v>0</v>
      </c>
      <c r="BR164" s="4">
        <f>SUMIFS(Purchase!$F:$F,Purchase!$A:$A,Waterfall!$A164,Purchase!$D:$D,Waterfall!$C164,Purchase!$C:$C,Waterfall!BR$1)</f>
        <v>0</v>
      </c>
      <c r="BS164" s="4">
        <f>SUMIFS(Purchase!$F:$F,Purchase!$A:$A,Waterfall!$A164,Purchase!$D:$D,Waterfall!$C164,Purchase!$C:$C,Waterfall!BS$1)</f>
        <v>0</v>
      </c>
      <c r="BT164" s="4">
        <f>SUMIFS(Purchase!$F:$F,Purchase!$A:$A,Waterfall!$A164,Purchase!$D:$D,Waterfall!$C164,Purchase!$C:$C,Waterfall!BT$1)</f>
        <v>0</v>
      </c>
      <c r="BU164" s="4">
        <f>SUMIFS(Purchase!$F:$F,Purchase!$A:$A,Waterfall!$A164,Purchase!$D:$D,Waterfall!$C164,Purchase!$C:$C,Waterfall!BU$1)</f>
        <v>0</v>
      </c>
      <c r="BV164" s="4">
        <f>SUMIFS(Purchase!$F:$F,Purchase!$A:$A,Waterfall!$A164,Purchase!$D:$D,Waterfall!$C164,Purchase!$C:$C,Waterfall!BV$1)</f>
        <v>0</v>
      </c>
      <c r="BW164" s="4">
        <f>SUMIFS(Purchase!$F:$F,Purchase!$A:$A,Waterfall!$A164,Purchase!$D:$D,Waterfall!$C164,Purchase!$C:$C,Waterfall!BW$1)</f>
        <v>0</v>
      </c>
      <c r="BX164" s="4">
        <f>SUMIFS(Purchase!$F:$F,Purchase!$A:$A,Waterfall!$A164,Purchase!$D:$D,Waterfall!$C164,Purchase!$C:$C,Waterfall!BX$1)</f>
        <v>0</v>
      </c>
      <c r="BY164" s="4">
        <f>SUMIFS(Purchase!$F:$F,Purchase!$A:$A,Waterfall!$A164,Purchase!$D:$D,Waterfall!$C164,Purchase!$C:$C,Waterfall!BY$1)</f>
        <v>0</v>
      </c>
      <c r="BZ164" s="4">
        <f>SUMIFS(Purchase!$F:$F,Purchase!$A:$A,Waterfall!$A164,Purchase!$D:$D,Waterfall!$C164,Purchase!$C:$C,Waterfall!BZ$1)</f>
        <v>0</v>
      </c>
      <c r="CA164" s="4">
        <f>SUMIFS(Purchase!$F:$F,Purchase!$A:$A,Waterfall!$A164,Purchase!$D:$D,Waterfall!$C164,Purchase!$C:$C,Waterfall!CA$1)</f>
        <v>0</v>
      </c>
      <c r="CB164" s="4">
        <f>SUMIFS(Purchase!$F:$F,Purchase!$A:$A,Waterfall!$A164,Purchase!$D:$D,Waterfall!$C164,Purchase!$C:$C,Waterfall!CB$1)</f>
        <v>0</v>
      </c>
      <c r="CC164" s="4">
        <f>SUMIFS(Purchase!$F:$F,Purchase!$A:$A,Waterfall!$A164,Purchase!$D:$D,Waterfall!$C164,Purchase!$C:$C,Waterfall!CC$1)</f>
        <v>0</v>
      </c>
      <c r="CD164" s="4">
        <f>SUMIFS(Purchase!$F:$F,Purchase!$A:$A,Waterfall!$A164,Purchase!$D:$D,Waterfall!$C164,Purchase!$C:$C,Waterfall!CD$1)</f>
        <v>0</v>
      </c>
      <c r="CE164" s="4">
        <f>SUMIFS(Purchase!$F:$F,Purchase!$A:$A,Waterfall!$A164,Purchase!$D:$D,Waterfall!$C164,Purchase!$C:$C,Waterfall!CE$1)</f>
        <v>0</v>
      </c>
      <c r="CF164" s="4">
        <f>SUMIFS(Purchase!$F:$F,Purchase!$A:$A,Waterfall!$A164,Purchase!$D:$D,Waterfall!$C164,Purchase!$C:$C,Waterfall!CF$1)</f>
        <v>0</v>
      </c>
      <c r="CG164" s="4">
        <f>SUMIFS(Purchase!$F:$F,Purchase!$A:$A,Waterfall!$A164,Purchase!$D:$D,Waterfall!$C164,Purchase!$C:$C,Waterfall!CG$1)</f>
        <v>0</v>
      </c>
      <c r="CH164" s="4">
        <f>SUMIFS(Purchase!$F:$F,Purchase!$A:$A,Waterfall!$A164,Purchase!$D:$D,Waterfall!$C164,Purchase!$C:$C,Waterfall!CH$1)</f>
        <v>0</v>
      </c>
      <c r="CI164" s="4">
        <f>SUMIFS(Purchase!$F:$F,Purchase!$A:$A,Waterfall!$A164,Purchase!$D:$D,Waterfall!$C164,Purchase!$C:$C,Waterfall!CI$1)</f>
        <v>0</v>
      </c>
      <c r="CJ164" s="4">
        <f>SUMIFS(Purchase!$F:$F,Purchase!$A:$A,Waterfall!$A164,Purchase!$D:$D,Waterfall!$C164,Purchase!$C:$C,Waterfall!CJ$1)</f>
        <v>0</v>
      </c>
      <c r="CK164" s="4">
        <f>SUMIFS(Purchase!$F:$F,Purchase!$A:$A,Waterfall!$A164,Purchase!$D:$D,Waterfall!$C164,Purchase!$C:$C,Waterfall!CK$1)</f>
        <v>0</v>
      </c>
      <c r="CL164" s="4">
        <f>SUMIFS(Purchase!$F:$F,Purchase!$A:$A,Waterfall!$A164,Purchase!$D:$D,Waterfall!$C164,Purchase!$C:$C,Waterfall!CL$1)</f>
        <v>0</v>
      </c>
      <c r="CM164" s="4">
        <f>SUMIFS(Purchase!$F:$F,Purchase!$A:$A,Waterfall!$A164,Purchase!$D:$D,Waterfall!$C164,Purchase!$C:$C,Waterfall!CM$1)</f>
        <v>0</v>
      </c>
      <c r="CN164" s="4">
        <f>SUMIFS(Purchase!$F:$F,Purchase!$A:$A,Waterfall!$A164,Purchase!$D:$D,Waterfall!$C164,Purchase!$C:$C,Waterfall!CN$1)</f>
        <v>0</v>
      </c>
      <c r="CO164" s="4">
        <f>SUMIFS(Purchase!$F:$F,Purchase!$A:$A,Waterfall!$A164,Purchase!$D:$D,Waterfall!$C164,Purchase!$C:$C,Waterfall!CO$1)</f>
        <v>0</v>
      </c>
      <c r="CP164" s="4">
        <f>SUMIFS(Purchase!$F:$F,Purchase!$A:$A,Waterfall!$A164,Purchase!$D:$D,Waterfall!$C164,Purchase!$C:$C,Waterfall!CP$1)</f>
        <v>0</v>
      </c>
      <c r="CQ164" s="4">
        <f>SUMIFS(Purchase!$F:$F,Purchase!$A:$A,Waterfall!$A164,Purchase!$D:$D,Waterfall!$C164,Purchase!$C:$C,Waterfall!CQ$1)</f>
        <v>0</v>
      </c>
      <c r="CR164" s="4">
        <f>SUMIFS(Purchase!$F:$F,Purchase!$A:$A,Waterfall!$A164,Purchase!$D:$D,Waterfall!$C164,Purchase!$C:$C,Waterfall!CR$1)</f>
        <v>0</v>
      </c>
      <c r="CS164" s="4">
        <f>SUMIFS(Purchase!$F:$F,Purchase!$A:$A,Waterfall!$A164,Purchase!$D:$D,Waterfall!$C164,Purchase!$C:$C,Waterfall!CS$1)</f>
        <v>0</v>
      </c>
      <c r="CT164" s="4">
        <f>SUMIFS(Purchase!$F:$F,Purchase!$A:$A,Waterfall!$A164,Purchase!$D:$D,Waterfall!$C164,Purchase!$C:$C,Waterfall!CT$1)</f>
        <v>0</v>
      </c>
      <c r="CU164" s="4">
        <f>SUMIFS(Purchase!$F:$F,Purchase!$A:$A,Waterfall!$A164,Purchase!$D:$D,Waterfall!$C164,Purchase!$C:$C,Waterfall!CU$1)</f>
        <v>0</v>
      </c>
      <c r="CV164" s="4">
        <f>SUMIFS(Purchase!$F:$F,Purchase!$A:$A,Waterfall!$A164,Purchase!$D:$D,Waterfall!$C164,Purchase!$C:$C,Waterfall!CV$1)</f>
        <v>0</v>
      </c>
      <c r="CW164" s="4">
        <f>SUMIFS(Purchase!$F:$F,Purchase!$A:$A,Waterfall!$A164,Purchase!$D:$D,Waterfall!$C164,Purchase!$C:$C,Waterfall!CW$1)</f>
        <v>0</v>
      </c>
      <c r="CX164" s="4">
        <f>SUMIFS(Purchase!$F:$F,Purchase!$A:$A,Waterfall!$A164,Purchase!$D:$D,Waterfall!$C164,Purchase!$C:$C,Waterfall!CX$1)</f>
        <v>0</v>
      </c>
      <c r="CY164" s="4">
        <f>SUMIFS(Purchase!$F:$F,Purchase!$A:$A,Waterfall!$A164,Purchase!$D:$D,Waterfall!$C164,Purchase!$C:$C,Waterfall!CY$1)</f>
        <v>0</v>
      </c>
      <c r="CZ164" s="4">
        <f>SUMIFS(Purchase!$F:$F,Purchase!$A:$A,Waterfall!$A164,Purchase!$D:$D,Waterfall!$C164,Purchase!$C:$C,Waterfall!CZ$1)</f>
        <v>0</v>
      </c>
      <c r="DA164" s="4">
        <f>SUMIFS(Purchase!$F:$F,Purchase!$A:$A,Waterfall!$A164,Purchase!$D:$D,Waterfall!$C164,Purchase!$C:$C,Waterfall!DA$1)</f>
        <v>0</v>
      </c>
      <c r="DB164" s="4">
        <f>SUMIFS(Purchase!$F:$F,Purchase!$A:$A,Waterfall!$A164,Purchase!$D:$D,Waterfall!$C164,Purchase!$C:$C,Waterfall!DB$1)</f>
        <v>0</v>
      </c>
      <c r="DC164" s="4">
        <f>SUMIFS(Purchase!$F:$F,Purchase!$A:$A,Waterfall!$A164,Purchase!$D:$D,Waterfall!$C164,Purchase!$C:$C,Waterfall!DC$1)</f>
        <v>0</v>
      </c>
      <c r="DD164" s="4">
        <f>SUMIFS(Purchase!$F:$F,Purchase!$A:$A,Waterfall!$A164,Purchase!$D:$D,Waterfall!$C164,Purchase!$C:$C,Waterfall!DD$1)</f>
        <v>0</v>
      </c>
      <c r="DE164" s="4">
        <f>SUMIFS(Purchase!$F:$F,Purchase!$A:$A,Waterfall!$A164,Purchase!$D:$D,Waterfall!$C164,Purchase!$C:$C,Waterfall!DE$1)</f>
        <v>0</v>
      </c>
      <c r="DF164" s="4">
        <f>SUMIFS(Purchase!$F:$F,Purchase!$A:$A,Waterfall!$A164,Purchase!$D:$D,Waterfall!$C164,Purchase!$C:$C,Waterfall!DF$1)</f>
        <v>0</v>
      </c>
      <c r="DG164" s="4">
        <f>SUMIFS(Purchase!$F:$F,Purchase!$A:$A,Waterfall!$A164,Purchase!$D:$D,Waterfall!$C164,Purchase!$C:$C,Waterfall!DG$1)</f>
        <v>0</v>
      </c>
      <c r="DH164" s="4">
        <f>SUMIFS(Purchase!$F:$F,Purchase!$A:$A,Waterfall!$A164,Purchase!$D:$D,Waterfall!$C164,Purchase!$C:$C,Waterfall!DH$1)</f>
        <v>0</v>
      </c>
      <c r="DI164" s="4">
        <f>SUMIFS(Purchase!$F:$F,Purchase!$A:$A,Waterfall!$A164,Purchase!$D:$D,Waterfall!$C164,Purchase!$C:$C,Waterfall!DI$1)</f>
        <v>0</v>
      </c>
      <c r="DJ164" s="4">
        <f>SUMIFS(Purchase!$F:$F,Purchase!$A:$A,Waterfall!$A164,Purchase!$D:$D,Waterfall!$C164,Purchase!$C:$C,Waterfall!DJ$1)</f>
        <v>0</v>
      </c>
      <c r="DK164" s="4">
        <f>SUMIFS(Purchase!$F:$F,Purchase!$A:$A,Waterfall!$A164,Purchase!$D:$D,Waterfall!$C164,Purchase!$C:$C,Waterfall!DK$1)</f>
        <v>0</v>
      </c>
      <c r="DL164" s="4">
        <f>SUMIFS(Purchase!$F:$F,Purchase!$A:$A,Waterfall!$A164,Purchase!$D:$D,Waterfall!$C164,Purchase!$C:$C,Waterfall!DL$1)</f>
        <v>0</v>
      </c>
      <c r="DM164" s="4">
        <f>SUMIFS(Purchase!$F:$F,Purchase!$A:$A,Waterfall!$A164,Purchase!$D:$D,Waterfall!$C164,Purchase!$C:$C,Waterfall!DM$1)</f>
        <v>0</v>
      </c>
      <c r="DN164" s="4">
        <f>SUMIFS(Purchase!$F:$F,Purchase!$A:$A,Waterfall!$A164,Purchase!$D:$D,Waterfall!$C164,Purchase!$C:$C,Waterfall!DN$1)</f>
        <v>0</v>
      </c>
      <c r="DO164" s="4">
        <f>SUMIFS(Purchase!$F:$F,Purchase!$A:$A,Waterfall!$A164,Purchase!$D:$D,Waterfall!$C164,Purchase!$C:$C,Waterfall!DO$1)</f>
        <v>0</v>
      </c>
      <c r="DP164" s="4">
        <f>SUMIFS(Purchase!$F:$F,Purchase!$A:$A,Waterfall!$A164,Purchase!$D:$D,Waterfall!$C164,Purchase!$C:$C,Waterfall!DP$1)</f>
        <v>0</v>
      </c>
      <c r="DQ164" s="4">
        <f>SUMIFS(Purchase!$F:$F,Purchase!$A:$A,Waterfall!$A164,Purchase!$D:$D,Waterfall!$C164,Purchase!$C:$C,Waterfall!DQ$1)</f>
        <v>0</v>
      </c>
      <c r="DR164" s="4">
        <f>SUMIFS(Purchase!$F:$F,Purchase!$A:$A,Waterfall!$A164,Purchase!$D:$D,Waterfall!$C164,Purchase!$C:$C,Waterfall!DR$1)</f>
        <v>0</v>
      </c>
      <c r="DS164" s="4">
        <f>SUMIFS(Purchase!$F:$F,Purchase!$A:$A,Waterfall!$A164,Purchase!$D:$D,Waterfall!$C164,Purchase!$C:$C,Waterfall!DS$1)</f>
        <v>0</v>
      </c>
      <c r="DT164" s="4">
        <f>SUMIFS(Purchase!$F:$F,Purchase!$A:$A,Waterfall!$A164,Purchase!$D:$D,Waterfall!$C164,Purchase!$C:$C,Waterfall!DT$1)</f>
        <v>0</v>
      </c>
      <c r="DU164" s="4">
        <f>SUMIFS(Purchase!$F:$F,Purchase!$A:$A,Waterfall!$A164,Purchase!$D:$D,Waterfall!$C164,Purchase!$C:$C,Waterfall!DU$1)</f>
        <v>0</v>
      </c>
      <c r="DV164" s="4">
        <f>SUMIFS(Purchase!$F:$F,Purchase!$A:$A,Waterfall!$A164,Purchase!$D:$D,Waterfall!$C164,Purchase!$C:$C,Waterfall!DV$1)</f>
        <v>0</v>
      </c>
      <c r="DW164" s="4">
        <f>SUMIFS(Purchase!$F:$F,Purchase!$A:$A,Waterfall!$A164,Purchase!$D:$D,Waterfall!$C164,Purchase!$C:$C,Waterfall!DW$1)</f>
        <v>0</v>
      </c>
      <c r="DX164" s="4">
        <f>SUMIFS(Purchase!$F:$F,Purchase!$A:$A,Waterfall!$A164,Purchase!$D:$D,Waterfall!$C164,Purchase!$C:$C,Waterfall!DX$1)</f>
        <v>0</v>
      </c>
      <c r="DY164" s="4">
        <f>SUMIFS(Purchase!$F:$F,Purchase!$A:$A,Waterfall!$A164,Purchase!$D:$D,Waterfall!$C164,Purchase!$C:$C,Waterfall!DY$1)</f>
        <v>0</v>
      </c>
      <c r="DZ164" s="4">
        <f>SUMIFS(Purchase!$F:$F,Purchase!$A:$A,Waterfall!$A164,Purchase!$D:$D,Waterfall!$C164,Purchase!$C:$C,Waterfall!DZ$1)</f>
        <v>0</v>
      </c>
      <c r="EA164" s="4">
        <f>SUMIFS(Purchase!$F:$F,Purchase!$A:$A,Waterfall!$A164,Purchase!$D:$D,Waterfall!$C164,Purchase!$C:$C,Waterfall!EA$1)</f>
        <v>0</v>
      </c>
      <c r="EB164" s="4">
        <f>SUMIFS(Purchase!$F:$F,Purchase!$A:$A,Waterfall!$A164,Purchase!$D:$D,Waterfall!$C164,Purchase!$C:$C,Waterfall!EB$1)</f>
        <v>0</v>
      </c>
      <c r="EC164" s="4">
        <f>SUMIFS(Purchase!$F:$F,Purchase!$A:$A,Waterfall!$A164,Purchase!$D:$D,Waterfall!$C164,Purchase!$C:$C,Waterfall!EC$1)</f>
        <v>0</v>
      </c>
      <c r="ED164" s="4">
        <f>SUMIFS(Purchase!$F:$F,Purchase!$A:$A,Waterfall!$A164,Purchase!$D:$D,Waterfall!$C164,Purchase!$C:$C,Waterfall!ED$1)</f>
        <v>0</v>
      </c>
      <c r="EE164" s="4">
        <f>SUMIFS(Purchase!$F:$F,Purchase!$A:$A,Waterfall!$A164,Purchase!$D:$D,Waterfall!$C164,Purchase!$C:$C,Waterfall!EE$1)</f>
        <v>0</v>
      </c>
      <c r="EF164" s="4">
        <f>SUMIFS(Purchase!$F:$F,Purchase!$A:$A,Waterfall!$A164,Purchase!$D:$D,Waterfall!$C164,Purchase!$C:$C,Waterfall!EF$1)</f>
        <v>0</v>
      </c>
      <c r="EG164" s="4">
        <f>SUMIFS(Purchase!$F:$F,Purchase!$A:$A,Waterfall!$A164,Purchase!$D:$D,Waterfall!$C164,Purchase!$C:$C,Waterfall!EG$1)</f>
        <v>0</v>
      </c>
      <c r="EH164" s="4">
        <f>SUMIFS(Purchase!$F:$F,Purchase!$A:$A,Waterfall!$A164,Purchase!$D:$D,Waterfall!$C164,Purchase!$C:$C,Waterfall!EH$1)</f>
        <v>0</v>
      </c>
      <c r="EI164" s="4">
        <f>SUMIFS(Purchase!$F:$F,Purchase!$A:$A,Waterfall!$A164,Purchase!$D:$D,Waterfall!$C164,Purchase!$C:$C,Waterfall!EI$1)</f>
        <v>0</v>
      </c>
      <c r="EJ164" s="4">
        <f>SUMIFS(Purchase!$F:$F,Purchase!$A:$A,Waterfall!$A164,Purchase!$D:$D,Waterfall!$C164,Purchase!$C:$C,Waterfall!EJ$1)</f>
        <v>0</v>
      </c>
      <c r="EK164" s="4">
        <f>SUMIFS(Purchase!$F:$F,Purchase!$A:$A,Waterfall!$A164,Purchase!$D:$D,Waterfall!$C164,Purchase!$C:$C,Waterfall!EK$1)</f>
        <v>0</v>
      </c>
      <c r="EL164" s="4">
        <f>SUMIFS(Purchase!$F:$F,Purchase!$A:$A,Waterfall!$A164,Purchase!$D:$D,Waterfall!$C164,Purchase!$C:$C,Waterfall!EL$1)</f>
        <v>0</v>
      </c>
      <c r="EM164" s="4">
        <f>SUMIFS(Purchase!$F:$F,Purchase!$A:$A,Waterfall!$A164,Purchase!$D:$D,Waterfall!$C164,Purchase!$C:$C,Waterfall!EM$1)</f>
        <v>0</v>
      </c>
      <c r="EN164" s="4">
        <f>SUMIFS(Purchase!$F:$F,Purchase!$A:$A,Waterfall!$A164,Purchase!$D:$D,Waterfall!$C164,Purchase!$C:$C,Waterfall!EN$1)</f>
        <v>0</v>
      </c>
      <c r="EO164" s="4">
        <f>SUMIFS(Purchase!$F:$F,Purchase!$A:$A,Waterfall!$A164,Purchase!$D:$D,Waterfall!$C164,Purchase!$C:$C,Waterfall!EO$1)</f>
        <v>0</v>
      </c>
      <c r="EP164" s="4">
        <f>SUMIFS(Purchase!$F:$F,Purchase!$A:$A,Waterfall!$A164,Purchase!$D:$D,Waterfall!$C164,Purchase!$C:$C,Waterfall!EP$1)</f>
        <v>0</v>
      </c>
      <c r="EQ164" s="4">
        <f>SUMIFS(Purchase!$F:$F,Purchase!$A:$A,Waterfall!$A164,Purchase!$D:$D,Waterfall!$C164,Purchase!$C:$C,Waterfall!EQ$1)</f>
        <v>0</v>
      </c>
      <c r="ER164" s="4">
        <f>SUMIFS(Purchase!$F:$F,Purchase!$A:$A,Waterfall!$A164,Purchase!$D:$D,Waterfall!$C164,Purchase!$C:$C,Waterfall!ER$1)</f>
        <v>0</v>
      </c>
      <c r="ES164" s="4">
        <f>SUMIFS(Purchase!$F:$F,Purchase!$A:$A,Waterfall!$A164,Purchase!$D:$D,Waterfall!$C164,Purchase!$C:$C,Waterfall!ES$1)</f>
        <v>0</v>
      </c>
      <c r="ET164" s="4">
        <f>SUMIFS(Purchase!$F:$F,Purchase!$A:$A,Waterfall!$A164,Purchase!$D:$D,Waterfall!$C164,Purchase!$C:$C,Waterfall!ET$1)</f>
        <v>0</v>
      </c>
      <c r="EU164" s="4">
        <f>SUMIFS(Purchase!$F:$F,Purchase!$A:$A,Waterfall!$A164,Purchase!$D:$D,Waterfall!$C164,Purchase!$C:$C,Waterfall!EU$1)</f>
        <v>0</v>
      </c>
      <c r="EV164" s="4">
        <f>SUMIFS(Purchase!$F:$F,Purchase!$A:$A,Waterfall!$A164,Purchase!$D:$D,Waterfall!$C164,Purchase!$C:$C,Waterfall!EV$1)</f>
        <v>0</v>
      </c>
      <c r="EW164" s="4">
        <f>SUMIFS(Purchase!$F:$F,Purchase!$A:$A,Waterfall!$A164,Purchase!$D:$D,Waterfall!$C164,Purchase!$C:$C,Waterfall!EW$1)</f>
        <v>0</v>
      </c>
      <c r="EX164" s="4">
        <f>SUMIFS(Purchase!$F:$F,Purchase!$A:$A,Waterfall!$A164,Purchase!$D:$D,Waterfall!$C164,Purchase!$C:$C,Waterfall!EX$1)</f>
        <v>0</v>
      </c>
      <c r="EY164" s="4">
        <f>SUMIFS(Purchase!$F:$F,Purchase!$A:$A,Waterfall!$A164,Purchase!$D:$D,Waterfall!$C164,Purchase!$C:$C,Waterfall!EY$1)</f>
        <v>0</v>
      </c>
      <c r="EZ164" s="4">
        <f>SUMIFS(Purchase!$F:$F,Purchase!$A:$A,Waterfall!$A164,Purchase!$D:$D,Waterfall!$C164,Purchase!$C:$C,Waterfall!EZ$1)</f>
        <v>0</v>
      </c>
      <c r="FA164" s="4">
        <f>SUMIFS(Purchase!$F:$F,Purchase!$A:$A,Waterfall!$A164,Purchase!$D:$D,Waterfall!$C164,Purchase!$C:$C,Waterfall!FA$1)</f>
        <v>0</v>
      </c>
      <c r="FB164" s="4">
        <f>SUMIFS(Purchase!$F:$F,Purchase!$A:$A,Waterfall!$A164,Purchase!$D:$D,Waterfall!$C164,Purchase!$C:$C,Waterfall!FB$1)</f>
        <v>0</v>
      </c>
      <c r="FC164" s="4">
        <f>SUMIFS(Purchase!$F:$F,Purchase!$A:$A,Waterfall!$A164,Purchase!$D:$D,Waterfall!$C164,Purchase!$C:$C,Waterfall!FC$1)</f>
        <v>0</v>
      </c>
      <c r="FD164" s="4">
        <f>SUMIFS(Purchase!$F:$F,Purchase!$A:$A,Waterfall!$A164,Purchase!$D:$D,Waterfall!$C164,Purchase!$C:$C,Waterfall!FD$1)</f>
        <v>0</v>
      </c>
      <c r="FE164" s="4">
        <f>SUMIFS(Purchase!$F:$F,Purchase!$A:$A,Waterfall!$A164,Purchase!$D:$D,Waterfall!$C164,Purchase!$C:$C,Waterfall!FE$1)</f>
        <v>0</v>
      </c>
      <c r="FF164" s="4">
        <f>SUMIFS(Purchase!$F:$F,Purchase!$A:$A,Waterfall!$A164,Purchase!$D:$D,Waterfall!$C164,Purchase!$C:$C,Waterfall!FF$1)</f>
        <v>0</v>
      </c>
      <c r="FG164" s="4">
        <f>SUMIFS(Purchase!$F:$F,Purchase!$A:$A,Waterfall!$A164,Purchase!$D:$D,Waterfall!$C164,Purchase!$C:$C,Waterfall!FG$1)</f>
        <v>0</v>
      </c>
      <c r="FH164" s="4">
        <f>SUMIFS(Purchase!$F:$F,Purchase!$A:$A,Waterfall!$A164,Purchase!$D:$D,Waterfall!$C164,Purchase!$C:$C,Waterfall!FH$1)</f>
        <v>0</v>
      </c>
      <c r="FI164" s="4">
        <f>SUMIFS(Purchase!$F:$F,Purchase!$A:$A,Waterfall!$A164,Purchase!$D:$D,Waterfall!$C164,Purchase!$C:$C,Waterfall!FI$1)</f>
        <v>0</v>
      </c>
      <c r="FJ164" s="4">
        <f>SUMIFS(Purchase!$F:$F,Purchase!$A:$A,Waterfall!$A164,Purchase!$D:$D,Waterfall!$C164,Purchase!$C:$C,Waterfall!FJ$1)</f>
        <v>0</v>
      </c>
      <c r="FK164" s="4">
        <f>SUMIFS(Purchase!$F:$F,Purchase!$A:$A,Waterfall!$A164,Purchase!$D:$D,Waterfall!$C164,Purchase!$C:$C,Waterfall!FK$1)</f>
        <v>0</v>
      </c>
      <c r="FL164" s="4">
        <f>SUMIFS(Purchase!$F:$F,Purchase!$A:$A,Waterfall!$A164,Purchase!$D:$D,Waterfall!$C164,Purchase!$C:$C,Waterfall!FL$1)</f>
        <v>0</v>
      </c>
      <c r="FM164" s="4">
        <f>SUMIFS(Purchase!$F:$F,Purchase!$A:$A,Waterfall!$A164,Purchase!$D:$D,Waterfall!$C164,Purchase!$C:$C,Waterfall!FM$1)</f>
        <v>0</v>
      </c>
      <c r="FN164" s="4">
        <f>SUMIFS(Purchase!$F:$F,Purchase!$A:$A,Waterfall!$A164,Purchase!$D:$D,Waterfall!$C164,Purchase!$C:$C,Waterfall!FN$1)</f>
        <v>0</v>
      </c>
      <c r="FO164" s="4">
        <f>SUMIFS(Purchase!$F:$F,Purchase!$A:$A,Waterfall!$A164,Purchase!$D:$D,Waterfall!$C164,Purchase!$C:$C,Waterfall!FO$1)</f>
        <v>0</v>
      </c>
      <c r="FP164" s="4">
        <f>SUMIFS(Purchase!$F:$F,Purchase!$A:$A,Waterfall!$A164,Purchase!$D:$D,Waterfall!$C164,Purchase!$C:$C,Waterfall!FP$1)</f>
        <v>0</v>
      </c>
      <c r="FQ164" s="4">
        <f>SUMIFS(Purchase!$F:$F,Purchase!$A:$A,Waterfall!$A164,Purchase!$D:$D,Waterfall!$C164,Purchase!$C:$C,Waterfall!FQ$1)</f>
        <v>0</v>
      </c>
      <c r="FR164" s="4">
        <f>SUMIFS(Purchase!$F:$F,Purchase!$A:$A,Waterfall!$A164,Purchase!$D:$D,Waterfall!$C164,Purchase!$C:$C,Waterfall!FR$1)</f>
        <v>0</v>
      </c>
      <c r="FS164" s="4">
        <f>SUMIFS(Purchase!$F:$F,Purchase!$A:$A,Waterfall!$A164,Purchase!$D:$D,Waterfall!$C164,Purchase!$C:$C,Waterfall!FS$1)</f>
        <v>0</v>
      </c>
      <c r="FT164" s="4">
        <f>SUMIFS(Purchase!$F:$F,Purchase!$A:$A,Waterfall!$A164,Purchase!$D:$D,Waterfall!$C164,Purchase!$C:$C,Waterfall!FT$1)</f>
        <v>0</v>
      </c>
      <c r="FU164" s="4">
        <f>SUMIFS(Purchase!$F:$F,Purchase!$A:$A,Waterfall!$A164,Purchase!$D:$D,Waterfall!$C164,Purchase!$C:$C,Waterfall!FU$1)</f>
        <v>0</v>
      </c>
      <c r="FV164" s="4">
        <f>SUMIFS(Purchase!$F:$F,Purchase!$A:$A,Waterfall!$A164,Purchase!$D:$D,Waterfall!$C164,Purchase!$C:$C,Waterfall!FV$1)</f>
        <v>0</v>
      </c>
      <c r="FW164" s="4">
        <f>SUMIFS(Purchase!$F:$F,Purchase!$A:$A,Waterfall!$A164,Purchase!$D:$D,Waterfall!$C164,Purchase!$C:$C,Waterfall!FW$1)</f>
        <v>0</v>
      </c>
      <c r="FX164" s="4">
        <f>SUMIFS(Purchase!$F:$F,Purchase!$A:$A,Waterfall!$A164,Purchase!$D:$D,Waterfall!$C164,Purchase!$C:$C,Waterfall!FX$1)</f>
        <v>0</v>
      </c>
      <c r="FY164" s="4">
        <f>SUMIFS(Purchase!$F:$F,Purchase!$A:$A,Waterfall!$A164,Purchase!$D:$D,Waterfall!$C164,Purchase!$C:$C,Waterfall!FY$1)</f>
        <v>0</v>
      </c>
      <c r="FZ164" s="4">
        <f>SUMIFS(Purchase!$F:$F,Purchase!$A:$A,Waterfall!$A164,Purchase!$D:$D,Waterfall!$C164,Purchase!$C:$C,Waterfall!FZ$1)</f>
        <v>0</v>
      </c>
      <c r="GA164" s="4">
        <f>SUMIFS(Purchase!$F:$F,Purchase!$A:$A,Waterfall!$A164,Purchase!$D:$D,Waterfall!$C164,Purchase!$C:$C,Waterfall!GA$1)</f>
        <v>0</v>
      </c>
      <c r="GB164" s="4">
        <f>SUMIFS(Purchase!$F:$F,Purchase!$A:$A,Waterfall!$A164,Purchase!$D:$D,Waterfall!$C164,Purchase!$C:$C,Waterfall!GB$1)</f>
        <v>0</v>
      </c>
      <c r="GC164" s="4">
        <f>SUMIFS(Purchase!$F:$F,Purchase!$A:$A,Waterfall!$A164,Purchase!$D:$D,Waterfall!$C164,Purchase!$C:$C,Waterfall!GC$1)</f>
        <v>0</v>
      </c>
      <c r="GD164" s="4">
        <f>SUMIFS(Purchase!$F:$F,Purchase!$A:$A,Waterfall!$A164,Purchase!$D:$D,Waterfall!$C164,Purchase!$C:$C,Waterfall!GD$1)</f>
        <v>0</v>
      </c>
      <c r="GE164" s="4">
        <f>SUMIFS(Purchase!$F:$F,Purchase!$A:$A,Waterfall!$A164,Purchase!$D:$D,Waterfall!$C164,Purchase!$C:$C,Waterfall!GE$1)</f>
        <v>0</v>
      </c>
      <c r="GF164" s="4">
        <f>SUMIFS(Purchase!$F:$F,Purchase!$A:$A,Waterfall!$A164,Purchase!$D:$D,Waterfall!$C164,Purchase!$C:$C,Waterfall!GF$1)</f>
        <v>0</v>
      </c>
      <c r="GG164" s="4">
        <f>SUMIFS(Purchase!$F:$F,Purchase!$A:$A,Waterfall!$A164,Purchase!$D:$D,Waterfall!$C164,Purchase!$C:$C,Waterfall!GG$1)</f>
        <v>0</v>
      </c>
      <c r="GH164" s="4">
        <f>SUMIFS(Purchase!$F:$F,Purchase!$A:$A,Waterfall!$A164,Purchase!$D:$D,Waterfall!$C164,Purchase!$C:$C,Waterfall!GH$1)</f>
        <v>0</v>
      </c>
      <c r="GI164" s="4">
        <f>SUMIFS(Purchase!$F:$F,Purchase!$A:$A,Waterfall!$A164,Purchase!$D:$D,Waterfall!$C164,Purchase!$C:$C,Waterfall!GI$1)</f>
        <v>0</v>
      </c>
    </row>
    <row r="165" spans="1:191" x14ac:dyDescent="0.35">
      <c r="A165" s="8">
        <f t="shared" si="5"/>
        <v>1</v>
      </c>
      <c r="B165" s="2" t="str">
        <f>VLOOKUP($A165,Centers!$B$1:$C$120,2,)</f>
        <v>GATE</v>
      </c>
      <c r="C165" s="3">
        <v>45042</v>
      </c>
      <c r="D165" s="4">
        <f>IF($A165=1,SUM(SUMIFS(Indent!$E:$E,Indent!$C:$C,Waterfall!$C165,Indent!$A:$A,Centers!$A$2),SUMIFS(Indent!$E:$E,Indent!$C:$C,Waterfall!$C165,Indent!$A:$A,Centers!$A$3),SUMIFS(Indent!$E:$E,Indent!$C:$C,Waterfall!$C165,Indent!$A:$A,Centers!$A$4),SUMIFS(Indent!$E:$E,Indent!$C:$C,Waterfall!$C165,Indent!$A:$A,Centers!$A$5),SUMIFS(Indent!$E:$E,Indent!$C:$C,Waterfall!$C165,Indent!$A:$A,Centers!$A$6),SUMIFS(Indent!$E:$E,Indent!$C:$C,Waterfall!$C165,Indent!$A:$A,Centers!$A$7),SUMIFS(Indent!$E:$E,Indent!$C:$C,Waterfall!$C165,Indent!$A:$A,Centers!$A$8)),SUMIFS(Indent!$E:$E,Indent!$C:$C,Waterfall!$C165,Indent!$A:$A,$A165))</f>
        <v>0</v>
      </c>
      <c r="E165" s="4">
        <f>SUMIFS(Purchase!$F:$F,Purchase!$A:$A,Waterfall!$A165,Purchase!$D:$D,Waterfall!$C165,Purchase!$C:$C,Waterfall!E$1)</f>
        <v>0</v>
      </c>
      <c r="F165" s="4">
        <f>SUMIFS(Purchase!$F:$F,Purchase!$A:$A,Waterfall!$A165,Purchase!$D:$D,Waterfall!$C165,Purchase!$C:$C,Waterfall!F$1)</f>
        <v>0</v>
      </c>
      <c r="G165" s="4">
        <f>SUMIFS(Purchase!$F:$F,Purchase!$A:$A,Waterfall!$A165,Purchase!$D:$D,Waterfall!$C165,Purchase!$C:$C,Waterfall!G$1)</f>
        <v>0</v>
      </c>
      <c r="H165" s="4">
        <f>SUMIFS(Purchase!$F:$F,Purchase!$A:$A,Waterfall!$A165,Purchase!$D:$D,Waterfall!$C165,Purchase!$C:$C,Waterfall!H$1)</f>
        <v>0</v>
      </c>
      <c r="I165" s="4">
        <f>SUMIFS(Purchase!$F:$F,Purchase!$A:$A,Waterfall!$A165,Purchase!$D:$D,Waterfall!$C165,Purchase!$C:$C,Waterfall!I$1)</f>
        <v>0</v>
      </c>
      <c r="J165" s="4">
        <f>SUMIFS(Purchase!$F:$F,Purchase!$A:$A,Waterfall!$A165,Purchase!$D:$D,Waterfall!$C165,Purchase!$C:$C,Waterfall!J$1)</f>
        <v>0</v>
      </c>
      <c r="K165" s="4">
        <f>SUMIFS(Purchase!$F:$F,Purchase!$A:$A,Waterfall!$A165,Purchase!$D:$D,Waterfall!$C165,Purchase!$C:$C,Waterfall!K$1)</f>
        <v>0</v>
      </c>
      <c r="L165" s="4">
        <f>SUMIFS(Purchase!$F:$F,Purchase!$A:$A,Waterfall!$A165,Purchase!$D:$D,Waterfall!$C165,Purchase!$C:$C,Waterfall!L$1)</f>
        <v>0</v>
      </c>
      <c r="M165" s="4">
        <f>SUMIFS(Purchase!$F:$F,Purchase!$A:$A,Waterfall!$A165,Purchase!$D:$D,Waterfall!$C165,Purchase!$C:$C,Waterfall!M$1)</f>
        <v>0</v>
      </c>
      <c r="N165" s="4">
        <f>SUMIFS(Purchase!$F:$F,Purchase!$A:$A,Waterfall!$A165,Purchase!$D:$D,Waterfall!$C165,Purchase!$C:$C,Waterfall!N$1)</f>
        <v>0</v>
      </c>
      <c r="O165" s="4">
        <f>SUMIFS(Purchase!$F:$F,Purchase!$A:$A,Waterfall!$A165,Purchase!$D:$D,Waterfall!$C165,Purchase!$C:$C,Waterfall!O$1)</f>
        <v>0</v>
      </c>
      <c r="P165" s="4">
        <f>SUMIFS(Purchase!$F:$F,Purchase!$A:$A,Waterfall!$A165,Purchase!$D:$D,Waterfall!$C165,Purchase!$C:$C,Waterfall!P$1)</f>
        <v>0</v>
      </c>
      <c r="Q165" s="4">
        <f>SUMIFS(Purchase!$F:$F,Purchase!$A:$A,Waterfall!$A165,Purchase!$D:$D,Waterfall!$C165,Purchase!$C:$C,Waterfall!Q$1)</f>
        <v>0</v>
      </c>
      <c r="R165" s="4">
        <f>SUMIFS(Purchase!$F:$F,Purchase!$A:$A,Waterfall!$A165,Purchase!$D:$D,Waterfall!$C165,Purchase!$C:$C,Waterfall!R$1)</f>
        <v>0</v>
      </c>
      <c r="S165" s="4">
        <f>SUMIFS(Purchase!$F:$F,Purchase!$A:$A,Waterfall!$A165,Purchase!$D:$D,Waterfall!$C165,Purchase!$C:$C,Waterfall!S$1)</f>
        <v>0</v>
      </c>
      <c r="T165" s="4">
        <f>SUMIFS(Purchase!$F:$F,Purchase!$A:$A,Waterfall!$A165,Purchase!$D:$D,Waterfall!$C165,Purchase!$C:$C,Waterfall!T$1)</f>
        <v>0</v>
      </c>
      <c r="U165" s="4">
        <f>SUMIFS(Purchase!$F:$F,Purchase!$A:$A,Waterfall!$A165,Purchase!$D:$D,Waterfall!$C165,Purchase!$C:$C,Waterfall!U$1)</f>
        <v>0</v>
      </c>
      <c r="V165" s="4">
        <f>SUMIFS(Purchase!$F:$F,Purchase!$A:$A,Waterfall!$A165,Purchase!$D:$D,Waterfall!$C165,Purchase!$C:$C,Waterfall!V$1)</f>
        <v>0</v>
      </c>
      <c r="W165" s="4">
        <f>SUMIFS(Purchase!$F:$F,Purchase!$A:$A,Waterfall!$A165,Purchase!$D:$D,Waterfall!$C165,Purchase!$C:$C,Waterfall!W$1)</f>
        <v>0</v>
      </c>
      <c r="X165" s="4">
        <f>SUMIFS(Purchase!$F:$F,Purchase!$A:$A,Waterfall!$A165,Purchase!$D:$D,Waterfall!$C165,Purchase!$C:$C,Waterfall!X$1)</f>
        <v>0</v>
      </c>
      <c r="Y165" s="4">
        <f>SUMIFS(Purchase!$F:$F,Purchase!$A:$A,Waterfall!$A165,Purchase!$D:$D,Waterfall!$C165,Purchase!$C:$C,Waterfall!Y$1)</f>
        <v>0</v>
      </c>
      <c r="Z165" s="4">
        <f>SUMIFS(Purchase!$F:$F,Purchase!$A:$A,Waterfall!$A165,Purchase!$D:$D,Waterfall!$C165,Purchase!$C:$C,Waterfall!Z$1)</f>
        <v>0</v>
      </c>
      <c r="AA165" s="4">
        <f>SUMIFS(Purchase!$F:$F,Purchase!$A:$A,Waterfall!$A165,Purchase!$D:$D,Waterfall!$C165,Purchase!$C:$C,Waterfall!AA$1)</f>
        <v>0</v>
      </c>
      <c r="AB165" s="4">
        <f>SUMIFS(Purchase!$F:$F,Purchase!$A:$A,Waterfall!$A165,Purchase!$D:$D,Waterfall!$C165,Purchase!$C:$C,Waterfall!AB$1)</f>
        <v>0</v>
      </c>
      <c r="AC165" s="4">
        <f>SUMIFS(Purchase!$F:$F,Purchase!$A:$A,Waterfall!$A165,Purchase!$D:$D,Waterfall!$C165,Purchase!$C:$C,Waterfall!AC$1)</f>
        <v>0</v>
      </c>
      <c r="AD165" s="4">
        <f>SUMIFS(Purchase!$F:$F,Purchase!$A:$A,Waterfall!$A165,Purchase!$D:$D,Waterfall!$C165,Purchase!$C:$C,Waterfall!AD$1)</f>
        <v>0</v>
      </c>
      <c r="AE165" s="4">
        <f>SUMIFS(Purchase!$F:$F,Purchase!$A:$A,Waterfall!$A165,Purchase!$D:$D,Waterfall!$C165,Purchase!$C:$C,Waterfall!AE$1)</f>
        <v>0</v>
      </c>
      <c r="AF165" s="4">
        <f>SUMIFS(Purchase!$F:$F,Purchase!$A:$A,Waterfall!$A165,Purchase!$D:$D,Waterfall!$C165,Purchase!$C:$C,Waterfall!AF$1)</f>
        <v>0</v>
      </c>
      <c r="AG165" s="4">
        <f>SUMIFS(Purchase!$F:$F,Purchase!$A:$A,Waterfall!$A165,Purchase!$D:$D,Waterfall!$C165,Purchase!$C:$C,Waterfall!AG$1)</f>
        <v>0</v>
      </c>
      <c r="AH165" s="4">
        <f>SUMIFS(Purchase!$F:$F,Purchase!$A:$A,Waterfall!$A165,Purchase!$D:$D,Waterfall!$C165,Purchase!$C:$C,Waterfall!AH$1)</f>
        <v>0</v>
      </c>
      <c r="AI165" s="4">
        <f>SUMIFS(Purchase!$F:$F,Purchase!$A:$A,Waterfall!$A165,Purchase!$D:$D,Waterfall!$C165,Purchase!$C:$C,Waterfall!AI$1)</f>
        <v>0</v>
      </c>
      <c r="AJ165" s="4">
        <f>SUMIFS(Purchase!$F:$F,Purchase!$A:$A,Waterfall!$A165,Purchase!$D:$D,Waterfall!$C165,Purchase!$C:$C,Waterfall!AJ$1)</f>
        <v>0</v>
      </c>
      <c r="AK165" s="4">
        <f>SUMIFS(Purchase!$F:$F,Purchase!$A:$A,Waterfall!$A165,Purchase!$D:$D,Waterfall!$C165,Purchase!$C:$C,Waterfall!AK$1)</f>
        <v>0</v>
      </c>
      <c r="AL165" s="4">
        <f>SUMIFS(Purchase!$F:$F,Purchase!$A:$A,Waterfall!$A165,Purchase!$D:$D,Waterfall!$C165,Purchase!$C:$C,Waterfall!AL$1)</f>
        <v>0</v>
      </c>
      <c r="AM165" s="4">
        <f>SUMIFS(Purchase!$F:$F,Purchase!$A:$A,Waterfall!$A165,Purchase!$D:$D,Waterfall!$C165,Purchase!$C:$C,Waterfall!AM$1)</f>
        <v>0</v>
      </c>
      <c r="AN165" s="4">
        <f>SUMIFS(Purchase!$F:$F,Purchase!$A:$A,Waterfall!$A165,Purchase!$D:$D,Waterfall!$C165,Purchase!$C:$C,Waterfall!AN$1)</f>
        <v>0</v>
      </c>
      <c r="AO165" s="4">
        <f>SUMIFS(Purchase!$F:$F,Purchase!$A:$A,Waterfall!$A165,Purchase!$D:$D,Waterfall!$C165,Purchase!$C:$C,Waterfall!AO$1)</f>
        <v>0</v>
      </c>
      <c r="AP165" s="4">
        <f>SUMIFS(Purchase!$F:$F,Purchase!$A:$A,Waterfall!$A165,Purchase!$D:$D,Waterfall!$C165,Purchase!$C:$C,Waterfall!AP$1)</f>
        <v>0</v>
      </c>
      <c r="AQ165" s="4">
        <f>SUMIFS(Purchase!$F:$F,Purchase!$A:$A,Waterfall!$A165,Purchase!$D:$D,Waterfall!$C165,Purchase!$C:$C,Waterfall!AQ$1)</f>
        <v>0</v>
      </c>
      <c r="AR165" s="4">
        <f>SUMIFS(Purchase!$F:$F,Purchase!$A:$A,Waterfall!$A165,Purchase!$D:$D,Waterfall!$C165,Purchase!$C:$C,Waterfall!AR$1)</f>
        <v>0</v>
      </c>
      <c r="AS165" s="4">
        <f>SUMIFS(Purchase!$F:$F,Purchase!$A:$A,Waterfall!$A165,Purchase!$D:$D,Waterfall!$C165,Purchase!$C:$C,Waterfall!AS$1)</f>
        <v>0</v>
      </c>
      <c r="AT165" s="4">
        <f>SUMIFS(Purchase!$F:$F,Purchase!$A:$A,Waterfall!$A165,Purchase!$D:$D,Waterfall!$C165,Purchase!$C:$C,Waterfall!AT$1)</f>
        <v>0</v>
      </c>
      <c r="AU165" s="4">
        <f>SUMIFS(Purchase!$F:$F,Purchase!$A:$A,Waterfall!$A165,Purchase!$D:$D,Waterfall!$C165,Purchase!$C:$C,Waterfall!AU$1)</f>
        <v>0</v>
      </c>
      <c r="AV165" s="4">
        <f>SUMIFS(Purchase!$F:$F,Purchase!$A:$A,Waterfall!$A165,Purchase!$D:$D,Waterfall!$C165,Purchase!$C:$C,Waterfall!AV$1)</f>
        <v>0</v>
      </c>
      <c r="AW165" s="4">
        <f>SUMIFS(Purchase!$F:$F,Purchase!$A:$A,Waterfall!$A165,Purchase!$D:$D,Waterfall!$C165,Purchase!$C:$C,Waterfall!AW$1)</f>
        <v>0</v>
      </c>
      <c r="AX165" s="4">
        <f>SUMIFS(Purchase!$F:$F,Purchase!$A:$A,Waterfall!$A165,Purchase!$D:$D,Waterfall!$C165,Purchase!$C:$C,Waterfall!AX$1)</f>
        <v>0</v>
      </c>
      <c r="AY165" s="4">
        <f>SUMIFS(Purchase!$F:$F,Purchase!$A:$A,Waterfall!$A165,Purchase!$D:$D,Waterfall!$C165,Purchase!$C:$C,Waterfall!AY$1)</f>
        <v>0</v>
      </c>
      <c r="AZ165" s="4">
        <f>SUMIFS(Purchase!$F:$F,Purchase!$A:$A,Waterfall!$A165,Purchase!$D:$D,Waterfall!$C165,Purchase!$C:$C,Waterfall!AZ$1)</f>
        <v>0</v>
      </c>
      <c r="BA165" s="4">
        <f>SUMIFS(Purchase!$F:$F,Purchase!$A:$A,Waterfall!$A165,Purchase!$D:$D,Waterfall!$C165,Purchase!$C:$C,Waterfall!BA$1)</f>
        <v>0</v>
      </c>
      <c r="BB165" s="4">
        <f>SUMIFS(Purchase!$F:$F,Purchase!$A:$A,Waterfall!$A165,Purchase!$D:$D,Waterfall!$C165,Purchase!$C:$C,Waterfall!BB$1)</f>
        <v>0</v>
      </c>
      <c r="BC165" s="4">
        <f>SUMIFS(Purchase!$F:$F,Purchase!$A:$A,Waterfall!$A165,Purchase!$D:$D,Waterfall!$C165,Purchase!$C:$C,Waterfall!BC$1)</f>
        <v>0</v>
      </c>
      <c r="BD165" s="4">
        <f>SUMIFS(Purchase!$F:$F,Purchase!$A:$A,Waterfall!$A165,Purchase!$D:$D,Waterfall!$C165,Purchase!$C:$C,Waterfall!BD$1)</f>
        <v>0</v>
      </c>
      <c r="BE165" s="4">
        <f>SUMIFS(Purchase!$F:$F,Purchase!$A:$A,Waterfall!$A165,Purchase!$D:$D,Waterfall!$C165,Purchase!$C:$C,Waterfall!BE$1)</f>
        <v>0</v>
      </c>
      <c r="BF165" s="4">
        <f>SUMIFS(Purchase!$F:$F,Purchase!$A:$A,Waterfall!$A165,Purchase!$D:$D,Waterfall!$C165,Purchase!$C:$C,Waterfall!BF$1)</f>
        <v>0</v>
      </c>
      <c r="BG165" s="4">
        <f>SUMIFS(Purchase!$F:$F,Purchase!$A:$A,Waterfall!$A165,Purchase!$D:$D,Waterfall!$C165,Purchase!$C:$C,Waterfall!BG$1)</f>
        <v>0</v>
      </c>
      <c r="BH165" s="4">
        <f>SUMIFS(Purchase!$F:$F,Purchase!$A:$A,Waterfall!$A165,Purchase!$D:$D,Waterfall!$C165,Purchase!$C:$C,Waterfall!BH$1)</f>
        <v>0</v>
      </c>
      <c r="BI165" s="4">
        <f>SUMIFS(Purchase!$F:$F,Purchase!$A:$A,Waterfall!$A165,Purchase!$D:$D,Waterfall!$C165,Purchase!$C:$C,Waterfall!BI$1)</f>
        <v>0</v>
      </c>
      <c r="BJ165" s="4">
        <f>SUMIFS(Purchase!$F:$F,Purchase!$A:$A,Waterfall!$A165,Purchase!$D:$D,Waterfall!$C165,Purchase!$C:$C,Waterfall!BJ$1)</f>
        <v>0</v>
      </c>
      <c r="BK165" s="4">
        <f>SUMIFS(Purchase!$F:$F,Purchase!$A:$A,Waterfall!$A165,Purchase!$D:$D,Waterfall!$C165,Purchase!$C:$C,Waterfall!BK$1)</f>
        <v>0</v>
      </c>
      <c r="BL165" s="4">
        <f>SUMIFS(Purchase!$F:$F,Purchase!$A:$A,Waterfall!$A165,Purchase!$D:$D,Waterfall!$C165,Purchase!$C:$C,Waterfall!BL$1)</f>
        <v>0</v>
      </c>
      <c r="BM165" s="4">
        <f>SUMIFS(Purchase!$F:$F,Purchase!$A:$A,Waterfall!$A165,Purchase!$D:$D,Waterfall!$C165,Purchase!$C:$C,Waterfall!BM$1)</f>
        <v>0</v>
      </c>
      <c r="BN165" s="4">
        <f>SUMIFS(Purchase!$F:$F,Purchase!$A:$A,Waterfall!$A165,Purchase!$D:$D,Waterfall!$C165,Purchase!$C:$C,Waterfall!BN$1)</f>
        <v>0</v>
      </c>
      <c r="BO165" s="4">
        <f>SUMIFS(Purchase!$F:$F,Purchase!$A:$A,Waterfall!$A165,Purchase!$D:$D,Waterfall!$C165,Purchase!$C:$C,Waterfall!BO$1)</f>
        <v>0</v>
      </c>
      <c r="BP165" s="4">
        <f>SUMIFS(Purchase!$F:$F,Purchase!$A:$A,Waterfall!$A165,Purchase!$D:$D,Waterfall!$C165,Purchase!$C:$C,Waterfall!BP$1)</f>
        <v>0</v>
      </c>
      <c r="BQ165" s="4">
        <f>SUMIFS(Purchase!$F:$F,Purchase!$A:$A,Waterfall!$A165,Purchase!$D:$D,Waterfall!$C165,Purchase!$C:$C,Waterfall!BQ$1)</f>
        <v>0</v>
      </c>
      <c r="BR165" s="4">
        <f>SUMIFS(Purchase!$F:$F,Purchase!$A:$A,Waterfall!$A165,Purchase!$D:$D,Waterfall!$C165,Purchase!$C:$C,Waterfall!BR$1)</f>
        <v>0</v>
      </c>
      <c r="BS165" s="4">
        <f>SUMIFS(Purchase!$F:$F,Purchase!$A:$A,Waterfall!$A165,Purchase!$D:$D,Waterfall!$C165,Purchase!$C:$C,Waterfall!BS$1)</f>
        <v>0</v>
      </c>
      <c r="BT165" s="4">
        <f>SUMIFS(Purchase!$F:$F,Purchase!$A:$A,Waterfall!$A165,Purchase!$D:$D,Waterfall!$C165,Purchase!$C:$C,Waterfall!BT$1)</f>
        <v>0</v>
      </c>
      <c r="BU165" s="4">
        <f>SUMIFS(Purchase!$F:$F,Purchase!$A:$A,Waterfall!$A165,Purchase!$D:$D,Waterfall!$C165,Purchase!$C:$C,Waterfall!BU$1)</f>
        <v>0</v>
      </c>
      <c r="BV165" s="4">
        <f>SUMIFS(Purchase!$F:$F,Purchase!$A:$A,Waterfall!$A165,Purchase!$D:$D,Waterfall!$C165,Purchase!$C:$C,Waterfall!BV$1)</f>
        <v>0</v>
      </c>
      <c r="BW165" s="4">
        <f>SUMIFS(Purchase!$F:$F,Purchase!$A:$A,Waterfall!$A165,Purchase!$D:$D,Waterfall!$C165,Purchase!$C:$C,Waterfall!BW$1)</f>
        <v>0</v>
      </c>
      <c r="BX165" s="4">
        <f>SUMIFS(Purchase!$F:$F,Purchase!$A:$A,Waterfall!$A165,Purchase!$D:$D,Waterfall!$C165,Purchase!$C:$C,Waterfall!BX$1)</f>
        <v>0</v>
      </c>
      <c r="BY165" s="4">
        <f>SUMIFS(Purchase!$F:$F,Purchase!$A:$A,Waterfall!$A165,Purchase!$D:$D,Waterfall!$C165,Purchase!$C:$C,Waterfall!BY$1)</f>
        <v>0</v>
      </c>
      <c r="BZ165" s="4">
        <f>SUMIFS(Purchase!$F:$F,Purchase!$A:$A,Waterfall!$A165,Purchase!$D:$D,Waterfall!$C165,Purchase!$C:$C,Waterfall!BZ$1)</f>
        <v>0</v>
      </c>
      <c r="CA165" s="4">
        <f>SUMIFS(Purchase!$F:$F,Purchase!$A:$A,Waterfall!$A165,Purchase!$D:$D,Waterfall!$C165,Purchase!$C:$C,Waterfall!CA$1)</f>
        <v>0</v>
      </c>
      <c r="CB165" s="4">
        <f>SUMIFS(Purchase!$F:$F,Purchase!$A:$A,Waterfall!$A165,Purchase!$D:$D,Waterfall!$C165,Purchase!$C:$C,Waterfall!CB$1)</f>
        <v>0</v>
      </c>
      <c r="CC165" s="4">
        <f>SUMIFS(Purchase!$F:$F,Purchase!$A:$A,Waterfall!$A165,Purchase!$D:$D,Waterfall!$C165,Purchase!$C:$C,Waterfall!CC$1)</f>
        <v>0</v>
      </c>
      <c r="CD165" s="4">
        <f>SUMIFS(Purchase!$F:$F,Purchase!$A:$A,Waterfall!$A165,Purchase!$D:$D,Waterfall!$C165,Purchase!$C:$C,Waterfall!CD$1)</f>
        <v>0</v>
      </c>
      <c r="CE165" s="4">
        <f>SUMIFS(Purchase!$F:$F,Purchase!$A:$A,Waterfall!$A165,Purchase!$D:$D,Waterfall!$C165,Purchase!$C:$C,Waterfall!CE$1)</f>
        <v>0</v>
      </c>
      <c r="CF165" s="4">
        <f>SUMIFS(Purchase!$F:$F,Purchase!$A:$A,Waterfall!$A165,Purchase!$D:$D,Waterfall!$C165,Purchase!$C:$C,Waterfall!CF$1)</f>
        <v>0</v>
      </c>
      <c r="CG165" s="4">
        <f>SUMIFS(Purchase!$F:$F,Purchase!$A:$A,Waterfall!$A165,Purchase!$D:$D,Waterfall!$C165,Purchase!$C:$C,Waterfall!CG$1)</f>
        <v>0</v>
      </c>
      <c r="CH165" s="4">
        <f>SUMIFS(Purchase!$F:$F,Purchase!$A:$A,Waterfall!$A165,Purchase!$D:$D,Waterfall!$C165,Purchase!$C:$C,Waterfall!CH$1)</f>
        <v>0</v>
      </c>
      <c r="CI165" s="4">
        <f>SUMIFS(Purchase!$F:$F,Purchase!$A:$A,Waterfall!$A165,Purchase!$D:$D,Waterfall!$C165,Purchase!$C:$C,Waterfall!CI$1)</f>
        <v>0</v>
      </c>
      <c r="CJ165" s="4">
        <f>SUMIFS(Purchase!$F:$F,Purchase!$A:$A,Waterfall!$A165,Purchase!$D:$D,Waterfall!$C165,Purchase!$C:$C,Waterfall!CJ$1)</f>
        <v>0</v>
      </c>
      <c r="CK165" s="4">
        <f>SUMIFS(Purchase!$F:$F,Purchase!$A:$A,Waterfall!$A165,Purchase!$D:$D,Waterfall!$C165,Purchase!$C:$C,Waterfall!CK$1)</f>
        <v>0</v>
      </c>
      <c r="CL165" s="4">
        <f>SUMIFS(Purchase!$F:$F,Purchase!$A:$A,Waterfall!$A165,Purchase!$D:$D,Waterfall!$C165,Purchase!$C:$C,Waterfall!CL$1)</f>
        <v>0</v>
      </c>
      <c r="CM165" s="4">
        <f>SUMIFS(Purchase!$F:$F,Purchase!$A:$A,Waterfall!$A165,Purchase!$D:$D,Waterfall!$C165,Purchase!$C:$C,Waterfall!CM$1)</f>
        <v>0</v>
      </c>
      <c r="CN165" s="4">
        <f>SUMIFS(Purchase!$F:$F,Purchase!$A:$A,Waterfall!$A165,Purchase!$D:$D,Waterfall!$C165,Purchase!$C:$C,Waterfall!CN$1)</f>
        <v>0</v>
      </c>
      <c r="CO165" s="4">
        <f>SUMIFS(Purchase!$F:$F,Purchase!$A:$A,Waterfall!$A165,Purchase!$D:$D,Waterfall!$C165,Purchase!$C:$C,Waterfall!CO$1)</f>
        <v>0</v>
      </c>
      <c r="CP165" s="4">
        <f>SUMIFS(Purchase!$F:$F,Purchase!$A:$A,Waterfall!$A165,Purchase!$D:$D,Waterfall!$C165,Purchase!$C:$C,Waterfall!CP$1)</f>
        <v>0</v>
      </c>
      <c r="CQ165" s="4">
        <f>SUMIFS(Purchase!$F:$F,Purchase!$A:$A,Waterfall!$A165,Purchase!$D:$D,Waterfall!$C165,Purchase!$C:$C,Waterfall!CQ$1)</f>
        <v>0</v>
      </c>
      <c r="CR165" s="4">
        <f>SUMIFS(Purchase!$F:$F,Purchase!$A:$A,Waterfall!$A165,Purchase!$D:$D,Waterfall!$C165,Purchase!$C:$C,Waterfall!CR$1)</f>
        <v>0</v>
      </c>
      <c r="CS165" s="4">
        <f>SUMIFS(Purchase!$F:$F,Purchase!$A:$A,Waterfall!$A165,Purchase!$D:$D,Waterfall!$C165,Purchase!$C:$C,Waterfall!CS$1)</f>
        <v>0</v>
      </c>
      <c r="CT165" s="4">
        <f>SUMIFS(Purchase!$F:$F,Purchase!$A:$A,Waterfall!$A165,Purchase!$D:$D,Waterfall!$C165,Purchase!$C:$C,Waterfall!CT$1)</f>
        <v>0</v>
      </c>
      <c r="CU165" s="4">
        <f>SUMIFS(Purchase!$F:$F,Purchase!$A:$A,Waterfall!$A165,Purchase!$D:$D,Waterfall!$C165,Purchase!$C:$C,Waterfall!CU$1)</f>
        <v>0</v>
      </c>
      <c r="CV165" s="4">
        <f>SUMIFS(Purchase!$F:$F,Purchase!$A:$A,Waterfall!$A165,Purchase!$D:$D,Waterfall!$C165,Purchase!$C:$C,Waterfall!CV$1)</f>
        <v>0</v>
      </c>
      <c r="CW165" s="4">
        <f>SUMIFS(Purchase!$F:$F,Purchase!$A:$A,Waterfall!$A165,Purchase!$D:$D,Waterfall!$C165,Purchase!$C:$C,Waterfall!CW$1)</f>
        <v>0</v>
      </c>
      <c r="CX165" s="4">
        <f>SUMIFS(Purchase!$F:$F,Purchase!$A:$A,Waterfall!$A165,Purchase!$D:$D,Waterfall!$C165,Purchase!$C:$C,Waterfall!CX$1)</f>
        <v>0</v>
      </c>
      <c r="CY165" s="4">
        <f>SUMIFS(Purchase!$F:$F,Purchase!$A:$A,Waterfall!$A165,Purchase!$D:$D,Waterfall!$C165,Purchase!$C:$C,Waterfall!CY$1)</f>
        <v>0</v>
      </c>
      <c r="CZ165" s="4">
        <f>SUMIFS(Purchase!$F:$F,Purchase!$A:$A,Waterfall!$A165,Purchase!$D:$D,Waterfall!$C165,Purchase!$C:$C,Waterfall!CZ$1)</f>
        <v>0</v>
      </c>
      <c r="DA165" s="4">
        <f>SUMIFS(Purchase!$F:$F,Purchase!$A:$A,Waterfall!$A165,Purchase!$D:$D,Waterfall!$C165,Purchase!$C:$C,Waterfall!DA$1)</f>
        <v>0</v>
      </c>
      <c r="DB165" s="4">
        <f>SUMIFS(Purchase!$F:$F,Purchase!$A:$A,Waterfall!$A165,Purchase!$D:$D,Waterfall!$C165,Purchase!$C:$C,Waterfall!DB$1)</f>
        <v>0</v>
      </c>
      <c r="DC165" s="4">
        <f>SUMIFS(Purchase!$F:$F,Purchase!$A:$A,Waterfall!$A165,Purchase!$D:$D,Waterfall!$C165,Purchase!$C:$C,Waterfall!DC$1)</f>
        <v>0</v>
      </c>
      <c r="DD165" s="4">
        <f>SUMIFS(Purchase!$F:$F,Purchase!$A:$A,Waterfall!$A165,Purchase!$D:$D,Waterfall!$C165,Purchase!$C:$C,Waterfall!DD$1)</f>
        <v>0</v>
      </c>
      <c r="DE165" s="4">
        <f>SUMIFS(Purchase!$F:$F,Purchase!$A:$A,Waterfall!$A165,Purchase!$D:$D,Waterfall!$C165,Purchase!$C:$C,Waterfall!DE$1)</f>
        <v>0</v>
      </c>
      <c r="DF165" s="4">
        <f>SUMIFS(Purchase!$F:$F,Purchase!$A:$A,Waterfall!$A165,Purchase!$D:$D,Waterfall!$C165,Purchase!$C:$C,Waterfall!DF$1)</f>
        <v>0</v>
      </c>
      <c r="DG165" s="4">
        <f>SUMIFS(Purchase!$F:$F,Purchase!$A:$A,Waterfall!$A165,Purchase!$D:$D,Waterfall!$C165,Purchase!$C:$C,Waterfall!DG$1)</f>
        <v>0</v>
      </c>
      <c r="DH165" s="4">
        <f>SUMIFS(Purchase!$F:$F,Purchase!$A:$A,Waterfall!$A165,Purchase!$D:$D,Waterfall!$C165,Purchase!$C:$C,Waterfall!DH$1)</f>
        <v>0</v>
      </c>
      <c r="DI165" s="4">
        <f>SUMIFS(Purchase!$F:$F,Purchase!$A:$A,Waterfall!$A165,Purchase!$D:$D,Waterfall!$C165,Purchase!$C:$C,Waterfall!DI$1)</f>
        <v>0</v>
      </c>
      <c r="DJ165" s="4">
        <f>SUMIFS(Purchase!$F:$F,Purchase!$A:$A,Waterfall!$A165,Purchase!$D:$D,Waterfall!$C165,Purchase!$C:$C,Waterfall!DJ$1)</f>
        <v>0</v>
      </c>
      <c r="DK165" s="4">
        <f>SUMIFS(Purchase!$F:$F,Purchase!$A:$A,Waterfall!$A165,Purchase!$D:$D,Waterfall!$C165,Purchase!$C:$C,Waterfall!DK$1)</f>
        <v>0</v>
      </c>
      <c r="DL165" s="4">
        <f>SUMIFS(Purchase!$F:$F,Purchase!$A:$A,Waterfall!$A165,Purchase!$D:$D,Waterfall!$C165,Purchase!$C:$C,Waterfall!DL$1)</f>
        <v>0</v>
      </c>
      <c r="DM165" s="4">
        <f>SUMIFS(Purchase!$F:$F,Purchase!$A:$A,Waterfall!$A165,Purchase!$D:$D,Waterfall!$C165,Purchase!$C:$C,Waterfall!DM$1)</f>
        <v>0</v>
      </c>
      <c r="DN165" s="4">
        <f>SUMIFS(Purchase!$F:$F,Purchase!$A:$A,Waterfall!$A165,Purchase!$D:$D,Waterfall!$C165,Purchase!$C:$C,Waterfall!DN$1)</f>
        <v>0</v>
      </c>
      <c r="DO165" s="4">
        <f>SUMIFS(Purchase!$F:$F,Purchase!$A:$A,Waterfall!$A165,Purchase!$D:$D,Waterfall!$C165,Purchase!$C:$C,Waterfall!DO$1)</f>
        <v>0</v>
      </c>
      <c r="DP165" s="4">
        <f>SUMIFS(Purchase!$F:$F,Purchase!$A:$A,Waterfall!$A165,Purchase!$D:$D,Waterfall!$C165,Purchase!$C:$C,Waterfall!DP$1)</f>
        <v>0</v>
      </c>
      <c r="DQ165" s="4">
        <f>SUMIFS(Purchase!$F:$F,Purchase!$A:$A,Waterfall!$A165,Purchase!$D:$D,Waterfall!$C165,Purchase!$C:$C,Waterfall!DQ$1)</f>
        <v>0</v>
      </c>
      <c r="DR165" s="4">
        <f>SUMIFS(Purchase!$F:$F,Purchase!$A:$A,Waterfall!$A165,Purchase!$D:$D,Waterfall!$C165,Purchase!$C:$C,Waterfall!DR$1)</f>
        <v>0</v>
      </c>
      <c r="DS165" s="4">
        <f>SUMIFS(Purchase!$F:$F,Purchase!$A:$A,Waterfall!$A165,Purchase!$D:$D,Waterfall!$C165,Purchase!$C:$C,Waterfall!DS$1)</f>
        <v>0</v>
      </c>
      <c r="DT165" s="4">
        <f>SUMIFS(Purchase!$F:$F,Purchase!$A:$A,Waterfall!$A165,Purchase!$D:$D,Waterfall!$C165,Purchase!$C:$C,Waterfall!DT$1)</f>
        <v>0</v>
      </c>
      <c r="DU165" s="4">
        <f>SUMIFS(Purchase!$F:$F,Purchase!$A:$A,Waterfall!$A165,Purchase!$D:$D,Waterfall!$C165,Purchase!$C:$C,Waterfall!DU$1)</f>
        <v>0</v>
      </c>
      <c r="DV165" s="4">
        <f>SUMIFS(Purchase!$F:$F,Purchase!$A:$A,Waterfall!$A165,Purchase!$D:$D,Waterfall!$C165,Purchase!$C:$C,Waterfall!DV$1)</f>
        <v>0</v>
      </c>
      <c r="DW165" s="4">
        <f>SUMIFS(Purchase!$F:$F,Purchase!$A:$A,Waterfall!$A165,Purchase!$D:$D,Waterfall!$C165,Purchase!$C:$C,Waterfall!DW$1)</f>
        <v>0</v>
      </c>
      <c r="DX165" s="4">
        <f>SUMIFS(Purchase!$F:$F,Purchase!$A:$A,Waterfall!$A165,Purchase!$D:$D,Waterfall!$C165,Purchase!$C:$C,Waterfall!DX$1)</f>
        <v>0</v>
      </c>
      <c r="DY165" s="4">
        <f>SUMIFS(Purchase!$F:$F,Purchase!$A:$A,Waterfall!$A165,Purchase!$D:$D,Waterfall!$C165,Purchase!$C:$C,Waterfall!DY$1)</f>
        <v>0</v>
      </c>
      <c r="DZ165" s="4">
        <f>SUMIFS(Purchase!$F:$F,Purchase!$A:$A,Waterfall!$A165,Purchase!$D:$D,Waterfall!$C165,Purchase!$C:$C,Waterfall!DZ$1)</f>
        <v>0</v>
      </c>
      <c r="EA165" s="4">
        <f>SUMIFS(Purchase!$F:$F,Purchase!$A:$A,Waterfall!$A165,Purchase!$D:$D,Waterfall!$C165,Purchase!$C:$C,Waterfall!EA$1)</f>
        <v>0</v>
      </c>
      <c r="EB165" s="4">
        <f>SUMIFS(Purchase!$F:$F,Purchase!$A:$A,Waterfall!$A165,Purchase!$D:$D,Waterfall!$C165,Purchase!$C:$C,Waterfall!EB$1)</f>
        <v>0</v>
      </c>
      <c r="EC165" s="4">
        <f>SUMIFS(Purchase!$F:$F,Purchase!$A:$A,Waterfall!$A165,Purchase!$D:$D,Waterfall!$C165,Purchase!$C:$C,Waterfall!EC$1)</f>
        <v>0</v>
      </c>
      <c r="ED165" s="4">
        <f>SUMIFS(Purchase!$F:$F,Purchase!$A:$A,Waterfall!$A165,Purchase!$D:$D,Waterfall!$C165,Purchase!$C:$C,Waterfall!ED$1)</f>
        <v>0</v>
      </c>
      <c r="EE165" s="4">
        <f>SUMIFS(Purchase!$F:$F,Purchase!$A:$A,Waterfall!$A165,Purchase!$D:$D,Waterfall!$C165,Purchase!$C:$C,Waterfall!EE$1)</f>
        <v>0</v>
      </c>
      <c r="EF165" s="4">
        <f>SUMIFS(Purchase!$F:$F,Purchase!$A:$A,Waterfall!$A165,Purchase!$D:$D,Waterfall!$C165,Purchase!$C:$C,Waterfall!EF$1)</f>
        <v>0</v>
      </c>
      <c r="EG165" s="4">
        <f>SUMIFS(Purchase!$F:$F,Purchase!$A:$A,Waterfall!$A165,Purchase!$D:$D,Waterfall!$C165,Purchase!$C:$C,Waterfall!EG$1)</f>
        <v>0</v>
      </c>
      <c r="EH165" s="4">
        <f>SUMIFS(Purchase!$F:$F,Purchase!$A:$A,Waterfall!$A165,Purchase!$D:$D,Waterfall!$C165,Purchase!$C:$C,Waterfall!EH$1)</f>
        <v>0</v>
      </c>
      <c r="EI165" s="4">
        <f>SUMIFS(Purchase!$F:$F,Purchase!$A:$A,Waterfall!$A165,Purchase!$D:$D,Waterfall!$C165,Purchase!$C:$C,Waterfall!EI$1)</f>
        <v>0</v>
      </c>
      <c r="EJ165" s="4">
        <f>SUMIFS(Purchase!$F:$F,Purchase!$A:$A,Waterfall!$A165,Purchase!$D:$D,Waterfall!$C165,Purchase!$C:$C,Waterfall!EJ$1)</f>
        <v>0</v>
      </c>
      <c r="EK165" s="4">
        <f>SUMIFS(Purchase!$F:$F,Purchase!$A:$A,Waterfall!$A165,Purchase!$D:$D,Waterfall!$C165,Purchase!$C:$C,Waterfall!EK$1)</f>
        <v>0</v>
      </c>
      <c r="EL165" s="4">
        <f>SUMIFS(Purchase!$F:$F,Purchase!$A:$A,Waterfall!$A165,Purchase!$D:$D,Waterfall!$C165,Purchase!$C:$C,Waterfall!EL$1)</f>
        <v>0</v>
      </c>
      <c r="EM165" s="4">
        <f>SUMIFS(Purchase!$F:$F,Purchase!$A:$A,Waterfall!$A165,Purchase!$D:$D,Waterfall!$C165,Purchase!$C:$C,Waterfall!EM$1)</f>
        <v>0</v>
      </c>
      <c r="EN165" s="4">
        <f>SUMIFS(Purchase!$F:$F,Purchase!$A:$A,Waterfall!$A165,Purchase!$D:$D,Waterfall!$C165,Purchase!$C:$C,Waterfall!EN$1)</f>
        <v>0</v>
      </c>
      <c r="EO165" s="4">
        <f>SUMIFS(Purchase!$F:$F,Purchase!$A:$A,Waterfall!$A165,Purchase!$D:$D,Waterfall!$C165,Purchase!$C:$C,Waterfall!EO$1)</f>
        <v>0</v>
      </c>
      <c r="EP165" s="4">
        <f>SUMIFS(Purchase!$F:$F,Purchase!$A:$A,Waterfall!$A165,Purchase!$D:$D,Waterfall!$C165,Purchase!$C:$C,Waterfall!EP$1)</f>
        <v>0</v>
      </c>
      <c r="EQ165" s="4">
        <f>SUMIFS(Purchase!$F:$F,Purchase!$A:$A,Waterfall!$A165,Purchase!$D:$D,Waterfall!$C165,Purchase!$C:$C,Waterfall!EQ$1)</f>
        <v>0</v>
      </c>
      <c r="ER165" s="4">
        <f>SUMIFS(Purchase!$F:$F,Purchase!$A:$A,Waterfall!$A165,Purchase!$D:$D,Waterfall!$C165,Purchase!$C:$C,Waterfall!ER$1)</f>
        <v>0</v>
      </c>
      <c r="ES165" s="4">
        <f>SUMIFS(Purchase!$F:$F,Purchase!$A:$A,Waterfall!$A165,Purchase!$D:$D,Waterfall!$C165,Purchase!$C:$C,Waterfall!ES$1)</f>
        <v>0</v>
      </c>
      <c r="ET165" s="4">
        <f>SUMIFS(Purchase!$F:$F,Purchase!$A:$A,Waterfall!$A165,Purchase!$D:$D,Waterfall!$C165,Purchase!$C:$C,Waterfall!ET$1)</f>
        <v>0</v>
      </c>
      <c r="EU165" s="4">
        <f>SUMIFS(Purchase!$F:$F,Purchase!$A:$A,Waterfall!$A165,Purchase!$D:$D,Waterfall!$C165,Purchase!$C:$C,Waterfall!EU$1)</f>
        <v>0</v>
      </c>
      <c r="EV165" s="4">
        <f>SUMIFS(Purchase!$F:$F,Purchase!$A:$A,Waterfall!$A165,Purchase!$D:$D,Waterfall!$C165,Purchase!$C:$C,Waterfall!EV$1)</f>
        <v>0</v>
      </c>
      <c r="EW165" s="4">
        <f>SUMIFS(Purchase!$F:$F,Purchase!$A:$A,Waterfall!$A165,Purchase!$D:$D,Waterfall!$C165,Purchase!$C:$C,Waterfall!EW$1)</f>
        <v>0</v>
      </c>
      <c r="EX165" s="4">
        <f>SUMIFS(Purchase!$F:$F,Purchase!$A:$A,Waterfall!$A165,Purchase!$D:$D,Waterfall!$C165,Purchase!$C:$C,Waterfall!EX$1)</f>
        <v>0</v>
      </c>
      <c r="EY165" s="4">
        <f>SUMIFS(Purchase!$F:$F,Purchase!$A:$A,Waterfall!$A165,Purchase!$D:$D,Waterfall!$C165,Purchase!$C:$C,Waterfall!EY$1)</f>
        <v>0</v>
      </c>
      <c r="EZ165" s="4">
        <f>SUMIFS(Purchase!$F:$F,Purchase!$A:$A,Waterfall!$A165,Purchase!$D:$D,Waterfall!$C165,Purchase!$C:$C,Waterfall!EZ$1)</f>
        <v>0</v>
      </c>
      <c r="FA165" s="4">
        <f>SUMIFS(Purchase!$F:$F,Purchase!$A:$A,Waterfall!$A165,Purchase!$D:$D,Waterfall!$C165,Purchase!$C:$C,Waterfall!FA$1)</f>
        <v>0</v>
      </c>
      <c r="FB165" s="4">
        <f>SUMIFS(Purchase!$F:$F,Purchase!$A:$A,Waterfall!$A165,Purchase!$D:$D,Waterfall!$C165,Purchase!$C:$C,Waterfall!FB$1)</f>
        <v>0</v>
      </c>
      <c r="FC165" s="4">
        <f>SUMIFS(Purchase!$F:$F,Purchase!$A:$A,Waterfall!$A165,Purchase!$D:$D,Waterfall!$C165,Purchase!$C:$C,Waterfall!FC$1)</f>
        <v>0</v>
      </c>
      <c r="FD165" s="4">
        <f>SUMIFS(Purchase!$F:$F,Purchase!$A:$A,Waterfall!$A165,Purchase!$D:$D,Waterfall!$C165,Purchase!$C:$C,Waterfall!FD$1)</f>
        <v>0</v>
      </c>
      <c r="FE165" s="4">
        <f>SUMIFS(Purchase!$F:$F,Purchase!$A:$A,Waterfall!$A165,Purchase!$D:$D,Waterfall!$C165,Purchase!$C:$C,Waterfall!FE$1)</f>
        <v>0</v>
      </c>
      <c r="FF165" s="4">
        <f>SUMIFS(Purchase!$F:$F,Purchase!$A:$A,Waterfall!$A165,Purchase!$D:$D,Waterfall!$C165,Purchase!$C:$C,Waterfall!FF$1)</f>
        <v>0</v>
      </c>
      <c r="FG165" s="4">
        <f>SUMIFS(Purchase!$F:$F,Purchase!$A:$A,Waterfall!$A165,Purchase!$D:$D,Waterfall!$C165,Purchase!$C:$C,Waterfall!FG$1)</f>
        <v>0</v>
      </c>
      <c r="FH165" s="4">
        <f>SUMIFS(Purchase!$F:$F,Purchase!$A:$A,Waterfall!$A165,Purchase!$D:$D,Waterfall!$C165,Purchase!$C:$C,Waterfall!FH$1)</f>
        <v>0</v>
      </c>
      <c r="FI165" s="4">
        <f>SUMIFS(Purchase!$F:$F,Purchase!$A:$A,Waterfall!$A165,Purchase!$D:$D,Waterfall!$C165,Purchase!$C:$C,Waterfall!FI$1)</f>
        <v>0</v>
      </c>
      <c r="FJ165" s="4">
        <f>SUMIFS(Purchase!$F:$F,Purchase!$A:$A,Waterfall!$A165,Purchase!$D:$D,Waterfall!$C165,Purchase!$C:$C,Waterfall!FJ$1)</f>
        <v>0</v>
      </c>
      <c r="FK165" s="4">
        <f>SUMIFS(Purchase!$F:$F,Purchase!$A:$A,Waterfall!$A165,Purchase!$D:$D,Waterfall!$C165,Purchase!$C:$C,Waterfall!FK$1)</f>
        <v>0</v>
      </c>
      <c r="FL165" s="4">
        <f>SUMIFS(Purchase!$F:$F,Purchase!$A:$A,Waterfall!$A165,Purchase!$D:$D,Waterfall!$C165,Purchase!$C:$C,Waterfall!FL$1)</f>
        <v>0</v>
      </c>
      <c r="FM165" s="4">
        <f>SUMIFS(Purchase!$F:$F,Purchase!$A:$A,Waterfall!$A165,Purchase!$D:$D,Waterfall!$C165,Purchase!$C:$C,Waterfall!FM$1)</f>
        <v>0</v>
      </c>
      <c r="FN165" s="4">
        <f>SUMIFS(Purchase!$F:$F,Purchase!$A:$A,Waterfall!$A165,Purchase!$D:$D,Waterfall!$C165,Purchase!$C:$C,Waterfall!FN$1)</f>
        <v>0</v>
      </c>
      <c r="FO165" s="4">
        <f>SUMIFS(Purchase!$F:$F,Purchase!$A:$A,Waterfall!$A165,Purchase!$D:$D,Waterfall!$C165,Purchase!$C:$C,Waterfall!FO$1)</f>
        <v>0</v>
      </c>
      <c r="FP165" s="4">
        <f>SUMIFS(Purchase!$F:$F,Purchase!$A:$A,Waterfall!$A165,Purchase!$D:$D,Waterfall!$C165,Purchase!$C:$C,Waterfall!FP$1)</f>
        <v>0</v>
      </c>
      <c r="FQ165" s="4">
        <f>SUMIFS(Purchase!$F:$F,Purchase!$A:$A,Waterfall!$A165,Purchase!$D:$D,Waterfall!$C165,Purchase!$C:$C,Waterfall!FQ$1)</f>
        <v>0</v>
      </c>
      <c r="FR165" s="4">
        <f>SUMIFS(Purchase!$F:$F,Purchase!$A:$A,Waterfall!$A165,Purchase!$D:$D,Waterfall!$C165,Purchase!$C:$C,Waterfall!FR$1)</f>
        <v>0</v>
      </c>
      <c r="FS165" s="4">
        <f>SUMIFS(Purchase!$F:$F,Purchase!$A:$A,Waterfall!$A165,Purchase!$D:$D,Waterfall!$C165,Purchase!$C:$C,Waterfall!FS$1)</f>
        <v>0</v>
      </c>
      <c r="FT165" s="4">
        <f>SUMIFS(Purchase!$F:$F,Purchase!$A:$A,Waterfall!$A165,Purchase!$D:$D,Waterfall!$C165,Purchase!$C:$C,Waterfall!FT$1)</f>
        <v>0</v>
      </c>
      <c r="FU165" s="4">
        <f>SUMIFS(Purchase!$F:$F,Purchase!$A:$A,Waterfall!$A165,Purchase!$D:$D,Waterfall!$C165,Purchase!$C:$C,Waterfall!FU$1)</f>
        <v>0</v>
      </c>
      <c r="FV165" s="4">
        <f>SUMIFS(Purchase!$F:$F,Purchase!$A:$A,Waterfall!$A165,Purchase!$D:$D,Waterfall!$C165,Purchase!$C:$C,Waterfall!FV$1)</f>
        <v>0</v>
      </c>
      <c r="FW165" s="4">
        <f>SUMIFS(Purchase!$F:$F,Purchase!$A:$A,Waterfall!$A165,Purchase!$D:$D,Waterfall!$C165,Purchase!$C:$C,Waterfall!FW$1)</f>
        <v>0</v>
      </c>
      <c r="FX165" s="4">
        <f>SUMIFS(Purchase!$F:$F,Purchase!$A:$A,Waterfall!$A165,Purchase!$D:$D,Waterfall!$C165,Purchase!$C:$C,Waterfall!FX$1)</f>
        <v>0</v>
      </c>
      <c r="FY165" s="4">
        <f>SUMIFS(Purchase!$F:$F,Purchase!$A:$A,Waterfall!$A165,Purchase!$D:$D,Waterfall!$C165,Purchase!$C:$C,Waterfall!FY$1)</f>
        <v>0</v>
      </c>
      <c r="FZ165" s="4">
        <f>SUMIFS(Purchase!$F:$F,Purchase!$A:$A,Waterfall!$A165,Purchase!$D:$D,Waterfall!$C165,Purchase!$C:$C,Waterfall!FZ$1)</f>
        <v>0</v>
      </c>
      <c r="GA165" s="4">
        <f>SUMIFS(Purchase!$F:$F,Purchase!$A:$A,Waterfall!$A165,Purchase!$D:$D,Waterfall!$C165,Purchase!$C:$C,Waterfall!GA$1)</f>
        <v>0</v>
      </c>
      <c r="GB165" s="4">
        <f>SUMIFS(Purchase!$F:$F,Purchase!$A:$A,Waterfall!$A165,Purchase!$D:$D,Waterfall!$C165,Purchase!$C:$C,Waterfall!GB$1)</f>
        <v>0</v>
      </c>
      <c r="GC165" s="4">
        <f>SUMIFS(Purchase!$F:$F,Purchase!$A:$A,Waterfall!$A165,Purchase!$D:$D,Waterfall!$C165,Purchase!$C:$C,Waterfall!GC$1)</f>
        <v>0</v>
      </c>
      <c r="GD165" s="4">
        <f>SUMIFS(Purchase!$F:$F,Purchase!$A:$A,Waterfall!$A165,Purchase!$D:$D,Waterfall!$C165,Purchase!$C:$C,Waterfall!GD$1)</f>
        <v>0</v>
      </c>
      <c r="GE165" s="4">
        <f>SUMIFS(Purchase!$F:$F,Purchase!$A:$A,Waterfall!$A165,Purchase!$D:$D,Waterfall!$C165,Purchase!$C:$C,Waterfall!GE$1)</f>
        <v>0</v>
      </c>
      <c r="GF165" s="4">
        <f>SUMIFS(Purchase!$F:$F,Purchase!$A:$A,Waterfall!$A165,Purchase!$D:$D,Waterfall!$C165,Purchase!$C:$C,Waterfall!GF$1)</f>
        <v>0</v>
      </c>
      <c r="GG165" s="4">
        <f>SUMIFS(Purchase!$F:$F,Purchase!$A:$A,Waterfall!$A165,Purchase!$D:$D,Waterfall!$C165,Purchase!$C:$C,Waterfall!GG$1)</f>
        <v>0</v>
      </c>
      <c r="GH165" s="4">
        <f>SUMIFS(Purchase!$F:$F,Purchase!$A:$A,Waterfall!$A165,Purchase!$D:$D,Waterfall!$C165,Purchase!$C:$C,Waterfall!GH$1)</f>
        <v>0</v>
      </c>
      <c r="GI165" s="4">
        <f>SUMIFS(Purchase!$F:$F,Purchase!$A:$A,Waterfall!$A165,Purchase!$D:$D,Waterfall!$C165,Purchase!$C:$C,Waterfall!GI$1)</f>
        <v>0</v>
      </c>
    </row>
    <row r="166" spans="1:191" x14ac:dyDescent="0.35">
      <c r="A166" s="8">
        <f t="shared" si="5"/>
        <v>1</v>
      </c>
      <c r="B166" s="2" t="str">
        <f>VLOOKUP($A166,Centers!$B$1:$C$120,2,)</f>
        <v>GATE</v>
      </c>
      <c r="C166" s="3">
        <v>45043</v>
      </c>
      <c r="D166" s="4">
        <f>IF($A166=1,SUM(SUMIFS(Indent!$E:$E,Indent!$C:$C,Waterfall!$C166,Indent!$A:$A,Centers!$A$2),SUMIFS(Indent!$E:$E,Indent!$C:$C,Waterfall!$C166,Indent!$A:$A,Centers!$A$3),SUMIFS(Indent!$E:$E,Indent!$C:$C,Waterfall!$C166,Indent!$A:$A,Centers!$A$4),SUMIFS(Indent!$E:$E,Indent!$C:$C,Waterfall!$C166,Indent!$A:$A,Centers!$A$5),SUMIFS(Indent!$E:$E,Indent!$C:$C,Waterfall!$C166,Indent!$A:$A,Centers!$A$6),SUMIFS(Indent!$E:$E,Indent!$C:$C,Waterfall!$C166,Indent!$A:$A,Centers!$A$7),SUMIFS(Indent!$E:$E,Indent!$C:$C,Waterfall!$C166,Indent!$A:$A,Centers!$A$8)),SUMIFS(Indent!$E:$E,Indent!$C:$C,Waterfall!$C166,Indent!$A:$A,$A166))</f>
        <v>0</v>
      </c>
      <c r="E166" s="4">
        <f>SUMIFS(Purchase!$F:$F,Purchase!$A:$A,Waterfall!$A166,Purchase!$D:$D,Waterfall!$C166,Purchase!$C:$C,Waterfall!E$1)</f>
        <v>0</v>
      </c>
      <c r="F166" s="4">
        <f>SUMIFS(Purchase!$F:$F,Purchase!$A:$A,Waterfall!$A166,Purchase!$D:$D,Waterfall!$C166,Purchase!$C:$C,Waterfall!F$1)</f>
        <v>0</v>
      </c>
      <c r="G166" s="4">
        <f>SUMIFS(Purchase!$F:$F,Purchase!$A:$A,Waterfall!$A166,Purchase!$D:$D,Waterfall!$C166,Purchase!$C:$C,Waterfall!G$1)</f>
        <v>0</v>
      </c>
      <c r="H166" s="4">
        <f>SUMIFS(Purchase!$F:$F,Purchase!$A:$A,Waterfall!$A166,Purchase!$D:$D,Waterfall!$C166,Purchase!$C:$C,Waterfall!H$1)</f>
        <v>0</v>
      </c>
      <c r="I166" s="4">
        <f>SUMIFS(Purchase!$F:$F,Purchase!$A:$A,Waterfall!$A166,Purchase!$D:$D,Waterfall!$C166,Purchase!$C:$C,Waterfall!I$1)</f>
        <v>0</v>
      </c>
      <c r="J166" s="4">
        <f>SUMIFS(Purchase!$F:$F,Purchase!$A:$A,Waterfall!$A166,Purchase!$D:$D,Waterfall!$C166,Purchase!$C:$C,Waterfall!J$1)</f>
        <v>0</v>
      </c>
      <c r="K166" s="4">
        <f>SUMIFS(Purchase!$F:$F,Purchase!$A:$A,Waterfall!$A166,Purchase!$D:$D,Waterfall!$C166,Purchase!$C:$C,Waterfall!K$1)</f>
        <v>0</v>
      </c>
      <c r="L166" s="4">
        <f>SUMIFS(Purchase!$F:$F,Purchase!$A:$A,Waterfall!$A166,Purchase!$D:$D,Waterfall!$C166,Purchase!$C:$C,Waterfall!L$1)</f>
        <v>0</v>
      </c>
      <c r="M166" s="4">
        <f>SUMIFS(Purchase!$F:$F,Purchase!$A:$A,Waterfall!$A166,Purchase!$D:$D,Waterfall!$C166,Purchase!$C:$C,Waterfall!M$1)</f>
        <v>0</v>
      </c>
      <c r="N166" s="4">
        <f>SUMIFS(Purchase!$F:$F,Purchase!$A:$A,Waterfall!$A166,Purchase!$D:$D,Waterfall!$C166,Purchase!$C:$C,Waterfall!N$1)</f>
        <v>0</v>
      </c>
      <c r="O166" s="4">
        <f>SUMIFS(Purchase!$F:$F,Purchase!$A:$A,Waterfall!$A166,Purchase!$D:$D,Waterfall!$C166,Purchase!$C:$C,Waterfall!O$1)</f>
        <v>0</v>
      </c>
      <c r="P166" s="4">
        <f>SUMIFS(Purchase!$F:$F,Purchase!$A:$A,Waterfall!$A166,Purchase!$D:$D,Waterfall!$C166,Purchase!$C:$C,Waterfall!P$1)</f>
        <v>0</v>
      </c>
      <c r="Q166" s="4">
        <f>SUMIFS(Purchase!$F:$F,Purchase!$A:$A,Waterfall!$A166,Purchase!$D:$D,Waterfall!$C166,Purchase!$C:$C,Waterfall!Q$1)</f>
        <v>0</v>
      </c>
      <c r="R166" s="4">
        <f>SUMIFS(Purchase!$F:$F,Purchase!$A:$A,Waterfall!$A166,Purchase!$D:$D,Waterfall!$C166,Purchase!$C:$C,Waterfall!R$1)</f>
        <v>0</v>
      </c>
      <c r="S166" s="4">
        <f>SUMIFS(Purchase!$F:$F,Purchase!$A:$A,Waterfall!$A166,Purchase!$D:$D,Waterfall!$C166,Purchase!$C:$C,Waterfall!S$1)</f>
        <v>0</v>
      </c>
      <c r="T166" s="4">
        <f>SUMIFS(Purchase!$F:$F,Purchase!$A:$A,Waterfall!$A166,Purchase!$D:$D,Waterfall!$C166,Purchase!$C:$C,Waterfall!T$1)</f>
        <v>0</v>
      </c>
      <c r="U166" s="4">
        <f>SUMIFS(Purchase!$F:$F,Purchase!$A:$A,Waterfall!$A166,Purchase!$D:$D,Waterfall!$C166,Purchase!$C:$C,Waterfall!U$1)</f>
        <v>0</v>
      </c>
      <c r="V166" s="4">
        <f>SUMIFS(Purchase!$F:$F,Purchase!$A:$A,Waterfall!$A166,Purchase!$D:$D,Waterfall!$C166,Purchase!$C:$C,Waterfall!V$1)</f>
        <v>0</v>
      </c>
      <c r="W166" s="4">
        <f>SUMIFS(Purchase!$F:$F,Purchase!$A:$A,Waterfall!$A166,Purchase!$D:$D,Waterfall!$C166,Purchase!$C:$C,Waterfall!W$1)</f>
        <v>0</v>
      </c>
      <c r="X166" s="4">
        <f>SUMIFS(Purchase!$F:$F,Purchase!$A:$A,Waterfall!$A166,Purchase!$D:$D,Waterfall!$C166,Purchase!$C:$C,Waterfall!X$1)</f>
        <v>0</v>
      </c>
      <c r="Y166" s="4">
        <f>SUMIFS(Purchase!$F:$F,Purchase!$A:$A,Waterfall!$A166,Purchase!$D:$D,Waterfall!$C166,Purchase!$C:$C,Waterfall!Y$1)</f>
        <v>0</v>
      </c>
      <c r="Z166" s="4">
        <f>SUMIFS(Purchase!$F:$F,Purchase!$A:$A,Waterfall!$A166,Purchase!$D:$D,Waterfall!$C166,Purchase!$C:$C,Waterfall!Z$1)</f>
        <v>0</v>
      </c>
      <c r="AA166" s="4">
        <f>SUMIFS(Purchase!$F:$F,Purchase!$A:$A,Waterfall!$A166,Purchase!$D:$D,Waterfall!$C166,Purchase!$C:$C,Waterfall!AA$1)</f>
        <v>0</v>
      </c>
      <c r="AB166" s="4">
        <f>SUMIFS(Purchase!$F:$F,Purchase!$A:$A,Waterfall!$A166,Purchase!$D:$D,Waterfall!$C166,Purchase!$C:$C,Waterfall!AB$1)</f>
        <v>0</v>
      </c>
      <c r="AC166" s="4">
        <f>SUMIFS(Purchase!$F:$F,Purchase!$A:$A,Waterfall!$A166,Purchase!$D:$D,Waterfall!$C166,Purchase!$C:$C,Waterfall!AC$1)</f>
        <v>0</v>
      </c>
      <c r="AD166" s="4">
        <f>SUMIFS(Purchase!$F:$F,Purchase!$A:$A,Waterfall!$A166,Purchase!$D:$D,Waterfall!$C166,Purchase!$C:$C,Waterfall!AD$1)</f>
        <v>0</v>
      </c>
      <c r="AE166" s="4">
        <f>SUMIFS(Purchase!$F:$F,Purchase!$A:$A,Waterfall!$A166,Purchase!$D:$D,Waterfall!$C166,Purchase!$C:$C,Waterfall!AE$1)</f>
        <v>0</v>
      </c>
      <c r="AF166" s="4">
        <f>SUMIFS(Purchase!$F:$F,Purchase!$A:$A,Waterfall!$A166,Purchase!$D:$D,Waterfall!$C166,Purchase!$C:$C,Waterfall!AF$1)</f>
        <v>0</v>
      </c>
      <c r="AG166" s="4">
        <f>SUMIFS(Purchase!$F:$F,Purchase!$A:$A,Waterfall!$A166,Purchase!$D:$D,Waterfall!$C166,Purchase!$C:$C,Waterfall!AG$1)</f>
        <v>0</v>
      </c>
      <c r="AH166" s="4">
        <f>SUMIFS(Purchase!$F:$F,Purchase!$A:$A,Waterfall!$A166,Purchase!$D:$D,Waterfall!$C166,Purchase!$C:$C,Waterfall!AH$1)</f>
        <v>0</v>
      </c>
      <c r="AI166" s="4">
        <f>SUMIFS(Purchase!$F:$F,Purchase!$A:$A,Waterfall!$A166,Purchase!$D:$D,Waterfall!$C166,Purchase!$C:$C,Waterfall!AI$1)</f>
        <v>0</v>
      </c>
      <c r="AJ166" s="4">
        <f>SUMIFS(Purchase!$F:$F,Purchase!$A:$A,Waterfall!$A166,Purchase!$D:$D,Waterfall!$C166,Purchase!$C:$C,Waterfall!AJ$1)</f>
        <v>0</v>
      </c>
      <c r="AK166" s="4">
        <f>SUMIFS(Purchase!$F:$F,Purchase!$A:$A,Waterfall!$A166,Purchase!$D:$D,Waterfall!$C166,Purchase!$C:$C,Waterfall!AK$1)</f>
        <v>0</v>
      </c>
      <c r="AL166" s="4">
        <f>SUMIFS(Purchase!$F:$F,Purchase!$A:$A,Waterfall!$A166,Purchase!$D:$D,Waterfall!$C166,Purchase!$C:$C,Waterfall!AL$1)</f>
        <v>0</v>
      </c>
      <c r="AM166" s="4">
        <f>SUMIFS(Purchase!$F:$F,Purchase!$A:$A,Waterfall!$A166,Purchase!$D:$D,Waterfall!$C166,Purchase!$C:$C,Waterfall!AM$1)</f>
        <v>0</v>
      </c>
      <c r="AN166" s="4">
        <f>SUMIFS(Purchase!$F:$F,Purchase!$A:$A,Waterfall!$A166,Purchase!$D:$D,Waterfall!$C166,Purchase!$C:$C,Waterfall!AN$1)</f>
        <v>0</v>
      </c>
      <c r="AO166" s="4">
        <f>SUMIFS(Purchase!$F:$F,Purchase!$A:$A,Waterfall!$A166,Purchase!$D:$D,Waterfall!$C166,Purchase!$C:$C,Waterfall!AO$1)</f>
        <v>0</v>
      </c>
      <c r="AP166" s="4">
        <f>SUMIFS(Purchase!$F:$F,Purchase!$A:$A,Waterfall!$A166,Purchase!$D:$D,Waterfall!$C166,Purchase!$C:$C,Waterfall!AP$1)</f>
        <v>0</v>
      </c>
      <c r="AQ166" s="4">
        <f>SUMIFS(Purchase!$F:$F,Purchase!$A:$A,Waterfall!$A166,Purchase!$D:$D,Waterfall!$C166,Purchase!$C:$C,Waterfall!AQ$1)</f>
        <v>0</v>
      </c>
      <c r="AR166" s="4">
        <f>SUMIFS(Purchase!$F:$F,Purchase!$A:$A,Waterfall!$A166,Purchase!$D:$D,Waterfall!$C166,Purchase!$C:$C,Waterfall!AR$1)</f>
        <v>0</v>
      </c>
      <c r="AS166" s="4">
        <f>SUMIFS(Purchase!$F:$F,Purchase!$A:$A,Waterfall!$A166,Purchase!$D:$D,Waterfall!$C166,Purchase!$C:$C,Waterfall!AS$1)</f>
        <v>0</v>
      </c>
      <c r="AT166" s="4">
        <f>SUMIFS(Purchase!$F:$F,Purchase!$A:$A,Waterfall!$A166,Purchase!$D:$D,Waterfall!$C166,Purchase!$C:$C,Waterfall!AT$1)</f>
        <v>0</v>
      </c>
      <c r="AU166" s="4">
        <f>SUMIFS(Purchase!$F:$F,Purchase!$A:$A,Waterfall!$A166,Purchase!$D:$D,Waterfall!$C166,Purchase!$C:$C,Waterfall!AU$1)</f>
        <v>0</v>
      </c>
      <c r="AV166" s="4">
        <f>SUMIFS(Purchase!$F:$F,Purchase!$A:$A,Waterfall!$A166,Purchase!$D:$D,Waterfall!$C166,Purchase!$C:$C,Waterfall!AV$1)</f>
        <v>0</v>
      </c>
      <c r="AW166" s="4">
        <f>SUMIFS(Purchase!$F:$F,Purchase!$A:$A,Waterfall!$A166,Purchase!$D:$D,Waterfall!$C166,Purchase!$C:$C,Waterfall!AW$1)</f>
        <v>0</v>
      </c>
      <c r="AX166" s="4">
        <f>SUMIFS(Purchase!$F:$F,Purchase!$A:$A,Waterfall!$A166,Purchase!$D:$D,Waterfall!$C166,Purchase!$C:$C,Waterfall!AX$1)</f>
        <v>0</v>
      </c>
      <c r="AY166" s="4">
        <f>SUMIFS(Purchase!$F:$F,Purchase!$A:$A,Waterfall!$A166,Purchase!$D:$D,Waterfall!$C166,Purchase!$C:$C,Waterfall!AY$1)</f>
        <v>0</v>
      </c>
      <c r="AZ166" s="4">
        <f>SUMIFS(Purchase!$F:$F,Purchase!$A:$A,Waterfall!$A166,Purchase!$D:$D,Waterfall!$C166,Purchase!$C:$C,Waterfall!AZ$1)</f>
        <v>0</v>
      </c>
      <c r="BA166" s="4">
        <f>SUMIFS(Purchase!$F:$F,Purchase!$A:$A,Waterfall!$A166,Purchase!$D:$D,Waterfall!$C166,Purchase!$C:$C,Waterfall!BA$1)</f>
        <v>0</v>
      </c>
      <c r="BB166" s="4">
        <f>SUMIFS(Purchase!$F:$F,Purchase!$A:$A,Waterfall!$A166,Purchase!$D:$D,Waterfall!$C166,Purchase!$C:$C,Waterfall!BB$1)</f>
        <v>0</v>
      </c>
      <c r="BC166" s="4">
        <f>SUMIFS(Purchase!$F:$F,Purchase!$A:$A,Waterfall!$A166,Purchase!$D:$D,Waterfall!$C166,Purchase!$C:$C,Waterfall!BC$1)</f>
        <v>0</v>
      </c>
      <c r="BD166" s="4">
        <f>SUMIFS(Purchase!$F:$F,Purchase!$A:$A,Waterfall!$A166,Purchase!$D:$D,Waterfall!$C166,Purchase!$C:$C,Waterfall!BD$1)</f>
        <v>0</v>
      </c>
      <c r="BE166" s="4">
        <f>SUMIFS(Purchase!$F:$F,Purchase!$A:$A,Waterfall!$A166,Purchase!$D:$D,Waterfall!$C166,Purchase!$C:$C,Waterfall!BE$1)</f>
        <v>0</v>
      </c>
      <c r="BF166" s="4">
        <f>SUMIFS(Purchase!$F:$F,Purchase!$A:$A,Waterfall!$A166,Purchase!$D:$D,Waterfall!$C166,Purchase!$C:$C,Waterfall!BF$1)</f>
        <v>0</v>
      </c>
      <c r="BG166" s="4">
        <f>SUMIFS(Purchase!$F:$F,Purchase!$A:$A,Waterfall!$A166,Purchase!$D:$D,Waterfall!$C166,Purchase!$C:$C,Waterfall!BG$1)</f>
        <v>0</v>
      </c>
      <c r="BH166" s="4">
        <f>SUMIFS(Purchase!$F:$F,Purchase!$A:$A,Waterfall!$A166,Purchase!$D:$D,Waterfall!$C166,Purchase!$C:$C,Waterfall!BH$1)</f>
        <v>0</v>
      </c>
      <c r="BI166" s="4">
        <f>SUMIFS(Purchase!$F:$F,Purchase!$A:$A,Waterfall!$A166,Purchase!$D:$D,Waterfall!$C166,Purchase!$C:$C,Waterfall!BI$1)</f>
        <v>0</v>
      </c>
      <c r="BJ166" s="4">
        <f>SUMIFS(Purchase!$F:$F,Purchase!$A:$A,Waterfall!$A166,Purchase!$D:$D,Waterfall!$C166,Purchase!$C:$C,Waterfall!BJ$1)</f>
        <v>0</v>
      </c>
      <c r="BK166" s="4">
        <f>SUMIFS(Purchase!$F:$F,Purchase!$A:$A,Waterfall!$A166,Purchase!$D:$D,Waterfall!$C166,Purchase!$C:$C,Waterfall!BK$1)</f>
        <v>0</v>
      </c>
      <c r="BL166" s="4">
        <f>SUMIFS(Purchase!$F:$F,Purchase!$A:$A,Waterfall!$A166,Purchase!$D:$D,Waterfall!$C166,Purchase!$C:$C,Waterfall!BL$1)</f>
        <v>0</v>
      </c>
      <c r="BM166" s="4">
        <f>SUMIFS(Purchase!$F:$F,Purchase!$A:$A,Waterfall!$A166,Purchase!$D:$D,Waterfall!$C166,Purchase!$C:$C,Waterfall!BM$1)</f>
        <v>0</v>
      </c>
      <c r="BN166" s="4">
        <f>SUMIFS(Purchase!$F:$F,Purchase!$A:$A,Waterfall!$A166,Purchase!$D:$D,Waterfall!$C166,Purchase!$C:$C,Waterfall!BN$1)</f>
        <v>0</v>
      </c>
      <c r="BO166" s="4">
        <f>SUMIFS(Purchase!$F:$F,Purchase!$A:$A,Waterfall!$A166,Purchase!$D:$D,Waterfall!$C166,Purchase!$C:$C,Waterfall!BO$1)</f>
        <v>0</v>
      </c>
      <c r="BP166" s="4">
        <f>SUMIFS(Purchase!$F:$F,Purchase!$A:$A,Waterfall!$A166,Purchase!$D:$D,Waterfall!$C166,Purchase!$C:$C,Waterfall!BP$1)</f>
        <v>0</v>
      </c>
      <c r="BQ166" s="4">
        <f>SUMIFS(Purchase!$F:$F,Purchase!$A:$A,Waterfall!$A166,Purchase!$D:$D,Waterfall!$C166,Purchase!$C:$C,Waterfall!BQ$1)</f>
        <v>0</v>
      </c>
      <c r="BR166" s="4">
        <f>SUMIFS(Purchase!$F:$F,Purchase!$A:$A,Waterfall!$A166,Purchase!$D:$D,Waterfall!$C166,Purchase!$C:$C,Waterfall!BR$1)</f>
        <v>0</v>
      </c>
      <c r="BS166" s="4">
        <f>SUMIFS(Purchase!$F:$F,Purchase!$A:$A,Waterfall!$A166,Purchase!$D:$D,Waterfall!$C166,Purchase!$C:$C,Waterfall!BS$1)</f>
        <v>0</v>
      </c>
      <c r="BT166" s="4">
        <f>SUMIFS(Purchase!$F:$F,Purchase!$A:$A,Waterfall!$A166,Purchase!$D:$D,Waterfall!$C166,Purchase!$C:$C,Waterfall!BT$1)</f>
        <v>0</v>
      </c>
      <c r="BU166" s="4">
        <f>SUMIFS(Purchase!$F:$F,Purchase!$A:$A,Waterfall!$A166,Purchase!$D:$D,Waterfall!$C166,Purchase!$C:$C,Waterfall!BU$1)</f>
        <v>0</v>
      </c>
      <c r="BV166" s="4">
        <f>SUMIFS(Purchase!$F:$F,Purchase!$A:$A,Waterfall!$A166,Purchase!$D:$D,Waterfall!$C166,Purchase!$C:$C,Waterfall!BV$1)</f>
        <v>0</v>
      </c>
      <c r="BW166" s="4">
        <f>SUMIFS(Purchase!$F:$F,Purchase!$A:$A,Waterfall!$A166,Purchase!$D:$D,Waterfall!$C166,Purchase!$C:$C,Waterfall!BW$1)</f>
        <v>0</v>
      </c>
      <c r="BX166" s="4">
        <f>SUMIFS(Purchase!$F:$F,Purchase!$A:$A,Waterfall!$A166,Purchase!$D:$D,Waterfall!$C166,Purchase!$C:$C,Waterfall!BX$1)</f>
        <v>0</v>
      </c>
      <c r="BY166" s="4">
        <f>SUMIFS(Purchase!$F:$F,Purchase!$A:$A,Waterfall!$A166,Purchase!$D:$D,Waterfall!$C166,Purchase!$C:$C,Waterfall!BY$1)</f>
        <v>0</v>
      </c>
      <c r="BZ166" s="4">
        <f>SUMIFS(Purchase!$F:$F,Purchase!$A:$A,Waterfall!$A166,Purchase!$D:$D,Waterfall!$C166,Purchase!$C:$C,Waterfall!BZ$1)</f>
        <v>0</v>
      </c>
      <c r="CA166" s="4">
        <f>SUMIFS(Purchase!$F:$F,Purchase!$A:$A,Waterfall!$A166,Purchase!$D:$D,Waterfall!$C166,Purchase!$C:$C,Waterfall!CA$1)</f>
        <v>0</v>
      </c>
      <c r="CB166" s="4">
        <f>SUMIFS(Purchase!$F:$F,Purchase!$A:$A,Waterfall!$A166,Purchase!$D:$D,Waterfall!$C166,Purchase!$C:$C,Waterfall!CB$1)</f>
        <v>0</v>
      </c>
      <c r="CC166" s="4">
        <f>SUMIFS(Purchase!$F:$F,Purchase!$A:$A,Waterfall!$A166,Purchase!$D:$D,Waterfall!$C166,Purchase!$C:$C,Waterfall!CC$1)</f>
        <v>0</v>
      </c>
      <c r="CD166" s="4">
        <f>SUMIFS(Purchase!$F:$F,Purchase!$A:$A,Waterfall!$A166,Purchase!$D:$D,Waterfall!$C166,Purchase!$C:$C,Waterfall!CD$1)</f>
        <v>0</v>
      </c>
      <c r="CE166" s="4">
        <f>SUMIFS(Purchase!$F:$F,Purchase!$A:$A,Waterfall!$A166,Purchase!$D:$D,Waterfall!$C166,Purchase!$C:$C,Waterfall!CE$1)</f>
        <v>0</v>
      </c>
      <c r="CF166" s="4">
        <f>SUMIFS(Purchase!$F:$F,Purchase!$A:$A,Waterfall!$A166,Purchase!$D:$D,Waterfall!$C166,Purchase!$C:$C,Waterfall!CF$1)</f>
        <v>0</v>
      </c>
      <c r="CG166" s="4">
        <f>SUMIFS(Purchase!$F:$F,Purchase!$A:$A,Waterfall!$A166,Purchase!$D:$D,Waterfall!$C166,Purchase!$C:$C,Waterfall!CG$1)</f>
        <v>0</v>
      </c>
      <c r="CH166" s="4">
        <f>SUMIFS(Purchase!$F:$F,Purchase!$A:$A,Waterfall!$A166,Purchase!$D:$D,Waterfall!$C166,Purchase!$C:$C,Waterfall!CH$1)</f>
        <v>0</v>
      </c>
      <c r="CI166" s="4">
        <f>SUMIFS(Purchase!$F:$F,Purchase!$A:$A,Waterfall!$A166,Purchase!$D:$D,Waterfall!$C166,Purchase!$C:$C,Waterfall!CI$1)</f>
        <v>0</v>
      </c>
      <c r="CJ166" s="4">
        <f>SUMIFS(Purchase!$F:$F,Purchase!$A:$A,Waterfall!$A166,Purchase!$D:$D,Waterfall!$C166,Purchase!$C:$C,Waterfall!CJ$1)</f>
        <v>0</v>
      </c>
      <c r="CK166" s="4">
        <f>SUMIFS(Purchase!$F:$F,Purchase!$A:$A,Waterfall!$A166,Purchase!$D:$D,Waterfall!$C166,Purchase!$C:$C,Waterfall!CK$1)</f>
        <v>0</v>
      </c>
      <c r="CL166" s="4">
        <f>SUMIFS(Purchase!$F:$F,Purchase!$A:$A,Waterfall!$A166,Purchase!$D:$D,Waterfall!$C166,Purchase!$C:$C,Waterfall!CL$1)</f>
        <v>0</v>
      </c>
      <c r="CM166" s="4">
        <f>SUMIFS(Purchase!$F:$F,Purchase!$A:$A,Waterfall!$A166,Purchase!$D:$D,Waterfall!$C166,Purchase!$C:$C,Waterfall!CM$1)</f>
        <v>0</v>
      </c>
      <c r="CN166" s="4">
        <f>SUMIFS(Purchase!$F:$F,Purchase!$A:$A,Waterfall!$A166,Purchase!$D:$D,Waterfall!$C166,Purchase!$C:$C,Waterfall!CN$1)</f>
        <v>0</v>
      </c>
      <c r="CO166" s="4">
        <f>SUMIFS(Purchase!$F:$F,Purchase!$A:$A,Waterfall!$A166,Purchase!$D:$D,Waterfall!$C166,Purchase!$C:$C,Waterfall!CO$1)</f>
        <v>0</v>
      </c>
      <c r="CP166" s="4">
        <f>SUMIFS(Purchase!$F:$F,Purchase!$A:$A,Waterfall!$A166,Purchase!$D:$D,Waterfall!$C166,Purchase!$C:$C,Waterfall!CP$1)</f>
        <v>0</v>
      </c>
      <c r="CQ166" s="4">
        <f>SUMIFS(Purchase!$F:$F,Purchase!$A:$A,Waterfall!$A166,Purchase!$D:$D,Waterfall!$C166,Purchase!$C:$C,Waterfall!CQ$1)</f>
        <v>0</v>
      </c>
      <c r="CR166" s="4">
        <f>SUMIFS(Purchase!$F:$F,Purchase!$A:$A,Waterfall!$A166,Purchase!$D:$D,Waterfall!$C166,Purchase!$C:$C,Waterfall!CR$1)</f>
        <v>0</v>
      </c>
      <c r="CS166" s="4">
        <f>SUMIFS(Purchase!$F:$F,Purchase!$A:$A,Waterfall!$A166,Purchase!$D:$D,Waterfall!$C166,Purchase!$C:$C,Waterfall!CS$1)</f>
        <v>0</v>
      </c>
      <c r="CT166" s="4">
        <f>SUMIFS(Purchase!$F:$F,Purchase!$A:$A,Waterfall!$A166,Purchase!$D:$D,Waterfall!$C166,Purchase!$C:$C,Waterfall!CT$1)</f>
        <v>0</v>
      </c>
      <c r="CU166" s="4">
        <f>SUMIFS(Purchase!$F:$F,Purchase!$A:$A,Waterfall!$A166,Purchase!$D:$D,Waterfall!$C166,Purchase!$C:$C,Waterfall!CU$1)</f>
        <v>0</v>
      </c>
      <c r="CV166" s="4">
        <f>SUMIFS(Purchase!$F:$F,Purchase!$A:$A,Waterfall!$A166,Purchase!$D:$D,Waterfall!$C166,Purchase!$C:$C,Waterfall!CV$1)</f>
        <v>0</v>
      </c>
      <c r="CW166" s="4">
        <f>SUMIFS(Purchase!$F:$F,Purchase!$A:$A,Waterfall!$A166,Purchase!$D:$D,Waterfall!$C166,Purchase!$C:$C,Waterfall!CW$1)</f>
        <v>0</v>
      </c>
      <c r="CX166" s="4">
        <f>SUMIFS(Purchase!$F:$F,Purchase!$A:$A,Waterfall!$A166,Purchase!$D:$D,Waterfall!$C166,Purchase!$C:$C,Waterfall!CX$1)</f>
        <v>0</v>
      </c>
      <c r="CY166" s="4">
        <f>SUMIFS(Purchase!$F:$F,Purchase!$A:$A,Waterfall!$A166,Purchase!$D:$D,Waterfall!$C166,Purchase!$C:$C,Waterfall!CY$1)</f>
        <v>0</v>
      </c>
      <c r="CZ166" s="4">
        <f>SUMIFS(Purchase!$F:$F,Purchase!$A:$A,Waterfall!$A166,Purchase!$D:$D,Waterfall!$C166,Purchase!$C:$C,Waterfall!CZ$1)</f>
        <v>0</v>
      </c>
      <c r="DA166" s="4">
        <f>SUMIFS(Purchase!$F:$F,Purchase!$A:$A,Waterfall!$A166,Purchase!$D:$D,Waterfall!$C166,Purchase!$C:$C,Waterfall!DA$1)</f>
        <v>0</v>
      </c>
      <c r="DB166" s="4">
        <f>SUMIFS(Purchase!$F:$F,Purchase!$A:$A,Waterfall!$A166,Purchase!$D:$D,Waterfall!$C166,Purchase!$C:$C,Waterfall!DB$1)</f>
        <v>0</v>
      </c>
      <c r="DC166" s="4">
        <f>SUMIFS(Purchase!$F:$F,Purchase!$A:$A,Waterfall!$A166,Purchase!$D:$D,Waterfall!$C166,Purchase!$C:$C,Waterfall!DC$1)</f>
        <v>0</v>
      </c>
      <c r="DD166" s="4">
        <f>SUMIFS(Purchase!$F:$F,Purchase!$A:$A,Waterfall!$A166,Purchase!$D:$D,Waterfall!$C166,Purchase!$C:$C,Waterfall!DD$1)</f>
        <v>0</v>
      </c>
      <c r="DE166" s="4">
        <f>SUMIFS(Purchase!$F:$F,Purchase!$A:$A,Waterfall!$A166,Purchase!$D:$D,Waterfall!$C166,Purchase!$C:$C,Waterfall!DE$1)</f>
        <v>0</v>
      </c>
      <c r="DF166" s="4">
        <f>SUMIFS(Purchase!$F:$F,Purchase!$A:$A,Waterfall!$A166,Purchase!$D:$D,Waterfall!$C166,Purchase!$C:$C,Waterfall!DF$1)</f>
        <v>0</v>
      </c>
      <c r="DG166" s="4">
        <f>SUMIFS(Purchase!$F:$F,Purchase!$A:$A,Waterfall!$A166,Purchase!$D:$D,Waterfall!$C166,Purchase!$C:$C,Waterfall!DG$1)</f>
        <v>0</v>
      </c>
      <c r="DH166" s="4">
        <f>SUMIFS(Purchase!$F:$F,Purchase!$A:$A,Waterfall!$A166,Purchase!$D:$D,Waterfall!$C166,Purchase!$C:$C,Waterfall!DH$1)</f>
        <v>0</v>
      </c>
      <c r="DI166" s="4">
        <f>SUMIFS(Purchase!$F:$F,Purchase!$A:$A,Waterfall!$A166,Purchase!$D:$D,Waterfall!$C166,Purchase!$C:$C,Waterfall!DI$1)</f>
        <v>0</v>
      </c>
      <c r="DJ166" s="4">
        <f>SUMIFS(Purchase!$F:$F,Purchase!$A:$A,Waterfall!$A166,Purchase!$D:$D,Waterfall!$C166,Purchase!$C:$C,Waterfall!DJ$1)</f>
        <v>0</v>
      </c>
      <c r="DK166" s="4">
        <f>SUMIFS(Purchase!$F:$F,Purchase!$A:$A,Waterfall!$A166,Purchase!$D:$D,Waterfall!$C166,Purchase!$C:$C,Waterfall!DK$1)</f>
        <v>0</v>
      </c>
      <c r="DL166" s="4">
        <f>SUMIFS(Purchase!$F:$F,Purchase!$A:$A,Waterfall!$A166,Purchase!$D:$D,Waterfall!$C166,Purchase!$C:$C,Waterfall!DL$1)</f>
        <v>0</v>
      </c>
      <c r="DM166" s="4">
        <f>SUMIFS(Purchase!$F:$F,Purchase!$A:$A,Waterfall!$A166,Purchase!$D:$D,Waterfall!$C166,Purchase!$C:$C,Waterfall!DM$1)</f>
        <v>0</v>
      </c>
      <c r="DN166" s="4">
        <f>SUMIFS(Purchase!$F:$F,Purchase!$A:$A,Waterfall!$A166,Purchase!$D:$D,Waterfall!$C166,Purchase!$C:$C,Waterfall!DN$1)</f>
        <v>0</v>
      </c>
      <c r="DO166" s="4">
        <f>SUMIFS(Purchase!$F:$F,Purchase!$A:$A,Waterfall!$A166,Purchase!$D:$D,Waterfall!$C166,Purchase!$C:$C,Waterfall!DO$1)</f>
        <v>0</v>
      </c>
      <c r="DP166" s="4">
        <f>SUMIFS(Purchase!$F:$F,Purchase!$A:$A,Waterfall!$A166,Purchase!$D:$D,Waterfall!$C166,Purchase!$C:$C,Waterfall!DP$1)</f>
        <v>0</v>
      </c>
      <c r="DQ166" s="4">
        <f>SUMIFS(Purchase!$F:$F,Purchase!$A:$A,Waterfall!$A166,Purchase!$D:$D,Waterfall!$C166,Purchase!$C:$C,Waterfall!DQ$1)</f>
        <v>0</v>
      </c>
      <c r="DR166" s="4">
        <f>SUMIFS(Purchase!$F:$F,Purchase!$A:$A,Waterfall!$A166,Purchase!$D:$D,Waterfall!$C166,Purchase!$C:$C,Waterfall!DR$1)</f>
        <v>0</v>
      </c>
      <c r="DS166" s="4">
        <f>SUMIFS(Purchase!$F:$F,Purchase!$A:$A,Waterfall!$A166,Purchase!$D:$D,Waterfall!$C166,Purchase!$C:$C,Waterfall!DS$1)</f>
        <v>0</v>
      </c>
      <c r="DT166" s="4">
        <f>SUMIFS(Purchase!$F:$F,Purchase!$A:$A,Waterfall!$A166,Purchase!$D:$D,Waterfall!$C166,Purchase!$C:$C,Waterfall!DT$1)</f>
        <v>0</v>
      </c>
      <c r="DU166" s="4">
        <f>SUMIFS(Purchase!$F:$F,Purchase!$A:$A,Waterfall!$A166,Purchase!$D:$D,Waterfall!$C166,Purchase!$C:$C,Waterfall!DU$1)</f>
        <v>0</v>
      </c>
      <c r="DV166" s="4">
        <f>SUMIFS(Purchase!$F:$F,Purchase!$A:$A,Waterfall!$A166,Purchase!$D:$D,Waterfall!$C166,Purchase!$C:$C,Waterfall!DV$1)</f>
        <v>0</v>
      </c>
      <c r="DW166" s="4">
        <f>SUMIFS(Purchase!$F:$F,Purchase!$A:$A,Waterfall!$A166,Purchase!$D:$D,Waterfall!$C166,Purchase!$C:$C,Waterfall!DW$1)</f>
        <v>0</v>
      </c>
      <c r="DX166" s="4">
        <f>SUMIFS(Purchase!$F:$F,Purchase!$A:$A,Waterfall!$A166,Purchase!$D:$D,Waterfall!$C166,Purchase!$C:$C,Waterfall!DX$1)</f>
        <v>0</v>
      </c>
      <c r="DY166" s="4">
        <f>SUMIFS(Purchase!$F:$F,Purchase!$A:$A,Waterfall!$A166,Purchase!$D:$D,Waterfall!$C166,Purchase!$C:$C,Waterfall!DY$1)</f>
        <v>0</v>
      </c>
      <c r="DZ166" s="4">
        <f>SUMIFS(Purchase!$F:$F,Purchase!$A:$A,Waterfall!$A166,Purchase!$D:$D,Waterfall!$C166,Purchase!$C:$C,Waterfall!DZ$1)</f>
        <v>0</v>
      </c>
      <c r="EA166" s="4">
        <f>SUMIFS(Purchase!$F:$F,Purchase!$A:$A,Waterfall!$A166,Purchase!$D:$D,Waterfall!$C166,Purchase!$C:$C,Waterfall!EA$1)</f>
        <v>0</v>
      </c>
      <c r="EB166" s="4">
        <f>SUMIFS(Purchase!$F:$F,Purchase!$A:$A,Waterfall!$A166,Purchase!$D:$D,Waterfall!$C166,Purchase!$C:$C,Waterfall!EB$1)</f>
        <v>0</v>
      </c>
      <c r="EC166" s="4">
        <f>SUMIFS(Purchase!$F:$F,Purchase!$A:$A,Waterfall!$A166,Purchase!$D:$D,Waterfall!$C166,Purchase!$C:$C,Waterfall!EC$1)</f>
        <v>0</v>
      </c>
      <c r="ED166" s="4">
        <f>SUMIFS(Purchase!$F:$F,Purchase!$A:$A,Waterfall!$A166,Purchase!$D:$D,Waterfall!$C166,Purchase!$C:$C,Waterfall!ED$1)</f>
        <v>0</v>
      </c>
      <c r="EE166" s="4">
        <f>SUMIFS(Purchase!$F:$F,Purchase!$A:$A,Waterfall!$A166,Purchase!$D:$D,Waterfall!$C166,Purchase!$C:$C,Waterfall!EE$1)</f>
        <v>0</v>
      </c>
      <c r="EF166" s="4">
        <f>SUMIFS(Purchase!$F:$F,Purchase!$A:$A,Waterfall!$A166,Purchase!$D:$D,Waterfall!$C166,Purchase!$C:$C,Waterfall!EF$1)</f>
        <v>0</v>
      </c>
      <c r="EG166" s="4">
        <f>SUMIFS(Purchase!$F:$F,Purchase!$A:$A,Waterfall!$A166,Purchase!$D:$D,Waterfall!$C166,Purchase!$C:$C,Waterfall!EG$1)</f>
        <v>0</v>
      </c>
      <c r="EH166" s="4">
        <f>SUMIFS(Purchase!$F:$F,Purchase!$A:$A,Waterfall!$A166,Purchase!$D:$D,Waterfall!$C166,Purchase!$C:$C,Waterfall!EH$1)</f>
        <v>0</v>
      </c>
      <c r="EI166" s="4">
        <f>SUMIFS(Purchase!$F:$F,Purchase!$A:$A,Waterfall!$A166,Purchase!$D:$D,Waterfall!$C166,Purchase!$C:$C,Waterfall!EI$1)</f>
        <v>0</v>
      </c>
      <c r="EJ166" s="4">
        <f>SUMIFS(Purchase!$F:$F,Purchase!$A:$A,Waterfall!$A166,Purchase!$D:$D,Waterfall!$C166,Purchase!$C:$C,Waterfall!EJ$1)</f>
        <v>0</v>
      </c>
      <c r="EK166" s="4">
        <f>SUMIFS(Purchase!$F:$F,Purchase!$A:$A,Waterfall!$A166,Purchase!$D:$D,Waterfall!$C166,Purchase!$C:$C,Waterfall!EK$1)</f>
        <v>0</v>
      </c>
      <c r="EL166" s="4">
        <f>SUMIFS(Purchase!$F:$F,Purchase!$A:$A,Waterfall!$A166,Purchase!$D:$D,Waterfall!$C166,Purchase!$C:$C,Waterfall!EL$1)</f>
        <v>0</v>
      </c>
      <c r="EM166" s="4">
        <f>SUMIFS(Purchase!$F:$F,Purchase!$A:$A,Waterfall!$A166,Purchase!$D:$D,Waterfall!$C166,Purchase!$C:$C,Waterfall!EM$1)</f>
        <v>0</v>
      </c>
      <c r="EN166" s="4">
        <f>SUMIFS(Purchase!$F:$F,Purchase!$A:$A,Waterfall!$A166,Purchase!$D:$D,Waterfall!$C166,Purchase!$C:$C,Waterfall!EN$1)</f>
        <v>0</v>
      </c>
      <c r="EO166" s="4">
        <f>SUMIFS(Purchase!$F:$F,Purchase!$A:$A,Waterfall!$A166,Purchase!$D:$D,Waterfall!$C166,Purchase!$C:$C,Waterfall!EO$1)</f>
        <v>0</v>
      </c>
      <c r="EP166" s="4">
        <f>SUMIFS(Purchase!$F:$F,Purchase!$A:$A,Waterfall!$A166,Purchase!$D:$D,Waterfall!$C166,Purchase!$C:$C,Waterfall!EP$1)</f>
        <v>0</v>
      </c>
      <c r="EQ166" s="4">
        <f>SUMIFS(Purchase!$F:$F,Purchase!$A:$A,Waterfall!$A166,Purchase!$D:$D,Waterfall!$C166,Purchase!$C:$C,Waterfall!EQ$1)</f>
        <v>0</v>
      </c>
      <c r="ER166" s="4">
        <f>SUMIFS(Purchase!$F:$F,Purchase!$A:$A,Waterfall!$A166,Purchase!$D:$D,Waterfall!$C166,Purchase!$C:$C,Waterfall!ER$1)</f>
        <v>0</v>
      </c>
      <c r="ES166" s="4">
        <f>SUMIFS(Purchase!$F:$F,Purchase!$A:$A,Waterfall!$A166,Purchase!$D:$D,Waterfall!$C166,Purchase!$C:$C,Waterfall!ES$1)</f>
        <v>0</v>
      </c>
      <c r="ET166" s="4">
        <f>SUMIFS(Purchase!$F:$F,Purchase!$A:$A,Waterfall!$A166,Purchase!$D:$D,Waterfall!$C166,Purchase!$C:$C,Waterfall!ET$1)</f>
        <v>0</v>
      </c>
      <c r="EU166" s="4">
        <f>SUMIFS(Purchase!$F:$F,Purchase!$A:$A,Waterfall!$A166,Purchase!$D:$D,Waterfall!$C166,Purchase!$C:$C,Waterfall!EU$1)</f>
        <v>0</v>
      </c>
      <c r="EV166" s="4">
        <f>SUMIFS(Purchase!$F:$F,Purchase!$A:$A,Waterfall!$A166,Purchase!$D:$D,Waterfall!$C166,Purchase!$C:$C,Waterfall!EV$1)</f>
        <v>0</v>
      </c>
      <c r="EW166" s="4">
        <f>SUMIFS(Purchase!$F:$F,Purchase!$A:$A,Waterfall!$A166,Purchase!$D:$D,Waterfall!$C166,Purchase!$C:$C,Waterfall!EW$1)</f>
        <v>0</v>
      </c>
      <c r="EX166" s="4">
        <f>SUMIFS(Purchase!$F:$F,Purchase!$A:$A,Waterfall!$A166,Purchase!$D:$D,Waterfall!$C166,Purchase!$C:$C,Waterfall!EX$1)</f>
        <v>0</v>
      </c>
      <c r="EY166" s="4">
        <f>SUMIFS(Purchase!$F:$F,Purchase!$A:$A,Waterfall!$A166,Purchase!$D:$D,Waterfall!$C166,Purchase!$C:$C,Waterfall!EY$1)</f>
        <v>0</v>
      </c>
      <c r="EZ166" s="4">
        <f>SUMIFS(Purchase!$F:$F,Purchase!$A:$A,Waterfall!$A166,Purchase!$D:$D,Waterfall!$C166,Purchase!$C:$C,Waterfall!EZ$1)</f>
        <v>0</v>
      </c>
      <c r="FA166" s="4">
        <f>SUMIFS(Purchase!$F:$F,Purchase!$A:$A,Waterfall!$A166,Purchase!$D:$D,Waterfall!$C166,Purchase!$C:$C,Waterfall!FA$1)</f>
        <v>0</v>
      </c>
      <c r="FB166" s="4">
        <f>SUMIFS(Purchase!$F:$F,Purchase!$A:$A,Waterfall!$A166,Purchase!$D:$D,Waterfall!$C166,Purchase!$C:$C,Waterfall!FB$1)</f>
        <v>0</v>
      </c>
      <c r="FC166" s="4">
        <f>SUMIFS(Purchase!$F:$F,Purchase!$A:$A,Waterfall!$A166,Purchase!$D:$D,Waterfall!$C166,Purchase!$C:$C,Waterfall!FC$1)</f>
        <v>0</v>
      </c>
      <c r="FD166" s="4">
        <f>SUMIFS(Purchase!$F:$F,Purchase!$A:$A,Waterfall!$A166,Purchase!$D:$D,Waterfall!$C166,Purchase!$C:$C,Waterfall!FD$1)</f>
        <v>0</v>
      </c>
      <c r="FE166" s="4">
        <f>SUMIFS(Purchase!$F:$F,Purchase!$A:$A,Waterfall!$A166,Purchase!$D:$D,Waterfall!$C166,Purchase!$C:$C,Waterfall!FE$1)</f>
        <v>0</v>
      </c>
      <c r="FF166" s="4">
        <f>SUMIFS(Purchase!$F:$F,Purchase!$A:$A,Waterfall!$A166,Purchase!$D:$D,Waterfall!$C166,Purchase!$C:$C,Waterfall!FF$1)</f>
        <v>0</v>
      </c>
      <c r="FG166" s="4">
        <f>SUMIFS(Purchase!$F:$F,Purchase!$A:$A,Waterfall!$A166,Purchase!$D:$D,Waterfall!$C166,Purchase!$C:$C,Waterfall!FG$1)</f>
        <v>0</v>
      </c>
      <c r="FH166" s="4">
        <f>SUMIFS(Purchase!$F:$F,Purchase!$A:$A,Waterfall!$A166,Purchase!$D:$D,Waterfall!$C166,Purchase!$C:$C,Waterfall!FH$1)</f>
        <v>0</v>
      </c>
      <c r="FI166" s="4">
        <f>SUMIFS(Purchase!$F:$F,Purchase!$A:$A,Waterfall!$A166,Purchase!$D:$D,Waterfall!$C166,Purchase!$C:$C,Waterfall!FI$1)</f>
        <v>0</v>
      </c>
      <c r="FJ166" s="4">
        <f>SUMIFS(Purchase!$F:$F,Purchase!$A:$A,Waterfall!$A166,Purchase!$D:$D,Waterfall!$C166,Purchase!$C:$C,Waterfall!FJ$1)</f>
        <v>0</v>
      </c>
      <c r="FK166" s="4">
        <f>SUMIFS(Purchase!$F:$F,Purchase!$A:$A,Waterfall!$A166,Purchase!$D:$D,Waterfall!$C166,Purchase!$C:$C,Waterfall!FK$1)</f>
        <v>0</v>
      </c>
      <c r="FL166" s="4">
        <f>SUMIFS(Purchase!$F:$F,Purchase!$A:$A,Waterfall!$A166,Purchase!$D:$D,Waterfall!$C166,Purchase!$C:$C,Waterfall!FL$1)</f>
        <v>0</v>
      </c>
      <c r="FM166" s="4">
        <f>SUMIFS(Purchase!$F:$F,Purchase!$A:$A,Waterfall!$A166,Purchase!$D:$D,Waterfall!$C166,Purchase!$C:$C,Waterfall!FM$1)</f>
        <v>0</v>
      </c>
      <c r="FN166" s="4">
        <f>SUMIFS(Purchase!$F:$F,Purchase!$A:$A,Waterfall!$A166,Purchase!$D:$D,Waterfall!$C166,Purchase!$C:$C,Waterfall!FN$1)</f>
        <v>0</v>
      </c>
      <c r="FO166" s="4">
        <f>SUMIFS(Purchase!$F:$F,Purchase!$A:$A,Waterfall!$A166,Purchase!$D:$D,Waterfall!$C166,Purchase!$C:$C,Waterfall!FO$1)</f>
        <v>0</v>
      </c>
      <c r="FP166" s="4">
        <f>SUMIFS(Purchase!$F:$F,Purchase!$A:$A,Waterfall!$A166,Purchase!$D:$D,Waterfall!$C166,Purchase!$C:$C,Waterfall!FP$1)</f>
        <v>0</v>
      </c>
      <c r="FQ166" s="4">
        <f>SUMIFS(Purchase!$F:$F,Purchase!$A:$A,Waterfall!$A166,Purchase!$D:$D,Waterfall!$C166,Purchase!$C:$C,Waterfall!FQ$1)</f>
        <v>0</v>
      </c>
      <c r="FR166" s="4">
        <f>SUMIFS(Purchase!$F:$F,Purchase!$A:$A,Waterfall!$A166,Purchase!$D:$D,Waterfall!$C166,Purchase!$C:$C,Waterfall!FR$1)</f>
        <v>0</v>
      </c>
      <c r="FS166" s="4">
        <f>SUMIFS(Purchase!$F:$F,Purchase!$A:$A,Waterfall!$A166,Purchase!$D:$D,Waterfall!$C166,Purchase!$C:$C,Waterfall!FS$1)</f>
        <v>0</v>
      </c>
      <c r="FT166" s="4">
        <f>SUMIFS(Purchase!$F:$F,Purchase!$A:$A,Waterfall!$A166,Purchase!$D:$D,Waterfall!$C166,Purchase!$C:$C,Waterfall!FT$1)</f>
        <v>0</v>
      </c>
      <c r="FU166" s="4">
        <f>SUMIFS(Purchase!$F:$F,Purchase!$A:$A,Waterfall!$A166,Purchase!$D:$D,Waterfall!$C166,Purchase!$C:$C,Waterfall!FU$1)</f>
        <v>0</v>
      </c>
      <c r="FV166" s="4">
        <f>SUMIFS(Purchase!$F:$F,Purchase!$A:$A,Waterfall!$A166,Purchase!$D:$D,Waterfall!$C166,Purchase!$C:$C,Waterfall!FV$1)</f>
        <v>0</v>
      </c>
      <c r="FW166" s="4">
        <f>SUMIFS(Purchase!$F:$F,Purchase!$A:$A,Waterfall!$A166,Purchase!$D:$D,Waterfall!$C166,Purchase!$C:$C,Waterfall!FW$1)</f>
        <v>0</v>
      </c>
      <c r="FX166" s="4">
        <f>SUMIFS(Purchase!$F:$F,Purchase!$A:$A,Waterfall!$A166,Purchase!$D:$D,Waterfall!$C166,Purchase!$C:$C,Waterfall!FX$1)</f>
        <v>0</v>
      </c>
      <c r="FY166" s="4">
        <f>SUMIFS(Purchase!$F:$F,Purchase!$A:$A,Waterfall!$A166,Purchase!$D:$D,Waterfall!$C166,Purchase!$C:$C,Waterfall!FY$1)</f>
        <v>0</v>
      </c>
      <c r="FZ166" s="4">
        <f>SUMIFS(Purchase!$F:$F,Purchase!$A:$A,Waterfall!$A166,Purchase!$D:$D,Waterfall!$C166,Purchase!$C:$C,Waterfall!FZ$1)</f>
        <v>0</v>
      </c>
      <c r="GA166" s="4">
        <f>SUMIFS(Purchase!$F:$F,Purchase!$A:$A,Waterfall!$A166,Purchase!$D:$D,Waterfall!$C166,Purchase!$C:$C,Waterfall!GA$1)</f>
        <v>0</v>
      </c>
      <c r="GB166" s="4">
        <f>SUMIFS(Purchase!$F:$F,Purchase!$A:$A,Waterfall!$A166,Purchase!$D:$D,Waterfall!$C166,Purchase!$C:$C,Waterfall!GB$1)</f>
        <v>0</v>
      </c>
      <c r="GC166" s="4">
        <f>SUMIFS(Purchase!$F:$F,Purchase!$A:$A,Waterfall!$A166,Purchase!$D:$D,Waterfall!$C166,Purchase!$C:$C,Waterfall!GC$1)</f>
        <v>0</v>
      </c>
      <c r="GD166" s="4">
        <f>SUMIFS(Purchase!$F:$F,Purchase!$A:$A,Waterfall!$A166,Purchase!$D:$D,Waterfall!$C166,Purchase!$C:$C,Waterfall!GD$1)</f>
        <v>0</v>
      </c>
      <c r="GE166" s="4">
        <f>SUMIFS(Purchase!$F:$F,Purchase!$A:$A,Waterfall!$A166,Purchase!$D:$D,Waterfall!$C166,Purchase!$C:$C,Waterfall!GE$1)</f>
        <v>0</v>
      </c>
      <c r="GF166" s="4">
        <f>SUMIFS(Purchase!$F:$F,Purchase!$A:$A,Waterfall!$A166,Purchase!$D:$D,Waterfall!$C166,Purchase!$C:$C,Waterfall!GF$1)</f>
        <v>0</v>
      </c>
      <c r="GG166" s="4">
        <f>SUMIFS(Purchase!$F:$F,Purchase!$A:$A,Waterfall!$A166,Purchase!$D:$D,Waterfall!$C166,Purchase!$C:$C,Waterfall!GG$1)</f>
        <v>0</v>
      </c>
      <c r="GH166" s="4">
        <f>SUMIFS(Purchase!$F:$F,Purchase!$A:$A,Waterfall!$A166,Purchase!$D:$D,Waterfall!$C166,Purchase!$C:$C,Waterfall!GH$1)</f>
        <v>0</v>
      </c>
      <c r="GI166" s="4">
        <f>SUMIFS(Purchase!$F:$F,Purchase!$A:$A,Waterfall!$A166,Purchase!$D:$D,Waterfall!$C166,Purchase!$C:$C,Waterfall!GI$1)</f>
        <v>0</v>
      </c>
    </row>
    <row r="167" spans="1:191" x14ac:dyDescent="0.35">
      <c r="A167" s="8">
        <f t="shared" si="5"/>
        <v>1</v>
      </c>
      <c r="B167" s="2" t="str">
        <f>VLOOKUP($A167,Centers!$B$1:$C$120,2,)</f>
        <v>GATE</v>
      </c>
      <c r="C167" s="3">
        <v>45044</v>
      </c>
      <c r="D167" s="4">
        <f>IF($A167=1,SUM(SUMIFS(Indent!$E:$E,Indent!$C:$C,Waterfall!$C167,Indent!$A:$A,Centers!$A$2),SUMIFS(Indent!$E:$E,Indent!$C:$C,Waterfall!$C167,Indent!$A:$A,Centers!$A$3),SUMIFS(Indent!$E:$E,Indent!$C:$C,Waterfall!$C167,Indent!$A:$A,Centers!$A$4),SUMIFS(Indent!$E:$E,Indent!$C:$C,Waterfall!$C167,Indent!$A:$A,Centers!$A$5),SUMIFS(Indent!$E:$E,Indent!$C:$C,Waterfall!$C167,Indent!$A:$A,Centers!$A$6),SUMIFS(Indent!$E:$E,Indent!$C:$C,Waterfall!$C167,Indent!$A:$A,Centers!$A$7),SUMIFS(Indent!$E:$E,Indent!$C:$C,Waterfall!$C167,Indent!$A:$A,Centers!$A$8)),SUMIFS(Indent!$E:$E,Indent!$C:$C,Waterfall!$C167,Indent!$A:$A,$A167))</f>
        <v>0</v>
      </c>
      <c r="E167" s="4">
        <f>SUMIFS(Purchase!$F:$F,Purchase!$A:$A,Waterfall!$A167,Purchase!$D:$D,Waterfall!$C167,Purchase!$C:$C,Waterfall!E$1)</f>
        <v>0</v>
      </c>
      <c r="F167" s="4">
        <f>SUMIFS(Purchase!$F:$F,Purchase!$A:$A,Waterfall!$A167,Purchase!$D:$D,Waterfall!$C167,Purchase!$C:$C,Waterfall!F$1)</f>
        <v>0</v>
      </c>
      <c r="G167" s="4">
        <f>SUMIFS(Purchase!$F:$F,Purchase!$A:$A,Waterfall!$A167,Purchase!$D:$D,Waterfall!$C167,Purchase!$C:$C,Waterfall!G$1)</f>
        <v>0</v>
      </c>
      <c r="H167" s="4">
        <f>SUMIFS(Purchase!$F:$F,Purchase!$A:$A,Waterfall!$A167,Purchase!$D:$D,Waterfall!$C167,Purchase!$C:$C,Waterfall!H$1)</f>
        <v>0</v>
      </c>
      <c r="I167" s="4">
        <f>SUMIFS(Purchase!$F:$F,Purchase!$A:$A,Waterfall!$A167,Purchase!$D:$D,Waterfall!$C167,Purchase!$C:$C,Waterfall!I$1)</f>
        <v>0</v>
      </c>
      <c r="J167" s="4">
        <f>SUMIFS(Purchase!$F:$F,Purchase!$A:$A,Waterfall!$A167,Purchase!$D:$D,Waterfall!$C167,Purchase!$C:$C,Waterfall!J$1)</f>
        <v>0</v>
      </c>
      <c r="K167" s="4">
        <f>SUMIFS(Purchase!$F:$F,Purchase!$A:$A,Waterfall!$A167,Purchase!$D:$D,Waterfall!$C167,Purchase!$C:$C,Waterfall!K$1)</f>
        <v>0</v>
      </c>
      <c r="L167" s="4">
        <f>SUMIFS(Purchase!$F:$F,Purchase!$A:$A,Waterfall!$A167,Purchase!$D:$D,Waterfall!$C167,Purchase!$C:$C,Waterfall!L$1)</f>
        <v>0</v>
      </c>
      <c r="M167" s="4">
        <f>SUMIFS(Purchase!$F:$F,Purchase!$A:$A,Waterfall!$A167,Purchase!$D:$D,Waterfall!$C167,Purchase!$C:$C,Waterfall!M$1)</f>
        <v>0</v>
      </c>
      <c r="N167" s="4">
        <f>SUMIFS(Purchase!$F:$F,Purchase!$A:$A,Waterfall!$A167,Purchase!$D:$D,Waterfall!$C167,Purchase!$C:$C,Waterfall!N$1)</f>
        <v>0</v>
      </c>
      <c r="O167" s="4">
        <f>SUMIFS(Purchase!$F:$F,Purchase!$A:$A,Waterfall!$A167,Purchase!$D:$D,Waterfall!$C167,Purchase!$C:$C,Waterfall!O$1)</f>
        <v>0</v>
      </c>
      <c r="P167" s="4">
        <f>SUMIFS(Purchase!$F:$F,Purchase!$A:$A,Waterfall!$A167,Purchase!$D:$D,Waterfall!$C167,Purchase!$C:$C,Waterfall!P$1)</f>
        <v>0</v>
      </c>
      <c r="Q167" s="4">
        <f>SUMIFS(Purchase!$F:$F,Purchase!$A:$A,Waterfall!$A167,Purchase!$D:$D,Waterfall!$C167,Purchase!$C:$C,Waterfall!Q$1)</f>
        <v>0</v>
      </c>
      <c r="R167" s="4">
        <f>SUMIFS(Purchase!$F:$F,Purchase!$A:$A,Waterfall!$A167,Purchase!$D:$D,Waterfall!$C167,Purchase!$C:$C,Waterfall!R$1)</f>
        <v>0</v>
      </c>
      <c r="S167" s="4">
        <f>SUMIFS(Purchase!$F:$F,Purchase!$A:$A,Waterfall!$A167,Purchase!$D:$D,Waterfall!$C167,Purchase!$C:$C,Waterfall!S$1)</f>
        <v>0</v>
      </c>
      <c r="T167" s="4">
        <f>SUMIFS(Purchase!$F:$F,Purchase!$A:$A,Waterfall!$A167,Purchase!$D:$D,Waterfall!$C167,Purchase!$C:$C,Waterfall!T$1)</f>
        <v>0</v>
      </c>
      <c r="U167" s="4">
        <f>SUMIFS(Purchase!$F:$F,Purchase!$A:$A,Waterfall!$A167,Purchase!$D:$D,Waterfall!$C167,Purchase!$C:$C,Waterfall!U$1)</f>
        <v>0</v>
      </c>
      <c r="V167" s="4">
        <f>SUMIFS(Purchase!$F:$F,Purchase!$A:$A,Waterfall!$A167,Purchase!$D:$D,Waterfall!$C167,Purchase!$C:$C,Waterfall!V$1)</f>
        <v>0</v>
      </c>
      <c r="W167" s="4">
        <f>SUMIFS(Purchase!$F:$F,Purchase!$A:$A,Waterfall!$A167,Purchase!$D:$D,Waterfall!$C167,Purchase!$C:$C,Waterfall!W$1)</f>
        <v>0</v>
      </c>
      <c r="X167" s="4">
        <f>SUMIFS(Purchase!$F:$F,Purchase!$A:$A,Waterfall!$A167,Purchase!$D:$D,Waterfall!$C167,Purchase!$C:$C,Waterfall!X$1)</f>
        <v>0</v>
      </c>
      <c r="Y167" s="4">
        <f>SUMIFS(Purchase!$F:$F,Purchase!$A:$A,Waterfall!$A167,Purchase!$D:$D,Waterfall!$C167,Purchase!$C:$C,Waterfall!Y$1)</f>
        <v>0</v>
      </c>
      <c r="Z167" s="4">
        <f>SUMIFS(Purchase!$F:$F,Purchase!$A:$A,Waterfall!$A167,Purchase!$D:$D,Waterfall!$C167,Purchase!$C:$C,Waterfall!Z$1)</f>
        <v>0</v>
      </c>
      <c r="AA167" s="4">
        <f>SUMIFS(Purchase!$F:$F,Purchase!$A:$A,Waterfall!$A167,Purchase!$D:$D,Waterfall!$C167,Purchase!$C:$C,Waterfall!AA$1)</f>
        <v>0</v>
      </c>
      <c r="AB167" s="4">
        <f>SUMIFS(Purchase!$F:$F,Purchase!$A:$A,Waterfall!$A167,Purchase!$D:$D,Waterfall!$C167,Purchase!$C:$C,Waterfall!AB$1)</f>
        <v>0</v>
      </c>
      <c r="AC167" s="4">
        <f>SUMIFS(Purchase!$F:$F,Purchase!$A:$A,Waterfall!$A167,Purchase!$D:$D,Waterfall!$C167,Purchase!$C:$C,Waterfall!AC$1)</f>
        <v>0</v>
      </c>
      <c r="AD167" s="4">
        <f>SUMIFS(Purchase!$F:$F,Purchase!$A:$A,Waterfall!$A167,Purchase!$D:$D,Waterfall!$C167,Purchase!$C:$C,Waterfall!AD$1)</f>
        <v>0</v>
      </c>
      <c r="AE167" s="4">
        <f>SUMIFS(Purchase!$F:$F,Purchase!$A:$A,Waterfall!$A167,Purchase!$D:$D,Waterfall!$C167,Purchase!$C:$C,Waterfall!AE$1)</f>
        <v>0</v>
      </c>
      <c r="AF167" s="4">
        <f>SUMIFS(Purchase!$F:$F,Purchase!$A:$A,Waterfall!$A167,Purchase!$D:$D,Waterfall!$C167,Purchase!$C:$C,Waterfall!AF$1)</f>
        <v>0</v>
      </c>
      <c r="AG167" s="4">
        <f>SUMIFS(Purchase!$F:$F,Purchase!$A:$A,Waterfall!$A167,Purchase!$D:$D,Waterfall!$C167,Purchase!$C:$C,Waterfall!AG$1)</f>
        <v>0</v>
      </c>
      <c r="AH167" s="4">
        <f>SUMIFS(Purchase!$F:$F,Purchase!$A:$A,Waterfall!$A167,Purchase!$D:$D,Waterfall!$C167,Purchase!$C:$C,Waterfall!AH$1)</f>
        <v>0</v>
      </c>
      <c r="AI167" s="4">
        <f>SUMIFS(Purchase!$F:$F,Purchase!$A:$A,Waterfall!$A167,Purchase!$D:$D,Waterfall!$C167,Purchase!$C:$C,Waterfall!AI$1)</f>
        <v>0</v>
      </c>
      <c r="AJ167" s="4">
        <f>SUMIFS(Purchase!$F:$F,Purchase!$A:$A,Waterfall!$A167,Purchase!$D:$D,Waterfall!$C167,Purchase!$C:$C,Waterfall!AJ$1)</f>
        <v>0</v>
      </c>
      <c r="AK167" s="4">
        <f>SUMIFS(Purchase!$F:$F,Purchase!$A:$A,Waterfall!$A167,Purchase!$D:$D,Waterfall!$C167,Purchase!$C:$C,Waterfall!AK$1)</f>
        <v>0</v>
      </c>
      <c r="AL167" s="4">
        <f>SUMIFS(Purchase!$F:$F,Purchase!$A:$A,Waterfall!$A167,Purchase!$D:$D,Waterfall!$C167,Purchase!$C:$C,Waterfall!AL$1)</f>
        <v>0</v>
      </c>
      <c r="AM167" s="4">
        <f>SUMIFS(Purchase!$F:$F,Purchase!$A:$A,Waterfall!$A167,Purchase!$D:$D,Waterfall!$C167,Purchase!$C:$C,Waterfall!AM$1)</f>
        <v>0</v>
      </c>
      <c r="AN167" s="4">
        <f>SUMIFS(Purchase!$F:$F,Purchase!$A:$A,Waterfall!$A167,Purchase!$D:$D,Waterfall!$C167,Purchase!$C:$C,Waterfall!AN$1)</f>
        <v>0</v>
      </c>
      <c r="AO167" s="4">
        <f>SUMIFS(Purchase!$F:$F,Purchase!$A:$A,Waterfall!$A167,Purchase!$D:$D,Waterfall!$C167,Purchase!$C:$C,Waterfall!AO$1)</f>
        <v>0</v>
      </c>
      <c r="AP167" s="4">
        <f>SUMIFS(Purchase!$F:$F,Purchase!$A:$A,Waterfall!$A167,Purchase!$D:$D,Waterfall!$C167,Purchase!$C:$C,Waterfall!AP$1)</f>
        <v>0</v>
      </c>
      <c r="AQ167" s="4">
        <f>SUMIFS(Purchase!$F:$F,Purchase!$A:$A,Waterfall!$A167,Purchase!$D:$D,Waterfall!$C167,Purchase!$C:$C,Waterfall!AQ$1)</f>
        <v>0</v>
      </c>
      <c r="AR167" s="4">
        <f>SUMIFS(Purchase!$F:$F,Purchase!$A:$A,Waterfall!$A167,Purchase!$D:$D,Waterfall!$C167,Purchase!$C:$C,Waterfall!AR$1)</f>
        <v>0</v>
      </c>
      <c r="AS167" s="4">
        <f>SUMIFS(Purchase!$F:$F,Purchase!$A:$A,Waterfall!$A167,Purchase!$D:$D,Waterfall!$C167,Purchase!$C:$C,Waterfall!AS$1)</f>
        <v>0</v>
      </c>
      <c r="AT167" s="4">
        <f>SUMIFS(Purchase!$F:$F,Purchase!$A:$A,Waterfall!$A167,Purchase!$D:$D,Waterfall!$C167,Purchase!$C:$C,Waterfall!AT$1)</f>
        <v>0</v>
      </c>
      <c r="AU167" s="4">
        <f>SUMIFS(Purchase!$F:$F,Purchase!$A:$A,Waterfall!$A167,Purchase!$D:$D,Waterfall!$C167,Purchase!$C:$C,Waterfall!AU$1)</f>
        <v>0</v>
      </c>
      <c r="AV167" s="4">
        <f>SUMIFS(Purchase!$F:$F,Purchase!$A:$A,Waterfall!$A167,Purchase!$D:$D,Waterfall!$C167,Purchase!$C:$C,Waterfall!AV$1)</f>
        <v>0</v>
      </c>
      <c r="AW167" s="4">
        <f>SUMIFS(Purchase!$F:$F,Purchase!$A:$A,Waterfall!$A167,Purchase!$D:$D,Waterfall!$C167,Purchase!$C:$C,Waterfall!AW$1)</f>
        <v>0</v>
      </c>
      <c r="AX167" s="4">
        <f>SUMIFS(Purchase!$F:$F,Purchase!$A:$A,Waterfall!$A167,Purchase!$D:$D,Waterfall!$C167,Purchase!$C:$C,Waterfall!AX$1)</f>
        <v>0</v>
      </c>
      <c r="AY167" s="4">
        <f>SUMIFS(Purchase!$F:$F,Purchase!$A:$A,Waterfall!$A167,Purchase!$D:$D,Waterfall!$C167,Purchase!$C:$C,Waterfall!AY$1)</f>
        <v>0</v>
      </c>
      <c r="AZ167" s="4">
        <f>SUMIFS(Purchase!$F:$F,Purchase!$A:$A,Waterfall!$A167,Purchase!$D:$D,Waterfall!$C167,Purchase!$C:$C,Waterfall!AZ$1)</f>
        <v>0</v>
      </c>
      <c r="BA167" s="4">
        <f>SUMIFS(Purchase!$F:$F,Purchase!$A:$A,Waterfall!$A167,Purchase!$D:$D,Waterfall!$C167,Purchase!$C:$C,Waterfall!BA$1)</f>
        <v>0</v>
      </c>
      <c r="BB167" s="4">
        <f>SUMIFS(Purchase!$F:$F,Purchase!$A:$A,Waterfall!$A167,Purchase!$D:$D,Waterfall!$C167,Purchase!$C:$C,Waterfall!BB$1)</f>
        <v>0</v>
      </c>
      <c r="BC167" s="4">
        <f>SUMIFS(Purchase!$F:$F,Purchase!$A:$A,Waterfall!$A167,Purchase!$D:$D,Waterfall!$C167,Purchase!$C:$C,Waterfall!BC$1)</f>
        <v>0</v>
      </c>
      <c r="BD167" s="4">
        <f>SUMIFS(Purchase!$F:$F,Purchase!$A:$A,Waterfall!$A167,Purchase!$D:$D,Waterfall!$C167,Purchase!$C:$C,Waterfall!BD$1)</f>
        <v>0</v>
      </c>
      <c r="BE167" s="4">
        <f>SUMIFS(Purchase!$F:$F,Purchase!$A:$A,Waterfall!$A167,Purchase!$D:$D,Waterfall!$C167,Purchase!$C:$C,Waterfall!BE$1)</f>
        <v>0</v>
      </c>
      <c r="BF167" s="4">
        <f>SUMIFS(Purchase!$F:$F,Purchase!$A:$A,Waterfall!$A167,Purchase!$D:$D,Waterfall!$C167,Purchase!$C:$C,Waterfall!BF$1)</f>
        <v>0</v>
      </c>
      <c r="BG167" s="4">
        <f>SUMIFS(Purchase!$F:$F,Purchase!$A:$A,Waterfall!$A167,Purchase!$D:$D,Waterfall!$C167,Purchase!$C:$C,Waterfall!BG$1)</f>
        <v>0</v>
      </c>
      <c r="BH167" s="4">
        <f>SUMIFS(Purchase!$F:$F,Purchase!$A:$A,Waterfall!$A167,Purchase!$D:$D,Waterfall!$C167,Purchase!$C:$C,Waterfall!BH$1)</f>
        <v>0</v>
      </c>
      <c r="BI167" s="4">
        <f>SUMIFS(Purchase!$F:$F,Purchase!$A:$A,Waterfall!$A167,Purchase!$D:$D,Waterfall!$C167,Purchase!$C:$C,Waterfall!BI$1)</f>
        <v>0</v>
      </c>
      <c r="BJ167" s="4">
        <f>SUMIFS(Purchase!$F:$F,Purchase!$A:$A,Waterfall!$A167,Purchase!$D:$D,Waterfall!$C167,Purchase!$C:$C,Waterfall!BJ$1)</f>
        <v>0</v>
      </c>
      <c r="BK167" s="4">
        <f>SUMIFS(Purchase!$F:$F,Purchase!$A:$A,Waterfall!$A167,Purchase!$D:$D,Waterfall!$C167,Purchase!$C:$C,Waterfall!BK$1)</f>
        <v>0</v>
      </c>
      <c r="BL167" s="4">
        <f>SUMIFS(Purchase!$F:$F,Purchase!$A:$A,Waterfall!$A167,Purchase!$D:$D,Waterfall!$C167,Purchase!$C:$C,Waterfall!BL$1)</f>
        <v>0</v>
      </c>
      <c r="BM167" s="4">
        <f>SUMIFS(Purchase!$F:$F,Purchase!$A:$A,Waterfall!$A167,Purchase!$D:$D,Waterfall!$C167,Purchase!$C:$C,Waterfall!BM$1)</f>
        <v>0</v>
      </c>
      <c r="BN167" s="4">
        <f>SUMIFS(Purchase!$F:$F,Purchase!$A:$A,Waterfall!$A167,Purchase!$D:$D,Waterfall!$C167,Purchase!$C:$C,Waterfall!BN$1)</f>
        <v>0</v>
      </c>
      <c r="BO167" s="4">
        <f>SUMIFS(Purchase!$F:$F,Purchase!$A:$A,Waterfall!$A167,Purchase!$D:$D,Waterfall!$C167,Purchase!$C:$C,Waterfall!BO$1)</f>
        <v>0</v>
      </c>
      <c r="BP167" s="4">
        <f>SUMIFS(Purchase!$F:$F,Purchase!$A:$A,Waterfall!$A167,Purchase!$D:$D,Waterfall!$C167,Purchase!$C:$C,Waterfall!BP$1)</f>
        <v>0</v>
      </c>
      <c r="BQ167" s="4">
        <f>SUMIFS(Purchase!$F:$F,Purchase!$A:$A,Waterfall!$A167,Purchase!$D:$D,Waterfall!$C167,Purchase!$C:$C,Waterfall!BQ$1)</f>
        <v>0</v>
      </c>
      <c r="BR167" s="4">
        <f>SUMIFS(Purchase!$F:$F,Purchase!$A:$A,Waterfall!$A167,Purchase!$D:$D,Waterfall!$C167,Purchase!$C:$C,Waterfall!BR$1)</f>
        <v>0</v>
      </c>
      <c r="BS167" s="4">
        <f>SUMIFS(Purchase!$F:$F,Purchase!$A:$A,Waterfall!$A167,Purchase!$D:$D,Waterfall!$C167,Purchase!$C:$C,Waterfall!BS$1)</f>
        <v>0</v>
      </c>
      <c r="BT167" s="4">
        <f>SUMIFS(Purchase!$F:$F,Purchase!$A:$A,Waterfall!$A167,Purchase!$D:$D,Waterfall!$C167,Purchase!$C:$C,Waterfall!BT$1)</f>
        <v>0</v>
      </c>
      <c r="BU167" s="4">
        <f>SUMIFS(Purchase!$F:$F,Purchase!$A:$A,Waterfall!$A167,Purchase!$D:$D,Waterfall!$C167,Purchase!$C:$C,Waterfall!BU$1)</f>
        <v>0</v>
      </c>
      <c r="BV167" s="4">
        <f>SUMIFS(Purchase!$F:$F,Purchase!$A:$A,Waterfall!$A167,Purchase!$D:$D,Waterfall!$C167,Purchase!$C:$C,Waterfall!BV$1)</f>
        <v>0</v>
      </c>
      <c r="BW167" s="4">
        <f>SUMIFS(Purchase!$F:$F,Purchase!$A:$A,Waterfall!$A167,Purchase!$D:$D,Waterfall!$C167,Purchase!$C:$C,Waterfall!BW$1)</f>
        <v>0</v>
      </c>
      <c r="BX167" s="4">
        <f>SUMIFS(Purchase!$F:$F,Purchase!$A:$A,Waterfall!$A167,Purchase!$D:$D,Waterfall!$C167,Purchase!$C:$C,Waterfall!BX$1)</f>
        <v>0</v>
      </c>
      <c r="BY167" s="4">
        <f>SUMIFS(Purchase!$F:$F,Purchase!$A:$A,Waterfall!$A167,Purchase!$D:$D,Waterfall!$C167,Purchase!$C:$C,Waterfall!BY$1)</f>
        <v>0</v>
      </c>
      <c r="BZ167" s="4">
        <f>SUMIFS(Purchase!$F:$F,Purchase!$A:$A,Waterfall!$A167,Purchase!$D:$D,Waterfall!$C167,Purchase!$C:$C,Waterfall!BZ$1)</f>
        <v>0</v>
      </c>
      <c r="CA167" s="4">
        <f>SUMIFS(Purchase!$F:$F,Purchase!$A:$A,Waterfall!$A167,Purchase!$D:$D,Waterfall!$C167,Purchase!$C:$C,Waterfall!CA$1)</f>
        <v>0</v>
      </c>
      <c r="CB167" s="4">
        <f>SUMIFS(Purchase!$F:$F,Purchase!$A:$A,Waterfall!$A167,Purchase!$D:$D,Waterfall!$C167,Purchase!$C:$C,Waterfall!CB$1)</f>
        <v>0</v>
      </c>
      <c r="CC167" s="4">
        <f>SUMIFS(Purchase!$F:$F,Purchase!$A:$A,Waterfall!$A167,Purchase!$D:$D,Waterfall!$C167,Purchase!$C:$C,Waterfall!CC$1)</f>
        <v>0</v>
      </c>
      <c r="CD167" s="4">
        <f>SUMIFS(Purchase!$F:$F,Purchase!$A:$A,Waterfall!$A167,Purchase!$D:$D,Waterfall!$C167,Purchase!$C:$C,Waterfall!CD$1)</f>
        <v>0</v>
      </c>
      <c r="CE167" s="4">
        <f>SUMIFS(Purchase!$F:$F,Purchase!$A:$A,Waterfall!$A167,Purchase!$D:$D,Waterfall!$C167,Purchase!$C:$C,Waterfall!CE$1)</f>
        <v>0</v>
      </c>
      <c r="CF167" s="4">
        <f>SUMIFS(Purchase!$F:$F,Purchase!$A:$A,Waterfall!$A167,Purchase!$D:$D,Waterfall!$C167,Purchase!$C:$C,Waterfall!CF$1)</f>
        <v>0</v>
      </c>
      <c r="CG167" s="4">
        <f>SUMIFS(Purchase!$F:$F,Purchase!$A:$A,Waterfall!$A167,Purchase!$D:$D,Waterfall!$C167,Purchase!$C:$C,Waterfall!CG$1)</f>
        <v>0</v>
      </c>
      <c r="CH167" s="4">
        <f>SUMIFS(Purchase!$F:$F,Purchase!$A:$A,Waterfall!$A167,Purchase!$D:$D,Waterfall!$C167,Purchase!$C:$C,Waterfall!CH$1)</f>
        <v>0</v>
      </c>
      <c r="CI167" s="4">
        <f>SUMIFS(Purchase!$F:$F,Purchase!$A:$A,Waterfall!$A167,Purchase!$D:$D,Waterfall!$C167,Purchase!$C:$C,Waterfall!CI$1)</f>
        <v>0</v>
      </c>
      <c r="CJ167" s="4">
        <f>SUMIFS(Purchase!$F:$F,Purchase!$A:$A,Waterfall!$A167,Purchase!$D:$D,Waterfall!$C167,Purchase!$C:$C,Waterfall!CJ$1)</f>
        <v>0</v>
      </c>
      <c r="CK167" s="4">
        <f>SUMIFS(Purchase!$F:$F,Purchase!$A:$A,Waterfall!$A167,Purchase!$D:$D,Waterfall!$C167,Purchase!$C:$C,Waterfall!CK$1)</f>
        <v>0</v>
      </c>
      <c r="CL167" s="4">
        <f>SUMIFS(Purchase!$F:$F,Purchase!$A:$A,Waterfall!$A167,Purchase!$D:$D,Waterfall!$C167,Purchase!$C:$C,Waterfall!CL$1)</f>
        <v>0</v>
      </c>
      <c r="CM167" s="4">
        <f>SUMIFS(Purchase!$F:$F,Purchase!$A:$A,Waterfall!$A167,Purchase!$D:$D,Waterfall!$C167,Purchase!$C:$C,Waterfall!CM$1)</f>
        <v>0</v>
      </c>
      <c r="CN167" s="4">
        <f>SUMIFS(Purchase!$F:$F,Purchase!$A:$A,Waterfall!$A167,Purchase!$D:$D,Waterfall!$C167,Purchase!$C:$C,Waterfall!CN$1)</f>
        <v>0</v>
      </c>
      <c r="CO167" s="4">
        <f>SUMIFS(Purchase!$F:$F,Purchase!$A:$A,Waterfall!$A167,Purchase!$D:$D,Waterfall!$C167,Purchase!$C:$C,Waterfall!CO$1)</f>
        <v>0</v>
      </c>
      <c r="CP167" s="4">
        <f>SUMIFS(Purchase!$F:$F,Purchase!$A:$A,Waterfall!$A167,Purchase!$D:$D,Waterfall!$C167,Purchase!$C:$C,Waterfall!CP$1)</f>
        <v>0</v>
      </c>
      <c r="CQ167" s="4">
        <f>SUMIFS(Purchase!$F:$F,Purchase!$A:$A,Waterfall!$A167,Purchase!$D:$D,Waterfall!$C167,Purchase!$C:$C,Waterfall!CQ$1)</f>
        <v>0</v>
      </c>
      <c r="CR167" s="4">
        <f>SUMIFS(Purchase!$F:$F,Purchase!$A:$A,Waterfall!$A167,Purchase!$D:$D,Waterfall!$C167,Purchase!$C:$C,Waterfall!CR$1)</f>
        <v>0</v>
      </c>
      <c r="CS167" s="4">
        <f>SUMIFS(Purchase!$F:$F,Purchase!$A:$A,Waterfall!$A167,Purchase!$D:$D,Waterfall!$C167,Purchase!$C:$C,Waterfall!CS$1)</f>
        <v>0</v>
      </c>
      <c r="CT167" s="4">
        <f>SUMIFS(Purchase!$F:$F,Purchase!$A:$A,Waterfall!$A167,Purchase!$D:$D,Waterfall!$C167,Purchase!$C:$C,Waterfall!CT$1)</f>
        <v>0</v>
      </c>
      <c r="CU167" s="4">
        <f>SUMIFS(Purchase!$F:$F,Purchase!$A:$A,Waterfall!$A167,Purchase!$D:$D,Waterfall!$C167,Purchase!$C:$C,Waterfall!CU$1)</f>
        <v>0</v>
      </c>
      <c r="CV167" s="4">
        <f>SUMIFS(Purchase!$F:$F,Purchase!$A:$A,Waterfall!$A167,Purchase!$D:$D,Waterfall!$C167,Purchase!$C:$C,Waterfall!CV$1)</f>
        <v>0</v>
      </c>
      <c r="CW167" s="4">
        <f>SUMIFS(Purchase!$F:$F,Purchase!$A:$A,Waterfall!$A167,Purchase!$D:$D,Waterfall!$C167,Purchase!$C:$C,Waterfall!CW$1)</f>
        <v>0</v>
      </c>
      <c r="CX167" s="4">
        <f>SUMIFS(Purchase!$F:$F,Purchase!$A:$A,Waterfall!$A167,Purchase!$D:$D,Waterfall!$C167,Purchase!$C:$C,Waterfall!CX$1)</f>
        <v>0</v>
      </c>
      <c r="CY167" s="4">
        <f>SUMIFS(Purchase!$F:$F,Purchase!$A:$A,Waterfall!$A167,Purchase!$D:$D,Waterfall!$C167,Purchase!$C:$C,Waterfall!CY$1)</f>
        <v>0</v>
      </c>
      <c r="CZ167" s="4">
        <f>SUMIFS(Purchase!$F:$F,Purchase!$A:$A,Waterfall!$A167,Purchase!$D:$D,Waterfall!$C167,Purchase!$C:$C,Waterfall!CZ$1)</f>
        <v>0</v>
      </c>
      <c r="DA167" s="4">
        <f>SUMIFS(Purchase!$F:$F,Purchase!$A:$A,Waterfall!$A167,Purchase!$D:$D,Waterfall!$C167,Purchase!$C:$C,Waterfall!DA$1)</f>
        <v>0</v>
      </c>
      <c r="DB167" s="4">
        <f>SUMIFS(Purchase!$F:$F,Purchase!$A:$A,Waterfall!$A167,Purchase!$D:$D,Waterfall!$C167,Purchase!$C:$C,Waterfall!DB$1)</f>
        <v>0</v>
      </c>
      <c r="DC167" s="4">
        <f>SUMIFS(Purchase!$F:$F,Purchase!$A:$A,Waterfall!$A167,Purchase!$D:$D,Waterfall!$C167,Purchase!$C:$C,Waterfall!DC$1)</f>
        <v>0</v>
      </c>
      <c r="DD167" s="4">
        <f>SUMIFS(Purchase!$F:$F,Purchase!$A:$A,Waterfall!$A167,Purchase!$D:$D,Waterfall!$C167,Purchase!$C:$C,Waterfall!DD$1)</f>
        <v>0</v>
      </c>
      <c r="DE167" s="4">
        <f>SUMIFS(Purchase!$F:$F,Purchase!$A:$A,Waterfall!$A167,Purchase!$D:$D,Waterfall!$C167,Purchase!$C:$C,Waterfall!DE$1)</f>
        <v>0</v>
      </c>
      <c r="DF167" s="4">
        <f>SUMIFS(Purchase!$F:$F,Purchase!$A:$A,Waterfall!$A167,Purchase!$D:$D,Waterfall!$C167,Purchase!$C:$C,Waterfall!DF$1)</f>
        <v>0</v>
      </c>
      <c r="DG167" s="4">
        <f>SUMIFS(Purchase!$F:$F,Purchase!$A:$A,Waterfall!$A167,Purchase!$D:$D,Waterfall!$C167,Purchase!$C:$C,Waterfall!DG$1)</f>
        <v>0</v>
      </c>
      <c r="DH167" s="4">
        <f>SUMIFS(Purchase!$F:$F,Purchase!$A:$A,Waterfall!$A167,Purchase!$D:$D,Waterfall!$C167,Purchase!$C:$C,Waterfall!DH$1)</f>
        <v>0</v>
      </c>
      <c r="DI167" s="4">
        <f>SUMIFS(Purchase!$F:$F,Purchase!$A:$A,Waterfall!$A167,Purchase!$D:$D,Waterfall!$C167,Purchase!$C:$C,Waterfall!DI$1)</f>
        <v>0</v>
      </c>
      <c r="DJ167" s="4">
        <f>SUMIFS(Purchase!$F:$F,Purchase!$A:$A,Waterfall!$A167,Purchase!$D:$D,Waterfall!$C167,Purchase!$C:$C,Waterfall!DJ$1)</f>
        <v>0</v>
      </c>
      <c r="DK167" s="4">
        <f>SUMIFS(Purchase!$F:$F,Purchase!$A:$A,Waterfall!$A167,Purchase!$D:$D,Waterfall!$C167,Purchase!$C:$C,Waterfall!DK$1)</f>
        <v>0</v>
      </c>
      <c r="DL167" s="4">
        <f>SUMIFS(Purchase!$F:$F,Purchase!$A:$A,Waterfall!$A167,Purchase!$D:$D,Waterfall!$C167,Purchase!$C:$C,Waterfall!DL$1)</f>
        <v>0</v>
      </c>
      <c r="DM167" s="4">
        <f>SUMIFS(Purchase!$F:$F,Purchase!$A:$A,Waterfall!$A167,Purchase!$D:$D,Waterfall!$C167,Purchase!$C:$C,Waterfall!DM$1)</f>
        <v>0</v>
      </c>
      <c r="DN167" s="4">
        <f>SUMIFS(Purchase!$F:$F,Purchase!$A:$A,Waterfall!$A167,Purchase!$D:$D,Waterfall!$C167,Purchase!$C:$C,Waterfall!DN$1)</f>
        <v>0</v>
      </c>
      <c r="DO167" s="4">
        <f>SUMIFS(Purchase!$F:$F,Purchase!$A:$A,Waterfall!$A167,Purchase!$D:$D,Waterfall!$C167,Purchase!$C:$C,Waterfall!DO$1)</f>
        <v>0</v>
      </c>
      <c r="DP167" s="4">
        <f>SUMIFS(Purchase!$F:$F,Purchase!$A:$A,Waterfall!$A167,Purchase!$D:$D,Waterfall!$C167,Purchase!$C:$C,Waterfall!DP$1)</f>
        <v>0</v>
      </c>
      <c r="DQ167" s="4">
        <f>SUMIFS(Purchase!$F:$F,Purchase!$A:$A,Waterfall!$A167,Purchase!$D:$D,Waterfall!$C167,Purchase!$C:$C,Waterfall!DQ$1)</f>
        <v>0</v>
      </c>
      <c r="DR167" s="4">
        <f>SUMIFS(Purchase!$F:$F,Purchase!$A:$A,Waterfall!$A167,Purchase!$D:$D,Waterfall!$C167,Purchase!$C:$C,Waterfall!DR$1)</f>
        <v>0</v>
      </c>
      <c r="DS167" s="4">
        <f>SUMIFS(Purchase!$F:$F,Purchase!$A:$A,Waterfall!$A167,Purchase!$D:$D,Waterfall!$C167,Purchase!$C:$C,Waterfall!DS$1)</f>
        <v>0</v>
      </c>
      <c r="DT167" s="4">
        <f>SUMIFS(Purchase!$F:$F,Purchase!$A:$A,Waterfall!$A167,Purchase!$D:$D,Waterfall!$C167,Purchase!$C:$C,Waterfall!DT$1)</f>
        <v>0</v>
      </c>
      <c r="DU167" s="4">
        <f>SUMIFS(Purchase!$F:$F,Purchase!$A:$A,Waterfall!$A167,Purchase!$D:$D,Waterfall!$C167,Purchase!$C:$C,Waterfall!DU$1)</f>
        <v>0</v>
      </c>
      <c r="DV167" s="4">
        <f>SUMIFS(Purchase!$F:$F,Purchase!$A:$A,Waterfall!$A167,Purchase!$D:$D,Waterfall!$C167,Purchase!$C:$C,Waterfall!DV$1)</f>
        <v>0</v>
      </c>
      <c r="DW167" s="4">
        <f>SUMIFS(Purchase!$F:$F,Purchase!$A:$A,Waterfall!$A167,Purchase!$D:$D,Waterfall!$C167,Purchase!$C:$C,Waterfall!DW$1)</f>
        <v>0</v>
      </c>
      <c r="DX167" s="4">
        <f>SUMIFS(Purchase!$F:$F,Purchase!$A:$A,Waterfall!$A167,Purchase!$D:$D,Waterfall!$C167,Purchase!$C:$C,Waterfall!DX$1)</f>
        <v>0</v>
      </c>
      <c r="DY167" s="4">
        <f>SUMIFS(Purchase!$F:$F,Purchase!$A:$A,Waterfall!$A167,Purchase!$D:$D,Waterfall!$C167,Purchase!$C:$C,Waterfall!DY$1)</f>
        <v>0</v>
      </c>
      <c r="DZ167" s="4">
        <f>SUMIFS(Purchase!$F:$F,Purchase!$A:$A,Waterfall!$A167,Purchase!$D:$D,Waterfall!$C167,Purchase!$C:$C,Waterfall!DZ$1)</f>
        <v>0</v>
      </c>
      <c r="EA167" s="4">
        <f>SUMIFS(Purchase!$F:$F,Purchase!$A:$A,Waterfall!$A167,Purchase!$D:$D,Waterfall!$C167,Purchase!$C:$C,Waterfall!EA$1)</f>
        <v>0</v>
      </c>
      <c r="EB167" s="4">
        <f>SUMIFS(Purchase!$F:$F,Purchase!$A:$A,Waterfall!$A167,Purchase!$D:$D,Waterfall!$C167,Purchase!$C:$C,Waterfall!EB$1)</f>
        <v>0</v>
      </c>
      <c r="EC167" s="4">
        <f>SUMIFS(Purchase!$F:$F,Purchase!$A:$A,Waterfall!$A167,Purchase!$D:$D,Waterfall!$C167,Purchase!$C:$C,Waterfall!EC$1)</f>
        <v>0</v>
      </c>
      <c r="ED167" s="4">
        <f>SUMIFS(Purchase!$F:$F,Purchase!$A:$A,Waterfall!$A167,Purchase!$D:$D,Waterfall!$C167,Purchase!$C:$C,Waterfall!ED$1)</f>
        <v>0</v>
      </c>
      <c r="EE167" s="4">
        <f>SUMIFS(Purchase!$F:$F,Purchase!$A:$A,Waterfall!$A167,Purchase!$D:$D,Waterfall!$C167,Purchase!$C:$C,Waterfall!EE$1)</f>
        <v>0</v>
      </c>
      <c r="EF167" s="4">
        <f>SUMIFS(Purchase!$F:$F,Purchase!$A:$A,Waterfall!$A167,Purchase!$D:$D,Waterfall!$C167,Purchase!$C:$C,Waterfall!EF$1)</f>
        <v>0</v>
      </c>
      <c r="EG167" s="4">
        <f>SUMIFS(Purchase!$F:$F,Purchase!$A:$A,Waterfall!$A167,Purchase!$D:$D,Waterfall!$C167,Purchase!$C:$C,Waterfall!EG$1)</f>
        <v>0</v>
      </c>
      <c r="EH167" s="4">
        <f>SUMIFS(Purchase!$F:$F,Purchase!$A:$A,Waterfall!$A167,Purchase!$D:$D,Waterfall!$C167,Purchase!$C:$C,Waterfall!EH$1)</f>
        <v>0</v>
      </c>
      <c r="EI167" s="4">
        <f>SUMIFS(Purchase!$F:$F,Purchase!$A:$A,Waterfall!$A167,Purchase!$D:$D,Waterfall!$C167,Purchase!$C:$C,Waterfall!EI$1)</f>
        <v>0</v>
      </c>
      <c r="EJ167" s="4">
        <f>SUMIFS(Purchase!$F:$F,Purchase!$A:$A,Waterfall!$A167,Purchase!$D:$D,Waterfall!$C167,Purchase!$C:$C,Waterfall!EJ$1)</f>
        <v>0</v>
      </c>
      <c r="EK167" s="4">
        <f>SUMIFS(Purchase!$F:$F,Purchase!$A:$A,Waterfall!$A167,Purchase!$D:$D,Waterfall!$C167,Purchase!$C:$C,Waterfall!EK$1)</f>
        <v>0</v>
      </c>
      <c r="EL167" s="4">
        <f>SUMIFS(Purchase!$F:$F,Purchase!$A:$A,Waterfall!$A167,Purchase!$D:$D,Waterfall!$C167,Purchase!$C:$C,Waterfall!EL$1)</f>
        <v>0</v>
      </c>
      <c r="EM167" s="4">
        <f>SUMIFS(Purchase!$F:$F,Purchase!$A:$A,Waterfall!$A167,Purchase!$D:$D,Waterfall!$C167,Purchase!$C:$C,Waterfall!EM$1)</f>
        <v>0</v>
      </c>
      <c r="EN167" s="4">
        <f>SUMIFS(Purchase!$F:$F,Purchase!$A:$A,Waterfall!$A167,Purchase!$D:$D,Waterfall!$C167,Purchase!$C:$C,Waterfall!EN$1)</f>
        <v>0</v>
      </c>
      <c r="EO167" s="4">
        <f>SUMIFS(Purchase!$F:$F,Purchase!$A:$A,Waterfall!$A167,Purchase!$D:$D,Waterfall!$C167,Purchase!$C:$C,Waterfall!EO$1)</f>
        <v>0</v>
      </c>
      <c r="EP167" s="4">
        <f>SUMIFS(Purchase!$F:$F,Purchase!$A:$A,Waterfall!$A167,Purchase!$D:$D,Waterfall!$C167,Purchase!$C:$C,Waterfall!EP$1)</f>
        <v>0</v>
      </c>
      <c r="EQ167" s="4">
        <f>SUMIFS(Purchase!$F:$F,Purchase!$A:$A,Waterfall!$A167,Purchase!$D:$D,Waterfall!$C167,Purchase!$C:$C,Waterfall!EQ$1)</f>
        <v>0</v>
      </c>
      <c r="ER167" s="4">
        <f>SUMIFS(Purchase!$F:$F,Purchase!$A:$A,Waterfall!$A167,Purchase!$D:$D,Waterfall!$C167,Purchase!$C:$C,Waterfall!ER$1)</f>
        <v>0</v>
      </c>
      <c r="ES167" s="4">
        <f>SUMIFS(Purchase!$F:$F,Purchase!$A:$A,Waterfall!$A167,Purchase!$D:$D,Waterfall!$C167,Purchase!$C:$C,Waterfall!ES$1)</f>
        <v>0</v>
      </c>
      <c r="ET167" s="4">
        <f>SUMIFS(Purchase!$F:$F,Purchase!$A:$A,Waterfall!$A167,Purchase!$D:$D,Waterfall!$C167,Purchase!$C:$C,Waterfall!ET$1)</f>
        <v>0</v>
      </c>
      <c r="EU167" s="4">
        <f>SUMIFS(Purchase!$F:$F,Purchase!$A:$A,Waterfall!$A167,Purchase!$D:$D,Waterfall!$C167,Purchase!$C:$C,Waterfall!EU$1)</f>
        <v>0</v>
      </c>
      <c r="EV167" s="4">
        <f>SUMIFS(Purchase!$F:$F,Purchase!$A:$A,Waterfall!$A167,Purchase!$D:$D,Waterfall!$C167,Purchase!$C:$C,Waterfall!EV$1)</f>
        <v>0</v>
      </c>
      <c r="EW167" s="4">
        <f>SUMIFS(Purchase!$F:$F,Purchase!$A:$A,Waterfall!$A167,Purchase!$D:$D,Waterfall!$C167,Purchase!$C:$C,Waterfall!EW$1)</f>
        <v>0</v>
      </c>
      <c r="EX167" s="4">
        <f>SUMIFS(Purchase!$F:$F,Purchase!$A:$A,Waterfall!$A167,Purchase!$D:$D,Waterfall!$C167,Purchase!$C:$C,Waterfall!EX$1)</f>
        <v>0</v>
      </c>
      <c r="EY167" s="4">
        <f>SUMIFS(Purchase!$F:$F,Purchase!$A:$A,Waterfall!$A167,Purchase!$D:$D,Waterfall!$C167,Purchase!$C:$C,Waterfall!EY$1)</f>
        <v>0</v>
      </c>
      <c r="EZ167" s="4">
        <f>SUMIFS(Purchase!$F:$F,Purchase!$A:$A,Waterfall!$A167,Purchase!$D:$D,Waterfall!$C167,Purchase!$C:$C,Waterfall!EZ$1)</f>
        <v>0</v>
      </c>
      <c r="FA167" s="4">
        <f>SUMIFS(Purchase!$F:$F,Purchase!$A:$A,Waterfall!$A167,Purchase!$D:$D,Waterfall!$C167,Purchase!$C:$C,Waterfall!FA$1)</f>
        <v>0</v>
      </c>
      <c r="FB167" s="4">
        <f>SUMIFS(Purchase!$F:$F,Purchase!$A:$A,Waterfall!$A167,Purchase!$D:$D,Waterfall!$C167,Purchase!$C:$C,Waterfall!FB$1)</f>
        <v>0</v>
      </c>
      <c r="FC167" s="4">
        <f>SUMIFS(Purchase!$F:$F,Purchase!$A:$A,Waterfall!$A167,Purchase!$D:$D,Waterfall!$C167,Purchase!$C:$C,Waterfall!FC$1)</f>
        <v>0</v>
      </c>
      <c r="FD167" s="4">
        <f>SUMIFS(Purchase!$F:$F,Purchase!$A:$A,Waterfall!$A167,Purchase!$D:$D,Waterfall!$C167,Purchase!$C:$C,Waterfall!FD$1)</f>
        <v>0</v>
      </c>
      <c r="FE167" s="4">
        <f>SUMIFS(Purchase!$F:$F,Purchase!$A:$A,Waterfall!$A167,Purchase!$D:$D,Waterfall!$C167,Purchase!$C:$C,Waterfall!FE$1)</f>
        <v>0</v>
      </c>
      <c r="FF167" s="4">
        <f>SUMIFS(Purchase!$F:$F,Purchase!$A:$A,Waterfall!$A167,Purchase!$D:$D,Waterfall!$C167,Purchase!$C:$C,Waterfall!FF$1)</f>
        <v>0</v>
      </c>
      <c r="FG167" s="4">
        <f>SUMIFS(Purchase!$F:$F,Purchase!$A:$A,Waterfall!$A167,Purchase!$D:$D,Waterfall!$C167,Purchase!$C:$C,Waterfall!FG$1)</f>
        <v>0</v>
      </c>
      <c r="FH167" s="4">
        <f>SUMIFS(Purchase!$F:$F,Purchase!$A:$A,Waterfall!$A167,Purchase!$D:$D,Waterfall!$C167,Purchase!$C:$C,Waterfall!FH$1)</f>
        <v>0</v>
      </c>
      <c r="FI167" s="4">
        <f>SUMIFS(Purchase!$F:$F,Purchase!$A:$A,Waterfall!$A167,Purchase!$D:$D,Waterfall!$C167,Purchase!$C:$C,Waterfall!FI$1)</f>
        <v>0</v>
      </c>
      <c r="FJ167" s="4">
        <f>SUMIFS(Purchase!$F:$F,Purchase!$A:$A,Waterfall!$A167,Purchase!$D:$D,Waterfall!$C167,Purchase!$C:$C,Waterfall!FJ$1)</f>
        <v>0</v>
      </c>
      <c r="FK167" s="4">
        <f>SUMIFS(Purchase!$F:$F,Purchase!$A:$A,Waterfall!$A167,Purchase!$D:$D,Waterfall!$C167,Purchase!$C:$C,Waterfall!FK$1)</f>
        <v>0</v>
      </c>
      <c r="FL167" s="4">
        <f>SUMIFS(Purchase!$F:$F,Purchase!$A:$A,Waterfall!$A167,Purchase!$D:$D,Waterfall!$C167,Purchase!$C:$C,Waterfall!FL$1)</f>
        <v>0</v>
      </c>
      <c r="FM167" s="4">
        <f>SUMIFS(Purchase!$F:$F,Purchase!$A:$A,Waterfall!$A167,Purchase!$D:$D,Waterfall!$C167,Purchase!$C:$C,Waterfall!FM$1)</f>
        <v>0</v>
      </c>
      <c r="FN167" s="4">
        <f>SUMIFS(Purchase!$F:$F,Purchase!$A:$A,Waterfall!$A167,Purchase!$D:$D,Waterfall!$C167,Purchase!$C:$C,Waterfall!FN$1)</f>
        <v>0</v>
      </c>
      <c r="FO167" s="4">
        <f>SUMIFS(Purchase!$F:$F,Purchase!$A:$A,Waterfall!$A167,Purchase!$D:$D,Waterfall!$C167,Purchase!$C:$C,Waterfall!FO$1)</f>
        <v>0</v>
      </c>
      <c r="FP167" s="4">
        <f>SUMIFS(Purchase!$F:$F,Purchase!$A:$A,Waterfall!$A167,Purchase!$D:$D,Waterfall!$C167,Purchase!$C:$C,Waterfall!FP$1)</f>
        <v>0</v>
      </c>
      <c r="FQ167" s="4">
        <f>SUMIFS(Purchase!$F:$F,Purchase!$A:$A,Waterfall!$A167,Purchase!$D:$D,Waterfall!$C167,Purchase!$C:$C,Waterfall!FQ$1)</f>
        <v>0</v>
      </c>
      <c r="FR167" s="4">
        <f>SUMIFS(Purchase!$F:$F,Purchase!$A:$A,Waterfall!$A167,Purchase!$D:$D,Waterfall!$C167,Purchase!$C:$C,Waterfall!FR$1)</f>
        <v>0</v>
      </c>
      <c r="FS167" s="4">
        <f>SUMIFS(Purchase!$F:$F,Purchase!$A:$A,Waterfall!$A167,Purchase!$D:$D,Waterfall!$C167,Purchase!$C:$C,Waterfall!FS$1)</f>
        <v>0</v>
      </c>
      <c r="FT167" s="4">
        <f>SUMIFS(Purchase!$F:$F,Purchase!$A:$A,Waterfall!$A167,Purchase!$D:$D,Waterfall!$C167,Purchase!$C:$C,Waterfall!FT$1)</f>
        <v>0</v>
      </c>
      <c r="FU167" s="4">
        <f>SUMIFS(Purchase!$F:$F,Purchase!$A:$A,Waterfall!$A167,Purchase!$D:$D,Waterfall!$C167,Purchase!$C:$C,Waterfall!FU$1)</f>
        <v>0</v>
      </c>
      <c r="FV167" s="4">
        <f>SUMIFS(Purchase!$F:$F,Purchase!$A:$A,Waterfall!$A167,Purchase!$D:$D,Waterfall!$C167,Purchase!$C:$C,Waterfall!FV$1)</f>
        <v>0</v>
      </c>
      <c r="FW167" s="4">
        <f>SUMIFS(Purchase!$F:$F,Purchase!$A:$A,Waterfall!$A167,Purchase!$D:$D,Waterfall!$C167,Purchase!$C:$C,Waterfall!FW$1)</f>
        <v>0</v>
      </c>
      <c r="FX167" s="4">
        <f>SUMIFS(Purchase!$F:$F,Purchase!$A:$A,Waterfall!$A167,Purchase!$D:$D,Waterfall!$C167,Purchase!$C:$C,Waterfall!FX$1)</f>
        <v>0</v>
      </c>
      <c r="FY167" s="4">
        <f>SUMIFS(Purchase!$F:$F,Purchase!$A:$A,Waterfall!$A167,Purchase!$D:$D,Waterfall!$C167,Purchase!$C:$C,Waterfall!FY$1)</f>
        <v>0</v>
      </c>
      <c r="FZ167" s="4">
        <f>SUMIFS(Purchase!$F:$F,Purchase!$A:$A,Waterfall!$A167,Purchase!$D:$D,Waterfall!$C167,Purchase!$C:$C,Waterfall!FZ$1)</f>
        <v>0</v>
      </c>
      <c r="GA167" s="4">
        <f>SUMIFS(Purchase!$F:$F,Purchase!$A:$A,Waterfall!$A167,Purchase!$D:$D,Waterfall!$C167,Purchase!$C:$C,Waterfall!GA$1)</f>
        <v>0</v>
      </c>
      <c r="GB167" s="4">
        <f>SUMIFS(Purchase!$F:$F,Purchase!$A:$A,Waterfall!$A167,Purchase!$D:$D,Waterfall!$C167,Purchase!$C:$C,Waterfall!GB$1)</f>
        <v>0</v>
      </c>
      <c r="GC167" s="4">
        <f>SUMIFS(Purchase!$F:$F,Purchase!$A:$A,Waterfall!$A167,Purchase!$D:$D,Waterfall!$C167,Purchase!$C:$C,Waterfall!GC$1)</f>
        <v>0</v>
      </c>
      <c r="GD167" s="4">
        <f>SUMIFS(Purchase!$F:$F,Purchase!$A:$A,Waterfall!$A167,Purchase!$D:$D,Waterfall!$C167,Purchase!$C:$C,Waterfall!GD$1)</f>
        <v>0</v>
      </c>
      <c r="GE167" s="4">
        <f>SUMIFS(Purchase!$F:$F,Purchase!$A:$A,Waterfall!$A167,Purchase!$D:$D,Waterfall!$C167,Purchase!$C:$C,Waterfall!GE$1)</f>
        <v>0</v>
      </c>
      <c r="GF167" s="4">
        <f>SUMIFS(Purchase!$F:$F,Purchase!$A:$A,Waterfall!$A167,Purchase!$D:$D,Waterfall!$C167,Purchase!$C:$C,Waterfall!GF$1)</f>
        <v>0</v>
      </c>
      <c r="GG167" s="4">
        <f>SUMIFS(Purchase!$F:$F,Purchase!$A:$A,Waterfall!$A167,Purchase!$D:$D,Waterfall!$C167,Purchase!$C:$C,Waterfall!GG$1)</f>
        <v>0</v>
      </c>
      <c r="GH167" s="4">
        <f>SUMIFS(Purchase!$F:$F,Purchase!$A:$A,Waterfall!$A167,Purchase!$D:$D,Waterfall!$C167,Purchase!$C:$C,Waterfall!GH$1)</f>
        <v>0</v>
      </c>
      <c r="GI167" s="4">
        <f>SUMIFS(Purchase!$F:$F,Purchase!$A:$A,Waterfall!$A167,Purchase!$D:$D,Waterfall!$C167,Purchase!$C:$C,Waterfall!GI$1)</f>
        <v>0</v>
      </c>
    </row>
    <row r="168" spans="1:191" x14ac:dyDescent="0.35">
      <c r="A168" s="8">
        <f t="shared" si="5"/>
        <v>1</v>
      </c>
      <c r="B168" s="2" t="str">
        <f>VLOOKUP($A168,Centers!$B$1:$C$120,2,)</f>
        <v>GATE</v>
      </c>
      <c r="C168" s="3">
        <v>45045</v>
      </c>
      <c r="D168" s="4">
        <f>IF($A168=1,SUM(SUMIFS(Indent!$E:$E,Indent!$C:$C,Waterfall!$C168,Indent!$A:$A,Centers!$A$2),SUMIFS(Indent!$E:$E,Indent!$C:$C,Waterfall!$C168,Indent!$A:$A,Centers!$A$3),SUMIFS(Indent!$E:$E,Indent!$C:$C,Waterfall!$C168,Indent!$A:$A,Centers!$A$4),SUMIFS(Indent!$E:$E,Indent!$C:$C,Waterfall!$C168,Indent!$A:$A,Centers!$A$5),SUMIFS(Indent!$E:$E,Indent!$C:$C,Waterfall!$C168,Indent!$A:$A,Centers!$A$6),SUMIFS(Indent!$E:$E,Indent!$C:$C,Waterfall!$C168,Indent!$A:$A,Centers!$A$7),SUMIFS(Indent!$E:$E,Indent!$C:$C,Waterfall!$C168,Indent!$A:$A,Centers!$A$8)),SUMIFS(Indent!$E:$E,Indent!$C:$C,Waterfall!$C168,Indent!$A:$A,$A168))</f>
        <v>0</v>
      </c>
      <c r="E168" s="4">
        <f>SUMIFS(Purchase!$F:$F,Purchase!$A:$A,Waterfall!$A168,Purchase!$D:$D,Waterfall!$C168,Purchase!$C:$C,Waterfall!E$1)</f>
        <v>0</v>
      </c>
      <c r="F168" s="4">
        <f>SUMIFS(Purchase!$F:$F,Purchase!$A:$A,Waterfall!$A168,Purchase!$D:$D,Waterfall!$C168,Purchase!$C:$C,Waterfall!F$1)</f>
        <v>0</v>
      </c>
      <c r="G168" s="4">
        <f>SUMIFS(Purchase!$F:$F,Purchase!$A:$A,Waterfall!$A168,Purchase!$D:$D,Waterfall!$C168,Purchase!$C:$C,Waterfall!G$1)</f>
        <v>0</v>
      </c>
      <c r="H168" s="4">
        <f>SUMIFS(Purchase!$F:$F,Purchase!$A:$A,Waterfall!$A168,Purchase!$D:$D,Waterfall!$C168,Purchase!$C:$C,Waterfall!H$1)</f>
        <v>0</v>
      </c>
      <c r="I168" s="4">
        <f>SUMIFS(Purchase!$F:$F,Purchase!$A:$A,Waterfall!$A168,Purchase!$D:$D,Waterfall!$C168,Purchase!$C:$C,Waterfall!I$1)</f>
        <v>0</v>
      </c>
      <c r="J168" s="4">
        <f>SUMIFS(Purchase!$F:$F,Purchase!$A:$A,Waterfall!$A168,Purchase!$D:$D,Waterfall!$C168,Purchase!$C:$C,Waterfall!J$1)</f>
        <v>0</v>
      </c>
      <c r="K168" s="4">
        <f>SUMIFS(Purchase!$F:$F,Purchase!$A:$A,Waterfall!$A168,Purchase!$D:$D,Waterfall!$C168,Purchase!$C:$C,Waterfall!K$1)</f>
        <v>0</v>
      </c>
      <c r="L168" s="4">
        <f>SUMIFS(Purchase!$F:$F,Purchase!$A:$A,Waterfall!$A168,Purchase!$D:$D,Waterfall!$C168,Purchase!$C:$C,Waterfall!L$1)</f>
        <v>0</v>
      </c>
      <c r="M168" s="4">
        <f>SUMIFS(Purchase!$F:$F,Purchase!$A:$A,Waterfall!$A168,Purchase!$D:$D,Waterfall!$C168,Purchase!$C:$C,Waterfall!M$1)</f>
        <v>0</v>
      </c>
      <c r="N168" s="4">
        <f>SUMIFS(Purchase!$F:$F,Purchase!$A:$A,Waterfall!$A168,Purchase!$D:$D,Waterfall!$C168,Purchase!$C:$C,Waterfall!N$1)</f>
        <v>0</v>
      </c>
      <c r="O168" s="4">
        <f>SUMIFS(Purchase!$F:$F,Purchase!$A:$A,Waterfall!$A168,Purchase!$D:$D,Waterfall!$C168,Purchase!$C:$C,Waterfall!O$1)</f>
        <v>0</v>
      </c>
      <c r="P168" s="4">
        <f>SUMIFS(Purchase!$F:$F,Purchase!$A:$A,Waterfall!$A168,Purchase!$D:$D,Waterfall!$C168,Purchase!$C:$C,Waterfall!P$1)</f>
        <v>0</v>
      </c>
      <c r="Q168" s="4">
        <f>SUMIFS(Purchase!$F:$F,Purchase!$A:$A,Waterfall!$A168,Purchase!$D:$D,Waterfall!$C168,Purchase!$C:$C,Waterfall!Q$1)</f>
        <v>0</v>
      </c>
      <c r="R168" s="4">
        <f>SUMIFS(Purchase!$F:$F,Purchase!$A:$A,Waterfall!$A168,Purchase!$D:$D,Waterfall!$C168,Purchase!$C:$C,Waterfall!R$1)</f>
        <v>0</v>
      </c>
      <c r="S168" s="4">
        <f>SUMIFS(Purchase!$F:$F,Purchase!$A:$A,Waterfall!$A168,Purchase!$D:$D,Waterfall!$C168,Purchase!$C:$C,Waterfall!S$1)</f>
        <v>0</v>
      </c>
      <c r="T168" s="4">
        <f>SUMIFS(Purchase!$F:$F,Purchase!$A:$A,Waterfall!$A168,Purchase!$D:$D,Waterfall!$C168,Purchase!$C:$C,Waterfall!T$1)</f>
        <v>0</v>
      </c>
      <c r="U168" s="4">
        <f>SUMIFS(Purchase!$F:$F,Purchase!$A:$A,Waterfall!$A168,Purchase!$D:$D,Waterfall!$C168,Purchase!$C:$C,Waterfall!U$1)</f>
        <v>0</v>
      </c>
      <c r="V168" s="4">
        <f>SUMIFS(Purchase!$F:$F,Purchase!$A:$A,Waterfall!$A168,Purchase!$D:$D,Waterfall!$C168,Purchase!$C:$C,Waterfall!V$1)</f>
        <v>0</v>
      </c>
      <c r="W168" s="4">
        <f>SUMIFS(Purchase!$F:$F,Purchase!$A:$A,Waterfall!$A168,Purchase!$D:$D,Waterfall!$C168,Purchase!$C:$C,Waterfall!W$1)</f>
        <v>0</v>
      </c>
      <c r="X168" s="4">
        <f>SUMIFS(Purchase!$F:$F,Purchase!$A:$A,Waterfall!$A168,Purchase!$D:$D,Waterfall!$C168,Purchase!$C:$C,Waterfall!X$1)</f>
        <v>0</v>
      </c>
      <c r="Y168" s="4">
        <f>SUMIFS(Purchase!$F:$F,Purchase!$A:$A,Waterfall!$A168,Purchase!$D:$D,Waterfall!$C168,Purchase!$C:$C,Waterfall!Y$1)</f>
        <v>0</v>
      </c>
      <c r="Z168" s="4">
        <f>SUMIFS(Purchase!$F:$F,Purchase!$A:$A,Waterfall!$A168,Purchase!$D:$D,Waterfall!$C168,Purchase!$C:$C,Waterfall!Z$1)</f>
        <v>0</v>
      </c>
      <c r="AA168" s="4">
        <f>SUMIFS(Purchase!$F:$F,Purchase!$A:$A,Waterfall!$A168,Purchase!$D:$D,Waterfall!$C168,Purchase!$C:$C,Waterfall!AA$1)</f>
        <v>0</v>
      </c>
      <c r="AB168" s="4">
        <f>SUMIFS(Purchase!$F:$F,Purchase!$A:$A,Waterfall!$A168,Purchase!$D:$D,Waterfall!$C168,Purchase!$C:$C,Waterfall!AB$1)</f>
        <v>0</v>
      </c>
      <c r="AC168" s="4">
        <f>SUMIFS(Purchase!$F:$F,Purchase!$A:$A,Waterfall!$A168,Purchase!$D:$D,Waterfall!$C168,Purchase!$C:$C,Waterfall!AC$1)</f>
        <v>0</v>
      </c>
      <c r="AD168" s="4">
        <f>SUMIFS(Purchase!$F:$F,Purchase!$A:$A,Waterfall!$A168,Purchase!$D:$D,Waterfall!$C168,Purchase!$C:$C,Waterfall!AD$1)</f>
        <v>0</v>
      </c>
      <c r="AE168" s="4">
        <f>SUMIFS(Purchase!$F:$F,Purchase!$A:$A,Waterfall!$A168,Purchase!$D:$D,Waterfall!$C168,Purchase!$C:$C,Waterfall!AE$1)</f>
        <v>0</v>
      </c>
      <c r="AF168" s="4">
        <f>SUMIFS(Purchase!$F:$F,Purchase!$A:$A,Waterfall!$A168,Purchase!$D:$D,Waterfall!$C168,Purchase!$C:$C,Waterfall!AF$1)</f>
        <v>0</v>
      </c>
      <c r="AG168" s="4">
        <f>SUMIFS(Purchase!$F:$F,Purchase!$A:$A,Waterfall!$A168,Purchase!$D:$D,Waterfall!$C168,Purchase!$C:$C,Waterfall!AG$1)</f>
        <v>0</v>
      </c>
      <c r="AH168" s="4">
        <f>SUMIFS(Purchase!$F:$F,Purchase!$A:$A,Waterfall!$A168,Purchase!$D:$D,Waterfall!$C168,Purchase!$C:$C,Waterfall!AH$1)</f>
        <v>0</v>
      </c>
      <c r="AI168" s="4">
        <f>SUMIFS(Purchase!$F:$F,Purchase!$A:$A,Waterfall!$A168,Purchase!$D:$D,Waterfall!$C168,Purchase!$C:$C,Waterfall!AI$1)</f>
        <v>0</v>
      </c>
      <c r="AJ168" s="4">
        <f>SUMIFS(Purchase!$F:$F,Purchase!$A:$A,Waterfall!$A168,Purchase!$D:$D,Waterfall!$C168,Purchase!$C:$C,Waterfall!AJ$1)</f>
        <v>0</v>
      </c>
      <c r="AK168" s="4">
        <f>SUMIFS(Purchase!$F:$F,Purchase!$A:$A,Waterfall!$A168,Purchase!$D:$D,Waterfall!$C168,Purchase!$C:$C,Waterfall!AK$1)</f>
        <v>0</v>
      </c>
      <c r="AL168" s="4">
        <f>SUMIFS(Purchase!$F:$F,Purchase!$A:$A,Waterfall!$A168,Purchase!$D:$D,Waterfall!$C168,Purchase!$C:$C,Waterfall!AL$1)</f>
        <v>0</v>
      </c>
      <c r="AM168" s="4">
        <f>SUMIFS(Purchase!$F:$F,Purchase!$A:$A,Waterfall!$A168,Purchase!$D:$D,Waterfall!$C168,Purchase!$C:$C,Waterfall!AM$1)</f>
        <v>0</v>
      </c>
      <c r="AN168" s="4">
        <f>SUMIFS(Purchase!$F:$F,Purchase!$A:$A,Waterfall!$A168,Purchase!$D:$D,Waterfall!$C168,Purchase!$C:$C,Waterfall!AN$1)</f>
        <v>0</v>
      </c>
      <c r="AO168" s="4">
        <f>SUMIFS(Purchase!$F:$F,Purchase!$A:$A,Waterfall!$A168,Purchase!$D:$D,Waterfall!$C168,Purchase!$C:$C,Waterfall!AO$1)</f>
        <v>0</v>
      </c>
      <c r="AP168" s="4">
        <f>SUMIFS(Purchase!$F:$F,Purchase!$A:$A,Waterfall!$A168,Purchase!$D:$D,Waterfall!$C168,Purchase!$C:$C,Waterfall!AP$1)</f>
        <v>0</v>
      </c>
      <c r="AQ168" s="4">
        <f>SUMIFS(Purchase!$F:$F,Purchase!$A:$A,Waterfall!$A168,Purchase!$D:$D,Waterfall!$C168,Purchase!$C:$C,Waterfall!AQ$1)</f>
        <v>0</v>
      </c>
      <c r="AR168" s="4">
        <f>SUMIFS(Purchase!$F:$F,Purchase!$A:$A,Waterfall!$A168,Purchase!$D:$D,Waterfall!$C168,Purchase!$C:$C,Waterfall!AR$1)</f>
        <v>0</v>
      </c>
      <c r="AS168" s="4">
        <f>SUMIFS(Purchase!$F:$F,Purchase!$A:$A,Waterfall!$A168,Purchase!$D:$D,Waterfall!$C168,Purchase!$C:$C,Waterfall!AS$1)</f>
        <v>0</v>
      </c>
      <c r="AT168" s="4">
        <f>SUMIFS(Purchase!$F:$F,Purchase!$A:$A,Waterfall!$A168,Purchase!$D:$D,Waterfall!$C168,Purchase!$C:$C,Waterfall!AT$1)</f>
        <v>0</v>
      </c>
      <c r="AU168" s="4">
        <f>SUMIFS(Purchase!$F:$F,Purchase!$A:$A,Waterfall!$A168,Purchase!$D:$D,Waterfall!$C168,Purchase!$C:$C,Waterfall!AU$1)</f>
        <v>0</v>
      </c>
      <c r="AV168" s="4">
        <f>SUMIFS(Purchase!$F:$F,Purchase!$A:$A,Waterfall!$A168,Purchase!$D:$D,Waterfall!$C168,Purchase!$C:$C,Waterfall!AV$1)</f>
        <v>0</v>
      </c>
      <c r="AW168" s="4">
        <f>SUMIFS(Purchase!$F:$F,Purchase!$A:$A,Waterfall!$A168,Purchase!$D:$D,Waterfall!$C168,Purchase!$C:$C,Waterfall!AW$1)</f>
        <v>0</v>
      </c>
      <c r="AX168" s="4">
        <f>SUMIFS(Purchase!$F:$F,Purchase!$A:$A,Waterfall!$A168,Purchase!$D:$D,Waterfall!$C168,Purchase!$C:$C,Waterfall!AX$1)</f>
        <v>0</v>
      </c>
      <c r="AY168" s="4">
        <f>SUMIFS(Purchase!$F:$F,Purchase!$A:$A,Waterfall!$A168,Purchase!$D:$D,Waterfall!$C168,Purchase!$C:$C,Waterfall!AY$1)</f>
        <v>0</v>
      </c>
      <c r="AZ168" s="4">
        <f>SUMIFS(Purchase!$F:$F,Purchase!$A:$A,Waterfall!$A168,Purchase!$D:$D,Waterfall!$C168,Purchase!$C:$C,Waterfall!AZ$1)</f>
        <v>0</v>
      </c>
      <c r="BA168" s="4">
        <f>SUMIFS(Purchase!$F:$F,Purchase!$A:$A,Waterfall!$A168,Purchase!$D:$D,Waterfall!$C168,Purchase!$C:$C,Waterfall!BA$1)</f>
        <v>0</v>
      </c>
      <c r="BB168" s="4">
        <f>SUMIFS(Purchase!$F:$F,Purchase!$A:$A,Waterfall!$A168,Purchase!$D:$D,Waterfall!$C168,Purchase!$C:$C,Waterfall!BB$1)</f>
        <v>0</v>
      </c>
      <c r="BC168" s="4">
        <f>SUMIFS(Purchase!$F:$F,Purchase!$A:$A,Waterfall!$A168,Purchase!$D:$D,Waterfall!$C168,Purchase!$C:$C,Waterfall!BC$1)</f>
        <v>0</v>
      </c>
      <c r="BD168" s="4">
        <f>SUMIFS(Purchase!$F:$F,Purchase!$A:$A,Waterfall!$A168,Purchase!$D:$D,Waterfall!$C168,Purchase!$C:$C,Waterfall!BD$1)</f>
        <v>0</v>
      </c>
      <c r="BE168" s="4">
        <f>SUMIFS(Purchase!$F:$F,Purchase!$A:$A,Waterfall!$A168,Purchase!$D:$D,Waterfall!$C168,Purchase!$C:$C,Waterfall!BE$1)</f>
        <v>0</v>
      </c>
      <c r="BF168" s="4">
        <f>SUMIFS(Purchase!$F:$F,Purchase!$A:$A,Waterfall!$A168,Purchase!$D:$D,Waterfall!$C168,Purchase!$C:$C,Waterfall!BF$1)</f>
        <v>0</v>
      </c>
      <c r="BG168" s="4">
        <f>SUMIFS(Purchase!$F:$F,Purchase!$A:$A,Waterfall!$A168,Purchase!$D:$D,Waterfall!$C168,Purchase!$C:$C,Waterfall!BG$1)</f>
        <v>0</v>
      </c>
      <c r="BH168" s="4">
        <f>SUMIFS(Purchase!$F:$F,Purchase!$A:$A,Waterfall!$A168,Purchase!$D:$D,Waterfall!$C168,Purchase!$C:$C,Waterfall!BH$1)</f>
        <v>0</v>
      </c>
      <c r="BI168" s="4">
        <f>SUMIFS(Purchase!$F:$F,Purchase!$A:$A,Waterfall!$A168,Purchase!$D:$D,Waterfall!$C168,Purchase!$C:$C,Waterfall!BI$1)</f>
        <v>0</v>
      </c>
      <c r="BJ168" s="4">
        <f>SUMIFS(Purchase!$F:$F,Purchase!$A:$A,Waterfall!$A168,Purchase!$D:$D,Waterfall!$C168,Purchase!$C:$C,Waterfall!BJ$1)</f>
        <v>0</v>
      </c>
      <c r="BK168" s="4">
        <f>SUMIFS(Purchase!$F:$F,Purchase!$A:$A,Waterfall!$A168,Purchase!$D:$D,Waterfall!$C168,Purchase!$C:$C,Waterfall!BK$1)</f>
        <v>0</v>
      </c>
      <c r="BL168" s="4">
        <f>SUMIFS(Purchase!$F:$F,Purchase!$A:$A,Waterfall!$A168,Purchase!$D:$D,Waterfall!$C168,Purchase!$C:$C,Waterfall!BL$1)</f>
        <v>0</v>
      </c>
      <c r="BM168" s="4">
        <f>SUMIFS(Purchase!$F:$F,Purchase!$A:$A,Waterfall!$A168,Purchase!$D:$D,Waterfall!$C168,Purchase!$C:$C,Waterfall!BM$1)</f>
        <v>0</v>
      </c>
      <c r="BN168" s="4">
        <f>SUMIFS(Purchase!$F:$F,Purchase!$A:$A,Waterfall!$A168,Purchase!$D:$D,Waterfall!$C168,Purchase!$C:$C,Waterfall!BN$1)</f>
        <v>0</v>
      </c>
      <c r="BO168" s="4">
        <f>SUMIFS(Purchase!$F:$F,Purchase!$A:$A,Waterfall!$A168,Purchase!$D:$D,Waterfall!$C168,Purchase!$C:$C,Waterfall!BO$1)</f>
        <v>0</v>
      </c>
      <c r="BP168" s="4">
        <f>SUMIFS(Purchase!$F:$F,Purchase!$A:$A,Waterfall!$A168,Purchase!$D:$D,Waterfall!$C168,Purchase!$C:$C,Waterfall!BP$1)</f>
        <v>0</v>
      </c>
      <c r="BQ168" s="4">
        <f>SUMIFS(Purchase!$F:$F,Purchase!$A:$A,Waterfall!$A168,Purchase!$D:$D,Waterfall!$C168,Purchase!$C:$C,Waterfall!BQ$1)</f>
        <v>0</v>
      </c>
      <c r="BR168" s="4">
        <f>SUMIFS(Purchase!$F:$F,Purchase!$A:$A,Waterfall!$A168,Purchase!$D:$D,Waterfall!$C168,Purchase!$C:$C,Waterfall!BR$1)</f>
        <v>0</v>
      </c>
      <c r="BS168" s="4">
        <f>SUMIFS(Purchase!$F:$F,Purchase!$A:$A,Waterfall!$A168,Purchase!$D:$D,Waterfall!$C168,Purchase!$C:$C,Waterfall!BS$1)</f>
        <v>0</v>
      </c>
      <c r="BT168" s="4">
        <f>SUMIFS(Purchase!$F:$F,Purchase!$A:$A,Waterfall!$A168,Purchase!$D:$D,Waterfall!$C168,Purchase!$C:$C,Waterfall!BT$1)</f>
        <v>0</v>
      </c>
      <c r="BU168" s="4">
        <f>SUMIFS(Purchase!$F:$F,Purchase!$A:$A,Waterfall!$A168,Purchase!$D:$D,Waterfall!$C168,Purchase!$C:$C,Waterfall!BU$1)</f>
        <v>0</v>
      </c>
      <c r="BV168" s="4">
        <f>SUMIFS(Purchase!$F:$F,Purchase!$A:$A,Waterfall!$A168,Purchase!$D:$D,Waterfall!$C168,Purchase!$C:$C,Waterfall!BV$1)</f>
        <v>0</v>
      </c>
      <c r="BW168" s="4">
        <f>SUMIFS(Purchase!$F:$F,Purchase!$A:$A,Waterfall!$A168,Purchase!$D:$D,Waterfall!$C168,Purchase!$C:$C,Waterfall!BW$1)</f>
        <v>0</v>
      </c>
      <c r="BX168" s="4">
        <f>SUMIFS(Purchase!$F:$F,Purchase!$A:$A,Waterfall!$A168,Purchase!$D:$D,Waterfall!$C168,Purchase!$C:$C,Waterfall!BX$1)</f>
        <v>0</v>
      </c>
      <c r="BY168" s="4">
        <f>SUMIFS(Purchase!$F:$F,Purchase!$A:$A,Waterfall!$A168,Purchase!$D:$D,Waterfall!$C168,Purchase!$C:$C,Waterfall!BY$1)</f>
        <v>0</v>
      </c>
      <c r="BZ168" s="4">
        <f>SUMIFS(Purchase!$F:$F,Purchase!$A:$A,Waterfall!$A168,Purchase!$D:$D,Waterfall!$C168,Purchase!$C:$C,Waterfall!BZ$1)</f>
        <v>0</v>
      </c>
      <c r="CA168" s="4">
        <f>SUMIFS(Purchase!$F:$F,Purchase!$A:$A,Waterfall!$A168,Purchase!$D:$D,Waterfall!$C168,Purchase!$C:$C,Waterfall!CA$1)</f>
        <v>0</v>
      </c>
      <c r="CB168" s="4">
        <f>SUMIFS(Purchase!$F:$F,Purchase!$A:$A,Waterfall!$A168,Purchase!$D:$D,Waterfall!$C168,Purchase!$C:$C,Waterfall!CB$1)</f>
        <v>0</v>
      </c>
      <c r="CC168" s="4">
        <f>SUMIFS(Purchase!$F:$F,Purchase!$A:$A,Waterfall!$A168,Purchase!$D:$D,Waterfall!$C168,Purchase!$C:$C,Waterfall!CC$1)</f>
        <v>0</v>
      </c>
      <c r="CD168" s="4">
        <f>SUMIFS(Purchase!$F:$F,Purchase!$A:$A,Waterfall!$A168,Purchase!$D:$D,Waterfall!$C168,Purchase!$C:$C,Waterfall!CD$1)</f>
        <v>0</v>
      </c>
      <c r="CE168" s="4">
        <f>SUMIFS(Purchase!$F:$F,Purchase!$A:$A,Waterfall!$A168,Purchase!$D:$D,Waterfall!$C168,Purchase!$C:$C,Waterfall!CE$1)</f>
        <v>0</v>
      </c>
      <c r="CF168" s="4">
        <f>SUMIFS(Purchase!$F:$F,Purchase!$A:$A,Waterfall!$A168,Purchase!$D:$D,Waterfall!$C168,Purchase!$C:$C,Waterfall!CF$1)</f>
        <v>0</v>
      </c>
      <c r="CG168" s="4">
        <f>SUMIFS(Purchase!$F:$F,Purchase!$A:$A,Waterfall!$A168,Purchase!$D:$D,Waterfall!$C168,Purchase!$C:$C,Waterfall!CG$1)</f>
        <v>0</v>
      </c>
      <c r="CH168" s="4">
        <f>SUMIFS(Purchase!$F:$F,Purchase!$A:$A,Waterfall!$A168,Purchase!$D:$D,Waterfall!$C168,Purchase!$C:$C,Waterfall!CH$1)</f>
        <v>0</v>
      </c>
      <c r="CI168" s="4">
        <f>SUMIFS(Purchase!$F:$F,Purchase!$A:$A,Waterfall!$A168,Purchase!$D:$D,Waterfall!$C168,Purchase!$C:$C,Waterfall!CI$1)</f>
        <v>0</v>
      </c>
      <c r="CJ168" s="4">
        <f>SUMIFS(Purchase!$F:$F,Purchase!$A:$A,Waterfall!$A168,Purchase!$D:$D,Waterfall!$C168,Purchase!$C:$C,Waterfall!CJ$1)</f>
        <v>0</v>
      </c>
      <c r="CK168" s="4">
        <f>SUMIFS(Purchase!$F:$F,Purchase!$A:$A,Waterfall!$A168,Purchase!$D:$D,Waterfall!$C168,Purchase!$C:$C,Waterfall!CK$1)</f>
        <v>0</v>
      </c>
      <c r="CL168" s="4">
        <f>SUMIFS(Purchase!$F:$F,Purchase!$A:$A,Waterfall!$A168,Purchase!$D:$D,Waterfall!$C168,Purchase!$C:$C,Waterfall!CL$1)</f>
        <v>0</v>
      </c>
      <c r="CM168" s="4">
        <f>SUMIFS(Purchase!$F:$F,Purchase!$A:$A,Waterfall!$A168,Purchase!$D:$D,Waterfall!$C168,Purchase!$C:$C,Waterfall!CM$1)</f>
        <v>0</v>
      </c>
      <c r="CN168" s="4">
        <f>SUMIFS(Purchase!$F:$F,Purchase!$A:$A,Waterfall!$A168,Purchase!$D:$D,Waterfall!$C168,Purchase!$C:$C,Waterfall!CN$1)</f>
        <v>0</v>
      </c>
      <c r="CO168" s="4">
        <f>SUMIFS(Purchase!$F:$F,Purchase!$A:$A,Waterfall!$A168,Purchase!$D:$D,Waterfall!$C168,Purchase!$C:$C,Waterfall!CO$1)</f>
        <v>0</v>
      </c>
      <c r="CP168" s="4">
        <f>SUMIFS(Purchase!$F:$F,Purchase!$A:$A,Waterfall!$A168,Purchase!$D:$D,Waterfall!$C168,Purchase!$C:$C,Waterfall!CP$1)</f>
        <v>0</v>
      </c>
      <c r="CQ168" s="4">
        <f>SUMIFS(Purchase!$F:$F,Purchase!$A:$A,Waterfall!$A168,Purchase!$D:$D,Waterfall!$C168,Purchase!$C:$C,Waterfall!CQ$1)</f>
        <v>0</v>
      </c>
      <c r="CR168" s="4">
        <f>SUMIFS(Purchase!$F:$F,Purchase!$A:$A,Waterfall!$A168,Purchase!$D:$D,Waterfall!$C168,Purchase!$C:$C,Waterfall!CR$1)</f>
        <v>0</v>
      </c>
      <c r="CS168" s="4">
        <f>SUMIFS(Purchase!$F:$F,Purchase!$A:$A,Waterfall!$A168,Purchase!$D:$D,Waterfall!$C168,Purchase!$C:$C,Waterfall!CS$1)</f>
        <v>0</v>
      </c>
      <c r="CT168" s="4">
        <f>SUMIFS(Purchase!$F:$F,Purchase!$A:$A,Waterfall!$A168,Purchase!$D:$D,Waterfall!$C168,Purchase!$C:$C,Waterfall!CT$1)</f>
        <v>0</v>
      </c>
      <c r="CU168" s="4">
        <f>SUMIFS(Purchase!$F:$F,Purchase!$A:$A,Waterfall!$A168,Purchase!$D:$D,Waterfall!$C168,Purchase!$C:$C,Waterfall!CU$1)</f>
        <v>0</v>
      </c>
      <c r="CV168" s="4">
        <f>SUMIFS(Purchase!$F:$F,Purchase!$A:$A,Waterfall!$A168,Purchase!$D:$D,Waterfall!$C168,Purchase!$C:$C,Waterfall!CV$1)</f>
        <v>0</v>
      </c>
      <c r="CW168" s="4">
        <f>SUMIFS(Purchase!$F:$F,Purchase!$A:$A,Waterfall!$A168,Purchase!$D:$D,Waterfall!$C168,Purchase!$C:$C,Waterfall!CW$1)</f>
        <v>0</v>
      </c>
      <c r="CX168" s="4">
        <f>SUMIFS(Purchase!$F:$F,Purchase!$A:$A,Waterfall!$A168,Purchase!$D:$D,Waterfall!$C168,Purchase!$C:$C,Waterfall!CX$1)</f>
        <v>0</v>
      </c>
      <c r="CY168" s="4">
        <f>SUMIFS(Purchase!$F:$F,Purchase!$A:$A,Waterfall!$A168,Purchase!$D:$D,Waterfall!$C168,Purchase!$C:$C,Waterfall!CY$1)</f>
        <v>0</v>
      </c>
      <c r="CZ168" s="4">
        <f>SUMIFS(Purchase!$F:$F,Purchase!$A:$A,Waterfall!$A168,Purchase!$D:$D,Waterfall!$C168,Purchase!$C:$C,Waterfall!CZ$1)</f>
        <v>0</v>
      </c>
      <c r="DA168" s="4">
        <f>SUMIFS(Purchase!$F:$F,Purchase!$A:$A,Waterfall!$A168,Purchase!$D:$D,Waterfall!$C168,Purchase!$C:$C,Waterfall!DA$1)</f>
        <v>0</v>
      </c>
      <c r="DB168" s="4">
        <f>SUMIFS(Purchase!$F:$F,Purchase!$A:$A,Waterfall!$A168,Purchase!$D:$D,Waterfall!$C168,Purchase!$C:$C,Waterfall!DB$1)</f>
        <v>0</v>
      </c>
      <c r="DC168" s="4">
        <f>SUMIFS(Purchase!$F:$F,Purchase!$A:$A,Waterfall!$A168,Purchase!$D:$D,Waterfall!$C168,Purchase!$C:$C,Waterfall!DC$1)</f>
        <v>0</v>
      </c>
      <c r="DD168" s="4">
        <f>SUMIFS(Purchase!$F:$F,Purchase!$A:$A,Waterfall!$A168,Purchase!$D:$D,Waterfall!$C168,Purchase!$C:$C,Waterfall!DD$1)</f>
        <v>0</v>
      </c>
      <c r="DE168" s="4">
        <f>SUMIFS(Purchase!$F:$F,Purchase!$A:$A,Waterfall!$A168,Purchase!$D:$D,Waterfall!$C168,Purchase!$C:$C,Waterfall!DE$1)</f>
        <v>0</v>
      </c>
      <c r="DF168" s="4">
        <f>SUMIFS(Purchase!$F:$F,Purchase!$A:$A,Waterfall!$A168,Purchase!$D:$D,Waterfall!$C168,Purchase!$C:$C,Waterfall!DF$1)</f>
        <v>0</v>
      </c>
      <c r="DG168" s="4">
        <f>SUMIFS(Purchase!$F:$F,Purchase!$A:$A,Waterfall!$A168,Purchase!$D:$D,Waterfall!$C168,Purchase!$C:$C,Waterfall!DG$1)</f>
        <v>0</v>
      </c>
      <c r="DH168" s="4">
        <f>SUMIFS(Purchase!$F:$F,Purchase!$A:$A,Waterfall!$A168,Purchase!$D:$D,Waterfall!$C168,Purchase!$C:$C,Waterfall!DH$1)</f>
        <v>0</v>
      </c>
      <c r="DI168" s="4">
        <f>SUMIFS(Purchase!$F:$F,Purchase!$A:$A,Waterfall!$A168,Purchase!$D:$D,Waterfall!$C168,Purchase!$C:$C,Waterfall!DI$1)</f>
        <v>0</v>
      </c>
      <c r="DJ168" s="4">
        <f>SUMIFS(Purchase!$F:$F,Purchase!$A:$A,Waterfall!$A168,Purchase!$D:$D,Waterfall!$C168,Purchase!$C:$C,Waterfall!DJ$1)</f>
        <v>0</v>
      </c>
      <c r="DK168" s="4">
        <f>SUMIFS(Purchase!$F:$F,Purchase!$A:$A,Waterfall!$A168,Purchase!$D:$D,Waterfall!$C168,Purchase!$C:$C,Waterfall!DK$1)</f>
        <v>0</v>
      </c>
      <c r="DL168" s="4">
        <f>SUMIFS(Purchase!$F:$F,Purchase!$A:$A,Waterfall!$A168,Purchase!$D:$D,Waterfall!$C168,Purchase!$C:$C,Waterfall!DL$1)</f>
        <v>0</v>
      </c>
      <c r="DM168" s="4">
        <f>SUMIFS(Purchase!$F:$F,Purchase!$A:$A,Waterfall!$A168,Purchase!$D:$D,Waterfall!$C168,Purchase!$C:$C,Waterfall!DM$1)</f>
        <v>0</v>
      </c>
      <c r="DN168" s="4">
        <f>SUMIFS(Purchase!$F:$F,Purchase!$A:$A,Waterfall!$A168,Purchase!$D:$D,Waterfall!$C168,Purchase!$C:$C,Waterfall!DN$1)</f>
        <v>0</v>
      </c>
      <c r="DO168" s="4">
        <f>SUMIFS(Purchase!$F:$F,Purchase!$A:$A,Waterfall!$A168,Purchase!$D:$D,Waterfall!$C168,Purchase!$C:$C,Waterfall!DO$1)</f>
        <v>0</v>
      </c>
      <c r="DP168" s="4">
        <f>SUMIFS(Purchase!$F:$F,Purchase!$A:$A,Waterfall!$A168,Purchase!$D:$D,Waterfall!$C168,Purchase!$C:$C,Waterfall!DP$1)</f>
        <v>0</v>
      </c>
      <c r="DQ168" s="4">
        <f>SUMIFS(Purchase!$F:$F,Purchase!$A:$A,Waterfall!$A168,Purchase!$D:$D,Waterfall!$C168,Purchase!$C:$C,Waterfall!DQ$1)</f>
        <v>0</v>
      </c>
      <c r="DR168" s="4">
        <f>SUMIFS(Purchase!$F:$F,Purchase!$A:$A,Waterfall!$A168,Purchase!$D:$D,Waterfall!$C168,Purchase!$C:$C,Waterfall!DR$1)</f>
        <v>0</v>
      </c>
      <c r="DS168" s="4">
        <f>SUMIFS(Purchase!$F:$F,Purchase!$A:$A,Waterfall!$A168,Purchase!$D:$D,Waterfall!$C168,Purchase!$C:$C,Waterfall!DS$1)</f>
        <v>0</v>
      </c>
      <c r="DT168" s="4">
        <f>SUMIFS(Purchase!$F:$F,Purchase!$A:$A,Waterfall!$A168,Purchase!$D:$D,Waterfall!$C168,Purchase!$C:$C,Waterfall!DT$1)</f>
        <v>0</v>
      </c>
      <c r="DU168" s="4">
        <f>SUMIFS(Purchase!$F:$F,Purchase!$A:$A,Waterfall!$A168,Purchase!$D:$D,Waterfall!$C168,Purchase!$C:$C,Waterfall!DU$1)</f>
        <v>0</v>
      </c>
      <c r="DV168" s="4">
        <f>SUMIFS(Purchase!$F:$F,Purchase!$A:$A,Waterfall!$A168,Purchase!$D:$D,Waterfall!$C168,Purchase!$C:$C,Waterfall!DV$1)</f>
        <v>0</v>
      </c>
      <c r="DW168" s="4">
        <f>SUMIFS(Purchase!$F:$F,Purchase!$A:$A,Waterfall!$A168,Purchase!$D:$D,Waterfall!$C168,Purchase!$C:$C,Waterfall!DW$1)</f>
        <v>0</v>
      </c>
      <c r="DX168" s="4">
        <f>SUMIFS(Purchase!$F:$F,Purchase!$A:$A,Waterfall!$A168,Purchase!$D:$D,Waterfall!$C168,Purchase!$C:$C,Waterfall!DX$1)</f>
        <v>0</v>
      </c>
      <c r="DY168" s="4">
        <f>SUMIFS(Purchase!$F:$F,Purchase!$A:$A,Waterfall!$A168,Purchase!$D:$D,Waterfall!$C168,Purchase!$C:$C,Waterfall!DY$1)</f>
        <v>0</v>
      </c>
      <c r="DZ168" s="4">
        <f>SUMIFS(Purchase!$F:$F,Purchase!$A:$A,Waterfall!$A168,Purchase!$D:$D,Waterfall!$C168,Purchase!$C:$C,Waterfall!DZ$1)</f>
        <v>0</v>
      </c>
      <c r="EA168" s="4">
        <f>SUMIFS(Purchase!$F:$F,Purchase!$A:$A,Waterfall!$A168,Purchase!$D:$D,Waterfall!$C168,Purchase!$C:$C,Waterfall!EA$1)</f>
        <v>0</v>
      </c>
      <c r="EB168" s="4">
        <f>SUMIFS(Purchase!$F:$F,Purchase!$A:$A,Waterfall!$A168,Purchase!$D:$D,Waterfall!$C168,Purchase!$C:$C,Waterfall!EB$1)</f>
        <v>0</v>
      </c>
      <c r="EC168" s="4">
        <f>SUMIFS(Purchase!$F:$F,Purchase!$A:$A,Waterfall!$A168,Purchase!$D:$D,Waterfall!$C168,Purchase!$C:$C,Waterfall!EC$1)</f>
        <v>0</v>
      </c>
      <c r="ED168" s="4">
        <f>SUMIFS(Purchase!$F:$F,Purchase!$A:$A,Waterfall!$A168,Purchase!$D:$D,Waterfall!$C168,Purchase!$C:$C,Waterfall!ED$1)</f>
        <v>0</v>
      </c>
      <c r="EE168" s="4">
        <f>SUMIFS(Purchase!$F:$F,Purchase!$A:$A,Waterfall!$A168,Purchase!$D:$D,Waterfall!$C168,Purchase!$C:$C,Waterfall!EE$1)</f>
        <v>0</v>
      </c>
      <c r="EF168" s="4">
        <f>SUMIFS(Purchase!$F:$F,Purchase!$A:$A,Waterfall!$A168,Purchase!$D:$D,Waterfall!$C168,Purchase!$C:$C,Waterfall!EF$1)</f>
        <v>0</v>
      </c>
      <c r="EG168" s="4">
        <f>SUMIFS(Purchase!$F:$F,Purchase!$A:$A,Waterfall!$A168,Purchase!$D:$D,Waterfall!$C168,Purchase!$C:$C,Waterfall!EG$1)</f>
        <v>0</v>
      </c>
      <c r="EH168" s="4">
        <f>SUMIFS(Purchase!$F:$F,Purchase!$A:$A,Waterfall!$A168,Purchase!$D:$D,Waterfall!$C168,Purchase!$C:$C,Waterfall!EH$1)</f>
        <v>0</v>
      </c>
      <c r="EI168" s="4">
        <f>SUMIFS(Purchase!$F:$F,Purchase!$A:$A,Waterfall!$A168,Purchase!$D:$D,Waterfall!$C168,Purchase!$C:$C,Waterfall!EI$1)</f>
        <v>0</v>
      </c>
      <c r="EJ168" s="4">
        <f>SUMIFS(Purchase!$F:$F,Purchase!$A:$A,Waterfall!$A168,Purchase!$D:$D,Waterfall!$C168,Purchase!$C:$C,Waterfall!EJ$1)</f>
        <v>0</v>
      </c>
      <c r="EK168" s="4">
        <f>SUMIFS(Purchase!$F:$F,Purchase!$A:$A,Waterfall!$A168,Purchase!$D:$D,Waterfall!$C168,Purchase!$C:$C,Waterfall!EK$1)</f>
        <v>0</v>
      </c>
      <c r="EL168" s="4">
        <f>SUMIFS(Purchase!$F:$F,Purchase!$A:$A,Waterfall!$A168,Purchase!$D:$D,Waterfall!$C168,Purchase!$C:$C,Waterfall!EL$1)</f>
        <v>0</v>
      </c>
      <c r="EM168" s="4">
        <f>SUMIFS(Purchase!$F:$F,Purchase!$A:$A,Waterfall!$A168,Purchase!$D:$D,Waterfall!$C168,Purchase!$C:$C,Waterfall!EM$1)</f>
        <v>0</v>
      </c>
      <c r="EN168" s="4">
        <f>SUMIFS(Purchase!$F:$F,Purchase!$A:$A,Waterfall!$A168,Purchase!$D:$D,Waterfall!$C168,Purchase!$C:$C,Waterfall!EN$1)</f>
        <v>0</v>
      </c>
      <c r="EO168" s="4">
        <f>SUMIFS(Purchase!$F:$F,Purchase!$A:$A,Waterfall!$A168,Purchase!$D:$D,Waterfall!$C168,Purchase!$C:$C,Waterfall!EO$1)</f>
        <v>0</v>
      </c>
      <c r="EP168" s="4">
        <f>SUMIFS(Purchase!$F:$F,Purchase!$A:$A,Waterfall!$A168,Purchase!$D:$D,Waterfall!$C168,Purchase!$C:$C,Waterfall!EP$1)</f>
        <v>0</v>
      </c>
      <c r="EQ168" s="4">
        <f>SUMIFS(Purchase!$F:$F,Purchase!$A:$A,Waterfall!$A168,Purchase!$D:$D,Waterfall!$C168,Purchase!$C:$C,Waterfall!EQ$1)</f>
        <v>0</v>
      </c>
      <c r="ER168" s="4">
        <f>SUMIFS(Purchase!$F:$F,Purchase!$A:$A,Waterfall!$A168,Purchase!$D:$D,Waterfall!$C168,Purchase!$C:$C,Waterfall!ER$1)</f>
        <v>0</v>
      </c>
      <c r="ES168" s="4">
        <f>SUMIFS(Purchase!$F:$F,Purchase!$A:$A,Waterfall!$A168,Purchase!$D:$D,Waterfall!$C168,Purchase!$C:$C,Waterfall!ES$1)</f>
        <v>0</v>
      </c>
      <c r="ET168" s="4">
        <f>SUMIFS(Purchase!$F:$F,Purchase!$A:$A,Waterfall!$A168,Purchase!$D:$D,Waterfall!$C168,Purchase!$C:$C,Waterfall!ET$1)</f>
        <v>0</v>
      </c>
      <c r="EU168" s="4">
        <f>SUMIFS(Purchase!$F:$F,Purchase!$A:$A,Waterfall!$A168,Purchase!$D:$D,Waterfall!$C168,Purchase!$C:$C,Waterfall!EU$1)</f>
        <v>0</v>
      </c>
      <c r="EV168" s="4">
        <f>SUMIFS(Purchase!$F:$F,Purchase!$A:$A,Waterfall!$A168,Purchase!$D:$D,Waterfall!$C168,Purchase!$C:$C,Waterfall!EV$1)</f>
        <v>0</v>
      </c>
      <c r="EW168" s="4">
        <f>SUMIFS(Purchase!$F:$F,Purchase!$A:$A,Waterfall!$A168,Purchase!$D:$D,Waterfall!$C168,Purchase!$C:$C,Waterfall!EW$1)</f>
        <v>0</v>
      </c>
      <c r="EX168" s="4">
        <f>SUMIFS(Purchase!$F:$F,Purchase!$A:$A,Waterfall!$A168,Purchase!$D:$D,Waterfall!$C168,Purchase!$C:$C,Waterfall!EX$1)</f>
        <v>0</v>
      </c>
      <c r="EY168" s="4">
        <f>SUMIFS(Purchase!$F:$F,Purchase!$A:$A,Waterfall!$A168,Purchase!$D:$D,Waterfall!$C168,Purchase!$C:$C,Waterfall!EY$1)</f>
        <v>0</v>
      </c>
      <c r="EZ168" s="4">
        <f>SUMIFS(Purchase!$F:$F,Purchase!$A:$A,Waterfall!$A168,Purchase!$D:$D,Waterfall!$C168,Purchase!$C:$C,Waterfall!EZ$1)</f>
        <v>0</v>
      </c>
      <c r="FA168" s="4">
        <f>SUMIFS(Purchase!$F:$F,Purchase!$A:$A,Waterfall!$A168,Purchase!$D:$D,Waterfall!$C168,Purchase!$C:$C,Waterfall!FA$1)</f>
        <v>0</v>
      </c>
      <c r="FB168" s="4">
        <f>SUMIFS(Purchase!$F:$F,Purchase!$A:$A,Waterfall!$A168,Purchase!$D:$D,Waterfall!$C168,Purchase!$C:$C,Waterfall!FB$1)</f>
        <v>0</v>
      </c>
      <c r="FC168" s="4">
        <f>SUMIFS(Purchase!$F:$F,Purchase!$A:$A,Waterfall!$A168,Purchase!$D:$D,Waterfall!$C168,Purchase!$C:$C,Waterfall!FC$1)</f>
        <v>0</v>
      </c>
      <c r="FD168" s="4">
        <f>SUMIFS(Purchase!$F:$F,Purchase!$A:$A,Waterfall!$A168,Purchase!$D:$D,Waterfall!$C168,Purchase!$C:$C,Waterfall!FD$1)</f>
        <v>0</v>
      </c>
      <c r="FE168" s="4">
        <f>SUMIFS(Purchase!$F:$F,Purchase!$A:$A,Waterfall!$A168,Purchase!$D:$D,Waterfall!$C168,Purchase!$C:$C,Waterfall!FE$1)</f>
        <v>0</v>
      </c>
      <c r="FF168" s="4">
        <f>SUMIFS(Purchase!$F:$F,Purchase!$A:$A,Waterfall!$A168,Purchase!$D:$D,Waterfall!$C168,Purchase!$C:$C,Waterfall!FF$1)</f>
        <v>0</v>
      </c>
      <c r="FG168" s="4">
        <f>SUMIFS(Purchase!$F:$F,Purchase!$A:$A,Waterfall!$A168,Purchase!$D:$D,Waterfall!$C168,Purchase!$C:$C,Waterfall!FG$1)</f>
        <v>0</v>
      </c>
      <c r="FH168" s="4">
        <f>SUMIFS(Purchase!$F:$F,Purchase!$A:$A,Waterfall!$A168,Purchase!$D:$D,Waterfall!$C168,Purchase!$C:$C,Waterfall!FH$1)</f>
        <v>0</v>
      </c>
      <c r="FI168" s="4">
        <f>SUMIFS(Purchase!$F:$F,Purchase!$A:$A,Waterfall!$A168,Purchase!$D:$D,Waterfall!$C168,Purchase!$C:$C,Waterfall!FI$1)</f>
        <v>0</v>
      </c>
      <c r="FJ168" s="4">
        <f>SUMIFS(Purchase!$F:$F,Purchase!$A:$A,Waterfall!$A168,Purchase!$D:$D,Waterfall!$C168,Purchase!$C:$C,Waterfall!FJ$1)</f>
        <v>0</v>
      </c>
      <c r="FK168" s="4">
        <f>SUMIFS(Purchase!$F:$F,Purchase!$A:$A,Waterfall!$A168,Purchase!$D:$D,Waterfall!$C168,Purchase!$C:$C,Waterfall!FK$1)</f>
        <v>0</v>
      </c>
      <c r="FL168" s="4">
        <f>SUMIFS(Purchase!$F:$F,Purchase!$A:$A,Waterfall!$A168,Purchase!$D:$D,Waterfall!$C168,Purchase!$C:$C,Waterfall!FL$1)</f>
        <v>0</v>
      </c>
      <c r="FM168" s="4">
        <f>SUMIFS(Purchase!$F:$F,Purchase!$A:$A,Waterfall!$A168,Purchase!$D:$D,Waterfall!$C168,Purchase!$C:$C,Waterfall!FM$1)</f>
        <v>0</v>
      </c>
      <c r="FN168" s="4">
        <f>SUMIFS(Purchase!$F:$F,Purchase!$A:$A,Waterfall!$A168,Purchase!$D:$D,Waterfall!$C168,Purchase!$C:$C,Waterfall!FN$1)</f>
        <v>0</v>
      </c>
      <c r="FO168" s="4">
        <f>SUMIFS(Purchase!$F:$F,Purchase!$A:$A,Waterfall!$A168,Purchase!$D:$D,Waterfall!$C168,Purchase!$C:$C,Waterfall!FO$1)</f>
        <v>0</v>
      </c>
      <c r="FP168" s="4">
        <f>SUMIFS(Purchase!$F:$F,Purchase!$A:$A,Waterfall!$A168,Purchase!$D:$D,Waterfall!$C168,Purchase!$C:$C,Waterfall!FP$1)</f>
        <v>0</v>
      </c>
      <c r="FQ168" s="4">
        <f>SUMIFS(Purchase!$F:$F,Purchase!$A:$A,Waterfall!$A168,Purchase!$D:$D,Waterfall!$C168,Purchase!$C:$C,Waterfall!FQ$1)</f>
        <v>0</v>
      </c>
      <c r="FR168" s="4">
        <f>SUMIFS(Purchase!$F:$F,Purchase!$A:$A,Waterfall!$A168,Purchase!$D:$D,Waterfall!$C168,Purchase!$C:$C,Waterfall!FR$1)</f>
        <v>0</v>
      </c>
      <c r="FS168" s="4">
        <f>SUMIFS(Purchase!$F:$F,Purchase!$A:$A,Waterfall!$A168,Purchase!$D:$D,Waterfall!$C168,Purchase!$C:$C,Waterfall!FS$1)</f>
        <v>0</v>
      </c>
      <c r="FT168" s="4">
        <f>SUMIFS(Purchase!$F:$F,Purchase!$A:$A,Waterfall!$A168,Purchase!$D:$D,Waterfall!$C168,Purchase!$C:$C,Waterfall!FT$1)</f>
        <v>0</v>
      </c>
      <c r="FU168" s="4">
        <f>SUMIFS(Purchase!$F:$F,Purchase!$A:$A,Waterfall!$A168,Purchase!$D:$D,Waterfall!$C168,Purchase!$C:$C,Waterfall!FU$1)</f>
        <v>0</v>
      </c>
      <c r="FV168" s="4">
        <f>SUMIFS(Purchase!$F:$F,Purchase!$A:$A,Waterfall!$A168,Purchase!$D:$D,Waterfall!$C168,Purchase!$C:$C,Waterfall!FV$1)</f>
        <v>0</v>
      </c>
      <c r="FW168" s="4">
        <f>SUMIFS(Purchase!$F:$F,Purchase!$A:$A,Waterfall!$A168,Purchase!$D:$D,Waterfall!$C168,Purchase!$C:$C,Waterfall!FW$1)</f>
        <v>0</v>
      </c>
      <c r="FX168" s="4">
        <f>SUMIFS(Purchase!$F:$F,Purchase!$A:$A,Waterfall!$A168,Purchase!$D:$D,Waterfall!$C168,Purchase!$C:$C,Waterfall!FX$1)</f>
        <v>0</v>
      </c>
      <c r="FY168" s="4">
        <f>SUMIFS(Purchase!$F:$F,Purchase!$A:$A,Waterfall!$A168,Purchase!$D:$D,Waterfall!$C168,Purchase!$C:$C,Waterfall!FY$1)</f>
        <v>0</v>
      </c>
      <c r="FZ168" s="4">
        <f>SUMIFS(Purchase!$F:$F,Purchase!$A:$A,Waterfall!$A168,Purchase!$D:$D,Waterfall!$C168,Purchase!$C:$C,Waterfall!FZ$1)</f>
        <v>0</v>
      </c>
      <c r="GA168" s="4">
        <f>SUMIFS(Purchase!$F:$F,Purchase!$A:$A,Waterfall!$A168,Purchase!$D:$D,Waterfall!$C168,Purchase!$C:$C,Waterfall!GA$1)</f>
        <v>0</v>
      </c>
      <c r="GB168" s="4">
        <f>SUMIFS(Purchase!$F:$F,Purchase!$A:$A,Waterfall!$A168,Purchase!$D:$D,Waterfall!$C168,Purchase!$C:$C,Waterfall!GB$1)</f>
        <v>0</v>
      </c>
      <c r="GC168" s="4">
        <f>SUMIFS(Purchase!$F:$F,Purchase!$A:$A,Waterfall!$A168,Purchase!$D:$D,Waterfall!$C168,Purchase!$C:$C,Waterfall!GC$1)</f>
        <v>0</v>
      </c>
      <c r="GD168" s="4">
        <f>SUMIFS(Purchase!$F:$F,Purchase!$A:$A,Waterfall!$A168,Purchase!$D:$D,Waterfall!$C168,Purchase!$C:$C,Waterfall!GD$1)</f>
        <v>0</v>
      </c>
      <c r="GE168" s="4">
        <f>SUMIFS(Purchase!$F:$F,Purchase!$A:$A,Waterfall!$A168,Purchase!$D:$D,Waterfall!$C168,Purchase!$C:$C,Waterfall!GE$1)</f>
        <v>0</v>
      </c>
      <c r="GF168" s="4">
        <f>SUMIFS(Purchase!$F:$F,Purchase!$A:$A,Waterfall!$A168,Purchase!$D:$D,Waterfall!$C168,Purchase!$C:$C,Waterfall!GF$1)</f>
        <v>0</v>
      </c>
      <c r="GG168" s="4">
        <f>SUMIFS(Purchase!$F:$F,Purchase!$A:$A,Waterfall!$A168,Purchase!$D:$D,Waterfall!$C168,Purchase!$C:$C,Waterfall!GG$1)</f>
        <v>0</v>
      </c>
      <c r="GH168" s="4">
        <f>SUMIFS(Purchase!$F:$F,Purchase!$A:$A,Waterfall!$A168,Purchase!$D:$D,Waterfall!$C168,Purchase!$C:$C,Waterfall!GH$1)</f>
        <v>0</v>
      </c>
      <c r="GI168" s="4">
        <f>SUMIFS(Purchase!$F:$F,Purchase!$A:$A,Waterfall!$A168,Purchase!$D:$D,Waterfall!$C168,Purchase!$C:$C,Waterfall!GI$1)</f>
        <v>0</v>
      </c>
    </row>
    <row r="169" spans="1:191" x14ac:dyDescent="0.35">
      <c r="A169" s="8">
        <f t="shared" si="5"/>
        <v>1</v>
      </c>
      <c r="B169" s="2" t="str">
        <f>VLOOKUP($A169,Centers!$B$1:$C$120,2,)</f>
        <v>GATE</v>
      </c>
      <c r="C169" s="3">
        <v>45046</v>
      </c>
      <c r="D169" s="4">
        <f>IF($A169=1,SUM(SUMIFS(Indent!$E:$E,Indent!$C:$C,Waterfall!$C169,Indent!$A:$A,Centers!$A$2),SUMIFS(Indent!$E:$E,Indent!$C:$C,Waterfall!$C169,Indent!$A:$A,Centers!$A$3),SUMIFS(Indent!$E:$E,Indent!$C:$C,Waterfall!$C169,Indent!$A:$A,Centers!$A$4),SUMIFS(Indent!$E:$E,Indent!$C:$C,Waterfall!$C169,Indent!$A:$A,Centers!$A$5),SUMIFS(Indent!$E:$E,Indent!$C:$C,Waterfall!$C169,Indent!$A:$A,Centers!$A$6),SUMIFS(Indent!$E:$E,Indent!$C:$C,Waterfall!$C169,Indent!$A:$A,Centers!$A$7),SUMIFS(Indent!$E:$E,Indent!$C:$C,Waterfall!$C169,Indent!$A:$A,Centers!$A$8)),SUMIFS(Indent!$E:$E,Indent!$C:$C,Waterfall!$C169,Indent!$A:$A,$A169))</f>
        <v>0</v>
      </c>
      <c r="E169" s="4">
        <f>SUMIFS(Purchase!$F:$F,Purchase!$A:$A,Waterfall!$A169,Purchase!$D:$D,Waterfall!$C169,Purchase!$C:$C,Waterfall!E$1)</f>
        <v>0</v>
      </c>
      <c r="F169" s="4">
        <f>SUMIFS(Purchase!$F:$F,Purchase!$A:$A,Waterfall!$A169,Purchase!$D:$D,Waterfall!$C169,Purchase!$C:$C,Waterfall!F$1)</f>
        <v>0</v>
      </c>
      <c r="G169" s="4">
        <f>SUMIFS(Purchase!$F:$F,Purchase!$A:$A,Waterfall!$A169,Purchase!$D:$D,Waterfall!$C169,Purchase!$C:$C,Waterfall!G$1)</f>
        <v>0</v>
      </c>
      <c r="H169" s="4">
        <f>SUMIFS(Purchase!$F:$F,Purchase!$A:$A,Waterfall!$A169,Purchase!$D:$D,Waterfall!$C169,Purchase!$C:$C,Waterfall!H$1)</f>
        <v>0</v>
      </c>
      <c r="I169" s="4">
        <f>SUMIFS(Purchase!$F:$F,Purchase!$A:$A,Waterfall!$A169,Purchase!$D:$D,Waterfall!$C169,Purchase!$C:$C,Waterfall!I$1)</f>
        <v>0</v>
      </c>
      <c r="J169" s="4">
        <f>SUMIFS(Purchase!$F:$F,Purchase!$A:$A,Waterfall!$A169,Purchase!$D:$D,Waterfall!$C169,Purchase!$C:$C,Waterfall!J$1)</f>
        <v>0</v>
      </c>
      <c r="K169" s="4">
        <f>SUMIFS(Purchase!$F:$F,Purchase!$A:$A,Waterfall!$A169,Purchase!$D:$D,Waterfall!$C169,Purchase!$C:$C,Waterfall!K$1)</f>
        <v>0</v>
      </c>
      <c r="L169" s="4">
        <f>SUMIFS(Purchase!$F:$F,Purchase!$A:$A,Waterfall!$A169,Purchase!$D:$D,Waterfall!$C169,Purchase!$C:$C,Waterfall!L$1)</f>
        <v>0</v>
      </c>
      <c r="M169" s="4">
        <f>SUMIFS(Purchase!$F:$F,Purchase!$A:$A,Waterfall!$A169,Purchase!$D:$D,Waterfall!$C169,Purchase!$C:$C,Waterfall!M$1)</f>
        <v>0</v>
      </c>
      <c r="N169" s="4">
        <f>SUMIFS(Purchase!$F:$F,Purchase!$A:$A,Waterfall!$A169,Purchase!$D:$D,Waterfall!$C169,Purchase!$C:$C,Waterfall!N$1)</f>
        <v>0</v>
      </c>
      <c r="O169" s="4">
        <f>SUMIFS(Purchase!$F:$F,Purchase!$A:$A,Waterfall!$A169,Purchase!$D:$D,Waterfall!$C169,Purchase!$C:$C,Waterfall!O$1)</f>
        <v>0</v>
      </c>
      <c r="P169" s="4">
        <f>SUMIFS(Purchase!$F:$F,Purchase!$A:$A,Waterfall!$A169,Purchase!$D:$D,Waterfall!$C169,Purchase!$C:$C,Waterfall!P$1)</f>
        <v>0</v>
      </c>
      <c r="Q169" s="4">
        <f>SUMIFS(Purchase!$F:$F,Purchase!$A:$A,Waterfall!$A169,Purchase!$D:$D,Waterfall!$C169,Purchase!$C:$C,Waterfall!Q$1)</f>
        <v>0</v>
      </c>
      <c r="R169" s="4">
        <f>SUMIFS(Purchase!$F:$F,Purchase!$A:$A,Waterfall!$A169,Purchase!$D:$D,Waterfall!$C169,Purchase!$C:$C,Waterfall!R$1)</f>
        <v>0</v>
      </c>
      <c r="S169" s="4">
        <f>SUMIFS(Purchase!$F:$F,Purchase!$A:$A,Waterfall!$A169,Purchase!$D:$D,Waterfall!$C169,Purchase!$C:$C,Waterfall!S$1)</f>
        <v>0</v>
      </c>
      <c r="T169" s="4">
        <f>SUMIFS(Purchase!$F:$F,Purchase!$A:$A,Waterfall!$A169,Purchase!$D:$D,Waterfall!$C169,Purchase!$C:$C,Waterfall!T$1)</f>
        <v>0</v>
      </c>
      <c r="U169" s="4">
        <f>SUMIFS(Purchase!$F:$F,Purchase!$A:$A,Waterfall!$A169,Purchase!$D:$D,Waterfall!$C169,Purchase!$C:$C,Waterfall!U$1)</f>
        <v>0</v>
      </c>
      <c r="V169" s="4">
        <f>SUMIFS(Purchase!$F:$F,Purchase!$A:$A,Waterfall!$A169,Purchase!$D:$D,Waterfall!$C169,Purchase!$C:$C,Waterfall!V$1)</f>
        <v>0</v>
      </c>
      <c r="W169" s="4">
        <f>SUMIFS(Purchase!$F:$F,Purchase!$A:$A,Waterfall!$A169,Purchase!$D:$D,Waterfall!$C169,Purchase!$C:$C,Waterfall!W$1)</f>
        <v>0</v>
      </c>
      <c r="X169" s="4">
        <f>SUMIFS(Purchase!$F:$F,Purchase!$A:$A,Waterfall!$A169,Purchase!$D:$D,Waterfall!$C169,Purchase!$C:$C,Waterfall!X$1)</f>
        <v>0</v>
      </c>
      <c r="Y169" s="4">
        <f>SUMIFS(Purchase!$F:$F,Purchase!$A:$A,Waterfall!$A169,Purchase!$D:$D,Waterfall!$C169,Purchase!$C:$C,Waterfall!Y$1)</f>
        <v>0</v>
      </c>
      <c r="Z169" s="4">
        <f>SUMIFS(Purchase!$F:$F,Purchase!$A:$A,Waterfall!$A169,Purchase!$D:$D,Waterfall!$C169,Purchase!$C:$C,Waterfall!Z$1)</f>
        <v>0</v>
      </c>
      <c r="AA169" s="4">
        <f>SUMIFS(Purchase!$F:$F,Purchase!$A:$A,Waterfall!$A169,Purchase!$D:$D,Waterfall!$C169,Purchase!$C:$C,Waterfall!AA$1)</f>
        <v>0</v>
      </c>
      <c r="AB169" s="4">
        <f>SUMIFS(Purchase!$F:$F,Purchase!$A:$A,Waterfall!$A169,Purchase!$D:$D,Waterfall!$C169,Purchase!$C:$C,Waterfall!AB$1)</f>
        <v>0</v>
      </c>
      <c r="AC169" s="4">
        <f>SUMIFS(Purchase!$F:$F,Purchase!$A:$A,Waterfall!$A169,Purchase!$D:$D,Waterfall!$C169,Purchase!$C:$C,Waterfall!AC$1)</f>
        <v>0</v>
      </c>
      <c r="AD169" s="4">
        <f>SUMIFS(Purchase!$F:$F,Purchase!$A:$A,Waterfall!$A169,Purchase!$D:$D,Waterfall!$C169,Purchase!$C:$C,Waterfall!AD$1)</f>
        <v>0</v>
      </c>
      <c r="AE169" s="4">
        <f>SUMIFS(Purchase!$F:$F,Purchase!$A:$A,Waterfall!$A169,Purchase!$D:$D,Waterfall!$C169,Purchase!$C:$C,Waterfall!AE$1)</f>
        <v>0</v>
      </c>
      <c r="AF169" s="4">
        <f>SUMIFS(Purchase!$F:$F,Purchase!$A:$A,Waterfall!$A169,Purchase!$D:$D,Waterfall!$C169,Purchase!$C:$C,Waterfall!AF$1)</f>
        <v>0</v>
      </c>
      <c r="AG169" s="4">
        <f>SUMIFS(Purchase!$F:$F,Purchase!$A:$A,Waterfall!$A169,Purchase!$D:$D,Waterfall!$C169,Purchase!$C:$C,Waterfall!AG$1)</f>
        <v>0</v>
      </c>
      <c r="AH169" s="4">
        <f>SUMIFS(Purchase!$F:$F,Purchase!$A:$A,Waterfall!$A169,Purchase!$D:$D,Waterfall!$C169,Purchase!$C:$C,Waterfall!AH$1)</f>
        <v>0</v>
      </c>
      <c r="AI169" s="4">
        <f>SUMIFS(Purchase!$F:$F,Purchase!$A:$A,Waterfall!$A169,Purchase!$D:$D,Waterfall!$C169,Purchase!$C:$C,Waterfall!AI$1)</f>
        <v>0</v>
      </c>
      <c r="AJ169" s="4">
        <f>SUMIFS(Purchase!$F:$F,Purchase!$A:$A,Waterfall!$A169,Purchase!$D:$D,Waterfall!$C169,Purchase!$C:$C,Waterfall!AJ$1)</f>
        <v>0</v>
      </c>
      <c r="AK169" s="4">
        <f>SUMIFS(Purchase!$F:$F,Purchase!$A:$A,Waterfall!$A169,Purchase!$D:$D,Waterfall!$C169,Purchase!$C:$C,Waterfall!AK$1)</f>
        <v>0</v>
      </c>
      <c r="AL169" s="4">
        <f>SUMIFS(Purchase!$F:$F,Purchase!$A:$A,Waterfall!$A169,Purchase!$D:$D,Waterfall!$C169,Purchase!$C:$C,Waterfall!AL$1)</f>
        <v>0</v>
      </c>
      <c r="AM169" s="4">
        <f>SUMIFS(Purchase!$F:$F,Purchase!$A:$A,Waterfall!$A169,Purchase!$D:$D,Waterfall!$C169,Purchase!$C:$C,Waterfall!AM$1)</f>
        <v>0</v>
      </c>
      <c r="AN169" s="4">
        <f>SUMIFS(Purchase!$F:$F,Purchase!$A:$A,Waterfall!$A169,Purchase!$D:$D,Waterfall!$C169,Purchase!$C:$C,Waterfall!AN$1)</f>
        <v>0</v>
      </c>
      <c r="AO169" s="4">
        <f>SUMIFS(Purchase!$F:$F,Purchase!$A:$A,Waterfall!$A169,Purchase!$D:$D,Waterfall!$C169,Purchase!$C:$C,Waterfall!AO$1)</f>
        <v>0</v>
      </c>
      <c r="AP169" s="4">
        <f>SUMIFS(Purchase!$F:$F,Purchase!$A:$A,Waterfall!$A169,Purchase!$D:$D,Waterfall!$C169,Purchase!$C:$C,Waterfall!AP$1)</f>
        <v>0</v>
      </c>
      <c r="AQ169" s="4">
        <f>SUMIFS(Purchase!$F:$F,Purchase!$A:$A,Waterfall!$A169,Purchase!$D:$D,Waterfall!$C169,Purchase!$C:$C,Waterfall!AQ$1)</f>
        <v>0</v>
      </c>
      <c r="AR169" s="4">
        <f>SUMIFS(Purchase!$F:$F,Purchase!$A:$A,Waterfall!$A169,Purchase!$D:$D,Waterfall!$C169,Purchase!$C:$C,Waterfall!AR$1)</f>
        <v>0</v>
      </c>
      <c r="AS169" s="4">
        <f>SUMIFS(Purchase!$F:$F,Purchase!$A:$A,Waterfall!$A169,Purchase!$D:$D,Waterfall!$C169,Purchase!$C:$C,Waterfall!AS$1)</f>
        <v>0</v>
      </c>
      <c r="AT169" s="4">
        <f>SUMIFS(Purchase!$F:$F,Purchase!$A:$A,Waterfall!$A169,Purchase!$D:$D,Waterfall!$C169,Purchase!$C:$C,Waterfall!AT$1)</f>
        <v>0</v>
      </c>
      <c r="AU169" s="4">
        <f>SUMIFS(Purchase!$F:$F,Purchase!$A:$A,Waterfall!$A169,Purchase!$D:$D,Waterfall!$C169,Purchase!$C:$C,Waterfall!AU$1)</f>
        <v>0</v>
      </c>
      <c r="AV169" s="4">
        <f>SUMIFS(Purchase!$F:$F,Purchase!$A:$A,Waterfall!$A169,Purchase!$D:$D,Waterfall!$C169,Purchase!$C:$C,Waterfall!AV$1)</f>
        <v>0</v>
      </c>
      <c r="AW169" s="4">
        <f>SUMIFS(Purchase!$F:$F,Purchase!$A:$A,Waterfall!$A169,Purchase!$D:$D,Waterfall!$C169,Purchase!$C:$C,Waterfall!AW$1)</f>
        <v>0</v>
      </c>
      <c r="AX169" s="4">
        <f>SUMIFS(Purchase!$F:$F,Purchase!$A:$A,Waterfall!$A169,Purchase!$D:$D,Waterfall!$C169,Purchase!$C:$C,Waterfall!AX$1)</f>
        <v>0</v>
      </c>
      <c r="AY169" s="4">
        <f>SUMIFS(Purchase!$F:$F,Purchase!$A:$A,Waterfall!$A169,Purchase!$D:$D,Waterfall!$C169,Purchase!$C:$C,Waterfall!AY$1)</f>
        <v>0</v>
      </c>
      <c r="AZ169" s="4">
        <f>SUMIFS(Purchase!$F:$F,Purchase!$A:$A,Waterfall!$A169,Purchase!$D:$D,Waterfall!$C169,Purchase!$C:$C,Waterfall!AZ$1)</f>
        <v>0</v>
      </c>
      <c r="BA169" s="4">
        <f>SUMIFS(Purchase!$F:$F,Purchase!$A:$A,Waterfall!$A169,Purchase!$D:$D,Waterfall!$C169,Purchase!$C:$C,Waterfall!BA$1)</f>
        <v>0</v>
      </c>
      <c r="BB169" s="4">
        <f>SUMIFS(Purchase!$F:$F,Purchase!$A:$A,Waterfall!$A169,Purchase!$D:$D,Waterfall!$C169,Purchase!$C:$C,Waterfall!BB$1)</f>
        <v>0</v>
      </c>
      <c r="BC169" s="4">
        <f>SUMIFS(Purchase!$F:$F,Purchase!$A:$A,Waterfall!$A169,Purchase!$D:$D,Waterfall!$C169,Purchase!$C:$C,Waterfall!BC$1)</f>
        <v>0</v>
      </c>
      <c r="BD169" s="4">
        <f>SUMIFS(Purchase!$F:$F,Purchase!$A:$A,Waterfall!$A169,Purchase!$D:$D,Waterfall!$C169,Purchase!$C:$C,Waterfall!BD$1)</f>
        <v>0</v>
      </c>
      <c r="BE169" s="4">
        <f>SUMIFS(Purchase!$F:$F,Purchase!$A:$A,Waterfall!$A169,Purchase!$D:$D,Waterfall!$C169,Purchase!$C:$C,Waterfall!BE$1)</f>
        <v>0</v>
      </c>
      <c r="BF169" s="4">
        <f>SUMIFS(Purchase!$F:$F,Purchase!$A:$A,Waterfall!$A169,Purchase!$D:$D,Waterfall!$C169,Purchase!$C:$C,Waterfall!BF$1)</f>
        <v>0</v>
      </c>
      <c r="BG169" s="4">
        <f>SUMIFS(Purchase!$F:$F,Purchase!$A:$A,Waterfall!$A169,Purchase!$D:$D,Waterfall!$C169,Purchase!$C:$C,Waterfall!BG$1)</f>
        <v>0</v>
      </c>
      <c r="BH169" s="4">
        <f>SUMIFS(Purchase!$F:$F,Purchase!$A:$A,Waterfall!$A169,Purchase!$D:$D,Waterfall!$C169,Purchase!$C:$C,Waterfall!BH$1)</f>
        <v>0</v>
      </c>
      <c r="BI169" s="4">
        <f>SUMIFS(Purchase!$F:$F,Purchase!$A:$A,Waterfall!$A169,Purchase!$D:$D,Waterfall!$C169,Purchase!$C:$C,Waterfall!BI$1)</f>
        <v>0</v>
      </c>
      <c r="BJ169" s="4">
        <f>SUMIFS(Purchase!$F:$F,Purchase!$A:$A,Waterfall!$A169,Purchase!$D:$D,Waterfall!$C169,Purchase!$C:$C,Waterfall!BJ$1)</f>
        <v>0</v>
      </c>
      <c r="BK169" s="4">
        <f>SUMIFS(Purchase!$F:$F,Purchase!$A:$A,Waterfall!$A169,Purchase!$D:$D,Waterfall!$C169,Purchase!$C:$C,Waterfall!BK$1)</f>
        <v>0</v>
      </c>
      <c r="BL169" s="4">
        <f>SUMIFS(Purchase!$F:$F,Purchase!$A:$A,Waterfall!$A169,Purchase!$D:$D,Waterfall!$C169,Purchase!$C:$C,Waterfall!BL$1)</f>
        <v>0</v>
      </c>
      <c r="BM169" s="4">
        <f>SUMIFS(Purchase!$F:$F,Purchase!$A:$A,Waterfall!$A169,Purchase!$D:$D,Waterfall!$C169,Purchase!$C:$C,Waterfall!BM$1)</f>
        <v>0</v>
      </c>
      <c r="BN169" s="4">
        <f>SUMIFS(Purchase!$F:$F,Purchase!$A:$A,Waterfall!$A169,Purchase!$D:$D,Waterfall!$C169,Purchase!$C:$C,Waterfall!BN$1)</f>
        <v>0</v>
      </c>
      <c r="BO169" s="4">
        <f>SUMIFS(Purchase!$F:$F,Purchase!$A:$A,Waterfall!$A169,Purchase!$D:$D,Waterfall!$C169,Purchase!$C:$C,Waterfall!BO$1)</f>
        <v>0</v>
      </c>
      <c r="BP169" s="4">
        <f>SUMIFS(Purchase!$F:$F,Purchase!$A:$A,Waterfall!$A169,Purchase!$D:$D,Waterfall!$C169,Purchase!$C:$C,Waterfall!BP$1)</f>
        <v>0</v>
      </c>
      <c r="BQ169" s="4">
        <f>SUMIFS(Purchase!$F:$F,Purchase!$A:$A,Waterfall!$A169,Purchase!$D:$D,Waterfall!$C169,Purchase!$C:$C,Waterfall!BQ$1)</f>
        <v>0</v>
      </c>
      <c r="BR169" s="4">
        <f>SUMIFS(Purchase!$F:$F,Purchase!$A:$A,Waterfall!$A169,Purchase!$D:$D,Waterfall!$C169,Purchase!$C:$C,Waterfall!BR$1)</f>
        <v>0</v>
      </c>
      <c r="BS169" s="4">
        <f>SUMIFS(Purchase!$F:$F,Purchase!$A:$A,Waterfall!$A169,Purchase!$D:$D,Waterfall!$C169,Purchase!$C:$C,Waterfall!BS$1)</f>
        <v>0</v>
      </c>
      <c r="BT169" s="4">
        <f>SUMIFS(Purchase!$F:$F,Purchase!$A:$A,Waterfall!$A169,Purchase!$D:$D,Waterfall!$C169,Purchase!$C:$C,Waterfall!BT$1)</f>
        <v>0</v>
      </c>
      <c r="BU169" s="4">
        <f>SUMIFS(Purchase!$F:$F,Purchase!$A:$A,Waterfall!$A169,Purchase!$D:$D,Waterfall!$C169,Purchase!$C:$C,Waterfall!BU$1)</f>
        <v>0</v>
      </c>
      <c r="BV169" s="4">
        <f>SUMIFS(Purchase!$F:$F,Purchase!$A:$A,Waterfall!$A169,Purchase!$D:$D,Waterfall!$C169,Purchase!$C:$C,Waterfall!BV$1)</f>
        <v>0</v>
      </c>
      <c r="BW169" s="4">
        <f>SUMIFS(Purchase!$F:$F,Purchase!$A:$A,Waterfall!$A169,Purchase!$D:$D,Waterfall!$C169,Purchase!$C:$C,Waterfall!BW$1)</f>
        <v>0</v>
      </c>
      <c r="BX169" s="4">
        <f>SUMIFS(Purchase!$F:$F,Purchase!$A:$A,Waterfall!$A169,Purchase!$D:$D,Waterfall!$C169,Purchase!$C:$C,Waterfall!BX$1)</f>
        <v>0</v>
      </c>
      <c r="BY169" s="4">
        <f>SUMIFS(Purchase!$F:$F,Purchase!$A:$A,Waterfall!$A169,Purchase!$D:$D,Waterfall!$C169,Purchase!$C:$C,Waterfall!BY$1)</f>
        <v>0</v>
      </c>
      <c r="BZ169" s="4">
        <f>SUMIFS(Purchase!$F:$F,Purchase!$A:$A,Waterfall!$A169,Purchase!$D:$D,Waterfall!$C169,Purchase!$C:$C,Waterfall!BZ$1)</f>
        <v>0</v>
      </c>
      <c r="CA169" s="4">
        <f>SUMIFS(Purchase!$F:$F,Purchase!$A:$A,Waterfall!$A169,Purchase!$D:$D,Waterfall!$C169,Purchase!$C:$C,Waterfall!CA$1)</f>
        <v>0</v>
      </c>
      <c r="CB169" s="4">
        <f>SUMIFS(Purchase!$F:$F,Purchase!$A:$A,Waterfall!$A169,Purchase!$D:$D,Waterfall!$C169,Purchase!$C:$C,Waterfall!CB$1)</f>
        <v>0</v>
      </c>
      <c r="CC169" s="4">
        <f>SUMIFS(Purchase!$F:$F,Purchase!$A:$A,Waterfall!$A169,Purchase!$D:$D,Waterfall!$C169,Purchase!$C:$C,Waterfall!CC$1)</f>
        <v>0</v>
      </c>
      <c r="CD169" s="4">
        <f>SUMIFS(Purchase!$F:$F,Purchase!$A:$A,Waterfall!$A169,Purchase!$D:$D,Waterfall!$C169,Purchase!$C:$C,Waterfall!CD$1)</f>
        <v>0</v>
      </c>
      <c r="CE169" s="4">
        <f>SUMIFS(Purchase!$F:$F,Purchase!$A:$A,Waterfall!$A169,Purchase!$D:$D,Waterfall!$C169,Purchase!$C:$C,Waterfall!CE$1)</f>
        <v>0</v>
      </c>
      <c r="CF169" s="4">
        <f>SUMIFS(Purchase!$F:$F,Purchase!$A:$A,Waterfall!$A169,Purchase!$D:$D,Waterfall!$C169,Purchase!$C:$C,Waterfall!CF$1)</f>
        <v>0</v>
      </c>
      <c r="CG169" s="4">
        <f>SUMIFS(Purchase!$F:$F,Purchase!$A:$A,Waterfall!$A169,Purchase!$D:$D,Waterfall!$C169,Purchase!$C:$C,Waterfall!CG$1)</f>
        <v>0</v>
      </c>
      <c r="CH169" s="4">
        <f>SUMIFS(Purchase!$F:$F,Purchase!$A:$A,Waterfall!$A169,Purchase!$D:$D,Waterfall!$C169,Purchase!$C:$C,Waterfall!CH$1)</f>
        <v>0</v>
      </c>
      <c r="CI169" s="4">
        <f>SUMIFS(Purchase!$F:$F,Purchase!$A:$A,Waterfall!$A169,Purchase!$D:$D,Waterfall!$C169,Purchase!$C:$C,Waterfall!CI$1)</f>
        <v>0</v>
      </c>
      <c r="CJ169" s="4">
        <f>SUMIFS(Purchase!$F:$F,Purchase!$A:$A,Waterfall!$A169,Purchase!$D:$D,Waterfall!$C169,Purchase!$C:$C,Waterfall!CJ$1)</f>
        <v>0</v>
      </c>
      <c r="CK169" s="4">
        <f>SUMIFS(Purchase!$F:$F,Purchase!$A:$A,Waterfall!$A169,Purchase!$D:$D,Waterfall!$C169,Purchase!$C:$C,Waterfall!CK$1)</f>
        <v>0</v>
      </c>
      <c r="CL169" s="4">
        <f>SUMIFS(Purchase!$F:$F,Purchase!$A:$A,Waterfall!$A169,Purchase!$D:$D,Waterfall!$C169,Purchase!$C:$C,Waterfall!CL$1)</f>
        <v>0</v>
      </c>
      <c r="CM169" s="4">
        <f>SUMIFS(Purchase!$F:$F,Purchase!$A:$A,Waterfall!$A169,Purchase!$D:$D,Waterfall!$C169,Purchase!$C:$C,Waterfall!CM$1)</f>
        <v>0</v>
      </c>
      <c r="CN169" s="4">
        <f>SUMIFS(Purchase!$F:$F,Purchase!$A:$A,Waterfall!$A169,Purchase!$D:$D,Waterfall!$C169,Purchase!$C:$C,Waterfall!CN$1)</f>
        <v>0</v>
      </c>
      <c r="CO169" s="4">
        <f>SUMIFS(Purchase!$F:$F,Purchase!$A:$A,Waterfall!$A169,Purchase!$D:$D,Waterfall!$C169,Purchase!$C:$C,Waterfall!CO$1)</f>
        <v>0</v>
      </c>
      <c r="CP169" s="4">
        <f>SUMIFS(Purchase!$F:$F,Purchase!$A:$A,Waterfall!$A169,Purchase!$D:$D,Waterfall!$C169,Purchase!$C:$C,Waterfall!CP$1)</f>
        <v>0</v>
      </c>
      <c r="CQ169" s="4">
        <f>SUMIFS(Purchase!$F:$F,Purchase!$A:$A,Waterfall!$A169,Purchase!$D:$D,Waterfall!$C169,Purchase!$C:$C,Waterfall!CQ$1)</f>
        <v>0</v>
      </c>
      <c r="CR169" s="4">
        <f>SUMIFS(Purchase!$F:$F,Purchase!$A:$A,Waterfall!$A169,Purchase!$D:$D,Waterfall!$C169,Purchase!$C:$C,Waterfall!CR$1)</f>
        <v>0</v>
      </c>
      <c r="CS169" s="4">
        <f>SUMIFS(Purchase!$F:$F,Purchase!$A:$A,Waterfall!$A169,Purchase!$D:$D,Waterfall!$C169,Purchase!$C:$C,Waterfall!CS$1)</f>
        <v>0</v>
      </c>
      <c r="CT169" s="4">
        <f>SUMIFS(Purchase!$F:$F,Purchase!$A:$A,Waterfall!$A169,Purchase!$D:$D,Waterfall!$C169,Purchase!$C:$C,Waterfall!CT$1)</f>
        <v>0</v>
      </c>
      <c r="CU169" s="4">
        <f>SUMIFS(Purchase!$F:$F,Purchase!$A:$A,Waterfall!$A169,Purchase!$D:$D,Waterfall!$C169,Purchase!$C:$C,Waterfall!CU$1)</f>
        <v>0</v>
      </c>
      <c r="CV169" s="4">
        <f>SUMIFS(Purchase!$F:$F,Purchase!$A:$A,Waterfall!$A169,Purchase!$D:$D,Waterfall!$C169,Purchase!$C:$C,Waterfall!CV$1)</f>
        <v>0</v>
      </c>
      <c r="CW169" s="4">
        <f>SUMIFS(Purchase!$F:$F,Purchase!$A:$A,Waterfall!$A169,Purchase!$D:$D,Waterfall!$C169,Purchase!$C:$C,Waterfall!CW$1)</f>
        <v>0</v>
      </c>
      <c r="CX169" s="4">
        <f>SUMIFS(Purchase!$F:$F,Purchase!$A:$A,Waterfall!$A169,Purchase!$D:$D,Waterfall!$C169,Purchase!$C:$C,Waterfall!CX$1)</f>
        <v>0</v>
      </c>
      <c r="CY169" s="4">
        <f>SUMIFS(Purchase!$F:$F,Purchase!$A:$A,Waterfall!$A169,Purchase!$D:$D,Waterfall!$C169,Purchase!$C:$C,Waterfall!CY$1)</f>
        <v>0</v>
      </c>
      <c r="CZ169" s="4">
        <f>SUMIFS(Purchase!$F:$F,Purchase!$A:$A,Waterfall!$A169,Purchase!$D:$D,Waterfall!$C169,Purchase!$C:$C,Waterfall!CZ$1)</f>
        <v>0</v>
      </c>
      <c r="DA169" s="4">
        <f>SUMIFS(Purchase!$F:$F,Purchase!$A:$A,Waterfall!$A169,Purchase!$D:$D,Waterfall!$C169,Purchase!$C:$C,Waterfall!DA$1)</f>
        <v>0</v>
      </c>
      <c r="DB169" s="4">
        <f>SUMIFS(Purchase!$F:$F,Purchase!$A:$A,Waterfall!$A169,Purchase!$D:$D,Waterfall!$C169,Purchase!$C:$C,Waterfall!DB$1)</f>
        <v>0</v>
      </c>
      <c r="DC169" s="4">
        <f>SUMIFS(Purchase!$F:$F,Purchase!$A:$A,Waterfall!$A169,Purchase!$D:$D,Waterfall!$C169,Purchase!$C:$C,Waterfall!DC$1)</f>
        <v>0</v>
      </c>
      <c r="DD169" s="4">
        <f>SUMIFS(Purchase!$F:$F,Purchase!$A:$A,Waterfall!$A169,Purchase!$D:$D,Waterfall!$C169,Purchase!$C:$C,Waterfall!DD$1)</f>
        <v>0</v>
      </c>
      <c r="DE169" s="4">
        <f>SUMIFS(Purchase!$F:$F,Purchase!$A:$A,Waterfall!$A169,Purchase!$D:$D,Waterfall!$C169,Purchase!$C:$C,Waterfall!DE$1)</f>
        <v>0</v>
      </c>
      <c r="DF169" s="4">
        <f>SUMIFS(Purchase!$F:$F,Purchase!$A:$A,Waterfall!$A169,Purchase!$D:$D,Waterfall!$C169,Purchase!$C:$C,Waterfall!DF$1)</f>
        <v>0</v>
      </c>
      <c r="DG169" s="4">
        <f>SUMIFS(Purchase!$F:$F,Purchase!$A:$A,Waterfall!$A169,Purchase!$D:$D,Waterfall!$C169,Purchase!$C:$C,Waterfall!DG$1)</f>
        <v>0</v>
      </c>
      <c r="DH169" s="4">
        <f>SUMIFS(Purchase!$F:$F,Purchase!$A:$A,Waterfall!$A169,Purchase!$D:$D,Waterfall!$C169,Purchase!$C:$C,Waterfall!DH$1)</f>
        <v>0</v>
      </c>
      <c r="DI169" s="4">
        <f>SUMIFS(Purchase!$F:$F,Purchase!$A:$A,Waterfall!$A169,Purchase!$D:$D,Waterfall!$C169,Purchase!$C:$C,Waterfall!DI$1)</f>
        <v>0</v>
      </c>
      <c r="DJ169" s="4">
        <f>SUMIFS(Purchase!$F:$F,Purchase!$A:$A,Waterfall!$A169,Purchase!$D:$D,Waterfall!$C169,Purchase!$C:$C,Waterfall!DJ$1)</f>
        <v>0</v>
      </c>
      <c r="DK169" s="4">
        <f>SUMIFS(Purchase!$F:$F,Purchase!$A:$A,Waterfall!$A169,Purchase!$D:$D,Waterfall!$C169,Purchase!$C:$C,Waterfall!DK$1)</f>
        <v>0</v>
      </c>
      <c r="DL169" s="4">
        <f>SUMIFS(Purchase!$F:$F,Purchase!$A:$A,Waterfall!$A169,Purchase!$D:$D,Waterfall!$C169,Purchase!$C:$C,Waterfall!DL$1)</f>
        <v>0</v>
      </c>
      <c r="DM169" s="4">
        <f>SUMIFS(Purchase!$F:$F,Purchase!$A:$A,Waterfall!$A169,Purchase!$D:$D,Waterfall!$C169,Purchase!$C:$C,Waterfall!DM$1)</f>
        <v>0</v>
      </c>
      <c r="DN169" s="4">
        <f>SUMIFS(Purchase!$F:$F,Purchase!$A:$A,Waterfall!$A169,Purchase!$D:$D,Waterfall!$C169,Purchase!$C:$C,Waterfall!DN$1)</f>
        <v>0</v>
      </c>
      <c r="DO169" s="4">
        <f>SUMIFS(Purchase!$F:$F,Purchase!$A:$A,Waterfall!$A169,Purchase!$D:$D,Waterfall!$C169,Purchase!$C:$C,Waterfall!DO$1)</f>
        <v>0</v>
      </c>
      <c r="DP169" s="4">
        <f>SUMIFS(Purchase!$F:$F,Purchase!$A:$A,Waterfall!$A169,Purchase!$D:$D,Waterfall!$C169,Purchase!$C:$C,Waterfall!DP$1)</f>
        <v>0</v>
      </c>
      <c r="DQ169" s="4">
        <f>SUMIFS(Purchase!$F:$F,Purchase!$A:$A,Waterfall!$A169,Purchase!$D:$D,Waterfall!$C169,Purchase!$C:$C,Waterfall!DQ$1)</f>
        <v>0</v>
      </c>
      <c r="DR169" s="4">
        <f>SUMIFS(Purchase!$F:$F,Purchase!$A:$A,Waterfall!$A169,Purchase!$D:$D,Waterfall!$C169,Purchase!$C:$C,Waterfall!DR$1)</f>
        <v>0</v>
      </c>
      <c r="DS169" s="4">
        <f>SUMIFS(Purchase!$F:$F,Purchase!$A:$A,Waterfall!$A169,Purchase!$D:$D,Waterfall!$C169,Purchase!$C:$C,Waterfall!DS$1)</f>
        <v>0</v>
      </c>
      <c r="DT169" s="4">
        <f>SUMIFS(Purchase!$F:$F,Purchase!$A:$A,Waterfall!$A169,Purchase!$D:$D,Waterfall!$C169,Purchase!$C:$C,Waterfall!DT$1)</f>
        <v>0</v>
      </c>
      <c r="DU169" s="4">
        <f>SUMIFS(Purchase!$F:$F,Purchase!$A:$A,Waterfall!$A169,Purchase!$D:$D,Waterfall!$C169,Purchase!$C:$C,Waterfall!DU$1)</f>
        <v>0</v>
      </c>
      <c r="DV169" s="4">
        <f>SUMIFS(Purchase!$F:$F,Purchase!$A:$A,Waterfall!$A169,Purchase!$D:$D,Waterfall!$C169,Purchase!$C:$C,Waterfall!DV$1)</f>
        <v>0</v>
      </c>
      <c r="DW169" s="4">
        <f>SUMIFS(Purchase!$F:$F,Purchase!$A:$A,Waterfall!$A169,Purchase!$D:$D,Waterfall!$C169,Purchase!$C:$C,Waterfall!DW$1)</f>
        <v>0</v>
      </c>
      <c r="DX169" s="4">
        <f>SUMIFS(Purchase!$F:$F,Purchase!$A:$A,Waterfall!$A169,Purchase!$D:$D,Waterfall!$C169,Purchase!$C:$C,Waterfall!DX$1)</f>
        <v>0</v>
      </c>
      <c r="DY169" s="4">
        <f>SUMIFS(Purchase!$F:$F,Purchase!$A:$A,Waterfall!$A169,Purchase!$D:$D,Waterfall!$C169,Purchase!$C:$C,Waterfall!DY$1)</f>
        <v>0</v>
      </c>
      <c r="DZ169" s="4">
        <f>SUMIFS(Purchase!$F:$F,Purchase!$A:$A,Waterfall!$A169,Purchase!$D:$D,Waterfall!$C169,Purchase!$C:$C,Waterfall!DZ$1)</f>
        <v>0</v>
      </c>
      <c r="EA169" s="4">
        <f>SUMIFS(Purchase!$F:$F,Purchase!$A:$A,Waterfall!$A169,Purchase!$D:$D,Waterfall!$C169,Purchase!$C:$C,Waterfall!EA$1)</f>
        <v>0</v>
      </c>
      <c r="EB169" s="4">
        <f>SUMIFS(Purchase!$F:$F,Purchase!$A:$A,Waterfall!$A169,Purchase!$D:$D,Waterfall!$C169,Purchase!$C:$C,Waterfall!EB$1)</f>
        <v>0</v>
      </c>
      <c r="EC169" s="4">
        <f>SUMIFS(Purchase!$F:$F,Purchase!$A:$A,Waterfall!$A169,Purchase!$D:$D,Waterfall!$C169,Purchase!$C:$C,Waterfall!EC$1)</f>
        <v>0</v>
      </c>
      <c r="ED169" s="4">
        <f>SUMIFS(Purchase!$F:$F,Purchase!$A:$A,Waterfall!$A169,Purchase!$D:$D,Waterfall!$C169,Purchase!$C:$C,Waterfall!ED$1)</f>
        <v>0</v>
      </c>
      <c r="EE169" s="4">
        <f>SUMIFS(Purchase!$F:$F,Purchase!$A:$A,Waterfall!$A169,Purchase!$D:$D,Waterfall!$C169,Purchase!$C:$C,Waterfall!EE$1)</f>
        <v>0</v>
      </c>
      <c r="EF169" s="4">
        <f>SUMIFS(Purchase!$F:$F,Purchase!$A:$A,Waterfall!$A169,Purchase!$D:$D,Waterfall!$C169,Purchase!$C:$C,Waterfall!EF$1)</f>
        <v>0</v>
      </c>
      <c r="EG169" s="4">
        <f>SUMIFS(Purchase!$F:$F,Purchase!$A:$A,Waterfall!$A169,Purchase!$D:$D,Waterfall!$C169,Purchase!$C:$C,Waterfall!EG$1)</f>
        <v>0</v>
      </c>
      <c r="EH169" s="4">
        <f>SUMIFS(Purchase!$F:$F,Purchase!$A:$A,Waterfall!$A169,Purchase!$D:$D,Waterfall!$C169,Purchase!$C:$C,Waterfall!EH$1)</f>
        <v>0</v>
      </c>
      <c r="EI169" s="4">
        <f>SUMIFS(Purchase!$F:$F,Purchase!$A:$A,Waterfall!$A169,Purchase!$D:$D,Waterfall!$C169,Purchase!$C:$C,Waterfall!EI$1)</f>
        <v>0</v>
      </c>
      <c r="EJ169" s="4">
        <f>SUMIFS(Purchase!$F:$F,Purchase!$A:$A,Waterfall!$A169,Purchase!$D:$D,Waterfall!$C169,Purchase!$C:$C,Waterfall!EJ$1)</f>
        <v>0</v>
      </c>
      <c r="EK169" s="4">
        <f>SUMIFS(Purchase!$F:$F,Purchase!$A:$A,Waterfall!$A169,Purchase!$D:$D,Waterfall!$C169,Purchase!$C:$C,Waterfall!EK$1)</f>
        <v>0</v>
      </c>
      <c r="EL169" s="4">
        <f>SUMIFS(Purchase!$F:$F,Purchase!$A:$A,Waterfall!$A169,Purchase!$D:$D,Waterfall!$C169,Purchase!$C:$C,Waterfall!EL$1)</f>
        <v>0</v>
      </c>
      <c r="EM169" s="4">
        <f>SUMIFS(Purchase!$F:$F,Purchase!$A:$A,Waterfall!$A169,Purchase!$D:$D,Waterfall!$C169,Purchase!$C:$C,Waterfall!EM$1)</f>
        <v>0</v>
      </c>
      <c r="EN169" s="4">
        <f>SUMIFS(Purchase!$F:$F,Purchase!$A:$A,Waterfall!$A169,Purchase!$D:$D,Waterfall!$C169,Purchase!$C:$C,Waterfall!EN$1)</f>
        <v>0</v>
      </c>
      <c r="EO169" s="4">
        <f>SUMIFS(Purchase!$F:$F,Purchase!$A:$A,Waterfall!$A169,Purchase!$D:$D,Waterfall!$C169,Purchase!$C:$C,Waterfall!EO$1)</f>
        <v>0</v>
      </c>
      <c r="EP169" s="4">
        <f>SUMIFS(Purchase!$F:$F,Purchase!$A:$A,Waterfall!$A169,Purchase!$D:$D,Waterfall!$C169,Purchase!$C:$C,Waterfall!EP$1)</f>
        <v>0</v>
      </c>
      <c r="EQ169" s="4">
        <f>SUMIFS(Purchase!$F:$F,Purchase!$A:$A,Waterfall!$A169,Purchase!$D:$D,Waterfall!$C169,Purchase!$C:$C,Waterfall!EQ$1)</f>
        <v>0</v>
      </c>
      <c r="ER169" s="4">
        <f>SUMIFS(Purchase!$F:$F,Purchase!$A:$A,Waterfall!$A169,Purchase!$D:$D,Waterfall!$C169,Purchase!$C:$C,Waterfall!ER$1)</f>
        <v>0</v>
      </c>
      <c r="ES169" s="4">
        <f>SUMIFS(Purchase!$F:$F,Purchase!$A:$A,Waterfall!$A169,Purchase!$D:$D,Waterfall!$C169,Purchase!$C:$C,Waterfall!ES$1)</f>
        <v>0</v>
      </c>
      <c r="ET169" s="4">
        <f>SUMIFS(Purchase!$F:$F,Purchase!$A:$A,Waterfall!$A169,Purchase!$D:$D,Waterfall!$C169,Purchase!$C:$C,Waterfall!ET$1)</f>
        <v>0</v>
      </c>
      <c r="EU169" s="4">
        <f>SUMIFS(Purchase!$F:$F,Purchase!$A:$A,Waterfall!$A169,Purchase!$D:$D,Waterfall!$C169,Purchase!$C:$C,Waterfall!EU$1)</f>
        <v>0</v>
      </c>
      <c r="EV169" s="4">
        <f>SUMIFS(Purchase!$F:$F,Purchase!$A:$A,Waterfall!$A169,Purchase!$D:$D,Waterfall!$C169,Purchase!$C:$C,Waterfall!EV$1)</f>
        <v>0</v>
      </c>
      <c r="EW169" s="4">
        <f>SUMIFS(Purchase!$F:$F,Purchase!$A:$A,Waterfall!$A169,Purchase!$D:$D,Waterfall!$C169,Purchase!$C:$C,Waterfall!EW$1)</f>
        <v>0</v>
      </c>
      <c r="EX169" s="4">
        <f>SUMIFS(Purchase!$F:$F,Purchase!$A:$A,Waterfall!$A169,Purchase!$D:$D,Waterfall!$C169,Purchase!$C:$C,Waterfall!EX$1)</f>
        <v>0</v>
      </c>
      <c r="EY169" s="4">
        <f>SUMIFS(Purchase!$F:$F,Purchase!$A:$A,Waterfall!$A169,Purchase!$D:$D,Waterfall!$C169,Purchase!$C:$C,Waterfall!EY$1)</f>
        <v>0</v>
      </c>
      <c r="EZ169" s="4">
        <f>SUMIFS(Purchase!$F:$F,Purchase!$A:$A,Waterfall!$A169,Purchase!$D:$D,Waterfall!$C169,Purchase!$C:$C,Waterfall!EZ$1)</f>
        <v>0</v>
      </c>
      <c r="FA169" s="4">
        <f>SUMIFS(Purchase!$F:$F,Purchase!$A:$A,Waterfall!$A169,Purchase!$D:$D,Waterfall!$C169,Purchase!$C:$C,Waterfall!FA$1)</f>
        <v>0</v>
      </c>
      <c r="FB169" s="4">
        <f>SUMIFS(Purchase!$F:$F,Purchase!$A:$A,Waterfall!$A169,Purchase!$D:$D,Waterfall!$C169,Purchase!$C:$C,Waterfall!FB$1)</f>
        <v>0</v>
      </c>
      <c r="FC169" s="4">
        <f>SUMIFS(Purchase!$F:$F,Purchase!$A:$A,Waterfall!$A169,Purchase!$D:$D,Waterfall!$C169,Purchase!$C:$C,Waterfall!FC$1)</f>
        <v>0</v>
      </c>
      <c r="FD169" s="4">
        <f>SUMIFS(Purchase!$F:$F,Purchase!$A:$A,Waterfall!$A169,Purchase!$D:$D,Waterfall!$C169,Purchase!$C:$C,Waterfall!FD$1)</f>
        <v>0</v>
      </c>
      <c r="FE169" s="4">
        <f>SUMIFS(Purchase!$F:$F,Purchase!$A:$A,Waterfall!$A169,Purchase!$D:$D,Waterfall!$C169,Purchase!$C:$C,Waterfall!FE$1)</f>
        <v>0</v>
      </c>
      <c r="FF169" s="4">
        <f>SUMIFS(Purchase!$F:$F,Purchase!$A:$A,Waterfall!$A169,Purchase!$D:$D,Waterfall!$C169,Purchase!$C:$C,Waterfall!FF$1)</f>
        <v>0</v>
      </c>
      <c r="FG169" s="4">
        <f>SUMIFS(Purchase!$F:$F,Purchase!$A:$A,Waterfall!$A169,Purchase!$D:$D,Waterfall!$C169,Purchase!$C:$C,Waterfall!FG$1)</f>
        <v>0</v>
      </c>
      <c r="FH169" s="4">
        <f>SUMIFS(Purchase!$F:$F,Purchase!$A:$A,Waterfall!$A169,Purchase!$D:$D,Waterfall!$C169,Purchase!$C:$C,Waterfall!FH$1)</f>
        <v>0</v>
      </c>
      <c r="FI169" s="4">
        <f>SUMIFS(Purchase!$F:$F,Purchase!$A:$A,Waterfall!$A169,Purchase!$D:$D,Waterfall!$C169,Purchase!$C:$C,Waterfall!FI$1)</f>
        <v>0</v>
      </c>
      <c r="FJ169" s="4">
        <f>SUMIFS(Purchase!$F:$F,Purchase!$A:$A,Waterfall!$A169,Purchase!$D:$D,Waterfall!$C169,Purchase!$C:$C,Waterfall!FJ$1)</f>
        <v>0</v>
      </c>
      <c r="FK169" s="4">
        <f>SUMIFS(Purchase!$F:$F,Purchase!$A:$A,Waterfall!$A169,Purchase!$D:$D,Waterfall!$C169,Purchase!$C:$C,Waterfall!FK$1)</f>
        <v>0</v>
      </c>
      <c r="FL169" s="4">
        <f>SUMIFS(Purchase!$F:$F,Purchase!$A:$A,Waterfall!$A169,Purchase!$D:$D,Waterfall!$C169,Purchase!$C:$C,Waterfall!FL$1)</f>
        <v>0</v>
      </c>
      <c r="FM169" s="4">
        <f>SUMIFS(Purchase!$F:$F,Purchase!$A:$A,Waterfall!$A169,Purchase!$D:$D,Waterfall!$C169,Purchase!$C:$C,Waterfall!FM$1)</f>
        <v>0</v>
      </c>
      <c r="FN169" s="4">
        <f>SUMIFS(Purchase!$F:$F,Purchase!$A:$A,Waterfall!$A169,Purchase!$D:$D,Waterfall!$C169,Purchase!$C:$C,Waterfall!FN$1)</f>
        <v>0</v>
      </c>
      <c r="FO169" s="4">
        <f>SUMIFS(Purchase!$F:$F,Purchase!$A:$A,Waterfall!$A169,Purchase!$D:$D,Waterfall!$C169,Purchase!$C:$C,Waterfall!FO$1)</f>
        <v>0</v>
      </c>
      <c r="FP169" s="4">
        <f>SUMIFS(Purchase!$F:$F,Purchase!$A:$A,Waterfall!$A169,Purchase!$D:$D,Waterfall!$C169,Purchase!$C:$C,Waterfall!FP$1)</f>
        <v>0</v>
      </c>
      <c r="FQ169" s="4">
        <f>SUMIFS(Purchase!$F:$F,Purchase!$A:$A,Waterfall!$A169,Purchase!$D:$D,Waterfall!$C169,Purchase!$C:$C,Waterfall!FQ$1)</f>
        <v>0</v>
      </c>
      <c r="FR169" s="4">
        <f>SUMIFS(Purchase!$F:$F,Purchase!$A:$A,Waterfall!$A169,Purchase!$D:$D,Waterfall!$C169,Purchase!$C:$C,Waterfall!FR$1)</f>
        <v>0</v>
      </c>
      <c r="FS169" s="4">
        <f>SUMIFS(Purchase!$F:$F,Purchase!$A:$A,Waterfall!$A169,Purchase!$D:$D,Waterfall!$C169,Purchase!$C:$C,Waterfall!FS$1)</f>
        <v>0</v>
      </c>
      <c r="FT169" s="4">
        <f>SUMIFS(Purchase!$F:$F,Purchase!$A:$A,Waterfall!$A169,Purchase!$D:$D,Waterfall!$C169,Purchase!$C:$C,Waterfall!FT$1)</f>
        <v>0</v>
      </c>
      <c r="FU169" s="4">
        <f>SUMIFS(Purchase!$F:$F,Purchase!$A:$A,Waterfall!$A169,Purchase!$D:$D,Waterfall!$C169,Purchase!$C:$C,Waterfall!FU$1)</f>
        <v>0</v>
      </c>
      <c r="FV169" s="4">
        <f>SUMIFS(Purchase!$F:$F,Purchase!$A:$A,Waterfall!$A169,Purchase!$D:$D,Waterfall!$C169,Purchase!$C:$C,Waterfall!FV$1)</f>
        <v>0</v>
      </c>
      <c r="FW169" s="4">
        <f>SUMIFS(Purchase!$F:$F,Purchase!$A:$A,Waterfall!$A169,Purchase!$D:$D,Waterfall!$C169,Purchase!$C:$C,Waterfall!FW$1)</f>
        <v>0</v>
      </c>
      <c r="FX169" s="4">
        <f>SUMIFS(Purchase!$F:$F,Purchase!$A:$A,Waterfall!$A169,Purchase!$D:$D,Waterfall!$C169,Purchase!$C:$C,Waterfall!FX$1)</f>
        <v>0</v>
      </c>
      <c r="FY169" s="4">
        <f>SUMIFS(Purchase!$F:$F,Purchase!$A:$A,Waterfall!$A169,Purchase!$D:$D,Waterfall!$C169,Purchase!$C:$C,Waterfall!FY$1)</f>
        <v>0</v>
      </c>
      <c r="FZ169" s="4">
        <f>SUMIFS(Purchase!$F:$F,Purchase!$A:$A,Waterfall!$A169,Purchase!$D:$D,Waterfall!$C169,Purchase!$C:$C,Waterfall!FZ$1)</f>
        <v>0</v>
      </c>
      <c r="GA169" s="4">
        <f>SUMIFS(Purchase!$F:$F,Purchase!$A:$A,Waterfall!$A169,Purchase!$D:$D,Waterfall!$C169,Purchase!$C:$C,Waterfall!GA$1)</f>
        <v>0</v>
      </c>
      <c r="GB169" s="4">
        <f>SUMIFS(Purchase!$F:$F,Purchase!$A:$A,Waterfall!$A169,Purchase!$D:$D,Waterfall!$C169,Purchase!$C:$C,Waterfall!GB$1)</f>
        <v>0</v>
      </c>
      <c r="GC169" s="4">
        <f>SUMIFS(Purchase!$F:$F,Purchase!$A:$A,Waterfall!$A169,Purchase!$D:$D,Waterfall!$C169,Purchase!$C:$C,Waterfall!GC$1)</f>
        <v>0</v>
      </c>
      <c r="GD169" s="4">
        <f>SUMIFS(Purchase!$F:$F,Purchase!$A:$A,Waterfall!$A169,Purchase!$D:$D,Waterfall!$C169,Purchase!$C:$C,Waterfall!GD$1)</f>
        <v>0</v>
      </c>
      <c r="GE169" s="4">
        <f>SUMIFS(Purchase!$F:$F,Purchase!$A:$A,Waterfall!$A169,Purchase!$D:$D,Waterfall!$C169,Purchase!$C:$C,Waterfall!GE$1)</f>
        <v>0</v>
      </c>
      <c r="GF169" s="4">
        <f>SUMIFS(Purchase!$F:$F,Purchase!$A:$A,Waterfall!$A169,Purchase!$D:$D,Waterfall!$C169,Purchase!$C:$C,Waterfall!GF$1)</f>
        <v>0</v>
      </c>
      <c r="GG169" s="4">
        <f>SUMIFS(Purchase!$F:$F,Purchase!$A:$A,Waterfall!$A169,Purchase!$D:$D,Waterfall!$C169,Purchase!$C:$C,Waterfall!GG$1)</f>
        <v>0</v>
      </c>
      <c r="GH169" s="4">
        <f>SUMIFS(Purchase!$F:$F,Purchase!$A:$A,Waterfall!$A169,Purchase!$D:$D,Waterfall!$C169,Purchase!$C:$C,Waterfall!GH$1)</f>
        <v>0</v>
      </c>
      <c r="GI169" s="4">
        <f>SUMIFS(Purchase!$F:$F,Purchase!$A:$A,Waterfall!$A169,Purchase!$D:$D,Waterfall!$C169,Purchase!$C:$C,Waterfall!GI$1)</f>
        <v>0</v>
      </c>
    </row>
    <row r="170" spans="1:191" x14ac:dyDescent="0.35">
      <c r="A170" s="8">
        <f t="shared" si="5"/>
        <v>1</v>
      </c>
      <c r="B170" s="2" t="str">
        <f>VLOOKUP($A170,Centers!$B$1:$C$120,2,)</f>
        <v>GATE</v>
      </c>
      <c r="C170" s="3">
        <v>45047</v>
      </c>
      <c r="D170" s="4">
        <f>IF($A170=1,SUM(SUMIFS(Indent!$E:$E,Indent!$C:$C,Waterfall!$C170,Indent!$A:$A,Centers!$A$2),SUMIFS(Indent!$E:$E,Indent!$C:$C,Waterfall!$C170,Indent!$A:$A,Centers!$A$3),SUMIFS(Indent!$E:$E,Indent!$C:$C,Waterfall!$C170,Indent!$A:$A,Centers!$A$4),SUMIFS(Indent!$E:$E,Indent!$C:$C,Waterfall!$C170,Indent!$A:$A,Centers!$A$5),SUMIFS(Indent!$E:$E,Indent!$C:$C,Waterfall!$C170,Indent!$A:$A,Centers!$A$6),SUMIFS(Indent!$E:$E,Indent!$C:$C,Waterfall!$C170,Indent!$A:$A,Centers!$A$7),SUMIFS(Indent!$E:$E,Indent!$C:$C,Waterfall!$C170,Indent!$A:$A,Centers!$A$8)),SUMIFS(Indent!$E:$E,Indent!$C:$C,Waterfall!$C170,Indent!$A:$A,$A170))</f>
        <v>0</v>
      </c>
      <c r="E170" s="4">
        <f>SUMIFS(Purchase!$F:$F,Purchase!$A:$A,Waterfall!$A170,Purchase!$D:$D,Waterfall!$C170,Purchase!$C:$C,Waterfall!E$1)</f>
        <v>0</v>
      </c>
      <c r="F170" s="4">
        <f>SUMIFS(Purchase!$F:$F,Purchase!$A:$A,Waterfall!$A170,Purchase!$D:$D,Waterfall!$C170,Purchase!$C:$C,Waterfall!F$1)</f>
        <v>0</v>
      </c>
      <c r="G170" s="4">
        <f>SUMIFS(Purchase!$F:$F,Purchase!$A:$A,Waterfall!$A170,Purchase!$D:$D,Waterfall!$C170,Purchase!$C:$C,Waterfall!G$1)</f>
        <v>0</v>
      </c>
      <c r="H170" s="4">
        <f>SUMIFS(Purchase!$F:$F,Purchase!$A:$A,Waterfall!$A170,Purchase!$D:$D,Waterfall!$C170,Purchase!$C:$C,Waterfall!H$1)</f>
        <v>0</v>
      </c>
      <c r="I170" s="4">
        <f>SUMIFS(Purchase!$F:$F,Purchase!$A:$A,Waterfall!$A170,Purchase!$D:$D,Waterfall!$C170,Purchase!$C:$C,Waterfall!I$1)</f>
        <v>0</v>
      </c>
      <c r="J170" s="4">
        <f>SUMIFS(Purchase!$F:$F,Purchase!$A:$A,Waterfall!$A170,Purchase!$D:$D,Waterfall!$C170,Purchase!$C:$C,Waterfall!J$1)</f>
        <v>0</v>
      </c>
      <c r="K170" s="4">
        <f>SUMIFS(Purchase!$F:$F,Purchase!$A:$A,Waterfall!$A170,Purchase!$D:$D,Waterfall!$C170,Purchase!$C:$C,Waterfall!K$1)</f>
        <v>0</v>
      </c>
      <c r="L170" s="4">
        <f>SUMIFS(Purchase!$F:$F,Purchase!$A:$A,Waterfall!$A170,Purchase!$D:$D,Waterfall!$C170,Purchase!$C:$C,Waterfall!L$1)</f>
        <v>0</v>
      </c>
      <c r="M170" s="4">
        <f>SUMIFS(Purchase!$F:$F,Purchase!$A:$A,Waterfall!$A170,Purchase!$D:$D,Waterfall!$C170,Purchase!$C:$C,Waterfall!M$1)</f>
        <v>0</v>
      </c>
      <c r="N170" s="4">
        <f>SUMIFS(Purchase!$F:$F,Purchase!$A:$A,Waterfall!$A170,Purchase!$D:$D,Waterfall!$C170,Purchase!$C:$C,Waterfall!N$1)</f>
        <v>0</v>
      </c>
      <c r="O170" s="4">
        <f>SUMIFS(Purchase!$F:$F,Purchase!$A:$A,Waterfall!$A170,Purchase!$D:$D,Waterfall!$C170,Purchase!$C:$C,Waterfall!O$1)</f>
        <v>0</v>
      </c>
      <c r="P170" s="4">
        <f>SUMIFS(Purchase!$F:$F,Purchase!$A:$A,Waterfall!$A170,Purchase!$D:$D,Waterfall!$C170,Purchase!$C:$C,Waterfall!P$1)</f>
        <v>0</v>
      </c>
      <c r="Q170" s="4">
        <f>SUMIFS(Purchase!$F:$F,Purchase!$A:$A,Waterfall!$A170,Purchase!$D:$D,Waterfall!$C170,Purchase!$C:$C,Waterfall!Q$1)</f>
        <v>0</v>
      </c>
      <c r="R170" s="4">
        <f>SUMIFS(Purchase!$F:$F,Purchase!$A:$A,Waterfall!$A170,Purchase!$D:$D,Waterfall!$C170,Purchase!$C:$C,Waterfall!R$1)</f>
        <v>0</v>
      </c>
      <c r="S170" s="4">
        <f>SUMIFS(Purchase!$F:$F,Purchase!$A:$A,Waterfall!$A170,Purchase!$D:$D,Waterfall!$C170,Purchase!$C:$C,Waterfall!S$1)</f>
        <v>0</v>
      </c>
      <c r="T170" s="4">
        <f>SUMIFS(Purchase!$F:$F,Purchase!$A:$A,Waterfall!$A170,Purchase!$D:$D,Waterfall!$C170,Purchase!$C:$C,Waterfall!T$1)</f>
        <v>0</v>
      </c>
      <c r="U170" s="4">
        <f>SUMIFS(Purchase!$F:$F,Purchase!$A:$A,Waterfall!$A170,Purchase!$D:$D,Waterfall!$C170,Purchase!$C:$C,Waterfall!U$1)</f>
        <v>0</v>
      </c>
      <c r="V170" s="4">
        <f>SUMIFS(Purchase!$F:$F,Purchase!$A:$A,Waterfall!$A170,Purchase!$D:$D,Waterfall!$C170,Purchase!$C:$C,Waterfall!V$1)</f>
        <v>0</v>
      </c>
      <c r="W170" s="4">
        <f>SUMIFS(Purchase!$F:$F,Purchase!$A:$A,Waterfall!$A170,Purchase!$D:$D,Waterfall!$C170,Purchase!$C:$C,Waterfall!W$1)</f>
        <v>0</v>
      </c>
      <c r="X170" s="4">
        <f>SUMIFS(Purchase!$F:$F,Purchase!$A:$A,Waterfall!$A170,Purchase!$D:$D,Waterfall!$C170,Purchase!$C:$C,Waterfall!X$1)</f>
        <v>0</v>
      </c>
      <c r="Y170" s="4">
        <f>SUMIFS(Purchase!$F:$F,Purchase!$A:$A,Waterfall!$A170,Purchase!$D:$D,Waterfall!$C170,Purchase!$C:$C,Waterfall!Y$1)</f>
        <v>0</v>
      </c>
      <c r="Z170" s="4">
        <f>SUMIFS(Purchase!$F:$F,Purchase!$A:$A,Waterfall!$A170,Purchase!$D:$D,Waterfall!$C170,Purchase!$C:$C,Waterfall!Z$1)</f>
        <v>0</v>
      </c>
      <c r="AA170" s="4">
        <f>SUMIFS(Purchase!$F:$F,Purchase!$A:$A,Waterfall!$A170,Purchase!$D:$D,Waterfall!$C170,Purchase!$C:$C,Waterfall!AA$1)</f>
        <v>0</v>
      </c>
      <c r="AB170" s="4">
        <f>SUMIFS(Purchase!$F:$F,Purchase!$A:$A,Waterfall!$A170,Purchase!$D:$D,Waterfall!$C170,Purchase!$C:$C,Waterfall!AB$1)</f>
        <v>0</v>
      </c>
      <c r="AC170" s="4">
        <f>SUMIFS(Purchase!$F:$F,Purchase!$A:$A,Waterfall!$A170,Purchase!$D:$D,Waterfall!$C170,Purchase!$C:$C,Waterfall!AC$1)</f>
        <v>0</v>
      </c>
      <c r="AD170" s="4">
        <f>SUMIFS(Purchase!$F:$F,Purchase!$A:$A,Waterfall!$A170,Purchase!$D:$D,Waterfall!$C170,Purchase!$C:$C,Waterfall!AD$1)</f>
        <v>0</v>
      </c>
      <c r="AE170" s="4">
        <f>SUMIFS(Purchase!$F:$F,Purchase!$A:$A,Waterfall!$A170,Purchase!$D:$D,Waterfall!$C170,Purchase!$C:$C,Waterfall!AE$1)</f>
        <v>0</v>
      </c>
      <c r="AF170" s="4">
        <f>SUMIFS(Purchase!$F:$F,Purchase!$A:$A,Waterfall!$A170,Purchase!$D:$D,Waterfall!$C170,Purchase!$C:$C,Waterfall!AF$1)</f>
        <v>0</v>
      </c>
      <c r="AG170" s="4">
        <f>SUMIFS(Purchase!$F:$F,Purchase!$A:$A,Waterfall!$A170,Purchase!$D:$D,Waterfall!$C170,Purchase!$C:$C,Waterfall!AG$1)</f>
        <v>0</v>
      </c>
      <c r="AH170" s="4">
        <f>SUMIFS(Purchase!$F:$F,Purchase!$A:$A,Waterfall!$A170,Purchase!$D:$D,Waterfall!$C170,Purchase!$C:$C,Waterfall!AH$1)</f>
        <v>0</v>
      </c>
      <c r="AI170" s="4">
        <f>SUMIFS(Purchase!$F:$F,Purchase!$A:$A,Waterfall!$A170,Purchase!$D:$D,Waterfall!$C170,Purchase!$C:$C,Waterfall!AI$1)</f>
        <v>0</v>
      </c>
      <c r="AJ170" s="4">
        <f>SUMIFS(Purchase!$F:$F,Purchase!$A:$A,Waterfall!$A170,Purchase!$D:$D,Waterfall!$C170,Purchase!$C:$C,Waterfall!AJ$1)</f>
        <v>0</v>
      </c>
      <c r="AK170" s="4">
        <f>SUMIFS(Purchase!$F:$F,Purchase!$A:$A,Waterfall!$A170,Purchase!$D:$D,Waterfall!$C170,Purchase!$C:$C,Waterfall!AK$1)</f>
        <v>0</v>
      </c>
      <c r="AL170" s="4">
        <f>SUMIFS(Purchase!$F:$F,Purchase!$A:$A,Waterfall!$A170,Purchase!$D:$D,Waterfall!$C170,Purchase!$C:$C,Waterfall!AL$1)</f>
        <v>0</v>
      </c>
      <c r="AM170" s="4">
        <f>SUMIFS(Purchase!$F:$F,Purchase!$A:$A,Waterfall!$A170,Purchase!$D:$D,Waterfall!$C170,Purchase!$C:$C,Waterfall!AM$1)</f>
        <v>0</v>
      </c>
      <c r="AN170" s="4">
        <f>SUMIFS(Purchase!$F:$F,Purchase!$A:$A,Waterfall!$A170,Purchase!$D:$D,Waterfall!$C170,Purchase!$C:$C,Waterfall!AN$1)</f>
        <v>0</v>
      </c>
      <c r="AO170" s="4">
        <f>SUMIFS(Purchase!$F:$F,Purchase!$A:$A,Waterfall!$A170,Purchase!$D:$D,Waterfall!$C170,Purchase!$C:$C,Waterfall!AO$1)</f>
        <v>0</v>
      </c>
      <c r="AP170" s="4">
        <f>SUMIFS(Purchase!$F:$F,Purchase!$A:$A,Waterfall!$A170,Purchase!$D:$D,Waterfall!$C170,Purchase!$C:$C,Waterfall!AP$1)</f>
        <v>0</v>
      </c>
      <c r="AQ170" s="4">
        <f>SUMIFS(Purchase!$F:$F,Purchase!$A:$A,Waterfall!$A170,Purchase!$D:$D,Waterfall!$C170,Purchase!$C:$C,Waterfall!AQ$1)</f>
        <v>0</v>
      </c>
      <c r="AR170" s="4">
        <f>SUMIFS(Purchase!$F:$F,Purchase!$A:$A,Waterfall!$A170,Purchase!$D:$D,Waterfall!$C170,Purchase!$C:$C,Waterfall!AR$1)</f>
        <v>0</v>
      </c>
      <c r="AS170" s="4">
        <f>SUMIFS(Purchase!$F:$F,Purchase!$A:$A,Waterfall!$A170,Purchase!$D:$D,Waterfall!$C170,Purchase!$C:$C,Waterfall!AS$1)</f>
        <v>0</v>
      </c>
      <c r="AT170" s="4">
        <f>SUMIFS(Purchase!$F:$F,Purchase!$A:$A,Waterfall!$A170,Purchase!$D:$D,Waterfall!$C170,Purchase!$C:$C,Waterfall!AT$1)</f>
        <v>0</v>
      </c>
      <c r="AU170" s="4">
        <f>SUMIFS(Purchase!$F:$F,Purchase!$A:$A,Waterfall!$A170,Purchase!$D:$D,Waterfall!$C170,Purchase!$C:$C,Waterfall!AU$1)</f>
        <v>0</v>
      </c>
      <c r="AV170" s="4">
        <f>SUMIFS(Purchase!$F:$F,Purchase!$A:$A,Waterfall!$A170,Purchase!$D:$D,Waterfall!$C170,Purchase!$C:$C,Waterfall!AV$1)</f>
        <v>0</v>
      </c>
      <c r="AW170" s="4">
        <f>SUMIFS(Purchase!$F:$F,Purchase!$A:$A,Waterfall!$A170,Purchase!$D:$D,Waterfall!$C170,Purchase!$C:$C,Waterfall!AW$1)</f>
        <v>0</v>
      </c>
      <c r="AX170" s="4">
        <f>SUMIFS(Purchase!$F:$F,Purchase!$A:$A,Waterfall!$A170,Purchase!$D:$D,Waterfall!$C170,Purchase!$C:$C,Waterfall!AX$1)</f>
        <v>0</v>
      </c>
      <c r="AY170" s="4">
        <f>SUMIFS(Purchase!$F:$F,Purchase!$A:$A,Waterfall!$A170,Purchase!$D:$D,Waterfall!$C170,Purchase!$C:$C,Waterfall!AY$1)</f>
        <v>0</v>
      </c>
      <c r="AZ170" s="4">
        <f>SUMIFS(Purchase!$F:$F,Purchase!$A:$A,Waterfall!$A170,Purchase!$D:$D,Waterfall!$C170,Purchase!$C:$C,Waterfall!AZ$1)</f>
        <v>0</v>
      </c>
      <c r="BA170" s="4">
        <f>SUMIFS(Purchase!$F:$F,Purchase!$A:$A,Waterfall!$A170,Purchase!$D:$D,Waterfall!$C170,Purchase!$C:$C,Waterfall!BA$1)</f>
        <v>0</v>
      </c>
      <c r="BB170" s="4">
        <f>SUMIFS(Purchase!$F:$F,Purchase!$A:$A,Waterfall!$A170,Purchase!$D:$D,Waterfall!$C170,Purchase!$C:$C,Waterfall!BB$1)</f>
        <v>0</v>
      </c>
      <c r="BC170" s="4">
        <f>SUMIFS(Purchase!$F:$F,Purchase!$A:$A,Waterfall!$A170,Purchase!$D:$D,Waterfall!$C170,Purchase!$C:$C,Waterfall!BC$1)</f>
        <v>0</v>
      </c>
      <c r="BD170" s="4">
        <f>SUMIFS(Purchase!$F:$F,Purchase!$A:$A,Waterfall!$A170,Purchase!$D:$D,Waterfall!$C170,Purchase!$C:$C,Waterfall!BD$1)</f>
        <v>0</v>
      </c>
      <c r="BE170" s="4">
        <f>SUMIFS(Purchase!$F:$F,Purchase!$A:$A,Waterfall!$A170,Purchase!$D:$D,Waterfall!$C170,Purchase!$C:$C,Waterfall!BE$1)</f>
        <v>0</v>
      </c>
      <c r="BF170" s="4">
        <f>SUMIFS(Purchase!$F:$F,Purchase!$A:$A,Waterfall!$A170,Purchase!$D:$D,Waterfall!$C170,Purchase!$C:$C,Waterfall!BF$1)</f>
        <v>0</v>
      </c>
      <c r="BG170" s="4">
        <f>SUMIFS(Purchase!$F:$F,Purchase!$A:$A,Waterfall!$A170,Purchase!$D:$D,Waterfall!$C170,Purchase!$C:$C,Waterfall!BG$1)</f>
        <v>0</v>
      </c>
      <c r="BH170" s="4">
        <f>SUMIFS(Purchase!$F:$F,Purchase!$A:$A,Waterfall!$A170,Purchase!$D:$D,Waterfall!$C170,Purchase!$C:$C,Waterfall!BH$1)</f>
        <v>0</v>
      </c>
      <c r="BI170" s="4">
        <f>SUMIFS(Purchase!$F:$F,Purchase!$A:$A,Waterfall!$A170,Purchase!$D:$D,Waterfall!$C170,Purchase!$C:$C,Waterfall!BI$1)</f>
        <v>0</v>
      </c>
      <c r="BJ170" s="4">
        <f>SUMIFS(Purchase!$F:$F,Purchase!$A:$A,Waterfall!$A170,Purchase!$D:$D,Waterfall!$C170,Purchase!$C:$C,Waterfall!BJ$1)</f>
        <v>0</v>
      </c>
      <c r="BK170" s="4">
        <f>SUMIFS(Purchase!$F:$F,Purchase!$A:$A,Waterfall!$A170,Purchase!$D:$D,Waterfall!$C170,Purchase!$C:$C,Waterfall!BK$1)</f>
        <v>0</v>
      </c>
      <c r="BL170" s="4">
        <f>SUMIFS(Purchase!$F:$F,Purchase!$A:$A,Waterfall!$A170,Purchase!$D:$D,Waterfall!$C170,Purchase!$C:$C,Waterfall!BL$1)</f>
        <v>0</v>
      </c>
      <c r="BM170" s="4">
        <f>SUMIFS(Purchase!$F:$F,Purchase!$A:$A,Waterfall!$A170,Purchase!$D:$D,Waterfall!$C170,Purchase!$C:$C,Waterfall!BM$1)</f>
        <v>0</v>
      </c>
      <c r="BN170" s="4">
        <f>SUMIFS(Purchase!$F:$F,Purchase!$A:$A,Waterfall!$A170,Purchase!$D:$D,Waterfall!$C170,Purchase!$C:$C,Waterfall!BN$1)</f>
        <v>0</v>
      </c>
      <c r="BO170" s="4">
        <f>SUMIFS(Purchase!$F:$F,Purchase!$A:$A,Waterfall!$A170,Purchase!$D:$D,Waterfall!$C170,Purchase!$C:$C,Waterfall!BO$1)</f>
        <v>0</v>
      </c>
      <c r="BP170" s="4">
        <f>SUMIFS(Purchase!$F:$F,Purchase!$A:$A,Waterfall!$A170,Purchase!$D:$D,Waterfall!$C170,Purchase!$C:$C,Waterfall!BP$1)</f>
        <v>0</v>
      </c>
      <c r="BQ170" s="4">
        <f>SUMIFS(Purchase!$F:$F,Purchase!$A:$A,Waterfall!$A170,Purchase!$D:$D,Waterfall!$C170,Purchase!$C:$C,Waterfall!BQ$1)</f>
        <v>0</v>
      </c>
      <c r="BR170" s="4">
        <f>SUMIFS(Purchase!$F:$F,Purchase!$A:$A,Waterfall!$A170,Purchase!$D:$D,Waterfall!$C170,Purchase!$C:$C,Waterfall!BR$1)</f>
        <v>0</v>
      </c>
      <c r="BS170" s="4">
        <f>SUMIFS(Purchase!$F:$F,Purchase!$A:$A,Waterfall!$A170,Purchase!$D:$D,Waterfall!$C170,Purchase!$C:$C,Waterfall!BS$1)</f>
        <v>0</v>
      </c>
      <c r="BT170" s="4">
        <f>SUMIFS(Purchase!$F:$F,Purchase!$A:$A,Waterfall!$A170,Purchase!$D:$D,Waterfall!$C170,Purchase!$C:$C,Waterfall!BT$1)</f>
        <v>0</v>
      </c>
      <c r="BU170" s="4">
        <f>SUMIFS(Purchase!$F:$F,Purchase!$A:$A,Waterfall!$A170,Purchase!$D:$D,Waterfall!$C170,Purchase!$C:$C,Waterfall!BU$1)</f>
        <v>0</v>
      </c>
      <c r="BV170" s="4">
        <f>SUMIFS(Purchase!$F:$F,Purchase!$A:$A,Waterfall!$A170,Purchase!$D:$D,Waterfall!$C170,Purchase!$C:$C,Waterfall!BV$1)</f>
        <v>0</v>
      </c>
      <c r="BW170" s="4">
        <f>SUMIFS(Purchase!$F:$F,Purchase!$A:$A,Waterfall!$A170,Purchase!$D:$D,Waterfall!$C170,Purchase!$C:$C,Waterfall!BW$1)</f>
        <v>0</v>
      </c>
      <c r="BX170" s="4">
        <f>SUMIFS(Purchase!$F:$F,Purchase!$A:$A,Waterfall!$A170,Purchase!$D:$D,Waterfall!$C170,Purchase!$C:$C,Waterfall!BX$1)</f>
        <v>0</v>
      </c>
      <c r="BY170" s="4">
        <f>SUMIFS(Purchase!$F:$F,Purchase!$A:$A,Waterfall!$A170,Purchase!$D:$D,Waterfall!$C170,Purchase!$C:$C,Waterfall!BY$1)</f>
        <v>0</v>
      </c>
      <c r="BZ170" s="4">
        <f>SUMIFS(Purchase!$F:$F,Purchase!$A:$A,Waterfall!$A170,Purchase!$D:$D,Waterfall!$C170,Purchase!$C:$C,Waterfall!BZ$1)</f>
        <v>0</v>
      </c>
      <c r="CA170" s="4">
        <f>SUMIFS(Purchase!$F:$F,Purchase!$A:$A,Waterfall!$A170,Purchase!$D:$D,Waterfall!$C170,Purchase!$C:$C,Waterfall!CA$1)</f>
        <v>0</v>
      </c>
      <c r="CB170" s="4">
        <f>SUMIFS(Purchase!$F:$F,Purchase!$A:$A,Waterfall!$A170,Purchase!$D:$D,Waterfall!$C170,Purchase!$C:$C,Waterfall!CB$1)</f>
        <v>0</v>
      </c>
      <c r="CC170" s="4">
        <f>SUMIFS(Purchase!$F:$F,Purchase!$A:$A,Waterfall!$A170,Purchase!$D:$D,Waterfall!$C170,Purchase!$C:$C,Waterfall!CC$1)</f>
        <v>0</v>
      </c>
      <c r="CD170" s="4">
        <f>SUMIFS(Purchase!$F:$F,Purchase!$A:$A,Waterfall!$A170,Purchase!$D:$D,Waterfall!$C170,Purchase!$C:$C,Waterfall!CD$1)</f>
        <v>0</v>
      </c>
      <c r="CE170" s="4">
        <f>SUMIFS(Purchase!$F:$F,Purchase!$A:$A,Waterfall!$A170,Purchase!$D:$D,Waterfall!$C170,Purchase!$C:$C,Waterfall!CE$1)</f>
        <v>0</v>
      </c>
      <c r="CF170" s="4">
        <f>SUMIFS(Purchase!$F:$F,Purchase!$A:$A,Waterfall!$A170,Purchase!$D:$D,Waterfall!$C170,Purchase!$C:$C,Waterfall!CF$1)</f>
        <v>0</v>
      </c>
      <c r="CG170" s="4">
        <f>SUMIFS(Purchase!$F:$F,Purchase!$A:$A,Waterfall!$A170,Purchase!$D:$D,Waterfall!$C170,Purchase!$C:$C,Waterfall!CG$1)</f>
        <v>0</v>
      </c>
      <c r="CH170" s="4">
        <f>SUMIFS(Purchase!$F:$F,Purchase!$A:$A,Waterfall!$A170,Purchase!$D:$D,Waterfall!$C170,Purchase!$C:$C,Waterfall!CH$1)</f>
        <v>0</v>
      </c>
      <c r="CI170" s="4">
        <f>SUMIFS(Purchase!$F:$F,Purchase!$A:$A,Waterfall!$A170,Purchase!$D:$D,Waterfall!$C170,Purchase!$C:$C,Waterfall!CI$1)</f>
        <v>0</v>
      </c>
      <c r="CJ170" s="4">
        <f>SUMIFS(Purchase!$F:$F,Purchase!$A:$A,Waterfall!$A170,Purchase!$D:$D,Waterfall!$C170,Purchase!$C:$C,Waterfall!CJ$1)</f>
        <v>0</v>
      </c>
      <c r="CK170" s="4">
        <f>SUMIFS(Purchase!$F:$F,Purchase!$A:$A,Waterfall!$A170,Purchase!$D:$D,Waterfall!$C170,Purchase!$C:$C,Waterfall!CK$1)</f>
        <v>0</v>
      </c>
      <c r="CL170" s="4">
        <f>SUMIFS(Purchase!$F:$F,Purchase!$A:$A,Waterfall!$A170,Purchase!$D:$D,Waterfall!$C170,Purchase!$C:$C,Waterfall!CL$1)</f>
        <v>0</v>
      </c>
      <c r="CM170" s="4">
        <f>SUMIFS(Purchase!$F:$F,Purchase!$A:$A,Waterfall!$A170,Purchase!$D:$D,Waterfall!$C170,Purchase!$C:$C,Waterfall!CM$1)</f>
        <v>0</v>
      </c>
      <c r="CN170" s="4">
        <f>SUMIFS(Purchase!$F:$F,Purchase!$A:$A,Waterfall!$A170,Purchase!$D:$D,Waterfall!$C170,Purchase!$C:$C,Waterfall!CN$1)</f>
        <v>0</v>
      </c>
      <c r="CO170" s="4">
        <f>SUMIFS(Purchase!$F:$F,Purchase!$A:$A,Waterfall!$A170,Purchase!$D:$D,Waterfall!$C170,Purchase!$C:$C,Waterfall!CO$1)</f>
        <v>0</v>
      </c>
      <c r="CP170" s="4">
        <f>SUMIFS(Purchase!$F:$F,Purchase!$A:$A,Waterfall!$A170,Purchase!$D:$D,Waterfall!$C170,Purchase!$C:$C,Waterfall!CP$1)</f>
        <v>0</v>
      </c>
      <c r="CQ170" s="4">
        <f>SUMIFS(Purchase!$F:$F,Purchase!$A:$A,Waterfall!$A170,Purchase!$D:$D,Waterfall!$C170,Purchase!$C:$C,Waterfall!CQ$1)</f>
        <v>0</v>
      </c>
      <c r="CR170" s="4">
        <f>SUMIFS(Purchase!$F:$F,Purchase!$A:$A,Waterfall!$A170,Purchase!$D:$D,Waterfall!$C170,Purchase!$C:$C,Waterfall!CR$1)</f>
        <v>0</v>
      </c>
      <c r="CS170" s="4">
        <f>SUMIFS(Purchase!$F:$F,Purchase!$A:$A,Waterfall!$A170,Purchase!$D:$D,Waterfall!$C170,Purchase!$C:$C,Waterfall!CS$1)</f>
        <v>0</v>
      </c>
      <c r="CT170" s="4">
        <f>SUMIFS(Purchase!$F:$F,Purchase!$A:$A,Waterfall!$A170,Purchase!$D:$D,Waterfall!$C170,Purchase!$C:$C,Waterfall!CT$1)</f>
        <v>0</v>
      </c>
      <c r="CU170" s="4">
        <f>SUMIFS(Purchase!$F:$F,Purchase!$A:$A,Waterfall!$A170,Purchase!$D:$D,Waterfall!$C170,Purchase!$C:$C,Waterfall!CU$1)</f>
        <v>0</v>
      </c>
      <c r="CV170" s="4">
        <f>SUMIFS(Purchase!$F:$F,Purchase!$A:$A,Waterfall!$A170,Purchase!$D:$D,Waterfall!$C170,Purchase!$C:$C,Waterfall!CV$1)</f>
        <v>0</v>
      </c>
      <c r="CW170" s="4">
        <f>SUMIFS(Purchase!$F:$F,Purchase!$A:$A,Waterfall!$A170,Purchase!$D:$D,Waterfall!$C170,Purchase!$C:$C,Waterfall!CW$1)</f>
        <v>0</v>
      </c>
      <c r="CX170" s="4">
        <f>SUMIFS(Purchase!$F:$F,Purchase!$A:$A,Waterfall!$A170,Purchase!$D:$D,Waterfall!$C170,Purchase!$C:$C,Waterfall!CX$1)</f>
        <v>0</v>
      </c>
      <c r="CY170" s="4">
        <f>SUMIFS(Purchase!$F:$F,Purchase!$A:$A,Waterfall!$A170,Purchase!$D:$D,Waterfall!$C170,Purchase!$C:$C,Waterfall!CY$1)</f>
        <v>0</v>
      </c>
      <c r="CZ170" s="4">
        <f>SUMIFS(Purchase!$F:$F,Purchase!$A:$A,Waterfall!$A170,Purchase!$D:$D,Waterfall!$C170,Purchase!$C:$C,Waterfall!CZ$1)</f>
        <v>0</v>
      </c>
      <c r="DA170" s="4">
        <f>SUMIFS(Purchase!$F:$F,Purchase!$A:$A,Waterfall!$A170,Purchase!$D:$D,Waterfall!$C170,Purchase!$C:$C,Waterfall!DA$1)</f>
        <v>0</v>
      </c>
      <c r="DB170" s="4">
        <f>SUMIFS(Purchase!$F:$F,Purchase!$A:$A,Waterfall!$A170,Purchase!$D:$D,Waterfall!$C170,Purchase!$C:$C,Waterfall!DB$1)</f>
        <v>0</v>
      </c>
      <c r="DC170" s="4">
        <f>SUMIFS(Purchase!$F:$F,Purchase!$A:$A,Waterfall!$A170,Purchase!$D:$D,Waterfall!$C170,Purchase!$C:$C,Waterfall!DC$1)</f>
        <v>0</v>
      </c>
      <c r="DD170" s="4">
        <f>SUMIFS(Purchase!$F:$F,Purchase!$A:$A,Waterfall!$A170,Purchase!$D:$D,Waterfall!$C170,Purchase!$C:$C,Waterfall!DD$1)</f>
        <v>0</v>
      </c>
      <c r="DE170" s="4">
        <f>SUMIFS(Purchase!$F:$F,Purchase!$A:$A,Waterfall!$A170,Purchase!$D:$D,Waterfall!$C170,Purchase!$C:$C,Waterfall!DE$1)</f>
        <v>0</v>
      </c>
      <c r="DF170" s="4">
        <f>SUMIFS(Purchase!$F:$F,Purchase!$A:$A,Waterfall!$A170,Purchase!$D:$D,Waterfall!$C170,Purchase!$C:$C,Waterfall!DF$1)</f>
        <v>0</v>
      </c>
      <c r="DG170" s="4">
        <f>SUMIFS(Purchase!$F:$F,Purchase!$A:$A,Waterfall!$A170,Purchase!$D:$D,Waterfall!$C170,Purchase!$C:$C,Waterfall!DG$1)</f>
        <v>0</v>
      </c>
      <c r="DH170" s="4">
        <f>SUMIFS(Purchase!$F:$F,Purchase!$A:$A,Waterfall!$A170,Purchase!$D:$D,Waterfall!$C170,Purchase!$C:$C,Waterfall!DH$1)</f>
        <v>0</v>
      </c>
      <c r="DI170" s="4">
        <f>SUMIFS(Purchase!$F:$F,Purchase!$A:$A,Waterfall!$A170,Purchase!$D:$D,Waterfall!$C170,Purchase!$C:$C,Waterfall!DI$1)</f>
        <v>0</v>
      </c>
      <c r="DJ170" s="4">
        <f>SUMIFS(Purchase!$F:$F,Purchase!$A:$A,Waterfall!$A170,Purchase!$D:$D,Waterfall!$C170,Purchase!$C:$C,Waterfall!DJ$1)</f>
        <v>0</v>
      </c>
      <c r="DK170" s="4">
        <f>SUMIFS(Purchase!$F:$F,Purchase!$A:$A,Waterfall!$A170,Purchase!$D:$D,Waterfall!$C170,Purchase!$C:$C,Waterfall!DK$1)</f>
        <v>0</v>
      </c>
      <c r="DL170" s="4">
        <f>SUMIFS(Purchase!$F:$F,Purchase!$A:$A,Waterfall!$A170,Purchase!$D:$D,Waterfall!$C170,Purchase!$C:$C,Waterfall!DL$1)</f>
        <v>0</v>
      </c>
      <c r="DM170" s="4">
        <f>SUMIFS(Purchase!$F:$F,Purchase!$A:$A,Waterfall!$A170,Purchase!$D:$D,Waterfall!$C170,Purchase!$C:$C,Waterfall!DM$1)</f>
        <v>0</v>
      </c>
      <c r="DN170" s="4">
        <f>SUMIFS(Purchase!$F:$F,Purchase!$A:$A,Waterfall!$A170,Purchase!$D:$D,Waterfall!$C170,Purchase!$C:$C,Waterfall!DN$1)</f>
        <v>0</v>
      </c>
      <c r="DO170" s="4">
        <f>SUMIFS(Purchase!$F:$F,Purchase!$A:$A,Waterfall!$A170,Purchase!$D:$D,Waterfall!$C170,Purchase!$C:$C,Waterfall!DO$1)</f>
        <v>0</v>
      </c>
      <c r="DP170" s="4">
        <f>SUMIFS(Purchase!$F:$F,Purchase!$A:$A,Waterfall!$A170,Purchase!$D:$D,Waterfall!$C170,Purchase!$C:$C,Waterfall!DP$1)</f>
        <v>0</v>
      </c>
      <c r="DQ170" s="4">
        <f>SUMIFS(Purchase!$F:$F,Purchase!$A:$A,Waterfall!$A170,Purchase!$D:$D,Waterfall!$C170,Purchase!$C:$C,Waterfall!DQ$1)</f>
        <v>0</v>
      </c>
      <c r="DR170" s="4">
        <f>SUMIFS(Purchase!$F:$F,Purchase!$A:$A,Waterfall!$A170,Purchase!$D:$D,Waterfall!$C170,Purchase!$C:$C,Waterfall!DR$1)</f>
        <v>0</v>
      </c>
      <c r="DS170" s="4">
        <f>SUMIFS(Purchase!$F:$F,Purchase!$A:$A,Waterfall!$A170,Purchase!$D:$D,Waterfall!$C170,Purchase!$C:$C,Waterfall!DS$1)</f>
        <v>0</v>
      </c>
      <c r="DT170" s="4">
        <f>SUMIFS(Purchase!$F:$F,Purchase!$A:$A,Waterfall!$A170,Purchase!$D:$D,Waterfall!$C170,Purchase!$C:$C,Waterfall!DT$1)</f>
        <v>0</v>
      </c>
      <c r="DU170" s="4">
        <f>SUMIFS(Purchase!$F:$F,Purchase!$A:$A,Waterfall!$A170,Purchase!$D:$D,Waterfall!$C170,Purchase!$C:$C,Waterfall!DU$1)</f>
        <v>0</v>
      </c>
      <c r="DV170" s="4">
        <f>SUMIFS(Purchase!$F:$F,Purchase!$A:$A,Waterfall!$A170,Purchase!$D:$D,Waterfall!$C170,Purchase!$C:$C,Waterfall!DV$1)</f>
        <v>0</v>
      </c>
      <c r="DW170" s="4">
        <f>SUMIFS(Purchase!$F:$F,Purchase!$A:$A,Waterfall!$A170,Purchase!$D:$D,Waterfall!$C170,Purchase!$C:$C,Waterfall!DW$1)</f>
        <v>0</v>
      </c>
      <c r="DX170" s="4">
        <f>SUMIFS(Purchase!$F:$F,Purchase!$A:$A,Waterfall!$A170,Purchase!$D:$D,Waterfall!$C170,Purchase!$C:$C,Waterfall!DX$1)</f>
        <v>0</v>
      </c>
      <c r="DY170" s="4">
        <f>SUMIFS(Purchase!$F:$F,Purchase!$A:$A,Waterfall!$A170,Purchase!$D:$D,Waterfall!$C170,Purchase!$C:$C,Waterfall!DY$1)</f>
        <v>0</v>
      </c>
      <c r="DZ170" s="4">
        <f>SUMIFS(Purchase!$F:$F,Purchase!$A:$A,Waterfall!$A170,Purchase!$D:$D,Waterfall!$C170,Purchase!$C:$C,Waterfall!DZ$1)</f>
        <v>0</v>
      </c>
      <c r="EA170" s="4">
        <f>SUMIFS(Purchase!$F:$F,Purchase!$A:$A,Waterfall!$A170,Purchase!$D:$D,Waterfall!$C170,Purchase!$C:$C,Waterfall!EA$1)</f>
        <v>0</v>
      </c>
      <c r="EB170" s="4">
        <f>SUMIFS(Purchase!$F:$F,Purchase!$A:$A,Waterfall!$A170,Purchase!$D:$D,Waterfall!$C170,Purchase!$C:$C,Waterfall!EB$1)</f>
        <v>0</v>
      </c>
      <c r="EC170" s="4">
        <f>SUMIFS(Purchase!$F:$F,Purchase!$A:$A,Waterfall!$A170,Purchase!$D:$D,Waterfall!$C170,Purchase!$C:$C,Waterfall!EC$1)</f>
        <v>0</v>
      </c>
      <c r="ED170" s="4">
        <f>SUMIFS(Purchase!$F:$F,Purchase!$A:$A,Waterfall!$A170,Purchase!$D:$D,Waterfall!$C170,Purchase!$C:$C,Waterfall!ED$1)</f>
        <v>0</v>
      </c>
      <c r="EE170" s="4">
        <f>SUMIFS(Purchase!$F:$F,Purchase!$A:$A,Waterfall!$A170,Purchase!$D:$D,Waterfall!$C170,Purchase!$C:$C,Waterfall!EE$1)</f>
        <v>0</v>
      </c>
      <c r="EF170" s="4">
        <f>SUMIFS(Purchase!$F:$F,Purchase!$A:$A,Waterfall!$A170,Purchase!$D:$D,Waterfall!$C170,Purchase!$C:$C,Waterfall!EF$1)</f>
        <v>0</v>
      </c>
      <c r="EG170" s="4">
        <f>SUMIFS(Purchase!$F:$F,Purchase!$A:$A,Waterfall!$A170,Purchase!$D:$D,Waterfall!$C170,Purchase!$C:$C,Waterfall!EG$1)</f>
        <v>0</v>
      </c>
      <c r="EH170" s="4">
        <f>SUMIFS(Purchase!$F:$F,Purchase!$A:$A,Waterfall!$A170,Purchase!$D:$D,Waterfall!$C170,Purchase!$C:$C,Waterfall!EH$1)</f>
        <v>0</v>
      </c>
      <c r="EI170" s="4">
        <f>SUMIFS(Purchase!$F:$F,Purchase!$A:$A,Waterfall!$A170,Purchase!$D:$D,Waterfall!$C170,Purchase!$C:$C,Waterfall!EI$1)</f>
        <v>0</v>
      </c>
      <c r="EJ170" s="4">
        <f>SUMIFS(Purchase!$F:$F,Purchase!$A:$A,Waterfall!$A170,Purchase!$D:$D,Waterfall!$C170,Purchase!$C:$C,Waterfall!EJ$1)</f>
        <v>0</v>
      </c>
      <c r="EK170" s="4">
        <f>SUMIFS(Purchase!$F:$F,Purchase!$A:$A,Waterfall!$A170,Purchase!$D:$D,Waterfall!$C170,Purchase!$C:$C,Waterfall!EK$1)</f>
        <v>0</v>
      </c>
      <c r="EL170" s="4">
        <f>SUMIFS(Purchase!$F:$F,Purchase!$A:$A,Waterfall!$A170,Purchase!$D:$D,Waterfall!$C170,Purchase!$C:$C,Waterfall!EL$1)</f>
        <v>0</v>
      </c>
      <c r="EM170" s="4">
        <f>SUMIFS(Purchase!$F:$F,Purchase!$A:$A,Waterfall!$A170,Purchase!$D:$D,Waterfall!$C170,Purchase!$C:$C,Waterfall!EM$1)</f>
        <v>0</v>
      </c>
      <c r="EN170" s="4">
        <f>SUMIFS(Purchase!$F:$F,Purchase!$A:$A,Waterfall!$A170,Purchase!$D:$D,Waterfall!$C170,Purchase!$C:$C,Waterfall!EN$1)</f>
        <v>0</v>
      </c>
      <c r="EO170" s="4">
        <f>SUMIFS(Purchase!$F:$F,Purchase!$A:$A,Waterfall!$A170,Purchase!$D:$D,Waterfall!$C170,Purchase!$C:$C,Waterfall!EO$1)</f>
        <v>0</v>
      </c>
      <c r="EP170" s="4">
        <f>SUMIFS(Purchase!$F:$F,Purchase!$A:$A,Waterfall!$A170,Purchase!$D:$D,Waterfall!$C170,Purchase!$C:$C,Waterfall!EP$1)</f>
        <v>0</v>
      </c>
      <c r="EQ170" s="4">
        <f>SUMIFS(Purchase!$F:$F,Purchase!$A:$A,Waterfall!$A170,Purchase!$D:$D,Waterfall!$C170,Purchase!$C:$C,Waterfall!EQ$1)</f>
        <v>0</v>
      </c>
      <c r="ER170" s="4">
        <f>SUMIFS(Purchase!$F:$F,Purchase!$A:$A,Waterfall!$A170,Purchase!$D:$D,Waterfall!$C170,Purchase!$C:$C,Waterfall!ER$1)</f>
        <v>0</v>
      </c>
      <c r="ES170" s="4">
        <f>SUMIFS(Purchase!$F:$F,Purchase!$A:$A,Waterfall!$A170,Purchase!$D:$D,Waterfall!$C170,Purchase!$C:$C,Waterfall!ES$1)</f>
        <v>0</v>
      </c>
      <c r="ET170" s="4">
        <f>SUMIFS(Purchase!$F:$F,Purchase!$A:$A,Waterfall!$A170,Purchase!$D:$D,Waterfall!$C170,Purchase!$C:$C,Waterfall!ET$1)</f>
        <v>0</v>
      </c>
      <c r="EU170" s="4">
        <f>SUMIFS(Purchase!$F:$F,Purchase!$A:$A,Waterfall!$A170,Purchase!$D:$D,Waterfall!$C170,Purchase!$C:$C,Waterfall!EU$1)</f>
        <v>0</v>
      </c>
      <c r="EV170" s="4">
        <f>SUMIFS(Purchase!$F:$F,Purchase!$A:$A,Waterfall!$A170,Purchase!$D:$D,Waterfall!$C170,Purchase!$C:$C,Waterfall!EV$1)</f>
        <v>0</v>
      </c>
      <c r="EW170" s="4">
        <f>SUMIFS(Purchase!$F:$F,Purchase!$A:$A,Waterfall!$A170,Purchase!$D:$D,Waterfall!$C170,Purchase!$C:$C,Waterfall!EW$1)</f>
        <v>0</v>
      </c>
      <c r="EX170" s="4">
        <f>SUMIFS(Purchase!$F:$F,Purchase!$A:$A,Waterfall!$A170,Purchase!$D:$D,Waterfall!$C170,Purchase!$C:$C,Waterfall!EX$1)</f>
        <v>0</v>
      </c>
      <c r="EY170" s="4">
        <f>SUMIFS(Purchase!$F:$F,Purchase!$A:$A,Waterfall!$A170,Purchase!$D:$D,Waterfall!$C170,Purchase!$C:$C,Waterfall!EY$1)</f>
        <v>0</v>
      </c>
      <c r="EZ170" s="4">
        <f>SUMIFS(Purchase!$F:$F,Purchase!$A:$A,Waterfall!$A170,Purchase!$D:$D,Waterfall!$C170,Purchase!$C:$C,Waterfall!EZ$1)</f>
        <v>0</v>
      </c>
      <c r="FA170" s="4">
        <f>SUMIFS(Purchase!$F:$F,Purchase!$A:$A,Waterfall!$A170,Purchase!$D:$D,Waterfall!$C170,Purchase!$C:$C,Waterfall!FA$1)</f>
        <v>0</v>
      </c>
      <c r="FB170" s="4">
        <f>SUMIFS(Purchase!$F:$F,Purchase!$A:$A,Waterfall!$A170,Purchase!$D:$D,Waterfall!$C170,Purchase!$C:$C,Waterfall!FB$1)</f>
        <v>0</v>
      </c>
      <c r="FC170" s="4">
        <f>SUMIFS(Purchase!$F:$F,Purchase!$A:$A,Waterfall!$A170,Purchase!$D:$D,Waterfall!$C170,Purchase!$C:$C,Waterfall!FC$1)</f>
        <v>0</v>
      </c>
      <c r="FD170" s="4">
        <f>SUMIFS(Purchase!$F:$F,Purchase!$A:$A,Waterfall!$A170,Purchase!$D:$D,Waterfall!$C170,Purchase!$C:$C,Waterfall!FD$1)</f>
        <v>0</v>
      </c>
      <c r="FE170" s="4">
        <f>SUMIFS(Purchase!$F:$F,Purchase!$A:$A,Waterfall!$A170,Purchase!$D:$D,Waterfall!$C170,Purchase!$C:$C,Waterfall!FE$1)</f>
        <v>0</v>
      </c>
      <c r="FF170" s="4">
        <f>SUMIFS(Purchase!$F:$F,Purchase!$A:$A,Waterfall!$A170,Purchase!$D:$D,Waterfall!$C170,Purchase!$C:$C,Waterfall!FF$1)</f>
        <v>0</v>
      </c>
      <c r="FG170" s="4">
        <f>SUMIFS(Purchase!$F:$F,Purchase!$A:$A,Waterfall!$A170,Purchase!$D:$D,Waterfall!$C170,Purchase!$C:$C,Waterfall!FG$1)</f>
        <v>0</v>
      </c>
      <c r="FH170" s="4">
        <f>SUMIFS(Purchase!$F:$F,Purchase!$A:$A,Waterfall!$A170,Purchase!$D:$D,Waterfall!$C170,Purchase!$C:$C,Waterfall!FH$1)</f>
        <v>0</v>
      </c>
      <c r="FI170" s="4">
        <f>SUMIFS(Purchase!$F:$F,Purchase!$A:$A,Waterfall!$A170,Purchase!$D:$D,Waterfall!$C170,Purchase!$C:$C,Waterfall!FI$1)</f>
        <v>0</v>
      </c>
      <c r="FJ170" s="4">
        <f>SUMIFS(Purchase!$F:$F,Purchase!$A:$A,Waterfall!$A170,Purchase!$D:$D,Waterfall!$C170,Purchase!$C:$C,Waterfall!FJ$1)</f>
        <v>0</v>
      </c>
      <c r="FK170" s="4">
        <f>SUMIFS(Purchase!$F:$F,Purchase!$A:$A,Waterfall!$A170,Purchase!$D:$D,Waterfall!$C170,Purchase!$C:$C,Waterfall!FK$1)</f>
        <v>0</v>
      </c>
      <c r="FL170" s="4">
        <f>SUMIFS(Purchase!$F:$F,Purchase!$A:$A,Waterfall!$A170,Purchase!$D:$D,Waterfall!$C170,Purchase!$C:$C,Waterfall!FL$1)</f>
        <v>0</v>
      </c>
      <c r="FM170" s="4">
        <f>SUMIFS(Purchase!$F:$F,Purchase!$A:$A,Waterfall!$A170,Purchase!$D:$D,Waterfall!$C170,Purchase!$C:$C,Waterfall!FM$1)</f>
        <v>0</v>
      </c>
      <c r="FN170" s="4">
        <f>SUMIFS(Purchase!$F:$F,Purchase!$A:$A,Waterfall!$A170,Purchase!$D:$D,Waterfall!$C170,Purchase!$C:$C,Waterfall!FN$1)</f>
        <v>0</v>
      </c>
      <c r="FO170" s="4">
        <f>SUMIFS(Purchase!$F:$F,Purchase!$A:$A,Waterfall!$A170,Purchase!$D:$D,Waterfall!$C170,Purchase!$C:$C,Waterfall!FO$1)</f>
        <v>0</v>
      </c>
      <c r="FP170" s="4">
        <f>SUMIFS(Purchase!$F:$F,Purchase!$A:$A,Waterfall!$A170,Purchase!$D:$D,Waterfall!$C170,Purchase!$C:$C,Waterfall!FP$1)</f>
        <v>0</v>
      </c>
      <c r="FQ170" s="4">
        <f>SUMIFS(Purchase!$F:$F,Purchase!$A:$A,Waterfall!$A170,Purchase!$D:$D,Waterfall!$C170,Purchase!$C:$C,Waterfall!FQ$1)</f>
        <v>0</v>
      </c>
      <c r="FR170" s="4">
        <f>SUMIFS(Purchase!$F:$F,Purchase!$A:$A,Waterfall!$A170,Purchase!$D:$D,Waterfall!$C170,Purchase!$C:$C,Waterfall!FR$1)</f>
        <v>0</v>
      </c>
      <c r="FS170" s="4">
        <f>SUMIFS(Purchase!$F:$F,Purchase!$A:$A,Waterfall!$A170,Purchase!$D:$D,Waterfall!$C170,Purchase!$C:$C,Waterfall!FS$1)</f>
        <v>0</v>
      </c>
      <c r="FT170" s="4">
        <f>SUMIFS(Purchase!$F:$F,Purchase!$A:$A,Waterfall!$A170,Purchase!$D:$D,Waterfall!$C170,Purchase!$C:$C,Waterfall!FT$1)</f>
        <v>0</v>
      </c>
      <c r="FU170" s="4">
        <f>SUMIFS(Purchase!$F:$F,Purchase!$A:$A,Waterfall!$A170,Purchase!$D:$D,Waterfall!$C170,Purchase!$C:$C,Waterfall!FU$1)</f>
        <v>0</v>
      </c>
      <c r="FV170" s="4">
        <f>SUMIFS(Purchase!$F:$F,Purchase!$A:$A,Waterfall!$A170,Purchase!$D:$D,Waterfall!$C170,Purchase!$C:$C,Waterfall!FV$1)</f>
        <v>0</v>
      </c>
      <c r="FW170" s="4">
        <f>SUMIFS(Purchase!$F:$F,Purchase!$A:$A,Waterfall!$A170,Purchase!$D:$D,Waterfall!$C170,Purchase!$C:$C,Waterfall!FW$1)</f>
        <v>0</v>
      </c>
      <c r="FX170" s="4">
        <f>SUMIFS(Purchase!$F:$F,Purchase!$A:$A,Waterfall!$A170,Purchase!$D:$D,Waterfall!$C170,Purchase!$C:$C,Waterfall!FX$1)</f>
        <v>0</v>
      </c>
      <c r="FY170" s="4">
        <f>SUMIFS(Purchase!$F:$F,Purchase!$A:$A,Waterfall!$A170,Purchase!$D:$D,Waterfall!$C170,Purchase!$C:$C,Waterfall!FY$1)</f>
        <v>0</v>
      </c>
      <c r="FZ170" s="4">
        <f>SUMIFS(Purchase!$F:$F,Purchase!$A:$A,Waterfall!$A170,Purchase!$D:$D,Waterfall!$C170,Purchase!$C:$C,Waterfall!FZ$1)</f>
        <v>0</v>
      </c>
      <c r="GA170" s="4">
        <f>SUMIFS(Purchase!$F:$F,Purchase!$A:$A,Waterfall!$A170,Purchase!$D:$D,Waterfall!$C170,Purchase!$C:$C,Waterfall!GA$1)</f>
        <v>0</v>
      </c>
      <c r="GB170" s="4">
        <f>SUMIFS(Purchase!$F:$F,Purchase!$A:$A,Waterfall!$A170,Purchase!$D:$D,Waterfall!$C170,Purchase!$C:$C,Waterfall!GB$1)</f>
        <v>0</v>
      </c>
      <c r="GC170" s="4">
        <f>SUMIFS(Purchase!$F:$F,Purchase!$A:$A,Waterfall!$A170,Purchase!$D:$D,Waterfall!$C170,Purchase!$C:$C,Waterfall!GC$1)</f>
        <v>0</v>
      </c>
      <c r="GD170" s="4">
        <f>SUMIFS(Purchase!$F:$F,Purchase!$A:$A,Waterfall!$A170,Purchase!$D:$D,Waterfall!$C170,Purchase!$C:$C,Waterfall!GD$1)</f>
        <v>0</v>
      </c>
      <c r="GE170" s="4">
        <f>SUMIFS(Purchase!$F:$F,Purchase!$A:$A,Waterfall!$A170,Purchase!$D:$D,Waterfall!$C170,Purchase!$C:$C,Waterfall!GE$1)</f>
        <v>0</v>
      </c>
      <c r="GF170" s="4">
        <f>SUMIFS(Purchase!$F:$F,Purchase!$A:$A,Waterfall!$A170,Purchase!$D:$D,Waterfall!$C170,Purchase!$C:$C,Waterfall!GF$1)</f>
        <v>0</v>
      </c>
      <c r="GG170" s="4">
        <f>SUMIFS(Purchase!$F:$F,Purchase!$A:$A,Waterfall!$A170,Purchase!$D:$D,Waterfall!$C170,Purchase!$C:$C,Waterfall!GG$1)</f>
        <v>0</v>
      </c>
      <c r="GH170" s="4">
        <f>SUMIFS(Purchase!$F:$F,Purchase!$A:$A,Waterfall!$A170,Purchase!$D:$D,Waterfall!$C170,Purchase!$C:$C,Waterfall!GH$1)</f>
        <v>0</v>
      </c>
      <c r="GI170" s="4">
        <f>SUMIFS(Purchase!$F:$F,Purchase!$A:$A,Waterfall!$A170,Purchase!$D:$D,Waterfall!$C170,Purchase!$C:$C,Waterfall!GI$1)</f>
        <v>0</v>
      </c>
    </row>
    <row r="171" spans="1:191" x14ac:dyDescent="0.35">
      <c r="A171" s="8">
        <f t="shared" si="5"/>
        <v>1</v>
      </c>
      <c r="B171" s="2" t="str">
        <f>VLOOKUP($A171,Centers!$B$1:$C$120,2,)</f>
        <v>GATE</v>
      </c>
      <c r="C171" s="3">
        <v>45048</v>
      </c>
      <c r="D171" s="4">
        <f>IF($A171=1,SUM(SUMIFS(Indent!$E:$E,Indent!$C:$C,Waterfall!$C171,Indent!$A:$A,Centers!$A$2),SUMIFS(Indent!$E:$E,Indent!$C:$C,Waterfall!$C171,Indent!$A:$A,Centers!$A$3),SUMIFS(Indent!$E:$E,Indent!$C:$C,Waterfall!$C171,Indent!$A:$A,Centers!$A$4),SUMIFS(Indent!$E:$E,Indent!$C:$C,Waterfall!$C171,Indent!$A:$A,Centers!$A$5),SUMIFS(Indent!$E:$E,Indent!$C:$C,Waterfall!$C171,Indent!$A:$A,Centers!$A$6),SUMIFS(Indent!$E:$E,Indent!$C:$C,Waterfall!$C171,Indent!$A:$A,Centers!$A$7),SUMIFS(Indent!$E:$E,Indent!$C:$C,Waterfall!$C171,Indent!$A:$A,Centers!$A$8)),SUMIFS(Indent!$E:$E,Indent!$C:$C,Waterfall!$C171,Indent!$A:$A,$A171))</f>
        <v>0</v>
      </c>
      <c r="E171" s="4">
        <f>SUMIFS(Purchase!$F:$F,Purchase!$A:$A,Waterfall!$A171,Purchase!$D:$D,Waterfall!$C171,Purchase!$C:$C,Waterfall!E$1)</f>
        <v>0</v>
      </c>
      <c r="F171" s="4">
        <f>SUMIFS(Purchase!$F:$F,Purchase!$A:$A,Waterfall!$A171,Purchase!$D:$D,Waterfall!$C171,Purchase!$C:$C,Waterfall!F$1)</f>
        <v>0</v>
      </c>
      <c r="G171" s="4">
        <f>SUMIFS(Purchase!$F:$F,Purchase!$A:$A,Waterfall!$A171,Purchase!$D:$D,Waterfall!$C171,Purchase!$C:$C,Waterfall!G$1)</f>
        <v>0</v>
      </c>
      <c r="H171" s="4">
        <f>SUMIFS(Purchase!$F:$F,Purchase!$A:$A,Waterfall!$A171,Purchase!$D:$D,Waterfall!$C171,Purchase!$C:$C,Waterfall!H$1)</f>
        <v>0</v>
      </c>
      <c r="I171" s="4">
        <f>SUMIFS(Purchase!$F:$F,Purchase!$A:$A,Waterfall!$A171,Purchase!$D:$D,Waterfall!$C171,Purchase!$C:$C,Waterfall!I$1)</f>
        <v>0</v>
      </c>
      <c r="J171" s="4">
        <f>SUMIFS(Purchase!$F:$F,Purchase!$A:$A,Waterfall!$A171,Purchase!$D:$D,Waterfall!$C171,Purchase!$C:$C,Waterfall!J$1)</f>
        <v>0</v>
      </c>
      <c r="K171" s="4">
        <f>SUMIFS(Purchase!$F:$F,Purchase!$A:$A,Waterfall!$A171,Purchase!$D:$D,Waterfall!$C171,Purchase!$C:$C,Waterfall!K$1)</f>
        <v>0</v>
      </c>
      <c r="L171" s="4">
        <f>SUMIFS(Purchase!$F:$F,Purchase!$A:$A,Waterfall!$A171,Purchase!$D:$D,Waterfall!$C171,Purchase!$C:$C,Waterfall!L$1)</f>
        <v>0</v>
      </c>
      <c r="M171" s="4">
        <f>SUMIFS(Purchase!$F:$F,Purchase!$A:$A,Waterfall!$A171,Purchase!$D:$D,Waterfall!$C171,Purchase!$C:$C,Waterfall!M$1)</f>
        <v>0</v>
      </c>
      <c r="N171" s="4">
        <f>SUMIFS(Purchase!$F:$F,Purchase!$A:$A,Waterfall!$A171,Purchase!$D:$D,Waterfall!$C171,Purchase!$C:$C,Waterfall!N$1)</f>
        <v>0</v>
      </c>
      <c r="O171" s="4">
        <f>SUMIFS(Purchase!$F:$F,Purchase!$A:$A,Waterfall!$A171,Purchase!$D:$D,Waterfall!$C171,Purchase!$C:$C,Waterfall!O$1)</f>
        <v>0</v>
      </c>
      <c r="P171" s="4">
        <f>SUMIFS(Purchase!$F:$F,Purchase!$A:$A,Waterfall!$A171,Purchase!$D:$D,Waterfall!$C171,Purchase!$C:$C,Waterfall!P$1)</f>
        <v>0</v>
      </c>
      <c r="Q171" s="4">
        <f>SUMIFS(Purchase!$F:$F,Purchase!$A:$A,Waterfall!$A171,Purchase!$D:$D,Waterfall!$C171,Purchase!$C:$C,Waterfall!Q$1)</f>
        <v>0</v>
      </c>
      <c r="R171" s="4">
        <f>SUMIFS(Purchase!$F:$F,Purchase!$A:$A,Waterfall!$A171,Purchase!$D:$D,Waterfall!$C171,Purchase!$C:$C,Waterfall!R$1)</f>
        <v>0</v>
      </c>
      <c r="S171" s="4">
        <f>SUMIFS(Purchase!$F:$F,Purchase!$A:$A,Waterfall!$A171,Purchase!$D:$D,Waterfall!$C171,Purchase!$C:$C,Waterfall!S$1)</f>
        <v>0</v>
      </c>
      <c r="T171" s="4">
        <f>SUMIFS(Purchase!$F:$F,Purchase!$A:$A,Waterfall!$A171,Purchase!$D:$D,Waterfall!$C171,Purchase!$C:$C,Waterfall!T$1)</f>
        <v>0</v>
      </c>
      <c r="U171" s="4">
        <f>SUMIFS(Purchase!$F:$F,Purchase!$A:$A,Waterfall!$A171,Purchase!$D:$D,Waterfall!$C171,Purchase!$C:$C,Waterfall!U$1)</f>
        <v>0</v>
      </c>
      <c r="V171" s="4">
        <f>SUMIFS(Purchase!$F:$F,Purchase!$A:$A,Waterfall!$A171,Purchase!$D:$D,Waterfall!$C171,Purchase!$C:$C,Waterfall!V$1)</f>
        <v>0</v>
      </c>
      <c r="W171" s="4">
        <f>SUMIFS(Purchase!$F:$F,Purchase!$A:$A,Waterfall!$A171,Purchase!$D:$D,Waterfall!$C171,Purchase!$C:$C,Waterfall!W$1)</f>
        <v>0</v>
      </c>
      <c r="X171" s="4">
        <f>SUMIFS(Purchase!$F:$F,Purchase!$A:$A,Waterfall!$A171,Purchase!$D:$D,Waterfall!$C171,Purchase!$C:$C,Waterfall!X$1)</f>
        <v>0</v>
      </c>
      <c r="Y171" s="4">
        <f>SUMIFS(Purchase!$F:$F,Purchase!$A:$A,Waterfall!$A171,Purchase!$D:$D,Waterfall!$C171,Purchase!$C:$C,Waterfall!Y$1)</f>
        <v>0</v>
      </c>
      <c r="Z171" s="4">
        <f>SUMIFS(Purchase!$F:$F,Purchase!$A:$A,Waterfall!$A171,Purchase!$D:$D,Waterfall!$C171,Purchase!$C:$C,Waterfall!Z$1)</f>
        <v>0</v>
      </c>
      <c r="AA171" s="4">
        <f>SUMIFS(Purchase!$F:$F,Purchase!$A:$A,Waterfall!$A171,Purchase!$D:$D,Waterfall!$C171,Purchase!$C:$C,Waterfall!AA$1)</f>
        <v>0</v>
      </c>
      <c r="AB171" s="4">
        <f>SUMIFS(Purchase!$F:$F,Purchase!$A:$A,Waterfall!$A171,Purchase!$D:$D,Waterfall!$C171,Purchase!$C:$C,Waterfall!AB$1)</f>
        <v>0</v>
      </c>
      <c r="AC171" s="4">
        <f>SUMIFS(Purchase!$F:$F,Purchase!$A:$A,Waterfall!$A171,Purchase!$D:$D,Waterfall!$C171,Purchase!$C:$C,Waterfall!AC$1)</f>
        <v>0</v>
      </c>
      <c r="AD171" s="4">
        <f>SUMIFS(Purchase!$F:$F,Purchase!$A:$A,Waterfall!$A171,Purchase!$D:$D,Waterfall!$C171,Purchase!$C:$C,Waterfall!AD$1)</f>
        <v>0</v>
      </c>
      <c r="AE171" s="4">
        <f>SUMIFS(Purchase!$F:$F,Purchase!$A:$A,Waterfall!$A171,Purchase!$D:$D,Waterfall!$C171,Purchase!$C:$C,Waterfall!AE$1)</f>
        <v>0</v>
      </c>
      <c r="AF171" s="4">
        <f>SUMIFS(Purchase!$F:$F,Purchase!$A:$A,Waterfall!$A171,Purchase!$D:$D,Waterfall!$C171,Purchase!$C:$C,Waterfall!AF$1)</f>
        <v>0</v>
      </c>
      <c r="AG171" s="4">
        <f>SUMIFS(Purchase!$F:$F,Purchase!$A:$A,Waterfall!$A171,Purchase!$D:$D,Waterfall!$C171,Purchase!$C:$C,Waterfall!AG$1)</f>
        <v>0</v>
      </c>
      <c r="AH171" s="4">
        <f>SUMIFS(Purchase!$F:$F,Purchase!$A:$A,Waterfall!$A171,Purchase!$D:$D,Waterfall!$C171,Purchase!$C:$C,Waterfall!AH$1)</f>
        <v>0</v>
      </c>
      <c r="AI171" s="4">
        <f>SUMIFS(Purchase!$F:$F,Purchase!$A:$A,Waterfall!$A171,Purchase!$D:$D,Waterfall!$C171,Purchase!$C:$C,Waterfall!AI$1)</f>
        <v>0</v>
      </c>
      <c r="AJ171" s="4">
        <f>SUMIFS(Purchase!$F:$F,Purchase!$A:$A,Waterfall!$A171,Purchase!$D:$D,Waterfall!$C171,Purchase!$C:$C,Waterfall!AJ$1)</f>
        <v>0</v>
      </c>
      <c r="AK171" s="4">
        <f>SUMIFS(Purchase!$F:$F,Purchase!$A:$A,Waterfall!$A171,Purchase!$D:$D,Waterfall!$C171,Purchase!$C:$C,Waterfall!AK$1)</f>
        <v>0</v>
      </c>
      <c r="AL171" s="4">
        <f>SUMIFS(Purchase!$F:$F,Purchase!$A:$A,Waterfall!$A171,Purchase!$D:$D,Waterfall!$C171,Purchase!$C:$C,Waterfall!AL$1)</f>
        <v>0</v>
      </c>
      <c r="AM171" s="4">
        <f>SUMIFS(Purchase!$F:$F,Purchase!$A:$A,Waterfall!$A171,Purchase!$D:$D,Waterfall!$C171,Purchase!$C:$C,Waterfall!AM$1)</f>
        <v>0</v>
      </c>
      <c r="AN171" s="4">
        <f>SUMIFS(Purchase!$F:$F,Purchase!$A:$A,Waterfall!$A171,Purchase!$D:$D,Waterfall!$C171,Purchase!$C:$C,Waterfall!AN$1)</f>
        <v>0</v>
      </c>
      <c r="AO171" s="4">
        <f>SUMIFS(Purchase!$F:$F,Purchase!$A:$A,Waterfall!$A171,Purchase!$D:$D,Waterfall!$C171,Purchase!$C:$C,Waterfall!AO$1)</f>
        <v>0</v>
      </c>
      <c r="AP171" s="4">
        <f>SUMIFS(Purchase!$F:$F,Purchase!$A:$A,Waterfall!$A171,Purchase!$D:$D,Waterfall!$C171,Purchase!$C:$C,Waterfall!AP$1)</f>
        <v>0</v>
      </c>
      <c r="AQ171" s="4">
        <f>SUMIFS(Purchase!$F:$F,Purchase!$A:$A,Waterfall!$A171,Purchase!$D:$D,Waterfall!$C171,Purchase!$C:$C,Waterfall!AQ$1)</f>
        <v>0</v>
      </c>
      <c r="AR171" s="4">
        <f>SUMIFS(Purchase!$F:$F,Purchase!$A:$A,Waterfall!$A171,Purchase!$D:$D,Waterfall!$C171,Purchase!$C:$C,Waterfall!AR$1)</f>
        <v>0</v>
      </c>
      <c r="AS171" s="4">
        <f>SUMIFS(Purchase!$F:$F,Purchase!$A:$A,Waterfall!$A171,Purchase!$D:$D,Waterfall!$C171,Purchase!$C:$C,Waterfall!AS$1)</f>
        <v>0</v>
      </c>
      <c r="AT171" s="4">
        <f>SUMIFS(Purchase!$F:$F,Purchase!$A:$A,Waterfall!$A171,Purchase!$D:$D,Waterfall!$C171,Purchase!$C:$C,Waterfall!AT$1)</f>
        <v>0</v>
      </c>
      <c r="AU171" s="4">
        <f>SUMIFS(Purchase!$F:$F,Purchase!$A:$A,Waterfall!$A171,Purchase!$D:$D,Waterfall!$C171,Purchase!$C:$C,Waterfall!AU$1)</f>
        <v>0</v>
      </c>
      <c r="AV171" s="4">
        <f>SUMIFS(Purchase!$F:$F,Purchase!$A:$A,Waterfall!$A171,Purchase!$D:$D,Waterfall!$C171,Purchase!$C:$C,Waterfall!AV$1)</f>
        <v>0</v>
      </c>
      <c r="AW171" s="4">
        <f>SUMIFS(Purchase!$F:$F,Purchase!$A:$A,Waterfall!$A171,Purchase!$D:$D,Waterfall!$C171,Purchase!$C:$C,Waterfall!AW$1)</f>
        <v>0</v>
      </c>
      <c r="AX171" s="4">
        <f>SUMIFS(Purchase!$F:$F,Purchase!$A:$A,Waterfall!$A171,Purchase!$D:$D,Waterfall!$C171,Purchase!$C:$C,Waterfall!AX$1)</f>
        <v>0</v>
      </c>
      <c r="AY171" s="4">
        <f>SUMIFS(Purchase!$F:$F,Purchase!$A:$A,Waterfall!$A171,Purchase!$D:$D,Waterfall!$C171,Purchase!$C:$C,Waterfall!AY$1)</f>
        <v>0</v>
      </c>
      <c r="AZ171" s="4">
        <f>SUMIFS(Purchase!$F:$F,Purchase!$A:$A,Waterfall!$A171,Purchase!$D:$D,Waterfall!$C171,Purchase!$C:$C,Waterfall!AZ$1)</f>
        <v>0</v>
      </c>
      <c r="BA171" s="4">
        <f>SUMIFS(Purchase!$F:$F,Purchase!$A:$A,Waterfall!$A171,Purchase!$D:$D,Waterfall!$C171,Purchase!$C:$C,Waterfall!BA$1)</f>
        <v>0</v>
      </c>
      <c r="BB171" s="4">
        <f>SUMIFS(Purchase!$F:$F,Purchase!$A:$A,Waterfall!$A171,Purchase!$D:$D,Waterfall!$C171,Purchase!$C:$C,Waterfall!BB$1)</f>
        <v>0</v>
      </c>
      <c r="BC171" s="4">
        <f>SUMIFS(Purchase!$F:$F,Purchase!$A:$A,Waterfall!$A171,Purchase!$D:$D,Waterfall!$C171,Purchase!$C:$C,Waterfall!BC$1)</f>
        <v>0</v>
      </c>
      <c r="BD171" s="4">
        <f>SUMIFS(Purchase!$F:$F,Purchase!$A:$A,Waterfall!$A171,Purchase!$D:$D,Waterfall!$C171,Purchase!$C:$C,Waterfall!BD$1)</f>
        <v>0</v>
      </c>
      <c r="BE171" s="4">
        <f>SUMIFS(Purchase!$F:$F,Purchase!$A:$A,Waterfall!$A171,Purchase!$D:$D,Waterfall!$C171,Purchase!$C:$C,Waterfall!BE$1)</f>
        <v>0</v>
      </c>
      <c r="BF171" s="4">
        <f>SUMIFS(Purchase!$F:$F,Purchase!$A:$A,Waterfall!$A171,Purchase!$D:$D,Waterfall!$C171,Purchase!$C:$C,Waterfall!BF$1)</f>
        <v>0</v>
      </c>
      <c r="BG171" s="4">
        <f>SUMIFS(Purchase!$F:$F,Purchase!$A:$A,Waterfall!$A171,Purchase!$D:$D,Waterfall!$C171,Purchase!$C:$C,Waterfall!BG$1)</f>
        <v>0</v>
      </c>
      <c r="BH171" s="4">
        <f>SUMIFS(Purchase!$F:$F,Purchase!$A:$A,Waterfall!$A171,Purchase!$D:$D,Waterfall!$C171,Purchase!$C:$C,Waterfall!BH$1)</f>
        <v>0</v>
      </c>
      <c r="BI171" s="4">
        <f>SUMIFS(Purchase!$F:$F,Purchase!$A:$A,Waterfall!$A171,Purchase!$D:$D,Waterfall!$C171,Purchase!$C:$C,Waterfall!BI$1)</f>
        <v>0</v>
      </c>
      <c r="BJ171" s="4">
        <f>SUMIFS(Purchase!$F:$F,Purchase!$A:$A,Waterfall!$A171,Purchase!$D:$D,Waterfall!$C171,Purchase!$C:$C,Waterfall!BJ$1)</f>
        <v>0</v>
      </c>
      <c r="BK171" s="4">
        <f>SUMIFS(Purchase!$F:$F,Purchase!$A:$A,Waterfall!$A171,Purchase!$D:$D,Waterfall!$C171,Purchase!$C:$C,Waterfall!BK$1)</f>
        <v>0</v>
      </c>
      <c r="BL171" s="4">
        <f>SUMIFS(Purchase!$F:$F,Purchase!$A:$A,Waterfall!$A171,Purchase!$D:$D,Waterfall!$C171,Purchase!$C:$C,Waterfall!BL$1)</f>
        <v>0</v>
      </c>
      <c r="BM171" s="4">
        <f>SUMIFS(Purchase!$F:$F,Purchase!$A:$A,Waterfall!$A171,Purchase!$D:$D,Waterfall!$C171,Purchase!$C:$C,Waterfall!BM$1)</f>
        <v>0</v>
      </c>
      <c r="BN171" s="4">
        <f>SUMIFS(Purchase!$F:$F,Purchase!$A:$A,Waterfall!$A171,Purchase!$D:$D,Waterfall!$C171,Purchase!$C:$C,Waterfall!BN$1)</f>
        <v>0</v>
      </c>
      <c r="BO171" s="4">
        <f>SUMIFS(Purchase!$F:$F,Purchase!$A:$A,Waterfall!$A171,Purchase!$D:$D,Waterfall!$C171,Purchase!$C:$C,Waterfall!BO$1)</f>
        <v>0</v>
      </c>
      <c r="BP171" s="4">
        <f>SUMIFS(Purchase!$F:$F,Purchase!$A:$A,Waterfall!$A171,Purchase!$D:$D,Waterfall!$C171,Purchase!$C:$C,Waterfall!BP$1)</f>
        <v>0</v>
      </c>
      <c r="BQ171" s="4">
        <f>SUMIFS(Purchase!$F:$F,Purchase!$A:$A,Waterfall!$A171,Purchase!$D:$D,Waterfall!$C171,Purchase!$C:$C,Waterfall!BQ$1)</f>
        <v>0</v>
      </c>
      <c r="BR171" s="4">
        <f>SUMIFS(Purchase!$F:$F,Purchase!$A:$A,Waterfall!$A171,Purchase!$D:$D,Waterfall!$C171,Purchase!$C:$C,Waterfall!BR$1)</f>
        <v>0</v>
      </c>
      <c r="BS171" s="4">
        <f>SUMIFS(Purchase!$F:$F,Purchase!$A:$A,Waterfall!$A171,Purchase!$D:$D,Waterfall!$C171,Purchase!$C:$C,Waterfall!BS$1)</f>
        <v>0</v>
      </c>
      <c r="BT171" s="4">
        <f>SUMIFS(Purchase!$F:$F,Purchase!$A:$A,Waterfall!$A171,Purchase!$D:$D,Waterfall!$C171,Purchase!$C:$C,Waterfall!BT$1)</f>
        <v>0</v>
      </c>
      <c r="BU171" s="4">
        <f>SUMIFS(Purchase!$F:$F,Purchase!$A:$A,Waterfall!$A171,Purchase!$D:$D,Waterfall!$C171,Purchase!$C:$C,Waterfall!BU$1)</f>
        <v>0</v>
      </c>
      <c r="BV171" s="4">
        <f>SUMIFS(Purchase!$F:$F,Purchase!$A:$A,Waterfall!$A171,Purchase!$D:$D,Waterfall!$C171,Purchase!$C:$C,Waterfall!BV$1)</f>
        <v>0</v>
      </c>
      <c r="BW171" s="4">
        <f>SUMIFS(Purchase!$F:$F,Purchase!$A:$A,Waterfall!$A171,Purchase!$D:$D,Waterfall!$C171,Purchase!$C:$C,Waterfall!BW$1)</f>
        <v>0</v>
      </c>
      <c r="BX171" s="4">
        <f>SUMIFS(Purchase!$F:$F,Purchase!$A:$A,Waterfall!$A171,Purchase!$D:$D,Waterfall!$C171,Purchase!$C:$C,Waterfall!BX$1)</f>
        <v>0</v>
      </c>
      <c r="BY171" s="4">
        <f>SUMIFS(Purchase!$F:$F,Purchase!$A:$A,Waterfall!$A171,Purchase!$D:$D,Waterfall!$C171,Purchase!$C:$C,Waterfall!BY$1)</f>
        <v>0</v>
      </c>
      <c r="BZ171" s="4">
        <f>SUMIFS(Purchase!$F:$F,Purchase!$A:$A,Waterfall!$A171,Purchase!$D:$D,Waterfall!$C171,Purchase!$C:$C,Waterfall!BZ$1)</f>
        <v>0</v>
      </c>
      <c r="CA171" s="4">
        <f>SUMIFS(Purchase!$F:$F,Purchase!$A:$A,Waterfall!$A171,Purchase!$D:$D,Waterfall!$C171,Purchase!$C:$C,Waterfall!CA$1)</f>
        <v>0</v>
      </c>
      <c r="CB171" s="4">
        <f>SUMIFS(Purchase!$F:$F,Purchase!$A:$A,Waterfall!$A171,Purchase!$D:$D,Waterfall!$C171,Purchase!$C:$C,Waterfall!CB$1)</f>
        <v>0</v>
      </c>
      <c r="CC171" s="4">
        <f>SUMIFS(Purchase!$F:$F,Purchase!$A:$A,Waterfall!$A171,Purchase!$D:$D,Waterfall!$C171,Purchase!$C:$C,Waterfall!CC$1)</f>
        <v>0</v>
      </c>
      <c r="CD171" s="4">
        <f>SUMIFS(Purchase!$F:$F,Purchase!$A:$A,Waterfall!$A171,Purchase!$D:$D,Waterfall!$C171,Purchase!$C:$C,Waterfall!CD$1)</f>
        <v>0</v>
      </c>
      <c r="CE171" s="4">
        <f>SUMIFS(Purchase!$F:$F,Purchase!$A:$A,Waterfall!$A171,Purchase!$D:$D,Waterfall!$C171,Purchase!$C:$C,Waterfall!CE$1)</f>
        <v>0</v>
      </c>
      <c r="CF171" s="4">
        <f>SUMIFS(Purchase!$F:$F,Purchase!$A:$A,Waterfall!$A171,Purchase!$D:$D,Waterfall!$C171,Purchase!$C:$C,Waterfall!CF$1)</f>
        <v>0</v>
      </c>
      <c r="CG171" s="4">
        <f>SUMIFS(Purchase!$F:$F,Purchase!$A:$A,Waterfall!$A171,Purchase!$D:$D,Waterfall!$C171,Purchase!$C:$C,Waterfall!CG$1)</f>
        <v>0</v>
      </c>
      <c r="CH171" s="4">
        <f>SUMIFS(Purchase!$F:$F,Purchase!$A:$A,Waterfall!$A171,Purchase!$D:$D,Waterfall!$C171,Purchase!$C:$C,Waterfall!CH$1)</f>
        <v>0</v>
      </c>
      <c r="CI171" s="4">
        <f>SUMIFS(Purchase!$F:$F,Purchase!$A:$A,Waterfall!$A171,Purchase!$D:$D,Waterfall!$C171,Purchase!$C:$C,Waterfall!CI$1)</f>
        <v>0</v>
      </c>
      <c r="CJ171" s="4">
        <f>SUMIFS(Purchase!$F:$F,Purchase!$A:$A,Waterfall!$A171,Purchase!$D:$D,Waterfall!$C171,Purchase!$C:$C,Waterfall!CJ$1)</f>
        <v>0</v>
      </c>
      <c r="CK171" s="4">
        <f>SUMIFS(Purchase!$F:$F,Purchase!$A:$A,Waterfall!$A171,Purchase!$D:$D,Waterfall!$C171,Purchase!$C:$C,Waterfall!CK$1)</f>
        <v>0</v>
      </c>
      <c r="CL171" s="4">
        <f>SUMIFS(Purchase!$F:$F,Purchase!$A:$A,Waterfall!$A171,Purchase!$D:$D,Waterfall!$C171,Purchase!$C:$C,Waterfall!CL$1)</f>
        <v>0</v>
      </c>
      <c r="CM171" s="4">
        <f>SUMIFS(Purchase!$F:$F,Purchase!$A:$A,Waterfall!$A171,Purchase!$D:$D,Waterfall!$C171,Purchase!$C:$C,Waterfall!CM$1)</f>
        <v>0</v>
      </c>
      <c r="CN171" s="4">
        <f>SUMIFS(Purchase!$F:$F,Purchase!$A:$A,Waterfall!$A171,Purchase!$D:$D,Waterfall!$C171,Purchase!$C:$C,Waterfall!CN$1)</f>
        <v>0</v>
      </c>
      <c r="CO171" s="4">
        <f>SUMIFS(Purchase!$F:$F,Purchase!$A:$A,Waterfall!$A171,Purchase!$D:$D,Waterfall!$C171,Purchase!$C:$C,Waterfall!CO$1)</f>
        <v>0</v>
      </c>
      <c r="CP171" s="4">
        <f>SUMIFS(Purchase!$F:$F,Purchase!$A:$A,Waterfall!$A171,Purchase!$D:$D,Waterfall!$C171,Purchase!$C:$C,Waterfall!CP$1)</f>
        <v>0</v>
      </c>
      <c r="CQ171" s="4">
        <f>SUMIFS(Purchase!$F:$F,Purchase!$A:$A,Waterfall!$A171,Purchase!$D:$D,Waterfall!$C171,Purchase!$C:$C,Waterfall!CQ$1)</f>
        <v>0</v>
      </c>
      <c r="CR171" s="4">
        <f>SUMIFS(Purchase!$F:$F,Purchase!$A:$A,Waterfall!$A171,Purchase!$D:$D,Waterfall!$C171,Purchase!$C:$C,Waterfall!CR$1)</f>
        <v>0</v>
      </c>
      <c r="CS171" s="4">
        <f>SUMIFS(Purchase!$F:$F,Purchase!$A:$A,Waterfall!$A171,Purchase!$D:$D,Waterfall!$C171,Purchase!$C:$C,Waterfall!CS$1)</f>
        <v>0</v>
      </c>
      <c r="CT171" s="4">
        <f>SUMIFS(Purchase!$F:$F,Purchase!$A:$A,Waterfall!$A171,Purchase!$D:$D,Waterfall!$C171,Purchase!$C:$C,Waterfall!CT$1)</f>
        <v>0</v>
      </c>
      <c r="CU171" s="4">
        <f>SUMIFS(Purchase!$F:$F,Purchase!$A:$A,Waterfall!$A171,Purchase!$D:$D,Waterfall!$C171,Purchase!$C:$C,Waterfall!CU$1)</f>
        <v>0</v>
      </c>
      <c r="CV171" s="4">
        <f>SUMIFS(Purchase!$F:$F,Purchase!$A:$A,Waterfall!$A171,Purchase!$D:$D,Waterfall!$C171,Purchase!$C:$C,Waterfall!CV$1)</f>
        <v>0</v>
      </c>
      <c r="CW171" s="4">
        <f>SUMIFS(Purchase!$F:$F,Purchase!$A:$A,Waterfall!$A171,Purchase!$D:$D,Waterfall!$C171,Purchase!$C:$C,Waterfall!CW$1)</f>
        <v>0</v>
      </c>
      <c r="CX171" s="4">
        <f>SUMIFS(Purchase!$F:$F,Purchase!$A:$A,Waterfall!$A171,Purchase!$D:$D,Waterfall!$C171,Purchase!$C:$C,Waterfall!CX$1)</f>
        <v>0</v>
      </c>
      <c r="CY171" s="4">
        <f>SUMIFS(Purchase!$F:$F,Purchase!$A:$A,Waterfall!$A171,Purchase!$D:$D,Waterfall!$C171,Purchase!$C:$C,Waterfall!CY$1)</f>
        <v>0</v>
      </c>
      <c r="CZ171" s="4">
        <f>SUMIFS(Purchase!$F:$F,Purchase!$A:$A,Waterfall!$A171,Purchase!$D:$D,Waterfall!$C171,Purchase!$C:$C,Waterfall!CZ$1)</f>
        <v>0</v>
      </c>
      <c r="DA171" s="4">
        <f>SUMIFS(Purchase!$F:$F,Purchase!$A:$A,Waterfall!$A171,Purchase!$D:$D,Waterfall!$C171,Purchase!$C:$C,Waterfall!DA$1)</f>
        <v>0</v>
      </c>
      <c r="DB171" s="4">
        <f>SUMIFS(Purchase!$F:$F,Purchase!$A:$A,Waterfall!$A171,Purchase!$D:$D,Waterfall!$C171,Purchase!$C:$C,Waterfall!DB$1)</f>
        <v>0</v>
      </c>
      <c r="DC171" s="4">
        <f>SUMIFS(Purchase!$F:$F,Purchase!$A:$A,Waterfall!$A171,Purchase!$D:$D,Waterfall!$C171,Purchase!$C:$C,Waterfall!DC$1)</f>
        <v>0</v>
      </c>
      <c r="DD171" s="4">
        <f>SUMIFS(Purchase!$F:$F,Purchase!$A:$A,Waterfall!$A171,Purchase!$D:$D,Waterfall!$C171,Purchase!$C:$C,Waterfall!DD$1)</f>
        <v>0</v>
      </c>
      <c r="DE171" s="4">
        <f>SUMIFS(Purchase!$F:$F,Purchase!$A:$A,Waterfall!$A171,Purchase!$D:$D,Waterfall!$C171,Purchase!$C:$C,Waterfall!DE$1)</f>
        <v>0</v>
      </c>
      <c r="DF171" s="4">
        <f>SUMIFS(Purchase!$F:$F,Purchase!$A:$A,Waterfall!$A171,Purchase!$D:$D,Waterfall!$C171,Purchase!$C:$C,Waterfall!DF$1)</f>
        <v>0</v>
      </c>
      <c r="DG171" s="4">
        <f>SUMIFS(Purchase!$F:$F,Purchase!$A:$A,Waterfall!$A171,Purchase!$D:$D,Waterfall!$C171,Purchase!$C:$C,Waterfall!DG$1)</f>
        <v>0</v>
      </c>
      <c r="DH171" s="4">
        <f>SUMIFS(Purchase!$F:$F,Purchase!$A:$A,Waterfall!$A171,Purchase!$D:$D,Waterfall!$C171,Purchase!$C:$C,Waterfall!DH$1)</f>
        <v>0</v>
      </c>
      <c r="DI171" s="4">
        <f>SUMIFS(Purchase!$F:$F,Purchase!$A:$A,Waterfall!$A171,Purchase!$D:$D,Waterfall!$C171,Purchase!$C:$C,Waterfall!DI$1)</f>
        <v>0</v>
      </c>
      <c r="DJ171" s="4">
        <f>SUMIFS(Purchase!$F:$F,Purchase!$A:$A,Waterfall!$A171,Purchase!$D:$D,Waterfall!$C171,Purchase!$C:$C,Waterfall!DJ$1)</f>
        <v>0</v>
      </c>
      <c r="DK171" s="4">
        <f>SUMIFS(Purchase!$F:$F,Purchase!$A:$A,Waterfall!$A171,Purchase!$D:$D,Waterfall!$C171,Purchase!$C:$C,Waterfall!DK$1)</f>
        <v>0</v>
      </c>
      <c r="DL171" s="4">
        <f>SUMIFS(Purchase!$F:$F,Purchase!$A:$A,Waterfall!$A171,Purchase!$D:$D,Waterfall!$C171,Purchase!$C:$C,Waterfall!DL$1)</f>
        <v>0</v>
      </c>
      <c r="DM171" s="4">
        <f>SUMIFS(Purchase!$F:$F,Purchase!$A:$A,Waterfall!$A171,Purchase!$D:$D,Waterfall!$C171,Purchase!$C:$C,Waterfall!DM$1)</f>
        <v>0</v>
      </c>
      <c r="DN171" s="4">
        <f>SUMIFS(Purchase!$F:$F,Purchase!$A:$A,Waterfall!$A171,Purchase!$D:$D,Waterfall!$C171,Purchase!$C:$C,Waterfall!DN$1)</f>
        <v>0</v>
      </c>
      <c r="DO171" s="4">
        <f>SUMIFS(Purchase!$F:$F,Purchase!$A:$A,Waterfall!$A171,Purchase!$D:$D,Waterfall!$C171,Purchase!$C:$C,Waterfall!DO$1)</f>
        <v>0</v>
      </c>
      <c r="DP171" s="4">
        <f>SUMIFS(Purchase!$F:$F,Purchase!$A:$A,Waterfall!$A171,Purchase!$D:$D,Waterfall!$C171,Purchase!$C:$C,Waterfall!DP$1)</f>
        <v>0</v>
      </c>
      <c r="DQ171" s="4">
        <f>SUMIFS(Purchase!$F:$F,Purchase!$A:$A,Waterfall!$A171,Purchase!$D:$D,Waterfall!$C171,Purchase!$C:$C,Waterfall!DQ$1)</f>
        <v>0</v>
      </c>
      <c r="DR171" s="4">
        <f>SUMIFS(Purchase!$F:$F,Purchase!$A:$A,Waterfall!$A171,Purchase!$D:$D,Waterfall!$C171,Purchase!$C:$C,Waterfall!DR$1)</f>
        <v>0</v>
      </c>
      <c r="DS171" s="4">
        <f>SUMIFS(Purchase!$F:$F,Purchase!$A:$A,Waterfall!$A171,Purchase!$D:$D,Waterfall!$C171,Purchase!$C:$C,Waterfall!DS$1)</f>
        <v>0</v>
      </c>
      <c r="DT171" s="4">
        <f>SUMIFS(Purchase!$F:$F,Purchase!$A:$A,Waterfall!$A171,Purchase!$D:$D,Waterfall!$C171,Purchase!$C:$C,Waterfall!DT$1)</f>
        <v>0</v>
      </c>
      <c r="DU171" s="4">
        <f>SUMIFS(Purchase!$F:$F,Purchase!$A:$A,Waterfall!$A171,Purchase!$D:$D,Waterfall!$C171,Purchase!$C:$C,Waterfall!DU$1)</f>
        <v>0</v>
      </c>
      <c r="DV171" s="4">
        <f>SUMIFS(Purchase!$F:$F,Purchase!$A:$A,Waterfall!$A171,Purchase!$D:$D,Waterfall!$C171,Purchase!$C:$C,Waterfall!DV$1)</f>
        <v>0</v>
      </c>
      <c r="DW171" s="4">
        <f>SUMIFS(Purchase!$F:$F,Purchase!$A:$A,Waterfall!$A171,Purchase!$D:$D,Waterfall!$C171,Purchase!$C:$C,Waterfall!DW$1)</f>
        <v>0</v>
      </c>
      <c r="DX171" s="4">
        <f>SUMIFS(Purchase!$F:$F,Purchase!$A:$A,Waterfall!$A171,Purchase!$D:$D,Waterfall!$C171,Purchase!$C:$C,Waterfall!DX$1)</f>
        <v>0</v>
      </c>
      <c r="DY171" s="4">
        <f>SUMIFS(Purchase!$F:$F,Purchase!$A:$A,Waterfall!$A171,Purchase!$D:$D,Waterfall!$C171,Purchase!$C:$C,Waterfall!DY$1)</f>
        <v>0</v>
      </c>
      <c r="DZ171" s="4">
        <f>SUMIFS(Purchase!$F:$F,Purchase!$A:$A,Waterfall!$A171,Purchase!$D:$D,Waterfall!$C171,Purchase!$C:$C,Waterfall!DZ$1)</f>
        <v>0</v>
      </c>
      <c r="EA171" s="4">
        <f>SUMIFS(Purchase!$F:$F,Purchase!$A:$A,Waterfall!$A171,Purchase!$D:$D,Waterfall!$C171,Purchase!$C:$C,Waterfall!EA$1)</f>
        <v>0</v>
      </c>
      <c r="EB171" s="4">
        <f>SUMIFS(Purchase!$F:$F,Purchase!$A:$A,Waterfall!$A171,Purchase!$D:$D,Waterfall!$C171,Purchase!$C:$C,Waterfall!EB$1)</f>
        <v>0</v>
      </c>
      <c r="EC171" s="4">
        <f>SUMIFS(Purchase!$F:$F,Purchase!$A:$A,Waterfall!$A171,Purchase!$D:$D,Waterfall!$C171,Purchase!$C:$C,Waterfall!EC$1)</f>
        <v>0</v>
      </c>
      <c r="ED171" s="4">
        <f>SUMIFS(Purchase!$F:$F,Purchase!$A:$A,Waterfall!$A171,Purchase!$D:$D,Waterfall!$C171,Purchase!$C:$C,Waterfall!ED$1)</f>
        <v>0</v>
      </c>
      <c r="EE171" s="4">
        <f>SUMIFS(Purchase!$F:$F,Purchase!$A:$A,Waterfall!$A171,Purchase!$D:$D,Waterfall!$C171,Purchase!$C:$C,Waterfall!EE$1)</f>
        <v>0</v>
      </c>
      <c r="EF171" s="4">
        <f>SUMIFS(Purchase!$F:$F,Purchase!$A:$A,Waterfall!$A171,Purchase!$D:$D,Waterfall!$C171,Purchase!$C:$C,Waterfall!EF$1)</f>
        <v>0</v>
      </c>
      <c r="EG171" s="4">
        <f>SUMIFS(Purchase!$F:$F,Purchase!$A:$A,Waterfall!$A171,Purchase!$D:$D,Waterfall!$C171,Purchase!$C:$C,Waterfall!EG$1)</f>
        <v>0</v>
      </c>
      <c r="EH171" s="4">
        <f>SUMIFS(Purchase!$F:$F,Purchase!$A:$A,Waterfall!$A171,Purchase!$D:$D,Waterfall!$C171,Purchase!$C:$C,Waterfall!EH$1)</f>
        <v>0</v>
      </c>
      <c r="EI171" s="4">
        <f>SUMIFS(Purchase!$F:$F,Purchase!$A:$A,Waterfall!$A171,Purchase!$D:$D,Waterfall!$C171,Purchase!$C:$C,Waterfall!EI$1)</f>
        <v>0</v>
      </c>
      <c r="EJ171" s="4">
        <f>SUMIFS(Purchase!$F:$F,Purchase!$A:$A,Waterfall!$A171,Purchase!$D:$D,Waterfall!$C171,Purchase!$C:$C,Waterfall!EJ$1)</f>
        <v>0</v>
      </c>
      <c r="EK171" s="4">
        <f>SUMIFS(Purchase!$F:$F,Purchase!$A:$A,Waterfall!$A171,Purchase!$D:$D,Waterfall!$C171,Purchase!$C:$C,Waterfall!EK$1)</f>
        <v>0</v>
      </c>
      <c r="EL171" s="4">
        <f>SUMIFS(Purchase!$F:$F,Purchase!$A:$A,Waterfall!$A171,Purchase!$D:$D,Waterfall!$C171,Purchase!$C:$C,Waterfall!EL$1)</f>
        <v>0</v>
      </c>
      <c r="EM171" s="4">
        <f>SUMIFS(Purchase!$F:$F,Purchase!$A:$A,Waterfall!$A171,Purchase!$D:$D,Waterfall!$C171,Purchase!$C:$C,Waterfall!EM$1)</f>
        <v>0</v>
      </c>
      <c r="EN171" s="4">
        <f>SUMIFS(Purchase!$F:$F,Purchase!$A:$A,Waterfall!$A171,Purchase!$D:$D,Waterfall!$C171,Purchase!$C:$C,Waterfall!EN$1)</f>
        <v>0</v>
      </c>
      <c r="EO171" s="4">
        <f>SUMIFS(Purchase!$F:$F,Purchase!$A:$A,Waterfall!$A171,Purchase!$D:$D,Waterfall!$C171,Purchase!$C:$C,Waterfall!EO$1)</f>
        <v>0</v>
      </c>
      <c r="EP171" s="4">
        <f>SUMIFS(Purchase!$F:$F,Purchase!$A:$A,Waterfall!$A171,Purchase!$D:$D,Waterfall!$C171,Purchase!$C:$C,Waterfall!EP$1)</f>
        <v>0</v>
      </c>
      <c r="EQ171" s="4">
        <f>SUMIFS(Purchase!$F:$F,Purchase!$A:$A,Waterfall!$A171,Purchase!$D:$D,Waterfall!$C171,Purchase!$C:$C,Waterfall!EQ$1)</f>
        <v>0</v>
      </c>
      <c r="ER171" s="4">
        <f>SUMIFS(Purchase!$F:$F,Purchase!$A:$A,Waterfall!$A171,Purchase!$D:$D,Waterfall!$C171,Purchase!$C:$C,Waterfall!ER$1)</f>
        <v>0</v>
      </c>
      <c r="ES171" s="4">
        <f>SUMIFS(Purchase!$F:$F,Purchase!$A:$A,Waterfall!$A171,Purchase!$D:$D,Waterfall!$C171,Purchase!$C:$C,Waterfall!ES$1)</f>
        <v>0</v>
      </c>
      <c r="ET171" s="4">
        <f>SUMIFS(Purchase!$F:$F,Purchase!$A:$A,Waterfall!$A171,Purchase!$D:$D,Waterfall!$C171,Purchase!$C:$C,Waterfall!ET$1)</f>
        <v>0</v>
      </c>
      <c r="EU171" s="4">
        <f>SUMIFS(Purchase!$F:$F,Purchase!$A:$A,Waterfall!$A171,Purchase!$D:$D,Waterfall!$C171,Purchase!$C:$C,Waterfall!EU$1)</f>
        <v>0</v>
      </c>
      <c r="EV171" s="4">
        <f>SUMIFS(Purchase!$F:$F,Purchase!$A:$A,Waterfall!$A171,Purchase!$D:$D,Waterfall!$C171,Purchase!$C:$C,Waterfall!EV$1)</f>
        <v>0</v>
      </c>
      <c r="EW171" s="4">
        <f>SUMIFS(Purchase!$F:$F,Purchase!$A:$A,Waterfall!$A171,Purchase!$D:$D,Waterfall!$C171,Purchase!$C:$C,Waterfall!EW$1)</f>
        <v>0</v>
      </c>
      <c r="EX171" s="4">
        <f>SUMIFS(Purchase!$F:$F,Purchase!$A:$A,Waterfall!$A171,Purchase!$D:$D,Waterfall!$C171,Purchase!$C:$C,Waterfall!EX$1)</f>
        <v>0</v>
      </c>
      <c r="EY171" s="4">
        <f>SUMIFS(Purchase!$F:$F,Purchase!$A:$A,Waterfall!$A171,Purchase!$D:$D,Waterfall!$C171,Purchase!$C:$C,Waterfall!EY$1)</f>
        <v>0</v>
      </c>
      <c r="EZ171" s="4">
        <f>SUMIFS(Purchase!$F:$F,Purchase!$A:$A,Waterfall!$A171,Purchase!$D:$D,Waterfall!$C171,Purchase!$C:$C,Waterfall!EZ$1)</f>
        <v>0</v>
      </c>
      <c r="FA171" s="4">
        <f>SUMIFS(Purchase!$F:$F,Purchase!$A:$A,Waterfall!$A171,Purchase!$D:$D,Waterfall!$C171,Purchase!$C:$C,Waterfall!FA$1)</f>
        <v>0</v>
      </c>
      <c r="FB171" s="4">
        <f>SUMIFS(Purchase!$F:$F,Purchase!$A:$A,Waterfall!$A171,Purchase!$D:$D,Waterfall!$C171,Purchase!$C:$C,Waterfall!FB$1)</f>
        <v>0</v>
      </c>
      <c r="FC171" s="4">
        <f>SUMIFS(Purchase!$F:$F,Purchase!$A:$A,Waterfall!$A171,Purchase!$D:$D,Waterfall!$C171,Purchase!$C:$C,Waterfall!FC$1)</f>
        <v>0</v>
      </c>
      <c r="FD171" s="4">
        <f>SUMIFS(Purchase!$F:$F,Purchase!$A:$A,Waterfall!$A171,Purchase!$D:$D,Waterfall!$C171,Purchase!$C:$C,Waterfall!FD$1)</f>
        <v>0</v>
      </c>
      <c r="FE171" s="4">
        <f>SUMIFS(Purchase!$F:$F,Purchase!$A:$A,Waterfall!$A171,Purchase!$D:$D,Waterfall!$C171,Purchase!$C:$C,Waterfall!FE$1)</f>
        <v>0</v>
      </c>
      <c r="FF171" s="4">
        <f>SUMIFS(Purchase!$F:$F,Purchase!$A:$A,Waterfall!$A171,Purchase!$D:$D,Waterfall!$C171,Purchase!$C:$C,Waterfall!FF$1)</f>
        <v>0</v>
      </c>
      <c r="FG171" s="4">
        <f>SUMIFS(Purchase!$F:$F,Purchase!$A:$A,Waterfall!$A171,Purchase!$D:$D,Waterfall!$C171,Purchase!$C:$C,Waterfall!FG$1)</f>
        <v>0</v>
      </c>
      <c r="FH171" s="4">
        <f>SUMIFS(Purchase!$F:$F,Purchase!$A:$A,Waterfall!$A171,Purchase!$D:$D,Waterfall!$C171,Purchase!$C:$C,Waterfall!FH$1)</f>
        <v>0</v>
      </c>
      <c r="FI171" s="4">
        <f>SUMIFS(Purchase!$F:$F,Purchase!$A:$A,Waterfall!$A171,Purchase!$D:$D,Waterfall!$C171,Purchase!$C:$C,Waterfall!FI$1)</f>
        <v>0</v>
      </c>
      <c r="FJ171" s="4">
        <f>SUMIFS(Purchase!$F:$F,Purchase!$A:$A,Waterfall!$A171,Purchase!$D:$D,Waterfall!$C171,Purchase!$C:$C,Waterfall!FJ$1)</f>
        <v>0</v>
      </c>
      <c r="FK171" s="4">
        <f>SUMIFS(Purchase!$F:$F,Purchase!$A:$A,Waterfall!$A171,Purchase!$D:$D,Waterfall!$C171,Purchase!$C:$C,Waterfall!FK$1)</f>
        <v>0</v>
      </c>
      <c r="FL171" s="4">
        <f>SUMIFS(Purchase!$F:$F,Purchase!$A:$A,Waterfall!$A171,Purchase!$D:$D,Waterfall!$C171,Purchase!$C:$C,Waterfall!FL$1)</f>
        <v>0</v>
      </c>
      <c r="FM171" s="4">
        <f>SUMIFS(Purchase!$F:$F,Purchase!$A:$A,Waterfall!$A171,Purchase!$D:$D,Waterfall!$C171,Purchase!$C:$C,Waterfall!FM$1)</f>
        <v>0</v>
      </c>
      <c r="FN171" s="4">
        <f>SUMIFS(Purchase!$F:$F,Purchase!$A:$A,Waterfall!$A171,Purchase!$D:$D,Waterfall!$C171,Purchase!$C:$C,Waterfall!FN$1)</f>
        <v>0</v>
      </c>
      <c r="FO171" s="4">
        <f>SUMIFS(Purchase!$F:$F,Purchase!$A:$A,Waterfall!$A171,Purchase!$D:$D,Waterfall!$C171,Purchase!$C:$C,Waterfall!FO$1)</f>
        <v>0</v>
      </c>
      <c r="FP171" s="4">
        <f>SUMIFS(Purchase!$F:$F,Purchase!$A:$A,Waterfall!$A171,Purchase!$D:$D,Waterfall!$C171,Purchase!$C:$C,Waterfall!FP$1)</f>
        <v>0</v>
      </c>
      <c r="FQ171" s="4">
        <f>SUMIFS(Purchase!$F:$F,Purchase!$A:$A,Waterfall!$A171,Purchase!$D:$D,Waterfall!$C171,Purchase!$C:$C,Waterfall!FQ$1)</f>
        <v>0</v>
      </c>
      <c r="FR171" s="4">
        <f>SUMIFS(Purchase!$F:$F,Purchase!$A:$A,Waterfall!$A171,Purchase!$D:$D,Waterfall!$C171,Purchase!$C:$C,Waterfall!FR$1)</f>
        <v>0</v>
      </c>
      <c r="FS171" s="4">
        <f>SUMIFS(Purchase!$F:$F,Purchase!$A:$A,Waterfall!$A171,Purchase!$D:$D,Waterfall!$C171,Purchase!$C:$C,Waterfall!FS$1)</f>
        <v>0</v>
      </c>
      <c r="FT171" s="4">
        <f>SUMIFS(Purchase!$F:$F,Purchase!$A:$A,Waterfall!$A171,Purchase!$D:$D,Waterfall!$C171,Purchase!$C:$C,Waterfall!FT$1)</f>
        <v>0</v>
      </c>
      <c r="FU171" s="4">
        <f>SUMIFS(Purchase!$F:$F,Purchase!$A:$A,Waterfall!$A171,Purchase!$D:$D,Waterfall!$C171,Purchase!$C:$C,Waterfall!FU$1)</f>
        <v>0</v>
      </c>
      <c r="FV171" s="4">
        <f>SUMIFS(Purchase!$F:$F,Purchase!$A:$A,Waterfall!$A171,Purchase!$D:$D,Waterfall!$C171,Purchase!$C:$C,Waterfall!FV$1)</f>
        <v>0</v>
      </c>
      <c r="FW171" s="4">
        <f>SUMIFS(Purchase!$F:$F,Purchase!$A:$A,Waterfall!$A171,Purchase!$D:$D,Waterfall!$C171,Purchase!$C:$C,Waterfall!FW$1)</f>
        <v>0</v>
      </c>
      <c r="FX171" s="4">
        <f>SUMIFS(Purchase!$F:$F,Purchase!$A:$A,Waterfall!$A171,Purchase!$D:$D,Waterfall!$C171,Purchase!$C:$C,Waterfall!FX$1)</f>
        <v>0</v>
      </c>
      <c r="FY171" s="4">
        <f>SUMIFS(Purchase!$F:$F,Purchase!$A:$A,Waterfall!$A171,Purchase!$D:$D,Waterfall!$C171,Purchase!$C:$C,Waterfall!FY$1)</f>
        <v>0</v>
      </c>
      <c r="FZ171" s="4">
        <f>SUMIFS(Purchase!$F:$F,Purchase!$A:$A,Waterfall!$A171,Purchase!$D:$D,Waterfall!$C171,Purchase!$C:$C,Waterfall!FZ$1)</f>
        <v>0</v>
      </c>
      <c r="GA171" s="4">
        <f>SUMIFS(Purchase!$F:$F,Purchase!$A:$A,Waterfall!$A171,Purchase!$D:$D,Waterfall!$C171,Purchase!$C:$C,Waterfall!GA$1)</f>
        <v>0</v>
      </c>
      <c r="GB171" s="4">
        <f>SUMIFS(Purchase!$F:$F,Purchase!$A:$A,Waterfall!$A171,Purchase!$D:$D,Waterfall!$C171,Purchase!$C:$C,Waterfall!GB$1)</f>
        <v>0</v>
      </c>
      <c r="GC171" s="4">
        <f>SUMIFS(Purchase!$F:$F,Purchase!$A:$A,Waterfall!$A171,Purchase!$D:$D,Waterfall!$C171,Purchase!$C:$C,Waterfall!GC$1)</f>
        <v>0</v>
      </c>
      <c r="GD171" s="4">
        <f>SUMIFS(Purchase!$F:$F,Purchase!$A:$A,Waterfall!$A171,Purchase!$D:$D,Waterfall!$C171,Purchase!$C:$C,Waterfall!GD$1)</f>
        <v>0</v>
      </c>
      <c r="GE171" s="4">
        <f>SUMIFS(Purchase!$F:$F,Purchase!$A:$A,Waterfall!$A171,Purchase!$D:$D,Waterfall!$C171,Purchase!$C:$C,Waterfall!GE$1)</f>
        <v>0</v>
      </c>
      <c r="GF171" s="4">
        <f>SUMIFS(Purchase!$F:$F,Purchase!$A:$A,Waterfall!$A171,Purchase!$D:$D,Waterfall!$C171,Purchase!$C:$C,Waterfall!GF$1)</f>
        <v>0</v>
      </c>
      <c r="GG171" s="4">
        <f>SUMIFS(Purchase!$F:$F,Purchase!$A:$A,Waterfall!$A171,Purchase!$D:$D,Waterfall!$C171,Purchase!$C:$C,Waterfall!GG$1)</f>
        <v>0</v>
      </c>
      <c r="GH171" s="4">
        <f>SUMIFS(Purchase!$F:$F,Purchase!$A:$A,Waterfall!$A171,Purchase!$D:$D,Waterfall!$C171,Purchase!$C:$C,Waterfall!GH$1)</f>
        <v>0</v>
      </c>
      <c r="GI171" s="4">
        <f>SUMIFS(Purchase!$F:$F,Purchase!$A:$A,Waterfall!$A171,Purchase!$D:$D,Waterfall!$C171,Purchase!$C:$C,Waterfall!GI$1)</f>
        <v>0</v>
      </c>
    </row>
    <row r="172" spans="1:191" x14ac:dyDescent="0.35">
      <c r="A172" s="8">
        <f t="shared" si="5"/>
        <v>1</v>
      </c>
      <c r="B172" s="2" t="str">
        <f>VLOOKUP($A172,Centers!$B$1:$C$120,2,)</f>
        <v>GATE</v>
      </c>
      <c r="C172" s="3">
        <v>45049</v>
      </c>
      <c r="D172" s="4">
        <f>IF($A172=1,SUM(SUMIFS(Indent!$E:$E,Indent!$C:$C,Waterfall!$C172,Indent!$A:$A,Centers!$A$2),SUMIFS(Indent!$E:$E,Indent!$C:$C,Waterfall!$C172,Indent!$A:$A,Centers!$A$3),SUMIFS(Indent!$E:$E,Indent!$C:$C,Waterfall!$C172,Indent!$A:$A,Centers!$A$4),SUMIFS(Indent!$E:$E,Indent!$C:$C,Waterfall!$C172,Indent!$A:$A,Centers!$A$5),SUMIFS(Indent!$E:$E,Indent!$C:$C,Waterfall!$C172,Indent!$A:$A,Centers!$A$6),SUMIFS(Indent!$E:$E,Indent!$C:$C,Waterfall!$C172,Indent!$A:$A,Centers!$A$7),SUMIFS(Indent!$E:$E,Indent!$C:$C,Waterfall!$C172,Indent!$A:$A,Centers!$A$8)),SUMIFS(Indent!$E:$E,Indent!$C:$C,Waterfall!$C172,Indent!$A:$A,$A172))</f>
        <v>0</v>
      </c>
      <c r="E172" s="4">
        <f>SUMIFS(Purchase!$F:$F,Purchase!$A:$A,Waterfall!$A172,Purchase!$D:$D,Waterfall!$C172,Purchase!$C:$C,Waterfall!E$1)</f>
        <v>0</v>
      </c>
      <c r="F172" s="4">
        <f>SUMIFS(Purchase!$F:$F,Purchase!$A:$A,Waterfall!$A172,Purchase!$D:$D,Waterfall!$C172,Purchase!$C:$C,Waterfall!F$1)</f>
        <v>0</v>
      </c>
      <c r="G172" s="4">
        <f>SUMIFS(Purchase!$F:$F,Purchase!$A:$A,Waterfall!$A172,Purchase!$D:$D,Waterfall!$C172,Purchase!$C:$C,Waterfall!G$1)</f>
        <v>0</v>
      </c>
      <c r="H172" s="4">
        <f>SUMIFS(Purchase!$F:$F,Purchase!$A:$A,Waterfall!$A172,Purchase!$D:$D,Waterfall!$C172,Purchase!$C:$C,Waterfall!H$1)</f>
        <v>0</v>
      </c>
      <c r="I172" s="4">
        <f>SUMIFS(Purchase!$F:$F,Purchase!$A:$A,Waterfall!$A172,Purchase!$D:$D,Waterfall!$C172,Purchase!$C:$C,Waterfall!I$1)</f>
        <v>0</v>
      </c>
      <c r="J172" s="4">
        <f>SUMIFS(Purchase!$F:$F,Purchase!$A:$A,Waterfall!$A172,Purchase!$D:$D,Waterfall!$C172,Purchase!$C:$C,Waterfall!J$1)</f>
        <v>0</v>
      </c>
      <c r="K172" s="4">
        <f>SUMIFS(Purchase!$F:$F,Purchase!$A:$A,Waterfall!$A172,Purchase!$D:$D,Waterfall!$C172,Purchase!$C:$C,Waterfall!K$1)</f>
        <v>0</v>
      </c>
      <c r="L172" s="4">
        <f>SUMIFS(Purchase!$F:$F,Purchase!$A:$A,Waterfall!$A172,Purchase!$D:$D,Waterfall!$C172,Purchase!$C:$C,Waterfall!L$1)</f>
        <v>0</v>
      </c>
      <c r="M172" s="4">
        <f>SUMIFS(Purchase!$F:$F,Purchase!$A:$A,Waterfall!$A172,Purchase!$D:$D,Waterfall!$C172,Purchase!$C:$C,Waterfall!M$1)</f>
        <v>0</v>
      </c>
      <c r="N172" s="4">
        <f>SUMIFS(Purchase!$F:$F,Purchase!$A:$A,Waterfall!$A172,Purchase!$D:$D,Waterfall!$C172,Purchase!$C:$C,Waterfall!N$1)</f>
        <v>0</v>
      </c>
      <c r="O172" s="4">
        <f>SUMIFS(Purchase!$F:$F,Purchase!$A:$A,Waterfall!$A172,Purchase!$D:$D,Waterfall!$C172,Purchase!$C:$C,Waterfall!O$1)</f>
        <v>0</v>
      </c>
      <c r="P172" s="4">
        <f>SUMIFS(Purchase!$F:$F,Purchase!$A:$A,Waterfall!$A172,Purchase!$D:$D,Waterfall!$C172,Purchase!$C:$C,Waterfall!P$1)</f>
        <v>0</v>
      </c>
      <c r="Q172" s="4">
        <f>SUMIFS(Purchase!$F:$F,Purchase!$A:$A,Waterfall!$A172,Purchase!$D:$D,Waterfall!$C172,Purchase!$C:$C,Waterfall!Q$1)</f>
        <v>0</v>
      </c>
      <c r="R172" s="4">
        <f>SUMIFS(Purchase!$F:$F,Purchase!$A:$A,Waterfall!$A172,Purchase!$D:$D,Waterfall!$C172,Purchase!$C:$C,Waterfall!R$1)</f>
        <v>0</v>
      </c>
      <c r="S172" s="4">
        <f>SUMIFS(Purchase!$F:$F,Purchase!$A:$A,Waterfall!$A172,Purchase!$D:$D,Waterfall!$C172,Purchase!$C:$C,Waterfall!S$1)</f>
        <v>0</v>
      </c>
      <c r="T172" s="4">
        <f>SUMIFS(Purchase!$F:$F,Purchase!$A:$A,Waterfall!$A172,Purchase!$D:$D,Waterfall!$C172,Purchase!$C:$C,Waterfall!T$1)</f>
        <v>0</v>
      </c>
      <c r="U172" s="4">
        <f>SUMIFS(Purchase!$F:$F,Purchase!$A:$A,Waterfall!$A172,Purchase!$D:$D,Waterfall!$C172,Purchase!$C:$C,Waterfall!U$1)</f>
        <v>0</v>
      </c>
      <c r="V172" s="4">
        <f>SUMIFS(Purchase!$F:$F,Purchase!$A:$A,Waterfall!$A172,Purchase!$D:$D,Waterfall!$C172,Purchase!$C:$C,Waterfall!V$1)</f>
        <v>0</v>
      </c>
      <c r="W172" s="4">
        <f>SUMIFS(Purchase!$F:$F,Purchase!$A:$A,Waterfall!$A172,Purchase!$D:$D,Waterfall!$C172,Purchase!$C:$C,Waterfall!W$1)</f>
        <v>0</v>
      </c>
      <c r="X172" s="4">
        <f>SUMIFS(Purchase!$F:$F,Purchase!$A:$A,Waterfall!$A172,Purchase!$D:$D,Waterfall!$C172,Purchase!$C:$C,Waterfall!X$1)</f>
        <v>0</v>
      </c>
      <c r="Y172" s="4">
        <f>SUMIFS(Purchase!$F:$F,Purchase!$A:$A,Waterfall!$A172,Purchase!$D:$D,Waterfall!$C172,Purchase!$C:$C,Waterfall!Y$1)</f>
        <v>0</v>
      </c>
      <c r="Z172" s="4">
        <f>SUMIFS(Purchase!$F:$F,Purchase!$A:$A,Waterfall!$A172,Purchase!$D:$D,Waterfall!$C172,Purchase!$C:$C,Waterfall!Z$1)</f>
        <v>0</v>
      </c>
      <c r="AA172" s="4">
        <f>SUMIFS(Purchase!$F:$F,Purchase!$A:$A,Waterfall!$A172,Purchase!$D:$D,Waterfall!$C172,Purchase!$C:$C,Waterfall!AA$1)</f>
        <v>0</v>
      </c>
      <c r="AB172" s="4">
        <f>SUMIFS(Purchase!$F:$F,Purchase!$A:$A,Waterfall!$A172,Purchase!$D:$D,Waterfall!$C172,Purchase!$C:$C,Waterfall!AB$1)</f>
        <v>0</v>
      </c>
      <c r="AC172" s="4">
        <f>SUMIFS(Purchase!$F:$F,Purchase!$A:$A,Waterfall!$A172,Purchase!$D:$D,Waterfall!$C172,Purchase!$C:$C,Waterfall!AC$1)</f>
        <v>0</v>
      </c>
      <c r="AD172" s="4">
        <f>SUMIFS(Purchase!$F:$F,Purchase!$A:$A,Waterfall!$A172,Purchase!$D:$D,Waterfall!$C172,Purchase!$C:$C,Waterfall!AD$1)</f>
        <v>0</v>
      </c>
      <c r="AE172" s="4">
        <f>SUMIFS(Purchase!$F:$F,Purchase!$A:$A,Waterfall!$A172,Purchase!$D:$D,Waterfall!$C172,Purchase!$C:$C,Waterfall!AE$1)</f>
        <v>0</v>
      </c>
      <c r="AF172" s="4">
        <f>SUMIFS(Purchase!$F:$F,Purchase!$A:$A,Waterfall!$A172,Purchase!$D:$D,Waterfall!$C172,Purchase!$C:$C,Waterfall!AF$1)</f>
        <v>0</v>
      </c>
      <c r="AG172" s="4">
        <f>SUMIFS(Purchase!$F:$F,Purchase!$A:$A,Waterfall!$A172,Purchase!$D:$D,Waterfall!$C172,Purchase!$C:$C,Waterfall!AG$1)</f>
        <v>0</v>
      </c>
      <c r="AH172" s="4">
        <f>SUMIFS(Purchase!$F:$F,Purchase!$A:$A,Waterfall!$A172,Purchase!$D:$D,Waterfall!$C172,Purchase!$C:$C,Waterfall!AH$1)</f>
        <v>0</v>
      </c>
      <c r="AI172" s="4">
        <f>SUMIFS(Purchase!$F:$F,Purchase!$A:$A,Waterfall!$A172,Purchase!$D:$D,Waterfall!$C172,Purchase!$C:$C,Waterfall!AI$1)</f>
        <v>0</v>
      </c>
      <c r="AJ172" s="4">
        <f>SUMIFS(Purchase!$F:$F,Purchase!$A:$A,Waterfall!$A172,Purchase!$D:$D,Waterfall!$C172,Purchase!$C:$C,Waterfall!AJ$1)</f>
        <v>0</v>
      </c>
      <c r="AK172" s="4">
        <f>SUMIFS(Purchase!$F:$F,Purchase!$A:$A,Waterfall!$A172,Purchase!$D:$D,Waterfall!$C172,Purchase!$C:$C,Waterfall!AK$1)</f>
        <v>0</v>
      </c>
      <c r="AL172" s="4">
        <f>SUMIFS(Purchase!$F:$F,Purchase!$A:$A,Waterfall!$A172,Purchase!$D:$D,Waterfall!$C172,Purchase!$C:$C,Waterfall!AL$1)</f>
        <v>0</v>
      </c>
      <c r="AM172" s="4">
        <f>SUMIFS(Purchase!$F:$F,Purchase!$A:$A,Waterfall!$A172,Purchase!$D:$D,Waterfall!$C172,Purchase!$C:$C,Waterfall!AM$1)</f>
        <v>0</v>
      </c>
      <c r="AN172" s="4">
        <f>SUMIFS(Purchase!$F:$F,Purchase!$A:$A,Waterfall!$A172,Purchase!$D:$D,Waterfall!$C172,Purchase!$C:$C,Waterfall!AN$1)</f>
        <v>0</v>
      </c>
      <c r="AO172" s="4">
        <f>SUMIFS(Purchase!$F:$F,Purchase!$A:$A,Waterfall!$A172,Purchase!$D:$D,Waterfall!$C172,Purchase!$C:$C,Waterfall!AO$1)</f>
        <v>0</v>
      </c>
      <c r="AP172" s="4">
        <f>SUMIFS(Purchase!$F:$F,Purchase!$A:$A,Waterfall!$A172,Purchase!$D:$D,Waterfall!$C172,Purchase!$C:$C,Waterfall!AP$1)</f>
        <v>0</v>
      </c>
      <c r="AQ172" s="4">
        <f>SUMIFS(Purchase!$F:$F,Purchase!$A:$A,Waterfall!$A172,Purchase!$D:$D,Waterfall!$C172,Purchase!$C:$C,Waterfall!AQ$1)</f>
        <v>0</v>
      </c>
      <c r="AR172" s="4">
        <f>SUMIFS(Purchase!$F:$F,Purchase!$A:$A,Waterfall!$A172,Purchase!$D:$D,Waterfall!$C172,Purchase!$C:$C,Waterfall!AR$1)</f>
        <v>0</v>
      </c>
      <c r="AS172" s="4">
        <f>SUMIFS(Purchase!$F:$F,Purchase!$A:$A,Waterfall!$A172,Purchase!$D:$D,Waterfall!$C172,Purchase!$C:$C,Waterfall!AS$1)</f>
        <v>0</v>
      </c>
      <c r="AT172" s="4">
        <f>SUMIFS(Purchase!$F:$F,Purchase!$A:$A,Waterfall!$A172,Purchase!$D:$D,Waterfall!$C172,Purchase!$C:$C,Waterfall!AT$1)</f>
        <v>0</v>
      </c>
      <c r="AU172" s="4">
        <f>SUMIFS(Purchase!$F:$F,Purchase!$A:$A,Waterfall!$A172,Purchase!$D:$D,Waterfall!$C172,Purchase!$C:$C,Waterfall!AU$1)</f>
        <v>0</v>
      </c>
      <c r="AV172" s="4">
        <f>SUMIFS(Purchase!$F:$F,Purchase!$A:$A,Waterfall!$A172,Purchase!$D:$D,Waterfall!$C172,Purchase!$C:$C,Waterfall!AV$1)</f>
        <v>0</v>
      </c>
      <c r="AW172" s="4">
        <f>SUMIFS(Purchase!$F:$F,Purchase!$A:$A,Waterfall!$A172,Purchase!$D:$D,Waterfall!$C172,Purchase!$C:$C,Waterfall!AW$1)</f>
        <v>0</v>
      </c>
      <c r="AX172" s="4">
        <f>SUMIFS(Purchase!$F:$F,Purchase!$A:$A,Waterfall!$A172,Purchase!$D:$D,Waterfall!$C172,Purchase!$C:$C,Waterfall!AX$1)</f>
        <v>0</v>
      </c>
      <c r="AY172" s="4">
        <f>SUMIFS(Purchase!$F:$F,Purchase!$A:$A,Waterfall!$A172,Purchase!$D:$D,Waterfall!$C172,Purchase!$C:$C,Waterfall!AY$1)</f>
        <v>0</v>
      </c>
      <c r="AZ172" s="4">
        <f>SUMIFS(Purchase!$F:$F,Purchase!$A:$A,Waterfall!$A172,Purchase!$D:$D,Waterfall!$C172,Purchase!$C:$C,Waterfall!AZ$1)</f>
        <v>0</v>
      </c>
      <c r="BA172" s="4">
        <f>SUMIFS(Purchase!$F:$F,Purchase!$A:$A,Waterfall!$A172,Purchase!$D:$D,Waterfall!$C172,Purchase!$C:$C,Waterfall!BA$1)</f>
        <v>0</v>
      </c>
      <c r="BB172" s="4">
        <f>SUMIFS(Purchase!$F:$F,Purchase!$A:$A,Waterfall!$A172,Purchase!$D:$D,Waterfall!$C172,Purchase!$C:$C,Waterfall!BB$1)</f>
        <v>0</v>
      </c>
      <c r="BC172" s="4">
        <f>SUMIFS(Purchase!$F:$F,Purchase!$A:$A,Waterfall!$A172,Purchase!$D:$D,Waterfall!$C172,Purchase!$C:$C,Waterfall!BC$1)</f>
        <v>0</v>
      </c>
      <c r="BD172" s="4">
        <f>SUMIFS(Purchase!$F:$F,Purchase!$A:$A,Waterfall!$A172,Purchase!$D:$D,Waterfall!$C172,Purchase!$C:$C,Waterfall!BD$1)</f>
        <v>0</v>
      </c>
      <c r="BE172" s="4">
        <f>SUMIFS(Purchase!$F:$F,Purchase!$A:$A,Waterfall!$A172,Purchase!$D:$D,Waterfall!$C172,Purchase!$C:$C,Waterfall!BE$1)</f>
        <v>0</v>
      </c>
      <c r="BF172" s="4">
        <f>SUMIFS(Purchase!$F:$F,Purchase!$A:$A,Waterfall!$A172,Purchase!$D:$D,Waterfall!$C172,Purchase!$C:$C,Waterfall!BF$1)</f>
        <v>0</v>
      </c>
      <c r="BG172" s="4">
        <f>SUMIFS(Purchase!$F:$F,Purchase!$A:$A,Waterfall!$A172,Purchase!$D:$D,Waterfall!$C172,Purchase!$C:$C,Waterfall!BG$1)</f>
        <v>0</v>
      </c>
      <c r="BH172" s="4">
        <f>SUMIFS(Purchase!$F:$F,Purchase!$A:$A,Waterfall!$A172,Purchase!$D:$D,Waterfall!$C172,Purchase!$C:$C,Waterfall!BH$1)</f>
        <v>0</v>
      </c>
      <c r="BI172" s="4">
        <f>SUMIFS(Purchase!$F:$F,Purchase!$A:$A,Waterfall!$A172,Purchase!$D:$D,Waterfall!$C172,Purchase!$C:$C,Waterfall!BI$1)</f>
        <v>0</v>
      </c>
      <c r="BJ172" s="4">
        <f>SUMIFS(Purchase!$F:$F,Purchase!$A:$A,Waterfall!$A172,Purchase!$D:$D,Waterfall!$C172,Purchase!$C:$C,Waterfall!BJ$1)</f>
        <v>0</v>
      </c>
      <c r="BK172" s="4">
        <f>SUMIFS(Purchase!$F:$F,Purchase!$A:$A,Waterfall!$A172,Purchase!$D:$D,Waterfall!$C172,Purchase!$C:$C,Waterfall!BK$1)</f>
        <v>0</v>
      </c>
      <c r="BL172" s="4">
        <f>SUMIFS(Purchase!$F:$F,Purchase!$A:$A,Waterfall!$A172,Purchase!$D:$D,Waterfall!$C172,Purchase!$C:$C,Waterfall!BL$1)</f>
        <v>0</v>
      </c>
      <c r="BM172" s="4">
        <f>SUMIFS(Purchase!$F:$F,Purchase!$A:$A,Waterfall!$A172,Purchase!$D:$D,Waterfall!$C172,Purchase!$C:$C,Waterfall!BM$1)</f>
        <v>0</v>
      </c>
      <c r="BN172" s="4">
        <f>SUMIFS(Purchase!$F:$F,Purchase!$A:$A,Waterfall!$A172,Purchase!$D:$D,Waterfall!$C172,Purchase!$C:$C,Waterfall!BN$1)</f>
        <v>0</v>
      </c>
      <c r="BO172" s="4">
        <f>SUMIFS(Purchase!$F:$F,Purchase!$A:$A,Waterfall!$A172,Purchase!$D:$D,Waterfall!$C172,Purchase!$C:$C,Waterfall!BO$1)</f>
        <v>0</v>
      </c>
      <c r="BP172" s="4">
        <f>SUMIFS(Purchase!$F:$F,Purchase!$A:$A,Waterfall!$A172,Purchase!$D:$D,Waterfall!$C172,Purchase!$C:$C,Waterfall!BP$1)</f>
        <v>0</v>
      </c>
      <c r="BQ172" s="4">
        <f>SUMIFS(Purchase!$F:$F,Purchase!$A:$A,Waterfall!$A172,Purchase!$D:$D,Waterfall!$C172,Purchase!$C:$C,Waterfall!BQ$1)</f>
        <v>0</v>
      </c>
      <c r="BR172" s="4">
        <f>SUMIFS(Purchase!$F:$F,Purchase!$A:$A,Waterfall!$A172,Purchase!$D:$D,Waterfall!$C172,Purchase!$C:$C,Waterfall!BR$1)</f>
        <v>0</v>
      </c>
      <c r="BS172" s="4">
        <f>SUMIFS(Purchase!$F:$F,Purchase!$A:$A,Waterfall!$A172,Purchase!$D:$D,Waterfall!$C172,Purchase!$C:$C,Waterfall!BS$1)</f>
        <v>0</v>
      </c>
      <c r="BT172" s="4">
        <f>SUMIFS(Purchase!$F:$F,Purchase!$A:$A,Waterfall!$A172,Purchase!$D:$D,Waterfall!$C172,Purchase!$C:$C,Waterfall!BT$1)</f>
        <v>0</v>
      </c>
      <c r="BU172" s="4">
        <f>SUMIFS(Purchase!$F:$F,Purchase!$A:$A,Waterfall!$A172,Purchase!$D:$D,Waterfall!$C172,Purchase!$C:$C,Waterfall!BU$1)</f>
        <v>0</v>
      </c>
      <c r="BV172" s="4">
        <f>SUMIFS(Purchase!$F:$F,Purchase!$A:$A,Waterfall!$A172,Purchase!$D:$D,Waterfall!$C172,Purchase!$C:$C,Waterfall!BV$1)</f>
        <v>0</v>
      </c>
      <c r="BW172" s="4">
        <f>SUMIFS(Purchase!$F:$F,Purchase!$A:$A,Waterfall!$A172,Purchase!$D:$D,Waterfall!$C172,Purchase!$C:$C,Waterfall!BW$1)</f>
        <v>0</v>
      </c>
      <c r="BX172" s="4">
        <f>SUMIFS(Purchase!$F:$F,Purchase!$A:$A,Waterfall!$A172,Purchase!$D:$D,Waterfall!$C172,Purchase!$C:$C,Waterfall!BX$1)</f>
        <v>0</v>
      </c>
      <c r="BY172" s="4">
        <f>SUMIFS(Purchase!$F:$F,Purchase!$A:$A,Waterfall!$A172,Purchase!$D:$D,Waterfall!$C172,Purchase!$C:$C,Waterfall!BY$1)</f>
        <v>0</v>
      </c>
      <c r="BZ172" s="4">
        <f>SUMIFS(Purchase!$F:$F,Purchase!$A:$A,Waterfall!$A172,Purchase!$D:$D,Waterfall!$C172,Purchase!$C:$C,Waterfall!BZ$1)</f>
        <v>0</v>
      </c>
      <c r="CA172" s="4">
        <f>SUMIFS(Purchase!$F:$F,Purchase!$A:$A,Waterfall!$A172,Purchase!$D:$D,Waterfall!$C172,Purchase!$C:$C,Waterfall!CA$1)</f>
        <v>0</v>
      </c>
      <c r="CB172" s="4">
        <f>SUMIFS(Purchase!$F:$F,Purchase!$A:$A,Waterfall!$A172,Purchase!$D:$D,Waterfall!$C172,Purchase!$C:$C,Waterfall!CB$1)</f>
        <v>0</v>
      </c>
      <c r="CC172" s="4">
        <f>SUMIFS(Purchase!$F:$F,Purchase!$A:$A,Waterfall!$A172,Purchase!$D:$D,Waterfall!$C172,Purchase!$C:$C,Waterfall!CC$1)</f>
        <v>0</v>
      </c>
      <c r="CD172" s="4">
        <f>SUMIFS(Purchase!$F:$F,Purchase!$A:$A,Waterfall!$A172,Purchase!$D:$D,Waterfall!$C172,Purchase!$C:$C,Waterfall!CD$1)</f>
        <v>0</v>
      </c>
      <c r="CE172" s="4">
        <f>SUMIFS(Purchase!$F:$F,Purchase!$A:$A,Waterfall!$A172,Purchase!$D:$D,Waterfall!$C172,Purchase!$C:$C,Waterfall!CE$1)</f>
        <v>0</v>
      </c>
      <c r="CF172" s="4">
        <f>SUMIFS(Purchase!$F:$F,Purchase!$A:$A,Waterfall!$A172,Purchase!$D:$D,Waterfall!$C172,Purchase!$C:$C,Waterfall!CF$1)</f>
        <v>0</v>
      </c>
      <c r="CG172" s="4">
        <f>SUMIFS(Purchase!$F:$F,Purchase!$A:$A,Waterfall!$A172,Purchase!$D:$D,Waterfall!$C172,Purchase!$C:$C,Waterfall!CG$1)</f>
        <v>0</v>
      </c>
      <c r="CH172" s="4">
        <f>SUMIFS(Purchase!$F:$F,Purchase!$A:$A,Waterfall!$A172,Purchase!$D:$D,Waterfall!$C172,Purchase!$C:$C,Waterfall!CH$1)</f>
        <v>0</v>
      </c>
      <c r="CI172" s="4">
        <f>SUMIFS(Purchase!$F:$F,Purchase!$A:$A,Waterfall!$A172,Purchase!$D:$D,Waterfall!$C172,Purchase!$C:$C,Waterfall!CI$1)</f>
        <v>0</v>
      </c>
      <c r="CJ172" s="4">
        <f>SUMIFS(Purchase!$F:$F,Purchase!$A:$A,Waterfall!$A172,Purchase!$D:$D,Waterfall!$C172,Purchase!$C:$C,Waterfall!CJ$1)</f>
        <v>0</v>
      </c>
      <c r="CK172" s="4">
        <f>SUMIFS(Purchase!$F:$F,Purchase!$A:$A,Waterfall!$A172,Purchase!$D:$D,Waterfall!$C172,Purchase!$C:$C,Waterfall!CK$1)</f>
        <v>0</v>
      </c>
      <c r="CL172" s="4">
        <f>SUMIFS(Purchase!$F:$F,Purchase!$A:$A,Waterfall!$A172,Purchase!$D:$D,Waterfall!$C172,Purchase!$C:$C,Waterfall!CL$1)</f>
        <v>0</v>
      </c>
      <c r="CM172" s="4">
        <f>SUMIFS(Purchase!$F:$F,Purchase!$A:$A,Waterfall!$A172,Purchase!$D:$D,Waterfall!$C172,Purchase!$C:$C,Waterfall!CM$1)</f>
        <v>0</v>
      </c>
      <c r="CN172" s="4">
        <f>SUMIFS(Purchase!$F:$F,Purchase!$A:$A,Waterfall!$A172,Purchase!$D:$D,Waterfall!$C172,Purchase!$C:$C,Waterfall!CN$1)</f>
        <v>0</v>
      </c>
      <c r="CO172" s="4">
        <f>SUMIFS(Purchase!$F:$F,Purchase!$A:$A,Waterfall!$A172,Purchase!$D:$D,Waterfall!$C172,Purchase!$C:$C,Waterfall!CO$1)</f>
        <v>0</v>
      </c>
      <c r="CP172" s="4">
        <f>SUMIFS(Purchase!$F:$F,Purchase!$A:$A,Waterfall!$A172,Purchase!$D:$D,Waterfall!$C172,Purchase!$C:$C,Waterfall!CP$1)</f>
        <v>0</v>
      </c>
      <c r="CQ172" s="4">
        <f>SUMIFS(Purchase!$F:$F,Purchase!$A:$A,Waterfall!$A172,Purchase!$D:$D,Waterfall!$C172,Purchase!$C:$C,Waterfall!CQ$1)</f>
        <v>0</v>
      </c>
      <c r="CR172" s="4">
        <f>SUMIFS(Purchase!$F:$F,Purchase!$A:$A,Waterfall!$A172,Purchase!$D:$D,Waterfall!$C172,Purchase!$C:$C,Waterfall!CR$1)</f>
        <v>0</v>
      </c>
      <c r="CS172" s="4">
        <f>SUMIFS(Purchase!$F:$F,Purchase!$A:$A,Waterfall!$A172,Purchase!$D:$D,Waterfall!$C172,Purchase!$C:$C,Waterfall!CS$1)</f>
        <v>0</v>
      </c>
      <c r="CT172" s="4">
        <f>SUMIFS(Purchase!$F:$F,Purchase!$A:$A,Waterfall!$A172,Purchase!$D:$D,Waterfall!$C172,Purchase!$C:$C,Waterfall!CT$1)</f>
        <v>0</v>
      </c>
      <c r="CU172" s="4">
        <f>SUMIFS(Purchase!$F:$F,Purchase!$A:$A,Waterfall!$A172,Purchase!$D:$D,Waterfall!$C172,Purchase!$C:$C,Waterfall!CU$1)</f>
        <v>0</v>
      </c>
      <c r="CV172" s="4">
        <f>SUMIFS(Purchase!$F:$F,Purchase!$A:$A,Waterfall!$A172,Purchase!$D:$D,Waterfall!$C172,Purchase!$C:$C,Waterfall!CV$1)</f>
        <v>0</v>
      </c>
      <c r="CW172" s="4">
        <f>SUMIFS(Purchase!$F:$F,Purchase!$A:$A,Waterfall!$A172,Purchase!$D:$D,Waterfall!$C172,Purchase!$C:$C,Waterfall!CW$1)</f>
        <v>0</v>
      </c>
      <c r="CX172" s="4">
        <f>SUMIFS(Purchase!$F:$F,Purchase!$A:$A,Waterfall!$A172,Purchase!$D:$D,Waterfall!$C172,Purchase!$C:$C,Waterfall!CX$1)</f>
        <v>0</v>
      </c>
      <c r="CY172" s="4">
        <f>SUMIFS(Purchase!$F:$F,Purchase!$A:$A,Waterfall!$A172,Purchase!$D:$D,Waterfall!$C172,Purchase!$C:$C,Waterfall!CY$1)</f>
        <v>0</v>
      </c>
      <c r="CZ172" s="4">
        <f>SUMIFS(Purchase!$F:$F,Purchase!$A:$A,Waterfall!$A172,Purchase!$D:$D,Waterfall!$C172,Purchase!$C:$C,Waterfall!CZ$1)</f>
        <v>0</v>
      </c>
      <c r="DA172" s="4">
        <f>SUMIFS(Purchase!$F:$F,Purchase!$A:$A,Waterfall!$A172,Purchase!$D:$D,Waterfall!$C172,Purchase!$C:$C,Waterfall!DA$1)</f>
        <v>0</v>
      </c>
      <c r="DB172" s="4">
        <f>SUMIFS(Purchase!$F:$F,Purchase!$A:$A,Waterfall!$A172,Purchase!$D:$D,Waterfall!$C172,Purchase!$C:$C,Waterfall!DB$1)</f>
        <v>0</v>
      </c>
      <c r="DC172" s="4">
        <f>SUMIFS(Purchase!$F:$F,Purchase!$A:$A,Waterfall!$A172,Purchase!$D:$D,Waterfall!$C172,Purchase!$C:$C,Waterfall!DC$1)</f>
        <v>0</v>
      </c>
      <c r="DD172" s="4">
        <f>SUMIFS(Purchase!$F:$F,Purchase!$A:$A,Waterfall!$A172,Purchase!$D:$D,Waterfall!$C172,Purchase!$C:$C,Waterfall!DD$1)</f>
        <v>0</v>
      </c>
      <c r="DE172" s="4">
        <f>SUMIFS(Purchase!$F:$F,Purchase!$A:$A,Waterfall!$A172,Purchase!$D:$D,Waterfall!$C172,Purchase!$C:$C,Waterfall!DE$1)</f>
        <v>0</v>
      </c>
      <c r="DF172" s="4">
        <f>SUMIFS(Purchase!$F:$F,Purchase!$A:$A,Waterfall!$A172,Purchase!$D:$D,Waterfall!$C172,Purchase!$C:$C,Waterfall!DF$1)</f>
        <v>0</v>
      </c>
      <c r="DG172" s="4">
        <f>SUMIFS(Purchase!$F:$F,Purchase!$A:$A,Waterfall!$A172,Purchase!$D:$D,Waterfall!$C172,Purchase!$C:$C,Waterfall!DG$1)</f>
        <v>0</v>
      </c>
      <c r="DH172" s="4">
        <f>SUMIFS(Purchase!$F:$F,Purchase!$A:$A,Waterfall!$A172,Purchase!$D:$D,Waterfall!$C172,Purchase!$C:$C,Waterfall!DH$1)</f>
        <v>0</v>
      </c>
      <c r="DI172" s="4">
        <f>SUMIFS(Purchase!$F:$F,Purchase!$A:$A,Waterfall!$A172,Purchase!$D:$D,Waterfall!$C172,Purchase!$C:$C,Waterfall!DI$1)</f>
        <v>0</v>
      </c>
      <c r="DJ172" s="4">
        <f>SUMIFS(Purchase!$F:$F,Purchase!$A:$A,Waterfall!$A172,Purchase!$D:$D,Waterfall!$C172,Purchase!$C:$C,Waterfall!DJ$1)</f>
        <v>0</v>
      </c>
      <c r="DK172" s="4">
        <f>SUMIFS(Purchase!$F:$F,Purchase!$A:$A,Waterfall!$A172,Purchase!$D:$D,Waterfall!$C172,Purchase!$C:$C,Waterfall!DK$1)</f>
        <v>0</v>
      </c>
      <c r="DL172" s="4">
        <f>SUMIFS(Purchase!$F:$F,Purchase!$A:$A,Waterfall!$A172,Purchase!$D:$D,Waterfall!$C172,Purchase!$C:$C,Waterfall!DL$1)</f>
        <v>0</v>
      </c>
      <c r="DM172" s="4">
        <f>SUMIFS(Purchase!$F:$F,Purchase!$A:$A,Waterfall!$A172,Purchase!$D:$D,Waterfall!$C172,Purchase!$C:$C,Waterfall!DM$1)</f>
        <v>0</v>
      </c>
      <c r="DN172" s="4">
        <f>SUMIFS(Purchase!$F:$F,Purchase!$A:$A,Waterfall!$A172,Purchase!$D:$D,Waterfall!$C172,Purchase!$C:$C,Waterfall!DN$1)</f>
        <v>0</v>
      </c>
      <c r="DO172" s="4">
        <f>SUMIFS(Purchase!$F:$F,Purchase!$A:$A,Waterfall!$A172,Purchase!$D:$D,Waterfall!$C172,Purchase!$C:$C,Waterfall!DO$1)</f>
        <v>0</v>
      </c>
      <c r="DP172" s="4">
        <f>SUMIFS(Purchase!$F:$F,Purchase!$A:$A,Waterfall!$A172,Purchase!$D:$D,Waterfall!$C172,Purchase!$C:$C,Waterfall!DP$1)</f>
        <v>0</v>
      </c>
      <c r="DQ172" s="4">
        <f>SUMIFS(Purchase!$F:$F,Purchase!$A:$A,Waterfall!$A172,Purchase!$D:$D,Waterfall!$C172,Purchase!$C:$C,Waterfall!DQ$1)</f>
        <v>0</v>
      </c>
      <c r="DR172" s="4">
        <f>SUMIFS(Purchase!$F:$F,Purchase!$A:$A,Waterfall!$A172,Purchase!$D:$D,Waterfall!$C172,Purchase!$C:$C,Waterfall!DR$1)</f>
        <v>0</v>
      </c>
      <c r="DS172" s="4">
        <f>SUMIFS(Purchase!$F:$F,Purchase!$A:$A,Waterfall!$A172,Purchase!$D:$D,Waterfall!$C172,Purchase!$C:$C,Waterfall!DS$1)</f>
        <v>0</v>
      </c>
      <c r="DT172" s="4">
        <f>SUMIFS(Purchase!$F:$F,Purchase!$A:$A,Waterfall!$A172,Purchase!$D:$D,Waterfall!$C172,Purchase!$C:$C,Waterfall!DT$1)</f>
        <v>0</v>
      </c>
      <c r="DU172" s="4">
        <f>SUMIFS(Purchase!$F:$F,Purchase!$A:$A,Waterfall!$A172,Purchase!$D:$D,Waterfall!$C172,Purchase!$C:$C,Waterfall!DU$1)</f>
        <v>0</v>
      </c>
      <c r="DV172" s="4">
        <f>SUMIFS(Purchase!$F:$F,Purchase!$A:$A,Waterfall!$A172,Purchase!$D:$D,Waterfall!$C172,Purchase!$C:$C,Waterfall!DV$1)</f>
        <v>0</v>
      </c>
      <c r="DW172" s="4">
        <f>SUMIFS(Purchase!$F:$F,Purchase!$A:$A,Waterfall!$A172,Purchase!$D:$D,Waterfall!$C172,Purchase!$C:$C,Waterfall!DW$1)</f>
        <v>0</v>
      </c>
      <c r="DX172" s="4">
        <f>SUMIFS(Purchase!$F:$F,Purchase!$A:$A,Waterfall!$A172,Purchase!$D:$D,Waterfall!$C172,Purchase!$C:$C,Waterfall!DX$1)</f>
        <v>0</v>
      </c>
      <c r="DY172" s="4">
        <f>SUMIFS(Purchase!$F:$F,Purchase!$A:$A,Waterfall!$A172,Purchase!$D:$D,Waterfall!$C172,Purchase!$C:$C,Waterfall!DY$1)</f>
        <v>0</v>
      </c>
      <c r="DZ172" s="4">
        <f>SUMIFS(Purchase!$F:$F,Purchase!$A:$A,Waterfall!$A172,Purchase!$D:$D,Waterfall!$C172,Purchase!$C:$C,Waterfall!DZ$1)</f>
        <v>0</v>
      </c>
      <c r="EA172" s="4">
        <f>SUMIFS(Purchase!$F:$F,Purchase!$A:$A,Waterfall!$A172,Purchase!$D:$D,Waterfall!$C172,Purchase!$C:$C,Waterfall!EA$1)</f>
        <v>0</v>
      </c>
      <c r="EB172" s="4">
        <f>SUMIFS(Purchase!$F:$F,Purchase!$A:$A,Waterfall!$A172,Purchase!$D:$D,Waterfall!$C172,Purchase!$C:$C,Waterfall!EB$1)</f>
        <v>0</v>
      </c>
      <c r="EC172" s="4">
        <f>SUMIFS(Purchase!$F:$F,Purchase!$A:$A,Waterfall!$A172,Purchase!$D:$D,Waterfall!$C172,Purchase!$C:$C,Waterfall!EC$1)</f>
        <v>0</v>
      </c>
      <c r="ED172" s="4">
        <f>SUMIFS(Purchase!$F:$F,Purchase!$A:$A,Waterfall!$A172,Purchase!$D:$D,Waterfall!$C172,Purchase!$C:$C,Waterfall!ED$1)</f>
        <v>0</v>
      </c>
      <c r="EE172" s="4">
        <f>SUMIFS(Purchase!$F:$F,Purchase!$A:$A,Waterfall!$A172,Purchase!$D:$D,Waterfall!$C172,Purchase!$C:$C,Waterfall!EE$1)</f>
        <v>0</v>
      </c>
      <c r="EF172" s="4">
        <f>SUMIFS(Purchase!$F:$F,Purchase!$A:$A,Waterfall!$A172,Purchase!$D:$D,Waterfall!$C172,Purchase!$C:$C,Waterfall!EF$1)</f>
        <v>0</v>
      </c>
      <c r="EG172" s="4">
        <f>SUMIFS(Purchase!$F:$F,Purchase!$A:$A,Waterfall!$A172,Purchase!$D:$D,Waterfall!$C172,Purchase!$C:$C,Waterfall!EG$1)</f>
        <v>0</v>
      </c>
      <c r="EH172" s="4">
        <f>SUMIFS(Purchase!$F:$F,Purchase!$A:$A,Waterfall!$A172,Purchase!$D:$D,Waterfall!$C172,Purchase!$C:$C,Waterfall!EH$1)</f>
        <v>0</v>
      </c>
      <c r="EI172" s="4">
        <f>SUMIFS(Purchase!$F:$F,Purchase!$A:$A,Waterfall!$A172,Purchase!$D:$D,Waterfall!$C172,Purchase!$C:$C,Waterfall!EI$1)</f>
        <v>0</v>
      </c>
      <c r="EJ172" s="4">
        <f>SUMIFS(Purchase!$F:$F,Purchase!$A:$A,Waterfall!$A172,Purchase!$D:$D,Waterfall!$C172,Purchase!$C:$C,Waterfall!EJ$1)</f>
        <v>0</v>
      </c>
      <c r="EK172" s="4">
        <f>SUMIFS(Purchase!$F:$F,Purchase!$A:$A,Waterfall!$A172,Purchase!$D:$D,Waterfall!$C172,Purchase!$C:$C,Waterfall!EK$1)</f>
        <v>0</v>
      </c>
      <c r="EL172" s="4">
        <f>SUMIFS(Purchase!$F:$F,Purchase!$A:$A,Waterfall!$A172,Purchase!$D:$D,Waterfall!$C172,Purchase!$C:$C,Waterfall!EL$1)</f>
        <v>0</v>
      </c>
      <c r="EM172" s="4">
        <f>SUMIFS(Purchase!$F:$F,Purchase!$A:$A,Waterfall!$A172,Purchase!$D:$D,Waterfall!$C172,Purchase!$C:$C,Waterfall!EM$1)</f>
        <v>0</v>
      </c>
      <c r="EN172" s="4">
        <f>SUMIFS(Purchase!$F:$F,Purchase!$A:$A,Waterfall!$A172,Purchase!$D:$D,Waterfall!$C172,Purchase!$C:$C,Waterfall!EN$1)</f>
        <v>0</v>
      </c>
      <c r="EO172" s="4">
        <f>SUMIFS(Purchase!$F:$F,Purchase!$A:$A,Waterfall!$A172,Purchase!$D:$D,Waterfall!$C172,Purchase!$C:$C,Waterfall!EO$1)</f>
        <v>0</v>
      </c>
      <c r="EP172" s="4">
        <f>SUMIFS(Purchase!$F:$F,Purchase!$A:$A,Waterfall!$A172,Purchase!$D:$D,Waterfall!$C172,Purchase!$C:$C,Waterfall!EP$1)</f>
        <v>0</v>
      </c>
      <c r="EQ172" s="4">
        <f>SUMIFS(Purchase!$F:$F,Purchase!$A:$A,Waterfall!$A172,Purchase!$D:$D,Waterfall!$C172,Purchase!$C:$C,Waterfall!EQ$1)</f>
        <v>0</v>
      </c>
      <c r="ER172" s="4">
        <f>SUMIFS(Purchase!$F:$F,Purchase!$A:$A,Waterfall!$A172,Purchase!$D:$D,Waterfall!$C172,Purchase!$C:$C,Waterfall!ER$1)</f>
        <v>0</v>
      </c>
      <c r="ES172" s="4">
        <f>SUMIFS(Purchase!$F:$F,Purchase!$A:$A,Waterfall!$A172,Purchase!$D:$D,Waterfall!$C172,Purchase!$C:$C,Waterfall!ES$1)</f>
        <v>0</v>
      </c>
      <c r="ET172" s="4">
        <f>SUMIFS(Purchase!$F:$F,Purchase!$A:$A,Waterfall!$A172,Purchase!$D:$D,Waterfall!$C172,Purchase!$C:$C,Waterfall!ET$1)</f>
        <v>0</v>
      </c>
      <c r="EU172" s="4">
        <f>SUMIFS(Purchase!$F:$F,Purchase!$A:$A,Waterfall!$A172,Purchase!$D:$D,Waterfall!$C172,Purchase!$C:$C,Waterfall!EU$1)</f>
        <v>0</v>
      </c>
      <c r="EV172" s="4">
        <f>SUMIFS(Purchase!$F:$F,Purchase!$A:$A,Waterfall!$A172,Purchase!$D:$D,Waterfall!$C172,Purchase!$C:$C,Waterfall!EV$1)</f>
        <v>0</v>
      </c>
      <c r="EW172" s="4">
        <f>SUMIFS(Purchase!$F:$F,Purchase!$A:$A,Waterfall!$A172,Purchase!$D:$D,Waterfall!$C172,Purchase!$C:$C,Waterfall!EW$1)</f>
        <v>0</v>
      </c>
      <c r="EX172" s="4">
        <f>SUMIFS(Purchase!$F:$F,Purchase!$A:$A,Waterfall!$A172,Purchase!$D:$D,Waterfall!$C172,Purchase!$C:$C,Waterfall!EX$1)</f>
        <v>0</v>
      </c>
      <c r="EY172" s="4">
        <f>SUMIFS(Purchase!$F:$F,Purchase!$A:$A,Waterfall!$A172,Purchase!$D:$D,Waterfall!$C172,Purchase!$C:$C,Waterfall!EY$1)</f>
        <v>0</v>
      </c>
      <c r="EZ172" s="4">
        <f>SUMIFS(Purchase!$F:$F,Purchase!$A:$A,Waterfall!$A172,Purchase!$D:$D,Waterfall!$C172,Purchase!$C:$C,Waterfall!EZ$1)</f>
        <v>0</v>
      </c>
      <c r="FA172" s="4">
        <f>SUMIFS(Purchase!$F:$F,Purchase!$A:$A,Waterfall!$A172,Purchase!$D:$D,Waterfall!$C172,Purchase!$C:$C,Waterfall!FA$1)</f>
        <v>0</v>
      </c>
      <c r="FB172" s="4">
        <f>SUMIFS(Purchase!$F:$F,Purchase!$A:$A,Waterfall!$A172,Purchase!$D:$D,Waterfall!$C172,Purchase!$C:$C,Waterfall!FB$1)</f>
        <v>0</v>
      </c>
      <c r="FC172" s="4">
        <f>SUMIFS(Purchase!$F:$F,Purchase!$A:$A,Waterfall!$A172,Purchase!$D:$D,Waterfall!$C172,Purchase!$C:$C,Waterfall!FC$1)</f>
        <v>0</v>
      </c>
      <c r="FD172" s="4">
        <f>SUMIFS(Purchase!$F:$F,Purchase!$A:$A,Waterfall!$A172,Purchase!$D:$D,Waterfall!$C172,Purchase!$C:$C,Waterfall!FD$1)</f>
        <v>0</v>
      </c>
      <c r="FE172" s="4">
        <f>SUMIFS(Purchase!$F:$F,Purchase!$A:$A,Waterfall!$A172,Purchase!$D:$D,Waterfall!$C172,Purchase!$C:$C,Waterfall!FE$1)</f>
        <v>0</v>
      </c>
      <c r="FF172" s="4">
        <f>SUMIFS(Purchase!$F:$F,Purchase!$A:$A,Waterfall!$A172,Purchase!$D:$D,Waterfall!$C172,Purchase!$C:$C,Waterfall!FF$1)</f>
        <v>0</v>
      </c>
      <c r="FG172" s="4">
        <f>SUMIFS(Purchase!$F:$F,Purchase!$A:$A,Waterfall!$A172,Purchase!$D:$D,Waterfall!$C172,Purchase!$C:$C,Waterfall!FG$1)</f>
        <v>0</v>
      </c>
      <c r="FH172" s="4">
        <f>SUMIFS(Purchase!$F:$F,Purchase!$A:$A,Waterfall!$A172,Purchase!$D:$D,Waterfall!$C172,Purchase!$C:$C,Waterfall!FH$1)</f>
        <v>0</v>
      </c>
      <c r="FI172" s="4">
        <f>SUMIFS(Purchase!$F:$F,Purchase!$A:$A,Waterfall!$A172,Purchase!$D:$D,Waterfall!$C172,Purchase!$C:$C,Waterfall!FI$1)</f>
        <v>0</v>
      </c>
      <c r="FJ172" s="4">
        <f>SUMIFS(Purchase!$F:$F,Purchase!$A:$A,Waterfall!$A172,Purchase!$D:$D,Waterfall!$C172,Purchase!$C:$C,Waterfall!FJ$1)</f>
        <v>0</v>
      </c>
      <c r="FK172" s="4">
        <f>SUMIFS(Purchase!$F:$F,Purchase!$A:$A,Waterfall!$A172,Purchase!$D:$D,Waterfall!$C172,Purchase!$C:$C,Waterfall!FK$1)</f>
        <v>0</v>
      </c>
      <c r="FL172" s="4">
        <f>SUMIFS(Purchase!$F:$F,Purchase!$A:$A,Waterfall!$A172,Purchase!$D:$D,Waterfall!$C172,Purchase!$C:$C,Waterfall!FL$1)</f>
        <v>0</v>
      </c>
      <c r="FM172" s="4">
        <f>SUMIFS(Purchase!$F:$F,Purchase!$A:$A,Waterfall!$A172,Purchase!$D:$D,Waterfall!$C172,Purchase!$C:$C,Waterfall!FM$1)</f>
        <v>0</v>
      </c>
      <c r="FN172" s="4">
        <f>SUMIFS(Purchase!$F:$F,Purchase!$A:$A,Waterfall!$A172,Purchase!$D:$D,Waterfall!$C172,Purchase!$C:$C,Waterfall!FN$1)</f>
        <v>0</v>
      </c>
      <c r="FO172" s="4">
        <f>SUMIFS(Purchase!$F:$F,Purchase!$A:$A,Waterfall!$A172,Purchase!$D:$D,Waterfall!$C172,Purchase!$C:$C,Waterfall!FO$1)</f>
        <v>0</v>
      </c>
      <c r="FP172" s="4">
        <f>SUMIFS(Purchase!$F:$F,Purchase!$A:$A,Waterfall!$A172,Purchase!$D:$D,Waterfall!$C172,Purchase!$C:$C,Waterfall!FP$1)</f>
        <v>0</v>
      </c>
      <c r="FQ172" s="4">
        <f>SUMIFS(Purchase!$F:$F,Purchase!$A:$A,Waterfall!$A172,Purchase!$D:$D,Waterfall!$C172,Purchase!$C:$C,Waterfall!FQ$1)</f>
        <v>0</v>
      </c>
      <c r="FR172" s="4">
        <f>SUMIFS(Purchase!$F:$F,Purchase!$A:$A,Waterfall!$A172,Purchase!$D:$D,Waterfall!$C172,Purchase!$C:$C,Waterfall!FR$1)</f>
        <v>0</v>
      </c>
      <c r="FS172" s="4">
        <f>SUMIFS(Purchase!$F:$F,Purchase!$A:$A,Waterfall!$A172,Purchase!$D:$D,Waterfall!$C172,Purchase!$C:$C,Waterfall!FS$1)</f>
        <v>0</v>
      </c>
      <c r="FT172" s="4">
        <f>SUMIFS(Purchase!$F:$F,Purchase!$A:$A,Waterfall!$A172,Purchase!$D:$D,Waterfall!$C172,Purchase!$C:$C,Waterfall!FT$1)</f>
        <v>0</v>
      </c>
      <c r="FU172" s="4">
        <f>SUMIFS(Purchase!$F:$F,Purchase!$A:$A,Waterfall!$A172,Purchase!$D:$D,Waterfall!$C172,Purchase!$C:$C,Waterfall!FU$1)</f>
        <v>0</v>
      </c>
      <c r="FV172" s="4">
        <f>SUMIFS(Purchase!$F:$F,Purchase!$A:$A,Waterfall!$A172,Purchase!$D:$D,Waterfall!$C172,Purchase!$C:$C,Waterfall!FV$1)</f>
        <v>0</v>
      </c>
      <c r="FW172" s="4">
        <f>SUMIFS(Purchase!$F:$F,Purchase!$A:$A,Waterfall!$A172,Purchase!$D:$D,Waterfall!$C172,Purchase!$C:$C,Waterfall!FW$1)</f>
        <v>0</v>
      </c>
      <c r="FX172" s="4">
        <f>SUMIFS(Purchase!$F:$F,Purchase!$A:$A,Waterfall!$A172,Purchase!$D:$D,Waterfall!$C172,Purchase!$C:$C,Waterfall!FX$1)</f>
        <v>0</v>
      </c>
      <c r="FY172" s="4">
        <f>SUMIFS(Purchase!$F:$F,Purchase!$A:$A,Waterfall!$A172,Purchase!$D:$D,Waterfall!$C172,Purchase!$C:$C,Waterfall!FY$1)</f>
        <v>0</v>
      </c>
      <c r="FZ172" s="4">
        <f>SUMIFS(Purchase!$F:$F,Purchase!$A:$A,Waterfall!$A172,Purchase!$D:$D,Waterfall!$C172,Purchase!$C:$C,Waterfall!FZ$1)</f>
        <v>0</v>
      </c>
      <c r="GA172" s="4">
        <f>SUMIFS(Purchase!$F:$F,Purchase!$A:$A,Waterfall!$A172,Purchase!$D:$D,Waterfall!$C172,Purchase!$C:$C,Waterfall!GA$1)</f>
        <v>0</v>
      </c>
      <c r="GB172" s="4">
        <f>SUMIFS(Purchase!$F:$F,Purchase!$A:$A,Waterfall!$A172,Purchase!$D:$D,Waterfall!$C172,Purchase!$C:$C,Waterfall!GB$1)</f>
        <v>0</v>
      </c>
      <c r="GC172" s="4">
        <f>SUMIFS(Purchase!$F:$F,Purchase!$A:$A,Waterfall!$A172,Purchase!$D:$D,Waterfall!$C172,Purchase!$C:$C,Waterfall!GC$1)</f>
        <v>0</v>
      </c>
      <c r="GD172" s="4">
        <f>SUMIFS(Purchase!$F:$F,Purchase!$A:$A,Waterfall!$A172,Purchase!$D:$D,Waterfall!$C172,Purchase!$C:$C,Waterfall!GD$1)</f>
        <v>0</v>
      </c>
      <c r="GE172" s="4">
        <f>SUMIFS(Purchase!$F:$F,Purchase!$A:$A,Waterfall!$A172,Purchase!$D:$D,Waterfall!$C172,Purchase!$C:$C,Waterfall!GE$1)</f>
        <v>0</v>
      </c>
      <c r="GF172" s="4">
        <f>SUMIFS(Purchase!$F:$F,Purchase!$A:$A,Waterfall!$A172,Purchase!$D:$D,Waterfall!$C172,Purchase!$C:$C,Waterfall!GF$1)</f>
        <v>0</v>
      </c>
      <c r="GG172" s="4">
        <f>SUMIFS(Purchase!$F:$F,Purchase!$A:$A,Waterfall!$A172,Purchase!$D:$D,Waterfall!$C172,Purchase!$C:$C,Waterfall!GG$1)</f>
        <v>0</v>
      </c>
      <c r="GH172" s="4">
        <f>SUMIFS(Purchase!$F:$F,Purchase!$A:$A,Waterfall!$A172,Purchase!$D:$D,Waterfall!$C172,Purchase!$C:$C,Waterfall!GH$1)</f>
        <v>0</v>
      </c>
      <c r="GI172" s="4">
        <f>SUMIFS(Purchase!$F:$F,Purchase!$A:$A,Waterfall!$A172,Purchase!$D:$D,Waterfall!$C172,Purchase!$C:$C,Waterfall!GI$1)</f>
        <v>0</v>
      </c>
    </row>
    <row r="173" spans="1:191" x14ac:dyDescent="0.35">
      <c r="A173" s="8">
        <f t="shared" si="5"/>
        <v>1</v>
      </c>
      <c r="B173" s="2" t="str">
        <f>VLOOKUP($A173,Centers!$B$1:$C$120,2,)</f>
        <v>GATE</v>
      </c>
      <c r="C173" s="3">
        <v>45050</v>
      </c>
      <c r="D173" s="4">
        <f>IF($A173=1,SUM(SUMIFS(Indent!$E:$E,Indent!$C:$C,Waterfall!$C173,Indent!$A:$A,Centers!$A$2),SUMIFS(Indent!$E:$E,Indent!$C:$C,Waterfall!$C173,Indent!$A:$A,Centers!$A$3),SUMIFS(Indent!$E:$E,Indent!$C:$C,Waterfall!$C173,Indent!$A:$A,Centers!$A$4),SUMIFS(Indent!$E:$E,Indent!$C:$C,Waterfall!$C173,Indent!$A:$A,Centers!$A$5),SUMIFS(Indent!$E:$E,Indent!$C:$C,Waterfall!$C173,Indent!$A:$A,Centers!$A$6),SUMIFS(Indent!$E:$E,Indent!$C:$C,Waterfall!$C173,Indent!$A:$A,Centers!$A$7),SUMIFS(Indent!$E:$E,Indent!$C:$C,Waterfall!$C173,Indent!$A:$A,Centers!$A$8)),SUMIFS(Indent!$E:$E,Indent!$C:$C,Waterfall!$C173,Indent!$A:$A,$A173))</f>
        <v>0</v>
      </c>
      <c r="E173" s="4">
        <f>SUMIFS(Purchase!$F:$F,Purchase!$A:$A,Waterfall!$A173,Purchase!$D:$D,Waterfall!$C173,Purchase!$C:$C,Waterfall!E$1)</f>
        <v>0</v>
      </c>
      <c r="F173" s="4">
        <f>SUMIFS(Purchase!$F:$F,Purchase!$A:$A,Waterfall!$A173,Purchase!$D:$D,Waterfall!$C173,Purchase!$C:$C,Waterfall!F$1)</f>
        <v>0</v>
      </c>
      <c r="G173" s="4">
        <f>SUMIFS(Purchase!$F:$F,Purchase!$A:$A,Waterfall!$A173,Purchase!$D:$D,Waterfall!$C173,Purchase!$C:$C,Waterfall!G$1)</f>
        <v>0</v>
      </c>
      <c r="H173" s="4">
        <f>SUMIFS(Purchase!$F:$F,Purchase!$A:$A,Waterfall!$A173,Purchase!$D:$D,Waterfall!$C173,Purchase!$C:$C,Waterfall!H$1)</f>
        <v>0</v>
      </c>
      <c r="I173" s="4">
        <f>SUMIFS(Purchase!$F:$F,Purchase!$A:$A,Waterfall!$A173,Purchase!$D:$D,Waterfall!$C173,Purchase!$C:$C,Waterfall!I$1)</f>
        <v>0</v>
      </c>
      <c r="J173" s="4">
        <f>SUMIFS(Purchase!$F:$F,Purchase!$A:$A,Waterfall!$A173,Purchase!$D:$D,Waterfall!$C173,Purchase!$C:$C,Waterfall!J$1)</f>
        <v>0</v>
      </c>
      <c r="K173" s="4">
        <f>SUMIFS(Purchase!$F:$F,Purchase!$A:$A,Waterfall!$A173,Purchase!$D:$D,Waterfall!$C173,Purchase!$C:$C,Waterfall!K$1)</f>
        <v>0</v>
      </c>
      <c r="L173" s="4">
        <f>SUMIFS(Purchase!$F:$F,Purchase!$A:$A,Waterfall!$A173,Purchase!$D:$D,Waterfall!$C173,Purchase!$C:$C,Waterfall!L$1)</f>
        <v>0</v>
      </c>
      <c r="M173" s="4">
        <f>SUMIFS(Purchase!$F:$F,Purchase!$A:$A,Waterfall!$A173,Purchase!$D:$D,Waterfall!$C173,Purchase!$C:$C,Waterfall!M$1)</f>
        <v>0</v>
      </c>
      <c r="N173" s="4">
        <f>SUMIFS(Purchase!$F:$F,Purchase!$A:$A,Waterfall!$A173,Purchase!$D:$D,Waterfall!$C173,Purchase!$C:$C,Waterfall!N$1)</f>
        <v>0</v>
      </c>
      <c r="O173" s="4">
        <f>SUMIFS(Purchase!$F:$F,Purchase!$A:$A,Waterfall!$A173,Purchase!$D:$D,Waterfall!$C173,Purchase!$C:$C,Waterfall!O$1)</f>
        <v>0</v>
      </c>
      <c r="P173" s="4">
        <f>SUMIFS(Purchase!$F:$F,Purchase!$A:$A,Waterfall!$A173,Purchase!$D:$D,Waterfall!$C173,Purchase!$C:$C,Waterfall!P$1)</f>
        <v>0</v>
      </c>
      <c r="Q173" s="4">
        <f>SUMIFS(Purchase!$F:$F,Purchase!$A:$A,Waterfall!$A173,Purchase!$D:$D,Waterfall!$C173,Purchase!$C:$C,Waterfall!Q$1)</f>
        <v>0</v>
      </c>
      <c r="R173" s="4">
        <f>SUMIFS(Purchase!$F:$F,Purchase!$A:$A,Waterfall!$A173,Purchase!$D:$D,Waterfall!$C173,Purchase!$C:$C,Waterfall!R$1)</f>
        <v>0</v>
      </c>
      <c r="S173" s="4">
        <f>SUMIFS(Purchase!$F:$F,Purchase!$A:$A,Waterfall!$A173,Purchase!$D:$D,Waterfall!$C173,Purchase!$C:$C,Waterfall!S$1)</f>
        <v>0</v>
      </c>
      <c r="T173" s="4">
        <f>SUMIFS(Purchase!$F:$F,Purchase!$A:$A,Waterfall!$A173,Purchase!$D:$D,Waterfall!$C173,Purchase!$C:$C,Waterfall!T$1)</f>
        <v>0</v>
      </c>
      <c r="U173" s="4">
        <f>SUMIFS(Purchase!$F:$F,Purchase!$A:$A,Waterfall!$A173,Purchase!$D:$D,Waterfall!$C173,Purchase!$C:$C,Waterfall!U$1)</f>
        <v>0</v>
      </c>
      <c r="V173" s="4">
        <f>SUMIFS(Purchase!$F:$F,Purchase!$A:$A,Waterfall!$A173,Purchase!$D:$D,Waterfall!$C173,Purchase!$C:$C,Waterfall!V$1)</f>
        <v>0</v>
      </c>
      <c r="W173" s="4">
        <f>SUMIFS(Purchase!$F:$F,Purchase!$A:$A,Waterfall!$A173,Purchase!$D:$D,Waterfall!$C173,Purchase!$C:$C,Waterfall!W$1)</f>
        <v>0</v>
      </c>
      <c r="X173" s="4">
        <f>SUMIFS(Purchase!$F:$F,Purchase!$A:$A,Waterfall!$A173,Purchase!$D:$D,Waterfall!$C173,Purchase!$C:$C,Waterfall!X$1)</f>
        <v>0</v>
      </c>
      <c r="Y173" s="4">
        <f>SUMIFS(Purchase!$F:$F,Purchase!$A:$A,Waterfall!$A173,Purchase!$D:$D,Waterfall!$C173,Purchase!$C:$C,Waterfall!Y$1)</f>
        <v>0</v>
      </c>
      <c r="Z173" s="4">
        <f>SUMIFS(Purchase!$F:$F,Purchase!$A:$A,Waterfall!$A173,Purchase!$D:$D,Waterfall!$C173,Purchase!$C:$C,Waterfall!Z$1)</f>
        <v>0</v>
      </c>
      <c r="AA173" s="4">
        <f>SUMIFS(Purchase!$F:$F,Purchase!$A:$A,Waterfall!$A173,Purchase!$D:$D,Waterfall!$C173,Purchase!$C:$C,Waterfall!AA$1)</f>
        <v>0</v>
      </c>
      <c r="AB173" s="4">
        <f>SUMIFS(Purchase!$F:$F,Purchase!$A:$A,Waterfall!$A173,Purchase!$D:$D,Waterfall!$C173,Purchase!$C:$C,Waterfall!AB$1)</f>
        <v>0</v>
      </c>
      <c r="AC173" s="4">
        <f>SUMIFS(Purchase!$F:$F,Purchase!$A:$A,Waterfall!$A173,Purchase!$D:$D,Waterfall!$C173,Purchase!$C:$C,Waterfall!AC$1)</f>
        <v>0</v>
      </c>
      <c r="AD173" s="4">
        <f>SUMIFS(Purchase!$F:$F,Purchase!$A:$A,Waterfall!$A173,Purchase!$D:$D,Waterfall!$C173,Purchase!$C:$C,Waterfall!AD$1)</f>
        <v>0</v>
      </c>
      <c r="AE173" s="4">
        <f>SUMIFS(Purchase!$F:$F,Purchase!$A:$A,Waterfall!$A173,Purchase!$D:$D,Waterfall!$C173,Purchase!$C:$C,Waterfall!AE$1)</f>
        <v>0</v>
      </c>
      <c r="AF173" s="4">
        <f>SUMIFS(Purchase!$F:$F,Purchase!$A:$A,Waterfall!$A173,Purchase!$D:$D,Waterfall!$C173,Purchase!$C:$C,Waterfall!AF$1)</f>
        <v>0</v>
      </c>
      <c r="AG173" s="4">
        <f>SUMIFS(Purchase!$F:$F,Purchase!$A:$A,Waterfall!$A173,Purchase!$D:$D,Waterfall!$C173,Purchase!$C:$C,Waterfall!AG$1)</f>
        <v>0</v>
      </c>
      <c r="AH173" s="4">
        <f>SUMIFS(Purchase!$F:$F,Purchase!$A:$A,Waterfall!$A173,Purchase!$D:$D,Waterfall!$C173,Purchase!$C:$C,Waterfall!AH$1)</f>
        <v>0</v>
      </c>
      <c r="AI173" s="4">
        <f>SUMIFS(Purchase!$F:$F,Purchase!$A:$A,Waterfall!$A173,Purchase!$D:$D,Waterfall!$C173,Purchase!$C:$C,Waterfall!AI$1)</f>
        <v>0</v>
      </c>
      <c r="AJ173" s="4">
        <f>SUMIFS(Purchase!$F:$F,Purchase!$A:$A,Waterfall!$A173,Purchase!$D:$D,Waterfall!$C173,Purchase!$C:$C,Waterfall!AJ$1)</f>
        <v>0</v>
      </c>
      <c r="AK173" s="4">
        <f>SUMIFS(Purchase!$F:$F,Purchase!$A:$A,Waterfall!$A173,Purchase!$D:$D,Waterfall!$C173,Purchase!$C:$C,Waterfall!AK$1)</f>
        <v>0</v>
      </c>
      <c r="AL173" s="4">
        <f>SUMIFS(Purchase!$F:$F,Purchase!$A:$A,Waterfall!$A173,Purchase!$D:$D,Waterfall!$C173,Purchase!$C:$C,Waterfall!AL$1)</f>
        <v>0</v>
      </c>
      <c r="AM173" s="4">
        <f>SUMIFS(Purchase!$F:$F,Purchase!$A:$A,Waterfall!$A173,Purchase!$D:$D,Waterfall!$C173,Purchase!$C:$C,Waterfall!AM$1)</f>
        <v>0</v>
      </c>
      <c r="AN173" s="4">
        <f>SUMIFS(Purchase!$F:$F,Purchase!$A:$A,Waterfall!$A173,Purchase!$D:$D,Waterfall!$C173,Purchase!$C:$C,Waterfall!AN$1)</f>
        <v>0</v>
      </c>
      <c r="AO173" s="4">
        <f>SUMIFS(Purchase!$F:$F,Purchase!$A:$A,Waterfall!$A173,Purchase!$D:$D,Waterfall!$C173,Purchase!$C:$C,Waterfall!AO$1)</f>
        <v>0</v>
      </c>
      <c r="AP173" s="4">
        <f>SUMIFS(Purchase!$F:$F,Purchase!$A:$A,Waterfall!$A173,Purchase!$D:$D,Waterfall!$C173,Purchase!$C:$C,Waterfall!AP$1)</f>
        <v>0</v>
      </c>
      <c r="AQ173" s="4">
        <f>SUMIFS(Purchase!$F:$F,Purchase!$A:$A,Waterfall!$A173,Purchase!$D:$D,Waterfall!$C173,Purchase!$C:$C,Waterfall!AQ$1)</f>
        <v>0</v>
      </c>
      <c r="AR173" s="4">
        <f>SUMIFS(Purchase!$F:$F,Purchase!$A:$A,Waterfall!$A173,Purchase!$D:$D,Waterfall!$C173,Purchase!$C:$C,Waterfall!AR$1)</f>
        <v>0</v>
      </c>
      <c r="AS173" s="4">
        <f>SUMIFS(Purchase!$F:$F,Purchase!$A:$A,Waterfall!$A173,Purchase!$D:$D,Waterfall!$C173,Purchase!$C:$C,Waterfall!AS$1)</f>
        <v>0</v>
      </c>
      <c r="AT173" s="4">
        <f>SUMIFS(Purchase!$F:$F,Purchase!$A:$A,Waterfall!$A173,Purchase!$D:$D,Waterfall!$C173,Purchase!$C:$C,Waterfall!AT$1)</f>
        <v>0</v>
      </c>
      <c r="AU173" s="4">
        <f>SUMIFS(Purchase!$F:$F,Purchase!$A:$A,Waterfall!$A173,Purchase!$D:$D,Waterfall!$C173,Purchase!$C:$C,Waterfall!AU$1)</f>
        <v>0</v>
      </c>
      <c r="AV173" s="4">
        <f>SUMIFS(Purchase!$F:$F,Purchase!$A:$A,Waterfall!$A173,Purchase!$D:$D,Waterfall!$C173,Purchase!$C:$C,Waterfall!AV$1)</f>
        <v>0</v>
      </c>
      <c r="AW173" s="4">
        <f>SUMIFS(Purchase!$F:$F,Purchase!$A:$A,Waterfall!$A173,Purchase!$D:$D,Waterfall!$C173,Purchase!$C:$C,Waterfall!AW$1)</f>
        <v>0</v>
      </c>
      <c r="AX173" s="4">
        <f>SUMIFS(Purchase!$F:$F,Purchase!$A:$A,Waterfall!$A173,Purchase!$D:$D,Waterfall!$C173,Purchase!$C:$C,Waterfall!AX$1)</f>
        <v>0</v>
      </c>
      <c r="AY173" s="4">
        <f>SUMIFS(Purchase!$F:$F,Purchase!$A:$A,Waterfall!$A173,Purchase!$D:$D,Waterfall!$C173,Purchase!$C:$C,Waterfall!AY$1)</f>
        <v>0</v>
      </c>
      <c r="AZ173" s="4">
        <f>SUMIFS(Purchase!$F:$F,Purchase!$A:$A,Waterfall!$A173,Purchase!$D:$D,Waterfall!$C173,Purchase!$C:$C,Waterfall!AZ$1)</f>
        <v>0</v>
      </c>
      <c r="BA173" s="4">
        <f>SUMIFS(Purchase!$F:$F,Purchase!$A:$A,Waterfall!$A173,Purchase!$D:$D,Waterfall!$C173,Purchase!$C:$C,Waterfall!BA$1)</f>
        <v>0</v>
      </c>
      <c r="BB173" s="4">
        <f>SUMIFS(Purchase!$F:$F,Purchase!$A:$A,Waterfall!$A173,Purchase!$D:$D,Waterfall!$C173,Purchase!$C:$C,Waterfall!BB$1)</f>
        <v>0</v>
      </c>
      <c r="BC173" s="4">
        <f>SUMIFS(Purchase!$F:$F,Purchase!$A:$A,Waterfall!$A173,Purchase!$D:$D,Waterfall!$C173,Purchase!$C:$C,Waterfall!BC$1)</f>
        <v>0</v>
      </c>
      <c r="BD173" s="4">
        <f>SUMIFS(Purchase!$F:$F,Purchase!$A:$A,Waterfall!$A173,Purchase!$D:$D,Waterfall!$C173,Purchase!$C:$C,Waterfall!BD$1)</f>
        <v>0</v>
      </c>
      <c r="BE173" s="4">
        <f>SUMIFS(Purchase!$F:$F,Purchase!$A:$A,Waterfall!$A173,Purchase!$D:$D,Waterfall!$C173,Purchase!$C:$C,Waterfall!BE$1)</f>
        <v>0</v>
      </c>
      <c r="BF173" s="4">
        <f>SUMIFS(Purchase!$F:$F,Purchase!$A:$A,Waterfall!$A173,Purchase!$D:$D,Waterfall!$C173,Purchase!$C:$C,Waterfall!BF$1)</f>
        <v>0</v>
      </c>
      <c r="BG173" s="4">
        <f>SUMIFS(Purchase!$F:$F,Purchase!$A:$A,Waterfall!$A173,Purchase!$D:$D,Waterfall!$C173,Purchase!$C:$C,Waterfall!BG$1)</f>
        <v>0</v>
      </c>
      <c r="BH173" s="4">
        <f>SUMIFS(Purchase!$F:$F,Purchase!$A:$A,Waterfall!$A173,Purchase!$D:$D,Waterfall!$C173,Purchase!$C:$C,Waterfall!BH$1)</f>
        <v>0</v>
      </c>
      <c r="BI173" s="4">
        <f>SUMIFS(Purchase!$F:$F,Purchase!$A:$A,Waterfall!$A173,Purchase!$D:$D,Waterfall!$C173,Purchase!$C:$C,Waterfall!BI$1)</f>
        <v>0</v>
      </c>
      <c r="BJ173" s="4">
        <f>SUMIFS(Purchase!$F:$F,Purchase!$A:$A,Waterfall!$A173,Purchase!$D:$D,Waterfall!$C173,Purchase!$C:$C,Waterfall!BJ$1)</f>
        <v>0</v>
      </c>
      <c r="BK173" s="4">
        <f>SUMIFS(Purchase!$F:$F,Purchase!$A:$A,Waterfall!$A173,Purchase!$D:$D,Waterfall!$C173,Purchase!$C:$C,Waterfall!BK$1)</f>
        <v>0</v>
      </c>
      <c r="BL173" s="4">
        <f>SUMIFS(Purchase!$F:$F,Purchase!$A:$A,Waterfall!$A173,Purchase!$D:$D,Waterfall!$C173,Purchase!$C:$C,Waterfall!BL$1)</f>
        <v>0</v>
      </c>
      <c r="BM173" s="4">
        <f>SUMIFS(Purchase!$F:$F,Purchase!$A:$A,Waterfall!$A173,Purchase!$D:$D,Waterfall!$C173,Purchase!$C:$C,Waterfall!BM$1)</f>
        <v>0</v>
      </c>
      <c r="BN173" s="4">
        <f>SUMIFS(Purchase!$F:$F,Purchase!$A:$A,Waterfall!$A173,Purchase!$D:$D,Waterfall!$C173,Purchase!$C:$C,Waterfall!BN$1)</f>
        <v>0</v>
      </c>
      <c r="BO173" s="4">
        <f>SUMIFS(Purchase!$F:$F,Purchase!$A:$A,Waterfall!$A173,Purchase!$D:$D,Waterfall!$C173,Purchase!$C:$C,Waterfall!BO$1)</f>
        <v>0</v>
      </c>
      <c r="BP173" s="4">
        <f>SUMIFS(Purchase!$F:$F,Purchase!$A:$A,Waterfall!$A173,Purchase!$D:$D,Waterfall!$C173,Purchase!$C:$C,Waterfall!BP$1)</f>
        <v>0</v>
      </c>
      <c r="BQ173" s="4">
        <f>SUMIFS(Purchase!$F:$F,Purchase!$A:$A,Waterfall!$A173,Purchase!$D:$D,Waterfall!$C173,Purchase!$C:$C,Waterfall!BQ$1)</f>
        <v>0</v>
      </c>
      <c r="BR173" s="4">
        <f>SUMIFS(Purchase!$F:$F,Purchase!$A:$A,Waterfall!$A173,Purchase!$D:$D,Waterfall!$C173,Purchase!$C:$C,Waterfall!BR$1)</f>
        <v>0</v>
      </c>
      <c r="BS173" s="4">
        <f>SUMIFS(Purchase!$F:$F,Purchase!$A:$A,Waterfall!$A173,Purchase!$D:$D,Waterfall!$C173,Purchase!$C:$C,Waterfall!BS$1)</f>
        <v>0</v>
      </c>
      <c r="BT173" s="4">
        <f>SUMIFS(Purchase!$F:$F,Purchase!$A:$A,Waterfall!$A173,Purchase!$D:$D,Waterfall!$C173,Purchase!$C:$C,Waterfall!BT$1)</f>
        <v>0</v>
      </c>
      <c r="BU173" s="4">
        <f>SUMIFS(Purchase!$F:$F,Purchase!$A:$A,Waterfall!$A173,Purchase!$D:$D,Waterfall!$C173,Purchase!$C:$C,Waterfall!BU$1)</f>
        <v>0</v>
      </c>
      <c r="BV173" s="4">
        <f>SUMIFS(Purchase!$F:$F,Purchase!$A:$A,Waterfall!$A173,Purchase!$D:$D,Waterfall!$C173,Purchase!$C:$C,Waterfall!BV$1)</f>
        <v>0</v>
      </c>
      <c r="BW173" s="4">
        <f>SUMIFS(Purchase!$F:$F,Purchase!$A:$A,Waterfall!$A173,Purchase!$D:$D,Waterfall!$C173,Purchase!$C:$C,Waterfall!BW$1)</f>
        <v>0</v>
      </c>
      <c r="BX173" s="4">
        <f>SUMIFS(Purchase!$F:$F,Purchase!$A:$A,Waterfall!$A173,Purchase!$D:$D,Waterfall!$C173,Purchase!$C:$C,Waterfall!BX$1)</f>
        <v>0</v>
      </c>
      <c r="BY173" s="4">
        <f>SUMIFS(Purchase!$F:$F,Purchase!$A:$A,Waterfall!$A173,Purchase!$D:$D,Waterfall!$C173,Purchase!$C:$C,Waterfall!BY$1)</f>
        <v>0</v>
      </c>
      <c r="BZ173" s="4">
        <f>SUMIFS(Purchase!$F:$F,Purchase!$A:$A,Waterfall!$A173,Purchase!$D:$D,Waterfall!$C173,Purchase!$C:$C,Waterfall!BZ$1)</f>
        <v>0</v>
      </c>
      <c r="CA173" s="4">
        <f>SUMIFS(Purchase!$F:$F,Purchase!$A:$A,Waterfall!$A173,Purchase!$D:$D,Waterfall!$C173,Purchase!$C:$C,Waterfall!CA$1)</f>
        <v>0</v>
      </c>
      <c r="CB173" s="4">
        <f>SUMIFS(Purchase!$F:$F,Purchase!$A:$A,Waterfall!$A173,Purchase!$D:$D,Waterfall!$C173,Purchase!$C:$C,Waterfall!CB$1)</f>
        <v>0</v>
      </c>
      <c r="CC173" s="4">
        <f>SUMIFS(Purchase!$F:$F,Purchase!$A:$A,Waterfall!$A173,Purchase!$D:$D,Waterfall!$C173,Purchase!$C:$C,Waterfall!CC$1)</f>
        <v>0</v>
      </c>
      <c r="CD173" s="4">
        <f>SUMIFS(Purchase!$F:$F,Purchase!$A:$A,Waterfall!$A173,Purchase!$D:$D,Waterfall!$C173,Purchase!$C:$C,Waterfall!CD$1)</f>
        <v>0</v>
      </c>
      <c r="CE173" s="4">
        <f>SUMIFS(Purchase!$F:$F,Purchase!$A:$A,Waterfall!$A173,Purchase!$D:$D,Waterfall!$C173,Purchase!$C:$C,Waterfall!CE$1)</f>
        <v>0</v>
      </c>
      <c r="CF173" s="4">
        <f>SUMIFS(Purchase!$F:$F,Purchase!$A:$A,Waterfall!$A173,Purchase!$D:$D,Waterfall!$C173,Purchase!$C:$C,Waterfall!CF$1)</f>
        <v>0</v>
      </c>
      <c r="CG173" s="4">
        <f>SUMIFS(Purchase!$F:$F,Purchase!$A:$A,Waterfall!$A173,Purchase!$D:$D,Waterfall!$C173,Purchase!$C:$C,Waterfall!CG$1)</f>
        <v>0</v>
      </c>
      <c r="CH173" s="4">
        <f>SUMIFS(Purchase!$F:$F,Purchase!$A:$A,Waterfall!$A173,Purchase!$D:$D,Waterfall!$C173,Purchase!$C:$C,Waterfall!CH$1)</f>
        <v>0</v>
      </c>
      <c r="CI173" s="4">
        <f>SUMIFS(Purchase!$F:$F,Purchase!$A:$A,Waterfall!$A173,Purchase!$D:$D,Waterfall!$C173,Purchase!$C:$C,Waterfall!CI$1)</f>
        <v>0</v>
      </c>
      <c r="CJ173" s="4">
        <f>SUMIFS(Purchase!$F:$F,Purchase!$A:$A,Waterfall!$A173,Purchase!$D:$D,Waterfall!$C173,Purchase!$C:$C,Waterfall!CJ$1)</f>
        <v>0</v>
      </c>
      <c r="CK173" s="4">
        <f>SUMIFS(Purchase!$F:$F,Purchase!$A:$A,Waterfall!$A173,Purchase!$D:$D,Waterfall!$C173,Purchase!$C:$C,Waterfall!CK$1)</f>
        <v>0</v>
      </c>
      <c r="CL173" s="4">
        <f>SUMIFS(Purchase!$F:$F,Purchase!$A:$A,Waterfall!$A173,Purchase!$D:$D,Waterfall!$C173,Purchase!$C:$C,Waterfall!CL$1)</f>
        <v>0</v>
      </c>
      <c r="CM173" s="4">
        <f>SUMIFS(Purchase!$F:$F,Purchase!$A:$A,Waterfall!$A173,Purchase!$D:$D,Waterfall!$C173,Purchase!$C:$C,Waterfall!CM$1)</f>
        <v>0</v>
      </c>
      <c r="CN173" s="4">
        <f>SUMIFS(Purchase!$F:$F,Purchase!$A:$A,Waterfall!$A173,Purchase!$D:$D,Waterfall!$C173,Purchase!$C:$C,Waterfall!CN$1)</f>
        <v>0</v>
      </c>
      <c r="CO173" s="4">
        <f>SUMIFS(Purchase!$F:$F,Purchase!$A:$A,Waterfall!$A173,Purchase!$D:$D,Waterfall!$C173,Purchase!$C:$C,Waterfall!CO$1)</f>
        <v>0</v>
      </c>
      <c r="CP173" s="4">
        <f>SUMIFS(Purchase!$F:$F,Purchase!$A:$A,Waterfall!$A173,Purchase!$D:$D,Waterfall!$C173,Purchase!$C:$C,Waterfall!CP$1)</f>
        <v>0</v>
      </c>
      <c r="CQ173" s="4">
        <f>SUMIFS(Purchase!$F:$F,Purchase!$A:$A,Waterfall!$A173,Purchase!$D:$D,Waterfall!$C173,Purchase!$C:$C,Waterfall!CQ$1)</f>
        <v>0</v>
      </c>
      <c r="CR173" s="4">
        <f>SUMIFS(Purchase!$F:$F,Purchase!$A:$A,Waterfall!$A173,Purchase!$D:$D,Waterfall!$C173,Purchase!$C:$C,Waterfall!CR$1)</f>
        <v>0</v>
      </c>
      <c r="CS173" s="4">
        <f>SUMIFS(Purchase!$F:$F,Purchase!$A:$A,Waterfall!$A173,Purchase!$D:$D,Waterfall!$C173,Purchase!$C:$C,Waterfall!CS$1)</f>
        <v>0</v>
      </c>
      <c r="CT173" s="4">
        <f>SUMIFS(Purchase!$F:$F,Purchase!$A:$A,Waterfall!$A173,Purchase!$D:$D,Waterfall!$C173,Purchase!$C:$C,Waterfall!CT$1)</f>
        <v>0</v>
      </c>
      <c r="CU173" s="4">
        <f>SUMIFS(Purchase!$F:$F,Purchase!$A:$A,Waterfall!$A173,Purchase!$D:$D,Waterfall!$C173,Purchase!$C:$C,Waterfall!CU$1)</f>
        <v>0</v>
      </c>
      <c r="CV173" s="4">
        <f>SUMIFS(Purchase!$F:$F,Purchase!$A:$A,Waterfall!$A173,Purchase!$D:$D,Waterfall!$C173,Purchase!$C:$C,Waterfall!CV$1)</f>
        <v>0</v>
      </c>
      <c r="CW173" s="4">
        <f>SUMIFS(Purchase!$F:$F,Purchase!$A:$A,Waterfall!$A173,Purchase!$D:$D,Waterfall!$C173,Purchase!$C:$C,Waterfall!CW$1)</f>
        <v>0</v>
      </c>
      <c r="CX173" s="4">
        <f>SUMIFS(Purchase!$F:$F,Purchase!$A:$A,Waterfall!$A173,Purchase!$D:$D,Waterfall!$C173,Purchase!$C:$C,Waterfall!CX$1)</f>
        <v>0</v>
      </c>
      <c r="CY173" s="4">
        <f>SUMIFS(Purchase!$F:$F,Purchase!$A:$A,Waterfall!$A173,Purchase!$D:$D,Waterfall!$C173,Purchase!$C:$C,Waterfall!CY$1)</f>
        <v>0</v>
      </c>
      <c r="CZ173" s="4">
        <f>SUMIFS(Purchase!$F:$F,Purchase!$A:$A,Waterfall!$A173,Purchase!$D:$D,Waterfall!$C173,Purchase!$C:$C,Waterfall!CZ$1)</f>
        <v>0</v>
      </c>
      <c r="DA173" s="4">
        <f>SUMIFS(Purchase!$F:$F,Purchase!$A:$A,Waterfall!$A173,Purchase!$D:$D,Waterfall!$C173,Purchase!$C:$C,Waterfall!DA$1)</f>
        <v>0</v>
      </c>
      <c r="DB173" s="4">
        <f>SUMIFS(Purchase!$F:$F,Purchase!$A:$A,Waterfall!$A173,Purchase!$D:$D,Waterfall!$C173,Purchase!$C:$C,Waterfall!DB$1)</f>
        <v>0</v>
      </c>
      <c r="DC173" s="4">
        <f>SUMIFS(Purchase!$F:$F,Purchase!$A:$A,Waterfall!$A173,Purchase!$D:$D,Waterfall!$C173,Purchase!$C:$C,Waterfall!DC$1)</f>
        <v>0</v>
      </c>
      <c r="DD173" s="4">
        <f>SUMIFS(Purchase!$F:$F,Purchase!$A:$A,Waterfall!$A173,Purchase!$D:$D,Waterfall!$C173,Purchase!$C:$C,Waterfall!DD$1)</f>
        <v>0</v>
      </c>
      <c r="DE173" s="4">
        <f>SUMIFS(Purchase!$F:$F,Purchase!$A:$A,Waterfall!$A173,Purchase!$D:$D,Waterfall!$C173,Purchase!$C:$C,Waterfall!DE$1)</f>
        <v>0</v>
      </c>
      <c r="DF173" s="4">
        <f>SUMIFS(Purchase!$F:$F,Purchase!$A:$A,Waterfall!$A173,Purchase!$D:$D,Waterfall!$C173,Purchase!$C:$C,Waterfall!DF$1)</f>
        <v>0</v>
      </c>
      <c r="DG173" s="4">
        <f>SUMIFS(Purchase!$F:$F,Purchase!$A:$A,Waterfall!$A173,Purchase!$D:$D,Waterfall!$C173,Purchase!$C:$C,Waterfall!DG$1)</f>
        <v>0</v>
      </c>
      <c r="DH173" s="4">
        <f>SUMIFS(Purchase!$F:$F,Purchase!$A:$A,Waterfall!$A173,Purchase!$D:$D,Waterfall!$C173,Purchase!$C:$C,Waterfall!DH$1)</f>
        <v>0</v>
      </c>
      <c r="DI173" s="4">
        <f>SUMIFS(Purchase!$F:$F,Purchase!$A:$A,Waterfall!$A173,Purchase!$D:$D,Waterfall!$C173,Purchase!$C:$C,Waterfall!DI$1)</f>
        <v>0</v>
      </c>
      <c r="DJ173" s="4">
        <f>SUMIFS(Purchase!$F:$F,Purchase!$A:$A,Waterfall!$A173,Purchase!$D:$D,Waterfall!$C173,Purchase!$C:$C,Waterfall!DJ$1)</f>
        <v>0</v>
      </c>
      <c r="DK173" s="4">
        <f>SUMIFS(Purchase!$F:$F,Purchase!$A:$A,Waterfall!$A173,Purchase!$D:$D,Waterfall!$C173,Purchase!$C:$C,Waterfall!DK$1)</f>
        <v>0</v>
      </c>
      <c r="DL173" s="4">
        <f>SUMIFS(Purchase!$F:$F,Purchase!$A:$A,Waterfall!$A173,Purchase!$D:$D,Waterfall!$C173,Purchase!$C:$C,Waterfall!DL$1)</f>
        <v>0</v>
      </c>
      <c r="DM173" s="4">
        <f>SUMIFS(Purchase!$F:$F,Purchase!$A:$A,Waterfall!$A173,Purchase!$D:$D,Waterfall!$C173,Purchase!$C:$C,Waterfall!DM$1)</f>
        <v>0</v>
      </c>
      <c r="DN173" s="4">
        <f>SUMIFS(Purchase!$F:$F,Purchase!$A:$A,Waterfall!$A173,Purchase!$D:$D,Waterfall!$C173,Purchase!$C:$C,Waterfall!DN$1)</f>
        <v>0</v>
      </c>
      <c r="DO173" s="4">
        <f>SUMIFS(Purchase!$F:$F,Purchase!$A:$A,Waterfall!$A173,Purchase!$D:$D,Waterfall!$C173,Purchase!$C:$C,Waterfall!DO$1)</f>
        <v>0</v>
      </c>
      <c r="DP173" s="4">
        <f>SUMIFS(Purchase!$F:$F,Purchase!$A:$A,Waterfall!$A173,Purchase!$D:$D,Waterfall!$C173,Purchase!$C:$C,Waterfall!DP$1)</f>
        <v>0</v>
      </c>
      <c r="DQ173" s="4">
        <f>SUMIFS(Purchase!$F:$F,Purchase!$A:$A,Waterfall!$A173,Purchase!$D:$D,Waterfall!$C173,Purchase!$C:$C,Waterfall!DQ$1)</f>
        <v>0</v>
      </c>
      <c r="DR173" s="4">
        <f>SUMIFS(Purchase!$F:$F,Purchase!$A:$A,Waterfall!$A173,Purchase!$D:$D,Waterfall!$C173,Purchase!$C:$C,Waterfall!DR$1)</f>
        <v>0</v>
      </c>
      <c r="DS173" s="4">
        <f>SUMIFS(Purchase!$F:$F,Purchase!$A:$A,Waterfall!$A173,Purchase!$D:$D,Waterfall!$C173,Purchase!$C:$C,Waterfall!DS$1)</f>
        <v>0</v>
      </c>
      <c r="DT173" s="4">
        <f>SUMIFS(Purchase!$F:$F,Purchase!$A:$A,Waterfall!$A173,Purchase!$D:$D,Waterfall!$C173,Purchase!$C:$C,Waterfall!DT$1)</f>
        <v>0</v>
      </c>
      <c r="DU173" s="4">
        <f>SUMIFS(Purchase!$F:$F,Purchase!$A:$A,Waterfall!$A173,Purchase!$D:$D,Waterfall!$C173,Purchase!$C:$C,Waterfall!DU$1)</f>
        <v>0</v>
      </c>
      <c r="DV173" s="4">
        <f>SUMIFS(Purchase!$F:$F,Purchase!$A:$A,Waterfall!$A173,Purchase!$D:$D,Waterfall!$C173,Purchase!$C:$C,Waterfall!DV$1)</f>
        <v>0</v>
      </c>
      <c r="DW173" s="4">
        <f>SUMIFS(Purchase!$F:$F,Purchase!$A:$A,Waterfall!$A173,Purchase!$D:$D,Waterfall!$C173,Purchase!$C:$C,Waterfall!DW$1)</f>
        <v>0</v>
      </c>
      <c r="DX173" s="4">
        <f>SUMIFS(Purchase!$F:$F,Purchase!$A:$A,Waterfall!$A173,Purchase!$D:$D,Waterfall!$C173,Purchase!$C:$C,Waterfall!DX$1)</f>
        <v>0</v>
      </c>
      <c r="DY173" s="4">
        <f>SUMIFS(Purchase!$F:$F,Purchase!$A:$A,Waterfall!$A173,Purchase!$D:$D,Waterfall!$C173,Purchase!$C:$C,Waterfall!DY$1)</f>
        <v>0</v>
      </c>
      <c r="DZ173" s="4">
        <f>SUMIFS(Purchase!$F:$F,Purchase!$A:$A,Waterfall!$A173,Purchase!$D:$D,Waterfall!$C173,Purchase!$C:$C,Waterfall!DZ$1)</f>
        <v>0</v>
      </c>
      <c r="EA173" s="4">
        <f>SUMIFS(Purchase!$F:$F,Purchase!$A:$A,Waterfall!$A173,Purchase!$D:$D,Waterfall!$C173,Purchase!$C:$C,Waterfall!EA$1)</f>
        <v>0</v>
      </c>
      <c r="EB173" s="4">
        <f>SUMIFS(Purchase!$F:$F,Purchase!$A:$A,Waterfall!$A173,Purchase!$D:$D,Waterfall!$C173,Purchase!$C:$C,Waterfall!EB$1)</f>
        <v>0</v>
      </c>
      <c r="EC173" s="4">
        <f>SUMIFS(Purchase!$F:$F,Purchase!$A:$A,Waterfall!$A173,Purchase!$D:$D,Waterfall!$C173,Purchase!$C:$C,Waterfall!EC$1)</f>
        <v>0</v>
      </c>
      <c r="ED173" s="4">
        <f>SUMIFS(Purchase!$F:$F,Purchase!$A:$A,Waterfall!$A173,Purchase!$D:$D,Waterfall!$C173,Purchase!$C:$C,Waterfall!ED$1)</f>
        <v>0</v>
      </c>
      <c r="EE173" s="4">
        <f>SUMIFS(Purchase!$F:$F,Purchase!$A:$A,Waterfall!$A173,Purchase!$D:$D,Waterfall!$C173,Purchase!$C:$C,Waterfall!EE$1)</f>
        <v>0</v>
      </c>
      <c r="EF173" s="4">
        <f>SUMIFS(Purchase!$F:$F,Purchase!$A:$A,Waterfall!$A173,Purchase!$D:$D,Waterfall!$C173,Purchase!$C:$C,Waterfall!EF$1)</f>
        <v>0</v>
      </c>
      <c r="EG173" s="4">
        <f>SUMIFS(Purchase!$F:$F,Purchase!$A:$A,Waterfall!$A173,Purchase!$D:$D,Waterfall!$C173,Purchase!$C:$C,Waterfall!EG$1)</f>
        <v>0</v>
      </c>
      <c r="EH173" s="4">
        <f>SUMIFS(Purchase!$F:$F,Purchase!$A:$A,Waterfall!$A173,Purchase!$D:$D,Waterfall!$C173,Purchase!$C:$C,Waterfall!EH$1)</f>
        <v>0</v>
      </c>
      <c r="EI173" s="4">
        <f>SUMIFS(Purchase!$F:$F,Purchase!$A:$A,Waterfall!$A173,Purchase!$D:$D,Waterfall!$C173,Purchase!$C:$C,Waterfall!EI$1)</f>
        <v>0</v>
      </c>
      <c r="EJ173" s="4">
        <f>SUMIFS(Purchase!$F:$F,Purchase!$A:$A,Waterfall!$A173,Purchase!$D:$D,Waterfall!$C173,Purchase!$C:$C,Waterfall!EJ$1)</f>
        <v>0</v>
      </c>
      <c r="EK173" s="4">
        <f>SUMIFS(Purchase!$F:$F,Purchase!$A:$A,Waterfall!$A173,Purchase!$D:$D,Waterfall!$C173,Purchase!$C:$C,Waterfall!EK$1)</f>
        <v>0</v>
      </c>
      <c r="EL173" s="4">
        <f>SUMIFS(Purchase!$F:$F,Purchase!$A:$A,Waterfall!$A173,Purchase!$D:$D,Waterfall!$C173,Purchase!$C:$C,Waterfall!EL$1)</f>
        <v>0</v>
      </c>
      <c r="EM173" s="4">
        <f>SUMIFS(Purchase!$F:$F,Purchase!$A:$A,Waterfall!$A173,Purchase!$D:$D,Waterfall!$C173,Purchase!$C:$C,Waterfall!EM$1)</f>
        <v>0</v>
      </c>
      <c r="EN173" s="4">
        <f>SUMIFS(Purchase!$F:$F,Purchase!$A:$A,Waterfall!$A173,Purchase!$D:$D,Waterfall!$C173,Purchase!$C:$C,Waterfall!EN$1)</f>
        <v>0</v>
      </c>
      <c r="EO173" s="4">
        <f>SUMIFS(Purchase!$F:$F,Purchase!$A:$A,Waterfall!$A173,Purchase!$D:$D,Waterfall!$C173,Purchase!$C:$C,Waterfall!EO$1)</f>
        <v>0</v>
      </c>
      <c r="EP173" s="4">
        <f>SUMIFS(Purchase!$F:$F,Purchase!$A:$A,Waterfall!$A173,Purchase!$D:$D,Waterfall!$C173,Purchase!$C:$C,Waterfall!EP$1)</f>
        <v>0</v>
      </c>
      <c r="EQ173" s="4">
        <f>SUMIFS(Purchase!$F:$F,Purchase!$A:$A,Waterfall!$A173,Purchase!$D:$D,Waterfall!$C173,Purchase!$C:$C,Waterfall!EQ$1)</f>
        <v>0</v>
      </c>
      <c r="ER173" s="4">
        <f>SUMIFS(Purchase!$F:$F,Purchase!$A:$A,Waterfall!$A173,Purchase!$D:$D,Waterfall!$C173,Purchase!$C:$C,Waterfall!ER$1)</f>
        <v>0</v>
      </c>
      <c r="ES173" s="4">
        <f>SUMIFS(Purchase!$F:$F,Purchase!$A:$A,Waterfall!$A173,Purchase!$D:$D,Waterfall!$C173,Purchase!$C:$C,Waterfall!ES$1)</f>
        <v>0</v>
      </c>
      <c r="ET173" s="4">
        <f>SUMIFS(Purchase!$F:$F,Purchase!$A:$A,Waterfall!$A173,Purchase!$D:$D,Waterfall!$C173,Purchase!$C:$C,Waterfall!ET$1)</f>
        <v>0</v>
      </c>
      <c r="EU173" s="4">
        <f>SUMIFS(Purchase!$F:$F,Purchase!$A:$A,Waterfall!$A173,Purchase!$D:$D,Waterfall!$C173,Purchase!$C:$C,Waterfall!EU$1)</f>
        <v>0</v>
      </c>
      <c r="EV173" s="4">
        <f>SUMIFS(Purchase!$F:$F,Purchase!$A:$A,Waterfall!$A173,Purchase!$D:$D,Waterfall!$C173,Purchase!$C:$C,Waterfall!EV$1)</f>
        <v>0</v>
      </c>
      <c r="EW173" s="4">
        <f>SUMIFS(Purchase!$F:$F,Purchase!$A:$A,Waterfall!$A173,Purchase!$D:$D,Waterfall!$C173,Purchase!$C:$C,Waterfall!EW$1)</f>
        <v>0</v>
      </c>
      <c r="EX173" s="4">
        <f>SUMIFS(Purchase!$F:$F,Purchase!$A:$A,Waterfall!$A173,Purchase!$D:$D,Waterfall!$C173,Purchase!$C:$C,Waterfall!EX$1)</f>
        <v>0</v>
      </c>
      <c r="EY173" s="4">
        <f>SUMIFS(Purchase!$F:$F,Purchase!$A:$A,Waterfall!$A173,Purchase!$D:$D,Waterfall!$C173,Purchase!$C:$C,Waterfall!EY$1)</f>
        <v>0</v>
      </c>
      <c r="EZ173" s="4">
        <f>SUMIFS(Purchase!$F:$F,Purchase!$A:$A,Waterfall!$A173,Purchase!$D:$D,Waterfall!$C173,Purchase!$C:$C,Waterfall!EZ$1)</f>
        <v>0</v>
      </c>
      <c r="FA173" s="4">
        <f>SUMIFS(Purchase!$F:$F,Purchase!$A:$A,Waterfall!$A173,Purchase!$D:$D,Waterfall!$C173,Purchase!$C:$C,Waterfall!FA$1)</f>
        <v>0</v>
      </c>
      <c r="FB173" s="4">
        <f>SUMIFS(Purchase!$F:$F,Purchase!$A:$A,Waterfall!$A173,Purchase!$D:$D,Waterfall!$C173,Purchase!$C:$C,Waterfall!FB$1)</f>
        <v>0</v>
      </c>
      <c r="FC173" s="4">
        <f>SUMIFS(Purchase!$F:$F,Purchase!$A:$A,Waterfall!$A173,Purchase!$D:$D,Waterfall!$C173,Purchase!$C:$C,Waterfall!FC$1)</f>
        <v>0</v>
      </c>
      <c r="FD173" s="4">
        <f>SUMIFS(Purchase!$F:$F,Purchase!$A:$A,Waterfall!$A173,Purchase!$D:$D,Waterfall!$C173,Purchase!$C:$C,Waterfall!FD$1)</f>
        <v>0</v>
      </c>
      <c r="FE173" s="4">
        <f>SUMIFS(Purchase!$F:$F,Purchase!$A:$A,Waterfall!$A173,Purchase!$D:$D,Waterfall!$C173,Purchase!$C:$C,Waterfall!FE$1)</f>
        <v>0</v>
      </c>
      <c r="FF173" s="4">
        <f>SUMIFS(Purchase!$F:$F,Purchase!$A:$A,Waterfall!$A173,Purchase!$D:$D,Waterfall!$C173,Purchase!$C:$C,Waterfall!FF$1)</f>
        <v>0</v>
      </c>
      <c r="FG173" s="4">
        <f>SUMIFS(Purchase!$F:$F,Purchase!$A:$A,Waterfall!$A173,Purchase!$D:$D,Waterfall!$C173,Purchase!$C:$C,Waterfall!FG$1)</f>
        <v>0</v>
      </c>
      <c r="FH173" s="4">
        <f>SUMIFS(Purchase!$F:$F,Purchase!$A:$A,Waterfall!$A173,Purchase!$D:$D,Waterfall!$C173,Purchase!$C:$C,Waterfall!FH$1)</f>
        <v>0</v>
      </c>
      <c r="FI173" s="4">
        <f>SUMIFS(Purchase!$F:$F,Purchase!$A:$A,Waterfall!$A173,Purchase!$D:$D,Waterfall!$C173,Purchase!$C:$C,Waterfall!FI$1)</f>
        <v>0</v>
      </c>
      <c r="FJ173" s="4">
        <f>SUMIFS(Purchase!$F:$F,Purchase!$A:$A,Waterfall!$A173,Purchase!$D:$D,Waterfall!$C173,Purchase!$C:$C,Waterfall!FJ$1)</f>
        <v>0</v>
      </c>
      <c r="FK173" s="4">
        <f>SUMIFS(Purchase!$F:$F,Purchase!$A:$A,Waterfall!$A173,Purchase!$D:$D,Waterfall!$C173,Purchase!$C:$C,Waterfall!FK$1)</f>
        <v>0</v>
      </c>
      <c r="FL173" s="4">
        <f>SUMIFS(Purchase!$F:$F,Purchase!$A:$A,Waterfall!$A173,Purchase!$D:$D,Waterfall!$C173,Purchase!$C:$C,Waterfall!FL$1)</f>
        <v>0</v>
      </c>
      <c r="FM173" s="4">
        <f>SUMIFS(Purchase!$F:$F,Purchase!$A:$A,Waterfall!$A173,Purchase!$D:$D,Waterfall!$C173,Purchase!$C:$C,Waterfall!FM$1)</f>
        <v>0</v>
      </c>
      <c r="FN173" s="4">
        <f>SUMIFS(Purchase!$F:$F,Purchase!$A:$A,Waterfall!$A173,Purchase!$D:$D,Waterfall!$C173,Purchase!$C:$C,Waterfall!FN$1)</f>
        <v>0</v>
      </c>
      <c r="FO173" s="4">
        <f>SUMIFS(Purchase!$F:$F,Purchase!$A:$A,Waterfall!$A173,Purchase!$D:$D,Waterfall!$C173,Purchase!$C:$C,Waterfall!FO$1)</f>
        <v>0</v>
      </c>
      <c r="FP173" s="4">
        <f>SUMIFS(Purchase!$F:$F,Purchase!$A:$A,Waterfall!$A173,Purchase!$D:$D,Waterfall!$C173,Purchase!$C:$C,Waterfall!FP$1)</f>
        <v>0</v>
      </c>
      <c r="FQ173" s="4">
        <f>SUMIFS(Purchase!$F:$F,Purchase!$A:$A,Waterfall!$A173,Purchase!$D:$D,Waterfall!$C173,Purchase!$C:$C,Waterfall!FQ$1)</f>
        <v>0</v>
      </c>
      <c r="FR173" s="4">
        <f>SUMIFS(Purchase!$F:$F,Purchase!$A:$A,Waterfall!$A173,Purchase!$D:$D,Waterfall!$C173,Purchase!$C:$C,Waterfall!FR$1)</f>
        <v>0</v>
      </c>
      <c r="FS173" s="4">
        <f>SUMIFS(Purchase!$F:$F,Purchase!$A:$A,Waterfall!$A173,Purchase!$D:$D,Waterfall!$C173,Purchase!$C:$C,Waterfall!FS$1)</f>
        <v>0</v>
      </c>
      <c r="FT173" s="4">
        <f>SUMIFS(Purchase!$F:$F,Purchase!$A:$A,Waterfall!$A173,Purchase!$D:$D,Waterfall!$C173,Purchase!$C:$C,Waterfall!FT$1)</f>
        <v>0</v>
      </c>
      <c r="FU173" s="4">
        <f>SUMIFS(Purchase!$F:$F,Purchase!$A:$A,Waterfall!$A173,Purchase!$D:$D,Waterfall!$C173,Purchase!$C:$C,Waterfall!FU$1)</f>
        <v>0</v>
      </c>
      <c r="FV173" s="4">
        <f>SUMIFS(Purchase!$F:$F,Purchase!$A:$A,Waterfall!$A173,Purchase!$D:$D,Waterfall!$C173,Purchase!$C:$C,Waterfall!FV$1)</f>
        <v>0</v>
      </c>
      <c r="FW173" s="4">
        <f>SUMIFS(Purchase!$F:$F,Purchase!$A:$A,Waterfall!$A173,Purchase!$D:$D,Waterfall!$C173,Purchase!$C:$C,Waterfall!FW$1)</f>
        <v>0</v>
      </c>
      <c r="FX173" s="4">
        <f>SUMIFS(Purchase!$F:$F,Purchase!$A:$A,Waterfall!$A173,Purchase!$D:$D,Waterfall!$C173,Purchase!$C:$C,Waterfall!FX$1)</f>
        <v>0</v>
      </c>
      <c r="FY173" s="4">
        <f>SUMIFS(Purchase!$F:$F,Purchase!$A:$A,Waterfall!$A173,Purchase!$D:$D,Waterfall!$C173,Purchase!$C:$C,Waterfall!FY$1)</f>
        <v>0</v>
      </c>
      <c r="FZ173" s="4">
        <f>SUMIFS(Purchase!$F:$F,Purchase!$A:$A,Waterfall!$A173,Purchase!$D:$D,Waterfall!$C173,Purchase!$C:$C,Waterfall!FZ$1)</f>
        <v>0</v>
      </c>
      <c r="GA173" s="4">
        <f>SUMIFS(Purchase!$F:$F,Purchase!$A:$A,Waterfall!$A173,Purchase!$D:$D,Waterfall!$C173,Purchase!$C:$C,Waterfall!GA$1)</f>
        <v>0</v>
      </c>
      <c r="GB173" s="4">
        <f>SUMIFS(Purchase!$F:$F,Purchase!$A:$A,Waterfall!$A173,Purchase!$D:$D,Waterfall!$C173,Purchase!$C:$C,Waterfall!GB$1)</f>
        <v>0</v>
      </c>
      <c r="GC173" s="4">
        <f>SUMIFS(Purchase!$F:$F,Purchase!$A:$A,Waterfall!$A173,Purchase!$D:$D,Waterfall!$C173,Purchase!$C:$C,Waterfall!GC$1)</f>
        <v>0</v>
      </c>
      <c r="GD173" s="4">
        <f>SUMIFS(Purchase!$F:$F,Purchase!$A:$A,Waterfall!$A173,Purchase!$D:$D,Waterfall!$C173,Purchase!$C:$C,Waterfall!GD$1)</f>
        <v>0</v>
      </c>
      <c r="GE173" s="4">
        <f>SUMIFS(Purchase!$F:$F,Purchase!$A:$A,Waterfall!$A173,Purchase!$D:$D,Waterfall!$C173,Purchase!$C:$C,Waterfall!GE$1)</f>
        <v>0</v>
      </c>
      <c r="GF173" s="4">
        <f>SUMIFS(Purchase!$F:$F,Purchase!$A:$A,Waterfall!$A173,Purchase!$D:$D,Waterfall!$C173,Purchase!$C:$C,Waterfall!GF$1)</f>
        <v>0</v>
      </c>
      <c r="GG173" s="4">
        <f>SUMIFS(Purchase!$F:$F,Purchase!$A:$A,Waterfall!$A173,Purchase!$D:$D,Waterfall!$C173,Purchase!$C:$C,Waterfall!GG$1)</f>
        <v>0</v>
      </c>
      <c r="GH173" s="4">
        <f>SUMIFS(Purchase!$F:$F,Purchase!$A:$A,Waterfall!$A173,Purchase!$D:$D,Waterfall!$C173,Purchase!$C:$C,Waterfall!GH$1)</f>
        <v>0</v>
      </c>
      <c r="GI173" s="4">
        <f>SUMIFS(Purchase!$F:$F,Purchase!$A:$A,Waterfall!$A173,Purchase!$D:$D,Waterfall!$C173,Purchase!$C:$C,Waterfall!GI$1)</f>
        <v>0</v>
      </c>
    </row>
    <row r="174" spans="1:191" x14ac:dyDescent="0.35">
      <c r="A174" s="8">
        <f t="shared" si="5"/>
        <v>1</v>
      </c>
      <c r="B174" s="2" t="str">
        <f>VLOOKUP($A174,Centers!$B$1:$C$120,2,)</f>
        <v>GATE</v>
      </c>
      <c r="C174" s="3">
        <v>45051</v>
      </c>
      <c r="D174" s="4">
        <f>IF($A174=1,SUM(SUMIFS(Indent!$E:$E,Indent!$C:$C,Waterfall!$C174,Indent!$A:$A,Centers!$A$2),SUMIFS(Indent!$E:$E,Indent!$C:$C,Waterfall!$C174,Indent!$A:$A,Centers!$A$3),SUMIFS(Indent!$E:$E,Indent!$C:$C,Waterfall!$C174,Indent!$A:$A,Centers!$A$4),SUMIFS(Indent!$E:$E,Indent!$C:$C,Waterfall!$C174,Indent!$A:$A,Centers!$A$5),SUMIFS(Indent!$E:$E,Indent!$C:$C,Waterfall!$C174,Indent!$A:$A,Centers!$A$6),SUMIFS(Indent!$E:$E,Indent!$C:$C,Waterfall!$C174,Indent!$A:$A,Centers!$A$7),SUMIFS(Indent!$E:$E,Indent!$C:$C,Waterfall!$C174,Indent!$A:$A,Centers!$A$8)),SUMIFS(Indent!$E:$E,Indent!$C:$C,Waterfall!$C174,Indent!$A:$A,$A174))</f>
        <v>0</v>
      </c>
      <c r="E174" s="4">
        <f>SUMIFS(Purchase!$F:$F,Purchase!$A:$A,Waterfall!$A174,Purchase!$D:$D,Waterfall!$C174,Purchase!$C:$C,Waterfall!E$1)</f>
        <v>0</v>
      </c>
      <c r="F174" s="4">
        <f>SUMIFS(Purchase!$F:$F,Purchase!$A:$A,Waterfall!$A174,Purchase!$D:$D,Waterfall!$C174,Purchase!$C:$C,Waterfall!F$1)</f>
        <v>0</v>
      </c>
      <c r="G174" s="4">
        <f>SUMIFS(Purchase!$F:$F,Purchase!$A:$A,Waterfall!$A174,Purchase!$D:$D,Waterfall!$C174,Purchase!$C:$C,Waterfall!G$1)</f>
        <v>0</v>
      </c>
      <c r="H174" s="4">
        <f>SUMIFS(Purchase!$F:$F,Purchase!$A:$A,Waterfall!$A174,Purchase!$D:$D,Waterfall!$C174,Purchase!$C:$C,Waterfall!H$1)</f>
        <v>0</v>
      </c>
      <c r="I174" s="4">
        <f>SUMIFS(Purchase!$F:$F,Purchase!$A:$A,Waterfall!$A174,Purchase!$D:$D,Waterfall!$C174,Purchase!$C:$C,Waterfall!I$1)</f>
        <v>0</v>
      </c>
      <c r="J174" s="4">
        <f>SUMIFS(Purchase!$F:$F,Purchase!$A:$A,Waterfall!$A174,Purchase!$D:$D,Waterfall!$C174,Purchase!$C:$C,Waterfall!J$1)</f>
        <v>0</v>
      </c>
      <c r="K174" s="4">
        <f>SUMIFS(Purchase!$F:$F,Purchase!$A:$A,Waterfall!$A174,Purchase!$D:$D,Waterfall!$C174,Purchase!$C:$C,Waterfall!K$1)</f>
        <v>0</v>
      </c>
      <c r="L174" s="4">
        <f>SUMIFS(Purchase!$F:$F,Purchase!$A:$A,Waterfall!$A174,Purchase!$D:$D,Waterfall!$C174,Purchase!$C:$C,Waterfall!L$1)</f>
        <v>0</v>
      </c>
      <c r="M174" s="4">
        <f>SUMIFS(Purchase!$F:$F,Purchase!$A:$A,Waterfall!$A174,Purchase!$D:$D,Waterfall!$C174,Purchase!$C:$C,Waterfall!M$1)</f>
        <v>0</v>
      </c>
      <c r="N174" s="4">
        <f>SUMIFS(Purchase!$F:$F,Purchase!$A:$A,Waterfall!$A174,Purchase!$D:$D,Waterfall!$C174,Purchase!$C:$C,Waterfall!N$1)</f>
        <v>0</v>
      </c>
      <c r="O174" s="4">
        <f>SUMIFS(Purchase!$F:$F,Purchase!$A:$A,Waterfall!$A174,Purchase!$D:$D,Waterfall!$C174,Purchase!$C:$C,Waterfall!O$1)</f>
        <v>0</v>
      </c>
      <c r="P174" s="4">
        <f>SUMIFS(Purchase!$F:$F,Purchase!$A:$A,Waterfall!$A174,Purchase!$D:$D,Waterfall!$C174,Purchase!$C:$C,Waterfall!P$1)</f>
        <v>0</v>
      </c>
      <c r="Q174" s="4">
        <f>SUMIFS(Purchase!$F:$F,Purchase!$A:$A,Waterfall!$A174,Purchase!$D:$D,Waterfall!$C174,Purchase!$C:$C,Waterfall!Q$1)</f>
        <v>0</v>
      </c>
      <c r="R174" s="4">
        <f>SUMIFS(Purchase!$F:$F,Purchase!$A:$A,Waterfall!$A174,Purchase!$D:$D,Waterfall!$C174,Purchase!$C:$C,Waterfall!R$1)</f>
        <v>0</v>
      </c>
      <c r="S174" s="4">
        <f>SUMIFS(Purchase!$F:$F,Purchase!$A:$A,Waterfall!$A174,Purchase!$D:$D,Waterfall!$C174,Purchase!$C:$C,Waterfall!S$1)</f>
        <v>0</v>
      </c>
      <c r="T174" s="4">
        <f>SUMIFS(Purchase!$F:$F,Purchase!$A:$A,Waterfall!$A174,Purchase!$D:$D,Waterfall!$C174,Purchase!$C:$C,Waterfall!T$1)</f>
        <v>0</v>
      </c>
      <c r="U174" s="4">
        <f>SUMIFS(Purchase!$F:$F,Purchase!$A:$A,Waterfall!$A174,Purchase!$D:$D,Waterfall!$C174,Purchase!$C:$C,Waterfall!U$1)</f>
        <v>0</v>
      </c>
      <c r="V174" s="4">
        <f>SUMIFS(Purchase!$F:$F,Purchase!$A:$A,Waterfall!$A174,Purchase!$D:$D,Waterfall!$C174,Purchase!$C:$C,Waterfall!V$1)</f>
        <v>0</v>
      </c>
      <c r="W174" s="4">
        <f>SUMIFS(Purchase!$F:$F,Purchase!$A:$A,Waterfall!$A174,Purchase!$D:$D,Waterfall!$C174,Purchase!$C:$C,Waterfall!W$1)</f>
        <v>0</v>
      </c>
      <c r="X174" s="4">
        <f>SUMIFS(Purchase!$F:$F,Purchase!$A:$A,Waterfall!$A174,Purchase!$D:$D,Waterfall!$C174,Purchase!$C:$C,Waterfall!X$1)</f>
        <v>0</v>
      </c>
      <c r="Y174" s="4">
        <f>SUMIFS(Purchase!$F:$F,Purchase!$A:$A,Waterfall!$A174,Purchase!$D:$D,Waterfall!$C174,Purchase!$C:$C,Waterfall!Y$1)</f>
        <v>0</v>
      </c>
      <c r="Z174" s="4">
        <f>SUMIFS(Purchase!$F:$F,Purchase!$A:$A,Waterfall!$A174,Purchase!$D:$D,Waterfall!$C174,Purchase!$C:$C,Waterfall!Z$1)</f>
        <v>0</v>
      </c>
      <c r="AA174" s="4">
        <f>SUMIFS(Purchase!$F:$F,Purchase!$A:$A,Waterfall!$A174,Purchase!$D:$D,Waterfall!$C174,Purchase!$C:$C,Waterfall!AA$1)</f>
        <v>0</v>
      </c>
      <c r="AB174" s="4">
        <f>SUMIFS(Purchase!$F:$F,Purchase!$A:$A,Waterfall!$A174,Purchase!$D:$D,Waterfall!$C174,Purchase!$C:$C,Waterfall!AB$1)</f>
        <v>0</v>
      </c>
      <c r="AC174" s="4">
        <f>SUMIFS(Purchase!$F:$F,Purchase!$A:$A,Waterfall!$A174,Purchase!$D:$D,Waterfall!$C174,Purchase!$C:$C,Waterfall!AC$1)</f>
        <v>0</v>
      </c>
      <c r="AD174" s="4">
        <f>SUMIFS(Purchase!$F:$F,Purchase!$A:$A,Waterfall!$A174,Purchase!$D:$D,Waterfall!$C174,Purchase!$C:$C,Waterfall!AD$1)</f>
        <v>0</v>
      </c>
      <c r="AE174" s="4">
        <f>SUMIFS(Purchase!$F:$F,Purchase!$A:$A,Waterfall!$A174,Purchase!$D:$D,Waterfall!$C174,Purchase!$C:$C,Waterfall!AE$1)</f>
        <v>0</v>
      </c>
      <c r="AF174" s="4">
        <f>SUMIFS(Purchase!$F:$F,Purchase!$A:$A,Waterfall!$A174,Purchase!$D:$D,Waterfall!$C174,Purchase!$C:$C,Waterfall!AF$1)</f>
        <v>0</v>
      </c>
      <c r="AG174" s="4">
        <f>SUMIFS(Purchase!$F:$F,Purchase!$A:$A,Waterfall!$A174,Purchase!$D:$D,Waterfall!$C174,Purchase!$C:$C,Waterfall!AG$1)</f>
        <v>0</v>
      </c>
      <c r="AH174" s="4">
        <f>SUMIFS(Purchase!$F:$F,Purchase!$A:$A,Waterfall!$A174,Purchase!$D:$D,Waterfall!$C174,Purchase!$C:$C,Waterfall!AH$1)</f>
        <v>0</v>
      </c>
      <c r="AI174" s="4">
        <f>SUMIFS(Purchase!$F:$F,Purchase!$A:$A,Waterfall!$A174,Purchase!$D:$D,Waterfall!$C174,Purchase!$C:$C,Waterfall!AI$1)</f>
        <v>0</v>
      </c>
      <c r="AJ174" s="4">
        <f>SUMIFS(Purchase!$F:$F,Purchase!$A:$A,Waterfall!$A174,Purchase!$D:$D,Waterfall!$C174,Purchase!$C:$C,Waterfall!AJ$1)</f>
        <v>0</v>
      </c>
      <c r="AK174" s="4">
        <f>SUMIFS(Purchase!$F:$F,Purchase!$A:$A,Waterfall!$A174,Purchase!$D:$D,Waterfall!$C174,Purchase!$C:$C,Waterfall!AK$1)</f>
        <v>0</v>
      </c>
      <c r="AL174" s="4">
        <f>SUMIFS(Purchase!$F:$F,Purchase!$A:$A,Waterfall!$A174,Purchase!$D:$D,Waterfall!$C174,Purchase!$C:$C,Waterfall!AL$1)</f>
        <v>0</v>
      </c>
      <c r="AM174" s="4">
        <f>SUMIFS(Purchase!$F:$F,Purchase!$A:$A,Waterfall!$A174,Purchase!$D:$D,Waterfall!$C174,Purchase!$C:$C,Waterfall!AM$1)</f>
        <v>0</v>
      </c>
      <c r="AN174" s="4">
        <f>SUMIFS(Purchase!$F:$F,Purchase!$A:$A,Waterfall!$A174,Purchase!$D:$D,Waterfall!$C174,Purchase!$C:$C,Waterfall!AN$1)</f>
        <v>0</v>
      </c>
      <c r="AO174" s="4">
        <f>SUMIFS(Purchase!$F:$F,Purchase!$A:$A,Waterfall!$A174,Purchase!$D:$D,Waterfall!$C174,Purchase!$C:$C,Waterfall!AO$1)</f>
        <v>0</v>
      </c>
      <c r="AP174" s="4">
        <f>SUMIFS(Purchase!$F:$F,Purchase!$A:$A,Waterfall!$A174,Purchase!$D:$D,Waterfall!$C174,Purchase!$C:$C,Waterfall!AP$1)</f>
        <v>0</v>
      </c>
      <c r="AQ174" s="4">
        <f>SUMIFS(Purchase!$F:$F,Purchase!$A:$A,Waterfall!$A174,Purchase!$D:$D,Waterfall!$C174,Purchase!$C:$C,Waterfall!AQ$1)</f>
        <v>0</v>
      </c>
      <c r="AR174" s="4">
        <f>SUMIFS(Purchase!$F:$F,Purchase!$A:$A,Waterfall!$A174,Purchase!$D:$D,Waterfall!$C174,Purchase!$C:$C,Waterfall!AR$1)</f>
        <v>0</v>
      </c>
      <c r="AS174" s="4">
        <f>SUMIFS(Purchase!$F:$F,Purchase!$A:$A,Waterfall!$A174,Purchase!$D:$D,Waterfall!$C174,Purchase!$C:$C,Waterfall!AS$1)</f>
        <v>0</v>
      </c>
      <c r="AT174" s="4">
        <f>SUMIFS(Purchase!$F:$F,Purchase!$A:$A,Waterfall!$A174,Purchase!$D:$D,Waterfall!$C174,Purchase!$C:$C,Waterfall!AT$1)</f>
        <v>0</v>
      </c>
      <c r="AU174" s="4">
        <f>SUMIFS(Purchase!$F:$F,Purchase!$A:$A,Waterfall!$A174,Purchase!$D:$D,Waterfall!$C174,Purchase!$C:$C,Waterfall!AU$1)</f>
        <v>0</v>
      </c>
      <c r="AV174" s="4">
        <f>SUMIFS(Purchase!$F:$F,Purchase!$A:$A,Waterfall!$A174,Purchase!$D:$D,Waterfall!$C174,Purchase!$C:$C,Waterfall!AV$1)</f>
        <v>0</v>
      </c>
      <c r="AW174" s="4">
        <f>SUMIFS(Purchase!$F:$F,Purchase!$A:$A,Waterfall!$A174,Purchase!$D:$D,Waterfall!$C174,Purchase!$C:$C,Waterfall!AW$1)</f>
        <v>0</v>
      </c>
      <c r="AX174" s="4">
        <f>SUMIFS(Purchase!$F:$F,Purchase!$A:$A,Waterfall!$A174,Purchase!$D:$D,Waterfall!$C174,Purchase!$C:$C,Waterfall!AX$1)</f>
        <v>0</v>
      </c>
      <c r="AY174" s="4">
        <f>SUMIFS(Purchase!$F:$F,Purchase!$A:$A,Waterfall!$A174,Purchase!$D:$D,Waterfall!$C174,Purchase!$C:$C,Waterfall!AY$1)</f>
        <v>0</v>
      </c>
      <c r="AZ174" s="4">
        <f>SUMIFS(Purchase!$F:$F,Purchase!$A:$A,Waterfall!$A174,Purchase!$D:$D,Waterfall!$C174,Purchase!$C:$C,Waterfall!AZ$1)</f>
        <v>0</v>
      </c>
      <c r="BA174" s="4">
        <f>SUMIFS(Purchase!$F:$F,Purchase!$A:$A,Waterfall!$A174,Purchase!$D:$D,Waterfall!$C174,Purchase!$C:$C,Waterfall!BA$1)</f>
        <v>0</v>
      </c>
      <c r="BB174" s="4">
        <f>SUMIFS(Purchase!$F:$F,Purchase!$A:$A,Waterfall!$A174,Purchase!$D:$D,Waterfall!$C174,Purchase!$C:$C,Waterfall!BB$1)</f>
        <v>0</v>
      </c>
      <c r="BC174" s="4">
        <f>SUMIFS(Purchase!$F:$F,Purchase!$A:$A,Waterfall!$A174,Purchase!$D:$D,Waterfall!$C174,Purchase!$C:$C,Waterfall!BC$1)</f>
        <v>0</v>
      </c>
      <c r="BD174" s="4">
        <f>SUMIFS(Purchase!$F:$F,Purchase!$A:$A,Waterfall!$A174,Purchase!$D:$D,Waterfall!$C174,Purchase!$C:$C,Waterfall!BD$1)</f>
        <v>0</v>
      </c>
      <c r="BE174" s="4">
        <f>SUMIFS(Purchase!$F:$F,Purchase!$A:$A,Waterfall!$A174,Purchase!$D:$D,Waterfall!$C174,Purchase!$C:$C,Waterfall!BE$1)</f>
        <v>0</v>
      </c>
      <c r="BF174" s="4">
        <f>SUMIFS(Purchase!$F:$F,Purchase!$A:$A,Waterfall!$A174,Purchase!$D:$D,Waterfall!$C174,Purchase!$C:$C,Waterfall!BF$1)</f>
        <v>0</v>
      </c>
      <c r="BG174" s="4">
        <f>SUMIFS(Purchase!$F:$F,Purchase!$A:$A,Waterfall!$A174,Purchase!$D:$D,Waterfall!$C174,Purchase!$C:$C,Waterfall!BG$1)</f>
        <v>0</v>
      </c>
      <c r="BH174" s="4">
        <f>SUMIFS(Purchase!$F:$F,Purchase!$A:$A,Waterfall!$A174,Purchase!$D:$D,Waterfall!$C174,Purchase!$C:$C,Waterfall!BH$1)</f>
        <v>0</v>
      </c>
      <c r="BI174" s="4">
        <f>SUMIFS(Purchase!$F:$F,Purchase!$A:$A,Waterfall!$A174,Purchase!$D:$D,Waterfall!$C174,Purchase!$C:$C,Waterfall!BI$1)</f>
        <v>0</v>
      </c>
      <c r="BJ174" s="4">
        <f>SUMIFS(Purchase!$F:$F,Purchase!$A:$A,Waterfall!$A174,Purchase!$D:$D,Waterfall!$C174,Purchase!$C:$C,Waterfall!BJ$1)</f>
        <v>0</v>
      </c>
      <c r="BK174" s="4">
        <f>SUMIFS(Purchase!$F:$F,Purchase!$A:$A,Waterfall!$A174,Purchase!$D:$D,Waterfall!$C174,Purchase!$C:$C,Waterfall!BK$1)</f>
        <v>0</v>
      </c>
      <c r="BL174" s="4">
        <f>SUMIFS(Purchase!$F:$F,Purchase!$A:$A,Waterfall!$A174,Purchase!$D:$D,Waterfall!$C174,Purchase!$C:$C,Waterfall!BL$1)</f>
        <v>0</v>
      </c>
      <c r="BM174" s="4">
        <f>SUMIFS(Purchase!$F:$F,Purchase!$A:$A,Waterfall!$A174,Purchase!$D:$D,Waterfall!$C174,Purchase!$C:$C,Waterfall!BM$1)</f>
        <v>0</v>
      </c>
      <c r="BN174" s="4">
        <f>SUMIFS(Purchase!$F:$F,Purchase!$A:$A,Waterfall!$A174,Purchase!$D:$D,Waterfall!$C174,Purchase!$C:$C,Waterfall!BN$1)</f>
        <v>0</v>
      </c>
      <c r="BO174" s="4">
        <f>SUMIFS(Purchase!$F:$F,Purchase!$A:$A,Waterfall!$A174,Purchase!$D:$D,Waterfall!$C174,Purchase!$C:$C,Waterfall!BO$1)</f>
        <v>0</v>
      </c>
      <c r="BP174" s="4">
        <f>SUMIFS(Purchase!$F:$F,Purchase!$A:$A,Waterfall!$A174,Purchase!$D:$D,Waterfall!$C174,Purchase!$C:$C,Waterfall!BP$1)</f>
        <v>0</v>
      </c>
      <c r="BQ174" s="4">
        <f>SUMIFS(Purchase!$F:$F,Purchase!$A:$A,Waterfall!$A174,Purchase!$D:$D,Waterfall!$C174,Purchase!$C:$C,Waterfall!BQ$1)</f>
        <v>0</v>
      </c>
      <c r="BR174" s="4">
        <f>SUMIFS(Purchase!$F:$F,Purchase!$A:$A,Waterfall!$A174,Purchase!$D:$D,Waterfall!$C174,Purchase!$C:$C,Waterfall!BR$1)</f>
        <v>0</v>
      </c>
      <c r="BS174" s="4">
        <f>SUMIFS(Purchase!$F:$F,Purchase!$A:$A,Waterfall!$A174,Purchase!$D:$D,Waterfall!$C174,Purchase!$C:$C,Waterfall!BS$1)</f>
        <v>0</v>
      </c>
      <c r="BT174" s="4">
        <f>SUMIFS(Purchase!$F:$F,Purchase!$A:$A,Waterfall!$A174,Purchase!$D:$D,Waterfall!$C174,Purchase!$C:$C,Waterfall!BT$1)</f>
        <v>0</v>
      </c>
      <c r="BU174" s="4">
        <f>SUMIFS(Purchase!$F:$F,Purchase!$A:$A,Waterfall!$A174,Purchase!$D:$D,Waterfall!$C174,Purchase!$C:$C,Waterfall!BU$1)</f>
        <v>0</v>
      </c>
      <c r="BV174" s="4">
        <f>SUMIFS(Purchase!$F:$F,Purchase!$A:$A,Waterfall!$A174,Purchase!$D:$D,Waterfall!$C174,Purchase!$C:$C,Waterfall!BV$1)</f>
        <v>0</v>
      </c>
      <c r="BW174" s="4">
        <f>SUMIFS(Purchase!$F:$F,Purchase!$A:$A,Waterfall!$A174,Purchase!$D:$D,Waterfall!$C174,Purchase!$C:$C,Waterfall!BW$1)</f>
        <v>0</v>
      </c>
      <c r="BX174" s="4">
        <f>SUMIFS(Purchase!$F:$F,Purchase!$A:$A,Waterfall!$A174,Purchase!$D:$D,Waterfall!$C174,Purchase!$C:$C,Waterfall!BX$1)</f>
        <v>0</v>
      </c>
      <c r="BY174" s="4">
        <f>SUMIFS(Purchase!$F:$F,Purchase!$A:$A,Waterfall!$A174,Purchase!$D:$D,Waterfall!$C174,Purchase!$C:$C,Waterfall!BY$1)</f>
        <v>0</v>
      </c>
      <c r="BZ174" s="4">
        <f>SUMIFS(Purchase!$F:$F,Purchase!$A:$A,Waterfall!$A174,Purchase!$D:$D,Waterfall!$C174,Purchase!$C:$C,Waterfall!BZ$1)</f>
        <v>0</v>
      </c>
      <c r="CA174" s="4">
        <f>SUMIFS(Purchase!$F:$F,Purchase!$A:$A,Waterfall!$A174,Purchase!$D:$D,Waterfall!$C174,Purchase!$C:$C,Waterfall!CA$1)</f>
        <v>0</v>
      </c>
      <c r="CB174" s="4">
        <f>SUMIFS(Purchase!$F:$F,Purchase!$A:$A,Waterfall!$A174,Purchase!$D:$D,Waterfall!$C174,Purchase!$C:$C,Waterfall!CB$1)</f>
        <v>0</v>
      </c>
      <c r="CC174" s="4">
        <f>SUMIFS(Purchase!$F:$F,Purchase!$A:$A,Waterfall!$A174,Purchase!$D:$D,Waterfall!$C174,Purchase!$C:$C,Waterfall!CC$1)</f>
        <v>0</v>
      </c>
      <c r="CD174" s="4">
        <f>SUMIFS(Purchase!$F:$F,Purchase!$A:$A,Waterfall!$A174,Purchase!$D:$D,Waterfall!$C174,Purchase!$C:$C,Waterfall!CD$1)</f>
        <v>0</v>
      </c>
      <c r="CE174" s="4">
        <f>SUMIFS(Purchase!$F:$F,Purchase!$A:$A,Waterfall!$A174,Purchase!$D:$D,Waterfall!$C174,Purchase!$C:$C,Waterfall!CE$1)</f>
        <v>0</v>
      </c>
      <c r="CF174" s="4">
        <f>SUMIFS(Purchase!$F:$F,Purchase!$A:$A,Waterfall!$A174,Purchase!$D:$D,Waterfall!$C174,Purchase!$C:$C,Waterfall!CF$1)</f>
        <v>0</v>
      </c>
      <c r="CG174" s="4">
        <f>SUMIFS(Purchase!$F:$F,Purchase!$A:$A,Waterfall!$A174,Purchase!$D:$D,Waterfall!$C174,Purchase!$C:$C,Waterfall!CG$1)</f>
        <v>0</v>
      </c>
      <c r="CH174" s="4">
        <f>SUMIFS(Purchase!$F:$F,Purchase!$A:$A,Waterfall!$A174,Purchase!$D:$D,Waterfall!$C174,Purchase!$C:$C,Waterfall!CH$1)</f>
        <v>0</v>
      </c>
      <c r="CI174" s="4">
        <f>SUMIFS(Purchase!$F:$F,Purchase!$A:$A,Waterfall!$A174,Purchase!$D:$D,Waterfall!$C174,Purchase!$C:$C,Waterfall!CI$1)</f>
        <v>0</v>
      </c>
      <c r="CJ174" s="4">
        <f>SUMIFS(Purchase!$F:$F,Purchase!$A:$A,Waterfall!$A174,Purchase!$D:$D,Waterfall!$C174,Purchase!$C:$C,Waterfall!CJ$1)</f>
        <v>0</v>
      </c>
      <c r="CK174" s="4">
        <f>SUMIFS(Purchase!$F:$F,Purchase!$A:$A,Waterfall!$A174,Purchase!$D:$D,Waterfall!$C174,Purchase!$C:$C,Waterfall!CK$1)</f>
        <v>0</v>
      </c>
      <c r="CL174" s="4">
        <f>SUMIFS(Purchase!$F:$F,Purchase!$A:$A,Waterfall!$A174,Purchase!$D:$D,Waterfall!$C174,Purchase!$C:$C,Waterfall!CL$1)</f>
        <v>0</v>
      </c>
      <c r="CM174" s="4">
        <f>SUMIFS(Purchase!$F:$F,Purchase!$A:$A,Waterfall!$A174,Purchase!$D:$D,Waterfall!$C174,Purchase!$C:$C,Waterfall!CM$1)</f>
        <v>0</v>
      </c>
      <c r="CN174" s="4">
        <f>SUMIFS(Purchase!$F:$F,Purchase!$A:$A,Waterfall!$A174,Purchase!$D:$D,Waterfall!$C174,Purchase!$C:$C,Waterfall!CN$1)</f>
        <v>0</v>
      </c>
      <c r="CO174" s="4">
        <f>SUMIFS(Purchase!$F:$F,Purchase!$A:$A,Waterfall!$A174,Purchase!$D:$D,Waterfall!$C174,Purchase!$C:$C,Waterfall!CO$1)</f>
        <v>0</v>
      </c>
      <c r="CP174" s="4">
        <f>SUMIFS(Purchase!$F:$F,Purchase!$A:$A,Waterfall!$A174,Purchase!$D:$D,Waterfall!$C174,Purchase!$C:$C,Waterfall!CP$1)</f>
        <v>0</v>
      </c>
      <c r="CQ174" s="4">
        <f>SUMIFS(Purchase!$F:$F,Purchase!$A:$A,Waterfall!$A174,Purchase!$D:$D,Waterfall!$C174,Purchase!$C:$C,Waterfall!CQ$1)</f>
        <v>0</v>
      </c>
      <c r="CR174" s="4">
        <f>SUMIFS(Purchase!$F:$F,Purchase!$A:$A,Waterfall!$A174,Purchase!$D:$D,Waterfall!$C174,Purchase!$C:$C,Waterfall!CR$1)</f>
        <v>0</v>
      </c>
      <c r="CS174" s="4">
        <f>SUMIFS(Purchase!$F:$F,Purchase!$A:$A,Waterfall!$A174,Purchase!$D:$D,Waterfall!$C174,Purchase!$C:$C,Waterfall!CS$1)</f>
        <v>0</v>
      </c>
      <c r="CT174" s="4">
        <f>SUMIFS(Purchase!$F:$F,Purchase!$A:$A,Waterfall!$A174,Purchase!$D:$D,Waterfall!$C174,Purchase!$C:$C,Waterfall!CT$1)</f>
        <v>0</v>
      </c>
      <c r="CU174" s="4">
        <f>SUMIFS(Purchase!$F:$F,Purchase!$A:$A,Waterfall!$A174,Purchase!$D:$D,Waterfall!$C174,Purchase!$C:$C,Waterfall!CU$1)</f>
        <v>0</v>
      </c>
      <c r="CV174" s="4">
        <f>SUMIFS(Purchase!$F:$F,Purchase!$A:$A,Waterfall!$A174,Purchase!$D:$D,Waterfall!$C174,Purchase!$C:$C,Waterfall!CV$1)</f>
        <v>0</v>
      </c>
      <c r="CW174" s="4">
        <f>SUMIFS(Purchase!$F:$F,Purchase!$A:$A,Waterfall!$A174,Purchase!$D:$D,Waterfall!$C174,Purchase!$C:$C,Waterfall!CW$1)</f>
        <v>0</v>
      </c>
      <c r="CX174" s="4">
        <f>SUMIFS(Purchase!$F:$F,Purchase!$A:$A,Waterfall!$A174,Purchase!$D:$D,Waterfall!$C174,Purchase!$C:$C,Waterfall!CX$1)</f>
        <v>0</v>
      </c>
      <c r="CY174" s="4">
        <f>SUMIFS(Purchase!$F:$F,Purchase!$A:$A,Waterfall!$A174,Purchase!$D:$D,Waterfall!$C174,Purchase!$C:$C,Waterfall!CY$1)</f>
        <v>0</v>
      </c>
      <c r="CZ174" s="4">
        <f>SUMIFS(Purchase!$F:$F,Purchase!$A:$A,Waterfall!$A174,Purchase!$D:$D,Waterfall!$C174,Purchase!$C:$C,Waterfall!CZ$1)</f>
        <v>0</v>
      </c>
      <c r="DA174" s="4">
        <f>SUMIFS(Purchase!$F:$F,Purchase!$A:$A,Waterfall!$A174,Purchase!$D:$D,Waterfall!$C174,Purchase!$C:$C,Waterfall!DA$1)</f>
        <v>0</v>
      </c>
      <c r="DB174" s="4">
        <f>SUMIFS(Purchase!$F:$F,Purchase!$A:$A,Waterfall!$A174,Purchase!$D:$D,Waterfall!$C174,Purchase!$C:$C,Waterfall!DB$1)</f>
        <v>0</v>
      </c>
      <c r="DC174" s="4">
        <f>SUMIFS(Purchase!$F:$F,Purchase!$A:$A,Waterfall!$A174,Purchase!$D:$D,Waterfall!$C174,Purchase!$C:$C,Waterfall!DC$1)</f>
        <v>0</v>
      </c>
      <c r="DD174" s="4">
        <f>SUMIFS(Purchase!$F:$F,Purchase!$A:$A,Waterfall!$A174,Purchase!$D:$D,Waterfall!$C174,Purchase!$C:$C,Waterfall!DD$1)</f>
        <v>0</v>
      </c>
      <c r="DE174" s="4">
        <f>SUMIFS(Purchase!$F:$F,Purchase!$A:$A,Waterfall!$A174,Purchase!$D:$D,Waterfall!$C174,Purchase!$C:$C,Waterfall!DE$1)</f>
        <v>0</v>
      </c>
      <c r="DF174" s="4">
        <f>SUMIFS(Purchase!$F:$F,Purchase!$A:$A,Waterfall!$A174,Purchase!$D:$D,Waterfall!$C174,Purchase!$C:$C,Waterfall!DF$1)</f>
        <v>0</v>
      </c>
      <c r="DG174" s="4">
        <f>SUMIFS(Purchase!$F:$F,Purchase!$A:$A,Waterfall!$A174,Purchase!$D:$D,Waterfall!$C174,Purchase!$C:$C,Waterfall!DG$1)</f>
        <v>0</v>
      </c>
      <c r="DH174" s="4">
        <f>SUMIFS(Purchase!$F:$F,Purchase!$A:$A,Waterfall!$A174,Purchase!$D:$D,Waterfall!$C174,Purchase!$C:$C,Waterfall!DH$1)</f>
        <v>0</v>
      </c>
      <c r="DI174" s="4">
        <f>SUMIFS(Purchase!$F:$F,Purchase!$A:$A,Waterfall!$A174,Purchase!$D:$D,Waterfall!$C174,Purchase!$C:$C,Waterfall!DI$1)</f>
        <v>0</v>
      </c>
      <c r="DJ174" s="4">
        <f>SUMIFS(Purchase!$F:$F,Purchase!$A:$A,Waterfall!$A174,Purchase!$D:$D,Waterfall!$C174,Purchase!$C:$C,Waterfall!DJ$1)</f>
        <v>0</v>
      </c>
      <c r="DK174" s="4">
        <f>SUMIFS(Purchase!$F:$F,Purchase!$A:$A,Waterfall!$A174,Purchase!$D:$D,Waterfall!$C174,Purchase!$C:$C,Waterfall!DK$1)</f>
        <v>0</v>
      </c>
      <c r="DL174" s="4">
        <f>SUMIFS(Purchase!$F:$F,Purchase!$A:$A,Waterfall!$A174,Purchase!$D:$D,Waterfall!$C174,Purchase!$C:$C,Waterfall!DL$1)</f>
        <v>0</v>
      </c>
      <c r="DM174" s="4">
        <f>SUMIFS(Purchase!$F:$F,Purchase!$A:$A,Waterfall!$A174,Purchase!$D:$D,Waterfall!$C174,Purchase!$C:$C,Waterfall!DM$1)</f>
        <v>0</v>
      </c>
      <c r="DN174" s="4">
        <f>SUMIFS(Purchase!$F:$F,Purchase!$A:$A,Waterfall!$A174,Purchase!$D:$D,Waterfall!$C174,Purchase!$C:$C,Waterfall!DN$1)</f>
        <v>0</v>
      </c>
      <c r="DO174" s="4">
        <f>SUMIFS(Purchase!$F:$F,Purchase!$A:$A,Waterfall!$A174,Purchase!$D:$D,Waterfall!$C174,Purchase!$C:$C,Waterfall!DO$1)</f>
        <v>0</v>
      </c>
      <c r="DP174" s="4">
        <f>SUMIFS(Purchase!$F:$F,Purchase!$A:$A,Waterfall!$A174,Purchase!$D:$D,Waterfall!$C174,Purchase!$C:$C,Waterfall!DP$1)</f>
        <v>0</v>
      </c>
      <c r="DQ174" s="4">
        <f>SUMIFS(Purchase!$F:$F,Purchase!$A:$A,Waterfall!$A174,Purchase!$D:$D,Waterfall!$C174,Purchase!$C:$C,Waterfall!DQ$1)</f>
        <v>0</v>
      </c>
      <c r="DR174" s="4">
        <f>SUMIFS(Purchase!$F:$F,Purchase!$A:$A,Waterfall!$A174,Purchase!$D:$D,Waterfall!$C174,Purchase!$C:$C,Waterfall!DR$1)</f>
        <v>0</v>
      </c>
      <c r="DS174" s="4">
        <f>SUMIFS(Purchase!$F:$F,Purchase!$A:$A,Waterfall!$A174,Purchase!$D:$D,Waterfall!$C174,Purchase!$C:$C,Waterfall!DS$1)</f>
        <v>0</v>
      </c>
      <c r="DT174" s="4">
        <f>SUMIFS(Purchase!$F:$F,Purchase!$A:$A,Waterfall!$A174,Purchase!$D:$D,Waterfall!$C174,Purchase!$C:$C,Waterfall!DT$1)</f>
        <v>0</v>
      </c>
      <c r="DU174" s="4">
        <f>SUMIFS(Purchase!$F:$F,Purchase!$A:$A,Waterfall!$A174,Purchase!$D:$D,Waterfall!$C174,Purchase!$C:$C,Waterfall!DU$1)</f>
        <v>0</v>
      </c>
      <c r="DV174" s="4">
        <f>SUMIFS(Purchase!$F:$F,Purchase!$A:$A,Waterfall!$A174,Purchase!$D:$D,Waterfall!$C174,Purchase!$C:$C,Waterfall!DV$1)</f>
        <v>0</v>
      </c>
      <c r="DW174" s="4">
        <f>SUMIFS(Purchase!$F:$F,Purchase!$A:$A,Waterfall!$A174,Purchase!$D:$D,Waterfall!$C174,Purchase!$C:$C,Waterfall!DW$1)</f>
        <v>0</v>
      </c>
      <c r="DX174" s="4">
        <f>SUMIFS(Purchase!$F:$F,Purchase!$A:$A,Waterfall!$A174,Purchase!$D:$D,Waterfall!$C174,Purchase!$C:$C,Waterfall!DX$1)</f>
        <v>0</v>
      </c>
      <c r="DY174" s="4">
        <f>SUMIFS(Purchase!$F:$F,Purchase!$A:$A,Waterfall!$A174,Purchase!$D:$D,Waterfall!$C174,Purchase!$C:$C,Waterfall!DY$1)</f>
        <v>0</v>
      </c>
      <c r="DZ174" s="4">
        <f>SUMIFS(Purchase!$F:$F,Purchase!$A:$A,Waterfall!$A174,Purchase!$D:$D,Waterfall!$C174,Purchase!$C:$C,Waterfall!DZ$1)</f>
        <v>0</v>
      </c>
      <c r="EA174" s="4">
        <f>SUMIFS(Purchase!$F:$F,Purchase!$A:$A,Waterfall!$A174,Purchase!$D:$D,Waterfall!$C174,Purchase!$C:$C,Waterfall!EA$1)</f>
        <v>0</v>
      </c>
      <c r="EB174" s="4">
        <f>SUMIFS(Purchase!$F:$F,Purchase!$A:$A,Waterfall!$A174,Purchase!$D:$D,Waterfall!$C174,Purchase!$C:$C,Waterfall!EB$1)</f>
        <v>0</v>
      </c>
      <c r="EC174" s="4">
        <f>SUMIFS(Purchase!$F:$F,Purchase!$A:$A,Waterfall!$A174,Purchase!$D:$D,Waterfall!$C174,Purchase!$C:$C,Waterfall!EC$1)</f>
        <v>0</v>
      </c>
      <c r="ED174" s="4">
        <f>SUMIFS(Purchase!$F:$F,Purchase!$A:$A,Waterfall!$A174,Purchase!$D:$D,Waterfall!$C174,Purchase!$C:$C,Waterfall!ED$1)</f>
        <v>0</v>
      </c>
      <c r="EE174" s="4">
        <f>SUMIFS(Purchase!$F:$F,Purchase!$A:$A,Waterfall!$A174,Purchase!$D:$D,Waterfall!$C174,Purchase!$C:$C,Waterfall!EE$1)</f>
        <v>0</v>
      </c>
      <c r="EF174" s="4">
        <f>SUMIFS(Purchase!$F:$F,Purchase!$A:$A,Waterfall!$A174,Purchase!$D:$D,Waterfall!$C174,Purchase!$C:$C,Waterfall!EF$1)</f>
        <v>0</v>
      </c>
      <c r="EG174" s="4">
        <f>SUMIFS(Purchase!$F:$F,Purchase!$A:$A,Waterfall!$A174,Purchase!$D:$D,Waterfall!$C174,Purchase!$C:$C,Waterfall!EG$1)</f>
        <v>0</v>
      </c>
      <c r="EH174" s="4">
        <f>SUMIFS(Purchase!$F:$F,Purchase!$A:$A,Waterfall!$A174,Purchase!$D:$D,Waterfall!$C174,Purchase!$C:$C,Waterfall!EH$1)</f>
        <v>0</v>
      </c>
      <c r="EI174" s="4">
        <f>SUMIFS(Purchase!$F:$F,Purchase!$A:$A,Waterfall!$A174,Purchase!$D:$D,Waterfall!$C174,Purchase!$C:$C,Waterfall!EI$1)</f>
        <v>0</v>
      </c>
      <c r="EJ174" s="4">
        <f>SUMIFS(Purchase!$F:$F,Purchase!$A:$A,Waterfall!$A174,Purchase!$D:$D,Waterfall!$C174,Purchase!$C:$C,Waterfall!EJ$1)</f>
        <v>0</v>
      </c>
      <c r="EK174" s="4">
        <f>SUMIFS(Purchase!$F:$F,Purchase!$A:$A,Waterfall!$A174,Purchase!$D:$D,Waterfall!$C174,Purchase!$C:$C,Waterfall!EK$1)</f>
        <v>0</v>
      </c>
      <c r="EL174" s="4">
        <f>SUMIFS(Purchase!$F:$F,Purchase!$A:$A,Waterfall!$A174,Purchase!$D:$D,Waterfall!$C174,Purchase!$C:$C,Waterfall!EL$1)</f>
        <v>0</v>
      </c>
      <c r="EM174" s="4">
        <f>SUMIFS(Purchase!$F:$F,Purchase!$A:$A,Waterfall!$A174,Purchase!$D:$D,Waterfall!$C174,Purchase!$C:$C,Waterfall!EM$1)</f>
        <v>0</v>
      </c>
      <c r="EN174" s="4">
        <f>SUMIFS(Purchase!$F:$F,Purchase!$A:$A,Waterfall!$A174,Purchase!$D:$D,Waterfall!$C174,Purchase!$C:$C,Waterfall!EN$1)</f>
        <v>0</v>
      </c>
      <c r="EO174" s="4">
        <f>SUMIFS(Purchase!$F:$F,Purchase!$A:$A,Waterfall!$A174,Purchase!$D:$D,Waterfall!$C174,Purchase!$C:$C,Waterfall!EO$1)</f>
        <v>0</v>
      </c>
      <c r="EP174" s="4">
        <f>SUMIFS(Purchase!$F:$F,Purchase!$A:$A,Waterfall!$A174,Purchase!$D:$D,Waterfall!$C174,Purchase!$C:$C,Waterfall!EP$1)</f>
        <v>0</v>
      </c>
      <c r="EQ174" s="4">
        <f>SUMIFS(Purchase!$F:$F,Purchase!$A:$A,Waterfall!$A174,Purchase!$D:$D,Waterfall!$C174,Purchase!$C:$C,Waterfall!EQ$1)</f>
        <v>0</v>
      </c>
      <c r="ER174" s="4">
        <f>SUMIFS(Purchase!$F:$F,Purchase!$A:$A,Waterfall!$A174,Purchase!$D:$D,Waterfall!$C174,Purchase!$C:$C,Waterfall!ER$1)</f>
        <v>0</v>
      </c>
      <c r="ES174" s="4">
        <f>SUMIFS(Purchase!$F:$F,Purchase!$A:$A,Waterfall!$A174,Purchase!$D:$D,Waterfall!$C174,Purchase!$C:$C,Waterfall!ES$1)</f>
        <v>0</v>
      </c>
      <c r="ET174" s="4">
        <f>SUMIFS(Purchase!$F:$F,Purchase!$A:$A,Waterfall!$A174,Purchase!$D:$D,Waterfall!$C174,Purchase!$C:$C,Waterfall!ET$1)</f>
        <v>0</v>
      </c>
      <c r="EU174" s="4">
        <f>SUMIFS(Purchase!$F:$F,Purchase!$A:$A,Waterfall!$A174,Purchase!$D:$D,Waterfall!$C174,Purchase!$C:$C,Waterfall!EU$1)</f>
        <v>0</v>
      </c>
      <c r="EV174" s="4">
        <f>SUMIFS(Purchase!$F:$F,Purchase!$A:$A,Waterfall!$A174,Purchase!$D:$D,Waterfall!$C174,Purchase!$C:$C,Waterfall!EV$1)</f>
        <v>0</v>
      </c>
      <c r="EW174" s="4">
        <f>SUMIFS(Purchase!$F:$F,Purchase!$A:$A,Waterfall!$A174,Purchase!$D:$D,Waterfall!$C174,Purchase!$C:$C,Waterfall!EW$1)</f>
        <v>0</v>
      </c>
      <c r="EX174" s="4">
        <f>SUMIFS(Purchase!$F:$F,Purchase!$A:$A,Waterfall!$A174,Purchase!$D:$D,Waterfall!$C174,Purchase!$C:$C,Waterfall!EX$1)</f>
        <v>0</v>
      </c>
      <c r="EY174" s="4">
        <f>SUMIFS(Purchase!$F:$F,Purchase!$A:$A,Waterfall!$A174,Purchase!$D:$D,Waterfall!$C174,Purchase!$C:$C,Waterfall!EY$1)</f>
        <v>0</v>
      </c>
      <c r="EZ174" s="4">
        <f>SUMIFS(Purchase!$F:$F,Purchase!$A:$A,Waterfall!$A174,Purchase!$D:$D,Waterfall!$C174,Purchase!$C:$C,Waterfall!EZ$1)</f>
        <v>0</v>
      </c>
      <c r="FA174" s="4">
        <f>SUMIFS(Purchase!$F:$F,Purchase!$A:$A,Waterfall!$A174,Purchase!$D:$D,Waterfall!$C174,Purchase!$C:$C,Waterfall!FA$1)</f>
        <v>0</v>
      </c>
      <c r="FB174" s="4">
        <f>SUMIFS(Purchase!$F:$F,Purchase!$A:$A,Waterfall!$A174,Purchase!$D:$D,Waterfall!$C174,Purchase!$C:$C,Waterfall!FB$1)</f>
        <v>0</v>
      </c>
      <c r="FC174" s="4">
        <f>SUMIFS(Purchase!$F:$F,Purchase!$A:$A,Waterfall!$A174,Purchase!$D:$D,Waterfall!$C174,Purchase!$C:$C,Waterfall!FC$1)</f>
        <v>0</v>
      </c>
      <c r="FD174" s="4">
        <f>SUMIFS(Purchase!$F:$F,Purchase!$A:$A,Waterfall!$A174,Purchase!$D:$D,Waterfall!$C174,Purchase!$C:$C,Waterfall!FD$1)</f>
        <v>0</v>
      </c>
      <c r="FE174" s="4">
        <f>SUMIFS(Purchase!$F:$F,Purchase!$A:$A,Waterfall!$A174,Purchase!$D:$D,Waterfall!$C174,Purchase!$C:$C,Waterfall!FE$1)</f>
        <v>0</v>
      </c>
      <c r="FF174" s="4">
        <f>SUMIFS(Purchase!$F:$F,Purchase!$A:$A,Waterfall!$A174,Purchase!$D:$D,Waterfall!$C174,Purchase!$C:$C,Waterfall!FF$1)</f>
        <v>0</v>
      </c>
      <c r="FG174" s="4">
        <f>SUMIFS(Purchase!$F:$F,Purchase!$A:$A,Waterfall!$A174,Purchase!$D:$D,Waterfall!$C174,Purchase!$C:$C,Waterfall!FG$1)</f>
        <v>0</v>
      </c>
      <c r="FH174" s="4">
        <f>SUMIFS(Purchase!$F:$F,Purchase!$A:$A,Waterfall!$A174,Purchase!$D:$D,Waterfall!$C174,Purchase!$C:$C,Waterfall!FH$1)</f>
        <v>0</v>
      </c>
      <c r="FI174" s="4">
        <f>SUMIFS(Purchase!$F:$F,Purchase!$A:$A,Waterfall!$A174,Purchase!$D:$D,Waterfall!$C174,Purchase!$C:$C,Waterfall!FI$1)</f>
        <v>0</v>
      </c>
      <c r="FJ174" s="4">
        <f>SUMIFS(Purchase!$F:$F,Purchase!$A:$A,Waterfall!$A174,Purchase!$D:$D,Waterfall!$C174,Purchase!$C:$C,Waterfall!FJ$1)</f>
        <v>0</v>
      </c>
      <c r="FK174" s="4">
        <f>SUMIFS(Purchase!$F:$F,Purchase!$A:$A,Waterfall!$A174,Purchase!$D:$D,Waterfall!$C174,Purchase!$C:$C,Waterfall!FK$1)</f>
        <v>0</v>
      </c>
      <c r="FL174" s="4">
        <f>SUMIFS(Purchase!$F:$F,Purchase!$A:$A,Waterfall!$A174,Purchase!$D:$D,Waterfall!$C174,Purchase!$C:$C,Waterfall!FL$1)</f>
        <v>0</v>
      </c>
      <c r="FM174" s="4">
        <f>SUMIFS(Purchase!$F:$F,Purchase!$A:$A,Waterfall!$A174,Purchase!$D:$D,Waterfall!$C174,Purchase!$C:$C,Waterfall!FM$1)</f>
        <v>0</v>
      </c>
      <c r="FN174" s="4">
        <f>SUMIFS(Purchase!$F:$F,Purchase!$A:$A,Waterfall!$A174,Purchase!$D:$D,Waterfall!$C174,Purchase!$C:$C,Waterfall!FN$1)</f>
        <v>0</v>
      </c>
      <c r="FO174" s="4">
        <f>SUMIFS(Purchase!$F:$F,Purchase!$A:$A,Waterfall!$A174,Purchase!$D:$D,Waterfall!$C174,Purchase!$C:$C,Waterfall!FO$1)</f>
        <v>0</v>
      </c>
      <c r="FP174" s="4">
        <f>SUMIFS(Purchase!$F:$F,Purchase!$A:$A,Waterfall!$A174,Purchase!$D:$D,Waterfall!$C174,Purchase!$C:$C,Waterfall!FP$1)</f>
        <v>0</v>
      </c>
      <c r="FQ174" s="4">
        <f>SUMIFS(Purchase!$F:$F,Purchase!$A:$A,Waterfall!$A174,Purchase!$D:$D,Waterfall!$C174,Purchase!$C:$C,Waterfall!FQ$1)</f>
        <v>0</v>
      </c>
      <c r="FR174" s="4">
        <f>SUMIFS(Purchase!$F:$F,Purchase!$A:$A,Waterfall!$A174,Purchase!$D:$D,Waterfall!$C174,Purchase!$C:$C,Waterfall!FR$1)</f>
        <v>0</v>
      </c>
      <c r="FS174" s="4">
        <f>SUMIFS(Purchase!$F:$F,Purchase!$A:$A,Waterfall!$A174,Purchase!$D:$D,Waterfall!$C174,Purchase!$C:$C,Waterfall!FS$1)</f>
        <v>0</v>
      </c>
      <c r="FT174" s="4">
        <f>SUMIFS(Purchase!$F:$F,Purchase!$A:$A,Waterfall!$A174,Purchase!$D:$D,Waterfall!$C174,Purchase!$C:$C,Waterfall!FT$1)</f>
        <v>0</v>
      </c>
      <c r="FU174" s="4">
        <f>SUMIFS(Purchase!$F:$F,Purchase!$A:$A,Waterfall!$A174,Purchase!$D:$D,Waterfall!$C174,Purchase!$C:$C,Waterfall!FU$1)</f>
        <v>0</v>
      </c>
      <c r="FV174" s="4">
        <f>SUMIFS(Purchase!$F:$F,Purchase!$A:$A,Waterfall!$A174,Purchase!$D:$D,Waterfall!$C174,Purchase!$C:$C,Waterfall!FV$1)</f>
        <v>0</v>
      </c>
      <c r="FW174" s="4">
        <f>SUMIFS(Purchase!$F:$F,Purchase!$A:$A,Waterfall!$A174,Purchase!$D:$D,Waterfall!$C174,Purchase!$C:$C,Waterfall!FW$1)</f>
        <v>0</v>
      </c>
      <c r="FX174" s="4">
        <f>SUMIFS(Purchase!$F:$F,Purchase!$A:$A,Waterfall!$A174,Purchase!$D:$D,Waterfall!$C174,Purchase!$C:$C,Waterfall!FX$1)</f>
        <v>0</v>
      </c>
      <c r="FY174" s="4">
        <f>SUMIFS(Purchase!$F:$F,Purchase!$A:$A,Waterfall!$A174,Purchase!$D:$D,Waterfall!$C174,Purchase!$C:$C,Waterfall!FY$1)</f>
        <v>0</v>
      </c>
      <c r="FZ174" s="4">
        <f>SUMIFS(Purchase!$F:$F,Purchase!$A:$A,Waterfall!$A174,Purchase!$D:$D,Waterfall!$C174,Purchase!$C:$C,Waterfall!FZ$1)</f>
        <v>0</v>
      </c>
      <c r="GA174" s="4">
        <f>SUMIFS(Purchase!$F:$F,Purchase!$A:$A,Waterfall!$A174,Purchase!$D:$D,Waterfall!$C174,Purchase!$C:$C,Waterfall!GA$1)</f>
        <v>0</v>
      </c>
      <c r="GB174" s="4">
        <f>SUMIFS(Purchase!$F:$F,Purchase!$A:$A,Waterfall!$A174,Purchase!$D:$D,Waterfall!$C174,Purchase!$C:$C,Waterfall!GB$1)</f>
        <v>0</v>
      </c>
      <c r="GC174" s="4">
        <f>SUMIFS(Purchase!$F:$F,Purchase!$A:$A,Waterfall!$A174,Purchase!$D:$D,Waterfall!$C174,Purchase!$C:$C,Waterfall!GC$1)</f>
        <v>0</v>
      </c>
      <c r="GD174" s="4">
        <f>SUMIFS(Purchase!$F:$F,Purchase!$A:$A,Waterfall!$A174,Purchase!$D:$D,Waterfall!$C174,Purchase!$C:$C,Waterfall!GD$1)</f>
        <v>0</v>
      </c>
      <c r="GE174" s="4">
        <f>SUMIFS(Purchase!$F:$F,Purchase!$A:$A,Waterfall!$A174,Purchase!$D:$D,Waterfall!$C174,Purchase!$C:$C,Waterfall!GE$1)</f>
        <v>0</v>
      </c>
      <c r="GF174" s="4">
        <f>SUMIFS(Purchase!$F:$F,Purchase!$A:$A,Waterfall!$A174,Purchase!$D:$D,Waterfall!$C174,Purchase!$C:$C,Waterfall!GF$1)</f>
        <v>0</v>
      </c>
      <c r="GG174" s="4">
        <f>SUMIFS(Purchase!$F:$F,Purchase!$A:$A,Waterfall!$A174,Purchase!$D:$D,Waterfall!$C174,Purchase!$C:$C,Waterfall!GG$1)</f>
        <v>0</v>
      </c>
      <c r="GH174" s="4">
        <f>SUMIFS(Purchase!$F:$F,Purchase!$A:$A,Waterfall!$A174,Purchase!$D:$D,Waterfall!$C174,Purchase!$C:$C,Waterfall!GH$1)</f>
        <v>0</v>
      </c>
      <c r="GI174" s="4">
        <f>SUMIFS(Purchase!$F:$F,Purchase!$A:$A,Waterfall!$A174,Purchase!$D:$D,Waterfall!$C174,Purchase!$C:$C,Waterfall!GI$1)</f>
        <v>0</v>
      </c>
    </row>
    <row r="175" spans="1:191" x14ac:dyDescent="0.35">
      <c r="A175" s="8">
        <f t="shared" si="5"/>
        <v>1</v>
      </c>
      <c r="B175" s="2" t="str">
        <f>VLOOKUP($A175,Centers!$B$1:$C$120,2,)</f>
        <v>GATE</v>
      </c>
      <c r="C175" s="3">
        <v>45052</v>
      </c>
      <c r="D175" s="4">
        <f>IF($A175=1,SUM(SUMIFS(Indent!$E:$E,Indent!$C:$C,Waterfall!$C175,Indent!$A:$A,Centers!$A$2),SUMIFS(Indent!$E:$E,Indent!$C:$C,Waterfall!$C175,Indent!$A:$A,Centers!$A$3),SUMIFS(Indent!$E:$E,Indent!$C:$C,Waterfall!$C175,Indent!$A:$A,Centers!$A$4),SUMIFS(Indent!$E:$E,Indent!$C:$C,Waterfall!$C175,Indent!$A:$A,Centers!$A$5),SUMIFS(Indent!$E:$E,Indent!$C:$C,Waterfall!$C175,Indent!$A:$A,Centers!$A$6),SUMIFS(Indent!$E:$E,Indent!$C:$C,Waterfall!$C175,Indent!$A:$A,Centers!$A$7),SUMIFS(Indent!$E:$E,Indent!$C:$C,Waterfall!$C175,Indent!$A:$A,Centers!$A$8)),SUMIFS(Indent!$E:$E,Indent!$C:$C,Waterfall!$C175,Indent!$A:$A,$A175))</f>
        <v>0</v>
      </c>
      <c r="E175" s="4">
        <f>SUMIFS(Purchase!$F:$F,Purchase!$A:$A,Waterfall!$A175,Purchase!$D:$D,Waterfall!$C175,Purchase!$C:$C,Waterfall!E$1)</f>
        <v>0</v>
      </c>
      <c r="F175" s="4">
        <f>SUMIFS(Purchase!$F:$F,Purchase!$A:$A,Waterfall!$A175,Purchase!$D:$D,Waterfall!$C175,Purchase!$C:$C,Waterfall!F$1)</f>
        <v>0</v>
      </c>
      <c r="G175" s="4">
        <f>SUMIFS(Purchase!$F:$F,Purchase!$A:$A,Waterfall!$A175,Purchase!$D:$D,Waterfall!$C175,Purchase!$C:$C,Waterfall!G$1)</f>
        <v>0</v>
      </c>
      <c r="H175" s="4">
        <f>SUMIFS(Purchase!$F:$F,Purchase!$A:$A,Waterfall!$A175,Purchase!$D:$D,Waterfall!$C175,Purchase!$C:$C,Waterfall!H$1)</f>
        <v>0</v>
      </c>
      <c r="I175" s="4">
        <f>SUMIFS(Purchase!$F:$F,Purchase!$A:$A,Waterfall!$A175,Purchase!$D:$D,Waterfall!$C175,Purchase!$C:$C,Waterfall!I$1)</f>
        <v>0</v>
      </c>
      <c r="J175" s="4">
        <f>SUMIFS(Purchase!$F:$F,Purchase!$A:$A,Waterfall!$A175,Purchase!$D:$D,Waterfall!$C175,Purchase!$C:$C,Waterfall!J$1)</f>
        <v>0</v>
      </c>
      <c r="K175" s="4">
        <f>SUMIFS(Purchase!$F:$F,Purchase!$A:$A,Waterfall!$A175,Purchase!$D:$D,Waterfall!$C175,Purchase!$C:$C,Waterfall!K$1)</f>
        <v>0</v>
      </c>
      <c r="L175" s="4">
        <f>SUMIFS(Purchase!$F:$F,Purchase!$A:$A,Waterfall!$A175,Purchase!$D:$D,Waterfall!$C175,Purchase!$C:$C,Waterfall!L$1)</f>
        <v>0</v>
      </c>
      <c r="M175" s="4">
        <f>SUMIFS(Purchase!$F:$F,Purchase!$A:$A,Waterfall!$A175,Purchase!$D:$D,Waterfall!$C175,Purchase!$C:$C,Waterfall!M$1)</f>
        <v>0</v>
      </c>
      <c r="N175" s="4">
        <f>SUMIFS(Purchase!$F:$F,Purchase!$A:$A,Waterfall!$A175,Purchase!$D:$D,Waterfall!$C175,Purchase!$C:$C,Waterfall!N$1)</f>
        <v>0</v>
      </c>
      <c r="O175" s="4">
        <f>SUMIFS(Purchase!$F:$F,Purchase!$A:$A,Waterfall!$A175,Purchase!$D:$D,Waterfall!$C175,Purchase!$C:$C,Waterfall!O$1)</f>
        <v>0</v>
      </c>
      <c r="P175" s="4">
        <f>SUMIFS(Purchase!$F:$F,Purchase!$A:$A,Waterfall!$A175,Purchase!$D:$D,Waterfall!$C175,Purchase!$C:$C,Waterfall!P$1)</f>
        <v>0</v>
      </c>
      <c r="Q175" s="4">
        <f>SUMIFS(Purchase!$F:$F,Purchase!$A:$A,Waterfall!$A175,Purchase!$D:$D,Waterfall!$C175,Purchase!$C:$C,Waterfall!Q$1)</f>
        <v>0</v>
      </c>
      <c r="R175" s="4">
        <f>SUMIFS(Purchase!$F:$F,Purchase!$A:$A,Waterfall!$A175,Purchase!$D:$D,Waterfall!$C175,Purchase!$C:$C,Waterfall!R$1)</f>
        <v>0</v>
      </c>
      <c r="S175" s="4">
        <f>SUMIFS(Purchase!$F:$F,Purchase!$A:$A,Waterfall!$A175,Purchase!$D:$D,Waterfall!$C175,Purchase!$C:$C,Waterfall!S$1)</f>
        <v>0</v>
      </c>
      <c r="T175" s="4">
        <f>SUMIFS(Purchase!$F:$F,Purchase!$A:$A,Waterfall!$A175,Purchase!$D:$D,Waterfall!$C175,Purchase!$C:$C,Waterfall!T$1)</f>
        <v>0</v>
      </c>
      <c r="U175" s="4">
        <f>SUMIFS(Purchase!$F:$F,Purchase!$A:$A,Waterfall!$A175,Purchase!$D:$D,Waterfall!$C175,Purchase!$C:$C,Waterfall!U$1)</f>
        <v>0</v>
      </c>
      <c r="V175" s="4">
        <f>SUMIFS(Purchase!$F:$F,Purchase!$A:$A,Waterfall!$A175,Purchase!$D:$D,Waterfall!$C175,Purchase!$C:$C,Waterfall!V$1)</f>
        <v>0</v>
      </c>
      <c r="W175" s="4">
        <f>SUMIFS(Purchase!$F:$F,Purchase!$A:$A,Waterfall!$A175,Purchase!$D:$D,Waterfall!$C175,Purchase!$C:$C,Waterfall!W$1)</f>
        <v>0</v>
      </c>
      <c r="X175" s="4">
        <f>SUMIFS(Purchase!$F:$F,Purchase!$A:$A,Waterfall!$A175,Purchase!$D:$D,Waterfall!$C175,Purchase!$C:$C,Waterfall!X$1)</f>
        <v>0</v>
      </c>
      <c r="Y175" s="4">
        <f>SUMIFS(Purchase!$F:$F,Purchase!$A:$A,Waterfall!$A175,Purchase!$D:$D,Waterfall!$C175,Purchase!$C:$C,Waterfall!Y$1)</f>
        <v>0</v>
      </c>
      <c r="Z175" s="4">
        <f>SUMIFS(Purchase!$F:$F,Purchase!$A:$A,Waterfall!$A175,Purchase!$D:$D,Waterfall!$C175,Purchase!$C:$C,Waterfall!Z$1)</f>
        <v>0</v>
      </c>
      <c r="AA175" s="4">
        <f>SUMIFS(Purchase!$F:$F,Purchase!$A:$A,Waterfall!$A175,Purchase!$D:$D,Waterfall!$C175,Purchase!$C:$C,Waterfall!AA$1)</f>
        <v>0</v>
      </c>
      <c r="AB175" s="4">
        <f>SUMIFS(Purchase!$F:$F,Purchase!$A:$A,Waterfall!$A175,Purchase!$D:$D,Waterfall!$C175,Purchase!$C:$C,Waterfall!AB$1)</f>
        <v>0</v>
      </c>
      <c r="AC175" s="4">
        <f>SUMIFS(Purchase!$F:$F,Purchase!$A:$A,Waterfall!$A175,Purchase!$D:$D,Waterfall!$C175,Purchase!$C:$C,Waterfall!AC$1)</f>
        <v>0</v>
      </c>
      <c r="AD175" s="4">
        <f>SUMIFS(Purchase!$F:$F,Purchase!$A:$A,Waterfall!$A175,Purchase!$D:$D,Waterfall!$C175,Purchase!$C:$C,Waterfall!AD$1)</f>
        <v>0</v>
      </c>
      <c r="AE175" s="4">
        <f>SUMIFS(Purchase!$F:$F,Purchase!$A:$A,Waterfall!$A175,Purchase!$D:$D,Waterfall!$C175,Purchase!$C:$C,Waterfall!AE$1)</f>
        <v>0</v>
      </c>
      <c r="AF175" s="4">
        <f>SUMIFS(Purchase!$F:$F,Purchase!$A:$A,Waterfall!$A175,Purchase!$D:$D,Waterfall!$C175,Purchase!$C:$C,Waterfall!AF$1)</f>
        <v>0</v>
      </c>
      <c r="AG175" s="4">
        <f>SUMIFS(Purchase!$F:$F,Purchase!$A:$A,Waterfall!$A175,Purchase!$D:$D,Waterfall!$C175,Purchase!$C:$C,Waterfall!AG$1)</f>
        <v>0</v>
      </c>
      <c r="AH175" s="4">
        <f>SUMIFS(Purchase!$F:$F,Purchase!$A:$A,Waterfall!$A175,Purchase!$D:$D,Waterfall!$C175,Purchase!$C:$C,Waterfall!AH$1)</f>
        <v>0</v>
      </c>
      <c r="AI175" s="4">
        <f>SUMIFS(Purchase!$F:$F,Purchase!$A:$A,Waterfall!$A175,Purchase!$D:$D,Waterfall!$C175,Purchase!$C:$C,Waterfall!AI$1)</f>
        <v>0</v>
      </c>
      <c r="AJ175" s="4">
        <f>SUMIFS(Purchase!$F:$F,Purchase!$A:$A,Waterfall!$A175,Purchase!$D:$D,Waterfall!$C175,Purchase!$C:$C,Waterfall!AJ$1)</f>
        <v>0</v>
      </c>
      <c r="AK175" s="4">
        <f>SUMIFS(Purchase!$F:$F,Purchase!$A:$A,Waterfall!$A175,Purchase!$D:$D,Waterfall!$C175,Purchase!$C:$C,Waterfall!AK$1)</f>
        <v>0</v>
      </c>
      <c r="AL175" s="4">
        <f>SUMIFS(Purchase!$F:$F,Purchase!$A:$A,Waterfall!$A175,Purchase!$D:$D,Waterfall!$C175,Purchase!$C:$C,Waterfall!AL$1)</f>
        <v>0</v>
      </c>
      <c r="AM175" s="4">
        <f>SUMIFS(Purchase!$F:$F,Purchase!$A:$A,Waterfall!$A175,Purchase!$D:$D,Waterfall!$C175,Purchase!$C:$C,Waterfall!AM$1)</f>
        <v>0</v>
      </c>
      <c r="AN175" s="4">
        <f>SUMIFS(Purchase!$F:$F,Purchase!$A:$A,Waterfall!$A175,Purchase!$D:$D,Waterfall!$C175,Purchase!$C:$C,Waterfall!AN$1)</f>
        <v>0</v>
      </c>
      <c r="AO175" s="4">
        <f>SUMIFS(Purchase!$F:$F,Purchase!$A:$A,Waterfall!$A175,Purchase!$D:$D,Waterfall!$C175,Purchase!$C:$C,Waterfall!AO$1)</f>
        <v>0</v>
      </c>
      <c r="AP175" s="4">
        <f>SUMIFS(Purchase!$F:$F,Purchase!$A:$A,Waterfall!$A175,Purchase!$D:$D,Waterfall!$C175,Purchase!$C:$C,Waterfall!AP$1)</f>
        <v>0</v>
      </c>
      <c r="AQ175" s="4">
        <f>SUMIFS(Purchase!$F:$F,Purchase!$A:$A,Waterfall!$A175,Purchase!$D:$D,Waterfall!$C175,Purchase!$C:$C,Waterfall!AQ$1)</f>
        <v>0</v>
      </c>
      <c r="AR175" s="4">
        <f>SUMIFS(Purchase!$F:$F,Purchase!$A:$A,Waterfall!$A175,Purchase!$D:$D,Waterfall!$C175,Purchase!$C:$C,Waterfall!AR$1)</f>
        <v>0</v>
      </c>
      <c r="AS175" s="4">
        <f>SUMIFS(Purchase!$F:$F,Purchase!$A:$A,Waterfall!$A175,Purchase!$D:$D,Waterfall!$C175,Purchase!$C:$C,Waterfall!AS$1)</f>
        <v>0</v>
      </c>
      <c r="AT175" s="4">
        <f>SUMIFS(Purchase!$F:$F,Purchase!$A:$A,Waterfall!$A175,Purchase!$D:$D,Waterfall!$C175,Purchase!$C:$C,Waterfall!AT$1)</f>
        <v>0</v>
      </c>
      <c r="AU175" s="4">
        <f>SUMIFS(Purchase!$F:$F,Purchase!$A:$A,Waterfall!$A175,Purchase!$D:$D,Waterfall!$C175,Purchase!$C:$C,Waterfall!AU$1)</f>
        <v>0</v>
      </c>
      <c r="AV175" s="4">
        <f>SUMIFS(Purchase!$F:$F,Purchase!$A:$A,Waterfall!$A175,Purchase!$D:$D,Waterfall!$C175,Purchase!$C:$C,Waterfall!AV$1)</f>
        <v>0</v>
      </c>
      <c r="AW175" s="4">
        <f>SUMIFS(Purchase!$F:$F,Purchase!$A:$A,Waterfall!$A175,Purchase!$D:$D,Waterfall!$C175,Purchase!$C:$C,Waterfall!AW$1)</f>
        <v>0</v>
      </c>
      <c r="AX175" s="4">
        <f>SUMIFS(Purchase!$F:$F,Purchase!$A:$A,Waterfall!$A175,Purchase!$D:$D,Waterfall!$C175,Purchase!$C:$C,Waterfall!AX$1)</f>
        <v>0</v>
      </c>
      <c r="AY175" s="4">
        <f>SUMIFS(Purchase!$F:$F,Purchase!$A:$A,Waterfall!$A175,Purchase!$D:$D,Waterfall!$C175,Purchase!$C:$C,Waterfall!AY$1)</f>
        <v>0</v>
      </c>
      <c r="AZ175" s="4">
        <f>SUMIFS(Purchase!$F:$F,Purchase!$A:$A,Waterfall!$A175,Purchase!$D:$D,Waterfall!$C175,Purchase!$C:$C,Waterfall!AZ$1)</f>
        <v>0</v>
      </c>
      <c r="BA175" s="4">
        <f>SUMIFS(Purchase!$F:$F,Purchase!$A:$A,Waterfall!$A175,Purchase!$D:$D,Waterfall!$C175,Purchase!$C:$C,Waterfall!BA$1)</f>
        <v>0</v>
      </c>
      <c r="BB175" s="4">
        <f>SUMIFS(Purchase!$F:$F,Purchase!$A:$A,Waterfall!$A175,Purchase!$D:$D,Waterfall!$C175,Purchase!$C:$C,Waterfall!BB$1)</f>
        <v>0</v>
      </c>
      <c r="BC175" s="4">
        <f>SUMIFS(Purchase!$F:$F,Purchase!$A:$A,Waterfall!$A175,Purchase!$D:$D,Waterfall!$C175,Purchase!$C:$C,Waterfall!BC$1)</f>
        <v>0</v>
      </c>
      <c r="BD175" s="4">
        <f>SUMIFS(Purchase!$F:$F,Purchase!$A:$A,Waterfall!$A175,Purchase!$D:$D,Waterfall!$C175,Purchase!$C:$C,Waterfall!BD$1)</f>
        <v>0</v>
      </c>
      <c r="BE175" s="4">
        <f>SUMIFS(Purchase!$F:$F,Purchase!$A:$A,Waterfall!$A175,Purchase!$D:$D,Waterfall!$C175,Purchase!$C:$C,Waterfall!BE$1)</f>
        <v>0</v>
      </c>
      <c r="BF175" s="4">
        <f>SUMIFS(Purchase!$F:$F,Purchase!$A:$A,Waterfall!$A175,Purchase!$D:$D,Waterfall!$C175,Purchase!$C:$C,Waterfall!BF$1)</f>
        <v>0</v>
      </c>
      <c r="BG175" s="4">
        <f>SUMIFS(Purchase!$F:$F,Purchase!$A:$A,Waterfall!$A175,Purchase!$D:$D,Waterfall!$C175,Purchase!$C:$C,Waterfall!BG$1)</f>
        <v>0</v>
      </c>
      <c r="BH175" s="4">
        <f>SUMIFS(Purchase!$F:$F,Purchase!$A:$A,Waterfall!$A175,Purchase!$D:$D,Waterfall!$C175,Purchase!$C:$C,Waterfall!BH$1)</f>
        <v>0</v>
      </c>
      <c r="BI175" s="4">
        <f>SUMIFS(Purchase!$F:$F,Purchase!$A:$A,Waterfall!$A175,Purchase!$D:$D,Waterfall!$C175,Purchase!$C:$C,Waterfall!BI$1)</f>
        <v>0</v>
      </c>
      <c r="BJ175" s="4">
        <f>SUMIFS(Purchase!$F:$F,Purchase!$A:$A,Waterfall!$A175,Purchase!$D:$D,Waterfall!$C175,Purchase!$C:$C,Waterfall!BJ$1)</f>
        <v>0</v>
      </c>
      <c r="BK175" s="4">
        <f>SUMIFS(Purchase!$F:$F,Purchase!$A:$A,Waterfall!$A175,Purchase!$D:$D,Waterfall!$C175,Purchase!$C:$C,Waterfall!BK$1)</f>
        <v>0</v>
      </c>
      <c r="BL175" s="4">
        <f>SUMIFS(Purchase!$F:$F,Purchase!$A:$A,Waterfall!$A175,Purchase!$D:$D,Waterfall!$C175,Purchase!$C:$C,Waterfall!BL$1)</f>
        <v>0</v>
      </c>
      <c r="BM175" s="4">
        <f>SUMIFS(Purchase!$F:$F,Purchase!$A:$A,Waterfall!$A175,Purchase!$D:$D,Waterfall!$C175,Purchase!$C:$C,Waterfall!BM$1)</f>
        <v>0</v>
      </c>
      <c r="BN175" s="4">
        <f>SUMIFS(Purchase!$F:$F,Purchase!$A:$A,Waterfall!$A175,Purchase!$D:$D,Waterfall!$C175,Purchase!$C:$C,Waterfall!BN$1)</f>
        <v>0</v>
      </c>
      <c r="BO175" s="4">
        <f>SUMIFS(Purchase!$F:$F,Purchase!$A:$A,Waterfall!$A175,Purchase!$D:$D,Waterfall!$C175,Purchase!$C:$C,Waterfall!BO$1)</f>
        <v>0</v>
      </c>
      <c r="BP175" s="4">
        <f>SUMIFS(Purchase!$F:$F,Purchase!$A:$A,Waterfall!$A175,Purchase!$D:$D,Waterfall!$C175,Purchase!$C:$C,Waterfall!BP$1)</f>
        <v>0</v>
      </c>
      <c r="BQ175" s="4">
        <f>SUMIFS(Purchase!$F:$F,Purchase!$A:$A,Waterfall!$A175,Purchase!$D:$D,Waterfall!$C175,Purchase!$C:$C,Waterfall!BQ$1)</f>
        <v>0</v>
      </c>
      <c r="BR175" s="4">
        <f>SUMIFS(Purchase!$F:$F,Purchase!$A:$A,Waterfall!$A175,Purchase!$D:$D,Waterfall!$C175,Purchase!$C:$C,Waterfall!BR$1)</f>
        <v>0</v>
      </c>
      <c r="BS175" s="4">
        <f>SUMIFS(Purchase!$F:$F,Purchase!$A:$A,Waterfall!$A175,Purchase!$D:$D,Waterfall!$C175,Purchase!$C:$C,Waterfall!BS$1)</f>
        <v>0</v>
      </c>
      <c r="BT175" s="4">
        <f>SUMIFS(Purchase!$F:$F,Purchase!$A:$A,Waterfall!$A175,Purchase!$D:$D,Waterfall!$C175,Purchase!$C:$C,Waterfall!BT$1)</f>
        <v>0</v>
      </c>
      <c r="BU175" s="4">
        <f>SUMIFS(Purchase!$F:$F,Purchase!$A:$A,Waterfall!$A175,Purchase!$D:$D,Waterfall!$C175,Purchase!$C:$C,Waterfall!BU$1)</f>
        <v>0</v>
      </c>
      <c r="BV175" s="4">
        <f>SUMIFS(Purchase!$F:$F,Purchase!$A:$A,Waterfall!$A175,Purchase!$D:$D,Waterfall!$C175,Purchase!$C:$C,Waterfall!BV$1)</f>
        <v>0</v>
      </c>
      <c r="BW175" s="4">
        <f>SUMIFS(Purchase!$F:$F,Purchase!$A:$A,Waterfall!$A175,Purchase!$D:$D,Waterfall!$C175,Purchase!$C:$C,Waterfall!BW$1)</f>
        <v>0</v>
      </c>
      <c r="BX175" s="4">
        <f>SUMIFS(Purchase!$F:$F,Purchase!$A:$A,Waterfall!$A175,Purchase!$D:$D,Waterfall!$C175,Purchase!$C:$C,Waterfall!BX$1)</f>
        <v>0</v>
      </c>
      <c r="BY175" s="4">
        <f>SUMIFS(Purchase!$F:$F,Purchase!$A:$A,Waterfall!$A175,Purchase!$D:$D,Waterfall!$C175,Purchase!$C:$C,Waterfall!BY$1)</f>
        <v>0</v>
      </c>
      <c r="BZ175" s="4">
        <f>SUMIFS(Purchase!$F:$F,Purchase!$A:$A,Waterfall!$A175,Purchase!$D:$D,Waterfall!$C175,Purchase!$C:$C,Waterfall!BZ$1)</f>
        <v>0</v>
      </c>
      <c r="CA175" s="4">
        <f>SUMIFS(Purchase!$F:$F,Purchase!$A:$A,Waterfall!$A175,Purchase!$D:$D,Waterfall!$C175,Purchase!$C:$C,Waterfall!CA$1)</f>
        <v>0</v>
      </c>
      <c r="CB175" s="4">
        <f>SUMIFS(Purchase!$F:$F,Purchase!$A:$A,Waterfall!$A175,Purchase!$D:$D,Waterfall!$C175,Purchase!$C:$C,Waterfall!CB$1)</f>
        <v>0</v>
      </c>
      <c r="CC175" s="4">
        <f>SUMIFS(Purchase!$F:$F,Purchase!$A:$A,Waterfall!$A175,Purchase!$D:$D,Waterfall!$C175,Purchase!$C:$C,Waterfall!CC$1)</f>
        <v>0</v>
      </c>
      <c r="CD175" s="4">
        <f>SUMIFS(Purchase!$F:$F,Purchase!$A:$A,Waterfall!$A175,Purchase!$D:$D,Waterfall!$C175,Purchase!$C:$C,Waterfall!CD$1)</f>
        <v>0</v>
      </c>
      <c r="CE175" s="4">
        <f>SUMIFS(Purchase!$F:$F,Purchase!$A:$A,Waterfall!$A175,Purchase!$D:$D,Waterfall!$C175,Purchase!$C:$C,Waterfall!CE$1)</f>
        <v>0</v>
      </c>
      <c r="CF175" s="4">
        <f>SUMIFS(Purchase!$F:$F,Purchase!$A:$A,Waterfall!$A175,Purchase!$D:$D,Waterfall!$C175,Purchase!$C:$C,Waterfall!CF$1)</f>
        <v>0</v>
      </c>
      <c r="CG175" s="4">
        <f>SUMIFS(Purchase!$F:$F,Purchase!$A:$A,Waterfall!$A175,Purchase!$D:$D,Waterfall!$C175,Purchase!$C:$C,Waterfall!CG$1)</f>
        <v>0</v>
      </c>
      <c r="CH175" s="4">
        <f>SUMIFS(Purchase!$F:$F,Purchase!$A:$A,Waterfall!$A175,Purchase!$D:$D,Waterfall!$C175,Purchase!$C:$C,Waterfall!CH$1)</f>
        <v>0</v>
      </c>
      <c r="CI175" s="4">
        <f>SUMIFS(Purchase!$F:$F,Purchase!$A:$A,Waterfall!$A175,Purchase!$D:$D,Waterfall!$C175,Purchase!$C:$C,Waterfall!CI$1)</f>
        <v>0</v>
      </c>
      <c r="CJ175" s="4">
        <f>SUMIFS(Purchase!$F:$F,Purchase!$A:$A,Waterfall!$A175,Purchase!$D:$D,Waterfall!$C175,Purchase!$C:$C,Waterfall!CJ$1)</f>
        <v>0</v>
      </c>
      <c r="CK175" s="4">
        <f>SUMIFS(Purchase!$F:$F,Purchase!$A:$A,Waterfall!$A175,Purchase!$D:$D,Waterfall!$C175,Purchase!$C:$C,Waterfall!CK$1)</f>
        <v>0</v>
      </c>
      <c r="CL175" s="4">
        <f>SUMIFS(Purchase!$F:$F,Purchase!$A:$A,Waterfall!$A175,Purchase!$D:$D,Waterfall!$C175,Purchase!$C:$C,Waterfall!CL$1)</f>
        <v>0</v>
      </c>
      <c r="CM175" s="4">
        <f>SUMIFS(Purchase!$F:$F,Purchase!$A:$A,Waterfall!$A175,Purchase!$D:$D,Waterfall!$C175,Purchase!$C:$C,Waterfall!CM$1)</f>
        <v>0</v>
      </c>
      <c r="CN175" s="4">
        <f>SUMIFS(Purchase!$F:$F,Purchase!$A:$A,Waterfall!$A175,Purchase!$D:$D,Waterfall!$C175,Purchase!$C:$C,Waterfall!CN$1)</f>
        <v>0</v>
      </c>
      <c r="CO175" s="4">
        <f>SUMIFS(Purchase!$F:$F,Purchase!$A:$A,Waterfall!$A175,Purchase!$D:$D,Waterfall!$C175,Purchase!$C:$C,Waterfall!CO$1)</f>
        <v>0</v>
      </c>
      <c r="CP175" s="4">
        <f>SUMIFS(Purchase!$F:$F,Purchase!$A:$A,Waterfall!$A175,Purchase!$D:$D,Waterfall!$C175,Purchase!$C:$C,Waterfall!CP$1)</f>
        <v>0</v>
      </c>
      <c r="CQ175" s="4">
        <f>SUMIFS(Purchase!$F:$F,Purchase!$A:$A,Waterfall!$A175,Purchase!$D:$D,Waterfall!$C175,Purchase!$C:$C,Waterfall!CQ$1)</f>
        <v>0</v>
      </c>
      <c r="CR175" s="4">
        <f>SUMIFS(Purchase!$F:$F,Purchase!$A:$A,Waterfall!$A175,Purchase!$D:$D,Waterfall!$C175,Purchase!$C:$C,Waterfall!CR$1)</f>
        <v>0</v>
      </c>
      <c r="CS175" s="4">
        <f>SUMIFS(Purchase!$F:$F,Purchase!$A:$A,Waterfall!$A175,Purchase!$D:$D,Waterfall!$C175,Purchase!$C:$C,Waterfall!CS$1)</f>
        <v>0</v>
      </c>
      <c r="CT175" s="4">
        <f>SUMIFS(Purchase!$F:$F,Purchase!$A:$A,Waterfall!$A175,Purchase!$D:$D,Waterfall!$C175,Purchase!$C:$C,Waterfall!CT$1)</f>
        <v>0</v>
      </c>
      <c r="CU175" s="4">
        <f>SUMIFS(Purchase!$F:$F,Purchase!$A:$A,Waterfall!$A175,Purchase!$D:$D,Waterfall!$C175,Purchase!$C:$C,Waterfall!CU$1)</f>
        <v>0</v>
      </c>
      <c r="CV175" s="4">
        <f>SUMIFS(Purchase!$F:$F,Purchase!$A:$A,Waterfall!$A175,Purchase!$D:$D,Waterfall!$C175,Purchase!$C:$C,Waterfall!CV$1)</f>
        <v>0</v>
      </c>
      <c r="CW175" s="4">
        <f>SUMIFS(Purchase!$F:$F,Purchase!$A:$A,Waterfall!$A175,Purchase!$D:$D,Waterfall!$C175,Purchase!$C:$C,Waterfall!CW$1)</f>
        <v>0</v>
      </c>
      <c r="CX175" s="4">
        <f>SUMIFS(Purchase!$F:$F,Purchase!$A:$A,Waterfall!$A175,Purchase!$D:$D,Waterfall!$C175,Purchase!$C:$C,Waterfall!CX$1)</f>
        <v>0</v>
      </c>
      <c r="CY175" s="4">
        <f>SUMIFS(Purchase!$F:$F,Purchase!$A:$A,Waterfall!$A175,Purchase!$D:$D,Waterfall!$C175,Purchase!$C:$C,Waterfall!CY$1)</f>
        <v>0</v>
      </c>
      <c r="CZ175" s="4">
        <f>SUMIFS(Purchase!$F:$F,Purchase!$A:$A,Waterfall!$A175,Purchase!$D:$D,Waterfall!$C175,Purchase!$C:$C,Waterfall!CZ$1)</f>
        <v>0</v>
      </c>
      <c r="DA175" s="4">
        <f>SUMIFS(Purchase!$F:$F,Purchase!$A:$A,Waterfall!$A175,Purchase!$D:$D,Waterfall!$C175,Purchase!$C:$C,Waterfall!DA$1)</f>
        <v>0</v>
      </c>
      <c r="DB175" s="4">
        <f>SUMIFS(Purchase!$F:$F,Purchase!$A:$A,Waterfall!$A175,Purchase!$D:$D,Waterfall!$C175,Purchase!$C:$C,Waterfall!DB$1)</f>
        <v>0</v>
      </c>
      <c r="DC175" s="4">
        <f>SUMIFS(Purchase!$F:$F,Purchase!$A:$A,Waterfall!$A175,Purchase!$D:$D,Waterfall!$C175,Purchase!$C:$C,Waterfall!DC$1)</f>
        <v>0</v>
      </c>
      <c r="DD175" s="4">
        <f>SUMIFS(Purchase!$F:$F,Purchase!$A:$A,Waterfall!$A175,Purchase!$D:$D,Waterfall!$C175,Purchase!$C:$C,Waterfall!DD$1)</f>
        <v>0</v>
      </c>
      <c r="DE175" s="4">
        <f>SUMIFS(Purchase!$F:$F,Purchase!$A:$A,Waterfall!$A175,Purchase!$D:$D,Waterfall!$C175,Purchase!$C:$C,Waterfall!DE$1)</f>
        <v>0</v>
      </c>
      <c r="DF175" s="4">
        <f>SUMIFS(Purchase!$F:$F,Purchase!$A:$A,Waterfall!$A175,Purchase!$D:$D,Waterfall!$C175,Purchase!$C:$C,Waterfall!DF$1)</f>
        <v>0</v>
      </c>
      <c r="DG175" s="4">
        <f>SUMIFS(Purchase!$F:$F,Purchase!$A:$A,Waterfall!$A175,Purchase!$D:$D,Waterfall!$C175,Purchase!$C:$C,Waterfall!DG$1)</f>
        <v>0</v>
      </c>
      <c r="DH175" s="4">
        <f>SUMIFS(Purchase!$F:$F,Purchase!$A:$A,Waterfall!$A175,Purchase!$D:$D,Waterfall!$C175,Purchase!$C:$C,Waterfall!DH$1)</f>
        <v>0</v>
      </c>
      <c r="DI175" s="4">
        <f>SUMIFS(Purchase!$F:$F,Purchase!$A:$A,Waterfall!$A175,Purchase!$D:$D,Waterfall!$C175,Purchase!$C:$C,Waterfall!DI$1)</f>
        <v>0</v>
      </c>
      <c r="DJ175" s="4">
        <f>SUMIFS(Purchase!$F:$F,Purchase!$A:$A,Waterfall!$A175,Purchase!$D:$D,Waterfall!$C175,Purchase!$C:$C,Waterfall!DJ$1)</f>
        <v>0</v>
      </c>
      <c r="DK175" s="4">
        <f>SUMIFS(Purchase!$F:$F,Purchase!$A:$A,Waterfall!$A175,Purchase!$D:$D,Waterfall!$C175,Purchase!$C:$C,Waterfall!DK$1)</f>
        <v>0</v>
      </c>
      <c r="DL175" s="4">
        <f>SUMIFS(Purchase!$F:$F,Purchase!$A:$A,Waterfall!$A175,Purchase!$D:$D,Waterfall!$C175,Purchase!$C:$C,Waterfall!DL$1)</f>
        <v>0</v>
      </c>
      <c r="DM175" s="4">
        <f>SUMIFS(Purchase!$F:$F,Purchase!$A:$A,Waterfall!$A175,Purchase!$D:$D,Waterfall!$C175,Purchase!$C:$C,Waterfall!DM$1)</f>
        <v>0</v>
      </c>
      <c r="DN175" s="4">
        <f>SUMIFS(Purchase!$F:$F,Purchase!$A:$A,Waterfall!$A175,Purchase!$D:$D,Waterfall!$C175,Purchase!$C:$C,Waterfall!DN$1)</f>
        <v>0</v>
      </c>
      <c r="DO175" s="4">
        <f>SUMIFS(Purchase!$F:$F,Purchase!$A:$A,Waterfall!$A175,Purchase!$D:$D,Waterfall!$C175,Purchase!$C:$C,Waterfall!DO$1)</f>
        <v>0</v>
      </c>
      <c r="DP175" s="4">
        <f>SUMIFS(Purchase!$F:$F,Purchase!$A:$A,Waterfall!$A175,Purchase!$D:$D,Waterfall!$C175,Purchase!$C:$C,Waterfall!DP$1)</f>
        <v>0</v>
      </c>
      <c r="DQ175" s="4">
        <f>SUMIFS(Purchase!$F:$F,Purchase!$A:$A,Waterfall!$A175,Purchase!$D:$D,Waterfall!$C175,Purchase!$C:$C,Waterfall!DQ$1)</f>
        <v>0</v>
      </c>
      <c r="DR175" s="4">
        <f>SUMIFS(Purchase!$F:$F,Purchase!$A:$A,Waterfall!$A175,Purchase!$D:$D,Waterfall!$C175,Purchase!$C:$C,Waterfall!DR$1)</f>
        <v>0</v>
      </c>
      <c r="DS175" s="4">
        <f>SUMIFS(Purchase!$F:$F,Purchase!$A:$A,Waterfall!$A175,Purchase!$D:$D,Waterfall!$C175,Purchase!$C:$C,Waterfall!DS$1)</f>
        <v>0</v>
      </c>
      <c r="DT175" s="4">
        <f>SUMIFS(Purchase!$F:$F,Purchase!$A:$A,Waterfall!$A175,Purchase!$D:$D,Waterfall!$C175,Purchase!$C:$C,Waterfall!DT$1)</f>
        <v>0</v>
      </c>
      <c r="DU175" s="4">
        <f>SUMIFS(Purchase!$F:$F,Purchase!$A:$A,Waterfall!$A175,Purchase!$D:$D,Waterfall!$C175,Purchase!$C:$C,Waterfall!DU$1)</f>
        <v>0</v>
      </c>
      <c r="DV175" s="4">
        <f>SUMIFS(Purchase!$F:$F,Purchase!$A:$A,Waterfall!$A175,Purchase!$D:$D,Waterfall!$C175,Purchase!$C:$C,Waterfall!DV$1)</f>
        <v>0</v>
      </c>
      <c r="DW175" s="4">
        <f>SUMIFS(Purchase!$F:$F,Purchase!$A:$A,Waterfall!$A175,Purchase!$D:$D,Waterfall!$C175,Purchase!$C:$C,Waterfall!DW$1)</f>
        <v>0</v>
      </c>
      <c r="DX175" s="4">
        <f>SUMIFS(Purchase!$F:$F,Purchase!$A:$A,Waterfall!$A175,Purchase!$D:$D,Waterfall!$C175,Purchase!$C:$C,Waterfall!DX$1)</f>
        <v>0</v>
      </c>
      <c r="DY175" s="4">
        <f>SUMIFS(Purchase!$F:$F,Purchase!$A:$A,Waterfall!$A175,Purchase!$D:$D,Waterfall!$C175,Purchase!$C:$C,Waterfall!DY$1)</f>
        <v>0</v>
      </c>
      <c r="DZ175" s="4">
        <f>SUMIFS(Purchase!$F:$F,Purchase!$A:$A,Waterfall!$A175,Purchase!$D:$D,Waterfall!$C175,Purchase!$C:$C,Waterfall!DZ$1)</f>
        <v>0</v>
      </c>
      <c r="EA175" s="4">
        <f>SUMIFS(Purchase!$F:$F,Purchase!$A:$A,Waterfall!$A175,Purchase!$D:$D,Waterfall!$C175,Purchase!$C:$C,Waterfall!EA$1)</f>
        <v>0</v>
      </c>
      <c r="EB175" s="4">
        <f>SUMIFS(Purchase!$F:$F,Purchase!$A:$A,Waterfall!$A175,Purchase!$D:$D,Waterfall!$C175,Purchase!$C:$C,Waterfall!EB$1)</f>
        <v>0</v>
      </c>
      <c r="EC175" s="4">
        <f>SUMIFS(Purchase!$F:$F,Purchase!$A:$A,Waterfall!$A175,Purchase!$D:$D,Waterfall!$C175,Purchase!$C:$C,Waterfall!EC$1)</f>
        <v>0</v>
      </c>
      <c r="ED175" s="4">
        <f>SUMIFS(Purchase!$F:$F,Purchase!$A:$A,Waterfall!$A175,Purchase!$D:$D,Waterfall!$C175,Purchase!$C:$C,Waterfall!ED$1)</f>
        <v>0</v>
      </c>
      <c r="EE175" s="4">
        <f>SUMIFS(Purchase!$F:$F,Purchase!$A:$A,Waterfall!$A175,Purchase!$D:$D,Waterfall!$C175,Purchase!$C:$C,Waterfall!EE$1)</f>
        <v>0</v>
      </c>
      <c r="EF175" s="4">
        <f>SUMIFS(Purchase!$F:$F,Purchase!$A:$A,Waterfall!$A175,Purchase!$D:$D,Waterfall!$C175,Purchase!$C:$C,Waterfall!EF$1)</f>
        <v>0</v>
      </c>
      <c r="EG175" s="4">
        <f>SUMIFS(Purchase!$F:$F,Purchase!$A:$A,Waterfall!$A175,Purchase!$D:$D,Waterfall!$C175,Purchase!$C:$C,Waterfall!EG$1)</f>
        <v>0</v>
      </c>
      <c r="EH175" s="4">
        <f>SUMIFS(Purchase!$F:$F,Purchase!$A:$A,Waterfall!$A175,Purchase!$D:$D,Waterfall!$C175,Purchase!$C:$C,Waterfall!EH$1)</f>
        <v>0</v>
      </c>
      <c r="EI175" s="4">
        <f>SUMIFS(Purchase!$F:$F,Purchase!$A:$A,Waterfall!$A175,Purchase!$D:$D,Waterfall!$C175,Purchase!$C:$C,Waterfall!EI$1)</f>
        <v>0</v>
      </c>
      <c r="EJ175" s="4">
        <f>SUMIFS(Purchase!$F:$F,Purchase!$A:$A,Waterfall!$A175,Purchase!$D:$D,Waterfall!$C175,Purchase!$C:$C,Waterfall!EJ$1)</f>
        <v>0</v>
      </c>
      <c r="EK175" s="4">
        <f>SUMIFS(Purchase!$F:$F,Purchase!$A:$A,Waterfall!$A175,Purchase!$D:$D,Waterfall!$C175,Purchase!$C:$C,Waterfall!EK$1)</f>
        <v>0</v>
      </c>
      <c r="EL175" s="4">
        <f>SUMIFS(Purchase!$F:$F,Purchase!$A:$A,Waterfall!$A175,Purchase!$D:$D,Waterfall!$C175,Purchase!$C:$C,Waterfall!EL$1)</f>
        <v>0</v>
      </c>
      <c r="EM175" s="4">
        <f>SUMIFS(Purchase!$F:$F,Purchase!$A:$A,Waterfall!$A175,Purchase!$D:$D,Waterfall!$C175,Purchase!$C:$C,Waterfall!EM$1)</f>
        <v>0</v>
      </c>
      <c r="EN175" s="4">
        <f>SUMIFS(Purchase!$F:$F,Purchase!$A:$A,Waterfall!$A175,Purchase!$D:$D,Waterfall!$C175,Purchase!$C:$C,Waterfall!EN$1)</f>
        <v>0</v>
      </c>
      <c r="EO175" s="4">
        <f>SUMIFS(Purchase!$F:$F,Purchase!$A:$A,Waterfall!$A175,Purchase!$D:$D,Waterfall!$C175,Purchase!$C:$C,Waterfall!EO$1)</f>
        <v>0</v>
      </c>
      <c r="EP175" s="4">
        <f>SUMIFS(Purchase!$F:$F,Purchase!$A:$A,Waterfall!$A175,Purchase!$D:$D,Waterfall!$C175,Purchase!$C:$C,Waterfall!EP$1)</f>
        <v>0</v>
      </c>
      <c r="EQ175" s="4">
        <f>SUMIFS(Purchase!$F:$F,Purchase!$A:$A,Waterfall!$A175,Purchase!$D:$D,Waterfall!$C175,Purchase!$C:$C,Waterfall!EQ$1)</f>
        <v>0</v>
      </c>
      <c r="ER175" s="4">
        <f>SUMIFS(Purchase!$F:$F,Purchase!$A:$A,Waterfall!$A175,Purchase!$D:$D,Waterfall!$C175,Purchase!$C:$C,Waterfall!ER$1)</f>
        <v>0</v>
      </c>
      <c r="ES175" s="4">
        <f>SUMIFS(Purchase!$F:$F,Purchase!$A:$A,Waterfall!$A175,Purchase!$D:$D,Waterfall!$C175,Purchase!$C:$C,Waterfall!ES$1)</f>
        <v>0</v>
      </c>
      <c r="ET175" s="4">
        <f>SUMIFS(Purchase!$F:$F,Purchase!$A:$A,Waterfall!$A175,Purchase!$D:$D,Waterfall!$C175,Purchase!$C:$C,Waterfall!ET$1)</f>
        <v>0</v>
      </c>
      <c r="EU175" s="4">
        <f>SUMIFS(Purchase!$F:$F,Purchase!$A:$A,Waterfall!$A175,Purchase!$D:$D,Waterfall!$C175,Purchase!$C:$C,Waterfall!EU$1)</f>
        <v>0</v>
      </c>
      <c r="EV175" s="4">
        <f>SUMIFS(Purchase!$F:$F,Purchase!$A:$A,Waterfall!$A175,Purchase!$D:$D,Waterfall!$C175,Purchase!$C:$C,Waterfall!EV$1)</f>
        <v>0</v>
      </c>
      <c r="EW175" s="4">
        <f>SUMIFS(Purchase!$F:$F,Purchase!$A:$A,Waterfall!$A175,Purchase!$D:$D,Waterfall!$C175,Purchase!$C:$C,Waterfall!EW$1)</f>
        <v>0</v>
      </c>
      <c r="EX175" s="4">
        <f>SUMIFS(Purchase!$F:$F,Purchase!$A:$A,Waterfall!$A175,Purchase!$D:$D,Waterfall!$C175,Purchase!$C:$C,Waterfall!EX$1)</f>
        <v>0</v>
      </c>
      <c r="EY175" s="4">
        <f>SUMIFS(Purchase!$F:$F,Purchase!$A:$A,Waterfall!$A175,Purchase!$D:$D,Waterfall!$C175,Purchase!$C:$C,Waterfall!EY$1)</f>
        <v>0</v>
      </c>
      <c r="EZ175" s="4">
        <f>SUMIFS(Purchase!$F:$F,Purchase!$A:$A,Waterfall!$A175,Purchase!$D:$D,Waterfall!$C175,Purchase!$C:$C,Waterfall!EZ$1)</f>
        <v>0</v>
      </c>
      <c r="FA175" s="4">
        <f>SUMIFS(Purchase!$F:$F,Purchase!$A:$A,Waterfall!$A175,Purchase!$D:$D,Waterfall!$C175,Purchase!$C:$C,Waterfall!FA$1)</f>
        <v>0</v>
      </c>
      <c r="FB175" s="4">
        <f>SUMIFS(Purchase!$F:$F,Purchase!$A:$A,Waterfall!$A175,Purchase!$D:$D,Waterfall!$C175,Purchase!$C:$C,Waterfall!FB$1)</f>
        <v>0</v>
      </c>
      <c r="FC175" s="4">
        <f>SUMIFS(Purchase!$F:$F,Purchase!$A:$A,Waterfall!$A175,Purchase!$D:$D,Waterfall!$C175,Purchase!$C:$C,Waterfall!FC$1)</f>
        <v>0</v>
      </c>
      <c r="FD175" s="4">
        <f>SUMIFS(Purchase!$F:$F,Purchase!$A:$A,Waterfall!$A175,Purchase!$D:$D,Waterfall!$C175,Purchase!$C:$C,Waterfall!FD$1)</f>
        <v>0</v>
      </c>
      <c r="FE175" s="4">
        <f>SUMIFS(Purchase!$F:$F,Purchase!$A:$A,Waterfall!$A175,Purchase!$D:$D,Waterfall!$C175,Purchase!$C:$C,Waterfall!FE$1)</f>
        <v>0</v>
      </c>
      <c r="FF175" s="4">
        <f>SUMIFS(Purchase!$F:$F,Purchase!$A:$A,Waterfall!$A175,Purchase!$D:$D,Waterfall!$C175,Purchase!$C:$C,Waterfall!FF$1)</f>
        <v>0</v>
      </c>
      <c r="FG175" s="4">
        <f>SUMIFS(Purchase!$F:$F,Purchase!$A:$A,Waterfall!$A175,Purchase!$D:$D,Waterfall!$C175,Purchase!$C:$C,Waterfall!FG$1)</f>
        <v>0</v>
      </c>
      <c r="FH175" s="4">
        <f>SUMIFS(Purchase!$F:$F,Purchase!$A:$A,Waterfall!$A175,Purchase!$D:$D,Waterfall!$C175,Purchase!$C:$C,Waterfall!FH$1)</f>
        <v>0</v>
      </c>
      <c r="FI175" s="4">
        <f>SUMIFS(Purchase!$F:$F,Purchase!$A:$A,Waterfall!$A175,Purchase!$D:$D,Waterfall!$C175,Purchase!$C:$C,Waterfall!FI$1)</f>
        <v>0</v>
      </c>
      <c r="FJ175" s="4">
        <f>SUMIFS(Purchase!$F:$F,Purchase!$A:$A,Waterfall!$A175,Purchase!$D:$D,Waterfall!$C175,Purchase!$C:$C,Waterfall!FJ$1)</f>
        <v>0</v>
      </c>
      <c r="FK175" s="4">
        <f>SUMIFS(Purchase!$F:$F,Purchase!$A:$A,Waterfall!$A175,Purchase!$D:$D,Waterfall!$C175,Purchase!$C:$C,Waterfall!FK$1)</f>
        <v>0</v>
      </c>
      <c r="FL175" s="4">
        <f>SUMIFS(Purchase!$F:$F,Purchase!$A:$A,Waterfall!$A175,Purchase!$D:$D,Waterfall!$C175,Purchase!$C:$C,Waterfall!FL$1)</f>
        <v>0</v>
      </c>
      <c r="FM175" s="4">
        <f>SUMIFS(Purchase!$F:$F,Purchase!$A:$A,Waterfall!$A175,Purchase!$D:$D,Waterfall!$C175,Purchase!$C:$C,Waterfall!FM$1)</f>
        <v>0</v>
      </c>
      <c r="FN175" s="4">
        <f>SUMIFS(Purchase!$F:$F,Purchase!$A:$A,Waterfall!$A175,Purchase!$D:$D,Waterfall!$C175,Purchase!$C:$C,Waterfall!FN$1)</f>
        <v>0</v>
      </c>
      <c r="FO175" s="4">
        <f>SUMIFS(Purchase!$F:$F,Purchase!$A:$A,Waterfall!$A175,Purchase!$D:$D,Waterfall!$C175,Purchase!$C:$C,Waterfall!FO$1)</f>
        <v>0</v>
      </c>
      <c r="FP175" s="4">
        <f>SUMIFS(Purchase!$F:$F,Purchase!$A:$A,Waterfall!$A175,Purchase!$D:$D,Waterfall!$C175,Purchase!$C:$C,Waterfall!FP$1)</f>
        <v>0</v>
      </c>
      <c r="FQ175" s="4">
        <f>SUMIFS(Purchase!$F:$F,Purchase!$A:$A,Waterfall!$A175,Purchase!$D:$D,Waterfall!$C175,Purchase!$C:$C,Waterfall!FQ$1)</f>
        <v>0</v>
      </c>
      <c r="FR175" s="4">
        <f>SUMIFS(Purchase!$F:$F,Purchase!$A:$A,Waterfall!$A175,Purchase!$D:$D,Waterfall!$C175,Purchase!$C:$C,Waterfall!FR$1)</f>
        <v>0</v>
      </c>
      <c r="FS175" s="4">
        <f>SUMIFS(Purchase!$F:$F,Purchase!$A:$A,Waterfall!$A175,Purchase!$D:$D,Waterfall!$C175,Purchase!$C:$C,Waterfall!FS$1)</f>
        <v>0</v>
      </c>
      <c r="FT175" s="4">
        <f>SUMIFS(Purchase!$F:$F,Purchase!$A:$A,Waterfall!$A175,Purchase!$D:$D,Waterfall!$C175,Purchase!$C:$C,Waterfall!FT$1)</f>
        <v>0</v>
      </c>
      <c r="FU175" s="4">
        <f>SUMIFS(Purchase!$F:$F,Purchase!$A:$A,Waterfall!$A175,Purchase!$D:$D,Waterfall!$C175,Purchase!$C:$C,Waterfall!FU$1)</f>
        <v>0</v>
      </c>
      <c r="FV175" s="4">
        <f>SUMIFS(Purchase!$F:$F,Purchase!$A:$A,Waterfall!$A175,Purchase!$D:$D,Waterfall!$C175,Purchase!$C:$C,Waterfall!FV$1)</f>
        <v>0</v>
      </c>
      <c r="FW175" s="4">
        <f>SUMIFS(Purchase!$F:$F,Purchase!$A:$A,Waterfall!$A175,Purchase!$D:$D,Waterfall!$C175,Purchase!$C:$C,Waterfall!FW$1)</f>
        <v>0</v>
      </c>
      <c r="FX175" s="4">
        <f>SUMIFS(Purchase!$F:$F,Purchase!$A:$A,Waterfall!$A175,Purchase!$D:$D,Waterfall!$C175,Purchase!$C:$C,Waterfall!FX$1)</f>
        <v>0</v>
      </c>
      <c r="FY175" s="4">
        <f>SUMIFS(Purchase!$F:$F,Purchase!$A:$A,Waterfall!$A175,Purchase!$D:$D,Waterfall!$C175,Purchase!$C:$C,Waterfall!FY$1)</f>
        <v>0</v>
      </c>
      <c r="FZ175" s="4">
        <f>SUMIFS(Purchase!$F:$F,Purchase!$A:$A,Waterfall!$A175,Purchase!$D:$D,Waterfall!$C175,Purchase!$C:$C,Waterfall!FZ$1)</f>
        <v>0</v>
      </c>
      <c r="GA175" s="4">
        <f>SUMIFS(Purchase!$F:$F,Purchase!$A:$A,Waterfall!$A175,Purchase!$D:$D,Waterfall!$C175,Purchase!$C:$C,Waterfall!GA$1)</f>
        <v>0</v>
      </c>
      <c r="GB175" s="4">
        <f>SUMIFS(Purchase!$F:$F,Purchase!$A:$A,Waterfall!$A175,Purchase!$D:$D,Waterfall!$C175,Purchase!$C:$C,Waterfall!GB$1)</f>
        <v>0</v>
      </c>
      <c r="GC175" s="4">
        <f>SUMIFS(Purchase!$F:$F,Purchase!$A:$A,Waterfall!$A175,Purchase!$D:$D,Waterfall!$C175,Purchase!$C:$C,Waterfall!GC$1)</f>
        <v>0</v>
      </c>
      <c r="GD175" s="4">
        <f>SUMIFS(Purchase!$F:$F,Purchase!$A:$A,Waterfall!$A175,Purchase!$D:$D,Waterfall!$C175,Purchase!$C:$C,Waterfall!GD$1)</f>
        <v>0</v>
      </c>
      <c r="GE175" s="4">
        <f>SUMIFS(Purchase!$F:$F,Purchase!$A:$A,Waterfall!$A175,Purchase!$D:$D,Waterfall!$C175,Purchase!$C:$C,Waterfall!GE$1)</f>
        <v>0</v>
      </c>
      <c r="GF175" s="4">
        <f>SUMIFS(Purchase!$F:$F,Purchase!$A:$A,Waterfall!$A175,Purchase!$D:$D,Waterfall!$C175,Purchase!$C:$C,Waterfall!GF$1)</f>
        <v>0</v>
      </c>
      <c r="GG175" s="4">
        <f>SUMIFS(Purchase!$F:$F,Purchase!$A:$A,Waterfall!$A175,Purchase!$D:$D,Waterfall!$C175,Purchase!$C:$C,Waterfall!GG$1)</f>
        <v>0</v>
      </c>
      <c r="GH175" s="4">
        <f>SUMIFS(Purchase!$F:$F,Purchase!$A:$A,Waterfall!$A175,Purchase!$D:$D,Waterfall!$C175,Purchase!$C:$C,Waterfall!GH$1)</f>
        <v>0</v>
      </c>
      <c r="GI175" s="4">
        <f>SUMIFS(Purchase!$F:$F,Purchase!$A:$A,Waterfall!$A175,Purchase!$D:$D,Waterfall!$C175,Purchase!$C:$C,Waterfall!GI$1)</f>
        <v>0</v>
      </c>
    </row>
    <row r="176" spans="1:191" x14ac:dyDescent="0.35">
      <c r="A176" s="8">
        <f t="shared" si="5"/>
        <v>1</v>
      </c>
      <c r="B176" s="2" t="str">
        <f>VLOOKUP($A176,Centers!$B$1:$C$120,2,)</f>
        <v>GATE</v>
      </c>
      <c r="C176" s="3">
        <v>45053</v>
      </c>
      <c r="D176" s="4">
        <f>IF($A176=1,SUM(SUMIFS(Indent!$E:$E,Indent!$C:$C,Waterfall!$C176,Indent!$A:$A,Centers!$A$2),SUMIFS(Indent!$E:$E,Indent!$C:$C,Waterfall!$C176,Indent!$A:$A,Centers!$A$3),SUMIFS(Indent!$E:$E,Indent!$C:$C,Waterfall!$C176,Indent!$A:$A,Centers!$A$4),SUMIFS(Indent!$E:$E,Indent!$C:$C,Waterfall!$C176,Indent!$A:$A,Centers!$A$5),SUMIFS(Indent!$E:$E,Indent!$C:$C,Waterfall!$C176,Indent!$A:$A,Centers!$A$6),SUMIFS(Indent!$E:$E,Indent!$C:$C,Waterfall!$C176,Indent!$A:$A,Centers!$A$7),SUMIFS(Indent!$E:$E,Indent!$C:$C,Waterfall!$C176,Indent!$A:$A,Centers!$A$8)),SUMIFS(Indent!$E:$E,Indent!$C:$C,Waterfall!$C176,Indent!$A:$A,$A176))</f>
        <v>0</v>
      </c>
      <c r="E176" s="4">
        <f>SUMIFS(Purchase!$F:$F,Purchase!$A:$A,Waterfall!$A176,Purchase!$D:$D,Waterfall!$C176,Purchase!$C:$C,Waterfall!E$1)</f>
        <v>0</v>
      </c>
      <c r="F176" s="4">
        <f>SUMIFS(Purchase!$F:$F,Purchase!$A:$A,Waterfall!$A176,Purchase!$D:$D,Waterfall!$C176,Purchase!$C:$C,Waterfall!F$1)</f>
        <v>0</v>
      </c>
      <c r="G176" s="4">
        <f>SUMIFS(Purchase!$F:$F,Purchase!$A:$A,Waterfall!$A176,Purchase!$D:$D,Waterfall!$C176,Purchase!$C:$C,Waterfall!G$1)</f>
        <v>0</v>
      </c>
      <c r="H176" s="4">
        <f>SUMIFS(Purchase!$F:$F,Purchase!$A:$A,Waterfall!$A176,Purchase!$D:$D,Waterfall!$C176,Purchase!$C:$C,Waterfall!H$1)</f>
        <v>0</v>
      </c>
      <c r="I176" s="4">
        <f>SUMIFS(Purchase!$F:$F,Purchase!$A:$A,Waterfall!$A176,Purchase!$D:$D,Waterfall!$C176,Purchase!$C:$C,Waterfall!I$1)</f>
        <v>0</v>
      </c>
      <c r="J176" s="4">
        <f>SUMIFS(Purchase!$F:$F,Purchase!$A:$A,Waterfall!$A176,Purchase!$D:$D,Waterfall!$C176,Purchase!$C:$C,Waterfall!J$1)</f>
        <v>0</v>
      </c>
      <c r="K176" s="4">
        <f>SUMIFS(Purchase!$F:$F,Purchase!$A:$A,Waterfall!$A176,Purchase!$D:$D,Waterfall!$C176,Purchase!$C:$C,Waterfall!K$1)</f>
        <v>0</v>
      </c>
      <c r="L176" s="4">
        <f>SUMIFS(Purchase!$F:$F,Purchase!$A:$A,Waterfall!$A176,Purchase!$D:$D,Waterfall!$C176,Purchase!$C:$C,Waterfall!L$1)</f>
        <v>0</v>
      </c>
      <c r="M176" s="4">
        <f>SUMIFS(Purchase!$F:$F,Purchase!$A:$A,Waterfall!$A176,Purchase!$D:$D,Waterfall!$C176,Purchase!$C:$C,Waterfall!M$1)</f>
        <v>0</v>
      </c>
      <c r="N176" s="4">
        <f>SUMIFS(Purchase!$F:$F,Purchase!$A:$A,Waterfall!$A176,Purchase!$D:$D,Waterfall!$C176,Purchase!$C:$C,Waterfall!N$1)</f>
        <v>0</v>
      </c>
      <c r="O176" s="4">
        <f>SUMIFS(Purchase!$F:$F,Purchase!$A:$A,Waterfall!$A176,Purchase!$D:$D,Waterfall!$C176,Purchase!$C:$C,Waterfall!O$1)</f>
        <v>0</v>
      </c>
      <c r="P176" s="4">
        <f>SUMIFS(Purchase!$F:$F,Purchase!$A:$A,Waterfall!$A176,Purchase!$D:$D,Waterfall!$C176,Purchase!$C:$C,Waterfall!P$1)</f>
        <v>0</v>
      </c>
      <c r="Q176" s="4">
        <f>SUMIFS(Purchase!$F:$F,Purchase!$A:$A,Waterfall!$A176,Purchase!$D:$D,Waterfall!$C176,Purchase!$C:$C,Waterfall!Q$1)</f>
        <v>0</v>
      </c>
      <c r="R176" s="4">
        <f>SUMIFS(Purchase!$F:$F,Purchase!$A:$A,Waterfall!$A176,Purchase!$D:$D,Waterfall!$C176,Purchase!$C:$C,Waterfall!R$1)</f>
        <v>0</v>
      </c>
      <c r="S176" s="4">
        <f>SUMIFS(Purchase!$F:$F,Purchase!$A:$A,Waterfall!$A176,Purchase!$D:$D,Waterfall!$C176,Purchase!$C:$C,Waterfall!S$1)</f>
        <v>0</v>
      </c>
      <c r="T176" s="4">
        <f>SUMIFS(Purchase!$F:$F,Purchase!$A:$A,Waterfall!$A176,Purchase!$D:$D,Waterfall!$C176,Purchase!$C:$C,Waterfall!T$1)</f>
        <v>0</v>
      </c>
      <c r="U176" s="4">
        <f>SUMIFS(Purchase!$F:$F,Purchase!$A:$A,Waterfall!$A176,Purchase!$D:$D,Waterfall!$C176,Purchase!$C:$C,Waterfall!U$1)</f>
        <v>0</v>
      </c>
      <c r="V176" s="4">
        <f>SUMIFS(Purchase!$F:$F,Purchase!$A:$A,Waterfall!$A176,Purchase!$D:$D,Waterfall!$C176,Purchase!$C:$C,Waterfall!V$1)</f>
        <v>0</v>
      </c>
      <c r="W176" s="4">
        <f>SUMIFS(Purchase!$F:$F,Purchase!$A:$A,Waterfall!$A176,Purchase!$D:$D,Waterfall!$C176,Purchase!$C:$C,Waterfall!W$1)</f>
        <v>0</v>
      </c>
      <c r="X176" s="4">
        <f>SUMIFS(Purchase!$F:$F,Purchase!$A:$A,Waterfall!$A176,Purchase!$D:$D,Waterfall!$C176,Purchase!$C:$C,Waterfall!X$1)</f>
        <v>0</v>
      </c>
      <c r="Y176" s="4">
        <f>SUMIFS(Purchase!$F:$F,Purchase!$A:$A,Waterfall!$A176,Purchase!$D:$D,Waterfall!$C176,Purchase!$C:$C,Waterfall!Y$1)</f>
        <v>0</v>
      </c>
      <c r="Z176" s="4">
        <f>SUMIFS(Purchase!$F:$F,Purchase!$A:$A,Waterfall!$A176,Purchase!$D:$D,Waterfall!$C176,Purchase!$C:$C,Waterfall!Z$1)</f>
        <v>0</v>
      </c>
      <c r="AA176" s="4">
        <f>SUMIFS(Purchase!$F:$F,Purchase!$A:$A,Waterfall!$A176,Purchase!$D:$D,Waterfall!$C176,Purchase!$C:$C,Waterfall!AA$1)</f>
        <v>0</v>
      </c>
      <c r="AB176" s="4">
        <f>SUMIFS(Purchase!$F:$F,Purchase!$A:$A,Waterfall!$A176,Purchase!$D:$D,Waterfall!$C176,Purchase!$C:$C,Waterfall!AB$1)</f>
        <v>0</v>
      </c>
      <c r="AC176" s="4">
        <f>SUMIFS(Purchase!$F:$F,Purchase!$A:$A,Waterfall!$A176,Purchase!$D:$D,Waterfall!$C176,Purchase!$C:$C,Waterfall!AC$1)</f>
        <v>0</v>
      </c>
      <c r="AD176" s="4">
        <f>SUMIFS(Purchase!$F:$F,Purchase!$A:$A,Waterfall!$A176,Purchase!$D:$D,Waterfall!$C176,Purchase!$C:$C,Waterfall!AD$1)</f>
        <v>0</v>
      </c>
      <c r="AE176" s="4">
        <f>SUMIFS(Purchase!$F:$F,Purchase!$A:$A,Waterfall!$A176,Purchase!$D:$D,Waterfall!$C176,Purchase!$C:$C,Waterfall!AE$1)</f>
        <v>0</v>
      </c>
      <c r="AF176" s="4">
        <f>SUMIFS(Purchase!$F:$F,Purchase!$A:$A,Waterfall!$A176,Purchase!$D:$D,Waterfall!$C176,Purchase!$C:$C,Waterfall!AF$1)</f>
        <v>0</v>
      </c>
      <c r="AG176" s="4">
        <f>SUMIFS(Purchase!$F:$F,Purchase!$A:$A,Waterfall!$A176,Purchase!$D:$D,Waterfall!$C176,Purchase!$C:$C,Waterfall!AG$1)</f>
        <v>0</v>
      </c>
      <c r="AH176" s="4">
        <f>SUMIFS(Purchase!$F:$F,Purchase!$A:$A,Waterfall!$A176,Purchase!$D:$D,Waterfall!$C176,Purchase!$C:$C,Waterfall!AH$1)</f>
        <v>0</v>
      </c>
      <c r="AI176" s="4">
        <f>SUMIFS(Purchase!$F:$F,Purchase!$A:$A,Waterfall!$A176,Purchase!$D:$D,Waterfall!$C176,Purchase!$C:$C,Waterfall!AI$1)</f>
        <v>0</v>
      </c>
      <c r="AJ176" s="4">
        <f>SUMIFS(Purchase!$F:$F,Purchase!$A:$A,Waterfall!$A176,Purchase!$D:$D,Waterfall!$C176,Purchase!$C:$C,Waterfall!AJ$1)</f>
        <v>0</v>
      </c>
      <c r="AK176" s="4">
        <f>SUMIFS(Purchase!$F:$F,Purchase!$A:$A,Waterfall!$A176,Purchase!$D:$D,Waterfall!$C176,Purchase!$C:$C,Waterfall!AK$1)</f>
        <v>0</v>
      </c>
      <c r="AL176" s="4">
        <f>SUMIFS(Purchase!$F:$F,Purchase!$A:$A,Waterfall!$A176,Purchase!$D:$D,Waterfall!$C176,Purchase!$C:$C,Waterfall!AL$1)</f>
        <v>0</v>
      </c>
      <c r="AM176" s="4">
        <f>SUMIFS(Purchase!$F:$F,Purchase!$A:$A,Waterfall!$A176,Purchase!$D:$D,Waterfall!$C176,Purchase!$C:$C,Waterfall!AM$1)</f>
        <v>0</v>
      </c>
      <c r="AN176" s="4">
        <f>SUMIFS(Purchase!$F:$F,Purchase!$A:$A,Waterfall!$A176,Purchase!$D:$D,Waterfall!$C176,Purchase!$C:$C,Waterfall!AN$1)</f>
        <v>0</v>
      </c>
      <c r="AO176" s="4">
        <f>SUMIFS(Purchase!$F:$F,Purchase!$A:$A,Waterfall!$A176,Purchase!$D:$D,Waterfall!$C176,Purchase!$C:$C,Waterfall!AO$1)</f>
        <v>0</v>
      </c>
      <c r="AP176" s="4">
        <f>SUMIFS(Purchase!$F:$F,Purchase!$A:$A,Waterfall!$A176,Purchase!$D:$D,Waterfall!$C176,Purchase!$C:$C,Waterfall!AP$1)</f>
        <v>0</v>
      </c>
      <c r="AQ176" s="4">
        <f>SUMIFS(Purchase!$F:$F,Purchase!$A:$A,Waterfall!$A176,Purchase!$D:$D,Waterfall!$C176,Purchase!$C:$C,Waterfall!AQ$1)</f>
        <v>0</v>
      </c>
      <c r="AR176" s="4">
        <f>SUMIFS(Purchase!$F:$F,Purchase!$A:$A,Waterfall!$A176,Purchase!$D:$D,Waterfall!$C176,Purchase!$C:$C,Waterfall!AR$1)</f>
        <v>0</v>
      </c>
      <c r="AS176" s="4">
        <f>SUMIFS(Purchase!$F:$F,Purchase!$A:$A,Waterfall!$A176,Purchase!$D:$D,Waterfall!$C176,Purchase!$C:$C,Waterfall!AS$1)</f>
        <v>0</v>
      </c>
      <c r="AT176" s="4">
        <f>SUMIFS(Purchase!$F:$F,Purchase!$A:$A,Waterfall!$A176,Purchase!$D:$D,Waterfall!$C176,Purchase!$C:$C,Waterfall!AT$1)</f>
        <v>0</v>
      </c>
      <c r="AU176" s="4">
        <f>SUMIFS(Purchase!$F:$F,Purchase!$A:$A,Waterfall!$A176,Purchase!$D:$D,Waterfall!$C176,Purchase!$C:$C,Waterfall!AU$1)</f>
        <v>0</v>
      </c>
      <c r="AV176" s="4">
        <f>SUMIFS(Purchase!$F:$F,Purchase!$A:$A,Waterfall!$A176,Purchase!$D:$D,Waterfall!$C176,Purchase!$C:$C,Waterfall!AV$1)</f>
        <v>0</v>
      </c>
      <c r="AW176" s="4">
        <f>SUMIFS(Purchase!$F:$F,Purchase!$A:$A,Waterfall!$A176,Purchase!$D:$D,Waterfall!$C176,Purchase!$C:$C,Waterfall!AW$1)</f>
        <v>0</v>
      </c>
      <c r="AX176" s="4">
        <f>SUMIFS(Purchase!$F:$F,Purchase!$A:$A,Waterfall!$A176,Purchase!$D:$D,Waterfall!$C176,Purchase!$C:$C,Waterfall!AX$1)</f>
        <v>0</v>
      </c>
      <c r="AY176" s="4">
        <f>SUMIFS(Purchase!$F:$F,Purchase!$A:$A,Waterfall!$A176,Purchase!$D:$D,Waterfall!$C176,Purchase!$C:$C,Waterfall!AY$1)</f>
        <v>0</v>
      </c>
      <c r="AZ176" s="4">
        <f>SUMIFS(Purchase!$F:$F,Purchase!$A:$A,Waterfall!$A176,Purchase!$D:$D,Waterfall!$C176,Purchase!$C:$C,Waterfall!AZ$1)</f>
        <v>0</v>
      </c>
      <c r="BA176" s="4">
        <f>SUMIFS(Purchase!$F:$F,Purchase!$A:$A,Waterfall!$A176,Purchase!$D:$D,Waterfall!$C176,Purchase!$C:$C,Waterfall!BA$1)</f>
        <v>0</v>
      </c>
      <c r="BB176" s="4">
        <f>SUMIFS(Purchase!$F:$F,Purchase!$A:$A,Waterfall!$A176,Purchase!$D:$D,Waterfall!$C176,Purchase!$C:$C,Waterfall!BB$1)</f>
        <v>0</v>
      </c>
      <c r="BC176" s="4">
        <f>SUMIFS(Purchase!$F:$F,Purchase!$A:$A,Waterfall!$A176,Purchase!$D:$D,Waterfall!$C176,Purchase!$C:$C,Waterfall!BC$1)</f>
        <v>0</v>
      </c>
      <c r="BD176" s="4">
        <f>SUMIFS(Purchase!$F:$F,Purchase!$A:$A,Waterfall!$A176,Purchase!$D:$D,Waterfall!$C176,Purchase!$C:$C,Waterfall!BD$1)</f>
        <v>0</v>
      </c>
      <c r="BE176" s="4">
        <f>SUMIFS(Purchase!$F:$F,Purchase!$A:$A,Waterfall!$A176,Purchase!$D:$D,Waterfall!$C176,Purchase!$C:$C,Waterfall!BE$1)</f>
        <v>0</v>
      </c>
      <c r="BF176" s="4">
        <f>SUMIFS(Purchase!$F:$F,Purchase!$A:$A,Waterfall!$A176,Purchase!$D:$D,Waterfall!$C176,Purchase!$C:$C,Waterfall!BF$1)</f>
        <v>0</v>
      </c>
      <c r="BG176" s="4">
        <f>SUMIFS(Purchase!$F:$F,Purchase!$A:$A,Waterfall!$A176,Purchase!$D:$D,Waterfall!$C176,Purchase!$C:$C,Waterfall!BG$1)</f>
        <v>0</v>
      </c>
      <c r="BH176" s="4">
        <f>SUMIFS(Purchase!$F:$F,Purchase!$A:$A,Waterfall!$A176,Purchase!$D:$D,Waterfall!$C176,Purchase!$C:$C,Waterfall!BH$1)</f>
        <v>0</v>
      </c>
      <c r="BI176" s="4">
        <f>SUMIFS(Purchase!$F:$F,Purchase!$A:$A,Waterfall!$A176,Purchase!$D:$D,Waterfall!$C176,Purchase!$C:$C,Waterfall!BI$1)</f>
        <v>0</v>
      </c>
      <c r="BJ176" s="4">
        <f>SUMIFS(Purchase!$F:$F,Purchase!$A:$A,Waterfall!$A176,Purchase!$D:$D,Waterfall!$C176,Purchase!$C:$C,Waterfall!BJ$1)</f>
        <v>0</v>
      </c>
      <c r="BK176" s="4">
        <f>SUMIFS(Purchase!$F:$F,Purchase!$A:$A,Waterfall!$A176,Purchase!$D:$D,Waterfall!$C176,Purchase!$C:$C,Waterfall!BK$1)</f>
        <v>0</v>
      </c>
      <c r="BL176" s="4">
        <f>SUMIFS(Purchase!$F:$F,Purchase!$A:$A,Waterfall!$A176,Purchase!$D:$D,Waterfall!$C176,Purchase!$C:$C,Waterfall!BL$1)</f>
        <v>0</v>
      </c>
      <c r="BM176" s="4">
        <f>SUMIFS(Purchase!$F:$F,Purchase!$A:$A,Waterfall!$A176,Purchase!$D:$D,Waterfall!$C176,Purchase!$C:$C,Waterfall!BM$1)</f>
        <v>0</v>
      </c>
      <c r="BN176" s="4">
        <f>SUMIFS(Purchase!$F:$F,Purchase!$A:$A,Waterfall!$A176,Purchase!$D:$D,Waterfall!$C176,Purchase!$C:$C,Waterfall!BN$1)</f>
        <v>0</v>
      </c>
      <c r="BO176" s="4">
        <f>SUMIFS(Purchase!$F:$F,Purchase!$A:$A,Waterfall!$A176,Purchase!$D:$D,Waterfall!$C176,Purchase!$C:$C,Waterfall!BO$1)</f>
        <v>0</v>
      </c>
      <c r="BP176" s="4">
        <f>SUMIFS(Purchase!$F:$F,Purchase!$A:$A,Waterfall!$A176,Purchase!$D:$D,Waterfall!$C176,Purchase!$C:$C,Waterfall!BP$1)</f>
        <v>0</v>
      </c>
      <c r="BQ176" s="4">
        <f>SUMIFS(Purchase!$F:$F,Purchase!$A:$A,Waterfall!$A176,Purchase!$D:$D,Waterfall!$C176,Purchase!$C:$C,Waterfall!BQ$1)</f>
        <v>0</v>
      </c>
      <c r="BR176" s="4">
        <f>SUMIFS(Purchase!$F:$F,Purchase!$A:$A,Waterfall!$A176,Purchase!$D:$D,Waterfall!$C176,Purchase!$C:$C,Waterfall!BR$1)</f>
        <v>0</v>
      </c>
      <c r="BS176" s="4">
        <f>SUMIFS(Purchase!$F:$F,Purchase!$A:$A,Waterfall!$A176,Purchase!$D:$D,Waterfall!$C176,Purchase!$C:$C,Waterfall!BS$1)</f>
        <v>0</v>
      </c>
      <c r="BT176" s="4">
        <f>SUMIFS(Purchase!$F:$F,Purchase!$A:$A,Waterfall!$A176,Purchase!$D:$D,Waterfall!$C176,Purchase!$C:$C,Waterfall!BT$1)</f>
        <v>0</v>
      </c>
      <c r="BU176" s="4">
        <f>SUMIFS(Purchase!$F:$F,Purchase!$A:$A,Waterfall!$A176,Purchase!$D:$D,Waterfall!$C176,Purchase!$C:$C,Waterfall!BU$1)</f>
        <v>0</v>
      </c>
      <c r="BV176" s="4">
        <f>SUMIFS(Purchase!$F:$F,Purchase!$A:$A,Waterfall!$A176,Purchase!$D:$D,Waterfall!$C176,Purchase!$C:$C,Waterfall!BV$1)</f>
        <v>0</v>
      </c>
      <c r="BW176" s="4">
        <f>SUMIFS(Purchase!$F:$F,Purchase!$A:$A,Waterfall!$A176,Purchase!$D:$D,Waterfall!$C176,Purchase!$C:$C,Waterfall!BW$1)</f>
        <v>0</v>
      </c>
      <c r="BX176" s="4">
        <f>SUMIFS(Purchase!$F:$F,Purchase!$A:$A,Waterfall!$A176,Purchase!$D:$D,Waterfall!$C176,Purchase!$C:$C,Waterfall!BX$1)</f>
        <v>0</v>
      </c>
      <c r="BY176" s="4">
        <f>SUMIFS(Purchase!$F:$F,Purchase!$A:$A,Waterfall!$A176,Purchase!$D:$D,Waterfall!$C176,Purchase!$C:$C,Waterfall!BY$1)</f>
        <v>0</v>
      </c>
      <c r="BZ176" s="4">
        <f>SUMIFS(Purchase!$F:$F,Purchase!$A:$A,Waterfall!$A176,Purchase!$D:$D,Waterfall!$C176,Purchase!$C:$C,Waterfall!BZ$1)</f>
        <v>0</v>
      </c>
      <c r="CA176" s="4">
        <f>SUMIFS(Purchase!$F:$F,Purchase!$A:$A,Waterfall!$A176,Purchase!$D:$D,Waterfall!$C176,Purchase!$C:$C,Waterfall!CA$1)</f>
        <v>0</v>
      </c>
      <c r="CB176" s="4">
        <f>SUMIFS(Purchase!$F:$F,Purchase!$A:$A,Waterfall!$A176,Purchase!$D:$D,Waterfall!$C176,Purchase!$C:$C,Waterfall!CB$1)</f>
        <v>0</v>
      </c>
      <c r="CC176" s="4">
        <f>SUMIFS(Purchase!$F:$F,Purchase!$A:$A,Waterfall!$A176,Purchase!$D:$D,Waterfall!$C176,Purchase!$C:$C,Waterfall!CC$1)</f>
        <v>0</v>
      </c>
      <c r="CD176" s="4">
        <f>SUMIFS(Purchase!$F:$F,Purchase!$A:$A,Waterfall!$A176,Purchase!$D:$D,Waterfall!$C176,Purchase!$C:$C,Waterfall!CD$1)</f>
        <v>0</v>
      </c>
      <c r="CE176" s="4">
        <f>SUMIFS(Purchase!$F:$F,Purchase!$A:$A,Waterfall!$A176,Purchase!$D:$D,Waterfall!$C176,Purchase!$C:$C,Waterfall!CE$1)</f>
        <v>0</v>
      </c>
      <c r="CF176" s="4">
        <f>SUMIFS(Purchase!$F:$F,Purchase!$A:$A,Waterfall!$A176,Purchase!$D:$D,Waterfall!$C176,Purchase!$C:$C,Waterfall!CF$1)</f>
        <v>0</v>
      </c>
      <c r="CG176" s="4">
        <f>SUMIFS(Purchase!$F:$F,Purchase!$A:$A,Waterfall!$A176,Purchase!$D:$D,Waterfall!$C176,Purchase!$C:$C,Waterfall!CG$1)</f>
        <v>0</v>
      </c>
      <c r="CH176" s="4">
        <f>SUMIFS(Purchase!$F:$F,Purchase!$A:$A,Waterfall!$A176,Purchase!$D:$D,Waterfall!$C176,Purchase!$C:$C,Waterfall!CH$1)</f>
        <v>0</v>
      </c>
      <c r="CI176" s="4">
        <f>SUMIFS(Purchase!$F:$F,Purchase!$A:$A,Waterfall!$A176,Purchase!$D:$D,Waterfall!$C176,Purchase!$C:$C,Waterfall!CI$1)</f>
        <v>0</v>
      </c>
      <c r="CJ176" s="4">
        <f>SUMIFS(Purchase!$F:$F,Purchase!$A:$A,Waterfall!$A176,Purchase!$D:$D,Waterfall!$C176,Purchase!$C:$C,Waterfall!CJ$1)</f>
        <v>0</v>
      </c>
      <c r="CK176" s="4">
        <f>SUMIFS(Purchase!$F:$F,Purchase!$A:$A,Waterfall!$A176,Purchase!$D:$D,Waterfall!$C176,Purchase!$C:$C,Waterfall!CK$1)</f>
        <v>0</v>
      </c>
      <c r="CL176" s="4">
        <f>SUMIFS(Purchase!$F:$F,Purchase!$A:$A,Waterfall!$A176,Purchase!$D:$D,Waterfall!$C176,Purchase!$C:$C,Waterfall!CL$1)</f>
        <v>0</v>
      </c>
      <c r="CM176" s="4">
        <f>SUMIFS(Purchase!$F:$F,Purchase!$A:$A,Waterfall!$A176,Purchase!$D:$D,Waterfall!$C176,Purchase!$C:$C,Waterfall!CM$1)</f>
        <v>0</v>
      </c>
      <c r="CN176" s="4">
        <f>SUMIFS(Purchase!$F:$F,Purchase!$A:$A,Waterfall!$A176,Purchase!$D:$D,Waterfall!$C176,Purchase!$C:$C,Waterfall!CN$1)</f>
        <v>0</v>
      </c>
      <c r="CO176" s="4">
        <f>SUMIFS(Purchase!$F:$F,Purchase!$A:$A,Waterfall!$A176,Purchase!$D:$D,Waterfall!$C176,Purchase!$C:$C,Waterfall!CO$1)</f>
        <v>0</v>
      </c>
      <c r="CP176" s="4">
        <f>SUMIFS(Purchase!$F:$F,Purchase!$A:$A,Waterfall!$A176,Purchase!$D:$D,Waterfall!$C176,Purchase!$C:$C,Waterfall!CP$1)</f>
        <v>0</v>
      </c>
      <c r="CQ176" s="4">
        <f>SUMIFS(Purchase!$F:$F,Purchase!$A:$A,Waterfall!$A176,Purchase!$D:$D,Waterfall!$C176,Purchase!$C:$C,Waterfall!CQ$1)</f>
        <v>0</v>
      </c>
      <c r="CR176" s="4">
        <f>SUMIFS(Purchase!$F:$F,Purchase!$A:$A,Waterfall!$A176,Purchase!$D:$D,Waterfall!$C176,Purchase!$C:$C,Waterfall!CR$1)</f>
        <v>0</v>
      </c>
      <c r="CS176" s="4">
        <f>SUMIFS(Purchase!$F:$F,Purchase!$A:$A,Waterfall!$A176,Purchase!$D:$D,Waterfall!$C176,Purchase!$C:$C,Waterfall!CS$1)</f>
        <v>0</v>
      </c>
      <c r="CT176" s="4">
        <f>SUMIFS(Purchase!$F:$F,Purchase!$A:$A,Waterfall!$A176,Purchase!$D:$D,Waterfall!$C176,Purchase!$C:$C,Waterfall!CT$1)</f>
        <v>0</v>
      </c>
      <c r="CU176" s="4">
        <f>SUMIFS(Purchase!$F:$F,Purchase!$A:$A,Waterfall!$A176,Purchase!$D:$D,Waterfall!$C176,Purchase!$C:$C,Waterfall!CU$1)</f>
        <v>0</v>
      </c>
      <c r="CV176" s="4">
        <f>SUMIFS(Purchase!$F:$F,Purchase!$A:$A,Waterfall!$A176,Purchase!$D:$D,Waterfall!$C176,Purchase!$C:$C,Waterfall!CV$1)</f>
        <v>0</v>
      </c>
      <c r="CW176" s="4">
        <f>SUMIFS(Purchase!$F:$F,Purchase!$A:$A,Waterfall!$A176,Purchase!$D:$D,Waterfall!$C176,Purchase!$C:$C,Waterfall!CW$1)</f>
        <v>0</v>
      </c>
      <c r="CX176" s="4">
        <f>SUMIFS(Purchase!$F:$F,Purchase!$A:$A,Waterfall!$A176,Purchase!$D:$D,Waterfall!$C176,Purchase!$C:$C,Waterfall!CX$1)</f>
        <v>0</v>
      </c>
      <c r="CY176" s="4">
        <f>SUMIFS(Purchase!$F:$F,Purchase!$A:$A,Waterfall!$A176,Purchase!$D:$D,Waterfall!$C176,Purchase!$C:$C,Waterfall!CY$1)</f>
        <v>0</v>
      </c>
      <c r="CZ176" s="4">
        <f>SUMIFS(Purchase!$F:$F,Purchase!$A:$A,Waterfall!$A176,Purchase!$D:$D,Waterfall!$C176,Purchase!$C:$C,Waterfall!CZ$1)</f>
        <v>0</v>
      </c>
      <c r="DA176" s="4">
        <f>SUMIFS(Purchase!$F:$F,Purchase!$A:$A,Waterfall!$A176,Purchase!$D:$D,Waterfall!$C176,Purchase!$C:$C,Waterfall!DA$1)</f>
        <v>0</v>
      </c>
      <c r="DB176" s="4">
        <f>SUMIFS(Purchase!$F:$F,Purchase!$A:$A,Waterfall!$A176,Purchase!$D:$D,Waterfall!$C176,Purchase!$C:$C,Waterfall!DB$1)</f>
        <v>0</v>
      </c>
      <c r="DC176" s="4">
        <f>SUMIFS(Purchase!$F:$F,Purchase!$A:$A,Waterfall!$A176,Purchase!$D:$D,Waterfall!$C176,Purchase!$C:$C,Waterfall!DC$1)</f>
        <v>0</v>
      </c>
      <c r="DD176" s="4">
        <f>SUMIFS(Purchase!$F:$F,Purchase!$A:$A,Waterfall!$A176,Purchase!$D:$D,Waterfall!$C176,Purchase!$C:$C,Waterfall!DD$1)</f>
        <v>0</v>
      </c>
      <c r="DE176" s="4">
        <f>SUMIFS(Purchase!$F:$F,Purchase!$A:$A,Waterfall!$A176,Purchase!$D:$D,Waterfall!$C176,Purchase!$C:$C,Waterfall!DE$1)</f>
        <v>0</v>
      </c>
      <c r="DF176" s="4">
        <f>SUMIFS(Purchase!$F:$F,Purchase!$A:$A,Waterfall!$A176,Purchase!$D:$D,Waterfall!$C176,Purchase!$C:$C,Waterfall!DF$1)</f>
        <v>0</v>
      </c>
      <c r="DG176" s="4">
        <f>SUMIFS(Purchase!$F:$F,Purchase!$A:$A,Waterfall!$A176,Purchase!$D:$D,Waterfall!$C176,Purchase!$C:$C,Waterfall!DG$1)</f>
        <v>0</v>
      </c>
      <c r="DH176" s="4">
        <f>SUMIFS(Purchase!$F:$F,Purchase!$A:$A,Waterfall!$A176,Purchase!$D:$D,Waterfall!$C176,Purchase!$C:$C,Waterfall!DH$1)</f>
        <v>0</v>
      </c>
      <c r="DI176" s="4">
        <f>SUMIFS(Purchase!$F:$F,Purchase!$A:$A,Waterfall!$A176,Purchase!$D:$D,Waterfall!$C176,Purchase!$C:$C,Waterfall!DI$1)</f>
        <v>0</v>
      </c>
      <c r="DJ176" s="4">
        <f>SUMIFS(Purchase!$F:$F,Purchase!$A:$A,Waterfall!$A176,Purchase!$D:$D,Waterfall!$C176,Purchase!$C:$C,Waterfall!DJ$1)</f>
        <v>0</v>
      </c>
      <c r="DK176" s="4">
        <f>SUMIFS(Purchase!$F:$F,Purchase!$A:$A,Waterfall!$A176,Purchase!$D:$D,Waterfall!$C176,Purchase!$C:$C,Waterfall!DK$1)</f>
        <v>0</v>
      </c>
      <c r="DL176" s="4">
        <f>SUMIFS(Purchase!$F:$F,Purchase!$A:$A,Waterfall!$A176,Purchase!$D:$D,Waterfall!$C176,Purchase!$C:$C,Waterfall!DL$1)</f>
        <v>0</v>
      </c>
      <c r="DM176" s="4">
        <f>SUMIFS(Purchase!$F:$F,Purchase!$A:$A,Waterfall!$A176,Purchase!$D:$D,Waterfall!$C176,Purchase!$C:$C,Waterfall!DM$1)</f>
        <v>0</v>
      </c>
      <c r="DN176" s="4">
        <f>SUMIFS(Purchase!$F:$F,Purchase!$A:$A,Waterfall!$A176,Purchase!$D:$D,Waterfall!$C176,Purchase!$C:$C,Waterfall!DN$1)</f>
        <v>0</v>
      </c>
      <c r="DO176" s="4">
        <f>SUMIFS(Purchase!$F:$F,Purchase!$A:$A,Waterfall!$A176,Purchase!$D:$D,Waterfall!$C176,Purchase!$C:$C,Waterfall!DO$1)</f>
        <v>0</v>
      </c>
      <c r="DP176" s="4">
        <f>SUMIFS(Purchase!$F:$F,Purchase!$A:$A,Waterfall!$A176,Purchase!$D:$D,Waterfall!$C176,Purchase!$C:$C,Waterfall!DP$1)</f>
        <v>0</v>
      </c>
      <c r="DQ176" s="4">
        <f>SUMIFS(Purchase!$F:$F,Purchase!$A:$A,Waterfall!$A176,Purchase!$D:$D,Waterfall!$C176,Purchase!$C:$C,Waterfall!DQ$1)</f>
        <v>0</v>
      </c>
      <c r="DR176" s="4">
        <f>SUMIFS(Purchase!$F:$F,Purchase!$A:$A,Waterfall!$A176,Purchase!$D:$D,Waterfall!$C176,Purchase!$C:$C,Waterfall!DR$1)</f>
        <v>0</v>
      </c>
      <c r="DS176" s="4">
        <f>SUMIFS(Purchase!$F:$F,Purchase!$A:$A,Waterfall!$A176,Purchase!$D:$D,Waterfall!$C176,Purchase!$C:$C,Waterfall!DS$1)</f>
        <v>0</v>
      </c>
      <c r="DT176" s="4">
        <f>SUMIFS(Purchase!$F:$F,Purchase!$A:$A,Waterfall!$A176,Purchase!$D:$D,Waterfall!$C176,Purchase!$C:$C,Waterfall!DT$1)</f>
        <v>0</v>
      </c>
      <c r="DU176" s="4">
        <f>SUMIFS(Purchase!$F:$F,Purchase!$A:$A,Waterfall!$A176,Purchase!$D:$D,Waterfall!$C176,Purchase!$C:$C,Waterfall!DU$1)</f>
        <v>0</v>
      </c>
      <c r="DV176" s="4">
        <f>SUMIFS(Purchase!$F:$F,Purchase!$A:$A,Waterfall!$A176,Purchase!$D:$D,Waterfall!$C176,Purchase!$C:$C,Waterfall!DV$1)</f>
        <v>0</v>
      </c>
      <c r="DW176" s="4">
        <f>SUMIFS(Purchase!$F:$F,Purchase!$A:$A,Waterfall!$A176,Purchase!$D:$D,Waterfall!$C176,Purchase!$C:$C,Waterfall!DW$1)</f>
        <v>0</v>
      </c>
      <c r="DX176" s="4">
        <f>SUMIFS(Purchase!$F:$F,Purchase!$A:$A,Waterfall!$A176,Purchase!$D:$D,Waterfall!$C176,Purchase!$C:$C,Waterfall!DX$1)</f>
        <v>0</v>
      </c>
      <c r="DY176" s="4">
        <f>SUMIFS(Purchase!$F:$F,Purchase!$A:$A,Waterfall!$A176,Purchase!$D:$D,Waterfall!$C176,Purchase!$C:$C,Waterfall!DY$1)</f>
        <v>0</v>
      </c>
      <c r="DZ176" s="4">
        <f>SUMIFS(Purchase!$F:$F,Purchase!$A:$A,Waterfall!$A176,Purchase!$D:$D,Waterfall!$C176,Purchase!$C:$C,Waterfall!DZ$1)</f>
        <v>0</v>
      </c>
      <c r="EA176" s="4">
        <f>SUMIFS(Purchase!$F:$F,Purchase!$A:$A,Waterfall!$A176,Purchase!$D:$D,Waterfall!$C176,Purchase!$C:$C,Waterfall!EA$1)</f>
        <v>0</v>
      </c>
      <c r="EB176" s="4">
        <f>SUMIFS(Purchase!$F:$F,Purchase!$A:$A,Waterfall!$A176,Purchase!$D:$D,Waterfall!$C176,Purchase!$C:$C,Waterfall!EB$1)</f>
        <v>0</v>
      </c>
      <c r="EC176" s="4">
        <f>SUMIFS(Purchase!$F:$F,Purchase!$A:$A,Waterfall!$A176,Purchase!$D:$D,Waterfall!$C176,Purchase!$C:$C,Waterfall!EC$1)</f>
        <v>0</v>
      </c>
      <c r="ED176" s="4">
        <f>SUMIFS(Purchase!$F:$F,Purchase!$A:$A,Waterfall!$A176,Purchase!$D:$D,Waterfall!$C176,Purchase!$C:$C,Waterfall!ED$1)</f>
        <v>0</v>
      </c>
      <c r="EE176" s="4">
        <f>SUMIFS(Purchase!$F:$F,Purchase!$A:$A,Waterfall!$A176,Purchase!$D:$D,Waterfall!$C176,Purchase!$C:$C,Waterfall!EE$1)</f>
        <v>0</v>
      </c>
      <c r="EF176" s="4">
        <f>SUMIFS(Purchase!$F:$F,Purchase!$A:$A,Waterfall!$A176,Purchase!$D:$D,Waterfall!$C176,Purchase!$C:$C,Waterfall!EF$1)</f>
        <v>0</v>
      </c>
      <c r="EG176" s="4">
        <f>SUMIFS(Purchase!$F:$F,Purchase!$A:$A,Waterfall!$A176,Purchase!$D:$D,Waterfall!$C176,Purchase!$C:$C,Waterfall!EG$1)</f>
        <v>0</v>
      </c>
      <c r="EH176" s="4">
        <f>SUMIFS(Purchase!$F:$F,Purchase!$A:$A,Waterfall!$A176,Purchase!$D:$D,Waterfall!$C176,Purchase!$C:$C,Waterfall!EH$1)</f>
        <v>0</v>
      </c>
      <c r="EI176" s="4">
        <f>SUMIFS(Purchase!$F:$F,Purchase!$A:$A,Waterfall!$A176,Purchase!$D:$D,Waterfall!$C176,Purchase!$C:$C,Waterfall!EI$1)</f>
        <v>0</v>
      </c>
      <c r="EJ176" s="4">
        <f>SUMIFS(Purchase!$F:$F,Purchase!$A:$A,Waterfall!$A176,Purchase!$D:$D,Waterfall!$C176,Purchase!$C:$C,Waterfall!EJ$1)</f>
        <v>0</v>
      </c>
      <c r="EK176" s="4">
        <f>SUMIFS(Purchase!$F:$F,Purchase!$A:$A,Waterfall!$A176,Purchase!$D:$D,Waterfall!$C176,Purchase!$C:$C,Waterfall!EK$1)</f>
        <v>0</v>
      </c>
      <c r="EL176" s="4">
        <f>SUMIFS(Purchase!$F:$F,Purchase!$A:$A,Waterfall!$A176,Purchase!$D:$D,Waterfall!$C176,Purchase!$C:$C,Waterfall!EL$1)</f>
        <v>0</v>
      </c>
      <c r="EM176" s="4">
        <f>SUMIFS(Purchase!$F:$F,Purchase!$A:$A,Waterfall!$A176,Purchase!$D:$D,Waterfall!$C176,Purchase!$C:$C,Waterfall!EM$1)</f>
        <v>0</v>
      </c>
      <c r="EN176" s="4">
        <f>SUMIFS(Purchase!$F:$F,Purchase!$A:$A,Waterfall!$A176,Purchase!$D:$D,Waterfall!$C176,Purchase!$C:$C,Waterfall!EN$1)</f>
        <v>0</v>
      </c>
      <c r="EO176" s="4">
        <f>SUMIFS(Purchase!$F:$F,Purchase!$A:$A,Waterfall!$A176,Purchase!$D:$D,Waterfall!$C176,Purchase!$C:$C,Waterfall!EO$1)</f>
        <v>0</v>
      </c>
      <c r="EP176" s="4">
        <f>SUMIFS(Purchase!$F:$F,Purchase!$A:$A,Waterfall!$A176,Purchase!$D:$D,Waterfall!$C176,Purchase!$C:$C,Waterfall!EP$1)</f>
        <v>0</v>
      </c>
      <c r="EQ176" s="4">
        <f>SUMIFS(Purchase!$F:$F,Purchase!$A:$A,Waterfall!$A176,Purchase!$D:$D,Waterfall!$C176,Purchase!$C:$C,Waterfall!EQ$1)</f>
        <v>0</v>
      </c>
      <c r="ER176" s="4">
        <f>SUMIFS(Purchase!$F:$F,Purchase!$A:$A,Waterfall!$A176,Purchase!$D:$D,Waterfall!$C176,Purchase!$C:$C,Waterfall!ER$1)</f>
        <v>0</v>
      </c>
      <c r="ES176" s="4">
        <f>SUMIFS(Purchase!$F:$F,Purchase!$A:$A,Waterfall!$A176,Purchase!$D:$D,Waterfall!$C176,Purchase!$C:$C,Waterfall!ES$1)</f>
        <v>0</v>
      </c>
      <c r="ET176" s="4">
        <f>SUMIFS(Purchase!$F:$F,Purchase!$A:$A,Waterfall!$A176,Purchase!$D:$D,Waterfall!$C176,Purchase!$C:$C,Waterfall!ET$1)</f>
        <v>0</v>
      </c>
      <c r="EU176" s="4">
        <f>SUMIFS(Purchase!$F:$F,Purchase!$A:$A,Waterfall!$A176,Purchase!$D:$D,Waterfall!$C176,Purchase!$C:$C,Waterfall!EU$1)</f>
        <v>0</v>
      </c>
      <c r="EV176" s="4">
        <f>SUMIFS(Purchase!$F:$F,Purchase!$A:$A,Waterfall!$A176,Purchase!$D:$D,Waterfall!$C176,Purchase!$C:$C,Waterfall!EV$1)</f>
        <v>0</v>
      </c>
      <c r="EW176" s="4">
        <f>SUMIFS(Purchase!$F:$F,Purchase!$A:$A,Waterfall!$A176,Purchase!$D:$D,Waterfall!$C176,Purchase!$C:$C,Waterfall!EW$1)</f>
        <v>0</v>
      </c>
      <c r="EX176" s="4">
        <f>SUMIFS(Purchase!$F:$F,Purchase!$A:$A,Waterfall!$A176,Purchase!$D:$D,Waterfall!$C176,Purchase!$C:$C,Waterfall!EX$1)</f>
        <v>0</v>
      </c>
      <c r="EY176" s="4">
        <f>SUMIFS(Purchase!$F:$F,Purchase!$A:$A,Waterfall!$A176,Purchase!$D:$D,Waterfall!$C176,Purchase!$C:$C,Waterfall!EY$1)</f>
        <v>0</v>
      </c>
      <c r="EZ176" s="4">
        <f>SUMIFS(Purchase!$F:$F,Purchase!$A:$A,Waterfall!$A176,Purchase!$D:$D,Waterfall!$C176,Purchase!$C:$C,Waterfall!EZ$1)</f>
        <v>0</v>
      </c>
      <c r="FA176" s="4">
        <f>SUMIFS(Purchase!$F:$F,Purchase!$A:$A,Waterfall!$A176,Purchase!$D:$D,Waterfall!$C176,Purchase!$C:$C,Waterfall!FA$1)</f>
        <v>0</v>
      </c>
      <c r="FB176" s="4">
        <f>SUMIFS(Purchase!$F:$F,Purchase!$A:$A,Waterfall!$A176,Purchase!$D:$D,Waterfall!$C176,Purchase!$C:$C,Waterfall!FB$1)</f>
        <v>0</v>
      </c>
      <c r="FC176" s="4">
        <f>SUMIFS(Purchase!$F:$F,Purchase!$A:$A,Waterfall!$A176,Purchase!$D:$D,Waterfall!$C176,Purchase!$C:$C,Waterfall!FC$1)</f>
        <v>0</v>
      </c>
      <c r="FD176" s="4">
        <f>SUMIFS(Purchase!$F:$F,Purchase!$A:$A,Waterfall!$A176,Purchase!$D:$D,Waterfall!$C176,Purchase!$C:$C,Waterfall!FD$1)</f>
        <v>0</v>
      </c>
      <c r="FE176" s="4">
        <f>SUMIFS(Purchase!$F:$F,Purchase!$A:$A,Waterfall!$A176,Purchase!$D:$D,Waterfall!$C176,Purchase!$C:$C,Waterfall!FE$1)</f>
        <v>0</v>
      </c>
      <c r="FF176" s="4">
        <f>SUMIFS(Purchase!$F:$F,Purchase!$A:$A,Waterfall!$A176,Purchase!$D:$D,Waterfall!$C176,Purchase!$C:$C,Waterfall!FF$1)</f>
        <v>0</v>
      </c>
      <c r="FG176" s="4">
        <f>SUMIFS(Purchase!$F:$F,Purchase!$A:$A,Waterfall!$A176,Purchase!$D:$D,Waterfall!$C176,Purchase!$C:$C,Waterfall!FG$1)</f>
        <v>0</v>
      </c>
      <c r="FH176" s="4">
        <f>SUMIFS(Purchase!$F:$F,Purchase!$A:$A,Waterfall!$A176,Purchase!$D:$D,Waterfall!$C176,Purchase!$C:$C,Waterfall!FH$1)</f>
        <v>0</v>
      </c>
      <c r="FI176" s="4">
        <f>SUMIFS(Purchase!$F:$F,Purchase!$A:$A,Waterfall!$A176,Purchase!$D:$D,Waterfall!$C176,Purchase!$C:$C,Waterfall!FI$1)</f>
        <v>0</v>
      </c>
      <c r="FJ176" s="4">
        <f>SUMIFS(Purchase!$F:$F,Purchase!$A:$A,Waterfall!$A176,Purchase!$D:$D,Waterfall!$C176,Purchase!$C:$C,Waterfall!FJ$1)</f>
        <v>0</v>
      </c>
      <c r="FK176" s="4">
        <f>SUMIFS(Purchase!$F:$F,Purchase!$A:$A,Waterfall!$A176,Purchase!$D:$D,Waterfall!$C176,Purchase!$C:$C,Waterfall!FK$1)</f>
        <v>0</v>
      </c>
      <c r="FL176" s="4">
        <f>SUMIFS(Purchase!$F:$F,Purchase!$A:$A,Waterfall!$A176,Purchase!$D:$D,Waterfall!$C176,Purchase!$C:$C,Waterfall!FL$1)</f>
        <v>0</v>
      </c>
      <c r="FM176" s="4">
        <f>SUMIFS(Purchase!$F:$F,Purchase!$A:$A,Waterfall!$A176,Purchase!$D:$D,Waterfall!$C176,Purchase!$C:$C,Waterfall!FM$1)</f>
        <v>0</v>
      </c>
      <c r="FN176" s="4">
        <f>SUMIFS(Purchase!$F:$F,Purchase!$A:$A,Waterfall!$A176,Purchase!$D:$D,Waterfall!$C176,Purchase!$C:$C,Waterfall!FN$1)</f>
        <v>0</v>
      </c>
      <c r="FO176" s="4">
        <f>SUMIFS(Purchase!$F:$F,Purchase!$A:$A,Waterfall!$A176,Purchase!$D:$D,Waterfall!$C176,Purchase!$C:$C,Waterfall!FO$1)</f>
        <v>0</v>
      </c>
      <c r="FP176" s="4">
        <f>SUMIFS(Purchase!$F:$F,Purchase!$A:$A,Waterfall!$A176,Purchase!$D:$D,Waterfall!$C176,Purchase!$C:$C,Waterfall!FP$1)</f>
        <v>0</v>
      </c>
      <c r="FQ176" s="4">
        <f>SUMIFS(Purchase!$F:$F,Purchase!$A:$A,Waterfall!$A176,Purchase!$D:$D,Waterfall!$C176,Purchase!$C:$C,Waterfall!FQ$1)</f>
        <v>0</v>
      </c>
      <c r="FR176" s="4">
        <f>SUMIFS(Purchase!$F:$F,Purchase!$A:$A,Waterfall!$A176,Purchase!$D:$D,Waterfall!$C176,Purchase!$C:$C,Waterfall!FR$1)</f>
        <v>0</v>
      </c>
      <c r="FS176" s="4">
        <f>SUMIFS(Purchase!$F:$F,Purchase!$A:$A,Waterfall!$A176,Purchase!$D:$D,Waterfall!$C176,Purchase!$C:$C,Waterfall!FS$1)</f>
        <v>0</v>
      </c>
      <c r="FT176" s="4">
        <f>SUMIFS(Purchase!$F:$F,Purchase!$A:$A,Waterfall!$A176,Purchase!$D:$D,Waterfall!$C176,Purchase!$C:$C,Waterfall!FT$1)</f>
        <v>0</v>
      </c>
      <c r="FU176" s="4">
        <f>SUMIFS(Purchase!$F:$F,Purchase!$A:$A,Waterfall!$A176,Purchase!$D:$D,Waterfall!$C176,Purchase!$C:$C,Waterfall!FU$1)</f>
        <v>0</v>
      </c>
      <c r="FV176" s="4">
        <f>SUMIFS(Purchase!$F:$F,Purchase!$A:$A,Waterfall!$A176,Purchase!$D:$D,Waterfall!$C176,Purchase!$C:$C,Waterfall!FV$1)</f>
        <v>0</v>
      </c>
      <c r="FW176" s="4">
        <f>SUMIFS(Purchase!$F:$F,Purchase!$A:$A,Waterfall!$A176,Purchase!$D:$D,Waterfall!$C176,Purchase!$C:$C,Waterfall!FW$1)</f>
        <v>0</v>
      </c>
      <c r="FX176" s="4">
        <f>SUMIFS(Purchase!$F:$F,Purchase!$A:$A,Waterfall!$A176,Purchase!$D:$D,Waterfall!$C176,Purchase!$C:$C,Waterfall!FX$1)</f>
        <v>0</v>
      </c>
      <c r="FY176" s="4">
        <f>SUMIFS(Purchase!$F:$F,Purchase!$A:$A,Waterfall!$A176,Purchase!$D:$D,Waterfall!$C176,Purchase!$C:$C,Waterfall!FY$1)</f>
        <v>0</v>
      </c>
      <c r="FZ176" s="4">
        <f>SUMIFS(Purchase!$F:$F,Purchase!$A:$A,Waterfall!$A176,Purchase!$D:$D,Waterfall!$C176,Purchase!$C:$C,Waterfall!FZ$1)</f>
        <v>0</v>
      </c>
      <c r="GA176" s="4">
        <f>SUMIFS(Purchase!$F:$F,Purchase!$A:$A,Waterfall!$A176,Purchase!$D:$D,Waterfall!$C176,Purchase!$C:$C,Waterfall!GA$1)</f>
        <v>0</v>
      </c>
      <c r="GB176" s="4">
        <f>SUMIFS(Purchase!$F:$F,Purchase!$A:$A,Waterfall!$A176,Purchase!$D:$D,Waterfall!$C176,Purchase!$C:$C,Waterfall!GB$1)</f>
        <v>0</v>
      </c>
      <c r="GC176" s="4">
        <f>SUMIFS(Purchase!$F:$F,Purchase!$A:$A,Waterfall!$A176,Purchase!$D:$D,Waterfall!$C176,Purchase!$C:$C,Waterfall!GC$1)</f>
        <v>0</v>
      </c>
      <c r="GD176" s="4">
        <f>SUMIFS(Purchase!$F:$F,Purchase!$A:$A,Waterfall!$A176,Purchase!$D:$D,Waterfall!$C176,Purchase!$C:$C,Waterfall!GD$1)</f>
        <v>0</v>
      </c>
      <c r="GE176" s="4">
        <f>SUMIFS(Purchase!$F:$F,Purchase!$A:$A,Waterfall!$A176,Purchase!$D:$D,Waterfall!$C176,Purchase!$C:$C,Waterfall!GE$1)</f>
        <v>0</v>
      </c>
      <c r="GF176" s="4">
        <f>SUMIFS(Purchase!$F:$F,Purchase!$A:$A,Waterfall!$A176,Purchase!$D:$D,Waterfall!$C176,Purchase!$C:$C,Waterfall!GF$1)</f>
        <v>0</v>
      </c>
      <c r="GG176" s="4">
        <f>SUMIFS(Purchase!$F:$F,Purchase!$A:$A,Waterfall!$A176,Purchase!$D:$D,Waterfall!$C176,Purchase!$C:$C,Waterfall!GG$1)</f>
        <v>0</v>
      </c>
      <c r="GH176" s="4">
        <f>SUMIFS(Purchase!$F:$F,Purchase!$A:$A,Waterfall!$A176,Purchase!$D:$D,Waterfall!$C176,Purchase!$C:$C,Waterfall!GH$1)</f>
        <v>0</v>
      </c>
      <c r="GI176" s="4">
        <f>SUMIFS(Purchase!$F:$F,Purchase!$A:$A,Waterfall!$A176,Purchase!$D:$D,Waterfall!$C176,Purchase!$C:$C,Waterfall!GI$1)</f>
        <v>0</v>
      </c>
    </row>
    <row r="177" spans="1:191" x14ac:dyDescent="0.35">
      <c r="A177" s="8">
        <f t="shared" si="5"/>
        <v>1</v>
      </c>
      <c r="B177" s="2" t="str">
        <f>VLOOKUP($A177,Centers!$B$1:$C$120,2,)</f>
        <v>GATE</v>
      </c>
      <c r="C177" s="3">
        <v>45054</v>
      </c>
      <c r="D177" s="4">
        <f>IF($A177=1,SUM(SUMIFS(Indent!$E:$E,Indent!$C:$C,Waterfall!$C177,Indent!$A:$A,Centers!$A$2),SUMIFS(Indent!$E:$E,Indent!$C:$C,Waterfall!$C177,Indent!$A:$A,Centers!$A$3),SUMIFS(Indent!$E:$E,Indent!$C:$C,Waterfall!$C177,Indent!$A:$A,Centers!$A$4),SUMIFS(Indent!$E:$E,Indent!$C:$C,Waterfall!$C177,Indent!$A:$A,Centers!$A$5),SUMIFS(Indent!$E:$E,Indent!$C:$C,Waterfall!$C177,Indent!$A:$A,Centers!$A$6),SUMIFS(Indent!$E:$E,Indent!$C:$C,Waterfall!$C177,Indent!$A:$A,Centers!$A$7),SUMIFS(Indent!$E:$E,Indent!$C:$C,Waterfall!$C177,Indent!$A:$A,Centers!$A$8)),SUMIFS(Indent!$E:$E,Indent!$C:$C,Waterfall!$C177,Indent!$A:$A,$A177))</f>
        <v>0</v>
      </c>
      <c r="E177" s="4">
        <f>SUMIFS(Purchase!$F:$F,Purchase!$A:$A,Waterfall!$A177,Purchase!$D:$D,Waterfall!$C177,Purchase!$C:$C,Waterfall!E$1)</f>
        <v>0</v>
      </c>
      <c r="F177" s="4">
        <f>SUMIFS(Purchase!$F:$F,Purchase!$A:$A,Waterfall!$A177,Purchase!$D:$D,Waterfall!$C177,Purchase!$C:$C,Waterfall!F$1)</f>
        <v>0</v>
      </c>
      <c r="G177" s="4">
        <f>SUMIFS(Purchase!$F:$F,Purchase!$A:$A,Waterfall!$A177,Purchase!$D:$D,Waterfall!$C177,Purchase!$C:$C,Waterfall!G$1)</f>
        <v>0</v>
      </c>
      <c r="H177" s="4">
        <f>SUMIFS(Purchase!$F:$F,Purchase!$A:$A,Waterfall!$A177,Purchase!$D:$D,Waterfall!$C177,Purchase!$C:$C,Waterfall!H$1)</f>
        <v>0</v>
      </c>
      <c r="I177" s="4">
        <f>SUMIFS(Purchase!$F:$F,Purchase!$A:$A,Waterfall!$A177,Purchase!$D:$D,Waterfall!$C177,Purchase!$C:$C,Waterfall!I$1)</f>
        <v>0</v>
      </c>
      <c r="J177" s="4">
        <f>SUMIFS(Purchase!$F:$F,Purchase!$A:$A,Waterfall!$A177,Purchase!$D:$D,Waterfall!$C177,Purchase!$C:$C,Waterfall!J$1)</f>
        <v>0</v>
      </c>
      <c r="K177" s="4">
        <f>SUMIFS(Purchase!$F:$F,Purchase!$A:$A,Waterfall!$A177,Purchase!$D:$D,Waterfall!$C177,Purchase!$C:$C,Waterfall!K$1)</f>
        <v>0</v>
      </c>
      <c r="L177" s="4">
        <f>SUMIFS(Purchase!$F:$F,Purchase!$A:$A,Waterfall!$A177,Purchase!$D:$D,Waterfall!$C177,Purchase!$C:$C,Waterfall!L$1)</f>
        <v>0</v>
      </c>
      <c r="M177" s="4">
        <f>SUMIFS(Purchase!$F:$F,Purchase!$A:$A,Waterfall!$A177,Purchase!$D:$D,Waterfall!$C177,Purchase!$C:$C,Waterfall!M$1)</f>
        <v>0</v>
      </c>
      <c r="N177" s="4">
        <f>SUMIFS(Purchase!$F:$F,Purchase!$A:$A,Waterfall!$A177,Purchase!$D:$D,Waterfall!$C177,Purchase!$C:$C,Waterfall!N$1)</f>
        <v>0</v>
      </c>
      <c r="O177" s="4">
        <f>SUMIFS(Purchase!$F:$F,Purchase!$A:$A,Waterfall!$A177,Purchase!$D:$D,Waterfall!$C177,Purchase!$C:$C,Waterfall!O$1)</f>
        <v>0</v>
      </c>
      <c r="P177" s="4">
        <f>SUMIFS(Purchase!$F:$F,Purchase!$A:$A,Waterfall!$A177,Purchase!$D:$D,Waterfall!$C177,Purchase!$C:$C,Waterfall!P$1)</f>
        <v>0</v>
      </c>
      <c r="Q177" s="4">
        <f>SUMIFS(Purchase!$F:$F,Purchase!$A:$A,Waterfall!$A177,Purchase!$D:$D,Waterfall!$C177,Purchase!$C:$C,Waterfall!Q$1)</f>
        <v>0</v>
      </c>
      <c r="R177" s="4">
        <f>SUMIFS(Purchase!$F:$F,Purchase!$A:$A,Waterfall!$A177,Purchase!$D:$D,Waterfall!$C177,Purchase!$C:$C,Waterfall!R$1)</f>
        <v>0</v>
      </c>
      <c r="S177" s="4">
        <f>SUMIFS(Purchase!$F:$F,Purchase!$A:$A,Waterfall!$A177,Purchase!$D:$D,Waterfall!$C177,Purchase!$C:$C,Waterfall!S$1)</f>
        <v>0</v>
      </c>
      <c r="T177" s="4">
        <f>SUMIFS(Purchase!$F:$F,Purchase!$A:$A,Waterfall!$A177,Purchase!$D:$D,Waterfall!$C177,Purchase!$C:$C,Waterfall!T$1)</f>
        <v>0</v>
      </c>
      <c r="U177" s="4">
        <f>SUMIFS(Purchase!$F:$F,Purchase!$A:$A,Waterfall!$A177,Purchase!$D:$D,Waterfall!$C177,Purchase!$C:$C,Waterfall!U$1)</f>
        <v>0</v>
      </c>
      <c r="V177" s="4">
        <f>SUMIFS(Purchase!$F:$F,Purchase!$A:$A,Waterfall!$A177,Purchase!$D:$D,Waterfall!$C177,Purchase!$C:$C,Waterfall!V$1)</f>
        <v>0</v>
      </c>
      <c r="W177" s="4">
        <f>SUMIFS(Purchase!$F:$F,Purchase!$A:$A,Waterfall!$A177,Purchase!$D:$D,Waterfall!$C177,Purchase!$C:$C,Waterfall!W$1)</f>
        <v>0</v>
      </c>
      <c r="X177" s="4">
        <f>SUMIFS(Purchase!$F:$F,Purchase!$A:$A,Waterfall!$A177,Purchase!$D:$D,Waterfall!$C177,Purchase!$C:$C,Waterfall!X$1)</f>
        <v>0</v>
      </c>
      <c r="Y177" s="4">
        <f>SUMIFS(Purchase!$F:$F,Purchase!$A:$A,Waterfall!$A177,Purchase!$D:$D,Waterfall!$C177,Purchase!$C:$C,Waterfall!Y$1)</f>
        <v>0</v>
      </c>
      <c r="Z177" s="4">
        <f>SUMIFS(Purchase!$F:$F,Purchase!$A:$A,Waterfall!$A177,Purchase!$D:$D,Waterfall!$C177,Purchase!$C:$C,Waterfall!Z$1)</f>
        <v>0</v>
      </c>
      <c r="AA177" s="4">
        <f>SUMIFS(Purchase!$F:$F,Purchase!$A:$A,Waterfall!$A177,Purchase!$D:$D,Waterfall!$C177,Purchase!$C:$C,Waterfall!AA$1)</f>
        <v>0</v>
      </c>
      <c r="AB177" s="4">
        <f>SUMIFS(Purchase!$F:$F,Purchase!$A:$A,Waterfall!$A177,Purchase!$D:$D,Waterfall!$C177,Purchase!$C:$C,Waterfall!AB$1)</f>
        <v>0</v>
      </c>
      <c r="AC177" s="4">
        <f>SUMIFS(Purchase!$F:$F,Purchase!$A:$A,Waterfall!$A177,Purchase!$D:$D,Waterfall!$C177,Purchase!$C:$C,Waterfall!AC$1)</f>
        <v>0</v>
      </c>
      <c r="AD177" s="4">
        <f>SUMIFS(Purchase!$F:$F,Purchase!$A:$A,Waterfall!$A177,Purchase!$D:$D,Waterfall!$C177,Purchase!$C:$C,Waterfall!AD$1)</f>
        <v>0</v>
      </c>
      <c r="AE177" s="4">
        <f>SUMIFS(Purchase!$F:$F,Purchase!$A:$A,Waterfall!$A177,Purchase!$D:$D,Waterfall!$C177,Purchase!$C:$C,Waterfall!AE$1)</f>
        <v>0</v>
      </c>
      <c r="AF177" s="4">
        <f>SUMIFS(Purchase!$F:$F,Purchase!$A:$A,Waterfall!$A177,Purchase!$D:$D,Waterfall!$C177,Purchase!$C:$C,Waterfall!AF$1)</f>
        <v>0</v>
      </c>
      <c r="AG177" s="4">
        <f>SUMIFS(Purchase!$F:$F,Purchase!$A:$A,Waterfall!$A177,Purchase!$D:$D,Waterfall!$C177,Purchase!$C:$C,Waterfall!AG$1)</f>
        <v>0</v>
      </c>
      <c r="AH177" s="4">
        <f>SUMIFS(Purchase!$F:$F,Purchase!$A:$A,Waterfall!$A177,Purchase!$D:$D,Waterfall!$C177,Purchase!$C:$C,Waterfall!AH$1)</f>
        <v>0</v>
      </c>
      <c r="AI177" s="4">
        <f>SUMIFS(Purchase!$F:$F,Purchase!$A:$A,Waterfall!$A177,Purchase!$D:$D,Waterfall!$C177,Purchase!$C:$C,Waterfall!AI$1)</f>
        <v>0</v>
      </c>
      <c r="AJ177" s="4">
        <f>SUMIFS(Purchase!$F:$F,Purchase!$A:$A,Waterfall!$A177,Purchase!$D:$D,Waterfall!$C177,Purchase!$C:$C,Waterfall!AJ$1)</f>
        <v>0</v>
      </c>
      <c r="AK177" s="4">
        <f>SUMIFS(Purchase!$F:$F,Purchase!$A:$A,Waterfall!$A177,Purchase!$D:$D,Waterfall!$C177,Purchase!$C:$C,Waterfall!AK$1)</f>
        <v>0</v>
      </c>
      <c r="AL177" s="4">
        <f>SUMIFS(Purchase!$F:$F,Purchase!$A:$A,Waterfall!$A177,Purchase!$D:$D,Waterfall!$C177,Purchase!$C:$C,Waterfall!AL$1)</f>
        <v>0</v>
      </c>
      <c r="AM177" s="4">
        <f>SUMIFS(Purchase!$F:$F,Purchase!$A:$A,Waterfall!$A177,Purchase!$D:$D,Waterfall!$C177,Purchase!$C:$C,Waterfall!AM$1)</f>
        <v>0</v>
      </c>
      <c r="AN177" s="4">
        <f>SUMIFS(Purchase!$F:$F,Purchase!$A:$A,Waterfall!$A177,Purchase!$D:$D,Waterfall!$C177,Purchase!$C:$C,Waterfall!AN$1)</f>
        <v>0</v>
      </c>
      <c r="AO177" s="4">
        <f>SUMIFS(Purchase!$F:$F,Purchase!$A:$A,Waterfall!$A177,Purchase!$D:$D,Waterfall!$C177,Purchase!$C:$C,Waterfall!AO$1)</f>
        <v>0</v>
      </c>
      <c r="AP177" s="4">
        <f>SUMIFS(Purchase!$F:$F,Purchase!$A:$A,Waterfall!$A177,Purchase!$D:$D,Waterfall!$C177,Purchase!$C:$C,Waterfall!AP$1)</f>
        <v>0</v>
      </c>
      <c r="AQ177" s="4">
        <f>SUMIFS(Purchase!$F:$F,Purchase!$A:$A,Waterfall!$A177,Purchase!$D:$D,Waterfall!$C177,Purchase!$C:$C,Waterfall!AQ$1)</f>
        <v>0</v>
      </c>
      <c r="AR177" s="4">
        <f>SUMIFS(Purchase!$F:$F,Purchase!$A:$A,Waterfall!$A177,Purchase!$D:$D,Waterfall!$C177,Purchase!$C:$C,Waterfall!AR$1)</f>
        <v>0</v>
      </c>
      <c r="AS177" s="4">
        <f>SUMIFS(Purchase!$F:$F,Purchase!$A:$A,Waterfall!$A177,Purchase!$D:$D,Waterfall!$C177,Purchase!$C:$C,Waterfall!AS$1)</f>
        <v>0</v>
      </c>
      <c r="AT177" s="4">
        <f>SUMIFS(Purchase!$F:$F,Purchase!$A:$A,Waterfall!$A177,Purchase!$D:$D,Waterfall!$C177,Purchase!$C:$C,Waterfall!AT$1)</f>
        <v>0</v>
      </c>
      <c r="AU177" s="4">
        <f>SUMIFS(Purchase!$F:$F,Purchase!$A:$A,Waterfall!$A177,Purchase!$D:$D,Waterfall!$C177,Purchase!$C:$C,Waterfall!AU$1)</f>
        <v>0</v>
      </c>
      <c r="AV177" s="4">
        <f>SUMIFS(Purchase!$F:$F,Purchase!$A:$A,Waterfall!$A177,Purchase!$D:$D,Waterfall!$C177,Purchase!$C:$C,Waterfall!AV$1)</f>
        <v>0</v>
      </c>
      <c r="AW177" s="4">
        <f>SUMIFS(Purchase!$F:$F,Purchase!$A:$A,Waterfall!$A177,Purchase!$D:$D,Waterfall!$C177,Purchase!$C:$C,Waterfall!AW$1)</f>
        <v>0</v>
      </c>
      <c r="AX177" s="4">
        <f>SUMIFS(Purchase!$F:$F,Purchase!$A:$A,Waterfall!$A177,Purchase!$D:$D,Waterfall!$C177,Purchase!$C:$C,Waterfall!AX$1)</f>
        <v>0</v>
      </c>
      <c r="AY177" s="4">
        <f>SUMIFS(Purchase!$F:$F,Purchase!$A:$A,Waterfall!$A177,Purchase!$D:$D,Waterfall!$C177,Purchase!$C:$C,Waterfall!AY$1)</f>
        <v>0</v>
      </c>
      <c r="AZ177" s="4">
        <f>SUMIFS(Purchase!$F:$F,Purchase!$A:$A,Waterfall!$A177,Purchase!$D:$D,Waterfall!$C177,Purchase!$C:$C,Waterfall!AZ$1)</f>
        <v>0</v>
      </c>
      <c r="BA177" s="4">
        <f>SUMIFS(Purchase!$F:$F,Purchase!$A:$A,Waterfall!$A177,Purchase!$D:$D,Waterfall!$C177,Purchase!$C:$C,Waterfall!BA$1)</f>
        <v>0</v>
      </c>
      <c r="BB177" s="4">
        <f>SUMIFS(Purchase!$F:$F,Purchase!$A:$A,Waterfall!$A177,Purchase!$D:$D,Waterfall!$C177,Purchase!$C:$C,Waterfall!BB$1)</f>
        <v>0</v>
      </c>
      <c r="BC177" s="4">
        <f>SUMIFS(Purchase!$F:$F,Purchase!$A:$A,Waterfall!$A177,Purchase!$D:$D,Waterfall!$C177,Purchase!$C:$C,Waterfall!BC$1)</f>
        <v>0</v>
      </c>
      <c r="BD177" s="4">
        <f>SUMIFS(Purchase!$F:$F,Purchase!$A:$A,Waterfall!$A177,Purchase!$D:$D,Waterfall!$C177,Purchase!$C:$C,Waterfall!BD$1)</f>
        <v>0</v>
      </c>
      <c r="BE177" s="4">
        <f>SUMIFS(Purchase!$F:$F,Purchase!$A:$A,Waterfall!$A177,Purchase!$D:$D,Waterfall!$C177,Purchase!$C:$C,Waterfall!BE$1)</f>
        <v>0</v>
      </c>
      <c r="BF177" s="4">
        <f>SUMIFS(Purchase!$F:$F,Purchase!$A:$A,Waterfall!$A177,Purchase!$D:$D,Waterfall!$C177,Purchase!$C:$C,Waterfall!BF$1)</f>
        <v>0</v>
      </c>
      <c r="BG177" s="4">
        <f>SUMIFS(Purchase!$F:$F,Purchase!$A:$A,Waterfall!$A177,Purchase!$D:$D,Waterfall!$C177,Purchase!$C:$C,Waterfall!BG$1)</f>
        <v>0</v>
      </c>
      <c r="BH177" s="4">
        <f>SUMIFS(Purchase!$F:$F,Purchase!$A:$A,Waterfall!$A177,Purchase!$D:$D,Waterfall!$C177,Purchase!$C:$C,Waterfall!BH$1)</f>
        <v>0</v>
      </c>
      <c r="BI177" s="4">
        <f>SUMIFS(Purchase!$F:$F,Purchase!$A:$A,Waterfall!$A177,Purchase!$D:$D,Waterfall!$C177,Purchase!$C:$C,Waterfall!BI$1)</f>
        <v>0</v>
      </c>
      <c r="BJ177" s="4">
        <f>SUMIFS(Purchase!$F:$F,Purchase!$A:$A,Waterfall!$A177,Purchase!$D:$D,Waterfall!$C177,Purchase!$C:$C,Waterfall!BJ$1)</f>
        <v>0</v>
      </c>
      <c r="BK177" s="4">
        <f>SUMIFS(Purchase!$F:$F,Purchase!$A:$A,Waterfall!$A177,Purchase!$D:$D,Waterfall!$C177,Purchase!$C:$C,Waterfall!BK$1)</f>
        <v>0</v>
      </c>
      <c r="BL177" s="4">
        <f>SUMIFS(Purchase!$F:$F,Purchase!$A:$A,Waterfall!$A177,Purchase!$D:$D,Waterfall!$C177,Purchase!$C:$C,Waterfall!BL$1)</f>
        <v>0</v>
      </c>
      <c r="BM177" s="4">
        <f>SUMIFS(Purchase!$F:$F,Purchase!$A:$A,Waterfall!$A177,Purchase!$D:$D,Waterfall!$C177,Purchase!$C:$C,Waterfall!BM$1)</f>
        <v>0</v>
      </c>
      <c r="BN177" s="4">
        <f>SUMIFS(Purchase!$F:$F,Purchase!$A:$A,Waterfall!$A177,Purchase!$D:$D,Waterfall!$C177,Purchase!$C:$C,Waterfall!BN$1)</f>
        <v>0</v>
      </c>
      <c r="BO177" s="4">
        <f>SUMIFS(Purchase!$F:$F,Purchase!$A:$A,Waterfall!$A177,Purchase!$D:$D,Waterfall!$C177,Purchase!$C:$C,Waterfall!BO$1)</f>
        <v>0</v>
      </c>
      <c r="BP177" s="4">
        <f>SUMIFS(Purchase!$F:$F,Purchase!$A:$A,Waterfall!$A177,Purchase!$D:$D,Waterfall!$C177,Purchase!$C:$C,Waterfall!BP$1)</f>
        <v>0</v>
      </c>
      <c r="BQ177" s="4">
        <f>SUMIFS(Purchase!$F:$F,Purchase!$A:$A,Waterfall!$A177,Purchase!$D:$D,Waterfall!$C177,Purchase!$C:$C,Waterfall!BQ$1)</f>
        <v>0</v>
      </c>
      <c r="BR177" s="4">
        <f>SUMIFS(Purchase!$F:$F,Purchase!$A:$A,Waterfall!$A177,Purchase!$D:$D,Waterfall!$C177,Purchase!$C:$C,Waterfall!BR$1)</f>
        <v>0</v>
      </c>
      <c r="BS177" s="4">
        <f>SUMIFS(Purchase!$F:$F,Purchase!$A:$A,Waterfall!$A177,Purchase!$D:$D,Waterfall!$C177,Purchase!$C:$C,Waterfall!BS$1)</f>
        <v>0</v>
      </c>
      <c r="BT177" s="4">
        <f>SUMIFS(Purchase!$F:$F,Purchase!$A:$A,Waterfall!$A177,Purchase!$D:$D,Waterfall!$C177,Purchase!$C:$C,Waterfall!BT$1)</f>
        <v>0</v>
      </c>
      <c r="BU177" s="4">
        <f>SUMIFS(Purchase!$F:$F,Purchase!$A:$A,Waterfall!$A177,Purchase!$D:$D,Waterfall!$C177,Purchase!$C:$C,Waterfall!BU$1)</f>
        <v>0</v>
      </c>
      <c r="BV177" s="4">
        <f>SUMIFS(Purchase!$F:$F,Purchase!$A:$A,Waterfall!$A177,Purchase!$D:$D,Waterfall!$C177,Purchase!$C:$C,Waterfall!BV$1)</f>
        <v>0</v>
      </c>
      <c r="BW177" s="4">
        <f>SUMIFS(Purchase!$F:$F,Purchase!$A:$A,Waterfall!$A177,Purchase!$D:$D,Waterfall!$C177,Purchase!$C:$C,Waterfall!BW$1)</f>
        <v>0</v>
      </c>
      <c r="BX177" s="4">
        <f>SUMIFS(Purchase!$F:$F,Purchase!$A:$A,Waterfall!$A177,Purchase!$D:$D,Waterfall!$C177,Purchase!$C:$C,Waterfall!BX$1)</f>
        <v>0</v>
      </c>
      <c r="BY177" s="4">
        <f>SUMIFS(Purchase!$F:$F,Purchase!$A:$A,Waterfall!$A177,Purchase!$D:$D,Waterfall!$C177,Purchase!$C:$C,Waterfall!BY$1)</f>
        <v>0</v>
      </c>
      <c r="BZ177" s="4">
        <f>SUMIFS(Purchase!$F:$F,Purchase!$A:$A,Waterfall!$A177,Purchase!$D:$D,Waterfall!$C177,Purchase!$C:$C,Waterfall!BZ$1)</f>
        <v>0</v>
      </c>
      <c r="CA177" s="4">
        <f>SUMIFS(Purchase!$F:$F,Purchase!$A:$A,Waterfall!$A177,Purchase!$D:$D,Waterfall!$C177,Purchase!$C:$C,Waterfall!CA$1)</f>
        <v>0</v>
      </c>
      <c r="CB177" s="4">
        <f>SUMIFS(Purchase!$F:$F,Purchase!$A:$A,Waterfall!$A177,Purchase!$D:$D,Waterfall!$C177,Purchase!$C:$C,Waterfall!CB$1)</f>
        <v>0</v>
      </c>
      <c r="CC177" s="4">
        <f>SUMIFS(Purchase!$F:$F,Purchase!$A:$A,Waterfall!$A177,Purchase!$D:$D,Waterfall!$C177,Purchase!$C:$C,Waterfall!CC$1)</f>
        <v>0</v>
      </c>
      <c r="CD177" s="4">
        <f>SUMIFS(Purchase!$F:$F,Purchase!$A:$A,Waterfall!$A177,Purchase!$D:$D,Waterfall!$C177,Purchase!$C:$C,Waterfall!CD$1)</f>
        <v>0</v>
      </c>
      <c r="CE177" s="4">
        <f>SUMIFS(Purchase!$F:$F,Purchase!$A:$A,Waterfall!$A177,Purchase!$D:$D,Waterfall!$C177,Purchase!$C:$C,Waterfall!CE$1)</f>
        <v>0</v>
      </c>
      <c r="CF177" s="4">
        <f>SUMIFS(Purchase!$F:$F,Purchase!$A:$A,Waterfall!$A177,Purchase!$D:$D,Waterfall!$C177,Purchase!$C:$C,Waterfall!CF$1)</f>
        <v>0</v>
      </c>
      <c r="CG177" s="4">
        <f>SUMIFS(Purchase!$F:$F,Purchase!$A:$A,Waterfall!$A177,Purchase!$D:$D,Waterfall!$C177,Purchase!$C:$C,Waterfall!CG$1)</f>
        <v>0</v>
      </c>
      <c r="CH177" s="4">
        <f>SUMIFS(Purchase!$F:$F,Purchase!$A:$A,Waterfall!$A177,Purchase!$D:$D,Waterfall!$C177,Purchase!$C:$C,Waterfall!CH$1)</f>
        <v>0</v>
      </c>
      <c r="CI177" s="4">
        <f>SUMIFS(Purchase!$F:$F,Purchase!$A:$A,Waterfall!$A177,Purchase!$D:$D,Waterfall!$C177,Purchase!$C:$C,Waterfall!CI$1)</f>
        <v>0</v>
      </c>
      <c r="CJ177" s="4">
        <f>SUMIFS(Purchase!$F:$F,Purchase!$A:$A,Waterfall!$A177,Purchase!$D:$D,Waterfall!$C177,Purchase!$C:$C,Waterfall!CJ$1)</f>
        <v>0</v>
      </c>
      <c r="CK177" s="4">
        <f>SUMIFS(Purchase!$F:$F,Purchase!$A:$A,Waterfall!$A177,Purchase!$D:$D,Waterfall!$C177,Purchase!$C:$C,Waterfall!CK$1)</f>
        <v>0</v>
      </c>
      <c r="CL177" s="4">
        <f>SUMIFS(Purchase!$F:$F,Purchase!$A:$A,Waterfall!$A177,Purchase!$D:$D,Waterfall!$C177,Purchase!$C:$C,Waterfall!CL$1)</f>
        <v>0</v>
      </c>
      <c r="CM177" s="4">
        <f>SUMIFS(Purchase!$F:$F,Purchase!$A:$A,Waterfall!$A177,Purchase!$D:$D,Waterfall!$C177,Purchase!$C:$C,Waterfall!CM$1)</f>
        <v>0</v>
      </c>
      <c r="CN177" s="4">
        <f>SUMIFS(Purchase!$F:$F,Purchase!$A:$A,Waterfall!$A177,Purchase!$D:$D,Waterfall!$C177,Purchase!$C:$C,Waterfall!CN$1)</f>
        <v>0</v>
      </c>
      <c r="CO177" s="4">
        <f>SUMIFS(Purchase!$F:$F,Purchase!$A:$A,Waterfall!$A177,Purchase!$D:$D,Waterfall!$C177,Purchase!$C:$C,Waterfall!CO$1)</f>
        <v>0</v>
      </c>
      <c r="CP177" s="4">
        <f>SUMIFS(Purchase!$F:$F,Purchase!$A:$A,Waterfall!$A177,Purchase!$D:$D,Waterfall!$C177,Purchase!$C:$C,Waterfall!CP$1)</f>
        <v>0</v>
      </c>
      <c r="CQ177" s="4">
        <f>SUMIFS(Purchase!$F:$F,Purchase!$A:$A,Waterfall!$A177,Purchase!$D:$D,Waterfall!$C177,Purchase!$C:$C,Waterfall!CQ$1)</f>
        <v>0</v>
      </c>
      <c r="CR177" s="4">
        <f>SUMIFS(Purchase!$F:$F,Purchase!$A:$A,Waterfall!$A177,Purchase!$D:$D,Waterfall!$C177,Purchase!$C:$C,Waterfall!CR$1)</f>
        <v>0</v>
      </c>
      <c r="CS177" s="4">
        <f>SUMIFS(Purchase!$F:$F,Purchase!$A:$A,Waterfall!$A177,Purchase!$D:$D,Waterfall!$C177,Purchase!$C:$C,Waterfall!CS$1)</f>
        <v>0</v>
      </c>
      <c r="CT177" s="4">
        <f>SUMIFS(Purchase!$F:$F,Purchase!$A:$A,Waterfall!$A177,Purchase!$D:$D,Waterfall!$C177,Purchase!$C:$C,Waterfall!CT$1)</f>
        <v>0</v>
      </c>
      <c r="CU177" s="4">
        <f>SUMIFS(Purchase!$F:$F,Purchase!$A:$A,Waterfall!$A177,Purchase!$D:$D,Waterfall!$C177,Purchase!$C:$C,Waterfall!CU$1)</f>
        <v>0</v>
      </c>
      <c r="CV177" s="4">
        <f>SUMIFS(Purchase!$F:$F,Purchase!$A:$A,Waterfall!$A177,Purchase!$D:$D,Waterfall!$C177,Purchase!$C:$C,Waterfall!CV$1)</f>
        <v>0</v>
      </c>
      <c r="CW177" s="4">
        <f>SUMIFS(Purchase!$F:$F,Purchase!$A:$A,Waterfall!$A177,Purchase!$D:$D,Waterfall!$C177,Purchase!$C:$C,Waterfall!CW$1)</f>
        <v>0</v>
      </c>
      <c r="CX177" s="4">
        <f>SUMIFS(Purchase!$F:$F,Purchase!$A:$A,Waterfall!$A177,Purchase!$D:$D,Waterfall!$C177,Purchase!$C:$C,Waterfall!CX$1)</f>
        <v>0</v>
      </c>
      <c r="CY177" s="4">
        <f>SUMIFS(Purchase!$F:$F,Purchase!$A:$A,Waterfall!$A177,Purchase!$D:$D,Waterfall!$C177,Purchase!$C:$C,Waterfall!CY$1)</f>
        <v>0</v>
      </c>
      <c r="CZ177" s="4">
        <f>SUMIFS(Purchase!$F:$F,Purchase!$A:$A,Waterfall!$A177,Purchase!$D:$D,Waterfall!$C177,Purchase!$C:$C,Waterfall!CZ$1)</f>
        <v>0</v>
      </c>
      <c r="DA177" s="4">
        <f>SUMIFS(Purchase!$F:$F,Purchase!$A:$A,Waterfall!$A177,Purchase!$D:$D,Waterfall!$C177,Purchase!$C:$C,Waterfall!DA$1)</f>
        <v>0</v>
      </c>
      <c r="DB177" s="4">
        <f>SUMIFS(Purchase!$F:$F,Purchase!$A:$A,Waterfall!$A177,Purchase!$D:$D,Waterfall!$C177,Purchase!$C:$C,Waterfall!DB$1)</f>
        <v>0</v>
      </c>
      <c r="DC177" s="4">
        <f>SUMIFS(Purchase!$F:$F,Purchase!$A:$A,Waterfall!$A177,Purchase!$D:$D,Waterfall!$C177,Purchase!$C:$C,Waterfall!DC$1)</f>
        <v>0</v>
      </c>
      <c r="DD177" s="4">
        <f>SUMIFS(Purchase!$F:$F,Purchase!$A:$A,Waterfall!$A177,Purchase!$D:$D,Waterfall!$C177,Purchase!$C:$C,Waterfall!DD$1)</f>
        <v>0</v>
      </c>
      <c r="DE177" s="4">
        <f>SUMIFS(Purchase!$F:$F,Purchase!$A:$A,Waterfall!$A177,Purchase!$D:$D,Waterfall!$C177,Purchase!$C:$C,Waterfall!DE$1)</f>
        <v>0</v>
      </c>
      <c r="DF177" s="4">
        <f>SUMIFS(Purchase!$F:$F,Purchase!$A:$A,Waterfall!$A177,Purchase!$D:$D,Waterfall!$C177,Purchase!$C:$C,Waterfall!DF$1)</f>
        <v>0</v>
      </c>
      <c r="DG177" s="4">
        <f>SUMIFS(Purchase!$F:$F,Purchase!$A:$A,Waterfall!$A177,Purchase!$D:$D,Waterfall!$C177,Purchase!$C:$C,Waterfall!DG$1)</f>
        <v>0</v>
      </c>
      <c r="DH177" s="4">
        <f>SUMIFS(Purchase!$F:$F,Purchase!$A:$A,Waterfall!$A177,Purchase!$D:$D,Waterfall!$C177,Purchase!$C:$C,Waterfall!DH$1)</f>
        <v>0</v>
      </c>
      <c r="DI177" s="4">
        <f>SUMIFS(Purchase!$F:$F,Purchase!$A:$A,Waterfall!$A177,Purchase!$D:$D,Waterfall!$C177,Purchase!$C:$C,Waterfall!DI$1)</f>
        <v>0</v>
      </c>
      <c r="DJ177" s="4">
        <f>SUMIFS(Purchase!$F:$F,Purchase!$A:$A,Waterfall!$A177,Purchase!$D:$D,Waterfall!$C177,Purchase!$C:$C,Waterfall!DJ$1)</f>
        <v>0</v>
      </c>
      <c r="DK177" s="4">
        <f>SUMIFS(Purchase!$F:$F,Purchase!$A:$A,Waterfall!$A177,Purchase!$D:$D,Waterfall!$C177,Purchase!$C:$C,Waterfall!DK$1)</f>
        <v>0</v>
      </c>
      <c r="DL177" s="4">
        <f>SUMIFS(Purchase!$F:$F,Purchase!$A:$A,Waterfall!$A177,Purchase!$D:$D,Waterfall!$C177,Purchase!$C:$C,Waterfall!DL$1)</f>
        <v>0</v>
      </c>
      <c r="DM177" s="4">
        <f>SUMIFS(Purchase!$F:$F,Purchase!$A:$A,Waterfall!$A177,Purchase!$D:$D,Waterfall!$C177,Purchase!$C:$C,Waterfall!DM$1)</f>
        <v>0</v>
      </c>
      <c r="DN177" s="4">
        <f>SUMIFS(Purchase!$F:$F,Purchase!$A:$A,Waterfall!$A177,Purchase!$D:$D,Waterfall!$C177,Purchase!$C:$C,Waterfall!DN$1)</f>
        <v>0</v>
      </c>
      <c r="DO177" s="4">
        <f>SUMIFS(Purchase!$F:$F,Purchase!$A:$A,Waterfall!$A177,Purchase!$D:$D,Waterfall!$C177,Purchase!$C:$C,Waterfall!DO$1)</f>
        <v>0</v>
      </c>
      <c r="DP177" s="4">
        <f>SUMIFS(Purchase!$F:$F,Purchase!$A:$A,Waterfall!$A177,Purchase!$D:$D,Waterfall!$C177,Purchase!$C:$C,Waterfall!DP$1)</f>
        <v>0</v>
      </c>
      <c r="DQ177" s="4">
        <f>SUMIFS(Purchase!$F:$F,Purchase!$A:$A,Waterfall!$A177,Purchase!$D:$D,Waterfall!$C177,Purchase!$C:$C,Waterfall!DQ$1)</f>
        <v>0</v>
      </c>
      <c r="DR177" s="4">
        <f>SUMIFS(Purchase!$F:$F,Purchase!$A:$A,Waterfall!$A177,Purchase!$D:$D,Waterfall!$C177,Purchase!$C:$C,Waterfall!DR$1)</f>
        <v>0</v>
      </c>
      <c r="DS177" s="4">
        <f>SUMIFS(Purchase!$F:$F,Purchase!$A:$A,Waterfall!$A177,Purchase!$D:$D,Waterfall!$C177,Purchase!$C:$C,Waterfall!DS$1)</f>
        <v>0</v>
      </c>
      <c r="DT177" s="4">
        <f>SUMIFS(Purchase!$F:$F,Purchase!$A:$A,Waterfall!$A177,Purchase!$D:$D,Waterfall!$C177,Purchase!$C:$C,Waterfall!DT$1)</f>
        <v>0</v>
      </c>
      <c r="DU177" s="4">
        <f>SUMIFS(Purchase!$F:$F,Purchase!$A:$A,Waterfall!$A177,Purchase!$D:$D,Waterfall!$C177,Purchase!$C:$C,Waterfall!DU$1)</f>
        <v>0</v>
      </c>
      <c r="DV177" s="4">
        <f>SUMIFS(Purchase!$F:$F,Purchase!$A:$A,Waterfall!$A177,Purchase!$D:$D,Waterfall!$C177,Purchase!$C:$C,Waterfall!DV$1)</f>
        <v>0</v>
      </c>
      <c r="DW177" s="4">
        <f>SUMIFS(Purchase!$F:$F,Purchase!$A:$A,Waterfall!$A177,Purchase!$D:$D,Waterfall!$C177,Purchase!$C:$C,Waterfall!DW$1)</f>
        <v>0</v>
      </c>
      <c r="DX177" s="4">
        <f>SUMIFS(Purchase!$F:$F,Purchase!$A:$A,Waterfall!$A177,Purchase!$D:$D,Waterfall!$C177,Purchase!$C:$C,Waterfall!DX$1)</f>
        <v>0</v>
      </c>
      <c r="DY177" s="4">
        <f>SUMIFS(Purchase!$F:$F,Purchase!$A:$A,Waterfall!$A177,Purchase!$D:$D,Waterfall!$C177,Purchase!$C:$C,Waterfall!DY$1)</f>
        <v>0</v>
      </c>
      <c r="DZ177" s="4">
        <f>SUMIFS(Purchase!$F:$F,Purchase!$A:$A,Waterfall!$A177,Purchase!$D:$D,Waterfall!$C177,Purchase!$C:$C,Waterfall!DZ$1)</f>
        <v>0</v>
      </c>
      <c r="EA177" s="4">
        <f>SUMIFS(Purchase!$F:$F,Purchase!$A:$A,Waterfall!$A177,Purchase!$D:$D,Waterfall!$C177,Purchase!$C:$C,Waterfall!EA$1)</f>
        <v>0</v>
      </c>
      <c r="EB177" s="4">
        <f>SUMIFS(Purchase!$F:$F,Purchase!$A:$A,Waterfall!$A177,Purchase!$D:$D,Waterfall!$C177,Purchase!$C:$C,Waterfall!EB$1)</f>
        <v>0</v>
      </c>
      <c r="EC177" s="4">
        <f>SUMIFS(Purchase!$F:$F,Purchase!$A:$A,Waterfall!$A177,Purchase!$D:$D,Waterfall!$C177,Purchase!$C:$C,Waterfall!EC$1)</f>
        <v>0</v>
      </c>
      <c r="ED177" s="4">
        <f>SUMIFS(Purchase!$F:$F,Purchase!$A:$A,Waterfall!$A177,Purchase!$D:$D,Waterfall!$C177,Purchase!$C:$C,Waterfall!ED$1)</f>
        <v>0</v>
      </c>
      <c r="EE177" s="4">
        <f>SUMIFS(Purchase!$F:$F,Purchase!$A:$A,Waterfall!$A177,Purchase!$D:$D,Waterfall!$C177,Purchase!$C:$C,Waterfall!EE$1)</f>
        <v>0</v>
      </c>
      <c r="EF177" s="4">
        <f>SUMIFS(Purchase!$F:$F,Purchase!$A:$A,Waterfall!$A177,Purchase!$D:$D,Waterfall!$C177,Purchase!$C:$C,Waterfall!EF$1)</f>
        <v>0</v>
      </c>
      <c r="EG177" s="4">
        <f>SUMIFS(Purchase!$F:$F,Purchase!$A:$A,Waterfall!$A177,Purchase!$D:$D,Waterfall!$C177,Purchase!$C:$C,Waterfall!EG$1)</f>
        <v>0</v>
      </c>
      <c r="EH177" s="4">
        <f>SUMIFS(Purchase!$F:$F,Purchase!$A:$A,Waterfall!$A177,Purchase!$D:$D,Waterfall!$C177,Purchase!$C:$C,Waterfall!EH$1)</f>
        <v>0</v>
      </c>
      <c r="EI177" s="4">
        <f>SUMIFS(Purchase!$F:$F,Purchase!$A:$A,Waterfall!$A177,Purchase!$D:$D,Waterfall!$C177,Purchase!$C:$C,Waterfall!EI$1)</f>
        <v>0</v>
      </c>
      <c r="EJ177" s="4">
        <f>SUMIFS(Purchase!$F:$F,Purchase!$A:$A,Waterfall!$A177,Purchase!$D:$D,Waterfall!$C177,Purchase!$C:$C,Waterfall!EJ$1)</f>
        <v>0</v>
      </c>
      <c r="EK177" s="4">
        <f>SUMIFS(Purchase!$F:$F,Purchase!$A:$A,Waterfall!$A177,Purchase!$D:$D,Waterfall!$C177,Purchase!$C:$C,Waterfall!EK$1)</f>
        <v>0</v>
      </c>
      <c r="EL177" s="4">
        <f>SUMIFS(Purchase!$F:$F,Purchase!$A:$A,Waterfall!$A177,Purchase!$D:$D,Waterfall!$C177,Purchase!$C:$C,Waterfall!EL$1)</f>
        <v>0</v>
      </c>
      <c r="EM177" s="4">
        <f>SUMIFS(Purchase!$F:$F,Purchase!$A:$A,Waterfall!$A177,Purchase!$D:$D,Waterfall!$C177,Purchase!$C:$C,Waterfall!EM$1)</f>
        <v>0</v>
      </c>
      <c r="EN177" s="4">
        <f>SUMIFS(Purchase!$F:$F,Purchase!$A:$A,Waterfall!$A177,Purchase!$D:$D,Waterfall!$C177,Purchase!$C:$C,Waterfall!EN$1)</f>
        <v>0</v>
      </c>
      <c r="EO177" s="4">
        <f>SUMIFS(Purchase!$F:$F,Purchase!$A:$A,Waterfall!$A177,Purchase!$D:$D,Waterfall!$C177,Purchase!$C:$C,Waterfall!EO$1)</f>
        <v>0</v>
      </c>
      <c r="EP177" s="4">
        <f>SUMIFS(Purchase!$F:$F,Purchase!$A:$A,Waterfall!$A177,Purchase!$D:$D,Waterfall!$C177,Purchase!$C:$C,Waterfall!EP$1)</f>
        <v>0</v>
      </c>
      <c r="EQ177" s="4">
        <f>SUMIFS(Purchase!$F:$F,Purchase!$A:$A,Waterfall!$A177,Purchase!$D:$D,Waterfall!$C177,Purchase!$C:$C,Waterfall!EQ$1)</f>
        <v>0</v>
      </c>
      <c r="ER177" s="4">
        <f>SUMIFS(Purchase!$F:$F,Purchase!$A:$A,Waterfall!$A177,Purchase!$D:$D,Waterfall!$C177,Purchase!$C:$C,Waterfall!ER$1)</f>
        <v>0</v>
      </c>
      <c r="ES177" s="4">
        <f>SUMIFS(Purchase!$F:$F,Purchase!$A:$A,Waterfall!$A177,Purchase!$D:$D,Waterfall!$C177,Purchase!$C:$C,Waterfall!ES$1)</f>
        <v>0</v>
      </c>
      <c r="ET177" s="4">
        <f>SUMIFS(Purchase!$F:$F,Purchase!$A:$A,Waterfall!$A177,Purchase!$D:$D,Waterfall!$C177,Purchase!$C:$C,Waterfall!ET$1)</f>
        <v>0</v>
      </c>
      <c r="EU177" s="4">
        <f>SUMIFS(Purchase!$F:$F,Purchase!$A:$A,Waterfall!$A177,Purchase!$D:$D,Waterfall!$C177,Purchase!$C:$C,Waterfall!EU$1)</f>
        <v>0</v>
      </c>
      <c r="EV177" s="4">
        <f>SUMIFS(Purchase!$F:$F,Purchase!$A:$A,Waterfall!$A177,Purchase!$D:$D,Waterfall!$C177,Purchase!$C:$C,Waterfall!EV$1)</f>
        <v>0</v>
      </c>
      <c r="EW177" s="4">
        <f>SUMIFS(Purchase!$F:$F,Purchase!$A:$A,Waterfall!$A177,Purchase!$D:$D,Waterfall!$C177,Purchase!$C:$C,Waterfall!EW$1)</f>
        <v>0</v>
      </c>
      <c r="EX177" s="4">
        <f>SUMIFS(Purchase!$F:$F,Purchase!$A:$A,Waterfall!$A177,Purchase!$D:$D,Waterfall!$C177,Purchase!$C:$C,Waterfall!EX$1)</f>
        <v>0</v>
      </c>
      <c r="EY177" s="4">
        <f>SUMIFS(Purchase!$F:$F,Purchase!$A:$A,Waterfall!$A177,Purchase!$D:$D,Waterfall!$C177,Purchase!$C:$C,Waterfall!EY$1)</f>
        <v>0</v>
      </c>
      <c r="EZ177" s="4">
        <f>SUMIFS(Purchase!$F:$F,Purchase!$A:$A,Waterfall!$A177,Purchase!$D:$D,Waterfall!$C177,Purchase!$C:$C,Waterfall!EZ$1)</f>
        <v>0</v>
      </c>
      <c r="FA177" s="4">
        <f>SUMIFS(Purchase!$F:$F,Purchase!$A:$A,Waterfall!$A177,Purchase!$D:$D,Waterfall!$C177,Purchase!$C:$C,Waterfall!FA$1)</f>
        <v>0</v>
      </c>
      <c r="FB177" s="4">
        <f>SUMIFS(Purchase!$F:$F,Purchase!$A:$A,Waterfall!$A177,Purchase!$D:$D,Waterfall!$C177,Purchase!$C:$C,Waterfall!FB$1)</f>
        <v>0</v>
      </c>
      <c r="FC177" s="4">
        <f>SUMIFS(Purchase!$F:$F,Purchase!$A:$A,Waterfall!$A177,Purchase!$D:$D,Waterfall!$C177,Purchase!$C:$C,Waterfall!FC$1)</f>
        <v>0</v>
      </c>
      <c r="FD177" s="4">
        <f>SUMIFS(Purchase!$F:$F,Purchase!$A:$A,Waterfall!$A177,Purchase!$D:$D,Waterfall!$C177,Purchase!$C:$C,Waterfall!FD$1)</f>
        <v>0</v>
      </c>
      <c r="FE177" s="4">
        <f>SUMIFS(Purchase!$F:$F,Purchase!$A:$A,Waterfall!$A177,Purchase!$D:$D,Waterfall!$C177,Purchase!$C:$C,Waterfall!FE$1)</f>
        <v>0</v>
      </c>
      <c r="FF177" s="4">
        <f>SUMIFS(Purchase!$F:$F,Purchase!$A:$A,Waterfall!$A177,Purchase!$D:$D,Waterfall!$C177,Purchase!$C:$C,Waterfall!FF$1)</f>
        <v>0</v>
      </c>
      <c r="FG177" s="4">
        <f>SUMIFS(Purchase!$F:$F,Purchase!$A:$A,Waterfall!$A177,Purchase!$D:$D,Waterfall!$C177,Purchase!$C:$C,Waterfall!FG$1)</f>
        <v>0</v>
      </c>
      <c r="FH177" s="4">
        <f>SUMIFS(Purchase!$F:$F,Purchase!$A:$A,Waterfall!$A177,Purchase!$D:$D,Waterfall!$C177,Purchase!$C:$C,Waterfall!FH$1)</f>
        <v>0</v>
      </c>
      <c r="FI177" s="4">
        <f>SUMIFS(Purchase!$F:$F,Purchase!$A:$A,Waterfall!$A177,Purchase!$D:$D,Waterfall!$C177,Purchase!$C:$C,Waterfall!FI$1)</f>
        <v>0</v>
      </c>
      <c r="FJ177" s="4">
        <f>SUMIFS(Purchase!$F:$F,Purchase!$A:$A,Waterfall!$A177,Purchase!$D:$D,Waterfall!$C177,Purchase!$C:$C,Waterfall!FJ$1)</f>
        <v>0</v>
      </c>
      <c r="FK177" s="4">
        <f>SUMIFS(Purchase!$F:$F,Purchase!$A:$A,Waterfall!$A177,Purchase!$D:$D,Waterfall!$C177,Purchase!$C:$C,Waterfall!FK$1)</f>
        <v>0</v>
      </c>
      <c r="FL177" s="4">
        <f>SUMIFS(Purchase!$F:$F,Purchase!$A:$A,Waterfall!$A177,Purchase!$D:$D,Waterfall!$C177,Purchase!$C:$C,Waterfall!FL$1)</f>
        <v>0</v>
      </c>
      <c r="FM177" s="4">
        <f>SUMIFS(Purchase!$F:$F,Purchase!$A:$A,Waterfall!$A177,Purchase!$D:$D,Waterfall!$C177,Purchase!$C:$C,Waterfall!FM$1)</f>
        <v>0</v>
      </c>
      <c r="FN177" s="4">
        <f>SUMIFS(Purchase!$F:$F,Purchase!$A:$A,Waterfall!$A177,Purchase!$D:$D,Waterfall!$C177,Purchase!$C:$C,Waterfall!FN$1)</f>
        <v>0</v>
      </c>
      <c r="FO177" s="4">
        <f>SUMIFS(Purchase!$F:$F,Purchase!$A:$A,Waterfall!$A177,Purchase!$D:$D,Waterfall!$C177,Purchase!$C:$C,Waterfall!FO$1)</f>
        <v>0</v>
      </c>
      <c r="FP177" s="4">
        <f>SUMIFS(Purchase!$F:$F,Purchase!$A:$A,Waterfall!$A177,Purchase!$D:$D,Waterfall!$C177,Purchase!$C:$C,Waterfall!FP$1)</f>
        <v>0</v>
      </c>
      <c r="FQ177" s="4">
        <f>SUMIFS(Purchase!$F:$F,Purchase!$A:$A,Waterfall!$A177,Purchase!$D:$D,Waterfall!$C177,Purchase!$C:$C,Waterfall!FQ$1)</f>
        <v>0</v>
      </c>
      <c r="FR177" s="4">
        <f>SUMIFS(Purchase!$F:$F,Purchase!$A:$A,Waterfall!$A177,Purchase!$D:$D,Waterfall!$C177,Purchase!$C:$C,Waterfall!FR$1)</f>
        <v>0</v>
      </c>
      <c r="FS177" s="4">
        <f>SUMIFS(Purchase!$F:$F,Purchase!$A:$A,Waterfall!$A177,Purchase!$D:$D,Waterfall!$C177,Purchase!$C:$C,Waterfall!FS$1)</f>
        <v>0</v>
      </c>
      <c r="FT177" s="4">
        <f>SUMIFS(Purchase!$F:$F,Purchase!$A:$A,Waterfall!$A177,Purchase!$D:$D,Waterfall!$C177,Purchase!$C:$C,Waterfall!FT$1)</f>
        <v>0</v>
      </c>
      <c r="FU177" s="4">
        <f>SUMIFS(Purchase!$F:$F,Purchase!$A:$A,Waterfall!$A177,Purchase!$D:$D,Waterfall!$C177,Purchase!$C:$C,Waterfall!FU$1)</f>
        <v>0</v>
      </c>
      <c r="FV177" s="4">
        <f>SUMIFS(Purchase!$F:$F,Purchase!$A:$A,Waterfall!$A177,Purchase!$D:$D,Waterfall!$C177,Purchase!$C:$C,Waterfall!FV$1)</f>
        <v>0</v>
      </c>
      <c r="FW177" s="4">
        <f>SUMIFS(Purchase!$F:$F,Purchase!$A:$A,Waterfall!$A177,Purchase!$D:$D,Waterfall!$C177,Purchase!$C:$C,Waterfall!FW$1)</f>
        <v>0</v>
      </c>
      <c r="FX177" s="4">
        <f>SUMIFS(Purchase!$F:$F,Purchase!$A:$A,Waterfall!$A177,Purchase!$D:$D,Waterfall!$C177,Purchase!$C:$C,Waterfall!FX$1)</f>
        <v>0</v>
      </c>
      <c r="FY177" s="4">
        <f>SUMIFS(Purchase!$F:$F,Purchase!$A:$A,Waterfall!$A177,Purchase!$D:$D,Waterfall!$C177,Purchase!$C:$C,Waterfall!FY$1)</f>
        <v>0</v>
      </c>
      <c r="FZ177" s="4">
        <f>SUMIFS(Purchase!$F:$F,Purchase!$A:$A,Waterfall!$A177,Purchase!$D:$D,Waterfall!$C177,Purchase!$C:$C,Waterfall!FZ$1)</f>
        <v>0</v>
      </c>
      <c r="GA177" s="4">
        <f>SUMIFS(Purchase!$F:$F,Purchase!$A:$A,Waterfall!$A177,Purchase!$D:$D,Waterfall!$C177,Purchase!$C:$C,Waterfall!GA$1)</f>
        <v>0</v>
      </c>
      <c r="GB177" s="4">
        <f>SUMIFS(Purchase!$F:$F,Purchase!$A:$A,Waterfall!$A177,Purchase!$D:$D,Waterfall!$C177,Purchase!$C:$C,Waterfall!GB$1)</f>
        <v>0</v>
      </c>
      <c r="GC177" s="4">
        <f>SUMIFS(Purchase!$F:$F,Purchase!$A:$A,Waterfall!$A177,Purchase!$D:$D,Waterfall!$C177,Purchase!$C:$C,Waterfall!GC$1)</f>
        <v>0</v>
      </c>
      <c r="GD177" s="4">
        <f>SUMIFS(Purchase!$F:$F,Purchase!$A:$A,Waterfall!$A177,Purchase!$D:$D,Waterfall!$C177,Purchase!$C:$C,Waterfall!GD$1)</f>
        <v>0</v>
      </c>
      <c r="GE177" s="4">
        <f>SUMIFS(Purchase!$F:$F,Purchase!$A:$A,Waterfall!$A177,Purchase!$D:$D,Waterfall!$C177,Purchase!$C:$C,Waterfall!GE$1)</f>
        <v>0</v>
      </c>
      <c r="GF177" s="4">
        <f>SUMIFS(Purchase!$F:$F,Purchase!$A:$A,Waterfall!$A177,Purchase!$D:$D,Waterfall!$C177,Purchase!$C:$C,Waterfall!GF$1)</f>
        <v>0</v>
      </c>
      <c r="GG177" s="4">
        <f>SUMIFS(Purchase!$F:$F,Purchase!$A:$A,Waterfall!$A177,Purchase!$D:$D,Waterfall!$C177,Purchase!$C:$C,Waterfall!GG$1)</f>
        <v>0</v>
      </c>
      <c r="GH177" s="4">
        <f>SUMIFS(Purchase!$F:$F,Purchase!$A:$A,Waterfall!$A177,Purchase!$D:$D,Waterfall!$C177,Purchase!$C:$C,Waterfall!GH$1)</f>
        <v>0</v>
      </c>
      <c r="GI177" s="4">
        <f>SUMIFS(Purchase!$F:$F,Purchase!$A:$A,Waterfall!$A177,Purchase!$D:$D,Waterfall!$C177,Purchase!$C:$C,Waterfall!GI$1)</f>
        <v>0</v>
      </c>
    </row>
    <row r="178" spans="1:191" x14ac:dyDescent="0.35">
      <c r="A178" s="8">
        <f t="shared" si="5"/>
        <v>1</v>
      </c>
      <c r="B178" s="2" t="str">
        <f>VLOOKUP($A178,Centers!$B$1:$C$120,2,)</f>
        <v>GATE</v>
      </c>
      <c r="C178" s="3">
        <v>45055</v>
      </c>
      <c r="D178" s="4">
        <f>IF($A178=1,SUM(SUMIFS(Indent!$E:$E,Indent!$C:$C,Waterfall!$C178,Indent!$A:$A,Centers!$A$2),SUMIFS(Indent!$E:$E,Indent!$C:$C,Waterfall!$C178,Indent!$A:$A,Centers!$A$3),SUMIFS(Indent!$E:$E,Indent!$C:$C,Waterfall!$C178,Indent!$A:$A,Centers!$A$4),SUMIFS(Indent!$E:$E,Indent!$C:$C,Waterfall!$C178,Indent!$A:$A,Centers!$A$5),SUMIFS(Indent!$E:$E,Indent!$C:$C,Waterfall!$C178,Indent!$A:$A,Centers!$A$6),SUMIFS(Indent!$E:$E,Indent!$C:$C,Waterfall!$C178,Indent!$A:$A,Centers!$A$7),SUMIFS(Indent!$E:$E,Indent!$C:$C,Waterfall!$C178,Indent!$A:$A,Centers!$A$8)),SUMIFS(Indent!$E:$E,Indent!$C:$C,Waterfall!$C178,Indent!$A:$A,$A178))</f>
        <v>0</v>
      </c>
      <c r="E178" s="4">
        <f>SUMIFS(Purchase!$F:$F,Purchase!$A:$A,Waterfall!$A178,Purchase!$D:$D,Waterfall!$C178,Purchase!$C:$C,Waterfall!E$1)</f>
        <v>0</v>
      </c>
      <c r="F178" s="4">
        <f>SUMIFS(Purchase!$F:$F,Purchase!$A:$A,Waterfall!$A178,Purchase!$D:$D,Waterfall!$C178,Purchase!$C:$C,Waterfall!F$1)</f>
        <v>0</v>
      </c>
      <c r="G178" s="4">
        <f>SUMIFS(Purchase!$F:$F,Purchase!$A:$A,Waterfall!$A178,Purchase!$D:$D,Waterfall!$C178,Purchase!$C:$C,Waterfall!G$1)</f>
        <v>0</v>
      </c>
      <c r="H178" s="4">
        <f>SUMIFS(Purchase!$F:$F,Purchase!$A:$A,Waterfall!$A178,Purchase!$D:$D,Waterfall!$C178,Purchase!$C:$C,Waterfall!H$1)</f>
        <v>0</v>
      </c>
      <c r="I178" s="4">
        <f>SUMIFS(Purchase!$F:$F,Purchase!$A:$A,Waterfall!$A178,Purchase!$D:$D,Waterfall!$C178,Purchase!$C:$C,Waterfall!I$1)</f>
        <v>0</v>
      </c>
      <c r="J178" s="4">
        <f>SUMIFS(Purchase!$F:$F,Purchase!$A:$A,Waterfall!$A178,Purchase!$D:$D,Waterfall!$C178,Purchase!$C:$C,Waterfall!J$1)</f>
        <v>0</v>
      </c>
      <c r="K178" s="4">
        <f>SUMIFS(Purchase!$F:$F,Purchase!$A:$A,Waterfall!$A178,Purchase!$D:$D,Waterfall!$C178,Purchase!$C:$C,Waterfall!K$1)</f>
        <v>0</v>
      </c>
      <c r="L178" s="4">
        <f>SUMIFS(Purchase!$F:$F,Purchase!$A:$A,Waterfall!$A178,Purchase!$D:$D,Waterfall!$C178,Purchase!$C:$C,Waterfall!L$1)</f>
        <v>0</v>
      </c>
      <c r="M178" s="4">
        <f>SUMIFS(Purchase!$F:$F,Purchase!$A:$A,Waterfall!$A178,Purchase!$D:$D,Waterfall!$C178,Purchase!$C:$C,Waterfall!M$1)</f>
        <v>0</v>
      </c>
      <c r="N178" s="4">
        <f>SUMIFS(Purchase!$F:$F,Purchase!$A:$A,Waterfall!$A178,Purchase!$D:$D,Waterfall!$C178,Purchase!$C:$C,Waterfall!N$1)</f>
        <v>0</v>
      </c>
      <c r="O178" s="4">
        <f>SUMIFS(Purchase!$F:$F,Purchase!$A:$A,Waterfall!$A178,Purchase!$D:$D,Waterfall!$C178,Purchase!$C:$C,Waterfall!O$1)</f>
        <v>0</v>
      </c>
      <c r="P178" s="4">
        <f>SUMIFS(Purchase!$F:$F,Purchase!$A:$A,Waterfall!$A178,Purchase!$D:$D,Waterfall!$C178,Purchase!$C:$C,Waterfall!P$1)</f>
        <v>0</v>
      </c>
      <c r="Q178" s="4">
        <f>SUMIFS(Purchase!$F:$F,Purchase!$A:$A,Waterfall!$A178,Purchase!$D:$D,Waterfall!$C178,Purchase!$C:$C,Waterfall!Q$1)</f>
        <v>0</v>
      </c>
      <c r="R178" s="4">
        <f>SUMIFS(Purchase!$F:$F,Purchase!$A:$A,Waterfall!$A178,Purchase!$D:$D,Waterfall!$C178,Purchase!$C:$C,Waterfall!R$1)</f>
        <v>0</v>
      </c>
      <c r="S178" s="4">
        <f>SUMIFS(Purchase!$F:$F,Purchase!$A:$A,Waterfall!$A178,Purchase!$D:$D,Waterfall!$C178,Purchase!$C:$C,Waterfall!S$1)</f>
        <v>0</v>
      </c>
      <c r="T178" s="4">
        <f>SUMIFS(Purchase!$F:$F,Purchase!$A:$A,Waterfall!$A178,Purchase!$D:$D,Waterfall!$C178,Purchase!$C:$C,Waterfall!T$1)</f>
        <v>0</v>
      </c>
      <c r="U178" s="4">
        <f>SUMIFS(Purchase!$F:$F,Purchase!$A:$A,Waterfall!$A178,Purchase!$D:$D,Waterfall!$C178,Purchase!$C:$C,Waterfall!U$1)</f>
        <v>0</v>
      </c>
      <c r="V178" s="4">
        <f>SUMIFS(Purchase!$F:$F,Purchase!$A:$A,Waterfall!$A178,Purchase!$D:$D,Waterfall!$C178,Purchase!$C:$C,Waterfall!V$1)</f>
        <v>0</v>
      </c>
      <c r="W178" s="4">
        <f>SUMIFS(Purchase!$F:$F,Purchase!$A:$A,Waterfall!$A178,Purchase!$D:$D,Waterfall!$C178,Purchase!$C:$C,Waterfall!W$1)</f>
        <v>0</v>
      </c>
      <c r="X178" s="4">
        <f>SUMIFS(Purchase!$F:$F,Purchase!$A:$A,Waterfall!$A178,Purchase!$D:$D,Waterfall!$C178,Purchase!$C:$C,Waterfall!X$1)</f>
        <v>0</v>
      </c>
      <c r="Y178" s="4">
        <f>SUMIFS(Purchase!$F:$F,Purchase!$A:$A,Waterfall!$A178,Purchase!$D:$D,Waterfall!$C178,Purchase!$C:$C,Waterfall!Y$1)</f>
        <v>0</v>
      </c>
      <c r="Z178" s="4">
        <f>SUMIFS(Purchase!$F:$F,Purchase!$A:$A,Waterfall!$A178,Purchase!$D:$D,Waterfall!$C178,Purchase!$C:$C,Waterfall!Z$1)</f>
        <v>0</v>
      </c>
      <c r="AA178" s="4">
        <f>SUMIFS(Purchase!$F:$F,Purchase!$A:$A,Waterfall!$A178,Purchase!$D:$D,Waterfall!$C178,Purchase!$C:$C,Waterfall!AA$1)</f>
        <v>0</v>
      </c>
      <c r="AB178" s="4">
        <f>SUMIFS(Purchase!$F:$F,Purchase!$A:$A,Waterfall!$A178,Purchase!$D:$D,Waterfall!$C178,Purchase!$C:$C,Waterfall!AB$1)</f>
        <v>0</v>
      </c>
      <c r="AC178" s="4">
        <f>SUMIFS(Purchase!$F:$F,Purchase!$A:$A,Waterfall!$A178,Purchase!$D:$D,Waterfall!$C178,Purchase!$C:$C,Waterfall!AC$1)</f>
        <v>0</v>
      </c>
      <c r="AD178" s="4">
        <f>SUMIFS(Purchase!$F:$F,Purchase!$A:$A,Waterfall!$A178,Purchase!$D:$D,Waterfall!$C178,Purchase!$C:$C,Waterfall!AD$1)</f>
        <v>0</v>
      </c>
      <c r="AE178" s="4">
        <f>SUMIFS(Purchase!$F:$F,Purchase!$A:$A,Waterfall!$A178,Purchase!$D:$D,Waterfall!$C178,Purchase!$C:$C,Waterfall!AE$1)</f>
        <v>0</v>
      </c>
      <c r="AF178" s="4">
        <f>SUMIFS(Purchase!$F:$F,Purchase!$A:$A,Waterfall!$A178,Purchase!$D:$D,Waterfall!$C178,Purchase!$C:$C,Waterfall!AF$1)</f>
        <v>0</v>
      </c>
      <c r="AG178" s="4">
        <f>SUMIFS(Purchase!$F:$F,Purchase!$A:$A,Waterfall!$A178,Purchase!$D:$D,Waterfall!$C178,Purchase!$C:$C,Waterfall!AG$1)</f>
        <v>0</v>
      </c>
      <c r="AH178" s="4">
        <f>SUMIFS(Purchase!$F:$F,Purchase!$A:$A,Waterfall!$A178,Purchase!$D:$D,Waterfall!$C178,Purchase!$C:$C,Waterfall!AH$1)</f>
        <v>0</v>
      </c>
      <c r="AI178" s="4">
        <f>SUMIFS(Purchase!$F:$F,Purchase!$A:$A,Waterfall!$A178,Purchase!$D:$D,Waterfall!$C178,Purchase!$C:$C,Waterfall!AI$1)</f>
        <v>0</v>
      </c>
      <c r="AJ178" s="4">
        <f>SUMIFS(Purchase!$F:$F,Purchase!$A:$A,Waterfall!$A178,Purchase!$D:$D,Waterfall!$C178,Purchase!$C:$C,Waterfall!AJ$1)</f>
        <v>0</v>
      </c>
      <c r="AK178" s="4">
        <f>SUMIFS(Purchase!$F:$F,Purchase!$A:$A,Waterfall!$A178,Purchase!$D:$D,Waterfall!$C178,Purchase!$C:$C,Waterfall!AK$1)</f>
        <v>0</v>
      </c>
      <c r="AL178" s="4">
        <f>SUMIFS(Purchase!$F:$F,Purchase!$A:$A,Waterfall!$A178,Purchase!$D:$D,Waterfall!$C178,Purchase!$C:$C,Waterfall!AL$1)</f>
        <v>0</v>
      </c>
      <c r="AM178" s="4">
        <f>SUMIFS(Purchase!$F:$F,Purchase!$A:$A,Waterfall!$A178,Purchase!$D:$D,Waterfall!$C178,Purchase!$C:$C,Waterfall!AM$1)</f>
        <v>0</v>
      </c>
      <c r="AN178" s="4">
        <f>SUMIFS(Purchase!$F:$F,Purchase!$A:$A,Waterfall!$A178,Purchase!$D:$D,Waterfall!$C178,Purchase!$C:$C,Waterfall!AN$1)</f>
        <v>0</v>
      </c>
      <c r="AO178" s="4">
        <f>SUMIFS(Purchase!$F:$F,Purchase!$A:$A,Waterfall!$A178,Purchase!$D:$D,Waterfall!$C178,Purchase!$C:$C,Waterfall!AO$1)</f>
        <v>0</v>
      </c>
      <c r="AP178" s="4">
        <f>SUMIFS(Purchase!$F:$F,Purchase!$A:$A,Waterfall!$A178,Purchase!$D:$D,Waterfall!$C178,Purchase!$C:$C,Waterfall!AP$1)</f>
        <v>0</v>
      </c>
      <c r="AQ178" s="4">
        <f>SUMIFS(Purchase!$F:$F,Purchase!$A:$A,Waterfall!$A178,Purchase!$D:$D,Waterfall!$C178,Purchase!$C:$C,Waterfall!AQ$1)</f>
        <v>0</v>
      </c>
      <c r="AR178" s="4">
        <f>SUMIFS(Purchase!$F:$F,Purchase!$A:$A,Waterfall!$A178,Purchase!$D:$D,Waterfall!$C178,Purchase!$C:$C,Waterfall!AR$1)</f>
        <v>0</v>
      </c>
      <c r="AS178" s="4">
        <f>SUMIFS(Purchase!$F:$F,Purchase!$A:$A,Waterfall!$A178,Purchase!$D:$D,Waterfall!$C178,Purchase!$C:$C,Waterfall!AS$1)</f>
        <v>0</v>
      </c>
      <c r="AT178" s="4">
        <f>SUMIFS(Purchase!$F:$F,Purchase!$A:$A,Waterfall!$A178,Purchase!$D:$D,Waterfall!$C178,Purchase!$C:$C,Waterfall!AT$1)</f>
        <v>0</v>
      </c>
      <c r="AU178" s="4">
        <f>SUMIFS(Purchase!$F:$F,Purchase!$A:$A,Waterfall!$A178,Purchase!$D:$D,Waterfall!$C178,Purchase!$C:$C,Waterfall!AU$1)</f>
        <v>0</v>
      </c>
      <c r="AV178" s="4">
        <f>SUMIFS(Purchase!$F:$F,Purchase!$A:$A,Waterfall!$A178,Purchase!$D:$D,Waterfall!$C178,Purchase!$C:$C,Waterfall!AV$1)</f>
        <v>0</v>
      </c>
      <c r="AW178" s="4">
        <f>SUMIFS(Purchase!$F:$F,Purchase!$A:$A,Waterfall!$A178,Purchase!$D:$D,Waterfall!$C178,Purchase!$C:$C,Waterfall!AW$1)</f>
        <v>0</v>
      </c>
      <c r="AX178" s="4">
        <f>SUMIFS(Purchase!$F:$F,Purchase!$A:$A,Waterfall!$A178,Purchase!$D:$D,Waterfall!$C178,Purchase!$C:$C,Waterfall!AX$1)</f>
        <v>0</v>
      </c>
      <c r="AY178" s="4">
        <f>SUMIFS(Purchase!$F:$F,Purchase!$A:$A,Waterfall!$A178,Purchase!$D:$D,Waterfall!$C178,Purchase!$C:$C,Waterfall!AY$1)</f>
        <v>0</v>
      </c>
      <c r="AZ178" s="4">
        <f>SUMIFS(Purchase!$F:$F,Purchase!$A:$A,Waterfall!$A178,Purchase!$D:$D,Waterfall!$C178,Purchase!$C:$C,Waterfall!AZ$1)</f>
        <v>0</v>
      </c>
      <c r="BA178" s="4">
        <f>SUMIFS(Purchase!$F:$F,Purchase!$A:$A,Waterfall!$A178,Purchase!$D:$D,Waterfall!$C178,Purchase!$C:$C,Waterfall!BA$1)</f>
        <v>0</v>
      </c>
      <c r="BB178" s="4">
        <f>SUMIFS(Purchase!$F:$F,Purchase!$A:$A,Waterfall!$A178,Purchase!$D:$D,Waterfall!$C178,Purchase!$C:$C,Waterfall!BB$1)</f>
        <v>0</v>
      </c>
      <c r="BC178" s="4">
        <f>SUMIFS(Purchase!$F:$F,Purchase!$A:$A,Waterfall!$A178,Purchase!$D:$D,Waterfall!$C178,Purchase!$C:$C,Waterfall!BC$1)</f>
        <v>0</v>
      </c>
      <c r="BD178" s="4">
        <f>SUMIFS(Purchase!$F:$F,Purchase!$A:$A,Waterfall!$A178,Purchase!$D:$D,Waterfall!$C178,Purchase!$C:$C,Waterfall!BD$1)</f>
        <v>0</v>
      </c>
      <c r="BE178" s="4">
        <f>SUMIFS(Purchase!$F:$F,Purchase!$A:$A,Waterfall!$A178,Purchase!$D:$D,Waterfall!$C178,Purchase!$C:$C,Waterfall!BE$1)</f>
        <v>0</v>
      </c>
      <c r="BF178" s="4">
        <f>SUMIFS(Purchase!$F:$F,Purchase!$A:$A,Waterfall!$A178,Purchase!$D:$D,Waterfall!$C178,Purchase!$C:$C,Waterfall!BF$1)</f>
        <v>0</v>
      </c>
      <c r="BG178" s="4">
        <f>SUMIFS(Purchase!$F:$F,Purchase!$A:$A,Waterfall!$A178,Purchase!$D:$D,Waterfall!$C178,Purchase!$C:$C,Waterfall!BG$1)</f>
        <v>0</v>
      </c>
      <c r="BH178" s="4">
        <f>SUMIFS(Purchase!$F:$F,Purchase!$A:$A,Waterfall!$A178,Purchase!$D:$D,Waterfall!$C178,Purchase!$C:$C,Waterfall!BH$1)</f>
        <v>0</v>
      </c>
      <c r="BI178" s="4">
        <f>SUMIFS(Purchase!$F:$F,Purchase!$A:$A,Waterfall!$A178,Purchase!$D:$D,Waterfall!$C178,Purchase!$C:$C,Waterfall!BI$1)</f>
        <v>0</v>
      </c>
      <c r="BJ178" s="4">
        <f>SUMIFS(Purchase!$F:$F,Purchase!$A:$A,Waterfall!$A178,Purchase!$D:$D,Waterfall!$C178,Purchase!$C:$C,Waterfall!BJ$1)</f>
        <v>0</v>
      </c>
      <c r="BK178" s="4">
        <f>SUMIFS(Purchase!$F:$F,Purchase!$A:$A,Waterfall!$A178,Purchase!$D:$D,Waterfall!$C178,Purchase!$C:$C,Waterfall!BK$1)</f>
        <v>0</v>
      </c>
      <c r="BL178" s="4">
        <f>SUMIFS(Purchase!$F:$F,Purchase!$A:$A,Waterfall!$A178,Purchase!$D:$D,Waterfall!$C178,Purchase!$C:$C,Waterfall!BL$1)</f>
        <v>0</v>
      </c>
      <c r="BM178" s="4">
        <f>SUMIFS(Purchase!$F:$F,Purchase!$A:$A,Waterfall!$A178,Purchase!$D:$D,Waterfall!$C178,Purchase!$C:$C,Waterfall!BM$1)</f>
        <v>0</v>
      </c>
      <c r="BN178" s="4">
        <f>SUMIFS(Purchase!$F:$F,Purchase!$A:$A,Waterfall!$A178,Purchase!$D:$D,Waterfall!$C178,Purchase!$C:$C,Waterfall!BN$1)</f>
        <v>0</v>
      </c>
      <c r="BO178" s="4">
        <f>SUMIFS(Purchase!$F:$F,Purchase!$A:$A,Waterfall!$A178,Purchase!$D:$D,Waterfall!$C178,Purchase!$C:$C,Waterfall!BO$1)</f>
        <v>0</v>
      </c>
      <c r="BP178" s="4">
        <f>SUMIFS(Purchase!$F:$F,Purchase!$A:$A,Waterfall!$A178,Purchase!$D:$D,Waterfall!$C178,Purchase!$C:$C,Waterfall!BP$1)</f>
        <v>0</v>
      </c>
      <c r="BQ178" s="4">
        <f>SUMIFS(Purchase!$F:$F,Purchase!$A:$A,Waterfall!$A178,Purchase!$D:$D,Waterfall!$C178,Purchase!$C:$C,Waterfall!BQ$1)</f>
        <v>0</v>
      </c>
      <c r="BR178" s="4">
        <f>SUMIFS(Purchase!$F:$F,Purchase!$A:$A,Waterfall!$A178,Purchase!$D:$D,Waterfall!$C178,Purchase!$C:$C,Waterfall!BR$1)</f>
        <v>0</v>
      </c>
      <c r="BS178" s="4">
        <f>SUMIFS(Purchase!$F:$F,Purchase!$A:$A,Waterfall!$A178,Purchase!$D:$D,Waterfall!$C178,Purchase!$C:$C,Waterfall!BS$1)</f>
        <v>0</v>
      </c>
      <c r="BT178" s="4">
        <f>SUMIFS(Purchase!$F:$F,Purchase!$A:$A,Waterfall!$A178,Purchase!$D:$D,Waterfall!$C178,Purchase!$C:$C,Waterfall!BT$1)</f>
        <v>0</v>
      </c>
      <c r="BU178" s="4">
        <f>SUMIFS(Purchase!$F:$F,Purchase!$A:$A,Waterfall!$A178,Purchase!$D:$D,Waterfall!$C178,Purchase!$C:$C,Waterfall!BU$1)</f>
        <v>0</v>
      </c>
      <c r="BV178" s="4">
        <f>SUMIFS(Purchase!$F:$F,Purchase!$A:$A,Waterfall!$A178,Purchase!$D:$D,Waterfall!$C178,Purchase!$C:$C,Waterfall!BV$1)</f>
        <v>0</v>
      </c>
      <c r="BW178" s="4">
        <f>SUMIFS(Purchase!$F:$F,Purchase!$A:$A,Waterfall!$A178,Purchase!$D:$D,Waterfall!$C178,Purchase!$C:$C,Waterfall!BW$1)</f>
        <v>0</v>
      </c>
      <c r="BX178" s="4">
        <f>SUMIFS(Purchase!$F:$F,Purchase!$A:$A,Waterfall!$A178,Purchase!$D:$D,Waterfall!$C178,Purchase!$C:$C,Waterfall!BX$1)</f>
        <v>0</v>
      </c>
      <c r="BY178" s="4">
        <f>SUMIFS(Purchase!$F:$F,Purchase!$A:$A,Waterfall!$A178,Purchase!$D:$D,Waterfall!$C178,Purchase!$C:$C,Waterfall!BY$1)</f>
        <v>0</v>
      </c>
      <c r="BZ178" s="4">
        <f>SUMIFS(Purchase!$F:$F,Purchase!$A:$A,Waterfall!$A178,Purchase!$D:$D,Waterfall!$C178,Purchase!$C:$C,Waterfall!BZ$1)</f>
        <v>0</v>
      </c>
      <c r="CA178" s="4">
        <f>SUMIFS(Purchase!$F:$F,Purchase!$A:$A,Waterfall!$A178,Purchase!$D:$D,Waterfall!$C178,Purchase!$C:$C,Waterfall!CA$1)</f>
        <v>0</v>
      </c>
      <c r="CB178" s="4">
        <f>SUMIFS(Purchase!$F:$F,Purchase!$A:$A,Waterfall!$A178,Purchase!$D:$D,Waterfall!$C178,Purchase!$C:$C,Waterfall!CB$1)</f>
        <v>0</v>
      </c>
      <c r="CC178" s="4">
        <f>SUMIFS(Purchase!$F:$F,Purchase!$A:$A,Waterfall!$A178,Purchase!$D:$D,Waterfall!$C178,Purchase!$C:$C,Waterfall!CC$1)</f>
        <v>0</v>
      </c>
      <c r="CD178" s="4">
        <f>SUMIFS(Purchase!$F:$F,Purchase!$A:$A,Waterfall!$A178,Purchase!$D:$D,Waterfall!$C178,Purchase!$C:$C,Waterfall!CD$1)</f>
        <v>0</v>
      </c>
      <c r="CE178" s="4">
        <f>SUMIFS(Purchase!$F:$F,Purchase!$A:$A,Waterfall!$A178,Purchase!$D:$D,Waterfall!$C178,Purchase!$C:$C,Waterfall!CE$1)</f>
        <v>0</v>
      </c>
      <c r="CF178" s="4">
        <f>SUMIFS(Purchase!$F:$F,Purchase!$A:$A,Waterfall!$A178,Purchase!$D:$D,Waterfall!$C178,Purchase!$C:$C,Waterfall!CF$1)</f>
        <v>0</v>
      </c>
      <c r="CG178" s="4">
        <f>SUMIFS(Purchase!$F:$F,Purchase!$A:$A,Waterfall!$A178,Purchase!$D:$D,Waterfall!$C178,Purchase!$C:$C,Waterfall!CG$1)</f>
        <v>0</v>
      </c>
      <c r="CH178" s="4">
        <f>SUMIFS(Purchase!$F:$F,Purchase!$A:$A,Waterfall!$A178,Purchase!$D:$D,Waterfall!$C178,Purchase!$C:$C,Waterfall!CH$1)</f>
        <v>0</v>
      </c>
      <c r="CI178" s="4">
        <f>SUMIFS(Purchase!$F:$F,Purchase!$A:$A,Waterfall!$A178,Purchase!$D:$D,Waterfall!$C178,Purchase!$C:$C,Waterfall!CI$1)</f>
        <v>0</v>
      </c>
      <c r="CJ178" s="4">
        <f>SUMIFS(Purchase!$F:$F,Purchase!$A:$A,Waterfall!$A178,Purchase!$D:$D,Waterfall!$C178,Purchase!$C:$C,Waterfall!CJ$1)</f>
        <v>0</v>
      </c>
      <c r="CK178" s="4">
        <f>SUMIFS(Purchase!$F:$F,Purchase!$A:$A,Waterfall!$A178,Purchase!$D:$D,Waterfall!$C178,Purchase!$C:$C,Waterfall!CK$1)</f>
        <v>0</v>
      </c>
      <c r="CL178" s="4">
        <f>SUMIFS(Purchase!$F:$F,Purchase!$A:$A,Waterfall!$A178,Purchase!$D:$D,Waterfall!$C178,Purchase!$C:$C,Waterfall!CL$1)</f>
        <v>0</v>
      </c>
      <c r="CM178" s="4">
        <f>SUMIFS(Purchase!$F:$F,Purchase!$A:$A,Waterfall!$A178,Purchase!$D:$D,Waterfall!$C178,Purchase!$C:$C,Waterfall!CM$1)</f>
        <v>0</v>
      </c>
      <c r="CN178" s="4">
        <f>SUMIFS(Purchase!$F:$F,Purchase!$A:$A,Waterfall!$A178,Purchase!$D:$D,Waterfall!$C178,Purchase!$C:$C,Waterfall!CN$1)</f>
        <v>0</v>
      </c>
      <c r="CO178" s="4">
        <f>SUMIFS(Purchase!$F:$F,Purchase!$A:$A,Waterfall!$A178,Purchase!$D:$D,Waterfall!$C178,Purchase!$C:$C,Waterfall!CO$1)</f>
        <v>0</v>
      </c>
      <c r="CP178" s="4">
        <f>SUMIFS(Purchase!$F:$F,Purchase!$A:$A,Waterfall!$A178,Purchase!$D:$D,Waterfall!$C178,Purchase!$C:$C,Waterfall!CP$1)</f>
        <v>0</v>
      </c>
      <c r="CQ178" s="4">
        <f>SUMIFS(Purchase!$F:$F,Purchase!$A:$A,Waterfall!$A178,Purchase!$D:$D,Waterfall!$C178,Purchase!$C:$C,Waterfall!CQ$1)</f>
        <v>0</v>
      </c>
      <c r="CR178" s="4">
        <f>SUMIFS(Purchase!$F:$F,Purchase!$A:$A,Waterfall!$A178,Purchase!$D:$D,Waterfall!$C178,Purchase!$C:$C,Waterfall!CR$1)</f>
        <v>0</v>
      </c>
      <c r="CS178" s="4">
        <f>SUMIFS(Purchase!$F:$F,Purchase!$A:$A,Waterfall!$A178,Purchase!$D:$D,Waterfall!$C178,Purchase!$C:$C,Waterfall!CS$1)</f>
        <v>0</v>
      </c>
      <c r="CT178" s="4">
        <f>SUMIFS(Purchase!$F:$F,Purchase!$A:$A,Waterfall!$A178,Purchase!$D:$D,Waterfall!$C178,Purchase!$C:$C,Waterfall!CT$1)</f>
        <v>0</v>
      </c>
      <c r="CU178" s="4">
        <f>SUMIFS(Purchase!$F:$F,Purchase!$A:$A,Waterfall!$A178,Purchase!$D:$D,Waterfall!$C178,Purchase!$C:$C,Waterfall!CU$1)</f>
        <v>0</v>
      </c>
      <c r="CV178" s="4">
        <f>SUMIFS(Purchase!$F:$F,Purchase!$A:$A,Waterfall!$A178,Purchase!$D:$D,Waterfall!$C178,Purchase!$C:$C,Waterfall!CV$1)</f>
        <v>0</v>
      </c>
      <c r="CW178" s="4">
        <f>SUMIFS(Purchase!$F:$F,Purchase!$A:$A,Waterfall!$A178,Purchase!$D:$D,Waterfall!$C178,Purchase!$C:$C,Waterfall!CW$1)</f>
        <v>0</v>
      </c>
      <c r="CX178" s="4">
        <f>SUMIFS(Purchase!$F:$F,Purchase!$A:$A,Waterfall!$A178,Purchase!$D:$D,Waterfall!$C178,Purchase!$C:$C,Waterfall!CX$1)</f>
        <v>0</v>
      </c>
      <c r="CY178" s="4">
        <f>SUMIFS(Purchase!$F:$F,Purchase!$A:$A,Waterfall!$A178,Purchase!$D:$D,Waterfall!$C178,Purchase!$C:$C,Waterfall!CY$1)</f>
        <v>0</v>
      </c>
      <c r="CZ178" s="4">
        <f>SUMIFS(Purchase!$F:$F,Purchase!$A:$A,Waterfall!$A178,Purchase!$D:$D,Waterfall!$C178,Purchase!$C:$C,Waterfall!CZ$1)</f>
        <v>0</v>
      </c>
      <c r="DA178" s="4">
        <f>SUMIFS(Purchase!$F:$F,Purchase!$A:$A,Waterfall!$A178,Purchase!$D:$D,Waterfall!$C178,Purchase!$C:$C,Waterfall!DA$1)</f>
        <v>0</v>
      </c>
      <c r="DB178" s="4">
        <f>SUMIFS(Purchase!$F:$F,Purchase!$A:$A,Waterfall!$A178,Purchase!$D:$D,Waterfall!$C178,Purchase!$C:$C,Waterfall!DB$1)</f>
        <v>0</v>
      </c>
      <c r="DC178" s="4">
        <f>SUMIFS(Purchase!$F:$F,Purchase!$A:$A,Waterfall!$A178,Purchase!$D:$D,Waterfall!$C178,Purchase!$C:$C,Waterfall!DC$1)</f>
        <v>0</v>
      </c>
      <c r="DD178" s="4">
        <f>SUMIFS(Purchase!$F:$F,Purchase!$A:$A,Waterfall!$A178,Purchase!$D:$D,Waterfall!$C178,Purchase!$C:$C,Waterfall!DD$1)</f>
        <v>0</v>
      </c>
      <c r="DE178" s="4">
        <f>SUMIFS(Purchase!$F:$F,Purchase!$A:$A,Waterfall!$A178,Purchase!$D:$D,Waterfall!$C178,Purchase!$C:$C,Waterfall!DE$1)</f>
        <v>0</v>
      </c>
      <c r="DF178" s="4">
        <f>SUMIFS(Purchase!$F:$F,Purchase!$A:$A,Waterfall!$A178,Purchase!$D:$D,Waterfall!$C178,Purchase!$C:$C,Waterfall!DF$1)</f>
        <v>0</v>
      </c>
      <c r="DG178" s="4">
        <f>SUMIFS(Purchase!$F:$F,Purchase!$A:$A,Waterfall!$A178,Purchase!$D:$D,Waterfall!$C178,Purchase!$C:$C,Waterfall!DG$1)</f>
        <v>0</v>
      </c>
      <c r="DH178" s="4">
        <f>SUMIFS(Purchase!$F:$F,Purchase!$A:$A,Waterfall!$A178,Purchase!$D:$D,Waterfall!$C178,Purchase!$C:$C,Waterfall!DH$1)</f>
        <v>0</v>
      </c>
      <c r="DI178" s="4">
        <f>SUMIFS(Purchase!$F:$F,Purchase!$A:$A,Waterfall!$A178,Purchase!$D:$D,Waterfall!$C178,Purchase!$C:$C,Waterfall!DI$1)</f>
        <v>0</v>
      </c>
      <c r="DJ178" s="4">
        <f>SUMIFS(Purchase!$F:$F,Purchase!$A:$A,Waterfall!$A178,Purchase!$D:$D,Waterfall!$C178,Purchase!$C:$C,Waterfall!DJ$1)</f>
        <v>0</v>
      </c>
      <c r="DK178" s="4">
        <f>SUMIFS(Purchase!$F:$F,Purchase!$A:$A,Waterfall!$A178,Purchase!$D:$D,Waterfall!$C178,Purchase!$C:$C,Waterfall!DK$1)</f>
        <v>0</v>
      </c>
      <c r="DL178" s="4">
        <f>SUMIFS(Purchase!$F:$F,Purchase!$A:$A,Waterfall!$A178,Purchase!$D:$D,Waterfall!$C178,Purchase!$C:$C,Waterfall!DL$1)</f>
        <v>0</v>
      </c>
      <c r="DM178" s="4">
        <f>SUMIFS(Purchase!$F:$F,Purchase!$A:$A,Waterfall!$A178,Purchase!$D:$D,Waterfall!$C178,Purchase!$C:$C,Waterfall!DM$1)</f>
        <v>0</v>
      </c>
      <c r="DN178" s="4">
        <f>SUMIFS(Purchase!$F:$F,Purchase!$A:$A,Waterfall!$A178,Purchase!$D:$D,Waterfall!$C178,Purchase!$C:$C,Waterfall!DN$1)</f>
        <v>0</v>
      </c>
      <c r="DO178" s="4">
        <f>SUMIFS(Purchase!$F:$F,Purchase!$A:$A,Waterfall!$A178,Purchase!$D:$D,Waterfall!$C178,Purchase!$C:$C,Waterfall!DO$1)</f>
        <v>0</v>
      </c>
      <c r="DP178" s="4">
        <f>SUMIFS(Purchase!$F:$F,Purchase!$A:$A,Waterfall!$A178,Purchase!$D:$D,Waterfall!$C178,Purchase!$C:$C,Waterfall!DP$1)</f>
        <v>0</v>
      </c>
      <c r="DQ178" s="4">
        <f>SUMIFS(Purchase!$F:$F,Purchase!$A:$A,Waterfall!$A178,Purchase!$D:$D,Waterfall!$C178,Purchase!$C:$C,Waterfall!DQ$1)</f>
        <v>0</v>
      </c>
      <c r="DR178" s="4">
        <f>SUMIFS(Purchase!$F:$F,Purchase!$A:$A,Waterfall!$A178,Purchase!$D:$D,Waterfall!$C178,Purchase!$C:$C,Waterfall!DR$1)</f>
        <v>0</v>
      </c>
      <c r="DS178" s="4">
        <f>SUMIFS(Purchase!$F:$F,Purchase!$A:$A,Waterfall!$A178,Purchase!$D:$D,Waterfall!$C178,Purchase!$C:$C,Waterfall!DS$1)</f>
        <v>0</v>
      </c>
      <c r="DT178" s="4">
        <f>SUMIFS(Purchase!$F:$F,Purchase!$A:$A,Waterfall!$A178,Purchase!$D:$D,Waterfall!$C178,Purchase!$C:$C,Waterfall!DT$1)</f>
        <v>0</v>
      </c>
      <c r="DU178" s="4">
        <f>SUMIFS(Purchase!$F:$F,Purchase!$A:$A,Waterfall!$A178,Purchase!$D:$D,Waterfall!$C178,Purchase!$C:$C,Waterfall!DU$1)</f>
        <v>0</v>
      </c>
      <c r="DV178" s="4">
        <f>SUMIFS(Purchase!$F:$F,Purchase!$A:$A,Waterfall!$A178,Purchase!$D:$D,Waterfall!$C178,Purchase!$C:$C,Waterfall!DV$1)</f>
        <v>0</v>
      </c>
      <c r="DW178" s="4">
        <f>SUMIFS(Purchase!$F:$F,Purchase!$A:$A,Waterfall!$A178,Purchase!$D:$D,Waterfall!$C178,Purchase!$C:$C,Waterfall!DW$1)</f>
        <v>0</v>
      </c>
      <c r="DX178" s="4">
        <f>SUMIFS(Purchase!$F:$F,Purchase!$A:$A,Waterfall!$A178,Purchase!$D:$D,Waterfall!$C178,Purchase!$C:$C,Waterfall!DX$1)</f>
        <v>0</v>
      </c>
      <c r="DY178" s="4">
        <f>SUMIFS(Purchase!$F:$F,Purchase!$A:$A,Waterfall!$A178,Purchase!$D:$D,Waterfall!$C178,Purchase!$C:$C,Waterfall!DY$1)</f>
        <v>0</v>
      </c>
      <c r="DZ178" s="4">
        <f>SUMIFS(Purchase!$F:$F,Purchase!$A:$A,Waterfall!$A178,Purchase!$D:$D,Waterfall!$C178,Purchase!$C:$C,Waterfall!DZ$1)</f>
        <v>0</v>
      </c>
      <c r="EA178" s="4">
        <f>SUMIFS(Purchase!$F:$F,Purchase!$A:$A,Waterfall!$A178,Purchase!$D:$D,Waterfall!$C178,Purchase!$C:$C,Waterfall!EA$1)</f>
        <v>0</v>
      </c>
      <c r="EB178" s="4">
        <f>SUMIFS(Purchase!$F:$F,Purchase!$A:$A,Waterfall!$A178,Purchase!$D:$D,Waterfall!$C178,Purchase!$C:$C,Waterfall!EB$1)</f>
        <v>0</v>
      </c>
      <c r="EC178" s="4">
        <f>SUMIFS(Purchase!$F:$F,Purchase!$A:$A,Waterfall!$A178,Purchase!$D:$D,Waterfall!$C178,Purchase!$C:$C,Waterfall!EC$1)</f>
        <v>0</v>
      </c>
      <c r="ED178" s="4">
        <f>SUMIFS(Purchase!$F:$F,Purchase!$A:$A,Waterfall!$A178,Purchase!$D:$D,Waterfall!$C178,Purchase!$C:$C,Waterfall!ED$1)</f>
        <v>0</v>
      </c>
      <c r="EE178" s="4">
        <f>SUMIFS(Purchase!$F:$F,Purchase!$A:$A,Waterfall!$A178,Purchase!$D:$D,Waterfall!$C178,Purchase!$C:$C,Waterfall!EE$1)</f>
        <v>0</v>
      </c>
      <c r="EF178" s="4">
        <f>SUMIFS(Purchase!$F:$F,Purchase!$A:$A,Waterfall!$A178,Purchase!$D:$D,Waterfall!$C178,Purchase!$C:$C,Waterfall!EF$1)</f>
        <v>0</v>
      </c>
      <c r="EG178" s="4">
        <f>SUMIFS(Purchase!$F:$F,Purchase!$A:$A,Waterfall!$A178,Purchase!$D:$D,Waterfall!$C178,Purchase!$C:$C,Waterfall!EG$1)</f>
        <v>0</v>
      </c>
      <c r="EH178" s="4">
        <f>SUMIFS(Purchase!$F:$F,Purchase!$A:$A,Waterfall!$A178,Purchase!$D:$D,Waterfall!$C178,Purchase!$C:$C,Waterfall!EH$1)</f>
        <v>0</v>
      </c>
      <c r="EI178" s="4">
        <f>SUMIFS(Purchase!$F:$F,Purchase!$A:$A,Waterfall!$A178,Purchase!$D:$D,Waterfall!$C178,Purchase!$C:$C,Waterfall!EI$1)</f>
        <v>0</v>
      </c>
      <c r="EJ178" s="4">
        <f>SUMIFS(Purchase!$F:$F,Purchase!$A:$A,Waterfall!$A178,Purchase!$D:$D,Waterfall!$C178,Purchase!$C:$C,Waterfall!EJ$1)</f>
        <v>0</v>
      </c>
      <c r="EK178" s="4">
        <f>SUMIFS(Purchase!$F:$F,Purchase!$A:$A,Waterfall!$A178,Purchase!$D:$D,Waterfall!$C178,Purchase!$C:$C,Waterfall!EK$1)</f>
        <v>0</v>
      </c>
      <c r="EL178" s="4">
        <f>SUMIFS(Purchase!$F:$F,Purchase!$A:$A,Waterfall!$A178,Purchase!$D:$D,Waterfall!$C178,Purchase!$C:$C,Waterfall!EL$1)</f>
        <v>0</v>
      </c>
      <c r="EM178" s="4">
        <f>SUMIFS(Purchase!$F:$F,Purchase!$A:$A,Waterfall!$A178,Purchase!$D:$D,Waterfall!$C178,Purchase!$C:$C,Waterfall!EM$1)</f>
        <v>0</v>
      </c>
      <c r="EN178" s="4">
        <f>SUMIFS(Purchase!$F:$F,Purchase!$A:$A,Waterfall!$A178,Purchase!$D:$D,Waterfall!$C178,Purchase!$C:$C,Waterfall!EN$1)</f>
        <v>0</v>
      </c>
      <c r="EO178" s="4">
        <f>SUMIFS(Purchase!$F:$F,Purchase!$A:$A,Waterfall!$A178,Purchase!$D:$D,Waterfall!$C178,Purchase!$C:$C,Waterfall!EO$1)</f>
        <v>0</v>
      </c>
      <c r="EP178" s="4">
        <f>SUMIFS(Purchase!$F:$F,Purchase!$A:$A,Waterfall!$A178,Purchase!$D:$D,Waterfall!$C178,Purchase!$C:$C,Waterfall!EP$1)</f>
        <v>0</v>
      </c>
      <c r="EQ178" s="4">
        <f>SUMIFS(Purchase!$F:$F,Purchase!$A:$A,Waterfall!$A178,Purchase!$D:$D,Waterfall!$C178,Purchase!$C:$C,Waterfall!EQ$1)</f>
        <v>0</v>
      </c>
      <c r="ER178" s="4">
        <f>SUMIFS(Purchase!$F:$F,Purchase!$A:$A,Waterfall!$A178,Purchase!$D:$D,Waterfall!$C178,Purchase!$C:$C,Waterfall!ER$1)</f>
        <v>0</v>
      </c>
      <c r="ES178" s="4">
        <f>SUMIFS(Purchase!$F:$F,Purchase!$A:$A,Waterfall!$A178,Purchase!$D:$D,Waterfall!$C178,Purchase!$C:$C,Waterfall!ES$1)</f>
        <v>0</v>
      </c>
      <c r="ET178" s="4">
        <f>SUMIFS(Purchase!$F:$F,Purchase!$A:$A,Waterfall!$A178,Purchase!$D:$D,Waterfall!$C178,Purchase!$C:$C,Waterfall!ET$1)</f>
        <v>0</v>
      </c>
      <c r="EU178" s="4">
        <f>SUMIFS(Purchase!$F:$F,Purchase!$A:$A,Waterfall!$A178,Purchase!$D:$D,Waterfall!$C178,Purchase!$C:$C,Waterfall!EU$1)</f>
        <v>0</v>
      </c>
      <c r="EV178" s="4">
        <f>SUMIFS(Purchase!$F:$F,Purchase!$A:$A,Waterfall!$A178,Purchase!$D:$D,Waterfall!$C178,Purchase!$C:$C,Waterfall!EV$1)</f>
        <v>0</v>
      </c>
      <c r="EW178" s="4">
        <f>SUMIFS(Purchase!$F:$F,Purchase!$A:$A,Waterfall!$A178,Purchase!$D:$D,Waterfall!$C178,Purchase!$C:$C,Waterfall!EW$1)</f>
        <v>0</v>
      </c>
      <c r="EX178" s="4">
        <f>SUMIFS(Purchase!$F:$F,Purchase!$A:$A,Waterfall!$A178,Purchase!$D:$D,Waterfall!$C178,Purchase!$C:$C,Waterfall!EX$1)</f>
        <v>0</v>
      </c>
      <c r="EY178" s="4">
        <f>SUMIFS(Purchase!$F:$F,Purchase!$A:$A,Waterfall!$A178,Purchase!$D:$D,Waterfall!$C178,Purchase!$C:$C,Waterfall!EY$1)</f>
        <v>0</v>
      </c>
      <c r="EZ178" s="4">
        <f>SUMIFS(Purchase!$F:$F,Purchase!$A:$A,Waterfall!$A178,Purchase!$D:$D,Waterfall!$C178,Purchase!$C:$C,Waterfall!EZ$1)</f>
        <v>0</v>
      </c>
      <c r="FA178" s="4">
        <f>SUMIFS(Purchase!$F:$F,Purchase!$A:$A,Waterfall!$A178,Purchase!$D:$D,Waterfall!$C178,Purchase!$C:$C,Waterfall!FA$1)</f>
        <v>0</v>
      </c>
      <c r="FB178" s="4">
        <f>SUMIFS(Purchase!$F:$F,Purchase!$A:$A,Waterfall!$A178,Purchase!$D:$D,Waterfall!$C178,Purchase!$C:$C,Waterfall!FB$1)</f>
        <v>0</v>
      </c>
      <c r="FC178" s="4">
        <f>SUMIFS(Purchase!$F:$F,Purchase!$A:$A,Waterfall!$A178,Purchase!$D:$D,Waterfall!$C178,Purchase!$C:$C,Waterfall!FC$1)</f>
        <v>0</v>
      </c>
      <c r="FD178" s="4">
        <f>SUMIFS(Purchase!$F:$F,Purchase!$A:$A,Waterfall!$A178,Purchase!$D:$D,Waterfall!$C178,Purchase!$C:$C,Waterfall!FD$1)</f>
        <v>0</v>
      </c>
      <c r="FE178" s="4">
        <f>SUMIFS(Purchase!$F:$F,Purchase!$A:$A,Waterfall!$A178,Purchase!$D:$D,Waterfall!$C178,Purchase!$C:$C,Waterfall!FE$1)</f>
        <v>0</v>
      </c>
      <c r="FF178" s="4">
        <f>SUMIFS(Purchase!$F:$F,Purchase!$A:$A,Waterfall!$A178,Purchase!$D:$D,Waterfall!$C178,Purchase!$C:$C,Waterfall!FF$1)</f>
        <v>0</v>
      </c>
      <c r="FG178" s="4">
        <f>SUMIFS(Purchase!$F:$F,Purchase!$A:$A,Waterfall!$A178,Purchase!$D:$D,Waterfall!$C178,Purchase!$C:$C,Waterfall!FG$1)</f>
        <v>0</v>
      </c>
      <c r="FH178" s="4">
        <f>SUMIFS(Purchase!$F:$F,Purchase!$A:$A,Waterfall!$A178,Purchase!$D:$D,Waterfall!$C178,Purchase!$C:$C,Waterfall!FH$1)</f>
        <v>0</v>
      </c>
      <c r="FI178" s="4">
        <f>SUMIFS(Purchase!$F:$F,Purchase!$A:$A,Waterfall!$A178,Purchase!$D:$D,Waterfall!$C178,Purchase!$C:$C,Waterfall!FI$1)</f>
        <v>0</v>
      </c>
      <c r="FJ178" s="4">
        <f>SUMIFS(Purchase!$F:$F,Purchase!$A:$A,Waterfall!$A178,Purchase!$D:$D,Waterfall!$C178,Purchase!$C:$C,Waterfall!FJ$1)</f>
        <v>0</v>
      </c>
      <c r="FK178" s="4">
        <f>SUMIFS(Purchase!$F:$F,Purchase!$A:$A,Waterfall!$A178,Purchase!$D:$D,Waterfall!$C178,Purchase!$C:$C,Waterfall!FK$1)</f>
        <v>0</v>
      </c>
      <c r="FL178" s="4">
        <f>SUMIFS(Purchase!$F:$F,Purchase!$A:$A,Waterfall!$A178,Purchase!$D:$D,Waterfall!$C178,Purchase!$C:$C,Waterfall!FL$1)</f>
        <v>0</v>
      </c>
      <c r="FM178" s="4">
        <f>SUMIFS(Purchase!$F:$F,Purchase!$A:$A,Waterfall!$A178,Purchase!$D:$D,Waterfall!$C178,Purchase!$C:$C,Waterfall!FM$1)</f>
        <v>0</v>
      </c>
      <c r="FN178" s="4">
        <f>SUMIFS(Purchase!$F:$F,Purchase!$A:$A,Waterfall!$A178,Purchase!$D:$D,Waterfall!$C178,Purchase!$C:$C,Waterfall!FN$1)</f>
        <v>0</v>
      </c>
      <c r="FO178" s="4">
        <f>SUMIFS(Purchase!$F:$F,Purchase!$A:$A,Waterfall!$A178,Purchase!$D:$D,Waterfall!$C178,Purchase!$C:$C,Waterfall!FO$1)</f>
        <v>0</v>
      </c>
      <c r="FP178" s="4">
        <f>SUMIFS(Purchase!$F:$F,Purchase!$A:$A,Waterfall!$A178,Purchase!$D:$D,Waterfall!$C178,Purchase!$C:$C,Waterfall!FP$1)</f>
        <v>0</v>
      </c>
      <c r="FQ178" s="4">
        <f>SUMIFS(Purchase!$F:$F,Purchase!$A:$A,Waterfall!$A178,Purchase!$D:$D,Waterfall!$C178,Purchase!$C:$C,Waterfall!FQ$1)</f>
        <v>0</v>
      </c>
      <c r="FR178" s="4">
        <f>SUMIFS(Purchase!$F:$F,Purchase!$A:$A,Waterfall!$A178,Purchase!$D:$D,Waterfall!$C178,Purchase!$C:$C,Waterfall!FR$1)</f>
        <v>0</v>
      </c>
      <c r="FS178" s="4">
        <f>SUMIFS(Purchase!$F:$F,Purchase!$A:$A,Waterfall!$A178,Purchase!$D:$D,Waterfall!$C178,Purchase!$C:$C,Waterfall!FS$1)</f>
        <v>0</v>
      </c>
      <c r="FT178" s="4">
        <f>SUMIFS(Purchase!$F:$F,Purchase!$A:$A,Waterfall!$A178,Purchase!$D:$D,Waterfall!$C178,Purchase!$C:$C,Waterfall!FT$1)</f>
        <v>0</v>
      </c>
      <c r="FU178" s="4">
        <f>SUMIFS(Purchase!$F:$F,Purchase!$A:$A,Waterfall!$A178,Purchase!$D:$D,Waterfall!$C178,Purchase!$C:$C,Waterfall!FU$1)</f>
        <v>0</v>
      </c>
      <c r="FV178" s="4">
        <f>SUMIFS(Purchase!$F:$F,Purchase!$A:$A,Waterfall!$A178,Purchase!$D:$D,Waterfall!$C178,Purchase!$C:$C,Waterfall!FV$1)</f>
        <v>0</v>
      </c>
      <c r="FW178" s="4">
        <f>SUMIFS(Purchase!$F:$F,Purchase!$A:$A,Waterfall!$A178,Purchase!$D:$D,Waterfall!$C178,Purchase!$C:$C,Waterfall!FW$1)</f>
        <v>0</v>
      </c>
      <c r="FX178" s="4">
        <f>SUMIFS(Purchase!$F:$F,Purchase!$A:$A,Waterfall!$A178,Purchase!$D:$D,Waterfall!$C178,Purchase!$C:$C,Waterfall!FX$1)</f>
        <v>0</v>
      </c>
      <c r="FY178" s="4">
        <f>SUMIFS(Purchase!$F:$F,Purchase!$A:$A,Waterfall!$A178,Purchase!$D:$D,Waterfall!$C178,Purchase!$C:$C,Waterfall!FY$1)</f>
        <v>0</v>
      </c>
      <c r="FZ178" s="4">
        <f>SUMIFS(Purchase!$F:$F,Purchase!$A:$A,Waterfall!$A178,Purchase!$D:$D,Waterfall!$C178,Purchase!$C:$C,Waterfall!FZ$1)</f>
        <v>0</v>
      </c>
      <c r="GA178" s="4">
        <f>SUMIFS(Purchase!$F:$F,Purchase!$A:$A,Waterfall!$A178,Purchase!$D:$D,Waterfall!$C178,Purchase!$C:$C,Waterfall!GA$1)</f>
        <v>0</v>
      </c>
      <c r="GB178" s="4">
        <f>SUMIFS(Purchase!$F:$F,Purchase!$A:$A,Waterfall!$A178,Purchase!$D:$D,Waterfall!$C178,Purchase!$C:$C,Waterfall!GB$1)</f>
        <v>0</v>
      </c>
      <c r="GC178" s="4">
        <f>SUMIFS(Purchase!$F:$F,Purchase!$A:$A,Waterfall!$A178,Purchase!$D:$D,Waterfall!$C178,Purchase!$C:$C,Waterfall!GC$1)</f>
        <v>0</v>
      </c>
      <c r="GD178" s="4">
        <f>SUMIFS(Purchase!$F:$F,Purchase!$A:$A,Waterfall!$A178,Purchase!$D:$D,Waterfall!$C178,Purchase!$C:$C,Waterfall!GD$1)</f>
        <v>0</v>
      </c>
      <c r="GE178" s="4">
        <f>SUMIFS(Purchase!$F:$F,Purchase!$A:$A,Waterfall!$A178,Purchase!$D:$D,Waterfall!$C178,Purchase!$C:$C,Waterfall!GE$1)</f>
        <v>0</v>
      </c>
      <c r="GF178" s="4">
        <f>SUMIFS(Purchase!$F:$F,Purchase!$A:$A,Waterfall!$A178,Purchase!$D:$D,Waterfall!$C178,Purchase!$C:$C,Waterfall!GF$1)</f>
        <v>0</v>
      </c>
      <c r="GG178" s="4">
        <f>SUMIFS(Purchase!$F:$F,Purchase!$A:$A,Waterfall!$A178,Purchase!$D:$D,Waterfall!$C178,Purchase!$C:$C,Waterfall!GG$1)</f>
        <v>0</v>
      </c>
      <c r="GH178" s="4">
        <f>SUMIFS(Purchase!$F:$F,Purchase!$A:$A,Waterfall!$A178,Purchase!$D:$D,Waterfall!$C178,Purchase!$C:$C,Waterfall!GH$1)</f>
        <v>0</v>
      </c>
      <c r="GI178" s="4">
        <f>SUMIFS(Purchase!$F:$F,Purchase!$A:$A,Waterfall!$A178,Purchase!$D:$D,Waterfall!$C178,Purchase!$C:$C,Waterfall!GI$1)</f>
        <v>0</v>
      </c>
    </row>
    <row r="179" spans="1:191" x14ac:dyDescent="0.35">
      <c r="A179" s="8">
        <f t="shared" si="5"/>
        <v>1</v>
      </c>
      <c r="B179" s="2" t="str">
        <f>VLOOKUP($A179,Centers!$B$1:$C$120,2,)</f>
        <v>GATE</v>
      </c>
      <c r="C179" s="3">
        <v>45056</v>
      </c>
      <c r="D179" s="4">
        <f>IF($A179=1,SUM(SUMIFS(Indent!$E:$E,Indent!$C:$C,Waterfall!$C179,Indent!$A:$A,Centers!$A$2),SUMIFS(Indent!$E:$E,Indent!$C:$C,Waterfall!$C179,Indent!$A:$A,Centers!$A$3),SUMIFS(Indent!$E:$E,Indent!$C:$C,Waterfall!$C179,Indent!$A:$A,Centers!$A$4),SUMIFS(Indent!$E:$E,Indent!$C:$C,Waterfall!$C179,Indent!$A:$A,Centers!$A$5),SUMIFS(Indent!$E:$E,Indent!$C:$C,Waterfall!$C179,Indent!$A:$A,Centers!$A$6),SUMIFS(Indent!$E:$E,Indent!$C:$C,Waterfall!$C179,Indent!$A:$A,Centers!$A$7),SUMIFS(Indent!$E:$E,Indent!$C:$C,Waterfall!$C179,Indent!$A:$A,Centers!$A$8)),SUMIFS(Indent!$E:$E,Indent!$C:$C,Waterfall!$C179,Indent!$A:$A,$A179))</f>
        <v>0</v>
      </c>
      <c r="E179" s="4">
        <f>SUMIFS(Purchase!$F:$F,Purchase!$A:$A,Waterfall!$A179,Purchase!$D:$D,Waterfall!$C179,Purchase!$C:$C,Waterfall!E$1)</f>
        <v>0</v>
      </c>
      <c r="F179" s="4">
        <f>SUMIFS(Purchase!$F:$F,Purchase!$A:$A,Waterfall!$A179,Purchase!$D:$D,Waterfall!$C179,Purchase!$C:$C,Waterfall!F$1)</f>
        <v>0</v>
      </c>
      <c r="G179" s="4">
        <f>SUMIFS(Purchase!$F:$F,Purchase!$A:$A,Waterfall!$A179,Purchase!$D:$D,Waterfall!$C179,Purchase!$C:$C,Waterfall!G$1)</f>
        <v>0</v>
      </c>
      <c r="H179" s="4">
        <f>SUMIFS(Purchase!$F:$F,Purchase!$A:$A,Waterfall!$A179,Purchase!$D:$D,Waterfall!$C179,Purchase!$C:$C,Waterfall!H$1)</f>
        <v>0</v>
      </c>
      <c r="I179" s="4">
        <f>SUMIFS(Purchase!$F:$F,Purchase!$A:$A,Waterfall!$A179,Purchase!$D:$D,Waterfall!$C179,Purchase!$C:$C,Waterfall!I$1)</f>
        <v>0</v>
      </c>
      <c r="J179" s="4">
        <f>SUMIFS(Purchase!$F:$F,Purchase!$A:$A,Waterfall!$A179,Purchase!$D:$D,Waterfall!$C179,Purchase!$C:$C,Waterfall!J$1)</f>
        <v>0</v>
      </c>
      <c r="K179" s="4">
        <f>SUMIFS(Purchase!$F:$F,Purchase!$A:$A,Waterfall!$A179,Purchase!$D:$D,Waterfall!$C179,Purchase!$C:$C,Waterfall!K$1)</f>
        <v>0</v>
      </c>
      <c r="L179" s="4">
        <f>SUMIFS(Purchase!$F:$F,Purchase!$A:$A,Waterfall!$A179,Purchase!$D:$D,Waterfall!$C179,Purchase!$C:$C,Waterfall!L$1)</f>
        <v>0</v>
      </c>
      <c r="M179" s="4">
        <f>SUMIFS(Purchase!$F:$F,Purchase!$A:$A,Waterfall!$A179,Purchase!$D:$D,Waterfall!$C179,Purchase!$C:$C,Waterfall!M$1)</f>
        <v>0</v>
      </c>
      <c r="N179" s="4">
        <f>SUMIFS(Purchase!$F:$F,Purchase!$A:$A,Waterfall!$A179,Purchase!$D:$D,Waterfall!$C179,Purchase!$C:$C,Waterfall!N$1)</f>
        <v>0</v>
      </c>
      <c r="O179" s="4">
        <f>SUMIFS(Purchase!$F:$F,Purchase!$A:$A,Waterfall!$A179,Purchase!$D:$D,Waterfall!$C179,Purchase!$C:$C,Waterfall!O$1)</f>
        <v>0</v>
      </c>
      <c r="P179" s="4">
        <f>SUMIFS(Purchase!$F:$F,Purchase!$A:$A,Waterfall!$A179,Purchase!$D:$D,Waterfall!$C179,Purchase!$C:$C,Waterfall!P$1)</f>
        <v>0</v>
      </c>
      <c r="Q179" s="4">
        <f>SUMIFS(Purchase!$F:$F,Purchase!$A:$A,Waterfall!$A179,Purchase!$D:$D,Waterfall!$C179,Purchase!$C:$C,Waterfall!Q$1)</f>
        <v>0</v>
      </c>
      <c r="R179" s="4">
        <f>SUMIFS(Purchase!$F:$F,Purchase!$A:$A,Waterfall!$A179,Purchase!$D:$D,Waterfall!$C179,Purchase!$C:$C,Waterfall!R$1)</f>
        <v>0</v>
      </c>
      <c r="S179" s="4">
        <f>SUMIFS(Purchase!$F:$F,Purchase!$A:$A,Waterfall!$A179,Purchase!$D:$D,Waterfall!$C179,Purchase!$C:$C,Waterfall!S$1)</f>
        <v>0</v>
      </c>
      <c r="T179" s="4">
        <f>SUMIFS(Purchase!$F:$F,Purchase!$A:$A,Waterfall!$A179,Purchase!$D:$D,Waterfall!$C179,Purchase!$C:$C,Waterfall!T$1)</f>
        <v>0</v>
      </c>
      <c r="U179" s="4">
        <f>SUMIFS(Purchase!$F:$F,Purchase!$A:$A,Waterfall!$A179,Purchase!$D:$D,Waterfall!$C179,Purchase!$C:$C,Waterfall!U$1)</f>
        <v>0</v>
      </c>
      <c r="V179" s="4">
        <f>SUMIFS(Purchase!$F:$F,Purchase!$A:$A,Waterfall!$A179,Purchase!$D:$D,Waterfall!$C179,Purchase!$C:$C,Waterfall!V$1)</f>
        <v>0</v>
      </c>
      <c r="W179" s="4">
        <f>SUMIFS(Purchase!$F:$F,Purchase!$A:$A,Waterfall!$A179,Purchase!$D:$D,Waterfall!$C179,Purchase!$C:$C,Waterfall!W$1)</f>
        <v>0</v>
      </c>
      <c r="X179" s="4">
        <f>SUMIFS(Purchase!$F:$F,Purchase!$A:$A,Waterfall!$A179,Purchase!$D:$D,Waterfall!$C179,Purchase!$C:$C,Waterfall!X$1)</f>
        <v>0</v>
      </c>
      <c r="Y179" s="4">
        <f>SUMIFS(Purchase!$F:$F,Purchase!$A:$A,Waterfall!$A179,Purchase!$D:$D,Waterfall!$C179,Purchase!$C:$C,Waterfall!Y$1)</f>
        <v>0</v>
      </c>
      <c r="Z179" s="4">
        <f>SUMIFS(Purchase!$F:$F,Purchase!$A:$A,Waterfall!$A179,Purchase!$D:$D,Waterfall!$C179,Purchase!$C:$C,Waterfall!Z$1)</f>
        <v>0</v>
      </c>
      <c r="AA179" s="4">
        <f>SUMIFS(Purchase!$F:$F,Purchase!$A:$A,Waterfall!$A179,Purchase!$D:$D,Waterfall!$C179,Purchase!$C:$C,Waterfall!AA$1)</f>
        <v>0</v>
      </c>
      <c r="AB179" s="4">
        <f>SUMIFS(Purchase!$F:$F,Purchase!$A:$A,Waterfall!$A179,Purchase!$D:$D,Waterfall!$C179,Purchase!$C:$C,Waterfall!AB$1)</f>
        <v>0</v>
      </c>
      <c r="AC179" s="4">
        <f>SUMIFS(Purchase!$F:$F,Purchase!$A:$A,Waterfall!$A179,Purchase!$D:$D,Waterfall!$C179,Purchase!$C:$C,Waterfall!AC$1)</f>
        <v>0</v>
      </c>
      <c r="AD179" s="4">
        <f>SUMIFS(Purchase!$F:$F,Purchase!$A:$A,Waterfall!$A179,Purchase!$D:$D,Waterfall!$C179,Purchase!$C:$C,Waterfall!AD$1)</f>
        <v>0</v>
      </c>
      <c r="AE179" s="4">
        <f>SUMIFS(Purchase!$F:$F,Purchase!$A:$A,Waterfall!$A179,Purchase!$D:$D,Waterfall!$C179,Purchase!$C:$C,Waterfall!AE$1)</f>
        <v>0</v>
      </c>
      <c r="AF179" s="4">
        <f>SUMIFS(Purchase!$F:$F,Purchase!$A:$A,Waterfall!$A179,Purchase!$D:$D,Waterfall!$C179,Purchase!$C:$C,Waterfall!AF$1)</f>
        <v>0</v>
      </c>
      <c r="AG179" s="4">
        <f>SUMIFS(Purchase!$F:$F,Purchase!$A:$A,Waterfall!$A179,Purchase!$D:$D,Waterfall!$C179,Purchase!$C:$C,Waterfall!AG$1)</f>
        <v>0</v>
      </c>
      <c r="AH179" s="4">
        <f>SUMIFS(Purchase!$F:$F,Purchase!$A:$A,Waterfall!$A179,Purchase!$D:$D,Waterfall!$C179,Purchase!$C:$C,Waterfall!AH$1)</f>
        <v>0</v>
      </c>
      <c r="AI179" s="4">
        <f>SUMIFS(Purchase!$F:$F,Purchase!$A:$A,Waterfall!$A179,Purchase!$D:$D,Waterfall!$C179,Purchase!$C:$C,Waterfall!AI$1)</f>
        <v>0</v>
      </c>
      <c r="AJ179" s="4">
        <f>SUMIFS(Purchase!$F:$F,Purchase!$A:$A,Waterfall!$A179,Purchase!$D:$D,Waterfall!$C179,Purchase!$C:$C,Waterfall!AJ$1)</f>
        <v>0</v>
      </c>
      <c r="AK179" s="4">
        <f>SUMIFS(Purchase!$F:$F,Purchase!$A:$A,Waterfall!$A179,Purchase!$D:$D,Waterfall!$C179,Purchase!$C:$C,Waterfall!AK$1)</f>
        <v>0</v>
      </c>
      <c r="AL179" s="4">
        <f>SUMIFS(Purchase!$F:$F,Purchase!$A:$A,Waterfall!$A179,Purchase!$D:$D,Waterfall!$C179,Purchase!$C:$C,Waterfall!AL$1)</f>
        <v>0</v>
      </c>
      <c r="AM179" s="4">
        <f>SUMIFS(Purchase!$F:$F,Purchase!$A:$A,Waterfall!$A179,Purchase!$D:$D,Waterfall!$C179,Purchase!$C:$C,Waterfall!AM$1)</f>
        <v>0</v>
      </c>
      <c r="AN179" s="4">
        <f>SUMIFS(Purchase!$F:$F,Purchase!$A:$A,Waterfall!$A179,Purchase!$D:$D,Waterfall!$C179,Purchase!$C:$C,Waterfall!AN$1)</f>
        <v>0</v>
      </c>
      <c r="AO179" s="4">
        <f>SUMIFS(Purchase!$F:$F,Purchase!$A:$A,Waterfall!$A179,Purchase!$D:$D,Waterfall!$C179,Purchase!$C:$C,Waterfall!AO$1)</f>
        <v>0</v>
      </c>
      <c r="AP179" s="4">
        <f>SUMIFS(Purchase!$F:$F,Purchase!$A:$A,Waterfall!$A179,Purchase!$D:$D,Waterfall!$C179,Purchase!$C:$C,Waterfall!AP$1)</f>
        <v>0</v>
      </c>
      <c r="AQ179" s="4">
        <f>SUMIFS(Purchase!$F:$F,Purchase!$A:$A,Waterfall!$A179,Purchase!$D:$D,Waterfall!$C179,Purchase!$C:$C,Waterfall!AQ$1)</f>
        <v>0</v>
      </c>
      <c r="AR179" s="4">
        <f>SUMIFS(Purchase!$F:$F,Purchase!$A:$A,Waterfall!$A179,Purchase!$D:$D,Waterfall!$C179,Purchase!$C:$C,Waterfall!AR$1)</f>
        <v>0</v>
      </c>
      <c r="AS179" s="4">
        <f>SUMIFS(Purchase!$F:$F,Purchase!$A:$A,Waterfall!$A179,Purchase!$D:$D,Waterfall!$C179,Purchase!$C:$C,Waterfall!AS$1)</f>
        <v>0</v>
      </c>
      <c r="AT179" s="4">
        <f>SUMIFS(Purchase!$F:$F,Purchase!$A:$A,Waterfall!$A179,Purchase!$D:$D,Waterfall!$C179,Purchase!$C:$C,Waterfall!AT$1)</f>
        <v>0</v>
      </c>
      <c r="AU179" s="4">
        <f>SUMIFS(Purchase!$F:$F,Purchase!$A:$A,Waterfall!$A179,Purchase!$D:$D,Waterfall!$C179,Purchase!$C:$C,Waterfall!AU$1)</f>
        <v>0</v>
      </c>
      <c r="AV179" s="4">
        <f>SUMIFS(Purchase!$F:$F,Purchase!$A:$A,Waterfall!$A179,Purchase!$D:$D,Waterfall!$C179,Purchase!$C:$C,Waterfall!AV$1)</f>
        <v>0</v>
      </c>
      <c r="AW179" s="4">
        <f>SUMIFS(Purchase!$F:$F,Purchase!$A:$A,Waterfall!$A179,Purchase!$D:$D,Waterfall!$C179,Purchase!$C:$C,Waterfall!AW$1)</f>
        <v>0</v>
      </c>
      <c r="AX179" s="4">
        <f>SUMIFS(Purchase!$F:$F,Purchase!$A:$A,Waterfall!$A179,Purchase!$D:$D,Waterfall!$C179,Purchase!$C:$C,Waterfall!AX$1)</f>
        <v>0</v>
      </c>
      <c r="AY179" s="4">
        <f>SUMIFS(Purchase!$F:$F,Purchase!$A:$A,Waterfall!$A179,Purchase!$D:$D,Waterfall!$C179,Purchase!$C:$C,Waterfall!AY$1)</f>
        <v>0</v>
      </c>
      <c r="AZ179" s="4">
        <f>SUMIFS(Purchase!$F:$F,Purchase!$A:$A,Waterfall!$A179,Purchase!$D:$D,Waterfall!$C179,Purchase!$C:$C,Waterfall!AZ$1)</f>
        <v>0</v>
      </c>
      <c r="BA179" s="4">
        <f>SUMIFS(Purchase!$F:$F,Purchase!$A:$A,Waterfall!$A179,Purchase!$D:$D,Waterfall!$C179,Purchase!$C:$C,Waterfall!BA$1)</f>
        <v>0</v>
      </c>
      <c r="BB179" s="4">
        <f>SUMIFS(Purchase!$F:$F,Purchase!$A:$A,Waterfall!$A179,Purchase!$D:$D,Waterfall!$C179,Purchase!$C:$C,Waterfall!BB$1)</f>
        <v>0</v>
      </c>
      <c r="BC179" s="4">
        <f>SUMIFS(Purchase!$F:$F,Purchase!$A:$A,Waterfall!$A179,Purchase!$D:$D,Waterfall!$C179,Purchase!$C:$C,Waterfall!BC$1)</f>
        <v>0</v>
      </c>
      <c r="BD179" s="4">
        <f>SUMIFS(Purchase!$F:$F,Purchase!$A:$A,Waterfall!$A179,Purchase!$D:$D,Waterfall!$C179,Purchase!$C:$C,Waterfall!BD$1)</f>
        <v>0</v>
      </c>
      <c r="BE179" s="4">
        <f>SUMIFS(Purchase!$F:$F,Purchase!$A:$A,Waterfall!$A179,Purchase!$D:$D,Waterfall!$C179,Purchase!$C:$C,Waterfall!BE$1)</f>
        <v>0</v>
      </c>
      <c r="BF179" s="4">
        <f>SUMIFS(Purchase!$F:$F,Purchase!$A:$A,Waterfall!$A179,Purchase!$D:$D,Waterfall!$C179,Purchase!$C:$C,Waterfall!BF$1)</f>
        <v>0</v>
      </c>
      <c r="BG179" s="4">
        <f>SUMIFS(Purchase!$F:$F,Purchase!$A:$A,Waterfall!$A179,Purchase!$D:$D,Waterfall!$C179,Purchase!$C:$C,Waterfall!BG$1)</f>
        <v>0</v>
      </c>
      <c r="BH179" s="4">
        <f>SUMIFS(Purchase!$F:$F,Purchase!$A:$A,Waterfall!$A179,Purchase!$D:$D,Waterfall!$C179,Purchase!$C:$C,Waterfall!BH$1)</f>
        <v>0</v>
      </c>
      <c r="BI179" s="4">
        <f>SUMIFS(Purchase!$F:$F,Purchase!$A:$A,Waterfall!$A179,Purchase!$D:$D,Waterfall!$C179,Purchase!$C:$C,Waterfall!BI$1)</f>
        <v>0</v>
      </c>
      <c r="BJ179" s="4">
        <f>SUMIFS(Purchase!$F:$F,Purchase!$A:$A,Waterfall!$A179,Purchase!$D:$D,Waterfall!$C179,Purchase!$C:$C,Waterfall!BJ$1)</f>
        <v>0</v>
      </c>
      <c r="BK179" s="4">
        <f>SUMIFS(Purchase!$F:$F,Purchase!$A:$A,Waterfall!$A179,Purchase!$D:$D,Waterfall!$C179,Purchase!$C:$C,Waterfall!BK$1)</f>
        <v>0</v>
      </c>
      <c r="BL179" s="4">
        <f>SUMIFS(Purchase!$F:$F,Purchase!$A:$A,Waterfall!$A179,Purchase!$D:$D,Waterfall!$C179,Purchase!$C:$C,Waterfall!BL$1)</f>
        <v>0</v>
      </c>
      <c r="BM179" s="4">
        <f>SUMIFS(Purchase!$F:$F,Purchase!$A:$A,Waterfall!$A179,Purchase!$D:$D,Waterfall!$C179,Purchase!$C:$C,Waterfall!BM$1)</f>
        <v>0</v>
      </c>
      <c r="BN179" s="4">
        <f>SUMIFS(Purchase!$F:$F,Purchase!$A:$A,Waterfall!$A179,Purchase!$D:$D,Waterfall!$C179,Purchase!$C:$C,Waterfall!BN$1)</f>
        <v>0</v>
      </c>
      <c r="BO179" s="4">
        <f>SUMIFS(Purchase!$F:$F,Purchase!$A:$A,Waterfall!$A179,Purchase!$D:$D,Waterfall!$C179,Purchase!$C:$C,Waterfall!BO$1)</f>
        <v>0</v>
      </c>
      <c r="BP179" s="4">
        <f>SUMIFS(Purchase!$F:$F,Purchase!$A:$A,Waterfall!$A179,Purchase!$D:$D,Waterfall!$C179,Purchase!$C:$C,Waterfall!BP$1)</f>
        <v>0</v>
      </c>
      <c r="BQ179" s="4">
        <f>SUMIFS(Purchase!$F:$F,Purchase!$A:$A,Waterfall!$A179,Purchase!$D:$D,Waterfall!$C179,Purchase!$C:$C,Waterfall!BQ$1)</f>
        <v>0</v>
      </c>
      <c r="BR179" s="4">
        <f>SUMIFS(Purchase!$F:$F,Purchase!$A:$A,Waterfall!$A179,Purchase!$D:$D,Waterfall!$C179,Purchase!$C:$C,Waterfall!BR$1)</f>
        <v>0</v>
      </c>
      <c r="BS179" s="4">
        <f>SUMIFS(Purchase!$F:$F,Purchase!$A:$A,Waterfall!$A179,Purchase!$D:$D,Waterfall!$C179,Purchase!$C:$C,Waterfall!BS$1)</f>
        <v>0</v>
      </c>
      <c r="BT179" s="4">
        <f>SUMIFS(Purchase!$F:$F,Purchase!$A:$A,Waterfall!$A179,Purchase!$D:$D,Waterfall!$C179,Purchase!$C:$C,Waterfall!BT$1)</f>
        <v>0</v>
      </c>
      <c r="BU179" s="4">
        <f>SUMIFS(Purchase!$F:$F,Purchase!$A:$A,Waterfall!$A179,Purchase!$D:$D,Waterfall!$C179,Purchase!$C:$C,Waterfall!BU$1)</f>
        <v>0</v>
      </c>
      <c r="BV179" s="4">
        <f>SUMIFS(Purchase!$F:$F,Purchase!$A:$A,Waterfall!$A179,Purchase!$D:$D,Waterfall!$C179,Purchase!$C:$C,Waterfall!BV$1)</f>
        <v>0</v>
      </c>
      <c r="BW179" s="4">
        <f>SUMIFS(Purchase!$F:$F,Purchase!$A:$A,Waterfall!$A179,Purchase!$D:$D,Waterfall!$C179,Purchase!$C:$C,Waterfall!BW$1)</f>
        <v>0</v>
      </c>
      <c r="BX179" s="4">
        <f>SUMIFS(Purchase!$F:$F,Purchase!$A:$A,Waterfall!$A179,Purchase!$D:$D,Waterfall!$C179,Purchase!$C:$C,Waterfall!BX$1)</f>
        <v>0</v>
      </c>
      <c r="BY179" s="4">
        <f>SUMIFS(Purchase!$F:$F,Purchase!$A:$A,Waterfall!$A179,Purchase!$D:$D,Waterfall!$C179,Purchase!$C:$C,Waterfall!BY$1)</f>
        <v>0</v>
      </c>
      <c r="BZ179" s="4">
        <f>SUMIFS(Purchase!$F:$F,Purchase!$A:$A,Waterfall!$A179,Purchase!$D:$D,Waterfall!$C179,Purchase!$C:$C,Waterfall!BZ$1)</f>
        <v>0</v>
      </c>
      <c r="CA179" s="4">
        <f>SUMIFS(Purchase!$F:$F,Purchase!$A:$A,Waterfall!$A179,Purchase!$D:$D,Waterfall!$C179,Purchase!$C:$C,Waterfall!CA$1)</f>
        <v>0</v>
      </c>
      <c r="CB179" s="4">
        <f>SUMIFS(Purchase!$F:$F,Purchase!$A:$A,Waterfall!$A179,Purchase!$D:$D,Waterfall!$C179,Purchase!$C:$C,Waterfall!CB$1)</f>
        <v>0</v>
      </c>
      <c r="CC179" s="4">
        <f>SUMIFS(Purchase!$F:$F,Purchase!$A:$A,Waterfall!$A179,Purchase!$D:$D,Waterfall!$C179,Purchase!$C:$C,Waterfall!CC$1)</f>
        <v>0</v>
      </c>
      <c r="CD179" s="4">
        <f>SUMIFS(Purchase!$F:$F,Purchase!$A:$A,Waterfall!$A179,Purchase!$D:$D,Waterfall!$C179,Purchase!$C:$C,Waterfall!CD$1)</f>
        <v>0</v>
      </c>
      <c r="CE179" s="4">
        <f>SUMIFS(Purchase!$F:$F,Purchase!$A:$A,Waterfall!$A179,Purchase!$D:$D,Waterfall!$C179,Purchase!$C:$C,Waterfall!CE$1)</f>
        <v>0</v>
      </c>
      <c r="CF179" s="4">
        <f>SUMIFS(Purchase!$F:$F,Purchase!$A:$A,Waterfall!$A179,Purchase!$D:$D,Waterfall!$C179,Purchase!$C:$C,Waterfall!CF$1)</f>
        <v>0</v>
      </c>
      <c r="CG179" s="4">
        <f>SUMIFS(Purchase!$F:$F,Purchase!$A:$A,Waterfall!$A179,Purchase!$D:$D,Waterfall!$C179,Purchase!$C:$C,Waterfall!CG$1)</f>
        <v>0</v>
      </c>
      <c r="CH179" s="4">
        <f>SUMIFS(Purchase!$F:$F,Purchase!$A:$A,Waterfall!$A179,Purchase!$D:$D,Waterfall!$C179,Purchase!$C:$C,Waterfall!CH$1)</f>
        <v>0</v>
      </c>
      <c r="CI179" s="4">
        <f>SUMIFS(Purchase!$F:$F,Purchase!$A:$A,Waterfall!$A179,Purchase!$D:$D,Waterfall!$C179,Purchase!$C:$C,Waterfall!CI$1)</f>
        <v>0</v>
      </c>
      <c r="CJ179" s="4">
        <f>SUMIFS(Purchase!$F:$F,Purchase!$A:$A,Waterfall!$A179,Purchase!$D:$D,Waterfall!$C179,Purchase!$C:$C,Waterfall!CJ$1)</f>
        <v>0</v>
      </c>
      <c r="CK179" s="4">
        <f>SUMIFS(Purchase!$F:$F,Purchase!$A:$A,Waterfall!$A179,Purchase!$D:$D,Waterfall!$C179,Purchase!$C:$C,Waterfall!CK$1)</f>
        <v>0</v>
      </c>
      <c r="CL179" s="4">
        <f>SUMIFS(Purchase!$F:$F,Purchase!$A:$A,Waterfall!$A179,Purchase!$D:$D,Waterfall!$C179,Purchase!$C:$C,Waterfall!CL$1)</f>
        <v>0</v>
      </c>
      <c r="CM179" s="4">
        <f>SUMIFS(Purchase!$F:$F,Purchase!$A:$A,Waterfall!$A179,Purchase!$D:$D,Waterfall!$C179,Purchase!$C:$C,Waterfall!CM$1)</f>
        <v>0</v>
      </c>
      <c r="CN179" s="4">
        <f>SUMIFS(Purchase!$F:$F,Purchase!$A:$A,Waterfall!$A179,Purchase!$D:$D,Waterfall!$C179,Purchase!$C:$C,Waterfall!CN$1)</f>
        <v>0</v>
      </c>
      <c r="CO179" s="4">
        <f>SUMIFS(Purchase!$F:$F,Purchase!$A:$A,Waterfall!$A179,Purchase!$D:$D,Waterfall!$C179,Purchase!$C:$C,Waterfall!CO$1)</f>
        <v>0</v>
      </c>
      <c r="CP179" s="4">
        <f>SUMIFS(Purchase!$F:$F,Purchase!$A:$A,Waterfall!$A179,Purchase!$D:$D,Waterfall!$C179,Purchase!$C:$C,Waterfall!CP$1)</f>
        <v>0</v>
      </c>
      <c r="CQ179" s="4">
        <f>SUMIFS(Purchase!$F:$F,Purchase!$A:$A,Waterfall!$A179,Purchase!$D:$D,Waterfall!$C179,Purchase!$C:$C,Waterfall!CQ$1)</f>
        <v>0</v>
      </c>
      <c r="CR179" s="4">
        <f>SUMIFS(Purchase!$F:$F,Purchase!$A:$A,Waterfall!$A179,Purchase!$D:$D,Waterfall!$C179,Purchase!$C:$C,Waterfall!CR$1)</f>
        <v>0</v>
      </c>
      <c r="CS179" s="4">
        <f>SUMIFS(Purchase!$F:$F,Purchase!$A:$A,Waterfall!$A179,Purchase!$D:$D,Waterfall!$C179,Purchase!$C:$C,Waterfall!CS$1)</f>
        <v>0</v>
      </c>
      <c r="CT179" s="4">
        <f>SUMIFS(Purchase!$F:$F,Purchase!$A:$A,Waterfall!$A179,Purchase!$D:$D,Waterfall!$C179,Purchase!$C:$C,Waterfall!CT$1)</f>
        <v>0</v>
      </c>
      <c r="CU179" s="4">
        <f>SUMIFS(Purchase!$F:$F,Purchase!$A:$A,Waterfall!$A179,Purchase!$D:$D,Waterfall!$C179,Purchase!$C:$C,Waterfall!CU$1)</f>
        <v>0</v>
      </c>
      <c r="CV179" s="4">
        <f>SUMIFS(Purchase!$F:$F,Purchase!$A:$A,Waterfall!$A179,Purchase!$D:$D,Waterfall!$C179,Purchase!$C:$C,Waterfall!CV$1)</f>
        <v>0</v>
      </c>
      <c r="CW179" s="4">
        <f>SUMIFS(Purchase!$F:$F,Purchase!$A:$A,Waterfall!$A179,Purchase!$D:$D,Waterfall!$C179,Purchase!$C:$C,Waterfall!CW$1)</f>
        <v>0</v>
      </c>
      <c r="CX179" s="4">
        <f>SUMIFS(Purchase!$F:$F,Purchase!$A:$A,Waterfall!$A179,Purchase!$D:$D,Waterfall!$C179,Purchase!$C:$C,Waterfall!CX$1)</f>
        <v>0</v>
      </c>
      <c r="CY179" s="4">
        <f>SUMIFS(Purchase!$F:$F,Purchase!$A:$A,Waterfall!$A179,Purchase!$D:$D,Waterfall!$C179,Purchase!$C:$C,Waterfall!CY$1)</f>
        <v>0</v>
      </c>
      <c r="CZ179" s="4">
        <f>SUMIFS(Purchase!$F:$F,Purchase!$A:$A,Waterfall!$A179,Purchase!$D:$D,Waterfall!$C179,Purchase!$C:$C,Waterfall!CZ$1)</f>
        <v>0</v>
      </c>
      <c r="DA179" s="4">
        <f>SUMIFS(Purchase!$F:$F,Purchase!$A:$A,Waterfall!$A179,Purchase!$D:$D,Waterfall!$C179,Purchase!$C:$C,Waterfall!DA$1)</f>
        <v>0</v>
      </c>
      <c r="DB179" s="4">
        <f>SUMIFS(Purchase!$F:$F,Purchase!$A:$A,Waterfall!$A179,Purchase!$D:$D,Waterfall!$C179,Purchase!$C:$C,Waterfall!DB$1)</f>
        <v>0</v>
      </c>
      <c r="DC179" s="4">
        <f>SUMIFS(Purchase!$F:$F,Purchase!$A:$A,Waterfall!$A179,Purchase!$D:$D,Waterfall!$C179,Purchase!$C:$C,Waterfall!DC$1)</f>
        <v>0</v>
      </c>
      <c r="DD179" s="4">
        <f>SUMIFS(Purchase!$F:$F,Purchase!$A:$A,Waterfall!$A179,Purchase!$D:$D,Waterfall!$C179,Purchase!$C:$C,Waterfall!DD$1)</f>
        <v>0</v>
      </c>
      <c r="DE179" s="4">
        <f>SUMIFS(Purchase!$F:$F,Purchase!$A:$A,Waterfall!$A179,Purchase!$D:$D,Waterfall!$C179,Purchase!$C:$C,Waterfall!DE$1)</f>
        <v>0</v>
      </c>
      <c r="DF179" s="4">
        <f>SUMIFS(Purchase!$F:$F,Purchase!$A:$A,Waterfall!$A179,Purchase!$D:$D,Waterfall!$C179,Purchase!$C:$C,Waterfall!DF$1)</f>
        <v>0</v>
      </c>
      <c r="DG179" s="4">
        <f>SUMIFS(Purchase!$F:$F,Purchase!$A:$A,Waterfall!$A179,Purchase!$D:$D,Waterfall!$C179,Purchase!$C:$C,Waterfall!DG$1)</f>
        <v>0</v>
      </c>
      <c r="DH179" s="4">
        <f>SUMIFS(Purchase!$F:$F,Purchase!$A:$A,Waterfall!$A179,Purchase!$D:$D,Waterfall!$C179,Purchase!$C:$C,Waterfall!DH$1)</f>
        <v>0</v>
      </c>
      <c r="DI179" s="4">
        <f>SUMIFS(Purchase!$F:$F,Purchase!$A:$A,Waterfall!$A179,Purchase!$D:$D,Waterfall!$C179,Purchase!$C:$C,Waterfall!DI$1)</f>
        <v>0</v>
      </c>
      <c r="DJ179" s="4">
        <f>SUMIFS(Purchase!$F:$F,Purchase!$A:$A,Waterfall!$A179,Purchase!$D:$D,Waterfall!$C179,Purchase!$C:$C,Waterfall!DJ$1)</f>
        <v>0</v>
      </c>
      <c r="DK179" s="4">
        <f>SUMIFS(Purchase!$F:$F,Purchase!$A:$A,Waterfall!$A179,Purchase!$D:$D,Waterfall!$C179,Purchase!$C:$C,Waterfall!DK$1)</f>
        <v>0</v>
      </c>
      <c r="DL179" s="4">
        <f>SUMIFS(Purchase!$F:$F,Purchase!$A:$A,Waterfall!$A179,Purchase!$D:$D,Waterfall!$C179,Purchase!$C:$C,Waterfall!DL$1)</f>
        <v>0</v>
      </c>
      <c r="DM179" s="4">
        <f>SUMIFS(Purchase!$F:$F,Purchase!$A:$A,Waterfall!$A179,Purchase!$D:$D,Waterfall!$C179,Purchase!$C:$C,Waterfall!DM$1)</f>
        <v>0</v>
      </c>
      <c r="DN179" s="4">
        <f>SUMIFS(Purchase!$F:$F,Purchase!$A:$A,Waterfall!$A179,Purchase!$D:$D,Waterfall!$C179,Purchase!$C:$C,Waterfall!DN$1)</f>
        <v>0</v>
      </c>
      <c r="DO179" s="4">
        <f>SUMIFS(Purchase!$F:$F,Purchase!$A:$A,Waterfall!$A179,Purchase!$D:$D,Waterfall!$C179,Purchase!$C:$C,Waterfall!DO$1)</f>
        <v>0</v>
      </c>
      <c r="DP179" s="4">
        <f>SUMIFS(Purchase!$F:$F,Purchase!$A:$A,Waterfall!$A179,Purchase!$D:$D,Waterfall!$C179,Purchase!$C:$C,Waterfall!DP$1)</f>
        <v>0</v>
      </c>
      <c r="DQ179" s="4">
        <f>SUMIFS(Purchase!$F:$F,Purchase!$A:$A,Waterfall!$A179,Purchase!$D:$D,Waterfall!$C179,Purchase!$C:$C,Waterfall!DQ$1)</f>
        <v>0</v>
      </c>
      <c r="DR179" s="4">
        <f>SUMIFS(Purchase!$F:$F,Purchase!$A:$A,Waterfall!$A179,Purchase!$D:$D,Waterfall!$C179,Purchase!$C:$C,Waterfall!DR$1)</f>
        <v>0</v>
      </c>
      <c r="DS179" s="4">
        <f>SUMIFS(Purchase!$F:$F,Purchase!$A:$A,Waterfall!$A179,Purchase!$D:$D,Waterfall!$C179,Purchase!$C:$C,Waterfall!DS$1)</f>
        <v>0</v>
      </c>
      <c r="DT179" s="4">
        <f>SUMIFS(Purchase!$F:$F,Purchase!$A:$A,Waterfall!$A179,Purchase!$D:$D,Waterfall!$C179,Purchase!$C:$C,Waterfall!DT$1)</f>
        <v>0</v>
      </c>
      <c r="DU179" s="4">
        <f>SUMIFS(Purchase!$F:$F,Purchase!$A:$A,Waterfall!$A179,Purchase!$D:$D,Waterfall!$C179,Purchase!$C:$C,Waterfall!DU$1)</f>
        <v>0</v>
      </c>
      <c r="DV179" s="4">
        <f>SUMIFS(Purchase!$F:$F,Purchase!$A:$A,Waterfall!$A179,Purchase!$D:$D,Waterfall!$C179,Purchase!$C:$C,Waterfall!DV$1)</f>
        <v>0</v>
      </c>
      <c r="DW179" s="4">
        <f>SUMIFS(Purchase!$F:$F,Purchase!$A:$A,Waterfall!$A179,Purchase!$D:$D,Waterfall!$C179,Purchase!$C:$C,Waterfall!DW$1)</f>
        <v>0</v>
      </c>
      <c r="DX179" s="4">
        <f>SUMIFS(Purchase!$F:$F,Purchase!$A:$A,Waterfall!$A179,Purchase!$D:$D,Waterfall!$C179,Purchase!$C:$C,Waterfall!DX$1)</f>
        <v>0</v>
      </c>
      <c r="DY179" s="4">
        <f>SUMIFS(Purchase!$F:$F,Purchase!$A:$A,Waterfall!$A179,Purchase!$D:$D,Waterfall!$C179,Purchase!$C:$C,Waterfall!DY$1)</f>
        <v>0</v>
      </c>
      <c r="DZ179" s="4">
        <f>SUMIFS(Purchase!$F:$F,Purchase!$A:$A,Waterfall!$A179,Purchase!$D:$D,Waterfall!$C179,Purchase!$C:$C,Waterfall!DZ$1)</f>
        <v>0</v>
      </c>
      <c r="EA179" s="4">
        <f>SUMIFS(Purchase!$F:$F,Purchase!$A:$A,Waterfall!$A179,Purchase!$D:$D,Waterfall!$C179,Purchase!$C:$C,Waterfall!EA$1)</f>
        <v>0</v>
      </c>
      <c r="EB179" s="4">
        <f>SUMIFS(Purchase!$F:$F,Purchase!$A:$A,Waterfall!$A179,Purchase!$D:$D,Waterfall!$C179,Purchase!$C:$C,Waterfall!EB$1)</f>
        <v>0</v>
      </c>
      <c r="EC179" s="4">
        <f>SUMIFS(Purchase!$F:$F,Purchase!$A:$A,Waterfall!$A179,Purchase!$D:$D,Waterfall!$C179,Purchase!$C:$C,Waterfall!EC$1)</f>
        <v>0</v>
      </c>
      <c r="ED179" s="4">
        <f>SUMIFS(Purchase!$F:$F,Purchase!$A:$A,Waterfall!$A179,Purchase!$D:$D,Waterfall!$C179,Purchase!$C:$C,Waterfall!ED$1)</f>
        <v>0</v>
      </c>
      <c r="EE179" s="4">
        <f>SUMIFS(Purchase!$F:$F,Purchase!$A:$A,Waterfall!$A179,Purchase!$D:$D,Waterfall!$C179,Purchase!$C:$C,Waterfall!EE$1)</f>
        <v>0</v>
      </c>
      <c r="EF179" s="4">
        <f>SUMIFS(Purchase!$F:$F,Purchase!$A:$A,Waterfall!$A179,Purchase!$D:$D,Waterfall!$C179,Purchase!$C:$C,Waterfall!EF$1)</f>
        <v>0</v>
      </c>
      <c r="EG179" s="4">
        <f>SUMIFS(Purchase!$F:$F,Purchase!$A:$A,Waterfall!$A179,Purchase!$D:$D,Waterfall!$C179,Purchase!$C:$C,Waterfall!EG$1)</f>
        <v>0</v>
      </c>
      <c r="EH179" s="4">
        <f>SUMIFS(Purchase!$F:$F,Purchase!$A:$A,Waterfall!$A179,Purchase!$D:$D,Waterfall!$C179,Purchase!$C:$C,Waterfall!EH$1)</f>
        <v>0</v>
      </c>
      <c r="EI179" s="4">
        <f>SUMIFS(Purchase!$F:$F,Purchase!$A:$A,Waterfall!$A179,Purchase!$D:$D,Waterfall!$C179,Purchase!$C:$C,Waterfall!EI$1)</f>
        <v>0</v>
      </c>
      <c r="EJ179" s="4">
        <f>SUMIFS(Purchase!$F:$F,Purchase!$A:$A,Waterfall!$A179,Purchase!$D:$D,Waterfall!$C179,Purchase!$C:$C,Waterfall!EJ$1)</f>
        <v>0</v>
      </c>
      <c r="EK179" s="4">
        <f>SUMIFS(Purchase!$F:$F,Purchase!$A:$A,Waterfall!$A179,Purchase!$D:$D,Waterfall!$C179,Purchase!$C:$C,Waterfall!EK$1)</f>
        <v>0</v>
      </c>
      <c r="EL179" s="4">
        <f>SUMIFS(Purchase!$F:$F,Purchase!$A:$A,Waterfall!$A179,Purchase!$D:$D,Waterfall!$C179,Purchase!$C:$C,Waterfall!EL$1)</f>
        <v>0</v>
      </c>
      <c r="EM179" s="4">
        <f>SUMIFS(Purchase!$F:$F,Purchase!$A:$A,Waterfall!$A179,Purchase!$D:$D,Waterfall!$C179,Purchase!$C:$C,Waterfall!EM$1)</f>
        <v>0</v>
      </c>
      <c r="EN179" s="4">
        <f>SUMIFS(Purchase!$F:$F,Purchase!$A:$A,Waterfall!$A179,Purchase!$D:$D,Waterfall!$C179,Purchase!$C:$C,Waterfall!EN$1)</f>
        <v>0</v>
      </c>
      <c r="EO179" s="4">
        <f>SUMIFS(Purchase!$F:$F,Purchase!$A:$A,Waterfall!$A179,Purchase!$D:$D,Waterfall!$C179,Purchase!$C:$C,Waterfall!EO$1)</f>
        <v>0</v>
      </c>
      <c r="EP179" s="4">
        <f>SUMIFS(Purchase!$F:$F,Purchase!$A:$A,Waterfall!$A179,Purchase!$D:$D,Waterfall!$C179,Purchase!$C:$C,Waterfall!EP$1)</f>
        <v>0</v>
      </c>
      <c r="EQ179" s="4">
        <f>SUMIFS(Purchase!$F:$F,Purchase!$A:$A,Waterfall!$A179,Purchase!$D:$D,Waterfall!$C179,Purchase!$C:$C,Waterfall!EQ$1)</f>
        <v>0</v>
      </c>
      <c r="ER179" s="4">
        <f>SUMIFS(Purchase!$F:$F,Purchase!$A:$A,Waterfall!$A179,Purchase!$D:$D,Waterfall!$C179,Purchase!$C:$C,Waterfall!ER$1)</f>
        <v>0</v>
      </c>
      <c r="ES179" s="4">
        <f>SUMIFS(Purchase!$F:$F,Purchase!$A:$A,Waterfall!$A179,Purchase!$D:$D,Waterfall!$C179,Purchase!$C:$C,Waterfall!ES$1)</f>
        <v>0</v>
      </c>
      <c r="ET179" s="4">
        <f>SUMIFS(Purchase!$F:$F,Purchase!$A:$A,Waterfall!$A179,Purchase!$D:$D,Waterfall!$C179,Purchase!$C:$C,Waterfall!ET$1)</f>
        <v>0</v>
      </c>
      <c r="EU179" s="4">
        <f>SUMIFS(Purchase!$F:$F,Purchase!$A:$A,Waterfall!$A179,Purchase!$D:$D,Waterfall!$C179,Purchase!$C:$C,Waterfall!EU$1)</f>
        <v>0</v>
      </c>
      <c r="EV179" s="4">
        <f>SUMIFS(Purchase!$F:$F,Purchase!$A:$A,Waterfall!$A179,Purchase!$D:$D,Waterfall!$C179,Purchase!$C:$C,Waterfall!EV$1)</f>
        <v>0</v>
      </c>
      <c r="EW179" s="4">
        <f>SUMIFS(Purchase!$F:$F,Purchase!$A:$A,Waterfall!$A179,Purchase!$D:$D,Waterfall!$C179,Purchase!$C:$C,Waterfall!EW$1)</f>
        <v>0</v>
      </c>
      <c r="EX179" s="4">
        <f>SUMIFS(Purchase!$F:$F,Purchase!$A:$A,Waterfall!$A179,Purchase!$D:$D,Waterfall!$C179,Purchase!$C:$C,Waterfall!EX$1)</f>
        <v>0</v>
      </c>
      <c r="EY179" s="4">
        <f>SUMIFS(Purchase!$F:$F,Purchase!$A:$A,Waterfall!$A179,Purchase!$D:$D,Waterfall!$C179,Purchase!$C:$C,Waterfall!EY$1)</f>
        <v>0</v>
      </c>
      <c r="EZ179" s="4">
        <f>SUMIFS(Purchase!$F:$F,Purchase!$A:$A,Waterfall!$A179,Purchase!$D:$D,Waterfall!$C179,Purchase!$C:$C,Waterfall!EZ$1)</f>
        <v>0</v>
      </c>
      <c r="FA179" s="4">
        <f>SUMIFS(Purchase!$F:$F,Purchase!$A:$A,Waterfall!$A179,Purchase!$D:$D,Waterfall!$C179,Purchase!$C:$C,Waterfall!FA$1)</f>
        <v>0</v>
      </c>
      <c r="FB179" s="4">
        <f>SUMIFS(Purchase!$F:$F,Purchase!$A:$A,Waterfall!$A179,Purchase!$D:$D,Waterfall!$C179,Purchase!$C:$C,Waterfall!FB$1)</f>
        <v>0</v>
      </c>
      <c r="FC179" s="4">
        <f>SUMIFS(Purchase!$F:$F,Purchase!$A:$A,Waterfall!$A179,Purchase!$D:$D,Waterfall!$C179,Purchase!$C:$C,Waterfall!FC$1)</f>
        <v>0</v>
      </c>
      <c r="FD179" s="4">
        <f>SUMIFS(Purchase!$F:$F,Purchase!$A:$A,Waterfall!$A179,Purchase!$D:$D,Waterfall!$C179,Purchase!$C:$C,Waterfall!FD$1)</f>
        <v>0</v>
      </c>
      <c r="FE179" s="4">
        <f>SUMIFS(Purchase!$F:$F,Purchase!$A:$A,Waterfall!$A179,Purchase!$D:$D,Waterfall!$C179,Purchase!$C:$C,Waterfall!FE$1)</f>
        <v>0</v>
      </c>
      <c r="FF179" s="4">
        <f>SUMIFS(Purchase!$F:$F,Purchase!$A:$A,Waterfall!$A179,Purchase!$D:$D,Waterfall!$C179,Purchase!$C:$C,Waterfall!FF$1)</f>
        <v>0</v>
      </c>
      <c r="FG179" s="4">
        <f>SUMIFS(Purchase!$F:$F,Purchase!$A:$A,Waterfall!$A179,Purchase!$D:$D,Waterfall!$C179,Purchase!$C:$C,Waterfall!FG$1)</f>
        <v>0</v>
      </c>
      <c r="FH179" s="4">
        <f>SUMIFS(Purchase!$F:$F,Purchase!$A:$A,Waterfall!$A179,Purchase!$D:$D,Waterfall!$C179,Purchase!$C:$C,Waterfall!FH$1)</f>
        <v>0</v>
      </c>
      <c r="FI179" s="4">
        <f>SUMIFS(Purchase!$F:$F,Purchase!$A:$A,Waterfall!$A179,Purchase!$D:$D,Waterfall!$C179,Purchase!$C:$C,Waterfall!FI$1)</f>
        <v>0</v>
      </c>
      <c r="FJ179" s="4">
        <f>SUMIFS(Purchase!$F:$F,Purchase!$A:$A,Waterfall!$A179,Purchase!$D:$D,Waterfall!$C179,Purchase!$C:$C,Waterfall!FJ$1)</f>
        <v>0</v>
      </c>
      <c r="FK179" s="4">
        <f>SUMIFS(Purchase!$F:$F,Purchase!$A:$A,Waterfall!$A179,Purchase!$D:$D,Waterfall!$C179,Purchase!$C:$C,Waterfall!FK$1)</f>
        <v>0</v>
      </c>
      <c r="FL179" s="4">
        <f>SUMIFS(Purchase!$F:$F,Purchase!$A:$A,Waterfall!$A179,Purchase!$D:$D,Waterfall!$C179,Purchase!$C:$C,Waterfall!FL$1)</f>
        <v>0</v>
      </c>
      <c r="FM179" s="4">
        <f>SUMIFS(Purchase!$F:$F,Purchase!$A:$A,Waterfall!$A179,Purchase!$D:$D,Waterfall!$C179,Purchase!$C:$C,Waterfall!FM$1)</f>
        <v>0</v>
      </c>
      <c r="FN179" s="4">
        <f>SUMIFS(Purchase!$F:$F,Purchase!$A:$A,Waterfall!$A179,Purchase!$D:$D,Waterfall!$C179,Purchase!$C:$C,Waterfall!FN$1)</f>
        <v>0</v>
      </c>
      <c r="FO179" s="4">
        <f>SUMIFS(Purchase!$F:$F,Purchase!$A:$A,Waterfall!$A179,Purchase!$D:$D,Waterfall!$C179,Purchase!$C:$C,Waterfall!FO$1)</f>
        <v>0</v>
      </c>
      <c r="FP179" s="4">
        <f>SUMIFS(Purchase!$F:$F,Purchase!$A:$A,Waterfall!$A179,Purchase!$D:$D,Waterfall!$C179,Purchase!$C:$C,Waterfall!FP$1)</f>
        <v>0</v>
      </c>
      <c r="FQ179" s="4">
        <f>SUMIFS(Purchase!$F:$F,Purchase!$A:$A,Waterfall!$A179,Purchase!$D:$D,Waterfall!$C179,Purchase!$C:$C,Waterfall!FQ$1)</f>
        <v>0</v>
      </c>
      <c r="FR179" s="4">
        <f>SUMIFS(Purchase!$F:$F,Purchase!$A:$A,Waterfall!$A179,Purchase!$D:$D,Waterfall!$C179,Purchase!$C:$C,Waterfall!FR$1)</f>
        <v>0</v>
      </c>
      <c r="FS179" s="4">
        <f>SUMIFS(Purchase!$F:$F,Purchase!$A:$A,Waterfall!$A179,Purchase!$D:$D,Waterfall!$C179,Purchase!$C:$C,Waterfall!FS$1)</f>
        <v>0</v>
      </c>
      <c r="FT179" s="4">
        <f>SUMIFS(Purchase!$F:$F,Purchase!$A:$A,Waterfall!$A179,Purchase!$D:$D,Waterfall!$C179,Purchase!$C:$C,Waterfall!FT$1)</f>
        <v>0</v>
      </c>
      <c r="FU179" s="4">
        <f>SUMIFS(Purchase!$F:$F,Purchase!$A:$A,Waterfall!$A179,Purchase!$D:$D,Waterfall!$C179,Purchase!$C:$C,Waterfall!FU$1)</f>
        <v>0</v>
      </c>
      <c r="FV179" s="4">
        <f>SUMIFS(Purchase!$F:$F,Purchase!$A:$A,Waterfall!$A179,Purchase!$D:$D,Waterfall!$C179,Purchase!$C:$C,Waterfall!FV$1)</f>
        <v>0</v>
      </c>
      <c r="FW179" s="4">
        <f>SUMIFS(Purchase!$F:$F,Purchase!$A:$A,Waterfall!$A179,Purchase!$D:$D,Waterfall!$C179,Purchase!$C:$C,Waterfall!FW$1)</f>
        <v>0</v>
      </c>
      <c r="FX179" s="4">
        <f>SUMIFS(Purchase!$F:$F,Purchase!$A:$A,Waterfall!$A179,Purchase!$D:$D,Waterfall!$C179,Purchase!$C:$C,Waterfall!FX$1)</f>
        <v>0</v>
      </c>
      <c r="FY179" s="4">
        <f>SUMIFS(Purchase!$F:$F,Purchase!$A:$A,Waterfall!$A179,Purchase!$D:$D,Waterfall!$C179,Purchase!$C:$C,Waterfall!FY$1)</f>
        <v>0</v>
      </c>
      <c r="FZ179" s="4">
        <f>SUMIFS(Purchase!$F:$F,Purchase!$A:$A,Waterfall!$A179,Purchase!$D:$D,Waterfall!$C179,Purchase!$C:$C,Waterfall!FZ$1)</f>
        <v>0</v>
      </c>
      <c r="GA179" s="4">
        <f>SUMIFS(Purchase!$F:$F,Purchase!$A:$A,Waterfall!$A179,Purchase!$D:$D,Waterfall!$C179,Purchase!$C:$C,Waterfall!GA$1)</f>
        <v>0</v>
      </c>
      <c r="GB179" s="4">
        <f>SUMIFS(Purchase!$F:$F,Purchase!$A:$A,Waterfall!$A179,Purchase!$D:$D,Waterfall!$C179,Purchase!$C:$C,Waterfall!GB$1)</f>
        <v>0</v>
      </c>
      <c r="GC179" s="4">
        <f>SUMIFS(Purchase!$F:$F,Purchase!$A:$A,Waterfall!$A179,Purchase!$D:$D,Waterfall!$C179,Purchase!$C:$C,Waterfall!GC$1)</f>
        <v>0</v>
      </c>
      <c r="GD179" s="4">
        <f>SUMIFS(Purchase!$F:$F,Purchase!$A:$A,Waterfall!$A179,Purchase!$D:$D,Waterfall!$C179,Purchase!$C:$C,Waterfall!GD$1)</f>
        <v>0</v>
      </c>
      <c r="GE179" s="4">
        <f>SUMIFS(Purchase!$F:$F,Purchase!$A:$A,Waterfall!$A179,Purchase!$D:$D,Waterfall!$C179,Purchase!$C:$C,Waterfall!GE$1)</f>
        <v>0</v>
      </c>
      <c r="GF179" s="4">
        <f>SUMIFS(Purchase!$F:$F,Purchase!$A:$A,Waterfall!$A179,Purchase!$D:$D,Waterfall!$C179,Purchase!$C:$C,Waterfall!GF$1)</f>
        <v>0</v>
      </c>
      <c r="GG179" s="4">
        <f>SUMIFS(Purchase!$F:$F,Purchase!$A:$A,Waterfall!$A179,Purchase!$D:$D,Waterfall!$C179,Purchase!$C:$C,Waterfall!GG$1)</f>
        <v>0</v>
      </c>
      <c r="GH179" s="4">
        <f>SUMIFS(Purchase!$F:$F,Purchase!$A:$A,Waterfall!$A179,Purchase!$D:$D,Waterfall!$C179,Purchase!$C:$C,Waterfall!GH$1)</f>
        <v>0</v>
      </c>
      <c r="GI179" s="4">
        <f>SUMIFS(Purchase!$F:$F,Purchase!$A:$A,Waterfall!$A179,Purchase!$D:$D,Waterfall!$C179,Purchase!$C:$C,Waterfall!GI$1)</f>
        <v>0</v>
      </c>
    </row>
    <row r="180" spans="1:191" x14ac:dyDescent="0.35">
      <c r="A180" s="8">
        <f t="shared" si="5"/>
        <v>1</v>
      </c>
      <c r="B180" s="2" t="str">
        <f>VLOOKUP($A180,Centers!$B$1:$C$120,2,)</f>
        <v>GATE</v>
      </c>
      <c r="C180" s="3">
        <v>45057</v>
      </c>
      <c r="D180" s="4">
        <f>IF($A180=1,SUM(SUMIFS(Indent!$E:$E,Indent!$C:$C,Waterfall!$C180,Indent!$A:$A,Centers!$A$2),SUMIFS(Indent!$E:$E,Indent!$C:$C,Waterfall!$C180,Indent!$A:$A,Centers!$A$3),SUMIFS(Indent!$E:$E,Indent!$C:$C,Waterfall!$C180,Indent!$A:$A,Centers!$A$4),SUMIFS(Indent!$E:$E,Indent!$C:$C,Waterfall!$C180,Indent!$A:$A,Centers!$A$5),SUMIFS(Indent!$E:$E,Indent!$C:$C,Waterfall!$C180,Indent!$A:$A,Centers!$A$6),SUMIFS(Indent!$E:$E,Indent!$C:$C,Waterfall!$C180,Indent!$A:$A,Centers!$A$7),SUMIFS(Indent!$E:$E,Indent!$C:$C,Waterfall!$C180,Indent!$A:$A,Centers!$A$8)),SUMIFS(Indent!$E:$E,Indent!$C:$C,Waterfall!$C180,Indent!$A:$A,$A180))</f>
        <v>0</v>
      </c>
      <c r="E180" s="4">
        <f>SUMIFS(Purchase!$F:$F,Purchase!$A:$A,Waterfall!$A180,Purchase!$D:$D,Waterfall!$C180,Purchase!$C:$C,Waterfall!E$1)</f>
        <v>0</v>
      </c>
      <c r="F180" s="4">
        <f>SUMIFS(Purchase!$F:$F,Purchase!$A:$A,Waterfall!$A180,Purchase!$D:$D,Waterfall!$C180,Purchase!$C:$C,Waterfall!F$1)</f>
        <v>0</v>
      </c>
      <c r="G180" s="4">
        <f>SUMIFS(Purchase!$F:$F,Purchase!$A:$A,Waterfall!$A180,Purchase!$D:$D,Waterfall!$C180,Purchase!$C:$C,Waterfall!G$1)</f>
        <v>0</v>
      </c>
      <c r="H180" s="4">
        <f>SUMIFS(Purchase!$F:$F,Purchase!$A:$A,Waterfall!$A180,Purchase!$D:$D,Waterfall!$C180,Purchase!$C:$C,Waterfall!H$1)</f>
        <v>0</v>
      </c>
      <c r="I180" s="4">
        <f>SUMIFS(Purchase!$F:$F,Purchase!$A:$A,Waterfall!$A180,Purchase!$D:$D,Waterfall!$C180,Purchase!$C:$C,Waterfall!I$1)</f>
        <v>0</v>
      </c>
      <c r="J180" s="4">
        <f>SUMIFS(Purchase!$F:$F,Purchase!$A:$A,Waterfall!$A180,Purchase!$D:$D,Waterfall!$C180,Purchase!$C:$C,Waterfall!J$1)</f>
        <v>0</v>
      </c>
      <c r="K180" s="4">
        <f>SUMIFS(Purchase!$F:$F,Purchase!$A:$A,Waterfall!$A180,Purchase!$D:$D,Waterfall!$C180,Purchase!$C:$C,Waterfall!K$1)</f>
        <v>0</v>
      </c>
      <c r="L180" s="4">
        <f>SUMIFS(Purchase!$F:$F,Purchase!$A:$A,Waterfall!$A180,Purchase!$D:$D,Waterfall!$C180,Purchase!$C:$C,Waterfall!L$1)</f>
        <v>0</v>
      </c>
      <c r="M180" s="4">
        <f>SUMIFS(Purchase!$F:$F,Purchase!$A:$A,Waterfall!$A180,Purchase!$D:$D,Waterfall!$C180,Purchase!$C:$C,Waterfall!M$1)</f>
        <v>0</v>
      </c>
      <c r="N180" s="4">
        <f>SUMIFS(Purchase!$F:$F,Purchase!$A:$A,Waterfall!$A180,Purchase!$D:$D,Waterfall!$C180,Purchase!$C:$C,Waterfall!N$1)</f>
        <v>0</v>
      </c>
      <c r="O180" s="4">
        <f>SUMIFS(Purchase!$F:$F,Purchase!$A:$A,Waterfall!$A180,Purchase!$D:$D,Waterfall!$C180,Purchase!$C:$C,Waterfall!O$1)</f>
        <v>0</v>
      </c>
      <c r="P180" s="4">
        <f>SUMIFS(Purchase!$F:$F,Purchase!$A:$A,Waterfall!$A180,Purchase!$D:$D,Waterfall!$C180,Purchase!$C:$C,Waterfall!P$1)</f>
        <v>0</v>
      </c>
      <c r="Q180" s="4">
        <f>SUMIFS(Purchase!$F:$F,Purchase!$A:$A,Waterfall!$A180,Purchase!$D:$D,Waterfall!$C180,Purchase!$C:$C,Waterfall!Q$1)</f>
        <v>0</v>
      </c>
      <c r="R180" s="4">
        <f>SUMIFS(Purchase!$F:$F,Purchase!$A:$A,Waterfall!$A180,Purchase!$D:$D,Waterfall!$C180,Purchase!$C:$C,Waterfall!R$1)</f>
        <v>0</v>
      </c>
      <c r="S180" s="4">
        <f>SUMIFS(Purchase!$F:$F,Purchase!$A:$A,Waterfall!$A180,Purchase!$D:$D,Waterfall!$C180,Purchase!$C:$C,Waterfall!S$1)</f>
        <v>0</v>
      </c>
      <c r="T180" s="4">
        <f>SUMIFS(Purchase!$F:$F,Purchase!$A:$A,Waterfall!$A180,Purchase!$D:$D,Waterfall!$C180,Purchase!$C:$C,Waterfall!T$1)</f>
        <v>0</v>
      </c>
      <c r="U180" s="4">
        <f>SUMIFS(Purchase!$F:$F,Purchase!$A:$A,Waterfall!$A180,Purchase!$D:$D,Waterfall!$C180,Purchase!$C:$C,Waterfall!U$1)</f>
        <v>0</v>
      </c>
      <c r="V180" s="4">
        <f>SUMIFS(Purchase!$F:$F,Purchase!$A:$A,Waterfall!$A180,Purchase!$D:$D,Waterfall!$C180,Purchase!$C:$C,Waterfall!V$1)</f>
        <v>0</v>
      </c>
      <c r="W180" s="4">
        <f>SUMIFS(Purchase!$F:$F,Purchase!$A:$A,Waterfall!$A180,Purchase!$D:$D,Waterfall!$C180,Purchase!$C:$C,Waterfall!W$1)</f>
        <v>0</v>
      </c>
      <c r="X180" s="4">
        <f>SUMIFS(Purchase!$F:$F,Purchase!$A:$A,Waterfall!$A180,Purchase!$D:$D,Waterfall!$C180,Purchase!$C:$C,Waterfall!X$1)</f>
        <v>0</v>
      </c>
      <c r="Y180" s="4">
        <f>SUMIFS(Purchase!$F:$F,Purchase!$A:$A,Waterfall!$A180,Purchase!$D:$D,Waterfall!$C180,Purchase!$C:$C,Waterfall!Y$1)</f>
        <v>0</v>
      </c>
      <c r="Z180" s="4">
        <f>SUMIFS(Purchase!$F:$F,Purchase!$A:$A,Waterfall!$A180,Purchase!$D:$D,Waterfall!$C180,Purchase!$C:$C,Waterfall!Z$1)</f>
        <v>0</v>
      </c>
      <c r="AA180" s="4">
        <f>SUMIFS(Purchase!$F:$F,Purchase!$A:$A,Waterfall!$A180,Purchase!$D:$D,Waterfall!$C180,Purchase!$C:$C,Waterfall!AA$1)</f>
        <v>0</v>
      </c>
      <c r="AB180" s="4">
        <f>SUMIFS(Purchase!$F:$F,Purchase!$A:$A,Waterfall!$A180,Purchase!$D:$D,Waterfall!$C180,Purchase!$C:$C,Waterfall!AB$1)</f>
        <v>0</v>
      </c>
      <c r="AC180" s="4">
        <f>SUMIFS(Purchase!$F:$F,Purchase!$A:$A,Waterfall!$A180,Purchase!$D:$D,Waterfall!$C180,Purchase!$C:$C,Waterfall!AC$1)</f>
        <v>0</v>
      </c>
      <c r="AD180" s="4">
        <f>SUMIFS(Purchase!$F:$F,Purchase!$A:$A,Waterfall!$A180,Purchase!$D:$D,Waterfall!$C180,Purchase!$C:$C,Waterfall!AD$1)</f>
        <v>0</v>
      </c>
      <c r="AE180" s="4">
        <f>SUMIFS(Purchase!$F:$F,Purchase!$A:$A,Waterfall!$A180,Purchase!$D:$D,Waterfall!$C180,Purchase!$C:$C,Waterfall!AE$1)</f>
        <v>0</v>
      </c>
      <c r="AF180" s="4">
        <f>SUMIFS(Purchase!$F:$F,Purchase!$A:$A,Waterfall!$A180,Purchase!$D:$D,Waterfall!$C180,Purchase!$C:$C,Waterfall!AF$1)</f>
        <v>0</v>
      </c>
      <c r="AG180" s="4">
        <f>SUMIFS(Purchase!$F:$F,Purchase!$A:$A,Waterfall!$A180,Purchase!$D:$D,Waterfall!$C180,Purchase!$C:$C,Waterfall!AG$1)</f>
        <v>0</v>
      </c>
      <c r="AH180" s="4">
        <f>SUMIFS(Purchase!$F:$F,Purchase!$A:$A,Waterfall!$A180,Purchase!$D:$D,Waterfall!$C180,Purchase!$C:$C,Waterfall!AH$1)</f>
        <v>0</v>
      </c>
      <c r="AI180" s="4">
        <f>SUMIFS(Purchase!$F:$F,Purchase!$A:$A,Waterfall!$A180,Purchase!$D:$D,Waterfall!$C180,Purchase!$C:$C,Waterfall!AI$1)</f>
        <v>0</v>
      </c>
      <c r="AJ180" s="4">
        <f>SUMIFS(Purchase!$F:$F,Purchase!$A:$A,Waterfall!$A180,Purchase!$D:$D,Waterfall!$C180,Purchase!$C:$C,Waterfall!AJ$1)</f>
        <v>0</v>
      </c>
      <c r="AK180" s="4">
        <f>SUMIFS(Purchase!$F:$F,Purchase!$A:$A,Waterfall!$A180,Purchase!$D:$D,Waterfall!$C180,Purchase!$C:$C,Waterfall!AK$1)</f>
        <v>0</v>
      </c>
      <c r="AL180" s="4">
        <f>SUMIFS(Purchase!$F:$F,Purchase!$A:$A,Waterfall!$A180,Purchase!$D:$D,Waterfall!$C180,Purchase!$C:$C,Waterfall!AL$1)</f>
        <v>0</v>
      </c>
      <c r="AM180" s="4">
        <f>SUMIFS(Purchase!$F:$F,Purchase!$A:$A,Waterfall!$A180,Purchase!$D:$D,Waterfall!$C180,Purchase!$C:$C,Waterfall!AM$1)</f>
        <v>0</v>
      </c>
      <c r="AN180" s="4">
        <f>SUMIFS(Purchase!$F:$F,Purchase!$A:$A,Waterfall!$A180,Purchase!$D:$D,Waterfall!$C180,Purchase!$C:$C,Waterfall!AN$1)</f>
        <v>0</v>
      </c>
      <c r="AO180" s="4">
        <f>SUMIFS(Purchase!$F:$F,Purchase!$A:$A,Waterfall!$A180,Purchase!$D:$D,Waterfall!$C180,Purchase!$C:$C,Waterfall!AO$1)</f>
        <v>0</v>
      </c>
      <c r="AP180" s="4">
        <f>SUMIFS(Purchase!$F:$F,Purchase!$A:$A,Waterfall!$A180,Purchase!$D:$D,Waterfall!$C180,Purchase!$C:$C,Waterfall!AP$1)</f>
        <v>0</v>
      </c>
      <c r="AQ180" s="4">
        <f>SUMIFS(Purchase!$F:$F,Purchase!$A:$A,Waterfall!$A180,Purchase!$D:$D,Waterfall!$C180,Purchase!$C:$C,Waterfall!AQ$1)</f>
        <v>0</v>
      </c>
      <c r="AR180" s="4">
        <f>SUMIFS(Purchase!$F:$F,Purchase!$A:$A,Waterfall!$A180,Purchase!$D:$D,Waterfall!$C180,Purchase!$C:$C,Waterfall!AR$1)</f>
        <v>0</v>
      </c>
      <c r="AS180" s="4">
        <f>SUMIFS(Purchase!$F:$F,Purchase!$A:$A,Waterfall!$A180,Purchase!$D:$D,Waterfall!$C180,Purchase!$C:$C,Waterfall!AS$1)</f>
        <v>0</v>
      </c>
      <c r="AT180" s="4">
        <f>SUMIFS(Purchase!$F:$F,Purchase!$A:$A,Waterfall!$A180,Purchase!$D:$D,Waterfall!$C180,Purchase!$C:$C,Waterfall!AT$1)</f>
        <v>0</v>
      </c>
      <c r="AU180" s="4">
        <f>SUMIFS(Purchase!$F:$F,Purchase!$A:$A,Waterfall!$A180,Purchase!$D:$D,Waterfall!$C180,Purchase!$C:$C,Waterfall!AU$1)</f>
        <v>0</v>
      </c>
      <c r="AV180" s="4">
        <f>SUMIFS(Purchase!$F:$F,Purchase!$A:$A,Waterfall!$A180,Purchase!$D:$D,Waterfall!$C180,Purchase!$C:$C,Waterfall!AV$1)</f>
        <v>0</v>
      </c>
      <c r="AW180" s="4">
        <f>SUMIFS(Purchase!$F:$F,Purchase!$A:$A,Waterfall!$A180,Purchase!$D:$D,Waterfall!$C180,Purchase!$C:$C,Waterfall!AW$1)</f>
        <v>0</v>
      </c>
      <c r="AX180" s="4">
        <f>SUMIFS(Purchase!$F:$F,Purchase!$A:$A,Waterfall!$A180,Purchase!$D:$D,Waterfall!$C180,Purchase!$C:$C,Waterfall!AX$1)</f>
        <v>0</v>
      </c>
      <c r="AY180" s="4">
        <f>SUMIFS(Purchase!$F:$F,Purchase!$A:$A,Waterfall!$A180,Purchase!$D:$D,Waterfall!$C180,Purchase!$C:$C,Waterfall!AY$1)</f>
        <v>0</v>
      </c>
      <c r="AZ180" s="4">
        <f>SUMIFS(Purchase!$F:$F,Purchase!$A:$A,Waterfall!$A180,Purchase!$D:$D,Waterfall!$C180,Purchase!$C:$C,Waterfall!AZ$1)</f>
        <v>0</v>
      </c>
      <c r="BA180" s="4">
        <f>SUMIFS(Purchase!$F:$F,Purchase!$A:$A,Waterfall!$A180,Purchase!$D:$D,Waterfall!$C180,Purchase!$C:$C,Waterfall!BA$1)</f>
        <v>0</v>
      </c>
      <c r="BB180" s="4">
        <f>SUMIFS(Purchase!$F:$F,Purchase!$A:$A,Waterfall!$A180,Purchase!$D:$D,Waterfall!$C180,Purchase!$C:$C,Waterfall!BB$1)</f>
        <v>0</v>
      </c>
      <c r="BC180" s="4">
        <f>SUMIFS(Purchase!$F:$F,Purchase!$A:$A,Waterfall!$A180,Purchase!$D:$D,Waterfall!$C180,Purchase!$C:$C,Waterfall!BC$1)</f>
        <v>0</v>
      </c>
      <c r="BD180" s="4">
        <f>SUMIFS(Purchase!$F:$F,Purchase!$A:$A,Waterfall!$A180,Purchase!$D:$D,Waterfall!$C180,Purchase!$C:$C,Waterfall!BD$1)</f>
        <v>0</v>
      </c>
      <c r="BE180" s="4">
        <f>SUMIFS(Purchase!$F:$F,Purchase!$A:$A,Waterfall!$A180,Purchase!$D:$D,Waterfall!$C180,Purchase!$C:$C,Waterfall!BE$1)</f>
        <v>0</v>
      </c>
      <c r="BF180" s="4">
        <f>SUMIFS(Purchase!$F:$F,Purchase!$A:$A,Waterfall!$A180,Purchase!$D:$D,Waterfall!$C180,Purchase!$C:$C,Waterfall!BF$1)</f>
        <v>0</v>
      </c>
      <c r="BG180" s="4">
        <f>SUMIFS(Purchase!$F:$F,Purchase!$A:$A,Waterfall!$A180,Purchase!$D:$D,Waterfall!$C180,Purchase!$C:$C,Waterfall!BG$1)</f>
        <v>0</v>
      </c>
      <c r="BH180" s="4">
        <f>SUMIFS(Purchase!$F:$F,Purchase!$A:$A,Waterfall!$A180,Purchase!$D:$D,Waterfall!$C180,Purchase!$C:$C,Waterfall!BH$1)</f>
        <v>0</v>
      </c>
      <c r="BI180" s="4">
        <f>SUMIFS(Purchase!$F:$F,Purchase!$A:$A,Waterfall!$A180,Purchase!$D:$D,Waterfall!$C180,Purchase!$C:$C,Waterfall!BI$1)</f>
        <v>0</v>
      </c>
      <c r="BJ180" s="4">
        <f>SUMIFS(Purchase!$F:$F,Purchase!$A:$A,Waterfall!$A180,Purchase!$D:$D,Waterfall!$C180,Purchase!$C:$C,Waterfall!BJ$1)</f>
        <v>0</v>
      </c>
      <c r="BK180" s="4">
        <f>SUMIFS(Purchase!$F:$F,Purchase!$A:$A,Waterfall!$A180,Purchase!$D:$D,Waterfall!$C180,Purchase!$C:$C,Waterfall!BK$1)</f>
        <v>0</v>
      </c>
      <c r="BL180" s="4">
        <f>SUMIFS(Purchase!$F:$F,Purchase!$A:$A,Waterfall!$A180,Purchase!$D:$D,Waterfall!$C180,Purchase!$C:$C,Waterfall!BL$1)</f>
        <v>0</v>
      </c>
      <c r="BM180" s="4">
        <f>SUMIFS(Purchase!$F:$F,Purchase!$A:$A,Waterfall!$A180,Purchase!$D:$D,Waterfall!$C180,Purchase!$C:$C,Waterfall!BM$1)</f>
        <v>0</v>
      </c>
      <c r="BN180" s="4">
        <f>SUMIFS(Purchase!$F:$F,Purchase!$A:$A,Waterfall!$A180,Purchase!$D:$D,Waterfall!$C180,Purchase!$C:$C,Waterfall!BN$1)</f>
        <v>0</v>
      </c>
      <c r="BO180" s="4">
        <f>SUMIFS(Purchase!$F:$F,Purchase!$A:$A,Waterfall!$A180,Purchase!$D:$D,Waterfall!$C180,Purchase!$C:$C,Waterfall!BO$1)</f>
        <v>0</v>
      </c>
      <c r="BP180" s="4">
        <f>SUMIFS(Purchase!$F:$F,Purchase!$A:$A,Waterfall!$A180,Purchase!$D:$D,Waterfall!$C180,Purchase!$C:$C,Waterfall!BP$1)</f>
        <v>0</v>
      </c>
      <c r="BQ180" s="4">
        <f>SUMIFS(Purchase!$F:$F,Purchase!$A:$A,Waterfall!$A180,Purchase!$D:$D,Waterfall!$C180,Purchase!$C:$C,Waterfall!BQ$1)</f>
        <v>0</v>
      </c>
      <c r="BR180" s="4">
        <f>SUMIFS(Purchase!$F:$F,Purchase!$A:$A,Waterfall!$A180,Purchase!$D:$D,Waterfall!$C180,Purchase!$C:$C,Waterfall!BR$1)</f>
        <v>0</v>
      </c>
      <c r="BS180" s="4">
        <f>SUMIFS(Purchase!$F:$F,Purchase!$A:$A,Waterfall!$A180,Purchase!$D:$D,Waterfall!$C180,Purchase!$C:$C,Waterfall!BS$1)</f>
        <v>0</v>
      </c>
      <c r="BT180" s="4">
        <f>SUMIFS(Purchase!$F:$F,Purchase!$A:$A,Waterfall!$A180,Purchase!$D:$D,Waterfall!$C180,Purchase!$C:$C,Waterfall!BT$1)</f>
        <v>0</v>
      </c>
      <c r="BU180" s="4">
        <f>SUMIFS(Purchase!$F:$F,Purchase!$A:$A,Waterfall!$A180,Purchase!$D:$D,Waterfall!$C180,Purchase!$C:$C,Waterfall!BU$1)</f>
        <v>0</v>
      </c>
      <c r="BV180" s="4">
        <f>SUMIFS(Purchase!$F:$F,Purchase!$A:$A,Waterfall!$A180,Purchase!$D:$D,Waterfall!$C180,Purchase!$C:$C,Waterfall!BV$1)</f>
        <v>0</v>
      </c>
      <c r="BW180" s="4">
        <f>SUMIFS(Purchase!$F:$F,Purchase!$A:$A,Waterfall!$A180,Purchase!$D:$D,Waterfall!$C180,Purchase!$C:$C,Waterfall!BW$1)</f>
        <v>0</v>
      </c>
      <c r="BX180" s="4">
        <f>SUMIFS(Purchase!$F:$F,Purchase!$A:$A,Waterfall!$A180,Purchase!$D:$D,Waterfall!$C180,Purchase!$C:$C,Waterfall!BX$1)</f>
        <v>0</v>
      </c>
      <c r="BY180" s="4">
        <f>SUMIFS(Purchase!$F:$F,Purchase!$A:$A,Waterfall!$A180,Purchase!$D:$D,Waterfall!$C180,Purchase!$C:$C,Waterfall!BY$1)</f>
        <v>0</v>
      </c>
      <c r="BZ180" s="4">
        <f>SUMIFS(Purchase!$F:$F,Purchase!$A:$A,Waterfall!$A180,Purchase!$D:$D,Waterfall!$C180,Purchase!$C:$C,Waterfall!BZ$1)</f>
        <v>0</v>
      </c>
      <c r="CA180" s="4">
        <f>SUMIFS(Purchase!$F:$F,Purchase!$A:$A,Waterfall!$A180,Purchase!$D:$D,Waterfall!$C180,Purchase!$C:$C,Waterfall!CA$1)</f>
        <v>0</v>
      </c>
      <c r="CB180" s="4">
        <f>SUMIFS(Purchase!$F:$F,Purchase!$A:$A,Waterfall!$A180,Purchase!$D:$D,Waterfall!$C180,Purchase!$C:$C,Waterfall!CB$1)</f>
        <v>0</v>
      </c>
      <c r="CC180" s="4">
        <f>SUMIFS(Purchase!$F:$F,Purchase!$A:$A,Waterfall!$A180,Purchase!$D:$D,Waterfall!$C180,Purchase!$C:$C,Waterfall!CC$1)</f>
        <v>0</v>
      </c>
      <c r="CD180" s="4">
        <f>SUMIFS(Purchase!$F:$F,Purchase!$A:$A,Waterfall!$A180,Purchase!$D:$D,Waterfall!$C180,Purchase!$C:$C,Waterfall!CD$1)</f>
        <v>0</v>
      </c>
      <c r="CE180" s="4">
        <f>SUMIFS(Purchase!$F:$F,Purchase!$A:$A,Waterfall!$A180,Purchase!$D:$D,Waterfall!$C180,Purchase!$C:$C,Waterfall!CE$1)</f>
        <v>0</v>
      </c>
      <c r="CF180" s="4">
        <f>SUMIFS(Purchase!$F:$F,Purchase!$A:$A,Waterfall!$A180,Purchase!$D:$D,Waterfall!$C180,Purchase!$C:$C,Waterfall!CF$1)</f>
        <v>0</v>
      </c>
      <c r="CG180" s="4">
        <f>SUMIFS(Purchase!$F:$F,Purchase!$A:$A,Waterfall!$A180,Purchase!$D:$D,Waterfall!$C180,Purchase!$C:$C,Waterfall!CG$1)</f>
        <v>0</v>
      </c>
      <c r="CH180" s="4">
        <f>SUMIFS(Purchase!$F:$F,Purchase!$A:$A,Waterfall!$A180,Purchase!$D:$D,Waterfall!$C180,Purchase!$C:$C,Waterfall!CH$1)</f>
        <v>0</v>
      </c>
      <c r="CI180" s="4">
        <f>SUMIFS(Purchase!$F:$F,Purchase!$A:$A,Waterfall!$A180,Purchase!$D:$D,Waterfall!$C180,Purchase!$C:$C,Waterfall!CI$1)</f>
        <v>0</v>
      </c>
      <c r="CJ180" s="4">
        <f>SUMIFS(Purchase!$F:$F,Purchase!$A:$A,Waterfall!$A180,Purchase!$D:$D,Waterfall!$C180,Purchase!$C:$C,Waterfall!CJ$1)</f>
        <v>0</v>
      </c>
      <c r="CK180" s="4">
        <f>SUMIFS(Purchase!$F:$F,Purchase!$A:$A,Waterfall!$A180,Purchase!$D:$D,Waterfall!$C180,Purchase!$C:$C,Waterfall!CK$1)</f>
        <v>0</v>
      </c>
      <c r="CL180" s="4">
        <f>SUMIFS(Purchase!$F:$F,Purchase!$A:$A,Waterfall!$A180,Purchase!$D:$D,Waterfall!$C180,Purchase!$C:$C,Waterfall!CL$1)</f>
        <v>0</v>
      </c>
      <c r="CM180" s="4">
        <f>SUMIFS(Purchase!$F:$F,Purchase!$A:$A,Waterfall!$A180,Purchase!$D:$D,Waterfall!$C180,Purchase!$C:$C,Waterfall!CM$1)</f>
        <v>0</v>
      </c>
      <c r="CN180" s="4">
        <f>SUMIFS(Purchase!$F:$F,Purchase!$A:$A,Waterfall!$A180,Purchase!$D:$D,Waterfall!$C180,Purchase!$C:$C,Waterfall!CN$1)</f>
        <v>0</v>
      </c>
      <c r="CO180" s="4">
        <f>SUMIFS(Purchase!$F:$F,Purchase!$A:$A,Waterfall!$A180,Purchase!$D:$D,Waterfall!$C180,Purchase!$C:$C,Waterfall!CO$1)</f>
        <v>0</v>
      </c>
      <c r="CP180" s="4">
        <f>SUMIFS(Purchase!$F:$F,Purchase!$A:$A,Waterfall!$A180,Purchase!$D:$D,Waterfall!$C180,Purchase!$C:$C,Waterfall!CP$1)</f>
        <v>0</v>
      </c>
      <c r="CQ180" s="4">
        <f>SUMIFS(Purchase!$F:$F,Purchase!$A:$A,Waterfall!$A180,Purchase!$D:$D,Waterfall!$C180,Purchase!$C:$C,Waterfall!CQ$1)</f>
        <v>0</v>
      </c>
      <c r="CR180" s="4">
        <f>SUMIFS(Purchase!$F:$F,Purchase!$A:$A,Waterfall!$A180,Purchase!$D:$D,Waterfall!$C180,Purchase!$C:$C,Waterfall!CR$1)</f>
        <v>0</v>
      </c>
      <c r="CS180" s="4">
        <f>SUMIFS(Purchase!$F:$F,Purchase!$A:$A,Waterfall!$A180,Purchase!$D:$D,Waterfall!$C180,Purchase!$C:$C,Waterfall!CS$1)</f>
        <v>0</v>
      </c>
      <c r="CT180" s="4">
        <f>SUMIFS(Purchase!$F:$F,Purchase!$A:$A,Waterfall!$A180,Purchase!$D:$D,Waterfall!$C180,Purchase!$C:$C,Waterfall!CT$1)</f>
        <v>0</v>
      </c>
      <c r="CU180" s="4">
        <f>SUMIFS(Purchase!$F:$F,Purchase!$A:$A,Waterfall!$A180,Purchase!$D:$D,Waterfall!$C180,Purchase!$C:$C,Waterfall!CU$1)</f>
        <v>0</v>
      </c>
      <c r="CV180" s="4">
        <f>SUMIFS(Purchase!$F:$F,Purchase!$A:$A,Waterfall!$A180,Purchase!$D:$D,Waterfall!$C180,Purchase!$C:$C,Waterfall!CV$1)</f>
        <v>0</v>
      </c>
      <c r="CW180" s="4">
        <f>SUMIFS(Purchase!$F:$F,Purchase!$A:$A,Waterfall!$A180,Purchase!$D:$D,Waterfall!$C180,Purchase!$C:$C,Waterfall!CW$1)</f>
        <v>0</v>
      </c>
      <c r="CX180" s="4">
        <f>SUMIFS(Purchase!$F:$F,Purchase!$A:$A,Waterfall!$A180,Purchase!$D:$D,Waterfall!$C180,Purchase!$C:$C,Waterfall!CX$1)</f>
        <v>0</v>
      </c>
      <c r="CY180" s="4">
        <f>SUMIFS(Purchase!$F:$F,Purchase!$A:$A,Waterfall!$A180,Purchase!$D:$D,Waterfall!$C180,Purchase!$C:$C,Waterfall!CY$1)</f>
        <v>0</v>
      </c>
      <c r="CZ180" s="4">
        <f>SUMIFS(Purchase!$F:$F,Purchase!$A:$A,Waterfall!$A180,Purchase!$D:$D,Waterfall!$C180,Purchase!$C:$C,Waterfall!CZ$1)</f>
        <v>0</v>
      </c>
      <c r="DA180" s="4">
        <f>SUMIFS(Purchase!$F:$F,Purchase!$A:$A,Waterfall!$A180,Purchase!$D:$D,Waterfall!$C180,Purchase!$C:$C,Waterfall!DA$1)</f>
        <v>0</v>
      </c>
      <c r="DB180" s="4">
        <f>SUMIFS(Purchase!$F:$F,Purchase!$A:$A,Waterfall!$A180,Purchase!$D:$D,Waterfall!$C180,Purchase!$C:$C,Waterfall!DB$1)</f>
        <v>0</v>
      </c>
      <c r="DC180" s="4">
        <f>SUMIFS(Purchase!$F:$F,Purchase!$A:$A,Waterfall!$A180,Purchase!$D:$D,Waterfall!$C180,Purchase!$C:$C,Waterfall!DC$1)</f>
        <v>0</v>
      </c>
      <c r="DD180" s="4">
        <f>SUMIFS(Purchase!$F:$F,Purchase!$A:$A,Waterfall!$A180,Purchase!$D:$D,Waterfall!$C180,Purchase!$C:$C,Waterfall!DD$1)</f>
        <v>0</v>
      </c>
      <c r="DE180" s="4">
        <f>SUMIFS(Purchase!$F:$F,Purchase!$A:$A,Waterfall!$A180,Purchase!$D:$D,Waterfall!$C180,Purchase!$C:$C,Waterfall!DE$1)</f>
        <v>0</v>
      </c>
      <c r="DF180" s="4">
        <f>SUMIFS(Purchase!$F:$F,Purchase!$A:$A,Waterfall!$A180,Purchase!$D:$D,Waterfall!$C180,Purchase!$C:$C,Waterfall!DF$1)</f>
        <v>0</v>
      </c>
      <c r="DG180" s="4">
        <f>SUMIFS(Purchase!$F:$F,Purchase!$A:$A,Waterfall!$A180,Purchase!$D:$D,Waterfall!$C180,Purchase!$C:$C,Waterfall!DG$1)</f>
        <v>0</v>
      </c>
      <c r="DH180" s="4">
        <f>SUMIFS(Purchase!$F:$F,Purchase!$A:$A,Waterfall!$A180,Purchase!$D:$D,Waterfall!$C180,Purchase!$C:$C,Waterfall!DH$1)</f>
        <v>0</v>
      </c>
      <c r="DI180" s="4">
        <f>SUMIFS(Purchase!$F:$F,Purchase!$A:$A,Waterfall!$A180,Purchase!$D:$D,Waterfall!$C180,Purchase!$C:$C,Waterfall!DI$1)</f>
        <v>0</v>
      </c>
      <c r="DJ180" s="4">
        <f>SUMIFS(Purchase!$F:$F,Purchase!$A:$A,Waterfall!$A180,Purchase!$D:$D,Waterfall!$C180,Purchase!$C:$C,Waterfall!DJ$1)</f>
        <v>0</v>
      </c>
      <c r="DK180" s="4">
        <f>SUMIFS(Purchase!$F:$F,Purchase!$A:$A,Waterfall!$A180,Purchase!$D:$D,Waterfall!$C180,Purchase!$C:$C,Waterfall!DK$1)</f>
        <v>0</v>
      </c>
      <c r="DL180" s="4">
        <f>SUMIFS(Purchase!$F:$F,Purchase!$A:$A,Waterfall!$A180,Purchase!$D:$D,Waterfall!$C180,Purchase!$C:$C,Waterfall!DL$1)</f>
        <v>0</v>
      </c>
      <c r="DM180" s="4">
        <f>SUMIFS(Purchase!$F:$F,Purchase!$A:$A,Waterfall!$A180,Purchase!$D:$D,Waterfall!$C180,Purchase!$C:$C,Waterfall!DM$1)</f>
        <v>0</v>
      </c>
      <c r="DN180" s="4">
        <f>SUMIFS(Purchase!$F:$F,Purchase!$A:$A,Waterfall!$A180,Purchase!$D:$D,Waterfall!$C180,Purchase!$C:$C,Waterfall!DN$1)</f>
        <v>0</v>
      </c>
      <c r="DO180" s="4">
        <f>SUMIFS(Purchase!$F:$F,Purchase!$A:$A,Waterfall!$A180,Purchase!$D:$D,Waterfall!$C180,Purchase!$C:$C,Waterfall!DO$1)</f>
        <v>0</v>
      </c>
      <c r="DP180" s="4">
        <f>SUMIFS(Purchase!$F:$F,Purchase!$A:$A,Waterfall!$A180,Purchase!$D:$D,Waterfall!$C180,Purchase!$C:$C,Waterfall!DP$1)</f>
        <v>0</v>
      </c>
      <c r="DQ180" s="4">
        <f>SUMIFS(Purchase!$F:$F,Purchase!$A:$A,Waterfall!$A180,Purchase!$D:$D,Waterfall!$C180,Purchase!$C:$C,Waterfall!DQ$1)</f>
        <v>0</v>
      </c>
      <c r="DR180" s="4">
        <f>SUMIFS(Purchase!$F:$F,Purchase!$A:$A,Waterfall!$A180,Purchase!$D:$D,Waterfall!$C180,Purchase!$C:$C,Waterfall!DR$1)</f>
        <v>0</v>
      </c>
      <c r="DS180" s="4">
        <f>SUMIFS(Purchase!$F:$F,Purchase!$A:$A,Waterfall!$A180,Purchase!$D:$D,Waterfall!$C180,Purchase!$C:$C,Waterfall!DS$1)</f>
        <v>0</v>
      </c>
      <c r="DT180" s="4">
        <f>SUMIFS(Purchase!$F:$F,Purchase!$A:$A,Waterfall!$A180,Purchase!$D:$D,Waterfall!$C180,Purchase!$C:$C,Waterfall!DT$1)</f>
        <v>0</v>
      </c>
      <c r="DU180" s="4">
        <f>SUMIFS(Purchase!$F:$F,Purchase!$A:$A,Waterfall!$A180,Purchase!$D:$D,Waterfall!$C180,Purchase!$C:$C,Waterfall!DU$1)</f>
        <v>0</v>
      </c>
      <c r="DV180" s="4">
        <f>SUMIFS(Purchase!$F:$F,Purchase!$A:$A,Waterfall!$A180,Purchase!$D:$D,Waterfall!$C180,Purchase!$C:$C,Waterfall!DV$1)</f>
        <v>0</v>
      </c>
      <c r="DW180" s="4">
        <f>SUMIFS(Purchase!$F:$F,Purchase!$A:$A,Waterfall!$A180,Purchase!$D:$D,Waterfall!$C180,Purchase!$C:$C,Waterfall!DW$1)</f>
        <v>0</v>
      </c>
      <c r="DX180" s="4">
        <f>SUMIFS(Purchase!$F:$F,Purchase!$A:$A,Waterfall!$A180,Purchase!$D:$D,Waterfall!$C180,Purchase!$C:$C,Waterfall!DX$1)</f>
        <v>0</v>
      </c>
      <c r="DY180" s="4">
        <f>SUMIFS(Purchase!$F:$F,Purchase!$A:$A,Waterfall!$A180,Purchase!$D:$D,Waterfall!$C180,Purchase!$C:$C,Waterfall!DY$1)</f>
        <v>0</v>
      </c>
      <c r="DZ180" s="4">
        <f>SUMIFS(Purchase!$F:$F,Purchase!$A:$A,Waterfall!$A180,Purchase!$D:$D,Waterfall!$C180,Purchase!$C:$C,Waterfall!DZ$1)</f>
        <v>0</v>
      </c>
      <c r="EA180" s="4">
        <f>SUMIFS(Purchase!$F:$F,Purchase!$A:$A,Waterfall!$A180,Purchase!$D:$D,Waterfall!$C180,Purchase!$C:$C,Waterfall!EA$1)</f>
        <v>0</v>
      </c>
      <c r="EB180" s="4">
        <f>SUMIFS(Purchase!$F:$F,Purchase!$A:$A,Waterfall!$A180,Purchase!$D:$D,Waterfall!$C180,Purchase!$C:$C,Waterfall!EB$1)</f>
        <v>0</v>
      </c>
      <c r="EC180" s="4">
        <f>SUMIFS(Purchase!$F:$F,Purchase!$A:$A,Waterfall!$A180,Purchase!$D:$D,Waterfall!$C180,Purchase!$C:$C,Waterfall!EC$1)</f>
        <v>0</v>
      </c>
      <c r="ED180" s="4">
        <f>SUMIFS(Purchase!$F:$F,Purchase!$A:$A,Waterfall!$A180,Purchase!$D:$D,Waterfall!$C180,Purchase!$C:$C,Waterfall!ED$1)</f>
        <v>0</v>
      </c>
      <c r="EE180" s="4">
        <f>SUMIFS(Purchase!$F:$F,Purchase!$A:$A,Waterfall!$A180,Purchase!$D:$D,Waterfall!$C180,Purchase!$C:$C,Waterfall!EE$1)</f>
        <v>0</v>
      </c>
      <c r="EF180" s="4">
        <f>SUMIFS(Purchase!$F:$F,Purchase!$A:$A,Waterfall!$A180,Purchase!$D:$D,Waterfall!$C180,Purchase!$C:$C,Waterfall!EF$1)</f>
        <v>0</v>
      </c>
      <c r="EG180" s="4">
        <f>SUMIFS(Purchase!$F:$F,Purchase!$A:$A,Waterfall!$A180,Purchase!$D:$D,Waterfall!$C180,Purchase!$C:$C,Waterfall!EG$1)</f>
        <v>0</v>
      </c>
      <c r="EH180" s="4">
        <f>SUMIFS(Purchase!$F:$F,Purchase!$A:$A,Waterfall!$A180,Purchase!$D:$D,Waterfall!$C180,Purchase!$C:$C,Waterfall!EH$1)</f>
        <v>0</v>
      </c>
      <c r="EI180" s="4">
        <f>SUMIFS(Purchase!$F:$F,Purchase!$A:$A,Waterfall!$A180,Purchase!$D:$D,Waterfall!$C180,Purchase!$C:$C,Waterfall!EI$1)</f>
        <v>0</v>
      </c>
      <c r="EJ180" s="4">
        <f>SUMIFS(Purchase!$F:$F,Purchase!$A:$A,Waterfall!$A180,Purchase!$D:$D,Waterfall!$C180,Purchase!$C:$C,Waterfall!EJ$1)</f>
        <v>0</v>
      </c>
      <c r="EK180" s="4">
        <f>SUMIFS(Purchase!$F:$F,Purchase!$A:$A,Waterfall!$A180,Purchase!$D:$D,Waterfall!$C180,Purchase!$C:$C,Waterfall!EK$1)</f>
        <v>0</v>
      </c>
      <c r="EL180" s="4">
        <f>SUMIFS(Purchase!$F:$F,Purchase!$A:$A,Waterfall!$A180,Purchase!$D:$D,Waterfall!$C180,Purchase!$C:$C,Waterfall!EL$1)</f>
        <v>0</v>
      </c>
      <c r="EM180" s="4">
        <f>SUMIFS(Purchase!$F:$F,Purchase!$A:$A,Waterfall!$A180,Purchase!$D:$D,Waterfall!$C180,Purchase!$C:$C,Waterfall!EM$1)</f>
        <v>0</v>
      </c>
      <c r="EN180" s="4">
        <f>SUMIFS(Purchase!$F:$F,Purchase!$A:$A,Waterfall!$A180,Purchase!$D:$D,Waterfall!$C180,Purchase!$C:$C,Waterfall!EN$1)</f>
        <v>0</v>
      </c>
      <c r="EO180" s="4">
        <f>SUMIFS(Purchase!$F:$F,Purchase!$A:$A,Waterfall!$A180,Purchase!$D:$D,Waterfall!$C180,Purchase!$C:$C,Waterfall!EO$1)</f>
        <v>0</v>
      </c>
      <c r="EP180" s="4">
        <f>SUMIFS(Purchase!$F:$F,Purchase!$A:$A,Waterfall!$A180,Purchase!$D:$D,Waterfall!$C180,Purchase!$C:$C,Waterfall!EP$1)</f>
        <v>0</v>
      </c>
      <c r="EQ180" s="4">
        <f>SUMIFS(Purchase!$F:$F,Purchase!$A:$A,Waterfall!$A180,Purchase!$D:$D,Waterfall!$C180,Purchase!$C:$C,Waterfall!EQ$1)</f>
        <v>0</v>
      </c>
      <c r="ER180" s="4">
        <f>SUMIFS(Purchase!$F:$F,Purchase!$A:$A,Waterfall!$A180,Purchase!$D:$D,Waterfall!$C180,Purchase!$C:$C,Waterfall!ER$1)</f>
        <v>0</v>
      </c>
      <c r="ES180" s="4">
        <f>SUMIFS(Purchase!$F:$F,Purchase!$A:$A,Waterfall!$A180,Purchase!$D:$D,Waterfall!$C180,Purchase!$C:$C,Waterfall!ES$1)</f>
        <v>0</v>
      </c>
      <c r="ET180" s="4">
        <f>SUMIFS(Purchase!$F:$F,Purchase!$A:$A,Waterfall!$A180,Purchase!$D:$D,Waterfall!$C180,Purchase!$C:$C,Waterfall!ET$1)</f>
        <v>0</v>
      </c>
      <c r="EU180" s="4">
        <f>SUMIFS(Purchase!$F:$F,Purchase!$A:$A,Waterfall!$A180,Purchase!$D:$D,Waterfall!$C180,Purchase!$C:$C,Waterfall!EU$1)</f>
        <v>0</v>
      </c>
      <c r="EV180" s="4">
        <f>SUMIFS(Purchase!$F:$F,Purchase!$A:$A,Waterfall!$A180,Purchase!$D:$D,Waterfall!$C180,Purchase!$C:$C,Waterfall!EV$1)</f>
        <v>0</v>
      </c>
      <c r="EW180" s="4">
        <f>SUMIFS(Purchase!$F:$F,Purchase!$A:$A,Waterfall!$A180,Purchase!$D:$D,Waterfall!$C180,Purchase!$C:$C,Waterfall!EW$1)</f>
        <v>0</v>
      </c>
      <c r="EX180" s="4">
        <f>SUMIFS(Purchase!$F:$F,Purchase!$A:$A,Waterfall!$A180,Purchase!$D:$D,Waterfall!$C180,Purchase!$C:$C,Waterfall!EX$1)</f>
        <v>0</v>
      </c>
      <c r="EY180" s="4">
        <f>SUMIFS(Purchase!$F:$F,Purchase!$A:$A,Waterfall!$A180,Purchase!$D:$D,Waterfall!$C180,Purchase!$C:$C,Waterfall!EY$1)</f>
        <v>0</v>
      </c>
      <c r="EZ180" s="4">
        <f>SUMIFS(Purchase!$F:$F,Purchase!$A:$A,Waterfall!$A180,Purchase!$D:$D,Waterfall!$C180,Purchase!$C:$C,Waterfall!EZ$1)</f>
        <v>0</v>
      </c>
      <c r="FA180" s="4">
        <f>SUMIFS(Purchase!$F:$F,Purchase!$A:$A,Waterfall!$A180,Purchase!$D:$D,Waterfall!$C180,Purchase!$C:$C,Waterfall!FA$1)</f>
        <v>0</v>
      </c>
      <c r="FB180" s="4">
        <f>SUMIFS(Purchase!$F:$F,Purchase!$A:$A,Waterfall!$A180,Purchase!$D:$D,Waterfall!$C180,Purchase!$C:$C,Waterfall!FB$1)</f>
        <v>0</v>
      </c>
      <c r="FC180" s="4">
        <f>SUMIFS(Purchase!$F:$F,Purchase!$A:$A,Waterfall!$A180,Purchase!$D:$D,Waterfall!$C180,Purchase!$C:$C,Waterfall!FC$1)</f>
        <v>0</v>
      </c>
      <c r="FD180" s="4">
        <f>SUMIFS(Purchase!$F:$F,Purchase!$A:$A,Waterfall!$A180,Purchase!$D:$D,Waterfall!$C180,Purchase!$C:$C,Waterfall!FD$1)</f>
        <v>0</v>
      </c>
      <c r="FE180" s="4">
        <f>SUMIFS(Purchase!$F:$F,Purchase!$A:$A,Waterfall!$A180,Purchase!$D:$D,Waterfall!$C180,Purchase!$C:$C,Waterfall!FE$1)</f>
        <v>0</v>
      </c>
      <c r="FF180" s="4">
        <f>SUMIFS(Purchase!$F:$F,Purchase!$A:$A,Waterfall!$A180,Purchase!$D:$D,Waterfall!$C180,Purchase!$C:$C,Waterfall!FF$1)</f>
        <v>0</v>
      </c>
      <c r="FG180" s="4">
        <f>SUMIFS(Purchase!$F:$F,Purchase!$A:$A,Waterfall!$A180,Purchase!$D:$D,Waterfall!$C180,Purchase!$C:$C,Waterfall!FG$1)</f>
        <v>0</v>
      </c>
      <c r="FH180" s="4">
        <f>SUMIFS(Purchase!$F:$F,Purchase!$A:$A,Waterfall!$A180,Purchase!$D:$D,Waterfall!$C180,Purchase!$C:$C,Waterfall!FH$1)</f>
        <v>0</v>
      </c>
      <c r="FI180" s="4">
        <f>SUMIFS(Purchase!$F:$F,Purchase!$A:$A,Waterfall!$A180,Purchase!$D:$D,Waterfall!$C180,Purchase!$C:$C,Waterfall!FI$1)</f>
        <v>0</v>
      </c>
      <c r="FJ180" s="4">
        <f>SUMIFS(Purchase!$F:$F,Purchase!$A:$A,Waterfall!$A180,Purchase!$D:$D,Waterfall!$C180,Purchase!$C:$C,Waterfall!FJ$1)</f>
        <v>0</v>
      </c>
      <c r="FK180" s="4">
        <f>SUMIFS(Purchase!$F:$F,Purchase!$A:$A,Waterfall!$A180,Purchase!$D:$D,Waterfall!$C180,Purchase!$C:$C,Waterfall!FK$1)</f>
        <v>0</v>
      </c>
      <c r="FL180" s="4">
        <f>SUMIFS(Purchase!$F:$F,Purchase!$A:$A,Waterfall!$A180,Purchase!$D:$D,Waterfall!$C180,Purchase!$C:$C,Waterfall!FL$1)</f>
        <v>0</v>
      </c>
      <c r="FM180" s="4">
        <f>SUMIFS(Purchase!$F:$F,Purchase!$A:$A,Waterfall!$A180,Purchase!$D:$D,Waterfall!$C180,Purchase!$C:$C,Waterfall!FM$1)</f>
        <v>0</v>
      </c>
      <c r="FN180" s="4">
        <f>SUMIFS(Purchase!$F:$F,Purchase!$A:$A,Waterfall!$A180,Purchase!$D:$D,Waterfall!$C180,Purchase!$C:$C,Waterfall!FN$1)</f>
        <v>0</v>
      </c>
      <c r="FO180" s="4">
        <f>SUMIFS(Purchase!$F:$F,Purchase!$A:$A,Waterfall!$A180,Purchase!$D:$D,Waterfall!$C180,Purchase!$C:$C,Waterfall!FO$1)</f>
        <v>0</v>
      </c>
      <c r="FP180" s="4">
        <f>SUMIFS(Purchase!$F:$F,Purchase!$A:$A,Waterfall!$A180,Purchase!$D:$D,Waterfall!$C180,Purchase!$C:$C,Waterfall!FP$1)</f>
        <v>0</v>
      </c>
      <c r="FQ180" s="4">
        <f>SUMIFS(Purchase!$F:$F,Purchase!$A:$A,Waterfall!$A180,Purchase!$D:$D,Waterfall!$C180,Purchase!$C:$C,Waterfall!FQ$1)</f>
        <v>0</v>
      </c>
      <c r="FR180" s="4">
        <f>SUMIFS(Purchase!$F:$F,Purchase!$A:$A,Waterfall!$A180,Purchase!$D:$D,Waterfall!$C180,Purchase!$C:$C,Waterfall!FR$1)</f>
        <v>0</v>
      </c>
      <c r="FS180" s="4">
        <f>SUMIFS(Purchase!$F:$F,Purchase!$A:$A,Waterfall!$A180,Purchase!$D:$D,Waterfall!$C180,Purchase!$C:$C,Waterfall!FS$1)</f>
        <v>0</v>
      </c>
      <c r="FT180" s="4">
        <f>SUMIFS(Purchase!$F:$F,Purchase!$A:$A,Waterfall!$A180,Purchase!$D:$D,Waterfall!$C180,Purchase!$C:$C,Waterfall!FT$1)</f>
        <v>0</v>
      </c>
      <c r="FU180" s="4">
        <f>SUMIFS(Purchase!$F:$F,Purchase!$A:$A,Waterfall!$A180,Purchase!$D:$D,Waterfall!$C180,Purchase!$C:$C,Waterfall!FU$1)</f>
        <v>0</v>
      </c>
      <c r="FV180" s="4">
        <f>SUMIFS(Purchase!$F:$F,Purchase!$A:$A,Waterfall!$A180,Purchase!$D:$D,Waterfall!$C180,Purchase!$C:$C,Waterfall!FV$1)</f>
        <v>0</v>
      </c>
      <c r="FW180" s="4">
        <f>SUMIFS(Purchase!$F:$F,Purchase!$A:$A,Waterfall!$A180,Purchase!$D:$D,Waterfall!$C180,Purchase!$C:$C,Waterfall!FW$1)</f>
        <v>0</v>
      </c>
      <c r="FX180" s="4">
        <f>SUMIFS(Purchase!$F:$F,Purchase!$A:$A,Waterfall!$A180,Purchase!$D:$D,Waterfall!$C180,Purchase!$C:$C,Waterfall!FX$1)</f>
        <v>0</v>
      </c>
      <c r="FY180" s="4">
        <f>SUMIFS(Purchase!$F:$F,Purchase!$A:$A,Waterfall!$A180,Purchase!$D:$D,Waterfall!$C180,Purchase!$C:$C,Waterfall!FY$1)</f>
        <v>0</v>
      </c>
      <c r="FZ180" s="4">
        <f>SUMIFS(Purchase!$F:$F,Purchase!$A:$A,Waterfall!$A180,Purchase!$D:$D,Waterfall!$C180,Purchase!$C:$C,Waterfall!FZ$1)</f>
        <v>0</v>
      </c>
      <c r="GA180" s="4">
        <f>SUMIFS(Purchase!$F:$F,Purchase!$A:$A,Waterfall!$A180,Purchase!$D:$D,Waterfall!$C180,Purchase!$C:$C,Waterfall!GA$1)</f>
        <v>0</v>
      </c>
      <c r="GB180" s="4">
        <f>SUMIFS(Purchase!$F:$F,Purchase!$A:$A,Waterfall!$A180,Purchase!$D:$D,Waterfall!$C180,Purchase!$C:$C,Waterfall!GB$1)</f>
        <v>0</v>
      </c>
      <c r="GC180" s="4">
        <f>SUMIFS(Purchase!$F:$F,Purchase!$A:$A,Waterfall!$A180,Purchase!$D:$D,Waterfall!$C180,Purchase!$C:$C,Waterfall!GC$1)</f>
        <v>0</v>
      </c>
      <c r="GD180" s="4">
        <f>SUMIFS(Purchase!$F:$F,Purchase!$A:$A,Waterfall!$A180,Purchase!$D:$D,Waterfall!$C180,Purchase!$C:$C,Waterfall!GD$1)</f>
        <v>0</v>
      </c>
      <c r="GE180" s="4">
        <f>SUMIFS(Purchase!$F:$F,Purchase!$A:$A,Waterfall!$A180,Purchase!$D:$D,Waterfall!$C180,Purchase!$C:$C,Waterfall!GE$1)</f>
        <v>0</v>
      </c>
      <c r="GF180" s="4">
        <f>SUMIFS(Purchase!$F:$F,Purchase!$A:$A,Waterfall!$A180,Purchase!$D:$D,Waterfall!$C180,Purchase!$C:$C,Waterfall!GF$1)</f>
        <v>0</v>
      </c>
      <c r="GG180" s="4">
        <f>SUMIFS(Purchase!$F:$F,Purchase!$A:$A,Waterfall!$A180,Purchase!$D:$D,Waterfall!$C180,Purchase!$C:$C,Waterfall!GG$1)</f>
        <v>0</v>
      </c>
      <c r="GH180" s="4">
        <f>SUMIFS(Purchase!$F:$F,Purchase!$A:$A,Waterfall!$A180,Purchase!$D:$D,Waterfall!$C180,Purchase!$C:$C,Waterfall!GH$1)</f>
        <v>0</v>
      </c>
      <c r="GI180" s="4">
        <f>SUMIFS(Purchase!$F:$F,Purchase!$A:$A,Waterfall!$A180,Purchase!$D:$D,Waterfall!$C180,Purchase!$C:$C,Waterfall!GI$1)</f>
        <v>0</v>
      </c>
    </row>
    <row r="181" spans="1:191" x14ac:dyDescent="0.35">
      <c r="A181" s="8">
        <f t="shared" si="5"/>
        <v>1</v>
      </c>
      <c r="B181" s="2" t="str">
        <f>VLOOKUP($A181,Centers!$B$1:$C$120,2,)</f>
        <v>GATE</v>
      </c>
      <c r="C181" s="3">
        <v>45058</v>
      </c>
      <c r="D181" s="4">
        <f>IF($A181=1,SUM(SUMIFS(Indent!$E:$E,Indent!$C:$C,Waterfall!$C181,Indent!$A:$A,Centers!$A$2),SUMIFS(Indent!$E:$E,Indent!$C:$C,Waterfall!$C181,Indent!$A:$A,Centers!$A$3),SUMIFS(Indent!$E:$E,Indent!$C:$C,Waterfall!$C181,Indent!$A:$A,Centers!$A$4),SUMIFS(Indent!$E:$E,Indent!$C:$C,Waterfall!$C181,Indent!$A:$A,Centers!$A$5),SUMIFS(Indent!$E:$E,Indent!$C:$C,Waterfall!$C181,Indent!$A:$A,Centers!$A$6),SUMIFS(Indent!$E:$E,Indent!$C:$C,Waterfall!$C181,Indent!$A:$A,Centers!$A$7),SUMIFS(Indent!$E:$E,Indent!$C:$C,Waterfall!$C181,Indent!$A:$A,Centers!$A$8)),SUMIFS(Indent!$E:$E,Indent!$C:$C,Waterfall!$C181,Indent!$A:$A,$A181))</f>
        <v>0</v>
      </c>
      <c r="E181" s="4">
        <f>SUMIFS(Purchase!$F:$F,Purchase!$A:$A,Waterfall!$A181,Purchase!$D:$D,Waterfall!$C181,Purchase!$C:$C,Waterfall!E$1)</f>
        <v>0</v>
      </c>
      <c r="F181" s="4">
        <f>SUMIFS(Purchase!$F:$F,Purchase!$A:$A,Waterfall!$A181,Purchase!$D:$D,Waterfall!$C181,Purchase!$C:$C,Waterfall!F$1)</f>
        <v>0</v>
      </c>
      <c r="G181" s="4">
        <f>SUMIFS(Purchase!$F:$F,Purchase!$A:$A,Waterfall!$A181,Purchase!$D:$D,Waterfall!$C181,Purchase!$C:$C,Waterfall!G$1)</f>
        <v>0</v>
      </c>
      <c r="H181" s="4">
        <f>SUMIFS(Purchase!$F:$F,Purchase!$A:$A,Waterfall!$A181,Purchase!$D:$D,Waterfall!$C181,Purchase!$C:$C,Waterfall!H$1)</f>
        <v>0</v>
      </c>
      <c r="I181" s="4">
        <f>SUMIFS(Purchase!$F:$F,Purchase!$A:$A,Waterfall!$A181,Purchase!$D:$D,Waterfall!$C181,Purchase!$C:$C,Waterfall!I$1)</f>
        <v>0</v>
      </c>
      <c r="J181" s="4">
        <f>SUMIFS(Purchase!$F:$F,Purchase!$A:$A,Waterfall!$A181,Purchase!$D:$D,Waterfall!$C181,Purchase!$C:$C,Waterfall!J$1)</f>
        <v>0</v>
      </c>
      <c r="K181" s="4">
        <f>SUMIFS(Purchase!$F:$F,Purchase!$A:$A,Waterfall!$A181,Purchase!$D:$D,Waterfall!$C181,Purchase!$C:$C,Waterfall!K$1)</f>
        <v>0</v>
      </c>
      <c r="L181" s="4">
        <f>SUMIFS(Purchase!$F:$F,Purchase!$A:$A,Waterfall!$A181,Purchase!$D:$D,Waterfall!$C181,Purchase!$C:$C,Waterfall!L$1)</f>
        <v>0</v>
      </c>
      <c r="M181" s="4">
        <f>SUMIFS(Purchase!$F:$F,Purchase!$A:$A,Waterfall!$A181,Purchase!$D:$D,Waterfall!$C181,Purchase!$C:$C,Waterfall!M$1)</f>
        <v>0</v>
      </c>
      <c r="N181" s="4">
        <f>SUMIFS(Purchase!$F:$F,Purchase!$A:$A,Waterfall!$A181,Purchase!$D:$D,Waterfall!$C181,Purchase!$C:$C,Waterfall!N$1)</f>
        <v>0</v>
      </c>
      <c r="O181" s="4">
        <f>SUMIFS(Purchase!$F:$F,Purchase!$A:$A,Waterfall!$A181,Purchase!$D:$D,Waterfall!$C181,Purchase!$C:$C,Waterfall!O$1)</f>
        <v>0</v>
      </c>
      <c r="P181" s="4">
        <f>SUMIFS(Purchase!$F:$F,Purchase!$A:$A,Waterfall!$A181,Purchase!$D:$D,Waterfall!$C181,Purchase!$C:$C,Waterfall!P$1)</f>
        <v>0</v>
      </c>
      <c r="Q181" s="4">
        <f>SUMIFS(Purchase!$F:$F,Purchase!$A:$A,Waterfall!$A181,Purchase!$D:$D,Waterfall!$C181,Purchase!$C:$C,Waterfall!Q$1)</f>
        <v>0</v>
      </c>
      <c r="R181" s="4">
        <f>SUMIFS(Purchase!$F:$F,Purchase!$A:$A,Waterfall!$A181,Purchase!$D:$D,Waterfall!$C181,Purchase!$C:$C,Waterfall!R$1)</f>
        <v>0</v>
      </c>
      <c r="S181" s="4">
        <f>SUMIFS(Purchase!$F:$F,Purchase!$A:$A,Waterfall!$A181,Purchase!$D:$D,Waterfall!$C181,Purchase!$C:$C,Waterfall!S$1)</f>
        <v>0</v>
      </c>
      <c r="T181" s="4">
        <f>SUMIFS(Purchase!$F:$F,Purchase!$A:$A,Waterfall!$A181,Purchase!$D:$D,Waterfall!$C181,Purchase!$C:$C,Waterfall!T$1)</f>
        <v>0</v>
      </c>
      <c r="U181" s="4">
        <f>SUMIFS(Purchase!$F:$F,Purchase!$A:$A,Waterfall!$A181,Purchase!$D:$D,Waterfall!$C181,Purchase!$C:$C,Waterfall!U$1)</f>
        <v>0</v>
      </c>
      <c r="V181" s="4">
        <f>SUMIFS(Purchase!$F:$F,Purchase!$A:$A,Waterfall!$A181,Purchase!$D:$D,Waterfall!$C181,Purchase!$C:$C,Waterfall!V$1)</f>
        <v>0</v>
      </c>
      <c r="W181" s="4">
        <f>SUMIFS(Purchase!$F:$F,Purchase!$A:$A,Waterfall!$A181,Purchase!$D:$D,Waterfall!$C181,Purchase!$C:$C,Waterfall!W$1)</f>
        <v>0</v>
      </c>
      <c r="X181" s="4">
        <f>SUMIFS(Purchase!$F:$F,Purchase!$A:$A,Waterfall!$A181,Purchase!$D:$D,Waterfall!$C181,Purchase!$C:$C,Waterfall!X$1)</f>
        <v>0</v>
      </c>
      <c r="Y181" s="4">
        <f>SUMIFS(Purchase!$F:$F,Purchase!$A:$A,Waterfall!$A181,Purchase!$D:$D,Waterfall!$C181,Purchase!$C:$C,Waterfall!Y$1)</f>
        <v>0</v>
      </c>
      <c r="Z181" s="4">
        <f>SUMIFS(Purchase!$F:$F,Purchase!$A:$A,Waterfall!$A181,Purchase!$D:$D,Waterfall!$C181,Purchase!$C:$C,Waterfall!Z$1)</f>
        <v>0</v>
      </c>
      <c r="AA181" s="4">
        <f>SUMIFS(Purchase!$F:$F,Purchase!$A:$A,Waterfall!$A181,Purchase!$D:$D,Waterfall!$C181,Purchase!$C:$C,Waterfall!AA$1)</f>
        <v>0</v>
      </c>
      <c r="AB181" s="4">
        <f>SUMIFS(Purchase!$F:$F,Purchase!$A:$A,Waterfall!$A181,Purchase!$D:$D,Waterfall!$C181,Purchase!$C:$C,Waterfall!AB$1)</f>
        <v>0</v>
      </c>
      <c r="AC181" s="4">
        <f>SUMIFS(Purchase!$F:$F,Purchase!$A:$A,Waterfall!$A181,Purchase!$D:$D,Waterfall!$C181,Purchase!$C:$C,Waterfall!AC$1)</f>
        <v>0</v>
      </c>
      <c r="AD181" s="4">
        <f>SUMIFS(Purchase!$F:$F,Purchase!$A:$A,Waterfall!$A181,Purchase!$D:$D,Waterfall!$C181,Purchase!$C:$C,Waterfall!AD$1)</f>
        <v>0</v>
      </c>
      <c r="AE181" s="4">
        <f>SUMIFS(Purchase!$F:$F,Purchase!$A:$A,Waterfall!$A181,Purchase!$D:$D,Waterfall!$C181,Purchase!$C:$C,Waterfall!AE$1)</f>
        <v>0</v>
      </c>
      <c r="AF181" s="4">
        <f>SUMIFS(Purchase!$F:$F,Purchase!$A:$A,Waterfall!$A181,Purchase!$D:$D,Waterfall!$C181,Purchase!$C:$C,Waterfall!AF$1)</f>
        <v>0</v>
      </c>
      <c r="AG181" s="4">
        <f>SUMIFS(Purchase!$F:$F,Purchase!$A:$A,Waterfall!$A181,Purchase!$D:$D,Waterfall!$C181,Purchase!$C:$C,Waterfall!AG$1)</f>
        <v>0</v>
      </c>
      <c r="AH181" s="4">
        <f>SUMIFS(Purchase!$F:$F,Purchase!$A:$A,Waterfall!$A181,Purchase!$D:$D,Waterfall!$C181,Purchase!$C:$C,Waterfall!AH$1)</f>
        <v>0</v>
      </c>
      <c r="AI181" s="4">
        <f>SUMIFS(Purchase!$F:$F,Purchase!$A:$A,Waterfall!$A181,Purchase!$D:$D,Waterfall!$C181,Purchase!$C:$C,Waterfall!AI$1)</f>
        <v>0</v>
      </c>
      <c r="AJ181" s="4">
        <f>SUMIFS(Purchase!$F:$F,Purchase!$A:$A,Waterfall!$A181,Purchase!$D:$D,Waterfall!$C181,Purchase!$C:$C,Waterfall!AJ$1)</f>
        <v>0</v>
      </c>
      <c r="AK181" s="4">
        <f>SUMIFS(Purchase!$F:$F,Purchase!$A:$A,Waterfall!$A181,Purchase!$D:$D,Waterfall!$C181,Purchase!$C:$C,Waterfall!AK$1)</f>
        <v>0</v>
      </c>
      <c r="AL181" s="4">
        <f>SUMIFS(Purchase!$F:$F,Purchase!$A:$A,Waterfall!$A181,Purchase!$D:$D,Waterfall!$C181,Purchase!$C:$C,Waterfall!AL$1)</f>
        <v>0</v>
      </c>
      <c r="AM181" s="4">
        <f>SUMIFS(Purchase!$F:$F,Purchase!$A:$A,Waterfall!$A181,Purchase!$D:$D,Waterfall!$C181,Purchase!$C:$C,Waterfall!AM$1)</f>
        <v>0</v>
      </c>
      <c r="AN181" s="4">
        <f>SUMIFS(Purchase!$F:$F,Purchase!$A:$A,Waterfall!$A181,Purchase!$D:$D,Waterfall!$C181,Purchase!$C:$C,Waterfall!AN$1)</f>
        <v>0</v>
      </c>
      <c r="AO181" s="4">
        <f>SUMIFS(Purchase!$F:$F,Purchase!$A:$A,Waterfall!$A181,Purchase!$D:$D,Waterfall!$C181,Purchase!$C:$C,Waterfall!AO$1)</f>
        <v>0</v>
      </c>
      <c r="AP181" s="4">
        <f>SUMIFS(Purchase!$F:$F,Purchase!$A:$A,Waterfall!$A181,Purchase!$D:$D,Waterfall!$C181,Purchase!$C:$C,Waterfall!AP$1)</f>
        <v>0</v>
      </c>
      <c r="AQ181" s="4">
        <f>SUMIFS(Purchase!$F:$F,Purchase!$A:$A,Waterfall!$A181,Purchase!$D:$D,Waterfall!$C181,Purchase!$C:$C,Waterfall!AQ$1)</f>
        <v>0</v>
      </c>
      <c r="AR181" s="4">
        <f>SUMIFS(Purchase!$F:$F,Purchase!$A:$A,Waterfall!$A181,Purchase!$D:$D,Waterfall!$C181,Purchase!$C:$C,Waterfall!AR$1)</f>
        <v>0</v>
      </c>
      <c r="AS181" s="4">
        <f>SUMIFS(Purchase!$F:$F,Purchase!$A:$A,Waterfall!$A181,Purchase!$D:$D,Waterfall!$C181,Purchase!$C:$C,Waterfall!AS$1)</f>
        <v>0</v>
      </c>
      <c r="AT181" s="4">
        <f>SUMIFS(Purchase!$F:$F,Purchase!$A:$A,Waterfall!$A181,Purchase!$D:$D,Waterfall!$C181,Purchase!$C:$C,Waterfall!AT$1)</f>
        <v>0</v>
      </c>
      <c r="AU181" s="4">
        <f>SUMIFS(Purchase!$F:$F,Purchase!$A:$A,Waterfall!$A181,Purchase!$D:$D,Waterfall!$C181,Purchase!$C:$C,Waterfall!AU$1)</f>
        <v>0</v>
      </c>
      <c r="AV181" s="4">
        <f>SUMIFS(Purchase!$F:$F,Purchase!$A:$A,Waterfall!$A181,Purchase!$D:$D,Waterfall!$C181,Purchase!$C:$C,Waterfall!AV$1)</f>
        <v>0</v>
      </c>
      <c r="AW181" s="4">
        <f>SUMIFS(Purchase!$F:$F,Purchase!$A:$A,Waterfall!$A181,Purchase!$D:$D,Waterfall!$C181,Purchase!$C:$C,Waterfall!AW$1)</f>
        <v>0</v>
      </c>
      <c r="AX181" s="4">
        <f>SUMIFS(Purchase!$F:$F,Purchase!$A:$A,Waterfall!$A181,Purchase!$D:$D,Waterfall!$C181,Purchase!$C:$C,Waterfall!AX$1)</f>
        <v>0</v>
      </c>
      <c r="AY181" s="4">
        <f>SUMIFS(Purchase!$F:$F,Purchase!$A:$A,Waterfall!$A181,Purchase!$D:$D,Waterfall!$C181,Purchase!$C:$C,Waterfall!AY$1)</f>
        <v>0</v>
      </c>
      <c r="AZ181" s="4">
        <f>SUMIFS(Purchase!$F:$F,Purchase!$A:$A,Waterfall!$A181,Purchase!$D:$D,Waterfall!$C181,Purchase!$C:$C,Waterfall!AZ$1)</f>
        <v>0</v>
      </c>
      <c r="BA181" s="4">
        <f>SUMIFS(Purchase!$F:$F,Purchase!$A:$A,Waterfall!$A181,Purchase!$D:$D,Waterfall!$C181,Purchase!$C:$C,Waterfall!BA$1)</f>
        <v>0</v>
      </c>
      <c r="BB181" s="4">
        <f>SUMIFS(Purchase!$F:$F,Purchase!$A:$A,Waterfall!$A181,Purchase!$D:$D,Waterfall!$C181,Purchase!$C:$C,Waterfall!BB$1)</f>
        <v>0</v>
      </c>
      <c r="BC181" s="4">
        <f>SUMIFS(Purchase!$F:$F,Purchase!$A:$A,Waterfall!$A181,Purchase!$D:$D,Waterfall!$C181,Purchase!$C:$C,Waterfall!BC$1)</f>
        <v>0</v>
      </c>
      <c r="BD181" s="4">
        <f>SUMIFS(Purchase!$F:$F,Purchase!$A:$A,Waterfall!$A181,Purchase!$D:$D,Waterfall!$C181,Purchase!$C:$C,Waterfall!BD$1)</f>
        <v>0</v>
      </c>
      <c r="BE181" s="4">
        <f>SUMIFS(Purchase!$F:$F,Purchase!$A:$A,Waterfall!$A181,Purchase!$D:$D,Waterfall!$C181,Purchase!$C:$C,Waterfall!BE$1)</f>
        <v>0</v>
      </c>
      <c r="BF181" s="4">
        <f>SUMIFS(Purchase!$F:$F,Purchase!$A:$A,Waterfall!$A181,Purchase!$D:$D,Waterfall!$C181,Purchase!$C:$C,Waterfall!BF$1)</f>
        <v>0</v>
      </c>
      <c r="BG181" s="4">
        <f>SUMIFS(Purchase!$F:$F,Purchase!$A:$A,Waterfall!$A181,Purchase!$D:$D,Waterfall!$C181,Purchase!$C:$C,Waterfall!BG$1)</f>
        <v>0</v>
      </c>
      <c r="BH181" s="4">
        <f>SUMIFS(Purchase!$F:$F,Purchase!$A:$A,Waterfall!$A181,Purchase!$D:$D,Waterfall!$C181,Purchase!$C:$C,Waterfall!BH$1)</f>
        <v>0</v>
      </c>
      <c r="BI181" s="4">
        <f>SUMIFS(Purchase!$F:$F,Purchase!$A:$A,Waterfall!$A181,Purchase!$D:$D,Waterfall!$C181,Purchase!$C:$C,Waterfall!BI$1)</f>
        <v>0</v>
      </c>
      <c r="BJ181" s="4">
        <f>SUMIFS(Purchase!$F:$F,Purchase!$A:$A,Waterfall!$A181,Purchase!$D:$D,Waterfall!$C181,Purchase!$C:$C,Waterfall!BJ$1)</f>
        <v>0</v>
      </c>
      <c r="BK181" s="4">
        <f>SUMIFS(Purchase!$F:$F,Purchase!$A:$A,Waterfall!$A181,Purchase!$D:$D,Waterfall!$C181,Purchase!$C:$C,Waterfall!BK$1)</f>
        <v>0</v>
      </c>
      <c r="BL181" s="4">
        <f>SUMIFS(Purchase!$F:$F,Purchase!$A:$A,Waterfall!$A181,Purchase!$D:$D,Waterfall!$C181,Purchase!$C:$C,Waterfall!BL$1)</f>
        <v>0</v>
      </c>
      <c r="BM181" s="4">
        <f>SUMIFS(Purchase!$F:$F,Purchase!$A:$A,Waterfall!$A181,Purchase!$D:$D,Waterfall!$C181,Purchase!$C:$C,Waterfall!BM$1)</f>
        <v>0</v>
      </c>
      <c r="BN181" s="4">
        <f>SUMIFS(Purchase!$F:$F,Purchase!$A:$A,Waterfall!$A181,Purchase!$D:$D,Waterfall!$C181,Purchase!$C:$C,Waterfall!BN$1)</f>
        <v>0</v>
      </c>
      <c r="BO181" s="4">
        <f>SUMIFS(Purchase!$F:$F,Purchase!$A:$A,Waterfall!$A181,Purchase!$D:$D,Waterfall!$C181,Purchase!$C:$C,Waterfall!BO$1)</f>
        <v>0</v>
      </c>
      <c r="BP181" s="4">
        <f>SUMIFS(Purchase!$F:$F,Purchase!$A:$A,Waterfall!$A181,Purchase!$D:$D,Waterfall!$C181,Purchase!$C:$C,Waterfall!BP$1)</f>
        <v>0</v>
      </c>
      <c r="BQ181" s="4">
        <f>SUMIFS(Purchase!$F:$F,Purchase!$A:$A,Waterfall!$A181,Purchase!$D:$D,Waterfall!$C181,Purchase!$C:$C,Waterfall!BQ$1)</f>
        <v>0</v>
      </c>
      <c r="BR181" s="4">
        <f>SUMIFS(Purchase!$F:$F,Purchase!$A:$A,Waterfall!$A181,Purchase!$D:$D,Waterfall!$C181,Purchase!$C:$C,Waterfall!BR$1)</f>
        <v>0</v>
      </c>
      <c r="BS181" s="4">
        <f>SUMIFS(Purchase!$F:$F,Purchase!$A:$A,Waterfall!$A181,Purchase!$D:$D,Waterfall!$C181,Purchase!$C:$C,Waterfall!BS$1)</f>
        <v>0</v>
      </c>
      <c r="BT181" s="4">
        <f>SUMIFS(Purchase!$F:$F,Purchase!$A:$A,Waterfall!$A181,Purchase!$D:$D,Waterfall!$C181,Purchase!$C:$C,Waterfall!BT$1)</f>
        <v>0</v>
      </c>
      <c r="BU181" s="4">
        <f>SUMIFS(Purchase!$F:$F,Purchase!$A:$A,Waterfall!$A181,Purchase!$D:$D,Waterfall!$C181,Purchase!$C:$C,Waterfall!BU$1)</f>
        <v>0</v>
      </c>
      <c r="BV181" s="4">
        <f>SUMIFS(Purchase!$F:$F,Purchase!$A:$A,Waterfall!$A181,Purchase!$D:$D,Waterfall!$C181,Purchase!$C:$C,Waterfall!BV$1)</f>
        <v>0</v>
      </c>
      <c r="BW181" s="4">
        <f>SUMIFS(Purchase!$F:$F,Purchase!$A:$A,Waterfall!$A181,Purchase!$D:$D,Waterfall!$C181,Purchase!$C:$C,Waterfall!BW$1)</f>
        <v>0</v>
      </c>
      <c r="BX181" s="4">
        <f>SUMIFS(Purchase!$F:$F,Purchase!$A:$A,Waterfall!$A181,Purchase!$D:$D,Waterfall!$C181,Purchase!$C:$C,Waterfall!BX$1)</f>
        <v>0</v>
      </c>
      <c r="BY181" s="4">
        <f>SUMIFS(Purchase!$F:$F,Purchase!$A:$A,Waterfall!$A181,Purchase!$D:$D,Waterfall!$C181,Purchase!$C:$C,Waterfall!BY$1)</f>
        <v>0</v>
      </c>
      <c r="BZ181" s="4">
        <f>SUMIFS(Purchase!$F:$F,Purchase!$A:$A,Waterfall!$A181,Purchase!$D:$D,Waterfall!$C181,Purchase!$C:$C,Waterfall!BZ$1)</f>
        <v>0</v>
      </c>
      <c r="CA181" s="4">
        <f>SUMIFS(Purchase!$F:$F,Purchase!$A:$A,Waterfall!$A181,Purchase!$D:$D,Waterfall!$C181,Purchase!$C:$C,Waterfall!CA$1)</f>
        <v>0</v>
      </c>
      <c r="CB181" s="4">
        <f>SUMIFS(Purchase!$F:$F,Purchase!$A:$A,Waterfall!$A181,Purchase!$D:$D,Waterfall!$C181,Purchase!$C:$C,Waterfall!CB$1)</f>
        <v>0</v>
      </c>
      <c r="CC181" s="4">
        <f>SUMIFS(Purchase!$F:$F,Purchase!$A:$A,Waterfall!$A181,Purchase!$D:$D,Waterfall!$C181,Purchase!$C:$C,Waterfall!CC$1)</f>
        <v>0</v>
      </c>
      <c r="CD181" s="4">
        <f>SUMIFS(Purchase!$F:$F,Purchase!$A:$A,Waterfall!$A181,Purchase!$D:$D,Waterfall!$C181,Purchase!$C:$C,Waterfall!CD$1)</f>
        <v>0</v>
      </c>
      <c r="CE181" s="4">
        <f>SUMIFS(Purchase!$F:$F,Purchase!$A:$A,Waterfall!$A181,Purchase!$D:$D,Waterfall!$C181,Purchase!$C:$C,Waterfall!CE$1)</f>
        <v>0</v>
      </c>
      <c r="CF181" s="4">
        <f>SUMIFS(Purchase!$F:$F,Purchase!$A:$A,Waterfall!$A181,Purchase!$D:$D,Waterfall!$C181,Purchase!$C:$C,Waterfall!CF$1)</f>
        <v>0</v>
      </c>
      <c r="CG181" s="4">
        <f>SUMIFS(Purchase!$F:$F,Purchase!$A:$A,Waterfall!$A181,Purchase!$D:$D,Waterfall!$C181,Purchase!$C:$C,Waterfall!CG$1)</f>
        <v>0</v>
      </c>
      <c r="CH181" s="4">
        <f>SUMIFS(Purchase!$F:$F,Purchase!$A:$A,Waterfall!$A181,Purchase!$D:$D,Waterfall!$C181,Purchase!$C:$C,Waterfall!CH$1)</f>
        <v>0</v>
      </c>
      <c r="CI181" s="4">
        <f>SUMIFS(Purchase!$F:$F,Purchase!$A:$A,Waterfall!$A181,Purchase!$D:$D,Waterfall!$C181,Purchase!$C:$C,Waterfall!CI$1)</f>
        <v>0</v>
      </c>
      <c r="CJ181" s="4">
        <f>SUMIFS(Purchase!$F:$F,Purchase!$A:$A,Waterfall!$A181,Purchase!$D:$D,Waterfall!$C181,Purchase!$C:$C,Waterfall!CJ$1)</f>
        <v>0</v>
      </c>
      <c r="CK181" s="4">
        <f>SUMIFS(Purchase!$F:$F,Purchase!$A:$A,Waterfall!$A181,Purchase!$D:$D,Waterfall!$C181,Purchase!$C:$C,Waterfall!CK$1)</f>
        <v>0</v>
      </c>
      <c r="CL181" s="4">
        <f>SUMIFS(Purchase!$F:$F,Purchase!$A:$A,Waterfall!$A181,Purchase!$D:$D,Waterfall!$C181,Purchase!$C:$C,Waterfall!CL$1)</f>
        <v>0</v>
      </c>
      <c r="CM181" s="4">
        <f>SUMIFS(Purchase!$F:$F,Purchase!$A:$A,Waterfall!$A181,Purchase!$D:$D,Waterfall!$C181,Purchase!$C:$C,Waterfall!CM$1)</f>
        <v>0</v>
      </c>
      <c r="CN181" s="4">
        <f>SUMIFS(Purchase!$F:$F,Purchase!$A:$A,Waterfall!$A181,Purchase!$D:$D,Waterfall!$C181,Purchase!$C:$C,Waterfall!CN$1)</f>
        <v>0</v>
      </c>
      <c r="CO181" s="4">
        <f>SUMIFS(Purchase!$F:$F,Purchase!$A:$A,Waterfall!$A181,Purchase!$D:$D,Waterfall!$C181,Purchase!$C:$C,Waterfall!CO$1)</f>
        <v>0</v>
      </c>
      <c r="CP181" s="4">
        <f>SUMIFS(Purchase!$F:$F,Purchase!$A:$A,Waterfall!$A181,Purchase!$D:$D,Waterfall!$C181,Purchase!$C:$C,Waterfall!CP$1)</f>
        <v>0</v>
      </c>
      <c r="CQ181" s="4">
        <f>SUMIFS(Purchase!$F:$F,Purchase!$A:$A,Waterfall!$A181,Purchase!$D:$D,Waterfall!$C181,Purchase!$C:$C,Waterfall!CQ$1)</f>
        <v>0</v>
      </c>
      <c r="CR181" s="4">
        <f>SUMIFS(Purchase!$F:$F,Purchase!$A:$A,Waterfall!$A181,Purchase!$D:$D,Waterfall!$C181,Purchase!$C:$C,Waterfall!CR$1)</f>
        <v>0</v>
      </c>
      <c r="CS181" s="4">
        <f>SUMIFS(Purchase!$F:$F,Purchase!$A:$A,Waterfall!$A181,Purchase!$D:$D,Waterfall!$C181,Purchase!$C:$C,Waterfall!CS$1)</f>
        <v>0</v>
      </c>
      <c r="CT181" s="4">
        <f>SUMIFS(Purchase!$F:$F,Purchase!$A:$A,Waterfall!$A181,Purchase!$D:$D,Waterfall!$C181,Purchase!$C:$C,Waterfall!CT$1)</f>
        <v>0</v>
      </c>
      <c r="CU181" s="4">
        <f>SUMIFS(Purchase!$F:$F,Purchase!$A:$A,Waterfall!$A181,Purchase!$D:$D,Waterfall!$C181,Purchase!$C:$C,Waterfall!CU$1)</f>
        <v>0</v>
      </c>
      <c r="CV181" s="4">
        <f>SUMIFS(Purchase!$F:$F,Purchase!$A:$A,Waterfall!$A181,Purchase!$D:$D,Waterfall!$C181,Purchase!$C:$C,Waterfall!CV$1)</f>
        <v>0</v>
      </c>
      <c r="CW181" s="4">
        <f>SUMIFS(Purchase!$F:$F,Purchase!$A:$A,Waterfall!$A181,Purchase!$D:$D,Waterfall!$C181,Purchase!$C:$C,Waterfall!CW$1)</f>
        <v>0</v>
      </c>
      <c r="CX181" s="4">
        <f>SUMIFS(Purchase!$F:$F,Purchase!$A:$A,Waterfall!$A181,Purchase!$D:$D,Waterfall!$C181,Purchase!$C:$C,Waterfall!CX$1)</f>
        <v>0</v>
      </c>
      <c r="CY181" s="4">
        <f>SUMIFS(Purchase!$F:$F,Purchase!$A:$A,Waterfall!$A181,Purchase!$D:$D,Waterfall!$C181,Purchase!$C:$C,Waterfall!CY$1)</f>
        <v>0</v>
      </c>
      <c r="CZ181" s="4">
        <f>SUMIFS(Purchase!$F:$F,Purchase!$A:$A,Waterfall!$A181,Purchase!$D:$D,Waterfall!$C181,Purchase!$C:$C,Waterfall!CZ$1)</f>
        <v>0</v>
      </c>
      <c r="DA181" s="4">
        <f>SUMIFS(Purchase!$F:$F,Purchase!$A:$A,Waterfall!$A181,Purchase!$D:$D,Waterfall!$C181,Purchase!$C:$C,Waterfall!DA$1)</f>
        <v>0</v>
      </c>
      <c r="DB181" s="4">
        <f>SUMIFS(Purchase!$F:$F,Purchase!$A:$A,Waterfall!$A181,Purchase!$D:$D,Waterfall!$C181,Purchase!$C:$C,Waterfall!DB$1)</f>
        <v>0</v>
      </c>
      <c r="DC181" s="4">
        <f>SUMIFS(Purchase!$F:$F,Purchase!$A:$A,Waterfall!$A181,Purchase!$D:$D,Waterfall!$C181,Purchase!$C:$C,Waterfall!DC$1)</f>
        <v>0</v>
      </c>
      <c r="DD181" s="4">
        <f>SUMIFS(Purchase!$F:$F,Purchase!$A:$A,Waterfall!$A181,Purchase!$D:$D,Waterfall!$C181,Purchase!$C:$C,Waterfall!DD$1)</f>
        <v>0</v>
      </c>
      <c r="DE181" s="4">
        <f>SUMIFS(Purchase!$F:$F,Purchase!$A:$A,Waterfall!$A181,Purchase!$D:$D,Waterfall!$C181,Purchase!$C:$C,Waterfall!DE$1)</f>
        <v>0</v>
      </c>
      <c r="DF181" s="4">
        <f>SUMIFS(Purchase!$F:$F,Purchase!$A:$A,Waterfall!$A181,Purchase!$D:$D,Waterfall!$C181,Purchase!$C:$C,Waterfall!DF$1)</f>
        <v>0</v>
      </c>
      <c r="DG181" s="4">
        <f>SUMIFS(Purchase!$F:$F,Purchase!$A:$A,Waterfall!$A181,Purchase!$D:$D,Waterfall!$C181,Purchase!$C:$C,Waterfall!DG$1)</f>
        <v>0</v>
      </c>
      <c r="DH181" s="4">
        <f>SUMIFS(Purchase!$F:$F,Purchase!$A:$A,Waterfall!$A181,Purchase!$D:$D,Waterfall!$C181,Purchase!$C:$C,Waterfall!DH$1)</f>
        <v>0</v>
      </c>
      <c r="DI181" s="4">
        <f>SUMIFS(Purchase!$F:$F,Purchase!$A:$A,Waterfall!$A181,Purchase!$D:$D,Waterfall!$C181,Purchase!$C:$C,Waterfall!DI$1)</f>
        <v>0</v>
      </c>
      <c r="DJ181" s="4">
        <f>SUMIFS(Purchase!$F:$F,Purchase!$A:$A,Waterfall!$A181,Purchase!$D:$D,Waterfall!$C181,Purchase!$C:$C,Waterfall!DJ$1)</f>
        <v>0</v>
      </c>
      <c r="DK181" s="4">
        <f>SUMIFS(Purchase!$F:$F,Purchase!$A:$A,Waterfall!$A181,Purchase!$D:$D,Waterfall!$C181,Purchase!$C:$C,Waterfall!DK$1)</f>
        <v>0</v>
      </c>
      <c r="DL181" s="4">
        <f>SUMIFS(Purchase!$F:$F,Purchase!$A:$A,Waterfall!$A181,Purchase!$D:$D,Waterfall!$C181,Purchase!$C:$C,Waterfall!DL$1)</f>
        <v>0</v>
      </c>
      <c r="DM181" s="4">
        <f>SUMIFS(Purchase!$F:$F,Purchase!$A:$A,Waterfall!$A181,Purchase!$D:$D,Waterfall!$C181,Purchase!$C:$C,Waterfall!DM$1)</f>
        <v>0</v>
      </c>
      <c r="DN181" s="4">
        <f>SUMIFS(Purchase!$F:$F,Purchase!$A:$A,Waterfall!$A181,Purchase!$D:$D,Waterfall!$C181,Purchase!$C:$C,Waterfall!DN$1)</f>
        <v>0</v>
      </c>
      <c r="DO181" s="4">
        <f>SUMIFS(Purchase!$F:$F,Purchase!$A:$A,Waterfall!$A181,Purchase!$D:$D,Waterfall!$C181,Purchase!$C:$C,Waterfall!DO$1)</f>
        <v>0</v>
      </c>
      <c r="DP181" s="4">
        <f>SUMIFS(Purchase!$F:$F,Purchase!$A:$A,Waterfall!$A181,Purchase!$D:$D,Waterfall!$C181,Purchase!$C:$C,Waterfall!DP$1)</f>
        <v>0</v>
      </c>
      <c r="DQ181" s="4">
        <f>SUMIFS(Purchase!$F:$F,Purchase!$A:$A,Waterfall!$A181,Purchase!$D:$D,Waterfall!$C181,Purchase!$C:$C,Waterfall!DQ$1)</f>
        <v>0</v>
      </c>
      <c r="DR181" s="4">
        <f>SUMIFS(Purchase!$F:$F,Purchase!$A:$A,Waterfall!$A181,Purchase!$D:$D,Waterfall!$C181,Purchase!$C:$C,Waterfall!DR$1)</f>
        <v>0</v>
      </c>
      <c r="DS181" s="4">
        <f>SUMIFS(Purchase!$F:$F,Purchase!$A:$A,Waterfall!$A181,Purchase!$D:$D,Waterfall!$C181,Purchase!$C:$C,Waterfall!DS$1)</f>
        <v>0</v>
      </c>
      <c r="DT181" s="4">
        <f>SUMIFS(Purchase!$F:$F,Purchase!$A:$A,Waterfall!$A181,Purchase!$D:$D,Waterfall!$C181,Purchase!$C:$C,Waterfall!DT$1)</f>
        <v>0</v>
      </c>
      <c r="DU181" s="4">
        <f>SUMIFS(Purchase!$F:$F,Purchase!$A:$A,Waterfall!$A181,Purchase!$D:$D,Waterfall!$C181,Purchase!$C:$C,Waterfall!DU$1)</f>
        <v>0</v>
      </c>
      <c r="DV181" s="4">
        <f>SUMIFS(Purchase!$F:$F,Purchase!$A:$A,Waterfall!$A181,Purchase!$D:$D,Waterfall!$C181,Purchase!$C:$C,Waterfall!DV$1)</f>
        <v>0</v>
      </c>
      <c r="DW181" s="4">
        <f>SUMIFS(Purchase!$F:$F,Purchase!$A:$A,Waterfall!$A181,Purchase!$D:$D,Waterfall!$C181,Purchase!$C:$C,Waterfall!DW$1)</f>
        <v>0</v>
      </c>
      <c r="DX181" s="4">
        <f>SUMIFS(Purchase!$F:$F,Purchase!$A:$A,Waterfall!$A181,Purchase!$D:$D,Waterfall!$C181,Purchase!$C:$C,Waterfall!DX$1)</f>
        <v>0</v>
      </c>
      <c r="DY181" s="4">
        <f>SUMIFS(Purchase!$F:$F,Purchase!$A:$A,Waterfall!$A181,Purchase!$D:$D,Waterfall!$C181,Purchase!$C:$C,Waterfall!DY$1)</f>
        <v>0</v>
      </c>
      <c r="DZ181" s="4">
        <f>SUMIFS(Purchase!$F:$F,Purchase!$A:$A,Waterfall!$A181,Purchase!$D:$D,Waterfall!$C181,Purchase!$C:$C,Waterfall!DZ$1)</f>
        <v>0</v>
      </c>
      <c r="EA181" s="4">
        <f>SUMIFS(Purchase!$F:$F,Purchase!$A:$A,Waterfall!$A181,Purchase!$D:$D,Waterfall!$C181,Purchase!$C:$C,Waterfall!EA$1)</f>
        <v>0</v>
      </c>
      <c r="EB181" s="4">
        <f>SUMIFS(Purchase!$F:$F,Purchase!$A:$A,Waterfall!$A181,Purchase!$D:$D,Waterfall!$C181,Purchase!$C:$C,Waterfall!EB$1)</f>
        <v>0</v>
      </c>
      <c r="EC181" s="4">
        <f>SUMIFS(Purchase!$F:$F,Purchase!$A:$A,Waterfall!$A181,Purchase!$D:$D,Waterfall!$C181,Purchase!$C:$C,Waterfall!EC$1)</f>
        <v>0</v>
      </c>
      <c r="ED181" s="4">
        <f>SUMIFS(Purchase!$F:$F,Purchase!$A:$A,Waterfall!$A181,Purchase!$D:$D,Waterfall!$C181,Purchase!$C:$C,Waterfall!ED$1)</f>
        <v>0</v>
      </c>
      <c r="EE181" s="4">
        <f>SUMIFS(Purchase!$F:$F,Purchase!$A:$A,Waterfall!$A181,Purchase!$D:$D,Waterfall!$C181,Purchase!$C:$C,Waterfall!EE$1)</f>
        <v>0</v>
      </c>
      <c r="EF181" s="4">
        <f>SUMIFS(Purchase!$F:$F,Purchase!$A:$A,Waterfall!$A181,Purchase!$D:$D,Waterfall!$C181,Purchase!$C:$C,Waterfall!EF$1)</f>
        <v>0</v>
      </c>
      <c r="EG181" s="4">
        <f>SUMIFS(Purchase!$F:$F,Purchase!$A:$A,Waterfall!$A181,Purchase!$D:$D,Waterfall!$C181,Purchase!$C:$C,Waterfall!EG$1)</f>
        <v>0</v>
      </c>
      <c r="EH181" s="4">
        <f>SUMIFS(Purchase!$F:$F,Purchase!$A:$A,Waterfall!$A181,Purchase!$D:$D,Waterfall!$C181,Purchase!$C:$C,Waterfall!EH$1)</f>
        <v>0</v>
      </c>
      <c r="EI181" s="4">
        <f>SUMIFS(Purchase!$F:$F,Purchase!$A:$A,Waterfall!$A181,Purchase!$D:$D,Waterfall!$C181,Purchase!$C:$C,Waterfall!EI$1)</f>
        <v>0</v>
      </c>
      <c r="EJ181" s="4">
        <f>SUMIFS(Purchase!$F:$F,Purchase!$A:$A,Waterfall!$A181,Purchase!$D:$D,Waterfall!$C181,Purchase!$C:$C,Waterfall!EJ$1)</f>
        <v>0</v>
      </c>
      <c r="EK181" s="4">
        <f>SUMIFS(Purchase!$F:$F,Purchase!$A:$A,Waterfall!$A181,Purchase!$D:$D,Waterfall!$C181,Purchase!$C:$C,Waterfall!EK$1)</f>
        <v>0</v>
      </c>
      <c r="EL181" s="4">
        <f>SUMIFS(Purchase!$F:$F,Purchase!$A:$A,Waterfall!$A181,Purchase!$D:$D,Waterfall!$C181,Purchase!$C:$C,Waterfall!EL$1)</f>
        <v>0</v>
      </c>
      <c r="EM181" s="4">
        <f>SUMIFS(Purchase!$F:$F,Purchase!$A:$A,Waterfall!$A181,Purchase!$D:$D,Waterfall!$C181,Purchase!$C:$C,Waterfall!EM$1)</f>
        <v>0</v>
      </c>
      <c r="EN181" s="4">
        <f>SUMIFS(Purchase!$F:$F,Purchase!$A:$A,Waterfall!$A181,Purchase!$D:$D,Waterfall!$C181,Purchase!$C:$C,Waterfall!EN$1)</f>
        <v>0</v>
      </c>
      <c r="EO181" s="4">
        <f>SUMIFS(Purchase!$F:$F,Purchase!$A:$A,Waterfall!$A181,Purchase!$D:$D,Waterfall!$C181,Purchase!$C:$C,Waterfall!EO$1)</f>
        <v>0</v>
      </c>
      <c r="EP181" s="4">
        <f>SUMIFS(Purchase!$F:$F,Purchase!$A:$A,Waterfall!$A181,Purchase!$D:$D,Waterfall!$C181,Purchase!$C:$C,Waterfall!EP$1)</f>
        <v>0</v>
      </c>
      <c r="EQ181" s="4">
        <f>SUMIFS(Purchase!$F:$F,Purchase!$A:$A,Waterfall!$A181,Purchase!$D:$D,Waterfall!$C181,Purchase!$C:$C,Waterfall!EQ$1)</f>
        <v>0</v>
      </c>
      <c r="ER181" s="4">
        <f>SUMIFS(Purchase!$F:$F,Purchase!$A:$A,Waterfall!$A181,Purchase!$D:$D,Waterfall!$C181,Purchase!$C:$C,Waterfall!ER$1)</f>
        <v>0</v>
      </c>
      <c r="ES181" s="4">
        <f>SUMIFS(Purchase!$F:$F,Purchase!$A:$A,Waterfall!$A181,Purchase!$D:$D,Waterfall!$C181,Purchase!$C:$C,Waterfall!ES$1)</f>
        <v>0</v>
      </c>
      <c r="ET181" s="4">
        <f>SUMIFS(Purchase!$F:$F,Purchase!$A:$A,Waterfall!$A181,Purchase!$D:$D,Waterfall!$C181,Purchase!$C:$C,Waterfall!ET$1)</f>
        <v>0</v>
      </c>
      <c r="EU181" s="4">
        <f>SUMIFS(Purchase!$F:$F,Purchase!$A:$A,Waterfall!$A181,Purchase!$D:$D,Waterfall!$C181,Purchase!$C:$C,Waterfall!EU$1)</f>
        <v>0</v>
      </c>
      <c r="EV181" s="4">
        <f>SUMIFS(Purchase!$F:$F,Purchase!$A:$A,Waterfall!$A181,Purchase!$D:$D,Waterfall!$C181,Purchase!$C:$C,Waterfall!EV$1)</f>
        <v>0</v>
      </c>
      <c r="EW181" s="4">
        <f>SUMIFS(Purchase!$F:$F,Purchase!$A:$A,Waterfall!$A181,Purchase!$D:$D,Waterfall!$C181,Purchase!$C:$C,Waterfall!EW$1)</f>
        <v>0</v>
      </c>
      <c r="EX181" s="4">
        <f>SUMIFS(Purchase!$F:$F,Purchase!$A:$A,Waterfall!$A181,Purchase!$D:$D,Waterfall!$C181,Purchase!$C:$C,Waterfall!EX$1)</f>
        <v>0</v>
      </c>
      <c r="EY181" s="4">
        <f>SUMIFS(Purchase!$F:$F,Purchase!$A:$A,Waterfall!$A181,Purchase!$D:$D,Waterfall!$C181,Purchase!$C:$C,Waterfall!EY$1)</f>
        <v>0</v>
      </c>
      <c r="EZ181" s="4">
        <f>SUMIFS(Purchase!$F:$F,Purchase!$A:$A,Waterfall!$A181,Purchase!$D:$D,Waterfall!$C181,Purchase!$C:$C,Waterfall!EZ$1)</f>
        <v>0</v>
      </c>
      <c r="FA181" s="4">
        <f>SUMIFS(Purchase!$F:$F,Purchase!$A:$A,Waterfall!$A181,Purchase!$D:$D,Waterfall!$C181,Purchase!$C:$C,Waterfall!FA$1)</f>
        <v>0</v>
      </c>
      <c r="FB181" s="4">
        <f>SUMIFS(Purchase!$F:$F,Purchase!$A:$A,Waterfall!$A181,Purchase!$D:$D,Waterfall!$C181,Purchase!$C:$C,Waterfall!FB$1)</f>
        <v>0</v>
      </c>
      <c r="FC181" s="4">
        <f>SUMIFS(Purchase!$F:$F,Purchase!$A:$A,Waterfall!$A181,Purchase!$D:$D,Waterfall!$C181,Purchase!$C:$C,Waterfall!FC$1)</f>
        <v>0</v>
      </c>
      <c r="FD181" s="4">
        <f>SUMIFS(Purchase!$F:$F,Purchase!$A:$A,Waterfall!$A181,Purchase!$D:$D,Waterfall!$C181,Purchase!$C:$C,Waterfall!FD$1)</f>
        <v>0</v>
      </c>
      <c r="FE181" s="4">
        <f>SUMIFS(Purchase!$F:$F,Purchase!$A:$A,Waterfall!$A181,Purchase!$D:$D,Waterfall!$C181,Purchase!$C:$C,Waterfall!FE$1)</f>
        <v>0</v>
      </c>
      <c r="FF181" s="4">
        <f>SUMIFS(Purchase!$F:$F,Purchase!$A:$A,Waterfall!$A181,Purchase!$D:$D,Waterfall!$C181,Purchase!$C:$C,Waterfall!FF$1)</f>
        <v>0</v>
      </c>
      <c r="FG181" s="4">
        <f>SUMIFS(Purchase!$F:$F,Purchase!$A:$A,Waterfall!$A181,Purchase!$D:$D,Waterfall!$C181,Purchase!$C:$C,Waterfall!FG$1)</f>
        <v>0</v>
      </c>
      <c r="FH181" s="4">
        <f>SUMIFS(Purchase!$F:$F,Purchase!$A:$A,Waterfall!$A181,Purchase!$D:$D,Waterfall!$C181,Purchase!$C:$C,Waterfall!FH$1)</f>
        <v>0</v>
      </c>
      <c r="FI181" s="4">
        <f>SUMIFS(Purchase!$F:$F,Purchase!$A:$A,Waterfall!$A181,Purchase!$D:$D,Waterfall!$C181,Purchase!$C:$C,Waterfall!FI$1)</f>
        <v>0</v>
      </c>
      <c r="FJ181" s="4">
        <f>SUMIFS(Purchase!$F:$F,Purchase!$A:$A,Waterfall!$A181,Purchase!$D:$D,Waterfall!$C181,Purchase!$C:$C,Waterfall!FJ$1)</f>
        <v>0</v>
      </c>
      <c r="FK181" s="4">
        <f>SUMIFS(Purchase!$F:$F,Purchase!$A:$A,Waterfall!$A181,Purchase!$D:$D,Waterfall!$C181,Purchase!$C:$C,Waterfall!FK$1)</f>
        <v>0</v>
      </c>
      <c r="FL181" s="4">
        <f>SUMIFS(Purchase!$F:$F,Purchase!$A:$A,Waterfall!$A181,Purchase!$D:$D,Waterfall!$C181,Purchase!$C:$C,Waterfall!FL$1)</f>
        <v>0</v>
      </c>
      <c r="FM181" s="4">
        <f>SUMIFS(Purchase!$F:$F,Purchase!$A:$A,Waterfall!$A181,Purchase!$D:$D,Waterfall!$C181,Purchase!$C:$C,Waterfall!FM$1)</f>
        <v>0</v>
      </c>
      <c r="FN181" s="4">
        <f>SUMIFS(Purchase!$F:$F,Purchase!$A:$A,Waterfall!$A181,Purchase!$D:$D,Waterfall!$C181,Purchase!$C:$C,Waterfall!FN$1)</f>
        <v>0</v>
      </c>
      <c r="FO181" s="4">
        <f>SUMIFS(Purchase!$F:$F,Purchase!$A:$A,Waterfall!$A181,Purchase!$D:$D,Waterfall!$C181,Purchase!$C:$C,Waterfall!FO$1)</f>
        <v>0</v>
      </c>
      <c r="FP181" s="4">
        <f>SUMIFS(Purchase!$F:$F,Purchase!$A:$A,Waterfall!$A181,Purchase!$D:$D,Waterfall!$C181,Purchase!$C:$C,Waterfall!FP$1)</f>
        <v>0</v>
      </c>
      <c r="FQ181" s="4">
        <f>SUMIFS(Purchase!$F:$F,Purchase!$A:$A,Waterfall!$A181,Purchase!$D:$D,Waterfall!$C181,Purchase!$C:$C,Waterfall!FQ$1)</f>
        <v>0</v>
      </c>
      <c r="FR181" s="4">
        <f>SUMIFS(Purchase!$F:$F,Purchase!$A:$A,Waterfall!$A181,Purchase!$D:$D,Waterfall!$C181,Purchase!$C:$C,Waterfall!FR$1)</f>
        <v>0</v>
      </c>
      <c r="FS181" s="4">
        <f>SUMIFS(Purchase!$F:$F,Purchase!$A:$A,Waterfall!$A181,Purchase!$D:$D,Waterfall!$C181,Purchase!$C:$C,Waterfall!FS$1)</f>
        <v>0</v>
      </c>
      <c r="FT181" s="4">
        <f>SUMIFS(Purchase!$F:$F,Purchase!$A:$A,Waterfall!$A181,Purchase!$D:$D,Waterfall!$C181,Purchase!$C:$C,Waterfall!FT$1)</f>
        <v>0</v>
      </c>
      <c r="FU181" s="4">
        <f>SUMIFS(Purchase!$F:$F,Purchase!$A:$A,Waterfall!$A181,Purchase!$D:$D,Waterfall!$C181,Purchase!$C:$C,Waterfall!FU$1)</f>
        <v>0</v>
      </c>
      <c r="FV181" s="4">
        <f>SUMIFS(Purchase!$F:$F,Purchase!$A:$A,Waterfall!$A181,Purchase!$D:$D,Waterfall!$C181,Purchase!$C:$C,Waterfall!FV$1)</f>
        <v>0</v>
      </c>
      <c r="FW181" s="4">
        <f>SUMIFS(Purchase!$F:$F,Purchase!$A:$A,Waterfall!$A181,Purchase!$D:$D,Waterfall!$C181,Purchase!$C:$C,Waterfall!FW$1)</f>
        <v>0</v>
      </c>
      <c r="FX181" s="4">
        <f>SUMIFS(Purchase!$F:$F,Purchase!$A:$A,Waterfall!$A181,Purchase!$D:$D,Waterfall!$C181,Purchase!$C:$C,Waterfall!FX$1)</f>
        <v>0</v>
      </c>
      <c r="FY181" s="4">
        <f>SUMIFS(Purchase!$F:$F,Purchase!$A:$A,Waterfall!$A181,Purchase!$D:$D,Waterfall!$C181,Purchase!$C:$C,Waterfall!FY$1)</f>
        <v>0</v>
      </c>
      <c r="FZ181" s="4">
        <f>SUMIFS(Purchase!$F:$F,Purchase!$A:$A,Waterfall!$A181,Purchase!$D:$D,Waterfall!$C181,Purchase!$C:$C,Waterfall!FZ$1)</f>
        <v>0</v>
      </c>
      <c r="GA181" s="4">
        <f>SUMIFS(Purchase!$F:$F,Purchase!$A:$A,Waterfall!$A181,Purchase!$D:$D,Waterfall!$C181,Purchase!$C:$C,Waterfall!GA$1)</f>
        <v>0</v>
      </c>
      <c r="GB181" s="4">
        <f>SUMIFS(Purchase!$F:$F,Purchase!$A:$A,Waterfall!$A181,Purchase!$D:$D,Waterfall!$C181,Purchase!$C:$C,Waterfall!GB$1)</f>
        <v>0</v>
      </c>
      <c r="GC181" s="4">
        <f>SUMIFS(Purchase!$F:$F,Purchase!$A:$A,Waterfall!$A181,Purchase!$D:$D,Waterfall!$C181,Purchase!$C:$C,Waterfall!GC$1)</f>
        <v>0</v>
      </c>
      <c r="GD181" s="4">
        <f>SUMIFS(Purchase!$F:$F,Purchase!$A:$A,Waterfall!$A181,Purchase!$D:$D,Waterfall!$C181,Purchase!$C:$C,Waterfall!GD$1)</f>
        <v>0</v>
      </c>
      <c r="GE181" s="4">
        <f>SUMIFS(Purchase!$F:$F,Purchase!$A:$A,Waterfall!$A181,Purchase!$D:$D,Waterfall!$C181,Purchase!$C:$C,Waterfall!GE$1)</f>
        <v>0</v>
      </c>
      <c r="GF181" s="4">
        <f>SUMIFS(Purchase!$F:$F,Purchase!$A:$A,Waterfall!$A181,Purchase!$D:$D,Waterfall!$C181,Purchase!$C:$C,Waterfall!GF$1)</f>
        <v>0</v>
      </c>
      <c r="GG181" s="4">
        <f>SUMIFS(Purchase!$F:$F,Purchase!$A:$A,Waterfall!$A181,Purchase!$D:$D,Waterfall!$C181,Purchase!$C:$C,Waterfall!GG$1)</f>
        <v>0</v>
      </c>
      <c r="GH181" s="4">
        <f>SUMIFS(Purchase!$F:$F,Purchase!$A:$A,Waterfall!$A181,Purchase!$D:$D,Waterfall!$C181,Purchase!$C:$C,Waterfall!GH$1)</f>
        <v>0</v>
      </c>
      <c r="GI181" s="4">
        <f>SUMIFS(Purchase!$F:$F,Purchase!$A:$A,Waterfall!$A181,Purchase!$D:$D,Waterfall!$C181,Purchase!$C:$C,Waterfall!GI$1)</f>
        <v>0</v>
      </c>
    </row>
    <row r="182" spans="1:191" x14ac:dyDescent="0.35">
      <c r="A182" s="8">
        <f t="shared" si="5"/>
        <v>1</v>
      </c>
      <c r="B182" s="2" t="str">
        <f>VLOOKUP($A182,Centers!$B$1:$C$120,2,)</f>
        <v>GATE</v>
      </c>
      <c r="C182" s="3">
        <v>45059</v>
      </c>
      <c r="D182" s="4">
        <f>IF($A182=1,SUM(SUMIFS(Indent!$E:$E,Indent!$C:$C,Waterfall!$C182,Indent!$A:$A,Centers!$A$2),SUMIFS(Indent!$E:$E,Indent!$C:$C,Waterfall!$C182,Indent!$A:$A,Centers!$A$3),SUMIFS(Indent!$E:$E,Indent!$C:$C,Waterfall!$C182,Indent!$A:$A,Centers!$A$4),SUMIFS(Indent!$E:$E,Indent!$C:$C,Waterfall!$C182,Indent!$A:$A,Centers!$A$5),SUMIFS(Indent!$E:$E,Indent!$C:$C,Waterfall!$C182,Indent!$A:$A,Centers!$A$6),SUMIFS(Indent!$E:$E,Indent!$C:$C,Waterfall!$C182,Indent!$A:$A,Centers!$A$7),SUMIFS(Indent!$E:$E,Indent!$C:$C,Waterfall!$C182,Indent!$A:$A,Centers!$A$8)),SUMIFS(Indent!$E:$E,Indent!$C:$C,Waterfall!$C182,Indent!$A:$A,$A182))</f>
        <v>0</v>
      </c>
      <c r="E182" s="4">
        <f>SUMIFS(Purchase!$F:$F,Purchase!$A:$A,Waterfall!$A182,Purchase!$D:$D,Waterfall!$C182,Purchase!$C:$C,Waterfall!E$1)</f>
        <v>0</v>
      </c>
      <c r="F182" s="4">
        <f>SUMIFS(Purchase!$F:$F,Purchase!$A:$A,Waterfall!$A182,Purchase!$D:$D,Waterfall!$C182,Purchase!$C:$C,Waterfall!F$1)</f>
        <v>0</v>
      </c>
      <c r="G182" s="4">
        <f>SUMIFS(Purchase!$F:$F,Purchase!$A:$A,Waterfall!$A182,Purchase!$D:$D,Waterfall!$C182,Purchase!$C:$C,Waterfall!G$1)</f>
        <v>0</v>
      </c>
      <c r="H182" s="4">
        <f>SUMIFS(Purchase!$F:$F,Purchase!$A:$A,Waterfall!$A182,Purchase!$D:$D,Waterfall!$C182,Purchase!$C:$C,Waterfall!H$1)</f>
        <v>0</v>
      </c>
      <c r="I182" s="4">
        <f>SUMIFS(Purchase!$F:$F,Purchase!$A:$A,Waterfall!$A182,Purchase!$D:$D,Waterfall!$C182,Purchase!$C:$C,Waterfall!I$1)</f>
        <v>0</v>
      </c>
      <c r="J182" s="4">
        <f>SUMIFS(Purchase!$F:$F,Purchase!$A:$A,Waterfall!$A182,Purchase!$D:$D,Waterfall!$C182,Purchase!$C:$C,Waterfall!J$1)</f>
        <v>0</v>
      </c>
      <c r="K182" s="4">
        <f>SUMIFS(Purchase!$F:$F,Purchase!$A:$A,Waterfall!$A182,Purchase!$D:$D,Waterfall!$C182,Purchase!$C:$C,Waterfall!K$1)</f>
        <v>0</v>
      </c>
      <c r="L182" s="4">
        <f>SUMIFS(Purchase!$F:$F,Purchase!$A:$A,Waterfall!$A182,Purchase!$D:$D,Waterfall!$C182,Purchase!$C:$C,Waterfall!L$1)</f>
        <v>0</v>
      </c>
      <c r="M182" s="4">
        <f>SUMIFS(Purchase!$F:$F,Purchase!$A:$A,Waterfall!$A182,Purchase!$D:$D,Waterfall!$C182,Purchase!$C:$C,Waterfall!M$1)</f>
        <v>0</v>
      </c>
      <c r="N182" s="4">
        <f>SUMIFS(Purchase!$F:$F,Purchase!$A:$A,Waterfall!$A182,Purchase!$D:$D,Waterfall!$C182,Purchase!$C:$C,Waterfall!N$1)</f>
        <v>0</v>
      </c>
      <c r="O182" s="4">
        <f>SUMIFS(Purchase!$F:$F,Purchase!$A:$A,Waterfall!$A182,Purchase!$D:$D,Waterfall!$C182,Purchase!$C:$C,Waterfall!O$1)</f>
        <v>0</v>
      </c>
      <c r="P182" s="4">
        <f>SUMIFS(Purchase!$F:$F,Purchase!$A:$A,Waterfall!$A182,Purchase!$D:$D,Waterfall!$C182,Purchase!$C:$C,Waterfall!P$1)</f>
        <v>0</v>
      </c>
      <c r="Q182" s="4">
        <f>SUMIFS(Purchase!$F:$F,Purchase!$A:$A,Waterfall!$A182,Purchase!$D:$D,Waterfall!$C182,Purchase!$C:$C,Waterfall!Q$1)</f>
        <v>0</v>
      </c>
      <c r="R182" s="4">
        <f>SUMIFS(Purchase!$F:$F,Purchase!$A:$A,Waterfall!$A182,Purchase!$D:$D,Waterfall!$C182,Purchase!$C:$C,Waterfall!R$1)</f>
        <v>0</v>
      </c>
      <c r="S182" s="4">
        <f>SUMIFS(Purchase!$F:$F,Purchase!$A:$A,Waterfall!$A182,Purchase!$D:$D,Waterfall!$C182,Purchase!$C:$C,Waterfall!S$1)</f>
        <v>0</v>
      </c>
      <c r="T182" s="4">
        <f>SUMIFS(Purchase!$F:$F,Purchase!$A:$A,Waterfall!$A182,Purchase!$D:$D,Waterfall!$C182,Purchase!$C:$C,Waterfall!T$1)</f>
        <v>0</v>
      </c>
      <c r="U182" s="4">
        <f>SUMIFS(Purchase!$F:$F,Purchase!$A:$A,Waterfall!$A182,Purchase!$D:$D,Waterfall!$C182,Purchase!$C:$C,Waterfall!U$1)</f>
        <v>0</v>
      </c>
      <c r="V182" s="4">
        <f>SUMIFS(Purchase!$F:$F,Purchase!$A:$A,Waterfall!$A182,Purchase!$D:$D,Waterfall!$C182,Purchase!$C:$C,Waterfall!V$1)</f>
        <v>0</v>
      </c>
      <c r="W182" s="4">
        <f>SUMIFS(Purchase!$F:$F,Purchase!$A:$A,Waterfall!$A182,Purchase!$D:$D,Waterfall!$C182,Purchase!$C:$C,Waterfall!W$1)</f>
        <v>0</v>
      </c>
      <c r="X182" s="4">
        <f>SUMIFS(Purchase!$F:$F,Purchase!$A:$A,Waterfall!$A182,Purchase!$D:$D,Waterfall!$C182,Purchase!$C:$C,Waterfall!X$1)</f>
        <v>0</v>
      </c>
      <c r="Y182" s="4">
        <f>SUMIFS(Purchase!$F:$F,Purchase!$A:$A,Waterfall!$A182,Purchase!$D:$D,Waterfall!$C182,Purchase!$C:$C,Waterfall!Y$1)</f>
        <v>0</v>
      </c>
      <c r="Z182" s="4">
        <f>SUMIFS(Purchase!$F:$F,Purchase!$A:$A,Waterfall!$A182,Purchase!$D:$D,Waterfall!$C182,Purchase!$C:$C,Waterfall!Z$1)</f>
        <v>0</v>
      </c>
      <c r="AA182" s="4">
        <f>SUMIFS(Purchase!$F:$F,Purchase!$A:$A,Waterfall!$A182,Purchase!$D:$D,Waterfall!$C182,Purchase!$C:$C,Waterfall!AA$1)</f>
        <v>0</v>
      </c>
      <c r="AB182" s="4">
        <f>SUMIFS(Purchase!$F:$F,Purchase!$A:$A,Waterfall!$A182,Purchase!$D:$D,Waterfall!$C182,Purchase!$C:$C,Waterfall!AB$1)</f>
        <v>0</v>
      </c>
      <c r="AC182" s="4">
        <f>SUMIFS(Purchase!$F:$F,Purchase!$A:$A,Waterfall!$A182,Purchase!$D:$D,Waterfall!$C182,Purchase!$C:$C,Waterfall!AC$1)</f>
        <v>0</v>
      </c>
      <c r="AD182" s="4">
        <f>SUMIFS(Purchase!$F:$F,Purchase!$A:$A,Waterfall!$A182,Purchase!$D:$D,Waterfall!$C182,Purchase!$C:$C,Waterfall!AD$1)</f>
        <v>0</v>
      </c>
      <c r="AE182" s="4">
        <f>SUMIFS(Purchase!$F:$F,Purchase!$A:$A,Waterfall!$A182,Purchase!$D:$D,Waterfall!$C182,Purchase!$C:$C,Waterfall!AE$1)</f>
        <v>0</v>
      </c>
      <c r="AF182" s="4">
        <f>SUMIFS(Purchase!$F:$F,Purchase!$A:$A,Waterfall!$A182,Purchase!$D:$D,Waterfall!$C182,Purchase!$C:$C,Waterfall!AF$1)</f>
        <v>0</v>
      </c>
      <c r="AG182" s="4">
        <f>SUMIFS(Purchase!$F:$F,Purchase!$A:$A,Waterfall!$A182,Purchase!$D:$D,Waterfall!$C182,Purchase!$C:$C,Waterfall!AG$1)</f>
        <v>0</v>
      </c>
      <c r="AH182" s="4">
        <f>SUMIFS(Purchase!$F:$F,Purchase!$A:$A,Waterfall!$A182,Purchase!$D:$D,Waterfall!$C182,Purchase!$C:$C,Waterfall!AH$1)</f>
        <v>0</v>
      </c>
      <c r="AI182" s="4">
        <f>SUMIFS(Purchase!$F:$F,Purchase!$A:$A,Waterfall!$A182,Purchase!$D:$D,Waterfall!$C182,Purchase!$C:$C,Waterfall!AI$1)</f>
        <v>0</v>
      </c>
      <c r="AJ182" s="4">
        <f>SUMIFS(Purchase!$F:$F,Purchase!$A:$A,Waterfall!$A182,Purchase!$D:$D,Waterfall!$C182,Purchase!$C:$C,Waterfall!AJ$1)</f>
        <v>0</v>
      </c>
      <c r="AK182" s="4">
        <f>SUMIFS(Purchase!$F:$F,Purchase!$A:$A,Waterfall!$A182,Purchase!$D:$D,Waterfall!$C182,Purchase!$C:$C,Waterfall!AK$1)</f>
        <v>0</v>
      </c>
      <c r="AL182" s="4">
        <f>SUMIFS(Purchase!$F:$F,Purchase!$A:$A,Waterfall!$A182,Purchase!$D:$D,Waterfall!$C182,Purchase!$C:$C,Waterfall!AL$1)</f>
        <v>0</v>
      </c>
      <c r="AM182" s="4">
        <f>SUMIFS(Purchase!$F:$F,Purchase!$A:$A,Waterfall!$A182,Purchase!$D:$D,Waterfall!$C182,Purchase!$C:$C,Waterfall!AM$1)</f>
        <v>0</v>
      </c>
      <c r="AN182" s="4">
        <f>SUMIFS(Purchase!$F:$F,Purchase!$A:$A,Waterfall!$A182,Purchase!$D:$D,Waterfall!$C182,Purchase!$C:$C,Waterfall!AN$1)</f>
        <v>0</v>
      </c>
      <c r="AO182" s="4">
        <f>SUMIFS(Purchase!$F:$F,Purchase!$A:$A,Waterfall!$A182,Purchase!$D:$D,Waterfall!$C182,Purchase!$C:$C,Waterfall!AO$1)</f>
        <v>0</v>
      </c>
      <c r="AP182" s="4">
        <f>SUMIFS(Purchase!$F:$F,Purchase!$A:$A,Waterfall!$A182,Purchase!$D:$D,Waterfall!$C182,Purchase!$C:$C,Waterfall!AP$1)</f>
        <v>0</v>
      </c>
      <c r="AQ182" s="4">
        <f>SUMIFS(Purchase!$F:$F,Purchase!$A:$A,Waterfall!$A182,Purchase!$D:$D,Waterfall!$C182,Purchase!$C:$C,Waterfall!AQ$1)</f>
        <v>0</v>
      </c>
      <c r="AR182" s="4">
        <f>SUMIFS(Purchase!$F:$F,Purchase!$A:$A,Waterfall!$A182,Purchase!$D:$D,Waterfall!$C182,Purchase!$C:$C,Waterfall!AR$1)</f>
        <v>0</v>
      </c>
      <c r="AS182" s="4">
        <f>SUMIFS(Purchase!$F:$F,Purchase!$A:$A,Waterfall!$A182,Purchase!$D:$D,Waterfall!$C182,Purchase!$C:$C,Waterfall!AS$1)</f>
        <v>0</v>
      </c>
      <c r="AT182" s="4">
        <f>SUMIFS(Purchase!$F:$F,Purchase!$A:$A,Waterfall!$A182,Purchase!$D:$D,Waterfall!$C182,Purchase!$C:$C,Waterfall!AT$1)</f>
        <v>0</v>
      </c>
      <c r="AU182" s="4">
        <f>SUMIFS(Purchase!$F:$F,Purchase!$A:$A,Waterfall!$A182,Purchase!$D:$D,Waterfall!$C182,Purchase!$C:$C,Waterfall!AU$1)</f>
        <v>0</v>
      </c>
      <c r="AV182" s="4">
        <f>SUMIFS(Purchase!$F:$F,Purchase!$A:$A,Waterfall!$A182,Purchase!$D:$D,Waterfall!$C182,Purchase!$C:$C,Waterfall!AV$1)</f>
        <v>0</v>
      </c>
      <c r="AW182" s="4">
        <f>SUMIFS(Purchase!$F:$F,Purchase!$A:$A,Waterfall!$A182,Purchase!$D:$D,Waterfall!$C182,Purchase!$C:$C,Waterfall!AW$1)</f>
        <v>0</v>
      </c>
      <c r="AX182" s="4">
        <f>SUMIFS(Purchase!$F:$F,Purchase!$A:$A,Waterfall!$A182,Purchase!$D:$D,Waterfall!$C182,Purchase!$C:$C,Waterfall!AX$1)</f>
        <v>0</v>
      </c>
      <c r="AY182" s="4">
        <f>SUMIFS(Purchase!$F:$F,Purchase!$A:$A,Waterfall!$A182,Purchase!$D:$D,Waterfall!$C182,Purchase!$C:$C,Waterfall!AY$1)</f>
        <v>0</v>
      </c>
      <c r="AZ182" s="4">
        <f>SUMIFS(Purchase!$F:$F,Purchase!$A:$A,Waterfall!$A182,Purchase!$D:$D,Waterfall!$C182,Purchase!$C:$C,Waterfall!AZ$1)</f>
        <v>0</v>
      </c>
      <c r="BA182" s="4">
        <f>SUMIFS(Purchase!$F:$F,Purchase!$A:$A,Waterfall!$A182,Purchase!$D:$D,Waterfall!$C182,Purchase!$C:$C,Waterfall!BA$1)</f>
        <v>0</v>
      </c>
      <c r="BB182" s="4">
        <f>SUMIFS(Purchase!$F:$F,Purchase!$A:$A,Waterfall!$A182,Purchase!$D:$D,Waterfall!$C182,Purchase!$C:$C,Waterfall!BB$1)</f>
        <v>0</v>
      </c>
      <c r="BC182" s="4">
        <f>SUMIFS(Purchase!$F:$F,Purchase!$A:$A,Waterfall!$A182,Purchase!$D:$D,Waterfall!$C182,Purchase!$C:$C,Waterfall!BC$1)</f>
        <v>0</v>
      </c>
      <c r="BD182" s="4">
        <f>SUMIFS(Purchase!$F:$F,Purchase!$A:$A,Waterfall!$A182,Purchase!$D:$D,Waterfall!$C182,Purchase!$C:$C,Waterfall!BD$1)</f>
        <v>0</v>
      </c>
      <c r="BE182" s="4">
        <f>SUMIFS(Purchase!$F:$F,Purchase!$A:$A,Waterfall!$A182,Purchase!$D:$D,Waterfall!$C182,Purchase!$C:$C,Waterfall!BE$1)</f>
        <v>0</v>
      </c>
      <c r="BF182" s="4">
        <f>SUMIFS(Purchase!$F:$F,Purchase!$A:$A,Waterfall!$A182,Purchase!$D:$D,Waterfall!$C182,Purchase!$C:$C,Waterfall!BF$1)</f>
        <v>0</v>
      </c>
      <c r="BG182" s="4">
        <f>SUMIFS(Purchase!$F:$F,Purchase!$A:$A,Waterfall!$A182,Purchase!$D:$D,Waterfall!$C182,Purchase!$C:$C,Waterfall!BG$1)</f>
        <v>0</v>
      </c>
      <c r="BH182" s="4">
        <f>SUMIFS(Purchase!$F:$F,Purchase!$A:$A,Waterfall!$A182,Purchase!$D:$D,Waterfall!$C182,Purchase!$C:$C,Waterfall!BH$1)</f>
        <v>0</v>
      </c>
      <c r="BI182" s="4">
        <f>SUMIFS(Purchase!$F:$F,Purchase!$A:$A,Waterfall!$A182,Purchase!$D:$D,Waterfall!$C182,Purchase!$C:$C,Waterfall!BI$1)</f>
        <v>0</v>
      </c>
      <c r="BJ182" s="4">
        <f>SUMIFS(Purchase!$F:$F,Purchase!$A:$A,Waterfall!$A182,Purchase!$D:$D,Waterfall!$C182,Purchase!$C:$C,Waterfall!BJ$1)</f>
        <v>0</v>
      </c>
      <c r="BK182" s="4">
        <f>SUMIFS(Purchase!$F:$F,Purchase!$A:$A,Waterfall!$A182,Purchase!$D:$D,Waterfall!$C182,Purchase!$C:$C,Waterfall!BK$1)</f>
        <v>0</v>
      </c>
      <c r="BL182" s="4">
        <f>SUMIFS(Purchase!$F:$F,Purchase!$A:$A,Waterfall!$A182,Purchase!$D:$D,Waterfall!$C182,Purchase!$C:$C,Waterfall!BL$1)</f>
        <v>0</v>
      </c>
      <c r="BM182" s="4">
        <f>SUMIFS(Purchase!$F:$F,Purchase!$A:$A,Waterfall!$A182,Purchase!$D:$D,Waterfall!$C182,Purchase!$C:$C,Waterfall!BM$1)</f>
        <v>0</v>
      </c>
      <c r="BN182" s="4">
        <f>SUMIFS(Purchase!$F:$F,Purchase!$A:$A,Waterfall!$A182,Purchase!$D:$D,Waterfall!$C182,Purchase!$C:$C,Waterfall!BN$1)</f>
        <v>0</v>
      </c>
      <c r="BO182" s="4">
        <f>SUMIFS(Purchase!$F:$F,Purchase!$A:$A,Waterfall!$A182,Purchase!$D:$D,Waterfall!$C182,Purchase!$C:$C,Waterfall!BO$1)</f>
        <v>0</v>
      </c>
      <c r="BP182" s="4">
        <f>SUMIFS(Purchase!$F:$F,Purchase!$A:$A,Waterfall!$A182,Purchase!$D:$D,Waterfall!$C182,Purchase!$C:$C,Waterfall!BP$1)</f>
        <v>0</v>
      </c>
      <c r="BQ182" s="4">
        <f>SUMIFS(Purchase!$F:$F,Purchase!$A:$A,Waterfall!$A182,Purchase!$D:$D,Waterfall!$C182,Purchase!$C:$C,Waterfall!BQ$1)</f>
        <v>0</v>
      </c>
      <c r="BR182" s="4">
        <f>SUMIFS(Purchase!$F:$F,Purchase!$A:$A,Waterfall!$A182,Purchase!$D:$D,Waterfall!$C182,Purchase!$C:$C,Waterfall!BR$1)</f>
        <v>0</v>
      </c>
      <c r="BS182" s="4">
        <f>SUMIFS(Purchase!$F:$F,Purchase!$A:$A,Waterfall!$A182,Purchase!$D:$D,Waterfall!$C182,Purchase!$C:$C,Waterfall!BS$1)</f>
        <v>0</v>
      </c>
      <c r="BT182" s="4">
        <f>SUMIFS(Purchase!$F:$F,Purchase!$A:$A,Waterfall!$A182,Purchase!$D:$D,Waterfall!$C182,Purchase!$C:$C,Waterfall!BT$1)</f>
        <v>0</v>
      </c>
      <c r="BU182" s="4">
        <f>SUMIFS(Purchase!$F:$F,Purchase!$A:$A,Waterfall!$A182,Purchase!$D:$D,Waterfall!$C182,Purchase!$C:$C,Waterfall!BU$1)</f>
        <v>0</v>
      </c>
      <c r="BV182" s="4">
        <f>SUMIFS(Purchase!$F:$F,Purchase!$A:$A,Waterfall!$A182,Purchase!$D:$D,Waterfall!$C182,Purchase!$C:$C,Waterfall!BV$1)</f>
        <v>0</v>
      </c>
      <c r="BW182" s="4">
        <f>SUMIFS(Purchase!$F:$F,Purchase!$A:$A,Waterfall!$A182,Purchase!$D:$D,Waterfall!$C182,Purchase!$C:$C,Waterfall!BW$1)</f>
        <v>0</v>
      </c>
      <c r="BX182" s="4">
        <f>SUMIFS(Purchase!$F:$F,Purchase!$A:$A,Waterfall!$A182,Purchase!$D:$D,Waterfall!$C182,Purchase!$C:$C,Waterfall!BX$1)</f>
        <v>0</v>
      </c>
      <c r="BY182" s="4">
        <f>SUMIFS(Purchase!$F:$F,Purchase!$A:$A,Waterfall!$A182,Purchase!$D:$D,Waterfall!$C182,Purchase!$C:$C,Waterfall!BY$1)</f>
        <v>0</v>
      </c>
      <c r="BZ182" s="4">
        <f>SUMIFS(Purchase!$F:$F,Purchase!$A:$A,Waterfall!$A182,Purchase!$D:$D,Waterfall!$C182,Purchase!$C:$C,Waterfall!BZ$1)</f>
        <v>0</v>
      </c>
      <c r="CA182" s="4">
        <f>SUMIFS(Purchase!$F:$F,Purchase!$A:$A,Waterfall!$A182,Purchase!$D:$D,Waterfall!$C182,Purchase!$C:$C,Waterfall!CA$1)</f>
        <v>0</v>
      </c>
      <c r="CB182" s="4">
        <f>SUMIFS(Purchase!$F:$F,Purchase!$A:$A,Waterfall!$A182,Purchase!$D:$D,Waterfall!$C182,Purchase!$C:$C,Waterfall!CB$1)</f>
        <v>0</v>
      </c>
      <c r="CC182" s="4">
        <f>SUMIFS(Purchase!$F:$F,Purchase!$A:$A,Waterfall!$A182,Purchase!$D:$D,Waterfall!$C182,Purchase!$C:$C,Waterfall!CC$1)</f>
        <v>0</v>
      </c>
      <c r="CD182" s="4">
        <f>SUMIFS(Purchase!$F:$F,Purchase!$A:$A,Waterfall!$A182,Purchase!$D:$D,Waterfall!$C182,Purchase!$C:$C,Waterfall!CD$1)</f>
        <v>0</v>
      </c>
      <c r="CE182" s="4">
        <f>SUMIFS(Purchase!$F:$F,Purchase!$A:$A,Waterfall!$A182,Purchase!$D:$D,Waterfall!$C182,Purchase!$C:$C,Waterfall!CE$1)</f>
        <v>0</v>
      </c>
      <c r="CF182" s="4">
        <f>SUMIFS(Purchase!$F:$F,Purchase!$A:$A,Waterfall!$A182,Purchase!$D:$D,Waterfall!$C182,Purchase!$C:$C,Waterfall!CF$1)</f>
        <v>0</v>
      </c>
      <c r="CG182" s="4">
        <f>SUMIFS(Purchase!$F:$F,Purchase!$A:$A,Waterfall!$A182,Purchase!$D:$D,Waterfall!$C182,Purchase!$C:$C,Waterfall!CG$1)</f>
        <v>0</v>
      </c>
      <c r="CH182" s="4">
        <f>SUMIFS(Purchase!$F:$F,Purchase!$A:$A,Waterfall!$A182,Purchase!$D:$D,Waterfall!$C182,Purchase!$C:$C,Waterfall!CH$1)</f>
        <v>0</v>
      </c>
      <c r="CI182" s="4">
        <f>SUMIFS(Purchase!$F:$F,Purchase!$A:$A,Waterfall!$A182,Purchase!$D:$D,Waterfall!$C182,Purchase!$C:$C,Waterfall!CI$1)</f>
        <v>0</v>
      </c>
      <c r="CJ182" s="4">
        <f>SUMIFS(Purchase!$F:$F,Purchase!$A:$A,Waterfall!$A182,Purchase!$D:$D,Waterfall!$C182,Purchase!$C:$C,Waterfall!CJ$1)</f>
        <v>0</v>
      </c>
      <c r="CK182" s="4">
        <f>SUMIFS(Purchase!$F:$F,Purchase!$A:$A,Waterfall!$A182,Purchase!$D:$D,Waterfall!$C182,Purchase!$C:$C,Waterfall!CK$1)</f>
        <v>0</v>
      </c>
      <c r="CL182" s="4">
        <f>SUMIFS(Purchase!$F:$F,Purchase!$A:$A,Waterfall!$A182,Purchase!$D:$D,Waterfall!$C182,Purchase!$C:$C,Waterfall!CL$1)</f>
        <v>0</v>
      </c>
      <c r="CM182" s="4">
        <f>SUMIFS(Purchase!$F:$F,Purchase!$A:$A,Waterfall!$A182,Purchase!$D:$D,Waterfall!$C182,Purchase!$C:$C,Waterfall!CM$1)</f>
        <v>0</v>
      </c>
      <c r="CN182" s="4">
        <f>SUMIFS(Purchase!$F:$F,Purchase!$A:$A,Waterfall!$A182,Purchase!$D:$D,Waterfall!$C182,Purchase!$C:$C,Waterfall!CN$1)</f>
        <v>0</v>
      </c>
      <c r="CO182" s="4">
        <f>SUMIFS(Purchase!$F:$F,Purchase!$A:$A,Waterfall!$A182,Purchase!$D:$D,Waterfall!$C182,Purchase!$C:$C,Waterfall!CO$1)</f>
        <v>0</v>
      </c>
      <c r="CP182" s="4">
        <f>SUMIFS(Purchase!$F:$F,Purchase!$A:$A,Waterfall!$A182,Purchase!$D:$D,Waterfall!$C182,Purchase!$C:$C,Waterfall!CP$1)</f>
        <v>0</v>
      </c>
      <c r="CQ182" s="4">
        <f>SUMIFS(Purchase!$F:$F,Purchase!$A:$A,Waterfall!$A182,Purchase!$D:$D,Waterfall!$C182,Purchase!$C:$C,Waterfall!CQ$1)</f>
        <v>0</v>
      </c>
      <c r="CR182" s="4">
        <f>SUMIFS(Purchase!$F:$F,Purchase!$A:$A,Waterfall!$A182,Purchase!$D:$D,Waterfall!$C182,Purchase!$C:$C,Waterfall!CR$1)</f>
        <v>0</v>
      </c>
      <c r="CS182" s="4">
        <f>SUMIFS(Purchase!$F:$F,Purchase!$A:$A,Waterfall!$A182,Purchase!$D:$D,Waterfall!$C182,Purchase!$C:$C,Waterfall!CS$1)</f>
        <v>0</v>
      </c>
      <c r="CT182" s="4">
        <f>SUMIFS(Purchase!$F:$F,Purchase!$A:$A,Waterfall!$A182,Purchase!$D:$D,Waterfall!$C182,Purchase!$C:$C,Waterfall!CT$1)</f>
        <v>0</v>
      </c>
      <c r="CU182" s="4">
        <f>SUMIFS(Purchase!$F:$F,Purchase!$A:$A,Waterfall!$A182,Purchase!$D:$D,Waterfall!$C182,Purchase!$C:$C,Waterfall!CU$1)</f>
        <v>0</v>
      </c>
      <c r="CV182" s="4">
        <f>SUMIFS(Purchase!$F:$F,Purchase!$A:$A,Waterfall!$A182,Purchase!$D:$D,Waterfall!$C182,Purchase!$C:$C,Waterfall!CV$1)</f>
        <v>0</v>
      </c>
      <c r="CW182" s="4">
        <f>SUMIFS(Purchase!$F:$F,Purchase!$A:$A,Waterfall!$A182,Purchase!$D:$D,Waterfall!$C182,Purchase!$C:$C,Waterfall!CW$1)</f>
        <v>0</v>
      </c>
      <c r="CX182" s="4">
        <f>SUMIFS(Purchase!$F:$F,Purchase!$A:$A,Waterfall!$A182,Purchase!$D:$D,Waterfall!$C182,Purchase!$C:$C,Waterfall!CX$1)</f>
        <v>0</v>
      </c>
      <c r="CY182" s="4">
        <f>SUMIFS(Purchase!$F:$F,Purchase!$A:$A,Waterfall!$A182,Purchase!$D:$D,Waterfall!$C182,Purchase!$C:$C,Waterfall!CY$1)</f>
        <v>0</v>
      </c>
      <c r="CZ182" s="4">
        <f>SUMIFS(Purchase!$F:$F,Purchase!$A:$A,Waterfall!$A182,Purchase!$D:$D,Waterfall!$C182,Purchase!$C:$C,Waterfall!CZ$1)</f>
        <v>0</v>
      </c>
      <c r="DA182" s="4">
        <f>SUMIFS(Purchase!$F:$F,Purchase!$A:$A,Waterfall!$A182,Purchase!$D:$D,Waterfall!$C182,Purchase!$C:$C,Waterfall!DA$1)</f>
        <v>0</v>
      </c>
      <c r="DB182" s="4">
        <f>SUMIFS(Purchase!$F:$F,Purchase!$A:$A,Waterfall!$A182,Purchase!$D:$D,Waterfall!$C182,Purchase!$C:$C,Waterfall!DB$1)</f>
        <v>0</v>
      </c>
      <c r="DC182" s="4">
        <f>SUMIFS(Purchase!$F:$F,Purchase!$A:$A,Waterfall!$A182,Purchase!$D:$D,Waterfall!$C182,Purchase!$C:$C,Waterfall!DC$1)</f>
        <v>0</v>
      </c>
      <c r="DD182" s="4">
        <f>SUMIFS(Purchase!$F:$F,Purchase!$A:$A,Waterfall!$A182,Purchase!$D:$D,Waterfall!$C182,Purchase!$C:$C,Waterfall!DD$1)</f>
        <v>0</v>
      </c>
      <c r="DE182" s="4">
        <f>SUMIFS(Purchase!$F:$F,Purchase!$A:$A,Waterfall!$A182,Purchase!$D:$D,Waterfall!$C182,Purchase!$C:$C,Waterfall!DE$1)</f>
        <v>0</v>
      </c>
      <c r="DF182" s="4">
        <f>SUMIFS(Purchase!$F:$F,Purchase!$A:$A,Waterfall!$A182,Purchase!$D:$D,Waterfall!$C182,Purchase!$C:$C,Waterfall!DF$1)</f>
        <v>0</v>
      </c>
      <c r="DG182" s="4">
        <f>SUMIFS(Purchase!$F:$F,Purchase!$A:$A,Waterfall!$A182,Purchase!$D:$D,Waterfall!$C182,Purchase!$C:$C,Waterfall!DG$1)</f>
        <v>0</v>
      </c>
      <c r="DH182" s="4">
        <f>SUMIFS(Purchase!$F:$F,Purchase!$A:$A,Waterfall!$A182,Purchase!$D:$D,Waterfall!$C182,Purchase!$C:$C,Waterfall!DH$1)</f>
        <v>0</v>
      </c>
      <c r="DI182" s="4">
        <f>SUMIFS(Purchase!$F:$F,Purchase!$A:$A,Waterfall!$A182,Purchase!$D:$D,Waterfall!$C182,Purchase!$C:$C,Waterfall!DI$1)</f>
        <v>0</v>
      </c>
      <c r="DJ182" s="4">
        <f>SUMIFS(Purchase!$F:$F,Purchase!$A:$A,Waterfall!$A182,Purchase!$D:$D,Waterfall!$C182,Purchase!$C:$C,Waterfall!DJ$1)</f>
        <v>0</v>
      </c>
      <c r="DK182" s="4">
        <f>SUMIFS(Purchase!$F:$F,Purchase!$A:$A,Waterfall!$A182,Purchase!$D:$D,Waterfall!$C182,Purchase!$C:$C,Waterfall!DK$1)</f>
        <v>0</v>
      </c>
      <c r="DL182" s="4">
        <f>SUMIFS(Purchase!$F:$F,Purchase!$A:$A,Waterfall!$A182,Purchase!$D:$D,Waterfall!$C182,Purchase!$C:$C,Waterfall!DL$1)</f>
        <v>0</v>
      </c>
      <c r="DM182" s="4">
        <f>SUMIFS(Purchase!$F:$F,Purchase!$A:$A,Waterfall!$A182,Purchase!$D:$D,Waterfall!$C182,Purchase!$C:$C,Waterfall!DM$1)</f>
        <v>0</v>
      </c>
      <c r="DN182" s="4">
        <f>SUMIFS(Purchase!$F:$F,Purchase!$A:$A,Waterfall!$A182,Purchase!$D:$D,Waterfall!$C182,Purchase!$C:$C,Waterfall!DN$1)</f>
        <v>0</v>
      </c>
      <c r="DO182" s="4">
        <f>SUMIFS(Purchase!$F:$F,Purchase!$A:$A,Waterfall!$A182,Purchase!$D:$D,Waterfall!$C182,Purchase!$C:$C,Waterfall!DO$1)</f>
        <v>0</v>
      </c>
      <c r="DP182" s="4">
        <f>SUMIFS(Purchase!$F:$F,Purchase!$A:$A,Waterfall!$A182,Purchase!$D:$D,Waterfall!$C182,Purchase!$C:$C,Waterfall!DP$1)</f>
        <v>0</v>
      </c>
      <c r="DQ182" s="4">
        <f>SUMIFS(Purchase!$F:$F,Purchase!$A:$A,Waterfall!$A182,Purchase!$D:$D,Waterfall!$C182,Purchase!$C:$C,Waterfall!DQ$1)</f>
        <v>0</v>
      </c>
      <c r="DR182" s="4">
        <f>SUMIFS(Purchase!$F:$F,Purchase!$A:$A,Waterfall!$A182,Purchase!$D:$D,Waterfall!$C182,Purchase!$C:$C,Waterfall!DR$1)</f>
        <v>0</v>
      </c>
      <c r="DS182" s="4">
        <f>SUMIFS(Purchase!$F:$F,Purchase!$A:$A,Waterfall!$A182,Purchase!$D:$D,Waterfall!$C182,Purchase!$C:$C,Waterfall!DS$1)</f>
        <v>0</v>
      </c>
      <c r="DT182" s="4">
        <f>SUMIFS(Purchase!$F:$F,Purchase!$A:$A,Waterfall!$A182,Purchase!$D:$D,Waterfall!$C182,Purchase!$C:$C,Waterfall!DT$1)</f>
        <v>0</v>
      </c>
      <c r="DU182" s="4">
        <f>SUMIFS(Purchase!$F:$F,Purchase!$A:$A,Waterfall!$A182,Purchase!$D:$D,Waterfall!$C182,Purchase!$C:$C,Waterfall!DU$1)</f>
        <v>0</v>
      </c>
      <c r="DV182" s="4">
        <f>SUMIFS(Purchase!$F:$F,Purchase!$A:$A,Waterfall!$A182,Purchase!$D:$D,Waterfall!$C182,Purchase!$C:$C,Waterfall!DV$1)</f>
        <v>0</v>
      </c>
      <c r="DW182" s="4">
        <f>SUMIFS(Purchase!$F:$F,Purchase!$A:$A,Waterfall!$A182,Purchase!$D:$D,Waterfall!$C182,Purchase!$C:$C,Waterfall!DW$1)</f>
        <v>0</v>
      </c>
      <c r="DX182" s="4">
        <f>SUMIFS(Purchase!$F:$F,Purchase!$A:$A,Waterfall!$A182,Purchase!$D:$D,Waterfall!$C182,Purchase!$C:$C,Waterfall!DX$1)</f>
        <v>0</v>
      </c>
      <c r="DY182" s="4">
        <f>SUMIFS(Purchase!$F:$F,Purchase!$A:$A,Waterfall!$A182,Purchase!$D:$D,Waterfall!$C182,Purchase!$C:$C,Waterfall!DY$1)</f>
        <v>0</v>
      </c>
      <c r="DZ182" s="4">
        <f>SUMIFS(Purchase!$F:$F,Purchase!$A:$A,Waterfall!$A182,Purchase!$D:$D,Waterfall!$C182,Purchase!$C:$C,Waterfall!DZ$1)</f>
        <v>0</v>
      </c>
      <c r="EA182" s="4">
        <f>SUMIFS(Purchase!$F:$F,Purchase!$A:$A,Waterfall!$A182,Purchase!$D:$D,Waterfall!$C182,Purchase!$C:$C,Waterfall!EA$1)</f>
        <v>0</v>
      </c>
      <c r="EB182" s="4">
        <f>SUMIFS(Purchase!$F:$F,Purchase!$A:$A,Waterfall!$A182,Purchase!$D:$D,Waterfall!$C182,Purchase!$C:$C,Waterfall!EB$1)</f>
        <v>0</v>
      </c>
      <c r="EC182" s="4">
        <f>SUMIFS(Purchase!$F:$F,Purchase!$A:$A,Waterfall!$A182,Purchase!$D:$D,Waterfall!$C182,Purchase!$C:$C,Waterfall!EC$1)</f>
        <v>0</v>
      </c>
      <c r="ED182" s="4">
        <f>SUMIFS(Purchase!$F:$F,Purchase!$A:$A,Waterfall!$A182,Purchase!$D:$D,Waterfall!$C182,Purchase!$C:$C,Waterfall!ED$1)</f>
        <v>0</v>
      </c>
      <c r="EE182" s="4">
        <f>SUMIFS(Purchase!$F:$F,Purchase!$A:$A,Waterfall!$A182,Purchase!$D:$D,Waterfall!$C182,Purchase!$C:$C,Waterfall!EE$1)</f>
        <v>0</v>
      </c>
      <c r="EF182" s="4">
        <f>SUMIFS(Purchase!$F:$F,Purchase!$A:$A,Waterfall!$A182,Purchase!$D:$D,Waterfall!$C182,Purchase!$C:$C,Waterfall!EF$1)</f>
        <v>0</v>
      </c>
      <c r="EG182" s="4">
        <f>SUMIFS(Purchase!$F:$F,Purchase!$A:$A,Waterfall!$A182,Purchase!$D:$D,Waterfall!$C182,Purchase!$C:$C,Waterfall!EG$1)</f>
        <v>0</v>
      </c>
      <c r="EH182" s="4">
        <f>SUMIFS(Purchase!$F:$F,Purchase!$A:$A,Waterfall!$A182,Purchase!$D:$D,Waterfall!$C182,Purchase!$C:$C,Waterfall!EH$1)</f>
        <v>0</v>
      </c>
      <c r="EI182" s="4">
        <f>SUMIFS(Purchase!$F:$F,Purchase!$A:$A,Waterfall!$A182,Purchase!$D:$D,Waterfall!$C182,Purchase!$C:$C,Waterfall!EI$1)</f>
        <v>0</v>
      </c>
      <c r="EJ182" s="4">
        <f>SUMIFS(Purchase!$F:$F,Purchase!$A:$A,Waterfall!$A182,Purchase!$D:$D,Waterfall!$C182,Purchase!$C:$C,Waterfall!EJ$1)</f>
        <v>0</v>
      </c>
      <c r="EK182" s="4">
        <f>SUMIFS(Purchase!$F:$F,Purchase!$A:$A,Waterfall!$A182,Purchase!$D:$D,Waterfall!$C182,Purchase!$C:$C,Waterfall!EK$1)</f>
        <v>0</v>
      </c>
      <c r="EL182" s="4">
        <f>SUMIFS(Purchase!$F:$F,Purchase!$A:$A,Waterfall!$A182,Purchase!$D:$D,Waterfall!$C182,Purchase!$C:$C,Waterfall!EL$1)</f>
        <v>0</v>
      </c>
      <c r="EM182" s="4">
        <f>SUMIFS(Purchase!$F:$F,Purchase!$A:$A,Waterfall!$A182,Purchase!$D:$D,Waterfall!$C182,Purchase!$C:$C,Waterfall!EM$1)</f>
        <v>0</v>
      </c>
      <c r="EN182" s="4">
        <f>SUMIFS(Purchase!$F:$F,Purchase!$A:$A,Waterfall!$A182,Purchase!$D:$D,Waterfall!$C182,Purchase!$C:$C,Waterfall!EN$1)</f>
        <v>0</v>
      </c>
      <c r="EO182" s="4">
        <f>SUMIFS(Purchase!$F:$F,Purchase!$A:$A,Waterfall!$A182,Purchase!$D:$D,Waterfall!$C182,Purchase!$C:$C,Waterfall!EO$1)</f>
        <v>0</v>
      </c>
      <c r="EP182" s="4">
        <f>SUMIFS(Purchase!$F:$F,Purchase!$A:$A,Waterfall!$A182,Purchase!$D:$D,Waterfall!$C182,Purchase!$C:$C,Waterfall!EP$1)</f>
        <v>0</v>
      </c>
      <c r="EQ182" s="4">
        <f>SUMIFS(Purchase!$F:$F,Purchase!$A:$A,Waterfall!$A182,Purchase!$D:$D,Waterfall!$C182,Purchase!$C:$C,Waterfall!EQ$1)</f>
        <v>0</v>
      </c>
      <c r="ER182" s="4">
        <f>SUMIFS(Purchase!$F:$F,Purchase!$A:$A,Waterfall!$A182,Purchase!$D:$D,Waterfall!$C182,Purchase!$C:$C,Waterfall!ER$1)</f>
        <v>0</v>
      </c>
      <c r="ES182" s="4">
        <f>SUMIFS(Purchase!$F:$F,Purchase!$A:$A,Waterfall!$A182,Purchase!$D:$D,Waterfall!$C182,Purchase!$C:$C,Waterfall!ES$1)</f>
        <v>0</v>
      </c>
      <c r="ET182" s="4">
        <f>SUMIFS(Purchase!$F:$F,Purchase!$A:$A,Waterfall!$A182,Purchase!$D:$D,Waterfall!$C182,Purchase!$C:$C,Waterfall!ET$1)</f>
        <v>0</v>
      </c>
      <c r="EU182" s="4">
        <f>SUMIFS(Purchase!$F:$F,Purchase!$A:$A,Waterfall!$A182,Purchase!$D:$D,Waterfall!$C182,Purchase!$C:$C,Waterfall!EU$1)</f>
        <v>0</v>
      </c>
      <c r="EV182" s="4">
        <f>SUMIFS(Purchase!$F:$F,Purchase!$A:$A,Waterfall!$A182,Purchase!$D:$D,Waterfall!$C182,Purchase!$C:$C,Waterfall!EV$1)</f>
        <v>0</v>
      </c>
      <c r="EW182" s="4">
        <f>SUMIFS(Purchase!$F:$F,Purchase!$A:$A,Waterfall!$A182,Purchase!$D:$D,Waterfall!$C182,Purchase!$C:$C,Waterfall!EW$1)</f>
        <v>0</v>
      </c>
      <c r="EX182" s="4">
        <f>SUMIFS(Purchase!$F:$F,Purchase!$A:$A,Waterfall!$A182,Purchase!$D:$D,Waterfall!$C182,Purchase!$C:$C,Waterfall!EX$1)</f>
        <v>0</v>
      </c>
      <c r="EY182" s="4">
        <f>SUMIFS(Purchase!$F:$F,Purchase!$A:$A,Waterfall!$A182,Purchase!$D:$D,Waterfall!$C182,Purchase!$C:$C,Waterfall!EY$1)</f>
        <v>0</v>
      </c>
      <c r="EZ182" s="4">
        <f>SUMIFS(Purchase!$F:$F,Purchase!$A:$A,Waterfall!$A182,Purchase!$D:$D,Waterfall!$C182,Purchase!$C:$C,Waterfall!EZ$1)</f>
        <v>0</v>
      </c>
      <c r="FA182" s="4">
        <f>SUMIFS(Purchase!$F:$F,Purchase!$A:$A,Waterfall!$A182,Purchase!$D:$D,Waterfall!$C182,Purchase!$C:$C,Waterfall!FA$1)</f>
        <v>0</v>
      </c>
      <c r="FB182" s="4">
        <f>SUMIFS(Purchase!$F:$F,Purchase!$A:$A,Waterfall!$A182,Purchase!$D:$D,Waterfall!$C182,Purchase!$C:$C,Waterfall!FB$1)</f>
        <v>0</v>
      </c>
      <c r="FC182" s="4">
        <f>SUMIFS(Purchase!$F:$F,Purchase!$A:$A,Waterfall!$A182,Purchase!$D:$D,Waterfall!$C182,Purchase!$C:$C,Waterfall!FC$1)</f>
        <v>0</v>
      </c>
      <c r="FD182" s="4">
        <f>SUMIFS(Purchase!$F:$F,Purchase!$A:$A,Waterfall!$A182,Purchase!$D:$D,Waterfall!$C182,Purchase!$C:$C,Waterfall!FD$1)</f>
        <v>0</v>
      </c>
      <c r="FE182" s="4">
        <f>SUMIFS(Purchase!$F:$F,Purchase!$A:$A,Waterfall!$A182,Purchase!$D:$D,Waterfall!$C182,Purchase!$C:$C,Waterfall!FE$1)</f>
        <v>0</v>
      </c>
      <c r="FF182" s="4">
        <f>SUMIFS(Purchase!$F:$F,Purchase!$A:$A,Waterfall!$A182,Purchase!$D:$D,Waterfall!$C182,Purchase!$C:$C,Waterfall!FF$1)</f>
        <v>0</v>
      </c>
      <c r="FG182" s="4">
        <f>SUMIFS(Purchase!$F:$F,Purchase!$A:$A,Waterfall!$A182,Purchase!$D:$D,Waterfall!$C182,Purchase!$C:$C,Waterfall!FG$1)</f>
        <v>0</v>
      </c>
      <c r="FH182" s="4">
        <f>SUMIFS(Purchase!$F:$F,Purchase!$A:$A,Waterfall!$A182,Purchase!$D:$D,Waterfall!$C182,Purchase!$C:$C,Waterfall!FH$1)</f>
        <v>0</v>
      </c>
      <c r="FI182" s="4">
        <f>SUMIFS(Purchase!$F:$F,Purchase!$A:$A,Waterfall!$A182,Purchase!$D:$D,Waterfall!$C182,Purchase!$C:$C,Waterfall!FI$1)</f>
        <v>0</v>
      </c>
      <c r="FJ182" s="4">
        <f>SUMIFS(Purchase!$F:$F,Purchase!$A:$A,Waterfall!$A182,Purchase!$D:$D,Waterfall!$C182,Purchase!$C:$C,Waterfall!FJ$1)</f>
        <v>0</v>
      </c>
      <c r="FK182" s="4">
        <f>SUMIFS(Purchase!$F:$F,Purchase!$A:$A,Waterfall!$A182,Purchase!$D:$D,Waterfall!$C182,Purchase!$C:$C,Waterfall!FK$1)</f>
        <v>0</v>
      </c>
      <c r="FL182" s="4">
        <f>SUMIFS(Purchase!$F:$F,Purchase!$A:$A,Waterfall!$A182,Purchase!$D:$D,Waterfall!$C182,Purchase!$C:$C,Waterfall!FL$1)</f>
        <v>0</v>
      </c>
      <c r="FM182" s="4">
        <f>SUMIFS(Purchase!$F:$F,Purchase!$A:$A,Waterfall!$A182,Purchase!$D:$D,Waterfall!$C182,Purchase!$C:$C,Waterfall!FM$1)</f>
        <v>0</v>
      </c>
      <c r="FN182" s="4">
        <f>SUMIFS(Purchase!$F:$F,Purchase!$A:$A,Waterfall!$A182,Purchase!$D:$D,Waterfall!$C182,Purchase!$C:$C,Waterfall!FN$1)</f>
        <v>0</v>
      </c>
      <c r="FO182" s="4">
        <f>SUMIFS(Purchase!$F:$F,Purchase!$A:$A,Waterfall!$A182,Purchase!$D:$D,Waterfall!$C182,Purchase!$C:$C,Waterfall!FO$1)</f>
        <v>0</v>
      </c>
      <c r="FP182" s="4">
        <f>SUMIFS(Purchase!$F:$F,Purchase!$A:$A,Waterfall!$A182,Purchase!$D:$D,Waterfall!$C182,Purchase!$C:$C,Waterfall!FP$1)</f>
        <v>0</v>
      </c>
      <c r="FQ182" s="4">
        <f>SUMIFS(Purchase!$F:$F,Purchase!$A:$A,Waterfall!$A182,Purchase!$D:$D,Waterfall!$C182,Purchase!$C:$C,Waterfall!FQ$1)</f>
        <v>0</v>
      </c>
      <c r="FR182" s="4">
        <f>SUMIFS(Purchase!$F:$F,Purchase!$A:$A,Waterfall!$A182,Purchase!$D:$D,Waterfall!$C182,Purchase!$C:$C,Waterfall!FR$1)</f>
        <v>0</v>
      </c>
      <c r="FS182" s="4">
        <f>SUMIFS(Purchase!$F:$F,Purchase!$A:$A,Waterfall!$A182,Purchase!$D:$D,Waterfall!$C182,Purchase!$C:$C,Waterfall!FS$1)</f>
        <v>0</v>
      </c>
      <c r="FT182" s="4">
        <f>SUMIFS(Purchase!$F:$F,Purchase!$A:$A,Waterfall!$A182,Purchase!$D:$D,Waterfall!$C182,Purchase!$C:$C,Waterfall!FT$1)</f>
        <v>0</v>
      </c>
      <c r="FU182" s="4">
        <f>SUMIFS(Purchase!$F:$F,Purchase!$A:$A,Waterfall!$A182,Purchase!$D:$D,Waterfall!$C182,Purchase!$C:$C,Waterfall!FU$1)</f>
        <v>0</v>
      </c>
      <c r="FV182" s="4">
        <f>SUMIFS(Purchase!$F:$F,Purchase!$A:$A,Waterfall!$A182,Purchase!$D:$D,Waterfall!$C182,Purchase!$C:$C,Waterfall!FV$1)</f>
        <v>0</v>
      </c>
      <c r="FW182" s="4">
        <f>SUMIFS(Purchase!$F:$F,Purchase!$A:$A,Waterfall!$A182,Purchase!$D:$D,Waterfall!$C182,Purchase!$C:$C,Waterfall!FW$1)</f>
        <v>0</v>
      </c>
      <c r="FX182" s="4">
        <f>SUMIFS(Purchase!$F:$F,Purchase!$A:$A,Waterfall!$A182,Purchase!$D:$D,Waterfall!$C182,Purchase!$C:$C,Waterfall!FX$1)</f>
        <v>0</v>
      </c>
      <c r="FY182" s="4">
        <f>SUMIFS(Purchase!$F:$F,Purchase!$A:$A,Waterfall!$A182,Purchase!$D:$D,Waterfall!$C182,Purchase!$C:$C,Waterfall!FY$1)</f>
        <v>0</v>
      </c>
      <c r="FZ182" s="4">
        <f>SUMIFS(Purchase!$F:$F,Purchase!$A:$A,Waterfall!$A182,Purchase!$D:$D,Waterfall!$C182,Purchase!$C:$C,Waterfall!FZ$1)</f>
        <v>0</v>
      </c>
      <c r="GA182" s="4">
        <f>SUMIFS(Purchase!$F:$F,Purchase!$A:$A,Waterfall!$A182,Purchase!$D:$D,Waterfall!$C182,Purchase!$C:$C,Waterfall!GA$1)</f>
        <v>0</v>
      </c>
      <c r="GB182" s="4">
        <f>SUMIFS(Purchase!$F:$F,Purchase!$A:$A,Waterfall!$A182,Purchase!$D:$D,Waterfall!$C182,Purchase!$C:$C,Waterfall!GB$1)</f>
        <v>0</v>
      </c>
      <c r="GC182" s="4">
        <f>SUMIFS(Purchase!$F:$F,Purchase!$A:$A,Waterfall!$A182,Purchase!$D:$D,Waterfall!$C182,Purchase!$C:$C,Waterfall!GC$1)</f>
        <v>0</v>
      </c>
      <c r="GD182" s="4">
        <f>SUMIFS(Purchase!$F:$F,Purchase!$A:$A,Waterfall!$A182,Purchase!$D:$D,Waterfall!$C182,Purchase!$C:$C,Waterfall!GD$1)</f>
        <v>0</v>
      </c>
      <c r="GE182" s="4">
        <f>SUMIFS(Purchase!$F:$F,Purchase!$A:$A,Waterfall!$A182,Purchase!$D:$D,Waterfall!$C182,Purchase!$C:$C,Waterfall!GE$1)</f>
        <v>0</v>
      </c>
      <c r="GF182" s="4">
        <f>SUMIFS(Purchase!$F:$F,Purchase!$A:$A,Waterfall!$A182,Purchase!$D:$D,Waterfall!$C182,Purchase!$C:$C,Waterfall!GF$1)</f>
        <v>0</v>
      </c>
      <c r="GG182" s="4">
        <f>SUMIFS(Purchase!$F:$F,Purchase!$A:$A,Waterfall!$A182,Purchase!$D:$D,Waterfall!$C182,Purchase!$C:$C,Waterfall!GG$1)</f>
        <v>0</v>
      </c>
      <c r="GH182" s="4">
        <f>SUMIFS(Purchase!$F:$F,Purchase!$A:$A,Waterfall!$A182,Purchase!$D:$D,Waterfall!$C182,Purchase!$C:$C,Waterfall!GH$1)</f>
        <v>0</v>
      </c>
      <c r="GI182" s="4">
        <f>SUMIFS(Purchase!$F:$F,Purchase!$A:$A,Waterfall!$A182,Purchase!$D:$D,Waterfall!$C182,Purchase!$C:$C,Waterfall!GI$1)</f>
        <v>0</v>
      </c>
    </row>
    <row r="183" spans="1:191" x14ac:dyDescent="0.35">
      <c r="A183" s="8">
        <f t="shared" si="5"/>
        <v>1</v>
      </c>
      <c r="B183" s="2" t="str">
        <f>VLOOKUP($A183,Centers!$B$1:$C$120,2,)</f>
        <v>GATE</v>
      </c>
      <c r="C183" s="3">
        <v>45060</v>
      </c>
      <c r="D183" s="4">
        <f>IF($A183=1,SUM(SUMIFS(Indent!$E:$E,Indent!$C:$C,Waterfall!$C183,Indent!$A:$A,Centers!$A$2),SUMIFS(Indent!$E:$E,Indent!$C:$C,Waterfall!$C183,Indent!$A:$A,Centers!$A$3),SUMIFS(Indent!$E:$E,Indent!$C:$C,Waterfall!$C183,Indent!$A:$A,Centers!$A$4),SUMIFS(Indent!$E:$E,Indent!$C:$C,Waterfall!$C183,Indent!$A:$A,Centers!$A$5),SUMIFS(Indent!$E:$E,Indent!$C:$C,Waterfall!$C183,Indent!$A:$A,Centers!$A$6),SUMIFS(Indent!$E:$E,Indent!$C:$C,Waterfall!$C183,Indent!$A:$A,Centers!$A$7),SUMIFS(Indent!$E:$E,Indent!$C:$C,Waterfall!$C183,Indent!$A:$A,Centers!$A$8)),SUMIFS(Indent!$E:$E,Indent!$C:$C,Waterfall!$C183,Indent!$A:$A,$A183))</f>
        <v>0</v>
      </c>
      <c r="E183" s="4">
        <f>SUMIFS(Purchase!$F:$F,Purchase!$A:$A,Waterfall!$A183,Purchase!$D:$D,Waterfall!$C183,Purchase!$C:$C,Waterfall!E$1)</f>
        <v>0</v>
      </c>
      <c r="F183" s="4">
        <f>SUMIFS(Purchase!$F:$F,Purchase!$A:$A,Waterfall!$A183,Purchase!$D:$D,Waterfall!$C183,Purchase!$C:$C,Waterfall!F$1)</f>
        <v>0</v>
      </c>
      <c r="G183" s="4">
        <f>SUMIFS(Purchase!$F:$F,Purchase!$A:$A,Waterfall!$A183,Purchase!$D:$D,Waterfall!$C183,Purchase!$C:$C,Waterfall!G$1)</f>
        <v>0</v>
      </c>
      <c r="H183" s="4">
        <f>SUMIFS(Purchase!$F:$F,Purchase!$A:$A,Waterfall!$A183,Purchase!$D:$D,Waterfall!$C183,Purchase!$C:$C,Waterfall!H$1)</f>
        <v>0</v>
      </c>
      <c r="I183" s="4">
        <f>SUMIFS(Purchase!$F:$F,Purchase!$A:$A,Waterfall!$A183,Purchase!$D:$D,Waterfall!$C183,Purchase!$C:$C,Waterfall!I$1)</f>
        <v>0</v>
      </c>
      <c r="J183" s="4">
        <f>SUMIFS(Purchase!$F:$F,Purchase!$A:$A,Waterfall!$A183,Purchase!$D:$D,Waterfall!$C183,Purchase!$C:$C,Waterfall!J$1)</f>
        <v>0</v>
      </c>
      <c r="K183" s="4">
        <f>SUMIFS(Purchase!$F:$F,Purchase!$A:$A,Waterfall!$A183,Purchase!$D:$D,Waterfall!$C183,Purchase!$C:$C,Waterfall!K$1)</f>
        <v>0</v>
      </c>
      <c r="L183" s="4">
        <f>SUMIFS(Purchase!$F:$F,Purchase!$A:$A,Waterfall!$A183,Purchase!$D:$D,Waterfall!$C183,Purchase!$C:$C,Waterfall!L$1)</f>
        <v>0</v>
      </c>
      <c r="M183" s="4">
        <f>SUMIFS(Purchase!$F:$F,Purchase!$A:$A,Waterfall!$A183,Purchase!$D:$D,Waterfall!$C183,Purchase!$C:$C,Waterfall!M$1)</f>
        <v>0</v>
      </c>
      <c r="N183" s="4">
        <f>SUMIFS(Purchase!$F:$F,Purchase!$A:$A,Waterfall!$A183,Purchase!$D:$D,Waterfall!$C183,Purchase!$C:$C,Waterfall!N$1)</f>
        <v>0</v>
      </c>
      <c r="O183" s="4">
        <f>SUMIFS(Purchase!$F:$F,Purchase!$A:$A,Waterfall!$A183,Purchase!$D:$D,Waterfall!$C183,Purchase!$C:$C,Waterfall!O$1)</f>
        <v>0</v>
      </c>
      <c r="P183" s="4">
        <f>SUMIFS(Purchase!$F:$F,Purchase!$A:$A,Waterfall!$A183,Purchase!$D:$D,Waterfall!$C183,Purchase!$C:$C,Waterfall!P$1)</f>
        <v>0</v>
      </c>
      <c r="Q183" s="4">
        <f>SUMIFS(Purchase!$F:$F,Purchase!$A:$A,Waterfall!$A183,Purchase!$D:$D,Waterfall!$C183,Purchase!$C:$C,Waterfall!Q$1)</f>
        <v>0</v>
      </c>
      <c r="R183" s="4">
        <f>SUMIFS(Purchase!$F:$F,Purchase!$A:$A,Waterfall!$A183,Purchase!$D:$D,Waterfall!$C183,Purchase!$C:$C,Waterfall!R$1)</f>
        <v>0</v>
      </c>
      <c r="S183" s="4">
        <f>SUMIFS(Purchase!$F:$F,Purchase!$A:$A,Waterfall!$A183,Purchase!$D:$D,Waterfall!$C183,Purchase!$C:$C,Waterfall!S$1)</f>
        <v>0</v>
      </c>
      <c r="T183" s="4">
        <f>SUMIFS(Purchase!$F:$F,Purchase!$A:$A,Waterfall!$A183,Purchase!$D:$D,Waterfall!$C183,Purchase!$C:$C,Waterfall!T$1)</f>
        <v>0</v>
      </c>
      <c r="U183" s="4">
        <f>SUMIFS(Purchase!$F:$F,Purchase!$A:$A,Waterfall!$A183,Purchase!$D:$D,Waterfall!$C183,Purchase!$C:$C,Waterfall!U$1)</f>
        <v>0</v>
      </c>
      <c r="V183" s="4">
        <f>SUMIFS(Purchase!$F:$F,Purchase!$A:$A,Waterfall!$A183,Purchase!$D:$D,Waterfall!$C183,Purchase!$C:$C,Waterfall!V$1)</f>
        <v>0</v>
      </c>
      <c r="W183" s="4">
        <f>SUMIFS(Purchase!$F:$F,Purchase!$A:$A,Waterfall!$A183,Purchase!$D:$D,Waterfall!$C183,Purchase!$C:$C,Waterfall!W$1)</f>
        <v>0</v>
      </c>
      <c r="X183" s="4">
        <f>SUMIFS(Purchase!$F:$F,Purchase!$A:$A,Waterfall!$A183,Purchase!$D:$D,Waterfall!$C183,Purchase!$C:$C,Waterfall!X$1)</f>
        <v>0</v>
      </c>
      <c r="Y183" s="4">
        <f>SUMIFS(Purchase!$F:$F,Purchase!$A:$A,Waterfall!$A183,Purchase!$D:$D,Waterfall!$C183,Purchase!$C:$C,Waterfall!Y$1)</f>
        <v>0</v>
      </c>
      <c r="Z183" s="4">
        <f>SUMIFS(Purchase!$F:$F,Purchase!$A:$A,Waterfall!$A183,Purchase!$D:$D,Waterfall!$C183,Purchase!$C:$C,Waterfall!Z$1)</f>
        <v>0</v>
      </c>
      <c r="AA183" s="4">
        <f>SUMIFS(Purchase!$F:$F,Purchase!$A:$A,Waterfall!$A183,Purchase!$D:$D,Waterfall!$C183,Purchase!$C:$C,Waterfall!AA$1)</f>
        <v>0</v>
      </c>
      <c r="AB183" s="4">
        <f>SUMIFS(Purchase!$F:$F,Purchase!$A:$A,Waterfall!$A183,Purchase!$D:$D,Waterfall!$C183,Purchase!$C:$C,Waterfall!AB$1)</f>
        <v>0</v>
      </c>
      <c r="AC183" s="4">
        <f>SUMIFS(Purchase!$F:$F,Purchase!$A:$A,Waterfall!$A183,Purchase!$D:$D,Waterfall!$C183,Purchase!$C:$C,Waterfall!AC$1)</f>
        <v>0</v>
      </c>
      <c r="AD183" s="4">
        <f>SUMIFS(Purchase!$F:$F,Purchase!$A:$A,Waterfall!$A183,Purchase!$D:$D,Waterfall!$C183,Purchase!$C:$C,Waterfall!AD$1)</f>
        <v>0</v>
      </c>
      <c r="AE183" s="4">
        <f>SUMIFS(Purchase!$F:$F,Purchase!$A:$A,Waterfall!$A183,Purchase!$D:$D,Waterfall!$C183,Purchase!$C:$C,Waterfall!AE$1)</f>
        <v>0</v>
      </c>
      <c r="AF183" s="4">
        <f>SUMIFS(Purchase!$F:$F,Purchase!$A:$A,Waterfall!$A183,Purchase!$D:$D,Waterfall!$C183,Purchase!$C:$C,Waterfall!AF$1)</f>
        <v>0</v>
      </c>
      <c r="AG183" s="4">
        <f>SUMIFS(Purchase!$F:$F,Purchase!$A:$A,Waterfall!$A183,Purchase!$D:$D,Waterfall!$C183,Purchase!$C:$C,Waterfall!AG$1)</f>
        <v>0</v>
      </c>
      <c r="AH183" s="4">
        <f>SUMIFS(Purchase!$F:$F,Purchase!$A:$A,Waterfall!$A183,Purchase!$D:$D,Waterfall!$C183,Purchase!$C:$C,Waterfall!AH$1)</f>
        <v>0</v>
      </c>
      <c r="AI183" s="4">
        <f>SUMIFS(Purchase!$F:$F,Purchase!$A:$A,Waterfall!$A183,Purchase!$D:$D,Waterfall!$C183,Purchase!$C:$C,Waterfall!AI$1)</f>
        <v>0</v>
      </c>
      <c r="AJ183" s="4">
        <f>SUMIFS(Purchase!$F:$F,Purchase!$A:$A,Waterfall!$A183,Purchase!$D:$D,Waterfall!$C183,Purchase!$C:$C,Waterfall!AJ$1)</f>
        <v>0</v>
      </c>
      <c r="AK183" s="4">
        <f>SUMIFS(Purchase!$F:$F,Purchase!$A:$A,Waterfall!$A183,Purchase!$D:$D,Waterfall!$C183,Purchase!$C:$C,Waterfall!AK$1)</f>
        <v>0</v>
      </c>
      <c r="AL183" s="4">
        <f>SUMIFS(Purchase!$F:$F,Purchase!$A:$A,Waterfall!$A183,Purchase!$D:$D,Waterfall!$C183,Purchase!$C:$C,Waterfall!AL$1)</f>
        <v>0</v>
      </c>
      <c r="AM183" s="4">
        <f>SUMIFS(Purchase!$F:$F,Purchase!$A:$A,Waterfall!$A183,Purchase!$D:$D,Waterfall!$C183,Purchase!$C:$C,Waterfall!AM$1)</f>
        <v>0</v>
      </c>
      <c r="AN183" s="4">
        <f>SUMIFS(Purchase!$F:$F,Purchase!$A:$A,Waterfall!$A183,Purchase!$D:$D,Waterfall!$C183,Purchase!$C:$C,Waterfall!AN$1)</f>
        <v>0</v>
      </c>
      <c r="AO183" s="4">
        <f>SUMIFS(Purchase!$F:$F,Purchase!$A:$A,Waterfall!$A183,Purchase!$D:$D,Waterfall!$C183,Purchase!$C:$C,Waterfall!AO$1)</f>
        <v>0</v>
      </c>
      <c r="AP183" s="4">
        <f>SUMIFS(Purchase!$F:$F,Purchase!$A:$A,Waterfall!$A183,Purchase!$D:$D,Waterfall!$C183,Purchase!$C:$C,Waterfall!AP$1)</f>
        <v>0</v>
      </c>
      <c r="AQ183" s="4">
        <f>SUMIFS(Purchase!$F:$F,Purchase!$A:$A,Waterfall!$A183,Purchase!$D:$D,Waterfall!$C183,Purchase!$C:$C,Waterfall!AQ$1)</f>
        <v>0</v>
      </c>
      <c r="AR183" s="4">
        <f>SUMIFS(Purchase!$F:$F,Purchase!$A:$A,Waterfall!$A183,Purchase!$D:$D,Waterfall!$C183,Purchase!$C:$C,Waterfall!AR$1)</f>
        <v>0</v>
      </c>
      <c r="AS183" s="4">
        <f>SUMIFS(Purchase!$F:$F,Purchase!$A:$A,Waterfall!$A183,Purchase!$D:$D,Waterfall!$C183,Purchase!$C:$C,Waterfall!AS$1)</f>
        <v>0</v>
      </c>
      <c r="AT183" s="4">
        <f>SUMIFS(Purchase!$F:$F,Purchase!$A:$A,Waterfall!$A183,Purchase!$D:$D,Waterfall!$C183,Purchase!$C:$C,Waterfall!AT$1)</f>
        <v>0</v>
      </c>
      <c r="AU183" s="4">
        <f>SUMIFS(Purchase!$F:$F,Purchase!$A:$A,Waterfall!$A183,Purchase!$D:$D,Waterfall!$C183,Purchase!$C:$C,Waterfall!AU$1)</f>
        <v>0</v>
      </c>
      <c r="AV183" s="4">
        <f>SUMIFS(Purchase!$F:$F,Purchase!$A:$A,Waterfall!$A183,Purchase!$D:$D,Waterfall!$C183,Purchase!$C:$C,Waterfall!AV$1)</f>
        <v>0</v>
      </c>
      <c r="AW183" s="4">
        <f>SUMIFS(Purchase!$F:$F,Purchase!$A:$A,Waterfall!$A183,Purchase!$D:$D,Waterfall!$C183,Purchase!$C:$C,Waterfall!AW$1)</f>
        <v>0</v>
      </c>
      <c r="AX183" s="4">
        <f>SUMIFS(Purchase!$F:$F,Purchase!$A:$A,Waterfall!$A183,Purchase!$D:$D,Waterfall!$C183,Purchase!$C:$C,Waterfall!AX$1)</f>
        <v>0</v>
      </c>
      <c r="AY183" s="4">
        <f>SUMIFS(Purchase!$F:$F,Purchase!$A:$A,Waterfall!$A183,Purchase!$D:$D,Waterfall!$C183,Purchase!$C:$C,Waterfall!AY$1)</f>
        <v>0</v>
      </c>
      <c r="AZ183" s="4">
        <f>SUMIFS(Purchase!$F:$F,Purchase!$A:$A,Waterfall!$A183,Purchase!$D:$D,Waterfall!$C183,Purchase!$C:$C,Waterfall!AZ$1)</f>
        <v>0</v>
      </c>
      <c r="BA183" s="4">
        <f>SUMIFS(Purchase!$F:$F,Purchase!$A:$A,Waterfall!$A183,Purchase!$D:$D,Waterfall!$C183,Purchase!$C:$C,Waterfall!BA$1)</f>
        <v>0</v>
      </c>
      <c r="BB183" s="4">
        <f>SUMIFS(Purchase!$F:$F,Purchase!$A:$A,Waterfall!$A183,Purchase!$D:$D,Waterfall!$C183,Purchase!$C:$C,Waterfall!BB$1)</f>
        <v>0</v>
      </c>
      <c r="BC183" s="4">
        <f>SUMIFS(Purchase!$F:$F,Purchase!$A:$A,Waterfall!$A183,Purchase!$D:$D,Waterfall!$C183,Purchase!$C:$C,Waterfall!BC$1)</f>
        <v>0</v>
      </c>
      <c r="BD183" s="4">
        <f>SUMIFS(Purchase!$F:$F,Purchase!$A:$A,Waterfall!$A183,Purchase!$D:$D,Waterfall!$C183,Purchase!$C:$C,Waterfall!BD$1)</f>
        <v>0</v>
      </c>
      <c r="BE183" s="4">
        <f>SUMIFS(Purchase!$F:$F,Purchase!$A:$A,Waterfall!$A183,Purchase!$D:$D,Waterfall!$C183,Purchase!$C:$C,Waterfall!BE$1)</f>
        <v>0</v>
      </c>
      <c r="BF183" s="4">
        <f>SUMIFS(Purchase!$F:$F,Purchase!$A:$A,Waterfall!$A183,Purchase!$D:$D,Waterfall!$C183,Purchase!$C:$C,Waterfall!BF$1)</f>
        <v>0</v>
      </c>
      <c r="BG183" s="4">
        <f>SUMIFS(Purchase!$F:$F,Purchase!$A:$A,Waterfall!$A183,Purchase!$D:$D,Waterfall!$C183,Purchase!$C:$C,Waterfall!BG$1)</f>
        <v>0</v>
      </c>
      <c r="BH183" s="4">
        <f>SUMIFS(Purchase!$F:$F,Purchase!$A:$A,Waterfall!$A183,Purchase!$D:$D,Waterfall!$C183,Purchase!$C:$C,Waterfall!BH$1)</f>
        <v>0</v>
      </c>
      <c r="BI183" s="4">
        <f>SUMIFS(Purchase!$F:$F,Purchase!$A:$A,Waterfall!$A183,Purchase!$D:$D,Waterfall!$C183,Purchase!$C:$C,Waterfall!BI$1)</f>
        <v>0</v>
      </c>
      <c r="BJ183" s="4">
        <f>SUMIFS(Purchase!$F:$F,Purchase!$A:$A,Waterfall!$A183,Purchase!$D:$D,Waterfall!$C183,Purchase!$C:$C,Waterfall!BJ$1)</f>
        <v>0</v>
      </c>
      <c r="BK183" s="4">
        <f>SUMIFS(Purchase!$F:$F,Purchase!$A:$A,Waterfall!$A183,Purchase!$D:$D,Waterfall!$C183,Purchase!$C:$C,Waterfall!BK$1)</f>
        <v>0</v>
      </c>
      <c r="BL183" s="4">
        <f>SUMIFS(Purchase!$F:$F,Purchase!$A:$A,Waterfall!$A183,Purchase!$D:$D,Waterfall!$C183,Purchase!$C:$C,Waterfall!BL$1)</f>
        <v>0</v>
      </c>
      <c r="BM183" s="4">
        <f>SUMIFS(Purchase!$F:$F,Purchase!$A:$A,Waterfall!$A183,Purchase!$D:$D,Waterfall!$C183,Purchase!$C:$C,Waterfall!BM$1)</f>
        <v>0</v>
      </c>
      <c r="BN183" s="4">
        <f>SUMIFS(Purchase!$F:$F,Purchase!$A:$A,Waterfall!$A183,Purchase!$D:$D,Waterfall!$C183,Purchase!$C:$C,Waterfall!BN$1)</f>
        <v>0</v>
      </c>
      <c r="BO183" s="4">
        <f>SUMIFS(Purchase!$F:$F,Purchase!$A:$A,Waterfall!$A183,Purchase!$D:$D,Waterfall!$C183,Purchase!$C:$C,Waterfall!BO$1)</f>
        <v>0</v>
      </c>
      <c r="BP183" s="4">
        <f>SUMIFS(Purchase!$F:$F,Purchase!$A:$A,Waterfall!$A183,Purchase!$D:$D,Waterfall!$C183,Purchase!$C:$C,Waterfall!BP$1)</f>
        <v>0</v>
      </c>
      <c r="BQ183" s="4">
        <f>SUMIFS(Purchase!$F:$F,Purchase!$A:$A,Waterfall!$A183,Purchase!$D:$D,Waterfall!$C183,Purchase!$C:$C,Waterfall!BQ$1)</f>
        <v>0</v>
      </c>
      <c r="BR183" s="4">
        <f>SUMIFS(Purchase!$F:$F,Purchase!$A:$A,Waterfall!$A183,Purchase!$D:$D,Waterfall!$C183,Purchase!$C:$C,Waterfall!BR$1)</f>
        <v>0</v>
      </c>
      <c r="BS183" s="4">
        <f>SUMIFS(Purchase!$F:$F,Purchase!$A:$A,Waterfall!$A183,Purchase!$D:$D,Waterfall!$C183,Purchase!$C:$C,Waterfall!BS$1)</f>
        <v>0</v>
      </c>
      <c r="BT183" s="4">
        <f>SUMIFS(Purchase!$F:$F,Purchase!$A:$A,Waterfall!$A183,Purchase!$D:$D,Waterfall!$C183,Purchase!$C:$C,Waterfall!BT$1)</f>
        <v>0</v>
      </c>
      <c r="BU183" s="4">
        <f>SUMIFS(Purchase!$F:$F,Purchase!$A:$A,Waterfall!$A183,Purchase!$D:$D,Waterfall!$C183,Purchase!$C:$C,Waterfall!BU$1)</f>
        <v>0</v>
      </c>
      <c r="BV183" s="4">
        <f>SUMIFS(Purchase!$F:$F,Purchase!$A:$A,Waterfall!$A183,Purchase!$D:$D,Waterfall!$C183,Purchase!$C:$C,Waterfall!BV$1)</f>
        <v>0</v>
      </c>
      <c r="BW183" s="4">
        <f>SUMIFS(Purchase!$F:$F,Purchase!$A:$A,Waterfall!$A183,Purchase!$D:$D,Waterfall!$C183,Purchase!$C:$C,Waterfall!BW$1)</f>
        <v>0</v>
      </c>
      <c r="BX183" s="4">
        <f>SUMIFS(Purchase!$F:$F,Purchase!$A:$A,Waterfall!$A183,Purchase!$D:$D,Waterfall!$C183,Purchase!$C:$C,Waterfall!BX$1)</f>
        <v>0</v>
      </c>
      <c r="BY183" s="4">
        <f>SUMIFS(Purchase!$F:$F,Purchase!$A:$A,Waterfall!$A183,Purchase!$D:$D,Waterfall!$C183,Purchase!$C:$C,Waterfall!BY$1)</f>
        <v>0</v>
      </c>
      <c r="BZ183" s="4">
        <f>SUMIFS(Purchase!$F:$F,Purchase!$A:$A,Waterfall!$A183,Purchase!$D:$D,Waterfall!$C183,Purchase!$C:$C,Waterfall!BZ$1)</f>
        <v>0</v>
      </c>
      <c r="CA183" s="4">
        <f>SUMIFS(Purchase!$F:$F,Purchase!$A:$A,Waterfall!$A183,Purchase!$D:$D,Waterfall!$C183,Purchase!$C:$C,Waterfall!CA$1)</f>
        <v>0</v>
      </c>
      <c r="CB183" s="4">
        <f>SUMIFS(Purchase!$F:$F,Purchase!$A:$A,Waterfall!$A183,Purchase!$D:$D,Waterfall!$C183,Purchase!$C:$C,Waterfall!CB$1)</f>
        <v>0</v>
      </c>
      <c r="CC183" s="4">
        <f>SUMIFS(Purchase!$F:$F,Purchase!$A:$A,Waterfall!$A183,Purchase!$D:$D,Waterfall!$C183,Purchase!$C:$C,Waterfall!CC$1)</f>
        <v>0</v>
      </c>
      <c r="CD183" s="4">
        <f>SUMIFS(Purchase!$F:$F,Purchase!$A:$A,Waterfall!$A183,Purchase!$D:$D,Waterfall!$C183,Purchase!$C:$C,Waterfall!CD$1)</f>
        <v>0</v>
      </c>
      <c r="CE183" s="4">
        <f>SUMIFS(Purchase!$F:$F,Purchase!$A:$A,Waterfall!$A183,Purchase!$D:$D,Waterfall!$C183,Purchase!$C:$C,Waterfall!CE$1)</f>
        <v>0</v>
      </c>
      <c r="CF183" s="4">
        <f>SUMIFS(Purchase!$F:$F,Purchase!$A:$A,Waterfall!$A183,Purchase!$D:$D,Waterfall!$C183,Purchase!$C:$C,Waterfall!CF$1)</f>
        <v>0</v>
      </c>
      <c r="CG183" s="4">
        <f>SUMIFS(Purchase!$F:$F,Purchase!$A:$A,Waterfall!$A183,Purchase!$D:$D,Waterfall!$C183,Purchase!$C:$C,Waterfall!CG$1)</f>
        <v>0</v>
      </c>
      <c r="CH183" s="4">
        <f>SUMIFS(Purchase!$F:$F,Purchase!$A:$A,Waterfall!$A183,Purchase!$D:$D,Waterfall!$C183,Purchase!$C:$C,Waterfall!CH$1)</f>
        <v>0</v>
      </c>
      <c r="CI183" s="4">
        <f>SUMIFS(Purchase!$F:$F,Purchase!$A:$A,Waterfall!$A183,Purchase!$D:$D,Waterfall!$C183,Purchase!$C:$C,Waterfall!CI$1)</f>
        <v>0</v>
      </c>
      <c r="CJ183" s="4">
        <f>SUMIFS(Purchase!$F:$F,Purchase!$A:$A,Waterfall!$A183,Purchase!$D:$D,Waterfall!$C183,Purchase!$C:$C,Waterfall!CJ$1)</f>
        <v>0</v>
      </c>
      <c r="CK183" s="4">
        <f>SUMIFS(Purchase!$F:$F,Purchase!$A:$A,Waterfall!$A183,Purchase!$D:$D,Waterfall!$C183,Purchase!$C:$C,Waterfall!CK$1)</f>
        <v>0</v>
      </c>
      <c r="CL183" s="4">
        <f>SUMIFS(Purchase!$F:$F,Purchase!$A:$A,Waterfall!$A183,Purchase!$D:$D,Waterfall!$C183,Purchase!$C:$C,Waterfall!CL$1)</f>
        <v>0</v>
      </c>
      <c r="CM183" s="4">
        <f>SUMIFS(Purchase!$F:$F,Purchase!$A:$A,Waterfall!$A183,Purchase!$D:$D,Waterfall!$C183,Purchase!$C:$C,Waterfall!CM$1)</f>
        <v>0</v>
      </c>
      <c r="CN183" s="4">
        <f>SUMIFS(Purchase!$F:$F,Purchase!$A:$A,Waterfall!$A183,Purchase!$D:$D,Waterfall!$C183,Purchase!$C:$C,Waterfall!CN$1)</f>
        <v>0</v>
      </c>
      <c r="CO183" s="4">
        <f>SUMIFS(Purchase!$F:$F,Purchase!$A:$A,Waterfall!$A183,Purchase!$D:$D,Waterfall!$C183,Purchase!$C:$C,Waterfall!CO$1)</f>
        <v>0</v>
      </c>
      <c r="CP183" s="4">
        <f>SUMIFS(Purchase!$F:$F,Purchase!$A:$A,Waterfall!$A183,Purchase!$D:$D,Waterfall!$C183,Purchase!$C:$C,Waterfall!CP$1)</f>
        <v>0</v>
      </c>
      <c r="CQ183" s="4">
        <f>SUMIFS(Purchase!$F:$F,Purchase!$A:$A,Waterfall!$A183,Purchase!$D:$D,Waterfall!$C183,Purchase!$C:$C,Waterfall!CQ$1)</f>
        <v>0</v>
      </c>
      <c r="CR183" s="4">
        <f>SUMIFS(Purchase!$F:$F,Purchase!$A:$A,Waterfall!$A183,Purchase!$D:$D,Waterfall!$C183,Purchase!$C:$C,Waterfall!CR$1)</f>
        <v>0</v>
      </c>
      <c r="CS183" s="4">
        <f>SUMIFS(Purchase!$F:$F,Purchase!$A:$A,Waterfall!$A183,Purchase!$D:$D,Waterfall!$C183,Purchase!$C:$C,Waterfall!CS$1)</f>
        <v>0</v>
      </c>
      <c r="CT183" s="4">
        <f>SUMIFS(Purchase!$F:$F,Purchase!$A:$A,Waterfall!$A183,Purchase!$D:$D,Waterfall!$C183,Purchase!$C:$C,Waterfall!CT$1)</f>
        <v>0</v>
      </c>
      <c r="CU183" s="4">
        <f>SUMIFS(Purchase!$F:$F,Purchase!$A:$A,Waterfall!$A183,Purchase!$D:$D,Waterfall!$C183,Purchase!$C:$C,Waterfall!CU$1)</f>
        <v>0</v>
      </c>
      <c r="CV183" s="4">
        <f>SUMIFS(Purchase!$F:$F,Purchase!$A:$A,Waterfall!$A183,Purchase!$D:$D,Waterfall!$C183,Purchase!$C:$C,Waterfall!CV$1)</f>
        <v>0</v>
      </c>
      <c r="CW183" s="4">
        <f>SUMIFS(Purchase!$F:$F,Purchase!$A:$A,Waterfall!$A183,Purchase!$D:$D,Waterfall!$C183,Purchase!$C:$C,Waterfall!CW$1)</f>
        <v>0</v>
      </c>
      <c r="CX183" s="4">
        <f>SUMIFS(Purchase!$F:$F,Purchase!$A:$A,Waterfall!$A183,Purchase!$D:$D,Waterfall!$C183,Purchase!$C:$C,Waterfall!CX$1)</f>
        <v>0</v>
      </c>
      <c r="CY183" s="4">
        <f>SUMIFS(Purchase!$F:$F,Purchase!$A:$A,Waterfall!$A183,Purchase!$D:$D,Waterfall!$C183,Purchase!$C:$C,Waterfall!CY$1)</f>
        <v>0</v>
      </c>
      <c r="CZ183" s="4">
        <f>SUMIFS(Purchase!$F:$F,Purchase!$A:$A,Waterfall!$A183,Purchase!$D:$D,Waterfall!$C183,Purchase!$C:$C,Waterfall!CZ$1)</f>
        <v>0</v>
      </c>
      <c r="DA183" s="4">
        <f>SUMIFS(Purchase!$F:$F,Purchase!$A:$A,Waterfall!$A183,Purchase!$D:$D,Waterfall!$C183,Purchase!$C:$C,Waterfall!DA$1)</f>
        <v>0</v>
      </c>
      <c r="DB183" s="4">
        <f>SUMIFS(Purchase!$F:$F,Purchase!$A:$A,Waterfall!$A183,Purchase!$D:$D,Waterfall!$C183,Purchase!$C:$C,Waterfall!DB$1)</f>
        <v>0</v>
      </c>
      <c r="DC183" s="4">
        <f>SUMIFS(Purchase!$F:$F,Purchase!$A:$A,Waterfall!$A183,Purchase!$D:$D,Waterfall!$C183,Purchase!$C:$C,Waterfall!DC$1)</f>
        <v>0</v>
      </c>
      <c r="DD183" s="4">
        <f>SUMIFS(Purchase!$F:$F,Purchase!$A:$A,Waterfall!$A183,Purchase!$D:$D,Waterfall!$C183,Purchase!$C:$C,Waterfall!DD$1)</f>
        <v>0</v>
      </c>
      <c r="DE183" s="4">
        <f>SUMIFS(Purchase!$F:$F,Purchase!$A:$A,Waterfall!$A183,Purchase!$D:$D,Waterfall!$C183,Purchase!$C:$C,Waterfall!DE$1)</f>
        <v>0</v>
      </c>
      <c r="DF183" s="4">
        <f>SUMIFS(Purchase!$F:$F,Purchase!$A:$A,Waterfall!$A183,Purchase!$D:$D,Waterfall!$C183,Purchase!$C:$C,Waterfall!DF$1)</f>
        <v>0</v>
      </c>
      <c r="DG183" s="4">
        <f>SUMIFS(Purchase!$F:$F,Purchase!$A:$A,Waterfall!$A183,Purchase!$D:$D,Waterfall!$C183,Purchase!$C:$C,Waterfall!DG$1)</f>
        <v>0</v>
      </c>
      <c r="DH183" s="4">
        <f>SUMIFS(Purchase!$F:$F,Purchase!$A:$A,Waterfall!$A183,Purchase!$D:$D,Waterfall!$C183,Purchase!$C:$C,Waterfall!DH$1)</f>
        <v>0</v>
      </c>
      <c r="DI183" s="4">
        <f>SUMIFS(Purchase!$F:$F,Purchase!$A:$A,Waterfall!$A183,Purchase!$D:$D,Waterfall!$C183,Purchase!$C:$C,Waterfall!DI$1)</f>
        <v>0</v>
      </c>
      <c r="DJ183" s="4">
        <f>SUMIFS(Purchase!$F:$F,Purchase!$A:$A,Waterfall!$A183,Purchase!$D:$D,Waterfall!$C183,Purchase!$C:$C,Waterfall!DJ$1)</f>
        <v>0</v>
      </c>
      <c r="DK183" s="4">
        <f>SUMIFS(Purchase!$F:$F,Purchase!$A:$A,Waterfall!$A183,Purchase!$D:$D,Waterfall!$C183,Purchase!$C:$C,Waterfall!DK$1)</f>
        <v>0</v>
      </c>
      <c r="DL183" s="4">
        <f>SUMIFS(Purchase!$F:$F,Purchase!$A:$A,Waterfall!$A183,Purchase!$D:$D,Waterfall!$C183,Purchase!$C:$C,Waterfall!DL$1)</f>
        <v>0</v>
      </c>
      <c r="DM183" s="4">
        <f>SUMIFS(Purchase!$F:$F,Purchase!$A:$A,Waterfall!$A183,Purchase!$D:$D,Waterfall!$C183,Purchase!$C:$C,Waterfall!DM$1)</f>
        <v>0</v>
      </c>
      <c r="DN183" s="4">
        <f>SUMIFS(Purchase!$F:$F,Purchase!$A:$A,Waterfall!$A183,Purchase!$D:$D,Waterfall!$C183,Purchase!$C:$C,Waterfall!DN$1)</f>
        <v>0</v>
      </c>
      <c r="DO183" s="4">
        <f>SUMIFS(Purchase!$F:$F,Purchase!$A:$A,Waterfall!$A183,Purchase!$D:$D,Waterfall!$C183,Purchase!$C:$C,Waterfall!DO$1)</f>
        <v>0</v>
      </c>
      <c r="DP183" s="4">
        <f>SUMIFS(Purchase!$F:$F,Purchase!$A:$A,Waterfall!$A183,Purchase!$D:$D,Waterfall!$C183,Purchase!$C:$C,Waterfall!DP$1)</f>
        <v>0</v>
      </c>
      <c r="DQ183" s="4">
        <f>SUMIFS(Purchase!$F:$F,Purchase!$A:$A,Waterfall!$A183,Purchase!$D:$D,Waterfall!$C183,Purchase!$C:$C,Waterfall!DQ$1)</f>
        <v>0</v>
      </c>
      <c r="DR183" s="4">
        <f>SUMIFS(Purchase!$F:$F,Purchase!$A:$A,Waterfall!$A183,Purchase!$D:$D,Waterfall!$C183,Purchase!$C:$C,Waterfall!DR$1)</f>
        <v>0</v>
      </c>
      <c r="DS183" s="4">
        <f>SUMIFS(Purchase!$F:$F,Purchase!$A:$A,Waterfall!$A183,Purchase!$D:$D,Waterfall!$C183,Purchase!$C:$C,Waterfall!DS$1)</f>
        <v>0</v>
      </c>
      <c r="DT183" s="4">
        <f>SUMIFS(Purchase!$F:$F,Purchase!$A:$A,Waterfall!$A183,Purchase!$D:$D,Waterfall!$C183,Purchase!$C:$C,Waterfall!DT$1)</f>
        <v>0</v>
      </c>
      <c r="DU183" s="4">
        <f>SUMIFS(Purchase!$F:$F,Purchase!$A:$A,Waterfall!$A183,Purchase!$D:$D,Waterfall!$C183,Purchase!$C:$C,Waterfall!DU$1)</f>
        <v>0</v>
      </c>
      <c r="DV183" s="4">
        <f>SUMIFS(Purchase!$F:$F,Purchase!$A:$A,Waterfall!$A183,Purchase!$D:$D,Waterfall!$C183,Purchase!$C:$C,Waterfall!DV$1)</f>
        <v>0</v>
      </c>
      <c r="DW183" s="4">
        <f>SUMIFS(Purchase!$F:$F,Purchase!$A:$A,Waterfall!$A183,Purchase!$D:$D,Waterfall!$C183,Purchase!$C:$C,Waterfall!DW$1)</f>
        <v>0</v>
      </c>
      <c r="DX183" s="4">
        <f>SUMIFS(Purchase!$F:$F,Purchase!$A:$A,Waterfall!$A183,Purchase!$D:$D,Waterfall!$C183,Purchase!$C:$C,Waterfall!DX$1)</f>
        <v>0</v>
      </c>
      <c r="DY183" s="4">
        <f>SUMIFS(Purchase!$F:$F,Purchase!$A:$A,Waterfall!$A183,Purchase!$D:$D,Waterfall!$C183,Purchase!$C:$C,Waterfall!DY$1)</f>
        <v>0</v>
      </c>
      <c r="DZ183" s="4">
        <f>SUMIFS(Purchase!$F:$F,Purchase!$A:$A,Waterfall!$A183,Purchase!$D:$D,Waterfall!$C183,Purchase!$C:$C,Waterfall!DZ$1)</f>
        <v>0</v>
      </c>
      <c r="EA183" s="4">
        <f>SUMIFS(Purchase!$F:$F,Purchase!$A:$A,Waterfall!$A183,Purchase!$D:$D,Waterfall!$C183,Purchase!$C:$C,Waterfall!EA$1)</f>
        <v>0</v>
      </c>
      <c r="EB183" s="4">
        <f>SUMIFS(Purchase!$F:$F,Purchase!$A:$A,Waterfall!$A183,Purchase!$D:$D,Waterfall!$C183,Purchase!$C:$C,Waterfall!EB$1)</f>
        <v>0</v>
      </c>
      <c r="EC183" s="4">
        <f>SUMIFS(Purchase!$F:$F,Purchase!$A:$A,Waterfall!$A183,Purchase!$D:$D,Waterfall!$C183,Purchase!$C:$C,Waterfall!EC$1)</f>
        <v>0</v>
      </c>
      <c r="ED183" s="4">
        <f>SUMIFS(Purchase!$F:$F,Purchase!$A:$A,Waterfall!$A183,Purchase!$D:$D,Waterfall!$C183,Purchase!$C:$C,Waterfall!ED$1)</f>
        <v>0</v>
      </c>
      <c r="EE183" s="4">
        <f>SUMIFS(Purchase!$F:$F,Purchase!$A:$A,Waterfall!$A183,Purchase!$D:$D,Waterfall!$C183,Purchase!$C:$C,Waterfall!EE$1)</f>
        <v>0</v>
      </c>
      <c r="EF183" s="4">
        <f>SUMIFS(Purchase!$F:$F,Purchase!$A:$A,Waterfall!$A183,Purchase!$D:$D,Waterfall!$C183,Purchase!$C:$C,Waterfall!EF$1)</f>
        <v>0</v>
      </c>
      <c r="EG183" s="4">
        <f>SUMIFS(Purchase!$F:$F,Purchase!$A:$A,Waterfall!$A183,Purchase!$D:$D,Waterfall!$C183,Purchase!$C:$C,Waterfall!EG$1)</f>
        <v>0</v>
      </c>
      <c r="EH183" s="4">
        <f>SUMIFS(Purchase!$F:$F,Purchase!$A:$A,Waterfall!$A183,Purchase!$D:$D,Waterfall!$C183,Purchase!$C:$C,Waterfall!EH$1)</f>
        <v>0</v>
      </c>
      <c r="EI183" s="4">
        <f>SUMIFS(Purchase!$F:$F,Purchase!$A:$A,Waterfall!$A183,Purchase!$D:$D,Waterfall!$C183,Purchase!$C:$C,Waterfall!EI$1)</f>
        <v>0</v>
      </c>
      <c r="EJ183" s="4">
        <f>SUMIFS(Purchase!$F:$F,Purchase!$A:$A,Waterfall!$A183,Purchase!$D:$D,Waterfall!$C183,Purchase!$C:$C,Waterfall!EJ$1)</f>
        <v>0</v>
      </c>
      <c r="EK183" s="4">
        <f>SUMIFS(Purchase!$F:$F,Purchase!$A:$A,Waterfall!$A183,Purchase!$D:$D,Waterfall!$C183,Purchase!$C:$C,Waterfall!EK$1)</f>
        <v>0</v>
      </c>
      <c r="EL183" s="4">
        <f>SUMIFS(Purchase!$F:$F,Purchase!$A:$A,Waterfall!$A183,Purchase!$D:$D,Waterfall!$C183,Purchase!$C:$C,Waterfall!EL$1)</f>
        <v>0</v>
      </c>
      <c r="EM183" s="4">
        <f>SUMIFS(Purchase!$F:$F,Purchase!$A:$A,Waterfall!$A183,Purchase!$D:$D,Waterfall!$C183,Purchase!$C:$C,Waterfall!EM$1)</f>
        <v>0</v>
      </c>
      <c r="EN183" s="4">
        <f>SUMIFS(Purchase!$F:$F,Purchase!$A:$A,Waterfall!$A183,Purchase!$D:$D,Waterfall!$C183,Purchase!$C:$C,Waterfall!EN$1)</f>
        <v>0</v>
      </c>
      <c r="EO183" s="4">
        <f>SUMIFS(Purchase!$F:$F,Purchase!$A:$A,Waterfall!$A183,Purchase!$D:$D,Waterfall!$C183,Purchase!$C:$C,Waterfall!EO$1)</f>
        <v>0</v>
      </c>
      <c r="EP183" s="4">
        <f>SUMIFS(Purchase!$F:$F,Purchase!$A:$A,Waterfall!$A183,Purchase!$D:$D,Waterfall!$C183,Purchase!$C:$C,Waterfall!EP$1)</f>
        <v>0</v>
      </c>
      <c r="EQ183" s="4">
        <f>SUMIFS(Purchase!$F:$F,Purchase!$A:$A,Waterfall!$A183,Purchase!$D:$D,Waterfall!$C183,Purchase!$C:$C,Waterfall!EQ$1)</f>
        <v>0</v>
      </c>
      <c r="ER183" s="4">
        <f>SUMIFS(Purchase!$F:$F,Purchase!$A:$A,Waterfall!$A183,Purchase!$D:$D,Waterfall!$C183,Purchase!$C:$C,Waterfall!ER$1)</f>
        <v>0</v>
      </c>
      <c r="ES183" s="4">
        <f>SUMIFS(Purchase!$F:$F,Purchase!$A:$A,Waterfall!$A183,Purchase!$D:$D,Waterfall!$C183,Purchase!$C:$C,Waterfall!ES$1)</f>
        <v>0</v>
      </c>
      <c r="ET183" s="4">
        <f>SUMIFS(Purchase!$F:$F,Purchase!$A:$A,Waterfall!$A183,Purchase!$D:$D,Waterfall!$C183,Purchase!$C:$C,Waterfall!ET$1)</f>
        <v>0</v>
      </c>
      <c r="EU183" s="4">
        <f>SUMIFS(Purchase!$F:$F,Purchase!$A:$A,Waterfall!$A183,Purchase!$D:$D,Waterfall!$C183,Purchase!$C:$C,Waterfall!EU$1)</f>
        <v>0</v>
      </c>
      <c r="EV183" s="4">
        <f>SUMIFS(Purchase!$F:$F,Purchase!$A:$A,Waterfall!$A183,Purchase!$D:$D,Waterfall!$C183,Purchase!$C:$C,Waterfall!EV$1)</f>
        <v>0</v>
      </c>
      <c r="EW183" s="4">
        <f>SUMIFS(Purchase!$F:$F,Purchase!$A:$A,Waterfall!$A183,Purchase!$D:$D,Waterfall!$C183,Purchase!$C:$C,Waterfall!EW$1)</f>
        <v>0</v>
      </c>
      <c r="EX183" s="4">
        <f>SUMIFS(Purchase!$F:$F,Purchase!$A:$A,Waterfall!$A183,Purchase!$D:$D,Waterfall!$C183,Purchase!$C:$C,Waterfall!EX$1)</f>
        <v>0</v>
      </c>
      <c r="EY183" s="4">
        <f>SUMIFS(Purchase!$F:$F,Purchase!$A:$A,Waterfall!$A183,Purchase!$D:$D,Waterfall!$C183,Purchase!$C:$C,Waterfall!EY$1)</f>
        <v>0</v>
      </c>
      <c r="EZ183" s="4">
        <f>SUMIFS(Purchase!$F:$F,Purchase!$A:$A,Waterfall!$A183,Purchase!$D:$D,Waterfall!$C183,Purchase!$C:$C,Waterfall!EZ$1)</f>
        <v>0</v>
      </c>
      <c r="FA183" s="4">
        <f>SUMIFS(Purchase!$F:$F,Purchase!$A:$A,Waterfall!$A183,Purchase!$D:$D,Waterfall!$C183,Purchase!$C:$C,Waterfall!FA$1)</f>
        <v>0</v>
      </c>
      <c r="FB183" s="4">
        <f>SUMIFS(Purchase!$F:$F,Purchase!$A:$A,Waterfall!$A183,Purchase!$D:$D,Waterfall!$C183,Purchase!$C:$C,Waterfall!FB$1)</f>
        <v>0</v>
      </c>
      <c r="FC183" s="4">
        <f>SUMIFS(Purchase!$F:$F,Purchase!$A:$A,Waterfall!$A183,Purchase!$D:$D,Waterfall!$C183,Purchase!$C:$C,Waterfall!FC$1)</f>
        <v>0</v>
      </c>
      <c r="FD183" s="4">
        <f>SUMIFS(Purchase!$F:$F,Purchase!$A:$A,Waterfall!$A183,Purchase!$D:$D,Waterfall!$C183,Purchase!$C:$C,Waterfall!FD$1)</f>
        <v>0</v>
      </c>
      <c r="FE183" s="4">
        <f>SUMIFS(Purchase!$F:$F,Purchase!$A:$A,Waterfall!$A183,Purchase!$D:$D,Waterfall!$C183,Purchase!$C:$C,Waterfall!FE$1)</f>
        <v>0</v>
      </c>
      <c r="FF183" s="4">
        <f>SUMIFS(Purchase!$F:$F,Purchase!$A:$A,Waterfall!$A183,Purchase!$D:$D,Waterfall!$C183,Purchase!$C:$C,Waterfall!FF$1)</f>
        <v>0</v>
      </c>
      <c r="FG183" s="4">
        <f>SUMIFS(Purchase!$F:$F,Purchase!$A:$A,Waterfall!$A183,Purchase!$D:$D,Waterfall!$C183,Purchase!$C:$C,Waterfall!FG$1)</f>
        <v>0</v>
      </c>
      <c r="FH183" s="4">
        <f>SUMIFS(Purchase!$F:$F,Purchase!$A:$A,Waterfall!$A183,Purchase!$D:$D,Waterfall!$C183,Purchase!$C:$C,Waterfall!FH$1)</f>
        <v>0</v>
      </c>
      <c r="FI183" s="4">
        <f>SUMIFS(Purchase!$F:$F,Purchase!$A:$A,Waterfall!$A183,Purchase!$D:$D,Waterfall!$C183,Purchase!$C:$C,Waterfall!FI$1)</f>
        <v>0</v>
      </c>
      <c r="FJ183" s="4">
        <f>SUMIFS(Purchase!$F:$F,Purchase!$A:$A,Waterfall!$A183,Purchase!$D:$D,Waterfall!$C183,Purchase!$C:$C,Waterfall!FJ$1)</f>
        <v>0</v>
      </c>
      <c r="FK183" s="4">
        <f>SUMIFS(Purchase!$F:$F,Purchase!$A:$A,Waterfall!$A183,Purchase!$D:$D,Waterfall!$C183,Purchase!$C:$C,Waterfall!FK$1)</f>
        <v>0</v>
      </c>
      <c r="FL183" s="4">
        <f>SUMIFS(Purchase!$F:$F,Purchase!$A:$A,Waterfall!$A183,Purchase!$D:$D,Waterfall!$C183,Purchase!$C:$C,Waterfall!FL$1)</f>
        <v>0</v>
      </c>
      <c r="FM183" s="4">
        <f>SUMIFS(Purchase!$F:$F,Purchase!$A:$A,Waterfall!$A183,Purchase!$D:$D,Waterfall!$C183,Purchase!$C:$C,Waterfall!FM$1)</f>
        <v>0</v>
      </c>
      <c r="FN183" s="4">
        <f>SUMIFS(Purchase!$F:$F,Purchase!$A:$A,Waterfall!$A183,Purchase!$D:$D,Waterfall!$C183,Purchase!$C:$C,Waterfall!FN$1)</f>
        <v>0</v>
      </c>
      <c r="FO183" s="4">
        <f>SUMIFS(Purchase!$F:$F,Purchase!$A:$A,Waterfall!$A183,Purchase!$D:$D,Waterfall!$C183,Purchase!$C:$C,Waterfall!FO$1)</f>
        <v>0</v>
      </c>
      <c r="FP183" s="4">
        <f>SUMIFS(Purchase!$F:$F,Purchase!$A:$A,Waterfall!$A183,Purchase!$D:$D,Waterfall!$C183,Purchase!$C:$C,Waterfall!FP$1)</f>
        <v>0</v>
      </c>
      <c r="FQ183" s="4">
        <f>SUMIFS(Purchase!$F:$F,Purchase!$A:$A,Waterfall!$A183,Purchase!$D:$D,Waterfall!$C183,Purchase!$C:$C,Waterfall!FQ$1)</f>
        <v>0</v>
      </c>
      <c r="FR183" s="4">
        <f>SUMIFS(Purchase!$F:$F,Purchase!$A:$A,Waterfall!$A183,Purchase!$D:$D,Waterfall!$C183,Purchase!$C:$C,Waterfall!FR$1)</f>
        <v>0</v>
      </c>
      <c r="FS183" s="4">
        <f>SUMIFS(Purchase!$F:$F,Purchase!$A:$A,Waterfall!$A183,Purchase!$D:$D,Waterfall!$C183,Purchase!$C:$C,Waterfall!FS$1)</f>
        <v>0</v>
      </c>
      <c r="FT183" s="4">
        <f>SUMIFS(Purchase!$F:$F,Purchase!$A:$A,Waterfall!$A183,Purchase!$D:$D,Waterfall!$C183,Purchase!$C:$C,Waterfall!FT$1)</f>
        <v>0</v>
      </c>
      <c r="FU183" s="4">
        <f>SUMIFS(Purchase!$F:$F,Purchase!$A:$A,Waterfall!$A183,Purchase!$D:$D,Waterfall!$C183,Purchase!$C:$C,Waterfall!FU$1)</f>
        <v>0</v>
      </c>
      <c r="FV183" s="4">
        <f>SUMIFS(Purchase!$F:$F,Purchase!$A:$A,Waterfall!$A183,Purchase!$D:$D,Waterfall!$C183,Purchase!$C:$C,Waterfall!FV$1)</f>
        <v>0</v>
      </c>
      <c r="FW183" s="4">
        <f>SUMIFS(Purchase!$F:$F,Purchase!$A:$A,Waterfall!$A183,Purchase!$D:$D,Waterfall!$C183,Purchase!$C:$C,Waterfall!FW$1)</f>
        <v>0</v>
      </c>
      <c r="FX183" s="4">
        <f>SUMIFS(Purchase!$F:$F,Purchase!$A:$A,Waterfall!$A183,Purchase!$D:$D,Waterfall!$C183,Purchase!$C:$C,Waterfall!FX$1)</f>
        <v>0</v>
      </c>
      <c r="FY183" s="4">
        <f>SUMIFS(Purchase!$F:$F,Purchase!$A:$A,Waterfall!$A183,Purchase!$D:$D,Waterfall!$C183,Purchase!$C:$C,Waterfall!FY$1)</f>
        <v>0</v>
      </c>
      <c r="FZ183" s="4">
        <f>SUMIFS(Purchase!$F:$F,Purchase!$A:$A,Waterfall!$A183,Purchase!$D:$D,Waterfall!$C183,Purchase!$C:$C,Waterfall!FZ$1)</f>
        <v>0</v>
      </c>
      <c r="GA183" s="4">
        <f>SUMIFS(Purchase!$F:$F,Purchase!$A:$A,Waterfall!$A183,Purchase!$D:$D,Waterfall!$C183,Purchase!$C:$C,Waterfall!GA$1)</f>
        <v>0</v>
      </c>
      <c r="GB183" s="4">
        <f>SUMIFS(Purchase!$F:$F,Purchase!$A:$A,Waterfall!$A183,Purchase!$D:$D,Waterfall!$C183,Purchase!$C:$C,Waterfall!GB$1)</f>
        <v>0</v>
      </c>
      <c r="GC183" s="4">
        <f>SUMIFS(Purchase!$F:$F,Purchase!$A:$A,Waterfall!$A183,Purchase!$D:$D,Waterfall!$C183,Purchase!$C:$C,Waterfall!GC$1)</f>
        <v>0</v>
      </c>
      <c r="GD183" s="4">
        <f>SUMIFS(Purchase!$F:$F,Purchase!$A:$A,Waterfall!$A183,Purchase!$D:$D,Waterfall!$C183,Purchase!$C:$C,Waterfall!GD$1)</f>
        <v>0</v>
      </c>
      <c r="GE183" s="4">
        <f>SUMIFS(Purchase!$F:$F,Purchase!$A:$A,Waterfall!$A183,Purchase!$D:$D,Waterfall!$C183,Purchase!$C:$C,Waterfall!GE$1)</f>
        <v>0</v>
      </c>
      <c r="GF183" s="4">
        <f>SUMIFS(Purchase!$F:$F,Purchase!$A:$A,Waterfall!$A183,Purchase!$D:$D,Waterfall!$C183,Purchase!$C:$C,Waterfall!GF$1)</f>
        <v>0</v>
      </c>
      <c r="GG183" s="4">
        <f>SUMIFS(Purchase!$F:$F,Purchase!$A:$A,Waterfall!$A183,Purchase!$D:$D,Waterfall!$C183,Purchase!$C:$C,Waterfall!GG$1)</f>
        <v>0</v>
      </c>
      <c r="GH183" s="4">
        <f>SUMIFS(Purchase!$F:$F,Purchase!$A:$A,Waterfall!$A183,Purchase!$D:$D,Waterfall!$C183,Purchase!$C:$C,Waterfall!GH$1)</f>
        <v>0</v>
      </c>
      <c r="GI183" s="4">
        <f>SUMIFS(Purchase!$F:$F,Purchase!$A:$A,Waterfall!$A183,Purchase!$D:$D,Waterfall!$C183,Purchase!$C:$C,Waterfall!GI$1)</f>
        <v>0</v>
      </c>
    </row>
    <row r="184" spans="1:191" x14ac:dyDescent="0.35">
      <c r="A184" s="8">
        <f t="shared" si="5"/>
        <v>1</v>
      </c>
      <c r="B184" s="2" t="str">
        <f>VLOOKUP($A184,Centers!$B$1:$C$120,2,)</f>
        <v>GATE</v>
      </c>
      <c r="C184" s="3">
        <v>45061</v>
      </c>
      <c r="D184" s="4">
        <f>IF($A184=1,SUM(SUMIFS(Indent!$E:$E,Indent!$C:$C,Waterfall!$C184,Indent!$A:$A,Centers!$A$2),SUMIFS(Indent!$E:$E,Indent!$C:$C,Waterfall!$C184,Indent!$A:$A,Centers!$A$3),SUMIFS(Indent!$E:$E,Indent!$C:$C,Waterfall!$C184,Indent!$A:$A,Centers!$A$4),SUMIFS(Indent!$E:$E,Indent!$C:$C,Waterfall!$C184,Indent!$A:$A,Centers!$A$5),SUMIFS(Indent!$E:$E,Indent!$C:$C,Waterfall!$C184,Indent!$A:$A,Centers!$A$6),SUMIFS(Indent!$E:$E,Indent!$C:$C,Waterfall!$C184,Indent!$A:$A,Centers!$A$7),SUMIFS(Indent!$E:$E,Indent!$C:$C,Waterfall!$C184,Indent!$A:$A,Centers!$A$8)),SUMIFS(Indent!$E:$E,Indent!$C:$C,Waterfall!$C184,Indent!$A:$A,$A184))</f>
        <v>0</v>
      </c>
      <c r="E184" s="4">
        <f>SUMIFS(Purchase!$F:$F,Purchase!$A:$A,Waterfall!$A184,Purchase!$D:$D,Waterfall!$C184,Purchase!$C:$C,Waterfall!E$1)</f>
        <v>0</v>
      </c>
      <c r="F184" s="4">
        <f>SUMIFS(Purchase!$F:$F,Purchase!$A:$A,Waterfall!$A184,Purchase!$D:$D,Waterfall!$C184,Purchase!$C:$C,Waterfall!F$1)</f>
        <v>0</v>
      </c>
      <c r="G184" s="4">
        <f>SUMIFS(Purchase!$F:$F,Purchase!$A:$A,Waterfall!$A184,Purchase!$D:$D,Waterfall!$C184,Purchase!$C:$C,Waterfall!G$1)</f>
        <v>0</v>
      </c>
      <c r="H184" s="4">
        <f>SUMIFS(Purchase!$F:$F,Purchase!$A:$A,Waterfall!$A184,Purchase!$D:$D,Waterfall!$C184,Purchase!$C:$C,Waterfall!H$1)</f>
        <v>0</v>
      </c>
      <c r="I184" s="4">
        <f>SUMIFS(Purchase!$F:$F,Purchase!$A:$A,Waterfall!$A184,Purchase!$D:$D,Waterfall!$C184,Purchase!$C:$C,Waterfall!I$1)</f>
        <v>0</v>
      </c>
      <c r="J184" s="4">
        <f>SUMIFS(Purchase!$F:$F,Purchase!$A:$A,Waterfall!$A184,Purchase!$D:$D,Waterfall!$C184,Purchase!$C:$C,Waterfall!J$1)</f>
        <v>0</v>
      </c>
      <c r="K184" s="4">
        <f>SUMIFS(Purchase!$F:$F,Purchase!$A:$A,Waterfall!$A184,Purchase!$D:$D,Waterfall!$C184,Purchase!$C:$C,Waterfall!K$1)</f>
        <v>0</v>
      </c>
      <c r="L184" s="4">
        <f>SUMIFS(Purchase!$F:$F,Purchase!$A:$A,Waterfall!$A184,Purchase!$D:$D,Waterfall!$C184,Purchase!$C:$C,Waterfall!L$1)</f>
        <v>0</v>
      </c>
      <c r="M184" s="4">
        <f>SUMIFS(Purchase!$F:$F,Purchase!$A:$A,Waterfall!$A184,Purchase!$D:$D,Waterfall!$C184,Purchase!$C:$C,Waterfall!M$1)</f>
        <v>0</v>
      </c>
      <c r="N184" s="4">
        <f>SUMIFS(Purchase!$F:$F,Purchase!$A:$A,Waterfall!$A184,Purchase!$D:$D,Waterfall!$C184,Purchase!$C:$C,Waterfall!N$1)</f>
        <v>0</v>
      </c>
      <c r="O184" s="4">
        <f>SUMIFS(Purchase!$F:$F,Purchase!$A:$A,Waterfall!$A184,Purchase!$D:$D,Waterfall!$C184,Purchase!$C:$C,Waterfall!O$1)</f>
        <v>0</v>
      </c>
      <c r="P184" s="4">
        <f>SUMIFS(Purchase!$F:$F,Purchase!$A:$A,Waterfall!$A184,Purchase!$D:$D,Waterfall!$C184,Purchase!$C:$C,Waterfall!P$1)</f>
        <v>0</v>
      </c>
      <c r="Q184" s="4">
        <f>SUMIFS(Purchase!$F:$F,Purchase!$A:$A,Waterfall!$A184,Purchase!$D:$D,Waterfall!$C184,Purchase!$C:$C,Waterfall!Q$1)</f>
        <v>0</v>
      </c>
      <c r="R184" s="4">
        <f>SUMIFS(Purchase!$F:$F,Purchase!$A:$A,Waterfall!$A184,Purchase!$D:$D,Waterfall!$C184,Purchase!$C:$C,Waterfall!R$1)</f>
        <v>0</v>
      </c>
      <c r="S184" s="4">
        <f>SUMIFS(Purchase!$F:$F,Purchase!$A:$A,Waterfall!$A184,Purchase!$D:$D,Waterfall!$C184,Purchase!$C:$C,Waterfall!S$1)</f>
        <v>0</v>
      </c>
      <c r="T184" s="4">
        <f>SUMIFS(Purchase!$F:$F,Purchase!$A:$A,Waterfall!$A184,Purchase!$D:$D,Waterfall!$C184,Purchase!$C:$C,Waterfall!T$1)</f>
        <v>0</v>
      </c>
      <c r="U184" s="4">
        <f>SUMIFS(Purchase!$F:$F,Purchase!$A:$A,Waterfall!$A184,Purchase!$D:$D,Waterfall!$C184,Purchase!$C:$C,Waterfall!U$1)</f>
        <v>0</v>
      </c>
      <c r="V184" s="4">
        <f>SUMIFS(Purchase!$F:$F,Purchase!$A:$A,Waterfall!$A184,Purchase!$D:$D,Waterfall!$C184,Purchase!$C:$C,Waterfall!V$1)</f>
        <v>0</v>
      </c>
      <c r="W184" s="4">
        <f>SUMIFS(Purchase!$F:$F,Purchase!$A:$A,Waterfall!$A184,Purchase!$D:$D,Waterfall!$C184,Purchase!$C:$C,Waterfall!W$1)</f>
        <v>0</v>
      </c>
      <c r="X184" s="4">
        <f>SUMIFS(Purchase!$F:$F,Purchase!$A:$A,Waterfall!$A184,Purchase!$D:$D,Waterfall!$C184,Purchase!$C:$C,Waterfall!X$1)</f>
        <v>0</v>
      </c>
      <c r="Y184" s="4">
        <f>SUMIFS(Purchase!$F:$F,Purchase!$A:$A,Waterfall!$A184,Purchase!$D:$D,Waterfall!$C184,Purchase!$C:$C,Waterfall!Y$1)</f>
        <v>0</v>
      </c>
      <c r="Z184" s="4">
        <f>SUMIFS(Purchase!$F:$F,Purchase!$A:$A,Waterfall!$A184,Purchase!$D:$D,Waterfall!$C184,Purchase!$C:$C,Waterfall!Z$1)</f>
        <v>0</v>
      </c>
      <c r="AA184" s="4">
        <f>SUMIFS(Purchase!$F:$F,Purchase!$A:$A,Waterfall!$A184,Purchase!$D:$D,Waterfall!$C184,Purchase!$C:$C,Waterfall!AA$1)</f>
        <v>0</v>
      </c>
      <c r="AB184" s="4">
        <f>SUMIFS(Purchase!$F:$F,Purchase!$A:$A,Waterfall!$A184,Purchase!$D:$D,Waterfall!$C184,Purchase!$C:$C,Waterfall!AB$1)</f>
        <v>0</v>
      </c>
      <c r="AC184" s="4">
        <f>SUMIFS(Purchase!$F:$F,Purchase!$A:$A,Waterfall!$A184,Purchase!$D:$D,Waterfall!$C184,Purchase!$C:$C,Waterfall!AC$1)</f>
        <v>0</v>
      </c>
      <c r="AD184" s="4">
        <f>SUMIFS(Purchase!$F:$F,Purchase!$A:$A,Waterfall!$A184,Purchase!$D:$D,Waterfall!$C184,Purchase!$C:$C,Waterfall!AD$1)</f>
        <v>0</v>
      </c>
      <c r="AE184" s="4">
        <f>SUMIFS(Purchase!$F:$F,Purchase!$A:$A,Waterfall!$A184,Purchase!$D:$D,Waterfall!$C184,Purchase!$C:$C,Waterfall!AE$1)</f>
        <v>0</v>
      </c>
      <c r="AF184" s="4">
        <f>SUMIFS(Purchase!$F:$F,Purchase!$A:$A,Waterfall!$A184,Purchase!$D:$D,Waterfall!$C184,Purchase!$C:$C,Waterfall!AF$1)</f>
        <v>0</v>
      </c>
      <c r="AG184" s="4">
        <f>SUMIFS(Purchase!$F:$F,Purchase!$A:$A,Waterfall!$A184,Purchase!$D:$D,Waterfall!$C184,Purchase!$C:$C,Waterfall!AG$1)</f>
        <v>0</v>
      </c>
      <c r="AH184" s="4">
        <f>SUMIFS(Purchase!$F:$F,Purchase!$A:$A,Waterfall!$A184,Purchase!$D:$D,Waterfall!$C184,Purchase!$C:$C,Waterfall!AH$1)</f>
        <v>0</v>
      </c>
      <c r="AI184" s="4">
        <f>SUMIFS(Purchase!$F:$F,Purchase!$A:$A,Waterfall!$A184,Purchase!$D:$D,Waterfall!$C184,Purchase!$C:$C,Waterfall!AI$1)</f>
        <v>0</v>
      </c>
      <c r="AJ184" s="4">
        <f>SUMIFS(Purchase!$F:$F,Purchase!$A:$A,Waterfall!$A184,Purchase!$D:$D,Waterfall!$C184,Purchase!$C:$C,Waterfall!AJ$1)</f>
        <v>0</v>
      </c>
      <c r="AK184" s="4">
        <f>SUMIFS(Purchase!$F:$F,Purchase!$A:$A,Waterfall!$A184,Purchase!$D:$D,Waterfall!$C184,Purchase!$C:$C,Waterfall!AK$1)</f>
        <v>0</v>
      </c>
      <c r="AL184" s="4">
        <f>SUMIFS(Purchase!$F:$F,Purchase!$A:$A,Waterfall!$A184,Purchase!$D:$D,Waterfall!$C184,Purchase!$C:$C,Waterfall!AL$1)</f>
        <v>0</v>
      </c>
      <c r="AM184" s="4">
        <f>SUMIFS(Purchase!$F:$F,Purchase!$A:$A,Waterfall!$A184,Purchase!$D:$D,Waterfall!$C184,Purchase!$C:$C,Waterfall!AM$1)</f>
        <v>0</v>
      </c>
      <c r="AN184" s="4">
        <f>SUMIFS(Purchase!$F:$F,Purchase!$A:$A,Waterfall!$A184,Purchase!$D:$D,Waterfall!$C184,Purchase!$C:$C,Waterfall!AN$1)</f>
        <v>0</v>
      </c>
      <c r="AO184" s="4">
        <f>SUMIFS(Purchase!$F:$F,Purchase!$A:$A,Waterfall!$A184,Purchase!$D:$D,Waterfall!$C184,Purchase!$C:$C,Waterfall!AO$1)</f>
        <v>0</v>
      </c>
      <c r="AP184" s="4">
        <f>SUMIFS(Purchase!$F:$F,Purchase!$A:$A,Waterfall!$A184,Purchase!$D:$D,Waterfall!$C184,Purchase!$C:$C,Waterfall!AP$1)</f>
        <v>0</v>
      </c>
      <c r="AQ184" s="4">
        <f>SUMIFS(Purchase!$F:$F,Purchase!$A:$A,Waterfall!$A184,Purchase!$D:$D,Waterfall!$C184,Purchase!$C:$C,Waterfall!AQ$1)</f>
        <v>0</v>
      </c>
      <c r="AR184" s="4">
        <f>SUMIFS(Purchase!$F:$F,Purchase!$A:$A,Waterfall!$A184,Purchase!$D:$D,Waterfall!$C184,Purchase!$C:$C,Waterfall!AR$1)</f>
        <v>0</v>
      </c>
      <c r="AS184" s="4">
        <f>SUMIFS(Purchase!$F:$F,Purchase!$A:$A,Waterfall!$A184,Purchase!$D:$D,Waterfall!$C184,Purchase!$C:$C,Waterfall!AS$1)</f>
        <v>0</v>
      </c>
      <c r="AT184" s="4">
        <f>SUMIFS(Purchase!$F:$F,Purchase!$A:$A,Waterfall!$A184,Purchase!$D:$D,Waterfall!$C184,Purchase!$C:$C,Waterfall!AT$1)</f>
        <v>0</v>
      </c>
      <c r="AU184" s="4">
        <f>SUMIFS(Purchase!$F:$F,Purchase!$A:$A,Waterfall!$A184,Purchase!$D:$D,Waterfall!$C184,Purchase!$C:$C,Waterfall!AU$1)</f>
        <v>0</v>
      </c>
      <c r="AV184" s="4">
        <f>SUMIFS(Purchase!$F:$F,Purchase!$A:$A,Waterfall!$A184,Purchase!$D:$D,Waterfall!$C184,Purchase!$C:$C,Waterfall!AV$1)</f>
        <v>0</v>
      </c>
      <c r="AW184" s="4">
        <f>SUMIFS(Purchase!$F:$F,Purchase!$A:$A,Waterfall!$A184,Purchase!$D:$D,Waterfall!$C184,Purchase!$C:$C,Waterfall!AW$1)</f>
        <v>0</v>
      </c>
      <c r="AX184" s="4">
        <f>SUMIFS(Purchase!$F:$F,Purchase!$A:$A,Waterfall!$A184,Purchase!$D:$D,Waterfall!$C184,Purchase!$C:$C,Waterfall!AX$1)</f>
        <v>0</v>
      </c>
      <c r="AY184" s="4">
        <f>SUMIFS(Purchase!$F:$F,Purchase!$A:$A,Waterfall!$A184,Purchase!$D:$D,Waterfall!$C184,Purchase!$C:$C,Waterfall!AY$1)</f>
        <v>0</v>
      </c>
      <c r="AZ184" s="4">
        <f>SUMIFS(Purchase!$F:$F,Purchase!$A:$A,Waterfall!$A184,Purchase!$D:$D,Waterfall!$C184,Purchase!$C:$C,Waterfall!AZ$1)</f>
        <v>0</v>
      </c>
      <c r="BA184" s="4">
        <f>SUMIFS(Purchase!$F:$F,Purchase!$A:$A,Waterfall!$A184,Purchase!$D:$D,Waterfall!$C184,Purchase!$C:$C,Waterfall!BA$1)</f>
        <v>0</v>
      </c>
      <c r="BB184" s="4">
        <f>SUMIFS(Purchase!$F:$F,Purchase!$A:$A,Waterfall!$A184,Purchase!$D:$D,Waterfall!$C184,Purchase!$C:$C,Waterfall!BB$1)</f>
        <v>0</v>
      </c>
      <c r="BC184" s="4">
        <f>SUMIFS(Purchase!$F:$F,Purchase!$A:$A,Waterfall!$A184,Purchase!$D:$D,Waterfall!$C184,Purchase!$C:$C,Waterfall!BC$1)</f>
        <v>0</v>
      </c>
      <c r="BD184" s="4">
        <f>SUMIFS(Purchase!$F:$F,Purchase!$A:$A,Waterfall!$A184,Purchase!$D:$D,Waterfall!$C184,Purchase!$C:$C,Waterfall!BD$1)</f>
        <v>0</v>
      </c>
      <c r="BE184" s="4">
        <f>SUMIFS(Purchase!$F:$F,Purchase!$A:$A,Waterfall!$A184,Purchase!$D:$D,Waterfall!$C184,Purchase!$C:$C,Waterfall!BE$1)</f>
        <v>0</v>
      </c>
      <c r="BF184" s="4">
        <f>SUMIFS(Purchase!$F:$F,Purchase!$A:$A,Waterfall!$A184,Purchase!$D:$D,Waterfall!$C184,Purchase!$C:$C,Waterfall!BF$1)</f>
        <v>0</v>
      </c>
      <c r="BG184" s="4">
        <f>SUMIFS(Purchase!$F:$F,Purchase!$A:$A,Waterfall!$A184,Purchase!$D:$D,Waterfall!$C184,Purchase!$C:$C,Waterfall!BG$1)</f>
        <v>0</v>
      </c>
      <c r="BH184" s="4">
        <f>SUMIFS(Purchase!$F:$F,Purchase!$A:$A,Waterfall!$A184,Purchase!$D:$D,Waterfall!$C184,Purchase!$C:$C,Waterfall!BH$1)</f>
        <v>0</v>
      </c>
      <c r="BI184" s="4">
        <f>SUMIFS(Purchase!$F:$F,Purchase!$A:$A,Waterfall!$A184,Purchase!$D:$D,Waterfall!$C184,Purchase!$C:$C,Waterfall!BI$1)</f>
        <v>0</v>
      </c>
      <c r="BJ184" s="4">
        <f>SUMIFS(Purchase!$F:$F,Purchase!$A:$A,Waterfall!$A184,Purchase!$D:$D,Waterfall!$C184,Purchase!$C:$C,Waterfall!BJ$1)</f>
        <v>0</v>
      </c>
      <c r="BK184" s="4">
        <f>SUMIFS(Purchase!$F:$F,Purchase!$A:$A,Waterfall!$A184,Purchase!$D:$D,Waterfall!$C184,Purchase!$C:$C,Waterfall!BK$1)</f>
        <v>0</v>
      </c>
      <c r="BL184" s="4">
        <f>SUMIFS(Purchase!$F:$F,Purchase!$A:$A,Waterfall!$A184,Purchase!$D:$D,Waterfall!$C184,Purchase!$C:$C,Waterfall!BL$1)</f>
        <v>0</v>
      </c>
      <c r="BM184" s="4">
        <f>SUMIFS(Purchase!$F:$F,Purchase!$A:$A,Waterfall!$A184,Purchase!$D:$D,Waterfall!$C184,Purchase!$C:$C,Waterfall!BM$1)</f>
        <v>0</v>
      </c>
      <c r="BN184" s="4">
        <f>SUMIFS(Purchase!$F:$F,Purchase!$A:$A,Waterfall!$A184,Purchase!$D:$D,Waterfall!$C184,Purchase!$C:$C,Waterfall!BN$1)</f>
        <v>0</v>
      </c>
      <c r="BO184" s="4">
        <f>SUMIFS(Purchase!$F:$F,Purchase!$A:$A,Waterfall!$A184,Purchase!$D:$D,Waterfall!$C184,Purchase!$C:$C,Waterfall!BO$1)</f>
        <v>0</v>
      </c>
      <c r="BP184" s="4">
        <f>SUMIFS(Purchase!$F:$F,Purchase!$A:$A,Waterfall!$A184,Purchase!$D:$D,Waterfall!$C184,Purchase!$C:$C,Waterfall!BP$1)</f>
        <v>0</v>
      </c>
      <c r="BQ184" s="4">
        <f>SUMIFS(Purchase!$F:$F,Purchase!$A:$A,Waterfall!$A184,Purchase!$D:$D,Waterfall!$C184,Purchase!$C:$C,Waterfall!BQ$1)</f>
        <v>0</v>
      </c>
      <c r="BR184" s="4">
        <f>SUMIFS(Purchase!$F:$F,Purchase!$A:$A,Waterfall!$A184,Purchase!$D:$D,Waterfall!$C184,Purchase!$C:$C,Waterfall!BR$1)</f>
        <v>0</v>
      </c>
      <c r="BS184" s="4">
        <f>SUMIFS(Purchase!$F:$F,Purchase!$A:$A,Waterfall!$A184,Purchase!$D:$D,Waterfall!$C184,Purchase!$C:$C,Waterfall!BS$1)</f>
        <v>0</v>
      </c>
      <c r="BT184" s="4">
        <f>SUMIFS(Purchase!$F:$F,Purchase!$A:$A,Waterfall!$A184,Purchase!$D:$D,Waterfall!$C184,Purchase!$C:$C,Waterfall!BT$1)</f>
        <v>0</v>
      </c>
      <c r="BU184" s="4">
        <f>SUMIFS(Purchase!$F:$F,Purchase!$A:$A,Waterfall!$A184,Purchase!$D:$D,Waterfall!$C184,Purchase!$C:$C,Waterfall!BU$1)</f>
        <v>0</v>
      </c>
      <c r="BV184" s="4">
        <f>SUMIFS(Purchase!$F:$F,Purchase!$A:$A,Waterfall!$A184,Purchase!$D:$D,Waterfall!$C184,Purchase!$C:$C,Waterfall!BV$1)</f>
        <v>0</v>
      </c>
      <c r="BW184" s="4">
        <f>SUMIFS(Purchase!$F:$F,Purchase!$A:$A,Waterfall!$A184,Purchase!$D:$D,Waterfall!$C184,Purchase!$C:$C,Waterfall!BW$1)</f>
        <v>0</v>
      </c>
      <c r="BX184" s="4">
        <f>SUMIFS(Purchase!$F:$F,Purchase!$A:$A,Waterfall!$A184,Purchase!$D:$D,Waterfall!$C184,Purchase!$C:$C,Waterfall!BX$1)</f>
        <v>0</v>
      </c>
      <c r="BY184" s="4">
        <f>SUMIFS(Purchase!$F:$F,Purchase!$A:$A,Waterfall!$A184,Purchase!$D:$D,Waterfall!$C184,Purchase!$C:$C,Waterfall!BY$1)</f>
        <v>0</v>
      </c>
      <c r="BZ184" s="4">
        <f>SUMIFS(Purchase!$F:$F,Purchase!$A:$A,Waterfall!$A184,Purchase!$D:$D,Waterfall!$C184,Purchase!$C:$C,Waterfall!BZ$1)</f>
        <v>0</v>
      </c>
      <c r="CA184" s="4">
        <f>SUMIFS(Purchase!$F:$F,Purchase!$A:$A,Waterfall!$A184,Purchase!$D:$D,Waterfall!$C184,Purchase!$C:$C,Waterfall!CA$1)</f>
        <v>0</v>
      </c>
      <c r="CB184" s="4">
        <f>SUMIFS(Purchase!$F:$F,Purchase!$A:$A,Waterfall!$A184,Purchase!$D:$D,Waterfall!$C184,Purchase!$C:$C,Waterfall!CB$1)</f>
        <v>0</v>
      </c>
      <c r="CC184" s="4">
        <f>SUMIFS(Purchase!$F:$F,Purchase!$A:$A,Waterfall!$A184,Purchase!$D:$D,Waterfall!$C184,Purchase!$C:$C,Waterfall!CC$1)</f>
        <v>0</v>
      </c>
      <c r="CD184" s="4">
        <f>SUMIFS(Purchase!$F:$F,Purchase!$A:$A,Waterfall!$A184,Purchase!$D:$D,Waterfall!$C184,Purchase!$C:$C,Waterfall!CD$1)</f>
        <v>0</v>
      </c>
      <c r="CE184" s="4">
        <f>SUMIFS(Purchase!$F:$F,Purchase!$A:$A,Waterfall!$A184,Purchase!$D:$D,Waterfall!$C184,Purchase!$C:$C,Waterfall!CE$1)</f>
        <v>0</v>
      </c>
      <c r="CF184" s="4">
        <f>SUMIFS(Purchase!$F:$F,Purchase!$A:$A,Waterfall!$A184,Purchase!$D:$D,Waterfall!$C184,Purchase!$C:$C,Waterfall!CF$1)</f>
        <v>0</v>
      </c>
      <c r="CG184" s="4">
        <f>SUMIFS(Purchase!$F:$F,Purchase!$A:$A,Waterfall!$A184,Purchase!$D:$D,Waterfall!$C184,Purchase!$C:$C,Waterfall!CG$1)</f>
        <v>0</v>
      </c>
      <c r="CH184" s="4">
        <f>SUMIFS(Purchase!$F:$F,Purchase!$A:$A,Waterfall!$A184,Purchase!$D:$D,Waterfall!$C184,Purchase!$C:$C,Waterfall!CH$1)</f>
        <v>0</v>
      </c>
      <c r="CI184" s="4">
        <f>SUMIFS(Purchase!$F:$F,Purchase!$A:$A,Waterfall!$A184,Purchase!$D:$D,Waterfall!$C184,Purchase!$C:$C,Waterfall!CI$1)</f>
        <v>0</v>
      </c>
      <c r="CJ184" s="4">
        <f>SUMIFS(Purchase!$F:$F,Purchase!$A:$A,Waterfall!$A184,Purchase!$D:$D,Waterfall!$C184,Purchase!$C:$C,Waterfall!CJ$1)</f>
        <v>0</v>
      </c>
      <c r="CK184" s="4">
        <f>SUMIFS(Purchase!$F:$F,Purchase!$A:$A,Waterfall!$A184,Purchase!$D:$D,Waterfall!$C184,Purchase!$C:$C,Waterfall!CK$1)</f>
        <v>0</v>
      </c>
      <c r="CL184" s="4">
        <f>SUMIFS(Purchase!$F:$F,Purchase!$A:$A,Waterfall!$A184,Purchase!$D:$D,Waterfall!$C184,Purchase!$C:$C,Waterfall!CL$1)</f>
        <v>0</v>
      </c>
      <c r="CM184" s="4">
        <f>SUMIFS(Purchase!$F:$F,Purchase!$A:$A,Waterfall!$A184,Purchase!$D:$D,Waterfall!$C184,Purchase!$C:$C,Waterfall!CM$1)</f>
        <v>0</v>
      </c>
      <c r="CN184" s="4">
        <f>SUMIFS(Purchase!$F:$F,Purchase!$A:$A,Waterfall!$A184,Purchase!$D:$D,Waterfall!$C184,Purchase!$C:$C,Waterfall!CN$1)</f>
        <v>0</v>
      </c>
      <c r="CO184" s="4">
        <f>SUMIFS(Purchase!$F:$F,Purchase!$A:$A,Waterfall!$A184,Purchase!$D:$D,Waterfall!$C184,Purchase!$C:$C,Waterfall!CO$1)</f>
        <v>0</v>
      </c>
      <c r="CP184" s="4">
        <f>SUMIFS(Purchase!$F:$F,Purchase!$A:$A,Waterfall!$A184,Purchase!$D:$D,Waterfall!$C184,Purchase!$C:$C,Waterfall!CP$1)</f>
        <v>0</v>
      </c>
      <c r="CQ184" s="4">
        <f>SUMIFS(Purchase!$F:$F,Purchase!$A:$A,Waterfall!$A184,Purchase!$D:$D,Waterfall!$C184,Purchase!$C:$C,Waterfall!CQ$1)</f>
        <v>0</v>
      </c>
      <c r="CR184" s="4">
        <f>SUMIFS(Purchase!$F:$F,Purchase!$A:$A,Waterfall!$A184,Purchase!$D:$D,Waterfall!$C184,Purchase!$C:$C,Waterfall!CR$1)</f>
        <v>0</v>
      </c>
      <c r="CS184" s="4">
        <f>SUMIFS(Purchase!$F:$F,Purchase!$A:$A,Waterfall!$A184,Purchase!$D:$D,Waterfall!$C184,Purchase!$C:$C,Waterfall!CS$1)</f>
        <v>0</v>
      </c>
      <c r="CT184" s="4">
        <f>SUMIFS(Purchase!$F:$F,Purchase!$A:$A,Waterfall!$A184,Purchase!$D:$D,Waterfall!$C184,Purchase!$C:$C,Waterfall!CT$1)</f>
        <v>0</v>
      </c>
      <c r="CU184" s="4">
        <f>SUMIFS(Purchase!$F:$F,Purchase!$A:$A,Waterfall!$A184,Purchase!$D:$D,Waterfall!$C184,Purchase!$C:$C,Waterfall!CU$1)</f>
        <v>0</v>
      </c>
      <c r="CV184" s="4">
        <f>SUMIFS(Purchase!$F:$F,Purchase!$A:$A,Waterfall!$A184,Purchase!$D:$D,Waterfall!$C184,Purchase!$C:$C,Waterfall!CV$1)</f>
        <v>0</v>
      </c>
      <c r="CW184" s="4">
        <f>SUMIFS(Purchase!$F:$F,Purchase!$A:$A,Waterfall!$A184,Purchase!$D:$D,Waterfall!$C184,Purchase!$C:$C,Waterfall!CW$1)</f>
        <v>0</v>
      </c>
      <c r="CX184" s="4">
        <f>SUMIFS(Purchase!$F:$F,Purchase!$A:$A,Waterfall!$A184,Purchase!$D:$D,Waterfall!$C184,Purchase!$C:$C,Waterfall!CX$1)</f>
        <v>0</v>
      </c>
      <c r="CY184" s="4">
        <f>SUMIFS(Purchase!$F:$F,Purchase!$A:$A,Waterfall!$A184,Purchase!$D:$D,Waterfall!$C184,Purchase!$C:$C,Waterfall!CY$1)</f>
        <v>0</v>
      </c>
      <c r="CZ184" s="4">
        <f>SUMIFS(Purchase!$F:$F,Purchase!$A:$A,Waterfall!$A184,Purchase!$D:$D,Waterfall!$C184,Purchase!$C:$C,Waterfall!CZ$1)</f>
        <v>0</v>
      </c>
      <c r="DA184" s="4">
        <f>SUMIFS(Purchase!$F:$F,Purchase!$A:$A,Waterfall!$A184,Purchase!$D:$D,Waterfall!$C184,Purchase!$C:$C,Waterfall!DA$1)</f>
        <v>0</v>
      </c>
      <c r="DB184" s="4">
        <f>SUMIFS(Purchase!$F:$F,Purchase!$A:$A,Waterfall!$A184,Purchase!$D:$D,Waterfall!$C184,Purchase!$C:$C,Waterfall!DB$1)</f>
        <v>0</v>
      </c>
      <c r="DC184" s="4">
        <f>SUMIFS(Purchase!$F:$F,Purchase!$A:$A,Waterfall!$A184,Purchase!$D:$D,Waterfall!$C184,Purchase!$C:$C,Waterfall!DC$1)</f>
        <v>0</v>
      </c>
      <c r="DD184" s="4">
        <f>SUMIFS(Purchase!$F:$F,Purchase!$A:$A,Waterfall!$A184,Purchase!$D:$D,Waterfall!$C184,Purchase!$C:$C,Waterfall!DD$1)</f>
        <v>0</v>
      </c>
      <c r="DE184" s="4">
        <f>SUMIFS(Purchase!$F:$F,Purchase!$A:$A,Waterfall!$A184,Purchase!$D:$D,Waterfall!$C184,Purchase!$C:$C,Waterfall!DE$1)</f>
        <v>0</v>
      </c>
      <c r="DF184" s="4">
        <f>SUMIFS(Purchase!$F:$F,Purchase!$A:$A,Waterfall!$A184,Purchase!$D:$D,Waterfall!$C184,Purchase!$C:$C,Waterfall!DF$1)</f>
        <v>0</v>
      </c>
      <c r="DG184" s="4">
        <f>SUMIFS(Purchase!$F:$F,Purchase!$A:$A,Waterfall!$A184,Purchase!$D:$D,Waterfall!$C184,Purchase!$C:$C,Waterfall!DG$1)</f>
        <v>0</v>
      </c>
      <c r="DH184" s="4">
        <f>SUMIFS(Purchase!$F:$F,Purchase!$A:$A,Waterfall!$A184,Purchase!$D:$D,Waterfall!$C184,Purchase!$C:$C,Waterfall!DH$1)</f>
        <v>0</v>
      </c>
      <c r="DI184" s="4">
        <f>SUMIFS(Purchase!$F:$F,Purchase!$A:$A,Waterfall!$A184,Purchase!$D:$D,Waterfall!$C184,Purchase!$C:$C,Waterfall!DI$1)</f>
        <v>0</v>
      </c>
      <c r="DJ184" s="4">
        <f>SUMIFS(Purchase!$F:$F,Purchase!$A:$A,Waterfall!$A184,Purchase!$D:$D,Waterfall!$C184,Purchase!$C:$C,Waterfall!DJ$1)</f>
        <v>0</v>
      </c>
      <c r="DK184" s="4">
        <f>SUMIFS(Purchase!$F:$F,Purchase!$A:$A,Waterfall!$A184,Purchase!$D:$D,Waterfall!$C184,Purchase!$C:$C,Waterfall!DK$1)</f>
        <v>0</v>
      </c>
      <c r="DL184" s="4">
        <f>SUMIFS(Purchase!$F:$F,Purchase!$A:$A,Waterfall!$A184,Purchase!$D:$D,Waterfall!$C184,Purchase!$C:$C,Waterfall!DL$1)</f>
        <v>0</v>
      </c>
      <c r="DM184" s="4">
        <f>SUMIFS(Purchase!$F:$F,Purchase!$A:$A,Waterfall!$A184,Purchase!$D:$D,Waterfall!$C184,Purchase!$C:$C,Waterfall!DM$1)</f>
        <v>0</v>
      </c>
      <c r="DN184" s="4">
        <f>SUMIFS(Purchase!$F:$F,Purchase!$A:$A,Waterfall!$A184,Purchase!$D:$D,Waterfall!$C184,Purchase!$C:$C,Waterfall!DN$1)</f>
        <v>0</v>
      </c>
      <c r="DO184" s="4">
        <f>SUMIFS(Purchase!$F:$F,Purchase!$A:$A,Waterfall!$A184,Purchase!$D:$D,Waterfall!$C184,Purchase!$C:$C,Waterfall!DO$1)</f>
        <v>0</v>
      </c>
      <c r="DP184" s="4">
        <f>SUMIFS(Purchase!$F:$F,Purchase!$A:$A,Waterfall!$A184,Purchase!$D:$D,Waterfall!$C184,Purchase!$C:$C,Waterfall!DP$1)</f>
        <v>0</v>
      </c>
      <c r="DQ184" s="4">
        <f>SUMIFS(Purchase!$F:$F,Purchase!$A:$A,Waterfall!$A184,Purchase!$D:$D,Waterfall!$C184,Purchase!$C:$C,Waterfall!DQ$1)</f>
        <v>0</v>
      </c>
      <c r="DR184" s="4">
        <f>SUMIFS(Purchase!$F:$F,Purchase!$A:$A,Waterfall!$A184,Purchase!$D:$D,Waterfall!$C184,Purchase!$C:$C,Waterfall!DR$1)</f>
        <v>0</v>
      </c>
      <c r="DS184" s="4">
        <f>SUMIFS(Purchase!$F:$F,Purchase!$A:$A,Waterfall!$A184,Purchase!$D:$D,Waterfall!$C184,Purchase!$C:$C,Waterfall!DS$1)</f>
        <v>0</v>
      </c>
      <c r="DT184" s="4">
        <f>SUMIFS(Purchase!$F:$F,Purchase!$A:$A,Waterfall!$A184,Purchase!$D:$D,Waterfall!$C184,Purchase!$C:$C,Waterfall!DT$1)</f>
        <v>0</v>
      </c>
      <c r="DU184" s="4">
        <f>SUMIFS(Purchase!$F:$F,Purchase!$A:$A,Waterfall!$A184,Purchase!$D:$D,Waterfall!$C184,Purchase!$C:$C,Waterfall!DU$1)</f>
        <v>0</v>
      </c>
      <c r="DV184" s="4">
        <f>SUMIFS(Purchase!$F:$F,Purchase!$A:$A,Waterfall!$A184,Purchase!$D:$D,Waterfall!$C184,Purchase!$C:$C,Waterfall!DV$1)</f>
        <v>0</v>
      </c>
      <c r="DW184" s="4">
        <f>SUMIFS(Purchase!$F:$F,Purchase!$A:$A,Waterfall!$A184,Purchase!$D:$D,Waterfall!$C184,Purchase!$C:$C,Waterfall!DW$1)</f>
        <v>0</v>
      </c>
      <c r="DX184" s="4">
        <f>SUMIFS(Purchase!$F:$F,Purchase!$A:$A,Waterfall!$A184,Purchase!$D:$D,Waterfall!$C184,Purchase!$C:$C,Waterfall!DX$1)</f>
        <v>0</v>
      </c>
      <c r="DY184" s="4">
        <f>SUMIFS(Purchase!$F:$F,Purchase!$A:$A,Waterfall!$A184,Purchase!$D:$D,Waterfall!$C184,Purchase!$C:$C,Waterfall!DY$1)</f>
        <v>0</v>
      </c>
      <c r="DZ184" s="4">
        <f>SUMIFS(Purchase!$F:$F,Purchase!$A:$A,Waterfall!$A184,Purchase!$D:$D,Waterfall!$C184,Purchase!$C:$C,Waterfall!DZ$1)</f>
        <v>0</v>
      </c>
      <c r="EA184" s="4">
        <f>SUMIFS(Purchase!$F:$F,Purchase!$A:$A,Waterfall!$A184,Purchase!$D:$D,Waterfall!$C184,Purchase!$C:$C,Waterfall!EA$1)</f>
        <v>0</v>
      </c>
      <c r="EB184" s="4">
        <f>SUMIFS(Purchase!$F:$F,Purchase!$A:$A,Waterfall!$A184,Purchase!$D:$D,Waterfall!$C184,Purchase!$C:$C,Waterfall!EB$1)</f>
        <v>0</v>
      </c>
      <c r="EC184" s="4">
        <f>SUMIFS(Purchase!$F:$F,Purchase!$A:$A,Waterfall!$A184,Purchase!$D:$D,Waterfall!$C184,Purchase!$C:$C,Waterfall!EC$1)</f>
        <v>0</v>
      </c>
      <c r="ED184" s="4">
        <f>SUMIFS(Purchase!$F:$F,Purchase!$A:$A,Waterfall!$A184,Purchase!$D:$D,Waterfall!$C184,Purchase!$C:$C,Waterfall!ED$1)</f>
        <v>0</v>
      </c>
      <c r="EE184" s="4">
        <f>SUMIFS(Purchase!$F:$F,Purchase!$A:$A,Waterfall!$A184,Purchase!$D:$D,Waterfall!$C184,Purchase!$C:$C,Waterfall!EE$1)</f>
        <v>0</v>
      </c>
      <c r="EF184" s="4">
        <f>SUMIFS(Purchase!$F:$F,Purchase!$A:$A,Waterfall!$A184,Purchase!$D:$D,Waterfall!$C184,Purchase!$C:$C,Waterfall!EF$1)</f>
        <v>0</v>
      </c>
      <c r="EG184" s="4">
        <f>SUMIFS(Purchase!$F:$F,Purchase!$A:$A,Waterfall!$A184,Purchase!$D:$D,Waterfall!$C184,Purchase!$C:$C,Waterfall!EG$1)</f>
        <v>0</v>
      </c>
      <c r="EH184" s="4">
        <f>SUMIFS(Purchase!$F:$F,Purchase!$A:$A,Waterfall!$A184,Purchase!$D:$D,Waterfall!$C184,Purchase!$C:$C,Waterfall!EH$1)</f>
        <v>0</v>
      </c>
      <c r="EI184" s="4">
        <f>SUMIFS(Purchase!$F:$F,Purchase!$A:$A,Waterfall!$A184,Purchase!$D:$D,Waterfall!$C184,Purchase!$C:$C,Waterfall!EI$1)</f>
        <v>0</v>
      </c>
      <c r="EJ184" s="4">
        <f>SUMIFS(Purchase!$F:$F,Purchase!$A:$A,Waterfall!$A184,Purchase!$D:$D,Waterfall!$C184,Purchase!$C:$C,Waterfall!EJ$1)</f>
        <v>0</v>
      </c>
      <c r="EK184" s="4">
        <f>SUMIFS(Purchase!$F:$F,Purchase!$A:$A,Waterfall!$A184,Purchase!$D:$D,Waterfall!$C184,Purchase!$C:$C,Waterfall!EK$1)</f>
        <v>0</v>
      </c>
      <c r="EL184" s="4">
        <f>SUMIFS(Purchase!$F:$F,Purchase!$A:$A,Waterfall!$A184,Purchase!$D:$D,Waterfall!$C184,Purchase!$C:$C,Waterfall!EL$1)</f>
        <v>0</v>
      </c>
      <c r="EM184" s="4">
        <f>SUMIFS(Purchase!$F:$F,Purchase!$A:$A,Waterfall!$A184,Purchase!$D:$D,Waterfall!$C184,Purchase!$C:$C,Waterfall!EM$1)</f>
        <v>0</v>
      </c>
      <c r="EN184" s="4">
        <f>SUMIFS(Purchase!$F:$F,Purchase!$A:$A,Waterfall!$A184,Purchase!$D:$D,Waterfall!$C184,Purchase!$C:$C,Waterfall!EN$1)</f>
        <v>0</v>
      </c>
      <c r="EO184" s="4">
        <f>SUMIFS(Purchase!$F:$F,Purchase!$A:$A,Waterfall!$A184,Purchase!$D:$D,Waterfall!$C184,Purchase!$C:$C,Waterfall!EO$1)</f>
        <v>0</v>
      </c>
      <c r="EP184" s="4">
        <f>SUMIFS(Purchase!$F:$F,Purchase!$A:$A,Waterfall!$A184,Purchase!$D:$D,Waterfall!$C184,Purchase!$C:$C,Waterfall!EP$1)</f>
        <v>0</v>
      </c>
      <c r="EQ184" s="4">
        <f>SUMIFS(Purchase!$F:$F,Purchase!$A:$A,Waterfall!$A184,Purchase!$D:$D,Waterfall!$C184,Purchase!$C:$C,Waterfall!EQ$1)</f>
        <v>0</v>
      </c>
      <c r="ER184" s="4">
        <f>SUMIFS(Purchase!$F:$F,Purchase!$A:$A,Waterfall!$A184,Purchase!$D:$D,Waterfall!$C184,Purchase!$C:$C,Waterfall!ER$1)</f>
        <v>0</v>
      </c>
      <c r="ES184" s="4">
        <f>SUMIFS(Purchase!$F:$F,Purchase!$A:$A,Waterfall!$A184,Purchase!$D:$D,Waterfall!$C184,Purchase!$C:$C,Waterfall!ES$1)</f>
        <v>0</v>
      </c>
      <c r="ET184" s="4">
        <f>SUMIFS(Purchase!$F:$F,Purchase!$A:$A,Waterfall!$A184,Purchase!$D:$D,Waterfall!$C184,Purchase!$C:$C,Waterfall!ET$1)</f>
        <v>0</v>
      </c>
      <c r="EU184" s="4">
        <f>SUMIFS(Purchase!$F:$F,Purchase!$A:$A,Waterfall!$A184,Purchase!$D:$D,Waterfall!$C184,Purchase!$C:$C,Waterfall!EU$1)</f>
        <v>0</v>
      </c>
      <c r="EV184" s="4">
        <f>SUMIFS(Purchase!$F:$F,Purchase!$A:$A,Waterfall!$A184,Purchase!$D:$D,Waterfall!$C184,Purchase!$C:$C,Waterfall!EV$1)</f>
        <v>0</v>
      </c>
      <c r="EW184" s="4">
        <f>SUMIFS(Purchase!$F:$F,Purchase!$A:$A,Waterfall!$A184,Purchase!$D:$D,Waterfall!$C184,Purchase!$C:$C,Waterfall!EW$1)</f>
        <v>0</v>
      </c>
      <c r="EX184" s="4">
        <f>SUMIFS(Purchase!$F:$F,Purchase!$A:$A,Waterfall!$A184,Purchase!$D:$D,Waterfall!$C184,Purchase!$C:$C,Waterfall!EX$1)</f>
        <v>0</v>
      </c>
      <c r="EY184" s="4">
        <f>SUMIFS(Purchase!$F:$F,Purchase!$A:$A,Waterfall!$A184,Purchase!$D:$D,Waterfall!$C184,Purchase!$C:$C,Waterfall!EY$1)</f>
        <v>0</v>
      </c>
      <c r="EZ184" s="4">
        <f>SUMIFS(Purchase!$F:$F,Purchase!$A:$A,Waterfall!$A184,Purchase!$D:$D,Waterfall!$C184,Purchase!$C:$C,Waterfall!EZ$1)</f>
        <v>0</v>
      </c>
      <c r="FA184" s="4">
        <f>SUMIFS(Purchase!$F:$F,Purchase!$A:$A,Waterfall!$A184,Purchase!$D:$D,Waterfall!$C184,Purchase!$C:$C,Waterfall!FA$1)</f>
        <v>0</v>
      </c>
      <c r="FB184" s="4">
        <f>SUMIFS(Purchase!$F:$F,Purchase!$A:$A,Waterfall!$A184,Purchase!$D:$D,Waterfall!$C184,Purchase!$C:$C,Waterfall!FB$1)</f>
        <v>0</v>
      </c>
      <c r="FC184" s="4">
        <f>SUMIFS(Purchase!$F:$F,Purchase!$A:$A,Waterfall!$A184,Purchase!$D:$D,Waterfall!$C184,Purchase!$C:$C,Waterfall!FC$1)</f>
        <v>0</v>
      </c>
      <c r="FD184" s="4">
        <f>SUMIFS(Purchase!$F:$F,Purchase!$A:$A,Waterfall!$A184,Purchase!$D:$D,Waterfall!$C184,Purchase!$C:$C,Waterfall!FD$1)</f>
        <v>0</v>
      </c>
      <c r="FE184" s="4">
        <f>SUMIFS(Purchase!$F:$F,Purchase!$A:$A,Waterfall!$A184,Purchase!$D:$D,Waterfall!$C184,Purchase!$C:$C,Waterfall!FE$1)</f>
        <v>0</v>
      </c>
      <c r="FF184" s="4">
        <f>SUMIFS(Purchase!$F:$F,Purchase!$A:$A,Waterfall!$A184,Purchase!$D:$D,Waterfall!$C184,Purchase!$C:$C,Waterfall!FF$1)</f>
        <v>0</v>
      </c>
      <c r="FG184" s="4">
        <f>SUMIFS(Purchase!$F:$F,Purchase!$A:$A,Waterfall!$A184,Purchase!$D:$D,Waterfall!$C184,Purchase!$C:$C,Waterfall!FG$1)</f>
        <v>0</v>
      </c>
      <c r="FH184" s="4">
        <f>SUMIFS(Purchase!$F:$F,Purchase!$A:$A,Waterfall!$A184,Purchase!$D:$D,Waterfall!$C184,Purchase!$C:$C,Waterfall!FH$1)</f>
        <v>0</v>
      </c>
      <c r="FI184" s="4">
        <f>SUMIFS(Purchase!$F:$F,Purchase!$A:$A,Waterfall!$A184,Purchase!$D:$D,Waterfall!$C184,Purchase!$C:$C,Waterfall!FI$1)</f>
        <v>0</v>
      </c>
      <c r="FJ184" s="4">
        <f>SUMIFS(Purchase!$F:$F,Purchase!$A:$A,Waterfall!$A184,Purchase!$D:$D,Waterfall!$C184,Purchase!$C:$C,Waterfall!FJ$1)</f>
        <v>0</v>
      </c>
      <c r="FK184" s="4">
        <f>SUMIFS(Purchase!$F:$F,Purchase!$A:$A,Waterfall!$A184,Purchase!$D:$D,Waterfall!$C184,Purchase!$C:$C,Waterfall!FK$1)</f>
        <v>0</v>
      </c>
      <c r="FL184" s="4">
        <f>SUMIFS(Purchase!$F:$F,Purchase!$A:$A,Waterfall!$A184,Purchase!$D:$D,Waterfall!$C184,Purchase!$C:$C,Waterfall!FL$1)</f>
        <v>0</v>
      </c>
      <c r="FM184" s="4">
        <f>SUMIFS(Purchase!$F:$F,Purchase!$A:$A,Waterfall!$A184,Purchase!$D:$D,Waterfall!$C184,Purchase!$C:$C,Waterfall!FM$1)</f>
        <v>0</v>
      </c>
      <c r="FN184" s="4">
        <f>SUMIFS(Purchase!$F:$F,Purchase!$A:$A,Waterfall!$A184,Purchase!$D:$D,Waterfall!$C184,Purchase!$C:$C,Waterfall!FN$1)</f>
        <v>0</v>
      </c>
      <c r="FO184" s="4">
        <f>SUMIFS(Purchase!$F:$F,Purchase!$A:$A,Waterfall!$A184,Purchase!$D:$D,Waterfall!$C184,Purchase!$C:$C,Waterfall!FO$1)</f>
        <v>0</v>
      </c>
      <c r="FP184" s="4">
        <f>SUMIFS(Purchase!$F:$F,Purchase!$A:$A,Waterfall!$A184,Purchase!$D:$D,Waterfall!$C184,Purchase!$C:$C,Waterfall!FP$1)</f>
        <v>0</v>
      </c>
      <c r="FQ184" s="4">
        <f>SUMIFS(Purchase!$F:$F,Purchase!$A:$A,Waterfall!$A184,Purchase!$D:$D,Waterfall!$C184,Purchase!$C:$C,Waterfall!FQ$1)</f>
        <v>0</v>
      </c>
      <c r="FR184" s="4">
        <f>SUMIFS(Purchase!$F:$F,Purchase!$A:$A,Waterfall!$A184,Purchase!$D:$D,Waterfall!$C184,Purchase!$C:$C,Waterfall!FR$1)</f>
        <v>0</v>
      </c>
      <c r="FS184" s="4">
        <f>SUMIFS(Purchase!$F:$F,Purchase!$A:$A,Waterfall!$A184,Purchase!$D:$D,Waterfall!$C184,Purchase!$C:$C,Waterfall!FS$1)</f>
        <v>0</v>
      </c>
      <c r="FT184" s="4">
        <f>SUMIFS(Purchase!$F:$F,Purchase!$A:$A,Waterfall!$A184,Purchase!$D:$D,Waterfall!$C184,Purchase!$C:$C,Waterfall!FT$1)</f>
        <v>0</v>
      </c>
      <c r="FU184" s="4">
        <f>SUMIFS(Purchase!$F:$F,Purchase!$A:$A,Waterfall!$A184,Purchase!$D:$D,Waterfall!$C184,Purchase!$C:$C,Waterfall!FU$1)</f>
        <v>0</v>
      </c>
      <c r="FV184" s="4">
        <f>SUMIFS(Purchase!$F:$F,Purchase!$A:$A,Waterfall!$A184,Purchase!$D:$D,Waterfall!$C184,Purchase!$C:$C,Waterfall!FV$1)</f>
        <v>0</v>
      </c>
      <c r="FW184" s="4">
        <f>SUMIFS(Purchase!$F:$F,Purchase!$A:$A,Waterfall!$A184,Purchase!$D:$D,Waterfall!$C184,Purchase!$C:$C,Waterfall!FW$1)</f>
        <v>0</v>
      </c>
      <c r="FX184" s="4">
        <f>SUMIFS(Purchase!$F:$F,Purchase!$A:$A,Waterfall!$A184,Purchase!$D:$D,Waterfall!$C184,Purchase!$C:$C,Waterfall!FX$1)</f>
        <v>0</v>
      </c>
      <c r="FY184" s="4">
        <f>SUMIFS(Purchase!$F:$F,Purchase!$A:$A,Waterfall!$A184,Purchase!$D:$D,Waterfall!$C184,Purchase!$C:$C,Waterfall!FY$1)</f>
        <v>0</v>
      </c>
      <c r="FZ184" s="4">
        <f>SUMIFS(Purchase!$F:$F,Purchase!$A:$A,Waterfall!$A184,Purchase!$D:$D,Waterfall!$C184,Purchase!$C:$C,Waterfall!FZ$1)</f>
        <v>0</v>
      </c>
      <c r="GA184" s="4">
        <f>SUMIFS(Purchase!$F:$F,Purchase!$A:$A,Waterfall!$A184,Purchase!$D:$D,Waterfall!$C184,Purchase!$C:$C,Waterfall!GA$1)</f>
        <v>0</v>
      </c>
      <c r="GB184" s="4">
        <f>SUMIFS(Purchase!$F:$F,Purchase!$A:$A,Waterfall!$A184,Purchase!$D:$D,Waterfall!$C184,Purchase!$C:$C,Waterfall!GB$1)</f>
        <v>0</v>
      </c>
      <c r="GC184" s="4">
        <f>SUMIFS(Purchase!$F:$F,Purchase!$A:$A,Waterfall!$A184,Purchase!$D:$D,Waterfall!$C184,Purchase!$C:$C,Waterfall!GC$1)</f>
        <v>0</v>
      </c>
      <c r="GD184" s="4">
        <f>SUMIFS(Purchase!$F:$F,Purchase!$A:$A,Waterfall!$A184,Purchase!$D:$D,Waterfall!$C184,Purchase!$C:$C,Waterfall!GD$1)</f>
        <v>0</v>
      </c>
      <c r="GE184" s="4">
        <f>SUMIFS(Purchase!$F:$F,Purchase!$A:$A,Waterfall!$A184,Purchase!$D:$D,Waterfall!$C184,Purchase!$C:$C,Waterfall!GE$1)</f>
        <v>0</v>
      </c>
      <c r="GF184" s="4">
        <f>SUMIFS(Purchase!$F:$F,Purchase!$A:$A,Waterfall!$A184,Purchase!$D:$D,Waterfall!$C184,Purchase!$C:$C,Waterfall!GF$1)</f>
        <v>0</v>
      </c>
      <c r="GG184" s="4">
        <f>SUMIFS(Purchase!$F:$F,Purchase!$A:$A,Waterfall!$A184,Purchase!$D:$D,Waterfall!$C184,Purchase!$C:$C,Waterfall!GG$1)</f>
        <v>0</v>
      </c>
      <c r="GH184" s="4">
        <f>SUMIFS(Purchase!$F:$F,Purchase!$A:$A,Waterfall!$A184,Purchase!$D:$D,Waterfall!$C184,Purchase!$C:$C,Waterfall!GH$1)</f>
        <v>0</v>
      </c>
      <c r="GI184" s="4">
        <f>SUMIFS(Purchase!$F:$F,Purchase!$A:$A,Waterfall!$A184,Purchase!$D:$D,Waterfall!$C184,Purchase!$C:$C,Waterfall!GI$1)</f>
        <v>0</v>
      </c>
    </row>
    <row r="185" spans="1:191" x14ac:dyDescent="0.35">
      <c r="A185" s="8">
        <f t="shared" si="5"/>
        <v>1</v>
      </c>
      <c r="B185" s="2" t="str">
        <f>VLOOKUP($A185,Centers!$B$1:$C$120,2,)</f>
        <v>GATE</v>
      </c>
      <c r="C185" s="3">
        <v>45062</v>
      </c>
      <c r="D185" s="4">
        <f>IF($A185=1,SUM(SUMIFS(Indent!$E:$E,Indent!$C:$C,Waterfall!$C185,Indent!$A:$A,Centers!$A$2),SUMIFS(Indent!$E:$E,Indent!$C:$C,Waterfall!$C185,Indent!$A:$A,Centers!$A$3),SUMIFS(Indent!$E:$E,Indent!$C:$C,Waterfall!$C185,Indent!$A:$A,Centers!$A$4),SUMIFS(Indent!$E:$E,Indent!$C:$C,Waterfall!$C185,Indent!$A:$A,Centers!$A$5),SUMIFS(Indent!$E:$E,Indent!$C:$C,Waterfall!$C185,Indent!$A:$A,Centers!$A$6),SUMIFS(Indent!$E:$E,Indent!$C:$C,Waterfall!$C185,Indent!$A:$A,Centers!$A$7),SUMIFS(Indent!$E:$E,Indent!$C:$C,Waterfall!$C185,Indent!$A:$A,Centers!$A$8)),SUMIFS(Indent!$E:$E,Indent!$C:$C,Waterfall!$C185,Indent!$A:$A,$A185))</f>
        <v>0</v>
      </c>
      <c r="E185" s="4">
        <f>SUMIFS(Purchase!$F:$F,Purchase!$A:$A,Waterfall!$A185,Purchase!$D:$D,Waterfall!$C185,Purchase!$C:$C,Waterfall!E$1)</f>
        <v>0</v>
      </c>
      <c r="F185" s="4">
        <f>SUMIFS(Purchase!$F:$F,Purchase!$A:$A,Waterfall!$A185,Purchase!$D:$D,Waterfall!$C185,Purchase!$C:$C,Waterfall!F$1)</f>
        <v>0</v>
      </c>
      <c r="G185" s="4">
        <f>SUMIFS(Purchase!$F:$F,Purchase!$A:$A,Waterfall!$A185,Purchase!$D:$D,Waterfall!$C185,Purchase!$C:$C,Waterfall!G$1)</f>
        <v>0</v>
      </c>
      <c r="H185" s="4">
        <f>SUMIFS(Purchase!$F:$F,Purchase!$A:$A,Waterfall!$A185,Purchase!$D:$D,Waterfall!$C185,Purchase!$C:$C,Waterfall!H$1)</f>
        <v>0</v>
      </c>
      <c r="I185" s="4">
        <f>SUMIFS(Purchase!$F:$F,Purchase!$A:$A,Waterfall!$A185,Purchase!$D:$D,Waterfall!$C185,Purchase!$C:$C,Waterfall!I$1)</f>
        <v>0</v>
      </c>
      <c r="J185" s="4">
        <f>SUMIFS(Purchase!$F:$F,Purchase!$A:$A,Waterfall!$A185,Purchase!$D:$D,Waterfall!$C185,Purchase!$C:$C,Waterfall!J$1)</f>
        <v>0</v>
      </c>
      <c r="K185" s="4">
        <f>SUMIFS(Purchase!$F:$F,Purchase!$A:$A,Waterfall!$A185,Purchase!$D:$D,Waterfall!$C185,Purchase!$C:$C,Waterfall!K$1)</f>
        <v>0</v>
      </c>
      <c r="L185" s="4">
        <f>SUMIFS(Purchase!$F:$F,Purchase!$A:$A,Waterfall!$A185,Purchase!$D:$D,Waterfall!$C185,Purchase!$C:$C,Waterfall!L$1)</f>
        <v>0</v>
      </c>
      <c r="M185" s="4">
        <f>SUMIFS(Purchase!$F:$F,Purchase!$A:$A,Waterfall!$A185,Purchase!$D:$D,Waterfall!$C185,Purchase!$C:$C,Waterfall!M$1)</f>
        <v>0</v>
      </c>
      <c r="N185" s="4">
        <f>SUMIFS(Purchase!$F:$F,Purchase!$A:$A,Waterfall!$A185,Purchase!$D:$D,Waterfall!$C185,Purchase!$C:$C,Waterfall!N$1)</f>
        <v>0</v>
      </c>
      <c r="O185" s="4">
        <f>SUMIFS(Purchase!$F:$F,Purchase!$A:$A,Waterfall!$A185,Purchase!$D:$D,Waterfall!$C185,Purchase!$C:$C,Waterfall!O$1)</f>
        <v>0</v>
      </c>
      <c r="P185" s="4">
        <f>SUMIFS(Purchase!$F:$F,Purchase!$A:$A,Waterfall!$A185,Purchase!$D:$D,Waterfall!$C185,Purchase!$C:$C,Waterfall!P$1)</f>
        <v>0</v>
      </c>
      <c r="Q185" s="4">
        <f>SUMIFS(Purchase!$F:$F,Purchase!$A:$A,Waterfall!$A185,Purchase!$D:$D,Waterfall!$C185,Purchase!$C:$C,Waterfall!Q$1)</f>
        <v>0</v>
      </c>
      <c r="R185" s="4">
        <f>SUMIFS(Purchase!$F:$F,Purchase!$A:$A,Waterfall!$A185,Purchase!$D:$D,Waterfall!$C185,Purchase!$C:$C,Waterfall!R$1)</f>
        <v>0</v>
      </c>
      <c r="S185" s="4">
        <f>SUMIFS(Purchase!$F:$F,Purchase!$A:$A,Waterfall!$A185,Purchase!$D:$D,Waterfall!$C185,Purchase!$C:$C,Waterfall!S$1)</f>
        <v>0</v>
      </c>
      <c r="T185" s="4">
        <f>SUMIFS(Purchase!$F:$F,Purchase!$A:$A,Waterfall!$A185,Purchase!$D:$D,Waterfall!$C185,Purchase!$C:$C,Waterfall!T$1)</f>
        <v>0</v>
      </c>
      <c r="U185" s="4">
        <f>SUMIFS(Purchase!$F:$F,Purchase!$A:$A,Waterfall!$A185,Purchase!$D:$D,Waterfall!$C185,Purchase!$C:$C,Waterfall!U$1)</f>
        <v>0</v>
      </c>
      <c r="V185" s="4">
        <f>SUMIFS(Purchase!$F:$F,Purchase!$A:$A,Waterfall!$A185,Purchase!$D:$D,Waterfall!$C185,Purchase!$C:$C,Waterfall!V$1)</f>
        <v>0</v>
      </c>
      <c r="W185" s="4">
        <f>SUMIFS(Purchase!$F:$F,Purchase!$A:$A,Waterfall!$A185,Purchase!$D:$D,Waterfall!$C185,Purchase!$C:$C,Waterfall!W$1)</f>
        <v>0</v>
      </c>
      <c r="X185" s="4">
        <f>SUMIFS(Purchase!$F:$F,Purchase!$A:$A,Waterfall!$A185,Purchase!$D:$D,Waterfall!$C185,Purchase!$C:$C,Waterfall!X$1)</f>
        <v>0</v>
      </c>
      <c r="Y185" s="4">
        <f>SUMIFS(Purchase!$F:$F,Purchase!$A:$A,Waterfall!$A185,Purchase!$D:$D,Waterfall!$C185,Purchase!$C:$C,Waterfall!Y$1)</f>
        <v>0</v>
      </c>
      <c r="Z185" s="4">
        <f>SUMIFS(Purchase!$F:$F,Purchase!$A:$A,Waterfall!$A185,Purchase!$D:$D,Waterfall!$C185,Purchase!$C:$C,Waterfall!Z$1)</f>
        <v>0</v>
      </c>
      <c r="AA185" s="4">
        <f>SUMIFS(Purchase!$F:$F,Purchase!$A:$A,Waterfall!$A185,Purchase!$D:$D,Waterfall!$C185,Purchase!$C:$C,Waterfall!AA$1)</f>
        <v>0</v>
      </c>
      <c r="AB185" s="4">
        <f>SUMIFS(Purchase!$F:$F,Purchase!$A:$A,Waterfall!$A185,Purchase!$D:$D,Waterfall!$C185,Purchase!$C:$C,Waterfall!AB$1)</f>
        <v>0</v>
      </c>
      <c r="AC185" s="4">
        <f>SUMIFS(Purchase!$F:$F,Purchase!$A:$A,Waterfall!$A185,Purchase!$D:$D,Waterfall!$C185,Purchase!$C:$C,Waterfall!AC$1)</f>
        <v>0</v>
      </c>
      <c r="AD185" s="4">
        <f>SUMIFS(Purchase!$F:$F,Purchase!$A:$A,Waterfall!$A185,Purchase!$D:$D,Waterfall!$C185,Purchase!$C:$C,Waterfall!AD$1)</f>
        <v>0</v>
      </c>
      <c r="AE185" s="4">
        <f>SUMIFS(Purchase!$F:$F,Purchase!$A:$A,Waterfall!$A185,Purchase!$D:$D,Waterfall!$C185,Purchase!$C:$C,Waterfall!AE$1)</f>
        <v>0</v>
      </c>
      <c r="AF185" s="4">
        <f>SUMIFS(Purchase!$F:$F,Purchase!$A:$A,Waterfall!$A185,Purchase!$D:$D,Waterfall!$C185,Purchase!$C:$C,Waterfall!AF$1)</f>
        <v>0</v>
      </c>
      <c r="AG185" s="4">
        <f>SUMIFS(Purchase!$F:$F,Purchase!$A:$A,Waterfall!$A185,Purchase!$D:$D,Waterfall!$C185,Purchase!$C:$C,Waterfall!AG$1)</f>
        <v>0</v>
      </c>
      <c r="AH185" s="4">
        <f>SUMIFS(Purchase!$F:$F,Purchase!$A:$A,Waterfall!$A185,Purchase!$D:$D,Waterfall!$C185,Purchase!$C:$C,Waterfall!AH$1)</f>
        <v>0</v>
      </c>
      <c r="AI185" s="4">
        <f>SUMIFS(Purchase!$F:$F,Purchase!$A:$A,Waterfall!$A185,Purchase!$D:$D,Waterfall!$C185,Purchase!$C:$C,Waterfall!AI$1)</f>
        <v>0</v>
      </c>
      <c r="AJ185" s="4">
        <f>SUMIFS(Purchase!$F:$F,Purchase!$A:$A,Waterfall!$A185,Purchase!$D:$D,Waterfall!$C185,Purchase!$C:$C,Waterfall!AJ$1)</f>
        <v>0</v>
      </c>
      <c r="AK185" s="4">
        <f>SUMIFS(Purchase!$F:$F,Purchase!$A:$A,Waterfall!$A185,Purchase!$D:$D,Waterfall!$C185,Purchase!$C:$C,Waterfall!AK$1)</f>
        <v>0</v>
      </c>
      <c r="AL185" s="4">
        <f>SUMIFS(Purchase!$F:$F,Purchase!$A:$A,Waterfall!$A185,Purchase!$D:$D,Waterfall!$C185,Purchase!$C:$C,Waterfall!AL$1)</f>
        <v>0</v>
      </c>
      <c r="AM185" s="4">
        <f>SUMIFS(Purchase!$F:$F,Purchase!$A:$A,Waterfall!$A185,Purchase!$D:$D,Waterfall!$C185,Purchase!$C:$C,Waterfall!AM$1)</f>
        <v>0</v>
      </c>
      <c r="AN185" s="4">
        <f>SUMIFS(Purchase!$F:$F,Purchase!$A:$A,Waterfall!$A185,Purchase!$D:$D,Waterfall!$C185,Purchase!$C:$C,Waterfall!AN$1)</f>
        <v>0</v>
      </c>
      <c r="AO185" s="4">
        <f>SUMIFS(Purchase!$F:$F,Purchase!$A:$A,Waterfall!$A185,Purchase!$D:$D,Waterfall!$C185,Purchase!$C:$C,Waterfall!AO$1)</f>
        <v>0</v>
      </c>
      <c r="AP185" s="4">
        <f>SUMIFS(Purchase!$F:$F,Purchase!$A:$A,Waterfall!$A185,Purchase!$D:$D,Waterfall!$C185,Purchase!$C:$C,Waterfall!AP$1)</f>
        <v>0</v>
      </c>
      <c r="AQ185" s="4">
        <f>SUMIFS(Purchase!$F:$F,Purchase!$A:$A,Waterfall!$A185,Purchase!$D:$D,Waterfall!$C185,Purchase!$C:$C,Waterfall!AQ$1)</f>
        <v>0</v>
      </c>
      <c r="AR185" s="4">
        <f>SUMIFS(Purchase!$F:$F,Purchase!$A:$A,Waterfall!$A185,Purchase!$D:$D,Waterfall!$C185,Purchase!$C:$C,Waterfall!AR$1)</f>
        <v>0</v>
      </c>
      <c r="AS185" s="4">
        <f>SUMIFS(Purchase!$F:$F,Purchase!$A:$A,Waterfall!$A185,Purchase!$D:$D,Waterfall!$C185,Purchase!$C:$C,Waterfall!AS$1)</f>
        <v>0</v>
      </c>
      <c r="AT185" s="4">
        <f>SUMIFS(Purchase!$F:$F,Purchase!$A:$A,Waterfall!$A185,Purchase!$D:$D,Waterfall!$C185,Purchase!$C:$C,Waterfall!AT$1)</f>
        <v>0</v>
      </c>
      <c r="AU185" s="4">
        <f>SUMIFS(Purchase!$F:$F,Purchase!$A:$A,Waterfall!$A185,Purchase!$D:$D,Waterfall!$C185,Purchase!$C:$C,Waterfall!AU$1)</f>
        <v>0</v>
      </c>
      <c r="AV185" s="4">
        <f>SUMIFS(Purchase!$F:$F,Purchase!$A:$A,Waterfall!$A185,Purchase!$D:$D,Waterfall!$C185,Purchase!$C:$C,Waterfall!AV$1)</f>
        <v>0</v>
      </c>
      <c r="AW185" s="4">
        <f>SUMIFS(Purchase!$F:$F,Purchase!$A:$A,Waterfall!$A185,Purchase!$D:$D,Waterfall!$C185,Purchase!$C:$C,Waterfall!AW$1)</f>
        <v>0</v>
      </c>
      <c r="AX185" s="4">
        <f>SUMIFS(Purchase!$F:$F,Purchase!$A:$A,Waterfall!$A185,Purchase!$D:$D,Waterfall!$C185,Purchase!$C:$C,Waterfall!AX$1)</f>
        <v>0</v>
      </c>
      <c r="AY185" s="4">
        <f>SUMIFS(Purchase!$F:$F,Purchase!$A:$A,Waterfall!$A185,Purchase!$D:$D,Waterfall!$C185,Purchase!$C:$C,Waterfall!AY$1)</f>
        <v>0</v>
      </c>
      <c r="AZ185" s="4">
        <f>SUMIFS(Purchase!$F:$F,Purchase!$A:$A,Waterfall!$A185,Purchase!$D:$D,Waterfall!$C185,Purchase!$C:$C,Waterfall!AZ$1)</f>
        <v>0</v>
      </c>
      <c r="BA185" s="4">
        <f>SUMIFS(Purchase!$F:$F,Purchase!$A:$A,Waterfall!$A185,Purchase!$D:$D,Waterfall!$C185,Purchase!$C:$C,Waterfall!BA$1)</f>
        <v>0</v>
      </c>
      <c r="BB185" s="4">
        <f>SUMIFS(Purchase!$F:$F,Purchase!$A:$A,Waterfall!$A185,Purchase!$D:$D,Waterfall!$C185,Purchase!$C:$C,Waterfall!BB$1)</f>
        <v>0</v>
      </c>
      <c r="BC185" s="4">
        <f>SUMIFS(Purchase!$F:$F,Purchase!$A:$A,Waterfall!$A185,Purchase!$D:$D,Waterfall!$C185,Purchase!$C:$C,Waterfall!BC$1)</f>
        <v>0</v>
      </c>
      <c r="BD185" s="4">
        <f>SUMIFS(Purchase!$F:$F,Purchase!$A:$A,Waterfall!$A185,Purchase!$D:$D,Waterfall!$C185,Purchase!$C:$C,Waterfall!BD$1)</f>
        <v>0</v>
      </c>
      <c r="BE185" s="4">
        <f>SUMIFS(Purchase!$F:$F,Purchase!$A:$A,Waterfall!$A185,Purchase!$D:$D,Waterfall!$C185,Purchase!$C:$C,Waterfall!BE$1)</f>
        <v>0</v>
      </c>
      <c r="BF185" s="4">
        <f>SUMIFS(Purchase!$F:$F,Purchase!$A:$A,Waterfall!$A185,Purchase!$D:$D,Waterfall!$C185,Purchase!$C:$C,Waterfall!BF$1)</f>
        <v>0</v>
      </c>
      <c r="BG185" s="4">
        <f>SUMIFS(Purchase!$F:$F,Purchase!$A:$A,Waterfall!$A185,Purchase!$D:$D,Waterfall!$C185,Purchase!$C:$C,Waterfall!BG$1)</f>
        <v>0</v>
      </c>
      <c r="BH185" s="4">
        <f>SUMIFS(Purchase!$F:$F,Purchase!$A:$A,Waterfall!$A185,Purchase!$D:$D,Waterfall!$C185,Purchase!$C:$C,Waterfall!BH$1)</f>
        <v>0</v>
      </c>
      <c r="BI185" s="4">
        <f>SUMIFS(Purchase!$F:$F,Purchase!$A:$A,Waterfall!$A185,Purchase!$D:$D,Waterfall!$C185,Purchase!$C:$C,Waterfall!BI$1)</f>
        <v>0</v>
      </c>
      <c r="BJ185" s="4">
        <f>SUMIFS(Purchase!$F:$F,Purchase!$A:$A,Waterfall!$A185,Purchase!$D:$D,Waterfall!$C185,Purchase!$C:$C,Waterfall!BJ$1)</f>
        <v>0</v>
      </c>
      <c r="BK185" s="4">
        <f>SUMIFS(Purchase!$F:$F,Purchase!$A:$A,Waterfall!$A185,Purchase!$D:$D,Waterfall!$C185,Purchase!$C:$C,Waterfall!BK$1)</f>
        <v>0</v>
      </c>
      <c r="BL185" s="4">
        <f>SUMIFS(Purchase!$F:$F,Purchase!$A:$A,Waterfall!$A185,Purchase!$D:$D,Waterfall!$C185,Purchase!$C:$C,Waterfall!BL$1)</f>
        <v>0</v>
      </c>
      <c r="BM185" s="4">
        <f>SUMIFS(Purchase!$F:$F,Purchase!$A:$A,Waterfall!$A185,Purchase!$D:$D,Waterfall!$C185,Purchase!$C:$C,Waterfall!BM$1)</f>
        <v>0</v>
      </c>
      <c r="BN185" s="4">
        <f>SUMIFS(Purchase!$F:$F,Purchase!$A:$A,Waterfall!$A185,Purchase!$D:$D,Waterfall!$C185,Purchase!$C:$C,Waterfall!BN$1)</f>
        <v>0</v>
      </c>
      <c r="BO185" s="4">
        <f>SUMIFS(Purchase!$F:$F,Purchase!$A:$A,Waterfall!$A185,Purchase!$D:$D,Waterfall!$C185,Purchase!$C:$C,Waterfall!BO$1)</f>
        <v>0</v>
      </c>
      <c r="BP185" s="4">
        <f>SUMIFS(Purchase!$F:$F,Purchase!$A:$A,Waterfall!$A185,Purchase!$D:$D,Waterfall!$C185,Purchase!$C:$C,Waterfall!BP$1)</f>
        <v>0</v>
      </c>
      <c r="BQ185" s="4">
        <f>SUMIFS(Purchase!$F:$F,Purchase!$A:$A,Waterfall!$A185,Purchase!$D:$D,Waterfall!$C185,Purchase!$C:$C,Waterfall!BQ$1)</f>
        <v>0</v>
      </c>
      <c r="BR185" s="4">
        <f>SUMIFS(Purchase!$F:$F,Purchase!$A:$A,Waterfall!$A185,Purchase!$D:$D,Waterfall!$C185,Purchase!$C:$C,Waterfall!BR$1)</f>
        <v>0</v>
      </c>
      <c r="BS185" s="4">
        <f>SUMIFS(Purchase!$F:$F,Purchase!$A:$A,Waterfall!$A185,Purchase!$D:$D,Waterfall!$C185,Purchase!$C:$C,Waterfall!BS$1)</f>
        <v>0</v>
      </c>
      <c r="BT185" s="4">
        <f>SUMIFS(Purchase!$F:$F,Purchase!$A:$A,Waterfall!$A185,Purchase!$D:$D,Waterfall!$C185,Purchase!$C:$C,Waterfall!BT$1)</f>
        <v>0</v>
      </c>
      <c r="BU185" s="4">
        <f>SUMIFS(Purchase!$F:$F,Purchase!$A:$A,Waterfall!$A185,Purchase!$D:$D,Waterfall!$C185,Purchase!$C:$C,Waterfall!BU$1)</f>
        <v>0</v>
      </c>
      <c r="BV185" s="4">
        <f>SUMIFS(Purchase!$F:$F,Purchase!$A:$A,Waterfall!$A185,Purchase!$D:$D,Waterfall!$C185,Purchase!$C:$C,Waterfall!BV$1)</f>
        <v>0</v>
      </c>
      <c r="BW185" s="4">
        <f>SUMIFS(Purchase!$F:$F,Purchase!$A:$A,Waterfall!$A185,Purchase!$D:$D,Waterfall!$C185,Purchase!$C:$C,Waterfall!BW$1)</f>
        <v>0</v>
      </c>
      <c r="BX185" s="4">
        <f>SUMIFS(Purchase!$F:$F,Purchase!$A:$A,Waterfall!$A185,Purchase!$D:$D,Waterfall!$C185,Purchase!$C:$C,Waterfall!BX$1)</f>
        <v>0</v>
      </c>
      <c r="BY185" s="4">
        <f>SUMIFS(Purchase!$F:$F,Purchase!$A:$A,Waterfall!$A185,Purchase!$D:$D,Waterfall!$C185,Purchase!$C:$C,Waterfall!BY$1)</f>
        <v>0</v>
      </c>
      <c r="BZ185" s="4">
        <f>SUMIFS(Purchase!$F:$F,Purchase!$A:$A,Waterfall!$A185,Purchase!$D:$D,Waterfall!$C185,Purchase!$C:$C,Waterfall!BZ$1)</f>
        <v>0</v>
      </c>
      <c r="CA185" s="4">
        <f>SUMIFS(Purchase!$F:$F,Purchase!$A:$A,Waterfall!$A185,Purchase!$D:$D,Waterfall!$C185,Purchase!$C:$C,Waterfall!CA$1)</f>
        <v>0</v>
      </c>
      <c r="CB185" s="4">
        <f>SUMIFS(Purchase!$F:$F,Purchase!$A:$A,Waterfall!$A185,Purchase!$D:$D,Waterfall!$C185,Purchase!$C:$C,Waterfall!CB$1)</f>
        <v>0</v>
      </c>
      <c r="CC185" s="4">
        <f>SUMIFS(Purchase!$F:$F,Purchase!$A:$A,Waterfall!$A185,Purchase!$D:$D,Waterfall!$C185,Purchase!$C:$C,Waterfall!CC$1)</f>
        <v>0</v>
      </c>
      <c r="CD185" s="4">
        <f>SUMIFS(Purchase!$F:$F,Purchase!$A:$A,Waterfall!$A185,Purchase!$D:$D,Waterfall!$C185,Purchase!$C:$C,Waterfall!CD$1)</f>
        <v>0</v>
      </c>
      <c r="CE185" s="4">
        <f>SUMIFS(Purchase!$F:$F,Purchase!$A:$A,Waterfall!$A185,Purchase!$D:$D,Waterfall!$C185,Purchase!$C:$C,Waterfall!CE$1)</f>
        <v>0</v>
      </c>
      <c r="CF185" s="4">
        <f>SUMIFS(Purchase!$F:$F,Purchase!$A:$A,Waterfall!$A185,Purchase!$D:$D,Waterfall!$C185,Purchase!$C:$C,Waterfall!CF$1)</f>
        <v>0</v>
      </c>
      <c r="CG185" s="4">
        <f>SUMIFS(Purchase!$F:$F,Purchase!$A:$A,Waterfall!$A185,Purchase!$D:$D,Waterfall!$C185,Purchase!$C:$C,Waterfall!CG$1)</f>
        <v>0</v>
      </c>
      <c r="CH185" s="4">
        <f>SUMIFS(Purchase!$F:$F,Purchase!$A:$A,Waterfall!$A185,Purchase!$D:$D,Waterfall!$C185,Purchase!$C:$C,Waterfall!CH$1)</f>
        <v>0</v>
      </c>
      <c r="CI185" s="4">
        <f>SUMIFS(Purchase!$F:$F,Purchase!$A:$A,Waterfall!$A185,Purchase!$D:$D,Waterfall!$C185,Purchase!$C:$C,Waterfall!CI$1)</f>
        <v>0</v>
      </c>
      <c r="CJ185" s="4">
        <f>SUMIFS(Purchase!$F:$F,Purchase!$A:$A,Waterfall!$A185,Purchase!$D:$D,Waterfall!$C185,Purchase!$C:$C,Waterfall!CJ$1)</f>
        <v>0</v>
      </c>
      <c r="CK185" s="4">
        <f>SUMIFS(Purchase!$F:$F,Purchase!$A:$A,Waterfall!$A185,Purchase!$D:$D,Waterfall!$C185,Purchase!$C:$C,Waterfall!CK$1)</f>
        <v>0</v>
      </c>
      <c r="CL185" s="4">
        <f>SUMIFS(Purchase!$F:$F,Purchase!$A:$A,Waterfall!$A185,Purchase!$D:$D,Waterfall!$C185,Purchase!$C:$C,Waterfall!CL$1)</f>
        <v>0</v>
      </c>
      <c r="CM185" s="4">
        <f>SUMIFS(Purchase!$F:$F,Purchase!$A:$A,Waterfall!$A185,Purchase!$D:$D,Waterfall!$C185,Purchase!$C:$C,Waterfall!CM$1)</f>
        <v>0</v>
      </c>
      <c r="CN185" s="4">
        <f>SUMIFS(Purchase!$F:$F,Purchase!$A:$A,Waterfall!$A185,Purchase!$D:$D,Waterfall!$C185,Purchase!$C:$C,Waterfall!CN$1)</f>
        <v>0</v>
      </c>
      <c r="CO185" s="4">
        <f>SUMIFS(Purchase!$F:$F,Purchase!$A:$A,Waterfall!$A185,Purchase!$D:$D,Waterfall!$C185,Purchase!$C:$C,Waterfall!CO$1)</f>
        <v>0</v>
      </c>
      <c r="CP185" s="4">
        <f>SUMIFS(Purchase!$F:$F,Purchase!$A:$A,Waterfall!$A185,Purchase!$D:$D,Waterfall!$C185,Purchase!$C:$C,Waterfall!CP$1)</f>
        <v>0</v>
      </c>
      <c r="CQ185" s="4">
        <f>SUMIFS(Purchase!$F:$F,Purchase!$A:$A,Waterfall!$A185,Purchase!$D:$D,Waterfall!$C185,Purchase!$C:$C,Waterfall!CQ$1)</f>
        <v>0</v>
      </c>
      <c r="CR185" s="4">
        <f>SUMIFS(Purchase!$F:$F,Purchase!$A:$A,Waterfall!$A185,Purchase!$D:$D,Waterfall!$C185,Purchase!$C:$C,Waterfall!CR$1)</f>
        <v>0</v>
      </c>
      <c r="CS185" s="4">
        <f>SUMIFS(Purchase!$F:$F,Purchase!$A:$A,Waterfall!$A185,Purchase!$D:$D,Waterfall!$C185,Purchase!$C:$C,Waterfall!CS$1)</f>
        <v>0</v>
      </c>
      <c r="CT185" s="4">
        <f>SUMIFS(Purchase!$F:$F,Purchase!$A:$A,Waterfall!$A185,Purchase!$D:$D,Waterfall!$C185,Purchase!$C:$C,Waterfall!CT$1)</f>
        <v>0</v>
      </c>
      <c r="CU185" s="4">
        <f>SUMIFS(Purchase!$F:$F,Purchase!$A:$A,Waterfall!$A185,Purchase!$D:$D,Waterfall!$C185,Purchase!$C:$C,Waterfall!CU$1)</f>
        <v>0</v>
      </c>
      <c r="CV185" s="4">
        <f>SUMIFS(Purchase!$F:$F,Purchase!$A:$A,Waterfall!$A185,Purchase!$D:$D,Waterfall!$C185,Purchase!$C:$C,Waterfall!CV$1)</f>
        <v>0</v>
      </c>
      <c r="CW185" s="4">
        <f>SUMIFS(Purchase!$F:$F,Purchase!$A:$A,Waterfall!$A185,Purchase!$D:$D,Waterfall!$C185,Purchase!$C:$C,Waterfall!CW$1)</f>
        <v>0</v>
      </c>
      <c r="CX185" s="4">
        <f>SUMIFS(Purchase!$F:$F,Purchase!$A:$A,Waterfall!$A185,Purchase!$D:$D,Waterfall!$C185,Purchase!$C:$C,Waterfall!CX$1)</f>
        <v>0</v>
      </c>
      <c r="CY185" s="4">
        <f>SUMIFS(Purchase!$F:$F,Purchase!$A:$A,Waterfall!$A185,Purchase!$D:$D,Waterfall!$C185,Purchase!$C:$C,Waterfall!CY$1)</f>
        <v>0</v>
      </c>
      <c r="CZ185" s="4">
        <f>SUMIFS(Purchase!$F:$F,Purchase!$A:$A,Waterfall!$A185,Purchase!$D:$D,Waterfall!$C185,Purchase!$C:$C,Waterfall!CZ$1)</f>
        <v>0</v>
      </c>
      <c r="DA185" s="4">
        <f>SUMIFS(Purchase!$F:$F,Purchase!$A:$A,Waterfall!$A185,Purchase!$D:$D,Waterfall!$C185,Purchase!$C:$C,Waterfall!DA$1)</f>
        <v>0</v>
      </c>
      <c r="DB185" s="4">
        <f>SUMIFS(Purchase!$F:$F,Purchase!$A:$A,Waterfall!$A185,Purchase!$D:$D,Waterfall!$C185,Purchase!$C:$C,Waterfall!DB$1)</f>
        <v>0</v>
      </c>
      <c r="DC185" s="4">
        <f>SUMIFS(Purchase!$F:$F,Purchase!$A:$A,Waterfall!$A185,Purchase!$D:$D,Waterfall!$C185,Purchase!$C:$C,Waterfall!DC$1)</f>
        <v>0</v>
      </c>
      <c r="DD185" s="4">
        <f>SUMIFS(Purchase!$F:$F,Purchase!$A:$A,Waterfall!$A185,Purchase!$D:$D,Waterfall!$C185,Purchase!$C:$C,Waterfall!DD$1)</f>
        <v>0</v>
      </c>
      <c r="DE185" s="4">
        <f>SUMIFS(Purchase!$F:$F,Purchase!$A:$A,Waterfall!$A185,Purchase!$D:$D,Waterfall!$C185,Purchase!$C:$C,Waterfall!DE$1)</f>
        <v>0</v>
      </c>
      <c r="DF185" s="4">
        <f>SUMIFS(Purchase!$F:$F,Purchase!$A:$A,Waterfall!$A185,Purchase!$D:$D,Waterfall!$C185,Purchase!$C:$C,Waterfall!DF$1)</f>
        <v>0</v>
      </c>
      <c r="DG185" s="4">
        <f>SUMIFS(Purchase!$F:$F,Purchase!$A:$A,Waterfall!$A185,Purchase!$D:$D,Waterfall!$C185,Purchase!$C:$C,Waterfall!DG$1)</f>
        <v>0</v>
      </c>
      <c r="DH185" s="4">
        <f>SUMIFS(Purchase!$F:$F,Purchase!$A:$A,Waterfall!$A185,Purchase!$D:$D,Waterfall!$C185,Purchase!$C:$C,Waterfall!DH$1)</f>
        <v>0</v>
      </c>
      <c r="DI185" s="4">
        <f>SUMIFS(Purchase!$F:$F,Purchase!$A:$A,Waterfall!$A185,Purchase!$D:$D,Waterfall!$C185,Purchase!$C:$C,Waterfall!DI$1)</f>
        <v>0</v>
      </c>
      <c r="DJ185" s="4">
        <f>SUMIFS(Purchase!$F:$F,Purchase!$A:$A,Waterfall!$A185,Purchase!$D:$D,Waterfall!$C185,Purchase!$C:$C,Waterfall!DJ$1)</f>
        <v>0</v>
      </c>
      <c r="DK185" s="4">
        <f>SUMIFS(Purchase!$F:$F,Purchase!$A:$A,Waterfall!$A185,Purchase!$D:$D,Waterfall!$C185,Purchase!$C:$C,Waterfall!DK$1)</f>
        <v>0</v>
      </c>
      <c r="DL185" s="4">
        <f>SUMIFS(Purchase!$F:$F,Purchase!$A:$A,Waterfall!$A185,Purchase!$D:$D,Waterfall!$C185,Purchase!$C:$C,Waterfall!DL$1)</f>
        <v>0</v>
      </c>
      <c r="DM185" s="4">
        <f>SUMIFS(Purchase!$F:$F,Purchase!$A:$A,Waterfall!$A185,Purchase!$D:$D,Waterfall!$C185,Purchase!$C:$C,Waterfall!DM$1)</f>
        <v>0</v>
      </c>
      <c r="DN185" s="4">
        <f>SUMIFS(Purchase!$F:$F,Purchase!$A:$A,Waterfall!$A185,Purchase!$D:$D,Waterfall!$C185,Purchase!$C:$C,Waterfall!DN$1)</f>
        <v>0</v>
      </c>
      <c r="DO185" s="4">
        <f>SUMIFS(Purchase!$F:$F,Purchase!$A:$A,Waterfall!$A185,Purchase!$D:$D,Waterfall!$C185,Purchase!$C:$C,Waterfall!DO$1)</f>
        <v>0</v>
      </c>
      <c r="DP185" s="4">
        <f>SUMIFS(Purchase!$F:$F,Purchase!$A:$A,Waterfall!$A185,Purchase!$D:$D,Waterfall!$C185,Purchase!$C:$C,Waterfall!DP$1)</f>
        <v>0</v>
      </c>
      <c r="DQ185" s="4">
        <f>SUMIFS(Purchase!$F:$F,Purchase!$A:$A,Waterfall!$A185,Purchase!$D:$D,Waterfall!$C185,Purchase!$C:$C,Waterfall!DQ$1)</f>
        <v>0</v>
      </c>
      <c r="DR185" s="4">
        <f>SUMIFS(Purchase!$F:$F,Purchase!$A:$A,Waterfall!$A185,Purchase!$D:$D,Waterfall!$C185,Purchase!$C:$C,Waterfall!DR$1)</f>
        <v>0</v>
      </c>
      <c r="DS185" s="4">
        <f>SUMIFS(Purchase!$F:$F,Purchase!$A:$A,Waterfall!$A185,Purchase!$D:$D,Waterfall!$C185,Purchase!$C:$C,Waterfall!DS$1)</f>
        <v>0</v>
      </c>
      <c r="DT185" s="4">
        <f>SUMIFS(Purchase!$F:$F,Purchase!$A:$A,Waterfall!$A185,Purchase!$D:$D,Waterfall!$C185,Purchase!$C:$C,Waterfall!DT$1)</f>
        <v>0</v>
      </c>
      <c r="DU185" s="4">
        <f>SUMIFS(Purchase!$F:$F,Purchase!$A:$A,Waterfall!$A185,Purchase!$D:$D,Waterfall!$C185,Purchase!$C:$C,Waterfall!DU$1)</f>
        <v>0</v>
      </c>
      <c r="DV185" s="4">
        <f>SUMIFS(Purchase!$F:$F,Purchase!$A:$A,Waterfall!$A185,Purchase!$D:$D,Waterfall!$C185,Purchase!$C:$C,Waterfall!DV$1)</f>
        <v>0</v>
      </c>
      <c r="DW185" s="4">
        <f>SUMIFS(Purchase!$F:$F,Purchase!$A:$A,Waterfall!$A185,Purchase!$D:$D,Waterfall!$C185,Purchase!$C:$C,Waterfall!DW$1)</f>
        <v>0</v>
      </c>
      <c r="DX185" s="4">
        <f>SUMIFS(Purchase!$F:$F,Purchase!$A:$A,Waterfall!$A185,Purchase!$D:$D,Waterfall!$C185,Purchase!$C:$C,Waterfall!DX$1)</f>
        <v>0</v>
      </c>
      <c r="DY185" s="4">
        <f>SUMIFS(Purchase!$F:$F,Purchase!$A:$A,Waterfall!$A185,Purchase!$D:$D,Waterfall!$C185,Purchase!$C:$C,Waterfall!DY$1)</f>
        <v>0</v>
      </c>
      <c r="DZ185" s="4">
        <f>SUMIFS(Purchase!$F:$F,Purchase!$A:$A,Waterfall!$A185,Purchase!$D:$D,Waterfall!$C185,Purchase!$C:$C,Waterfall!DZ$1)</f>
        <v>0</v>
      </c>
      <c r="EA185" s="4">
        <f>SUMIFS(Purchase!$F:$F,Purchase!$A:$A,Waterfall!$A185,Purchase!$D:$D,Waterfall!$C185,Purchase!$C:$C,Waterfall!EA$1)</f>
        <v>0</v>
      </c>
      <c r="EB185" s="4">
        <f>SUMIFS(Purchase!$F:$F,Purchase!$A:$A,Waterfall!$A185,Purchase!$D:$D,Waterfall!$C185,Purchase!$C:$C,Waterfall!EB$1)</f>
        <v>0</v>
      </c>
      <c r="EC185" s="4">
        <f>SUMIFS(Purchase!$F:$F,Purchase!$A:$A,Waterfall!$A185,Purchase!$D:$D,Waterfall!$C185,Purchase!$C:$C,Waterfall!EC$1)</f>
        <v>0</v>
      </c>
      <c r="ED185" s="4">
        <f>SUMIFS(Purchase!$F:$F,Purchase!$A:$A,Waterfall!$A185,Purchase!$D:$D,Waterfall!$C185,Purchase!$C:$C,Waterfall!ED$1)</f>
        <v>0</v>
      </c>
      <c r="EE185" s="4">
        <f>SUMIFS(Purchase!$F:$F,Purchase!$A:$A,Waterfall!$A185,Purchase!$D:$D,Waterfall!$C185,Purchase!$C:$C,Waterfall!EE$1)</f>
        <v>0</v>
      </c>
      <c r="EF185" s="4">
        <f>SUMIFS(Purchase!$F:$F,Purchase!$A:$A,Waterfall!$A185,Purchase!$D:$D,Waterfall!$C185,Purchase!$C:$C,Waterfall!EF$1)</f>
        <v>0</v>
      </c>
      <c r="EG185" s="4">
        <f>SUMIFS(Purchase!$F:$F,Purchase!$A:$A,Waterfall!$A185,Purchase!$D:$D,Waterfall!$C185,Purchase!$C:$C,Waterfall!EG$1)</f>
        <v>0</v>
      </c>
      <c r="EH185" s="4">
        <f>SUMIFS(Purchase!$F:$F,Purchase!$A:$A,Waterfall!$A185,Purchase!$D:$D,Waterfall!$C185,Purchase!$C:$C,Waterfall!EH$1)</f>
        <v>0</v>
      </c>
      <c r="EI185" s="4">
        <f>SUMIFS(Purchase!$F:$F,Purchase!$A:$A,Waterfall!$A185,Purchase!$D:$D,Waterfall!$C185,Purchase!$C:$C,Waterfall!EI$1)</f>
        <v>0</v>
      </c>
      <c r="EJ185" s="4">
        <f>SUMIFS(Purchase!$F:$F,Purchase!$A:$A,Waterfall!$A185,Purchase!$D:$D,Waterfall!$C185,Purchase!$C:$C,Waterfall!EJ$1)</f>
        <v>0</v>
      </c>
      <c r="EK185" s="4">
        <f>SUMIFS(Purchase!$F:$F,Purchase!$A:$A,Waterfall!$A185,Purchase!$D:$D,Waterfall!$C185,Purchase!$C:$C,Waterfall!EK$1)</f>
        <v>0</v>
      </c>
      <c r="EL185" s="4">
        <f>SUMIFS(Purchase!$F:$F,Purchase!$A:$A,Waterfall!$A185,Purchase!$D:$D,Waterfall!$C185,Purchase!$C:$C,Waterfall!EL$1)</f>
        <v>0</v>
      </c>
      <c r="EM185" s="4">
        <f>SUMIFS(Purchase!$F:$F,Purchase!$A:$A,Waterfall!$A185,Purchase!$D:$D,Waterfall!$C185,Purchase!$C:$C,Waterfall!EM$1)</f>
        <v>0</v>
      </c>
      <c r="EN185" s="4">
        <f>SUMIFS(Purchase!$F:$F,Purchase!$A:$A,Waterfall!$A185,Purchase!$D:$D,Waterfall!$C185,Purchase!$C:$C,Waterfall!EN$1)</f>
        <v>0</v>
      </c>
      <c r="EO185" s="4">
        <f>SUMIFS(Purchase!$F:$F,Purchase!$A:$A,Waterfall!$A185,Purchase!$D:$D,Waterfall!$C185,Purchase!$C:$C,Waterfall!EO$1)</f>
        <v>0</v>
      </c>
      <c r="EP185" s="4">
        <f>SUMIFS(Purchase!$F:$F,Purchase!$A:$A,Waterfall!$A185,Purchase!$D:$D,Waterfall!$C185,Purchase!$C:$C,Waterfall!EP$1)</f>
        <v>0</v>
      </c>
      <c r="EQ185" s="4">
        <f>SUMIFS(Purchase!$F:$F,Purchase!$A:$A,Waterfall!$A185,Purchase!$D:$D,Waterfall!$C185,Purchase!$C:$C,Waterfall!EQ$1)</f>
        <v>0</v>
      </c>
      <c r="ER185" s="4">
        <f>SUMIFS(Purchase!$F:$F,Purchase!$A:$A,Waterfall!$A185,Purchase!$D:$D,Waterfall!$C185,Purchase!$C:$C,Waterfall!ER$1)</f>
        <v>0</v>
      </c>
      <c r="ES185" s="4">
        <f>SUMIFS(Purchase!$F:$F,Purchase!$A:$A,Waterfall!$A185,Purchase!$D:$D,Waterfall!$C185,Purchase!$C:$C,Waterfall!ES$1)</f>
        <v>0</v>
      </c>
      <c r="ET185" s="4">
        <f>SUMIFS(Purchase!$F:$F,Purchase!$A:$A,Waterfall!$A185,Purchase!$D:$D,Waterfall!$C185,Purchase!$C:$C,Waterfall!ET$1)</f>
        <v>0</v>
      </c>
      <c r="EU185" s="4">
        <f>SUMIFS(Purchase!$F:$F,Purchase!$A:$A,Waterfall!$A185,Purchase!$D:$D,Waterfall!$C185,Purchase!$C:$C,Waterfall!EU$1)</f>
        <v>0</v>
      </c>
      <c r="EV185" s="4">
        <f>SUMIFS(Purchase!$F:$F,Purchase!$A:$A,Waterfall!$A185,Purchase!$D:$D,Waterfall!$C185,Purchase!$C:$C,Waterfall!EV$1)</f>
        <v>0</v>
      </c>
      <c r="EW185" s="4">
        <f>SUMIFS(Purchase!$F:$F,Purchase!$A:$A,Waterfall!$A185,Purchase!$D:$D,Waterfall!$C185,Purchase!$C:$C,Waterfall!EW$1)</f>
        <v>0</v>
      </c>
      <c r="EX185" s="4">
        <f>SUMIFS(Purchase!$F:$F,Purchase!$A:$A,Waterfall!$A185,Purchase!$D:$D,Waterfall!$C185,Purchase!$C:$C,Waterfall!EX$1)</f>
        <v>0</v>
      </c>
      <c r="EY185" s="4">
        <f>SUMIFS(Purchase!$F:$F,Purchase!$A:$A,Waterfall!$A185,Purchase!$D:$D,Waterfall!$C185,Purchase!$C:$C,Waterfall!EY$1)</f>
        <v>0</v>
      </c>
      <c r="EZ185" s="4">
        <f>SUMIFS(Purchase!$F:$F,Purchase!$A:$A,Waterfall!$A185,Purchase!$D:$D,Waterfall!$C185,Purchase!$C:$C,Waterfall!EZ$1)</f>
        <v>0</v>
      </c>
      <c r="FA185" s="4">
        <f>SUMIFS(Purchase!$F:$F,Purchase!$A:$A,Waterfall!$A185,Purchase!$D:$D,Waterfall!$C185,Purchase!$C:$C,Waterfall!FA$1)</f>
        <v>0</v>
      </c>
      <c r="FB185" s="4">
        <f>SUMIFS(Purchase!$F:$F,Purchase!$A:$A,Waterfall!$A185,Purchase!$D:$D,Waterfall!$C185,Purchase!$C:$C,Waterfall!FB$1)</f>
        <v>0</v>
      </c>
      <c r="FC185" s="4">
        <f>SUMIFS(Purchase!$F:$F,Purchase!$A:$A,Waterfall!$A185,Purchase!$D:$D,Waterfall!$C185,Purchase!$C:$C,Waterfall!FC$1)</f>
        <v>0</v>
      </c>
      <c r="FD185" s="4">
        <f>SUMIFS(Purchase!$F:$F,Purchase!$A:$A,Waterfall!$A185,Purchase!$D:$D,Waterfall!$C185,Purchase!$C:$C,Waterfall!FD$1)</f>
        <v>0</v>
      </c>
      <c r="FE185" s="4">
        <f>SUMIFS(Purchase!$F:$F,Purchase!$A:$A,Waterfall!$A185,Purchase!$D:$D,Waterfall!$C185,Purchase!$C:$C,Waterfall!FE$1)</f>
        <v>0</v>
      </c>
      <c r="FF185" s="4">
        <f>SUMIFS(Purchase!$F:$F,Purchase!$A:$A,Waterfall!$A185,Purchase!$D:$D,Waterfall!$C185,Purchase!$C:$C,Waterfall!FF$1)</f>
        <v>0</v>
      </c>
      <c r="FG185" s="4">
        <f>SUMIFS(Purchase!$F:$F,Purchase!$A:$A,Waterfall!$A185,Purchase!$D:$D,Waterfall!$C185,Purchase!$C:$C,Waterfall!FG$1)</f>
        <v>0</v>
      </c>
      <c r="FH185" s="4">
        <f>SUMIFS(Purchase!$F:$F,Purchase!$A:$A,Waterfall!$A185,Purchase!$D:$D,Waterfall!$C185,Purchase!$C:$C,Waterfall!FH$1)</f>
        <v>0</v>
      </c>
      <c r="FI185" s="4">
        <f>SUMIFS(Purchase!$F:$F,Purchase!$A:$A,Waterfall!$A185,Purchase!$D:$D,Waterfall!$C185,Purchase!$C:$C,Waterfall!FI$1)</f>
        <v>0</v>
      </c>
      <c r="FJ185" s="4">
        <f>SUMIFS(Purchase!$F:$F,Purchase!$A:$A,Waterfall!$A185,Purchase!$D:$D,Waterfall!$C185,Purchase!$C:$C,Waterfall!FJ$1)</f>
        <v>0</v>
      </c>
      <c r="FK185" s="4">
        <f>SUMIFS(Purchase!$F:$F,Purchase!$A:$A,Waterfall!$A185,Purchase!$D:$D,Waterfall!$C185,Purchase!$C:$C,Waterfall!FK$1)</f>
        <v>0</v>
      </c>
      <c r="FL185" s="4">
        <f>SUMIFS(Purchase!$F:$F,Purchase!$A:$A,Waterfall!$A185,Purchase!$D:$D,Waterfall!$C185,Purchase!$C:$C,Waterfall!FL$1)</f>
        <v>0</v>
      </c>
      <c r="FM185" s="4">
        <f>SUMIFS(Purchase!$F:$F,Purchase!$A:$A,Waterfall!$A185,Purchase!$D:$D,Waterfall!$C185,Purchase!$C:$C,Waterfall!FM$1)</f>
        <v>0</v>
      </c>
      <c r="FN185" s="4">
        <f>SUMIFS(Purchase!$F:$F,Purchase!$A:$A,Waterfall!$A185,Purchase!$D:$D,Waterfall!$C185,Purchase!$C:$C,Waterfall!FN$1)</f>
        <v>0</v>
      </c>
      <c r="FO185" s="4">
        <f>SUMIFS(Purchase!$F:$F,Purchase!$A:$A,Waterfall!$A185,Purchase!$D:$D,Waterfall!$C185,Purchase!$C:$C,Waterfall!FO$1)</f>
        <v>0</v>
      </c>
      <c r="FP185" s="4">
        <f>SUMIFS(Purchase!$F:$F,Purchase!$A:$A,Waterfall!$A185,Purchase!$D:$D,Waterfall!$C185,Purchase!$C:$C,Waterfall!FP$1)</f>
        <v>0</v>
      </c>
      <c r="FQ185" s="4">
        <f>SUMIFS(Purchase!$F:$F,Purchase!$A:$A,Waterfall!$A185,Purchase!$D:$D,Waterfall!$C185,Purchase!$C:$C,Waterfall!FQ$1)</f>
        <v>0</v>
      </c>
      <c r="FR185" s="4">
        <f>SUMIFS(Purchase!$F:$F,Purchase!$A:$A,Waterfall!$A185,Purchase!$D:$D,Waterfall!$C185,Purchase!$C:$C,Waterfall!FR$1)</f>
        <v>0</v>
      </c>
      <c r="FS185" s="4">
        <f>SUMIFS(Purchase!$F:$F,Purchase!$A:$A,Waterfall!$A185,Purchase!$D:$D,Waterfall!$C185,Purchase!$C:$C,Waterfall!FS$1)</f>
        <v>0</v>
      </c>
      <c r="FT185" s="4">
        <f>SUMIFS(Purchase!$F:$F,Purchase!$A:$A,Waterfall!$A185,Purchase!$D:$D,Waterfall!$C185,Purchase!$C:$C,Waterfall!FT$1)</f>
        <v>0</v>
      </c>
      <c r="FU185" s="4">
        <f>SUMIFS(Purchase!$F:$F,Purchase!$A:$A,Waterfall!$A185,Purchase!$D:$D,Waterfall!$C185,Purchase!$C:$C,Waterfall!FU$1)</f>
        <v>0</v>
      </c>
      <c r="FV185" s="4">
        <f>SUMIFS(Purchase!$F:$F,Purchase!$A:$A,Waterfall!$A185,Purchase!$D:$D,Waterfall!$C185,Purchase!$C:$C,Waterfall!FV$1)</f>
        <v>0</v>
      </c>
      <c r="FW185" s="4">
        <f>SUMIFS(Purchase!$F:$F,Purchase!$A:$A,Waterfall!$A185,Purchase!$D:$D,Waterfall!$C185,Purchase!$C:$C,Waterfall!FW$1)</f>
        <v>0</v>
      </c>
      <c r="FX185" s="4">
        <f>SUMIFS(Purchase!$F:$F,Purchase!$A:$A,Waterfall!$A185,Purchase!$D:$D,Waterfall!$C185,Purchase!$C:$C,Waterfall!FX$1)</f>
        <v>0</v>
      </c>
      <c r="FY185" s="4">
        <f>SUMIFS(Purchase!$F:$F,Purchase!$A:$A,Waterfall!$A185,Purchase!$D:$D,Waterfall!$C185,Purchase!$C:$C,Waterfall!FY$1)</f>
        <v>0</v>
      </c>
      <c r="FZ185" s="4">
        <f>SUMIFS(Purchase!$F:$F,Purchase!$A:$A,Waterfall!$A185,Purchase!$D:$D,Waterfall!$C185,Purchase!$C:$C,Waterfall!FZ$1)</f>
        <v>0</v>
      </c>
      <c r="GA185" s="4">
        <f>SUMIFS(Purchase!$F:$F,Purchase!$A:$A,Waterfall!$A185,Purchase!$D:$D,Waterfall!$C185,Purchase!$C:$C,Waterfall!GA$1)</f>
        <v>0</v>
      </c>
      <c r="GB185" s="4">
        <f>SUMIFS(Purchase!$F:$F,Purchase!$A:$A,Waterfall!$A185,Purchase!$D:$D,Waterfall!$C185,Purchase!$C:$C,Waterfall!GB$1)</f>
        <v>0</v>
      </c>
      <c r="GC185" s="4">
        <f>SUMIFS(Purchase!$F:$F,Purchase!$A:$A,Waterfall!$A185,Purchase!$D:$D,Waterfall!$C185,Purchase!$C:$C,Waterfall!GC$1)</f>
        <v>0</v>
      </c>
      <c r="GD185" s="4">
        <f>SUMIFS(Purchase!$F:$F,Purchase!$A:$A,Waterfall!$A185,Purchase!$D:$D,Waterfall!$C185,Purchase!$C:$C,Waterfall!GD$1)</f>
        <v>0</v>
      </c>
      <c r="GE185" s="4">
        <f>SUMIFS(Purchase!$F:$F,Purchase!$A:$A,Waterfall!$A185,Purchase!$D:$D,Waterfall!$C185,Purchase!$C:$C,Waterfall!GE$1)</f>
        <v>0</v>
      </c>
      <c r="GF185" s="4">
        <f>SUMIFS(Purchase!$F:$F,Purchase!$A:$A,Waterfall!$A185,Purchase!$D:$D,Waterfall!$C185,Purchase!$C:$C,Waterfall!GF$1)</f>
        <v>0</v>
      </c>
      <c r="GG185" s="4">
        <f>SUMIFS(Purchase!$F:$F,Purchase!$A:$A,Waterfall!$A185,Purchase!$D:$D,Waterfall!$C185,Purchase!$C:$C,Waterfall!GG$1)</f>
        <v>0</v>
      </c>
      <c r="GH185" s="4">
        <f>SUMIFS(Purchase!$F:$F,Purchase!$A:$A,Waterfall!$A185,Purchase!$D:$D,Waterfall!$C185,Purchase!$C:$C,Waterfall!GH$1)</f>
        <v>0</v>
      </c>
      <c r="GI185" s="4">
        <f>SUMIFS(Purchase!$F:$F,Purchase!$A:$A,Waterfall!$A185,Purchase!$D:$D,Waterfall!$C185,Purchase!$C:$C,Waterfall!GI$1)</f>
        <v>0</v>
      </c>
    </row>
    <row r="186" spans="1:191" x14ac:dyDescent="0.35">
      <c r="A186" s="8">
        <f t="shared" si="5"/>
        <v>1</v>
      </c>
      <c r="B186" s="2" t="str">
        <f>VLOOKUP($A186,Centers!$B$1:$C$120,2,)</f>
        <v>GATE</v>
      </c>
      <c r="C186" s="3">
        <v>45063</v>
      </c>
      <c r="D186" s="4">
        <f>IF($A186=1,SUM(SUMIFS(Indent!$E:$E,Indent!$C:$C,Waterfall!$C186,Indent!$A:$A,Centers!$A$2),SUMIFS(Indent!$E:$E,Indent!$C:$C,Waterfall!$C186,Indent!$A:$A,Centers!$A$3),SUMIFS(Indent!$E:$E,Indent!$C:$C,Waterfall!$C186,Indent!$A:$A,Centers!$A$4),SUMIFS(Indent!$E:$E,Indent!$C:$C,Waterfall!$C186,Indent!$A:$A,Centers!$A$5),SUMIFS(Indent!$E:$E,Indent!$C:$C,Waterfall!$C186,Indent!$A:$A,Centers!$A$6),SUMIFS(Indent!$E:$E,Indent!$C:$C,Waterfall!$C186,Indent!$A:$A,Centers!$A$7),SUMIFS(Indent!$E:$E,Indent!$C:$C,Waterfall!$C186,Indent!$A:$A,Centers!$A$8)),SUMIFS(Indent!$E:$E,Indent!$C:$C,Waterfall!$C186,Indent!$A:$A,$A186))</f>
        <v>0</v>
      </c>
      <c r="E186" s="4">
        <f>SUMIFS(Purchase!$F:$F,Purchase!$A:$A,Waterfall!$A186,Purchase!$D:$D,Waterfall!$C186,Purchase!$C:$C,Waterfall!E$1)</f>
        <v>0</v>
      </c>
      <c r="F186" s="4">
        <f>SUMIFS(Purchase!$F:$F,Purchase!$A:$A,Waterfall!$A186,Purchase!$D:$D,Waterfall!$C186,Purchase!$C:$C,Waterfall!F$1)</f>
        <v>0</v>
      </c>
      <c r="G186" s="4">
        <f>SUMIFS(Purchase!$F:$F,Purchase!$A:$A,Waterfall!$A186,Purchase!$D:$D,Waterfall!$C186,Purchase!$C:$C,Waterfall!G$1)</f>
        <v>0</v>
      </c>
      <c r="H186" s="4">
        <f>SUMIFS(Purchase!$F:$F,Purchase!$A:$A,Waterfall!$A186,Purchase!$D:$D,Waterfall!$C186,Purchase!$C:$C,Waterfall!H$1)</f>
        <v>0</v>
      </c>
      <c r="I186" s="4">
        <f>SUMIFS(Purchase!$F:$F,Purchase!$A:$A,Waterfall!$A186,Purchase!$D:$D,Waterfall!$C186,Purchase!$C:$C,Waterfall!I$1)</f>
        <v>0</v>
      </c>
      <c r="J186" s="4">
        <f>SUMIFS(Purchase!$F:$F,Purchase!$A:$A,Waterfall!$A186,Purchase!$D:$D,Waterfall!$C186,Purchase!$C:$C,Waterfall!J$1)</f>
        <v>0</v>
      </c>
      <c r="K186" s="4">
        <f>SUMIFS(Purchase!$F:$F,Purchase!$A:$A,Waterfall!$A186,Purchase!$D:$D,Waterfall!$C186,Purchase!$C:$C,Waterfall!K$1)</f>
        <v>0</v>
      </c>
      <c r="L186" s="4">
        <f>SUMIFS(Purchase!$F:$F,Purchase!$A:$A,Waterfall!$A186,Purchase!$D:$D,Waterfall!$C186,Purchase!$C:$C,Waterfall!L$1)</f>
        <v>0</v>
      </c>
      <c r="M186" s="4">
        <f>SUMIFS(Purchase!$F:$F,Purchase!$A:$A,Waterfall!$A186,Purchase!$D:$D,Waterfall!$C186,Purchase!$C:$C,Waterfall!M$1)</f>
        <v>0</v>
      </c>
      <c r="N186" s="4">
        <f>SUMIFS(Purchase!$F:$F,Purchase!$A:$A,Waterfall!$A186,Purchase!$D:$D,Waterfall!$C186,Purchase!$C:$C,Waterfall!N$1)</f>
        <v>0</v>
      </c>
      <c r="O186" s="4">
        <f>SUMIFS(Purchase!$F:$F,Purchase!$A:$A,Waterfall!$A186,Purchase!$D:$D,Waterfall!$C186,Purchase!$C:$C,Waterfall!O$1)</f>
        <v>0</v>
      </c>
      <c r="P186" s="4">
        <f>SUMIFS(Purchase!$F:$F,Purchase!$A:$A,Waterfall!$A186,Purchase!$D:$D,Waterfall!$C186,Purchase!$C:$C,Waterfall!P$1)</f>
        <v>0</v>
      </c>
      <c r="Q186" s="4">
        <f>SUMIFS(Purchase!$F:$F,Purchase!$A:$A,Waterfall!$A186,Purchase!$D:$D,Waterfall!$C186,Purchase!$C:$C,Waterfall!Q$1)</f>
        <v>0</v>
      </c>
      <c r="R186" s="4">
        <f>SUMIFS(Purchase!$F:$F,Purchase!$A:$A,Waterfall!$A186,Purchase!$D:$D,Waterfall!$C186,Purchase!$C:$C,Waterfall!R$1)</f>
        <v>0</v>
      </c>
      <c r="S186" s="4">
        <f>SUMIFS(Purchase!$F:$F,Purchase!$A:$A,Waterfall!$A186,Purchase!$D:$D,Waterfall!$C186,Purchase!$C:$C,Waterfall!S$1)</f>
        <v>0</v>
      </c>
      <c r="T186" s="4">
        <f>SUMIFS(Purchase!$F:$F,Purchase!$A:$A,Waterfall!$A186,Purchase!$D:$D,Waterfall!$C186,Purchase!$C:$C,Waterfall!T$1)</f>
        <v>0</v>
      </c>
      <c r="U186" s="4">
        <f>SUMIFS(Purchase!$F:$F,Purchase!$A:$A,Waterfall!$A186,Purchase!$D:$D,Waterfall!$C186,Purchase!$C:$C,Waterfall!U$1)</f>
        <v>0</v>
      </c>
      <c r="V186" s="4">
        <f>SUMIFS(Purchase!$F:$F,Purchase!$A:$A,Waterfall!$A186,Purchase!$D:$D,Waterfall!$C186,Purchase!$C:$C,Waterfall!V$1)</f>
        <v>0</v>
      </c>
      <c r="W186" s="4">
        <f>SUMIFS(Purchase!$F:$F,Purchase!$A:$A,Waterfall!$A186,Purchase!$D:$D,Waterfall!$C186,Purchase!$C:$C,Waterfall!W$1)</f>
        <v>0</v>
      </c>
      <c r="X186" s="4">
        <f>SUMIFS(Purchase!$F:$F,Purchase!$A:$A,Waterfall!$A186,Purchase!$D:$D,Waterfall!$C186,Purchase!$C:$C,Waterfall!X$1)</f>
        <v>0</v>
      </c>
      <c r="Y186" s="4">
        <f>SUMIFS(Purchase!$F:$F,Purchase!$A:$A,Waterfall!$A186,Purchase!$D:$D,Waterfall!$C186,Purchase!$C:$C,Waterfall!Y$1)</f>
        <v>0</v>
      </c>
      <c r="Z186" s="4">
        <f>SUMIFS(Purchase!$F:$F,Purchase!$A:$A,Waterfall!$A186,Purchase!$D:$D,Waterfall!$C186,Purchase!$C:$C,Waterfall!Z$1)</f>
        <v>0</v>
      </c>
      <c r="AA186" s="4">
        <f>SUMIFS(Purchase!$F:$F,Purchase!$A:$A,Waterfall!$A186,Purchase!$D:$D,Waterfall!$C186,Purchase!$C:$C,Waterfall!AA$1)</f>
        <v>0</v>
      </c>
      <c r="AB186" s="4">
        <f>SUMIFS(Purchase!$F:$F,Purchase!$A:$A,Waterfall!$A186,Purchase!$D:$D,Waterfall!$C186,Purchase!$C:$C,Waterfall!AB$1)</f>
        <v>0</v>
      </c>
      <c r="AC186" s="4">
        <f>SUMIFS(Purchase!$F:$F,Purchase!$A:$A,Waterfall!$A186,Purchase!$D:$D,Waterfall!$C186,Purchase!$C:$C,Waterfall!AC$1)</f>
        <v>0</v>
      </c>
      <c r="AD186" s="4">
        <f>SUMIFS(Purchase!$F:$F,Purchase!$A:$A,Waterfall!$A186,Purchase!$D:$D,Waterfall!$C186,Purchase!$C:$C,Waterfall!AD$1)</f>
        <v>0</v>
      </c>
      <c r="AE186" s="4">
        <f>SUMIFS(Purchase!$F:$F,Purchase!$A:$A,Waterfall!$A186,Purchase!$D:$D,Waterfall!$C186,Purchase!$C:$C,Waterfall!AE$1)</f>
        <v>0</v>
      </c>
      <c r="AF186" s="4">
        <f>SUMIFS(Purchase!$F:$F,Purchase!$A:$A,Waterfall!$A186,Purchase!$D:$D,Waterfall!$C186,Purchase!$C:$C,Waterfall!AF$1)</f>
        <v>0</v>
      </c>
      <c r="AG186" s="4">
        <f>SUMIFS(Purchase!$F:$F,Purchase!$A:$A,Waterfall!$A186,Purchase!$D:$D,Waterfall!$C186,Purchase!$C:$C,Waterfall!AG$1)</f>
        <v>0</v>
      </c>
      <c r="AH186" s="4">
        <f>SUMIFS(Purchase!$F:$F,Purchase!$A:$A,Waterfall!$A186,Purchase!$D:$D,Waterfall!$C186,Purchase!$C:$C,Waterfall!AH$1)</f>
        <v>0</v>
      </c>
      <c r="AI186" s="4">
        <f>SUMIFS(Purchase!$F:$F,Purchase!$A:$A,Waterfall!$A186,Purchase!$D:$D,Waterfall!$C186,Purchase!$C:$C,Waterfall!AI$1)</f>
        <v>0</v>
      </c>
      <c r="AJ186" s="4">
        <f>SUMIFS(Purchase!$F:$F,Purchase!$A:$A,Waterfall!$A186,Purchase!$D:$D,Waterfall!$C186,Purchase!$C:$C,Waterfall!AJ$1)</f>
        <v>0</v>
      </c>
      <c r="AK186" s="4">
        <f>SUMIFS(Purchase!$F:$F,Purchase!$A:$A,Waterfall!$A186,Purchase!$D:$D,Waterfall!$C186,Purchase!$C:$C,Waterfall!AK$1)</f>
        <v>0</v>
      </c>
      <c r="AL186" s="4">
        <f>SUMIFS(Purchase!$F:$F,Purchase!$A:$A,Waterfall!$A186,Purchase!$D:$D,Waterfall!$C186,Purchase!$C:$C,Waterfall!AL$1)</f>
        <v>0</v>
      </c>
      <c r="AM186" s="4">
        <f>SUMIFS(Purchase!$F:$F,Purchase!$A:$A,Waterfall!$A186,Purchase!$D:$D,Waterfall!$C186,Purchase!$C:$C,Waterfall!AM$1)</f>
        <v>0</v>
      </c>
      <c r="AN186" s="4">
        <f>SUMIFS(Purchase!$F:$F,Purchase!$A:$A,Waterfall!$A186,Purchase!$D:$D,Waterfall!$C186,Purchase!$C:$C,Waterfall!AN$1)</f>
        <v>0</v>
      </c>
      <c r="AO186" s="4">
        <f>SUMIFS(Purchase!$F:$F,Purchase!$A:$A,Waterfall!$A186,Purchase!$D:$D,Waterfall!$C186,Purchase!$C:$C,Waterfall!AO$1)</f>
        <v>0</v>
      </c>
      <c r="AP186" s="4">
        <f>SUMIFS(Purchase!$F:$F,Purchase!$A:$A,Waterfall!$A186,Purchase!$D:$D,Waterfall!$C186,Purchase!$C:$C,Waterfall!AP$1)</f>
        <v>0</v>
      </c>
      <c r="AQ186" s="4">
        <f>SUMIFS(Purchase!$F:$F,Purchase!$A:$A,Waterfall!$A186,Purchase!$D:$D,Waterfall!$C186,Purchase!$C:$C,Waterfall!AQ$1)</f>
        <v>0</v>
      </c>
      <c r="AR186" s="4">
        <f>SUMIFS(Purchase!$F:$F,Purchase!$A:$A,Waterfall!$A186,Purchase!$D:$D,Waterfall!$C186,Purchase!$C:$C,Waterfall!AR$1)</f>
        <v>0</v>
      </c>
      <c r="AS186" s="4">
        <f>SUMIFS(Purchase!$F:$F,Purchase!$A:$A,Waterfall!$A186,Purchase!$D:$D,Waterfall!$C186,Purchase!$C:$C,Waterfall!AS$1)</f>
        <v>0</v>
      </c>
      <c r="AT186" s="4">
        <f>SUMIFS(Purchase!$F:$F,Purchase!$A:$A,Waterfall!$A186,Purchase!$D:$D,Waterfall!$C186,Purchase!$C:$C,Waterfall!AT$1)</f>
        <v>0</v>
      </c>
      <c r="AU186" s="4">
        <f>SUMIFS(Purchase!$F:$F,Purchase!$A:$A,Waterfall!$A186,Purchase!$D:$D,Waterfall!$C186,Purchase!$C:$C,Waterfall!AU$1)</f>
        <v>0</v>
      </c>
      <c r="AV186" s="4">
        <f>SUMIFS(Purchase!$F:$F,Purchase!$A:$A,Waterfall!$A186,Purchase!$D:$D,Waterfall!$C186,Purchase!$C:$C,Waterfall!AV$1)</f>
        <v>0</v>
      </c>
      <c r="AW186" s="4">
        <f>SUMIFS(Purchase!$F:$F,Purchase!$A:$A,Waterfall!$A186,Purchase!$D:$D,Waterfall!$C186,Purchase!$C:$C,Waterfall!AW$1)</f>
        <v>0</v>
      </c>
      <c r="AX186" s="4">
        <f>SUMIFS(Purchase!$F:$F,Purchase!$A:$A,Waterfall!$A186,Purchase!$D:$D,Waterfall!$C186,Purchase!$C:$C,Waterfall!AX$1)</f>
        <v>0</v>
      </c>
      <c r="AY186" s="4">
        <f>SUMIFS(Purchase!$F:$F,Purchase!$A:$A,Waterfall!$A186,Purchase!$D:$D,Waterfall!$C186,Purchase!$C:$C,Waterfall!AY$1)</f>
        <v>0</v>
      </c>
      <c r="AZ186" s="4">
        <f>SUMIFS(Purchase!$F:$F,Purchase!$A:$A,Waterfall!$A186,Purchase!$D:$D,Waterfall!$C186,Purchase!$C:$C,Waterfall!AZ$1)</f>
        <v>0</v>
      </c>
      <c r="BA186" s="4">
        <f>SUMIFS(Purchase!$F:$F,Purchase!$A:$A,Waterfall!$A186,Purchase!$D:$D,Waterfall!$C186,Purchase!$C:$C,Waterfall!BA$1)</f>
        <v>0</v>
      </c>
      <c r="BB186" s="4">
        <f>SUMIFS(Purchase!$F:$F,Purchase!$A:$A,Waterfall!$A186,Purchase!$D:$D,Waterfall!$C186,Purchase!$C:$C,Waterfall!BB$1)</f>
        <v>0</v>
      </c>
      <c r="BC186" s="4">
        <f>SUMIFS(Purchase!$F:$F,Purchase!$A:$A,Waterfall!$A186,Purchase!$D:$D,Waterfall!$C186,Purchase!$C:$C,Waterfall!BC$1)</f>
        <v>0</v>
      </c>
      <c r="BD186" s="4">
        <f>SUMIFS(Purchase!$F:$F,Purchase!$A:$A,Waterfall!$A186,Purchase!$D:$D,Waterfall!$C186,Purchase!$C:$C,Waterfall!BD$1)</f>
        <v>0</v>
      </c>
      <c r="BE186" s="4">
        <f>SUMIFS(Purchase!$F:$F,Purchase!$A:$A,Waterfall!$A186,Purchase!$D:$D,Waterfall!$C186,Purchase!$C:$C,Waterfall!BE$1)</f>
        <v>0</v>
      </c>
      <c r="BF186" s="4">
        <f>SUMIFS(Purchase!$F:$F,Purchase!$A:$A,Waterfall!$A186,Purchase!$D:$D,Waterfall!$C186,Purchase!$C:$C,Waterfall!BF$1)</f>
        <v>0</v>
      </c>
      <c r="BG186" s="4">
        <f>SUMIFS(Purchase!$F:$F,Purchase!$A:$A,Waterfall!$A186,Purchase!$D:$D,Waterfall!$C186,Purchase!$C:$C,Waterfall!BG$1)</f>
        <v>0</v>
      </c>
      <c r="BH186" s="4">
        <f>SUMIFS(Purchase!$F:$F,Purchase!$A:$A,Waterfall!$A186,Purchase!$D:$D,Waterfall!$C186,Purchase!$C:$C,Waterfall!BH$1)</f>
        <v>0</v>
      </c>
      <c r="BI186" s="4">
        <f>SUMIFS(Purchase!$F:$F,Purchase!$A:$A,Waterfall!$A186,Purchase!$D:$D,Waterfall!$C186,Purchase!$C:$C,Waterfall!BI$1)</f>
        <v>0</v>
      </c>
      <c r="BJ186" s="4">
        <f>SUMIFS(Purchase!$F:$F,Purchase!$A:$A,Waterfall!$A186,Purchase!$D:$D,Waterfall!$C186,Purchase!$C:$C,Waterfall!BJ$1)</f>
        <v>0</v>
      </c>
      <c r="BK186" s="4">
        <f>SUMIFS(Purchase!$F:$F,Purchase!$A:$A,Waterfall!$A186,Purchase!$D:$D,Waterfall!$C186,Purchase!$C:$C,Waterfall!BK$1)</f>
        <v>0</v>
      </c>
      <c r="BL186" s="4">
        <f>SUMIFS(Purchase!$F:$F,Purchase!$A:$A,Waterfall!$A186,Purchase!$D:$D,Waterfall!$C186,Purchase!$C:$C,Waterfall!BL$1)</f>
        <v>0</v>
      </c>
      <c r="BM186" s="4">
        <f>SUMIFS(Purchase!$F:$F,Purchase!$A:$A,Waterfall!$A186,Purchase!$D:$D,Waterfall!$C186,Purchase!$C:$C,Waterfall!BM$1)</f>
        <v>0</v>
      </c>
      <c r="BN186" s="4">
        <f>SUMIFS(Purchase!$F:$F,Purchase!$A:$A,Waterfall!$A186,Purchase!$D:$D,Waterfall!$C186,Purchase!$C:$C,Waterfall!BN$1)</f>
        <v>0</v>
      </c>
      <c r="BO186" s="4">
        <f>SUMIFS(Purchase!$F:$F,Purchase!$A:$A,Waterfall!$A186,Purchase!$D:$D,Waterfall!$C186,Purchase!$C:$C,Waterfall!BO$1)</f>
        <v>0</v>
      </c>
      <c r="BP186" s="4">
        <f>SUMIFS(Purchase!$F:$F,Purchase!$A:$A,Waterfall!$A186,Purchase!$D:$D,Waterfall!$C186,Purchase!$C:$C,Waterfall!BP$1)</f>
        <v>0</v>
      </c>
      <c r="BQ186" s="4">
        <f>SUMIFS(Purchase!$F:$F,Purchase!$A:$A,Waterfall!$A186,Purchase!$D:$D,Waterfall!$C186,Purchase!$C:$C,Waterfall!BQ$1)</f>
        <v>0</v>
      </c>
      <c r="BR186" s="4">
        <f>SUMIFS(Purchase!$F:$F,Purchase!$A:$A,Waterfall!$A186,Purchase!$D:$D,Waterfall!$C186,Purchase!$C:$C,Waterfall!BR$1)</f>
        <v>0</v>
      </c>
      <c r="BS186" s="4">
        <f>SUMIFS(Purchase!$F:$F,Purchase!$A:$A,Waterfall!$A186,Purchase!$D:$D,Waterfall!$C186,Purchase!$C:$C,Waterfall!BS$1)</f>
        <v>0</v>
      </c>
      <c r="BT186" s="4">
        <f>SUMIFS(Purchase!$F:$F,Purchase!$A:$A,Waterfall!$A186,Purchase!$D:$D,Waterfall!$C186,Purchase!$C:$C,Waterfall!BT$1)</f>
        <v>0</v>
      </c>
      <c r="BU186" s="4">
        <f>SUMIFS(Purchase!$F:$F,Purchase!$A:$A,Waterfall!$A186,Purchase!$D:$D,Waterfall!$C186,Purchase!$C:$C,Waterfall!BU$1)</f>
        <v>0</v>
      </c>
      <c r="BV186" s="4">
        <f>SUMIFS(Purchase!$F:$F,Purchase!$A:$A,Waterfall!$A186,Purchase!$D:$D,Waterfall!$C186,Purchase!$C:$C,Waterfall!BV$1)</f>
        <v>0</v>
      </c>
      <c r="BW186" s="4">
        <f>SUMIFS(Purchase!$F:$F,Purchase!$A:$A,Waterfall!$A186,Purchase!$D:$D,Waterfall!$C186,Purchase!$C:$C,Waterfall!BW$1)</f>
        <v>0</v>
      </c>
      <c r="BX186" s="4">
        <f>SUMIFS(Purchase!$F:$F,Purchase!$A:$A,Waterfall!$A186,Purchase!$D:$D,Waterfall!$C186,Purchase!$C:$C,Waterfall!BX$1)</f>
        <v>0</v>
      </c>
      <c r="BY186" s="4">
        <f>SUMIFS(Purchase!$F:$F,Purchase!$A:$A,Waterfall!$A186,Purchase!$D:$D,Waterfall!$C186,Purchase!$C:$C,Waterfall!BY$1)</f>
        <v>0</v>
      </c>
      <c r="BZ186" s="4">
        <f>SUMIFS(Purchase!$F:$F,Purchase!$A:$A,Waterfall!$A186,Purchase!$D:$D,Waterfall!$C186,Purchase!$C:$C,Waterfall!BZ$1)</f>
        <v>0</v>
      </c>
      <c r="CA186" s="4">
        <f>SUMIFS(Purchase!$F:$F,Purchase!$A:$A,Waterfall!$A186,Purchase!$D:$D,Waterfall!$C186,Purchase!$C:$C,Waterfall!CA$1)</f>
        <v>0</v>
      </c>
      <c r="CB186" s="4">
        <f>SUMIFS(Purchase!$F:$F,Purchase!$A:$A,Waterfall!$A186,Purchase!$D:$D,Waterfall!$C186,Purchase!$C:$C,Waterfall!CB$1)</f>
        <v>0</v>
      </c>
      <c r="CC186" s="4">
        <f>SUMIFS(Purchase!$F:$F,Purchase!$A:$A,Waterfall!$A186,Purchase!$D:$D,Waterfall!$C186,Purchase!$C:$C,Waterfall!CC$1)</f>
        <v>0</v>
      </c>
      <c r="CD186" s="4">
        <f>SUMIFS(Purchase!$F:$F,Purchase!$A:$A,Waterfall!$A186,Purchase!$D:$D,Waterfall!$C186,Purchase!$C:$C,Waterfall!CD$1)</f>
        <v>0</v>
      </c>
      <c r="CE186" s="4">
        <f>SUMIFS(Purchase!$F:$F,Purchase!$A:$A,Waterfall!$A186,Purchase!$D:$D,Waterfall!$C186,Purchase!$C:$C,Waterfall!CE$1)</f>
        <v>0</v>
      </c>
      <c r="CF186" s="4">
        <f>SUMIFS(Purchase!$F:$F,Purchase!$A:$A,Waterfall!$A186,Purchase!$D:$D,Waterfall!$C186,Purchase!$C:$C,Waterfall!CF$1)</f>
        <v>0</v>
      </c>
      <c r="CG186" s="4">
        <f>SUMIFS(Purchase!$F:$F,Purchase!$A:$A,Waterfall!$A186,Purchase!$D:$D,Waterfall!$C186,Purchase!$C:$C,Waterfall!CG$1)</f>
        <v>0</v>
      </c>
      <c r="CH186" s="4">
        <f>SUMIFS(Purchase!$F:$F,Purchase!$A:$A,Waterfall!$A186,Purchase!$D:$D,Waterfall!$C186,Purchase!$C:$C,Waterfall!CH$1)</f>
        <v>0</v>
      </c>
      <c r="CI186" s="4">
        <f>SUMIFS(Purchase!$F:$F,Purchase!$A:$A,Waterfall!$A186,Purchase!$D:$D,Waterfall!$C186,Purchase!$C:$C,Waterfall!CI$1)</f>
        <v>0</v>
      </c>
      <c r="CJ186" s="4">
        <f>SUMIFS(Purchase!$F:$F,Purchase!$A:$A,Waterfall!$A186,Purchase!$D:$D,Waterfall!$C186,Purchase!$C:$C,Waterfall!CJ$1)</f>
        <v>0</v>
      </c>
      <c r="CK186" s="4">
        <f>SUMIFS(Purchase!$F:$F,Purchase!$A:$A,Waterfall!$A186,Purchase!$D:$D,Waterfall!$C186,Purchase!$C:$C,Waterfall!CK$1)</f>
        <v>0</v>
      </c>
      <c r="CL186" s="4">
        <f>SUMIFS(Purchase!$F:$F,Purchase!$A:$A,Waterfall!$A186,Purchase!$D:$D,Waterfall!$C186,Purchase!$C:$C,Waterfall!CL$1)</f>
        <v>0</v>
      </c>
      <c r="CM186" s="4">
        <f>SUMIFS(Purchase!$F:$F,Purchase!$A:$A,Waterfall!$A186,Purchase!$D:$D,Waterfall!$C186,Purchase!$C:$C,Waterfall!CM$1)</f>
        <v>0</v>
      </c>
      <c r="CN186" s="4">
        <f>SUMIFS(Purchase!$F:$F,Purchase!$A:$A,Waterfall!$A186,Purchase!$D:$D,Waterfall!$C186,Purchase!$C:$C,Waterfall!CN$1)</f>
        <v>0</v>
      </c>
      <c r="CO186" s="4">
        <f>SUMIFS(Purchase!$F:$F,Purchase!$A:$A,Waterfall!$A186,Purchase!$D:$D,Waterfall!$C186,Purchase!$C:$C,Waterfall!CO$1)</f>
        <v>0</v>
      </c>
      <c r="CP186" s="4">
        <f>SUMIFS(Purchase!$F:$F,Purchase!$A:$A,Waterfall!$A186,Purchase!$D:$D,Waterfall!$C186,Purchase!$C:$C,Waterfall!CP$1)</f>
        <v>0</v>
      </c>
      <c r="CQ186" s="4">
        <f>SUMIFS(Purchase!$F:$F,Purchase!$A:$A,Waterfall!$A186,Purchase!$D:$D,Waterfall!$C186,Purchase!$C:$C,Waterfall!CQ$1)</f>
        <v>0</v>
      </c>
      <c r="CR186" s="4">
        <f>SUMIFS(Purchase!$F:$F,Purchase!$A:$A,Waterfall!$A186,Purchase!$D:$D,Waterfall!$C186,Purchase!$C:$C,Waterfall!CR$1)</f>
        <v>0</v>
      </c>
      <c r="CS186" s="4">
        <f>SUMIFS(Purchase!$F:$F,Purchase!$A:$A,Waterfall!$A186,Purchase!$D:$D,Waterfall!$C186,Purchase!$C:$C,Waterfall!CS$1)</f>
        <v>0</v>
      </c>
      <c r="CT186" s="4">
        <f>SUMIFS(Purchase!$F:$F,Purchase!$A:$A,Waterfall!$A186,Purchase!$D:$D,Waterfall!$C186,Purchase!$C:$C,Waterfall!CT$1)</f>
        <v>0</v>
      </c>
      <c r="CU186" s="4">
        <f>SUMIFS(Purchase!$F:$F,Purchase!$A:$A,Waterfall!$A186,Purchase!$D:$D,Waterfall!$C186,Purchase!$C:$C,Waterfall!CU$1)</f>
        <v>0</v>
      </c>
      <c r="CV186" s="4">
        <f>SUMIFS(Purchase!$F:$F,Purchase!$A:$A,Waterfall!$A186,Purchase!$D:$D,Waterfall!$C186,Purchase!$C:$C,Waterfall!CV$1)</f>
        <v>0</v>
      </c>
      <c r="CW186" s="4">
        <f>SUMIFS(Purchase!$F:$F,Purchase!$A:$A,Waterfall!$A186,Purchase!$D:$D,Waterfall!$C186,Purchase!$C:$C,Waterfall!CW$1)</f>
        <v>0</v>
      </c>
      <c r="CX186" s="4">
        <f>SUMIFS(Purchase!$F:$F,Purchase!$A:$A,Waterfall!$A186,Purchase!$D:$D,Waterfall!$C186,Purchase!$C:$C,Waterfall!CX$1)</f>
        <v>0</v>
      </c>
      <c r="CY186" s="4">
        <f>SUMIFS(Purchase!$F:$F,Purchase!$A:$A,Waterfall!$A186,Purchase!$D:$D,Waterfall!$C186,Purchase!$C:$C,Waterfall!CY$1)</f>
        <v>0</v>
      </c>
      <c r="CZ186" s="4">
        <f>SUMIFS(Purchase!$F:$F,Purchase!$A:$A,Waterfall!$A186,Purchase!$D:$D,Waterfall!$C186,Purchase!$C:$C,Waterfall!CZ$1)</f>
        <v>0</v>
      </c>
      <c r="DA186" s="4">
        <f>SUMIFS(Purchase!$F:$F,Purchase!$A:$A,Waterfall!$A186,Purchase!$D:$D,Waterfall!$C186,Purchase!$C:$C,Waterfall!DA$1)</f>
        <v>0</v>
      </c>
      <c r="DB186" s="4">
        <f>SUMIFS(Purchase!$F:$F,Purchase!$A:$A,Waterfall!$A186,Purchase!$D:$D,Waterfall!$C186,Purchase!$C:$C,Waterfall!DB$1)</f>
        <v>0</v>
      </c>
      <c r="DC186" s="4">
        <f>SUMIFS(Purchase!$F:$F,Purchase!$A:$A,Waterfall!$A186,Purchase!$D:$D,Waterfall!$C186,Purchase!$C:$C,Waterfall!DC$1)</f>
        <v>0</v>
      </c>
      <c r="DD186" s="4">
        <f>SUMIFS(Purchase!$F:$F,Purchase!$A:$A,Waterfall!$A186,Purchase!$D:$D,Waterfall!$C186,Purchase!$C:$C,Waterfall!DD$1)</f>
        <v>0</v>
      </c>
      <c r="DE186" s="4">
        <f>SUMIFS(Purchase!$F:$F,Purchase!$A:$A,Waterfall!$A186,Purchase!$D:$D,Waterfall!$C186,Purchase!$C:$C,Waterfall!DE$1)</f>
        <v>0</v>
      </c>
      <c r="DF186" s="4">
        <f>SUMIFS(Purchase!$F:$F,Purchase!$A:$A,Waterfall!$A186,Purchase!$D:$D,Waterfall!$C186,Purchase!$C:$C,Waterfall!DF$1)</f>
        <v>0</v>
      </c>
      <c r="DG186" s="4">
        <f>SUMIFS(Purchase!$F:$F,Purchase!$A:$A,Waterfall!$A186,Purchase!$D:$D,Waterfall!$C186,Purchase!$C:$C,Waterfall!DG$1)</f>
        <v>0</v>
      </c>
      <c r="DH186" s="4">
        <f>SUMIFS(Purchase!$F:$F,Purchase!$A:$A,Waterfall!$A186,Purchase!$D:$D,Waterfall!$C186,Purchase!$C:$C,Waterfall!DH$1)</f>
        <v>0</v>
      </c>
      <c r="DI186" s="4">
        <f>SUMIFS(Purchase!$F:$F,Purchase!$A:$A,Waterfall!$A186,Purchase!$D:$D,Waterfall!$C186,Purchase!$C:$C,Waterfall!DI$1)</f>
        <v>0</v>
      </c>
      <c r="DJ186" s="4">
        <f>SUMIFS(Purchase!$F:$F,Purchase!$A:$A,Waterfall!$A186,Purchase!$D:$D,Waterfall!$C186,Purchase!$C:$C,Waterfall!DJ$1)</f>
        <v>0</v>
      </c>
      <c r="DK186" s="4">
        <f>SUMIFS(Purchase!$F:$F,Purchase!$A:$A,Waterfall!$A186,Purchase!$D:$D,Waterfall!$C186,Purchase!$C:$C,Waterfall!DK$1)</f>
        <v>0</v>
      </c>
      <c r="DL186" s="4">
        <f>SUMIFS(Purchase!$F:$F,Purchase!$A:$A,Waterfall!$A186,Purchase!$D:$D,Waterfall!$C186,Purchase!$C:$C,Waterfall!DL$1)</f>
        <v>0</v>
      </c>
      <c r="DM186" s="4">
        <f>SUMIFS(Purchase!$F:$F,Purchase!$A:$A,Waterfall!$A186,Purchase!$D:$D,Waterfall!$C186,Purchase!$C:$C,Waterfall!DM$1)</f>
        <v>0</v>
      </c>
      <c r="DN186" s="4">
        <f>SUMIFS(Purchase!$F:$F,Purchase!$A:$A,Waterfall!$A186,Purchase!$D:$D,Waterfall!$C186,Purchase!$C:$C,Waterfall!DN$1)</f>
        <v>0</v>
      </c>
      <c r="DO186" s="4">
        <f>SUMIFS(Purchase!$F:$F,Purchase!$A:$A,Waterfall!$A186,Purchase!$D:$D,Waterfall!$C186,Purchase!$C:$C,Waterfall!DO$1)</f>
        <v>0</v>
      </c>
      <c r="DP186" s="4">
        <f>SUMIFS(Purchase!$F:$F,Purchase!$A:$A,Waterfall!$A186,Purchase!$D:$D,Waterfall!$C186,Purchase!$C:$C,Waterfall!DP$1)</f>
        <v>0</v>
      </c>
      <c r="DQ186" s="4">
        <f>SUMIFS(Purchase!$F:$F,Purchase!$A:$A,Waterfall!$A186,Purchase!$D:$D,Waterfall!$C186,Purchase!$C:$C,Waterfall!DQ$1)</f>
        <v>0</v>
      </c>
      <c r="DR186" s="4">
        <f>SUMIFS(Purchase!$F:$F,Purchase!$A:$A,Waterfall!$A186,Purchase!$D:$D,Waterfall!$C186,Purchase!$C:$C,Waterfall!DR$1)</f>
        <v>0</v>
      </c>
      <c r="DS186" s="4">
        <f>SUMIFS(Purchase!$F:$F,Purchase!$A:$A,Waterfall!$A186,Purchase!$D:$D,Waterfall!$C186,Purchase!$C:$C,Waterfall!DS$1)</f>
        <v>0</v>
      </c>
      <c r="DT186" s="4">
        <f>SUMIFS(Purchase!$F:$F,Purchase!$A:$A,Waterfall!$A186,Purchase!$D:$D,Waterfall!$C186,Purchase!$C:$C,Waterfall!DT$1)</f>
        <v>0</v>
      </c>
      <c r="DU186" s="4">
        <f>SUMIFS(Purchase!$F:$F,Purchase!$A:$A,Waterfall!$A186,Purchase!$D:$D,Waterfall!$C186,Purchase!$C:$C,Waterfall!DU$1)</f>
        <v>0</v>
      </c>
      <c r="DV186" s="4">
        <f>SUMIFS(Purchase!$F:$F,Purchase!$A:$A,Waterfall!$A186,Purchase!$D:$D,Waterfall!$C186,Purchase!$C:$C,Waterfall!DV$1)</f>
        <v>0</v>
      </c>
      <c r="DW186" s="4">
        <f>SUMIFS(Purchase!$F:$F,Purchase!$A:$A,Waterfall!$A186,Purchase!$D:$D,Waterfall!$C186,Purchase!$C:$C,Waterfall!DW$1)</f>
        <v>0</v>
      </c>
      <c r="DX186" s="4">
        <f>SUMIFS(Purchase!$F:$F,Purchase!$A:$A,Waterfall!$A186,Purchase!$D:$D,Waterfall!$C186,Purchase!$C:$C,Waterfall!DX$1)</f>
        <v>0</v>
      </c>
      <c r="DY186" s="4">
        <f>SUMIFS(Purchase!$F:$F,Purchase!$A:$A,Waterfall!$A186,Purchase!$D:$D,Waterfall!$C186,Purchase!$C:$C,Waterfall!DY$1)</f>
        <v>0</v>
      </c>
      <c r="DZ186" s="4">
        <f>SUMIFS(Purchase!$F:$F,Purchase!$A:$A,Waterfall!$A186,Purchase!$D:$D,Waterfall!$C186,Purchase!$C:$C,Waterfall!DZ$1)</f>
        <v>0</v>
      </c>
      <c r="EA186" s="4">
        <f>SUMIFS(Purchase!$F:$F,Purchase!$A:$A,Waterfall!$A186,Purchase!$D:$D,Waterfall!$C186,Purchase!$C:$C,Waterfall!EA$1)</f>
        <v>0</v>
      </c>
      <c r="EB186" s="4">
        <f>SUMIFS(Purchase!$F:$F,Purchase!$A:$A,Waterfall!$A186,Purchase!$D:$D,Waterfall!$C186,Purchase!$C:$C,Waterfall!EB$1)</f>
        <v>0</v>
      </c>
      <c r="EC186" s="4">
        <f>SUMIFS(Purchase!$F:$F,Purchase!$A:$A,Waterfall!$A186,Purchase!$D:$D,Waterfall!$C186,Purchase!$C:$C,Waterfall!EC$1)</f>
        <v>0</v>
      </c>
      <c r="ED186" s="4">
        <f>SUMIFS(Purchase!$F:$F,Purchase!$A:$A,Waterfall!$A186,Purchase!$D:$D,Waterfall!$C186,Purchase!$C:$C,Waterfall!ED$1)</f>
        <v>0</v>
      </c>
      <c r="EE186" s="4">
        <f>SUMIFS(Purchase!$F:$F,Purchase!$A:$A,Waterfall!$A186,Purchase!$D:$D,Waterfall!$C186,Purchase!$C:$C,Waterfall!EE$1)</f>
        <v>0</v>
      </c>
      <c r="EF186" s="4">
        <f>SUMIFS(Purchase!$F:$F,Purchase!$A:$A,Waterfall!$A186,Purchase!$D:$D,Waterfall!$C186,Purchase!$C:$C,Waterfall!EF$1)</f>
        <v>0</v>
      </c>
      <c r="EG186" s="4">
        <f>SUMIFS(Purchase!$F:$F,Purchase!$A:$A,Waterfall!$A186,Purchase!$D:$D,Waterfall!$C186,Purchase!$C:$C,Waterfall!EG$1)</f>
        <v>0</v>
      </c>
      <c r="EH186" s="4">
        <f>SUMIFS(Purchase!$F:$F,Purchase!$A:$A,Waterfall!$A186,Purchase!$D:$D,Waterfall!$C186,Purchase!$C:$C,Waterfall!EH$1)</f>
        <v>0</v>
      </c>
      <c r="EI186" s="4">
        <f>SUMIFS(Purchase!$F:$F,Purchase!$A:$A,Waterfall!$A186,Purchase!$D:$D,Waterfall!$C186,Purchase!$C:$C,Waterfall!EI$1)</f>
        <v>0</v>
      </c>
      <c r="EJ186" s="4">
        <f>SUMIFS(Purchase!$F:$F,Purchase!$A:$A,Waterfall!$A186,Purchase!$D:$D,Waterfall!$C186,Purchase!$C:$C,Waterfall!EJ$1)</f>
        <v>0</v>
      </c>
      <c r="EK186" s="4">
        <f>SUMIFS(Purchase!$F:$F,Purchase!$A:$A,Waterfall!$A186,Purchase!$D:$D,Waterfall!$C186,Purchase!$C:$C,Waterfall!EK$1)</f>
        <v>0</v>
      </c>
      <c r="EL186" s="4">
        <f>SUMIFS(Purchase!$F:$F,Purchase!$A:$A,Waterfall!$A186,Purchase!$D:$D,Waterfall!$C186,Purchase!$C:$C,Waterfall!EL$1)</f>
        <v>0</v>
      </c>
      <c r="EM186" s="4">
        <f>SUMIFS(Purchase!$F:$F,Purchase!$A:$A,Waterfall!$A186,Purchase!$D:$D,Waterfall!$C186,Purchase!$C:$C,Waterfall!EM$1)</f>
        <v>0</v>
      </c>
      <c r="EN186" s="4">
        <f>SUMIFS(Purchase!$F:$F,Purchase!$A:$A,Waterfall!$A186,Purchase!$D:$D,Waterfall!$C186,Purchase!$C:$C,Waterfall!EN$1)</f>
        <v>0</v>
      </c>
      <c r="EO186" s="4">
        <f>SUMIFS(Purchase!$F:$F,Purchase!$A:$A,Waterfall!$A186,Purchase!$D:$D,Waterfall!$C186,Purchase!$C:$C,Waterfall!EO$1)</f>
        <v>0</v>
      </c>
      <c r="EP186" s="4">
        <f>SUMIFS(Purchase!$F:$F,Purchase!$A:$A,Waterfall!$A186,Purchase!$D:$D,Waterfall!$C186,Purchase!$C:$C,Waterfall!EP$1)</f>
        <v>0</v>
      </c>
      <c r="EQ186" s="4">
        <f>SUMIFS(Purchase!$F:$F,Purchase!$A:$A,Waterfall!$A186,Purchase!$D:$D,Waterfall!$C186,Purchase!$C:$C,Waterfall!EQ$1)</f>
        <v>0</v>
      </c>
      <c r="ER186" s="4">
        <f>SUMIFS(Purchase!$F:$F,Purchase!$A:$A,Waterfall!$A186,Purchase!$D:$D,Waterfall!$C186,Purchase!$C:$C,Waterfall!ER$1)</f>
        <v>0</v>
      </c>
      <c r="ES186" s="4">
        <f>SUMIFS(Purchase!$F:$F,Purchase!$A:$A,Waterfall!$A186,Purchase!$D:$D,Waterfall!$C186,Purchase!$C:$C,Waterfall!ES$1)</f>
        <v>0</v>
      </c>
      <c r="ET186" s="4">
        <f>SUMIFS(Purchase!$F:$F,Purchase!$A:$A,Waterfall!$A186,Purchase!$D:$D,Waterfall!$C186,Purchase!$C:$C,Waterfall!ET$1)</f>
        <v>0</v>
      </c>
      <c r="EU186" s="4">
        <f>SUMIFS(Purchase!$F:$F,Purchase!$A:$A,Waterfall!$A186,Purchase!$D:$D,Waterfall!$C186,Purchase!$C:$C,Waterfall!EU$1)</f>
        <v>0</v>
      </c>
      <c r="EV186" s="4">
        <f>SUMIFS(Purchase!$F:$F,Purchase!$A:$A,Waterfall!$A186,Purchase!$D:$D,Waterfall!$C186,Purchase!$C:$C,Waterfall!EV$1)</f>
        <v>0</v>
      </c>
      <c r="EW186" s="4">
        <f>SUMIFS(Purchase!$F:$F,Purchase!$A:$A,Waterfall!$A186,Purchase!$D:$D,Waterfall!$C186,Purchase!$C:$C,Waterfall!EW$1)</f>
        <v>0</v>
      </c>
      <c r="EX186" s="4">
        <f>SUMIFS(Purchase!$F:$F,Purchase!$A:$A,Waterfall!$A186,Purchase!$D:$D,Waterfall!$C186,Purchase!$C:$C,Waterfall!EX$1)</f>
        <v>0</v>
      </c>
      <c r="EY186" s="4">
        <f>SUMIFS(Purchase!$F:$F,Purchase!$A:$A,Waterfall!$A186,Purchase!$D:$D,Waterfall!$C186,Purchase!$C:$C,Waterfall!EY$1)</f>
        <v>0</v>
      </c>
      <c r="EZ186" s="4">
        <f>SUMIFS(Purchase!$F:$F,Purchase!$A:$A,Waterfall!$A186,Purchase!$D:$D,Waterfall!$C186,Purchase!$C:$C,Waterfall!EZ$1)</f>
        <v>0</v>
      </c>
      <c r="FA186" s="4">
        <f>SUMIFS(Purchase!$F:$F,Purchase!$A:$A,Waterfall!$A186,Purchase!$D:$D,Waterfall!$C186,Purchase!$C:$C,Waterfall!FA$1)</f>
        <v>0</v>
      </c>
      <c r="FB186" s="4">
        <f>SUMIFS(Purchase!$F:$F,Purchase!$A:$A,Waterfall!$A186,Purchase!$D:$D,Waterfall!$C186,Purchase!$C:$C,Waterfall!FB$1)</f>
        <v>0</v>
      </c>
      <c r="FC186" s="4">
        <f>SUMIFS(Purchase!$F:$F,Purchase!$A:$A,Waterfall!$A186,Purchase!$D:$D,Waterfall!$C186,Purchase!$C:$C,Waterfall!FC$1)</f>
        <v>0</v>
      </c>
      <c r="FD186" s="4">
        <f>SUMIFS(Purchase!$F:$F,Purchase!$A:$A,Waterfall!$A186,Purchase!$D:$D,Waterfall!$C186,Purchase!$C:$C,Waterfall!FD$1)</f>
        <v>0</v>
      </c>
      <c r="FE186" s="4">
        <f>SUMIFS(Purchase!$F:$F,Purchase!$A:$A,Waterfall!$A186,Purchase!$D:$D,Waterfall!$C186,Purchase!$C:$C,Waterfall!FE$1)</f>
        <v>0</v>
      </c>
      <c r="FF186" s="4">
        <f>SUMIFS(Purchase!$F:$F,Purchase!$A:$A,Waterfall!$A186,Purchase!$D:$D,Waterfall!$C186,Purchase!$C:$C,Waterfall!FF$1)</f>
        <v>0</v>
      </c>
      <c r="FG186" s="4">
        <f>SUMIFS(Purchase!$F:$F,Purchase!$A:$A,Waterfall!$A186,Purchase!$D:$D,Waterfall!$C186,Purchase!$C:$C,Waterfall!FG$1)</f>
        <v>0</v>
      </c>
      <c r="FH186" s="4">
        <f>SUMIFS(Purchase!$F:$F,Purchase!$A:$A,Waterfall!$A186,Purchase!$D:$D,Waterfall!$C186,Purchase!$C:$C,Waterfall!FH$1)</f>
        <v>0</v>
      </c>
      <c r="FI186" s="4">
        <f>SUMIFS(Purchase!$F:$F,Purchase!$A:$A,Waterfall!$A186,Purchase!$D:$D,Waterfall!$C186,Purchase!$C:$C,Waterfall!FI$1)</f>
        <v>0</v>
      </c>
      <c r="FJ186" s="4">
        <f>SUMIFS(Purchase!$F:$F,Purchase!$A:$A,Waterfall!$A186,Purchase!$D:$D,Waterfall!$C186,Purchase!$C:$C,Waterfall!FJ$1)</f>
        <v>0</v>
      </c>
      <c r="FK186" s="4">
        <f>SUMIFS(Purchase!$F:$F,Purchase!$A:$A,Waterfall!$A186,Purchase!$D:$D,Waterfall!$C186,Purchase!$C:$C,Waterfall!FK$1)</f>
        <v>0</v>
      </c>
      <c r="FL186" s="4">
        <f>SUMIFS(Purchase!$F:$F,Purchase!$A:$A,Waterfall!$A186,Purchase!$D:$D,Waterfall!$C186,Purchase!$C:$C,Waterfall!FL$1)</f>
        <v>0</v>
      </c>
      <c r="FM186" s="4">
        <f>SUMIFS(Purchase!$F:$F,Purchase!$A:$A,Waterfall!$A186,Purchase!$D:$D,Waterfall!$C186,Purchase!$C:$C,Waterfall!FM$1)</f>
        <v>0</v>
      </c>
      <c r="FN186" s="4">
        <f>SUMIFS(Purchase!$F:$F,Purchase!$A:$A,Waterfall!$A186,Purchase!$D:$D,Waterfall!$C186,Purchase!$C:$C,Waterfall!FN$1)</f>
        <v>0</v>
      </c>
      <c r="FO186" s="4">
        <f>SUMIFS(Purchase!$F:$F,Purchase!$A:$A,Waterfall!$A186,Purchase!$D:$D,Waterfall!$C186,Purchase!$C:$C,Waterfall!FO$1)</f>
        <v>0</v>
      </c>
      <c r="FP186" s="4">
        <f>SUMIFS(Purchase!$F:$F,Purchase!$A:$A,Waterfall!$A186,Purchase!$D:$D,Waterfall!$C186,Purchase!$C:$C,Waterfall!FP$1)</f>
        <v>0</v>
      </c>
      <c r="FQ186" s="4">
        <f>SUMIFS(Purchase!$F:$F,Purchase!$A:$A,Waterfall!$A186,Purchase!$D:$D,Waterfall!$C186,Purchase!$C:$C,Waterfall!FQ$1)</f>
        <v>0</v>
      </c>
      <c r="FR186" s="4">
        <f>SUMIFS(Purchase!$F:$F,Purchase!$A:$A,Waterfall!$A186,Purchase!$D:$D,Waterfall!$C186,Purchase!$C:$C,Waterfall!FR$1)</f>
        <v>0</v>
      </c>
      <c r="FS186" s="4">
        <f>SUMIFS(Purchase!$F:$F,Purchase!$A:$A,Waterfall!$A186,Purchase!$D:$D,Waterfall!$C186,Purchase!$C:$C,Waterfall!FS$1)</f>
        <v>0</v>
      </c>
      <c r="FT186" s="4">
        <f>SUMIFS(Purchase!$F:$F,Purchase!$A:$A,Waterfall!$A186,Purchase!$D:$D,Waterfall!$C186,Purchase!$C:$C,Waterfall!FT$1)</f>
        <v>0</v>
      </c>
      <c r="FU186" s="4">
        <f>SUMIFS(Purchase!$F:$F,Purchase!$A:$A,Waterfall!$A186,Purchase!$D:$D,Waterfall!$C186,Purchase!$C:$C,Waterfall!FU$1)</f>
        <v>0</v>
      </c>
      <c r="FV186" s="4">
        <f>SUMIFS(Purchase!$F:$F,Purchase!$A:$A,Waterfall!$A186,Purchase!$D:$D,Waterfall!$C186,Purchase!$C:$C,Waterfall!FV$1)</f>
        <v>0</v>
      </c>
      <c r="FW186" s="4">
        <f>SUMIFS(Purchase!$F:$F,Purchase!$A:$A,Waterfall!$A186,Purchase!$D:$D,Waterfall!$C186,Purchase!$C:$C,Waterfall!FW$1)</f>
        <v>0</v>
      </c>
      <c r="FX186" s="4">
        <f>SUMIFS(Purchase!$F:$F,Purchase!$A:$A,Waterfall!$A186,Purchase!$D:$D,Waterfall!$C186,Purchase!$C:$C,Waterfall!FX$1)</f>
        <v>0</v>
      </c>
      <c r="FY186" s="4">
        <f>SUMIFS(Purchase!$F:$F,Purchase!$A:$A,Waterfall!$A186,Purchase!$D:$D,Waterfall!$C186,Purchase!$C:$C,Waterfall!FY$1)</f>
        <v>0</v>
      </c>
      <c r="FZ186" s="4">
        <f>SUMIFS(Purchase!$F:$F,Purchase!$A:$A,Waterfall!$A186,Purchase!$D:$D,Waterfall!$C186,Purchase!$C:$C,Waterfall!FZ$1)</f>
        <v>0</v>
      </c>
      <c r="GA186" s="4">
        <f>SUMIFS(Purchase!$F:$F,Purchase!$A:$A,Waterfall!$A186,Purchase!$D:$D,Waterfall!$C186,Purchase!$C:$C,Waterfall!GA$1)</f>
        <v>0</v>
      </c>
      <c r="GB186" s="4">
        <f>SUMIFS(Purchase!$F:$F,Purchase!$A:$A,Waterfall!$A186,Purchase!$D:$D,Waterfall!$C186,Purchase!$C:$C,Waterfall!GB$1)</f>
        <v>0</v>
      </c>
      <c r="GC186" s="4">
        <f>SUMIFS(Purchase!$F:$F,Purchase!$A:$A,Waterfall!$A186,Purchase!$D:$D,Waterfall!$C186,Purchase!$C:$C,Waterfall!GC$1)</f>
        <v>0</v>
      </c>
      <c r="GD186" s="4">
        <f>SUMIFS(Purchase!$F:$F,Purchase!$A:$A,Waterfall!$A186,Purchase!$D:$D,Waterfall!$C186,Purchase!$C:$C,Waterfall!GD$1)</f>
        <v>0</v>
      </c>
      <c r="GE186" s="4">
        <f>SUMIFS(Purchase!$F:$F,Purchase!$A:$A,Waterfall!$A186,Purchase!$D:$D,Waterfall!$C186,Purchase!$C:$C,Waterfall!GE$1)</f>
        <v>0</v>
      </c>
      <c r="GF186" s="4">
        <f>SUMIFS(Purchase!$F:$F,Purchase!$A:$A,Waterfall!$A186,Purchase!$D:$D,Waterfall!$C186,Purchase!$C:$C,Waterfall!GF$1)</f>
        <v>0</v>
      </c>
      <c r="GG186" s="4">
        <f>SUMIFS(Purchase!$F:$F,Purchase!$A:$A,Waterfall!$A186,Purchase!$D:$D,Waterfall!$C186,Purchase!$C:$C,Waterfall!GG$1)</f>
        <v>0</v>
      </c>
      <c r="GH186" s="4">
        <f>SUMIFS(Purchase!$F:$F,Purchase!$A:$A,Waterfall!$A186,Purchase!$D:$D,Waterfall!$C186,Purchase!$C:$C,Waterfall!GH$1)</f>
        <v>0</v>
      </c>
      <c r="GI186" s="4">
        <f>SUMIFS(Purchase!$F:$F,Purchase!$A:$A,Waterfall!$A186,Purchase!$D:$D,Waterfall!$C186,Purchase!$C:$C,Waterfall!GI$1)</f>
        <v>0</v>
      </c>
    </row>
    <row r="187" spans="1:191" x14ac:dyDescent="0.35">
      <c r="A187" s="8">
        <f t="shared" si="5"/>
        <v>1</v>
      </c>
      <c r="B187" s="2" t="str">
        <f>VLOOKUP($A187,Centers!$B$1:$C$120,2,)</f>
        <v>GATE</v>
      </c>
      <c r="C187" s="3">
        <v>45064</v>
      </c>
      <c r="D187" s="4">
        <f>IF($A187=1,SUM(SUMIFS(Indent!$E:$E,Indent!$C:$C,Waterfall!$C187,Indent!$A:$A,Centers!$A$2),SUMIFS(Indent!$E:$E,Indent!$C:$C,Waterfall!$C187,Indent!$A:$A,Centers!$A$3),SUMIFS(Indent!$E:$E,Indent!$C:$C,Waterfall!$C187,Indent!$A:$A,Centers!$A$4),SUMIFS(Indent!$E:$E,Indent!$C:$C,Waterfall!$C187,Indent!$A:$A,Centers!$A$5),SUMIFS(Indent!$E:$E,Indent!$C:$C,Waterfall!$C187,Indent!$A:$A,Centers!$A$6),SUMIFS(Indent!$E:$E,Indent!$C:$C,Waterfall!$C187,Indent!$A:$A,Centers!$A$7),SUMIFS(Indent!$E:$E,Indent!$C:$C,Waterfall!$C187,Indent!$A:$A,Centers!$A$8)),SUMIFS(Indent!$E:$E,Indent!$C:$C,Waterfall!$C187,Indent!$A:$A,$A187))</f>
        <v>0</v>
      </c>
      <c r="E187" s="4">
        <f>SUMIFS(Purchase!$F:$F,Purchase!$A:$A,Waterfall!$A187,Purchase!$D:$D,Waterfall!$C187,Purchase!$C:$C,Waterfall!E$1)</f>
        <v>0</v>
      </c>
      <c r="F187" s="4">
        <f>SUMIFS(Purchase!$F:$F,Purchase!$A:$A,Waterfall!$A187,Purchase!$D:$D,Waterfall!$C187,Purchase!$C:$C,Waterfall!F$1)</f>
        <v>0</v>
      </c>
      <c r="G187" s="4">
        <f>SUMIFS(Purchase!$F:$F,Purchase!$A:$A,Waterfall!$A187,Purchase!$D:$D,Waterfall!$C187,Purchase!$C:$C,Waterfall!G$1)</f>
        <v>0</v>
      </c>
      <c r="H187" s="4">
        <f>SUMIFS(Purchase!$F:$F,Purchase!$A:$A,Waterfall!$A187,Purchase!$D:$D,Waterfall!$C187,Purchase!$C:$C,Waterfall!H$1)</f>
        <v>0</v>
      </c>
      <c r="I187" s="4">
        <f>SUMIFS(Purchase!$F:$F,Purchase!$A:$A,Waterfall!$A187,Purchase!$D:$D,Waterfall!$C187,Purchase!$C:$C,Waterfall!I$1)</f>
        <v>0</v>
      </c>
      <c r="J187" s="4">
        <f>SUMIFS(Purchase!$F:$F,Purchase!$A:$A,Waterfall!$A187,Purchase!$D:$D,Waterfall!$C187,Purchase!$C:$C,Waterfall!J$1)</f>
        <v>0</v>
      </c>
      <c r="K187" s="4">
        <f>SUMIFS(Purchase!$F:$F,Purchase!$A:$A,Waterfall!$A187,Purchase!$D:$D,Waterfall!$C187,Purchase!$C:$C,Waterfall!K$1)</f>
        <v>0</v>
      </c>
      <c r="L187" s="4">
        <f>SUMIFS(Purchase!$F:$F,Purchase!$A:$A,Waterfall!$A187,Purchase!$D:$D,Waterfall!$C187,Purchase!$C:$C,Waterfall!L$1)</f>
        <v>0</v>
      </c>
      <c r="M187" s="4">
        <f>SUMIFS(Purchase!$F:$F,Purchase!$A:$A,Waterfall!$A187,Purchase!$D:$D,Waterfall!$C187,Purchase!$C:$C,Waterfall!M$1)</f>
        <v>0</v>
      </c>
      <c r="N187" s="4">
        <f>SUMIFS(Purchase!$F:$F,Purchase!$A:$A,Waterfall!$A187,Purchase!$D:$D,Waterfall!$C187,Purchase!$C:$C,Waterfall!N$1)</f>
        <v>0</v>
      </c>
      <c r="O187" s="4">
        <f>SUMIFS(Purchase!$F:$F,Purchase!$A:$A,Waterfall!$A187,Purchase!$D:$D,Waterfall!$C187,Purchase!$C:$C,Waterfall!O$1)</f>
        <v>0</v>
      </c>
      <c r="P187" s="4">
        <f>SUMIFS(Purchase!$F:$F,Purchase!$A:$A,Waterfall!$A187,Purchase!$D:$D,Waterfall!$C187,Purchase!$C:$C,Waterfall!P$1)</f>
        <v>0</v>
      </c>
      <c r="Q187" s="4">
        <f>SUMIFS(Purchase!$F:$F,Purchase!$A:$A,Waterfall!$A187,Purchase!$D:$D,Waterfall!$C187,Purchase!$C:$C,Waterfall!Q$1)</f>
        <v>0</v>
      </c>
      <c r="R187" s="4">
        <f>SUMIFS(Purchase!$F:$F,Purchase!$A:$A,Waterfall!$A187,Purchase!$D:$D,Waterfall!$C187,Purchase!$C:$C,Waterfall!R$1)</f>
        <v>0</v>
      </c>
      <c r="S187" s="4">
        <f>SUMIFS(Purchase!$F:$F,Purchase!$A:$A,Waterfall!$A187,Purchase!$D:$D,Waterfall!$C187,Purchase!$C:$C,Waterfall!S$1)</f>
        <v>0</v>
      </c>
      <c r="T187" s="4">
        <f>SUMIFS(Purchase!$F:$F,Purchase!$A:$A,Waterfall!$A187,Purchase!$D:$D,Waterfall!$C187,Purchase!$C:$C,Waterfall!T$1)</f>
        <v>0</v>
      </c>
      <c r="U187" s="4">
        <f>SUMIFS(Purchase!$F:$F,Purchase!$A:$A,Waterfall!$A187,Purchase!$D:$D,Waterfall!$C187,Purchase!$C:$C,Waterfall!U$1)</f>
        <v>0</v>
      </c>
      <c r="V187" s="4">
        <f>SUMIFS(Purchase!$F:$F,Purchase!$A:$A,Waterfall!$A187,Purchase!$D:$D,Waterfall!$C187,Purchase!$C:$C,Waterfall!V$1)</f>
        <v>0</v>
      </c>
      <c r="W187" s="4">
        <f>SUMIFS(Purchase!$F:$F,Purchase!$A:$A,Waterfall!$A187,Purchase!$D:$D,Waterfall!$C187,Purchase!$C:$C,Waterfall!W$1)</f>
        <v>0</v>
      </c>
      <c r="X187" s="4">
        <f>SUMIFS(Purchase!$F:$F,Purchase!$A:$A,Waterfall!$A187,Purchase!$D:$D,Waterfall!$C187,Purchase!$C:$C,Waterfall!X$1)</f>
        <v>0</v>
      </c>
      <c r="Y187" s="4">
        <f>SUMIFS(Purchase!$F:$F,Purchase!$A:$A,Waterfall!$A187,Purchase!$D:$D,Waterfall!$C187,Purchase!$C:$C,Waterfall!Y$1)</f>
        <v>0</v>
      </c>
      <c r="Z187" s="4">
        <f>SUMIFS(Purchase!$F:$F,Purchase!$A:$A,Waterfall!$A187,Purchase!$D:$D,Waterfall!$C187,Purchase!$C:$C,Waterfall!Z$1)</f>
        <v>0</v>
      </c>
      <c r="AA187" s="4">
        <f>SUMIFS(Purchase!$F:$F,Purchase!$A:$A,Waterfall!$A187,Purchase!$D:$D,Waterfall!$C187,Purchase!$C:$C,Waterfall!AA$1)</f>
        <v>0</v>
      </c>
      <c r="AB187" s="4">
        <f>SUMIFS(Purchase!$F:$F,Purchase!$A:$A,Waterfall!$A187,Purchase!$D:$D,Waterfall!$C187,Purchase!$C:$C,Waterfall!AB$1)</f>
        <v>0</v>
      </c>
      <c r="AC187" s="4">
        <f>SUMIFS(Purchase!$F:$F,Purchase!$A:$A,Waterfall!$A187,Purchase!$D:$D,Waterfall!$C187,Purchase!$C:$C,Waterfall!AC$1)</f>
        <v>0</v>
      </c>
      <c r="AD187" s="4">
        <f>SUMIFS(Purchase!$F:$F,Purchase!$A:$A,Waterfall!$A187,Purchase!$D:$D,Waterfall!$C187,Purchase!$C:$C,Waterfall!AD$1)</f>
        <v>0</v>
      </c>
      <c r="AE187" s="4">
        <f>SUMIFS(Purchase!$F:$F,Purchase!$A:$A,Waterfall!$A187,Purchase!$D:$D,Waterfall!$C187,Purchase!$C:$C,Waterfall!AE$1)</f>
        <v>0</v>
      </c>
      <c r="AF187" s="4">
        <f>SUMIFS(Purchase!$F:$F,Purchase!$A:$A,Waterfall!$A187,Purchase!$D:$D,Waterfall!$C187,Purchase!$C:$C,Waterfall!AF$1)</f>
        <v>0</v>
      </c>
      <c r="AG187" s="4">
        <f>SUMIFS(Purchase!$F:$F,Purchase!$A:$A,Waterfall!$A187,Purchase!$D:$D,Waterfall!$C187,Purchase!$C:$C,Waterfall!AG$1)</f>
        <v>0</v>
      </c>
      <c r="AH187" s="4">
        <f>SUMIFS(Purchase!$F:$F,Purchase!$A:$A,Waterfall!$A187,Purchase!$D:$D,Waterfall!$C187,Purchase!$C:$C,Waterfall!AH$1)</f>
        <v>0</v>
      </c>
      <c r="AI187" s="4">
        <f>SUMIFS(Purchase!$F:$F,Purchase!$A:$A,Waterfall!$A187,Purchase!$D:$D,Waterfall!$C187,Purchase!$C:$C,Waterfall!AI$1)</f>
        <v>0</v>
      </c>
      <c r="AJ187" s="4">
        <f>SUMIFS(Purchase!$F:$F,Purchase!$A:$A,Waterfall!$A187,Purchase!$D:$D,Waterfall!$C187,Purchase!$C:$C,Waterfall!AJ$1)</f>
        <v>0</v>
      </c>
      <c r="AK187" s="4">
        <f>SUMIFS(Purchase!$F:$F,Purchase!$A:$A,Waterfall!$A187,Purchase!$D:$D,Waterfall!$C187,Purchase!$C:$C,Waterfall!AK$1)</f>
        <v>0</v>
      </c>
      <c r="AL187" s="4">
        <f>SUMIFS(Purchase!$F:$F,Purchase!$A:$A,Waterfall!$A187,Purchase!$D:$D,Waterfall!$C187,Purchase!$C:$C,Waterfall!AL$1)</f>
        <v>0</v>
      </c>
      <c r="AM187" s="4">
        <f>SUMIFS(Purchase!$F:$F,Purchase!$A:$A,Waterfall!$A187,Purchase!$D:$D,Waterfall!$C187,Purchase!$C:$C,Waterfall!AM$1)</f>
        <v>0</v>
      </c>
      <c r="AN187" s="4">
        <f>SUMIFS(Purchase!$F:$F,Purchase!$A:$A,Waterfall!$A187,Purchase!$D:$D,Waterfall!$C187,Purchase!$C:$C,Waterfall!AN$1)</f>
        <v>0</v>
      </c>
      <c r="AO187" s="4">
        <f>SUMIFS(Purchase!$F:$F,Purchase!$A:$A,Waterfall!$A187,Purchase!$D:$D,Waterfall!$C187,Purchase!$C:$C,Waterfall!AO$1)</f>
        <v>0</v>
      </c>
      <c r="AP187" s="4">
        <f>SUMIFS(Purchase!$F:$F,Purchase!$A:$A,Waterfall!$A187,Purchase!$D:$D,Waterfall!$C187,Purchase!$C:$C,Waterfall!AP$1)</f>
        <v>0</v>
      </c>
      <c r="AQ187" s="4">
        <f>SUMIFS(Purchase!$F:$F,Purchase!$A:$A,Waterfall!$A187,Purchase!$D:$D,Waterfall!$C187,Purchase!$C:$C,Waterfall!AQ$1)</f>
        <v>0</v>
      </c>
      <c r="AR187" s="4">
        <f>SUMIFS(Purchase!$F:$F,Purchase!$A:$A,Waterfall!$A187,Purchase!$D:$D,Waterfall!$C187,Purchase!$C:$C,Waterfall!AR$1)</f>
        <v>0</v>
      </c>
      <c r="AS187" s="4">
        <f>SUMIFS(Purchase!$F:$F,Purchase!$A:$A,Waterfall!$A187,Purchase!$D:$D,Waterfall!$C187,Purchase!$C:$C,Waterfall!AS$1)</f>
        <v>0</v>
      </c>
      <c r="AT187" s="4">
        <f>SUMIFS(Purchase!$F:$F,Purchase!$A:$A,Waterfall!$A187,Purchase!$D:$D,Waterfall!$C187,Purchase!$C:$C,Waterfall!AT$1)</f>
        <v>0</v>
      </c>
      <c r="AU187" s="4">
        <f>SUMIFS(Purchase!$F:$F,Purchase!$A:$A,Waterfall!$A187,Purchase!$D:$D,Waterfall!$C187,Purchase!$C:$C,Waterfall!AU$1)</f>
        <v>0</v>
      </c>
      <c r="AV187" s="4">
        <f>SUMIFS(Purchase!$F:$F,Purchase!$A:$A,Waterfall!$A187,Purchase!$D:$D,Waterfall!$C187,Purchase!$C:$C,Waterfall!AV$1)</f>
        <v>0</v>
      </c>
      <c r="AW187" s="4">
        <f>SUMIFS(Purchase!$F:$F,Purchase!$A:$A,Waterfall!$A187,Purchase!$D:$D,Waterfall!$C187,Purchase!$C:$C,Waterfall!AW$1)</f>
        <v>0</v>
      </c>
      <c r="AX187" s="4">
        <f>SUMIFS(Purchase!$F:$F,Purchase!$A:$A,Waterfall!$A187,Purchase!$D:$D,Waterfall!$C187,Purchase!$C:$C,Waterfall!AX$1)</f>
        <v>0</v>
      </c>
      <c r="AY187" s="4">
        <f>SUMIFS(Purchase!$F:$F,Purchase!$A:$A,Waterfall!$A187,Purchase!$D:$D,Waterfall!$C187,Purchase!$C:$C,Waterfall!AY$1)</f>
        <v>0</v>
      </c>
      <c r="AZ187" s="4">
        <f>SUMIFS(Purchase!$F:$F,Purchase!$A:$A,Waterfall!$A187,Purchase!$D:$D,Waterfall!$C187,Purchase!$C:$C,Waterfall!AZ$1)</f>
        <v>0</v>
      </c>
      <c r="BA187" s="4">
        <f>SUMIFS(Purchase!$F:$F,Purchase!$A:$A,Waterfall!$A187,Purchase!$D:$D,Waterfall!$C187,Purchase!$C:$C,Waterfall!BA$1)</f>
        <v>0</v>
      </c>
      <c r="BB187" s="4">
        <f>SUMIFS(Purchase!$F:$F,Purchase!$A:$A,Waterfall!$A187,Purchase!$D:$D,Waterfall!$C187,Purchase!$C:$C,Waterfall!BB$1)</f>
        <v>0</v>
      </c>
      <c r="BC187" s="4">
        <f>SUMIFS(Purchase!$F:$F,Purchase!$A:$A,Waterfall!$A187,Purchase!$D:$D,Waterfall!$C187,Purchase!$C:$C,Waterfall!BC$1)</f>
        <v>0</v>
      </c>
      <c r="BD187" s="4">
        <f>SUMIFS(Purchase!$F:$F,Purchase!$A:$A,Waterfall!$A187,Purchase!$D:$D,Waterfall!$C187,Purchase!$C:$C,Waterfall!BD$1)</f>
        <v>0</v>
      </c>
      <c r="BE187" s="4">
        <f>SUMIFS(Purchase!$F:$F,Purchase!$A:$A,Waterfall!$A187,Purchase!$D:$D,Waterfall!$C187,Purchase!$C:$C,Waterfall!BE$1)</f>
        <v>0</v>
      </c>
      <c r="BF187" s="4">
        <f>SUMIFS(Purchase!$F:$F,Purchase!$A:$A,Waterfall!$A187,Purchase!$D:$D,Waterfall!$C187,Purchase!$C:$C,Waterfall!BF$1)</f>
        <v>0</v>
      </c>
      <c r="BG187" s="4">
        <f>SUMIFS(Purchase!$F:$F,Purchase!$A:$A,Waterfall!$A187,Purchase!$D:$D,Waterfall!$C187,Purchase!$C:$C,Waterfall!BG$1)</f>
        <v>0</v>
      </c>
      <c r="BH187" s="4">
        <f>SUMIFS(Purchase!$F:$F,Purchase!$A:$A,Waterfall!$A187,Purchase!$D:$D,Waterfall!$C187,Purchase!$C:$C,Waterfall!BH$1)</f>
        <v>0</v>
      </c>
      <c r="BI187" s="4">
        <f>SUMIFS(Purchase!$F:$F,Purchase!$A:$A,Waterfall!$A187,Purchase!$D:$D,Waterfall!$C187,Purchase!$C:$C,Waterfall!BI$1)</f>
        <v>0</v>
      </c>
      <c r="BJ187" s="4">
        <f>SUMIFS(Purchase!$F:$F,Purchase!$A:$A,Waterfall!$A187,Purchase!$D:$D,Waterfall!$C187,Purchase!$C:$C,Waterfall!BJ$1)</f>
        <v>0</v>
      </c>
      <c r="BK187" s="4">
        <f>SUMIFS(Purchase!$F:$F,Purchase!$A:$A,Waterfall!$A187,Purchase!$D:$D,Waterfall!$C187,Purchase!$C:$C,Waterfall!BK$1)</f>
        <v>0</v>
      </c>
      <c r="BL187" s="4">
        <f>SUMIFS(Purchase!$F:$F,Purchase!$A:$A,Waterfall!$A187,Purchase!$D:$D,Waterfall!$C187,Purchase!$C:$C,Waterfall!BL$1)</f>
        <v>0</v>
      </c>
      <c r="BM187" s="4">
        <f>SUMIFS(Purchase!$F:$F,Purchase!$A:$A,Waterfall!$A187,Purchase!$D:$D,Waterfall!$C187,Purchase!$C:$C,Waterfall!BM$1)</f>
        <v>0</v>
      </c>
      <c r="BN187" s="4">
        <f>SUMIFS(Purchase!$F:$F,Purchase!$A:$A,Waterfall!$A187,Purchase!$D:$D,Waterfall!$C187,Purchase!$C:$C,Waterfall!BN$1)</f>
        <v>0</v>
      </c>
      <c r="BO187" s="4">
        <f>SUMIFS(Purchase!$F:$F,Purchase!$A:$A,Waterfall!$A187,Purchase!$D:$D,Waterfall!$C187,Purchase!$C:$C,Waterfall!BO$1)</f>
        <v>0</v>
      </c>
      <c r="BP187" s="4">
        <f>SUMIFS(Purchase!$F:$F,Purchase!$A:$A,Waterfall!$A187,Purchase!$D:$D,Waterfall!$C187,Purchase!$C:$C,Waterfall!BP$1)</f>
        <v>0</v>
      </c>
      <c r="BQ187" s="4">
        <f>SUMIFS(Purchase!$F:$F,Purchase!$A:$A,Waterfall!$A187,Purchase!$D:$D,Waterfall!$C187,Purchase!$C:$C,Waterfall!BQ$1)</f>
        <v>0</v>
      </c>
      <c r="BR187" s="4">
        <f>SUMIFS(Purchase!$F:$F,Purchase!$A:$A,Waterfall!$A187,Purchase!$D:$D,Waterfall!$C187,Purchase!$C:$C,Waterfall!BR$1)</f>
        <v>0</v>
      </c>
      <c r="BS187" s="4">
        <f>SUMIFS(Purchase!$F:$F,Purchase!$A:$A,Waterfall!$A187,Purchase!$D:$D,Waterfall!$C187,Purchase!$C:$C,Waterfall!BS$1)</f>
        <v>0</v>
      </c>
      <c r="BT187" s="4">
        <f>SUMIFS(Purchase!$F:$F,Purchase!$A:$A,Waterfall!$A187,Purchase!$D:$D,Waterfall!$C187,Purchase!$C:$C,Waterfall!BT$1)</f>
        <v>0</v>
      </c>
      <c r="BU187" s="4">
        <f>SUMIFS(Purchase!$F:$F,Purchase!$A:$A,Waterfall!$A187,Purchase!$D:$D,Waterfall!$C187,Purchase!$C:$C,Waterfall!BU$1)</f>
        <v>0</v>
      </c>
      <c r="BV187" s="4">
        <f>SUMIFS(Purchase!$F:$F,Purchase!$A:$A,Waterfall!$A187,Purchase!$D:$D,Waterfall!$C187,Purchase!$C:$C,Waterfall!BV$1)</f>
        <v>0</v>
      </c>
      <c r="BW187" s="4">
        <f>SUMIFS(Purchase!$F:$F,Purchase!$A:$A,Waterfall!$A187,Purchase!$D:$D,Waterfall!$C187,Purchase!$C:$C,Waterfall!BW$1)</f>
        <v>0</v>
      </c>
      <c r="BX187" s="4">
        <f>SUMIFS(Purchase!$F:$F,Purchase!$A:$A,Waterfall!$A187,Purchase!$D:$D,Waterfall!$C187,Purchase!$C:$C,Waterfall!BX$1)</f>
        <v>0</v>
      </c>
      <c r="BY187" s="4">
        <f>SUMIFS(Purchase!$F:$F,Purchase!$A:$A,Waterfall!$A187,Purchase!$D:$D,Waterfall!$C187,Purchase!$C:$C,Waterfall!BY$1)</f>
        <v>0</v>
      </c>
      <c r="BZ187" s="4">
        <f>SUMIFS(Purchase!$F:$F,Purchase!$A:$A,Waterfall!$A187,Purchase!$D:$D,Waterfall!$C187,Purchase!$C:$C,Waterfall!BZ$1)</f>
        <v>0</v>
      </c>
      <c r="CA187" s="4">
        <f>SUMIFS(Purchase!$F:$F,Purchase!$A:$A,Waterfall!$A187,Purchase!$D:$D,Waterfall!$C187,Purchase!$C:$C,Waterfall!CA$1)</f>
        <v>0</v>
      </c>
      <c r="CB187" s="4">
        <f>SUMIFS(Purchase!$F:$F,Purchase!$A:$A,Waterfall!$A187,Purchase!$D:$D,Waterfall!$C187,Purchase!$C:$C,Waterfall!CB$1)</f>
        <v>0</v>
      </c>
      <c r="CC187" s="4">
        <f>SUMIFS(Purchase!$F:$F,Purchase!$A:$A,Waterfall!$A187,Purchase!$D:$D,Waterfall!$C187,Purchase!$C:$C,Waterfall!CC$1)</f>
        <v>0</v>
      </c>
      <c r="CD187" s="4">
        <f>SUMIFS(Purchase!$F:$F,Purchase!$A:$A,Waterfall!$A187,Purchase!$D:$D,Waterfall!$C187,Purchase!$C:$C,Waterfall!CD$1)</f>
        <v>0</v>
      </c>
      <c r="CE187" s="4">
        <f>SUMIFS(Purchase!$F:$F,Purchase!$A:$A,Waterfall!$A187,Purchase!$D:$D,Waterfall!$C187,Purchase!$C:$C,Waterfall!CE$1)</f>
        <v>0</v>
      </c>
      <c r="CF187" s="4">
        <f>SUMIFS(Purchase!$F:$F,Purchase!$A:$A,Waterfall!$A187,Purchase!$D:$D,Waterfall!$C187,Purchase!$C:$C,Waterfall!CF$1)</f>
        <v>0</v>
      </c>
      <c r="CG187" s="4">
        <f>SUMIFS(Purchase!$F:$F,Purchase!$A:$A,Waterfall!$A187,Purchase!$D:$D,Waterfall!$C187,Purchase!$C:$C,Waterfall!CG$1)</f>
        <v>0</v>
      </c>
      <c r="CH187" s="4">
        <f>SUMIFS(Purchase!$F:$F,Purchase!$A:$A,Waterfall!$A187,Purchase!$D:$D,Waterfall!$C187,Purchase!$C:$C,Waterfall!CH$1)</f>
        <v>0</v>
      </c>
      <c r="CI187" s="4">
        <f>SUMIFS(Purchase!$F:$F,Purchase!$A:$A,Waterfall!$A187,Purchase!$D:$D,Waterfall!$C187,Purchase!$C:$C,Waterfall!CI$1)</f>
        <v>0</v>
      </c>
      <c r="CJ187" s="4">
        <f>SUMIFS(Purchase!$F:$F,Purchase!$A:$A,Waterfall!$A187,Purchase!$D:$D,Waterfall!$C187,Purchase!$C:$C,Waterfall!CJ$1)</f>
        <v>0</v>
      </c>
      <c r="CK187" s="4">
        <f>SUMIFS(Purchase!$F:$F,Purchase!$A:$A,Waterfall!$A187,Purchase!$D:$D,Waterfall!$C187,Purchase!$C:$C,Waterfall!CK$1)</f>
        <v>0</v>
      </c>
      <c r="CL187" s="4">
        <f>SUMIFS(Purchase!$F:$F,Purchase!$A:$A,Waterfall!$A187,Purchase!$D:$D,Waterfall!$C187,Purchase!$C:$C,Waterfall!CL$1)</f>
        <v>0</v>
      </c>
      <c r="CM187" s="4">
        <f>SUMIFS(Purchase!$F:$F,Purchase!$A:$A,Waterfall!$A187,Purchase!$D:$D,Waterfall!$C187,Purchase!$C:$C,Waterfall!CM$1)</f>
        <v>0</v>
      </c>
      <c r="CN187" s="4">
        <f>SUMIFS(Purchase!$F:$F,Purchase!$A:$A,Waterfall!$A187,Purchase!$D:$D,Waterfall!$C187,Purchase!$C:$C,Waterfall!CN$1)</f>
        <v>0</v>
      </c>
      <c r="CO187" s="4">
        <f>SUMIFS(Purchase!$F:$F,Purchase!$A:$A,Waterfall!$A187,Purchase!$D:$D,Waterfall!$C187,Purchase!$C:$C,Waterfall!CO$1)</f>
        <v>0</v>
      </c>
      <c r="CP187" s="4">
        <f>SUMIFS(Purchase!$F:$F,Purchase!$A:$A,Waterfall!$A187,Purchase!$D:$D,Waterfall!$C187,Purchase!$C:$C,Waterfall!CP$1)</f>
        <v>0</v>
      </c>
      <c r="CQ187" s="4">
        <f>SUMIFS(Purchase!$F:$F,Purchase!$A:$A,Waterfall!$A187,Purchase!$D:$D,Waterfall!$C187,Purchase!$C:$C,Waterfall!CQ$1)</f>
        <v>0</v>
      </c>
      <c r="CR187" s="4">
        <f>SUMIFS(Purchase!$F:$F,Purchase!$A:$A,Waterfall!$A187,Purchase!$D:$D,Waterfall!$C187,Purchase!$C:$C,Waterfall!CR$1)</f>
        <v>0</v>
      </c>
      <c r="CS187" s="4">
        <f>SUMIFS(Purchase!$F:$F,Purchase!$A:$A,Waterfall!$A187,Purchase!$D:$D,Waterfall!$C187,Purchase!$C:$C,Waterfall!CS$1)</f>
        <v>0</v>
      </c>
      <c r="CT187" s="4">
        <f>SUMIFS(Purchase!$F:$F,Purchase!$A:$A,Waterfall!$A187,Purchase!$D:$D,Waterfall!$C187,Purchase!$C:$C,Waterfall!CT$1)</f>
        <v>0</v>
      </c>
      <c r="CU187" s="4">
        <f>SUMIFS(Purchase!$F:$F,Purchase!$A:$A,Waterfall!$A187,Purchase!$D:$D,Waterfall!$C187,Purchase!$C:$C,Waterfall!CU$1)</f>
        <v>0</v>
      </c>
      <c r="CV187" s="4">
        <f>SUMIFS(Purchase!$F:$F,Purchase!$A:$A,Waterfall!$A187,Purchase!$D:$D,Waterfall!$C187,Purchase!$C:$C,Waterfall!CV$1)</f>
        <v>0</v>
      </c>
      <c r="CW187" s="4">
        <f>SUMIFS(Purchase!$F:$F,Purchase!$A:$A,Waterfall!$A187,Purchase!$D:$D,Waterfall!$C187,Purchase!$C:$C,Waterfall!CW$1)</f>
        <v>0</v>
      </c>
      <c r="CX187" s="4">
        <f>SUMIFS(Purchase!$F:$F,Purchase!$A:$A,Waterfall!$A187,Purchase!$D:$D,Waterfall!$C187,Purchase!$C:$C,Waterfall!CX$1)</f>
        <v>0</v>
      </c>
      <c r="CY187" s="4">
        <f>SUMIFS(Purchase!$F:$F,Purchase!$A:$A,Waterfall!$A187,Purchase!$D:$D,Waterfall!$C187,Purchase!$C:$C,Waterfall!CY$1)</f>
        <v>0</v>
      </c>
      <c r="CZ187" s="4">
        <f>SUMIFS(Purchase!$F:$F,Purchase!$A:$A,Waterfall!$A187,Purchase!$D:$D,Waterfall!$C187,Purchase!$C:$C,Waterfall!CZ$1)</f>
        <v>0</v>
      </c>
      <c r="DA187" s="4">
        <f>SUMIFS(Purchase!$F:$F,Purchase!$A:$A,Waterfall!$A187,Purchase!$D:$D,Waterfall!$C187,Purchase!$C:$C,Waterfall!DA$1)</f>
        <v>0</v>
      </c>
      <c r="DB187" s="4">
        <f>SUMIFS(Purchase!$F:$F,Purchase!$A:$A,Waterfall!$A187,Purchase!$D:$D,Waterfall!$C187,Purchase!$C:$C,Waterfall!DB$1)</f>
        <v>0</v>
      </c>
      <c r="DC187" s="4">
        <f>SUMIFS(Purchase!$F:$F,Purchase!$A:$A,Waterfall!$A187,Purchase!$D:$D,Waterfall!$C187,Purchase!$C:$C,Waterfall!DC$1)</f>
        <v>0</v>
      </c>
      <c r="DD187" s="4">
        <f>SUMIFS(Purchase!$F:$F,Purchase!$A:$A,Waterfall!$A187,Purchase!$D:$D,Waterfall!$C187,Purchase!$C:$C,Waterfall!DD$1)</f>
        <v>0</v>
      </c>
      <c r="DE187" s="4">
        <f>SUMIFS(Purchase!$F:$F,Purchase!$A:$A,Waterfall!$A187,Purchase!$D:$D,Waterfall!$C187,Purchase!$C:$C,Waterfall!DE$1)</f>
        <v>0</v>
      </c>
      <c r="DF187" s="4">
        <f>SUMIFS(Purchase!$F:$F,Purchase!$A:$A,Waterfall!$A187,Purchase!$D:$D,Waterfall!$C187,Purchase!$C:$C,Waterfall!DF$1)</f>
        <v>0</v>
      </c>
      <c r="DG187" s="4">
        <f>SUMIFS(Purchase!$F:$F,Purchase!$A:$A,Waterfall!$A187,Purchase!$D:$D,Waterfall!$C187,Purchase!$C:$C,Waterfall!DG$1)</f>
        <v>0</v>
      </c>
      <c r="DH187" s="4">
        <f>SUMIFS(Purchase!$F:$F,Purchase!$A:$A,Waterfall!$A187,Purchase!$D:$D,Waterfall!$C187,Purchase!$C:$C,Waterfall!DH$1)</f>
        <v>0</v>
      </c>
      <c r="DI187" s="4">
        <f>SUMIFS(Purchase!$F:$F,Purchase!$A:$A,Waterfall!$A187,Purchase!$D:$D,Waterfall!$C187,Purchase!$C:$C,Waterfall!DI$1)</f>
        <v>0</v>
      </c>
      <c r="DJ187" s="4">
        <f>SUMIFS(Purchase!$F:$F,Purchase!$A:$A,Waterfall!$A187,Purchase!$D:$D,Waterfall!$C187,Purchase!$C:$C,Waterfall!DJ$1)</f>
        <v>0</v>
      </c>
      <c r="DK187" s="4">
        <f>SUMIFS(Purchase!$F:$F,Purchase!$A:$A,Waterfall!$A187,Purchase!$D:$D,Waterfall!$C187,Purchase!$C:$C,Waterfall!DK$1)</f>
        <v>0</v>
      </c>
      <c r="DL187" s="4">
        <f>SUMIFS(Purchase!$F:$F,Purchase!$A:$A,Waterfall!$A187,Purchase!$D:$D,Waterfall!$C187,Purchase!$C:$C,Waterfall!DL$1)</f>
        <v>0</v>
      </c>
      <c r="DM187" s="4">
        <f>SUMIFS(Purchase!$F:$F,Purchase!$A:$A,Waterfall!$A187,Purchase!$D:$D,Waterfall!$C187,Purchase!$C:$C,Waterfall!DM$1)</f>
        <v>0</v>
      </c>
      <c r="DN187" s="4">
        <f>SUMIFS(Purchase!$F:$F,Purchase!$A:$A,Waterfall!$A187,Purchase!$D:$D,Waterfall!$C187,Purchase!$C:$C,Waterfall!DN$1)</f>
        <v>0</v>
      </c>
      <c r="DO187" s="4">
        <f>SUMIFS(Purchase!$F:$F,Purchase!$A:$A,Waterfall!$A187,Purchase!$D:$D,Waterfall!$C187,Purchase!$C:$C,Waterfall!DO$1)</f>
        <v>0</v>
      </c>
      <c r="DP187" s="4">
        <f>SUMIFS(Purchase!$F:$F,Purchase!$A:$A,Waterfall!$A187,Purchase!$D:$D,Waterfall!$C187,Purchase!$C:$C,Waterfall!DP$1)</f>
        <v>0</v>
      </c>
      <c r="DQ187" s="4">
        <f>SUMIFS(Purchase!$F:$F,Purchase!$A:$A,Waterfall!$A187,Purchase!$D:$D,Waterfall!$C187,Purchase!$C:$C,Waterfall!DQ$1)</f>
        <v>0</v>
      </c>
      <c r="DR187" s="4">
        <f>SUMIFS(Purchase!$F:$F,Purchase!$A:$A,Waterfall!$A187,Purchase!$D:$D,Waterfall!$C187,Purchase!$C:$C,Waterfall!DR$1)</f>
        <v>0</v>
      </c>
      <c r="DS187" s="4">
        <f>SUMIFS(Purchase!$F:$F,Purchase!$A:$A,Waterfall!$A187,Purchase!$D:$D,Waterfall!$C187,Purchase!$C:$C,Waterfall!DS$1)</f>
        <v>0</v>
      </c>
      <c r="DT187" s="4">
        <f>SUMIFS(Purchase!$F:$F,Purchase!$A:$A,Waterfall!$A187,Purchase!$D:$D,Waterfall!$C187,Purchase!$C:$C,Waterfall!DT$1)</f>
        <v>0</v>
      </c>
      <c r="DU187" s="4">
        <f>SUMIFS(Purchase!$F:$F,Purchase!$A:$A,Waterfall!$A187,Purchase!$D:$D,Waterfall!$C187,Purchase!$C:$C,Waterfall!DU$1)</f>
        <v>0</v>
      </c>
      <c r="DV187" s="4">
        <f>SUMIFS(Purchase!$F:$F,Purchase!$A:$A,Waterfall!$A187,Purchase!$D:$D,Waterfall!$C187,Purchase!$C:$C,Waterfall!DV$1)</f>
        <v>0</v>
      </c>
      <c r="DW187" s="4">
        <f>SUMIFS(Purchase!$F:$F,Purchase!$A:$A,Waterfall!$A187,Purchase!$D:$D,Waterfall!$C187,Purchase!$C:$C,Waterfall!DW$1)</f>
        <v>0</v>
      </c>
      <c r="DX187" s="4">
        <f>SUMIFS(Purchase!$F:$F,Purchase!$A:$A,Waterfall!$A187,Purchase!$D:$D,Waterfall!$C187,Purchase!$C:$C,Waterfall!DX$1)</f>
        <v>0</v>
      </c>
      <c r="DY187" s="4">
        <f>SUMIFS(Purchase!$F:$F,Purchase!$A:$A,Waterfall!$A187,Purchase!$D:$D,Waterfall!$C187,Purchase!$C:$C,Waterfall!DY$1)</f>
        <v>0</v>
      </c>
      <c r="DZ187" s="4">
        <f>SUMIFS(Purchase!$F:$F,Purchase!$A:$A,Waterfall!$A187,Purchase!$D:$D,Waterfall!$C187,Purchase!$C:$C,Waterfall!DZ$1)</f>
        <v>0</v>
      </c>
      <c r="EA187" s="4">
        <f>SUMIFS(Purchase!$F:$F,Purchase!$A:$A,Waterfall!$A187,Purchase!$D:$D,Waterfall!$C187,Purchase!$C:$C,Waterfall!EA$1)</f>
        <v>0</v>
      </c>
      <c r="EB187" s="4">
        <f>SUMIFS(Purchase!$F:$F,Purchase!$A:$A,Waterfall!$A187,Purchase!$D:$D,Waterfall!$C187,Purchase!$C:$C,Waterfall!EB$1)</f>
        <v>0</v>
      </c>
      <c r="EC187" s="4">
        <f>SUMIFS(Purchase!$F:$F,Purchase!$A:$A,Waterfall!$A187,Purchase!$D:$D,Waterfall!$C187,Purchase!$C:$C,Waterfall!EC$1)</f>
        <v>0</v>
      </c>
      <c r="ED187" s="4">
        <f>SUMIFS(Purchase!$F:$F,Purchase!$A:$A,Waterfall!$A187,Purchase!$D:$D,Waterfall!$C187,Purchase!$C:$C,Waterfall!ED$1)</f>
        <v>0</v>
      </c>
      <c r="EE187" s="4">
        <f>SUMIFS(Purchase!$F:$F,Purchase!$A:$A,Waterfall!$A187,Purchase!$D:$D,Waterfall!$C187,Purchase!$C:$C,Waterfall!EE$1)</f>
        <v>0</v>
      </c>
      <c r="EF187" s="4">
        <f>SUMIFS(Purchase!$F:$F,Purchase!$A:$A,Waterfall!$A187,Purchase!$D:$D,Waterfall!$C187,Purchase!$C:$C,Waterfall!EF$1)</f>
        <v>0</v>
      </c>
      <c r="EG187" s="4">
        <f>SUMIFS(Purchase!$F:$F,Purchase!$A:$A,Waterfall!$A187,Purchase!$D:$D,Waterfall!$C187,Purchase!$C:$C,Waterfall!EG$1)</f>
        <v>0</v>
      </c>
      <c r="EH187" s="4">
        <f>SUMIFS(Purchase!$F:$F,Purchase!$A:$A,Waterfall!$A187,Purchase!$D:$D,Waterfall!$C187,Purchase!$C:$C,Waterfall!EH$1)</f>
        <v>0</v>
      </c>
      <c r="EI187" s="4">
        <f>SUMIFS(Purchase!$F:$F,Purchase!$A:$A,Waterfall!$A187,Purchase!$D:$D,Waterfall!$C187,Purchase!$C:$C,Waterfall!EI$1)</f>
        <v>0</v>
      </c>
      <c r="EJ187" s="4">
        <f>SUMIFS(Purchase!$F:$F,Purchase!$A:$A,Waterfall!$A187,Purchase!$D:$D,Waterfall!$C187,Purchase!$C:$C,Waterfall!EJ$1)</f>
        <v>0</v>
      </c>
      <c r="EK187" s="4">
        <f>SUMIFS(Purchase!$F:$F,Purchase!$A:$A,Waterfall!$A187,Purchase!$D:$D,Waterfall!$C187,Purchase!$C:$C,Waterfall!EK$1)</f>
        <v>0</v>
      </c>
      <c r="EL187" s="4">
        <f>SUMIFS(Purchase!$F:$F,Purchase!$A:$A,Waterfall!$A187,Purchase!$D:$D,Waterfall!$C187,Purchase!$C:$C,Waterfall!EL$1)</f>
        <v>0</v>
      </c>
      <c r="EM187" s="4">
        <f>SUMIFS(Purchase!$F:$F,Purchase!$A:$A,Waterfall!$A187,Purchase!$D:$D,Waterfall!$C187,Purchase!$C:$C,Waterfall!EM$1)</f>
        <v>0</v>
      </c>
      <c r="EN187" s="4">
        <f>SUMIFS(Purchase!$F:$F,Purchase!$A:$A,Waterfall!$A187,Purchase!$D:$D,Waterfall!$C187,Purchase!$C:$C,Waterfall!EN$1)</f>
        <v>0</v>
      </c>
      <c r="EO187" s="4">
        <f>SUMIFS(Purchase!$F:$F,Purchase!$A:$A,Waterfall!$A187,Purchase!$D:$D,Waterfall!$C187,Purchase!$C:$C,Waterfall!EO$1)</f>
        <v>0</v>
      </c>
      <c r="EP187" s="4">
        <f>SUMIFS(Purchase!$F:$F,Purchase!$A:$A,Waterfall!$A187,Purchase!$D:$D,Waterfall!$C187,Purchase!$C:$C,Waterfall!EP$1)</f>
        <v>0</v>
      </c>
      <c r="EQ187" s="4">
        <f>SUMIFS(Purchase!$F:$F,Purchase!$A:$A,Waterfall!$A187,Purchase!$D:$D,Waterfall!$C187,Purchase!$C:$C,Waterfall!EQ$1)</f>
        <v>0</v>
      </c>
      <c r="ER187" s="4">
        <f>SUMIFS(Purchase!$F:$F,Purchase!$A:$A,Waterfall!$A187,Purchase!$D:$D,Waterfall!$C187,Purchase!$C:$C,Waterfall!ER$1)</f>
        <v>0</v>
      </c>
      <c r="ES187" s="4">
        <f>SUMIFS(Purchase!$F:$F,Purchase!$A:$A,Waterfall!$A187,Purchase!$D:$D,Waterfall!$C187,Purchase!$C:$C,Waterfall!ES$1)</f>
        <v>0</v>
      </c>
      <c r="ET187" s="4">
        <f>SUMIFS(Purchase!$F:$F,Purchase!$A:$A,Waterfall!$A187,Purchase!$D:$D,Waterfall!$C187,Purchase!$C:$C,Waterfall!ET$1)</f>
        <v>0</v>
      </c>
      <c r="EU187" s="4">
        <f>SUMIFS(Purchase!$F:$F,Purchase!$A:$A,Waterfall!$A187,Purchase!$D:$D,Waterfall!$C187,Purchase!$C:$C,Waterfall!EU$1)</f>
        <v>0</v>
      </c>
      <c r="EV187" s="4">
        <f>SUMIFS(Purchase!$F:$F,Purchase!$A:$A,Waterfall!$A187,Purchase!$D:$D,Waterfall!$C187,Purchase!$C:$C,Waterfall!EV$1)</f>
        <v>0</v>
      </c>
      <c r="EW187" s="4">
        <f>SUMIFS(Purchase!$F:$F,Purchase!$A:$A,Waterfall!$A187,Purchase!$D:$D,Waterfall!$C187,Purchase!$C:$C,Waterfall!EW$1)</f>
        <v>0</v>
      </c>
      <c r="EX187" s="4">
        <f>SUMIFS(Purchase!$F:$F,Purchase!$A:$A,Waterfall!$A187,Purchase!$D:$D,Waterfall!$C187,Purchase!$C:$C,Waterfall!EX$1)</f>
        <v>0</v>
      </c>
      <c r="EY187" s="4">
        <f>SUMIFS(Purchase!$F:$F,Purchase!$A:$A,Waterfall!$A187,Purchase!$D:$D,Waterfall!$C187,Purchase!$C:$C,Waterfall!EY$1)</f>
        <v>0</v>
      </c>
      <c r="EZ187" s="4">
        <f>SUMIFS(Purchase!$F:$F,Purchase!$A:$A,Waterfall!$A187,Purchase!$D:$D,Waterfall!$C187,Purchase!$C:$C,Waterfall!EZ$1)</f>
        <v>0</v>
      </c>
      <c r="FA187" s="4">
        <f>SUMIFS(Purchase!$F:$F,Purchase!$A:$A,Waterfall!$A187,Purchase!$D:$D,Waterfall!$C187,Purchase!$C:$C,Waterfall!FA$1)</f>
        <v>0</v>
      </c>
      <c r="FB187" s="4">
        <f>SUMIFS(Purchase!$F:$F,Purchase!$A:$A,Waterfall!$A187,Purchase!$D:$D,Waterfall!$C187,Purchase!$C:$C,Waterfall!FB$1)</f>
        <v>0</v>
      </c>
      <c r="FC187" s="4">
        <f>SUMIFS(Purchase!$F:$F,Purchase!$A:$A,Waterfall!$A187,Purchase!$D:$D,Waterfall!$C187,Purchase!$C:$C,Waterfall!FC$1)</f>
        <v>0</v>
      </c>
      <c r="FD187" s="4">
        <f>SUMIFS(Purchase!$F:$F,Purchase!$A:$A,Waterfall!$A187,Purchase!$D:$D,Waterfall!$C187,Purchase!$C:$C,Waterfall!FD$1)</f>
        <v>0</v>
      </c>
      <c r="FE187" s="4">
        <f>SUMIFS(Purchase!$F:$F,Purchase!$A:$A,Waterfall!$A187,Purchase!$D:$D,Waterfall!$C187,Purchase!$C:$C,Waterfall!FE$1)</f>
        <v>0</v>
      </c>
      <c r="FF187" s="4">
        <f>SUMIFS(Purchase!$F:$F,Purchase!$A:$A,Waterfall!$A187,Purchase!$D:$D,Waterfall!$C187,Purchase!$C:$C,Waterfall!FF$1)</f>
        <v>0</v>
      </c>
      <c r="FG187" s="4">
        <f>SUMIFS(Purchase!$F:$F,Purchase!$A:$A,Waterfall!$A187,Purchase!$D:$D,Waterfall!$C187,Purchase!$C:$C,Waterfall!FG$1)</f>
        <v>0</v>
      </c>
      <c r="FH187" s="4">
        <f>SUMIFS(Purchase!$F:$F,Purchase!$A:$A,Waterfall!$A187,Purchase!$D:$D,Waterfall!$C187,Purchase!$C:$C,Waterfall!FH$1)</f>
        <v>0</v>
      </c>
      <c r="FI187" s="4">
        <f>SUMIFS(Purchase!$F:$F,Purchase!$A:$A,Waterfall!$A187,Purchase!$D:$D,Waterfall!$C187,Purchase!$C:$C,Waterfall!FI$1)</f>
        <v>0</v>
      </c>
      <c r="FJ187" s="4">
        <f>SUMIFS(Purchase!$F:$F,Purchase!$A:$A,Waterfall!$A187,Purchase!$D:$D,Waterfall!$C187,Purchase!$C:$C,Waterfall!FJ$1)</f>
        <v>0</v>
      </c>
      <c r="FK187" s="4">
        <f>SUMIFS(Purchase!$F:$F,Purchase!$A:$A,Waterfall!$A187,Purchase!$D:$D,Waterfall!$C187,Purchase!$C:$C,Waterfall!FK$1)</f>
        <v>0</v>
      </c>
      <c r="FL187" s="4">
        <f>SUMIFS(Purchase!$F:$F,Purchase!$A:$A,Waterfall!$A187,Purchase!$D:$D,Waterfall!$C187,Purchase!$C:$C,Waterfall!FL$1)</f>
        <v>0</v>
      </c>
      <c r="FM187" s="4">
        <f>SUMIFS(Purchase!$F:$F,Purchase!$A:$A,Waterfall!$A187,Purchase!$D:$D,Waterfall!$C187,Purchase!$C:$C,Waterfall!FM$1)</f>
        <v>0</v>
      </c>
      <c r="FN187" s="4">
        <f>SUMIFS(Purchase!$F:$F,Purchase!$A:$A,Waterfall!$A187,Purchase!$D:$D,Waterfall!$C187,Purchase!$C:$C,Waterfall!FN$1)</f>
        <v>0</v>
      </c>
      <c r="FO187" s="4">
        <f>SUMIFS(Purchase!$F:$F,Purchase!$A:$A,Waterfall!$A187,Purchase!$D:$D,Waterfall!$C187,Purchase!$C:$C,Waterfall!FO$1)</f>
        <v>0</v>
      </c>
      <c r="FP187" s="4">
        <f>SUMIFS(Purchase!$F:$F,Purchase!$A:$A,Waterfall!$A187,Purchase!$D:$D,Waterfall!$C187,Purchase!$C:$C,Waterfall!FP$1)</f>
        <v>0</v>
      </c>
      <c r="FQ187" s="4">
        <f>SUMIFS(Purchase!$F:$F,Purchase!$A:$A,Waterfall!$A187,Purchase!$D:$D,Waterfall!$C187,Purchase!$C:$C,Waterfall!FQ$1)</f>
        <v>0</v>
      </c>
      <c r="FR187" s="4">
        <f>SUMIFS(Purchase!$F:$F,Purchase!$A:$A,Waterfall!$A187,Purchase!$D:$D,Waterfall!$C187,Purchase!$C:$C,Waterfall!FR$1)</f>
        <v>0</v>
      </c>
      <c r="FS187" s="4">
        <f>SUMIFS(Purchase!$F:$F,Purchase!$A:$A,Waterfall!$A187,Purchase!$D:$D,Waterfall!$C187,Purchase!$C:$C,Waterfall!FS$1)</f>
        <v>0</v>
      </c>
      <c r="FT187" s="4">
        <f>SUMIFS(Purchase!$F:$F,Purchase!$A:$A,Waterfall!$A187,Purchase!$D:$D,Waterfall!$C187,Purchase!$C:$C,Waterfall!FT$1)</f>
        <v>0</v>
      </c>
      <c r="FU187" s="4">
        <f>SUMIFS(Purchase!$F:$F,Purchase!$A:$A,Waterfall!$A187,Purchase!$D:$D,Waterfall!$C187,Purchase!$C:$C,Waterfall!FU$1)</f>
        <v>0</v>
      </c>
      <c r="FV187" s="4">
        <f>SUMIFS(Purchase!$F:$F,Purchase!$A:$A,Waterfall!$A187,Purchase!$D:$D,Waterfall!$C187,Purchase!$C:$C,Waterfall!FV$1)</f>
        <v>0</v>
      </c>
      <c r="FW187" s="4">
        <f>SUMIFS(Purchase!$F:$F,Purchase!$A:$A,Waterfall!$A187,Purchase!$D:$D,Waterfall!$C187,Purchase!$C:$C,Waterfall!FW$1)</f>
        <v>0</v>
      </c>
      <c r="FX187" s="4">
        <f>SUMIFS(Purchase!$F:$F,Purchase!$A:$A,Waterfall!$A187,Purchase!$D:$D,Waterfall!$C187,Purchase!$C:$C,Waterfall!FX$1)</f>
        <v>0</v>
      </c>
      <c r="FY187" s="4">
        <f>SUMIFS(Purchase!$F:$F,Purchase!$A:$A,Waterfall!$A187,Purchase!$D:$D,Waterfall!$C187,Purchase!$C:$C,Waterfall!FY$1)</f>
        <v>0</v>
      </c>
      <c r="FZ187" s="4">
        <f>SUMIFS(Purchase!$F:$F,Purchase!$A:$A,Waterfall!$A187,Purchase!$D:$D,Waterfall!$C187,Purchase!$C:$C,Waterfall!FZ$1)</f>
        <v>0</v>
      </c>
      <c r="GA187" s="4">
        <f>SUMIFS(Purchase!$F:$F,Purchase!$A:$A,Waterfall!$A187,Purchase!$D:$D,Waterfall!$C187,Purchase!$C:$C,Waterfall!GA$1)</f>
        <v>0</v>
      </c>
      <c r="GB187" s="4">
        <f>SUMIFS(Purchase!$F:$F,Purchase!$A:$A,Waterfall!$A187,Purchase!$D:$D,Waterfall!$C187,Purchase!$C:$C,Waterfall!GB$1)</f>
        <v>0</v>
      </c>
      <c r="GC187" s="4">
        <f>SUMIFS(Purchase!$F:$F,Purchase!$A:$A,Waterfall!$A187,Purchase!$D:$D,Waterfall!$C187,Purchase!$C:$C,Waterfall!GC$1)</f>
        <v>0</v>
      </c>
      <c r="GD187" s="4">
        <f>SUMIFS(Purchase!$F:$F,Purchase!$A:$A,Waterfall!$A187,Purchase!$D:$D,Waterfall!$C187,Purchase!$C:$C,Waterfall!GD$1)</f>
        <v>0</v>
      </c>
      <c r="GE187" s="4">
        <f>SUMIFS(Purchase!$F:$F,Purchase!$A:$A,Waterfall!$A187,Purchase!$D:$D,Waterfall!$C187,Purchase!$C:$C,Waterfall!GE$1)</f>
        <v>0</v>
      </c>
      <c r="GF187" s="4">
        <f>SUMIFS(Purchase!$F:$F,Purchase!$A:$A,Waterfall!$A187,Purchase!$D:$D,Waterfall!$C187,Purchase!$C:$C,Waterfall!GF$1)</f>
        <v>0</v>
      </c>
      <c r="GG187" s="4">
        <f>SUMIFS(Purchase!$F:$F,Purchase!$A:$A,Waterfall!$A187,Purchase!$D:$D,Waterfall!$C187,Purchase!$C:$C,Waterfall!GG$1)</f>
        <v>0</v>
      </c>
      <c r="GH187" s="4">
        <f>SUMIFS(Purchase!$F:$F,Purchase!$A:$A,Waterfall!$A187,Purchase!$D:$D,Waterfall!$C187,Purchase!$C:$C,Waterfall!GH$1)</f>
        <v>0</v>
      </c>
      <c r="GI187" s="4">
        <f>SUMIFS(Purchase!$F:$F,Purchase!$A:$A,Waterfall!$A187,Purchase!$D:$D,Waterfall!$C187,Purchase!$C:$C,Waterfall!GI$1)</f>
        <v>0</v>
      </c>
    </row>
    <row r="188" spans="1:191" x14ac:dyDescent="0.35">
      <c r="A188" s="8">
        <f t="shared" si="5"/>
        <v>1</v>
      </c>
      <c r="B188" s="2" t="str">
        <f>VLOOKUP($A188,Centers!$B$1:$C$120,2,)</f>
        <v>GATE</v>
      </c>
      <c r="C188" s="3">
        <v>45065</v>
      </c>
      <c r="D188" s="4">
        <f>IF($A188=1,SUM(SUMIFS(Indent!$E:$E,Indent!$C:$C,Waterfall!$C188,Indent!$A:$A,Centers!$A$2),SUMIFS(Indent!$E:$E,Indent!$C:$C,Waterfall!$C188,Indent!$A:$A,Centers!$A$3),SUMIFS(Indent!$E:$E,Indent!$C:$C,Waterfall!$C188,Indent!$A:$A,Centers!$A$4),SUMIFS(Indent!$E:$E,Indent!$C:$C,Waterfall!$C188,Indent!$A:$A,Centers!$A$5),SUMIFS(Indent!$E:$E,Indent!$C:$C,Waterfall!$C188,Indent!$A:$A,Centers!$A$6),SUMIFS(Indent!$E:$E,Indent!$C:$C,Waterfall!$C188,Indent!$A:$A,Centers!$A$7),SUMIFS(Indent!$E:$E,Indent!$C:$C,Waterfall!$C188,Indent!$A:$A,Centers!$A$8)),SUMIFS(Indent!$E:$E,Indent!$C:$C,Waterfall!$C188,Indent!$A:$A,$A188))</f>
        <v>0</v>
      </c>
      <c r="E188" s="4">
        <f>SUMIFS(Purchase!$F:$F,Purchase!$A:$A,Waterfall!$A188,Purchase!$D:$D,Waterfall!$C188,Purchase!$C:$C,Waterfall!E$1)</f>
        <v>0</v>
      </c>
      <c r="F188" s="4">
        <f>SUMIFS(Purchase!$F:$F,Purchase!$A:$A,Waterfall!$A188,Purchase!$D:$D,Waterfall!$C188,Purchase!$C:$C,Waterfall!F$1)</f>
        <v>0</v>
      </c>
      <c r="G188" s="4">
        <f>SUMIFS(Purchase!$F:$F,Purchase!$A:$A,Waterfall!$A188,Purchase!$D:$D,Waterfall!$C188,Purchase!$C:$C,Waterfall!G$1)</f>
        <v>0</v>
      </c>
      <c r="H188" s="4">
        <f>SUMIFS(Purchase!$F:$F,Purchase!$A:$A,Waterfall!$A188,Purchase!$D:$D,Waterfall!$C188,Purchase!$C:$C,Waterfall!H$1)</f>
        <v>0</v>
      </c>
      <c r="I188" s="4">
        <f>SUMIFS(Purchase!$F:$F,Purchase!$A:$A,Waterfall!$A188,Purchase!$D:$D,Waterfall!$C188,Purchase!$C:$C,Waterfall!I$1)</f>
        <v>0</v>
      </c>
      <c r="J188" s="4">
        <f>SUMIFS(Purchase!$F:$F,Purchase!$A:$A,Waterfall!$A188,Purchase!$D:$D,Waterfall!$C188,Purchase!$C:$C,Waterfall!J$1)</f>
        <v>0</v>
      </c>
      <c r="K188" s="4">
        <f>SUMIFS(Purchase!$F:$F,Purchase!$A:$A,Waterfall!$A188,Purchase!$D:$D,Waterfall!$C188,Purchase!$C:$C,Waterfall!K$1)</f>
        <v>0</v>
      </c>
      <c r="L188" s="4">
        <f>SUMIFS(Purchase!$F:$F,Purchase!$A:$A,Waterfall!$A188,Purchase!$D:$D,Waterfall!$C188,Purchase!$C:$C,Waterfall!L$1)</f>
        <v>0</v>
      </c>
      <c r="M188" s="4">
        <f>SUMIFS(Purchase!$F:$F,Purchase!$A:$A,Waterfall!$A188,Purchase!$D:$D,Waterfall!$C188,Purchase!$C:$C,Waterfall!M$1)</f>
        <v>0</v>
      </c>
      <c r="N188" s="4">
        <f>SUMIFS(Purchase!$F:$F,Purchase!$A:$A,Waterfall!$A188,Purchase!$D:$D,Waterfall!$C188,Purchase!$C:$C,Waterfall!N$1)</f>
        <v>0</v>
      </c>
      <c r="O188" s="4">
        <f>SUMIFS(Purchase!$F:$F,Purchase!$A:$A,Waterfall!$A188,Purchase!$D:$D,Waterfall!$C188,Purchase!$C:$C,Waterfall!O$1)</f>
        <v>0</v>
      </c>
      <c r="P188" s="4">
        <f>SUMIFS(Purchase!$F:$F,Purchase!$A:$A,Waterfall!$A188,Purchase!$D:$D,Waterfall!$C188,Purchase!$C:$C,Waterfall!P$1)</f>
        <v>0</v>
      </c>
      <c r="Q188" s="4">
        <f>SUMIFS(Purchase!$F:$F,Purchase!$A:$A,Waterfall!$A188,Purchase!$D:$D,Waterfall!$C188,Purchase!$C:$C,Waterfall!Q$1)</f>
        <v>0</v>
      </c>
      <c r="R188" s="4">
        <f>SUMIFS(Purchase!$F:$F,Purchase!$A:$A,Waterfall!$A188,Purchase!$D:$D,Waterfall!$C188,Purchase!$C:$C,Waterfall!R$1)</f>
        <v>0</v>
      </c>
      <c r="S188" s="4">
        <f>SUMIFS(Purchase!$F:$F,Purchase!$A:$A,Waterfall!$A188,Purchase!$D:$D,Waterfall!$C188,Purchase!$C:$C,Waterfall!S$1)</f>
        <v>0</v>
      </c>
      <c r="T188" s="4">
        <f>SUMIFS(Purchase!$F:$F,Purchase!$A:$A,Waterfall!$A188,Purchase!$D:$D,Waterfall!$C188,Purchase!$C:$C,Waterfall!T$1)</f>
        <v>0</v>
      </c>
      <c r="U188" s="4">
        <f>SUMIFS(Purchase!$F:$F,Purchase!$A:$A,Waterfall!$A188,Purchase!$D:$D,Waterfall!$C188,Purchase!$C:$C,Waterfall!U$1)</f>
        <v>0</v>
      </c>
      <c r="V188" s="4">
        <f>SUMIFS(Purchase!$F:$F,Purchase!$A:$A,Waterfall!$A188,Purchase!$D:$D,Waterfall!$C188,Purchase!$C:$C,Waterfall!V$1)</f>
        <v>0</v>
      </c>
      <c r="W188" s="4">
        <f>SUMIFS(Purchase!$F:$F,Purchase!$A:$A,Waterfall!$A188,Purchase!$D:$D,Waterfall!$C188,Purchase!$C:$C,Waterfall!W$1)</f>
        <v>0</v>
      </c>
      <c r="X188" s="4">
        <f>SUMIFS(Purchase!$F:$F,Purchase!$A:$A,Waterfall!$A188,Purchase!$D:$D,Waterfall!$C188,Purchase!$C:$C,Waterfall!X$1)</f>
        <v>0</v>
      </c>
      <c r="Y188" s="4">
        <f>SUMIFS(Purchase!$F:$F,Purchase!$A:$A,Waterfall!$A188,Purchase!$D:$D,Waterfall!$C188,Purchase!$C:$C,Waterfall!Y$1)</f>
        <v>0</v>
      </c>
      <c r="Z188" s="4">
        <f>SUMIFS(Purchase!$F:$F,Purchase!$A:$A,Waterfall!$A188,Purchase!$D:$D,Waterfall!$C188,Purchase!$C:$C,Waterfall!Z$1)</f>
        <v>0</v>
      </c>
      <c r="AA188" s="4">
        <f>SUMIFS(Purchase!$F:$F,Purchase!$A:$A,Waterfall!$A188,Purchase!$D:$D,Waterfall!$C188,Purchase!$C:$C,Waterfall!AA$1)</f>
        <v>0</v>
      </c>
      <c r="AB188" s="4">
        <f>SUMIFS(Purchase!$F:$F,Purchase!$A:$A,Waterfall!$A188,Purchase!$D:$D,Waterfall!$C188,Purchase!$C:$C,Waterfall!AB$1)</f>
        <v>0</v>
      </c>
      <c r="AC188" s="4">
        <f>SUMIFS(Purchase!$F:$F,Purchase!$A:$A,Waterfall!$A188,Purchase!$D:$D,Waterfall!$C188,Purchase!$C:$C,Waterfall!AC$1)</f>
        <v>0</v>
      </c>
      <c r="AD188" s="4">
        <f>SUMIFS(Purchase!$F:$F,Purchase!$A:$A,Waterfall!$A188,Purchase!$D:$D,Waterfall!$C188,Purchase!$C:$C,Waterfall!AD$1)</f>
        <v>0</v>
      </c>
      <c r="AE188" s="4">
        <f>SUMIFS(Purchase!$F:$F,Purchase!$A:$A,Waterfall!$A188,Purchase!$D:$D,Waterfall!$C188,Purchase!$C:$C,Waterfall!AE$1)</f>
        <v>0</v>
      </c>
      <c r="AF188" s="4">
        <f>SUMIFS(Purchase!$F:$F,Purchase!$A:$A,Waterfall!$A188,Purchase!$D:$D,Waterfall!$C188,Purchase!$C:$C,Waterfall!AF$1)</f>
        <v>0</v>
      </c>
      <c r="AG188" s="4">
        <f>SUMIFS(Purchase!$F:$F,Purchase!$A:$A,Waterfall!$A188,Purchase!$D:$D,Waterfall!$C188,Purchase!$C:$C,Waterfall!AG$1)</f>
        <v>0</v>
      </c>
      <c r="AH188" s="4">
        <f>SUMIFS(Purchase!$F:$F,Purchase!$A:$A,Waterfall!$A188,Purchase!$D:$D,Waterfall!$C188,Purchase!$C:$C,Waterfall!AH$1)</f>
        <v>0</v>
      </c>
      <c r="AI188" s="4">
        <f>SUMIFS(Purchase!$F:$F,Purchase!$A:$A,Waterfall!$A188,Purchase!$D:$D,Waterfall!$C188,Purchase!$C:$C,Waterfall!AI$1)</f>
        <v>0</v>
      </c>
      <c r="AJ188" s="4">
        <f>SUMIFS(Purchase!$F:$F,Purchase!$A:$A,Waterfall!$A188,Purchase!$D:$D,Waterfall!$C188,Purchase!$C:$C,Waterfall!AJ$1)</f>
        <v>0</v>
      </c>
      <c r="AK188" s="4">
        <f>SUMIFS(Purchase!$F:$F,Purchase!$A:$A,Waterfall!$A188,Purchase!$D:$D,Waterfall!$C188,Purchase!$C:$C,Waterfall!AK$1)</f>
        <v>0</v>
      </c>
      <c r="AL188" s="4">
        <f>SUMIFS(Purchase!$F:$F,Purchase!$A:$A,Waterfall!$A188,Purchase!$D:$D,Waterfall!$C188,Purchase!$C:$C,Waterfall!AL$1)</f>
        <v>0</v>
      </c>
      <c r="AM188" s="4">
        <f>SUMIFS(Purchase!$F:$F,Purchase!$A:$A,Waterfall!$A188,Purchase!$D:$D,Waterfall!$C188,Purchase!$C:$C,Waterfall!AM$1)</f>
        <v>0</v>
      </c>
      <c r="AN188" s="4">
        <f>SUMIFS(Purchase!$F:$F,Purchase!$A:$A,Waterfall!$A188,Purchase!$D:$D,Waterfall!$C188,Purchase!$C:$C,Waterfall!AN$1)</f>
        <v>0</v>
      </c>
      <c r="AO188" s="4">
        <f>SUMIFS(Purchase!$F:$F,Purchase!$A:$A,Waterfall!$A188,Purchase!$D:$D,Waterfall!$C188,Purchase!$C:$C,Waterfall!AO$1)</f>
        <v>0</v>
      </c>
      <c r="AP188" s="4">
        <f>SUMIFS(Purchase!$F:$F,Purchase!$A:$A,Waterfall!$A188,Purchase!$D:$D,Waterfall!$C188,Purchase!$C:$C,Waterfall!AP$1)</f>
        <v>0</v>
      </c>
      <c r="AQ188" s="4">
        <f>SUMIFS(Purchase!$F:$F,Purchase!$A:$A,Waterfall!$A188,Purchase!$D:$D,Waterfall!$C188,Purchase!$C:$C,Waterfall!AQ$1)</f>
        <v>0</v>
      </c>
      <c r="AR188" s="4">
        <f>SUMIFS(Purchase!$F:$F,Purchase!$A:$A,Waterfall!$A188,Purchase!$D:$D,Waterfall!$C188,Purchase!$C:$C,Waterfall!AR$1)</f>
        <v>0</v>
      </c>
      <c r="AS188" s="4">
        <f>SUMIFS(Purchase!$F:$F,Purchase!$A:$A,Waterfall!$A188,Purchase!$D:$D,Waterfall!$C188,Purchase!$C:$C,Waterfall!AS$1)</f>
        <v>0</v>
      </c>
      <c r="AT188" s="4">
        <f>SUMIFS(Purchase!$F:$F,Purchase!$A:$A,Waterfall!$A188,Purchase!$D:$D,Waterfall!$C188,Purchase!$C:$C,Waterfall!AT$1)</f>
        <v>0</v>
      </c>
      <c r="AU188" s="4">
        <f>SUMIFS(Purchase!$F:$F,Purchase!$A:$A,Waterfall!$A188,Purchase!$D:$D,Waterfall!$C188,Purchase!$C:$C,Waterfall!AU$1)</f>
        <v>0</v>
      </c>
      <c r="AV188" s="4">
        <f>SUMIFS(Purchase!$F:$F,Purchase!$A:$A,Waterfall!$A188,Purchase!$D:$D,Waterfall!$C188,Purchase!$C:$C,Waterfall!AV$1)</f>
        <v>0</v>
      </c>
      <c r="AW188" s="4">
        <f>SUMIFS(Purchase!$F:$F,Purchase!$A:$A,Waterfall!$A188,Purchase!$D:$D,Waterfall!$C188,Purchase!$C:$C,Waterfall!AW$1)</f>
        <v>0</v>
      </c>
      <c r="AX188" s="4">
        <f>SUMIFS(Purchase!$F:$F,Purchase!$A:$A,Waterfall!$A188,Purchase!$D:$D,Waterfall!$C188,Purchase!$C:$C,Waterfall!AX$1)</f>
        <v>0</v>
      </c>
      <c r="AY188" s="4">
        <f>SUMIFS(Purchase!$F:$F,Purchase!$A:$A,Waterfall!$A188,Purchase!$D:$D,Waterfall!$C188,Purchase!$C:$C,Waterfall!AY$1)</f>
        <v>0</v>
      </c>
      <c r="AZ188" s="4">
        <f>SUMIFS(Purchase!$F:$F,Purchase!$A:$A,Waterfall!$A188,Purchase!$D:$D,Waterfall!$C188,Purchase!$C:$C,Waterfall!AZ$1)</f>
        <v>0</v>
      </c>
      <c r="BA188" s="4">
        <f>SUMIFS(Purchase!$F:$F,Purchase!$A:$A,Waterfall!$A188,Purchase!$D:$D,Waterfall!$C188,Purchase!$C:$C,Waterfall!BA$1)</f>
        <v>0</v>
      </c>
      <c r="BB188" s="4">
        <f>SUMIFS(Purchase!$F:$F,Purchase!$A:$A,Waterfall!$A188,Purchase!$D:$D,Waterfall!$C188,Purchase!$C:$C,Waterfall!BB$1)</f>
        <v>0</v>
      </c>
      <c r="BC188" s="4">
        <f>SUMIFS(Purchase!$F:$F,Purchase!$A:$A,Waterfall!$A188,Purchase!$D:$D,Waterfall!$C188,Purchase!$C:$C,Waterfall!BC$1)</f>
        <v>0</v>
      </c>
      <c r="BD188" s="4">
        <f>SUMIFS(Purchase!$F:$F,Purchase!$A:$A,Waterfall!$A188,Purchase!$D:$D,Waterfall!$C188,Purchase!$C:$C,Waterfall!BD$1)</f>
        <v>0</v>
      </c>
      <c r="BE188" s="4">
        <f>SUMIFS(Purchase!$F:$F,Purchase!$A:$A,Waterfall!$A188,Purchase!$D:$D,Waterfall!$C188,Purchase!$C:$C,Waterfall!BE$1)</f>
        <v>0</v>
      </c>
      <c r="BF188" s="4">
        <f>SUMIFS(Purchase!$F:$F,Purchase!$A:$A,Waterfall!$A188,Purchase!$D:$D,Waterfall!$C188,Purchase!$C:$C,Waterfall!BF$1)</f>
        <v>0</v>
      </c>
      <c r="BG188" s="4">
        <f>SUMIFS(Purchase!$F:$F,Purchase!$A:$A,Waterfall!$A188,Purchase!$D:$D,Waterfall!$C188,Purchase!$C:$C,Waterfall!BG$1)</f>
        <v>0</v>
      </c>
      <c r="BH188" s="4">
        <f>SUMIFS(Purchase!$F:$F,Purchase!$A:$A,Waterfall!$A188,Purchase!$D:$D,Waterfall!$C188,Purchase!$C:$C,Waterfall!BH$1)</f>
        <v>0</v>
      </c>
      <c r="BI188" s="4">
        <f>SUMIFS(Purchase!$F:$F,Purchase!$A:$A,Waterfall!$A188,Purchase!$D:$D,Waterfall!$C188,Purchase!$C:$C,Waterfall!BI$1)</f>
        <v>0</v>
      </c>
      <c r="BJ188" s="4">
        <f>SUMIFS(Purchase!$F:$F,Purchase!$A:$A,Waterfall!$A188,Purchase!$D:$D,Waterfall!$C188,Purchase!$C:$C,Waterfall!BJ$1)</f>
        <v>0</v>
      </c>
      <c r="BK188" s="4">
        <f>SUMIFS(Purchase!$F:$F,Purchase!$A:$A,Waterfall!$A188,Purchase!$D:$D,Waterfall!$C188,Purchase!$C:$C,Waterfall!BK$1)</f>
        <v>0</v>
      </c>
      <c r="BL188" s="4">
        <f>SUMIFS(Purchase!$F:$F,Purchase!$A:$A,Waterfall!$A188,Purchase!$D:$D,Waterfall!$C188,Purchase!$C:$C,Waterfall!BL$1)</f>
        <v>0</v>
      </c>
      <c r="BM188" s="4">
        <f>SUMIFS(Purchase!$F:$F,Purchase!$A:$A,Waterfall!$A188,Purchase!$D:$D,Waterfall!$C188,Purchase!$C:$C,Waterfall!BM$1)</f>
        <v>0</v>
      </c>
      <c r="BN188" s="4">
        <f>SUMIFS(Purchase!$F:$F,Purchase!$A:$A,Waterfall!$A188,Purchase!$D:$D,Waterfall!$C188,Purchase!$C:$C,Waterfall!BN$1)</f>
        <v>0</v>
      </c>
      <c r="BO188" s="4">
        <f>SUMIFS(Purchase!$F:$F,Purchase!$A:$A,Waterfall!$A188,Purchase!$D:$D,Waterfall!$C188,Purchase!$C:$C,Waterfall!BO$1)</f>
        <v>0</v>
      </c>
      <c r="BP188" s="4">
        <f>SUMIFS(Purchase!$F:$F,Purchase!$A:$A,Waterfall!$A188,Purchase!$D:$D,Waterfall!$C188,Purchase!$C:$C,Waterfall!BP$1)</f>
        <v>0</v>
      </c>
      <c r="BQ188" s="4">
        <f>SUMIFS(Purchase!$F:$F,Purchase!$A:$A,Waterfall!$A188,Purchase!$D:$D,Waterfall!$C188,Purchase!$C:$C,Waterfall!BQ$1)</f>
        <v>0</v>
      </c>
      <c r="BR188" s="4">
        <f>SUMIFS(Purchase!$F:$F,Purchase!$A:$A,Waterfall!$A188,Purchase!$D:$D,Waterfall!$C188,Purchase!$C:$C,Waterfall!BR$1)</f>
        <v>0</v>
      </c>
      <c r="BS188" s="4">
        <f>SUMIFS(Purchase!$F:$F,Purchase!$A:$A,Waterfall!$A188,Purchase!$D:$D,Waterfall!$C188,Purchase!$C:$C,Waterfall!BS$1)</f>
        <v>0</v>
      </c>
      <c r="BT188" s="4">
        <f>SUMIFS(Purchase!$F:$F,Purchase!$A:$A,Waterfall!$A188,Purchase!$D:$D,Waterfall!$C188,Purchase!$C:$C,Waterfall!BT$1)</f>
        <v>0</v>
      </c>
      <c r="BU188" s="4">
        <f>SUMIFS(Purchase!$F:$F,Purchase!$A:$A,Waterfall!$A188,Purchase!$D:$D,Waterfall!$C188,Purchase!$C:$C,Waterfall!BU$1)</f>
        <v>0</v>
      </c>
      <c r="BV188" s="4">
        <f>SUMIFS(Purchase!$F:$F,Purchase!$A:$A,Waterfall!$A188,Purchase!$D:$D,Waterfall!$C188,Purchase!$C:$C,Waterfall!BV$1)</f>
        <v>0</v>
      </c>
      <c r="BW188" s="4">
        <f>SUMIFS(Purchase!$F:$F,Purchase!$A:$A,Waterfall!$A188,Purchase!$D:$D,Waterfall!$C188,Purchase!$C:$C,Waterfall!BW$1)</f>
        <v>0</v>
      </c>
      <c r="BX188" s="4">
        <f>SUMIFS(Purchase!$F:$F,Purchase!$A:$A,Waterfall!$A188,Purchase!$D:$D,Waterfall!$C188,Purchase!$C:$C,Waterfall!BX$1)</f>
        <v>0</v>
      </c>
      <c r="BY188" s="4">
        <f>SUMIFS(Purchase!$F:$F,Purchase!$A:$A,Waterfall!$A188,Purchase!$D:$D,Waterfall!$C188,Purchase!$C:$C,Waterfall!BY$1)</f>
        <v>0</v>
      </c>
      <c r="BZ188" s="4">
        <f>SUMIFS(Purchase!$F:$F,Purchase!$A:$A,Waterfall!$A188,Purchase!$D:$D,Waterfall!$C188,Purchase!$C:$C,Waterfall!BZ$1)</f>
        <v>0</v>
      </c>
      <c r="CA188" s="4">
        <f>SUMIFS(Purchase!$F:$F,Purchase!$A:$A,Waterfall!$A188,Purchase!$D:$D,Waterfall!$C188,Purchase!$C:$C,Waterfall!CA$1)</f>
        <v>0</v>
      </c>
      <c r="CB188" s="4">
        <f>SUMIFS(Purchase!$F:$F,Purchase!$A:$A,Waterfall!$A188,Purchase!$D:$D,Waterfall!$C188,Purchase!$C:$C,Waterfall!CB$1)</f>
        <v>0</v>
      </c>
      <c r="CC188" s="4">
        <f>SUMIFS(Purchase!$F:$F,Purchase!$A:$A,Waterfall!$A188,Purchase!$D:$D,Waterfall!$C188,Purchase!$C:$C,Waterfall!CC$1)</f>
        <v>0</v>
      </c>
      <c r="CD188" s="4">
        <f>SUMIFS(Purchase!$F:$F,Purchase!$A:$A,Waterfall!$A188,Purchase!$D:$D,Waterfall!$C188,Purchase!$C:$C,Waterfall!CD$1)</f>
        <v>0</v>
      </c>
      <c r="CE188" s="4">
        <f>SUMIFS(Purchase!$F:$F,Purchase!$A:$A,Waterfall!$A188,Purchase!$D:$D,Waterfall!$C188,Purchase!$C:$C,Waterfall!CE$1)</f>
        <v>0</v>
      </c>
      <c r="CF188" s="4">
        <f>SUMIFS(Purchase!$F:$F,Purchase!$A:$A,Waterfall!$A188,Purchase!$D:$D,Waterfall!$C188,Purchase!$C:$C,Waterfall!CF$1)</f>
        <v>0</v>
      </c>
      <c r="CG188" s="4">
        <f>SUMIFS(Purchase!$F:$F,Purchase!$A:$A,Waterfall!$A188,Purchase!$D:$D,Waterfall!$C188,Purchase!$C:$C,Waterfall!CG$1)</f>
        <v>0</v>
      </c>
      <c r="CH188" s="4">
        <f>SUMIFS(Purchase!$F:$F,Purchase!$A:$A,Waterfall!$A188,Purchase!$D:$D,Waterfall!$C188,Purchase!$C:$C,Waterfall!CH$1)</f>
        <v>0</v>
      </c>
      <c r="CI188" s="4">
        <f>SUMIFS(Purchase!$F:$F,Purchase!$A:$A,Waterfall!$A188,Purchase!$D:$D,Waterfall!$C188,Purchase!$C:$C,Waterfall!CI$1)</f>
        <v>0</v>
      </c>
      <c r="CJ188" s="4">
        <f>SUMIFS(Purchase!$F:$F,Purchase!$A:$A,Waterfall!$A188,Purchase!$D:$D,Waterfall!$C188,Purchase!$C:$C,Waterfall!CJ$1)</f>
        <v>0</v>
      </c>
      <c r="CK188" s="4">
        <f>SUMIFS(Purchase!$F:$F,Purchase!$A:$A,Waterfall!$A188,Purchase!$D:$D,Waterfall!$C188,Purchase!$C:$C,Waterfall!CK$1)</f>
        <v>0</v>
      </c>
      <c r="CL188" s="4">
        <f>SUMIFS(Purchase!$F:$F,Purchase!$A:$A,Waterfall!$A188,Purchase!$D:$D,Waterfall!$C188,Purchase!$C:$C,Waterfall!CL$1)</f>
        <v>0</v>
      </c>
      <c r="CM188" s="4">
        <f>SUMIFS(Purchase!$F:$F,Purchase!$A:$A,Waterfall!$A188,Purchase!$D:$D,Waterfall!$C188,Purchase!$C:$C,Waterfall!CM$1)</f>
        <v>0</v>
      </c>
      <c r="CN188" s="4">
        <f>SUMIFS(Purchase!$F:$F,Purchase!$A:$A,Waterfall!$A188,Purchase!$D:$D,Waterfall!$C188,Purchase!$C:$C,Waterfall!CN$1)</f>
        <v>0</v>
      </c>
      <c r="CO188" s="4">
        <f>SUMIFS(Purchase!$F:$F,Purchase!$A:$A,Waterfall!$A188,Purchase!$D:$D,Waterfall!$C188,Purchase!$C:$C,Waterfall!CO$1)</f>
        <v>0</v>
      </c>
      <c r="CP188" s="4">
        <f>SUMIFS(Purchase!$F:$F,Purchase!$A:$A,Waterfall!$A188,Purchase!$D:$D,Waterfall!$C188,Purchase!$C:$C,Waterfall!CP$1)</f>
        <v>0</v>
      </c>
      <c r="CQ188" s="4">
        <f>SUMIFS(Purchase!$F:$F,Purchase!$A:$A,Waterfall!$A188,Purchase!$D:$D,Waterfall!$C188,Purchase!$C:$C,Waterfall!CQ$1)</f>
        <v>0</v>
      </c>
      <c r="CR188" s="4">
        <f>SUMIFS(Purchase!$F:$F,Purchase!$A:$A,Waterfall!$A188,Purchase!$D:$D,Waterfall!$C188,Purchase!$C:$C,Waterfall!CR$1)</f>
        <v>0</v>
      </c>
      <c r="CS188" s="4">
        <f>SUMIFS(Purchase!$F:$F,Purchase!$A:$A,Waterfall!$A188,Purchase!$D:$D,Waterfall!$C188,Purchase!$C:$C,Waterfall!CS$1)</f>
        <v>0</v>
      </c>
      <c r="CT188" s="4">
        <f>SUMIFS(Purchase!$F:$F,Purchase!$A:$A,Waterfall!$A188,Purchase!$D:$D,Waterfall!$C188,Purchase!$C:$C,Waterfall!CT$1)</f>
        <v>0</v>
      </c>
      <c r="CU188" s="4">
        <f>SUMIFS(Purchase!$F:$F,Purchase!$A:$A,Waterfall!$A188,Purchase!$D:$D,Waterfall!$C188,Purchase!$C:$C,Waterfall!CU$1)</f>
        <v>0</v>
      </c>
      <c r="CV188" s="4">
        <f>SUMIFS(Purchase!$F:$F,Purchase!$A:$A,Waterfall!$A188,Purchase!$D:$D,Waterfall!$C188,Purchase!$C:$C,Waterfall!CV$1)</f>
        <v>0</v>
      </c>
      <c r="CW188" s="4">
        <f>SUMIFS(Purchase!$F:$F,Purchase!$A:$A,Waterfall!$A188,Purchase!$D:$D,Waterfall!$C188,Purchase!$C:$C,Waterfall!CW$1)</f>
        <v>0</v>
      </c>
      <c r="CX188" s="4">
        <f>SUMIFS(Purchase!$F:$F,Purchase!$A:$A,Waterfall!$A188,Purchase!$D:$D,Waterfall!$C188,Purchase!$C:$C,Waterfall!CX$1)</f>
        <v>0</v>
      </c>
      <c r="CY188" s="4">
        <f>SUMIFS(Purchase!$F:$F,Purchase!$A:$A,Waterfall!$A188,Purchase!$D:$D,Waterfall!$C188,Purchase!$C:$C,Waterfall!CY$1)</f>
        <v>0</v>
      </c>
      <c r="CZ188" s="4">
        <f>SUMIFS(Purchase!$F:$F,Purchase!$A:$A,Waterfall!$A188,Purchase!$D:$D,Waterfall!$C188,Purchase!$C:$C,Waterfall!CZ$1)</f>
        <v>0</v>
      </c>
      <c r="DA188" s="4">
        <f>SUMIFS(Purchase!$F:$F,Purchase!$A:$A,Waterfall!$A188,Purchase!$D:$D,Waterfall!$C188,Purchase!$C:$C,Waterfall!DA$1)</f>
        <v>0</v>
      </c>
      <c r="DB188" s="4">
        <f>SUMIFS(Purchase!$F:$F,Purchase!$A:$A,Waterfall!$A188,Purchase!$D:$D,Waterfall!$C188,Purchase!$C:$C,Waterfall!DB$1)</f>
        <v>0</v>
      </c>
      <c r="DC188" s="4">
        <f>SUMIFS(Purchase!$F:$F,Purchase!$A:$A,Waterfall!$A188,Purchase!$D:$D,Waterfall!$C188,Purchase!$C:$C,Waterfall!DC$1)</f>
        <v>0</v>
      </c>
      <c r="DD188" s="4">
        <f>SUMIFS(Purchase!$F:$F,Purchase!$A:$A,Waterfall!$A188,Purchase!$D:$D,Waterfall!$C188,Purchase!$C:$C,Waterfall!DD$1)</f>
        <v>0</v>
      </c>
      <c r="DE188" s="4">
        <f>SUMIFS(Purchase!$F:$F,Purchase!$A:$A,Waterfall!$A188,Purchase!$D:$D,Waterfall!$C188,Purchase!$C:$C,Waterfall!DE$1)</f>
        <v>0</v>
      </c>
      <c r="DF188" s="4">
        <f>SUMIFS(Purchase!$F:$F,Purchase!$A:$A,Waterfall!$A188,Purchase!$D:$D,Waterfall!$C188,Purchase!$C:$C,Waterfall!DF$1)</f>
        <v>0</v>
      </c>
      <c r="DG188" s="4">
        <f>SUMIFS(Purchase!$F:$F,Purchase!$A:$A,Waterfall!$A188,Purchase!$D:$D,Waterfall!$C188,Purchase!$C:$C,Waterfall!DG$1)</f>
        <v>0</v>
      </c>
      <c r="DH188" s="4">
        <f>SUMIFS(Purchase!$F:$F,Purchase!$A:$A,Waterfall!$A188,Purchase!$D:$D,Waterfall!$C188,Purchase!$C:$C,Waterfall!DH$1)</f>
        <v>0</v>
      </c>
      <c r="DI188" s="4">
        <f>SUMIFS(Purchase!$F:$F,Purchase!$A:$A,Waterfall!$A188,Purchase!$D:$D,Waterfall!$C188,Purchase!$C:$C,Waterfall!DI$1)</f>
        <v>0</v>
      </c>
      <c r="DJ188" s="4">
        <f>SUMIFS(Purchase!$F:$F,Purchase!$A:$A,Waterfall!$A188,Purchase!$D:$D,Waterfall!$C188,Purchase!$C:$C,Waterfall!DJ$1)</f>
        <v>0</v>
      </c>
      <c r="DK188" s="4">
        <f>SUMIFS(Purchase!$F:$F,Purchase!$A:$A,Waterfall!$A188,Purchase!$D:$D,Waterfall!$C188,Purchase!$C:$C,Waterfall!DK$1)</f>
        <v>0</v>
      </c>
      <c r="DL188" s="4">
        <f>SUMIFS(Purchase!$F:$F,Purchase!$A:$A,Waterfall!$A188,Purchase!$D:$D,Waterfall!$C188,Purchase!$C:$C,Waterfall!DL$1)</f>
        <v>0</v>
      </c>
      <c r="DM188" s="4">
        <f>SUMIFS(Purchase!$F:$F,Purchase!$A:$A,Waterfall!$A188,Purchase!$D:$D,Waterfall!$C188,Purchase!$C:$C,Waterfall!DM$1)</f>
        <v>0</v>
      </c>
      <c r="DN188" s="4">
        <f>SUMIFS(Purchase!$F:$F,Purchase!$A:$A,Waterfall!$A188,Purchase!$D:$D,Waterfall!$C188,Purchase!$C:$C,Waterfall!DN$1)</f>
        <v>0</v>
      </c>
      <c r="DO188" s="4">
        <f>SUMIFS(Purchase!$F:$F,Purchase!$A:$A,Waterfall!$A188,Purchase!$D:$D,Waterfall!$C188,Purchase!$C:$C,Waterfall!DO$1)</f>
        <v>0</v>
      </c>
      <c r="DP188" s="4">
        <f>SUMIFS(Purchase!$F:$F,Purchase!$A:$A,Waterfall!$A188,Purchase!$D:$D,Waterfall!$C188,Purchase!$C:$C,Waterfall!DP$1)</f>
        <v>0</v>
      </c>
      <c r="DQ188" s="4">
        <f>SUMIFS(Purchase!$F:$F,Purchase!$A:$A,Waterfall!$A188,Purchase!$D:$D,Waterfall!$C188,Purchase!$C:$C,Waterfall!DQ$1)</f>
        <v>0</v>
      </c>
      <c r="DR188" s="4">
        <f>SUMIFS(Purchase!$F:$F,Purchase!$A:$A,Waterfall!$A188,Purchase!$D:$D,Waterfall!$C188,Purchase!$C:$C,Waterfall!DR$1)</f>
        <v>0</v>
      </c>
      <c r="DS188" s="4">
        <f>SUMIFS(Purchase!$F:$F,Purchase!$A:$A,Waterfall!$A188,Purchase!$D:$D,Waterfall!$C188,Purchase!$C:$C,Waterfall!DS$1)</f>
        <v>0</v>
      </c>
      <c r="DT188" s="4">
        <f>SUMIFS(Purchase!$F:$F,Purchase!$A:$A,Waterfall!$A188,Purchase!$D:$D,Waterfall!$C188,Purchase!$C:$C,Waterfall!DT$1)</f>
        <v>0</v>
      </c>
      <c r="DU188" s="4">
        <f>SUMIFS(Purchase!$F:$F,Purchase!$A:$A,Waterfall!$A188,Purchase!$D:$D,Waterfall!$C188,Purchase!$C:$C,Waterfall!DU$1)</f>
        <v>0</v>
      </c>
      <c r="DV188" s="4">
        <f>SUMIFS(Purchase!$F:$F,Purchase!$A:$A,Waterfall!$A188,Purchase!$D:$D,Waterfall!$C188,Purchase!$C:$C,Waterfall!DV$1)</f>
        <v>0</v>
      </c>
      <c r="DW188" s="4">
        <f>SUMIFS(Purchase!$F:$F,Purchase!$A:$A,Waterfall!$A188,Purchase!$D:$D,Waterfall!$C188,Purchase!$C:$C,Waterfall!DW$1)</f>
        <v>0</v>
      </c>
      <c r="DX188" s="4">
        <f>SUMIFS(Purchase!$F:$F,Purchase!$A:$A,Waterfall!$A188,Purchase!$D:$D,Waterfall!$C188,Purchase!$C:$C,Waterfall!DX$1)</f>
        <v>0</v>
      </c>
      <c r="DY188" s="4">
        <f>SUMIFS(Purchase!$F:$F,Purchase!$A:$A,Waterfall!$A188,Purchase!$D:$D,Waterfall!$C188,Purchase!$C:$C,Waterfall!DY$1)</f>
        <v>0</v>
      </c>
      <c r="DZ188" s="4">
        <f>SUMIFS(Purchase!$F:$F,Purchase!$A:$A,Waterfall!$A188,Purchase!$D:$D,Waterfall!$C188,Purchase!$C:$C,Waterfall!DZ$1)</f>
        <v>0</v>
      </c>
      <c r="EA188" s="4">
        <f>SUMIFS(Purchase!$F:$F,Purchase!$A:$A,Waterfall!$A188,Purchase!$D:$D,Waterfall!$C188,Purchase!$C:$C,Waterfall!EA$1)</f>
        <v>0</v>
      </c>
      <c r="EB188" s="4">
        <f>SUMIFS(Purchase!$F:$F,Purchase!$A:$A,Waterfall!$A188,Purchase!$D:$D,Waterfall!$C188,Purchase!$C:$C,Waterfall!EB$1)</f>
        <v>0</v>
      </c>
      <c r="EC188" s="4">
        <f>SUMIFS(Purchase!$F:$F,Purchase!$A:$A,Waterfall!$A188,Purchase!$D:$D,Waterfall!$C188,Purchase!$C:$C,Waterfall!EC$1)</f>
        <v>0</v>
      </c>
      <c r="ED188" s="4">
        <f>SUMIFS(Purchase!$F:$F,Purchase!$A:$A,Waterfall!$A188,Purchase!$D:$D,Waterfall!$C188,Purchase!$C:$C,Waterfall!ED$1)</f>
        <v>0</v>
      </c>
      <c r="EE188" s="4">
        <f>SUMIFS(Purchase!$F:$F,Purchase!$A:$A,Waterfall!$A188,Purchase!$D:$D,Waterfall!$C188,Purchase!$C:$C,Waterfall!EE$1)</f>
        <v>0</v>
      </c>
      <c r="EF188" s="4">
        <f>SUMIFS(Purchase!$F:$F,Purchase!$A:$A,Waterfall!$A188,Purchase!$D:$D,Waterfall!$C188,Purchase!$C:$C,Waterfall!EF$1)</f>
        <v>0</v>
      </c>
      <c r="EG188" s="4">
        <f>SUMIFS(Purchase!$F:$F,Purchase!$A:$A,Waterfall!$A188,Purchase!$D:$D,Waterfall!$C188,Purchase!$C:$C,Waterfall!EG$1)</f>
        <v>0</v>
      </c>
      <c r="EH188" s="4">
        <f>SUMIFS(Purchase!$F:$F,Purchase!$A:$A,Waterfall!$A188,Purchase!$D:$D,Waterfall!$C188,Purchase!$C:$C,Waterfall!EH$1)</f>
        <v>0</v>
      </c>
      <c r="EI188" s="4">
        <f>SUMIFS(Purchase!$F:$F,Purchase!$A:$A,Waterfall!$A188,Purchase!$D:$D,Waterfall!$C188,Purchase!$C:$C,Waterfall!EI$1)</f>
        <v>0</v>
      </c>
      <c r="EJ188" s="4">
        <f>SUMIFS(Purchase!$F:$F,Purchase!$A:$A,Waterfall!$A188,Purchase!$D:$D,Waterfall!$C188,Purchase!$C:$C,Waterfall!EJ$1)</f>
        <v>0</v>
      </c>
      <c r="EK188" s="4">
        <f>SUMIFS(Purchase!$F:$F,Purchase!$A:$A,Waterfall!$A188,Purchase!$D:$D,Waterfall!$C188,Purchase!$C:$C,Waterfall!EK$1)</f>
        <v>0</v>
      </c>
      <c r="EL188" s="4">
        <f>SUMIFS(Purchase!$F:$F,Purchase!$A:$A,Waterfall!$A188,Purchase!$D:$D,Waterfall!$C188,Purchase!$C:$C,Waterfall!EL$1)</f>
        <v>0</v>
      </c>
      <c r="EM188" s="4">
        <f>SUMIFS(Purchase!$F:$F,Purchase!$A:$A,Waterfall!$A188,Purchase!$D:$D,Waterfall!$C188,Purchase!$C:$C,Waterfall!EM$1)</f>
        <v>0</v>
      </c>
      <c r="EN188" s="4">
        <f>SUMIFS(Purchase!$F:$F,Purchase!$A:$A,Waterfall!$A188,Purchase!$D:$D,Waterfall!$C188,Purchase!$C:$C,Waterfall!EN$1)</f>
        <v>0</v>
      </c>
      <c r="EO188" s="4">
        <f>SUMIFS(Purchase!$F:$F,Purchase!$A:$A,Waterfall!$A188,Purchase!$D:$D,Waterfall!$C188,Purchase!$C:$C,Waterfall!EO$1)</f>
        <v>0</v>
      </c>
      <c r="EP188" s="4">
        <f>SUMIFS(Purchase!$F:$F,Purchase!$A:$A,Waterfall!$A188,Purchase!$D:$D,Waterfall!$C188,Purchase!$C:$C,Waterfall!EP$1)</f>
        <v>0</v>
      </c>
      <c r="EQ188" s="4">
        <f>SUMIFS(Purchase!$F:$F,Purchase!$A:$A,Waterfall!$A188,Purchase!$D:$D,Waterfall!$C188,Purchase!$C:$C,Waterfall!EQ$1)</f>
        <v>0</v>
      </c>
      <c r="ER188" s="4">
        <f>SUMIFS(Purchase!$F:$F,Purchase!$A:$A,Waterfall!$A188,Purchase!$D:$D,Waterfall!$C188,Purchase!$C:$C,Waterfall!ER$1)</f>
        <v>0</v>
      </c>
      <c r="ES188" s="4">
        <f>SUMIFS(Purchase!$F:$F,Purchase!$A:$A,Waterfall!$A188,Purchase!$D:$D,Waterfall!$C188,Purchase!$C:$C,Waterfall!ES$1)</f>
        <v>0</v>
      </c>
      <c r="ET188" s="4">
        <f>SUMIFS(Purchase!$F:$F,Purchase!$A:$A,Waterfall!$A188,Purchase!$D:$D,Waterfall!$C188,Purchase!$C:$C,Waterfall!ET$1)</f>
        <v>0</v>
      </c>
      <c r="EU188" s="4">
        <f>SUMIFS(Purchase!$F:$F,Purchase!$A:$A,Waterfall!$A188,Purchase!$D:$D,Waterfall!$C188,Purchase!$C:$C,Waterfall!EU$1)</f>
        <v>0</v>
      </c>
      <c r="EV188" s="4">
        <f>SUMIFS(Purchase!$F:$F,Purchase!$A:$A,Waterfall!$A188,Purchase!$D:$D,Waterfall!$C188,Purchase!$C:$C,Waterfall!EV$1)</f>
        <v>0</v>
      </c>
      <c r="EW188" s="4">
        <f>SUMIFS(Purchase!$F:$F,Purchase!$A:$A,Waterfall!$A188,Purchase!$D:$D,Waterfall!$C188,Purchase!$C:$C,Waterfall!EW$1)</f>
        <v>0</v>
      </c>
      <c r="EX188" s="4">
        <f>SUMIFS(Purchase!$F:$F,Purchase!$A:$A,Waterfall!$A188,Purchase!$D:$D,Waterfall!$C188,Purchase!$C:$C,Waterfall!EX$1)</f>
        <v>0</v>
      </c>
      <c r="EY188" s="4">
        <f>SUMIFS(Purchase!$F:$F,Purchase!$A:$A,Waterfall!$A188,Purchase!$D:$D,Waterfall!$C188,Purchase!$C:$C,Waterfall!EY$1)</f>
        <v>0</v>
      </c>
      <c r="EZ188" s="4">
        <f>SUMIFS(Purchase!$F:$F,Purchase!$A:$A,Waterfall!$A188,Purchase!$D:$D,Waterfall!$C188,Purchase!$C:$C,Waterfall!EZ$1)</f>
        <v>0</v>
      </c>
      <c r="FA188" s="4">
        <f>SUMIFS(Purchase!$F:$F,Purchase!$A:$A,Waterfall!$A188,Purchase!$D:$D,Waterfall!$C188,Purchase!$C:$C,Waterfall!FA$1)</f>
        <v>0</v>
      </c>
      <c r="FB188" s="4">
        <f>SUMIFS(Purchase!$F:$F,Purchase!$A:$A,Waterfall!$A188,Purchase!$D:$D,Waterfall!$C188,Purchase!$C:$C,Waterfall!FB$1)</f>
        <v>0</v>
      </c>
      <c r="FC188" s="4">
        <f>SUMIFS(Purchase!$F:$F,Purchase!$A:$A,Waterfall!$A188,Purchase!$D:$D,Waterfall!$C188,Purchase!$C:$C,Waterfall!FC$1)</f>
        <v>0</v>
      </c>
      <c r="FD188" s="4">
        <f>SUMIFS(Purchase!$F:$F,Purchase!$A:$A,Waterfall!$A188,Purchase!$D:$D,Waterfall!$C188,Purchase!$C:$C,Waterfall!FD$1)</f>
        <v>0</v>
      </c>
      <c r="FE188" s="4">
        <f>SUMIFS(Purchase!$F:$F,Purchase!$A:$A,Waterfall!$A188,Purchase!$D:$D,Waterfall!$C188,Purchase!$C:$C,Waterfall!FE$1)</f>
        <v>0</v>
      </c>
      <c r="FF188" s="4">
        <f>SUMIFS(Purchase!$F:$F,Purchase!$A:$A,Waterfall!$A188,Purchase!$D:$D,Waterfall!$C188,Purchase!$C:$C,Waterfall!FF$1)</f>
        <v>0</v>
      </c>
      <c r="FG188" s="4">
        <f>SUMIFS(Purchase!$F:$F,Purchase!$A:$A,Waterfall!$A188,Purchase!$D:$D,Waterfall!$C188,Purchase!$C:$C,Waterfall!FG$1)</f>
        <v>0</v>
      </c>
      <c r="FH188" s="4">
        <f>SUMIFS(Purchase!$F:$F,Purchase!$A:$A,Waterfall!$A188,Purchase!$D:$D,Waterfall!$C188,Purchase!$C:$C,Waterfall!FH$1)</f>
        <v>0</v>
      </c>
      <c r="FI188" s="4">
        <f>SUMIFS(Purchase!$F:$F,Purchase!$A:$A,Waterfall!$A188,Purchase!$D:$D,Waterfall!$C188,Purchase!$C:$C,Waterfall!FI$1)</f>
        <v>0</v>
      </c>
      <c r="FJ188" s="4">
        <f>SUMIFS(Purchase!$F:$F,Purchase!$A:$A,Waterfall!$A188,Purchase!$D:$D,Waterfall!$C188,Purchase!$C:$C,Waterfall!FJ$1)</f>
        <v>0</v>
      </c>
      <c r="FK188" s="4">
        <f>SUMIFS(Purchase!$F:$F,Purchase!$A:$A,Waterfall!$A188,Purchase!$D:$D,Waterfall!$C188,Purchase!$C:$C,Waterfall!FK$1)</f>
        <v>0</v>
      </c>
      <c r="FL188" s="4">
        <f>SUMIFS(Purchase!$F:$F,Purchase!$A:$A,Waterfall!$A188,Purchase!$D:$D,Waterfall!$C188,Purchase!$C:$C,Waterfall!FL$1)</f>
        <v>0</v>
      </c>
      <c r="FM188" s="4">
        <f>SUMIFS(Purchase!$F:$F,Purchase!$A:$A,Waterfall!$A188,Purchase!$D:$D,Waterfall!$C188,Purchase!$C:$C,Waterfall!FM$1)</f>
        <v>0</v>
      </c>
      <c r="FN188" s="4">
        <f>SUMIFS(Purchase!$F:$F,Purchase!$A:$A,Waterfall!$A188,Purchase!$D:$D,Waterfall!$C188,Purchase!$C:$C,Waterfall!FN$1)</f>
        <v>0</v>
      </c>
      <c r="FO188" s="4">
        <f>SUMIFS(Purchase!$F:$F,Purchase!$A:$A,Waterfall!$A188,Purchase!$D:$D,Waterfall!$C188,Purchase!$C:$C,Waterfall!FO$1)</f>
        <v>0</v>
      </c>
      <c r="FP188" s="4">
        <f>SUMIFS(Purchase!$F:$F,Purchase!$A:$A,Waterfall!$A188,Purchase!$D:$D,Waterfall!$C188,Purchase!$C:$C,Waterfall!FP$1)</f>
        <v>0</v>
      </c>
      <c r="FQ188" s="4">
        <f>SUMIFS(Purchase!$F:$F,Purchase!$A:$A,Waterfall!$A188,Purchase!$D:$D,Waterfall!$C188,Purchase!$C:$C,Waterfall!FQ$1)</f>
        <v>0</v>
      </c>
      <c r="FR188" s="4">
        <f>SUMIFS(Purchase!$F:$F,Purchase!$A:$A,Waterfall!$A188,Purchase!$D:$D,Waterfall!$C188,Purchase!$C:$C,Waterfall!FR$1)</f>
        <v>0</v>
      </c>
      <c r="FS188" s="4">
        <f>SUMIFS(Purchase!$F:$F,Purchase!$A:$A,Waterfall!$A188,Purchase!$D:$D,Waterfall!$C188,Purchase!$C:$C,Waterfall!FS$1)</f>
        <v>0</v>
      </c>
      <c r="FT188" s="4">
        <f>SUMIFS(Purchase!$F:$F,Purchase!$A:$A,Waterfall!$A188,Purchase!$D:$D,Waterfall!$C188,Purchase!$C:$C,Waterfall!FT$1)</f>
        <v>0</v>
      </c>
      <c r="FU188" s="4">
        <f>SUMIFS(Purchase!$F:$F,Purchase!$A:$A,Waterfall!$A188,Purchase!$D:$D,Waterfall!$C188,Purchase!$C:$C,Waterfall!FU$1)</f>
        <v>0</v>
      </c>
      <c r="FV188" s="4">
        <f>SUMIFS(Purchase!$F:$F,Purchase!$A:$A,Waterfall!$A188,Purchase!$D:$D,Waterfall!$C188,Purchase!$C:$C,Waterfall!FV$1)</f>
        <v>0</v>
      </c>
      <c r="FW188" s="4">
        <f>SUMIFS(Purchase!$F:$F,Purchase!$A:$A,Waterfall!$A188,Purchase!$D:$D,Waterfall!$C188,Purchase!$C:$C,Waterfall!FW$1)</f>
        <v>0</v>
      </c>
      <c r="FX188" s="4">
        <f>SUMIFS(Purchase!$F:$F,Purchase!$A:$A,Waterfall!$A188,Purchase!$D:$D,Waterfall!$C188,Purchase!$C:$C,Waterfall!FX$1)</f>
        <v>0</v>
      </c>
      <c r="FY188" s="4">
        <f>SUMIFS(Purchase!$F:$F,Purchase!$A:$A,Waterfall!$A188,Purchase!$D:$D,Waterfall!$C188,Purchase!$C:$C,Waterfall!FY$1)</f>
        <v>0</v>
      </c>
      <c r="FZ188" s="4">
        <f>SUMIFS(Purchase!$F:$F,Purchase!$A:$A,Waterfall!$A188,Purchase!$D:$D,Waterfall!$C188,Purchase!$C:$C,Waterfall!FZ$1)</f>
        <v>0</v>
      </c>
      <c r="GA188" s="4">
        <f>SUMIFS(Purchase!$F:$F,Purchase!$A:$A,Waterfall!$A188,Purchase!$D:$D,Waterfall!$C188,Purchase!$C:$C,Waterfall!GA$1)</f>
        <v>0</v>
      </c>
      <c r="GB188" s="4">
        <f>SUMIFS(Purchase!$F:$F,Purchase!$A:$A,Waterfall!$A188,Purchase!$D:$D,Waterfall!$C188,Purchase!$C:$C,Waterfall!GB$1)</f>
        <v>0</v>
      </c>
      <c r="GC188" s="4">
        <f>SUMIFS(Purchase!$F:$F,Purchase!$A:$A,Waterfall!$A188,Purchase!$D:$D,Waterfall!$C188,Purchase!$C:$C,Waterfall!GC$1)</f>
        <v>0</v>
      </c>
      <c r="GD188" s="4">
        <f>SUMIFS(Purchase!$F:$F,Purchase!$A:$A,Waterfall!$A188,Purchase!$D:$D,Waterfall!$C188,Purchase!$C:$C,Waterfall!GD$1)</f>
        <v>0</v>
      </c>
      <c r="GE188" s="4">
        <f>SUMIFS(Purchase!$F:$F,Purchase!$A:$A,Waterfall!$A188,Purchase!$D:$D,Waterfall!$C188,Purchase!$C:$C,Waterfall!GE$1)</f>
        <v>0</v>
      </c>
      <c r="GF188" s="4">
        <f>SUMIFS(Purchase!$F:$F,Purchase!$A:$A,Waterfall!$A188,Purchase!$D:$D,Waterfall!$C188,Purchase!$C:$C,Waterfall!GF$1)</f>
        <v>0</v>
      </c>
      <c r="GG188" s="4">
        <f>SUMIFS(Purchase!$F:$F,Purchase!$A:$A,Waterfall!$A188,Purchase!$D:$D,Waterfall!$C188,Purchase!$C:$C,Waterfall!GG$1)</f>
        <v>0</v>
      </c>
      <c r="GH188" s="4">
        <f>SUMIFS(Purchase!$F:$F,Purchase!$A:$A,Waterfall!$A188,Purchase!$D:$D,Waterfall!$C188,Purchase!$C:$C,Waterfall!GH$1)</f>
        <v>0</v>
      </c>
      <c r="GI188" s="4">
        <f>SUMIFS(Purchase!$F:$F,Purchase!$A:$A,Waterfall!$A188,Purchase!$D:$D,Waterfall!$C188,Purchase!$C:$C,Waterfall!GI$1)</f>
        <v>0</v>
      </c>
    </row>
    <row r="189" spans="1:191" x14ac:dyDescent="0.35">
      <c r="A189" s="8">
        <f t="shared" si="5"/>
        <v>1</v>
      </c>
      <c r="B189" s="2" t="str">
        <f>VLOOKUP($A189,Centers!$B$1:$C$120,2,)</f>
        <v>GATE</v>
      </c>
      <c r="C189" s="3">
        <v>45066</v>
      </c>
      <c r="D189" s="4">
        <f>IF($A189=1,SUM(SUMIFS(Indent!$E:$E,Indent!$C:$C,Waterfall!$C189,Indent!$A:$A,Centers!$A$2),SUMIFS(Indent!$E:$E,Indent!$C:$C,Waterfall!$C189,Indent!$A:$A,Centers!$A$3),SUMIFS(Indent!$E:$E,Indent!$C:$C,Waterfall!$C189,Indent!$A:$A,Centers!$A$4),SUMIFS(Indent!$E:$E,Indent!$C:$C,Waterfall!$C189,Indent!$A:$A,Centers!$A$5),SUMIFS(Indent!$E:$E,Indent!$C:$C,Waterfall!$C189,Indent!$A:$A,Centers!$A$6),SUMIFS(Indent!$E:$E,Indent!$C:$C,Waterfall!$C189,Indent!$A:$A,Centers!$A$7),SUMIFS(Indent!$E:$E,Indent!$C:$C,Waterfall!$C189,Indent!$A:$A,Centers!$A$8)),SUMIFS(Indent!$E:$E,Indent!$C:$C,Waterfall!$C189,Indent!$A:$A,$A189))</f>
        <v>0</v>
      </c>
      <c r="E189" s="4">
        <f>SUMIFS(Purchase!$F:$F,Purchase!$A:$A,Waterfall!$A189,Purchase!$D:$D,Waterfall!$C189,Purchase!$C:$C,Waterfall!E$1)</f>
        <v>0</v>
      </c>
      <c r="F189" s="4">
        <f>SUMIFS(Purchase!$F:$F,Purchase!$A:$A,Waterfall!$A189,Purchase!$D:$D,Waterfall!$C189,Purchase!$C:$C,Waterfall!F$1)</f>
        <v>0</v>
      </c>
      <c r="G189" s="4">
        <f>SUMIFS(Purchase!$F:$F,Purchase!$A:$A,Waterfall!$A189,Purchase!$D:$D,Waterfall!$C189,Purchase!$C:$C,Waterfall!G$1)</f>
        <v>0</v>
      </c>
      <c r="H189" s="4">
        <f>SUMIFS(Purchase!$F:$F,Purchase!$A:$A,Waterfall!$A189,Purchase!$D:$D,Waterfall!$C189,Purchase!$C:$C,Waterfall!H$1)</f>
        <v>0</v>
      </c>
      <c r="I189" s="4">
        <f>SUMIFS(Purchase!$F:$F,Purchase!$A:$A,Waterfall!$A189,Purchase!$D:$D,Waterfall!$C189,Purchase!$C:$C,Waterfall!I$1)</f>
        <v>0</v>
      </c>
      <c r="J189" s="4">
        <f>SUMIFS(Purchase!$F:$F,Purchase!$A:$A,Waterfall!$A189,Purchase!$D:$D,Waterfall!$C189,Purchase!$C:$C,Waterfall!J$1)</f>
        <v>0</v>
      </c>
      <c r="K189" s="4">
        <f>SUMIFS(Purchase!$F:$F,Purchase!$A:$A,Waterfall!$A189,Purchase!$D:$D,Waterfall!$C189,Purchase!$C:$C,Waterfall!K$1)</f>
        <v>0</v>
      </c>
      <c r="L189" s="4">
        <f>SUMIFS(Purchase!$F:$F,Purchase!$A:$A,Waterfall!$A189,Purchase!$D:$D,Waterfall!$C189,Purchase!$C:$C,Waterfall!L$1)</f>
        <v>0</v>
      </c>
      <c r="M189" s="4">
        <f>SUMIFS(Purchase!$F:$F,Purchase!$A:$A,Waterfall!$A189,Purchase!$D:$D,Waterfall!$C189,Purchase!$C:$C,Waterfall!M$1)</f>
        <v>0</v>
      </c>
      <c r="N189" s="4">
        <f>SUMIFS(Purchase!$F:$F,Purchase!$A:$A,Waterfall!$A189,Purchase!$D:$D,Waterfall!$C189,Purchase!$C:$C,Waterfall!N$1)</f>
        <v>0</v>
      </c>
      <c r="O189" s="4">
        <f>SUMIFS(Purchase!$F:$F,Purchase!$A:$A,Waterfall!$A189,Purchase!$D:$D,Waterfall!$C189,Purchase!$C:$C,Waterfall!O$1)</f>
        <v>0</v>
      </c>
      <c r="P189" s="4">
        <f>SUMIFS(Purchase!$F:$F,Purchase!$A:$A,Waterfall!$A189,Purchase!$D:$D,Waterfall!$C189,Purchase!$C:$C,Waterfall!P$1)</f>
        <v>0</v>
      </c>
      <c r="Q189" s="4">
        <f>SUMIFS(Purchase!$F:$F,Purchase!$A:$A,Waterfall!$A189,Purchase!$D:$D,Waterfall!$C189,Purchase!$C:$C,Waterfall!Q$1)</f>
        <v>0</v>
      </c>
      <c r="R189" s="4">
        <f>SUMIFS(Purchase!$F:$F,Purchase!$A:$A,Waterfall!$A189,Purchase!$D:$D,Waterfall!$C189,Purchase!$C:$C,Waterfall!R$1)</f>
        <v>0</v>
      </c>
      <c r="S189" s="4">
        <f>SUMIFS(Purchase!$F:$F,Purchase!$A:$A,Waterfall!$A189,Purchase!$D:$D,Waterfall!$C189,Purchase!$C:$C,Waterfall!S$1)</f>
        <v>0</v>
      </c>
      <c r="T189" s="4">
        <f>SUMIFS(Purchase!$F:$F,Purchase!$A:$A,Waterfall!$A189,Purchase!$D:$D,Waterfall!$C189,Purchase!$C:$C,Waterfall!T$1)</f>
        <v>0</v>
      </c>
      <c r="U189" s="4">
        <f>SUMIFS(Purchase!$F:$F,Purchase!$A:$A,Waterfall!$A189,Purchase!$D:$D,Waterfall!$C189,Purchase!$C:$C,Waterfall!U$1)</f>
        <v>0</v>
      </c>
      <c r="V189" s="4">
        <f>SUMIFS(Purchase!$F:$F,Purchase!$A:$A,Waterfall!$A189,Purchase!$D:$D,Waterfall!$C189,Purchase!$C:$C,Waterfall!V$1)</f>
        <v>0</v>
      </c>
      <c r="W189" s="4">
        <f>SUMIFS(Purchase!$F:$F,Purchase!$A:$A,Waterfall!$A189,Purchase!$D:$D,Waterfall!$C189,Purchase!$C:$C,Waterfall!W$1)</f>
        <v>0</v>
      </c>
      <c r="X189" s="4">
        <f>SUMIFS(Purchase!$F:$F,Purchase!$A:$A,Waterfall!$A189,Purchase!$D:$D,Waterfall!$C189,Purchase!$C:$C,Waterfall!X$1)</f>
        <v>0</v>
      </c>
      <c r="Y189" s="4">
        <f>SUMIFS(Purchase!$F:$F,Purchase!$A:$A,Waterfall!$A189,Purchase!$D:$D,Waterfall!$C189,Purchase!$C:$C,Waterfall!Y$1)</f>
        <v>0</v>
      </c>
      <c r="Z189" s="4">
        <f>SUMIFS(Purchase!$F:$F,Purchase!$A:$A,Waterfall!$A189,Purchase!$D:$D,Waterfall!$C189,Purchase!$C:$C,Waterfall!Z$1)</f>
        <v>0</v>
      </c>
      <c r="AA189" s="4">
        <f>SUMIFS(Purchase!$F:$F,Purchase!$A:$A,Waterfall!$A189,Purchase!$D:$D,Waterfall!$C189,Purchase!$C:$C,Waterfall!AA$1)</f>
        <v>0</v>
      </c>
      <c r="AB189" s="4">
        <f>SUMIFS(Purchase!$F:$F,Purchase!$A:$A,Waterfall!$A189,Purchase!$D:$D,Waterfall!$C189,Purchase!$C:$C,Waterfall!AB$1)</f>
        <v>0</v>
      </c>
      <c r="AC189" s="4">
        <f>SUMIFS(Purchase!$F:$F,Purchase!$A:$A,Waterfall!$A189,Purchase!$D:$D,Waterfall!$C189,Purchase!$C:$C,Waterfall!AC$1)</f>
        <v>0</v>
      </c>
      <c r="AD189" s="4">
        <f>SUMIFS(Purchase!$F:$F,Purchase!$A:$A,Waterfall!$A189,Purchase!$D:$D,Waterfall!$C189,Purchase!$C:$C,Waterfall!AD$1)</f>
        <v>0</v>
      </c>
      <c r="AE189" s="4">
        <f>SUMIFS(Purchase!$F:$F,Purchase!$A:$A,Waterfall!$A189,Purchase!$D:$D,Waterfall!$C189,Purchase!$C:$C,Waterfall!AE$1)</f>
        <v>0</v>
      </c>
      <c r="AF189" s="4">
        <f>SUMIFS(Purchase!$F:$F,Purchase!$A:$A,Waterfall!$A189,Purchase!$D:$D,Waterfall!$C189,Purchase!$C:$C,Waterfall!AF$1)</f>
        <v>0</v>
      </c>
      <c r="AG189" s="4">
        <f>SUMIFS(Purchase!$F:$F,Purchase!$A:$A,Waterfall!$A189,Purchase!$D:$D,Waterfall!$C189,Purchase!$C:$C,Waterfall!AG$1)</f>
        <v>0</v>
      </c>
      <c r="AH189" s="4">
        <f>SUMIFS(Purchase!$F:$F,Purchase!$A:$A,Waterfall!$A189,Purchase!$D:$D,Waterfall!$C189,Purchase!$C:$C,Waterfall!AH$1)</f>
        <v>0</v>
      </c>
      <c r="AI189" s="4">
        <f>SUMIFS(Purchase!$F:$F,Purchase!$A:$A,Waterfall!$A189,Purchase!$D:$D,Waterfall!$C189,Purchase!$C:$C,Waterfall!AI$1)</f>
        <v>0</v>
      </c>
      <c r="AJ189" s="4">
        <f>SUMIFS(Purchase!$F:$F,Purchase!$A:$A,Waterfall!$A189,Purchase!$D:$D,Waterfall!$C189,Purchase!$C:$C,Waterfall!AJ$1)</f>
        <v>0</v>
      </c>
      <c r="AK189" s="4">
        <f>SUMIFS(Purchase!$F:$F,Purchase!$A:$A,Waterfall!$A189,Purchase!$D:$D,Waterfall!$C189,Purchase!$C:$C,Waterfall!AK$1)</f>
        <v>0</v>
      </c>
      <c r="AL189" s="4">
        <f>SUMIFS(Purchase!$F:$F,Purchase!$A:$A,Waterfall!$A189,Purchase!$D:$D,Waterfall!$C189,Purchase!$C:$C,Waterfall!AL$1)</f>
        <v>0</v>
      </c>
      <c r="AM189" s="4">
        <f>SUMIFS(Purchase!$F:$F,Purchase!$A:$A,Waterfall!$A189,Purchase!$D:$D,Waterfall!$C189,Purchase!$C:$C,Waterfall!AM$1)</f>
        <v>0</v>
      </c>
      <c r="AN189" s="4">
        <f>SUMIFS(Purchase!$F:$F,Purchase!$A:$A,Waterfall!$A189,Purchase!$D:$D,Waterfall!$C189,Purchase!$C:$C,Waterfall!AN$1)</f>
        <v>0</v>
      </c>
      <c r="AO189" s="4">
        <f>SUMIFS(Purchase!$F:$F,Purchase!$A:$A,Waterfall!$A189,Purchase!$D:$D,Waterfall!$C189,Purchase!$C:$C,Waterfall!AO$1)</f>
        <v>0</v>
      </c>
      <c r="AP189" s="4">
        <f>SUMIFS(Purchase!$F:$F,Purchase!$A:$A,Waterfall!$A189,Purchase!$D:$D,Waterfall!$C189,Purchase!$C:$C,Waterfall!AP$1)</f>
        <v>0</v>
      </c>
      <c r="AQ189" s="4">
        <f>SUMIFS(Purchase!$F:$F,Purchase!$A:$A,Waterfall!$A189,Purchase!$D:$D,Waterfall!$C189,Purchase!$C:$C,Waterfall!AQ$1)</f>
        <v>0</v>
      </c>
      <c r="AR189" s="4">
        <f>SUMIFS(Purchase!$F:$F,Purchase!$A:$A,Waterfall!$A189,Purchase!$D:$D,Waterfall!$C189,Purchase!$C:$C,Waterfall!AR$1)</f>
        <v>0</v>
      </c>
      <c r="AS189" s="4">
        <f>SUMIFS(Purchase!$F:$F,Purchase!$A:$A,Waterfall!$A189,Purchase!$D:$D,Waterfall!$C189,Purchase!$C:$C,Waterfall!AS$1)</f>
        <v>0</v>
      </c>
      <c r="AT189" s="4">
        <f>SUMIFS(Purchase!$F:$F,Purchase!$A:$A,Waterfall!$A189,Purchase!$D:$D,Waterfall!$C189,Purchase!$C:$C,Waterfall!AT$1)</f>
        <v>0</v>
      </c>
      <c r="AU189" s="4">
        <f>SUMIFS(Purchase!$F:$F,Purchase!$A:$A,Waterfall!$A189,Purchase!$D:$D,Waterfall!$C189,Purchase!$C:$C,Waterfall!AU$1)</f>
        <v>0</v>
      </c>
      <c r="AV189" s="4">
        <f>SUMIFS(Purchase!$F:$F,Purchase!$A:$A,Waterfall!$A189,Purchase!$D:$D,Waterfall!$C189,Purchase!$C:$C,Waterfall!AV$1)</f>
        <v>0</v>
      </c>
      <c r="AW189" s="4">
        <f>SUMIFS(Purchase!$F:$F,Purchase!$A:$A,Waterfall!$A189,Purchase!$D:$D,Waterfall!$C189,Purchase!$C:$C,Waterfall!AW$1)</f>
        <v>0</v>
      </c>
      <c r="AX189" s="4">
        <f>SUMIFS(Purchase!$F:$F,Purchase!$A:$A,Waterfall!$A189,Purchase!$D:$D,Waterfall!$C189,Purchase!$C:$C,Waterfall!AX$1)</f>
        <v>0</v>
      </c>
      <c r="AY189" s="4">
        <f>SUMIFS(Purchase!$F:$F,Purchase!$A:$A,Waterfall!$A189,Purchase!$D:$D,Waterfall!$C189,Purchase!$C:$C,Waterfall!AY$1)</f>
        <v>0</v>
      </c>
      <c r="AZ189" s="4">
        <f>SUMIFS(Purchase!$F:$F,Purchase!$A:$A,Waterfall!$A189,Purchase!$D:$D,Waterfall!$C189,Purchase!$C:$C,Waterfall!AZ$1)</f>
        <v>0</v>
      </c>
      <c r="BA189" s="4">
        <f>SUMIFS(Purchase!$F:$F,Purchase!$A:$A,Waterfall!$A189,Purchase!$D:$D,Waterfall!$C189,Purchase!$C:$C,Waterfall!BA$1)</f>
        <v>0</v>
      </c>
      <c r="BB189" s="4">
        <f>SUMIFS(Purchase!$F:$F,Purchase!$A:$A,Waterfall!$A189,Purchase!$D:$D,Waterfall!$C189,Purchase!$C:$C,Waterfall!BB$1)</f>
        <v>0</v>
      </c>
      <c r="BC189" s="4">
        <f>SUMIFS(Purchase!$F:$F,Purchase!$A:$A,Waterfall!$A189,Purchase!$D:$D,Waterfall!$C189,Purchase!$C:$C,Waterfall!BC$1)</f>
        <v>0</v>
      </c>
      <c r="BD189" s="4">
        <f>SUMIFS(Purchase!$F:$F,Purchase!$A:$A,Waterfall!$A189,Purchase!$D:$D,Waterfall!$C189,Purchase!$C:$C,Waterfall!BD$1)</f>
        <v>0</v>
      </c>
      <c r="BE189" s="4">
        <f>SUMIFS(Purchase!$F:$F,Purchase!$A:$A,Waterfall!$A189,Purchase!$D:$D,Waterfall!$C189,Purchase!$C:$C,Waterfall!BE$1)</f>
        <v>0</v>
      </c>
      <c r="BF189" s="4">
        <f>SUMIFS(Purchase!$F:$F,Purchase!$A:$A,Waterfall!$A189,Purchase!$D:$D,Waterfall!$C189,Purchase!$C:$C,Waterfall!BF$1)</f>
        <v>0</v>
      </c>
      <c r="BG189" s="4">
        <f>SUMIFS(Purchase!$F:$F,Purchase!$A:$A,Waterfall!$A189,Purchase!$D:$D,Waterfall!$C189,Purchase!$C:$C,Waterfall!BG$1)</f>
        <v>0</v>
      </c>
      <c r="BH189" s="4">
        <f>SUMIFS(Purchase!$F:$F,Purchase!$A:$A,Waterfall!$A189,Purchase!$D:$D,Waterfall!$C189,Purchase!$C:$C,Waterfall!BH$1)</f>
        <v>0</v>
      </c>
      <c r="BI189" s="4">
        <f>SUMIFS(Purchase!$F:$F,Purchase!$A:$A,Waterfall!$A189,Purchase!$D:$D,Waterfall!$C189,Purchase!$C:$C,Waterfall!BI$1)</f>
        <v>0</v>
      </c>
      <c r="BJ189" s="4">
        <f>SUMIFS(Purchase!$F:$F,Purchase!$A:$A,Waterfall!$A189,Purchase!$D:$D,Waterfall!$C189,Purchase!$C:$C,Waterfall!BJ$1)</f>
        <v>0</v>
      </c>
      <c r="BK189" s="4">
        <f>SUMIFS(Purchase!$F:$F,Purchase!$A:$A,Waterfall!$A189,Purchase!$D:$D,Waterfall!$C189,Purchase!$C:$C,Waterfall!BK$1)</f>
        <v>0</v>
      </c>
      <c r="BL189" s="4">
        <f>SUMIFS(Purchase!$F:$F,Purchase!$A:$A,Waterfall!$A189,Purchase!$D:$D,Waterfall!$C189,Purchase!$C:$C,Waterfall!BL$1)</f>
        <v>0</v>
      </c>
      <c r="BM189" s="4">
        <f>SUMIFS(Purchase!$F:$F,Purchase!$A:$A,Waterfall!$A189,Purchase!$D:$D,Waterfall!$C189,Purchase!$C:$C,Waterfall!BM$1)</f>
        <v>0</v>
      </c>
      <c r="BN189" s="4">
        <f>SUMIFS(Purchase!$F:$F,Purchase!$A:$A,Waterfall!$A189,Purchase!$D:$D,Waterfall!$C189,Purchase!$C:$C,Waterfall!BN$1)</f>
        <v>0</v>
      </c>
      <c r="BO189" s="4">
        <f>SUMIFS(Purchase!$F:$F,Purchase!$A:$A,Waterfall!$A189,Purchase!$D:$D,Waterfall!$C189,Purchase!$C:$C,Waterfall!BO$1)</f>
        <v>0</v>
      </c>
      <c r="BP189" s="4">
        <f>SUMIFS(Purchase!$F:$F,Purchase!$A:$A,Waterfall!$A189,Purchase!$D:$D,Waterfall!$C189,Purchase!$C:$C,Waterfall!BP$1)</f>
        <v>0</v>
      </c>
      <c r="BQ189" s="4">
        <f>SUMIFS(Purchase!$F:$F,Purchase!$A:$A,Waterfall!$A189,Purchase!$D:$D,Waterfall!$C189,Purchase!$C:$C,Waterfall!BQ$1)</f>
        <v>0</v>
      </c>
      <c r="BR189" s="4">
        <f>SUMIFS(Purchase!$F:$F,Purchase!$A:$A,Waterfall!$A189,Purchase!$D:$D,Waterfall!$C189,Purchase!$C:$C,Waterfall!BR$1)</f>
        <v>0</v>
      </c>
      <c r="BS189" s="4">
        <f>SUMIFS(Purchase!$F:$F,Purchase!$A:$A,Waterfall!$A189,Purchase!$D:$D,Waterfall!$C189,Purchase!$C:$C,Waterfall!BS$1)</f>
        <v>0</v>
      </c>
      <c r="BT189" s="4">
        <f>SUMIFS(Purchase!$F:$F,Purchase!$A:$A,Waterfall!$A189,Purchase!$D:$D,Waterfall!$C189,Purchase!$C:$C,Waterfall!BT$1)</f>
        <v>0</v>
      </c>
      <c r="BU189" s="4">
        <f>SUMIFS(Purchase!$F:$F,Purchase!$A:$A,Waterfall!$A189,Purchase!$D:$D,Waterfall!$C189,Purchase!$C:$C,Waterfall!BU$1)</f>
        <v>0</v>
      </c>
      <c r="BV189" s="4">
        <f>SUMIFS(Purchase!$F:$F,Purchase!$A:$A,Waterfall!$A189,Purchase!$D:$D,Waterfall!$C189,Purchase!$C:$C,Waterfall!BV$1)</f>
        <v>0</v>
      </c>
      <c r="BW189" s="4">
        <f>SUMIFS(Purchase!$F:$F,Purchase!$A:$A,Waterfall!$A189,Purchase!$D:$D,Waterfall!$C189,Purchase!$C:$C,Waterfall!BW$1)</f>
        <v>0</v>
      </c>
      <c r="BX189" s="4">
        <f>SUMIFS(Purchase!$F:$F,Purchase!$A:$A,Waterfall!$A189,Purchase!$D:$D,Waterfall!$C189,Purchase!$C:$C,Waterfall!BX$1)</f>
        <v>0</v>
      </c>
      <c r="BY189" s="4">
        <f>SUMIFS(Purchase!$F:$F,Purchase!$A:$A,Waterfall!$A189,Purchase!$D:$D,Waterfall!$C189,Purchase!$C:$C,Waterfall!BY$1)</f>
        <v>0</v>
      </c>
      <c r="BZ189" s="4">
        <f>SUMIFS(Purchase!$F:$F,Purchase!$A:$A,Waterfall!$A189,Purchase!$D:$D,Waterfall!$C189,Purchase!$C:$C,Waterfall!BZ$1)</f>
        <v>0</v>
      </c>
      <c r="CA189" s="4">
        <f>SUMIFS(Purchase!$F:$F,Purchase!$A:$A,Waterfall!$A189,Purchase!$D:$D,Waterfall!$C189,Purchase!$C:$C,Waterfall!CA$1)</f>
        <v>0</v>
      </c>
      <c r="CB189" s="4">
        <f>SUMIFS(Purchase!$F:$F,Purchase!$A:$A,Waterfall!$A189,Purchase!$D:$D,Waterfall!$C189,Purchase!$C:$C,Waterfall!CB$1)</f>
        <v>0</v>
      </c>
      <c r="CC189" s="4">
        <f>SUMIFS(Purchase!$F:$F,Purchase!$A:$A,Waterfall!$A189,Purchase!$D:$D,Waterfall!$C189,Purchase!$C:$C,Waterfall!CC$1)</f>
        <v>0</v>
      </c>
      <c r="CD189" s="4">
        <f>SUMIFS(Purchase!$F:$F,Purchase!$A:$A,Waterfall!$A189,Purchase!$D:$D,Waterfall!$C189,Purchase!$C:$C,Waterfall!CD$1)</f>
        <v>0</v>
      </c>
      <c r="CE189" s="4">
        <f>SUMIFS(Purchase!$F:$F,Purchase!$A:$A,Waterfall!$A189,Purchase!$D:$D,Waterfall!$C189,Purchase!$C:$C,Waterfall!CE$1)</f>
        <v>0</v>
      </c>
      <c r="CF189" s="4">
        <f>SUMIFS(Purchase!$F:$F,Purchase!$A:$A,Waterfall!$A189,Purchase!$D:$D,Waterfall!$C189,Purchase!$C:$C,Waterfall!CF$1)</f>
        <v>0</v>
      </c>
      <c r="CG189" s="4">
        <f>SUMIFS(Purchase!$F:$F,Purchase!$A:$A,Waterfall!$A189,Purchase!$D:$D,Waterfall!$C189,Purchase!$C:$C,Waterfall!CG$1)</f>
        <v>0</v>
      </c>
      <c r="CH189" s="4">
        <f>SUMIFS(Purchase!$F:$F,Purchase!$A:$A,Waterfall!$A189,Purchase!$D:$D,Waterfall!$C189,Purchase!$C:$C,Waterfall!CH$1)</f>
        <v>0</v>
      </c>
      <c r="CI189" s="4">
        <f>SUMIFS(Purchase!$F:$F,Purchase!$A:$A,Waterfall!$A189,Purchase!$D:$D,Waterfall!$C189,Purchase!$C:$C,Waterfall!CI$1)</f>
        <v>0</v>
      </c>
      <c r="CJ189" s="4">
        <f>SUMIFS(Purchase!$F:$F,Purchase!$A:$A,Waterfall!$A189,Purchase!$D:$D,Waterfall!$C189,Purchase!$C:$C,Waterfall!CJ$1)</f>
        <v>0</v>
      </c>
      <c r="CK189" s="4">
        <f>SUMIFS(Purchase!$F:$F,Purchase!$A:$A,Waterfall!$A189,Purchase!$D:$D,Waterfall!$C189,Purchase!$C:$C,Waterfall!CK$1)</f>
        <v>0</v>
      </c>
      <c r="CL189" s="4">
        <f>SUMIFS(Purchase!$F:$F,Purchase!$A:$A,Waterfall!$A189,Purchase!$D:$D,Waterfall!$C189,Purchase!$C:$C,Waterfall!CL$1)</f>
        <v>0</v>
      </c>
      <c r="CM189" s="4">
        <f>SUMIFS(Purchase!$F:$F,Purchase!$A:$A,Waterfall!$A189,Purchase!$D:$D,Waterfall!$C189,Purchase!$C:$C,Waterfall!CM$1)</f>
        <v>0</v>
      </c>
      <c r="CN189" s="4">
        <f>SUMIFS(Purchase!$F:$F,Purchase!$A:$A,Waterfall!$A189,Purchase!$D:$D,Waterfall!$C189,Purchase!$C:$C,Waterfall!CN$1)</f>
        <v>0</v>
      </c>
      <c r="CO189" s="4">
        <f>SUMIFS(Purchase!$F:$F,Purchase!$A:$A,Waterfall!$A189,Purchase!$D:$D,Waterfall!$C189,Purchase!$C:$C,Waterfall!CO$1)</f>
        <v>0</v>
      </c>
      <c r="CP189" s="4">
        <f>SUMIFS(Purchase!$F:$F,Purchase!$A:$A,Waterfall!$A189,Purchase!$D:$D,Waterfall!$C189,Purchase!$C:$C,Waterfall!CP$1)</f>
        <v>0</v>
      </c>
      <c r="CQ189" s="4">
        <f>SUMIFS(Purchase!$F:$F,Purchase!$A:$A,Waterfall!$A189,Purchase!$D:$D,Waterfall!$C189,Purchase!$C:$C,Waterfall!CQ$1)</f>
        <v>0</v>
      </c>
      <c r="CR189" s="4">
        <f>SUMIFS(Purchase!$F:$F,Purchase!$A:$A,Waterfall!$A189,Purchase!$D:$D,Waterfall!$C189,Purchase!$C:$C,Waterfall!CR$1)</f>
        <v>0</v>
      </c>
      <c r="CS189" s="4">
        <f>SUMIFS(Purchase!$F:$F,Purchase!$A:$A,Waterfall!$A189,Purchase!$D:$D,Waterfall!$C189,Purchase!$C:$C,Waterfall!CS$1)</f>
        <v>0</v>
      </c>
      <c r="CT189" s="4">
        <f>SUMIFS(Purchase!$F:$F,Purchase!$A:$A,Waterfall!$A189,Purchase!$D:$D,Waterfall!$C189,Purchase!$C:$C,Waterfall!CT$1)</f>
        <v>0</v>
      </c>
      <c r="CU189" s="4">
        <f>SUMIFS(Purchase!$F:$F,Purchase!$A:$A,Waterfall!$A189,Purchase!$D:$D,Waterfall!$C189,Purchase!$C:$C,Waterfall!CU$1)</f>
        <v>0</v>
      </c>
      <c r="CV189" s="4">
        <f>SUMIFS(Purchase!$F:$F,Purchase!$A:$A,Waterfall!$A189,Purchase!$D:$D,Waterfall!$C189,Purchase!$C:$C,Waterfall!CV$1)</f>
        <v>0</v>
      </c>
      <c r="CW189" s="4">
        <f>SUMIFS(Purchase!$F:$F,Purchase!$A:$A,Waterfall!$A189,Purchase!$D:$D,Waterfall!$C189,Purchase!$C:$C,Waterfall!CW$1)</f>
        <v>0</v>
      </c>
      <c r="CX189" s="4">
        <f>SUMIFS(Purchase!$F:$F,Purchase!$A:$A,Waterfall!$A189,Purchase!$D:$D,Waterfall!$C189,Purchase!$C:$C,Waterfall!CX$1)</f>
        <v>0</v>
      </c>
      <c r="CY189" s="4">
        <f>SUMIFS(Purchase!$F:$F,Purchase!$A:$A,Waterfall!$A189,Purchase!$D:$D,Waterfall!$C189,Purchase!$C:$C,Waterfall!CY$1)</f>
        <v>0</v>
      </c>
      <c r="CZ189" s="4">
        <f>SUMIFS(Purchase!$F:$F,Purchase!$A:$A,Waterfall!$A189,Purchase!$D:$D,Waterfall!$C189,Purchase!$C:$C,Waterfall!CZ$1)</f>
        <v>0</v>
      </c>
      <c r="DA189" s="4">
        <f>SUMIFS(Purchase!$F:$F,Purchase!$A:$A,Waterfall!$A189,Purchase!$D:$D,Waterfall!$C189,Purchase!$C:$C,Waterfall!DA$1)</f>
        <v>0</v>
      </c>
      <c r="DB189" s="4">
        <f>SUMIFS(Purchase!$F:$F,Purchase!$A:$A,Waterfall!$A189,Purchase!$D:$D,Waterfall!$C189,Purchase!$C:$C,Waterfall!DB$1)</f>
        <v>0</v>
      </c>
      <c r="DC189" s="4">
        <f>SUMIFS(Purchase!$F:$F,Purchase!$A:$A,Waterfall!$A189,Purchase!$D:$D,Waterfall!$C189,Purchase!$C:$C,Waterfall!DC$1)</f>
        <v>0</v>
      </c>
      <c r="DD189" s="4">
        <f>SUMIFS(Purchase!$F:$F,Purchase!$A:$A,Waterfall!$A189,Purchase!$D:$D,Waterfall!$C189,Purchase!$C:$C,Waterfall!DD$1)</f>
        <v>0</v>
      </c>
      <c r="DE189" s="4">
        <f>SUMIFS(Purchase!$F:$F,Purchase!$A:$A,Waterfall!$A189,Purchase!$D:$D,Waterfall!$C189,Purchase!$C:$C,Waterfall!DE$1)</f>
        <v>0</v>
      </c>
      <c r="DF189" s="4">
        <f>SUMIFS(Purchase!$F:$F,Purchase!$A:$A,Waterfall!$A189,Purchase!$D:$D,Waterfall!$C189,Purchase!$C:$C,Waterfall!DF$1)</f>
        <v>0</v>
      </c>
      <c r="DG189" s="4">
        <f>SUMIFS(Purchase!$F:$F,Purchase!$A:$A,Waterfall!$A189,Purchase!$D:$D,Waterfall!$C189,Purchase!$C:$C,Waterfall!DG$1)</f>
        <v>0</v>
      </c>
      <c r="DH189" s="4">
        <f>SUMIFS(Purchase!$F:$F,Purchase!$A:$A,Waterfall!$A189,Purchase!$D:$D,Waterfall!$C189,Purchase!$C:$C,Waterfall!DH$1)</f>
        <v>0</v>
      </c>
      <c r="DI189" s="4">
        <f>SUMIFS(Purchase!$F:$F,Purchase!$A:$A,Waterfall!$A189,Purchase!$D:$D,Waterfall!$C189,Purchase!$C:$C,Waterfall!DI$1)</f>
        <v>0</v>
      </c>
      <c r="DJ189" s="4">
        <f>SUMIFS(Purchase!$F:$F,Purchase!$A:$A,Waterfall!$A189,Purchase!$D:$D,Waterfall!$C189,Purchase!$C:$C,Waterfall!DJ$1)</f>
        <v>0</v>
      </c>
      <c r="DK189" s="4">
        <f>SUMIFS(Purchase!$F:$F,Purchase!$A:$A,Waterfall!$A189,Purchase!$D:$D,Waterfall!$C189,Purchase!$C:$C,Waterfall!DK$1)</f>
        <v>0</v>
      </c>
      <c r="DL189" s="4">
        <f>SUMIFS(Purchase!$F:$F,Purchase!$A:$A,Waterfall!$A189,Purchase!$D:$D,Waterfall!$C189,Purchase!$C:$C,Waterfall!DL$1)</f>
        <v>0</v>
      </c>
      <c r="DM189" s="4">
        <f>SUMIFS(Purchase!$F:$F,Purchase!$A:$A,Waterfall!$A189,Purchase!$D:$D,Waterfall!$C189,Purchase!$C:$C,Waterfall!DM$1)</f>
        <v>0</v>
      </c>
      <c r="DN189" s="4">
        <f>SUMIFS(Purchase!$F:$F,Purchase!$A:$A,Waterfall!$A189,Purchase!$D:$D,Waterfall!$C189,Purchase!$C:$C,Waterfall!DN$1)</f>
        <v>0</v>
      </c>
      <c r="DO189" s="4">
        <f>SUMIFS(Purchase!$F:$F,Purchase!$A:$A,Waterfall!$A189,Purchase!$D:$D,Waterfall!$C189,Purchase!$C:$C,Waterfall!DO$1)</f>
        <v>0</v>
      </c>
      <c r="DP189" s="4">
        <f>SUMIFS(Purchase!$F:$F,Purchase!$A:$A,Waterfall!$A189,Purchase!$D:$D,Waterfall!$C189,Purchase!$C:$C,Waterfall!DP$1)</f>
        <v>0</v>
      </c>
      <c r="DQ189" s="4">
        <f>SUMIFS(Purchase!$F:$F,Purchase!$A:$A,Waterfall!$A189,Purchase!$D:$D,Waterfall!$C189,Purchase!$C:$C,Waterfall!DQ$1)</f>
        <v>0</v>
      </c>
      <c r="DR189" s="4">
        <f>SUMIFS(Purchase!$F:$F,Purchase!$A:$A,Waterfall!$A189,Purchase!$D:$D,Waterfall!$C189,Purchase!$C:$C,Waterfall!DR$1)</f>
        <v>0</v>
      </c>
      <c r="DS189" s="4">
        <f>SUMIFS(Purchase!$F:$F,Purchase!$A:$A,Waterfall!$A189,Purchase!$D:$D,Waterfall!$C189,Purchase!$C:$C,Waterfall!DS$1)</f>
        <v>0</v>
      </c>
      <c r="DT189" s="4">
        <f>SUMIFS(Purchase!$F:$F,Purchase!$A:$A,Waterfall!$A189,Purchase!$D:$D,Waterfall!$C189,Purchase!$C:$C,Waterfall!DT$1)</f>
        <v>0</v>
      </c>
      <c r="DU189" s="4">
        <f>SUMIFS(Purchase!$F:$F,Purchase!$A:$A,Waterfall!$A189,Purchase!$D:$D,Waterfall!$C189,Purchase!$C:$C,Waterfall!DU$1)</f>
        <v>0</v>
      </c>
      <c r="DV189" s="4">
        <f>SUMIFS(Purchase!$F:$F,Purchase!$A:$A,Waterfall!$A189,Purchase!$D:$D,Waterfall!$C189,Purchase!$C:$C,Waterfall!DV$1)</f>
        <v>0</v>
      </c>
      <c r="DW189" s="4">
        <f>SUMIFS(Purchase!$F:$F,Purchase!$A:$A,Waterfall!$A189,Purchase!$D:$D,Waterfall!$C189,Purchase!$C:$C,Waterfall!DW$1)</f>
        <v>0</v>
      </c>
      <c r="DX189" s="4">
        <f>SUMIFS(Purchase!$F:$F,Purchase!$A:$A,Waterfall!$A189,Purchase!$D:$D,Waterfall!$C189,Purchase!$C:$C,Waterfall!DX$1)</f>
        <v>0</v>
      </c>
      <c r="DY189" s="4">
        <f>SUMIFS(Purchase!$F:$F,Purchase!$A:$A,Waterfall!$A189,Purchase!$D:$D,Waterfall!$C189,Purchase!$C:$C,Waterfall!DY$1)</f>
        <v>0</v>
      </c>
      <c r="DZ189" s="4">
        <f>SUMIFS(Purchase!$F:$F,Purchase!$A:$A,Waterfall!$A189,Purchase!$D:$D,Waterfall!$C189,Purchase!$C:$C,Waterfall!DZ$1)</f>
        <v>0</v>
      </c>
      <c r="EA189" s="4">
        <f>SUMIFS(Purchase!$F:$F,Purchase!$A:$A,Waterfall!$A189,Purchase!$D:$D,Waterfall!$C189,Purchase!$C:$C,Waterfall!EA$1)</f>
        <v>0</v>
      </c>
      <c r="EB189" s="4">
        <f>SUMIFS(Purchase!$F:$F,Purchase!$A:$A,Waterfall!$A189,Purchase!$D:$D,Waterfall!$C189,Purchase!$C:$C,Waterfall!EB$1)</f>
        <v>0</v>
      </c>
      <c r="EC189" s="4">
        <f>SUMIFS(Purchase!$F:$F,Purchase!$A:$A,Waterfall!$A189,Purchase!$D:$D,Waterfall!$C189,Purchase!$C:$C,Waterfall!EC$1)</f>
        <v>0</v>
      </c>
      <c r="ED189" s="4">
        <f>SUMIFS(Purchase!$F:$F,Purchase!$A:$A,Waterfall!$A189,Purchase!$D:$D,Waterfall!$C189,Purchase!$C:$C,Waterfall!ED$1)</f>
        <v>0</v>
      </c>
      <c r="EE189" s="4">
        <f>SUMIFS(Purchase!$F:$F,Purchase!$A:$A,Waterfall!$A189,Purchase!$D:$D,Waterfall!$C189,Purchase!$C:$C,Waterfall!EE$1)</f>
        <v>0</v>
      </c>
      <c r="EF189" s="4">
        <f>SUMIFS(Purchase!$F:$F,Purchase!$A:$A,Waterfall!$A189,Purchase!$D:$D,Waterfall!$C189,Purchase!$C:$C,Waterfall!EF$1)</f>
        <v>0</v>
      </c>
      <c r="EG189" s="4">
        <f>SUMIFS(Purchase!$F:$F,Purchase!$A:$A,Waterfall!$A189,Purchase!$D:$D,Waterfall!$C189,Purchase!$C:$C,Waterfall!EG$1)</f>
        <v>0</v>
      </c>
      <c r="EH189" s="4">
        <f>SUMIFS(Purchase!$F:$F,Purchase!$A:$A,Waterfall!$A189,Purchase!$D:$D,Waterfall!$C189,Purchase!$C:$C,Waterfall!EH$1)</f>
        <v>0</v>
      </c>
      <c r="EI189" s="4">
        <f>SUMIFS(Purchase!$F:$F,Purchase!$A:$A,Waterfall!$A189,Purchase!$D:$D,Waterfall!$C189,Purchase!$C:$C,Waterfall!EI$1)</f>
        <v>0</v>
      </c>
      <c r="EJ189" s="4">
        <f>SUMIFS(Purchase!$F:$F,Purchase!$A:$A,Waterfall!$A189,Purchase!$D:$D,Waterfall!$C189,Purchase!$C:$C,Waterfall!EJ$1)</f>
        <v>0</v>
      </c>
      <c r="EK189" s="4">
        <f>SUMIFS(Purchase!$F:$F,Purchase!$A:$A,Waterfall!$A189,Purchase!$D:$D,Waterfall!$C189,Purchase!$C:$C,Waterfall!EK$1)</f>
        <v>0</v>
      </c>
      <c r="EL189" s="4">
        <f>SUMIFS(Purchase!$F:$F,Purchase!$A:$A,Waterfall!$A189,Purchase!$D:$D,Waterfall!$C189,Purchase!$C:$C,Waterfall!EL$1)</f>
        <v>0</v>
      </c>
      <c r="EM189" s="4">
        <f>SUMIFS(Purchase!$F:$F,Purchase!$A:$A,Waterfall!$A189,Purchase!$D:$D,Waterfall!$C189,Purchase!$C:$C,Waterfall!EM$1)</f>
        <v>0</v>
      </c>
      <c r="EN189" s="4">
        <f>SUMIFS(Purchase!$F:$F,Purchase!$A:$A,Waterfall!$A189,Purchase!$D:$D,Waterfall!$C189,Purchase!$C:$C,Waterfall!EN$1)</f>
        <v>0</v>
      </c>
      <c r="EO189" s="4">
        <f>SUMIFS(Purchase!$F:$F,Purchase!$A:$A,Waterfall!$A189,Purchase!$D:$D,Waterfall!$C189,Purchase!$C:$C,Waterfall!EO$1)</f>
        <v>0</v>
      </c>
      <c r="EP189" s="4">
        <f>SUMIFS(Purchase!$F:$F,Purchase!$A:$A,Waterfall!$A189,Purchase!$D:$D,Waterfall!$C189,Purchase!$C:$C,Waterfall!EP$1)</f>
        <v>0</v>
      </c>
      <c r="EQ189" s="4">
        <f>SUMIFS(Purchase!$F:$F,Purchase!$A:$A,Waterfall!$A189,Purchase!$D:$D,Waterfall!$C189,Purchase!$C:$C,Waterfall!EQ$1)</f>
        <v>0</v>
      </c>
      <c r="ER189" s="4">
        <f>SUMIFS(Purchase!$F:$F,Purchase!$A:$A,Waterfall!$A189,Purchase!$D:$D,Waterfall!$C189,Purchase!$C:$C,Waterfall!ER$1)</f>
        <v>0</v>
      </c>
      <c r="ES189" s="4">
        <f>SUMIFS(Purchase!$F:$F,Purchase!$A:$A,Waterfall!$A189,Purchase!$D:$D,Waterfall!$C189,Purchase!$C:$C,Waterfall!ES$1)</f>
        <v>0</v>
      </c>
      <c r="ET189" s="4">
        <f>SUMIFS(Purchase!$F:$F,Purchase!$A:$A,Waterfall!$A189,Purchase!$D:$D,Waterfall!$C189,Purchase!$C:$C,Waterfall!ET$1)</f>
        <v>0</v>
      </c>
      <c r="EU189" s="4">
        <f>SUMIFS(Purchase!$F:$F,Purchase!$A:$A,Waterfall!$A189,Purchase!$D:$D,Waterfall!$C189,Purchase!$C:$C,Waterfall!EU$1)</f>
        <v>0</v>
      </c>
      <c r="EV189" s="4">
        <f>SUMIFS(Purchase!$F:$F,Purchase!$A:$A,Waterfall!$A189,Purchase!$D:$D,Waterfall!$C189,Purchase!$C:$C,Waterfall!EV$1)</f>
        <v>0</v>
      </c>
      <c r="EW189" s="4">
        <f>SUMIFS(Purchase!$F:$F,Purchase!$A:$A,Waterfall!$A189,Purchase!$D:$D,Waterfall!$C189,Purchase!$C:$C,Waterfall!EW$1)</f>
        <v>0</v>
      </c>
      <c r="EX189" s="4">
        <f>SUMIFS(Purchase!$F:$F,Purchase!$A:$A,Waterfall!$A189,Purchase!$D:$D,Waterfall!$C189,Purchase!$C:$C,Waterfall!EX$1)</f>
        <v>0</v>
      </c>
      <c r="EY189" s="4">
        <f>SUMIFS(Purchase!$F:$F,Purchase!$A:$A,Waterfall!$A189,Purchase!$D:$D,Waterfall!$C189,Purchase!$C:$C,Waterfall!EY$1)</f>
        <v>0</v>
      </c>
      <c r="EZ189" s="4">
        <f>SUMIFS(Purchase!$F:$F,Purchase!$A:$A,Waterfall!$A189,Purchase!$D:$D,Waterfall!$C189,Purchase!$C:$C,Waterfall!EZ$1)</f>
        <v>0</v>
      </c>
      <c r="FA189" s="4">
        <f>SUMIFS(Purchase!$F:$F,Purchase!$A:$A,Waterfall!$A189,Purchase!$D:$D,Waterfall!$C189,Purchase!$C:$C,Waterfall!FA$1)</f>
        <v>0</v>
      </c>
      <c r="FB189" s="4">
        <f>SUMIFS(Purchase!$F:$F,Purchase!$A:$A,Waterfall!$A189,Purchase!$D:$D,Waterfall!$C189,Purchase!$C:$C,Waterfall!FB$1)</f>
        <v>0</v>
      </c>
      <c r="FC189" s="4">
        <f>SUMIFS(Purchase!$F:$F,Purchase!$A:$A,Waterfall!$A189,Purchase!$D:$D,Waterfall!$C189,Purchase!$C:$C,Waterfall!FC$1)</f>
        <v>0</v>
      </c>
      <c r="FD189" s="4">
        <f>SUMIFS(Purchase!$F:$F,Purchase!$A:$A,Waterfall!$A189,Purchase!$D:$D,Waterfall!$C189,Purchase!$C:$C,Waterfall!FD$1)</f>
        <v>0</v>
      </c>
      <c r="FE189" s="4">
        <f>SUMIFS(Purchase!$F:$F,Purchase!$A:$A,Waterfall!$A189,Purchase!$D:$D,Waterfall!$C189,Purchase!$C:$C,Waterfall!FE$1)</f>
        <v>0</v>
      </c>
      <c r="FF189" s="4">
        <f>SUMIFS(Purchase!$F:$F,Purchase!$A:$A,Waterfall!$A189,Purchase!$D:$D,Waterfall!$C189,Purchase!$C:$C,Waterfall!FF$1)</f>
        <v>0</v>
      </c>
      <c r="FG189" s="4">
        <f>SUMIFS(Purchase!$F:$F,Purchase!$A:$A,Waterfall!$A189,Purchase!$D:$D,Waterfall!$C189,Purchase!$C:$C,Waterfall!FG$1)</f>
        <v>0</v>
      </c>
      <c r="FH189" s="4">
        <f>SUMIFS(Purchase!$F:$F,Purchase!$A:$A,Waterfall!$A189,Purchase!$D:$D,Waterfall!$C189,Purchase!$C:$C,Waterfall!FH$1)</f>
        <v>0</v>
      </c>
      <c r="FI189" s="4">
        <f>SUMIFS(Purchase!$F:$F,Purchase!$A:$A,Waterfall!$A189,Purchase!$D:$D,Waterfall!$C189,Purchase!$C:$C,Waterfall!FI$1)</f>
        <v>0</v>
      </c>
      <c r="FJ189" s="4">
        <f>SUMIFS(Purchase!$F:$F,Purchase!$A:$A,Waterfall!$A189,Purchase!$D:$D,Waterfall!$C189,Purchase!$C:$C,Waterfall!FJ$1)</f>
        <v>0</v>
      </c>
      <c r="FK189" s="4">
        <f>SUMIFS(Purchase!$F:$F,Purchase!$A:$A,Waterfall!$A189,Purchase!$D:$D,Waterfall!$C189,Purchase!$C:$C,Waterfall!FK$1)</f>
        <v>0</v>
      </c>
      <c r="FL189" s="4">
        <f>SUMIFS(Purchase!$F:$F,Purchase!$A:$A,Waterfall!$A189,Purchase!$D:$D,Waterfall!$C189,Purchase!$C:$C,Waterfall!FL$1)</f>
        <v>0</v>
      </c>
      <c r="FM189" s="4">
        <f>SUMIFS(Purchase!$F:$F,Purchase!$A:$A,Waterfall!$A189,Purchase!$D:$D,Waterfall!$C189,Purchase!$C:$C,Waterfall!FM$1)</f>
        <v>0</v>
      </c>
      <c r="FN189" s="4">
        <f>SUMIFS(Purchase!$F:$F,Purchase!$A:$A,Waterfall!$A189,Purchase!$D:$D,Waterfall!$C189,Purchase!$C:$C,Waterfall!FN$1)</f>
        <v>0</v>
      </c>
      <c r="FO189" s="4">
        <f>SUMIFS(Purchase!$F:$F,Purchase!$A:$A,Waterfall!$A189,Purchase!$D:$D,Waterfall!$C189,Purchase!$C:$C,Waterfall!FO$1)</f>
        <v>0</v>
      </c>
      <c r="FP189" s="4">
        <f>SUMIFS(Purchase!$F:$F,Purchase!$A:$A,Waterfall!$A189,Purchase!$D:$D,Waterfall!$C189,Purchase!$C:$C,Waterfall!FP$1)</f>
        <v>0</v>
      </c>
      <c r="FQ189" s="4">
        <f>SUMIFS(Purchase!$F:$F,Purchase!$A:$A,Waterfall!$A189,Purchase!$D:$D,Waterfall!$C189,Purchase!$C:$C,Waterfall!FQ$1)</f>
        <v>0</v>
      </c>
      <c r="FR189" s="4">
        <f>SUMIFS(Purchase!$F:$F,Purchase!$A:$A,Waterfall!$A189,Purchase!$D:$D,Waterfall!$C189,Purchase!$C:$C,Waterfall!FR$1)</f>
        <v>0</v>
      </c>
      <c r="FS189" s="4">
        <f>SUMIFS(Purchase!$F:$F,Purchase!$A:$A,Waterfall!$A189,Purchase!$D:$D,Waterfall!$C189,Purchase!$C:$C,Waterfall!FS$1)</f>
        <v>0</v>
      </c>
      <c r="FT189" s="4">
        <f>SUMIFS(Purchase!$F:$F,Purchase!$A:$A,Waterfall!$A189,Purchase!$D:$D,Waterfall!$C189,Purchase!$C:$C,Waterfall!FT$1)</f>
        <v>0</v>
      </c>
      <c r="FU189" s="4">
        <f>SUMIFS(Purchase!$F:$F,Purchase!$A:$A,Waterfall!$A189,Purchase!$D:$D,Waterfall!$C189,Purchase!$C:$C,Waterfall!FU$1)</f>
        <v>0</v>
      </c>
      <c r="FV189" s="4">
        <f>SUMIFS(Purchase!$F:$F,Purchase!$A:$A,Waterfall!$A189,Purchase!$D:$D,Waterfall!$C189,Purchase!$C:$C,Waterfall!FV$1)</f>
        <v>0</v>
      </c>
      <c r="FW189" s="4">
        <f>SUMIFS(Purchase!$F:$F,Purchase!$A:$A,Waterfall!$A189,Purchase!$D:$D,Waterfall!$C189,Purchase!$C:$C,Waterfall!FW$1)</f>
        <v>0</v>
      </c>
      <c r="FX189" s="4">
        <f>SUMIFS(Purchase!$F:$F,Purchase!$A:$A,Waterfall!$A189,Purchase!$D:$D,Waterfall!$C189,Purchase!$C:$C,Waterfall!FX$1)</f>
        <v>0</v>
      </c>
      <c r="FY189" s="4">
        <f>SUMIFS(Purchase!$F:$F,Purchase!$A:$A,Waterfall!$A189,Purchase!$D:$D,Waterfall!$C189,Purchase!$C:$C,Waterfall!FY$1)</f>
        <v>0</v>
      </c>
      <c r="FZ189" s="4">
        <f>SUMIFS(Purchase!$F:$F,Purchase!$A:$A,Waterfall!$A189,Purchase!$D:$D,Waterfall!$C189,Purchase!$C:$C,Waterfall!FZ$1)</f>
        <v>0</v>
      </c>
      <c r="GA189" s="4">
        <f>SUMIFS(Purchase!$F:$F,Purchase!$A:$A,Waterfall!$A189,Purchase!$D:$D,Waterfall!$C189,Purchase!$C:$C,Waterfall!GA$1)</f>
        <v>0</v>
      </c>
      <c r="GB189" s="4">
        <f>SUMIFS(Purchase!$F:$F,Purchase!$A:$A,Waterfall!$A189,Purchase!$D:$D,Waterfall!$C189,Purchase!$C:$C,Waterfall!GB$1)</f>
        <v>0</v>
      </c>
      <c r="GC189" s="4">
        <f>SUMIFS(Purchase!$F:$F,Purchase!$A:$A,Waterfall!$A189,Purchase!$D:$D,Waterfall!$C189,Purchase!$C:$C,Waterfall!GC$1)</f>
        <v>0</v>
      </c>
      <c r="GD189" s="4">
        <f>SUMIFS(Purchase!$F:$F,Purchase!$A:$A,Waterfall!$A189,Purchase!$D:$D,Waterfall!$C189,Purchase!$C:$C,Waterfall!GD$1)</f>
        <v>0</v>
      </c>
      <c r="GE189" s="4">
        <f>SUMIFS(Purchase!$F:$F,Purchase!$A:$A,Waterfall!$A189,Purchase!$D:$D,Waterfall!$C189,Purchase!$C:$C,Waterfall!GE$1)</f>
        <v>0</v>
      </c>
      <c r="GF189" s="4">
        <f>SUMIFS(Purchase!$F:$F,Purchase!$A:$A,Waterfall!$A189,Purchase!$D:$D,Waterfall!$C189,Purchase!$C:$C,Waterfall!GF$1)</f>
        <v>0</v>
      </c>
      <c r="GG189" s="4">
        <f>SUMIFS(Purchase!$F:$F,Purchase!$A:$A,Waterfall!$A189,Purchase!$D:$D,Waterfall!$C189,Purchase!$C:$C,Waterfall!GG$1)</f>
        <v>0</v>
      </c>
      <c r="GH189" s="4">
        <f>SUMIFS(Purchase!$F:$F,Purchase!$A:$A,Waterfall!$A189,Purchase!$D:$D,Waterfall!$C189,Purchase!$C:$C,Waterfall!GH$1)</f>
        <v>0</v>
      </c>
      <c r="GI189" s="4">
        <f>SUMIFS(Purchase!$F:$F,Purchase!$A:$A,Waterfall!$A189,Purchase!$D:$D,Waterfall!$C189,Purchase!$C:$C,Waterfall!GI$1)</f>
        <v>0</v>
      </c>
    </row>
    <row r="192" spans="1:191" x14ac:dyDescent="0.35">
      <c r="D192" s="113"/>
    </row>
    <row r="193" spans="1:196" x14ac:dyDescent="0.35">
      <c r="A193" s="211"/>
      <c r="B193" s="211"/>
      <c r="C193" s="211"/>
      <c r="D193" s="211"/>
      <c r="E193" s="241" t="s">
        <v>214</v>
      </c>
      <c r="F193" s="241"/>
      <c r="G193" s="241"/>
      <c r="H193" s="241"/>
      <c r="I193" s="241"/>
      <c r="J193" s="241"/>
      <c r="K193" s="241"/>
      <c r="L193" s="241"/>
      <c r="M193" s="241"/>
      <c r="N193" s="241"/>
      <c r="O193" s="241"/>
      <c r="P193" s="241"/>
      <c r="Q193" s="241"/>
      <c r="R193" s="241"/>
      <c r="S193" s="241"/>
      <c r="T193" s="241"/>
      <c r="U193" s="241"/>
      <c r="V193" s="241"/>
      <c r="W193" s="241"/>
      <c r="X193" s="241"/>
      <c r="Y193" s="241"/>
      <c r="Z193" s="241"/>
      <c r="AA193" s="241"/>
      <c r="AB193" s="241"/>
      <c r="AC193" s="241"/>
      <c r="AD193" s="241"/>
      <c r="AE193" s="241"/>
      <c r="AF193" s="241"/>
      <c r="AG193" s="241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41"/>
      <c r="BU193" s="241"/>
      <c r="BV193" s="241"/>
      <c r="BW193" s="241"/>
      <c r="BX193" s="241"/>
      <c r="BY193" s="241"/>
      <c r="BZ193" s="241"/>
      <c r="CA193" s="241"/>
      <c r="CB193" s="241"/>
      <c r="CC193" s="241"/>
      <c r="CD193" s="241"/>
      <c r="CE193" s="241"/>
      <c r="CF193" s="241"/>
      <c r="CG193" s="241"/>
      <c r="CH193" s="241"/>
      <c r="CI193" s="241"/>
      <c r="CJ193" s="241"/>
      <c r="CK193" s="241"/>
      <c r="CL193" s="241"/>
      <c r="CM193" s="241"/>
      <c r="CN193" s="241"/>
      <c r="CO193" s="241"/>
      <c r="CP193" s="241"/>
      <c r="CQ193" s="241"/>
      <c r="CR193" s="241"/>
      <c r="CS193" s="241"/>
      <c r="CT193" s="241"/>
      <c r="CU193" s="241"/>
      <c r="CV193" s="241"/>
      <c r="CW193" s="241"/>
      <c r="CX193" s="241"/>
      <c r="CY193" s="241"/>
      <c r="CZ193" s="241"/>
      <c r="DA193" s="241"/>
      <c r="DB193" s="241"/>
      <c r="DC193" s="241"/>
      <c r="DD193" s="241"/>
      <c r="DE193" s="241"/>
      <c r="DF193" s="241"/>
      <c r="DG193" s="241"/>
      <c r="DH193" s="241"/>
      <c r="DI193" s="241"/>
      <c r="DJ193" s="241"/>
      <c r="DK193" s="241"/>
      <c r="DL193" s="241"/>
      <c r="DM193" s="241"/>
      <c r="DN193" s="241"/>
      <c r="DO193" s="241"/>
      <c r="DP193" s="241"/>
      <c r="DQ193" s="241"/>
      <c r="DR193" s="241"/>
      <c r="DS193" s="241"/>
      <c r="DT193" s="241"/>
      <c r="DU193" s="241"/>
      <c r="DV193" s="241"/>
      <c r="DW193" s="241"/>
      <c r="DX193" s="241"/>
      <c r="DY193" s="241"/>
      <c r="DZ193" s="241"/>
      <c r="EA193" s="241"/>
      <c r="EB193" s="241"/>
      <c r="EC193" s="241"/>
      <c r="ED193" s="241"/>
      <c r="EE193" s="241"/>
      <c r="EF193" s="241"/>
      <c r="EG193" s="241"/>
      <c r="EH193" s="241"/>
      <c r="EI193" s="241"/>
      <c r="EJ193" s="241"/>
      <c r="EK193" s="241"/>
      <c r="EL193" s="241"/>
      <c r="EM193" s="241"/>
      <c r="EN193" s="241"/>
      <c r="EO193" s="241"/>
      <c r="EP193" s="241"/>
      <c r="EQ193" s="241"/>
      <c r="ER193" s="241"/>
      <c r="ES193" s="241"/>
      <c r="ET193" s="241"/>
      <c r="EU193" s="241"/>
      <c r="EV193" s="241"/>
      <c r="EW193" s="241"/>
      <c r="EX193" s="241"/>
      <c r="EY193" s="241"/>
      <c r="EZ193" s="241"/>
      <c r="FA193" s="241"/>
      <c r="FB193" s="241"/>
      <c r="FC193" s="241"/>
      <c r="FD193" s="241"/>
      <c r="FE193" s="241"/>
      <c r="FF193" s="241"/>
      <c r="FG193" s="241"/>
      <c r="FH193" s="241"/>
      <c r="FI193" s="241"/>
      <c r="FJ193" s="241"/>
      <c r="FK193" s="241"/>
      <c r="FL193" s="241"/>
      <c r="FM193" s="241"/>
      <c r="FN193" s="241"/>
      <c r="FO193" s="241"/>
      <c r="FP193" s="241"/>
      <c r="FQ193" s="241"/>
      <c r="FR193" s="241"/>
      <c r="FS193" s="241"/>
      <c r="FT193" s="241"/>
      <c r="FU193" s="241"/>
      <c r="FV193" s="241"/>
      <c r="FW193" s="241"/>
      <c r="FX193" s="241"/>
      <c r="FY193" s="241"/>
      <c r="FZ193" s="241"/>
      <c r="GA193" s="241"/>
      <c r="GB193" s="241"/>
      <c r="GC193" s="241"/>
      <c r="GD193" s="241"/>
      <c r="GE193" s="241"/>
      <c r="GF193" s="241"/>
      <c r="GG193" s="241"/>
      <c r="GH193" s="241"/>
      <c r="GI193" s="241"/>
      <c r="GJ193" t="s">
        <v>215</v>
      </c>
      <c r="GK193" s="214" t="s">
        <v>186</v>
      </c>
      <c r="GL193" s="214" t="s">
        <v>187</v>
      </c>
      <c r="GM193" s="214" t="s">
        <v>188</v>
      </c>
      <c r="GN193" s="214" t="s">
        <v>189</v>
      </c>
    </row>
    <row r="194" spans="1:196" x14ac:dyDescent="0.35">
      <c r="A194" s="9">
        <f>Report!$C$4</f>
        <v>1</v>
      </c>
      <c r="B194" t="str">
        <f>VLOOKUP($A194,Centers!$B$1:$C$120,2,)</f>
        <v>GATE</v>
      </c>
      <c r="C194" s="209">
        <f t="array" ref="C194:C380">TRANSPOSE(E1:GI1)</f>
        <v>44880</v>
      </c>
      <c r="D194" s="113">
        <f>IF($A194=1,SUM(SUMIFS(Indent!$E:$E,Indent!$C:$C,Waterfall!$C194,Indent!$A:$A,Centers!$A$2),SUMIFS(Indent!$E:$E,Indent!$C:$C,Waterfall!$C194,Indent!$A:$A,Centers!$A$3),SUMIFS(Indent!$E:$E,Indent!$C:$C,Waterfall!$C194,Indent!$A:$A,Centers!$A$4),SUMIFS(Indent!$E:$E,Indent!$C:$C,Waterfall!$C194,Indent!$A:$A,Centers!$A$5),SUMIFS(Indent!$E:$E,Indent!$C:$C,Waterfall!$C194,Indent!$A:$A,Centers!$A$6),SUMIFS(Indent!$E:$E,Indent!$C:$C,Waterfall!$C194,Indent!$A:$A,Centers!$A$7),SUMIFS(Indent!$E:$E,Indent!$C:$C,Waterfall!$C194,Indent!$A:$A,Centers!$A$8)),SUMIFS(Indent!$E:$E,Indent!$C:$C,Waterfall!$C194,Indent!$A:$A,$A194))</f>
        <v>36675</v>
      </c>
      <c r="E194" s="210">
        <f>IFERROR(E3/$D3,0)</f>
        <v>0.40821186094069528</v>
      </c>
      <c r="F194" s="210">
        <f t="shared" ref="F194:BQ194" si="6">IFERROR(F3/$D3,0)</f>
        <v>3.7783231083844585E-2</v>
      </c>
      <c r="G194" s="210">
        <f t="shared" si="6"/>
        <v>8.1387866394001373E-3</v>
      </c>
      <c r="H194" s="210">
        <f t="shared" si="6"/>
        <v>0.26139768234492161</v>
      </c>
      <c r="I194" s="210">
        <f t="shared" si="6"/>
        <v>0.17822440354464894</v>
      </c>
      <c r="J194" s="210">
        <f t="shared" si="6"/>
        <v>0.1465635991820041</v>
      </c>
      <c r="K194" s="210">
        <f t="shared" si="6"/>
        <v>0.12100749829584186</v>
      </c>
      <c r="L194" s="210">
        <f t="shared" si="6"/>
        <v>8.1996182685753233E-2</v>
      </c>
      <c r="M194" s="210">
        <f t="shared" si="6"/>
        <v>4.3217450579413766E-3</v>
      </c>
      <c r="N194" s="210">
        <f t="shared" si="6"/>
        <v>0</v>
      </c>
      <c r="O194" s="210">
        <f t="shared" si="6"/>
        <v>0</v>
      </c>
      <c r="P194" s="210">
        <f t="shared" si="6"/>
        <v>0</v>
      </c>
      <c r="Q194" s="210">
        <f t="shared" si="6"/>
        <v>0</v>
      </c>
      <c r="R194" s="210">
        <f t="shared" si="6"/>
        <v>0</v>
      </c>
      <c r="S194" s="210">
        <f t="shared" si="6"/>
        <v>0</v>
      </c>
      <c r="T194" s="210">
        <f t="shared" si="6"/>
        <v>0</v>
      </c>
      <c r="U194" s="210">
        <f t="shared" si="6"/>
        <v>0</v>
      </c>
      <c r="V194" s="210">
        <f t="shared" si="6"/>
        <v>0</v>
      </c>
      <c r="W194" s="210">
        <f t="shared" si="6"/>
        <v>0</v>
      </c>
      <c r="X194" s="210">
        <f t="shared" si="6"/>
        <v>0</v>
      </c>
      <c r="Y194" s="210">
        <f t="shared" si="6"/>
        <v>0</v>
      </c>
      <c r="Z194" s="210">
        <f t="shared" si="6"/>
        <v>0</v>
      </c>
      <c r="AA194" s="210">
        <f t="shared" si="6"/>
        <v>0</v>
      </c>
      <c r="AB194" s="210">
        <f t="shared" si="6"/>
        <v>0</v>
      </c>
      <c r="AC194" s="210">
        <f t="shared" si="6"/>
        <v>0</v>
      </c>
      <c r="AD194" s="210">
        <f t="shared" si="6"/>
        <v>0</v>
      </c>
      <c r="AE194" s="210">
        <f t="shared" si="6"/>
        <v>0</v>
      </c>
      <c r="AF194" s="210">
        <f t="shared" si="6"/>
        <v>0</v>
      </c>
      <c r="AG194" s="210">
        <f t="shared" si="6"/>
        <v>0</v>
      </c>
      <c r="AH194" s="210">
        <f t="shared" si="6"/>
        <v>0</v>
      </c>
      <c r="AI194" s="210">
        <f t="shared" si="6"/>
        <v>0</v>
      </c>
      <c r="AJ194" s="210">
        <f t="shared" si="6"/>
        <v>0</v>
      </c>
      <c r="AK194" s="210">
        <f t="shared" si="6"/>
        <v>0</v>
      </c>
      <c r="AL194" s="210">
        <f t="shared" si="6"/>
        <v>0</v>
      </c>
      <c r="AM194" s="210">
        <f t="shared" si="6"/>
        <v>0</v>
      </c>
      <c r="AN194" s="210">
        <f t="shared" si="6"/>
        <v>0</v>
      </c>
      <c r="AO194" s="210">
        <f t="shared" si="6"/>
        <v>0</v>
      </c>
      <c r="AP194" s="210">
        <f t="shared" si="6"/>
        <v>0</v>
      </c>
      <c r="AQ194" s="210">
        <f t="shared" si="6"/>
        <v>0</v>
      </c>
      <c r="AR194" s="210">
        <f t="shared" si="6"/>
        <v>0</v>
      </c>
      <c r="AS194" s="210">
        <f t="shared" si="6"/>
        <v>0</v>
      </c>
      <c r="AT194" s="210">
        <f t="shared" si="6"/>
        <v>0</v>
      </c>
      <c r="AU194" s="210">
        <f t="shared" si="6"/>
        <v>0</v>
      </c>
      <c r="AV194" s="210">
        <f t="shared" si="6"/>
        <v>0</v>
      </c>
      <c r="AW194" s="210">
        <f t="shared" si="6"/>
        <v>0</v>
      </c>
      <c r="AX194" s="210">
        <f t="shared" si="6"/>
        <v>0</v>
      </c>
      <c r="AY194" s="210">
        <f t="shared" si="6"/>
        <v>0</v>
      </c>
      <c r="AZ194" s="210">
        <f t="shared" si="6"/>
        <v>0</v>
      </c>
      <c r="BA194" s="210">
        <f t="shared" si="6"/>
        <v>0</v>
      </c>
      <c r="BB194" s="210">
        <f t="shared" si="6"/>
        <v>0</v>
      </c>
      <c r="BC194" s="210">
        <f t="shared" si="6"/>
        <v>0</v>
      </c>
      <c r="BD194" s="210">
        <f t="shared" si="6"/>
        <v>0</v>
      </c>
      <c r="BE194" s="210">
        <f t="shared" si="6"/>
        <v>0</v>
      </c>
      <c r="BF194" s="210">
        <f t="shared" si="6"/>
        <v>0</v>
      </c>
      <c r="BG194" s="210">
        <f t="shared" si="6"/>
        <v>0</v>
      </c>
      <c r="BH194" s="210">
        <f t="shared" si="6"/>
        <v>0</v>
      </c>
      <c r="BI194" s="210">
        <f t="shared" si="6"/>
        <v>0</v>
      </c>
      <c r="BJ194" s="210">
        <f t="shared" si="6"/>
        <v>0</v>
      </c>
      <c r="BK194" s="210">
        <f t="shared" si="6"/>
        <v>0</v>
      </c>
      <c r="BL194" s="210">
        <f t="shared" si="6"/>
        <v>0</v>
      </c>
      <c r="BM194" s="210">
        <f t="shared" si="6"/>
        <v>0</v>
      </c>
      <c r="BN194" s="210">
        <f t="shared" si="6"/>
        <v>0</v>
      </c>
      <c r="BO194" s="210">
        <f t="shared" si="6"/>
        <v>0</v>
      </c>
      <c r="BP194" s="210">
        <f t="shared" si="6"/>
        <v>0</v>
      </c>
      <c r="BQ194" s="210">
        <f t="shared" si="6"/>
        <v>0</v>
      </c>
      <c r="BR194" s="210">
        <f t="shared" ref="BR194:EC194" si="7">IFERROR(BR3/$D3,0)</f>
        <v>0</v>
      </c>
      <c r="BS194" s="210">
        <f t="shared" si="7"/>
        <v>0</v>
      </c>
      <c r="BT194" s="210">
        <f t="shared" si="7"/>
        <v>0</v>
      </c>
      <c r="BU194" s="210">
        <f t="shared" si="7"/>
        <v>0</v>
      </c>
      <c r="BV194" s="210">
        <f t="shared" si="7"/>
        <v>0</v>
      </c>
      <c r="BW194" s="210">
        <f t="shared" si="7"/>
        <v>0</v>
      </c>
      <c r="BX194" s="210">
        <f t="shared" si="7"/>
        <v>0</v>
      </c>
      <c r="BY194" s="210">
        <f t="shared" si="7"/>
        <v>0</v>
      </c>
      <c r="BZ194" s="210">
        <f t="shared" si="7"/>
        <v>0</v>
      </c>
      <c r="CA194" s="210">
        <f t="shared" si="7"/>
        <v>0</v>
      </c>
      <c r="CB194" s="210">
        <f t="shared" si="7"/>
        <v>0</v>
      </c>
      <c r="CC194" s="210">
        <f t="shared" si="7"/>
        <v>0</v>
      </c>
      <c r="CD194" s="210">
        <f t="shared" si="7"/>
        <v>0</v>
      </c>
      <c r="CE194" s="210">
        <f t="shared" si="7"/>
        <v>0</v>
      </c>
      <c r="CF194" s="210">
        <f t="shared" si="7"/>
        <v>0</v>
      </c>
      <c r="CG194" s="210">
        <f t="shared" si="7"/>
        <v>0</v>
      </c>
      <c r="CH194" s="210">
        <f t="shared" si="7"/>
        <v>0</v>
      </c>
      <c r="CI194" s="210">
        <f t="shared" si="7"/>
        <v>0</v>
      </c>
      <c r="CJ194" s="210">
        <f t="shared" si="7"/>
        <v>0</v>
      </c>
      <c r="CK194" s="210">
        <f t="shared" si="7"/>
        <v>0</v>
      </c>
      <c r="CL194" s="210">
        <f t="shared" si="7"/>
        <v>0</v>
      </c>
      <c r="CM194" s="210">
        <f t="shared" si="7"/>
        <v>0</v>
      </c>
      <c r="CN194" s="210">
        <f t="shared" si="7"/>
        <v>0</v>
      </c>
      <c r="CO194" s="210">
        <f t="shared" si="7"/>
        <v>0</v>
      </c>
      <c r="CP194" s="210">
        <f t="shared" si="7"/>
        <v>0</v>
      </c>
      <c r="CQ194" s="210">
        <f t="shared" si="7"/>
        <v>0</v>
      </c>
      <c r="CR194" s="210">
        <f t="shared" si="7"/>
        <v>0</v>
      </c>
      <c r="CS194" s="210">
        <f t="shared" si="7"/>
        <v>0</v>
      </c>
      <c r="CT194" s="210">
        <f t="shared" si="7"/>
        <v>0</v>
      </c>
      <c r="CU194" s="210">
        <f t="shared" si="7"/>
        <v>0</v>
      </c>
      <c r="CV194" s="210">
        <f t="shared" si="7"/>
        <v>0</v>
      </c>
      <c r="CW194" s="210">
        <f t="shared" si="7"/>
        <v>0</v>
      </c>
      <c r="CX194" s="210">
        <f t="shared" si="7"/>
        <v>0</v>
      </c>
      <c r="CY194" s="210">
        <f t="shared" si="7"/>
        <v>0</v>
      </c>
      <c r="CZ194" s="210">
        <f t="shared" si="7"/>
        <v>0</v>
      </c>
      <c r="DA194" s="210">
        <f t="shared" si="7"/>
        <v>0</v>
      </c>
      <c r="DB194" s="210">
        <f t="shared" si="7"/>
        <v>0</v>
      </c>
      <c r="DC194" s="210">
        <f t="shared" si="7"/>
        <v>0</v>
      </c>
      <c r="DD194" s="210">
        <f t="shared" si="7"/>
        <v>0</v>
      </c>
      <c r="DE194" s="210">
        <f t="shared" si="7"/>
        <v>0</v>
      </c>
      <c r="DF194" s="210">
        <f t="shared" si="7"/>
        <v>0</v>
      </c>
      <c r="DG194" s="210">
        <f t="shared" si="7"/>
        <v>0</v>
      </c>
      <c r="DH194" s="210">
        <f t="shared" si="7"/>
        <v>0</v>
      </c>
      <c r="DI194" s="210">
        <f t="shared" si="7"/>
        <v>0</v>
      </c>
      <c r="DJ194" s="210">
        <f t="shared" si="7"/>
        <v>0</v>
      </c>
      <c r="DK194" s="210">
        <f t="shared" si="7"/>
        <v>0</v>
      </c>
      <c r="DL194" s="210">
        <f t="shared" si="7"/>
        <v>0</v>
      </c>
      <c r="DM194" s="210">
        <f t="shared" si="7"/>
        <v>0</v>
      </c>
      <c r="DN194" s="210">
        <f t="shared" si="7"/>
        <v>0</v>
      </c>
      <c r="DO194" s="210">
        <f t="shared" si="7"/>
        <v>0</v>
      </c>
      <c r="DP194" s="210">
        <f t="shared" si="7"/>
        <v>0</v>
      </c>
      <c r="DQ194" s="210">
        <f t="shared" si="7"/>
        <v>0</v>
      </c>
      <c r="DR194" s="210">
        <f t="shared" si="7"/>
        <v>0</v>
      </c>
      <c r="DS194" s="210">
        <f t="shared" si="7"/>
        <v>0</v>
      </c>
      <c r="DT194" s="210">
        <f t="shared" si="7"/>
        <v>0</v>
      </c>
      <c r="DU194" s="210">
        <f t="shared" si="7"/>
        <v>0</v>
      </c>
      <c r="DV194" s="210">
        <f t="shared" si="7"/>
        <v>0</v>
      </c>
      <c r="DW194" s="210">
        <f t="shared" si="7"/>
        <v>0</v>
      </c>
      <c r="DX194" s="210">
        <f t="shared" si="7"/>
        <v>0</v>
      </c>
      <c r="DY194" s="210">
        <f t="shared" si="7"/>
        <v>0</v>
      </c>
      <c r="DZ194" s="210">
        <f t="shared" si="7"/>
        <v>0</v>
      </c>
      <c r="EA194" s="210">
        <f t="shared" si="7"/>
        <v>0</v>
      </c>
      <c r="EB194" s="210">
        <f t="shared" si="7"/>
        <v>0</v>
      </c>
      <c r="EC194" s="210">
        <f t="shared" si="7"/>
        <v>0</v>
      </c>
      <c r="ED194" s="210">
        <f t="shared" ref="ED194:GI194" si="8">IFERROR(ED3/$D3,0)</f>
        <v>0</v>
      </c>
      <c r="EE194" s="210">
        <f t="shared" si="8"/>
        <v>0</v>
      </c>
      <c r="EF194" s="210">
        <f t="shared" si="8"/>
        <v>0</v>
      </c>
      <c r="EG194" s="210">
        <f t="shared" si="8"/>
        <v>0</v>
      </c>
      <c r="EH194" s="210">
        <f t="shared" si="8"/>
        <v>0</v>
      </c>
      <c r="EI194" s="210">
        <f t="shared" si="8"/>
        <v>0</v>
      </c>
      <c r="EJ194" s="210">
        <f t="shared" si="8"/>
        <v>0</v>
      </c>
      <c r="EK194" s="210">
        <f t="shared" si="8"/>
        <v>0</v>
      </c>
      <c r="EL194" s="210">
        <f t="shared" si="8"/>
        <v>0</v>
      </c>
      <c r="EM194" s="210">
        <f t="shared" si="8"/>
        <v>0</v>
      </c>
      <c r="EN194" s="210">
        <f t="shared" si="8"/>
        <v>0</v>
      </c>
      <c r="EO194" s="210">
        <f t="shared" si="8"/>
        <v>0</v>
      </c>
      <c r="EP194" s="210">
        <f t="shared" si="8"/>
        <v>0</v>
      </c>
      <c r="EQ194" s="210">
        <f t="shared" si="8"/>
        <v>0</v>
      </c>
      <c r="ER194" s="210">
        <f t="shared" si="8"/>
        <v>0</v>
      </c>
      <c r="ES194" s="210">
        <f t="shared" si="8"/>
        <v>0</v>
      </c>
      <c r="ET194" s="210">
        <f t="shared" si="8"/>
        <v>0</v>
      </c>
      <c r="EU194" s="210">
        <f t="shared" si="8"/>
        <v>0</v>
      </c>
      <c r="EV194" s="210">
        <f t="shared" si="8"/>
        <v>0</v>
      </c>
      <c r="EW194" s="210">
        <f t="shared" si="8"/>
        <v>0</v>
      </c>
      <c r="EX194" s="210">
        <f t="shared" si="8"/>
        <v>0</v>
      </c>
      <c r="EY194" s="210">
        <f t="shared" si="8"/>
        <v>0</v>
      </c>
      <c r="EZ194" s="210">
        <f t="shared" si="8"/>
        <v>0</v>
      </c>
      <c r="FA194" s="210">
        <f t="shared" si="8"/>
        <v>0</v>
      </c>
      <c r="FB194" s="210">
        <f t="shared" si="8"/>
        <v>0</v>
      </c>
      <c r="FC194" s="210">
        <f t="shared" si="8"/>
        <v>0</v>
      </c>
      <c r="FD194" s="210">
        <f t="shared" si="8"/>
        <v>0</v>
      </c>
      <c r="FE194" s="210">
        <f t="shared" si="8"/>
        <v>0</v>
      </c>
      <c r="FF194" s="210">
        <f t="shared" si="8"/>
        <v>0</v>
      </c>
      <c r="FG194" s="210">
        <f t="shared" si="8"/>
        <v>0</v>
      </c>
      <c r="FH194" s="210">
        <f t="shared" si="8"/>
        <v>0</v>
      </c>
      <c r="FI194" s="210">
        <f t="shared" si="8"/>
        <v>0</v>
      </c>
      <c r="FJ194" s="210">
        <f t="shared" si="8"/>
        <v>0</v>
      </c>
      <c r="FK194" s="210">
        <f t="shared" si="8"/>
        <v>0</v>
      </c>
      <c r="FL194" s="210">
        <f t="shared" si="8"/>
        <v>0</v>
      </c>
      <c r="FM194" s="210">
        <f t="shared" si="8"/>
        <v>0</v>
      </c>
      <c r="FN194" s="210">
        <f t="shared" si="8"/>
        <v>0</v>
      </c>
      <c r="FO194" s="210">
        <f t="shared" si="8"/>
        <v>0</v>
      </c>
      <c r="FP194" s="210">
        <f t="shared" si="8"/>
        <v>0</v>
      </c>
      <c r="FQ194" s="210">
        <f t="shared" si="8"/>
        <v>0</v>
      </c>
      <c r="FR194" s="210">
        <f t="shared" si="8"/>
        <v>0</v>
      </c>
      <c r="FS194" s="210">
        <f t="shared" si="8"/>
        <v>0</v>
      </c>
      <c r="FT194" s="210">
        <f t="shared" si="8"/>
        <v>0</v>
      </c>
      <c r="FU194" s="210">
        <f t="shared" si="8"/>
        <v>0</v>
      </c>
      <c r="FV194" s="210">
        <f t="shared" si="8"/>
        <v>0</v>
      </c>
      <c r="FW194" s="210">
        <f t="shared" si="8"/>
        <v>0</v>
      </c>
      <c r="FX194" s="210">
        <f t="shared" si="8"/>
        <v>0</v>
      </c>
      <c r="FY194" s="210">
        <f t="shared" si="8"/>
        <v>0</v>
      </c>
      <c r="FZ194" s="210">
        <f t="shared" si="8"/>
        <v>0</v>
      </c>
      <c r="GA194" s="210">
        <f t="shared" si="8"/>
        <v>0</v>
      </c>
      <c r="GB194" s="210">
        <f t="shared" si="8"/>
        <v>0</v>
      </c>
      <c r="GC194" s="210">
        <f t="shared" si="8"/>
        <v>0</v>
      </c>
      <c r="GD194" s="210">
        <f t="shared" si="8"/>
        <v>0</v>
      </c>
      <c r="GE194" s="210">
        <f t="shared" si="8"/>
        <v>0</v>
      </c>
      <c r="GF194" s="210">
        <f t="shared" si="8"/>
        <v>0</v>
      </c>
      <c r="GG194" s="210">
        <f t="shared" si="8"/>
        <v>0</v>
      </c>
      <c r="GH194" s="210">
        <f t="shared" si="8"/>
        <v>0</v>
      </c>
      <c r="GI194" s="210">
        <f t="shared" si="8"/>
        <v>0</v>
      </c>
      <c r="GK194" s="216">
        <f>INDEX($E194:$GI194,MATCH($C194,$E$1:$GI$1,0))+IFERROR(INDEX($E194:$GI194,MATCH($C194-1,$E$1:$GI$1,0)),0)</f>
        <v>0.40821186094069528</v>
      </c>
      <c r="GL194" s="216">
        <f>IFERROR(INDEX($E194:$GI194,MATCH($C194+1,$E$1:$GI$1,0)),0)</f>
        <v>3.7783231083844585E-2</v>
      </c>
      <c r="GM194" s="216">
        <f>IFERROR(INDEX($E194:$GI194,MATCH($C194+2,$E$1:$GI$1,0)),0)</f>
        <v>8.1387866394001373E-3</v>
      </c>
      <c r="GN194" s="216">
        <f>IFERROR(INDEX($E194:$GI194,MATCH($C194+3,$E$1:$GI$1,0)),0)</f>
        <v>0.26139768234492161</v>
      </c>
    </row>
    <row r="195" spans="1:196" x14ac:dyDescent="0.35">
      <c r="A195" s="9">
        <f>Report!$C$4</f>
        <v>1</v>
      </c>
      <c r="B195" t="str">
        <f>VLOOKUP($A195,Centers!$B$1:$C$120,2,)</f>
        <v>GATE</v>
      </c>
      <c r="C195" s="209">
        <v>44881</v>
      </c>
      <c r="D195" s="113">
        <f>IF($A195=1,SUM(SUMIFS(Indent!$E:$E,Indent!$C:$C,Waterfall!$C195,Indent!$A:$A,Centers!$A$2),SUMIFS(Indent!$E:$E,Indent!$C:$C,Waterfall!$C195,Indent!$A:$A,Centers!$A$3),SUMIFS(Indent!$E:$E,Indent!$C:$C,Waterfall!$C195,Indent!$A:$A,Centers!$A$4),SUMIFS(Indent!$E:$E,Indent!$C:$C,Waterfall!$C195,Indent!$A:$A,Centers!$A$5),SUMIFS(Indent!$E:$E,Indent!$C:$C,Waterfall!$C195,Indent!$A:$A,Centers!$A$6),SUMIFS(Indent!$E:$E,Indent!$C:$C,Waterfall!$C195,Indent!$A:$A,Centers!$A$7),SUMIFS(Indent!$E:$E,Indent!$C:$C,Waterfall!$C195,Indent!$A:$A,Centers!$A$8)),SUMIFS(Indent!$E:$E,Indent!$C:$C,Waterfall!$C195,Indent!$A:$A,$A195))</f>
        <v>59121</v>
      </c>
      <c r="E195" s="210">
        <f t="shared" ref="E195:T258" si="9">IFERROR(E4/$D4,0)</f>
        <v>7.2913685492464603E-2</v>
      </c>
      <c r="F195" s="210">
        <f t="shared" si="9"/>
        <v>3.7369970061399499E-2</v>
      </c>
      <c r="G195" s="210">
        <f t="shared" si="9"/>
        <v>0</v>
      </c>
      <c r="H195" s="210">
        <f t="shared" si="9"/>
        <v>0.24247441687386884</v>
      </c>
      <c r="I195" s="210">
        <f t="shared" si="9"/>
        <v>0.26285465401464791</v>
      </c>
      <c r="J195" s="210">
        <f t="shared" si="9"/>
        <v>0.18524585172781247</v>
      </c>
      <c r="K195" s="210">
        <f t="shared" si="9"/>
        <v>0.14905921753691584</v>
      </c>
      <c r="L195" s="210">
        <f t="shared" si="9"/>
        <v>0.12831684173136448</v>
      </c>
      <c r="M195" s="210">
        <f t="shared" si="9"/>
        <v>8.0947040814600565E-2</v>
      </c>
      <c r="N195" s="210">
        <f t="shared" si="9"/>
        <v>1.0784661964445797E-3</v>
      </c>
      <c r="O195" s="210">
        <f t="shared" si="9"/>
        <v>0</v>
      </c>
      <c r="P195" s="210">
        <f t="shared" si="9"/>
        <v>0</v>
      </c>
      <c r="Q195" s="210">
        <f t="shared" si="9"/>
        <v>0</v>
      </c>
      <c r="R195" s="210">
        <f t="shared" si="9"/>
        <v>0</v>
      </c>
      <c r="S195" s="210">
        <f t="shared" si="9"/>
        <v>0</v>
      </c>
      <c r="T195" s="210">
        <f t="shared" si="9"/>
        <v>0</v>
      </c>
      <c r="U195" s="210">
        <f t="shared" ref="U195:AZ195" si="10">IFERROR(U4/$D4,0)</f>
        <v>0</v>
      </c>
      <c r="V195" s="210">
        <f t="shared" si="10"/>
        <v>0</v>
      </c>
      <c r="W195" s="210">
        <f t="shared" si="10"/>
        <v>0</v>
      </c>
      <c r="X195" s="210">
        <f t="shared" si="10"/>
        <v>0</v>
      </c>
      <c r="Y195" s="210">
        <f t="shared" si="10"/>
        <v>0</v>
      </c>
      <c r="Z195" s="210">
        <f t="shared" si="10"/>
        <v>0</v>
      </c>
      <c r="AA195" s="210">
        <f t="shared" si="10"/>
        <v>0</v>
      </c>
      <c r="AB195" s="210">
        <f t="shared" si="10"/>
        <v>0</v>
      </c>
      <c r="AC195" s="210">
        <f t="shared" si="10"/>
        <v>0</v>
      </c>
      <c r="AD195" s="210">
        <f t="shared" si="10"/>
        <v>0</v>
      </c>
      <c r="AE195" s="210">
        <f t="shared" si="10"/>
        <v>0</v>
      </c>
      <c r="AF195" s="210">
        <f t="shared" si="10"/>
        <v>0</v>
      </c>
      <c r="AG195" s="210">
        <f t="shared" si="10"/>
        <v>0</v>
      </c>
      <c r="AH195" s="210">
        <f t="shared" si="10"/>
        <v>0</v>
      </c>
      <c r="AI195" s="210">
        <f t="shared" si="10"/>
        <v>0</v>
      </c>
      <c r="AJ195" s="210">
        <f t="shared" si="10"/>
        <v>0</v>
      </c>
      <c r="AK195" s="210">
        <f t="shared" si="10"/>
        <v>0</v>
      </c>
      <c r="AL195" s="210">
        <f t="shared" si="10"/>
        <v>0</v>
      </c>
      <c r="AM195" s="210">
        <f t="shared" si="10"/>
        <v>0</v>
      </c>
      <c r="AN195" s="210">
        <f t="shared" si="10"/>
        <v>0</v>
      </c>
      <c r="AO195" s="210">
        <f t="shared" si="10"/>
        <v>0</v>
      </c>
      <c r="AP195" s="210">
        <f t="shared" si="10"/>
        <v>0</v>
      </c>
      <c r="AQ195" s="210">
        <f t="shared" si="10"/>
        <v>0</v>
      </c>
      <c r="AR195" s="210">
        <f t="shared" si="10"/>
        <v>0</v>
      </c>
      <c r="AS195" s="210">
        <f t="shared" si="10"/>
        <v>0</v>
      </c>
      <c r="AT195" s="210">
        <f t="shared" si="10"/>
        <v>0</v>
      </c>
      <c r="AU195" s="210">
        <f t="shared" si="10"/>
        <v>0</v>
      </c>
      <c r="AV195" s="210">
        <f t="shared" si="10"/>
        <v>0</v>
      </c>
      <c r="AW195" s="210">
        <f t="shared" si="10"/>
        <v>0</v>
      </c>
      <c r="AX195" s="210">
        <f t="shared" si="10"/>
        <v>0</v>
      </c>
      <c r="AY195" s="210">
        <f t="shared" si="10"/>
        <v>0</v>
      </c>
      <c r="AZ195" s="210">
        <f t="shared" si="10"/>
        <v>0</v>
      </c>
      <c r="BA195" s="210">
        <f t="shared" ref="BA195:CF195" si="11">IFERROR(BA4/$D4,0)</f>
        <v>0</v>
      </c>
      <c r="BB195" s="210">
        <f t="shared" si="11"/>
        <v>0</v>
      </c>
      <c r="BC195" s="210">
        <f t="shared" si="11"/>
        <v>0</v>
      </c>
      <c r="BD195" s="210">
        <f t="shared" si="11"/>
        <v>0</v>
      </c>
      <c r="BE195" s="210">
        <f t="shared" si="11"/>
        <v>0</v>
      </c>
      <c r="BF195" s="210">
        <f t="shared" si="11"/>
        <v>0</v>
      </c>
      <c r="BG195" s="210">
        <f t="shared" si="11"/>
        <v>0</v>
      </c>
      <c r="BH195" s="210">
        <f t="shared" si="11"/>
        <v>0</v>
      </c>
      <c r="BI195" s="210">
        <f t="shared" si="11"/>
        <v>0</v>
      </c>
      <c r="BJ195" s="210">
        <f t="shared" si="11"/>
        <v>0</v>
      </c>
      <c r="BK195" s="210">
        <f t="shared" si="11"/>
        <v>0</v>
      </c>
      <c r="BL195" s="210">
        <f t="shared" si="11"/>
        <v>0</v>
      </c>
      <c r="BM195" s="210">
        <f t="shared" si="11"/>
        <v>0</v>
      </c>
      <c r="BN195" s="210">
        <f t="shared" si="11"/>
        <v>0</v>
      </c>
      <c r="BO195" s="210">
        <f t="shared" si="11"/>
        <v>0</v>
      </c>
      <c r="BP195" s="210">
        <f t="shared" si="11"/>
        <v>0</v>
      </c>
      <c r="BQ195" s="210">
        <f t="shared" si="11"/>
        <v>0</v>
      </c>
      <c r="BR195" s="210">
        <f t="shared" si="11"/>
        <v>0</v>
      </c>
      <c r="BS195" s="210">
        <f t="shared" si="11"/>
        <v>0</v>
      </c>
      <c r="BT195" s="210">
        <f t="shared" si="11"/>
        <v>0</v>
      </c>
      <c r="BU195" s="210">
        <f t="shared" si="11"/>
        <v>0</v>
      </c>
      <c r="BV195" s="210">
        <f t="shared" si="11"/>
        <v>0</v>
      </c>
      <c r="BW195" s="210">
        <f t="shared" si="11"/>
        <v>0</v>
      </c>
      <c r="BX195" s="210">
        <f t="shared" si="11"/>
        <v>0</v>
      </c>
      <c r="BY195" s="210">
        <f t="shared" si="11"/>
        <v>0</v>
      </c>
      <c r="BZ195" s="210">
        <f t="shared" si="11"/>
        <v>0</v>
      </c>
      <c r="CA195" s="210">
        <f t="shared" si="11"/>
        <v>0</v>
      </c>
      <c r="CB195" s="210">
        <f t="shared" si="11"/>
        <v>0</v>
      </c>
      <c r="CC195" s="210">
        <f t="shared" si="11"/>
        <v>0</v>
      </c>
      <c r="CD195" s="210">
        <f t="shared" si="11"/>
        <v>0</v>
      </c>
      <c r="CE195" s="210">
        <f t="shared" si="11"/>
        <v>0</v>
      </c>
      <c r="CF195" s="210">
        <f t="shared" si="11"/>
        <v>0</v>
      </c>
      <c r="CG195" s="210">
        <f t="shared" ref="CG195:DL195" si="12">IFERROR(CG4/$D4,0)</f>
        <v>0</v>
      </c>
      <c r="CH195" s="210">
        <f t="shared" si="12"/>
        <v>0</v>
      </c>
      <c r="CI195" s="210">
        <f t="shared" si="12"/>
        <v>0</v>
      </c>
      <c r="CJ195" s="210">
        <f t="shared" si="12"/>
        <v>0</v>
      </c>
      <c r="CK195" s="210">
        <f t="shared" si="12"/>
        <v>0</v>
      </c>
      <c r="CL195" s="210">
        <f t="shared" si="12"/>
        <v>0</v>
      </c>
      <c r="CM195" s="210">
        <f t="shared" si="12"/>
        <v>0</v>
      </c>
      <c r="CN195" s="210">
        <f t="shared" si="12"/>
        <v>0</v>
      </c>
      <c r="CO195" s="210">
        <f t="shared" si="12"/>
        <v>0</v>
      </c>
      <c r="CP195" s="210">
        <f t="shared" si="12"/>
        <v>0</v>
      </c>
      <c r="CQ195" s="210">
        <f t="shared" si="12"/>
        <v>0</v>
      </c>
      <c r="CR195" s="210">
        <f t="shared" si="12"/>
        <v>0</v>
      </c>
      <c r="CS195" s="210">
        <f t="shared" si="12"/>
        <v>0</v>
      </c>
      <c r="CT195" s="210">
        <f t="shared" si="12"/>
        <v>0</v>
      </c>
      <c r="CU195" s="210">
        <f t="shared" si="12"/>
        <v>0</v>
      </c>
      <c r="CV195" s="210">
        <f t="shared" si="12"/>
        <v>0</v>
      </c>
      <c r="CW195" s="210">
        <f t="shared" si="12"/>
        <v>0</v>
      </c>
      <c r="CX195" s="210">
        <f t="shared" si="12"/>
        <v>0</v>
      </c>
      <c r="CY195" s="210">
        <f t="shared" si="12"/>
        <v>0</v>
      </c>
      <c r="CZ195" s="210">
        <f t="shared" si="12"/>
        <v>0</v>
      </c>
      <c r="DA195" s="210">
        <f t="shared" si="12"/>
        <v>0</v>
      </c>
      <c r="DB195" s="210">
        <f t="shared" si="12"/>
        <v>0</v>
      </c>
      <c r="DC195" s="210">
        <f t="shared" si="12"/>
        <v>0</v>
      </c>
      <c r="DD195" s="210">
        <f t="shared" si="12"/>
        <v>0</v>
      </c>
      <c r="DE195" s="210">
        <f t="shared" si="12"/>
        <v>0</v>
      </c>
      <c r="DF195" s="210">
        <f t="shared" si="12"/>
        <v>0</v>
      </c>
      <c r="DG195" s="210">
        <f t="shared" si="12"/>
        <v>0</v>
      </c>
      <c r="DH195" s="210">
        <f t="shared" si="12"/>
        <v>0</v>
      </c>
      <c r="DI195" s="210">
        <f t="shared" si="12"/>
        <v>0</v>
      </c>
      <c r="DJ195" s="210">
        <f t="shared" si="12"/>
        <v>0</v>
      </c>
      <c r="DK195" s="210">
        <f t="shared" si="12"/>
        <v>0</v>
      </c>
      <c r="DL195" s="210">
        <f t="shared" si="12"/>
        <v>0</v>
      </c>
      <c r="DM195" s="210">
        <f t="shared" ref="DM195:ER195" si="13">IFERROR(DM4/$D4,0)</f>
        <v>0</v>
      </c>
      <c r="DN195" s="210">
        <f t="shared" si="13"/>
        <v>0</v>
      </c>
      <c r="DO195" s="210">
        <f t="shared" si="13"/>
        <v>0</v>
      </c>
      <c r="DP195" s="210">
        <f t="shared" si="13"/>
        <v>0</v>
      </c>
      <c r="DQ195" s="210">
        <f t="shared" si="13"/>
        <v>0</v>
      </c>
      <c r="DR195" s="210">
        <f t="shared" si="13"/>
        <v>0</v>
      </c>
      <c r="DS195" s="210">
        <f t="shared" si="13"/>
        <v>0</v>
      </c>
      <c r="DT195" s="210">
        <f t="shared" si="13"/>
        <v>0</v>
      </c>
      <c r="DU195" s="210">
        <f t="shared" si="13"/>
        <v>0</v>
      </c>
      <c r="DV195" s="210">
        <f t="shared" si="13"/>
        <v>0</v>
      </c>
      <c r="DW195" s="210">
        <f t="shared" si="13"/>
        <v>0</v>
      </c>
      <c r="DX195" s="210">
        <f t="shared" si="13"/>
        <v>0</v>
      </c>
      <c r="DY195" s="210">
        <f t="shared" si="13"/>
        <v>0</v>
      </c>
      <c r="DZ195" s="210">
        <f t="shared" si="13"/>
        <v>0</v>
      </c>
      <c r="EA195" s="210">
        <f t="shared" si="13"/>
        <v>0</v>
      </c>
      <c r="EB195" s="210">
        <f t="shared" si="13"/>
        <v>0</v>
      </c>
      <c r="EC195" s="210">
        <f t="shared" si="13"/>
        <v>0</v>
      </c>
      <c r="ED195" s="210">
        <f t="shared" si="13"/>
        <v>0</v>
      </c>
      <c r="EE195" s="210">
        <f t="shared" si="13"/>
        <v>0</v>
      </c>
      <c r="EF195" s="210">
        <f t="shared" si="13"/>
        <v>0</v>
      </c>
      <c r="EG195" s="210">
        <f t="shared" si="13"/>
        <v>0</v>
      </c>
      <c r="EH195" s="210">
        <f t="shared" si="13"/>
        <v>0</v>
      </c>
      <c r="EI195" s="210">
        <f t="shared" si="13"/>
        <v>0</v>
      </c>
      <c r="EJ195" s="210">
        <f t="shared" si="13"/>
        <v>0</v>
      </c>
      <c r="EK195" s="210">
        <f t="shared" si="13"/>
        <v>0</v>
      </c>
      <c r="EL195" s="210">
        <f t="shared" si="13"/>
        <v>0</v>
      </c>
      <c r="EM195" s="210">
        <f t="shared" si="13"/>
        <v>0</v>
      </c>
      <c r="EN195" s="210">
        <f t="shared" si="13"/>
        <v>0</v>
      </c>
      <c r="EO195" s="210">
        <f t="shared" si="13"/>
        <v>0</v>
      </c>
      <c r="EP195" s="210">
        <f t="shared" si="13"/>
        <v>0</v>
      </c>
      <c r="EQ195" s="210">
        <f t="shared" si="13"/>
        <v>0</v>
      </c>
      <c r="ER195" s="210">
        <f t="shared" si="13"/>
        <v>0</v>
      </c>
      <c r="ES195" s="210">
        <f t="shared" ref="ES195:FX195" si="14">IFERROR(ES4/$D4,0)</f>
        <v>0</v>
      </c>
      <c r="ET195" s="210">
        <f t="shared" si="14"/>
        <v>0</v>
      </c>
      <c r="EU195" s="210">
        <f t="shared" si="14"/>
        <v>0</v>
      </c>
      <c r="EV195" s="210">
        <f t="shared" si="14"/>
        <v>0</v>
      </c>
      <c r="EW195" s="210">
        <f t="shared" si="14"/>
        <v>0</v>
      </c>
      <c r="EX195" s="210">
        <f t="shared" si="14"/>
        <v>0</v>
      </c>
      <c r="EY195" s="210">
        <f t="shared" si="14"/>
        <v>0</v>
      </c>
      <c r="EZ195" s="210">
        <f t="shared" si="14"/>
        <v>0</v>
      </c>
      <c r="FA195" s="210">
        <f t="shared" si="14"/>
        <v>0</v>
      </c>
      <c r="FB195" s="210">
        <f t="shared" si="14"/>
        <v>0</v>
      </c>
      <c r="FC195" s="210">
        <f t="shared" si="14"/>
        <v>0</v>
      </c>
      <c r="FD195" s="210">
        <f t="shared" si="14"/>
        <v>0</v>
      </c>
      <c r="FE195" s="210">
        <f t="shared" si="14"/>
        <v>0</v>
      </c>
      <c r="FF195" s="210">
        <f t="shared" si="14"/>
        <v>0</v>
      </c>
      <c r="FG195" s="210">
        <f t="shared" si="14"/>
        <v>0</v>
      </c>
      <c r="FH195" s="210">
        <f t="shared" si="14"/>
        <v>0</v>
      </c>
      <c r="FI195" s="210">
        <f t="shared" si="14"/>
        <v>0</v>
      </c>
      <c r="FJ195" s="210">
        <f t="shared" si="14"/>
        <v>0</v>
      </c>
      <c r="FK195" s="210">
        <f t="shared" si="14"/>
        <v>0</v>
      </c>
      <c r="FL195" s="210">
        <f t="shared" si="14"/>
        <v>0</v>
      </c>
      <c r="FM195" s="210">
        <f t="shared" si="14"/>
        <v>0</v>
      </c>
      <c r="FN195" s="210">
        <f t="shared" si="14"/>
        <v>0</v>
      </c>
      <c r="FO195" s="210">
        <f t="shared" si="14"/>
        <v>0</v>
      </c>
      <c r="FP195" s="210">
        <f t="shared" si="14"/>
        <v>0</v>
      </c>
      <c r="FQ195" s="210">
        <f t="shared" si="14"/>
        <v>0</v>
      </c>
      <c r="FR195" s="210">
        <f t="shared" si="14"/>
        <v>0</v>
      </c>
      <c r="FS195" s="210">
        <f t="shared" si="14"/>
        <v>0</v>
      </c>
      <c r="FT195" s="210">
        <f t="shared" si="14"/>
        <v>0</v>
      </c>
      <c r="FU195" s="210">
        <f t="shared" si="14"/>
        <v>0</v>
      </c>
      <c r="FV195" s="210">
        <f t="shared" si="14"/>
        <v>0</v>
      </c>
      <c r="FW195" s="210">
        <f t="shared" si="14"/>
        <v>0</v>
      </c>
      <c r="FX195" s="210">
        <f t="shared" si="14"/>
        <v>0</v>
      </c>
      <c r="FY195" s="210">
        <f t="shared" ref="FY195:GI195" si="15">IFERROR(FY4/$D4,0)</f>
        <v>0</v>
      </c>
      <c r="FZ195" s="210">
        <f t="shared" si="15"/>
        <v>0</v>
      </c>
      <c r="GA195" s="210">
        <f t="shared" si="15"/>
        <v>0</v>
      </c>
      <c r="GB195" s="210">
        <f t="shared" si="15"/>
        <v>0</v>
      </c>
      <c r="GC195" s="210">
        <f t="shared" si="15"/>
        <v>0</v>
      </c>
      <c r="GD195" s="210">
        <f t="shared" si="15"/>
        <v>0</v>
      </c>
      <c r="GE195" s="210">
        <f t="shared" si="15"/>
        <v>0</v>
      </c>
      <c r="GF195" s="210">
        <f t="shared" si="15"/>
        <v>0</v>
      </c>
      <c r="GG195" s="210">
        <f t="shared" si="15"/>
        <v>0</v>
      </c>
      <c r="GH195" s="210">
        <f t="shared" si="15"/>
        <v>0</v>
      </c>
      <c r="GI195" s="210">
        <f t="shared" si="15"/>
        <v>0</v>
      </c>
      <c r="GK195" s="216">
        <f>IFERROR(INDEX($E195:$GI195,MATCH($C195,$E$1:$GI$1,0)),0)+IFERROR(INDEX($E195:$GI195,MATCH($C195-1,$E$1:$GI$1,0)),0)</f>
        <v>0.1102836555538641</v>
      </c>
      <c r="GL195" s="216">
        <f t="shared" ref="GL195:GL258" si="16">IFERROR(INDEX($E195:$GI195,MATCH($C195+1,$E$1:$GI$1,0)),0)</f>
        <v>0</v>
      </c>
      <c r="GM195" s="216">
        <f t="shared" ref="GM195:GM258" si="17">IFERROR(INDEX($E195:$GI195,MATCH($C195+2,$E$1:$GI$1,0)),0)</f>
        <v>0.24247441687386884</v>
      </c>
      <c r="GN195" s="216">
        <f t="shared" ref="GN195:GN258" si="18">IFERROR(INDEX($E195:$GI195,MATCH($C195+3,$E$1:$GI$1,0)),0)</f>
        <v>0.26285465401464791</v>
      </c>
    </row>
    <row r="196" spans="1:196" x14ac:dyDescent="0.35">
      <c r="A196" s="9">
        <f>Report!$C$4</f>
        <v>1</v>
      </c>
      <c r="B196" t="str">
        <f>VLOOKUP($A196,Centers!$B$1:$C$120,2,)</f>
        <v>GATE</v>
      </c>
      <c r="C196" s="209">
        <v>44882</v>
      </c>
      <c r="D196" s="113">
        <f>IF($A196=1,SUM(SUMIFS(Indent!$E:$E,Indent!$C:$C,Waterfall!$C196,Indent!$A:$A,Centers!$A$2),SUMIFS(Indent!$E:$E,Indent!$C:$C,Waterfall!$C196,Indent!$A:$A,Centers!$A$3),SUMIFS(Indent!$E:$E,Indent!$C:$C,Waterfall!$C196,Indent!$A:$A,Centers!$A$4),SUMIFS(Indent!$E:$E,Indent!$C:$C,Waterfall!$C196,Indent!$A:$A,Centers!$A$5),SUMIFS(Indent!$E:$E,Indent!$C:$C,Waterfall!$C196,Indent!$A:$A,Centers!$A$6),SUMIFS(Indent!$E:$E,Indent!$C:$C,Waterfall!$C196,Indent!$A:$A,Centers!$A$7),SUMIFS(Indent!$E:$E,Indent!$C:$C,Waterfall!$C196,Indent!$A:$A,Centers!$A$8)),SUMIFS(Indent!$E:$E,Indent!$C:$C,Waterfall!$C196,Indent!$A:$A,$A196))</f>
        <v>57969</v>
      </c>
      <c r="E196" s="210">
        <f t="shared" si="9"/>
        <v>0</v>
      </c>
      <c r="F196" s="210">
        <f t="shared" ref="F196:BQ199" si="19">IFERROR(F5/$D5,0)</f>
        <v>0</v>
      </c>
      <c r="G196" s="210">
        <f t="shared" si="19"/>
        <v>0</v>
      </c>
      <c r="H196" s="210">
        <f t="shared" si="19"/>
        <v>0.1849564422363677</v>
      </c>
      <c r="I196" s="210">
        <f t="shared" si="19"/>
        <v>0.23560109713812555</v>
      </c>
      <c r="J196" s="210">
        <f t="shared" si="19"/>
        <v>0.23552622953647639</v>
      </c>
      <c r="K196" s="210">
        <f t="shared" si="19"/>
        <v>0.1819786437578706</v>
      </c>
      <c r="L196" s="210">
        <f t="shared" si="19"/>
        <v>0.15929186289223551</v>
      </c>
      <c r="M196" s="210">
        <f t="shared" si="19"/>
        <v>0.10409546481740241</v>
      </c>
      <c r="N196" s="210">
        <f t="shared" si="19"/>
        <v>4.5828632544980936E-2</v>
      </c>
      <c r="O196" s="210">
        <f t="shared" si="19"/>
        <v>2.353326778105539E-3</v>
      </c>
      <c r="P196" s="210">
        <f t="shared" si="19"/>
        <v>0</v>
      </c>
      <c r="Q196" s="210">
        <f t="shared" si="19"/>
        <v>0</v>
      </c>
      <c r="R196" s="210">
        <f t="shared" si="19"/>
        <v>0</v>
      </c>
      <c r="S196" s="210">
        <f t="shared" si="19"/>
        <v>0</v>
      </c>
      <c r="T196" s="210">
        <f t="shared" si="19"/>
        <v>0</v>
      </c>
      <c r="U196" s="210">
        <f t="shared" si="19"/>
        <v>0</v>
      </c>
      <c r="V196" s="210">
        <f t="shared" si="19"/>
        <v>0</v>
      </c>
      <c r="W196" s="210">
        <f t="shared" si="19"/>
        <v>0</v>
      </c>
      <c r="X196" s="210">
        <f t="shared" si="19"/>
        <v>0</v>
      </c>
      <c r="Y196" s="210">
        <f t="shared" si="19"/>
        <v>0</v>
      </c>
      <c r="Z196" s="210">
        <f t="shared" si="19"/>
        <v>0</v>
      </c>
      <c r="AA196" s="210">
        <f t="shared" si="19"/>
        <v>0</v>
      </c>
      <c r="AB196" s="210">
        <f t="shared" si="19"/>
        <v>0</v>
      </c>
      <c r="AC196" s="210">
        <f t="shared" si="19"/>
        <v>0</v>
      </c>
      <c r="AD196" s="210">
        <f t="shared" si="19"/>
        <v>0</v>
      </c>
      <c r="AE196" s="210">
        <f t="shared" si="19"/>
        <v>0</v>
      </c>
      <c r="AF196" s="210">
        <f t="shared" si="19"/>
        <v>0</v>
      </c>
      <c r="AG196" s="210">
        <f t="shared" si="19"/>
        <v>0</v>
      </c>
      <c r="AH196" s="210">
        <f t="shared" si="19"/>
        <v>0</v>
      </c>
      <c r="AI196" s="210">
        <f t="shared" si="19"/>
        <v>0</v>
      </c>
      <c r="AJ196" s="210">
        <f t="shared" si="19"/>
        <v>0</v>
      </c>
      <c r="AK196" s="210">
        <f t="shared" si="19"/>
        <v>0</v>
      </c>
      <c r="AL196" s="210">
        <f t="shared" si="19"/>
        <v>0</v>
      </c>
      <c r="AM196" s="210">
        <f t="shared" si="19"/>
        <v>0</v>
      </c>
      <c r="AN196" s="210">
        <f t="shared" si="19"/>
        <v>0</v>
      </c>
      <c r="AO196" s="210">
        <f t="shared" si="19"/>
        <v>0</v>
      </c>
      <c r="AP196" s="210">
        <f t="shared" si="19"/>
        <v>0</v>
      </c>
      <c r="AQ196" s="210">
        <f t="shared" si="19"/>
        <v>0</v>
      </c>
      <c r="AR196" s="210">
        <f t="shared" si="19"/>
        <v>0</v>
      </c>
      <c r="AS196" s="210">
        <f t="shared" si="19"/>
        <v>0</v>
      </c>
      <c r="AT196" s="210">
        <f t="shared" si="19"/>
        <v>0</v>
      </c>
      <c r="AU196" s="210">
        <f t="shared" si="19"/>
        <v>0</v>
      </c>
      <c r="AV196" s="210">
        <f t="shared" si="19"/>
        <v>0</v>
      </c>
      <c r="AW196" s="210">
        <f t="shared" si="19"/>
        <v>0</v>
      </c>
      <c r="AX196" s="210">
        <f t="shared" si="19"/>
        <v>0</v>
      </c>
      <c r="AY196" s="210">
        <f t="shared" si="19"/>
        <v>0</v>
      </c>
      <c r="AZ196" s="210">
        <f t="shared" si="19"/>
        <v>0</v>
      </c>
      <c r="BA196" s="210">
        <f t="shared" si="19"/>
        <v>0</v>
      </c>
      <c r="BB196" s="210">
        <f t="shared" si="19"/>
        <v>0</v>
      </c>
      <c r="BC196" s="210">
        <f t="shared" si="19"/>
        <v>0</v>
      </c>
      <c r="BD196" s="210">
        <f t="shared" si="19"/>
        <v>0</v>
      </c>
      <c r="BE196" s="210">
        <f t="shared" si="19"/>
        <v>0</v>
      </c>
      <c r="BF196" s="210">
        <f t="shared" si="19"/>
        <v>0</v>
      </c>
      <c r="BG196" s="210">
        <f t="shared" si="19"/>
        <v>0</v>
      </c>
      <c r="BH196" s="210">
        <f t="shared" si="19"/>
        <v>0</v>
      </c>
      <c r="BI196" s="210">
        <f t="shared" si="19"/>
        <v>0</v>
      </c>
      <c r="BJ196" s="210">
        <f t="shared" si="19"/>
        <v>0</v>
      </c>
      <c r="BK196" s="210">
        <f t="shared" si="19"/>
        <v>0</v>
      </c>
      <c r="BL196" s="210">
        <f t="shared" si="19"/>
        <v>0</v>
      </c>
      <c r="BM196" s="210">
        <f t="shared" si="19"/>
        <v>0</v>
      </c>
      <c r="BN196" s="210">
        <f t="shared" si="19"/>
        <v>0</v>
      </c>
      <c r="BO196" s="210">
        <f t="shared" si="19"/>
        <v>0</v>
      </c>
      <c r="BP196" s="210">
        <f t="shared" si="19"/>
        <v>0</v>
      </c>
      <c r="BQ196" s="210">
        <f t="shared" si="19"/>
        <v>0</v>
      </c>
      <c r="BR196" s="210">
        <f t="shared" ref="BR196:CW196" si="20">IFERROR(BR5/$D5,0)</f>
        <v>0</v>
      </c>
      <c r="BS196" s="210">
        <f t="shared" si="20"/>
        <v>0</v>
      </c>
      <c r="BT196" s="210">
        <f t="shared" si="20"/>
        <v>0</v>
      </c>
      <c r="BU196" s="210">
        <f t="shared" si="20"/>
        <v>0</v>
      </c>
      <c r="BV196" s="210">
        <f t="shared" si="20"/>
        <v>0</v>
      </c>
      <c r="BW196" s="210">
        <f t="shared" si="20"/>
        <v>0</v>
      </c>
      <c r="BX196" s="210">
        <f t="shared" si="20"/>
        <v>0</v>
      </c>
      <c r="BY196" s="210">
        <f t="shared" si="20"/>
        <v>0</v>
      </c>
      <c r="BZ196" s="210">
        <f t="shared" si="20"/>
        <v>0</v>
      </c>
      <c r="CA196" s="210">
        <f t="shared" si="20"/>
        <v>0</v>
      </c>
      <c r="CB196" s="210">
        <f t="shared" si="20"/>
        <v>0</v>
      </c>
      <c r="CC196" s="210">
        <f t="shared" si="20"/>
        <v>0</v>
      </c>
      <c r="CD196" s="210">
        <f t="shared" si="20"/>
        <v>0</v>
      </c>
      <c r="CE196" s="210">
        <f t="shared" si="20"/>
        <v>0</v>
      </c>
      <c r="CF196" s="210">
        <f t="shared" si="20"/>
        <v>0</v>
      </c>
      <c r="CG196" s="210">
        <f t="shared" si="20"/>
        <v>0</v>
      </c>
      <c r="CH196" s="210">
        <f t="shared" si="20"/>
        <v>0</v>
      </c>
      <c r="CI196" s="210">
        <f t="shared" si="20"/>
        <v>0</v>
      </c>
      <c r="CJ196" s="210">
        <f t="shared" si="20"/>
        <v>0</v>
      </c>
      <c r="CK196" s="210">
        <f t="shared" si="20"/>
        <v>0</v>
      </c>
      <c r="CL196" s="210">
        <f t="shared" si="20"/>
        <v>0</v>
      </c>
      <c r="CM196" s="210">
        <f t="shared" si="20"/>
        <v>0</v>
      </c>
      <c r="CN196" s="210">
        <f t="shared" si="20"/>
        <v>0</v>
      </c>
      <c r="CO196" s="210">
        <f t="shared" si="20"/>
        <v>0</v>
      </c>
      <c r="CP196" s="210">
        <f t="shared" si="20"/>
        <v>0</v>
      </c>
      <c r="CQ196" s="210">
        <f t="shared" si="20"/>
        <v>0</v>
      </c>
      <c r="CR196" s="210">
        <f t="shared" si="20"/>
        <v>0</v>
      </c>
      <c r="CS196" s="210">
        <f t="shared" si="20"/>
        <v>0</v>
      </c>
      <c r="CT196" s="210">
        <f t="shared" si="20"/>
        <v>0</v>
      </c>
      <c r="CU196" s="210">
        <f t="shared" si="20"/>
        <v>0</v>
      </c>
      <c r="CV196" s="210">
        <f t="shared" si="20"/>
        <v>0</v>
      </c>
      <c r="CW196" s="210">
        <f t="shared" si="20"/>
        <v>0</v>
      </c>
      <c r="CX196" s="210">
        <f t="shared" ref="CX196:EC196" si="21">IFERROR(CX5/$D5,0)</f>
        <v>0</v>
      </c>
      <c r="CY196" s="210">
        <f t="shared" si="21"/>
        <v>0</v>
      </c>
      <c r="CZ196" s="210">
        <f t="shared" si="21"/>
        <v>0</v>
      </c>
      <c r="DA196" s="210">
        <f t="shared" si="21"/>
        <v>0</v>
      </c>
      <c r="DB196" s="210">
        <f t="shared" si="21"/>
        <v>0</v>
      </c>
      <c r="DC196" s="210">
        <f t="shared" si="21"/>
        <v>0</v>
      </c>
      <c r="DD196" s="210">
        <f t="shared" si="21"/>
        <v>0</v>
      </c>
      <c r="DE196" s="210">
        <f t="shared" si="21"/>
        <v>0</v>
      </c>
      <c r="DF196" s="210">
        <f t="shared" si="21"/>
        <v>0</v>
      </c>
      <c r="DG196" s="210">
        <f t="shared" si="21"/>
        <v>0</v>
      </c>
      <c r="DH196" s="210">
        <f t="shared" si="21"/>
        <v>0</v>
      </c>
      <c r="DI196" s="210">
        <f t="shared" si="21"/>
        <v>0</v>
      </c>
      <c r="DJ196" s="210">
        <f t="shared" si="21"/>
        <v>0</v>
      </c>
      <c r="DK196" s="210">
        <f t="shared" si="21"/>
        <v>0</v>
      </c>
      <c r="DL196" s="210">
        <f t="shared" si="21"/>
        <v>0</v>
      </c>
      <c r="DM196" s="210">
        <f t="shared" si="21"/>
        <v>0</v>
      </c>
      <c r="DN196" s="210">
        <f t="shared" si="21"/>
        <v>0</v>
      </c>
      <c r="DO196" s="210">
        <f t="shared" si="21"/>
        <v>0</v>
      </c>
      <c r="DP196" s="210">
        <f t="shared" si="21"/>
        <v>0</v>
      </c>
      <c r="DQ196" s="210">
        <f t="shared" si="21"/>
        <v>0</v>
      </c>
      <c r="DR196" s="210">
        <f t="shared" si="21"/>
        <v>0</v>
      </c>
      <c r="DS196" s="210">
        <f t="shared" si="21"/>
        <v>0</v>
      </c>
      <c r="DT196" s="210">
        <f t="shared" si="21"/>
        <v>0</v>
      </c>
      <c r="DU196" s="210">
        <f t="shared" si="21"/>
        <v>0</v>
      </c>
      <c r="DV196" s="210">
        <f t="shared" si="21"/>
        <v>0</v>
      </c>
      <c r="DW196" s="210">
        <f t="shared" si="21"/>
        <v>0</v>
      </c>
      <c r="DX196" s="210">
        <f t="shared" si="21"/>
        <v>0</v>
      </c>
      <c r="DY196" s="210">
        <f t="shared" si="21"/>
        <v>0</v>
      </c>
      <c r="DZ196" s="210">
        <f t="shared" si="21"/>
        <v>0</v>
      </c>
      <c r="EA196" s="210">
        <f t="shared" si="21"/>
        <v>0</v>
      </c>
      <c r="EB196" s="210">
        <f t="shared" si="21"/>
        <v>0</v>
      </c>
      <c r="EC196" s="210">
        <f t="shared" si="21"/>
        <v>0</v>
      </c>
      <c r="ED196" s="210">
        <f t="shared" ref="ED196:FI196" si="22">IFERROR(ED5/$D5,0)</f>
        <v>0</v>
      </c>
      <c r="EE196" s="210">
        <f t="shared" si="22"/>
        <v>0</v>
      </c>
      <c r="EF196" s="210">
        <f t="shared" si="22"/>
        <v>0</v>
      </c>
      <c r="EG196" s="210">
        <f t="shared" si="22"/>
        <v>0</v>
      </c>
      <c r="EH196" s="210">
        <f t="shared" si="22"/>
        <v>0</v>
      </c>
      <c r="EI196" s="210">
        <f t="shared" si="22"/>
        <v>0</v>
      </c>
      <c r="EJ196" s="210">
        <f t="shared" si="22"/>
        <v>0</v>
      </c>
      <c r="EK196" s="210">
        <f t="shared" si="22"/>
        <v>0</v>
      </c>
      <c r="EL196" s="210">
        <f t="shared" si="22"/>
        <v>0</v>
      </c>
      <c r="EM196" s="210">
        <f t="shared" si="22"/>
        <v>0</v>
      </c>
      <c r="EN196" s="210">
        <f t="shared" si="22"/>
        <v>0</v>
      </c>
      <c r="EO196" s="210">
        <f t="shared" si="22"/>
        <v>0</v>
      </c>
      <c r="EP196" s="210">
        <f t="shared" si="22"/>
        <v>0</v>
      </c>
      <c r="EQ196" s="210">
        <f t="shared" si="22"/>
        <v>0</v>
      </c>
      <c r="ER196" s="210">
        <f t="shared" si="22"/>
        <v>0</v>
      </c>
      <c r="ES196" s="210">
        <f t="shared" si="22"/>
        <v>0</v>
      </c>
      <c r="ET196" s="210">
        <f t="shared" si="22"/>
        <v>0</v>
      </c>
      <c r="EU196" s="210">
        <f t="shared" si="22"/>
        <v>0</v>
      </c>
      <c r="EV196" s="210">
        <f t="shared" si="22"/>
        <v>0</v>
      </c>
      <c r="EW196" s="210">
        <f t="shared" si="22"/>
        <v>0</v>
      </c>
      <c r="EX196" s="210">
        <f t="shared" si="22"/>
        <v>0</v>
      </c>
      <c r="EY196" s="210">
        <f t="shared" si="22"/>
        <v>0</v>
      </c>
      <c r="EZ196" s="210">
        <f t="shared" si="22"/>
        <v>0</v>
      </c>
      <c r="FA196" s="210">
        <f t="shared" si="22"/>
        <v>0</v>
      </c>
      <c r="FB196" s="210">
        <f t="shared" si="22"/>
        <v>0</v>
      </c>
      <c r="FC196" s="210">
        <f t="shared" si="22"/>
        <v>0</v>
      </c>
      <c r="FD196" s="210">
        <f t="shared" si="22"/>
        <v>0</v>
      </c>
      <c r="FE196" s="210">
        <f t="shared" si="22"/>
        <v>0</v>
      </c>
      <c r="FF196" s="210">
        <f t="shared" si="22"/>
        <v>0</v>
      </c>
      <c r="FG196" s="210">
        <f t="shared" si="22"/>
        <v>0</v>
      </c>
      <c r="FH196" s="210">
        <f t="shared" si="22"/>
        <v>0</v>
      </c>
      <c r="FI196" s="210">
        <f t="shared" si="22"/>
        <v>0</v>
      </c>
      <c r="FJ196" s="210">
        <f t="shared" ref="FJ196:GI196" si="23">IFERROR(FJ5/$D5,0)</f>
        <v>0</v>
      </c>
      <c r="FK196" s="210">
        <f t="shared" si="23"/>
        <v>0</v>
      </c>
      <c r="FL196" s="210">
        <f t="shared" si="23"/>
        <v>0</v>
      </c>
      <c r="FM196" s="210">
        <f t="shared" si="23"/>
        <v>0</v>
      </c>
      <c r="FN196" s="210">
        <f t="shared" si="23"/>
        <v>0</v>
      </c>
      <c r="FO196" s="210">
        <f t="shared" si="23"/>
        <v>0</v>
      </c>
      <c r="FP196" s="210">
        <f t="shared" si="23"/>
        <v>0</v>
      </c>
      <c r="FQ196" s="210">
        <f t="shared" si="23"/>
        <v>0</v>
      </c>
      <c r="FR196" s="210">
        <f t="shared" si="23"/>
        <v>0</v>
      </c>
      <c r="FS196" s="210">
        <f t="shared" si="23"/>
        <v>0</v>
      </c>
      <c r="FT196" s="210">
        <f t="shared" si="23"/>
        <v>0</v>
      </c>
      <c r="FU196" s="210">
        <f t="shared" si="23"/>
        <v>0</v>
      </c>
      <c r="FV196" s="210">
        <f t="shared" si="23"/>
        <v>0</v>
      </c>
      <c r="FW196" s="210">
        <f t="shared" si="23"/>
        <v>0</v>
      </c>
      <c r="FX196" s="210">
        <f t="shared" si="23"/>
        <v>0</v>
      </c>
      <c r="FY196" s="210">
        <f t="shared" si="23"/>
        <v>0</v>
      </c>
      <c r="FZ196" s="210">
        <f t="shared" si="23"/>
        <v>0</v>
      </c>
      <c r="GA196" s="210">
        <f t="shared" si="23"/>
        <v>0</v>
      </c>
      <c r="GB196" s="210">
        <f t="shared" si="23"/>
        <v>0</v>
      </c>
      <c r="GC196" s="210">
        <f t="shared" si="23"/>
        <v>0</v>
      </c>
      <c r="GD196" s="210">
        <f t="shared" si="23"/>
        <v>0</v>
      </c>
      <c r="GE196" s="210">
        <f t="shared" si="23"/>
        <v>0</v>
      </c>
      <c r="GF196" s="210">
        <f t="shared" si="23"/>
        <v>0</v>
      </c>
      <c r="GG196" s="210">
        <f t="shared" si="23"/>
        <v>0</v>
      </c>
      <c r="GH196" s="210">
        <f t="shared" si="23"/>
        <v>0</v>
      </c>
      <c r="GI196" s="210">
        <f t="shared" si="23"/>
        <v>0</v>
      </c>
      <c r="GK196" s="216">
        <f t="shared" ref="GK196:GK259" si="24">IFERROR(INDEX($E196:$GI196,MATCH($C196,$E$1:$GI$1,0)),0)+IFERROR(INDEX($E196:$GI196,MATCH($C196-1,$E$1:$GI$1,0)),0)</f>
        <v>0</v>
      </c>
      <c r="GL196" s="216">
        <f t="shared" si="16"/>
        <v>0.1849564422363677</v>
      </c>
      <c r="GM196" s="216">
        <f t="shared" si="17"/>
        <v>0.23560109713812555</v>
      </c>
      <c r="GN196" s="216">
        <f t="shared" si="18"/>
        <v>0.23552622953647639</v>
      </c>
    </row>
    <row r="197" spans="1:196" x14ac:dyDescent="0.35">
      <c r="A197" s="9">
        <f>Report!$C$4</f>
        <v>1</v>
      </c>
      <c r="B197" t="str">
        <f>VLOOKUP($A197,Centers!$B$1:$C$120,2,)</f>
        <v>GATE</v>
      </c>
      <c r="C197" s="209">
        <v>44883</v>
      </c>
      <c r="D197" s="113">
        <f>IF($A197=1,SUM(SUMIFS(Indent!$E:$E,Indent!$C:$C,Waterfall!$C197,Indent!$A:$A,Centers!$A$2),SUMIFS(Indent!$E:$E,Indent!$C:$C,Waterfall!$C197,Indent!$A:$A,Centers!$A$3),SUMIFS(Indent!$E:$E,Indent!$C:$C,Waterfall!$C197,Indent!$A:$A,Centers!$A$4),SUMIFS(Indent!$E:$E,Indent!$C:$C,Waterfall!$C197,Indent!$A:$A,Centers!$A$5),SUMIFS(Indent!$E:$E,Indent!$C:$C,Waterfall!$C197,Indent!$A:$A,Centers!$A$6),SUMIFS(Indent!$E:$E,Indent!$C:$C,Waterfall!$C197,Indent!$A:$A,Centers!$A$7),SUMIFS(Indent!$E:$E,Indent!$C:$C,Waterfall!$C197,Indent!$A:$A,Centers!$A$8)),SUMIFS(Indent!$E:$E,Indent!$C:$C,Waterfall!$C197,Indent!$A:$A,$A197))</f>
        <v>56223</v>
      </c>
      <c r="E197" s="210">
        <f t="shared" si="9"/>
        <v>0</v>
      </c>
      <c r="F197" s="210">
        <f t="shared" si="19"/>
        <v>0</v>
      </c>
      <c r="G197" s="210">
        <f t="shared" si="19"/>
        <v>0</v>
      </c>
      <c r="H197" s="210">
        <f t="shared" si="19"/>
        <v>4.3510307169663663E-2</v>
      </c>
      <c r="I197" s="210">
        <f t="shared" si="19"/>
        <v>0.12409174181384844</v>
      </c>
      <c r="J197" s="210">
        <f t="shared" si="19"/>
        <v>0.17044323497501024</v>
      </c>
      <c r="K197" s="210">
        <f t="shared" si="19"/>
        <v>0.2193326574533554</v>
      </c>
      <c r="L197" s="210">
        <f t="shared" si="19"/>
        <v>0.1986032406666311</v>
      </c>
      <c r="M197" s="210">
        <f t="shared" si="19"/>
        <v>0.22387706098927487</v>
      </c>
      <c r="N197" s="210">
        <f t="shared" si="19"/>
        <v>0.13591128185973711</v>
      </c>
      <c r="O197" s="210">
        <f t="shared" si="19"/>
        <v>4.9806484890525228E-2</v>
      </c>
      <c r="P197" s="210">
        <f t="shared" si="19"/>
        <v>2.2416093058001173E-3</v>
      </c>
      <c r="Q197" s="210">
        <f t="shared" si="19"/>
        <v>0</v>
      </c>
      <c r="R197" s="210">
        <f t="shared" si="19"/>
        <v>0</v>
      </c>
      <c r="S197" s="210">
        <f t="shared" si="19"/>
        <v>0</v>
      </c>
      <c r="T197" s="210">
        <f t="shared" si="19"/>
        <v>0</v>
      </c>
      <c r="U197" s="210">
        <f t="shared" si="19"/>
        <v>0</v>
      </c>
      <c r="V197" s="210">
        <f t="shared" si="19"/>
        <v>0</v>
      </c>
      <c r="W197" s="210">
        <f t="shared" si="19"/>
        <v>0</v>
      </c>
      <c r="X197" s="210">
        <f t="shared" si="19"/>
        <v>0</v>
      </c>
      <c r="Y197" s="210">
        <f t="shared" si="19"/>
        <v>0</v>
      </c>
      <c r="Z197" s="210">
        <f t="shared" si="19"/>
        <v>0</v>
      </c>
      <c r="AA197" s="210">
        <f t="shared" si="19"/>
        <v>0</v>
      </c>
      <c r="AB197" s="210">
        <f t="shared" si="19"/>
        <v>0</v>
      </c>
      <c r="AC197" s="210">
        <f t="shared" si="19"/>
        <v>0</v>
      </c>
      <c r="AD197" s="210">
        <f t="shared" si="19"/>
        <v>0</v>
      </c>
      <c r="AE197" s="210">
        <f t="shared" si="19"/>
        <v>0</v>
      </c>
      <c r="AF197" s="210">
        <f t="shared" si="19"/>
        <v>0</v>
      </c>
      <c r="AG197" s="210">
        <f t="shared" si="19"/>
        <v>0</v>
      </c>
      <c r="AH197" s="210">
        <f t="shared" si="19"/>
        <v>0</v>
      </c>
      <c r="AI197" s="210">
        <f t="shared" si="19"/>
        <v>0</v>
      </c>
      <c r="AJ197" s="210">
        <f t="shared" si="19"/>
        <v>0</v>
      </c>
      <c r="AK197" s="210">
        <f t="shared" si="19"/>
        <v>0</v>
      </c>
      <c r="AL197" s="210">
        <f t="shared" si="19"/>
        <v>0</v>
      </c>
      <c r="AM197" s="210">
        <f t="shared" si="19"/>
        <v>0</v>
      </c>
      <c r="AN197" s="210">
        <f t="shared" si="19"/>
        <v>0</v>
      </c>
      <c r="AO197" s="210">
        <f t="shared" si="19"/>
        <v>0</v>
      </c>
      <c r="AP197" s="210">
        <f t="shared" si="19"/>
        <v>0</v>
      </c>
      <c r="AQ197" s="210">
        <f t="shared" si="19"/>
        <v>0</v>
      </c>
      <c r="AR197" s="210">
        <f t="shared" si="19"/>
        <v>0</v>
      </c>
      <c r="AS197" s="210">
        <f t="shared" si="19"/>
        <v>0</v>
      </c>
      <c r="AT197" s="210">
        <f t="shared" si="19"/>
        <v>0</v>
      </c>
      <c r="AU197" s="210">
        <f t="shared" si="19"/>
        <v>0</v>
      </c>
      <c r="AV197" s="210">
        <f t="shared" si="19"/>
        <v>0</v>
      </c>
      <c r="AW197" s="210">
        <f t="shared" si="19"/>
        <v>0</v>
      </c>
      <c r="AX197" s="210">
        <f t="shared" si="19"/>
        <v>0</v>
      </c>
      <c r="AY197" s="210">
        <f t="shared" si="19"/>
        <v>0</v>
      </c>
      <c r="AZ197" s="210">
        <f t="shared" si="19"/>
        <v>0</v>
      </c>
      <c r="BA197" s="210">
        <f t="shared" si="19"/>
        <v>0</v>
      </c>
      <c r="BB197" s="210">
        <f t="shared" si="19"/>
        <v>0</v>
      </c>
      <c r="BC197" s="210">
        <f t="shared" si="19"/>
        <v>0</v>
      </c>
      <c r="BD197" s="210">
        <f t="shared" si="19"/>
        <v>0</v>
      </c>
      <c r="BE197" s="210">
        <f t="shared" si="19"/>
        <v>0</v>
      </c>
      <c r="BF197" s="210">
        <f t="shared" si="19"/>
        <v>0</v>
      </c>
      <c r="BG197" s="210">
        <f t="shared" si="19"/>
        <v>0</v>
      </c>
      <c r="BH197" s="210">
        <f t="shared" si="19"/>
        <v>0</v>
      </c>
      <c r="BI197" s="210">
        <f t="shared" si="19"/>
        <v>0</v>
      </c>
      <c r="BJ197" s="210">
        <f t="shared" si="19"/>
        <v>0</v>
      </c>
      <c r="BK197" s="210">
        <f t="shared" si="19"/>
        <v>0</v>
      </c>
      <c r="BL197" s="210">
        <f t="shared" si="19"/>
        <v>0</v>
      </c>
      <c r="BM197" s="210">
        <f t="shared" si="19"/>
        <v>0</v>
      </c>
      <c r="BN197" s="210">
        <f t="shared" si="19"/>
        <v>0</v>
      </c>
      <c r="BO197" s="210">
        <f t="shared" si="19"/>
        <v>0</v>
      </c>
      <c r="BP197" s="210">
        <f t="shared" si="19"/>
        <v>0</v>
      </c>
      <c r="BQ197" s="210">
        <f t="shared" si="19"/>
        <v>0</v>
      </c>
      <c r="BR197" s="210">
        <f t="shared" ref="BR197:CW197" si="25">IFERROR(BR6/$D6,0)</f>
        <v>0</v>
      </c>
      <c r="BS197" s="210">
        <f t="shared" si="25"/>
        <v>0</v>
      </c>
      <c r="BT197" s="210">
        <f t="shared" si="25"/>
        <v>0</v>
      </c>
      <c r="BU197" s="210">
        <f t="shared" si="25"/>
        <v>0</v>
      </c>
      <c r="BV197" s="210">
        <f t="shared" si="25"/>
        <v>0</v>
      </c>
      <c r="BW197" s="210">
        <f t="shared" si="25"/>
        <v>0</v>
      </c>
      <c r="BX197" s="210">
        <f t="shared" si="25"/>
        <v>0</v>
      </c>
      <c r="BY197" s="210">
        <f t="shared" si="25"/>
        <v>0</v>
      </c>
      <c r="BZ197" s="210">
        <f t="shared" si="25"/>
        <v>0</v>
      </c>
      <c r="CA197" s="210">
        <f t="shared" si="25"/>
        <v>0</v>
      </c>
      <c r="CB197" s="210">
        <f t="shared" si="25"/>
        <v>0</v>
      </c>
      <c r="CC197" s="210">
        <f t="shared" si="25"/>
        <v>0</v>
      </c>
      <c r="CD197" s="210">
        <f t="shared" si="25"/>
        <v>0</v>
      </c>
      <c r="CE197" s="210">
        <f t="shared" si="25"/>
        <v>0</v>
      </c>
      <c r="CF197" s="210">
        <f t="shared" si="25"/>
        <v>0</v>
      </c>
      <c r="CG197" s="210">
        <f t="shared" si="25"/>
        <v>0</v>
      </c>
      <c r="CH197" s="210">
        <f t="shared" si="25"/>
        <v>0</v>
      </c>
      <c r="CI197" s="210">
        <f t="shared" si="25"/>
        <v>0</v>
      </c>
      <c r="CJ197" s="210">
        <f t="shared" si="25"/>
        <v>0</v>
      </c>
      <c r="CK197" s="210">
        <f t="shared" si="25"/>
        <v>0</v>
      </c>
      <c r="CL197" s="210">
        <f t="shared" si="25"/>
        <v>0</v>
      </c>
      <c r="CM197" s="210">
        <f t="shared" si="25"/>
        <v>0</v>
      </c>
      <c r="CN197" s="210">
        <f t="shared" si="25"/>
        <v>0</v>
      </c>
      <c r="CO197" s="210">
        <f t="shared" si="25"/>
        <v>0</v>
      </c>
      <c r="CP197" s="210">
        <f t="shared" si="25"/>
        <v>0</v>
      </c>
      <c r="CQ197" s="210">
        <f t="shared" si="25"/>
        <v>0</v>
      </c>
      <c r="CR197" s="210">
        <f t="shared" si="25"/>
        <v>0</v>
      </c>
      <c r="CS197" s="210">
        <f t="shared" si="25"/>
        <v>0</v>
      </c>
      <c r="CT197" s="210">
        <f t="shared" si="25"/>
        <v>0</v>
      </c>
      <c r="CU197" s="210">
        <f t="shared" si="25"/>
        <v>0</v>
      </c>
      <c r="CV197" s="210">
        <f t="shared" si="25"/>
        <v>0</v>
      </c>
      <c r="CW197" s="210">
        <f t="shared" si="25"/>
        <v>0</v>
      </c>
      <c r="CX197" s="210">
        <f t="shared" ref="CX197:EB197" si="26">IFERROR(CX6/$D6,0)</f>
        <v>0</v>
      </c>
      <c r="CY197" s="210">
        <f t="shared" si="26"/>
        <v>0</v>
      </c>
      <c r="CZ197" s="210">
        <f t="shared" si="26"/>
        <v>0</v>
      </c>
      <c r="DA197" s="210">
        <f t="shared" si="26"/>
        <v>0</v>
      </c>
      <c r="DB197" s="210">
        <f t="shared" si="26"/>
        <v>0</v>
      </c>
      <c r="DC197" s="210">
        <f t="shared" si="26"/>
        <v>0</v>
      </c>
      <c r="DD197" s="210">
        <f t="shared" si="26"/>
        <v>0</v>
      </c>
      <c r="DE197" s="210">
        <f t="shared" si="26"/>
        <v>0</v>
      </c>
      <c r="DF197" s="210">
        <f t="shared" si="26"/>
        <v>0</v>
      </c>
      <c r="DG197" s="210">
        <f t="shared" si="26"/>
        <v>0</v>
      </c>
      <c r="DH197" s="210">
        <f t="shared" si="26"/>
        <v>0</v>
      </c>
      <c r="DI197" s="210">
        <f t="shared" si="26"/>
        <v>0</v>
      </c>
      <c r="DJ197" s="210">
        <f t="shared" si="26"/>
        <v>0</v>
      </c>
      <c r="DK197" s="210">
        <f t="shared" si="26"/>
        <v>0</v>
      </c>
      <c r="DL197" s="210">
        <f t="shared" si="26"/>
        <v>0</v>
      </c>
      <c r="DM197" s="210">
        <f t="shared" si="26"/>
        <v>0</v>
      </c>
      <c r="DN197" s="210">
        <f t="shared" si="26"/>
        <v>0</v>
      </c>
      <c r="DO197" s="210">
        <f t="shared" si="26"/>
        <v>0</v>
      </c>
      <c r="DP197" s="210">
        <f t="shared" si="26"/>
        <v>0</v>
      </c>
      <c r="DQ197" s="210">
        <f t="shared" si="26"/>
        <v>0</v>
      </c>
      <c r="DR197" s="210">
        <f t="shared" si="26"/>
        <v>0</v>
      </c>
      <c r="DS197" s="210">
        <f t="shared" si="26"/>
        <v>0</v>
      </c>
      <c r="DT197" s="210">
        <f t="shared" si="26"/>
        <v>0</v>
      </c>
      <c r="DU197" s="210">
        <f t="shared" si="26"/>
        <v>0</v>
      </c>
      <c r="DV197" s="210">
        <f t="shared" si="26"/>
        <v>0</v>
      </c>
      <c r="DW197" s="210">
        <f t="shared" si="26"/>
        <v>0</v>
      </c>
      <c r="DX197" s="210">
        <f t="shared" si="26"/>
        <v>0</v>
      </c>
      <c r="DY197" s="210">
        <f t="shared" si="26"/>
        <v>0</v>
      </c>
      <c r="DZ197" s="210">
        <f t="shared" si="26"/>
        <v>0</v>
      </c>
      <c r="EA197" s="210">
        <f t="shared" si="26"/>
        <v>0</v>
      </c>
      <c r="EB197" s="210">
        <f t="shared" si="26"/>
        <v>0</v>
      </c>
      <c r="EC197" s="210">
        <f t="shared" ref="EC197:GI201" si="27">IFERROR(EC6/$D6,0)</f>
        <v>0</v>
      </c>
      <c r="ED197" s="210">
        <f t="shared" si="27"/>
        <v>0</v>
      </c>
      <c r="EE197" s="210">
        <f t="shared" si="27"/>
        <v>0</v>
      </c>
      <c r="EF197" s="210">
        <f t="shared" si="27"/>
        <v>0</v>
      </c>
      <c r="EG197" s="210">
        <f t="shared" si="27"/>
        <v>0</v>
      </c>
      <c r="EH197" s="210">
        <f t="shared" si="27"/>
        <v>0</v>
      </c>
      <c r="EI197" s="210">
        <f t="shared" si="27"/>
        <v>0</v>
      </c>
      <c r="EJ197" s="210">
        <f t="shared" si="27"/>
        <v>0</v>
      </c>
      <c r="EK197" s="210">
        <f t="shared" si="27"/>
        <v>0</v>
      </c>
      <c r="EL197" s="210">
        <f t="shared" si="27"/>
        <v>0</v>
      </c>
      <c r="EM197" s="210">
        <f t="shared" si="27"/>
        <v>0</v>
      </c>
      <c r="EN197" s="210">
        <f t="shared" si="27"/>
        <v>0</v>
      </c>
      <c r="EO197" s="210">
        <f t="shared" si="27"/>
        <v>0</v>
      </c>
      <c r="EP197" s="210">
        <f t="shared" si="27"/>
        <v>0</v>
      </c>
      <c r="EQ197" s="210">
        <f t="shared" si="27"/>
        <v>0</v>
      </c>
      <c r="ER197" s="210">
        <f t="shared" si="27"/>
        <v>0</v>
      </c>
      <c r="ES197" s="210">
        <f t="shared" si="27"/>
        <v>0</v>
      </c>
      <c r="ET197" s="210">
        <f t="shared" si="27"/>
        <v>0</v>
      </c>
      <c r="EU197" s="210">
        <f t="shared" si="27"/>
        <v>0</v>
      </c>
      <c r="EV197" s="210">
        <f t="shared" si="27"/>
        <v>0</v>
      </c>
      <c r="EW197" s="210">
        <f t="shared" si="27"/>
        <v>0</v>
      </c>
      <c r="EX197" s="210">
        <f t="shared" si="27"/>
        <v>0</v>
      </c>
      <c r="EY197" s="210">
        <f t="shared" si="27"/>
        <v>0</v>
      </c>
      <c r="EZ197" s="210">
        <f t="shared" si="27"/>
        <v>0</v>
      </c>
      <c r="FA197" s="210">
        <f t="shared" si="27"/>
        <v>0</v>
      </c>
      <c r="FB197" s="210">
        <f t="shared" si="27"/>
        <v>0</v>
      </c>
      <c r="FC197" s="210">
        <f t="shared" si="27"/>
        <v>0</v>
      </c>
      <c r="FD197" s="210">
        <f t="shared" si="27"/>
        <v>0</v>
      </c>
      <c r="FE197" s="210">
        <f t="shared" si="27"/>
        <v>0</v>
      </c>
      <c r="FF197" s="210">
        <f t="shared" si="27"/>
        <v>0</v>
      </c>
      <c r="FG197" s="210">
        <f t="shared" si="27"/>
        <v>0</v>
      </c>
      <c r="FH197" s="210">
        <f t="shared" si="27"/>
        <v>0</v>
      </c>
      <c r="FI197" s="210">
        <f t="shared" si="27"/>
        <v>0</v>
      </c>
      <c r="FJ197" s="210">
        <f t="shared" si="27"/>
        <v>0</v>
      </c>
      <c r="FK197" s="210">
        <f t="shared" si="27"/>
        <v>0</v>
      </c>
      <c r="FL197" s="210">
        <f t="shared" si="27"/>
        <v>0</v>
      </c>
      <c r="FM197" s="210">
        <f t="shared" si="27"/>
        <v>0</v>
      </c>
      <c r="FN197" s="210">
        <f t="shared" si="27"/>
        <v>0</v>
      </c>
      <c r="FO197" s="210">
        <f t="shared" si="27"/>
        <v>0</v>
      </c>
      <c r="FP197" s="210">
        <f t="shared" si="27"/>
        <v>0</v>
      </c>
      <c r="FQ197" s="210">
        <f t="shared" si="27"/>
        <v>0</v>
      </c>
      <c r="FR197" s="210">
        <f t="shared" si="27"/>
        <v>0</v>
      </c>
      <c r="FS197" s="210">
        <f t="shared" si="27"/>
        <v>0</v>
      </c>
      <c r="FT197" s="210">
        <f t="shared" si="27"/>
        <v>0</v>
      </c>
      <c r="FU197" s="210">
        <f t="shared" si="27"/>
        <v>0</v>
      </c>
      <c r="FV197" s="210">
        <f t="shared" si="27"/>
        <v>0</v>
      </c>
      <c r="FW197" s="210">
        <f t="shared" si="27"/>
        <v>0</v>
      </c>
      <c r="FX197" s="210">
        <f t="shared" si="27"/>
        <v>0</v>
      </c>
      <c r="FY197" s="210">
        <f t="shared" si="27"/>
        <v>0</v>
      </c>
      <c r="FZ197" s="210">
        <f t="shared" si="27"/>
        <v>0</v>
      </c>
      <c r="GA197" s="210">
        <f t="shared" si="27"/>
        <v>0</v>
      </c>
      <c r="GB197" s="210">
        <f t="shared" si="27"/>
        <v>0</v>
      </c>
      <c r="GC197" s="210">
        <f t="shared" si="27"/>
        <v>0</v>
      </c>
      <c r="GD197" s="210">
        <f t="shared" si="27"/>
        <v>0</v>
      </c>
      <c r="GE197" s="210">
        <f t="shared" si="27"/>
        <v>0</v>
      </c>
      <c r="GF197" s="210">
        <f t="shared" si="27"/>
        <v>0</v>
      </c>
      <c r="GG197" s="210">
        <f t="shared" si="27"/>
        <v>0</v>
      </c>
      <c r="GH197" s="210">
        <f t="shared" si="27"/>
        <v>0</v>
      </c>
      <c r="GI197" s="210">
        <f t="shared" si="27"/>
        <v>0</v>
      </c>
      <c r="GK197" s="216">
        <f t="shared" si="24"/>
        <v>4.3510307169663663E-2</v>
      </c>
      <c r="GL197" s="216">
        <f t="shared" si="16"/>
        <v>0.12409174181384844</v>
      </c>
      <c r="GM197" s="216">
        <f t="shared" si="17"/>
        <v>0.17044323497501024</v>
      </c>
      <c r="GN197" s="216">
        <f t="shared" si="18"/>
        <v>0.2193326574533554</v>
      </c>
    </row>
    <row r="198" spans="1:196" x14ac:dyDescent="0.35">
      <c r="A198" s="9">
        <f>Report!$C$4</f>
        <v>1</v>
      </c>
      <c r="B198" t="str">
        <f>VLOOKUP($A198,Centers!$B$1:$C$120,2,)</f>
        <v>GATE</v>
      </c>
      <c r="C198" s="209">
        <v>44884</v>
      </c>
      <c r="D198" s="113">
        <f>IF($A198=1,SUM(SUMIFS(Indent!$E:$E,Indent!$C:$C,Waterfall!$C198,Indent!$A:$A,Centers!$A$2),SUMIFS(Indent!$E:$E,Indent!$C:$C,Waterfall!$C198,Indent!$A:$A,Centers!$A$3),SUMIFS(Indent!$E:$E,Indent!$C:$C,Waterfall!$C198,Indent!$A:$A,Centers!$A$4),SUMIFS(Indent!$E:$E,Indent!$C:$C,Waterfall!$C198,Indent!$A:$A,Centers!$A$5),SUMIFS(Indent!$E:$E,Indent!$C:$C,Waterfall!$C198,Indent!$A:$A,Centers!$A$6),SUMIFS(Indent!$E:$E,Indent!$C:$C,Waterfall!$C198,Indent!$A:$A,Centers!$A$7),SUMIFS(Indent!$E:$E,Indent!$C:$C,Waterfall!$C198,Indent!$A:$A,Centers!$A$8)),SUMIFS(Indent!$E:$E,Indent!$C:$C,Waterfall!$C198,Indent!$A:$A,$A198))</f>
        <v>62577</v>
      </c>
      <c r="E198" s="210">
        <f t="shared" si="9"/>
        <v>0</v>
      </c>
      <c r="F198" s="210">
        <f t="shared" si="19"/>
        <v>0</v>
      </c>
      <c r="G198" s="210">
        <f t="shared" si="19"/>
        <v>0</v>
      </c>
      <c r="H198" s="210">
        <f t="shared" si="19"/>
        <v>2.8794924652827715E-3</v>
      </c>
      <c r="I198" s="210">
        <f t="shared" si="19"/>
        <v>6.5493392140882428E-2</v>
      </c>
      <c r="J198" s="210">
        <f t="shared" si="19"/>
        <v>0.1277036291289132</v>
      </c>
      <c r="K198" s="210">
        <f t="shared" si="19"/>
        <v>0.17193633443597489</v>
      </c>
      <c r="L198" s="210">
        <f t="shared" si="19"/>
        <v>0.21164085846237435</v>
      </c>
      <c r="M198" s="210">
        <f t="shared" si="19"/>
        <v>0.24468239129392588</v>
      </c>
      <c r="N198" s="210">
        <f t="shared" si="19"/>
        <v>0.19859005704971475</v>
      </c>
      <c r="O198" s="210">
        <f t="shared" si="19"/>
        <v>9.1402432203525244E-2</v>
      </c>
      <c r="P198" s="210">
        <f t="shared" si="19"/>
        <v>2.8081243907505951E-2</v>
      </c>
      <c r="Q198" s="210">
        <f t="shared" si="19"/>
        <v>0</v>
      </c>
      <c r="R198" s="210">
        <f t="shared" si="19"/>
        <v>0</v>
      </c>
      <c r="S198" s="210">
        <f t="shared" si="19"/>
        <v>0</v>
      </c>
      <c r="T198" s="210">
        <f t="shared" si="19"/>
        <v>0</v>
      </c>
      <c r="U198" s="210">
        <f t="shared" si="19"/>
        <v>0</v>
      </c>
      <c r="V198" s="210">
        <f t="shared" si="19"/>
        <v>0</v>
      </c>
      <c r="W198" s="210">
        <f t="shared" si="19"/>
        <v>0</v>
      </c>
      <c r="X198" s="210">
        <f t="shared" si="19"/>
        <v>0</v>
      </c>
      <c r="Y198" s="210">
        <f t="shared" si="19"/>
        <v>0</v>
      </c>
      <c r="Z198" s="210">
        <f t="shared" si="19"/>
        <v>0</v>
      </c>
      <c r="AA198" s="210">
        <f t="shared" si="19"/>
        <v>0</v>
      </c>
      <c r="AB198" s="210">
        <f t="shared" si="19"/>
        <v>0</v>
      </c>
      <c r="AC198" s="210">
        <f t="shared" si="19"/>
        <v>0</v>
      </c>
      <c r="AD198" s="210">
        <f t="shared" si="19"/>
        <v>0</v>
      </c>
      <c r="AE198" s="210">
        <f t="shared" si="19"/>
        <v>0</v>
      </c>
      <c r="AF198" s="210">
        <f t="shared" si="19"/>
        <v>0</v>
      </c>
      <c r="AG198" s="210">
        <f t="shared" si="19"/>
        <v>0</v>
      </c>
      <c r="AH198" s="210">
        <f t="shared" si="19"/>
        <v>0</v>
      </c>
      <c r="AI198" s="210">
        <f t="shared" si="19"/>
        <v>0</v>
      </c>
      <c r="AJ198" s="210">
        <f t="shared" si="19"/>
        <v>0</v>
      </c>
      <c r="AK198" s="210">
        <f t="shared" si="19"/>
        <v>0</v>
      </c>
      <c r="AL198" s="210">
        <f t="shared" si="19"/>
        <v>0</v>
      </c>
      <c r="AM198" s="210">
        <f t="shared" si="19"/>
        <v>0</v>
      </c>
      <c r="AN198" s="210">
        <f t="shared" si="19"/>
        <v>0</v>
      </c>
      <c r="AO198" s="210">
        <f t="shared" si="19"/>
        <v>0</v>
      </c>
      <c r="AP198" s="210">
        <f t="shared" si="19"/>
        <v>0</v>
      </c>
      <c r="AQ198" s="210">
        <f t="shared" si="19"/>
        <v>0</v>
      </c>
      <c r="AR198" s="210">
        <f t="shared" si="19"/>
        <v>0</v>
      </c>
      <c r="AS198" s="210">
        <f t="shared" si="19"/>
        <v>0</v>
      </c>
      <c r="AT198" s="210">
        <f t="shared" si="19"/>
        <v>0</v>
      </c>
      <c r="AU198" s="210">
        <f t="shared" si="19"/>
        <v>0</v>
      </c>
      <c r="AV198" s="210">
        <f t="shared" si="19"/>
        <v>0</v>
      </c>
      <c r="AW198" s="210">
        <f t="shared" si="19"/>
        <v>0</v>
      </c>
      <c r="AX198" s="210">
        <f t="shared" si="19"/>
        <v>0</v>
      </c>
      <c r="AY198" s="210">
        <f t="shared" si="19"/>
        <v>0</v>
      </c>
      <c r="AZ198" s="210">
        <f t="shared" si="19"/>
        <v>0</v>
      </c>
      <c r="BA198" s="210">
        <f t="shared" si="19"/>
        <v>0</v>
      </c>
      <c r="BB198" s="210">
        <f t="shared" si="19"/>
        <v>0</v>
      </c>
      <c r="BC198" s="210">
        <f t="shared" si="19"/>
        <v>0</v>
      </c>
      <c r="BD198" s="210">
        <f t="shared" si="19"/>
        <v>0</v>
      </c>
      <c r="BE198" s="210">
        <f t="shared" si="19"/>
        <v>0</v>
      </c>
      <c r="BF198" s="210">
        <f t="shared" si="19"/>
        <v>0</v>
      </c>
      <c r="BG198" s="210">
        <f t="shared" si="19"/>
        <v>0</v>
      </c>
      <c r="BH198" s="210">
        <f t="shared" si="19"/>
        <v>0</v>
      </c>
      <c r="BI198" s="210">
        <f t="shared" si="19"/>
        <v>0</v>
      </c>
      <c r="BJ198" s="210">
        <f t="shared" si="19"/>
        <v>0</v>
      </c>
      <c r="BK198" s="210">
        <f t="shared" si="19"/>
        <v>0</v>
      </c>
      <c r="BL198" s="210">
        <f t="shared" si="19"/>
        <v>0</v>
      </c>
      <c r="BM198" s="210">
        <f t="shared" si="19"/>
        <v>0</v>
      </c>
      <c r="BN198" s="210">
        <f t="shared" si="19"/>
        <v>0</v>
      </c>
      <c r="BO198" s="210">
        <f t="shared" si="19"/>
        <v>0</v>
      </c>
      <c r="BP198" s="210">
        <f t="shared" si="19"/>
        <v>0</v>
      </c>
      <c r="BQ198" s="210">
        <f t="shared" si="19"/>
        <v>0</v>
      </c>
      <c r="BR198" s="210">
        <f t="shared" ref="BR198:EC213" si="28">IFERROR(BR7/$D7,0)</f>
        <v>0</v>
      </c>
      <c r="BS198" s="210">
        <f t="shared" si="28"/>
        <v>0</v>
      </c>
      <c r="BT198" s="210">
        <f t="shared" si="28"/>
        <v>0</v>
      </c>
      <c r="BU198" s="210">
        <f t="shared" si="28"/>
        <v>0</v>
      </c>
      <c r="BV198" s="210">
        <f t="shared" si="28"/>
        <v>0</v>
      </c>
      <c r="BW198" s="210">
        <f t="shared" si="28"/>
        <v>0</v>
      </c>
      <c r="BX198" s="210">
        <f t="shared" si="28"/>
        <v>0</v>
      </c>
      <c r="BY198" s="210">
        <f t="shared" si="28"/>
        <v>0</v>
      </c>
      <c r="BZ198" s="210">
        <f t="shared" si="28"/>
        <v>0</v>
      </c>
      <c r="CA198" s="210">
        <f t="shared" si="28"/>
        <v>0</v>
      </c>
      <c r="CB198" s="210">
        <f t="shared" si="28"/>
        <v>0</v>
      </c>
      <c r="CC198" s="210">
        <f t="shared" si="28"/>
        <v>0</v>
      </c>
      <c r="CD198" s="210">
        <f t="shared" si="28"/>
        <v>0</v>
      </c>
      <c r="CE198" s="210">
        <f t="shared" si="28"/>
        <v>0</v>
      </c>
      <c r="CF198" s="210">
        <f t="shared" si="28"/>
        <v>0</v>
      </c>
      <c r="CG198" s="210">
        <f t="shared" si="28"/>
        <v>0</v>
      </c>
      <c r="CH198" s="210">
        <f t="shared" si="28"/>
        <v>0</v>
      </c>
      <c r="CI198" s="210">
        <f t="shared" si="28"/>
        <v>0</v>
      </c>
      <c r="CJ198" s="210">
        <f t="shared" si="28"/>
        <v>0</v>
      </c>
      <c r="CK198" s="210">
        <f t="shared" si="28"/>
        <v>0</v>
      </c>
      <c r="CL198" s="210">
        <f t="shared" si="28"/>
        <v>0</v>
      </c>
      <c r="CM198" s="210">
        <f t="shared" si="28"/>
        <v>0</v>
      </c>
      <c r="CN198" s="210">
        <f t="shared" si="28"/>
        <v>0</v>
      </c>
      <c r="CO198" s="210">
        <f t="shared" si="28"/>
        <v>0</v>
      </c>
      <c r="CP198" s="210">
        <f t="shared" si="28"/>
        <v>0</v>
      </c>
      <c r="CQ198" s="210">
        <f t="shared" si="28"/>
        <v>0</v>
      </c>
      <c r="CR198" s="210">
        <f t="shared" si="28"/>
        <v>0</v>
      </c>
      <c r="CS198" s="210">
        <f t="shared" si="28"/>
        <v>0</v>
      </c>
      <c r="CT198" s="210">
        <f t="shared" si="28"/>
        <v>0</v>
      </c>
      <c r="CU198" s="210">
        <f t="shared" si="28"/>
        <v>0</v>
      </c>
      <c r="CV198" s="210">
        <f t="shared" si="28"/>
        <v>0</v>
      </c>
      <c r="CW198" s="210">
        <f t="shared" si="28"/>
        <v>0</v>
      </c>
      <c r="CX198" s="210">
        <f t="shared" si="28"/>
        <v>0</v>
      </c>
      <c r="CY198" s="210">
        <f t="shared" si="28"/>
        <v>0</v>
      </c>
      <c r="CZ198" s="210">
        <f t="shared" si="28"/>
        <v>0</v>
      </c>
      <c r="DA198" s="210">
        <f t="shared" si="28"/>
        <v>0</v>
      </c>
      <c r="DB198" s="210">
        <f t="shared" si="28"/>
        <v>0</v>
      </c>
      <c r="DC198" s="210">
        <f t="shared" si="28"/>
        <v>0</v>
      </c>
      <c r="DD198" s="210">
        <f t="shared" si="28"/>
        <v>0</v>
      </c>
      <c r="DE198" s="210">
        <f t="shared" si="28"/>
        <v>0</v>
      </c>
      <c r="DF198" s="210">
        <f t="shared" si="28"/>
        <v>0</v>
      </c>
      <c r="DG198" s="210">
        <f t="shared" si="28"/>
        <v>0</v>
      </c>
      <c r="DH198" s="210">
        <f t="shared" si="28"/>
        <v>0</v>
      </c>
      <c r="DI198" s="210">
        <f t="shared" si="28"/>
        <v>0</v>
      </c>
      <c r="DJ198" s="210">
        <f t="shared" si="28"/>
        <v>0</v>
      </c>
      <c r="DK198" s="210">
        <f t="shared" si="28"/>
        <v>0</v>
      </c>
      <c r="DL198" s="210">
        <f t="shared" si="28"/>
        <v>0</v>
      </c>
      <c r="DM198" s="210">
        <f t="shared" si="28"/>
        <v>0</v>
      </c>
      <c r="DN198" s="210">
        <f t="shared" si="28"/>
        <v>0</v>
      </c>
      <c r="DO198" s="210">
        <f t="shared" si="28"/>
        <v>0</v>
      </c>
      <c r="DP198" s="210">
        <f t="shared" si="28"/>
        <v>0</v>
      </c>
      <c r="DQ198" s="210">
        <f t="shared" si="28"/>
        <v>0</v>
      </c>
      <c r="DR198" s="210">
        <f t="shared" si="28"/>
        <v>0</v>
      </c>
      <c r="DS198" s="210">
        <f t="shared" si="28"/>
        <v>0</v>
      </c>
      <c r="DT198" s="210">
        <f t="shared" si="28"/>
        <v>0</v>
      </c>
      <c r="DU198" s="210">
        <f t="shared" si="28"/>
        <v>0</v>
      </c>
      <c r="DV198" s="210">
        <f t="shared" si="28"/>
        <v>0</v>
      </c>
      <c r="DW198" s="210">
        <f t="shared" si="28"/>
        <v>0</v>
      </c>
      <c r="DX198" s="210">
        <f t="shared" si="28"/>
        <v>0</v>
      </c>
      <c r="DY198" s="210">
        <f t="shared" si="28"/>
        <v>0</v>
      </c>
      <c r="DZ198" s="210">
        <f t="shared" si="28"/>
        <v>0</v>
      </c>
      <c r="EA198" s="210">
        <f t="shared" si="28"/>
        <v>0</v>
      </c>
      <c r="EB198" s="210">
        <f t="shared" si="28"/>
        <v>0</v>
      </c>
      <c r="EC198" s="210">
        <f t="shared" si="28"/>
        <v>0</v>
      </c>
      <c r="ED198" s="210">
        <f t="shared" si="27"/>
        <v>0</v>
      </c>
      <c r="EE198" s="210">
        <f t="shared" si="27"/>
        <v>0</v>
      </c>
      <c r="EF198" s="210">
        <f t="shared" si="27"/>
        <v>0</v>
      </c>
      <c r="EG198" s="210">
        <f t="shared" si="27"/>
        <v>0</v>
      </c>
      <c r="EH198" s="210">
        <f t="shared" si="27"/>
        <v>0</v>
      </c>
      <c r="EI198" s="210">
        <f t="shared" si="27"/>
        <v>0</v>
      </c>
      <c r="EJ198" s="210">
        <f t="shared" si="27"/>
        <v>0</v>
      </c>
      <c r="EK198" s="210">
        <f t="shared" si="27"/>
        <v>0</v>
      </c>
      <c r="EL198" s="210">
        <f t="shared" si="27"/>
        <v>0</v>
      </c>
      <c r="EM198" s="210">
        <f t="shared" si="27"/>
        <v>0</v>
      </c>
      <c r="EN198" s="210">
        <f t="shared" si="27"/>
        <v>0</v>
      </c>
      <c r="EO198" s="210">
        <f t="shared" si="27"/>
        <v>0</v>
      </c>
      <c r="EP198" s="210">
        <f t="shared" si="27"/>
        <v>0</v>
      </c>
      <c r="EQ198" s="210">
        <f t="shared" si="27"/>
        <v>0</v>
      </c>
      <c r="ER198" s="210">
        <f t="shared" si="27"/>
        <v>0</v>
      </c>
      <c r="ES198" s="210">
        <f t="shared" si="27"/>
        <v>0</v>
      </c>
      <c r="ET198" s="210">
        <f t="shared" si="27"/>
        <v>0</v>
      </c>
      <c r="EU198" s="210">
        <f t="shared" si="27"/>
        <v>0</v>
      </c>
      <c r="EV198" s="210">
        <f t="shared" si="27"/>
        <v>0</v>
      </c>
      <c r="EW198" s="210">
        <f t="shared" si="27"/>
        <v>0</v>
      </c>
      <c r="EX198" s="210">
        <f t="shared" si="27"/>
        <v>0</v>
      </c>
      <c r="EY198" s="210">
        <f t="shared" si="27"/>
        <v>0</v>
      </c>
      <c r="EZ198" s="210">
        <f t="shared" si="27"/>
        <v>0</v>
      </c>
      <c r="FA198" s="210">
        <f t="shared" si="27"/>
        <v>0</v>
      </c>
      <c r="FB198" s="210">
        <f t="shared" si="27"/>
        <v>0</v>
      </c>
      <c r="FC198" s="210">
        <f t="shared" si="27"/>
        <v>0</v>
      </c>
      <c r="FD198" s="210">
        <f t="shared" si="27"/>
        <v>0</v>
      </c>
      <c r="FE198" s="210">
        <f t="shared" si="27"/>
        <v>0</v>
      </c>
      <c r="FF198" s="210">
        <f t="shared" si="27"/>
        <v>0</v>
      </c>
      <c r="FG198" s="210">
        <f t="shared" si="27"/>
        <v>0</v>
      </c>
      <c r="FH198" s="210">
        <f t="shared" si="27"/>
        <v>0</v>
      </c>
      <c r="FI198" s="210">
        <f t="shared" si="27"/>
        <v>0</v>
      </c>
      <c r="FJ198" s="210">
        <f t="shared" si="27"/>
        <v>0</v>
      </c>
      <c r="FK198" s="210">
        <f t="shared" si="27"/>
        <v>0</v>
      </c>
      <c r="FL198" s="210">
        <f t="shared" si="27"/>
        <v>0</v>
      </c>
      <c r="FM198" s="210">
        <f t="shared" si="27"/>
        <v>0</v>
      </c>
      <c r="FN198" s="210">
        <f t="shared" si="27"/>
        <v>0</v>
      </c>
      <c r="FO198" s="210">
        <f t="shared" si="27"/>
        <v>0</v>
      </c>
      <c r="FP198" s="210">
        <f t="shared" si="27"/>
        <v>0</v>
      </c>
      <c r="FQ198" s="210">
        <f t="shared" si="27"/>
        <v>0</v>
      </c>
      <c r="FR198" s="210">
        <f t="shared" si="27"/>
        <v>0</v>
      </c>
      <c r="FS198" s="210">
        <f t="shared" si="27"/>
        <v>0</v>
      </c>
      <c r="FT198" s="210">
        <f t="shared" si="27"/>
        <v>0</v>
      </c>
      <c r="FU198" s="210">
        <f t="shared" si="27"/>
        <v>0</v>
      </c>
      <c r="FV198" s="210">
        <f t="shared" si="27"/>
        <v>0</v>
      </c>
      <c r="FW198" s="210">
        <f t="shared" si="27"/>
        <v>0</v>
      </c>
      <c r="FX198" s="210">
        <f t="shared" si="27"/>
        <v>0</v>
      </c>
      <c r="FY198" s="210">
        <f t="shared" si="27"/>
        <v>0</v>
      </c>
      <c r="FZ198" s="210">
        <f t="shared" si="27"/>
        <v>0</v>
      </c>
      <c r="GA198" s="210">
        <f t="shared" si="27"/>
        <v>0</v>
      </c>
      <c r="GB198" s="210">
        <f t="shared" si="27"/>
        <v>0</v>
      </c>
      <c r="GC198" s="210">
        <f t="shared" si="27"/>
        <v>0</v>
      </c>
      <c r="GD198" s="210">
        <f t="shared" si="27"/>
        <v>0</v>
      </c>
      <c r="GE198" s="210">
        <f t="shared" si="27"/>
        <v>0</v>
      </c>
      <c r="GF198" s="210">
        <f t="shared" si="27"/>
        <v>0</v>
      </c>
      <c r="GG198" s="210">
        <f t="shared" si="27"/>
        <v>0</v>
      </c>
      <c r="GH198" s="210">
        <f t="shared" si="27"/>
        <v>0</v>
      </c>
      <c r="GI198" s="210">
        <f t="shared" si="27"/>
        <v>0</v>
      </c>
      <c r="GK198" s="216">
        <f t="shared" si="24"/>
        <v>6.8372884606165196E-2</v>
      </c>
      <c r="GL198" s="216">
        <f t="shared" si="16"/>
        <v>0.1277036291289132</v>
      </c>
      <c r="GM198" s="216">
        <f t="shared" si="17"/>
        <v>0.17193633443597489</v>
      </c>
      <c r="GN198" s="216">
        <f t="shared" si="18"/>
        <v>0.21164085846237435</v>
      </c>
    </row>
    <row r="199" spans="1:196" x14ac:dyDescent="0.35">
      <c r="A199" s="9">
        <f>Report!$C$4</f>
        <v>1</v>
      </c>
      <c r="B199" t="str">
        <f>VLOOKUP($A199,Centers!$B$1:$C$120,2,)</f>
        <v>GATE</v>
      </c>
      <c r="C199" s="209">
        <v>44885</v>
      </c>
      <c r="D199" s="113">
        <f>IF($A199=1,SUM(SUMIFS(Indent!$E:$E,Indent!$C:$C,Waterfall!$C199,Indent!$A:$A,Centers!$A$2),SUMIFS(Indent!$E:$E,Indent!$C:$C,Waterfall!$C199,Indent!$A:$A,Centers!$A$3),SUMIFS(Indent!$E:$E,Indent!$C:$C,Waterfall!$C199,Indent!$A:$A,Centers!$A$4),SUMIFS(Indent!$E:$E,Indent!$C:$C,Waterfall!$C199,Indent!$A:$A,Centers!$A$5),SUMIFS(Indent!$E:$E,Indent!$C:$C,Waterfall!$C199,Indent!$A:$A,Centers!$A$6),SUMIFS(Indent!$E:$E,Indent!$C:$C,Waterfall!$C199,Indent!$A:$A,Centers!$A$7),SUMIFS(Indent!$E:$E,Indent!$C:$C,Waterfall!$C199,Indent!$A:$A,Centers!$A$8)),SUMIFS(Indent!$E:$E,Indent!$C:$C,Waterfall!$C199,Indent!$A:$A,$A199))</f>
        <v>0</v>
      </c>
      <c r="E199" s="210">
        <f t="shared" si="9"/>
        <v>0</v>
      </c>
      <c r="F199" s="210">
        <f t="shared" si="19"/>
        <v>0</v>
      </c>
      <c r="G199" s="210">
        <f t="shared" si="19"/>
        <v>0</v>
      </c>
      <c r="H199" s="210">
        <f t="shared" si="19"/>
        <v>0</v>
      </c>
      <c r="I199" s="210">
        <f t="shared" si="19"/>
        <v>0</v>
      </c>
      <c r="J199" s="210">
        <f t="shared" si="19"/>
        <v>0</v>
      </c>
      <c r="K199" s="210">
        <f t="shared" si="19"/>
        <v>0</v>
      </c>
      <c r="L199" s="210">
        <f t="shared" si="19"/>
        <v>0</v>
      </c>
      <c r="M199" s="210">
        <f t="shared" si="19"/>
        <v>0</v>
      </c>
      <c r="N199" s="210">
        <f t="shared" si="19"/>
        <v>0</v>
      </c>
      <c r="O199" s="210">
        <f t="shared" si="19"/>
        <v>0</v>
      </c>
      <c r="P199" s="210">
        <f t="shared" si="19"/>
        <v>0</v>
      </c>
      <c r="Q199" s="210">
        <f t="shared" si="19"/>
        <v>0</v>
      </c>
      <c r="R199" s="210">
        <f t="shared" si="19"/>
        <v>0</v>
      </c>
      <c r="S199" s="210">
        <f t="shared" si="19"/>
        <v>0</v>
      </c>
      <c r="T199" s="210">
        <f t="shared" si="19"/>
        <v>0</v>
      </c>
      <c r="U199" s="210">
        <f t="shared" si="19"/>
        <v>0</v>
      </c>
      <c r="V199" s="210">
        <f t="shared" si="19"/>
        <v>0</v>
      </c>
      <c r="W199" s="210">
        <f t="shared" si="19"/>
        <v>0</v>
      </c>
      <c r="X199" s="210">
        <f t="shared" si="19"/>
        <v>0</v>
      </c>
      <c r="Y199" s="210">
        <f t="shared" si="19"/>
        <v>0</v>
      </c>
      <c r="Z199" s="210">
        <f t="shared" si="19"/>
        <v>0</v>
      </c>
      <c r="AA199" s="210">
        <f t="shared" si="19"/>
        <v>0</v>
      </c>
      <c r="AB199" s="210">
        <f t="shared" si="19"/>
        <v>0</v>
      </c>
      <c r="AC199" s="210">
        <f t="shared" si="19"/>
        <v>0</v>
      </c>
      <c r="AD199" s="210">
        <f t="shared" si="19"/>
        <v>0</v>
      </c>
      <c r="AE199" s="210">
        <f t="shared" si="19"/>
        <v>0</v>
      </c>
      <c r="AF199" s="210">
        <f t="shared" si="19"/>
        <v>0</v>
      </c>
      <c r="AG199" s="210">
        <f t="shared" si="19"/>
        <v>0</v>
      </c>
      <c r="AH199" s="210">
        <f t="shared" si="19"/>
        <v>0</v>
      </c>
      <c r="AI199" s="210">
        <f t="shared" si="19"/>
        <v>0</v>
      </c>
      <c r="AJ199" s="210">
        <f t="shared" si="19"/>
        <v>0</v>
      </c>
      <c r="AK199" s="210">
        <f t="shared" si="19"/>
        <v>0</v>
      </c>
      <c r="AL199" s="210">
        <f t="shared" si="19"/>
        <v>0</v>
      </c>
      <c r="AM199" s="210">
        <f t="shared" si="19"/>
        <v>0</v>
      </c>
      <c r="AN199" s="210">
        <f t="shared" si="19"/>
        <v>0</v>
      </c>
      <c r="AO199" s="210">
        <f t="shared" si="19"/>
        <v>0</v>
      </c>
      <c r="AP199" s="210">
        <f t="shared" si="19"/>
        <v>0</v>
      </c>
      <c r="AQ199" s="210">
        <f t="shared" si="19"/>
        <v>0</v>
      </c>
      <c r="AR199" s="210">
        <f t="shared" si="19"/>
        <v>0</v>
      </c>
      <c r="AS199" s="210">
        <f t="shared" si="19"/>
        <v>0</v>
      </c>
      <c r="AT199" s="210">
        <f t="shared" si="19"/>
        <v>0</v>
      </c>
      <c r="AU199" s="210">
        <f t="shared" si="19"/>
        <v>0</v>
      </c>
      <c r="AV199" s="210">
        <f t="shared" si="19"/>
        <v>0</v>
      </c>
      <c r="AW199" s="210">
        <f t="shared" si="19"/>
        <v>0</v>
      </c>
      <c r="AX199" s="210">
        <f t="shared" si="19"/>
        <v>0</v>
      </c>
      <c r="AY199" s="210">
        <f t="shared" si="19"/>
        <v>0</v>
      </c>
      <c r="AZ199" s="210">
        <f t="shared" si="19"/>
        <v>0</v>
      </c>
      <c r="BA199" s="210">
        <f t="shared" si="19"/>
        <v>0</v>
      </c>
      <c r="BB199" s="210">
        <f t="shared" si="19"/>
        <v>0</v>
      </c>
      <c r="BC199" s="210">
        <f t="shared" si="19"/>
        <v>0</v>
      </c>
      <c r="BD199" s="210">
        <f t="shared" si="19"/>
        <v>0</v>
      </c>
      <c r="BE199" s="210">
        <f t="shared" si="19"/>
        <v>0</v>
      </c>
      <c r="BF199" s="210">
        <f t="shared" si="19"/>
        <v>0</v>
      </c>
      <c r="BG199" s="210">
        <f t="shared" si="19"/>
        <v>0</v>
      </c>
      <c r="BH199" s="210">
        <f t="shared" si="19"/>
        <v>0</v>
      </c>
      <c r="BI199" s="210">
        <f t="shared" si="19"/>
        <v>0</v>
      </c>
      <c r="BJ199" s="210">
        <f t="shared" si="19"/>
        <v>0</v>
      </c>
      <c r="BK199" s="210">
        <f t="shared" si="19"/>
        <v>0</v>
      </c>
      <c r="BL199" s="210">
        <f t="shared" si="19"/>
        <v>0</v>
      </c>
      <c r="BM199" s="210">
        <f t="shared" si="19"/>
        <v>0</v>
      </c>
      <c r="BN199" s="210">
        <f t="shared" si="19"/>
        <v>0</v>
      </c>
      <c r="BO199" s="210">
        <f t="shared" si="19"/>
        <v>0</v>
      </c>
      <c r="BP199" s="210">
        <f t="shared" si="19"/>
        <v>0</v>
      </c>
      <c r="BQ199" s="210">
        <f t="shared" ref="BQ199:EB202" si="29">IFERROR(BQ8/$D8,0)</f>
        <v>0</v>
      </c>
      <c r="BR199" s="210">
        <f t="shared" si="29"/>
        <v>0</v>
      </c>
      <c r="BS199" s="210">
        <f t="shared" si="29"/>
        <v>0</v>
      </c>
      <c r="BT199" s="210">
        <f t="shared" si="29"/>
        <v>0</v>
      </c>
      <c r="BU199" s="210">
        <f t="shared" si="29"/>
        <v>0</v>
      </c>
      <c r="BV199" s="210">
        <f t="shared" si="29"/>
        <v>0</v>
      </c>
      <c r="BW199" s="210">
        <f t="shared" si="29"/>
        <v>0</v>
      </c>
      <c r="BX199" s="210">
        <f t="shared" si="29"/>
        <v>0</v>
      </c>
      <c r="BY199" s="210">
        <f t="shared" si="29"/>
        <v>0</v>
      </c>
      <c r="BZ199" s="210">
        <f t="shared" si="29"/>
        <v>0</v>
      </c>
      <c r="CA199" s="210">
        <f t="shared" si="29"/>
        <v>0</v>
      </c>
      <c r="CB199" s="210">
        <f t="shared" si="29"/>
        <v>0</v>
      </c>
      <c r="CC199" s="210">
        <f t="shared" si="29"/>
        <v>0</v>
      </c>
      <c r="CD199" s="210">
        <f t="shared" si="29"/>
        <v>0</v>
      </c>
      <c r="CE199" s="210">
        <f t="shared" si="29"/>
        <v>0</v>
      </c>
      <c r="CF199" s="210">
        <f t="shared" si="29"/>
        <v>0</v>
      </c>
      <c r="CG199" s="210">
        <f t="shared" si="29"/>
        <v>0</v>
      </c>
      <c r="CH199" s="210">
        <f t="shared" si="29"/>
        <v>0</v>
      </c>
      <c r="CI199" s="210">
        <f t="shared" si="29"/>
        <v>0</v>
      </c>
      <c r="CJ199" s="210">
        <f t="shared" si="29"/>
        <v>0</v>
      </c>
      <c r="CK199" s="210">
        <f t="shared" si="29"/>
        <v>0</v>
      </c>
      <c r="CL199" s="210">
        <f t="shared" si="29"/>
        <v>0</v>
      </c>
      <c r="CM199" s="210">
        <f t="shared" si="29"/>
        <v>0</v>
      </c>
      <c r="CN199" s="210">
        <f t="shared" si="29"/>
        <v>0</v>
      </c>
      <c r="CO199" s="210">
        <f t="shared" si="29"/>
        <v>0</v>
      </c>
      <c r="CP199" s="210">
        <f t="shared" si="29"/>
        <v>0</v>
      </c>
      <c r="CQ199" s="210">
        <f t="shared" si="29"/>
        <v>0</v>
      </c>
      <c r="CR199" s="210">
        <f t="shared" si="29"/>
        <v>0</v>
      </c>
      <c r="CS199" s="210">
        <f t="shared" si="29"/>
        <v>0</v>
      </c>
      <c r="CT199" s="210">
        <f t="shared" si="29"/>
        <v>0</v>
      </c>
      <c r="CU199" s="210">
        <f t="shared" si="29"/>
        <v>0</v>
      </c>
      <c r="CV199" s="210">
        <f t="shared" si="29"/>
        <v>0</v>
      </c>
      <c r="CW199" s="210">
        <f t="shared" si="29"/>
        <v>0</v>
      </c>
      <c r="CX199" s="210">
        <f t="shared" si="29"/>
        <v>0</v>
      </c>
      <c r="CY199" s="210">
        <f t="shared" si="29"/>
        <v>0</v>
      </c>
      <c r="CZ199" s="210">
        <f t="shared" si="29"/>
        <v>0</v>
      </c>
      <c r="DA199" s="210">
        <f t="shared" si="29"/>
        <v>0</v>
      </c>
      <c r="DB199" s="210">
        <f t="shared" si="29"/>
        <v>0</v>
      </c>
      <c r="DC199" s="210">
        <f t="shared" si="29"/>
        <v>0</v>
      </c>
      <c r="DD199" s="210">
        <f t="shared" si="29"/>
        <v>0</v>
      </c>
      <c r="DE199" s="210">
        <f t="shared" si="29"/>
        <v>0</v>
      </c>
      <c r="DF199" s="210">
        <f t="shared" si="29"/>
        <v>0</v>
      </c>
      <c r="DG199" s="210">
        <f t="shared" si="29"/>
        <v>0</v>
      </c>
      <c r="DH199" s="210">
        <f t="shared" si="29"/>
        <v>0</v>
      </c>
      <c r="DI199" s="210">
        <f t="shared" si="29"/>
        <v>0</v>
      </c>
      <c r="DJ199" s="210">
        <f t="shared" si="29"/>
        <v>0</v>
      </c>
      <c r="DK199" s="210">
        <f t="shared" si="29"/>
        <v>0</v>
      </c>
      <c r="DL199" s="210">
        <f t="shared" si="29"/>
        <v>0</v>
      </c>
      <c r="DM199" s="210">
        <f t="shared" si="29"/>
        <v>0</v>
      </c>
      <c r="DN199" s="210">
        <f t="shared" si="29"/>
        <v>0</v>
      </c>
      <c r="DO199" s="210">
        <f t="shared" si="29"/>
        <v>0</v>
      </c>
      <c r="DP199" s="210">
        <f t="shared" si="29"/>
        <v>0</v>
      </c>
      <c r="DQ199" s="210">
        <f t="shared" si="29"/>
        <v>0</v>
      </c>
      <c r="DR199" s="210">
        <f t="shared" si="29"/>
        <v>0</v>
      </c>
      <c r="DS199" s="210">
        <f t="shared" si="29"/>
        <v>0</v>
      </c>
      <c r="DT199" s="210">
        <f t="shared" si="29"/>
        <v>0</v>
      </c>
      <c r="DU199" s="210">
        <f t="shared" si="29"/>
        <v>0</v>
      </c>
      <c r="DV199" s="210">
        <f t="shared" si="29"/>
        <v>0</v>
      </c>
      <c r="DW199" s="210">
        <f t="shared" si="29"/>
        <v>0</v>
      </c>
      <c r="DX199" s="210">
        <f t="shared" si="29"/>
        <v>0</v>
      </c>
      <c r="DY199" s="210">
        <f t="shared" si="29"/>
        <v>0</v>
      </c>
      <c r="DZ199" s="210">
        <f t="shared" si="29"/>
        <v>0</v>
      </c>
      <c r="EA199" s="210">
        <f t="shared" si="29"/>
        <v>0</v>
      </c>
      <c r="EB199" s="210">
        <f t="shared" si="29"/>
        <v>0</v>
      </c>
      <c r="EC199" s="210">
        <f t="shared" si="28"/>
        <v>0</v>
      </c>
      <c r="ED199" s="210">
        <f t="shared" si="27"/>
        <v>0</v>
      </c>
      <c r="EE199" s="210">
        <f t="shared" si="27"/>
        <v>0</v>
      </c>
      <c r="EF199" s="210">
        <f t="shared" si="27"/>
        <v>0</v>
      </c>
      <c r="EG199" s="210">
        <f t="shared" si="27"/>
        <v>0</v>
      </c>
      <c r="EH199" s="210">
        <f t="shared" si="27"/>
        <v>0</v>
      </c>
      <c r="EI199" s="210">
        <f t="shared" si="27"/>
        <v>0</v>
      </c>
      <c r="EJ199" s="210">
        <f t="shared" si="27"/>
        <v>0</v>
      </c>
      <c r="EK199" s="210">
        <f t="shared" si="27"/>
        <v>0</v>
      </c>
      <c r="EL199" s="210">
        <f t="shared" si="27"/>
        <v>0</v>
      </c>
      <c r="EM199" s="210">
        <f t="shared" si="27"/>
        <v>0</v>
      </c>
      <c r="EN199" s="210">
        <f t="shared" si="27"/>
        <v>0</v>
      </c>
      <c r="EO199" s="210">
        <f t="shared" si="27"/>
        <v>0</v>
      </c>
      <c r="EP199" s="210">
        <f t="shared" si="27"/>
        <v>0</v>
      </c>
      <c r="EQ199" s="210">
        <f t="shared" si="27"/>
        <v>0</v>
      </c>
      <c r="ER199" s="210">
        <f t="shared" si="27"/>
        <v>0</v>
      </c>
      <c r="ES199" s="210">
        <f t="shared" si="27"/>
        <v>0</v>
      </c>
      <c r="ET199" s="210">
        <f t="shared" si="27"/>
        <v>0</v>
      </c>
      <c r="EU199" s="210">
        <f t="shared" si="27"/>
        <v>0</v>
      </c>
      <c r="EV199" s="210">
        <f t="shared" si="27"/>
        <v>0</v>
      </c>
      <c r="EW199" s="210">
        <f t="shared" si="27"/>
        <v>0</v>
      </c>
      <c r="EX199" s="210">
        <f t="shared" si="27"/>
        <v>0</v>
      </c>
      <c r="EY199" s="210">
        <f t="shared" si="27"/>
        <v>0</v>
      </c>
      <c r="EZ199" s="210">
        <f t="shared" si="27"/>
        <v>0</v>
      </c>
      <c r="FA199" s="210">
        <f t="shared" si="27"/>
        <v>0</v>
      </c>
      <c r="FB199" s="210">
        <f t="shared" si="27"/>
        <v>0</v>
      </c>
      <c r="FC199" s="210">
        <f t="shared" si="27"/>
        <v>0</v>
      </c>
      <c r="FD199" s="210">
        <f t="shared" si="27"/>
        <v>0</v>
      </c>
      <c r="FE199" s="210">
        <f t="shared" si="27"/>
        <v>0</v>
      </c>
      <c r="FF199" s="210">
        <f t="shared" si="27"/>
        <v>0</v>
      </c>
      <c r="FG199" s="210">
        <f t="shared" si="27"/>
        <v>0</v>
      </c>
      <c r="FH199" s="210">
        <f t="shared" si="27"/>
        <v>0</v>
      </c>
      <c r="FI199" s="210">
        <f t="shared" si="27"/>
        <v>0</v>
      </c>
      <c r="FJ199" s="210">
        <f t="shared" si="27"/>
        <v>0</v>
      </c>
      <c r="FK199" s="210">
        <f t="shared" si="27"/>
        <v>0</v>
      </c>
      <c r="FL199" s="210">
        <f t="shared" si="27"/>
        <v>0</v>
      </c>
      <c r="FM199" s="210">
        <f t="shared" si="27"/>
        <v>0</v>
      </c>
      <c r="FN199" s="210">
        <f t="shared" si="27"/>
        <v>0</v>
      </c>
      <c r="FO199" s="210">
        <f t="shared" si="27"/>
        <v>0</v>
      </c>
      <c r="FP199" s="210">
        <f t="shared" si="27"/>
        <v>0</v>
      </c>
      <c r="FQ199" s="210">
        <f t="shared" si="27"/>
        <v>0</v>
      </c>
      <c r="FR199" s="210">
        <f t="shared" si="27"/>
        <v>0</v>
      </c>
      <c r="FS199" s="210">
        <f t="shared" si="27"/>
        <v>0</v>
      </c>
      <c r="FT199" s="210">
        <f t="shared" si="27"/>
        <v>0</v>
      </c>
      <c r="FU199" s="210">
        <f t="shared" si="27"/>
        <v>0</v>
      </c>
      <c r="FV199" s="210">
        <f t="shared" si="27"/>
        <v>0</v>
      </c>
      <c r="FW199" s="210">
        <f t="shared" si="27"/>
        <v>0</v>
      </c>
      <c r="FX199" s="210">
        <f t="shared" si="27"/>
        <v>0</v>
      </c>
      <c r="FY199" s="210">
        <f t="shared" si="27"/>
        <v>0</v>
      </c>
      <c r="FZ199" s="210">
        <f t="shared" si="27"/>
        <v>0</v>
      </c>
      <c r="GA199" s="210">
        <f t="shared" si="27"/>
        <v>0</v>
      </c>
      <c r="GB199" s="210">
        <f t="shared" si="27"/>
        <v>0</v>
      </c>
      <c r="GC199" s="210">
        <f t="shared" si="27"/>
        <v>0</v>
      </c>
      <c r="GD199" s="210">
        <f t="shared" si="27"/>
        <v>0</v>
      </c>
      <c r="GE199" s="210">
        <f t="shared" si="27"/>
        <v>0</v>
      </c>
      <c r="GF199" s="210">
        <f t="shared" si="27"/>
        <v>0</v>
      </c>
      <c r="GG199" s="210">
        <f t="shared" si="27"/>
        <v>0</v>
      </c>
      <c r="GH199" s="210">
        <f t="shared" si="27"/>
        <v>0</v>
      </c>
      <c r="GI199" s="210">
        <f t="shared" si="27"/>
        <v>0</v>
      </c>
      <c r="GK199" s="216">
        <f t="shared" si="24"/>
        <v>0</v>
      </c>
      <c r="GL199" s="216">
        <f t="shared" si="16"/>
        <v>0</v>
      </c>
      <c r="GM199" s="216">
        <f t="shared" si="17"/>
        <v>0</v>
      </c>
      <c r="GN199" s="216">
        <f t="shared" si="18"/>
        <v>0</v>
      </c>
    </row>
    <row r="200" spans="1:196" x14ac:dyDescent="0.35">
      <c r="A200" s="9">
        <f>Report!$C$4</f>
        <v>1</v>
      </c>
      <c r="B200" t="str">
        <f>VLOOKUP($A200,Centers!$B$1:$C$120,2,)</f>
        <v>GATE</v>
      </c>
      <c r="C200" s="209">
        <v>44886</v>
      </c>
      <c r="D200" s="113">
        <f>IF($A200=1,SUM(SUMIFS(Indent!$E:$E,Indent!$C:$C,Waterfall!$C200,Indent!$A:$A,Centers!$A$2),SUMIFS(Indent!$E:$E,Indent!$C:$C,Waterfall!$C200,Indent!$A:$A,Centers!$A$3),SUMIFS(Indent!$E:$E,Indent!$C:$C,Waterfall!$C200,Indent!$A:$A,Centers!$A$4),SUMIFS(Indent!$E:$E,Indent!$C:$C,Waterfall!$C200,Indent!$A:$A,Centers!$A$5),SUMIFS(Indent!$E:$E,Indent!$C:$C,Waterfall!$C200,Indent!$A:$A,Centers!$A$6),SUMIFS(Indent!$E:$E,Indent!$C:$C,Waterfall!$C200,Indent!$A:$A,Centers!$A$7),SUMIFS(Indent!$E:$E,Indent!$C:$C,Waterfall!$C200,Indent!$A:$A,Centers!$A$8)),SUMIFS(Indent!$E:$E,Indent!$C:$C,Waterfall!$C200,Indent!$A:$A,$A200))</f>
        <v>4194</v>
      </c>
      <c r="E200" s="210">
        <f t="shared" si="9"/>
        <v>0</v>
      </c>
      <c r="F200" s="210">
        <f t="shared" ref="F200:BQ203" si="30">IFERROR(F9/$D9,0)</f>
        <v>0</v>
      </c>
      <c r="G200" s="210">
        <f t="shared" si="30"/>
        <v>0</v>
      </c>
      <c r="H200" s="210">
        <f t="shared" si="30"/>
        <v>0</v>
      </c>
      <c r="I200" s="210">
        <f t="shared" si="30"/>
        <v>0</v>
      </c>
      <c r="J200" s="210">
        <f t="shared" si="30"/>
        <v>0</v>
      </c>
      <c r="K200" s="210">
        <f t="shared" si="30"/>
        <v>0.22514306151645208</v>
      </c>
      <c r="L200" s="210">
        <f t="shared" si="30"/>
        <v>0.1888841201716738</v>
      </c>
      <c r="M200" s="210">
        <f t="shared" si="30"/>
        <v>0.38631616595135909</v>
      </c>
      <c r="N200" s="210">
        <f t="shared" si="30"/>
        <v>0.21843824511206486</v>
      </c>
      <c r="O200" s="210">
        <f t="shared" si="30"/>
        <v>5.9721030042918455E-2</v>
      </c>
      <c r="P200" s="210">
        <f t="shared" si="30"/>
        <v>0.10423938960419647</v>
      </c>
      <c r="Q200" s="210">
        <f t="shared" si="30"/>
        <v>0</v>
      </c>
      <c r="R200" s="210">
        <f t="shared" si="30"/>
        <v>0</v>
      </c>
      <c r="S200" s="210">
        <f t="shared" si="30"/>
        <v>0</v>
      </c>
      <c r="T200" s="210">
        <f t="shared" si="30"/>
        <v>0</v>
      </c>
      <c r="U200" s="210">
        <f t="shared" si="30"/>
        <v>0</v>
      </c>
      <c r="V200" s="210">
        <f t="shared" si="30"/>
        <v>0</v>
      </c>
      <c r="W200" s="210">
        <f t="shared" si="30"/>
        <v>0</v>
      </c>
      <c r="X200" s="210">
        <f t="shared" si="30"/>
        <v>0</v>
      </c>
      <c r="Y200" s="210">
        <f t="shared" si="30"/>
        <v>0</v>
      </c>
      <c r="Z200" s="210">
        <f t="shared" si="30"/>
        <v>0</v>
      </c>
      <c r="AA200" s="210">
        <f t="shared" si="30"/>
        <v>0</v>
      </c>
      <c r="AB200" s="210">
        <f t="shared" si="30"/>
        <v>0</v>
      </c>
      <c r="AC200" s="210">
        <f t="shared" si="30"/>
        <v>0</v>
      </c>
      <c r="AD200" s="210">
        <f t="shared" si="30"/>
        <v>0</v>
      </c>
      <c r="AE200" s="210">
        <f t="shared" si="30"/>
        <v>0</v>
      </c>
      <c r="AF200" s="210">
        <f t="shared" si="30"/>
        <v>0</v>
      </c>
      <c r="AG200" s="210">
        <f t="shared" si="30"/>
        <v>0</v>
      </c>
      <c r="AH200" s="210">
        <f t="shared" si="30"/>
        <v>0</v>
      </c>
      <c r="AI200" s="210">
        <f t="shared" si="30"/>
        <v>0</v>
      </c>
      <c r="AJ200" s="210">
        <f t="shared" si="30"/>
        <v>0</v>
      </c>
      <c r="AK200" s="210">
        <f t="shared" si="30"/>
        <v>0</v>
      </c>
      <c r="AL200" s="210">
        <f t="shared" si="30"/>
        <v>0</v>
      </c>
      <c r="AM200" s="210">
        <f t="shared" si="30"/>
        <v>0</v>
      </c>
      <c r="AN200" s="210">
        <f t="shared" si="30"/>
        <v>0</v>
      </c>
      <c r="AO200" s="210">
        <f t="shared" si="30"/>
        <v>0</v>
      </c>
      <c r="AP200" s="210">
        <f t="shared" si="30"/>
        <v>0</v>
      </c>
      <c r="AQ200" s="210">
        <f t="shared" si="30"/>
        <v>0</v>
      </c>
      <c r="AR200" s="210">
        <f t="shared" si="30"/>
        <v>0</v>
      </c>
      <c r="AS200" s="210">
        <f t="shared" si="30"/>
        <v>0</v>
      </c>
      <c r="AT200" s="210">
        <f t="shared" si="30"/>
        <v>0</v>
      </c>
      <c r="AU200" s="210">
        <f t="shared" si="30"/>
        <v>0</v>
      </c>
      <c r="AV200" s="210">
        <f t="shared" si="30"/>
        <v>0</v>
      </c>
      <c r="AW200" s="210">
        <f t="shared" si="30"/>
        <v>0</v>
      </c>
      <c r="AX200" s="210">
        <f t="shared" si="30"/>
        <v>0</v>
      </c>
      <c r="AY200" s="210">
        <f t="shared" si="30"/>
        <v>0</v>
      </c>
      <c r="AZ200" s="210">
        <f t="shared" si="30"/>
        <v>0</v>
      </c>
      <c r="BA200" s="210">
        <f t="shared" si="30"/>
        <v>0</v>
      </c>
      <c r="BB200" s="210">
        <f t="shared" si="30"/>
        <v>0</v>
      </c>
      <c r="BC200" s="210">
        <f t="shared" si="30"/>
        <v>0</v>
      </c>
      <c r="BD200" s="210">
        <f t="shared" si="30"/>
        <v>0</v>
      </c>
      <c r="BE200" s="210">
        <f t="shared" si="30"/>
        <v>0</v>
      </c>
      <c r="BF200" s="210">
        <f t="shared" si="30"/>
        <v>0</v>
      </c>
      <c r="BG200" s="210">
        <f t="shared" si="30"/>
        <v>0</v>
      </c>
      <c r="BH200" s="210">
        <f t="shared" si="30"/>
        <v>0</v>
      </c>
      <c r="BI200" s="210">
        <f t="shared" si="30"/>
        <v>0</v>
      </c>
      <c r="BJ200" s="210">
        <f t="shared" si="30"/>
        <v>0</v>
      </c>
      <c r="BK200" s="210">
        <f t="shared" si="30"/>
        <v>0</v>
      </c>
      <c r="BL200" s="210">
        <f t="shared" si="30"/>
        <v>0</v>
      </c>
      <c r="BM200" s="210">
        <f t="shared" si="30"/>
        <v>0</v>
      </c>
      <c r="BN200" s="210">
        <f t="shared" si="30"/>
        <v>0</v>
      </c>
      <c r="BO200" s="210">
        <f t="shared" si="30"/>
        <v>0</v>
      </c>
      <c r="BP200" s="210">
        <f t="shared" si="30"/>
        <v>0</v>
      </c>
      <c r="BQ200" s="210">
        <f t="shared" si="30"/>
        <v>0</v>
      </c>
      <c r="BR200" s="210">
        <f t="shared" si="29"/>
        <v>0</v>
      </c>
      <c r="BS200" s="210">
        <f t="shared" si="29"/>
        <v>0</v>
      </c>
      <c r="BT200" s="210">
        <f t="shared" si="29"/>
        <v>0</v>
      </c>
      <c r="BU200" s="210">
        <f t="shared" si="29"/>
        <v>0</v>
      </c>
      <c r="BV200" s="210">
        <f t="shared" si="29"/>
        <v>0</v>
      </c>
      <c r="BW200" s="210">
        <f t="shared" si="29"/>
        <v>0</v>
      </c>
      <c r="BX200" s="210">
        <f t="shared" si="29"/>
        <v>0</v>
      </c>
      <c r="BY200" s="210">
        <f t="shared" si="29"/>
        <v>0</v>
      </c>
      <c r="BZ200" s="210">
        <f t="shared" si="29"/>
        <v>0</v>
      </c>
      <c r="CA200" s="210">
        <f t="shared" si="29"/>
        <v>0</v>
      </c>
      <c r="CB200" s="210">
        <f t="shared" si="29"/>
        <v>0</v>
      </c>
      <c r="CC200" s="210">
        <f t="shared" si="29"/>
        <v>0</v>
      </c>
      <c r="CD200" s="210">
        <f t="shared" si="29"/>
        <v>0</v>
      </c>
      <c r="CE200" s="210">
        <f t="shared" si="29"/>
        <v>0</v>
      </c>
      <c r="CF200" s="210">
        <f t="shared" si="29"/>
        <v>0</v>
      </c>
      <c r="CG200" s="210">
        <f t="shared" si="29"/>
        <v>0</v>
      </c>
      <c r="CH200" s="210">
        <f t="shared" si="29"/>
        <v>0</v>
      </c>
      <c r="CI200" s="210">
        <f t="shared" si="29"/>
        <v>0</v>
      </c>
      <c r="CJ200" s="210">
        <f t="shared" si="29"/>
        <v>0</v>
      </c>
      <c r="CK200" s="210">
        <f t="shared" si="29"/>
        <v>0</v>
      </c>
      <c r="CL200" s="210">
        <f t="shared" si="29"/>
        <v>0</v>
      </c>
      <c r="CM200" s="210">
        <f t="shared" si="29"/>
        <v>0</v>
      </c>
      <c r="CN200" s="210">
        <f t="shared" si="29"/>
        <v>0</v>
      </c>
      <c r="CO200" s="210">
        <f t="shared" si="29"/>
        <v>0</v>
      </c>
      <c r="CP200" s="210">
        <f t="shared" si="29"/>
        <v>0</v>
      </c>
      <c r="CQ200" s="210">
        <f t="shared" si="29"/>
        <v>0</v>
      </c>
      <c r="CR200" s="210">
        <f t="shared" si="29"/>
        <v>0</v>
      </c>
      <c r="CS200" s="210">
        <f t="shared" si="29"/>
        <v>0</v>
      </c>
      <c r="CT200" s="210">
        <f t="shared" si="29"/>
        <v>0</v>
      </c>
      <c r="CU200" s="210">
        <f t="shared" si="29"/>
        <v>0</v>
      </c>
      <c r="CV200" s="210">
        <f t="shared" si="29"/>
        <v>0</v>
      </c>
      <c r="CW200" s="210">
        <f t="shared" si="29"/>
        <v>0</v>
      </c>
      <c r="CX200" s="210">
        <f t="shared" si="29"/>
        <v>0</v>
      </c>
      <c r="CY200" s="210">
        <f t="shared" si="29"/>
        <v>0</v>
      </c>
      <c r="CZ200" s="210">
        <f t="shared" si="29"/>
        <v>0</v>
      </c>
      <c r="DA200" s="210">
        <f t="shared" si="29"/>
        <v>0</v>
      </c>
      <c r="DB200" s="210">
        <f t="shared" si="29"/>
        <v>0</v>
      </c>
      <c r="DC200" s="210">
        <f t="shared" si="29"/>
        <v>0</v>
      </c>
      <c r="DD200" s="210">
        <f t="shared" si="29"/>
        <v>0</v>
      </c>
      <c r="DE200" s="210">
        <f t="shared" si="29"/>
        <v>0</v>
      </c>
      <c r="DF200" s="210">
        <f t="shared" si="29"/>
        <v>0</v>
      </c>
      <c r="DG200" s="210">
        <f t="shared" si="29"/>
        <v>0</v>
      </c>
      <c r="DH200" s="210">
        <f t="shared" si="29"/>
        <v>0</v>
      </c>
      <c r="DI200" s="210">
        <f t="shared" si="29"/>
        <v>0</v>
      </c>
      <c r="DJ200" s="210">
        <f t="shared" si="29"/>
        <v>0</v>
      </c>
      <c r="DK200" s="210">
        <f t="shared" si="29"/>
        <v>0</v>
      </c>
      <c r="DL200" s="210">
        <f t="shared" si="29"/>
        <v>0</v>
      </c>
      <c r="DM200" s="210">
        <f t="shared" si="29"/>
        <v>0</v>
      </c>
      <c r="DN200" s="210">
        <f t="shared" si="29"/>
        <v>0</v>
      </c>
      <c r="DO200" s="210">
        <f t="shared" si="29"/>
        <v>0</v>
      </c>
      <c r="DP200" s="210">
        <f t="shared" si="29"/>
        <v>0</v>
      </c>
      <c r="DQ200" s="210">
        <f t="shared" si="29"/>
        <v>0</v>
      </c>
      <c r="DR200" s="210">
        <f t="shared" si="29"/>
        <v>0</v>
      </c>
      <c r="DS200" s="210">
        <f t="shared" si="29"/>
        <v>0</v>
      </c>
      <c r="DT200" s="210">
        <f t="shared" si="29"/>
        <v>0</v>
      </c>
      <c r="DU200" s="210">
        <f t="shared" si="29"/>
        <v>0</v>
      </c>
      <c r="DV200" s="210">
        <f t="shared" si="29"/>
        <v>0</v>
      </c>
      <c r="DW200" s="210">
        <f t="shared" si="29"/>
        <v>0</v>
      </c>
      <c r="DX200" s="210">
        <f t="shared" si="29"/>
        <v>0</v>
      </c>
      <c r="DY200" s="210">
        <f t="shared" si="29"/>
        <v>0</v>
      </c>
      <c r="DZ200" s="210">
        <f t="shared" si="29"/>
        <v>0</v>
      </c>
      <c r="EA200" s="210">
        <f t="shared" si="29"/>
        <v>0</v>
      </c>
      <c r="EB200" s="210">
        <f t="shared" si="29"/>
        <v>0</v>
      </c>
      <c r="EC200" s="210">
        <f t="shared" si="28"/>
        <v>0</v>
      </c>
      <c r="ED200" s="210">
        <f t="shared" si="27"/>
        <v>0</v>
      </c>
      <c r="EE200" s="210">
        <f t="shared" si="27"/>
        <v>0</v>
      </c>
      <c r="EF200" s="210">
        <f t="shared" si="27"/>
        <v>0</v>
      </c>
      <c r="EG200" s="210">
        <f t="shared" si="27"/>
        <v>0</v>
      </c>
      <c r="EH200" s="210">
        <f t="shared" si="27"/>
        <v>0</v>
      </c>
      <c r="EI200" s="210">
        <f t="shared" si="27"/>
        <v>0</v>
      </c>
      <c r="EJ200" s="210">
        <f t="shared" si="27"/>
        <v>0</v>
      </c>
      <c r="EK200" s="210">
        <f t="shared" si="27"/>
        <v>0</v>
      </c>
      <c r="EL200" s="210">
        <f t="shared" si="27"/>
        <v>0</v>
      </c>
      <c r="EM200" s="210">
        <f t="shared" si="27"/>
        <v>0</v>
      </c>
      <c r="EN200" s="210">
        <f t="shared" si="27"/>
        <v>0</v>
      </c>
      <c r="EO200" s="210">
        <f t="shared" si="27"/>
        <v>0</v>
      </c>
      <c r="EP200" s="210">
        <f t="shared" si="27"/>
        <v>0</v>
      </c>
      <c r="EQ200" s="210">
        <f t="shared" si="27"/>
        <v>0</v>
      </c>
      <c r="ER200" s="210">
        <f t="shared" si="27"/>
        <v>0</v>
      </c>
      <c r="ES200" s="210">
        <f t="shared" si="27"/>
        <v>0</v>
      </c>
      <c r="ET200" s="210">
        <f t="shared" si="27"/>
        <v>0</v>
      </c>
      <c r="EU200" s="210">
        <f t="shared" si="27"/>
        <v>0</v>
      </c>
      <c r="EV200" s="210">
        <f t="shared" si="27"/>
        <v>0</v>
      </c>
      <c r="EW200" s="210">
        <f t="shared" si="27"/>
        <v>0</v>
      </c>
      <c r="EX200" s="210">
        <f t="shared" si="27"/>
        <v>0</v>
      </c>
      <c r="EY200" s="210">
        <f t="shared" si="27"/>
        <v>0</v>
      </c>
      <c r="EZ200" s="210">
        <f t="shared" si="27"/>
        <v>0</v>
      </c>
      <c r="FA200" s="210">
        <f t="shared" si="27"/>
        <v>0</v>
      </c>
      <c r="FB200" s="210">
        <f t="shared" si="27"/>
        <v>0</v>
      </c>
      <c r="FC200" s="210">
        <f t="shared" si="27"/>
        <v>0</v>
      </c>
      <c r="FD200" s="210">
        <f t="shared" si="27"/>
        <v>0</v>
      </c>
      <c r="FE200" s="210">
        <f t="shared" si="27"/>
        <v>0</v>
      </c>
      <c r="FF200" s="210">
        <f t="shared" si="27"/>
        <v>0</v>
      </c>
      <c r="FG200" s="210">
        <f t="shared" si="27"/>
        <v>0</v>
      </c>
      <c r="FH200" s="210">
        <f t="shared" si="27"/>
        <v>0</v>
      </c>
      <c r="FI200" s="210">
        <f t="shared" si="27"/>
        <v>0</v>
      </c>
      <c r="FJ200" s="210">
        <f t="shared" si="27"/>
        <v>0</v>
      </c>
      <c r="FK200" s="210">
        <f t="shared" si="27"/>
        <v>0</v>
      </c>
      <c r="FL200" s="210">
        <f t="shared" si="27"/>
        <v>0</v>
      </c>
      <c r="FM200" s="210">
        <f t="shared" si="27"/>
        <v>0</v>
      </c>
      <c r="FN200" s="210">
        <f t="shared" si="27"/>
        <v>0</v>
      </c>
      <c r="FO200" s="210">
        <f t="shared" si="27"/>
        <v>0</v>
      </c>
      <c r="FP200" s="210">
        <f t="shared" si="27"/>
        <v>0</v>
      </c>
      <c r="FQ200" s="210">
        <f t="shared" si="27"/>
        <v>0</v>
      </c>
      <c r="FR200" s="210">
        <f t="shared" si="27"/>
        <v>0</v>
      </c>
      <c r="FS200" s="210">
        <f t="shared" si="27"/>
        <v>0</v>
      </c>
      <c r="FT200" s="210">
        <f t="shared" si="27"/>
        <v>0</v>
      </c>
      <c r="FU200" s="210">
        <f t="shared" si="27"/>
        <v>0</v>
      </c>
      <c r="FV200" s="210">
        <f t="shared" si="27"/>
        <v>0</v>
      </c>
      <c r="FW200" s="210">
        <f t="shared" si="27"/>
        <v>0</v>
      </c>
      <c r="FX200" s="210">
        <f t="shared" si="27"/>
        <v>0</v>
      </c>
      <c r="FY200" s="210">
        <f t="shared" si="27"/>
        <v>0</v>
      </c>
      <c r="FZ200" s="210">
        <f t="shared" si="27"/>
        <v>0</v>
      </c>
      <c r="GA200" s="210">
        <f t="shared" si="27"/>
        <v>0</v>
      </c>
      <c r="GB200" s="210">
        <f t="shared" si="27"/>
        <v>0</v>
      </c>
      <c r="GC200" s="210">
        <f t="shared" si="27"/>
        <v>0</v>
      </c>
      <c r="GD200" s="210">
        <f t="shared" si="27"/>
        <v>0</v>
      </c>
      <c r="GE200" s="210">
        <f t="shared" si="27"/>
        <v>0</v>
      </c>
      <c r="GF200" s="210">
        <f t="shared" si="27"/>
        <v>0</v>
      </c>
      <c r="GG200" s="210">
        <f t="shared" si="27"/>
        <v>0</v>
      </c>
      <c r="GH200" s="210">
        <f t="shared" si="27"/>
        <v>0</v>
      </c>
      <c r="GI200" s="210">
        <f t="shared" si="27"/>
        <v>0</v>
      </c>
      <c r="GK200" s="216">
        <f t="shared" si="24"/>
        <v>0.22514306151645208</v>
      </c>
      <c r="GL200" s="216">
        <f t="shared" si="16"/>
        <v>0.1888841201716738</v>
      </c>
      <c r="GM200" s="216">
        <f t="shared" si="17"/>
        <v>0.38631616595135909</v>
      </c>
      <c r="GN200" s="216">
        <f t="shared" si="18"/>
        <v>0.21843824511206486</v>
      </c>
    </row>
    <row r="201" spans="1:196" x14ac:dyDescent="0.35">
      <c r="A201" s="9">
        <f>Report!$C$4</f>
        <v>1</v>
      </c>
      <c r="B201" t="str">
        <f>VLOOKUP($A201,Centers!$B$1:$C$120,2,)</f>
        <v>GATE</v>
      </c>
      <c r="C201" s="209">
        <v>44887</v>
      </c>
      <c r="D201" s="113">
        <f>IF($A201=1,SUM(SUMIFS(Indent!$E:$E,Indent!$C:$C,Waterfall!$C201,Indent!$A:$A,Centers!$A$2),SUMIFS(Indent!$E:$E,Indent!$C:$C,Waterfall!$C201,Indent!$A:$A,Centers!$A$3),SUMIFS(Indent!$E:$E,Indent!$C:$C,Waterfall!$C201,Indent!$A:$A,Centers!$A$4),SUMIFS(Indent!$E:$E,Indent!$C:$C,Waterfall!$C201,Indent!$A:$A,Centers!$A$5),SUMIFS(Indent!$E:$E,Indent!$C:$C,Waterfall!$C201,Indent!$A:$A,Centers!$A$6),SUMIFS(Indent!$E:$E,Indent!$C:$C,Waterfall!$C201,Indent!$A:$A,Centers!$A$7),SUMIFS(Indent!$E:$E,Indent!$C:$C,Waterfall!$C201,Indent!$A:$A,Centers!$A$8)),SUMIFS(Indent!$E:$E,Indent!$C:$C,Waterfall!$C201,Indent!$A:$A,$A201))</f>
        <v>9423</v>
      </c>
      <c r="E201" s="210">
        <f t="shared" si="9"/>
        <v>0</v>
      </c>
      <c r="F201" s="210">
        <f t="shared" si="30"/>
        <v>0</v>
      </c>
      <c r="G201" s="210">
        <f t="shared" si="30"/>
        <v>0</v>
      </c>
      <c r="H201" s="210">
        <f t="shared" si="30"/>
        <v>0</v>
      </c>
      <c r="I201" s="210">
        <f t="shared" si="30"/>
        <v>0</v>
      </c>
      <c r="J201" s="210">
        <f t="shared" si="30"/>
        <v>0</v>
      </c>
      <c r="K201" s="210">
        <f t="shared" si="30"/>
        <v>8.2786798259577628E-3</v>
      </c>
      <c r="L201" s="210">
        <f t="shared" si="30"/>
        <v>0.12808022922636103</v>
      </c>
      <c r="M201" s="210">
        <f t="shared" si="30"/>
        <v>0.31896848137535816</v>
      </c>
      <c r="N201" s="210">
        <f t="shared" si="30"/>
        <v>0.35824790406452295</v>
      </c>
      <c r="O201" s="210">
        <f t="shared" si="30"/>
        <v>0.19456224132441896</v>
      </c>
      <c r="P201" s="210">
        <f t="shared" si="30"/>
        <v>6.7439244401995127E-2</v>
      </c>
      <c r="Q201" s="210">
        <f t="shared" si="30"/>
        <v>7.7586755810251512E-2</v>
      </c>
      <c r="R201" s="210">
        <f t="shared" si="30"/>
        <v>6.807810676005519E-3</v>
      </c>
      <c r="S201" s="210">
        <f t="shared" si="30"/>
        <v>0</v>
      </c>
      <c r="T201" s="210">
        <f t="shared" si="30"/>
        <v>0</v>
      </c>
      <c r="U201" s="210">
        <f t="shared" si="30"/>
        <v>0</v>
      </c>
      <c r="V201" s="210">
        <f t="shared" si="30"/>
        <v>0</v>
      </c>
      <c r="W201" s="210">
        <f t="shared" si="30"/>
        <v>0</v>
      </c>
      <c r="X201" s="210">
        <f t="shared" si="30"/>
        <v>0</v>
      </c>
      <c r="Y201" s="210">
        <f t="shared" si="30"/>
        <v>0</v>
      </c>
      <c r="Z201" s="210">
        <f t="shared" si="30"/>
        <v>0</v>
      </c>
      <c r="AA201" s="210">
        <f t="shared" si="30"/>
        <v>0</v>
      </c>
      <c r="AB201" s="210">
        <f t="shared" si="30"/>
        <v>0</v>
      </c>
      <c r="AC201" s="210">
        <f t="shared" si="30"/>
        <v>0</v>
      </c>
      <c r="AD201" s="210">
        <f t="shared" si="30"/>
        <v>0</v>
      </c>
      <c r="AE201" s="210">
        <f t="shared" si="30"/>
        <v>0</v>
      </c>
      <c r="AF201" s="210">
        <f t="shared" si="30"/>
        <v>0</v>
      </c>
      <c r="AG201" s="210">
        <f t="shared" si="30"/>
        <v>0</v>
      </c>
      <c r="AH201" s="210">
        <f t="shared" si="30"/>
        <v>0</v>
      </c>
      <c r="AI201" s="210">
        <f t="shared" si="30"/>
        <v>0</v>
      </c>
      <c r="AJ201" s="210">
        <f t="shared" si="30"/>
        <v>0</v>
      </c>
      <c r="AK201" s="210">
        <f t="shared" si="30"/>
        <v>0</v>
      </c>
      <c r="AL201" s="210">
        <f t="shared" si="30"/>
        <v>0</v>
      </c>
      <c r="AM201" s="210">
        <f t="shared" si="30"/>
        <v>0</v>
      </c>
      <c r="AN201" s="210">
        <f t="shared" si="30"/>
        <v>0</v>
      </c>
      <c r="AO201" s="210">
        <f t="shared" si="30"/>
        <v>0</v>
      </c>
      <c r="AP201" s="210">
        <f t="shared" si="30"/>
        <v>0</v>
      </c>
      <c r="AQ201" s="210">
        <f t="shared" si="30"/>
        <v>0</v>
      </c>
      <c r="AR201" s="210">
        <f t="shared" si="30"/>
        <v>0</v>
      </c>
      <c r="AS201" s="210">
        <f t="shared" si="30"/>
        <v>0</v>
      </c>
      <c r="AT201" s="210">
        <f t="shared" si="30"/>
        <v>0</v>
      </c>
      <c r="AU201" s="210">
        <f t="shared" si="30"/>
        <v>0</v>
      </c>
      <c r="AV201" s="210">
        <f t="shared" si="30"/>
        <v>0</v>
      </c>
      <c r="AW201" s="210">
        <f t="shared" si="30"/>
        <v>0</v>
      </c>
      <c r="AX201" s="210">
        <f t="shared" si="30"/>
        <v>0</v>
      </c>
      <c r="AY201" s="210">
        <f t="shared" si="30"/>
        <v>0</v>
      </c>
      <c r="AZ201" s="210">
        <f t="shared" si="30"/>
        <v>0</v>
      </c>
      <c r="BA201" s="210">
        <f t="shared" si="30"/>
        <v>0</v>
      </c>
      <c r="BB201" s="210">
        <f t="shared" si="30"/>
        <v>0</v>
      </c>
      <c r="BC201" s="210">
        <f t="shared" si="30"/>
        <v>0</v>
      </c>
      <c r="BD201" s="210">
        <f t="shared" si="30"/>
        <v>0</v>
      </c>
      <c r="BE201" s="210">
        <f t="shared" si="30"/>
        <v>0</v>
      </c>
      <c r="BF201" s="210">
        <f t="shared" si="30"/>
        <v>0</v>
      </c>
      <c r="BG201" s="210">
        <f t="shared" si="30"/>
        <v>0</v>
      </c>
      <c r="BH201" s="210">
        <f t="shared" si="30"/>
        <v>0</v>
      </c>
      <c r="BI201" s="210">
        <f t="shared" si="30"/>
        <v>0</v>
      </c>
      <c r="BJ201" s="210">
        <f t="shared" si="30"/>
        <v>0</v>
      </c>
      <c r="BK201" s="210">
        <f t="shared" si="30"/>
        <v>0</v>
      </c>
      <c r="BL201" s="210">
        <f t="shared" si="30"/>
        <v>0</v>
      </c>
      <c r="BM201" s="210">
        <f t="shared" si="30"/>
        <v>0</v>
      </c>
      <c r="BN201" s="210">
        <f t="shared" si="30"/>
        <v>0</v>
      </c>
      <c r="BO201" s="210">
        <f t="shared" si="30"/>
        <v>0</v>
      </c>
      <c r="BP201" s="210">
        <f t="shared" si="30"/>
        <v>0</v>
      </c>
      <c r="BQ201" s="210">
        <f t="shared" si="30"/>
        <v>0</v>
      </c>
      <c r="BR201" s="210">
        <f t="shared" si="29"/>
        <v>0</v>
      </c>
      <c r="BS201" s="210">
        <f t="shared" si="29"/>
        <v>0</v>
      </c>
      <c r="BT201" s="210">
        <f t="shared" si="29"/>
        <v>0</v>
      </c>
      <c r="BU201" s="210">
        <f t="shared" si="29"/>
        <v>0</v>
      </c>
      <c r="BV201" s="210">
        <f t="shared" si="29"/>
        <v>0</v>
      </c>
      <c r="BW201" s="210">
        <f t="shared" si="29"/>
        <v>0</v>
      </c>
      <c r="BX201" s="210">
        <f t="shared" si="29"/>
        <v>0</v>
      </c>
      <c r="BY201" s="210">
        <f t="shared" si="29"/>
        <v>0</v>
      </c>
      <c r="BZ201" s="210">
        <f t="shared" si="29"/>
        <v>0</v>
      </c>
      <c r="CA201" s="210">
        <f t="shared" si="29"/>
        <v>0</v>
      </c>
      <c r="CB201" s="210">
        <f t="shared" si="29"/>
        <v>0</v>
      </c>
      <c r="CC201" s="210">
        <f t="shared" si="29"/>
        <v>0</v>
      </c>
      <c r="CD201" s="210">
        <f t="shared" si="29"/>
        <v>0</v>
      </c>
      <c r="CE201" s="210">
        <f t="shared" si="29"/>
        <v>0</v>
      </c>
      <c r="CF201" s="210">
        <f t="shared" si="29"/>
        <v>0</v>
      </c>
      <c r="CG201" s="210">
        <f t="shared" si="29"/>
        <v>0</v>
      </c>
      <c r="CH201" s="210">
        <f t="shared" si="29"/>
        <v>0</v>
      </c>
      <c r="CI201" s="210">
        <f t="shared" si="29"/>
        <v>0</v>
      </c>
      <c r="CJ201" s="210">
        <f t="shared" si="29"/>
        <v>0</v>
      </c>
      <c r="CK201" s="210">
        <f t="shared" si="29"/>
        <v>0</v>
      </c>
      <c r="CL201" s="210">
        <f t="shared" si="29"/>
        <v>0</v>
      </c>
      <c r="CM201" s="210">
        <f t="shared" si="29"/>
        <v>0</v>
      </c>
      <c r="CN201" s="210">
        <f t="shared" si="29"/>
        <v>0</v>
      </c>
      <c r="CO201" s="210">
        <f t="shared" si="29"/>
        <v>0</v>
      </c>
      <c r="CP201" s="210">
        <f t="shared" si="29"/>
        <v>0</v>
      </c>
      <c r="CQ201" s="210">
        <f t="shared" si="29"/>
        <v>0</v>
      </c>
      <c r="CR201" s="210">
        <f t="shared" si="29"/>
        <v>0</v>
      </c>
      <c r="CS201" s="210">
        <f t="shared" si="29"/>
        <v>0</v>
      </c>
      <c r="CT201" s="210">
        <f t="shared" si="29"/>
        <v>0</v>
      </c>
      <c r="CU201" s="210">
        <f t="shared" si="29"/>
        <v>0</v>
      </c>
      <c r="CV201" s="210">
        <f t="shared" si="29"/>
        <v>0</v>
      </c>
      <c r="CW201" s="210">
        <f t="shared" si="29"/>
        <v>0</v>
      </c>
      <c r="CX201" s="210">
        <f t="shared" si="29"/>
        <v>0</v>
      </c>
      <c r="CY201" s="210">
        <f t="shared" si="29"/>
        <v>0</v>
      </c>
      <c r="CZ201" s="210">
        <f t="shared" si="29"/>
        <v>0</v>
      </c>
      <c r="DA201" s="210">
        <f t="shared" si="29"/>
        <v>0</v>
      </c>
      <c r="DB201" s="210">
        <f t="shared" si="29"/>
        <v>0</v>
      </c>
      <c r="DC201" s="210">
        <f t="shared" si="29"/>
        <v>0</v>
      </c>
      <c r="DD201" s="210">
        <f t="shared" si="29"/>
        <v>0</v>
      </c>
      <c r="DE201" s="210">
        <f t="shared" si="29"/>
        <v>0</v>
      </c>
      <c r="DF201" s="210">
        <f t="shared" si="29"/>
        <v>0</v>
      </c>
      <c r="DG201" s="210">
        <f t="shared" si="29"/>
        <v>0</v>
      </c>
      <c r="DH201" s="210">
        <f t="shared" si="29"/>
        <v>0</v>
      </c>
      <c r="DI201" s="210">
        <f t="shared" si="29"/>
        <v>0</v>
      </c>
      <c r="DJ201" s="210">
        <f t="shared" si="29"/>
        <v>0</v>
      </c>
      <c r="DK201" s="210">
        <f t="shared" si="29"/>
        <v>0</v>
      </c>
      <c r="DL201" s="210">
        <f t="shared" si="29"/>
        <v>0</v>
      </c>
      <c r="DM201" s="210">
        <f t="shared" si="29"/>
        <v>0</v>
      </c>
      <c r="DN201" s="210">
        <f t="shared" si="29"/>
        <v>0</v>
      </c>
      <c r="DO201" s="210">
        <f t="shared" si="29"/>
        <v>0</v>
      </c>
      <c r="DP201" s="210">
        <f t="shared" si="29"/>
        <v>0</v>
      </c>
      <c r="DQ201" s="210">
        <f t="shared" si="29"/>
        <v>0</v>
      </c>
      <c r="DR201" s="210">
        <f t="shared" si="29"/>
        <v>0</v>
      </c>
      <c r="DS201" s="210">
        <f t="shared" si="29"/>
        <v>0</v>
      </c>
      <c r="DT201" s="210">
        <f t="shared" si="29"/>
        <v>0</v>
      </c>
      <c r="DU201" s="210">
        <f t="shared" si="29"/>
        <v>0</v>
      </c>
      <c r="DV201" s="210">
        <f t="shared" si="29"/>
        <v>0</v>
      </c>
      <c r="DW201" s="210">
        <f t="shared" si="29"/>
        <v>0</v>
      </c>
      <c r="DX201" s="210">
        <f t="shared" si="29"/>
        <v>0</v>
      </c>
      <c r="DY201" s="210">
        <f t="shared" si="29"/>
        <v>0</v>
      </c>
      <c r="DZ201" s="210">
        <f t="shared" si="29"/>
        <v>0</v>
      </c>
      <c r="EA201" s="210">
        <f t="shared" si="29"/>
        <v>0</v>
      </c>
      <c r="EB201" s="210">
        <f t="shared" si="29"/>
        <v>0</v>
      </c>
      <c r="EC201" s="210">
        <f t="shared" si="28"/>
        <v>0</v>
      </c>
      <c r="ED201" s="210">
        <f t="shared" si="27"/>
        <v>0</v>
      </c>
      <c r="EE201" s="210">
        <f t="shared" si="27"/>
        <v>0</v>
      </c>
      <c r="EF201" s="210">
        <f t="shared" si="27"/>
        <v>0</v>
      </c>
      <c r="EG201" s="210">
        <f t="shared" si="27"/>
        <v>0</v>
      </c>
      <c r="EH201" s="210">
        <f t="shared" si="27"/>
        <v>0</v>
      </c>
      <c r="EI201" s="210">
        <f t="shared" si="27"/>
        <v>0</v>
      </c>
      <c r="EJ201" s="210">
        <f t="shared" si="27"/>
        <v>0</v>
      </c>
      <c r="EK201" s="210">
        <f t="shared" si="27"/>
        <v>0</v>
      </c>
      <c r="EL201" s="210">
        <f t="shared" si="27"/>
        <v>0</v>
      </c>
      <c r="EM201" s="210">
        <f t="shared" si="27"/>
        <v>0</v>
      </c>
      <c r="EN201" s="210">
        <f t="shared" si="27"/>
        <v>0</v>
      </c>
      <c r="EO201" s="210">
        <f t="shared" si="27"/>
        <v>0</v>
      </c>
      <c r="EP201" s="210">
        <f t="shared" si="27"/>
        <v>0</v>
      </c>
      <c r="EQ201" s="210">
        <f t="shared" si="27"/>
        <v>0</v>
      </c>
      <c r="ER201" s="210">
        <f t="shared" si="27"/>
        <v>0</v>
      </c>
      <c r="ES201" s="210">
        <f t="shared" si="27"/>
        <v>0</v>
      </c>
      <c r="ET201" s="210">
        <f t="shared" si="27"/>
        <v>0</v>
      </c>
      <c r="EU201" s="210">
        <f t="shared" si="27"/>
        <v>0</v>
      </c>
      <c r="EV201" s="210">
        <f t="shared" si="27"/>
        <v>0</v>
      </c>
      <c r="EW201" s="210">
        <f t="shared" si="27"/>
        <v>0</v>
      </c>
      <c r="EX201" s="210">
        <f t="shared" si="27"/>
        <v>0</v>
      </c>
      <c r="EY201" s="210">
        <f t="shared" si="27"/>
        <v>0</v>
      </c>
      <c r="EZ201" s="210">
        <f t="shared" ref="EZ201:GI201" si="31">IFERROR(EZ10/$D10,0)</f>
        <v>0</v>
      </c>
      <c r="FA201" s="210">
        <f t="shared" si="31"/>
        <v>0</v>
      </c>
      <c r="FB201" s="210">
        <f t="shared" si="31"/>
        <v>0</v>
      </c>
      <c r="FC201" s="210">
        <f t="shared" si="31"/>
        <v>0</v>
      </c>
      <c r="FD201" s="210">
        <f t="shared" si="31"/>
        <v>0</v>
      </c>
      <c r="FE201" s="210">
        <f t="shared" si="31"/>
        <v>0</v>
      </c>
      <c r="FF201" s="210">
        <f t="shared" si="31"/>
        <v>0</v>
      </c>
      <c r="FG201" s="210">
        <f t="shared" si="31"/>
        <v>0</v>
      </c>
      <c r="FH201" s="210">
        <f t="shared" si="31"/>
        <v>0</v>
      </c>
      <c r="FI201" s="210">
        <f t="shared" si="31"/>
        <v>0</v>
      </c>
      <c r="FJ201" s="210">
        <f t="shared" si="31"/>
        <v>0</v>
      </c>
      <c r="FK201" s="210">
        <f t="shared" si="31"/>
        <v>0</v>
      </c>
      <c r="FL201" s="210">
        <f t="shared" si="31"/>
        <v>0</v>
      </c>
      <c r="FM201" s="210">
        <f t="shared" si="31"/>
        <v>0</v>
      </c>
      <c r="FN201" s="210">
        <f t="shared" si="31"/>
        <v>0</v>
      </c>
      <c r="FO201" s="210">
        <f t="shared" si="31"/>
        <v>0</v>
      </c>
      <c r="FP201" s="210">
        <f t="shared" si="31"/>
        <v>0</v>
      </c>
      <c r="FQ201" s="210">
        <f t="shared" si="31"/>
        <v>0</v>
      </c>
      <c r="FR201" s="210">
        <f t="shared" si="31"/>
        <v>0</v>
      </c>
      <c r="FS201" s="210">
        <f t="shared" si="31"/>
        <v>0</v>
      </c>
      <c r="FT201" s="210">
        <f t="shared" si="31"/>
        <v>0</v>
      </c>
      <c r="FU201" s="210">
        <f t="shared" si="31"/>
        <v>0</v>
      </c>
      <c r="FV201" s="210">
        <f t="shared" si="31"/>
        <v>0</v>
      </c>
      <c r="FW201" s="210">
        <f t="shared" si="31"/>
        <v>0</v>
      </c>
      <c r="FX201" s="210">
        <f t="shared" si="31"/>
        <v>0</v>
      </c>
      <c r="FY201" s="210">
        <f t="shared" si="31"/>
        <v>0</v>
      </c>
      <c r="FZ201" s="210">
        <f t="shared" si="31"/>
        <v>0</v>
      </c>
      <c r="GA201" s="210">
        <f t="shared" si="31"/>
        <v>0</v>
      </c>
      <c r="GB201" s="210">
        <f t="shared" si="31"/>
        <v>0</v>
      </c>
      <c r="GC201" s="210">
        <f t="shared" si="31"/>
        <v>0</v>
      </c>
      <c r="GD201" s="210">
        <f t="shared" si="31"/>
        <v>0</v>
      </c>
      <c r="GE201" s="210">
        <f t="shared" si="31"/>
        <v>0</v>
      </c>
      <c r="GF201" s="210">
        <f t="shared" si="31"/>
        <v>0</v>
      </c>
      <c r="GG201" s="210">
        <f t="shared" si="31"/>
        <v>0</v>
      </c>
      <c r="GH201" s="210">
        <f t="shared" si="31"/>
        <v>0</v>
      </c>
      <c r="GI201" s="210">
        <f t="shared" si="31"/>
        <v>0</v>
      </c>
      <c r="GK201" s="216">
        <f t="shared" si="24"/>
        <v>0.13635890905231879</v>
      </c>
      <c r="GL201" s="216">
        <f t="shared" si="16"/>
        <v>0.31896848137535816</v>
      </c>
      <c r="GM201" s="216">
        <f t="shared" si="17"/>
        <v>0.35824790406452295</v>
      </c>
      <c r="GN201" s="216">
        <f t="shared" si="18"/>
        <v>0.19456224132441896</v>
      </c>
    </row>
    <row r="202" spans="1:196" x14ac:dyDescent="0.35">
      <c r="A202" s="9">
        <f>Report!$C$4</f>
        <v>1</v>
      </c>
      <c r="B202" t="str">
        <f>VLOOKUP($A202,Centers!$B$1:$C$120,2,)</f>
        <v>GATE</v>
      </c>
      <c r="C202" s="209">
        <v>44888</v>
      </c>
      <c r="D202" s="113">
        <f>IF($A202=1,SUM(SUMIFS(Indent!$E:$E,Indent!$C:$C,Waterfall!$C202,Indent!$A:$A,Centers!$A$2),SUMIFS(Indent!$E:$E,Indent!$C:$C,Waterfall!$C202,Indent!$A:$A,Centers!$A$3),SUMIFS(Indent!$E:$E,Indent!$C:$C,Waterfall!$C202,Indent!$A:$A,Centers!$A$4),SUMIFS(Indent!$E:$E,Indent!$C:$C,Waterfall!$C202,Indent!$A:$A,Centers!$A$5),SUMIFS(Indent!$E:$E,Indent!$C:$C,Waterfall!$C202,Indent!$A:$A,Centers!$A$6),SUMIFS(Indent!$E:$E,Indent!$C:$C,Waterfall!$C202,Indent!$A:$A,Centers!$A$7),SUMIFS(Indent!$E:$E,Indent!$C:$C,Waterfall!$C202,Indent!$A:$A,Centers!$A$8)),SUMIFS(Indent!$E:$E,Indent!$C:$C,Waterfall!$C202,Indent!$A:$A,$A202))</f>
        <v>15021</v>
      </c>
      <c r="E202" s="210">
        <f t="shared" si="9"/>
        <v>0</v>
      </c>
      <c r="F202" s="210">
        <f t="shared" si="30"/>
        <v>0</v>
      </c>
      <c r="G202" s="210">
        <f t="shared" si="30"/>
        <v>0</v>
      </c>
      <c r="H202" s="210">
        <f t="shared" si="30"/>
        <v>0</v>
      </c>
      <c r="I202" s="210">
        <f t="shared" si="30"/>
        <v>0</v>
      </c>
      <c r="J202" s="210">
        <f t="shared" si="30"/>
        <v>0</v>
      </c>
      <c r="K202" s="210">
        <f t="shared" si="30"/>
        <v>0</v>
      </c>
      <c r="L202" s="210">
        <f t="shared" si="30"/>
        <v>1.0360828173889888E-2</v>
      </c>
      <c r="M202" s="210">
        <f t="shared" si="30"/>
        <v>0.46719059982690903</v>
      </c>
      <c r="N202" s="210">
        <f t="shared" si="30"/>
        <v>0.32089541308834302</v>
      </c>
      <c r="O202" s="210">
        <f t="shared" si="30"/>
        <v>0.15805206044870515</v>
      </c>
      <c r="P202" s="210">
        <f t="shared" si="30"/>
        <v>0.13385660075893749</v>
      </c>
      <c r="Q202" s="210">
        <f t="shared" si="30"/>
        <v>0.12714599560615139</v>
      </c>
      <c r="R202" s="210">
        <f t="shared" si="30"/>
        <v>7.9350908727781111E-2</v>
      </c>
      <c r="S202" s="210">
        <f t="shared" si="30"/>
        <v>0</v>
      </c>
      <c r="T202" s="210">
        <f t="shared" si="30"/>
        <v>0</v>
      </c>
      <c r="U202" s="210">
        <f t="shared" si="30"/>
        <v>0</v>
      </c>
      <c r="V202" s="210">
        <f t="shared" si="30"/>
        <v>0</v>
      </c>
      <c r="W202" s="210">
        <f t="shared" si="30"/>
        <v>0</v>
      </c>
      <c r="X202" s="210">
        <f t="shared" si="30"/>
        <v>0</v>
      </c>
      <c r="Y202" s="210">
        <f t="shared" si="30"/>
        <v>0</v>
      </c>
      <c r="Z202" s="210">
        <f t="shared" si="30"/>
        <v>0</v>
      </c>
      <c r="AA202" s="210">
        <f t="shared" si="30"/>
        <v>0</v>
      </c>
      <c r="AB202" s="210">
        <f t="shared" si="30"/>
        <v>0</v>
      </c>
      <c r="AC202" s="210">
        <f t="shared" si="30"/>
        <v>0</v>
      </c>
      <c r="AD202" s="210">
        <f t="shared" si="30"/>
        <v>0</v>
      </c>
      <c r="AE202" s="210">
        <f t="shared" si="30"/>
        <v>0</v>
      </c>
      <c r="AF202" s="210">
        <f t="shared" si="30"/>
        <v>0</v>
      </c>
      <c r="AG202" s="210">
        <f t="shared" si="30"/>
        <v>0</v>
      </c>
      <c r="AH202" s="210">
        <f t="shared" si="30"/>
        <v>0</v>
      </c>
      <c r="AI202" s="210">
        <f t="shared" si="30"/>
        <v>0</v>
      </c>
      <c r="AJ202" s="210">
        <f t="shared" si="30"/>
        <v>0</v>
      </c>
      <c r="AK202" s="210">
        <f t="shared" si="30"/>
        <v>0</v>
      </c>
      <c r="AL202" s="210">
        <f t="shared" si="30"/>
        <v>0</v>
      </c>
      <c r="AM202" s="210">
        <f t="shared" si="30"/>
        <v>0</v>
      </c>
      <c r="AN202" s="210">
        <f t="shared" si="30"/>
        <v>0</v>
      </c>
      <c r="AO202" s="210">
        <f t="shared" si="30"/>
        <v>0</v>
      </c>
      <c r="AP202" s="210">
        <f t="shared" si="30"/>
        <v>0</v>
      </c>
      <c r="AQ202" s="210">
        <f t="shared" si="30"/>
        <v>0</v>
      </c>
      <c r="AR202" s="210">
        <f t="shared" si="30"/>
        <v>0</v>
      </c>
      <c r="AS202" s="210">
        <f t="shared" si="30"/>
        <v>0</v>
      </c>
      <c r="AT202" s="210">
        <f t="shared" si="30"/>
        <v>0</v>
      </c>
      <c r="AU202" s="210">
        <f t="shared" si="30"/>
        <v>0</v>
      </c>
      <c r="AV202" s="210">
        <f t="shared" si="30"/>
        <v>0</v>
      </c>
      <c r="AW202" s="210">
        <f t="shared" si="30"/>
        <v>0</v>
      </c>
      <c r="AX202" s="210">
        <f t="shared" si="30"/>
        <v>0</v>
      </c>
      <c r="AY202" s="210">
        <f t="shared" si="30"/>
        <v>0</v>
      </c>
      <c r="AZ202" s="210">
        <f t="shared" si="30"/>
        <v>0</v>
      </c>
      <c r="BA202" s="210">
        <f t="shared" si="30"/>
        <v>0</v>
      </c>
      <c r="BB202" s="210">
        <f t="shared" si="30"/>
        <v>0</v>
      </c>
      <c r="BC202" s="210">
        <f t="shared" si="30"/>
        <v>0</v>
      </c>
      <c r="BD202" s="210">
        <f t="shared" si="30"/>
        <v>0</v>
      </c>
      <c r="BE202" s="210">
        <f t="shared" si="30"/>
        <v>0</v>
      </c>
      <c r="BF202" s="210">
        <f t="shared" si="30"/>
        <v>0</v>
      </c>
      <c r="BG202" s="210">
        <f t="shared" si="30"/>
        <v>0</v>
      </c>
      <c r="BH202" s="210">
        <f t="shared" si="30"/>
        <v>0</v>
      </c>
      <c r="BI202" s="210">
        <f t="shared" si="30"/>
        <v>0</v>
      </c>
      <c r="BJ202" s="210">
        <f t="shared" si="30"/>
        <v>0</v>
      </c>
      <c r="BK202" s="210">
        <f t="shared" si="30"/>
        <v>0</v>
      </c>
      <c r="BL202" s="210">
        <f t="shared" si="30"/>
        <v>0</v>
      </c>
      <c r="BM202" s="210">
        <f t="shared" si="30"/>
        <v>0</v>
      </c>
      <c r="BN202" s="210">
        <f t="shared" si="30"/>
        <v>0</v>
      </c>
      <c r="BO202" s="210">
        <f t="shared" si="30"/>
        <v>0</v>
      </c>
      <c r="BP202" s="210">
        <f t="shared" si="30"/>
        <v>0</v>
      </c>
      <c r="BQ202" s="210">
        <f t="shared" si="30"/>
        <v>0</v>
      </c>
      <c r="BR202" s="210">
        <f t="shared" si="29"/>
        <v>0</v>
      </c>
      <c r="BS202" s="210">
        <f t="shared" si="29"/>
        <v>0</v>
      </c>
      <c r="BT202" s="210">
        <f t="shared" si="29"/>
        <v>0</v>
      </c>
      <c r="BU202" s="210">
        <f t="shared" si="29"/>
        <v>0</v>
      </c>
      <c r="BV202" s="210">
        <f t="shared" si="29"/>
        <v>0</v>
      </c>
      <c r="BW202" s="210">
        <f t="shared" si="29"/>
        <v>0</v>
      </c>
      <c r="BX202" s="210">
        <f t="shared" si="29"/>
        <v>0</v>
      </c>
      <c r="BY202" s="210">
        <f t="shared" si="29"/>
        <v>0</v>
      </c>
      <c r="BZ202" s="210">
        <f t="shared" si="29"/>
        <v>0</v>
      </c>
      <c r="CA202" s="210">
        <f t="shared" si="29"/>
        <v>0</v>
      </c>
      <c r="CB202" s="210">
        <f t="shared" si="29"/>
        <v>0</v>
      </c>
      <c r="CC202" s="210">
        <f t="shared" si="29"/>
        <v>0</v>
      </c>
      <c r="CD202" s="210">
        <f t="shared" si="29"/>
        <v>0</v>
      </c>
      <c r="CE202" s="210">
        <f t="shared" si="29"/>
        <v>0</v>
      </c>
      <c r="CF202" s="210">
        <f t="shared" si="29"/>
        <v>0</v>
      </c>
      <c r="CG202" s="210">
        <f t="shared" si="29"/>
        <v>0</v>
      </c>
      <c r="CH202" s="210">
        <f t="shared" si="29"/>
        <v>0</v>
      </c>
      <c r="CI202" s="210">
        <f t="shared" si="29"/>
        <v>0</v>
      </c>
      <c r="CJ202" s="210">
        <f t="shared" si="29"/>
        <v>0</v>
      </c>
      <c r="CK202" s="210">
        <f t="shared" si="29"/>
        <v>0</v>
      </c>
      <c r="CL202" s="210">
        <f t="shared" si="29"/>
        <v>0</v>
      </c>
      <c r="CM202" s="210">
        <f t="shared" si="29"/>
        <v>0</v>
      </c>
      <c r="CN202" s="210">
        <f t="shared" si="29"/>
        <v>0</v>
      </c>
      <c r="CO202" s="210">
        <f t="shared" si="29"/>
        <v>0</v>
      </c>
      <c r="CP202" s="210">
        <f t="shared" si="29"/>
        <v>0</v>
      </c>
      <c r="CQ202" s="210">
        <f t="shared" si="29"/>
        <v>0</v>
      </c>
      <c r="CR202" s="210">
        <f t="shared" si="29"/>
        <v>0</v>
      </c>
      <c r="CS202" s="210">
        <f t="shared" si="29"/>
        <v>0</v>
      </c>
      <c r="CT202" s="210">
        <f t="shared" si="29"/>
        <v>0</v>
      </c>
      <c r="CU202" s="210">
        <f t="shared" si="29"/>
        <v>0</v>
      </c>
      <c r="CV202" s="210">
        <f t="shared" si="29"/>
        <v>0</v>
      </c>
      <c r="CW202" s="210">
        <f t="shared" si="29"/>
        <v>0</v>
      </c>
      <c r="CX202" s="210">
        <f t="shared" si="29"/>
        <v>0</v>
      </c>
      <c r="CY202" s="210">
        <f t="shared" si="29"/>
        <v>0</v>
      </c>
      <c r="CZ202" s="210">
        <f t="shared" si="29"/>
        <v>0</v>
      </c>
      <c r="DA202" s="210">
        <f t="shared" si="29"/>
        <v>0</v>
      </c>
      <c r="DB202" s="210">
        <f t="shared" si="29"/>
        <v>0</v>
      </c>
      <c r="DC202" s="210">
        <f t="shared" si="29"/>
        <v>0</v>
      </c>
      <c r="DD202" s="210">
        <f t="shared" si="29"/>
        <v>0</v>
      </c>
      <c r="DE202" s="210">
        <f t="shared" si="29"/>
        <v>0</v>
      </c>
      <c r="DF202" s="210">
        <f t="shared" si="29"/>
        <v>0</v>
      </c>
      <c r="DG202" s="210">
        <f t="shared" si="29"/>
        <v>0</v>
      </c>
      <c r="DH202" s="210">
        <f t="shared" si="29"/>
        <v>0</v>
      </c>
      <c r="DI202" s="210">
        <f t="shared" si="29"/>
        <v>0</v>
      </c>
      <c r="DJ202" s="210">
        <f t="shared" si="29"/>
        <v>0</v>
      </c>
      <c r="DK202" s="210">
        <f t="shared" si="29"/>
        <v>0</v>
      </c>
      <c r="DL202" s="210">
        <f t="shared" si="29"/>
        <v>0</v>
      </c>
      <c r="DM202" s="210">
        <f t="shared" si="29"/>
        <v>0</v>
      </c>
      <c r="DN202" s="210">
        <f t="shared" si="29"/>
        <v>0</v>
      </c>
      <c r="DO202" s="210">
        <f t="shared" si="29"/>
        <v>0</v>
      </c>
      <c r="DP202" s="210">
        <f t="shared" si="29"/>
        <v>0</v>
      </c>
      <c r="DQ202" s="210">
        <f t="shared" si="29"/>
        <v>0</v>
      </c>
      <c r="DR202" s="210">
        <f t="shared" si="29"/>
        <v>0</v>
      </c>
      <c r="DS202" s="210">
        <f t="shared" si="29"/>
        <v>0</v>
      </c>
      <c r="DT202" s="210">
        <f t="shared" si="29"/>
        <v>0</v>
      </c>
      <c r="DU202" s="210">
        <f t="shared" si="29"/>
        <v>0</v>
      </c>
      <c r="DV202" s="210">
        <f t="shared" si="29"/>
        <v>0</v>
      </c>
      <c r="DW202" s="210">
        <f t="shared" si="29"/>
        <v>0</v>
      </c>
      <c r="DX202" s="210">
        <f t="shared" si="29"/>
        <v>0</v>
      </c>
      <c r="DY202" s="210">
        <f t="shared" si="29"/>
        <v>0</v>
      </c>
      <c r="DZ202" s="210">
        <f t="shared" si="29"/>
        <v>0</v>
      </c>
      <c r="EA202" s="210">
        <f t="shared" si="29"/>
        <v>0</v>
      </c>
      <c r="EB202" s="210">
        <f t="shared" si="29"/>
        <v>0</v>
      </c>
      <c r="EC202" s="210">
        <f t="shared" si="28"/>
        <v>0</v>
      </c>
      <c r="ED202" s="210">
        <f t="shared" ref="ED202:GI206" si="32">IFERROR(ED11/$D11,0)</f>
        <v>0</v>
      </c>
      <c r="EE202" s="210">
        <f t="shared" si="32"/>
        <v>0</v>
      </c>
      <c r="EF202" s="210">
        <f t="shared" si="32"/>
        <v>0</v>
      </c>
      <c r="EG202" s="210">
        <f t="shared" si="32"/>
        <v>0</v>
      </c>
      <c r="EH202" s="210">
        <f t="shared" si="32"/>
        <v>0</v>
      </c>
      <c r="EI202" s="210">
        <f t="shared" si="32"/>
        <v>0</v>
      </c>
      <c r="EJ202" s="210">
        <f t="shared" si="32"/>
        <v>0</v>
      </c>
      <c r="EK202" s="210">
        <f t="shared" si="32"/>
        <v>0</v>
      </c>
      <c r="EL202" s="210">
        <f t="shared" si="32"/>
        <v>0</v>
      </c>
      <c r="EM202" s="210">
        <f t="shared" si="32"/>
        <v>0</v>
      </c>
      <c r="EN202" s="210">
        <f t="shared" si="32"/>
        <v>0</v>
      </c>
      <c r="EO202" s="210">
        <f t="shared" si="32"/>
        <v>0</v>
      </c>
      <c r="EP202" s="210">
        <f t="shared" si="32"/>
        <v>0</v>
      </c>
      <c r="EQ202" s="210">
        <f t="shared" si="32"/>
        <v>0</v>
      </c>
      <c r="ER202" s="210">
        <f t="shared" si="32"/>
        <v>0</v>
      </c>
      <c r="ES202" s="210">
        <f t="shared" si="32"/>
        <v>0</v>
      </c>
      <c r="ET202" s="210">
        <f t="shared" si="32"/>
        <v>0</v>
      </c>
      <c r="EU202" s="210">
        <f t="shared" si="32"/>
        <v>0</v>
      </c>
      <c r="EV202" s="210">
        <f t="shared" si="32"/>
        <v>0</v>
      </c>
      <c r="EW202" s="210">
        <f t="shared" si="32"/>
        <v>0</v>
      </c>
      <c r="EX202" s="210">
        <f t="shared" si="32"/>
        <v>0</v>
      </c>
      <c r="EY202" s="210">
        <f t="shared" si="32"/>
        <v>0</v>
      </c>
      <c r="EZ202" s="210">
        <f t="shared" si="32"/>
        <v>0</v>
      </c>
      <c r="FA202" s="210">
        <f t="shared" si="32"/>
        <v>0</v>
      </c>
      <c r="FB202" s="210">
        <f t="shared" si="32"/>
        <v>0</v>
      </c>
      <c r="FC202" s="210">
        <f t="shared" si="32"/>
        <v>0</v>
      </c>
      <c r="FD202" s="210">
        <f t="shared" si="32"/>
        <v>0</v>
      </c>
      <c r="FE202" s="210">
        <f t="shared" si="32"/>
        <v>0</v>
      </c>
      <c r="FF202" s="210">
        <f t="shared" si="32"/>
        <v>0</v>
      </c>
      <c r="FG202" s="210">
        <f t="shared" si="32"/>
        <v>0</v>
      </c>
      <c r="FH202" s="210">
        <f t="shared" si="32"/>
        <v>0</v>
      </c>
      <c r="FI202" s="210">
        <f t="shared" si="32"/>
        <v>0</v>
      </c>
      <c r="FJ202" s="210">
        <f t="shared" si="32"/>
        <v>0</v>
      </c>
      <c r="FK202" s="210">
        <f t="shared" si="32"/>
        <v>0</v>
      </c>
      <c r="FL202" s="210">
        <f t="shared" si="32"/>
        <v>0</v>
      </c>
      <c r="FM202" s="210">
        <f t="shared" si="32"/>
        <v>0</v>
      </c>
      <c r="FN202" s="210">
        <f t="shared" si="32"/>
        <v>0</v>
      </c>
      <c r="FO202" s="210">
        <f t="shared" si="32"/>
        <v>0</v>
      </c>
      <c r="FP202" s="210">
        <f t="shared" si="32"/>
        <v>0</v>
      </c>
      <c r="FQ202" s="210">
        <f t="shared" si="32"/>
        <v>0</v>
      </c>
      <c r="FR202" s="210">
        <f t="shared" si="32"/>
        <v>0</v>
      </c>
      <c r="FS202" s="210">
        <f t="shared" si="32"/>
        <v>0</v>
      </c>
      <c r="FT202" s="210">
        <f t="shared" si="32"/>
        <v>0</v>
      </c>
      <c r="FU202" s="210">
        <f t="shared" si="32"/>
        <v>0</v>
      </c>
      <c r="FV202" s="210">
        <f t="shared" si="32"/>
        <v>0</v>
      </c>
      <c r="FW202" s="210">
        <f t="shared" si="32"/>
        <v>0</v>
      </c>
      <c r="FX202" s="210">
        <f t="shared" si="32"/>
        <v>0</v>
      </c>
      <c r="FY202" s="210">
        <f t="shared" si="32"/>
        <v>0</v>
      </c>
      <c r="FZ202" s="210">
        <f t="shared" si="32"/>
        <v>0</v>
      </c>
      <c r="GA202" s="210">
        <f t="shared" si="32"/>
        <v>0</v>
      </c>
      <c r="GB202" s="210">
        <f t="shared" si="32"/>
        <v>0</v>
      </c>
      <c r="GC202" s="210">
        <f t="shared" si="32"/>
        <v>0</v>
      </c>
      <c r="GD202" s="210">
        <f t="shared" si="32"/>
        <v>0</v>
      </c>
      <c r="GE202" s="210">
        <f t="shared" si="32"/>
        <v>0</v>
      </c>
      <c r="GF202" s="210">
        <f t="shared" si="32"/>
        <v>0</v>
      </c>
      <c r="GG202" s="210">
        <f t="shared" si="32"/>
        <v>0</v>
      </c>
      <c r="GH202" s="210">
        <f t="shared" si="32"/>
        <v>0</v>
      </c>
      <c r="GI202" s="210">
        <f t="shared" si="32"/>
        <v>0</v>
      </c>
      <c r="GK202" s="216">
        <f t="shared" si="24"/>
        <v>0.47755142800079892</v>
      </c>
      <c r="GL202" s="216">
        <f t="shared" si="16"/>
        <v>0.32089541308834302</v>
      </c>
      <c r="GM202" s="216">
        <f t="shared" si="17"/>
        <v>0.15805206044870515</v>
      </c>
      <c r="GN202" s="216">
        <f t="shared" si="18"/>
        <v>0.13385660075893749</v>
      </c>
    </row>
    <row r="203" spans="1:196" x14ac:dyDescent="0.35">
      <c r="A203" s="9">
        <f>Report!$C$4</f>
        <v>1</v>
      </c>
      <c r="B203" t="str">
        <f>VLOOKUP($A203,Centers!$B$1:$C$120,2,)</f>
        <v>GATE</v>
      </c>
      <c r="C203" s="209">
        <v>44889</v>
      </c>
      <c r="D203" s="113">
        <f>IF($A203=1,SUM(SUMIFS(Indent!$E:$E,Indent!$C:$C,Waterfall!$C203,Indent!$A:$A,Centers!$A$2),SUMIFS(Indent!$E:$E,Indent!$C:$C,Waterfall!$C203,Indent!$A:$A,Centers!$A$3),SUMIFS(Indent!$E:$E,Indent!$C:$C,Waterfall!$C203,Indent!$A:$A,Centers!$A$4),SUMIFS(Indent!$E:$E,Indent!$C:$C,Waterfall!$C203,Indent!$A:$A,Centers!$A$5),SUMIFS(Indent!$E:$E,Indent!$C:$C,Waterfall!$C203,Indent!$A:$A,Centers!$A$6),SUMIFS(Indent!$E:$E,Indent!$C:$C,Waterfall!$C203,Indent!$A:$A,Centers!$A$7),SUMIFS(Indent!$E:$E,Indent!$C:$C,Waterfall!$C203,Indent!$A:$A,Centers!$A$8)),SUMIFS(Indent!$E:$E,Indent!$C:$C,Waterfall!$C203,Indent!$A:$A,$A203))</f>
        <v>16578</v>
      </c>
      <c r="E203" s="210">
        <f t="shared" si="9"/>
        <v>0</v>
      </c>
      <c r="F203" s="210">
        <f t="shared" si="30"/>
        <v>0</v>
      </c>
      <c r="G203" s="210">
        <f t="shared" si="30"/>
        <v>0</v>
      </c>
      <c r="H203" s="210">
        <f t="shared" si="30"/>
        <v>0</v>
      </c>
      <c r="I203" s="210">
        <f t="shared" si="30"/>
        <v>0</v>
      </c>
      <c r="J203" s="210">
        <f t="shared" si="30"/>
        <v>0</v>
      </c>
      <c r="K203" s="210">
        <f t="shared" si="30"/>
        <v>0</v>
      </c>
      <c r="L203" s="210">
        <f t="shared" si="30"/>
        <v>0</v>
      </c>
      <c r="M203" s="210">
        <f t="shared" si="30"/>
        <v>6.1621425986246828E-2</v>
      </c>
      <c r="N203" s="210">
        <f t="shared" si="30"/>
        <v>0.41257871878393049</v>
      </c>
      <c r="O203" s="210">
        <f t="shared" si="30"/>
        <v>0.26592894197128725</v>
      </c>
      <c r="P203" s="210">
        <f t="shared" si="30"/>
        <v>0.22347388104717095</v>
      </c>
      <c r="Q203" s="210">
        <f t="shared" si="30"/>
        <v>0.18354023404512004</v>
      </c>
      <c r="R203" s="210">
        <f t="shared" si="30"/>
        <v>6.5050066352997954E-2</v>
      </c>
      <c r="S203" s="210">
        <f t="shared" si="30"/>
        <v>9.5494028230184592E-3</v>
      </c>
      <c r="T203" s="210">
        <f t="shared" si="30"/>
        <v>0</v>
      </c>
      <c r="U203" s="210">
        <f t="shared" si="30"/>
        <v>0</v>
      </c>
      <c r="V203" s="210">
        <f t="shared" si="30"/>
        <v>0</v>
      </c>
      <c r="W203" s="210">
        <f t="shared" si="30"/>
        <v>0</v>
      </c>
      <c r="X203" s="210">
        <f t="shared" si="30"/>
        <v>0</v>
      </c>
      <c r="Y203" s="210">
        <f t="shared" si="30"/>
        <v>0</v>
      </c>
      <c r="Z203" s="210">
        <f t="shared" si="30"/>
        <v>0</v>
      </c>
      <c r="AA203" s="210">
        <f t="shared" si="30"/>
        <v>0</v>
      </c>
      <c r="AB203" s="210">
        <f t="shared" si="30"/>
        <v>0</v>
      </c>
      <c r="AC203" s="210">
        <f t="shared" si="30"/>
        <v>0</v>
      </c>
      <c r="AD203" s="210">
        <f t="shared" si="30"/>
        <v>0</v>
      </c>
      <c r="AE203" s="210">
        <f t="shared" si="30"/>
        <v>0</v>
      </c>
      <c r="AF203" s="210">
        <f t="shared" si="30"/>
        <v>0</v>
      </c>
      <c r="AG203" s="210">
        <f t="shared" si="30"/>
        <v>0</v>
      </c>
      <c r="AH203" s="210">
        <f t="shared" si="30"/>
        <v>0</v>
      </c>
      <c r="AI203" s="210">
        <f t="shared" si="30"/>
        <v>0</v>
      </c>
      <c r="AJ203" s="210">
        <f t="shared" si="30"/>
        <v>0</v>
      </c>
      <c r="AK203" s="210">
        <f t="shared" si="30"/>
        <v>0</v>
      </c>
      <c r="AL203" s="210">
        <f t="shared" si="30"/>
        <v>0</v>
      </c>
      <c r="AM203" s="210">
        <f t="shared" si="30"/>
        <v>0</v>
      </c>
      <c r="AN203" s="210">
        <f t="shared" si="30"/>
        <v>0</v>
      </c>
      <c r="AO203" s="210">
        <f t="shared" si="30"/>
        <v>0</v>
      </c>
      <c r="AP203" s="210">
        <f t="shared" si="30"/>
        <v>0</v>
      </c>
      <c r="AQ203" s="210">
        <f t="shared" si="30"/>
        <v>0</v>
      </c>
      <c r="AR203" s="210">
        <f t="shared" si="30"/>
        <v>0</v>
      </c>
      <c r="AS203" s="210">
        <f t="shared" si="30"/>
        <v>0</v>
      </c>
      <c r="AT203" s="210">
        <f t="shared" si="30"/>
        <v>0</v>
      </c>
      <c r="AU203" s="210">
        <f t="shared" si="30"/>
        <v>0</v>
      </c>
      <c r="AV203" s="210">
        <f t="shared" si="30"/>
        <v>0</v>
      </c>
      <c r="AW203" s="210">
        <f t="shared" si="30"/>
        <v>0</v>
      </c>
      <c r="AX203" s="210">
        <f t="shared" si="30"/>
        <v>0</v>
      </c>
      <c r="AY203" s="210">
        <f t="shared" si="30"/>
        <v>0</v>
      </c>
      <c r="AZ203" s="210">
        <f t="shared" si="30"/>
        <v>0</v>
      </c>
      <c r="BA203" s="210">
        <f t="shared" si="30"/>
        <v>0</v>
      </c>
      <c r="BB203" s="210">
        <f t="shared" si="30"/>
        <v>0</v>
      </c>
      <c r="BC203" s="210">
        <f t="shared" si="30"/>
        <v>0</v>
      </c>
      <c r="BD203" s="210">
        <f t="shared" si="30"/>
        <v>0</v>
      </c>
      <c r="BE203" s="210">
        <f t="shared" si="30"/>
        <v>0</v>
      </c>
      <c r="BF203" s="210">
        <f t="shared" si="30"/>
        <v>0</v>
      </c>
      <c r="BG203" s="210">
        <f t="shared" si="30"/>
        <v>0</v>
      </c>
      <c r="BH203" s="210">
        <f t="shared" si="30"/>
        <v>0</v>
      </c>
      <c r="BI203" s="210">
        <f t="shared" si="30"/>
        <v>0</v>
      </c>
      <c r="BJ203" s="210">
        <f t="shared" si="30"/>
        <v>0</v>
      </c>
      <c r="BK203" s="210">
        <f t="shared" si="30"/>
        <v>0</v>
      </c>
      <c r="BL203" s="210">
        <f t="shared" si="30"/>
        <v>0</v>
      </c>
      <c r="BM203" s="210">
        <f t="shared" si="30"/>
        <v>0</v>
      </c>
      <c r="BN203" s="210">
        <f t="shared" si="30"/>
        <v>0</v>
      </c>
      <c r="BO203" s="210">
        <f t="shared" si="30"/>
        <v>0</v>
      </c>
      <c r="BP203" s="210">
        <f t="shared" si="30"/>
        <v>0</v>
      </c>
      <c r="BQ203" s="210">
        <f t="shared" ref="BQ203:EB206" si="33">IFERROR(BQ12/$D12,0)</f>
        <v>0</v>
      </c>
      <c r="BR203" s="210">
        <f t="shared" si="33"/>
        <v>0</v>
      </c>
      <c r="BS203" s="210">
        <f t="shared" si="33"/>
        <v>0</v>
      </c>
      <c r="BT203" s="210">
        <f t="shared" si="33"/>
        <v>0</v>
      </c>
      <c r="BU203" s="210">
        <f t="shared" si="33"/>
        <v>0</v>
      </c>
      <c r="BV203" s="210">
        <f t="shared" si="33"/>
        <v>0</v>
      </c>
      <c r="BW203" s="210">
        <f t="shared" si="33"/>
        <v>0</v>
      </c>
      <c r="BX203" s="210">
        <f t="shared" si="33"/>
        <v>0</v>
      </c>
      <c r="BY203" s="210">
        <f t="shared" si="33"/>
        <v>0</v>
      </c>
      <c r="BZ203" s="210">
        <f t="shared" si="33"/>
        <v>0</v>
      </c>
      <c r="CA203" s="210">
        <f t="shared" si="33"/>
        <v>0</v>
      </c>
      <c r="CB203" s="210">
        <f t="shared" si="33"/>
        <v>0</v>
      </c>
      <c r="CC203" s="210">
        <f t="shared" si="33"/>
        <v>0</v>
      </c>
      <c r="CD203" s="210">
        <f t="shared" si="33"/>
        <v>0</v>
      </c>
      <c r="CE203" s="210">
        <f t="shared" si="33"/>
        <v>0</v>
      </c>
      <c r="CF203" s="210">
        <f t="shared" si="33"/>
        <v>0</v>
      </c>
      <c r="CG203" s="210">
        <f t="shared" si="33"/>
        <v>0</v>
      </c>
      <c r="CH203" s="210">
        <f t="shared" si="33"/>
        <v>0</v>
      </c>
      <c r="CI203" s="210">
        <f t="shared" si="33"/>
        <v>0</v>
      </c>
      <c r="CJ203" s="210">
        <f t="shared" si="33"/>
        <v>0</v>
      </c>
      <c r="CK203" s="210">
        <f t="shared" si="33"/>
        <v>0</v>
      </c>
      <c r="CL203" s="210">
        <f t="shared" si="33"/>
        <v>0</v>
      </c>
      <c r="CM203" s="210">
        <f t="shared" si="33"/>
        <v>0</v>
      </c>
      <c r="CN203" s="210">
        <f t="shared" si="33"/>
        <v>0</v>
      </c>
      <c r="CO203" s="210">
        <f t="shared" si="33"/>
        <v>0</v>
      </c>
      <c r="CP203" s="210">
        <f t="shared" si="33"/>
        <v>0</v>
      </c>
      <c r="CQ203" s="210">
        <f t="shared" si="33"/>
        <v>0</v>
      </c>
      <c r="CR203" s="210">
        <f t="shared" si="33"/>
        <v>0</v>
      </c>
      <c r="CS203" s="210">
        <f t="shared" si="33"/>
        <v>0</v>
      </c>
      <c r="CT203" s="210">
        <f t="shared" si="33"/>
        <v>0</v>
      </c>
      <c r="CU203" s="210">
        <f t="shared" si="33"/>
        <v>0</v>
      </c>
      <c r="CV203" s="210">
        <f t="shared" si="33"/>
        <v>0</v>
      </c>
      <c r="CW203" s="210">
        <f t="shared" si="33"/>
        <v>0</v>
      </c>
      <c r="CX203" s="210">
        <f t="shared" si="33"/>
        <v>0</v>
      </c>
      <c r="CY203" s="210">
        <f t="shared" si="33"/>
        <v>0</v>
      </c>
      <c r="CZ203" s="210">
        <f t="shared" si="33"/>
        <v>0</v>
      </c>
      <c r="DA203" s="210">
        <f t="shared" si="33"/>
        <v>0</v>
      </c>
      <c r="DB203" s="210">
        <f t="shared" si="33"/>
        <v>0</v>
      </c>
      <c r="DC203" s="210">
        <f t="shared" si="33"/>
        <v>0</v>
      </c>
      <c r="DD203" s="210">
        <f t="shared" si="33"/>
        <v>0</v>
      </c>
      <c r="DE203" s="210">
        <f t="shared" si="33"/>
        <v>0</v>
      </c>
      <c r="DF203" s="210">
        <f t="shared" si="33"/>
        <v>0</v>
      </c>
      <c r="DG203" s="210">
        <f t="shared" si="33"/>
        <v>0</v>
      </c>
      <c r="DH203" s="210">
        <f t="shared" si="33"/>
        <v>0</v>
      </c>
      <c r="DI203" s="210">
        <f t="shared" si="33"/>
        <v>0</v>
      </c>
      <c r="DJ203" s="210">
        <f t="shared" si="33"/>
        <v>0</v>
      </c>
      <c r="DK203" s="210">
        <f t="shared" si="33"/>
        <v>0</v>
      </c>
      <c r="DL203" s="210">
        <f t="shared" si="33"/>
        <v>0</v>
      </c>
      <c r="DM203" s="210">
        <f t="shared" si="33"/>
        <v>0</v>
      </c>
      <c r="DN203" s="210">
        <f t="shared" si="33"/>
        <v>0</v>
      </c>
      <c r="DO203" s="210">
        <f t="shared" si="33"/>
        <v>0</v>
      </c>
      <c r="DP203" s="210">
        <f t="shared" si="33"/>
        <v>0</v>
      </c>
      <c r="DQ203" s="210">
        <f t="shared" si="33"/>
        <v>0</v>
      </c>
      <c r="DR203" s="210">
        <f t="shared" si="33"/>
        <v>0</v>
      </c>
      <c r="DS203" s="210">
        <f t="shared" si="33"/>
        <v>0</v>
      </c>
      <c r="DT203" s="210">
        <f t="shared" si="33"/>
        <v>0</v>
      </c>
      <c r="DU203" s="210">
        <f t="shared" si="33"/>
        <v>0</v>
      </c>
      <c r="DV203" s="210">
        <f t="shared" si="33"/>
        <v>0</v>
      </c>
      <c r="DW203" s="210">
        <f t="shared" si="33"/>
        <v>0</v>
      </c>
      <c r="DX203" s="210">
        <f t="shared" si="33"/>
        <v>0</v>
      </c>
      <c r="DY203" s="210">
        <f t="shared" si="33"/>
        <v>0</v>
      </c>
      <c r="DZ203" s="210">
        <f t="shared" si="33"/>
        <v>0</v>
      </c>
      <c r="EA203" s="210">
        <f t="shared" si="33"/>
        <v>0</v>
      </c>
      <c r="EB203" s="210">
        <f t="shared" si="33"/>
        <v>0</v>
      </c>
      <c r="EC203" s="210">
        <f t="shared" si="28"/>
        <v>0</v>
      </c>
      <c r="ED203" s="210">
        <f t="shared" si="32"/>
        <v>0</v>
      </c>
      <c r="EE203" s="210">
        <f t="shared" si="32"/>
        <v>0</v>
      </c>
      <c r="EF203" s="210">
        <f t="shared" si="32"/>
        <v>0</v>
      </c>
      <c r="EG203" s="210">
        <f t="shared" si="32"/>
        <v>0</v>
      </c>
      <c r="EH203" s="210">
        <f t="shared" si="32"/>
        <v>0</v>
      </c>
      <c r="EI203" s="210">
        <f t="shared" si="32"/>
        <v>0</v>
      </c>
      <c r="EJ203" s="210">
        <f t="shared" si="32"/>
        <v>0</v>
      </c>
      <c r="EK203" s="210">
        <f t="shared" si="32"/>
        <v>0</v>
      </c>
      <c r="EL203" s="210">
        <f t="shared" si="32"/>
        <v>0</v>
      </c>
      <c r="EM203" s="210">
        <f t="shared" si="32"/>
        <v>0</v>
      </c>
      <c r="EN203" s="210">
        <f t="shared" si="32"/>
        <v>0</v>
      </c>
      <c r="EO203" s="210">
        <f t="shared" si="32"/>
        <v>0</v>
      </c>
      <c r="EP203" s="210">
        <f t="shared" si="32"/>
        <v>0</v>
      </c>
      <c r="EQ203" s="210">
        <f t="shared" si="32"/>
        <v>0</v>
      </c>
      <c r="ER203" s="210">
        <f t="shared" si="32"/>
        <v>0</v>
      </c>
      <c r="ES203" s="210">
        <f t="shared" si="32"/>
        <v>0</v>
      </c>
      <c r="ET203" s="210">
        <f t="shared" si="32"/>
        <v>0</v>
      </c>
      <c r="EU203" s="210">
        <f t="shared" si="32"/>
        <v>0</v>
      </c>
      <c r="EV203" s="210">
        <f t="shared" si="32"/>
        <v>0</v>
      </c>
      <c r="EW203" s="210">
        <f t="shared" si="32"/>
        <v>0</v>
      </c>
      <c r="EX203" s="210">
        <f t="shared" si="32"/>
        <v>0</v>
      </c>
      <c r="EY203" s="210">
        <f t="shared" si="32"/>
        <v>0</v>
      </c>
      <c r="EZ203" s="210">
        <f t="shared" si="32"/>
        <v>0</v>
      </c>
      <c r="FA203" s="210">
        <f t="shared" si="32"/>
        <v>0</v>
      </c>
      <c r="FB203" s="210">
        <f t="shared" si="32"/>
        <v>0</v>
      </c>
      <c r="FC203" s="210">
        <f t="shared" si="32"/>
        <v>0</v>
      </c>
      <c r="FD203" s="210">
        <f t="shared" si="32"/>
        <v>0</v>
      </c>
      <c r="FE203" s="210">
        <f t="shared" si="32"/>
        <v>0</v>
      </c>
      <c r="FF203" s="210">
        <f t="shared" si="32"/>
        <v>0</v>
      </c>
      <c r="FG203" s="210">
        <f t="shared" si="32"/>
        <v>0</v>
      </c>
      <c r="FH203" s="210">
        <f t="shared" si="32"/>
        <v>0</v>
      </c>
      <c r="FI203" s="210">
        <f t="shared" si="32"/>
        <v>0</v>
      </c>
      <c r="FJ203" s="210">
        <f t="shared" si="32"/>
        <v>0</v>
      </c>
      <c r="FK203" s="210">
        <f t="shared" si="32"/>
        <v>0</v>
      </c>
      <c r="FL203" s="210">
        <f t="shared" si="32"/>
        <v>0</v>
      </c>
      <c r="FM203" s="210">
        <f t="shared" si="32"/>
        <v>0</v>
      </c>
      <c r="FN203" s="210">
        <f t="shared" si="32"/>
        <v>0</v>
      </c>
      <c r="FO203" s="210">
        <f t="shared" si="32"/>
        <v>0</v>
      </c>
      <c r="FP203" s="210">
        <f t="shared" si="32"/>
        <v>0</v>
      </c>
      <c r="FQ203" s="210">
        <f t="shared" si="32"/>
        <v>0</v>
      </c>
      <c r="FR203" s="210">
        <f t="shared" si="32"/>
        <v>0</v>
      </c>
      <c r="FS203" s="210">
        <f t="shared" si="32"/>
        <v>0</v>
      </c>
      <c r="FT203" s="210">
        <f t="shared" si="32"/>
        <v>0</v>
      </c>
      <c r="FU203" s="210">
        <f t="shared" si="32"/>
        <v>0</v>
      </c>
      <c r="FV203" s="210">
        <f t="shared" si="32"/>
        <v>0</v>
      </c>
      <c r="FW203" s="210">
        <f t="shared" si="32"/>
        <v>0</v>
      </c>
      <c r="FX203" s="210">
        <f t="shared" si="32"/>
        <v>0</v>
      </c>
      <c r="FY203" s="210">
        <f t="shared" si="32"/>
        <v>0</v>
      </c>
      <c r="FZ203" s="210">
        <f t="shared" si="32"/>
        <v>0</v>
      </c>
      <c r="GA203" s="210">
        <f t="shared" si="32"/>
        <v>0</v>
      </c>
      <c r="GB203" s="210">
        <f t="shared" si="32"/>
        <v>0</v>
      </c>
      <c r="GC203" s="210">
        <f t="shared" si="32"/>
        <v>0</v>
      </c>
      <c r="GD203" s="210">
        <f t="shared" si="32"/>
        <v>0</v>
      </c>
      <c r="GE203" s="210">
        <f t="shared" si="32"/>
        <v>0</v>
      </c>
      <c r="GF203" s="210">
        <f t="shared" si="32"/>
        <v>0</v>
      </c>
      <c r="GG203" s="210">
        <f t="shared" si="32"/>
        <v>0</v>
      </c>
      <c r="GH203" s="210">
        <f t="shared" si="32"/>
        <v>0</v>
      </c>
      <c r="GI203" s="210">
        <f t="shared" si="32"/>
        <v>0</v>
      </c>
      <c r="GK203" s="216">
        <f t="shared" si="24"/>
        <v>0.4742001447701773</v>
      </c>
      <c r="GL203" s="216">
        <f t="shared" si="16"/>
        <v>0.26592894197128725</v>
      </c>
      <c r="GM203" s="216">
        <f t="shared" si="17"/>
        <v>0.22347388104717095</v>
      </c>
      <c r="GN203" s="216">
        <f t="shared" si="18"/>
        <v>0.18354023404512004</v>
      </c>
    </row>
    <row r="204" spans="1:196" x14ac:dyDescent="0.35">
      <c r="A204" s="9">
        <f>Report!$C$4</f>
        <v>1</v>
      </c>
      <c r="B204" t="str">
        <f>VLOOKUP($A204,Centers!$B$1:$C$120,2,)</f>
        <v>GATE</v>
      </c>
      <c r="C204" s="209">
        <v>44890</v>
      </c>
      <c r="D204" s="113">
        <f>IF($A204=1,SUM(SUMIFS(Indent!$E:$E,Indent!$C:$C,Waterfall!$C204,Indent!$A:$A,Centers!$A$2),SUMIFS(Indent!$E:$E,Indent!$C:$C,Waterfall!$C204,Indent!$A:$A,Centers!$A$3),SUMIFS(Indent!$E:$E,Indent!$C:$C,Waterfall!$C204,Indent!$A:$A,Centers!$A$4),SUMIFS(Indent!$E:$E,Indent!$C:$C,Waterfall!$C204,Indent!$A:$A,Centers!$A$5),SUMIFS(Indent!$E:$E,Indent!$C:$C,Waterfall!$C204,Indent!$A:$A,Centers!$A$6),SUMIFS(Indent!$E:$E,Indent!$C:$C,Waterfall!$C204,Indent!$A:$A,Centers!$A$7),SUMIFS(Indent!$E:$E,Indent!$C:$C,Waterfall!$C204,Indent!$A:$A,Centers!$A$8)),SUMIFS(Indent!$E:$E,Indent!$C:$C,Waterfall!$C204,Indent!$A:$A,$A204))</f>
        <v>40410</v>
      </c>
      <c r="E204" s="210">
        <f t="shared" si="9"/>
        <v>0</v>
      </c>
      <c r="F204" s="210">
        <f t="shared" ref="F204:BQ207" si="34">IFERROR(F13/$D13,0)</f>
        <v>0</v>
      </c>
      <c r="G204" s="210">
        <f t="shared" si="34"/>
        <v>0</v>
      </c>
      <c r="H204" s="210">
        <f t="shared" si="34"/>
        <v>0</v>
      </c>
      <c r="I204" s="210">
        <f t="shared" si="34"/>
        <v>0</v>
      </c>
      <c r="J204" s="210">
        <f t="shared" si="34"/>
        <v>0</v>
      </c>
      <c r="K204" s="210">
        <f t="shared" si="34"/>
        <v>0</v>
      </c>
      <c r="L204" s="210">
        <f t="shared" si="34"/>
        <v>0</v>
      </c>
      <c r="M204" s="210">
        <f t="shared" si="34"/>
        <v>0</v>
      </c>
      <c r="N204" s="210">
        <f t="shared" si="34"/>
        <v>0.12627418955704034</v>
      </c>
      <c r="O204" s="210">
        <f t="shared" si="34"/>
        <v>0.40247117050235093</v>
      </c>
      <c r="P204" s="210">
        <f t="shared" si="34"/>
        <v>0.28461568918584507</v>
      </c>
      <c r="Q204" s="210">
        <f t="shared" si="34"/>
        <v>0.19791116060381095</v>
      </c>
      <c r="R204" s="210">
        <f t="shared" si="34"/>
        <v>0.11775228903736698</v>
      </c>
      <c r="S204" s="210">
        <f t="shared" si="34"/>
        <v>6.4188567186340015E-2</v>
      </c>
      <c r="T204" s="210">
        <f t="shared" si="34"/>
        <v>3.258351893095768E-3</v>
      </c>
      <c r="U204" s="210">
        <f t="shared" si="34"/>
        <v>0</v>
      </c>
      <c r="V204" s="210">
        <f t="shared" si="34"/>
        <v>0</v>
      </c>
      <c r="W204" s="210">
        <f t="shared" si="34"/>
        <v>0</v>
      </c>
      <c r="X204" s="210">
        <f t="shared" si="34"/>
        <v>0</v>
      </c>
      <c r="Y204" s="210">
        <f t="shared" si="34"/>
        <v>0</v>
      </c>
      <c r="Z204" s="210">
        <f t="shared" si="34"/>
        <v>0</v>
      </c>
      <c r="AA204" s="210">
        <f t="shared" si="34"/>
        <v>0</v>
      </c>
      <c r="AB204" s="210">
        <f t="shared" si="34"/>
        <v>0</v>
      </c>
      <c r="AC204" s="210">
        <f t="shared" si="34"/>
        <v>0</v>
      </c>
      <c r="AD204" s="210">
        <f t="shared" si="34"/>
        <v>0</v>
      </c>
      <c r="AE204" s="210">
        <f t="shared" si="34"/>
        <v>0</v>
      </c>
      <c r="AF204" s="210">
        <f t="shared" si="34"/>
        <v>0</v>
      </c>
      <c r="AG204" s="210">
        <f t="shared" si="34"/>
        <v>0</v>
      </c>
      <c r="AH204" s="210">
        <f t="shared" si="34"/>
        <v>0</v>
      </c>
      <c r="AI204" s="210">
        <f t="shared" si="34"/>
        <v>0</v>
      </c>
      <c r="AJ204" s="210">
        <f t="shared" si="34"/>
        <v>0</v>
      </c>
      <c r="AK204" s="210">
        <f t="shared" si="34"/>
        <v>0</v>
      </c>
      <c r="AL204" s="210">
        <f t="shared" si="34"/>
        <v>0</v>
      </c>
      <c r="AM204" s="210">
        <f t="shared" si="34"/>
        <v>0</v>
      </c>
      <c r="AN204" s="210">
        <f t="shared" si="34"/>
        <v>0</v>
      </c>
      <c r="AO204" s="210">
        <f t="shared" si="34"/>
        <v>0</v>
      </c>
      <c r="AP204" s="210">
        <f t="shared" si="34"/>
        <v>0</v>
      </c>
      <c r="AQ204" s="210">
        <f t="shared" si="34"/>
        <v>0</v>
      </c>
      <c r="AR204" s="210">
        <f t="shared" si="34"/>
        <v>0</v>
      </c>
      <c r="AS204" s="210">
        <f t="shared" si="34"/>
        <v>0</v>
      </c>
      <c r="AT204" s="210">
        <f t="shared" si="34"/>
        <v>0</v>
      </c>
      <c r="AU204" s="210">
        <f t="shared" si="34"/>
        <v>0</v>
      </c>
      <c r="AV204" s="210">
        <f t="shared" si="34"/>
        <v>0</v>
      </c>
      <c r="AW204" s="210">
        <f t="shared" si="34"/>
        <v>0</v>
      </c>
      <c r="AX204" s="210">
        <f t="shared" si="34"/>
        <v>0</v>
      </c>
      <c r="AY204" s="210">
        <f t="shared" si="34"/>
        <v>0</v>
      </c>
      <c r="AZ204" s="210">
        <f t="shared" si="34"/>
        <v>0</v>
      </c>
      <c r="BA204" s="210">
        <f t="shared" si="34"/>
        <v>0</v>
      </c>
      <c r="BB204" s="210">
        <f t="shared" si="34"/>
        <v>0</v>
      </c>
      <c r="BC204" s="210">
        <f t="shared" si="34"/>
        <v>0</v>
      </c>
      <c r="BD204" s="210">
        <f t="shared" si="34"/>
        <v>0</v>
      </c>
      <c r="BE204" s="210">
        <f t="shared" si="34"/>
        <v>0</v>
      </c>
      <c r="BF204" s="210">
        <f t="shared" si="34"/>
        <v>0</v>
      </c>
      <c r="BG204" s="210">
        <f t="shared" si="34"/>
        <v>0</v>
      </c>
      <c r="BH204" s="210">
        <f t="shared" si="34"/>
        <v>0</v>
      </c>
      <c r="BI204" s="210">
        <f t="shared" si="34"/>
        <v>0</v>
      </c>
      <c r="BJ204" s="210">
        <f t="shared" si="34"/>
        <v>0</v>
      </c>
      <c r="BK204" s="210">
        <f t="shared" si="34"/>
        <v>0</v>
      </c>
      <c r="BL204" s="210">
        <f t="shared" si="34"/>
        <v>0</v>
      </c>
      <c r="BM204" s="210">
        <f t="shared" si="34"/>
        <v>0</v>
      </c>
      <c r="BN204" s="210">
        <f t="shared" si="34"/>
        <v>0</v>
      </c>
      <c r="BO204" s="210">
        <f t="shared" si="34"/>
        <v>0</v>
      </c>
      <c r="BP204" s="210">
        <f t="shared" si="34"/>
        <v>0</v>
      </c>
      <c r="BQ204" s="210">
        <f t="shared" si="34"/>
        <v>0</v>
      </c>
      <c r="BR204" s="210">
        <f t="shared" si="33"/>
        <v>0</v>
      </c>
      <c r="BS204" s="210">
        <f t="shared" si="33"/>
        <v>0</v>
      </c>
      <c r="BT204" s="210">
        <f t="shared" si="33"/>
        <v>0</v>
      </c>
      <c r="BU204" s="210">
        <f t="shared" si="33"/>
        <v>0</v>
      </c>
      <c r="BV204" s="210">
        <f t="shared" si="33"/>
        <v>0</v>
      </c>
      <c r="BW204" s="210">
        <f t="shared" si="33"/>
        <v>0</v>
      </c>
      <c r="BX204" s="210">
        <f t="shared" si="33"/>
        <v>0</v>
      </c>
      <c r="BY204" s="210">
        <f t="shared" si="33"/>
        <v>0</v>
      </c>
      <c r="BZ204" s="210">
        <f t="shared" si="33"/>
        <v>0</v>
      </c>
      <c r="CA204" s="210">
        <f t="shared" si="33"/>
        <v>0</v>
      </c>
      <c r="CB204" s="210">
        <f t="shared" si="33"/>
        <v>0</v>
      </c>
      <c r="CC204" s="210">
        <f t="shared" si="33"/>
        <v>0</v>
      </c>
      <c r="CD204" s="210">
        <f t="shared" si="33"/>
        <v>0</v>
      </c>
      <c r="CE204" s="210">
        <f t="shared" si="33"/>
        <v>0</v>
      </c>
      <c r="CF204" s="210">
        <f t="shared" si="33"/>
        <v>0</v>
      </c>
      <c r="CG204" s="210">
        <f t="shared" si="33"/>
        <v>0</v>
      </c>
      <c r="CH204" s="210">
        <f t="shared" si="33"/>
        <v>0</v>
      </c>
      <c r="CI204" s="210">
        <f t="shared" si="33"/>
        <v>0</v>
      </c>
      <c r="CJ204" s="210">
        <f t="shared" si="33"/>
        <v>0</v>
      </c>
      <c r="CK204" s="210">
        <f t="shared" si="33"/>
        <v>0</v>
      </c>
      <c r="CL204" s="210">
        <f t="shared" si="33"/>
        <v>0</v>
      </c>
      <c r="CM204" s="210">
        <f t="shared" si="33"/>
        <v>0</v>
      </c>
      <c r="CN204" s="210">
        <f t="shared" si="33"/>
        <v>0</v>
      </c>
      <c r="CO204" s="210">
        <f t="shared" si="33"/>
        <v>0</v>
      </c>
      <c r="CP204" s="210">
        <f t="shared" si="33"/>
        <v>0</v>
      </c>
      <c r="CQ204" s="210">
        <f t="shared" si="33"/>
        <v>0</v>
      </c>
      <c r="CR204" s="210">
        <f t="shared" si="33"/>
        <v>0</v>
      </c>
      <c r="CS204" s="210">
        <f t="shared" si="33"/>
        <v>0</v>
      </c>
      <c r="CT204" s="210">
        <f t="shared" si="33"/>
        <v>0</v>
      </c>
      <c r="CU204" s="210">
        <f t="shared" si="33"/>
        <v>0</v>
      </c>
      <c r="CV204" s="210">
        <f t="shared" si="33"/>
        <v>0</v>
      </c>
      <c r="CW204" s="210">
        <f t="shared" si="33"/>
        <v>0</v>
      </c>
      <c r="CX204" s="210">
        <f t="shared" si="33"/>
        <v>0</v>
      </c>
      <c r="CY204" s="210">
        <f t="shared" si="33"/>
        <v>0</v>
      </c>
      <c r="CZ204" s="210">
        <f t="shared" si="33"/>
        <v>0</v>
      </c>
      <c r="DA204" s="210">
        <f t="shared" si="33"/>
        <v>0</v>
      </c>
      <c r="DB204" s="210">
        <f t="shared" si="33"/>
        <v>0</v>
      </c>
      <c r="DC204" s="210">
        <f t="shared" si="33"/>
        <v>0</v>
      </c>
      <c r="DD204" s="210">
        <f t="shared" si="33"/>
        <v>0</v>
      </c>
      <c r="DE204" s="210">
        <f t="shared" si="33"/>
        <v>0</v>
      </c>
      <c r="DF204" s="210">
        <f t="shared" si="33"/>
        <v>0</v>
      </c>
      <c r="DG204" s="210">
        <f t="shared" si="33"/>
        <v>0</v>
      </c>
      <c r="DH204" s="210">
        <f t="shared" si="33"/>
        <v>0</v>
      </c>
      <c r="DI204" s="210">
        <f t="shared" si="33"/>
        <v>0</v>
      </c>
      <c r="DJ204" s="210">
        <f t="shared" si="33"/>
        <v>0</v>
      </c>
      <c r="DK204" s="210">
        <f t="shared" si="33"/>
        <v>0</v>
      </c>
      <c r="DL204" s="210">
        <f t="shared" si="33"/>
        <v>0</v>
      </c>
      <c r="DM204" s="210">
        <f t="shared" si="33"/>
        <v>0</v>
      </c>
      <c r="DN204" s="210">
        <f t="shared" si="33"/>
        <v>0</v>
      </c>
      <c r="DO204" s="210">
        <f t="shared" si="33"/>
        <v>0</v>
      </c>
      <c r="DP204" s="210">
        <f t="shared" si="33"/>
        <v>0</v>
      </c>
      <c r="DQ204" s="210">
        <f t="shared" si="33"/>
        <v>0</v>
      </c>
      <c r="DR204" s="210">
        <f t="shared" si="33"/>
        <v>0</v>
      </c>
      <c r="DS204" s="210">
        <f t="shared" si="33"/>
        <v>0</v>
      </c>
      <c r="DT204" s="210">
        <f t="shared" si="33"/>
        <v>0</v>
      </c>
      <c r="DU204" s="210">
        <f t="shared" si="33"/>
        <v>0</v>
      </c>
      <c r="DV204" s="210">
        <f t="shared" si="33"/>
        <v>0</v>
      </c>
      <c r="DW204" s="210">
        <f t="shared" si="33"/>
        <v>0</v>
      </c>
      <c r="DX204" s="210">
        <f t="shared" si="33"/>
        <v>0</v>
      </c>
      <c r="DY204" s="210">
        <f t="shared" si="33"/>
        <v>0</v>
      </c>
      <c r="DZ204" s="210">
        <f t="shared" si="33"/>
        <v>0</v>
      </c>
      <c r="EA204" s="210">
        <f t="shared" si="33"/>
        <v>0</v>
      </c>
      <c r="EB204" s="210">
        <f t="shared" si="33"/>
        <v>0</v>
      </c>
      <c r="EC204" s="210">
        <f t="shared" si="28"/>
        <v>0</v>
      </c>
      <c r="ED204" s="210">
        <f t="shared" si="32"/>
        <v>0</v>
      </c>
      <c r="EE204" s="210">
        <f t="shared" si="32"/>
        <v>0</v>
      </c>
      <c r="EF204" s="210">
        <f t="shared" si="32"/>
        <v>0</v>
      </c>
      <c r="EG204" s="210">
        <f t="shared" si="32"/>
        <v>0</v>
      </c>
      <c r="EH204" s="210">
        <f t="shared" si="32"/>
        <v>0</v>
      </c>
      <c r="EI204" s="210">
        <f t="shared" si="32"/>
        <v>0</v>
      </c>
      <c r="EJ204" s="210">
        <f t="shared" si="32"/>
        <v>0</v>
      </c>
      <c r="EK204" s="210">
        <f t="shared" si="32"/>
        <v>0</v>
      </c>
      <c r="EL204" s="210">
        <f t="shared" si="32"/>
        <v>0</v>
      </c>
      <c r="EM204" s="210">
        <f t="shared" si="32"/>
        <v>0</v>
      </c>
      <c r="EN204" s="210">
        <f t="shared" si="32"/>
        <v>0</v>
      </c>
      <c r="EO204" s="210">
        <f t="shared" si="32"/>
        <v>0</v>
      </c>
      <c r="EP204" s="210">
        <f t="shared" si="32"/>
        <v>0</v>
      </c>
      <c r="EQ204" s="210">
        <f t="shared" si="32"/>
        <v>0</v>
      </c>
      <c r="ER204" s="210">
        <f t="shared" si="32"/>
        <v>0</v>
      </c>
      <c r="ES204" s="210">
        <f t="shared" si="32"/>
        <v>0</v>
      </c>
      <c r="ET204" s="210">
        <f t="shared" si="32"/>
        <v>0</v>
      </c>
      <c r="EU204" s="210">
        <f t="shared" si="32"/>
        <v>0</v>
      </c>
      <c r="EV204" s="210">
        <f t="shared" si="32"/>
        <v>0</v>
      </c>
      <c r="EW204" s="210">
        <f t="shared" si="32"/>
        <v>0</v>
      </c>
      <c r="EX204" s="210">
        <f t="shared" si="32"/>
        <v>0</v>
      </c>
      <c r="EY204" s="210">
        <f t="shared" si="32"/>
        <v>0</v>
      </c>
      <c r="EZ204" s="210">
        <f t="shared" si="32"/>
        <v>0</v>
      </c>
      <c r="FA204" s="210">
        <f t="shared" si="32"/>
        <v>0</v>
      </c>
      <c r="FB204" s="210">
        <f t="shared" si="32"/>
        <v>0</v>
      </c>
      <c r="FC204" s="210">
        <f t="shared" si="32"/>
        <v>0</v>
      </c>
      <c r="FD204" s="210">
        <f t="shared" si="32"/>
        <v>0</v>
      </c>
      <c r="FE204" s="210">
        <f t="shared" si="32"/>
        <v>0</v>
      </c>
      <c r="FF204" s="210">
        <f t="shared" si="32"/>
        <v>0</v>
      </c>
      <c r="FG204" s="210">
        <f t="shared" si="32"/>
        <v>0</v>
      </c>
      <c r="FH204" s="210">
        <f t="shared" si="32"/>
        <v>0</v>
      </c>
      <c r="FI204" s="210">
        <f t="shared" si="32"/>
        <v>0</v>
      </c>
      <c r="FJ204" s="210">
        <f t="shared" si="32"/>
        <v>0</v>
      </c>
      <c r="FK204" s="210">
        <f t="shared" si="32"/>
        <v>0</v>
      </c>
      <c r="FL204" s="210">
        <f t="shared" si="32"/>
        <v>0</v>
      </c>
      <c r="FM204" s="210">
        <f t="shared" si="32"/>
        <v>0</v>
      </c>
      <c r="FN204" s="210">
        <f t="shared" si="32"/>
        <v>0</v>
      </c>
      <c r="FO204" s="210">
        <f t="shared" si="32"/>
        <v>0</v>
      </c>
      <c r="FP204" s="210">
        <f t="shared" si="32"/>
        <v>0</v>
      </c>
      <c r="FQ204" s="210">
        <f t="shared" si="32"/>
        <v>0</v>
      </c>
      <c r="FR204" s="210">
        <f t="shared" si="32"/>
        <v>0</v>
      </c>
      <c r="FS204" s="210">
        <f t="shared" si="32"/>
        <v>0</v>
      </c>
      <c r="FT204" s="210">
        <f t="shared" si="32"/>
        <v>0</v>
      </c>
      <c r="FU204" s="210">
        <f t="shared" si="32"/>
        <v>0</v>
      </c>
      <c r="FV204" s="210">
        <f t="shared" si="32"/>
        <v>0</v>
      </c>
      <c r="FW204" s="210">
        <f t="shared" si="32"/>
        <v>0</v>
      </c>
      <c r="FX204" s="210">
        <f t="shared" si="32"/>
        <v>0</v>
      </c>
      <c r="FY204" s="210">
        <f t="shared" si="32"/>
        <v>0</v>
      </c>
      <c r="FZ204" s="210">
        <f t="shared" si="32"/>
        <v>0</v>
      </c>
      <c r="GA204" s="210">
        <f t="shared" si="32"/>
        <v>0</v>
      </c>
      <c r="GB204" s="210">
        <f t="shared" si="32"/>
        <v>0</v>
      </c>
      <c r="GC204" s="210">
        <f t="shared" si="32"/>
        <v>0</v>
      </c>
      <c r="GD204" s="210">
        <f t="shared" si="32"/>
        <v>0</v>
      </c>
      <c r="GE204" s="210">
        <f t="shared" si="32"/>
        <v>0</v>
      </c>
      <c r="GF204" s="210">
        <f t="shared" si="32"/>
        <v>0</v>
      </c>
      <c r="GG204" s="210">
        <f t="shared" si="32"/>
        <v>0</v>
      </c>
      <c r="GH204" s="210">
        <f t="shared" si="32"/>
        <v>0</v>
      </c>
      <c r="GI204" s="210">
        <f t="shared" si="32"/>
        <v>0</v>
      </c>
      <c r="GK204" s="216">
        <f t="shared" si="24"/>
        <v>0.52874536005939121</v>
      </c>
      <c r="GL204" s="216">
        <f t="shared" si="16"/>
        <v>0.28461568918584507</v>
      </c>
      <c r="GM204" s="216">
        <f t="shared" si="17"/>
        <v>0.19791116060381095</v>
      </c>
      <c r="GN204" s="216">
        <f t="shared" si="18"/>
        <v>0.11775228903736698</v>
      </c>
    </row>
    <row r="205" spans="1:196" x14ac:dyDescent="0.35">
      <c r="A205" s="9">
        <f>Report!$C$4</f>
        <v>1</v>
      </c>
      <c r="B205" t="str">
        <f>VLOOKUP($A205,Centers!$B$1:$C$120,2,)</f>
        <v>GATE</v>
      </c>
      <c r="C205" s="209">
        <v>44891</v>
      </c>
      <c r="D205" s="113">
        <f>IF($A205=1,SUM(SUMIFS(Indent!$E:$E,Indent!$C:$C,Waterfall!$C205,Indent!$A:$A,Centers!$A$2),SUMIFS(Indent!$E:$E,Indent!$C:$C,Waterfall!$C205,Indent!$A:$A,Centers!$A$3),SUMIFS(Indent!$E:$E,Indent!$C:$C,Waterfall!$C205,Indent!$A:$A,Centers!$A$4),SUMIFS(Indent!$E:$E,Indent!$C:$C,Waterfall!$C205,Indent!$A:$A,Centers!$A$5),SUMIFS(Indent!$E:$E,Indent!$C:$C,Waterfall!$C205,Indent!$A:$A,Centers!$A$6),SUMIFS(Indent!$E:$E,Indent!$C:$C,Waterfall!$C205,Indent!$A:$A,Centers!$A$7),SUMIFS(Indent!$E:$E,Indent!$C:$C,Waterfall!$C205,Indent!$A:$A,Centers!$A$8)),SUMIFS(Indent!$E:$E,Indent!$C:$C,Waterfall!$C205,Indent!$A:$A,$A205))</f>
        <v>35649</v>
      </c>
      <c r="E205" s="210">
        <f t="shared" si="9"/>
        <v>0</v>
      </c>
      <c r="F205" s="210">
        <f t="shared" si="34"/>
        <v>0</v>
      </c>
      <c r="G205" s="210">
        <f t="shared" si="34"/>
        <v>0</v>
      </c>
      <c r="H205" s="210">
        <f t="shared" si="34"/>
        <v>0</v>
      </c>
      <c r="I205" s="210">
        <f t="shared" si="34"/>
        <v>0</v>
      </c>
      <c r="J205" s="210">
        <f t="shared" si="34"/>
        <v>0</v>
      </c>
      <c r="K205" s="210">
        <f t="shared" si="34"/>
        <v>0</v>
      </c>
      <c r="L205" s="210">
        <f t="shared" si="34"/>
        <v>0</v>
      </c>
      <c r="M205" s="210">
        <f t="shared" si="34"/>
        <v>0</v>
      </c>
      <c r="N205" s="210">
        <f t="shared" si="34"/>
        <v>0</v>
      </c>
      <c r="O205" s="210">
        <f t="shared" si="34"/>
        <v>0.15230525400431988</v>
      </c>
      <c r="P205" s="210">
        <f t="shared" si="34"/>
        <v>0.35267693343431794</v>
      </c>
      <c r="Q205" s="210">
        <f t="shared" si="34"/>
        <v>0.24731577323347076</v>
      </c>
      <c r="R205" s="210">
        <f t="shared" si="34"/>
        <v>0.20297567954220316</v>
      </c>
      <c r="S205" s="210">
        <f t="shared" si="34"/>
        <v>0.12462397262195293</v>
      </c>
      <c r="T205" s="210">
        <f t="shared" si="34"/>
        <v>9.2209599147241153E-2</v>
      </c>
      <c r="U205" s="210">
        <f t="shared" si="34"/>
        <v>9.2420544755813638E-3</v>
      </c>
      <c r="V205" s="210">
        <f t="shared" si="34"/>
        <v>0</v>
      </c>
      <c r="W205" s="210">
        <f t="shared" si="34"/>
        <v>0</v>
      </c>
      <c r="X205" s="210">
        <f t="shared" si="34"/>
        <v>0</v>
      </c>
      <c r="Y205" s="210">
        <f t="shared" si="34"/>
        <v>0</v>
      </c>
      <c r="Z205" s="210">
        <f t="shared" si="34"/>
        <v>0</v>
      </c>
      <c r="AA205" s="210">
        <f t="shared" si="34"/>
        <v>0</v>
      </c>
      <c r="AB205" s="210">
        <f t="shared" si="34"/>
        <v>0</v>
      </c>
      <c r="AC205" s="210">
        <f t="shared" si="34"/>
        <v>0</v>
      </c>
      <c r="AD205" s="210">
        <f t="shared" si="34"/>
        <v>0</v>
      </c>
      <c r="AE205" s="210">
        <f t="shared" si="34"/>
        <v>0</v>
      </c>
      <c r="AF205" s="210">
        <f t="shared" si="34"/>
        <v>0</v>
      </c>
      <c r="AG205" s="210">
        <f t="shared" si="34"/>
        <v>0</v>
      </c>
      <c r="AH205" s="210">
        <f t="shared" si="34"/>
        <v>0</v>
      </c>
      <c r="AI205" s="210">
        <f t="shared" si="34"/>
        <v>0</v>
      </c>
      <c r="AJ205" s="210">
        <f t="shared" si="34"/>
        <v>0</v>
      </c>
      <c r="AK205" s="210">
        <f t="shared" si="34"/>
        <v>0</v>
      </c>
      <c r="AL205" s="210">
        <f t="shared" si="34"/>
        <v>0</v>
      </c>
      <c r="AM205" s="210">
        <f t="shared" si="34"/>
        <v>0</v>
      </c>
      <c r="AN205" s="210">
        <f t="shared" si="34"/>
        <v>0</v>
      </c>
      <c r="AO205" s="210">
        <f t="shared" si="34"/>
        <v>0</v>
      </c>
      <c r="AP205" s="210">
        <f t="shared" si="34"/>
        <v>0</v>
      </c>
      <c r="AQ205" s="210">
        <f t="shared" si="34"/>
        <v>0</v>
      </c>
      <c r="AR205" s="210">
        <f t="shared" si="34"/>
        <v>0</v>
      </c>
      <c r="AS205" s="210">
        <f t="shared" si="34"/>
        <v>0</v>
      </c>
      <c r="AT205" s="210">
        <f t="shared" si="34"/>
        <v>0</v>
      </c>
      <c r="AU205" s="210">
        <f t="shared" si="34"/>
        <v>0</v>
      </c>
      <c r="AV205" s="210">
        <f t="shared" si="34"/>
        <v>0</v>
      </c>
      <c r="AW205" s="210">
        <f t="shared" si="34"/>
        <v>0</v>
      </c>
      <c r="AX205" s="210">
        <f t="shared" si="34"/>
        <v>0</v>
      </c>
      <c r="AY205" s="210">
        <f t="shared" si="34"/>
        <v>0</v>
      </c>
      <c r="AZ205" s="210">
        <f t="shared" si="34"/>
        <v>0</v>
      </c>
      <c r="BA205" s="210">
        <f t="shared" si="34"/>
        <v>0</v>
      </c>
      <c r="BB205" s="210">
        <f t="shared" si="34"/>
        <v>0</v>
      </c>
      <c r="BC205" s="210">
        <f t="shared" si="34"/>
        <v>0</v>
      </c>
      <c r="BD205" s="210">
        <f t="shared" si="34"/>
        <v>0</v>
      </c>
      <c r="BE205" s="210">
        <f t="shared" si="34"/>
        <v>0</v>
      </c>
      <c r="BF205" s="210">
        <f t="shared" si="34"/>
        <v>0</v>
      </c>
      <c r="BG205" s="210">
        <f t="shared" si="34"/>
        <v>0</v>
      </c>
      <c r="BH205" s="210">
        <f t="shared" si="34"/>
        <v>0</v>
      </c>
      <c r="BI205" s="210">
        <f t="shared" si="34"/>
        <v>0</v>
      </c>
      <c r="BJ205" s="210">
        <f t="shared" si="34"/>
        <v>0</v>
      </c>
      <c r="BK205" s="210">
        <f t="shared" si="34"/>
        <v>0</v>
      </c>
      <c r="BL205" s="210">
        <f t="shared" si="34"/>
        <v>0</v>
      </c>
      <c r="BM205" s="210">
        <f t="shared" si="34"/>
        <v>0</v>
      </c>
      <c r="BN205" s="210">
        <f t="shared" si="34"/>
        <v>0</v>
      </c>
      <c r="BO205" s="210">
        <f t="shared" si="34"/>
        <v>0</v>
      </c>
      <c r="BP205" s="210">
        <f t="shared" si="34"/>
        <v>0</v>
      </c>
      <c r="BQ205" s="210">
        <f t="shared" si="34"/>
        <v>0</v>
      </c>
      <c r="BR205" s="210">
        <f t="shared" si="33"/>
        <v>0</v>
      </c>
      <c r="BS205" s="210">
        <f t="shared" si="33"/>
        <v>0</v>
      </c>
      <c r="BT205" s="210">
        <f t="shared" si="33"/>
        <v>0</v>
      </c>
      <c r="BU205" s="210">
        <f t="shared" si="33"/>
        <v>0</v>
      </c>
      <c r="BV205" s="210">
        <f t="shared" si="33"/>
        <v>0</v>
      </c>
      <c r="BW205" s="210">
        <f t="shared" si="33"/>
        <v>0</v>
      </c>
      <c r="BX205" s="210">
        <f t="shared" si="33"/>
        <v>0</v>
      </c>
      <c r="BY205" s="210">
        <f t="shared" si="33"/>
        <v>0</v>
      </c>
      <c r="BZ205" s="210">
        <f t="shared" si="33"/>
        <v>0</v>
      </c>
      <c r="CA205" s="210">
        <f t="shared" si="33"/>
        <v>0</v>
      </c>
      <c r="CB205" s="210">
        <f t="shared" si="33"/>
        <v>0</v>
      </c>
      <c r="CC205" s="210">
        <f t="shared" si="33"/>
        <v>0</v>
      </c>
      <c r="CD205" s="210">
        <f t="shared" si="33"/>
        <v>0</v>
      </c>
      <c r="CE205" s="210">
        <f t="shared" si="33"/>
        <v>0</v>
      </c>
      <c r="CF205" s="210">
        <f t="shared" si="33"/>
        <v>0</v>
      </c>
      <c r="CG205" s="210">
        <f t="shared" si="33"/>
        <v>0</v>
      </c>
      <c r="CH205" s="210">
        <f t="shared" si="33"/>
        <v>0</v>
      </c>
      <c r="CI205" s="210">
        <f t="shared" si="33"/>
        <v>0</v>
      </c>
      <c r="CJ205" s="210">
        <f t="shared" si="33"/>
        <v>0</v>
      </c>
      <c r="CK205" s="210">
        <f t="shared" si="33"/>
        <v>0</v>
      </c>
      <c r="CL205" s="210">
        <f t="shared" si="33"/>
        <v>0</v>
      </c>
      <c r="CM205" s="210">
        <f t="shared" si="33"/>
        <v>0</v>
      </c>
      <c r="CN205" s="210">
        <f t="shared" si="33"/>
        <v>0</v>
      </c>
      <c r="CO205" s="210">
        <f t="shared" si="33"/>
        <v>0</v>
      </c>
      <c r="CP205" s="210">
        <f t="shared" si="33"/>
        <v>0</v>
      </c>
      <c r="CQ205" s="210">
        <f t="shared" si="33"/>
        <v>0</v>
      </c>
      <c r="CR205" s="210">
        <f t="shared" si="33"/>
        <v>0</v>
      </c>
      <c r="CS205" s="210">
        <f t="shared" si="33"/>
        <v>0</v>
      </c>
      <c r="CT205" s="210">
        <f t="shared" si="33"/>
        <v>0</v>
      </c>
      <c r="CU205" s="210">
        <f t="shared" si="33"/>
        <v>0</v>
      </c>
      <c r="CV205" s="210">
        <f t="shared" si="33"/>
        <v>0</v>
      </c>
      <c r="CW205" s="210">
        <f t="shared" si="33"/>
        <v>0</v>
      </c>
      <c r="CX205" s="210">
        <f t="shared" si="33"/>
        <v>0</v>
      </c>
      <c r="CY205" s="210">
        <f t="shared" si="33"/>
        <v>0</v>
      </c>
      <c r="CZ205" s="210">
        <f t="shared" si="33"/>
        <v>0</v>
      </c>
      <c r="DA205" s="210">
        <f t="shared" si="33"/>
        <v>0</v>
      </c>
      <c r="DB205" s="210">
        <f t="shared" si="33"/>
        <v>0</v>
      </c>
      <c r="DC205" s="210">
        <f t="shared" si="33"/>
        <v>0</v>
      </c>
      <c r="DD205" s="210">
        <f t="shared" si="33"/>
        <v>0</v>
      </c>
      <c r="DE205" s="210">
        <f t="shared" si="33"/>
        <v>0</v>
      </c>
      <c r="DF205" s="210">
        <f t="shared" si="33"/>
        <v>0</v>
      </c>
      <c r="DG205" s="210">
        <f t="shared" si="33"/>
        <v>0</v>
      </c>
      <c r="DH205" s="210">
        <f t="shared" si="33"/>
        <v>0</v>
      </c>
      <c r="DI205" s="210">
        <f t="shared" si="33"/>
        <v>0</v>
      </c>
      <c r="DJ205" s="210">
        <f t="shared" si="33"/>
        <v>0</v>
      </c>
      <c r="DK205" s="210">
        <f t="shared" si="33"/>
        <v>0</v>
      </c>
      <c r="DL205" s="210">
        <f t="shared" si="33"/>
        <v>0</v>
      </c>
      <c r="DM205" s="210">
        <f t="shared" si="33"/>
        <v>0</v>
      </c>
      <c r="DN205" s="210">
        <f t="shared" si="33"/>
        <v>0</v>
      </c>
      <c r="DO205" s="210">
        <f t="shared" si="33"/>
        <v>0</v>
      </c>
      <c r="DP205" s="210">
        <f t="shared" si="33"/>
        <v>0</v>
      </c>
      <c r="DQ205" s="210">
        <f t="shared" si="33"/>
        <v>0</v>
      </c>
      <c r="DR205" s="210">
        <f t="shared" si="33"/>
        <v>0</v>
      </c>
      <c r="DS205" s="210">
        <f t="shared" si="33"/>
        <v>0</v>
      </c>
      <c r="DT205" s="210">
        <f t="shared" si="33"/>
        <v>0</v>
      </c>
      <c r="DU205" s="210">
        <f t="shared" si="33"/>
        <v>0</v>
      </c>
      <c r="DV205" s="210">
        <f t="shared" si="33"/>
        <v>0</v>
      </c>
      <c r="DW205" s="210">
        <f t="shared" si="33"/>
        <v>0</v>
      </c>
      <c r="DX205" s="210">
        <f t="shared" si="33"/>
        <v>0</v>
      </c>
      <c r="DY205" s="210">
        <f t="shared" si="33"/>
        <v>0</v>
      </c>
      <c r="DZ205" s="210">
        <f t="shared" si="33"/>
        <v>0</v>
      </c>
      <c r="EA205" s="210">
        <f t="shared" si="33"/>
        <v>0</v>
      </c>
      <c r="EB205" s="210">
        <f t="shared" si="33"/>
        <v>0</v>
      </c>
      <c r="EC205" s="210">
        <f t="shared" si="28"/>
        <v>0</v>
      </c>
      <c r="ED205" s="210">
        <f t="shared" si="32"/>
        <v>0</v>
      </c>
      <c r="EE205" s="210">
        <f t="shared" si="32"/>
        <v>0</v>
      </c>
      <c r="EF205" s="210">
        <f t="shared" si="32"/>
        <v>0</v>
      </c>
      <c r="EG205" s="210">
        <f t="shared" si="32"/>
        <v>0</v>
      </c>
      <c r="EH205" s="210">
        <f t="shared" si="32"/>
        <v>0</v>
      </c>
      <c r="EI205" s="210">
        <f t="shared" si="32"/>
        <v>0</v>
      </c>
      <c r="EJ205" s="210">
        <f t="shared" si="32"/>
        <v>0</v>
      </c>
      <c r="EK205" s="210">
        <f t="shared" si="32"/>
        <v>0</v>
      </c>
      <c r="EL205" s="210">
        <f t="shared" si="32"/>
        <v>0</v>
      </c>
      <c r="EM205" s="210">
        <f t="shared" si="32"/>
        <v>0</v>
      </c>
      <c r="EN205" s="210">
        <f t="shared" si="32"/>
        <v>0</v>
      </c>
      <c r="EO205" s="210">
        <f t="shared" si="32"/>
        <v>0</v>
      </c>
      <c r="EP205" s="210">
        <f t="shared" si="32"/>
        <v>0</v>
      </c>
      <c r="EQ205" s="210">
        <f t="shared" si="32"/>
        <v>0</v>
      </c>
      <c r="ER205" s="210">
        <f t="shared" si="32"/>
        <v>0</v>
      </c>
      <c r="ES205" s="210">
        <f t="shared" si="32"/>
        <v>0</v>
      </c>
      <c r="ET205" s="210">
        <f t="shared" si="32"/>
        <v>0</v>
      </c>
      <c r="EU205" s="210">
        <f t="shared" si="32"/>
        <v>0</v>
      </c>
      <c r="EV205" s="210">
        <f t="shared" si="32"/>
        <v>0</v>
      </c>
      <c r="EW205" s="210">
        <f t="shared" si="32"/>
        <v>0</v>
      </c>
      <c r="EX205" s="210">
        <f t="shared" si="32"/>
        <v>0</v>
      </c>
      <c r="EY205" s="210">
        <f t="shared" si="32"/>
        <v>0</v>
      </c>
      <c r="EZ205" s="210">
        <f t="shared" si="32"/>
        <v>0</v>
      </c>
      <c r="FA205" s="210">
        <f t="shared" si="32"/>
        <v>0</v>
      </c>
      <c r="FB205" s="210">
        <f t="shared" si="32"/>
        <v>0</v>
      </c>
      <c r="FC205" s="210">
        <f t="shared" si="32"/>
        <v>0</v>
      </c>
      <c r="FD205" s="210">
        <f t="shared" si="32"/>
        <v>0</v>
      </c>
      <c r="FE205" s="210">
        <f t="shared" si="32"/>
        <v>0</v>
      </c>
      <c r="FF205" s="210">
        <f t="shared" si="32"/>
        <v>0</v>
      </c>
      <c r="FG205" s="210">
        <f t="shared" si="32"/>
        <v>0</v>
      </c>
      <c r="FH205" s="210">
        <f t="shared" si="32"/>
        <v>0</v>
      </c>
      <c r="FI205" s="210">
        <f t="shared" si="32"/>
        <v>0</v>
      </c>
      <c r="FJ205" s="210">
        <f t="shared" si="32"/>
        <v>0</v>
      </c>
      <c r="FK205" s="210">
        <f t="shared" si="32"/>
        <v>0</v>
      </c>
      <c r="FL205" s="210">
        <f t="shared" si="32"/>
        <v>0</v>
      </c>
      <c r="FM205" s="210">
        <f t="shared" si="32"/>
        <v>0</v>
      </c>
      <c r="FN205" s="210">
        <f t="shared" si="32"/>
        <v>0</v>
      </c>
      <c r="FO205" s="210">
        <f t="shared" si="32"/>
        <v>0</v>
      </c>
      <c r="FP205" s="210">
        <f t="shared" si="32"/>
        <v>0</v>
      </c>
      <c r="FQ205" s="210">
        <f t="shared" si="32"/>
        <v>0</v>
      </c>
      <c r="FR205" s="210">
        <f t="shared" si="32"/>
        <v>0</v>
      </c>
      <c r="FS205" s="210">
        <f t="shared" si="32"/>
        <v>0</v>
      </c>
      <c r="FT205" s="210">
        <f t="shared" si="32"/>
        <v>0</v>
      </c>
      <c r="FU205" s="210">
        <f t="shared" si="32"/>
        <v>0</v>
      </c>
      <c r="FV205" s="210">
        <f t="shared" si="32"/>
        <v>0</v>
      </c>
      <c r="FW205" s="210">
        <f t="shared" si="32"/>
        <v>0</v>
      </c>
      <c r="FX205" s="210">
        <f t="shared" si="32"/>
        <v>0</v>
      </c>
      <c r="FY205" s="210">
        <f t="shared" si="32"/>
        <v>0</v>
      </c>
      <c r="FZ205" s="210">
        <f t="shared" si="32"/>
        <v>0</v>
      </c>
      <c r="GA205" s="210">
        <f t="shared" si="32"/>
        <v>0</v>
      </c>
      <c r="GB205" s="210">
        <f t="shared" si="32"/>
        <v>0</v>
      </c>
      <c r="GC205" s="210">
        <f t="shared" si="32"/>
        <v>0</v>
      </c>
      <c r="GD205" s="210">
        <f t="shared" si="32"/>
        <v>0</v>
      </c>
      <c r="GE205" s="210">
        <f t="shared" si="32"/>
        <v>0</v>
      </c>
      <c r="GF205" s="210">
        <f t="shared" si="32"/>
        <v>0</v>
      </c>
      <c r="GG205" s="210">
        <f t="shared" si="32"/>
        <v>0</v>
      </c>
      <c r="GH205" s="210">
        <f t="shared" si="32"/>
        <v>0</v>
      </c>
      <c r="GI205" s="210">
        <f t="shared" si="32"/>
        <v>0</v>
      </c>
      <c r="GK205" s="216">
        <f t="shared" si="24"/>
        <v>0.50498218743863776</v>
      </c>
      <c r="GL205" s="216">
        <f t="shared" si="16"/>
        <v>0.24731577323347076</v>
      </c>
      <c r="GM205" s="216">
        <f t="shared" si="17"/>
        <v>0.20297567954220316</v>
      </c>
      <c r="GN205" s="216">
        <f t="shared" si="18"/>
        <v>0.12462397262195293</v>
      </c>
    </row>
    <row r="206" spans="1:196" x14ac:dyDescent="0.35">
      <c r="A206" s="9">
        <f>Report!$C$4</f>
        <v>1</v>
      </c>
      <c r="B206" t="str">
        <f>VLOOKUP($A206,Centers!$B$1:$C$120,2,)</f>
        <v>GATE</v>
      </c>
      <c r="C206" s="209">
        <v>44892</v>
      </c>
      <c r="D206" s="113">
        <f>IF($A206=1,SUM(SUMIFS(Indent!$E:$E,Indent!$C:$C,Waterfall!$C206,Indent!$A:$A,Centers!$A$2),SUMIFS(Indent!$E:$E,Indent!$C:$C,Waterfall!$C206,Indent!$A:$A,Centers!$A$3),SUMIFS(Indent!$E:$E,Indent!$C:$C,Waterfall!$C206,Indent!$A:$A,Centers!$A$4),SUMIFS(Indent!$E:$E,Indent!$C:$C,Waterfall!$C206,Indent!$A:$A,Centers!$A$5),SUMIFS(Indent!$E:$E,Indent!$C:$C,Waterfall!$C206,Indent!$A:$A,Centers!$A$6),SUMIFS(Indent!$E:$E,Indent!$C:$C,Waterfall!$C206,Indent!$A:$A,Centers!$A$7),SUMIFS(Indent!$E:$E,Indent!$C:$C,Waterfall!$C206,Indent!$A:$A,Centers!$A$8)),SUMIFS(Indent!$E:$E,Indent!$C:$C,Waterfall!$C206,Indent!$A:$A,$A206))</f>
        <v>39762</v>
      </c>
      <c r="E206" s="210">
        <f t="shared" si="9"/>
        <v>0</v>
      </c>
      <c r="F206" s="210">
        <f t="shared" si="34"/>
        <v>0</v>
      </c>
      <c r="G206" s="210">
        <f t="shared" si="34"/>
        <v>0</v>
      </c>
      <c r="H206" s="210">
        <f t="shared" si="34"/>
        <v>0</v>
      </c>
      <c r="I206" s="210">
        <f t="shared" si="34"/>
        <v>0</v>
      </c>
      <c r="J206" s="210">
        <f t="shared" si="34"/>
        <v>0</v>
      </c>
      <c r="K206" s="210">
        <f t="shared" si="34"/>
        <v>0</v>
      </c>
      <c r="L206" s="210">
        <f t="shared" si="34"/>
        <v>0</v>
      </c>
      <c r="M206" s="210">
        <f t="shared" si="34"/>
        <v>0</v>
      </c>
      <c r="N206" s="210">
        <f t="shared" si="34"/>
        <v>0</v>
      </c>
      <c r="O206" s="210">
        <f t="shared" si="34"/>
        <v>0</v>
      </c>
      <c r="P206" s="210">
        <f t="shared" si="34"/>
        <v>0.15526935264825711</v>
      </c>
      <c r="Q206" s="210">
        <f t="shared" si="34"/>
        <v>0.38413510386801469</v>
      </c>
      <c r="R206" s="210">
        <f t="shared" si="34"/>
        <v>0.24520924500779639</v>
      </c>
      <c r="S206" s="210">
        <f t="shared" si="34"/>
        <v>0.20247774256828127</v>
      </c>
      <c r="T206" s="210">
        <f t="shared" si="34"/>
        <v>0.1135906141542176</v>
      </c>
      <c r="U206" s="210">
        <f t="shared" si="34"/>
        <v>0.1092266485589256</v>
      </c>
      <c r="V206" s="210">
        <f t="shared" si="34"/>
        <v>3.3984709018661033E-3</v>
      </c>
      <c r="W206" s="210">
        <f t="shared" si="34"/>
        <v>0</v>
      </c>
      <c r="X206" s="210">
        <f t="shared" si="34"/>
        <v>0</v>
      </c>
      <c r="Y206" s="210">
        <f t="shared" si="34"/>
        <v>0</v>
      </c>
      <c r="Z206" s="210">
        <f t="shared" si="34"/>
        <v>0</v>
      </c>
      <c r="AA206" s="210">
        <f t="shared" si="34"/>
        <v>0</v>
      </c>
      <c r="AB206" s="210">
        <f t="shared" si="34"/>
        <v>0</v>
      </c>
      <c r="AC206" s="210">
        <f t="shared" si="34"/>
        <v>0</v>
      </c>
      <c r="AD206" s="210">
        <f t="shared" si="34"/>
        <v>0</v>
      </c>
      <c r="AE206" s="210">
        <f t="shared" si="34"/>
        <v>0</v>
      </c>
      <c r="AF206" s="210">
        <f t="shared" si="34"/>
        <v>0</v>
      </c>
      <c r="AG206" s="210">
        <f t="shared" si="34"/>
        <v>0</v>
      </c>
      <c r="AH206" s="210">
        <f t="shared" si="34"/>
        <v>0</v>
      </c>
      <c r="AI206" s="210">
        <f t="shared" si="34"/>
        <v>0</v>
      </c>
      <c r="AJ206" s="210">
        <f t="shared" si="34"/>
        <v>0</v>
      </c>
      <c r="AK206" s="210">
        <f t="shared" si="34"/>
        <v>0</v>
      </c>
      <c r="AL206" s="210">
        <f t="shared" si="34"/>
        <v>0</v>
      </c>
      <c r="AM206" s="210">
        <f t="shared" si="34"/>
        <v>0</v>
      </c>
      <c r="AN206" s="210">
        <f t="shared" si="34"/>
        <v>0</v>
      </c>
      <c r="AO206" s="210">
        <f t="shared" si="34"/>
        <v>0</v>
      </c>
      <c r="AP206" s="210">
        <f t="shared" si="34"/>
        <v>0</v>
      </c>
      <c r="AQ206" s="210">
        <f t="shared" si="34"/>
        <v>0</v>
      </c>
      <c r="AR206" s="210">
        <f t="shared" si="34"/>
        <v>0</v>
      </c>
      <c r="AS206" s="210">
        <f t="shared" si="34"/>
        <v>0</v>
      </c>
      <c r="AT206" s="210">
        <f t="shared" si="34"/>
        <v>0</v>
      </c>
      <c r="AU206" s="210">
        <f t="shared" si="34"/>
        <v>0</v>
      </c>
      <c r="AV206" s="210">
        <f t="shared" si="34"/>
        <v>0</v>
      </c>
      <c r="AW206" s="210">
        <f t="shared" si="34"/>
        <v>0</v>
      </c>
      <c r="AX206" s="210">
        <f t="shared" si="34"/>
        <v>0</v>
      </c>
      <c r="AY206" s="210">
        <f t="shared" si="34"/>
        <v>0</v>
      </c>
      <c r="AZ206" s="210">
        <f t="shared" si="34"/>
        <v>0</v>
      </c>
      <c r="BA206" s="210">
        <f t="shared" si="34"/>
        <v>0</v>
      </c>
      <c r="BB206" s="210">
        <f t="shared" si="34"/>
        <v>0</v>
      </c>
      <c r="BC206" s="210">
        <f t="shared" si="34"/>
        <v>0</v>
      </c>
      <c r="BD206" s="210">
        <f t="shared" si="34"/>
        <v>0</v>
      </c>
      <c r="BE206" s="210">
        <f t="shared" si="34"/>
        <v>0</v>
      </c>
      <c r="BF206" s="210">
        <f t="shared" si="34"/>
        <v>0</v>
      </c>
      <c r="BG206" s="210">
        <f t="shared" si="34"/>
        <v>0</v>
      </c>
      <c r="BH206" s="210">
        <f t="shared" si="34"/>
        <v>0</v>
      </c>
      <c r="BI206" s="210">
        <f t="shared" si="34"/>
        <v>0</v>
      </c>
      <c r="BJ206" s="210">
        <f t="shared" si="34"/>
        <v>0</v>
      </c>
      <c r="BK206" s="210">
        <f t="shared" si="34"/>
        <v>0</v>
      </c>
      <c r="BL206" s="210">
        <f t="shared" si="34"/>
        <v>0</v>
      </c>
      <c r="BM206" s="210">
        <f t="shared" si="34"/>
        <v>0</v>
      </c>
      <c r="BN206" s="210">
        <f t="shared" si="34"/>
        <v>0</v>
      </c>
      <c r="BO206" s="210">
        <f t="shared" si="34"/>
        <v>0</v>
      </c>
      <c r="BP206" s="210">
        <f t="shared" si="34"/>
        <v>0</v>
      </c>
      <c r="BQ206" s="210">
        <f t="shared" si="34"/>
        <v>0</v>
      </c>
      <c r="BR206" s="210">
        <f t="shared" si="33"/>
        <v>0</v>
      </c>
      <c r="BS206" s="210">
        <f t="shared" si="33"/>
        <v>0</v>
      </c>
      <c r="BT206" s="210">
        <f t="shared" si="33"/>
        <v>0</v>
      </c>
      <c r="BU206" s="210">
        <f t="shared" si="33"/>
        <v>0</v>
      </c>
      <c r="BV206" s="210">
        <f t="shared" si="33"/>
        <v>0</v>
      </c>
      <c r="BW206" s="210">
        <f t="shared" si="33"/>
        <v>0</v>
      </c>
      <c r="BX206" s="210">
        <f t="shared" si="33"/>
        <v>0</v>
      </c>
      <c r="BY206" s="210">
        <f t="shared" si="33"/>
        <v>0</v>
      </c>
      <c r="BZ206" s="210">
        <f t="shared" si="33"/>
        <v>0</v>
      </c>
      <c r="CA206" s="210">
        <f t="shared" si="33"/>
        <v>0</v>
      </c>
      <c r="CB206" s="210">
        <f t="shared" si="33"/>
        <v>0</v>
      </c>
      <c r="CC206" s="210">
        <f t="shared" si="33"/>
        <v>0</v>
      </c>
      <c r="CD206" s="210">
        <f t="shared" si="33"/>
        <v>0</v>
      </c>
      <c r="CE206" s="210">
        <f t="shared" si="33"/>
        <v>0</v>
      </c>
      <c r="CF206" s="210">
        <f t="shared" si="33"/>
        <v>0</v>
      </c>
      <c r="CG206" s="210">
        <f t="shared" si="33"/>
        <v>0</v>
      </c>
      <c r="CH206" s="210">
        <f t="shared" si="33"/>
        <v>0</v>
      </c>
      <c r="CI206" s="210">
        <f t="shared" si="33"/>
        <v>0</v>
      </c>
      <c r="CJ206" s="210">
        <f t="shared" si="33"/>
        <v>0</v>
      </c>
      <c r="CK206" s="210">
        <f t="shared" si="33"/>
        <v>0</v>
      </c>
      <c r="CL206" s="210">
        <f t="shared" si="33"/>
        <v>0</v>
      </c>
      <c r="CM206" s="210">
        <f t="shared" si="33"/>
        <v>0</v>
      </c>
      <c r="CN206" s="210">
        <f t="shared" si="33"/>
        <v>0</v>
      </c>
      <c r="CO206" s="210">
        <f t="shared" si="33"/>
        <v>0</v>
      </c>
      <c r="CP206" s="210">
        <f t="shared" si="33"/>
        <v>0</v>
      </c>
      <c r="CQ206" s="210">
        <f t="shared" si="33"/>
        <v>0</v>
      </c>
      <c r="CR206" s="210">
        <f t="shared" si="33"/>
        <v>0</v>
      </c>
      <c r="CS206" s="210">
        <f t="shared" si="33"/>
        <v>0</v>
      </c>
      <c r="CT206" s="210">
        <f t="shared" si="33"/>
        <v>0</v>
      </c>
      <c r="CU206" s="210">
        <f t="shared" si="33"/>
        <v>0</v>
      </c>
      <c r="CV206" s="210">
        <f t="shared" si="33"/>
        <v>0</v>
      </c>
      <c r="CW206" s="210">
        <f t="shared" si="33"/>
        <v>0</v>
      </c>
      <c r="CX206" s="210">
        <f t="shared" si="33"/>
        <v>0</v>
      </c>
      <c r="CY206" s="210">
        <f t="shared" si="33"/>
        <v>0</v>
      </c>
      <c r="CZ206" s="210">
        <f t="shared" si="33"/>
        <v>0</v>
      </c>
      <c r="DA206" s="210">
        <f t="shared" si="33"/>
        <v>0</v>
      </c>
      <c r="DB206" s="210">
        <f t="shared" si="33"/>
        <v>0</v>
      </c>
      <c r="DC206" s="210">
        <f t="shared" si="33"/>
        <v>0</v>
      </c>
      <c r="DD206" s="210">
        <f t="shared" si="33"/>
        <v>0</v>
      </c>
      <c r="DE206" s="210">
        <f t="shared" si="33"/>
        <v>0</v>
      </c>
      <c r="DF206" s="210">
        <f t="shared" si="33"/>
        <v>0</v>
      </c>
      <c r="DG206" s="210">
        <f t="shared" si="33"/>
        <v>0</v>
      </c>
      <c r="DH206" s="210">
        <f t="shared" si="33"/>
        <v>0</v>
      </c>
      <c r="DI206" s="210">
        <f t="shared" si="33"/>
        <v>0</v>
      </c>
      <c r="DJ206" s="210">
        <f t="shared" si="33"/>
        <v>0</v>
      </c>
      <c r="DK206" s="210">
        <f t="shared" si="33"/>
        <v>0</v>
      </c>
      <c r="DL206" s="210">
        <f t="shared" si="33"/>
        <v>0</v>
      </c>
      <c r="DM206" s="210">
        <f t="shared" si="33"/>
        <v>0</v>
      </c>
      <c r="DN206" s="210">
        <f t="shared" si="33"/>
        <v>0</v>
      </c>
      <c r="DO206" s="210">
        <f t="shared" si="33"/>
        <v>0</v>
      </c>
      <c r="DP206" s="210">
        <f t="shared" si="33"/>
        <v>0</v>
      </c>
      <c r="DQ206" s="210">
        <f t="shared" si="33"/>
        <v>0</v>
      </c>
      <c r="DR206" s="210">
        <f t="shared" si="33"/>
        <v>0</v>
      </c>
      <c r="DS206" s="210">
        <f t="shared" si="33"/>
        <v>0</v>
      </c>
      <c r="DT206" s="210">
        <f t="shared" si="33"/>
        <v>0</v>
      </c>
      <c r="DU206" s="210">
        <f t="shared" si="33"/>
        <v>0</v>
      </c>
      <c r="DV206" s="210">
        <f t="shared" si="33"/>
        <v>0</v>
      </c>
      <c r="DW206" s="210">
        <f t="shared" si="33"/>
        <v>0</v>
      </c>
      <c r="DX206" s="210">
        <f t="shared" si="33"/>
        <v>0</v>
      </c>
      <c r="DY206" s="210">
        <f t="shared" si="33"/>
        <v>0</v>
      </c>
      <c r="DZ206" s="210">
        <f t="shared" si="33"/>
        <v>0</v>
      </c>
      <c r="EA206" s="210">
        <f t="shared" si="33"/>
        <v>0</v>
      </c>
      <c r="EB206" s="210">
        <f t="shared" si="33"/>
        <v>0</v>
      </c>
      <c r="EC206" s="210">
        <f t="shared" si="28"/>
        <v>0</v>
      </c>
      <c r="ED206" s="210">
        <f t="shared" si="32"/>
        <v>0</v>
      </c>
      <c r="EE206" s="210">
        <f t="shared" si="32"/>
        <v>0</v>
      </c>
      <c r="EF206" s="210">
        <f t="shared" si="32"/>
        <v>0</v>
      </c>
      <c r="EG206" s="210">
        <f t="shared" si="32"/>
        <v>0</v>
      </c>
      <c r="EH206" s="210">
        <f t="shared" si="32"/>
        <v>0</v>
      </c>
      <c r="EI206" s="210">
        <f t="shared" si="32"/>
        <v>0</v>
      </c>
      <c r="EJ206" s="210">
        <f t="shared" si="32"/>
        <v>0</v>
      </c>
      <c r="EK206" s="210">
        <f t="shared" si="32"/>
        <v>0</v>
      </c>
      <c r="EL206" s="210">
        <f t="shared" si="32"/>
        <v>0</v>
      </c>
      <c r="EM206" s="210">
        <f t="shared" si="32"/>
        <v>0</v>
      </c>
      <c r="EN206" s="210">
        <f t="shared" si="32"/>
        <v>0</v>
      </c>
      <c r="EO206" s="210">
        <f t="shared" si="32"/>
        <v>0</v>
      </c>
      <c r="EP206" s="210">
        <f t="shared" si="32"/>
        <v>0</v>
      </c>
      <c r="EQ206" s="210">
        <f t="shared" si="32"/>
        <v>0</v>
      </c>
      <c r="ER206" s="210">
        <f t="shared" si="32"/>
        <v>0</v>
      </c>
      <c r="ES206" s="210">
        <f t="shared" si="32"/>
        <v>0</v>
      </c>
      <c r="ET206" s="210">
        <f t="shared" si="32"/>
        <v>0</v>
      </c>
      <c r="EU206" s="210">
        <f t="shared" si="32"/>
        <v>0</v>
      </c>
      <c r="EV206" s="210">
        <f t="shared" si="32"/>
        <v>0</v>
      </c>
      <c r="EW206" s="210">
        <f t="shared" si="32"/>
        <v>0</v>
      </c>
      <c r="EX206" s="210">
        <f t="shared" si="32"/>
        <v>0</v>
      </c>
      <c r="EY206" s="210">
        <f t="shared" si="32"/>
        <v>0</v>
      </c>
      <c r="EZ206" s="210">
        <f t="shared" si="32"/>
        <v>0</v>
      </c>
      <c r="FA206" s="210">
        <f t="shared" ref="FA206:GI206" si="35">IFERROR(FA15/$D15,0)</f>
        <v>0</v>
      </c>
      <c r="FB206" s="210">
        <f t="shared" si="35"/>
        <v>0</v>
      </c>
      <c r="FC206" s="210">
        <f t="shared" si="35"/>
        <v>0</v>
      </c>
      <c r="FD206" s="210">
        <f t="shared" si="35"/>
        <v>0</v>
      </c>
      <c r="FE206" s="210">
        <f t="shared" si="35"/>
        <v>0</v>
      </c>
      <c r="FF206" s="210">
        <f t="shared" si="35"/>
        <v>0</v>
      </c>
      <c r="FG206" s="210">
        <f t="shared" si="35"/>
        <v>0</v>
      </c>
      <c r="FH206" s="210">
        <f t="shared" si="35"/>
        <v>0</v>
      </c>
      <c r="FI206" s="210">
        <f t="shared" si="35"/>
        <v>0</v>
      </c>
      <c r="FJ206" s="210">
        <f t="shared" si="35"/>
        <v>0</v>
      </c>
      <c r="FK206" s="210">
        <f t="shared" si="35"/>
        <v>0</v>
      </c>
      <c r="FL206" s="210">
        <f t="shared" si="35"/>
        <v>0</v>
      </c>
      <c r="FM206" s="210">
        <f t="shared" si="35"/>
        <v>0</v>
      </c>
      <c r="FN206" s="210">
        <f t="shared" si="35"/>
        <v>0</v>
      </c>
      <c r="FO206" s="210">
        <f t="shared" si="35"/>
        <v>0</v>
      </c>
      <c r="FP206" s="210">
        <f t="shared" si="35"/>
        <v>0</v>
      </c>
      <c r="FQ206" s="210">
        <f t="shared" si="35"/>
        <v>0</v>
      </c>
      <c r="FR206" s="210">
        <f t="shared" si="35"/>
        <v>0</v>
      </c>
      <c r="FS206" s="210">
        <f t="shared" si="35"/>
        <v>0</v>
      </c>
      <c r="FT206" s="210">
        <f t="shared" si="35"/>
        <v>0</v>
      </c>
      <c r="FU206" s="210">
        <f t="shared" si="35"/>
        <v>0</v>
      </c>
      <c r="FV206" s="210">
        <f t="shared" si="35"/>
        <v>0</v>
      </c>
      <c r="FW206" s="210">
        <f t="shared" si="35"/>
        <v>0</v>
      </c>
      <c r="FX206" s="210">
        <f t="shared" si="35"/>
        <v>0</v>
      </c>
      <c r="FY206" s="210">
        <f t="shared" si="35"/>
        <v>0</v>
      </c>
      <c r="FZ206" s="210">
        <f t="shared" si="35"/>
        <v>0</v>
      </c>
      <c r="GA206" s="210">
        <f t="shared" si="35"/>
        <v>0</v>
      </c>
      <c r="GB206" s="210">
        <f t="shared" si="35"/>
        <v>0</v>
      </c>
      <c r="GC206" s="210">
        <f t="shared" si="35"/>
        <v>0</v>
      </c>
      <c r="GD206" s="210">
        <f t="shared" si="35"/>
        <v>0</v>
      </c>
      <c r="GE206" s="210">
        <f t="shared" si="35"/>
        <v>0</v>
      </c>
      <c r="GF206" s="210">
        <f t="shared" si="35"/>
        <v>0</v>
      </c>
      <c r="GG206" s="210">
        <f t="shared" si="35"/>
        <v>0</v>
      </c>
      <c r="GH206" s="210">
        <f t="shared" si="35"/>
        <v>0</v>
      </c>
      <c r="GI206" s="210">
        <f t="shared" si="35"/>
        <v>0</v>
      </c>
      <c r="GK206" s="216">
        <f t="shared" si="24"/>
        <v>0.53940445651627178</v>
      </c>
      <c r="GL206" s="216">
        <f t="shared" si="16"/>
        <v>0.24520924500779639</v>
      </c>
      <c r="GM206" s="216">
        <f t="shared" si="17"/>
        <v>0.20247774256828127</v>
      </c>
      <c r="GN206" s="216">
        <f t="shared" si="18"/>
        <v>0.1135906141542176</v>
      </c>
    </row>
    <row r="207" spans="1:196" x14ac:dyDescent="0.35">
      <c r="A207" s="9">
        <f>Report!$C$4</f>
        <v>1</v>
      </c>
      <c r="B207" t="str">
        <f>VLOOKUP($A207,Centers!$B$1:$C$120,2,)</f>
        <v>GATE</v>
      </c>
      <c r="C207" s="209">
        <v>44893</v>
      </c>
      <c r="D207" s="113">
        <f>IF($A207=1,SUM(SUMIFS(Indent!$E:$E,Indent!$C:$C,Waterfall!$C207,Indent!$A:$A,Centers!$A$2),SUMIFS(Indent!$E:$E,Indent!$C:$C,Waterfall!$C207,Indent!$A:$A,Centers!$A$3),SUMIFS(Indent!$E:$E,Indent!$C:$C,Waterfall!$C207,Indent!$A:$A,Centers!$A$4),SUMIFS(Indent!$E:$E,Indent!$C:$C,Waterfall!$C207,Indent!$A:$A,Centers!$A$5),SUMIFS(Indent!$E:$E,Indent!$C:$C,Waterfall!$C207,Indent!$A:$A,Centers!$A$6),SUMIFS(Indent!$E:$E,Indent!$C:$C,Waterfall!$C207,Indent!$A:$A,Centers!$A$7),SUMIFS(Indent!$E:$E,Indent!$C:$C,Waterfall!$C207,Indent!$A:$A,Centers!$A$8)),SUMIFS(Indent!$E:$E,Indent!$C:$C,Waterfall!$C207,Indent!$A:$A,$A207))</f>
        <v>33408</v>
      </c>
      <c r="E207" s="210">
        <f t="shared" si="9"/>
        <v>0</v>
      </c>
      <c r="F207" s="210">
        <f t="shared" si="34"/>
        <v>0</v>
      </c>
      <c r="G207" s="210">
        <f t="shared" si="34"/>
        <v>0</v>
      </c>
      <c r="H207" s="210">
        <f t="shared" si="34"/>
        <v>0</v>
      </c>
      <c r="I207" s="210">
        <f t="shared" si="34"/>
        <v>0</v>
      </c>
      <c r="J207" s="210">
        <f t="shared" si="34"/>
        <v>0</v>
      </c>
      <c r="K207" s="210">
        <f t="shared" si="34"/>
        <v>0</v>
      </c>
      <c r="L207" s="210">
        <f t="shared" si="34"/>
        <v>0</v>
      </c>
      <c r="M207" s="210">
        <f t="shared" si="34"/>
        <v>0</v>
      </c>
      <c r="N207" s="210">
        <f t="shared" si="34"/>
        <v>0</v>
      </c>
      <c r="O207" s="210">
        <f t="shared" si="34"/>
        <v>0</v>
      </c>
      <c r="P207" s="210">
        <f t="shared" si="34"/>
        <v>0</v>
      </c>
      <c r="Q207" s="210">
        <f t="shared" si="34"/>
        <v>0.13956387691570882</v>
      </c>
      <c r="R207" s="210">
        <f t="shared" si="34"/>
        <v>0.37911188936781609</v>
      </c>
      <c r="S207" s="210">
        <f t="shared" si="34"/>
        <v>0.25946659482758622</v>
      </c>
      <c r="T207" s="210">
        <f t="shared" si="34"/>
        <v>0.16996288314176244</v>
      </c>
      <c r="U207" s="210">
        <f t="shared" si="34"/>
        <v>0.12180256226053639</v>
      </c>
      <c r="V207" s="210">
        <f t="shared" si="34"/>
        <v>0.11451897749042145</v>
      </c>
      <c r="W207" s="210">
        <f t="shared" si="34"/>
        <v>0</v>
      </c>
      <c r="X207" s="210">
        <f t="shared" si="34"/>
        <v>0</v>
      </c>
      <c r="Y207" s="210">
        <f t="shared" si="34"/>
        <v>0</v>
      </c>
      <c r="Z207" s="210">
        <f t="shared" si="34"/>
        <v>0</v>
      </c>
      <c r="AA207" s="210">
        <f t="shared" si="34"/>
        <v>0</v>
      </c>
      <c r="AB207" s="210">
        <f t="shared" si="34"/>
        <v>0</v>
      </c>
      <c r="AC207" s="210">
        <f t="shared" si="34"/>
        <v>0</v>
      </c>
      <c r="AD207" s="210">
        <f t="shared" si="34"/>
        <v>0</v>
      </c>
      <c r="AE207" s="210">
        <f t="shared" si="34"/>
        <v>0</v>
      </c>
      <c r="AF207" s="210">
        <f t="shared" si="34"/>
        <v>0</v>
      </c>
      <c r="AG207" s="210">
        <f t="shared" si="34"/>
        <v>0</v>
      </c>
      <c r="AH207" s="210">
        <f t="shared" si="34"/>
        <v>0</v>
      </c>
      <c r="AI207" s="210">
        <f t="shared" si="34"/>
        <v>0</v>
      </c>
      <c r="AJ207" s="210">
        <f t="shared" si="34"/>
        <v>0</v>
      </c>
      <c r="AK207" s="210">
        <f t="shared" si="34"/>
        <v>0</v>
      </c>
      <c r="AL207" s="210">
        <f t="shared" si="34"/>
        <v>0</v>
      </c>
      <c r="AM207" s="210">
        <f t="shared" si="34"/>
        <v>0</v>
      </c>
      <c r="AN207" s="210">
        <f t="shared" si="34"/>
        <v>0</v>
      </c>
      <c r="AO207" s="210">
        <f t="shared" si="34"/>
        <v>0</v>
      </c>
      <c r="AP207" s="210">
        <f t="shared" si="34"/>
        <v>0</v>
      </c>
      <c r="AQ207" s="210">
        <f t="shared" si="34"/>
        <v>0</v>
      </c>
      <c r="AR207" s="210">
        <f t="shared" si="34"/>
        <v>0</v>
      </c>
      <c r="AS207" s="210">
        <f t="shared" si="34"/>
        <v>0</v>
      </c>
      <c r="AT207" s="210">
        <f t="shared" si="34"/>
        <v>0</v>
      </c>
      <c r="AU207" s="210">
        <f t="shared" si="34"/>
        <v>0</v>
      </c>
      <c r="AV207" s="210">
        <f t="shared" si="34"/>
        <v>0</v>
      </c>
      <c r="AW207" s="210">
        <f t="shared" si="34"/>
        <v>0</v>
      </c>
      <c r="AX207" s="210">
        <f t="shared" si="34"/>
        <v>0</v>
      </c>
      <c r="AY207" s="210">
        <f t="shared" si="34"/>
        <v>0</v>
      </c>
      <c r="AZ207" s="210">
        <f t="shared" si="34"/>
        <v>0</v>
      </c>
      <c r="BA207" s="210">
        <f t="shared" si="34"/>
        <v>0</v>
      </c>
      <c r="BB207" s="210">
        <f t="shared" si="34"/>
        <v>0</v>
      </c>
      <c r="BC207" s="210">
        <f t="shared" si="34"/>
        <v>0</v>
      </c>
      <c r="BD207" s="210">
        <f t="shared" si="34"/>
        <v>0</v>
      </c>
      <c r="BE207" s="210">
        <f t="shared" si="34"/>
        <v>0</v>
      </c>
      <c r="BF207" s="210">
        <f t="shared" si="34"/>
        <v>0</v>
      </c>
      <c r="BG207" s="210">
        <f t="shared" si="34"/>
        <v>0</v>
      </c>
      <c r="BH207" s="210">
        <f t="shared" si="34"/>
        <v>0</v>
      </c>
      <c r="BI207" s="210">
        <f t="shared" si="34"/>
        <v>0</v>
      </c>
      <c r="BJ207" s="210">
        <f t="shared" si="34"/>
        <v>0</v>
      </c>
      <c r="BK207" s="210">
        <f t="shared" si="34"/>
        <v>0</v>
      </c>
      <c r="BL207" s="210">
        <f t="shared" si="34"/>
        <v>0</v>
      </c>
      <c r="BM207" s="210">
        <f t="shared" si="34"/>
        <v>0</v>
      </c>
      <c r="BN207" s="210">
        <f t="shared" si="34"/>
        <v>0</v>
      </c>
      <c r="BO207" s="210">
        <f t="shared" si="34"/>
        <v>0</v>
      </c>
      <c r="BP207" s="210">
        <f t="shared" si="34"/>
        <v>0</v>
      </c>
      <c r="BQ207" s="210">
        <f t="shared" ref="BQ207:EB210" si="36">IFERROR(BQ16/$D16,0)</f>
        <v>0</v>
      </c>
      <c r="BR207" s="210">
        <f t="shared" si="36"/>
        <v>0</v>
      </c>
      <c r="BS207" s="210">
        <f t="shared" si="36"/>
        <v>0</v>
      </c>
      <c r="BT207" s="210">
        <f t="shared" si="36"/>
        <v>0</v>
      </c>
      <c r="BU207" s="210">
        <f t="shared" si="36"/>
        <v>0</v>
      </c>
      <c r="BV207" s="210">
        <f t="shared" si="36"/>
        <v>0</v>
      </c>
      <c r="BW207" s="210">
        <f t="shared" si="36"/>
        <v>0</v>
      </c>
      <c r="BX207" s="210">
        <f t="shared" si="36"/>
        <v>0</v>
      </c>
      <c r="BY207" s="210">
        <f t="shared" si="36"/>
        <v>0</v>
      </c>
      <c r="BZ207" s="210">
        <f t="shared" si="36"/>
        <v>0</v>
      </c>
      <c r="CA207" s="210">
        <f t="shared" si="36"/>
        <v>0</v>
      </c>
      <c r="CB207" s="210">
        <f t="shared" si="36"/>
        <v>0</v>
      </c>
      <c r="CC207" s="210">
        <f t="shared" si="36"/>
        <v>0</v>
      </c>
      <c r="CD207" s="210">
        <f t="shared" si="36"/>
        <v>0</v>
      </c>
      <c r="CE207" s="210">
        <f t="shared" si="36"/>
        <v>0</v>
      </c>
      <c r="CF207" s="210">
        <f t="shared" si="36"/>
        <v>0</v>
      </c>
      <c r="CG207" s="210">
        <f t="shared" si="36"/>
        <v>0</v>
      </c>
      <c r="CH207" s="210">
        <f t="shared" si="36"/>
        <v>0</v>
      </c>
      <c r="CI207" s="210">
        <f t="shared" si="36"/>
        <v>0</v>
      </c>
      <c r="CJ207" s="210">
        <f t="shared" si="36"/>
        <v>0</v>
      </c>
      <c r="CK207" s="210">
        <f t="shared" si="36"/>
        <v>0</v>
      </c>
      <c r="CL207" s="210">
        <f t="shared" si="36"/>
        <v>0</v>
      </c>
      <c r="CM207" s="210">
        <f t="shared" si="36"/>
        <v>0</v>
      </c>
      <c r="CN207" s="210">
        <f t="shared" si="36"/>
        <v>0</v>
      </c>
      <c r="CO207" s="210">
        <f t="shared" si="36"/>
        <v>0</v>
      </c>
      <c r="CP207" s="210">
        <f t="shared" si="36"/>
        <v>0</v>
      </c>
      <c r="CQ207" s="210">
        <f t="shared" si="36"/>
        <v>0</v>
      </c>
      <c r="CR207" s="210">
        <f t="shared" si="36"/>
        <v>0</v>
      </c>
      <c r="CS207" s="210">
        <f t="shared" si="36"/>
        <v>0</v>
      </c>
      <c r="CT207" s="210">
        <f t="shared" si="36"/>
        <v>0</v>
      </c>
      <c r="CU207" s="210">
        <f t="shared" si="36"/>
        <v>0</v>
      </c>
      <c r="CV207" s="210">
        <f t="shared" si="36"/>
        <v>0</v>
      </c>
      <c r="CW207" s="210">
        <f t="shared" si="36"/>
        <v>0</v>
      </c>
      <c r="CX207" s="210">
        <f t="shared" si="36"/>
        <v>0</v>
      </c>
      <c r="CY207" s="210">
        <f t="shared" si="36"/>
        <v>0</v>
      </c>
      <c r="CZ207" s="210">
        <f t="shared" si="36"/>
        <v>0</v>
      </c>
      <c r="DA207" s="210">
        <f t="shared" si="36"/>
        <v>0</v>
      </c>
      <c r="DB207" s="210">
        <f t="shared" si="36"/>
        <v>0</v>
      </c>
      <c r="DC207" s="210">
        <f t="shared" si="36"/>
        <v>0</v>
      </c>
      <c r="DD207" s="210">
        <f t="shared" si="36"/>
        <v>0</v>
      </c>
      <c r="DE207" s="210">
        <f t="shared" si="36"/>
        <v>0</v>
      </c>
      <c r="DF207" s="210">
        <f t="shared" si="36"/>
        <v>0</v>
      </c>
      <c r="DG207" s="210">
        <f t="shared" si="36"/>
        <v>0</v>
      </c>
      <c r="DH207" s="210">
        <f t="shared" si="36"/>
        <v>0</v>
      </c>
      <c r="DI207" s="210">
        <f t="shared" si="36"/>
        <v>0</v>
      </c>
      <c r="DJ207" s="210">
        <f t="shared" si="36"/>
        <v>0</v>
      </c>
      <c r="DK207" s="210">
        <f t="shared" si="36"/>
        <v>0</v>
      </c>
      <c r="DL207" s="210">
        <f t="shared" si="36"/>
        <v>0</v>
      </c>
      <c r="DM207" s="210">
        <f t="shared" si="36"/>
        <v>0</v>
      </c>
      <c r="DN207" s="210">
        <f t="shared" si="36"/>
        <v>0</v>
      </c>
      <c r="DO207" s="210">
        <f t="shared" si="36"/>
        <v>0</v>
      </c>
      <c r="DP207" s="210">
        <f t="shared" si="36"/>
        <v>0</v>
      </c>
      <c r="DQ207" s="210">
        <f t="shared" si="36"/>
        <v>0</v>
      </c>
      <c r="DR207" s="210">
        <f t="shared" si="36"/>
        <v>0</v>
      </c>
      <c r="DS207" s="210">
        <f t="shared" si="36"/>
        <v>0</v>
      </c>
      <c r="DT207" s="210">
        <f t="shared" si="36"/>
        <v>0</v>
      </c>
      <c r="DU207" s="210">
        <f t="shared" si="36"/>
        <v>0</v>
      </c>
      <c r="DV207" s="210">
        <f t="shared" si="36"/>
        <v>0</v>
      </c>
      <c r="DW207" s="210">
        <f t="shared" si="36"/>
        <v>0</v>
      </c>
      <c r="DX207" s="210">
        <f t="shared" si="36"/>
        <v>0</v>
      </c>
      <c r="DY207" s="210">
        <f t="shared" si="36"/>
        <v>0</v>
      </c>
      <c r="DZ207" s="210">
        <f t="shared" si="36"/>
        <v>0</v>
      </c>
      <c r="EA207" s="210">
        <f t="shared" si="36"/>
        <v>0</v>
      </c>
      <c r="EB207" s="210">
        <f t="shared" si="36"/>
        <v>0</v>
      </c>
      <c r="EC207" s="210">
        <f t="shared" si="28"/>
        <v>0</v>
      </c>
      <c r="ED207" s="210">
        <f t="shared" ref="ED207:GI211" si="37">IFERROR(ED16/$D16,0)</f>
        <v>0</v>
      </c>
      <c r="EE207" s="210">
        <f t="shared" si="37"/>
        <v>0</v>
      </c>
      <c r="EF207" s="210">
        <f t="shared" si="37"/>
        <v>0</v>
      </c>
      <c r="EG207" s="210">
        <f t="shared" si="37"/>
        <v>0</v>
      </c>
      <c r="EH207" s="210">
        <f t="shared" si="37"/>
        <v>0</v>
      </c>
      <c r="EI207" s="210">
        <f t="shared" si="37"/>
        <v>0</v>
      </c>
      <c r="EJ207" s="210">
        <f t="shared" si="37"/>
        <v>0</v>
      </c>
      <c r="EK207" s="210">
        <f t="shared" si="37"/>
        <v>0</v>
      </c>
      <c r="EL207" s="210">
        <f t="shared" si="37"/>
        <v>0</v>
      </c>
      <c r="EM207" s="210">
        <f t="shared" si="37"/>
        <v>0</v>
      </c>
      <c r="EN207" s="210">
        <f t="shared" si="37"/>
        <v>0</v>
      </c>
      <c r="EO207" s="210">
        <f t="shared" si="37"/>
        <v>0</v>
      </c>
      <c r="EP207" s="210">
        <f t="shared" si="37"/>
        <v>0</v>
      </c>
      <c r="EQ207" s="210">
        <f t="shared" si="37"/>
        <v>0</v>
      </c>
      <c r="ER207" s="210">
        <f t="shared" si="37"/>
        <v>0</v>
      </c>
      <c r="ES207" s="210">
        <f t="shared" si="37"/>
        <v>0</v>
      </c>
      <c r="ET207" s="210">
        <f t="shared" si="37"/>
        <v>0</v>
      </c>
      <c r="EU207" s="210">
        <f t="shared" si="37"/>
        <v>0</v>
      </c>
      <c r="EV207" s="210">
        <f t="shared" si="37"/>
        <v>0</v>
      </c>
      <c r="EW207" s="210">
        <f t="shared" si="37"/>
        <v>0</v>
      </c>
      <c r="EX207" s="210">
        <f t="shared" si="37"/>
        <v>0</v>
      </c>
      <c r="EY207" s="210">
        <f t="shared" si="37"/>
        <v>0</v>
      </c>
      <c r="EZ207" s="210">
        <f t="shared" si="37"/>
        <v>0</v>
      </c>
      <c r="FA207" s="210">
        <f t="shared" si="37"/>
        <v>0</v>
      </c>
      <c r="FB207" s="210">
        <f t="shared" si="37"/>
        <v>0</v>
      </c>
      <c r="FC207" s="210">
        <f t="shared" si="37"/>
        <v>0</v>
      </c>
      <c r="FD207" s="210">
        <f t="shared" si="37"/>
        <v>0</v>
      </c>
      <c r="FE207" s="210">
        <f t="shared" si="37"/>
        <v>0</v>
      </c>
      <c r="FF207" s="210">
        <f t="shared" si="37"/>
        <v>0</v>
      </c>
      <c r="FG207" s="210">
        <f t="shared" si="37"/>
        <v>0</v>
      </c>
      <c r="FH207" s="210">
        <f t="shared" si="37"/>
        <v>0</v>
      </c>
      <c r="FI207" s="210">
        <f t="shared" si="37"/>
        <v>0</v>
      </c>
      <c r="FJ207" s="210">
        <f t="shared" si="37"/>
        <v>0</v>
      </c>
      <c r="FK207" s="210">
        <f t="shared" si="37"/>
        <v>0</v>
      </c>
      <c r="FL207" s="210">
        <f t="shared" si="37"/>
        <v>0</v>
      </c>
      <c r="FM207" s="210">
        <f t="shared" si="37"/>
        <v>0</v>
      </c>
      <c r="FN207" s="210">
        <f t="shared" si="37"/>
        <v>0</v>
      </c>
      <c r="FO207" s="210">
        <f t="shared" si="37"/>
        <v>0</v>
      </c>
      <c r="FP207" s="210">
        <f t="shared" si="37"/>
        <v>0</v>
      </c>
      <c r="FQ207" s="210">
        <f t="shared" si="37"/>
        <v>0</v>
      </c>
      <c r="FR207" s="210">
        <f t="shared" si="37"/>
        <v>0</v>
      </c>
      <c r="FS207" s="210">
        <f t="shared" si="37"/>
        <v>0</v>
      </c>
      <c r="FT207" s="210">
        <f t="shared" si="37"/>
        <v>0</v>
      </c>
      <c r="FU207" s="210">
        <f t="shared" si="37"/>
        <v>0</v>
      </c>
      <c r="FV207" s="210">
        <f t="shared" si="37"/>
        <v>0</v>
      </c>
      <c r="FW207" s="210">
        <f t="shared" si="37"/>
        <v>0</v>
      </c>
      <c r="FX207" s="210">
        <f t="shared" si="37"/>
        <v>0</v>
      </c>
      <c r="FY207" s="210">
        <f t="shared" si="37"/>
        <v>0</v>
      </c>
      <c r="FZ207" s="210">
        <f t="shared" si="37"/>
        <v>0</v>
      </c>
      <c r="GA207" s="210">
        <f t="shared" si="37"/>
        <v>0</v>
      </c>
      <c r="GB207" s="210">
        <f t="shared" si="37"/>
        <v>0</v>
      </c>
      <c r="GC207" s="210">
        <f t="shared" si="37"/>
        <v>0</v>
      </c>
      <c r="GD207" s="210">
        <f t="shared" si="37"/>
        <v>0</v>
      </c>
      <c r="GE207" s="210">
        <f t="shared" si="37"/>
        <v>0</v>
      </c>
      <c r="GF207" s="210">
        <f t="shared" si="37"/>
        <v>0</v>
      </c>
      <c r="GG207" s="210">
        <f t="shared" si="37"/>
        <v>0</v>
      </c>
      <c r="GH207" s="210">
        <f t="shared" si="37"/>
        <v>0</v>
      </c>
      <c r="GI207" s="210">
        <f t="shared" si="37"/>
        <v>0</v>
      </c>
      <c r="GK207" s="216">
        <f t="shared" si="24"/>
        <v>0.51867576628352485</v>
      </c>
      <c r="GL207" s="216">
        <f t="shared" si="16"/>
        <v>0.25946659482758622</v>
      </c>
      <c r="GM207" s="216">
        <f t="shared" si="17"/>
        <v>0.16996288314176244</v>
      </c>
      <c r="GN207" s="216">
        <f t="shared" si="18"/>
        <v>0.12180256226053639</v>
      </c>
    </row>
    <row r="208" spans="1:196" x14ac:dyDescent="0.35">
      <c r="A208" s="9">
        <f>Report!$C$4</f>
        <v>1</v>
      </c>
      <c r="B208" t="str">
        <f>VLOOKUP($A208,Centers!$B$1:$C$120,2,)</f>
        <v>GATE</v>
      </c>
      <c r="C208" s="209">
        <v>44894</v>
      </c>
      <c r="D208" s="113">
        <f>IF($A208=1,SUM(SUMIFS(Indent!$E:$E,Indent!$C:$C,Waterfall!$C208,Indent!$A:$A,Centers!$A$2),SUMIFS(Indent!$E:$E,Indent!$C:$C,Waterfall!$C208,Indent!$A:$A,Centers!$A$3),SUMIFS(Indent!$E:$E,Indent!$C:$C,Waterfall!$C208,Indent!$A:$A,Centers!$A$4),SUMIFS(Indent!$E:$E,Indent!$C:$C,Waterfall!$C208,Indent!$A:$A,Centers!$A$5),SUMIFS(Indent!$E:$E,Indent!$C:$C,Waterfall!$C208,Indent!$A:$A,Centers!$A$6),SUMIFS(Indent!$E:$E,Indent!$C:$C,Waterfall!$C208,Indent!$A:$A,Centers!$A$7),SUMIFS(Indent!$E:$E,Indent!$C:$C,Waterfall!$C208,Indent!$A:$A,Centers!$A$8)),SUMIFS(Indent!$E:$E,Indent!$C:$C,Waterfall!$C208,Indent!$A:$A,$A208))</f>
        <v>38457</v>
      </c>
      <c r="E208" s="210">
        <f t="shared" si="9"/>
        <v>0</v>
      </c>
      <c r="F208" s="210">
        <f t="shared" ref="F208:BQ211" si="38">IFERROR(F17/$D17,0)</f>
        <v>0</v>
      </c>
      <c r="G208" s="210">
        <f t="shared" si="38"/>
        <v>0</v>
      </c>
      <c r="H208" s="210">
        <f t="shared" si="38"/>
        <v>0</v>
      </c>
      <c r="I208" s="210">
        <f t="shared" si="38"/>
        <v>0</v>
      </c>
      <c r="J208" s="210">
        <f t="shared" si="38"/>
        <v>0</v>
      </c>
      <c r="K208" s="210">
        <f t="shared" si="38"/>
        <v>0</v>
      </c>
      <c r="L208" s="210">
        <f t="shared" si="38"/>
        <v>0</v>
      </c>
      <c r="M208" s="210">
        <f t="shared" si="38"/>
        <v>0</v>
      </c>
      <c r="N208" s="210">
        <f t="shared" si="38"/>
        <v>0</v>
      </c>
      <c r="O208" s="210">
        <f t="shared" si="38"/>
        <v>0</v>
      </c>
      <c r="P208" s="210">
        <f t="shared" si="38"/>
        <v>0</v>
      </c>
      <c r="Q208" s="210">
        <f t="shared" si="38"/>
        <v>0</v>
      </c>
      <c r="R208" s="210">
        <f t="shared" si="38"/>
        <v>7.8384689393348417E-2</v>
      </c>
      <c r="S208" s="210">
        <f t="shared" si="38"/>
        <v>0.40923082923785009</v>
      </c>
      <c r="T208" s="210">
        <f t="shared" si="38"/>
        <v>0.24323374158150665</v>
      </c>
      <c r="U208" s="210">
        <f t="shared" si="38"/>
        <v>0.22490911927607457</v>
      </c>
      <c r="V208" s="210">
        <f t="shared" si="38"/>
        <v>0.1608843643549939</v>
      </c>
      <c r="W208" s="210">
        <f t="shared" si="38"/>
        <v>7.2839015003770449E-2</v>
      </c>
      <c r="X208" s="210">
        <f t="shared" si="38"/>
        <v>3.4753100865902178E-3</v>
      </c>
      <c r="Y208" s="210">
        <f t="shared" si="38"/>
        <v>0</v>
      </c>
      <c r="Z208" s="210">
        <f t="shared" si="38"/>
        <v>0</v>
      </c>
      <c r="AA208" s="210">
        <f t="shared" si="38"/>
        <v>0</v>
      </c>
      <c r="AB208" s="210">
        <f t="shared" si="38"/>
        <v>0</v>
      </c>
      <c r="AC208" s="210">
        <f t="shared" si="38"/>
        <v>0</v>
      </c>
      <c r="AD208" s="210">
        <f t="shared" si="38"/>
        <v>0</v>
      </c>
      <c r="AE208" s="210">
        <f t="shared" si="38"/>
        <v>0</v>
      </c>
      <c r="AF208" s="210">
        <f t="shared" si="38"/>
        <v>0</v>
      </c>
      <c r="AG208" s="210">
        <f t="shared" si="38"/>
        <v>0</v>
      </c>
      <c r="AH208" s="210">
        <f t="shared" si="38"/>
        <v>0</v>
      </c>
      <c r="AI208" s="210">
        <f t="shared" si="38"/>
        <v>0</v>
      </c>
      <c r="AJ208" s="210">
        <f t="shared" si="38"/>
        <v>0</v>
      </c>
      <c r="AK208" s="210">
        <f t="shared" si="38"/>
        <v>0</v>
      </c>
      <c r="AL208" s="210">
        <f t="shared" si="38"/>
        <v>0</v>
      </c>
      <c r="AM208" s="210">
        <f t="shared" si="38"/>
        <v>0</v>
      </c>
      <c r="AN208" s="210">
        <f t="shared" si="38"/>
        <v>0</v>
      </c>
      <c r="AO208" s="210">
        <f t="shared" si="38"/>
        <v>0</v>
      </c>
      <c r="AP208" s="210">
        <f t="shared" si="38"/>
        <v>0</v>
      </c>
      <c r="AQ208" s="210">
        <f t="shared" si="38"/>
        <v>0</v>
      </c>
      <c r="AR208" s="210">
        <f t="shared" si="38"/>
        <v>0</v>
      </c>
      <c r="AS208" s="210">
        <f t="shared" si="38"/>
        <v>0</v>
      </c>
      <c r="AT208" s="210">
        <f t="shared" si="38"/>
        <v>0</v>
      </c>
      <c r="AU208" s="210">
        <f t="shared" si="38"/>
        <v>0</v>
      </c>
      <c r="AV208" s="210">
        <f t="shared" si="38"/>
        <v>0</v>
      </c>
      <c r="AW208" s="210">
        <f t="shared" si="38"/>
        <v>0</v>
      </c>
      <c r="AX208" s="210">
        <f t="shared" si="38"/>
        <v>0</v>
      </c>
      <c r="AY208" s="210">
        <f t="shared" si="38"/>
        <v>0</v>
      </c>
      <c r="AZ208" s="210">
        <f t="shared" si="38"/>
        <v>0</v>
      </c>
      <c r="BA208" s="210">
        <f t="shared" si="38"/>
        <v>0</v>
      </c>
      <c r="BB208" s="210">
        <f t="shared" si="38"/>
        <v>0</v>
      </c>
      <c r="BC208" s="210">
        <f t="shared" si="38"/>
        <v>0</v>
      </c>
      <c r="BD208" s="210">
        <f t="shared" si="38"/>
        <v>0</v>
      </c>
      <c r="BE208" s="210">
        <f t="shared" si="38"/>
        <v>0</v>
      </c>
      <c r="BF208" s="210">
        <f t="shared" si="38"/>
        <v>0</v>
      </c>
      <c r="BG208" s="210">
        <f t="shared" si="38"/>
        <v>0</v>
      </c>
      <c r="BH208" s="210">
        <f t="shared" si="38"/>
        <v>0</v>
      </c>
      <c r="BI208" s="210">
        <f t="shared" si="38"/>
        <v>0</v>
      </c>
      <c r="BJ208" s="210">
        <f t="shared" si="38"/>
        <v>0</v>
      </c>
      <c r="BK208" s="210">
        <f t="shared" si="38"/>
        <v>0</v>
      </c>
      <c r="BL208" s="210">
        <f t="shared" si="38"/>
        <v>0</v>
      </c>
      <c r="BM208" s="210">
        <f t="shared" si="38"/>
        <v>0</v>
      </c>
      <c r="BN208" s="210">
        <f t="shared" si="38"/>
        <v>0</v>
      </c>
      <c r="BO208" s="210">
        <f t="shared" si="38"/>
        <v>0</v>
      </c>
      <c r="BP208" s="210">
        <f t="shared" si="38"/>
        <v>0</v>
      </c>
      <c r="BQ208" s="210">
        <f t="shared" si="38"/>
        <v>0</v>
      </c>
      <c r="BR208" s="210">
        <f t="shared" si="36"/>
        <v>0</v>
      </c>
      <c r="BS208" s="210">
        <f t="shared" si="36"/>
        <v>0</v>
      </c>
      <c r="BT208" s="210">
        <f t="shared" si="36"/>
        <v>0</v>
      </c>
      <c r="BU208" s="210">
        <f t="shared" si="36"/>
        <v>0</v>
      </c>
      <c r="BV208" s="210">
        <f t="shared" si="36"/>
        <v>0</v>
      </c>
      <c r="BW208" s="210">
        <f t="shared" si="36"/>
        <v>0</v>
      </c>
      <c r="BX208" s="210">
        <f t="shared" si="36"/>
        <v>0</v>
      </c>
      <c r="BY208" s="210">
        <f t="shared" si="36"/>
        <v>0</v>
      </c>
      <c r="BZ208" s="210">
        <f t="shared" si="36"/>
        <v>0</v>
      </c>
      <c r="CA208" s="210">
        <f t="shared" si="36"/>
        <v>0</v>
      </c>
      <c r="CB208" s="210">
        <f t="shared" si="36"/>
        <v>0</v>
      </c>
      <c r="CC208" s="210">
        <f t="shared" si="36"/>
        <v>0</v>
      </c>
      <c r="CD208" s="210">
        <f t="shared" si="36"/>
        <v>0</v>
      </c>
      <c r="CE208" s="210">
        <f t="shared" si="36"/>
        <v>0</v>
      </c>
      <c r="CF208" s="210">
        <f t="shared" si="36"/>
        <v>0</v>
      </c>
      <c r="CG208" s="210">
        <f t="shared" si="36"/>
        <v>0</v>
      </c>
      <c r="CH208" s="210">
        <f t="shared" si="36"/>
        <v>0</v>
      </c>
      <c r="CI208" s="210">
        <f t="shared" si="36"/>
        <v>0</v>
      </c>
      <c r="CJ208" s="210">
        <f t="shared" si="36"/>
        <v>0</v>
      </c>
      <c r="CK208" s="210">
        <f t="shared" si="36"/>
        <v>0</v>
      </c>
      <c r="CL208" s="210">
        <f t="shared" si="36"/>
        <v>0</v>
      </c>
      <c r="CM208" s="210">
        <f t="shared" si="36"/>
        <v>0</v>
      </c>
      <c r="CN208" s="210">
        <f t="shared" si="36"/>
        <v>0</v>
      </c>
      <c r="CO208" s="210">
        <f t="shared" si="36"/>
        <v>0</v>
      </c>
      <c r="CP208" s="210">
        <f t="shared" si="36"/>
        <v>0</v>
      </c>
      <c r="CQ208" s="210">
        <f t="shared" si="36"/>
        <v>0</v>
      </c>
      <c r="CR208" s="210">
        <f t="shared" si="36"/>
        <v>0</v>
      </c>
      <c r="CS208" s="210">
        <f t="shared" si="36"/>
        <v>0</v>
      </c>
      <c r="CT208" s="210">
        <f t="shared" si="36"/>
        <v>0</v>
      </c>
      <c r="CU208" s="210">
        <f t="shared" si="36"/>
        <v>0</v>
      </c>
      <c r="CV208" s="210">
        <f t="shared" si="36"/>
        <v>0</v>
      </c>
      <c r="CW208" s="210">
        <f t="shared" si="36"/>
        <v>0</v>
      </c>
      <c r="CX208" s="210">
        <f t="shared" si="36"/>
        <v>0</v>
      </c>
      <c r="CY208" s="210">
        <f t="shared" si="36"/>
        <v>0</v>
      </c>
      <c r="CZ208" s="210">
        <f t="shared" si="36"/>
        <v>0</v>
      </c>
      <c r="DA208" s="210">
        <f t="shared" si="36"/>
        <v>0</v>
      </c>
      <c r="DB208" s="210">
        <f t="shared" si="36"/>
        <v>0</v>
      </c>
      <c r="DC208" s="210">
        <f t="shared" si="36"/>
        <v>0</v>
      </c>
      <c r="DD208" s="210">
        <f t="shared" si="36"/>
        <v>0</v>
      </c>
      <c r="DE208" s="210">
        <f t="shared" si="36"/>
        <v>0</v>
      </c>
      <c r="DF208" s="210">
        <f t="shared" si="36"/>
        <v>0</v>
      </c>
      <c r="DG208" s="210">
        <f t="shared" si="36"/>
        <v>0</v>
      </c>
      <c r="DH208" s="210">
        <f t="shared" si="36"/>
        <v>0</v>
      </c>
      <c r="DI208" s="210">
        <f t="shared" si="36"/>
        <v>0</v>
      </c>
      <c r="DJ208" s="210">
        <f t="shared" si="36"/>
        <v>0</v>
      </c>
      <c r="DK208" s="210">
        <f t="shared" si="36"/>
        <v>0</v>
      </c>
      <c r="DL208" s="210">
        <f t="shared" si="36"/>
        <v>0</v>
      </c>
      <c r="DM208" s="210">
        <f t="shared" si="36"/>
        <v>0</v>
      </c>
      <c r="DN208" s="210">
        <f t="shared" si="36"/>
        <v>0</v>
      </c>
      <c r="DO208" s="210">
        <f t="shared" si="36"/>
        <v>0</v>
      </c>
      <c r="DP208" s="210">
        <f t="shared" si="36"/>
        <v>0</v>
      </c>
      <c r="DQ208" s="210">
        <f t="shared" si="36"/>
        <v>0</v>
      </c>
      <c r="DR208" s="210">
        <f t="shared" si="36"/>
        <v>0</v>
      </c>
      <c r="DS208" s="210">
        <f t="shared" si="36"/>
        <v>0</v>
      </c>
      <c r="DT208" s="210">
        <f t="shared" si="36"/>
        <v>0</v>
      </c>
      <c r="DU208" s="210">
        <f t="shared" si="36"/>
        <v>0</v>
      </c>
      <c r="DV208" s="210">
        <f t="shared" si="36"/>
        <v>0</v>
      </c>
      <c r="DW208" s="210">
        <f t="shared" si="36"/>
        <v>0</v>
      </c>
      <c r="DX208" s="210">
        <f t="shared" si="36"/>
        <v>0</v>
      </c>
      <c r="DY208" s="210">
        <f t="shared" si="36"/>
        <v>0</v>
      </c>
      <c r="DZ208" s="210">
        <f t="shared" si="36"/>
        <v>0</v>
      </c>
      <c r="EA208" s="210">
        <f t="shared" si="36"/>
        <v>0</v>
      </c>
      <c r="EB208" s="210">
        <f t="shared" si="36"/>
        <v>0</v>
      </c>
      <c r="EC208" s="210">
        <f t="shared" si="28"/>
        <v>0</v>
      </c>
      <c r="ED208" s="210">
        <f t="shared" si="37"/>
        <v>0</v>
      </c>
      <c r="EE208" s="210">
        <f t="shared" si="37"/>
        <v>0</v>
      </c>
      <c r="EF208" s="210">
        <f t="shared" si="37"/>
        <v>0</v>
      </c>
      <c r="EG208" s="210">
        <f t="shared" si="37"/>
        <v>0</v>
      </c>
      <c r="EH208" s="210">
        <f t="shared" si="37"/>
        <v>0</v>
      </c>
      <c r="EI208" s="210">
        <f t="shared" si="37"/>
        <v>0</v>
      </c>
      <c r="EJ208" s="210">
        <f t="shared" si="37"/>
        <v>0</v>
      </c>
      <c r="EK208" s="210">
        <f t="shared" si="37"/>
        <v>0</v>
      </c>
      <c r="EL208" s="210">
        <f t="shared" si="37"/>
        <v>0</v>
      </c>
      <c r="EM208" s="210">
        <f t="shared" si="37"/>
        <v>0</v>
      </c>
      <c r="EN208" s="210">
        <f t="shared" si="37"/>
        <v>0</v>
      </c>
      <c r="EO208" s="210">
        <f t="shared" si="37"/>
        <v>0</v>
      </c>
      <c r="EP208" s="210">
        <f t="shared" si="37"/>
        <v>0</v>
      </c>
      <c r="EQ208" s="210">
        <f t="shared" si="37"/>
        <v>0</v>
      </c>
      <c r="ER208" s="210">
        <f t="shared" si="37"/>
        <v>0</v>
      </c>
      <c r="ES208" s="210">
        <f t="shared" si="37"/>
        <v>0</v>
      </c>
      <c r="ET208" s="210">
        <f t="shared" si="37"/>
        <v>0</v>
      </c>
      <c r="EU208" s="210">
        <f t="shared" si="37"/>
        <v>0</v>
      </c>
      <c r="EV208" s="210">
        <f t="shared" si="37"/>
        <v>0</v>
      </c>
      <c r="EW208" s="210">
        <f t="shared" si="37"/>
        <v>0</v>
      </c>
      <c r="EX208" s="210">
        <f t="shared" si="37"/>
        <v>0</v>
      </c>
      <c r="EY208" s="210">
        <f t="shared" si="37"/>
        <v>0</v>
      </c>
      <c r="EZ208" s="210">
        <f t="shared" si="37"/>
        <v>0</v>
      </c>
      <c r="FA208" s="210">
        <f t="shared" si="37"/>
        <v>0</v>
      </c>
      <c r="FB208" s="210">
        <f t="shared" si="37"/>
        <v>0</v>
      </c>
      <c r="FC208" s="210">
        <f t="shared" si="37"/>
        <v>0</v>
      </c>
      <c r="FD208" s="210">
        <f t="shared" si="37"/>
        <v>0</v>
      </c>
      <c r="FE208" s="210">
        <f t="shared" si="37"/>
        <v>0</v>
      </c>
      <c r="FF208" s="210">
        <f t="shared" si="37"/>
        <v>0</v>
      </c>
      <c r="FG208" s="210">
        <f t="shared" si="37"/>
        <v>0</v>
      </c>
      <c r="FH208" s="210">
        <f t="shared" si="37"/>
        <v>0</v>
      </c>
      <c r="FI208" s="210">
        <f t="shared" si="37"/>
        <v>0</v>
      </c>
      <c r="FJ208" s="210">
        <f t="shared" si="37"/>
        <v>0</v>
      </c>
      <c r="FK208" s="210">
        <f t="shared" si="37"/>
        <v>0</v>
      </c>
      <c r="FL208" s="210">
        <f t="shared" si="37"/>
        <v>0</v>
      </c>
      <c r="FM208" s="210">
        <f t="shared" si="37"/>
        <v>0</v>
      </c>
      <c r="FN208" s="210">
        <f t="shared" si="37"/>
        <v>0</v>
      </c>
      <c r="FO208" s="210">
        <f t="shared" si="37"/>
        <v>0</v>
      </c>
      <c r="FP208" s="210">
        <f t="shared" si="37"/>
        <v>0</v>
      </c>
      <c r="FQ208" s="210">
        <f t="shared" si="37"/>
        <v>0</v>
      </c>
      <c r="FR208" s="210">
        <f t="shared" si="37"/>
        <v>0</v>
      </c>
      <c r="FS208" s="210">
        <f t="shared" si="37"/>
        <v>0</v>
      </c>
      <c r="FT208" s="210">
        <f t="shared" si="37"/>
        <v>0</v>
      </c>
      <c r="FU208" s="210">
        <f t="shared" si="37"/>
        <v>0</v>
      </c>
      <c r="FV208" s="210">
        <f t="shared" si="37"/>
        <v>0</v>
      </c>
      <c r="FW208" s="210">
        <f t="shared" si="37"/>
        <v>0</v>
      </c>
      <c r="FX208" s="210">
        <f t="shared" si="37"/>
        <v>0</v>
      </c>
      <c r="FY208" s="210">
        <f t="shared" si="37"/>
        <v>0</v>
      </c>
      <c r="FZ208" s="210">
        <f t="shared" si="37"/>
        <v>0</v>
      </c>
      <c r="GA208" s="210">
        <f t="shared" si="37"/>
        <v>0</v>
      </c>
      <c r="GB208" s="210">
        <f t="shared" si="37"/>
        <v>0</v>
      </c>
      <c r="GC208" s="210">
        <f t="shared" si="37"/>
        <v>0</v>
      </c>
      <c r="GD208" s="210">
        <f t="shared" si="37"/>
        <v>0</v>
      </c>
      <c r="GE208" s="210">
        <f t="shared" si="37"/>
        <v>0</v>
      </c>
      <c r="GF208" s="210">
        <f t="shared" si="37"/>
        <v>0</v>
      </c>
      <c r="GG208" s="210">
        <f t="shared" si="37"/>
        <v>0</v>
      </c>
      <c r="GH208" s="210">
        <f t="shared" si="37"/>
        <v>0</v>
      </c>
      <c r="GI208" s="210">
        <f t="shared" si="37"/>
        <v>0</v>
      </c>
      <c r="GK208" s="216">
        <f t="shared" si="24"/>
        <v>0.48761551863119851</v>
      </c>
      <c r="GL208" s="216">
        <f t="shared" si="16"/>
        <v>0.24323374158150665</v>
      </c>
      <c r="GM208" s="216">
        <f t="shared" si="17"/>
        <v>0.22490911927607457</v>
      </c>
      <c r="GN208" s="216">
        <f t="shared" si="18"/>
        <v>0.1608843643549939</v>
      </c>
    </row>
    <row r="209" spans="1:196" x14ac:dyDescent="0.35">
      <c r="A209" s="9">
        <f>Report!$C$4</f>
        <v>1</v>
      </c>
      <c r="B209" t="str">
        <f>VLOOKUP($A209,Centers!$B$1:$C$120,2,)</f>
        <v>GATE</v>
      </c>
      <c r="C209" s="209">
        <v>44895</v>
      </c>
      <c r="D209" s="113">
        <f>IF($A209=1,SUM(SUMIFS(Indent!$E:$E,Indent!$C:$C,Waterfall!$C209,Indent!$A:$A,Centers!$A$2),SUMIFS(Indent!$E:$E,Indent!$C:$C,Waterfall!$C209,Indent!$A:$A,Centers!$A$3),SUMIFS(Indent!$E:$E,Indent!$C:$C,Waterfall!$C209,Indent!$A:$A,Centers!$A$4),SUMIFS(Indent!$E:$E,Indent!$C:$C,Waterfall!$C209,Indent!$A:$A,Centers!$A$5),SUMIFS(Indent!$E:$E,Indent!$C:$C,Waterfall!$C209,Indent!$A:$A,Centers!$A$6),SUMIFS(Indent!$E:$E,Indent!$C:$C,Waterfall!$C209,Indent!$A:$A,Centers!$A$7),SUMIFS(Indent!$E:$E,Indent!$C:$C,Waterfall!$C209,Indent!$A:$A,Centers!$A$8)),SUMIFS(Indent!$E:$E,Indent!$C:$C,Waterfall!$C209,Indent!$A:$A,$A209))</f>
        <v>41670</v>
      </c>
      <c r="E209" s="210">
        <f t="shared" si="9"/>
        <v>0</v>
      </c>
      <c r="F209" s="210">
        <f t="shared" si="38"/>
        <v>0</v>
      </c>
      <c r="G209" s="210">
        <f t="shared" si="38"/>
        <v>0</v>
      </c>
      <c r="H209" s="210">
        <f t="shared" si="38"/>
        <v>0</v>
      </c>
      <c r="I209" s="210">
        <f t="shared" si="38"/>
        <v>0</v>
      </c>
      <c r="J209" s="210">
        <f t="shared" si="38"/>
        <v>0</v>
      </c>
      <c r="K209" s="210">
        <f t="shared" si="38"/>
        <v>0</v>
      </c>
      <c r="L209" s="210">
        <f t="shared" si="38"/>
        <v>0</v>
      </c>
      <c r="M209" s="210">
        <f t="shared" si="38"/>
        <v>0</v>
      </c>
      <c r="N209" s="210">
        <f t="shared" si="38"/>
        <v>0</v>
      </c>
      <c r="O209" s="210">
        <f t="shared" si="38"/>
        <v>0</v>
      </c>
      <c r="P209" s="210">
        <f t="shared" si="38"/>
        <v>0</v>
      </c>
      <c r="Q209" s="210">
        <f t="shared" si="38"/>
        <v>0</v>
      </c>
      <c r="R209" s="210">
        <f t="shared" si="38"/>
        <v>0</v>
      </c>
      <c r="S209" s="210">
        <f t="shared" si="38"/>
        <v>5.0470362371010317E-2</v>
      </c>
      <c r="T209" s="210">
        <f t="shared" si="38"/>
        <v>0.41305567554595629</v>
      </c>
      <c r="U209" s="210">
        <f t="shared" si="38"/>
        <v>0.30659467242620586</v>
      </c>
      <c r="V209" s="210">
        <f t="shared" si="38"/>
        <v>0.19883561315094792</v>
      </c>
      <c r="W209" s="210">
        <f t="shared" si="38"/>
        <v>0.12030477561795057</v>
      </c>
      <c r="X209" s="210">
        <f t="shared" si="38"/>
        <v>7.2999520038396923E-2</v>
      </c>
      <c r="Y209" s="210">
        <f t="shared" si="38"/>
        <v>2.1833453323734102E-3</v>
      </c>
      <c r="Z209" s="210">
        <f t="shared" si="38"/>
        <v>0</v>
      </c>
      <c r="AA209" s="210">
        <f t="shared" si="38"/>
        <v>0</v>
      </c>
      <c r="AB209" s="210">
        <f t="shared" si="38"/>
        <v>0</v>
      </c>
      <c r="AC209" s="210">
        <f t="shared" si="38"/>
        <v>0</v>
      </c>
      <c r="AD209" s="210">
        <f t="shared" si="38"/>
        <v>0</v>
      </c>
      <c r="AE209" s="210">
        <f t="shared" si="38"/>
        <v>0</v>
      </c>
      <c r="AF209" s="210">
        <f t="shared" si="38"/>
        <v>0</v>
      </c>
      <c r="AG209" s="210">
        <f t="shared" si="38"/>
        <v>0</v>
      </c>
      <c r="AH209" s="210">
        <f t="shared" si="38"/>
        <v>0</v>
      </c>
      <c r="AI209" s="210">
        <f t="shared" si="38"/>
        <v>0</v>
      </c>
      <c r="AJ209" s="210">
        <f t="shared" si="38"/>
        <v>0</v>
      </c>
      <c r="AK209" s="210">
        <f t="shared" si="38"/>
        <v>0</v>
      </c>
      <c r="AL209" s="210">
        <f t="shared" si="38"/>
        <v>0</v>
      </c>
      <c r="AM209" s="210">
        <f t="shared" si="38"/>
        <v>0</v>
      </c>
      <c r="AN209" s="210">
        <f t="shared" si="38"/>
        <v>0</v>
      </c>
      <c r="AO209" s="210">
        <f t="shared" si="38"/>
        <v>0</v>
      </c>
      <c r="AP209" s="210">
        <f t="shared" si="38"/>
        <v>0</v>
      </c>
      <c r="AQ209" s="210">
        <f t="shared" si="38"/>
        <v>0</v>
      </c>
      <c r="AR209" s="210">
        <f t="shared" si="38"/>
        <v>0</v>
      </c>
      <c r="AS209" s="210">
        <f t="shared" si="38"/>
        <v>0</v>
      </c>
      <c r="AT209" s="210">
        <f t="shared" si="38"/>
        <v>0</v>
      </c>
      <c r="AU209" s="210">
        <f t="shared" si="38"/>
        <v>0</v>
      </c>
      <c r="AV209" s="210">
        <f t="shared" si="38"/>
        <v>0</v>
      </c>
      <c r="AW209" s="210">
        <f t="shared" si="38"/>
        <v>0</v>
      </c>
      <c r="AX209" s="210">
        <f t="shared" si="38"/>
        <v>0</v>
      </c>
      <c r="AY209" s="210">
        <f t="shared" si="38"/>
        <v>0</v>
      </c>
      <c r="AZ209" s="210">
        <f t="shared" si="38"/>
        <v>0</v>
      </c>
      <c r="BA209" s="210">
        <f t="shared" si="38"/>
        <v>0</v>
      </c>
      <c r="BB209" s="210">
        <f t="shared" si="38"/>
        <v>0</v>
      </c>
      <c r="BC209" s="210">
        <f t="shared" si="38"/>
        <v>0</v>
      </c>
      <c r="BD209" s="210">
        <f t="shared" si="38"/>
        <v>0</v>
      </c>
      <c r="BE209" s="210">
        <f t="shared" si="38"/>
        <v>0</v>
      </c>
      <c r="BF209" s="210">
        <f t="shared" si="38"/>
        <v>0</v>
      </c>
      <c r="BG209" s="210">
        <f t="shared" si="38"/>
        <v>0</v>
      </c>
      <c r="BH209" s="210">
        <f t="shared" si="38"/>
        <v>0</v>
      </c>
      <c r="BI209" s="210">
        <f t="shared" si="38"/>
        <v>0</v>
      </c>
      <c r="BJ209" s="210">
        <f t="shared" si="38"/>
        <v>0</v>
      </c>
      <c r="BK209" s="210">
        <f t="shared" si="38"/>
        <v>0</v>
      </c>
      <c r="BL209" s="210">
        <f t="shared" si="38"/>
        <v>0</v>
      </c>
      <c r="BM209" s="210">
        <f t="shared" si="38"/>
        <v>0</v>
      </c>
      <c r="BN209" s="210">
        <f t="shared" si="38"/>
        <v>0</v>
      </c>
      <c r="BO209" s="210">
        <f t="shared" si="38"/>
        <v>0</v>
      </c>
      <c r="BP209" s="210">
        <f t="shared" si="38"/>
        <v>0</v>
      </c>
      <c r="BQ209" s="210">
        <f t="shared" si="38"/>
        <v>0</v>
      </c>
      <c r="BR209" s="210">
        <f t="shared" si="36"/>
        <v>0</v>
      </c>
      <c r="BS209" s="210">
        <f t="shared" si="36"/>
        <v>0</v>
      </c>
      <c r="BT209" s="210">
        <f t="shared" si="36"/>
        <v>0</v>
      </c>
      <c r="BU209" s="210">
        <f t="shared" si="36"/>
        <v>0</v>
      </c>
      <c r="BV209" s="210">
        <f t="shared" si="36"/>
        <v>0</v>
      </c>
      <c r="BW209" s="210">
        <f t="shared" si="36"/>
        <v>0</v>
      </c>
      <c r="BX209" s="210">
        <f t="shared" si="36"/>
        <v>0</v>
      </c>
      <c r="BY209" s="210">
        <f t="shared" si="36"/>
        <v>0</v>
      </c>
      <c r="BZ209" s="210">
        <f t="shared" si="36"/>
        <v>0</v>
      </c>
      <c r="CA209" s="210">
        <f t="shared" si="36"/>
        <v>0</v>
      </c>
      <c r="CB209" s="210">
        <f t="shared" si="36"/>
        <v>0</v>
      </c>
      <c r="CC209" s="210">
        <f t="shared" si="36"/>
        <v>0</v>
      </c>
      <c r="CD209" s="210">
        <f t="shared" si="36"/>
        <v>0</v>
      </c>
      <c r="CE209" s="210">
        <f t="shared" si="36"/>
        <v>0</v>
      </c>
      <c r="CF209" s="210">
        <f t="shared" si="36"/>
        <v>0</v>
      </c>
      <c r="CG209" s="210">
        <f t="shared" si="36"/>
        <v>0</v>
      </c>
      <c r="CH209" s="210">
        <f t="shared" si="36"/>
        <v>0</v>
      </c>
      <c r="CI209" s="210">
        <f t="shared" si="36"/>
        <v>0</v>
      </c>
      <c r="CJ209" s="210">
        <f t="shared" si="36"/>
        <v>0</v>
      </c>
      <c r="CK209" s="210">
        <f t="shared" si="36"/>
        <v>0</v>
      </c>
      <c r="CL209" s="210">
        <f t="shared" si="36"/>
        <v>0</v>
      </c>
      <c r="CM209" s="210">
        <f t="shared" si="36"/>
        <v>0</v>
      </c>
      <c r="CN209" s="210">
        <f t="shared" si="36"/>
        <v>0</v>
      </c>
      <c r="CO209" s="210">
        <f t="shared" si="36"/>
        <v>0</v>
      </c>
      <c r="CP209" s="210">
        <f t="shared" si="36"/>
        <v>0</v>
      </c>
      <c r="CQ209" s="210">
        <f t="shared" si="36"/>
        <v>0</v>
      </c>
      <c r="CR209" s="210">
        <f t="shared" si="36"/>
        <v>0</v>
      </c>
      <c r="CS209" s="210">
        <f t="shared" si="36"/>
        <v>0</v>
      </c>
      <c r="CT209" s="210">
        <f t="shared" si="36"/>
        <v>0</v>
      </c>
      <c r="CU209" s="210">
        <f t="shared" si="36"/>
        <v>0</v>
      </c>
      <c r="CV209" s="210">
        <f t="shared" si="36"/>
        <v>0</v>
      </c>
      <c r="CW209" s="210">
        <f t="shared" si="36"/>
        <v>0</v>
      </c>
      <c r="CX209" s="210">
        <f t="shared" si="36"/>
        <v>0</v>
      </c>
      <c r="CY209" s="210">
        <f t="shared" si="36"/>
        <v>0</v>
      </c>
      <c r="CZ209" s="210">
        <f t="shared" si="36"/>
        <v>0</v>
      </c>
      <c r="DA209" s="210">
        <f t="shared" si="36"/>
        <v>0</v>
      </c>
      <c r="DB209" s="210">
        <f t="shared" si="36"/>
        <v>0</v>
      </c>
      <c r="DC209" s="210">
        <f t="shared" si="36"/>
        <v>0</v>
      </c>
      <c r="DD209" s="210">
        <f t="shared" si="36"/>
        <v>0</v>
      </c>
      <c r="DE209" s="210">
        <f t="shared" si="36"/>
        <v>0</v>
      </c>
      <c r="DF209" s="210">
        <f t="shared" si="36"/>
        <v>0</v>
      </c>
      <c r="DG209" s="210">
        <f t="shared" si="36"/>
        <v>0</v>
      </c>
      <c r="DH209" s="210">
        <f t="shared" si="36"/>
        <v>0</v>
      </c>
      <c r="DI209" s="210">
        <f t="shared" si="36"/>
        <v>0</v>
      </c>
      <c r="DJ209" s="210">
        <f t="shared" si="36"/>
        <v>0</v>
      </c>
      <c r="DK209" s="210">
        <f t="shared" si="36"/>
        <v>0</v>
      </c>
      <c r="DL209" s="210">
        <f t="shared" si="36"/>
        <v>0</v>
      </c>
      <c r="DM209" s="210">
        <f t="shared" si="36"/>
        <v>0</v>
      </c>
      <c r="DN209" s="210">
        <f t="shared" si="36"/>
        <v>0</v>
      </c>
      <c r="DO209" s="210">
        <f t="shared" si="36"/>
        <v>0</v>
      </c>
      <c r="DP209" s="210">
        <f t="shared" si="36"/>
        <v>0</v>
      </c>
      <c r="DQ209" s="210">
        <f t="shared" si="36"/>
        <v>0</v>
      </c>
      <c r="DR209" s="210">
        <f t="shared" si="36"/>
        <v>0</v>
      </c>
      <c r="DS209" s="210">
        <f t="shared" si="36"/>
        <v>0</v>
      </c>
      <c r="DT209" s="210">
        <f t="shared" si="36"/>
        <v>0</v>
      </c>
      <c r="DU209" s="210">
        <f t="shared" si="36"/>
        <v>0</v>
      </c>
      <c r="DV209" s="210">
        <f t="shared" si="36"/>
        <v>0</v>
      </c>
      <c r="DW209" s="210">
        <f t="shared" si="36"/>
        <v>0</v>
      </c>
      <c r="DX209" s="210">
        <f t="shared" si="36"/>
        <v>0</v>
      </c>
      <c r="DY209" s="210">
        <f t="shared" si="36"/>
        <v>0</v>
      </c>
      <c r="DZ209" s="210">
        <f t="shared" si="36"/>
        <v>0</v>
      </c>
      <c r="EA209" s="210">
        <f t="shared" si="36"/>
        <v>0</v>
      </c>
      <c r="EB209" s="210">
        <f t="shared" si="36"/>
        <v>0</v>
      </c>
      <c r="EC209" s="210">
        <f t="shared" si="28"/>
        <v>0</v>
      </c>
      <c r="ED209" s="210">
        <f t="shared" si="37"/>
        <v>0</v>
      </c>
      <c r="EE209" s="210">
        <f t="shared" si="37"/>
        <v>0</v>
      </c>
      <c r="EF209" s="210">
        <f t="shared" si="37"/>
        <v>0</v>
      </c>
      <c r="EG209" s="210">
        <f t="shared" si="37"/>
        <v>0</v>
      </c>
      <c r="EH209" s="210">
        <f t="shared" si="37"/>
        <v>0</v>
      </c>
      <c r="EI209" s="210">
        <f t="shared" si="37"/>
        <v>0</v>
      </c>
      <c r="EJ209" s="210">
        <f t="shared" si="37"/>
        <v>0</v>
      </c>
      <c r="EK209" s="210">
        <f t="shared" si="37"/>
        <v>0</v>
      </c>
      <c r="EL209" s="210">
        <f t="shared" si="37"/>
        <v>0</v>
      </c>
      <c r="EM209" s="210">
        <f t="shared" si="37"/>
        <v>0</v>
      </c>
      <c r="EN209" s="210">
        <f t="shared" si="37"/>
        <v>0</v>
      </c>
      <c r="EO209" s="210">
        <f t="shared" si="37"/>
        <v>0</v>
      </c>
      <c r="EP209" s="210">
        <f t="shared" si="37"/>
        <v>0</v>
      </c>
      <c r="EQ209" s="210">
        <f t="shared" si="37"/>
        <v>0</v>
      </c>
      <c r="ER209" s="210">
        <f t="shared" si="37"/>
        <v>0</v>
      </c>
      <c r="ES209" s="210">
        <f t="shared" si="37"/>
        <v>0</v>
      </c>
      <c r="ET209" s="210">
        <f t="shared" si="37"/>
        <v>0</v>
      </c>
      <c r="EU209" s="210">
        <f t="shared" si="37"/>
        <v>0</v>
      </c>
      <c r="EV209" s="210">
        <f t="shared" si="37"/>
        <v>0</v>
      </c>
      <c r="EW209" s="210">
        <f t="shared" si="37"/>
        <v>0</v>
      </c>
      <c r="EX209" s="210">
        <f t="shared" si="37"/>
        <v>0</v>
      </c>
      <c r="EY209" s="210">
        <f t="shared" si="37"/>
        <v>0</v>
      </c>
      <c r="EZ209" s="210">
        <f t="shared" si="37"/>
        <v>0</v>
      </c>
      <c r="FA209" s="210">
        <f t="shared" si="37"/>
        <v>0</v>
      </c>
      <c r="FB209" s="210">
        <f t="shared" si="37"/>
        <v>0</v>
      </c>
      <c r="FC209" s="210">
        <f t="shared" si="37"/>
        <v>0</v>
      </c>
      <c r="FD209" s="210">
        <f t="shared" si="37"/>
        <v>0</v>
      </c>
      <c r="FE209" s="210">
        <f t="shared" si="37"/>
        <v>0</v>
      </c>
      <c r="FF209" s="210">
        <f t="shared" si="37"/>
        <v>0</v>
      </c>
      <c r="FG209" s="210">
        <f t="shared" si="37"/>
        <v>0</v>
      </c>
      <c r="FH209" s="210">
        <f t="shared" si="37"/>
        <v>0</v>
      </c>
      <c r="FI209" s="210">
        <f t="shared" si="37"/>
        <v>0</v>
      </c>
      <c r="FJ209" s="210">
        <f t="shared" si="37"/>
        <v>0</v>
      </c>
      <c r="FK209" s="210">
        <f t="shared" si="37"/>
        <v>0</v>
      </c>
      <c r="FL209" s="210">
        <f t="shared" si="37"/>
        <v>0</v>
      </c>
      <c r="FM209" s="210">
        <f t="shared" si="37"/>
        <v>0</v>
      </c>
      <c r="FN209" s="210">
        <f t="shared" si="37"/>
        <v>0</v>
      </c>
      <c r="FO209" s="210">
        <f t="shared" si="37"/>
        <v>0</v>
      </c>
      <c r="FP209" s="210">
        <f t="shared" si="37"/>
        <v>0</v>
      </c>
      <c r="FQ209" s="210">
        <f t="shared" si="37"/>
        <v>0</v>
      </c>
      <c r="FR209" s="210">
        <f t="shared" si="37"/>
        <v>0</v>
      </c>
      <c r="FS209" s="210">
        <f t="shared" si="37"/>
        <v>0</v>
      </c>
      <c r="FT209" s="210">
        <f t="shared" si="37"/>
        <v>0</v>
      </c>
      <c r="FU209" s="210">
        <f t="shared" si="37"/>
        <v>0</v>
      </c>
      <c r="FV209" s="210">
        <f t="shared" si="37"/>
        <v>0</v>
      </c>
      <c r="FW209" s="210">
        <f t="shared" si="37"/>
        <v>0</v>
      </c>
      <c r="FX209" s="210">
        <f t="shared" si="37"/>
        <v>0</v>
      </c>
      <c r="FY209" s="210">
        <f t="shared" si="37"/>
        <v>0</v>
      </c>
      <c r="FZ209" s="210">
        <f t="shared" si="37"/>
        <v>0</v>
      </c>
      <c r="GA209" s="210">
        <f t="shared" si="37"/>
        <v>0</v>
      </c>
      <c r="GB209" s="210">
        <f t="shared" si="37"/>
        <v>0</v>
      </c>
      <c r="GC209" s="210">
        <f t="shared" si="37"/>
        <v>0</v>
      </c>
      <c r="GD209" s="210">
        <f t="shared" si="37"/>
        <v>0</v>
      </c>
      <c r="GE209" s="210">
        <f t="shared" si="37"/>
        <v>0</v>
      </c>
      <c r="GF209" s="210">
        <f t="shared" si="37"/>
        <v>0</v>
      </c>
      <c r="GG209" s="210">
        <f t="shared" si="37"/>
        <v>0</v>
      </c>
      <c r="GH209" s="210">
        <f t="shared" si="37"/>
        <v>0</v>
      </c>
      <c r="GI209" s="210">
        <f t="shared" si="37"/>
        <v>0</v>
      </c>
      <c r="GK209" s="216">
        <f t="shared" si="24"/>
        <v>0.46352603791696662</v>
      </c>
      <c r="GL209" s="216">
        <f t="shared" si="16"/>
        <v>0.30659467242620586</v>
      </c>
      <c r="GM209" s="216">
        <f t="shared" si="17"/>
        <v>0.19883561315094792</v>
      </c>
      <c r="GN209" s="216">
        <f t="shared" si="18"/>
        <v>0.12030477561795057</v>
      </c>
    </row>
    <row r="210" spans="1:196" x14ac:dyDescent="0.35">
      <c r="A210" s="9">
        <f>Report!$C$4</f>
        <v>1</v>
      </c>
      <c r="B210" t="str">
        <f>VLOOKUP($A210,Centers!$B$1:$C$120,2,)</f>
        <v>GATE</v>
      </c>
      <c r="C210" s="209">
        <v>44896</v>
      </c>
      <c r="D210" s="113">
        <f>IF($A210=1,SUM(SUMIFS(Indent!$E:$E,Indent!$C:$C,Waterfall!$C210,Indent!$A:$A,Centers!$A$2),SUMIFS(Indent!$E:$E,Indent!$C:$C,Waterfall!$C210,Indent!$A:$A,Centers!$A$3),SUMIFS(Indent!$E:$E,Indent!$C:$C,Waterfall!$C210,Indent!$A:$A,Centers!$A$4),SUMIFS(Indent!$E:$E,Indent!$C:$C,Waterfall!$C210,Indent!$A:$A,Centers!$A$5),SUMIFS(Indent!$E:$E,Indent!$C:$C,Waterfall!$C210,Indent!$A:$A,Centers!$A$6),SUMIFS(Indent!$E:$E,Indent!$C:$C,Waterfall!$C210,Indent!$A:$A,Centers!$A$7),SUMIFS(Indent!$E:$E,Indent!$C:$C,Waterfall!$C210,Indent!$A:$A,Centers!$A$8)),SUMIFS(Indent!$E:$E,Indent!$C:$C,Waterfall!$C210,Indent!$A:$A,$A210))</f>
        <v>36153</v>
      </c>
      <c r="E210" s="210">
        <f t="shared" si="9"/>
        <v>0</v>
      </c>
      <c r="F210" s="210">
        <f t="shared" si="38"/>
        <v>0</v>
      </c>
      <c r="G210" s="210">
        <f t="shared" si="38"/>
        <v>0</v>
      </c>
      <c r="H210" s="210">
        <f t="shared" si="38"/>
        <v>0</v>
      </c>
      <c r="I210" s="210">
        <f t="shared" si="38"/>
        <v>0</v>
      </c>
      <c r="J210" s="210">
        <f t="shared" si="38"/>
        <v>0</v>
      </c>
      <c r="K210" s="210">
        <f t="shared" si="38"/>
        <v>0</v>
      </c>
      <c r="L210" s="210">
        <f t="shared" si="38"/>
        <v>0</v>
      </c>
      <c r="M210" s="210">
        <f t="shared" si="38"/>
        <v>0</v>
      </c>
      <c r="N210" s="210">
        <f t="shared" si="38"/>
        <v>0</v>
      </c>
      <c r="O210" s="210">
        <f t="shared" si="38"/>
        <v>0</v>
      </c>
      <c r="P210" s="210">
        <f t="shared" si="38"/>
        <v>0</v>
      </c>
      <c r="Q210" s="210">
        <f t="shared" si="38"/>
        <v>0</v>
      </c>
      <c r="R210" s="210">
        <f t="shared" si="38"/>
        <v>0</v>
      </c>
      <c r="S210" s="210">
        <f t="shared" si="38"/>
        <v>0</v>
      </c>
      <c r="T210" s="210">
        <f t="shared" si="38"/>
        <v>3.4119990042320136E-2</v>
      </c>
      <c r="U210" s="210">
        <f t="shared" si="38"/>
        <v>0.30120598567200507</v>
      </c>
      <c r="V210" s="210">
        <f t="shared" si="38"/>
        <v>0.32767986059248194</v>
      </c>
      <c r="W210" s="210">
        <f t="shared" si="38"/>
        <v>0.2729607501452162</v>
      </c>
      <c r="X210" s="210">
        <f t="shared" si="38"/>
        <v>0.12513843941028407</v>
      </c>
      <c r="Y210" s="210">
        <f t="shared" si="38"/>
        <v>8.229220258346473E-2</v>
      </c>
      <c r="Z210" s="210">
        <f t="shared" si="38"/>
        <v>0</v>
      </c>
      <c r="AA210" s="210">
        <f t="shared" si="38"/>
        <v>0</v>
      </c>
      <c r="AB210" s="210">
        <f t="shared" si="38"/>
        <v>0</v>
      </c>
      <c r="AC210" s="210">
        <f t="shared" si="38"/>
        <v>0</v>
      </c>
      <c r="AD210" s="210">
        <f t="shared" si="38"/>
        <v>0</v>
      </c>
      <c r="AE210" s="210">
        <f t="shared" si="38"/>
        <v>0</v>
      </c>
      <c r="AF210" s="210">
        <f t="shared" si="38"/>
        <v>0</v>
      </c>
      <c r="AG210" s="210">
        <f t="shared" si="38"/>
        <v>0</v>
      </c>
      <c r="AH210" s="210">
        <f t="shared" si="38"/>
        <v>0</v>
      </c>
      <c r="AI210" s="210">
        <f t="shared" si="38"/>
        <v>0</v>
      </c>
      <c r="AJ210" s="210">
        <f t="shared" si="38"/>
        <v>0</v>
      </c>
      <c r="AK210" s="210">
        <f t="shared" si="38"/>
        <v>0</v>
      </c>
      <c r="AL210" s="210">
        <f t="shared" si="38"/>
        <v>0</v>
      </c>
      <c r="AM210" s="210">
        <f t="shared" si="38"/>
        <v>0</v>
      </c>
      <c r="AN210" s="210">
        <f t="shared" si="38"/>
        <v>0</v>
      </c>
      <c r="AO210" s="210">
        <f t="shared" si="38"/>
        <v>0</v>
      </c>
      <c r="AP210" s="210">
        <f t="shared" si="38"/>
        <v>0</v>
      </c>
      <c r="AQ210" s="210">
        <f t="shared" si="38"/>
        <v>0</v>
      </c>
      <c r="AR210" s="210">
        <f t="shared" si="38"/>
        <v>0</v>
      </c>
      <c r="AS210" s="210">
        <f t="shared" si="38"/>
        <v>0</v>
      </c>
      <c r="AT210" s="210">
        <f t="shared" si="38"/>
        <v>0</v>
      </c>
      <c r="AU210" s="210">
        <f t="shared" si="38"/>
        <v>0</v>
      </c>
      <c r="AV210" s="210">
        <f t="shared" si="38"/>
        <v>0</v>
      </c>
      <c r="AW210" s="210">
        <f t="shared" si="38"/>
        <v>0</v>
      </c>
      <c r="AX210" s="210">
        <f t="shared" si="38"/>
        <v>0</v>
      </c>
      <c r="AY210" s="210">
        <f t="shared" si="38"/>
        <v>0</v>
      </c>
      <c r="AZ210" s="210">
        <f t="shared" si="38"/>
        <v>0</v>
      </c>
      <c r="BA210" s="210">
        <f t="shared" si="38"/>
        <v>0</v>
      </c>
      <c r="BB210" s="210">
        <f t="shared" si="38"/>
        <v>0</v>
      </c>
      <c r="BC210" s="210">
        <f t="shared" si="38"/>
        <v>0</v>
      </c>
      <c r="BD210" s="210">
        <f t="shared" si="38"/>
        <v>0</v>
      </c>
      <c r="BE210" s="210">
        <f t="shared" si="38"/>
        <v>0</v>
      </c>
      <c r="BF210" s="210">
        <f t="shared" si="38"/>
        <v>0</v>
      </c>
      <c r="BG210" s="210">
        <f t="shared" si="38"/>
        <v>0</v>
      </c>
      <c r="BH210" s="210">
        <f t="shared" si="38"/>
        <v>0</v>
      </c>
      <c r="BI210" s="210">
        <f t="shared" si="38"/>
        <v>0</v>
      </c>
      <c r="BJ210" s="210">
        <f t="shared" si="38"/>
        <v>0</v>
      </c>
      <c r="BK210" s="210">
        <f t="shared" si="38"/>
        <v>0</v>
      </c>
      <c r="BL210" s="210">
        <f t="shared" si="38"/>
        <v>0</v>
      </c>
      <c r="BM210" s="210">
        <f t="shared" si="38"/>
        <v>0</v>
      </c>
      <c r="BN210" s="210">
        <f t="shared" si="38"/>
        <v>0</v>
      </c>
      <c r="BO210" s="210">
        <f t="shared" si="38"/>
        <v>0</v>
      </c>
      <c r="BP210" s="210">
        <f t="shared" si="38"/>
        <v>0</v>
      </c>
      <c r="BQ210" s="210">
        <f t="shared" si="38"/>
        <v>0</v>
      </c>
      <c r="BR210" s="210">
        <f t="shared" si="36"/>
        <v>0</v>
      </c>
      <c r="BS210" s="210">
        <f t="shared" si="36"/>
        <v>0</v>
      </c>
      <c r="BT210" s="210">
        <f t="shared" si="36"/>
        <v>0</v>
      </c>
      <c r="BU210" s="210">
        <f t="shared" si="36"/>
        <v>0</v>
      </c>
      <c r="BV210" s="210">
        <f t="shared" si="36"/>
        <v>0</v>
      </c>
      <c r="BW210" s="210">
        <f t="shared" si="36"/>
        <v>0</v>
      </c>
      <c r="BX210" s="210">
        <f t="shared" si="36"/>
        <v>0</v>
      </c>
      <c r="BY210" s="210">
        <f t="shared" si="36"/>
        <v>0</v>
      </c>
      <c r="BZ210" s="210">
        <f t="shared" si="36"/>
        <v>0</v>
      </c>
      <c r="CA210" s="210">
        <f t="shared" si="36"/>
        <v>0</v>
      </c>
      <c r="CB210" s="210">
        <f t="shared" si="36"/>
        <v>0</v>
      </c>
      <c r="CC210" s="210">
        <f t="shared" si="36"/>
        <v>0</v>
      </c>
      <c r="CD210" s="210">
        <f t="shared" si="36"/>
        <v>0</v>
      </c>
      <c r="CE210" s="210">
        <f t="shared" si="36"/>
        <v>0</v>
      </c>
      <c r="CF210" s="210">
        <f t="shared" si="36"/>
        <v>0</v>
      </c>
      <c r="CG210" s="210">
        <f t="shared" si="36"/>
        <v>0</v>
      </c>
      <c r="CH210" s="210">
        <f t="shared" si="36"/>
        <v>0</v>
      </c>
      <c r="CI210" s="210">
        <f t="shared" si="36"/>
        <v>0</v>
      </c>
      <c r="CJ210" s="210">
        <f t="shared" si="36"/>
        <v>0</v>
      </c>
      <c r="CK210" s="210">
        <f t="shared" si="36"/>
        <v>0</v>
      </c>
      <c r="CL210" s="210">
        <f t="shared" si="36"/>
        <v>0</v>
      </c>
      <c r="CM210" s="210">
        <f t="shared" si="36"/>
        <v>0</v>
      </c>
      <c r="CN210" s="210">
        <f t="shared" si="36"/>
        <v>0</v>
      </c>
      <c r="CO210" s="210">
        <f t="shared" si="36"/>
        <v>0</v>
      </c>
      <c r="CP210" s="210">
        <f t="shared" si="36"/>
        <v>0</v>
      </c>
      <c r="CQ210" s="210">
        <f t="shared" si="36"/>
        <v>0</v>
      </c>
      <c r="CR210" s="210">
        <f t="shared" si="36"/>
        <v>0</v>
      </c>
      <c r="CS210" s="210">
        <f t="shared" si="36"/>
        <v>0</v>
      </c>
      <c r="CT210" s="210">
        <f t="shared" si="36"/>
        <v>0</v>
      </c>
      <c r="CU210" s="210">
        <f t="shared" si="36"/>
        <v>0</v>
      </c>
      <c r="CV210" s="210">
        <f t="shared" si="36"/>
        <v>0</v>
      </c>
      <c r="CW210" s="210">
        <f t="shared" si="36"/>
        <v>0</v>
      </c>
      <c r="CX210" s="210">
        <f t="shared" si="36"/>
        <v>0</v>
      </c>
      <c r="CY210" s="210">
        <f t="shared" si="36"/>
        <v>0</v>
      </c>
      <c r="CZ210" s="210">
        <f t="shared" si="36"/>
        <v>0</v>
      </c>
      <c r="DA210" s="210">
        <f t="shared" si="36"/>
        <v>0</v>
      </c>
      <c r="DB210" s="210">
        <f t="shared" si="36"/>
        <v>0</v>
      </c>
      <c r="DC210" s="210">
        <f t="shared" si="36"/>
        <v>0</v>
      </c>
      <c r="DD210" s="210">
        <f t="shared" si="36"/>
        <v>0</v>
      </c>
      <c r="DE210" s="210">
        <f t="shared" si="36"/>
        <v>0</v>
      </c>
      <c r="DF210" s="210">
        <f t="shared" si="36"/>
        <v>0</v>
      </c>
      <c r="DG210" s="210">
        <f t="shared" si="36"/>
        <v>0</v>
      </c>
      <c r="DH210" s="210">
        <f t="shared" si="36"/>
        <v>0</v>
      </c>
      <c r="DI210" s="210">
        <f t="shared" si="36"/>
        <v>0</v>
      </c>
      <c r="DJ210" s="210">
        <f t="shared" si="36"/>
        <v>0</v>
      </c>
      <c r="DK210" s="210">
        <f t="shared" si="36"/>
        <v>0</v>
      </c>
      <c r="DL210" s="210">
        <f t="shared" si="36"/>
        <v>0</v>
      </c>
      <c r="DM210" s="210">
        <f t="shared" si="36"/>
        <v>0</v>
      </c>
      <c r="DN210" s="210">
        <f t="shared" si="36"/>
        <v>0</v>
      </c>
      <c r="DO210" s="210">
        <f t="shared" si="36"/>
        <v>0</v>
      </c>
      <c r="DP210" s="210">
        <f t="shared" si="36"/>
        <v>0</v>
      </c>
      <c r="DQ210" s="210">
        <f t="shared" si="36"/>
        <v>0</v>
      </c>
      <c r="DR210" s="210">
        <f t="shared" si="36"/>
        <v>0</v>
      </c>
      <c r="DS210" s="210">
        <f t="shared" si="36"/>
        <v>0</v>
      </c>
      <c r="DT210" s="210">
        <f t="shared" si="36"/>
        <v>0</v>
      </c>
      <c r="DU210" s="210">
        <f t="shared" si="36"/>
        <v>0</v>
      </c>
      <c r="DV210" s="210">
        <f t="shared" si="36"/>
        <v>0</v>
      </c>
      <c r="DW210" s="210">
        <f t="shared" si="36"/>
        <v>0</v>
      </c>
      <c r="DX210" s="210">
        <f t="shared" si="36"/>
        <v>0</v>
      </c>
      <c r="DY210" s="210">
        <f t="shared" si="36"/>
        <v>0</v>
      </c>
      <c r="DZ210" s="210">
        <f t="shared" si="36"/>
        <v>0</v>
      </c>
      <c r="EA210" s="210">
        <f t="shared" si="36"/>
        <v>0</v>
      </c>
      <c r="EB210" s="210">
        <f t="shared" si="36"/>
        <v>0</v>
      </c>
      <c r="EC210" s="210">
        <f t="shared" si="28"/>
        <v>0</v>
      </c>
      <c r="ED210" s="210">
        <f t="shared" si="37"/>
        <v>0</v>
      </c>
      <c r="EE210" s="210">
        <f t="shared" si="37"/>
        <v>0</v>
      </c>
      <c r="EF210" s="210">
        <f t="shared" si="37"/>
        <v>0</v>
      </c>
      <c r="EG210" s="210">
        <f t="shared" si="37"/>
        <v>0</v>
      </c>
      <c r="EH210" s="210">
        <f t="shared" si="37"/>
        <v>0</v>
      </c>
      <c r="EI210" s="210">
        <f t="shared" si="37"/>
        <v>0</v>
      </c>
      <c r="EJ210" s="210">
        <f t="shared" si="37"/>
        <v>0</v>
      </c>
      <c r="EK210" s="210">
        <f t="shared" si="37"/>
        <v>0</v>
      </c>
      <c r="EL210" s="210">
        <f t="shared" si="37"/>
        <v>0</v>
      </c>
      <c r="EM210" s="210">
        <f t="shared" si="37"/>
        <v>0</v>
      </c>
      <c r="EN210" s="210">
        <f t="shared" si="37"/>
        <v>0</v>
      </c>
      <c r="EO210" s="210">
        <f t="shared" si="37"/>
        <v>0</v>
      </c>
      <c r="EP210" s="210">
        <f t="shared" si="37"/>
        <v>0</v>
      </c>
      <c r="EQ210" s="210">
        <f t="shared" si="37"/>
        <v>0</v>
      </c>
      <c r="ER210" s="210">
        <f t="shared" si="37"/>
        <v>0</v>
      </c>
      <c r="ES210" s="210">
        <f t="shared" si="37"/>
        <v>0</v>
      </c>
      <c r="ET210" s="210">
        <f t="shared" si="37"/>
        <v>0</v>
      </c>
      <c r="EU210" s="210">
        <f t="shared" si="37"/>
        <v>0</v>
      </c>
      <c r="EV210" s="210">
        <f t="shared" si="37"/>
        <v>0</v>
      </c>
      <c r="EW210" s="210">
        <f t="shared" si="37"/>
        <v>0</v>
      </c>
      <c r="EX210" s="210">
        <f t="shared" si="37"/>
        <v>0</v>
      </c>
      <c r="EY210" s="210">
        <f t="shared" si="37"/>
        <v>0</v>
      </c>
      <c r="EZ210" s="210">
        <f t="shared" si="37"/>
        <v>0</v>
      </c>
      <c r="FA210" s="210">
        <f t="shared" si="37"/>
        <v>0</v>
      </c>
      <c r="FB210" s="210">
        <f t="shared" si="37"/>
        <v>0</v>
      </c>
      <c r="FC210" s="210">
        <f t="shared" si="37"/>
        <v>0</v>
      </c>
      <c r="FD210" s="210">
        <f t="shared" si="37"/>
        <v>0</v>
      </c>
      <c r="FE210" s="210">
        <f t="shared" si="37"/>
        <v>0</v>
      </c>
      <c r="FF210" s="210">
        <f t="shared" si="37"/>
        <v>0</v>
      </c>
      <c r="FG210" s="210">
        <f t="shared" si="37"/>
        <v>0</v>
      </c>
      <c r="FH210" s="210">
        <f t="shared" si="37"/>
        <v>0</v>
      </c>
      <c r="FI210" s="210">
        <f t="shared" si="37"/>
        <v>0</v>
      </c>
      <c r="FJ210" s="210">
        <f t="shared" si="37"/>
        <v>0</v>
      </c>
      <c r="FK210" s="210">
        <f t="shared" si="37"/>
        <v>0</v>
      </c>
      <c r="FL210" s="210">
        <f t="shared" si="37"/>
        <v>0</v>
      </c>
      <c r="FM210" s="210">
        <f t="shared" si="37"/>
        <v>0</v>
      </c>
      <c r="FN210" s="210">
        <f t="shared" si="37"/>
        <v>0</v>
      </c>
      <c r="FO210" s="210">
        <f t="shared" si="37"/>
        <v>0</v>
      </c>
      <c r="FP210" s="210">
        <f t="shared" si="37"/>
        <v>0</v>
      </c>
      <c r="FQ210" s="210">
        <f t="shared" si="37"/>
        <v>0</v>
      </c>
      <c r="FR210" s="210">
        <f t="shared" si="37"/>
        <v>0</v>
      </c>
      <c r="FS210" s="210">
        <f t="shared" si="37"/>
        <v>0</v>
      </c>
      <c r="FT210" s="210">
        <f t="shared" si="37"/>
        <v>0</v>
      </c>
      <c r="FU210" s="210">
        <f t="shared" si="37"/>
        <v>0</v>
      </c>
      <c r="FV210" s="210">
        <f t="shared" si="37"/>
        <v>0</v>
      </c>
      <c r="FW210" s="210">
        <f t="shared" si="37"/>
        <v>0</v>
      </c>
      <c r="FX210" s="210">
        <f t="shared" si="37"/>
        <v>0</v>
      </c>
      <c r="FY210" s="210">
        <f t="shared" si="37"/>
        <v>0</v>
      </c>
      <c r="FZ210" s="210">
        <f t="shared" si="37"/>
        <v>0</v>
      </c>
      <c r="GA210" s="210">
        <f t="shared" si="37"/>
        <v>0</v>
      </c>
      <c r="GB210" s="210">
        <f t="shared" si="37"/>
        <v>0</v>
      </c>
      <c r="GC210" s="210">
        <f t="shared" si="37"/>
        <v>0</v>
      </c>
      <c r="GD210" s="210">
        <f t="shared" si="37"/>
        <v>0</v>
      </c>
      <c r="GE210" s="210">
        <f t="shared" si="37"/>
        <v>0</v>
      </c>
      <c r="GF210" s="210">
        <f t="shared" si="37"/>
        <v>0</v>
      </c>
      <c r="GG210" s="210">
        <f t="shared" si="37"/>
        <v>0</v>
      </c>
      <c r="GH210" s="210">
        <f t="shared" si="37"/>
        <v>0</v>
      </c>
      <c r="GI210" s="210">
        <f t="shared" si="37"/>
        <v>0</v>
      </c>
      <c r="GK210" s="216">
        <f t="shared" si="24"/>
        <v>0.33532597571432521</v>
      </c>
      <c r="GL210" s="216">
        <f t="shared" si="16"/>
        <v>0.32767986059248194</v>
      </c>
      <c r="GM210" s="216">
        <f t="shared" si="17"/>
        <v>0.2729607501452162</v>
      </c>
      <c r="GN210" s="216">
        <f t="shared" si="18"/>
        <v>0.12513843941028407</v>
      </c>
    </row>
    <row r="211" spans="1:196" x14ac:dyDescent="0.35">
      <c r="A211" s="9">
        <f>Report!$C$4</f>
        <v>1</v>
      </c>
      <c r="B211" t="str">
        <f>VLOOKUP($A211,Centers!$B$1:$C$120,2,)</f>
        <v>GATE</v>
      </c>
      <c r="C211" s="209">
        <v>44897</v>
      </c>
      <c r="D211" s="113">
        <f>IF($A211=1,SUM(SUMIFS(Indent!$E:$E,Indent!$C:$C,Waterfall!$C211,Indent!$A:$A,Centers!$A$2),SUMIFS(Indent!$E:$E,Indent!$C:$C,Waterfall!$C211,Indent!$A:$A,Centers!$A$3),SUMIFS(Indent!$E:$E,Indent!$C:$C,Waterfall!$C211,Indent!$A:$A,Centers!$A$4),SUMIFS(Indent!$E:$E,Indent!$C:$C,Waterfall!$C211,Indent!$A:$A,Centers!$A$5),SUMIFS(Indent!$E:$E,Indent!$C:$C,Waterfall!$C211,Indent!$A:$A,Centers!$A$6),SUMIFS(Indent!$E:$E,Indent!$C:$C,Waterfall!$C211,Indent!$A:$A,Centers!$A$7),SUMIFS(Indent!$E:$E,Indent!$C:$C,Waterfall!$C211,Indent!$A:$A,Centers!$A$8)),SUMIFS(Indent!$E:$E,Indent!$C:$C,Waterfall!$C211,Indent!$A:$A,$A211))</f>
        <v>24876</v>
      </c>
      <c r="E211" s="210">
        <f t="shared" si="9"/>
        <v>0</v>
      </c>
      <c r="F211" s="210">
        <f t="shared" si="38"/>
        <v>0</v>
      </c>
      <c r="G211" s="210">
        <f t="shared" si="38"/>
        <v>0</v>
      </c>
      <c r="H211" s="210">
        <f t="shared" si="38"/>
        <v>0</v>
      </c>
      <c r="I211" s="210">
        <f t="shared" si="38"/>
        <v>0</v>
      </c>
      <c r="J211" s="210">
        <f t="shared" si="38"/>
        <v>0</v>
      </c>
      <c r="K211" s="210">
        <f t="shared" si="38"/>
        <v>0</v>
      </c>
      <c r="L211" s="210">
        <f t="shared" si="38"/>
        <v>0</v>
      </c>
      <c r="M211" s="210">
        <f t="shared" si="38"/>
        <v>0</v>
      </c>
      <c r="N211" s="210">
        <f t="shared" si="38"/>
        <v>0</v>
      </c>
      <c r="O211" s="210">
        <f t="shared" si="38"/>
        <v>0</v>
      </c>
      <c r="P211" s="210">
        <f t="shared" si="38"/>
        <v>0</v>
      </c>
      <c r="Q211" s="210">
        <f t="shared" si="38"/>
        <v>0</v>
      </c>
      <c r="R211" s="210">
        <f t="shared" si="38"/>
        <v>0</v>
      </c>
      <c r="S211" s="210">
        <f t="shared" si="38"/>
        <v>0</v>
      </c>
      <c r="T211" s="210">
        <f t="shared" si="38"/>
        <v>0</v>
      </c>
      <c r="U211" s="210">
        <f t="shared" si="38"/>
        <v>2.1955700273355843E-2</v>
      </c>
      <c r="V211" s="210">
        <f t="shared" si="38"/>
        <v>0.37365251648174946</v>
      </c>
      <c r="W211" s="210">
        <f t="shared" si="38"/>
        <v>0.33972021225277371</v>
      </c>
      <c r="X211" s="210">
        <f t="shared" si="38"/>
        <v>0.25756914294902716</v>
      </c>
      <c r="Y211" s="210">
        <f t="shared" si="38"/>
        <v>0.11085021707670044</v>
      </c>
      <c r="Z211" s="210">
        <f t="shared" si="38"/>
        <v>6.8068419360025723E-2</v>
      </c>
      <c r="AA211" s="210">
        <f t="shared" si="38"/>
        <v>0</v>
      </c>
      <c r="AB211" s="210">
        <f t="shared" si="38"/>
        <v>0</v>
      </c>
      <c r="AC211" s="210">
        <f t="shared" si="38"/>
        <v>0</v>
      </c>
      <c r="AD211" s="210">
        <f t="shared" si="38"/>
        <v>0</v>
      </c>
      <c r="AE211" s="210">
        <f t="shared" si="38"/>
        <v>0</v>
      </c>
      <c r="AF211" s="210">
        <f t="shared" si="38"/>
        <v>0</v>
      </c>
      <c r="AG211" s="210">
        <f t="shared" si="38"/>
        <v>0</v>
      </c>
      <c r="AH211" s="210">
        <f t="shared" si="38"/>
        <v>0</v>
      </c>
      <c r="AI211" s="210">
        <f t="shared" si="38"/>
        <v>0</v>
      </c>
      <c r="AJ211" s="210">
        <f t="shared" si="38"/>
        <v>0</v>
      </c>
      <c r="AK211" s="210">
        <f t="shared" si="38"/>
        <v>0</v>
      </c>
      <c r="AL211" s="210">
        <f t="shared" si="38"/>
        <v>0</v>
      </c>
      <c r="AM211" s="210">
        <f t="shared" si="38"/>
        <v>0</v>
      </c>
      <c r="AN211" s="210">
        <f t="shared" si="38"/>
        <v>0</v>
      </c>
      <c r="AO211" s="210">
        <f t="shared" si="38"/>
        <v>0</v>
      </c>
      <c r="AP211" s="210">
        <f t="shared" si="38"/>
        <v>0</v>
      </c>
      <c r="AQ211" s="210">
        <f t="shared" si="38"/>
        <v>0</v>
      </c>
      <c r="AR211" s="210">
        <f t="shared" si="38"/>
        <v>0</v>
      </c>
      <c r="AS211" s="210">
        <f t="shared" si="38"/>
        <v>0</v>
      </c>
      <c r="AT211" s="210">
        <f t="shared" si="38"/>
        <v>0</v>
      </c>
      <c r="AU211" s="210">
        <f t="shared" si="38"/>
        <v>0</v>
      </c>
      <c r="AV211" s="210">
        <f t="shared" si="38"/>
        <v>0</v>
      </c>
      <c r="AW211" s="210">
        <f t="shared" si="38"/>
        <v>0</v>
      </c>
      <c r="AX211" s="210">
        <f t="shared" si="38"/>
        <v>0</v>
      </c>
      <c r="AY211" s="210">
        <f t="shared" si="38"/>
        <v>0</v>
      </c>
      <c r="AZ211" s="210">
        <f t="shared" si="38"/>
        <v>0</v>
      </c>
      <c r="BA211" s="210">
        <f t="shared" si="38"/>
        <v>0</v>
      </c>
      <c r="BB211" s="210">
        <f t="shared" si="38"/>
        <v>0</v>
      </c>
      <c r="BC211" s="210">
        <f t="shared" si="38"/>
        <v>0</v>
      </c>
      <c r="BD211" s="210">
        <f t="shared" si="38"/>
        <v>0</v>
      </c>
      <c r="BE211" s="210">
        <f t="shared" si="38"/>
        <v>0</v>
      </c>
      <c r="BF211" s="210">
        <f t="shared" si="38"/>
        <v>0</v>
      </c>
      <c r="BG211" s="210">
        <f t="shared" si="38"/>
        <v>0</v>
      </c>
      <c r="BH211" s="210">
        <f t="shared" si="38"/>
        <v>0</v>
      </c>
      <c r="BI211" s="210">
        <f t="shared" si="38"/>
        <v>0</v>
      </c>
      <c r="BJ211" s="210">
        <f t="shared" si="38"/>
        <v>0</v>
      </c>
      <c r="BK211" s="210">
        <f t="shared" si="38"/>
        <v>0</v>
      </c>
      <c r="BL211" s="210">
        <f t="shared" si="38"/>
        <v>0</v>
      </c>
      <c r="BM211" s="210">
        <f t="shared" si="38"/>
        <v>0</v>
      </c>
      <c r="BN211" s="210">
        <f t="shared" si="38"/>
        <v>0</v>
      </c>
      <c r="BO211" s="210">
        <f t="shared" si="38"/>
        <v>0</v>
      </c>
      <c r="BP211" s="210">
        <f t="shared" si="38"/>
        <v>0</v>
      </c>
      <c r="BQ211" s="210">
        <f t="shared" ref="BQ211:EB214" si="39">IFERROR(BQ20/$D20,0)</f>
        <v>0</v>
      </c>
      <c r="BR211" s="210">
        <f t="shared" si="39"/>
        <v>0</v>
      </c>
      <c r="BS211" s="210">
        <f t="shared" si="39"/>
        <v>0</v>
      </c>
      <c r="BT211" s="210">
        <f t="shared" si="39"/>
        <v>0</v>
      </c>
      <c r="BU211" s="210">
        <f t="shared" si="39"/>
        <v>0</v>
      </c>
      <c r="BV211" s="210">
        <f t="shared" si="39"/>
        <v>0</v>
      </c>
      <c r="BW211" s="210">
        <f t="shared" si="39"/>
        <v>0</v>
      </c>
      <c r="BX211" s="210">
        <f t="shared" si="39"/>
        <v>0</v>
      </c>
      <c r="BY211" s="210">
        <f t="shared" si="39"/>
        <v>0</v>
      </c>
      <c r="BZ211" s="210">
        <f t="shared" si="39"/>
        <v>0</v>
      </c>
      <c r="CA211" s="210">
        <f t="shared" si="39"/>
        <v>0</v>
      </c>
      <c r="CB211" s="210">
        <f t="shared" si="39"/>
        <v>0</v>
      </c>
      <c r="CC211" s="210">
        <f t="shared" si="39"/>
        <v>0</v>
      </c>
      <c r="CD211" s="210">
        <f t="shared" si="39"/>
        <v>0</v>
      </c>
      <c r="CE211" s="210">
        <f t="shared" si="39"/>
        <v>0</v>
      </c>
      <c r="CF211" s="210">
        <f t="shared" si="39"/>
        <v>0</v>
      </c>
      <c r="CG211" s="210">
        <f t="shared" si="39"/>
        <v>0</v>
      </c>
      <c r="CH211" s="210">
        <f t="shared" si="39"/>
        <v>0</v>
      </c>
      <c r="CI211" s="210">
        <f t="shared" si="39"/>
        <v>0</v>
      </c>
      <c r="CJ211" s="210">
        <f t="shared" si="39"/>
        <v>0</v>
      </c>
      <c r="CK211" s="210">
        <f t="shared" si="39"/>
        <v>0</v>
      </c>
      <c r="CL211" s="210">
        <f t="shared" si="39"/>
        <v>0</v>
      </c>
      <c r="CM211" s="210">
        <f t="shared" si="39"/>
        <v>0</v>
      </c>
      <c r="CN211" s="210">
        <f t="shared" si="39"/>
        <v>0</v>
      </c>
      <c r="CO211" s="210">
        <f t="shared" si="39"/>
        <v>0</v>
      </c>
      <c r="CP211" s="210">
        <f t="shared" si="39"/>
        <v>0</v>
      </c>
      <c r="CQ211" s="210">
        <f t="shared" si="39"/>
        <v>0</v>
      </c>
      <c r="CR211" s="210">
        <f t="shared" si="39"/>
        <v>0</v>
      </c>
      <c r="CS211" s="210">
        <f t="shared" si="39"/>
        <v>0</v>
      </c>
      <c r="CT211" s="210">
        <f t="shared" si="39"/>
        <v>0</v>
      </c>
      <c r="CU211" s="210">
        <f t="shared" si="39"/>
        <v>0</v>
      </c>
      <c r="CV211" s="210">
        <f t="shared" si="39"/>
        <v>0</v>
      </c>
      <c r="CW211" s="210">
        <f t="shared" si="39"/>
        <v>0</v>
      </c>
      <c r="CX211" s="210">
        <f t="shared" si="39"/>
        <v>0</v>
      </c>
      <c r="CY211" s="210">
        <f t="shared" si="39"/>
        <v>0</v>
      </c>
      <c r="CZ211" s="210">
        <f t="shared" si="39"/>
        <v>0</v>
      </c>
      <c r="DA211" s="210">
        <f t="shared" si="39"/>
        <v>0</v>
      </c>
      <c r="DB211" s="210">
        <f t="shared" si="39"/>
        <v>0</v>
      </c>
      <c r="DC211" s="210">
        <f t="shared" si="39"/>
        <v>0</v>
      </c>
      <c r="DD211" s="210">
        <f t="shared" si="39"/>
        <v>0</v>
      </c>
      <c r="DE211" s="210">
        <f t="shared" si="39"/>
        <v>0</v>
      </c>
      <c r="DF211" s="210">
        <f t="shared" si="39"/>
        <v>0</v>
      </c>
      <c r="DG211" s="210">
        <f t="shared" si="39"/>
        <v>0</v>
      </c>
      <c r="DH211" s="210">
        <f t="shared" si="39"/>
        <v>0</v>
      </c>
      <c r="DI211" s="210">
        <f t="shared" si="39"/>
        <v>0</v>
      </c>
      <c r="DJ211" s="210">
        <f t="shared" si="39"/>
        <v>0</v>
      </c>
      <c r="DK211" s="210">
        <f t="shared" si="39"/>
        <v>0</v>
      </c>
      <c r="DL211" s="210">
        <f t="shared" si="39"/>
        <v>0</v>
      </c>
      <c r="DM211" s="210">
        <f t="shared" si="39"/>
        <v>0</v>
      </c>
      <c r="DN211" s="210">
        <f t="shared" si="39"/>
        <v>0</v>
      </c>
      <c r="DO211" s="210">
        <f t="shared" si="39"/>
        <v>0</v>
      </c>
      <c r="DP211" s="210">
        <f t="shared" si="39"/>
        <v>0</v>
      </c>
      <c r="DQ211" s="210">
        <f t="shared" si="39"/>
        <v>0</v>
      </c>
      <c r="DR211" s="210">
        <f t="shared" si="39"/>
        <v>0</v>
      </c>
      <c r="DS211" s="210">
        <f t="shared" si="39"/>
        <v>0</v>
      </c>
      <c r="DT211" s="210">
        <f t="shared" si="39"/>
        <v>0</v>
      </c>
      <c r="DU211" s="210">
        <f t="shared" si="39"/>
        <v>0</v>
      </c>
      <c r="DV211" s="210">
        <f t="shared" si="39"/>
        <v>0</v>
      </c>
      <c r="DW211" s="210">
        <f t="shared" si="39"/>
        <v>0</v>
      </c>
      <c r="DX211" s="210">
        <f t="shared" si="39"/>
        <v>0</v>
      </c>
      <c r="DY211" s="210">
        <f t="shared" si="39"/>
        <v>0</v>
      </c>
      <c r="DZ211" s="210">
        <f t="shared" si="39"/>
        <v>0</v>
      </c>
      <c r="EA211" s="210">
        <f t="shared" si="39"/>
        <v>0</v>
      </c>
      <c r="EB211" s="210">
        <f t="shared" si="39"/>
        <v>0</v>
      </c>
      <c r="EC211" s="210">
        <f t="shared" si="28"/>
        <v>0</v>
      </c>
      <c r="ED211" s="210">
        <f t="shared" si="37"/>
        <v>0</v>
      </c>
      <c r="EE211" s="210">
        <f t="shared" si="37"/>
        <v>0</v>
      </c>
      <c r="EF211" s="210">
        <f t="shared" si="37"/>
        <v>0</v>
      </c>
      <c r="EG211" s="210">
        <f t="shared" si="37"/>
        <v>0</v>
      </c>
      <c r="EH211" s="210">
        <f t="shared" si="37"/>
        <v>0</v>
      </c>
      <c r="EI211" s="210">
        <f t="shared" si="37"/>
        <v>0</v>
      </c>
      <c r="EJ211" s="210">
        <f t="shared" si="37"/>
        <v>0</v>
      </c>
      <c r="EK211" s="210">
        <f t="shared" si="37"/>
        <v>0</v>
      </c>
      <c r="EL211" s="210">
        <f t="shared" si="37"/>
        <v>0</v>
      </c>
      <c r="EM211" s="210">
        <f t="shared" si="37"/>
        <v>0</v>
      </c>
      <c r="EN211" s="210">
        <f t="shared" si="37"/>
        <v>0</v>
      </c>
      <c r="EO211" s="210">
        <f t="shared" si="37"/>
        <v>0</v>
      </c>
      <c r="EP211" s="210">
        <f t="shared" si="37"/>
        <v>0</v>
      </c>
      <c r="EQ211" s="210">
        <f t="shared" si="37"/>
        <v>0</v>
      </c>
      <c r="ER211" s="210">
        <f t="shared" si="37"/>
        <v>0</v>
      </c>
      <c r="ES211" s="210">
        <f t="shared" si="37"/>
        <v>0</v>
      </c>
      <c r="ET211" s="210">
        <f t="shared" si="37"/>
        <v>0</v>
      </c>
      <c r="EU211" s="210">
        <f t="shared" si="37"/>
        <v>0</v>
      </c>
      <c r="EV211" s="210">
        <f t="shared" si="37"/>
        <v>0</v>
      </c>
      <c r="EW211" s="210">
        <f t="shared" si="37"/>
        <v>0</v>
      </c>
      <c r="EX211" s="210">
        <f t="shared" si="37"/>
        <v>0</v>
      </c>
      <c r="EY211" s="210">
        <f t="shared" si="37"/>
        <v>0</v>
      </c>
      <c r="EZ211" s="210">
        <f t="shared" si="37"/>
        <v>0</v>
      </c>
      <c r="FA211" s="210">
        <f t="shared" ref="FA211:GI211" si="40">IFERROR(FA20/$D20,0)</f>
        <v>0</v>
      </c>
      <c r="FB211" s="210">
        <f t="shared" si="40"/>
        <v>0</v>
      </c>
      <c r="FC211" s="210">
        <f t="shared" si="40"/>
        <v>0</v>
      </c>
      <c r="FD211" s="210">
        <f t="shared" si="40"/>
        <v>0</v>
      </c>
      <c r="FE211" s="210">
        <f t="shared" si="40"/>
        <v>0</v>
      </c>
      <c r="FF211" s="210">
        <f t="shared" si="40"/>
        <v>0</v>
      </c>
      <c r="FG211" s="210">
        <f t="shared" si="40"/>
        <v>0</v>
      </c>
      <c r="FH211" s="210">
        <f t="shared" si="40"/>
        <v>0</v>
      </c>
      <c r="FI211" s="210">
        <f t="shared" si="40"/>
        <v>0</v>
      </c>
      <c r="FJ211" s="210">
        <f t="shared" si="40"/>
        <v>0</v>
      </c>
      <c r="FK211" s="210">
        <f t="shared" si="40"/>
        <v>0</v>
      </c>
      <c r="FL211" s="210">
        <f t="shared" si="40"/>
        <v>0</v>
      </c>
      <c r="FM211" s="210">
        <f t="shared" si="40"/>
        <v>0</v>
      </c>
      <c r="FN211" s="210">
        <f t="shared" si="40"/>
        <v>0</v>
      </c>
      <c r="FO211" s="210">
        <f t="shared" si="40"/>
        <v>0</v>
      </c>
      <c r="FP211" s="210">
        <f t="shared" si="40"/>
        <v>0</v>
      </c>
      <c r="FQ211" s="210">
        <f t="shared" si="40"/>
        <v>0</v>
      </c>
      <c r="FR211" s="210">
        <f t="shared" si="40"/>
        <v>0</v>
      </c>
      <c r="FS211" s="210">
        <f t="shared" si="40"/>
        <v>0</v>
      </c>
      <c r="FT211" s="210">
        <f t="shared" si="40"/>
        <v>0</v>
      </c>
      <c r="FU211" s="210">
        <f t="shared" si="40"/>
        <v>0</v>
      </c>
      <c r="FV211" s="210">
        <f t="shared" si="40"/>
        <v>0</v>
      </c>
      <c r="FW211" s="210">
        <f t="shared" si="40"/>
        <v>0</v>
      </c>
      <c r="FX211" s="210">
        <f t="shared" si="40"/>
        <v>0</v>
      </c>
      <c r="FY211" s="210">
        <f t="shared" si="40"/>
        <v>0</v>
      </c>
      <c r="FZ211" s="210">
        <f t="shared" si="40"/>
        <v>0</v>
      </c>
      <c r="GA211" s="210">
        <f t="shared" si="40"/>
        <v>0</v>
      </c>
      <c r="GB211" s="210">
        <f t="shared" si="40"/>
        <v>0</v>
      </c>
      <c r="GC211" s="210">
        <f t="shared" si="40"/>
        <v>0</v>
      </c>
      <c r="GD211" s="210">
        <f t="shared" si="40"/>
        <v>0</v>
      </c>
      <c r="GE211" s="210">
        <f t="shared" si="40"/>
        <v>0</v>
      </c>
      <c r="GF211" s="210">
        <f t="shared" si="40"/>
        <v>0</v>
      </c>
      <c r="GG211" s="210">
        <f t="shared" si="40"/>
        <v>0</v>
      </c>
      <c r="GH211" s="210">
        <f t="shared" si="40"/>
        <v>0</v>
      </c>
      <c r="GI211" s="210">
        <f t="shared" si="40"/>
        <v>0</v>
      </c>
      <c r="GK211" s="216">
        <f t="shared" si="24"/>
        <v>0.39560821675510532</v>
      </c>
      <c r="GL211" s="216">
        <f t="shared" si="16"/>
        <v>0.33972021225277371</v>
      </c>
      <c r="GM211" s="216">
        <f t="shared" si="17"/>
        <v>0.25756914294902716</v>
      </c>
      <c r="GN211" s="216">
        <f t="shared" si="18"/>
        <v>0.11085021707670044</v>
      </c>
    </row>
    <row r="212" spans="1:196" x14ac:dyDescent="0.35">
      <c r="A212" s="9">
        <f>Report!$C$4</f>
        <v>1</v>
      </c>
      <c r="B212" t="str">
        <f>VLOOKUP($A212,Centers!$B$1:$C$120,2,)</f>
        <v>GATE</v>
      </c>
      <c r="C212" s="209">
        <v>44898</v>
      </c>
      <c r="D212" s="113">
        <f>IF($A212=1,SUM(SUMIFS(Indent!$E:$E,Indent!$C:$C,Waterfall!$C212,Indent!$A:$A,Centers!$A$2),SUMIFS(Indent!$E:$E,Indent!$C:$C,Waterfall!$C212,Indent!$A:$A,Centers!$A$3),SUMIFS(Indent!$E:$E,Indent!$C:$C,Waterfall!$C212,Indent!$A:$A,Centers!$A$4),SUMIFS(Indent!$E:$E,Indent!$C:$C,Waterfall!$C212,Indent!$A:$A,Centers!$A$5),SUMIFS(Indent!$E:$E,Indent!$C:$C,Waterfall!$C212,Indent!$A:$A,Centers!$A$6),SUMIFS(Indent!$E:$E,Indent!$C:$C,Waterfall!$C212,Indent!$A:$A,Centers!$A$7),SUMIFS(Indent!$E:$E,Indent!$C:$C,Waterfall!$C212,Indent!$A:$A,Centers!$A$8)),SUMIFS(Indent!$E:$E,Indent!$C:$C,Waterfall!$C212,Indent!$A:$A,$A212))</f>
        <v>18855</v>
      </c>
      <c r="E212" s="210">
        <f t="shared" si="9"/>
        <v>0</v>
      </c>
      <c r="F212" s="210">
        <f t="shared" ref="F212:BQ215" si="41">IFERROR(F21/$D21,0)</f>
        <v>0</v>
      </c>
      <c r="G212" s="210">
        <f t="shared" si="41"/>
        <v>0</v>
      </c>
      <c r="H212" s="210">
        <f t="shared" si="41"/>
        <v>0</v>
      </c>
      <c r="I212" s="210">
        <f t="shared" si="41"/>
        <v>0</v>
      </c>
      <c r="J212" s="210">
        <f t="shared" si="41"/>
        <v>0</v>
      </c>
      <c r="K212" s="210">
        <f t="shared" si="41"/>
        <v>0</v>
      </c>
      <c r="L212" s="210">
        <f t="shared" si="41"/>
        <v>0</v>
      </c>
      <c r="M212" s="210">
        <f t="shared" si="41"/>
        <v>0</v>
      </c>
      <c r="N212" s="210">
        <f t="shared" si="41"/>
        <v>0</v>
      </c>
      <c r="O212" s="210">
        <f t="shared" si="41"/>
        <v>0</v>
      </c>
      <c r="P212" s="210">
        <f t="shared" si="41"/>
        <v>0</v>
      </c>
      <c r="Q212" s="210">
        <f t="shared" si="41"/>
        <v>0</v>
      </c>
      <c r="R212" s="210">
        <f t="shared" si="41"/>
        <v>0</v>
      </c>
      <c r="S212" s="210">
        <f t="shared" si="41"/>
        <v>0</v>
      </c>
      <c r="T212" s="210">
        <f t="shared" si="41"/>
        <v>0</v>
      </c>
      <c r="U212" s="210">
        <f t="shared" si="41"/>
        <v>0</v>
      </c>
      <c r="V212" s="210">
        <f t="shared" si="41"/>
        <v>4.2182444974807748E-2</v>
      </c>
      <c r="W212" s="210">
        <f t="shared" si="41"/>
        <v>0.43892177141341826</v>
      </c>
      <c r="X212" s="210">
        <f t="shared" si="41"/>
        <v>0.28523680721294087</v>
      </c>
      <c r="Y212" s="210">
        <f t="shared" si="41"/>
        <v>0.20760700079554495</v>
      </c>
      <c r="Z212" s="210">
        <f t="shared" si="41"/>
        <v>0.12688570670909571</v>
      </c>
      <c r="AA212" s="210">
        <f t="shared" si="41"/>
        <v>7.1403341288782812E-2</v>
      </c>
      <c r="AB212" s="210">
        <f t="shared" si="41"/>
        <v>0</v>
      </c>
      <c r="AC212" s="210">
        <f t="shared" si="41"/>
        <v>0</v>
      </c>
      <c r="AD212" s="210">
        <f t="shared" si="41"/>
        <v>0</v>
      </c>
      <c r="AE212" s="210">
        <f t="shared" si="41"/>
        <v>0</v>
      </c>
      <c r="AF212" s="210">
        <f t="shared" si="41"/>
        <v>0</v>
      </c>
      <c r="AG212" s="210">
        <f t="shared" si="41"/>
        <v>0</v>
      </c>
      <c r="AH212" s="210">
        <f t="shared" si="41"/>
        <v>0</v>
      </c>
      <c r="AI212" s="210">
        <f t="shared" si="41"/>
        <v>0</v>
      </c>
      <c r="AJ212" s="210">
        <f t="shared" si="41"/>
        <v>0</v>
      </c>
      <c r="AK212" s="210">
        <f t="shared" si="41"/>
        <v>0</v>
      </c>
      <c r="AL212" s="210">
        <f t="shared" si="41"/>
        <v>0</v>
      </c>
      <c r="AM212" s="210">
        <f t="shared" si="41"/>
        <v>0</v>
      </c>
      <c r="AN212" s="210">
        <f t="shared" si="41"/>
        <v>0</v>
      </c>
      <c r="AO212" s="210">
        <f t="shared" si="41"/>
        <v>0</v>
      </c>
      <c r="AP212" s="210">
        <f t="shared" si="41"/>
        <v>0</v>
      </c>
      <c r="AQ212" s="210">
        <f t="shared" si="41"/>
        <v>0</v>
      </c>
      <c r="AR212" s="210">
        <f t="shared" si="41"/>
        <v>0</v>
      </c>
      <c r="AS212" s="210">
        <f t="shared" si="41"/>
        <v>0</v>
      </c>
      <c r="AT212" s="210">
        <f t="shared" si="41"/>
        <v>0</v>
      </c>
      <c r="AU212" s="210">
        <f t="shared" si="41"/>
        <v>0</v>
      </c>
      <c r="AV212" s="210">
        <f t="shared" si="41"/>
        <v>0</v>
      </c>
      <c r="AW212" s="210">
        <f t="shared" si="41"/>
        <v>0</v>
      </c>
      <c r="AX212" s="210">
        <f t="shared" si="41"/>
        <v>0</v>
      </c>
      <c r="AY212" s="210">
        <f t="shared" si="41"/>
        <v>0</v>
      </c>
      <c r="AZ212" s="210">
        <f t="shared" si="41"/>
        <v>0</v>
      </c>
      <c r="BA212" s="210">
        <f t="shared" si="41"/>
        <v>0</v>
      </c>
      <c r="BB212" s="210">
        <f t="shared" si="41"/>
        <v>0</v>
      </c>
      <c r="BC212" s="210">
        <f t="shared" si="41"/>
        <v>0</v>
      </c>
      <c r="BD212" s="210">
        <f t="shared" si="41"/>
        <v>0</v>
      </c>
      <c r="BE212" s="210">
        <f t="shared" si="41"/>
        <v>0</v>
      </c>
      <c r="BF212" s="210">
        <f t="shared" si="41"/>
        <v>0</v>
      </c>
      <c r="BG212" s="210">
        <f t="shared" si="41"/>
        <v>0</v>
      </c>
      <c r="BH212" s="210">
        <f t="shared" si="41"/>
        <v>0</v>
      </c>
      <c r="BI212" s="210">
        <f t="shared" si="41"/>
        <v>0</v>
      </c>
      <c r="BJ212" s="210">
        <f t="shared" si="41"/>
        <v>0</v>
      </c>
      <c r="BK212" s="210">
        <f t="shared" si="41"/>
        <v>0</v>
      </c>
      <c r="BL212" s="210">
        <f t="shared" si="41"/>
        <v>0</v>
      </c>
      <c r="BM212" s="210">
        <f t="shared" si="41"/>
        <v>0</v>
      </c>
      <c r="BN212" s="210">
        <f t="shared" si="41"/>
        <v>0</v>
      </c>
      <c r="BO212" s="210">
        <f t="shared" si="41"/>
        <v>0</v>
      </c>
      <c r="BP212" s="210">
        <f t="shared" si="41"/>
        <v>0</v>
      </c>
      <c r="BQ212" s="210">
        <f t="shared" si="41"/>
        <v>0</v>
      </c>
      <c r="BR212" s="210">
        <f t="shared" si="39"/>
        <v>0</v>
      </c>
      <c r="BS212" s="210">
        <f t="shared" si="39"/>
        <v>0</v>
      </c>
      <c r="BT212" s="210">
        <f t="shared" si="39"/>
        <v>0</v>
      </c>
      <c r="BU212" s="210">
        <f t="shared" si="39"/>
        <v>0</v>
      </c>
      <c r="BV212" s="210">
        <f t="shared" si="39"/>
        <v>0</v>
      </c>
      <c r="BW212" s="210">
        <f t="shared" si="39"/>
        <v>0</v>
      </c>
      <c r="BX212" s="210">
        <f t="shared" si="39"/>
        <v>0</v>
      </c>
      <c r="BY212" s="210">
        <f t="shared" si="39"/>
        <v>0</v>
      </c>
      <c r="BZ212" s="210">
        <f t="shared" si="39"/>
        <v>0</v>
      </c>
      <c r="CA212" s="210">
        <f t="shared" si="39"/>
        <v>0</v>
      </c>
      <c r="CB212" s="210">
        <f t="shared" si="39"/>
        <v>0</v>
      </c>
      <c r="CC212" s="210">
        <f t="shared" si="39"/>
        <v>0</v>
      </c>
      <c r="CD212" s="210">
        <f t="shared" si="39"/>
        <v>0</v>
      </c>
      <c r="CE212" s="210">
        <f t="shared" si="39"/>
        <v>0</v>
      </c>
      <c r="CF212" s="210">
        <f t="shared" si="39"/>
        <v>0</v>
      </c>
      <c r="CG212" s="210">
        <f t="shared" si="39"/>
        <v>0</v>
      </c>
      <c r="CH212" s="210">
        <f t="shared" si="39"/>
        <v>0</v>
      </c>
      <c r="CI212" s="210">
        <f t="shared" si="39"/>
        <v>0</v>
      </c>
      <c r="CJ212" s="210">
        <f t="shared" si="39"/>
        <v>0</v>
      </c>
      <c r="CK212" s="210">
        <f t="shared" si="39"/>
        <v>0</v>
      </c>
      <c r="CL212" s="210">
        <f t="shared" si="39"/>
        <v>0</v>
      </c>
      <c r="CM212" s="210">
        <f t="shared" si="39"/>
        <v>0</v>
      </c>
      <c r="CN212" s="210">
        <f t="shared" si="39"/>
        <v>0</v>
      </c>
      <c r="CO212" s="210">
        <f t="shared" si="39"/>
        <v>0</v>
      </c>
      <c r="CP212" s="210">
        <f t="shared" si="39"/>
        <v>0</v>
      </c>
      <c r="CQ212" s="210">
        <f t="shared" si="39"/>
        <v>0</v>
      </c>
      <c r="CR212" s="210">
        <f t="shared" si="39"/>
        <v>0</v>
      </c>
      <c r="CS212" s="210">
        <f t="shared" si="39"/>
        <v>0</v>
      </c>
      <c r="CT212" s="210">
        <f t="shared" si="39"/>
        <v>0</v>
      </c>
      <c r="CU212" s="210">
        <f t="shared" si="39"/>
        <v>0</v>
      </c>
      <c r="CV212" s="210">
        <f t="shared" si="39"/>
        <v>0</v>
      </c>
      <c r="CW212" s="210">
        <f t="shared" si="39"/>
        <v>0</v>
      </c>
      <c r="CX212" s="210">
        <f t="shared" si="39"/>
        <v>0</v>
      </c>
      <c r="CY212" s="210">
        <f t="shared" si="39"/>
        <v>0</v>
      </c>
      <c r="CZ212" s="210">
        <f t="shared" si="39"/>
        <v>0</v>
      </c>
      <c r="DA212" s="210">
        <f t="shared" si="39"/>
        <v>0</v>
      </c>
      <c r="DB212" s="210">
        <f t="shared" si="39"/>
        <v>0</v>
      </c>
      <c r="DC212" s="210">
        <f t="shared" si="39"/>
        <v>0</v>
      </c>
      <c r="DD212" s="210">
        <f t="shared" si="39"/>
        <v>0</v>
      </c>
      <c r="DE212" s="210">
        <f t="shared" si="39"/>
        <v>0</v>
      </c>
      <c r="DF212" s="210">
        <f t="shared" si="39"/>
        <v>0</v>
      </c>
      <c r="DG212" s="210">
        <f t="shared" si="39"/>
        <v>0</v>
      </c>
      <c r="DH212" s="210">
        <f t="shared" si="39"/>
        <v>0</v>
      </c>
      <c r="DI212" s="210">
        <f t="shared" si="39"/>
        <v>0</v>
      </c>
      <c r="DJ212" s="210">
        <f t="shared" si="39"/>
        <v>0</v>
      </c>
      <c r="DK212" s="210">
        <f t="shared" si="39"/>
        <v>0</v>
      </c>
      <c r="DL212" s="210">
        <f t="shared" si="39"/>
        <v>0</v>
      </c>
      <c r="DM212" s="210">
        <f t="shared" si="39"/>
        <v>0</v>
      </c>
      <c r="DN212" s="210">
        <f t="shared" si="39"/>
        <v>0</v>
      </c>
      <c r="DO212" s="210">
        <f t="shared" si="39"/>
        <v>0</v>
      </c>
      <c r="DP212" s="210">
        <f t="shared" si="39"/>
        <v>0</v>
      </c>
      <c r="DQ212" s="210">
        <f t="shared" si="39"/>
        <v>0</v>
      </c>
      <c r="DR212" s="210">
        <f t="shared" si="39"/>
        <v>0</v>
      </c>
      <c r="DS212" s="210">
        <f t="shared" si="39"/>
        <v>0</v>
      </c>
      <c r="DT212" s="210">
        <f t="shared" si="39"/>
        <v>0</v>
      </c>
      <c r="DU212" s="210">
        <f t="shared" si="39"/>
        <v>0</v>
      </c>
      <c r="DV212" s="210">
        <f t="shared" si="39"/>
        <v>0</v>
      </c>
      <c r="DW212" s="210">
        <f t="shared" si="39"/>
        <v>0</v>
      </c>
      <c r="DX212" s="210">
        <f t="shared" si="39"/>
        <v>0</v>
      </c>
      <c r="DY212" s="210">
        <f t="shared" si="39"/>
        <v>0</v>
      </c>
      <c r="DZ212" s="210">
        <f t="shared" si="39"/>
        <v>0</v>
      </c>
      <c r="EA212" s="210">
        <f t="shared" si="39"/>
        <v>0</v>
      </c>
      <c r="EB212" s="210">
        <f t="shared" si="39"/>
        <v>0</v>
      </c>
      <c r="EC212" s="210">
        <f t="shared" si="28"/>
        <v>0</v>
      </c>
      <c r="ED212" s="210">
        <f t="shared" ref="ED212:GI213" si="42">IFERROR(ED21/$D21,0)</f>
        <v>0</v>
      </c>
      <c r="EE212" s="210">
        <f t="shared" si="42"/>
        <v>0</v>
      </c>
      <c r="EF212" s="210">
        <f t="shared" si="42"/>
        <v>0</v>
      </c>
      <c r="EG212" s="210">
        <f t="shared" si="42"/>
        <v>0</v>
      </c>
      <c r="EH212" s="210">
        <f t="shared" si="42"/>
        <v>0</v>
      </c>
      <c r="EI212" s="210">
        <f t="shared" si="42"/>
        <v>0</v>
      </c>
      <c r="EJ212" s="210">
        <f t="shared" si="42"/>
        <v>0</v>
      </c>
      <c r="EK212" s="210">
        <f t="shared" si="42"/>
        <v>0</v>
      </c>
      <c r="EL212" s="210">
        <f t="shared" si="42"/>
        <v>0</v>
      </c>
      <c r="EM212" s="210">
        <f t="shared" si="42"/>
        <v>0</v>
      </c>
      <c r="EN212" s="210">
        <f t="shared" si="42"/>
        <v>0</v>
      </c>
      <c r="EO212" s="210">
        <f t="shared" si="42"/>
        <v>0</v>
      </c>
      <c r="EP212" s="210">
        <f t="shared" si="42"/>
        <v>0</v>
      </c>
      <c r="EQ212" s="210">
        <f t="shared" si="42"/>
        <v>0</v>
      </c>
      <c r="ER212" s="210">
        <f t="shared" si="42"/>
        <v>0</v>
      </c>
      <c r="ES212" s="210">
        <f t="shared" si="42"/>
        <v>0</v>
      </c>
      <c r="ET212" s="210">
        <f t="shared" si="42"/>
        <v>0</v>
      </c>
      <c r="EU212" s="210">
        <f t="shared" si="42"/>
        <v>0</v>
      </c>
      <c r="EV212" s="210">
        <f t="shared" si="42"/>
        <v>0</v>
      </c>
      <c r="EW212" s="210">
        <f t="shared" si="42"/>
        <v>0</v>
      </c>
      <c r="EX212" s="210">
        <f t="shared" si="42"/>
        <v>0</v>
      </c>
      <c r="EY212" s="210">
        <f t="shared" si="42"/>
        <v>0</v>
      </c>
      <c r="EZ212" s="210">
        <f t="shared" si="42"/>
        <v>0</v>
      </c>
      <c r="FA212" s="210">
        <f t="shared" si="42"/>
        <v>0</v>
      </c>
      <c r="FB212" s="210">
        <f t="shared" si="42"/>
        <v>0</v>
      </c>
      <c r="FC212" s="210">
        <f t="shared" si="42"/>
        <v>0</v>
      </c>
      <c r="FD212" s="210">
        <f t="shared" si="42"/>
        <v>0</v>
      </c>
      <c r="FE212" s="210">
        <f t="shared" si="42"/>
        <v>0</v>
      </c>
      <c r="FF212" s="210">
        <f t="shared" si="42"/>
        <v>0</v>
      </c>
      <c r="FG212" s="210">
        <f t="shared" si="42"/>
        <v>0</v>
      </c>
      <c r="FH212" s="210">
        <f t="shared" si="42"/>
        <v>0</v>
      </c>
      <c r="FI212" s="210">
        <f t="shared" si="42"/>
        <v>0</v>
      </c>
      <c r="FJ212" s="210">
        <f t="shared" si="42"/>
        <v>0</v>
      </c>
      <c r="FK212" s="210">
        <f t="shared" si="42"/>
        <v>0</v>
      </c>
      <c r="FL212" s="210">
        <f t="shared" si="42"/>
        <v>0</v>
      </c>
      <c r="FM212" s="210">
        <f t="shared" si="42"/>
        <v>0</v>
      </c>
      <c r="FN212" s="210">
        <f t="shared" si="42"/>
        <v>0</v>
      </c>
      <c r="FO212" s="210">
        <f t="shared" si="42"/>
        <v>0</v>
      </c>
      <c r="FP212" s="210">
        <f t="shared" si="42"/>
        <v>0</v>
      </c>
      <c r="FQ212" s="210">
        <f t="shared" si="42"/>
        <v>0</v>
      </c>
      <c r="FR212" s="210">
        <f t="shared" si="42"/>
        <v>0</v>
      </c>
      <c r="FS212" s="210">
        <f t="shared" si="42"/>
        <v>0</v>
      </c>
      <c r="FT212" s="210">
        <f t="shared" si="42"/>
        <v>0</v>
      </c>
      <c r="FU212" s="210">
        <f t="shared" si="42"/>
        <v>0</v>
      </c>
      <c r="FV212" s="210">
        <f t="shared" si="42"/>
        <v>0</v>
      </c>
      <c r="FW212" s="210">
        <f t="shared" si="42"/>
        <v>0</v>
      </c>
      <c r="FX212" s="210">
        <f t="shared" si="42"/>
        <v>0</v>
      </c>
      <c r="FY212" s="210">
        <f t="shared" si="42"/>
        <v>0</v>
      </c>
      <c r="FZ212" s="210">
        <f t="shared" si="42"/>
        <v>0</v>
      </c>
      <c r="GA212" s="210">
        <f t="shared" si="42"/>
        <v>0</v>
      </c>
      <c r="GB212" s="210">
        <f t="shared" si="42"/>
        <v>0</v>
      </c>
      <c r="GC212" s="210">
        <f t="shared" si="42"/>
        <v>0</v>
      </c>
      <c r="GD212" s="210">
        <f t="shared" si="42"/>
        <v>0</v>
      </c>
      <c r="GE212" s="210">
        <f t="shared" si="42"/>
        <v>0</v>
      </c>
      <c r="GF212" s="210">
        <f t="shared" si="42"/>
        <v>0</v>
      </c>
      <c r="GG212" s="210">
        <f t="shared" si="42"/>
        <v>0</v>
      </c>
      <c r="GH212" s="210">
        <f t="shared" si="42"/>
        <v>0</v>
      </c>
      <c r="GI212" s="210">
        <f t="shared" si="42"/>
        <v>0</v>
      </c>
      <c r="GK212" s="216">
        <f t="shared" si="24"/>
        <v>0.48110421638822598</v>
      </c>
      <c r="GL212" s="216">
        <f t="shared" si="16"/>
        <v>0.28523680721294087</v>
      </c>
      <c r="GM212" s="216">
        <f t="shared" si="17"/>
        <v>0.20760700079554495</v>
      </c>
      <c r="GN212" s="216">
        <f t="shared" si="18"/>
        <v>0.12688570670909571</v>
      </c>
    </row>
    <row r="213" spans="1:196" x14ac:dyDescent="0.35">
      <c r="A213" s="9">
        <f>Report!$C$4</f>
        <v>1</v>
      </c>
      <c r="B213" t="str">
        <f>VLOOKUP($A213,Centers!$B$1:$C$120,2,)</f>
        <v>GATE</v>
      </c>
      <c r="C213" s="209">
        <v>44899</v>
      </c>
      <c r="D213" s="113">
        <f>IF($A213=1,SUM(SUMIFS(Indent!$E:$E,Indent!$C:$C,Waterfall!$C213,Indent!$A:$A,Centers!$A$2),SUMIFS(Indent!$E:$E,Indent!$C:$C,Waterfall!$C213,Indent!$A:$A,Centers!$A$3),SUMIFS(Indent!$E:$E,Indent!$C:$C,Waterfall!$C213,Indent!$A:$A,Centers!$A$4),SUMIFS(Indent!$E:$E,Indent!$C:$C,Waterfall!$C213,Indent!$A:$A,Centers!$A$5),SUMIFS(Indent!$E:$E,Indent!$C:$C,Waterfall!$C213,Indent!$A:$A,Centers!$A$6),SUMIFS(Indent!$E:$E,Indent!$C:$C,Waterfall!$C213,Indent!$A:$A,Centers!$A$7),SUMIFS(Indent!$E:$E,Indent!$C:$C,Waterfall!$C213,Indent!$A:$A,Centers!$A$8)),SUMIFS(Indent!$E:$E,Indent!$C:$C,Waterfall!$C213,Indent!$A:$A,$A213))</f>
        <v>27108</v>
      </c>
      <c r="E213" s="210">
        <f t="shared" si="9"/>
        <v>0</v>
      </c>
      <c r="F213" s="210">
        <f t="shared" si="41"/>
        <v>0</v>
      </c>
      <c r="G213" s="210">
        <f t="shared" si="41"/>
        <v>0</v>
      </c>
      <c r="H213" s="210">
        <f t="shared" si="41"/>
        <v>0</v>
      </c>
      <c r="I213" s="210">
        <f t="shared" si="41"/>
        <v>0</v>
      </c>
      <c r="J213" s="210">
        <f t="shared" si="41"/>
        <v>0</v>
      </c>
      <c r="K213" s="210">
        <f t="shared" si="41"/>
        <v>0</v>
      </c>
      <c r="L213" s="210">
        <f t="shared" si="41"/>
        <v>0</v>
      </c>
      <c r="M213" s="210">
        <f t="shared" si="41"/>
        <v>0</v>
      </c>
      <c r="N213" s="210">
        <f t="shared" si="41"/>
        <v>0</v>
      </c>
      <c r="O213" s="210">
        <f t="shared" si="41"/>
        <v>0</v>
      </c>
      <c r="P213" s="210">
        <f t="shared" si="41"/>
        <v>0</v>
      </c>
      <c r="Q213" s="210">
        <f t="shared" si="41"/>
        <v>0</v>
      </c>
      <c r="R213" s="210">
        <f t="shared" si="41"/>
        <v>0</v>
      </c>
      <c r="S213" s="210">
        <f t="shared" si="41"/>
        <v>0</v>
      </c>
      <c r="T213" s="210">
        <f t="shared" si="41"/>
        <v>0</v>
      </c>
      <c r="U213" s="210">
        <f t="shared" si="41"/>
        <v>0</v>
      </c>
      <c r="V213" s="210">
        <f t="shared" si="41"/>
        <v>0</v>
      </c>
      <c r="W213" s="210">
        <f t="shared" si="41"/>
        <v>9.3050759923269888E-2</v>
      </c>
      <c r="X213" s="210">
        <f t="shared" si="41"/>
        <v>0.45766821602478969</v>
      </c>
      <c r="Y213" s="210">
        <f t="shared" si="41"/>
        <v>0.26961856278589347</v>
      </c>
      <c r="Z213" s="210">
        <f t="shared" si="41"/>
        <v>0.20393905858049285</v>
      </c>
      <c r="AA213" s="210">
        <f t="shared" si="41"/>
        <v>9.0454109487974041E-2</v>
      </c>
      <c r="AB213" s="210">
        <f t="shared" si="41"/>
        <v>3.7422163199055634E-2</v>
      </c>
      <c r="AC213" s="210">
        <f t="shared" si="41"/>
        <v>0</v>
      </c>
      <c r="AD213" s="210">
        <f t="shared" si="41"/>
        <v>0</v>
      </c>
      <c r="AE213" s="210">
        <f t="shared" si="41"/>
        <v>0</v>
      </c>
      <c r="AF213" s="210">
        <f t="shared" si="41"/>
        <v>0</v>
      </c>
      <c r="AG213" s="210">
        <f t="shared" si="41"/>
        <v>0</v>
      </c>
      <c r="AH213" s="210">
        <f t="shared" si="41"/>
        <v>0</v>
      </c>
      <c r="AI213" s="210">
        <f t="shared" si="41"/>
        <v>0</v>
      </c>
      <c r="AJ213" s="210">
        <f t="shared" si="41"/>
        <v>0</v>
      </c>
      <c r="AK213" s="210">
        <f t="shared" si="41"/>
        <v>0</v>
      </c>
      <c r="AL213" s="210">
        <f t="shared" si="41"/>
        <v>0</v>
      </c>
      <c r="AM213" s="210">
        <f t="shared" si="41"/>
        <v>0</v>
      </c>
      <c r="AN213" s="210">
        <f t="shared" si="41"/>
        <v>0</v>
      </c>
      <c r="AO213" s="210">
        <f t="shared" si="41"/>
        <v>0</v>
      </c>
      <c r="AP213" s="210">
        <f t="shared" si="41"/>
        <v>0</v>
      </c>
      <c r="AQ213" s="210">
        <f t="shared" si="41"/>
        <v>0</v>
      </c>
      <c r="AR213" s="210">
        <f t="shared" si="41"/>
        <v>0</v>
      </c>
      <c r="AS213" s="210">
        <f t="shared" si="41"/>
        <v>0</v>
      </c>
      <c r="AT213" s="210">
        <f t="shared" si="41"/>
        <v>0</v>
      </c>
      <c r="AU213" s="210">
        <f t="shared" si="41"/>
        <v>0</v>
      </c>
      <c r="AV213" s="210">
        <f t="shared" si="41"/>
        <v>0</v>
      </c>
      <c r="AW213" s="210">
        <f t="shared" si="41"/>
        <v>0</v>
      </c>
      <c r="AX213" s="210">
        <f t="shared" si="41"/>
        <v>0</v>
      </c>
      <c r="AY213" s="210">
        <f t="shared" si="41"/>
        <v>0</v>
      </c>
      <c r="AZ213" s="210">
        <f t="shared" si="41"/>
        <v>0</v>
      </c>
      <c r="BA213" s="210">
        <f t="shared" si="41"/>
        <v>0</v>
      </c>
      <c r="BB213" s="210">
        <f t="shared" si="41"/>
        <v>0</v>
      </c>
      <c r="BC213" s="210">
        <f t="shared" si="41"/>
        <v>0</v>
      </c>
      <c r="BD213" s="210">
        <f t="shared" si="41"/>
        <v>0</v>
      </c>
      <c r="BE213" s="210">
        <f t="shared" si="41"/>
        <v>0</v>
      </c>
      <c r="BF213" s="210">
        <f t="shared" si="41"/>
        <v>0</v>
      </c>
      <c r="BG213" s="210">
        <f t="shared" si="41"/>
        <v>0</v>
      </c>
      <c r="BH213" s="210">
        <f t="shared" si="41"/>
        <v>0</v>
      </c>
      <c r="BI213" s="210">
        <f t="shared" si="41"/>
        <v>0</v>
      </c>
      <c r="BJ213" s="210">
        <f t="shared" si="41"/>
        <v>0</v>
      </c>
      <c r="BK213" s="210">
        <f t="shared" si="41"/>
        <v>0</v>
      </c>
      <c r="BL213" s="210">
        <f t="shared" si="41"/>
        <v>0</v>
      </c>
      <c r="BM213" s="210">
        <f t="shared" si="41"/>
        <v>0</v>
      </c>
      <c r="BN213" s="210">
        <f t="shared" si="41"/>
        <v>0</v>
      </c>
      <c r="BO213" s="210">
        <f t="shared" si="41"/>
        <v>0</v>
      </c>
      <c r="BP213" s="210">
        <f t="shared" si="41"/>
        <v>0</v>
      </c>
      <c r="BQ213" s="210">
        <f t="shared" si="41"/>
        <v>0</v>
      </c>
      <c r="BR213" s="210">
        <f t="shared" si="39"/>
        <v>0</v>
      </c>
      <c r="BS213" s="210">
        <f t="shared" si="39"/>
        <v>0</v>
      </c>
      <c r="BT213" s="210">
        <f t="shared" si="39"/>
        <v>0</v>
      </c>
      <c r="BU213" s="210">
        <f t="shared" si="39"/>
        <v>0</v>
      </c>
      <c r="BV213" s="210">
        <f t="shared" si="39"/>
        <v>0</v>
      </c>
      <c r="BW213" s="210">
        <f t="shared" si="39"/>
        <v>0</v>
      </c>
      <c r="BX213" s="210">
        <f t="shared" si="39"/>
        <v>0</v>
      </c>
      <c r="BY213" s="210">
        <f t="shared" si="39"/>
        <v>0</v>
      </c>
      <c r="BZ213" s="210">
        <f t="shared" si="39"/>
        <v>0</v>
      </c>
      <c r="CA213" s="210">
        <f t="shared" si="39"/>
        <v>0</v>
      </c>
      <c r="CB213" s="210">
        <f t="shared" si="39"/>
        <v>0</v>
      </c>
      <c r="CC213" s="210">
        <f t="shared" si="39"/>
        <v>0</v>
      </c>
      <c r="CD213" s="210">
        <f t="shared" si="39"/>
        <v>0</v>
      </c>
      <c r="CE213" s="210">
        <f t="shared" si="39"/>
        <v>0</v>
      </c>
      <c r="CF213" s="210">
        <f t="shared" si="39"/>
        <v>0</v>
      </c>
      <c r="CG213" s="210">
        <f t="shared" si="39"/>
        <v>0</v>
      </c>
      <c r="CH213" s="210">
        <f t="shared" si="39"/>
        <v>0</v>
      </c>
      <c r="CI213" s="210">
        <f t="shared" si="39"/>
        <v>0</v>
      </c>
      <c r="CJ213" s="210">
        <f t="shared" si="39"/>
        <v>0</v>
      </c>
      <c r="CK213" s="210">
        <f t="shared" si="39"/>
        <v>0</v>
      </c>
      <c r="CL213" s="210">
        <f t="shared" si="39"/>
        <v>0</v>
      </c>
      <c r="CM213" s="210">
        <f t="shared" si="39"/>
        <v>0</v>
      </c>
      <c r="CN213" s="210">
        <f t="shared" si="39"/>
        <v>0</v>
      </c>
      <c r="CO213" s="210">
        <f t="shared" si="39"/>
        <v>0</v>
      </c>
      <c r="CP213" s="210">
        <f t="shared" si="39"/>
        <v>0</v>
      </c>
      <c r="CQ213" s="210">
        <f t="shared" si="39"/>
        <v>0</v>
      </c>
      <c r="CR213" s="210">
        <f t="shared" si="39"/>
        <v>0</v>
      </c>
      <c r="CS213" s="210">
        <f t="shared" si="39"/>
        <v>0</v>
      </c>
      <c r="CT213" s="210">
        <f t="shared" si="39"/>
        <v>0</v>
      </c>
      <c r="CU213" s="210">
        <f t="shared" si="39"/>
        <v>0</v>
      </c>
      <c r="CV213" s="210">
        <f t="shared" si="39"/>
        <v>0</v>
      </c>
      <c r="CW213" s="210">
        <f t="shared" si="39"/>
        <v>0</v>
      </c>
      <c r="CX213" s="210">
        <f t="shared" si="39"/>
        <v>0</v>
      </c>
      <c r="CY213" s="210">
        <f t="shared" si="39"/>
        <v>0</v>
      </c>
      <c r="CZ213" s="210">
        <f t="shared" si="39"/>
        <v>0</v>
      </c>
      <c r="DA213" s="210">
        <f t="shared" si="39"/>
        <v>0</v>
      </c>
      <c r="DB213" s="210">
        <f t="shared" si="39"/>
        <v>0</v>
      </c>
      <c r="DC213" s="210">
        <f t="shared" si="39"/>
        <v>0</v>
      </c>
      <c r="DD213" s="210">
        <f t="shared" si="39"/>
        <v>0</v>
      </c>
      <c r="DE213" s="210">
        <f t="shared" si="39"/>
        <v>0</v>
      </c>
      <c r="DF213" s="210">
        <f t="shared" si="39"/>
        <v>0</v>
      </c>
      <c r="DG213" s="210">
        <f t="shared" si="39"/>
        <v>0</v>
      </c>
      <c r="DH213" s="210">
        <f t="shared" si="39"/>
        <v>0</v>
      </c>
      <c r="DI213" s="210">
        <f t="shared" si="39"/>
        <v>0</v>
      </c>
      <c r="DJ213" s="210">
        <f t="shared" si="39"/>
        <v>0</v>
      </c>
      <c r="DK213" s="210">
        <f t="shared" si="39"/>
        <v>0</v>
      </c>
      <c r="DL213" s="210">
        <f t="shared" si="39"/>
        <v>0</v>
      </c>
      <c r="DM213" s="210">
        <f t="shared" si="39"/>
        <v>0</v>
      </c>
      <c r="DN213" s="210">
        <f t="shared" si="39"/>
        <v>0</v>
      </c>
      <c r="DO213" s="210">
        <f t="shared" si="39"/>
        <v>0</v>
      </c>
      <c r="DP213" s="210">
        <f t="shared" si="39"/>
        <v>0</v>
      </c>
      <c r="DQ213" s="210">
        <f t="shared" si="39"/>
        <v>0</v>
      </c>
      <c r="DR213" s="210">
        <f t="shared" si="39"/>
        <v>0</v>
      </c>
      <c r="DS213" s="210">
        <f t="shared" si="39"/>
        <v>0</v>
      </c>
      <c r="DT213" s="210">
        <f t="shared" si="39"/>
        <v>0</v>
      </c>
      <c r="DU213" s="210">
        <f t="shared" si="39"/>
        <v>0</v>
      </c>
      <c r="DV213" s="210">
        <f t="shared" si="39"/>
        <v>0</v>
      </c>
      <c r="DW213" s="210">
        <f t="shared" si="39"/>
        <v>0</v>
      </c>
      <c r="DX213" s="210">
        <f t="shared" si="39"/>
        <v>0</v>
      </c>
      <c r="DY213" s="210">
        <f t="shared" si="39"/>
        <v>0</v>
      </c>
      <c r="DZ213" s="210">
        <f t="shared" si="39"/>
        <v>0</v>
      </c>
      <c r="EA213" s="210">
        <f t="shared" si="39"/>
        <v>0</v>
      </c>
      <c r="EB213" s="210">
        <f t="shared" si="39"/>
        <v>0</v>
      </c>
      <c r="EC213" s="210">
        <f t="shared" si="28"/>
        <v>0</v>
      </c>
      <c r="ED213" s="210">
        <f t="shared" si="42"/>
        <v>0</v>
      </c>
      <c r="EE213" s="210">
        <f t="shared" si="42"/>
        <v>0</v>
      </c>
      <c r="EF213" s="210">
        <f t="shared" si="42"/>
        <v>0</v>
      </c>
      <c r="EG213" s="210">
        <f t="shared" si="42"/>
        <v>0</v>
      </c>
      <c r="EH213" s="210">
        <f t="shared" si="42"/>
        <v>0</v>
      </c>
      <c r="EI213" s="210">
        <f t="shared" si="42"/>
        <v>0</v>
      </c>
      <c r="EJ213" s="210">
        <f t="shared" si="42"/>
        <v>0</v>
      </c>
      <c r="EK213" s="210">
        <f t="shared" si="42"/>
        <v>0</v>
      </c>
      <c r="EL213" s="210">
        <f t="shared" si="42"/>
        <v>0</v>
      </c>
      <c r="EM213" s="210">
        <f t="shared" si="42"/>
        <v>0</v>
      </c>
      <c r="EN213" s="210">
        <f t="shared" si="42"/>
        <v>0</v>
      </c>
      <c r="EO213" s="210">
        <f t="shared" si="42"/>
        <v>0</v>
      </c>
      <c r="EP213" s="210">
        <f t="shared" si="42"/>
        <v>0</v>
      </c>
      <c r="EQ213" s="210">
        <f t="shared" si="42"/>
        <v>0</v>
      </c>
      <c r="ER213" s="210">
        <f t="shared" si="42"/>
        <v>0</v>
      </c>
      <c r="ES213" s="210">
        <f t="shared" si="42"/>
        <v>0</v>
      </c>
      <c r="ET213" s="210">
        <f t="shared" si="42"/>
        <v>0</v>
      </c>
      <c r="EU213" s="210">
        <f t="shared" si="42"/>
        <v>0</v>
      </c>
      <c r="EV213" s="210">
        <f t="shared" si="42"/>
        <v>0</v>
      </c>
      <c r="EW213" s="210">
        <f t="shared" si="42"/>
        <v>0</v>
      </c>
      <c r="EX213" s="210">
        <f t="shared" si="42"/>
        <v>0</v>
      </c>
      <c r="EY213" s="210">
        <f t="shared" si="42"/>
        <v>0</v>
      </c>
      <c r="EZ213" s="210">
        <f t="shared" si="42"/>
        <v>0</v>
      </c>
      <c r="FA213" s="210">
        <f t="shared" si="42"/>
        <v>0</v>
      </c>
      <c r="FB213" s="210">
        <f t="shared" si="42"/>
        <v>0</v>
      </c>
      <c r="FC213" s="210">
        <f t="shared" si="42"/>
        <v>0</v>
      </c>
      <c r="FD213" s="210">
        <f t="shared" si="42"/>
        <v>0</v>
      </c>
      <c r="FE213" s="210">
        <f t="shared" si="42"/>
        <v>0</v>
      </c>
      <c r="FF213" s="210">
        <f t="shared" si="42"/>
        <v>0</v>
      </c>
      <c r="FG213" s="210">
        <f t="shared" si="42"/>
        <v>0</v>
      </c>
      <c r="FH213" s="210">
        <f t="shared" si="42"/>
        <v>0</v>
      </c>
      <c r="FI213" s="210">
        <f t="shared" si="42"/>
        <v>0</v>
      </c>
      <c r="FJ213" s="210">
        <f t="shared" si="42"/>
        <v>0</v>
      </c>
      <c r="FK213" s="210">
        <f t="shared" si="42"/>
        <v>0</v>
      </c>
      <c r="FL213" s="210">
        <f t="shared" si="42"/>
        <v>0</v>
      </c>
      <c r="FM213" s="210">
        <f t="shared" si="42"/>
        <v>0</v>
      </c>
      <c r="FN213" s="210">
        <f t="shared" si="42"/>
        <v>0</v>
      </c>
      <c r="FO213" s="210">
        <f t="shared" si="42"/>
        <v>0</v>
      </c>
      <c r="FP213" s="210">
        <f t="shared" si="42"/>
        <v>0</v>
      </c>
      <c r="FQ213" s="210">
        <f t="shared" si="42"/>
        <v>0</v>
      </c>
      <c r="FR213" s="210">
        <f t="shared" si="42"/>
        <v>0</v>
      </c>
      <c r="FS213" s="210">
        <f t="shared" si="42"/>
        <v>0</v>
      </c>
      <c r="FT213" s="210">
        <f t="shared" si="42"/>
        <v>0</v>
      </c>
      <c r="FU213" s="210">
        <f t="shared" si="42"/>
        <v>0</v>
      </c>
      <c r="FV213" s="210">
        <f t="shared" si="42"/>
        <v>0</v>
      </c>
      <c r="FW213" s="210">
        <f t="shared" si="42"/>
        <v>0</v>
      </c>
      <c r="FX213" s="210">
        <f t="shared" si="42"/>
        <v>0</v>
      </c>
      <c r="FY213" s="210">
        <f t="shared" si="42"/>
        <v>0</v>
      </c>
      <c r="FZ213" s="210">
        <f t="shared" si="42"/>
        <v>0</v>
      </c>
      <c r="GA213" s="210">
        <f t="shared" si="42"/>
        <v>0</v>
      </c>
      <c r="GB213" s="210">
        <f t="shared" si="42"/>
        <v>0</v>
      </c>
      <c r="GC213" s="210">
        <f t="shared" si="42"/>
        <v>0</v>
      </c>
      <c r="GD213" s="210">
        <f t="shared" si="42"/>
        <v>0</v>
      </c>
      <c r="GE213" s="210">
        <f t="shared" si="42"/>
        <v>0</v>
      </c>
      <c r="GF213" s="210">
        <f t="shared" si="42"/>
        <v>0</v>
      </c>
      <c r="GG213" s="210">
        <f t="shared" si="42"/>
        <v>0</v>
      </c>
      <c r="GH213" s="210">
        <f t="shared" si="42"/>
        <v>0</v>
      </c>
      <c r="GI213" s="210">
        <f t="shared" si="42"/>
        <v>0</v>
      </c>
      <c r="GK213" s="216">
        <f t="shared" si="24"/>
        <v>0.55071897594805952</v>
      </c>
      <c r="GL213" s="216">
        <f t="shared" si="16"/>
        <v>0.26961856278589347</v>
      </c>
      <c r="GM213" s="216">
        <f t="shared" si="17"/>
        <v>0.20393905858049285</v>
      </c>
      <c r="GN213" s="216">
        <f t="shared" si="18"/>
        <v>9.0454109487974041E-2</v>
      </c>
    </row>
    <row r="214" spans="1:196" x14ac:dyDescent="0.35">
      <c r="A214" s="9">
        <f>Report!$C$4</f>
        <v>1</v>
      </c>
      <c r="B214" t="str">
        <f>VLOOKUP($A214,Centers!$B$1:$C$120,2,)</f>
        <v>GATE</v>
      </c>
      <c r="C214" s="209">
        <v>44900</v>
      </c>
      <c r="D214" s="113">
        <f>IF($A214=1,SUM(SUMIFS(Indent!$E:$E,Indent!$C:$C,Waterfall!$C214,Indent!$A:$A,Centers!$A$2),SUMIFS(Indent!$E:$E,Indent!$C:$C,Waterfall!$C214,Indent!$A:$A,Centers!$A$3),SUMIFS(Indent!$E:$E,Indent!$C:$C,Waterfall!$C214,Indent!$A:$A,Centers!$A$4),SUMIFS(Indent!$E:$E,Indent!$C:$C,Waterfall!$C214,Indent!$A:$A,Centers!$A$5),SUMIFS(Indent!$E:$E,Indent!$C:$C,Waterfall!$C214,Indent!$A:$A,Centers!$A$6),SUMIFS(Indent!$E:$E,Indent!$C:$C,Waterfall!$C214,Indent!$A:$A,Centers!$A$7),SUMIFS(Indent!$E:$E,Indent!$C:$C,Waterfall!$C214,Indent!$A:$A,Centers!$A$8)),SUMIFS(Indent!$E:$E,Indent!$C:$C,Waterfall!$C214,Indent!$A:$A,$A214))</f>
        <v>32886</v>
      </c>
      <c r="E214" s="210">
        <f t="shared" si="9"/>
        <v>0</v>
      </c>
      <c r="F214" s="210">
        <f t="shared" si="41"/>
        <v>0</v>
      </c>
      <c r="G214" s="210">
        <f t="shared" si="41"/>
        <v>0</v>
      </c>
      <c r="H214" s="210">
        <f t="shared" si="41"/>
        <v>0</v>
      </c>
      <c r="I214" s="210">
        <f t="shared" si="41"/>
        <v>0</v>
      </c>
      <c r="J214" s="210">
        <f t="shared" si="41"/>
        <v>0</v>
      </c>
      <c r="K214" s="210">
        <f t="shared" si="41"/>
        <v>0</v>
      </c>
      <c r="L214" s="210">
        <f t="shared" si="41"/>
        <v>0</v>
      </c>
      <c r="M214" s="210">
        <f t="shared" si="41"/>
        <v>0</v>
      </c>
      <c r="N214" s="210">
        <f t="shared" si="41"/>
        <v>0</v>
      </c>
      <c r="O214" s="210">
        <f t="shared" si="41"/>
        <v>0</v>
      </c>
      <c r="P214" s="210">
        <f t="shared" si="41"/>
        <v>0</v>
      </c>
      <c r="Q214" s="210">
        <f t="shared" si="41"/>
        <v>0</v>
      </c>
      <c r="R214" s="210">
        <f t="shared" si="41"/>
        <v>0</v>
      </c>
      <c r="S214" s="210">
        <f t="shared" si="41"/>
        <v>0</v>
      </c>
      <c r="T214" s="210">
        <f t="shared" si="41"/>
        <v>0</v>
      </c>
      <c r="U214" s="210">
        <f t="shared" si="41"/>
        <v>0</v>
      </c>
      <c r="V214" s="210">
        <f t="shared" si="41"/>
        <v>0</v>
      </c>
      <c r="W214" s="210">
        <f t="shared" si="41"/>
        <v>0</v>
      </c>
      <c r="X214" s="210">
        <f t="shared" si="41"/>
        <v>0.12115885179103569</v>
      </c>
      <c r="Y214" s="210">
        <f t="shared" si="41"/>
        <v>0.43875205254515598</v>
      </c>
      <c r="Z214" s="210">
        <f t="shared" si="41"/>
        <v>0.28584169555433925</v>
      </c>
      <c r="AA214" s="210">
        <f t="shared" si="41"/>
        <v>0.16240132579213037</v>
      </c>
      <c r="AB214" s="210">
        <f t="shared" si="41"/>
        <v>0.10000516937298547</v>
      </c>
      <c r="AC214" s="210">
        <f t="shared" si="41"/>
        <v>4.4430760810071156E-2</v>
      </c>
      <c r="AD214" s="210">
        <f t="shared" si="41"/>
        <v>2.3690932311621967E-3</v>
      </c>
      <c r="AE214" s="210">
        <f t="shared" si="41"/>
        <v>0</v>
      </c>
      <c r="AF214" s="210">
        <f t="shared" si="41"/>
        <v>0</v>
      </c>
      <c r="AG214" s="210">
        <f t="shared" si="41"/>
        <v>0</v>
      </c>
      <c r="AH214" s="210">
        <f t="shared" si="41"/>
        <v>0</v>
      </c>
      <c r="AI214" s="210">
        <f t="shared" si="41"/>
        <v>0</v>
      </c>
      <c r="AJ214" s="210">
        <f t="shared" si="41"/>
        <v>0</v>
      </c>
      <c r="AK214" s="210">
        <f t="shared" si="41"/>
        <v>0</v>
      </c>
      <c r="AL214" s="210">
        <f t="shared" si="41"/>
        <v>0</v>
      </c>
      <c r="AM214" s="210">
        <f t="shared" si="41"/>
        <v>0</v>
      </c>
      <c r="AN214" s="210">
        <f t="shared" si="41"/>
        <v>0</v>
      </c>
      <c r="AO214" s="210">
        <f t="shared" si="41"/>
        <v>0</v>
      </c>
      <c r="AP214" s="210">
        <f t="shared" si="41"/>
        <v>0</v>
      </c>
      <c r="AQ214" s="210">
        <f t="shared" si="41"/>
        <v>0</v>
      </c>
      <c r="AR214" s="210">
        <f t="shared" si="41"/>
        <v>0</v>
      </c>
      <c r="AS214" s="210">
        <f t="shared" si="41"/>
        <v>0</v>
      </c>
      <c r="AT214" s="210">
        <f t="shared" si="41"/>
        <v>0</v>
      </c>
      <c r="AU214" s="210">
        <f t="shared" si="41"/>
        <v>0</v>
      </c>
      <c r="AV214" s="210">
        <f t="shared" si="41"/>
        <v>0</v>
      </c>
      <c r="AW214" s="210">
        <f t="shared" si="41"/>
        <v>0</v>
      </c>
      <c r="AX214" s="210">
        <f t="shared" si="41"/>
        <v>0</v>
      </c>
      <c r="AY214" s="210">
        <f t="shared" si="41"/>
        <v>0</v>
      </c>
      <c r="AZ214" s="210">
        <f t="shared" si="41"/>
        <v>0</v>
      </c>
      <c r="BA214" s="210">
        <f t="shared" si="41"/>
        <v>0</v>
      </c>
      <c r="BB214" s="210">
        <f t="shared" si="41"/>
        <v>0</v>
      </c>
      <c r="BC214" s="210">
        <f t="shared" si="41"/>
        <v>0</v>
      </c>
      <c r="BD214" s="210">
        <f t="shared" si="41"/>
        <v>0</v>
      </c>
      <c r="BE214" s="210">
        <f t="shared" si="41"/>
        <v>0</v>
      </c>
      <c r="BF214" s="210">
        <f t="shared" si="41"/>
        <v>0</v>
      </c>
      <c r="BG214" s="210">
        <f t="shared" si="41"/>
        <v>0</v>
      </c>
      <c r="BH214" s="210">
        <f t="shared" si="41"/>
        <v>0</v>
      </c>
      <c r="BI214" s="210">
        <f t="shared" si="41"/>
        <v>0</v>
      </c>
      <c r="BJ214" s="210">
        <f t="shared" si="41"/>
        <v>0</v>
      </c>
      <c r="BK214" s="210">
        <f t="shared" si="41"/>
        <v>0</v>
      </c>
      <c r="BL214" s="210">
        <f t="shared" si="41"/>
        <v>0</v>
      </c>
      <c r="BM214" s="210">
        <f t="shared" si="41"/>
        <v>0</v>
      </c>
      <c r="BN214" s="210">
        <f t="shared" si="41"/>
        <v>0</v>
      </c>
      <c r="BO214" s="210">
        <f t="shared" si="41"/>
        <v>0</v>
      </c>
      <c r="BP214" s="210">
        <f t="shared" si="41"/>
        <v>0</v>
      </c>
      <c r="BQ214" s="210">
        <f t="shared" si="41"/>
        <v>0</v>
      </c>
      <c r="BR214" s="210">
        <f t="shared" si="39"/>
        <v>0</v>
      </c>
      <c r="BS214" s="210">
        <f t="shared" si="39"/>
        <v>0</v>
      </c>
      <c r="BT214" s="210">
        <f t="shared" si="39"/>
        <v>0</v>
      </c>
      <c r="BU214" s="210">
        <f t="shared" si="39"/>
        <v>0</v>
      </c>
      <c r="BV214" s="210">
        <f t="shared" si="39"/>
        <v>0</v>
      </c>
      <c r="BW214" s="210">
        <f t="shared" si="39"/>
        <v>0</v>
      </c>
      <c r="BX214" s="210">
        <f t="shared" si="39"/>
        <v>0</v>
      </c>
      <c r="BY214" s="210">
        <f t="shared" si="39"/>
        <v>0</v>
      </c>
      <c r="BZ214" s="210">
        <f t="shared" si="39"/>
        <v>0</v>
      </c>
      <c r="CA214" s="210">
        <f t="shared" si="39"/>
        <v>0</v>
      </c>
      <c r="CB214" s="210">
        <f t="shared" si="39"/>
        <v>0</v>
      </c>
      <c r="CC214" s="210">
        <f t="shared" si="39"/>
        <v>0</v>
      </c>
      <c r="CD214" s="210">
        <f t="shared" si="39"/>
        <v>0</v>
      </c>
      <c r="CE214" s="210">
        <f t="shared" si="39"/>
        <v>0</v>
      </c>
      <c r="CF214" s="210">
        <f t="shared" si="39"/>
        <v>0</v>
      </c>
      <c r="CG214" s="210">
        <f t="shared" si="39"/>
        <v>0</v>
      </c>
      <c r="CH214" s="210">
        <f t="shared" si="39"/>
        <v>0</v>
      </c>
      <c r="CI214" s="210">
        <f t="shared" si="39"/>
        <v>0</v>
      </c>
      <c r="CJ214" s="210">
        <f t="shared" si="39"/>
        <v>0</v>
      </c>
      <c r="CK214" s="210">
        <f t="shared" si="39"/>
        <v>0</v>
      </c>
      <c r="CL214" s="210">
        <f t="shared" si="39"/>
        <v>0</v>
      </c>
      <c r="CM214" s="210">
        <f t="shared" si="39"/>
        <v>0</v>
      </c>
      <c r="CN214" s="210">
        <f t="shared" si="39"/>
        <v>0</v>
      </c>
      <c r="CO214" s="210">
        <f t="shared" si="39"/>
        <v>0</v>
      </c>
      <c r="CP214" s="210">
        <f t="shared" si="39"/>
        <v>0</v>
      </c>
      <c r="CQ214" s="210">
        <f t="shared" si="39"/>
        <v>0</v>
      </c>
      <c r="CR214" s="210">
        <f t="shared" si="39"/>
        <v>0</v>
      </c>
      <c r="CS214" s="210">
        <f t="shared" si="39"/>
        <v>0</v>
      </c>
      <c r="CT214" s="210">
        <f t="shared" si="39"/>
        <v>0</v>
      </c>
      <c r="CU214" s="210">
        <f t="shared" si="39"/>
        <v>0</v>
      </c>
      <c r="CV214" s="210">
        <f t="shared" si="39"/>
        <v>0</v>
      </c>
      <c r="CW214" s="210">
        <f t="shared" si="39"/>
        <v>0</v>
      </c>
      <c r="CX214" s="210">
        <f t="shared" si="39"/>
        <v>0</v>
      </c>
      <c r="CY214" s="210">
        <f t="shared" si="39"/>
        <v>0</v>
      </c>
      <c r="CZ214" s="210">
        <f t="shared" si="39"/>
        <v>0</v>
      </c>
      <c r="DA214" s="210">
        <f t="shared" si="39"/>
        <v>0</v>
      </c>
      <c r="DB214" s="210">
        <f t="shared" si="39"/>
        <v>0</v>
      </c>
      <c r="DC214" s="210">
        <f t="shared" si="39"/>
        <v>0</v>
      </c>
      <c r="DD214" s="210">
        <f t="shared" si="39"/>
        <v>0</v>
      </c>
      <c r="DE214" s="210">
        <f t="shared" si="39"/>
        <v>0</v>
      </c>
      <c r="DF214" s="210">
        <f t="shared" si="39"/>
        <v>0</v>
      </c>
      <c r="DG214" s="210">
        <f t="shared" si="39"/>
        <v>0</v>
      </c>
      <c r="DH214" s="210">
        <f t="shared" si="39"/>
        <v>0</v>
      </c>
      <c r="DI214" s="210">
        <f t="shared" si="39"/>
        <v>0</v>
      </c>
      <c r="DJ214" s="210">
        <f t="shared" si="39"/>
        <v>0</v>
      </c>
      <c r="DK214" s="210">
        <f t="shared" si="39"/>
        <v>0</v>
      </c>
      <c r="DL214" s="210">
        <f t="shared" si="39"/>
        <v>0</v>
      </c>
      <c r="DM214" s="210">
        <f t="shared" si="39"/>
        <v>0</v>
      </c>
      <c r="DN214" s="210">
        <f t="shared" si="39"/>
        <v>0</v>
      </c>
      <c r="DO214" s="210">
        <f t="shared" si="39"/>
        <v>0</v>
      </c>
      <c r="DP214" s="210">
        <f t="shared" si="39"/>
        <v>0</v>
      </c>
      <c r="DQ214" s="210">
        <f t="shared" si="39"/>
        <v>0</v>
      </c>
      <c r="DR214" s="210">
        <f t="shared" si="39"/>
        <v>0</v>
      </c>
      <c r="DS214" s="210">
        <f t="shared" si="39"/>
        <v>0</v>
      </c>
      <c r="DT214" s="210">
        <f t="shared" si="39"/>
        <v>0</v>
      </c>
      <c r="DU214" s="210">
        <f t="shared" si="39"/>
        <v>0</v>
      </c>
      <c r="DV214" s="210">
        <f t="shared" si="39"/>
        <v>0</v>
      </c>
      <c r="DW214" s="210">
        <f t="shared" si="39"/>
        <v>0</v>
      </c>
      <c r="DX214" s="210">
        <f t="shared" si="39"/>
        <v>0</v>
      </c>
      <c r="DY214" s="210">
        <f t="shared" si="39"/>
        <v>0</v>
      </c>
      <c r="DZ214" s="210">
        <f t="shared" si="39"/>
        <v>0</v>
      </c>
      <c r="EA214" s="210">
        <f t="shared" si="39"/>
        <v>0</v>
      </c>
      <c r="EB214" s="210">
        <f t="shared" si="39"/>
        <v>0</v>
      </c>
      <c r="EC214" s="210">
        <f t="shared" ref="EC214:GI218" si="43">IFERROR(EC23/$D23,0)</f>
        <v>0</v>
      </c>
      <c r="ED214" s="210">
        <f t="shared" si="43"/>
        <v>0</v>
      </c>
      <c r="EE214" s="210">
        <f t="shared" si="43"/>
        <v>0</v>
      </c>
      <c r="EF214" s="210">
        <f t="shared" si="43"/>
        <v>0</v>
      </c>
      <c r="EG214" s="210">
        <f t="shared" si="43"/>
        <v>0</v>
      </c>
      <c r="EH214" s="210">
        <f t="shared" si="43"/>
        <v>0</v>
      </c>
      <c r="EI214" s="210">
        <f t="shared" si="43"/>
        <v>0</v>
      </c>
      <c r="EJ214" s="210">
        <f t="shared" si="43"/>
        <v>0</v>
      </c>
      <c r="EK214" s="210">
        <f t="shared" si="43"/>
        <v>0</v>
      </c>
      <c r="EL214" s="210">
        <f t="shared" si="43"/>
        <v>0</v>
      </c>
      <c r="EM214" s="210">
        <f t="shared" si="43"/>
        <v>0</v>
      </c>
      <c r="EN214" s="210">
        <f t="shared" si="43"/>
        <v>0</v>
      </c>
      <c r="EO214" s="210">
        <f t="shared" si="43"/>
        <v>0</v>
      </c>
      <c r="EP214" s="210">
        <f t="shared" si="43"/>
        <v>0</v>
      </c>
      <c r="EQ214" s="210">
        <f t="shared" si="43"/>
        <v>0</v>
      </c>
      <c r="ER214" s="210">
        <f t="shared" si="43"/>
        <v>0</v>
      </c>
      <c r="ES214" s="210">
        <f t="shared" si="43"/>
        <v>0</v>
      </c>
      <c r="ET214" s="210">
        <f t="shared" si="43"/>
        <v>0</v>
      </c>
      <c r="EU214" s="210">
        <f t="shared" si="43"/>
        <v>0</v>
      </c>
      <c r="EV214" s="210">
        <f t="shared" si="43"/>
        <v>0</v>
      </c>
      <c r="EW214" s="210">
        <f t="shared" si="43"/>
        <v>0</v>
      </c>
      <c r="EX214" s="210">
        <f t="shared" si="43"/>
        <v>0</v>
      </c>
      <c r="EY214" s="210">
        <f t="shared" si="43"/>
        <v>0</v>
      </c>
      <c r="EZ214" s="210">
        <f t="shared" si="43"/>
        <v>0</v>
      </c>
      <c r="FA214" s="210">
        <f t="shared" si="43"/>
        <v>0</v>
      </c>
      <c r="FB214" s="210">
        <f t="shared" si="43"/>
        <v>0</v>
      </c>
      <c r="FC214" s="210">
        <f t="shared" si="43"/>
        <v>0</v>
      </c>
      <c r="FD214" s="210">
        <f t="shared" si="43"/>
        <v>0</v>
      </c>
      <c r="FE214" s="210">
        <f t="shared" si="43"/>
        <v>0</v>
      </c>
      <c r="FF214" s="210">
        <f t="shared" si="43"/>
        <v>0</v>
      </c>
      <c r="FG214" s="210">
        <f t="shared" si="43"/>
        <v>0</v>
      </c>
      <c r="FH214" s="210">
        <f t="shared" si="43"/>
        <v>0</v>
      </c>
      <c r="FI214" s="210">
        <f t="shared" si="43"/>
        <v>0</v>
      </c>
      <c r="FJ214" s="210">
        <f t="shared" si="43"/>
        <v>0</v>
      </c>
      <c r="FK214" s="210">
        <f t="shared" si="43"/>
        <v>0</v>
      </c>
      <c r="FL214" s="210">
        <f t="shared" si="43"/>
        <v>0</v>
      </c>
      <c r="FM214" s="210">
        <f t="shared" si="43"/>
        <v>0</v>
      </c>
      <c r="FN214" s="210">
        <f t="shared" si="43"/>
        <v>0</v>
      </c>
      <c r="FO214" s="210">
        <f t="shared" si="43"/>
        <v>0</v>
      </c>
      <c r="FP214" s="210">
        <f t="shared" si="43"/>
        <v>0</v>
      </c>
      <c r="FQ214" s="210">
        <f t="shared" si="43"/>
        <v>0</v>
      </c>
      <c r="FR214" s="210">
        <f t="shared" si="43"/>
        <v>0</v>
      </c>
      <c r="FS214" s="210">
        <f t="shared" si="43"/>
        <v>0</v>
      </c>
      <c r="FT214" s="210">
        <f t="shared" si="43"/>
        <v>0</v>
      </c>
      <c r="FU214" s="210">
        <f t="shared" si="43"/>
        <v>0</v>
      </c>
      <c r="FV214" s="210">
        <f t="shared" si="43"/>
        <v>0</v>
      </c>
      <c r="FW214" s="210">
        <f t="shared" si="43"/>
        <v>0</v>
      </c>
      <c r="FX214" s="210">
        <f t="shared" si="43"/>
        <v>0</v>
      </c>
      <c r="FY214" s="210">
        <f t="shared" si="43"/>
        <v>0</v>
      </c>
      <c r="FZ214" s="210">
        <f t="shared" si="43"/>
        <v>0</v>
      </c>
      <c r="GA214" s="210">
        <f t="shared" si="43"/>
        <v>0</v>
      </c>
      <c r="GB214" s="210">
        <f t="shared" si="43"/>
        <v>0</v>
      </c>
      <c r="GC214" s="210">
        <f t="shared" si="43"/>
        <v>0</v>
      </c>
      <c r="GD214" s="210">
        <f t="shared" si="43"/>
        <v>0</v>
      </c>
      <c r="GE214" s="210">
        <f t="shared" si="43"/>
        <v>0</v>
      </c>
      <c r="GF214" s="210">
        <f t="shared" si="43"/>
        <v>0</v>
      </c>
      <c r="GG214" s="210">
        <f t="shared" si="43"/>
        <v>0</v>
      </c>
      <c r="GH214" s="210">
        <f t="shared" si="43"/>
        <v>0</v>
      </c>
      <c r="GI214" s="210">
        <f t="shared" si="43"/>
        <v>0</v>
      </c>
      <c r="GK214" s="216">
        <f t="shared" si="24"/>
        <v>0.55991090433619162</v>
      </c>
      <c r="GL214" s="216">
        <f t="shared" si="16"/>
        <v>0.28584169555433925</v>
      </c>
      <c r="GM214" s="216">
        <f t="shared" si="17"/>
        <v>0.16240132579213037</v>
      </c>
      <c r="GN214" s="216">
        <f t="shared" si="18"/>
        <v>0.10000516937298547</v>
      </c>
    </row>
    <row r="215" spans="1:196" x14ac:dyDescent="0.35">
      <c r="A215" s="9">
        <f>Report!$C$4</f>
        <v>1</v>
      </c>
      <c r="B215" t="str">
        <f>VLOOKUP($A215,Centers!$B$1:$C$120,2,)</f>
        <v>GATE</v>
      </c>
      <c r="C215" s="209">
        <v>44901</v>
      </c>
      <c r="D215" s="113">
        <f>IF($A215=1,SUM(SUMIFS(Indent!$E:$E,Indent!$C:$C,Waterfall!$C215,Indent!$A:$A,Centers!$A$2),SUMIFS(Indent!$E:$E,Indent!$C:$C,Waterfall!$C215,Indent!$A:$A,Centers!$A$3),SUMIFS(Indent!$E:$E,Indent!$C:$C,Waterfall!$C215,Indent!$A:$A,Centers!$A$4),SUMIFS(Indent!$E:$E,Indent!$C:$C,Waterfall!$C215,Indent!$A:$A,Centers!$A$5),SUMIFS(Indent!$E:$E,Indent!$C:$C,Waterfall!$C215,Indent!$A:$A,Centers!$A$6),SUMIFS(Indent!$E:$E,Indent!$C:$C,Waterfall!$C215,Indent!$A:$A,Centers!$A$7),SUMIFS(Indent!$E:$E,Indent!$C:$C,Waterfall!$C215,Indent!$A:$A,Centers!$A$8)),SUMIFS(Indent!$E:$E,Indent!$C:$C,Waterfall!$C215,Indent!$A:$A,$A215))</f>
        <v>33579</v>
      </c>
      <c r="E215" s="210">
        <f t="shared" si="9"/>
        <v>0</v>
      </c>
      <c r="F215" s="210">
        <f t="shared" si="41"/>
        <v>0</v>
      </c>
      <c r="G215" s="210">
        <f t="shared" si="41"/>
        <v>0</v>
      </c>
      <c r="H215" s="210">
        <f t="shared" si="41"/>
        <v>0</v>
      </c>
      <c r="I215" s="210">
        <f t="shared" si="41"/>
        <v>0</v>
      </c>
      <c r="J215" s="210">
        <f t="shared" si="41"/>
        <v>0</v>
      </c>
      <c r="K215" s="210">
        <f t="shared" si="41"/>
        <v>0</v>
      </c>
      <c r="L215" s="210">
        <f t="shared" si="41"/>
        <v>0</v>
      </c>
      <c r="M215" s="210">
        <f t="shared" si="41"/>
        <v>0</v>
      </c>
      <c r="N215" s="210">
        <f t="shared" si="41"/>
        <v>0</v>
      </c>
      <c r="O215" s="210">
        <f t="shared" si="41"/>
        <v>0</v>
      </c>
      <c r="P215" s="210">
        <f t="shared" si="41"/>
        <v>0</v>
      </c>
      <c r="Q215" s="210">
        <f t="shared" si="41"/>
        <v>0</v>
      </c>
      <c r="R215" s="210">
        <f t="shared" si="41"/>
        <v>0</v>
      </c>
      <c r="S215" s="210">
        <f t="shared" si="41"/>
        <v>0</v>
      </c>
      <c r="T215" s="210">
        <f t="shared" si="41"/>
        <v>0</v>
      </c>
      <c r="U215" s="210">
        <f t="shared" si="41"/>
        <v>0</v>
      </c>
      <c r="V215" s="210">
        <f t="shared" si="41"/>
        <v>0</v>
      </c>
      <c r="W215" s="210">
        <f t="shared" si="41"/>
        <v>0</v>
      </c>
      <c r="X215" s="210">
        <f t="shared" si="41"/>
        <v>0</v>
      </c>
      <c r="Y215" s="210">
        <f t="shared" si="41"/>
        <v>9.5085618988058021E-2</v>
      </c>
      <c r="Z215" s="210">
        <f t="shared" si="41"/>
        <v>0.42371482176360226</v>
      </c>
      <c r="AA215" s="210">
        <f t="shared" si="41"/>
        <v>0.23284939992257067</v>
      </c>
      <c r="AB215" s="210">
        <f t="shared" si="41"/>
        <v>0.22409362994728849</v>
      </c>
      <c r="AC215" s="210">
        <f t="shared" si="41"/>
        <v>8.9918103576640165E-2</v>
      </c>
      <c r="AD215" s="210">
        <f t="shared" si="41"/>
        <v>5.6369754906340268E-2</v>
      </c>
      <c r="AE215" s="210">
        <f t="shared" si="41"/>
        <v>2.3821436016557966E-3</v>
      </c>
      <c r="AF215" s="210">
        <f t="shared" si="41"/>
        <v>0</v>
      </c>
      <c r="AG215" s="210">
        <f t="shared" si="41"/>
        <v>0</v>
      </c>
      <c r="AH215" s="210">
        <f t="shared" si="41"/>
        <v>0</v>
      </c>
      <c r="AI215" s="210">
        <f t="shared" si="41"/>
        <v>0</v>
      </c>
      <c r="AJ215" s="210">
        <f t="shared" si="41"/>
        <v>0</v>
      </c>
      <c r="AK215" s="210">
        <f t="shared" si="41"/>
        <v>0</v>
      </c>
      <c r="AL215" s="210">
        <f t="shared" si="41"/>
        <v>0</v>
      </c>
      <c r="AM215" s="210">
        <f t="shared" si="41"/>
        <v>0</v>
      </c>
      <c r="AN215" s="210">
        <f t="shared" si="41"/>
        <v>0</v>
      </c>
      <c r="AO215" s="210">
        <f t="shared" si="41"/>
        <v>0</v>
      </c>
      <c r="AP215" s="210">
        <f t="shared" si="41"/>
        <v>0</v>
      </c>
      <c r="AQ215" s="210">
        <f t="shared" si="41"/>
        <v>0</v>
      </c>
      <c r="AR215" s="210">
        <f t="shared" si="41"/>
        <v>0</v>
      </c>
      <c r="AS215" s="210">
        <f t="shared" si="41"/>
        <v>0</v>
      </c>
      <c r="AT215" s="210">
        <f t="shared" si="41"/>
        <v>0</v>
      </c>
      <c r="AU215" s="210">
        <f t="shared" si="41"/>
        <v>0</v>
      </c>
      <c r="AV215" s="210">
        <f t="shared" si="41"/>
        <v>0</v>
      </c>
      <c r="AW215" s="210">
        <f t="shared" si="41"/>
        <v>0</v>
      </c>
      <c r="AX215" s="210">
        <f t="shared" si="41"/>
        <v>0</v>
      </c>
      <c r="AY215" s="210">
        <f t="shared" si="41"/>
        <v>0</v>
      </c>
      <c r="AZ215" s="210">
        <f t="shared" si="41"/>
        <v>0</v>
      </c>
      <c r="BA215" s="210">
        <f t="shared" si="41"/>
        <v>0</v>
      </c>
      <c r="BB215" s="210">
        <f t="shared" si="41"/>
        <v>0</v>
      </c>
      <c r="BC215" s="210">
        <f t="shared" si="41"/>
        <v>0</v>
      </c>
      <c r="BD215" s="210">
        <f t="shared" si="41"/>
        <v>0</v>
      </c>
      <c r="BE215" s="210">
        <f t="shared" si="41"/>
        <v>0</v>
      </c>
      <c r="BF215" s="210">
        <f t="shared" si="41"/>
        <v>0</v>
      </c>
      <c r="BG215" s="210">
        <f t="shared" si="41"/>
        <v>0</v>
      </c>
      <c r="BH215" s="210">
        <f t="shared" si="41"/>
        <v>0</v>
      </c>
      <c r="BI215" s="210">
        <f t="shared" si="41"/>
        <v>0</v>
      </c>
      <c r="BJ215" s="210">
        <f t="shared" si="41"/>
        <v>0</v>
      </c>
      <c r="BK215" s="210">
        <f t="shared" si="41"/>
        <v>0</v>
      </c>
      <c r="BL215" s="210">
        <f t="shared" si="41"/>
        <v>0</v>
      </c>
      <c r="BM215" s="210">
        <f t="shared" si="41"/>
        <v>0</v>
      </c>
      <c r="BN215" s="210">
        <f t="shared" si="41"/>
        <v>0</v>
      </c>
      <c r="BO215" s="210">
        <f t="shared" si="41"/>
        <v>0</v>
      </c>
      <c r="BP215" s="210">
        <f t="shared" si="41"/>
        <v>0</v>
      </c>
      <c r="BQ215" s="210">
        <f t="shared" ref="BQ215:EB218" si="44">IFERROR(BQ24/$D24,0)</f>
        <v>0</v>
      </c>
      <c r="BR215" s="210">
        <f t="shared" si="44"/>
        <v>0</v>
      </c>
      <c r="BS215" s="210">
        <f t="shared" si="44"/>
        <v>0</v>
      </c>
      <c r="BT215" s="210">
        <f t="shared" si="44"/>
        <v>0</v>
      </c>
      <c r="BU215" s="210">
        <f t="shared" si="44"/>
        <v>0</v>
      </c>
      <c r="BV215" s="210">
        <f t="shared" si="44"/>
        <v>0</v>
      </c>
      <c r="BW215" s="210">
        <f t="shared" si="44"/>
        <v>0</v>
      </c>
      <c r="BX215" s="210">
        <f t="shared" si="44"/>
        <v>0</v>
      </c>
      <c r="BY215" s="210">
        <f t="shared" si="44"/>
        <v>0</v>
      </c>
      <c r="BZ215" s="210">
        <f t="shared" si="44"/>
        <v>0</v>
      </c>
      <c r="CA215" s="210">
        <f t="shared" si="44"/>
        <v>0</v>
      </c>
      <c r="CB215" s="210">
        <f t="shared" si="44"/>
        <v>0</v>
      </c>
      <c r="CC215" s="210">
        <f t="shared" si="44"/>
        <v>0</v>
      </c>
      <c r="CD215" s="210">
        <f t="shared" si="44"/>
        <v>0</v>
      </c>
      <c r="CE215" s="210">
        <f t="shared" si="44"/>
        <v>0</v>
      </c>
      <c r="CF215" s="210">
        <f t="shared" si="44"/>
        <v>0</v>
      </c>
      <c r="CG215" s="210">
        <f t="shared" si="44"/>
        <v>0</v>
      </c>
      <c r="CH215" s="210">
        <f t="shared" si="44"/>
        <v>0</v>
      </c>
      <c r="CI215" s="210">
        <f t="shared" si="44"/>
        <v>0</v>
      </c>
      <c r="CJ215" s="210">
        <f t="shared" si="44"/>
        <v>0</v>
      </c>
      <c r="CK215" s="210">
        <f t="shared" si="44"/>
        <v>0</v>
      </c>
      <c r="CL215" s="210">
        <f t="shared" si="44"/>
        <v>0</v>
      </c>
      <c r="CM215" s="210">
        <f t="shared" si="44"/>
        <v>0</v>
      </c>
      <c r="CN215" s="210">
        <f t="shared" si="44"/>
        <v>0</v>
      </c>
      <c r="CO215" s="210">
        <f t="shared" si="44"/>
        <v>0</v>
      </c>
      <c r="CP215" s="210">
        <f t="shared" si="44"/>
        <v>0</v>
      </c>
      <c r="CQ215" s="210">
        <f t="shared" si="44"/>
        <v>0</v>
      </c>
      <c r="CR215" s="210">
        <f t="shared" si="44"/>
        <v>0</v>
      </c>
      <c r="CS215" s="210">
        <f t="shared" si="44"/>
        <v>0</v>
      </c>
      <c r="CT215" s="210">
        <f t="shared" si="44"/>
        <v>0</v>
      </c>
      <c r="CU215" s="210">
        <f t="shared" si="44"/>
        <v>0</v>
      </c>
      <c r="CV215" s="210">
        <f t="shared" si="44"/>
        <v>0</v>
      </c>
      <c r="CW215" s="210">
        <f t="shared" si="44"/>
        <v>0</v>
      </c>
      <c r="CX215" s="210">
        <f t="shared" si="44"/>
        <v>0</v>
      </c>
      <c r="CY215" s="210">
        <f t="shared" si="44"/>
        <v>0</v>
      </c>
      <c r="CZ215" s="210">
        <f t="shared" si="44"/>
        <v>0</v>
      </c>
      <c r="DA215" s="210">
        <f t="shared" si="44"/>
        <v>0</v>
      </c>
      <c r="DB215" s="210">
        <f t="shared" si="44"/>
        <v>0</v>
      </c>
      <c r="DC215" s="210">
        <f t="shared" si="44"/>
        <v>0</v>
      </c>
      <c r="DD215" s="210">
        <f t="shared" si="44"/>
        <v>0</v>
      </c>
      <c r="DE215" s="210">
        <f t="shared" si="44"/>
        <v>0</v>
      </c>
      <c r="DF215" s="210">
        <f t="shared" si="44"/>
        <v>0</v>
      </c>
      <c r="DG215" s="210">
        <f t="shared" si="44"/>
        <v>0</v>
      </c>
      <c r="DH215" s="210">
        <f t="shared" si="44"/>
        <v>0</v>
      </c>
      <c r="DI215" s="210">
        <f t="shared" si="44"/>
        <v>0</v>
      </c>
      <c r="DJ215" s="210">
        <f t="shared" si="44"/>
        <v>0</v>
      </c>
      <c r="DK215" s="210">
        <f t="shared" si="44"/>
        <v>0</v>
      </c>
      <c r="DL215" s="210">
        <f t="shared" si="44"/>
        <v>0</v>
      </c>
      <c r="DM215" s="210">
        <f t="shared" si="44"/>
        <v>0</v>
      </c>
      <c r="DN215" s="210">
        <f t="shared" si="44"/>
        <v>0</v>
      </c>
      <c r="DO215" s="210">
        <f t="shared" si="44"/>
        <v>0</v>
      </c>
      <c r="DP215" s="210">
        <f t="shared" si="44"/>
        <v>0</v>
      </c>
      <c r="DQ215" s="210">
        <f t="shared" si="44"/>
        <v>0</v>
      </c>
      <c r="DR215" s="210">
        <f t="shared" si="44"/>
        <v>0</v>
      </c>
      <c r="DS215" s="210">
        <f t="shared" si="44"/>
        <v>0</v>
      </c>
      <c r="DT215" s="210">
        <f t="shared" si="44"/>
        <v>0</v>
      </c>
      <c r="DU215" s="210">
        <f t="shared" si="44"/>
        <v>0</v>
      </c>
      <c r="DV215" s="210">
        <f t="shared" si="44"/>
        <v>0</v>
      </c>
      <c r="DW215" s="210">
        <f t="shared" si="44"/>
        <v>0</v>
      </c>
      <c r="DX215" s="210">
        <f t="shared" si="44"/>
        <v>0</v>
      </c>
      <c r="DY215" s="210">
        <f t="shared" si="44"/>
        <v>0</v>
      </c>
      <c r="DZ215" s="210">
        <f t="shared" si="44"/>
        <v>0</v>
      </c>
      <c r="EA215" s="210">
        <f t="shared" si="44"/>
        <v>0</v>
      </c>
      <c r="EB215" s="210">
        <f t="shared" si="44"/>
        <v>0</v>
      </c>
      <c r="EC215" s="210">
        <f t="shared" si="43"/>
        <v>0</v>
      </c>
      <c r="ED215" s="210">
        <f t="shared" si="43"/>
        <v>0</v>
      </c>
      <c r="EE215" s="210">
        <f t="shared" si="43"/>
        <v>0</v>
      </c>
      <c r="EF215" s="210">
        <f t="shared" si="43"/>
        <v>0</v>
      </c>
      <c r="EG215" s="210">
        <f t="shared" si="43"/>
        <v>0</v>
      </c>
      <c r="EH215" s="210">
        <f t="shared" si="43"/>
        <v>0</v>
      </c>
      <c r="EI215" s="210">
        <f t="shared" si="43"/>
        <v>0</v>
      </c>
      <c r="EJ215" s="210">
        <f t="shared" si="43"/>
        <v>0</v>
      </c>
      <c r="EK215" s="210">
        <f t="shared" si="43"/>
        <v>0</v>
      </c>
      <c r="EL215" s="210">
        <f t="shared" si="43"/>
        <v>0</v>
      </c>
      <c r="EM215" s="210">
        <f t="shared" si="43"/>
        <v>0</v>
      </c>
      <c r="EN215" s="210">
        <f t="shared" si="43"/>
        <v>0</v>
      </c>
      <c r="EO215" s="210">
        <f t="shared" si="43"/>
        <v>0</v>
      </c>
      <c r="EP215" s="210">
        <f t="shared" si="43"/>
        <v>0</v>
      </c>
      <c r="EQ215" s="210">
        <f t="shared" si="43"/>
        <v>0</v>
      </c>
      <c r="ER215" s="210">
        <f t="shared" si="43"/>
        <v>0</v>
      </c>
      <c r="ES215" s="210">
        <f t="shared" si="43"/>
        <v>0</v>
      </c>
      <c r="ET215" s="210">
        <f t="shared" si="43"/>
        <v>0</v>
      </c>
      <c r="EU215" s="210">
        <f t="shared" si="43"/>
        <v>0</v>
      </c>
      <c r="EV215" s="210">
        <f t="shared" si="43"/>
        <v>0</v>
      </c>
      <c r="EW215" s="210">
        <f t="shared" si="43"/>
        <v>0</v>
      </c>
      <c r="EX215" s="210">
        <f t="shared" si="43"/>
        <v>0</v>
      </c>
      <c r="EY215" s="210">
        <f t="shared" si="43"/>
        <v>0</v>
      </c>
      <c r="EZ215" s="210">
        <f t="shared" si="43"/>
        <v>0</v>
      </c>
      <c r="FA215" s="210">
        <f t="shared" si="43"/>
        <v>0</v>
      </c>
      <c r="FB215" s="210">
        <f t="shared" si="43"/>
        <v>0</v>
      </c>
      <c r="FC215" s="210">
        <f t="shared" si="43"/>
        <v>0</v>
      </c>
      <c r="FD215" s="210">
        <f t="shared" si="43"/>
        <v>0</v>
      </c>
      <c r="FE215" s="210">
        <f t="shared" si="43"/>
        <v>0</v>
      </c>
      <c r="FF215" s="210">
        <f t="shared" si="43"/>
        <v>0</v>
      </c>
      <c r="FG215" s="210">
        <f t="shared" si="43"/>
        <v>0</v>
      </c>
      <c r="FH215" s="210">
        <f t="shared" si="43"/>
        <v>0</v>
      </c>
      <c r="FI215" s="210">
        <f t="shared" si="43"/>
        <v>0</v>
      </c>
      <c r="FJ215" s="210">
        <f t="shared" si="43"/>
        <v>0</v>
      </c>
      <c r="FK215" s="210">
        <f t="shared" si="43"/>
        <v>0</v>
      </c>
      <c r="FL215" s="210">
        <f t="shared" si="43"/>
        <v>0</v>
      </c>
      <c r="FM215" s="210">
        <f t="shared" si="43"/>
        <v>0</v>
      </c>
      <c r="FN215" s="210">
        <f t="shared" si="43"/>
        <v>0</v>
      </c>
      <c r="FO215" s="210">
        <f t="shared" si="43"/>
        <v>0</v>
      </c>
      <c r="FP215" s="210">
        <f t="shared" si="43"/>
        <v>0</v>
      </c>
      <c r="FQ215" s="210">
        <f t="shared" si="43"/>
        <v>0</v>
      </c>
      <c r="FR215" s="210">
        <f t="shared" si="43"/>
        <v>0</v>
      </c>
      <c r="FS215" s="210">
        <f t="shared" si="43"/>
        <v>0</v>
      </c>
      <c r="FT215" s="210">
        <f t="shared" si="43"/>
        <v>0</v>
      </c>
      <c r="FU215" s="210">
        <f t="shared" si="43"/>
        <v>0</v>
      </c>
      <c r="FV215" s="210">
        <f t="shared" si="43"/>
        <v>0</v>
      </c>
      <c r="FW215" s="210">
        <f t="shared" si="43"/>
        <v>0</v>
      </c>
      <c r="FX215" s="210">
        <f t="shared" si="43"/>
        <v>0</v>
      </c>
      <c r="FY215" s="210">
        <f t="shared" si="43"/>
        <v>0</v>
      </c>
      <c r="FZ215" s="210">
        <f t="shared" si="43"/>
        <v>0</v>
      </c>
      <c r="GA215" s="210">
        <f t="shared" si="43"/>
        <v>0</v>
      </c>
      <c r="GB215" s="210">
        <f t="shared" si="43"/>
        <v>0</v>
      </c>
      <c r="GC215" s="210">
        <f t="shared" si="43"/>
        <v>0</v>
      </c>
      <c r="GD215" s="210">
        <f t="shared" si="43"/>
        <v>0</v>
      </c>
      <c r="GE215" s="210">
        <f t="shared" si="43"/>
        <v>0</v>
      </c>
      <c r="GF215" s="210">
        <f t="shared" si="43"/>
        <v>0</v>
      </c>
      <c r="GG215" s="210">
        <f t="shared" si="43"/>
        <v>0</v>
      </c>
      <c r="GH215" s="210">
        <f t="shared" si="43"/>
        <v>0</v>
      </c>
      <c r="GI215" s="210">
        <f t="shared" si="43"/>
        <v>0</v>
      </c>
      <c r="GK215" s="216">
        <f t="shared" si="24"/>
        <v>0.51880044075166032</v>
      </c>
      <c r="GL215" s="216">
        <f t="shared" si="16"/>
        <v>0.23284939992257067</v>
      </c>
      <c r="GM215" s="216">
        <f t="shared" si="17"/>
        <v>0.22409362994728849</v>
      </c>
      <c r="GN215" s="216">
        <f t="shared" si="18"/>
        <v>8.9918103576640165E-2</v>
      </c>
    </row>
    <row r="216" spans="1:196" x14ac:dyDescent="0.35">
      <c r="A216" s="9">
        <f>Report!$C$4</f>
        <v>1</v>
      </c>
      <c r="B216" t="str">
        <f>VLOOKUP($A216,Centers!$B$1:$C$120,2,)</f>
        <v>GATE</v>
      </c>
      <c r="C216" s="209">
        <v>44902</v>
      </c>
      <c r="D216" s="113">
        <f>IF($A216=1,SUM(SUMIFS(Indent!$E:$E,Indent!$C:$C,Waterfall!$C216,Indent!$A:$A,Centers!$A$2),SUMIFS(Indent!$E:$E,Indent!$C:$C,Waterfall!$C216,Indent!$A:$A,Centers!$A$3),SUMIFS(Indent!$E:$E,Indent!$C:$C,Waterfall!$C216,Indent!$A:$A,Centers!$A$4),SUMIFS(Indent!$E:$E,Indent!$C:$C,Waterfall!$C216,Indent!$A:$A,Centers!$A$5),SUMIFS(Indent!$E:$E,Indent!$C:$C,Waterfall!$C216,Indent!$A:$A,Centers!$A$6),SUMIFS(Indent!$E:$E,Indent!$C:$C,Waterfall!$C216,Indent!$A:$A,Centers!$A$7),SUMIFS(Indent!$E:$E,Indent!$C:$C,Waterfall!$C216,Indent!$A:$A,Centers!$A$8)),SUMIFS(Indent!$E:$E,Indent!$C:$C,Waterfall!$C216,Indent!$A:$A,$A216))</f>
        <v>33327</v>
      </c>
      <c r="E216" s="210">
        <f t="shared" si="9"/>
        <v>0</v>
      </c>
      <c r="F216" s="210">
        <f t="shared" ref="F216:BQ219" si="45">IFERROR(F25/$D25,0)</f>
        <v>0</v>
      </c>
      <c r="G216" s="210">
        <f t="shared" si="45"/>
        <v>0</v>
      </c>
      <c r="H216" s="210">
        <f t="shared" si="45"/>
        <v>0</v>
      </c>
      <c r="I216" s="210">
        <f t="shared" si="45"/>
        <v>0</v>
      </c>
      <c r="J216" s="210">
        <f t="shared" si="45"/>
        <v>0</v>
      </c>
      <c r="K216" s="210">
        <f t="shared" si="45"/>
        <v>0</v>
      </c>
      <c r="L216" s="210">
        <f t="shared" si="45"/>
        <v>0</v>
      </c>
      <c r="M216" s="210">
        <f t="shared" si="45"/>
        <v>0</v>
      </c>
      <c r="N216" s="210">
        <f t="shared" si="45"/>
        <v>0</v>
      </c>
      <c r="O216" s="210">
        <f t="shared" si="45"/>
        <v>0</v>
      </c>
      <c r="P216" s="210">
        <f t="shared" si="45"/>
        <v>0</v>
      </c>
      <c r="Q216" s="210">
        <f t="shared" si="45"/>
        <v>0</v>
      </c>
      <c r="R216" s="210">
        <f t="shared" si="45"/>
        <v>0</v>
      </c>
      <c r="S216" s="210">
        <f t="shared" si="45"/>
        <v>0</v>
      </c>
      <c r="T216" s="210">
        <f t="shared" si="45"/>
        <v>0</v>
      </c>
      <c r="U216" s="210">
        <f t="shared" si="45"/>
        <v>0</v>
      </c>
      <c r="V216" s="210">
        <f t="shared" si="45"/>
        <v>0</v>
      </c>
      <c r="W216" s="210">
        <f t="shared" si="45"/>
        <v>0</v>
      </c>
      <c r="X216" s="210">
        <f t="shared" si="45"/>
        <v>0</v>
      </c>
      <c r="Y216" s="210">
        <f t="shared" si="45"/>
        <v>0</v>
      </c>
      <c r="Z216" s="210">
        <f t="shared" si="45"/>
        <v>0.19155879617127253</v>
      </c>
      <c r="AA216" s="210">
        <f t="shared" si="45"/>
        <v>0.41370900471089506</v>
      </c>
      <c r="AB216" s="210">
        <f t="shared" si="45"/>
        <v>0.26998439703543675</v>
      </c>
      <c r="AC216" s="210">
        <f t="shared" si="45"/>
        <v>0.19813334533561375</v>
      </c>
      <c r="AD216" s="210">
        <f t="shared" si="45"/>
        <v>9.4589071923665488E-2</v>
      </c>
      <c r="AE216" s="210">
        <f t="shared" si="45"/>
        <v>0</v>
      </c>
      <c r="AF216" s="210">
        <f t="shared" si="45"/>
        <v>0</v>
      </c>
      <c r="AG216" s="210">
        <f t="shared" si="45"/>
        <v>0</v>
      </c>
      <c r="AH216" s="210">
        <f t="shared" si="45"/>
        <v>0</v>
      </c>
      <c r="AI216" s="210">
        <f t="shared" si="45"/>
        <v>0</v>
      </c>
      <c r="AJ216" s="210">
        <f t="shared" si="45"/>
        <v>0</v>
      </c>
      <c r="AK216" s="210">
        <f t="shared" si="45"/>
        <v>0</v>
      </c>
      <c r="AL216" s="210">
        <f t="shared" si="45"/>
        <v>0</v>
      </c>
      <c r="AM216" s="210">
        <f t="shared" si="45"/>
        <v>0</v>
      </c>
      <c r="AN216" s="210">
        <f t="shared" si="45"/>
        <v>0</v>
      </c>
      <c r="AO216" s="210">
        <f t="shared" si="45"/>
        <v>0</v>
      </c>
      <c r="AP216" s="210">
        <f t="shared" si="45"/>
        <v>0</v>
      </c>
      <c r="AQ216" s="210">
        <f t="shared" si="45"/>
        <v>0</v>
      </c>
      <c r="AR216" s="210">
        <f t="shared" si="45"/>
        <v>0</v>
      </c>
      <c r="AS216" s="210">
        <f t="shared" si="45"/>
        <v>0</v>
      </c>
      <c r="AT216" s="210">
        <f t="shared" si="45"/>
        <v>0</v>
      </c>
      <c r="AU216" s="210">
        <f t="shared" si="45"/>
        <v>0</v>
      </c>
      <c r="AV216" s="210">
        <f t="shared" si="45"/>
        <v>0</v>
      </c>
      <c r="AW216" s="210">
        <f t="shared" si="45"/>
        <v>0</v>
      </c>
      <c r="AX216" s="210">
        <f t="shared" si="45"/>
        <v>0</v>
      </c>
      <c r="AY216" s="210">
        <f t="shared" si="45"/>
        <v>0</v>
      </c>
      <c r="AZ216" s="210">
        <f t="shared" si="45"/>
        <v>0</v>
      </c>
      <c r="BA216" s="210">
        <f t="shared" si="45"/>
        <v>0</v>
      </c>
      <c r="BB216" s="210">
        <f t="shared" si="45"/>
        <v>0</v>
      </c>
      <c r="BC216" s="210">
        <f t="shared" si="45"/>
        <v>0</v>
      </c>
      <c r="BD216" s="210">
        <f t="shared" si="45"/>
        <v>0</v>
      </c>
      <c r="BE216" s="210">
        <f t="shared" si="45"/>
        <v>0</v>
      </c>
      <c r="BF216" s="210">
        <f t="shared" si="45"/>
        <v>0</v>
      </c>
      <c r="BG216" s="210">
        <f t="shared" si="45"/>
        <v>0</v>
      </c>
      <c r="BH216" s="210">
        <f t="shared" si="45"/>
        <v>0</v>
      </c>
      <c r="BI216" s="210">
        <f t="shared" si="45"/>
        <v>0</v>
      </c>
      <c r="BJ216" s="210">
        <f t="shared" si="45"/>
        <v>0</v>
      </c>
      <c r="BK216" s="210">
        <f t="shared" si="45"/>
        <v>0</v>
      </c>
      <c r="BL216" s="210">
        <f t="shared" si="45"/>
        <v>0</v>
      </c>
      <c r="BM216" s="210">
        <f t="shared" si="45"/>
        <v>0</v>
      </c>
      <c r="BN216" s="210">
        <f t="shared" si="45"/>
        <v>0</v>
      </c>
      <c r="BO216" s="210">
        <f t="shared" si="45"/>
        <v>0</v>
      </c>
      <c r="BP216" s="210">
        <f t="shared" si="45"/>
        <v>0</v>
      </c>
      <c r="BQ216" s="210">
        <f t="shared" si="45"/>
        <v>0</v>
      </c>
      <c r="BR216" s="210">
        <f t="shared" si="44"/>
        <v>0</v>
      </c>
      <c r="BS216" s="210">
        <f t="shared" si="44"/>
        <v>0</v>
      </c>
      <c r="BT216" s="210">
        <f t="shared" si="44"/>
        <v>0</v>
      </c>
      <c r="BU216" s="210">
        <f t="shared" si="44"/>
        <v>0</v>
      </c>
      <c r="BV216" s="210">
        <f t="shared" si="44"/>
        <v>0</v>
      </c>
      <c r="BW216" s="210">
        <f t="shared" si="44"/>
        <v>0</v>
      </c>
      <c r="BX216" s="210">
        <f t="shared" si="44"/>
        <v>0</v>
      </c>
      <c r="BY216" s="210">
        <f t="shared" si="44"/>
        <v>0</v>
      </c>
      <c r="BZ216" s="210">
        <f t="shared" si="44"/>
        <v>0</v>
      </c>
      <c r="CA216" s="210">
        <f t="shared" si="44"/>
        <v>0</v>
      </c>
      <c r="CB216" s="210">
        <f t="shared" si="44"/>
        <v>0</v>
      </c>
      <c r="CC216" s="210">
        <f t="shared" si="44"/>
        <v>0</v>
      </c>
      <c r="CD216" s="210">
        <f t="shared" si="44"/>
        <v>0</v>
      </c>
      <c r="CE216" s="210">
        <f t="shared" si="44"/>
        <v>0</v>
      </c>
      <c r="CF216" s="210">
        <f t="shared" si="44"/>
        <v>0</v>
      </c>
      <c r="CG216" s="210">
        <f t="shared" si="44"/>
        <v>0</v>
      </c>
      <c r="CH216" s="210">
        <f t="shared" si="44"/>
        <v>0</v>
      </c>
      <c r="CI216" s="210">
        <f t="shared" si="44"/>
        <v>0</v>
      </c>
      <c r="CJ216" s="210">
        <f t="shared" si="44"/>
        <v>0</v>
      </c>
      <c r="CK216" s="210">
        <f t="shared" si="44"/>
        <v>0</v>
      </c>
      <c r="CL216" s="210">
        <f t="shared" si="44"/>
        <v>0</v>
      </c>
      <c r="CM216" s="210">
        <f t="shared" si="44"/>
        <v>0</v>
      </c>
      <c r="CN216" s="210">
        <f t="shared" si="44"/>
        <v>0</v>
      </c>
      <c r="CO216" s="210">
        <f t="shared" si="44"/>
        <v>0</v>
      </c>
      <c r="CP216" s="210">
        <f t="shared" si="44"/>
        <v>0</v>
      </c>
      <c r="CQ216" s="210">
        <f t="shared" si="44"/>
        <v>0</v>
      </c>
      <c r="CR216" s="210">
        <f t="shared" si="44"/>
        <v>0</v>
      </c>
      <c r="CS216" s="210">
        <f t="shared" si="44"/>
        <v>0</v>
      </c>
      <c r="CT216" s="210">
        <f t="shared" si="44"/>
        <v>0</v>
      </c>
      <c r="CU216" s="210">
        <f t="shared" si="44"/>
        <v>0</v>
      </c>
      <c r="CV216" s="210">
        <f t="shared" si="44"/>
        <v>0</v>
      </c>
      <c r="CW216" s="210">
        <f t="shared" si="44"/>
        <v>0</v>
      </c>
      <c r="CX216" s="210">
        <f t="shared" si="44"/>
        <v>0</v>
      </c>
      <c r="CY216" s="210">
        <f t="shared" si="44"/>
        <v>0</v>
      </c>
      <c r="CZ216" s="210">
        <f t="shared" si="44"/>
        <v>0</v>
      </c>
      <c r="DA216" s="210">
        <f t="shared" si="44"/>
        <v>0</v>
      </c>
      <c r="DB216" s="210">
        <f t="shared" si="44"/>
        <v>0</v>
      </c>
      <c r="DC216" s="210">
        <f t="shared" si="44"/>
        <v>0</v>
      </c>
      <c r="DD216" s="210">
        <f t="shared" si="44"/>
        <v>0</v>
      </c>
      <c r="DE216" s="210">
        <f t="shared" si="44"/>
        <v>0</v>
      </c>
      <c r="DF216" s="210">
        <f t="shared" si="44"/>
        <v>0</v>
      </c>
      <c r="DG216" s="210">
        <f t="shared" si="44"/>
        <v>0</v>
      </c>
      <c r="DH216" s="210">
        <f t="shared" si="44"/>
        <v>0</v>
      </c>
      <c r="DI216" s="210">
        <f t="shared" si="44"/>
        <v>0</v>
      </c>
      <c r="DJ216" s="210">
        <f t="shared" si="44"/>
        <v>0</v>
      </c>
      <c r="DK216" s="210">
        <f t="shared" si="44"/>
        <v>0</v>
      </c>
      <c r="DL216" s="210">
        <f t="shared" si="44"/>
        <v>0</v>
      </c>
      <c r="DM216" s="210">
        <f t="shared" si="44"/>
        <v>0</v>
      </c>
      <c r="DN216" s="210">
        <f t="shared" si="44"/>
        <v>0</v>
      </c>
      <c r="DO216" s="210">
        <f t="shared" si="44"/>
        <v>0</v>
      </c>
      <c r="DP216" s="210">
        <f t="shared" si="44"/>
        <v>0</v>
      </c>
      <c r="DQ216" s="210">
        <f t="shared" si="44"/>
        <v>0</v>
      </c>
      <c r="DR216" s="210">
        <f t="shared" si="44"/>
        <v>0</v>
      </c>
      <c r="DS216" s="210">
        <f t="shared" si="44"/>
        <v>0</v>
      </c>
      <c r="DT216" s="210">
        <f t="shared" si="44"/>
        <v>0</v>
      </c>
      <c r="DU216" s="210">
        <f t="shared" si="44"/>
        <v>0</v>
      </c>
      <c r="DV216" s="210">
        <f t="shared" si="44"/>
        <v>0</v>
      </c>
      <c r="DW216" s="210">
        <f t="shared" si="44"/>
        <v>0</v>
      </c>
      <c r="DX216" s="210">
        <f t="shared" si="44"/>
        <v>0</v>
      </c>
      <c r="DY216" s="210">
        <f t="shared" si="44"/>
        <v>0</v>
      </c>
      <c r="DZ216" s="210">
        <f t="shared" si="44"/>
        <v>0</v>
      </c>
      <c r="EA216" s="210">
        <f t="shared" si="44"/>
        <v>0</v>
      </c>
      <c r="EB216" s="210">
        <f t="shared" si="44"/>
        <v>0</v>
      </c>
      <c r="EC216" s="210">
        <f t="shared" si="43"/>
        <v>0</v>
      </c>
      <c r="ED216" s="210">
        <f t="shared" si="43"/>
        <v>0</v>
      </c>
      <c r="EE216" s="210">
        <f t="shared" si="43"/>
        <v>0</v>
      </c>
      <c r="EF216" s="210">
        <f t="shared" si="43"/>
        <v>0</v>
      </c>
      <c r="EG216" s="210">
        <f t="shared" si="43"/>
        <v>0</v>
      </c>
      <c r="EH216" s="210">
        <f t="shared" si="43"/>
        <v>0</v>
      </c>
      <c r="EI216" s="210">
        <f t="shared" si="43"/>
        <v>0</v>
      </c>
      <c r="EJ216" s="210">
        <f t="shared" si="43"/>
        <v>0</v>
      </c>
      <c r="EK216" s="210">
        <f t="shared" si="43"/>
        <v>0</v>
      </c>
      <c r="EL216" s="210">
        <f t="shared" si="43"/>
        <v>0</v>
      </c>
      <c r="EM216" s="210">
        <f t="shared" si="43"/>
        <v>0</v>
      </c>
      <c r="EN216" s="210">
        <f t="shared" si="43"/>
        <v>0</v>
      </c>
      <c r="EO216" s="210">
        <f t="shared" si="43"/>
        <v>0</v>
      </c>
      <c r="EP216" s="210">
        <f t="shared" si="43"/>
        <v>0</v>
      </c>
      <c r="EQ216" s="210">
        <f t="shared" si="43"/>
        <v>0</v>
      </c>
      <c r="ER216" s="210">
        <f t="shared" si="43"/>
        <v>0</v>
      </c>
      <c r="ES216" s="210">
        <f t="shared" si="43"/>
        <v>0</v>
      </c>
      <c r="ET216" s="210">
        <f t="shared" si="43"/>
        <v>0</v>
      </c>
      <c r="EU216" s="210">
        <f t="shared" si="43"/>
        <v>0</v>
      </c>
      <c r="EV216" s="210">
        <f t="shared" si="43"/>
        <v>0</v>
      </c>
      <c r="EW216" s="210">
        <f t="shared" si="43"/>
        <v>0</v>
      </c>
      <c r="EX216" s="210">
        <f t="shared" si="43"/>
        <v>0</v>
      </c>
      <c r="EY216" s="210">
        <f t="shared" si="43"/>
        <v>0</v>
      </c>
      <c r="EZ216" s="210">
        <f t="shared" si="43"/>
        <v>0</v>
      </c>
      <c r="FA216" s="210">
        <f t="shared" si="43"/>
        <v>0</v>
      </c>
      <c r="FB216" s="210">
        <f t="shared" si="43"/>
        <v>0</v>
      </c>
      <c r="FC216" s="210">
        <f t="shared" si="43"/>
        <v>0</v>
      </c>
      <c r="FD216" s="210">
        <f t="shared" si="43"/>
        <v>0</v>
      </c>
      <c r="FE216" s="210">
        <f t="shared" si="43"/>
        <v>0</v>
      </c>
      <c r="FF216" s="210">
        <f t="shared" si="43"/>
        <v>0</v>
      </c>
      <c r="FG216" s="210">
        <f t="shared" si="43"/>
        <v>0</v>
      </c>
      <c r="FH216" s="210">
        <f t="shared" si="43"/>
        <v>0</v>
      </c>
      <c r="FI216" s="210">
        <f t="shared" si="43"/>
        <v>0</v>
      </c>
      <c r="FJ216" s="210">
        <f t="shared" si="43"/>
        <v>0</v>
      </c>
      <c r="FK216" s="210">
        <f t="shared" si="43"/>
        <v>0</v>
      </c>
      <c r="FL216" s="210">
        <f t="shared" si="43"/>
        <v>0</v>
      </c>
      <c r="FM216" s="210">
        <f t="shared" si="43"/>
        <v>0</v>
      </c>
      <c r="FN216" s="210">
        <f t="shared" si="43"/>
        <v>0</v>
      </c>
      <c r="FO216" s="210">
        <f t="shared" si="43"/>
        <v>0</v>
      </c>
      <c r="FP216" s="210">
        <f t="shared" si="43"/>
        <v>0</v>
      </c>
      <c r="FQ216" s="210">
        <f t="shared" si="43"/>
        <v>0</v>
      </c>
      <c r="FR216" s="210">
        <f t="shared" si="43"/>
        <v>0</v>
      </c>
      <c r="FS216" s="210">
        <f t="shared" si="43"/>
        <v>0</v>
      </c>
      <c r="FT216" s="210">
        <f t="shared" si="43"/>
        <v>0</v>
      </c>
      <c r="FU216" s="210">
        <f t="shared" si="43"/>
        <v>0</v>
      </c>
      <c r="FV216" s="210">
        <f t="shared" si="43"/>
        <v>0</v>
      </c>
      <c r="FW216" s="210">
        <f t="shared" si="43"/>
        <v>0</v>
      </c>
      <c r="FX216" s="210">
        <f t="shared" si="43"/>
        <v>0</v>
      </c>
      <c r="FY216" s="210">
        <f t="shared" si="43"/>
        <v>0</v>
      </c>
      <c r="FZ216" s="210">
        <f t="shared" si="43"/>
        <v>0</v>
      </c>
      <c r="GA216" s="210">
        <f t="shared" si="43"/>
        <v>0</v>
      </c>
      <c r="GB216" s="210">
        <f t="shared" si="43"/>
        <v>0</v>
      </c>
      <c r="GC216" s="210">
        <f t="shared" si="43"/>
        <v>0</v>
      </c>
      <c r="GD216" s="210">
        <f t="shared" si="43"/>
        <v>0</v>
      </c>
      <c r="GE216" s="210">
        <f t="shared" si="43"/>
        <v>0</v>
      </c>
      <c r="GF216" s="210">
        <f t="shared" si="43"/>
        <v>0</v>
      </c>
      <c r="GG216" s="210">
        <f t="shared" si="43"/>
        <v>0</v>
      </c>
      <c r="GH216" s="210">
        <f t="shared" si="43"/>
        <v>0</v>
      </c>
      <c r="GI216" s="210">
        <f t="shared" si="43"/>
        <v>0</v>
      </c>
      <c r="GK216" s="216">
        <f t="shared" si="24"/>
        <v>0.60526780088216758</v>
      </c>
      <c r="GL216" s="216">
        <f t="shared" si="16"/>
        <v>0.26998439703543675</v>
      </c>
      <c r="GM216" s="216">
        <f t="shared" si="17"/>
        <v>0.19813334533561375</v>
      </c>
      <c r="GN216" s="216">
        <f t="shared" si="18"/>
        <v>9.4589071923665488E-2</v>
      </c>
    </row>
    <row r="217" spans="1:196" x14ac:dyDescent="0.35">
      <c r="A217" s="9">
        <f>Report!$C$4</f>
        <v>1</v>
      </c>
      <c r="B217" t="str">
        <f>VLOOKUP($A217,Centers!$B$1:$C$120,2,)</f>
        <v>GATE</v>
      </c>
      <c r="C217" s="209">
        <v>44903</v>
      </c>
      <c r="D217" s="113">
        <f>IF($A217=1,SUM(SUMIFS(Indent!$E:$E,Indent!$C:$C,Waterfall!$C217,Indent!$A:$A,Centers!$A$2),SUMIFS(Indent!$E:$E,Indent!$C:$C,Waterfall!$C217,Indent!$A:$A,Centers!$A$3),SUMIFS(Indent!$E:$E,Indent!$C:$C,Waterfall!$C217,Indent!$A:$A,Centers!$A$4),SUMIFS(Indent!$E:$E,Indent!$C:$C,Waterfall!$C217,Indent!$A:$A,Centers!$A$5),SUMIFS(Indent!$E:$E,Indent!$C:$C,Waterfall!$C217,Indent!$A:$A,Centers!$A$6),SUMIFS(Indent!$E:$E,Indent!$C:$C,Waterfall!$C217,Indent!$A:$A,Centers!$A$7),SUMIFS(Indent!$E:$E,Indent!$C:$C,Waterfall!$C217,Indent!$A:$A,Centers!$A$8)),SUMIFS(Indent!$E:$E,Indent!$C:$C,Waterfall!$C217,Indent!$A:$A,$A217))</f>
        <v>35514</v>
      </c>
      <c r="E217" s="210">
        <f t="shared" si="9"/>
        <v>0</v>
      </c>
      <c r="F217" s="210">
        <f t="shared" si="45"/>
        <v>0</v>
      </c>
      <c r="G217" s="210">
        <f t="shared" si="45"/>
        <v>0</v>
      </c>
      <c r="H217" s="210">
        <f t="shared" si="45"/>
        <v>0</v>
      </c>
      <c r="I217" s="210">
        <f t="shared" si="45"/>
        <v>0</v>
      </c>
      <c r="J217" s="210">
        <f t="shared" si="45"/>
        <v>0</v>
      </c>
      <c r="K217" s="210">
        <f t="shared" si="45"/>
        <v>0</v>
      </c>
      <c r="L217" s="210">
        <f t="shared" si="45"/>
        <v>0</v>
      </c>
      <c r="M217" s="210">
        <f t="shared" si="45"/>
        <v>0</v>
      </c>
      <c r="N217" s="210">
        <f t="shared" si="45"/>
        <v>0</v>
      </c>
      <c r="O217" s="210">
        <f t="shared" si="45"/>
        <v>0</v>
      </c>
      <c r="P217" s="210">
        <f t="shared" si="45"/>
        <v>0</v>
      </c>
      <c r="Q217" s="210">
        <f t="shared" si="45"/>
        <v>0</v>
      </c>
      <c r="R217" s="210">
        <f t="shared" si="45"/>
        <v>0</v>
      </c>
      <c r="S217" s="210">
        <f t="shared" si="45"/>
        <v>0</v>
      </c>
      <c r="T217" s="210">
        <f t="shared" si="45"/>
        <v>0</v>
      </c>
      <c r="U217" s="210">
        <f t="shared" si="45"/>
        <v>0</v>
      </c>
      <c r="V217" s="210">
        <f t="shared" si="45"/>
        <v>0</v>
      </c>
      <c r="W217" s="210">
        <f t="shared" si="45"/>
        <v>0</v>
      </c>
      <c r="X217" s="210">
        <f t="shared" si="45"/>
        <v>0</v>
      </c>
      <c r="Y217" s="210">
        <f t="shared" si="45"/>
        <v>0</v>
      </c>
      <c r="Z217" s="210">
        <f t="shared" si="45"/>
        <v>0</v>
      </c>
      <c r="AA217" s="210">
        <f t="shared" si="45"/>
        <v>0.12852199132736386</v>
      </c>
      <c r="AB217" s="210">
        <f t="shared" si="45"/>
        <v>0.41018640536126599</v>
      </c>
      <c r="AC217" s="210">
        <f t="shared" si="45"/>
        <v>0.24464999718420904</v>
      </c>
      <c r="AD217" s="210">
        <f t="shared" si="45"/>
        <v>0.17434898913104691</v>
      </c>
      <c r="AE217" s="210">
        <f t="shared" si="45"/>
        <v>3.2771019879484144E-2</v>
      </c>
      <c r="AF217" s="210">
        <f t="shared" si="45"/>
        <v>0.10548403446528129</v>
      </c>
      <c r="AG217" s="210">
        <f t="shared" si="45"/>
        <v>7.6158697978262104E-3</v>
      </c>
      <c r="AH217" s="210">
        <f t="shared" si="45"/>
        <v>0</v>
      </c>
      <c r="AI217" s="210">
        <f t="shared" si="45"/>
        <v>0</v>
      </c>
      <c r="AJ217" s="210">
        <f t="shared" si="45"/>
        <v>0</v>
      </c>
      <c r="AK217" s="210">
        <f t="shared" si="45"/>
        <v>0</v>
      </c>
      <c r="AL217" s="210">
        <f t="shared" si="45"/>
        <v>0</v>
      </c>
      <c r="AM217" s="210">
        <f t="shared" si="45"/>
        <v>0</v>
      </c>
      <c r="AN217" s="210">
        <f t="shared" si="45"/>
        <v>0</v>
      </c>
      <c r="AO217" s="210">
        <f t="shared" si="45"/>
        <v>0</v>
      </c>
      <c r="AP217" s="210">
        <f t="shared" si="45"/>
        <v>0</v>
      </c>
      <c r="AQ217" s="210">
        <f t="shared" si="45"/>
        <v>0</v>
      </c>
      <c r="AR217" s="210">
        <f t="shared" si="45"/>
        <v>0</v>
      </c>
      <c r="AS217" s="210">
        <f t="shared" si="45"/>
        <v>0</v>
      </c>
      <c r="AT217" s="210">
        <f t="shared" si="45"/>
        <v>0</v>
      </c>
      <c r="AU217" s="210">
        <f t="shared" si="45"/>
        <v>0</v>
      </c>
      <c r="AV217" s="210">
        <f t="shared" si="45"/>
        <v>0</v>
      </c>
      <c r="AW217" s="210">
        <f t="shared" si="45"/>
        <v>0</v>
      </c>
      <c r="AX217" s="210">
        <f t="shared" si="45"/>
        <v>0</v>
      </c>
      <c r="AY217" s="210">
        <f t="shared" si="45"/>
        <v>0</v>
      </c>
      <c r="AZ217" s="210">
        <f t="shared" si="45"/>
        <v>0</v>
      </c>
      <c r="BA217" s="210">
        <f t="shared" si="45"/>
        <v>0</v>
      </c>
      <c r="BB217" s="210">
        <f t="shared" si="45"/>
        <v>0</v>
      </c>
      <c r="BC217" s="210">
        <f t="shared" si="45"/>
        <v>0</v>
      </c>
      <c r="BD217" s="210">
        <f t="shared" si="45"/>
        <v>0</v>
      </c>
      <c r="BE217" s="210">
        <f t="shared" si="45"/>
        <v>0</v>
      </c>
      <c r="BF217" s="210">
        <f t="shared" si="45"/>
        <v>0</v>
      </c>
      <c r="BG217" s="210">
        <f t="shared" si="45"/>
        <v>0</v>
      </c>
      <c r="BH217" s="210">
        <f t="shared" si="45"/>
        <v>0</v>
      </c>
      <c r="BI217" s="210">
        <f t="shared" si="45"/>
        <v>0</v>
      </c>
      <c r="BJ217" s="210">
        <f t="shared" si="45"/>
        <v>0</v>
      </c>
      <c r="BK217" s="210">
        <f t="shared" si="45"/>
        <v>0</v>
      </c>
      <c r="BL217" s="210">
        <f t="shared" si="45"/>
        <v>0</v>
      </c>
      <c r="BM217" s="210">
        <f t="shared" si="45"/>
        <v>0</v>
      </c>
      <c r="BN217" s="210">
        <f t="shared" si="45"/>
        <v>0</v>
      </c>
      <c r="BO217" s="210">
        <f t="shared" si="45"/>
        <v>0</v>
      </c>
      <c r="BP217" s="210">
        <f t="shared" si="45"/>
        <v>0</v>
      </c>
      <c r="BQ217" s="210">
        <f t="shared" si="45"/>
        <v>0</v>
      </c>
      <c r="BR217" s="210">
        <f t="shared" si="44"/>
        <v>0</v>
      </c>
      <c r="BS217" s="210">
        <f t="shared" si="44"/>
        <v>0</v>
      </c>
      <c r="BT217" s="210">
        <f t="shared" si="44"/>
        <v>0</v>
      </c>
      <c r="BU217" s="210">
        <f t="shared" si="44"/>
        <v>0</v>
      </c>
      <c r="BV217" s="210">
        <f t="shared" si="44"/>
        <v>0</v>
      </c>
      <c r="BW217" s="210">
        <f t="shared" si="44"/>
        <v>0</v>
      </c>
      <c r="BX217" s="210">
        <f t="shared" si="44"/>
        <v>0</v>
      </c>
      <c r="BY217" s="210">
        <f t="shared" si="44"/>
        <v>0</v>
      </c>
      <c r="BZ217" s="210">
        <f t="shared" si="44"/>
        <v>0</v>
      </c>
      <c r="CA217" s="210">
        <f t="shared" si="44"/>
        <v>0</v>
      </c>
      <c r="CB217" s="210">
        <f t="shared" si="44"/>
        <v>0</v>
      </c>
      <c r="CC217" s="210">
        <f t="shared" si="44"/>
        <v>0</v>
      </c>
      <c r="CD217" s="210">
        <f t="shared" si="44"/>
        <v>0</v>
      </c>
      <c r="CE217" s="210">
        <f t="shared" si="44"/>
        <v>0</v>
      </c>
      <c r="CF217" s="210">
        <f t="shared" si="44"/>
        <v>0</v>
      </c>
      <c r="CG217" s="210">
        <f t="shared" si="44"/>
        <v>0</v>
      </c>
      <c r="CH217" s="210">
        <f t="shared" si="44"/>
        <v>0</v>
      </c>
      <c r="CI217" s="210">
        <f t="shared" si="44"/>
        <v>0</v>
      </c>
      <c r="CJ217" s="210">
        <f t="shared" si="44"/>
        <v>0</v>
      </c>
      <c r="CK217" s="210">
        <f t="shared" si="44"/>
        <v>0</v>
      </c>
      <c r="CL217" s="210">
        <f t="shared" si="44"/>
        <v>0</v>
      </c>
      <c r="CM217" s="210">
        <f t="shared" si="44"/>
        <v>0</v>
      </c>
      <c r="CN217" s="210">
        <f t="shared" si="44"/>
        <v>0</v>
      </c>
      <c r="CO217" s="210">
        <f t="shared" si="44"/>
        <v>0</v>
      </c>
      <c r="CP217" s="210">
        <f t="shared" si="44"/>
        <v>0</v>
      </c>
      <c r="CQ217" s="210">
        <f t="shared" si="44"/>
        <v>0</v>
      </c>
      <c r="CR217" s="210">
        <f t="shared" si="44"/>
        <v>0</v>
      </c>
      <c r="CS217" s="210">
        <f t="shared" si="44"/>
        <v>0</v>
      </c>
      <c r="CT217" s="210">
        <f t="shared" si="44"/>
        <v>0</v>
      </c>
      <c r="CU217" s="210">
        <f t="shared" si="44"/>
        <v>0</v>
      </c>
      <c r="CV217" s="210">
        <f t="shared" si="44"/>
        <v>0</v>
      </c>
      <c r="CW217" s="210">
        <f t="shared" si="44"/>
        <v>0</v>
      </c>
      <c r="CX217" s="210">
        <f t="shared" si="44"/>
        <v>0</v>
      </c>
      <c r="CY217" s="210">
        <f t="shared" si="44"/>
        <v>0</v>
      </c>
      <c r="CZ217" s="210">
        <f t="shared" si="44"/>
        <v>0</v>
      </c>
      <c r="DA217" s="210">
        <f t="shared" si="44"/>
        <v>0</v>
      </c>
      <c r="DB217" s="210">
        <f t="shared" si="44"/>
        <v>0</v>
      </c>
      <c r="DC217" s="210">
        <f t="shared" si="44"/>
        <v>0</v>
      </c>
      <c r="DD217" s="210">
        <f t="shared" si="44"/>
        <v>0</v>
      </c>
      <c r="DE217" s="210">
        <f t="shared" si="44"/>
        <v>0</v>
      </c>
      <c r="DF217" s="210">
        <f t="shared" si="44"/>
        <v>0</v>
      </c>
      <c r="DG217" s="210">
        <f t="shared" si="44"/>
        <v>0</v>
      </c>
      <c r="DH217" s="210">
        <f t="shared" si="44"/>
        <v>0</v>
      </c>
      <c r="DI217" s="210">
        <f t="shared" si="44"/>
        <v>0</v>
      </c>
      <c r="DJ217" s="210">
        <f t="shared" si="44"/>
        <v>0</v>
      </c>
      <c r="DK217" s="210">
        <f t="shared" si="44"/>
        <v>0</v>
      </c>
      <c r="DL217" s="210">
        <f t="shared" si="44"/>
        <v>0</v>
      </c>
      <c r="DM217" s="210">
        <f t="shared" si="44"/>
        <v>0</v>
      </c>
      <c r="DN217" s="210">
        <f t="shared" si="44"/>
        <v>0</v>
      </c>
      <c r="DO217" s="210">
        <f t="shared" si="44"/>
        <v>0</v>
      </c>
      <c r="DP217" s="210">
        <f t="shared" si="44"/>
        <v>0</v>
      </c>
      <c r="DQ217" s="210">
        <f t="shared" si="44"/>
        <v>0</v>
      </c>
      <c r="DR217" s="210">
        <f t="shared" si="44"/>
        <v>0</v>
      </c>
      <c r="DS217" s="210">
        <f t="shared" si="44"/>
        <v>0</v>
      </c>
      <c r="DT217" s="210">
        <f t="shared" si="44"/>
        <v>0</v>
      </c>
      <c r="DU217" s="210">
        <f t="shared" si="44"/>
        <v>0</v>
      </c>
      <c r="DV217" s="210">
        <f t="shared" si="44"/>
        <v>0</v>
      </c>
      <c r="DW217" s="210">
        <f t="shared" si="44"/>
        <v>0</v>
      </c>
      <c r="DX217" s="210">
        <f t="shared" si="44"/>
        <v>0</v>
      </c>
      <c r="DY217" s="210">
        <f t="shared" si="44"/>
        <v>0</v>
      </c>
      <c r="DZ217" s="210">
        <f t="shared" si="44"/>
        <v>0</v>
      </c>
      <c r="EA217" s="210">
        <f t="shared" si="44"/>
        <v>0</v>
      </c>
      <c r="EB217" s="210">
        <f t="shared" si="44"/>
        <v>0</v>
      </c>
      <c r="EC217" s="210">
        <f t="shared" si="43"/>
        <v>0</v>
      </c>
      <c r="ED217" s="210">
        <f t="shared" si="43"/>
        <v>0</v>
      </c>
      <c r="EE217" s="210">
        <f t="shared" si="43"/>
        <v>0</v>
      </c>
      <c r="EF217" s="210">
        <f t="shared" si="43"/>
        <v>0</v>
      </c>
      <c r="EG217" s="210">
        <f t="shared" si="43"/>
        <v>0</v>
      </c>
      <c r="EH217" s="210">
        <f t="shared" si="43"/>
        <v>0</v>
      </c>
      <c r="EI217" s="210">
        <f t="shared" si="43"/>
        <v>0</v>
      </c>
      <c r="EJ217" s="210">
        <f t="shared" si="43"/>
        <v>0</v>
      </c>
      <c r="EK217" s="210">
        <f t="shared" si="43"/>
        <v>0</v>
      </c>
      <c r="EL217" s="210">
        <f t="shared" si="43"/>
        <v>0</v>
      </c>
      <c r="EM217" s="210">
        <f t="shared" si="43"/>
        <v>0</v>
      </c>
      <c r="EN217" s="210">
        <f t="shared" si="43"/>
        <v>0</v>
      </c>
      <c r="EO217" s="210">
        <f t="shared" si="43"/>
        <v>0</v>
      </c>
      <c r="EP217" s="210">
        <f t="shared" si="43"/>
        <v>0</v>
      </c>
      <c r="EQ217" s="210">
        <f t="shared" si="43"/>
        <v>0</v>
      </c>
      <c r="ER217" s="210">
        <f t="shared" si="43"/>
        <v>0</v>
      </c>
      <c r="ES217" s="210">
        <f t="shared" si="43"/>
        <v>0</v>
      </c>
      <c r="ET217" s="210">
        <f t="shared" si="43"/>
        <v>0</v>
      </c>
      <c r="EU217" s="210">
        <f t="shared" si="43"/>
        <v>0</v>
      </c>
      <c r="EV217" s="210">
        <f t="shared" si="43"/>
        <v>0</v>
      </c>
      <c r="EW217" s="210">
        <f t="shared" si="43"/>
        <v>0</v>
      </c>
      <c r="EX217" s="210">
        <f t="shared" si="43"/>
        <v>0</v>
      </c>
      <c r="EY217" s="210">
        <f t="shared" si="43"/>
        <v>0</v>
      </c>
      <c r="EZ217" s="210">
        <f t="shared" si="43"/>
        <v>0</v>
      </c>
      <c r="FA217" s="210">
        <f t="shared" si="43"/>
        <v>0</v>
      </c>
      <c r="FB217" s="210">
        <f t="shared" si="43"/>
        <v>0</v>
      </c>
      <c r="FC217" s="210">
        <f t="shared" si="43"/>
        <v>0</v>
      </c>
      <c r="FD217" s="210">
        <f t="shared" si="43"/>
        <v>0</v>
      </c>
      <c r="FE217" s="210">
        <f t="shared" si="43"/>
        <v>0</v>
      </c>
      <c r="FF217" s="210">
        <f t="shared" si="43"/>
        <v>0</v>
      </c>
      <c r="FG217" s="210">
        <f t="shared" si="43"/>
        <v>0</v>
      </c>
      <c r="FH217" s="210">
        <f t="shared" si="43"/>
        <v>0</v>
      </c>
      <c r="FI217" s="210">
        <f t="shared" si="43"/>
        <v>0</v>
      </c>
      <c r="FJ217" s="210">
        <f t="shared" si="43"/>
        <v>0</v>
      </c>
      <c r="FK217" s="210">
        <f t="shared" si="43"/>
        <v>0</v>
      </c>
      <c r="FL217" s="210">
        <f t="shared" si="43"/>
        <v>0</v>
      </c>
      <c r="FM217" s="210">
        <f t="shared" si="43"/>
        <v>0</v>
      </c>
      <c r="FN217" s="210">
        <f t="shared" si="43"/>
        <v>0</v>
      </c>
      <c r="FO217" s="210">
        <f t="shared" si="43"/>
        <v>0</v>
      </c>
      <c r="FP217" s="210">
        <f t="shared" si="43"/>
        <v>0</v>
      </c>
      <c r="FQ217" s="210">
        <f t="shared" si="43"/>
        <v>0</v>
      </c>
      <c r="FR217" s="210">
        <f t="shared" si="43"/>
        <v>0</v>
      </c>
      <c r="FS217" s="210">
        <f t="shared" si="43"/>
        <v>0</v>
      </c>
      <c r="FT217" s="210">
        <f t="shared" si="43"/>
        <v>0</v>
      </c>
      <c r="FU217" s="210">
        <f t="shared" si="43"/>
        <v>0</v>
      </c>
      <c r="FV217" s="210">
        <f t="shared" si="43"/>
        <v>0</v>
      </c>
      <c r="FW217" s="210">
        <f t="shared" si="43"/>
        <v>0</v>
      </c>
      <c r="FX217" s="210">
        <f t="shared" si="43"/>
        <v>0</v>
      </c>
      <c r="FY217" s="210">
        <f t="shared" si="43"/>
        <v>0</v>
      </c>
      <c r="FZ217" s="210">
        <f t="shared" si="43"/>
        <v>0</v>
      </c>
      <c r="GA217" s="210">
        <f t="shared" si="43"/>
        <v>0</v>
      </c>
      <c r="GB217" s="210">
        <f t="shared" si="43"/>
        <v>0</v>
      </c>
      <c r="GC217" s="210">
        <f t="shared" si="43"/>
        <v>0</v>
      </c>
      <c r="GD217" s="210">
        <f t="shared" si="43"/>
        <v>0</v>
      </c>
      <c r="GE217" s="210">
        <f t="shared" si="43"/>
        <v>0</v>
      </c>
      <c r="GF217" s="210">
        <f t="shared" si="43"/>
        <v>0</v>
      </c>
      <c r="GG217" s="210">
        <f t="shared" si="43"/>
        <v>0</v>
      </c>
      <c r="GH217" s="210">
        <f t="shared" si="43"/>
        <v>0</v>
      </c>
      <c r="GI217" s="210">
        <f t="shared" si="43"/>
        <v>0</v>
      </c>
      <c r="GK217" s="216">
        <f t="shared" si="24"/>
        <v>0.53870839668862991</v>
      </c>
      <c r="GL217" s="216">
        <f t="shared" si="16"/>
        <v>0.24464999718420904</v>
      </c>
      <c r="GM217" s="216">
        <f t="shared" si="17"/>
        <v>0.17434898913104691</v>
      </c>
      <c r="GN217" s="216">
        <f t="shared" si="18"/>
        <v>3.2771019879484144E-2</v>
      </c>
    </row>
    <row r="218" spans="1:196" x14ac:dyDescent="0.35">
      <c r="A218" s="9">
        <f>Report!$C$4</f>
        <v>1</v>
      </c>
      <c r="B218" t="str">
        <f>VLOOKUP($A218,Centers!$B$1:$C$120,2,)</f>
        <v>GATE</v>
      </c>
      <c r="C218" s="209">
        <v>44904</v>
      </c>
      <c r="D218" s="113">
        <f>IF($A218=1,SUM(SUMIFS(Indent!$E:$E,Indent!$C:$C,Waterfall!$C218,Indent!$A:$A,Centers!$A$2),SUMIFS(Indent!$E:$E,Indent!$C:$C,Waterfall!$C218,Indent!$A:$A,Centers!$A$3),SUMIFS(Indent!$E:$E,Indent!$C:$C,Waterfall!$C218,Indent!$A:$A,Centers!$A$4),SUMIFS(Indent!$E:$E,Indent!$C:$C,Waterfall!$C218,Indent!$A:$A,Centers!$A$5),SUMIFS(Indent!$E:$E,Indent!$C:$C,Waterfall!$C218,Indent!$A:$A,Centers!$A$6),SUMIFS(Indent!$E:$E,Indent!$C:$C,Waterfall!$C218,Indent!$A:$A,Centers!$A$7),SUMIFS(Indent!$E:$E,Indent!$C:$C,Waterfall!$C218,Indent!$A:$A,Centers!$A$8)),SUMIFS(Indent!$E:$E,Indent!$C:$C,Waterfall!$C218,Indent!$A:$A,$A218))</f>
        <v>32112</v>
      </c>
      <c r="E218" s="210">
        <f t="shared" si="9"/>
        <v>0</v>
      </c>
      <c r="F218" s="210">
        <f t="shared" si="45"/>
        <v>0</v>
      </c>
      <c r="G218" s="210">
        <f t="shared" si="45"/>
        <v>0</v>
      </c>
      <c r="H218" s="210">
        <f t="shared" si="45"/>
        <v>0</v>
      </c>
      <c r="I218" s="210">
        <f t="shared" si="45"/>
        <v>0</v>
      </c>
      <c r="J218" s="210">
        <f t="shared" si="45"/>
        <v>0</v>
      </c>
      <c r="K218" s="210">
        <f t="shared" si="45"/>
        <v>0</v>
      </c>
      <c r="L218" s="210">
        <f t="shared" si="45"/>
        <v>0</v>
      </c>
      <c r="M218" s="210">
        <f t="shared" si="45"/>
        <v>0</v>
      </c>
      <c r="N218" s="210">
        <f t="shared" si="45"/>
        <v>0</v>
      </c>
      <c r="O218" s="210">
        <f t="shared" si="45"/>
        <v>0</v>
      </c>
      <c r="P218" s="210">
        <f t="shared" si="45"/>
        <v>0</v>
      </c>
      <c r="Q218" s="210">
        <f t="shared" si="45"/>
        <v>0</v>
      </c>
      <c r="R218" s="210">
        <f t="shared" si="45"/>
        <v>0</v>
      </c>
      <c r="S218" s="210">
        <f t="shared" si="45"/>
        <v>0</v>
      </c>
      <c r="T218" s="210">
        <f t="shared" si="45"/>
        <v>0</v>
      </c>
      <c r="U218" s="210">
        <f t="shared" si="45"/>
        <v>0</v>
      </c>
      <c r="V218" s="210">
        <f t="shared" si="45"/>
        <v>0</v>
      </c>
      <c r="W218" s="210">
        <f t="shared" si="45"/>
        <v>0</v>
      </c>
      <c r="X218" s="210">
        <f t="shared" si="45"/>
        <v>0</v>
      </c>
      <c r="Y218" s="210">
        <f t="shared" si="45"/>
        <v>0</v>
      </c>
      <c r="Z218" s="210">
        <f t="shared" si="45"/>
        <v>0</v>
      </c>
      <c r="AA218" s="210">
        <f t="shared" si="45"/>
        <v>0</v>
      </c>
      <c r="AB218" s="210">
        <f t="shared" si="45"/>
        <v>0.10078319631290483</v>
      </c>
      <c r="AC218" s="210">
        <f t="shared" si="45"/>
        <v>0.41883096661684105</v>
      </c>
      <c r="AD218" s="210">
        <f t="shared" si="45"/>
        <v>0.31637798953662183</v>
      </c>
      <c r="AE218" s="210">
        <f t="shared" si="45"/>
        <v>6.1818634778276031E-2</v>
      </c>
      <c r="AF218" s="210">
        <f t="shared" si="45"/>
        <v>0.19528556302939712</v>
      </c>
      <c r="AG218" s="210">
        <f t="shared" si="45"/>
        <v>6.5448741903338312E-2</v>
      </c>
      <c r="AH218" s="210">
        <f t="shared" si="45"/>
        <v>1.8712630792227206E-3</v>
      </c>
      <c r="AI218" s="210">
        <f t="shared" si="45"/>
        <v>0</v>
      </c>
      <c r="AJ218" s="210">
        <f t="shared" si="45"/>
        <v>0</v>
      </c>
      <c r="AK218" s="210">
        <f t="shared" si="45"/>
        <v>0</v>
      </c>
      <c r="AL218" s="210">
        <f t="shared" si="45"/>
        <v>0</v>
      </c>
      <c r="AM218" s="210">
        <f t="shared" si="45"/>
        <v>0</v>
      </c>
      <c r="AN218" s="210">
        <f t="shared" si="45"/>
        <v>0</v>
      </c>
      <c r="AO218" s="210">
        <f t="shared" si="45"/>
        <v>0</v>
      </c>
      <c r="AP218" s="210">
        <f t="shared" si="45"/>
        <v>0</v>
      </c>
      <c r="AQ218" s="210">
        <f t="shared" si="45"/>
        <v>0</v>
      </c>
      <c r="AR218" s="210">
        <f t="shared" si="45"/>
        <v>0</v>
      </c>
      <c r="AS218" s="210">
        <f t="shared" si="45"/>
        <v>0</v>
      </c>
      <c r="AT218" s="210">
        <f t="shared" si="45"/>
        <v>0</v>
      </c>
      <c r="AU218" s="210">
        <f t="shared" si="45"/>
        <v>0</v>
      </c>
      <c r="AV218" s="210">
        <f t="shared" si="45"/>
        <v>0</v>
      </c>
      <c r="AW218" s="210">
        <f t="shared" si="45"/>
        <v>0</v>
      </c>
      <c r="AX218" s="210">
        <f t="shared" si="45"/>
        <v>0</v>
      </c>
      <c r="AY218" s="210">
        <f t="shared" si="45"/>
        <v>0</v>
      </c>
      <c r="AZ218" s="210">
        <f t="shared" si="45"/>
        <v>0</v>
      </c>
      <c r="BA218" s="210">
        <f t="shared" si="45"/>
        <v>0</v>
      </c>
      <c r="BB218" s="210">
        <f t="shared" si="45"/>
        <v>0</v>
      </c>
      <c r="BC218" s="210">
        <f t="shared" si="45"/>
        <v>0</v>
      </c>
      <c r="BD218" s="210">
        <f t="shared" si="45"/>
        <v>0</v>
      </c>
      <c r="BE218" s="210">
        <f t="shared" si="45"/>
        <v>0</v>
      </c>
      <c r="BF218" s="210">
        <f t="shared" si="45"/>
        <v>0</v>
      </c>
      <c r="BG218" s="210">
        <f t="shared" si="45"/>
        <v>0</v>
      </c>
      <c r="BH218" s="210">
        <f t="shared" si="45"/>
        <v>0</v>
      </c>
      <c r="BI218" s="210">
        <f t="shared" si="45"/>
        <v>0</v>
      </c>
      <c r="BJ218" s="210">
        <f t="shared" si="45"/>
        <v>0</v>
      </c>
      <c r="BK218" s="210">
        <f t="shared" si="45"/>
        <v>0</v>
      </c>
      <c r="BL218" s="210">
        <f t="shared" si="45"/>
        <v>0</v>
      </c>
      <c r="BM218" s="210">
        <f t="shared" si="45"/>
        <v>0</v>
      </c>
      <c r="BN218" s="210">
        <f t="shared" si="45"/>
        <v>0</v>
      </c>
      <c r="BO218" s="210">
        <f t="shared" si="45"/>
        <v>0</v>
      </c>
      <c r="BP218" s="210">
        <f t="shared" si="45"/>
        <v>0</v>
      </c>
      <c r="BQ218" s="210">
        <f t="shared" si="45"/>
        <v>0</v>
      </c>
      <c r="BR218" s="210">
        <f t="shared" si="44"/>
        <v>0</v>
      </c>
      <c r="BS218" s="210">
        <f t="shared" si="44"/>
        <v>0</v>
      </c>
      <c r="BT218" s="210">
        <f t="shared" si="44"/>
        <v>0</v>
      </c>
      <c r="BU218" s="210">
        <f t="shared" si="44"/>
        <v>0</v>
      </c>
      <c r="BV218" s="210">
        <f t="shared" si="44"/>
        <v>0</v>
      </c>
      <c r="BW218" s="210">
        <f t="shared" si="44"/>
        <v>0</v>
      </c>
      <c r="BX218" s="210">
        <f t="shared" si="44"/>
        <v>0</v>
      </c>
      <c r="BY218" s="210">
        <f t="shared" si="44"/>
        <v>0</v>
      </c>
      <c r="BZ218" s="210">
        <f t="shared" si="44"/>
        <v>0</v>
      </c>
      <c r="CA218" s="210">
        <f t="shared" si="44"/>
        <v>0</v>
      </c>
      <c r="CB218" s="210">
        <f t="shared" si="44"/>
        <v>0</v>
      </c>
      <c r="CC218" s="210">
        <f t="shared" si="44"/>
        <v>0</v>
      </c>
      <c r="CD218" s="210">
        <f t="shared" si="44"/>
        <v>0</v>
      </c>
      <c r="CE218" s="210">
        <f t="shared" si="44"/>
        <v>0</v>
      </c>
      <c r="CF218" s="210">
        <f t="shared" si="44"/>
        <v>0</v>
      </c>
      <c r="CG218" s="210">
        <f t="shared" si="44"/>
        <v>0</v>
      </c>
      <c r="CH218" s="210">
        <f t="shared" si="44"/>
        <v>0</v>
      </c>
      <c r="CI218" s="210">
        <f t="shared" si="44"/>
        <v>0</v>
      </c>
      <c r="CJ218" s="210">
        <f t="shared" si="44"/>
        <v>0</v>
      </c>
      <c r="CK218" s="210">
        <f t="shared" si="44"/>
        <v>0</v>
      </c>
      <c r="CL218" s="210">
        <f t="shared" si="44"/>
        <v>0</v>
      </c>
      <c r="CM218" s="210">
        <f t="shared" si="44"/>
        <v>0</v>
      </c>
      <c r="CN218" s="210">
        <f t="shared" si="44"/>
        <v>0</v>
      </c>
      <c r="CO218" s="210">
        <f t="shared" si="44"/>
        <v>0</v>
      </c>
      <c r="CP218" s="210">
        <f t="shared" si="44"/>
        <v>0</v>
      </c>
      <c r="CQ218" s="210">
        <f t="shared" si="44"/>
        <v>0</v>
      </c>
      <c r="CR218" s="210">
        <f t="shared" si="44"/>
        <v>0</v>
      </c>
      <c r="CS218" s="210">
        <f t="shared" si="44"/>
        <v>0</v>
      </c>
      <c r="CT218" s="210">
        <f t="shared" si="44"/>
        <v>0</v>
      </c>
      <c r="CU218" s="210">
        <f t="shared" si="44"/>
        <v>0</v>
      </c>
      <c r="CV218" s="210">
        <f t="shared" si="44"/>
        <v>0</v>
      </c>
      <c r="CW218" s="210">
        <f t="shared" si="44"/>
        <v>0</v>
      </c>
      <c r="CX218" s="210">
        <f t="shared" si="44"/>
        <v>0</v>
      </c>
      <c r="CY218" s="210">
        <f t="shared" si="44"/>
        <v>0</v>
      </c>
      <c r="CZ218" s="210">
        <f t="shared" si="44"/>
        <v>0</v>
      </c>
      <c r="DA218" s="210">
        <f t="shared" si="44"/>
        <v>0</v>
      </c>
      <c r="DB218" s="210">
        <f t="shared" si="44"/>
        <v>0</v>
      </c>
      <c r="DC218" s="210">
        <f t="shared" si="44"/>
        <v>0</v>
      </c>
      <c r="DD218" s="210">
        <f t="shared" si="44"/>
        <v>0</v>
      </c>
      <c r="DE218" s="210">
        <f t="shared" si="44"/>
        <v>0</v>
      </c>
      <c r="DF218" s="210">
        <f t="shared" si="44"/>
        <v>0</v>
      </c>
      <c r="DG218" s="210">
        <f t="shared" si="44"/>
        <v>0</v>
      </c>
      <c r="DH218" s="210">
        <f t="shared" si="44"/>
        <v>0</v>
      </c>
      <c r="DI218" s="210">
        <f t="shared" si="44"/>
        <v>0</v>
      </c>
      <c r="DJ218" s="210">
        <f t="shared" si="44"/>
        <v>0</v>
      </c>
      <c r="DK218" s="210">
        <f t="shared" si="44"/>
        <v>0</v>
      </c>
      <c r="DL218" s="210">
        <f t="shared" si="44"/>
        <v>0</v>
      </c>
      <c r="DM218" s="210">
        <f t="shared" si="44"/>
        <v>0</v>
      </c>
      <c r="DN218" s="210">
        <f t="shared" si="44"/>
        <v>0</v>
      </c>
      <c r="DO218" s="210">
        <f t="shared" si="44"/>
        <v>0</v>
      </c>
      <c r="DP218" s="210">
        <f t="shared" si="44"/>
        <v>0</v>
      </c>
      <c r="DQ218" s="210">
        <f t="shared" si="44"/>
        <v>0</v>
      </c>
      <c r="DR218" s="210">
        <f t="shared" si="44"/>
        <v>0</v>
      </c>
      <c r="DS218" s="210">
        <f t="shared" si="44"/>
        <v>0</v>
      </c>
      <c r="DT218" s="210">
        <f t="shared" si="44"/>
        <v>0</v>
      </c>
      <c r="DU218" s="210">
        <f t="shared" si="44"/>
        <v>0</v>
      </c>
      <c r="DV218" s="210">
        <f t="shared" si="44"/>
        <v>0</v>
      </c>
      <c r="DW218" s="210">
        <f t="shared" si="44"/>
        <v>0</v>
      </c>
      <c r="DX218" s="210">
        <f t="shared" si="44"/>
        <v>0</v>
      </c>
      <c r="DY218" s="210">
        <f t="shared" si="44"/>
        <v>0</v>
      </c>
      <c r="DZ218" s="210">
        <f t="shared" si="44"/>
        <v>0</v>
      </c>
      <c r="EA218" s="210">
        <f t="shared" si="44"/>
        <v>0</v>
      </c>
      <c r="EB218" s="210">
        <f t="shared" si="44"/>
        <v>0</v>
      </c>
      <c r="EC218" s="210">
        <f t="shared" si="43"/>
        <v>0</v>
      </c>
      <c r="ED218" s="210">
        <f t="shared" si="43"/>
        <v>0</v>
      </c>
      <c r="EE218" s="210">
        <f t="shared" si="43"/>
        <v>0</v>
      </c>
      <c r="EF218" s="210">
        <f t="shared" si="43"/>
        <v>0</v>
      </c>
      <c r="EG218" s="210">
        <f t="shared" si="43"/>
        <v>0</v>
      </c>
      <c r="EH218" s="210">
        <f t="shared" si="43"/>
        <v>0</v>
      </c>
      <c r="EI218" s="210">
        <f t="shared" si="43"/>
        <v>0</v>
      </c>
      <c r="EJ218" s="210">
        <f t="shared" si="43"/>
        <v>0</v>
      </c>
      <c r="EK218" s="210">
        <f t="shared" si="43"/>
        <v>0</v>
      </c>
      <c r="EL218" s="210">
        <f t="shared" si="43"/>
        <v>0</v>
      </c>
      <c r="EM218" s="210">
        <f t="shared" si="43"/>
        <v>0</v>
      </c>
      <c r="EN218" s="210">
        <f t="shared" si="43"/>
        <v>0</v>
      </c>
      <c r="EO218" s="210">
        <f t="shared" si="43"/>
        <v>0</v>
      </c>
      <c r="EP218" s="210">
        <f t="shared" si="43"/>
        <v>0</v>
      </c>
      <c r="EQ218" s="210">
        <f t="shared" si="43"/>
        <v>0</v>
      </c>
      <c r="ER218" s="210">
        <f t="shared" si="43"/>
        <v>0</v>
      </c>
      <c r="ES218" s="210">
        <f t="shared" si="43"/>
        <v>0</v>
      </c>
      <c r="ET218" s="210">
        <f t="shared" si="43"/>
        <v>0</v>
      </c>
      <c r="EU218" s="210">
        <f t="shared" si="43"/>
        <v>0</v>
      </c>
      <c r="EV218" s="210">
        <f t="shared" ref="EV218:GI218" si="46">IFERROR(EV27/$D27,0)</f>
        <v>0</v>
      </c>
      <c r="EW218" s="210">
        <f t="shared" si="46"/>
        <v>0</v>
      </c>
      <c r="EX218" s="210">
        <f t="shared" si="46"/>
        <v>0</v>
      </c>
      <c r="EY218" s="210">
        <f t="shared" si="46"/>
        <v>0</v>
      </c>
      <c r="EZ218" s="210">
        <f t="shared" si="46"/>
        <v>0</v>
      </c>
      <c r="FA218" s="210">
        <f t="shared" si="46"/>
        <v>0</v>
      </c>
      <c r="FB218" s="210">
        <f t="shared" si="46"/>
        <v>0</v>
      </c>
      <c r="FC218" s="210">
        <f t="shared" si="46"/>
        <v>0</v>
      </c>
      <c r="FD218" s="210">
        <f t="shared" si="46"/>
        <v>0</v>
      </c>
      <c r="FE218" s="210">
        <f t="shared" si="46"/>
        <v>0</v>
      </c>
      <c r="FF218" s="210">
        <f t="shared" si="46"/>
        <v>0</v>
      </c>
      <c r="FG218" s="210">
        <f t="shared" si="46"/>
        <v>0</v>
      </c>
      <c r="FH218" s="210">
        <f t="shared" si="46"/>
        <v>0</v>
      </c>
      <c r="FI218" s="210">
        <f t="shared" si="46"/>
        <v>0</v>
      </c>
      <c r="FJ218" s="210">
        <f t="shared" si="46"/>
        <v>0</v>
      </c>
      <c r="FK218" s="210">
        <f t="shared" si="46"/>
        <v>0</v>
      </c>
      <c r="FL218" s="210">
        <f t="shared" si="46"/>
        <v>0</v>
      </c>
      <c r="FM218" s="210">
        <f t="shared" si="46"/>
        <v>0</v>
      </c>
      <c r="FN218" s="210">
        <f t="shared" si="46"/>
        <v>0</v>
      </c>
      <c r="FO218" s="210">
        <f t="shared" si="46"/>
        <v>0</v>
      </c>
      <c r="FP218" s="210">
        <f t="shared" si="46"/>
        <v>0</v>
      </c>
      <c r="FQ218" s="210">
        <f t="shared" si="46"/>
        <v>0</v>
      </c>
      <c r="FR218" s="210">
        <f t="shared" si="46"/>
        <v>0</v>
      </c>
      <c r="FS218" s="210">
        <f t="shared" si="46"/>
        <v>0</v>
      </c>
      <c r="FT218" s="210">
        <f t="shared" si="46"/>
        <v>0</v>
      </c>
      <c r="FU218" s="210">
        <f t="shared" si="46"/>
        <v>0</v>
      </c>
      <c r="FV218" s="210">
        <f t="shared" si="46"/>
        <v>0</v>
      </c>
      <c r="FW218" s="210">
        <f t="shared" si="46"/>
        <v>0</v>
      </c>
      <c r="FX218" s="210">
        <f t="shared" si="46"/>
        <v>0</v>
      </c>
      <c r="FY218" s="210">
        <f t="shared" si="46"/>
        <v>0</v>
      </c>
      <c r="FZ218" s="210">
        <f t="shared" si="46"/>
        <v>0</v>
      </c>
      <c r="GA218" s="210">
        <f t="shared" si="46"/>
        <v>0</v>
      </c>
      <c r="GB218" s="210">
        <f t="shared" si="46"/>
        <v>0</v>
      </c>
      <c r="GC218" s="210">
        <f t="shared" si="46"/>
        <v>0</v>
      </c>
      <c r="GD218" s="210">
        <f t="shared" si="46"/>
        <v>0</v>
      </c>
      <c r="GE218" s="210">
        <f t="shared" si="46"/>
        <v>0</v>
      </c>
      <c r="GF218" s="210">
        <f t="shared" si="46"/>
        <v>0</v>
      </c>
      <c r="GG218" s="210">
        <f t="shared" si="46"/>
        <v>0</v>
      </c>
      <c r="GH218" s="210">
        <f t="shared" si="46"/>
        <v>0</v>
      </c>
      <c r="GI218" s="210">
        <f t="shared" si="46"/>
        <v>0</v>
      </c>
      <c r="GK218" s="216">
        <f t="shared" si="24"/>
        <v>0.51961416292974594</v>
      </c>
      <c r="GL218" s="216">
        <f t="shared" si="16"/>
        <v>0.31637798953662183</v>
      </c>
      <c r="GM218" s="216">
        <f t="shared" si="17"/>
        <v>6.1818634778276031E-2</v>
      </c>
      <c r="GN218" s="216">
        <f t="shared" si="18"/>
        <v>0.19528556302939712</v>
      </c>
    </row>
    <row r="219" spans="1:196" x14ac:dyDescent="0.35">
      <c r="A219" s="9">
        <f>Report!$C$4</f>
        <v>1</v>
      </c>
      <c r="B219" t="str">
        <f>VLOOKUP($A219,Centers!$B$1:$C$120,2,)</f>
        <v>GATE</v>
      </c>
      <c r="C219" s="209">
        <v>44905</v>
      </c>
      <c r="D219" s="113">
        <f>IF($A219=1,SUM(SUMIFS(Indent!$E:$E,Indent!$C:$C,Waterfall!$C219,Indent!$A:$A,Centers!$A$2),SUMIFS(Indent!$E:$E,Indent!$C:$C,Waterfall!$C219,Indent!$A:$A,Centers!$A$3),SUMIFS(Indent!$E:$E,Indent!$C:$C,Waterfall!$C219,Indent!$A:$A,Centers!$A$4),SUMIFS(Indent!$E:$E,Indent!$C:$C,Waterfall!$C219,Indent!$A:$A,Centers!$A$5),SUMIFS(Indent!$E:$E,Indent!$C:$C,Waterfall!$C219,Indent!$A:$A,Centers!$A$6),SUMIFS(Indent!$E:$E,Indent!$C:$C,Waterfall!$C219,Indent!$A:$A,Centers!$A$7),SUMIFS(Indent!$E:$E,Indent!$C:$C,Waterfall!$C219,Indent!$A:$A,Centers!$A$8)),SUMIFS(Indent!$E:$E,Indent!$C:$C,Waterfall!$C219,Indent!$A:$A,$A219))</f>
        <v>28143</v>
      </c>
      <c r="E219" s="210">
        <f t="shared" si="9"/>
        <v>0</v>
      </c>
      <c r="F219" s="210">
        <f t="shared" si="45"/>
        <v>0</v>
      </c>
      <c r="G219" s="210">
        <f t="shared" si="45"/>
        <v>0</v>
      </c>
      <c r="H219" s="210">
        <f t="shared" si="45"/>
        <v>0</v>
      </c>
      <c r="I219" s="210">
        <f t="shared" si="45"/>
        <v>0</v>
      </c>
      <c r="J219" s="210">
        <f t="shared" si="45"/>
        <v>0</v>
      </c>
      <c r="K219" s="210">
        <f t="shared" si="45"/>
        <v>0</v>
      </c>
      <c r="L219" s="210">
        <f t="shared" si="45"/>
        <v>0</v>
      </c>
      <c r="M219" s="210">
        <f t="shared" si="45"/>
        <v>0</v>
      </c>
      <c r="N219" s="210">
        <f t="shared" si="45"/>
        <v>0</v>
      </c>
      <c r="O219" s="210">
        <f t="shared" si="45"/>
        <v>0</v>
      </c>
      <c r="P219" s="210">
        <f t="shared" si="45"/>
        <v>0</v>
      </c>
      <c r="Q219" s="210">
        <f t="shared" si="45"/>
        <v>0</v>
      </c>
      <c r="R219" s="210">
        <f t="shared" si="45"/>
        <v>0</v>
      </c>
      <c r="S219" s="210">
        <f t="shared" si="45"/>
        <v>0</v>
      </c>
      <c r="T219" s="210">
        <f t="shared" si="45"/>
        <v>0</v>
      </c>
      <c r="U219" s="210">
        <f t="shared" si="45"/>
        <v>0</v>
      </c>
      <c r="V219" s="210">
        <f t="shared" si="45"/>
        <v>0</v>
      </c>
      <c r="W219" s="210">
        <f t="shared" si="45"/>
        <v>0</v>
      </c>
      <c r="X219" s="210">
        <f t="shared" si="45"/>
        <v>0</v>
      </c>
      <c r="Y219" s="210">
        <f t="shared" si="45"/>
        <v>0</v>
      </c>
      <c r="Z219" s="210">
        <f t="shared" si="45"/>
        <v>0</v>
      </c>
      <c r="AA219" s="210">
        <f t="shared" si="45"/>
        <v>0</v>
      </c>
      <c r="AB219" s="210">
        <f t="shared" si="45"/>
        <v>0</v>
      </c>
      <c r="AC219" s="210">
        <f t="shared" si="45"/>
        <v>0.12093877696052303</v>
      </c>
      <c r="AD219" s="210">
        <f t="shared" si="45"/>
        <v>0.44193227445545957</v>
      </c>
      <c r="AE219" s="210">
        <f t="shared" si="45"/>
        <v>8.2311409586753356E-2</v>
      </c>
      <c r="AF219" s="210">
        <f t="shared" si="45"/>
        <v>0.29118999395942147</v>
      </c>
      <c r="AG219" s="210">
        <f t="shared" si="45"/>
        <v>0.16722595316775041</v>
      </c>
      <c r="AH219" s="210">
        <f t="shared" si="45"/>
        <v>5.7813310592332016E-2</v>
      </c>
      <c r="AI219" s="210">
        <f t="shared" si="45"/>
        <v>0</v>
      </c>
      <c r="AJ219" s="210">
        <f t="shared" si="45"/>
        <v>0</v>
      </c>
      <c r="AK219" s="210">
        <f t="shared" si="45"/>
        <v>0</v>
      </c>
      <c r="AL219" s="210">
        <f t="shared" si="45"/>
        <v>0</v>
      </c>
      <c r="AM219" s="210">
        <f t="shared" si="45"/>
        <v>0</v>
      </c>
      <c r="AN219" s="210">
        <f t="shared" si="45"/>
        <v>0</v>
      </c>
      <c r="AO219" s="210">
        <f t="shared" si="45"/>
        <v>0</v>
      </c>
      <c r="AP219" s="210">
        <f t="shared" si="45"/>
        <v>0</v>
      </c>
      <c r="AQ219" s="210">
        <f t="shared" si="45"/>
        <v>0</v>
      </c>
      <c r="AR219" s="210">
        <f t="shared" si="45"/>
        <v>0</v>
      </c>
      <c r="AS219" s="210">
        <f t="shared" si="45"/>
        <v>0</v>
      </c>
      <c r="AT219" s="210">
        <f t="shared" si="45"/>
        <v>0</v>
      </c>
      <c r="AU219" s="210">
        <f t="shared" si="45"/>
        <v>0</v>
      </c>
      <c r="AV219" s="210">
        <f t="shared" si="45"/>
        <v>0</v>
      </c>
      <c r="AW219" s="210">
        <f t="shared" si="45"/>
        <v>0</v>
      </c>
      <c r="AX219" s="210">
        <f t="shared" si="45"/>
        <v>0</v>
      </c>
      <c r="AY219" s="210">
        <f t="shared" si="45"/>
        <v>0</v>
      </c>
      <c r="AZ219" s="210">
        <f t="shared" si="45"/>
        <v>0</v>
      </c>
      <c r="BA219" s="210">
        <f t="shared" si="45"/>
        <v>0</v>
      </c>
      <c r="BB219" s="210">
        <f t="shared" si="45"/>
        <v>0</v>
      </c>
      <c r="BC219" s="210">
        <f t="shared" si="45"/>
        <v>0</v>
      </c>
      <c r="BD219" s="210">
        <f t="shared" si="45"/>
        <v>0</v>
      </c>
      <c r="BE219" s="210">
        <f t="shared" si="45"/>
        <v>0</v>
      </c>
      <c r="BF219" s="210">
        <f t="shared" si="45"/>
        <v>0</v>
      </c>
      <c r="BG219" s="210">
        <f t="shared" si="45"/>
        <v>0</v>
      </c>
      <c r="BH219" s="210">
        <f t="shared" si="45"/>
        <v>0</v>
      </c>
      <c r="BI219" s="210">
        <f t="shared" si="45"/>
        <v>0</v>
      </c>
      <c r="BJ219" s="210">
        <f t="shared" si="45"/>
        <v>0</v>
      </c>
      <c r="BK219" s="210">
        <f t="shared" si="45"/>
        <v>0</v>
      </c>
      <c r="BL219" s="210">
        <f t="shared" si="45"/>
        <v>0</v>
      </c>
      <c r="BM219" s="210">
        <f t="shared" si="45"/>
        <v>0</v>
      </c>
      <c r="BN219" s="210">
        <f t="shared" si="45"/>
        <v>0</v>
      </c>
      <c r="BO219" s="210">
        <f t="shared" si="45"/>
        <v>0</v>
      </c>
      <c r="BP219" s="210">
        <f t="shared" si="45"/>
        <v>0</v>
      </c>
      <c r="BQ219" s="210">
        <f t="shared" ref="BQ219:EB222" si="47">IFERROR(BQ28/$D28,0)</f>
        <v>0</v>
      </c>
      <c r="BR219" s="210">
        <f t="shared" si="47"/>
        <v>0</v>
      </c>
      <c r="BS219" s="210">
        <f t="shared" si="47"/>
        <v>0</v>
      </c>
      <c r="BT219" s="210">
        <f t="shared" si="47"/>
        <v>0</v>
      </c>
      <c r="BU219" s="210">
        <f t="shared" si="47"/>
        <v>0</v>
      </c>
      <c r="BV219" s="210">
        <f t="shared" si="47"/>
        <v>0</v>
      </c>
      <c r="BW219" s="210">
        <f t="shared" si="47"/>
        <v>0</v>
      </c>
      <c r="BX219" s="210">
        <f t="shared" si="47"/>
        <v>0</v>
      </c>
      <c r="BY219" s="210">
        <f t="shared" si="47"/>
        <v>0</v>
      </c>
      <c r="BZ219" s="210">
        <f t="shared" si="47"/>
        <v>0</v>
      </c>
      <c r="CA219" s="210">
        <f t="shared" si="47"/>
        <v>0</v>
      </c>
      <c r="CB219" s="210">
        <f t="shared" si="47"/>
        <v>0</v>
      </c>
      <c r="CC219" s="210">
        <f t="shared" si="47"/>
        <v>0</v>
      </c>
      <c r="CD219" s="210">
        <f t="shared" si="47"/>
        <v>0</v>
      </c>
      <c r="CE219" s="210">
        <f t="shared" si="47"/>
        <v>0</v>
      </c>
      <c r="CF219" s="210">
        <f t="shared" si="47"/>
        <v>0</v>
      </c>
      <c r="CG219" s="210">
        <f t="shared" si="47"/>
        <v>0</v>
      </c>
      <c r="CH219" s="210">
        <f t="shared" si="47"/>
        <v>0</v>
      </c>
      <c r="CI219" s="210">
        <f t="shared" si="47"/>
        <v>0</v>
      </c>
      <c r="CJ219" s="210">
        <f t="shared" si="47"/>
        <v>0</v>
      </c>
      <c r="CK219" s="210">
        <f t="shared" si="47"/>
        <v>0</v>
      </c>
      <c r="CL219" s="210">
        <f t="shared" si="47"/>
        <v>0</v>
      </c>
      <c r="CM219" s="210">
        <f t="shared" si="47"/>
        <v>0</v>
      </c>
      <c r="CN219" s="210">
        <f t="shared" si="47"/>
        <v>0</v>
      </c>
      <c r="CO219" s="210">
        <f t="shared" si="47"/>
        <v>0</v>
      </c>
      <c r="CP219" s="210">
        <f t="shared" si="47"/>
        <v>0</v>
      </c>
      <c r="CQ219" s="210">
        <f t="shared" si="47"/>
        <v>0</v>
      </c>
      <c r="CR219" s="210">
        <f t="shared" si="47"/>
        <v>0</v>
      </c>
      <c r="CS219" s="210">
        <f t="shared" si="47"/>
        <v>0</v>
      </c>
      <c r="CT219" s="210">
        <f t="shared" si="47"/>
        <v>0</v>
      </c>
      <c r="CU219" s="210">
        <f t="shared" si="47"/>
        <v>0</v>
      </c>
      <c r="CV219" s="210">
        <f t="shared" si="47"/>
        <v>0</v>
      </c>
      <c r="CW219" s="210">
        <f t="shared" si="47"/>
        <v>0</v>
      </c>
      <c r="CX219" s="210">
        <f t="shared" si="47"/>
        <v>0</v>
      </c>
      <c r="CY219" s="210">
        <f t="shared" si="47"/>
        <v>0</v>
      </c>
      <c r="CZ219" s="210">
        <f t="shared" si="47"/>
        <v>0</v>
      </c>
      <c r="DA219" s="210">
        <f t="shared" si="47"/>
        <v>0</v>
      </c>
      <c r="DB219" s="210">
        <f t="shared" si="47"/>
        <v>0</v>
      </c>
      <c r="DC219" s="210">
        <f t="shared" si="47"/>
        <v>0</v>
      </c>
      <c r="DD219" s="210">
        <f t="shared" si="47"/>
        <v>0</v>
      </c>
      <c r="DE219" s="210">
        <f t="shared" si="47"/>
        <v>0</v>
      </c>
      <c r="DF219" s="210">
        <f t="shared" si="47"/>
        <v>0</v>
      </c>
      <c r="DG219" s="210">
        <f t="shared" si="47"/>
        <v>0</v>
      </c>
      <c r="DH219" s="210">
        <f t="shared" si="47"/>
        <v>0</v>
      </c>
      <c r="DI219" s="210">
        <f t="shared" si="47"/>
        <v>0</v>
      </c>
      <c r="DJ219" s="210">
        <f t="shared" si="47"/>
        <v>0</v>
      </c>
      <c r="DK219" s="210">
        <f t="shared" si="47"/>
        <v>0</v>
      </c>
      <c r="DL219" s="210">
        <f t="shared" si="47"/>
        <v>0</v>
      </c>
      <c r="DM219" s="210">
        <f t="shared" si="47"/>
        <v>0</v>
      </c>
      <c r="DN219" s="210">
        <f t="shared" si="47"/>
        <v>0</v>
      </c>
      <c r="DO219" s="210">
        <f t="shared" si="47"/>
        <v>0</v>
      </c>
      <c r="DP219" s="210">
        <f t="shared" si="47"/>
        <v>0</v>
      </c>
      <c r="DQ219" s="210">
        <f t="shared" si="47"/>
        <v>0</v>
      </c>
      <c r="DR219" s="210">
        <f t="shared" si="47"/>
        <v>0</v>
      </c>
      <c r="DS219" s="210">
        <f t="shared" si="47"/>
        <v>0</v>
      </c>
      <c r="DT219" s="210">
        <f t="shared" si="47"/>
        <v>0</v>
      </c>
      <c r="DU219" s="210">
        <f t="shared" si="47"/>
        <v>0</v>
      </c>
      <c r="DV219" s="210">
        <f t="shared" si="47"/>
        <v>0</v>
      </c>
      <c r="DW219" s="210">
        <f t="shared" si="47"/>
        <v>0</v>
      </c>
      <c r="DX219" s="210">
        <f t="shared" si="47"/>
        <v>0</v>
      </c>
      <c r="DY219" s="210">
        <f t="shared" si="47"/>
        <v>0</v>
      </c>
      <c r="DZ219" s="210">
        <f t="shared" si="47"/>
        <v>0</v>
      </c>
      <c r="EA219" s="210">
        <f t="shared" si="47"/>
        <v>0</v>
      </c>
      <c r="EB219" s="210">
        <f t="shared" si="47"/>
        <v>0</v>
      </c>
      <c r="EC219" s="210">
        <f t="shared" ref="EC219:GI223" si="48">IFERROR(EC28/$D28,0)</f>
        <v>0</v>
      </c>
      <c r="ED219" s="210">
        <f t="shared" si="48"/>
        <v>0</v>
      </c>
      <c r="EE219" s="210">
        <f t="shared" si="48"/>
        <v>0</v>
      </c>
      <c r="EF219" s="210">
        <f t="shared" si="48"/>
        <v>0</v>
      </c>
      <c r="EG219" s="210">
        <f t="shared" si="48"/>
        <v>0</v>
      </c>
      <c r="EH219" s="210">
        <f t="shared" si="48"/>
        <v>0</v>
      </c>
      <c r="EI219" s="210">
        <f t="shared" si="48"/>
        <v>0</v>
      </c>
      <c r="EJ219" s="210">
        <f t="shared" si="48"/>
        <v>0</v>
      </c>
      <c r="EK219" s="210">
        <f t="shared" si="48"/>
        <v>0</v>
      </c>
      <c r="EL219" s="210">
        <f t="shared" si="48"/>
        <v>0</v>
      </c>
      <c r="EM219" s="210">
        <f t="shared" si="48"/>
        <v>0</v>
      </c>
      <c r="EN219" s="210">
        <f t="shared" si="48"/>
        <v>0</v>
      </c>
      <c r="EO219" s="210">
        <f t="shared" si="48"/>
        <v>0</v>
      </c>
      <c r="EP219" s="210">
        <f t="shared" si="48"/>
        <v>0</v>
      </c>
      <c r="EQ219" s="210">
        <f t="shared" si="48"/>
        <v>0</v>
      </c>
      <c r="ER219" s="210">
        <f t="shared" si="48"/>
        <v>0</v>
      </c>
      <c r="ES219" s="210">
        <f t="shared" si="48"/>
        <v>0</v>
      </c>
      <c r="ET219" s="210">
        <f t="shared" si="48"/>
        <v>0</v>
      </c>
      <c r="EU219" s="210">
        <f t="shared" si="48"/>
        <v>0</v>
      </c>
      <c r="EV219" s="210">
        <f t="shared" si="48"/>
        <v>0</v>
      </c>
      <c r="EW219" s="210">
        <f t="shared" si="48"/>
        <v>0</v>
      </c>
      <c r="EX219" s="210">
        <f t="shared" si="48"/>
        <v>0</v>
      </c>
      <c r="EY219" s="210">
        <f t="shared" si="48"/>
        <v>0</v>
      </c>
      <c r="EZ219" s="210">
        <f t="shared" si="48"/>
        <v>0</v>
      </c>
      <c r="FA219" s="210">
        <f t="shared" si="48"/>
        <v>0</v>
      </c>
      <c r="FB219" s="210">
        <f t="shared" si="48"/>
        <v>0</v>
      </c>
      <c r="FC219" s="210">
        <f t="shared" si="48"/>
        <v>0</v>
      </c>
      <c r="FD219" s="210">
        <f t="shared" si="48"/>
        <v>0</v>
      </c>
      <c r="FE219" s="210">
        <f t="shared" si="48"/>
        <v>0</v>
      </c>
      <c r="FF219" s="210">
        <f t="shared" si="48"/>
        <v>0</v>
      </c>
      <c r="FG219" s="210">
        <f t="shared" si="48"/>
        <v>0</v>
      </c>
      <c r="FH219" s="210">
        <f t="shared" si="48"/>
        <v>0</v>
      </c>
      <c r="FI219" s="210">
        <f t="shared" si="48"/>
        <v>0</v>
      </c>
      <c r="FJ219" s="210">
        <f t="shared" si="48"/>
        <v>0</v>
      </c>
      <c r="FK219" s="210">
        <f t="shared" si="48"/>
        <v>0</v>
      </c>
      <c r="FL219" s="210">
        <f t="shared" si="48"/>
        <v>0</v>
      </c>
      <c r="FM219" s="210">
        <f t="shared" si="48"/>
        <v>0</v>
      </c>
      <c r="FN219" s="210">
        <f t="shared" si="48"/>
        <v>0</v>
      </c>
      <c r="FO219" s="210">
        <f t="shared" si="48"/>
        <v>0</v>
      </c>
      <c r="FP219" s="210">
        <f t="shared" si="48"/>
        <v>0</v>
      </c>
      <c r="FQ219" s="210">
        <f t="shared" si="48"/>
        <v>0</v>
      </c>
      <c r="FR219" s="210">
        <f t="shared" si="48"/>
        <v>0</v>
      </c>
      <c r="FS219" s="210">
        <f t="shared" si="48"/>
        <v>0</v>
      </c>
      <c r="FT219" s="210">
        <f t="shared" si="48"/>
        <v>0</v>
      </c>
      <c r="FU219" s="210">
        <f t="shared" si="48"/>
        <v>0</v>
      </c>
      <c r="FV219" s="210">
        <f t="shared" si="48"/>
        <v>0</v>
      </c>
      <c r="FW219" s="210">
        <f t="shared" si="48"/>
        <v>0</v>
      </c>
      <c r="FX219" s="210">
        <f t="shared" si="48"/>
        <v>0</v>
      </c>
      <c r="FY219" s="210">
        <f t="shared" si="48"/>
        <v>0</v>
      </c>
      <c r="FZ219" s="210">
        <f t="shared" si="48"/>
        <v>0</v>
      </c>
      <c r="GA219" s="210">
        <f t="shared" si="48"/>
        <v>0</v>
      </c>
      <c r="GB219" s="210">
        <f t="shared" si="48"/>
        <v>0</v>
      </c>
      <c r="GC219" s="210">
        <f t="shared" si="48"/>
        <v>0</v>
      </c>
      <c r="GD219" s="210">
        <f t="shared" si="48"/>
        <v>0</v>
      </c>
      <c r="GE219" s="210">
        <f t="shared" si="48"/>
        <v>0</v>
      </c>
      <c r="GF219" s="210">
        <f t="shared" si="48"/>
        <v>0</v>
      </c>
      <c r="GG219" s="210">
        <f t="shared" si="48"/>
        <v>0</v>
      </c>
      <c r="GH219" s="210">
        <f t="shared" si="48"/>
        <v>0</v>
      </c>
      <c r="GI219" s="210">
        <f t="shared" si="48"/>
        <v>0</v>
      </c>
      <c r="GK219" s="216">
        <f t="shared" si="24"/>
        <v>0.56287105141598259</v>
      </c>
      <c r="GL219" s="216">
        <f t="shared" si="16"/>
        <v>8.2311409586753356E-2</v>
      </c>
      <c r="GM219" s="216">
        <f t="shared" si="17"/>
        <v>0.29118999395942147</v>
      </c>
      <c r="GN219" s="216">
        <f t="shared" si="18"/>
        <v>0.16722595316775041</v>
      </c>
    </row>
    <row r="220" spans="1:196" x14ac:dyDescent="0.35">
      <c r="A220" s="9">
        <f>Report!$C$4</f>
        <v>1</v>
      </c>
      <c r="B220" t="str">
        <f>VLOOKUP($A220,Centers!$B$1:$C$120,2,)</f>
        <v>GATE</v>
      </c>
      <c r="C220" s="209">
        <v>44906</v>
      </c>
      <c r="D220" s="113">
        <f>IF($A220=1,SUM(SUMIFS(Indent!$E:$E,Indent!$C:$C,Waterfall!$C220,Indent!$A:$A,Centers!$A$2),SUMIFS(Indent!$E:$E,Indent!$C:$C,Waterfall!$C220,Indent!$A:$A,Centers!$A$3),SUMIFS(Indent!$E:$E,Indent!$C:$C,Waterfall!$C220,Indent!$A:$A,Centers!$A$4),SUMIFS(Indent!$E:$E,Indent!$C:$C,Waterfall!$C220,Indent!$A:$A,Centers!$A$5),SUMIFS(Indent!$E:$E,Indent!$C:$C,Waterfall!$C220,Indent!$A:$A,Centers!$A$6),SUMIFS(Indent!$E:$E,Indent!$C:$C,Waterfall!$C220,Indent!$A:$A,Centers!$A$7),SUMIFS(Indent!$E:$E,Indent!$C:$C,Waterfall!$C220,Indent!$A:$A,Centers!$A$8)),SUMIFS(Indent!$E:$E,Indent!$C:$C,Waterfall!$C220,Indent!$A:$A,$A220))</f>
        <v>8181</v>
      </c>
      <c r="E220" s="210">
        <f t="shared" si="9"/>
        <v>0</v>
      </c>
      <c r="F220" s="210">
        <f t="shared" ref="F220:BQ223" si="49">IFERROR(F29/$D29,0)</f>
        <v>0</v>
      </c>
      <c r="G220" s="210">
        <f t="shared" si="49"/>
        <v>0</v>
      </c>
      <c r="H220" s="210">
        <f t="shared" si="49"/>
        <v>0</v>
      </c>
      <c r="I220" s="210">
        <f t="shared" si="49"/>
        <v>0</v>
      </c>
      <c r="J220" s="210">
        <f t="shared" si="49"/>
        <v>0</v>
      </c>
      <c r="K220" s="210">
        <f t="shared" si="49"/>
        <v>0</v>
      </c>
      <c r="L220" s="210">
        <f t="shared" si="49"/>
        <v>0</v>
      </c>
      <c r="M220" s="210">
        <f t="shared" si="49"/>
        <v>0</v>
      </c>
      <c r="N220" s="210">
        <f t="shared" si="49"/>
        <v>0</v>
      </c>
      <c r="O220" s="210">
        <f t="shared" si="49"/>
        <v>0</v>
      </c>
      <c r="P220" s="210">
        <f t="shared" si="49"/>
        <v>0</v>
      </c>
      <c r="Q220" s="210">
        <f t="shared" si="49"/>
        <v>0</v>
      </c>
      <c r="R220" s="210">
        <f t="shared" si="49"/>
        <v>0</v>
      </c>
      <c r="S220" s="210">
        <f t="shared" si="49"/>
        <v>0</v>
      </c>
      <c r="T220" s="210">
        <f t="shared" si="49"/>
        <v>0</v>
      </c>
      <c r="U220" s="210">
        <f t="shared" si="49"/>
        <v>0</v>
      </c>
      <c r="V220" s="210">
        <f t="shared" si="49"/>
        <v>0</v>
      </c>
      <c r="W220" s="210">
        <f t="shared" si="49"/>
        <v>0</v>
      </c>
      <c r="X220" s="210">
        <f t="shared" si="49"/>
        <v>0</v>
      </c>
      <c r="Y220" s="210">
        <f t="shared" si="49"/>
        <v>0</v>
      </c>
      <c r="Z220" s="210">
        <f t="shared" si="49"/>
        <v>0</v>
      </c>
      <c r="AA220" s="210">
        <f t="shared" si="49"/>
        <v>0</v>
      </c>
      <c r="AB220" s="210">
        <f t="shared" si="49"/>
        <v>0</v>
      </c>
      <c r="AC220" s="210">
        <f t="shared" si="49"/>
        <v>0</v>
      </c>
      <c r="AD220" s="210">
        <f t="shared" si="49"/>
        <v>0.15507517418408509</v>
      </c>
      <c r="AE220" s="210">
        <f t="shared" si="49"/>
        <v>0.12553966507761888</v>
      </c>
      <c r="AF220" s="210">
        <f t="shared" si="49"/>
        <v>0.44165627673878499</v>
      </c>
      <c r="AG220" s="210">
        <f t="shared" si="49"/>
        <v>0.20766776677667767</v>
      </c>
      <c r="AH220" s="210">
        <f t="shared" si="49"/>
        <v>0.19922014423664589</v>
      </c>
      <c r="AI220" s="210">
        <f t="shared" si="49"/>
        <v>3.9668744652243002E-2</v>
      </c>
      <c r="AJ220" s="210">
        <f t="shared" si="49"/>
        <v>0</v>
      </c>
      <c r="AK220" s="210">
        <f t="shared" si="49"/>
        <v>0</v>
      </c>
      <c r="AL220" s="210">
        <f t="shared" si="49"/>
        <v>0</v>
      </c>
      <c r="AM220" s="210">
        <f t="shared" si="49"/>
        <v>0</v>
      </c>
      <c r="AN220" s="210">
        <f t="shared" si="49"/>
        <v>0</v>
      </c>
      <c r="AO220" s="210">
        <f t="shared" si="49"/>
        <v>0</v>
      </c>
      <c r="AP220" s="210">
        <f t="shared" si="49"/>
        <v>0</v>
      </c>
      <c r="AQ220" s="210">
        <f t="shared" si="49"/>
        <v>0</v>
      </c>
      <c r="AR220" s="210">
        <f t="shared" si="49"/>
        <v>0</v>
      </c>
      <c r="AS220" s="210">
        <f t="shared" si="49"/>
        <v>0</v>
      </c>
      <c r="AT220" s="210">
        <f t="shared" si="49"/>
        <v>0</v>
      </c>
      <c r="AU220" s="210">
        <f t="shared" si="49"/>
        <v>0</v>
      </c>
      <c r="AV220" s="210">
        <f t="shared" si="49"/>
        <v>0</v>
      </c>
      <c r="AW220" s="210">
        <f t="shared" si="49"/>
        <v>0</v>
      </c>
      <c r="AX220" s="210">
        <f t="shared" si="49"/>
        <v>0</v>
      </c>
      <c r="AY220" s="210">
        <f t="shared" si="49"/>
        <v>0</v>
      </c>
      <c r="AZ220" s="210">
        <f t="shared" si="49"/>
        <v>0</v>
      </c>
      <c r="BA220" s="210">
        <f t="shared" si="49"/>
        <v>0</v>
      </c>
      <c r="BB220" s="210">
        <f t="shared" si="49"/>
        <v>0</v>
      </c>
      <c r="BC220" s="210">
        <f t="shared" si="49"/>
        <v>0</v>
      </c>
      <c r="BD220" s="210">
        <f t="shared" si="49"/>
        <v>0</v>
      </c>
      <c r="BE220" s="210">
        <f t="shared" si="49"/>
        <v>0</v>
      </c>
      <c r="BF220" s="210">
        <f t="shared" si="49"/>
        <v>0</v>
      </c>
      <c r="BG220" s="210">
        <f t="shared" si="49"/>
        <v>0</v>
      </c>
      <c r="BH220" s="210">
        <f t="shared" si="49"/>
        <v>0</v>
      </c>
      <c r="BI220" s="210">
        <f t="shared" si="49"/>
        <v>0</v>
      </c>
      <c r="BJ220" s="210">
        <f t="shared" si="49"/>
        <v>0</v>
      </c>
      <c r="BK220" s="210">
        <f t="shared" si="49"/>
        <v>0</v>
      </c>
      <c r="BL220" s="210">
        <f t="shared" si="49"/>
        <v>0</v>
      </c>
      <c r="BM220" s="210">
        <f t="shared" si="49"/>
        <v>0</v>
      </c>
      <c r="BN220" s="210">
        <f t="shared" si="49"/>
        <v>0</v>
      </c>
      <c r="BO220" s="210">
        <f t="shared" si="49"/>
        <v>0</v>
      </c>
      <c r="BP220" s="210">
        <f t="shared" si="49"/>
        <v>0</v>
      </c>
      <c r="BQ220" s="210">
        <f t="shared" si="49"/>
        <v>0</v>
      </c>
      <c r="BR220" s="210">
        <f t="shared" si="47"/>
        <v>0</v>
      </c>
      <c r="BS220" s="210">
        <f t="shared" si="47"/>
        <v>0</v>
      </c>
      <c r="BT220" s="210">
        <f t="shared" si="47"/>
        <v>0</v>
      </c>
      <c r="BU220" s="210">
        <f t="shared" si="47"/>
        <v>0</v>
      </c>
      <c r="BV220" s="210">
        <f t="shared" si="47"/>
        <v>0</v>
      </c>
      <c r="BW220" s="210">
        <f t="shared" si="47"/>
        <v>0</v>
      </c>
      <c r="BX220" s="210">
        <f t="shared" si="47"/>
        <v>0</v>
      </c>
      <c r="BY220" s="210">
        <f t="shared" si="47"/>
        <v>0</v>
      </c>
      <c r="BZ220" s="210">
        <f t="shared" si="47"/>
        <v>0</v>
      </c>
      <c r="CA220" s="210">
        <f t="shared" si="47"/>
        <v>0</v>
      </c>
      <c r="CB220" s="210">
        <f t="shared" si="47"/>
        <v>0</v>
      </c>
      <c r="CC220" s="210">
        <f t="shared" si="47"/>
        <v>0</v>
      </c>
      <c r="CD220" s="210">
        <f t="shared" si="47"/>
        <v>0</v>
      </c>
      <c r="CE220" s="210">
        <f t="shared" si="47"/>
        <v>0</v>
      </c>
      <c r="CF220" s="210">
        <f t="shared" si="47"/>
        <v>0</v>
      </c>
      <c r="CG220" s="210">
        <f t="shared" si="47"/>
        <v>0</v>
      </c>
      <c r="CH220" s="210">
        <f t="shared" si="47"/>
        <v>0</v>
      </c>
      <c r="CI220" s="210">
        <f t="shared" si="47"/>
        <v>0</v>
      </c>
      <c r="CJ220" s="210">
        <f t="shared" si="47"/>
        <v>0</v>
      </c>
      <c r="CK220" s="210">
        <f t="shared" si="47"/>
        <v>0</v>
      </c>
      <c r="CL220" s="210">
        <f t="shared" si="47"/>
        <v>0</v>
      </c>
      <c r="CM220" s="210">
        <f t="shared" si="47"/>
        <v>0</v>
      </c>
      <c r="CN220" s="210">
        <f t="shared" si="47"/>
        <v>0</v>
      </c>
      <c r="CO220" s="210">
        <f t="shared" si="47"/>
        <v>0</v>
      </c>
      <c r="CP220" s="210">
        <f t="shared" si="47"/>
        <v>0</v>
      </c>
      <c r="CQ220" s="210">
        <f t="shared" si="47"/>
        <v>0</v>
      </c>
      <c r="CR220" s="210">
        <f t="shared" si="47"/>
        <v>0</v>
      </c>
      <c r="CS220" s="210">
        <f t="shared" si="47"/>
        <v>0</v>
      </c>
      <c r="CT220" s="210">
        <f t="shared" si="47"/>
        <v>0</v>
      </c>
      <c r="CU220" s="210">
        <f t="shared" si="47"/>
        <v>0</v>
      </c>
      <c r="CV220" s="210">
        <f t="shared" si="47"/>
        <v>0</v>
      </c>
      <c r="CW220" s="210">
        <f t="shared" si="47"/>
        <v>0</v>
      </c>
      <c r="CX220" s="210">
        <f t="shared" si="47"/>
        <v>0</v>
      </c>
      <c r="CY220" s="210">
        <f t="shared" si="47"/>
        <v>0</v>
      </c>
      <c r="CZ220" s="210">
        <f t="shared" si="47"/>
        <v>0</v>
      </c>
      <c r="DA220" s="210">
        <f t="shared" si="47"/>
        <v>0</v>
      </c>
      <c r="DB220" s="210">
        <f t="shared" si="47"/>
        <v>0</v>
      </c>
      <c r="DC220" s="210">
        <f t="shared" si="47"/>
        <v>0</v>
      </c>
      <c r="DD220" s="210">
        <f t="shared" si="47"/>
        <v>0</v>
      </c>
      <c r="DE220" s="210">
        <f t="shared" si="47"/>
        <v>0</v>
      </c>
      <c r="DF220" s="210">
        <f t="shared" si="47"/>
        <v>0</v>
      </c>
      <c r="DG220" s="210">
        <f t="shared" si="47"/>
        <v>0</v>
      </c>
      <c r="DH220" s="210">
        <f t="shared" si="47"/>
        <v>0</v>
      </c>
      <c r="DI220" s="210">
        <f t="shared" si="47"/>
        <v>0</v>
      </c>
      <c r="DJ220" s="210">
        <f t="shared" si="47"/>
        <v>0</v>
      </c>
      <c r="DK220" s="210">
        <f t="shared" si="47"/>
        <v>0</v>
      </c>
      <c r="DL220" s="210">
        <f t="shared" si="47"/>
        <v>0</v>
      </c>
      <c r="DM220" s="210">
        <f t="shared" si="47"/>
        <v>0</v>
      </c>
      <c r="DN220" s="210">
        <f t="shared" si="47"/>
        <v>0</v>
      </c>
      <c r="DO220" s="210">
        <f t="shared" si="47"/>
        <v>0</v>
      </c>
      <c r="DP220" s="210">
        <f t="shared" si="47"/>
        <v>0</v>
      </c>
      <c r="DQ220" s="210">
        <f t="shared" si="47"/>
        <v>0</v>
      </c>
      <c r="DR220" s="210">
        <f t="shared" si="47"/>
        <v>0</v>
      </c>
      <c r="DS220" s="210">
        <f t="shared" si="47"/>
        <v>0</v>
      </c>
      <c r="DT220" s="210">
        <f t="shared" si="47"/>
        <v>0</v>
      </c>
      <c r="DU220" s="210">
        <f t="shared" si="47"/>
        <v>0</v>
      </c>
      <c r="DV220" s="210">
        <f t="shared" si="47"/>
        <v>0</v>
      </c>
      <c r="DW220" s="210">
        <f t="shared" si="47"/>
        <v>0</v>
      </c>
      <c r="DX220" s="210">
        <f t="shared" si="47"/>
        <v>0</v>
      </c>
      <c r="DY220" s="210">
        <f t="shared" si="47"/>
        <v>0</v>
      </c>
      <c r="DZ220" s="210">
        <f t="shared" si="47"/>
        <v>0</v>
      </c>
      <c r="EA220" s="210">
        <f t="shared" si="47"/>
        <v>0</v>
      </c>
      <c r="EB220" s="210">
        <f t="shared" si="47"/>
        <v>0</v>
      </c>
      <c r="EC220" s="210">
        <f t="shared" si="48"/>
        <v>0</v>
      </c>
      <c r="ED220" s="210">
        <f t="shared" si="48"/>
        <v>0</v>
      </c>
      <c r="EE220" s="210">
        <f t="shared" si="48"/>
        <v>0</v>
      </c>
      <c r="EF220" s="210">
        <f t="shared" si="48"/>
        <v>0</v>
      </c>
      <c r="EG220" s="210">
        <f t="shared" si="48"/>
        <v>0</v>
      </c>
      <c r="EH220" s="210">
        <f t="shared" si="48"/>
        <v>0</v>
      </c>
      <c r="EI220" s="210">
        <f t="shared" si="48"/>
        <v>0</v>
      </c>
      <c r="EJ220" s="210">
        <f t="shared" si="48"/>
        <v>0</v>
      </c>
      <c r="EK220" s="210">
        <f t="shared" si="48"/>
        <v>0</v>
      </c>
      <c r="EL220" s="210">
        <f t="shared" si="48"/>
        <v>0</v>
      </c>
      <c r="EM220" s="210">
        <f t="shared" si="48"/>
        <v>0</v>
      </c>
      <c r="EN220" s="210">
        <f t="shared" si="48"/>
        <v>0</v>
      </c>
      <c r="EO220" s="210">
        <f t="shared" si="48"/>
        <v>0</v>
      </c>
      <c r="EP220" s="210">
        <f t="shared" si="48"/>
        <v>0</v>
      </c>
      <c r="EQ220" s="210">
        <f t="shared" si="48"/>
        <v>0</v>
      </c>
      <c r="ER220" s="210">
        <f t="shared" si="48"/>
        <v>0</v>
      </c>
      <c r="ES220" s="210">
        <f t="shared" si="48"/>
        <v>0</v>
      </c>
      <c r="ET220" s="210">
        <f t="shared" si="48"/>
        <v>0</v>
      </c>
      <c r="EU220" s="210">
        <f t="shared" si="48"/>
        <v>0</v>
      </c>
      <c r="EV220" s="210">
        <f t="shared" si="48"/>
        <v>0</v>
      </c>
      <c r="EW220" s="210">
        <f t="shared" si="48"/>
        <v>0</v>
      </c>
      <c r="EX220" s="210">
        <f t="shared" si="48"/>
        <v>0</v>
      </c>
      <c r="EY220" s="210">
        <f t="shared" si="48"/>
        <v>0</v>
      </c>
      <c r="EZ220" s="210">
        <f t="shared" si="48"/>
        <v>0</v>
      </c>
      <c r="FA220" s="210">
        <f t="shared" si="48"/>
        <v>0</v>
      </c>
      <c r="FB220" s="210">
        <f t="shared" si="48"/>
        <v>0</v>
      </c>
      <c r="FC220" s="210">
        <f t="shared" si="48"/>
        <v>0</v>
      </c>
      <c r="FD220" s="210">
        <f t="shared" si="48"/>
        <v>0</v>
      </c>
      <c r="FE220" s="210">
        <f t="shared" si="48"/>
        <v>0</v>
      </c>
      <c r="FF220" s="210">
        <f t="shared" si="48"/>
        <v>0</v>
      </c>
      <c r="FG220" s="210">
        <f t="shared" si="48"/>
        <v>0</v>
      </c>
      <c r="FH220" s="210">
        <f t="shared" si="48"/>
        <v>0</v>
      </c>
      <c r="FI220" s="210">
        <f t="shared" si="48"/>
        <v>0</v>
      </c>
      <c r="FJ220" s="210">
        <f t="shared" si="48"/>
        <v>0</v>
      </c>
      <c r="FK220" s="210">
        <f t="shared" si="48"/>
        <v>0</v>
      </c>
      <c r="FL220" s="210">
        <f t="shared" si="48"/>
        <v>0</v>
      </c>
      <c r="FM220" s="210">
        <f t="shared" si="48"/>
        <v>0</v>
      </c>
      <c r="FN220" s="210">
        <f t="shared" si="48"/>
        <v>0</v>
      </c>
      <c r="FO220" s="210">
        <f t="shared" si="48"/>
        <v>0</v>
      </c>
      <c r="FP220" s="210">
        <f t="shared" si="48"/>
        <v>0</v>
      </c>
      <c r="FQ220" s="210">
        <f t="shared" si="48"/>
        <v>0</v>
      </c>
      <c r="FR220" s="210">
        <f t="shared" si="48"/>
        <v>0</v>
      </c>
      <c r="FS220" s="210">
        <f t="shared" si="48"/>
        <v>0</v>
      </c>
      <c r="FT220" s="210">
        <f t="shared" si="48"/>
        <v>0</v>
      </c>
      <c r="FU220" s="210">
        <f t="shared" si="48"/>
        <v>0</v>
      </c>
      <c r="FV220" s="210">
        <f t="shared" si="48"/>
        <v>0</v>
      </c>
      <c r="FW220" s="210">
        <f t="shared" si="48"/>
        <v>0</v>
      </c>
      <c r="FX220" s="210">
        <f t="shared" si="48"/>
        <v>0</v>
      </c>
      <c r="FY220" s="210">
        <f t="shared" si="48"/>
        <v>0</v>
      </c>
      <c r="FZ220" s="210">
        <f t="shared" si="48"/>
        <v>0</v>
      </c>
      <c r="GA220" s="210">
        <f t="shared" si="48"/>
        <v>0</v>
      </c>
      <c r="GB220" s="210">
        <f t="shared" si="48"/>
        <v>0</v>
      </c>
      <c r="GC220" s="210">
        <f t="shared" si="48"/>
        <v>0</v>
      </c>
      <c r="GD220" s="210">
        <f t="shared" si="48"/>
        <v>0</v>
      </c>
      <c r="GE220" s="210">
        <f t="shared" si="48"/>
        <v>0</v>
      </c>
      <c r="GF220" s="210">
        <f t="shared" si="48"/>
        <v>0</v>
      </c>
      <c r="GG220" s="210">
        <f t="shared" si="48"/>
        <v>0</v>
      </c>
      <c r="GH220" s="210">
        <f t="shared" si="48"/>
        <v>0</v>
      </c>
      <c r="GI220" s="210">
        <f t="shared" si="48"/>
        <v>0</v>
      </c>
      <c r="GK220" s="216">
        <f t="shared" si="24"/>
        <v>0.28061483926170394</v>
      </c>
      <c r="GL220" s="216">
        <f t="shared" si="16"/>
        <v>0.44165627673878499</v>
      </c>
      <c r="GM220" s="216">
        <f t="shared" si="17"/>
        <v>0.20766776677667767</v>
      </c>
      <c r="GN220" s="216">
        <f t="shared" si="18"/>
        <v>0.19922014423664589</v>
      </c>
    </row>
    <row r="221" spans="1:196" x14ac:dyDescent="0.35">
      <c r="A221" s="9">
        <f>Report!$C$4</f>
        <v>1</v>
      </c>
      <c r="B221" t="str">
        <f>VLOOKUP($A221,Centers!$B$1:$C$120,2,)</f>
        <v>GATE</v>
      </c>
      <c r="C221" s="209">
        <v>44907</v>
      </c>
      <c r="D221" s="113">
        <f>IF($A221=1,SUM(SUMIFS(Indent!$E:$E,Indent!$C:$C,Waterfall!$C221,Indent!$A:$A,Centers!$A$2),SUMIFS(Indent!$E:$E,Indent!$C:$C,Waterfall!$C221,Indent!$A:$A,Centers!$A$3),SUMIFS(Indent!$E:$E,Indent!$C:$C,Waterfall!$C221,Indent!$A:$A,Centers!$A$4),SUMIFS(Indent!$E:$E,Indent!$C:$C,Waterfall!$C221,Indent!$A:$A,Centers!$A$5),SUMIFS(Indent!$E:$E,Indent!$C:$C,Waterfall!$C221,Indent!$A:$A,Centers!$A$6),SUMIFS(Indent!$E:$E,Indent!$C:$C,Waterfall!$C221,Indent!$A:$A,Centers!$A$7),SUMIFS(Indent!$E:$E,Indent!$C:$C,Waterfall!$C221,Indent!$A:$A,Centers!$A$8)),SUMIFS(Indent!$E:$E,Indent!$C:$C,Waterfall!$C221,Indent!$A:$A,$A221))</f>
        <v>35460</v>
      </c>
      <c r="E221" s="210">
        <f t="shared" si="9"/>
        <v>0</v>
      </c>
      <c r="F221" s="210">
        <f t="shared" si="49"/>
        <v>0</v>
      </c>
      <c r="G221" s="210">
        <f t="shared" si="49"/>
        <v>0</v>
      </c>
      <c r="H221" s="210">
        <f t="shared" si="49"/>
        <v>0</v>
      </c>
      <c r="I221" s="210">
        <f t="shared" si="49"/>
        <v>0</v>
      </c>
      <c r="J221" s="210">
        <f t="shared" si="49"/>
        <v>0</v>
      </c>
      <c r="K221" s="210">
        <f t="shared" si="49"/>
        <v>0</v>
      </c>
      <c r="L221" s="210">
        <f t="shared" si="49"/>
        <v>0</v>
      </c>
      <c r="M221" s="210">
        <f t="shared" si="49"/>
        <v>0</v>
      </c>
      <c r="N221" s="210">
        <f t="shared" si="49"/>
        <v>0</v>
      </c>
      <c r="O221" s="210">
        <f t="shared" si="49"/>
        <v>0</v>
      </c>
      <c r="P221" s="210">
        <f t="shared" si="49"/>
        <v>0</v>
      </c>
      <c r="Q221" s="210">
        <f t="shared" si="49"/>
        <v>0</v>
      </c>
      <c r="R221" s="210">
        <f t="shared" si="49"/>
        <v>0</v>
      </c>
      <c r="S221" s="210">
        <f t="shared" si="49"/>
        <v>0</v>
      </c>
      <c r="T221" s="210">
        <f t="shared" si="49"/>
        <v>0</v>
      </c>
      <c r="U221" s="210">
        <f t="shared" si="49"/>
        <v>0</v>
      </c>
      <c r="V221" s="210">
        <f t="shared" si="49"/>
        <v>0</v>
      </c>
      <c r="W221" s="210">
        <f t="shared" si="49"/>
        <v>0</v>
      </c>
      <c r="X221" s="210">
        <f t="shared" si="49"/>
        <v>0</v>
      </c>
      <c r="Y221" s="210">
        <f t="shared" si="49"/>
        <v>0</v>
      </c>
      <c r="Z221" s="210">
        <f t="shared" si="49"/>
        <v>0</v>
      </c>
      <c r="AA221" s="210">
        <f t="shared" si="49"/>
        <v>0</v>
      </c>
      <c r="AB221" s="210">
        <f t="shared" si="49"/>
        <v>0</v>
      </c>
      <c r="AC221" s="210">
        <f t="shared" si="49"/>
        <v>0</v>
      </c>
      <c r="AD221" s="210">
        <f t="shared" si="49"/>
        <v>0</v>
      </c>
      <c r="AE221" s="210">
        <f t="shared" si="49"/>
        <v>4.4317258883248729E-2</v>
      </c>
      <c r="AF221" s="210">
        <f t="shared" si="49"/>
        <v>0.34395544275239709</v>
      </c>
      <c r="AG221" s="210">
        <f t="shared" si="49"/>
        <v>0.34104201917653693</v>
      </c>
      <c r="AH221" s="210">
        <f t="shared" si="49"/>
        <v>0.18891088550479412</v>
      </c>
      <c r="AI221" s="210">
        <f t="shared" si="49"/>
        <v>0.16959701071630004</v>
      </c>
      <c r="AJ221" s="210">
        <f t="shared" si="49"/>
        <v>5.7930626057529605E-2</v>
      </c>
      <c r="AK221" s="210">
        <f t="shared" si="49"/>
        <v>0</v>
      </c>
      <c r="AL221" s="210">
        <f t="shared" si="49"/>
        <v>0</v>
      </c>
      <c r="AM221" s="210">
        <f t="shared" si="49"/>
        <v>0</v>
      </c>
      <c r="AN221" s="210">
        <f t="shared" si="49"/>
        <v>0</v>
      </c>
      <c r="AO221" s="210">
        <f t="shared" si="49"/>
        <v>0</v>
      </c>
      <c r="AP221" s="210">
        <f t="shared" si="49"/>
        <v>0</v>
      </c>
      <c r="AQ221" s="210">
        <f t="shared" si="49"/>
        <v>0</v>
      </c>
      <c r="AR221" s="210">
        <f t="shared" si="49"/>
        <v>0</v>
      </c>
      <c r="AS221" s="210">
        <f t="shared" si="49"/>
        <v>0</v>
      </c>
      <c r="AT221" s="210">
        <f t="shared" si="49"/>
        <v>0</v>
      </c>
      <c r="AU221" s="210">
        <f t="shared" si="49"/>
        <v>0</v>
      </c>
      <c r="AV221" s="210">
        <f t="shared" si="49"/>
        <v>0</v>
      </c>
      <c r="AW221" s="210">
        <f t="shared" si="49"/>
        <v>0</v>
      </c>
      <c r="AX221" s="210">
        <f t="shared" si="49"/>
        <v>0</v>
      </c>
      <c r="AY221" s="210">
        <f t="shared" si="49"/>
        <v>0</v>
      </c>
      <c r="AZ221" s="210">
        <f t="shared" si="49"/>
        <v>0</v>
      </c>
      <c r="BA221" s="210">
        <f t="shared" si="49"/>
        <v>0</v>
      </c>
      <c r="BB221" s="210">
        <f t="shared" si="49"/>
        <v>0</v>
      </c>
      <c r="BC221" s="210">
        <f t="shared" si="49"/>
        <v>0</v>
      </c>
      <c r="BD221" s="210">
        <f t="shared" si="49"/>
        <v>0</v>
      </c>
      <c r="BE221" s="210">
        <f t="shared" si="49"/>
        <v>0</v>
      </c>
      <c r="BF221" s="210">
        <f t="shared" si="49"/>
        <v>0</v>
      </c>
      <c r="BG221" s="210">
        <f t="shared" si="49"/>
        <v>0</v>
      </c>
      <c r="BH221" s="210">
        <f t="shared" si="49"/>
        <v>0</v>
      </c>
      <c r="BI221" s="210">
        <f t="shared" si="49"/>
        <v>0</v>
      </c>
      <c r="BJ221" s="210">
        <f t="shared" si="49"/>
        <v>0</v>
      </c>
      <c r="BK221" s="210">
        <f t="shared" si="49"/>
        <v>0</v>
      </c>
      <c r="BL221" s="210">
        <f t="shared" si="49"/>
        <v>0</v>
      </c>
      <c r="BM221" s="210">
        <f t="shared" si="49"/>
        <v>0</v>
      </c>
      <c r="BN221" s="210">
        <f t="shared" si="49"/>
        <v>0</v>
      </c>
      <c r="BO221" s="210">
        <f t="shared" si="49"/>
        <v>0</v>
      </c>
      <c r="BP221" s="210">
        <f t="shared" si="49"/>
        <v>0</v>
      </c>
      <c r="BQ221" s="210">
        <f t="shared" si="49"/>
        <v>0</v>
      </c>
      <c r="BR221" s="210">
        <f t="shared" si="47"/>
        <v>0</v>
      </c>
      <c r="BS221" s="210">
        <f t="shared" si="47"/>
        <v>0</v>
      </c>
      <c r="BT221" s="210">
        <f t="shared" si="47"/>
        <v>0</v>
      </c>
      <c r="BU221" s="210">
        <f t="shared" si="47"/>
        <v>0</v>
      </c>
      <c r="BV221" s="210">
        <f t="shared" si="47"/>
        <v>0</v>
      </c>
      <c r="BW221" s="210">
        <f t="shared" si="47"/>
        <v>0</v>
      </c>
      <c r="BX221" s="210">
        <f t="shared" si="47"/>
        <v>0</v>
      </c>
      <c r="BY221" s="210">
        <f t="shared" si="47"/>
        <v>0</v>
      </c>
      <c r="BZ221" s="210">
        <f t="shared" si="47"/>
        <v>0</v>
      </c>
      <c r="CA221" s="210">
        <f t="shared" si="47"/>
        <v>0</v>
      </c>
      <c r="CB221" s="210">
        <f t="shared" si="47"/>
        <v>0</v>
      </c>
      <c r="CC221" s="210">
        <f t="shared" si="47"/>
        <v>0</v>
      </c>
      <c r="CD221" s="210">
        <f t="shared" si="47"/>
        <v>0</v>
      </c>
      <c r="CE221" s="210">
        <f t="shared" si="47"/>
        <v>0</v>
      </c>
      <c r="CF221" s="210">
        <f t="shared" si="47"/>
        <v>0</v>
      </c>
      <c r="CG221" s="210">
        <f t="shared" si="47"/>
        <v>0</v>
      </c>
      <c r="CH221" s="210">
        <f t="shared" si="47"/>
        <v>0</v>
      </c>
      <c r="CI221" s="210">
        <f t="shared" si="47"/>
        <v>0</v>
      </c>
      <c r="CJ221" s="210">
        <f t="shared" si="47"/>
        <v>0</v>
      </c>
      <c r="CK221" s="210">
        <f t="shared" si="47"/>
        <v>0</v>
      </c>
      <c r="CL221" s="210">
        <f t="shared" si="47"/>
        <v>0</v>
      </c>
      <c r="CM221" s="210">
        <f t="shared" si="47"/>
        <v>0</v>
      </c>
      <c r="CN221" s="210">
        <f t="shared" si="47"/>
        <v>0</v>
      </c>
      <c r="CO221" s="210">
        <f t="shared" si="47"/>
        <v>0</v>
      </c>
      <c r="CP221" s="210">
        <f t="shared" si="47"/>
        <v>0</v>
      </c>
      <c r="CQ221" s="210">
        <f t="shared" si="47"/>
        <v>0</v>
      </c>
      <c r="CR221" s="210">
        <f t="shared" si="47"/>
        <v>0</v>
      </c>
      <c r="CS221" s="210">
        <f t="shared" si="47"/>
        <v>0</v>
      </c>
      <c r="CT221" s="210">
        <f t="shared" si="47"/>
        <v>0</v>
      </c>
      <c r="CU221" s="210">
        <f t="shared" si="47"/>
        <v>0</v>
      </c>
      <c r="CV221" s="210">
        <f t="shared" si="47"/>
        <v>0</v>
      </c>
      <c r="CW221" s="210">
        <f t="shared" si="47"/>
        <v>0</v>
      </c>
      <c r="CX221" s="210">
        <f t="shared" si="47"/>
        <v>0</v>
      </c>
      <c r="CY221" s="210">
        <f t="shared" si="47"/>
        <v>0</v>
      </c>
      <c r="CZ221" s="210">
        <f t="shared" si="47"/>
        <v>0</v>
      </c>
      <c r="DA221" s="210">
        <f t="shared" si="47"/>
        <v>0</v>
      </c>
      <c r="DB221" s="210">
        <f t="shared" si="47"/>
        <v>0</v>
      </c>
      <c r="DC221" s="210">
        <f t="shared" si="47"/>
        <v>0</v>
      </c>
      <c r="DD221" s="210">
        <f t="shared" si="47"/>
        <v>0</v>
      </c>
      <c r="DE221" s="210">
        <f t="shared" si="47"/>
        <v>0</v>
      </c>
      <c r="DF221" s="210">
        <f t="shared" si="47"/>
        <v>0</v>
      </c>
      <c r="DG221" s="210">
        <f t="shared" si="47"/>
        <v>0</v>
      </c>
      <c r="DH221" s="210">
        <f t="shared" si="47"/>
        <v>0</v>
      </c>
      <c r="DI221" s="210">
        <f t="shared" si="47"/>
        <v>0</v>
      </c>
      <c r="DJ221" s="210">
        <f t="shared" si="47"/>
        <v>0</v>
      </c>
      <c r="DK221" s="210">
        <f t="shared" si="47"/>
        <v>0</v>
      </c>
      <c r="DL221" s="210">
        <f t="shared" si="47"/>
        <v>0</v>
      </c>
      <c r="DM221" s="210">
        <f t="shared" si="47"/>
        <v>0</v>
      </c>
      <c r="DN221" s="210">
        <f t="shared" si="47"/>
        <v>0</v>
      </c>
      <c r="DO221" s="210">
        <f t="shared" si="47"/>
        <v>0</v>
      </c>
      <c r="DP221" s="210">
        <f t="shared" si="47"/>
        <v>0</v>
      </c>
      <c r="DQ221" s="210">
        <f t="shared" si="47"/>
        <v>0</v>
      </c>
      <c r="DR221" s="210">
        <f t="shared" si="47"/>
        <v>0</v>
      </c>
      <c r="DS221" s="210">
        <f t="shared" si="47"/>
        <v>0</v>
      </c>
      <c r="DT221" s="210">
        <f t="shared" si="47"/>
        <v>0</v>
      </c>
      <c r="DU221" s="210">
        <f t="shared" si="47"/>
        <v>0</v>
      </c>
      <c r="DV221" s="210">
        <f t="shared" si="47"/>
        <v>0</v>
      </c>
      <c r="DW221" s="210">
        <f t="shared" si="47"/>
        <v>0</v>
      </c>
      <c r="DX221" s="210">
        <f t="shared" si="47"/>
        <v>0</v>
      </c>
      <c r="DY221" s="210">
        <f t="shared" si="47"/>
        <v>0</v>
      </c>
      <c r="DZ221" s="210">
        <f t="shared" si="47"/>
        <v>0</v>
      </c>
      <c r="EA221" s="210">
        <f t="shared" si="47"/>
        <v>0</v>
      </c>
      <c r="EB221" s="210">
        <f t="shared" si="47"/>
        <v>0</v>
      </c>
      <c r="EC221" s="210">
        <f t="shared" si="48"/>
        <v>0</v>
      </c>
      <c r="ED221" s="210">
        <f t="shared" si="48"/>
        <v>0</v>
      </c>
      <c r="EE221" s="210">
        <f t="shared" si="48"/>
        <v>0</v>
      </c>
      <c r="EF221" s="210">
        <f t="shared" si="48"/>
        <v>0</v>
      </c>
      <c r="EG221" s="210">
        <f t="shared" si="48"/>
        <v>0</v>
      </c>
      <c r="EH221" s="210">
        <f t="shared" si="48"/>
        <v>0</v>
      </c>
      <c r="EI221" s="210">
        <f t="shared" si="48"/>
        <v>0</v>
      </c>
      <c r="EJ221" s="210">
        <f t="shared" si="48"/>
        <v>0</v>
      </c>
      <c r="EK221" s="210">
        <f t="shared" si="48"/>
        <v>0</v>
      </c>
      <c r="EL221" s="210">
        <f t="shared" si="48"/>
        <v>0</v>
      </c>
      <c r="EM221" s="210">
        <f t="shared" si="48"/>
        <v>0</v>
      </c>
      <c r="EN221" s="210">
        <f t="shared" si="48"/>
        <v>0</v>
      </c>
      <c r="EO221" s="210">
        <f t="shared" si="48"/>
        <v>0</v>
      </c>
      <c r="EP221" s="210">
        <f t="shared" si="48"/>
        <v>0</v>
      </c>
      <c r="EQ221" s="210">
        <f t="shared" si="48"/>
        <v>0</v>
      </c>
      <c r="ER221" s="210">
        <f t="shared" si="48"/>
        <v>0</v>
      </c>
      <c r="ES221" s="210">
        <f t="shared" si="48"/>
        <v>0</v>
      </c>
      <c r="ET221" s="210">
        <f t="shared" si="48"/>
        <v>0</v>
      </c>
      <c r="EU221" s="210">
        <f t="shared" si="48"/>
        <v>0</v>
      </c>
      <c r="EV221" s="210">
        <f t="shared" si="48"/>
        <v>0</v>
      </c>
      <c r="EW221" s="210">
        <f t="shared" si="48"/>
        <v>0</v>
      </c>
      <c r="EX221" s="210">
        <f t="shared" si="48"/>
        <v>0</v>
      </c>
      <c r="EY221" s="210">
        <f t="shared" si="48"/>
        <v>0</v>
      </c>
      <c r="EZ221" s="210">
        <f t="shared" si="48"/>
        <v>0</v>
      </c>
      <c r="FA221" s="210">
        <f t="shared" si="48"/>
        <v>0</v>
      </c>
      <c r="FB221" s="210">
        <f t="shared" si="48"/>
        <v>0</v>
      </c>
      <c r="FC221" s="210">
        <f t="shared" si="48"/>
        <v>0</v>
      </c>
      <c r="FD221" s="210">
        <f t="shared" si="48"/>
        <v>0</v>
      </c>
      <c r="FE221" s="210">
        <f t="shared" si="48"/>
        <v>0</v>
      </c>
      <c r="FF221" s="210">
        <f t="shared" si="48"/>
        <v>0</v>
      </c>
      <c r="FG221" s="210">
        <f t="shared" si="48"/>
        <v>0</v>
      </c>
      <c r="FH221" s="210">
        <f t="shared" si="48"/>
        <v>0</v>
      </c>
      <c r="FI221" s="210">
        <f t="shared" si="48"/>
        <v>0</v>
      </c>
      <c r="FJ221" s="210">
        <f t="shared" si="48"/>
        <v>0</v>
      </c>
      <c r="FK221" s="210">
        <f t="shared" si="48"/>
        <v>0</v>
      </c>
      <c r="FL221" s="210">
        <f t="shared" si="48"/>
        <v>0</v>
      </c>
      <c r="FM221" s="210">
        <f t="shared" si="48"/>
        <v>0</v>
      </c>
      <c r="FN221" s="210">
        <f t="shared" si="48"/>
        <v>0</v>
      </c>
      <c r="FO221" s="210">
        <f t="shared" si="48"/>
        <v>0</v>
      </c>
      <c r="FP221" s="210">
        <f t="shared" si="48"/>
        <v>0</v>
      </c>
      <c r="FQ221" s="210">
        <f t="shared" si="48"/>
        <v>0</v>
      </c>
      <c r="FR221" s="210">
        <f t="shared" si="48"/>
        <v>0</v>
      </c>
      <c r="FS221" s="210">
        <f t="shared" si="48"/>
        <v>0</v>
      </c>
      <c r="FT221" s="210">
        <f t="shared" si="48"/>
        <v>0</v>
      </c>
      <c r="FU221" s="210">
        <f t="shared" si="48"/>
        <v>0</v>
      </c>
      <c r="FV221" s="210">
        <f t="shared" si="48"/>
        <v>0</v>
      </c>
      <c r="FW221" s="210">
        <f t="shared" si="48"/>
        <v>0</v>
      </c>
      <c r="FX221" s="210">
        <f t="shared" si="48"/>
        <v>0</v>
      </c>
      <c r="FY221" s="210">
        <f t="shared" si="48"/>
        <v>0</v>
      </c>
      <c r="FZ221" s="210">
        <f t="shared" si="48"/>
        <v>0</v>
      </c>
      <c r="GA221" s="210">
        <f t="shared" si="48"/>
        <v>0</v>
      </c>
      <c r="GB221" s="210">
        <f t="shared" si="48"/>
        <v>0</v>
      </c>
      <c r="GC221" s="210">
        <f t="shared" si="48"/>
        <v>0</v>
      </c>
      <c r="GD221" s="210">
        <f t="shared" si="48"/>
        <v>0</v>
      </c>
      <c r="GE221" s="210">
        <f t="shared" si="48"/>
        <v>0</v>
      </c>
      <c r="GF221" s="210">
        <f t="shared" si="48"/>
        <v>0</v>
      </c>
      <c r="GG221" s="210">
        <f t="shared" si="48"/>
        <v>0</v>
      </c>
      <c r="GH221" s="210">
        <f t="shared" si="48"/>
        <v>0</v>
      </c>
      <c r="GI221" s="210">
        <f t="shared" si="48"/>
        <v>0</v>
      </c>
      <c r="GK221" s="216">
        <f t="shared" si="24"/>
        <v>0.38827270163564581</v>
      </c>
      <c r="GL221" s="216">
        <f t="shared" si="16"/>
        <v>0.34104201917653693</v>
      </c>
      <c r="GM221" s="216">
        <f t="shared" si="17"/>
        <v>0.18891088550479412</v>
      </c>
      <c r="GN221" s="216">
        <f t="shared" si="18"/>
        <v>0.16959701071630004</v>
      </c>
    </row>
    <row r="222" spans="1:196" x14ac:dyDescent="0.35">
      <c r="A222" s="9">
        <f>Report!$C$4</f>
        <v>1</v>
      </c>
      <c r="B222" t="str">
        <f>VLOOKUP($A222,Centers!$B$1:$C$120,2,)</f>
        <v>GATE</v>
      </c>
      <c r="C222" s="209">
        <v>44908</v>
      </c>
      <c r="D222" s="113">
        <f>IF($A222=1,SUM(SUMIFS(Indent!$E:$E,Indent!$C:$C,Waterfall!$C222,Indent!$A:$A,Centers!$A$2),SUMIFS(Indent!$E:$E,Indent!$C:$C,Waterfall!$C222,Indent!$A:$A,Centers!$A$3),SUMIFS(Indent!$E:$E,Indent!$C:$C,Waterfall!$C222,Indent!$A:$A,Centers!$A$4),SUMIFS(Indent!$E:$E,Indent!$C:$C,Waterfall!$C222,Indent!$A:$A,Centers!$A$5),SUMIFS(Indent!$E:$E,Indent!$C:$C,Waterfall!$C222,Indent!$A:$A,Centers!$A$6),SUMIFS(Indent!$E:$E,Indent!$C:$C,Waterfall!$C222,Indent!$A:$A,Centers!$A$7),SUMIFS(Indent!$E:$E,Indent!$C:$C,Waterfall!$C222,Indent!$A:$A,Centers!$A$8)),SUMIFS(Indent!$E:$E,Indent!$C:$C,Waterfall!$C222,Indent!$A:$A,$A222))</f>
        <v>31059</v>
      </c>
      <c r="E222" s="210">
        <f t="shared" si="9"/>
        <v>0</v>
      </c>
      <c r="F222" s="210">
        <f t="shared" si="49"/>
        <v>0</v>
      </c>
      <c r="G222" s="210">
        <f t="shared" si="49"/>
        <v>0</v>
      </c>
      <c r="H222" s="210">
        <f t="shared" si="49"/>
        <v>0</v>
      </c>
      <c r="I222" s="210">
        <f t="shared" si="49"/>
        <v>0</v>
      </c>
      <c r="J222" s="210">
        <f t="shared" si="49"/>
        <v>0</v>
      </c>
      <c r="K222" s="210">
        <f t="shared" si="49"/>
        <v>0</v>
      </c>
      <c r="L222" s="210">
        <f t="shared" si="49"/>
        <v>0</v>
      </c>
      <c r="M222" s="210">
        <f t="shared" si="49"/>
        <v>0</v>
      </c>
      <c r="N222" s="210">
        <f t="shared" si="49"/>
        <v>0</v>
      </c>
      <c r="O222" s="210">
        <f t="shared" si="49"/>
        <v>0</v>
      </c>
      <c r="P222" s="210">
        <f t="shared" si="49"/>
        <v>0</v>
      </c>
      <c r="Q222" s="210">
        <f t="shared" si="49"/>
        <v>0</v>
      </c>
      <c r="R222" s="210">
        <f t="shared" si="49"/>
        <v>0</v>
      </c>
      <c r="S222" s="210">
        <f t="shared" si="49"/>
        <v>0</v>
      </c>
      <c r="T222" s="210">
        <f t="shared" si="49"/>
        <v>0</v>
      </c>
      <c r="U222" s="210">
        <f t="shared" si="49"/>
        <v>0</v>
      </c>
      <c r="V222" s="210">
        <f t="shared" si="49"/>
        <v>0</v>
      </c>
      <c r="W222" s="210">
        <f t="shared" si="49"/>
        <v>0</v>
      </c>
      <c r="X222" s="210">
        <f t="shared" si="49"/>
        <v>0</v>
      </c>
      <c r="Y222" s="210">
        <f t="shared" si="49"/>
        <v>0</v>
      </c>
      <c r="Z222" s="210">
        <f t="shared" si="49"/>
        <v>0</v>
      </c>
      <c r="AA222" s="210">
        <f t="shared" si="49"/>
        <v>0</v>
      </c>
      <c r="AB222" s="210">
        <f t="shared" si="49"/>
        <v>0</v>
      </c>
      <c r="AC222" s="210">
        <f t="shared" si="49"/>
        <v>0</v>
      </c>
      <c r="AD222" s="210">
        <f t="shared" si="49"/>
        <v>0</v>
      </c>
      <c r="AE222" s="210">
        <f t="shared" si="49"/>
        <v>0</v>
      </c>
      <c r="AF222" s="210">
        <f t="shared" si="49"/>
        <v>5.9611706751666181E-2</v>
      </c>
      <c r="AG222" s="210">
        <f t="shared" si="49"/>
        <v>0.36938665121220904</v>
      </c>
      <c r="AH222" s="210">
        <f t="shared" si="49"/>
        <v>0.23411056376573616</v>
      </c>
      <c r="AI222" s="210">
        <f t="shared" si="49"/>
        <v>0.26071412473035194</v>
      </c>
      <c r="AJ222" s="210">
        <f t="shared" si="49"/>
        <v>0.16175343700698669</v>
      </c>
      <c r="AK222" s="210">
        <f t="shared" si="49"/>
        <v>6.4966676325702688E-2</v>
      </c>
      <c r="AL222" s="210">
        <f t="shared" si="49"/>
        <v>2.1832641102417978E-3</v>
      </c>
      <c r="AM222" s="210">
        <f t="shared" si="49"/>
        <v>0</v>
      </c>
      <c r="AN222" s="210">
        <f t="shared" si="49"/>
        <v>0</v>
      </c>
      <c r="AO222" s="210">
        <f t="shared" si="49"/>
        <v>0</v>
      </c>
      <c r="AP222" s="210">
        <f t="shared" si="49"/>
        <v>0</v>
      </c>
      <c r="AQ222" s="210">
        <f t="shared" si="49"/>
        <v>0</v>
      </c>
      <c r="AR222" s="210">
        <f t="shared" si="49"/>
        <v>0</v>
      </c>
      <c r="AS222" s="210">
        <f t="shared" si="49"/>
        <v>0</v>
      </c>
      <c r="AT222" s="210">
        <f t="shared" si="49"/>
        <v>0</v>
      </c>
      <c r="AU222" s="210">
        <f t="shared" si="49"/>
        <v>0</v>
      </c>
      <c r="AV222" s="210">
        <f t="shared" si="49"/>
        <v>0</v>
      </c>
      <c r="AW222" s="210">
        <f t="shared" si="49"/>
        <v>0</v>
      </c>
      <c r="AX222" s="210">
        <f t="shared" si="49"/>
        <v>0</v>
      </c>
      <c r="AY222" s="210">
        <f t="shared" si="49"/>
        <v>0</v>
      </c>
      <c r="AZ222" s="210">
        <f t="shared" si="49"/>
        <v>0</v>
      </c>
      <c r="BA222" s="210">
        <f t="shared" si="49"/>
        <v>0</v>
      </c>
      <c r="BB222" s="210">
        <f t="shared" si="49"/>
        <v>0</v>
      </c>
      <c r="BC222" s="210">
        <f t="shared" si="49"/>
        <v>0</v>
      </c>
      <c r="BD222" s="210">
        <f t="shared" si="49"/>
        <v>0</v>
      </c>
      <c r="BE222" s="210">
        <f t="shared" si="49"/>
        <v>0</v>
      </c>
      <c r="BF222" s="210">
        <f t="shared" si="49"/>
        <v>0</v>
      </c>
      <c r="BG222" s="210">
        <f t="shared" si="49"/>
        <v>0</v>
      </c>
      <c r="BH222" s="210">
        <f t="shared" si="49"/>
        <v>0</v>
      </c>
      <c r="BI222" s="210">
        <f t="shared" si="49"/>
        <v>0</v>
      </c>
      <c r="BJ222" s="210">
        <f t="shared" si="49"/>
        <v>0</v>
      </c>
      <c r="BK222" s="210">
        <f t="shared" si="49"/>
        <v>0</v>
      </c>
      <c r="BL222" s="210">
        <f t="shared" si="49"/>
        <v>0</v>
      </c>
      <c r="BM222" s="210">
        <f t="shared" si="49"/>
        <v>0</v>
      </c>
      <c r="BN222" s="210">
        <f t="shared" si="49"/>
        <v>0</v>
      </c>
      <c r="BO222" s="210">
        <f t="shared" si="49"/>
        <v>0</v>
      </c>
      <c r="BP222" s="210">
        <f t="shared" si="49"/>
        <v>0</v>
      </c>
      <c r="BQ222" s="210">
        <f t="shared" si="49"/>
        <v>0</v>
      </c>
      <c r="BR222" s="210">
        <f t="shared" si="47"/>
        <v>0</v>
      </c>
      <c r="BS222" s="210">
        <f t="shared" si="47"/>
        <v>0</v>
      </c>
      <c r="BT222" s="210">
        <f t="shared" si="47"/>
        <v>0</v>
      </c>
      <c r="BU222" s="210">
        <f t="shared" si="47"/>
        <v>0</v>
      </c>
      <c r="BV222" s="210">
        <f t="shared" si="47"/>
        <v>0</v>
      </c>
      <c r="BW222" s="210">
        <f t="shared" si="47"/>
        <v>0</v>
      </c>
      <c r="BX222" s="210">
        <f t="shared" si="47"/>
        <v>0</v>
      </c>
      <c r="BY222" s="210">
        <f t="shared" si="47"/>
        <v>0</v>
      </c>
      <c r="BZ222" s="210">
        <f t="shared" si="47"/>
        <v>0</v>
      </c>
      <c r="CA222" s="210">
        <f t="shared" si="47"/>
        <v>0</v>
      </c>
      <c r="CB222" s="210">
        <f t="shared" si="47"/>
        <v>0</v>
      </c>
      <c r="CC222" s="210">
        <f t="shared" si="47"/>
        <v>0</v>
      </c>
      <c r="CD222" s="210">
        <f t="shared" si="47"/>
        <v>0</v>
      </c>
      <c r="CE222" s="210">
        <f t="shared" si="47"/>
        <v>0</v>
      </c>
      <c r="CF222" s="210">
        <f t="shared" si="47"/>
        <v>0</v>
      </c>
      <c r="CG222" s="210">
        <f t="shared" si="47"/>
        <v>0</v>
      </c>
      <c r="CH222" s="210">
        <f t="shared" si="47"/>
        <v>0</v>
      </c>
      <c r="CI222" s="210">
        <f t="shared" si="47"/>
        <v>0</v>
      </c>
      <c r="CJ222" s="210">
        <f t="shared" si="47"/>
        <v>0</v>
      </c>
      <c r="CK222" s="210">
        <f t="shared" si="47"/>
        <v>0</v>
      </c>
      <c r="CL222" s="210">
        <f t="shared" si="47"/>
        <v>0</v>
      </c>
      <c r="CM222" s="210">
        <f t="shared" si="47"/>
        <v>0</v>
      </c>
      <c r="CN222" s="210">
        <f t="shared" si="47"/>
        <v>0</v>
      </c>
      <c r="CO222" s="210">
        <f t="shared" si="47"/>
        <v>0</v>
      </c>
      <c r="CP222" s="210">
        <f t="shared" si="47"/>
        <v>0</v>
      </c>
      <c r="CQ222" s="210">
        <f t="shared" si="47"/>
        <v>0</v>
      </c>
      <c r="CR222" s="210">
        <f t="shared" si="47"/>
        <v>0</v>
      </c>
      <c r="CS222" s="210">
        <f t="shared" si="47"/>
        <v>0</v>
      </c>
      <c r="CT222" s="210">
        <f t="shared" si="47"/>
        <v>0</v>
      </c>
      <c r="CU222" s="210">
        <f t="shared" si="47"/>
        <v>0</v>
      </c>
      <c r="CV222" s="210">
        <f t="shared" si="47"/>
        <v>0</v>
      </c>
      <c r="CW222" s="210">
        <f t="shared" si="47"/>
        <v>0</v>
      </c>
      <c r="CX222" s="210">
        <f t="shared" si="47"/>
        <v>0</v>
      </c>
      <c r="CY222" s="210">
        <f t="shared" si="47"/>
        <v>0</v>
      </c>
      <c r="CZ222" s="210">
        <f t="shared" si="47"/>
        <v>0</v>
      </c>
      <c r="DA222" s="210">
        <f t="shared" si="47"/>
        <v>0</v>
      </c>
      <c r="DB222" s="210">
        <f t="shared" si="47"/>
        <v>0</v>
      </c>
      <c r="DC222" s="210">
        <f t="shared" si="47"/>
        <v>0</v>
      </c>
      <c r="DD222" s="210">
        <f t="shared" si="47"/>
        <v>0</v>
      </c>
      <c r="DE222" s="210">
        <f t="shared" si="47"/>
        <v>0</v>
      </c>
      <c r="DF222" s="210">
        <f t="shared" si="47"/>
        <v>0</v>
      </c>
      <c r="DG222" s="210">
        <f t="shared" si="47"/>
        <v>0</v>
      </c>
      <c r="DH222" s="210">
        <f t="shared" si="47"/>
        <v>0</v>
      </c>
      <c r="DI222" s="210">
        <f t="shared" si="47"/>
        <v>0</v>
      </c>
      <c r="DJ222" s="210">
        <f t="shared" si="47"/>
        <v>0</v>
      </c>
      <c r="DK222" s="210">
        <f t="shared" si="47"/>
        <v>0</v>
      </c>
      <c r="DL222" s="210">
        <f t="shared" si="47"/>
        <v>0</v>
      </c>
      <c r="DM222" s="210">
        <f t="shared" si="47"/>
        <v>0</v>
      </c>
      <c r="DN222" s="210">
        <f t="shared" si="47"/>
        <v>0</v>
      </c>
      <c r="DO222" s="210">
        <f t="shared" si="47"/>
        <v>0</v>
      </c>
      <c r="DP222" s="210">
        <f t="shared" si="47"/>
        <v>0</v>
      </c>
      <c r="DQ222" s="210">
        <f t="shared" si="47"/>
        <v>0</v>
      </c>
      <c r="DR222" s="210">
        <f t="shared" si="47"/>
        <v>0</v>
      </c>
      <c r="DS222" s="210">
        <f t="shared" si="47"/>
        <v>0</v>
      </c>
      <c r="DT222" s="210">
        <f t="shared" si="47"/>
        <v>0</v>
      </c>
      <c r="DU222" s="210">
        <f t="shared" si="47"/>
        <v>0</v>
      </c>
      <c r="DV222" s="210">
        <f t="shared" si="47"/>
        <v>0</v>
      </c>
      <c r="DW222" s="210">
        <f t="shared" si="47"/>
        <v>0</v>
      </c>
      <c r="DX222" s="210">
        <f t="shared" si="47"/>
        <v>0</v>
      </c>
      <c r="DY222" s="210">
        <f t="shared" si="47"/>
        <v>0</v>
      </c>
      <c r="DZ222" s="210">
        <f t="shared" si="47"/>
        <v>0</v>
      </c>
      <c r="EA222" s="210">
        <f t="shared" si="47"/>
        <v>0</v>
      </c>
      <c r="EB222" s="210">
        <f t="shared" si="47"/>
        <v>0</v>
      </c>
      <c r="EC222" s="210">
        <f t="shared" si="48"/>
        <v>0</v>
      </c>
      <c r="ED222" s="210">
        <f t="shared" si="48"/>
        <v>0</v>
      </c>
      <c r="EE222" s="210">
        <f t="shared" si="48"/>
        <v>0</v>
      </c>
      <c r="EF222" s="210">
        <f t="shared" si="48"/>
        <v>0</v>
      </c>
      <c r="EG222" s="210">
        <f t="shared" si="48"/>
        <v>0</v>
      </c>
      <c r="EH222" s="210">
        <f t="shared" si="48"/>
        <v>0</v>
      </c>
      <c r="EI222" s="210">
        <f t="shared" si="48"/>
        <v>0</v>
      </c>
      <c r="EJ222" s="210">
        <f t="shared" si="48"/>
        <v>0</v>
      </c>
      <c r="EK222" s="210">
        <f t="shared" si="48"/>
        <v>0</v>
      </c>
      <c r="EL222" s="210">
        <f t="shared" si="48"/>
        <v>0</v>
      </c>
      <c r="EM222" s="210">
        <f t="shared" si="48"/>
        <v>0</v>
      </c>
      <c r="EN222" s="210">
        <f t="shared" si="48"/>
        <v>0</v>
      </c>
      <c r="EO222" s="210">
        <f t="shared" si="48"/>
        <v>0</v>
      </c>
      <c r="EP222" s="210">
        <f t="shared" si="48"/>
        <v>0</v>
      </c>
      <c r="EQ222" s="210">
        <f t="shared" si="48"/>
        <v>0</v>
      </c>
      <c r="ER222" s="210">
        <f t="shared" si="48"/>
        <v>0</v>
      </c>
      <c r="ES222" s="210">
        <f t="shared" si="48"/>
        <v>0</v>
      </c>
      <c r="ET222" s="210">
        <f t="shared" si="48"/>
        <v>0</v>
      </c>
      <c r="EU222" s="210">
        <f t="shared" si="48"/>
        <v>0</v>
      </c>
      <c r="EV222" s="210">
        <f t="shared" si="48"/>
        <v>0</v>
      </c>
      <c r="EW222" s="210">
        <f t="shared" si="48"/>
        <v>0</v>
      </c>
      <c r="EX222" s="210">
        <f t="shared" si="48"/>
        <v>0</v>
      </c>
      <c r="EY222" s="210">
        <f t="shared" si="48"/>
        <v>0</v>
      </c>
      <c r="EZ222" s="210">
        <f t="shared" si="48"/>
        <v>0</v>
      </c>
      <c r="FA222" s="210">
        <f t="shared" si="48"/>
        <v>0</v>
      </c>
      <c r="FB222" s="210">
        <f t="shared" si="48"/>
        <v>0</v>
      </c>
      <c r="FC222" s="210">
        <f t="shared" si="48"/>
        <v>0</v>
      </c>
      <c r="FD222" s="210">
        <f t="shared" si="48"/>
        <v>0</v>
      </c>
      <c r="FE222" s="210">
        <f t="shared" si="48"/>
        <v>0</v>
      </c>
      <c r="FF222" s="210">
        <f t="shared" si="48"/>
        <v>0</v>
      </c>
      <c r="FG222" s="210">
        <f t="shared" si="48"/>
        <v>0</v>
      </c>
      <c r="FH222" s="210">
        <f t="shared" si="48"/>
        <v>0</v>
      </c>
      <c r="FI222" s="210">
        <f t="shared" si="48"/>
        <v>0</v>
      </c>
      <c r="FJ222" s="210">
        <f t="shared" si="48"/>
        <v>0</v>
      </c>
      <c r="FK222" s="210">
        <f t="shared" si="48"/>
        <v>0</v>
      </c>
      <c r="FL222" s="210">
        <f t="shared" si="48"/>
        <v>0</v>
      </c>
      <c r="FM222" s="210">
        <f t="shared" si="48"/>
        <v>0</v>
      </c>
      <c r="FN222" s="210">
        <f t="shared" si="48"/>
        <v>0</v>
      </c>
      <c r="FO222" s="210">
        <f t="shared" si="48"/>
        <v>0</v>
      </c>
      <c r="FP222" s="210">
        <f t="shared" si="48"/>
        <v>0</v>
      </c>
      <c r="FQ222" s="210">
        <f t="shared" si="48"/>
        <v>0</v>
      </c>
      <c r="FR222" s="210">
        <f t="shared" si="48"/>
        <v>0</v>
      </c>
      <c r="FS222" s="210">
        <f t="shared" si="48"/>
        <v>0</v>
      </c>
      <c r="FT222" s="210">
        <f t="shared" si="48"/>
        <v>0</v>
      </c>
      <c r="FU222" s="210">
        <f t="shared" si="48"/>
        <v>0</v>
      </c>
      <c r="FV222" s="210">
        <f t="shared" si="48"/>
        <v>0</v>
      </c>
      <c r="FW222" s="210">
        <f t="shared" si="48"/>
        <v>0</v>
      </c>
      <c r="FX222" s="210">
        <f t="shared" si="48"/>
        <v>0</v>
      </c>
      <c r="FY222" s="210">
        <f t="shared" si="48"/>
        <v>0</v>
      </c>
      <c r="FZ222" s="210">
        <f t="shared" si="48"/>
        <v>0</v>
      </c>
      <c r="GA222" s="210">
        <f t="shared" si="48"/>
        <v>0</v>
      </c>
      <c r="GB222" s="210">
        <f t="shared" si="48"/>
        <v>0</v>
      </c>
      <c r="GC222" s="210">
        <f t="shared" si="48"/>
        <v>0</v>
      </c>
      <c r="GD222" s="210">
        <f t="shared" si="48"/>
        <v>0</v>
      </c>
      <c r="GE222" s="210">
        <f t="shared" si="48"/>
        <v>0</v>
      </c>
      <c r="GF222" s="210">
        <f t="shared" si="48"/>
        <v>0</v>
      </c>
      <c r="GG222" s="210">
        <f t="shared" si="48"/>
        <v>0</v>
      </c>
      <c r="GH222" s="210">
        <f t="shared" si="48"/>
        <v>0</v>
      </c>
      <c r="GI222" s="210">
        <f t="shared" si="48"/>
        <v>0</v>
      </c>
      <c r="GK222" s="216">
        <f t="shared" si="24"/>
        <v>0.4289983579638752</v>
      </c>
      <c r="GL222" s="216">
        <f t="shared" si="16"/>
        <v>0.23411056376573616</v>
      </c>
      <c r="GM222" s="216">
        <f t="shared" si="17"/>
        <v>0.26071412473035194</v>
      </c>
      <c r="GN222" s="216">
        <f t="shared" si="18"/>
        <v>0.16175343700698669</v>
      </c>
    </row>
    <row r="223" spans="1:196" x14ac:dyDescent="0.35">
      <c r="A223" s="9">
        <f>Report!$C$4</f>
        <v>1</v>
      </c>
      <c r="B223" t="str">
        <f>VLOOKUP($A223,Centers!$B$1:$C$120,2,)</f>
        <v>GATE</v>
      </c>
      <c r="C223" s="209">
        <v>44909</v>
      </c>
      <c r="D223" s="113">
        <f>IF($A223=1,SUM(SUMIFS(Indent!$E:$E,Indent!$C:$C,Waterfall!$C223,Indent!$A:$A,Centers!$A$2),SUMIFS(Indent!$E:$E,Indent!$C:$C,Waterfall!$C223,Indent!$A:$A,Centers!$A$3),SUMIFS(Indent!$E:$E,Indent!$C:$C,Waterfall!$C223,Indent!$A:$A,Centers!$A$4),SUMIFS(Indent!$E:$E,Indent!$C:$C,Waterfall!$C223,Indent!$A:$A,Centers!$A$5),SUMIFS(Indent!$E:$E,Indent!$C:$C,Waterfall!$C223,Indent!$A:$A,Centers!$A$6),SUMIFS(Indent!$E:$E,Indent!$C:$C,Waterfall!$C223,Indent!$A:$A,Centers!$A$7),SUMIFS(Indent!$E:$E,Indent!$C:$C,Waterfall!$C223,Indent!$A:$A,Centers!$A$8)),SUMIFS(Indent!$E:$E,Indent!$C:$C,Waterfall!$C223,Indent!$A:$A,$A223))</f>
        <v>31149</v>
      </c>
      <c r="E223" s="210">
        <f t="shared" si="9"/>
        <v>0</v>
      </c>
      <c r="F223" s="210">
        <f t="shared" si="49"/>
        <v>0</v>
      </c>
      <c r="G223" s="210">
        <f t="shared" si="49"/>
        <v>0</v>
      </c>
      <c r="H223" s="210">
        <f t="shared" si="49"/>
        <v>0</v>
      </c>
      <c r="I223" s="210">
        <f t="shared" si="49"/>
        <v>0</v>
      </c>
      <c r="J223" s="210">
        <f t="shared" si="49"/>
        <v>0</v>
      </c>
      <c r="K223" s="210">
        <f t="shared" si="49"/>
        <v>0</v>
      </c>
      <c r="L223" s="210">
        <f t="shared" si="49"/>
        <v>0</v>
      </c>
      <c r="M223" s="210">
        <f t="shared" si="49"/>
        <v>0</v>
      </c>
      <c r="N223" s="210">
        <f t="shared" si="49"/>
        <v>0</v>
      </c>
      <c r="O223" s="210">
        <f t="shared" si="49"/>
        <v>0</v>
      </c>
      <c r="P223" s="210">
        <f t="shared" si="49"/>
        <v>0</v>
      </c>
      <c r="Q223" s="210">
        <f t="shared" si="49"/>
        <v>0</v>
      </c>
      <c r="R223" s="210">
        <f t="shared" si="49"/>
        <v>0</v>
      </c>
      <c r="S223" s="210">
        <f t="shared" si="49"/>
        <v>0</v>
      </c>
      <c r="T223" s="210">
        <f t="shared" si="49"/>
        <v>0</v>
      </c>
      <c r="U223" s="210">
        <f t="shared" si="49"/>
        <v>0</v>
      </c>
      <c r="V223" s="210">
        <f t="shared" si="49"/>
        <v>0</v>
      </c>
      <c r="W223" s="210">
        <f t="shared" si="49"/>
        <v>0</v>
      </c>
      <c r="X223" s="210">
        <f t="shared" si="49"/>
        <v>0</v>
      </c>
      <c r="Y223" s="210">
        <f t="shared" si="49"/>
        <v>0</v>
      </c>
      <c r="Z223" s="210">
        <f t="shared" si="49"/>
        <v>0</v>
      </c>
      <c r="AA223" s="210">
        <f t="shared" si="49"/>
        <v>0</v>
      </c>
      <c r="AB223" s="210">
        <f t="shared" si="49"/>
        <v>0</v>
      </c>
      <c r="AC223" s="210">
        <f t="shared" si="49"/>
        <v>0</v>
      </c>
      <c r="AD223" s="210">
        <f t="shared" si="49"/>
        <v>0</v>
      </c>
      <c r="AE223" s="210">
        <f t="shared" si="49"/>
        <v>0</v>
      </c>
      <c r="AF223" s="210">
        <f t="shared" si="49"/>
        <v>0</v>
      </c>
      <c r="AG223" s="210">
        <f t="shared" si="49"/>
        <v>8.9012809399980727E-2</v>
      </c>
      <c r="AH223" s="210">
        <f t="shared" si="49"/>
        <v>0.38399242351279333</v>
      </c>
      <c r="AI223" s="210">
        <f t="shared" si="49"/>
        <v>0.3219509454557129</v>
      </c>
      <c r="AJ223" s="210">
        <f t="shared" si="49"/>
        <v>0.21381617387396062</v>
      </c>
      <c r="AK223" s="210">
        <f t="shared" si="49"/>
        <v>0.13108992262993996</v>
      </c>
      <c r="AL223" s="210">
        <f t="shared" si="49"/>
        <v>2.6351407749847507E-2</v>
      </c>
      <c r="AM223" s="210">
        <f t="shared" si="49"/>
        <v>0</v>
      </c>
      <c r="AN223" s="210">
        <f t="shared" si="49"/>
        <v>0</v>
      </c>
      <c r="AO223" s="210">
        <f t="shared" si="49"/>
        <v>0</v>
      </c>
      <c r="AP223" s="210">
        <f t="shared" si="49"/>
        <v>0</v>
      </c>
      <c r="AQ223" s="210">
        <f t="shared" si="49"/>
        <v>0</v>
      </c>
      <c r="AR223" s="210">
        <f t="shared" si="49"/>
        <v>0</v>
      </c>
      <c r="AS223" s="210">
        <f t="shared" si="49"/>
        <v>0</v>
      </c>
      <c r="AT223" s="210">
        <f t="shared" si="49"/>
        <v>0</v>
      </c>
      <c r="AU223" s="210">
        <f t="shared" si="49"/>
        <v>0</v>
      </c>
      <c r="AV223" s="210">
        <f t="shared" si="49"/>
        <v>0</v>
      </c>
      <c r="AW223" s="210">
        <f t="shared" si="49"/>
        <v>0</v>
      </c>
      <c r="AX223" s="210">
        <f t="shared" si="49"/>
        <v>0</v>
      </c>
      <c r="AY223" s="210">
        <f t="shared" si="49"/>
        <v>0</v>
      </c>
      <c r="AZ223" s="210">
        <f t="shared" si="49"/>
        <v>0</v>
      </c>
      <c r="BA223" s="210">
        <f t="shared" si="49"/>
        <v>0</v>
      </c>
      <c r="BB223" s="210">
        <f t="shared" si="49"/>
        <v>0</v>
      </c>
      <c r="BC223" s="210">
        <f t="shared" si="49"/>
        <v>0</v>
      </c>
      <c r="BD223" s="210">
        <f t="shared" si="49"/>
        <v>0</v>
      </c>
      <c r="BE223" s="210">
        <f t="shared" si="49"/>
        <v>0</v>
      </c>
      <c r="BF223" s="210">
        <f t="shared" si="49"/>
        <v>0</v>
      </c>
      <c r="BG223" s="210">
        <f t="shared" si="49"/>
        <v>0</v>
      </c>
      <c r="BH223" s="210">
        <f t="shared" si="49"/>
        <v>0</v>
      </c>
      <c r="BI223" s="210">
        <f t="shared" si="49"/>
        <v>0</v>
      </c>
      <c r="BJ223" s="210">
        <f t="shared" si="49"/>
        <v>0</v>
      </c>
      <c r="BK223" s="210">
        <f t="shared" si="49"/>
        <v>0</v>
      </c>
      <c r="BL223" s="210">
        <f t="shared" si="49"/>
        <v>0</v>
      </c>
      <c r="BM223" s="210">
        <f t="shared" si="49"/>
        <v>0</v>
      </c>
      <c r="BN223" s="210">
        <f t="shared" si="49"/>
        <v>0</v>
      </c>
      <c r="BO223" s="210">
        <f t="shared" si="49"/>
        <v>0</v>
      </c>
      <c r="BP223" s="210">
        <f t="shared" si="49"/>
        <v>0</v>
      </c>
      <c r="BQ223" s="210">
        <f t="shared" ref="BQ223:EB226" si="50">IFERROR(BQ32/$D32,0)</f>
        <v>0</v>
      </c>
      <c r="BR223" s="210">
        <f t="shared" si="50"/>
        <v>0</v>
      </c>
      <c r="BS223" s="210">
        <f t="shared" si="50"/>
        <v>0</v>
      </c>
      <c r="BT223" s="210">
        <f t="shared" si="50"/>
        <v>0</v>
      </c>
      <c r="BU223" s="210">
        <f t="shared" si="50"/>
        <v>0</v>
      </c>
      <c r="BV223" s="210">
        <f t="shared" si="50"/>
        <v>0</v>
      </c>
      <c r="BW223" s="210">
        <f t="shared" si="50"/>
        <v>0</v>
      </c>
      <c r="BX223" s="210">
        <f t="shared" si="50"/>
        <v>0</v>
      </c>
      <c r="BY223" s="210">
        <f t="shared" si="50"/>
        <v>0</v>
      </c>
      <c r="BZ223" s="210">
        <f t="shared" si="50"/>
        <v>0</v>
      </c>
      <c r="CA223" s="210">
        <f t="shared" si="50"/>
        <v>0</v>
      </c>
      <c r="CB223" s="210">
        <f t="shared" si="50"/>
        <v>0</v>
      </c>
      <c r="CC223" s="210">
        <f t="shared" si="50"/>
        <v>0</v>
      </c>
      <c r="CD223" s="210">
        <f t="shared" si="50"/>
        <v>0</v>
      </c>
      <c r="CE223" s="210">
        <f t="shared" si="50"/>
        <v>0</v>
      </c>
      <c r="CF223" s="210">
        <f t="shared" si="50"/>
        <v>0</v>
      </c>
      <c r="CG223" s="210">
        <f t="shared" si="50"/>
        <v>0</v>
      </c>
      <c r="CH223" s="210">
        <f t="shared" si="50"/>
        <v>0</v>
      </c>
      <c r="CI223" s="210">
        <f t="shared" si="50"/>
        <v>0</v>
      </c>
      <c r="CJ223" s="210">
        <f t="shared" si="50"/>
        <v>0</v>
      </c>
      <c r="CK223" s="210">
        <f t="shared" si="50"/>
        <v>0</v>
      </c>
      <c r="CL223" s="210">
        <f t="shared" si="50"/>
        <v>0</v>
      </c>
      <c r="CM223" s="210">
        <f t="shared" si="50"/>
        <v>0</v>
      </c>
      <c r="CN223" s="210">
        <f t="shared" si="50"/>
        <v>0</v>
      </c>
      <c r="CO223" s="210">
        <f t="shared" si="50"/>
        <v>0</v>
      </c>
      <c r="CP223" s="210">
        <f t="shared" si="50"/>
        <v>0</v>
      </c>
      <c r="CQ223" s="210">
        <f t="shared" si="50"/>
        <v>0</v>
      </c>
      <c r="CR223" s="210">
        <f t="shared" si="50"/>
        <v>0</v>
      </c>
      <c r="CS223" s="210">
        <f t="shared" si="50"/>
        <v>0</v>
      </c>
      <c r="CT223" s="210">
        <f t="shared" si="50"/>
        <v>0</v>
      </c>
      <c r="CU223" s="210">
        <f t="shared" si="50"/>
        <v>0</v>
      </c>
      <c r="CV223" s="210">
        <f t="shared" si="50"/>
        <v>0</v>
      </c>
      <c r="CW223" s="210">
        <f t="shared" si="50"/>
        <v>0</v>
      </c>
      <c r="CX223" s="210">
        <f t="shared" si="50"/>
        <v>0</v>
      </c>
      <c r="CY223" s="210">
        <f t="shared" si="50"/>
        <v>0</v>
      </c>
      <c r="CZ223" s="210">
        <f t="shared" si="50"/>
        <v>0</v>
      </c>
      <c r="DA223" s="210">
        <f t="shared" si="50"/>
        <v>0</v>
      </c>
      <c r="DB223" s="210">
        <f t="shared" si="50"/>
        <v>0</v>
      </c>
      <c r="DC223" s="210">
        <f t="shared" si="50"/>
        <v>0</v>
      </c>
      <c r="DD223" s="210">
        <f t="shared" si="50"/>
        <v>0</v>
      </c>
      <c r="DE223" s="210">
        <f t="shared" si="50"/>
        <v>0</v>
      </c>
      <c r="DF223" s="210">
        <f t="shared" si="50"/>
        <v>0</v>
      </c>
      <c r="DG223" s="210">
        <f t="shared" si="50"/>
        <v>0</v>
      </c>
      <c r="DH223" s="210">
        <f t="shared" si="50"/>
        <v>0</v>
      </c>
      <c r="DI223" s="210">
        <f t="shared" si="50"/>
        <v>0</v>
      </c>
      <c r="DJ223" s="210">
        <f t="shared" si="50"/>
        <v>0</v>
      </c>
      <c r="DK223" s="210">
        <f t="shared" si="50"/>
        <v>0</v>
      </c>
      <c r="DL223" s="210">
        <f t="shared" si="50"/>
        <v>0</v>
      </c>
      <c r="DM223" s="210">
        <f t="shared" si="50"/>
        <v>0</v>
      </c>
      <c r="DN223" s="210">
        <f t="shared" si="50"/>
        <v>0</v>
      </c>
      <c r="DO223" s="210">
        <f t="shared" si="50"/>
        <v>0</v>
      </c>
      <c r="DP223" s="210">
        <f t="shared" si="50"/>
        <v>0</v>
      </c>
      <c r="DQ223" s="210">
        <f t="shared" si="50"/>
        <v>0</v>
      </c>
      <c r="DR223" s="210">
        <f t="shared" si="50"/>
        <v>0</v>
      </c>
      <c r="DS223" s="210">
        <f t="shared" si="50"/>
        <v>0</v>
      </c>
      <c r="DT223" s="210">
        <f t="shared" si="50"/>
        <v>0</v>
      </c>
      <c r="DU223" s="210">
        <f t="shared" si="50"/>
        <v>0</v>
      </c>
      <c r="DV223" s="210">
        <f t="shared" si="50"/>
        <v>0</v>
      </c>
      <c r="DW223" s="210">
        <f t="shared" si="50"/>
        <v>0</v>
      </c>
      <c r="DX223" s="210">
        <f t="shared" si="50"/>
        <v>0</v>
      </c>
      <c r="DY223" s="210">
        <f t="shared" si="50"/>
        <v>0</v>
      </c>
      <c r="DZ223" s="210">
        <f t="shared" si="50"/>
        <v>0</v>
      </c>
      <c r="EA223" s="210">
        <f t="shared" si="50"/>
        <v>0</v>
      </c>
      <c r="EB223" s="210">
        <f t="shared" si="50"/>
        <v>0</v>
      </c>
      <c r="EC223" s="210">
        <f t="shared" si="48"/>
        <v>0</v>
      </c>
      <c r="ED223" s="210">
        <f t="shared" si="48"/>
        <v>0</v>
      </c>
      <c r="EE223" s="210">
        <f t="shared" si="48"/>
        <v>0</v>
      </c>
      <c r="EF223" s="210">
        <f t="shared" si="48"/>
        <v>0</v>
      </c>
      <c r="EG223" s="210">
        <f t="shared" si="48"/>
        <v>0</v>
      </c>
      <c r="EH223" s="210">
        <f t="shared" si="48"/>
        <v>0</v>
      </c>
      <c r="EI223" s="210">
        <f t="shared" si="48"/>
        <v>0</v>
      </c>
      <c r="EJ223" s="210">
        <f t="shared" si="48"/>
        <v>0</v>
      </c>
      <c r="EK223" s="210">
        <f t="shared" si="48"/>
        <v>0</v>
      </c>
      <c r="EL223" s="210">
        <f t="shared" si="48"/>
        <v>0</v>
      </c>
      <c r="EM223" s="210">
        <f t="shared" si="48"/>
        <v>0</v>
      </c>
      <c r="EN223" s="210">
        <f t="shared" si="48"/>
        <v>0</v>
      </c>
      <c r="EO223" s="210">
        <f t="shared" si="48"/>
        <v>0</v>
      </c>
      <c r="EP223" s="210">
        <f t="shared" si="48"/>
        <v>0</v>
      </c>
      <c r="EQ223" s="210">
        <f t="shared" si="48"/>
        <v>0</v>
      </c>
      <c r="ER223" s="210">
        <f t="shared" si="48"/>
        <v>0</v>
      </c>
      <c r="ES223" s="210">
        <f t="shared" si="48"/>
        <v>0</v>
      </c>
      <c r="ET223" s="210">
        <f t="shared" si="48"/>
        <v>0</v>
      </c>
      <c r="EU223" s="210">
        <f t="shared" si="48"/>
        <v>0</v>
      </c>
      <c r="EV223" s="210">
        <f t="shared" ref="EV223:GI223" si="51">IFERROR(EV32/$D32,0)</f>
        <v>0</v>
      </c>
      <c r="EW223" s="210">
        <f t="shared" si="51"/>
        <v>0</v>
      </c>
      <c r="EX223" s="210">
        <f t="shared" si="51"/>
        <v>0</v>
      </c>
      <c r="EY223" s="210">
        <f t="shared" si="51"/>
        <v>0</v>
      </c>
      <c r="EZ223" s="210">
        <f t="shared" si="51"/>
        <v>0</v>
      </c>
      <c r="FA223" s="210">
        <f t="shared" si="51"/>
        <v>0</v>
      </c>
      <c r="FB223" s="210">
        <f t="shared" si="51"/>
        <v>0</v>
      </c>
      <c r="FC223" s="210">
        <f t="shared" si="51"/>
        <v>0</v>
      </c>
      <c r="FD223" s="210">
        <f t="shared" si="51"/>
        <v>0</v>
      </c>
      <c r="FE223" s="210">
        <f t="shared" si="51"/>
        <v>0</v>
      </c>
      <c r="FF223" s="210">
        <f t="shared" si="51"/>
        <v>0</v>
      </c>
      <c r="FG223" s="210">
        <f t="shared" si="51"/>
        <v>0</v>
      </c>
      <c r="FH223" s="210">
        <f t="shared" si="51"/>
        <v>0</v>
      </c>
      <c r="FI223" s="210">
        <f t="shared" si="51"/>
        <v>0</v>
      </c>
      <c r="FJ223" s="210">
        <f t="shared" si="51"/>
        <v>0</v>
      </c>
      <c r="FK223" s="210">
        <f t="shared" si="51"/>
        <v>0</v>
      </c>
      <c r="FL223" s="210">
        <f t="shared" si="51"/>
        <v>0</v>
      </c>
      <c r="FM223" s="210">
        <f t="shared" si="51"/>
        <v>0</v>
      </c>
      <c r="FN223" s="210">
        <f t="shared" si="51"/>
        <v>0</v>
      </c>
      <c r="FO223" s="210">
        <f t="shared" si="51"/>
        <v>0</v>
      </c>
      <c r="FP223" s="210">
        <f t="shared" si="51"/>
        <v>0</v>
      </c>
      <c r="FQ223" s="210">
        <f t="shared" si="51"/>
        <v>0</v>
      </c>
      <c r="FR223" s="210">
        <f t="shared" si="51"/>
        <v>0</v>
      </c>
      <c r="FS223" s="210">
        <f t="shared" si="51"/>
        <v>0</v>
      </c>
      <c r="FT223" s="210">
        <f t="shared" si="51"/>
        <v>0</v>
      </c>
      <c r="FU223" s="210">
        <f t="shared" si="51"/>
        <v>0</v>
      </c>
      <c r="FV223" s="210">
        <f t="shared" si="51"/>
        <v>0</v>
      </c>
      <c r="FW223" s="210">
        <f t="shared" si="51"/>
        <v>0</v>
      </c>
      <c r="FX223" s="210">
        <f t="shared" si="51"/>
        <v>0</v>
      </c>
      <c r="FY223" s="210">
        <f t="shared" si="51"/>
        <v>0</v>
      </c>
      <c r="FZ223" s="210">
        <f t="shared" si="51"/>
        <v>0</v>
      </c>
      <c r="GA223" s="210">
        <f t="shared" si="51"/>
        <v>0</v>
      </c>
      <c r="GB223" s="210">
        <f t="shared" si="51"/>
        <v>0</v>
      </c>
      <c r="GC223" s="210">
        <f t="shared" si="51"/>
        <v>0</v>
      </c>
      <c r="GD223" s="210">
        <f t="shared" si="51"/>
        <v>0</v>
      </c>
      <c r="GE223" s="210">
        <f t="shared" si="51"/>
        <v>0</v>
      </c>
      <c r="GF223" s="210">
        <f t="shared" si="51"/>
        <v>0</v>
      </c>
      <c r="GG223" s="210">
        <f t="shared" si="51"/>
        <v>0</v>
      </c>
      <c r="GH223" s="210">
        <f t="shared" si="51"/>
        <v>0</v>
      </c>
      <c r="GI223" s="210">
        <f t="shared" si="51"/>
        <v>0</v>
      </c>
      <c r="GK223" s="216">
        <f t="shared" si="24"/>
        <v>0.47300523291277408</v>
      </c>
      <c r="GL223" s="216">
        <f t="shared" si="16"/>
        <v>0.3219509454557129</v>
      </c>
      <c r="GM223" s="216">
        <f t="shared" si="17"/>
        <v>0.21381617387396062</v>
      </c>
      <c r="GN223" s="216">
        <f t="shared" si="18"/>
        <v>0.13108992262993996</v>
      </c>
    </row>
    <row r="224" spans="1:196" x14ac:dyDescent="0.35">
      <c r="A224" s="9">
        <f>Report!$C$4</f>
        <v>1</v>
      </c>
      <c r="B224" t="str">
        <f>VLOOKUP($A224,Centers!$B$1:$C$120,2,)</f>
        <v>GATE</v>
      </c>
      <c r="C224" s="209">
        <v>44910</v>
      </c>
      <c r="D224" s="113">
        <f>IF($A224=1,SUM(SUMIFS(Indent!$E:$E,Indent!$C:$C,Waterfall!$C224,Indent!$A:$A,Centers!$A$2),SUMIFS(Indent!$E:$E,Indent!$C:$C,Waterfall!$C224,Indent!$A:$A,Centers!$A$3),SUMIFS(Indent!$E:$E,Indent!$C:$C,Waterfall!$C224,Indent!$A:$A,Centers!$A$4),SUMIFS(Indent!$E:$E,Indent!$C:$C,Waterfall!$C224,Indent!$A:$A,Centers!$A$5),SUMIFS(Indent!$E:$E,Indent!$C:$C,Waterfall!$C224,Indent!$A:$A,Centers!$A$6),SUMIFS(Indent!$E:$E,Indent!$C:$C,Waterfall!$C224,Indent!$A:$A,Centers!$A$7),SUMIFS(Indent!$E:$E,Indent!$C:$C,Waterfall!$C224,Indent!$A:$A,Centers!$A$8)),SUMIFS(Indent!$E:$E,Indent!$C:$C,Waterfall!$C224,Indent!$A:$A,$A224))</f>
        <v>26676</v>
      </c>
      <c r="E224" s="210">
        <f t="shared" si="9"/>
        <v>0</v>
      </c>
      <c r="F224" s="210">
        <f t="shared" ref="F224:BQ227" si="52">IFERROR(F33/$D33,0)</f>
        <v>0</v>
      </c>
      <c r="G224" s="210">
        <f t="shared" si="52"/>
        <v>0</v>
      </c>
      <c r="H224" s="210">
        <f t="shared" si="52"/>
        <v>0</v>
      </c>
      <c r="I224" s="210">
        <f t="shared" si="52"/>
        <v>0</v>
      </c>
      <c r="J224" s="210">
        <f t="shared" si="52"/>
        <v>0</v>
      </c>
      <c r="K224" s="210">
        <f t="shared" si="52"/>
        <v>0</v>
      </c>
      <c r="L224" s="210">
        <f t="shared" si="52"/>
        <v>0</v>
      </c>
      <c r="M224" s="210">
        <f t="shared" si="52"/>
        <v>0</v>
      </c>
      <c r="N224" s="210">
        <f t="shared" si="52"/>
        <v>0</v>
      </c>
      <c r="O224" s="210">
        <f t="shared" si="52"/>
        <v>0</v>
      </c>
      <c r="P224" s="210">
        <f t="shared" si="52"/>
        <v>0</v>
      </c>
      <c r="Q224" s="210">
        <f t="shared" si="52"/>
        <v>0</v>
      </c>
      <c r="R224" s="210">
        <f t="shared" si="52"/>
        <v>0</v>
      </c>
      <c r="S224" s="210">
        <f t="shared" si="52"/>
        <v>0</v>
      </c>
      <c r="T224" s="210">
        <f t="shared" si="52"/>
        <v>0</v>
      </c>
      <c r="U224" s="210">
        <f t="shared" si="52"/>
        <v>0</v>
      </c>
      <c r="V224" s="210">
        <f t="shared" si="52"/>
        <v>0</v>
      </c>
      <c r="W224" s="210">
        <f t="shared" si="52"/>
        <v>0</v>
      </c>
      <c r="X224" s="210">
        <f t="shared" si="52"/>
        <v>0</v>
      </c>
      <c r="Y224" s="210">
        <f t="shared" si="52"/>
        <v>0</v>
      </c>
      <c r="Z224" s="210">
        <f t="shared" si="52"/>
        <v>0</v>
      </c>
      <c r="AA224" s="210">
        <f t="shared" si="52"/>
        <v>0</v>
      </c>
      <c r="AB224" s="210">
        <f t="shared" si="52"/>
        <v>0</v>
      </c>
      <c r="AC224" s="210">
        <f t="shared" si="52"/>
        <v>0</v>
      </c>
      <c r="AD224" s="210">
        <f t="shared" si="52"/>
        <v>0</v>
      </c>
      <c r="AE224" s="210">
        <f t="shared" si="52"/>
        <v>0</v>
      </c>
      <c r="AF224" s="210">
        <f t="shared" si="52"/>
        <v>0</v>
      </c>
      <c r="AG224" s="210">
        <f t="shared" si="52"/>
        <v>0</v>
      </c>
      <c r="AH224" s="210">
        <f t="shared" si="52"/>
        <v>5.5007497375918431E-2</v>
      </c>
      <c r="AI224" s="210">
        <f t="shared" si="52"/>
        <v>0.32108487029539662</v>
      </c>
      <c r="AJ224" s="210">
        <f t="shared" si="52"/>
        <v>0.37876668166141847</v>
      </c>
      <c r="AK224" s="210">
        <f t="shared" si="52"/>
        <v>0.2783415804468436</v>
      </c>
      <c r="AL224" s="210">
        <f t="shared" si="52"/>
        <v>0.12086557204978257</v>
      </c>
      <c r="AM224" s="210">
        <f t="shared" si="52"/>
        <v>1.0914679862048283E-2</v>
      </c>
      <c r="AN224" s="210">
        <f t="shared" si="52"/>
        <v>0</v>
      </c>
      <c r="AO224" s="210">
        <f t="shared" si="52"/>
        <v>0</v>
      </c>
      <c r="AP224" s="210">
        <f t="shared" si="52"/>
        <v>0</v>
      </c>
      <c r="AQ224" s="210">
        <f t="shared" si="52"/>
        <v>0</v>
      </c>
      <c r="AR224" s="210">
        <f t="shared" si="52"/>
        <v>0</v>
      </c>
      <c r="AS224" s="210">
        <f t="shared" si="52"/>
        <v>0</v>
      </c>
      <c r="AT224" s="210">
        <f t="shared" si="52"/>
        <v>0</v>
      </c>
      <c r="AU224" s="210">
        <f t="shared" si="52"/>
        <v>0</v>
      </c>
      <c r="AV224" s="210">
        <f t="shared" si="52"/>
        <v>0</v>
      </c>
      <c r="AW224" s="210">
        <f t="shared" si="52"/>
        <v>0</v>
      </c>
      <c r="AX224" s="210">
        <f t="shared" si="52"/>
        <v>0</v>
      </c>
      <c r="AY224" s="210">
        <f t="shared" si="52"/>
        <v>0</v>
      </c>
      <c r="AZ224" s="210">
        <f t="shared" si="52"/>
        <v>0</v>
      </c>
      <c r="BA224" s="210">
        <f t="shared" si="52"/>
        <v>0</v>
      </c>
      <c r="BB224" s="210">
        <f t="shared" si="52"/>
        <v>0</v>
      </c>
      <c r="BC224" s="210">
        <f t="shared" si="52"/>
        <v>0</v>
      </c>
      <c r="BD224" s="210">
        <f t="shared" si="52"/>
        <v>0</v>
      </c>
      <c r="BE224" s="210">
        <f t="shared" si="52"/>
        <v>0</v>
      </c>
      <c r="BF224" s="210">
        <f t="shared" si="52"/>
        <v>0</v>
      </c>
      <c r="BG224" s="210">
        <f t="shared" si="52"/>
        <v>0</v>
      </c>
      <c r="BH224" s="210">
        <f t="shared" si="52"/>
        <v>0</v>
      </c>
      <c r="BI224" s="210">
        <f t="shared" si="52"/>
        <v>0</v>
      </c>
      <c r="BJ224" s="210">
        <f t="shared" si="52"/>
        <v>0</v>
      </c>
      <c r="BK224" s="210">
        <f t="shared" si="52"/>
        <v>0</v>
      </c>
      <c r="BL224" s="210">
        <f t="shared" si="52"/>
        <v>0</v>
      </c>
      <c r="BM224" s="210">
        <f t="shared" si="52"/>
        <v>0</v>
      </c>
      <c r="BN224" s="210">
        <f t="shared" si="52"/>
        <v>0</v>
      </c>
      <c r="BO224" s="210">
        <f t="shared" si="52"/>
        <v>0</v>
      </c>
      <c r="BP224" s="210">
        <f t="shared" si="52"/>
        <v>0</v>
      </c>
      <c r="BQ224" s="210">
        <f t="shared" si="52"/>
        <v>0</v>
      </c>
      <c r="BR224" s="210">
        <f t="shared" si="50"/>
        <v>0</v>
      </c>
      <c r="BS224" s="210">
        <f t="shared" si="50"/>
        <v>0</v>
      </c>
      <c r="BT224" s="210">
        <f t="shared" si="50"/>
        <v>0</v>
      </c>
      <c r="BU224" s="210">
        <f t="shared" si="50"/>
        <v>0</v>
      </c>
      <c r="BV224" s="210">
        <f t="shared" si="50"/>
        <v>0</v>
      </c>
      <c r="BW224" s="210">
        <f t="shared" si="50"/>
        <v>0</v>
      </c>
      <c r="BX224" s="210">
        <f t="shared" si="50"/>
        <v>0</v>
      </c>
      <c r="BY224" s="210">
        <f t="shared" si="50"/>
        <v>0</v>
      </c>
      <c r="BZ224" s="210">
        <f t="shared" si="50"/>
        <v>0</v>
      </c>
      <c r="CA224" s="210">
        <f t="shared" si="50"/>
        <v>0</v>
      </c>
      <c r="CB224" s="210">
        <f t="shared" si="50"/>
        <v>0</v>
      </c>
      <c r="CC224" s="210">
        <f t="shared" si="50"/>
        <v>0</v>
      </c>
      <c r="CD224" s="210">
        <f t="shared" si="50"/>
        <v>0</v>
      </c>
      <c r="CE224" s="210">
        <f t="shared" si="50"/>
        <v>0</v>
      </c>
      <c r="CF224" s="210">
        <f t="shared" si="50"/>
        <v>0</v>
      </c>
      <c r="CG224" s="210">
        <f t="shared" si="50"/>
        <v>0</v>
      </c>
      <c r="CH224" s="210">
        <f t="shared" si="50"/>
        <v>0</v>
      </c>
      <c r="CI224" s="210">
        <f t="shared" si="50"/>
        <v>0</v>
      </c>
      <c r="CJ224" s="210">
        <f t="shared" si="50"/>
        <v>0</v>
      </c>
      <c r="CK224" s="210">
        <f t="shared" si="50"/>
        <v>0</v>
      </c>
      <c r="CL224" s="210">
        <f t="shared" si="50"/>
        <v>0</v>
      </c>
      <c r="CM224" s="210">
        <f t="shared" si="50"/>
        <v>0</v>
      </c>
      <c r="CN224" s="210">
        <f t="shared" si="50"/>
        <v>0</v>
      </c>
      <c r="CO224" s="210">
        <f t="shared" si="50"/>
        <v>0</v>
      </c>
      <c r="CP224" s="210">
        <f t="shared" si="50"/>
        <v>0</v>
      </c>
      <c r="CQ224" s="210">
        <f t="shared" si="50"/>
        <v>0</v>
      </c>
      <c r="CR224" s="210">
        <f t="shared" si="50"/>
        <v>0</v>
      </c>
      <c r="CS224" s="210">
        <f t="shared" si="50"/>
        <v>0</v>
      </c>
      <c r="CT224" s="210">
        <f t="shared" si="50"/>
        <v>0</v>
      </c>
      <c r="CU224" s="210">
        <f t="shared" si="50"/>
        <v>0</v>
      </c>
      <c r="CV224" s="210">
        <f t="shared" si="50"/>
        <v>0</v>
      </c>
      <c r="CW224" s="210">
        <f t="shared" si="50"/>
        <v>0</v>
      </c>
      <c r="CX224" s="210">
        <f t="shared" si="50"/>
        <v>0</v>
      </c>
      <c r="CY224" s="210">
        <f t="shared" si="50"/>
        <v>0</v>
      </c>
      <c r="CZ224" s="210">
        <f t="shared" si="50"/>
        <v>0</v>
      </c>
      <c r="DA224" s="210">
        <f t="shared" si="50"/>
        <v>0</v>
      </c>
      <c r="DB224" s="210">
        <f t="shared" si="50"/>
        <v>0</v>
      </c>
      <c r="DC224" s="210">
        <f t="shared" si="50"/>
        <v>0</v>
      </c>
      <c r="DD224" s="210">
        <f t="shared" si="50"/>
        <v>0</v>
      </c>
      <c r="DE224" s="210">
        <f t="shared" si="50"/>
        <v>0</v>
      </c>
      <c r="DF224" s="210">
        <f t="shared" si="50"/>
        <v>0</v>
      </c>
      <c r="DG224" s="210">
        <f t="shared" si="50"/>
        <v>0</v>
      </c>
      <c r="DH224" s="210">
        <f t="shared" si="50"/>
        <v>0</v>
      </c>
      <c r="DI224" s="210">
        <f t="shared" si="50"/>
        <v>0</v>
      </c>
      <c r="DJ224" s="210">
        <f t="shared" si="50"/>
        <v>0</v>
      </c>
      <c r="DK224" s="210">
        <f t="shared" si="50"/>
        <v>0</v>
      </c>
      <c r="DL224" s="210">
        <f t="shared" si="50"/>
        <v>0</v>
      </c>
      <c r="DM224" s="210">
        <f t="shared" si="50"/>
        <v>0</v>
      </c>
      <c r="DN224" s="210">
        <f t="shared" si="50"/>
        <v>0</v>
      </c>
      <c r="DO224" s="210">
        <f t="shared" si="50"/>
        <v>0</v>
      </c>
      <c r="DP224" s="210">
        <f t="shared" si="50"/>
        <v>0</v>
      </c>
      <c r="DQ224" s="210">
        <f t="shared" si="50"/>
        <v>0</v>
      </c>
      <c r="DR224" s="210">
        <f t="shared" si="50"/>
        <v>0</v>
      </c>
      <c r="DS224" s="210">
        <f t="shared" si="50"/>
        <v>0</v>
      </c>
      <c r="DT224" s="210">
        <f t="shared" si="50"/>
        <v>0</v>
      </c>
      <c r="DU224" s="210">
        <f t="shared" si="50"/>
        <v>0</v>
      </c>
      <c r="DV224" s="210">
        <f t="shared" si="50"/>
        <v>0</v>
      </c>
      <c r="DW224" s="210">
        <f t="shared" si="50"/>
        <v>0</v>
      </c>
      <c r="DX224" s="210">
        <f t="shared" si="50"/>
        <v>0</v>
      </c>
      <c r="DY224" s="210">
        <f t="shared" si="50"/>
        <v>0</v>
      </c>
      <c r="DZ224" s="210">
        <f t="shared" si="50"/>
        <v>0</v>
      </c>
      <c r="EA224" s="210">
        <f t="shared" si="50"/>
        <v>0</v>
      </c>
      <c r="EB224" s="210">
        <f t="shared" si="50"/>
        <v>0</v>
      </c>
      <c r="EC224" s="210">
        <f t="shared" ref="EC224:GI228" si="53">IFERROR(EC33/$D33,0)</f>
        <v>0</v>
      </c>
      <c r="ED224" s="210">
        <f t="shared" si="53"/>
        <v>0</v>
      </c>
      <c r="EE224" s="210">
        <f t="shared" si="53"/>
        <v>0</v>
      </c>
      <c r="EF224" s="210">
        <f t="shared" si="53"/>
        <v>0</v>
      </c>
      <c r="EG224" s="210">
        <f t="shared" si="53"/>
        <v>0</v>
      </c>
      <c r="EH224" s="210">
        <f t="shared" si="53"/>
        <v>0</v>
      </c>
      <c r="EI224" s="210">
        <f t="shared" si="53"/>
        <v>0</v>
      </c>
      <c r="EJ224" s="210">
        <f t="shared" si="53"/>
        <v>0</v>
      </c>
      <c r="EK224" s="210">
        <f t="shared" si="53"/>
        <v>0</v>
      </c>
      <c r="EL224" s="210">
        <f t="shared" si="53"/>
        <v>0</v>
      </c>
      <c r="EM224" s="210">
        <f t="shared" si="53"/>
        <v>0</v>
      </c>
      <c r="EN224" s="210">
        <f t="shared" si="53"/>
        <v>0</v>
      </c>
      <c r="EO224" s="210">
        <f t="shared" si="53"/>
        <v>0</v>
      </c>
      <c r="EP224" s="210">
        <f t="shared" si="53"/>
        <v>0</v>
      </c>
      <c r="EQ224" s="210">
        <f t="shared" si="53"/>
        <v>0</v>
      </c>
      <c r="ER224" s="210">
        <f t="shared" si="53"/>
        <v>0</v>
      </c>
      <c r="ES224" s="210">
        <f t="shared" si="53"/>
        <v>0</v>
      </c>
      <c r="ET224" s="210">
        <f t="shared" si="53"/>
        <v>0</v>
      </c>
      <c r="EU224" s="210">
        <f t="shared" si="53"/>
        <v>0</v>
      </c>
      <c r="EV224" s="210">
        <f t="shared" si="53"/>
        <v>0</v>
      </c>
      <c r="EW224" s="210">
        <f t="shared" si="53"/>
        <v>0</v>
      </c>
      <c r="EX224" s="210">
        <f t="shared" si="53"/>
        <v>0</v>
      </c>
      <c r="EY224" s="210">
        <f t="shared" si="53"/>
        <v>0</v>
      </c>
      <c r="EZ224" s="210">
        <f t="shared" si="53"/>
        <v>0</v>
      </c>
      <c r="FA224" s="210">
        <f t="shared" si="53"/>
        <v>0</v>
      </c>
      <c r="FB224" s="210">
        <f t="shared" si="53"/>
        <v>0</v>
      </c>
      <c r="FC224" s="210">
        <f t="shared" si="53"/>
        <v>0</v>
      </c>
      <c r="FD224" s="210">
        <f t="shared" si="53"/>
        <v>0</v>
      </c>
      <c r="FE224" s="210">
        <f t="shared" si="53"/>
        <v>0</v>
      </c>
      <c r="FF224" s="210">
        <f t="shared" si="53"/>
        <v>0</v>
      </c>
      <c r="FG224" s="210">
        <f t="shared" si="53"/>
        <v>0</v>
      </c>
      <c r="FH224" s="210">
        <f t="shared" si="53"/>
        <v>0</v>
      </c>
      <c r="FI224" s="210">
        <f t="shared" si="53"/>
        <v>0</v>
      </c>
      <c r="FJ224" s="210">
        <f t="shared" si="53"/>
        <v>0</v>
      </c>
      <c r="FK224" s="210">
        <f t="shared" si="53"/>
        <v>0</v>
      </c>
      <c r="FL224" s="210">
        <f t="shared" si="53"/>
        <v>0</v>
      </c>
      <c r="FM224" s="210">
        <f t="shared" si="53"/>
        <v>0</v>
      </c>
      <c r="FN224" s="210">
        <f t="shared" si="53"/>
        <v>0</v>
      </c>
      <c r="FO224" s="210">
        <f t="shared" si="53"/>
        <v>0</v>
      </c>
      <c r="FP224" s="210">
        <f t="shared" si="53"/>
        <v>0</v>
      </c>
      <c r="FQ224" s="210">
        <f t="shared" si="53"/>
        <v>0</v>
      </c>
      <c r="FR224" s="210">
        <f t="shared" si="53"/>
        <v>0</v>
      </c>
      <c r="FS224" s="210">
        <f t="shared" si="53"/>
        <v>0</v>
      </c>
      <c r="FT224" s="210">
        <f t="shared" si="53"/>
        <v>0</v>
      </c>
      <c r="FU224" s="210">
        <f t="shared" si="53"/>
        <v>0</v>
      </c>
      <c r="FV224" s="210">
        <f t="shared" si="53"/>
        <v>0</v>
      </c>
      <c r="FW224" s="210">
        <f t="shared" si="53"/>
        <v>0</v>
      </c>
      <c r="FX224" s="210">
        <f t="shared" si="53"/>
        <v>0</v>
      </c>
      <c r="FY224" s="210">
        <f t="shared" si="53"/>
        <v>0</v>
      </c>
      <c r="FZ224" s="210">
        <f t="shared" si="53"/>
        <v>0</v>
      </c>
      <c r="GA224" s="210">
        <f t="shared" si="53"/>
        <v>0</v>
      </c>
      <c r="GB224" s="210">
        <f t="shared" si="53"/>
        <v>0</v>
      </c>
      <c r="GC224" s="210">
        <f t="shared" si="53"/>
        <v>0</v>
      </c>
      <c r="GD224" s="210">
        <f t="shared" si="53"/>
        <v>0</v>
      </c>
      <c r="GE224" s="210">
        <f t="shared" si="53"/>
        <v>0</v>
      </c>
      <c r="GF224" s="210">
        <f t="shared" si="53"/>
        <v>0</v>
      </c>
      <c r="GG224" s="210">
        <f t="shared" si="53"/>
        <v>0</v>
      </c>
      <c r="GH224" s="210">
        <f t="shared" si="53"/>
        <v>0</v>
      </c>
      <c r="GI224" s="210">
        <f t="shared" si="53"/>
        <v>0</v>
      </c>
      <c r="GK224" s="216">
        <f t="shared" si="24"/>
        <v>0.37609236767131504</v>
      </c>
      <c r="GL224" s="216">
        <f t="shared" si="16"/>
        <v>0.37876668166141847</v>
      </c>
      <c r="GM224" s="216">
        <f t="shared" si="17"/>
        <v>0.2783415804468436</v>
      </c>
      <c r="GN224" s="216">
        <f t="shared" si="18"/>
        <v>0.12086557204978257</v>
      </c>
    </row>
    <row r="225" spans="1:196" x14ac:dyDescent="0.35">
      <c r="A225" s="9">
        <f>Report!$C$4</f>
        <v>1</v>
      </c>
      <c r="B225" t="str">
        <f>VLOOKUP($A225,Centers!$B$1:$C$120,2,)</f>
        <v>GATE</v>
      </c>
      <c r="C225" s="209">
        <v>44911</v>
      </c>
      <c r="D225" s="113">
        <f>IF($A225=1,SUM(SUMIFS(Indent!$E:$E,Indent!$C:$C,Waterfall!$C225,Indent!$A:$A,Centers!$A$2),SUMIFS(Indent!$E:$E,Indent!$C:$C,Waterfall!$C225,Indent!$A:$A,Centers!$A$3),SUMIFS(Indent!$E:$E,Indent!$C:$C,Waterfall!$C225,Indent!$A:$A,Centers!$A$4),SUMIFS(Indent!$E:$E,Indent!$C:$C,Waterfall!$C225,Indent!$A:$A,Centers!$A$5),SUMIFS(Indent!$E:$E,Indent!$C:$C,Waterfall!$C225,Indent!$A:$A,Centers!$A$6),SUMIFS(Indent!$E:$E,Indent!$C:$C,Waterfall!$C225,Indent!$A:$A,Centers!$A$7),SUMIFS(Indent!$E:$E,Indent!$C:$C,Waterfall!$C225,Indent!$A:$A,Centers!$A$8)),SUMIFS(Indent!$E:$E,Indent!$C:$C,Waterfall!$C225,Indent!$A:$A,$A225))</f>
        <v>18630</v>
      </c>
      <c r="E225" s="210">
        <f t="shared" si="9"/>
        <v>0</v>
      </c>
      <c r="F225" s="210">
        <f t="shared" si="52"/>
        <v>0</v>
      </c>
      <c r="G225" s="210">
        <f t="shared" si="52"/>
        <v>0</v>
      </c>
      <c r="H225" s="210">
        <f t="shared" si="52"/>
        <v>0</v>
      </c>
      <c r="I225" s="210">
        <f t="shared" si="52"/>
        <v>0</v>
      </c>
      <c r="J225" s="210">
        <f t="shared" si="52"/>
        <v>0</v>
      </c>
      <c r="K225" s="210">
        <f t="shared" si="52"/>
        <v>0</v>
      </c>
      <c r="L225" s="210">
        <f t="shared" si="52"/>
        <v>0</v>
      </c>
      <c r="M225" s="210">
        <f t="shared" si="52"/>
        <v>0</v>
      </c>
      <c r="N225" s="210">
        <f t="shared" si="52"/>
        <v>0</v>
      </c>
      <c r="O225" s="210">
        <f t="shared" si="52"/>
        <v>0</v>
      </c>
      <c r="P225" s="210">
        <f t="shared" si="52"/>
        <v>0</v>
      </c>
      <c r="Q225" s="210">
        <f t="shared" si="52"/>
        <v>0</v>
      </c>
      <c r="R225" s="210">
        <f t="shared" si="52"/>
        <v>0</v>
      </c>
      <c r="S225" s="210">
        <f t="shared" si="52"/>
        <v>0</v>
      </c>
      <c r="T225" s="210">
        <f t="shared" si="52"/>
        <v>0</v>
      </c>
      <c r="U225" s="210">
        <f t="shared" si="52"/>
        <v>0</v>
      </c>
      <c r="V225" s="210">
        <f t="shared" si="52"/>
        <v>0</v>
      </c>
      <c r="W225" s="210">
        <f t="shared" si="52"/>
        <v>0</v>
      </c>
      <c r="X225" s="210">
        <f t="shared" si="52"/>
        <v>0</v>
      </c>
      <c r="Y225" s="210">
        <f t="shared" si="52"/>
        <v>0</v>
      </c>
      <c r="Z225" s="210">
        <f t="shared" si="52"/>
        <v>0</v>
      </c>
      <c r="AA225" s="210">
        <f t="shared" si="52"/>
        <v>0</v>
      </c>
      <c r="AB225" s="210">
        <f t="shared" si="52"/>
        <v>0</v>
      </c>
      <c r="AC225" s="210">
        <f t="shared" si="52"/>
        <v>0</v>
      </c>
      <c r="AD225" s="210">
        <f t="shared" si="52"/>
        <v>0</v>
      </c>
      <c r="AE225" s="210">
        <f t="shared" si="52"/>
        <v>0</v>
      </c>
      <c r="AF225" s="210">
        <f t="shared" si="52"/>
        <v>0</v>
      </c>
      <c r="AG225" s="210">
        <f t="shared" si="52"/>
        <v>0</v>
      </c>
      <c r="AH225" s="210">
        <f t="shared" si="52"/>
        <v>0</v>
      </c>
      <c r="AI225" s="210">
        <f t="shared" si="52"/>
        <v>7.5267310789049927E-2</v>
      </c>
      <c r="AJ225" s="210">
        <f t="shared" si="52"/>
        <v>0.45994578636607625</v>
      </c>
      <c r="AK225" s="210">
        <f t="shared" si="52"/>
        <v>0.34778743961352654</v>
      </c>
      <c r="AL225" s="210">
        <f t="shared" si="52"/>
        <v>0.21928126677402041</v>
      </c>
      <c r="AM225" s="210">
        <f t="shared" si="52"/>
        <v>3.8484165324745037E-2</v>
      </c>
      <c r="AN225" s="210">
        <f t="shared" si="52"/>
        <v>1.2302200751476113E-2</v>
      </c>
      <c r="AO225" s="210">
        <f t="shared" si="52"/>
        <v>0</v>
      </c>
      <c r="AP225" s="210">
        <f t="shared" si="52"/>
        <v>0</v>
      </c>
      <c r="AQ225" s="210">
        <f t="shared" si="52"/>
        <v>0</v>
      </c>
      <c r="AR225" s="210">
        <f t="shared" si="52"/>
        <v>0</v>
      </c>
      <c r="AS225" s="210">
        <f t="shared" si="52"/>
        <v>0</v>
      </c>
      <c r="AT225" s="210">
        <f t="shared" si="52"/>
        <v>0</v>
      </c>
      <c r="AU225" s="210">
        <f t="shared" si="52"/>
        <v>0</v>
      </c>
      <c r="AV225" s="210">
        <f t="shared" si="52"/>
        <v>0</v>
      </c>
      <c r="AW225" s="210">
        <f t="shared" si="52"/>
        <v>0</v>
      </c>
      <c r="AX225" s="210">
        <f t="shared" si="52"/>
        <v>0</v>
      </c>
      <c r="AY225" s="210">
        <f t="shared" si="52"/>
        <v>0</v>
      </c>
      <c r="AZ225" s="210">
        <f t="shared" si="52"/>
        <v>0</v>
      </c>
      <c r="BA225" s="210">
        <f t="shared" si="52"/>
        <v>0</v>
      </c>
      <c r="BB225" s="210">
        <f t="shared" si="52"/>
        <v>0</v>
      </c>
      <c r="BC225" s="210">
        <f t="shared" si="52"/>
        <v>0</v>
      </c>
      <c r="BD225" s="210">
        <f t="shared" si="52"/>
        <v>0</v>
      </c>
      <c r="BE225" s="210">
        <f t="shared" si="52"/>
        <v>0</v>
      </c>
      <c r="BF225" s="210">
        <f t="shared" si="52"/>
        <v>0</v>
      </c>
      <c r="BG225" s="210">
        <f t="shared" si="52"/>
        <v>0</v>
      </c>
      <c r="BH225" s="210">
        <f t="shared" si="52"/>
        <v>0</v>
      </c>
      <c r="BI225" s="210">
        <f t="shared" si="52"/>
        <v>0</v>
      </c>
      <c r="BJ225" s="210">
        <f t="shared" si="52"/>
        <v>0</v>
      </c>
      <c r="BK225" s="210">
        <f t="shared" si="52"/>
        <v>0</v>
      </c>
      <c r="BL225" s="210">
        <f t="shared" si="52"/>
        <v>0</v>
      </c>
      <c r="BM225" s="210">
        <f t="shared" si="52"/>
        <v>0</v>
      </c>
      <c r="BN225" s="210">
        <f t="shared" si="52"/>
        <v>0</v>
      </c>
      <c r="BO225" s="210">
        <f t="shared" si="52"/>
        <v>0</v>
      </c>
      <c r="BP225" s="210">
        <f t="shared" si="52"/>
        <v>0</v>
      </c>
      <c r="BQ225" s="210">
        <f t="shared" si="52"/>
        <v>0</v>
      </c>
      <c r="BR225" s="210">
        <f t="shared" si="50"/>
        <v>0</v>
      </c>
      <c r="BS225" s="210">
        <f t="shared" si="50"/>
        <v>0</v>
      </c>
      <c r="BT225" s="210">
        <f t="shared" si="50"/>
        <v>0</v>
      </c>
      <c r="BU225" s="210">
        <f t="shared" si="50"/>
        <v>0</v>
      </c>
      <c r="BV225" s="210">
        <f t="shared" si="50"/>
        <v>0</v>
      </c>
      <c r="BW225" s="210">
        <f t="shared" si="50"/>
        <v>0</v>
      </c>
      <c r="BX225" s="210">
        <f t="shared" si="50"/>
        <v>0</v>
      </c>
      <c r="BY225" s="210">
        <f t="shared" si="50"/>
        <v>0</v>
      </c>
      <c r="BZ225" s="210">
        <f t="shared" si="50"/>
        <v>0</v>
      </c>
      <c r="CA225" s="210">
        <f t="shared" si="50"/>
        <v>0</v>
      </c>
      <c r="CB225" s="210">
        <f t="shared" si="50"/>
        <v>0</v>
      </c>
      <c r="CC225" s="210">
        <f t="shared" si="50"/>
        <v>0</v>
      </c>
      <c r="CD225" s="210">
        <f t="shared" si="50"/>
        <v>0</v>
      </c>
      <c r="CE225" s="210">
        <f t="shared" si="50"/>
        <v>0</v>
      </c>
      <c r="CF225" s="210">
        <f t="shared" si="50"/>
        <v>0</v>
      </c>
      <c r="CG225" s="210">
        <f t="shared" si="50"/>
        <v>0</v>
      </c>
      <c r="CH225" s="210">
        <f t="shared" si="50"/>
        <v>0</v>
      </c>
      <c r="CI225" s="210">
        <f t="shared" si="50"/>
        <v>0</v>
      </c>
      <c r="CJ225" s="210">
        <f t="shared" si="50"/>
        <v>0</v>
      </c>
      <c r="CK225" s="210">
        <f t="shared" si="50"/>
        <v>0</v>
      </c>
      <c r="CL225" s="210">
        <f t="shared" si="50"/>
        <v>0</v>
      </c>
      <c r="CM225" s="210">
        <f t="shared" si="50"/>
        <v>0</v>
      </c>
      <c r="CN225" s="210">
        <f t="shared" si="50"/>
        <v>0</v>
      </c>
      <c r="CO225" s="210">
        <f t="shared" si="50"/>
        <v>0</v>
      </c>
      <c r="CP225" s="210">
        <f t="shared" si="50"/>
        <v>0</v>
      </c>
      <c r="CQ225" s="210">
        <f t="shared" si="50"/>
        <v>0</v>
      </c>
      <c r="CR225" s="210">
        <f t="shared" si="50"/>
        <v>0</v>
      </c>
      <c r="CS225" s="210">
        <f t="shared" si="50"/>
        <v>0</v>
      </c>
      <c r="CT225" s="210">
        <f t="shared" si="50"/>
        <v>0</v>
      </c>
      <c r="CU225" s="210">
        <f t="shared" si="50"/>
        <v>0</v>
      </c>
      <c r="CV225" s="210">
        <f t="shared" si="50"/>
        <v>0</v>
      </c>
      <c r="CW225" s="210">
        <f t="shared" si="50"/>
        <v>0</v>
      </c>
      <c r="CX225" s="210">
        <f t="shared" si="50"/>
        <v>0</v>
      </c>
      <c r="CY225" s="210">
        <f t="shared" si="50"/>
        <v>0</v>
      </c>
      <c r="CZ225" s="210">
        <f t="shared" si="50"/>
        <v>0</v>
      </c>
      <c r="DA225" s="210">
        <f t="shared" si="50"/>
        <v>0</v>
      </c>
      <c r="DB225" s="210">
        <f t="shared" si="50"/>
        <v>0</v>
      </c>
      <c r="DC225" s="210">
        <f t="shared" si="50"/>
        <v>0</v>
      </c>
      <c r="DD225" s="210">
        <f t="shared" si="50"/>
        <v>0</v>
      </c>
      <c r="DE225" s="210">
        <f t="shared" si="50"/>
        <v>0</v>
      </c>
      <c r="DF225" s="210">
        <f t="shared" si="50"/>
        <v>0</v>
      </c>
      <c r="DG225" s="210">
        <f t="shared" si="50"/>
        <v>0</v>
      </c>
      <c r="DH225" s="210">
        <f t="shared" si="50"/>
        <v>0</v>
      </c>
      <c r="DI225" s="210">
        <f t="shared" si="50"/>
        <v>0</v>
      </c>
      <c r="DJ225" s="210">
        <f t="shared" si="50"/>
        <v>0</v>
      </c>
      <c r="DK225" s="210">
        <f t="shared" si="50"/>
        <v>0</v>
      </c>
      <c r="DL225" s="210">
        <f t="shared" si="50"/>
        <v>0</v>
      </c>
      <c r="DM225" s="210">
        <f t="shared" si="50"/>
        <v>0</v>
      </c>
      <c r="DN225" s="210">
        <f t="shared" si="50"/>
        <v>0</v>
      </c>
      <c r="DO225" s="210">
        <f t="shared" si="50"/>
        <v>0</v>
      </c>
      <c r="DP225" s="210">
        <f t="shared" si="50"/>
        <v>0</v>
      </c>
      <c r="DQ225" s="210">
        <f t="shared" si="50"/>
        <v>0</v>
      </c>
      <c r="DR225" s="210">
        <f t="shared" si="50"/>
        <v>0</v>
      </c>
      <c r="DS225" s="210">
        <f t="shared" si="50"/>
        <v>0</v>
      </c>
      <c r="DT225" s="210">
        <f t="shared" si="50"/>
        <v>0</v>
      </c>
      <c r="DU225" s="210">
        <f t="shared" si="50"/>
        <v>0</v>
      </c>
      <c r="DV225" s="210">
        <f t="shared" si="50"/>
        <v>0</v>
      </c>
      <c r="DW225" s="210">
        <f t="shared" si="50"/>
        <v>0</v>
      </c>
      <c r="DX225" s="210">
        <f t="shared" si="50"/>
        <v>0</v>
      </c>
      <c r="DY225" s="210">
        <f t="shared" si="50"/>
        <v>0</v>
      </c>
      <c r="DZ225" s="210">
        <f t="shared" si="50"/>
        <v>0</v>
      </c>
      <c r="EA225" s="210">
        <f t="shared" si="50"/>
        <v>0</v>
      </c>
      <c r="EB225" s="210">
        <f t="shared" si="50"/>
        <v>0</v>
      </c>
      <c r="EC225" s="210">
        <f t="shared" si="53"/>
        <v>0</v>
      </c>
      <c r="ED225" s="210">
        <f t="shared" si="53"/>
        <v>0</v>
      </c>
      <c r="EE225" s="210">
        <f t="shared" si="53"/>
        <v>0</v>
      </c>
      <c r="EF225" s="210">
        <f t="shared" si="53"/>
        <v>0</v>
      </c>
      <c r="EG225" s="210">
        <f t="shared" si="53"/>
        <v>0</v>
      </c>
      <c r="EH225" s="210">
        <f t="shared" si="53"/>
        <v>0</v>
      </c>
      <c r="EI225" s="210">
        <f t="shared" si="53"/>
        <v>0</v>
      </c>
      <c r="EJ225" s="210">
        <f t="shared" si="53"/>
        <v>0</v>
      </c>
      <c r="EK225" s="210">
        <f t="shared" si="53"/>
        <v>0</v>
      </c>
      <c r="EL225" s="210">
        <f t="shared" si="53"/>
        <v>0</v>
      </c>
      <c r="EM225" s="210">
        <f t="shared" si="53"/>
        <v>0</v>
      </c>
      <c r="EN225" s="210">
        <f t="shared" si="53"/>
        <v>0</v>
      </c>
      <c r="EO225" s="210">
        <f t="shared" si="53"/>
        <v>0</v>
      </c>
      <c r="EP225" s="210">
        <f t="shared" si="53"/>
        <v>0</v>
      </c>
      <c r="EQ225" s="210">
        <f t="shared" si="53"/>
        <v>0</v>
      </c>
      <c r="ER225" s="210">
        <f t="shared" si="53"/>
        <v>0</v>
      </c>
      <c r="ES225" s="210">
        <f t="shared" si="53"/>
        <v>0</v>
      </c>
      <c r="ET225" s="210">
        <f t="shared" si="53"/>
        <v>0</v>
      </c>
      <c r="EU225" s="210">
        <f t="shared" si="53"/>
        <v>0</v>
      </c>
      <c r="EV225" s="210">
        <f t="shared" si="53"/>
        <v>0</v>
      </c>
      <c r="EW225" s="210">
        <f t="shared" si="53"/>
        <v>0</v>
      </c>
      <c r="EX225" s="210">
        <f t="shared" si="53"/>
        <v>0</v>
      </c>
      <c r="EY225" s="210">
        <f t="shared" si="53"/>
        <v>0</v>
      </c>
      <c r="EZ225" s="210">
        <f t="shared" si="53"/>
        <v>0</v>
      </c>
      <c r="FA225" s="210">
        <f t="shared" si="53"/>
        <v>0</v>
      </c>
      <c r="FB225" s="210">
        <f t="shared" si="53"/>
        <v>0</v>
      </c>
      <c r="FC225" s="210">
        <f t="shared" si="53"/>
        <v>0</v>
      </c>
      <c r="FD225" s="210">
        <f t="shared" si="53"/>
        <v>0</v>
      </c>
      <c r="FE225" s="210">
        <f t="shared" si="53"/>
        <v>0</v>
      </c>
      <c r="FF225" s="210">
        <f t="shared" si="53"/>
        <v>0</v>
      </c>
      <c r="FG225" s="210">
        <f t="shared" si="53"/>
        <v>0</v>
      </c>
      <c r="FH225" s="210">
        <f t="shared" si="53"/>
        <v>0</v>
      </c>
      <c r="FI225" s="210">
        <f t="shared" si="53"/>
        <v>0</v>
      </c>
      <c r="FJ225" s="210">
        <f t="shared" si="53"/>
        <v>0</v>
      </c>
      <c r="FK225" s="210">
        <f t="shared" si="53"/>
        <v>0</v>
      </c>
      <c r="FL225" s="210">
        <f t="shared" si="53"/>
        <v>0</v>
      </c>
      <c r="FM225" s="210">
        <f t="shared" si="53"/>
        <v>0</v>
      </c>
      <c r="FN225" s="210">
        <f t="shared" si="53"/>
        <v>0</v>
      </c>
      <c r="FO225" s="210">
        <f t="shared" si="53"/>
        <v>0</v>
      </c>
      <c r="FP225" s="210">
        <f t="shared" si="53"/>
        <v>0</v>
      </c>
      <c r="FQ225" s="210">
        <f t="shared" si="53"/>
        <v>0</v>
      </c>
      <c r="FR225" s="210">
        <f t="shared" si="53"/>
        <v>0</v>
      </c>
      <c r="FS225" s="210">
        <f t="shared" si="53"/>
        <v>0</v>
      </c>
      <c r="FT225" s="210">
        <f t="shared" si="53"/>
        <v>0</v>
      </c>
      <c r="FU225" s="210">
        <f t="shared" si="53"/>
        <v>0</v>
      </c>
      <c r="FV225" s="210">
        <f t="shared" si="53"/>
        <v>0</v>
      </c>
      <c r="FW225" s="210">
        <f t="shared" si="53"/>
        <v>0</v>
      </c>
      <c r="FX225" s="210">
        <f t="shared" si="53"/>
        <v>0</v>
      </c>
      <c r="FY225" s="210">
        <f t="shared" si="53"/>
        <v>0</v>
      </c>
      <c r="FZ225" s="210">
        <f t="shared" si="53"/>
        <v>0</v>
      </c>
      <c r="GA225" s="210">
        <f t="shared" si="53"/>
        <v>0</v>
      </c>
      <c r="GB225" s="210">
        <f t="shared" si="53"/>
        <v>0</v>
      </c>
      <c r="GC225" s="210">
        <f t="shared" si="53"/>
        <v>0</v>
      </c>
      <c r="GD225" s="210">
        <f t="shared" si="53"/>
        <v>0</v>
      </c>
      <c r="GE225" s="210">
        <f t="shared" si="53"/>
        <v>0</v>
      </c>
      <c r="GF225" s="210">
        <f t="shared" si="53"/>
        <v>0</v>
      </c>
      <c r="GG225" s="210">
        <f t="shared" si="53"/>
        <v>0</v>
      </c>
      <c r="GH225" s="210">
        <f t="shared" si="53"/>
        <v>0</v>
      </c>
      <c r="GI225" s="210">
        <f t="shared" si="53"/>
        <v>0</v>
      </c>
      <c r="GK225" s="216">
        <f t="shared" si="24"/>
        <v>0.53521309715512622</v>
      </c>
      <c r="GL225" s="216">
        <f t="shared" si="16"/>
        <v>0.34778743961352654</v>
      </c>
      <c r="GM225" s="216">
        <f t="shared" si="17"/>
        <v>0.21928126677402041</v>
      </c>
      <c r="GN225" s="216">
        <f t="shared" si="18"/>
        <v>3.8484165324745037E-2</v>
      </c>
    </row>
    <row r="226" spans="1:196" x14ac:dyDescent="0.35">
      <c r="A226" s="9">
        <f>Report!$C$4</f>
        <v>1</v>
      </c>
      <c r="B226" t="str">
        <f>VLOOKUP($A226,Centers!$B$1:$C$120,2,)</f>
        <v>GATE</v>
      </c>
      <c r="C226" s="209">
        <v>44912</v>
      </c>
      <c r="D226" s="113">
        <f>IF($A226=1,SUM(SUMIFS(Indent!$E:$E,Indent!$C:$C,Waterfall!$C226,Indent!$A:$A,Centers!$A$2),SUMIFS(Indent!$E:$E,Indent!$C:$C,Waterfall!$C226,Indent!$A:$A,Centers!$A$3),SUMIFS(Indent!$E:$E,Indent!$C:$C,Waterfall!$C226,Indent!$A:$A,Centers!$A$4),SUMIFS(Indent!$E:$E,Indent!$C:$C,Waterfall!$C226,Indent!$A:$A,Centers!$A$5),SUMIFS(Indent!$E:$E,Indent!$C:$C,Waterfall!$C226,Indent!$A:$A,Centers!$A$6),SUMIFS(Indent!$E:$E,Indent!$C:$C,Waterfall!$C226,Indent!$A:$A,Centers!$A$7),SUMIFS(Indent!$E:$E,Indent!$C:$C,Waterfall!$C226,Indent!$A:$A,Centers!$A$8)),SUMIFS(Indent!$E:$E,Indent!$C:$C,Waterfall!$C226,Indent!$A:$A,$A226))</f>
        <v>32040</v>
      </c>
      <c r="E226" s="210">
        <f t="shared" si="9"/>
        <v>0</v>
      </c>
      <c r="F226" s="210">
        <f t="shared" si="52"/>
        <v>0</v>
      </c>
      <c r="G226" s="210">
        <f t="shared" si="52"/>
        <v>0</v>
      </c>
      <c r="H226" s="210">
        <f t="shared" si="52"/>
        <v>0</v>
      </c>
      <c r="I226" s="210">
        <f t="shared" si="52"/>
        <v>0</v>
      </c>
      <c r="J226" s="210">
        <f t="shared" si="52"/>
        <v>0</v>
      </c>
      <c r="K226" s="210">
        <f t="shared" si="52"/>
        <v>0</v>
      </c>
      <c r="L226" s="210">
        <f t="shared" si="52"/>
        <v>0</v>
      </c>
      <c r="M226" s="210">
        <f t="shared" si="52"/>
        <v>0</v>
      </c>
      <c r="N226" s="210">
        <f t="shared" si="52"/>
        <v>0</v>
      </c>
      <c r="O226" s="210">
        <f t="shared" si="52"/>
        <v>0</v>
      </c>
      <c r="P226" s="210">
        <f t="shared" si="52"/>
        <v>0</v>
      </c>
      <c r="Q226" s="210">
        <f t="shared" si="52"/>
        <v>0</v>
      </c>
      <c r="R226" s="210">
        <f t="shared" si="52"/>
        <v>0</v>
      </c>
      <c r="S226" s="210">
        <f t="shared" si="52"/>
        <v>0</v>
      </c>
      <c r="T226" s="210">
        <f t="shared" si="52"/>
        <v>0</v>
      </c>
      <c r="U226" s="210">
        <f t="shared" si="52"/>
        <v>0</v>
      </c>
      <c r="V226" s="210">
        <f t="shared" si="52"/>
        <v>0</v>
      </c>
      <c r="W226" s="210">
        <f t="shared" si="52"/>
        <v>0</v>
      </c>
      <c r="X226" s="210">
        <f t="shared" si="52"/>
        <v>0</v>
      </c>
      <c r="Y226" s="210">
        <f t="shared" si="52"/>
        <v>0</v>
      </c>
      <c r="Z226" s="210">
        <f t="shared" si="52"/>
        <v>0</v>
      </c>
      <c r="AA226" s="210">
        <f t="shared" si="52"/>
        <v>0</v>
      </c>
      <c r="AB226" s="210">
        <f t="shared" si="52"/>
        <v>0</v>
      </c>
      <c r="AC226" s="210">
        <f t="shared" si="52"/>
        <v>0</v>
      </c>
      <c r="AD226" s="210">
        <f t="shared" si="52"/>
        <v>0</v>
      </c>
      <c r="AE226" s="210">
        <f t="shared" si="52"/>
        <v>0</v>
      </c>
      <c r="AF226" s="210">
        <f t="shared" si="52"/>
        <v>0</v>
      </c>
      <c r="AG226" s="210">
        <f t="shared" si="52"/>
        <v>0</v>
      </c>
      <c r="AH226" s="210">
        <f t="shared" si="52"/>
        <v>0</v>
      </c>
      <c r="AI226" s="210">
        <f t="shared" si="52"/>
        <v>0</v>
      </c>
      <c r="AJ226" s="210">
        <f t="shared" si="52"/>
        <v>0.10064076154806492</v>
      </c>
      <c r="AK226" s="210">
        <f t="shared" si="52"/>
        <v>0.41763014981273411</v>
      </c>
      <c r="AL226" s="210">
        <f t="shared" si="52"/>
        <v>0.37743196004993756</v>
      </c>
      <c r="AM226" s="210">
        <f t="shared" si="52"/>
        <v>0.15929400749063669</v>
      </c>
      <c r="AN226" s="210">
        <f t="shared" si="52"/>
        <v>7.8479088639200986E-2</v>
      </c>
      <c r="AO226" s="210">
        <f t="shared" si="52"/>
        <v>2.6652933832709114E-2</v>
      </c>
      <c r="AP226" s="210">
        <f t="shared" si="52"/>
        <v>0</v>
      </c>
      <c r="AQ226" s="210">
        <f t="shared" si="52"/>
        <v>0</v>
      </c>
      <c r="AR226" s="210">
        <f t="shared" si="52"/>
        <v>0</v>
      </c>
      <c r="AS226" s="210">
        <f t="shared" si="52"/>
        <v>0</v>
      </c>
      <c r="AT226" s="210">
        <f t="shared" si="52"/>
        <v>0</v>
      </c>
      <c r="AU226" s="210">
        <f t="shared" si="52"/>
        <v>0</v>
      </c>
      <c r="AV226" s="210">
        <f t="shared" si="52"/>
        <v>0</v>
      </c>
      <c r="AW226" s="210">
        <f t="shared" si="52"/>
        <v>0</v>
      </c>
      <c r="AX226" s="210">
        <f t="shared" si="52"/>
        <v>0</v>
      </c>
      <c r="AY226" s="210">
        <f t="shared" si="52"/>
        <v>0</v>
      </c>
      <c r="AZ226" s="210">
        <f t="shared" si="52"/>
        <v>0</v>
      </c>
      <c r="BA226" s="210">
        <f t="shared" si="52"/>
        <v>0</v>
      </c>
      <c r="BB226" s="210">
        <f t="shared" si="52"/>
        <v>0</v>
      </c>
      <c r="BC226" s="210">
        <f t="shared" si="52"/>
        <v>0</v>
      </c>
      <c r="BD226" s="210">
        <f t="shared" si="52"/>
        <v>0</v>
      </c>
      <c r="BE226" s="210">
        <f t="shared" si="52"/>
        <v>0</v>
      </c>
      <c r="BF226" s="210">
        <f t="shared" si="52"/>
        <v>0</v>
      </c>
      <c r="BG226" s="210">
        <f t="shared" si="52"/>
        <v>0</v>
      </c>
      <c r="BH226" s="210">
        <f t="shared" si="52"/>
        <v>0</v>
      </c>
      <c r="BI226" s="210">
        <f t="shared" si="52"/>
        <v>0</v>
      </c>
      <c r="BJ226" s="210">
        <f t="shared" si="52"/>
        <v>0</v>
      </c>
      <c r="BK226" s="210">
        <f t="shared" si="52"/>
        <v>0</v>
      </c>
      <c r="BL226" s="210">
        <f t="shared" si="52"/>
        <v>0</v>
      </c>
      <c r="BM226" s="210">
        <f t="shared" si="52"/>
        <v>0</v>
      </c>
      <c r="BN226" s="210">
        <f t="shared" si="52"/>
        <v>0</v>
      </c>
      <c r="BO226" s="210">
        <f t="shared" si="52"/>
        <v>0</v>
      </c>
      <c r="BP226" s="210">
        <f t="shared" si="52"/>
        <v>0</v>
      </c>
      <c r="BQ226" s="210">
        <f t="shared" si="52"/>
        <v>0</v>
      </c>
      <c r="BR226" s="210">
        <f t="shared" si="50"/>
        <v>0</v>
      </c>
      <c r="BS226" s="210">
        <f t="shared" si="50"/>
        <v>0</v>
      </c>
      <c r="BT226" s="210">
        <f t="shared" si="50"/>
        <v>0</v>
      </c>
      <c r="BU226" s="210">
        <f t="shared" si="50"/>
        <v>0</v>
      </c>
      <c r="BV226" s="210">
        <f t="shared" si="50"/>
        <v>0</v>
      </c>
      <c r="BW226" s="210">
        <f t="shared" si="50"/>
        <v>0</v>
      </c>
      <c r="BX226" s="210">
        <f t="shared" si="50"/>
        <v>0</v>
      </c>
      <c r="BY226" s="210">
        <f t="shared" si="50"/>
        <v>0</v>
      </c>
      <c r="BZ226" s="210">
        <f t="shared" si="50"/>
        <v>0</v>
      </c>
      <c r="CA226" s="210">
        <f t="shared" si="50"/>
        <v>0</v>
      </c>
      <c r="CB226" s="210">
        <f t="shared" si="50"/>
        <v>0</v>
      </c>
      <c r="CC226" s="210">
        <f t="shared" si="50"/>
        <v>0</v>
      </c>
      <c r="CD226" s="210">
        <f t="shared" si="50"/>
        <v>0</v>
      </c>
      <c r="CE226" s="210">
        <f t="shared" si="50"/>
        <v>0</v>
      </c>
      <c r="CF226" s="210">
        <f t="shared" si="50"/>
        <v>0</v>
      </c>
      <c r="CG226" s="210">
        <f t="shared" si="50"/>
        <v>0</v>
      </c>
      <c r="CH226" s="210">
        <f t="shared" si="50"/>
        <v>0</v>
      </c>
      <c r="CI226" s="210">
        <f t="shared" si="50"/>
        <v>0</v>
      </c>
      <c r="CJ226" s="210">
        <f t="shared" si="50"/>
        <v>0</v>
      </c>
      <c r="CK226" s="210">
        <f t="shared" si="50"/>
        <v>0</v>
      </c>
      <c r="CL226" s="210">
        <f t="shared" si="50"/>
        <v>0</v>
      </c>
      <c r="CM226" s="210">
        <f t="shared" si="50"/>
        <v>0</v>
      </c>
      <c r="CN226" s="210">
        <f t="shared" si="50"/>
        <v>0</v>
      </c>
      <c r="CO226" s="210">
        <f t="shared" si="50"/>
        <v>0</v>
      </c>
      <c r="CP226" s="210">
        <f t="shared" si="50"/>
        <v>0</v>
      </c>
      <c r="CQ226" s="210">
        <f t="shared" si="50"/>
        <v>0</v>
      </c>
      <c r="CR226" s="210">
        <f t="shared" si="50"/>
        <v>0</v>
      </c>
      <c r="CS226" s="210">
        <f t="shared" si="50"/>
        <v>0</v>
      </c>
      <c r="CT226" s="210">
        <f t="shared" si="50"/>
        <v>0</v>
      </c>
      <c r="CU226" s="210">
        <f t="shared" si="50"/>
        <v>0</v>
      </c>
      <c r="CV226" s="210">
        <f t="shared" si="50"/>
        <v>0</v>
      </c>
      <c r="CW226" s="210">
        <f t="shared" si="50"/>
        <v>0</v>
      </c>
      <c r="CX226" s="210">
        <f t="shared" si="50"/>
        <v>0</v>
      </c>
      <c r="CY226" s="210">
        <f t="shared" si="50"/>
        <v>0</v>
      </c>
      <c r="CZ226" s="210">
        <f t="shared" si="50"/>
        <v>0</v>
      </c>
      <c r="DA226" s="210">
        <f t="shared" si="50"/>
        <v>0</v>
      </c>
      <c r="DB226" s="210">
        <f t="shared" si="50"/>
        <v>0</v>
      </c>
      <c r="DC226" s="210">
        <f t="shared" si="50"/>
        <v>0</v>
      </c>
      <c r="DD226" s="210">
        <f t="shared" si="50"/>
        <v>0</v>
      </c>
      <c r="DE226" s="210">
        <f t="shared" si="50"/>
        <v>0</v>
      </c>
      <c r="DF226" s="210">
        <f t="shared" si="50"/>
        <v>0</v>
      </c>
      <c r="DG226" s="210">
        <f t="shared" si="50"/>
        <v>0</v>
      </c>
      <c r="DH226" s="210">
        <f t="shared" si="50"/>
        <v>0</v>
      </c>
      <c r="DI226" s="210">
        <f t="shared" si="50"/>
        <v>0</v>
      </c>
      <c r="DJ226" s="210">
        <f t="shared" si="50"/>
        <v>0</v>
      </c>
      <c r="DK226" s="210">
        <f t="shared" si="50"/>
        <v>0</v>
      </c>
      <c r="DL226" s="210">
        <f t="shared" si="50"/>
        <v>0</v>
      </c>
      <c r="DM226" s="210">
        <f t="shared" si="50"/>
        <v>0</v>
      </c>
      <c r="DN226" s="210">
        <f t="shared" si="50"/>
        <v>0</v>
      </c>
      <c r="DO226" s="210">
        <f t="shared" si="50"/>
        <v>0</v>
      </c>
      <c r="DP226" s="210">
        <f t="shared" si="50"/>
        <v>0</v>
      </c>
      <c r="DQ226" s="210">
        <f t="shared" si="50"/>
        <v>0</v>
      </c>
      <c r="DR226" s="210">
        <f t="shared" si="50"/>
        <v>0</v>
      </c>
      <c r="DS226" s="210">
        <f t="shared" si="50"/>
        <v>0</v>
      </c>
      <c r="DT226" s="210">
        <f t="shared" si="50"/>
        <v>0</v>
      </c>
      <c r="DU226" s="210">
        <f t="shared" si="50"/>
        <v>0</v>
      </c>
      <c r="DV226" s="210">
        <f t="shared" si="50"/>
        <v>0</v>
      </c>
      <c r="DW226" s="210">
        <f t="shared" si="50"/>
        <v>0</v>
      </c>
      <c r="DX226" s="210">
        <f t="shared" si="50"/>
        <v>0</v>
      </c>
      <c r="DY226" s="210">
        <f t="shared" si="50"/>
        <v>0</v>
      </c>
      <c r="DZ226" s="210">
        <f t="shared" si="50"/>
        <v>0</v>
      </c>
      <c r="EA226" s="210">
        <f t="shared" si="50"/>
        <v>0</v>
      </c>
      <c r="EB226" s="210">
        <f t="shared" si="50"/>
        <v>0</v>
      </c>
      <c r="EC226" s="210">
        <f t="shared" si="53"/>
        <v>0</v>
      </c>
      <c r="ED226" s="210">
        <f t="shared" si="53"/>
        <v>0</v>
      </c>
      <c r="EE226" s="210">
        <f t="shared" si="53"/>
        <v>0</v>
      </c>
      <c r="EF226" s="210">
        <f t="shared" si="53"/>
        <v>0</v>
      </c>
      <c r="EG226" s="210">
        <f t="shared" si="53"/>
        <v>0</v>
      </c>
      <c r="EH226" s="210">
        <f t="shared" si="53"/>
        <v>0</v>
      </c>
      <c r="EI226" s="210">
        <f t="shared" si="53"/>
        <v>0</v>
      </c>
      <c r="EJ226" s="210">
        <f t="shared" si="53"/>
        <v>0</v>
      </c>
      <c r="EK226" s="210">
        <f t="shared" si="53"/>
        <v>0</v>
      </c>
      <c r="EL226" s="210">
        <f t="shared" si="53"/>
        <v>0</v>
      </c>
      <c r="EM226" s="210">
        <f t="shared" si="53"/>
        <v>0</v>
      </c>
      <c r="EN226" s="210">
        <f t="shared" si="53"/>
        <v>0</v>
      </c>
      <c r="EO226" s="210">
        <f t="shared" si="53"/>
        <v>0</v>
      </c>
      <c r="EP226" s="210">
        <f t="shared" si="53"/>
        <v>0</v>
      </c>
      <c r="EQ226" s="210">
        <f t="shared" si="53"/>
        <v>0</v>
      </c>
      <c r="ER226" s="210">
        <f t="shared" si="53"/>
        <v>0</v>
      </c>
      <c r="ES226" s="210">
        <f t="shared" si="53"/>
        <v>0</v>
      </c>
      <c r="ET226" s="210">
        <f t="shared" si="53"/>
        <v>0</v>
      </c>
      <c r="EU226" s="210">
        <f t="shared" si="53"/>
        <v>0</v>
      </c>
      <c r="EV226" s="210">
        <f t="shared" si="53"/>
        <v>0</v>
      </c>
      <c r="EW226" s="210">
        <f t="shared" si="53"/>
        <v>0</v>
      </c>
      <c r="EX226" s="210">
        <f t="shared" si="53"/>
        <v>0</v>
      </c>
      <c r="EY226" s="210">
        <f t="shared" si="53"/>
        <v>0</v>
      </c>
      <c r="EZ226" s="210">
        <f t="shared" si="53"/>
        <v>0</v>
      </c>
      <c r="FA226" s="210">
        <f t="shared" si="53"/>
        <v>0</v>
      </c>
      <c r="FB226" s="210">
        <f t="shared" si="53"/>
        <v>0</v>
      </c>
      <c r="FC226" s="210">
        <f t="shared" si="53"/>
        <v>0</v>
      </c>
      <c r="FD226" s="210">
        <f t="shared" si="53"/>
        <v>0</v>
      </c>
      <c r="FE226" s="210">
        <f t="shared" si="53"/>
        <v>0</v>
      </c>
      <c r="FF226" s="210">
        <f t="shared" si="53"/>
        <v>0</v>
      </c>
      <c r="FG226" s="210">
        <f t="shared" si="53"/>
        <v>0</v>
      </c>
      <c r="FH226" s="210">
        <f t="shared" si="53"/>
        <v>0</v>
      </c>
      <c r="FI226" s="210">
        <f t="shared" si="53"/>
        <v>0</v>
      </c>
      <c r="FJ226" s="210">
        <f t="shared" si="53"/>
        <v>0</v>
      </c>
      <c r="FK226" s="210">
        <f t="shared" si="53"/>
        <v>0</v>
      </c>
      <c r="FL226" s="210">
        <f t="shared" si="53"/>
        <v>0</v>
      </c>
      <c r="FM226" s="210">
        <f t="shared" si="53"/>
        <v>0</v>
      </c>
      <c r="FN226" s="210">
        <f t="shared" si="53"/>
        <v>0</v>
      </c>
      <c r="FO226" s="210">
        <f t="shared" si="53"/>
        <v>0</v>
      </c>
      <c r="FP226" s="210">
        <f t="shared" si="53"/>
        <v>0</v>
      </c>
      <c r="FQ226" s="210">
        <f t="shared" si="53"/>
        <v>0</v>
      </c>
      <c r="FR226" s="210">
        <f t="shared" si="53"/>
        <v>0</v>
      </c>
      <c r="FS226" s="210">
        <f t="shared" si="53"/>
        <v>0</v>
      </c>
      <c r="FT226" s="210">
        <f t="shared" si="53"/>
        <v>0</v>
      </c>
      <c r="FU226" s="210">
        <f t="shared" si="53"/>
        <v>0</v>
      </c>
      <c r="FV226" s="210">
        <f t="shared" si="53"/>
        <v>0</v>
      </c>
      <c r="FW226" s="210">
        <f t="shared" si="53"/>
        <v>0</v>
      </c>
      <c r="FX226" s="210">
        <f t="shared" si="53"/>
        <v>0</v>
      </c>
      <c r="FY226" s="210">
        <f t="shared" si="53"/>
        <v>0</v>
      </c>
      <c r="FZ226" s="210">
        <f t="shared" si="53"/>
        <v>0</v>
      </c>
      <c r="GA226" s="210">
        <f t="shared" si="53"/>
        <v>0</v>
      </c>
      <c r="GB226" s="210">
        <f t="shared" si="53"/>
        <v>0</v>
      </c>
      <c r="GC226" s="210">
        <f t="shared" si="53"/>
        <v>0</v>
      </c>
      <c r="GD226" s="210">
        <f t="shared" si="53"/>
        <v>0</v>
      </c>
      <c r="GE226" s="210">
        <f t="shared" si="53"/>
        <v>0</v>
      </c>
      <c r="GF226" s="210">
        <f t="shared" si="53"/>
        <v>0</v>
      </c>
      <c r="GG226" s="210">
        <f t="shared" si="53"/>
        <v>0</v>
      </c>
      <c r="GH226" s="210">
        <f t="shared" si="53"/>
        <v>0</v>
      </c>
      <c r="GI226" s="210">
        <f t="shared" si="53"/>
        <v>0</v>
      </c>
      <c r="GK226" s="216">
        <f t="shared" si="24"/>
        <v>0.51827091136079906</v>
      </c>
      <c r="GL226" s="216">
        <f t="shared" si="16"/>
        <v>0.37743196004993756</v>
      </c>
      <c r="GM226" s="216">
        <f t="shared" si="17"/>
        <v>0.15929400749063669</v>
      </c>
      <c r="GN226" s="216">
        <f t="shared" si="18"/>
        <v>7.8479088639200986E-2</v>
      </c>
    </row>
    <row r="227" spans="1:196" x14ac:dyDescent="0.35">
      <c r="A227" s="9">
        <f>Report!$C$4</f>
        <v>1</v>
      </c>
      <c r="B227" t="str">
        <f>VLOOKUP($A227,Centers!$B$1:$C$120,2,)</f>
        <v>GATE</v>
      </c>
      <c r="C227" s="209">
        <v>44913</v>
      </c>
      <c r="D227" s="113">
        <f>IF($A227=1,SUM(SUMIFS(Indent!$E:$E,Indent!$C:$C,Waterfall!$C227,Indent!$A:$A,Centers!$A$2),SUMIFS(Indent!$E:$E,Indent!$C:$C,Waterfall!$C227,Indent!$A:$A,Centers!$A$3),SUMIFS(Indent!$E:$E,Indent!$C:$C,Waterfall!$C227,Indent!$A:$A,Centers!$A$4),SUMIFS(Indent!$E:$E,Indent!$C:$C,Waterfall!$C227,Indent!$A:$A,Centers!$A$5),SUMIFS(Indent!$E:$E,Indent!$C:$C,Waterfall!$C227,Indent!$A:$A,Centers!$A$6),SUMIFS(Indent!$E:$E,Indent!$C:$C,Waterfall!$C227,Indent!$A:$A,Centers!$A$7),SUMIFS(Indent!$E:$E,Indent!$C:$C,Waterfall!$C227,Indent!$A:$A,Centers!$A$8)),SUMIFS(Indent!$E:$E,Indent!$C:$C,Waterfall!$C227,Indent!$A:$A,$A227))</f>
        <v>31320</v>
      </c>
      <c r="E227" s="210">
        <f t="shared" si="9"/>
        <v>0</v>
      </c>
      <c r="F227" s="210">
        <f t="shared" si="52"/>
        <v>0</v>
      </c>
      <c r="G227" s="210">
        <f t="shared" si="52"/>
        <v>0</v>
      </c>
      <c r="H227" s="210">
        <f t="shared" si="52"/>
        <v>0</v>
      </c>
      <c r="I227" s="210">
        <f t="shared" si="52"/>
        <v>0</v>
      </c>
      <c r="J227" s="210">
        <f t="shared" si="52"/>
        <v>0</v>
      </c>
      <c r="K227" s="210">
        <f t="shared" si="52"/>
        <v>0</v>
      </c>
      <c r="L227" s="210">
        <f t="shared" si="52"/>
        <v>0</v>
      </c>
      <c r="M227" s="210">
        <f t="shared" si="52"/>
        <v>0</v>
      </c>
      <c r="N227" s="210">
        <f t="shared" si="52"/>
        <v>0</v>
      </c>
      <c r="O227" s="210">
        <f t="shared" si="52"/>
        <v>0</v>
      </c>
      <c r="P227" s="210">
        <f t="shared" si="52"/>
        <v>0</v>
      </c>
      <c r="Q227" s="210">
        <f t="shared" si="52"/>
        <v>0</v>
      </c>
      <c r="R227" s="210">
        <f t="shared" si="52"/>
        <v>0</v>
      </c>
      <c r="S227" s="210">
        <f t="shared" si="52"/>
        <v>0</v>
      </c>
      <c r="T227" s="210">
        <f t="shared" si="52"/>
        <v>0</v>
      </c>
      <c r="U227" s="210">
        <f t="shared" si="52"/>
        <v>0</v>
      </c>
      <c r="V227" s="210">
        <f t="shared" si="52"/>
        <v>0</v>
      </c>
      <c r="W227" s="210">
        <f t="shared" si="52"/>
        <v>0</v>
      </c>
      <c r="X227" s="210">
        <f t="shared" si="52"/>
        <v>0</v>
      </c>
      <c r="Y227" s="210">
        <f t="shared" si="52"/>
        <v>0</v>
      </c>
      <c r="Z227" s="210">
        <f t="shared" si="52"/>
        <v>0</v>
      </c>
      <c r="AA227" s="210">
        <f t="shared" si="52"/>
        <v>0</v>
      </c>
      <c r="AB227" s="210">
        <f t="shared" si="52"/>
        <v>0</v>
      </c>
      <c r="AC227" s="210">
        <f t="shared" si="52"/>
        <v>0</v>
      </c>
      <c r="AD227" s="210">
        <f t="shared" si="52"/>
        <v>0</v>
      </c>
      <c r="AE227" s="210">
        <f t="shared" si="52"/>
        <v>0</v>
      </c>
      <c r="AF227" s="210">
        <f t="shared" si="52"/>
        <v>0</v>
      </c>
      <c r="AG227" s="210">
        <f t="shared" si="52"/>
        <v>0</v>
      </c>
      <c r="AH227" s="210">
        <f t="shared" si="52"/>
        <v>0</v>
      </c>
      <c r="AI227" s="210">
        <f t="shared" si="52"/>
        <v>0</v>
      </c>
      <c r="AJ227" s="210">
        <f t="shared" si="52"/>
        <v>0</v>
      </c>
      <c r="AK227" s="210">
        <f t="shared" si="52"/>
        <v>0.159</v>
      </c>
      <c r="AL227" s="210">
        <f t="shared" si="52"/>
        <v>0.53976915708812256</v>
      </c>
      <c r="AM227" s="210">
        <f t="shared" si="52"/>
        <v>0.15975127713920817</v>
      </c>
      <c r="AN227" s="210">
        <f t="shared" si="52"/>
        <v>0.16837068965517241</v>
      </c>
      <c r="AO227" s="210">
        <f t="shared" si="52"/>
        <v>8.5340676883780331E-2</v>
      </c>
      <c r="AP227" s="210">
        <f t="shared" si="52"/>
        <v>4.5918582375478932E-2</v>
      </c>
      <c r="AQ227" s="210">
        <f t="shared" si="52"/>
        <v>0</v>
      </c>
      <c r="AR227" s="210">
        <f t="shared" si="52"/>
        <v>0</v>
      </c>
      <c r="AS227" s="210">
        <f t="shared" si="52"/>
        <v>0</v>
      </c>
      <c r="AT227" s="210">
        <f t="shared" si="52"/>
        <v>0</v>
      </c>
      <c r="AU227" s="210">
        <f t="shared" si="52"/>
        <v>0</v>
      </c>
      <c r="AV227" s="210">
        <f t="shared" si="52"/>
        <v>0</v>
      </c>
      <c r="AW227" s="210">
        <f t="shared" si="52"/>
        <v>0</v>
      </c>
      <c r="AX227" s="210">
        <f t="shared" si="52"/>
        <v>0</v>
      </c>
      <c r="AY227" s="210">
        <f t="shared" si="52"/>
        <v>0</v>
      </c>
      <c r="AZ227" s="210">
        <f t="shared" si="52"/>
        <v>0</v>
      </c>
      <c r="BA227" s="210">
        <f t="shared" si="52"/>
        <v>0</v>
      </c>
      <c r="BB227" s="210">
        <f t="shared" si="52"/>
        <v>0</v>
      </c>
      <c r="BC227" s="210">
        <f t="shared" si="52"/>
        <v>0</v>
      </c>
      <c r="BD227" s="210">
        <f t="shared" si="52"/>
        <v>0</v>
      </c>
      <c r="BE227" s="210">
        <f t="shared" si="52"/>
        <v>0</v>
      </c>
      <c r="BF227" s="210">
        <f t="shared" si="52"/>
        <v>0</v>
      </c>
      <c r="BG227" s="210">
        <f t="shared" si="52"/>
        <v>0</v>
      </c>
      <c r="BH227" s="210">
        <f t="shared" si="52"/>
        <v>0</v>
      </c>
      <c r="BI227" s="210">
        <f t="shared" si="52"/>
        <v>0</v>
      </c>
      <c r="BJ227" s="210">
        <f t="shared" si="52"/>
        <v>0</v>
      </c>
      <c r="BK227" s="210">
        <f t="shared" si="52"/>
        <v>0</v>
      </c>
      <c r="BL227" s="210">
        <f t="shared" si="52"/>
        <v>0</v>
      </c>
      <c r="BM227" s="210">
        <f t="shared" si="52"/>
        <v>0</v>
      </c>
      <c r="BN227" s="210">
        <f t="shared" si="52"/>
        <v>0</v>
      </c>
      <c r="BO227" s="210">
        <f t="shared" si="52"/>
        <v>0</v>
      </c>
      <c r="BP227" s="210">
        <f t="shared" si="52"/>
        <v>0</v>
      </c>
      <c r="BQ227" s="210">
        <f t="shared" ref="BQ227:EB230" si="54">IFERROR(BQ36/$D36,0)</f>
        <v>0</v>
      </c>
      <c r="BR227" s="210">
        <f t="shared" si="54"/>
        <v>0</v>
      </c>
      <c r="BS227" s="210">
        <f t="shared" si="54"/>
        <v>0</v>
      </c>
      <c r="BT227" s="210">
        <f t="shared" si="54"/>
        <v>0</v>
      </c>
      <c r="BU227" s="210">
        <f t="shared" si="54"/>
        <v>0</v>
      </c>
      <c r="BV227" s="210">
        <f t="shared" si="54"/>
        <v>0</v>
      </c>
      <c r="BW227" s="210">
        <f t="shared" si="54"/>
        <v>0</v>
      </c>
      <c r="BX227" s="210">
        <f t="shared" si="54"/>
        <v>0</v>
      </c>
      <c r="BY227" s="210">
        <f t="shared" si="54"/>
        <v>0</v>
      </c>
      <c r="BZ227" s="210">
        <f t="shared" si="54"/>
        <v>0</v>
      </c>
      <c r="CA227" s="210">
        <f t="shared" si="54"/>
        <v>0</v>
      </c>
      <c r="CB227" s="210">
        <f t="shared" si="54"/>
        <v>0</v>
      </c>
      <c r="CC227" s="210">
        <f t="shared" si="54"/>
        <v>0</v>
      </c>
      <c r="CD227" s="210">
        <f t="shared" si="54"/>
        <v>0</v>
      </c>
      <c r="CE227" s="210">
        <f t="shared" si="54"/>
        <v>0</v>
      </c>
      <c r="CF227" s="210">
        <f t="shared" si="54"/>
        <v>0</v>
      </c>
      <c r="CG227" s="210">
        <f t="shared" si="54"/>
        <v>0</v>
      </c>
      <c r="CH227" s="210">
        <f t="shared" si="54"/>
        <v>0</v>
      </c>
      <c r="CI227" s="210">
        <f t="shared" si="54"/>
        <v>0</v>
      </c>
      <c r="CJ227" s="210">
        <f t="shared" si="54"/>
        <v>0</v>
      </c>
      <c r="CK227" s="210">
        <f t="shared" si="54"/>
        <v>0</v>
      </c>
      <c r="CL227" s="210">
        <f t="shared" si="54"/>
        <v>0</v>
      </c>
      <c r="CM227" s="210">
        <f t="shared" si="54"/>
        <v>0</v>
      </c>
      <c r="CN227" s="210">
        <f t="shared" si="54"/>
        <v>0</v>
      </c>
      <c r="CO227" s="210">
        <f t="shared" si="54"/>
        <v>0</v>
      </c>
      <c r="CP227" s="210">
        <f t="shared" si="54"/>
        <v>0</v>
      </c>
      <c r="CQ227" s="210">
        <f t="shared" si="54"/>
        <v>0</v>
      </c>
      <c r="CR227" s="210">
        <f t="shared" si="54"/>
        <v>0</v>
      </c>
      <c r="CS227" s="210">
        <f t="shared" si="54"/>
        <v>0</v>
      </c>
      <c r="CT227" s="210">
        <f t="shared" si="54"/>
        <v>0</v>
      </c>
      <c r="CU227" s="210">
        <f t="shared" si="54"/>
        <v>0</v>
      </c>
      <c r="CV227" s="210">
        <f t="shared" si="54"/>
        <v>0</v>
      </c>
      <c r="CW227" s="210">
        <f t="shared" si="54"/>
        <v>0</v>
      </c>
      <c r="CX227" s="210">
        <f t="shared" si="54"/>
        <v>0</v>
      </c>
      <c r="CY227" s="210">
        <f t="shared" si="54"/>
        <v>0</v>
      </c>
      <c r="CZ227" s="210">
        <f t="shared" si="54"/>
        <v>0</v>
      </c>
      <c r="DA227" s="210">
        <f t="shared" si="54"/>
        <v>0</v>
      </c>
      <c r="DB227" s="210">
        <f t="shared" si="54"/>
        <v>0</v>
      </c>
      <c r="DC227" s="210">
        <f t="shared" si="54"/>
        <v>0</v>
      </c>
      <c r="DD227" s="210">
        <f t="shared" si="54"/>
        <v>0</v>
      </c>
      <c r="DE227" s="210">
        <f t="shared" si="54"/>
        <v>0</v>
      </c>
      <c r="DF227" s="210">
        <f t="shared" si="54"/>
        <v>0</v>
      </c>
      <c r="DG227" s="210">
        <f t="shared" si="54"/>
        <v>0</v>
      </c>
      <c r="DH227" s="210">
        <f t="shared" si="54"/>
        <v>0</v>
      </c>
      <c r="DI227" s="210">
        <f t="shared" si="54"/>
        <v>0</v>
      </c>
      <c r="DJ227" s="210">
        <f t="shared" si="54"/>
        <v>0</v>
      </c>
      <c r="DK227" s="210">
        <f t="shared" si="54"/>
        <v>0</v>
      </c>
      <c r="DL227" s="210">
        <f t="shared" si="54"/>
        <v>0</v>
      </c>
      <c r="DM227" s="210">
        <f t="shared" si="54"/>
        <v>0</v>
      </c>
      <c r="DN227" s="210">
        <f t="shared" si="54"/>
        <v>0</v>
      </c>
      <c r="DO227" s="210">
        <f t="shared" si="54"/>
        <v>0</v>
      </c>
      <c r="DP227" s="210">
        <f t="shared" si="54"/>
        <v>0</v>
      </c>
      <c r="DQ227" s="210">
        <f t="shared" si="54"/>
        <v>0</v>
      </c>
      <c r="DR227" s="210">
        <f t="shared" si="54"/>
        <v>0</v>
      </c>
      <c r="DS227" s="210">
        <f t="shared" si="54"/>
        <v>0</v>
      </c>
      <c r="DT227" s="210">
        <f t="shared" si="54"/>
        <v>0</v>
      </c>
      <c r="DU227" s="210">
        <f t="shared" si="54"/>
        <v>0</v>
      </c>
      <c r="DV227" s="210">
        <f t="shared" si="54"/>
        <v>0</v>
      </c>
      <c r="DW227" s="210">
        <f t="shared" si="54"/>
        <v>0</v>
      </c>
      <c r="DX227" s="210">
        <f t="shared" si="54"/>
        <v>0</v>
      </c>
      <c r="DY227" s="210">
        <f t="shared" si="54"/>
        <v>0</v>
      </c>
      <c r="DZ227" s="210">
        <f t="shared" si="54"/>
        <v>0</v>
      </c>
      <c r="EA227" s="210">
        <f t="shared" si="54"/>
        <v>0</v>
      </c>
      <c r="EB227" s="210">
        <f t="shared" si="54"/>
        <v>0</v>
      </c>
      <c r="EC227" s="210">
        <f t="shared" si="53"/>
        <v>0</v>
      </c>
      <c r="ED227" s="210">
        <f t="shared" si="53"/>
        <v>0</v>
      </c>
      <c r="EE227" s="210">
        <f t="shared" si="53"/>
        <v>0</v>
      </c>
      <c r="EF227" s="210">
        <f t="shared" si="53"/>
        <v>0</v>
      </c>
      <c r="EG227" s="210">
        <f t="shared" si="53"/>
        <v>0</v>
      </c>
      <c r="EH227" s="210">
        <f t="shared" si="53"/>
        <v>0</v>
      </c>
      <c r="EI227" s="210">
        <f t="shared" si="53"/>
        <v>0</v>
      </c>
      <c r="EJ227" s="210">
        <f t="shared" si="53"/>
        <v>0</v>
      </c>
      <c r="EK227" s="210">
        <f t="shared" si="53"/>
        <v>0</v>
      </c>
      <c r="EL227" s="210">
        <f t="shared" si="53"/>
        <v>0</v>
      </c>
      <c r="EM227" s="210">
        <f t="shared" si="53"/>
        <v>0</v>
      </c>
      <c r="EN227" s="210">
        <f t="shared" si="53"/>
        <v>0</v>
      </c>
      <c r="EO227" s="210">
        <f t="shared" si="53"/>
        <v>0</v>
      </c>
      <c r="EP227" s="210">
        <f t="shared" si="53"/>
        <v>0</v>
      </c>
      <c r="EQ227" s="210">
        <f t="shared" si="53"/>
        <v>0</v>
      </c>
      <c r="ER227" s="210">
        <f t="shared" si="53"/>
        <v>0</v>
      </c>
      <c r="ES227" s="210">
        <f t="shared" si="53"/>
        <v>0</v>
      </c>
      <c r="ET227" s="210">
        <f t="shared" si="53"/>
        <v>0</v>
      </c>
      <c r="EU227" s="210">
        <f t="shared" si="53"/>
        <v>0</v>
      </c>
      <c r="EV227" s="210">
        <f t="shared" si="53"/>
        <v>0</v>
      </c>
      <c r="EW227" s="210">
        <f t="shared" si="53"/>
        <v>0</v>
      </c>
      <c r="EX227" s="210">
        <f t="shared" si="53"/>
        <v>0</v>
      </c>
      <c r="EY227" s="210">
        <f t="shared" si="53"/>
        <v>0</v>
      </c>
      <c r="EZ227" s="210">
        <f t="shared" si="53"/>
        <v>0</v>
      </c>
      <c r="FA227" s="210">
        <f t="shared" si="53"/>
        <v>0</v>
      </c>
      <c r="FB227" s="210">
        <f t="shared" si="53"/>
        <v>0</v>
      </c>
      <c r="FC227" s="210">
        <f t="shared" si="53"/>
        <v>0</v>
      </c>
      <c r="FD227" s="210">
        <f t="shared" si="53"/>
        <v>0</v>
      </c>
      <c r="FE227" s="210">
        <f t="shared" si="53"/>
        <v>0</v>
      </c>
      <c r="FF227" s="210">
        <f t="shared" si="53"/>
        <v>0</v>
      </c>
      <c r="FG227" s="210">
        <f t="shared" si="53"/>
        <v>0</v>
      </c>
      <c r="FH227" s="210">
        <f t="shared" si="53"/>
        <v>0</v>
      </c>
      <c r="FI227" s="210">
        <f t="shared" si="53"/>
        <v>0</v>
      </c>
      <c r="FJ227" s="210">
        <f t="shared" si="53"/>
        <v>0</v>
      </c>
      <c r="FK227" s="210">
        <f t="shared" si="53"/>
        <v>0</v>
      </c>
      <c r="FL227" s="210">
        <f t="shared" si="53"/>
        <v>0</v>
      </c>
      <c r="FM227" s="210">
        <f t="shared" si="53"/>
        <v>0</v>
      </c>
      <c r="FN227" s="210">
        <f t="shared" si="53"/>
        <v>0</v>
      </c>
      <c r="FO227" s="210">
        <f t="shared" si="53"/>
        <v>0</v>
      </c>
      <c r="FP227" s="210">
        <f t="shared" si="53"/>
        <v>0</v>
      </c>
      <c r="FQ227" s="210">
        <f t="shared" si="53"/>
        <v>0</v>
      </c>
      <c r="FR227" s="210">
        <f t="shared" si="53"/>
        <v>0</v>
      </c>
      <c r="FS227" s="210">
        <f t="shared" si="53"/>
        <v>0</v>
      </c>
      <c r="FT227" s="210">
        <f t="shared" si="53"/>
        <v>0</v>
      </c>
      <c r="FU227" s="210">
        <f t="shared" si="53"/>
        <v>0</v>
      </c>
      <c r="FV227" s="210">
        <f t="shared" si="53"/>
        <v>0</v>
      </c>
      <c r="FW227" s="210">
        <f t="shared" si="53"/>
        <v>0</v>
      </c>
      <c r="FX227" s="210">
        <f t="shared" si="53"/>
        <v>0</v>
      </c>
      <c r="FY227" s="210">
        <f t="shared" si="53"/>
        <v>0</v>
      </c>
      <c r="FZ227" s="210">
        <f t="shared" si="53"/>
        <v>0</v>
      </c>
      <c r="GA227" s="210">
        <f t="shared" si="53"/>
        <v>0</v>
      </c>
      <c r="GB227" s="210">
        <f t="shared" si="53"/>
        <v>0</v>
      </c>
      <c r="GC227" s="210">
        <f t="shared" si="53"/>
        <v>0</v>
      </c>
      <c r="GD227" s="210">
        <f t="shared" si="53"/>
        <v>0</v>
      </c>
      <c r="GE227" s="210">
        <f t="shared" si="53"/>
        <v>0</v>
      </c>
      <c r="GF227" s="210">
        <f t="shared" si="53"/>
        <v>0</v>
      </c>
      <c r="GG227" s="210">
        <f t="shared" si="53"/>
        <v>0</v>
      </c>
      <c r="GH227" s="210">
        <f t="shared" si="53"/>
        <v>0</v>
      </c>
      <c r="GI227" s="210">
        <f t="shared" si="53"/>
        <v>0</v>
      </c>
      <c r="GK227" s="216">
        <f t="shared" si="24"/>
        <v>0.69876915708812259</v>
      </c>
      <c r="GL227" s="216">
        <f t="shared" si="16"/>
        <v>0.15975127713920817</v>
      </c>
      <c r="GM227" s="216">
        <f t="shared" si="17"/>
        <v>0.16837068965517241</v>
      </c>
      <c r="GN227" s="216">
        <f t="shared" si="18"/>
        <v>8.5340676883780331E-2</v>
      </c>
    </row>
    <row r="228" spans="1:196" x14ac:dyDescent="0.35">
      <c r="A228" s="9">
        <f>Report!$C$4</f>
        <v>1</v>
      </c>
      <c r="B228" t="str">
        <f>VLOOKUP($A228,Centers!$B$1:$C$120,2,)</f>
        <v>GATE</v>
      </c>
      <c r="C228" s="209">
        <v>44914</v>
      </c>
      <c r="D228" s="113">
        <f>IF($A228=1,SUM(SUMIFS(Indent!$E:$E,Indent!$C:$C,Waterfall!$C228,Indent!$A:$A,Centers!$A$2),SUMIFS(Indent!$E:$E,Indent!$C:$C,Waterfall!$C228,Indent!$A:$A,Centers!$A$3),SUMIFS(Indent!$E:$E,Indent!$C:$C,Waterfall!$C228,Indent!$A:$A,Centers!$A$4),SUMIFS(Indent!$E:$E,Indent!$C:$C,Waterfall!$C228,Indent!$A:$A,Centers!$A$5),SUMIFS(Indent!$E:$E,Indent!$C:$C,Waterfall!$C228,Indent!$A:$A,Centers!$A$6),SUMIFS(Indent!$E:$E,Indent!$C:$C,Waterfall!$C228,Indent!$A:$A,Centers!$A$7),SUMIFS(Indent!$E:$E,Indent!$C:$C,Waterfall!$C228,Indent!$A:$A,Centers!$A$8)),SUMIFS(Indent!$E:$E,Indent!$C:$C,Waterfall!$C228,Indent!$A:$A,$A228))</f>
        <v>32256</v>
      </c>
      <c r="E228" s="210">
        <f t="shared" si="9"/>
        <v>0</v>
      </c>
      <c r="F228" s="210">
        <f t="shared" ref="F228:BQ231" si="55">IFERROR(F37/$D37,0)</f>
        <v>0</v>
      </c>
      <c r="G228" s="210">
        <f t="shared" si="55"/>
        <v>0</v>
      </c>
      <c r="H228" s="210">
        <f t="shared" si="55"/>
        <v>0</v>
      </c>
      <c r="I228" s="210">
        <f t="shared" si="55"/>
        <v>0</v>
      </c>
      <c r="J228" s="210">
        <f t="shared" si="55"/>
        <v>0</v>
      </c>
      <c r="K228" s="210">
        <f t="shared" si="55"/>
        <v>0</v>
      </c>
      <c r="L228" s="210">
        <f t="shared" si="55"/>
        <v>0</v>
      </c>
      <c r="M228" s="210">
        <f t="shared" si="55"/>
        <v>0</v>
      </c>
      <c r="N228" s="210">
        <f t="shared" si="55"/>
        <v>0</v>
      </c>
      <c r="O228" s="210">
        <f t="shared" si="55"/>
        <v>0</v>
      </c>
      <c r="P228" s="210">
        <f t="shared" si="55"/>
        <v>0</v>
      </c>
      <c r="Q228" s="210">
        <f t="shared" si="55"/>
        <v>0</v>
      </c>
      <c r="R228" s="210">
        <f t="shared" si="55"/>
        <v>0</v>
      </c>
      <c r="S228" s="210">
        <f t="shared" si="55"/>
        <v>0</v>
      </c>
      <c r="T228" s="210">
        <f t="shared" si="55"/>
        <v>0</v>
      </c>
      <c r="U228" s="210">
        <f t="shared" si="55"/>
        <v>0</v>
      </c>
      <c r="V228" s="210">
        <f t="shared" si="55"/>
        <v>0</v>
      </c>
      <c r="W228" s="210">
        <f t="shared" si="55"/>
        <v>0</v>
      </c>
      <c r="X228" s="210">
        <f t="shared" si="55"/>
        <v>0</v>
      </c>
      <c r="Y228" s="210">
        <f t="shared" si="55"/>
        <v>0</v>
      </c>
      <c r="Z228" s="210">
        <f t="shared" si="55"/>
        <v>0</v>
      </c>
      <c r="AA228" s="210">
        <f t="shared" si="55"/>
        <v>0</v>
      </c>
      <c r="AB228" s="210">
        <f t="shared" si="55"/>
        <v>0</v>
      </c>
      <c r="AC228" s="210">
        <f t="shared" si="55"/>
        <v>0</v>
      </c>
      <c r="AD228" s="210">
        <f t="shared" si="55"/>
        <v>0</v>
      </c>
      <c r="AE228" s="210">
        <f t="shared" si="55"/>
        <v>0</v>
      </c>
      <c r="AF228" s="210">
        <f t="shared" si="55"/>
        <v>0</v>
      </c>
      <c r="AG228" s="210">
        <f t="shared" si="55"/>
        <v>0</v>
      </c>
      <c r="AH228" s="210">
        <f t="shared" si="55"/>
        <v>0</v>
      </c>
      <c r="AI228" s="210">
        <f t="shared" si="55"/>
        <v>0</v>
      </c>
      <c r="AJ228" s="210">
        <f t="shared" si="55"/>
        <v>0</v>
      </c>
      <c r="AK228" s="210">
        <f t="shared" si="55"/>
        <v>0</v>
      </c>
      <c r="AL228" s="210">
        <f t="shared" si="55"/>
        <v>0.23315972222222223</v>
      </c>
      <c r="AM228" s="210">
        <f t="shared" si="55"/>
        <v>0.48246775793650792</v>
      </c>
      <c r="AN228" s="210">
        <f t="shared" si="55"/>
        <v>0.2305645461309524</v>
      </c>
      <c r="AO228" s="210">
        <f t="shared" si="55"/>
        <v>0.13232390873015873</v>
      </c>
      <c r="AP228" s="210">
        <f t="shared" si="55"/>
        <v>7.7247333829365078E-2</v>
      </c>
      <c r="AQ228" s="210">
        <f t="shared" si="55"/>
        <v>1.6248139880952382E-2</v>
      </c>
      <c r="AR228" s="210">
        <f t="shared" si="55"/>
        <v>0</v>
      </c>
      <c r="AS228" s="210">
        <f t="shared" si="55"/>
        <v>0</v>
      </c>
      <c r="AT228" s="210">
        <f t="shared" si="55"/>
        <v>0</v>
      </c>
      <c r="AU228" s="210">
        <f t="shared" si="55"/>
        <v>0</v>
      </c>
      <c r="AV228" s="210">
        <f t="shared" si="55"/>
        <v>0</v>
      </c>
      <c r="AW228" s="210">
        <f t="shared" si="55"/>
        <v>0</v>
      </c>
      <c r="AX228" s="210">
        <f t="shared" si="55"/>
        <v>0</v>
      </c>
      <c r="AY228" s="210">
        <f t="shared" si="55"/>
        <v>0</v>
      </c>
      <c r="AZ228" s="210">
        <f t="shared" si="55"/>
        <v>0</v>
      </c>
      <c r="BA228" s="210">
        <f t="shared" si="55"/>
        <v>0</v>
      </c>
      <c r="BB228" s="210">
        <f t="shared" si="55"/>
        <v>0</v>
      </c>
      <c r="BC228" s="210">
        <f t="shared" si="55"/>
        <v>0</v>
      </c>
      <c r="BD228" s="210">
        <f t="shared" si="55"/>
        <v>0</v>
      </c>
      <c r="BE228" s="210">
        <f t="shared" si="55"/>
        <v>0</v>
      </c>
      <c r="BF228" s="210">
        <f t="shared" si="55"/>
        <v>0</v>
      </c>
      <c r="BG228" s="210">
        <f t="shared" si="55"/>
        <v>0</v>
      </c>
      <c r="BH228" s="210">
        <f t="shared" si="55"/>
        <v>0</v>
      </c>
      <c r="BI228" s="210">
        <f t="shared" si="55"/>
        <v>0</v>
      </c>
      <c r="BJ228" s="210">
        <f t="shared" si="55"/>
        <v>0</v>
      </c>
      <c r="BK228" s="210">
        <f t="shared" si="55"/>
        <v>0</v>
      </c>
      <c r="BL228" s="210">
        <f t="shared" si="55"/>
        <v>0</v>
      </c>
      <c r="BM228" s="210">
        <f t="shared" si="55"/>
        <v>0</v>
      </c>
      <c r="BN228" s="210">
        <f t="shared" si="55"/>
        <v>0</v>
      </c>
      <c r="BO228" s="210">
        <f t="shared" si="55"/>
        <v>0</v>
      </c>
      <c r="BP228" s="210">
        <f t="shared" si="55"/>
        <v>0</v>
      </c>
      <c r="BQ228" s="210">
        <f t="shared" si="55"/>
        <v>0</v>
      </c>
      <c r="BR228" s="210">
        <f t="shared" si="54"/>
        <v>0</v>
      </c>
      <c r="BS228" s="210">
        <f t="shared" si="54"/>
        <v>0</v>
      </c>
      <c r="BT228" s="210">
        <f t="shared" si="54"/>
        <v>0</v>
      </c>
      <c r="BU228" s="210">
        <f t="shared" si="54"/>
        <v>0</v>
      </c>
      <c r="BV228" s="210">
        <f t="shared" si="54"/>
        <v>0</v>
      </c>
      <c r="BW228" s="210">
        <f t="shared" si="54"/>
        <v>0</v>
      </c>
      <c r="BX228" s="210">
        <f t="shared" si="54"/>
        <v>0</v>
      </c>
      <c r="BY228" s="210">
        <f t="shared" si="54"/>
        <v>0</v>
      </c>
      <c r="BZ228" s="210">
        <f t="shared" si="54"/>
        <v>0</v>
      </c>
      <c r="CA228" s="210">
        <f t="shared" si="54"/>
        <v>0</v>
      </c>
      <c r="CB228" s="210">
        <f t="shared" si="54"/>
        <v>0</v>
      </c>
      <c r="CC228" s="210">
        <f t="shared" si="54"/>
        <v>0</v>
      </c>
      <c r="CD228" s="210">
        <f t="shared" si="54"/>
        <v>0</v>
      </c>
      <c r="CE228" s="210">
        <f t="shared" si="54"/>
        <v>0</v>
      </c>
      <c r="CF228" s="210">
        <f t="shared" si="54"/>
        <v>0</v>
      </c>
      <c r="CG228" s="210">
        <f t="shared" si="54"/>
        <v>0</v>
      </c>
      <c r="CH228" s="210">
        <f t="shared" si="54"/>
        <v>0</v>
      </c>
      <c r="CI228" s="210">
        <f t="shared" si="54"/>
        <v>0</v>
      </c>
      <c r="CJ228" s="210">
        <f t="shared" si="54"/>
        <v>0</v>
      </c>
      <c r="CK228" s="210">
        <f t="shared" si="54"/>
        <v>0</v>
      </c>
      <c r="CL228" s="210">
        <f t="shared" si="54"/>
        <v>0</v>
      </c>
      <c r="CM228" s="210">
        <f t="shared" si="54"/>
        <v>0</v>
      </c>
      <c r="CN228" s="210">
        <f t="shared" si="54"/>
        <v>0</v>
      </c>
      <c r="CO228" s="210">
        <f t="shared" si="54"/>
        <v>0</v>
      </c>
      <c r="CP228" s="210">
        <f t="shared" si="54"/>
        <v>0</v>
      </c>
      <c r="CQ228" s="210">
        <f t="shared" si="54"/>
        <v>0</v>
      </c>
      <c r="CR228" s="210">
        <f t="shared" si="54"/>
        <v>0</v>
      </c>
      <c r="CS228" s="210">
        <f t="shared" si="54"/>
        <v>0</v>
      </c>
      <c r="CT228" s="210">
        <f t="shared" si="54"/>
        <v>0</v>
      </c>
      <c r="CU228" s="210">
        <f t="shared" si="54"/>
        <v>0</v>
      </c>
      <c r="CV228" s="210">
        <f t="shared" si="54"/>
        <v>0</v>
      </c>
      <c r="CW228" s="210">
        <f t="shared" si="54"/>
        <v>0</v>
      </c>
      <c r="CX228" s="210">
        <f t="shared" si="54"/>
        <v>0</v>
      </c>
      <c r="CY228" s="210">
        <f t="shared" si="54"/>
        <v>0</v>
      </c>
      <c r="CZ228" s="210">
        <f t="shared" si="54"/>
        <v>0</v>
      </c>
      <c r="DA228" s="210">
        <f t="shared" si="54"/>
        <v>0</v>
      </c>
      <c r="DB228" s="210">
        <f t="shared" si="54"/>
        <v>0</v>
      </c>
      <c r="DC228" s="210">
        <f t="shared" si="54"/>
        <v>0</v>
      </c>
      <c r="DD228" s="210">
        <f t="shared" si="54"/>
        <v>0</v>
      </c>
      <c r="DE228" s="210">
        <f t="shared" si="54"/>
        <v>0</v>
      </c>
      <c r="DF228" s="210">
        <f t="shared" si="54"/>
        <v>0</v>
      </c>
      <c r="DG228" s="210">
        <f t="shared" si="54"/>
        <v>0</v>
      </c>
      <c r="DH228" s="210">
        <f t="shared" si="54"/>
        <v>0</v>
      </c>
      <c r="DI228" s="210">
        <f t="shared" si="54"/>
        <v>0</v>
      </c>
      <c r="DJ228" s="210">
        <f t="shared" si="54"/>
        <v>0</v>
      </c>
      <c r="DK228" s="210">
        <f t="shared" si="54"/>
        <v>0</v>
      </c>
      <c r="DL228" s="210">
        <f t="shared" si="54"/>
        <v>0</v>
      </c>
      <c r="DM228" s="210">
        <f t="shared" si="54"/>
        <v>0</v>
      </c>
      <c r="DN228" s="210">
        <f t="shared" si="54"/>
        <v>0</v>
      </c>
      <c r="DO228" s="210">
        <f t="shared" si="54"/>
        <v>0</v>
      </c>
      <c r="DP228" s="210">
        <f t="shared" si="54"/>
        <v>0</v>
      </c>
      <c r="DQ228" s="210">
        <f t="shared" si="54"/>
        <v>0</v>
      </c>
      <c r="DR228" s="210">
        <f t="shared" si="54"/>
        <v>0</v>
      </c>
      <c r="DS228" s="210">
        <f t="shared" si="54"/>
        <v>0</v>
      </c>
      <c r="DT228" s="210">
        <f t="shared" si="54"/>
        <v>0</v>
      </c>
      <c r="DU228" s="210">
        <f t="shared" si="54"/>
        <v>0</v>
      </c>
      <c r="DV228" s="210">
        <f t="shared" si="54"/>
        <v>0</v>
      </c>
      <c r="DW228" s="210">
        <f t="shared" si="54"/>
        <v>0</v>
      </c>
      <c r="DX228" s="210">
        <f t="shared" si="54"/>
        <v>0</v>
      </c>
      <c r="DY228" s="210">
        <f t="shared" si="54"/>
        <v>0</v>
      </c>
      <c r="DZ228" s="210">
        <f t="shared" si="54"/>
        <v>0</v>
      </c>
      <c r="EA228" s="210">
        <f t="shared" si="54"/>
        <v>0</v>
      </c>
      <c r="EB228" s="210">
        <f t="shared" si="54"/>
        <v>0</v>
      </c>
      <c r="EC228" s="210">
        <f t="shared" si="53"/>
        <v>0</v>
      </c>
      <c r="ED228" s="210">
        <f t="shared" si="53"/>
        <v>0</v>
      </c>
      <c r="EE228" s="210">
        <f t="shared" si="53"/>
        <v>0</v>
      </c>
      <c r="EF228" s="210">
        <f t="shared" si="53"/>
        <v>0</v>
      </c>
      <c r="EG228" s="210">
        <f t="shared" si="53"/>
        <v>0</v>
      </c>
      <c r="EH228" s="210">
        <f t="shared" si="53"/>
        <v>0</v>
      </c>
      <c r="EI228" s="210">
        <f t="shared" si="53"/>
        <v>0</v>
      </c>
      <c r="EJ228" s="210">
        <f t="shared" si="53"/>
        <v>0</v>
      </c>
      <c r="EK228" s="210">
        <f t="shared" si="53"/>
        <v>0</v>
      </c>
      <c r="EL228" s="210">
        <f t="shared" si="53"/>
        <v>0</v>
      </c>
      <c r="EM228" s="210">
        <f t="shared" si="53"/>
        <v>0</v>
      </c>
      <c r="EN228" s="210">
        <f t="shared" si="53"/>
        <v>0</v>
      </c>
      <c r="EO228" s="210">
        <f t="shared" si="53"/>
        <v>0</v>
      </c>
      <c r="EP228" s="210">
        <f t="shared" si="53"/>
        <v>0</v>
      </c>
      <c r="EQ228" s="210">
        <f t="shared" si="53"/>
        <v>0</v>
      </c>
      <c r="ER228" s="210">
        <f t="shared" si="53"/>
        <v>0</v>
      </c>
      <c r="ES228" s="210">
        <f t="shared" si="53"/>
        <v>0</v>
      </c>
      <c r="ET228" s="210">
        <f t="shared" si="53"/>
        <v>0</v>
      </c>
      <c r="EU228" s="210">
        <f t="shared" si="53"/>
        <v>0</v>
      </c>
      <c r="EV228" s="210">
        <f t="shared" ref="EV228:GI228" si="56">IFERROR(EV37/$D37,0)</f>
        <v>0</v>
      </c>
      <c r="EW228" s="210">
        <f t="shared" si="56"/>
        <v>0</v>
      </c>
      <c r="EX228" s="210">
        <f t="shared" si="56"/>
        <v>0</v>
      </c>
      <c r="EY228" s="210">
        <f t="shared" si="56"/>
        <v>0</v>
      </c>
      <c r="EZ228" s="210">
        <f t="shared" si="56"/>
        <v>0</v>
      </c>
      <c r="FA228" s="210">
        <f t="shared" si="56"/>
        <v>0</v>
      </c>
      <c r="FB228" s="210">
        <f t="shared" si="56"/>
        <v>0</v>
      </c>
      <c r="FC228" s="210">
        <f t="shared" si="56"/>
        <v>0</v>
      </c>
      <c r="FD228" s="210">
        <f t="shared" si="56"/>
        <v>0</v>
      </c>
      <c r="FE228" s="210">
        <f t="shared" si="56"/>
        <v>0</v>
      </c>
      <c r="FF228" s="210">
        <f t="shared" si="56"/>
        <v>0</v>
      </c>
      <c r="FG228" s="210">
        <f t="shared" si="56"/>
        <v>0</v>
      </c>
      <c r="FH228" s="210">
        <f t="shared" si="56"/>
        <v>0</v>
      </c>
      <c r="FI228" s="210">
        <f t="shared" si="56"/>
        <v>0</v>
      </c>
      <c r="FJ228" s="210">
        <f t="shared" si="56"/>
        <v>0</v>
      </c>
      <c r="FK228" s="210">
        <f t="shared" si="56"/>
        <v>0</v>
      </c>
      <c r="FL228" s="210">
        <f t="shared" si="56"/>
        <v>0</v>
      </c>
      <c r="FM228" s="210">
        <f t="shared" si="56"/>
        <v>0</v>
      </c>
      <c r="FN228" s="210">
        <f t="shared" si="56"/>
        <v>0</v>
      </c>
      <c r="FO228" s="210">
        <f t="shared" si="56"/>
        <v>0</v>
      </c>
      <c r="FP228" s="210">
        <f t="shared" si="56"/>
        <v>0</v>
      </c>
      <c r="FQ228" s="210">
        <f t="shared" si="56"/>
        <v>0</v>
      </c>
      <c r="FR228" s="210">
        <f t="shared" si="56"/>
        <v>0</v>
      </c>
      <c r="FS228" s="210">
        <f t="shared" si="56"/>
        <v>0</v>
      </c>
      <c r="FT228" s="210">
        <f t="shared" si="56"/>
        <v>0</v>
      </c>
      <c r="FU228" s="210">
        <f t="shared" si="56"/>
        <v>0</v>
      </c>
      <c r="FV228" s="210">
        <f t="shared" si="56"/>
        <v>0</v>
      </c>
      <c r="FW228" s="210">
        <f t="shared" si="56"/>
        <v>0</v>
      </c>
      <c r="FX228" s="210">
        <f t="shared" si="56"/>
        <v>0</v>
      </c>
      <c r="FY228" s="210">
        <f t="shared" si="56"/>
        <v>0</v>
      </c>
      <c r="FZ228" s="210">
        <f t="shared" si="56"/>
        <v>0</v>
      </c>
      <c r="GA228" s="210">
        <f t="shared" si="56"/>
        <v>0</v>
      </c>
      <c r="GB228" s="210">
        <f t="shared" si="56"/>
        <v>0</v>
      </c>
      <c r="GC228" s="210">
        <f t="shared" si="56"/>
        <v>0</v>
      </c>
      <c r="GD228" s="210">
        <f t="shared" si="56"/>
        <v>0</v>
      </c>
      <c r="GE228" s="210">
        <f t="shared" si="56"/>
        <v>0</v>
      </c>
      <c r="GF228" s="210">
        <f t="shared" si="56"/>
        <v>0</v>
      </c>
      <c r="GG228" s="210">
        <f t="shared" si="56"/>
        <v>0</v>
      </c>
      <c r="GH228" s="210">
        <f t="shared" si="56"/>
        <v>0</v>
      </c>
      <c r="GI228" s="210">
        <f t="shared" si="56"/>
        <v>0</v>
      </c>
      <c r="GK228" s="216">
        <f t="shared" si="24"/>
        <v>0.71562748015873012</v>
      </c>
      <c r="GL228" s="216">
        <f t="shared" si="16"/>
        <v>0.2305645461309524</v>
      </c>
      <c r="GM228" s="216">
        <f t="shared" si="17"/>
        <v>0.13232390873015873</v>
      </c>
      <c r="GN228" s="216">
        <f t="shared" si="18"/>
        <v>7.7247333829365078E-2</v>
      </c>
    </row>
    <row r="229" spans="1:196" x14ac:dyDescent="0.35">
      <c r="A229" s="9">
        <f>Report!$C$4</f>
        <v>1</v>
      </c>
      <c r="B229" t="str">
        <f>VLOOKUP($A229,Centers!$B$1:$C$120,2,)</f>
        <v>GATE</v>
      </c>
      <c r="C229" s="209">
        <v>44915</v>
      </c>
      <c r="D229" s="113">
        <f>IF($A229=1,SUM(SUMIFS(Indent!$E:$E,Indent!$C:$C,Waterfall!$C229,Indent!$A:$A,Centers!$A$2),SUMIFS(Indent!$E:$E,Indent!$C:$C,Waterfall!$C229,Indent!$A:$A,Centers!$A$3),SUMIFS(Indent!$E:$E,Indent!$C:$C,Waterfall!$C229,Indent!$A:$A,Centers!$A$4),SUMIFS(Indent!$E:$E,Indent!$C:$C,Waterfall!$C229,Indent!$A:$A,Centers!$A$5),SUMIFS(Indent!$E:$E,Indent!$C:$C,Waterfall!$C229,Indent!$A:$A,Centers!$A$6),SUMIFS(Indent!$E:$E,Indent!$C:$C,Waterfall!$C229,Indent!$A:$A,Centers!$A$7),SUMIFS(Indent!$E:$E,Indent!$C:$C,Waterfall!$C229,Indent!$A:$A,Centers!$A$8)),SUMIFS(Indent!$E:$E,Indent!$C:$C,Waterfall!$C229,Indent!$A:$A,$A229))</f>
        <v>32481</v>
      </c>
      <c r="E229" s="210">
        <f t="shared" si="9"/>
        <v>0</v>
      </c>
      <c r="F229" s="210">
        <f t="shared" si="55"/>
        <v>0</v>
      </c>
      <c r="G229" s="210">
        <f t="shared" si="55"/>
        <v>0</v>
      </c>
      <c r="H229" s="210">
        <f t="shared" si="55"/>
        <v>0</v>
      </c>
      <c r="I229" s="210">
        <f t="shared" si="55"/>
        <v>0</v>
      </c>
      <c r="J229" s="210">
        <f t="shared" si="55"/>
        <v>0</v>
      </c>
      <c r="K229" s="210">
        <f t="shared" si="55"/>
        <v>0</v>
      </c>
      <c r="L229" s="210">
        <f t="shared" si="55"/>
        <v>0</v>
      </c>
      <c r="M229" s="210">
        <f t="shared" si="55"/>
        <v>0</v>
      </c>
      <c r="N229" s="210">
        <f t="shared" si="55"/>
        <v>0</v>
      </c>
      <c r="O229" s="210">
        <f t="shared" si="55"/>
        <v>0</v>
      </c>
      <c r="P229" s="210">
        <f t="shared" si="55"/>
        <v>0</v>
      </c>
      <c r="Q229" s="210">
        <f t="shared" si="55"/>
        <v>0</v>
      </c>
      <c r="R229" s="210">
        <f t="shared" si="55"/>
        <v>0</v>
      </c>
      <c r="S229" s="210">
        <f t="shared" si="55"/>
        <v>0</v>
      </c>
      <c r="T229" s="210">
        <f t="shared" si="55"/>
        <v>0</v>
      </c>
      <c r="U229" s="210">
        <f t="shared" si="55"/>
        <v>0</v>
      </c>
      <c r="V229" s="210">
        <f t="shared" si="55"/>
        <v>0</v>
      </c>
      <c r="W229" s="210">
        <f t="shared" si="55"/>
        <v>0</v>
      </c>
      <c r="X229" s="210">
        <f t="shared" si="55"/>
        <v>0</v>
      </c>
      <c r="Y229" s="210">
        <f t="shared" si="55"/>
        <v>0</v>
      </c>
      <c r="Z229" s="210">
        <f t="shared" si="55"/>
        <v>0</v>
      </c>
      <c r="AA229" s="210">
        <f t="shared" si="55"/>
        <v>0</v>
      </c>
      <c r="AB229" s="210">
        <f t="shared" si="55"/>
        <v>0</v>
      </c>
      <c r="AC229" s="210">
        <f t="shared" si="55"/>
        <v>0</v>
      </c>
      <c r="AD229" s="210">
        <f t="shared" si="55"/>
        <v>0</v>
      </c>
      <c r="AE229" s="210">
        <f t="shared" si="55"/>
        <v>0</v>
      </c>
      <c r="AF229" s="210">
        <f t="shared" si="55"/>
        <v>0</v>
      </c>
      <c r="AG229" s="210">
        <f t="shared" si="55"/>
        <v>0</v>
      </c>
      <c r="AH229" s="210">
        <f t="shared" si="55"/>
        <v>0</v>
      </c>
      <c r="AI229" s="210">
        <f t="shared" si="55"/>
        <v>0</v>
      </c>
      <c r="AJ229" s="210">
        <f t="shared" si="55"/>
        <v>0</v>
      </c>
      <c r="AK229" s="210">
        <f t="shared" si="55"/>
        <v>0</v>
      </c>
      <c r="AL229" s="210">
        <f t="shared" si="55"/>
        <v>0</v>
      </c>
      <c r="AM229" s="210">
        <f t="shared" si="55"/>
        <v>0.16661617561035683</v>
      </c>
      <c r="AN229" s="210">
        <f t="shared" si="55"/>
        <v>0.45074474308057016</v>
      </c>
      <c r="AO229" s="210">
        <f t="shared" si="55"/>
        <v>0.2705326190696099</v>
      </c>
      <c r="AP229" s="210">
        <f t="shared" si="55"/>
        <v>0.18483359502478372</v>
      </c>
      <c r="AQ229" s="210">
        <f t="shared" si="55"/>
        <v>8.7694036513654136E-2</v>
      </c>
      <c r="AR229" s="210">
        <f t="shared" si="55"/>
        <v>1.6069086542902004E-2</v>
      </c>
      <c r="AS229" s="210">
        <f t="shared" si="55"/>
        <v>2.3561466703611342E-3</v>
      </c>
      <c r="AT229" s="210">
        <f t="shared" si="55"/>
        <v>0</v>
      </c>
      <c r="AU229" s="210">
        <f t="shared" si="55"/>
        <v>0</v>
      </c>
      <c r="AV229" s="210">
        <f t="shared" si="55"/>
        <v>0</v>
      </c>
      <c r="AW229" s="210">
        <f t="shared" si="55"/>
        <v>0</v>
      </c>
      <c r="AX229" s="210">
        <f t="shared" si="55"/>
        <v>0</v>
      </c>
      <c r="AY229" s="210">
        <f t="shared" si="55"/>
        <v>0</v>
      </c>
      <c r="AZ229" s="210">
        <f t="shared" si="55"/>
        <v>0</v>
      </c>
      <c r="BA229" s="210">
        <f t="shared" si="55"/>
        <v>0</v>
      </c>
      <c r="BB229" s="210">
        <f t="shared" si="55"/>
        <v>0</v>
      </c>
      <c r="BC229" s="210">
        <f t="shared" si="55"/>
        <v>0</v>
      </c>
      <c r="BD229" s="210">
        <f t="shared" si="55"/>
        <v>0</v>
      </c>
      <c r="BE229" s="210">
        <f t="shared" si="55"/>
        <v>0</v>
      </c>
      <c r="BF229" s="210">
        <f t="shared" si="55"/>
        <v>0</v>
      </c>
      <c r="BG229" s="210">
        <f t="shared" si="55"/>
        <v>0</v>
      </c>
      <c r="BH229" s="210">
        <f t="shared" si="55"/>
        <v>0</v>
      </c>
      <c r="BI229" s="210">
        <f t="shared" si="55"/>
        <v>0</v>
      </c>
      <c r="BJ229" s="210">
        <f t="shared" si="55"/>
        <v>0</v>
      </c>
      <c r="BK229" s="210">
        <f t="shared" si="55"/>
        <v>0</v>
      </c>
      <c r="BL229" s="210">
        <f t="shared" si="55"/>
        <v>0</v>
      </c>
      <c r="BM229" s="210">
        <f t="shared" si="55"/>
        <v>0</v>
      </c>
      <c r="BN229" s="210">
        <f t="shared" si="55"/>
        <v>0</v>
      </c>
      <c r="BO229" s="210">
        <f t="shared" si="55"/>
        <v>0</v>
      </c>
      <c r="BP229" s="210">
        <f t="shared" si="55"/>
        <v>0</v>
      </c>
      <c r="BQ229" s="210">
        <f t="shared" si="55"/>
        <v>0</v>
      </c>
      <c r="BR229" s="210">
        <f t="shared" si="54"/>
        <v>0</v>
      </c>
      <c r="BS229" s="210">
        <f t="shared" si="54"/>
        <v>0</v>
      </c>
      <c r="BT229" s="210">
        <f t="shared" si="54"/>
        <v>0</v>
      </c>
      <c r="BU229" s="210">
        <f t="shared" si="54"/>
        <v>0</v>
      </c>
      <c r="BV229" s="210">
        <f t="shared" si="54"/>
        <v>0</v>
      </c>
      <c r="BW229" s="210">
        <f t="shared" si="54"/>
        <v>0</v>
      </c>
      <c r="BX229" s="210">
        <f t="shared" si="54"/>
        <v>0</v>
      </c>
      <c r="BY229" s="210">
        <f t="shared" si="54"/>
        <v>0</v>
      </c>
      <c r="BZ229" s="210">
        <f t="shared" si="54"/>
        <v>0</v>
      </c>
      <c r="CA229" s="210">
        <f t="shared" si="54"/>
        <v>0</v>
      </c>
      <c r="CB229" s="210">
        <f t="shared" si="54"/>
        <v>0</v>
      </c>
      <c r="CC229" s="210">
        <f t="shared" si="54"/>
        <v>0</v>
      </c>
      <c r="CD229" s="210">
        <f t="shared" si="54"/>
        <v>0</v>
      </c>
      <c r="CE229" s="210">
        <f t="shared" si="54"/>
        <v>0</v>
      </c>
      <c r="CF229" s="210">
        <f t="shared" si="54"/>
        <v>0</v>
      </c>
      <c r="CG229" s="210">
        <f t="shared" si="54"/>
        <v>0</v>
      </c>
      <c r="CH229" s="210">
        <f t="shared" si="54"/>
        <v>0</v>
      </c>
      <c r="CI229" s="210">
        <f t="shared" si="54"/>
        <v>0</v>
      </c>
      <c r="CJ229" s="210">
        <f t="shared" si="54"/>
        <v>0</v>
      </c>
      <c r="CK229" s="210">
        <f t="shared" si="54"/>
        <v>0</v>
      </c>
      <c r="CL229" s="210">
        <f t="shared" si="54"/>
        <v>0</v>
      </c>
      <c r="CM229" s="210">
        <f t="shared" si="54"/>
        <v>0</v>
      </c>
      <c r="CN229" s="210">
        <f t="shared" si="54"/>
        <v>0</v>
      </c>
      <c r="CO229" s="210">
        <f t="shared" si="54"/>
        <v>0</v>
      </c>
      <c r="CP229" s="210">
        <f t="shared" si="54"/>
        <v>0</v>
      </c>
      <c r="CQ229" s="210">
        <f t="shared" si="54"/>
        <v>0</v>
      </c>
      <c r="CR229" s="210">
        <f t="shared" si="54"/>
        <v>0</v>
      </c>
      <c r="CS229" s="210">
        <f t="shared" si="54"/>
        <v>0</v>
      </c>
      <c r="CT229" s="210">
        <f t="shared" si="54"/>
        <v>0</v>
      </c>
      <c r="CU229" s="210">
        <f t="shared" si="54"/>
        <v>0</v>
      </c>
      <c r="CV229" s="210">
        <f t="shared" si="54"/>
        <v>0</v>
      </c>
      <c r="CW229" s="210">
        <f t="shared" si="54"/>
        <v>0</v>
      </c>
      <c r="CX229" s="210">
        <f t="shared" si="54"/>
        <v>0</v>
      </c>
      <c r="CY229" s="210">
        <f t="shared" si="54"/>
        <v>0</v>
      </c>
      <c r="CZ229" s="210">
        <f t="shared" si="54"/>
        <v>0</v>
      </c>
      <c r="DA229" s="210">
        <f t="shared" si="54"/>
        <v>0</v>
      </c>
      <c r="DB229" s="210">
        <f t="shared" si="54"/>
        <v>0</v>
      </c>
      <c r="DC229" s="210">
        <f t="shared" si="54"/>
        <v>0</v>
      </c>
      <c r="DD229" s="210">
        <f t="shared" si="54"/>
        <v>0</v>
      </c>
      <c r="DE229" s="210">
        <f t="shared" si="54"/>
        <v>0</v>
      </c>
      <c r="DF229" s="210">
        <f t="shared" si="54"/>
        <v>0</v>
      </c>
      <c r="DG229" s="210">
        <f t="shared" si="54"/>
        <v>0</v>
      </c>
      <c r="DH229" s="210">
        <f t="shared" si="54"/>
        <v>0</v>
      </c>
      <c r="DI229" s="210">
        <f t="shared" si="54"/>
        <v>0</v>
      </c>
      <c r="DJ229" s="210">
        <f t="shared" si="54"/>
        <v>0</v>
      </c>
      <c r="DK229" s="210">
        <f t="shared" si="54"/>
        <v>0</v>
      </c>
      <c r="DL229" s="210">
        <f t="shared" si="54"/>
        <v>0</v>
      </c>
      <c r="DM229" s="210">
        <f t="shared" si="54"/>
        <v>0</v>
      </c>
      <c r="DN229" s="210">
        <f t="shared" si="54"/>
        <v>0</v>
      </c>
      <c r="DO229" s="210">
        <f t="shared" si="54"/>
        <v>0</v>
      </c>
      <c r="DP229" s="210">
        <f t="shared" si="54"/>
        <v>0</v>
      </c>
      <c r="DQ229" s="210">
        <f t="shared" si="54"/>
        <v>0</v>
      </c>
      <c r="DR229" s="210">
        <f t="shared" si="54"/>
        <v>0</v>
      </c>
      <c r="DS229" s="210">
        <f t="shared" si="54"/>
        <v>0</v>
      </c>
      <c r="DT229" s="210">
        <f t="shared" si="54"/>
        <v>0</v>
      </c>
      <c r="DU229" s="210">
        <f t="shared" si="54"/>
        <v>0</v>
      </c>
      <c r="DV229" s="210">
        <f t="shared" si="54"/>
        <v>0</v>
      </c>
      <c r="DW229" s="210">
        <f t="shared" si="54"/>
        <v>0</v>
      </c>
      <c r="DX229" s="210">
        <f t="shared" si="54"/>
        <v>0</v>
      </c>
      <c r="DY229" s="210">
        <f t="shared" si="54"/>
        <v>0</v>
      </c>
      <c r="DZ229" s="210">
        <f t="shared" si="54"/>
        <v>0</v>
      </c>
      <c r="EA229" s="210">
        <f t="shared" si="54"/>
        <v>0</v>
      </c>
      <c r="EB229" s="210">
        <f t="shared" si="54"/>
        <v>0</v>
      </c>
      <c r="EC229" s="210">
        <f t="shared" ref="EC229:GI233" si="57">IFERROR(EC38/$D38,0)</f>
        <v>0</v>
      </c>
      <c r="ED229" s="210">
        <f t="shared" si="57"/>
        <v>0</v>
      </c>
      <c r="EE229" s="210">
        <f t="shared" si="57"/>
        <v>0</v>
      </c>
      <c r="EF229" s="210">
        <f t="shared" si="57"/>
        <v>0</v>
      </c>
      <c r="EG229" s="210">
        <f t="shared" si="57"/>
        <v>0</v>
      </c>
      <c r="EH229" s="210">
        <f t="shared" si="57"/>
        <v>0</v>
      </c>
      <c r="EI229" s="210">
        <f t="shared" si="57"/>
        <v>0</v>
      </c>
      <c r="EJ229" s="210">
        <f t="shared" si="57"/>
        <v>0</v>
      </c>
      <c r="EK229" s="210">
        <f t="shared" si="57"/>
        <v>0</v>
      </c>
      <c r="EL229" s="210">
        <f t="shared" si="57"/>
        <v>0</v>
      </c>
      <c r="EM229" s="210">
        <f t="shared" si="57"/>
        <v>0</v>
      </c>
      <c r="EN229" s="210">
        <f t="shared" si="57"/>
        <v>0</v>
      </c>
      <c r="EO229" s="210">
        <f t="shared" si="57"/>
        <v>0</v>
      </c>
      <c r="EP229" s="210">
        <f t="shared" si="57"/>
        <v>0</v>
      </c>
      <c r="EQ229" s="210">
        <f t="shared" si="57"/>
        <v>0</v>
      </c>
      <c r="ER229" s="210">
        <f t="shared" si="57"/>
        <v>0</v>
      </c>
      <c r="ES229" s="210">
        <f t="shared" si="57"/>
        <v>0</v>
      </c>
      <c r="ET229" s="210">
        <f t="shared" si="57"/>
        <v>0</v>
      </c>
      <c r="EU229" s="210">
        <f t="shared" si="57"/>
        <v>0</v>
      </c>
      <c r="EV229" s="210">
        <f t="shared" si="57"/>
        <v>0</v>
      </c>
      <c r="EW229" s="210">
        <f t="shared" si="57"/>
        <v>0</v>
      </c>
      <c r="EX229" s="210">
        <f t="shared" si="57"/>
        <v>0</v>
      </c>
      <c r="EY229" s="210">
        <f t="shared" si="57"/>
        <v>0</v>
      </c>
      <c r="EZ229" s="210">
        <f t="shared" si="57"/>
        <v>0</v>
      </c>
      <c r="FA229" s="210">
        <f t="shared" si="57"/>
        <v>0</v>
      </c>
      <c r="FB229" s="210">
        <f t="shared" si="57"/>
        <v>0</v>
      </c>
      <c r="FC229" s="210">
        <f t="shared" si="57"/>
        <v>0</v>
      </c>
      <c r="FD229" s="210">
        <f t="shared" si="57"/>
        <v>0</v>
      </c>
      <c r="FE229" s="210">
        <f t="shared" si="57"/>
        <v>0</v>
      </c>
      <c r="FF229" s="210">
        <f t="shared" si="57"/>
        <v>0</v>
      </c>
      <c r="FG229" s="210">
        <f t="shared" si="57"/>
        <v>0</v>
      </c>
      <c r="FH229" s="210">
        <f t="shared" si="57"/>
        <v>0</v>
      </c>
      <c r="FI229" s="210">
        <f t="shared" si="57"/>
        <v>0</v>
      </c>
      <c r="FJ229" s="210">
        <f t="shared" si="57"/>
        <v>0</v>
      </c>
      <c r="FK229" s="210">
        <f t="shared" si="57"/>
        <v>0</v>
      </c>
      <c r="FL229" s="210">
        <f t="shared" si="57"/>
        <v>0</v>
      </c>
      <c r="FM229" s="210">
        <f t="shared" si="57"/>
        <v>0</v>
      </c>
      <c r="FN229" s="210">
        <f t="shared" si="57"/>
        <v>0</v>
      </c>
      <c r="FO229" s="210">
        <f t="shared" si="57"/>
        <v>0</v>
      </c>
      <c r="FP229" s="210">
        <f t="shared" si="57"/>
        <v>0</v>
      </c>
      <c r="FQ229" s="210">
        <f t="shared" si="57"/>
        <v>0</v>
      </c>
      <c r="FR229" s="210">
        <f t="shared" si="57"/>
        <v>0</v>
      </c>
      <c r="FS229" s="210">
        <f t="shared" si="57"/>
        <v>0</v>
      </c>
      <c r="FT229" s="210">
        <f t="shared" si="57"/>
        <v>0</v>
      </c>
      <c r="FU229" s="210">
        <f t="shared" si="57"/>
        <v>0</v>
      </c>
      <c r="FV229" s="210">
        <f t="shared" si="57"/>
        <v>0</v>
      </c>
      <c r="FW229" s="210">
        <f t="shared" si="57"/>
        <v>0</v>
      </c>
      <c r="FX229" s="210">
        <f t="shared" si="57"/>
        <v>0</v>
      </c>
      <c r="FY229" s="210">
        <f t="shared" si="57"/>
        <v>0</v>
      </c>
      <c r="FZ229" s="210">
        <f t="shared" si="57"/>
        <v>0</v>
      </c>
      <c r="GA229" s="210">
        <f t="shared" si="57"/>
        <v>0</v>
      </c>
      <c r="GB229" s="210">
        <f t="shared" si="57"/>
        <v>0</v>
      </c>
      <c r="GC229" s="210">
        <f t="shared" si="57"/>
        <v>0</v>
      </c>
      <c r="GD229" s="210">
        <f t="shared" si="57"/>
        <v>0</v>
      </c>
      <c r="GE229" s="210">
        <f t="shared" si="57"/>
        <v>0</v>
      </c>
      <c r="GF229" s="210">
        <f t="shared" si="57"/>
        <v>0</v>
      </c>
      <c r="GG229" s="210">
        <f t="shared" si="57"/>
        <v>0</v>
      </c>
      <c r="GH229" s="210">
        <f t="shared" si="57"/>
        <v>0</v>
      </c>
      <c r="GI229" s="210">
        <f t="shared" si="57"/>
        <v>0</v>
      </c>
      <c r="GK229" s="216">
        <f t="shared" si="24"/>
        <v>0.61736091869092702</v>
      </c>
      <c r="GL229" s="216">
        <f t="shared" si="16"/>
        <v>0.2705326190696099</v>
      </c>
      <c r="GM229" s="216">
        <f t="shared" si="17"/>
        <v>0.18483359502478372</v>
      </c>
      <c r="GN229" s="216">
        <f t="shared" si="18"/>
        <v>8.7694036513654136E-2</v>
      </c>
    </row>
    <row r="230" spans="1:196" x14ac:dyDescent="0.35">
      <c r="A230" s="9">
        <f>Report!$C$4</f>
        <v>1</v>
      </c>
      <c r="B230" t="str">
        <f>VLOOKUP($A230,Centers!$B$1:$C$120,2,)</f>
        <v>GATE</v>
      </c>
      <c r="C230" s="209">
        <v>44916</v>
      </c>
      <c r="D230" s="113">
        <f>IF($A230=1,SUM(SUMIFS(Indent!$E:$E,Indent!$C:$C,Waterfall!$C230,Indent!$A:$A,Centers!$A$2),SUMIFS(Indent!$E:$E,Indent!$C:$C,Waterfall!$C230,Indent!$A:$A,Centers!$A$3),SUMIFS(Indent!$E:$E,Indent!$C:$C,Waterfall!$C230,Indent!$A:$A,Centers!$A$4),SUMIFS(Indent!$E:$E,Indent!$C:$C,Waterfall!$C230,Indent!$A:$A,Centers!$A$5),SUMIFS(Indent!$E:$E,Indent!$C:$C,Waterfall!$C230,Indent!$A:$A,Centers!$A$6),SUMIFS(Indent!$E:$E,Indent!$C:$C,Waterfall!$C230,Indent!$A:$A,Centers!$A$7),SUMIFS(Indent!$E:$E,Indent!$C:$C,Waterfall!$C230,Indent!$A:$A,Centers!$A$8)),SUMIFS(Indent!$E:$E,Indent!$C:$C,Waterfall!$C230,Indent!$A:$A,$A230))</f>
        <v>30627</v>
      </c>
      <c r="E230" s="210">
        <f t="shared" si="9"/>
        <v>0</v>
      </c>
      <c r="F230" s="210">
        <f t="shared" si="55"/>
        <v>0</v>
      </c>
      <c r="G230" s="210">
        <f t="shared" si="55"/>
        <v>0</v>
      </c>
      <c r="H230" s="210">
        <f t="shared" si="55"/>
        <v>0</v>
      </c>
      <c r="I230" s="210">
        <f t="shared" si="55"/>
        <v>0</v>
      </c>
      <c r="J230" s="210">
        <f t="shared" si="55"/>
        <v>0</v>
      </c>
      <c r="K230" s="210">
        <f t="shared" si="55"/>
        <v>0</v>
      </c>
      <c r="L230" s="210">
        <f t="shared" si="55"/>
        <v>0</v>
      </c>
      <c r="M230" s="210">
        <f t="shared" si="55"/>
        <v>0</v>
      </c>
      <c r="N230" s="210">
        <f t="shared" si="55"/>
        <v>0</v>
      </c>
      <c r="O230" s="210">
        <f t="shared" si="55"/>
        <v>0</v>
      </c>
      <c r="P230" s="210">
        <f t="shared" si="55"/>
        <v>0</v>
      </c>
      <c r="Q230" s="210">
        <f t="shared" si="55"/>
        <v>0</v>
      </c>
      <c r="R230" s="210">
        <f t="shared" si="55"/>
        <v>0</v>
      </c>
      <c r="S230" s="210">
        <f t="shared" si="55"/>
        <v>0</v>
      </c>
      <c r="T230" s="210">
        <f t="shared" si="55"/>
        <v>0</v>
      </c>
      <c r="U230" s="210">
        <f t="shared" si="55"/>
        <v>0</v>
      </c>
      <c r="V230" s="210">
        <f t="shared" si="55"/>
        <v>0</v>
      </c>
      <c r="W230" s="210">
        <f t="shared" si="55"/>
        <v>0</v>
      </c>
      <c r="X230" s="210">
        <f t="shared" si="55"/>
        <v>0</v>
      </c>
      <c r="Y230" s="210">
        <f t="shared" si="55"/>
        <v>0</v>
      </c>
      <c r="Z230" s="210">
        <f t="shared" si="55"/>
        <v>0</v>
      </c>
      <c r="AA230" s="210">
        <f t="shared" si="55"/>
        <v>0</v>
      </c>
      <c r="AB230" s="210">
        <f t="shared" si="55"/>
        <v>0</v>
      </c>
      <c r="AC230" s="210">
        <f t="shared" si="55"/>
        <v>0</v>
      </c>
      <c r="AD230" s="210">
        <f t="shared" si="55"/>
        <v>0</v>
      </c>
      <c r="AE230" s="210">
        <f t="shared" si="55"/>
        <v>0</v>
      </c>
      <c r="AF230" s="210">
        <f t="shared" si="55"/>
        <v>0</v>
      </c>
      <c r="AG230" s="210">
        <f t="shared" si="55"/>
        <v>0</v>
      </c>
      <c r="AH230" s="210">
        <f t="shared" si="55"/>
        <v>0</v>
      </c>
      <c r="AI230" s="210">
        <f t="shared" si="55"/>
        <v>0</v>
      </c>
      <c r="AJ230" s="210">
        <f t="shared" si="55"/>
        <v>0</v>
      </c>
      <c r="AK230" s="210">
        <f t="shared" si="55"/>
        <v>0</v>
      </c>
      <c r="AL230" s="210">
        <f t="shared" si="55"/>
        <v>0</v>
      </c>
      <c r="AM230" s="210">
        <f t="shared" si="55"/>
        <v>0</v>
      </c>
      <c r="AN230" s="210">
        <f t="shared" si="55"/>
        <v>0.14469259150422831</v>
      </c>
      <c r="AO230" s="210">
        <f t="shared" si="55"/>
        <v>0.4915378587520815</v>
      </c>
      <c r="AP230" s="210">
        <f t="shared" si="55"/>
        <v>0.27787148594377514</v>
      </c>
      <c r="AQ230" s="210">
        <f t="shared" si="55"/>
        <v>0.1699118424919189</v>
      </c>
      <c r="AR230" s="210">
        <f t="shared" si="55"/>
        <v>6.1493126979462562E-2</v>
      </c>
      <c r="AS230" s="210">
        <f t="shared" si="55"/>
        <v>2.5965651222777289E-2</v>
      </c>
      <c r="AT230" s="210">
        <f t="shared" si="55"/>
        <v>0</v>
      </c>
      <c r="AU230" s="210">
        <f t="shared" si="55"/>
        <v>0</v>
      </c>
      <c r="AV230" s="210">
        <f t="shared" si="55"/>
        <v>0</v>
      </c>
      <c r="AW230" s="210">
        <f t="shared" si="55"/>
        <v>0</v>
      </c>
      <c r="AX230" s="210">
        <f t="shared" si="55"/>
        <v>0</v>
      </c>
      <c r="AY230" s="210">
        <f t="shared" si="55"/>
        <v>0</v>
      </c>
      <c r="AZ230" s="210">
        <f t="shared" si="55"/>
        <v>0</v>
      </c>
      <c r="BA230" s="210">
        <f t="shared" si="55"/>
        <v>0</v>
      </c>
      <c r="BB230" s="210">
        <f t="shared" si="55"/>
        <v>0</v>
      </c>
      <c r="BC230" s="210">
        <f t="shared" si="55"/>
        <v>0</v>
      </c>
      <c r="BD230" s="210">
        <f t="shared" si="55"/>
        <v>0</v>
      </c>
      <c r="BE230" s="210">
        <f t="shared" si="55"/>
        <v>0</v>
      </c>
      <c r="BF230" s="210">
        <f t="shared" si="55"/>
        <v>0</v>
      </c>
      <c r="BG230" s="210">
        <f t="shared" si="55"/>
        <v>0</v>
      </c>
      <c r="BH230" s="210">
        <f t="shared" si="55"/>
        <v>0</v>
      </c>
      <c r="BI230" s="210">
        <f t="shared" si="55"/>
        <v>0</v>
      </c>
      <c r="BJ230" s="210">
        <f t="shared" si="55"/>
        <v>0</v>
      </c>
      <c r="BK230" s="210">
        <f t="shared" si="55"/>
        <v>0</v>
      </c>
      <c r="BL230" s="210">
        <f t="shared" si="55"/>
        <v>0</v>
      </c>
      <c r="BM230" s="210">
        <f t="shared" si="55"/>
        <v>0</v>
      </c>
      <c r="BN230" s="210">
        <f t="shared" si="55"/>
        <v>0</v>
      </c>
      <c r="BO230" s="210">
        <f t="shared" si="55"/>
        <v>0</v>
      </c>
      <c r="BP230" s="210">
        <f t="shared" si="55"/>
        <v>0</v>
      </c>
      <c r="BQ230" s="210">
        <f t="shared" si="55"/>
        <v>0</v>
      </c>
      <c r="BR230" s="210">
        <f t="shared" si="54"/>
        <v>0</v>
      </c>
      <c r="BS230" s="210">
        <f t="shared" si="54"/>
        <v>0</v>
      </c>
      <c r="BT230" s="210">
        <f t="shared" si="54"/>
        <v>0</v>
      </c>
      <c r="BU230" s="210">
        <f t="shared" si="54"/>
        <v>0</v>
      </c>
      <c r="BV230" s="210">
        <f t="shared" si="54"/>
        <v>0</v>
      </c>
      <c r="BW230" s="210">
        <f t="shared" si="54"/>
        <v>0</v>
      </c>
      <c r="BX230" s="210">
        <f t="shared" si="54"/>
        <v>0</v>
      </c>
      <c r="BY230" s="210">
        <f t="shared" si="54"/>
        <v>0</v>
      </c>
      <c r="BZ230" s="210">
        <f t="shared" si="54"/>
        <v>0</v>
      </c>
      <c r="CA230" s="210">
        <f t="shared" si="54"/>
        <v>0</v>
      </c>
      <c r="CB230" s="210">
        <f t="shared" si="54"/>
        <v>0</v>
      </c>
      <c r="CC230" s="210">
        <f t="shared" si="54"/>
        <v>0</v>
      </c>
      <c r="CD230" s="210">
        <f t="shared" si="54"/>
        <v>0</v>
      </c>
      <c r="CE230" s="210">
        <f t="shared" si="54"/>
        <v>0</v>
      </c>
      <c r="CF230" s="210">
        <f t="shared" si="54"/>
        <v>0</v>
      </c>
      <c r="CG230" s="210">
        <f t="shared" si="54"/>
        <v>0</v>
      </c>
      <c r="CH230" s="210">
        <f t="shared" si="54"/>
        <v>0</v>
      </c>
      <c r="CI230" s="210">
        <f t="shared" si="54"/>
        <v>0</v>
      </c>
      <c r="CJ230" s="210">
        <f t="shared" si="54"/>
        <v>0</v>
      </c>
      <c r="CK230" s="210">
        <f t="shared" si="54"/>
        <v>0</v>
      </c>
      <c r="CL230" s="210">
        <f t="shared" si="54"/>
        <v>0</v>
      </c>
      <c r="CM230" s="210">
        <f t="shared" si="54"/>
        <v>0</v>
      </c>
      <c r="CN230" s="210">
        <f t="shared" si="54"/>
        <v>0</v>
      </c>
      <c r="CO230" s="210">
        <f t="shared" si="54"/>
        <v>0</v>
      </c>
      <c r="CP230" s="210">
        <f t="shared" si="54"/>
        <v>0</v>
      </c>
      <c r="CQ230" s="210">
        <f t="shared" si="54"/>
        <v>0</v>
      </c>
      <c r="CR230" s="210">
        <f t="shared" si="54"/>
        <v>0</v>
      </c>
      <c r="CS230" s="210">
        <f t="shared" si="54"/>
        <v>0</v>
      </c>
      <c r="CT230" s="210">
        <f t="shared" si="54"/>
        <v>0</v>
      </c>
      <c r="CU230" s="210">
        <f t="shared" si="54"/>
        <v>0</v>
      </c>
      <c r="CV230" s="210">
        <f t="shared" si="54"/>
        <v>0</v>
      </c>
      <c r="CW230" s="210">
        <f t="shared" si="54"/>
        <v>0</v>
      </c>
      <c r="CX230" s="210">
        <f t="shared" si="54"/>
        <v>0</v>
      </c>
      <c r="CY230" s="210">
        <f t="shared" si="54"/>
        <v>0</v>
      </c>
      <c r="CZ230" s="210">
        <f t="shared" si="54"/>
        <v>0</v>
      </c>
      <c r="DA230" s="210">
        <f t="shared" si="54"/>
        <v>0</v>
      </c>
      <c r="DB230" s="210">
        <f t="shared" si="54"/>
        <v>0</v>
      </c>
      <c r="DC230" s="210">
        <f t="shared" si="54"/>
        <v>0</v>
      </c>
      <c r="DD230" s="210">
        <f t="shared" si="54"/>
        <v>0</v>
      </c>
      <c r="DE230" s="210">
        <f t="shared" si="54"/>
        <v>0</v>
      </c>
      <c r="DF230" s="210">
        <f t="shared" si="54"/>
        <v>0</v>
      </c>
      <c r="DG230" s="210">
        <f t="shared" si="54"/>
        <v>0</v>
      </c>
      <c r="DH230" s="210">
        <f t="shared" si="54"/>
        <v>0</v>
      </c>
      <c r="DI230" s="210">
        <f t="shared" si="54"/>
        <v>0</v>
      </c>
      <c r="DJ230" s="210">
        <f t="shared" si="54"/>
        <v>0</v>
      </c>
      <c r="DK230" s="210">
        <f t="shared" si="54"/>
        <v>0</v>
      </c>
      <c r="DL230" s="210">
        <f t="shared" si="54"/>
        <v>0</v>
      </c>
      <c r="DM230" s="210">
        <f t="shared" si="54"/>
        <v>0</v>
      </c>
      <c r="DN230" s="210">
        <f t="shared" si="54"/>
        <v>0</v>
      </c>
      <c r="DO230" s="210">
        <f t="shared" si="54"/>
        <v>0</v>
      </c>
      <c r="DP230" s="210">
        <f t="shared" si="54"/>
        <v>0</v>
      </c>
      <c r="DQ230" s="210">
        <f t="shared" si="54"/>
        <v>0</v>
      </c>
      <c r="DR230" s="210">
        <f t="shared" si="54"/>
        <v>0</v>
      </c>
      <c r="DS230" s="210">
        <f t="shared" si="54"/>
        <v>0</v>
      </c>
      <c r="DT230" s="210">
        <f t="shared" si="54"/>
        <v>0</v>
      </c>
      <c r="DU230" s="210">
        <f t="shared" si="54"/>
        <v>0</v>
      </c>
      <c r="DV230" s="210">
        <f t="shared" si="54"/>
        <v>0</v>
      </c>
      <c r="DW230" s="210">
        <f t="shared" si="54"/>
        <v>0</v>
      </c>
      <c r="DX230" s="210">
        <f t="shared" si="54"/>
        <v>0</v>
      </c>
      <c r="DY230" s="210">
        <f t="shared" si="54"/>
        <v>0</v>
      </c>
      <c r="DZ230" s="210">
        <f t="shared" si="54"/>
        <v>0</v>
      </c>
      <c r="EA230" s="210">
        <f t="shared" si="54"/>
        <v>0</v>
      </c>
      <c r="EB230" s="210">
        <f t="shared" si="54"/>
        <v>0</v>
      </c>
      <c r="EC230" s="210">
        <f t="shared" si="57"/>
        <v>0</v>
      </c>
      <c r="ED230" s="210">
        <f t="shared" si="57"/>
        <v>0</v>
      </c>
      <c r="EE230" s="210">
        <f t="shared" si="57"/>
        <v>0</v>
      </c>
      <c r="EF230" s="210">
        <f t="shared" si="57"/>
        <v>0</v>
      </c>
      <c r="EG230" s="210">
        <f t="shared" si="57"/>
        <v>0</v>
      </c>
      <c r="EH230" s="210">
        <f t="shared" si="57"/>
        <v>0</v>
      </c>
      <c r="EI230" s="210">
        <f t="shared" si="57"/>
        <v>0</v>
      </c>
      <c r="EJ230" s="210">
        <f t="shared" si="57"/>
        <v>0</v>
      </c>
      <c r="EK230" s="210">
        <f t="shared" si="57"/>
        <v>0</v>
      </c>
      <c r="EL230" s="210">
        <f t="shared" si="57"/>
        <v>0</v>
      </c>
      <c r="EM230" s="210">
        <f t="shared" si="57"/>
        <v>0</v>
      </c>
      <c r="EN230" s="210">
        <f t="shared" si="57"/>
        <v>0</v>
      </c>
      <c r="EO230" s="210">
        <f t="shared" si="57"/>
        <v>0</v>
      </c>
      <c r="EP230" s="210">
        <f t="shared" si="57"/>
        <v>0</v>
      </c>
      <c r="EQ230" s="210">
        <f t="shared" si="57"/>
        <v>0</v>
      </c>
      <c r="ER230" s="210">
        <f t="shared" si="57"/>
        <v>0</v>
      </c>
      <c r="ES230" s="210">
        <f t="shared" si="57"/>
        <v>0</v>
      </c>
      <c r="ET230" s="210">
        <f t="shared" si="57"/>
        <v>0</v>
      </c>
      <c r="EU230" s="210">
        <f t="shared" si="57"/>
        <v>0</v>
      </c>
      <c r="EV230" s="210">
        <f t="shared" si="57"/>
        <v>0</v>
      </c>
      <c r="EW230" s="210">
        <f t="shared" si="57"/>
        <v>0</v>
      </c>
      <c r="EX230" s="210">
        <f t="shared" si="57"/>
        <v>0</v>
      </c>
      <c r="EY230" s="210">
        <f t="shared" si="57"/>
        <v>0</v>
      </c>
      <c r="EZ230" s="210">
        <f t="shared" si="57"/>
        <v>0</v>
      </c>
      <c r="FA230" s="210">
        <f t="shared" si="57"/>
        <v>0</v>
      </c>
      <c r="FB230" s="210">
        <f t="shared" si="57"/>
        <v>0</v>
      </c>
      <c r="FC230" s="210">
        <f t="shared" si="57"/>
        <v>0</v>
      </c>
      <c r="FD230" s="210">
        <f t="shared" si="57"/>
        <v>0</v>
      </c>
      <c r="FE230" s="210">
        <f t="shared" si="57"/>
        <v>0</v>
      </c>
      <c r="FF230" s="210">
        <f t="shared" si="57"/>
        <v>0</v>
      </c>
      <c r="FG230" s="210">
        <f t="shared" si="57"/>
        <v>0</v>
      </c>
      <c r="FH230" s="210">
        <f t="shared" si="57"/>
        <v>0</v>
      </c>
      <c r="FI230" s="210">
        <f t="shared" si="57"/>
        <v>0</v>
      </c>
      <c r="FJ230" s="210">
        <f t="shared" si="57"/>
        <v>0</v>
      </c>
      <c r="FK230" s="210">
        <f t="shared" si="57"/>
        <v>0</v>
      </c>
      <c r="FL230" s="210">
        <f t="shared" si="57"/>
        <v>0</v>
      </c>
      <c r="FM230" s="210">
        <f t="shared" si="57"/>
        <v>0</v>
      </c>
      <c r="FN230" s="210">
        <f t="shared" si="57"/>
        <v>0</v>
      </c>
      <c r="FO230" s="210">
        <f t="shared" si="57"/>
        <v>0</v>
      </c>
      <c r="FP230" s="210">
        <f t="shared" si="57"/>
        <v>0</v>
      </c>
      <c r="FQ230" s="210">
        <f t="shared" si="57"/>
        <v>0</v>
      </c>
      <c r="FR230" s="210">
        <f t="shared" si="57"/>
        <v>0</v>
      </c>
      <c r="FS230" s="210">
        <f t="shared" si="57"/>
        <v>0</v>
      </c>
      <c r="FT230" s="210">
        <f t="shared" si="57"/>
        <v>0</v>
      </c>
      <c r="FU230" s="210">
        <f t="shared" si="57"/>
        <v>0</v>
      </c>
      <c r="FV230" s="210">
        <f t="shared" si="57"/>
        <v>0</v>
      </c>
      <c r="FW230" s="210">
        <f t="shared" si="57"/>
        <v>0</v>
      </c>
      <c r="FX230" s="210">
        <f t="shared" si="57"/>
        <v>0</v>
      </c>
      <c r="FY230" s="210">
        <f t="shared" si="57"/>
        <v>0</v>
      </c>
      <c r="FZ230" s="210">
        <f t="shared" si="57"/>
        <v>0</v>
      </c>
      <c r="GA230" s="210">
        <f t="shared" si="57"/>
        <v>0</v>
      </c>
      <c r="GB230" s="210">
        <f t="shared" si="57"/>
        <v>0</v>
      </c>
      <c r="GC230" s="210">
        <f t="shared" si="57"/>
        <v>0</v>
      </c>
      <c r="GD230" s="210">
        <f t="shared" si="57"/>
        <v>0</v>
      </c>
      <c r="GE230" s="210">
        <f t="shared" si="57"/>
        <v>0</v>
      </c>
      <c r="GF230" s="210">
        <f t="shared" si="57"/>
        <v>0</v>
      </c>
      <c r="GG230" s="210">
        <f t="shared" si="57"/>
        <v>0</v>
      </c>
      <c r="GH230" s="210">
        <f t="shared" si="57"/>
        <v>0</v>
      </c>
      <c r="GI230" s="210">
        <f t="shared" si="57"/>
        <v>0</v>
      </c>
      <c r="GK230" s="216">
        <f t="shared" si="24"/>
        <v>0.63623045025630987</v>
      </c>
      <c r="GL230" s="216">
        <f t="shared" si="16"/>
        <v>0.27787148594377514</v>
      </c>
      <c r="GM230" s="216">
        <f t="shared" si="17"/>
        <v>0.1699118424919189</v>
      </c>
      <c r="GN230" s="216">
        <f t="shared" si="18"/>
        <v>6.1493126979462562E-2</v>
      </c>
    </row>
    <row r="231" spans="1:196" x14ac:dyDescent="0.35">
      <c r="A231" s="9">
        <f>Report!$C$4</f>
        <v>1</v>
      </c>
      <c r="B231" t="str">
        <f>VLOOKUP($A231,Centers!$B$1:$C$120,2,)</f>
        <v>GATE</v>
      </c>
      <c r="C231" s="209">
        <v>44917</v>
      </c>
      <c r="D231" s="113">
        <f>IF($A231=1,SUM(SUMIFS(Indent!$E:$E,Indent!$C:$C,Waterfall!$C231,Indent!$A:$A,Centers!$A$2),SUMIFS(Indent!$E:$E,Indent!$C:$C,Waterfall!$C231,Indent!$A:$A,Centers!$A$3),SUMIFS(Indent!$E:$E,Indent!$C:$C,Waterfall!$C231,Indent!$A:$A,Centers!$A$4),SUMIFS(Indent!$E:$E,Indent!$C:$C,Waterfall!$C231,Indent!$A:$A,Centers!$A$5),SUMIFS(Indent!$E:$E,Indent!$C:$C,Waterfall!$C231,Indent!$A:$A,Centers!$A$6),SUMIFS(Indent!$E:$E,Indent!$C:$C,Waterfall!$C231,Indent!$A:$A,Centers!$A$7),SUMIFS(Indent!$E:$E,Indent!$C:$C,Waterfall!$C231,Indent!$A:$A,Centers!$A$8)),SUMIFS(Indent!$E:$E,Indent!$C:$C,Waterfall!$C231,Indent!$A:$A,$A231))</f>
        <v>25767</v>
      </c>
      <c r="E231" s="210">
        <f t="shared" si="9"/>
        <v>0</v>
      </c>
      <c r="F231" s="210">
        <f t="shared" si="55"/>
        <v>0</v>
      </c>
      <c r="G231" s="210">
        <f t="shared" si="55"/>
        <v>0</v>
      </c>
      <c r="H231" s="210">
        <f t="shared" si="55"/>
        <v>0</v>
      </c>
      <c r="I231" s="210">
        <f t="shared" si="55"/>
        <v>0</v>
      </c>
      <c r="J231" s="210">
        <f t="shared" si="55"/>
        <v>0</v>
      </c>
      <c r="K231" s="210">
        <f t="shared" si="55"/>
        <v>0</v>
      </c>
      <c r="L231" s="210">
        <f t="shared" si="55"/>
        <v>0</v>
      </c>
      <c r="M231" s="210">
        <f t="shared" si="55"/>
        <v>0</v>
      </c>
      <c r="N231" s="210">
        <f t="shared" si="55"/>
        <v>0</v>
      </c>
      <c r="O231" s="210">
        <f t="shared" si="55"/>
        <v>0</v>
      </c>
      <c r="P231" s="210">
        <f t="shared" si="55"/>
        <v>0</v>
      </c>
      <c r="Q231" s="210">
        <f t="shared" si="55"/>
        <v>0</v>
      </c>
      <c r="R231" s="210">
        <f t="shared" si="55"/>
        <v>0</v>
      </c>
      <c r="S231" s="210">
        <f t="shared" si="55"/>
        <v>0</v>
      </c>
      <c r="T231" s="210">
        <f t="shared" si="55"/>
        <v>0</v>
      </c>
      <c r="U231" s="210">
        <f t="shared" si="55"/>
        <v>0</v>
      </c>
      <c r="V231" s="210">
        <f t="shared" si="55"/>
        <v>0</v>
      </c>
      <c r="W231" s="210">
        <f t="shared" si="55"/>
        <v>0</v>
      </c>
      <c r="X231" s="210">
        <f t="shared" si="55"/>
        <v>0</v>
      </c>
      <c r="Y231" s="210">
        <f t="shared" si="55"/>
        <v>0</v>
      </c>
      <c r="Z231" s="210">
        <f t="shared" si="55"/>
        <v>0</v>
      </c>
      <c r="AA231" s="210">
        <f t="shared" si="55"/>
        <v>0</v>
      </c>
      <c r="AB231" s="210">
        <f t="shared" si="55"/>
        <v>0</v>
      </c>
      <c r="AC231" s="210">
        <f t="shared" si="55"/>
        <v>0</v>
      </c>
      <c r="AD231" s="210">
        <f t="shared" si="55"/>
        <v>0</v>
      </c>
      <c r="AE231" s="210">
        <f t="shared" si="55"/>
        <v>0</v>
      </c>
      <c r="AF231" s="210">
        <f t="shared" si="55"/>
        <v>0</v>
      </c>
      <c r="AG231" s="210">
        <f t="shared" si="55"/>
        <v>0</v>
      </c>
      <c r="AH231" s="210">
        <f t="shared" si="55"/>
        <v>0</v>
      </c>
      <c r="AI231" s="210">
        <f t="shared" si="55"/>
        <v>0</v>
      </c>
      <c r="AJ231" s="210">
        <f t="shared" si="55"/>
        <v>0</v>
      </c>
      <c r="AK231" s="210">
        <f t="shared" si="55"/>
        <v>0</v>
      </c>
      <c r="AL231" s="210">
        <f t="shared" si="55"/>
        <v>0</v>
      </c>
      <c r="AM231" s="210">
        <f t="shared" si="55"/>
        <v>0</v>
      </c>
      <c r="AN231" s="210">
        <f t="shared" si="55"/>
        <v>0</v>
      </c>
      <c r="AO231" s="210">
        <f t="shared" si="55"/>
        <v>9.8826793961268283E-2</v>
      </c>
      <c r="AP231" s="210">
        <f t="shared" si="55"/>
        <v>0.46185896689564171</v>
      </c>
      <c r="AQ231" s="210">
        <f t="shared" si="55"/>
        <v>0.2876671711879536</v>
      </c>
      <c r="AR231" s="210">
        <f t="shared" si="55"/>
        <v>0.1773947296930182</v>
      </c>
      <c r="AS231" s="210">
        <f t="shared" si="55"/>
        <v>6.3337214266309616E-2</v>
      </c>
      <c r="AT231" s="210">
        <f t="shared" si="55"/>
        <v>3.2165948694066054E-2</v>
      </c>
      <c r="AU231" s="210">
        <f t="shared" si="55"/>
        <v>0</v>
      </c>
      <c r="AV231" s="210">
        <f t="shared" si="55"/>
        <v>0</v>
      </c>
      <c r="AW231" s="210">
        <f t="shared" si="55"/>
        <v>0</v>
      </c>
      <c r="AX231" s="210">
        <f t="shared" si="55"/>
        <v>0</v>
      </c>
      <c r="AY231" s="210">
        <f t="shared" si="55"/>
        <v>0</v>
      </c>
      <c r="AZ231" s="210">
        <f t="shared" si="55"/>
        <v>0</v>
      </c>
      <c r="BA231" s="210">
        <f t="shared" si="55"/>
        <v>0</v>
      </c>
      <c r="BB231" s="210">
        <f t="shared" si="55"/>
        <v>0</v>
      </c>
      <c r="BC231" s="210">
        <f t="shared" si="55"/>
        <v>0</v>
      </c>
      <c r="BD231" s="210">
        <f t="shared" si="55"/>
        <v>0</v>
      </c>
      <c r="BE231" s="210">
        <f t="shared" si="55"/>
        <v>0</v>
      </c>
      <c r="BF231" s="210">
        <f t="shared" si="55"/>
        <v>0</v>
      </c>
      <c r="BG231" s="210">
        <f t="shared" si="55"/>
        <v>0</v>
      </c>
      <c r="BH231" s="210">
        <f t="shared" si="55"/>
        <v>0</v>
      </c>
      <c r="BI231" s="210">
        <f t="shared" si="55"/>
        <v>0</v>
      </c>
      <c r="BJ231" s="210">
        <f t="shared" si="55"/>
        <v>0</v>
      </c>
      <c r="BK231" s="210">
        <f t="shared" si="55"/>
        <v>0</v>
      </c>
      <c r="BL231" s="210">
        <f t="shared" si="55"/>
        <v>0</v>
      </c>
      <c r="BM231" s="210">
        <f t="shared" si="55"/>
        <v>0</v>
      </c>
      <c r="BN231" s="210">
        <f t="shared" si="55"/>
        <v>0</v>
      </c>
      <c r="BO231" s="210">
        <f t="shared" si="55"/>
        <v>0</v>
      </c>
      <c r="BP231" s="210">
        <f t="shared" si="55"/>
        <v>0</v>
      </c>
      <c r="BQ231" s="210">
        <f t="shared" ref="BQ231:EB234" si="58">IFERROR(BQ40/$D40,0)</f>
        <v>0</v>
      </c>
      <c r="BR231" s="210">
        <f t="shared" si="58"/>
        <v>0</v>
      </c>
      <c r="BS231" s="210">
        <f t="shared" si="58"/>
        <v>0</v>
      </c>
      <c r="BT231" s="210">
        <f t="shared" si="58"/>
        <v>0</v>
      </c>
      <c r="BU231" s="210">
        <f t="shared" si="58"/>
        <v>0</v>
      </c>
      <c r="BV231" s="210">
        <f t="shared" si="58"/>
        <v>0</v>
      </c>
      <c r="BW231" s="210">
        <f t="shared" si="58"/>
        <v>0</v>
      </c>
      <c r="BX231" s="210">
        <f t="shared" si="58"/>
        <v>0</v>
      </c>
      <c r="BY231" s="210">
        <f t="shared" si="58"/>
        <v>0</v>
      </c>
      <c r="BZ231" s="210">
        <f t="shared" si="58"/>
        <v>0</v>
      </c>
      <c r="CA231" s="210">
        <f t="shared" si="58"/>
        <v>0</v>
      </c>
      <c r="CB231" s="210">
        <f t="shared" si="58"/>
        <v>0</v>
      </c>
      <c r="CC231" s="210">
        <f t="shared" si="58"/>
        <v>0</v>
      </c>
      <c r="CD231" s="210">
        <f t="shared" si="58"/>
        <v>0</v>
      </c>
      <c r="CE231" s="210">
        <f t="shared" si="58"/>
        <v>0</v>
      </c>
      <c r="CF231" s="210">
        <f t="shared" si="58"/>
        <v>0</v>
      </c>
      <c r="CG231" s="210">
        <f t="shared" si="58"/>
        <v>0</v>
      </c>
      <c r="CH231" s="210">
        <f t="shared" si="58"/>
        <v>0</v>
      </c>
      <c r="CI231" s="210">
        <f t="shared" si="58"/>
        <v>0</v>
      </c>
      <c r="CJ231" s="210">
        <f t="shared" si="58"/>
        <v>0</v>
      </c>
      <c r="CK231" s="210">
        <f t="shared" si="58"/>
        <v>0</v>
      </c>
      <c r="CL231" s="210">
        <f t="shared" si="58"/>
        <v>0</v>
      </c>
      <c r="CM231" s="210">
        <f t="shared" si="58"/>
        <v>0</v>
      </c>
      <c r="CN231" s="210">
        <f t="shared" si="58"/>
        <v>0</v>
      </c>
      <c r="CO231" s="210">
        <f t="shared" si="58"/>
        <v>0</v>
      </c>
      <c r="CP231" s="210">
        <f t="shared" si="58"/>
        <v>0</v>
      </c>
      <c r="CQ231" s="210">
        <f t="shared" si="58"/>
        <v>0</v>
      </c>
      <c r="CR231" s="210">
        <f t="shared" si="58"/>
        <v>0</v>
      </c>
      <c r="CS231" s="210">
        <f t="shared" si="58"/>
        <v>0</v>
      </c>
      <c r="CT231" s="210">
        <f t="shared" si="58"/>
        <v>0</v>
      </c>
      <c r="CU231" s="210">
        <f t="shared" si="58"/>
        <v>0</v>
      </c>
      <c r="CV231" s="210">
        <f t="shared" si="58"/>
        <v>0</v>
      </c>
      <c r="CW231" s="210">
        <f t="shared" si="58"/>
        <v>0</v>
      </c>
      <c r="CX231" s="210">
        <f t="shared" si="58"/>
        <v>0</v>
      </c>
      <c r="CY231" s="210">
        <f t="shared" si="58"/>
        <v>0</v>
      </c>
      <c r="CZ231" s="210">
        <f t="shared" si="58"/>
        <v>0</v>
      </c>
      <c r="DA231" s="210">
        <f t="shared" si="58"/>
        <v>0</v>
      </c>
      <c r="DB231" s="210">
        <f t="shared" si="58"/>
        <v>0</v>
      </c>
      <c r="DC231" s="210">
        <f t="shared" si="58"/>
        <v>0</v>
      </c>
      <c r="DD231" s="210">
        <f t="shared" si="58"/>
        <v>0</v>
      </c>
      <c r="DE231" s="210">
        <f t="shared" si="58"/>
        <v>0</v>
      </c>
      <c r="DF231" s="210">
        <f t="shared" si="58"/>
        <v>0</v>
      </c>
      <c r="DG231" s="210">
        <f t="shared" si="58"/>
        <v>0</v>
      </c>
      <c r="DH231" s="210">
        <f t="shared" si="58"/>
        <v>0</v>
      </c>
      <c r="DI231" s="210">
        <f t="shared" si="58"/>
        <v>0</v>
      </c>
      <c r="DJ231" s="210">
        <f t="shared" si="58"/>
        <v>0</v>
      </c>
      <c r="DK231" s="210">
        <f t="shared" si="58"/>
        <v>0</v>
      </c>
      <c r="DL231" s="210">
        <f t="shared" si="58"/>
        <v>0</v>
      </c>
      <c r="DM231" s="210">
        <f t="shared" si="58"/>
        <v>0</v>
      </c>
      <c r="DN231" s="210">
        <f t="shared" si="58"/>
        <v>0</v>
      </c>
      <c r="DO231" s="210">
        <f t="shared" si="58"/>
        <v>0</v>
      </c>
      <c r="DP231" s="210">
        <f t="shared" si="58"/>
        <v>0</v>
      </c>
      <c r="DQ231" s="210">
        <f t="shared" si="58"/>
        <v>0</v>
      </c>
      <c r="DR231" s="210">
        <f t="shared" si="58"/>
        <v>0</v>
      </c>
      <c r="DS231" s="210">
        <f t="shared" si="58"/>
        <v>0</v>
      </c>
      <c r="DT231" s="210">
        <f t="shared" si="58"/>
        <v>0</v>
      </c>
      <c r="DU231" s="210">
        <f t="shared" si="58"/>
        <v>0</v>
      </c>
      <c r="DV231" s="210">
        <f t="shared" si="58"/>
        <v>0</v>
      </c>
      <c r="DW231" s="210">
        <f t="shared" si="58"/>
        <v>0</v>
      </c>
      <c r="DX231" s="210">
        <f t="shared" si="58"/>
        <v>0</v>
      </c>
      <c r="DY231" s="210">
        <f t="shared" si="58"/>
        <v>0</v>
      </c>
      <c r="DZ231" s="210">
        <f t="shared" si="58"/>
        <v>0</v>
      </c>
      <c r="EA231" s="210">
        <f t="shared" si="58"/>
        <v>0</v>
      </c>
      <c r="EB231" s="210">
        <f t="shared" si="58"/>
        <v>0</v>
      </c>
      <c r="EC231" s="210">
        <f t="shared" si="57"/>
        <v>0</v>
      </c>
      <c r="ED231" s="210">
        <f t="shared" si="57"/>
        <v>0</v>
      </c>
      <c r="EE231" s="210">
        <f t="shared" si="57"/>
        <v>0</v>
      </c>
      <c r="EF231" s="210">
        <f t="shared" si="57"/>
        <v>0</v>
      </c>
      <c r="EG231" s="210">
        <f t="shared" si="57"/>
        <v>0</v>
      </c>
      <c r="EH231" s="210">
        <f t="shared" si="57"/>
        <v>0</v>
      </c>
      <c r="EI231" s="210">
        <f t="shared" si="57"/>
        <v>0</v>
      </c>
      <c r="EJ231" s="210">
        <f t="shared" si="57"/>
        <v>0</v>
      </c>
      <c r="EK231" s="210">
        <f t="shared" si="57"/>
        <v>0</v>
      </c>
      <c r="EL231" s="210">
        <f t="shared" si="57"/>
        <v>0</v>
      </c>
      <c r="EM231" s="210">
        <f t="shared" si="57"/>
        <v>0</v>
      </c>
      <c r="EN231" s="210">
        <f t="shared" si="57"/>
        <v>0</v>
      </c>
      <c r="EO231" s="210">
        <f t="shared" si="57"/>
        <v>0</v>
      </c>
      <c r="EP231" s="210">
        <f t="shared" si="57"/>
        <v>0</v>
      </c>
      <c r="EQ231" s="210">
        <f t="shared" si="57"/>
        <v>0</v>
      </c>
      <c r="ER231" s="210">
        <f t="shared" si="57"/>
        <v>0</v>
      </c>
      <c r="ES231" s="210">
        <f t="shared" si="57"/>
        <v>0</v>
      </c>
      <c r="ET231" s="210">
        <f t="shared" si="57"/>
        <v>0</v>
      </c>
      <c r="EU231" s="210">
        <f t="shared" si="57"/>
        <v>0</v>
      </c>
      <c r="EV231" s="210">
        <f t="shared" si="57"/>
        <v>0</v>
      </c>
      <c r="EW231" s="210">
        <f t="shared" si="57"/>
        <v>0</v>
      </c>
      <c r="EX231" s="210">
        <f t="shared" si="57"/>
        <v>0</v>
      </c>
      <c r="EY231" s="210">
        <f t="shared" si="57"/>
        <v>0</v>
      </c>
      <c r="EZ231" s="210">
        <f t="shared" si="57"/>
        <v>0</v>
      </c>
      <c r="FA231" s="210">
        <f t="shared" si="57"/>
        <v>0</v>
      </c>
      <c r="FB231" s="210">
        <f t="shared" si="57"/>
        <v>0</v>
      </c>
      <c r="FC231" s="210">
        <f t="shared" si="57"/>
        <v>0</v>
      </c>
      <c r="FD231" s="210">
        <f t="shared" si="57"/>
        <v>0</v>
      </c>
      <c r="FE231" s="210">
        <f t="shared" si="57"/>
        <v>0</v>
      </c>
      <c r="FF231" s="210">
        <f t="shared" si="57"/>
        <v>0</v>
      </c>
      <c r="FG231" s="210">
        <f t="shared" si="57"/>
        <v>0</v>
      </c>
      <c r="FH231" s="210">
        <f t="shared" si="57"/>
        <v>0</v>
      </c>
      <c r="FI231" s="210">
        <f t="shared" si="57"/>
        <v>0</v>
      </c>
      <c r="FJ231" s="210">
        <f t="shared" si="57"/>
        <v>0</v>
      </c>
      <c r="FK231" s="210">
        <f t="shared" si="57"/>
        <v>0</v>
      </c>
      <c r="FL231" s="210">
        <f t="shared" si="57"/>
        <v>0</v>
      </c>
      <c r="FM231" s="210">
        <f t="shared" si="57"/>
        <v>0</v>
      </c>
      <c r="FN231" s="210">
        <f t="shared" si="57"/>
        <v>0</v>
      </c>
      <c r="FO231" s="210">
        <f t="shared" si="57"/>
        <v>0</v>
      </c>
      <c r="FP231" s="210">
        <f t="shared" si="57"/>
        <v>0</v>
      </c>
      <c r="FQ231" s="210">
        <f t="shared" si="57"/>
        <v>0</v>
      </c>
      <c r="FR231" s="210">
        <f t="shared" si="57"/>
        <v>0</v>
      </c>
      <c r="FS231" s="210">
        <f t="shared" si="57"/>
        <v>0</v>
      </c>
      <c r="FT231" s="210">
        <f t="shared" si="57"/>
        <v>0</v>
      </c>
      <c r="FU231" s="210">
        <f t="shared" si="57"/>
        <v>0</v>
      </c>
      <c r="FV231" s="210">
        <f t="shared" si="57"/>
        <v>0</v>
      </c>
      <c r="FW231" s="210">
        <f t="shared" si="57"/>
        <v>0</v>
      </c>
      <c r="FX231" s="210">
        <f t="shared" si="57"/>
        <v>0</v>
      </c>
      <c r="FY231" s="210">
        <f t="shared" si="57"/>
        <v>0</v>
      </c>
      <c r="FZ231" s="210">
        <f t="shared" si="57"/>
        <v>0</v>
      </c>
      <c r="GA231" s="210">
        <f t="shared" si="57"/>
        <v>0</v>
      </c>
      <c r="GB231" s="210">
        <f t="shared" si="57"/>
        <v>0</v>
      </c>
      <c r="GC231" s="210">
        <f t="shared" si="57"/>
        <v>0</v>
      </c>
      <c r="GD231" s="210">
        <f t="shared" si="57"/>
        <v>0</v>
      </c>
      <c r="GE231" s="210">
        <f t="shared" si="57"/>
        <v>0</v>
      </c>
      <c r="GF231" s="210">
        <f t="shared" si="57"/>
        <v>0</v>
      </c>
      <c r="GG231" s="210">
        <f t="shared" si="57"/>
        <v>0</v>
      </c>
      <c r="GH231" s="210">
        <f t="shared" si="57"/>
        <v>0</v>
      </c>
      <c r="GI231" s="210">
        <f t="shared" si="57"/>
        <v>0</v>
      </c>
      <c r="GK231" s="216">
        <f t="shared" si="24"/>
        <v>0.56068576085691002</v>
      </c>
      <c r="GL231" s="216">
        <f t="shared" si="16"/>
        <v>0.2876671711879536</v>
      </c>
      <c r="GM231" s="216">
        <f t="shared" si="17"/>
        <v>0.1773947296930182</v>
      </c>
      <c r="GN231" s="216">
        <f t="shared" si="18"/>
        <v>6.3337214266309616E-2</v>
      </c>
    </row>
    <row r="232" spans="1:196" x14ac:dyDescent="0.35">
      <c r="A232" s="9">
        <f>Report!$C$4</f>
        <v>1</v>
      </c>
      <c r="B232" t="str">
        <f>VLOOKUP($A232,Centers!$B$1:$C$120,2,)</f>
        <v>GATE</v>
      </c>
      <c r="C232" s="209">
        <v>44918</v>
      </c>
      <c r="D232" s="113">
        <f>IF($A232=1,SUM(SUMIFS(Indent!$E:$E,Indent!$C:$C,Waterfall!$C232,Indent!$A:$A,Centers!$A$2),SUMIFS(Indent!$E:$E,Indent!$C:$C,Waterfall!$C232,Indent!$A:$A,Centers!$A$3),SUMIFS(Indent!$E:$E,Indent!$C:$C,Waterfall!$C232,Indent!$A:$A,Centers!$A$4),SUMIFS(Indent!$E:$E,Indent!$C:$C,Waterfall!$C232,Indent!$A:$A,Centers!$A$5),SUMIFS(Indent!$E:$E,Indent!$C:$C,Waterfall!$C232,Indent!$A:$A,Centers!$A$6),SUMIFS(Indent!$E:$E,Indent!$C:$C,Waterfall!$C232,Indent!$A:$A,Centers!$A$7),SUMIFS(Indent!$E:$E,Indent!$C:$C,Waterfall!$C232,Indent!$A:$A,Centers!$A$8)),SUMIFS(Indent!$E:$E,Indent!$C:$C,Waterfall!$C232,Indent!$A:$A,$A232))</f>
        <v>26262</v>
      </c>
      <c r="E232" s="210">
        <f t="shared" si="9"/>
        <v>0</v>
      </c>
      <c r="F232" s="210">
        <f t="shared" ref="F232:BQ235" si="59">IFERROR(F41/$D41,0)</f>
        <v>0</v>
      </c>
      <c r="G232" s="210">
        <f t="shared" si="59"/>
        <v>0</v>
      </c>
      <c r="H232" s="210">
        <f t="shared" si="59"/>
        <v>0</v>
      </c>
      <c r="I232" s="210">
        <f t="shared" si="59"/>
        <v>0</v>
      </c>
      <c r="J232" s="210">
        <f t="shared" si="59"/>
        <v>0</v>
      </c>
      <c r="K232" s="210">
        <f t="shared" si="59"/>
        <v>0</v>
      </c>
      <c r="L232" s="210">
        <f t="shared" si="59"/>
        <v>0</v>
      </c>
      <c r="M232" s="210">
        <f t="shared" si="59"/>
        <v>0</v>
      </c>
      <c r="N232" s="210">
        <f t="shared" si="59"/>
        <v>0</v>
      </c>
      <c r="O232" s="210">
        <f t="shared" si="59"/>
        <v>0</v>
      </c>
      <c r="P232" s="210">
        <f t="shared" si="59"/>
        <v>0</v>
      </c>
      <c r="Q232" s="210">
        <f t="shared" si="59"/>
        <v>0</v>
      </c>
      <c r="R232" s="210">
        <f t="shared" si="59"/>
        <v>0</v>
      </c>
      <c r="S232" s="210">
        <f t="shared" si="59"/>
        <v>0</v>
      </c>
      <c r="T232" s="210">
        <f t="shared" si="59"/>
        <v>0</v>
      </c>
      <c r="U232" s="210">
        <f t="shared" si="59"/>
        <v>0</v>
      </c>
      <c r="V232" s="210">
        <f t="shared" si="59"/>
        <v>0</v>
      </c>
      <c r="W232" s="210">
        <f t="shared" si="59"/>
        <v>0</v>
      </c>
      <c r="X232" s="210">
        <f t="shared" si="59"/>
        <v>0</v>
      </c>
      <c r="Y232" s="210">
        <f t="shared" si="59"/>
        <v>0</v>
      </c>
      <c r="Z232" s="210">
        <f t="shared" si="59"/>
        <v>0</v>
      </c>
      <c r="AA232" s="210">
        <f t="shared" si="59"/>
        <v>0</v>
      </c>
      <c r="AB232" s="210">
        <f t="shared" si="59"/>
        <v>0</v>
      </c>
      <c r="AC232" s="210">
        <f t="shared" si="59"/>
        <v>0</v>
      </c>
      <c r="AD232" s="210">
        <f t="shared" si="59"/>
        <v>0</v>
      </c>
      <c r="AE232" s="210">
        <f t="shared" si="59"/>
        <v>0</v>
      </c>
      <c r="AF232" s="210">
        <f t="shared" si="59"/>
        <v>0</v>
      </c>
      <c r="AG232" s="210">
        <f t="shared" si="59"/>
        <v>0</v>
      </c>
      <c r="AH232" s="210">
        <f t="shared" si="59"/>
        <v>0</v>
      </c>
      <c r="AI232" s="210">
        <f t="shared" si="59"/>
        <v>0</v>
      </c>
      <c r="AJ232" s="210">
        <f t="shared" si="59"/>
        <v>0</v>
      </c>
      <c r="AK232" s="210">
        <f t="shared" si="59"/>
        <v>0</v>
      </c>
      <c r="AL232" s="210">
        <f t="shared" si="59"/>
        <v>0</v>
      </c>
      <c r="AM232" s="210">
        <f t="shared" si="59"/>
        <v>0</v>
      </c>
      <c r="AN232" s="210">
        <f t="shared" si="59"/>
        <v>0</v>
      </c>
      <c r="AO232" s="210">
        <f t="shared" si="59"/>
        <v>0</v>
      </c>
      <c r="AP232" s="210">
        <f t="shared" si="59"/>
        <v>0.12519800472165105</v>
      </c>
      <c r="AQ232" s="210">
        <f t="shared" si="59"/>
        <v>0.4499565912725611</v>
      </c>
      <c r="AR232" s="210">
        <f t="shared" si="59"/>
        <v>0.27233074404081942</v>
      </c>
      <c r="AS232" s="210">
        <f t="shared" si="59"/>
        <v>0.15842852791105017</v>
      </c>
      <c r="AT232" s="210">
        <f t="shared" si="59"/>
        <v>0.11956972050871982</v>
      </c>
      <c r="AU232" s="210">
        <f t="shared" si="59"/>
        <v>5.348754854923464E-2</v>
      </c>
      <c r="AV232" s="210">
        <f t="shared" si="59"/>
        <v>0</v>
      </c>
      <c r="AW232" s="210">
        <f t="shared" si="59"/>
        <v>0</v>
      </c>
      <c r="AX232" s="210">
        <f t="shared" si="59"/>
        <v>0</v>
      </c>
      <c r="AY232" s="210">
        <f t="shared" si="59"/>
        <v>0</v>
      </c>
      <c r="AZ232" s="210">
        <f t="shared" si="59"/>
        <v>0</v>
      </c>
      <c r="BA232" s="210">
        <f t="shared" si="59"/>
        <v>0</v>
      </c>
      <c r="BB232" s="210">
        <f t="shared" si="59"/>
        <v>0</v>
      </c>
      <c r="BC232" s="210">
        <f t="shared" si="59"/>
        <v>0</v>
      </c>
      <c r="BD232" s="210">
        <f t="shared" si="59"/>
        <v>0</v>
      </c>
      <c r="BE232" s="210">
        <f t="shared" si="59"/>
        <v>0</v>
      </c>
      <c r="BF232" s="210">
        <f t="shared" si="59"/>
        <v>0</v>
      </c>
      <c r="BG232" s="210">
        <f t="shared" si="59"/>
        <v>0</v>
      </c>
      <c r="BH232" s="210">
        <f t="shared" si="59"/>
        <v>0</v>
      </c>
      <c r="BI232" s="210">
        <f t="shared" si="59"/>
        <v>0</v>
      </c>
      <c r="BJ232" s="210">
        <f t="shared" si="59"/>
        <v>0</v>
      </c>
      <c r="BK232" s="210">
        <f t="shared" si="59"/>
        <v>0</v>
      </c>
      <c r="BL232" s="210">
        <f t="shared" si="59"/>
        <v>0</v>
      </c>
      <c r="BM232" s="210">
        <f t="shared" si="59"/>
        <v>0</v>
      </c>
      <c r="BN232" s="210">
        <f t="shared" si="59"/>
        <v>0</v>
      </c>
      <c r="BO232" s="210">
        <f t="shared" si="59"/>
        <v>0</v>
      </c>
      <c r="BP232" s="210">
        <f t="shared" si="59"/>
        <v>0</v>
      </c>
      <c r="BQ232" s="210">
        <f t="shared" si="59"/>
        <v>0</v>
      </c>
      <c r="BR232" s="210">
        <f t="shared" si="58"/>
        <v>0</v>
      </c>
      <c r="BS232" s="210">
        <f t="shared" si="58"/>
        <v>0</v>
      </c>
      <c r="BT232" s="210">
        <f t="shared" si="58"/>
        <v>0</v>
      </c>
      <c r="BU232" s="210">
        <f t="shared" si="58"/>
        <v>0</v>
      </c>
      <c r="BV232" s="210">
        <f t="shared" si="58"/>
        <v>0</v>
      </c>
      <c r="BW232" s="210">
        <f t="shared" si="58"/>
        <v>0</v>
      </c>
      <c r="BX232" s="210">
        <f t="shared" si="58"/>
        <v>0</v>
      </c>
      <c r="BY232" s="210">
        <f t="shared" si="58"/>
        <v>0</v>
      </c>
      <c r="BZ232" s="210">
        <f t="shared" si="58"/>
        <v>0</v>
      </c>
      <c r="CA232" s="210">
        <f t="shared" si="58"/>
        <v>0</v>
      </c>
      <c r="CB232" s="210">
        <f t="shared" si="58"/>
        <v>0</v>
      </c>
      <c r="CC232" s="210">
        <f t="shared" si="58"/>
        <v>0</v>
      </c>
      <c r="CD232" s="210">
        <f t="shared" si="58"/>
        <v>0</v>
      </c>
      <c r="CE232" s="210">
        <f t="shared" si="58"/>
        <v>0</v>
      </c>
      <c r="CF232" s="210">
        <f t="shared" si="58"/>
        <v>0</v>
      </c>
      <c r="CG232" s="210">
        <f t="shared" si="58"/>
        <v>0</v>
      </c>
      <c r="CH232" s="210">
        <f t="shared" si="58"/>
        <v>0</v>
      </c>
      <c r="CI232" s="210">
        <f t="shared" si="58"/>
        <v>0</v>
      </c>
      <c r="CJ232" s="210">
        <f t="shared" si="58"/>
        <v>0</v>
      </c>
      <c r="CK232" s="210">
        <f t="shared" si="58"/>
        <v>0</v>
      </c>
      <c r="CL232" s="210">
        <f t="shared" si="58"/>
        <v>0</v>
      </c>
      <c r="CM232" s="210">
        <f t="shared" si="58"/>
        <v>0</v>
      </c>
      <c r="CN232" s="210">
        <f t="shared" si="58"/>
        <v>0</v>
      </c>
      <c r="CO232" s="210">
        <f t="shared" si="58"/>
        <v>0</v>
      </c>
      <c r="CP232" s="210">
        <f t="shared" si="58"/>
        <v>0</v>
      </c>
      <c r="CQ232" s="210">
        <f t="shared" si="58"/>
        <v>0</v>
      </c>
      <c r="CR232" s="210">
        <f t="shared" si="58"/>
        <v>0</v>
      </c>
      <c r="CS232" s="210">
        <f t="shared" si="58"/>
        <v>0</v>
      </c>
      <c r="CT232" s="210">
        <f t="shared" si="58"/>
        <v>0</v>
      </c>
      <c r="CU232" s="210">
        <f t="shared" si="58"/>
        <v>0</v>
      </c>
      <c r="CV232" s="210">
        <f t="shared" si="58"/>
        <v>0</v>
      </c>
      <c r="CW232" s="210">
        <f t="shared" si="58"/>
        <v>0</v>
      </c>
      <c r="CX232" s="210">
        <f t="shared" si="58"/>
        <v>0</v>
      </c>
      <c r="CY232" s="210">
        <f t="shared" si="58"/>
        <v>0</v>
      </c>
      <c r="CZ232" s="210">
        <f t="shared" si="58"/>
        <v>0</v>
      </c>
      <c r="DA232" s="210">
        <f t="shared" si="58"/>
        <v>0</v>
      </c>
      <c r="DB232" s="210">
        <f t="shared" si="58"/>
        <v>0</v>
      </c>
      <c r="DC232" s="210">
        <f t="shared" si="58"/>
        <v>0</v>
      </c>
      <c r="DD232" s="210">
        <f t="shared" si="58"/>
        <v>0</v>
      </c>
      <c r="DE232" s="210">
        <f t="shared" si="58"/>
        <v>0</v>
      </c>
      <c r="DF232" s="210">
        <f t="shared" si="58"/>
        <v>0</v>
      </c>
      <c r="DG232" s="210">
        <f t="shared" si="58"/>
        <v>0</v>
      </c>
      <c r="DH232" s="210">
        <f t="shared" si="58"/>
        <v>0</v>
      </c>
      <c r="DI232" s="210">
        <f t="shared" si="58"/>
        <v>0</v>
      </c>
      <c r="DJ232" s="210">
        <f t="shared" si="58"/>
        <v>0</v>
      </c>
      <c r="DK232" s="210">
        <f t="shared" si="58"/>
        <v>0</v>
      </c>
      <c r="DL232" s="210">
        <f t="shared" si="58"/>
        <v>0</v>
      </c>
      <c r="DM232" s="210">
        <f t="shared" si="58"/>
        <v>0</v>
      </c>
      <c r="DN232" s="210">
        <f t="shared" si="58"/>
        <v>0</v>
      </c>
      <c r="DO232" s="210">
        <f t="shared" si="58"/>
        <v>0</v>
      </c>
      <c r="DP232" s="210">
        <f t="shared" si="58"/>
        <v>0</v>
      </c>
      <c r="DQ232" s="210">
        <f t="shared" si="58"/>
        <v>0</v>
      </c>
      <c r="DR232" s="210">
        <f t="shared" si="58"/>
        <v>0</v>
      </c>
      <c r="DS232" s="210">
        <f t="shared" si="58"/>
        <v>0</v>
      </c>
      <c r="DT232" s="210">
        <f t="shared" si="58"/>
        <v>0</v>
      </c>
      <c r="DU232" s="210">
        <f t="shared" si="58"/>
        <v>0</v>
      </c>
      <c r="DV232" s="210">
        <f t="shared" si="58"/>
        <v>0</v>
      </c>
      <c r="DW232" s="210">
        <f t="shared" si="58"/>
        <v>0</v>
      </c>
      <c r="DX232" s="210">
        <f t="shared" si="58"/>
        <v>0</v>
      </c>
      <c r="DY232" s="210">
        <f t="shared" si="58"/>
        <v>0</v>
      </c>
      <c r="DZ232" s="210">
        <f t="shared" si="58"/>
        <v>0</v>
      </c>
      <c r="EA232" s="210">
        <f t="shared" si="58"/>
        <v>0</v>
      </c>
      <c r="EB232" s="210">
        <f t="shared" si="58"/>
        <v>0</v>
      </c>
      <c r="EC232" s="210">
        <f t="shared" si="57"/>
        <v>0</v>
      </c>
      <c r="ED232" s="210">
        <f t="shared" si="57"/>
        <v>0</v>
      </c>
      <c r="EE232" s="210">
        <f t="shared" si="57"/>
        <v>0</v>
      </c>
      <c r="EF232" s="210">
        <f t="shared" si="57"/>
        <v>0</v>
      </c>
      <c r="EG232" s="210">
        <f t="shared" si="57"/>
        <v>0</v>
      </c>
      <c r="EH232" s="210">
        <f t="shared" si="57"/>
        <v>0</v>
      </c>
      <c r="EI232" s="210">
        <f t="shared" si="57"/>
        <v>0</v>
      </c>
      <c r="EJ232" s="210">
        <f t="shared" si="57"/>
        <v>0</v>
      </c>
      <c r="EK232" s="210">
        <f t="shared" si="57"/>
        <v>0</v>
      </c>
      <c r="EL232" s="210">
        <f t="shared" si="57"/>
        <v>0</v>
      </c>
      <c r="EM232" s="210">
        <f t="shared" si="57"/>
        <v>0</v>
      </c>
      <c r="EN232" s="210">
        <f t="shared" si="57"/>
        <v>0</v>
      </c>
      <c r="EO232" s="210">
        <f t="shared" si="57"/>
        <v>0</v>
      </c>
      <c r="EP232" s="210">
        <f t="shared" si="57"/>
        <v>0</v>
      </c>
      <c r="EQ232" s="210">
        <f t="shared" si="57"/>
        <v>0</v>
      </c>
      <c r="ER232" s="210">
        <f t="shared" si="57"/>
        <v>0</v>
      </c>
      <c r="ES232" s="210">
        <f t="shared" si="57"/>
        <v>0</v>
      </c>
      <c r="ET232" s="210">
        <f t="shared" si="57"/>
        <v>0</v>
      </c>
      <c r="EU232" s="210">
        <f t="shared" si="57"/>
        <v>0</v>
      </c>
      <c r="EV232" s="210">
        <f t="shared" si="57"/>
        <v>0</v>
      </c>
      <c r="EW232" s="210">
        <f t="shared" si="57"/>
        <v>0</v>
      </c>
      <c r="EX232" s="210">
        <f t="shared" si="57"/>
        <v>0</v>
      </c>
      <c r="EY232" s="210">
        <f t="shared" si="57"/>
        <v>0</v>
      </c>
      <c r="EZ232" s="210">
        <f t="shared" si="57"/>
        <v>0</v>
      </c>
      <c r="FA232" s="210">
        <f t="shared" si="57"/>
        <v>0</v>
      </c>
      <c r="FB232" s="210">
        <f t="shared" si="57"/>
        <v>0</v>
      </c>
      <c r="FC232" s="210">
        <f t="shared" si="57"/>
        <v>0</v>
      </c>
      <c r="FD232" s="210">
        <f t="shared" si="57"/>
        <v>0</v>
      </c>
      <c r="FE232" s="210">
        <f t="shared" si="57"/>
        <v>0</v>
      </c>
      <c r="FF232" s="210">
        <f t="shared" si="57"/>
        <v>0</v>
      </c>
      <c r="FG232" s="210">
        <f t="shared" si="57"/>
        <v>0</v>
      </c>
      <c r="FH232" s="210">
        <f t="shared" si="57"/>
        <v>0</v>
      </c>
      <c r="FI232" s="210">
        <f t="shared" si="57"/>
        <v>0</v>
      </c>
      <c r="FJ232" s="210">
        <f t="shared" si="57"/>
        <v>0</v>
      </c>
      <c r="FK232" s="210">
        <f t="shared" si="57"/>
        <v>0</v>
      </c>
      <c r="FL232" s="210">
        <f t="shared" si="57"/>
        <v>0</v>
      </c>
      <c r="FM232" s="210">
        <f t="shared" si="57"/>
        <v>0</v>
      </c>
      <c r="FN232" s="210">
        <f t="shared" si="57"/>
        <v>0</v>
      </c>
      <c r="FO232" s="210">
        <f t="shared" si="57"/>
        <v>0</v>
      </c>
      <c r="FP232" s="210">
        <f t="shared" si="57"/>
        <v>0</v>
      </c>
      <c r="FQ232" s="210">
        <f t="shared" si="57"/>
        <v>0</v>
      </c>
      <c r="FR232" s="210">
        <f t="shared" si="57"/>
        <v>0</v>
      </c>
      <c r="FS232" s="210">
        <f t="shared" si="57"/>
        <v>0</v>
      </c>
      <c r="FT232" s="210">
        <f t="shared" si="57"/>
        <v>0</v>
      </c>
      <c r="FU232" s="210">
        <f t="shared" si="57"/>
        <v>0</v>
      </c>
      <c r="FV232" s="210">
        <f t="shared" si="57"/>
        <v>0</v>
      </c>
      <c r="FW232" s="210">
        <f t="shared" si="57"/>
        <v>0</v>
      </c>
      <c r="FX232" s="210">
        <f t="shared" si="57"/>
        <v>0</v>
      </c>
      <c r="FY232" s="210">
        <f t="shared" si="57"/>
        <v>0</v>
      </c>
      <c r="FZ232" s="210">
        <f t="shared" si="57"/>
        <v>0</v>
      </c>
      <c r="GA232" s="210">
        <f t="shared" si="57"/>
        <v>0</v>
      </c>
      <c r="GB232" s="210">
        <f t="shared" si="57"/>
        <v>0</v>
      </c>
      <c r="GC232" s="210">
        <f t="shared" si="57"/>
        <v>0</v>
      </c>
      <c r="GD232" s="210">
        <f t="shared" si="57"/>
        <v>0</v>
      </c>
      <c r="GE232" s="210">
        <f t="shared" si="57"/>
        <v>0</v>
      </c>
      <c r="GF232" s="210">
        <f t="shared" si="57"/>
        <v>0</v>
      </c>
      <c r="GG232" s="210">
        <f t="shared" si="57"/>
        <v>0</v>
      </c>
      <c r="GH232" s="210">
        <f t="shared" si="57"/>
        <v>0</v>
      </c>
      <c r="GI232" s="210">
        <f t="shared" si="57"/>
        <v>0</v>
      </c>
      <c r="GK232" s="216">
        <f t="shared" si="24"/>
        <v>0.57515459599421215</v>
      </c>
      <c r="GL232" s="216">
        <f t="shared" si="16"/>
        <v>0.27233074404081942</v>
      </c>
      <c r="GM232" s="216">
        <f t="shared" si="17"/>
        <v>0.15842852791105017</v>
      </c>
      <c r="GN232" s="216">
        <f t="shared" si="18"/>
        <v>0.11956972050871982</v>
      </c>
    </row>
    <row r="233" spans="1:196" x14ac:dyDescent="0.35">
      <c r="A233" s="9">
        <f>Report!$C$4</f>
        <v>1</v>
      </c>
      <c r="B233" t="str">
        <f>VLOOKUP($A233,Centers!$B$1:$C$120,2,)</f>
        <v>GATE</v>
      </c>
      <c r="C233" s="209">
        <v>44919</v>
      </c>
      <c r="D233" s="113">
        <f>IF($A233=1,SUM(SUMIFS(Indent!$E:$E,Indent!$C:$C,Waterfall!$C233,Indent!$A:$A,Centers!$A$2),SUMIFS(Indent!$E:$E,Indent!$C:$C,Waterfall!$C233,Indent!$A:$A,Centers!$A$3),SUMIFS(Indent!$E:$E,Indent!$C:$C,Waterfall!$C233,Indent!$A:$A,Centers!$A$4),SUMIFS(Indent!$E:$E,Indent!$C:$C,Waterfall!$C233,Indent!$A:$A,Centers!$A$5),SUMIFS(Indent!$E:$E,Indent!$C:$C,Waterfall!$C233,Indent!$A:$A,Centers!$A$6),SUMIFS(Indent!$E:$E,Indent!$C:$C,Waterfall!$C233,Indent!$A:$A,Centers!$A$7),SUMIFS(Indent!$E:$E,Indent!$C:$C,Waterfall!$C233,Indent!$A:$A,Centers!$A$8)),SUMIFS(Indent!$E:$E,Indent!$C:$C,Waterfall!$C233,Indent!$A:$A,$A233))</f>
        <v>38241</v>
      </c>
      <c r="E233" s="210">
        <f t="shared" si="9"/>
        <v>0</v>
      </c>
      <c r="F233" s="210">
        <f t="shared" si="59"/>
        <v>0</v>
      </c>
      <c r="G233" s="210">
        <f t="shared" si="59"/>
        <v>0</v>
      </c>
      <c r="H233" s="210">
        <f t="shared" si="59"/>
        <v>0</v>
      </c>
      <c r="I233" s="210">
        <f t="shared" si="59"/>
        <v>0</v>
      </c>
      <c r="J233" s="210">
        <f t="shared" si="59"/>
        <v>0</v>
      </c>
      <c r="K233" s="210">
        <f t="shared" si="59"/>
        <v>0</v>
      </c>
      <c r="L233" s="210">
        <f t="shared" si="59"/>
        <v>0</v>
      </c>
      <c r="M233" s="210">
        <f t="shared" si="59"/>
        <v>0</v>
      </c>
      <c r="N233" s="210">
        <f t="shared" si="59"/>
        <v>0</v>
      </c>
      <c r="O233" s="210">
        <f t="shared" si="59"/>
        <v>0</v>
      </c>
      <c r="P233" s="210">
        <f t="shared" si="59"/>
        <v>0</v>
      </c>
      <c r="Q233" s="210">
        <f t="shared" si="59"/>
        <v>0</v>
      </c>
      <c r="R233" s="210">
        <f t="shared" si="59"/>
        <v>0</v>
      </c>
      <c r="S233" s="210">
        <f t="shared" si="59"/>
        <v>0</v>
      </c>
      <c r="T233" s="210">
        <f t="shared" si="59"/>
        <v>0</v>
      </c>
      <c r="U233" s="210">
        <f t="shared" si="59"/>
        <v>0</v>
      </c>
      <c r="V233" s="210">
        <f t="shared" si="59"/>
        <v>0</v>
      </c>
      <c r="W233" s="210">
        <f t="shared" si="59"/>
        <v>0</v>
      </c>
      <c r="X233" s="210">
        <f t="shared" si="59"/>
        <v>0</v>
      </c>
      <c r="Y233" s="210">
        <f t="shared" si="59"/>
        <v>0</v>
      </c>
      <c r="Z233" s="210">
        <f t="shared" si="59"/>
        <v>0</v>
      </c>
      <c r="AA233" s="210">
        <f t="shared" si="59"/>
        <v>0</v>
      </c>
      <c r="AB233" s="210">
        <f t="shared" si="59"/>
        <v>0</v>
      </c>
      <c r="AC233" s="210">
        <f t="shared" si="59"/>
        <v>0</v>
      </c>
      <c r="AD233" s="210">
        <f t="shared" si="59"/>
        <v>0</v>
      </c>
      <c r="AE233" s="210">
        <f t="shared" si="59"/>
        <v>0</v>
      </c>
      <c r="AF233" s="210">
        <f t="shared" si="59"/>
        <v>0</v>
      </c>
      <c r="AG233" s="210">
        <f t="shared" si="59"/>
        <v>0</v>
      </c>
      <c r="AH233" s="210">
        <f t="shared" si="59"/>
        <v>0</v>
      </c>
      <c r="AI233" s="210">
        <f t="shared" si="59"/>
        <v>0</v>
      </c>
      <c r="AJ233" s="210">
        <f t="shared" si="59"/>
        <v>0</v>
      </c>
      <c r="AK233" s="210">
        <f t="shared" si="59"/>
        <v>0</v>
      </c>
      <c r="AL233" s="210">
        <f t="shared" si="59"/>
        <v>0</v>
      </c>
      <c r="AM233" s="210">
        <f t="shared" si="59"/>
        <v>0</v>
      </c>
      <c r="AN233" s="210">
        <f t="shared" si="59"/>
        <v>0</v>
      </c>
      <c r="AO233" s="210">
        <f t="shared" si="59"/>
        <v>0</v>
      </c>
      <c r="AP233" s="210">
        <f t="shared" si="59"/>
        <v>0</v>
      </c>
      <c r="AQ233" s="210">
        <f t="shared" si="59"/>
        <v>0.10107685468476243</v>
      </c>
      <c r="AR233" s="210">
        <f t="shared" si="59"/>
        <v>0.38285949635208283</v>
      </c>
      <c r="AS233" s="210">
        <f t="shared" si="59"/>
        <v>0.31397949844407835</v>
      </c>
      <c r="AT233" s="210">
        <f t="shared" si="59"/>
        <v>0.17265317329567742</v>
      </c>
      <c r="AU233" s="210">
        <f t="shared" si="59"/>
        <v>0.15182212808242462</v>
      </c>
      <c r="AV233" s="210">
        <f t="shared" si="59"/>
        <v>8.0164744645799008E-2</v>
      </c>
      <c r="AW233" s="210">
        <f t="shared" si="59"/>
        <v>1.7525692319761512E-3</v>
      </c>
      <c r="AX233" s="210">
        <f t="shared" si="59"/>
        <v>0</v>
      </c>
      <c r="AY233" s="210">
        <f t="shared" si="59"/>
        <v>0</v>
      </c>
      <c r="AZ233" s="210">
        <f t="shared" si="59"/>
        <v>0</v>
      </c>
      <c r="BA233" s="210">
        <f t="shared" si="59"/>
        <v>0</v>
      </c>
      <c r="BB233" s="210">
        <f t="shared" si="59"/>
        <v>0</v>
      </c>
      <c r="BC233" s="210">
        <f t="shared" si="59"/>
        <v>0</v>
      </c>
      <c r="BD233" s="210">
        <f t="shared" si="59"/>
        <v>0</v>
      </c>
      <c r="BE233" s="210">
        <f t="shared" si="59"/>
        <v>0</v>
      </c>
      <c r="BF233" s="210">
        <f t="shared" si="59"/>
        <v>0</v>
      </c>
      <c r="BG233" s="210">
        <f t="shared" si="59"/>
        <v>0</v>
      </c>
      <c r="BH233" s="210">
        <f t="shared" si="59"/>
        <v>0</v>
      </c>
      <c r="BI233" s="210">
        <f t="shared" si="59"/>
        <v>0</v>
      </c>
      <c r="BJ233" s="210">
        <f t="shared" si="59"/>
        <v>0</v>
      </c>
      <c r="BK233" s="210">
        <f t="shared" si="59"/>
        <v>0</v>
      </c>
      <c r="BL233" s="210">
        <f t="shared" si="59"/>
        <v>0</v>
      </c>
      <c r="BM233" s="210">
        <f t="shared" si="59"/>
        <v>0</v>
      </c>
      <c r="BN233" s="210">
        <f t="shared" si="59"/>
        <v>0</v>
      </c>
      <c r="BO233" s="210">
        <f t="shared" si="59"/>
        <v>0</v>
      </c>
      <c r="BP233" s="210">
        <f t="shared" si="59"/>
        <v>0</v>
      </c>
      <c r="BQ233" s="210">
        <f t="shared" si="59"/>
        <v>0</v>
      </c>
      <c r="BR233" s="210">
        <f t="shared" si="58"/>
        <v>0</v>
      </c>
      <c r="BS233" s="210">
        <f t="shared" si="58"/>
        <v>0</v>
      </c>
      <c r="BT233" s="210">
        <f t="shared" si="58"/>
        <v>0</v>
      </c>
      <c r="BU233" s="210">
        <f t="shared" si="58"/>
        <v>0</v>
      </c>
      <c r="BV233" s="210">
        <f t="shared" si="58"/>
        <v>0</v>
      </c>
      <c r="BW233" s="210">
        <f t="shared" si="58"/>
        <v>0</v>
      </c>
      <c r="BX233" s="210">
        <f t="shared" si="58"/>
        <v>0</v>
      </c>
      <c r="BY233" s="210">
        <f t="shared" si="58"/>
        <v>0</v>
      </c>
      <c r="BZ233" s="210">
        <f t="shared" si="58"/>
        <v>0</v>
      </c>
      <c r="CA233" s="210">
        <f t="shared" si="58"/>
        <v>0</v>
      </c>
      <c r="CB233" s="210">
        <f t="shared" si="58"/>
        <v>0</v>
      </c>
      <c r="CC233" s="210">
        <f t="shared" si="58"/>
        <v>0</v>
      </c>
      <c r="CD233" s="210">
        <f t="shared" si="58"/>
        <v>0</v>
      </c>
      <c r="CE233" s="210">
        <f t="shared" si="58"/>
        <v>0</v>
      </c>
      <c r="CF233" s="210">
        <f t="shared" si="58"/>
        <v>0</v>
      </c>
      <c r="CG233" s="210">
        <f t="shared" si="58"/>
        <v>0</v>
      </c>
      <c r="CH233" s="210">
        <f t="shared" si="58"/>
        <v>0</v>
      </c>
      <c r="CI233" s="210">
        <f t="shared" si="58"/>
        <v>0</v>
      </c>
      <c r="CJ233" s="210">
        <f t="shared" si="58"/>
        <v>0</v>
      </c>
      <c r="CK233" s="210">
        <f t="shared" si="58"/>
        <v>0</v>
      </c>
      <c r="CL233" s="210">
        <f t="shared" si="58"/>
        <v>0</v>
      </c>
      <c r="CM233" s="210">
        <f t="shared" si="58"/>
        <v>0</v>
      </c>
      <c r="CN233" s="210">
        <f t="shared" si="58"/>
        <v>0</v>
      </c>
      <c r="CO233" s="210">
        <f t="shared" si="58"/>
        <v>0</v>
      </c>
      <c r="CP233" s="210">
        <f t="shared" si="58"/>
        <v>0</v>
      </c>
      <c r="CQ233" s="210">
        <f t="shared" si="58"/>
        <v>0</v>
      </c>
      <c r="CR233" s="210">
        <f t="shared" si="58"/>
        <v>0</v>
      </c>
      <c r="CS233" s="210">
        <f t="shared" si="58"/>
        <v>0</v>
      </c>
      <c r="CT233" s="210">
        <f t="shared" si="58"/>
        <v>0</v>
      </c>
      <c r="CU233" s="210">
        <f t="shared" si="58"/>
        <v>0</v>
      </c>
      <c r="CV233" s="210">
        <f t="shared" si="58"/>
        <v>0</v>
      </c>
      <c r="CW233" s="210">
        <f t="shared" si="58"/>
        <v>0</v>
      </c>
      <c r="CX233" s="210">
        <f t="shared" si="58"/>
        <v>0</v>
      </c>
      <c r="CY233" s="210">
        <f t="shared" si="58"/>
        <v>0</v>
      </c>
      <c r="CZ233" s="210">
        <f t="shared" si="58"/>
        <v>0</v>
      </c>
      <c r="DA233" s="210">
        <f t="shared" si="58"/>
        <v>0</v>
      </c>
      <c r="DB233" s="210">
        <f t="shared" si="58"/>
        <v>0</v>
      </c>
      <c r="DC233" s="210">
        <f t="shared" si="58"/>
        <v>0</v>
      </c>
      <c r="DD233" s="210">
        <f t="shared" si="58"/>
        <v>0</v>
      </c>
      <c r="DE233" s="210">
        <f t="shared" si="58"/>
        <v>0</v>
      </c>
      <c r="DF233" s="210">
        <f t="shared" si="58"/>
        <v>0</v>
      </c>
      <c r="DG233" s="210">
        <f t="shared" si="58"/>
        <v>0</v>
      </c>
      <c r="DH233" s="210">
        <f t="shared" si="58"/>
        <v>0</v>
      </c>
      <c r="DI233" s="210">
        <f t="shared" si="58"/>
        <v>0</v>
      </c>
      <c r="DJ233" s="210">
        <f t="shared" si="58"/>
        <v>0</v>
      </c>
      <c r="DK233" s="210">
        <f t="shared" si="58"/>
        <v>0</v>
      </c>
      <c r="DL233" s="210">
        <f t="shared" si="58"/>
        <v>0</v>
      </c>
      <c r="DM233" s="210">
        <f t="shared" si="58"/>
        <v>0</v>
      </c>
      <c r="DN233" s="210">
        <f t="shared" si="58"/>
        <v>0</v>
      </c>
      <c r="DO233" s="210">
        <f t="shared" si="58"/>
        <v>0</v>
      </c>
      <c r="DP233" s="210">
        <f t="shared" si="58"/>
        <v>0</v>
      </c>
      <c r="DQ233" s="210">
        <f t="shared" si="58"/>
        <v>0</v>
      </c>
      <c r="DR233" s="210">
        <f t="shared" si="58"/>
        <v>0</v>
      </c>
      <c r="DS233" s="210">
        <f t="shared" si="58"/>
        <v>0</v>
      </c>
      <c r="DT233" s="210">
        <f t="shared" si="58"/>
        <v>0</v>
      </c>
      <c r="DU233" s="210">
        <f t="shared" si="58"/>
        <v>0</v>
      </c>
      <c r="DV233" s="210">
        <f t="shared" si="58"/>
        <v>0</v>
      </c>
      <c r="DW233" s="210">
        <f t="shared" si="58"/>
        <v>0</v>
      </c>
      <c r="DX233" s="210">
        <f t="shared" si="58"/>
        <v>0</v>
      </c>
      <c r="DY233" s="210">
        <f t="shared" si="58"/>
        <v>0</v>
      </c>
      <c r="DZ233" s="210">
        <f t="shared" si="58"/>
        <v>0</v>
      </c>
      <c r="EA233" s="210">
        <f t="shared" si="58"/>
        <v>0</v>
      </c>
      <c r="EB233" s="210">
        <f t="shared" si="58"/>
        <v>0</v>
      </c>
      <c r="EC233" s="210">
        <f t="shared" si="57"/>
        <v>0</v>
      </c>
      <c r="ED233" s="210">
        <f t="shared" si="57"/>
        <v>0</v>
      </c>
      <c r="EE233" s="210">
        <f t="shared" si="57"/>
        <v>0</v>
      </c>
      <c r="EF233" s="210">
        <f t="shared" si="57"/>
        <v>0</v>
      </c>
      <c r="EG233" s="210">
        <f t="shared" si="57"/>
        <v>0</v>
      </c>
      <c r="EH233" s="210">
        <f t="shared" si="57"/>
        <v>0</v>
      </c>
      <c r="EI233" s="210">
        <f t="shared" si="57"/>
        <v>0</v>
      </c>
      <c r="EJ233" s="210">
        <f t="shared" si="57"/>
        <v>0</v>
      </c>
      <c r="EK233" s="210">
        <f t="shared" si="57"/>
        <v>0</v>
      </c>
      <c r="EL233" s="210">
        <f t="shared" si="57"/>
        <v>0</v>
      </c>
      <c r="EM233" s="210">
        <f t="shared" si="57"/>
        <v>0</v>
      </c>
      <c r="EN233" s="210">
        <f t="shared" si="57"/>
        <v>0</v>
      </c>
      <c r="EO233" s="210">
        <f t="shared" si="57"/>
        <v>0</v>
      </c>
      <c r="EP233" s="210">
        <f t="shared" si="57"/>
        <v>0</v>
      </c>
      <c r="EQ233" s="210">
        <f t="shared" si="57"/>
        <v>0</v>
      </c>
      <c r="ER233" s="210">
        <f t="shared" si="57"/>
        <v>0</v>
      </c>
      <c r="ES233" s="210">
        <f t="shared" si="57"/>
        <v>0</v>
      </c>
      <c r="ET233" s="210">
        <f t="shared" si="57"/>
        <v>0</v>
      </c>
      <c r="EU233" s="210">
        <f t="shared" si="57"/>
        <v>0</v>
      </c>
      <c r="EV233" s="210">
        <f t="shared" ref="EV233:GI233" si="60">IFERROR(EV42/$D42,0)</f>
        <v>0</v>
      </c>
      <c r="EW233" s="210">
        <f t="shared" si="60"/>
        <v>0</v>
      </c>
      <c r="EX233" s="210">
        <f t="shared" si="60"/>
        <v>0</v>
      </c>
      <c r="EY233" s="210">
        <f t="shared" si="60"/>
        <v>0</v>
      </c>
      <c r="EZ233" s="210">
        <f t="shared" si="60"/>
        <v>0</v>
      </c>
      <c r="FA233" s="210">
        <f t="shared" si="60"/>
        <v>0</v>
      </c>
      <c r="FB233" s="210">
        <f t="shared" si="60"/>
        <v>0</v>
      </c>
      <c r="FC233" s="210">
        <f t="shared" si="60"/>
        <v>0</v>
      </c>
      <c r="FD233" s="210">
        <f t="shared" si="60"/>
        <v>0</v>
      </c>
      <c r="FE233" s="210">
        <f t="shared" si="60"/>
        <v>0</v>
      </c>
      <c r="FF233" s="210">
        <f t="shared" si="60"/>
        <v>0</v>
      </c>
      <c r="FG233" s="210">
        <f t="shared" si="60"/>
        <v>0</v>
      </c>
      <c r="FH233" s="210">
        <f t="shared" si="60"/>
        <v>0</v>
      </c>
      <c r="FI233" s="210">
        <f t="shared" si="60"/>
        <v>0</v>
      </c>
      <c r="FJ233" s="210">
        <f t="shared" si="60"/>
        <v>0</v>
      </c>
      <c r="FK233" s="210">
        <f t="shared" si="60"/>
        <v>0</v>
      </c>
      <c r="FL233" s="210">
        <f t="shared" si="60"/>
        <v>0</v>
      </c>
      <c r="FM233" s="210">
        <f t="shared" si="60"/>
        <v>0</v>
      </c>
      <c r="FN233" s="210">
        <f t="shared" si="60"/>
        <v>0</v>
      </c>
      <c r="FO233" s="210">
        <f t="shared" si="60"/>
        <v>0</v>
      </c>
      <c r="FP233" s="210">
        <f t="shared" si="60"/>
        <v>0</v>
      </c>
      <c r="FQ233" s="210">
        <f t="shared" si="60"/>
        <v>0</v>
      </c>
      <c r="FR233" s="210">
        <f t="shared" si="60"/>
        <v>0</v>
      </c>
      <c r="FS233" s="210">
        <f t="shared" si="60"/>
        <v>0</v>
      </c>
      <c r="FT233" s="210">
        <f t="shared" si="60"/>
        <v>0</v>
      </c>
      <c r="FU233" s="210">
        <f t="shared" si="60"/>
        <v>0</v>
      </c>
      <c r="FV233" s="210">
        <f t="shared" si="60"/>
        <v>0</v>
      </c>
      <c r="FW233" s="210">
        <f t="shared" si="60"/>
        <v>0</v>
      </c>
      <c r="FX233" s="210">
        <f t="shared" si="60"/>
        <v>0</v>
      </c>
      <c r="FY233" s="210">
        <f t="shared" si="60"/>
        <v>0</v>
      </c>
      <c r="FZ233" s="210">
        <f t="shared" si="60"/>
        <v>0</v>
      </c>
      <c r="GA233" s="210">
        <f t="shared" si="60"/>
        <v>0</v>
      </c>
      <c r="GB233" s="210">
        <f t="shared" si="60"/>
        <v>0</v>
      </c>
      <c r="GC233" s="210">
        <f t="shared" si="60"/>
        <v>0</v>
      </c>
      <c r="GD233" s="210">
        <f t="shared" si="60"/>
        <v>0</v>
      </c>
      <c r="GE233" s="210">
        <f t="shared" si="60"/>
        <v>0</v>
      </c>
      <c r="GF233" s="210">
        <f t="shared" si="60"/>
        <v>0</v>
      </c>
      <c r="GG233" s="210">
        <f t="shared" si="60"/>
        <v>0</v>
      </c>
      <c r="GH233" s="210">
        <f t="shared" si="60"/>
        <v>0</v>
      </c>
      <c r="GI233" s="210">
        <f t="shared" si="60"/>
        <v>0</v>
      </c>
      <c r="GK233" s="216">
        <f t="shared" si="24"/>
        <v>0.48393635103684529</v>
      </c>
      <c r="GL233" s="216">
        <f t="shared" si="16"/>
        <v>0.31397949844407835</v>
      </c>
      <c r="GM233" s="216">
        <f t="shared" si="17"/>
        <v>0.17265317329567742</v>
      </c>
      <c r="GN233" s="216">
        <f t="shared" si="18"/>
        <v>0.15182212808242462</v>
      </c>
    </row>
    <row r="234" spans="1:196" x14ac:dyDescent="0.35">
      <c r="A234" s="9">
        <f>Report!$C$4</f>
        <v>1</v>
      </c>
      <c r="B234" t="str">
        <f>VLOOKUP($A234,Centers!$B$1:$C$120,2,)</f>
        <v>GATE</v>
      </c>
      <c r="C234" s="209">
        <v>44920</v>
      </c>
      <c r="D234" s="113">
        <f>IF($A234=1,SUM(SUMIFS(Indent!$E:$E,Indent!$C:$C,Waterfall!$C234,Indent!$A:$A,Centers!$A$2),SUMIFS(Indent!$E:$E,Indent!$C:$C,Waterfall!$C234,Indent!$A:$A,Centers!$A$3),SUMIFS(Indent!$E:$E,Indent!$C:$C,Waterfall!$C234,Indent!$A:$A,Centers!$A$4),SUMIFS(Indent!$E:$E,Indent!$C:$C,Waterfall!$C234,Indent!$A:$A,Centers!$A$5),SUMIFS(Indent!$E:$E,Indent!$C:$C,Waterfall!$C234,Indent!$A:$A,Centers!$A$6),SUMIFS(Indent!$E:$E,Indent!$C:$C,Waterfall!$C234,Indent!$A:$A,Centers!$A$7),SUMIFS(Indent!$E:$E,Indent!$C:$C,Waterfall!$C234,Indent!$A:$A,Centers!$A$8)),SUMIFS(Indent!$E:$E,Indent!$C:$C,Waterfall!$C234,Indent!$A:$A,$A234))</f>
        <v>30960</v>
      </c>
      <c r="E234" s="210">
        <f t="shared" si="9"/>
        <v>0</v>
      </c>
      <c r="F234" s="210">
        <f t="shared" si="59"/>
        <v>0</v>
      </c>
      <c r="G234" s="210">
        <f t="shared" si="59"/>
        <v>0</v>
      </c>
      <c r="H234" s="210">
        <f t="shared" si="59"/>
        <v>0</v>
      </c>
      <c r="I234" s="210">
        <f t="shared" si="59"/>
        <v>0</v>
      </c>
      <c r="J234" s="210">
        <f t="shared" si="59"/>
        <v>0</v>
      </c>
      <c r="K234" s="210">
        <f t="shared" si="59"/>
        <v>0</v>
      </c>
      <c r="L234" s="210">
        <f t="shared" si="59"/>
        <v>0</v>
      </c>
      <c r="M234" s="210">
        <f t="shared" si="59"/>
        <v>0</v>
      </c>
      <c r="N234" s="210">
        <f t="shared" si="59"/>
        <v>0</v>
      </c>
      <c r="O234" s="210">
        <f t="shared" si="59"/>
        <v>0</v>
      </c>
      <c r="P234" s="210">
        <f t="shared" si="59"/>
        <v>0</v>
      </c>
      <c r="Q234" s="210">
        <f t="shared" si="59"/>
        <v>0</v>
      </c>
      <c r="R234" s="210">
        <f t="shared" si="59"/>
        <v>0</v>
      </c>
      <c r="S234" s="210">
        <f t="shared" si="59"/>
        <v>0</v>
      </c>
      <c r="T234" s="210">
        <f t="shared" si="59"/>
        <v>0</v>
      </c>
      <c r="U234" s="210">
        <f t="shared" si="59"/>
        <v>0</v>
      </c>
      <c r="V234" s="210">
        <f t="shared" si="59"/>
        <v>0</v>
      </c>
      <c r="W234" s="210">
        <f t="shared" si="59"/>
        <v>0</v>
      </c>
      <c r="X234" s="210">
        <f t="shared" si="59"/>
        <v>0</v>
      </c>
      <c r="Y234" s="210">
        <f t="shared" si="59"/>
        <v>0</v>
      </c>
      <c r="Z234" s="210">
        <f t="shared" si="59"/>
        <v>0</v>
      </c>
      <c r="AA234" s="210">
        <f t="shared" si="59"/>
        <v>0</v>
      </c>
      <c r="AB234" s="210">
        <f t="shared" si="59"/>
        <v>0</v>
      </c>
      <c r="AC234" s="210">
        <f t="shared" si="59"/>
        <v>0</v>
      </c>
      <c r="AD234" s="210">
        <f t="shared" si="59"/>
        <v>0</v>
      </c>
      <c r="AE234" s="210">
        <f t="shared" si="59"/>
        <v>0</v>
      </c>
      <c r="AF234" s="210">
        <f t="shared" si="59"/>
        <v>0</v>
      </c>
      <c r="AG234" s="210">
        <f t="shared" si="59"/>
        <v>0</v>
      </c>
      <c r="AH234" s="210">
        <f t="shared" si="59"/>
        <v>0</v>
      </c>
      <c r="AI234" s="210">
        <f t="shared" si="59"/>
        <v>0</v>
      </c>
      <c r="AJ234" s="210">
        <f t="shared" si="59"/>
        <v>0</v>
      </c>
      <c r="AK234" s="210">
        <f t="shared" si="59"/>
        <v>0</v>
      </c>
      <c r="AL234" s="210">
        <f t="shared" si="59"/>
        <v>0</v>
      </c>
      <c r="AM234" s="210">
        <f t="shared" si="59"/>
        <v>0</v>
      </c>
      <c r="AN234" s="210">
        <f t="shared" si="59"/>
        <v>0</v>
      </c>
      <c r="AO234" s="210">
        <f t="shared" si="59"/>
        <v>0</v>
      </c>
      <c r="AP234" s="210">
        <f t="shared" si="59"/>
        <v>0</v>
      </c>
      <c r="AQ234" s="210">
        <f t="shared" si="59"/>
        <v>0</v>
      </c>
      <c r="AR234" s="210">
        <f t="shared" si="59"/>
        <v>0.12506653746770025</v>
      </c>
      <c r="AS234" s="210">
        <f t="shared" si="59"/>
        <v>0.41467990956072348</v>
      </c>
      <c r="AT234" s="210">
        <f t="shared" si="59"/>
        <v>0.26207558139534881</v>
      </c>
      <c r="AU234" s="210">
        <f t="shared" si="59"/>
        <v>0.19657622739018088</v>
      </c>
      <c r="AV234" s="210">
        <f t="shared" si="59"/>
        <v>0.11873837209302325</v>
      </c>
      <c r="AW234" s="210">
        <f t="shared" si="59"/>
        <v>7.3275193798449614E-2</v>
      </c>
      <c r="AX234" s="210">
        <f t="shared" si="59"/>
        <v>2.6188630490956073E-3</v>
      </c>
      <c r="AY234" s="210">
        <f t="shared" si="59"/>
        <v>0</v>
      </c>
      <c r="AZ234" s="210">
        <f t="shared" si="59"/>
        <v>0</v>
      </c>
      <c r="BA234" s="210">
        <f t="shared" si="59"/>
        <v>0</v>
      </c>
      <c r="BB234" s="210">
        <f t="shared" si="59"/>
        <v>0</v>
      </c>
      <c r="BC234" s="210">
        <f t="shared" si="59"/>
        <v>0</v>
      </c>
      <c r="BD234" s="210">
        <f t="shared" si="59"/>
        <v>0</v>
      </c>
      <c r="BE234" s="210">
        <f t="shared" si="59"/>
        <v>0</v>
      </c>
      <c r="BF234" s="210">
        <f t="shared" si="59"/>
        <v>0</v>
      </c>
      <c r="BG234" s="210">
        <f t="shared" si="59"/>
        <v>0</v>
      </c>
      <c r="BH234" s="210">
        <f t="shared" si="59"/>
        <v>0</v>
      </c>
      <c r="BI234" s="210">
        <f t="shared" si="59"/>
        <v>0</v>
      </c>
      <c r="BJ234" s="210">
        <f t="shared" si="59"/>
        <v>0</v>
      </c>
      <c r="BK234" s="210">
        <f t="shared" si="59"/>
        <v>0</v>
      </c>
      <c r="BL234" s="210">
        <f t="shared" si="59"/>
        <v>0</v>
      </c>
      <c r="BM234" s="210">
        <f t="shared" si="59"/>
        <v>0</v>
      </c>
      <c r="BN234" s="210">
        <f t="shared" si="59"/>
        <v>0</v>
      </c>
      <c r="BO234" s="210">
        <f t="shared" si="59"/>
        <v>0</v>
      </c>
      <c r="BP234" s="210">
        <f t="shared" si="59"/>
        <v>0</v>
      </c>
      <c r="BQ234" s="210">
        <f t="shared" si="59"/>
        <v>0</v>
      </c>
      <c r="BR234" s="210">
        <f t="shared" si="58"/>
        <v>0</v>
      </c>
      <c r="BS234" s="210">
        <f t="shared" si="58"/>
        <v>0</v>
      </c>
      <c r="BT234" s="210">
        <f t="shared" si="58"/>
        <v>0</v>
      </c>
      <c r="BU234" s="210">
        <f t="shared" si="58"/>
        <v>0</v>
      </c>
      <c r="BV234" s="210">
        <f t="shared" si="58"/>
        <v>0</v>
      </c>
      <c r="BW234" s="210">
        <f t="shared" si="58"/>
        <v>0</v>
      </c>
      <c r="BX234" s="210">
        <f t="shared" si="58"/>
        <v>0</v>
      </c>
      <c r="BY234" s="210">
        <f t="shared" si="58"/>
        <v>0</v>
      </c>
      <c r="BZ234" s="210">
        <f t="shared" si="58"/>
        <v>0</v>
      </c>
      <c r="CA234" s="210">
        <f t="shared" si="58"/>
        <v>0</v>
      </c>
      <c r="CB234" s="210">
        <f t="shared" si="58"/>
        <v>0</v>
      </c>
      <c r="CC234" s="210">
        <f t="shared" si="58"/>
        <v>0</v>
      </c>
      <c r="CD234" s="210">
        <f t="shared" si="58"/>
        <v>0</v>
      </c>
      <c r="CE234" s="210">
        <f t="shared" si="58"/>
        <v>0</v>
      </c>
      <c r="CF234" s="210">
        <f t="shared" si="58"/>
        <v>0</v>
      </c>
      <c r="CG234" s="210">
        <f t="shared" si="58"/>
        <v>0</v>
      </c>
      <c r="CH234" s="210">
        <f t="shared" si="58"/>
        <v>0</v>
      </c>
      <c r="CI234" s="210">
        <f t="shared" si="58"/>
        <v>0</v>
      </c>
      <c r="CJ234" s="210">
        <f t="shared" si="58"/>
        <v>0</v>
      </c>
      <c r="CK234" s="210">
        <f t="shared" si="58"/>
        <v>0</v>
      </c>
      <c r="CL234" s="210">
        <f t="shared" si="58"/>
        <v>0</v>
      </c>
      <c r="CM234" s="210">
        <f t="shared" si="58"/>
        <v>0</v>
      </c>
      <c r="CN234" s="210">
        <f t="shared" si="58"/>
        <v>0</v>
      </c>
      <c r="CO234" s="210">
        <f t="shared" si="58"/>
        <v>0</v>
      </c>
      <c r="CP234" s="210">
        <f t="shared" si="58"/>
        <v>0</v>
      </c>
      <c r="CQ234" s="210">
        <f t="shared" si="58"/>
        <v>0</v>
      </c>
      <c r="CR234" s="210">
        <f t="shared" si="58"/>
        <v>0</v>
      </c>
      <c r="CS234" s="210">
        <f t="shared" si="58"/>
        <v>0</v>
      </c>
      <c r="CT234" s="210">
        <f t="shared" si="58"/>
        <v>0</v>
      </c>
      <c r="CU234" s="210">
        <f t="shared" si="58"/>
        <v>0</v>
      </c>
      <c r="CV234" s="210">
        <f t="shared" si="58"/>
        <v>0</v>
      </c>
      <c r="CW234" s="210">
        <f t="shared" si="58"/>
        <v>0</v>
      </c>
      <c r="CX234" s="210">
        <f t="shared" si="58"/>
        <v>0</v>
      </c>
      <c r="CY234" s="210">
        <f t="shared" si="58"/>
        <v>0</v>
      </c>
      <c r="CZ234" s="210">
        <f t="shared" si="58"/>
        <v>0</v>
      </c>
      <c r="DA234" s="210">
        <f t="shared" si="58"/>
        <v>0</v>
      </c>
      <c r="DB234" s="210">
        <f t="shared" si="58"/>
        <v>0</v>
      </c>
      <c r="DC234" s="210">
        <f t="shared" si="58"/>
        <v>0</v>
      </c>
      <c r="DD234" s="210">
        <f t="shared" si="58"/>
        <v>0</v>
      </c>
      <c r="DE234" s="210">
        <f t="shared" si="58"/>
        <v>0</v>
      </c>
      <c r="DF234" s="210">
        <f t="shared" si="58"/>
        <v>0</v>
      </c>
      <c r="DG234" s="210">
        <f t="shared" si="58"/>
        <v>0</v>
      </c>
      <c r="DH234" s="210">
        <f t="shared" si="58"/>
        <v>0</v>
      </c>
      <c r="DI234" s="210">
        <f t="shared" si="58"/>
        <v>0</v>
      </c>
      <c r="DJ234" s="210">
        <f t="shared" si="58"/>
        <v>0</v>
      </c>
      <c r="DK234" s="210">
        <f t="shared" si="58"/>
        <v>0</v>
      </c>
      <c r="DL234" s="210">
        <f t="shared" si="58"/>
        <v>0</v>
      </c>
      <c r="DM234" s="210">
        <f t="shared" si="58"/>
        <v>0</v>
      </c>
      <c r="DN234" s="210">
        <f t="shared" si="58"/>
        <v>0</v>
      </c>
      <c r="DO234" s="210">
        <f t="shared" si="58"/>
        <v>0</v>
      </c>
      <c r="DP234" s="210">
        <f t="shared" si="58"/>
        <v>0</v>
      </c>
      <c r="DQ234" s="210">
        <f t="shared" si="58"/>
        <v>0</v>
      </c>
      <c r="DR234" s="210">
        <f t="shared" si="58"/>
        <v>0</v>
      </c>
      <c r="DS234" s="210">
        <f t="shared" si="58"/>
        <v>0</v>
      </c>
      <c r="DT234" s="210">
        <f t="shared" si="58"/>
        <v>0</v>
      </c>
      <c r="DU234" s="210">
        <f t="shared" si="58"/>
        <v>0</v>
      </c>
      <c r="DV234" s="210">
        <f t="shared" si="58"/>
        <v>0</v>
      </c>
      <c r="DW234" s="210">
        <f t="shared" si="58"/>
        <v>0</v>
      </c>
      <c r="DX234" s="210">
        <f t="shared" si="58"/>
        <v>0</v>
      </c>
      <c r="DY234" s="210">
        <f t="shared" si="58"/>
        <v>0</v>
      </c>
      <c r="DZ234" s="210">
        <f t="shared" si="58"/>
        <v>0</v>
      </c>
      <c r="EA234" s="210">
        <f t="shared" si="58"/>
        <v>0</v>
      </c>
      <c r="EB234" s="210">
        <f t="shared" si="58"/>
        <v>0</v>
      </c>
      <c r="EC234" s="210">
        <f t="shared" ref="EC234:GI238" si="61">IFERROR(EC43/$D43,0)</f>
        <v>0</v>
      </c>
      <c r="ED234" s="210">
        <f t="shared" si="61"/>
        <v>0</v>
      </c>
      <c r="EE234" s="210">
        <f t="shared" si="61"/>
        <v>0</v>
      </c>
      <c r="EF234" s="210">
        <f t="shared" si="61"/>
        <v>0</v>
      </c>
      <c r="EG234" s="210">
        <f t="shared" si="61"/>
        <v>0</v>
      </c>
      <c r="EH234" s="210">
        <f t="shared" si="61"/>
        <v>0</v>
      </c>
      <c r="EI234" s="210">
        <f t="shared" si="61"/>
        <v>0</v>
      </c>
      <c r="EJ234" s="210">
        <f t="shared" si="61"/>
        <v>0</v>
      </c>
      <c r="EK234" s="210">
        <f t="shared" si="61"/>
        <v>0</v>
      </c>
      <c r="EL234" s="210">
        <f t="shared" si="61"/>
        <v>0</v>
      </c>
      <c r="EM234" s="210">
        <f t="shared" si="61"/>
        <v>0</v>
      </c>
      <c r="EN234" s="210">
        <f t="shared" si="61"/>
        <v>0</v>
      </c>
      <c r="EO234" s="210">
        <f t="shared" si="61"/>
        <v>0</v>
      </c>
      <c r="EP234" s="210">
        <f t="shared" si="61"/>
        <v>0</v>
      </c>
      <c r="EQ234" s="210">
        <f t="shared" si="61"/>
        <v>0</v>
      </c>
      <c r="ER234" s="210">
        <f t="shared" si="61"/>
        <v>0</v>
      </c>
      <c r="ES234" s="210">
        <f t="shared" si="61"/>
        <v>0</v>
      </c>
      <c r="ET234" s="210">
        <f t="shared" si="61"/>
        <v>0</v>
      </c>
      <c r="EU234" s="210">
        <f t="shared" si="61"/>
        <v>0</v>
      </c>
      <c r="EV234" s="210">
        <f t="shared" si="61"/>
        <v>0</v>
      </c>
      <c r="EW234" s="210">
        <f t="shared" si="61"/>
        <v>0</v>
      </c>
      <c r="EX234" s="210">
        <f t="shared" si="61"/>
        <v>0</v>
      </c>
      <c r="EY234" s="210">
        <f t="shared" si="61"/>
        <v>0</v>
      </c>
      <c r="EZ234" s="210">
        <f t="shared" si="61"/>
        <v>0</v>
      </c>
      <c r="FA234" s="210">
        <f t="shared" si="61"/>
        <v>0</v>
      </c>
      <c r="FB234" s="210">
        <f t="shared" si="61"/>
        <v>0</v>
      </c>
      <c r="FC234" s="210">
        <f t="shared" si="61"/>
        <v>0</v>
      </c>
      <c r="FD234" s="210">
        <f t="shared" si="61"/>
        <v>0</v>
      </c>
      <c r="FE234" s="210">
        <f t="shared" si="61"/>
        <v>0</v>
      </c>
      <c r="FF234" s="210">
        <f t="shared" si="61"/>
        <v>0</v>
      </c>
      <c r="FG234" s="210">
        <f t="shared" si="61"/>
        <v>0</v>
      </c>
      <c r="FH234" s="210">
        <f t="shared" si="61"/>
        <v>0</v>
      </c>
      <c r="FI234" s="210">
        <f t="shared" si="61"/>
        <v>0</v>
      </c>
      <c r="FJ234" s="210">
        <f t="shared" si="61"/>
        <v>0</v>
      </c>
      <c r="FK234" s="210">
        <f t="shared" si="61"/>
        <v>0</v>
      </c>
      <c r="FL234" s="210">
        <f t="shared" si="61"/>
        <v>0</v>
      </c>
      <c r="FM234" s="210">
        <f t="shared" si="61"/>
        <v>0</v>
      </c>
      <c r="FN234" s="210">
        <f t="shared" si="61"/>
        <v>0</v>
      </c>
      <c r="FO234" s="210">
        <f t="shared" si="61"/>
        <v>0</v>
      </c>
      <c r="FP234" s="210">
        <f t="shared" si="61"/>
        <v>0</v>
      </c>
      <c r="FQ234" s="210">
        <f t="shared" si="61"/>
        <v>0</v>
      </c>
      <c r="FR234" s="210">
        <f t="shared" si="61"/>
        <v>0</v>
      </c>
      <c r="FS234" s="210">
        <f t="shared" si="61"/>
        <v>0</v>
      </c>
      <c r="FT234" s="210">
        <f t="shared" si="61"/>
        <v>0</v>
      </c>
      <c r="FU234" s="210">
        <f t="shared" si="61"/>
        <v>0</v>
      </c>
      <c r="FV234" s="210">
        <f t="shared" si="61"/>
        <v>0</v>
      </c>
      <c r="FW234" s="210">
        <f t="shared" si="61"/>
        <v>0</v>
      </c>
      <c r="FX234" s="210">
        <f t="shared" si="61"/>
        <v>0</v>
      </c>
      <c r="FY234" s="210">
        <f t="shared" si="61"/>
        <v>0</v>
      </c>
      <c r="FZ234" s="210">
        <f t="shared" si="61"/>
        <v>0</v>
      </c>
      <c r="GA234" s="210">
        <f t="shared" si="61"/>
        <v>0</v>
      </c>
      <c r="GB234" s="210">
        <f t="shared" si="61"/>
        <v>0</v>
      </c>
      <c r="GC234" s="210">
        <f t="shared" si="61"/>
        <v>0</v>
      </c>
      <c r="GD234" s="210">
        <f t="shared" si="61"/>
        <v>0</v>
      </c>
      <c r="GE234" s="210">
        <f t="shared" si="61"/>
        <v>0</v>
      </c>
      <c r="GF234" s="210">
        <f t="shared" si="61"/>
        <v>0</v>
      </c>
      <c r="GG234" s="210">
        <f t="shared" si="61"/>
        <v>0</v>
      </c>
      <c r="GH234" s="210">
        <f t="shared" si="61"/>
        <v>0</v>
      </c>
      <c r="GI234" s="210">
        <f t="shared" si="61"/>
        <v>0</v>
      </c>
      <c r="GK234" s="216">
        <f t="shared" si="24"/>
        <v>0.53974644702842367</v>
      </c>
      <c r="GL234" s="216">
        <f t="shared" si="16"/>
        <v>0.26207558139534881</v>
      </c>
      <c r="GM234" s="216">
        <f t="shared" si="17"/>
        <v>0.19657622739018088</v>
      </c>
      <c r="GN234" s="216">
        <f t="shared" si="18"/>
        <v>0.11873837209302325</v>
      </c>
    </row>
    <row r="235" spans="1:196" x14ac:dyDescent="0.35">
      <c r="A235" s="9">
        <f>Report!$C$4</f>
        <v>1</v>
      </c>
      <c r="B235" t="str">
        <f>VLOOKUP($A235,Centers!$B$1:$C$120,2,)</f>
        <v>GATE</v>
      </c>
      <c r="C235" s="209">
        <v>44921</v>
      </c>
      <c r="D235" s="113">
        <f>IF($A235=1,SUM(SUMIFS(Indent!$E:$E,Indent!$C:$C,Waterfall!$C235,Indent!$A:$A,Centers!$A$2),SUMIFS(Indent!$E:$E,Indent!$C:$C,Waterfall!$C235,Indent!$A:$A,Centers!$A$3),SUMIFS(Indent!$E:$E,Indent!$C:$C,Waterfall!$C235,Indent!$A:$A,Centers!$A$4),SUMIFS(Indent!$E:$E,Indent!$C:$C,Waterfall!$C235,Indent!$A:$A,Centers!$A$5),SUMIFS(Indent!$E:$E,Indent!$C:$C,Waterfall!$C235,Indent!$A:$A,Centers!$A$6),SUMIFS(Indent!$E:$E,Indent!$C:$C,Waterfall!$C235,Indent!$A:$A,Centers!$A$7),SUMIFS(Indent!$E:$E,Indent!$C:$C,Waterfall!$C235,Indent!$A:$A,Centers!$A$8)),SUMIFS(Indent!$E:$E,Indent!$C:$C,Waterfall!$C235,Indent!$A:$A,$A235))</f>
        <v>29475</v>
      </c>
      <c r="E235" s="210">
        <f t="shared" si="9"/>
        <v>0</v>
      </c>
      <c r="F235" s="210">
        <f t="shared" si="59"/>
        <v>0</v>
      </c>
      <c r="G235" s="210">
        <f t="shared" si="59"/>
        <v>0</v>
      </c>
      <c r="H235" s="210">
        <f t="shared" si="59"/>
        <v>0</v>
      </c>
      <c r="I235" s="210">
        <f t="shared" si="59"/>
        <v>0</v>
      </c>
      <c r="J235" s="210">
        <f t="shared" si="59"/>
        <v>0</v>
      </c>
      <c r="K235" s="210">
        <f t="shared" si="59"/>
        <v>0</v>
      </c>
      <c r="L235" s="210">
        <f t="shared" si="59"/>
        <v>0</v>
      </c>
      <c r="M235" s="210">
        <f t="shared" si="59"/>
        <v>0</v>
      </c>
      <c r="N235" s="210">
        <f t="shared" si="59"/>
        <v>0</v>
      </c>
      <c r="O235" s="210">
        <f t="shared" si="59"/>
        <v>0</v>
      </c>
      <c r="P235" s="210">
        <f t="shared" si="59"/>
        <v>0</v>
      </c>
      <c r="Q235" s="210">
        <f t="shared" si="59"/>
        <v>0</v>
      </c>
      <c r="R235" s="210">
        <f t="shared" si="59"/>
        <v>0</v>
      </c>
      <c r="S235" s="210">
        <f t="shared" si="59"/>
        <v>0</v>
      </c>
      <c r="T235" s="210">
        <f t="shared" si="59"/>
        <v>0</v>
      </c>
      <c r="U235" s="210">
        <f t="shared" si="59"/>
        <v>0</v>
      </c>
      <c r="V235" s="210">
        <f t="shared" si="59"/>
        <v>0</v>
      </c>
      <c r="W235" s="210">
        <f t="shared" si="59"/>
        <v>0</v>
      </c>
      <c r="X235" s="210">
        <f t="shared" si="59"/>
        <v>0</v>
      </c>
      <c r="Y235" s="210">
        <f t="shared" si="59"/>
        <v>0</v>
      </c>
      <c r="Z235" s="210">
        <f t="shared" si="59"/>
        <v>0</v>
      </c>
      <c r="AA235" s="210">
        <f t="shared" si="59"/>
        <v>0</v>
      </c>
      <c r="AB235" s="210">
        <f t="shared" si="59"/>
        <v>0</v>
      </c>
      <c r="AC235" s="210">
        <f t="shared" si="59"/>
        <v>0</v>
      </c>
      <c r="AD235" s="210">
        <f t="shared" si="59"/>
        <v>0</v>
      </c>
      <c r="AE235" s="210">
        <f t="shared" si="59"/>
        <v>0</v>
      </c>
      <c r="AF235" s="210">
        <f t="shared" si="59"/>
        <v>0</v>
      </c>
      <c r="AG235" s="210">
        <f t="shared" si="59"/>
        <v>0</v>
      </c>
      <c r="AH235" s="210">
        <f t="shared" si="59"/>
        <v>0</v>
      </c>
      <c r="AI235" s="210">
        <f t="shared" si="59"/>
        <v>0</v>
      </c>
      <c r="AJ235" s="210">
        <f t="shared" si="59"/>
        <v>0</v>
      </c>
      <c r="AK235" s="210">
        <f t="shared" si="59"/>
        <v>0</v>
      </c>
      <c r="AL235" s="210">
        <f t="shared" si="59"/>
        <v>0</v>
      </c>
      <c r="AM235" s="210">
        <f t="shared" si="59"/>
        <v>0</v>
      </c>
      <c r="AN235" s="210">
        <f t="shared" si="59"/>
        <v>0</v>
      </c>
      <c r="AO235" s="210">
        <f t="shared" si="59"/>
        <v>0</v>
      </c>
      <c r="AP235" s="210">
        <f t="shared" si="59"/>
        <v>0</v>
      </c>
      <c r="AQ235" s="210">
        <f t="shared" si="59"/>
        <v>0</v>
      </c>
      <c r="AR235" s="210">
        <f t="shared" si="59"/>
        <v>0</v>
      </c>
      <c r="AS235" s="210">
        <f t="shared" si="59"/>
        <v>9.2297879558948262E-2</v>
      </c>
      <c r="AT235" s="210">
        <f t="shared" si="59"/>
        <v>0.35119219677692959</v>
      </c>
      <c r="AU235" s="210">
        <f t="shared" si="59"/>
        <v>0.26367938931297707</v>
      </c>
      <c r="AV235" s="210">
        <f t="shared" si="59"/>
        <v>0.23387718405428329</v>
      </c>
      <c r="AW235" s="210">
        <f t="shared" si="59"/>
        <v>0.14990161153519935</v>
      </c>
      <c r="AX235" s="210">
        <f t="shared" si="59"/>
        <v>6.760848176420696E-2</v>
      </c>
      <c r="AY235" s="210">
        <f t="shared" si="59"/>
        <v>0</v>
      </c>
      <c r="AZ235" s="210">
        <f t="shared" si="59"/>
        <v>0</v>
      </c>
      <c r="BA235" s="210">
        <f t="shared" si="59"/>
        <v>0</v>
      </c>
      <c r="BB235" s="210">
        <f t="shared" si="59"/>
        <v>0</v>
      </c>
      <c r="BC235" s="210">
        <f t="shared" si="59"/>
        <v>0</v>
      </c>
      <c r="BD235" s="210">
        <f t="shared" si="59"/>
        <v>0</v>
      </c>
      <c r="BE235" s="210">
        <f t="shared" si="59"/>
        <v>0</v>
      </c>
      <c r="BF235" s="210">
        <f t="shared" si="59"/>
        <v>0</v>
      </c>
      <c r="BG235" s="210">
        <f t="shared" si="59"/>
        <v>0</v>
      </c>
      <c r="BH235" s="210">
        <f t="shared" si="59"/>
        <v>0</v>
      </c>
      <c r="BI235" s="210">
        <f t="shared" si="59"/>
        <v>0</v>
      </c>
      <c r="BJ235" s="210">
        <f t="shared" si="59"/>
        <v>0</v>
      </c>
      <c r="BK235" s="210">
        <f t="shared" si="59"/>
        <v>0</v>
      </c>
      <c r="BL235" s="210">
        <f t="shared" si="59"/>
        <v>0</v>
      </c>
      <c r="BM235" s="210">
        <f t="shared" si="59"/>
        <v>0</v>
      </c>
      <c r="BN235" s="210">
        <f t="shared" si="59"/>
        <v>0</v>
      </c>
      <c r="BO235" s="210">
        <f t="shared" si="59"/>
        <v>0</v>
      </c>
      <c r="BP235" s="210">
        <f t="shared" si="59"/>
        <v>0</v>
      </c>
      <c r="BQ235" s="210">
        <f t="shared" ref="BQ235:EB238" si="62">IFERROR(BQ44/$D44,0)</f>
        <v>0</v>
      </c>
      <c r="BR235" s="210">
        <f t="shared" si="62"/>
        <v>0</v>
      </c>
      <c r="BS235" s="210">
        <f t="shared" si="62"/>
        <v>0</v>
      </c>
      <c r="BT235" s="210">
        <f t="shared" si="62"/>
        <v>0</v>
      </c>
      <c r="BU235" s="210">
        <f t="shared" si="62"/>
        <v>0</v>
      </c>
      <c r="BV235" s="210">
        <f t="shared" si="62"/>
        <v>0</v>
      </c>
      <c r="BW235" s="210">
        <f t="shared" si="62"/>
        <v>0</v>
      </c>
      <c r="BX235" s="210">
        <f t="shared" si="62"/>
        <v>0</v>
      </c>
      <c r="BY235" s="210">
        <f t="shared" si="62"/>
        <v>0</v>
      </c>
      <c r="BZ235" s="210">
        <f t="shared" si="62"/>
        <v>0</v>
      </c>
      <c r="CA235" s="210">
        <f t="shared" si="62"/>
        <v>0</v>
      </c>
      <c r="CB235" s="210">
        <f t="shared" si="62"/>
        <v>0</v>
      </c>
      <c r="CC235" s="210">
        <f t="shared" si="62"/>
        <v>0</v>
      </c>
      <c r="CD235" s="210">
        <f t="shared" si="62"/>
        <v>0</v>
      </c>
      <c r="CE235" s="210">
        <f t="shared" si="62"/>
        <v>0</v>
      </c>
      <c r="CF235" s="210">
        <f t="shared" si="62"/>
        <v>0</v>
      </c>
      <c r="CG235" s="210">
        <f t="shared" si="62"/>
        <v>0</v>
      </c>
      <c r="CH235" s="210">
        <f t="shared" si="62"/>
        <v>0</v>
      </c>
      <c r="CI235" s="210">
        <f t="shared" si="62"/>
        <v>0</v>
      </c>
      <c r="CJ235" s="210">
        <f t="shared" si="62"/>
        <v>0</v>
      </c>
      <c r="CK235" s="210">
        <f t="shared" si="62"/>
        <v>0</v>
      </c>
      <c r="CL235" s="210">
        <f t="shared" si="62"/>
        <v>0</v>
      </c>
      <c r="CM235" s="210">
        <f t="shared" si="62"/>
        <v>0</v>
      </c>
      <c r="CN235" s="210">
        <f t="shared" si="62"/>
        <v>0</v>
      </c>
      <c r="CO235" s="210">
        <f t="shared" si="62"/>
        <v>0</v>
      </c>
      <c r="CP235" s="210">
        <f t="shared" si="62"/>
        <v>0</v>
      </c>
      <c r="CQ235" s="210">
        <f t="shared" si="62"/>
        <v>0</v>
      </c>
      <c r="CR235" s="210">
        <f t="shared" si="62"/>
        <v>0</v>
      </c>
      <c r="CS235" s="210">
        <f t="shared" si="62"/>
        <v>0</v>
      </c>
      <c r="CT235" s="210">
        <f t="shared" si="62"/>
        <v>0</v>
      </c>
      <c r="CU235" s="210">
        <f t="shared" si="62"/>
        <v>0</v>
      </c>
      <c r="CV235" s="210">
        <f t="shared" si="62"/>
        <v>0</v>
      </c>
      <c r="CW235" s="210">
        <f t="shared" si="62"/>
        <v>0</v>
      </c>
      <c r="CX235" s="210">
        <f t="shared" si="62"/>
        <v>0</v>
      </c>
      <c r="CY235" s="210">
        <f t="shared" si="62"/>
        <v>0</v>
      </c>
      <c r="CZ235" s="210">
        <f t="shared" si="62"/>
        <v>0</v>
      </c>
      <c r="DA235" s="210">
        <f t="shared" si="62"/>
        <v>0</v>
      </c>
      <c r="DB235" s="210">
        <f t="shared" si="62"/>
        <v>0</v>
      </c>
      <c r="DC235" s="210">
        <f t="shared" si="62"/>
        <v>0</v>
      </c>
      <c r="DD235" s="210">
        <f t="shared" si="62"/>
        <v>0</v>
      </c>
      <c r="DE235" s="210">
        <f t="shared" si="62"/>
        <v>0</v>
      </c>
      <c r="DF235" s="210">
        <f t="shared" si="62"/>
        <v>0</v>
      </c>
      <c r="DG235" s="210">
        <f t="shared" si="62"/>
        <v>0</v>
      </c>
      <c r="DH235" s="210">
        <f t="shared" si="62"/>
        <v>0</v>
      </c>
      <c r="DI235" s="210">
        <f t="shared" si="62"/>
        <v>0</v>
      </c>
      <c r="DJ235" s="210">
        <f t="shared" si="62"/>
        <v>0</v>
      </c>
      <c r="DK235" s="210">
        <f t="shared" si="62"/>
        <v>0</v>
      </c>
      <c r="DL235" s="210">
        <f t="shared" si="62"/>
        <v>0</v>
      </c>
      <c r="DM235" s="210">
        <f t="shared" si="62"/>
        <v>0</v>
      </c>
      <c r="DN235" s="210">
        <f t="shared" si="62"/>
        <v>0</v>
      </c>
      <c r="DO235" s="210">
        <f t="shared" si="62"/>
        <v>0</v>
      </c>
      <c r="DP235" s="210">
        <f t="shared" si="62"/>
        <v>0</v>
      </c>
      <c r="DQ235" s="210">
        <f t="shared" si="62"/>
        <v>0</v>
      </c>
      <c r="DR235" s="210">
        <f t="shared" si="62"/>
        <v>0</v>
      </c>
      <c r="DS235" s="210">
        <f t="shared" si="62"/>
        <v>0</v>
      </c>
      <c r="DT235" s="210">
        <f t="shared" si="62"/>
        <v>0</v>
      </c>
      <c r="DU235" s="210">
        <f t="shared" si="62"/>
        <v>0</v>
      </c>
      <c r="DV235" s="210">
        <f t="shared" si="62"/>
        <v>0</v>
      </c>
      <c r="DW235" s="210">
        <f t="shared" si="62"/>
        <v>0</v>
      </c>
      <c r="DX235" s="210">
        <f t="shared" si="62"/>
        <v>0</v>
      </c>
      <c r="DY235" s="210">
        <f t="shared" si="62"/>
        <v>0</v>
      </c>
      <c r="DZ235" s="210">
        <f t="shared" si="62"/>
        <v>0</v>
      </c>
      <c r="EA235" s="210">
        <f t="shared" si="62"/>
        <v>0</v>
      </c>
      <c r="EB235" s="210">
        <f t="shared" si="62"/>
        <v>0</v>
      </c>
      <c r="EC235" s="210">
        <f t="shared" si="61"/>
        <v>0</v>
      </c>
      <c r="ED235" s="210">
        <f t="shared" si="61"/>
        <v>0</v>
      </c>
      <c r="EE235" s="210">
        <f t="shared" si="61"/>
        <v>0</v>
      </c>
      <c r="EF235" s="210">
        <f t="shared" si="61"/>
        <v>0</v>
      </c>
      <c r="EG235" s="210">
        <f t="shared" si="61"/>
        <v>0</v>
      </c>
      <c r="EH235" s="210">
        <f t="shared" si="61"/>
        <v>0</v>
      </c>
      <c r="EI235" s="210">
        <f t="shared" si="61"/>
        <v>0</v>
      </c>
      <c r="EJ235" s="210">
        <f t="shared" si="61"/>
        <v>0</v>
      </c>
      <c r="EK235" s="210">
        <f t="shared" si="61"/>
        <v>0</v>
      </c>
      <c r="EL235" s="210">
        <f t="shared" si="61"/>
        <v>0</v>
      </c>
      <c r="EM235" s="210">
        <f t="shared" si="61"/>
        <v>0</v>
      </c>
      <c r="EN235" s="210">
        <f t="shared" si="61"/>
        <v>0</v>
      </c>
      <c r="EO235" s="210">
        <f t="shared" si="61"/>
        <v>0</v>
      </c>
      <c r="EP235" s="210">
        <f t="shared" si="61"/>
        <v>0</v>
      </c>
      <c r="EQ235" s="210">
        <f t="shared" si="61"/>
        <v>0</v>
      </c>
      <c r="ER235" s="210">
        <f t="shared" si="61"/>
        <v>0</v>
      </c>
      <c r="ES235" s="210">
        <f t="shared" si="61"/>
        <v>0</v>
      </c>
      <c r="ET235" s="210">
        <f t="shared" si="61"/>
        <v>0</v>
      </c>
      <c r="EU235" s="210">
        <f t="shared" si="61"/>
        <v>0</v>
      </c>
      <c r="EV235" s="210">
        <f t="shared" si="61"/>
        <v>0</v>
      </c>
      <c r="EW235" s="210">
        <f t="shared" si="61"/>
        <v>0</v>
      </c>
      <c r="EX235" s="210">
        <f t="shared" si="61"/>
        <v>0</v>
      </c>
      <c r="EY235" s="210">
        <f t="shared" si="61"/>
        <v>0</v>
      </c>
      <c r="EZ235" s="210">
        <f t="shared" si="61"/>
        <v>0</v>
      </c>
      <c r="FA235" s="210">
        <f t="shared" si="61"/>
        <v>0</v>
      </c>
      <c r="FB235" s="210">
        <f t="shared" si="61"/>
        <v>0</v>
      </c>
      <c r="FC235" s="210">
        <f t="shared" si="61"/>
        <v>0</v>
      </c>
      <c r="FD235" s="210">
        <f t="shared" si="61"/>
        <v>0</v>
      </c>
      <c r="FE235" s="210">
        <f t="shared" si="61"/>
        <v>0</v>
      </c>
      <c r="FF235" s="210">
        <f t="shared" si="61"/>
        <v>0</v>
      </c>
      <c r="FG235" s="210">
        <f t="shared" si="61"/>
        <v>0</v>
      </c>
      <c r="FH235" s="210">
        <f t="shared" si="61"/>
        <v>0</v>
      </c>
      <c r="FI235" s="210">
        <f t="shared" si="61"/>
        <v>0</v>
      </c>
      <c r="FJ235" s="210">
        <f t="shared" si="61"/>
        <v>0</v>
      </c>
      <c r="FK235" s="210">
        <f t="shared" si="61"/>
        <v>0</v>
      </c>
      <c r="FL235" s="210">
        <f t="shared" si="61"/>
        <v>0</v>
      </c>
      <c r="FM235" s="210">
        <f t="shared" si="61"/>
        <v>0</v>
      </c>
      <c r="FN235" s="210">
        <f t="shared" si="61"/>
        <v>0</v>
      </c>
      <c r="FO235" s="210">
        <f t="shared" si="61"/>
        <v>0</v>
      </c>
      <c r="FP235" s="210">
        <f t="shared" si="61"/>
        <v>0</v>
      </c>
      <c r="FQ235" s="210">
        <f t="shared" si="61"/>
        <v>0</v>
      </c>
      <c r="FR235" s="210">
        <f t="shared" si="61"/>
        <v>0</v>
      </c>
      <c r="FS235" s="210">
        <f t="shared" si="61"/>
        <v>0</v>
      </c>
      <c r="FT235" s="210">
        <f t="shared" si="61"/>
        <v>0</v>
      </c>
      <c r="FU235" s="210">
        <f t="shared" si="61"/>
        <v>0</v>
      </c>
      <c r="FV235" s="210">
        <f t="shared" si="61"/>
        <v>0</v>
      </c>
      <c r="FW235" s="210">
        <f t="shared" si="61"/>
        <v>0</v>
      </c>
      <c r="FX235" s="210">
        <f t="shared" si="61"/>
        <v>0</v>
      </c>
      <c r="FY235" s="210">
        <f t="shared" si="61"/>
        <v>0</v>
      </c>
      <c r="FZ235" s="210">
        <f t="shared" si="61"/>
        <v>0</v>
      </c>
      <c r="GA235" s="210">
        <f t="shared" si="61"/>
        <v>0</v>
      </c>
      <c r="GB235" s="210">
        <f t="shared" si="61"/>
        <v>0</v>
      </c>
      <c r="GC235" s="210">
        <f t="shared" si="61"/>
        <v>0</v>
      </c>
      <c r="GD235" s="210">
        <f t="shared" si="61"/>
        <v>0</v>
      </c>
      <c r="GE235" s="210">
        <f t="shared" si="61"/>
        <v>0</v>
      </c>
      <c r="GF235" s="210">
        <f t="shared" si="61"/>
        <v>0</v>
      </c>
      <c r="GG235" s="210">
        <f t="shared" si="61"/>
        <v>0</v>
      </c>
      <c r="GH235" s="210">
        <f t="shared" si="61"/>
        <v>0</v>
      </c>
      <c r="GI235" s="210">
        <f t="shared" si="61"/>
        <v>0</v>
      </c>
      <c r="GK235" s="216">
        <f t="shared" si="24"/>
        <v>0.44349007633587784</v>
      </c>
      <c r="GL235" s="216">
        <f t="shared" si="16"/>
        <v>0.26367938931297707</v>
      </c>
      <c r="GM235" s="216">
        <f t="shared" si="17"/>
        <v>0.23387718405428329</v>
      </c>
      <c r="GN235" s="216">
        <f t="shared" si="18"/>
        <v>0.14990161153519935</v>
      </c>
    </row>
    <row r="236" spans="1:196" x14ac:dyDescent="0.35">
      <c r="A236" s="9">
        <f>Report!$C$4</f>
        <v>1</v>
      </c>
      <c r="B236" t="str">
        <f>VLOOKUP($A236,Centers!$B$1:$C$120,2,)</f>
        <v>GATE</v>
      </c>
      <c r="C236" s="209">
        <v>44922</v>
      </c>
      <c r="D236" s="113">
        <f>IF($A236=1,SUM(SUMIFS(Indent!$E:$E,Indent!$C:$C,Waterfall!$C236,Indent!$A:$A,Centers!$A$2),SUMIFS(Indent!$E:$E,Indent!$C:$C,Waterfall!$C236,Indent!$A:$A,Centers!$A$3),SUMIFS(Indent!$E:$E,Indent!$C:$C,Waterfall!$C236,Indent!$A:$A,Centers!$A$4),SUMIFS(Indent!$E:$E,Indent!$C:$C,Waterfall!$C236,Indent!$A:$A,Centers!$A$5),SUMIFS(Indent!$E:$E,Indent!$C:$C,Waterfall!$C236,Indent!$A:$A,Centers!$A$6),SUMIFS(Indent!$E:$E,Indent!$C:$C,Waterfall!$C236,Indent!$A:$A,Centers!$A$7),SUMIFS(Indent!$E:$E,Indent!$C:$C,Waterfall!$C236,Indent!$A:$A,Centers!$A$8)),SUMIFS(Indent!$E:$E,Indent!$C:$C,Waterfall!$C236,Indent!$A:$A,$A236))</f>
        <v>35451</v>
      </c>
      <c r="E236" s="210">
        <f t="shared" si="9"/>
        <v>0</v>
      </c>
      <c r="F236" s="210">
        <f t="shared" ref="F236:BQ239" si="63">IFERROR(F45/$D45,0)</f>
        <v>0</v>
      </c>
      <c r="G236" s="210">
        <f t="shared" si="63"/>
        <v>0</v>
      </c>
      <c r="H236" s="210">
        <f t="shared" si="63"/>
        <v>0</v>
      </c>
      <c r="I236" s="210">
        <f t="shared" si="63"/>
        <v>0</v>
      </c>
      <c r="J236" s="210">
        <f t="shared" si="63"/>
        <v>0</v>
      </c>
      <c r="K236" s="210">
        <f t="shared" si="63"/>
        <v>0</v>
      </c>
      <c r="L236" s="210">
        <f t="shared" si="63"/>
        <v>0</v>
      </c>
      <c r="M236" s="210">
        <f t="shared" si="63"/>
        <v>0</v>
      </c>
      <c r="N236" s="210">
        <f t="shared" si="63"/>
        <v>0</v>
      </c>
      <c r="O236" s="210">
        <f t="shared" si="63"/>
        <v>0</v>
      </c>
      <c r="P236" s="210">
        <f t="shared" si="63"/>
        <v>0</v>
      </c>
      <c r="Q236" s="210">
        <f t="shared" si="63"/>
        <v>0</v>
      </c>
      <c r="R236" s="210">
        <f t="shared" si="63"/>
        <v>0</v>
      </c>
      <c r="S236" s="210">
        <f t="shared" si="63"/>
        <v>0</v>
      </c>
      <c r="T236" s="210">
        <f t="shared" si="63"/>
        <v>0</v>
      </c>
      <c r="U236" s="210">
        <f t="shared" si="63"/>
        <v>0</v>
      </c>
      <c r="V236" s="210">
        <f t="shared" si="63"/>
        <v>0</v>
      </c>
      <c r="W236" s="210">
        <f t="shared" si="63"/>
        <v>0</v>
      </c>
      <c r="X236" s="210">
        <f t="shared" si="63"/>
        <v>0</v>
      </c>
      <c r="Y236" s="210">
        <f t="shared" si="63"/>
        <v>0</v>
      </c>
      <c r="Z236" s="210">
        <f t="shared" si="63"/>
        <v>0</v>
      </c>
      <c r="AA236" s="210">
        <f t="shared" si="63"/>
        <v>0</v>
      </c>
      <c r="AB236" s="210">
        <f t="shared" si="63"/>
        <v>0</v>
      </c>
      <c r="AC236" s="210">
        <f t="shared" si="63"/>
        <v>0</v>
      </c>
      <c r="AD236" s="210">
        <f t="shared" si="63"/>
        <v>0</v>
      </c>
      <c r="AE236" s="210">
        <f t="shared" si="63"/>
        <v>0</v>
      </c>
      <c r="AF236" s="210">
        <f t="shared" si="63"/>
        <v>0</v>
      </c>
      <c r="AG236" s="210">
        <f t="shared" si="63"/>
        <v>0</v>
      </c>
      <c r="AH236" s="210">
        <f t="shared" si="63"/>
        <v>0</v>
      </c>
      <c r="AI236" s="210">
        <f t="shared" si="63"/>
        <v>0</v>
      </c>
      <c r="AJ236" s="210">
        <f t="shared" si="63"/>
        <v>0</v>
      </c>
      <c r="AK236" s="210">
        <f t="shared" si="63"/>
        <v>0</v>
      </c>
      <c r="AL236" s="210">
        <f t="shared" si="63"/>
        <v>0</v>
      </c>
      <c r="AM236" s="210">
        <f t="shared" si="63"/>
        <v>0</v>
      </c>
      <c r="AN236" s="210">
        <f t="shared" si="63"/>
        <v>0</v>
      </c>
      <c r="AO236" s="210">
        <f t="shared" si="63"/>
        <v>0</v>
      </c>
      <c r="AP236" s="210">
        <f t="shared" si="63"/>
        <v>0</v>
      </c>
      <c r="AQ236" s="210">
        <f t="shared" si="63"/>
        <v>0</v>
      </c>
      <c r="AR236" s="210">
        <f t="shared" si="63"/>
        <v>0</v>
      </c>
      <c r="AS236" s="210">
        <f t="shared" si="63"/>
        <v>0</v>
      </c>
      <c r="AT236" s="210">
        <f t="shared" si="63"/>
        <v>6.15009449662915E-2</v>
      </c>
      <c r="AU236" s="210">
        <f t="shared" si="63"/>
        <v>0.3412259174635412</v>
      </c>
      <c r="AV236" s="210">
        <f t="shared" si="63"/>
        <v>0.28717835886152721</v>
      </c>
      <c r="AW236" s="210">
        <f t="shared" si="63"/>
        <v>0.25431299540210428</v>
      </c>
      <c r="AX236" s="210">
        <f t="shared" si="63"/>
        <v>0.17702801049335701</v>
      </c>
      <c r="AY236" s="210">
        <f t="shared" si="63"/>
        <v>9.2155369383092162E-4</v>
      </c>
      <c r="AZ236" s="210">
        <f t="shared" si="63"/>
        <v>7.0258948971820265E-2</v>
      </c>
      <c r="BA236" s="210">
        <f t="shared" si="63"/>
        <v>0</v>
      </c>
      <c r="BB236" s="210">
        <f t="shared" si="63"/>
        <v>0</v>
      </c>
      <c r="BC236" s="210">
        <f t="shared" si="63"/>
        <v>0</v>
      </c>
      <c r="BD236" s="210">
        <f t="shared" si="63"/>
        <v>0</v>
      </c>
      <c r="BE236" s="210">
        <f t="shared" si="63"/>
        <v>0</v>
      </c>
      <c r="BF236" s="210">
        <f t="shared" si="63"/>
        <v>0</v>
      </c>
      <c r="BG236" s="210">
        <f t="shared" si="63"/>
        <v>0</v>
      </c>
      <c r="BH236" s="210">
        <f t="shared" si="63"/>
        <v>0</v>
      </c>
      <c r="BI236" s="210">
        <f t="shared" si="63"/>
        <v>0</v>
      </c>
      <c r="BJ236" s="210">
        <f t="shared" si="63"/>
        <v>0</v>
      </c>
      <c r="BK236" s="210">
        <f t="shared" si="63"/>
        <v>0</v>
      </c>
      <c r="BL236" s="210">
        <f t="shared" si="63"/>
        <v>0</v>
      </c>
      <c r="BM236" s="210">
        <f t="shared" si="63"/>
        <v>0</v>
      </c>
      <c r="BN236" s="210">
        <f t="shared" si="63"/>
        <v>0</v>
      </c>
      <c r="BO236" s="210">
        <f t="shared" si="63"/>
        <v>0</v>
      </c>
      <c r="BP236" s="210">
        <f t="shared" si="63"/>
        <v>0</v>
      </c>
      <c r="BQ236" s="210">
        <f t="shared" si="63"/>
        <v>0</v>
      </c>
      <c r="BR236" s="210">
        <f t="shared" si="62"/>
        <v>0</v>
      </c>
      <c r="BS236" s="210">
        <f t="shared" si="62"/>
        <v>0</v>
      </c>
      <c r="BT236" s="210">
        <f t="shared" si="62"/>
        <v>0</v>
      </c>
      <c r="BU236" s="210">
        <f t="shared" si="62"/>
        <v>0</v>
      </c>
      <c r="BV236" s="210">
        <f t="shared" si="62"/>
        <v>0</v>
      </c>
      <c r="BW236" s="210">
        <f t="shared" si="62"/>
        <v>0</v>
      </c>
      <c r="BX236" s="210">
        <f t="shared" si="62"/>
        <v>0</v>
      </c>
      <c r="BY236" s="210">
        <f t="shared" si="62"/>
        <v>0</v>
      </c>
      <c r="BZ236" s="210">
        <f t="shared" si="62"/>
        <v>0</v>
      </c>
      <c r="CA236" s="210">
        <f t="shared" si="62"/>
        <v>0</v>
      </c>
      <c r="CB236" s="210">
        <f t="shared" si="62"/>
        <v>0</v>
      </c>
      <c r="CC236" s="210">
        <f t="shared" si="62"/>
        <v>0</v>
      </c>
      <c r="CD236" s="210">
        <f t="shared" si="62"/>
        <v>0</v>
      </c>
      <c r="CE236" s="210">
        <f t="shared" si="62"/>
        <v>0</v>
      </c>
      <c r="CF236" s="210">
        <f t="shared" si="62"/>
        <v>0</v>
      </c>
      <c r="CG236" s="210">
        <f t="shared" si="62"/>
        <v>0</v>
      </c>
      <c r="CH236" s="210">
        <f t="shared" si="62"/>
        <v>0</v>
      </c>
      <c r="CI236" s="210">
        <f t="shared" si="62"/>
        <v>0</v>
      </c>
      <c r="CJ236" s="210">
        <f t="shared" si="62"/>
        <v>0</v>
      </c>
      <c r="CK236" s="210">
        <f t="shared" si="62"/>
        <v>0</v>
      </c>
      <c r="CL236" s="210">
        <f t="shared" si="62"/>
        <v>0</v>
      </c>
      <c r="CM236" s="210">
        <f t="shared" si="62"/>
        <v>0</v>
      </c>
      <c r="CN236" s="210">
        <f t="shared" si="62"/>
        <v>0</v>
      </c>
      <c r="CO236" s="210">
        <f t="shared" si="62"/>
        <v>0</v>
      </c>
      <c r="CP236" s="210">
        <f t="shared" si="62"/>
        <v>0</v>
      </c>
      <c r="CQ236" s="210">
        <f t="shared" si="62"/>
        <v>0</v>
      </c>
      <c r="CR236" s="210">
        <f t="shared" si="62"/>
        <v>0</v>
      </c>
      <c r="CS236" s="210">
        <f t="shared" si="62"/>
        <v>0</v>
      </c>
      <c r="CT236" s="210">
        <f t="shared" si="62"/>
        <v>0</v>
      </c>
      <c r="CU236" s="210">
        <f t="shared" si="62"/>
        <v>0</v>
      </c>
      <c r="CV236" s="210">
        <f t="shared" si="62"/>
        <v>0</v>
      </c>
      <c r="CW236" s="210">
        <f t="shared" si="62"/>
        <v>0</v>
      </c>
      <c r="CX236" s="210">
        <f t="shared" si="62"/>
        <v>0</v>
      </c>
      <c r="CY236" s="210">
        <f t="shared" si="62"/>
        <v>0</v>
      </c>
      <c r="CZ236" s="210">
        <f t="shared" si="62"/>
        <v>0</v>
      </c>
      <c r="DA236" s="210">
        <f t="shared" si="62"/>
        <v>0</v>
      </c>
      <c r="DB236" s="210">
        <f t="shared" si="62"/>
        <v>0</v>
      </c>
      <c r="DC236" s="210">
        <f t="shared" si="62"/>
        <v>0</v>
      </c>
      <c r="DD236" s="210">
        <f t="shared" si="62"/>
        <v>0</v>
      </c>
      <c r="DE236" s="210">
        <f t="shared" si="62"/>
        <v>0</v>
      </c>
      <c r="DF236" s="210">
        <f t="shared" si="62"/>
        <v>0</v>
      </c>
      <c r="DG236" s="210">
        <f t="shared" si="62"/>
        <v>0</v>
      </c>
      <c r="DH236" s="210">
        <f t="shared" si="62"/>
        <v>0</v>
      </c>
      <c r="DI236" s="210">
        <f t="shared" si="62"/>
        <v>0</v>
      </c>
      <c r="DJ236" s="210">
        <f t="shared" si="62"/>
        <v>0</v>
      </c>
      <c r="DK236" s="210">
        <f t="shared" si="62"/>
        <v>0</v>
      </c>
      <c r="DL236" s="210">
        <f t="shared" si="62"/>
        <v>0</v>
      </c>
      <c r="DM236" s="210">
        <f t="shared" si="62"/>
        <v>0</v>
      </c>
      <c r="DN236" s="210">
        <f t="shared" si="62"/>
        <v>0</v>
      </c>
      <c r="DO236" s="210">
        <f t="shared" si="62"/>
        <v>0</v>
      </c>
      <c r="DP236" s="210">
        <f t="shared" si="62"/>
        <v>0</v>
      </c>
      <c r="DQ236" s="210">
        <f t="shared" si="62"/>
        <v>0</v>
      </c>
      <c r="DR236" s="210">
        <f t="shared" si="62"/>
        <v>0</v>
      </c>
      <c r="DS236" s="210">
        <f t="shared" si="62"/>
        <v>0</v>
      </c>
      <c r="DT236" s="210">
        <f t="shared" si="62"/>
        <v>0</v>
      </c>
      <c r="DU236" s="210">
        <f t="shared" si="62"/>
        <v>0</v>
      </c>
      <c r="DV236" s="210">
        <f t="shared" si="62"/>
        <v>0</v>
      </c>
      <c r="DW236" s="210">
        <f t="shared" si="62"/>
        <v>0</v>
      </c>
      <c r="DX236" s="210">
        <f t="shared" si="62"/>
        <v>0</v>
      </c>
      <c r="DY236" s="210">
        <f t="shared" si="62"/>
        <v>0</v>
      </c>
      <c r="DZ236" s="210">
        <f t="shared" si="62"/>
        <v>0</v>
      </c>
      <c r="EA236" s="210">
        <f t="shared" si="62"/>
        <v>0</v>
      </c>
      <c r="EB236" s="210">
        <f t="shared" si="62"/>
        <v>0</v>
      </c>
      <c r="EC236" s="210">
        <f t="shared" si="61"/>
        <v>0</v>
      </c>
      <c r="ED236" s="210">
        <f t="shared" si="61"/>
        <v>0</v>
      </c>
      <c r="EE236" s="210">
        <f t="shared" si="61"/>
        <v>0</v>
      </c>
      <c r="EF236" s="210">
        <f t="shared" si="61"/>
        <v>0</v>
      </c>
      <c r="EG236" s="210">
        <f t="shared" si="61"/>
        <v>0</v>
      </c>
      <c r="EH236" s="210">
        <f t="shared" si="61"/>
        <v>0</v>
      </c>
      <c r="EI236" s="210">
        <f t="shared" si="61"/>
        <v>0</v>
      </c>
      <c r="EJ236" s="210">
        <f t="shared" si="61"/>
        <v>0</v>
      </c>
      <c r="EK236" s="210">
        <f t="shared" si="61"/>
        <v>0</v>
      </c>
      <c r="EL236" s="210">
        <f t="shared" si="61"/>
        <v>0</v>
      </c>
      <c r="EM236" s="210">
        <f t="shared" si="61"/>
        <v>0</v>
      </c>
      <c r="EN236" s="210">
        <f t="shared" si="61"/>
        <v>0</v>
      </c>
      <c r="EO236" s="210">
        <f t="shared" si="61"/>
        <v>0</v>
      </c>
      <c r="EP236" s="210">
        <f t="shared" si="61"/>
        <v>0</v>
      </c>
      <c r="EQ236" s="210">
        <f t="shared" si="61"/>
        <v>0</v>
      </c>
      <c r="ER236" s="210">
        <f t="shared" si="61"/>
        <v>0</v>
      </c>
      <c r="ES236" s="210">
        <f t="shared" si="61"/>
        <v>0</v>
      </c>
      <c r="ET236" s="210">
        <f t="shared" si="61"/>
        <v>0</v>
      </c>
      <c r="EU236" s="210">
        <f t="shared" si="61"/>
        <v>0</v>
      </c>
      <c r="EV236" s="210">
        <f t="shared" si="61"/>
        <v>0</v>
      </c>
      <c r="EW236" s="210">
        <f t="shared" si="61"/>
        <v>0</v>
      </c>
      <c r="EX236" s="210">
        <f t="shared" si="61"/>
        <v>0</v>
      </c>
      <c r="EY236" s="210">
        <f t="shared" si="61"/>
        <v>0</v>
      </c>
      <c r="EZ236" s="210">
        <f t="shared" si="61"/>
        <v>0</v>
      </c>
      <c r="FA236" s="210">
        <f t="shared" si="61"/>
        <v>0</v>
      </c>
      <c r="FB236" s="210">
        <f t="shared" si="61"/>
        <v>0</v>
      </c>
      <c r="FC236" s="210">
        <f t="shared" si="61"/>
        <v>0</v>
      </c>
      <c r="FD236" s="210">
        <f t="shared" si="61"/>
        <v>0</v>
      </c>
      <c r="FE236" s="210">
        <f t="shared" si="61"/>
        <v>0</v>
      </c>
      <c r="FF236" s="210">
        <f t="shared" si="61"/>
        <v>0</v>
      </c>
      <c r="FG236" s="210">
        <f t="shared" si="61"/>
        <v>0</v>
      </c>
      <c r="FH236" s="210">
        <f t="shared" si="61"/>
        <v>0</v>
      </c>
      <c r="FI236" s="210">
        <f t="shared" si="61"/>
        <v>0</v>
      </c>
      <c r="FJ236" s="210">
        <f t="shared" si="61"/>
        <v>0</v>
      </c>
      <c r="FK236" s="210">
        <f t="shared" si="61"/>
        <v>0</v>
      </c>
      <c r="FL236" s="210">
        <f t="shared" si="61"/>
        <v>0</v>
      </c>
      <c r="FM236" s="210">
        <f t="shared" si="61"/>
        <v>0</v>
      </c>
      <c r="FN236" s="210">
        <f t="shared" si="61"/>
        <v>0</v>
      </c>
      <c r="FO236" s="210">
        <f t="shared" si="61"/>
        <v>0</v>
      </c>
      <c r="FP236" s="210">
        <f t="shared" si="61"/>
        <v>0</v>
      </c>
      <c r="FQ236" s="210">
        <f t="shared" si="61"/>
        <v>0</v>
      </c>
      <c r="FR236" s="210">
        <f t="shared" si="61"/>
        <v>0</v>
      </c>
      <c r="FS236" s="210">
        <f t="shared" si="61"/>
        <v>0</v>
      </c>
      <c r="FT236" s="210">
        <f t="shared" si="61"/>
        <v>0</v>
      </c>
      <c r="FU236" s="210">
        <f t="shared" si="61"/>
        <v>0</v>
      </c>
      <c r="FV236" s="210">
        <f t="shared" si="61"/>
        <v>0</v>
      </c>
      <c r="FW236" s="210">
        <f t="shared" si="61"/>
        <v>0</v>
      </c>
      <c r="FX236" s="210">
        <f t="shared" si="61"/>
        <v>0</v>
      </c>
      <c r="FY236" s="210">
        <f t="shared" si="61"/>
        <v>0</v>
      </c>
      <c r="FZ236" s="210">
        <f t="shared" si="61"/>
        <v>0</v>
      </c>
      <c r="GA236" s="210">
        <f t="shared" si="61"/>
        <v>0</v>
      </c>
      <c r="GB236" s="210">
        <f t="shared" si="61"/>
        <v>0</v>
      </c>
      <c r="GC236" s="210">
        <f t="shared" si="61"/>
        <v>0</v>
      </c>
      <c r="GD236" s="210">
        <f t="shared" si="61"/>
        <v>0</v>
      </c>
      <c r="GE236" s="210">
        <f t="shared" si="61"/>
        <v>0</v>
      </c>
      <c r="GF236" s="210">
        <f t="shared" si="61"/>
        <v>0</v>
      </c>
      <c r="GG236" s="210">
        <f t="shared" si="61"/>
        <v>0</v>
      </c>
      <c r="GH236" s="210">
        <f t="shared" si="61"/>
        <v>0</v>
      </c>
      <c r="GI236" s="210">
        <f t="shared" si="61"/>
        <v>0</v>
      </c>
      <c r="GK236" s="216">
        <f t="shared" si="24"/>
        <v>0.40272686242983269</v>
      </c>
      <c r="GL236" s="216">
        <f t="shared" si="16"/>
        <v>0.28717835886152721</v>
      </c>
      <c r="GM236" s="216">
        <f t="shared" si="17"/>
        <v>0.25431299540210428</v>
      </c>
      <c r="GN236" s="216">
        <f t="shared" si="18"/>
        <v>0.17702801049335701</v>
      </c>
    </row>
    <row r="237" spans="1:196" x14ac:dyDescent="0.35">
      <c r="A237" s="9">
        <f>Report!$C$4</f>
        <v>1</v>
      </c>
      <c r="B237" t="str">
        <f>VLOOKUP($A237,Centers!$B$1:$C$120,2,)</f>
        <v>GATE</v>
      </c>
      <c r="C237" s="209">
        <v>44923</v>
      </c>
      <c r="D237" s="113">
        <f>IF($A237=1,SUM(SUMIFS(Indent!$E:$E,Indent!$C:$C,Waterfall!$C237,Indent!$A:$A,Centers!$A$2),SUMIFS(Indent!$E:$E,Indent!$C:$C,Waterfall!$C237,Indent!$A:$A,Centers!$A$3),SUMIFS(Indent!$E:$E,Indent!$C:$C,Waterfall!$C237,Indent!$A:$A,Centers!$A$4),SUMIFS(Indent!$E:$E,Indent!$C:$C,Waterfall!$C237,Indent!$A:$A,Centers!$A$5),SUMIFS(Indent!$E:$E,Indent!$C:$C,Waterfall!$C237,Indent!$A:$A,Centers!$A$6),SUMIFS(Indent!$E:$E,Indent!$C:$C,Waterfall!$C237,Indent!$A:$A,Centers!$A$7),SUMIFS(Indent!$E:$E,Indent!$C:$C,Waterfall!$C237,Indent!$A:$A,Centers!$A$8)),SUMIFS(Indent!$E:$E,Indent!$C:$C,Waterfall!$C237,Indent!$A:$A,$A237))</f>
        <v>33894</v>
      </c>
      <c r="E237" s="210">
        <f t="shared" si="9"/>
        <v>0</v>
      </c>
      <c r="F237" s="210">
        <f t="shared" si="63"/>
        <v>0</v>
      </c>
      <c r="G237" s="210">
        <f t="shared" si="63"/>
        <v>0</v>
      </c>
      <c r="H237" s="210">
        <f t="shared" si="63"/>
        <v>0</v>
      </c>
      <c r="I237" s="210">
        <f t="shared" si="63"/>
        <v>0</v>
      </c>
      <c r="J237" s="210">
        <f t="shared" si="63"/>
        <v>0</v>
      </c>
      <c r="K237" s="210">
        <f t="shared" si="63"/>
        <v>0</v>
      </c>
      <c r="L237" s="210">
        <f t="shared" si="63"/>
        <v>0</v>
      </c>
      <c r="M237" s="210">
        <f t="shared" si="63"/>
        <v>0</v>
      </c>
      <c r="N237" s="210">
        <f t="shared" si="63"/>
        <v>0</v>
      </c>
      <c r="O237" s="210">
        <f t="shared" si="63"/>
        <v>0</v>
      </c>
      <c r="P237" s="210">
        <f t="shared" si="63"/>
        <v>0</v>
      </c>
      <c r="Q237" s="210">
        <f t="shared" si="63"/>
        <v>0</v>
      </c>
      <c r="R237" s="210">
        <f t="shared" si="63"/>
        <v>0</v>
      </c>
      <c r="S237" s="210">
        <f t="shared" si="63"/>
        <v>0</v>
      </c>
      <c r="T237" s="210">
        <f t="shared" si="63"/>
        <v>0</v>
      </c>
      <c r="U237" s="210">
        <f t="shared" si="63"/>
        <v>0</v>
      </c>
      <c r="V237" s="210">
        <f t="shared" si="63"/>
        <v>0</v>
      </c>
      <c r="W237" s="210">
        <f t="shared" si="63"/>
        <v>0</v>
      </c>
      <c r="X237" s="210">
        <f t="shared" si="63"/>
        <v>0</v>
      </c>
      <c r="Y237" s="210">
        <f t="shared" si="63"/>
        <v>0</v>
      </c>
      <c r="Z237" s="210">
        <f t="shared" si="63"/>
        <v>0</v>
      </c>
      <c r="AA237" s="210">
        <f t="shared" si="63"/>
        <v>0</v>
      </c>
      <c r="AB237" s="210">
        <f t="shared" si="63"/>
        <v>0</v>
      </c>
      <c r="AC237" s="210">
        <f t="shared" si="63"/>
        <v>0</v>
      </c>
      <c r="AD237" s="210">
        <f t="shared" si="63"/>
        <v>0</v>
      </c>
      <c r="AE237" s="210">
        <f t="shared" si="63"/>
        <v>0</v>
      </c>
      <c r="AF237" s="210">
        <f t="shared" si="63"/>
        <v>0</v>
      </c>
      <c r="AG237" s="210">
        <f t="shared" si="63"/>
        <v>0</v>
      </c>
      <c r="AH237" s="210">
        <f t="shared" si="63"/>
        <v>0</v>
      </c>
      <c r="AI237" s="210">
        <f t="shared" si="63"/>
        <v>0</v>
      </c>
      <c r="AJ237" s="210">
        <f t="shared" si="63"/>
        <v>0</v>
      </c>
      <c r="AK237" s="210">
        <f t="shared" si="63"/>
        <v>0</v>
      </c>
      <c r="AL237" s="210">
        <f t="shared" si="63"/>
        <v>0</v>
      </c>
      <c r="AM237" s="210">
        <f t="shared" si="63"/>
        <v>0</v>
      </c>
      <c r="AN237" s="210">
        <f t="shared" si="63"/>
        <v>0</v>
      </c>
      <c r="AO237" s="210">
        <f t="shared" si="63"/>
        <v>0</v>
      </c>
      <c r="AP237" s="210">
        <f t="shared" si="63"/>
        <v>0</v>
      </c>
      <c r="AQ237" s="210">
        <f t="shared" si="63"/>
        <v>0</v>
      </c>
      <c r="AR237" s="210">
        <f t="shared" si="63"/>
        <v>0</v>
      </c>
      <c r="AS237" s="210">
        <f t="shared" si="63"/>
        <v>0</v>
      </c>
      <c r="AT237" s="210">
        <f t="shared" si="63"/>
        <v>0</v>
      </c>
      <c r="AU237" s="210">
        <f t="shared" si="63"/>
        <v>5.8197616097244352E-2</v>
      </c>
      <c r="AV237" s="210">
        <f t="shared" si="63"/>
        <v>0.38363397651501741</v>
      </c>
      <c r="AW237" s="210">
        <f t="shared" si="63"/>
        <v>0.33764707617867468</v>
      </c>
      <c r="AX237" s="210">
        <f t="shared" si="63"/>
        <v>0.27943470820794242</v>
      </c>
      <c r="AY237" s="210">
        <f t="shared" si="63"/>
        <v>6.487283885053402E-3</v>
      </c>
      <c r="AZ237" s="210">
        <f t="shared" si="63"/>
        <v>0.10207735882457072</v>
      </c>
      <c r="BA237" s="210">
        <f t="shared" si="63"/>
        <v>2.7768336578745501E-2</v>
      </c>
      <c r="BB237" s="210">
        <f t="shared" si="63"/>
        <v>0</v>
      </c>
      <c r="BC237" s="210">
        <f t="shared" si="63"/>
        <v>0</v>
      </c>
      <c r="BD237" s="210">
        <f t="shared" si="63"/>
        <v>0</v>
      </c>
      <c r="BE237" s="210">
        <f t="shared" si="63"/>
        <v>0</v>
      </c>
      <c r="BF237" s="210">
        <f t="shared" si="63"/>
        <v>0</v>
      </c>
      <c r="BG237" s="210">
        <f t="shared" si="63"/>
        <v>0</v>
      </c>
      <c r="BH237" s="210">
        <f t="shared" si="63"/>
        <v>0</v>
      </c>
      <c r="BI237" s="210">
        <f t="shared" si="63"/>
        <v>0</v>
      </c>
      <c r="BJ237" s="210">
        <f t="shared" si="63"/>
        <v>0</v>
      </c>
      <c r="BK237" s="210">
        <f t="shared" si="63"/>
        <v>0</v>
      </c>
      <c r="BL237" s="210">
        <f t="shared" si="63"/>
        <v>0</v>
      </c>
      <c r="BM237" s="210">
        <f t="shared" si="63"/>
        <v>0</v>
      </c>
      <c r="BN237" s="210">
        <f t="shared" si="63"/>
        <v>0</v>
      </c>
      <c r="BO237" s="210">
        <f t="shared" si="63"/>
        <v>0</v>
      </c>
      <c r="BP237" s="210">
        <f t="shared" si="63"/>
        <v>0</v>
      </c>
      <c r="BQ237" s="210">
        <f t="shared" si="63"/>
        <v>0</v>
      </c>
      <c r="BR237" s="210">
        <f t="shared" si="62"/>
        <v>0</v>
      </c>
      <c r="BS237" s="210">
        <f t="shared" si="62"/>
        <v>0</v>
      </c>
      <c r="BT237" s="210">
        <f t="shared" si="62"/>
        <v>0</v>
      </c>
      <c r="BU237" s="210">
        <f t="shared" si="62"/>
        <v>0</v>
      </c>
      <c r="BV237" s="210">
        <f t="shared" si="62"/>
        <v>0</v>
      </c>
      <c r="BW237" s="210">
        <f t="shared" si="62"/>
        <v>0</v>
      </c>
      <c r="BX237" s="210">
        <f t="shared" si="62"/>
        <v>0</v>
      </c>
      <c r="BY237" s="210">
        <f t="shared" si="62"/>
        <v>0</v>
      </c>
      <c r="BZ237" s="210">
        <f t="shared" si="62"/>
        <v>0</v>
      </c>
      <c r="CA237" s="210">
        <f t="shared" si="62"/>
        <v>0</v>
      </c>
      <c r="CB237" s="210">
        <f t="shared" si="62"/>
        <v>0</v>
      </c>
      <c r="CC237" s="210">
        <f t="shared" si="62"/>
        <v>0</v>
      </c>
      <c r="CD237" s="210">
        <f t="shared" si="62"/>
        <v>0</v>
      </c>
      <c r="CE237" s="210">
        <f t="shared" si="62"/>
        <v>0</v>
      </c>
      <c r="CF237" s="210">
        <f t="shared" si="62"/>
        <v>0</v>
      </c>
      <c r="CG237" s="210">
        <f t="shared" si="62"/>
        <v>0</v>
      </c>
      <c r="CH237" s="210">
        <f t="shared" si="62"/>
        <v>0</v>
      </c>
      <c r="CI237" s="210">
        <f t="shared" si="62"/>
        <v>0</v>
      </c>
      <c r="CJ237" s="210">
        <f t="shared" si="62"/>
        <v>0</v>
      </c>
      <c r="CK237" s="210">
        <f t="shared" si="62"/>
        <v>0</v>
      </c>
      <c r="CL237" s="210">
        <f t="shared" si="62"/>
        <v>0</v>
      </c>
      <c r="CM237" s="210">
        <f t="shared" si="62"/>
        <v>0</v>
      </c>
      <c r="CN237" s="210">
        <f t="shared" si="62"/>
        <v>0</v>
      </c>
      <c r="CO237" s="210">
        <f t="shared" si="62"/>
        <v>0</v>
      </c>
      <c r="CP237" s="210">
        <f t="shared" si="62"/>
        <v>0</v>
      </c>
      <c r="CQ237" s="210">
        <f t="shared" si="62"/>
        <v>0</v>
      </c>
      <c r="CR237" s="210">
        <f t="shared" si="62"/>
        <v>0</v>
      </c>
      <c r="CS237" s="210">
        <f t="shared" si="62"/>
        <v>0</v>
      </c>
      <c r="CT237" s="210">
        <f t="shared" si="62"/>
        <v>0</v>
      </c>
      <c r="CU237" s="210">
        <f t="shared" si="62"/>
        <v>0</v>
      </c>
      <c r="CV237" s="210">
        <f t="shared" si="62"/>
        <v>0</v>
      </c>
      <c r="CW237" s="210">
        <f t="shared" si="62"/>
        <v>0</v>
      </c>
      <c r="CX237" s="210">
        <f t="shared" si="62"/>
        <v>0</v>
      </c>
      <c r="CY237" s="210">
        <f t="shared" si="62"/>
        <v>0</v>
      </c>
      <c r="CZ237" s="210">
        <f t="shared" si="62"/>
        <v>0</v>
      </c>
      <c r="DA237" s="210">
        <f t="shared" si="62"/>
        <v>0</v>
      </c>
      <c r="DB237" s="210">
        <f t="shared" si="62"/>
        <v>0</v>
      </c>
      <c r="DC237" s="210">
        <f t="shared" si="62"/>
        <v>0</v>
      </c>
      <c r="DD237" s="210">
        <f t="shared" si="62"/>
        <v>0</v>
      </c>
      <c r="DE237" s="210">
        <f t="shared" si="62"/>
        <v>0</v>
      </c>
      <c r="DF237" s="210">
        <f t="shared" si="62"/>
        <v>0</v>
      </c>
      <c r="DG237" s="210">
        <f t="shared" si="62"/>
        <v>0</v>
      </c>
      <c r="DH237" s="210">
        <f t="shared" si="62"/>
        <v>0</v>
      </c>
      <c r="DI237" s="210">
        <f t="shared" si="62"/>
        <v>0</v>
      </c>
      <c r="DJ237" s="210">
        <f t="shared" si="62"/>
        <v>0</v>
      </c>
      <c r="DK237" s="210">
        <f t="shared" si="62"/>
        <v>0</v>
      </c>
      <c r="DL237" s="210">
        <f t="shared" si="62"/>
        <v>0</v>
      </c>
      <c r="DM237" s="210">
        <f t="shared" si="62"/>
        <v>0</v>
      </c>
      <c r="DN237" s="210">
        <f t="shared" si="62"/>
        <v>0</v>
      </c>
      <c r="DO237" s="210">
        <f t="shared" si="62"/>
        <v>0</v>
      </c>
      <c r="DP237" s="210">
        <f t="shared" si="62"/>
        <v>0</v>
      </c>
      <c r="DQ237" s="210">
        <f t="shared" si="62"/>
        <v>0</v>
      </c>
      <c r="DR237" s="210">
        <f t="shared" si="62"/>
        <v>0</v>
      </c>
      <c r="DS237" s="210">
        <f t="shared" si="62"/>
        <v>0</v>
      </c>
      <c r="DT237" s="210">
        <f t="shared" si="62"/>
        <v>0</v>
      </c>
      <c r="DU237" s="210">
        <f t="shared" si="62"/>
        <v>0</v>
      </c>
      <c r="DV237" s="210">
        <f t="shared" si="62"/>
        <v>0</v>
      </c>
      <c r="DW237" s="210">
        <f t="shared" si="62"/>
        <v>0</v>
      </c>
      <c r="DX237" s="210">
        <f t="shared" si="62"/>
        <v>0</v>
      </c>
      <c r="DY237" s="210">
        <f t="shared" si="62"/>
        <v>0</v>
      </c>
      <c r="DZ237" s="210">
        <f t="shared" si="62"/>
        <v>0</v>
      </c>
      <c r="EA237" s="210">
        <f t="shared" si="62"/>
        <v>0</v>
      </c>
      <c r="EB237" s="210">
        <f t="shared" si="62"/>
        <v>0</v>
      </c>
      <c r="EC237" s="210">
        <f t="shared" si="61"/>
        <v>0</v>
      </c>
      <c r="ED237" s="210">
        <f t="shared" si="61"/>
        <v>0</v>
      </c>
      <c r="EE237" s="210">
        <f t="shared" si="61"/>
        <v>0</v>
      </c>
      <c r="EF237" s="210">
        <f t="shared" si="61"/>
        <v>0</v>
      </c>
      <c r="EG237" s="210">
        <f t="shared" si="61"/>
        <v>0</v>
      </c>
      <c r="EH237" s="210">
        <f t="shared" si="61"/>
        <v>0</v>
      </c>
      <c r="EI237" s="210">
        <f t="shared" si="61"/>
        <v>0</v>
      </c>
      <c r="EJ237" s="210">
        <f t="shared" si="61"/>
        <v>0</v>
      </c>
      <c r="EK237" s="210">
        <f t="shared" si="61"/>
        <v>0</v>
      </c>
      <c r="EL237" s="210">
        <f t="shared" si="61"/>
        <v>0</v>
      </c>
      <c r="EM237" s="210">
        <f t="shared" si="61"/>
        <v>0</v>
      </c>
      <c r="EN237" s="210">
        <f t="shared" si="61"/>
        <v>0</v>
      </c>
      <c r="EO237" s="210">
        <f t="shared" si="61"/>
        <v>0</v>
      </c>
      <c r="EP237" s="210">
        <f t="shared" si="61"/>
        <v>0</v>
      </c>
      <c r="EQ237" s="210">
        <f t="shared" si="61"/>
        <v>0</v>
      </c>
      <c r="ER237" s="210">
        <f t="shared" si="61"/>
        <v>0</v>
      </c>
      <c r="ES237" s="210">
        <f t="shared" si="61"/>
        <v>0</v>
      </c>
      <c r="ET237" s="210">
        <f t="shared" si="61"/>
        <v>0</v>
      </c>
      <c r="EU237" s="210">
        <f t="shared" si="61"/>
        <v>0</v>
      </c>
      <c r="EV237" s="210">
        <f t="shared" si="61"/>
        <v>0</v>
      </c>
      <c r="EW237" s="210">
        <f t="shared" si="61"/>
        <v>0</v>
      </c>
      <c r="EX237" s="210">
        <f t="shared" si="61"/>
        <v>0</v>
      </c>
      <c r="EY237" s="210">
        <f t="shared" si="61"/>
        <v>0</v>
      </c>
      <c r="EZ237" s="210">
        <f t="shared" si="61"/>
        <v>0</v>
      </c>
      <c r="FA237" s="210">
        <f t="shared" si="61"/>
        <v>0</v>
      </c>
      <c r="FB237" s="210">
        <f t="shared" si="61"/>
        <v>0</v>
      </c>
      <c r="FC237" s="210">
        <f t="shared" si="61"/>
        <v>0</v>
      </c>
      <c r="FD237" s="210">
        <f t="shared" si="61"/>
        <v>0</v>
      </c>
      <c r="FE237" s="210">
        <f t="shared" si="61"/>
        <v>0</v>
      </c>
      <c r="FF237" s="210">
        <f t="shared" si="61"/>
        <v>0</v>
      </c>
      <c r="FG237" s="210">
        <f t="shared" si="61"/>
        <v>0</v>
      </c>
      <c r="FH237" s="210">
        <f t="shared" si="61"/>
        <v>0</v>
      </c>
      <c r="FI237" s="210">
        <f t="shared" si="61"/>
        <v>0</v>
      </c>
      <c r="FJ237" s="210">
        <f t="shared" si="61"/>
        <v>0</v>
      </c>
      <c r="FK237" s="210">
        <f t="shared" si="61"/>
        <v>0</v>
      </c>
      <c r="FL237" s="210">
        <f t="shared" si="61"/>
        <v>0</v>
      </c>
      <c r="FM237" s="210">
        <f t="shared" si="61"/>
        <v>0</v>
      </c>
      <c r="FN237" s="210">
        <f t="shared" si="61"/>
        <v>0</v>
      </c>
      <c r="FO237" s="210">
        <f t="shared" si="61"/>
        <v>0</v>
      </c>
      <c r="FP237" s="210">
        <f t="shared" si="61"/>
        <v>0</v>
      </c>
      <c r="FQ237" s="210">
        <f t="shared" si="61"/>
        <v>0</v>
      </c>
      <c r="FR237" s="210">
        <f t="shared" si="61"/>
        <v>0</v>
      </c>
      <c r="FS237" s="210">
        <f t="shared" si="61"/>
        <v>0</v>
      </c>
      <c r="FT237" s="210">
        <f t="shared" si="61"/>
        <v>0</v>
      </c>
      <c r="FU237" s="210">
        <f t="shared" si="61"/>
        <v>0</v>
      </c>
      <c r="FV237" s="210">
        <f t="shared" si="61"/>
        <v>0</v>
      </c>
      <c r="FW237" s="210">
        <f t="shared" si="61"/>
        <v>0</v>
      </c>
      <c r="FX237" s="210">
        <f t="shared" si="61"/>
        <v>0</v>
      </c>
      <c r="FY237" s="210">
        <f t="shared" si="61"/>
        <v>0</v>
      </c>
      <c r="FZ237" s="210">
        <f t="shared" si="61"/>
        <v>0</v>
      </c>
      <c r="GA237" s="210">
        <f t="shared" si="61"/>
        <v>0</v>
      </c>
      <c r="GB237" s="210">
        <f t="shared" si="61"/>
        <v>0</v>
      </c>
      <c r="GC237" s="210">
        <f t="shared" si="61"/>
        <v>0</v>
      </c>
      <c r="GD237" s="210">
        <f t="shared" si="61"/>
        <v>0</v>
      </c>
      <c r="GE237" s="210">
        <f t="shared" si="61"/>
        <v>0</v>
      </c>
      <c r="GF237" s="210">
        <f t="shared" si="61"/>
        <v>0</v>
      </c>
      <c r="GG237" s="210">
        <f t="shared" si="61"/>
        <v>0</v>
      </c>
      <c r="GH237" s="210">
        <f t="shared" si="61"/>
        <v>0</v>
      </c>
      <c r="GI237" s="210">
        <f t="shared" si="61"/>
        <v>0</v>
      </c>
      <c r="GK237" s="216">
        <f t="shared" si="24"/>
        <v>0.44183159261226174</v>
      </c>
      <c r="GL237" s="216">
        <f t="shared" si="16"/>
        <v>0.33764707617867468</v>
      </c>
      <c r="GM237" s="216">
        <f t="shared" si="17"/>
        <v>0.27943470820794242</v>
      </c>
      <c r="GN237" s="216">
        <f t="shared" si="18"/>
        <v>6.487283885053402E-3</v>
      </c>
    </row>
    <row r="238" spans="1:196" x14ac:dyDescent="0.35">
      <c r="A238" s="9">
        <f>Report!$C$4</f>
        <v>1</v>
      </c>
      <c r="B238" t="str">
        <f>VLOOKUP($A238,Centers!$B$1:$C$120,2,)</f>
        <v>GATE</v>
      </c>
      <c r="C238" s="209">
        <v>44924</v>
      </c>
      <c r="D238" s="113">
        <f>IF($A238=1,SUM(SUMIFS(Indent!$E:$E,Indent!$C:$C,Waterfall!$C238,Indent!$A:$A,Centers!$A$2),SUMIFS(Indent!$E:$E,Indent!$C:$C,Waterfall!$C238,Indent!$A:$A,Centers!$A$3),SUMIFS(Indent!$E:$E,Indent!$C:$C,Waterfall!$C238,Indent!$A:$A,Centers!$A$4),SUMIFS(Indent!$E:$E,Indent!$C:$C,Waterfall!$C238,Indent!$A:$A,Centers!$A$5),SUMIFS(Indent!$E:$E,Indent!$C:$C,Waterfall!$C238,Indent!$A:$A,Centers!$A$6),SUMIFS(Indent!$E:$E,Indent!$C:$C,Waterfall!$C238,Indent!$A:$A,Centers!$A$7),SUMIFS(Indent!$E:$E,Indent!$C:$C,Waterfall!$C238,Indent!$A:$A,Centers!$A$8)),SUMIFS(Indent!$E:$E,Indent!$C:$C,Waterfall!$C238,Indent!$A:$A,$A238))</f>
        <v>26721</v>
      </c>
      <c r="E238" s="210">
        <f t="shared" si="9"/>
        <v>0</v>
      </c>
      <c r="F238" s="210">
        <f t="shared" si="63"/>
        <v>0</v>
      </c>
      <c r="G238" s="210">
        <f t="shared" si="63"/>
        <v>0</v>
      </c>
      <c r="H238" s="210">
        <f t="shared" si="63"/>
        <v>0</v>
      </c>
      <c r="I238" s="210">
        <f t="shared" si="63"/>
        <v>0</v>
      </c>
      <c r="J238" s="210">
        <f t="shared" si="63"/>
        <v>0</v>
      </c>
      <c r="K238" s="210">
        <f t="shared" si="63"/>
        <v>0</v>
      </c>
      <c r="L238" s="210">
        <f t="shared" si="63"/>
        <v>0</v>
      </c>
      <c r="M238" s="210">
        <f t="shared" si="63"/>
        <v>0</v>
      </c>
      <c r="N238" s="210">
        <f t="shared" si="63"/>
        <v>0</v>
      </c>
      <c r="O238" s="210">
        <f t="shared" si="63"/>
        <v>0</v>
      </c>
      <c r="P238" s="210">
        <f t="shared" si="63"/>
        <v>0</v>
      </c>
      <c r="Q238" s="210">
        <f t="shared" si="63"/>
        <v>0</v>
      </c>
      <c r="R238" s="210">
        <f t="shared" si="63"/>
        <v>0</v>
      </c>
      <c r="S238" s="210">
        <f t="shared" si="63"/>
        <v>0</v>
      </c>
      <c r="T238" s="210">
        <f t="shared" si="63"/>
        <v>0</v>
      </c>
      <c r="U238" s="210">
        <f t="shared" si="63"/>
        <v>0</v>
      </c>
      <c r="V238" s="210">
        <f t="shared" si="63"/>
        <v>0</v>
      </c>
      <c r="W238" s="210">
        <f t="shared" si="63"/>
        <v>0</v>
      </c>
      <c r="X238" s="210">
        <f t="shared" si="63"/>
        <v>0</v>
      </c>
      <c r="Y238" s="210">
        <f t="shared" si="63"/>
        <v>0</v>
      </c>
      <c r="Z238" s="210">
        <f t="shared" si="63"/>
        <v>0</v>
      </c>
      <c r="AA238" s="210">
        <f t="shared" si="63"/>
        <v>0</v>
      </c>
      <c r="AB238" s="210">
        <f t="shared" si="63"/>
        <v>0</v>
      </c>
      <c r="AC238" s="210">
        <f t="shared" si="63"/>
        <v>0</v>
      </c>
      <c r="AD238" s="210">
        <f t="shared" si="63"/>
        <v>0</v>
      </c>
      <c r="AE238" s="210">
        <f t="shared" si="63"/>
        <v>0</v>
      </c>
      <c r="AF238" s="210">
        <f t="shared" si="63"/>
        <v>0</v>
      </c>
      <c r="AG238" s="210">
        <f t="shared" si="63"/>
        <v>0</v>
      </c>
      <c r="AH238" s="210">
        <f t="shared" si="63"/>
        <v>0</v>
      </c>
      <c r="AI238" s="210">
        <f t="shared" si="63"/>
        <v>0</v>
      </c>
      <c r="AJ238" s="210">
        <f t="shared" si="63"/>
        <v>0</v>
      </c>
      <c r="AK238" s="210">
        <f t="shared" si="63"/>
        <v>0</v>
      </c>
      <c r="AL238" s="210">
        <f t="shared" si="63"/>
        <v>0</v>
      </c>
      <c r="AM238" s="210">
        <f t="shared" si="63"/>
        <v>0</v>
      </c>
      <c r="AN238" s="210">
        <f t="shared" si="63"/>
        <v>0</v>
      </c>
      <c r="AO238" s="210">
        <f t="shared" si="63"/>
        <v>0</v>
      </c>
      <c r="AP238" s="210">
        <f t="shared" si="63"/>
        <v>0</v>
      </c>
      <c r="AQ238" s="210">
        <f t="shared" si="63"/>
        <v>0</v>
      </c>
      <c r="AR238" s="210">
        <f t="shared" si="63"/>
        <v>0</v>
      </c>
      <c r="AS238" s="210">
        <f t="shared" si="63"/>
        <v>0</v>
      </c>
      <c r="AT238" s="210">
        <f t="shared" si="63"/>
        <v>0</v>
      </c>
      <c r="AU238" s="210">
        <f t="shared" si="63"/>
        <v>0</v>
      </c>
      <c r="AV238" s="210">
        <f t="shared" si="63"/>
        <v>2.3199730549006398E-2</v>
      </c>
      <c r="AW238" s="210">
        <f t="shared" si="63"/>
        <v>0.27289809513117025</v>
      </c>
      <c r="AX238" s="210">
        <f t="shared" si="63"/>
        <v>0.39563077729126905</v>
      </c>
      <c r="AY238" s="210">
        <f t="shared" si="63"/>
        <v>2.215186557389319E-2</v>
      </c>
      <c r="AZ238" s="210">
        <f t="shared" si="63"/>
        <v>0.25905280490999588</v>
      </c>
      <c r="BA238" s="210">
        <f t="shared" si="63"/>
        <v>9.2815762883125638E-2</v>
      </c>
      <c r="BB238" s="210">
        <f t="shared" si="63"/>
        <v>8.4061225253545899E-3</v>
      </c>
      <c r="BC238" s="210">
        <f t="shared" si="63"/>
        <v>0</v>
      </c>
      <c r="BD238" s="210">
        <f t="shared" si="63"/>
        <v>0</v>
      </c>
      <c r="BE238" s="210">
        <f t="shared" si="63"/>
        <v>0</v>
      </c>
      <c r="BF238" s="210">
        <f t="shared" si="63"/>
        <v>0</v>
      </c>
      <c r="BG238" s="210">
        <f t="shared" si="63"/>
        <v>0</v>
      </c>
      <c r="BH238" s="210">
        <f t="shared" si="63"/>
        <v>0</v>
      </c>
      <c r="BI238" s="210">
        <f t="shared" si="63"/>
        <v>0</v>
      </c>
      <c r="BJ238" s="210">
        <f t="shared" si="63"/>
        <v>0</v>
      </c>
      <c r="BK238" s="210">
        <f t="shared" si="63"/>
        <v>0</v>
      </c>
      <c r="BL238" s="210">
        <f t="shared" si="63"/>
        <v>0</v>
      </c>
      <c r="BM238" s="210">
        <f t="shared" si="63"/>
        <v>0</v>
      </c>
      <c r="BN238" s="210">
        <f t="shared" si="63"/>
        <v>0</v>
      </c>
      <c r="BO238" s="210">
        <f t="shared" si="63"/>
        <v>0</v>
      </c>
      <c r="BP238" s="210">
        <f t="shared" si="63"/>
        <v>0</v>
      </c>
      <c r="BQ238" s="210">
        <f t="shared" si="63"/>
        <v>0</v>
      </c>
      <c r="BR238" s="210">
        <f t="shared" si="62"/>
        <v>0</v>
      </c>
      <c r="BS238" s="210">
        <f t="shared" si="62"/>
        <v>0</v>
      </c>
      <c r="BT238" s="210">
        <f t="shared" si="62"/>
        <v>0</v>
      </c>
      <c r="BU238" s="210">
        <f t="shared" si="62"/>
        <v>0</v>
      </c>
      <c r="BV238" s="210">
        <f t="shared" si="62"/>
        <v>0</v>
      </c>
      <c r="BW238" s="210">
        <f t="shared" si="62"/>
        <v>0</v>
      </c>
      <c r="BX238" s="210">
        <f t="shared" si="62"/>
        <v>0</v>
      </c>
      <c r="BY238" s="210">
        <f t="shared" si="62"/>
        <v>0</v>
      </c>
      <c r="BZ238" s="210">
        <f t="shared" si="62"/>
        <v>0</v>
      </c>
      <c r="CA238" s="210">
        <f t="shared" si="62"/>
        <v>0</v>
      </c>
      <c r="CB238" s="210">
        <f t="shared" si="62"/>
        <v>0</v>
      </c>
      <c r="CC238" s="210">
        <f t="shared" si="62"/>
        <v>0</v>
      </c>
      <c r="CD238" s="210">
        <f t="shared" si="62"/>
        <v>0</v>
      </c>
      <c r="CE238" s="210">
        <f t="shared" si="62"/>
        <v>0</v>
      </c>
      <c r="CF238" s="210">
        <f t="shared" si="62"/>
        <v>0</v>
      </c>
      <c r="CG238" s="210">
        <f t="shared" si="62"/>
        <v>0</v>
      </c>
      <c r="CH238" s="210">
        <f t="shared" si="62"/>
        <v>0</v>
      </c>
      <c r="CI238" s="210">
        <f t="shared" si="62"/>
        <v>0</v>
      </c>
      <c r="CJ238" s="210">
        <f t="shared" si="62"/>
        <v>0</v>
      </c>
      <c r="CK238" s="210">
        <f t="shared" si="62"/>
        <v>0</v>
      </c>
      <c r="CL238" s="210">
        <f t="shared" si="62"/>
        <v>0</v>
      </c>
      <c r="CM238" s="210">
        <f t="shared" si="62"/>
        <v>0</v>
      </c>
      <c r="CN238" s="210">
        <f t="shared" si="62"/>
        <v>0</v>
      </c>
      <c r="CO238" s="210">
        <f t="shared" si="62"/>
        <v>0</v>
      </c>
      <c r="CP238" s="210">
        <f t="shared" si="62"/>
        <v>0</v>
      </c>
      <c r="CQ238" s="210">
        <f t="shared" si="62"/>
        <v>0</v>
      </c>
      <c r="CR238" s="210">
        <f t="shared" si="62"/>
        <v>0</v>
      </c>
      <c r="CS238" s="210">
        <f t="shared" si="62"/>
        <v>0</v>
      </c>
      <c r="CT238" s="210">
        <f t="shared" si="62"/>
        <v>0</v>
      </c>
      <c r="CU238" s="210">
        <f t="shared" si="62"/>
        <v>0</v>
      </c>
      <c r="CV238" s="210">
        <f t="shared" si="62"/>
        <v>0</v>
      </c>
      <c r="CW238" s="210">
        <f t="shared" si="62"/>
        <v>0</v>
      </c>
      <c r="CX238" s="210">
        <f t="shared" si="62"/>
        <v>0</v>
      </c>
      <c r="CY238" s="210">
        <f t="shared" si="62"/>
        <v>0</v>
      </c>
      <c r="CZ238" s="210">
        <f t="shared" si="62"/>
        <v>0</v>
      </c>
      <c r="DA238" s="210">
        <f t="shared" si="62"/>
        <v>0</v>
      </c>
      <c r="DB238" s="210">
        <f t="shared" si="62"/>
        <v>0</v>
      </c>
      <c r="DC238" s="210">
        <f t="shared" si="62"/>
        <v>0</v>
      </c>
      <c r="DD238" s="210">
        <f t="shared" si="62"/>
        <v>0</v>
      </c>
      <c r="DE238" s="210">
        <f t="shared" si="62"/>
        <v>0</v>
      </c>
      <c r="DF238" s="210">
        <f t="shared" si="62"/>
        <v>0</v>
      </c>
      <c r="DG238" s="210">
        <f t="shared" si="62"/>
        <v>0</v>
      </c>
      <c r="DH238" s="210">
        <f t="shared" si="62"/>
        <v>0</v>
      </c>
      <c r="DI238" s="210">
        <f t="shared" si="62"/>
        <v>0</v>
      </c>
      <c r="DJ238" s="210">
        <f t="shared" si="62"/>
        <v>0</v>
      </c>
      <c r="DK238" s="210">
        <f t="shared" si="62"/>
        <v>0</v>
      </c>
      <c r="DL238" s="210">
        <f t="shared" si="62"/>
        <v>0</v>
      </c>
      <c r="DM238" s="210">
        <f t="shared" si="62"/>
        <v>0</v>
      </c>
      <c r="DN238" s="210">
        <f t="shared" si="62"/>
        <v>0</v>
      </c>
      <c r="DO238" s="210">
        <f t="shared" si="62"/>
        <v>0</v>
      </c>
      <c r="DP238" s="210">
        <f t="shared" si="62"/>
        <v>0</v>
      </c>
      <c r="DQ238" s="210">
        <f t="shared" si="62"/>
        <v>0</v>
      </c>
      <c r="DR238" s="210">
        <f t="shared" si="62"/>
        <v>0</v>
      </c>
      <c r="DS238" s="210">
        <f t="shared" si="62"/>
        <v>0</v>
      </c>
      <c r="DT238" s="210">
        <f t="shared" si="62"/>
        <v>0</v>
      </c>
      <c r="DU238" s="210">
        <f t="shared" si="62"/>
        <v>0</v>
      </c>
      <c r="DV238" s="210">
        <f t="shared" si="62"/>
        <v>0</v>
      </c>
      <c r="DW238" s="210">
        <f t="shared" si="62"/>
        <v>0</v>
      </c>
      <c r="DX238" s="210">
        <f t="shared" si="62"/>
        <v>0</v>
      </c>
      <c r="DY238" s="210">
        <f t="shared" si="62"/>
        <v>0</v>
      </c>
      <c r="DZ238" s="210">
        <f t="shared" si="62"/>
        <v>0</v>
      </c>
      <c r="EA238" s="210">
        <f t="shared" si="62"/>
        <v>0</v>
      </c>
      <c r="EB238" s="210">
        <f t="shared" si="62"/>
        <v>0</v>
      </c>
      <c r="EC238" s="210">
        <f t="shared" si="61"/>
        <v>0</v>
      </c>
      <c r="ED238" s="210">
        <f t="shared" si="61"/>
        <v>0</v>
      </c>
      <c r="EE238" s="210">
        <f t="shared" si="61"/>
        <v>0</v>
      </c>
      <c r="EF238" s="210">
        <f t="shared" si="61"/>
        <v>0</v>
      </c>
      <c r="EG238" s="210">
        <f t="shared" si="61"/>
        <v>0</v>
      </c>
      <c r="EH238" s="210">
        <f t="shared" si="61"/>
        <v>0</v>
      </c>
      <c r="EI238" s="210">
        <f t="shared" si="61"/>
        <v>0</v>
      </c>
      <c r="EJ238" s="210">
        <f t="shared" si="61"/>
        <v>0</v>
      </c>
      <c r="EK238" s="210">
        <f t="shared" si="61"/>
        <v>0</v>
      </c>
      <c r="EL238" s="210">
        <f t="shared" si="61"/>
        <v>0</v>
      </c>
      <c r="EM238" s="210">
        <f t="shared" si="61"/>
        <v>0</v>
      </c>
      <c r="EN238" s="210">
        <f t="shared" si="61"/>
        <v>0</v>
      </c>
      <c r="EO238" s="210">
        <f t="shared" si="61"/>
        <v>0</v>
      </c>
      <c r="EP238" s="210">
        <f t="shared" si="61"/>
        <v>0</v>
      </c>
      <c r="EQ238" s="210">
        <f t="shared" si="61"/>
        <v>0</v>
      </c>
      <c r="ER238" s="210">
        <f t="shared" si="61"/>
        <v>0</v>
      </c>
      <c r="ES238" s="210">
        <f t="shared" si="61"/>
        <v>0</v>
      </c>
      <c r="ET238" s="210">
        <f t="shared" si="61"/>
        <v>0</v>
      </c>
      <c r="EU238" s="210">
        <f t="shared" si="61"/>
        <v>0</v>
      </c>
      <c r="EV238" s="210">
        <f t="shared" ref="EV238:GI238" si="64">IFERROR(EV47/$D47,0)</f>
        <v>0</v>
      </c>
      <c r="EW238" s="210">
        <f t="shared" si="64"/>
        <v>0</v>
      </c>
      <c r="EX238" s="210">
        <f t="shared" si="64"/>
        <v>0</v>
      </c>
      <c r="EY238" s="210">
        <f t="shared" si="64"/>
        <v>0</v>
      </c>
      <c r="EZ238" s="210">
        <f t="shared" si="64"/>
        <v>0</v>
      </c>
      <c r="FA238" s="210">
        <f t="shared" si="64"/>
        <v>0</v>
      </c>
      <c r="FB238" s="210">
        <f t="shared" si="64"/>
        <v>0</v>
      </c>
      <c r="FC238" s="210">
        <f t="shared" si="64"/>
        <v>0</v>
      </c>
      <c r="FD238" s="210">
        <f t="shared" si="64"/>
        <v>0</v>
      </c>
      <c r="FE238" s="210">
        <f t="shared" si="64"/>
        <v>0</v>
      </c>
      <c r="FF238" s="210">
        <f t="shared" si="64"/>
        <v>0</v>
      </c>
      <c r="FG238" s="210">
        <f t="shared" si="64"/>
        <v>0</v>
      </c>
      <c r="FH238" s="210">
        <f t="shared" si="64"/>
        <v>0</v>
      </c>
      <c r="FI238" s="210">
        <f t="shared" si="64"/>
        <v>0</v>
      </c>
      <c r="FJ238" s="210">
        <f t="shared" si="64"/>
        <v>0</v>
      </c>
      <c r="FK238" s="210">
        <f t="shared" si="64"/>
        <v>0</v>
      </c>
      <c r="FL238" s="210">
        <f t="shared" si="64"/>
        <v>0</v>
      </c>
      <c r="FM238" s="210">
        <f t="shared" si="64"/>
        <v>0</v>
      </c>
      <c r="FN238" s="210">
        <f t="shared" si="64"/>
        <v>0</v>
      </c>
      <c r="FO238" s="210">
        <f t="shared" si="64"/>
        <v>0</v>
      </c>
      <c r="FP238" s="210">
        <f t="shared" si="64"/>
        <v>0</v>
      </c>
      <c r="FQ238" s="210">
        <f t="shared" si="64"/>
        <v>0</v>
      </c>
      <c r="FR238" s="210">
        <f t="shared" si="64"/>
        <v>0</v>
      </c>
      <c r="FS238" s="210">
        <f t="shared" si="64"/>
        <v>0</v>
      </c>
      <c r="FT238" s="210">
        <f t="shared" si="64"/>
        <v>0</v>
      </c>
      <c r="FU238" s="210">
        <f t="shared" si="64"/>
        <v>0</v>
      </c>
      <c r="FV238" s="210">
        <f t="shared" si="64"/>
        <v>0</v>
      </c>
      <c r="FW238" s="210">
        <f t="shared" si="64"/>
        <v>0</v>
      </c>
      <c r="FX238" s="210">
        <f t="shared" si="64"/>
        <v>0</v>
      </c>
      <c r="FY238" s="210">
        <f t="shared" si="64"/>
        <v>0</v>
      </c>
      <c r="FZ238" s="210">
        <f t="shared" si="64"/>
        <v>0</v>
      </c>
      <c r="GA238" s="210">
        <f t="shared" si="64"/>
        <v>0</v>
      </c>
      <c r="GB238" s="210">
        <f t="shared" si="64"/>
        <v>0</v>
      </c>
      <c r="GC238" s="210">
        <f t="shared" si="64"/>
        <v>0</v>
      </c>
      <c r="GD238" s="210">
        <f t="shared" si="64"/>
        <v>0</v>
      </c>
      <c r="GE238" s="210">
        <f t="shared" si="64"/>
        <v>0</v>
      </c>
      <c r="GF238" s="210">
        <f t="shared" si="64"/>
        <v>0</v>
      </c>
      <c r="GG238" s="210">
        <f t="shared" si="64"/>
        <v>0</v>
      </c>
      <c r="GH238" s="210">
        <f t="shared" si="64"/>
        <v>0</v>
      </c>
      <c r="GI238" s="210">
        <f t="shared" si="64"/>
        <v>0</v>
      </c>
      <c r="GK238" s="216">
        <f t="shared" si="24"/>
        <v>0.29609782568017662</v>
      </c>
      <c r="GL238" s="216">
        <f t="shared" si="16"/>
        <v>0.39563077729126905</v>
      </c>
      <c r="GM238" s="216">
        <f t="shared" si="17"/>
        <v>2.215186557389319E-2</v>
      </c>
      <c r="GN238" s="216">
        <f t="shared" si="18"/>
        <v>0.25905280490999588</v>
      </c>
    </row>
    <row r="239" spans="1:196" x14ac:dyDescent="0.35">
      <c r="A239" s="9">
        <f>Report!$C$4</f>
        <v>1</v>
      </c>
      <c r="B239" t="str">
        <f>VLOOKUP($A239,Centers!$B$1:$C$120,2,)</f>
        <v>GATE</v>
      </c>
      <c r="C239" s="209">
        <v>44925</v>
      </c>
      <c r="D239" s="113">
        <f>IF($A239=1,SUM(SUMIFS(Indent!$E:$E,Indent!$C:$C,Waterfall!$C239,Indent!$A:$A,Centers!$A$2),SUMIFS(Indent!$E:$E,Indent!$C:$C,Waterfall!$C239,Indent!$A:$A,Centers!$A$3),SUMIFS(Indent!$E:$E,Indent!$C:$C,Waterfall!$C239,Indent!$A:$A,Centers!$A$4),SUMIFS(Indent!$E:$E,Indent!$C:$C,Waterfall!$C239,Indent!$A:$A,Centers!$A$5),SUMIFS(Indent!$E:$E,Indent!$C:$C,Waterfall!$C239,Indent!$A:$A,Centers!$A$6),SUMIFS(Indent!$E:$E,Indent!$C:$C,Waterfall!$C239,Indent!$A:$A,Centers!$A$7),SUMIFS(Indent!$E:$E,Indent!$C:$C,Waterfall!$C239,Indent!$A:$A,Centers!$A$8)),SUMIFS(Indent!$E:$E,Indent!$C:$C,Waterfall!$C239,Indent!$A:$A,$A239))</f>
        <v>15777</v>
      </c>
      <c r="E239" s="210">
        <f t="shared" si="9"/>
        <v>0</v>
      </c>
      <c r="F239" s="210">
        <f t="shared" si="63"/>
        <v>0</v>
      </c>
      <c r="G239" s="210">
        <f t="shared" si="63"/>
        <v>0</v>
      </c>
      <c r="H239" s="210">
        <f t="shared" si="63"/>
        <v>0</v>
      </c>
      <c r="I239" s="210">
        <f t="shared" si="63"/>
        <v>0</v>
      </c>
      <c r="J239" s="210">
        <f t="shared" si="63"/>
        <v>0</v>
      </c>
      <c r="K239" s="210">
        <f t="shared" si="63"/>
        <v>0</v>
      </c>
      <c r="L239" s="210">
        <f t="shared" si="63"/>
        <v>0</v>
      </c>
      <c r="M239" s="210">
        <f t="shared" si="63"/>
        <v>0</v>
      </c>
      <c r="N239" s="210">
        <f t="shared" si="63"/>
        <v>0</v>
      </c>
      <c r="O239" s="210">
        <f t="shared" si="63"/>
        <v>0</v>
      </c>
      <c r="P239" s="210">
        <f t="shared" si="63"/>
        <v>0</v>
      </c>
      <c r="Q239" s="210">
        <f t="shared" si="63"/>
        <v>0</v>
      </c>
      <c r="R239" s="210">
        <f t="shared" si="63"/>
        <v>0</v>
      </c>
      <c r="S239" s="210">
        <f t="shared" si="63"/>
        <v>0</v>
      </c>
      <c r="T239" s="210">
        <f t="shared" si="63"/>
        <v>0</v>
      </c>
      <c r="U239" s="210">
        <f t="shared" si="63"/>
        <v>0</v>
      </c>
      <c r="V239" s="210">
        <f t="shared" si="63"/>
        <v>0</v>
      </c>
      <c r="W239" s="210">
        <f t="shared" si="63"/>
        <v>0</v>
      </c>
      <c r="X239" s="210">
        <f t="shared" si="63"/>
        <v>0</v>
      </c>
      <c r="Y239" s="210">
        <f t="shared" si="63"/>
        <v>0</v>
      </c>
      <c r="Z239" s="210">
        <f t="shared" si="63"/>
        <v>0</v>
      </c>
      <c r="AA239" s="210">
        <f t="shared" si="63"/>
        <v>0</v>
      </c>
      <c r="AB239" s="210">
        <f t="shared" si="63"/>
        <v>0</v>
      </c>
      <c r="AC239" s="210">
        <f t="shared" si="63"/>
        <v>0</v>
      </c>
      <c r="AD239" s="210">
        <f t="shared" si="63"/>
        <v>0</v>
      </c>
      <c r="AE239" s="210">
        <f t="shared" si="63"/>
        <v>0</v>
      </c>
      <c r="AF239" s="210">
        <f t="shared" si="63"/>
        <v>0</v>
      </c>
      <c r="AG239" s="210">
        <f t="shared" si="63"/>
        <v>0</v>
      </c>
      <c r="AH239" s="210">
        <f t="shared" si="63"/>
        <v>0</v>
      </c>
      <c r="AI239" s="210">
        <f t="shared" si="63"/>
        <v>0</v>
      </c>
      <c r="AJ239" s="210">
        <f t="shared" si="63"/>
        <v>0</v>
      </c>
      <c r="AK239" s="210">
        <f t="shared" si="63"/>
        <v>0</v>
      </c>
      <c r="AL239" s="210">
        <f t="shared" si="63"/>
        <v>0</v>
      </c>
      <c r="AM239" s="210">
        <f t="shared" si="63"/>
        <v>0</v>
      </c>
      <c r="AN239" s="210">
        <f t="shared" si="63"/>
        <v>0</v>
      </c>
      <c r="AO239" s="210">
        <f t="shared" si="63"/>
        <v>0</v>
      </c>
      <c r="AP239" s="210">
        <f t="shared" si="63"/>
        <v>0</v>
      </c>
      <c r="AQ239" s="210">
        <f t="shared" si="63"/>
        <v>0</v>
      </c>
      <c r="AR239" s="210">
        <f t="shared" si="63"/>
        <v>0</v>
      </c>
      <c r="AS239" s="210">
        <f t="shared" si="63"/>
        <v>0</v>
      </c>
      <c r="AT239" s="210">
        <f t="shared" si="63"/>
        <v>0</v>
      </c>
      <c r="AU239" s="210">
        <f t="shared" si="63"/>
        <v>0</v>
      </c>
      <c r="AV239" s="210">
        <f t="shared" si="63"/>
        <v>0</v>
      </c>
      <c r="AW239" s="210">
        <f t="shared" si="63"/>
        <v>4.345946631171959E-2</v>
      </c>
      <c r="AX239" s="210">
        <f t="shared" si="63"/>
        <v>0.36784179501806424</v>
      </c>
      <c r="AY239" s="210">
        <f t="shared" si="63"/>
        <v>9.3687012740064652E-3</v>
      </c>
      <c r="AZ239" s="210">
        <f t="shared" si="63"/>
        <v>0.35485770425302654</v>
      </c>
      <c r="BA239" s="210">
        <f t="shared" si="63"/>
        <v>0.25598402738163151</v>
      </c>
      <c r="BB239" s="210">
        <f t="shared" si="63"/>
        <v>4.608353932940356E-2</v>
      </c>
      <c r="BC239" s="210">
        <f t="shared" si="63"/>
        <v>0</v>
      </c>
      <c r="BD239" s="210">
        <f t="shared" si="63"/>
        <v>0</v>
      </c>
      <c r="BE239" s="210">
        <f t="shared" si="63"/>
        <v>0</v>
      </c>
      <c r="BF239" s="210">
        <f t="shared" si="63"/>
        <v>0</v>
      </c>
      <c r="BG239" s="210">
        <f t="shared" si="63"/>
        <v>0</v>
      </c>
      <c r="BH239" s="210">
        <f t="shared" si="63"/>
        <v>0</v>
      </c>
      <c r="BI239" s="210">
        <f t="shared" si="63"/>
        <v>0</v>
      </c>
      <c r="BJ239" s="210">
        <f t="shared" si="63"/>
        <v>0</v>
      </c>
      <c r="BK239" s="210">
        <f t="shared" si="63"/>
        <v>0</v>
      </c>
      <c r="BL239" s="210">
        <f t="shared" si="63"/>
        <v>0</v>
      </c>
      <c r="BM239" s="210">
        <f t="shared" si="63"/>
        <v>0</v>
      </c>
      <c r="BN239" s="210">
        <f t="shared" si="63"/>
        <v>0</v>
      </c>
      <c r="BO239" s="210">
        <f t="shared" si="63"/>
        <v>0</v>
      </c>
      <c r="BP239" s="210">
        <f t="shared" si="63"/>
        <v>0</v>
      </c>
      <c r="BQ239" s="210">
        <f t="shared" ref="BQ239:EB242" si="65">IFERROR(BQ48/$D48,0)</f>
        <v>0</v>
      </c>
      <c r="BR239" s="210">
        <f t="shared" si="65"/>
        <v>0</v>
      </c>
      <c r="BS239" s="210">
        <f t="shared" si="65"/>
        <v>0</v>
      </c>
      <c r="BT239" s="210">
        <f t="shared" si="65"/>
        <v>0</v>
      </c>
      <c r="BU239" s="210">
        <f t="shared" si="65"/>
        <v>0</v>
      </c>
      <c r="BV239" s="210">
        <f t="shared" si="65"/>
        <v>0</v>
      </c>
      <c r="BW239" s="210">
        <f t="shared" si="65"/>
        <v>0</v>
      </c>
      <c r="BX239" s="210">
        <f t="shared" si="65"/>
        <v>0</v>
      </c>
      <c r="BY239" s="210">
        <f t="shared" si="65"/>
        <v>0</v>
      </c>
      <c r="BZ239" s="210">
        <f t="shared" si="65"/>
        <v>0</v>
      </c>
      <c r="CA239" s="210">
        <f t="shared" si="65"/>
        <v>0</v>
      </c>
      <c r="CB239" s="210">
        <f t="shared" si="65"/>
        <v>0</v>
      </c>
      <c r="CC239" s="210">
        <f t="shared" si="65"/>
        <v>0</v>
      </c>
      <c r="CD239" s="210">
        <f t="shared" si="65"/>
        <v>0</v>
      </c>
      <c r="CE239" s="210">
        <f t="shared" si="65"/>
        <v>0</v>
      </c>
      <c r="CF239" s="210">
        <f t="shared" si="65"/>
        <v>0</v>
      </c>
      <c r="CG239" s="210">
        <f t="shared" si="65"/>
        <v>0</v>
      </c>
      <c r="CH239" s="210">
        <f t="shared" si="65"/>
        <v>0</v>
      </c>
      <c r="CI239" s="210">
        <f t="shared" si="65"/>
        <v>0</v>
      </c>
      <c r="CJ239" s="210">
        <f t="shared" si="65"/>
        <v>0</v>
      </c>
      <c r="CK239" s="210">
        <f t="shared" si="65"/>
        <v>0</v>
      </c>
      <c r="CL239" s="210">
        <f t="shared" si="65"/>
        <v>0</v>
      </c>
      <c r="CM239" s="210">
        <f t="shared" si="65"/>
        <v>0</v>
      </c>
      <c r="CN239" s="210">
        <f t="shared" si="65"/>
        <v>0</v>
      </c>
      <c r="CO239" s="210">
        <f t="shared" si="65"/>
        <v>0</v>
      </c>
      <c r="CP239" s="210">
        <f t="shared" si="65"/>
        <v>0</v>
      </c>
      <c r="CQ239" s="210">
        <f t="shared" si="65"/>
        <v>0</v>
      </c>
      <c r="CR239" s="210">
        <f t="shared" si="65"/>
        <v>0</v>
      </c>
      <c r="CS239" s="210">
        <f t="shared" si="65"/>
        <v>0</v>
      </c>
      <c r="CT239" s="210">
        <f t="shared" si="65"/>
        <v>0</v>
      </c>
      <c r="CU239" s="210">
        <f t="shared" si="65"/>
        <v>0</v>
      </c>
      <c r="CV239" s="210">
        <f t="shared" si="65"/>
        <v>0</v>
      </c>
      <c r="CW239" s="210">
        <f t="shared" si="65"/>
        <v>0</v>
      </c>
      <c r="CX239" s="210">
        <f t="shared" si="65"/>
        <v>0</v>
      </c>
      <c r="CY239" s="210">
        <f t="shared" si="65"/>
        <v>0</v>
      </c>
      <c r="CZ239" s="210">
        <f t="shared" si="65"/>
        <v>0</v>
      </c>
      <c r="DA239" s="210">
        <f t="shared" si="65"/>
        <v>0</v>
      </c>
      <c r="DB239" s="210">
        <f t="shared" si="65"/>
        <v>0</v>
      </c>
      <c r="DC239" s="210">
        <f t="shared" si="65"/>
        <v>0</v>
      </c>
      <c r="DD239" s="210">
        <f t="shared" si="65"/>
        <v>0</v>
      </c>
      <c r="DE239" s="210">
        <f t="shared" si="65"/>
        <v>0</v>
      </c>
      <c r="DF239" s="210">
        <f t="shared" si="65"/>
        <v>0</v>
      </c>
      <c r="DG239" s="210">
        <f t="shared" si="65"/>
        <v>0</v>
      </c>
      <c r="DH239" s="210">
        <f t="shared" si="65"/>
        <v>0</v>
      </c>
      <c r="DI239" s="210">
        <f t="shared" si="65"/>
        <v>0</v>
      </c>
      <c r="DJ239" s="210">
        <f t="shared" si="65"/>
        <v>0</v>
      </c>
      <c r="DK239" s="210">
        <f t="shared" si="65"/>
        <v>0</v>
      </c>
      <c r="DL239" s="210">
        <f t="shared" si="65"/>
        <v>0</v>
      </c>
      <c r="DM239" s="210">
        <f t="shared" si="65"/>
        <v>0</v>
      </c>
      <c r="DN239" s="210">
        <f t="shared" si="65"/>
        <v>0</v>
      </c>
      <c r="DO239" s="210">
        <f t="shared" si="65"/>
        <v>0</v>
      </c>
      <c r="DP239" s="210">
        <f t="shared" si="65"/>
        <v>0</v>
      </c>
      <c r="DQ239" s="210">
        <f t="shared" si="65"/>
        <v>0</v>
      </c>
      <c r="DR239" s="210">
        <f t="shared" si="65"/>
        <v>0</v>
      </c>
      <c r="DS239" s="210">
        <f t="shared" si="65"/>
        <v>0</v>
      </c>
      <c r="DT239" s="210">
        <f t="shared" si="65"/>
        <v>0</v>
      </c>
      <c r="DU239" s="210">
        <f t="shared" si="65"/>
        <v>0</v>
      </c>
      <c r="DV239" s="210">
        <f t="shared" si="65"/>
        <v>0</v>
      </c>
      <c r="DW239" s="210">
        <f t="shared" si="65"/>
        <v>0</v>
      </c>
      <c r="DX239" s="210">
        <f t="shared" si="65"/>
        <v>0</v>
      </c>
      <c r="DY239" s="210">
        <f t="shared" si="65"/>
        <v>0</v>
      </c>
      <c r="DZ239" s="210">
        <f t="shared" si="65"/>
        <v>0</v>
      </c>
      <c r="EA239" s="210">
        <f t="shared" si="65"/>
        <v>0</v>
      </c>
      <c r="EB239" s="210">
        <f t="shared" si="65"/>
        <v>0</v>
      </c>
      <c r="EC239" s="210">
        <f t="shared" ref="EC239:GI243" si="66">IFERROR(EC48/$D48,0)</f>
        <v>0</v>
      </c>
      <c r="ED239" s="210">
        <f t="shared" si="66"/>
        <v>0</v>
      </c>
      <c r="EE239" s="210">
        <f t="shared" si="66"/>
        <v>0</v>
      </c>
      <c r="EF239" s="210">
        <f t="shared" si="66"/>
        <v>0</v>
      </c>
      <c r="EG239" s="210">
        <f t="shared" si="66"/>
        <v>0</v>
      </c>
      <c r="EH239" s="210">
        <f t="shared" si="66"/>
        <v>0</v>
      </c>
      <c r="EI239" s="210">
        <f t="shared" si="66"/>
        <v>0</v>
      </c>
      <c r="EJ239" s="210">
        <f t="shared" si="66"/>
        <v>0</v>
      </c>
      <c r="EK239" s="210">
        <f t="shared" si="66"/>
        <v>0</v>
      </c>
      <c r="EL239" s="210">
        <f t="shared" si="66"/>
        <v>0</v>
      </c>
      <c r="EM239" s="210">
        <f t="shared" si="66"/>
        <v>0</v>
      </c>
      <c r="EN239" s="210">
        <f t="shared" si="66"/>
        <v>0</v>
      </c>
      <c r="EO239" s="210">
        <f t="shared" si="66"/>
        <v>0</v>
      </c>
      <c r="EP239" s="210">
        <f t="shared" si="66"/>
        <v>0</v>
      </c>
      <c r="EQ239" s="210">
        <f t="shared" si="66"/>
        <v>0</v>
      </c>
      <c r="ER239" s="210">
        <f t="shared" si="66"/>
        <v>0</v>
      </c>
      <c r="ES239" s="210">
        <f t="shared" si="66"/>
        <v>0</v>
      </c>
      <c r="ET239" s="210">
        <f t="shared" si="66"/>
        <v>0</v>
      </c>
      <c r="EU239" s="210">
        <f t="shared" si="66"/>
        <v>0</v>
      </c>
      <c r="EV239" s="210">
        <f t="shared" si="66"/>
        <v>0</v>
      </c>
      <c r="EW239" s="210">
        <f t="shared" si="66"/>
        <v>0</v>
      </c>
      <c r="EX239" s="210">
        <f t="shared" si="66"/>
        <v>0</v>
      </c>
      <c r="EY239" s="210">
        <f t="shared" si="66"/>
        <v>0</v>
      </c>
      <c r="EZ239" s="210">
        <f t="shared" si="66"/>
        <v>0</v>
      </c>
      <c r="FA239" s="210">
        <f t="shared" si="66"/>
        <v>0</v>
      </c>
      <c r="FB239" s="210">
        <f t="shared" si="66"/>
        <v>0</v>
      </c>
      <c r="FC239" s="210">
        <f t="shared" si="66"/>
        <v>0</v>
      </c>
      <c r="FD239" s="210">
        <f t="shared" si="66"/>
        <v>0</v>
      </c>
      <c r="FE239" s="210">
        <f t="shared" si="66"/>
        <v>0</v>
      </c>
      <c r="FF239" s="210">
        <f t="shared" si="66"/>
        <v>0</v>
      </c>
      <c r="FG239" s="210">
        <f t="shared" si="66"/>
        <v>0</v>
      </c>
      <c r="FH239" s="210">
        <f t="shared" si="66"/>
        <v>0</v>
      </c>
      <c r="FI239" s="210">
        <f t="shared" si="66"/>
        <v>0</v>
      </c>
      <c r="FJ239" s="210">
        <f t="shared" si="66"/>
        <v>0</v>
      </c>
      <c r="FK239" s="210">
        <f t="shared" si="66"/>
        <v>0</v>
      </c>
      <c r="FL239" s="210">
        <f t="shared" si="66"/>
        <v>0</v>
      </c>
      <c r="FM239" s="210">
        <f t="shared" si="66"/>
        <v>0</v>
      </c>
      <c r="FN239" s="210">
        <f t="shared" si="66"/>
        <v>0</v>
      </c>
      <c r="FO239" s="210">
        <f t="shared" si="66"/>
        <v>0</v>
      </c>
      <c r="FP239" s="210">
        <f t="shared" si="66"/>
        <v>0</v>
      </c>
      <c r="FQ239" s="210">
        <f t="shared" si="66"/>
        <v>0</v>
      </c>
      <c r="FR239" s="210">
        <f t="shared" si="66"/>
        <v>0</v>
      </c>
      <c r="FS239" s="210">
        <f t="shared" si="66"/>
        <v>0</v>
      </c>
      <c r="FT239" s="210">
        <f t="shared" si="66"/>
        <v>0</v>
      </c>
      <c r="FU239" s="210">
        <f t="shared" si="66"/>
        <v>0</v>
      </c>
      <c r="FV239" s="210">
        <f t="shared" si="66"/>
        <v>0</v>
      </c>
      <c r="FW239" s="210">
        <f t="shared" si="66"/>
        <v>0</v>
      </c>
      <c r="FX239" s="210">
        <f t="shared" si="66"/>
        <v>0</v>
      </c>
      <c r="FY239" s="210">
        <f t="shared" si="66"/>
        <v>0</v>
      </c>
      <c r="FZ239" s="210">
        <f t="shared" si="66"/>
        <v>0</v>
      </c>
      <c r="GA239" s="210">
        <f t="shared" si="66"/>
        <v>0</v>
      </c>
      <c r="GB239" s="210">
        <f t="shared" si="66"/>
        <v>0</v>
      </c>
      <c r="GC239" s="210">
        <f t="shared" si="66"/>
        <v>0</v>
      </c>
      <c r="GD239" s="210">
        <f t="shared" si="66"/>
        <v>0</v>
      </c>
      <c r="GE239" s="210">
        <f t="shared" si="66"/>
        <v>0</v>
      </c>
      <c r="GF239" s="210">
        <f t="shared" si="66"/>
        <v>0</v>
      </c>
      <c r="GG239" s="210">
        <f t="shared" si="66"/>
        <v>0</v>
      </c>
      <c r="GH239" s="210">
        <f t="shared" si="66"/>
        <v>0</v>
      </c>
      <c r="GI239" s="210">
        <f t="shared" si="66"/>
        <v>0</v>
      </c>
      <c r="GK239" s="216">
        <f t="shared" si="24"/>
        <v>0.41130126132978384</v>
      </c>
      <c r="GL239" s="216">
        <f t="shared" si="16"/>
        <v>9.3687012740064652E-3</v>
      </c>
      <c r="GM239" s="216">
        <f t="shared" si="17"/>
        <v>0.35485770425302654</v>
      </c>
      <c r="GN239" s="216">
        <f t="shared" si="18"/>
        <v>0.25598402738163151</v>
      </c>
    </row>
    <row r="240" spans="1:196" x14ac:dyDescent="0.35">
      <c r="A240" s="9">
        <f>Report!$C$4</f>
        <v>1</v>
      </c>
      <c r="B240" t="str">
        <f>VLOOKUP($A240,Centers!$B$1:$C$120,2,)</f>
        <v>GATE</v>
      </c>
      <c r="C240" s="209">
        <v>44926</v>
      </c>
      <c r="D240" s="113">
        <f>IF($A240=1,SUM(SUMIFS(Indent!$E:$E,Indent!$C:$C,Waterfall!$C240,Indent!$A:$A,Centers!$A$2),SUMIFS(Indent!$E:$E,Indent!$C:$C,Waterfall!$C240,Indent!$A:$A,Centers!$A$3),SUMIFS(Indent!$E:$E,Indent!$C:$C,Waterfall!$C240,Indent!$A:$A,Centers!$A$4),SUMIFS(Indent!$E:$E,Indent!$C:$C,Waterfall!$C240,Indent!$A:$A,Centers!$A$5),SUMIFS(Indent!$E:$E,Indent!$C:$C,Waterfall!$C240,Indent!$A:$A,Centers!$A$6),SUMIFS(Indent!$E:$E,Indent!$C:$C,Waterfall!$C240,Indent!$A:$A,Centers!$A$7),SUMIFS(Indent!$E:$E,Indent!$C:$C,Waterfall!$C240,Indent!$A:$A,Centers!$A$8)),SUMIFS(Indent!$E:$E,Indent!$C:$C,Waterfall!$C240,Indent!$A:$A,$A240))</f>
        <v>22815</v>
      </c>
      <c r="E240" s="210">
        <f t="shared" si="9"/>
        <v>0</v>
      </c>
      <c r="F240" s="210">
        <f t="shared" ref="F240:BQ243" si="67">IFERROR(F49/$D49,0)</f>
        <v>0</v>
      </c>
      <c r="G240" s="210">
        <f t="shared" si="67"/>
        <v>0</v>
      </c>
      <c r="H240" s="210">
        <f t="shared" si="67"/>
        <v>0</v>
      </c>
      <c r="I240" s="210">
        <f t="shared" si="67"/>
        <v>0</v>
      </c>
      <c r="J240" s="210">
        <f t="shared" si="67"/>
        <v>0</v>
      </c>
      <c r="K240" s="210">
        <f t="shared" si="67"/>
        <v>0</v>
      </c>
      <c r="L240" s="210">
        <f t="shared" si="67"/>
        <v>0</v>
      </c>
      <c r="M240" s="210">
        <f t="shared" si="67"/>
        <v>0</v>
      </c>
      <c r="N240" s="210">
        <f t="shared" si="67"/>
        <v>0</v>
      </c>
      <c r="O240" s="210">
        <f t="shared" si="67"/>
        <v>0</v>
      </c>
      <c r="P240" s="210">
        <f t="shared" si="67"/>
        <v>0</v>
      </c>
      <c r="Q240" s="210">
        <f t="shared" si="67"/>
        <v>0</v>
      </c>
      <c r="R240" s="210">
        <f t="shared" si="67"/>
        <v>0</v>
      </c>
      <c r="S240" s="210">
        <f t="shared" si="67"/>
        <v>0</v>
      </c>
      <c r="T240" s="210">
        <f t="shared" si="67"/>
        <v>0</v>
      </c>
      <c r="U240" s="210">
        <f t="shared" si="67"/>
        <v>0</v>
      </c>
      <c r="V240" s="210">
        <f t="shared" si="67"/>
        <v>0</v>
      </c>
      <c r="W240" s="210">
        <f t="shared" si="67"/>
        <v>0</v>
      </c>
      <c r="X240" s="210">
        <f t="shared" si="67"/>
        <v>0</v>
      </c>
      <c r="Y240" s="210">
        <f t="shared" si="67"/>
        <v>0</v>
      </c>
      <c r="Z240" s="210">
        <f t="shared" si="67"/>
        <v>0</v>
      </c>
      <c r="AA240" s="210">
        <f t="shared" si="67"/>
        <v>0</v>
      </c>
      <c r="AB240" s="210">
        <f t="shared" si="67"/>
        <v>0</v>
      </c>
      <c r="AC240" s="210">
        <f t="shared" si="67"/>
        <v>0</v>
      </c>
      <c r="AD240" s="210">
        <f t="shared" si="67"/>
        <v>0</v>
      </c>
      <c r="AE240" s="210">
        <f t="shared" si="67"/>
        <v>0</v>
      </c>
      <c r="AF240" s="210">
        <f t="shared" si="67"/>
        <v>0</v>
      </c>
      <c r="AG240" s="210">
        <f t="shared" si="67"/>
        <v>0</v>
      </c>
      <c r="AH240" s="210">
        <f t="shared" si="67"/>
        <v>0</v>
      </c>
      <c r="AI240" s="210">
        <f t="shared" si="67"/>
        <v>0</v>
      </c>
      <c r="AJ240" s="210">
        <f t="shared" si="67"/>
        <v>0</v>
      </c>
      <c r="AK240" s="210">
        <f t="shared" si="67"/>
        <v>0</v>
      </c>
      <c r="AL240" s="210">
        <f t="shared" si="67"/>
        <v>0</v>
      </c>
      <c r="AM240" s="210">
        <f t="shared" si="67"/>
        <v>0</v>
      </c>
      <c r="AN240" s="210">
        <f t="shared" si="67"/>
        <v>0</v>
      </c>
      <c r="AO240" s="210">
        <f t="shared" si="67"/>
        <v>0</v>
      </c>
      <c r="AP240" s="210">
        <f t="shared" si="67"/>
        <v>0</v>
      </c>
      <c r="AQ240" s="210">
        <f t="shared" si="67"/>
        <v>0</v>
      </c>
      <c r="AR240" s="210">
        <f t="shared" si="67"/>
        <v>0</v>
      </c>
      <c r="AS240" s="210">
        <f t="shared" si="67"/>
        <v>0</v>
      </c>
      <c r="AT240" s="210">
        <f t="shared" si="67"/>
        <v>0</v>
      </c>
      <c r="AU240" s="210">
        <f t="shared" si="67"/>
        <v>0</v>
      </c>
      <c r="AV240" s="210">
        <f t="shared" si="67"/>
        <v>0</v>
      </c>
      <c r="AW240" s="210">
        <f t="shared" si="67"/>
        <v>0</v>
      </c>
      <c r="AX240" s="210">
        <f t="shared" si="67"/>
        <v>0.16352750383519615</v>
      </c>
      <c r="AY240" s="210">
        <f t="shared" si="67"/>
        <v>1.9721674337058952E-2</v>
      </c>
      <c r="AZ240" s="210">
        <f t="shared" si="67"/>
        <v>0.45414507999123382</v>
      </c>
      <c r="BA240" s="210">
        <f t="shared" si="67"/>
        <v>0.43062152092921319</v>
      </c>
      <c r="BB240" s="210">
        <f t="shared" si="67"/>
        <v>9.221301775147929E-2</v>
      </c>
      <c r="BC240" s="210">
        <f t="shared" si="67"/>
        <v>0</v>
      </c>
      <c r="BD240" s="210">
        <f t="shared" si="67"/>
        <v>0</v>
      </c>
      <c r="BE240" s="210">
        <f t="shared" si="67"/>
        <v>0</v>
      </c>
      <c r="BF240" s="210">
        <f t="shared" si="67"/>
        <v>0</v>
      </c>
      <c r="BG240" s="210">
        <f t="shared" si="67"/>
        <v>0</v>
      </c>
      <c r="BH240" s="210">
        <f t="shared" si="67"/>
        <v>0</v>
      </c>
      <c r="BI240" s="210">
        <f t="shared" si="67"/>
        <v>0</v>
      </c>
      <c r="BJ240" s="210">
        <f t="shared" si="67"/>
        <v>0</v>
      </c>
      <c r="BK240" s="210">
        <f t="shared" si="67"/>
        <v>0</v>
      </c>
      <c r="BL240" s="210">
        <f t="shared" si="67"/>
        <v>0</v>
      </c>
      <c r="BM240" s="210">
        <f t="shared" si="67"/>
        <v>0</v>
      </c>
      <c r="BN240" s="210">
        <f t="shared" si="67"/>
        <v>0</v>
      </c>
      <c r="BO240" s="210">
        <f t="shared" si="67"/>
        <v>0</v>
      </c>
      <c r="BP240" s="210">
        <f t="shared" si="67"/>
        <v>0</v>
      </c>
      <c r="BQ240" s="210">
        <f t="shared" si="67"/>
        <v>0</v>
      </c>
      <c r="BR240" s="210">
        <f t="shared" si="65"/>
        <v>0</v>
      </c>
      <c r="BS240" s="210">
        <f t="shared" si="65"/>
        <v>0</v>
      </c>
      <c r="BT240" s="210">
        <f t="shared" si="65"/>
        <v>0</v>
      </c>
      <c r="BU240" s="210">
        <f t="shared" si="65"/>
        <v>0</v>
      </c>
      <c r="BV240" s="210">
        <f t="shared" si="65"/>
        <v>0</v>
      </c>
      <c r="BW240" s="210">
        <f t="shared" si="65"/>
        <v>0</v>
      </c>
      <c r="BX240" s="210">
        <f t="shared" si="65"/>
        <v>0</v>
      </c>
      <c r="BY240" s="210">
        <f t="shared" si="65"/>
        <v>0</v>
      </c>
      <c r="BZ240" s="210">
        <f t="shared" si="65"/>
        <v>0</v>
      </c>
      <c r="CA240" s="210">
        <f t="shared" si="65"/>
        <v>0</v>
      </c>
      <c r="CB240" s="210">
        <f t="shared" si="65"/>
        <v>0</v>
      </c>
      <c r="CC240" s="210">
        <f t="shared" si="65"/>
        <v>0</v>
      </c>
      <c r="CD240" s="210">
        <f t="shared" si="65"/>
        <v>0</v>
      </c>
      <c r="CE240" s="210">
        <f t="shared" si="65"/>
        <v>0</v>
      </c>
      <c r="CF240" s="210">
        <f t="shared" si="65"/>
        <v>0</v>
      </c>
      <c r="CG240" s="210">
        <f t="shared" si="65"/>
        <v>0</v>
      </c>
      <c r="CH240" s="210">
        <f t="shared" si="65"/>
        <v>0</v>
      </c>
      <c r="CI240" s="210">
        <f t="shared" si="65"/>
        <v>0</v>
      </c>
      <c r="CJ240" s="210">
        <f t="shared" si="65"/>
        <v>0</v>
      </c>
      <c r="CK240" s="210">
        <f t="shared" si="65"/>
        <v>0</v>
      </c>
      <c r="CL240" s="210">
        <f t="shared" si="65"/>
        <v>0</v>
      </c>
      <c r="CM240" s="210">
        <f t="shared" si="65"/>
        <v>0</v>
      </c>
      <c r="CN240" s="210">
        <f t="shared" si="65"/>
        <v>0</v>
      </c>
      <c r="CO240" s="210">
        <f t="shared" si="65"/>
        <v>0</v>
      </c>
      <c r="CP240" s="210">
        <f t="shared" si="65"/>
        <v>0</v>
      </c>
      <c r="CQ240" s="210">
        <f t="shared" si="65"/>
        <v>0</v>
      </c>
      <c r="CR240" s="210">
        <f t="shared" si="65"/>
        <v>0</v>
      </c>
      <c r="CS240" s="210">
        <f t="shared" si="65"/>
        <v>0</v>
      </c>
      <c r="CT240" s="210">
        <f t="shared" si="65"/>
        <v>0</v>
      </c>
      <c r="CU240" s="210">
        <f t="shared" si="65"/>
        <v>0</v>
      </c>
      <c r="CV240" s="210">
        <f t="shared" si="65"/>
        <v>0</v>
      </c>
      <c r="CW240" s="210">
        <f t="shared" si="65"/>
        <v>0</v>
      </c>
      <c r="CX240" s="210">
        <f t="shared" si="65"/>
        <v>0</v>
      </c>
      <c r="CY240" s="210">
        <f t="shared" si="65"/>
        <v>0</v>
      </c>
      <c r="CZ240" s="210">
        <f t="shared" si="65"/>
        <v>0</v>
      </c>
      <c r="DA240" s="210">
        <f t="shared" si="65"/>
        <v>0</v>
      </c>
      <c r="DB240" s="210">
        <f t="shared" si="65"/>
        <v>0</v>
      </c>
      <c r="DC240" s="210">
        <f t="shared" si="65"/>
        <v>0</v>
      </c>
      <c r="DD240" s="210">
        <f t="shared" si="65"/>
        <v>0</v>
      </c>
      <c r="DE240" s="210">
        <f t="shared" si="65"/>
        <v>0</v>
      </c>
      <c r="DF240" s="210">
        <f t="shared" si="65"/>
        <v>0</v>
      </c>
      <c r="DG240" s="210">
        <f t="shared" si="65"/>
        <v>0</v>
      </c>
      <c r="DH240" s="210">
        <f t="shared" si="65"/>
        <v>0</v>
      </c>
      <c r="DI240" s="210">
        <f t="shared" si="65"/>
        <v>0</v>
      </c>
      <c r="DJ240" s="210">
        <f t="shared" si="65"/>
        <v>0</v>
      </c>
      <c r="DK240" s="210">
        <f t="shared" si="65"/>
        <v>0</v>
      </c>
      <c r="DL240" s="210">
        <f t="shared" si="65"/>
        <v>0</v>
      </c>
      <c r="DM240" s="210">
        <f t="shared" si="65"/>
        <v>0</v>
      </c>
      <c r="DN240" s="210">
        <f t="shared" si="65"/>
        <v>0</v>
      </c>
      <c r="DO240" s="210">
        <f t="shared" si="65"/>
        <v>0</v>
      </c>
      <c r="DP240" s="210">
        <f t="shared" si="65"/>
        <v>0</v>
      </c>
      <c r="DQ240" s="210">
        <f t="shared" si="65"/>
        <v>0</v>
      </c>
      <c r="DR240" s="210">
        <f t="shared" si="65"/>
        <v>0</v>
      </c>
      <c r="DS240" s="210">
        <f t="shared" si="65"/>
        <v>0</v>
      </c>
      <c r="DT240" s="210">
        <f t="shared" si="65"/>
        <v>0</v>
      </c>
      <c r="DU240" s="210">
        <f t="shared" si="65"/>
        <v>0</v>
      </c>
      <c r="DV240" s="210">
        <f t="shared" si="65"/>
        <v>0</v>
      </c>
      <c r="DW240" s="210">
        <f t="shared" si="65"/>
        <v>0</v>
      </c>
      <c r="DX240" s="210">
        <f t="shared" si="65"/>
        <v>0</v>
      </c>
      <c r="DY240" s="210">
        <f t="shared" si="65"/>
        <v>0</v>
      </c>
      <c r="DZ240" s="210">
        <f t="shared" si="65"/>
        <v>0</v>
      </c>
      <c r="EA240" s="210">
        <f t="shared" si="65"/>
        <v>0</v>
      </c>
      <c r="EB240" s="210">
        <f t="shared" si="65"/>
        <v>0</v>
      </c>
      <c r="EC240" s="210">
        <f t="shared" si="66"/>
        <v>0</v>
      </c>
      <c r="ED240" s="210">
        <f t="shared" si="66"/>
        <v>0</v>
      </c>
      <c r="EE240" s="210">
        <f t="shared" si="66"/>
        <v>0</v>
      </c>
      <c r="EF240" s="210">
        <f t="shared" si="66"/>
        <v>0</v>
      </c>
      <c r="EG240" s="210">
        <f t="shared" si="66"/>
        <v>0</v>
      </c>
      <c r="EH240" s="210">
        <f t="shared" si="66"/>
        <v>0</v>
      </c>
      <c r="EI240" s="210">
        <f t="shared" si="66"/>
        <v>0</v>
      </c>
      <c r="EJ240" s="210">
        <f t="shared" si="66"/>
        <v>0</v>
      </c>
      <c r="EK240" s="210">
        <f t="shared" si="66"/>
        <v>0</v>
      </c>
      <c r="EL240" s="210">
        <f t="shared" si="66"/>
        <v>0</v>
      </c>
      <c r="EM240" s="210">
        <f t="shared" si="66"/>
        <v>0</v>
      </c>
      <c r="EN240" s="210">
        <f t="shared" si="66"/>
        <v>0</v>
      </c>
      <c r="EO240" s="210">
        <f t="shared" si="66"/>
        <v>0</v>
      </c>
      <c r="EP240" s="210">
        <f t="shared" si="66"/>
        <v>0</v>
      </c>
      <c r="EQ240" s="210">
        <f t="shared" si="66"/>
        <v>0</v>
      </c>
      <c r="ER240" s="210">
        <f t="shared" si="66"/>
        <v>0</v>
      </c>
      <c r="ES240" s="210">
        <f t="shared" si="66"/>
        <v>0</v>
      </c>
      <c r="ET240" s="210">
        <f t="shared" si="66"/>
        <v>0</v>
      </c>
      <c r="EU240" s="210">
        <f t="shared" si="66"/>
        <v>0</v>
      </c>
      <c r="EV240" s="210">
        <f t="shared" si="66"/>
        <v>0</v>
      </c>
      <c r="EW240" s="210">
        <f t="shared" si="66"/>
        <v>0</v>
      </c>
      <c r="EX240" s="210">
        <f t="shared" si="66"/>
        <v>0</v>
      </c>
      <c r="EY240" s="210">
        <f t="shared" si="66"/>
        <v>0</v>
      </c>
      <c r="EZ240" s="210">
        <f t="shared" si="66"/>
        <v>0</v>
      </c>
      <c r="FA240" s="210">
        <f t="shared" si="66"/>
        <v>0</v>
      </c>
      <c r="FB240" s="210">
        <f t="shared" si="66"/>
        <v>0</v>
      </c>
      <c r="FC240" s="210">
        <f t="shared" si="66"/>
        <v>0</v>
      </c>
      <c r="FD240" s="210">
        <f t="shared" si="66"/>
        <v>0</v>
      </c>
      <c r="FE240" s="210">
        <f t="shared" si="66"/>
        <v>0</v>
      </c>
      <c r="FF240" s="210">
        <f t="shared" si="66"/>
        <v>0</v>
      </c>
      <c r="FG240" s="210">
        <f t="shared" si="66"/>
        <v>0</v>
      </c>
      <c r="FH240" s="210">
        <f t="shared" si="66"/>
        <v>0</v>
      </c>
      <c r="FI240" s="210">
        <f t="shared" si="66"/>
        <v>0</v>
      </c>
      <c r="FJ240" s="210">
        <f t="shared" si="66"/>
        <v>0</v>
      </c>
      <c r="FK240" s="210">
        <f t="shared" si="66"/>
        <v>0</v>
      </c>
      <c r="FL240" s="210">
        <f t="shared" si="66"/>
        <v>0</v>
      </c>
      <c r="FM240" s="210">
        <f t="shared" si="66"/>
        <v>0</v>
      </c>
      <c r="FN240" s="210">
        <f t="shared" si="66"/>
        <v>0</v>
      </c>
      <c r="FO240" s="210">
        <f t="shared" si="66"/>
        <v>0</v>
      </c>
      <c r="FP240" s="210">
        <f t="shared" si="66"/>
        <v>0</v>
      </c>
      <c r="FQ240" s="210">
        <f t="shared" si="66"/>
        <v>0</v>
      </c>
      <c r="FR240" s="210">
        <f t="shared" si="66"/>
        <v>0</v>
      </c>
      <c r="FS240" s="210">
        <f t="shared" si="66"/>
        <v>0</v>
      </c>
      <c r="FT240" s="210">
        <f t="shared" si="66"/>
        <v>0</v>
      </c>
      <c r="FU240" s="210">
        <f t="shared" si="66"/>
        <v>0</v>
      </c>
      <c r="FV240" s="210">
        <f t="shared" si="66"/>
        <v>0</v>
      </c>
      <c r="FW240" s="210">
        <f t="shared" si="66"/>
        <v>0</v>
      </c>
      <c r="FX240" s="210">
        <f t="shared" si="66"/>
        <v>0</v>
      </c>
      <c r="FY240" s="210">
        <f t="shared" si="66"/>
        <v>0</v>
      </c>
      <c r="FZ240" s="210">
        <f t="shared" si="66"/>
        <v>0</v>
      </c>
      <c r="GA240" s="210">
        <f t="shared" si="66"/>
        <v>0</v>
      </c>
      <c r="GB240" s="210">
        <f t="shared" si="66"/>
        <v>0</v>
      </c>
      <c r="GC240" s="210">
        <f t="shared" si="66"/>
        <v>0</v>
      </c>
      <c r="GD240" s="210">
        <f t="shared" si="66"/>
        <v>0</v>
      </c>
      <c r="GE240" s="210">
        <f t="shared" si="66"/>
        <v>0</v>
      </c>
      <c r="GF240" s="210">
        <f t="shared" si="66"/>
        <v>0</v>
      </c>
      <c r="GG240" s="210">
        <f t="shared" si="66"/>
        <v>0</v>
      </c>
      <c r="GH240" s="210">
        <f t="shared" si="66"/>
        <v>0</v>
      </c>
      <c r="GI240" s="210">
        <f t="shared" si="66"/>
        <v>0</v>
      </c>
      <c r="GK240" s="216">
        <f t="shared" si="24"/>
        <v>0.18324917817225511</v>
      </c>
      <c r="GL240" s="216">
        <f t="shared" si="16"/>
        <v>0.45414507999123382</v>
      </c>
      <c r="GM240" s="216">
        <f t="shared" si="17"/>
        <v>0.43062152092921319</v>
      </c>
      <c r="GN240" s="216">
        <f t="shared" si="18"/>
        <v>9.221301775147929E-2</v>
      </c>
    </row>
    <row r="241" spans="1:196" x14ac:dyDescent="0.35">
      <c r="A241" s="9">
        <f>Report!$C$4</f>
        <v>1</v>
      </c>
      <c r="B241" t="str">
        <f>VLOOKUP($A241,Centers!$B$1:$C$120,2,)</f>
        <v>GATE</v>
      </c>
      <c r="C241" s="209">
        <v>44927</v>
      </c>
      <c r="D241" s="113">
        <f>IF($A241=1,SUM(SUMIFS(Indent!$E:$E,Indent!$C:$C,Waterfall!$C241,Indent!$A:$A,Centers!$A$2),SUMIFS(Indent!$E:$E,Indent!$C:$C,Waterfall!$C241,Indent!$A:$A,Centers!$A$3),SUMIFS(Indent!$E:$E,Indent!$C:$C,Waterfall!$C241,Indent!$A:$A,Centers!$A$4),SUMIFS(Indent!$E:$E,Indent!$C:$C,Waterfall!$C241,Indent!$A:$A,Centers!$A$5),SUMIFS(Indent!$E:$E,Indent!$C:$C,Waterfall!$C241,Indent!$A:$A,Centers!$A$6),SUMIFS(Indent!$E:$E,Indent!$C:$C,Waterfall!$C241,Indent!$A:$A,Centers!$A$7),SUMIFS(Indent!$E:$E,Indent!$C:$C,Waterfall!$C241,Indent!$A:$A,Centers!$A$8)),SUMIFS(Indent!$E:$E,Indent!$C:$C,Waterfall!$C241,Indent!$A:$A,$A241))</f>
        <v>10926</v>
      </c>
      <c r="E241" s="210">
        <f t="shared" si="9"/>
        <v>0</v>
      </c>
      <c r="F241" s="210">
        <f t="shared" si="67"/>
        <v>0</v>
      </c>
      <c r="G241" s="210">
        <f t="shared" si="67"/>
        <v>0</v>
      </c>
      <c r="H241" s="210">
        <f t="shared" si="67"/>
        <v>0</v>
      </c>
      <c r="I241" s="210">
        <f t="shared" si="67"/>
        <v>0</v>
      </c>
      <c r="J241" s="210">
        <f t="shared" si="67"/>
        <v>0</v>
      </c>
      <c r="K241" s="210">
        <f t="shared" si="67"/>
        <v>0</v>
      </c>
      <c r="L241" s="210">
        <f t="shared" si="67"/>
        <v>0</v>
      </c>
      <c r="M241" s="210">
        <f t="shared" si="67"/>
        <v>0</v>
      </c>
      <c r="N241" s="210">
        <f t="shared" si="67"/>
        <v>0</v>
      </c>
      <c r="O241" s="210">
        <f t="shared" si="67"/>
        <v>0</v>
      </c>
      <c r="P241" s="210">
        <f t="shared" si="67"/>
        <v>0</v>
      </c>
      <c r="Q241" s="210">
        <f t="shared" si="67"/>
        <v>0</v>
      </c>
      <c r="R241" s="210">
        <f t="shared" si="67"/>
        <v>0</v>
      </c>
      <c r="S241" s="210">
        <f t="shared" si="67"/>
        <v>0</v>
      </c>
      <c r="T241" s="210">
        <f t="shared" si="67"/>
        <v>0</v>
      </c>
      <c r="U241" s="210">
        <f t="shared" si="67"/>
        <v>0</v>
      </c>
      <c r="V241" s="210">
        <f t="shared" si="67"/>
        <v>0</v>
      </c>
      <c r="W241" s="210">
        <f t="shared" si="67"/>
        <v>0</v>
      </c>
      <c r="X241" s="210">
        <f t="shared" si="67"/>
        <v>0</v>
      </c>
      <c r="Y241" s="210">
        <f t="shared" si="67"/>
        <v>0</v>
      </c>
      <c r="Z241" s="210">
        <f t="shared" si="67"/>
        <v>0</v>
      </c>
      <c r="AA241" s="210">
        <f t="shared" si="67"/>
        <v>0</v>
      </c>
      <c r="AB241" s="210">
        <f t="shared" si="67"/>
        <v>0</v>
      </c>
      <c r="AC241" s="210">
        <f t="shared" si="67"/>
        <v>0</v>
      </c>
      <c r="AD241" s="210">
        <f t="shared" si="67"/>
        <v>0</v>
      </c>
      <c r="AE241" s="210">
        <f t="shared" si="67"/>
        <v>0</v>
      </c>
      <c r="AF241" s="210">
        <f t="shared" si="67"/>
        <v>0</v>
      </c>
      <c r="AG241" s="210">
        <f t="shared" si="67"/>
        <v>0</v>
      </c>
      <c r="AH241" s="210">
        <f t="shared" si="67"/>
        <v>0</v>
      </c>
      <c r="AI241" s="210">
        <f t="shared" si="67"/>
        <v>0</v>
      </c>
      <c r="AJ241" s="210">
        <f t="shared" si="67"/>
        <v>0</v>
      </c>
      <c r="AK241" s="210">
        <f t="shared" si="67"/>
        <v>0</v>
      </c>
      <c r="AL241" s="210">
        <f t="shared" si="67"/>
        <v>0</v>
      </c>
      <c r="AM241" s="210">
        <f t="shared" si="67"/>
        <v>0</v>
      </c>
      <c r="AN241" s="210">
        <f t="shared" si="67"/>
        <v>0</v>
      </c>
      <c r="AO241" s="210">
        <f t="shared" si="67"/>
        <v>0</v>
      </c>
      <c r="AP241" s="210">
        <f t="shared" si="67"/>
        <v>0</v>
      </c>
      <c r="AQ241" s="210">
        <f t="shared" si="67"/>
        <v>0</v>
      </c>
      <c r="AR241" s="210">
        <f t="shared" si="67"/>
        <v>0</v>
      </c>
      <c r="AS241" s="210">
        <f t="shared" si="67"/>
        <v>0</v>
      </c>
      <c r="AT241" s="210">
        <f t="shared" si="67"/>
        <v>0</v>
      </c>
      <c r="AU241" s="210">
        <f t="shared" si="67"/>
        <v>0</v>
      </c>
      <c r="AV241" s="210">
        <f t="shared" si="67"/>
        <v>0</v>
      </c>
      <c r="AW241" s="210">
        <f t="shared" si="67"/>
        <v>0</v>
      </c>
      <c r="AX241" s="210">
        <f t="shared" si="67"/>
        <v>0</v>
      </c>
      <c r="AY241" s="210">
        <f t="shared" si="67"/>
        <v>6.8048691195313924E-3</v>
      </c>
      <c r="AZ241" s="210">
        <f t="shared" si="67"/>
        <v>0.44541460735859423</v>
      </c>
      <c r="BA241" s="210">
        <f t="shared" si="67"/>
        <v>0.56682134358411129</v>
      </c>
      <c r="BB241" s="210">
        <f t="shared" si="67"/>
        <v>0.15686985172981879</v>
      </c>
      <c r="BC241" s="210">
        <f t="shared" si="67"/>
        <v>2.7508694856306058E-2</v>
      </c>
      <c r="BD241" s="210">
        <f t="shared" si="67"/>
        <v>6.6328024894746476E-3</v>
      </c>
      <c r="BE241" s="210">
        <f t="shared" si="67"/>
        <v>0</v>
      </c>
      <c r="BF241" s="210">
        <f t="shared" si="67"/>
        <v>0</v>
      </c>
      <c r="BG241" s="210">
        <f t="shared" si="67"/>
        <v>0</v>
      </c>
      <c r="BH241" s="210">
        <f t="shared" si="67"/>
        <v>0</v>
      </c>
      <c r="BI241" s="210">
        <f t="shared" si="67"/>
        <v>0</v>
      </c>
      <c r="BJ241" s="210">
        <f t="shared" si="67"/>
        <v>0</v>
      </c>
      <c r="BK241" s="210">
        <f t="shared" si="67"/>
        <v>0</v>
      </c>
      <c r="BL241" s="210">
        <f t="shared" si="67"/>
        <v>0</v>
      </c>
      <c r="BM241" s="210">
        <f t="shared" si="67"/>
        <v>0</v>
      </c>
      <c r="BN241" s="210">
        <f t="shared" si="67"/>
        <v>0</v>
      </c>
      <c r="BO241" s="210">
        <f t="shared" si="67"/>
        <v>0</v>
      </c>
      <c r="BP241" s="210">
        <f t="shared" si="67"/>
        <v>0</v>
      </c>
      <c r="BQ241" s="210">
        <f t="shared" si="67"/>
        <v>0</v>
      </c>
      <c r="BR241" s="210">
        <f t="shared" si="65"/>
        <v>0</v>
      </c>
      <c r="BS241" s="210">
        <f t="shared" si="65"/>
        <v>0</v>
      </c>
      <c r="BT241" s="210">
        <f t="shared" si="65"/>
        <v>0</v>
      </c>
      <c r="BU241" s="210">
        <f t="shared" si="65"/>
        <v>0</v>
      </c>
      <c r="BV241" s="210">
        <f t="shared" si="65"/>
        <v>0</v>
      </c>
      <c r="BW241" s="210">
        <f t="shared" si="65"/>
        <v>0</v>
      </c>
      <c r="BX241" s="210">
        <f t="shared" si="65"/>
        <v>0</v>
      </c>
      <c r="BY241" s="210">
        <f t="shared" si="65"/>
        <v>0</v>
      </c>
      <c r="BZ241" s="210">
        <f t="shared" si="65"/>
        <v>0</v>
      </c>
      <c r="CA241" s="210">
        <f t="shared" si="65"/>
        <v>0</v>
      </c>
      <c r="CB241" s="210">
        <f t="shared" si="65"/>
        <v>0</v>
      </c>
      <c r="CC241" s="210">
        <f t="shared" si="65"/>
        <v>0</v>
      </c>
      <c r="CD241" s="210">
        <f t="shared" si="65"/>
        <v>0</v>
      </c>
      <c r="CE241" s="210">
        <f t="shared" si="65"/>
        <v>0</v>
      </c>
      <c r="CF241" s="210">
        <f t="shared" si="65"/>
        <v>0</v>
      </c>
      <c r="CG241" s="210">
        <f t="shared" si="65"/>
        <v>0</v>
      </c>
      <c r="CH241" s="210">
        <f t="shared" si="65"/>
        <v>0</v>
      </c>
      <c r="CI241" s="210">
        <f t="shared" si="65"/>
        <v>0</v>
      </c>
      <c r="CJ241" s="210">
        <f t="shared" si="65"/>
        <v>0</v>
      </c>
      <c r="CK241" s="210">
        <f t="shared" si="65"/>
        <v>0</v>
      </c>
      <c r="CL241" s="210">
        <f t="shared" si="65"/>
        <v>0</v>
      </c>
      <c r="CM241" s="210">
        <f t="shared" si="65"/>
        <v>0</v>
      </c>
      <c r="CN241" s="210">
        <f t="shared" si="65"/>
        <v>0</v>
      </c>
      <c r="CO241" s="210">
        <f t="shared" si="65"/>
        <v>0</v>
      </c>
      <c r="CP241" s="210">
        <f t="shared" si="65"/>
        <v>0</v>
      </c>
      <c r="CQ241" s="210">
        <f t="shared" si="65"/>
        <v>0</v>
      </c>
      <c r="CR241" s="210">
        <f t="shared" si="65"/>
        <v>0</v>
      </c>
      <c r="CS241" s="210">
        <f t="shared" si="65"/>
        <v>0</v>
      </c>
      <c r="CT241" s="210">
        <f t="shared" si="65"/>
        <v>0</v>
      </c>
      <c r="CU241" s="210">
        <f t="shared" si="65"/>
        <v>0</v>
      </c>
      <c r="CV241" s="210">
        <f t="shared" si="65"/>
        <v>0</v>
      </c>
      <c r="CW241" s="210">
        <f t="shared" si="65"/>
        <v>0</v>
      </c>
      <c r="CX241" s="210">
        <f t="shared" si="65"/>
        <v>0</v>
      </c>
      <c r="CY241" s="210">
        <f t="shared" si="65"/>
        <v>0</v>
      </c>
      <c r="CZ241" s="210">
        <f t="shared" si="65"/>
        <v>0</v>
      </c>
      <c r="DA241" s="210">
        <f t="shared" si="65"/>
        <v>0</v>
      </c>
      <c r="DB241" s="210">
        <f t="shared" si="65"/>
        <v>0</v>
      </c>
      <c r="DC241" s="210">
        <f t="shared" si="65"/>
        <v>0</v>
      </c>
      <c r="DD241" s="210">
        <f t="shared" si="65"/>
        <v>0</v>
      </c>
      <c r="DE241" s="210">
        <f t="shared" si="65"/>
        <v>0</v>
      </c>
      <c r="DF241" s="210">
        <f t="shared" si="65"/>
        <v>0</v>
      </c>
      <c r="DG241" s="210">
        <f t="shared" si="65"/>
        <v>0</v>
      </c>
      <c r="DH241" s="210">
        <f t="shared" si="65"/>
        <v>0</v>
      </c>
      <c r="DI241" s="210">
        <f t="shared" si="65"/>
        <v>0</v>
      </c>
      <c r="DJ241" s="210">
        <f t="shared" si="65"/>
        <v>0</v>
      </c>
      <c r="DK241" s="210">
        <f t="shared" si="65"/>
        <v>0</v>
      </c>
      <c r="DL241" s="210">
        <f t="shared" si="65"/>
        <v>0</v>
      </c>
      <c r="DM241" s="210">
        <f t="shared" si="65"/>
        <v>0</v>
      </c>
      <c r="DN241" s="210">
        <f t="shared" si="65"/>
        <v>0</v>
      </c>
      <c r="DO241" s="210">
        <f t="shared" si="65"/>
        <v>0</v>
      </c>
      <c r="DP241" s="210">
        <f t="shared" si="65"/>
        <v>0</v>
      </c>
      <c r="DQ241" s="210">
        <f t="shared" si="65"/>
        <v>0</v>
      </c>
      <c r="DR241" s="210">
        <f t="shared" si="65"/>
        <v>0</v>
      </c>
      <c r="DS241" s="210">
        <f t="shared" si="65"/>
        <v>0</v>
      </c>
      <c r="DT241" s="210">
        <f t="shared" si="65"/>
        <v>0</v>
      </c>
      <c r="DU241" s="210">
        <f t="shared" si="65"/>
        <v>0</v>
      </c>
      <c r="DV241" s="210">
        <f t="shared" si="65"/>
        <v>0</v>
      </c>
      <c r="DW241" s="210">
        <f t="shared" si="65"/>
        <v>0</v>
      </c>
      <c r="DX241" s="210">
        <f t="shared" si="65"/>
        <v>0</v>
      </c>
      <c r="DY241" s="210">
        <f t="shared" si="65"/>
        <v>0</v>
      </c>
      <c r="DZ241" s="210">
        <f t="shared" si="65"/>
        <v>0</v>
      </c>
      <c r="EA241" s="210">
        <f t="shared" si="65"/>
        <v>0</v>
      </c>
      <c r="EB241" s="210">
        <f t="shared" si="65"/>
        <v>0</v>
      </c>
      <c r="EC241" s="210">
        <f t="shared" si="66"/>
        <v>0</v>
      </c>
      <c r="ED241" s="210">
        <f t="shared" si="66"/>
        <v>0</v>
      </c>
      <c r="EE241" s="210">
        <f t="shared" si="66"/>
        <v>0</v>
      </c>
      <c r="EF241" s="210">
        <f t="shared" si="66"/>
        <v>0</v>
      </c>
      <c r="EG241" s="210">
        <f t="shared" si="66"/>
        <v>0</v>
      </c>
      <c r="EH241" s="210">
        <f t="shared" si="66"/>
        <v>0</v>
      </c>
      <c r="EI241" s="210">
        <f t="shared" si="66"/>
        <v>0</v>
      </c>
      <c r="EJ241" s="210">
        <f t="shared" si="66"/>
        <v>0</v>
      </c>
      <c r="EK241" s="210">
        <f t="shared" si="66"/>
        <v>0</v>
      </c>
      <c r="EL241" s="210">
        <f t="shared" si="66"/>
        <v>0</v>
      </c>
      <c r="EM241" s="210">
        <f t="shared" si="66"/>
        <v>0</v>
      </c>
      <c r="EN241" s="210">
        <f t="shared" si="66"/>
        <v>0</v>
      </c>
      <c r="EO241" s="210">
        <f t="shared" si="66"/>
        <v>0</v>
      </c>
      <c r="EP241" s="210">
        <f t="shared" si="66"/>
        <v>0</v>
      </c>
      <c r="EQ241" s="210">
        <f t="shared" si="66"/>
        <v>0</v>
      </c>
      <c r="ER241" s="210">
        <f t="shared" si="66"/>
        <v>0</v>
      </c>
      <c r="ES241" s="210">
        <f t="shared" si="66"/>
        <v>0</v>
      </c>
      <c r="ET241" s="210">
        <f t="shared" si="66"/>
        <v>0</v>
      </c>
      <c r="EU241" s="210">
        <f t="shared" si="66"/>
        <v>0</v>
      </c>
      <c r="EV241" s="210">
        <f t="shared" si="66"/>
        <v>0</v>
      </c>
      <c r="EW241" s="210">
        <f t="shared" si="66"/>
        <v>0</v>
      </c>
      <c r="EX241" s="210">
        <f t="shared" si="66"/>
        <v>0</v>
      </c>
      <c r="EY241" s="210">
        <f t="shared" si="66"/>
        <v>0</v>
      </c>
      <c r="EZ241" s="210">
        <f t="shared" si="66"/>
        <v>0</v>
      </c>
      <c r="FA241" s="210">
        <f t="shared" si="66"/>
        <v>0</v>
      </c>
      <c r="FB241" s="210">
        <f t="shared" si="66"/>
        <v>0</v>
      </c>
      <c r="FC241" s="210">
        <f t="shared" si="66"/>
        <v>0</v>
      </c>
      <c r="FD241" s="210">
        <f t="shared" si="66"/>
        <v>0</v>
      </c>
      <c r="FE241" s="210">
        <f t="shared" si="66"/>
        <v>0</v>
      </c>
      <c r="FF241" s="210">
        <f t="shared" si="66"/>
        <v>0</v>
      </c>
      <c r="FG241" s="210">
        <f t="shared" si="66"/>
        <v>0</v>
      </c>
      <c r="FH241" s="210">
        <f t="shared" si="66"/>
        <v>0</v>
      </c>
      <c r="FI241" s="210">
        <f t="shared" si="66"/>
        <v>0</v>
      </c>
      <c r="FJ241" s="210">
        <f t="shared" si="66"/>
        <v>0</v>
      </c>
      <c r="FK241" s="210">
        <f t="shared" si="66"/>
        <v>0</v>
      </c>
      <c r="FL241" s="210">
        <f t="shared" si="66"/>
        <v>0</v>
      </c>
      <c r="FM241" s="210">
        <f t="shared" si="66"/>
        <v>0</v>
      </c>
      <c r="FN241" s="210">
        <f t="shared" si="66"/>
        <v>0</v>
      </c>
      <c r="FO241" s="210">
        <f t="shared" si="66"/>
        <v>0</v>
      </c>
      <c r="FP241" s="210">
        <f t="shared" si="66"/>
        <v>0</v>
      </c>
      <c r="FQ241" s="210">
        <f t="shared" si="66"/>
        <v>0</v>
      </c>
      <c r="FR241" s="210">
        <f t="shared" si="66"/>
        <v>0</v>
      </c>
      <c r="FS241" s="210">
        <f t="shared" si="66"/>
        <v>0</v>
      </c>
      <c r="FT241" s="210">
        <f t="shared" si="66"/>
        <v>0</v>
      </c>
      <c r="FU241" s="210">
        <f t="shared" si="66"/>
        <v>0</v>
      </c>
      <c r="FV241" s="210">
        <f t="shared" si="66"/>
        <v>0</v>
      </c>
      <c r="FW241" s="210">
        <f t="shared" si="66"/>
        <v>0</v>
      </c>
      <c r="FX241" s="210">
        <f t="shared" si="66"/>
        <v>0</v>
      </c>
      <c r="FY241" s="210">
        <f t="shared" si="66"/>
        <v>0</v>
      </c>
      <c r="FZ241" s="210">
        <f t="shared" si="66"/>
        <v>0</v>
      </c>
      <c r="GA241" s="210">
        <f t="shared" si="66"/>
        <v>0</v>
      </c>
      <c r="GB241" s="210">
        <f t="shared" si="66"/>
        <v>0</v>
      </c>
      <c r="GC241" s="210">
        <f t="shared" si="66"/>
        <v>0</v>
      </c>
      <c r="GD241" s="210">
        <f t="shared" si="66"/>
        <v>0</v>
      </c>
      <c r="GE241" s="210">
        <f t="shared" si="66"/>
        <v>0</v>
      </c>
      <c r="GF241" s="210">
        <f t="shared" si="66"/>
        <v>0</v>
      </c>
      <c r="GG241" s="210">
        <f t="shared" si="66"/>
        <v>0</v>
      </c>
      <c r="GH241" s="210">
        <f t="shared" si="66"/>
        <v>0</v>
      </c>
      <c r="GI241" s="210">
        <f t="shared" si="66"/>
        <v>0</v>
      </c>
      <c r="GK241" s="216">
        <f t="shared" si="24"/>
        <v>0.4522194764781256</v>
      </c>
      <c r="GL241" s="216">
        <f t="shared" si="16"/>
        <v>0.56682134358411129</v>
      </c>
      <c r="GM241" s="216">
        <f t="shared" si="17"/>
        <v>0.15686985172981879</v>
      </c>
      <c r="GN241" s="216">
        <f t="shared" si="18"/>
        <v>2.7508694856306058E-2</v>
      </c>
    </row>
    <row r="242" spans="1:196" x14ac:dyDescent="0.35">
      <c r="A242" s="9">
        <f>Report!$C$4</f>
        <v>1</v>
      </c>
      <c r="B242" t="str">
        <f>VLOOKUP($A242,Centers!$B$1:$C$120,2,)</f>
        <v>GATE</v>
      </c>
      <c r="C242" s="209">
        <v>44928</v>
      </c>
      <c r="D242" s="113">
        <f>IF($A242=1,SUM(SUMIFS(Indent!$E:$E,Indent!$C:$C,Waterfall!$C242,Indent!$A:$A,Centers!$A$2),SUMIFS(Indent!$E:$E,Indent!$C:$C,Waterfall!$C242,Indent!$A:$A,Centers!$A$3),SUMIFS(Indent!$E:$E,Indent!$C:$C,Waterfall!$C242,Indent!$A:$A,Centers!$A$4),SUMIFS(Indent!$E:$E,Indent!$C:$C,Waterfall!$C242,Indent!$A:$A,Centers!$A$5),SUMIFS(Indent!$E:$E,Indent!$C:$C,Waterfall!$C242,Indent!$A:$A,Centers!$A$6),SUMIFS(Indent!$E:$E,Indent!$C:$C,Waterfall!$C242,Indent!$A:$A,Centers!$A$7),SUMIFS(Indent!$E:$E,Indent!$C:$C,Waterfall!$C242,Indent!$A:$A,Centers!$A$8)),SUMIFS(Indent!$E:$E,Indent!$C:$C,Waterfall!$C242,Indent!$A:$A,$A242))</f>
        <v>17217</v>
      </c>
      <c r="E242" s="210">
        <f t="shared" si="9"/>
        <v>0</v>
      </c>
      <c r="F242" s="210">
        <f t="shared" si="67"/>
        <v>0</v>
      </c>
      <c r="G242" s="210">
        <f t="shared" si="67"/>
        <v>0</v>
      </c>
      <c r="H242" s="210">
        <f t="shared" si="67"/>
        <v>0</v>
      </c>
      <c r="I242" s="210">
        <f t="shared" si="67"/>
        <v>0</v>
      </c>
      <c r="J242" s="210">
        <f t="shared" si="67"/>
        <v>0</v>
      </c>
      <c r="K242" s="210">
        <f t="shared" si="67"/>
        <v>0</v>
      </c>
      <c r="L242" s="210">
        <f t="shared" si="67"/>
        <v>0</v>
      </c>
      <c r="M242" s="210">
        <f t="shared" si="67"/>
        <v>0</v>
      </c>
      <c r="N242" s="210">
        <f t="shared" si="67"/>
        <v>0</v>
      </c>
      <c r="O242" s="210">
        <f t="shared" si="67"/>
        <v>0</v>
      </c>
      <c r="P242" s="210">
        <f t="shared" si="67"/>
        <v>0</v>
      </c>
      <c r="Q242" s="210">
        <f t="shared" si="67"/>
        <v>0</v>
      </c>
      <c r="R242" s="210">
        <f t="shared" si="67"/>
        <v>0</v>
      </c>
      <c r="S242" s="210">
        <f t="shared" si="67"/>
        <v>0</v>
      </c>
      <c r="T242" s="210">
        <f t="shared" si="67"/>
        <v>0</v>
      </c>
      <c r="U242" s="210">
        <f t="shared" si="67"/>
        <v>0</v>
      </c>
      <c r="V242" s="210">
        <f t="shared" si="67"/>
        <v>0</v>
      </c>
      <c r="W242" s="210">
        <f t="shared" si="67"/>
        <v>0</v>
      </c>
      <c r="X242" s="210">
        <f t="shared" si="67"/>
        <v>0</v>
      </c>
      <c r="Y242" s="210">
        <f t="shared" si="67"/>
        <v>0</v>
      </c>
      <c r="Z242" s="210">
        <f t="shared" si="67"/>
        <v>0</v>
      </c>
      <c r="AA242" s="210">
        <f t="shared" si="67"/>
        <v>0</v>
      </c>
      <c r="AB242" s="210">
        <f t="shared" si="67"/>
        <v>0</v>
      </c>
      <c r="AC242" s="210">
        <f t="shared" si="67"/>
        <v>0</v>
      </c>
      <c r="AD242" s="210">
        <f t="shared" si="67"/>
        <v>0</v>
      </c>
      <c r="AE242" s="210">
        <f t="shared" si="67"/>
        <v>0</v>
      </c>
      <c r="AF242" s="210">
        <f t="shared" si="67"/>
        <v>0</v>
      </c>
      <c r="AG242" s="210">
        <f t="shared" si="67"/>
        <v>0</v>
      </c>
      <c r="AH242" s="210">
        <f t="shared" si="67"/>
        <v>0</v>
      </c>
      <c r="AI242" s="210">
        <f t="shared" si="67"/>
        <v>0</v>
      </c>
      <c r="AJ242" s="210">
        <f t="shared" si="67"/>
        <v>0</v>
      </c>
      <c r="AK242" s="210">
        <f t="shared" si="67"/>
        <v>0</v>
      </c>
      <c r="AL242" s="210">
        <f t="shared" si="67"/>
        <v>0</v>
      </c>
      <c r="AM242" s="210">
        <f t="shared" si="67"/>
        <v>0</v>
      </c>
      <c r="AN242" s="210">
        <f t="shared" si="67"/>
        <v>0</v>
      </c>
      <c r="AO242" s="210">
        <f t="shared" si="67"/>
        <v>0</v>
      </c>
      <c r="AP242" s="210">
        <f t="shared" si="67"/>
        <v>0</v>
      </c>
      <c r="AQ242" s="210">
        <f t="shared" si="67"/>
        <v>0</v>
      </c>
      <c r="AR242" s="210">
        <f t="shared" si="67"/>
        <v>0</v>
      </c>
      <c r="AS242" s="210">
        <f t="shared" si="67"/>
        <v>0</v>
      </c>
      <c r="AT242" s="210">
        <f t="shared" si="67"/>
        <v>0</v>
      </c>
      <c r="AU242" s="210">
        <f t="shared" si="67"/>
        <v>0</v>
      </c>
      <c r="AV242" s="210">
        <f t="shared" si="67"/>
        <v>0</v>
      </c>
      <c r="AW242" s="210">
        <f t="shared" si="67"/>
        <v>0</v>
      </c>
      <c r="AX242" s="210">
        <f t="shared" si="67"/>
        <v>0</v>
      </c>
      <c r="AY242" s="210">
        <f t="shared" si="67"/>
        <v>0</v>
      </c>
      <c r="AZ242" s="210">
        <f t="shared" si="67"/>
        <v>0.10052273915316258</v>
      </c>
      <c r="BA242" s="210">
        <f t="shared" si="67"/>
        <v>0.32160771330661553</v>
      </c>
      <c r="BB242" s="210">
        <f t="shared" si="67"/>
        <v>0.33377417668583376</v>
      </c>
      <c r="BC242" s="210">
        <f t="shared" si="67"/>
        <v>0.22486495905209966</v>
      </c>
      <c r="BD242" s="210">
        <f t="shared" si="67"/>
        <v>0.10653772434221989</v>
      </c>
      <c r="BE242" s="210">
        <f t="shared" si="67"/>
        <v>0</v>
      </c>
      <c r="BF242" s="210">
        <f t="shared" si="67"/>
        <v>0</v>
      </c>
      <c r="BG242" s="210">
        <f t="shared" si="67"/>
        <v>0</v>
      </c>
      <c r="BH242" s="210">
        <f t="shared" si="67"/>
        <v>0</v>
      </c>
      <c r="BI242" s="210">
        <f t="shared" si="67"/>
        <v>0</v>
      </c>
      <c r="BJ242" s="210">
        <f t="shared" si="67"/>
        <v>0</v>
      </c>
      <c r="BK242" s="210">
        <f t="shared" si="67"/>
        <v>0</v>
      </c>
      <c r="BL242" s="210">
        <f t="shared" si="67"/>
        <v>0</v>
      </c>
      <c r="BM242" s="210">
        <f t="shared" si="67"/>
        <v>0</v>
      </c>
      <c r="BN242" s="210">
        <f t="shared" si="67"/>
        <v>0</v>
      </c>
      <c r="BO242" s="210">
        <f t="shared" si="67"/>
        <v>0</v>
      </c>
      <c r="BP242" s="210">
        <f t="shared" si="67"/>
        <v>0</v>
      </c>
      <c r="BQ242" s="210">
        <f t="shared" si="67"/>
        <v>0</v>
      </c>
      <c r="BR242" s="210">
        <f t="shared" si="65"/>
        <v>0</v>
      </c>
      <c r="BS242" s="210">
        <f t="shared" si="65"/>
        <v>0</v>
      </c>
      <c r="BT242" s="210">
        <f t="shared" si="65"/>
        <v>0</v>
      </c>
      <c r="BU242" s="210">
        <f t="shared" si="65"/>
        <v>0</v>
      </c>
      <c r="BV242" s="210">
        <f t="shared" si="65"/>
        <v>0</v>
      </c>
      <c r="BW242" s="210">
        <f t="shared" si="65"/>
        <v>0</v>
      </c>
      <c r="BX242" s="210">
        <f t="shared" si="65"/>
        <v>0</v>
      </c>
      <c r="BY242" s="210">
        <f t="shared" si="65"/>
        <v>0</v>
      </c>
      <c r="BZ242" s="210">
        <f t="shared" si="65"/>
        <v>0</v>
      </c>
      <c r="CA242" s="210">
        <f t="shared" si="65"/>
        <v>0</v>
      </c>
      <c r="CB242" s="210">
        <f t="shared" si="65"/>
        <v>0</v>
      </c>
      <c r="CC242" s="210">
        <f t="shared" si="65"/>
        <v>0</v>
      </c>
      <c r="CD242" s="210">
        <f t="shared" si="65"/>
        <v>0</v>
      </c>
      <c r="CE242" s="210">
        <f t="shared" si="65"/>
        <v>0</v>
      </c>
      <c r="CF242" s="210">
        <f t="shared" si="65"/>
        <v>0</v>
      </c>
      <c r="CG242" s="210">
        <f t="shared" si="65"/>
        <v>0</v>
      </c>
      <c r="CH242" s="210">
        <f t="shared" si="65"/>
        <v>0</v>
      </c>
      <c r="CI242" s="210">
        <f t="shared" si="65"/>
        <v>0</v>
      </c>
      <c r="CJ242" s="210">
        <f t="shared" si="65"/>
        <v>0</v>
      </c>
      <c r="CK242" s="210">
        <f t="shared" si="65"/>
        <v>0</v>
      </c>
      <c r="CL242" s="210">
        <f t="shared" si="65"/>
        <v>0</v>
      </c>
      <c r="CM242" s="210">
        <f t="shared" si="65"/>
        <v>0</v>
      </c>
      <c r="CN242" s="210">
        <f t="shared" si="65"/>
        <v>0</v>
      </c>
      <c r="CO242" s="210">
        <f t="shared" si="65"/>
        <v>0</v>
      </c>
      <c r="CP242" s="210">
        <f t="shared" si="65"/>
        <v>0</v>
      </c>
      <c r="CQ242" s="210">
        <f t="shared" si="65"/>
        <v>0</v>
      </c>
      <c r="CR242" s="210">
        <f t="shared" si="65"/>
        <v>0</v>
      </c>
      <c r="CS242" s="210">
        <f t="shared" si="65"/>
        <v>0</v>
      </c>
      <c r="CT242" s="210">
        <f t="shared" si="65"/>
        <v>0</v>
      </c>
      <c r="CU242" s="210">
        <f t="shared" si="65"/>
        <v>0</v>
      </c>
      <c r="CV242" s="210">
        <f t="shared" si="65"/>
        <v>0</v>
      </c>
      <c r="CW242" s="210">
        <f t="shared" si="65"/>
        <v>0</v>
      </c>
      <c r="CX242" s="210">
        <f t="shared" si="65"/>
        <v>0</v>
      </c>
      <c r="CY242" s="210">
        <f t="shared" si="65"/>
        <v>0</v>
      </c>
      <c r="CZ242" s="210">
        <f t="shared" si="65"/>
        <v>0</v>
      </c>
      <c r="DA242" s="210">
        <f t="shared" si="65"/>
        <v>0</v>
      </c>
      <c r="DB242" s="210">
        <f t="shared" si="65"/>
        <v>0</v>
      </c>
      <c r="DC242" s="210">
        <f t="shared" si="65"/>
        <v>0</v>
      </c>
      <c r="DD242" s="210">
        <f t="shared" si="65"/>
        <v>0</v>
      </c>
      <c r="DE242" s="210">
        <f t="shared" si="65"/>
        <v>0</v>
      </c>
      <c r="DF242" s="210">
        <f t="shared" si="65"/>
        <v>0</v>
      </c>
      <c r="DG242" s="210">
        <f t="shared" si="65"/>
        <v>0</v>
      </c>
      <c r="DH242" s="210">
        <f t="shared" si="65"/>
        <v>0</v>
      </c>
      <c r="DI242" s="210">
        <f t="shared" si="65"/>
        <v>0</v>
      </c>
      <c r="DJ242" s="210">
        <f t="shared" si="65"/>
        <v>0</v>
      </c>
      <c r="DK242" s="210">
        <f t="shared" si="65"/>
        <v>0</v>
      </c>
      <c r="DL242" s="210">
        <f t="shared" si="65"/>
        <v>0</v>
      </c>
      <c r="DM242" s="210">
        <f t="shared" si="65"/>
        <v>0</v>
      </c>
      <c r="DN242" s="210">
        <f t="shared" si="65"/>
        <v>0</v>
      </c>
      <c r="DO242" s="210">
        <f t="shared" si="65"/>
        <v>0</v>
      </c>
      <c r="DP242" s="210">
        <f t="shared" si="65"/>
        <v>0</v>
      </c>
      <c r="DQ242" s="210">
        <f t="shared" si="65"/>
        <v>0</v>
      </c>
      <c r="DR242" s="210">
        <f t="shared" si="65"/>
        <v>0</v>
      </c>
      <c r="DS242" s="210">
        <f t="shared" si="65"/>
        <v>0</v>
      </c>
      <c r="DT242" s="210">
        <f t="shared" si="65"/>
        <v>0</v>
      </c>
      <c r="DU242" s="210">
        <f t="shared" si="65"/>
        <v>0</v>
      </c>
      <c r="DV242" s="210">
        <f t="shared" si="65"/>
        <v>0</v>
      </c>
      <c r="DW242" s="210">
        <f t="shared" si="65"/>
        <v>0</v>
      </c>
      <c r="DX242" s="210">
        <f t="shared" si="65"/>
        <v>0</v>
      </c>
      <c r="DY242" s="210">
        <f t="shared" si="65"/>
        <v>0</v>
      </c>
      <c r="DZ242" s="210">
        <f t="shared" si="65"/>
        <v>0</v>
      </c>
      <c r="EA242" s="210">
        <f t="shared" si="65"/>
        <v>0</v>
      </c>
      <c r="EB242" s="210">
        <f t="shared" si="65"/>
        <v>0</v>
      </c>
      <c r="EC242" s="210">
        <f t="shared" si="66"/>
        <v>0</v>
      </c>
      <c r="ED242" s="210">
        <f t="shared" si="66"/>
        <v>0</v>
      </c>
      <c r="EE242" s="210">
        <f t="shared" si="66"/>
        <v>0</v>
      </c>
      <c r="EF242" s="210">
        <f t="shared" si="66"/>
        <v>0</v>
      </c>
      <c r="EG242" s="210">
        <f t="shared" si="66"/>
        <v>0</v>
      </c>
      <c r="EH242" s="210">
        <f t="shared" si="66"/>
        <v>0</v>
      </c>
      <c r="EI242" s="210">
        <f t="shared" si="66"/>
        <v>0</v>
      </c>
      <c r="EJ242" s="210">
        <f t="shared" si="66"/>
        <v>0</v>
      </c>
      <c r="EK242" s="210">
        <f t="shared" si="66"/>
        <v>0</v>
      </c>
      <c r="EL242" s="210">
        <f t="shared" si="66"/>
        <v>0</v>
      </c>
      <c r="EM242" s="210">
        <f t="shared" si="66"/>
        <v>0</v>
      </c>
      <c r="EN242" s="210">
        <f t="shared" si="66"/>
        <v>0</v>
      </c>
      <c r="EO242" s="210">
        <f t="shared" si="66"/>
        <v>0</v>
      </c>
      <c r="EP242" s="210">
        <f t="shared" si="66"/>
        <v>0</v>
      </c>
      <c r="EQ242" s="210">
        <f t="shared" si="66"/>
        <v>0</v>
      </c>
      <c r="ER242" s="210">
        <f t="shared" si="66"/>
        <v>0</v>
      </c>
      <c r="ES242" s="210">
        <f t="shared" si="66"/>
        <v>0</v>
      </c>
      <c r="ET242" s="210">
        <f t="shared" si="66"/>
        <v>0</v>
      </c>
      <c r="EU242" s="210">
        <f t="shared" si="66"/>
        <v>0</v>
      </c>
      <c r="EV242" s="210">
        <f t="shared" si="66"/>
        <v>0</v>
      </c>
      <c r="EW242" s="210">
        <f t="shared" si="66"/>
        <v>0</v>
      </c>
      <c r="EX242" s="210">
        <f t="shared" si="66"/>
        <v>0</v>
      </c>
      <c r="EY242" s="210">
        <f t="shared" si="66"/>
        <v>0</v>
      </c>
      <c r="EZ242" s="210">
        <f t="shared" si="66"/>
        <v>0</v>
      </c>
      <c r="FA242" s="210">
        <f t="shared" si="66"/>
        <v>0</v>
      </c>
      <c r="FB242" s="210">
        <f t="shared" si="66"/>
        <v>0</v>
      </c>
      <c r="FC242" s="210">
        <f t="shared" si="66"/>
        <v>0</v>
      </c>
      <c r="FD242" s="210">
        <f t="shared" si="66"/>
        <v>0</v>
      </c>
      <c r="FE242" s="210">
        <f t="shared" si="66"/>
        <v>0</v>
      </c>
      <c r="FF242" s="210">
        <f t="shared" si="66"/>
        <v>0</v>
      </c>
      <c r="FG242" s="210">
        <f t="shared" si="66"/>
        <v>0</v>
      </c>
      <c r="FH242" s="210">
        <f t="shared" si="66"/>
        <v>0</v>
      </c>
      <c r="FI242" s="210">
        <f t="shared" si="66"/>
        <v>0</v>
      </c>
      <c r="FJ242" s="210">
        <f t="shared" si="66"/>
        <v>0</v>
      </c>
      <c r="FK242" s="210">
        <f t="shared" si="66"/>
        <v>0</v>
      </c>
      <c r="FL242" s="210">
        <f t="shared" si="66"/>
        <v>0</v>
      </c>
      <c r="FM242" s="210">
        <f t="shared" si="66"/>
        <v>0</v>
      </c>
      <c r="FN242" s="210">
        <f t="shared" si="66"/>
        <v>0</v>
      </c>
      <c r="FO242" s="210">
        <f t="shared" si="66"/>
        <v>0</v>
      </c>
      <c r="FP242" s="210">
        <f t="shared" si="66"/>
        <v>0</v>
      </c>
      <c r="FQ242" s="210">
        <f t="shared" si="66"/>
        <v>0</v>
      </c>
      <c r="FR242" s="210">
        <f t="shared" si="66"/>
        <v>0</v>
      </c>
      <c r="FS242" s="210">
        <f t="shared" si="66"/>
        <v>0</v>
      </c>
      <c r="FT242" s="210">
        <f t="shared" si="66"/>
        <v>0</v>
      </c>
      <c r="FU242" s="210">
        <f t="shared" si="66"/>
        <v>0</v>
      </c>
      <c r="FV242" s="210">
        <f t="shared" si="66"/>
        <v>0</v>
      </c>
      <c r="FW242" s="210">
        <f t="shared" si="66"/>
        <v>0</v>
      </c>
      <c r="FX242" s="210">
        <f t="shared" si="66"/>
        <v>0</v>
      </c>
      <c r="FY242" s="210">
        <f t="shared" si="66"/>
        <v>0</v>
      </c>
      <c r="FZ242" s="210">
        <f t="shared" si="66"/>
        <v>0</v>
      </c>
      <c r="GA242" s="210">
        <f t="shared" si="66"/>
        <v>0</v>
      </c>
      <c r="GB242" s="210">
        <f t="shared" si="66"/>
        <v>0</v>
      </c>
      <c r="GC242" s="210">
        <f t="shared" si="66"/>
        <v>0</v>
      </c>
      <c r="GD242" s="210">
        <f t="shared" si="66"/>
        <v>0</v>
      </c>
      <c r="GE242" s="210">
        <f t="shared" si="66"/>
        <v>0</v>
      </c>
      <c r="GF242" s="210">
        <f t="shared" si="66"/>
        <v>0</v>
      </c>
      <c r="GG242" s="210">
        <f t="shared" si="66"/>
        <v>0</v>
      </c>
      <c r="GH242" s="210">
        <f t="shared" si="66"/>
        <v>0</v>
      </c>
      <c r="GI242" s="210">
        <f t="shared" si="66"/>
        <v>0</v>
      </c>
      <c r="GK242" s="216">
        <f t="shared" si="24"/>
        <v>0.42213045245977809</v>
      </c>
      <c r="GL242" s="216">
        <f t="shared" si="16"/>
        <v>0.33377417668583376</v>
      </c>
      <c r="GM242" s="216">
        <f t="shared" si="17"/>
        <v>0.22486495905209966</v>
      </c>
      <c r="GN242" s="216">
        <f t="shared" si="18"/>
        <v>0.10653772434221989</v>
      </c>
    </row>
    <row r="243" spans="1:196" x14ac:dyDescent="0.35">
      <c r="A243" s="9">
        <f>Report!$C$4</f>
        <v>1</v>
      </c>
      <c r="B243" t="str">
        <f>VLOOKUP($A243,Centers!$B$1:$C$120,2,)</f>
        <v>GATE</v>
      </c>
      <c r="C243" s="209">
        <v>44929</v>
      </c>
      <c r="D243" s="113">
        <f>IF($A243=1,SUM(SUMIFS(Indent!$E:$E,Indent!$C:$C,Waterfall!$C243,Indent!$A:$A,Centers!$A$2),SUMIFS(Indent!$E:$E,Indent!$C:$C,Waterfall!$C243,Indent!$A:$A,Centers!$A$3),SUMIFS(Indent!$E:$E,Indent!$C:$C,Waterfall!$C243,Indent!$A:$A,Centers!$A$4),SUMIFS(Indent!$E:$E,Indent!$C:$C,Waterfall!$C243,Indent!$A:$A,Centers!$A$5),SUMIFS(Indent!$E:$E,Indent!$C:$C,Waterfall!$C243,Indent!$A:$A,Centers!$A$6),SUMIFS(Indent!$E:$E,Indent!$C:$C,Waterfall!$C243,Indent!$A:$A,Centers!$A$7),SUMIFS(Indent!$E:$E,Indent!$C:$C,Waterfall!$C243,Indent!$A:$A,Centers!$A$8)),SUMIFS(Indent!$E:$E,Indent!$C:$C,Waterfall!$C243,Indent!$A:$A,$A243))</f>
        <v>34092</v>
      </c>
      <c r="E243" s="210">
        <f t="shared" si="9"/>
        <v>0</v>
      </c>
      <c r="F243" s="210">
        <f t="shared" si="67"/>
        <v>0</v>
      </c>
      <c r="G243" s="210">
        <f t="shared" si="67"/>
        <v>0</v>
      </c>
      <c r="H243" s="210">
        <f t="shared" si="67"/>
        <v>0</v>
      </c>
      <c r="I243" s="210">
        <f t="shared" si="67"/>
        <v>0</v>
      </c>
      <c r="J243" s="210">
        <f t="shared" si="67"/>
        <v>0</v>
      </c>
      <c r="K243" s="210">
        <f t="shared" si="67"/>
        <v>0</v>
      </c>
      <c r="L243" s="210">
        <f t="shared" si="67"/>
        <v>0</v>
      </c>
      <c r="M243" s="210">
        <f t="shared" si="67"/>
        <v>0</v>
      </c>
      <c r="N243" s="210">
        <f t="shared" si="67"/>
        <v>0</v>
      </c>
      <c r="O243" s="210">
        <f t="shared" si="67"/>
        <v>0</v>
      </c>
      <c r="P243" s="210">
        <f t="shared" si="67"/>
        <v>0</v>
      </c>
      <c r="Q243" s="210">
        <f t="shared" si="67"/>
        <v>0</v>
      </c>
      <c r="R243" s="210">
        <f t="shared" si="67"/>
        <v>0</v>
      </c>
      <c r="S243" s="210">
        <f t="shared" si="67"/>
        <v>0</v>
      </c>
      <c r="T243" s="210">
        <f t="shared" si="67"/>
        <v>0</v>
      </c>
      <c r="U243" s="210">
        <f t="shared" si="67"/>
        <v>0</v>
      </c>
      <c r="V243" s="210">
        <f t="shared" si="67"/>
        <v>0</v>
      </c>
      <c r="W243" s="210">
        <f t="shared" si="67"/>
        <v>0</v>
      </c>
      <c r="X243" s="210">
        <f t="shared" si="67"/>
        <v>0</v>
      </c>
      <c r="Y243" s="210">
        <f t="shared" si="67"/>
        <v>0</v>
      </c>
      <c r="Z243" s="210">
        <f t="shared" si="67"/>
        <v>0</v>
      </c>
      <c r="AA243" s="210">
        <f t="shared" si="67"/>
        <v>0</v>
      </c>
      <c r="AB243" s="210">
        <f t="shared" si="67"/>
        <v>0</v>
      </c>
      <c r="AC243" s="210">
        <f t="shared" si="67"/>
        <v>0</v>
      </c>
      <c r="AD243" s="210">
        <f t="shared" si="67"/>
        <v>0</v>
      </c>
      <c r="AE243" s="210">
        <f t="shared" si="67"/>
        <v>0</v>
      </c>
      <c r="AF243" s="210">
        <f t="shared" si="67"/>
        <v>0</v>
      </c>
      <c r="AG243" s="210">
        <f t="shared" si="67"/>
        <v>0</v>
      </c>
      <c r="AH243" s="210">
        <f t="shared" si="67"/>
        <v>0</v>
      </c>
      <c r="AI243" s="210">
        <f t="shared" si="67"/>
        <v>0</v>
      </c>
      <c r="AJ243" s="210">
        <f t="shared" si="67"/>
        <v>0</v>
      </c>
      <c r="AK243" s="210">
        <f t="shared" si="67"/>
        <v>0</v>
      </c>
      <c r="AL243" s="210">
        <f t="shared" si="67"/>
        <v>0</v>
      </c>
      <c r="AM243" s="210">
        <f t="shared" si="67"/>
        <v>0</v>
      </c>
      <c r="AN243" s="210">
        <f t="shared" si="67"/>
        <v>0</v>
      </c>
      <c r="AO243" s="210">
        <f t="shared" si="67"/>
        <v>0</v>
      </c>
      <c r="AP243" s="210">
        <f t="shared" si="67"/>
        <v>0</v>
      </c>
      <c r="AQ243" s="210">
        <f t="shared" si="67"/>
        <v>0</v>
      </c>
      <c r="AR243" s="210">
        <f t="shared" si="67"/>
        <v>0</v>
      </c>
      <c r="AS243" s="210">
        <f t="shared" si="67"/>
        <v>0</v>
      </c>
      <c r="AT243" s="210">
        <f t="shared" si="67"/>
        <v>0</v>
      </c>
      <c r="AU243" s="210">
        <f t="shared" si="67"/>
        <v>0</v>
      </c>
      <c r="AV243" s="210">
        <f t="shared" si="67"/>
        <v>0</v>
      </c>
      <c r="AW243" s="210">
        <f t="shared" si="67"/>
        <v>0</v>
      </c>
      <c r="AX243" s="210">
        <f t="shared" si="67"/>
        <v>0</v>
      </c>
      <c r="AY243" s="210">
        <f t="shared" si="67"/>
        <v>0</v>
      </c>
      <c r="AZ243" s="210">
        <f t="shared" si="67"/>
        <v>0</v>
      </c>
      <c r="BA243" s="210">
        <f t="shared" si="67"/>
        <v>0.19890472838202511</v>
      </c>
      <c r="BB243" s="210">
        <f t="shared" si="67"/>
        <v>0.4583224803472955</v>
      </c>
      <c r="BC243" s="210">
        <f t="shared" si="67"/>
        <v>0.25725918103954004</v>
      </c>
      <c r="BD243" s="210">
        <f t="shared" si="67"/>
        <v>0.12960929250263992</v>
      </c>
      <c r="BE243" s="210">
        <f t="shared" si="67"/>
        <v>5.7895400680511556E-2</v>
      </c>
      <c r="BF243" s="210">
        <f t="shared" si="67"/>
        <v>0</v>
      </c>
      <c r="BG243" s="210">
        <f t="shared" si="67"/>
        <v>0</v>
      </c>
      <c r="BH243" s="210">
        <f t="shared" si="67"/>
        <v>0</v>
      </c>
      <c r="BI243" s="210">
        <f t="shared" si="67"/>
        <v>0</v>
      </c>
      <c r="BJ243" s="210">
        <f t="shared" si="67"/>
        <v>0</v>
      </c>
      <c r="BK243" s="210">
        <f t="shared" si="67"/>
        <v>0</v>
      </c>
      <c r="BL243" s="210">
        <f t="shared" si="67"/>
        <v>0</v>
      </c>
      <c r="BM243" s="210">
        <f t="shared" si="67"/>
        <v>0</v>
      </c>
      <c r="BN243" s="210">
        <f t="shared" si="67"/>
        <v>0</v>
      </c>
      <c r="BO243" s="210">
        <f t="shared" si="67"/>
        <v>0</v>
      </c>
      <c r="BP243" s="210">
        <f t="shared" si="67"/>
        <v>0</v>
      </c>
      <c r="BQ243" s="210">
        <f t="shared" ref="BQ243:EB246" si="68">IFERROR(BQ52/$D52,0)</f>
        <v>0</v>
      </c>
      <c r="BR243" s="210">
        <f t="shared" si="68"/>
        <v>0</v>
      </c>
      <c r="BS243" s="210">
        <f t="shared" si="68"/>
        <v>0</v>
      </c>
      <c r="BT243" s="210">
        <f t="shared" si="68"/>
        <v>0</v>
      </c>
      <c r="BU243" s="210">
        <f t="shared" si="68"/>
        <v>0</v>
      </c>
      <c r="BV243" s="210">
        <f t="shared" si="68"/>
        <v>0</v>
      </c>
      <c r="BW243" s="210">
        <f t="shared" si="68"/>
        <v>0</v>
      </c>
      <c r="BX243" s="210">
        <f t="shared" si="68"/>
        <v>0</v>
      </c>
      <c r="BY243" s="210">
        <f t="shared" si="68"/>
        <v>0</v>
      </c>
      <c r="BZ243" s="210">
        <f t="shared" si="68"/>
        <v>0</v>
      </c>
      <c r="CA243" s="210">
        <f t="shared" si="68"/>
        <v>0</v>
      </c>
      <c r="CB243" s="210">
        <f t="shared" si="68"/>
        <v>0</v>
      </c>
      <c r="CC243" s="210">
        <f t="shared" si="68"/>
        <v>0</v>
      </c>
      <c r="CD243" s="210">
        <f t="shared" si="68"/>
        <v>0</v>
      </c>
      <c r="CE243" s="210">
        <f t="shared" si="68"/>
        <v>0</v>
      </c>
      <c r="CF243" s="210">
        <f t="shared" si="68"/>
        <v>0</v>
      </c>
      <c r="CG243" s="210">
        <f t="shared" si="68"/>
        <v>0</v>
      </c>
      <c r="CH243" s="210">
        <f t="shared" si="68"/>
        <v>0</v>
      </c>
      <c r="CI243" s="210">
        <f t="shared" si="68"/>
        <v>0</v>
      </c>
      <c r="CJ243" s="210">
        <f t="shared" si="68"/>
        <v>0</v>
      </c>
      <c r="CK243" s="210">
        <f t="shared" si="68"/>
        <v>0</v>
      </c>
      <c r="CL243" s="210">
        <f t="shared" si="68"/>
        <v>0</v>
      </c>
      <c r="CM243" s="210">
        <f t="shared" si="68"/>
        <v>0</v>
      </c>
      <c r="CN243" s="210">
        <f t="shared" si="68"/>
        <v>0</v>
      </c>
      <c r="CO243" s="210">
        <f t="shared" si="68"/>
        <v>0</v>
      </c>
      <c r="CP243" s="210">
        <f t="shared" si="68"/>
        <v>0</v>
      </c>
      <c r="CQ243" s="210">
        <f t="shared" si="68"/>
        <v>0</v>
      </c>
      <c r="CR243" s="210">
        <f t="shared" si="68"/>
        <v>0</v>
      </c>
      <c r="CS243" s="210">
        <f t="shared" si="68"/>
        <v>0</v>
      </c>
      <c r="CT243" s="210">
        <f t="shared" si="68"/>
        <v>0</v>
      </c>
      <c r="CU243" s="210">
        <f t="shared" si="68"/>
        <v>0</v>
      </c>
      <c r="CV243" s="210">
        <f t="shared" si="68"/>
        <v>0</v>
      </c>
      <c r="CW243" s="210">
        <f t="shared" si="68"/>
        <v>0</v>
      </c>
      <c r="CX243" s="210">
        <f t="shared" si="68"/>
        <v>0</v>
      </c>
      <c r="CY243" s="210">
        <f t="shared" si="68"/>
        <v>0</v>
      </c>
      <c r="CZ243" s="210">
        <f t="shared" si="68"/>
        <v>0</v>
      </c>
      <c r="DA243" s="210">
        <f t="shared" si="68"/>
        <v>0</v>
      </c>
      <c r="DB243" s="210">
        <f t="shared" si="68"/>
        <v>0</v>
      </c>
      <c r="DC243" s="210">
        <f t="shared" si="68"/>
        <v>0</v>
      </c>
      <c r="DD243" s="210">
        <f t="shared" si="68"/>
        <v>0</v>
      </c>
      <c r="DE243" s="210">
        <f t="shared" si="68"/>
        <v>0</v>
      </c>
      <c r="DF243" s="210">
        <f t="shared" si="68"/>
        <v>0</v>
      </c>
      <c r="DG243" s="210">
        <f t="shared" si="68"/>
        <v>0</v>
      </c>
      <c r="DH243" s="210">
        <f t="shared" si="68"/>
        <v>0</v>
      </c>
      <c r="DI243" s="210">
        <f t="shared" si="68"/>
        <v>0</v>
      </c>
      <c r="DJ243" s="210">
        <f t="shared" si="68"/>
        <v>0</v>
      </c>
      <c r="DK243" s="210">
        <f t="shared" si="68"/>
        <v>0</v>
      </c>
      <c r="DL243" s="210">
        <f t="shared" si="68"/>
        <v>0</v>
      </c>
      <c r="DM243" s="210">
        <f t="shared" si="68"/>
        <v>0</v>
      </c>
      <c r="DN243" s="210">
        <f t="shared" si="68"/>
        <v>0</v>
      </c>
      <c r="DO243" s="210">
        <f t="shared" si="68"/>
        <v>0</v>
      </c>
      <c r="DP243" s="210">
        <f t="shared" si="68"/>
        <v>0</v>
      </c>
      <c r="DQ243" s="210">
        <f t="shared" si="68"/>
        <v>0</v>
      </c>
      <c r="DR243" s="210">
        <f t="shared" si="68"/>
        <v>0</v>
      </c>
      <c r="DS243" s="210">
        <f t="shared" si="68"/>
        <v>0</v>
      </c>
      <c r="DT243" s="210">
        <f t="shared" si="68"/>
        <v>0</v>
      </c>
      <c r="DU243" s="210">
        <f t="shared" si="68"/>
        <v>0</v>
      </c>
      <c r="DV243" s="210">
        <f t="shared" si="68"/>
        <v>0</v>
      </c>
      <c r="DW243" s="210">
        <f t="shared" si="68"/>
        <v>0</v>
      </c>
      <c r="DX243" s="210">
        <f t="shared" si="68"/>
        <v>0</v>
      </c>
      <c r="DY243" s="210">
        <f t="shared" si="68"/>
        <v>0</v>
      </c>
      <c r="DZ243" s="210">
        <f t="shared" si="68"/>
        <v>0</v>
      </c>
      <c r="EA243" s="210">
        <f t="shared" si="68"/>
        <v>0</v>
      </c>
      <c r="EB243" s="210">
        <f t="shared" si="68"/>
        <v>0</v>
      </c>
      <c r="EC243" s="210">
        <f t="shared" si="66"/>
        <v>0</v>
      </c>
      <c r="ED243" s="210">
        <f t="shared" si="66"/>
        <v>0</v>
      </c>
      <c r="EE243" s="210">
        <f t="shared" si="66"/>
        <v>0</v>
      </c>
      <c r="EF243" s="210">
        <f t="shared" si="66"/>
        <v>0</v>
      </c>
      <c r="EG243" s="210">
        <f t="shared" si="66"/>
        <v>0</v>
      </c>
      <c r="EH243" s="210">
        <f t="shared" si="66"/>
        <v>0</v>
      </c>
      <c r="EI243" s="210">
        <f t="shared" si="66"/>
        <v>0</v>
      </c>
      <c r="EJ243" s="210">
        <f t="shared" si="66"/>
        <v>0</v>
      </c>
      <c r="EK243" s="210">
        <f t="shared" si="66"/>
        <v>0</v>
      </c>
      <c r="EL243" s="210">
        <f t="shared" si="66"/>
        <v>0</v>
      </c>
      <c r="EM243" s="210">
        <f t="shared" si="66"/>
        <v>0</v>
      </c>
      <c r="EN243" s="210">
        <f t="shared" si="66"/>
        <v>0</v>
      </c>
      <c r="EO243" s="210">
        <f t="shared" si="66"/>
        <v>0</v>
      </c>
      <c r="EP243" s="210">
        <f t="shared" si="66"/>
        <v>0</v>
      </c>
      <c r="EQ243" s="210">
        <f t="shared" si="66"/>
        <v>0</v>
      </c>
      <c r="ER243" s="210">
        <f t="shared" si="66"/>
        <v>0</v>
      </c>
      <c r="ES243" s="210">
        <f t="shared" si="66"/>
        <v>0</v>
      </c>
      <c r="ET243" s="210">
        <f t="shared" si="66"/>
        <v>0</v>
      </c>
      <c r="EU243" s="210">
        <f t="shared" si="66"/>
        <v>0</v>
      </c>
      <c r="EV243" s="210">
        <f t="shared" ref="EV243:GI243" si="69">IFERROR(EV52/$D52,0)</f>
        <v>0</v>
      </c>
      <c r="EW243" s="210">
        <f t="shared" si="69"/>
        <v>0</v>
      </c>
      <c r="EX243" s="210">
        <f t="shared" si="69"/>
        <v>0</v>
      </c>
      <c r="EY243" s="210">
        <f t="shared" si="69"/>
        <v>0</v>
      </c>
      <c r="EZ243" s="210">
        <f t="shared" si="69"/>
        <v>0</v>
      </c>
      <c r="FA243" s="210">
        <f t="shared" si="69"/>
        <v>0</v>
      </c>
      <c r="FB243" s="210">
        <f t="shared" si="69"/>
        <v>0</v>
      </c>
      <c r="FC243" s="210">
        <f t="shared" si="69"/>
        <v>0</v>
      </c>
      <c r="FD243" s="210">
        <f t="shared" si="69"/>
        <v>0</v>
      </c>
      <c r="FE243" s="210">
        <f t="shared" si="69"/>
        <v>0</v>
      </c>
      <c r="FF243" s="210">
        <f t="shared" si="69"/>
        <v>0</v>
      </c>
      <c r="FG243" s="210">
        <f t="shared" si="69"/>
        <v>0</v>
      </c>
      <c r="FH243" s="210">
        <f t="shared" si="69"/>
        <v>0</v>
      </c>
      <c r="FI243" s="210">
        <f t="shared" si="69"/>
        <v>0</v>
      </c>
      <c r="FJ243" s="210">
        <f t="shared" si="69"/>
        <v>0</v>
      </c>
      <c r="FK243" s="210">
        <f t="shared" si="69"/>
        <v>0</v>
      </c>
      <c r="FL243" s="210">
        <f t="shared" si="69"/>
        <v>0</v>
      </c>
      <c r="FM243" s="210">
        <f t="shared" si="69"/>
        <v>0</v>
      </c>
      <c r="FN243" s="210">
        <f t="shared" si="69"/>
        <v>0</v>
      </c>
      <c r="FO243" s="210">
        <f t="shared" si="69"/>
        <v>0</v>
      </c>
      <c r="FP243" s="210">
        <f t="shared" si="69"/>
        <v>0</v>
      </c>
      <c r="FQ243" s="210">
        <f t="shared" si="69"/>
        <v>0</v>
      </c>
      <c r="FR243" s="210">
        <f t="shared" si="69"/>
        <v>0</v>
      </c>
      <c r="FS243" s="210">
        <f t="shared" si="69"/>
        <v>0</v>
      </c>
      <c r="FT243" s="210">
        <f t="shared" si="69"/>
        <v>0</v>
      </c>
      <c r="FU243" s="210">
        <f t="shared" si="69"/>
        <v>0</v>
      </c>
      <c r="FV243" s="210">
        <f t="shared" si="69"/>
        <v>0</v>
      </c>
      <c r="FW243" s="210">
        <f t="shared" si="69"/>
        <v>0</v>
      </c>
      <c r="FX243" s="210">
        <f t="shared" si="69"/>
        <v>0</v>
      </c>
      <c r="FY243" s="210">
        <f t="shared" si="69"/>
        <v>0</v>
      </c>
      <c r="FZ243" s="210">
        <f t="shared" si="69"/>
        <v>0</v>
      </c>
      <c r="GA243" s="210">
        <f t="shared" si="69"/>
        <v>0</v>
      </c>
      <c r="GB243" s="210">
        <f t="shared" si="69"/>
        <v>0</v>
      </c>
      <c r="GC243" s="210">
        <f t="shared" si="69"/>
        <v>0</v>
      </c>
      <c r="GD243" s="210">
        <f t="shared" si="69"/>
        <v>0</v>
      </c>
      <c r="GE243" s="210">
        <f t="shared" si="69"/>
        <v>0</v>
      </c>
      <c r="GF243" s="210">
        <f t="shared" si="69"/>
        <v>0</v>
      </c>
      <c r="GG243" s="210">
        <f t="shared" si="69"/>
        <v>0</v>
      </c>
      <c r="GH243" s="210">
        <f t="shared" si="69"/>
        <v>0</v>
      </c>
      <c r="GI243" s="210">
        <f t="shared" si="69"/>
        <v>0</v>
      </c>
      <c r="GK243" s="216">
        <f t="shared" si="24"/>
        <v>0.65722720872932061</v>
      </c>
      <c r="GL243" s="216">
        <f t="shared" si="16"/>
        <v>0.25725918103954004</v>
      </c>
      <c r="GM243" s="216">
        <f t="shared" si="17"/>
        <v>0.12960929250263992</v>
      </c>
      <c r="GN243" s="216">
        <f t="shared" si="18"/>
        <v>5.7895400680511556E-2</v>
      </c>
    </row>
    <row r="244" spans="1:196" x14ac:dyDescent="0.35">
      <c r="A244" s="9">
        <f>Report!$C$4</f>
        <v>1</v>
      </c>
      <c r="B244" t="str">
        <f>VLOOKUP($A244,Centers!$B$1:$C$120,2,)</f>
        <v>GATE</v>
      </c>
      <c r="C244" s="209">
        <v>44930</v>
      </c>
      <c r="D244" s="113">
        <f>IF($A244=1,SUM(SUMIFS(Indent!$E:$E,Indent!$C:$C,Waterfall!$C244,Indent!$A:$A,Centers!$A$2),SUMIFS(Indent!$E:$E,Indent!$C:$C,Waterfall!$C244,Indent!$A:$A,Centers!$A$3),SUMIFS(Indent!$E:$E,Indent!$C:$C,Waterfall!$C244,Indent!$A:$A,Centers!$A$4),SUMIFS(Indent!$E:$E,Indent!$C:$C,Waterfall!$C244,Indent!$A:$A,Centers!$A$5),SUMIFS(Indent!$E:$E,Indent!$C:$C,Waterfall!$C244,Indent!$A:$A,Centers!$A$6),SUMIFS(Indent!$E:$E,Indent!$C:$C,Waterfall!$C244,Indent!$A:$A,Centers!$A$7),SUMIFS(Indent!$E:$E,Indent!$C:$C,Waterfall!$C244,Indent!$A:$A,Centers!$A$8)),SUMIFS(Indent!$E:$E,Indent!$C:$C,Waterfall!$C244,Indent!$A:$A,$A244))</f>
        <v>35937</v>
      </c>
      <c r="E244" s="210">
        <f t="shared" si="9"/>
        <v>0</v>
      </c>
      <c r="F244" s="210">
        <f t="shared" ref="F244:BQ247" si="70">IFERROR(F53/$D53,0)</f>
        <v>0</v>
      </c>
      <c r="G244" s="210">
        <f t="shared" si="70"/>
        <v>0</v>
      </c>
      <c r="H244" s="210">
        <f t="shared" si="70"/>
        <v>0</v>
      </c>
      <c r="I244" s="210">
        <f t="shared" si="70"/>
        <v>0</v>
      </c>
      <c r="J244" s="210">
        <f t="shared" si="70"/>
        <v>0</v>
      </c>
      <c r="K244" s="210">
        <f t="shared" si="70"/>
        <v>0</v>
      </c>
      <c r="L244" s="210">
        <f t="shared" si="70"/>
        <v>0</v>
      </c>
      <c r="M244" s="210">
        <f t="shared" si="70"/>
        <v>0</v>
      </c>
      <c r="N244" s="210">
        <f t="shared" si="70"/>
        <v>0</v>
      </c>
      <c r="O244" s="210">
        <f t="shared" si="70"/>
        <v>0</v>
      </c>
      <c r="P244" s="210">
        <f t="shared" si="70"/>
        <v>0</v>
      </c>
      <c r="Q244" s="210">
        <f t="shared" si="70"/>
        <v>0</v>
      </c>
      <c r="R244" s="210">
        <f t="shared" si="70"/>
        <v>0</v>
      </c>
      <c r="S244" s="210">
        <f t="shared" si="70"/>
        <v>0</v>
      </c>
      <c r="T244" s="210">
        <f t="shared" si="70"/>
        <v>0</v>
      </c>
      <c r="U244" s="210">
        <f t="shared" si="70"/>
        <v>0</v>
      </c>
      <c r="V244" s="210">
        <f t="shared" si="70"/>
        <v>0</v>
      </c>
      <c r="W244" s="210">
        <f t="shared" si="70"/>
        <v>0</v>
      </c>
      <c r="X244" s="210">
        <f t="shared" si="70"/>
        <v>0</v>
      </c>
      <c r="Y244" s="210">
        <f t="shared" si="70"/>
        <v>0</v>
      </c>
      <c r="Z244" s="210">
        <f t="shared" si="70"/>
        <v>0</v>
      </c>
      <c r="AA244" s="210">
        <f t="shared" si="70"/>
        <v>0</v>
      </c>
      <c r="AB244" s="210">
        <f t="shared" si="70"/>
        <v>0</v>
      </c>
      <c r="AC244" s="210">
        <f t="shared" si="70"/>
        <v>0</v>
      </c>
      <c r="AD244" s="210">
        <f t="shared" si="70"/>
        <v>0</v>
      </c>
      <c r="AE244" s="210">
        <f t="shared" si="70"/>
        <v>0</v>
      </c>
      <c r="AF244" s="210">
        <f t="shared" si="70"/>
        <v>0</v>
      </c>
      <c r="AG244" s="210">
        <f t="shared" si="70"/>
        <v>0</v>
      </c>
      <c r="AH244" s="210">
        <f t="shared" si="70"/>
        <v>0</v>
      </c>
      <c r="AI244" s="210">
        <f t="shared" si="70"/>
        <v>0</v>
      </c>
      <c r="AJ244" s="210">
        <f t="shared" si="70"/>
        <v>0</v>
      </c>
      <c r="AK244" s="210">
        <f t="shared" si="70"/>
        <v>0</v>
      </c>
      <c r="AL244" s="210">
        <f t="shared" si="70"/>
        <v>0</v>
      </c>
      <c r="AM244" s="210">
        <f t="shared" si="70"/>
        <v>0</v>
      </c>
      <c r="AN244" s="210">
        <f t="shared" si="70"/>
        <v>0</v>
      </c>
      <c r="AO244" s="210">
        <f t="shared" si="70"/>
        <v>0</v>
      </c>
      <c r="AP244" s="210">
        <f t="shared" si="70"/>
        <v>0</v>
      </c>
      <c r="AQ244" s="210">
        <f t="shared" si="70"/>
        <v>0</v>
      </c>
      <c r="AR244" s="210">
        <f t="shared" si="70"/>
        <v>0</v>
      </c>
      <c r="AS244" s="210">
        <f t="shared" si="70"/>
        <v>0</v>
      </c>
      <c r="AT244" s="210">
        <f t="shared" si="70"/>
        <v>0</v>
      </c>
      <c r="AU244" s="210">
        <f t="shared" si="70"/>
        <v>0</v>
      </c>
      <c r="AV244" s="210">
        <f t="shared" si="70"/>
        <v>0</v>
      </c>
      <c r="AW244" s="210">
        <f t="shared" si="70"/>
        <v>0</v>
      </c>
      <c r="AX244" s="210">
        <f t="shared" si="70"/>
        <v>0</v>
      </c>
      <c r="AY244" s="210">
        <f t="shared" si="70"/>
        <v>0</v>
      </c>
      <c r="AZ244" s="210">
        <f t="shared" si="70"/>
        <v>0</v>
      </c>
      <c r="BA244" s="210">
        <f t="shared" si="70"/>
        <v>0</v>
      </c>
      <c r="BB244" s="210">
        <f t="shared" si="70"/>
        <v>0.17135069705317638</v>
      </c>
      <c r="BC244" s="210">
        <f t="shared" si="70"/>
        <v>0.34942705289812731</v>
      </c>
      <c r="BD244" s="210">
        <f t="shared" si="70"/>
        <v>0.28128808748643458</v>
      </c>
      <c r="BE244" s="210">
        <f t="shared" si="70"/>
        <v>0.18675070261847121</v>
      </c>
      <c r="BF244" s="210">
        <f t="shared" si="70"/>
        <v>0.11655341291704928</v>
      </c>
      <c r="BG244" s="210">
        <f t="shared" si="70"/>
        <v>1.8219940451345409E-2</v>
      </c>
      <c r="BH244" s="210">
        <f t="shared" si="70"/>
        <v>0</v>
      </c>
      <c r="BI244" s="210">
        <f t="shared" si="70"/>
        <v>0</v>
      </c>
      <c r="BJ244" s="210">
        <f t="shared" si="70"/>
        <v>0</v>
      </c>
      <c r="BK244" s="210">
        <f t="shared" si="70"/>
        <v>0</v>
      </c>
      <c r="BL244" s="210">
        <f t="shared" si="70"/>
        <v>0</v>
      </c>
      <c r="BM244" s="210">
        <f t="shared" si="70"/>
        <v>0</v>
      </c>
      <c r="BN244" s="210">
        <f t="shared" si="70"/>
        <v>0</v>
      </c>
      <c r="BO244" s="210">
        <f t="shared" si="70"/>
        <v>0</v>
      </c>
      <c r="BP244" s="210">
        <f t="shared" si="70"/>
        <v>0</v>
      </c>
      <c r="BQ244" s="210">
        <f t="shared" si="70"/>
        <v>0</v>
      </c>
      <c r="BR244" s="210">
        <f t="shared" si="68"/>
        <v>0</v>
      </c>
      <c r="BS244" s="210">
        <f t="shared" si="68"/>
        <v>0</v>
      </c>
      <c r="BT244" s="210">
        <f t="shared" si="68"/>
        <v>0</v>
      </c>
      <c r="BU244" s="210">
        <f t="shared" si="68"/>
        <v>0</v>
      </c>
      <c r="BV244" s="210">
        <f t="shared" si="68"/>
        <v>0</v>
      </c>
      <c r="BW244" s="210">
        <f t="shared" si="68"/>
        <v>0</v>
      </c>
      <c r="BX244" s="210">
        <f t="shared" si="68"/>
        <v>0</v>
      </c>
      <c r="BY244" s="210">
        <f t="shared" si="68"/>
        <v>0</v>
      </c>
      <c r="BZ244" s="210">
        <f t="shared" si="68"/>
        <v>0</v>
      </c>
      <c r="CA244" s="210">
        <f t="shared" si="68"/>
        <v>0</v>
      </c>
      <c r="CB244" s="210">
        <f t="shared" si="68"/>
        <v>0</v>
      </c>
      <c r="CC244" s="210">
        <f t="shared" si="68"/>
        <v>0</v>
      </c>
      <c r="CD244" s="210">
        <f t="shared" si="68"/>
        <v>0</v>
      </c>
      <c r="CE244" s="210">
        <f t="shared" si="68"/>
        <v>0</v>
      </c>
      <c r="CF244" s="210">
        <f t="shared" si="68"/>
        <v>0</v>
      </c>
      <c r="CG244" s="210">
        <f t="shared" si="68"/>
        <v>0</v>
      </c>
      <c r="CH244" s="210">
        <f t="shared" si="68"/>
        <v>0</v>
      </c>
      <c r="CI244" s="210">
        <f t="shared" si="68"/>
        <v>0</v>
      </c>
      <c r="CJ244" s="210">
        <f t="shared" si="68"/>
        <v>0</v>
      </c>
      <c r="CK244" s="210">
        <f t="shared" si="68"/>
        <v>0</v>
      </c>
      <c r="CL244" s="210">
        <f t="shared" si="68"/>
        <v>0</v>
      </c>
      <c r="CM244" s="210">
        <f t="shared" si="68"/>
        <v>0</v>
      </c>
      <c r="CN244" s="210">
        <f t="shared" si="68"/>
        <v>0</v>
      </c>
      <c r="CO244" s="210">
        <f t="shared" si="68"/>
        <v>0</v>
      </c>
      <c r="CP244" s="210">
        <f t="shared" si="68"/>
        <v>0</v>
      </c>
      <c r="CQ244" s="210">
        <f t="shared" si="68"/>
        <v>0</v>
      </c>
      <c r="CR244" s="210">
        <f t="shared" si="68"/>
        <v>0</v>
      </c>
      <c r="CS244" s="210">
        <f t="shared" si="68"/>
        <v>0</v>
      </c>
      <c r="CT244" s="210">
        <f t="shared" si="68"/>
        <v>0</v>
      </c>
      <c r="CU244" s="210">
        <f t="shared" si="68"/>
        <v>0</v>
      </c>
      <c r="CV244" s="210">
        <f t="shared" si="68"/>
        <v>0</v>
      </c>
      <c r="CW244" s="210">
        <f t="shared" si="68"/>
        <v>0</v>
      </c>
      <c r="CX244" s="210">
        <f t="shared" si="68"/>
        <v>0</v>
      </c>
      <c r="CY244" s="210">
        <f t="shared" si="68"/>
        <v>0</v>
      </c>
      <c r="CZ244" s="210">
        <f t="shared" si="68"/>
        <v>0</v>
      </c>
      <c r="DA244" s="210">
        <f t="shared" si="68"/>
        <v>0</v>
      </c>
      <c r="DB244" s="210">
        <f t="shared" si="68"/>
        <v>0</v>
      </c>
      <c r="DC244" s="210">
        <f t="shared" si="68"/>
        <v>0</v>
      </c>
      <c r="DD244" s="210">
        <f t="shared" si="68"/>
        <v>0</v>
      </c>
      <c r="DE244" s="210">
        <f t="shared" si="68"/>
        <v>0</v>
      </c>
      <c r="DF244" s="210">
        <f t="shared" si="68"/>
        <v>0</v>
      </c>
      <c r="DG244" s="210">
        <f t="shared" si="68"/>
        <v>0</v>
      </c>
      <c r="DH244" s="210">
        <f t="shared" si="68"/>
        <v>0</v>
      </c>
      <c r="DI244" s="210">
        <f t="shared" si="68"/>
        <v>0</v>
      </c>
      <c r="DJ244" s="210">
        <f t="shared" si="68"/>
        <v>0</v>
      </c>
      <c r="DK244" s="210">
        <f t="shared" si="68"/>
        <v>0</v>
      </c>
      <c r="DL244" s="210">
        <f t="shared" si="68"/>
        <v>0</v>
      </c>
      <c r="DM244" s="210">
        <f t="shared" si="68"/>
        <v>0</v>
      </c>
      <c r="DN244" s="210">
        <f t="shared" si="68"/>
        <v>0</v>
      </c>
      <c r="DO244" s="210">
        <f t="shared" si="68"/>
        <v>0</v>
      </c>
      <c r="DP244" s="210">
        <f t="shared" si="68"/>
        <v>0</v>
      </c>
      <c r="DQ244" s="210">
        <f t="shared" si="68"/>
        <v>0</v>
      </c>
      <c r="DR244" s="210">
        <f t="shared" si="68"/>
        <v>0</v>
      </c>
      <c r="DS244" s="210">
        <f t="shared" si="68"/>
        <v>0</v>
      </c>
      <c r="DT244" s="210">
        <f t="shared" si="68"/>
        <v>0</v>
      </c>
      <c r="DU244" s="210">
        <f t="shared" si="68"/>
        <v>0</v>
      </c>
      <c r="DV244" s="210">
        <f t="shared" si="68"/>
        <v>0</v>
      </c>
      <c r="DW244" s="210">
        <f t="shared" si="68"/>
        <v>0</v>
      </c>
      <c r="DX244" s="210">
        <f t="shared" si="68"/>
        <v>0</v>
      </c>
      <c r="DY244" s="210">
        <f t="shared" si="68"/>
        <v>0</v>
      </c>
      <c r="DZ244" s="210">
        <f t="shared" si="68"/>
        <v>0</v>
      </c>
      <c r="EA244" s="210">
        <f t="shared" si="68"/>
        <v>0</v>
      </c>
      <c r="EB244" s="210">
        <f t="shared" si="68"/>
        <v>0</v>
      </c>
      <c r="EC244" s="210">
        <f t="shared" ref="EC244:GI248" si="71">IFERROR(EC53/$D53,0)</f>
        <v>0</v>
      </c>
      <c r="ED244" s="210">
        <f t="shared" si="71"/>
        <v>0</v>
      </c>
      <c r="EE244" s="210">
        <f t="shared" si="71"/>
        <v>0</v>
      </c>
      <c r="EF244" s="210">
        <f t="shared" si="71"/>
        <v>0</v>
      </c>
      <c r="EG244" s="210">
        <f t="shared" si="71"/>
        <v>0</v>
      </c>
      <c r="EH244" s="210">
        <f t="shared" si="71"/>
        <v>0</v>
      </c>
      <c r="EI244" s="210">
        <f t="shared" si="71"/>
        <v>0</v>
      </c>
      <c r="EJ244" s="210">
        <f t="shared" si="71"/>
        <v>0</v>
      </c>
      <c r="EK244" s="210">
        <f t="shared" si="71"/>
        <v>0</v>
      </c>
      <c r="EL244" s="210">
        <f t="shared" si="71"/>
        <v>0</v>
      </c>
      <c r="EM244" s="210">
        <f t="shared" si="71"/>
        <v>0</v>
      </c>
      <c r="EN244" s="210">
        <f t="shared" si="71"/>
        <v>0</v>
      </c>
      <c r="EO244" s="210">
        <f t="shared" si="71"/>
        <v>0</v>
      </c>
      <c r="EP244" s="210">
        <f t="shared" si="71"/>
        <v>0</v>
      </c>
      <c r="EQ244" s="210">
        <f t="shared" si="71"/>
        <v>0</v>
      </c>
      <c r="ER244" s="210">
        <f t="shared" si="71"/>
        <v>0</v>
      </c>
      <c r="ES244" s="210">
        <f t="shared" si="71"/>
        <v>0</v>
      </c>
      <c r="ET244" s="210">
        <f t="shared" si="71"/>
        <v>0</v>
      </c>
      <c r="EU244" s="210">
        <f t="shared" si="71"/>
        <v>0</v>
      </c>
      <c r="EV244" s="210">
        <f t="shared" si="71"/>
        <v>0</v>
      </c>
      <c r="EW244" s="210">
        <f t="shared" si="71"/>
        <v>0</v>
      </c>
      <c r="EX244" s="210">
        <f t="shared" si="71"/>
        <v>0</v>
      </c>
      <c r="EY244" s="210">
        <f t="shared" si="71"/>
        <v>0</v>
      </c>
      <c r="EZ244" s="210">
        <f t="shared" si="71"/>
        <v>0</v>
      </c>
      <c r="FA244" s="210">
        <f t="shared" si="71"/>
        <v>0</v>
      </c>
      <c r="FB244" s="210">
        <f t="shared" si="71"/>
        <v>0</v>
      </c>
      <c r="FC244" s="210">
        <f t="shared" si="71"/>
        <v>0</v>
      </c>
      <c r="FD244" s="210">
        <f t="shared" si="71"/>
        <v>0</v>
      </c>
      <c r="FE244" s="210">
        <f t="shared" si="71"/>
        <v>0</v>
      </c>
      <c r="FF244" s="210">
        <f t="shared" si="71"/>
        <v>0</v>
      </c>
      <c r="FG244" s="210">
        <f t="shared" si="71"/>
        <v>0</v>
      </c>
      <c r="FH244" s="210">
        <f t="shared" si="71"/>
        <v>0</v>
      </c>
      <c r="FI244" s="210">
        <f t="shared" si="71"/>
        <v>0</v>
      </c>
      <c r="FJ244" s="210">
        <f t="shared" si="71"/>
        <v>0</v>
      </c>
      <c r="FK244" s="210">
        <f t="shared" si="71"/>
        <v>0</v>
      </c>
      <c r="FL244" s="210">
        <f t="shared" si="71"/>
        <v>0</v>
      </c>
      <c r="FM244" s="210">
        <f t="shared" si="71"/>
        <v>0</v>
      </c>
      <c r="FN244" s="210">
        <f t="shared" si="71"/>
        <v>0</v>
      </c>
      <c r="FO244" s="210">
        <f t="shared" si="71"/>
        <v>0</v>
      </c>
      <c r="FP244" s="210">
        <f t="shared" si="71"/>
        <v>0</v>
      </c>
      <c r="FQ244" s="210">
        <f t="shared" si="71"/>
        <v>0</v>
      </c>
      <c r="FR244" s="210">
        <f t="shared" si="71"/>
        <v>0</v>
      </c>
      <c r="FS244" s="210">
        <f t="shared" si="71"/>
        <v>0</v>
      </c>
      <c r="FT244" s="210">
        <f t="shared" si="71"/>
        <v>0</v>
      </c>
      <c r="FU244" s="210">
        <f t="shared" si="71"/>
        <v>0</v>
      </c>
      <c r="FV244" s="210">
        <f t="shared" si="71"/>
        <v>0</v>
      </c>
      <c r="FW244" s="210">
        <f t="shared" si="71"/>
        <v>0</v>
      </c>
      <c r="FX244" s="210">
        <f t="shared" si="71"/>
        <v>0</v>
      </c>
      <c r="FY244" s="210">
        <f t="shared" si="71"/>
        <v>0</v>
      </c>
      <c r="FZ244" s="210">
        <f t="shared" si="71"/>
        <v>0</v>
      </c>
      <c r="GA244" s="210">
        <f t="shared" si="71"/>
        <v>0</v>
      </c>
      <c r="GB244" s="210">
        <f t="shared" si="71"/>
        <v>0</v>
      </c>
      <c r="GC244" s="210">
        <f t="shared" si="71"/>
        <v>0</v>
      </c>
      <c r="GD244" s="210">
        <f t="shared" si="71"/>
        <v>0</v>
      </c>
      <c r="GE244" s="210">
        <f t="shared" si="71"/>
        <v>0</v>
      </c>
      <c r="GF244" s="210">
        <f t="shared" si="71"/>
        <v>0</v>
      </c>
      <c r="GG244" s="210">
        <f t="shared" si="71"/>
        <v>0</v>
      </c>
      <c r="GH244" s="210">
        <f t="shared" si="71"/>
        <v>0</v>
      </c>
      <c r="GI244" s="210">
        <f t="shared" si="71"/>
        <v>0</v>
      </c>
      <c r="GK244" s="216">
        <f t="shared" si="24"/>
        <v>0.52077774995130366</v>
      </c>
      <c r="GL244" s="216">
        <f t="shared" si="16"/>
        <v>0.28128808748643458</v>
      </c>
      <c r="GM244" s="216">
        <f t="shared" si="17"/>
        <v>0.18675070261847121</v>
      </c>
      <c r="GN244" s="216">
        <f t="shared" si="18"/>
        <v>0.11655341291704928</v>
      </c>
    </row>
    <row r="245" spans="1:196" x14ac:dyDescent="0.35">
      <c r="A245" s="9">
        <f>Report!$C$4</f>
        <v>1</v>
      </c>
      <c r="B245" t="str">
        <f>VLOOKUP($A245,Centers!$B$1:$C$120,2,)</f>
        <v>GATE</v>
      </c>
      <c r="C245" s="209">
        <v>44931</v>
      </c>
      <c r="D245" s="113">
        <f>IF($A245=1,SUM(SUMIFS(Indent!$E:$E,Indent!$C:$C,Waterfall!$C245,Indent!$A:$A,Centers!$A$2),SUMIFS(Indent!$E:$E,Indent!$C:$C,Waterfall!$C245,Indent!$A:$A,Centers!$A$3),SUMIFS(Indent!$E:$E,Indent!$C:$C,Waterfall!$C245,Indent!$A:$A,Centers!$A$4),SUMIFS(Indent!$E:$E,Indent!$C:$C,Waterfall!$C245,Indent!$A:$A,Centers!$A$5),SUMIFS(Indent!$E:$E,Indent!$C:$C,Waterfall!$C245,Indent!$A:$A,Centers!$A$6),SUMIFS(Indent!$E:$E,Indent!$C:$C,Waterfall!$C245,Indent!$A:$A,Centers!$A$7),SUMIFS(Indent!$E:$E,Indent!$C:$C,Waterfall!$C245,Indent!$A:$A,Centers!$A$8)),SUMIFS(Indent!$E:$E,Indent!$C:$C,Waterfall!$C245,Indent!$A:$A,$A245))</f>
        <v>36702</v>
      </c>
      <c r="E245" s="210">
        <f t="shared" si="9"/>
        <v>0</v>
      </c>
      <c r="F245" s="210">
        <f t="shared" si="70"/>
        <v>0</v>
      </c>
      <c r="G245" s="210">
        <f t="shared" si="70"/>
        <v>0</v>
      </c>
      <c r="H245" s="210">
        <f t="shared" si="70"/>
        <v>0</v>
      </c>
      <c r="I245" s="210">
        <f t="shared" si="70"/>
        <v>0</v>
      </c>
      <c r="J245" s="210">
        <f t="shared" si="70"/>
        <v>0</v>
      </c>
      <c r="K245" s="210">
        <f t="shared" si="70"/>
        <v>0</v>
      </c>
      <c r="L245" s="210">
        <f t="shared" si="70"/>
        <v>0</v>
      </c>
      <c r="M245" s="210">
        <f t="shared" si="70"/>
        <v>0</v>
      </c>
      <c r="N245" s="210">
        <f t="shared" si="70"/>
        <v>0</v>
      </c>
      <c r="O245" s="210">
        <f t="shared" si="70"/>
        <v>0</v>
      </c>
      <c r="P245" s="210">
        <f t="shared" si="70"/>
        <v>0</v>
      </c>
      <c r="Q245" s="210">
        <f t="shared" si="70"/>
        <v>0</v>
      </c>
      <c r="R245" s="210">
        <f t="shared" si="70"/>
        <v>0</v>
      </c>
      <c r="S245" s="210">
        <f t="shared" si="70"/>
        <v>0</v>
      </c>
      <c r="T245" s="210">
        <f t="shared" si="70"/>
        <v>0</v>
      </c>
      <c r="U245" s="210">
        <f t="shared" si="70"/>
        <v>0</v>
      </c>
      <c r="V245" s="210">
        <f t="shared" si="70"/>
        <v>0</v>
      </c>
      <c r="W245" s="210">
        <f t="shared" si="70"/>
        <v>0</v>
      </c>
      <c r="X245" s="210">
        <f t="shared" si="70"/>
        <v>0</v>
      </c>
      <c r="Y245" s="210">
        <f t="shared" si="70"/>
        <v>0</v>
      </c>
      <c r="Z245" s="210">
        <f t="shared" si="70"/>
        <v>0</v>
      </c>
      <c r="AA245" s="210">
        <f t="shared" si="70"/>
        <v>0</v>
      </c>
      <c r="AB245" s="210">
        <f t="shared" si="70"/>
        <v>0</v>
      </c>
      <c r="AC245" s="210">
        <f t="shared" si="70"/>
        <v>0</v>
      </c>
      <c r="AD245" s="210">
        <f t="shared" si="70"/>
        <v>0</v>
      </c>
      <c r="AE245" s="210">
        <f t="shared" si="70"/>
        <v>0</v>
      </c>
      <c r="AF245" s="210">
        <f t="shared" si="70"/>
        <v>0</v>
      </c>
      <c r="AG245" s="210">
        <f t="shared" si="70"/>
        <v>0</v>
      </c>
      <c r="AH245" s="210">
        <f t="shared" si="70"/>
        <v>0</v>
      </c>
      <c r="AI245" s="210">
        <f t="shared" si="70"/>
        <v>0</v>
      </c>
      <c r="AJ245" s="210">
        <f t="shared" si="70"/>
        <v>0</v>
      </c>
      <c r="AK245" s="210">
        <f t="shared" si="70"/>
        <v>0</v>
      </c>
      <c r="AL245" s="210">
        <f t="shared" si="70"/>
        <v>0</v>
      </c>
      <c r="AM245" s="210">
        <f t="shared" si="70"/>
        <v>0</v>
      </c>
      <c r="AN245" s="210">
        <f t="shared" si="70"/>
        <v>0</v>
      </c>
      <c r="AO245" s="210">
        <f t="shared" si="70"/>
        <v>0</v>
      </c>
      <c r="AP245" s="210">
        <f t="shared" si="70"/>
        <v>0</v>
      </c>
      <c r="AQ245" s="210">
        <f t="shared" si="70"/>
        <v>0</v>
      </c>
      <c r="AR245" s="210">
        <f t="shared" si="70"/>
        <v>0</v>
      </c>
      <c r="AS245" s="210">
        <f t="shared" si="70"/>
        <v>0</v>
      </c>
      <c r="AT245" s="210">
        <f t="shared" si="70"/>
        <v>0</v>
      </c>
      <c r="AU245" s="210">
        <f t="shared" si="70"/>
        <v>0</v>
      </c>
      <c r="AV245" s="210">
        <f t="shared" si="70"/>
        <v>0</v>
      </c>
      <c r="AW245" s="210">
        <f t="shared" si="70"/>
        <v>0</v>
      </c>
      <c r="AX245" s="210">
        <f t="shared" si="70"/>
        <v>0</v>
      </c>
      <c r="AY245" s="210">
        <f t="shared" si="70"/>
        <v>0</v>
      </c>
      <c r="AZ245" s="210">
        <f t="shared" si="70"/>
        <v>0</v>
      </c>
      <c r="BA245" s="210">
        <f t="shared" si="70"/>
        <v>0</v>
      </c>
      <c r="BB245" s="210">
        <f t="shared" si="70"/>
        <v>0</v>
      </c>
      <c r="BC245" s="210">
        <f t="shared" si="70"/>
        <v>8.4944144733257038E-2</v>
      </c>
      <c r="BD245" s="210">
        <f t="shared" si="70"/>
        <v>0.32276497193613429</v>
      </c>
      <c r="BE245" s="210">
        <f t="shared" si="70"/>
        <v>0.29135741921421177</v>
      </c>
      <c r="BF245" s="210">
        <f t="shared" si="70"/>
        <v>0.28685602964416107</v>
      </c>
      <c r="BG245" s="210">
        <f t="shared" si="70"/>
        <v>0.13979020216881913</v>
      </c>
      <c r="BH245" s="210">
        <f t="shared" si="70"/>
        <v>0</v>
      </c>
      <c r="BI245" s="210">
        <f t="shared" si="70"/>
        <v>1.8396817612119231E-3</v>
      </c>
      <c r="BJ245" s="210">
        <f t="shared" si="70"/>
        <v>0</v>
      </c>
      <c r="BK245" s="210">
        <f t="shared" si="70"/>
        <v>0</v>
      </c>
      <c r="BL245" s="210">
        <f t="shared" si="70"/>
        <v>0</v>
      </c>
      <c r="BM245" s="210">
        <f t="shared" si="70"/>
        <v>0</v>
      </c>
      <c r="BN245" s="210">
        <f t="shared" si="70"/>
        <v>0</v>
      </c>
      <c r="BO245" s="210">
        <f t="shared" si="70"/>
        <v>0</v>
      </c>
      <c r="BP245" s="210">
        <f t="shared" si="70"/>
        <v>0</v>
      </c>
      <c r="BQ245" s="210">
        <f t="shared" si="70"/>
        <v>0</v>
      </c>
      <c r="BR245" s="210">
        <f t="shared" si="68"/>
        <v>0</v>
      </c>
      <c r="BS245" s="210">
        <f t="shared" si="68"/>
        <v>0</v>
      </c>
      <c r="BT245" s="210">
        <f t="shared" si="68"/>
        <v>0</v>
      </c>
      <c r="BU245" s="210">
        <f t="shared" si="68"/>
        <v>0</v>
      </c>
      <c r="BV245" s="210">
        <f t="shared" si="68"/>
        <v>0</v>
      </c>
      <c r="BW245" s="210">
        <f t="shared" si="68"/>
        <v>0</v>
      </c>
      <c r="BX245" s="210">
        <f t="shared" si="68"/>
        <v>0</v>
      </c>
      <c r="BY245" s="210">
        <f t="shared" si="68"/>
        <v>0</v>
      </c>
      <c r="BZ245" s="210">
        <f t="shared" si="68"/>
        <v>0</v>
      </c>
      <c r="CA245" s="210">
        <f t="shared" si="68"/>
        <v>0</v>
      </c>
      <c r="CB245" s="210">
        <f t="shared" si="68"/>
        <v>0</v>
      </c>
      <c r="CC245" s="210">
        <f t="shared" si="68"/>
        <v>0</v>
      </c>
      <c r="CD245" s="210">
        <f t="shared" si="68"/>
        <v>0</v>
      </c>
      <c r="CE245" s="210">
        <f t="shared" si="68"/>
        <v>0</v>
      </c>
      <c r="CF245" s="210">
        <f t="shared" si="68"/>
        <v>0</v>
      </c>
      <c r="CG245" s="210">
        <f t="shared" si="68"/>
        <v>0</v>
      </c>
      <c r="CH245" s="210">
        <f t="shared" si="68"/>
        <v>0</v>
      </c>
      <c r="CI245" s="210">
        <f t="shared" si="68"/>
        <v>0</v>
      </c>
      <c r="CJ245" s="210">
        <f t="shared" si="68"/>
        <v>0</v>
      </c>
      <c r="CK245" s="210">
        <f t="shared" si="68"/>
        <v>0</v>
      </c>
      <c r="CL245" s="210">
        <f t="shared" si="68"/>
        <v>0</v>
      </c>
      <c r="CM245" s="210">
        <f t="shared" si="68"/>
        <v>0</v>
      </c>
      <c r="CN245" s="210">
        <f t="shared" si="68"/>
        <v>0</v>
      </c>
      <c r="CO245" s="210">
        <f t="shared" si="68"/>
        <v>0</v>
      </c>
      <c r="CP245" s="210">
        <f t="shared" si="68"/>
        <v>0</v>
      </c>
      <c r="CQ245" s="210">
        <f t="shared" si="68"/>
        <v>0</v>
      </c>
      <c r="CR245" s="210">
        <f t="shared" si="68"/>
        <v>0</v>
      </c>
      <c r="CS245" s="210">
        <f t="shared" si="68"/>
        <v>0</v>
      </c>
      <c r="CT245" s="210">
        <f t="shared" si="68"/>
        <v>0</v>
      </c>
      <c r="CU245" s="210">
        <f t="shared" si="68"/>
        <v>0</v>
      </c>
      <c r="CV245" s="210">
        <f t="shared" si="68"/>
        <v>0</v>
      </c>
      <c r="CW245" s="210">
        <f t="shared" si="68"/>
        <v>0</v>
      </c>
      <c r="CX245" s="210">
        <f t="shared" si="68"/>
        <v>0</v>
      </c>
      <c r="CY245" s="210">
        <f t="shared" si="68"/>
        <v>0</v>
      </c>
      <c r="CZ245" s="210">
        <f t="shared" si="68"/>
        <v>0</v>
      </c>
      <c r="DA245" s="210">
        <f t="shared" si="68"/>
        <v>0</v>
      </c>
      <c r="DB245" s="210">
        <f t="shared" si="68"/>
        <v>0</v>
      </c>
      <c r="DC245" s="210">
        <f t="shared" si="68"/>
        <v>0</v>
      </c>
      <c r="DD245" s="210">
        <f t="shared" si="68"/>
        <v>0</v>
      </c>
      <c r="DE245" s="210">
        <f t="shared" si="68"/>
        <v>0</v>
      </c>
      <c r="DF245" s="210">
        <f t="shared" si="68"/>
        <v>0</v>
      </c>
      <c r="DG245" s="210">
        <f t="shared" si="68"/>
        <v>0</v>
      </c>
      <c r="DH245" s="210">
        <f t="shared" si="68"/>
        <v>0</v>
      </c>
      <c r="DI245" s="210">
        <f t="shared" si="68"/>
        <v>0</v>
      </c>
      <c r="DJ245" s="210">
        <f t="shared" si="68"/>
        <v>0</v>
      </c>
      <c r="DK245" s="210">
        <f t="shared" si="68"/>
        <v>0</v>
      </c>
      <c r="DL245" s="210">
        <f t="shared" si="68"/>
        <v>0</v>
      </c>
      <c r="DM245" s="210">
        <f t="shared" si="68"/>
        <v>0</v>
      </c>
      <c r="DN245" s="210">
        <f t="shared" si="68"/>
        <v>0</v>
      </c>
      <c r="DO245" s="210">
        <f t="shared" si="68"/>
        <v>0</v>
      </c>
      <c r="DP245" s="210">
        <f t="shared" si="68"/>
        <v>0</v>
      </c>
      <c r="DQ245" s="210">
        <f t="shared" si="68"/>
        <v>0</v>
      </c>
      <c r="DR245" s="210">
        <f t="shared" si="68"/>
        <v>0</v>
      </c>
      <c r="DS245" s="210">
        <f t="shared" si="68"/>
        <v>0</v>
      </c>
      <c r="DT245" s="210">
        <f t="shared" si="68"/>
        <v>0</v>
      </c>
      <c r="DU245" s="210">
        <f t="shared" si="68"/>
        <v>0</v>
      </c>
      <c r="DV245" s="210">
        <f t="shared" si="68"/>
        <v>0</v>
      </c>
      <c r="DW245" s="210">
        <f t="shared" si="68"/>
        <v>0</v>
      </c>
      <c r="DX245" s="210">
        <f t="shared" si="68"/>
        <v>0</v>
      </c>
      <c r="DY245" s="210">
        <f t="shared" si="68"/>
        <v>0</v>
      </c>
      <c r="DZ245" s="210">
        <f t="shared" si="68"/>
        <v>0</v>
      </c>
      <c r="EA245" s="210">
        <f t="shared" si="68"/>
        <v>0</v>
      </c>
      <c r="EB245" s="210">
        <f t="shared" si="68"/>
        <v>0</v>
      </c>
      <c r="EC245" s="210">
        <f t="shared" si="71"/>
        <v>0</v>
      </c>
      <c r="ED245" s="210">
        <f t="shared" si="71"/>
        <v>0</v>
      </c>
      <c r="EE245" s="210">
        <f t="shared" si="71"/>
        <v>0</v>
      </c>
      <c r="EF245" s="210">
        <f t="shared" si="71"/>
        <v>0</v>
      </c>
      <c r="EG245" s="210">
        <f t="shared" si="71"/>
        <v>0</v>
      </c>
      <c r="EH245" s="210">
        <f t="shared" si="71"/>
        <v>0</v>
      </c>
      <c r="EI245" s="210">
        <f t="shared" si="71"/>
        <v>0</v>
      </c>
      <c r="EJ245" s="210">
        <f t="shared" si="71"/>
        <v>0</v>
      </c>
      <c r="EK245" s="210">
        <f t="shared" si="71"/>
        <v>0</v>
      </c>
      <c r="EL245" s="210">
        <f t="shared" si="71"/>
        <v>0</v>
      </c>
      <c r="EM245" s="210">
        <f t="shared" si="71"/>
        <v>0</v>
      </c>
      <c r="EN245" s="210">
        <f t="shared" si="71"/>
        <v>0</v>
      </c>
      <c r="EO245" s="210">
        <f t="shared" si="71"/>
        <v>0</v>
      </c>
      <c r="EP245" s="210">
        <f t="shared" si="71"/>
        <v>0</v>
      </c>
      <c r="EQ245" s="210">
        <f t="shared" si="71"/>
        <v>0</v>
      </c>
      <c r="ER245" s="210">
        <f t="shared" si="71"/>
        <v>0</v>
      </c>
      <c r="ES245" s="210">
        <f t="shared" si="71"/>
        <v>0</v>
      </c>
      <c r="ET245" s="210">
        <f t="shared" si="71"/>
        <v>0</v>
      </c>
      <c r="EU245" s="210">
        <f t="shared" si="71"/>
        <v>0</v>
      </c>
      <c r="EV245" s="210">
        <f t="shared" si="71"/>
        <v>0</v>
      </c>
      <c r="EW245" s="210">
        <f t="shared" si="71"/>
        <v>0</v>
      </c>
      <c r="EX245" s="210">
        <f t="shared" si="71"/>
        <v>0</v>
      </c>
      <c r="EY245" s="210">
        <f t="shared" si="71"/>
        <v>0</v>
      </c>
      <c r="EZ245" s="210">
        <f t="shared" si="71"/>
        <v>0</v>
      </c>
      <c r="FA245" s="210">
        <f t="shared" si="71"/>
        <v>0</v>
      </c>
      <c r="FB245" s="210">
        <f t="shared" si="71"/>
        <v>0</v>
      </c>
      <c r="FC245" s="210">
        <f t="shared" si="71"/>
        <v>0</v>
      </c>
      <c r="FD245" s="210">
        <f t="shared" si="71"/>
        <v>0</v>
      </c>
      <c r="FE245" s="210">
        <f t="shared" si="71"/>
        <v>0</v>
      </c>
      <c r="FF245" s="210">
        <f t="shared" si="71"/>
        <v>0</v>
      </c>
      <c r="FG245" s="210">
        <f t="shared" si="71"/>
        <v>0</v>
      </c>
      <c r="FH245" s="210">
        <f t="shared" si="71"/>
        <v>0</v>
      </c>
      <c r="FI245" s="210">
        <f t="shared" si="71"/>
        <v>0</v>
      </c>
      <c r="FJ245" s="210">
        <f t="shared" si="71"/>
        <v>0</v>
      </c>
      <c r="FK245" s="210">
        <f t="shared" si="71"/>
        <v>0</v>
      </c>
      <c r="FL245" s="210">
        <f t="shared" si="71"/>
        <v>0</v>
      </c>
      <c r="FM245" s="210">
        <f t="shared" si="71"/>
        <v>0</v>
      </c>
      <c r="FN245" s="210">
        <f t="shared" si="71"/>
        <v>0</v>
      </c>
      <c r="FO245" s="210">
        <f t="shared" si="71"/>
        <v>0</v>
      </c>
      <c r="FP245" s="210">
        <f t="shared" si="71"/>
        <v>0</v>
      </c>
      <c r="FQ245" s="210">
        <f t="shared" si="71"/>
        <v>0</v>
      </c>
      <c r="FR245" s="210">
        <f t="shared" si="71"/>
        <v>0</v>
      </c>
      <c r="FS245" s="210">
        <f t="shared" si="71"/>
        <v>0</v>
      </c>
      <c r="FT245" s="210">
        <f t="shared" si="71"/>
        <v>0</v>
      </c>
      <c r="FU245" s="210">
        <f t="shared" si="71"/>
        <v>0</v>
      </c>
      <c r="FV245" s="210">
        <f t="shared" si="71"/>
        <v>0</v>
      </c>
      <c r="FW245" s="210">
        <f t="shared" si="71"/>
        <v>0</v>
      </c>
      <c r="FX245" s="210">
        <f t="shared" si="71"/>
        <v>0</v>
      </c>
      <c r="FY245" s="210">
        <f t="shared" si="71"/>
        <v>0</v>
      </c>
      <c r="FZ245" s="210">
        <f t="shared" si="71"/>
        <v>0</v>
      </c>
      <c r="GA245" s="210">
        <f t="shared" si="71"/>
        <v>0</v>
      </c>
      <c r="GB245" s="210">
        <f t="shared" si="71"/>
        <v>0</v>
      </c>
      <c r="GC245" s="210">
        <f t="shared" si="71"/>
        <v>0</v>
      </c>
      <c r="GD245" s="210">
        <f t="shared" si="71"/>
        <v>0</v>
      </c>
      <c r="GE245" s="210">
        <f t="shared" si="71"/>
        <v>0</v>
      </c>
      <c r="GF245" s="210">
        <f t="shared" si="71"/>
        <v>0</v>
      </c>
      <c r="GG245" s="210">
        <f t="shared" si="71"/>
        <v>0</v>
      </c>
      <c r="GH245" s="210">
        <f t="shared" si="71"/>
        <v>0</v>
      </c>
      <c r="GI245" s="210">
        <f t="shared" si="71"/>
        <v>0</v>
      </c>
      <c r="GK245" s="216">
        <f t="shared" si="24"/>
        <v>0.40770911666939136</v>
      </c>
      <c r="GL245" s="216">
        <f t="shared" si="16"/>
        <v>0.29135741921421177</v>
      </c>
      <c r="GM245" s="216">
        <f t="shared" si="17"/>
        <v>0.28685602964416107</v>
      </c>
      <c r="GN245" s="216">
        <f t="shared" si="18"/>
        <v>0.13979020216881913</v>
      </c>
    </row>
    <row r="246" spans="1:196" x14ac:dyDescent="0.35">
      <c r="A246" s="9">
        <f>Report!$C$4</f>
        <v>1</v>
      </c>
      <c r="B246" t="str">
        <f>VLOOKUP($A246,Centers!$B$1:$C$120,2,)</f>
        <v>GATE</v>
      </c>
      <c r="C246" s="209">
        <v>44932</v>
      </c>
      <c r="D246" s="113">
        <f>IF($A246=1,SUM(SUMIFS(Indent!$E:$E,Indent!$C:$C,Waterfall!$C246,Indent!$A:$A,Centers!$A$2),SUMIFS(Indent!$E:$E,Indent!$C:$C,Waterfall!$C246,Indent!$A:$A,Centers!$A$3),SUMIFS(Indent!$E:$E,Indent!$C:$C,Waterfall!$C246,Indent!$A:$A,Centers!$A$4),SUMIFS(Indent!$E:$E,Indent!$C:$C,Waterfall!$C246,Indent!$A:$A,Centers!$A$5),SUMIFS(Indent!$E:$E,Indent!$C:$C,Waterfall!$C246,Indent!$A:$A,Centers!$A$6),SUMIFS(Indent!$E:$E,Indent!$C:$C,Waterfall!$C246,Indent!$A:$A,Centers!$A$7),SUMIFS(Indent!$E:$E,Indent!$C:$C,Waterfall!$C246,Indent!$A:$A,Centers!$A$8)),SUMIFS(Indent!$E:$E,Indent!$C:$C,Waterfall!$C246,Indent!$A:$A,$A246))</f>
        <v>36819</v>
      </c>
      <c r="E246" s="210">
        <f t="shared" si="9"/>
        <v>0</v>
      </c>
      <c r="F246" s="210">
        <f t="shared" si="70"/>
        <v>0</v>
      </c>
      <c r="G246" s="210">
        <f t="shared" si="70"/>
        <v>0</v>
      </c>
      <c r="H246" s="210">
        <f t="shared" si="70"/>
        <v>0</v>
      </c>
      <c r="I246" s="210">
        <f t="shared" si="70"/>
        <v>0</v>
      </c>
      <c r="J246" s="210">
        <f t="shared" si="70"/>
        <v>0</v>
      </c>
      <c r="K246" s="210">
        <f t="shared" si="70"/>
        <v>0</v>
      </c>
      <c r="L246" s="210">
        <f t="shared" si="70"/>
        <v>0</v>
      </c>
      <c r="M246" s="210">
        <f t="shared" si="70"/>
        <v>0</v>
      </c>
      <c r="N246" s="210">
        <f t="shared" si="70"/>
        <v>0</v>
      </c>
      <c r="O246" s="210">
        <f t="shared" si="70"/>
        <v>0</v>
      </c>
      <c r="P246" s="210">
        <f t="shared" si="70"/>
        <v>0</v>
      </c>
      <c r="Q246" s="210">
        <f t="shared" si="70"/>
        <v>0</v>
      </c>
      <c r="R246" s="210">
        <f t="shared" si="70"/>
        <v>0</v>
      </c>
      <c r="S246" s="210">
        <f t="shared" si="70"/>
        <v>0</v>
      </c>
      <c r="T246" s="210">
        <f t="shared" si="70"/>
        <v>0</v>
      </c>
      <c r="U246" s="210">
        <f t="shared" si="70"/>
        <v>0</v>
      </c>
      <c r="V246" s="210">
        <f t="shared" si="70"/>
        <v>0</v>
      </c>
      <c r="W246" s="210">
        <f t="shared" si="70"/>
        <v>0</v>
      </c>
      <c r="X246" s="210">
        <f t="shared" si="70"/>
        <v>0</v>
      </c>
      <c r="Y246" s="210">
        <f t="shared" si="70"/>
        <v>0</v>
      </c>
      <c r="Z246" s="210">
        <f t="shared" si="70"/>
        <v>0</v>
      </c>
      <c r="AA246" s="210">
        <f t="shared" si="70"/>
        <v>0</v>
      </c>
      <c r="AB246" s="210">
        <f t="shared" si="70"/>
        <v>0</v>
      </c>
      <c r="AC246" s="210">
        <f t="shared" si="70"/>
        <v>0</v>
      </c>
      <c r="AD246" s="210">
        <f t="shared" si="70"/>
        <v>0</v>
      </c>
      <c r="AE246" s="210">
        <f t="shared" si="70"/>
        <v>0</v>
      </c>
      <c r="AF246" s="210">
        <f t="shared" si="70"/>
        <v>0</v>
      </c>
      <c r="AG246" s="210">
        <f t="shared" si="70"/>
        <v>0</v>
      </c>
      <c r="AH246" s="210">
        <f t="shared" si="70"/>
        <v>0</v>
      </c>
      <c r="AI246" s="210">
        <f t="shared" si="70"/>
        <v>0</v>
      </c>
      <c r="AJ246" s="210">
        <f t="shared" si="70"/>
        <v>0</v>
      </c>
      <c r="AK246" s="210">
        <f t="shared" si="70"/>
        <v>0</v>
      </c>
      <c r="AL246" s="210">
        <f t="shared" si="70"/>
        <v>0</v>
      </c>
      <c r="AM246" s="210">
        <f t="shared" si="70"/>
        <v>0</v>
      </c>
      <c r="AN246" s="210">
        <f t="shared" si="70"/>
        <v>0</v>
      </c>
      <c r="AO246" s="210">
        <f t="shared" si="70"/>
        <v>0</v>
      </c>
      <c r="AP246" s="210">
        <f t="shared" si="70"/>
        <v>0</v>
      </c>
      <c r="AQ246" s="210">
        <f t="shared" si="70"/>
        <v>0</v>
      </c>
      <c r="AR246" s="210">
        <f t="shared" si="70"/>
        <v>0</v>
      </c>
      <c r="AS246" s="210">
        <f t="shared" si="70"/>
        <v>0</v>
      </c>
      <c r="AT246" s="210">
        <f t="shared" si="70"/>
        <v>0</v>
      </c>
      <c r="AU246" s="210">
        <f t="shared" si="70"/>
        <v>0</v>
      </c>
      <c r="AV246" s="210">
        <f t="shared" si="70"/>
        <v>0</v>
      </c>
      <c r="AW246" s="210">
        <f t="shared" si="70"/>
        <v>0</v>
      </c>
      <c r="AX246" s="210">
        <f t="shared" si="70"/>
        <v>0</v>
      </c>
      <c r="AY246" s="210">
        <f t="shared" si="70"/>
        <v>0</v>
      </c>
      <c r="AZ246" s="210">
        <f t="shared" si="70"/>
        <v>0</v>
      </c>
      <c r="BA246" s="210">
        <f t="shared" si="70"/>
        <v>0</v>
      </c>
      <c r="BB246" s="210">
        <f t="shared" si="70"/>
        <v>0</v>
      </c>
      <c r="BC246" s="210">
        <f t="shared" si="70"/>
        <v>0</v>
      </c>
      <c r="BD246" s="210">
        <f t="shared" si="70"/>
        <v>7.8812026399413357E-2</v>
      </c>
      <c r="BE246" s="210">
        <f t="shared" si="70"/>
        <v>0.29529807979575762</v>
      </c>
      <c r="BF246" s="210">
        <f t="shared" si="70"/>
        <v>0.27883864309188189</v>
      </c>
      <c r="BG246" s="210">
        <f t="shared" si="70"/>
        <v>0.24936934734783672</v>
      </c>
      <c r="BH246" s="210">
        <f t="shared" si="70"/>
        <v>0.24461908253890652</v>
      </c>
      <c r="BI246" s="210">
        <f t="shared" si="70"/>
        <v>1.1354735326869279E-2</v>
      </c>
      <c r="BJ246" s="210">
        <f t="shared" si="70"/>
        <v>0</v>
      </c>
      <c r="BK246" s="210">
        <f t="shared" si="70"/>
        <v>0</v>
      </c>
      <c r="BL246" s="210">
        <f t="shared" si="70"/>
        <v>0</v>
      </c>
      <c r="BM246" s="210">
        <f t="shared" si="70"/>
        <v>0</v>
      </c>
      <c r="BN246" s="210">
        <f t="shared" si="70"/>
        <v>0</v>
      </c>
      <c r="BO246" s="210">
        <f t="shared" si="70"/>
        <v>0</v>
      </c>
      <c r="BP246" s="210">
        <f t="shared" si="70"/>
        <v>0</v>
      </c>
      <c r="BQ246" s="210">
        <f t="shared" si="70"/>
        <v>0</v>
      </c>
      <c r="BR246" s="210">
        <f t="shared" si="68"/>
        <v>0</v>
      </c>
      <c r="BS246" s="210">
        <f t="shared" si="68"/>
        <v>0</v>
      </c>
      <c r="BT246" s="210">
        <f t="shared" si="68"/>
        <v>0</v>
      </c>
      <c r="BU246" s="210">
        <f t="shared" si="68"/>
        <v>0</v>
      </c>
      <c r="BV246" s="210">
        <f t="shared" si="68"/>
        <v>0</v>
      </c>
      <c r="BW246" s="210">
        <f t="shared" si="68"/>
        <v>0</v>
      </c>
      <c r="BX246" s="210">
        <f t="shared" si="68"/>
        <v>0</v>
      </c>
      <c r="BY246" s="210">
        <f t="shared" si="68"/>
        <v>0</v>
      </c>
      <c r="BZ246" s="210">
        <f t="shared" si="68"/>
        <v>0</v>
      </c>
      <c r="CA246" s="210">
        <f t="shared" si="68"/>
        <v>0</v>
      </c>
      <c r="CB246" s="210">
        <f t="shared" si="68"/>
        <v>0</v>
      </c>
      <c r="CC246" s="210">
        <f t="shared" si="68"/>
        <v>0</v>
      </c>
      <c r="CD246" s="210">
        <f t="shared" si="68"/>
        <v>0</v>
      </c>
      <c r="CE246" s="210">
        <f t="shared" si="68"/>
        <v>0</v>
      </c>
      <c r="CF246" s="210">
        <f t="shared" si="68"/>
        <v>0</v>
      </c>
      <c r="CG246" s="210">
        <f t="shared" si="68"/>
        <v>0</v>
      </c>
      <c r="CH246" s="210">
        <f t="shared" si="68"/>
        <v>0</v>
      </c>
      <c r="CI246" s="210">
        <f t="shared" si="68"/>
        <v>0</v>
      </c>
      <c r="CJ246" s="210">
        <f t="shared" si="68"/>
        <v>0</v>
      </c>
      <c r="CK246" s="210">
        <f t="shared" si="68"/>
        <v>0</v>
      </c>
      <c r="CL246" s="210">
        <f t="shared" si="68"/>
        <v>0</v>
      </c>
      <c r="CM246" s="210">
        <f t="shared" si="68"/>
        <v>0</v>
      </c>
      <c r="CN246" s="210">
        <f t="shared" si="68"/>
        <v>0</v>
      </c>
      <c r="CO246" s="210">
        <f t="shared" si="68"/>
        <v>0</v>
      </c>
      <c r="CP246" s="210">
        <f t="shared" si="68"/>
        <v>0</v>
      </c>
      <c r="CQ246" s="210">
        <f t="shared" si="68"/>
        <v>0</v>
      </c>
      <c r="CR246" s="210">
        <f t="shared" si="68"/>
        <v>0</v>
      </c>
      <c r="CS246" s="210">
        <f t="shared" si="68"/>
        <v>0</v>
      </c>
      <c r="CT246" s="210">
        <f t="shared" si="68"/>
        <v>0</v>
      </c>
      <c r="CU246" s="210">
        <f t="shared" si="68"/>
        <v>0</v>
      </c>
      <c r="CV246" s="210">
        <f t="shared" si="68"/>
        <v>0</v>
      </c>
      <c r="CW246" s="210">
        <f t="shared" si="68"/>
        <v>0</v>
      </c>
      <c r="CX246" s="210">
        <f t="shared" si="68"/>
        <v>0</v>
      </c>
      <c r="CY246" s="210">
        <f t="shared" si="68"/>
        <v>0</v>
      </c>
      <c r="CZ246" s="210">
        <f t="shared" si="68"/>
        <v>0</v>
      </c>
      <c r="DA246" s="210">
        <f t="shared" si="68"/>
        <v>0</v>
      </c>
      <c r="DB246" s="210">
        <f t="shared" si="68"/>
        <v>0</v>
      </c>
      <c r="DC246" s="210">
        <f t="shared" si="68"/>
        <v>0</v>
      </c>
      <c r="DD246" s="210">
        <f t="shared" si="68"/>
        <v>0</v>
      </c>
      <c r="DE246" s="210">
        <f t="shared" si="68"/>
        <v>0</v>
      </c>
      <c r="DF246" s="210">
        <f t="shared" si="68"/>
        <v>0</v>
      </c>
      <c r="DG246" s="210">
        <f t="shared" si="68"/>
        <v>0</v>
      </c>
      <c r="DH246" s="210">
        <f t="shared" si="68"/>
        <v>0</v>
      </c>
      <c r="DI246" s="210">
        <f t="shared" si="68"/>
        <v>0</v>
      </c>
      <c r="DJ246" s="210">
        <f t="shared" si="68"/>
        <v>0</v>
      </c>
      <c r="DK246" s="210">
        <f t="shared" si="68"/>
        <v>0</v>
      </c>
      <c r="DL246" s="210">
        <f t="shared" si="68"/>
        <v>0</v>
      </c>
      <c r="DM246" s="210">
        <f t="shared" si="68"/>
        <v>0</v>
      </c>
      <c r="DN246" s="210">
        <f t="shared" si="68"/>
        <v>0</v>
      </c>
      <c r="DO246" s="210">
        <f t="shared" si="68"/>
        <v>0</v>
      </c>
      <c r="DP246" s="210">
        <f t="shared" si="68"/>
        <v>0</v>
      </c>
      <c r="DQ246" s="210">
        <f t="shared" si="68"/>
        <v>0</v>
      </c>
      <c r="DR246" s="210">
        <f t="shared" si="68"/>
        <v>0</v>
      </c>
      <c r="DS246" s="210">
        <f t="shared" si="68"/>
        <v>0</v>
      </c>
      <c r="DT246" s="210">
        <f t="shared" si="68"/>
        <v>0</v>
      </c>
      <c r="DU246" s="210">
        <f t="shared" si="68"/>
        <v>0</v>
      </c>
      <c r="DV246" s="210">
        <f t="shared" si="68"/>
        <v>0</v>
      </c>
      <c r="DW246" s="210">
        <f t="shared" si="68"/>
        <v>0</v>
      </c>
      <c r="DX246" s="210">
        <f t="shared" si="68"/>
        <v>0</v>
      </c>
      <c r="DY246" s="210">
        <f t="shared" si="68"/>
        <v>0</v>
      </c>
      <c r="DZ246" s="210">
        <f t="shared" si="68"/>
        <v>0</v>
      </c>
      <c r="EA246" s="210">
        <f t="shared" si="68"/>
        <v>0</v>
      </c>
      <c r="EB246" s="210">
        <f t="shared" si="68"/>
        <v>0</v>
      </c>
      <c r="EC246" s="210">
        <f t="shared" si="71"/>
        <v>0</v>
      </c>
      <c r="ED246" s="210">
        <f t="shared" si="71"/>
        <v>0</v>
      </c>
      <c r="EE246" s="210">
        <f t="shared" si="71"/>
        <v>0</v>
      </c>
      <c r="EF246" s="210">
        <f t="shared" si="71"/>
        <v>0</v>
      </c>
      <c r="EG246" s="210">
        <f t="shared" si="71"/>
        <v>0</v>
      </c>
      <c r="EH246" s="210">
        <f t="shared" si="71"/>
        <v>0</v>
      </c>
      <c r="EI246" s="210">
        <f t="shared" si="71"/>
        <v>0</v>
      </c>
      <c r="EJ246" s="210">
        <f t="shared" si="71"/>
        <v>0</v>
      </c>
      <c r="EK246" s="210">
        <f t="shared" si="71"/>
        <v>0</v>
      </c>
      <c r="EL246" s="210">
        <f t="shared" si="71"/>
        <v>0</v>
      </c>
      <c r="EM246" s="210">
        <f t="shared" si="71"/>
        <v>0</v>
      </c>
      <c r="EN246" s="210">
        <f t="shared" si="71"/>
        <v>0</v>
      </c>
      <c r="EO246" s="210">
        <f t="shared" si="71"/>
        <v>0</v>
      </c>
      <c r="EP246" s="210">
        <f t="shared" si="71"/>
        <v>0</v>
      </c>
      <c r="EQ246" s="210">
        <f t="shared" si="71"/>
        <v>0</v>
      </c>
      <c r="ER246" s="210">
        <f t="shared" si="71"/>
        <v>0</v>
      </c>
      <c r="ES246" s="210">
        <f t="shared" si="71"/>
        <v>0</v>
      </c>
      <c r="ET246" s="210">
        <f t="shared" si="71"/>
        <v>0</v>
      </c>
      <c r="EU246" s="210">
        <f t="shared" si="71"/>
        <v>0</v>
      </c>
      <c r="EV246" s="210">
        <f t="shared" si="71"/>
        <v>0</v>
      </c>
      <c r="EW246" s="210">
        <f t="shared" si="71"/>
        <v>0</v>
      </c>
      <c r="EX246" s="210">
        <f t="shared" si="71"/>
        <v>0</v>
      </c>
      <c r="EY246" s="210">
        <f t="shared" si="71"/>
        <v>0</v>
      </c>
      <c r="EZ246" s="210">
        <f t="shared" si="71"/>
        <v>0</v>
      </c>
      <c r="FA246" s="210">
        <f t="shared" si="71"/>
        <v>0</v>
      </c>
      <c r="FB246" s="210">
        <f t="shared" si="71"/>
        <v>0</v>
      </c>
      <c r="FC246" s="210">
        <f t="shared" si="71"/>
        <v>0</v>
      </c>
      <c r="FD246" s="210">
        <f t="shared" si="71"/>
        <v>0</v>
      </c>
      <c r="FE246" s="210">
        <f t="shared" si="71"/>
        <v>0</v>
      </c>
      <c r="FF246" s="210">
        <f t="shared" si="71"/>
        <v>0</v>
      </c>
      <c r="FG246" s="210">
        <f t="shared" si="71"/>
        <v>0</v>
      </c>
      <c r="FH246" s="210">
        <f t="shared" si="71"/>
        <v>0</v>
      </c>
      <c r="FI246" s="210">
        <f t="shared" si="71"/>
        <v>0</v>
      </c>
      <c r="FJ246" s="210">
        <f t="shared" si="71"/>
        <v>0</v>
      </c>
      <c r="FK246" s="210">
        <f t="shared" si="71"/>
        <v>0</v>
      </c>
      <c r="FL246" s="210">
        <f t="shared" si="71"/>
        <v>0</v>
      </c>
      <c r="FM246" s="210">
        <f t="shared" si="71"/>
        <v>0</v>
      </c>
      <c r="FN246" s="210">
        <f t="shared" si="71"/>
        <v>0</v>
      </c>
      <c r="FO246" s="210">
        <f t="shared" si="71"/>
        <v>0</v>
      </c>
      <c r="FP246" s="210">
        <f t="shared" si="71"/>
        <v>0</v>
      </c>
      <c r="FQ246" s="210">
        <f t="shared" si="71"/>
        <v>0</v>
      </c>
      <c r="FR246" s="210">
        <f t="shared" si="71"/>
        <v>0</v>
      </c>
      <c r="FS246" s="210">
        <f t="shared" si="71"/>
        <v>0</v>
      </c>
      <c r="FT246" s="210">
        <f t="shared" si="71"/>
        <v>0</v>
      </c>
      <c r="FU246" s="210">
        <f t="shared" si="71"/>
        <v>0</v>
      </c>
      <c r="FV246" s="210">
        <f t="shared" si="71"/>
        <v>0</v>
      </c>
      <c r="FW246" s="210">
        <f t="shared" si="71"/>
        <v>0</v>
      </c>
      <c r="FX246" s="210">
        <f t="shared" si="71"/>
        <v>0</v>
      </c>
      <c r="FY246" s="210">
        <f t="shared" si="71"/>
        <v>0</v>
      </c>
      <c r="FZ246" s="210">
        <f t="shared" si="71"/>
        <v>0</v>
      </c>
      <c r="GA246" s="210">
        <f t="shared" si="71"/>
        <v>0</v>
      </c>
      <c r="GB246" s="210">
        <f t="shared" si="71"/>
        <v>0</v>
      </c>
      <c r="GC246" s="210">
        <f t="shared" si="71"/>
        <v>0</v>
      </c>
      <c r="GD246" s="210">
        <f t="shared" si="71"/>
        <v>0</v>
      </c>
      <c r="GE246" s="210">
        <f t="shared" si="71"/>
        <v>0</v>
      </c>
      <c r="GF246" s="210">
        <f t="shared" si="71"/>
        <v>0</v>
      </c>
      <c r="GG246" s="210">
        <f t="shared" si="71"/>
        <v>0</v>
      </c>
      <c r="GH246" s="210">
        <f t="shared" si="71"/>
        <v>0</v>
      </c>
      <c r="GI246" s="210">
        <f t="shared" si="71"/>
        <v>0</v>
      </c>
      <c r="GK246" s="216">
        <f t="shared" si="24"/>
        <v>0.37411010619517099</v>
      </c>
      <c r="GL246" s="216">
        <f t="shared" si="16"/>
        <v>0.27883864309188189</v>
      </c>
      <c r="GM246" s="216">
        <f t="shared" si="17"/>
        <v>0.24936934734783672</v>
      </c>
      <c r="GN246" s="216">
        <f t="shared" si="18"/>
        <v>0.24461908253890652</v>
      </c>
    </row>
    <row r="247" spans="1:196" x14ac:dyDescent="0.35">
      <c r="A247" s="9">
        <f>Report!$C$4</f>
        <v>1</v>
      </c>
      <c r="B247" t="str">
        <f>VLOOKUP($A247,Centers!$B$1:$C$120,2,)</f>
        <v>GATE</v>
      </c>
      <c r="C247" s="209">
        <v>44933</v>
      </c>
      <c r="D247" s="113">
        <f>IF($A247=1,SUM(SUMIFS(Indent!$E:$E,Indent!$C:$C,Waterfall!$C247,Indent!$A:$A,Centers!$A$2),SUMIFS(Indent!$E:$E,Indent!$C:$C,Waterfall!$C247,Indent!$A:$A,Centers!$A$3),SUMIFS(Indent!$E:$E,Indent!$C:$C,Waterfall!$C247,Indent!$A:$A,Centers!$A$4),SUMIFS(Indent!$E:$E,Indent!$C:$C,Waterfall!$C247,Indent!$A:$A,Centers!$A$5),SUMIFS(Indent!$E:$E,Indent!$C:$C,Waterfall!$C247,Indent!$A:$A,Centers!$A$6),SUMIFS(Indent!$E:$E,Indent!$C:$C,Waterfall!$C247,Indent!$A:$A,Centers!$A$7),SUMIFS(Indent!$E:$E,Indent!$C:$C,Waterfall!$C247,Indent!$A:$A,Centers!$A$8)),SUMIFS(Indent!$E:$E,Indent!$C:$C,Waterfall!$C247,Indent!$A:$A,$A247))</f>
        <v>31455</v>
      </c>
      <c r="E247" s="210">
        <f t="shared" si="9"/>
        <v>0</v>
      </c>
      <c r="F247" s="210">
        <f t="shared" si="70"/>
        <v>0</v>
      </c>
      <c r="G247" s="210">
        <f t="shared" si="70"/>
        <v>0</v>
      </c>
      <c r="H247" s="210">
        <f t="shared" si="70"/>
        <v>0</v>
      </c>
      <c r="I247" s="210">
        <f t="shared" si="70"/>
        <v>0</v>
      </c>
      <c r="J247" s="210">
        <f t="shared" si="70"/>
        <v>0</v>
      </c>
      <c r="K247" s="210">
        <f t="shared" si="70"/>
        <v>0</v>
      </c>
      <c r="L247" s="210">
        <f t="shared" si="70"/>
        <v>0</v>
      </c>
      <c r="M247" s="210">
        <f t="shared" si="70"/>
        <v>0</v>
      </c>
      <c r="N247" s="210">
        <f t="shared" si="70"/>
        <v>0</v>
      </c>
      <c r="O247" s="210">
        <f t="shared" si="70"/>
        <v>0</v>
      </c>
      <c r="P247" s="210">
        <f t="shared" si="70"/>
        <v>0</v>
      </c>
      <c r="Q247" s="210">
        <f t="shared" si="70"/>
        <v>0</v>
      </c>
      <c r="R247" s="210">
        <f t="shared" si="70"/>
        <v>0</v>
      </c>
      <c r="S247" s="210">
        <f t="shared" si="70"/>
        <v>0</v>
      </c>
      <c r="T247" s="210">
        <f t="shared" si="70"/>
        <v>0</v>
      </c>
      <c r="U247" s="210">
        <f t="shared" si="70"/>
        <v>0</v>
      </c>
      <c r="V247" s="210">
        <f t="shared" si="70"/>
        <v>0</v>
      </c>
      <c r="W247" s="210">
        <f t="shared" si="70"/>
        <v>0</v>
      </c>
      <c r="X247" s="210">
        <f t="shared" si="70"/>
        <v>0</v>
      </c>
      <c r="Y247" s="210">
        <f t="shared" si="70"/>
        <v>0</v>
      </c>
      <c r="Z247" s="210">
        <f t="shared" si="70"/>
        <v>0</v>
      </c>
      <c r="AA247" s="210">
        <f t="shared" si="70"/>
        <v>0</v>
      </c>
      <c r="AB247" s="210">
        <f t="shared" si="70"/>
        <v>0</v>
      </c>
      <c r="AC247" s="210">
        <f t="shared" si="70"/>
        <v>0</v>
      </c>
      <c r="AD247" s="210">
        <f t="shared" si="70"/>
        <v>0</v>
      </c>
      <c r="AE247" s="210">
        <f t="shared" si="70"/>
        <v>0</v>
      </c>
      <c r="AF247" s="210">
        <f t="shared" si="70"/>
        <v>0</v>
      </c>
      <c r="AG247" s="210">
        <f t="shared" si="70"/>
        <v>0</v>
      </c>
      <c r="AH247" s="210">
        <f t="shared" si="70"/>
        <v>0</v>
      </c>
      <c r="AI247" s="210">
        <f t="shared" si="70"/>
        <v>0</v>
      </c>
      <c r="AJ247" s="210">
        <f t="shared" si="70"/>
        <v>0</v>
      </c>
      <c r="AK247" s="210">
        <f t="shared" si="70"/>
        <v>0</v>
      </c>
      <c r="AL247" s="210">
        <f t="shared" si="70"/>
        <v>0</v>
      </c>
      <c r="AM247" s="210">
        <f t="shared" si="70"/>
        <v>0</v>
      </c>
      <c r="AN247" s="210">
        <f t="shared" si="70"/>
        <v>0</v>
      </c>
      <c r="AO247" s="210">
        <f t="shared" si="70"/>
        <v>0</v>
      </c>
      <c r="AP247" s="210">
        <f t="shared" si="70"/>
        <v>0</v>
      </c>
      <c r="AQ247" s="210">
        <f t="shared" si="70"/>
        <v>0</v>
      </c>
      <c r="AR247" s="210">
        <f t="shared" si="70"/>
        <v>0</v>
      </c>
      <c r="AS247" s="210">
        <f t="shared" si="70"/>
        <v>0</v>
      </c>
      <c r="AT247" s="210">
        <f t="shared" si="70"/>
        <v>0</v>
      </c>
      <c r="AU247" s="210">
        <f t="shared" si="70"/>
        <v>0</v>
      </c>
      <c r="AV247" s="210">
        <f t="shared" si="70"/>
        <v>0</v>
      </c>
      <c r="AW247" s="210">
        <f t="shared" si="70"/>
        <v>0</v>
      </c>
      <c r="AX247" s="210">
        <f t="shared" si="70"/>
        <v>0</v>
      </c>
      <c r="AY247" s="210">
        <f t="shared" si="70"/>
        <v>0</v>
      </c>
      <c r="AZ247" s="210">
        <f t="shared" si="70"/>
        <v>0</v>
      </c>
      <c r="BA247" s="210">
        <f t="shared" si="70"/>
        <v>0</v>
      </c>
      <c r="BB247" s="210">
        <f t="shared" si="70"/>
        <v>0</v>
      </c>
      <c r="BC247" s="210">
        <f t="shared" si="70"/>
        <v>0</v>
      </c>
      <c r="BD247" s="210">
        <f t="shared" si="70"/>
        <v>0</v>
      </c>
      <c r="BE247" s="210">
        <f t="shared" si="70"/>
        <v>7.391511683357177E-2</v>
      </c>
      <c r="BF247" s="210">
        <f t="shared" si="70"/>
        <v>0.36927960578604357</v>
      </c>
      <c r="BG247" s="210">
        <f t="shared" si="70"/>
        <v>0.29727642664123349</v>
      </c>
      <c r="BH247" s="210">
        <f t="shared" si="70"/>
        <v>0.27012430456207281</v>
      </c>
      <c r="BI247" s="210">
        <f t="shared" si="70"/>
        <v>0.14544778254649501</v>
      </c>
      <c r="BJ247" s="210">
        <f t="shared" si="70"/>
        <v>5.7218248291209658E-3</v>
      </c>
      <c r="BK247" s="210">
        <f t="shared" si="70"/>
        <v>0</v>
      </c>
      <c r="BL247" s="210">
        <f t="shared" si="70"/>
        <v>0</v>
      </c>
      <c r="BM247" s="210">
        <f t="shared" si="70"/>
        <v>0</v>
      </c>
      <c r="BN247" s="210">
        <f t="shared" si="70"/>
        <v>0</v>
      </c>
      <c r="BO247" s="210">
        <f t="shared" si="70"/>
        <v>0</v>
      </c>
      <c r="BP247" s="210">
        <f t="shared" si="70"/>
        <v>0</v>
      </c>
      <c r="BQ247" s="210">
        <f t="shared" ref="BQ247:EB250" si="72">IFERROR(BQ56/$D56,0)</f>
        <v>0</v>
      </c>
      <c r="BR247" s="210">
        <f t="shared" si="72"/>
        <v>0</v>
      </c>
      <c r="BS247" s="210">
        <f t="shared" si="72"/>
        <v>0</v>
      </c>
      <c r="BT247" s="210">
        <f t="shared" si="72"/>
        <v>0</v>
      </c>
      <c r="BU247" s="210">
        <f t="shared" si="72"/>
        <v>0</v>
      </c>
      <c r="BV247" s="210">
        <f t="shared" si="72"/>
        <v>0</v>
      </c>
      <c r="BW247" s="210">
        <f t="shared" si="72"/>
        <v>0</v>
      </c>
      <c r="BX247" s="210">
        <f t="shared" si="72"/>
        <v>0</v>
      </c>
      <c r="BY247" s="210">
        <f t="shared" si="72"/>
        <v>0</v>
      </c>
      <c r="BZ247" s="210">
        <f t="shared" si="72"/>
        <v>0</v>
      </c>
      <c r="CA247" s="210">
        <f t="shared" si="72"/>
        <v>0</v>
      </c>
      <c r="CB247" s="210">
        <f t="shared" si="72"/>
        <v>0</v>
      </c>
      <c r="CC247" s="210">
        <f t="shared" si="72"/>
        <v>0</v>
      </c>
      <c r="CD247" s="210">
        <f t="shared" si="72"/>
        <v>0</v>
      </c>
      <c r="CE247" s="210">
        <f t="shared" si="72"/>
        <v>0</v>
      </c>
      <c r="CF247" s="210">
        <f t="shared" si="72"/>
        <v>0</v>
      </c>
      <c r="CG247" s="210">
        <f t="shared" si="72"/>
        <v>0</v>
      </c>
      <c r="CH247" s="210">
        <f t="shared" si="72"/>
        <v>0</v>
      </c>
      <c r="CI247" s="210">
        <f t="shared" si="72"/>
        <v>0</v>
      </c>
      <c r="CJ247" s="210">
        <f t="shared" si="72"/>
        <v>0</v>
      </c>
      <c r="CK247" s="210">
        <f t="shared" si="72"/>
        <v>0</v>
      </c>
      <c r="CL247" s="210">
        <f t="shared" si="72"/>
        <v>0</v>
      </c>
      <c r="CM247" s="210">
        <f t="shared" si="72"/>
        <v>0</v>
      </c>
      <c r="CN247" s="210">
        <f t="shared" si="72"/>
        <v>0</v>
      </c>
      <c r="CO247" s="210">
        <f t="shared" si="72"/>
        <v>0</v>
      </c>
      <c r="CP247" s="210">
        <f t="shared" si="72"/>
        <v>0</v>
      </c>
      <c r="CQ247" s="210">
        <f t="shared" si="72"/>
        <v>0</v>
      </c>
      <c r="CR247" s="210">
        <f t="shared" si="72"/>
        <v>0</v>
      </c>
      <c r="CS247" s="210">
        <f t="shared" si="72"/>
        <v>0</v>
      </c>
      <c r="CT247" s="210">
        <f t="shared" si="72"/>
        <v>0</v>
      </c>
      <c r="CU247" s="210">
        <f t="shared" si="72"/>
        <v>0</v>
      </c>
      <c r="CV247" s="210">
        <f t="shared" si="72"/>
        <v>0</v>
      </c>
      <c r="CW247" s="210">
        <f t="shared" si="72"/>
        <v>0</v>
      </c>
      <c r="CX247" s="210">
        <f t="shared" si="72"/>
        <v>0</v>
      </c>
      <c r="CY247" s="210">
        <f t="shared" si="72"/>
        <v>0</v>
      </c>
      <c r="CZ247" s="210">
        <f t="shared" si="72"/>
        <v>0</v>
      </c>
      <c r="DA247" s="210">
        <f t="shared" si="72"/>
        <v>0</v>
      </c>
      <c r="DB247" s="210">
        <f t="shared" si="72"/>
        <v>0</v>
      </c>
      <c r="DC247" s="210">
        <f t="shared" si="72"/>
        <v>0</v>
      </c>
      <c r="DD247" s="210">
        <f t="shared" si="72"/>
        <v>0</v>
      </c>
      <c r="DE247" s="210">
        <f t="shared" si="72"/>
        <v>0</v>
      </c>
      <c r="DF247" s="210">
        <f t="shared" si="72"/>
        <v>0</v>
      </c>
      <c r="DG247" s="210">
        <f t="shared" si="72"/>
        <v>0</v>
      </c>
      <c r="DH247" s="210">
        <f t="shared" si="72"/>
        <v>0</v>
      </c>
      <c r="DI247" s="210">
        <f t="shared" si="72"/>
        <v>0</v>
      </c>
      <c r="DJ247" s="210">
        <f t="shared" si="72"/>
        <v>0</v>
      </c>
      <c r="DK247" s="210">
        <f t="shared" si="72"/>
        <v>0</v>
      </c>
      <c r="DL247" s="210">
        <f t="shared" si="72"/>
        <v>0</v>
      </c>
      <c r="DM247" s="210">
        <f t="shared" si="72"/>
        <v>0</v>
      </c>
      <c r="DN247" s="210">
        <f t="shared" si="72"/>
        <v>0</v>
      </c>
      <c r="DO247" s="210">
        <f t="shared" si="72"/>
        <v>0</v>
      </c>
      <c r="DP247" s="210">
        <f t="shared" si="72"/>
        <v>0</v>
      </c>
      <c r="DQ247" s="210">
        <f t="shared" si="72"/>
        <v>0</v>
      </c>
      <c r="DR247" s="210">
        <f t="shared" si="72"/>
        <v>0</v>
      </c>
      <c r="DS247" s="210">
        <f t="shared" si="72"/>
        <v>0</v>
      </c>
      <c r="DT247" s="210">
        <f t="shared" si="72"/>
        <v>0</v>
      </c>
      <c r="DU247" s="210">
        <f t="shared" si="72"/>
        <v>0</v>
      </c>
      <c r="DV247" s="210">
        <f t="shared" si="72"/>
        <v>0</v>
      </c>
      <c r="DW247" s="210">
        <f t="shared" si="72"/>
        <v>0</v>
      </c>
      <c r="DX247" s="210">
        <f t="shared" si="72"/>
        <v>0</v>
      </c>
      <c r="DY247" s="210">
        <f t="shared" si="72"/>
        <v>0</v>
      </c>
      <c r="DZ247" s="210">
        <f t="shared" si="72"/>
        <v>0</v>
      </c>
      <c r="EA247" s="210">
        <f t="shared" si="72"/>
        <v>0</v>
      </c>
      <c r="EB247" s="210">
        <f t="shared" si="72"/>
        <v>0</v>
      </c>
      <c r="EC247" s="210">
        <f t="shared" si="71"/>
        <v>0</v>
      </c>
      <c r="ED247" s="210">
        <f t="shared" si="71"/>
        <v>0</v>
      </c>
      <c r="EE247" s="210">
        <f t="shared" si="71"/>
        <v>0</v>
      </c>
      <c r="EF247" s="210">
        <f t="shared" si="71"/>
        <v>0</v>
      </c>
      <c r="EG247" s="210">
        <f t="shared" si="71"/>
        <v>0</v>
      </c>
      <c r="EH247" s="210">
        <f t="shared" si="71"/>
        <v>0</v>
      </c>
      <c r="EI247" s="210">
        <f t="shared" si="71"/>
        <v>0</v>
      </c>
      <c r="EJ247" s="210">
        <f t="shared" si="71"/>
        <v>0</v>
      </c>
      <c r="EK247" s="210">
        <f t="shared" si="71"/>
        <v>0</v>
      </c>
      <c r="EL247" s="210">
        <f t="shared" si="71"/>
        <v>0</v>
      </c>
      <c r="EM247" s="210">
        <f t="shared" si="71"/>
        <v>0</v>
      </c>
      <c r="EN247" s="210">
        <f t="shared" si="71"/>
        <v>0</v>
      </c>
      <c r="EO247" s="210">
        <f t="shared" si="71"/>
        <v>0</v>
      </c>
      <c r="EP247" s="210">
        <f t="shared" si="71"/>
        <v>0</v>
      </c>
      <c r="EQ247" s="210">
        <f t="shared" si="71"/>
        <v>0</v>
      </c>
      <c r="ER247" s="210">
        <f t="shared" si="71"/>
        <v>0</v>
      </c>
      <c r="ES247" s="210">
        <f t="shared" si="71"/>
        <v>0</v>
      </c>
      <c r="ET247" s="210">
        <f t="shared" si="71"/>
        <v>0</v>
      </c>
      <c r="EU247" s="210">
        <f t="shared" si="71"/>
        <v>0</v>
      </c>
      <c r="EV247" s="210">
        <f t="shared" si="71"/>
        <v>0</v>
      </c>
      <c r="EW247" s="210">
        <f t="shared" si="71"/>
        <v>0</v>
      </c>
      <c r="EX247" s="210">
        <f t="shared" si="71"/>
        <v>0</v>
      </c>
      <c r="EY247" s="210">
        <f t="shared" si="71"/>
        <v>0</v>
      </c>
      <c r="EZ247" s="210">
        <f t="shared" si="71"/>
        <v>0</v>
      </c>
      <c r="FA247" s="210">
        <f t="shared" si="71"/>
        <v>0</v>
      </c>
      <c r="FB247" s="210">
        <f t="shared" si="71"/>
        <v>0</v>
      </c>
      <c r="FC247" s="210">
        <f t="shared" si="71"/>
        <v>0</v>
      </c>
      <c r="FD247" s="210">
        <f t="shared" si="71"/>
        <v>0</v>
      </c>
      <c r="FE247" s="210">
        <f t="shared" si="71"/>
        <v>0</v>
      </c>
      <c r="FF247" s="210">
        <f t="shared" si="71"/>
        <v>0</v>
      </c>
      <c r="FG247" s="210">
        <f t="shared" si="71"/>
        <v>0</v>
      </c>
      <c r="FH247" s="210">
        <f t="shared" si="71"/>
        <v>0</v>
      </c>
      <c r="FI247" s="210">
        <f t="shared" si="71"/>
        <v>0</v>
      </c>
      <c r="FJ247" s="210">
        <f t="shared" si="71"/>
        <v>0</v>
      </c>
      <c r="FK247" s="210">
        <f t="shared" si="71"/>
        <v>0</v>
      </c>
      <c r="FL247" s="210">
        <f t="shared" si="71"/>
        <v>0</v>
      </c>
      <c r="FM247" s="210">
        <f t="shared" si="71"/>
        <v>0</v>
      </c>
      <c r="FN247" s="210">
        <f t="shared" si="71"/>
        <v>0</v>
      </c>
      <c r="FO247" s="210">
        <f t="shared" si="71"/>
        <v>0</v>
      </c>
      <c r="FP247" s="210">
        <f t="shared" si="71"/>
        <v>0</v>
      </c>
      <c r="FQ247" s="210">
        <f t="shared" si="71"/>
        <v>0</v>
      </c>
      <c r="FR247" s="210">
        <f t="shared" si="71"/>
        <v>0</v>
      </c>
      <c r="FS247" s="210">
        <f t="shared" si="71"/>
        <v>0</v>
      </c>
      <c r="FT247" s="210">
        <f t="shared" si="71"/>
        <v>0</v>
      </c>
      <c r="FU247" s="210">
        <f t="shared" si="71"/>
        <v>0</v>
      </c>
      <c r="FV247" s="210">
        <f t="shared" si="71"/>
        <v>0</v>
      </c>
      <c r="FW247" s="210">
        <f t="shared" si="71"/>
        <v>0</v>
      </c>
      <c r="FX247" s="210">
        <f t="shared" si="71"/>
        <v>0</v>
      </c>
      <c r="FY247" s="210">
        <f t="shared" si="71"/>
        <v>0</v>
      </c>
      <c r="FZ247" s="210">
        <f t="shared" si="71"/>
        <v>0</v>
      </c>
      <c r="GA247" s="210">
        <f t="shared" si="71"/>
        <v>0</v>
      </c>
      <c r="GB247" s="210">
        <f t="shared" si="71"/>
        <v>0</v>
      </c>
      <c r="GC247" s="210">
        <f t="shared" si="71"/>
        <v>0</v>
      </c>
      <c r="GD247" s="210">
        <f t="shared" si="71"/>
        <v>0</v>
      </c>
      <c r="GE247" s="210">
        <f t="shared" si="71"/>
        <v>0</v>
      </c>
      <c r="GF247" s="210">
        <f t="shared" si="71"/>
        <v>0</v>
      </c>
      <c r="GG247" s="210">
        <f t="shared" si="71"/>
        <v>0</v>
      </c>
      <c r="GH247" s="210">
        <f t="shared" si="71"/>
        <v>0</v>
      </c>
      <c r="GI247" s="210">
        <f t="shared" si="71"/>
        <v>0</v>
      </c>
      <c r="GK247" s="216">
        <f t="shared" si="24"/>
        <v>0.44319472261961534</v>
      </c>
      <c r="GL247" s="216">
        <f t="shared" si="16"/>
        <v>0.29727642664123349</v>
      </c>
      <c r="GM247" s="216">
        <f t="shared" si="17"/>
        <v>0.27012430456207281</v>
      </c>
      <c r="GN247" s="216">
        <f t="shared" si="18"/>
        <v>0.14544778254649501</v>
      </c>
    </row>
    <row r="248" spans="1:196" x14ac:dyDescent="0.35">
      <c r="A248" s="9">
        <f>Report!$C$4</f>
        <v>1</v>
      </c>
      <c r="B248" t="str">
        <f>VLOOKUP($A248,Centers!$B$1:$C$120,2,)</f>
        <v>GATE</v>
      </c>
      <c r="C248" s="209">
        <v>44934</v>
      </c>
      <c r="D248" s="113">
        <f>IF($A248=1,SUM(SUMIFS(Indent!$E:$E,Indent!$C:$C,Waterfall!$C248,Indent!$A:$A,Centers!$A$2),SUMIFS(Indent!$E:$E,Indent!$C:$C,Waterfall!$C248,Indent!$A:$A,Centers!$A$3),SUMIFS(Indent!$E:$E,Indent!$C:$C,Waterfall!$C248,Indent!$A:$A,Centers!$A$4),SUMIFS(Indent!$E:$E,Indent!$C:$C,Waterfall!$C248,Indent!$A:$A,Centers!$A$5),SUMIFS(Indent!$E:$E,Indent!$C:$C,Waterfall!$C248,Indent!$A:$A,Centers!$A$6),SUMIFS(Indent!$E:$E,Indent!$C:$C,Waterfall!$C248,Indent!$A:$A,Centers!$A$7),SUMIFS(Indent!$E:$E,Indent!$C:$C,Waterfall!$C248,Indent!$A:$A,Centers!$A$8)),SUMIFS(Indent!$E:$E,Indent!$C:$C,Waterfall!$C248,Indent!$A:$A,$A248))</f>
        <v>32715</v>
      </c>
      <c r="E248" s="210">
        <f t="shared" si="9"/>
        <v>0</v>
      </c>
      <c r="F248" s="210">
        <f t="shared" ref="F248:BQ251" si="73">IFERROR(F57/$D57,0)</f>
        <v>0</v>
      </c>
      <c r="G248" s="210">
        <f t="shared" si="73"/>
        <v>0</v>
      </c>
      <c r="H248" s="210">
        <f t="shared" si="73"/>
        <v>0</v>
      </c>
      <c r="I248" s="210">
        <f t="shared" si="73"/>
        <v>0</v>
      </c>
      <c r="J248" s="210">
        <f t="shared" si="73"/>
        <v>0</v>
      </c>
      <c r="K248" s="210">
        <f t="shared" si="73"/>
        <v>0</v>
      </c>
      <c r="L248" s="210">
        <f t="shared" si="73"/>
        <v>0</v>
      </c>
      <c r="M248" s="210">
        <f t="shared" si="73"/>
        <v>0</v>
      </c>
      <c r="N248" s="210">
        <f t="shared" si="73"/>
        <v>0</v>
      </c>
      <c r="O248" s="210">
        <f t="shared" si="73"/>
        <v>0</v>
      </c>
      <c r="P248" s="210">
        <f t="shared" si="73"/>
        <v>0</v>
      </c>
      <c r="Q248" s="210">
        <f t="shared" si="73"/>
        <v>0</v>
      </c>
      <c r="R248" s="210">
        <f t="shared" si="73"/>
        <v>0</v>
      </c>
      <c r="S248" s="210">
        <f t="shared" si="73"/>
        <v>0</v>
      </c>
      <c r="T248" s="210">
        <f t="shared" si="73"/>
        <v>0</v>
      </c>
      <c r="U248" s="210">
        <f t="shared" si="73"/>
        <v>0</v>
      </c>
      <c r="V248" s="210">
        <f t="shared" si="73"/>
        <v>0</v>
      </c>
      <c r="W248" s="210">
        <f t="shared" si="73"/>
        <v>0</v>
      </c>
      <c r="X248" s="210">
        <f t="shared" si="73"/>
        <v>0</v>
      </c>
      <c r="Y248" s="210">
        <f t="shared" si="73"/>
        <v>0</v>
      </c>
      <c r="Z248" s="210">
        <f t="shared" si="73"/>
        <v>0</v>
      </c>
      <c r="AA248" s="210">
        <f t="shared" si="73"/>
        <v>0</v>
      </c>
      <c r="AB248" s="210">
        <f t="shared" si="73"/>
        <v>0</v>
      </c>
      <c r="AC248" s="210">
        <f t="shared" si="73"/>
        <v>0</v>
      </c>
      <c r="AD248" s="210">
        <f t="shared" si="73"/>
        <v>0</v>
      </c>
      <c r="AE248" s="210">
        <f t="shared" si="73"/>
        <v>0</v>
      </c>
      <c r="AF248" s="210">
        <f t="shared" si="73"/>
        <v>0</v>
      </c>
      <c r="AG248" s="210">
        <f t="shared" si="73"/>
        <v>0</v>
      </c>
      <c r="AH248" s="210">
        <f t="shared" si="73"/>
        <v>0</v>
      </c>
      <c r="AI248" s="210">
        <f t="shared" si="73"/>
        <v>0</v>
      </c>
      <c r="AJ248" s="210">
        <f t="shared" si="73"/>
        <v>0</v>
      </c>
      <c r="AK248" s="210">
        <f t="shared" si="73"/>
        <v>0</v>
      </c>
      <c r="AL248" s="210">
        <f t="shared" si="73"/>
        <v>0</v>
      </c>
      <c r="AM248" s="210">
        <f t="shared" si="73"/>
        <v>0</v>
      </c>
      <c r="AN248" s="210">
        <f t="shared" si="73"/>
        <v>0</v>
      </c>
      <c r="AO248" s="210">
        <f t="shared" si="73"/>
        <v>0</v>
      </c>
      <c r="AP248" s="210">
        <f t="shared" si="73"/>
        <v>0</v>
      </c>
      <c r="AQ248" s="210">
        <f t="shared" si="73"/>
        <v>0</v>
      </c>
      <c r="AR248" s="210">
        <f t="shared" si="73"/>
        <v>0</v>
      </c>
      <c r="AS248" s="210">
        <f t="shared" si="73"/>
        <v>0</v>
      </c>
      <c r="AT248" s="210">
        <f t="shared" si="73"/>
        <v>0</v>
      </c>
      <c r="AU248" s="210">
        <f t="shared" si="73"/>
        <v>0</v>
      </c>
      <c r="AV248" s="210">
        <f t="shared" si="73"/>
        <v>0</v>
      </c>
      <c r="AW248" s="210">
        <f t="shared" si="73"/>
        <v>0</v>
      </c>
      <c r="AX248" s="210">
        <f t="shared" si="73"/>
        <v>0</v>
      </c>
      <c r="AY248" s="210">
        <f t="shared" si="73"/>
        <v>0</v>
      </c>
      <c r="AZ248" s="210">
        <f t="shared" si="73"/>
        <v>0</v>
      </c>
      <c r="BA248" s="210">
        <f t="shared" si="73"/>
        <v>0</v>
      </c>
      <c r="BB248" s="210">
        <f t="shared" si="73"/>
        <v>0</v>
      </c>
      <c r="BC248" s="210">
        <f t="shared" si="73"/>
        <v>0</v>
      </c>
      <c r="BD248" s="210">
        <f t="shared" si="73"/>
        <v>0</v>
      </c>
      <c r="BE248" s="210">
        <f t="shared" si="73"/>
        <v>0</v>
      </c>
      <c r="BF248" s="210">
        <f t="shared" si="73"/>
        <v>8.0987926027815987E-2</v>
      </c>
      <c r="BG248" s="210">
        <f t="shared" si="73"/>
        <v>0.36943817820571606</v>
      </c>
      <c r="BH248" s="210">
        <f t="shared" si="73"/>
        <v>0.31401864588109435</v>
      </c>
      <c r="BI248" s="210">
        <f t="shared" si="73"/>
        <v>0.30206755311019406</v>
      </c>
      <c r="BJ248" s="210">
        <f t="shared" si="73"/>
        <v>5.9981354118905698E-2</v>
      </c>
      <c r="BK248" s="210">
        <f t="shared" si="73"/>
        <v>1.8639767690661775E-3</v>
      </c>
      <c r="BL248" s="210">
        <f t="shared" si="73"/>
        <v>0</v>
      </c>
      <c r="BM248" s="210">
        <f t="shared" si="73"/>
        <v>0</v>
      </c>
      <c r="BN248" s="210">
        <f t="shared" si="73"/>
        <v>0</v>
      </c>
      <c r="BO248" s="210">
        <f t="shared" si="73"/>
        <v>0</v>
      </c>
      <c r="BP248" s="210">
        <f t="shared" si="73"/>
        <v>0</v>
      </c>
      <c r="BQ248" s="210">
        <f t="shared" si="73"/>
        <v>0</v>
      </c>
      <c r="BR248" s="210">
        <f t="shared" si="72"/>
        <v>0</v>
      </c>
      <c r="BS248" s="210">
        <f t="shared" si="72"/>
        <v>0</v>
      </c>
      <c r="BT248" s="210">
        <f t="shared" si="72"/>
        <v>0</v>
      </c>
      <c r="BU248" s="210">
        <f t="shared" si="72"/>
        <v>0</v>
      </c>
      <c r="BV248" s="210">
        <f t="shared" si="72"/>
        <v>0</v>
      </c>
      <c r="BW248" s="210">
        <f t="shared" si="72"/>
        <v>0</v>
      </c>
      <c r="BX248" s="210">
        <f t="shared" si="72"/>
        <v>0</v>
      </c>
      <c r="BY248" s="210">
        <f t="shared" si="72"/>
        <v>0</v>
      </c>
      <c r="BZ248" s="210">
        <f t="shared" si="72"/>
        <v>0</v>
      </c>
      <c r="CA248" s="210">
        <f t="shared" si="72"/>
        <v>0</v>
      </c>
      <c r="CB248" s="210">
        <f t="shared" si="72"/>
        <v>0</v>
      </c>
      <c r="CC248" s="210">
        <f t="shared" si="72"/>
        <v>0</v>
      </c>
      <c r="CD248" s="210">
        <f t="shared" si="72"/>
        <v>0</v>
      </c>
      <c r="CE248" s="210">
        <f t="shared" si="72"/>
        <v>0</v>
      </c>
      <c r="CF248" s="210">
        <f t="shared" si="72"/>
        <v>0</v>
      </c>
      <c r="CG248" s="210">
        <f t="shared" si="72"/>
        <v>0</v>
      </c>
      <c r="CH248" s="210">
        <f t="shared" si="72"/>
        <v>0</v>
      </c>
      <c r="CI248" s="210">
        <f t="shared" si="72"/>
        <v>0</v>
      </c>
      <c r="CJ248" s="210">
        <f t="shared" si="72"/>
        <v>0</v>
      </c>
      <c r="CK248" s="210">
        <f t="shared" si="72"/>
        <v>0</v>
      </c>
      <c r="CL248" s="210">
        <f t="shared" si="72"/>
        <v>0</v>
      </c>
      <c r="CM248" s="210">
        <f t="shared" si="72"/>
        <v>0</v>
      </c>
      <c r="CN248" s="210">
        <f t="shared" si="72"/>
        <v>0</v>
      </c>
      <c r="CO248" s="210">
        <f t="shared" si="72"/>
        <v>0</v>
      </c>
      <c r="CP248" s="210">
        <f t="shared" si="72"/>
        <v>0</v>
      </c>
      <c r="CQ248" s="210">
        <f t="shared" si="72"/>
        <v>0</v>
      </c>
      <c r="CR248" s="210">
        <f t="shared" si="72"/>
        <v>0</v>
      </c>
      <c r="CS248" s="210">
        <f t="shared" si="72"/>
        <v>0</v>
      </c>
      <c r="CT248" s="210">
        <f t="shared" si="72"/>
        <v>0</v>
      </c>
      <c r="CU248" s="210">
        <f t="shared" si="72"/>
        <v>0</v>
      </c>
      <c r="CV248" s="210">
        <f t="shared" si="72"/>
        <v>0</v>
      </c>
      <c r="CW248" s="210">
        <f t="shared" si="72"/>
        <v>0</v>
      </c>
      <c r="CX248" s="210">
        <f t="shared" si="72"/>
        <v>0</v>
      </c>
      <c r="CY248" s="210">
        <f t="shared" si="72"/>
        <v>0</v>
      </c>
      <c r="CZ248" s="210">
        <f t="shared" si="72"/>
        <v>0</v>
      </c>
      <c r="DA248" s="210">
        <f t="shared" si="72"/>
        <v>0</v>
      </c>
      <c r="DB248" s="210">
        <f t="shared" si="72"/>
        <v>0</v>
      </c>
      <c r="DC248" s="210">
        <f t="shared" si="72"/>
        <v>0</v>
      </c>
      <c r="DD248" s="210">
        <f t="shared" si="72"/>
        <v>0</v>
      </c>
      <c r="DE248" s="210">
        <f t="shared" si="72"/>
        <v>0</v>
      </c>
      <c r="DF248" s="210">
        <f t="shared" si="72"/>
        <v>0</v>
      </c>
      <c r="DG248" s="210">
        <f t="shared" si="72"/>
        <v>0</v>
      </c>
      <c r="DH248" s="210">
        <f t="shared" si="72"/>
        <v>0</v>
      </c>
      <c r="DI248" s="210">
        <f t="shared" si="72"/>
        <v>0</v>
      </c>
      <c r="DJ248" s="210">
        <f t="shared" si="72"/>
        <v>0</v>
      </c>
      <c r="DK248" s="210">
        <f t="shared" si="72"/>
        <v>0</v>
      </c>
      <c r="DL248" s="210">
        <f t="shared" si="72"/>
        <v>0</v>
      </c>
      <c r="DM248" s="210">
        <f t="shared" si="72"/>
        <v>0</v>
      </c>
      <c r="DN248" s="210">
        <f t="shared" si="72"/>
        <v>0</v>
      </c>
      <c r="DO248" s="210">
        <f t="shared" si="72"/>
        <v>0</v>
      </c>
      <c r="DP248" s="210">
        <f t="shared" si="72"/>
        <v>0</v>
      </c>
      <c r="DQ248" s="210">
        <f t="shared" si="72"/>
        <v>0</v>
      </c>
      <c r="DR248" s="210">
        <f t="shared" si="72"/>
        <v>0</v>
      </c>
      <c r="DS248" s="210">
        <f t="shared" si="72"/>
        <v>0</v>
      </c>
      <c r="DT248" s="210">
        <f t="shared" si="72"/>
        <v>0</v>
      </c>
      <c r="DU248" s="210">
        <f t="shared" si="72"/>
        <v>0</v>
      </c>
      <c r="DV248" s="210">
        <f t="shared" si="72"/>
        <v>0</v>
      </c>
      <c r="DW248" s="210">
        <f t="shared" si="72"/>
        <v>0</v>
      </c>
      <c r="DX248" s="210">
        <f t="shared" si="72"/>
        <v>0</v>
      </c>
      <c r="DY248" s="210">
        <f t="shared" si="72"/>
        <v>0</v>
      </c>
      <c r="DZ248" s="210">
        <f t="shared" si="72"/>
        <v>0</v>
      </c>
      <c r="EA248" s="210">
        <f t="shared" si="72"/>
        <v>0</v>
      </c>
      <c r="EB248" s="210">
        <f t="shared" si="72"/>
        <v>0</v>
      </c>
      <c r="EC248" s="210">
        <f t="shared" si="71"/>
        <v>0</v>
      </c>
      <c r="ED248" s="210">
        <f t="shared" si="71"/>
        <v>0</v>
      </c>
      <c r="EE248" s="210">
        <f t="shared" si="71"/>
        <v>0</v>
      </c>
      <c r="EF248" s="210">
        <f t="shared" si="71"/>
        <v>0</v>
      </c>
      <c r="EG248" s="210">
        <f t="shared" si="71"/>
        <v>0</v>
      </c>
      <c r="EH248" s="210">
        <f t="shared" si="71"/>
        <v>0</v>
      </c>
      <c r="EI248" s="210">
        <f t="shared" si="71"/>
        <v>0</v>
      </c>
      <c r="EJ248" s="210">
        <f t="shared" si="71"/>
        <v>0</v>
      </c>
      <c r="EK248" s="210">
        <f t="shared" si="71"/>
        <v>0</v>
      </c>
      <c r="EL248" s="210">
        <f t="shared" si="71"/>
        <v>0</v>
      </c>
      <c r="EM248" s="210">
        <f t="shared" si="71"/>
        <v>0</v>
      </c>
      <c r="EN248" s="210">
        <f t="shared" si="71"/>
        <v>0</v>
      </c>
      <c r="EO248" s="210">
        <f t="shared" si="71"/>
        <v>0</v>
      </c>
      <c r="EP248" s="210">
        <f t="shared" si="71"/>
        <v>0</v>
      </c>
      <c r="EQ248" s="210">
        <f t="shared" si="71"/>
        <v>0</v>
      </c>
      <c r="ER248" s="210">
        <f t="shared" si="71"/>
        <v>0</v>
      </c>
      <c r="ES248" s="210">
        <f t="shared" si="71"/>
        <v>0</v>
      </c>
      <c r="ET248" s="210">
        <f t="shared" si="71"/>
        <v>0</v>
      </c>
      <c r="EU248" s="210">
        <f t="shared" si="71"/>
        <v>0</v>
      </c>
      <c r="EV248" s="210">
        <f t="shared" ref="EV248:GI248" si="74">IFERROR(EV57/$D57,0)</f>
        <v>0</v>
      </c>
      <c r="EW248" s="210">
        <f t="shared" si="74"/>
        <v>0</v>
      </c>
      <c r="EX248" s="210">
        <f t="shared" si="74"/>
        <v>0</v>
      </c>
      <c r="EY248" s="210">
        <f t="shared" si="74"/>
        <v>0</v>
      </c>
      <c r="EZ248" s="210">
        <f t="shared" si="74"/>
        <v>0</v>
      </c>
      <c r="FA248" s="210">
        <f t="shared" si="74"/>
        <v>0</v>
      </c>
      <c r="FB248" s="210">
        <f t="shared" si="74"/>
        <v>0</v>
      </c>
      <c r="FC248" s="210">
        <f t="shared" si="74"/>
        <v>0</v>
      </c>
      <c r="FD248" s="210">
        <f t="shared" si="74"/>
        <v>0</v>
      </c>
      <c r="FE248" s="210">
        <f t="shared" si="74"/>
        <v>0</v>
      </c>
      <c r="FF248" s="210">
        <f t="shared" si="74"/>
        <v>0</v>
      </c>
      <c r="FG248" s="210">
        <f t="shared" si="74"/>
        <v>0</v>
      </c>
      <c r="FH248" s="210">
        <f t="shared" si="74"/>
        <v>0</v>
      </c>
      <c r="FI248" s="210">
        <f t="shared" si="74"/>
        <v>0</v>
      </c>
      <c r="FJ248" s="210">
        <f t="shared" si="74"/>
        <v>0</v>
      </c>
      <c r="FK248" s="210">
        <f t="shared" si="74"/>
        <v>0</v>
      </c>
      <c r="FL248" s="210">
        <f t="shared" si="74"/>
        <v>0</v>
      </c>
      <c r="FM248" s="210">
        <f t="shared" si="74"/>
        <v>0</v>
      </c>
      <c r="FN248" s="210">
        <f t="shared" si="74"/>
        <v>0</v>
      </c>
      <c r="FO248" s="210">
        <f t="shared" si="74"/>
        <v>0</v>
      </c>
      <c r="FP248" s="210">
        <f t="shared" si="74"/>
        <v>0</v>
      </c>
      <c r="FQ248" s="210">
        <f t="shared" si="74"/>
        <v>0</v>
      </c>
      <c r="FR248" s="210">
        <f t="shared" si="74"/>
        <v>0</v>
      </c>
      <c r="FS248" s="210">
        <f t="shared" si="74"/>
        <v>0</v>
      </c>
      <c r="FT248" s="210">
        <f t="shared" si="74"/>
        <v>0</v>
      </c>
      <c r="FU248" s="210">
        <f t="shared" si="74"/>
        <v>0</v>
      </c>
      <c r="FV248" s="210">
        <f t="shared" si="74"/>
        <v>0</v>
      </c>
      <c r="FW248" s="210">
        <f t="shared" si="74"/>
        <v>0</v>
      </c>
      <c r="FX248" s="210">
        <f t="shared" si="74"/>
        <v>0</v>
      </c>
      <c r="FY248" s="210">
        <f t="shared" si="74"/>
        <v>0</v>
      </c>
      <c r="FZ248" s="210">
        <f t="shared" si="74"/>
        <v>0</v>
      </c>
      <c r="GA248" s="210">
        <f t="shared" si="74"/>
        <v>0</v>
      </c>
      <c r="GB248" s="210">
        <f t="shared" si="74"/>
        <v>0</v>
      </c>
      <c r="GC248" s="210">
        <f t="shared" si="74"/>
        <v>0</v>
      </c>
      <c r="GD248" s="210">
        <f t="shared" si="74"/>
        <v>0</v>
      </c>
      <c r="GE248" s="210">
        <f t="shared" si="74"/>
        <v>0</v>
      </c>
      <c r="GF248" s="210">
        <f t="shared" si="74"/>
        <v>0</v>
      </c>
      <c r="GG248" s="210">
        <f t="shared" si="74"/>
        <v>0</v>
      </c>
      <c r="GH248" s="210">
        <f t="shared" si="74"/>
        <v>0</v>
      </c>
      <c r="GI248" s="210">
        <f t="shared" si="74"/>
        <v>0</v>
      </c>
      <c r="GK248" s="216">
        <f t="shared" si="24"/>
        <v>0.45042610423353202</v>
      </c>
      <c r="GL248" s="216">
        <f t="shared" si="16"/>
        <v>0.31401864588109435</v>
      </c>
      <c r="GM248" s="216">
        <f t="shared" si="17"/>
        <v>0.30206755311019406</v>
      </c>
      <c r="GN248" s="216">
        <f t="shared" si="18"/>
        <v>5.9981354118905698E-2</v>
      </c>
    </row>
    <row r="249" spans="1:196" x14ac:dyDescent="0.35">
      <c r="A249" s="9">
        <f>Report!$C$4</f>
        <v>1</v>
      </c>
      <c r="B249" t="str">
        <f>VLOOKUP($A249,Centers!$B$1:$C$120,2,)</f>
        <v>GATE</v>
      </c>
      <c r="C249" s="209">
        <v>44935</v>
      </c>
      <c r="D249" s="113">
        <f>IF($A249=1,SUM(SUMIFS(Indent!$E:$E,Indent!$C:$C,Waterfall!$C249,Indent!$A:$A,Centers!$A$2),SUMIFS(Indent!$E:$E,Indent!$C:$C,Waterfall!$C249,Indent!$A:$A,Centers!$A$3),SUMIFS(Indent!$E:$E,Indent!$C:$C,Waterfall!$C249,Indent!$A:$A,Centers!$A$4),SUMIFS(Indent!$E:$E,Indent!$C:$C,Waterfall!$C249,Indent!$A:$A,Centers!$A$5),SUMIFS(Indent!$E:$E,Indent!$C:$C,Waterfall!$C249,Indent!$A:$A,Centers!$A$6),SUMIFS(Indent!$E:$E,Indent!$C:$C,Waterfall!$C249,Indent!$A:$A,Centers!$A$7),SUMIFS(Indent!$E:$E,Indent!$C:$C,Waterfall!$C249,Indent!$A:$A,Centers!$A$8)),SUMIFS(Indent!$E:$E,Indent!$C:$C,Waterfall!$C249,Indent!$A:$A,$A249))</f>
        <v>17676</v>
      </c>
      <c r="E249" s="210">
        <f t="shared" si="9"/>
        <v>0</v>
      </c>
      <c r="F249" s="210">
        <f t="shared" si="73"/>
        <v>0</v>
      </c>
      <c r="G249" s="210">
        <f t="shared" si="73"/>
        <v>0</v>
      </c>
      <c r="H249" s="210">
        <f t="shared" si="73"/>
        <v>0</v>
      </c>
      <c r="I249" s="210">
        <f t="shared" si="73"/>
        <v>0</v>
      </c>
      <c r="J249" s="210">
        <f t="shared" si="73"/>
        <v>0</v>
      </c>
      <c r="K249" s="210">
        <f t="shared" si="73"/>
        <v>0</v>
      </c>
      <c r="L249" s="210">
        <f t="shared" si="73"/>
        <v>0</v>
      </c>
      <c r="M249" s="210">
        <f t="shared" si="73"/>
        <v>0</v>
      </c>
      <c r="N249" s="210">
        <f t="shared" si="73"/>
        <v>0</v>
      </c>
      <c r="O249" s="210">
        <f t="shared" si="73"/>
        <v>0</v>
      </c>
      <c r="P249" s="210">
        <f t="shared" si="73"/>
        <v>0</v>
      </c>
      <c r="Q249" s="210">
        <f t="shared" si="73"/>
        <v>0</v>
      </c>
      <c r="R249" s="210">
        <f t="shared" si="73"/>
        <v>0</v>
      </c>
      <c r="S249" s="210">
        <f t="shared" si="73"/>
        <v>0</v>
      </c>
      <c r="T249" s="210">
        <f t="shared" si="73"/>
        <v>0</v>
      </c>
      <c r="U249" s="210">
        <f t="shared" si="73"/>
        <v>0</v>
      </c>
      <c r="V249" s="210">
        <f t="shared" si="73"/>
        <v>0</v>
      </c>
      <c r="W249" s="210">
        <f t="shared" si="73"/>
        <v>0</v>
      </c>
      <c r="X249" s="210">
        <f t="shared" si="73"/>
        <v>0</v>
      </c>
      <c r="Y249" s="210">
        <f t="shared" si="73"/>
        <v>0</v>
      </c>
      <c r="Z249" s="210">
        <f t="shared" si="73"/>
        <v>0</v>
      </c>
      <c r="AA249" s="210">
        <f t="shared" si="73"/>
        <v>0</v>
      </c>
      <c r="AB249" s="210">
        <f t="shared" si="73"/>
        <v>0</v>
      </c>
      <c r="AC249" s="210">
        <f t="shared" si="73"/>
        <v>0</v>
      </c>
      <c r="AD249" s="210">
        <f t="shared" si="73"/>
        <v>0</v>
      </c>
      <c r="AE249" s="210">
        <f t="shared" si="73"/>
        <v>0</v>
      </c>
      <c r="AF249" s="210">
        <f t="shared" si="73"/>
        <v>0</v>
      </c>
      <c r="AG249" s="210">
        <f t="shared" si="73"/>
        <v>0</v>
      </c>
      <c r="AH249" s="210">
        <f t="shared" si="73"/>
        <v>0</v>
      </c>
      <c r="AI249" s="210">
        <f t="shared" si="73"/>
        <v>0</v>
      </c>
      <c r="AJ249" s="210">
        <f t="shared" si="73"/>
        <v>0</v>
      </c>
      <c r="AK249" s="210">
        <f t="shared" si="73"/>
        <v>0</v>
      </c>
      <c r="AL249" s="210">
        <f t="shared" si="73"/>
        <v>0</v>
      </c>
      <c r="AM249" s="210">
        <f t="shared" si="73"/>
        <v>0</v>
      </c>
      <c r="AN249" s="210">
        <f t="shared" si="73"/>
        <v>0</v>
      </c>
      <c r="AO249" s="210">
        <f t="shared" si="73"/>
        <v>0</v>
      </c>
      <c r="AP249" s="210">
        <f t="shared" si="73"/>
        <v>0</v>
      </c>
      <c r="AQ249" s="210">
        <f t="shared" si="73"/>
        <v>0</v>
      </c>
      <c r="AR249" s="210">
        <f t="shared" si="73"/>
        <v>0</v>
      </c>
      <c r="AS249" s="210">
        <f t="shared" si="73"/>
        <v>0</v>
      </c>
      <c r="AT249" s="210">
        <f t="shared" si="73"/>
        <v>0</v>
      </c>
      <c r="AU249" s="210">
        <f t="shared" si="73"/>
        <v>0</v>
      </c>
      <c r="AV249" s="210">
        <f t="shared" si="73"/>
        <v>0</v>
      </c>
      <c r="AW249" s="210">
        <f t="shared" si="73"/>
        <v>0</v>
      </c>
      <c r="AX249" s="210">
        <f t="shared" si="73"/>
        <v>0</v>
      </c>
      <c r="AY249" s="210">
        <f t="shared" si="73"/>
        <v>0</v>
      </c>
      <c r="AZ249" s="210">
        <f t="shared" si="73"/>
        <v>0</v>
      </c>
      <c r="BA249" s="210">
        <f t="shared" si="73"/>
        <v>0</v>
      </c>
      <c r="BB249" s="210">
        <f t="shared" si="73"/>
        <v>0</v>
      </c>
      <c r="BC249" s="210">
        <f t="shared" si="73"/>
        <v>0</v>
      </c>
      <c r="BD249" s="210">
        <f t="shared" si="73"/>
        <v>0</v>
      </c>
      <c r="BE249" s="210">
        <f t="shared" si="73"/>
        <v>0</v>
      </c>
      <c r="BF249" s="210">
        <f t="shared" si="73"/>
        <v>0</v>
      </c>
      <c r="BG249" s="210">
        <f t="shared" si="73"/>
        <v>0.10042147544693369</v>
      </c>
      <c r="BH249" s="210">
        <f t="shared" si="73"/>
        <v>0.39220015840687938</v>
      </c>
      <c r="BI249" s="210">
        <f t="shared" si="73"/>
        <v>0.33253847024213623</v>
      </c>
      <c r="BJ249" s="210">
        <f t="shared" si="73"/>
        <v>0.18378309572301427</v>
      </c>
      <c r="BK249" s="210">
        <f t="shared" si="73"/>
        <v>6.8933582258429507E-2</v>
      </c>
      <c r="BL249" s="210">
        <f t="shared" si="73"/>
        <v>8.2054763521158623E-3</v>
      </c>
      <c r="BM249" s="210">
        <f t="shared" si="73"/>
        <v>0</v>
      </c>
      <c r="BN249" s="210">
        <f t="shared" si="73"/>
        <v>0</v>
      </c>
      <c r="BO249" s="210">
        <f t="shared" si="73"/>
        <v>0</v>
      </c>
      <c r="BP249" s="210">
        <f t="shared" si="73"/>
        <v>0</v>
      </c>
      <c r="BQ249" s="210">
        <f t="shared" si="73"/>
        <v>0</v>
      </c>
      <c r="BR249" s="210">
        <f t="shared" si="72"/>
        <v>0</v>
      </c>
      <c r="BS249" s="210">
        <f t="shared" si="72"/>
        <v>0</v>
      </c>
      <c r="BT249" s="210">
        <f t="shared" si="72"/>
        <v>0</v>
      </c>
      <c r="BU249" s="210">
        <f t="shared" si="72"/>
        <v>0</v>
      </c>
      <c r="BV249" s="210">
        <f t="shared" si="72"/>
        <v>0</v>
      </c>
      <c r="BW249" s="210">
        <f t="shared" si="72"/>
        <v>0</v>
      </c>
      <c r="BX249" s="210">
        <f t="shared" si="72"/>
        <v>0</v>
      </c>
      <c r="BY249" s="210">
        <f t="shared" si="72"/>
        <v>0</v>
      </c>
      <c r="BZ249" s="210">
        <f t="shared" si="72"/>
        <v>0</v>
      </c>
      <c r="CA249" s="210">
        <f t="shared" si="72"/>
        <v>0</v>
      </c>
      <c r="CB249" s="210">
        <f t="shared" si="72"/>
        <v>0</v>
      </c>
      <c r="CC249" s="210">
        <f t="shared" si="72"/>
        <v>0</v>
      </c>
      <c r="CD249" s="210">
        <f t="shared" si="72"/>
        <v>0</v>
      </c>
      <c r="CE249" s="210">
        <f t="shared" si="72"/>
        <v>0</v>
      </c>
      <c r="CF249" s="210">
        <f t="shared" si="72"/>
        <v>0</v>
      </c>
      <c r="CG249" s="210">
        <f t="shared" si="72"/>
        <v>0</v>
      </c>
      <c r="CH249" s="210">
        <f t="shared" si="72"/>
        <v>0</v>
      </c>
      <c r="CI249" s="210">
        <f t="shared" si="72"/>
        <v>0</v>
      </c>
      <c r="CJ249" s="210">
        <f t="shared" si="72"/>
        <v>0</v>
      </c>
      <c r="CK249" s="210">
        <f t="shared" si="72"/>
        <v>0</v>
      </c>
      <c r="CL249" s="210">
        <f t="shared" si="72"/>
        <v>0</v>
      </c>
      <c r="CM249" s="210">
        <f t="shared" si="72"/>
        <v>0</v>
      </c>
      <c r="CN249" s="210">
        <f t="shared" si="72"/>
        <v>0</v>
      </c>
      <c r="CO249" s="210">
        <f t="shared" si="72"/>
        <v>0</v>
      </c>
      <c r="CP249" s="210">
        <f t="shared" si="72"/>
        <v>0</v>
      </c>
      <c r="CQ249" s="210">
        <f t="shared" si="72"/>
        <v>0</v>
      </c>
      <c r="CR249" s="210">
        <f t="shared" si="72"/>
        <v>0</v>
      </c>
      <c r="CS249" s="210">
        <f t="shared" si="72"/>
        <v>0</v>
      </c>
      <c r="CT249" s="210">
        <f t="shared" si="72"/>
        <v>0</v>
      </c>
      <c r="CU249" s="210">
        <f t="shared" si="72"/>
        <v>0</v>
      </c>
      <c r="CV249" s="210">
        <f t="shared" si="72"/>
        <v>0</v>
      </c>
      <c r="CW249" s="210">
        <f t="shared" si="72"/>
        <v>0</v>
      </c>
      <c r="CX249" s="210">
        <f t="shared" si="72"/>
        <v>0</v>
      </c>
      <c r="CY249" s="210">
        <f t="shared" si="72"/>
        <v>0</v>
      </c>
      <c r="CZ249" s="210">
        <f t="shared" si="72"/>
        <v>0</v>
      </c>
      <c r="DA249" s="210">
        <f t="shared" si="72"/>
        <v>0</v>
      </c>
      <c r="DB249" s="210">
        <f t="shared" si="72"/>
        <v>0</v>
      </c>
      <c r="DC249" s="210">
        <f t="shared" si="72"/>
        <v>0</v>
      </c>
      <c r="DD249" s="210">
        <f t="shared" si="72"/>
        <v>0</v>
      </c>
      <c r="DE249" s="210">
        <f t="shared" si="72"/>
        <v>0</v>
      </c>
      <c r="DF249" s="210">
        <f t="shared" si="72"/>
        <v>0</v>
      </c>
      <c r="DG249" s="210">
        <f t="shared" si="72"/>
        <v>0</v>
      </c>
      <c r="DH249" s="210">
        <f t="shared" si="72"/>
        <v>0</v>
      </c>
      <c r="DI249" s="210">
        <f t="shared" si="72"/>
        <v>0</v>
      </c>
      <c r="DJ249" s="210">
        <f t="shared" si="72"/>
        <v>0</v>
      </c>
      <c r="DK249" s="210">
        <f t="shared" si="72"/>
        <v>0</v>
      </c>
      <c r="DL249" s="210">
        <f t="shared" si="72"/>
        <v>0</v>
      </c>
      <c r="DM249" s="210">
        <f t="shared" si="72"/>
        <v>0</v>
      </c>
      <c r="DN249" s="210">
        <f t="shared" si="72"/>
        <v>0</v>
      </c>
      <c r="DO249" s="210">
        <f t="shared" si="72"/>
        <v>0</v>
      </c>
      <c r="DP249" s="210">
        <f t="shared" si="72"/>
        <v>0</v>
      </c>
      <c r="DQ249" s="210">
        <f t="shared" si="72"/>
        <v>0</v>
      </c>
      <c r="DR249" s="210">
        <f t="shared" si="72"/>
        <v>0</v>
      </c>
      <c r="DS249" s="210">
        <f t="shared" si="72"/>
        <v>0</v>
      </c>
      <c r="DT249" s="210">
        <f t="shared" si="72"/>
        <v>0</v>
      </c>
      <c r="DU249" s="210">
        <f t="shared" si="72"/>
        <v>0</v>
      </c>
      <c r="DV249" s="210">
        <f t="shared" si="72"/>
        <v>0</v>
      </c>
      <c r="DW249" s="210">
        <f t="shared" si="72"/>
        <v>0</v>
      </c>
      <c r="DX249" s="210">
        <f t="shared" si="72"/>
        <v>0</v>
      </c>
      <c r="DY249" s="210">
        <f t="shared" si="72"/>
        <v>0</v>
      </c>
      <c r="DZ249" s="210">
        <f t="shared" si="72"/>
        <v>0</v>
      </c>
      <c r="EA249" s="210">
        <f t="shared" si="72"/>
        <v>0</v>
      </c>
      <c r="EB249" s="210">
        <f t="shared" si="72"/>
        <v>0</v>
      </c>
      <c r="EC249" s="210">
        <f t="shared" ref="EC249:GI253" si="75">IFERROR(EC58/$D58,0)</f>
        <v>0</v>
      </c>
      <c r="ED249" s="210">
        <f t="shared" si="75"/>
        <v>0</v>
      </c>
      <c r="EE249" s="210">
        <f t="shared" si="75"/>
        <v>0</v>
      </c>
      <c r="EF249" s="210">
        <f t="shared" si="75"/>
        <v>0</v>
      </c>
      <c r="EG249" s="210">
        <f t="shared" si="75"/>
        <v>0</v>
      </c>
      <c r="EH249" s="210">
        <f t="shared" si="75"/>
        <v>0</v>
      </c>
      <c r="EI249" s="210">
        <f t="shared" si="75"/>
        <v>0</v>
      </c>
      <c r="EJ249" s="210">
        <f t="shared" si="75"/>
        <v>0</v>
      </c>
      <c r="EK249" s="210">
        <f t="shared" si="75"/>
        <v>0</v>
      </c>
      <c r="EL249" s="210">
        <f t="shared" si="75"/>
        <v>0</v>
      </c>
      <c r="EM249" s="210">
        <f t="shared" si="75"/>
        <v>0</v>
      </c>
      <c r="EN249" s="210">
        <f t="shared" si="75"/>
        <v>0</v>
      </c>
      <c r="EO249" s="210">
        <f t="shared" si="75"/>
        <v>0</v>
      </c>
      <c r="EP249" s="210">
        <f t="shared" si="75"/>
        <v>0</v>
      </c>
      <c r="EQ249" s="210">
        <f t="shared" si="75"/>
        <v>0</v>
      </c>
      <c r="ER249" s="210">
        <f t="shared" si="75"/>
        <v>0</v>
      </c>
      <c r="ES249" s="210">
        <f t="shared" si="75"/>
        <v>0</v>
      </c>
      <c r="ET249" s="210">
        <f t="shared" si="75"/>
        <v>0</v>
      </c>
      <c r="EU249" s="210">
        <f t="shared" si="75"/>
        <v>0</v>
      </c>
      <c r="EV249" s="210">
        <f t="shared" si="75"/>
        <v>0</v>
      </c>
      <c r="EW249" s="210">
        <f t="shared" si="75"/>
        <v>0</v>
      </c>
      <c r="EX249" s="210">
        <f t="shared" si="75"/>
        <v>0</v>
      </c>
      <c r="EY249" s="210">
        <f t="shared" si="75"/>
        <v>0</v>
      </c>
      <c r="EZ249" s="210">
        <f t="shared" si="75"/>
        <v>0</v>
      </c>
      <c r="FA249" s="210">
        <f t="shared" si="75"/>
        <v>0</v>
      </c>
      <c r="FB249" s="210">
        <f t="shared" si="75"/>
        <v>0</v>
      </c>
      <c r="FC249" s="210">
        <f t="shared" si="75"/>
        <v>0</v>
      </c>
      <c r="FD249" s="210">
        <f t="shared" si="75"/>
        <v>0</v>
      </c>
      <c r="FE249" s="210">
        <f t="shared" si="75"/>
        <v>0</v>
      </c>
      <c r="FF249" s="210">
        <f t="shared" si="75"/>
        <v>0</v>
      </c>
      <c r="FG249" s="210">
        <f t="shared" si="75"/>
        <v>0</v>
      </c>
      <c r="FH249" s="210">
        <f t="shared" si="75"/>
        <v>0</v>
      </c>
      <c r="FI249" s="210">
        <f t="shared" si="75"/>
        <v>0</v>
      </c>
      <c r="FJ249" s="210">
        <f t="shared" si="75"/>
        <v>0</v>
      </c>
      <c r="FK249" s="210">
        <f t="shared" si="75"/>
        <v>0</v>
      </c>
      <c r="FL249" s="210">
        <f t="shared" si="75"/>
        <v>0</v>
      </c>
      <c r="FM249" s="210">
        <f t="shared" si="75"/>
        <v>0</v>
      </c>
      <c r="FN249" s="210">
        <f t="shared" si="75"/>
        <v>0</v>
      </c>
      <c r="FO249" s="210">
        <f t="shared" si="75"/>
        <v>0</v>
      </c>
      <c r="FP249" s="210">
        <f t="shared" si="75"/>
        <v>0</v>
      </c>
      <c r="FQ249" s="210">
        <f t="shared" si="75"/>
        <v>0</v>
      </c>
      <c r="FR249" s="210">
        <f t="shared" si="75"/>
        <v>0</v>
      </c>
      <c r="FS249" s="210">
        <f t="shared" si="75"/>
        <v>0</v>
      </c>
      <c r="FT249" s="210">
        <f t="shared" si="75"/>
        <v>0</v>
      </c>
      <c r="FU249" s="210">
        <f t="shared" si="75"/>
        <v>0</v>
      </c>
      <c r="FV249" s="210">
        <f t="shared" si="75"/>
        <v>0</v>
      </c>
      <c r="FW249" s="210">
        <f t="shared" si="75"/>
        <v>0</v>
      </c>
      <c r="FX249" s="210">
        <f t="shared" si="75"/>
        <v>0</v>
      </c>
      <c r="FY249" s="210">
        <f t="shared" si="75"/>
        <v>0</v>
      </c>
      <c r="FZ249" s="210">
        <f t="shared" si="75"/>
        <v>0</v>
      </c>
      <c r="GA249" s="210">
        <f t="shared" si="75"/>
        <v>0</v>
      </c>
      <c r="GB249" s="210">
        <f t="shared" si="75"/>
        <v>0</v>
      </c>
      <c r="GC249" s="210">
        <f t="shared" si="75"/>
        <v>0</v>
      </c>
      <c r="GD249" s="210">
        <f t="shared" si="75"/>
        <v>0</v>
      </c>
      <c r="GE249" s="210">
        <f t="shared" si="75"/>
        <v>0</v>
      </c>
      <c r="GF249" s="210">
        <f t="shared" si="75"/>
        <v>0</v>
      </c>
      <c r="GG249" s="210">
        <f t="shared" si="75"/>
        <v>0</v>
      </c>
      <c r="GH249" s="210">
        <f t="shared" si="75"/>
        <v>0</v>
      </c>
      <c r="GI249" s="210">
        <f t="shared" si="75"/>
        <v>0</v>
      </c>
      <c r="GK249" s="216">
        <f t="shared" si="24"/>
        <v>0.49262163385381308</v>
      </c>
      <c r="GL249" s="216">
        <f t="shared" si="16"/>
        <v>0.33253847024213623</v>
      </c>
      <c r="GM249" s="216">
        <f t="shared" si="17"/>
        <v>0.18378309572301427</v>
      </c>
      <c r="GN249" s="216">
        <f t="shared" si="18"/>
        <v>6.8933582258429507E-2</v>
      </c>
    </row>
    <row r="250" spans="1:196" x14ac:dyDescent="0.35">
      <c r="A250" s="9">
        <f>Report!$C$4</f>
        <v>1</v>
      </c>
      <c r="B250" t="str">
        <f>VLOOKUP($A250,Centers!$B$1:$C$120,2,)</f>
        <v>GATE</v>
      </c>
      <c r="C250" s="209">
        <v>44936</v>
      </c>
      <c r="D250" s="113">
        <f>IF($A250=1,SUM(SUMIFS(Indent!$E:$E,Indent!$C:$C,Waterfall!$C250,Indent!$A:$A,Centers!$A$2),SUMIFS(Indent!$E:$E,Indent!$C:$C,Waterfall!$C250,Indent!$A:$A,Centers!$A$3),SUMIFS(Indent!$E:$E,Indent!$C:$C,Waterfall!$C250,Indent!$A:$A,Centers!$A$4),SUMIFS(Indent!$E:$E,Indent!$C:$C,Waterfall!$C250,Indent!$A:$A,Centers!$A$5),SUMIFS(Indent!$E:$E,Indent!$C:$C,Waterfall!$C250,Indent!$A:$A,Centers!$A$6),SUMIFS(Indent!$E:$E,Indent!$C:$C,Waterfall!$C250,Indent!$A:$A,Centers!$A$7),SUMIFS(Indent!$E:$E,Indent!$C:$C,Waterfall!$C250,Indent!$A:$A,Centers!$A$8)),SUMIFS(Indent!$E:$E,Indent!$C:$C,Waterfall!$C250,Indent!$A:$A,$A250))</f>
        <v>26586</v>
      </c>
      <c r="E250" s="210">
        <f t="shared" si="9"/>
        <v>0</v>
      </c>
      <c r="F250" s="210">
        <f t="shared" si="73"/>
        <v>0</v>
      </c>
      <c r="G250" s="210">
        <f t="shared" si="73"/>
        <v>0</v>
      </c>
      <c r="H250" s="210">
        <f t="shared" si="73"/>
        <v>0</v>
      </c>
      <c r="I250" s="210">
        <f t="shared" si="73"/>
        <v>0</v>
      </c>
      <c r="J250" s="210">
        <f t="shared" si="73"/>
        <v>0</v>
      </c>
      <c r="K250" s="210">
        <f t="shared" si="73"/>
        <v>0</v>
      </c>
      <c r="L250" s="210">
        <f t="shared" si="73"/>
        <v>0</v>
      </c>
      <c r="M250" s="210">
        <f t="shared" si="73"/>
        <v>0</v>
      </c>
      <c r="N250" s="210">
        <f t="shared" si="73"/>
        <v>0</v>
      </c>
      <c r="O250" s="210">
        <f t="shared" si="73"/>
        <v>0</v>
      </c>
      <c r="P250" s="210">
        <f t="shared" si="73"/>
        <v>0</v>
      </c>
      <c r="Q250" s="210">
        <f t="shared" si="73"/>
        <v>0</v>
      </c>
      <c r="R250" s="210">
        <f t="shared" si="73"/>
        <v>0</v>
      </c>
      <c r="S250" s="210">
        <f t="shared" si="73"/>
        <v>0</v>
      </c>
      <c r="T250" s="210">
        <f t="shared" si="73"/>
        <v>0</v>
      </c>
      <c r="U250" s="210">
        <f t="shared" si="73"/>
        <v>0</v>
      </c>
      <c r="V250" s="210">
        <f t="shared" si="73"/>
        <v>0</v>
      </c>
      <c r="W250" s="210">
        <f t="shared" si="73"/>
        <v>0</v>
      </c>
      <c r="X250" s="210">
        <f t="shared" si="73"/>
        <v>0</v>
      </c>
      <c r="Y250" s="210">
        <f t="shared" si="73"/>
        <v>0</v>
      </c>
      <c r="Z250" s="210">
        <f t="shared" si="73"/>
        <v>0</v>
      </c>
      <c r="AA250" s="210">
        <f t="shared" si="73"/>
        <v>0</v>
      </c>
      <c r="AB250" s="210">
        <f t="shared" si="73"/>
        <v>0</v>
      </c>
      <c r="AC250" s="210">
        <f t="shared" si="73"/>
        <v>0</v>
      </c>
      <c r="AD250" s="210">
        <f t="shared" si="73"/>
        <v>0</v>
      </c>
      <c r="AE250" s="210">
        <f t="shared" si="73"/>
        <v>0</v>
      </c>
      <c r="AF250" s="210">
        <f t="shared" si="73"/>
        <v>0</v>
      </c>
      <c r="AG250" s="210">
        <f t="shared" si="73"/>
        <v>0</v>
      </c>
      <c r="AH250" s="210">
        <f t="shared" si="73"/>
        <v>0</v>
      </c>
      <c r="AI250" s="210">
        <f t="shared" si="73"/>
        <v>0</v>
      </c>
      <c r="AJ250" s="210">
        <f t="shared" si="73"/>
        <v>0</v>
      </c>
      <c r="AK250" s="210">
        <f t="shared" si="73"/>
        <v>0</v>
      </c>
      <c r="AL250" s="210">
        <f t="shared" si="73"/>
        <v>0</v>
      </c>
      <c r="AM250" s="210">
        <f t="shared" si="73"/>
        <v>0</v>
      </c>
      <c r="AN250" s="210">
        <f t="shared" si="73"/>
        <v>0</v>
      </c>
      <c r="AO250" s="210">
        <f t="shared" si="73"/>
        <v>0</v>
      </c>
      <c r="AP250" s="210">
        <f t="shared" si="73"/>
        <v>0</v>
      </c>
      <c r="AQ250" s="210">
        <f t="shared" si="73"/>
        <v>0</v>
      </c>
      <c r="AR250" s="210">
        <f t="shared" si="73"/>
        <v>0</v>
      </c>
      <c r="AS250" s="210">
        <f t="shared" si="73"/>
        <v>0</v>
      </c>
      <c r="AT250" s="210">
        <f t="shared" si="73"/>
        <v>0</v>
      </c>
      <c r="AU250" s="210">
        <f t="shared" si="73"/>
        <v>0</v>
      </c>
      <c r="AV250" s="210">
        <f t="shared" si="73"/>
        <v>0</v>
      </c>
      <c r="AW250" s="210">
        <f t="shared" si="73"/>
        <v>0</v>
      </c>
      <c r="AX250" s="210">
        <f t="shared" si="73"/>
        <v>0</v>
      </c>
      <c r="AY250" s="210">
        <f t="shared" si="73"/>
        <v>0</v>
      </c>
      <c r="AZ250" s="210">
        <f t="shared" si="73"/>
        <v>0</v>
      </c>
      <c r="BA250" s="210">
        <f t="shared" si="73"/>
        <v>0</v>
      </c>
      <c r="BB250" s="210">
        <f t="shared" si="73"/>
        <v>0</v>
      </c>
      <c r="BC250" s="210">
        <f t="shared" si="73"/>
        <v>0</v>
      </c>
      <c r="BD250" s="210">
        <f t="shared" si="73"/>
        <v>0</v>
      </c>
      <c r="BE250" s="210">
        <f t="shared" si="73"/>
        <v>0</v>
      </c>
      <c r="BF250" s="210">
        <f t="shared" si="73"/>
        <v>0</v>
      </c>
      <c r="BG250" s="210">
        <f t="shared" si="73"/>
        <v>0</v>
      </c>
      <c r="BH250" s="210">
        <f t="shared" si="73"/>
        <v>0.13721131422553223</v>
      </c>
      <c r="BI250" s="210">
        <f t="shared" si="73"/>
        <v>0.4880824494094636</v>
      </c>
      <c r="BJ250" s="210">
        <f t="shared" si="73"/>
        <v>0.24330926051305199</v>
      </c>
      <c r="BK250" s="210">
        <f t="shared" si="73"/>
        <v>0.1969717144361694</v>
      </c>
      <c r="BL250" s="210">
        <f t="shared" si="73"/>
        <v>7.6351839313924627E-2</v>
      </c>
      <c r="BM250" s="210">
        <f t="shared" si="73"/>
        <v>1.4946964567817649E-2</v>
      </c>
      <c r="BN250" s="210">
        <f t="shared" si="73"/>
        <v>0</v>
      </c>
      <c r="BO250" s="210">
        <f t="shared" si="73"/>
        <v>0</v>
      </c>
      <c r="BP250" s="210">
        <f t="shared" si="73"/>
        <v>0</v>
      </c>
      <c r="BQ250" s="210">
        <f t="shared" si="73"/>
        <v>0</v>
      </c>
      <c r="BR250" s="210">
        <f t="shared" si="72"/>
        <v>0</v>
      </c>
      <c r="BS250" s="210">
        <f t="shared" si="72"/>
        <v>0</v>
      </c>
      <c r="BT250" s="210">
        <f t="shared" si="72"/>
        <v>0</v>
      </c>
      <c r="BU250" s="210">
        <f t="shared" si="72"/>
        <v>0</v>
      </c>
      <c r="BV250" s="210">
        <f t="shared" si="72"/>
        <v>0</v>
      </c>
      <c r="BW250" s="210">
        <f t="shared" si="72"/>
        <v>0</v>
      </c>
      <c r="BX250" s="210">
        <f t="shared" si="72"/>
        <v>0</v>
      </c>
      <c r="BY250" s="210">
        <f t="shared" si="72"/>
        <v>0</v>
      </c>
      <c r="BZ250" s="210">
        <f t="shared" si="72"/>
        <v>0</v>
      </c>
      <c r="CA250" s="210">
        <f t="shared" si="72"/>
        <v>0</v>
      </c>
      <c r="CB250" s="210">
        <f t="shared" si="72"/>
        <v>0</v>
      </c>
      <c r="CC250" s="210">
        <f t="shared" si="72"/>
        <v>0</v>
      </c>
      <c r="CD250" s="210">
        <f t="shared" si="72"/>
        <v>0</v>
      </c>
      <c r="CE250" s="210">
        <f t="shared" si="72"/>
        <v>0</v>
      </c>
      <c r="CF250" s="210">
        <f t="shared" si="72"/>
        <v>0</v>
      </c>
      <c r="CG250" s="210">
        <f t="shared" si="72"/>
        <v>0</v>
      </c>
      <c r="CH250" s="210">
        <f t="shared" si="72"/>
        <v>0</v>
      </c>
      <c r="CI250" s="210">
        <f t="shared" si="72"/>
        <v>0</v>
      </c>
      <c r="CJ250" s="210">
        <f t="shared" si="72"/>
        <v>0</v>
      </c>
      <c r="CK250" s="210">
        <f t="shared" si="72"/>
        <v>0</v>
      </c>
      <c r="CL250" s="210">
        <f t="shared" si="72"/>
        <v>0</v>
      </c>
      <c r="CM250" s="210">
        <f t="shared" si="72"/>
        <v>0</v>
      </c>
      <c r="CN250" s="210">
        <f t="shared" si="72"/>
        <v>0</v>
      </c>
      <c r="CO250" s="210">
        <f t="shared" si="72"/>
        <v>0</v>
      </c>
      <c r="CP250" s="210">
        <f t="shared" si="72"/>
        <v>0</v>
      </c>
      <c r="CQ250" s="210">
        <f t="shared" si="72"/>
        <v>0</v>
      </c>
      <c r="CR250" s="210">
        <f t="shared" si="72"/>
        <v>0</v>
      </c>
      <c r="CS250" s="210">
        <f t="shared" si="72"/>
        <v>0</v>
      </c>
      <c r="CT250" s="210">
        <f t="shared" si="72"/>
        <v>0</v>
      </c>
      <c r="CU250" s="210">
        <f t="shared" si="72"/>
        <v>0</v>
      </c>
      <c r="CV250" s="210">
        <f t="shared" si="72"/>
        <v>0</v>
      </c>
      <c r="CW250" s="210">
        <f t="shared" si="72"/>
        <v>0</v>
      </c>
      <c r="CX250" s="210">
        <f t="shared" si="72"/>
        <v>0</v>
      </c>
      <c r="CY250" s="210">
        <f t="shared" si="72"/>
        <v>0</v>
      </c>
      <c r="CZ250" s="210">
        <f t="shared" si="72"/>
        <v>0</v>
      </c>
      <c r="DA250" s="210">
        <f t="shared" si="72"/>
        <v>0</v>
      </c>
      <c r="DB250" s="210">
        <f t="shared" si="72"/>
        <v>0</v>
      </c>
      <c r="DC250" s="210">
        <f t="shared" si="72"/>
        <v>0</v>
      </c>
      <c r="DD250" s="210">
        <f t="shared" si="72"/>
        <v>0</v>
      </c>
      <c r="DE250" s="210">
        <f t="shared" si="72"/>
        <v>0</v>
      </c>
      <c r="DF250" s="210">
        <f t="shared" si="72"/>
        <v>0</v>
      </c>
      <c r="DG250" s="210">
        <f t="shared" si="72"/>
        <v>0</v>
      </c>
      <c r="DH250" s="210">
        <f t="shared" si="72"/>
        <v>0</v>
      </c>
      <c r="DI250" s="210">
        <f t="shared" si="72"/>
        <v>0</v>
      </c>
      <c r="DJ250" s="210">
        <f t="shared" si="72"/>
        <v>0</v>
      </c>
      <c r="DK250" s="210">
        <f t="shared" si="72"/>
        <v>0</v>
      </c>
      <c r="DL250" s="210">
        <f t="shared" si="72"/>
        <v>0</v>
      </c>
      <c r="DM250" s="210">
        <f t="shared" si="72"/>
        <v>0</v>
      </c>
      <c r="DN250" s="210">
        <f t="shared" si="72"/>
        <v>0</v>
      </c>
      <c r="DO250" s="210">
        <f t="shared" si="72"/>
        <v>0</v>
      </c>
      <c r="DP250" s="210">
        <f t="shared" si="72"/>
        <v>0</v>
      </c>
      <c r="DQ250" s="210">
        <f t="shared" si="72"/>
        <v>0</v>
      </c>
      <c r="DR250" s="210">
        <f t="shared" si="72"/>
        <v>0</v>
      </c>
      <c r="DS250" s="210">
        <f t="shared" si="72"/>
        <v>0</v>
      </c>
      <c r="DT250" s="210">
        <f t="shared" si="72"/>
        <v>0</v>
      </c>
      <c r="DU250" s="210">
        <f t="shared" si="72"/>
        <v>0</v>
      </c>
      <c r="DV250" s="210">
        <f t="shared" si="72"/>
        <v>0</v>
      </c>
      <c r="DW250" s="210">
        <f t="shared" si="72"/>
        <v>0</v>
      </c>
      <c r="DX250" s="210">
        <f t="shared" si="72"/>
        <v>0</v>
      </c>
      <c r="DY250" s="210">
        <f t="shared" si="72"/>
        <v>0</v>
      </c>
      <c r="DZ250" s="210">
        <f t="shared" si="72"/>
        <v>0</v>
      </c>
      <c r="EA250" s="210">
        <f t="shared" si="72"/>
        <v>0</v>
      </c>
      <c r="EB250" s="210">
        <f t="shared" si="72"/>
        <v>0</v>
      </c>
      <c r="EC250" s="210">
        <f t="shared" si="75"/>
        <v>0</v>
      </c>
      <c r="ED250" s="210">
        <f t="shared" si="75"/>
        <v>0</v>
      </c>
      <c r="EE250" s="210">
        <f t="shared" si="75"/>
        <v>0</v>
      </c>
      <c r="EF250" s="210">
        <f t="shared" si="75"/>
        <v>0</v>
      </c>
      <c r="EG250" s="210">
        <f t="shared" si="75"/>
        <v>0</v>
      </c>
      <c r="EH250" s="210">
        <f t="shared" si="75"/>
        <v>0</v>
      </c>
      <c r="EI250" s="210">
        <f t="shared" si="75"/>
        <v>0</v>
      </c>
      <c r="EJ250" s="210">
        <f t="shared" si="75"/>
        <v>0</v>
      </c>
      <c r="EK250" s="210">
        <f t="shared" si="75"/>
        <v>0</v>
      </c>
      <c r="EL250" s="210">
        <f t="shared" si="75"/>
        <v>0</v>
      </c>
      <c r="EM250" s="210">
        <f t="shared" si="75"/>
        <v>0</v>
      </c>
      <c r="EN250" s="210">
        <f t="shared" si="75"/>
        <v>0</v>
      </c>
      <c r="EO250" s="210">
        <f t="shared" si="75"/>
        <v>0</v>
      </c>
      <c r="EP250" s="210">
        <f t="shared" si="75"/>
        <v>0</v>
      </c>
      <c r="EQ250" s="210">
        <f t="shared" si="75"/>
        <v>0</v>
      </c>
      <c r="ER250" s="210">
        <f t="shared" si="75"/>
        <v>0</v>
      </c>
      <c r="ES250" s="210">
        <f t="shared" si="75"/>
        <v>0</v>
      </c>
      <c r="ET250" s="210">
        <f t="shared" si="75"/>
        <v>0</v>
      </c>
      <c r="EU250" s="210">
        <f t="shared" si="75"/>
        <v>0</v>
      </c>
      <c r="EV250" s="210">
        <f t="shared" si="75"/>
        <v>0</v>
      </c>
      <c r="EW250" s="210">
        <f t="shared" si="75"/>
        <v>0</v>
      </c>
      <c r="EX250" s="210">
        <f t="shared" si="75"/>
        <v>0</v>
      </c>
      <c r="EY250" s="210">
        <f t="shared" si="75"/>
        <v>0</v>
      </c>
      <c r="EZ250" s="210">
        <f t="shared" si="75"/>
        <v>0</v>
      </c>
      <c r="FA250" s="210">
        <f t="shared" si="75"/>
        <v>0</v>
      </c>
      <c r="FB250" s="210">
        <f t="shared" si="75"/>
        <v>0</v>
      </c>
      <c r="FC250" s="210">
        <f t="shared" si="75"/>
        <v>0</v>
      </c>
      <c r="FD250" s="210">
        <f t="shared" si="75"/>
        <v>0</v>
      </c>
      <c r="FE250" s="210">
        <f t="shared" si="75"/>
        <v>0</v>
      </c>
      <c r="FF250" s="210">
        <f t="shared" si="75"/>
        <v>0</v>
      </c>
      <c r="FG250" s="210">
        <f t="shared" si="75"/>
        <v>0</v>
      </c>
      <c r="FH250" s="210">
        <f t="shared" si="75"/>
        <v>0</v>
      </c>
      <c r="FI250" s="210">
        <f t="shared" si="75"/>
        <v>0</v>
      </c>
      <c r="FJ250" s="210">
        <f t="shared" si="75"/>
        <v>0</v>
      </c>
      <c r="FK250" s="210">
        <f t="shared" si="75"/>
        <v>0</v>
      </c>
      <c r="FL250" s="210">
        <f t="shared" si="75"/>
        <v>0</v>
      </c>
      <c r="FM250" s="210">
        <f t="shared" si="75"/>
        <v>0</v>
      </c>
      <c r="FN250" s="210">
        <f t="shared" si="75"/>
        <v>0</v>
      </c>
      <c r="FO250" s="210">
        <f t="shared" si="75"/>
        <v>0</v>
      </c>
      <c r="FP250" s="210">
        <f t="shared" si="75"/>
        <v>0</v>
      </c>
      <c r="FQ250" s="210">
        <f t="shared" si="75"/>
        <v>0</v>
      </c>
      <c r="FR250" s="210">
        <f t="shared" si="75"/>
        <v>0</v>
      </c>
      <c r="FS250" s="210">
        <f t="shared" si="75"/>
        <v>0</v>
      </c>
      <c r="FT250" s="210">
        <f t="shared" si="75"/>
        <v>0</v>
      </c>
      <c r="FU250" s="210">
        <f t="shared" si="75"/>
        <v>0</v>
      </c>
      <c r="FV250" s="210">
        <f t="shared" si="75"/>
        <v>0</v>
      </c>
      <c r="FW250" s="210">
        <f t="shared" si="75"/>
        <v>0</v>
      </c>
      <c r="FX250" s="210">
        <f t="shared" si="75"/>
        <v>0</v>
      </c>
      <c r="FY250" s="210">
        <f t="shared" si="75"/>
        <v>0</v>
      </c>
      <c r="FZ250" s="210">
        <f t="shared" si="75"/>
        <v>0</v>
      </c>
      <c r="GA250" s="210">
        <f t="shared" si="75"/>
        <v>0</v>
      </c>
      <c r="GB250" s="210">
        <f t="shared" si="75"/>
        <v>0</v>
      </c>
      <c r="GC250" s="210">
        <f t="shared" si="75"/>
        <v>0</v>
      </c>
      <c r="GD250" s="210">
        <f t="shared" si="75"/>
        <v>0</v>
      </c>
      <c r="GE250" s="210">
        <f t="shared" si="75"/>
        <v>0</v>
      </c>
      <c r="GF250" s="210">
        <f t="shared" si="75"/>
        <v>0</v>
      </c>
      <c r="GG250" s="210">
        <f t="shared" si="75"/>
        <v>0</v>
      </c>
      <c r="GH250" s="210">
        <f t="shared" si="75"/>
        <v>0</v>
      </c>
      <c r="GI250" s="210">
        <f t="shared" si="75"/>
        <v>0</v>
      </c>
      <c r="GK250" s="216">
        <f t="shared" si="24"/>
        <v>0.62529376363499578</v>
      </c>
      <c r="GL250" s="216">
        <f t="shared" si="16"/>
        <v>0.24330926051305199</v>
      </c>
      <c r="GM250" s="216">
        <f t="shared" si="17"/>
        <v>0.1969717144361694</v>
      </c>
      <c r="GN250" s="216">
        <f t="shared" si="18"/>
        <v>7.6351839313924627E-2</v>
      </c>
    </row>
    <row r="251" spans="1:196" x14ac:dyDescent="0.35">
      <c r="A251" s="9">
        <f>Report!$C$4</f>
        <v>1</v>
      </c>
      <c r="B251" t="str">
        <f>VLOOKUP($A251,Centers!$B$1:$C$120,2,)</f>
        <v>GATE</v>
      </c>
      <c r="C251" s="209">
        <v>44937</v>
      </c>
      <c r="D251" s="113">
        <f>IF($A251=1,SUM(SUMIFS(Indent!$E:$E,Indent!$C:$C,Waterfall!$C251,Indent!$A:$A,Centers!$A$2),SUMIFS(Indent!$E:$E,Indent!$C:$C,Waterfall!$C251,Indent!$A:$A,Centers!$A$3),SUMIFS(Indent!$E:$E,Indent!$C:$C,Waterfall!$C251,Indent!$A:$A,Centers!$A$4),SUMIFS(Indent!$E:$E,Indent!$C:$C,Waterfall!$C251,Indent!$A:$A,Centers!$A$5),SUMIFS(Indent!$E:$E,Indent!$C:$C,Waterfall!$C251,Indent!$A:$A,Centers!$A$6),SUMIFS(Indent!$E:$E,Indent!$C:$C,Waterfall!$C251,Indent!$A:$A,Centers!$A$7),SUMIFS(Indent!$E:$E,Indent!$C:$C,Waterfall!$C251,Indent!$A:$A,Centers!$A$8)),SUMIFS(Indent!$E:$E,Indent!$C:$C,Waterfall!$C251,Indent!$A:$A,$A251))</f>
        <v>31671</v>
      </c>
      <c r="E251" s="210">
        <f t="shared" si="9"/>
        <v>0</v>
      </c>
      <c r="F251" s="210">
        <f t="shared" si="73"/>
        <v>0</v>
      </c>
      <c r="G251" s="210">
        <f t="shared" si="73"/>
        <v>0</v>
      </c>
      <c r="H251" s="210">
        <f t="shared" si="73"/>
        <v>0</v>
      </c>
      <c r="I251" s="210">
        <f t="shared" si="73"/>
        <v>0</v>
      </c>
      <c r="J251" s="210">
        <f t="shared" si="73"/>
        <v>0</v>
      </c>
      <c r="K251" s="210">
        <f t="shared" si="73"/>
        <v>0</v>
      </c>
      <c r="L251" s="210">
        <f t="shared" si="73"/>
        <v>0</v>
      </c>
      <c r="M251" s="210">
        <f t="shared" si="73"/>
        <v>0</v>
      </c>
      <c r="N251" s="210">
        <f t="shared" si="73"/>
        <v>0</v>
      </c>
      <c r="O251" s="210">
        <f t="shared" si="73"/>
        <v>0</v>
      </c>
      <c r="P251" s="210">
        <f t="shared" si="73"/>
        <v>0</v>
      </c>
      <c r="Q251" s="210">
        <f t="shared" si="73"/>
        <v>0</v>
      </c>
      <c r="R251" s="210">
        <f t="shared" si="73"/>
        <v>0</v>
      </c>
      <c r="S251" s="210">
        <f t="shared" si="73"/>
        <v>0</v>
      </c>
      <c r="T251" s="210">
        <f t="shared" si="73"/>
        <v>0</v>
      </c>
      <c r="U251" s="210">
        <f t="shared" si="73"/>
        <v>0</v>
      </c>
      <c r="V251" s="210">
        <f t="shared" si="73"/>
        <v>0</v>
      </c>
      <c r="W251" s="210">
        <f t="shared" si="73"/>
        <v>0</v>
      </c>
      <c r="X251" s="210">
        <f t="shared" si="73"/>
        <v>0</v>
      </c>
      <c r="Y251" s="210">
        <f t="shared" si="73"/>
        <v>0</v>
      </c>
      <c r="Z251" s="210">
        <f t="shared" si="73"/>
        <v>0</v>
      </c>
      <c r="AA251" s="210">
        <f t="shared" si="73"/>
        <v>0</v>
      </c>
      <c r="AB251" s="210">
        <f t="shared" si="73"/>
        <v>0</v>
      </c>
      <c r="AC251" s="210">
        <f t="shared" si="73"/>
        <v>0</v>
      </c>
      <c r="AD251" s="210">
        <f t="shared" si="73"/>
        <v>0</v>
      </c>
      <c r="AE251" s="210">
        <f t="shared" si="73"/>
        <v>0</v>
      </c>
      <c r="AF251" s="210">
        <f t="shared" si="73"/>
        <v>0</v>
      </c>
      <c r="AG251" s="210">
        <f t="shared" si="73"/>
        <v>0</v>
      </c>
      <c r="AH251" s="210">
        <f t="shared" si="73"/>
        <v>0</v>
      </c>
      <c r="AI251" s="210">
        <f t="shared" si="73"/>
        <v>0</v>
      </c>
      <c r="AJ251" s="210">
        <f t="shared" si="73"/>
        <v>0</v>
      </c>
      <c r="AK251" s="210">
        <f t="shared" si="73"/>
        <v>0</v>
      </c>
      <c r="AL251" s="210">
        <f t="shared" si="73"/>
        <v>0</v>
      </c>
      <c r="AM251" s="210">
        <f t="shared" si="73"/>
        <v>0</v>
      </c>
      <c r="AN251" s="210">
        <f t="shared" si="73"/>
        <v>0</v>
      </c>
      <c r="AO251" s="210">
        <f t="shared" si="73"/>
        <v>0</v>
      </c>
      <c r="AP251" s="210">
        <f t="shared" si="73"/>
        <v>0</v>
      </c>
      <c r="AQ251" s="210">
        <f t="shared" si="73"/>
        <v>0</v>
      </c>
      <c r="AR251" s="210">
        <f t="shared" si="73"/>
        <v>0</v>
      </c>
      <c r="AS251" s="210">
        <f t="shared" si="73"/>
        <v>0</v>
      </c>
      <c r="AT251" s="210">
        <f t="shared" si="73"/>
        <v>0</v>
      </c>
      <c r="AU251" s="210">
        <f t="shared" si="73"/>
        <v>0</v>
      </c>
      <c r="AV251" s="210">
        <f t="shared" si="73"/>
        <v>0</v>
      </c>
      <c r="AW251" s="210">
        <f t="shared" si="73"/>
        <v>0</v>
      </c>
      <c r="AX251" s="210">
        <f t="shared" si="73"/>
        <v>0</v>
      </c>
      <c r="AY251" s="210">
        <f t="shared" si="73"/>
        <v>0</v>
      </c>
      <c r="AZ251" s="210">
        <f t="shared" si="73"/>
        <v>0</v>
      </c>
      <c r="BA251" s="210">
        <f t="shared" si="73"/>
        <v>0</v>
      </c>
      <c r="BB251" s="210">
        <f t="shared" si="73"/>
        <v>0</v>
      </c>
      <c r="BC251" s="210">
        <f t="shared" si="73"/>
        <v>0</v>
      </c>
      <c r="BD251" s="210">
        <f t="shared" si="73"/>
        <v>0</v>
      </c>
      <c r="BE251" s="210">
        <f t="shared" si="73"/>
        <v>0</v>
      </c>
      <c r="BF251" s="210">
        <f t="shared" si="73"/>
        <v>0</v>
      </c>
      <c r="BG251" s="210">
        <f t="shared" si="73"/>
        <v>0</v>
      </c>
      <c r="BH251" s="210">
        <f t="shared" si="73"/>
        <v>0</v>
      </c>
      <c r="BI251" s="210">
        <f t="shared" si="73"/>
        <v>3.9148432319787818E-2</v>
      </c>
      <c r="BJ251" s="210">
        <f t="shared" si="73"/>
        <v>0.63125382842347888</v>
      </c>
      <c r="BK251" s="210">
        <f t="shared" si="73"/>
        <v>0.31440876511635246</v>
      </c>
      <c r="BL251" s="210">
        <f t="shared" si="73"/>
        <v>0.12330933661709451</v>
      </c>
      <c r="BM251" s="210">
        <f t="shared" si="73"/>
        <v>5.6747181964573269E-2</v>
      </c>
      <c r="BN251" s="210">
        <f t="shared" si="73"/>
        <v>8.7805879195478505E-3</v>
      </c>
      <c r="BO251" s="210">
        <f t="shared" si="73"/>
        <v>0</v>
      </c>
      <c r="BP251" s="210">
        <f t="shared" si="73"/>
        <v>0</v>
      </c>
      <c r="BQ251" s="210">
        <f t="shared" ref="BQ251:EB254" si="76">IFERROR(BQ60/$D60,0)</f>
        <v>0</v>
      </c>
      <c r="BR251" s="210">
        <f t="shared" si="76"/>
        <v>0</v>
      </c>
      <c r="BS251" s="210">
        <f t="shared" si="76"/>
        <v>0</v>
      </c>
      <c r="BT251" s="210">
        <f t="shared" si="76"/>
        <v>0</v>
      </c>
      <c r="BU251" s="210">
        <f t="shared" si="76"/>
        <v>0</v>
      </c>
      <c r="BV251" s="210">
        <f t="shared" si="76"/>
        <v>0</v>
      </c>
      <c r="BW251" s="210">
        <f t="shared" si="76"/>
        <v>0</v>
      </c>
      <c r="BX251" s="210">
        <f t="shared" si="76"/>
        <v>0</v>
      </c>
      <c r="BY251" s="210">
        <f t="shared" si="76"/>
        <v>0</v>
      </c>
      <c r="BZ251" s="210">
        <f t="shared" si="76"/>
        <v>0</v>
      </c>
      <c r="CA251" s="210">
        <f t="shared" si="76"/>
        <v>0</v>
      </c>
      <c r="CB251" s="210">
        <f t="shared" si="76"/>
        <v>0</v>
      </c>
      <c r="CC251" s="210">
        <f t="shared" si="76"/>
        <v>0</v>
      </c>
      <c r="CD251" s="210">
        <f t="shared" si="76"/>
        <v>0</v>
      </c>
      <c r="CE251" s="210">
        <f t="shared" si="76"/>
        <v>0</v>
      </c>
      <c r="CF251" s="210">
        <f t="shared" si="76"/>
        <v>0</v>
      </c>
      <c r="CG251" s="210">
        <f t="shared" si="76"/>
        <v>0</v>
      </c>
      <c r="CH251" s="210">
        <f t="shared" si="76"/>
        <v>0</v>
      </c>
      <c r="CI251" s="210">
        <f t="shared" si="76"/>
        <v>0</v>
      </c>
      <c r="CJ251" s="210">
        <f t="shared" si="76"/>
        <v>0</v>
      </c>
      <c r="CK251" s="210">
        <f t="shared" si="76"/>
        <v>0</v>
      </c>
      <c r="CL251" s="210">
        <f t="shared" si="76"/>
        <v>0</v>
      </c>
      <c r="CM251" s="210">
        <f t="shared" si="76"/>
        <v>0</v>
      </c>
      <c r="CN251" s="210">
        <f t="shared" si="76"/>
        <v>0</v>
      </c>
      <c r="CO251" s="210">
        <f t="shared" si="76"/>
        <v>0</v>
      </c>
      <c r="CP251" s="210">
        <f t="shared" si="76"/>
        <v>0</v>
      </c>
      <c r="CQ251" s="210">
        <f t="shared" si="76"/>
        <v>0</v>
      </c>
      <c r="CR251" s="210">
        <f t="shared" si="76"/>
        <v>0</v>
      </c>
      <c r="CS251" s="210">
        <f t="shared" si="76"/>
        <v>0</v>
      </c>
      <c r="CT251" s="210">
        <f t="shared" si="76"/>
        <v>0</v>
      </c>
      <c r="CU251" s="210">
        <f t="shared" si="76"/>
        <v>0</v>
      </c>
      <c r="CV251" s="210">
        <f t="shared" si="76"/>
        <v>0</v>
      </c>
      <c r="CW251" s="210">
        <f t="shared" si="76"/>
        <v>0</v>
      </c>
      <c r="CX251" s="210">
        <f t="shared" si="76"/>
        <v>0</v>
      </c>
      <c r="CY251" s="210">
        <f t="shared" si="76"/>
        <v>0</v>
      </c>
      <c r="CZ251" s="210">
        <f t="shared" si="76"/>
        <v>0</v>
      </c>
      <c r="DA251" s="210">
        <f t="shared" si="76"/>
        <v>0</v>
      </c>
      <c r="DB251" s="210">
        <f t="shared" si="76"/>
        <v>0</v>
      </c>
      <c r="DC251" s="210">
        <f t="shared" si="76"/>
        <v>0</v>
      </c>
      <c r="DD251" s="210">
        <f t="shared" si="76"/>
        <v>0</v>
      </c>
      <c r="DE251" s="210">
        <f t="shared" si="76"/>
        <v>0</v>
      </c>
      <c r="DF251" s="210">
        <f t="shared" si="76"/>
        <v>0</v>
      </c>
      <c r="DG251" s="210">
        <f t="shared" si="76"/>
        <v>0</v>
      </c>
      <c r="DH251" s="210">
        <f t="shared" si="76"/>
        <v>0</v>
      </c>
      <c r="DI251" s="210">
        <f t="shared" si="76"/>
        <v>0</v>
      </c>
      <c r="DJ251" s="210">
        <f t="shared" si="76"/>
        <v>0</v>
      </c>
      <c r="DK251" s="210">
        <f t="shared" si="76"/>
        <v>0</v>
      </c>
      <c r="DL251" s="210">
        <f t="shared" si="76"/>
        <v>0</v>
      </c>
      <c r="DM251" s="210">
        <f t="shared" si="76"/>
        <v>0</v>
      </c>
      <c r="DN251" s="210">
        <f t="shared" si="76"/>
        <v>0</v>
      </c>
      <c r="DO251" s="210">
        <f t="shared" si="76"/>
        <v>0</v>
      </c>
      <c r="DP251" s="210">
        <f t="shared" si="76"/>
        <v>0</v>
      </c>
      <c r="DQ251" s="210">
        <f t="shared" si="76"/>
        <v>0</v>
      </c>
      <c r="DR251" s="210">
        <f t="shared" si="76"/>
        <v>0</v>
      </c>
      <c r="DS251" s="210">
        <f t="shared" si="76"/>
        <v>0</v>
      </c>
      <c r="DT251" s="210">
        <f t="shared" si="76"/>
        <v>0</v>
      </c>
      <c r="DU251" s="210">
        <f t="shared" si="76"/>
        <v>0</v>
      </c>
      <c r="DV251" s="210">
        <f t="shared" si="76"/>
        <v>0</v>
      </c>
      <c r="DW251" s="210">
        <f t="shared" si="76"/>
        <v>0</v>
      </c>
      <c r="DX251" s="210">
        <f t="shared" si="76"/>
        <v>0</v>
      </c>
      <c r="DY251" s="210">
        <f t="shared" si="76"/>
        <v>0</v>
      </c>
      <c r="DZ251" s="210">
        <f t="shared" si="76"/>
        <v>0</v>
      </c>
      <c r="EA251" s="210">
        <f t="shared" si="76"/>
        <v>0</v>
      </c>
      <c r="EB251" s="210">
        <f t="shared" si="76"/>
        <v>0</v>
      </c>
      <c r="EC251" s="210">
        <f t="shared" si="75"/>
        <v>0</v>
      </c>
      <c r="ED251" s="210">
        <f t="shared" si="75"/>
        <v>0</v>
      </c>
      <c r="EE251" s="210">
        <f t="shared" si="75"/>
        <v>0</v>
      </c>
      <c r="EF251" s="210">
        <f t="shared" si="75"/>
        <v>0</v>
      </c>
      <c r="EG251" s="210">
        <f t="shared" si="75"/>
        <v>0</v>
      </c>
      <c r="EH251" s="210">
        <f t="shared" si="75"/>
        <v>0</v>
      </c>
      <c r="EI251" s="210">
        <f t="shared" si="75"/>
        <v>0</v>
      </c>
      <c r="EJ251" s="210">
        <f t="shared" si="75"/>
        <v>0</v>
      </c>
      <c r="EK251" s="210">
        <f t="shared" si="75"/>
        <v>0</v>
      </c>
      <c r="EL251" s="210">
        <f t="shared" si="75"/>
        <v>0</v>
      </c>
      <c r="EM251" s="210">
        <f t="shared" si="75"/>
        <v>0</v>
      </c>
      <c r="EN251" s="210">
        <f t="shared" si="75"/>
        <v>0</v>
      </c>
      <c r="EO251" s="210">
        <f t="shared" si="75"/>
        <v>0</v>
      </c>
      <c r="EP251" s="210">
        <f t="shared" si="75"/>
        <v>0</v>
      </c>
      <c r="EQ251" s="210">
        <f t="shared" si="75"/>
        <v>0</v>
      </c>
      <c r="ER251" s="210">
        <f t="shared" si="75"/>
        <v>0</v>
      </c>
      <c r="ES251" s="210">
        <f t="shared" si="75"/>
        <v>0</v>
      </c>
      <c r="ET251" s="210">
        <f t="shared" si="75"/>
        <v>0</v>
      </c>
      <c r="EU251" s="210">
        <f t="shared" si="75"/>
        <v>0</v>
      </c>
      <c r="EV251" s="210">
        <f t="shared" si="75"/>
        <v>0</v>
      </c>
      <c r="EW251" s="210">
        <f t="shared" si="75"/>
        <v>0</v>
      </c>
      <c r="EX251" s="210">
        <f t="shared" si="75"/>
        <v>0</v>
      </c>
      <c r="EY251" s="210">
        <f t="shared" si="75"/>
        <v>0</v>
      </c>
      <c r="EZ251" s="210">
        <f t="shared" si="75"/>
        <v>0</v>
      </c>
      <c r="FA251" s="210">
        <f t="shared" si="75"/>
        <v>0</v>
      </c>
      <c r="FB251" s="210">
        <f t="shared" si="75"/>
        <v>0</v>
      </c>
      <c r="FC251" s="210">
        <f t="shared" si="75"/>
        <v>0</v>
      </c>
      <c r="FD251" s="210">
        <f t="shared" si="75"/>
        <v>0</v>
      </c>
      <c r="FE251" s="210">
        <f t="shared" si="75"/>
        <v>0</v>
      </c>
      <c r="FF251" s="210">
        <f t="shared" si="75"/>
        <v>0</v>
      </c>
      <c r="FG251" s="210">
        <f t="shared" si="75"/>
        <v>0</v>
      </c>
      <c r="FH251" s="210">
        <f t="shared" si="75"/>
        <v>0</v>
      </c>
      <c r="FI251" s="210">
        <f t="shared" si="75"/>
        <v>0</v>
      </c>
      <c r="FJ251" s="210">
        <f t="shared" si="75"/>
        <v>0</v>
      </c>
      <c r="FK251" s="210">
        <f t="shared" si="75"/>
        <v>0</v>
      </c>
      <c r="FL251" s="210">
        <f t="shared" si="75"/>
        <v>0</v>
      </c>
      <c r="FM251" s="210">
        <f t="shared" si="75"/>
        <v>0</v>
      </c>
      <c r="FN251" s="210">
        <f t="shared" si="75"/>
        <v>0</v>
      </c>
      <c r="FO251" s="210">
        <f t="shared" si="75"/>
        <v>0</v>
      </c>
      <c r="FP251" s="210">
        <f t="shared" si="75"/>
        <v>0</v>
      </c>
      <c r="FQ251" s="210">
        <f t="shared" si="75"/>
        <v>0</v>
      </c>
      <c r="FR251" s="210">
        <f t="shared" si="75"/>
        <v>0</v>
      </c>
      <c r="FS251" s="210">
        <f t="shared" si="75"/>
        <v>0</v>
      </c>
      <c r="FT251" s="210">
        <f t="shared" si="75"/>
        <v>0</v>
      </c>
      <c r="FU251" s="210">
        <f t="shared" si="75"/>
        <v>0</v>
      </c>
      <c r="FV251" s="210">
        <f t="shared" si="75"/>
        <v>0</v>
      </c>
      <c r="FW251" s="210">
        <f t="shared" si="75"/>
        <v>0</v>
      </c>
      <c r="FX251" s="210">
        <f t="shared" si="75"/>
        <v>0</v>
      </c>
      <c r="FY251" s="210">
        <f t="shared" si="75"/>
        <v>0</v>
      </c>
      <c r="FZ251" s="210">
        <f t="shared" si="75"/>
        <v>0</v>
      </c>
      <c r="GA251" s="210">
        <f t="shared" si="75"/>
        <v>0</v>
      </c>
      <c r="GB251" s="210">
        <f t="shared" si="75"/>
        <v>0</v>
      </c>
      <c r="GC251" s="210">
        <f t="shared" si="75"/>
        <v>0</v>
      </c>
      <c r="GD251" s="210">
        <f t="shared" si="75"/>
        <v>0</v>
      </c>
      <c r="GE251" s="210">
        <f t="shared" si="75"/>
        <v>0</v>
      </c>
      <c r="GF251" s="210">
        <f t="shared" si="75"/>
        <v>0</v>
      </c>
      <c r="GG251" s="210">
        <f t="shared" si="75"/>
        <v>0</v>
      </c>
      <c r="GH251" s="210">
        <f t="shared" si="75"/>
        <v>0</v>
      </c>
      <c r="GI251" s="210">
        <f t="shared" si="75"/>
        <v>0</v>
      </c>
      <c r="GK251" s="216">
        <f t="shared" si="24"/>
        <v>0.6704022607432667</v>
      </c>
      <c r="GL251" s="216">
        <f t="shared" si="16"/>
        <v>0.31440876511635246</v>
      </c>
      <c r="GM251" s="216">
        <f t="shared" si="17"/>
        <v>0.12330933661709451</v>
      </c>
      <c r="GN251" s="216">
        <f t="shared" si="18"/>
        <v>5.6747181964573269E-2</v>
      </c>
    </row>
    <row r="252" spans="1:196" x14ac:dyDescent="0.35">
      <c r="A252" s="9">
        <f>Report!$C$4</f>
        <v>1</v>
      </c>
      <c r="B252" t="str">
        <f>VLOOKUP($A252,Centers!$B$1:$C$120,2,)</f>
        <v>GATE</v>
      </c>
      <c r="C252" s="209">
        <v>44938</v>
      </c>
      <c r="D252" s="113">
        <f>IF($A252=1,SUM(SUMIFS(Indent!$E:$E,Indent!$C:$C,Waterfall!$C252,Indent!$A:$A,Centers!$A$2),SUMIFS(Indent!$E:$E,Indent!$C:$C,Waterfall!$C252,Indent!$A:$A,Centers!$A$3),SUMIFS(Indent!$E:$E,Indent!$C:$C,Waterfall!$C252,Indent!$A:$A,Centers!$A$4),SUMIFS(Indent!$E:$E,Indent!$C:$C,Waterfall!$C252,Indent!$A:$A,Centers!$A$5),SUMIFS(Indent!$E:$E,Indent!$C:$C,Waterfall!$C252,Indent!$A:$A,Centers!$A$6),SUMIFS(Indent!$E:$E,Indent!$C:$C,Waterfall!$C252,Indent!$A:$A,Centers!$A$7),SUMIFS(Indent!$E:$E,Indent!$C:$C,Waterfall!$C252,Indent!$A:$A,Centers!$A$8)),SUMIFS(Indent!$E:$E,Indent!$C:$C,Waterfall!$C252,Indent!$A:$A,$A252))</f>
        <v>35919</v>
      </c>
      <c r="E252" s="210">
        <f t="shared" si="9"/>
        <v>0</v>
      </c>
      <c r="F252" s="210">
        <f t="shared" ref="F252:BQ255" si="77">IFERROR(F61/$D61,0)</f>
        <v>0</v>
      </c>
      <c r="G252" s="210">
        <f t="shared" si="77"/>
        <v>0</v>
      </c>
      <c r="H252" s="210">
        <f t="shared" si="77"/>
        <v>0</v>
      </c>
      <c r="I252" s="210">
        <f t="shared" si="77"/>
        <v>0</v>
      </c>
      <c r="J252" s="210">
        <f t="shared" si="77"/>
        <v>0</v>
      </c>
      <c r="K252" s="210">
        <f t="shared" si="77"/>
        <v>0</v>
      </c>
      <c r="L252" s="210">
        <f t="shared" si="77"/>
        <v>0</v>
      </c>
      <c r="M252" s="210">
        <f t="shared" si="77"/>
        <v>0</v>
      </c>
      <c r="N252" s="210">
        <f t="shared" si="77"/>
        <v>0</v>
      </c>
      <c r="O252" s="210">
        <f t="shared" si="77"/>
        <v>0</v>
      </c>
      <c r="P252" s="210">
        <f t="shared" si="77"/>
        <v>0</v>
      </c>
      <c r="Q252" s="210">
        <f t="shared" si="77"/>
        <v>0</v>
      </c>
      <c r="R252" s="210">
        <f t="shared" si="77"/>
        <v>0</v>
      </c>
      <c r="S252" s="210">
        <f t="shared" si="77"/>
        <v>0</v>
      </c>
      <c r="T252" s="210">
        <f t="shared" si="77"/>
        <v>0</v>
      </c>
      <c r="U252" s="210">
        <f t="shared" si="77"/>
        <v>0</v>
      </c>
      <c r="V252" s="210">
        <f t="shared" si="77"/>
        <v>0</v>
      </c>
      <c r="W252" s="210">
        <f t="shared" si="77"/>
        <v>0</v>
      </c>
      <c r="X252" s="210">
        <f t="shared" si="77"/>
        <v>0</v>
      </c>
      <c r="Y252" s="210">
        <f t="shared" si="77"/>
        <v>0</v>
      </c>
      <c r="Z252" s="210">
        <f t="shared" si="77"/>
        <v>0</v>
      </c>
      <c r="AA252" s="210">
        <f t="shared" si="77"/>
        <v>0</v>
      </c>
      <c r="AB252" s="210">
        <f t="shared" si="77"/>
        <v>0</v>
      </c>
      <c r="AC252" s="210">
        <f t="shared" si="77"/>
        <v>0</v>
      </c>
      <c r="AD252" s="210">
        <f t="shared" si="77"/>
        <v>0</v>
      </c>
      <c r="AE252" s="210">
        <f t="shared" si="77"/>
        <v>0</v>
      </c>
      <c r="AF252" s="210">
        <f t="shared" si="77"/>
        <v>0</v>
      </c>
      <c r="AG252" s="210">
        <f t="shared" si="77"/>
        <v>0</v>
      </c>
      <c r="AH252" s="210">
        <f t="shared" si="77"/>
        <v>0</v>
      </c>
      <c r="AI252" s="210">
        <f t="shared" si="77"/>
        <v>0</v>
      </c>
      <c r="AJ252" s="210">
        <f t="shared" si="77"/>
        <v>0</v>
      </c>
      <c r="AK252" s="210">
        <f t="shared" si="77"/>
        <v>0</v>
      </c>
      <c r="AL252" s="210">
        <f t="shared" si="77"/>
        <v>0</v>
      </c>
      <c r="AM252" s="210">
        <f t="shared" si="77"/>
        <v>0</v>
      </c>
      <c r="AN252" s="210">
        <f t="shared" si="77"/>
        <v>0</v>
      </c>
      <c r="AO252" s="210">
        <f t="shared" si="77"/>
        <v>0</v>
      </c>
      <c r="AP252" s="210">
        <f t="shared" si="77"/>
        <v>0</v>
      </c>
      <c r="AQ252" s="210">
        <f t="shared" si="77"/>
        <v>0</v>
      </c>
      <c r="AR252" s="210">
        <f t="shared" si="77"/>
        <v>0</v>
      </c>
      <c r="AS252" s="210">
        <f t="shared" si="77"/>
        <v>0</v>
      </c>
      <c r="AT252" s="210">
        <f t="shared" si="77"/>
        <v>0</v>
      </c>
      <c r="AU252" s="210">
        <f t="shared" si="77"/>
        <v>0</v>
      </c>
      <c r="AV252" s="210">
        <f t="shared" si="77"/>
        <v>0</v>
      </c>
      <c r="AW252" s="210">
        <f t="shared" si="77"/>
        <v>0</v>
      </c>
      <c r="AX252" s="210">
        <f t="shared" si="77"/>
        <v>0</v>
      </c>
      <c r="AY252" s="210">
        <f t="shared" si="77"/>
        <v>0</v>
      </c>
      <c r="AZ252" s="210">
        <f t="shared" si="77"/>
        <v>0</v>
      </c>
      <c r="BA252" s="210">
        <f t="shared" si="77"/>
        <v>0</v>
      </c>
      <c r="BB252" s="210">
        <f t="shared" si="77"/>
        <v>0</v>
      </c>
      <c r="BC252" s="210">
        <f t="shared" si="77"/>
        <v>0</v>
      </c>
      <c r="BD252" s="210">
        <f t="shared" si="77"/>
        <v>0</v>
      </c>
      <c r="BE252" s="210">
        <f t="shared" si="77"/>
        <v>0</v>
      </c>
      <c r="BF252" s="210">
        <f t="shared" si="77"/>
        <v>0</v>
      </c>
      <c r="BG252" s="210">
        <f t="shared" si="77"/>
        <v>0</v>
      </c>
      <c r="BH252" s="210">
        <f t="shared" si="77"/>
        <v>0</v>
      </c>
      <c r="BI252" s="210">
        <f t="shared" si="77"/>
        <v>0</v>
      </c>
      <c r="BJ252" s="210">
        <f t="shared" si="77"/>
        <v>4.5919986636599013E-3</v>
      </c>
      <c r="BK252" s="210">
        <f t="shared" si="77"/>
        <v>0.49557894150728027</v>
      </c>
      <c r="BL252" s="210">
        <f t="shared" si="77"/>
        <v>0.31818591831621146</v>
      </c>
      <c r="BM252" s="210">
        <f t="shared" si="77"/>
        <v>0.20606670564325288</v>
      </c>
      <c r="BN252" s="210">
        <f t="shared" si="77"/>
        <v>9.2563545755728172E-2</v>
      </c>
      <c r="BO252" s="210">
        <f t="shared" si="77"/>
        <v>8.128010245274089E-3</v>
      </c>
      <c r="BP252" s="210">
        <f t="shared" si="77"/>
        <v>0</v>
      </c>
      <c r="BQ252" s="210">
        <f t="shared" si="77"/>
        <v>0</v>
      </c>
      <c r="BR252" s="210">
        <f t="shared" si="76"/>
        <v>0</v>
      </c>
      <c r="BS252" s="210">
        <f t="shared" si="76"/>
        <v>0</v>
      </c>
      <c r="BT252" s="210">
        <f t="shared" si="76"/>
        <v>0</v>
      </c>
      <c r="BU252" s="210">
        <f t="shared" si="76"/>
        <v>0</v>
      </c>
      <c r="BV252" s="210">
        <f t="shared" si="76"/>
        <v>0</v>
      </c>
      <c r="BW252" s="210">
        <f t="shared" si="76"/>
        <v>0</v>
      </c>
      <c r="BX252" s="210">
        <f t="shared" si="76"/>
        <v>0</v>
      </c>
      <c r="BY252" s="210">
        <f t="shared" si="76"/>
        <v>0</v>
      </c>
      <c r="BZ252" s="210">
        <f t="shared" si="76"/>
        <v>0</v>
      </c>
      <c r="CA252" s="210">
        <f t="shared" si="76"/>
        <v>0</v>
      </c>
      <c r="CB252" s="210">
        <f t="shared" si="76"/>
        <v>0</v>
      </c>
      <c r="CC252" s="210">
        <f t="shared" si="76"/>
        <v>0</v>
      </c>
      <c r="CD252" s="210">
        <f t="shared" si="76"/>
        <v>0</v>
      </c>
      <c r="CE252" s="210">
        <f t="shared" si="76"/>
        <v>0</v>
      </c>
      <c r="CF252" s="210">
        <f t="shared" si="76"/>
        <v>0</v>
      </c>
      <c r="CG252" s="210">
        <f t="shared" si="76"/>
        <v>0</v>
      </c>
      <c r="CH252" s="210">
        <f t="shared" si="76"/>
        <v>0</v>
      </c>
      <c r="CI252" s="210">
        <f t="shared" si="76"/>
        <v>0</v>
      </c>
      <c r="CJ252" s="210">
        <f t="shared" si="76"/>
        <v>0</v>
      </c>
      <c r="CK252" s="210">
        <f t="shared" si="76"/>
        <v>0</v>
      </c>
      <c r="CL252" s="210">
        <f t="shared" si="76"/>
        <v>0</v>
      </c>
      <c r="CM252" s="210">
        <f t="shared" si="76"/>
        <v>0</v>
      </c>
      <c r="CN252" s="210">
        <f t="shared" si="76"/>
        <v>0</v>
      </c>
      <c r="CO252" s="210">
        <f t="shared" si="76"/>
        <v>0</v>
      </c>
      <c r="CP252" s="210">
        <f t="shared" si="76"/>
        <v>0</v>
      </c>
      <c r="CQ252" s="210">
        <f t="shared" si="76"/>
        <v>0</v>
      </c>
      <c r="CR252" s="210">
        <f t="shared" si="76"/>
        <v>0</v>
      </c>
      <c r="CS252" s="210">
        <f t="shared" si="76"/>
        <v>0</v>
      </c>
      <c r="CT252" s="210">
        <f t="shared" si="76"/>
        <v>0</v>
      </c>
      <c r="CU252" s="210">
        <f t="shared" si="76"/>
        <v>0</v>
      </c>
      <c r="CV252" s="210">
        <f t="shared" si="76"/>
        <v>0</v>
      </c>
      <c r="CW252" s="210">
        <f t="shared" si="76"/>
        <v>0</v>
      </c>
      <c r="CX252" s="210">
        <f t="shared" si="76"/>
        <v>0</v>
      </c>
      <c r="CY252" s="210">
        <f t="shared" si="76"/>
        <v>0</v>
      </c>
      <c r="CZ252" s="210">
        <f t="shared" si="76"/>
        <v>0</v>
      </c>
      <c r="DA252" s="210">
        <f t="shared" si="76"/>
        <v>0</v>
      </c>
      <c r="DB252" s="210">
        <f t="shared" si="76"/>
        <v>0</v>
      </c>
      <c r="DC252" s="210">
        <f t="shared" si="76"/>
        <v>0</v>
      </c>
      <c r="DD252" s="210">
        <f t="shared" si="76"/>
        <v>0</v>
      </c>
      <c r="DE252" s="210">
        <f t="shared" si="76"/>
        <v>0</v>
      </c>
      <c r="DF252" s="210">
        <f t="shared" si="76"/>
        <v>0</v>
      </c>
      <c r="DG252" s="210">
        <f t="shared" si="76"/>
        <v>0</v>
      </c>
      <c r="DH252" s="210">
        <f t="shared" si="76"/>
        <v>0</v>
      </c>
      <c r="DI252" s="210">
        <f t="shared" si="76"/>
        <v>0</v>
      </c>
      <c r="DJ252" s="210">
        <f t="shared" si="76"/>
        <v>0</v>
      </c>
      <c r="DK252" s="210">
        <f t="shared" si="76"/>
        <v>0</v>
      </c>
      <c r="DL252" s="210">
        <f t="shared" si="76"/>
        <v>0</v>
      </c>
      <c r="DM252" s="210">
        <f t="shared" si="76"/>
        <v>0</v>
      </c>
      <c r="DN252" s="210">
        <f t="shared" si="76"/>
        <v>0</v>
      </c>
      <c r="DO252" s="210">
        <f t="shared" si="76"/>
        <v>0</v>
      </c>
      <c r="DP252" s="210">
        <f t="shared" si="76"/>
        <v>0</v>
      </c>
      <c r="DQ252" s="210">
        <f t="shared" si="76"/>
        <v>0</v>
      </c>
      <c r="DR252" s="210">
        <f t="shared" si="76"/>
        <v>0</v>
      </c>
      <c r="DS252" s="210">
        <f t="shared" si="76"/>
        <v>0</v>
      </c>
      <c r="DT252" s="210">
        <f t="shared" si="76"/>
        <v>0</v>
      </c>
      <c r="DU252" s="210">
        <f t="shared" si="76"/>
        <v>0</v>
      </c>
      <c r="DV252" s="210">
        <f t="shared" si="76"/>
        <v>0</v>
      </c>
      <c r="DW252" s="210">
        <f t="shared" si="76"/>
        <v>0</v>
      </c>
      <c r="DX252" s="210">
        <f t="shared" si="76"/>
        <v>0</v>
      </c>
      <c r="DY252" s="210">
        <f t="shared" si="76"/>
        <v>0</v>
      </c>
      <c r="DZ252" s="210">
        <f t="shared" si="76"/>
        <v>0</v>
      </c>
      <c r="EA252" s="210">
        <f t="shared" si="76"/>
        <v>0</v>
      </c>
      <c r="EB252" s="210">
        <f t="shared" si="76"/>
        <v>0</v>
      </c>
      <c r="EC252" s="210">
        <f t="shared" si="75"/>
        <v>0</v>
      </c>
      <c r="ED252" s="210">
        <f t="shared" si="75"/>
        <v>0</v>
      </c>
      <c r="EE252" s="210">
        <f t="shared" si="75"/>
        <v>0</v>
      </c>
      <c r="EF252" s="210">
        <f t="shared" si="75"/>
        <v>0</v>
      </c>
      <c r="EG252" s="210">
        <f t="shared" si="75"/>
        <v>0</v>
      </c>
      <c r="EH252" s="210">
        <f t="shared" si="75"/>
        <v>0</v>
      </c>
      <c r="EI252" s="210">
        <f t="shared" si="75"/>
        <v>0</v>
      </c>
      <c r="EJ252" s="210">
        <f t="shared" si="75"/>
        <v>0</v>
      </c>
      <c r="EK252" s="210">
        <f t="shared" si="75"/>
        <v>0</v>
      </c>
      <c r="EL252" s="210">
        <f t="shared" si="75"/>
        <v>0</v>
      </c>
      <c r="EM252" s="210">
        <f t="shared" si="75"/>
        <v>0</v>
      </c>
      <c r="EN252" s="210">
        <f t="shared" si="75"/>
        <v>0</v>
      </c>
      <c r="EO252" s="210">
        <f t="shared" si="75"/>
        <v>0</v>
      </c>
      <c r="EP252" s="210">
        <f t="shared" si="75"/>
        <v>0</v>
      </c>
      <c r="EQ252" s="210">
        <f t="shared" si="75"/>
        <v>0</v>
      </c>
      <c r="ER252" s="210">
        <f t="shared" si="75"/>
        <v>0</v>
      </c>
      <c r="ES252" s="210">
        <f t="shared" si="75"/>
        <v>0</v>
      </c>
      <c r="ET252" s="210">
        <f t="shared" si="75"/>
        <v>0</v>
      </c>
      <c r="EU252" s="210">
        <f t="shared" si="75"/>
        <v>0</v>
      </c>
      <c r="EV252" s="210">
        <f t="shared" si="75"/>
        <v>0</v>
      </c>
      <c r="EW252" s="210">
        <f t="shared" si="75"/>
        <v>0</v>
      </c>
      <c r="EX252" s="210">
        <f t="shared" si="75"/>
        <v>0</v>
      </c>
      <c r="EY252" s="210">
        <f t="shared" si="75"/>
        <v>0</v>
      </c>
      <c r="EZ252" s="210">
        <f t="shared" si="75"/>
        <v>0</v>
      </c>
      <c r="FA252" s="210">
        <f t="shared" si="75"/>
        <v>0</v>
      </c>
      <c r="FB252" s="210">
        <f t="shared" si="75"/>
        <v>0</v>
      </c>
      <c r="FC252" s="210">
        <f t="shared" si="75"/>
        <v>0</v>
      </c>
      <c r="FD252" s="210">
        <f t="shared" si="75"/>
        <v>0</v>
      </c>
      <c r="FE252" s="210">
        <f t="shared" si="75"/>
        <v>0</v>
      </c>
      <c r="FF252" s="210">
        <f t="shared" si="75"/>
        <v>0</v>
      </c>
      <c r="FG252" s="210">
        <f t="shared" si="75"/>
        <v>0</v>
      </c>
      <c r="FH252" s="210">
        <f t="shared" si="75"/>
        <v>0</v>
      </c>
      <c r="FI252" s="210">
        <f t="shared" si="75"/>
        <v>0</v>
      </c>
      <c r="FJ252" s="210">
        <f t="shared" si="75"/>
        <v>0</v>
      </c>
      <c r="FK252" s="210">
        <f t="shared" si="75"/>
        <v>0</v>
      </c>
      <c r="FL252" s="210">
        <f t="shared" si="75"/>
        <v>0</v>
      </c>
      <c r="FM252" s="210">
        <f t="shared" si="75"/>
        <v>0</v>
      </c>
      <c r="FN252" s="210">
        <f t="shared" si="75"/>
        <v>0</v>
      </c>
      <c r="FO252" s="210">
        <f t="shared" si="75"/>
        <v>0</v>
      </c>
      <c r="FP252" s="210">
        <f t="shared" si="75"/>
        <v>0</v>
      </c>
      <c r="FQ252" s="210">
        <f t="shared" si="75"/>
        <v>0</v>
      </c>
      <c r="FR252" s="210">
        <f t="shared" si="75"/>
        <v>0</v>
      </c>
      <c r="FS252" s="210">
        <f t="shared" si="75"/>
        <v>0</v>
      </c>
      <c r="FT252" s="210">
        <f t="shared" si="75"/>
        <v>0</v>
      </c>
      <c r="FU252" s="210">
        <f t="shared" si="75"/>
        <v>0</v>
      </c>
      <c r="FV252" s="210">
        <f t="shared" si="75"/>
        <v>0</v>
      </c>
      <c r="FW252" s="210">
        <f t="shared" si="75"/>
        <v>0</v>
      </c>
      <c r="FX252" s="210">
        <f t="shared" si="75"/>
        <v>0</v>
      </c>
      <c r="FY252" s="210">
        <f t="shared" si="75"/>
        <v>0</v>
      </c>
      <c r="FZ252" s="210">
        <f t="shared" si="75"/>
        <v>0</v>
      </c>
      <c r="GA252" s="210">
        <f t="shared" si="75"/>
        <v>0</v>
      </c>
      <c r="GB252" s="210">
        <f t="shared" si="75"/>
        <v>0</v>
      </c>
      <c r="GC252" s="210">
        <f t="shared" si="75"/>
        <v>0</v>
      </c>
      <c r="GD252" s="210">
        <f t="shared" si="75"/>
        <v>0</v>
      </c>
      <c r="GE252" s="210">
        <f t="shared" si="75"/>
        <v>0</v>
      </c>
      <c r="GF252" s="210">
        <f t="shared" si="75"/>
        <v>0</v>
      </c>
      <c r="GG252" s="210">
        <f t="shared" si="75"/>
        <v>0</v>
      </c>
      <c r="GH252" s="210">
        <f t="shared" si="75"/>
        <v>0</v>
      </c>
      <c r="GI252" s="210">
        <f t="shared" si="75"/>
        <v>0</v>
      </c>
      <c r="GK252" s="216">
        <f t="shared" si="24"/>
        <v>0.50017094017094021</v>
      </c>
      <c r="GL252" s="216">
        <f t="shared" si="16"/>
        <v>0.31818591831621146</v>
      </c>
      <c r="GM252" s="216">
        <f t="shared" si="17"/>
        <v>0.20606670564325288</v>
      </c>
      <c r="GN252" s="216">
        <f t="shared" si="18"/>
        <v>9.2563545755728172E-2</v>
      </c>
    </row>
    <row r="253" spans="1:196" x14ac:dyDescent="0.35">
      <c r="A253" s="9">
        <f>Report!$C$4</f>
        <v>1</v>
      </c>
      <c r="B253" t="str">
        <f>VLOOKUP($A253,Centers!$B$1:$C$120,2,)</f>
        <v>GATE</v>
      </c>
      <c r="C253" s="209">
        <v>44939</v>
      </c>
      <c r="D253" s="113">
        <f>IF($A253=1,SUM(SUMIFS(Indent!$E:$E,Indent!$C:$C,Waterfall!$C253,Indent!$A:$A,Centers!$A$2),SUMIFS(Indent!$E:$E,Indent!$C:$C,Waterfall!$C253,Indent!$A:$A,Centers!$A$3),SUMIFS(Indent!$E:$E,Indent!$C:$C,Waterfall!$C253,Indent!$A:$A,Centers!$A$4),SUMIFS(Indent!$E:$E,Indent!$C:$C,Waterfall!$C253,Indent!$A:$A,Centers!$A$5),SUMIFS(Indent!$E:$E,Indent!$C:$C,Waterfall!$C253,Indent!$A:$A,Centers!$A$6),SUMIFS(Indent!$E:$E,Indent!$C:$C,Waterfall!$C253,Indent!$A:$A,Centers!$A$7),SUMIFS(Indent!$E:$E,Indent!$C:$C,Waterfall!$C253,Indent!$A:$A,Centers!$A$8)),SUMIFS(Indent!$E:$E,Indent!$C:$C,Waterfall!$C253,Indent!$A:$A,$A253))</f>
        <v>34749</v>
      </c>
      <c r="E253" s="210">
        <f t="shared" si="9"/>
        <v>0</v>
      </c>
      <c r="F253" s="210">
        <f t="shared" si="77"/>
        <v>0</v>
      </c>
      <c r="G253" s="210">
        <f t="shared" si="77"/>
        <v>0</v>
      </c>
      <c r="H253" s="210">
        <f t="shared" si="77"/>
        <v>0</v>
      </c>
      <c r="I253" s="210">
        <f t="shared" si="77"/>
        <v>0</v>
      </c>
      <c r="J253" s="210">
        <f t="shared" si="77"/>
        <v>0</v>
      </c>
      <c r="K253" s="210">
        <f t="shared" si="77"/>
        <v>0</v>
      </c>
      <c r="L253" s="210">
        <f t="shared" si="77"/>
        <v>0</v>
      </c>
      <c r="M253" s="210">
        <f t="shared" si="77"/>
        <v>0</v>
      </c>
      <c r="N253" s="210">
        <f t="shared" si="77"/>
        <v>0</v>
      </c>
      <c r="O253" s="210">
        <f t="shared" si="77"/>
        <v>0</v>
      </c>
      <c r="P253" s="210">
        <f t="shared" si="77"/>
        <v>0</v>
      </c>
      <c r="Q253" s="210">
        <f t="shared" si="77"/>
        <v>0</v>
      </c>
      <c r="R253" s="210">
        <f t="shared" si="77"/>
        <v>0</v>
      </c>
      <c r="S253" s="210">
        <f t="shared" si="77"/>
        <v>0</v>
      </c>
      <c r="T253" s="210">
        <f t="shared" si="77"/>
        <v>0</v>
      </c>
      <c r="U253" s="210">
        <f t="shared" si="77"/>
        <v>0</v>
      </c>
      <c r="V253" s="210">
        <f t="shared" si="77"/>
        <v>0</v>
      </c>
      <c r="W253" s="210">
        <f t="shared" si="77"/>
        <v>0</v>
      </c>
      <c r="X253" s="210">
        <f t="shared" si="77"/>
        <v>0</v>
      </c>
      <c r="Y253" s="210">
        <f t="shared" si="77"/>
        <v>0</v>
      </c>
      <c r="Z253" s="210">
        <f t="shared" si="77"/>
        <v>0</v>
      </c>
      <c r="AA253" s="210">
        <f t="shared" si="77"/>
        <v>0</v>
      </c>
      <c r="AB253" s="210">
        <f t="shared" si="77"/>
        <v>0</v>
      </c>
      <c r="AC253" s="210">
        <f t="shared" si="77"/>
        <v>0</v>
      </c>
      <c r="AD253" s="210">
        <f t="shared" si="77"/>
        <v>0</v>
      </c>
      <c r="AE253" s="210">
        <f t="shared" si="77"/>
        <v>0</v>
      </c>
      <c r="AF253" s="210">
        <f t="shared" si="77"/>
        <v>0</v>
      </c>
      <c r="AG253" s="210">
        <f t="shared" si="77"/>
        <v>0</v>
      </c>
      <c r="AH253" s="210">
        <f t="shared" si="77"/>
        <v>0</v>
      </c>
      <c r="AI253" s="210">
        <f t="shared" si="77"/>
        <v>0</v>
      </c>
      <c r="AJ253" s="210">
        <f t="shared" si="77"/>
        <v>0</v>
      </c>
      <c r="AK253" s="210">
        <f t="shared" si="77"/>
        <v>0</v>
      </c>
      <c r="AL253" s="210">
        <f t="shared" si="77"/>
        <v>0</v>
      </c>
      <c r="AM253" s="210">
        <f t="shared" si="77"/>
        <v>0</v>
      </c>
      <c r="AN253" s="210">
        <f t="shared" si="77"/>
        <v>0</v>
      </c>
      <c r="AO253" s="210">
        <f t="shared" si="77"/>
        <v>0</v>
      </c>
      <c r="AP253" s="210">
        <f t="shared" si="77"/>
        <v>0</v>
      </c>
      <c r="AQ253" s="210">
        <f t="shared" si="77"/>
        <v>0</v>
      </c>
      <c r="AR253" s="210">
        <f t="shared" si="77"/>
        <v>0</v>
      </c>
      <c r="AS253" s="210">
        <f t="shared" si="77"/>
        <v>0</v>
      </c>
      <c r="AT253" s="210">
        <f t="shared" si="77"/>
        <v>0</v>
      </c>
      <c r="AU253" s="210">
        <f t="shared" si="77"/>
        <v>0</v>
      </c>
      <c r="AV253" s="210">
        <f t="shared" si="77"/>
        <v>0</v>
      </c>
      <c r="AW253" s="210">
        <f t="shared" si="77"/>
        <v>0</v>
      </c>
      <c r="AX253" s="210">
        <f t="shared" si="77"/>
        <v>0</v>
      </c>
      <c r="AY253" s="210">
        <f t="shared" si="77"/>
        <v>0</v>
      </c>
      <c r="AZ253" s="210">
        <f t="shared" si="77"/>
        <v>0</v>
      </c>
      <c r="BA253" s="210">
        <f t="shared" si="77"/>
        <v>0</v>
      </c>
      <c r="BB253" s="210">
        <f t="shared" si="77"/>
        <v>0</v>
      </c>
      <c r="BC253" s="210">
        <f t="shared" si="77"/>
        <v>0</v>
      </c>
      <c r="BD253" s="210">
        <f t="shared" si="77"/>
        <v>0</v>
      </c>
      <c r="BE253" s="210">
        <f t="shared" si="77"/>
        <v>0</v>
      </c>
      <c r="BF253" s="210">
        <f t="shared" si="77"/>
        <v>0</v>
      </c>
      <c r="BG253" s="210">
        <f t="shared" si="77"/>
        <v>0</v>
      </c>
      <c r="BH253" s="210">
        <f t="shared" si="77"/>
        <v>0</v>
      </c>
      <c r="BI253" s="210">
        <f t="shared" si="77"/>
        <v>0</v>
      </c>
      <c r="BJ253" s="210">
        <f t="shared" si="77"/>
        <v>0</v>
      </c>
      <c r="BK253" s="210">
        <f t="shared" si="77"/>
        <v>3.6009669343002675E-3</v>
      </c>
      <c r="BL253" s="210">
        <f t="shared" si="77"/>
        <v>0.48729833952056179</v>
      </c>
      <c r="BM253" s="210">
        <f t="shared" si="77"/>
        <v>0.33090650090650092</v>
      </c>
      <c r="BN253" s="210">
        <f t="shared" si="77"/>
        <v>0.20017554461998904</v>
      </c>
      <c r="BO253" s="210">
        <f t="shared" si="77"/>
        <v>5.7011137011137011E-2</v>
      </c>
      <c r="BP253" s="210">
        <f t="shared" si="77"/>
        <v>1.2512878068433623E-2</v>
      </c>
      <c r="BQ253" s="210">
        <f t="shared" si="77"/>
        <v>0</v>
      </c>
      <c r="BR253" s="210">
        <f t="shared" si="76"/>
        <v>0</v>
      </c>
      <c r="BS253" s="210">
        <f t="shared" si="76"/>
        <v>0</v>
      </c>
      <c r="BT253" s="210">
        <f t="shared" si="76"/>
        <v>0</v>
      </c>
      <c r="BU253" s="210">
        <f t="shared" si="76"/>
        <v>0</v>
      </c>
      <c r="BV253" s="210">
        <f t="shared" si="76"/>
        <v>0</v>
      </c>
      <c r="BW253" s="210">
        <f t="shared" si="76"/>
        <v>0</v>
      </c>
      <c r="BX253" s="210">
        <f t="shared" si="76"/>
        <v>0</v>
      </c>
      <c r="BY253" s="210">
        <f t="shared" si="76"/>
        <v>0</v>
      </c>
      <c r="BZ253" s="210">
        <f t="shared" si="76"/>
        <v>0</v>
      </c>
      <c r="CA253" s="210">
        <f t="shared" si="76"/>
        <v>0</v>
      </c>
      <c r="CB253" s="210">
        <f t="shared" si="76"/>
        <v>0</v>
      </c>
      <c r="CC253" s="210">
        <f t="shared" si="76"/>
        <v>0</v>
      </c>
      <c r="CD253" s="210">
        <f t="shared" si="76"/>
        <v>0</v>
      </c>
      <c r="CE253" s="210">
        <f t="shared" si="76"/>
        <v>0</v>
      </c>
      <c r="CF253" s="210">
        <f t="shared" si="76"/>
        <v>0</v>
      </c>
      <c r="CG253" s="210">
        <f t="shared" si="76"/>
        <v>0</v>
      </c>
      <c r="CH253" s="210">
        <f t="shared" si="76"/>
        <v>0</v>
      </c>
      <c r="CI253" s="210">
        <f t="shared" si="76"/>
        <v>0</v>
      </c>
      <c r="CJ253" s="210">
        <f t="shared" si="76"/>
        <v>0</v>
      </c>
      <c r="CK253" s="210">
        <f t="shared" si="76"/>
        <v>0</v>
      </c>
      <c r="CL253" s="210">
        <f t="shared" si="76"/>
        <v>0</v>
      </c>
      <c r="CM253" s="210">
        <f t="shared" si="76"/>
        <v>0</v>
      </c>
      <c r="CN253" s="210">
        <f t="shared" si="76"/>
        <v>0</v>
      </c>
      <c r="CO253" s="210">
        <f t="shared" si="76"/>
        <v>0</v>
      </c>
      <c r="CP253" s="210">
        <f t="shared" si="76"/>
        <v>0</v>
      </c>
      <c r="CQ253" s="210">
        <f t="shared" si="76"/>
        <v>0</v>
      </c>
      <c r="CR253" s="210">
        <f t="shared" si="76"/>
        <v>0</v>
      </c>
      <c r="CS253" s="210">
        <f t="shared" si="76"/>
        <v>0</v>
      </c>
      <c r="CT253" s="210">
        <f t="shared" si="76"/>
        <v>0</v>
      </c>
      <c r="CU253" s="210">
        <f t="shared" si="76"/>
        <v>0</v>
      </c>
      <c r="CV253" s="210">
        <f t="shared" si="76"/>
        <v>0</v>
      </c>
      <c r="CW253" s="210">
        <f t="shared" si="76"/>
        <v>0</v>
      </c>
      <c r="CX253" s="210">
        <f t="shared" si="76"/>
        <v>0</v>
      </c>
      <c r="CY253" s="210">
        <f t="shared" si="76"/>
        <v>0</v>
      </c>
      <c r="CZ253" s="210">
        <f t="shared" si="76"/>
        <v>0</v>
      </c>
      <c r="DA253" s="210">
        <f t="shared" si="76"/>
        <v>0</v>
      </c>
      <c r="DB253" s="210">
        <f t="shared" si="76"/>
        <v>0</v>
      </c>
      <c r="DC253" s="210">
        <f t="shared" si="76"/>
        <v>0</v>
      </c>
      <c r="DD253" s="210">
        <f t="shared" si="76"/>
        <v>0</v>
      </c>
      <c r="DE253" s="210">
        <f t="shared" si="76"/>
        <v>0</v>
      </c>
      <c r="DF253" s="210">
        <f t="shared" si="76"/>
        <v>0</v>
      </c>
      <c r="DG253" s="210">
        <f t="shared" si="76"/>
        <v>0</v>
      </c>
      <c r="DH253" s="210">
        <f t="shared" si="76"/>
        <v>0</v>
      </c>
      <c r="DI253" s="210">
        <f t="shared" si="76"/>
        <v>0</v>
      </c>
      <c r="DJ253" s="210">
        <f t="shared" si="76"/>
        <v>0</v>
      </c>
      <c r="DK253" s="210">
        <f t="shared" si="76"/>
        <v>0</v>
      </c>
      <c r="DL253" s="210">
        <f t="shared" si="76"/>
        <v>0</v>
      </c>
      <c r="DM253" s="210">
        <f t="shared" si="76"/>
        <v>0</v>
      </c>
      <c r="DN253" s="210">
        <f t="shared" si="76"/>
        <v>0</v>
      </c>
      <c r="DO253" s="210">
        <f t="shared" si="76"/>
        <v>0</v>
      </c>
      <c r="DP253" s="210">
        <f t="shared" si="76"/>
        <v>0</v>
      </c>
      <c r="DQ253" s="210">
        <f t="shared" si="76"/>
        <v>0</v>
      </c>
      <c r="DR253" s="210">
        <f t="shared" si="76"/>
        <v>0</v>
      </c>
      <c r="DS253" s="210">
        <f t="shared" si="76"/>
        <v>0</v>
      </c>
      <c r="DT253" s="210">
        <f t="shared" si="76"/>
        <v>0</v>
      </c>
      <c r="DU253" s="210">
        <f t="shared" si="76"/>
        <v>0</v>
      </c>
      <c r="DV253" s="210">
        <f t="shared" si="76"/>
        <v>0</v>
      </c>
      <c r="DW253" s="210">
        <f t="shared" si="76"/>
        <v>0</v>
      </c>
      <c r="DX253" s="210">
        <f t="shared" si="76"/>
        <v>0</v>
      </c>
      <c r="DY253" s="210">
        <f t="shared" si="76"/>
        <v>0</v>
      </c>
      <c r="DZ253" s="210">
        <f t="shared" si="76"/>
        <v>0</v>
      </c>
      <c r="EA253" s="210">
        <f t="shared" si="76"/>
        <v>0</v>
      </c>
      <c r="EB253" s="210">
        <f t="shared" si="76"/>
        <v>0</v>
      </c>
      <c r="EC253" s="210">
        <f t="shared" si="75"/>
        <v>0</v>
      </c>
      <c r="ED253" s="210">
        <f t="shared" si="75"/>
        <v>0</v>
      </c>
      <c r="EE253" s="210">
        <f t="shared" si="75"/>
        <v>0</v>
      </c>
      <c r="EF253" s="210">
        <f t="shared" si="75"/>
        <v>0</v>
      </c>
      <c r="EG253" s="210">
        <f t="shared" si="75"/>
        <v>0</v>
      </c>
      <c r="EH253" s="210">
        <f t="shared" si="75"/>
        <v>0</v>
      </c>
      <c r="EI253" s="210">
        <f t="shared" si="75"/>
        <v>0</v>
      </c>
      <c r="EJ253" s="210">
        <f t="shared" si="75"/>
        <v>0</v>
      </c>
      <c r="EK253" s="210">
        <f t="shared" si="75"/>
        <v>0</v>
      </c>
      <c r="EL253" s="210">
        <f t="shared" si="75"/>
        <v>0</v>
      </c>
      <c r="EM253" s="210">
        <f t="shared" si="75"/>
        <v>0</v>
      </c>
      <c r="EN253" s="210">
        <f t="shared" si="75"/>
        <v>0</v>
      </c>
      <c r="EO253" s="210">
        <f t="shared" si="75"/>
        <v>0</v>
      </c>
      <c r="EP253" s="210">
        <f t="shared" si="75"/>
        <v>0</v>
      </c>
      <c r="EQ253" s="210">
        <f t="shared" si="75"/>
        <v>0</v>
      </c>
      <c r="ER253" s="210">
        <f t="shared" si="75"/>
        <v>0</v>
      </c>
      <c r="ES253" s="210">
        <f t="shared" si="75"/>
        <v>0</v>
      </c>
      <c r="ET253" s="210">
        <f t="shared" si="75"/>
        <v>0</v>
      </c>
      <c r="EU253" s="210">
        <f t="shared" si="75"/>
        <v>0</v>
      </c>
      <c r="EV253" s="210">
        <f t="shared" ref="EV253:GI253" si="78">IFERROR(EV62/$D62,0)</f>
        <v>0</v>
      </c>
      <c r="EW253" s="210">
        <f t="shared" si="78"/>
        <v>0</v>
      </c>
      <c r="EX253" s="210">
        <f t="shared" si="78"/>
        <v>0</v>
      </c>
      <c r="EY253" s="210">
        <f t="shared" si="78"/>
        <v>0</v>
      </c>
      <c r="EZ253" s="210">
        <f t="shared" si="78"/>
        <v>0</v>
      </c>
      <c r="FA253" s="210">
        <f t="shared" si="78"/>
        <v>0</v>
      </c>
      <c r="FB253" s="210">
        <f t="shared" si="78"/>
        <v>0</v>
      </c>
      <c r="FC253" s="210">
        <f t="shared" si="78"/>
        <v>0</v>
      </c>
      <c r="FD253" s="210">
        <f t="shared" si="78"/>
        <v>0</v>
      </c>
      <c r="FE253" s="210">
        <f t="shared" si="78"/>
        <v>0</v>
      </c>
      <c r="FF253" s="210">
        <f t="shared" si="78"/>
        <v>0</v>
      </c>
      <c r="FG253" s="210">
        <f t="shared" si="78"/>
        <v>0</v>
      </c>
      <c r="FH253" s="210">
        <f t="shared" si="78"/>
        <v>0</v>
      </c>
      <c r="FI253" s="210">
        <f t="shared" si="78"/>
        <v>0</v>
      </c>
      <c r="FJ253" s="210">
        <f t="shared" si="78"/>
        <v>0</v>
      </c>
      <c r="FK253" s="210">
        <f t="shared" si="78"/>
        <v>0</v>
      </c>
      <c r="FL253" s="210">
        <f t="shared" si="78"/>
        <v>0</v>
      </c>
      <c r="FM253" s="210">
        <f t="shared" si="78"/>
        <v>0</v>
      </c>
      <c r="FN253" s="210">
        <f t="shared" si="78"/>
        <v>0</v>
      </c>
      <c r="FO253" s="210">
        <f t="shared" si="78"/>
        <v>0</v>
      </c>
      <c r="FP253" s="210">
        <f t="shared" si="78"/>
        <v>0</v>
      </c>
      <c r="FQ253" s="210">
        <f t="shared" si="78"/>
        <v>0</v>
      </c>
      <c r="FR253" s="210">
        <f t="shared" si="78"/>
        <v>0</v>
      </c>
      <c r="FS253" s="210">
        <f t="shared" si="78"/>
        <v>0</v>
      </c>
      <c r="FT253" s="210">
        <f t="shared" si="78"/>
        <v>0</v>
      </c>
      <c r="FU253" s="210">
        <f t="shared" si="78"/>
        <v>0</v>
      </c>
      <c r="FV253" s="210">
        <f t="shared" si="78"/>
        <v>0</v>
      </c>
      <c r="FW253" s="210">
        <f t="shared" si="78"/>
        <v>0</v>
      </c>
      <c r="FX253" s="210">
        <f t="shared" si="78"/>
        <v>0</v>
      </c>
      <c r="FY253" s="210">
        <f t="shared" si="78"/>
        <v>0</v>
      </c>
      <c r="FZ253" s="210">
        <f t="shared" si="78"/>
        <v>0</v>
      </c>
      <c r="GA253" s="210">
        <f t="shared" si="78"/>
        <v>0</v>
      </c>
      <c r="GB253" s="210">
        <f t="shared" si="78"/>
        <v>0</v>
      </c>
      <c r="GC253" s="210">
        <f t="shared" si="78"/>
        <v>0</v>
      </c>
      <c r="GD253" s="210">
        <f t="shared" si="78"/>
        <v>0</v>
      </c>
      <c r="GE253" s="210">
        <f t="shared" si="78"/>
        <v>0</v>
      </c>
      <c r="GF253" s="210">
        <f t="shared" si="78"/>
        <v>0</v>
      </c>
      <c r="GG253" s="210">
        <f t="shared" si="78"/>
        <v>0</v>
      </c>
      <c r="GH253" s="210">
        <f t="shared" si="78"/>
        <v>0</v>
      </c>
      <c r="GI253" s="210">
        <f t="shared" si="78"/>
        <v>0</v>
      </c>
      <c r="GK253" s="216">
        <f t="shared" si="24"/>
        <v>0.49089930645486207</v>
      </c>
      <c r="GL253" s="216">
        <f t="shared" si="16"/>
        <v>0.33090650090650092</v>
      </c>
      <c r="GM253" s="216">
        <f t="shared" si="17"/>
        <v>0.20017554461998904</v>
      </c>
      <c r="GN253" s="216">
        <f t="shared" si="18"/>
        <v>5.7011137011137011E-2</v>
      </c>
    </row>
    <row r="254" spans="1:196" x14ac:dyDescent="0.35">
      <c r="A254" s="9">
        <f>Report!$C$4</f>
        <v>1</v>
      </c>
      <c r="B254" t="str">
        <f>VLOOKUP($A254,Centers!$B$1:$C$120,2,)</f>
        <v>GATE</v>
      </c>
      <c r="C254" s="209">
        <v>44940</v>
      </c>
      <c r="D254" s="113">
        <f>IF($A254=1,SUM(SUMIFS(Indent!$E:$E,Indent!$C:$C,Waterfall!$C254,Indent!$A:$A,Centers!$A$2),SUMIFS(Indent!$E:$E,Indent!$C:$C,Waterfall!$C254,Indent!$A:$A,Centers!$A$3),SUMIFS(Indent!$E:$E,Indent!$C:$C,Waterfall!$C254,Indent!$A:$A,Centers!$A$4),SUMIFS(Indent!$E:$E,Indent!$C:$C,Waterfall!$C254,Indent!$A:$A,Centers!$A$5),SUMIFS(Indent!$E:$E,Indent!$C:$C,Waterfall!$C254,Indent!$A:$A,Centers!$A$6),SUMIFS(Indent!$E:$E,Indent!$C:$C,Waterfall!$C254,Indent!$A:$A,Centers!$A$7),SUMIFS(Indent!$E:$E,Indent!$C:$C,Waterfall!$C254,Indent!$A:$A,Centers!$A$8)),SUMIFS(Indent!$E:$E,Indent!$C:$C,Waterfall!$C254,Indent!$A:$A,$A254))</f>
        <v>39204</v>
      </c>
      <c r="E254" s="210">
        <f t="shared" si="9"/>
        <v>0</v>
      </c>
      <c r="F254" s="210">
        <f t="shared" si="77"/>
        <v>0</v>
      </c>
      <c r="G254" s="210">
        <f t="shared" si="77"/>
        <v>0</v>
      </c>
      <c r="H254" s="210">
        <f t="shared" si="77"/>
        <v>0</v>
      </c>
      <c r="I254" s="210">
        <f t="shared" si="77"/>
        <v>0</v>
      </c>
      <c r="J254" s="210">
        <f t="shared" si="77"/>
        <v>0</v>
      </c>
      <c r="K254" s="210">
        <f t="shared" si="77"/>
        <v>0</v>
      </c>
      <c r="L254" s="210">
        <f t="shared" si="77"/>
        <v>0</v>
      </c>
      <c r="M254" s="210">
        <f t="shared" si="77"/>
        <v>0</v>
      </c>
      <c r="N254" s="210">
        <f t="shared" si="77"/>
        <v>0</v>
      </c>
      <c r="O254" s="210">
        <f t="shared" si="77"/>
        <v>0</v>
      </c>
      <c r="P254" s="210">
        <f t="shared" si="77"/>
        <v>0</v>
      </c>
      <c r="Q254" s="210">
        <f t="shared" si="77"/>
        <v>0</v>
      </c>
      <c r="R254" s="210">
        <f t="shared" si="77"/>
        <v>0</v>
      </c>
      <c r="S254" s="210">
        <f t="shared" si="77"/>
        <v>0</v>
      </c>
      <c r="T254" s="210">
        <f t="shared" si="77"/>
        <v>0</v>
      </c>
      <c r="U254" s="210">
        <f t="shared" si="77"/>
        <v>0</v>
      </c>
      <c r="V254" s="210">
        <f t="shared" si="77"/>
        <v>0</v>
      </c>
      <c r="W254" s="210">
        <f t="shared" si="77"/>
        <v>0</v>
      </c>
      <c r="X254" s="210">
        <f t="shared" si="77"/>
        <v>0</v>
      </c>
      <c r="Y254" s="210">
        <f t="shared" si="77"/>
        <v>0</v>
      </c>
      <c r="Z254" s="210">
        <f t="shared" si="77"/>
        <v>0</v>
      </c>
      <c r="AA254" s="210">
        <f t="shared" si="77"/>
        <v>0</v>
      </c>
      <c r="AB254" s="210">
        <f t="shared" si="77"/>
        <v>0</v>
      </c>
      <c r="AC254" s="210">
        <f t="shared" si="77"/>
        <v>0</v>
      </c>
      <c r="AD254" s="210">
        <f t="shared" si="77"/>
        <v>0</v>
      </c>
      <c r="AE254" s="210">
        <f t="shared" si="77"/>
        <v>0</v>
      </c>
      <c r="AF254" s="210">
        <f t="shared" si="77"/>
        <v>0</v>
      </c>
      <c r="AG254" s="210">
        <f t="shared" si="77"/>
        <v>0</v>
      </c>
      <c r="AH254" s="210">
        <f t="shared" si="77"/>
        <v>0</v>
      </c>
      <c r="AI254" s="210">
        <f t="shared" si="77"/>
        <v>0</v>
      </c>
      <c r="AJ254" s="210">
        <f t="shared" si="77"/>
        <v>0</v>
      </c>
      <c r="AK254" s="210">
        <f t="shared" si="77"/>
        <v>0</v>
      </c>
      <c r="AL254" s="210">
        <f t="shared" si="77"/>
        <v>0</v>
      </c>
      <c r="AM254" s="210">
        <f t="shared" si="77"/>
        <v>0</v>
      </c>
      <c r="AN254" s="210">
        <f t="shared" si="77"/>
        <v>0</v>
      </c>
      <c r="AO254" s="210">
        <f t="shared" si="77"/>
        <v>0</v>
      </c>
      <c r="AP254" s="210">
        <f t="shared" si="77"/>
        <v>0</v>
      </c>
      <c r="AQ254" s="210">
        <f t="shared" si="77"/>
        <v>0</v>
      </c>
      <c r="AR254" s="210">
        <f t="shared" si="77"/>
        <v>0</v>
      </c>
      <c r="AS254" s="210">
        <f t="shared" si="77"/>
        <v>0</v>
      </c>
      <c r="AT254" s="210">
        <f t="shared" si="77"/>
        <v>0</v>
      </c>
      <c r="AU254" s="210">
        <f t="shared" si="77"/>
        <v>0</v>
      </c>
      <c r="AV254" s="210">
        <f t="shared" si="77"/>
        <v>0</v>
      </c>
      <c r="AW254" s="210">
        <f t="shared" si="77"/>
        <v>0</v>
      </c>
      <c r="AX254" s="210">
        <f t="shared" si="77"/>
        <v>0</v>
      </c>
      <c r="AY254" s="210">
        <f t="shared" si="77"/>
        <v>0</v>
      </c>
      <c r="AZ254" s="210">
        <f t="shared" si="77"/>
        <v>0</v>
      </c>
      <c r="BA254" s="210">
        <f t="shared" si="77"/>
        <v>0</v>
      </c>
      <c r="BB254" s="210">
        <f t="shared" si="77"/>
        <v>0</v>
      </c>
      <c r="BC254" s="210">
        <f t="shared" si="77"/>
        <v>0</v>
      </c>
      <c r="BD254" s="210">
        <f t="shared" si="77"/>
        <v>0</v>
      </c>
      <c r="BE254" s="210">
        <f t="shared" si="77"/>
        <v>0</v>
      </c>
      <c r="BF254" s="210">
        <f t="shared" si="77"/>
        <v>0</v>
      </c>
      <c r="BG254" s="210">
        <f t="shared" si="77"/>
        <v>0</v>
      </c>
      <c r="BH254" s="210">
        <f t="shared" si="77"/>
        <v>0</v>
      </c>
      <c r="BI254" s="210">
        <f t="shared" si="77"/>
        <v>0</v>
      </c>
      <c r="BJ254" s="210">
        <f t="shared" si="77"/>
        <v>0</v>
      </c>
      <c r="BK254" s="210">
        <f t="shared" si="77"/>
        <v>0</v>
      </c>
      <c r="BL254" s="210">
        <f t="shared" si="77"/>
        <v>1.2271706968676665E-3</v>
      </c>
      <c r="BM254" s="210">
        <f t="shared" si="77"/>
        <v>0.35762090602999697</v>
      </c>
      <c r="BN254" s="210">
        <f t="shared" si="77"/>
        <v>0.33577874706662586</v>
      </c>
      <c r="BO254" s="210">
        <f t="shared" si="77"/>
        <v>0.21477451280481585</v>
      </c>
      <c r="BP254" s="210">
        <f t="shared" si="77"/>
        <v>0.14434037343128253</v>
      </c>
      <c r="BQ254" s="210">
        <f t="shared" si="77"/>
        <v>2.7404346495255583E-2</v>
      </c>
      <c r="BR254" s="210">
        <f t="shared" si="76"/>
        <v>0</v>
      </c>
      <c r="BS254" s="210">
        <f t="shared" si="76"/>
        <v>0</v>
      </c>
      <c r="BT254" s="210">
        <f t="shared" si="76"/>
        <v>0</v>
      </c>
      <c r="BU254" s="210">
        <f t="shared" si="76"/>
        <v>0</v>
      </c>
      <c r="BV254" s="210">
        <f t="shared" si="76"/>
        <v>0</v>
      </c>
      <c r="BW254" s="210">
        <f t="shared" si="76"/>
        <v>0</v>
      </c>
      <c r="BX254" s="210">
        <f t="shared" si="76"/>
        <v>0</v>
      </c>
      <c r="BY254" s="210">
        <f t="shared" si="76"/>
        <v>0</v>
      </c>
      <c r="BZ254" s="210">
        <f t="shared" si="76"/>
        <v>0</v>
      </c>
      <c r="CA254" s="210">
        <f t="shared" si="76"/>
        <v>0</v>
      </c>
      <c r="CB254" s="210">
        <f t="shared" si="76"/>
        <v>0</v>
      </c>
      <c r="CC254" s="210">
        <f t="shared" si="76"/>
        <v>0</v>
      </c>
      <c r="CD254" s="210">
        <f t="shared" si="76"/>
        <v>0</v>
      </c>
      <c r="CE254" s="210">
        <f t="shared" si="76"/>
        <v>0</v>
      </c>
      <c r="CF254" s="210">
        <f t="shared" si="76"/>
        <v>0</v>
      </c>
      <c r="CG254" s="210">
        <f t="shared" si="76"/>
        <v>0</v>
      </c>
      <c r="CH254" s="210">
        <f t="shared" si="76"/>
        <v>0</v>
      </c>
      <c r="CI254" s="210">
        <f t="shared" si="76"/>
        <v>0</v>
      </c>
      <c r="CJ254" s="210">
        <f t="shared" si="76"/>
        <v>0</v>
      </c>
      <c r="CK254" s="210">
        <f t="shared" si="76"/>
        <v>0</v>
      </c>
      <c r="CL254" s="210">
        <f t="shared" si="76"/>
        <v>0</v>
      </c>
      <c r="CM254" s="210">
        <f t="shared" si="76"/>
        <v>0</v>
      </c>
      <c r="CN254" s="210">
        <f t="shared" si="76"/>
        <v>0</v>
      </c>
      <c r="CO254" s="210">
        <f t="shared" si="76"/>
        <v>0</v>
      </c>
      <c r="CP254" s="210">
        <f t="shared" si="76"/>
        <v>0</v>
      </c>
      <c r="CQ254" s="210">
        <f t="shared" si="76"/>
        <v>0</v>
      </c>
      <c r="CR254" s="210">
        <f t="shared" si="76"/>
        <v>0</v>
      </c>
      <c r="CS254" s="210">
        <f t="shared" si="76"/>
        <v>0</v>
      </c>
      <c r="CT254" s="210">
        <f t="shared" si="76"/>
        <v>0</v>
      </c>
      <c r="CU254" s="210">
        <f t="shared" si="76"/>
        <v>0</v>
      </c>
      <c r="CV254" s="210">
        <f t="shared" si="76"/>
        <v>0</v>
      </c>
      <c r="CW254" s="210">
        <f t="shared" si="76"/>
        <v>0</v>
      </c>
      <c r="CX254" s="210">
        <f t="shared" si="76"/>
        <v>0</v>
      </c>
      <c r="CY254" s="210">
        <f t="shared" si="76"/>
        <v>0</v>
      </c>
      <c r="CZ254" s="210">
        <f t="shared" si="76"/>
        <v>0</v>
      </c>
      <c r="DA254" s="210">
        <f t="shared" si="76"/>
        <v>0</v>
      </c>
      <c r="DB254" s="210">
        <f t="shared" si="76"/>
        <v>0</v>
      </c>
      <c r="DC254" s="210">
        <f t="shared" si="76"/>
        <v>0</v>
      </c>
      <c r="DD254" s="210">
        <f t="shared" si="76"/>
        <v>0</v>
      </c>
      <c r="DE254" s="210">
        <f t="shared" si="76"/>
        <v>0</v>
      </c>
      <c r="DF254" s="210">
        <f t="shared" si="76"/>
        <v>0</v>
      </c>
      <c r="DG254" s="210">
        <f t="shared" si="76"/>
        <v>0</v>
      </c>
      <c r="DH254" s="210">
        <f t="shared" si="76"/>
        <v>0</v>
      </c>
      <c r="DI254" s="210">
        <f t="shared" si="76"/>
        <v>0</v>
      </c>
      <c r="DJ254" s="210">
        <f t="shared" si="76"/>
        <v>0</v>
      </c>
      <c r="DK254" s="210">
        <f t="shared" si="76"/>
        <v>0</v>
      </c>
      <c r="DL254" s="210">
        <f t="shared" si="76"/>
        <v>0</v>
      </c>
      <c r="DM254" s="210">
        <f t="shared" si="76"/>
        <v>0</v>
      </c>
      <c r="DN254" s="210">
        <f t="shared" si="76"/>
        <v>0</v>
      </c>
      <c r="DO254" s="210">
        <f t="shared" si="76"/>
        <v>0</v>
      </c>
      <c r="DP254" s="210">
        <f t="shared" si="76"/>
        <v>0</v>
      </c>
      <c r="DQ254" s="210">
        <f t="shared" si="76"/>
        <v>0</v>
      </c>
      <c r="DR254" s="210">
        <f t="shared" si="76"/>
        <v>0</v>
      </c>
      <c r="DS254" s="210">
        <f t="shared" si="76"/>
        <v>0</v>
      </c>
      <c r="DT254" s="210">
        <f t="shared" si="76"/>
        <v>0</v>
      </c>
      <c r="DU254" s="210">
        <f t="shared" si="76"/>
        <v>0</v>
      </c>
      <c r="DV254" s="210">
        <f t="shared" si="76"/>
        <v>0</v>
      </c>
      <c r="DW254" s="210">
        <f t="shared" si="76"/>
        <v>0</v>
      </c>
      <c r="DX254" s="210">
        <f t="shared" si="76"/>
        <v>0</v>
      </c>
      <c r="DY254" s="210">
        <f t="shared" si="76"/>
        <v>0</v>
      </c>
      <c r="DZ254" s="210">
        <f t="shared" si="76"/>
        <v>0</v>
      </c>
      <c r="EA254" s="210">
        <f t="shared" si="76"/>
        <v>0</v>
      </c>
      <c r="EB254" s="210">
        <f t="shared" si="76"/>
        <v>0</v>
      </c>
      <c r="EC254" s="210">
        <f t="shared" ref="EC254:GI258" si="79">IFERROR(EC63/$D63,0)</f>
        <v>0</v>
      </c>
      <c r="ED254" s="210">
        <f t="shared" si="79"/>
        <v>0</v>
      </c>
      <c r="EE254" s="210">
        <f t="shared" si="79"/>
        <v>0</v>
      </c>
      <c r="EF254" s="210">
        <f t="shared" si="79"/>
        <v>0</v>
      </c>
      <c r="EG254" s="210">
        <f t="shared" si="79"/>
        <v>0</v>
      </c>
      <c r="EH254" s="210">
        <f t="shared" si="79"/>
        <v>0</v>
      </c>
      <c r="EI254" s="210">
        <f t="shared" si="79"/>
        <v>0</v>
      </c>
      <c r="EJ254" s="210">
        <f t="shared" si="79"/>
        <v>0</v>
      </c>
      <c r="EK254" s="210">
        <f t="shared" si="79"/>
        <v>0</v>
      </c>
      <c r="EL254" s="210">
        <f t="shared" si="79"/>
        <v>0</v>
      </c>
      <c r="EM254" s="210">
        <f t="shared" si="79"/>
        <v>0</v>
      </c>
      <c r="EN254" s="210">
        <f t="shared" si="79"/>
        <v>0</v>
      </c>
      <c r="EO254" s="210">
        <f t="shared" si="79"/>
        <v>0</v>
      </c>
      <c r="EP254" s="210">
        <f t="shared" si="79"/>
        <v>0</v>
      </c>
      <c r="EQ254" s="210">
        <f t="shared" si="79"/>
        <v>0</v>
      </c>
      <c r="ER254" s="210">
        <f t="shared" si="79"/>
        <v>0</v>
      </c>
      <c r="ES254" s="210">
        <f t="shared" si="79"/>
        <v>0</v>
      </c>
      <c r="ET254" s="210">
        <f t="shared" si="79"/>
        <v>0</v>
      </c>
      <c r="EU254" s="210">
        <f t="shared" si="79"/>
        <v>0</v>
      </c>
      <c r="EV254" s="210">
        <f t="shared" si="79"/>
        <v>0</v>
      </c>
      <c r="EW254" s="210">
        <f t="shared" si="79"/>
        <v>0</v>
      </c>
      <c r="EX254" s="210">
        <f t="shared" si="79"/>
        <v>0</v>
      </c>
      <c r="EY254" s="210">
        <f t="shared" si="79"/>
        <v>0</v>
      </c>
      <c r="EZ254" s="210">
        <f t="shared" si="79"/>
        <v>0</v>
      </c>
      <c r="FA254" s="210">
        <f t="shared" si="79"/>
        <v>0</v>
      </c>
      <c r="FB254" s="210">
        <f t="shared" si="79"/>
        <v>0</v>
      </c>
      <c r="FC254" s="210">
        <f t="shared" si="79"/>
        <v>0</v>
      </c>
      <c r="FD254" s="210">
        <f t="shared" si="79"/>
        <v>0</v>
      </c>
      <c r="FE254" s="210">
        <f t="shared" si="79"/>
        <v>0</v>
      </c>
      <c r="FF254" s="210">
        <f t="shared" si="79"/>
        <v>0</v>
      </c>
      <c r="FG254" s="210">
        <f t="shared" si="79"/>
        <v>0</v>
      </c>
      <c r="FH254" s="210">
        <f t="shared" si="79"/>
        <v>0</v>
      </c>
      <c r="FI254" s="210">
        <f t="shared" si="79"/>
        <v>0</v>
      </c>
      <c r="FJ254" s="210">
        <f t="shared" si="79"/>
        <v>0</v>
      </c>
      <c r="FK254" s="210">
        <f t="shared" si="79"/>
        <v>0</v>
      </c>
      <c r="FL254" s="210">
        <f t="shared" si="79"/>
        <v>0</v>
      </c>
      <c r="FM254" s="210">
        <f t="shared" si="79"/>
        <v>0</v>
      </c>
      <c r="FN254" s="210">
        <f t="shared" si="79"/>
        <v>0</v>
      </c>
      <c r="FO254" s="210">
        <f t="shared" si="79"/>
        <v>0</v>
      </c>
      <c r="FP254" s="210">
        <f t="shared" si="79"/>
        <v>0</v>
      </c>
      <c r="FQ254" s="210">
        <f t="shared" si="79"/>
        <v>0</v>
      </c>
      <c r="FR254" s="210">
        <f t="shared" si="79"/>
        <v>0</v>
      </c>
      <c r="FS254" s="210">
        <f t="shared" si="79"/>
        <v>0</v>
      </c>
      <c r="FT254" s="210">
        <f t="shared" si="79"/>
        <v>0</v>
      </c>
      <c r="FU254" s="210">
        <f t="shared" si="79"/>
        <v>0</v>
      </c>
      <c r="FV254" s="210">
        <f t="shared" si="79"/>
        <v>0</v>
      </c>
      <c r="FW254" s="210">
        <f t="shared" si="79"/>
        <v>0</v>
      </c>
      <c r="FX254" s="210">
        <f t="shared" si="79"/>
        <v>0</v>
      </c>
      <c r="FY254" s="210">
        <f t="shared" si="79"/>
        <v>0</v>
      </c>
      <c r="FZ254" s="210">
        <f t="shared" si="79"/>
        <v>0</v>
      </c>
      <c r="GA254" s="210">
        <f t="shared" si="79"/>
        <v>0</v>
      </c>
      <c r="GB254" s="210">
        <f t="shared" si="79"/>
        <v>0</v>
      </c>
      <c r="GC254" s="210">
        <f t="shared" si="79"/>
        <v>0</v>
      </c>
      <c r="GD254" s="210">
        <f t="shared" si="79"/>
        <v>0</v>
      </c>
      <c r="GE254" s="210">
        <f t="shared" si="79"/>
        <v>0</v>
      </c>
      <c r="GF254" s="210">
        <f t="shared" si="79"/>
        <v>0</v>
      </c>
      <c r="GG254" s="210">
        <f t="shared" si="79"/>
        <v>0</v>
      </c>
      <c r="GH254" s="210">
        <f t="shared" si="79"/>
        <v>0</v>
      </c>
      <c r="GI254" s="210">
        <f t="shared" si="79"/>
        <v>0</v>
      </c>
      <c r="GK254" s="216">
        <f t="shared" si="24"/>
        <v>0.35884807672686464</v>
      </c>
      <c r="GL254" s="216">
        <f t="shared" si="16"/>
        <v>0.33577874706662586</v>
      </c>
      <c r="GM254" s="216">
        <f t="shared" si="17"/>
        <v>0.21477451280481585</v>
      </c>
      <c r="GN254" s="216">
        <f t="shared" si="18"/>
        <v>0.14434037343128253</v>
      </c>
    </row>
    <row r="255" spans="1:196" x14ac:dyDescent="0.35">
      <c r="A255" s="9">
        <f>Report!$C$4</f>
        <v>1</v>
      </c>
      <c r="B255" t="str">
        <f>VLOOKUP($A255,Centers!$B$1:$C$120,2,)</f>
        <v>GATE</v>
      </c>
      <c r="C255" s="209">
        <v>44941</v>
      </c>
      <c r="D255" s="113">
        <f>IF($A255=1,SUM(SUMIFS(Indent!$E:$E,Indent!$C:$C,Waterfall!$C255,Indent!$A:$A,Centers!$A$2),SUMIFS(Indent!$E:$E,Indent!$C:$C,Waterfall!$C255,Indent!$A:$A,Centers!$A$3),SUMIFS(Indent!$E:$E,Indent!$C:$C,Waterfall!$C255,Indent!$A:$A,Centers!$A$4),SUMIFS(Indent!$E:$E,Indent!$C:$C,Waterfall!$C255,Indent!$A:$A,Centers!$A$5),SUMIFS(Indent!$E:$E,Indent!$C:$C,Waterfall!$C255,Indent!$A:$A,Centers!$A$6),SUMIFS(Indent!$E:$E,Indent!$C:$C,Waterfall!$C255,Indent!$A:$A,Centers!$A$7),SUMIFS(Indent!$E:$E,Indent!$C:$C,Waterfall!$C255,Indent!$A:$A,Centers!$A$8)),SUMIFS(Indent!$E:$E,Indent!$C:$C,Waterfall!$C255,Indent!$A:$A,$A255))</f>
        <v>27909</v>
      </c>
      <c r="E255" s="210">
        <f t="shared" si="9"/>
        <v>0</v>
      </c>
      <c r="F255" s="210">
        <f t="shared" si="77"/>
        <v>0</v>
      </c>
      <c r="G255" s="210">
        <f t="shared" si="77"/>
        <v>0</v>
      </c>
      <c r="H255" s="210">
        <f t="shared" si="77"/>
        <v>0</v>
      </c>
      <c r="I255" s="210">
        <f t="shared" si="77"/>
        <v>0</v>
      </c>
      <c r="J255" s="210">
        <f t="shared" si="77"/>
        <v>0</v>
      </c>
      <c r="K255" s="210">
        <f t="shared" si="77"/>
        <v>0</v>
      </c>
      <c r="L255" s="210">
        <f t="shared" si="77"/>
        <v>0</v>
      </c>
      <c r="M255" s="210">
        <f t="shared" si="77"/>
        <v>0</v>
      </c>
      <c r="N255" s="210">
        <f t="shared" si="77"/>
        <v>0</v>
      </c>
      <c r="O255" s="210">
        <f t="shared" si="77"/>
        <v>0</v>
      </c>
      <c r="P255" s="210">
        <f t="shared" si="77"/>
        <v>0</v>
      </c>
      <c r="Q255" s="210">
        <f t="shared" si="77"/>
        <v>0</v>
      </c>
      <c r="R255" s="210">
        <f t="shared" si="77"/>
        <v>0</v>
      </c>
      <c r="S255" s="210">
        <f t="shared" si="77"/>
        <v>0</v>
      </c>
      <c r="T255" s="210">
        <f t="shared" si="77"/>
        <v>0</v>
      </c>
      <c r="U255" s="210">
        <f t="shared" si="77"/>
        <v>0</v>
      </c>
      <c r="V255" s="210">
        <f t="shared" si="77"/>
        <v>0</v>
      </c>
      <c r="W255" s="210">
        <f t="shared" si="77"/>
        <v>0</v>
      </c>
      <c r="X255" s="210">
        <f t="shared" si="77"/>
        <v>0</v>
      </c>
      <c r="Y255" s="210">
        <f t="shared" si="77"/>
        <v>0</v>
      </c>
      <c r="Z255" s="210">
        <f t="shared" si="77"/>
        <v>0</v>
      </c>
      <c r="AA255" s="210">
        <f t="shared" si="77"/>
        <v>0</v>
      </c>
      <c r="AB255" s="210">
        <f t="shared" si="77"/>
        <v>0</v>
      </c>
      <c r="AC255" s="210">
        <f t="shared" si="77"/>
        <v>0</v>
      </c>
      <c r="AD255" s="210">
        <f t="shared" si="77"/>
        <v>0</v>
      </c>
      <c r="AE255" s="210">
        <f t="shared" si="77"/>
        <v>0</v>
      </c>
      <c r="AF255" s="210">
        <f t="shared" si="77"/>
        <v>0</v>
      </c>
      <c r="AG255" s="210">
        <f t="shared" si="77"/>
        <v>0</v>
      </c>
      <c r="AH255" s="210">
        <f t="shared" si="77"/>
        <v>0</v>
      </c>
      <c r="AI255" s="210">
        <f t="shared" si="77"/>
        <v>0</v>
      </c>
      <c r="AJ255" s="210">
        <f t="shared" si="77"/>
        <v>0</v>
      </c>
      <c r="AK255" s="210">
        <f t="shared" si="77"/>
        <v>0</v>
      </c>
      <c r="AL255" s="210">
        <f t="shared" si="77"/>
        <v>0</v>
      </c>
      <c r="AM255" s="210">
        <f t="shared" si="77"/>
        <v>0</v>
      </c>
      <c r="AN255" s="210">
        <f t="shared" si="77"/>
        <v>0</v>
      </c>
      <c r="AO255" s="210">
        <f t="shared" si="77"/>
        <v>0</v>
      </c>
      <c r="AP255" s="210">
        <f t="shared" si="77"/>
        <v>0</v>
      </c>
      <c r="AQ255" s="210">
        <f t="shared" si="77"/>
        <v>0</v>
      </c>
      <c r="AR255" s="210">
        <f t="shared" si="77"/>
        <v>0</v>
      </c>
      <c r="AS255" s="210">
        <f t="shared" si="77"/>
        <v>0</v>
      </c>
      <c r="AT255" s="210">
        <f t="shared" si="77"/>
        <v>0</v>
      </c>
      <c r="AU255" s="210">
        <f t="shared" si="77"/>
        <v>0</v>
      </c>
      <c r="AV255" s="210">
        <f t="shared" si="77"/>
        <v>0</v>
      </c>
      <c r="AW255" s="210">
        <f t="shared" si="77"/>
        <v>0</v>
      </c>
      <c r="AX255" s="210">
        <f t="shared" si="77"/>
        <v>0</v>
      </c>
      <c r="AY255" s="210">
        <f t="shared" si="77"/>
        <v>0</v>
      </c>
      <c r="AZ255" s="210">
        <f t="shared" si="77"/>
        <v>0</v>
      </c>
      <c r="BA255" s="210">
        <f t="shared" si="77"/>
        <v>0</v>
      </c>
      <c r="BB255" s="210">
        <f t="shared" si="77"/>
        <v>0</v>
      </c>
      <c r="BC255" s="210">
        <f t="shared" si="77"/>
        <v>0</v>
      </c>
      <c r="BD255" s="210">
        <f t="shared" si="77"/>
        <v>0</v>
      </c>
      <c r="BE255" s="210">
        <f t="shared" si="77"/>
        <v>0</v>
      </c>
      <c r="BF255" s="210">
        <f t="shared" si="77"/>
        <v>0</v>
      </c>
      <c r="BG255" s="210">
        <f t="shared" si="77"/>
        <v>0</v>
      </c>
      <c r="BH255" s="210">
        <f t="shared" si="77"/>
        <v>0</v>
      </c>
      <c r="BI255" s="210">
        <f t="shared" si="77"/>
        <v>0</v>
      </c>
      <c r="BJ255" s="210">
        <f t="shared" si="77"/>
        <v>0</v>
      </c>
      <c r="BK255" s="210">
        <f t="shared" si="77"/>
        <v>0</v>
      </c>
      <c r="BL255" s="210">
        <f t="shared" si="77"/>
        <v>0</v>
      </c>
      <c r="BM255" s="210">
        <f t="shared" si="77"/>
        <v>8.9039377978429905E-4</v>
      </c>
      <c r="BN255" s="210">
        <f t="shared" si="77"/>
        <v>0.33501701959941238</v>
      </c>
      <c r="BO255" s="210">
        <f t="shared" si="77"/>
        <v>0.29390125049267263</v>
      </c>
      <c r="BP255" s="210">
        <f t="shared" si="77"/>
        <v>0.24484969006413704</v>
      </c>
      <c r="BQ255" s="210">
        <f t="shared" ref="BQ255:EB259" si="80">IFERROR(BQ64/$D64,0)</f>
        <v>0.16491167723673369</v>
      </c>
      <c r="BR255" s="210">
        <f t="shared" si="80"/>
        <v>4.3985811028700417E-2</v>
      </c>
      <c r="BS255" s="210">
        <f t="shared" si="80"/>
        <v>0</v>
      </c>
      <c r="BT255" s="210">
        <f t="shared" si="80"/>
        <v>0</v>
      </c>
      <c r="BU255" s="210">
        <f t="shared" si="80"/>
        <v>0</v>
      </c>
      <c r="BV255" s="210">
        <f t="shared" si="80"/>
        <v>0</v>
      </c>
      <c r="BW255" s="210">
        <f t="shared" si="80"/>
        <v>0</v>
      </c>
      <c r="BX255" s="210">
        <f t="shared" si="80"/>
        <v>0</v>
      </c>
      <c r="BY255" s="210">
        <f t="shared" si="80"/>
        <v>0</v>
      </c>
      <c r="BZ255" s="210">
        <f t="shared" si="80"/>
        <v>0</v>
      </c>
      <c r="CA255" s="210">
        <f t="shared" si="80"/>
        <v>0</v>
      </c>
      <c r="CB255" s="210">
        <f t="shared" si="80"/>
        <v>0</v>
      </c>
      <c r="CC255" s="210">
        <f t="shared" si="80"/>
        <v>0</v>
      </c>
      <c r="CD255" s="210">
        <f t="shared" si="80"/>
        <v>0</v>
      </c>
      <c r="CE255" s="210">
        <f t="shared" si="80"/>
        <v>0</v>
      </c>
      <c r="CF255" s="210">
        <f t="shared" si="80"/>
        <v>0</v>
      </c>
      <c r="CG255" s="210">
        <f t="shared" si="80"/>
        <v>0</v>
      </c>
      <c r="CH255" s="210">
        <f t="shared" si="80"/>
        <v>0</v>
      </c>
      <c r="CI255" s="210">
        <f t="shared" si="80"/>
        <v>0</v>
      </c>
      <c r="CJ255" s="210">
        <f t="shared" si="80"/>
        <v>0</v>
      </c>
      <c r="CK255" s="210">
        <f t="shared" si="80"/>
        <v>0</v>
      </c>
      <c r="CL255" s="210">
        <f t="shared" si="80"/>
        <v>0</v>
      </c>
      <c r="CM255" s="210">
        <f t="shared" si="80"/>
        <v>0</v>
      </c>
      <c r="CN255" s="210">
        <f t="shared" si="80"/>
        <v>0</v>
      </c>
      <c r="CO255" s="210">
        <f t="shared" si="80"/>
        <v>0</v>
      </c>
      <c r="CP255" s="210">
        <f t="shared" si="80"/>
        <v>0</v>
      </c>
      <c r="CQ255" s="210">
        <f t="shared" si="80"/>
        <v>0</v>
      </c>
      <c r="CR255" s="210">
        <f t="shared" si="80"/>
        <v>0</v>
      </c>
      <c r="CS255" s="210">
        <f t="shared" si="80"/>
        <v>0</v>
      </c>
      <c r="CT255" s="210">
        <f t="shared" si="80"/>
        <v>0</v>
      </c>
      <c r="CU255" s="210">
        <f t="shared" si="80"/>
        <v>0</v>
      </c>
      <c r="CV255" s="210">
        <f t="shared" si="80"/>
        <v>0</v>
      </c>
      <c r="CW255" s="210">
        <f t="shared" si="80"/>
        <v>0</v>
      </c>
      <c r="CX255" s="210">
        <f t="shared" si="80"/>
        <v>0</v>
      </c>
      <c r="CY255" s="210">
        <f t="shared" si="80"/>
        <v>0</v>
      </c>
      <c r="CZ255" s="210">
        <f t="shared" si="80"/>
        <v>0</v>
      </c>
      <c r="DA255" s="210">
        <f t="shared" si="80"/>
        <v>0</v>
      </c>
      <c r="DB255" s="210">
        <f t="shared" si="80"/>
        <v>0</v>
      </c>
      <c r="DC255" s="210">
        <f t="shared" si="80"/>
        <v>0</v>
      </c>
      <c r="DD255" s="210">
        <f t="shared" si="80"/>
        <v>0</v>
      </c>
      <c r="DE255" s="210">
        <f t="shared" si="80"/>
        <v>0</v>
      </c>
      <c r="DF255" s="210">
        <f t="shared" si="80"/>
        <v>0</v>
      </c>
      <c r="DG255" s="210">
        <f t="shared" si="80"/>
        <v>0</v>
      </c>
      <c r="DH255" s="210">
        <f t="shared" si="80"/>
        <v>0</v>
      </c>
      <c r="DI255" s="210">
        <f t="shared" si="80"/>
        <v>0</v>
      </c>
      <c r="DJ255" s="210">
        <f t="shared" si="80"/>
        <v>0</v>
      </c>
      <c r="DK255" s="210">
        <f t="shared" si="80"/>
        <v>0</v>
      </c>
      <c r="DL255" s="210">
        <f t="shared" si="80"/>
        <v>0</v>
      </c>
      <c r="DM255" s="210">
        <f t="shared" si="80"/>
        <v>0</v>
      </c>
      <c r="DN255" s="210">
        <f t="shared" si="80"/>
        <v>0</v>
      </c>
      <c r="DO255" s="210">
        <f t="shared" si="80"/>
        <v>0</v>
      </c>
      <c r="DP255" s="210">
        <f t="shared" si="80"/>
        <v>0</v>
      </c>
      <c r="DQ255" s="210">
        <f t="shared" si="80"/>
        <v>0</v>
      </c>
      <c r="DR255" s="210">
        <f t="shared" si="80"/>
        <v>0</v>
      </c>
      <c r="DS255" s="210">
        <f t="shared" si="80"/>
        <v>0</v>
      </c>
      <c r="DT255" s="210">
        <f t="shared" si="80"/>
        <v>0</v>
      </c>
      <c r="DU255" s="210">
        <f t="shared" si="80"/>
        <v>0</v>
      </c>
      <c r="DV255" s="210">
        <f t="shared" si="80"/>
        <v>0</v>
      </c>
      <c r="DW255" s="210">
        <f t="shared" si="80"/>
        <v>0</v>
      </c>
      <c r="DX255" s="210">
        <f t="shared" si="80"/>
        <v>0</v>
      </c>
      <c r="DY255" s="210">
        <f t="shared" si="80"/>
        <v>0</v>
      </c>
      <c r="DZ255" s="210">
        <f t="shared" si="80"/>
        <v>0</v>
      </c>
      <c r="EA255" s="210">
        <f t="shared" si="80"/>
        <v>0</v>
      </c>
      <c r="EB255" s="210">
        <f t="shared" si="80"/>
        <v>0</v>
      </c>
      <c r="EC255" s="210">
        <f t="shared" si="79"/>
        <v>0</v>
      </c>
      <c r="ED255" s="210">
        <f t="shared" si="79"/>
        <v>0</v>
      </c>
      <c r="EE255" s="210">
        <f t="shared" si="79"/>
        <v>0</v>
      </c>
      <c r="EF255" s="210">
        <f t="shared" si="79"/>
        <v>0</v>
      </c>
      <c r="EG255" s="210">
        <f t="shared" si="79"/>
        <v>0</v>
      </c>
      <c r="EH255" s="210">
        <f t="shared" si="79"/>
        <v>0</v>
      </c>
      <c r="EI255" s="210">
        <f t="shared" si="79"/>
        <v>0</v>
      </c>
      <c r="EJ255" s="210">
        <f t="shared" si="79"/>
        <v>0</v>
      </c>
      <c r="EK255" s="210">
        <f t="shared" si="79"/>
        <v>0</v>
      </c>
      <c r="EL255" s="210">
        <f t="shared" si="79"/>
        <v>0</v>
      </c>
      <c r="EM255" s="210">
        <f t="shared" si="79"/>
        <v>0</v>
      </c>
      <c r="EN255" s="210">
        <f t="shared" si="79"/>
        <v>0</v>
      </c>
      <c r="EO255" s="210">
        <f t="shared" si="79"/>
        <v>0</v>
      </c>
      <c r="EP255" s="210">
        <f t="shared" si="79"/>
        <v>0</v>
      </c>
      <c r="EQ255" s="210">
        <f t="shared" si="79"/>
        <v>0</v>
      </c>
      <c r="ER255" s="210">
        <f t="shared" si="79"/>
        <v>0</v>
      </c>
      <c r="ES255" s="210">
        <f t="shared" si="79"/>
        <v>0</v>
      </c>
      <c r="ET255" s="210">
        <f t="shared" si="79"/>
        <v>0</v>
      </c>
      <c r="EU255" s="210">
        <f t="shared" si="79"/>
        <v>0</v>
      </c>
      <c r="EV255" s="210">
        <f t="shared" si="79"/>
        <v>0</v>
      </c>
      <c r="EW255" s="210">
        <f t="shared" si="79"/>
        <v>0</v>
      </c>
      <c r="EX255" s="210">
        <f t="shared" si="79"/>
        <v>0</v>
      </c>
      <c r="EY255" s="210">
        <f t="shared" si="79"/>
        <v>0</v>
      </c>
      <c r="EZ255" s="210">
        <f t="shared" si="79"/>
        <v>0</v>
      </c>
      <c r="FA255" s="210">
        <f t="shared" si="79"/>
        <v>0</v>
      </c>
      <c r="FB255" s="210">
        <f t="shared" si="79"/>
        <v>0</v>
      </c>
      <c r="FC255" s="210">
        <f t="shared" si="79"/>
        <v>0</v>
      </c>
      <c r="FD255" s="210">
        <f t="shared" si="79"/>
        <v>0</v>
      </c>
      <c r="FE255" s="210">
        <f t="shared" si="79"/>
        <v>0</v>
      </c>
      <c r="FF255" s="210">
        <f t="shared" si="79"/>
        <v>0</v>
      </c>
      <c r="FG255" s="210">
        <f t="shared" si="79"/>
        <v>0</v>
      </c>
      <c r="FH255" s="210">
        <f t="shared" si="79"/>
        <v>0</v>
      </c>
      <c r="FI255" s="210">
        <f t="shared" si="79"/>
        <v>0</v>
      </c>
      <c r="FJ255" s="210">
        <f t="shared" si="79"/>
        <v>0</v>
      </c>
      <c r="FK255" s="210">
        <f t="shared" si="79"/>
        <v>0</v>
      </c>
      <c r="FL255" s="210">
        <f t="shared" si="79"/>
        <v>0</v>
      </c>
      <c r="FM255" s="210">
        <f t="shared" si="79"/>
        <v>0</v>
      </c>
      <c r="FN255" s="210">
        <f t="shared" si="79"/>
        <v>0</v>
      </c>
      <c r="FO255" s="210">
        <f t="shared" si="79"/>
        <v>0</v>
      </c>
      <c r="FP255" s="210">
        <f t="shared" si="79"/>
        <v>0</v>
      </c>
      <c r="FQ255" s="210">
        <f t="shared" si="79"/>
        <v>0</v>
      </c>
      <c r="FR255" s="210">
        <f t="shared" si="79"/>
        <v>0</v>
      </c>
      <c r="FS255" s="210">
        <f t="shared" si="79"/>
        <v>0</v>
      </c>
      <c r="FT255" s="210">
        <f t="shared" si="79"/>
        <v>0</v>
      </c>
      <c r="FU255" s="210">
        <f t="shared" si="79"/>
        <v>0</v>
      </c>
      <c r="FV255" s="210">
        <f t="shared" si="79"/>
        <v>0</v>
      </c>
      <c r="FW255" s="210">
        <f t="shared" si="79"/>
        <v>0</v>
      </c>
      <c r="FX255" s="210">
        <f t="shared" si="79"/>
        <v>0</v>
      </c>
      <c r="FY255" s="210">
        <f t="shared" si="79"/>
        <v>0</v>
      </c>
      <c r="FZ255" s="210">
        <f t="shared" si="79"/>
        <v>0</v>
      </c>
      <c r="GA255" s="210">
        <f t="shared" si="79"/>
        <v>0</v>
      </c>
      <c r="GB255" s="210">
        <f t="shared" si="79"/>
        <v>0</v>
      </c>
      <c r="GC255" s="210">
        <f t="shared" si="79"/>
        <v>0</v>
      </c>
      <c r="GD255" s="210">
        <f t="shared" si="79"/>
        <v>0</v>
      </c>
      <c r="GE255" s="210">
        <f t="shared" si="79"/>
        <v>0</v>
      </c>
      <c r="GF255" s="210">
        <f t="shared" si="79"/>
        <v>0</v>
      </c>
      <c r="GG255" s="210">
        <f t="shared" si="79"/>
        <v>0</v>
      </c>
      <c r="GH255" s="210">
        <f t="shared" si="79"/>
        <v>0</v>
      </c>
      <c r="GI255" s="210">
        <f t="shared" si="79"/>
        <v>0</v>
      </c>
      <c r="GK255" s="216">
        <f t="shared" si="24"/>
        <v>0.33590741337919666</v>
      </c>
      <c r="GL255" s="216">
        <f t="shared" si="16"/>
        <v>0.29390125049267263</v>
      </c>
      <c r="GM255" s="216">
        <f t="shared" si="17"/>
        <v>0.24484969006413704</v>
      </c>
      <c r="GN255" s="216">
        <f t="shared" si="18"/>
        <v>0.16491167723673369</v>
      </c>
    </row>
    <row r="256" spans="1:196" x14ac:dyDescent="0.35">
      <c r="A256" s="9">
        <f>Report!$C$4</f>
        <v>1</v>
      </c>
      <c r="B256" t="str">
        <f>VLOOKUP($A256,Centers!$B$1:$C$120,2,)</f>
        <v>GATE</v>
      </c>
      <c r="C256" s="209">
        <v>44942</v>
      </c>
      <c r="D256" s="113">
        <f>IF($A256=1,SUM(SUMIFS(Indent!$E:$E,Indent!$C:$C,Waterfall!$C256,Indent!$A:$A,Centers!$A$2),SUMIFS(Indent!$E:$E,Indent!$C:$C,Waterfall!$C256,Indent!$A:$A,Centers!$A$3),SUMIFS(Indent!$E:$E,Indent!$C:$C,Waterfall!$C256,Indent!$A:$A,Centers!$A$4),SUMIFS(Indent!$E:$E,Indent!$C:$C,Waterfall!$C256,Indent!$A:$A,Centers!$A$5),SUMIFS(Indent!$E:$E,Indent!$C:$C,Waterfall!$C256,Indent!$A:$A,Centers!$A$6),SUMIFS(Indent!$E:$E,Indent!$C:$C,Waterfall!$C256,Indent!$A:$A,Centers!$A$7),SUMIFS(Indent!$E:$E,Indent!$C:$C,Waterfall!$C256,Indent!$A:$A,Centers!$A$8)),SUMIFS(Indent!$E:$E,Indent!$C:$C,Waterfall!$C256,Indent!$A:$A,$A256))</f>
        <v>29637</v>
      </c>
      <c r="E256" s="210">
        <f t="shared" si="9"/>
        <v>0</v>
      </c>
      <c r="F256" s="210">
        <f t="shared" ref="F256:BQ259" si="81">IFERROR(F65/$D65,0)</f>
        <v>0</v>
      </c>
      <c r="G256" s="210">
        <f t="shared" si="81"/>
        <v>0</v>
      </c>
      <c r="H256" s="210">
        <f t="shared" si="81"/>
        <v>0</v>
      </c>
      <c r="I256" s="210">
        <f t="shared" si="81"/>
        <v>0</v>
      </c>
      <c r="J256" s="210">
        <f t="shared" si="81"/>
        <v>0</v>
      </c>
      <c r="K256" s="210">
        <f t="shared" si="81"/>
        <v>0</v>
      </c>
      <c r="L256" s="210">
        <f t="shared" si="81"/>
        <v>0</v>
      </c>
      <c r="M256" s="210">
        <f t="shared" si="81"/>
        <v>0</v>
      </c>
      <c r="N256" s="210">
        <f t="shared" si="81"/>
        <v>0</v>
      </c>
      <c r="O256" s="210">
        <f t="shared" si="81"/>
        <v>0</v>
      </c>
      <c r="P256" s="210">
        <f t="shared" si="81"/>
        <v>0</v>
      </c>
      <c r="Q256" s="210">
        <f t="shared" si="81"/>
        <v>0</v>
      </c>
      <c r="R256" s="210">
        <f t="shared" si="81"/>
        <v>0</v>
      </c>
      <c r="S256" s="210">
        <f t="shared" si="81"/>
        <v>0</v>
      </c>
      <c r="T256" s="210">
        <f t="shared" si="81"/>
        <v>0</v>
      </c>
      <c r="U256" s="210">
        <f t="shared" si="81"/>
        <v>0</v>
      </c>
      <c r="V256" s="210">
        <f t="shared" si="81"/>
        <v>0</v>
      </c>
      <c r="W256" s="210">
        <f t="shared" si="81"/>
        <v>0</v>
      </c>
      <c r="X256" s="210">
        <f t="shared" si="81"/>
        <v>0</v>
      </c>
      <c r="Y256" s="210">
        <f t="shared" si="81"/>
        <v>0</v>
      </c>
      <c r="Z256" s="210">
        <f t="shared" si="81"/>
        <v>0</v>
      </c>
      <c r="AA256" s="210">
        <f t="shared" si="81"/>
        <v>0</v>
      </c>
      <c r="AB256" s="210">
        <f t="shared" si="81"/>
        <v>0</v>
      </c>
      <c r="AC256" s="210">
        <f t="shared" si="81"/>
        <v>0</v>
      </c>
      <c r="AD256" s="210">
        <f t="shared" si="81"/>
        <v>0</v>
      </c>
      <c r="AE256" s="210">
        <f t="shared" si="81"/>
        <v>0</v>
      </c>
      <c r="AF256" s="210">
        <f t="shared" si="81"/>
        <v>0</v>
      </c>
      <c r="AG256" s="210">
        <f t="shared" si="81"/>
        <v>0</v>
      </c>
      <c r="AH256" s="210">
        <f t="shared" si="81"/>
        <v>0</v>
      </c>
      <c r="AI256" s="210">
        <f t="shared" si="81"/>
        <v>0</v>
      </c>
      <c r="AJ256" s="210">
        <f t="shared" si="81"/>
        <v>0</v>
      </c>
      <c r="AK256" s="210">
        <f t="shared" si="81"/>
        <v>0</v>
      </c>
      <c r="AL256" s="210">
        <f t="shared" si="81"/>
        <v>0</v>
      </c>
      <c r="AM256" s="210">
        <f t="shared" si="81"/>
        <v>0</v>
      </c>
      <c r="AN256" s="210">
        <f t="shared" si="81"/>
        <v>0</v>
      </c>
      <c r="AO256" s="210">
        <f t="shared" si="81"/>
        <v>0</v>
      </c>
      <c r="AP256" s="210">
        <f t="shared" si="81"/>
        <v>0</v>
      </c>
      <c r="AQ256" s="210">
        <f t="shared" si="81"/>
        <v>0</v>
      </c>
      <c r="AR256" s="210">
        <f t="shared" si="81"/>
        <v>0</v>
      </c>
      <c r="AS256" s="210">
        <f t="shared" si="81"/>
        <v>0</v>
      </c>
      <c r="AT256" s="210">
        <f t="shared" si="81"/>
        <v>0</v>
      </c>
      <c r="AU256" s="210">
        <f t="shared" si="81"/>
        <v>0</v>
      </c>
      <c r="AV256" s="210">
        <f t="shared" si="81"/>
        <v>0</v>
      </c>
      <c r="AW256" s="210">
        <f t="shared" si="81"/>
        <v>0</v>
      </c>
      <c r="AX256" s="210">
        <f t="shared" si="81"/>
        <v>0</v>
      </c>
      <c r="AY256" s="210">
        <f t="shared" si="81"/>
        <v>0</v>
      </c>
      <c r="AZ256" s="210">
        <f t="shared" si="81"/>
        <v>0</v>
      </c>
      <c r="BA256" s="210">
        <f t="shared" si="81"/>
        <v>0</v>
      </c>
      <c r="BB256" s="210">
        <f t="shared" si="81"/>
        <v>0</v>
      </c>
      <c r="BC256" s="210">
        <f t="shared" si="81"/>
        <v>0</v>
      </c>
      <c r="BD256" s="210">
        <f t="shared" si="81"/>
        <v>0</v>
      </c>
      <c r="BE256" s="210">
        <f t="shared" si="81"/>
        <v>0</v>
      </c>
      <c r="BF256" s="210">
        <f t="shared" si="81"/>
        <v>0</v>
      </c>
      <c r="BG256" s="210">
        <f t="shared" si="81"/>
        <v>0</v>
      </c>
      <c r="BH256" s="210">
        <f t="shared" si="81"/>
        <v>0</v>
      </c>
      <c r="BI256" s="210">
        <f t="shared" si="81"/>
        <v>0</v>
      </c>
      <c r="BJ256" s="210">
        <f t="shared" si="81"/>
        <v>0</v>
      </c>
      <c r="BK256" s="210">
        <f t="shared" si="81"/>
        <v>0</v>
      </c>
      <c r="BL256" s="210">
        <f t="shared" si="81"/>
        <v>0</v>
      </c>
      <c r="BM256" s="210">
        <f t="shared" si="81"/>
        <v>0</v>
      </c>
      <c r="BN256" s="210">
        <f t="shared" si="81"/>
        <v>2.5987785538347337E-3</v>
      </c>
      <c r="BO256" s="210">
        <f t="shared" si="81"/>
        <v>0.42799676080574961</v>
      </c>
      <c r="BP256" s="210">
        <f t="shared" si="81"/>
        <v>0.33744103654216012</v>
      </c>
      <c r="BQ256" s="210">
        <f t="shared" si="81"/>
        <v>0.21963052940581029</v>
      </c>
      <c r="BR256" s="210">
        <f t="shared" si="80"/>
        <v>0.14490974120187602</v>
      </c>
      <c r="BS256" s="210">
        <f t="shared" si="80"/>
        <v>4.9471943853966324E-3</v>
      </c>
      <c r="BT256" s="210">
        <f t="shared" si="80"/>
        <v>1.4671188041974559E-2</v>
      </c>
      <c r="BU256" s="210">
        <f t="shared" si="80"/>
        <v>0</v>
      </c>
      <c r="BV256" s="210">
        <f t="shared" si="80"/>
        <v>0</v>
      </c>
      <c r="BW256" s="210">
        <f t="shared" si="80"/>
        <v>0</v>
      </c>
      <c r="BX256" s="210">
        <f t="shared" si="80"/>
        <v>0</v>
      </c>
      <c r="BY256" s="210">
        <f t="shared" si="80"/>
        <v>0</v>
      </c>
      <c r="BZ256" s="210">
        <f t="shared" si="80"/>
        <v>0</v>
      </c>
      <c r="CA256" s="210">
        <f t="shared" si="80"/>
        <v>0</v>
      </c>
      <c r="CB256" s="210">
        <f t="shared" si="80"/>
        <v>0</v>
      </c>
      <c r="CC256" s="210">
        <f t="shared" si="80"/>
        <v>0</v>
      </c>
      <c r="CD256" s="210">
        <f t="shared" si="80"/>
        <v>0</v>
      </c>
      <c r="CE256" s="210">
        <f t="shared" si="80"/>
        <v>0</v>
      </c>
      <c r="CF256" s="210">
        <f t="shared" si="80"/>
        <v>0</v>
      </c>
      <c r="CG256" s="210">
        <f t="shared" si="80"/>
        <v>0</v>
      </c>
      <c r="CH256" s="210">
        <f t="shared" si="80"/>
        <v>0</v>
      </c>
      <c r="CI256" s="210">
        <f t="shared" si="80"/>
        <v>0</v>
      </c>
      <c r="CJ256" s="210">
        <f t="shared" si="80"/>
        <v>0</v>
      </c>
      <c r="CK256" s="210">
        <f t="shared" si="80"/>
        <v>0</v>
      </c>
      <c r="CL256" s="210">
        <f t="shared" si="80"/>
        <v>0</v>
      </c>
      <c r="CM256" s="210">
        <f t="shared" si="80"/>
        <v>0</v>
      </c>
      <c r="CN256" s="210">
        <f t="shared" si="80"/>
        <v>0</v>
      </c>
      <c r="CO256" s="210">
        <f t="shared" si="80"/>
        <v>0</v>
      </c>
      <c r="CP256" s="210">
        <f t="shared" si="80"/>
        <v>0</v>
      </c>
      <c r="CQ256" s="210">
        <f t="shared" si="80"/>
        <v>0</v>
      </c>
      <c r="CR256" s="210">
        <f t="shared" si="80"/>
        <v>0</v>
      </c>
      <c r="CS256" s="210">
        <f t="shared" si="80"/>
        <v>0</v>
      </c>
      <c r="CT256" s="210">
        <f t="shared" si="80"/>
        <v>0</v>
      </c>
      <c r="CU256" s="210">
        <f t="shared" si="80"/>
        <v>0</v>
      </c>
      <c r="CV256" s="210">
        <f t="shared" si="80"/>
        <v>0</v>
      </c>
      <c r="CW256" s="210">
        <f t="shared" si="80"/>
        <v>0</v>
      </c>
      <c r="CX256" s="210">
        <f t="shared" si="80"/>
        <v>0</v>
      </c>
      <c r="CY256" s="210">
        <f t="shared" si="80"/>
        <v>0</v>
      </c>
      <c r="CZ256" s="210">
        <f t="shared" si="80"/>
        <v>0</v>
      </c>
      <c r="DA256" s="210">
        <f t="shared" si="80"/>
        <v>0</v>
      </c>
      <c r="DB256" s="210">
        <f t="shared" si="80"/>
        <v>0</v>
      </c>
      <c r="DC256" s="210">
        <f t="shared" si="80"/>
        <v>0</v>
      </c>
      <c r="DD256" s="210">
        <f t="shared" si="80"/>
        <v>0</v>
      </c>
      <c r="DE256" s="210">
        <f t="shared" si="80"/>
        <v>0</v>
      </c>
      <c r="DF256" s="210">
        <f t="shared" si="80"/>
        <v>0</v>
      </c>
      <c r="DG256" s="210">
        <f t="shared" si="80"/>
        <v>0</v>
      </c>
      <c r="DH256" s="210">
        <f t="shared" si="80"/>
        <v>0</v>
      </c>
      <c r="DI256" s="210">
        <f t="shared" si="80"/>
        <v>0</v>
      </c>
      <c r="DJ256" s="210">
        <f t="shared" si="80"/>
        <v>0</v>
      </c>
      <c r="DK256" s="210">
        <f t="shared" si="80"/>
        <v>0</v>
      </c>
      <c r="DL256" s="210">
        <f t="shared" si="80"/>
        <v>0</v>
      </c>
      <c r="DM256" s="210">
        <f t="shared" si="80"/>
        <v>0</v>
      </c>
      <c r="DN256" s="210">
        <f t="shared" si="80"/>
        <v>0</v>
      </c>
      <c r="DO256" s="210">
        <f t="shared" si="80"/>
        <v>0</v>
      </c>
      <c r="DP256" s="210">
        <f t="shared" si="80"/>
        <v>0</v>
      </c>
      <c r="DQ256" s="210">
        <f t="shared" si="80"/>
        <v>0</v>
      </c>
      <c r="DR256" s="210">
        <f t="shared" si="80"/>
        <v>0</v>
      </c>
      <c r="DS256" s="210">
        <f t="shared" si="80"/>
        <v>0</v>
      </c>
      <c r="DT256" s="210">
        <f t="shared" si="80"/>
        <v>0</v>
      </c>
      <c r="DU256" s="210">
        <f t="shared" si="80"/>
        <v>0</v>
      </c>
      <c r="DV256" s="210">
        <f t="shared" si="80"/>
        <v>0</v>
      </c>
      <c r="DW256" s="210">
        <f t="shared" si="80"/>
        <v>0</v>
      </c>
      <c r="DX256" s="210">
        <f t="shared" si="80"/>
        <v>0</v>
      </c>
      <c r="DY256" s="210">
        <f t="shared" si="80"/>
        <v>0</v>
      </c>
      <c r="DZ256" s="210">
        <f t="shared" si="80"/>
        <v>0</v>
      </c>
      <c r="EA256" s="210">
        <f t="shared" si="80"/>
        <v>0</v>
      </c>
      <c r="EB256" s="210">
        <f t="shared" si="80"/>
        <v>0</v>
      </c>
      <c r="EC256" s="210">
        <f t="shared" si="79"/>
        <v>0</v>
      </c>
      <c r="ED256" s="210">
        <f t="shared" si="79"/>
        <v>0</v>
      </c>
      <c r="EE256" s="210">
        <f t="shared" si="79"/>
        <v>0</v>
      </c>
      <c r="EF256" s="210">
        <f t="shared" si="79"/>
        <v>0</v>
      </c>
      <c r="EG256" s="210">
        <f t="shared" si="79"/>
        <v>0</v>
      </c>
      <c r="EH256" s="210">
        <f t="shared" si="79"/>
        <v>0</v>
      </c>
      <c r="EI256" s="210">
        <f t="shared" si="79"/>
        <v>0</v>
      </c>
      <c r="EJ256" s="210">
        <f t="shared" si="79"/>
        <v>0</v>
      </c>
      <c r="EK256" s="210">
        <f t="shared" si="79"/>
        <v>0</v>
      </c>
      <c r="EL256" s="210">
        <f t="shared" si="79"/>
        <v>0</v>
      </c>
      <c r="EM256" s="210">
        <f t="shared" si="79"/>
        <v>0</v>
      </c>
      <c r="EN256" s="210">
        <f t="shared" si="79"/>
        <v>0</v>
      </c>
      <c r="EO256" s="210">
        <f t="shared" si="79"/>
        <v>0</v>
      </c>
      <c r="EP256" s="210">
        <f t="shared" si="79"/>
        <v>0</v>
      </c>
      <c r="EQ256" s="210">
        <f t="shared" si="79"/>
        <v>0</v>
      </c>
      <c r="ER256" s="210">
        <f t="shared" si="79"/>
        <v>0</v>
      </c>
      <c r="ES256" s="210">
        <f t="shared" si="79"/>
        <v>0</v>
      </c>
      <c r="ET256" s="210">
        <f t="shared" si="79"/>
        <v>0</v>
      </c>
      <c r="EU256" s="210">
        <f t="shared" si="79"/>
        <v>0</v>
      </c>
      <c r="EV256" s="210">
        <f t="shared" si="79"/>
        <v>0</v>
      </c>
      <c r="EW256" s="210">
        <f t="shared" si="79"/>
        <v>0</v>
      </c>
      <c r="EX256" s="210">
        <f t="shared" si="79"/>
        <v>0</v>
      </c>
      <c r="EY256" s="210">
        <f t="shared" si="79"/>
        <v>0</v>
      </c>
      <c r="EZ256" s="210">
        <f t="shared" si="79"/>
        <v>0</v>
      </c>
      <c r="FA256" s="210">
        <f t="shared" si="79"/>
        <v>0</v>
      </c>
      <c r="FB256" s="210">
        <f t="shared" si="79"/>
        <v>0</v>
      </c>
      <c r="FC256" s="210">
        <f t="shared" si="79"/>
        <v>0</v>
      </c>
      <c r="FD256" s="210">
        <f t="shared" si="79"/>
        <v>0</v>
      </c>
      <c r="FE256" s="210">
        <f t="shared" si="79"/>
        <v>0</v>
      </c>
      <c r="FF256" s="210">
        <f t="shared" si="79"/>
        <v>0</v>
      </c>
      <c r="FG256" s="210">
        <f t="shared" si="79"/>
        <v>0</v>
      </c>
      <c r="FH256" s="210">
        <f t="shared" si="79"/>
        <v>0</v>
      </c>
      <c r="FI256" s="210">
        <f t="shared" si="79"/>
        <v>0</v>
      </c>
      <c r="FJ256" s="210">
        <f t="shared" si="79"/>
        <v>0</v>
      </c>
      <c r="FK256" s="210">
        <f t="shared" si="79"/>
        <v>0</v>
      </c>
      <c r="FL256" s="210">
        <f t="shared" si="79"/>
        <v>0</v>
      </c>
      <c r="FM256" s="210">
        <f t="shared" si="79"/>
        <v>0</v>
      </c>
      <c r="FN256" s="210">
        <f t="shared" si="79"/>
        <v>0</v>
      </c>
      <c r="FO256" s="210">
        <f t="shared" si="79"/>
        <v>0</v>
      </c>
      <c r="FP256" s="210">
        <f t="shared" si="79"/>
        <v>0</v>
      </c>
      <c r="FQ256" s="210">
        <f t="shared" si="79"/>
        <v>0</v>
      </c>
      <c r="FR256" s="210">
        <f t="shared" si="79"/>
        <v>0</v>
      </c>
      <c r="FS256" s="210">
        <f t="shared" si="79"/>
        <v>0</v>
      </c>
      <c r="FT256" s="210">
        <f t="shared" si="79"/>
        <v>0</v>
      </c>
      <c r="FU256" s="210">
        <f t="shared" si="79"/>
        <v>0</v>
      </c>
      <c r="FV256" s="210">
        <f t="shared" si="79"/>
        <v>0</v>
      </c>
      <c r="FW256" s="210">
        <f t="shared" si="79"/>
        <v>0</v>
      </c>
      <c r="FX256" s="210">
        <f t="shared" si="79"/>
        <v>0</v>
      </c>
      <c r="FY256" s="210">
        <f t="shared" si="79"/>
        <v>0</v>
      </c>
      <c r="FZ256" s="210">
        <f t="shared" si="79"/>
        <v>0</v>
      </c>
      <c r="GA256" s="210">
        <f t="shared" si="79"/>
        <v>0</v>
      </c>
      <c r="GB256" s="210">
        <f t="shared" si="79"/>
        <v>0</v>
      </c>
      <c r="GC256" s="210">
        <f t="shared" si="79"/>
        <v>0</v>
      </c>
      <c r="GD256" s="210">
        <f t="shared" si="79"/>
        <v>0</v>
      </c>
      <c r="GE256" s="210">
        <f t="shared" si="79"/>
        <v>0</v>
      </c>
      <c r="GF256" s="210">
        <f t="shared" si="79"/>
        <v>0</v>
      </c>
      <c r="GG256" s="210">
        <f t="shared" si="79"/>
        <v>0</v>
      </c>
      <c r="GH256" s="210">
        <f t="shared" si="79"/>
        <v>0</v>
      </c>
      <c r="GI256" s="210">
        <f t="shared" si="79"/>
        <v>0</v>
      </c>
      <c r="GK256" s="216">
        <f t="shared" si="24"/>
        <v>0.43059553935958433</v>
      </c>
      <c r="GL256" s="216">
        <f t="shared" si="16"/>
        <v>0.33744103654216012</v>
      </c>
      <c r="GM256" s="216">
        <f t="shared" si="17"/>
        <v>0.21963052940581029</v>
      </c>
      <c r="GN256" s="216">
        <f t="shared" si="18"/>
        <v>0.14490974120187602</v>
      </c>
    </row>
    <row r="257" spans="1:196" x14ac:dyDescent="0.35">
      <c r="A257" s="9">
        <f>Report!$C$4</f>
        <v>1</v>
      </c>
      <c r="B257" t="str">
        <f>VLOOKUP($A257,Centers!$B$1:$C$120,2,)</f>
        <v>GATE</v>
      </c>
      <c r="C257" s="209">
        <v>44943</v>
      </c>
      <c r="D257" s="113">
        <f>IF($A257=1,SUM(SUMIFS(Indent!$E:$E,Indent!$C:$C,Waterfall!$C257,Indent!$A:$A,Centers!$A$2),SUMIFS(Indent!$E:$E,Indent!$C:$C,Waterfall!$C257,Indent!$A:$A,Centers!$A$3),SUMIFS(Indent!$E:$E,Indent!$C:$C,Waterfall!$C257,Indent!$A:$A,Centers!$A$4),SUMIFS(Indent!$E:$E,Indent!$C:$C,Waterfall!$C257,Indent!$A:$A,Centers!$A$5),SUMIFS(Indent!$E:$E,Indent!$C:$C,Waterfall!$C257,Indent!$A:$A,Centers!$A$6),SUMIFS(Indent!$E:$E,Indent!$C:$C,Waterfall!$C257,Indent!$A:$A,Centers!$A$7),SUMIFS(Indent!$E:$E,Indent!$C:$C,Waterfall!$C257,Indent!$A:$A,Centers!$A$8)),SUMIFS(Indent!$E:$E,Indent!$C:$C,Waterfall!$C257,Indent!$A:$A,$A257))</f>
        <v>31896</v>
      </c>
      <c r="E257" s="210">
        <f t="shared" si="9"/>
        <v>0</v>
      </c>
      <c r="F257" s="210">
        <f t="shared" si="81"/>
        <v>0</v>
      </c>
      <c r="G257" s="210">
        <f t="shared" si="81"/>
        <v>0</v>
      </c>
      <c r="H257" s="210">
        <f t="shared" si="81"/>
        <v>0</v>
      </c>
      <c r="I257" s="210">
        <f t="shared" si="81"/>
        <v>0</v>
      </c>
      <c r="J257" s="210">
        <f t="shared" si="81"/>
        <v>0</v>
      </c>
      <c r="K257" s="210">
        <f t="shared" si="81"/>
        <v>0</v>
      </c>
      <c r="L257" s="210">
        <f t="shared" si="81"/>
        <v>0</v>
      </c>
      <c r="M257" s="210">
        <f t="shared" si="81"/>
        <v>0</v>
      </c>
      <c r="N257" s="210">
        <f t="shared" si="81"/>
        <v>0</v>
      </c>
      <c r="O257" s="210">
        <f t="shared" si="81"/>
        <v>0</v>
      </c>
      <c r="P257" s="210">
        <f t="shared" si="81"/>
        <v>0</v>
      </c>
      <c r="Q257" s="210">
        <f t="shared" si="81"/>
        <v>0</v>
      </c>
      <c r="R257" s="210">
        <f t="shared" si="81"/>
        <v>0</v>
      </c>
      <c r="S257" s="210">
        <f t="shared" si="81"/>
        <v>0</v>
      </c>
      <c r="T257" s="210">
        <f t="shared" si="81"/>
        <v>0</v>
      </c>
      <c r="U257" s="210">
        <f t="shared" si="81"/>
        <v>0</v>
      </c>
      <c r="V257" s="210">
        <f t="shared" si="81"/>
        <v>0</v>
      </c>
      <c r="W257" s="210">
        <f t="shared" si="81"/>
        <v>0</v>
      </c>
      <c r="X257" s="210">
        <f t="shared" si="81"/>
        <v>0</v>
      </c>
      <c r="Y257" s="210">
        <f t="shared" si="81"/>
        <v>0</v>
      </c>
      <c r="Z257" s="210">
        <f t="shared" si="81"/>
        <v>0</v>
      </c>
      <c r="AA257" s="210">
        <f t="shared" si="81"/>
        <v>0</v>
      </c>
      <c r="AB257" s="210">
        <f t="shared" si="81"/>
        <v>0</v>
      </c>
      <c r="AC257" s="210">
        <f t="shared" si="81"/>
        <v>0</v>
      </c>
      <c r="AD257" s="210">
        <f t="shared" si="81"/>
        <v>0</v>
      </c>
      <c r="AE257" s="210">
        <f t="shared" si="81"/>
        <v>0</v>
      </c>
      <c r="AF257" s="210">
        <f t="shared" si="81"/>
        <v>0</v>
      </c>
      <c r="AG257" s="210">
        <f t="shared" si="81"/>
        <v>0</v>
      </c>
      <c r="AH257" s="210">
        <f t="shared" si="81"/>
        <v>0</v>
      </c>
      <c r="AI257" s="210">
        <f t="shared" si="81"/>
        <v>0</v>
      </c>
      <c r="AJ257" s="210">
        <f t="shared" si="81"/>
        <v>0</v>
      </c>
      <c r="AK257" s="210">
        <f t="shared" si="81"/>
        <v>0</v>
      </c>
      <c r="AL257" s="210">
        <f t="shared" si="81"/>
        <v>0</v>
      </c>
      <c r="AM257" s="210">
        <f t="shared" si="81"/>
        <v>0</v>
      </c>
      <c r="AN257" s="210">
        <f t="shared" si="81"/>
        <v>0</v>
      </c>
      <c r="AO257" s="210">
        <f t="shared" si="81"/>
        <v>0</v>
      </c>
      <c r="AP257" s="210">
        <f t="shared" si="81"/>
        <v>0</v>
      </c>
      <c r="AQ257" s="210">
        <f t="shared" si="81"/>
        <v>0</v>
      </c>
      <c r="AR257" s="210">
        <f t="shared" si="81"/>
        <v>0</v>
      </c>
      <c r="AS257" s="210">
        <f t="shared" si="81"/>
        <v>0</v>
      </c>
      <c r="AT257" s="210">
        <f t="shared" si="81"/>
        <v>0</v>
      </c>
      <c r="AU257" s="210">
        <f t="shared" si="81"/>
        <v>0</v>
      </c>
      <c r="AV257" s="210">
        <f t="shared" si="81"/>
        <v>0</v>
      </c>
      <c r="AW257" s="210">
        <f t="shared" si="81"/>
        <v>0</v>
      </c>
      <c r="AX257" s="210">
        <f t="shared" si="81"/>
        <v>0</v>
      </c>
      <c r="AY257" s="210">
        <f t="shared" si="81"/>
        <v>0</v>
      </c>
      <c r="AZ257" s="210">
        <f t="shared" si="81"/>
        <v>0</v>
      </c>
      <c r="BA257" s="210">
        <f t="shared" si="81"/>
        <v>0</v>
      </c>
      <c r="BB257" s="210">
        <f t="shared" si="81"/>
        <v>0</v>
      </c>
      <c r="BC257" s="210">
        <f t="shared" si="81"/>
        <v>0</v>
      </c>
      <c r="BD257" s="210">
        <f t="shared" si="81"/>
        <v>0</v>
      </c>
      <c r="BE257" s="210">
        <f t="shared" si="81"/>
        <v>0</v>
      </c>
      <c r="BF257" s="210">
        <f t="shared" si="81"/>
        <v>0</v>
      </c>
      <c r="BG257" s="210">
        <f t="shared" si="81"/>
        <v>0</v>
      </c>
      <c r="BH257" s="210">
        <f t="shared" si="81"/>
        <v>0</v>
      </c>
      <c r="BI257" s="210">
        <f t="shared" si="81"/>
        <v>0</v>
      </c>
      <c r="BJ257" s="210">
        <f t="shared" si="81"/>
        <v>0</v>
      </c>
      <c r="BK257" s="210">
        <f t="shared" si="81"/>
        <v>0</v>
      </c>
      <c r="BL257" s="210">
        <f t="shared" si="81"/>
        <v>0</v>
      </c>
      <c r="BM257" s="210">
        <f t="shared" si="81"/>
        <v>0</v>
      </c>
      <c r="BN257" s="210">
        <f t="shared" si="81"/>
        <v>0</v>
      </c>
      <c r="BO257" s="210">
        <f t="shared" si="81"/>
        <v>0</v>
      </c>
      <c r="BP257" s="210">
        <f t="shared" si="81"/>
        <v>0.30369795585653375</v>
      </c>
      <c r="BQ257" s="210">
        <f t="shared" si="81"/>
        <v>0.30450087785302232</v>
      </c>
      <c r="BR257" s="210">
        <f t="shared" si="80"/>
        <v>0.24530191873589163</v>
      </c>
      <c r="BS257" s="210">
        <f t="shared" si="80"/>
        <v>5.3721156257837972E-2</v>
      </c>
      <c r="BT257" s="210">
        <f t="shared" si="80"/>
        <v>0.13378354652621019</v>
      </c>
      <c r="BU257" s="210">
        <f t="shared" si="80"/>
        <v>2.07242287434161E-2</v>
      </c>
      <c r="BV257" s="210">
        <f t="shared" si="80"/>
        <v>0</v>
      </c>
      <c r="BW257" s="210">
        <f t="shared" si="80"/>
        <v>0</v>
      </c>
      <c r="BX257" s="210">
        <f t="shared" si="80"/>
        <v>0</v>
      </c>
      <c r="BY257" s="210">
        <f t="shared" si="80"/>
        <v>0</v>
      </c>
      <c r="BZ257" s="210">
        <f t="shared" si="80"/>
        <v>0</v>
      </c>
      <c r="CA257" s="210">
        <f t="shared" si="80"/>
        <v>0</v>
      </c>
      <c r="CB257" s="210">
        <f t="shared" si="80"/>
        <v>0</v>
      </c>
      <c r="CC257" s="210">
        <f t="shared" si="80"/>
        <v>0</v>
      </c>
      <c r="CD257" s="210">
        <f t="shared" si="80"/>
        <v>0</v>
      </c>
      <c r="CE257" s="210">
        <f t="shared" si="80"/>
        <v>0</v>
      </c>
      <c r="CF257" s="210">
        <f t="shared" si="80"/>
        <v>0</v>
      </c>
      <c r="CG257" s="210">
        <f t="shared" si="80"/>
        <v>0</v>
      </c>
      <c r="CH257" s="210">
        <f t="shared" si="80"/>
        <v>0</v>
      </c>
      <c r="CI257" s="210">
        <f t="shared" si="80"/>
        <v>0</v>
      </c>
      <c r="CJ257" s="210">
        <f t="shared" si="80"/>
        <v>0</v>
      </c>
      <c r="CK257" s="210">
        <f t="shared" si="80"/>
        <v>0</v>
      </c>
      <c r="CL257" s="210">
        <f t="shared" si="80"/>
        <v>0</v>
      </c>
      <c r="CM257" s="210">
        <f t="shared" si="80"/>
        <v>0</v>
      </c>
      <c r="CN257" s="210">
        <f t="shared" si="80"/>
        <v>0</v>
      </c>
      <c r="CO257" s="210">
        <f t="shared" si="80"/>
        <v>0</v>
      </c>
      <c r="CP257" s="210">
        <f t="shared" si="80"/>
        <v>0</v>
      </c>
      <c r="CQ257" s="210">
        <f t="shared" si="80"/>
        <v>0</v>
      </c>
      <c r="CR257" s="210">
        <f t="shared" si="80"/>
        <v>0</v>
      </c>
      <c r="CS257" s="210">
        <f t="shared" si="80"/>
        <v>0</v>
      </c>
      <c r="CT257" s="210">
        <f t="shared" si="80"/>
        <v>0</v>
      </c>
      <c r="CU257" s="210">
        <f t="shared" si="80"/>
        <v>0</v>
      </c>
      <c r="CV257" s="210">
        <f t="shared" si="80"/>
        <v>0</v>
      </c>
      <c r="CW257" s="210">
        <f t="shared" si="80"/>
        <v>0</v>
      </c>
      <c r="CX257" s="210">
        <f t="shared" si="80"/>
        <v>0</v>
      </c>
      <c r="CY257" s="210">
        <f t="shared" si="80"/>
        <v>0</v>
      </c>
      <c r="CZ257" s="210">
        <f t="shared" si="80"/>
        <v>0</v>
      </c>
      <c r="DA257" s="210">
        <f t="shared" si="80"/>
        <v>0</v>
      </c>
      <c r="DB257" s="210">
        <f t="shared" si="80"/>
        <v>0</v>
      </c>
      <c r="DC257" s="210">
        <f t="shared" si="80"/>
        <v>0</v>
      </c>
      <c r="DD257" s="210">
        <f t="shared" si="80"/>
        <v>0</v>
      </c>
      <c r="DE257" s="210">
        <f t="shared" si="80"/>
        <v>0</v>
      </c>
      <c r="DF257" s="210">
        <f t="shared" si="80"/>
        <v>0</v>
      </c>
      <c r="DG257" s="210">
        <f t="shared" si="80"/>
        <v>0</v>
      </c>
      <c r="DH257" s="210">
        <f t="shared" si="80"/>
        <v>0</v>
      </c>
      <c r="DI257" s="210">
        <f t="shared" si="80"/>
        <v>0</v>
      </c>
      <c r="DJ257" s="210">
        <f t="shared" si="80"/>
        <v>0</v>
      </c>
      <c r="DK257" s="210">
        <f t="shared" si="80"/>
        <v>0</v>
      </c>
      <c r="DL257" s="210">
        <f t="shared" si="80"/>
        <v>0</v>
      </c>
      <c r="DM257" s="210">
        <f t="shared" si="80"/>
        <v>0</v>
      </c>
      <c r="DN257" s="210">
        <f t="shared" si="80"/>
        <v>0</v>
      </c>
      <c r="DO257" s="210">
        <f t="shared" si="80"/>
        <v>0</v>
      </c>
      <c r="DP257" s="210">
        <f t="shared" si="80"/>
        <v>0</v>
      </c>
      <c r="DQ257" s="210">
        <f t="shared" si="80"/>
        <v>0</v>
      </c>
      <c r="DR257" s="210">
        <f t="shared" si="80"/>
        <v>0</v>
      </c>
      <c r="DS257" s="210">
        <f t="shared" si="80"/>
        <v>0</v>
      </c>
      <c r="DT257" s="210">
        <f t="shared" si="80"/>
        <v>0</v>
      </c>
      <c r="DU257" s="210">
        <f t="shared" si="80"/>
        <v>0</v>
      </c>
      <c r="DV257" s="210">
        <f t="shared" si="80"/>
        <v>0</v>
      </c>
      <c r="DW257" s="210">
        <f t="shared" si="80"/>
        <v>0</v>
      </c>
      <c r="DX257" s="210">
        <f t="shared" si="80"/>
        <v>0</v>
      </c>
      <c r="DY257" s="210">
        <f t="shared" si="80"/>
        <v>0</v>
      </c>
      <c r="DZ257" s="210">
        <f t="shared" si="80"/>
        <v>0</v>
      </c>
      <c r="EA257" s="210">
        <f t="shared" si="80"/>
        <v>0</v>
      </c>
      <c r="EB257" s="210">
        <f t="shared" si="80"/>
        <v>0</v>
      </c>
      <c r="EC257" s="210">
        <f t="shared" si="79"/>
        <v>0</v>
      </c>
      <c r="ED257" s="210">
        <f t="shared" si="79"/>
        <v>0</v>
      </c>
      <c r="EE257" s="210">
        <f t="shared" si="79"/>
        <v>0</v>
      </c>
      <c r="EF257" s="210">
        <f t="shared" si="79"/>
        <v>0</v>
      </c>
      <c r="EG257" s="210">
        <f t="shared" si="79"/>
        <v>0</v>
      </c>
      <c r="EH257" s="210">
        <f t="shared" si="79"/>
        <v>0</v>
      </c>
      <c r="EI257" s="210">
        <f t="shared" si="79"/>
        <v>0</v>
      </c>
      <c r="EJ257" s="210">
        <f t="shared" si="79"/>
        <v>0</v>
      </c>
      <c r="EK257" s="210">
        <f t="shared" si="79"/>
        <v>0</v>
      </c>
      <c r="EL257" s="210">
        <f t="shared" si="79"/>
        <v>0</v>
      </c>
      <c r="EM257" s="210">
        <f t="shared" si="79"/>
        <v>0</v>
      </c>
      <c r="EN257" s="210">
        <f t="shared" si="79"/>
        <v>0</v>
      </c>
      <c r="EO257" s="210">
        <f t="shared" si="79"/>
        <v>0</v>
      </c>
      <c r="EP257" s="210">
        <f t="shared" si="79"/>
        <v>0</v>
      </c>
      <c r="EQ257" s="210">
        <f t="shared" si="79"/>
        <v>0</v>
      </c>
      <c r="ER257" s="210">
        <f t="shared" si="79"/>
        <v>0</v>
      </c>
      <c r="ES257" s="210">
        <f t="shared" si="79"/>
        <v>0</v>
      </c>
      <c r="ET257" s="210">
        <f t="shared" si="79"/>
        <v>0</v>
      </c>
      <c r="EU257" s="210">
        <f t="shared" si="79"/>
        <v>0</v>
      </c>
      <c r="EV257" s="210">
        <f t="shared" si="79"/>
        <v>0</v>
      </c>
      <c r="EW257" s="210">
        <f t="shared" si="79"/>
        <v>0</v>
      </c>
      <c r="EX257" s="210">
        <f t="shared" si="79"/>
        <v>0</v>
      </c>
      <c r="EY257" s="210">
        <f t="shared" si="79"/>
        <v>0</v>
      </c>
      <c r="EZ257" s="210">
        <f t="shared" si="79"/>
        <v>0</v>
      </c>
      <c r="FA257" s="210">
        <f t="shared" si="79"/>
        <v>0</v>
      </c>
      <c r="FB257" s="210">
        <f t="shared" si="79"/>
        <v>0</v>
      </c>
      <c r="FC257" s="210">
        <f t="shared" si="79"/>
        <v>0</v>
      </c>
      <c r="FD257" s="210">
        <f t="shared" si="79"/>
        <v>0</v>
      </c>
      <c r="FE257" s="210">
        <f t="shared" si="79"/>
        <v>0</v>
      </c>
      <c r="FF257" s="210">
        <f t="shared" si="79"/>
        <v>0</v>
      </c>
      <c r="FG257" s="210">
        <f t="shared" si="79"/>
        <v>0</v>
      </c>
      <c r="FH257" s="210">
        <f t="shared" si="79"/>
        <v>0</v>
      </c>
      <c r="FI257" s="210">
        <f t="shared" si="79"/>
        <v>0</v>
      </c>
      <c r="FJ257" s="210">
        <f t="shared" si="79"/>
        <v>0</v>
      </c>
      <c r="FK257" s="210">
        <f t="shared" si="79"/>
        <v>0</v>
      </c>
      <c r="FL257" s="210">
        <f t="shared" si="79"/>
        <v>0</v>
      </c>
      <c r="FM257" s="210">
        <f t="shared" si="79"/>
        <v>0</v>
      </c>
      <c r="FN257" s="210">
        <f t="shared" si="79"/>
        <v>0</v>
      </c>
      <c r="FO257" s="210">
        <f t="shared" si="79"/>
        <v>0</v>
      </c>
      <c r="FP257" s="210">
        <f t="shared" si="79"/>
        <v>0</v>
      </c>
      <c r="FQ257" s="210">
        <f t="shared" si="79"/>
        <v>0</v>
      </c>
      <c r="FR257" s="210">
        <f t="shared" si="79"/>
        <v>0</v>
      </c>
      <c r="FS257" s="210">
        <f t="shared" si="79"/>
        <v>0</v>
      </c>
      <c r="FT257" s="210">
        <f t="shared" si="79"/>
        <v>0</v>
      </c>
      <c r="FU257" s="210">
        <f t="shared" si="79"/>
        <v>0</v>
      </c>
      <c r="FV257" s="210">
        <f t="shared" si="79"/>
        <v>0</v>
      </c>
      <c r="FW257" s="210">
        <f t="shared" si="79"/>
        <v>0</v>
      </c>
      <c r="FX257" s="210">
        <f t="shared" si="79"/>
        <v>0</v>
      </c>
      <c r="FY257" s="210">
        <f t="shared" si="79"/>
        <v>0</v>
      </c>
      <c r="FZ257" s="210">
        <f t="shared" si="79"/>
        <v>0</v>
      </c>
      <c r="GA257" s="210">
        <f t="shared" si="79"/>
        <v>0</v>
      </c>
      <c r="GB257" s="210">
        <f t="shared" si="79"/>
        <v>0</v>
      </c>
      <c r="GC257" s="210">
        <f t="shared" si="79"/>
        <v>0</v>
      </c>
      <c r="GD257" s="210">
        <f t="shared" si="79"/>
        <v>0</v>
      </c>
      <c r="GE257" s="210">
        <f t="shared" si="79"/>
        <v>0</v>
      </c>
      <c r="GF257" s="210">
        <f t="shared" si="79"/>
        <v>0</v>
      </c>
      <c r="GG257" s="210">
        <f t="shared" si="79"/>
        <v>0</v>
      </c>
      <c r="GH257" s="210">
        <f t="shared" si="79"/>
        <v>0</v>
      </c>
      <c r="GI257" s="210">
        <f t="shared" si="79"/>
        <v>0</v>
      </c>
      <c r="GK257" s="216">
        <f t="shared" si="24"/>
        <v>0.30369795585653375</v>
      </c>
      <c r="GL257" s="216">
        <f t="shared" si="16"/>
        <v>0.30450087785302232</v>
      </c>
      <c r="GM257" s="216">
        <f t="shared" si="17"/>
        <v>0.24530191873589163</v>
      </c>
      <c r="GN257" s="216">
        <f t="shared" si="18"/>
        <v>5.3721156257837972E-2</v>
      </c>
    </row>
    <row r="258" spans="1:196" x14ac:dyDescent="0.35">
      <c r="A258" s="9">
        <f>Report!$C$4</f>
        <v>1</v>
      </c>
      <c r="B258" t="str">
        <f>VLOOKUP($A258,Centers!$B$1:$C$120,2,)</f>
        <v>GATE</v>
      </c>
      <c r="C258" s="209">
        <v>44944</v>
      </c>
      <c r="D258" s="113">
        <f>IF($A258=1,SUM(SUMIFS(Indent!$E:$E,Indent!$C:$C,Waterfall!$C258,Indent!$A:$A,Centers!$A$2),SUMIFS(Indent!$E:$E,Indent!$C:$C,Waterfall!$C258,Indent!$A:$A,Centers!$A$3),SUMIFS(Indent!$E:$E,Indent!$C:$C,Waterfall!$C258,Indent!$A:$A,Centers!$A$4),SUMIFS(Indent!$E:$E,Indent!$C:$C,Waterfall!$C258,Indent!$A:$A,Centers!$A$5),SUMIFS(Indent!$E:$E,Indent!$C:$C,Waterfall!$C258,Indent!$A:$A,Centers!$A$6),SUMIFS(Indent!$E:$E,Indent!$C:$C,Waterfall!$C258,Indent!$A:$A,Centers!$A$7),SUMIFS(Indent!$E:$E,Indent!$C:$C,Waterfall!$C258,Indent!$A:$A,Centers!$A$8)),SUMIFS(Indent!$E:$E,Indent!$C:$C,Waterfall!$C258,Indent!$A:$A,$A258))</f>
        <v>30753</v>
      </c>
      <c r="E258" s="210">
        <f t="shared" si="9"/>
        <v>0</v>
      </c>
      <c r="F258" s="210">
        <f t="shared" si="81"/>
        <v>0</v>
      </c>
      <c r="G258" s="210">
        <f t="shared" si="81"/>
        <v>0</v>
      </c>
      <c r="H258" s="210">
        <f t="shared" si="81"/>
        <v>0</v>
      </c>
      <c r="I258" s="210">
        <f t="shared" si="81"/>
        <v>0</v>
      </c>
      <c r="J258" s="210">
        <f t="shared" si="81"/>
        <v>0</v>
      </c>
      <c r="K258" s="210">
        <f t="shared" si="81"/>
        <v>0</v>
      </c>
      <c r="L258" s="210">
        <f t="shared" si="81"/>
        <v>0</v>
      </c>
      <c r="M258" s="210">
        <f t="shared" si="81"/>
        <v>0</v>
      </c>
      <c r="N258" s="210">
        <f t="shared" si="81"/>
        <v>0</v>
      </c>
      <c r="O258" s="210">
        <f t="shared" si="81"/>
        <v>0</v>
      </c>
      <c r="P258" s="210">
        <f t="shared" si="81"/>
        <v>0</v>
      </c>
      <c r="Q258" s="210">
        <f t="shared" si="81"/>
        <v>0</v>
      </c>
      <c r="R258" s="210">
        <f t="shared" si="81"/>
        <v>0</v>
      </c>
      <c r="S258" s="210">
        <f t="shared" si="81"/>
        <v>0</v>
      </c>
      <c r="T258" s="210">
        <f t="shared" si="81"/>
        <v>0</v>
      </c>
      <c r="U258" s="210">
        <f t="shared" si="81"/>
        <v>0</v>
      </c>
      <c r="V258" s="210">
        <f t="shared" si="81"/>
        <v>0</v>
      </c>
      <c r="W258" s="210">
        <f t="shared" si="81"/>
        <v>0</v>
      </c>
      <c r="X258" s="210">
        <f t="shared" si="81"/>
        <v>0</v>
      </c>
      <c r="Y258" s="210">
        <f t="shared" si="81"/>
        <v>0</v>
      </c>
      <c r="Z258" s="210">
        <f t="shared" si="81"/>
        <v>0</v>
      </c>
      <c r="AA258" s="210">
        <f t="shared" si="81"/>
        <v>0</v>
      </c>
      <c r="AB258" s="210">
        <f t="shared" si="81"/>
        <v>0</v>
      </c>
      <c r="AC258" s="210">
        <f t="shared" si="81"/>
        <v>0</v>
      </c>
      <c r="AD258" s="210">
        <f t="shared" si="81"/>
        <v>0</v>
      </c>
      <c r="AE258" s="210">
        <f t="shared" si="81"/>
        <v>0</v>
      </c>
      <c r="AF258" s="210">
        <f t="shared" si="81"/>
        <v>0</v>
      </c>
      <c r="AG258" s="210">
        <f t="shared" si="81"/>
        <v>0</v>
      </c>
      <c r="AH258" s="210">
        <f t="shared" si="81"/>
        <v>0</v>
      </c>
      <c r="AI258" s="210">
        <f t="shared" si="81"/>
        <v>0</v>
      </c>
      <c r="AJ258" s="210">
        <f t="shared" si="81"/>
        <v>0</v>
      </c>
      <c r="AK258" s="210">
        <f t="shared" si="81"/>
        <v>0</v>
      </c>
      <c r="AL258" s="210">
        <f t="shared" si="81"/>
        <v>0</v>
      </c>
      <c r="AM258" s="210">
        <f t="shared" si="81"/>
        <v>0</v>
      </c>
      <c r="AN258" s="210">
        <f t="shared" si="81"/>
        <v>0</v>
      </c>
      <c r="AO258" s="210">
        <f t="shared" si="81"/>
        <v>0</v>
      </c>
      <c r="AP258" s="210">
        <f t="shared" si="81"/>
        <v>0</v>
      </c>
      <c r="AQ258" s="210">
        <f t="shared" si="81"/>
        <v>0</v>
      </c>
      <c r="AR258" s="210">
        <f t="shared" si="81"/>
        <v>0</v>
      </c>
      <c r="AS258" s="210">
        <f t="shared" si="81"/>
        <v>0</v>
      </c>
      <c r="AT258" s="210">
        <f t="shared" si="81"/>
        <v>0</v>
      </c>
      <c r="AU258" s="210">
        <f t="shared" si="81"/>
        <v>0</v>
      </c>
      <c r="AV258" s="210">
        <f t="shared" si="81"/>
        <v>0</v>
      </c>
      <c r="AW258" s="210">
        <f t="shared" si="81"/>
        <v>0</v>
      </c>
      <c r="AX258" s="210">
        <f t="shared" si="81"/>
        <v>0</v>
      </c>
      <c r="AY258" s="210">
        <f t="shared" si="81"/>
        <v>0</v>
      </c>
      <c r="AZ258" s="210">
        <f t="shared" si="81"/>
        <v>0</v>
      </c>
      <c r="BA258" s="210">
        <f t="shared" si="81"/>
        <v>0</v>
      </c>
      <c r="BB258" s="210">
        <f t="shared" si="81"/>
        <v>0</v>
      </c>
      <c r="BC258" s="210">
        <f t="shared" si="81"/>
        <v>0</v>
      </c>
      <c r="BD258" s="210">
        <f t="shared" si="81"/>
        <v>0</v>
      </c>
      <c r="BE258" s="210">
        <f t="shared" si="81"/>
        <v>0</v>
      </c>
      <c r="BF258" s="210">
        <f t="shared" si="81"/>
        <v>0</v>
      </c>
      <c r="BG258" s="210">
        <f t="shared" si="81"/>
        <v>0</v>
      </c>
      <c r="BH258" s="210">
        <f t="shared" si="81"/>
        <v>0</v>
      </c>
      <c r="BI258" s="210">
        <f t="shared" si="81"/>
        <v>0</v>
      </c>
      <c r="BJ258" s="210">
        <f t="shared" si="81"/>
        <v>0</v>
      </c>
      <c r="BK258" s="210">
        <f t="shared" si="81"/>
        <v>0</v>
      </c>
      <c r="BL258" s="210">
        <f t="shared" si="81"/>
        <v>0</v>
      </c>
      <c r="BM258" s="210">
        <f t="shared" si="81"/>
        <v>0</v>
      </c>
      <c r="BN258" s="210">
        <f t="shared" si="81"/>
        <v>0</v>
      </c>
      <c r="BO258" s="210">
        <f t="shared" si="81"/>
        <v>0</v>
      </c>
      <c r="BP258" s="210">
        <f t="shared" si="81"/>
        <v>0</v>
      </c>
      <c r="BQ258" s="210">
        <f t="shared" si="81"/>
        <v>0.49358989366891037</v>
      </c>
      <c r="BR258" s="210">
        <f t="shared" si="80"/>
        <v>0.31088219035541248</v>
      </c>
      <c r="BS258" s="210">
        <f t="shared" si="80"/>
        <v>7.881800149578902E-2</v>
      </c>
      <c r="BT258" s="210">
        <f t="shared" si="80"/>
        <v>0.19836308652814361</v>
      </c>
      <c r="BU258" s="210">
        <f t="shared" si="80"/>
        <v>8.0453614281533511E-2</v>
      </c>
      <c r="BV258" s="210">
        <f t="shared" si="80"/>
        <v>1.2197184014567685E-2</v>
      </c>
      <c r="BW258" s="210">
        <f t="shared" si="80"/>
        <v>0</v>
      </c>
      <c r="BX258" s="210">
        <f t="shared" si="80"/>
        <v>0</v>
      </c>
      <c r="BY258" s="210">
        <f t="shared" si="80"/>
        <v>0</v>
      </c>
      <c r="BZ258" s="210">
        <f t="shared" si="80"/>
        <v>0</v>
      </c>
      <c r="CA258" s="210">
        <f t="shared" si="80"/>
        <v>0</v>
      </c>
      <c r="CB258" s="210">
        <f t="shared" si="80"/>
        <v>0</v>
      </c>
      <c r="CC258" s="210">
        <f t="shared" si="80"/>
        <v>0</v>
      </c>
      <c r="CD258" s="210">
        <f t="shared" si="80"/>
        <v>0</v>
      </c>
      <c r="CE258" s="210">
        <f t="shared" si="80"/>
        <v>0</v>
      </c>
      <c r="CF258" s="210">
        <f t="shared" si="80"/>
        <v>0</v>
      </c>
      <c r="CG258" s="210">
        <f t="shared" si="80"/>
        <v>0</v>
      </c>
      <c r="CH258" s="210">
        <f t="shared" si="80"/>
        <v>0</v>
      </c>
      <c r="CI258" s="210">
        <f t="shared" si="80"/>
        <v>0</v>
      </c>
      <c r="CJ258" s="210">
        <f t="shared" si="80"/>
        <v>0</v>
      </c>
      <c r="CK258" s="210">
        <f t="shared" si="80"/>
        <v>0</v>
      </c>
      <c r="CL258" s="210">
        <f t="shared" si="80"/>
        <v>0</v>
      </c>
      <c r="CM258" s="210">
        <f t="shared" si="80"/>
        <v>0</v>
      </c>
      <c r="CN258" s="210">
        <f t="shared" si="80"/>
        <v>0</v>
      </c>
      <c r="CO258" s="210">
        <f t="shared" si="80"/>
        <v>0</v>
      </c>
      <c r="CP258" s="210">
        <f t="shared" si="80"/>
        <v>0</v>
      </c>
      <c r="CQ258" s="210">
        <f t="shared" si="80"/>
        <v>0</v>
      </c>
      <c r="CR258" s="210">
        <f t="shared" si="80"/>
        <v>0</v>
      </c>
      <c r="CS258" s="210">
        <f t="shared" si="80"/>
        <v>0</v>
      </c>
      <c r="CT258" s="210">
        <f t="shared" si="80"/>
        <v>0</v>
      </c>
      <c r="CU258" s="210">
        <f t="shared" si="80"/>
        <v>0</v>
      </c>
      <c r="CV258" s="210">
        <f t="shared" si="80"/>
        <v>0</v>
      </c>
      <c r="CW258" s="210">
        <f t="shared" si="80"/>
        <v>0</v>
      </c>
      <c r="CX258" s="210">
        <f t="shared" si="80"/>
        <v>0</v>
      </c>
      <c r="CY258" s="210">
        <f t="shared" si="80"/>
        <v>0</v>
      </c>
      <c r="CZ258" s="210">
        <f t="shared" si="80"/>
        <v>0</v>
      </c>
      <c r="DA258" s="210">
        <f t="shared" si="80"/>
        <v>0</v>
      </c>
      <c r="DB258" s="210">
        <f t="shared" si="80"/>
        <v>0</v>
      </c>
      <c r="DC258" s="210">
        <f t="shared" si="80"/>
        <v>0</v>
      </c>
      <c r="DD258" s="210">
        <f t="shared" si="80"/>
        <v>0</v>
      </c>
      <c r="DE258" s="210">
        <f t="shared" si="80"/>
        <v>0</v>
      </c>
      <c r="DF258" s="210">
        <f t="shared" si="80"/>
        <v>0</v>
      </c>
      <c r="DG258" s="210">
        <f t="shared" si="80"/>
        <v>0</v>
      </c>
      <c r="DH258" s="210">
        <f t="shared" si="80"/>
        <v>0</v>
      </c>
      <c r="DI258" s="210">
        <f t="shared" si="80"/>
        <v>0</v>
      </c>
      <c r="DJ258" s="210">
        <f t="shared" si="80"/>
        <v>0</v>
      </c>
      <c r="DK258" s="210">
        <f t="shared" si="80"/>
        <v>0</v>
      </c>
      <c r="DL258" s="210">
        <f t="shared" si="80"/>
        <v>0</v>
      </c>
      <c r="DM258" s="210">
        <f t="shared" si="80"/>
        <v>0</v>
      </c>
      <c r="DN258" s="210">
        <f t="shared" si="80"/>
        <v>0</v>
      </c>
      <c r="DO258" s="210">
        <f t="shared" si="80"/>
        <v>0</v>
      </c>
      <c r="DP258" s="210">
        <f t="shared" si="80"/>
        <v>0</v>
      </c>
      <c r="DQ258" s="210">
        <f t="shared" si="80"/>
        <v>0</v>
      </c>
      <c r="DR258" s="210">
        <f t="shared" si="80"/>
        <v>0</v>
      </c>
      <c r="DS258" s="210">
        <f t="shared" si="80"/>
        <v>0</v>
      </c>
      <c r="DT258" s="210">
        <f t="shared" si="80"/>
        <v>0</v>
      </c>
      <c r="DU258" s="210">
        <f t="shared" si="80"/>
        <v>0</v>
      </c>
      <c r="DV258" s="210">
        <f t="shared" si="80"/>
        <v>0</v>
      </c>
      <c r="DW258" s="210">
        <f t="shared" si="80"/>
        <v>0</v>
      </c>
      <c r="DX258" s="210">
        <f t="shared" si="80"/>
        <v>0</v>
      </c>
      <c r="DY258" s="210">
        <f t="shared" si="80"/>
        <v>0</v>
      </c>
      <c r="DZ258" s="210">
        <f t="shared" si="80"/>
        <v>0</v>
      </c>
      <c r="EA258" s="210">
        <f t="shared" si="80"/>
        <v>0</v>
      </c>
      <c r="EB258" s="210">
        <f t="shared" si="80"/>
        <v>0</v>
      </c>
      <c r="EC258" s="210">
        <f t="shared" si="79"/>
        <v>0</v>
      </c>
      <c r="ED258" s="210">
        <f t="shared" si="79"/>
        <v>0</v>
      </c>
      <c r="EE258" s="210">
        <f t="shared" si="79"/>
        <v>0</v>
      </c>
      <c r="EF258" s="210">
        <f t="shared" si="79"/>
        <v>0</v>
      </c>
      <c r="EG258" s="210">
        <f t="shared" si="79"/>
        <v>0</v>
      </c>
      <c r="EH258" s="210">
        <f t="shared" si="79"/>
        <v>0</v>
      </c>
      <c r="EI258" s="210">
        <f t="shared" si="79"/>
        <v>0</v>
      </c>
      <c r="EJ258" s="210">
        <f t="shared" si="79"/>
        <v>0</v>
      </c>
      <c r="EK258" s="210">
        <f t="shared" si="79"/>
        <v>0</v>
      </c>
      <c r="EL258" s="210">
        <f t="shared" si="79"/>
        <v>0</v>
      </c>
      <c r="EM258" s="210">
        <f t="shared" si="79"/>
        <v>0</v>
      </c>
      <c r="EN258" s="210">
        <f t="shared" si="79"/>
        <v>0</v>
      </c>
      <c r="EO258" s="210">
        <f t="shared" si="79"/>
        <v>0</v>
      </c>
      <c r="EP258" s="210">
        <f t="shared" si="79"/>
        <v>0</v>
      </c>
      <c r="EQ258" s="210">
        <f t="shared" si="79"/>
        <v>0</v>
      </c>
      <c r="ER258" s="210">
        <f t="shared" si="79"/>
        <v>0</v>
      </c>
      <c r="ES258" s="210">
        <f t="shared" si="79"/>
        <v>0</v>
      </c>
      <c r="ET258" s="210">
        <f t="shared" si="79"/>
        <v>0</v>
      </c>
      <c r="EU258" s="210">
        <f t="shared" si="79"/>
        <v>0</v>
      </c>
      <c r="EV258" s="210">
        <f t="shared" ref="EV258:GI258" si="82">IFERROR(EV67/$D67,0)</f>
        <v>0</v>
      </c>
      <c r="EW258" s="210">
        <f t="shared" si="82"/>
        <v>0</v>
      </c>
      <c r="EX258" s="210">
        <f t="shared" si="82"/>
        <v>0</v>
      </c>
      <c r="EY258" s="210">
        <f t="shared" si="82"/>
        <v>0</v>
      </c>
      <c r="EZ258" s="210">
        <f t="shared" si="82"/>
        <v>0</v>
      </c>
      <c r="FA258" s="210">
        <f t="shared" si="82"/>
        <v>0</v>
      </c>
      <c r="FB258" s="210">
        <f t="shared" si="82"/>
        <v>0</v>
      </c>
      <c r="FC258" s="210">
        <f t="shared" si="82"/>
        <v>0</v>
      </c>
      <c r="FD258" s="210">
        <f t="shared" si="82"/>
        <v>0</v>
      </c>
      <c r="FE258" s="210">
        <f t="shared" si="82"/>
        <v>0</v>
      </c>
      <c r="FF258" s="210">
        <f t="shared" si="82"/>
        <v>0</v>
      </c>
      <c r="FG258" s="210">
        <f t="shared" si="82"/>
        <v>0</v>
      </c>
      <c r="FH258" s="210">
        <f t="shared" si="82"/>
        <v>0</v>
      </c>
      <c r="FI258" s="210">
        <f t="shared" si="82"/>
        <v>0</v>
      </c>
      <c r="FJ258" s="210">
        <f t="shared" si="82"/>
        <v>0</v>
      </c>
      <c r="FK258" s="210">
        <f t="shared" si="82"/>
        <v>0</v>
      </c>
      <c r="FL258" s="210">
        <f t="shared" si="82"/>
        <v>0</v>
      </c>
      <c r="FM258" s="210">
        <f t="shared" si="82"/>
        <v>0</v>
      </c>
      <c r="FN258" s="210">
        <f t="shared" si="82"/>
        <v>0</v>
      </c>
      <c r="FO258" s="210">
        <f t="shared" si="82"/>
        <v>0</v>
      </c>
      <c r="FP258" s="210">
        <f t="shared" si="82"/>
        <v>0</v>
      </c>
      <c r="FQ258" s="210">
        <f t="shared" si="82"/>
        <v>0</v>
      </c>
      <c r="FR258" s="210">
        <f t="shared" si="82"/>
        <v>0</v>
      </c>
      <c r="FS258" s="210">
        <f t="shared" si="82"/>
        <v>0</v>
      </c>
      <c r="FT258" s="210">
        <f t="shared" si="82"/>
        <v>0</v>
      </c>
      <c r="FU258" s="210">
        <f t="shared" si="82"/>
        <v>0</v>
      </c>
      <c r="FV258" s="210">
        <f t="shared" si="82"/>
        <v>0</v>
      </c>
      <c r="FW258" s="210">
        <f t="shared" si="82"/>
        <v>0</v>
      </c>
      <c r="FX258" s="210">
        <f t="shared" si="82"/>
        <v>0</v>
      </c>
      <c r="FY258" s="210">
        <f t="shared" si="82"/>
        <v>0</v>
      </c>
      <c r="FZ258" s="210">
        <f t="shared" si="82"/>
        <v>0</v>
      </c>
      <c r="GA258" s="210">
        <f t="shared" si="82"/>
        <v>0</v>
      </c>
      <c r="GB258" s="210">
        <f t="shared" si="82"/>
        <v>0</v>
      </c>
      <c r="GC258" s="210">
        <f t="shared" si="82"/>
        <v>0</v>
      </c>
      <c r="GD258" s="210">
        <f t="shared" si="82"/>
        <v>0</v>
      </c>
      <c r="GE258" s="210">
        <f t="shared" si="82"/>
        <v>0</v>
      </c>
      <c r="GF258" s="210">
        <f t="shared" si="82"/>
        <v>0</v>
      </c>
      <c r="GG258" s="210">
        <f t="shared" si="82"/>
        <v>0</v>
      </c>
      <c r="GH258" s="210">
        <f t="shared" si="82"/>
        <v>0</v>
      </c>
      <c r="GI258" s="210">
        <f t="shared" si="82"/>
        <v>0</v>
      </c>
      <c r="GK258" s="216">
        <f t="shared" si="24"/>
        <v>0.49358989366891037</v>
      </c>
      <c r="GL258" s="216">
        <f t="shared" si="16"/>
        <v>0.31088219035541248</v>
      </c>
      <c r="GM258" s="216">
        <f t="shared" si="17"/>
        <v>7.881800149578902E-2</v>
      </c>
      <c r="GN258" s="216">
        <f t="shared" si="18"/>
        <v>0.19836308652814361</v>
      </c>
    </row>
    <row r="259" spans="1:196" x14ac:dyDescent="0.35">
      <c r="A259" s="9">
        <f>Report!$C$4</f>
        <v>1</v>
      </c>
      <c r="B259" t="str">
        <f>VLOOKUP($A259,Centers!$B$1:$C$120,2,)</f>
        <v>GATE</v>
      </c>
      <c r="C259" s="209">
        <v>44945</v>
      </c>
      <c r="D259" s="113">
        <f>IF($A259=1,SUM(SUMIFS(Indent!$E:$E,Indent!$C:$C,Waterfall!$C259,Indent!$A:$A,Centers!$A$2),SUMIFS(Indent!$E:$E,Indent!$C:$C,Waterfall!$C259,Indent!$A:$A,Centers!$A$3),SUMIFS(Indent!$E:$E,Indent!$C:$C,Waterfall!$C259,Indent!$A:$A,Centers!$A$4),SUMIFS(Indent!$E:$E,Indent!$C:$C,Waterfall!$C259,Indent!$A:$A,Centers!$A$5),SUMIFS(Indent!$E:$E,Indent!$C:$C,Waterfall!$C259,Indent!$A:$A,Centers!$A$6),SUMIFS(Indent!$E:$E,Indent!$C:$C,Waterfall!$C259,Indent!$A:$A,Centers!$A$7),SUMIFS(Indent!$E:$E,Indent!$C:$C,Waterfall!$C259,Indent!$A:$A,Centers!$A$8)),SUMIFS(Indent!$E:$E,Indent!$C:$C,Waterfall!$C259,Indent!$A:$A,$A259))</f>
        <v>34029</v>
      </c>
      <c r="E259" s="210">
        <f t="shared" ref="E259:T322" si="83">IFERROR(E68/$D68,0)</f>
        <v>0</v>
      </c>
      <c r="F259" s="210">
        <f t="shared" si="83"/>
        <v>0</v>
      </c>
      <c r="G259" s="210">
        <f t="shared" si="83"/>
        <v>0</v>
      </c>
      <c r="H259" s="210">
        <f t="shared" si="83"/>
        <v>0</v>
      </c>
      <c r="I259" s="210">
        <f t="shared" si="83"/>
        <v>0</v>
      </c>
      <c r="J259" s="210">
        <f t="shared" si="83"/>
        <v>0</v>
      </c>
      <c r="K259" s="210">
        <f t="shared" si="83"/>
        <v>0</v>
      </c>
      <c r="L259" s="210">
        <f t="shared" si="83"/>
        <v>0</v>
      </c>
      <c r="M259" s="210">
        <f t="shared" si="83"/>
        <v>0</v>
      </c>
      <c r="N259" s="210">
        <f t="shared" si="83"/>
        <v>0</v>
      </c>
      <c r="O259" s="210">
        <f t="shared" si="83"/>
        <v>0</v>
      </c>
      <c r="P259" s="210">
        <f t="shared" si="83"/>
        <v>0</v>
      </c>
      <c r="Q259" s="210">
        <f t="shared" si="83"/>
        <v>0</v>
      </c>
      <c r="R259" s="210">
        <f t="shared" si="83"/>
        <v>0</v>
      </c>
      <c r="S259" s="210">
        <f t="shared" si="83"/>
        <v>0</v>
      </c>
      <c r="T259" s="210">
        <f t="shared" si="83"/>
        <v>0</v>
      </c>
      <c r="U259" s="210">
        <f t="shared" si="81"/>
        <v>0</v>
      </c>
      <c r="V259" s="210">
        <f t="shared" si="81"/>
        <v>0</v>
      </c>
      <c r="W259" s="210">
        <f t="shared" si="81"/>
        <v>0</v>
      </c>
      <c r="X259" s="210">
        <f t="shared" si="81"/>
        <v>0</v>
      </c>
      <c r="Y259" s="210">
        <f t="shared" si="81"/>
        <v>0</v>
      </c>
      <c r="Z259" s="210">
        <f t="shared" si="81"/>
        <v>0</v>
      </c>
      <c r="AA259" s="210">
        <f t="shared" si="81"/>
        <v>0</v>
      </c>
      <c r="AB259" s="210">
        <f t="shared" si="81"/>
        <v>0</v>
      </c>
      <c r="AC259" s="210">
        <f t="shared" si="81"/>
        <v>0</v>
      </c>
      <c r="AD259" s="210">
        <f t="shared" si="81"/>
        <v>0</v>
      </c>
      <c r="AE259" s="210">
        <f t="shared" si="81"/>
        <v>0</v>
      </c>
      <c r="AF259" s="210">
        <f t="shared" si="81"/>
        <v>0</v>
      </c>
      <c r="AG259" s="210">
        <f t="shared" si="81"/>
        <v>0</v>
      </c>
      <c r="AH259" s="210">
        <f t="shared" si="81"/>
        <v>0</v>
      </c>
      <c r="AI259" s="210">
        <f t="shared" si="81"/>
        <v>0</v>
      </c>
      <c r="AJ259" s="210">
        <f t="shared" si="81"/>
        <v>0</v>
      </c>
      <c r="AK259" s="210">
        <f t="shared" si="81"/>
        <v>0</v>
      </c>
      <c r="AL259" s="210">
        <f t="shared" si="81"/>
        <v>0</v>
      </c>
      <c r="AM259" s="210">
        <f t="shared" si="81"/>
        <v>0</v>
      </c>
      <c r="AN259" s="210">
        <f t="shared" si="81"/>
        <v>0</v>
      </c>
      <c r="AO259" s="210">
        <f t="shared" si="81"/>
        <v>0</v>
      </c>
      <c r="AP259" s="210">
        <f t="shared" si="81"/>
        <v>0</v>
      </c>
      <c r="AQ259" s="210">
        <f t="shared" si="81"/>
        <v>0</v>
      </c>
      <c r="AR259" s="210">
        <f t="shared" si="81"/>
        <v>0</v>
      </c>
      <c r="AS259" s="210">
        <f t="shared" si="81"/>
        <v>0</v>
      </c>
      <c r="AT259" s="210">
        <f t="shared" si="81"/>
        <v>0</v>
      </c>
      <c r="AU259" s="210">
        <f t="shared" si="81"/>
        <v>0</v>
      </c>
      <c r="AV259" s="210">
        <f t="shared" si="81"/>
        <v>0</v>
      </c>
      <c r="AW259" s="210">
        <f t="shared" si="81"/>
        <v>0</v>
      </c>
      <c r="AX259" s="210">
        <f t="shared" si="81"/>
        <v>0</v>
      </c>
      <c r="AY259" s="210">
        <f t="shared" si="81"/>
        <v>0</v>
      </c>
      <c r="AZ259" s="210">
        <f t="shared" si="81"/>
        <v>0</v>
      </c>
      <c r="BA259" s="210">
        <f t="shared" si="81"/>
        <v>0</v>
      </c>
      <c r="BB259" s="210">
        <f t="shared" si="81"/>
        <v>0</v>
      </c>
      <c r="BC259" s="210">
        <f t="shared" si="81"/>
        <v>0</v>
      </c>
      <c r="BD259" s="210">
        <f t="shared" si="81"/>
        <v>0</v>
      </c>
      <c r="BE259" s="210">
        <f t="shared" si="81"/>
        <v>0</v>
      </c>
      <c r="BF259" s="210">
        <f t="shared" si="81"/>
        <v>0</v>
      </c>
      <c r="BG259" s="210">
        <f t="shared" si="81"/>
        <v>0</v>
      </c>
      <c r="BH259" s="210">
        <f t="shared" si="81"/>
        <v>0</v>
      </c>
      <c r="BI259" s="210">
        <f t="shared" si="81"/>
        <v>0</v>
      </c>
      <c r="BJ259" s="210">
        <f t="shared" si="81"/>
        <v>0</v>
      </c>
      <c r="BK259" s="210">
        <f t="shared" si="81"/>
        <v>0</v>
      </c>
      <c r="BL259" s="210">
        <f t="shared" si="81"/>
        <v>0</v>
      </c>
      <c r="BM259" s="210">
        <f t="shared" si="81"/>
        <v>0</v>
      </c>
      <c r="BN259" s="210">
        <f t="shared" si="81"/>
        <v>0</v>
      </c>
      <c r="BO259" s="210">
        <f t="shared" si="81"/>
        <v>0</v>
      </c>
      <c r="BP259" s="210">
        <f t="shared" si="81"/>
        <v>0</v>
      </c>
      <c r="BQ259" s="210">
        <f t="shared" si="81"/>
        <v>2.1555144141761438E-3</v>
      </c>
      <c r="BR259" s="210">
        <f t="shared" si="80"/>
        <v>0.42226101266566757</v>
      </c>
      <c r="BS259" s="210">
        <f t="shared" si="80"/>
        <v>0.11318757530341766</v>
      </c>
      <c r="BT259" s="210">
        <f t="shared" ref="BT259:EE274" si="84">IFERROR(BT68/$D68,0)</f>
        <v>0.36858091627729289</v>
      </c>
      <c r="BU259" s="210">
        <f t="shared" si="84"/>
        <v>0.19870933615445649</v>
      </c>
      <c r="BV259" s="210">
        <f t="shared" si="84"/>
        <v>4.0509271503717414E-2</v>
      </c>
      <c r="BW259" s="210">
        <f t="shared" si="84"/>
        <v>0</v>
      </c>
      <c r="BX259" s="210">
        <f t="shared" si="84"/>
        <v>0</v>
      </c>
      <c r="BY259" s="210">
        <f t="shared" si="84"/>
        <v>0</v>
      </c>
      <c r="BZ259" s="210">
        <f t="shared" si="84"/>
        <v>0</v>
      </c>
      <c r="CA259" s="210">
        <f t="shared" si="84"/>
        <v>0</v>
      </c>
      <c r="CB259" s="210">
        <f t="shared" si="84"/>
        <v>0</v>
      </c>
      <c r="CC259" s="210">
        <f t="shared" si="84"/>
        <v>0</v>
      </c>
      <c r="CD259" s="210">
        <f t="shared" si="84"/>
        <v>0</v>
      </c>
      <c r="CE259" s="210">
        <f t="shared" si="84"/>
        <v>0</v>
      </c>
      <c r="CF259" s="210">
        <f t="shared" si="84"/>
        <v>0</v>
      </c>
      <c r="CG259" s="210">
        <f t="shared" si="84"/>
        <v>0</v>
      </c>
      <c r="CH259" s="210">
        <f t="shared" si="84"/>
        <v>0</v>
      </c>
      <c r="CI259" s="210">
        <f t="shared" si="84"/>
        <v>0</v>
      </c>
      <c r="CJ259" s="210">
        <f t="shared" si="84"/>
        <v>0</v>
      </c>
      <c r="CK259" s="210">
        <f t="shared" si="84"/>
        <v>0</v>
      </c>
      <c r="CL259" s="210">
        <f t="shared" si="84"/>
        <v>0</v>
      </c>
      <c r="CM259" s="210">
        <f t="shared" si="84"/>
        <v>0</v>
      </c>
      <c r="CN259" s="210">
        <f t="shared" si="84"/>
        <v>0</v>
      </c>
      <c r="CO259" s="210">
        <f t="shared" si="84"/>
        <v>0</v>
      </c>
      <c r="CP259" s="210">
        <f t="shared" si="84"/>
        <v>0</v>
      </c>
      <c r="CQ259" s="210">
        <f t="shared" si="84"/>
        <v>0</v>
      </c>
      <c r="CR259" s="210">
        <f t="shared" si="84"/>
        <v>0</v>
      </c>
      <c r="CS259" s="210">
        <f t="shared" si="84"/>
        <v>0</v>
      </c>
      <c r="CT259" s="210">
        <f t="shared" si="84"/>
        <v>0</v>
      </c>
      <c r="CU259" s="210">
        <f t="shared" si="84"/>
        <v>0</v>
      </c>
      <c r="CV259" s="210">
        <f t="shared" si="84"/>
        <v>0</v>
      </c>
      <c r="CW259" s="210">
        <f t="shared" si="84"/>
        <v>0</v>
      </c>
      <c r="CX259" s="210">
        <f t="shared" si="84"/>
        <v>0</v>
      </c>
      <c r="CY259" s="210">
        <f t="shared" si="84"/>
        <v>0</v>
      </c>
      <c r="CZ259" s="210">
        <f t="shared" si="84"/>
        <v>0</v>
      </c>
      <c r="DA259" s="210">
        <f t="shared" si="84"/>
        <v>0</v>
      </c>
      <c r="DB259" s="210">
        <f t="shared" si="84"/>
        <v>0</v>
      </c>
      <c r="DC259" s="210">
        <f t="shared" si="84"/>
        <v>0</v>
      </c>
      <c r="DD259" s="210">
        <f t="shared" si="84"/>
        <v>0</v>
      </c>
      <c r="DE259" s="210">
        <f t="shared" si="84"/>
        <v>0</v>
      </c>
      <c r="DF259" s="210">
        <f t="shared" si="84"/>
        <v>0</v>
      </c>
      <c r="DG259" s="210">
        <f t="shared" si="84"/>
        <v>0</v>
      </c>
      <c r="DH259" s="210">
        <f t="shared" si="84"/>
        <v>0</v>
      </c>
      <c r="DI259" s="210">
        <f t="shared" si="84"/>
        <v>0</v>
      </c>
      <c r="DJ259" s="210">
        <f t="shared" si="84"/>
        <v>0</v>
      </c>
      <c r="DK259" s="210">
        <f t="shared" si="84"/>
        <v>0</v>
      </c>
      <c r="DL259" s="210">
        <f t="shared" si="84"/>
        <v>0</v>
      </c>
      <c r="DM259" s="210">
        <f t="shared" si="84"/>
        <v>0</v>
      </c>
      <c r="DN259" s="210">
        <f t="shared" si="84"/>
        <v>0</v>
      </c>
      <c r="DO259" s="210">
        <f t="shared" si="84"/>
        <v>0</v>
      </c>
      <c r="DP259" s="210">
        <f t="shared" si="84"/>
        <v>0</v>
      </c>
      <c r="DQ259" s="210">
        <f t="shared" si="84"/>
        <v>0</v>
      </c>
      <c r="DR259" s="210">
        <f t="shared" si="84"/>
        <v>0</v>
      </c>
      <c r="DS259" s="210">
        <f t="shared" si="84"/>
        <v>0</v>
      </c>
      <c r="DT259" s="210">
        <f t="shared" si="84"/>
        <v>0</v>
      </c>
      <c r="DU259" s="210">
        <f t="shared" si="84"/>
        <v>0</v>
      </c>
      <c r="DV259" s="210">
        <f t="shared" si="84"/>
        <v>0</v>
      </c>
      <c r="DW259" s="210">
        <f t="shared" si="84"/>
        <v>0</v>
      </c>
      <c r="DX259" s="210">
        <f t="shared" si="84"/>
        <v>0</v>
      </c>
      <c r="DY259" s="210">
        <f t="shared" si="84"/>
        <v>0</v>
      </c>
      <c r="DZ259" s="210">
        <f t="shared" si="84"/>
        <v>0</v>
      </c>
      <c r="EA259" s="210">
        <f t="shared" si="84"/>
        <v>0</v>
      </c>
      <c r="EB259" s="210">
        <f t="shared" si="84"/>
        <v>0</v>
      </c>
      <c r="EC259" s="210">
        <f t="shared" si="84"/>
        <v>0</v>
      </c>
      <c r="ED259" s="210">
        <f t="shared" si="84"/>
        <v>0</v>
      </c>
      <c r="EE259" s="210">
        <f t="shared" si="84"/>
        <v>0</v>
      </c>
      <c r="EF259" s="210">
        <f t="shared" ref="EF259:GI263" si="85">IFERROR(EF68/$D68,0)</f>
        <v>0</v>
      </c>
      <c r="EG259" s="210">
        <f t="shared" si="85"/>
        <v>0</v>
      </c>
      <c r="EH259" s="210">
        <f t="shared" si="85"/>
        <v>0</v>
      </c>
      <c r="EI259" s="210">
        <f t="shared" si="85"/>
        <v>0</v>
      </c>
      <c r="EJ259" s="210">
        <f t="shared" si="85"/>
        <v>0</v>
      </c>
      <c r="EK259" s="210">
        <f t="shared" si="85"/>
        <v>0</v>
      </c>
      <c r="EL259" s="210">
        <f t="shared" si="85"/>
        <v>0</v>
      </c>
      <c r="EM259" s="210">
        <f t="shared" si="85"/>
        <v>0</v>
      </c>
      <c r="EN259" s="210">
        <f t="shared" si="85"/>
        <v>0</v>
      </c>
      <c r="EO259" s="210">
        <f t="shared" si="85"/>
        <v>0</v>
      </c>
      <c r="EP259" s="210">
        <f t="shared" si="85"/>
        <v>0</v>
      </c>
      <c r="EQ259" s="210">
        <f t="shared" si="85"/>
        <v>0</v>
      </c>
      <c r="ER259" s="210">
        <f t="shared" si="85"/>
        <v>0</v>
      </c>
      <c r="ES259" s="210">
        <f t="shared" si="85"/>
        <v>0</v>
      </c>
      <c r="ET259" s="210">
        <f t="shared" si="85"/>
        <v>0</v>
      </c>
      <c r="EU259" s="210">
        <f t="shared" si="85"/>
        <v>0</v>
      </c>
      <c r="EV259" s="210">
        <f t="shared" si="85"/>
        <v>0</v>
      </c>
      <c r="EW259" s="210">
        <f t="shared" si="85"/>
        <v>0</v>
      </c>
      <c r="EX259" s="210">
        <f t="shared" si="85"/>
        <v>0</v>
      </c>
      <c r="EY259" s="210">
        <f t="shared" si="85"/>
        <v>0</v>
      </c>
      <c r="EZ259" s="210">
        <f t="shared" si="85"/>
        <v>0</v>
      </c>
      <c r="FA259" s="210">
        <f t="shared" si="85"/>
        <v>0</v>
      </c>
      <c r="FB259" s="210">
        <f t="shared" si="85"/>
        <v>0</v>
      </c>
      <c r="FC259" s="210">
        <f t="shared" si="85"/>
        <v>0</v>
      </c>
      <c r="FD259" s="210">
        <f t="shared" si="85"/>
        <v>0</v>
      </c>
      <c r="FE259" s="210">
        <f t="shared" si="85"/>
        <v>0</v>
      </c>
      <c r="FF259" s="210">
        <f t="shared" si="85"/>
        <v>0</v>
      </c>
      <c r="FG259" s="210">
        <f t="shared" si="85"/>
        <v>0</v>
      </c>
      <c r="FH259" s="210">
        <f t="shared" si="85"/>
        <v>0</v>
      </c>
      <c r="FI259" s="210">
        <f t="shared" si="85"/>
        <v>0</v>
      </c>
      <c r="FJ259" s="210">
        <f t="shared" si="85"/>
        <v>0</v>
      </c>
      <c r="FK259" s="210">
        <f t="shared" si="85"/>
        <v>0</v>
      </c>
      <c r="FL259" s="210">
        <f t="shared" si="85"/>
        <v>0</v>
      </c>
      <c r="FM259" s="210">
        <f t="shared" si="85"/>
        <v>0</v>
      </c>
      <c r="FN259" s="210">
        <f t="shared" si="85"/>
        <v>0</v>
      </c>
      <c r="FO259" s="210">
        <f t="shared" si="85"/>
        <v>0</v>
      </c>
      <c r="FP259" s="210">
        <f t="shared" si="85"/>
        <v>0</v>
      </c>
      <c r="FQ259" s="210">
        <f t="shared" si="85"/>
        <v>0</v>
      </c>
      <c r="FR259" s="210">
        <f t="shared" si="85"/>
        <v>0</v>
      </c>
      <c r="FS259" s="210">
        <f t="shared" si="85"/>
        <v>0</v>
      </c>
      <c r="FT259" s="210">
        <f t="shared" si="85"/>
        <v>0</v>
      </c>
      <c r="FU259" s="210">
        <f t="shared" si="85"/>
        <v>0</v>
      </c>
      <c r="FV259" s="210">
        <f t="shared" si="85"/>
        <v>0</v>
      </c>
      <c r="FW259" s="210">
        <f t="shared" si="85"/>
        <v>0</v>
      </c>
      <c r="FX259" s="210">
        <f t="shared" si="85"/>
        <v>0</v>
      </c>
      <c r="FY259" s="210">
        <f t="shared" si="85"/>
        <v>0</v>
      </c>
      <c r="FZ259" s="210">
        <f t="shared" si="85"/>
        <v>0</v>
      </c>
      <c r="GA259" s="210">
        <f t="shared" si="85"/>
        <v>0</v>
      </c>
      <c r="GB259" s="210">
        <f t="shared" si="85"/>
        <v>0</v>
      </c>
      <c r="GC259" s="210">
        <f t="shared" si="85"/>
        <v>0</v>
      </c>
      <c r="GD259" s="210">
        <f t="shared" si="85"/>
        <v>0</v>
      </c>
      <c r="GE259" s="210">
        <f t="shared" si="85"/>
        <v>0</v>
      </c>
      <c r="GF259" s="210">
        <f t="shared" si="85"/>
        <v>0</v>
      </c>
      <c r="GG259" s="210">
        <f t="shared" si="85"/>
        <v>0</v>
      </c>
      <c r="GH259" s="210">
        <f t="shared" si="85"/>
        <v>0</v>
      </c>
      <c r="GI259" s="210">
        <f t="shared" si="85"/>
        <v>0</v>
      </c>
      <c r="GK259" s="216">
        <f t="shared" si="24"/>
        <v>0.42441652707984373</v>
      </c>
      <c r="GL259" s="216">
        <f t="shared" ref="GL259:GL322" si="86">IFERROR(INDEX($E259:$GI259,MATCH($C259+1,$E$1:$GI$1,0)),0)</f>
        <v>0.11318757530341766</v>
      </c>
      <c r="GM259" s="216">
        <f t="shared" ref="GM259:GM322" si="87">IFERROR(INDEX($E259:$GI259,MATCH($C259+2,$E$1:$GI$1,0)),0)</f>
        <v>0.36858091627729289</v>
      </c>
      <c r="GN259" s="216">
        <f t="shared" ref="GN259:GN322" si="88">IFERROR(INDEX($E259:$GI259,MATCH($C259+3,$E$1:$GI$1,0)),0)</f>
        <v>0.19870933615445649</v>
      </c>
    </row>
    <row r="260" spans="1:196" x14ac:dyDescent="0.35">
      <c r="A260" s="9">
        <f>Report!$C$4</f>
        <v>1</v>
      </c>
      <c r="B260" t="str">
        <f>VLOOKUP($A260,Centers!$B$1:$C$120,2,)</f>
        <v>GATE</v>
      </c>
      <c r="C260" s="209">
        <v>44946</v>
      </c>
      <c r="D260" s="113">
        <f>IF($A260=1,SUM(SUMIFS(Indent!$E:$E,Indent!$C:$C,Waterfall!$C260,Indent!$A:$A,Centers!$A$2),SUMIFS(Indent!$E:$E,Indent!$C:$C,Waterfall!$C260,Indent!$A:$A,Centers!$A$3),SUMIFS(Indent!$E:$E,Indent!$C:$C,Waterfall!$C260,Indent!$A:$A,Centers!$A$4),SUMIFS(Indent!$E:$E,Indent!$C:$C,Waterfall!$C260,Indent!$A:$A,Centers!$A$5),SUMIFS(Indent!$E:$E,Indent!$C:$C,Waterfall!$C260,Indent!$A:$A,Centers!$A$6),SUMIFS(Indent!$E:$E,Indent!$C:$C,Waterfall!$C260,Indent!$A:$A,Centers!$A$7),SUMIFS(Indent!$E:$E,Indent!$C:$C,Waterfall!$C260,Indent!$A:$A,Centers!$A$8)),SUMIFS(Indent!$E:$E,Indent!$C:$C,Waterfall!$C260,Indent!$A:$A,$A260))</f>
        <v>14472</v>
      </c>
      <c r="E260" s="210">
        <f t="shared" si="83"/>
        <v>0</v>
      </c>
      <c r="F260" s="210">
        <f t="shared" ref="F260:BQ263" si="89">IFERROR(F69/$D69,0)</f>
        <v>0</v>
      </c>
      <c r="G260" s="210">
        <f t="shared" si="89"/>
        <v>0</v>
      </c>
      <c r="H260" s="210">
        <f t="shared" si="89"/>
        <v>0</v>
      </c>
      <c r="I260" s="210">
        <f t="shared" si="89"/>
        <v>0</v>
      </c>
      <c r="J260" s="210">
        <f t="shared" si="89"/>
        <v>0</v>
      </c>
      <c r="K260" s="210">
        <f t="shared" si="89"/>
        <v>0</v>
      </c>
      <c r="L260" s="210">
        <f t="shared" si="89"/>
        <v>0</v>
      </c>
      <c r="M260" s="210">
        <f t="shared" si="89"/>
        <v>0</v>
      </c>
      <c r="N260" s="210">
        <f t="shared" si="89"/>
        <v>0</v>
      </c>
      <c r="O260" s="210">
        <f t="shared" si="89"/>
        <v>0</v>
      </c>
      <c r="P260" s="210">
        <f t="shared" si="89"/>
        <v>0</v>
      </c>
      <c r="Q260" s="210">
        <f t="shared" si="89"/>
        <v>0</v>
      </c>
      <c r="R260" s="210">
        <f t="shared" si="89"/>
        <v>0</v>
      </c>
      <c r="S260" s="210">
        <f t="shared" si="89"/>
        <v>0</v>
      </c>
      <c r="T260" s="210">
        <f t="shared" si="89"/>
        <v>0</v>
      </c>
      <c r="U260" s="210">
        <f t="shared" si="89"/>
        <v>0</v>
      </c>
      <c r="V260" s="210">
        <f t="shared" si="89"/>
        <v>0</v>
      </c>
      <c r="W260" s="210">
        <f t="shared" si="89"/>
        <v>0</v>
      </c>
      <c r="X260" s="210">
        <f t="shared" si="89"/>
        <v>0</v>
      </c>
      <c r="Y260" s="210">
        <f t="shared" si="89"/>
        <v>0</v>
      </c>
      <c r="Z260" s="210">
        <f t="shared" si="89"/>
        <v>0</v>
      </c>
      <c r="AA260" s="210">
        <f t="shared" si="89"/>
        <v>0</v>
      </c>
      <c r="AB260" s="210">
        <f t="shared" si="89"/>
        <v>0</v>
      </c>
      <c r="AC260" s="210">
        <f t="shared" si="89"/>
        <v>0</v>
      </c>
      <c r="AD260" s="210">
        <f t="shared" si="89"/>
        <v>0</v>
      </c>
      <c r="AE260" s="210">
        <f t="shared" si="89"/>
        <v>0</v>
      </c>
      <c r="AF260" s="210">
        <f t="shared" si="89"/>
        <v>0</v>
      </c>
      <c r="AG260" s="210">
        <f t="shared" si="89"/>
        <v>0</v>
      </c>
      <c r="AH260" s="210">
        <f t="shared" si="89"/>
        <v>0</v>
      </c>
      <c r="AI260" s="210">
        <f t="shared" si="89"/>
        <v>0</v>
      </c>
      <c r="AJ260" s="210">
        <f t="shared" si="89"/>
        <v>0</v>
      </c>
      <c r="AK260" s="210">
        <f t="shared" si="89"/>
        <v>0</v>
      </c>
      <c r="AL260" s="210">
        <f t="shared" si="89"/>
        <v>0</v>
      </c>
      <c r="AM260" s="210">
        <f t="shared" si="89"/>
        <v>0</v>
      </c>
      <c r="AN260" s="210">
        <f t="shared" si="89"/>
        <v>0</v>
      </c>
      <c r="AO260" s="210">
        <f t="shared" si="89"/>
        <v>0</v>
      </c>
      <c r="AP260" s="210">
        <f t="shared" si="89"/>
        <v>0</v>
      </c>
      <c r="AQ260" s="210">
        <f t="shared" si="89"/>
        <v>0</v>
      </c>
      <c r="AR260" s="210">
        <f t="shared" si="89"/>
        <v>0</v>
      </c>
      <c r="AS260" s="210">
        <f t="shared" si="89"/>
        <v>0</v>
      </c>
      <c r="AT260" s="210">
        <f t="shared" si="89"/>
        <v>0</v>
      </c>
      <c r="AU260" s="210">
        <f t="shared" si="89"/>
        <v>0</v>
      </c>
      <c r="AV260" s="210">
        <f t="shared" si="89"/>
        <v>0</v>
      </c>
      <c r="AW260" s="210">
        <f t="shared" si="89"/>
        <v>0</v>
      </c>
      <c r="AX260" s="210">
        <f t="shared" si="89"/>
        <v>0</v>
      </c>
      <c r="AY260" s="210">
        <f t="shared" si="89"/>
        <v>0</v>
      </c>
      <c r="AZ260" s="210">
        <f t="shared" si="89"/>
        <v>0</v>
      </c>
      <c r="BA260" s="210">
        <f t="shared" si="89"/>
        <v>0</v>
      </c>
      <c r="BB260" s="210">
        <f t="shared" si="89"/>
        <v>0</v>
      </c>
      <c r="BC260" s="210">
        <f t="shared" si="89"/>
        <v>0</v>
      </c>
      <c r="BD260" s="210">
        <f t="shared" si="89"/>
        <v>0</v>
      </c>
      <c r="BE260" s="210">
        <f t="shared" si="89"/>
        <v>0</v>
      </c>
      <c r="BF260" s="210">
        <f t="shared" si="89"/>
        <v>0</v>
      </c>
      <c r="BG260" s="210">
        <f t="shared" si="89"/>
        <v>0</v>
      </c>
      <c r="BH260" s="210">
        <f t="shared" si="89"/>
        <v>0</v>
      </c>
      <c r="BI260" s="210">
        <f t="shared" si="89"/>
        <v>0</v>
      </c>
      <c r="BJ260" s="210">
        <f t="shared" si="89"/>
        <v>0</v>
      </c>
      <c r="BK260" s="210">
        <f t="shared" si="89"/>
        <v>0</v>
      </c>
      <c r="BL260" s="210">
        <f t="shared" si="89"/>
        <v>0</v>
      </c>
      <c r="BM260" s="210">
        <f t="shared" si="89"/>
        <v>0</v>
      </c>
      <c r="BN260" s="210">
        <f t="shared" si="89"/>
        <v>0</v>
      </c>
      <c r="BO260" s="210">
        <f t="shared" si="89"/>
        <v>0</v>
      </c>
      <c r="BP260" s="210">
        <f t="shared" si="89"/>
        <v>0</v>
      </c>
      <c r="BQ260" s="210">
        <f t="shared" si="89"/>
        <v>0</v>
      </c>
      <c r="BR260" s="210">
        <f t="shared" ref="BR260:EC275" si="90">IFERROR(BR69/$D69,0)</f>
        <v>4.9523217247097844E-3</v>
      </c>
      <c r="BS260" s="210">
        <f t="shared" si="90"/>
        <v>1.3620093974571588E-2</v>
      </c>
      <c r="BT260" s="210">
        <f t="shared" si="90"/>
        <v>0.52301478717523486</v>
      </c>
      <c r="BU260" s="210">
        <f t="shared" si="90"/>
        <v>0.3183471531232725</v>
      </c>
      <c r="BV260" s="210">
        <f t="shared" si="90"/>
        <v>0.16046918186843559</v>
      </c>
      <c r="BW260" s="210">
        <f t="shared" si="90"/>
        <v>3.9601299060254287E-2</v>
      </c>
      <c r="BX260" s="210">
        <f t="shared" si="90"/>
        <v>0</v>
      </c>
      <c r="BY260" s="210">
        <f t="shared" si="90"/>
        <v>0</v>
      </c>
      <c r="BZ260" s="210">
        <f t="shared" si="90"/>
        <v>0</v>
      </c>
      <c r="CA260" s="210">
        <f t="shared" si="90"/>
        <v>0</v>
      </c>
      <c r="CB260" s="210">
        <f t="shared" si="90"/>
        <v>0</v>
      </c>
      <c r="CC260" s="210">
        <f t="shared" si="90"/>
        <v>0</v>
      </c>
      <c r="CD260" s="210">
        <f t="shared" si="90"/>
        <v>0</v>
      </c>
      <c r="CE260" s="210">
        <f t="shared" si="90"/>
        <v>0</v>
      </c>
      <c r="CF260" s="210">
        <f t="shared" si="90"/>
        <v>0</v>
      </c>
      <c r="CG260" s="210">
        <f t="shared" si="90"/>
        <v>0</v>
      </c>
      <c r="CH260" s="210">
        <f t="shared" si="90"/>
        <v>0</v>
      </c>
      <c r="CI260" s="210">
        <f t="shared" si="90"/>
        <v>0</v>
      </c>
      <c r="CJ260" s="210">
        <f t="shared" si="90"/>
        <v>0</v>
      </c>
      <c r="CK260" s="210">
        <f t="shared" si="90"/>
        <v>0</v>
      </c>
      <c r="CL260" s="210">
        <f t="shared" si="90"/>
        <v>0</v>
      </c>
      <c r="CM260" s="210">
        <f t="shared" si="90"/>
        <v>0</v>
      </c>
      <c r="CN260" s="210">
        <f t="shared" si="90"/>
        <v>0</v>
      </c>
      <c r="CO260" s="210">
        <f t="shared" si="90"/>
        <v>0</v>
      </c>
      <c r="CP260" s="210">
        <f t="shared" si="90"/>
        <v>0</v>
      </c>
      <c r="CQ260" s="210">
        <f t="shared" si="90"/>
        <v>0</v>
      </c>
      <c r="CR260" s="210">
        <f t="shared" si="90"/>
        <v>0</v>
      </c>
      <c r="CS260" s="210">
        <f t="shared" si="90"/>
        <v>0</v>
      </c>
      <c r="CT260" s="210">
        <f t="shared" si="90"/>
        <v>0</v>
      </c>
      <c r="CU260" s="210">
        <f t="shared" si="90"/>
        <v>0</v>
      </c>
      <c r="CV260" s="210">
        <f t="shared" si="90"/>
        <v>0</v>
      </c>
      <c r="CW260" s="210">
        <f t="shared" si="90"/>
        <v>0</v>
      </c>
      <c r="CX260" s="210">
        <f t="shared" si="90"/>
        <v>0</v>
      </c>
      <c r="CY260" s="210">
        <f t="shared" si="90"/>
        <v>0</v>
      </c>
      <c r="CZ260" s="210">
        <f t="shared" si="90"/>
        <v>0</v>
      </c>
      <c r="DA260" s="210">
        <f t="shared" si="90"/>
        <v>0</v>
      </c>
      <c r="DB260" s="210">
        <f t="shared" si="90"/>
        <v>0</v>
      </c>
      <c r="DC260" s="210">
        <f t="shared" si="90"/>
        <v>0</v>
      </c>
      <c r="DD260" s="210">
        <f t="shared" si="90"/>
        <v>0</v>
      </c>
      <c r="DE260" s="210">
        <f t="shared" si="90"/>
        <v>0</v>
      </c>
      <c r="DF260" s="210">
        <f t="shared" si="90"/>
        <v>0</v>
      </c>
      <c r="DG260" s="210">
        <f t="shared" si="90"/>
        <v>0</v>
      </c>
      <c r="DH260" s="210">
        <f t="shared" si="90"/>
        <v>0</v>
      </c>
      <c r="DI260" s="210">
        <f t="shared" si="90"/>
        <v>0</v>
      </c>
      <c r="DJ260" s="210">
        <f t="shared" si="90"/>
        <v>0</v>
      </c>
      <c r="DK260" s="210">
        <f t="shared" si="90"/>
        <v>0</v>
      </c>
      <c r="DL260" s="210">
        <f t="shared" si="90"/>
        <v>0</v>
      </c>
      <c r="DM260" s="210">
        <f t="shared" si="90"/>
        <v>0</v>
      </c>
      <c r="DN260" s="210">
        <f t="shared" si="90"/>
        <v>0</v>
      </c>
      <c r="DO260" s="210">
        <f t="shared" si="90"/>
        <v>0</v>
      </c>
      <c r="DP260" s="210">
        <f t="shared" si="90"/>
        <v>0</v>
      </c>
      <c r="DQ260" s="210">
        <f t="shared" si="90"/>
        <v>0</v>
      </c>
      <c r="DR260" s="210">
        <f t="shared" si="90"/>
        <v>0</v>
      </c>
      <c r="DS260" s="210">
        <f t="shared" si="90"/>
        <v>0</v>
      </c>
      <c r="DT260" s="210">
        <f t="shared" si="90"/>
        <v>0</v>
      </c>
      <c r="DU260" s="210">
        <f t="shared" si="90"/>
        <v>0</v>
      </c>
      <c r="DV260" s="210">
        <f t="shared" si="90"/>
        <v>0</v>
      </c>
      <c r="DW260" s="210">
        <f t="shared" si="90"/>
        <v>0</v>
      </c>
      <c r="DX260" s="210">
        <f t="shared" si="90"/>
        <v>0</v>
      </c>
      <c r="DY260" s="210">
        <f t="shared" si="90"/>
        <v>0</v>
      </c>
      <c r="DZ260" s="210">
        <f t="shared" si="90"/>
        <v>0</v>
      </c>
      <c r="EA260" s="210">
        <f t="shared" si="90"/>
        <v>0</v>
      </c>
      <c r="EB260" s="210">
        <f t="shared" si="90"/>
        <v>0</v>
      </c>
      <c r="EC260" s="210">
        <f t="shared" si="90"/>
        <v>0</v>
      </c>
      <c r="ED260" s="210">
        <f t="shared" si="84"/>
        <v>0</v>
      </c>
      <c r="EE260" s="210">
        <f t="shared" si="84"/>
        <v>0</v>
      </c>
      <c r="EF260" s="210">
        <f t="shared" si="85"/>
        <v>0</v>
      </c>
      <c r="EG260" s="210">
        <f t="shared" si="85"/>
        <v>0</v>
      </c>
      <c r="EH260" s="210">
        <f t="shared" si="85"/>
        <v>0</v>
      </c>
      <c r="EI260" s="210">
        <f t="shared" si="85"/>
        <v>0</v>
      </c>
      <c r="EJ260" s="210">
        <f t="shared" si="85"/>
        <v>0</v>
      </c>
      <c r="EK260" s="210">
        <f t="shared" si="85"/>
        <v>0</v>
      </c>
      <c r="EL260" s="210">
        <f t="shared" si="85"/>
        <v>0</v>
      </c>
      <c r="EM260" s="210">
        <f t="shared" si="85"/>
        <v>0</v>
      </c>
      <c r="EN260" s="210">
        <f t="shared" si="85"/>
        <v>0</v>
      </c>
      <c r="EO260" s="210">
        <f t="shared" si="85"/>
        <v>0</v>
      </c>
      <c r="EP260" s="210">
        <f t="shared" si="85"/>
        <v>0</v>
      </c>
      <c r="EQ260" s="210">
        <f t="shared" si="85"/>
        <v>0</v>
      </c>
      <c r="ER260" s="210">
        <f t="shared" si="85"/>
        <v>0</v>
      </c>
      <c r="ES260" s="210">
        <f t="shared" si="85"/>
        <v>0</v>
      </c>
      <c r="ET260" s="210">
        <f t="shared" si="85"/>
        <v>0</v>
      </c>
      <c r="EU260" s="210">
        <f t="shared" si="85"/>
        <v>0</v>
      </c>
      <c r="EV260" s="210">
        <f t="shared" si="85"/>
        <v>0</v>
      </c>
      <c r="EW260" s="210">
        <f t="shared" si="85"/>
        <v>0</v>
      </c>
      <c r="EX260" s="210">
        <f t="shared" si="85"/>
        <v>0</v>
      </c>
      <c r="EY260" s="210">
        <f t="shared" si="85"/>
        <v>0</v>
      </c>
      <c r="EZ260" s="210">
        <f t="shared" si="85"/>
        <v>0</v>
      </c>
      <c r="FA260" s="210">
        <f t="shared" si="85"/>
        <v>0</v>
      </c>
      <c r="FB260" s="210">
        <f t="shared" si="85"/>
        <v>0</v>
      </c>
      <c r="FC260" s="210">
        <f t="shared" si="85"/>
        <v>0</v>
      </c>
      <c r="FD260" s="210">
        <f t="shared" si="85"/>
        <v>0</v>
      </c>
      <c r="FE260" s="210">
        <f t="shared" si="85"/>
        <v>0</v>
      </c>
      <c r="FF260" s="210">
        <f t="shared" si="85"/>
        <v>0</v>
      </c>
      <c r="FG260" s="210">
        <f t="shared" si="85"/>
        <v>0</v>
      </c>
      <c r="FH260" s="210">
        <f t="shared" si="85"/>
        <v>0</v>
      </c>
      <c r="FI260" s="210">
        <f t="shared" si="85"/>
        <v>0</v>
      </c>
      <c r="FJ260" s="210">
        <f t="shared" si="85"/>
        <v>0</v>
      </c>
      <c r="FK260" s="210">
        <f t="shared" si="85"/>
        <v>0</v>
      </c>
      <c r="FL260" s="210">
        <f t="shared" si="85"/>
        <v>0</v>
      </c>
      <c r="FM260" s="210">
        <f t="shared" si="85"/>
        <v>0</v>
      </c>
      <c r="FN260" s="210">
        <f t="shared" si="85"/>
        <v>0</v>
      </c>
      <c r="FO260" s="210">
        <f t="shared" si="85"/>
        <v>0</v>
      </c>
      <c r="FP260" s="210">
        <f t="shared" si="85"/>
        <v>0</v>
      </c>
      <c r="FQ260" s="210">
        <f t="shared" si="85"/>
        <v>0</v>
      </c>
      <c r="FR260" s="210">
        <f t="shared" si="85"/>
        <v>0</v>
      </c>
      <c r="FS260" s="210">
        <f t="shared" si="85"/>
        <v>0</v>
      </c>
      <c r="FT260" s="210">
        <f t="shared" si="85"/>
        <v>0</v>
      </c>
      <c r="FU260" s="210">
        <f t="shared" si="85"/>
        <v>0</v>
      </c>
      <c r="FV260" s="210">
        <f t="shared" si="85"/>
        <v>0</v>
      </c>
      <c r="FW260" s="210">
        <f t="shared" si="85"/>
        <v>0</v>
      </c>
      <c r="FX260" s="210">
        <f t="shared" si="85"/>
        <v>0</v>
      </c>
      <c r="FY260" s="210">
        <f t="shared" si="85"/>
        <v>0</v>
      </c>
      <c r="FZ260" s="210">
        <f t="shared" si="85"/>
        <v>0</v>
      </c>
      <c r="GA260" s="210">
        <f t="shared" si="85"/>
        <v>0</v>
      </c>
      <c r="GB260" s="210">
        <f t="shared" si="85"/>
        <v>0</v>
      </c>
      <c r="GC260" s="210">
        <f t="shared" si="85"/>
        <v>0</v>
      </c>
      <c r="GD260" s="210">
        <f t="shared" si="85"/>
        <v>0</v>
      </c>
      <c r="GE260" s="210">
        <f t="shared" si="85"/>
        <v>0</v>
      </c>
      <c r="GF260" s="210">
        <f t="shared" si="85"/>
        <v>0</v>
      </c>
      <c r="GG260" s="210">
        <f t="shared" si="85"/>
        <v>0</v>
      </c>
      <c r="GH260" s="210">
        <f t="shared" si="85"/>
        <v>0</v>
      </c>
      <c r="GI260" s="210">
        <f t="shared" si="85"/>
        <v>0</v>
      </c>
      <c r="GK260" s="216">
        <f t="shared" ref="GK260:GK323" si="91">IFERROR(INDEX($E260:$GI260,MATCH($C260,$E$1:$GI$1,0)),0)+IFERROR(INDEX($E260:$GI260,MATCH($C260-1,$E$1:$GI$1,0)),0)</f>
        <v>1.8572415699281371E-2</v>
      </c>
      <c r="GL260" s="216">
        <f t="shared" si="86"/>
        <v>0.52301478717523486</v>
      </c>
      <c r="GM260" s="216">
        <f t="shared" si="87"/>
        <v>0.3183471531232725</v>
      </c>
      <c r="GN260" s="216">
        <f t="shared" si="88"/>
        <v>0.16046918186843559</v>
      </c>
    </row>
    <row r="261" spans="1:196" x14ac:dyDescent="0.35">
      <c r="A261" s="9">
        <f>Report!$C$4</f>
        <v>1</v>
      </c>
      <c r="B261" t="str">
        <f>VLOOKUP($A261,Centers!$B$1:$C$120,2,)</f>
        <v>GATE</v>
      </c>
      <c r="C261" s="209">
        <v>44947</v>
      </c>
      <c r="D261" s="113">
        <f>IF($A261=1,SUM(SUMIFS(Indent!$E:$E,Indent!$C:$C,Waterfall!$C261,Indent!$A:$A,Centers!$A$2),SUMIFS(Indent!$E:$E,Indent!$C:$C,Waterfall!$C261,Indent!$A:$A,Centers!$A$3),SUMIFS(Indent!$E:$E,Indent!$C:$C,Waterfall!$C261,Indent!$A:$A,Centers!$A$4),SUMIFS(Indent!$E:$E,Indent!$C:$C,Waterfall!$C261,Indent!$A:$A,Centers!$A$5),SUMIFS(Indent!$E:$E,Indent!$C:$C,Waterfall!$C261,Indent!$A:$A,Centers!$A$6),SUMIFS(Indent!$E:$E,Indent!$C:$C,Waterfall!$C261,Indent!$A:$A,Centers!$A$7),SUMIFS(Indent!$E:$E,Indent!$C:$C,Waterfall!$C261,Indent!$A:$A,Centers!$A$8)),SUMIFS(Indent!$E:$E,Indent!$C:$C,Waterfall!$C261,Indent!$A:$A,$A261))</f>
        <v>34398</v>
      </c>
      <c r="E261" s="210">
        <f t="shared" si="83"/>
        <v>0</v>
      </c>
      <c r="F261" s="210">
        <f t="shared" si="89"/>
        <v>0</v>
      </c>
      <c r="G261" s="210">
        <f t="shared" si="89"/>
        <v>0</v>
      </c>
      <c r="H261" s="210">
        <f t="shared" si="89"/>
        <v>0</v>
      </c>
      <c r="I261" s="210">
        <f t="shared" si="89"/>
        <v>0</v>
      </c>
      <c r="J261" s="210">
        <f t="shared" si="89"/>
        <v>0</v>
      </c>
      <c r="K261" s="210">
        <f t="shared" si="89"/>
        <v>0</v>
      </c>
      <c r="L261" s="210">
        <f t="shared" si="89"/>
        <v>0</v>
      </c>
      <c r="M261" s="210">
        <f t="shared" si="89"/>
        <v>0</v>
      </c>
      <c r="N261" s="210">
        <f t="shared" si="89"/>
        <v>0</v>
      </c>
      <c r="O261" s="210">
        <f t="shared" si="89"/>
        <v>0</v>
      </c>
      <c r="P261" s="210">
        <f t="shared" si="89"/>
        <v>0</v>
      </c>
      <c r="Q261" s="210">
        <f t="shared" si="89"/>
        <v>0</v>
      </c>
      <c r="R261" s="210">
        <f t="shared" si="89"/>
        <v>0</v>
      </c>
      <c r="S261" s="210">
        <f t="shared" si="89"/>
        <v>0</v>
      </c>
      <c r="T261" s="210">
        <f t="shared" si="89"/>
        <v>0</v>
      </c>
      <c r="U261" s="210">
        <f t="shared" si="89"/>
        <v>0</v>
      </c>
      <c r="V261" s="210">
        <f t="shared" si="89"/>
        <v>0</v>
      </c>
      <c r="W261" s="210">
        <f t="shared" si="89"/>
        <v>0</v>
      </c>
      <c r="X261" s="210">
        <f t="shared" si="89"/>
        <v>0</v>
      </c>
      <c r="Y261" s="210">
        <f t="shared" si="89"/>
        <v>0</v>
      </c>
      <c r="Z261" s="210">
        <f t="shared" si="89"/>
        <v>0</v>
      </c>
      <c r="AA261" s="210">
        <f t="shared" si="89"/>
        <v>0</v>
      </c>
      <c r="AB261" s="210">
        <f t="shared" si="89"/>
        <v>0</v>
      </c>
      <c r="AC261" s="210">
        <f t="shared" si="89"/>
        <v>0</v>
      </c>
      <c r="AD261" s="210">
        <f t="shared" si="89"/>
        <v>0</v>
      </c>
      <c r="AE261" s="210">
        <f t="shared" si="89"/>
        <v>0</v>
      </c>
      <c r="AF261" s="210">
        <f t="shared" si="89"/>
        <v>0</v>
      </c>
      <c r="AG261" s="210">
        <f t="shared" si="89"/>
        <v>0</v>
      </c>
      <c r="AH261" s="210">
        <f t="shared" si="89"/>
        <v>0</v>
      </c>
      <c r="AI261" s="210">
        <f t="shared" si="89"/>
        <v>0</v>
      </c>
      <c r="AJ261" s="210">
        <f t="shared" si="89"/>
        <v>0</v>
      </c>
      <c r="AK261" s="210">
        <f t="shared" si="89"/>
        <v>0</v>
      </c>
      <c r="AL261" s="210">
        <f t="shared" si="89"/>
        <v>0</v>
      </c>
      <c r="AM261" s="210">
        <f t="shared" si="89"/>
        <v>0</v>
      </c>
      <c r="AN261" s="210">
        <f t="shared" si="89"/>
        <v>0</v>
      </c>
      <c r="AO261" s="210">
        <f t="shared" si="89"/>
        <v>0</v>
      </c>
      <c r="AP261" s="210">
        <f t="shared" si="89"/>
        <v>0</v>
      </c>
      <c r="AQ261" s="210">
        <f t="shared" si="89"/>
        <v>0</v>
      </c>
      <c r="AR261" s="210">
        <f t="shared" si="89"/>
        <v>0</v>
      </c>
      <c r="AS261" s="210">
        <f t="shared" si="89"/>
        <v>0</v>
      </c>
      <c r="AT261" s="210">
        <f t="shared" si="89"/>
        <v>0</v>
      </c>
      <c r="AU261" s="210">
        <f t="shared" si="89"/>
        <v>0</v>
      </c>
      <c r="AV261" s="210">
        <f t="shared" si="89"/>
        <v>0</v>
      </c>
      <c r="AW261" s="210">
        <f t="shared" si="89"/>
        <v>0</v>
      </c>
      <c r="AX261" s="210">
        <f t="shared" si="89"/>
        <v>0</v>
      </c>
      <c r="AY261" s="210">
        <f t="shared" si="89"/>
        <v>0</v>
      </c>
      <c r="AZ261" s="210">
        <f t="shared" si="89"/>
        <v>0</v>
      </c>
      <c r="BA261" s="210">
        <f t="shared" si="89"/>
        <v>0</v>
      </c>
      <c r="BB261" s="210">
        <f t="shared" si="89"/>
        <v>0</v>
      </c>
      <c r="BC261" s="210">
        <f t="shared" si="89"/>
        <v>0</v>
      </c>
      <c r="BD261" s="210">
        <f t="shared" si="89"/>
        <v>0</v>
      </c>
      <c r="BE261" s="210">
        <f t="shared" si="89"/>
        <v>0</v>
      </c>
      <c r="BF261" s="210">
        <f t="shared" si="89"/>
        <v>0</v>
      </c>
      <c r="BG261" s="210">
        <f t="shared" si="89"/>
        <v>0</v>
      </c>
      <c r="BH261" s="210">
        <f t="shared" si="89"/>
        <v>0</v>
      </c>
      <c r="BI261" s="210">
        <f t="shared" si="89"/>
        <v>0</v>
      </c>
      <c r="BJ261" s="210">
        <f t="shared" si="89"/>
        <v>0</v>
      </c>
      <c r="BK261" s="210">
        <f t="shared" si="89"/>
        <v>0</v>
      </c>
      <c r="BL261" s="210">
        <f t="shared" si="89"/>
        <v>0</v>
      </c>
      <c r="BM261" s="210">
        <f t="shared" si="89"/>
        <v>0</v>
      </c>
      <c r="BN261" s="210">
        <f t="shared" si="89"/>
        <v>0</v>
      </c>
      <c r="BO261" s="210">
        <f t="shared" si="89"/>
        <v>0</v>
      </c>
      <c r="BP261" s="210">
        <f t="shared" si="89"/>
        <v>0</v>
      </c>
      <c r="BQ261" s="210">
        <f t="shared" si="89"/>
        <v>0</v>
      </c>
      <c r="BR261" s="210">
        <f t="shared" si="90"/>
        <v>0</v>
      </c>
      <c r="BS261" s="210">
        <f t="shared" si="90"/>
        <v>6.8844118844118849E-3</v>
      </c>
      <c r="BT261" s="210">
        <f t="shared" si="90"/>
        <v>0.24945171230885516</v>
      </c>
      <c r="BU261" s="210">
        <f t="shared" si="90"/>
        <v>0.41727600441886153</v>
      </c>
      <c r="BV261" s="210">
        <f t="shared" si="90"/>
        <v>0.29862462933891504</v>
      </c>
      <c r="BW261" s="210">
        <f t="shared" si="90"/>
        <v>0.1039958718530147</v>
      </c>
      <c r="BX261" s="210">
        <f t="shared" si="90"/>
        <v>3.0582301296587011E-2</v>
      </c>
      <c r="BY261" s="210">
        <f t="shared" si="90"/>
        <v>0</v>
      </c>
      <c r="BZ261" s="210">
        <f t="shared" si="90"/>
        <v>0</v>
      </c>
      <c r="CA261" s="210">
        <f t="shared" si="90"/>
        <v>0</v>
      </c>
      <c r="CB261" s="210">
        <f t="shared" si="90"/>
        <v>0</v>
      </c>
      <c r="CC261" s="210">
        <f t="shared" si="90"/>
        <v>0</v>
      </c>
      <c r="CD261" s="210">
        <f t="shared" si="90"/>
        <v>0</v>
      </c>
      <c r="CE261" s="210">
        <f t="shared" si="90"/>
        <v>0</v>
      </c>
      <c r="CF261" s="210">
        <f t="shared" si="90"/>
        <v>0</v>
      </c>
      <c r="CG261" s="210">
        <f t="shared" si="90"/>
        <v>0</v>
      </c>
      <c r="CH261" s="210">
        <f t="shared" si="90"/>
        <v>0</v>
      </c>
      <c r="CI261" s="210">
        <f t="shared" si="90"/>
        <v>0</v>
      </c>
      <c r="CJ261" s="210">
        <f t="shared" si="90"/>
        <v>0</v>
      </c>
      <c r="CK261" s="210">
        <f t="shared" si="90"/>
        <v>0</v>
      </c>
      <c r="CL261" s="210">
        <f t="shared" si="90"/>
        <v>0</v>
      </c>
      <c r="CM261" s="210">
        <f t="shared" si="90"/>
        <v>0</v>
      </c>
      <c r="CN261" s="210">
        <f t="shared" si="90"/>
        <v>0</v>
      </c>
      <c r="CO261" s="210">
        <f t="shared" si="90"/>
        <v>0</v>
      </c>
      <c r="CP261" s="210">
        <f t="shared" si="90"/>
        <v>0</v>
      </c>
      <c r="CQ261" s="210">
        <f t="shared" si="90"/>
        <v>0</v>
      </c>
      <c r="CR261" s="210">
        <f t="shared" si="90"/>
        <v>0</v>
      </c>
      <c r="CS261" s="210">
        <f t="shared" si="90"/>
        <v>0</v>
      </c>
      <c r="CT261" s="210">
        <f t="shared" si="90"/>
        <v>0</v>
      </c>
      <c r="CU261" s="210">
        <f t="shared" si="90"/>
        <v>0</v>
      </c>
      <c r="CV261" s="210">
        <f t="shared" si="90"/>
        <v>0</v>
      </c>
      <c r="CW261" s="210">
        <f t="shared" si="90"/>
        <v>0</v>
      </c>
      <c r="CX261" s="210">
        <f t="shared" si="90"/>
        <v>0</v>
      </c>
      <c r="CY261" s="210">
        <f t="shared" si="90"/>
        <v>0</v>
      </c>
      <c r="CZ261" s="210">
        <f t="shared" si="90"/>
        <v>0</v>
      </c>
      <c r="DA261" s="210">
        <f t="shared" si="90"/>
        <v>0</v>
      </c>
      <c r="DB261" s="210">
        <f t="shared" si="90"/>
        <v>0</v>
      </c>
      <c r="DC261" s="210">
        <f t="shared" si="90"/>
        <v>0</v>
      </c>
      <c r="DD261" s="210">
        <f t="shared" si="90"/>
        <v>0</v>
      </c>
      <c r="DE261" s="210">
        <f t="shared" si="90"/>
        <v>0</v>
      </c>
      <c r="DF261" s="210">
        <f t="shared" si="90"/>
        <v>0</v>
      </c>
      <c r="DG261" s="210">
        <f t="shared" si="90"/>
        <v>0</v>
      </c>
      <c r="DH261" s="210">
        <f t="shared" si="90"/>
        <v>0</v>
      </c>
      <c r="DI261" s="210">
        <f t="shared" si="90"/>
        <v>0</v>
      </c>
      <c r="DJ261" s="210">
        <f t="shared" si="90"/>
        <v>0</v>
      </c>
      <c r="DK261" s="210">
        <f t="shared" si="90"/>
        <v>0</v>
      </c>
      <c r="DL261" s="210">
        <f t="shared" si="90"/>
        <v>0</v>
      </c>
      <c r="DM261" s="210">
        <f t="shared" si="90"/>
        <v>0</v>
      </c>
      <c r="DN261" s="210">
        <f t="shared" si="90"/>
        <v>0</v>
      </c>
      <c r="DO261" s="210">
        <f t="shared" si="90"/>
        <v>0</v>
      </c>
      <c r="DP261" s="210">
        <f t="shared" si="90"/>
        <v>0</v>
      </c>
      <c r="DQ261" s="210">
        <f t="shared" si="90"/>
        <v>0</v>
      </c>
      <c r="DR261" s="210">
        <f t="shared" si="90"/>
        <v>0</v>
      </c>
      <c r="DS261" s="210">
        <f t="shared" si="90"/>
        <v>0</v>
      </c>
      <c r="DT261" s="210">
        <f t="shared" si="90"/>
        <v>0</v>
      </c>
      <c r="DU261" s="210">
        <f t="shared" si="90"/>
        <v>0</v>
      </c>
      <c r="DV261" s="210">
        <f t="shared" si="90"/>
        <v>0</v>
      </c>
      <c r="DW261" s="210">
        <f t="shared" si="90"/>
        <v>0</v>
      </c>
      <c r="DX261" s="210">
        <f t="shared" si="90"/>
        <v>0</v>
      </c>
      <c r="DY261" s="210">
        <f t="shared" si="90"/>
        <v>0</v>
      </c>
      <c r="DZ261" s="210">
        <f t="shared" si="90"/>
        <v>0</v>
      </c>
      <c r="EA261" s="210">
        <f t="shared" si="90"/>
        <v>0</v>
      </c>
      <c r="EB261" s="210">
        <f t="shared" si="90"/>
        <v>0</v>
      </c>
      <c r="EC261" s="210">
        <f t="shared" si="90"/>
        <v>0</v>
      </c>
      <c r="ED261" s="210">
        <f t="shared" si="84"/>
        <v>0</v>
      </c>
      <c r="EE261" s="210">
        <f t="shared" si="84"/>
        <v>0</v>
      </c>
      <c r="EF261" s="210">
        <f t="shared" si="85"/>
        <v>0</v>
      </c>
      <c r="EG261" s="210">
        <f t="shared" si="85"/>
        <v>0</v>
      </c>
      <c r="EH261" s="210">
        <f t="shared" si="85"/>
        <v>0</v>
      </c>
      <c r="EI261" s="210">
        <f t="shared" si="85"/>
        <v>0</v>
      </c>
      <c r="EJ261" s="210">
        <f t="shared" si="85"/>
        <v>0</v>
      </c>
      <c r="EK261" s="210">
        <f t="shared" si="85"/>
        <v>0</v>
      </c>
      <c r="EL261" s="210">
        <f t="shared" si="85"/>
        <v>0</v>
      </c>
      <c r="EM261" s="210">
        <f t="shared" si="85"/>
        <v>0</v>
      </c>
      <c r="EN261" s="210">
        <f t="shared" si="85"/>
        <v>0</v>
      </c>
      <c r="EO261" s="210">
        <f t="shared" si="85"/>
        <v>0</v>
      </c>
      <c r="EP261" s="210">
        <f t="shared" si="85"/>
        <v>0</v>
      </c>
      <c r="EQ261" s="210">
        <f t="shared" si="85"/>
        <v>0</v>
      </c>
      <c r="ER261" s="210">
        <f t="shared" si="85"/>
        <v>0</v>
      </c>
      <c r="ES261" s="210">
        <f t="shared" si="85"/>
        <v>0</v>
      </c>
      <c r="ET261" s="210">
        <f t="shared" si="85"/>
        <v>0</v>
      </c>
      <c r="EU261" s="210">
        <f t="shared" si="85"/>
        <v>0</v>
      </c>
      <c r="EV261" s="210">
        <f t="shared" si="85"/>
        <v>0</v>
      </c>
      <c r="EW261" s="210">
        <f t="shared" si="85"/>
        <v>0</v>
      </c>
      <c r="EX261" s="210">
        <f t="shared" si="85"/>
        <v>0</v>
      </c>
      <c r="EY261" s="210">
        <f t="shared" si="85"/>
        <v>0</v>
      </c>
      <c r="EZ261" s="210">
        <f t="shared" si="85"/>
        <v>0</v>
      </c>
      <c r="FA261" s="210">
        <f t="shared" si="85"/>
        <v>0</v>
      </c>
      <c r="FB261" s="210">
        <f t="shared" si="85"/>
        <v>0</v>
      </c>
      <c r="FC261" s="210">
        <f t="shared" si="85"/>
        <v>0</v>
      </c>
      <c r="FD261" s="210">
        <f t="shared" si="85"/>
        <v>0</v>
      </c>
      <c r="FE261" s="210">
        <f t="shared" si="85"/>
        <v>0</v>
      </c>
      <c r="FF261" s="210">
        <f t="shared" si="85"/>
        <v>0</v>
      </c>
      <c r="FG261" s="210">
        <f t="shared" si="85"/>
        <v>0</v>
      </c>
      <c r="FH261" s="210">
        <f t="shared" si="85"/>
        <v>0</v>
      </c>
      <c r="FI261" s="210">
        <f t="shared" si="85"/>
        <v>0</v>
      </c>
      <c r="FJ261" s="210">
        <f t="shared" si="85"/>
        <v>0</v>
      </c>
      <c r="FK261" s="210">
        <f t="shared" si="85"/>
        <v>0</v>
      </c>
      <c r="FL261" s="210">
        <f t="shared" si="85"/>
        <v>0</v>
      </c>
      <c r="FM261" s="210">
        <f t="shared" si="85"/>
        <v>0</v>
      </c>
      <c r="FN261" s="210">
        <f t="shared" si="85"/>
        <v>0</v>
      </c>
      <c r="FO261" s="210">
        <f t="shared" si="85"/>
        <v>0</v>
      </c>
      <c r="FP261" s="210">
        <f t="shared" si="85"/>
        <v>0</v>
      </c>
      <c r="FQ261" s="210">
        <f t="shared" si="85"/>
        <v>0</v>
      </c>
      <c r="FR261" s="210">
        <f t="shared" si="85"/>
        <v>0</v>
      </c>
      <c r="FS261" s="210">
        <f t="shared" si="85"/>
        <v>0</v>
      </c>
      <c r="FT261" s="210">
        <f t="shared" si="85"/>
        <v>0</v>
      </c>
      <c r="FU261" s="210">
        <f t="shared" si="85"/>
        <v>0</v>
      </c>
      <c r="FV261" s="210">
        <f t="shared" si="85"/>
        <v>0</v>
      </c>
      <c r="FW261" s="210">
        <f t="shared" si="85"/>
        <v>0</v>
      </c>
      <c r="FX261" s="210">
        <f t="shared" si="85"/>
        <v>0</v>
      </c>
      <c r="FY261" s="210">
        <f t="shared" si="85"/>
        <v>0</v>
      </c>
      <c r="FZ261" s="210">
        <f t="shared" si="85"/>
        <v>0</v>
      </c>
      <c r="GA261" s="210">
        <f t="shared" si="85"/>
        <v>0</v>
      </c>
      <c r="GB261" s="210">
        <f t="shared" si="85"/>
        <v>0</v>
      </c>
      <c r="GC261" s="210">
        <f t="shared" si="85"/>
        <v>0</v>
      </c>
      <c r="GD261" s="210">
        <f t="shared" si="85"/>
        <v>0</v>
      </c>
      <c r="GE261" s="210">
        <f t="shared" si="85"/>
        <v>0</v>
      </c>
      <c r="GF261" s="210">
        <f t="shared" si="85"/>
        <v>0</v>
      </c>
      <c r="GG261" s="210">
        <f t="shared" si="85"/>
        <v>0</v>
      </c>
      <c r="GH261" s="210">
        <f t="shared" si="85"/>
        <v>0</v>
      </c>
      <c r="GI261" s="210">
        <f t="shared" si="85"/>
        <v>0</v>
      </c>
      <c r="GK261" s="216">
        <f t="shared" si="91"/>
        <v>0.25633612419326707</v>
      </c>
      <c r="GL261" s="216">
        <f t="shared" si="86"/>
        <v>0.41727600441886153</v>
      </c>
      <c r="GM261" s="216">
        <f t="shared" si="87"/>
        <v>0.29862462933891504</v>
      </c>
      <c r="GN261" s="216">
        <f t="shared" si="88"/>
        <v>0.1039958718530147</v>
      </c>
    </row>
    <row r="262" spans="1:196" x14ac:dyDescent="0.35">
      <c r="A262" s="9">
        <f>Report!$C$4</f>
        <v>1</v>
      </c>
      <c r="B262" t="str">
        <f>VLOOKUP($A262,Centers!$B$1:$C$120,2,)</f>
        <v>GATE</v>
      </c>
      <c r="C262" s="209">
        <v>44948</v>
      </c>
      <c r="D262" s="113">
        <f>IF($A262=1,SUM(SUMIFS(Indent!$E:$E,Indent!$C:$C,Waterfall!$C262,Indent!$A:$A,Centers!$A$2),SUMIFS(Indent!$E:$E,Indent!$C:$C,Waterfall!$C262,Indent!$A:$A,Centers!$A$3),SUMIFS(Indent!$E:$E,Indent!$C:$C,Waterfall!$C262,Indent!$A:$A,Centers!$A$4),SUMIFS(Indent!$E:$E,Indent!$C:$C,Waterfall!$C262,Indent!$A:$A,Centers!$A$5),SUMIFS(Indent!$E:$E,Indent!$C:$C,Waterfall!$C262,Indent!$A:$A,Centers!$A$6),SUMIFS(Indent!$E:$E,Indent!$C:$C,Waterfall!$C262,Indent!$A:$A,Centers!$A$7),SUMIFS(Indent!$E:$E,Indent!$C:$C,Waterfall!$C262,Indent!$A:$A,Centers!$A$8)),SUMIFS(Indent!$E:$E,Indent!$C:$C,Waterfall!$C262,Indent!$A:$A,$A262))</f>
        <v>25020</v>
      </c>
      <c r="E262" s="210">
        <f t="shared" si="83"/>
        <v>0</v>
      </c>
      <c r="F262" s="210">
        <f t="shared" si="89"/>
        <v>0</v>
      </c>
      <c r="G262" s="210">
        <f t="shared" si="89"/>
        <v>0</v>
      </c>
      <c r="H262" s="210">
        <f t="shared" si="89"/>
        <v>0</v>
      </c>
      <c r="I262" s="210">
        <f t="shared" si="89"/>
        <v>0</v>
      </c>
      <c r="J262" s="210">
        <f t="shared" si="89"/>
        <v>0</v>
      </c>
      <c r="K262" s="210">
        <f t="shared" si="89"/>
        <v>0</v>
      </c>
      <c r="L262" s="210">
        <f t="shared" si="89"/>
        <v>0</v>
      </c>
      <c r="M262" s="210">
        <f t="shared" si="89"/>
        <v>0</v>
      </c>
      <c r="N262" s="210">
        <f t="shared" si="89"/>
        <v>0</v>
      </c>
      <c r="O262" s="210">
        <f t="shared" si="89"/>
        <v>0</v>
      </c>
      <c r="P262" s="210">
        <f t="shared" si="89"/>
        <v>0</v>
      </c>
      <c r="Q262" s="210">
        <f t="shared" si="89"/>
        <v>0</v>
      </c>
      <c r="R262" s="210">
        <f t="shared" si="89"/>
        <v>0</v>
      </c>
      <c r="S262" s="210">
        <f t="shared" si="89"/>
        <v>0</v>
      </c>
      <c r="T262" s="210">
        <f t="shared" si="89"/>
        <v>0</v>
      </c>
      <c r="U262" s="210">
        <f t="shared" si="89"/>
        <v>0</v>
      </c>
      <c r="V262" s="210">
        <f t="shared" si="89"/>
        <v>0</v>
      </c>
      <c r="W262" s="210">
        <f t="shared" si="89"/>
        <v>0</v>
      </c>
      <c r="X262" s="210">
        <f t="shared" si="89"/>
        <v>0</v>
      </c>
      <c r="Y262" s="210">
        <f t="shared" si="89"/>
        <v>0</v>
      </c>
      <c r="Z262" s="210">
        <f t="shared" si="89"/>
        <v>0</v>
      </c>
      <c r="AA262" s="210">
        <f t="shared" si="89"/>
        <v>0</v>
      </c>
      <c r="AB262" s="210">
        <f t="shared" si="89"/>
        <v>0</v>
      </c>
      <c r="AC262" s="210">
        <f t="shared" si="89"/>
        <v>0</v>
      </c>
      <c r="AD262" s="210">
        <f t="shared" si="89"/>
        <v>0</v>
      </c>
      <c r="AE262" s="210">
        <f t="shared" si="89"/>
        <v>0</v>
      </c>
      <c r="AF262" s="210">
        <f t="shared" si="89"/>
        <v>0</v>
      </c>
      <c r="AG262" s="210">
        <f t="shared" si="89"/>
        <v>0</v>
      </c>
      <c r="AH262" s="210">
        <f t="shared" si="89"/>
        <v>0</v>
      </c>
      <c r="AI262" s="210">
        <f t="shared" si="89"/>
        <v>0</v>
      </c>
      <c r="AJ262" s="210">
        <f t="shared" si="89"/>
        <v>0</v>
      </c>
      <c r="AK262" s="210">
        <f t="shared" si="89"/>
        <v>0</v>
      </c>
      <c r="AL262" s="210">
        <f t="shared" si="89"/>
        <v>0</v>
      </c>
      <c r="AM262" s="210">
        <f t="shared" si="89"/>
        <v>0</v>
      </c>
      <c r="AN262" s="210">
        <f t="shared" si="89"/>
        <v>0</v>
      </c>
      <c r="AO262" s="210">
        <f t="shared" si="89"/>
        <v>0</v>
      </c>
      <c r="AP262" s="210">
        <f t="shared" si="89"/>
        <v>0</v>
      </c>
      <c r="AQ262" s="210">
        <f t="shared" si="89"/>
        <v>0</v>
      </c>
      <c r="AR262" s="210">
        <f t="shared" si="89"/>
        <v>0</v>
      </c>
      <c r="AS262" s="210">
        <f t="shared" si="89"/>
        <v>0</v>
      </c>
      <c r="AT262" s="210">
        <f t="shared" si="89"/>
        <v>0</v>
      </c>
      <c r="AU262" s="210">
        <f t="shared" si="89"/>
        <v>0</v>
      </c>
      <c r="AV262" s="210">
        <f t="shared" si="89"/>
        <v>0</v>
      </c>
      <c r="AW262" s="210">
        <f t="shared" si="89"/>
        <v>0</v>
      </c>
      <c r="AX262" s="210">
        <f t="shared" si="89"/>
        <v>0</v>
      </c>
      <c r="AY262" s="210">
        <f t="shared" si="89"/>
        <v>0</v>
      </c>
      <c r="AZ262" s="210">
        <f t="shared" si="89"/>
        <v>0</v>
      </c>
      <c r="BA262" s="210">
        <f t="shared" si="89"/>
        <v>0</v>
      </c>
      <c r="BB262" s="210">
        <f t="shared" si="89"/>
        <v>0</v>
      </c>
      <c r="BC262" s="210">
        <f t="shared" si="89"/>
        <v>0</v>
      </c>
      <c r="BD262" s="210">
        <f t="shared" si="89"/>
        <v>0</v>
      </c>
      <c r="BE262" s="210">
        <f t="shared" si="89"/>
        <v>0</v>
      </c>
      <c r="BF262" s="210">
        <f t="shared" si="89"/>
        <v>0</v>
      </c>
      <c r="BG262" s="210">
        <f t="shared" si="89"/>
        <v>0</v>
      </c>
      <c r="BH262" s="210">
        <f t="shared" si="89"/>
        <v>0</v>
      </c>
      <c r="BI262" s="210">
        <f t="shared" si="89"/>
        <v>0</v>
      </c>
      <c r="BJ262" s="210">
        <f t="shared" si="89"/>
        <v>0</v>
      </c>
      <c r="BK262" s="210">
        <f t="shared" si="89"/>
        <v>0</v>
      </c>
      <c r="BL262" s="210">
        <f t="shared" si="89"/>
        <v>0</v>
      </c>
      <c r="BM262" s="210">
        <f t="shared" si="89"/>
        <v>0</v>
      </c>
      <c r="BN262" s="210">
        <f t="shared" si="89"/>
        <v>0</v>
      </c>
      <c r="BO262" s="210">
        <f t="shared" si="89"/>
        <v>0</v>
      </c>
      <c r="BP262" s="210">
        <f t="shared" si="89"/>
        <v>0</v>
      </c>
      <c r="BQ262" s="210">
        <f t="shared" si="89"/>
        <v>0</v>
      </c>
      <c r="BR262" s="210">
        <f t="shared" si="90"/>
        <v>0</v>
      </c>
      <c r="BS262" s="210">
        <f t="shared" si="90"/>
        <v>0</v>
      </c>
      <c r="BT262" s="210">
        <f t="shared" si="90"/>
        <v>8.0755395683453236E-3</v>
      </c>
      <c r="BU262" s="210">
        <f t="shared" si="90"/>
        <v>0.34876618705035967</v>
      </c>
      <c r="BV262" s="210">
        <f t="shared" si="90"/>
        <v>0.40605195843325342</v>
      </c>
      <c r="BW262" s="210">
        <f t="shared" si="90"/>
        <v>0.23412270183852918</v>
      </c>
      <c r="BX262" s="210">
        <f t="shared" si="90"/>
        <v>9.4892086330935238E-2</v>
      </c>
      <c r="BY262" s="210">
        <f t="shared" si="90"/>
        <v>3.1460831334932056E-2</v>
      </c>
      <c r="BZ262" s="210">
        <f t="shared" si="90"/>
        <v>0</v>
      </c>
      <c r="CA262" s="210">
        <f t="shared" si="90"/>
        <v>0</v>
      </c>
      <c r="CB262" s="210">
        <f t="shared" si="90"/>
        <v>0</v>
      </c>
      <c r="CC262" s="210">
        <f t="shared" si="90"/>
        <v>0</v>
      </c>
      <c r="CD262" s="210">
        <f t="shared" si="90"/>
        <v>0</v>
      </c>
      <c r="CE262" s="210">
        <f t="shared" si="90"/>
        <v>0</v>
      </c>
      <c r="CF262" s="210">
        <f t="shared" si="90"/>
        <v>0</v>
      </c>
      <c r="CG262" s="210">
        <f t="shared" si="90"/>
        <v>0</v>
      </c>
      <c r="CH262" s="210">
        <f t="shared" si="90"/>
        <v>0</v>
      </c>
      <c r="CI262" s="210">
        <f t="shared" si="90"/>
        <v>0</v>
      </c>
      <c r="CJ262" s="210">
        <f t="shared" si="90"/>
        <v>0</v>
      </c>
      <c r="CK262" s="210">
        <f t="shared" si="90"/>
        <v>0</v>
      </c>
      <c r="CL262" s="210">
        <f t="shared" si="90"/>
        <v>0</v>
      </c>
      <c r="CM262" s="210">
        <f t="shared" si="90"/>
        <v>0</v>
      </c>
      <c r="CN262" s="210">
        <f t="shared" si="90"/>
        <v>0</v>
      </c>
      <c r="CO262" s="210">
        <f t="shared" si="90"/>
        <v>0</v>
      </c>
      <c r="CP262" s="210">
        <f t="shared" si="90"/>
        <v>0</v>
      </c>
      <c r="CQ262" s="210">
        <f t="shared" si="90"/>
        <v>0</v>
      </c>
      <c r="CR262" s="210">
        <f t="shared" si="90"/>
        <v>0</v>
      </c>
      <c r="CS262" s="210">
        <f t="shared" si="90"/>
        <v>0</v>
      </c>
      <c r="CT262" s="210">
        <f t="shared" si="90"/>
        <v>0</v>
      </c>
      <c r="CU262" s="210">
        <f t="shared" si="90"/>
        <v>0</v>
      </c>
      <c r="CV262" s="210">
        <f t="shared" si="90"/>
        <v>0</v>
      </c>
      <c r="CW262" s="210">
        <f t="shared" si="90"/>
        <v>0</v>
      </c>
      <c r="CX262" s="210">
        <f t="shared" si="90"/>
        <v>0</v>
      </c>
      <c r="CY262" s="210">
        <f t="shared" si="90"/>
        <v>0</v>
      </c>
      <c r="CZ262" s="210">
        <f t="shared" si="90"/>
        <v>0</v>
      </c>
      <c r="DA262" s="210">
        <f t="shared" si="90"/>
        <v>0</v>
      </c>
      <c r="DB262" s="210">
        <f t="shared" si="90"/>
        <v>0</v>
      </c>
      <c r="DC262" s="210">
        <f t="shared" si="90"/>
        <v>0</v>
      </c>
      <c r="DD262" s="210">
        <f t="shared" si="90"/>
        <v>0</v>
      </c>
      <c r="DE262" s="210">
        <f t="shared" si="90"/>
        <v>0</v>
      </c>
      <c r="DF262" s="210">
        <f t="shared" si="90"/>
        <v>0</v>
      </c>
      <c r="DG262" s="210">
        <f t="shared" si="90"/>
        <v>0</v>
      </c>
      <c r="DH262" s="210">
        <f t="shared" si="90"/>
        <v>0</v>
      </c>
      <c r="DI262" s="210">
        <f t="shared" si="90"/>
        <v>0</v>
      </c>
      <c r="DJ262" s="210">
        <f t="shared" si="90"/>
        <v>0</v>
      </c>
      <c r="DK262" s="210">
        <f t="shared" si="90"/>
        <v>0</v>
      </c>
      <c r="DL262" s="210">
        <f t="shared" si="90"/>
        <v>0</v>
      </c>
      <c r="DM262" s="210">
        <f t="shared" si="90"/>
        <v>0</v>
      </c>
      <c r="DN262" s="210">
        <f t="shared" si="90"/>
        <v>0</v>
      </c>
      <c r="DO262" s="210">
        <f t="shared" si="90"/>
        <v>0</v>
      </c>
      <c r="DP262" s="210">
        <f t="shared" si="90"/>
        <v>0</v>
      </c>
      <c r="DQ262" s="210">
        <f t="shared" si="90"/>
        <v>0</v>
      </c>
      <c r="DR262" s="210">
        <f t="shared" si="90"/>
        <v>0</v>
      </c>
      <c r="DS262" s="210">
        <f t="shared" si="90"/>
        <v>0</v>
      </c>
      <c r="DT262" s="210">
        <f t="shared" si="90"/>
        <v>0</v>
      </c>
      <c r="DU262" s="210">
        <f t="shared" si="90"/>
        <v>0</v>
      </c>
      <c r="DV262" s="210">
        <f t="shared" si="90"/>
        <v>0</v>
      </c>
      <c r="DW262" s="210">
        <f t="shared" si="90"/>
        <v>0</v>
      </c>
      <c r="DX262" s="210">
        <f t="shared" si="90"/>
        <v>0</v>
      </c>
      <c r="DY262" s="210">
        <f t="shared" si="90"/>
        <v>0</v>
      </c>
      <c r="DZ262" s="210">
        <f t="shared" si="90"/>
        <v>0</v>
      </c>
      <c r="EA262" s="210">
        <f t="shared" si="90"/>
        <v>0</v>
      </c>
      <c r="EB262" s="210">
        <f t="shared" si="90"/>
        <v>0</v>
      </c>
      <c r="EC262" s="210">
        <f t="shared" si="90"/>
        <v>0</v>
      </c>
      <c r="ED262" s="210">
        <f t="shared" si="84"/>
        <v>0</v>
      </c>
      <c r="EE262" s="210">
        <f t="shared" si="84"/>
        <v>0</v>
      </c>
      <c r="EF262" s="210">
        <f t="shared" si="85"/>
        <v>0</v>
      </c>
      <c r="EG262" s="210">
        <f t="shared" si="85"/>
        <v>0</v>
      </c>
      <c r="EH262" s="210">
        <f t="shared" si="85"/>
        <v>0</v>
      </c>
      <c r="EI262" s="210">
        <f t="shared" si="85"/>
        <v>0</v>
      </c>
      <c r="EJ262" s="210">
        <f t="shared" si="85"/>
        <v>0</v>
      </c>
      <c r="EK262" s="210">
        <f t="shared" si="85"/>
        <v>0</v>
      </c>
      <c r="EL262" s="210">
        <f t="shared" si="85"/>
        <v>0</v>
      </c>
      <c r="EM262" s="210">
        <f t="shared" si="85"/>
        <v>0</v>
      </c>
      <c r="EN262" s="210">
        <f t="shared" si="85"/>
        <v>0</v>
      </c>
      <c r="EO262" s="210">
        <f t="shared" si="85"/>
        <v>0</v>
      </c>
      <c r="EP262" s="210">
        <f t="shared" si="85"/>
        <v>0</v>
      </c>
      <c r="EQ262" s="210">
        <f t="shared" si="85"/>
        <v>0</v>
      </c>
      <c r="ER262" s="210">
        <f t="shared" si="85"/>
        <v>0</v>
      </c>
      <c r="ES262" s="210">
        <f t="shared" si="85"/>
        <v>0</v>
      </c>
      <c r="ET262" s="210">
        <f t="shared" si="85"/>
        <v>0</v>
      </c>
      <c r="EU262" s="210">
        <f t="shared" si="85"/>
        <v>0</v>
      </c>
      <c r="EV262" s="210">
        <f t="shared" si="85"/>
        <v>0</v>
      </c>
      <c r="EW262" s="210">
        <f t="shared" si="85"/>
        <v>0</v>
      </c>
      <c r="EX262" s="210">
        <f t="shared" si="85"/>
        <v>0</v>
      </c>
      <c r="EY262" s="210">
        <f t="shared" si="85"/>
        <v>0</v>
      </c>
      <c r="EZ262" s="210">
        <f t="shared" si="85"/>
        <v>0</v>
      </c>
      <c r="FA262" s="210">
        <f t="shared" si="85"/>
        <v>0</v>
      </c>
      <c r="FB262" s="210">
        <f t="shared" si="85"/>
        <v>0</v>
      </c>
      <c r="FC262" s="210">
        <f t="shared" si="85"/>
        <v>0</v>
      </c>
      <c r="FD262" s="210">
        <f t="shared" si="85"/>
        <v>0</v>
      </c>
      <c r="FE262" s="210">
        <f t="shared" si="85"/>
        <v>0</v>
      </c>
      <c r="FF262" s="210">
        <f t="shared" si="85"/>
        <v>0</v>
      </c>
      <c r="FG262" s="210">
        <f t="shared" si="85"/>
        <v>0</v>
      </c>
      <c r="FH262" s="210">
        <f t="shared" si="85"/>
        <v>0</v>
      </c>
      <c r="FI262" s="210">
        <f t="shared" si="85"/>
        <v>0</v>
      </c>
      <c r="FJ262" s="210">
        <f t="shared" si="85"/>
        <v>0</v>
      </c>
      <c r="FK262" s="210">
        <f t="shared" si="85"/>
        <v>0</v>
      </c>
      <c r="FL262" s="210">
        <f t="shared" si="85"/>
        <v>0</v>
      </c>
      <c r="FM262" s="210">
        <f t="shared" si="85"/>
        <v>0</v>
      </c>
      <c r="FN262" s="210">
        <f t="shared" si="85"/>
        <v>0</v>
      </c>
      <c r="FO262" s="210">
        <f t="shared" si="85"/>
        <v>0</v>
      </c>
      <c r="FP262" s="210">
        <f t="shared" si="85"/>
        <v>0</v>
      </c>
      <c r="FQ262" s="210">
        <f t="shared" si="85"/>
        <v>0</v>
      </c>
      <c r="FR262" s="210">
        <f t="shared" si="85"/>
        <v>0</v>
      </c>
      <c r="FS262" s="210">
        <f t="shared" si="85"/>
        <v>0</v>
      </c>
      <c r="FT262" s="210">
        <f t="shared" si="85"/>
        <v>0</v>
      </c>
      <c r="FU262" s="210">
        <f t="shared" si="85"/>
        <v>0</v>
      </c>
      <c r="FV262" s="210">
        <f t="shared" si="85"/>
        <v>0</v>
      </c>
      <c r="FW262" s="210">
        <f t="shared" si="85"/>
        <v>0</v>
      </c>
      <c r="FX262" s="210">
        <f t="shared" si="85"/>
        <v>0</v>
      </c>
      <c r="FY262" s="210">
        <f t="shared" si="85"/>
        <v>0</v>
      </c>
      <c r="FZ262" s="210">
        <f t="shared" si="85"/>
        <v>0</v>
      </c>
      <c r="GA262" s="210">
        <f t="shared" si="85"/>
        <v>0</v>
      </c>
      <c r="GB262" s="210">
        <f t="shared" si="85"/>
        <v>0</v>
      </c>
      <c r="GC262" s="210">
        <f t="shared" si="85"/>
        <v>0</v>
      </c>
      <c r="GD262" s="210">
        <f t="shared" si="85"/>
        <v>0</v>
      </c>
      <c r="GE262" s="210">
        <f t="shared" si="85"/>
        <v>0</v>
      </c>
      <c r="GF262" s="210">
        <f t="shared" si="85"/>
        <v>0</v>
      </c>
      <c r="GG262" s="210">
        <f t="shared" si="85"/>
        <v>0</v>
      </c>
      <c r="GH262" s="210">
        <f t="shared" si="85"/>
        <v>0</v>
      </c>
      <c r="GI262" s="210">
        <f t="shared" si="85"/>
        <v>0</v>
      </c>
      <c r="GK262" s="216">
        <f t="shared" si="91"/>
        <v>0.356841726618705</v>
      </c>
      <c r="GL262" s="216">
        <f t="shared" si="86"/>
        <v>0.40605195843325342</v>
      </c>
      <c r="GM262" s="216">
        <f t="shared" si="87"/>
        <v>0.23412270183852918</v>
      </c>
      <c r="GN262" s="216">
        <f t="shared" si="88"/>
        <v>9.4892086330935238E-2</v>
      </c>
    </row>
    <row r="263" spans="1:196" x14ac:dyDescent="0.35">
      <c r="A263" s="9">
        <f>Report!$C$4</f>
        <v>1</v>
      </c>
      <c r="B263" t="str">
        <f>VLOOKUP($A263,Centers!$B$1:$C$120,2,)</f>
        <v>GATE</v>
      </c>
      <c r="C263" s="209">
        <v>44949</v>
      </c>
      <c r="D263" s="113">
        <f>IF($A263=1,SUM(SUMIFS(Indent!$E:$E,Indent!$C:$C,Waterfall!$C263,Indent!$A:$A,Centers!$A$2),SUMIFS(Indent!$E:$E,Indent!$C:$C,Waterfall!$C263,Indent!$A:$A,Centers!$A$3),SUMIFS(Indent!$E:$E,Indent!$C:$C,Waterfall!$C263,Indent!$A:$A,Centers!$A$4),SUMIFS(Indent!$E:$E,Indent!$C:$C,Waterfall!$C263,Indent!$A:$A,Centers!$A$5),SUMIFS(Indent!$E:$E,Indent!$C:$C,Waterfall!$C263,Indent!$A:$A,Centers!$A$6),SUMIFS(Indent!$E:$E,Indent!$C:$C,Waterfall!$C263,Indent!$A:$A,Centers!$A$7),SUMIFS(Indent!$E:$E,Indent!$C:$C,Waterfall!$C263,Indent!$A:$A,Centers!$A$8)),SUMIFS(Indent!$E:$E,Indent!$C:$C,Waterfall!$C263,Indent!$A:$A,$A263))</f>
        <v>27126</v>
      </c>
      <c r="E263" s="210">
        <f t="shared" si="83"/>
        <v>0</v>
      </c>
      <c r="F263" s="210">
        <f t="shared" si="89"/>
        <v>0</v>
      </c>
      <c r="G263" s="210">
        <f t="shared" si="89"/>
        <v>0</v>
      </c>
      <c r="H263" s="210">
        <f t="shared" si="89"/>
        <v>0</v>
      </c>
      <c r="I263" s="210">
        <f t="shared" si="89"/>
        <v>0</v>
      </c>
      <c r="J263" s="210">
        <f t="shared" si="89"/>
        <v>0</v>
      </c>
      <c r="K263" s="210">
        <f t="shared" si="89"/>
        <v>0</v>
      </c>
      <c r="L263" s="210">
        <f t="shared" si="89"/>
        <v>0</v>
      </c>
      <c r="M263" s="210">
        <f t="shared" si="89"/>
        <v>0</v>
      </c>
      <c r="N263" s="210">
        <f t="shared" si="89"/>
        <v>0</v>
      </c>
      <c r="O263" s="210">
        <f t="shared" si="89"/>
        <v>0</v>
      </c>
      <c r="P263" s="210">
        <f t="shared" si="89"/>
        <v>0</v>
      </c>
      <c r="Q263" s="210">
        <f t="shared" si="89"/>
        <v>0</v>
      </c>
      <c r="R263" s="210">
        <f t="shared" si="89"/>
        <v>0</v>
      </c>
      <c r="S263" s="210">
        <f t="shared" si="89"/>
        <v>0</v>
      </c>
      <c r="T263" s="210">
        <f t="shared" si="89"/>
        <v>0</v>
      </c>
      <c r="U263" s="210">
        <f t="shared" si="89"/>
        <v>0</v>
      </c>
      <c r="V263" s="210">
        <f t="shared" si="89"/>
        <v>0</v>
      </c>
      <c r="W263" s="210">
        <f t="shared" si="89"/>
        <v>0</v>
      </c>
      <c r="X263" s="210">
        <f t="shared" si="89"/>
        <v>0</v>
      </c>
      <c r="Y263" s="210">
        <f t="shared" si="89"/>
        <v>0</v>
      </c>
      <c r="Z263" s="210">
        <f t="shared" si="89"/>
        <v>0</v>
      </c>
      <c r="AA263" s="210">
        <f t="shared" si="89"/>
        <v>0</v>
      </c>
      <c r="AB263" s="210">
        <f t="shared" si="89"/>
        <v>0</v>
      </c>
      <c r="AC263" s="210">
        <f t="shared" si="89"/>
        <v>0</v>
      </c>
      <c r="AD263" s="210">
        <f t="shared" si="89"/>
        <v>0</v>
      </c>
      <c r="AE263" s="210">
        <f t="shared" si="89"/>
        <v>0</v>
      </c>
      <c r="AF263" s="210">
        <f t="shared" si="89"/>
        <v>0</v>
      </c>
      <c r="AG263" s="210">
        <f t="shared" si="89"/>
        <v>0</v>
      </c>
      <c r="AH263" s="210">
        <f t="shared" si="89"/>
        <v>0</v>
      </c>
      <c r="AI263" s="210">
        <f t="shared" si="89"/>
        <v>0</v>
      </c>
      <c r="AJ263" s="210">
        <f t="shared" si="89"/>
        <v>0</v>
      </c>
      <c r="AK263" s="210">
        <f t="shared" si="89"/>
        <v>0</v>
      </c>
      <c r="AL263" s="210">
        <f t="shared" si="89"/>
        <v>0</v>
      </c>
      <c r="AM263" s="210">
        <f t="shared" si="89"/>
        <v>0</v>
      </c>
      <c r="AN263" s="210">
        <f t="shared" si="89"/>
        <v>0</v>
      </c>
      <c r="AO263" s="210">
        <f t="shared" si="89"/>
        <v>0</v>
      </c>
      <c r="AP263" s="210">
        <f t="shared" si="89"/>
        <v>0</v>
      </c>
      <c r="AQ263" s="210">
        <f t="shared" si="89"/>
        <v>0</v>
      </c>
      <c r="AR263" s="210">
        <f t="shared" si="89"/>
        <v>0</v>
      </c>
      <c r="AS263" s="210">
        <f t="shared" si="89"/>
        <v>0</v>
      </c>
      <c r="AT263" s="210">
        <f t="shared" si="89"/>
        <v>0</v>
      </c>
      <c r="AU263" s="210">
        <f t="shared" si="89"/>
        <v>0</v>
      </c>
      <c r="AV263" s="210">
        <f t="shared" si="89"/>
        <v>0</v>
      </c>
      <c r="AW263" s="210">
        <f t="shared" si="89"/>
        <v>0</v>
      </c>
      <c r="AX263" s="210">
        <f t="shared" si="89"/>
        <v>0</v>
      </c>
      <c r="AY263" s="210">
        <f t="shared" si="89"/>
        <v>0</v>
      </c>
      <c r="AZ263" s="210">
        <f t="shared" si="89"/>
        <v>0</v>
      </c>
      <c r="BA263" s="210">
        <f t="shared" si="89"/>
        <v>0</v>
      </c>
      <c r="BB263" s="210">
        <f t="shared" si="89"/>
        <v>0</v>
      </c>
      <c r="BC263" s="210">
        <f t="shared" si="89"/>
        <v>0</v>
      </c>
      <c r="BD263" s="210">
        <f t="shared" si="89"/>
        <v>0</v>
      </c>
      <c r="BE263" s="210">
        <f t="shared" si="89"/>
        <v>0</v>
      </c>
      <c r="BF263" s="210">
        <f t="shared" si="89"/>
        <v>0</v>
      </c>
      <c r="BG263" s="210">
        <f t="shared" si="89"/>
        <v>0</v>
      </c>
      <c r="BH263" s="210">
        <f t="shared" si="89"/>
        <v>0</v>
      </c>
      <c r="BI263" s="210">
        <f t="shared" si="89"/>
        <v>0</v>
      </c>
      <c r="BJ263" s="210">
        <f t="shared" si="89"/>
        <v>0</v>
      </c>
      <c r="BK263" s="210">
        <f t="shared" si="89"/>
        <v>0</v>
      </c>
      <c r="BL263" s="210">
        <f t="shared" si="89"/>
        <v>0</v>
      </c>
      <c r="BM263" s="210">
        <f t="shared" si="89"/>
        <v>0</v>
      </c>
      <c r="BN263" s="210">
        <f t="shared" si="89"/>
        <v>0</v>
      </c>
      <c r="BO263" s="210">
        <f t="shared" si="89"/>
        <v>0</v>
      </c>
      <c r="BP263" s="210">
        <f t="shared" si="89"/>
        <v>0</v>
      </c>
      <c r="BQ263" s="210">
        <f t="shared" ref="BQ263:EB266" si="92">IFERROR(BQ72/$D72,0)</f>
        <v>0</v>
      </c>
      <c r="BR263" s="210">
        <f t="shared" si="92"/>
        <v>0</v>
      </c>
      <c r="BS263" s="210">
        <f t="shared" si="92"/>
        <v>0</v>
      </c>
      <c r="BT263" s="210">
        <f t="shared" si="92"/>
        <v>0</v>
      </c>
      <c r="BU263" s="210">
        <f t="shared" si="92"/>
        <v>4.521492295214923E-3</v>
      </c>
      <c r="BV263" s="210">
        <f t="shared" si="92"/>
        <v>0.40730221927302218</v>
      </c>
      <c r="BW263" s="210">
        <f t="shared" si="92"/>
        <v>0.41009916685099168</v>
      </c>
      <c r="BX263" s="210">
        <f t="shared" si="92"/>
        <v>0.19260008847600091</v>
      </c>
      <c r="BY263" s="210">
        <f t="shared" si="92"/>
        <v>0.10472056329720564</v>
      </c>
      <c r="BZ263" s="210">
        <f t="shared" si="92"/>
        <v>0</v>
      </c>
      <c r="CA263" s="210">
        <f t="shared" si="92"/>
        <v>0</v>
      </c>
      <c r="CB263" s="210">
        <f t="shared" si="92"/>
        <v>0</v>
      </c>
      <c r="CC263" s="210">
        <f t="shared" si="92"/>
        <v>0</v>
      </c>
      <c r="CD263" s="210">
        <f t="shared" si="92"/>
        <v>0</v>
      </c>
      <c r="CE263" s="210">
        <f t="shared" si="92"/>
        <v>0</v>
      </c>
      <c r="CF263" s="210">
        <f t="shared" si="92"/>
        <v>0</v>
      </c>
      <c r="CG263" s="210">
        <f t="shared" si="92"/>
        <v>0</v>
      </c>
      <c r="CH263" s="210">
        <f t="shared" si="92"/>
        <v>0</v>
      </c>
      <c r="CI263" s="210">
        <f t="shared" si="92"/>
        <v>0</v>
      </c>
      <c r="CJ263" s="210">
        <f t="shared" si="92"/>
        <v>0</v>
      </c>
      <c r="CK263" s="210">
        <f t="shared" si="92"/>
        <v>0</v>
      </c>
      <c r="CL263" s="210">
        <f t="shared" si="92"/>
        <v>0</v>
      </c>
      <c r="CM263" s="210">
        <f t="shared" si="92"/>
        <v>0</v>
      </c>
      <c r="CN263" s="210">
        <f t="shared" si="92"/>
        <v>0</v>
      </c>
      <c r="CO263" s="210">
        <f t="shared" si="92"/>
        <v>0</v>
      </c>
      <c r="CP263" s="210">
        <f t="shared" si="92"/>
        <v>0</v>
      </c>
      <c r="CQ263" s="210">
        <f t="shared" si="92"/>
        <v>0</v>
      </c>
      <c r="CR263" s="210">
        <f t="shared" si="92"/>
        <v>0</v>
      </c>
      <c r="CS263" s="210">
        <f t="shared" si="92"/>
        <v>0</v>
      </c>
      <c r="CT263" s="210">
        <f t="shared" si="92"/>
        <v>0</v>
      </c>
      <c r="CU263" s="210">
        <f t="shared" si="92"/>
        <v>0</v>
      </c>
      <c r="CV263" s="210">
        <f t="shared" si="92"/>
        <v>0</v>
      </c>
      <c r="CW263" s="210">
        <f t="shared" si="92"/>
        <v>0</v>
      </c>
      <c r="CX263" s="210">
        <f t="shared" si="92"/>
        <v>0</v>
      </c>
      <c r="CY263" s="210">
        <f t="shared" si="92"/>
        <v>0</v>
      </c>
      <c r="CZ263" s="210">
        <f t="shared" si="92"/>
        <v>0</v>
      </c>
      <c r="DA263" s="210">
        <f t="shared" si="92"/>
        <v>0</v>
      </c>
      <c r="DB263" s="210">
        <f t="shared" si="92"/>
        <v>0</v>
      </c>
      <c r="DC263" s="210">
        <f t="shared" si="92"/>
        <v>0</v>
      </c>
      <c r="DD263" s="210">
        <f t="shared" si="92"/>
        <v>0</v>
      </c>
      <c r="DE263" s="210">
        <f t="shared" si="92"/>
        <v>0</v>
      </c>
      <c r="DF263" s="210">
        <f t="shared" si="92"/>
        <v>0</v>
      </c>
      <c r="DG263" s="210">
        <f t="shared" si="92"/>
        <v>0</v>
      </c>
      <c r="DH263" s="210">
        <f t="shared" si="92"/>
        <v>0</v>
      </c>
      <c r="DI263" s="210">
        <f t="shared" si="92"/>
        <v>0</v>
      </c>
      <c r="DJ263" s="210">
        <f t="shared" si="92"/>
        <v>0</v>
      </c>
      <c r="DK263" s="210">
        <f t="shared" si="92"/>
        <v>0</v>
      </c>
      <c r="DL263" s="210">
        <f t="shared" si="92"/>
        <v>0</v>
      </c>
      <c r="DM263" s="210">
        <f t="shared" si="92"/>
        <v>0</v>
      </c>
      <c r="DN263" s="210">
        <f t="shared" si="92"/>
        <v>0</v>
      </c>
      <c r="DO263" s="210">
        <f t="shared" si="92"/>
        <v>0</v>
      </c>
      <c r="DP263" s="210">
        <f t="shared" si="92"/>
        <v>0</v>
      </c>
      <c r="DQ263" s="210">
        <f t="shared" si="92"/>
        <v>0</v>
      </c>
      <c r="DR263" s="210">
        <f t="shared" si="92"/>
        <v>0</v>
      </c>
      <c r="DS263" s="210">
        <f t="shared" si="92"/>
        <v>0</v>
      </c>
      <c r="DT263" s="210">
        <f t="shared" si="92"/>
        <v>0</v>
      </c>
      <c r="DU263" s="210">
        <f t="shared" si="92"/>
        <v>0</v>
      </c>
      <c r="DV263" s="210">
        <f t="shared" si="92"/>
        <v>0</v>
      </c>
      <c r="DW263" s="210">
        <f t="shared" si="92"/>
        <v>0</v>
      </c>
      <c r="DX263" s="210">
        <f t="shared" si="92"/>
        <v>0</v>
      </c>
      <c r="DY263" s="210">
        <f t="shared" si="92"/>
        <v>0</v>
      </c>
      <c r="DZ263" s="210">
        <f t="shared" si="92"/>
        <v>0</v>
      </c>
      <c r="EA263" s="210">
        <f t="shared" si="92"/>
        <v>0</v>
      </c>
      <c r="EB263" s="210">
        <f t="shared" si="92"/>
        <v>0</v>
      </c>
      <c r="EC263" s="210">
        <f t="shared" si="90"/>
        <v>0</v>
      </c>
      <c r="ED263" s="210">
        <f t="shared" si="84"/>
        <v>0</v>
      </c>
      <c r="EE263" s="210">
        <f t="shared" si="84"/>
        <v>0</v>
      </c>
      <c r="EF263" s="210">
        <f t="shared" si="85"/>
        <v>0</v>
      </c>
      <c r="EG263" s="210">
        <f t="shared" si="85"/>
        <v>0</v>
      </c>
      <c r="EH263" s="210">
        <f t="shared" si="85"/>
        <v>0</v>
      </c>
      <c r="EI263" s="210">
        <f t="shared" si="85"/>
        <v>0</v>
      </c>
      <c r="EJ263" s="210">
        <f t="shared" si="85"/>
        <v>0</v>
      </c>
      <c r="EK263" s="210">
        <f t="shared" si="85"/>
        <v>0</v>
      </c>
      <c r="EL263" s="210">
        <f t="shared" si="85"/>
        <v>0</v>
      </c>
      <c r="EM263" s="210">
        <f t="shared" si="85"/>
        <v>0</v>
      </c>
      <c r="EN263" s="210">
        <f t="shared" si="85"/>
        <v>0</v>
      </c>
      <c r="EO263" s="210">
        <f t="shared" si="85"/>
        <v>0</v>
      </c>
      <c r="EP263" s="210">
        <f t="shared" si="85"/>
        <v>0</v>
      </c>
      <c r="EQ263" s="210">
        <f t="shared" si="85"/>
        <v>0</v>
      </c>
      <c r="ER263" s="210">
        <f t="shared" si="85"/>
        <v>0</v>
      </c>
      <c r="ES263" s="210">
        <f t="shared" si="85"/>
        <v>0</v>
      </c>
      <c r="ET263" s="210">
        <f t="shared" si="85"/>
        <v>0</v>
      </c>
      <c r="EU263" s="210">
        <f t="shared" si="85"/>
        <v>0</v>
      </c>
      <c r="EV263" s="210">
        <f t="shared" si="85"/>
        <v>0</v>
      </c>
      <c r="EW263" s="210">
        <f t="shared" si="85"/>
        <v>0</v>
      </c>
      <c r="EX263" s="210">
        <f t="shared" si="85"/>
        <v>0</v>
      </c>
      <c r="EY263" s="210">
        <f t="shared" si="85"/>
        <v>0</v>
      </c>
      <c r="EZ263" s="210">
        <f t="shared" si="85"/>
        <v>0</v>
      </c>
      <c r="FA263" s="210">
        <f t="shared" si="85"/>
        <v>0</v>
      </c>
      <c r="FB263" s="210">
        <f t="shared" si="85"/>
        <v>0</v>
      </c>
      <c r="FC263" s="210">
        <f t="shared" si="85"/>
        <v>0</v>
      </c>
      <c r="FD263" s="210">
        <f t="shared" si="85"/>
        <v>0</v>
      </c>
      <c r="FE263" s="210">
        <f t="shared" si="85"/>
        <v>0</v>
      </c>
      <c r="FF263" s="210">
        <f t="shared" si="85"/>
        <v>0</v>
      </c>
      <c r="FG263" s="210">
        <f t="shared" si="85"/>
        <v>0</v>
      </c>
      <c r="FH263" s="210">
        <f t="shared" si="85"/>
        <v>0</v>
      </c>
      <c r="FI263" s="210">
        <f t="shared" si="85"/>
        <v>0</v>
      </c>
      <c r="FJ263" s="210">
        <f t="shared" si="85"/>
        <v>0</v>
      </c>
      <c r="FK263" s="210">
        <f t="shared" ref="FK263:GI263" si="93">IFERROR(FK72/$D72,0)</f>
        <v>0</v>
      </c>
      <c r="FL263" s="210">
        <f t="shared" si="93"/>
        <v>0</v>
      </c>
      <c r="FM263" s="210">
        <f t="shared" si="93"/>
        <v>0</v>
      </c>
      <c r="FN263" s="210">
        <f t="shared" si="93"/>
        <v>0</v>
      </c>
      <c r="FO263" s="210">
        <f t="shared" si="93"/>
        <v>0</v>
      </c>
      <c r="FP263" s="210">
        <f t="shared" si="93"/>
        <v>0</v>
      </c>
      <c r="FQ263" s="210">
        <f t="shared" si="93"/>
        <v>0</v>
      </c>
      <c r="FR263" s="210">
        <f t="shared" si="93"/>
        <v>0</v>
      </c>
      <c r="FS263" s="210">
        <f t="shared" si="93"/>
        <v>0</v>
      </c>
      <c r="FT263" s="210">
        <f t="shared" si="93"/>
        <v>0</v>
      </c>
      <c r="FU263" s="210">
        <f t="shared" si="93"/>
        <v>0</v>
      </c>
      <c r="FV263" s="210">
        <f t="shared" si="93"/>
        <v>0</v>
      </c>
      <c r="FW263" s="210">
        <f t="shared" si="93"/>
        <v>0</v>
      </c>
      <c r="FX263" s="210">
        <f t="shared" si="93"/>
        <v>0</v>
      </c>
      <c r="FY263" s="210">
        <f t="shared" si="93"/>
        <v>0</v>
      </c>
      <c r="FZ263" s="210">
        <f t="shared" si="93"/>
        <v>0</v>
      </c>
      <c r="GA263" s="210">
        <f t="shared" si="93"/>
        <v>0</v>
      </c>
      <c r="GB263" s="210">
        <f t="shared" si="93"/>
        <v>0</v>
      </c>
      <c r="GC263" s="210">
        <f t="shared" si="93"/>
        <v>0</v>
      </c>
      <c r="GD263" s="210">
        <f t="shared" si="93"/>
        <v>0</v>
      </c>
      <c r="GE263" s="210">
        <f t="shared" si="93"/>
        <v>0</v>
      </c>
      <c r="GF263" s="210">
        <f t="shared" si="93"/>
        <v>0</v>
      </c>
      <c r="GG263" s="210">
        <f t="shared" si="93"/>
        <v>0</v>
      </c>
      <c r="GH263" s="210">
        <f t="shared" si="93"/>
        <v>0</v>
      </c>
      <c r="GI263" s="210">
        <f t="shared" si="93"/>
        <v>0</v>
      </c>
      <c r="GK263" s="216">
        <f t="shared" si="91"/>
        <v>0.41182371156823711</v>
      </c>
      <c r="GL263" s="216">
        <f t="shared" si="86"/>
        <v>0.41009916685099168</v>
      </c>
      <c r="GM263" s="216">
        <f t="shared" si="87"/>
        <v>0.19260008847600091</v>
      </c>
      <c r="GN263" s="216">
        <f t="shared" si="88"/>
        <v>0.10472056329720564</v>
      </c>
    </row>
    <row r="264" spans="1:196" x14ac:dyDescent="0.35">
      <c r="A264" s="9">
        <f>Report!$C$4</f>
        <v>1</v>
      </c>
      <c r="B264" t="str">
        <f>VLOOKUP($A264,Centers!$B$1:$C$120,2,)</f>
        <v>GATE</v>
      </c>
      <c r="C264" s="209">
        <v>44950</v>
      </c>
      <c r="D264" s="113">
        <f>IF($A264=1,SUM(SUMIFS(Indent!$E:$E,Indent!$C:$C,Waterfall!$C264,Indent!$A:$A,Centers!$A$2),SUMIFS(Indent!$E:$E,Indent!$C:$C,Waterfall!$C264,Indent!$A:$A,Centers!$A$3),SUMIFS(Indent!$E:$E,Indent!$C:$C,Waterfall!$C264,Indent!$A:$A,Centers!$A$4),SUMIFS(Indent!$E:$E,Indent!$C:$C,Waterfall!$C264,Indent!$A:$A,Centers!$A$5),SUMIFS(Indent!$E:$E,Indent!$C:$C,Waterfall!$C264,Indent!$A:$A,Centers!$A$6),SUMIFS(Indent!$E:$E,Indent!$C:$C,Waterfall!$C264,Indent!$A:$A,Centers!$A$7),SUMIFS(Indent!$E:$E,Indent!$C:$C,Waterfall!$C264,Indent!$A:$A,Centers!$A$8)),SUMIFS(Indent!$E:$E,Indent!$C:$C,Waterfall!$C264,Indent!$A:$A,$A264))</f>
        <v>32553</v>
      </c>
      <c r="E264" s="210">
        <f t="shared" si="83"/>
        <v>0</v>
      </c>
      <c r="F264" s="210">
        <f t="shared" ref="F264:BQ267" si="94">IFERROR(F73/$D73,0)</f>
        <v>0</v>
      </c>
      <c r="G264" s="210">
        <f t="shared" si="94"/>
        <v>0</v>
      </c>
      <c r="H264" s="210">
        <f t="shared" si="94"/>
        <v>0</v>
      </c>
      <c r="I264" s="210">
        <f t="shared" si="94"/>
        <v>0</v>
      </c>
      <c r="J264" s="210">
        <f t="shared" si="94"/>
        <v>0</v>
      </c>
      <c r="K264" s="210">
        <f t="shared" si="94"/>
        <v>0</v>
      </c>
      <c r="L264" s="210">
        <f t="shared" si="94"/>
        <v>0</v>
      </c>
      <c r="M264" s="210">
        <f t="shared" si="94"/>
        <v>0</v>
      </c>
      <c r="N264" s="210">
        <f t="shared" si="94"/>
        <v>0</v>
      </c>
      <c r="O264" s="210">
        <f t="shared" si="94"/>
        <v>0</v>
      </c>
      <c r="P264" s="210">
        <f t="shared" si="94"/>
        <v>0</v>
      </c>
      <c r="Q264" s="210">
        <f t="shared" si="94"/>
        <v>0</v>
      </c>
      <c r="R264" s="210">
        <f t="shared" si="94"/>
        <v>0</v>
      </c>
      <c r="S264" s="210">
        <f t="shared" si="94"/>
        <v>0</v>
      </c>
      <c r="T264" s="210">
        <f t="shared" si="94"/>
        <v>0</v>
      </c>
      <c r="U264" s="210">
        <f t="shared" si="94"/>
        <v>0</v>
      </c>
      <c r="V264" s="210">
        <f t="shared" si="94"/>
        <v>0</v>
      </c>
      <c r="W264" s="210">
        <f t="shared" si="94"/>
        <v>0</v>
      </c>
      <c r="X264" s="210">
        <f t="shared" si="94"/>
        <v>0</v>
      </c>
      <c r="Y264" s="210">
        <f t="shared" si="94"/>
        <v>0</v>
      </c>
      <c r="Z264" s="210">
        <f t="shared" si="94"/>
        <v>0</v>
      </c>
      <c r="AA264" s="210">
        <f t="shared" si="94"/>
        <v>0</v>
      </c>
      <c r="AB264" s="210">
        <f t="shared" si="94"/>
        <v>0</v>
      </c>
      <c r="AC264" s="210">
        <f t="shared" si="94"/>
        <v>0</v>
      </c>
      <c r="AD264" s="210">
        <f t="shared" si="94"/>
        <v>0</v>
      </c>
      <c r="AE264" s="210">
        <f t="shared" si="94"/>
        <v>0</v>
      </c>
      <c r="AF264" s="210">
        <f t="shared" si="94"/>
        <v>0</v>
      </c>
      <c r="AG264" s="210">
        <f t="shared" si="94"/>
        <v>0</v>
      </c>
      <c r="AH264" s="210">
        <f t="shared" si="94"/>
        <v>0</v>
      </c>
      <c r="AI264" s="210">
        <f t="shared" si="94"/>
        <v>0</v>
      </c>
      <c r="AJ264" s="210">
        <f t="shared" si="94"/>
        <v>0</v>
      </c>
      <c r="AK264" s="210">
        <f t="shared" si="94"/>
        <v>0</v>
      </c>
      <c r="AL264" s="210">
        <f t="shared" si="94"/>
        <v>0</v>
      </c>
      <c r="AM264" s="210">
        <f t="shared" si="94"/>
        <v>0</v>
      </c>
      <c r="AN264" s="210">
        <f t="shared" si="94"/>
        <v>0</v>
      </c>
      <c r="AO264" s="210">
        <f t="shared" si="94"/>
        <v>0</v>
      </c>
      <c r="AP264" s="210">
        <f t="shared" si="94"/>
        <v>0</v>
      </c>
      <c r="AQ264" s="210">
        <f t="shared" si="94"/>
        <v>0</v>
      </c>
      <c r="AR264" s="210">
        <f t="shared" si="94"/>
        <v>0</v>
      </c>
      <c r="AS264" s="210">
        <f t="shared" si="94"/>
        <v>0</v>
      </c>
      <c r="AT264" s="210">
        <f t="shared" si="94"/>
        <v>0</v>
      </c>
      <c r="AU264" s="210">
        <f t="shared" si="94"/>
        <v>0</v>
      </c>
      <c r="AV264" s="210">
        <f t="shared" si="94"/>
        <v>0</v>
      </c>
      <c r="AW264" s="210">
        <f t="shared" si="94"/>
        <v>0</v>
      </c>
      <c r="AX264" s="210">
        <f t="shared" si="94"/>
        <v>0</v>
      </c>
      <c r="AY264" s="210">
        <f t="shared" si="94"/>
        <v>0</v>
      </c>
      <c r="AZ264" s="210">
        <f t="shared" si="94"/>
        <v>0</v>
      </c>
      <c r="BA264" s="210">
        <f t="shared" si="94"/>
        <v>0</v>
      </c>
      <c r="BB264" s="210">
        <f t="shared" si="94"/>
        <v>0</v>
      </c>
      <c r="BC264" s="210">
        <f t="shared" si="94"/>
        <v>0</v>
      </c>
      <c r="BD264" s="210">
        <f t="shared" si="94"/>
        <v>0</v>
      </c>
      <c r="BE264" s="210">
        <f t="shared" si="94"/>
        <v>0</v>
      </c>
      <c r="BF264" s="210">
        <f t="shared" si="94"/>
        <v>0</v>
      </c>
      <c r="BG264" s="210">
        <f t="shared" si="94"/>
        <v>0</v>
      </c>
      <c r="BH264" s="210">
        <f t="shared" si="94"/>
        <v>0</v>
      </c>
      <c r="BI264" s="210">
        <f t="shared" si="94"/>
        <v>0</v>
      </c>
      <c r="BJ264" s="210">
        <f t="shared" si="94"/>
        <v>0</v>
      </c>
      <c r="BK264" s="210">
        <f t="shared" si="94"/>
        <v>0</v>
      </c>
      <c r="BL264" s="210">
        <f t="shared" si="94"/>
        <v>0</v>
      </c>
      <c r="BM264" s="210">
        <f t="shared" si="94"/>
        <v>0</v>
      </c>
      <c r="BN264" s="210">
        <f t="shared" si="94"/>
        <v>0</v>
      </c>
      <c r="BO264" s="210">
        <f t="shared" si="94"/>
        <v>0</v>
      </c>
      <c r="BP264" s="210">
        <f t="shared" si="94"/>
        <v>0</v>
      </c>
      <c r="BQ264" s="210">
        <f t="shared" si="94"/>
        <v>0</v>
      </c>
      <c r="BR264" s="210">
        <f t="shared" si="92"/>
        <v>0</v>
      </c>
      <c r="BS264" s="210">
        <f t="shared" si="92"/>
        <v>0</v>
      </c>
      <c r="BT264" s="210">
        <f t="shared" si="92"/>
        <v>0</v>
      </c>
      <c r="BU264" s="210">
        <f t="shared" si="92"/>
        <v>0</v>
      </c>
      <c r="BV264" s="210">
        <f t="shared" si="92"/>
        <v>2.9831351949129114E-3</v>
      </c>
      <c r="BW264" s="210">
        <f t="shared" si="92"/>
        <v>0.39271895063435014</v>
      </c>
      <c r="BX264" s="210">
        <f t="shared" si="92"/>
        <v>0.37375664301293277</v>
      </c>
      <c r="BY264" s="210">
        <f t="shared" si="92"/>
        <v>0.18651767886216325</v>
      </c>
      <c r="BZ264" s="210">
        <f t="shared" si="92"/>
        <v>0</v>
      </c>
      <c r="CA264" s="210">
        <f t="shared" si="92"/>
        <v>0</v>
      </c>
      <c r="CB264" s="210">
        <f t="shared" si="92"/>
        <v>0</v>
      </c>
      <c r="CC264" s="210">
        <f t="shared" si="92"/>
        <v>0</v>
      </c>
      <c r="CD264" s="210">
        <f t="shared" si="92"/>
        <v>0</v>
      </c>
      <c r="CE264" s="210">
        <f t="shared" si="92"/>
        <v>0</v>
      </c>
      <c r="CF264" s="210">
        <f t="shared" si="92"/>
        <v>0</v>
      </c>
      <c r="CG264" s="210">
        <f t="shared" si="92"/>
        <v>0</v>
      </c>
      <c r="CH264" s="210">
        <f t="shared" si="92"/>
        <v>0</v>
      </c>
      <c r="CI264" s="210">
        <f t="shared" si="92"/>
        <v>0</v>
      </c>
      <c r="CJ264" s="210">
        <f t="shared" si="92"/>
        <v>0</v>
      </c>
      <c r="CK264" s="210">
        <f t="shared" si="92"/>
        <v>0</v>
      </c>
      <c r="CL264" s="210">
        <f t="shared" si="92"/>
        <v>0</v>
      </c>
      <c r="CM264" s="210">
        <f t="shared" si="92"/>
        <v>0</v>
      </c>
      <c r="CN264" s="210">
        <f t="shared" si="92"/>
        <v>0</v>
      </c>
      <c r="CO264" s="210">
        <f t="shared" si="92"/>
        <v>0</v>
      </c>
      <c r="CP264" s="210">
        <f t="shared" si="92"/>
        <v>0</v>
      </c>
      <c r="CQ264" s="210">
        <f t="shared" si="92"/>
        <v>0</v>
      </c>
      <c r="CR264" s="210">
        <f t="shared" si="92"/>
        <v>0</v>
      </c>
      <c r="CS264" s="210">
        <f t="shared" si="92"/>
        <v>0</v>
      </c>
      <c r="CT264" s="210">
        <f t="shared" si="92"/>
        <v>0</v>
      </c>
      <c r="CU264" s="210">
        <f t="shared" si="92"/>
        <v>0</v>
      </c>
      <c r="CV264" s="210">
        <f t="shared" si="92"/>
        <v>0</v>
      </c>
      <c r="CW264" s="210">
        <f t="shared" si="92"/>
        <v>0</v>
      </c>
      <c r="CX264" s="210">
        <f t="shared" si="92"/>
        <v>0</v>
      </c>
      <c r="CY264" s="210">
        <f t="shared" si="92"/>
        <v>0</v>
      </c>
      <c r="CZ264" s="210">
        <f t="shared" si="92"/>
        <v>0</v>
      </c>
      <c r="DA264" s="210">
        <f t="shared" si="92"/>
        <v>0</v>
      </c>
      <c r="DB264" s="210">
        <f t="shared" si="92"/>
        <v>0</v>
      </c>
      <c r="DC264" s="210">
        <f t="shared" si="92"/>
        <v>0</v>
      </c>
      <c r="DD264" s="210">
        <f t="shared" si="92"/>
        <v>0</v>
      </c>
      <c r="DE264" s="210">
        <f t="shared" si="92"/>
        <v>0</v>
      </c>
      <c r="DF264" s="210">
        <f t="shared" si="92"/>
        <v>0</v>
      </c>
      <c r="DG264" s="210">
        <f t="shared" si="92"/>
        <v>0</v>
      </c>
      <c r="DH264" s="210">
        <f t="shared" si="92"/>
        <v>0</v>
      </c>
      <c r="DI264" s="210">
        <f t="shared" si="92"/>
        <v>0</v>
      </c>
      <c r="DJ264" s="210">
        <f t="shared" si="92"/>
        <v>0</v>
      </c>
      <c r="DK264" s="210">
        <f t="shared" si="92"/>
        <v>0</v>
      </c>
      <c r="DL264" s="210">
        <f t="shared" si="92"/>
        <v>0</v>
      </c>
      <c r="DM264" s="210">
        <f t="shared" si="92"/>
        <v>0</v>
      </c>
      <c r="DN264" s="210">
        <f t="shared" si="92"/>
        <v>0</v>
      </c>
      <c r="DO264" s="210">
        <f t="shared" si="92"/>
        <v>0</v>
      </c>
      <c r="DP264" s="210">
        <f t="shared" si="92"/>
        <v>0</v>
      </c>
      <c r="DQ264" s="210">
        <f t="shared" si="92"/>
        <v>0</v>
      </c>
      <c r="DR264" s="210">
        <f t="shared" si="92"/>
        <v>0</v>
      </c>
      <c r="DS264" s="210">
        <f t="shared" si="92"/>
        <v>0</v>
      </c>
      <c r="DT264" s="210">
        <f t="shared" si="92"/>
        <v>0</v>
      </c>
      <c r="DU264" s="210">
        <f t="shared" si="92"/>
        <v>0</v>
      </c>
      <c r="DV264" s="210">
        <f t="shared" si="92"/>
        <v>0</v>
      </c>
      <c r="DW264" s="210">
        <f t="shared" si="92"/>
        <v>0</v>
      </c>
      <c r="DX264" s="210">
        <f t="shared" si="92"/>
        <v>0</v>
      </c>
      <c r="DY264" s="210">
        <f t="shared" si="92"/>
        <v>0</v>
      </c>
      <c r="DZ264" s="210">
        <f t="shared" si="92"/>
        <v>0</v>
      </c>
      <c r="EA264" s="210">
        <f t="shared" si="92"/>
        <v>0</v>
      </c>
      <c r="EB264" s="210">
        <f t="shared" si="92"/>
        <v>0</v>
      </c>
      <c r="EC264" s="210">
        <f t="shared" si="90"/>
        <v>0</v>
      </c>
      <c r="ED264" s="210">
        <f t="shared" si="84"/>
        <v>0</v>
      </c>
      <c r="EE264" s="210">
        <f t="shared" si="84"/>
        <v>0</v>
      </c>
      <c r="EF264" s="210">
        <f t="shared" ref="EF264:GI268" si="95">IFERROR(EF73/$D73,0)</f>
        <v>0</v>
      </c>
      <c r="EG264" s="210">
        <f t="shared" si="95"/>
        <v>0</v>
      </c>
      <c r="EH264" s="210">
        <f t="shared" si="95"/>
        <v>0</v>
      </c>
      <c r="EI264" s="210">
        <f t="shared" si="95"/>
        <v>0</v>
      </c>
      <c r="EJ264" s="210">
        <f t="shared" si="95"/>
        <v>0</v>
      </c>
      <c r="EK264" s="210">
        <f t="shared" si="95"/>
        <v>0</v>
      </c>
      <c r="EL264" s="210">
        <f t="shared" si="95"/>
        <v>0</v>
      </c>
      <c r="EM264" s="210">
        <f t="shared" si="95"/>
        <v>0</v>
      </c>
      <c r="EN264" s="210">
        <f t="shared" si="95"/>
        <v>0</v>
      </c>
      <c r="EO264" s="210">
        <f t="shared" si="95"/>
        <v>0</v>
      </c>
      <c r="EP264" s="210">
        <f t="shared" si="95"/>
        <v>0</v>
      </c>
      <c r="EQ264" s="210">
        <f t="shared" si="95"/>
        <v>0</v>
      </c>
      <c r="ER264" s="210">
        <f t="shared" si="95"/>
        <v>0</v>
      </c>
      <c r="ES264" s="210">
        <f t="shared" si="95"/>
        <v>0</v>
      </c>
      <c r="ET264" s="210">
        <f t="shared" si="95"/>
        <v>0</v>
      </c>
      <c r="EU264" s="210">
        <f t="shared" si="95"/>
        <v>0</v>
      </c>
      <c r="EV264" s="210">
        <f t="shared" si="95"/>
        <v>0</v>
      </c>
      <c r="EW264" s="210">
        <f t="shared" si="95"/>
        <v>0</v>
      </c>
      <c r="EX264" s="210">
        <f t="shared" si="95"/>
        <v>0</v>
      </c>
      <c r="EY264" s="210">
        <f t="shared" si="95"/>
        <v>0</v>
      </c>
      <c r="EZ264" s="210">
        <f t="shared" si="95"/>
        <v>0</v>
      </c>
      <c r="FA264" s="210">
        <f t="shared" si="95"/>
        <v>0</v>
      </c>
      <c r="FB264" s="210">
        <f t="shared" si="95"/>
        <v>0</v>
      </c>
      <c r="FC264" s="210">
        <f t="shared" si="95"/>
        <v>0</v>
      </c>
      <c r="FD264" s="210">
        <f t="shared" si="95"/>
        <v>0</v>
      </c>
      <c r="FE264" s="210">
        <f t="shared" si="95"/>
        <v>0</v>
      </c>
      <c r="FF264" s="210">
        <f t="shared" si="95"/>
        <v>0</v>
      </c>
      <c r="FG264" s="210">
        <f t="shared" si="95"/>
        <v>0</v>
      </c>
      <c r="FH264" s="210">
        <f t="shared" si="95"/>
        <v>0</v>
      </c>
      <c r="FI264" s="210">
        <f t="shared" si="95"/>
        <v>0</v>
      </c>
      <c r="FJ264" s="210">
        <f t="shared" si="95"/>
        <v>0</v>
      </c>
      <c r="FK264" s="210">
        <f t="shared" si="95"/>
        <v>0</v>
      </c>
      <c r="FL264" s="210">
        <f t="shared" si="95"/>
        <v>0</v>
      </c>
      <c r="FM264" s="210">
        <f t="shared" si="95"/>
        <v>0</v>
      </c>
      <c r="FN264" s="210">
        <f t="shared" si="95"/>
        <v>0</v>
      </c>
      <c r="FO264" s="210">
        <f t="shared" si="95"/>
        <v>0</v>
      </c>
      <c r="FP264" s="210">
        <f t="shared" si="95"/>
        <v>0</v>
      </c>
      <c r="FQ264" s="210">
        <f t="shared" si="95"/>
        <v>0</v>
      </c>
      <c r="FR264" s="210">
        <f t="shared" si="95"/>
        <v>0</v>
      </c>
      <c r="FS264" s="210">
        <f t="shared" si="95"/>
        <v>0</v>
      </c>
      <c r="FT264" s="210">
        <f t="shared" si="95"/>
        <v>0</v>
      </c>
      <c r="FU264" s="210">
        <f t="shared" si="95"/>
        <v>0</v>
      </c>
      <c r="FV264" s="210">
        <f t="shared" si="95"/>
        <v>0</v>
      </c>
      <c r="FW264" s="210">
        <f t="shared" si="95"/>
        <v>0</v>
      </c>
      <c r="FX264" s="210">
        <f t="shared" si="95"/>
        <v>0</v>
      </c>
      <c r="FY264" s="210">
        <f t="shared" si="95"/>
        <v>0</v>
      </c>
      <c r="FZ264" s="210">
        <f t="shared" si="95"/>
        <v>0</v>
      </c>
      <c r="GA264" s="210">
        <f t="shared" si="95"/>
        <v>0</v>
      </c>
      <c r="GB264" s="210">
        <f t="shared" si="95"/>
        <v>0</v>
      </c>
      <c r="GC264" s="210">
        <f t="shared" si="95"/>
        <v>0</v>
      </c>
      <c r="GD264" s="210">
        <f t="shared" si="95"/>
        <v>0</v>
      </c>
      <c r="GE264" s="210">
        <f t="shared" si="95"/>
        <v>0</v>
      </c>
      <c r="GF264" s="210">
        <f t="shared" si="95"/>
        <v>0</v>
      </c>
      <c r="GG264" s="210">
        <f t="shared" si="95"/>
        <v>0</v>
      </c>
      <c r="GH264" s="210">
        <f t="shared" si="95"/>
        <v>0</v>
      </c>
      <c r="GI264" s="210">
        <f t="shared" si="95"/>
        <v>0</v>
      </c>
      <c r="GK264" s="216">
        <f t="shared" si="91"/>
        <v>0.39570208582926303</v>
      </c>
      <c r="GL264" s="216">
        <f t="shared" si="86"/>
        <v>0.37375664301293277</v>
      </c>
      <c r="GM264" s="216">
        <f t="shared" si="87"/>
        <v>0.18651767886216325</v>
      </c>
      <c r="GN264" s="216">
        <f t="shared" si="88"/>
        <v>0</v>
      </c>
    </row>
    <row r="265" spans="1:196" x14ac:dyDescent="0.35">
      <c r="A265" s="9">
        <f>Report!$C$4</f>
        <v>1</v>
      </c>
      <c r="B265" t="str">
        <f>VLOOKUP($A265,Centers!$B$1:$C$120,2,)</f>
        <v>GATE</v>
      </c>
      <c r="C265" s="209">
        <v>44951</v>
      </c>
      <c r="D265" s="113">
        <f>IF($A265=1,SUM(SUMIFS(Indent!$E:$E,Indent!$C:$C,Waterfall!$C265,Indent!$A:$A,Centers!$A$2),SUMIFS(Indent!$E:$E,Indent!$C:$C,Waterfall!$C265,Indent!$A:$A,Centers!$A$3),SUMIFS(Indent!$E:$E,Indent!$C:$C,Waterfall!$C265,Indent!$A:$A,Centers!$A$4),SUMIFS(Indent!$E:$E,Indent!$C:$C,Waterfall!$C265,Indent!$A:$A,Centers!$A$5),SUMIFS(Indent!$E:$E,Indent!$C:$C,Waterfall!$C265,Indent!$A:$A,Centers!$A$6),SUMIFS(Indent!$E:$E,Indent!$C:$C,Waterfall!$C265,Indent!$A:$A,Centers!$A$7),SUMIFS(Indent!$E:$E,Indent!$C:$C,Waterfall!$C265,Indent!$A:$A,Centers!$A$8)),SUMIFS(Indent!$E:$E,Indent!$C:$C,Waterfall!$C265,Indent!$A:$A,$A265))</f>
        <v>34101</v>
      </c>
      <c r="E265" s="210">
        <f t="shared" si="83"/>
        <v>0</v>
      </c>
      <c r="F265" s="210">
        <f t="shared" si="94"/>
        <v>0</v>
      </c>
      <c r="G265" s="210">
        <f t="shared" si="94"/>
        <v>0</v>
      </c>
      <c r="H265" s="210">
        <f t="shared" si="94"/>
        <v>0</v>
      </c>
      <c r="I265" s="210">
        <f t="shared" si="94"/>
        <v>0</v>
      </c>
      <c r="J265" s="210">
        <f t="shared" si="94"/>
        <v>0</v>
      </c>
      <c r="K265" s="210">
        <f t="shared" si="94"/>
        <v>0</v>
      </c>
      <c r="L265" s="210">
        <f t="shared" si="94"/>
        <v>0</v>
      </c>
      <c r="M265" s="210">
        <f t="shared" si="94"/>
        <v>0</v>
      </c>
      <c r="N265" s="210">
        <f t="shared" si="94"/>
        <v>0</v>
      </c>
      <c r="O265" s="210">
        <f t="shared" si="94"/>
        <v>0</v>
      </c>
      <c r="P265" s="210">
        <f t="shared" si="94"/>
        <v>0</v>
      </c>
      <c r="Q265" s="210">
        <f t="shared" si="94"/>
        <v>0</v>
      </c>
      <c r="R265" s="210">
        <f t="shared" si="94"/>
        <v>0</v>
      </c>
      <c r="S265" s="210">
        <f t="shared" si="94"/>
        <v>0</v>
      </c>
      <c r="T265" s="210">
        <f t="shared" si="94"/>
        <v>0</v>
      </c>
      <c r="U265" s="210">
        <f t="shared" si="94"/>
        <v>0</v>
      </c>
      <c r="V265" s="210">
        <f t="shared" si="94"/>
        <v>0</v>
      </c>
      <c r="W265" s="210">
        <f t="shared" si="94"/>
        <v>0</v>
      </c>
      <c r="X265" s="210">
        <f t="shared" si="94"/>
        <v>0</v>
      </c>
      <c r="Y265" s="210">
        <f t="shared" si="94"/>
        <v>0</v>
      </c>
      <c r="Z265" s="210">
        <f t="shared" si="94"/>
        <v>0</v>
      </c>
      <c r="AA265" s="210">
        <f t="shared" si="94"/>
        <v>0</v>
      </c>
      <c r="AB265" s="210">
        <f t="shared" si="94"/>
        <v>0</v>
      </c>
      <c r="AC265" s="210">
        <f t="shared" si="94"/>
        <v>0</v>
      </c>
      <c r="AD265" s="210">
        <f t="shared" si="94"/>
        <v>0</v>
      </c>
      <c r="AE265" s="210">
        <f t="shared" si="94"/>
        <v>0</v>
      </c>
      <c r="AF265" s="210">
        <f t="shared" si="94"/>
        <v>0</v>
      </c>
      <c r="AG265" s="210">
        <f t="shared" si="94"/>
        <v>0</v>
      </c>
      <c r="AH265" s="210">
        <f t="shared" si="94"/>
        <v>0</v>
      </c>
      <c r="AI265" s="210">
        <f t="shared" si="94"/>
        <v>0</v>
      </c>
      <c r="AJ265" s="210">
        <f t="shared" si="94"/>
        <v>0</v>
      </c>
      <c r="AK265" s="210">
        <f t="shared" si="94"/>
        <v>0</v>
      </c>
      <c r="AL265" s="210">
        <f t="shared" si="94"/>
        <v>0</v>
      </c>
      <c r="AM265" s="210">
        <f t="shared" si="94"/>
        <v>0</v>
      </c>
      <c r="AN265" s="210">
        <f t="shared" si="94"/>
        <v>0</v>
      </c>
      <c r="AO265" s="210">
        <f t="shared" si="94"/>
        <v>0</v>
      </c>
      <c r="AP265" s="210">
        <f t="shared" si="94"/>
        <v>0</v>
      </c>
      <c r="AQ265" s="210">
        <f t="shared" si="94"/>
        <v>0</v>
      </c>
      <c r="AR265" s="210">
        <f t="shared" si="94"/>
        <v>0</v>
      </c>
      <c r="AS265" s="210">
        <f t="shared" si="94"/>
        <v>0</v>
      </c>
      <c r="AT265" s="210">
        <f t="shared" si="94"/>
        <v>0</v>
      </c>
      <c r="AU265" s="210">
        <f t="shared" si="94"/>
        <v>0</v>
      </c>
      <c r="AV265" s="210">
        <f t="shared" si="94"/>
        <v>0</v>
      </c>
      <c r="AW265" s="210">
        <f t="shared" si="94"/>
        <v>0</v>
      </c>
      <c r="AX265" s="210">
        <f t="shared" si="94"/>
        <v>0</v>
      </c>
      <c r="AY265" s="210">
        <f t="shared" si="94"/>
        <v>0</v>
      </c>
      <c r="AZ265" s="210">
        <f t="shared" si="94"/>
        <v>0</v>
      </c>
      <c r="BA265" s="210">
        <f t="shared" si="94"/>
        <v>0</v>
      </c>
      <c r="BB265" s="210">
        <f t="shared" si="94"/>
        <v>0</v>
      </c>
      <c r="BC265" s="210">
        <f t="shared" si="94"/>
        <v>0</v>
      </c>
      <c r="BD265" s="210">
        <f t="shared" si="94"/>
        <v>0</v>
      </c>
      <c r="BE265" s="210">
        <f t="shared" si="94"/>
        <v>0</v>
      </c>
      <c r="BF265" s="210">
        <f t="shared" si="94"/>
        <v>0</v>
      </c>
      <c r="BG265" s="210">
        <f t="shared" si="94"/>
        <v>0</v>
      </c>
      <c r="BH265" s="210">
        <f t="shared" si="94"/>
        <v>0</v>
      </c>
      <c r="BI265" s="210">
        <f t="shared" si="94"/>
        <v>0</v>
      </c>
      <c r="BJ265" s="210">
        <f t="shared" si="94"/>
        <v>0</v>
      </c>
      <c r="BK265" s="210">
        <f t="shared" si="94"/>
        <v>0</v>
      </c>
      <c r="BL265" s="210">
        <f t="shared" si="94"/>
        <v>0</v>
      </c>
      <c r="BM265" s="210">
        <f t="shared" si="94"/>
        <v>0</v>
      </c>
      <c r="BN265" s="210">
        <f t="shared" si="94"/>
        <v>0</v>
      </c>
      <c r="BO265" s="210">
        <f t="shared" si="94"/>
        <v>0</v>
      </c>
      <c r="BP265" s="210">
        <f t="shared" si="94"/>
        <v>0</v>
      </c>
      <c r="BQ265" s="210">
        <f t="shared" si="94"/>
        <v>0</v>
      </c>
      <c r="BR265" s="210">
        <f t="shared" si="92"/>
        <v>0</v>
      </c>
      <c r="BS265" s="210">
        <f t="shared" si="92"/>
        <v>0</v>
      </c>
      <c r="BT265" s="210">
        <f t="shared" si="92"/>
        <v>0</v>
      </c>
      <c r="BU265" s="210">
        <f t="shared" si="92"/>
        <v>0</v>
      </c>
      <c r="BV265" s="210">
        <f t="shared" si="92"/>
        <v>0</v>
      </c>
      <c r="BW265" s="210">
        <f t="shared" si="92"/>
        <v>4.5083721884988711E-3</v>
      </c>
      <c r="BX265" s="210">
        <f t="shared" si="92"/>
        <v>0.4351549807923521</v>
      </c>
      <c r="BY265" s="210">
        <f t="shared" si="92"/>
        <v>0.35897275739714379</v>
      </c>
      <c r="BZ265" s="210">
        <f t="shared" si="92"/>
        <v>0</v>
      </c>
      <c r="CA265" s="210">
        <f t="shared" si="92"/>
        <v>0</v>
      </c>
      <c r="CB265" s="210">
        <f t="shared" si="92"/>
        <v>0</v>
      </c>
      <c r="CC265" s="210">
        <f t="shared" si="92"/>
        <v>0</v>
      </c>
      <c r="CD265" s="210">
        <f t="shared" si="92"/>
        <v>0</v>
      </c>
      <c r="CE265" s="210">
        <f t="shared" si="92"/>
        <v>0</v>
      </c>
      <c r="CF265" s="210">
        <f t="shared" si="92"/>
        <v>0</v>
      </c>
      <c r="CG265" s="210">
        <f t="shared" si="92"/>
        <v>0</v>
      </c>
      <c r="CH265" s="210">
        <f t="shared" si="92"/>
        <v>0</v>
      </c>
      <c r="CI265" s="210">
        <f t="shared" si="92"/>
        <v>0</v>
      </c>
      <c r="CJ265" s="210">
        <f t="shared" si="92"/>
        <v>0</v>
      </c>
      <c r="CK265" s="210">
        <f t="shared" si="92"/>
        <v>0</v>
      </c>
      <c r="CL265" s="210">
        <f t="shared" si="92"/>
        <v>0</v>
      </c>
      <c r="CM265" s="210">
        <f t="shared" si="92"/>
        <v>0</v>
      </c>
      <c r="CN265" s="210">
        <f t="shared" si="92"/>
        <v>0</v>
      </c>
      <c r="CO265" s="210">
        <f t="shared" si="92"/>
        <v>0</v>
      </c>
      <c r="CP265" s="210">
        <f t="shared" si="92"/>
        <v>0</v>
      </c>
      <c r="CQ265" s="210">
        <f t="shared" si="92"/>
        <v>0</v>
      </c>
      <c r="CR265" s="210">
        <f t="shared" si="92"/>
        <v>0</v>
      </c>
      <c r="CS265" s="210">
        <f t="shared" si="92"/>
        <v>0</v>
      </c>
      <c r="CT265" s="210">
        <f t="shared" si="92"/>
        <v>0</v>
      </c>
      <c r="CU265" s="210">
        <f t="shared" si="92"/>
        <v>0</v>
      </c>
      <c r="CV265" s="210">
        <f t="shared" si="92"/>
        <v>0</v>
      </c>
      <c r="CW265" s="210">
        <f t="shared" si="92"/>
        <v>0</v>
      </c>
      <c r="CX265" s="210">
        <f t="shared" si="92"/>
        <v>0</v>
      </c>
      <c r="CY265" s="210">
        <f t="shared" si="92"/>
        <v>0</v>
      </c>
      <c r="CZ265" s="210">
        <f t="shared" si="92"/>
        <v>0</v>
      </c>
      <c r="DA265" s="210">
        <f t="shared" si="92"/>
        <v>0</v>
      </c>
      <c r="DB265" s="210">
        <f t="shared" si="92"/>
        <v>0</v>
      </c>
      <c r="DC265" s="210">
        <f t="shared" si="92"/>
        <v>0</v>
      </c>
      <c r="DD265" s="210">
        <f t="shared" si="92"/>
        <v>0</v>
      </c>
      <c r="DE265" s="210">
        <f t="shared" si="92"/>
        <v>0</v>
      </c>
      <c r="DF265" s="210">
        <f t="shared" si="92"/>
        <v>0</v>
      </c>
      <c r="DG265" s="210">
        <f t="shared" si="92"/>
        <v>0</v>
      </c>
      <c r="DH265" s="210">
        <f t="shared" si="92"/>
        <v>0</v>
      </c>
      <c r="DI265" s="210">
        <f t="shared" si="92"/>
        <v>0</v>
      </c>
      <c r="DJ265" s="210">
        <f t="shared" si="92"/>
        <v>0</v>
      </c>
      <c r="DK265" s="210">
        <f t="shared" si="92"/>
        <v>0</v>
      </c>
      <c r="DL265" s="210">
        <f t="shared" si="92"/>
        <v>0</v>
      </c>
      <c r="DM265" s="210">
        <f t="shared" si="92"/>
        <v>0</v>
      </c>
      <c r="DN265" s="210">
        <f t="shared" si="92"/>
        <v>0</v>
      </c>
      <c r="DO265" s="210">
        <f t="shared" si="92"/>
        <v>0</v>
      </c>
      <c r="DP265" s="210">
        <f t="shared" si="92"/>
        <v>0</v>
      </c>
      <c r="DQ265" s="210">
        <f t="shared" si="92"/>
        <v>0</v>
      </c>
      <c r="DR265" s="210">
        <f t="shared" si="92"/>
        <v>0</v>
      </c>
      <c r="DS265" s="210">
        <f t="shared" si="92"/>
        <v>0</v>
      </c>
      <c r="DT265" s="210">
        <f t="shared" si="92"/>
        <v>0</v>
      </c>
      <c r="DU265" s="210">
        <f t="shared" si="92"/>
        <v>0</v>
      </c>
      <c r="DV265" s="210">
        <f t="shared" si="92"/>
        <v>0</v>
      </c>
      <c r="DW265" s="210">
        <f t="shared" si="92"/>
        <v>0</v>
      </c>
      <c r="DX265" s="210">
        <f t="shared" si="92"/>
        <v>0</v>
      </c>
      <c r="DY265" s="210">
        <f t="shared" si="92"/>
        <v>0</v>
      </c>
      <c r="DZ265" s="210">
        <f t="shared" si="92"/>
        <v>0</v>
      </c>
      <c r="EA265" s="210">
        <f t="shared" si="92"/>
        <v>0</v>
      </c>
      <c r="EB265" s="210">
        <f t="shared" si="92"/>
        <v>0</v>
      </c>
      <c r="EC265" s="210">
        <f t="shared" si="90"/>
        <v>0</v>
      </c>
      <c r="ED265" s="210">
        <f t="shared" si="84"/>
        <v>0</v>
      </c>
      <c r="EE265" s="210">
        <f t="shared" si="84"/>
        <v>0</v>
      </c>
      <c r="EF265" s="210">
        <f t="shared" si="95"/>
        <v>0</v>
      </c>
      <c r="EG265" s="210">
        <f t="shared" si="95"/>
        <v>0</v>
      </c>
      <c r="EH265" s="210">
        <f t="shared" si="95"/>
        <v>0</v>
      </c>
      <c r="EI265" s="210">
        <f t="shared" si="95"/>
        <v>0</v>
      </c>
      <c r="EJ265" s="210">
        <f t="shared" si="95"/>
        <v>0</v>
      </c>
      <c r="EK265" s="210">
        <f t="shared" si="95"/>
        <v>0</v>
      </c>
      <c r="EL265" s="210">
        <f t="shared" si="95"/>
        <v>0</v>
      </c>
      <c r="EM265" s="210">
        <f t="shared" si="95"/>
        <v>0</v>
      </c>
      <c r="EN265" s="210">
        <f t="shared" si="95"/>
        <v>0</v>
      </c>
      <c r="EO265" s="210">
        <f t="shared" si="95"/>
        <v>0</v>
      </c>
      <c r="EP265" s="210">
        <f t="shared" si="95"/>
        <v>0</v>
      </c>
      <c r="EQ265" s="210">
        <f t="shared" si="95"/>
        <v>0</v>
      </c>
      <c r="ER265" s="210">
        <f t="shared" si="95"/>
        <v>0</v>
      </c>
      <c r="ES265" s="210">
        <f t="shared" si="95"/>
        <v>0</v>
      </c>
      <c r="ET265" s="210">
        <f t="shared" si="95"/>
        <v>0</v>
      </c>
      <c r="EU265" s="210">
        <f t="shared" si="95"/>
        <v>0</v>
      </c>
      <c r="EV265" s="210">
        <f t="shared" si="95"/>
        <v>0</v>
      </c>
      <c r="EW265" s="210">
        <f t="shared" si="95"/>
        <v>0</v>
      </c>
      <c r="EX265" s="210">
        <f t="shared" si="95"/>
        <v>0</v>
      </c>
      <c r="EY265" s="210">
        <f t="shared" si="95"/>
        <v>0</v>
      </c>
      <c r="EZ265" s="210">
        <f t="shared" si="95"/>
        <v>0</v>
      </c>
      <c r="FA265" s="210">
        <f t="shared" si="95"/>
        <v>0</v>
      </c>
      <c r="FB265" s="210">
        <f t="shared" si="95"/>
        <v>0</v>
      </c>
      <c r="FC265" s="210">
        <f t="shared" si="95"/>
        <v>0</v>
      </c>
      <c r="FD265" s="210">
        <f t="shared" si="95"/>
        <v>0</v>
      </c>
      <c r="FE265" s="210">
        <f t="shared" si="95"/>
        <v>0</v>
      </c>
      <c r="FF265" s="210">
        <f t="shared" si="95"/>
        <v>0</v>
      </c>
      <c r="FG265" s="210">
        <f t="shared" si="95"/>
        <v>0</v>
      </c>
      <c r="FH265" s="210">
        <f t="shared" si="95"/>
        <v>0</v>
      </c>
      <c r="FI265" s="210">
        <f t="shared" si="95"/>
        <v>0</v>
      </c>
      <c r="FJ265" s="210">
        <f t="shared" si="95"/>
        <v>0</v>
      </c>
      <c r="FK265" s="210">
        <f t="shared" si="95"/>
        <v>0</v>
      </c>
      <c r="FL265" s="210">
        <f t="shared" si="95"/>
        <v>0</v>
      </c>
      <c r="FM265" s="210">
        <f t="shared" si="95"/>
        <v>0</v>
      </c>
      <c r="FN265" s="210">
        <f t="shared" si="95"/>
        <v>0</v>
      </c>
      <c r="FO265" s="210">
        <f t="shared" si="95"/>
        <v>0</v>
      </c>
      <c r="FP265" s="210">
        <f t="shared" si="95"/>
        <v>0</v>
      </c>
      <c r="FQ265" s="210">
        <f t="shared" si="95"/>
        <v>0</v>
      </c>
      <c r="FR265" s="210">
        <f t="shared" si="95"/>
        <v>0</v>
      </c>
      <c r="FS265" s="210">
        <f t="shared" si="95"/>
        <v>0</v>
      </c>
      <c r="FT265" s="210">
        <f t="shared" si="95"/>
        <v>0</v>
      </c>
      <c r="FU265" s="210">
        <f t="shared" si="95"/>
        <v>0</v>
      </c>
      <c r="FV265" s="210">
        <f t="shared" si="95"/>
        <v>0</v>
      </c>
      <c r="FW265" s="210">
        <f t="shared" si="95"/>
        <v>0</v>
      </c>
      <c r="FX265" s="210">
        <f t="shared" si="95"/>
        <v>0</v>
      </c>
      <c r="FY265" s="210">
        <f t="shared" si="95"/>
        <v>0</v>
      </c>
      <c r="FZ265" s="210">
        <f t="shared" si="95"/>
        <v>0</v>
      </c>
      <c r="GA265" s="210">
        <f t="shared" si="95"/>
        <v>0</v>
      </c>
      <c r="GB265" s="210">
        <f t="shared" si="95"/>
        <v>0</v>
      </c>
      <c r="GC265" s="210">
        <f t="shared" si="95"/>
        <v>0</v>
      </c>
      <c r="GD265" s="210">
        <f t="shared" si="95"/>
        <v>0</v>
      </c>
      <c r="GE265" s="210">
        <f t="shared" si="95"/>
        <v>0</v>
      </c>
      <c r="GF265" s="210">
        <f t="shared" si="95"/>
        <v>0</v>
      </c>
      <c r="GG265" s="210">
        <f t="shared" si="95"/>
        <v>0</v>
      </c>
      <c r="GH265" s="210">
        <f t="shared" si="95"/>
        <v>0</v>
      </c>
      <c r="GI265" s="210">
        <f t="shared" si="95"/>
        <v>0</v>
      </c>
      <c r="GK265" s="216">
        <f t="shared" si="91"/>
        <v>0.43966335298085096</v>
      </c>
      <c r="GL265" s="216">
        <f t="shared" si="86"/>
        <v>0.35897275739714379</v>
      </c>
      <c r="GM265" s="216">
        <f t="shared" si="87"/>
        <v>0</v>
      </c>
      <c r="GN265" s="216">
        <f t="shared" si="88"/>
        <v>0</v>
      </c>
    </row>
    <row r="266" spans="1:196" x14ac:dyDescent="0.35">
      <c r="A266" s="9">
        <f>Report!$C$4</f>
        <v>1</v>
      </c>
      <c r="B266" t="str">
        <f>VLOOKUP($A266,Centers!$B$1:$C$120,2,)</f>
        <v>GATE</v>
      </c>
      <c r="C266" s="209">
        <v>44952</v>
      </c>
      <c r="D266" s="113">
        <f>IF($A266=1,SUM(SUMIFS(Indent!$E:$E,Indent!$C:$C,Waterfall!$C266,Indent!$A:$A,Centers!$A$2),SUMIFS(Indent!$E:$E,Indent!$C:$C,Waterfall!$C266,Indent!$A:$A,Centers!$A$3),SUMIFS(Indent!$E:$E,Indent!$C:$C,Waterfall!$C266,Indent!$A:$A,Centers!$A$4),SUMIFS(Indent!$E:$E,Indent!$C:$C,Waterfall!$C266,Indent!$A:$A,Centers!$A$5),SUMIFS(Indent!$E:$E,Indent!$C:$C,Waterfall!$C266,Indent!$A:$A,Centers!$A$6),SUMIFS(Indent!$E:$E,Indent!$C:$C,Waterfall!$C266,Indent!$A:$A,Centers!$A$7),SUMIFS(Indent!$E:$E,Indent!$C:$C,Waterfall!$C266,Indent!$A:$A,Centers!$A$8)),SUMIFS(Indent!$E:$E,Indent!$C:$C,Waterfall!$C266,Indent!$A:$A,$A266))</f>
        <v>37035</v>
      </c>
      <c r="E266" s="210">
        <f t="shared" si="83"/>
        <v>0</v>
      </c>
      <c r="F266" s="210">
        <f t="shared" si="94"/>
        <v>0</v>
      </c>
      <c r="G266" s="210">
        <f t="shared" si="94"/>
        <v>0</v>
      </c>
      <c r="H266" s="210">
        <f t="shared" si="94"/>
        <v>0</v>
      </c>
      <c r="I266" s="210">
        <f t="shared" si="94"/>
        <v>0</v>
      </c>
      <c r="J266" s="210">
        <f t="shared" si="94"/>
        <v>0</v>
      </c>
      <c r="K266" s="210">
        <f t="shared" si="94"/>
        <v>0</v>
      </c>
      <c r="L266" s="210">
        <f t="shared" si="94"/>
        <v>0</v>
      </c>
      <c r="M266" s="210">
        <f t="shared" si="94"/>
        <v>0</v>
      </c>
      <c r="N266" s="210">
        <f t="shared" si="94"/>
        <v>0</v>
      </c>
      <c r="O266" s="210">
        <f t="shared" si="94"/>
        <v>0</v>
      </c>
      <c r="P266" s="210">
        <f t="shared" si="94"/>
        <v>0</v>
      </c>
      <c r="Q266" s="210">
        <f t="shared" si="94"/>
        <v>0</v>
      </c>
      <c r="R266" s="210">
        <f t="shared" si="94"/>
        <v>0</v>
      </c>
      <c r="S266" s="210">
        <f t="shared" si="94"/>
        <v>0</v>
      </c>
      <c r="T266" s="210">
        <f t="shared" si="94"/>
        <v>0</v>
      </c>
      <c r="U266" s="210">
        <f t="shared" si="94"/>
        <v>0</v>
      </c>
      <c r="V266" s="210">
        <f t="shared" si="94"/>
        <v>0</v>
      </c>
      <c r="W266" s="210">
        <f t="shared" si="94"/>
        <v>0</v>
      </c>
      <c r="X266" s="210">
        <f t="shared" si="94"/>
        <v>0</v>
      </c>
      <c r="Y266" s="210">
        <f t="shared" si="94"/>
        <v>0</v>
      </c>
      <c r="Z266" s="210">
        <f t="shared" si="94"/>
        <v>0</v>
      </c>
      <c r="AA266" s="210">
        <f t="shared" si="94"/>
        <v>0</v>
      </c>
      <c r="AB266" s="210">
        <f t="shared" si="94"/>
        <v>0</v>
      </c>
      <c r="AC266" s="210">
        <f t="shared" si="94"/>
        <v>0</v>
      </c>
      <c r="AD266" s="210">
        <f t="shared" si="94"/>
        <v>0</v>
      </c>
      <c r="AE266" s="210">
        <f t="shared" si="94"/>
        <v>0</v>
      </c>
      <c r="AF266" s="210">
        <f t="shared" si="94"/>
        <v>0</v>
      </c>
      <c r="AG266" s="210">
        <f t="shared" si="94"/>
        <v>0</v>
      </c>
      <c r="AH266" s="210">
        <f t="shared" si="94"/>
        <v>0</v>
      </c>
      <c r="AI266" s="210">
        <f t="shared" si="94"/>
        <v>0</v>
      </c>
      <c r="AJ266" s="210">
        <f t="shared" si="94"/>
        <v>0</v>
      </c>
      <c r="AK266" s="210">
        <f t="shared" si="94"/>
        <v>0</v>
      </c>
      <c r="AL266" s="210">
        <f t="shared" si="94"/>
        <v>0</v>
      </c>
      <c r="AM266" s="210">
        <f t="shared" si="94"/>
        <v>0</v>
      </c>
      <c r="AN266" s="210">
        <f t="shared" si="94"/>
        <v>0</v>
      </c>
      <c r="AO266" s="210">
        <f t="shared" si="94"/>
        <v>0</v>
      </c>
      <c r="AP266" s="210">
        <f t="shared" si="94"/>
        <v>0</v>
      </c>
      <c r="AQ266" s="210">
        <f t="shared" si="94"/>
        <v>0</v>
      </c>
      <c r="AR266" s="210">
        <f t="shared" si="94"/>
        <v>0</v>
      </c>
      <c r="AS266" s="210">
        <f t="shared" si="94"/>
        <v>0</v>
      </c>
      <c r="AT266" s="210">
        <f t="shared" si="94"/>
        <v>0</v>
      </c>
      <c r="AU266" s="210">
        <f t="shared" si="94"/>
        <v>0</v>
      </c>
      <c r="AV266" s="210">
        <f t="shared" si="94"/>
        <v>0</v>
      </c>
      <c r="AW266" s="210">
        <f t="shared" si="94"/>
        <v>0</v>
      </c>
      <c r="AX266" s="210">
        <f t="shared" si="94"/>
        <v>0</v>
      </c>
      <c r="AY266" s="210">
        <f t="shared" si="94"/>
        <v>0</v>
      </c>
      <c r="AZ266" s="210">
        <f t="shared" si="94"/>
        <v>0</v>
      </c>
      <c r="BA266" s="210">
        <f t="shared" si="94"/>
        <v>0</v>
      </c>
      <c r="BB266" s="210">
        <f t="shared" si="94"/>
        <v>0</v>
      </c>
      <c r="BC266" s="210">
        <f t="shared" si="94"/>
        <v>0</v>
      </c>
      <c r="BD266" s="210">
        <f t="shared" si="94"/>
        <v>0</v>
      </c>
      <c r="BE266" s="210">
        <f t="shared" si="94"/>
        <v>0</v>
      </c>
      <c r="BF266" s="210">
        <f t="shared" si="94"/>
        <v>0</v>
      </c>
      <c r="BG266" s="210">
        <f t="shared" si="94"/>
        <v>0</v>
      </c>
      <c r="BH266" s="210">
        <f t="shared" si="94"/>
        <v>0</v>
      </c>
      <c r="BI266" s="210">
        <f t="shared" si="94"/>
        <v>0</v>
      </c>
      <c r="BJ266" s="210">
        <f t="shared" si="94"/>
        <v>0</v>
      </c>
      <c r="BK266" s="210">
        <f t="shared" si="94"/>
        <v>0</v>
      </c>
      <c r="BL266" s="210">
        <f t="shared" si="94"/>
        <v>0</v>
      </c>
      <c r="BM266" s="210">
        <f t="shared" si="94"/>
        <v>0</v>
      </c>
      <c r="BN266" s="210">
        <f t="shared" si="94"/>
        <v>0</v>
      </c>
      <c r="BO266" s="210">
        <f t="shared" si="94"/>
        <v>0</v>
      </c>
      <c r="BP266" s="210">
        <f t="shared" si="94"/>
        <v>0</v>
      </c>
      <c r="BQ266" s="210">
        <f t="shared" si="94"/>
        <v>0</v>
      </c>
      <c r="BR266" s="210">
        <f t="shared" si="92"/>
        <v>0</v>
      </c>
      <c r="BS266" s="210">
        <f t="shared" si="92"/>
        <v>0</v>
      </c>
      <c r="BT266" s="210">
        <f t="shared" si="92"/>
        <v>0</v>
      </c>
      <c r="BU266" s="210">
        <f t="shared" si="92"/>
        <v>0</v>
      </c>
      <c r="BV266" s="210">
        <f t="shared" si="92"/>
        <v>0</v>
      </c>
      <c r="BW266" s="210">
        <f t="shared" si="92"/>
        <v>0</v>
      </c>
      <c r="BX266" s="210">
        <f t="shared" si="92"/>
        <v>1.9592277575266642E-3</v>
      </c>
      <c r="BY266" s="210">
        <f t="shared" si="92"/>
        <v>0.3052636695018226</v>
      </c>
      <c r="BZ266" s="210">
        <f t="shared" si="92"/>
        <v>0</v>
      </c>
      <c r="CA266" s="210">
        <f t="shared" si="92"/>
        <v>0</v>
      </c>
      <c r="CB266" s="210">
        <f t="shared" si="92"/>
        <v>0</v>
      </c>
      <c r="CC266" s="210">
        <f t="shared" si="92"/>
        <v>0</v>
      </c>
      <c r="CD266" s="210">
        <f t="shared" si="92"/>
        <v>0</v>
      </c>
      <c r="CE266" s="210">
        <f t="shared" si="92"/>
        <v>0</v>
      </c>
      <c r="CF266" s="210">
        <f t="shared" si="92"/>
        <v>0</v>
      </c>
      <c r="CG266" s="210">
        <f t="shared" si="92"/>
        <v>0</v>
      </c>
      <c r="CH266" s="210">
        <f t="shared" si="92"/>
        <v>0</v>
      </c>
      <c r="CI266" s="210">
        <f t="shared" si="92"/>
        <v>0</v>
      </c>
      <c r="CJ266" s="210">
        <f t="shared" si="92"/>
        <v>0</v>
      </c>
      <c r="CK266" s="210">
        <f t="shared" si="92"/>
        <v>0</v>
      </c>
      <c r="CL266" s="210">
        <f t="shared" si="92"/>
        <v>0</v>
      </c>
      <c r="CM266" s="210">
        <f t="shared" si="92"/>
        <v>0</v>
      </c>
      <c r="CN266" s="210">
        <f t="shared" si="92"/>
        <v>0</v>
      </c>
      <c r="CO266" s="210">
        <f t="shared" si="92"/>
        <v>0</v>
      </c>
      <c r="CP266" s="210">
        <f t="shared" si="92"/>
        <v>0</v>
      </c>
      <c r="CQ266" s="210">
        <f t="shared" si="92"/>
        <v>0</v>
      </c>
      <c r="CR266" s="210">
        <f t="shared" si="92"/>
        <v>0</v>
      </c>
      <c r="CS266" s="210">
        <f t="shared" si="92"/>
        <v>0</v>
      </c>
      <c r="CT266" s="210">
        <f t="shared" si="92"/>
        <v>0</v>
      </c>
      <c r="CU266" s="210">
        <f t="shared" si="92"/>
        <v>0</v>
      </c>
      <c r="CV266" s="210">
        <f t="shared" si="92"/>
        <v>0</v>
      </c>
      <c r="CW266" s="210">
        <f t="shared" si="92"/>
        <v>0</v>
      </c>
      <c r="CX266" s="210">
        <f t="shared" si="92"/>
        <v>0</v>
      </c>
      <c r="CY266" s="210">
        <f t="shared" si="92"/>
        <v>0</v>
      </c>
      <c r="CZ266" s="210">
        <f t="shared" si="92"/>
        <v>0</v>
      </c>
      <c r="DA266" s="210">
        <f t="shared" si="92"/>
        <v>0</v>
      </c>
      <c r="DB266" s="210">
        <f t="shared" si="92"/>
        <v>0</v>
      </c>
      <c r="DC266" s="210">
        <f t="shared" si="92"/>
        <v>0</v>
      </c>
      <c r="DD266" s="210">
        <f t="shared" si="92"/>
        <v>0</v>
      </c>
      <c r="DE266" s="210">
        <f t="shared" si="92"/>
        <v>0</v>
      </c>
      <c r="DF266" s="210">
        <f t="shared" si="92"/>
        <v>0</v>
      </c>
      <c r="DG266" s="210">
        <f t="shared" si="92"/>
        <v>0</v>
      </c>
      <c r="DH266" s="210">
        <f t="shared" si="92"/>
        <v>0</v>
      </c>
      <c r="DI266" s="210">
        <f t="shared" si="92"/>
        <v>0</v>
      </c>
      <c r="DJ266" s="210">
        <f t="shared" si="92"/>
        <v>0</v>
      </c>
      <c r="DK266" s="210">
        <f t="shared" si="92"/>
        <v>0</v>
      </c>
      <c r="DL266" s="210">
        <f t="shared" si="92"/>
        <v>0</v>
      </c>
      <c r="DM266" s="210">
        <f t="shared" si="92"/>
        <v>0</v>
      </c>
      <c r="DN266" s="210">
        <f t="shared" si="92"/>
        <v>0</v>
      </c>
      <c r="DO266" s="210">
        <f t="shared" si="92"/>
        <v>0</v>
      </c>
      <c r="DP266" s="210">
        <f t="shared" si="92"/>
        <v>0</v>
      </c>
      <c r="DQ266" s="210">
        <f t="shared" si="92"/>
        <v>0</v>
      </c>
      <c r="DR266" s="210">
        <f t="shared" si="92"/>
        <v>0</v>
      </c>
      <c r="DS266" s="210">
        <f t="shared" si="92"/>
        <v>0</v>
      </c>
      <c r="DT266" s="210">
        <f t="shared" si="92"/>
        <v>0</v>
      </c>
      <c r="DU266" s="210">
        <f t="shared" si="92"/>
        <v>0</v>
      </c>
      <c r="DV266" s="210">
        <f t="shared" si="92"/>
        <v>0</v>
      </c>
      <c r="DW266" s="210">
        <f t="shared" si="92"/>
        <v>0</v>
      </c>
      <c r="DX266" s="210">
        <f t="shared" si="92"/>
        <v>0</v>
      </c>
      <c r="DY266" s="210">
        <f t="shared" si="92"/>
        <v>0</v>
      </c>
      <c r="DZ266" s="210">
        <f t="shared" si="92"/>
        <v>0</v>
      </c>
      <c r="EA266" s="210">
        <f t="shared" si="92"/>
        <v>0</v>
      </c>
      <c r="EB266" s="210">
        <f t="shared" si="92"/>
        <v>0</v>
      </c>
      <c r="EC266" s="210">
        <f t="shared" si="90"/>
        <v>0</v>
      </c>
      <c r="ED266" s="210">
        <f t="shared" si="84"/>
        <v>0</v>
      </c>
      <c r="EE266" s="210">
        <f t="shared" si="84"/>
        <v>0</v>
      </c>
      <c r="EF266" s="210">
        <f t="shared" si="95"/>
        <v>0</v>
      </c>
      <c r="EG266" s="210">
        <f t="shared" si="95"/>
        <v>0</v>
      </c>
      <c r="EH266" s="210">
        <f t="shared" si="95"/>
        <v>0</v>
      </c>
      <c r="EI266" s="210">
        <f t="shared" si="95"/>
        <v>0</v>
      </c>
      <c r="EJ266" s="210">
        <f t="shared" si="95"/>
        <v>0</v>
      </c>
      <c r="EK266" s="210">
        <f t="shared" si="95"/>
        <v>0</v>
      </c>
      <c r="EL266" s="210">
        <f t="shared" si="95"/>
        <v>0</v>
      </c>
      <c r="EM266" s="210">
        <f t="shared" si="95"/>
        <v>0</v>
      </c>
      <c r="EN266" s="210">
        <f t="shared" si="95"/>
        <v>0</v>
      </c>
      <c r="EO266" s="210">
        <f t="shared" si="95"/>
        <v>0</v>
      </c>
      <c r="EP266" s="210">
        <f t="shared" si="95"/>
        <v>0</v>
      </c>
      <c r="EQ266" s="210">
        <f t="shared" si="95"/>
        <v>0</v>
      </c>
      <c r="ER266" s="210">
        <f t="shared" si="95"/>
        <v>0</v>
      </c>
      <c r="ES266" s="210">
        <f t="shared" si="95"/>
        <v>0</v>
      </c>
      <c r="ET266" s="210">
        <f t="shared" si="95"/>
        <v>0</v>
      </c>
      <c r="EU266" s="210">
        <f t="shared" si="95"/>
        <v>0</v>
      </c>
      <c r="EV266" s="210">
        <f t="shared" si="95"/>
        <v>0</v>
      </c>
      <c r="EW266" s="210">
        <f t="shared" si="95"/>
        <v>0</v>
      </c>
      <c r="EX266" s="210">
        <f t="shared" si="95"/>
        <v>0</v>
      </c>
      <c r="EY266" s="210">
        <f t="shared" si="95"/>
        <v>0</v>
      </c>
      <c r="EZ266" s="210">
        <f t="shared" si="95"/>
        <v>0</v>
      </c>
      <c r="FA266" s="210">
        <f t="shared" si="95"/>
        <v>0</v>
      </c>
      <c r="FB266" s="210">
        <f t="shared" si="95"/>
        <v>0</v>
      </c>
      <c r="FC266" s="210">
        <f t="shared" si="95"/>
        <v>0</v>
      </c>
      <c r="FD266" s="210">
        <f t="shared" si="95"/>
        <v>0</v>
      </c>
      <c r="FE266" s="210">
        <f t="shared" si="95"/>
        <v>0</v>
      </c>
      <c r="FF266" s="210">
        <f t="shared" si="95"/>
        <v>0</v>
      </c>
      <c r="FG266" s="210">
        <f t="shared" si="95"/>
        <v>0</v>
      </c>
      <c r="FH266" s="210">
        <f t="shared" si="95"/>
        <v>0</v>
      </c>
      <c r="FI266" s="210">
        <f t="shared" si="95"/>
        <v>0</v>
      </c>
      <c r="FJ266" s="210">
        <f t="shared" si="95"/>
        <v>0</v>
      </c>
      <c r="FK266" s="210">
        <f t="shared" si="95"/>
        <v>0</v>
      </c>
      <c r="FL266" s="210">
        <f t="shared" si="95"/>
        <v>0</v>
      </c>
      <c r="FM266" s="210">
        <f t="shared" si="95"/>
        <v>0</v>
      </c>
      <c r="FN266" s="210">
        <f t="shared" si="95"/>
        <v>0</v>
      </c>
      <c r="FO266" s="210">
        <f t="shared" si="95"/>
        <v>0</v>
      </c>
      <c r="FP266" s="210">
        <f t="shared" si="95"/>
        <v>0</v>
      </c>
      <c r="FQ266" s="210">
        <f t="shared" si="95"/>
        <v>0</v>
      </c>
      <c r="FR266" s="210">
        <f t="shared" si="95"/>
        <v>0</v>
      </c>
      <c r="FS266" s="210">
        <f t="shared" si="95"/>
        <v>0</v>
      </c>
      <c r="FT266" s="210">
        <f t="shared" si="95"/>
        <v>0</v>
      </c>
      <c r="FU266" s="210">
        <f t="shared" si="95"/>
        <v>0</v>
      </c>
      <c r="FV266" s="210">
        <f t="shared" si="95"/>
        <v>0</v>
      </c>
      <c r="FW266" s="210">
        <f t="shared" si="95"/>
        <v>0</v>
      </c>
      <c r="FX266" s="210">
        <f t="shared" si="95"/>
        <v>0</v>
      </c>
      <c r="FY266" s="210">
        <f t="shared" si="95"/>
        <v>0</v>
      </c>
      <c r="FZ266" s="210">
        <f t="shared" si="95"/>
        <v>0</v>
      </c>
      <c r="GA266" s="210">
        <f t="shared" si="95"/>
        <v>0</v>
      </c>
      <c r="GB266" s="210">
        <f t="shared" si="95"/>
        <v>0</v>
      </c>
      <c r="GC266" s="210">
        <f t="shared" si="95"/>
        <v>0</v>
      </c>
      <c r="GD266" s="210">
        <f t="shared" si="95"/>
        <v>0</v>
      </c>
      <c r="GE266" s="210">
        <f t="shared" si="95"/>
        <v>0</v>
      </c>
      <c r="GF266" s="210">
        <f t="shared" si="95"/>
        <v>0</v>
      </c>
      <c r="GG266" s="210">
        <f t="shared" si="95"/>
        <v>0</v>
      </c>
      <c r="GH266" s="210">
        <f t="shared" si="95"/>
        <v>0</v>
      </c>
      <c r="GI266" s="210">
        <f t="shared" si="95"/>
        <v>0</v>
      </c>
      <c r="GK266" s="216">
        <f t="shared" si="91"/>
        <v>0.30722289725934926</v>
      </c>
      <c r="GL266" s="216">
        <f t="shared" si="86"/>
        <v>0</v>
      </c>
      <c r="GM266" s="216">
        <f t="shared" si="87"/>
        <v>0</v>
      </c>
      <c r="GN266" s="216">
        <f t="shared" si="88"/>
        <v>0</v>
      </c>
    </row>
    <row r="267" spans="1:196" x14ac:dyDescent="0.35">
      <c r="A267" s="9">
        <f>Report!$C$4</f>
        <v>1</v>
      </c>
      <c r="B267" t="str">
        <f>VLOOKUP($A267,Centers!$B$1:$C$120,2,)</f>
        <v>GATE</v>
      </c>
      <c r="C267" s="209">
        <v>44953</v>
      </c>
      <c r="D267" s="113">
        <f>IF($A267=1,SUM(SUMIFS(Indent!$E:$E,Indent!$C:$C,Waterfall!$C267,Indent!$A:$A,Centers!$A$2),SUMIFS(Indent!$E:$E,Indent!$C:$C,Waterfall!$C267,Indent!$A:$A,Centers!$A$3),SUMIFS(Indent!$E:$E,Indent!$C:$C,Waterfall!$C267,Indent!$A:$A,Centers!$A$4),SUMIFS(Indent!$E:$E,Indent!$C:$C,Waterfall!$C267,Indent!$A:$A,Centers!$A$5),SUMIFS(Indent!$E:$E,Indent!$C:$C,Waterfall!$C267,Indent!$A:$A,Centers!$A$6),SUMIFS(Indent!$E:$E,Indent!$C:$C,Waterfall!$C267,Indent!$A:$A,Centers!$A$7),SUMIFS(Indent!$E:$E,Indent!$C:$C,Waterfall!$C267,Indent!$A:$A,Centers!$A$8)),SUMIFS(Indent!$E:$E,Indent!$C:$C,Waterfall!$C267,Indent!$A:$A,$A267))</f>
        <v>32517</v>
      </c>
      <c r="E267" s="210">
        <f t="shared" si="83"/>
        <v>0</v>
      </c>
      <c r="F267" s="210">
        <f t="shared" si="94"/>
        <v>0</v>
      </c>
      <c r="G267" s="210">
        <f t="shared" si="94"/>
        <v>0</v>
      </c>
      <c r="H267" s="210">
        <f t="shared" si="94"/>
        <v>0</v>
      </c>
      <c r="I267" s="210">
        <f t="shared" si="94"/>
        <v>0</v>
      </c>
      <c r="J267" s="210">
        <f t="shared" si="94"/>
        <v>0</v>
      </c>
      <c r="K267" s="210">
        <f t="shared" si="94"/>
        <v>0</v>
      </c>
      <c r="L267" s="210">
        <f t="shared" si="94"/>
        <v>0</v>
      </c>
      <c r="M267" s="210">
        <f t="shared" si="94"/>
        <v>0</v>
      </c>
      <c r="N267" s="210">
        <f t="shared" si="94"/>
        <v>0</v>
      </c>
      <c r="O267" s="210">
        <f t="shared" si="94"/>
        <v>0</v>
      </c>
      <c r="P267" s="210">
        <f t="shared" si="94"/>
        <v>0</v>
      </c>
      <c r="Q267" s="210">
        <f t="shared" si="94"/>
        <v>0</v>
      </c>
      <c r="R267" s="210">
        <f t="shared" si="94"/>
        <v>0</v>
      </c>
      <c r="S267" s="210">
        <f t="shared" si="94"/>
        <v>0</v>
      </c>
      <c r="T267" s="210">
        <f t="shared" si="94"/>
        <v>0</v>
      </c>
      <c r="U267" s="210">
        <f t="shared" si="94"/>
        <v>0</v>
      </c>
      <c r="V267" s="210">
        <f t="shared" si="94"/>
        <v>0</v>
      </c>
      <c r="W267" s="210">
        <f t="shared" si="94"/>
        <v>0</v>
      </c>
      <c r="X267" s="210">
        <f t="shared" si="94"/>
        <v>0</v>
      </c>
      <c r="Y267" s="210">
        <f t="shared" si="94"/>
        <v>0</v>
      </c>
      <c r="Z267" s="210">
        <f t="shared" si="94"/>
        <v>0</v>
      </c>
      <c r="AA267" s="210">
        <f t="shared" si="94"/>
        <v>0</v>
      </c>
      <c r="AB267" s="210">
        <f t="shared" si="94"/>
        <v>0</v>
      </c>
      <c r="AC267" s="210">
        <f t="shared" si="94"/>
        <v>0</v>
      </c>
      <c r="AD267" s="210">
        <f t="shared" si="94"/>
        <v>0</v>
      </c>
      <c r="AE267" s="210">
        <f t="shared" si="94"/>
        <v>0</v>
      </c>
      <c r="AF267" s="210">
        <f t="shared" si="94"/>
        <v>0</v>
      </c>
      <c r="AG267" s="210">
        <f t="shared" si="94"/>
        <v>0</v>
      </c>
      <c r="AH267" s="210">
        <f t="shared" si="94"/>
        <v>0</v>
      </c>
      <c r="AI267" s="210">
        <f t="shared" si="94"/>
        <v>0</v>
      </c>
      <c r="AJ267" s="210">
        <f t="shared" si="94"/>
        <v>0</v>
      </c>
      <c r="AK267" s="210">
        <f t="shared" si="94"/>
        <v>0</v>
      </c>
      <c r="AL267" s="210">
        <f t="shared" si="94"/>
        <v>0</v>
      </c>
      <c r="AM267" s="210">
        <f t="shared" si="94"/>
        <v>0</v>
      </c>
      <c r="AN267" s="210">
        <f t="shared" si="94"/>
        <v>0</v>
      </c>
      <c r="AO267" s="210">
        <f t="shared" si="94"/>
        <v>0</v>
      </c>
      <c r="AP267" s="210">
        <f t="shared" si="94"/>
        <v>0</v>
      </c>
      <c r="AQ267" s="210">
        <f t="shared" si="94"/>
        <v>0</v>
      </c>
      <c r="AR267" s="210">
        <f t="shared" si="94"/>
        <v>0</v>
      </c>
      <c r="AS267" s="210">
        <f t="shared" si="94"/>
        <v>0</v>
      </c>
      <c r="AT267" s="210">
        <f t="shared" si="94"/>
        <v>0</v>
      </c>
      <c r="AU267" s="210">
        <f t="shared" si="94"/>
        <v>0</v>
      </c>
      <c r="AV267" s="210">
        <f t="shared" si="94"/>
        <v>0</v>
      </c>
      <c r="AW267" s="210">
        <f t="shared" si="94"/>
        <v>0</v>
      </c>
      <c r="AX267" s="210">
        <f t="shared" si="94"/>
        <v>0</v>
      </c>
      <c r="AY267" s="210">
        <f t="shared" si="94"/>
        <v>0</v>
      </c>
      <c r="AZ267" s="210">
        <f t="shared" si="94"/>
        <v>0</v>
      </c>
      <c r="BA267" s="210">
        <f t="shared" si="94"/>
        <v>0</v>
      </c>
      <c r="BB267" s="210">
        <f t="shared" si="94"/>
        <v>0</v>
      </c>
      <c r="BC267" s="210">
        <f t="shared" si="94"/>
        <v>0</v>
      </c>
      <c r="BD267" s="210">
        <f t="shared" si="94"/>
        <v>0</v>
      </c>
      <c r="BE267" s="210">
        <f t="shared" si="94"/>
        <v>0</v>
      </c>
      <c r="BF267" s="210">
        <f t="shared" si="94"/>
        <v>0</v>
      </c>
      <c r="BG267" s="210">
        <f t="shared" si="94"/>
        <v>0</v>
      </c>
      <c r="BH267" s="210">
        <f t="shared" si="94"/>
        <v>0</v>
      </c>
      <c r="BI267" s="210">
        <f t="shared" si="94"/>
        <v>0</v>
      </c>
      <c r="BJ267" s="210">
        <f t="shared" si="94"/>
        <v>0</v>
      </c>
      <c r="BK267" s="210">
        <f t="shared" si="94"/>
        <v>0</v>
      </c>
      <c r="BL267" s="210">
        <f t="shared" si="94"/>
        <v>0</v>
      </c>
      <c r="BM267" s="210">
        <f t="shared" si="94"/>
        <v>0</v>
      </c>
      <c r="BN267" s="210">
        <f t="shared" si="94"/>
        <v>0</v>
      </c>
      <c r="BO267" s="210">
        <f t="shared" si="94"/>
        <v>0</v>
      </c>
      <c r="BP267" s="210">
        <f t="shared" si="94"/>
        <v>0</v>
      </c>
      <c r="BQ267" s="210">
        <f t="shared" ref="BQ267:EB270" si="96">IFERROR(BQ76/$D76,0)</f>
        <v>0</v>
      </c>
      <c r="BR267" s="210">
        <f t="shared" si="96"/>
        <v>0</v>
      </c>
      <c r="BS267" s="210">
        <f t="shared" si="96"/>
        <v>0</v>
      </c>
      <c r="BT267" s="210">
        <f t="shared" si="96"/>
        <v>0</v>
      </c>
      <c r="BU267" s="210">
        <f t="shared" si="96"/>
        <v>0</v>
      </c>
      <c r="BV267" s="210">
        <f t="shared" si="96"/>
        <v>0</v>
      </c>
      <c r="BW267" s="210">
        <f t="shared" si="96"/>
        <v>0</v>
      </c>
      <c r="BX267" s="210">
        <f t="shared" si="96"/>
        <v>0</v>
      </c>
      <c r="BY267" s="210">
        <f t="shared" si="96"/>
        <v>6.9751207060921982E-3</v>
      </c>
      <c r="BZ267" s="210">
        <f t="shared" si="96"/>
        <v>0</v>
      </c>
      <c r="CA267" s="210">
        <f t="shared" si="96"/>
        <v>0</v>
      </c>
      <c r="CB267" s="210">
        <f t="shared" si="96"/>
        <v>0</v>
      </c>
      <c r="CC267" s="210">
        <f t="shared" si="96"/>
        <v>0</v>
      </c>
      <c r="CD267" s="210">
        <f t="shared" si="96"/>
        <v>0</v>
      </c>
      <c r="CE267" s="210">
        <f t="shared" si="96"/>
        <v>0</v>
      </c>
      <c r="CF267" s="210">
        <f t="shared" si="96"/>
        <v>0</v>
      </c>
      <c r="CG267" s="210">
        <f t="shared" si="96"/>
        <v>0</v>
      </c>
      <c r="CH267" s="210">
        <f t="shared" si="96"/>
        <v>0</v>
      </c>
      <c r="CI267" s="210">
        <f t="shared" si="96"/>
        <v>0</v>
      </c>
      <c r="CJ267" s="210">
        <f t="shared" si="96"/>
        <v>0</v>
      </c>
      <c r="CK267" s="210">
        <f t="shared" si="96"/>
        <v>0</v>
      </c>
      <c r="CL267" s="210">
        <f t="shared" si="96"/>
        <v>0</v>
      </c>
      <c r="CM267" s="210">
        <f t="shared" si="96"/>
        <v>0</v>
      </c>
      <c r="CN267" s="210">
        <f t="shared" si="96"/>
        <v>0</v>
      </c>
      <c r="CO267" s="210">
        <f t="shared" si="96"/>
        <v>0</v>
      </c>
      <c r="CP267" s="210">
        <f t="shared" si="96"/>
        <v>0</v>
      </c>
      <c r="CQ267" s="210">
        <f t="shared" si="96"/>
        <v>0</v>
      </c>
      <c r="CR267" s="210">
        <f t="shared" si="96"/>
        <v>0</v>
      </c>
      <c r="CS267" s="210">
        <f t="shared" si="96"/>
        <v>0</v>
      </c>
      <c r="CT267" s="210">
        <f t="shared" si="96"/>
        <v>0</v>
      </c>
      <c r="CU267" s="210">
        <f t="shared" si="96"/>
        <v>0</v>
      </c>
      <c r="CV267" s="210">
        <f t="shared" si="96"/>
        <v>0</v>
      </c>
      <c r="CW267" s="210">
        <f t="shared" si="96"/>
        <v>0</v>
      </c>
      <c r="CX267" s="210">
        <f t="shared" si="96"/>
        <v>0</v>
      </c>
      <c r="CY267" s="210">
        <f t="shared" si="96"/>
        <v>0</v>
      </c>
      <c r="CZ267" s="210">
        <f t="shared" si="96"/>
        <v>0</v>
      </c>
      <c r="DA267" s="210">
        <f t="shared" si="96"/>
        <v>0</v>
      </c>
      <c r="DB267" s="210">
        <f t="shared" si="96"/>
        <v>0</v>
      </c>
      <c r="DC267" s="210">
        <f t="shared" si="96"/>
        <v>0</v>
      </c>
      <c r="DD267" s="210">
        <f t="shared" si="96"/>
        <v>0</v>
      </c>
      <c r="DE267" s="210">
        <f t="shared" si="96"/>
        <v>0</v>
      </c>
      <c r="DF267" s="210">
        <f t="shared" si="96"/>
        <v>0</v>
      </c>
      <c r="DG267" s="210">
        <f t="shared" si="96"/>
        <v>0</v>
      </c>
      <c r="DH267" s="210">
        <f t="shared" si="96"/>
        <v>0</v>
      </c>
      <c r="DI267" s="210">
        <f t="shared" si="96"/>
        <v>0</v>
      </c>
      <c r="DJ267" s="210">
        <f t="shared" si="96"/>
        <v>0</v>
      </c>
      <c r="DK267" s="210">
        <f t="shared" si="96"/>
        <v>0</v>
      </c>
      <c r="DL267" s="210">
        <f t="shared" si="96"/>
        <v>0</v>
      </c>
      <c r="DM267" s="210">
        <f t="shared" si="96"/>
        <v>0</v>
      </c>
      <c r="DN267" s="210">
        <f t="shared" si="96"/>
        <v>0</v>
      </c>
      <c r="DO267" s="210">
        <f t="shared" si="96"/>
        <v>0</v>
      </c>
      <c r="DP267" s="210">
        <f t="shared" si="96"/>
        <v>0</v>
      </c>
      <c r="DQ267" s="210">
        <f t="shared" si="96"/>
        <v>0</v>
      </c>
      <c r="DR267" s="210">
        <f t="shared" si="96"/>
        <v>0</v>
      </c>
      <c r="DS267" s="210">
        <f t="shared" si="96"/>
        <v>0</v>
      </c>
      <c r="DT267" s="210">
        <f t="shared" si="96"/>
        <v>0</v>
      </c>
      <c r="DU267" s="210">
        <f t="shared" si="96"/>
        <v>0</v>
      </c>
      <c r="DV267" s="210">
        <f t="shared" si="96"/>
        <v>0</v>
      </c>
      <c r="DW267" s="210">
        <f t="shared" si="96"/>
        <v>0</v>
      </c>
      <c r="DX267" s="210">
        <f t="shared" si="96"/>
        <v>0</v>
      </c>
      <c r="DY267" s="210">
        <f t="shared" si="96"/>
        <v>0</v>
      </c>
      <c r="DZ267" s="210">
        <f t="shared" si="96"/>
        <v>0</v>
      </c>
      <c r="EA267" s="210">
        <f t="shared" si="96"/>
        <v>0</v>
      </c>
      <c r="EB267" s="210">
        <f t="shared" si="96"/>
        <v>0</v>
      </c>
      <c r="EC267" s="210">
        <f t="shared" si="90"/>
        <v>0</v>
      </c>
      <c r="ED267" s="210">
        <f t="shared" si="84"/>
        <v>0</v>
      </c>
      <c r="EE267" s="210">
        <f t="shared" si="84"/>
        <v>0</v>
      </c>
      <c r="EF267" s="210">
        <f t="shared" si="95"/>
        <v>0</v>
      </c>
      <c r="EG267" s="210">
        <f t="shared" si="95"/>
        <v>0</v>
      </c>
      <c r="EH267" s="210">
        <f t="shared" si="95"/>
        <v>0</v>
      </c>
      <c r="EI267" s="210">
        <f t="shared" si="95"/>
        <v>0</v>
      </c>
      <c r="EJ267" s="210">
        <f t="shared" si="95"/>
        <v>0</v>
      </c>
      <c r="EK267" s="210">
        <f t="shared" si="95"/>
        <v>0</v>
      </c>
      <c r="EL267" s="210">
        <f t="shared" si="95"/>
        <v>0</v>
      </c>
      <c r="EM267" s="210">
        <f t="shared" si="95"/>
        <v>0</v>
      </c>
      <c r="EN267" s="210">
        <f t="shared" si="95"/>
        <v>0</v>
      </c>
      <c r="EO267" s="210">
        <f t="shared" si="95"/>
        <v>0</v>
      </c>
      <c r="EP267" s="210">
        <f t="shared" si="95"/>
        <v>0</v>
      </c>
      <c r="EQ267" s="210">
        <f t="shared" si="95"/>
        <v>0</v>
      </c>
      <c r="ER267" s="210">
        <f t="shared" si="95"/>
        <v>0</v>
      </c>
      <c r="ES267" s="210">
        <f t="shared" si="95"/>
        <v>0</v>
      </c>
      <c r="ET267" s="210">
        <f t="shared" si="95"/>
        <v>0</v>
      </c>
      <c r="EU267" s="210">
        <f t="shared" si="95"/>
        <v>0</v>
      </c>
      <c r="EV267" s="210">
        <f t="shared" si="95"/>
        <v>0</v>
      </c>
      <c r="EW267" s="210">
        <f t="shared" si="95"/>
        <v>0</v>
      </c>
      <c r="EX267" s="210">
        <f t="shared" si="95"/>
        <v>0</v>
      </c>
      <c r="EY267" s="210">
        <f t="shared" si="95"/>
        <v>0</v>
      </c>
      <c r="EZ267" s="210">
        <f t="shared" si="95"/>
        <v>0</v>
      </c>
      <c r="FA267" s="210">
        <f t="shared" si="95"/>
        <v>0</v>
      </c>
      <c r="FB267" s="210">
        <f t="shared" si="95"/>
        <v>0</v>
      </c>
      <c r="FC267" s="210">
        <f t="shared" si="95"/>
        <v>0</v>
      </c>
      <c r="FD267" s="210">
        <f t="shared" si="95"/>
        <v>0</v>
      </c>
      <c r="FE267" s="210">
        <f t="shared" si="95"/>
        <v>0</v>
      </c>
      <c r="FF267" s="210">
        <f t="shared" si="95"/>
        <v>0</v>
      </c>
      <c r="FG267" s="210">
        <f t="shared" si="95"/>
        <v>0</v>
      </c>
      <c r="FH267" s="210">
        <f t="shared" si="95"/>
        <v>0</v>
      </c>
      <c r="FI267" s="210">
        <f t="shared" si="95"/>
        <v>0</v>
      </c>
      <c r="FJ267" s="210">
        <f t="shared" si="95"/>
        <v>0</v>
      </c>
      <c r="FK267" s="210">
        <f t="shared" si="95"/>
        <v>0</v>
      </c>
      <c r="FL267" s="210">
        <f t="shared" si="95"/>
        <v>0</v>
      </c>
      <c r="FM267" s="210">
        <f t="shared" si="95"/>
        <v>0</v>
      </c>
      <c r="FN267" s="210">
        <f t="shared" si="95"/>
        <v>0</v>
      </c>
      <c r="FO267" s="210">
        <f t="shared" si="95"/>
        <v>0</v>
      </c>
      <c r="FP267" s="210">
        <f t="shared" si="95"/>
        <v>0</v>
      </c>
      <c r="FQ267" s="210">
        <f t="shared" si="95"/>
        <v>0</v>
      </c>
      <c r="FR267" s="210">
        <f t="shared" si="95"/>
        <v>0</v>
      </c>
      <c r="FS267" s="210">
        <f t="shared" si="95"/>
        <v>0</v>
      </c>
      <c r="FT267" s="210">
        <f t="shared" si="95"/>
        <v>0</v>
      </c>
      <c r="FU267" s="210">
        <f t="shared" si="95"/>
        <v>0</v>
      </c>
      <c r="FV267" s="210">
        <f t="shared" si="95"/>
        <v>0</v>
      </c>
      <c r="FW267" s="210">
        <f t="shared" si="95"/>
        <v>0</v>
      </c>
      <c r="FX267" s="210">
        <f t="shared" si="95"/>
        <v>0</v>
      </c>
      <c r="FY267" s="210">
        <f t="shared" si="95"/>
        <v>0</v>
      </c>
      <c r="FZ267" s="210">
        <f t="shared" si="95"/>
        <v>0</v>
      </c>
      <c r="GA267" s="210">
        <f t="shared" si="95"/>
        <v>0</v>
      </c>
      <c r="GB267" s="210">
        <f t="shared" si="95"/>
        <v>0</v>
      </c>
      <c r="GC267" s="210">
        <f t="shared" si="95"/>
        <v>0</v>
      </c>
      <c r="GD267" s="210">
        <f t="shared" si="95"/>
        <v>0</v>
      </c>
      <c r="GE267" s="210">
        <f t="shared" si="95"/>
        <v>0</v>
      </c>
      <c r="GF267" s="210">
        <f t="shared" si="95"/>
        <v>0</v>
      </c>
      <c r="GG267" s="210">
        <f t="shared" si="95"/>
        <v>0</v>
      </c>
      <c r="GH267" s="210">
        <f t="shared" si="95"/>
        <v>0</v>
      </c>
      <c r="GI267" s="210">
        <f t="shared" si="95"/>
        <v>0</v>
      </c>
      <c r="GK267" s="216">
        <f t="shared" si="91"/>
        <v>6.9751207060921982E-3</v>
      </c>
      <c r="GL267" s="216">
        <f t="shared" si="86"/>
        <v>0</v>
      </c>
      <c r="GM267" s="216">
        <f t="shared" si="87"/>
        <v>0</v>
      </c>
      <c r="GN267" s="216">
        <f t="shared" si="88"/>
        <v>0</v>
      </c>
    </row>
    <row r="268" spans="1:196" x14ac:dyDescent="0.35">
      <c r="A268" s="9">
        <f>Report!$C$4</f>
        <v>1</v>
      </c>
      <c r="B268" t="str">
        <f>VLOOKUP($A268,Centers!$B$1:$C$120,2,)</f>
        <v>GATE</v>
      </c>
      <c r="C268" s="209">
        <v>44954</v>
      </c>
      <c r="D268" s="113">
        <f>IF($A268=1,SUM(SUMIFS(Indent!$E:$E,Indent!$C:$C,Waterfall!$C268,Indent!$A:$A,Centers!$A$2),SUMIFS(Indent!$E:$E,Indent!$C:$C,Waterfall!$C268,Indent!$A:$A,Centers!$A$3),SUMIFS(Indent!$E:$E,Indent!$C:$C,Waterfall!$C268,Indent!$A:$A,Centers!$A$4),SUMIFS(Indent!$E:$E,Indent!$C:$C,Waterfall!$C268,Indent!$A:$A,Centers!$A$5),SUMIFS(Indent!$E:$E,Indent!$C:$C,Waterfall!$C268,Indent!$A:$A,Centers!$A$6),SUMIFS(Indent!$E:$E,Indent!$C:$C,Waterfall!$C268,Indent!$A:$A,Centers!$A$7),SUMIFS(Indent!$E:$E,Indent!$C:$C,Waterfall!$C268,Indent!$A:$A,Centers!$A$8)),SUMIFS(Indent!$E:$E,Indent!$C:$C,Waterfall!$C268,Indent!$A:$A,$A268))</f>
        <v>24327</v>
      </c>
      <c r="E268" s="210">
        <f t="shared" si="83"/>
        <v>0</v>
      </c>
      <c r="F268" s="210">
        <f t="shared" ref="F268:BQ271" si="97">IFERROR(F77/$D77,0)</f>
        <v>0</v>
      </c>
      <c r="G268" s="210">
        <f t="shared" si="97"/>
        <v>0</v>
      </c>
      <c r="H268" s="210">
        <f t="shared" si="97"/>
        <v>0</v>
      </c>
      <c r="I268" s="210">
        <f t="shared" si="97"/>
        <v>0</v>
      </c>
      <c r="J268" s="210">
        <f t="shared" si="97"/>
        <v>0</v>
      </c>
      <c r="K268" s="210">
        <f t="shared" si="97"/>
        <v>0</v>
      </c>
      <c r="L268" s="210">
        <f t="shared" si="97"/>
        <v>0</v>
      </c>
      <c r="M268" s="210">
        <f t="shared" si="97"/>
        <v>0</v>
      </c>
      <c r="N268" s="210">
        <f t="shared" si="97"/>
        <v>0</v>
      </c>
      <c r="O268" s="210">
        <f t="shared" si="97"/>
        <v>0</v>
      </c>
      <c r="P268" s="210">
        <f t="shared" si="97"/>
        <v>0</v>
      </c>
      <c r="Q268" s="210">
        <f t="shared" si="97"/>
        <v>0</v>
      </c>
      <c r="R268" s="210">
        <f t="shared" si="97"/>
        <v>0</v>
      </c>
      <c r="S268" s="210">
        <f t="shared" si="97"/>
        <v>0</v>
      </c>
      <c r="T268" s="210">
        <f t="shared" si="97"/>
        <v>0</v>
      </c>
      <c r="U268" s="210">
        <f t="shared" si="97"/>
        <v>0</v>
      </c>
      <c r="V268" s="210">
        <f t="shared" si="97"/>
        <v>0</v>
      </c>
      <c r="W268" s="210">
        <f t="shared" si="97"/>
        <v>0</v>
      </c>
      <c r="X268" s="210">
        <f t="shared" si="97"/>
        <v>0</v>
      </c>
      <c r="Y268" s="210">
        <f t="shared" si="97"/>
        <v>0</v>
      </c>
      <c r="Z268" s="210">
        <f t="shared" si="97"/>
        <v>0</v>
      </c>
      <c r="AA268" s="210">
        <f t="shared" si="97"/>
        <v>0</v>
      </c>
      <c r="AB268" s="210">
        <f t="shared" si="97"/>
        <v>0</v>
      </c>
      <c r="AC268" s="210">
        <f t="shared" si="97"/>
        <v>0</v>
      </c>
      <c r="AD268" s="210">
        <f t="shared" si="97"/>
        <v>0</v>
      </c>
      <c r="AE268" s="210">
        <f t="shared" si="97"/>
        <v>0</v>
      </c>
      <c r="AF268" s="210">
        <f t="shared" si="97"/>
        <v>0</v>
      </c>
      <c r="AG268" s="210">
        <f t="shared" si="97"/>
        <v>0</v>
      </c>
      <c r="AH268" s="210">
        <f t="shared" si="97"/>
        <v>0</v>
      </c>
      <c r="AI268" s="210">
        <f t="shared" si="97"/>
        <v>0</v>
      </c>
      <c r="AJ268" s="210">
        <f t="shared" si="97"/>
        <v>0</v>
      </c>
      <c r="AK268" s="210">
        <f t="shared" si="97"/>
        <v>0</v>
      </c>
      <c r="AL268" s="210">
        <f t="shared" si="97"/>
        <v>0</v>
      </c>
      <c r="AM268" s="210">
        <f t="shared" si="97"/>
        <v>0</v>
      </c>
      <c r="AN268" s="210">
        <f t="shared" si="97"/>
        <v>0</v>
      </c>
      <c r="AO268" s="210">
        <f t="shared" si="97"/>
        <v>0</v>
      </c>
      <c r="AP268" s="210">
        <f t="shared" si="97"/>
        <v>0</v>
      </c>
      <c r="AQ268" s="210">
        <f t="shared" si="97"/>
        <v>0</v>
      </c>
      <c r="AR268" s="210">
        <f t="shared" si="97"/>
        <v>0</v>
      </c>
      <c r="AS268" s="210">
        <f t="shared" si="97"/>
        <v>0</v>
      </c>
      <c r="AT268" s="210">
        <f t="shared" si="97"/>
        <v>0</v>
      </c>
      <c r="AU268" s="210">
        <f t="shared" si="97"/>
        <v>0</v>
      </c>
      <c r="AV268" s="210">
        <f t="shared" si="97"/>
        <v>0</v>
      </c>
      <c r="AW268" s="210">
        <f t="shared" si="97"/>
        <v>0</v>
      </c>
      <c r="AX268" s="210">
        <f t="shared" si="97"/>
        <v>0</v>
      </c>
      <c r="AY268" s="210">
        <f t="shared" si="97"/>
        <v>0</v>
      </c>
      <c r="AZ268" s="210">
        <f t="shared" si="97"/>
        <v>0</v>
      </c>
      <c r="BA268" s="210">
        <f t="shared" si="97"/>
        <v>0</v>
      </c>
      <c r="BB268" s="210">
        <f t="shared" si="97"/>
        <v>0</v>
      </c>
      <c r="BC268" s="210">
        <f t="shared" si="97"/>
        <v>0</v>
      </c>
      <c r="BD268" s="210">
        <f t="shared" si="97"/>
        <v>0</v>
      </c>
      <c r="BE268" s="210">
        <f t="shared" si="97"/>
        <v>0</v>
      </c>
      <c r="BF268" s="210">
        <f t="shared" si="97"/>
        <v>0</v>
      </c>
      <c r="BG268" s="210">
        <f t="shared" si="97"/>
        <v>0</v>
      </c>
      <c r="BH268" s="210">
        <f t="shared" si="97"/>
        <v>0</v>
      </c>
      <c r="BI268" s="210">
        <f t="shared" si="97"/>
        <v>0</v>
      </c>
      <c r="BJ268" s="210">
        <f t="shared" si="97"/>
        <v>0</v>
      </c>
      <c r="BK268" s="210">
        <f t="shared" si="97"/>
        <v>0</v>
      </c>
      <c r="BL268" s="210">
        <f t="shared" si="97"/>
        <v>0</v>
      </c>
      <c r="BM268" s="210">
        <f t="shared" si="97"/>
        <v>0</v>
      </c>
      <c r="BN268" s="210">
        <f t="shared" si="97"/>
        <v>0</v>
      </c>
      <c r="BO268" s="210">
        <f t="shared" si="97"/>
        <v>0</v>
      </c>
      <c r="BP268" s="210">
        <f t="shared" si="97"/>
        <v>0</v>
      </c>
      <c r="BQ268" s="210">
        <f t="shared" si="97"/>
        <v>0</v>
      </c>
      <c r="BR268" s="210">
        <f t="shared" si="96"/>
        <v>0</v>
      </c>
      <c r="BS268" s="210">
        <f t="shared" si="96"/>
        <v>0</v>
      </c>
      <c r="BT268" s="210">
        <f t="shared" si="96"/>
        <v>0</v>
      </c>
      <c r="BU268" s="210">
        <f t="shared" si="96"/>
        <v>0</v>
      </c>
      <c r="BV268" s="210">
        <f t="shared" si="96"/>
        <v>0</v>
      </c>
      <c r="BW268" s="210">
        <f t="shared" si="96"/>
        <v>0</v>
      </c>
      <c r="BX268" s="210">
        <f t="shared" si="96"/>
        <v>0</v>
      </c>
      <c r="BY268" s="210">
        <f t="shared" si="96"/>
        <v>0</v>
      </c>
      <c r="BZ268" s="210">
        <f t="shared" si="96"/>
        <v>0</v>
      </c>
      <c r="CA268" s="210">
        <f t="shared" si="96"/>
        <v>0</v>
      </c>
      <c r="CB268" s="210">
        <f t="shared" si="96"/>
        <v>0</v>
      </c>
      <c r="CC268" s="210">
        <f t="shared" si="96"/>
        <v>0</v>
      </c>
      <c r="CD268" s="210">
        <f t="shared" si="96"/>
        <v>0</v>
      </c>
      <c r="CE268" s="210">
        <f t="shared" si="96"/>
        <v>0</v>
      </c>
      <c r="CF268" s="210">
        <f t="shared" si="96"/>
        <v>0</v>
      </c>
      <c r="CG268" s="210">
        <f t="shared" si="96"/>
        <v>0</v>
      </c>
      <c r="CH268" s="210">
        <f t="shared" si="96"/>
        <v>0</v>
      </c>
      <c r="CI268" s="210">
        <f t="shared" si="96"/>
        <v>0</v>
      </c>
      <c r="CJ268" s="210">
        <f t="shared" si="96"/>
        <v>0</v>
      </c>
      <c r="CK268" s="210">
        <f t="shared" si="96"/>
        <v>0</v>
      </c>
      <c r="CL268" s="210">
        <f t="shared" si="96"/>
        <v>0</v>
      </c>
      <c r="CM268" s="210">
        <f t="shared" si="96"/>
        <v>0</v>
      </c>
      <c r="CN268" s="210">
        <f t="shared" si="96"/>
        <v>0</v>
      </c>
      <c r="CO268" s="210">
        <f t="shared" si="96"/>
        <v>0</v>
      </c>
      <c r="CP268" s="210">
        <f t="shared" si="96"/>
        <v>0</v>
      </c>
      <c r="CQ268" s="210">
        <f t="shared" si="96"/>
        <v>0</v>
      </c>
      <c r="CR268" s="210">
        <f t="shared" si="96"/>
        <v>0</v>
      </c>
      <c r="CS268" s="210">
        <f t="shared" si="96"/>
        <v>0</v>
      </c>
      <c r="CT268" s="210">
        <f t="shared" si="96"/>
        <v>0</v>
      </c>
      <c r="CU268" s="210">
        <f t="shared" si="96"/>
        <v>0</v>
      </c>
      <c r="CV268" s="210">
        <f t="shared" si="96"/>
        <v>0</v>
      </c>
      <c r="CW268" s="210">
        <f t="shared" si="96"/>
        <v>0</v>
      </c>
      <c r="CX268" s="210">
        <f t="shared" si="96"/>
        <v>0</v>
      </c>
      <c r="CY268" s="210">
        <f t="shared" si="96"/>
        <v>0</v>
      </c>
      <c r="CZ268" s="210">
        <f t="shared" si="96"/>
        <v>0</v>
      </c>
      <c r="DA268" s="210">
        <f t="shared" si="96"/>
        <v>0</v>
      </c>
      <c r="DB268" s="210">
        <f t="shared" si="96"/>
        <v>0</v>
      </c>
      <c r="DC268" s="210">
        <f t="shared" si="96"/>
        <v>0</v>
      </c>
      <c r="DD268" s="210">
        <f t="shared" si="96"/>
        <v>0</v>
      </c>
      <c r="DE268" s="210">
        <f t="shared" si="96"/>
        <v>0</v>
      </c>
      <c r="DF268" s="210">
        <f t="shared" si="96"/>
        <v>0</v>
      </c>
      <c r="DG268" s="210">
        <f t="shared" si="96"/>
        <v>0</v>
      </c>
      <c r="DH268" s="210">
        <f t="shared" si="96"/>
        <v>0</v>
      </c>
      <c r="DI268" s="210">
        <f t="shared" si="96"/>
        <v>0</v>
      </c>
      <c r="DJ268" s="210">
        <f t="shared" si="96"/>
        <v>0</v>
      </c>
      <c r="DK268" s="210">
        <f t="shared" si="96"/>
        <v>0</v>
      </c>
      <c r="DL268" s="210">
        <f t="shared" si="96"/>
        <v>0</v>
      </c>
      <c r="DM268" s="210">
        <f t="shared" si="96"/>
        <v>0</v>
      </c>
      <c r="DN268" s="210">
        <f t="shared" si="96"/>
        <v>0</v>
      </c>
      <c r="DO268" s="210">
        <f t="shared" si="96"/>
        <v>0</v>
      </c>
      <c r="DP268" s="210">
        <f t="shared" si="96"/>
        <v>0</v>
      </c>
      <c r="DQ268" s="210">
        <f t="shared" si="96"/>
        <v>0</v>
      </c>
      <c r="DR268" s="210">
        <f t="shared" si="96"/>
        <v>0</v>
      </c>
      <c r="DS268" s="210">
        <f t="shared" si="96"/>
        <v>0</v>
      </c>
      <c r="DT268" s="210">
        <f t="shared" si="96"/>
        <v>0</v>
      </c>
      <c r="DU268" s="210">
        <f t="shared" si="96"/>
        <v>0</v>
      </c>
      <c r="DV268" s="210">
        <f t="shared" si="96"/>
        <v>0</v>
      </c>
      <c r="DW268" s="210">
        <f t="shared" si="96"/>
        <v>0</v>
      </c>
      <c r="DX268" s="210">
        <f t="shared" si="96"/>
        <v>0</v>
      </c>
      <c r="DY268" s="210">
        <f t="shared" si="96"/>
        <v>0</v>
      </c>
      <c r="DZ268" s="210">
        <f t="shared" si="96"/>
        <v>0</v>
      </c>
      <c r="EA268" s="210">
        <f t="shared" si="96"/>
        <v>0</v>
      </c>
      <c r="EB268" s="210">
        <f t="shared" si="96"/>
        <v>0</v>
      </c>
      <c r="EC268" s="210">
        <f t="shared" si="90"/>
        <v>0</v>
      </c>
      <c r="ED268" s="210">
        <f t="shared" si="84"/>
        <v>0</v>
      </c>
      <c r="EE268" s="210">
        <f t="shared" si="84"/>
        <v>0</v>
      </c>
      <c r="EF268" s="210">
        <f t="shared" si="95"/>
        <v>0</v>
      </c>
      <c r="EG268" s="210">
        <f t="shared" si="95"/>
        <v>0</v>
      </c>
      <c r="EH268" s="210">
        <f t="shared" si="95"/>
        <v>0</v>
      </c>
      <c r="EI268" s="210">
        <f t="shared" si="95"/>
        <v>0</v>
      </c>
      <c r="EJ268" s="210">
        <f t="shared" si="95"/>
        <v>0</v>
      </c>
      <c r="EK268" s="210">
        <f t="shared" si="95"/>
        <v>0</v>
      </c>
      <c r="EL268" s="210">
        <f t="shared" si="95"/>
        <v>0</v>
      </c>
      <c r="EM268" s="210">
        <f t="shared" si="95"/>
        <v>0</v>
      </c>
      <c r="EN268" s="210">
        <f t="shared" si="95"/>
        <v>0</v>
      </c>
      <c r="EO268" s="210">
        <f t="shared" si="95"/>
        <v>0</v>
      </c>
      <c r="EP268" s="210">
        <f t="shared" si="95"/>
        <v>0</v>
      </c>
      <c r="EQ268" s="210">
        <f t="shared" si="95"/>
        <v>0</v>
      </c>
      <c r="ER268" s="210">
        <f t="shared" si="95"/>
        <v>0</v>
      </c>
      <c r="ES268" s="210">
        <f t="shared" si="95"/>
        <v>0</v>
      </c>
      <c r="ET268" s="210">
        <f t="shared" si="95"/>
        <v>0</v>
      </c>
      <c r="EU268" s="210">
        <f t="shared" si="95"/>
        <v>0</v>
      </c>
      <c r="EV268" s="210">
        <f t="shared" si="95"/>
        <v>0</v>
      </c>
      <c r="EW268" s="210">
        <f t="shared" si="95"/>
        <v>0</v>
      </c>
      <c r="EX268" s="210">
        <f t="shared" si="95"/>
        <v>0</v>
      </c>
      <c r="EY268" s="210">
        <f t="shared" si="95"/>
        <v>0</v>
      </c>
      <c r="EZ268" s="210">
        <f t="shared" si="95"/>
        <v>0</v>
      </c>
      <c r="FA268" s="210">
        <f t="shared" si="95"/>
        <v>0</v>
      </c>
      <c r="FB268" s="210">
        <f t="shared" si="95"/>
        <v>0</v>
      </c>
      <c r="FC268" s="210">
        <f t="shared" si="95"/>
        <v>0</v>
      </c>
      <c r="FD268" s="210">
        <f t="shared" si="95"/>
        <v>0</v>
      </c>
      <c r="FE268" s="210">
        <f t="shared" si="95"/>
        <v>0</v>
      </c>
      <c r="FF268" s="210">
        <f t="shared" si="95"/>
        <v>0</v>
      </c>
      <c r="FG268" s="210">
        <f t="shared" si="95"/>
        <v>0</v>
      </c>
      <c r="FH268" s="210">
        <f t="shared" si="95"/>
        <v>0</v>
      </c>
      <c r="FI268" s="210">
        <f t="shared" si="95"/>
        <v>0</v>
      </c>
      <c r="FJ268" s="210">
        <f t="shared" si="95"/>
        <v>0</v>
      </c>
      <c r="FK268" s="210">
        <f t="shared" ref="FK268:GI268" si="98">IFERROR(FK77/$D77,0)</f>
        <v>0</v>
      </c>
      <c r="FL268" s="210">
        <f t="shared" si="98"/>
        <v>0</v>
      </c>
      <c r="FM268" s="210">
        <f t="shared" si="98"/>
        <v>0</v>
      </c>
      <c r="FN268" s="210">
        <f t="shared" si="98"/>
        <v>0</v>
      </c>
      <c r="FO268" s="210">
        <f t="shared" si="98"/>
        <v>0</v>
      </c>
      <c r="FP268" s="210">
        <f t="shared" si="98"/>
        <v>0</v>
      </c>
      <c r="FQ268" s="210">
        <f t="shared" si="98"/>
        <v>0</v>
      </c>
      <c r="FR268" s="210">
        <f t="shared" si="98"/>
        <v>0</v>
      </c>
      <c r="FS268" s="210">
        <f t="shared" si="98"/>
        <v>0</v>
      </c>
      <c r="FT268" s="210">
        <f t="shared" si="98"/>
        <v>0</v>
      </c>
      <c r="FU268" s="210">
        <f t="shared" si="98"/>
        <v>0</v>
      </c>
      <c r="FV268" s="210">
        <f t="shared" si="98"/>
        <v>0</v>
      </c>
      <c r="FW268" s="210">
        <f t="shared" si="98"/>
        <v>0</v>
      </c>
      <c r="FX268" s="210">
        <f t="shared" si="98"/>
        <v>0</v>
      </c>
      <c r="FY268" s="210">
        <f t="shared" si="98"/>
        <v>0</v>
      </c>
      <c r="FZ268" s="210">
        <f t="shared" si="98"/>
        <v>0</v>
      </c>
      <c r="GA268" s="210">
        <f t="shared" si="98"/>
        <v>0</v>
      </c>
      <c r="GB268" s="210">
        <f t="shared" si="98"/>
        <v>0</v>
      </c>
      <c r="GC268" s="210">
        <f t="shared" si="98"/>
        <v>0</v>
      </c>
      <c r="GD268" s="210">
        <f t="shared" si="98"/>
        <v>0</v>
      </c>
      <c r="GE268" s="210">
        <f t="shared" si="98"/>
        <v>0</v>
      </c>
      <c r="GF268" s="210">
        <f t="shared" si="98"/>
        <v>0</v>
      </c>
      <c r="GG268" s="210">
        <f t="shared" si="98"/>
        <v>0</v>
      </c>
      <c r="GH268" s="210">
        <f t="shared" si="98"/>
        <v>0</v>
      </c>
      <c r="GI268" s="210">
        <f t="shared" si="98"/>
        <v>0</v>
      </c>
      <c r="GK268" s="216">
        <f t="shared" si="91"/>
        <v>0</v>
      </c>
      <c r="GL268" s="216">
        <f t="shared" si="86"/>
        <v>0</v>
      </c>
      <c r="GM268" s="216">
        <f t="shared" si="87"/>
        <v>0</v>
      </c>
      <c r="GN268" s="216">
        <f t="shared" si="88"/>
        <v>0</v>
      </c>
    </row>
    <row r="269" spans="1:196" x14ac:dyDescent="0.35">
      <c r="A269" s="9">
        <f>Report!$C$4</f>
        <v>1</v>
      </c>
      <c r="B269" t="str">
        <f>VLOOKUP($A269,Centers!$B$1:$C$120,2,)</f>
        <v>GATE</v>
      </c>
      <c r="C269" s="209">
        <v>44955</v>
      </c>
      <c r="D269" s="113">
        <f>IF($A269=1,SUM(SUMIFS(Indent!$E:$E,Indent!$C:$C,Waterfall!$C269,Indent!$A:$A,Centers!$A$2),SUMIFS(Indent!$E:$E,Indent!$C:$C,Waterfall!$C269,Indent!$A:$A,Centers!$A$3),SUMIFS(Indent!$E:$E,Indent!$C:$C,Waterfall!$C269,Indent!$A:$A,Centers!$A$4),SUMIFS(Indent!$E:$E,Indent!$C:$C,Waterfall!$C269,Indent!$A:$A,Centers!$A$5),SUMIFS(Indent!$E:$E,Indent!$C:$C,Waterfall!$C269,Indent!$A:$A,Centers!$A$6),SUMIFS(Indent!$E:$E,Indent!$C:$C,Waterfall!$C269,Indent!$A:$A,Centers!$A$7),SUMIFS(Indent!$E:$E,Indent!$C:$C,Waterfall!$C269,Indent!$A:$A,Centers!$A$8)),SUMIFS(Indent!$E:$E,Indent!$C:$C,Waterfall!$C269,Indent!$A:$A,$A269))</f>
        <v>27342</v>
      </c>
      <c r="E269" s="210">
        <f t="shared" si="83"/>
        <v>0</v>
      </c>
      <c r="F269" s="210">
        <f t="shared" si="97"/>
        <v>0</v>
      </c>
      <c r="G269" s="210">
        <f t="shared" si="97"/>
        <v>0</v>
      </c>
      <c r="H269" s="210">
        <f t="shared" si="97"/>
        <v>0</v>
      </c>
      <c r="I269" s="210">
        <f t="shared" si="97"/>
        <v>0</v>
      </c>
      <c r="J269" s="210">
        <f t="shared" si="97"/>
        <v>0</v>
      </c>
      <c r="K269" s="210">
        <f t="shared" si="97"/>
        <v>0</v>
      </c>
      <c r="L269" s="210">
        <f t="shared" si="97"/>
        <v>0</v>
      </c>
      <c r="M269" s="210">
        <f t="shared" si="97"/>
        <v>0</v>
      </c>
      <c r="N269" s="210">
        <f t="shared" si="97"/>
        <v>0</v>
      </c>
      <c r="O269" s="210">
        <f t="shared" si="97"/>
        <v>0</v>
      </c>
      <c r="P269" s="210">
        <f t="shared" si="97"/>
        <v>0</v>
      </c>
      <c r="Q269" s="210">
        <f t="shared" si="97"/>
        <v>0</v>
      </c>
      <c r="R269" s="210">
        <f t="shared" si="97"/>
        <v>0</v>
      </c>
      <c r="S269" s="210">
        <f t="shared" si="97"/>
        <v>0</v>
      </c>
      <c r="T269" s="210">
        <f t="shared" si="97"/>
        <v>0</v>
      </c>
      <c r="U269" s="210">
        <f t="shared" si="97"/>
        <v>0</v>
      </c>
      <c r="V269" s="210">
        <f t="shared" si="97"/>
        <v>0</v>
      </c>
      <c r="W269" s="210">
        <f t="shared" si="97"/>
        <v>0</v>
      </c>
      <c r="X269" s="210">
        <f t="shared" si="97"/>
        <v>0</v>
      </c>
      <c r="Y269" s="210">
        <f t="shared" si="97"/>
        <v>0</v>
      </c>
      <c r="Z269" s="210">
        <f t="shared" si="97"/>
        <v>0</v>
      </c>
      <c r="AA269" s="210">
        <f t="shared" si="97"/>
        <v>0</v>
      </c>
      <c r="AB269" s="210">
        <f t="shared" si="97"/>
        <v>0</v>
      </c>
      <c r="AC269" s="210">
        <f t="shared" si="97"/>
        <v>0</v>
      </c>
      <c r="AD269" s="210">
        <f t="shared" si="97"/>
        <v>0</v>
      </c>
      <c r="AE269" s="210">
        <f t="shared" si="97"/>
        <v>0</v>
      </c>
      <c r="AF269" s="210">
        <f t="shared" si="97"/>
        <v>0</v>
      </c>
      <c r="AG269" s="210">
        <f t="shared" si="97"/>
        <v>0</v>
      </c>
      <c r="AH269" s="210">
        <f t="shared" si="97"/>
        <v>0</v>
      </c>
      <c r="AI269" s="210">
        <f t="shared" si="97"/>
        <v>0</v>
      </c>
      <c r="AJ269" s="210">
        <f t="shared" si="97"/>
        <v>0</v>
      </c>
      <c r="AK269" s="210">
        <f t="shared" si="97"/>
        <v>0</v>
      </c>
      <c r="AL269" s="210">
        <f t="shared" si="97"/>
        <v>0</v>
      </c>
      <c r="AM269" s="210">
        <f t="shared" si="97"/>
        <v>0</v>
      </c>
      <c r="AN269" s="210">
        <f t="shared" si="97"/>
        <v>0</v>
      </c>
      <c r="AO269" s="210">
        <f t="shared" si="97"/>
        <v>0</v>
      </c>
      <c r="AP269" s="210">
        <f t="shared" si="97"/>
        <v>0</v>
      </c>
      <c r="AQ269" s="210">
        <f t="shared" si="97"/>
        <v>0</v>
      </c>
      <c r="AR269" s="210">
        <f t="shared" si="97"/>
        <v>0</v>
      </c>
      <c r="AS269" s="210">
        <f t="shared" si="97"/>
        <v>0</v>
      </c>
      <c r="AT269" s="210">
        <f t="shared" si="97"/>
        <v>0</v>
      </c>
      <c r="AU269" s="210">
        <f t="shared" si="97"/>
        <v>0</v>
      </c>
      <c r="AV269" s="210">
        <f t="shared" si="97"/>
        <v>0</v>
      </c>
      <c r="AW269" s="210">
        <f t="shared" si="97"/>
        <v>0</v>
      </c>
      <c r="AX269" s="210">
        <f t="shared" si="97"/>
        <v>0</v>
      </c>
      <c r="AY269" s="210">
        <f t="shared" si="97"/>
        <v>0</v>
      </c>
      <c r="AZ269" s="210">
        <f t="shared" si="97"/>
        <v>0</v>
      </c>
      <c r="BA269" s="210">
        <f t="shared" si="97"/>
        <v>0</v>
      </c>
      <c r="BB269" s="210">
        <f t="shared" si="97"/>
        <v>0</v>
      </c>
      <c r="BC269" s="210">
        <f t="shared" si="97"/>
        <v>0</v>
      </c>
      <c r="BD269" s="210">
        <f t="shared" si="97"/>
        <v>0</v>
      </c>
      <c r="BE269" s="210">
        <f t="shared" si="97"/>
        <v>0</v>
      </c>
      <c r="BF269" s="210">
        <f t="shared" si="97"/>
        <v>0</v>
      </c>
      <c r="BG269" s="210">
        <f t="shared" si="97"/>
        <v>0</v>
      </c>
      <c r="BH269" s="210">
        <f t="shared" si="97"/>
        <v>0</v>
      </c>
      <c r="BI269" s="210">
        <f t="shared" si="97"/>
        <v>0</v>
      </c>
      <c r="BJ269" s="210">
        <f t="shared" si="97"/>
        <v>0</v>
      </c>
      <c r="BK269" s="210">
        <f t="shared" si="97"/>
        <v>0</v>
      </c>
      <c r="BL269" s="210">
        <f t="shared" si="97"/>
        <v>0</v>
      </c>
      <c r="BM269" s="210">
        <f t="shared" si="97"/>
        <v>0</v>
      </c>
      <c r="BN269" s="210">
        <f t="shared" si="97"/>
        <v>0</v>
      </c>
      <c r="BO269" s="210">
        <f t="shared" si="97"/>
        <v>0</v>
      </c>
      <c r="BP269" s="210">
        <f t="shared" si="97"/>
        <v>0</v>
      </c>
      <c r="BQ269" s="210">
        <f t="shared" si="97"/>
        <v>0</v>
      </c>
      <c r="BR269" s="210">
        <f t="shared" si="96"/>
        <v>0</v>
      </c>
      <c r="BS269" s="210">
        <f t="shared" si="96"/>
        <v>0</v>
      </c>
      <c r="BT269" s="210">
        <f t="shared" si="96"/>
        <v>0</v>
      </c>
      <c r="BU269" s="210">
        <f t="shared" si="96"/>
        <v>0</v>
      </c>
      <c r="BV269" s="210">
        <f t="shared" si="96"/>
        <v>0</v>
      </c>
      <c r="BW269" s="210">
        <f t="shared" si="96"/>
        <v>0</v>
      </c>
      <c r="BX269" s="210">
        <f t="shared" si="96"/>
        <v>0</v>
      </c>
      <c r="BY269" s="210">
        <f t="shared" si="96"/>
        <v>0</v>
      </c>
      <c r="BZ269" s="210">
        <f t="shared" si="96"/>
        <v>0</v>
      </c>
      <c r="CA269" s="210">
        <f t="shared" si="96"/>
        <v>0</v>
      </c>
      <c r="CB269" s="210">
        <f t="shared" si="96"/>
        <v>0</v>
      </c>
      <c r="CC269" s="210">
        <f t="shared" si="96"/>
        <v>0</v>
      </c>
      <c r="CD269" s="210">
        <f t="shared" si="96"/>
        <v>0</v>
      </c>
      <c r="CE269" s="210">
        <f t="shared" si="96"/>
        <v>0</v>
      </c>
      <c r="CF269" s="210">
        <f t="shared" si="96"/>
        <v>0</v>
      </c>
      <c r="CG269" s="210">
        <f t="shared" si="96"/>
        <v>0</v>
      </c>
      <c r="CH269" s="210">
        <f t="shared" si="96"/>
        <v>0</v>
      </c>
      <c r="CI269" s="210">
        <f t="shared" si="96"/>
        <v>0</v>
      </c>
      <c r="CJ269" s="210">
        <f t="shared" si="96"/>
        <v>0</v>
      </c>
      <c r="CK269" s="210">
        <f t="shared" si="96"/>
        <v>0</v>
      </c>
      <c r="CL269" s="210">
        <f t="shared" si="96"/>
        <v>0</v>
      </c>
      <c r="CM269" s="210">
        <f t="shared" si="96"/>
        <v>0</v>
      </c>
      <c r="CN269" s="210">
        <f t="shared" si="96"/>
        <v>0</v>
      </c>
      <c r="CO269" s="210">
        <f t="shared" si="96"/>
        <v>0</v>
      </c>
      <c r="CP269" s="210">
        <f t="shared" si="96"/>
        <v>0</v>
      </c>
      <c r="CQ269" s="210">
        <f t="shared" si="96"/>
        <v>0</v>
      </c>
      <c r="CR269" s="210">
        <f t="shared" si="96"/>
        <v>0</v>
      </c>
      <c r="CS269" s="210">
        <f t="shared" si="96"/>
        <v>0</v>
      </c>
      <c r="CT269" s="210">
        <f t="shared" si="96"/>
        <v>0</v>
      </c>
      <c r="CU269" s="210">
        <f t="shared" si="96"/>
        <v>0</v>
      </c>
      <c r="CV269" s="210">
        <f t="shared" si="96"/>
        <v>0</v>
      </c>
      <c r="CW269" s="210">
        <f t="shared" si="96"/>
        <v>0</v>
      </c>
      <c r="CX269" s="210">
        <f t="shared" si="96"/>
        <v>0</v>
      </c>
      <c r="CY269" s="210">
        <f t="shared" si="96"/>
        <v>0</v>
      </c>
      <c r="CZ269" s="210">
        <f t="shared" si="96"/>
        <v>0</v>
      </c>
      <c r="DA269" s="210">
        <f t="shared" si="96"/>
        <v>0</v>
      </c>
      <c r="DB269" s="210">
        <f t="shared" si="96"/>
        <v>0</v>
      </c>
      <c r="DC269" s="210">
        <f t="shared" si="96"/>
        <v>0</v>
      </c>
      <c r="DD269" s="210">
        <f t="shared" si="96"/>
        <v>0</v>
      </c>
      <c r="DE269" s="210">
        <f t="shared" si="96"/>
        <v>0</v>
      </c>
      <c r="DF269" s="210">
        <f t="shared" si="96"/>
        <v>0</v>
      </c>
      <c r="DG269" s="210">
        <f t="shared" si="96"/>
        <v>0</v>
      </c>
      <c r="DH269" s="210">
        <f t="shared" si="96"/>
        <v>0</v>
      </c>
      <c r="DI269" s="210">
        <f t="shared" si="96"/>
        <v>0</v>
      </c>
      <c r="DJ269" s="210">
        <f t="shared" si="96"/>
        <v>0</v>
      </c>
      <c r="DK269" s="210">
        <f t="shared" si="96"/>
        <v>0</v>
      </c>
      <c r="DL269" s="210">
        <f t="shared" si="96"/>
        <v>0</v>
      </c>
      <c r="DM269" s="210">
        <f t="shared" si="96"/>
        <v>0</v>
      </c>
      <c r="DN269" s="210">
        <f t="shared" si="96"/>
        <v>0</v>
      </c>
      <c r="DO269" s="210">
        <f t="shared" si="96"/>
        <v>0</v>
      </c>
      <c r="DP269" s="210">
        <f t="shared" si="96"/>
        <v>0</v>
      </c>
      <c r="DQ269" s="210">
        <f t="shared" si="96"/>
        <v>0</v>
      </c>
      <c r="DR269" s="210">
        <f t="shared" si="96"/>
        <v>0</v>
      </c>
      <c r="DS269" s="210">
        <f t="shared" si="96"/>
        <v>0</v>
      </c>
      <c r="DT269" s="210">
        <f t="shared" si="96"/>
        <v>0</v>
      </c>
      <c r="DU269" s="210">
        <f t="shared" si="96"/>
        <v>0</v>
      </c>
      <c r="DV269" s="210">
        <f t="shared" si="96"/>
        <v>0</v>
      </c>
      <c r="DW269" s="210">
        <f t="shared" si="96"/>
        <v>0</v>
      </c>
      <c r="DX269" s="210">
        <f t="shared" si="96"/>
        <v>0</v>
      </c>
      <c r="DY269" s="210">
        <f t="shared" si="96"/>
        <v>0</v>
      </c>
      <c r="DZ269" s="210">
        <f t="shared" si="96"/>
        <v>0</v>
      </c>
      <c r="EA269" s="210">
        <f t="shared" si="96"/>
        <v>0</v>
      </c>
      <c r="EB269" s="210">
        <f t="shared" si="96"/>
        <v>0</v>
      </c>
      <c r="EC269" s="210">
        <f t="shared" si="90"/>
        <v>0</v>
      </c>
      <c r="ED269" s="210">
        <f t="shared" si="84"/>
        <v>0</v>
      </c>
      <c r="EE269" s="210">
        <f t="shared" si="84"/>
        <v>0</v>
      </c>
      <c r="EF269" s="210">
        <f t="shared" ref="EF269:GI273" si="99">IFERROR(EF78/$D78,0)</f>
        <v>0</v>
      </c>
      <c r="EG269" s="210">
        <f t="shared" si="99"/>
        <v>0</v>
      </c>
      <c r="EH269" s="210">
        <f t="shared" si="99"/>
        <v>0</v>
      </c>
      <c r="EI269" s="210">
        <f t="shared" si="99"/>
        <v>0</v>
      </c>
      <c r="EJ269" s="210">
        <f t="shared" si="99"/>
        <v>0</v>
      </c>
      <c r="EK269" s="210">
        <f t="shared" si="99"/>
        <v>0</v>
      </c>
      <c r="EL269" s="210">
        <f t="shared" si="99"/>
        <v>0</v>
      </c>
      <c r="EM269" s="210">
        <f t="shared" si="99"/>
        <v>0</v>
      </c>
      <c r="EN269" s="210">
        <f t="shared" si="99"/>
        <v>0</v>
      </c>
      <c r="EO269" s="210">
        <f t="shared" si="99"/>
        <v>0</v>
      </c>
      <c r="EP269" s="210">
        <f t="shared" si="99"/>
        <v>0</v>
      </c>
      <c r="EQ269" s="210">
        <f t="shared" si="99"/>
        <v>0</v>
      </c>
      <c r="ER269" s="210">
        <f t="shared" si="99"/>
        <v>0</v>
      </c>
      <c r="ES269" s="210">
        <f t="shared" si="99"/>
        <v>0</v>
      </c>
      <c r="ET269" s="210">
        <f t="shared" si="99"/>
        <v>0</v>
      </c>
      <c r="EU269" s="210">
        <f t="shared" si="99"/>
        <v>0</v>
      </c>
      <c r="EV269" s="210">
        <f t="shared" si="99"/>
        <v>0</v>
      </c>
      <c r="EW269" s="210">
        <f t="shared" si="99"/>
        <v>0</v>
      </c>
      <c r="EX269" s="210">
        <f t="shared" si="99"/>
        <v>0</v>
      </c>
      <c r="EY269" s="210">
        <f t="shared" si="99"/>
        <v>0</v>
      </c>
      <c r="EZ269" s="210">
        <f t="shared" si="99"/>
        <v>0</v>
      </c>
      <c r="FA269" s="210">
        <f t="shared" si="99"/>
        <v>0</v>
      </c>
      <c r="FB269" s="210">
        <f t="shared" si="99"/>
        <v>0</v>
      </c>
      <c r="FC269" s="210">
        <f t="shared" si="99"/>
        <v>0</v>
      </c>
      <c r="FD269" s="210">
        <f t="shared" si="99"/>
        <v>0</v>
      </c>
      <c r="FE269" s="210">
        <f t="shared" si="99"/>
        <v>0</v>
      </c>
      <c r="FF269" s="210">
        <f t="shared" si="99"/>
        <v>0</v>
      </c>
      <c r="FG269" s="210">
        <f t="shared" si="99"/>
        <v>0</v>
      </c>
      <c r="FH269" s="210">
        <f t="shared" si="99"/>
        <v>0</v>
      </c>
      <c r="FI269" s="210">
        <f t="shared" si="99"/>
        <v>0</v>
      </c>
      <c r="FJ269" s="210">
        <f t="shared" si="99"/>
        <v>0</v>
      </c>
      <c r="FK269" s="210">
        <f t="shared" si="99"/>
        <v>0</v>
      </c>
      <c r="FL269" s="210">
        <f t="shared" si="99"/>
        <v>0</v>
      </c>
      <c r="FM269" s="210">
        <f t="shared" si="99"/>
        <v>0</v>
      </c>
      <c r="FN269" s="210">
        <f t="shared" si="99"/>
        <v>0</v>
      </c>
      <c r="FO269" s="210">
        <f t="shared" si="99"/>
        <v>0</v>
      </c>
      <c r="FP269" s="210">
        <f t="shared" si="99"/>
        <v>0</v>
      </c>
      <c r="FQ269" s="210">
        <f t="shared" si="99"/>
        <v>0</v>
      </c>
      <c r="FR269" s="210">
        <f t="shared" si="99"/>
        <v>0</v>
      </c>
      <c r="FS269" s="210">
        <f t="shared" si="99"/>
        <v>0</v>
      </c>
      <c r="FT269" s="210">
        <f t="shared" si="99"/>
        <v>0</v>
      </c>
      <c r="FU269" s="210">
        <f t="shared" si="99"/>
        <v>0</v>
      </c>
      <c r="FV269" s="210">
        <f t="shared" si="99"/>
        <v>0</v>
      </c>
      <c r="FW269" s="210">
        <f t="shared" si="99"/>
        <v>0</v>
      </c>
      <c r="FX269" s="210">
        <f t="shared" si="99"/>
        <v>0</v>
      </c>
      <c r="FY269" s="210">
        <f t="shared" si="99"/>
        <v>0</v>
      </c>
      <c r="FZ269" s="210">
        <f t="shared" si="99"/>
        <v>0</v>
      </c>
      <c r="GA269" s="210">
        <f t="shared" si="99"/>
        <v>0</v>
      </c>
      <c r="GB269" s="210">
        <f t="shared" si="99"/>
        <v>0</v>
      </c>
      <c r="GC269" s="210">
        <f t="shared" si="99"/>
        <v>0</v>
      </c>
      <c r="GD269" s="210">
        <f t="shared" si="99"/>
        <v>0</v>
      </c>
      <c r="GE269" s="210">
        <f t="shared" si="99"/>
        <v>0</v>
      </c>
      <c r="GF269" s="210">
        <f t="shared" si="99"/>
        <v>0</v>
      </c>
      <c r="GG269" s="210">
        <f t="shared" si="99"/>
        <v>0</v>
      </c>
      <c r="GH269" s="210">
        <f t="shared" si="99"/>
        <v>0</v>
      </c>
      <c r="GI269" s="210">
        <f t="shared" si="99"/>
        <v>0</v>
      </c>
      <c r="GK269" s="216">
        <f t="shared" si="91"/>
        <v>0</v>
      </c>
      <c r="GL269" s="216">
        <f t="shared" si="86"/>
        <v>0</v>
      </c>
      <c r="GM269" s="216">
        <f t="shared" si="87"/>
        <v>0</v>
      </c>
      <c r="GN269" s="216">
        <f t="shared" si="88"/>
        <v>0</v>
      </c>
    </row>
    <row r="270" spans="1:196" x14ac:dyDescent="0.35">
      <c r="A270" s="9">
        <f>Report!$C$4</f>
        <v>1</v>
      </c>
      <c r="B270" t="str">
        <f>VLOOKUP($A270,Centers!$B$1:$C$120,2,)</f>
        <v>GATE</v>
      </c>
      <c r="C270" s="209">
        <v>44956</v>
      </c>
      <c r="D270" s="113">
        <f>IF($A270=1,SUM(SUMIFS(Indent!$E:$E,Indent!$C:$C,Waterfall!$C270,Indent!$A:$A,Centers!$A$2),SUMIFS(Indent!$E:$E,Indent!$C:$C,Waterfall!$C270,Indent!$A:$A,Centers!$A$3),SUMIFS(Indent!$E:$E,Indent!$C:$C,Waterfall!$C270,Indent!$A:$A,Centers!$A$4),SUMIFS(Indent!$E:$E,Indent!$C:$C,Waterfall!$C270,Indent!$A:$A,Centers!$A$5),SUMIFS(Indent!$E:$E,Indent!$C:$C,Waterfall!$C270,Indent!$A:$A,Centers!$A$6),SUMIFS(Indent!$E:$E,Indent!$C:$C,Waterfall!$C270,Indent!$A:$A,Centers!$A$7),SUMIFS(Indent!$E:$E,Indent!$C:$C,Waterfall!$C270,Indent!$A:$A,Centers!$A$8)),SUMIFS(Indent!$E:$E,Indent!$C:$C,Waterfall!$C270,Indent!$A:$A,$A270))</f>
        <v>30177</v>
      </c>
      <c r="E270" s="210">
        <f t="shared" si="83"/>
        <v>0</v>
      </c>
      <c r="F270" s="210">
        <f t="shared" si="97"/>
        <v>0</v>
      </c>
      <c r="G270" s="210">
        <f t="shared" si="97"/>
        <v>0</v>
      </c>
      <c r="H270" s="210">
        <f t="shared" si="97"/>
        <v>0</v>
      </c>
      <c r="I270" s="210">
        <f t="shared" si="97"/>
        <v>0</v>
      </c>
      <c r="J270" s="210">
        <f t="shared" si="97"/>
        <v>0</v>
      </c>
      <c r="K270" s="210">
        <f t="shared" si="97"/>
        <v>0</v>
      </c>
      <c r="L270" s="210">
        <f t="shared" si="97"/>
        <v>0</v>
      </c>
      <c r="M270" s="210">
        <f t="shared" si="97"/>
        <v>0</v>
      </c>
      <c r="N270" s="210">
        <f t="shared" si="97"/>
        <v>0</v>
      </c>
      <c r="O270" s="210">
        <f t="shared" si="97"/>
        <v>0</v>
      </c>
      <c r="P270" s="210">
        <f t="shared" si="97"/>
        <v>0</v>
      </c>
      <c r="Q270" s="210">
        <f t="shared" si="97"/>
        <v>0</v>
      </c>
      <c r="R270" s="210">
        <f t="shared" si="97"/>
        <v>0</v>
      </c>
      <c r="S270" s="210">
        <f t="shared" si="97"/>
        <v>0</v>
      </c>
      <c r="T270" s="210">
        <f t="shared" si="97"/>
        <v>0</v>
      </c>
      <c r="U270" s="210">
        <f t="shared" si="97"/>
        <v>0</v>
      </c>
      <c r="V270" s="210">
        <f t="shared" si="97"/>
        <v>0</v>
      </c>
      <c r="W270" s="210">
        <f t="shared" si="97"/>
        <v>0</v>
      </c>
      <c r="X270" s="210">
        <f t="shared" si="97"/>
        <v>0</v>
      </c>
      <c r="Y270" s="210">
        <f t="shared" si="97"/>
        <v>0</v>
      </c>
      <c r="Z270" s="210">
        <f t="shared" si="97"/>
        <v>0</v>
      </c>
      <c r="AA270" s="210">
        <f t="shared" si="97"/>
        <v>0</v>
      </c>
      <c r="AB270" s="210">
        <f t="shared" si="97"/>
        <v>0</v>
      </c>
      <c r="AC270" s="210">
        <f t="shared" si="97"/>
        <v>0</v>
      </c>
      <c r="AD270" s="210">
        <f t="shared" si="97"/>
        <v>0</v>
      </c>
      <c r="AE270" s="210">
        <f t="shared" si="97"/>
        <v>0</v>
      </c>
      <c r="AF270" s="210">
        <f t="shared" si="97"/>
        <v>0</v>
      </c>
      <c r="AG270" s="210">
        <f t="shared" si="97"/>
        <v>0</v>
      </c>
      <c r="AH270" s="210">
        <f t="shared" si="97"/>
        <v>0</v>
      </c>
      <c r="AI270" s="210">
        <f t="shared" si="97"/>
        <v>0</v>
      </c>
      <c r="AJ270" s="210">
        <f t="shared" si="97"/>
        <v>0</v>
      </c>
      <c r="AK270" s="210">
        <f t="shared" si="97"/>
        <v>0</v>
      </c>
      <c r="AL270" s="210">
        <f t="shared" si="97"/>
        <v>0</v>
      </c>
      <c r="AM270" s="210">
        <f t="shared" si="97"/>
        <v>0</v>
      </c>
      <c r="AN270" s="210">
        <f t="shared" si="97"/>
        <v>0</v>
      </c>
      <c r="AO270" s="210">
        <f t="shared" si="97"/>
        <v>0</v>
      </c>
      <c r="AP270" s="210">
        <f t="shared" si="97"/>
        <v>0</v>
      </c>
      <c r="AQ270" s="210">
        <f t="shared" si="97"/>
        <v>0</v>
      </c>
      <c r="AR270" s="210">
        <f t="shared" si="97"/>
        <v>0</v>
      </c>
      <c r="AS270" s="210">
        <f t="shared" si="97"/>
        <v>0</v>
      </c>
      <c r="AT270" s="210">
        <f t="shared" si="97"/>
        <v>0</v>
      </c>
      <c r="AU270" s="210">
        <f t="shared" si="97"/>
        <v>0</v>
      </c>
      <c r="AV270" s="210">
        <f t="shared" si="97"/>
        <v>0</v>
      </c>
      <c r="AW270" s="210">
        <f t="shared" si="97"/>
        <v>0</v>
      </c>
      <c r="AX270" s="210">
        <f t="shared" si="97"/>
        <v>0</v>
      </c>
      <c r="AY270" s="210">
        <f t="shared" si="97"/>
        <v>0</v>
      </c>
      <c r="AZ270" s="210">
        <f t="shared" si="97"/>
        <v>0</v>
      </c>
      <c r="BA270" s="210">
        <f t="shared" si="97"/>
        <v>0</v>
      </c>
      <c r="BB270" s="210">
        <f t="shared" si="97"/>
        <v>0</v>
      </c>
      <c r="BC270" s="210">
        <f t="shared" si="97"/>
        <v>0</v>
      </c>
      <c r="BD270" s="210">
        <f t="shared" si="97"/>
        <v>0</v>
      </c>
      <c r="BE270" s="210">
        <f t="shared" si="97"/>
        <v>0</v>
      </c>
      <c r="BF270" s="210">
        <f t="shared" si="97"/>
        <v>0</v>
      </c>
      <c r="BG270" s="210">
        <f t="shared" si="97"/>
        <v>0</v>
      </c>
      <c r="BH270" s="210">
        <f t="shared" si="97"/>
        <v>0</v>
      </c>
      <c r="BI270" s="210">
        <f t="shared" si="97"/>
        <v>0</v>
      </c>
      <c r="BJ270" s="210">
        <f t="shared" si="97"/>
        <v>0</v>
      </c>
      <c r="BK270" s="210">
        <f t="shared" si="97"/>
        <v>0</v>
      </c>
      <c r="BL270" s="210">
        <f t="shared" si="97"/>
        <v>0</v>
      </c>
      <c r="BM270" s="210">
        <f t="shared" si="97"/>
        <v>0</v>
      </c>
      <c r="BN270" s="210">
        <f t="shared" si="97"/>
        <v>0</v>
      </c>
      <c r="BO270" s="210">
        <f t="shared" si="97"/>
        <v>0</v>
      </c>
      <c r="BP270" s="210">
        <f t="shared" si="97"/>
        <v>0</v>
      </c>
      <c r="BQ270" s="210">
        <f t="shared" si="97"/>
        <v>0</v>
      </c>
      <c r="BR270" s="210">
        <f t="shared" si="96"/>
        <v>0</v>
      </c>
      <c r="BS270" s="210">
        <f t="shared" si="96"/>
        <v>0</v>
      </c>
      <c r="BT270" s="210">
        <f t="shared" si="96"/>
        <v>0</v>
      </c>
      <c r="BU270" s="210">
        <f t="shared" si="96"/>
        <v>0</v>
      </c>
      <c r="BV270" s="210">
        <f t="shared" si="96"/>
        <v>0</v>
      </c>
      <c r="BW270" s="210">
        <f t="shared" si="96"/>
        <v>0</v>
      </c>
      <c r="BX270" s="210">
        <f t="shared" si="96"/>
        <v>0</v>
      </c>
      <c r="BY270" s="210">
        <f t="shared" si="96"/>
        <v>0</v>
      </c>
      <c r="BZ270" s="210">
        <f t="shared" si="96"/>
        <v>0</v>
      </c>
      <c r="CA270" s="210">
        <f t="shared" si="96"/>
        <v>0</v>
      </c>
      <c r="CB270" s="210">
        <f t="shared" si="96"/>
        <v>0</v>
      </c>
      <c r="CC270" s="210">
        <f t="shared" si="96"/>
        <v>0</v>
      </c>
      <c r="CD270" s="210">
        <f t="shared" si="96"/>
        <v>0</v>
      </c>
      <c r="CE270" s="210">
        <f t="shared" si="96"/>
        <v>0</v>
      </c>
      <c r="CF270" s="210">
        <f t="shared" si="96"/>
        <v>0</v>
      </c>
      <c r="CG270" s="210">
        <f t="shared" si="96"/>
        <v>0</v>
      </c>
      <c r="CH270" s="210">
        <f t="shared" si="96"/>
        <v>0</v>
      </c>
      <c r="CI270" s="210">
        <f t="shared" si="96"/>
        <v>0</v>
      </c>
      <c r="CJ270" s="210">
        <f t="shared" si="96"/>
        <v>0</v>
      </c>
      <c r="CK270" s="210">
        <f t="shared" si="96"/>
        <v>0</v>
      </c>
      <c r="CL270" s="210">
        <f t="shared" si="96"/>
        <v>0</v>
      </c>
      <c r="CM270" s="210">
        <f t="shared" si="96"/>
        <v>0</v>
      </c>
      <c r="CN270" s="210">
        <f t="shared" si="96"/>
        <v>0</v>
      </c>
      <c r="CO270" s="210">
        <f t="shared" si="96"/>
        <v>0</v>
      </c>
      <c r="CP270" s="210">
        <f t="shared" si="96"/>
        <v>0</v>
      </c>
      <c r="CQ270" s="210">
        <f t="shared" si="96"/>
        <v>0</v>
      </c>
      <c r="CR270" s="210">
        <f t="shared" si="96"/>
        <v>0</v>
      </c>
      <c r="CS270" s="210">
        <f t="shared" si="96"/>
        <v>0</v>
      </c>
      <c r="CT270" s="210">
        <f t="shared" si="96"/>
        <v>0</v>
      </c>
      <c r="CU270" s="210">
        <f t="shared" si="96"/>
        <v>0</v>
      </c>
      <c r="CV270" s="210">
        <f t="shared" si="96"/>
        <v>0</v>
      </c>
      <c r="CW270" s="210">
        <f t="shared" si="96"/>
        <v>0</v>
      </c>
      <c r="CX270" s="210">
        <f t="shared" si="96"/>
        <v>0</v>
      </c>
      <c r="CY270" s="210">
        <f t="shared" si="96"/>
        <v>0</v>
      </c>
      <c r="CZ270" s="210">
        <f t="shared" si="96"/>
        <v>0</v>
      </c>
      <c r="DA270" s="210">
        <f t="shared" si="96"/>
        <v>0</v>
      </c>
      <c r="DB270" s="210">
        <f t="shared" si="96"/>
        <v>0</v>
      </c>
      <c r="DC270" s="210">
        <f t="shared" si="96"/>
        <v>0</v>
      </c>
      <c r="DD270" s="210">
        <f t="shared" si="96"/>
        <v>0</v>
      </c>
      <c r="DE270" s="210">
        <f t="shared" si="96"/>
        <v>0</v>
      </c>
      <c r="DF270" s="210">
        <f t="shared" si="96"/>
        <v>0</v>
      </c>
      <c r="DG270" s="210">
        <f t="shared" si="96"/>
        <v>0</v>
      </c>
      <c r="DH270" s="210">
        <f t="shared" si="96"/>
        <v>0</v>
      </c>
      <c r="DI270" s="210">
        <f t="shared" si="96"/>
        <v>0</v>
      </c>
      <c r="DJ270" s="210">
        <f t="shared" si="96"/>
        <v>0</v>
      </c>
      <c r="DK270" s="210">
        <f t="shared" si="96"/>
        <v>0</v>
      </c>
      <c r="DL270" s="210">
        <f t="shared" si="96"/>
        <v>0</v>
      </c>
      <c r="DM270" s="210">
        <f t="shared" si="96"/>
        <v>0</v>
      </c>
      <c r="DN270" s="210">
        <f t="shared" si="96"/>
        <v>0</v>
      </c>
      <c r="DO270" s="210">
        <f t="shared" si="96"/>
        <v>0</v>
      </c>
      <c r="DP270" s="210">
        <f t="shared" si="96"/>
        <v>0</v>
      </c>
      <c r="DQ270" s="210">
        <f t="shared" si="96"/>
        <v>0</v>
      </c>
      <c r="DR270" s="210">
        <f t="shared" si="96"/>
        <v>0</v>
      </c>
      <c r="DS270" s="210">
        <f t="shared" si="96"/>
        <v>0</v>
      </c>
      <c r="DT270" s="210">
        <f t="shared" si="96"/>
        <v>0</v>
      </c>
      <c r="DU270" s="210">
        <f t="shared" si="96"/>
        <v>0</v>
      </c>
      <c r="DV270" s="210">
        <f t="shared" si="96"/>
        <v>0</v>
      </c>
      <c r="DW270" s="210">
        <f t="shared" si="96"/>
        <v>0</v>
      </c>
      <c r="DX270" s="210">
        <f t="shared" si="96"/>
        <v>0</v>
      </c>
      <c r="DY270" s="210">
        <f t="shared" si="96"/>
        <v>0</v>
      </c>
      <c r="DZ270" s="210">
        <f t="shared" si="96"/>
        <v>0</v>
      </c>
      <c r="EA270" s="210">
        <f t="shared" si="96"/>
        <v>0</v>
      </c>
      <c r="EB270" s="210">
        <f t="shared" si="96"/>
        <v>0</v>
      </c>
      <c r="EC270" s="210">
        <f t="shared" si="90"/>
        <v>0</v>
      </c>
      <c r="ED270" s="210">
        <f t="shared" si="84"/>
        <v>0</v>
      </c>
      <c r="EE270" s="210">
        <f t="shared" si="84"/>
        <v>0</v>
      </c>
      <c r="EF270" s="210">
        <f t="shared" si="99"/>
        <v>0</v>
      </c>
      <c r="EG270" s="210">
        <f t="shared" si="99"/>
        <v>0</v>
      </c>
      <c r="EH270" s="210">
        <f t="shared" si="99"/>
        <v>0</v>
      </c>
      <c r="EI270" s="210">
        <f t="shared" si="99"/>
        <v>0</v>
      </c>
      <c r="EJ270" s="210">
        <f t="shared" si="99"/>
        <v>0</v>
      </c>
      <c r="EK270" s="210">
        <f t="shared" si="99"/>
        <v>0</v>
      </c>
      <c r="EL270" s="210">
        <f t="shared" si="99"/>
        <v>0</v>
      </c>
      <c r="EM270" s="210">
        <f t="shared" si="99"/>
        <v>0</v>
      </c>
      <c r="EN270" s="210">
        <f t="shared" si="99"/>
        <v>0</v>
      </c>
      <c r="EO270" s="210">
        <f t="shared" si="99"/>
        <v>0</v>
      </c>
      <c r="EP270" s="210">
        <f t="shared" si="99"/>
        <v>0</v>
      </c>
      <c r="EQ270" s="210">
        <f t="shared" si="99"/>
        <v>0</v>
      </c>
      <c r="ER270" s="210">
        <f t="shared" si="99"/>
        <v>0</v>
      </c>
      <c r="ES270" s="210">
        <f t="shared" si="99"/>
        <v>0</v>
      </c>
      <c r="ET270" s="210">
        <f t="shared" si="99"/>
        <v>0</v>
      </c>
      <c r="EU270" s="210">
        <f t="shared" si="99"/>
        <v>0</v>
      </c>
      <c r="EV270" s="210">
        <f t="shared" si="99"/>
        <v>0</v>
      </c>
      <c r="EW270" s="210">
        <f t="shared" si="99"/>
        <v>0</v>
      </c>
      <c r="EX270" s="210">
        <f t="shared" si="99"/>
        <v>0</v>
      </c>
      <c r="EY270" s="210">
        <f t="shared" si="99"/>
        <v>0</v>
      </c>
      <c r="EZ270" s="210">
        <f t="shared" si="99"/>
        <v>0</v>
      </c>
      <c r="FA270" s="210">
        <f t="shared" si="99"/>
        <v>0</v>
      </c>
      <c r="FB270" s="210">
        <f t="shared" si="99"/>
        <v>0</v>
      </c>
      <c r="FC270" s="210">
        <f t="shared" si="99"/>
        <v>0</v>
      </c>
      <c r="FD270" s="210">
        <f t="shared" si="99"/>
        <v>0</v>
      </c>
      <c r="FE270" s="210">
        <f t="shared" si="99"/>
        <v>0</v>
      </c>
      <c r="FF270" s="210">
        <f t="shared" si="99"/>
        <v>0</v>
      </c>
      <c r="FG270" s="210">
        <f t="shared" si="99"/>
        <v>0</v>
      </c>
      <c r="FH270" s="210">
        <f t="shared" si="99"/>
        <v>0</v>
      </c>
      <c r="FI270" s="210">
        <f t="shared" si="99"/>
        <v>0</v>
      </c>
      <c r="FJ270" s="210">
        <f t="shared" si="99"/>
        <v>0</v>
      </c>
      <c r="FK270" s="210">
        <f t="shared" si="99"/>
        <v>0</v>
      </c>
      <c r="FL270" s="210">
        <f t="shared" si="99"/>
        <v>0</v>
      </c>
      <c r="FM270" s="210">
        <f t="shared" si="99"/>
        <v>0</v>
      </c>
      <c r="FN270" s="210">
        <f t="shared" si="99"/>
        <v>0</v>
      </c>
      <c r="FO270" s="210">
        <f t="shared" si="99"/>
        <v>0</v>
      </c>
      <c r="FP270" s="210">
        <f t="shared" si="99"/>
        <v>0</v>
      </c>
      <c r="FQ270" s="210">
        <f t="shared" si="99"/>
        <v>0</v>
      </c>
      <c r="FR270" s="210">
        <f t="shared" si="99"/>
        <v>0</v>
      </c>
      <c r="FS270" s="210">
        <f t="shared" si="99"/>
        <v>0</v>
      </c>
      <c r="FT270" s="210">
        <f t="shared" si="99"/>
        <v>0</v>
      </c>
      <c r="FU270" s="210">
        <f t="shared" si="99"/>
        <v>0</v>
      </c>
      <c r="FV270" s="210">
        <f t="shared" si="99"/>
        <v>0</v>
      </c>
      <c r="FW270" s="210">
        <f t="shared" si="99"/>
        <v>0</v>
      </c>
      <c r="FX270" s="210">
        <f t="shared" si="99"/>
        <v>0</v>
      </c>
      <c r="FY270" s="210">
        <f t="shared" si="99"/>
        <v>0</v>
      </c>
      <c r="FZ270" s="210">
        <f t="shared" si="99"/>
        <v>0</v>
      </c>
      <c r="GA270" s="210">
        <f t="shared" si="99"/>
        <v>0</v>
      </c>
      <c r="GB270" s="210">
        <f t="shared" si="99"/>
        <v>0</v>
      </c>
      <c r="GC270" s="210">
        <f t="shared" si="99"/>
        <v>0</v>
      </c>
      <c r="GD270" s="210">
        <f t="shared" si="99"/>
        <v>0</v>
      </c>
      <c r="GE270" s="210">
        <f t="shared" si="99"/>
        <v>0</v>
      </c>
      <c r="GF270" s="210">
        <f t="shared" si="99"/>
        <v>0</v>
      </c>
      <c r="GG270" s="210">
        <f t="shared" si="99"/>
        <v>0</v>
      </c>
      <c r="GH270" s="210">
        <f t="shared" si="99"/>
        <v>0</v>
      </c>
      <c r="GI270" s="210">
        <f t="shared" si="99"/>
        <v>0</v>
      </c>
      <c r="GK270" s="216">
        <f t="shared" si="91"/>
        <v>0</v>
      </c>
      <c r="GL270" s="216">
        <f t="shared" si="86"/>
        <v>0</v>
      </c>
      <c r="GM270" s="216">
        <f t="shared" si="87"/>
        <v>0</v>
      </c>
      <c r="GN270" s="216">
        <f t="shared" si="88"/>
        <v>0</v>
      </c>
    </row>
    <row r="271" spans="1:196" x14ac:dyDescent="0.35">
      <c r="A271" s="9">
        <f>Report!$C$4</f>
        <v>1</v>
      </c>
      <c r="B271" t="str">
        <f>VLOOKUP($A271,Centers!$B$1:$C$120,2,)</f>
        <v>GATE</v>
      </c>
      <c r="C271" s="209">
        <v>44957</v>
      </c>
      <c r="D271" s="113">
        <f>IF($A271=1,SUM(SUMIFS(Indent!$E:$E,Indent!$C:$C,Waterfall!$C271,Indent!$A:$A,Centers!$A$2),SUMIFS(Indent!$E:$E,Indent!$C:$C,Waterfall!$C271,Indent!$A:$A,Centers!$A$3),SUMIFS(Indent!$E:$E,Indent!$C:$C,Waterfall!$C271,Indent!$A:$A,Centers!$A$4),SUMIFS(Indent!$E:$E,Indent!$C:$C,Waterfall!$C271,Indent!$A:$A,Centers!$A$5),SUMIFS(Indent!$E:$E,Indent!$C:$C,Waterfall!$C271,Indent!$A:$A,Centers!$A$6),SUMIFS(Indent!$E:$E,Indent!$C:$C,Waterfall!$C271,Indent!$A:$A,Centers!$A$7),SUMIFS(Indent!$E:$E,Indent!$C:$C,Waterfall!$C271,Indent!$A:$A,Centers!$A$8)),SUMIFS(Indent!$E:$E,Indent!$C:$C,Waterfall!$C271,Indent!$A:$A,$A271))</f>
        <v>0</v>
      </c>
      <c r="E271" s="210">
        <f t="shared" si="83"/>
        <v>0</v>
      </c>
      <c r="F271" s="210">
        <f t="shared" si="97"/>
        <v>0</v>
      </c>
      <c r="G271" s="210">
        <f t="shared" si="97"/>
        <v>0</v>
      </c>
      <c r="H271" s="210">
        <f t="shared" si="97"/>
        <v>0</v>
      </c>
      <c r="I271" s="210">
        <f t="shared" si="97"/>
        <v>0</v>
      </c>
      <c r="J271" s="210">
        <f t="shared" si="97"/>
        <v>0</v>
      </c>
      <c r="K271" s="210">
        <f t="shared" si="97"/>
        <v>0</v>
      </c>
      <c r="L271" s="210">
        <f t="shared" si="97"/>
        <v>0</v>
      </c>
      <c r="M271" s="210">
        <f t="shared" si="97"/>
        <v>0</v>
      </c>
      <c r="N271" s="210">
        <f t="shared" si="97"/>
        <v>0</v>
      </c>
      <c r="O271" s="210">
        <f t="shared" si="97"/>
        <v>0</v>
      </c>
      <c r="P271" s="210">
        <f t="shared" si="97"/>
        <v>0</v>
      </c>
      <c r="Q271" s="210">
        <f t="shared" si="97"/>
        <v>0</v>
      </c>
      <c r="R271" s="210">
        <f t="shared" si="97"/>
        <v>0</v>
      </c>
      <c r="S271" s="210">
        <f t="shared" si="97"/>
        <v>0</v>
      </c>
      <c r="T271" s="210">
        <f t="shared" si="97"/>
        <v>0</v>
      </c>
      <c r="U271" s="210">
        <f t="shared" si="97"/>
        <v>0</v>
      </c>
      <c r="V271" s="210">
        <f t="shared" si="97"/>
        <v>0</v>
      </c>
      <c r="W271" s="210">
        <f t="shared" si="97"/>
        <v>0</v>
      </c>
      <c r="X271" s="210">
        <f t="shared" si="97"/>
        <v>0</v>
      </c>
      <c r="Y271" s="210">
        <f t="shared" si="97"/>
        <v>0</v>
      </c>
      <c r="Z271" s="210">
        <f t="shared" si="97"/>
        <v>0</v>
      </c>
      <c r="AA271" s="210">
        <f t="shared" si="97"/>
        <v>0</v>
      </c>
      <c r="AB271" s="210">
        <f t="shared" si="97"/>
        <v>0</v>
      </c>
      <c r="AC271" s="210">
        <f t="shared" si="97"/>
        <v>0</v>
      </c>
      <c r="AD271" s="210">
        <f t="shared" si="97"/>
        <v>0</v>
      </c>
      <c r="AE271" s="210">
        <f t="shared" si="97"/>
        <v>0</v>
      </c>
      <c r="AF271" s="210">
        <f t="shared" si="97"/>
        <v>0</v>
      </c>
      <c r="AG271" s="210">
        <f t="shared" si="97"/>
        <v>0</v>
      </c>
      <c r="AH271" s="210">
        <f t="shared" si="97"/>
        <v>0</v>
      </c>
      <c r="AI271" s="210">
        <f t="shared" si="97"/>
        <v>0</v>
      </c>
      <c r="AJ271" s="210">
        <f t="shared" si="97"/>
        <v>0</v>
      </c>
      <c r="AK271" s="210">
        <f t="shared" si="97"/>
        <v>0</v>
      </c>
      <c r="AL271" s="210">
        <f t="shared" si="97"/>
        <v>0</v>
      </c>
      <c r="AM271" s="210">
        <f t="shared" si="97"/>
        <v>0</v>
      </c>
      <c r="AN271" s="210">
        <f t="shared" si="97"/>
        <v>0</v>
      </c>
      <c r="AO271" s="210">
        <f t="shared" si="97"/>
        <v>0</v>
      </c>
      <c r="AP271" s="210">
        <f t="shared" si="97"/>
        <v>0</v>
      </c>
      <c r="AQ271" s="210">
        <f t="shared" si="97"/>
        <v>0</v>
      </c>
      <c r="AR271" s="210">
        <f t="shared" si="97"/>
        <v>0</v>
      </c>
      <c r="AS271" s="210">
        <f t="shared" si="97"/>
        <v>0</v>
      </c>
      <c r="AT271" s="210">
        <f t="shared" si="97"/>
        <v>0</v>
      </c>
      <c r="AU271" s="210">
        <f t="shared" si="97"/>
        <v>0</v>
      </c>
      <c r="AV271" s="210">
        <f t="shared" si="97"/>
        <v>0</v>
      </c>
      <c r="AW271" s="210">
        <f t="shared" si="97"/>
        <v>0</v>
      </c>
      <c r="AX271" s="210">
        <f t="shared" si="97"/>
        <v>0</v>
      </c>
      <c r="AY271" s="210">
        <f t="shared" si="97"/>
        <v>0</v>
      </c>
      <c r="AZ271" s="210">
        <f t="shared" si="97"/>
        <v>0</v>
      </c>
      <c r="BA271" s="210">
        <f t="shared" si="97"/>
        <v>0</v>
      </c>
      <c r="BB271" s="210">
        <f t="shared" si="97"/>
        <v>0</v>
      </c>
      <c r="BC271" s="210">
        <f t="shared" si="97"/>
        <v>0</v>
      </c>
      <c r="BD271" s="210">
        <f t="shared" si="97"/>
        <v>0</v>
      </c>
      <c r="BE271" s="210">
        <f t="shared" si="97"/>
        <v>0</v>
      </c>
      <c r="BF271" s="210">
        <f t="shared" si="97"/>
        <v>0</v>
      </c>
      <c r="BG271" s="210">
        <f t="shared" si="97"/>
        <v>0</v>
      </c>
      <c r="BH271" s="210">
        <f t="shared" si="97"/>
        <v>0</v>
      </c>
      <c r="BI271" s="210">
        <f t="shared" si="97"/>
        <v>0</v>
      </c>
      <c r="BJ271" s="210">
        <f t="shared" si="97"/>
        <v>0</v>
      </c>
      <c r="BK271" s="210">
        <f t="shared" si="97"/>
        <v>0</v>
      </c>
      <c r="BL271" s="210">
        <f t="shared" si="97"/>
        <v>0</v>
      </c>
      <c r="BM271" s="210">
        <f t="shared" si="97"/>
        <v>0</v>
      </c>
      <c r="BN271" s="210">
        <f t="shared" si="97"/>
        <v>0</v>
      </c>
      <c r="BO271" s="210">
        <f t="shared" si="97"/>
        <v>0</v>
      </c>
      <c r="BP271" s="210">
        <f t="shared" si="97"/>
        <v>0</v>
      </c>
      <c r="BQ271" s="210">
        <f t="shared" ref="BQ271:EB274" si="100">IFERROR(BQ80/$D80,0)</f>
        <v>0</v>
      </c>
      <c r="BR271" s="210">
        <f t="shared" si="100"/>
        <v>0</v>
      </c>
      <c r="BS271" s="210">
        <f t="shared" si="100"/>
        <v>0</v>
      </c>
      <c r="BT271" s="210">
        <f t="shared" si="100"/>
        <v>0</v>
      </c>
      <c r="BU271" s="210">
        <f t="shared" si="100"/>
        <v>0</v>
      </c>
      <c r="BV271" s="210">
        <f t="shared" si="100"/>
        <v>0</v>
      </c>
      <c r="BW271" s="210">
        <f t="shared" si="100"/>
        <v>0</v>
      </c>
      <c r="BX271" s="210">
        <f t="shared" si="100"/>
        <v>0</v>
      </c>
      <c r="BY271" s="210">
        <f t="shared" si="100"/>
        <v>0</v>
      </c>
      <c r="BZ271" s="210">
        <f t="shared" si="100"/>
        <v>0</v>
      </c>
      <c r="CA271" s="210">
        <f t="shared" si="100"/>
        <v>0</v>
      </c>
      <c r="CB271" s="210">
        <f t="shared" si="100"/>
        <v>0</v>
      </c>
      <c r="CC271" s="210">
        <f t="shared" si="100"/>
        <v>0</v>
      </c>
      <c r="CD271" s="210">
        <f t="shared" si="100"/>
        <v>0</v>
      </c>
      <c r="CE271" s="210">
        <f t="shared" si="100"/>
        <v>0</v>
      </c>
      <c r="CF271" s="210">
        <f t="shared" si="100"/>
        <v>0</v>
      </c>
      <c r="CG271" s="210">
        <f t="shared" si="100"/>
        <v>0</v>
      </c>
      <c r="CH271" s="210">
        <f t="shared" si="100"/>
        <v>0</v>
      </c>
      <c r="CI271" s="210">
        <f t="shared" si="100"/>
        <v>0</v>
      </c>
      <c r="CJ271" s="210">
        <f t="shared" si="100"/>
        <v>0</v>
      </c>
      <c r="CK271" s="210">
        <f t="shared" si="100"/>
        <v>0</v>
      </c>
      <c r="CL271" s="210">
        <f t="shared" si="100"/>
        <v>0</v>
      </c>
      <c r="CM271" s="210">
        <f t="shared" si="100"/>
        <v>0</v>
      </c>
      <c r="CN271" s="210">
        <f t="shared" si="100"/>
        <v>0</v>
      </c>
      <c r="CO271" s="210">
        <f t="shared" si="100"/>
        <v>0</v>
      </c>
      <c r="CP271" s="210">
        <f t="shared" si="100"/>
        <v>0</v>
      </c>
      <c r="CQ271" s="210">
        <f t="shared" si="100"/>
        <v>0</v>
      </c>
      <c r="CR271" s="210">
        <f t="shared" si="100"/>
        <v>0</v>
      </c>
      <c r="CS271" s="210">
        <f t="shared" si="100"/>
        <v>0</v>
      </c>
      <c r="CT271" s="210">
        <f t="shared" si="100"/>
        <v>0</v>
      </c>
      <c r="CU271" s="210">
        <f t="shared" si="100"/>
        <v>0</v>
      </c>
      <c r="CV271" s="210">
        <f t="shared" si="100"/>
        <v>0</v>
      </c>
      <c r="CW271" s="210">
        <f t="shared" si="100"/>
        <v>0</v>
      </c>
      <c r="CX271" s="210">
        <f t="shared" si="100"/>
        <v>0</v>
      </c>
      <c r="CY271" s="210">
        <f t="shared" si="100"/>
        <v>0</v>
      </c>
      <c r="CZ271" s="210">
        <f t="shared" si="100"/>
        <v>0</v>
      </c>
      <c r="DA271" s="210">
        <f t="shared" si="100"/>
        <v>0</v>
      </c>
      <c r="DB271" s="210">
        <f t="shared" si="100"/>
        <v>0</v>
      </c>
      <c r="DC271" s="210">
        <f t="shared" si="100"/>
        <v>0</v>
      </c>
      <c r="DD271" s="210">
        <f t="shared" si="100"/>
        <v>0</v>
      </c>
      <c r="DE271" s="210">
        <f t="shared" si="100"/>
        <v>0</v>
      </c>
      <c r="DF271" s="210">
        <f t="shared" si="100"/>
        <v>0</v>
      </c>
      <c r="DG271" s="210">
        <f t="shared" si="100"/>
        <v>0</v>
      </c>
      <c r="DH271" s="210">
        <f t="shared" si="100"/>
        <v>0</v>
      </c>
      <c r="DI271" s="210">
        <f t="shared" si="100"/>
        <v>0</v>
      </c>
      <c r="DJ271" s="210">
        <f t="shared" si="100"/>
        <v>0</v>
      </c>
      <c r="DK271" s="210">
        <f t="shared" si="100"/>
        <v>0</v>
      </c>
      <c r="DL271" s="210">
        <f t="shared" si="100"/>
        <v>0</v>
      </c>
      <c r="DM271" s="210">
        <f t="shared" si="100"/>
        <v>0</v>
      </c>
      <c r="DN271" s="210">
        <f t="shared" si="100"/>
        <v>0</v>
      </c>
      <c r="DO271" s="210">
        <f t="shared" si="100"/>
        <v>0</v>
      </c>
      <c r="DP271" s="210">
        <f t="shared" si="100"/>
        <v>0</v>
      </c>
      <c r="DQ271" s="210">
        <f t="shared" si="100"/>
        <v>0</v>
      </c>
      <c r="DR271" s="210">
        <f t="shared" si="100"/>
        <v>0</v>
      </c>
      <c r="DS271" s="210">
        <f t="shared" si="100"/>
        <v>0</v>
      </c>
      <c r="DT271" s="210">
        <f t="shared" si="100"/>
        <v>0</v>
      </c>
      <c r="DU271" s="210">
        <f t="shared" si="100"/>
        <v>0</v>
      </c>
      <c r="DV271" s="210">
        <f t="shared" si="100"/>
        <v>0</v>
      </c>
      <c r="DW271" s="210">
        <f t="shared" si="100"/>
        <v>0</v>
      </c>
      <c r="DX271" s="210">
        <f t="shared" si="100"/>
        <v>0</v>
      </c>
      <c r="DY271" s="210">
        <f t="shared" si="100"/>
        <v>0</v>
      </c>
      <c r="DZ271" s="210">
        <f t="shared" si="100"/>
        <v>0</v>
      </c>
      <c r="EA271" s="210">
        <f t="shared" si="100"/>
        <v>0</v>
      </c>
      <c r="EB271" s="210">
        <f t="shared" si="100"/>
        <v>0</v>
      </c>
      <c r="EC271" s="210">
        <f t="shared" si="90"/>
        <v>0</v>
      </c>
      <c r="ED271" s="210">
        <f t="shared" si="84"/>
        <v>0</v>
      </c>
      <c r="EE271" s="210">
        <f t="shared" si="84"/>
        <v>0</v>
      </c>
      <c r="EF271" s="210">
        <f t="shared" si="99"/>
        <v>0</v>
      </c>
      <c r="EG271" s="210">
        <f t="shared" si="99"/>
        <v>0</v>
      </c>
      <c r="EH271" s="210">
        <f t="shared" si="99"/>
        <v>0</v>
      </c>
      <c r="EI271" s="210">
        <f t="shared" si="99"/>
        <v>0</v>
      </c>
      <c r="EJ271" s="210">
        <f t="shared" si="99"/>
        <v>0</v>
      </c>
      <c r="EK271" s="210">
        <f t="shared" si="99"/>
        <v>0</v>
      </c>
      <c r="EL271" s="210">
        <f t="shared" si="99"/>
        <v>0</v>
      </c>
      <c r="EM271" s="210">
        <f t="shared" si="99"/>
        <v>0</v>
      </c>
      <c r="EN271" s="210">
        <f t="shared" si="99"/>
        <v>0</v>
      </c>
      <c r="EO271" s="210">
        <f t="shared" si="99"/>
        <v>0</v>
      </c>
      <c r="EP271" s="210">
        <f t="shared" si="99"/>
        <v>0</v>
      </c>
      <c r="EQ271" s="210">
        <f t="shared" si="99"/>
        <v>0</v>
      </c>
      <c r="ER271" s="210">
        <f t="shared" si="99"/>
        <v>0</v>
      </c>
      <c r="ES271" s="210">
        <f t="shared" si="99"/>
        <v>0</v>
      </c>
      <c r="ET271" s="210">
        <f t="shared" si="99"/>
        <v>0</v>
      </c>
      <c r="EU271" s="210">
        <f t="shared" si="99"/>
        <v>0</v>
      </c>
      <c r="EV271" s="210">
        <f t="shared" si="99"/>
        <v>0</v>
      </c>
      <c r="EW271" s="210">
        <f t="shared" si="99"/>
        <v>0</v>
      </c>
      <c r="EX271" s="210">
        <f t="shared" si="99"/>
        <v>0</v>
      </c>
      <c r="EY271" s="210">
        <f t="shared" si="99"/>
        <v>0</v>
      </c>
      <c r="EZ271" s="210">
        <f t="shared" si="99"/>
        <v>0</v>
      </c>
      <c r="FA271" s="210">
        <f t="shared" si="99"/>
        <v>0</v>
      </c>
      <c r="FB271" s="210">
        <f t="shared" si="99"/>
        <v>0</v>
      </c>
      <c r="FC271" s="210">
        <f t="shared" si="99"/>
        <v>0</v>
      </c>
      <c r="FD271" s="210">
        <f t="shared" si="99"/>
        <v>0</v>
      </c>
      <c r="FE271" s="210">
        <f t="shared" si="99"/>
        <v>0</v>
      </c>
      <c r="FF271" s="210">
        <f t="shared" si="99"/>
        <v>0</v>
      </c>
      <c r="FG271" s="210">
        <f t="shared" si="99"/>
        <v>0</v>
      </c>
      <c r="FH271" s="210">
        <f t="shared" si="99"/>
        <v>0</v>
      </c>
      <c r="FI271" s="210">
        <f t="shared" si="99"/>
        <v>0</v>
      </c>
      <c r="FJ271" s="210">
        <f t="shared" si="99"/>
        <v>0</v>
      </c>
      <c r="FK271" s="210">
        <f t="shared" si="99"/>
        <v>0</v>
      </c>
      <c r="FL271" s="210">
        <f t="shared" si="99"/>
        <v>0</v>
      </c>
      <c r="FM271" s="210">
        <f t="shared" si="99"/>
        <v>0</v>
      </c>
      <c r="FN271" s="210">
        <f t="shared" si="99"/>
        <v>0</v>
      </c>
      <c r="FO271" s="210">
        <f t="shared" si="99"/>
        <v>0</v>
      </c>
      <c r="FP271" s="210">
        <f t="shared" si="99"/>
        <v>0</v>
      </c>
      <c r="FQ271" s="210">
        <f t="shared" si="99"/>
        <v>0</v>
      </c>
      <c r="FR271" s="210">
        <f t="shared" si="99"/>
        <v>0</v>
      </c>
      <c r="FS271" s="210">
        <f t="shared" si="99"/>
        <v>0</v>
      </c>
      <c r="FT271" s="210">
        <f t="shared" si="99"/>
        <v>0</v>
      </c>
      <c r="FU271" s="210">
        <f t="shared" si="99"/>
        <v>0</v>
      </c>
      <c r="FV271" s="210">
        <f t="shared" si="99"/>
        <v>0</v>
      </c>
      <c r="FW271" s="210">
        <f t="shared" si="99"/>
        <v>0</v>
      </c>
      <c r="FX271" s="210">
        <f t="shared" si="99"/>
        <v>0</v>
      </c>
      <c r="FY271" s="210">
        <f t="shared" si="99"/>
        <v>0</v>
      </c>
      <c r="FZ271" s="210">
        <f t="shared" si="99"/>
        <v>0</v>
      </c>
      <c r="GA271" s="210">
        <f t="shared" si="99"/>
        <v>0</v>
      </c>
      <c r="GB271" s="210">
        <f t="shared" si="99"/>
        <v>0</v>
      </c>
      <c r="GC271" s="210">
        <f t="shared" si="99"/>
        <v>0</v>
      </c>
      <c r="GD271" s="210">
        <f t="shared" si="99"/>
        <v>0</v>
      </c>
      <c r="GE271" s="210">
        <f t="shared" si="99"/>
        <v>0</v>
      </c>
      <c r="GF271" s="210">
        <f t="shared" si="99"/>
        <v>0</v>
      </c>
      <c r="GG271" s="210">
        <f t="shared" si="99"/>
        <v>0</v>
      </c>
      <c r="GH271" s="210">
        <f t="shared" si="99"/>
        <v>0</v>
      </c>
      <c r="GI271" s="210">
        <f t="shared" si="99"/>
        <v>0</v>
      </c>
      <c r="GK271" s="216">
        <f t="shared" si="91"/>
        <v>0</v>
      </c>
      <c r="GL271" s="216">
        <f t="shared" si="86"/>
        <v>0</v>
      </c>
      <c r="GM271" s="216">
        <f t="shared" si="87"/>
        <v>0</v>
      </c>
      <c r="GN271" s="216">
        <f t="shared" si="88"/>
        <v>0</v>
      </c>
    </row>
    <row r="272" spans="1:196" x14ac:dyDescent="0.35">
      <c r="A272" s="9">
        <f>Report!$C$4</f>
        <v>1</v>
      </c>
      <c r="B272" t="str">
        <f>VLOOKUP($A272,Centers!$B$1:$C$120,2,)</f>
        <v>GATE</v>
      </c>
      <c r="C272" s="209">
        <v>44958</v>
      </c>
      <c r="D272" s="113">
        <f>IF($A272=1,SUM(SUMIFS(Indent!$E:$E,Indent!$C:$C,Waterfall!$C272,Indent!$A:$A,Centers!$A$2),SUMIFS(Indent!$E:$E,Indent!$C:$C,Waterfall!$C272,Indent!$A:$A,Centers!$A$3),SUMIFS(Indent!$E:$E,Indent!$C:$C,Waterfall!$C272,Indent!$A:$A,Centers!$A$4),SUMIFS(Indent!$E:$E,Indent!$C:$C,Waterfall!$C272,Indent!$A:$A,Centers!$A$5),SUMIFS(Indent!$E:$E,Indent!$C:$C,Waterfall!$C272,Indent!$A:$A,Centers!$A$6),SUMIFS(Indent!$E:$E,Indent!$C:$C,Waterfall!$C272,Indent!$A:$A,Centers!$A$7),SUMIFS(Indent!$E:$E,Indent!$C:$C,Waterfall!$C272,Indent!$A:$A,Centers!$A$8)),SUMIFS(Indent!$E:$E,Indent!$C:$C,Waterfall!$C272,Indent!$A:$A,$A272))</f>
        <v>0</v>
      </c>
      <c r="E272" s="210">
        <f t="shared" si="83"/>
        <v>0</v>
      </c>
      <c r="F272" s="210">
        <f t="shared" ref="F272:BQ275" si="101">IFERROR(F81/$D81,0)</f>
        <v>0</v>
      </c>
      <c r="G272" s="210">
        <f t="shared" si="101"/>
        <v>0</v>
      </c>
      <c r="H272" s="210">
        <f t="shared" si="101"/>
        <v>0</v>
      </c>
      <c r="I272" s="210">
        <f t="shared" si="101"/>
        <v>0</v>
      </c>
      <c r="J272" s="210">
        <f t="shared" si="101"/>
        <v>0</v>
      </c>
      <c r="K272" s="210">
        <f t="shared" si="101"/>
        <v>0</v>
      </c>
      <c r="L272" s="210">
        <f t="shared" si="101"/>
        <v>0</v>
      </c>
      <c r="M272" s="210">
        <f t="shared" si="101"/>
        <v>0</v>
      </c>
      <c r="N272" s="210">
        <f t="shared" si="101"/>
        <v>0</v>
      </c>
      <c r="O272" s="210">
        <f t="shared" si="101"/>
        <v>0</v>
      </c>
      <c r="P272" s="210">
        <f t="shared" si="101"/>
        <v>0</v>
      </c>
      <c r="Q272" s="210">
        <f t="shared" si="101"/>
        <v>0</v>
      </c>
      <c r="R272" s="210">
        <f t="shared" si="101"/>
        <v>0</v>
      </c>
      <c r="S272" s="210">
        <f t="shared" si="101"/>
        <v>0</v>
      </c>
      <c r="T272" s="210">
        <f t="shared" si="101"/>
        <v>0</v>
      </c>
      <c r="U272" s="210">
        <f t="shared" si="101"/>
        <v>0</v>
      </c>
      <c r="V272" s="210">
        <f t="shared" si="101"/>
        <v>0</v>
      </c>
      <c r="W272" s="210">
        <f t="shared" si="101"/>
        <v>0</v>
      </c>
      <c r="X272" s="210">
        <f t="shared" si="101"/>
        <v>0</v>
      </c>
      <c r="Y272" s="210">
        <f t="shared" si="101"/>
        <v>0</v>
      </c>
      <c r="Z272" s="210">
        <f t="shared" si="101"/>
        <v>0</v>
      </c>
      <c r="AA272" s="210">
        <f t="shared" si="101"/>
        <v>0</v>
      </c>
      <c r="AB272" s="210">
        <f t="shared" si="101"/>
        <v>0</v>
      </c>
      <c r="AC272" s="210">
        <f t="shared" si="101"/>
        <v>0</v>
      </c>
      <c r="AD272" s="210">
        <f t="shared" si="101"/>
        <v>0</v>
      </c>
      <c r="AE272" s="210">
        <f t="shared" si="101"/>
        <v>0</v>
      </c>
      <c r="AF272" s="210">
        <f t="shared" si="101"/>
        <v>0</v>
      </c>
      <c r="AG272" s="210">
        <f t="shared" si="101"/>
        <v>0</v>
      </c>
      <c r="AH272" s="210">
        <f t="shared" si="101"/>
        <v>0</v>
      </c>
      <c r="AI272" s="210">
        <f t="shared" si="101"/>
        <v>0</v>
      </c>
      <c r="AJ272" s="210">
        <f t="shared" si="101"/>
        <v>0</v>
      </c>
      <c r="AK272" s="210">
        <f t="shared" si="101"/>
        <v>0</v>
      </c>
      <c r="AL272" s="210">
        <f t="shared" si="101"/>
        <v>0</v>
      </c>
      <c r="AM272" s="210">
        <f t="shared" si="101"/>
        <v>0</v>
      </c>
      <c r="AN272" s="210">
        <f t="shared" si="101"/>
        <v>0</v>
      </c>
      <c r="AO272" s="210">
        <f t="shared" si="101"/>
        <v>0</v>
      </c>
      <c r="AP272" s="210">
        <f t="shared" si="101"/>
        <v>0</v>
      </c>
      <c r="AQ272" s="210">
        <f t="shared" si="101"/>
        <v>0</v>
      </c>
      <c r="AR272" s="210">
        <f t="shared" si="101"/>
        <v>0</v>
      </c>
      <c r="AS272" s="210">
        <f t="shared" si="101"/>
        <v>0</v>
      </c>
      <c r="AT272" s="210">
        <f t="shared" si="101"/>
        <v>0</v>
      </c>
      <c r="AU272" s="210">
        <f t="shared" si="101"/>
        <v>0</v>
      </c>
      <c r="AV272" s="210">
        <f t="shared" si="101"/>
        <v>0</v>
      </c>
      <c r="AW272" s="210">
        <f t="shared" si="101"/>
        <v>0</v>
      </c>
      <c r="AX272" s="210">
        <f t="shared" si="101"/>
        <v>0</v>
      </c>
      <c r="AY272" s="210">
        <f t="shared" si="101"/>
        <v>0</v>
      </c>
      <c r="AZ272" s="210">
        <f t="shared" si="101"/>
        <v>0</v>
      </c>
      <c r="BA272" s="210">
        <f t="shared" si="101"/>
        <v>0</v>
      </c>
      <c r="BB272" s="210">
        <f t="shared" si="101"/>
        <v>0</v>
      </c>
      <c r="BC272" s="210">
        <f t="shared" si="101"/>
        <v>0</v>
      </c>
      <c r="BD272" s="210">
        <f t="shared" si="101"/>
        <v>0</v>
      </c>
      <c r="BE272" s="210">
        <f t="shared" si="101"/>
        <v>0</v>
      </c>
      <c r="BF272" s="210">
        <f t="shared" si="101"/>
        <v>0</v>
      </c>
      <c r="BG272" s="210">
        <f t="shared" si="101"/>
        <v>0</v>
      </c>
      <c r="BH272" s="210">
        <f t="shared" si="101"/>
        <v>0</v>
      </c>
      <c r="BI272" s="210">
        <f t="shared" si="101"/>
        <v>0</v>
      </c>
      <c r="BJ272" s="210">
        <f t="shared" si="101"/>
        <v>0</v>
      </c>
      <c r="BK272" s="210">
        <f t="shared" si="101"/>
        <v>0</v>
      </c>
      <c r="BL272" s="210">
        <f t="shared" si="101"/>
        <v>0</v>
      </c>
      <c r="BM272" s="210">
        <f t="shared" si="101"/>
        <v>0</v>
      </c>
      <c r="BN272" s="210">
        <f t="shared" si="101"/>
        <v>0</v>
      </c>
      <c r="BO272" s="210">
        <f t="shared" si="101"/>
        <v>0</v>
      </c>
      <c r="BP272" s="210">
        <f t="shared" si="101"/>
        <v>0</v>
      </c>
      <c r="BQ272" s="210">
        <f t="shared" si="101"/>
        <v>0</v>
      </c>
      <c r="BR272" s="210">
        <f t="shared" si="100"/>
        <v>0</v>
      </c>
      <c r="BS272" s="210">
        <f t="shared" si="100"/>
        <v>0</v>
      </c>
      <c r="BT272" s="210">
        <f t="shared" si="100"/>
        <v>0</v>
      </c>
      <c r="BU272" s="210">
        <f t="shared" si="100"/>
        <v>0</v>
      </c>
      <c r="BV272" s="210">
        <f t="shared" si="100"/>
        <v>0</v>
      </c>
      <c r="BW272" s="210">
        <f t="shared" si="100"/>
        <v>0</v>
      </c>
      <c r="BX272" s="210">
        <f t="shared" si="100"/>
        <v>0</v>
      </c>
      <c r="BY272" s="210">
        <f t="shared" si="100"/>
        <v>0</v>
      </c>
      <c r="BZ272" s="210">
        <f t="shared" si="100"/>
        <v>0</v>
      </c>
      <c r="CA272" s="210">
        <f t="shared" si="100"/>
        <v>0</v>
      </c>
      <c r="CB272" s="210">
        <f t="shared" si="100"/>
        <v>0</v>
      </c>
      <c r="CC272" s="210">
        <f t="shared" si="100"/>
        <v>0</v>
      </c>
      <c r="CD272" s="210">
        <f t="shared" si="100"/>
        <v>0</v>
      </c>
      <c r="CE272" s="210">
        <f t="shared" si="100"/>
        <v>0</v>
      </c>
      <c r="CF272" s="210">
        <f t="shared" si="100"/>
        <v>0</v>
      </c>
      <c r="CG272" s="210">
        <f t="shared" si="100"/>
        <v>0</v>
      </c>
      <c r="CH272" s="210">
        <f t="shared" si="100"/>
        <v>0</v>
      </c>
      <c r="CI272" s="210">
        <f t="shared" si="100"/>
        <v>0</v>
      </c>
      <c r="CJ272" s="210">
        <f t="shared" si="100"/>
        <v>0</v>
      </c>
      <c r="CK272" s="210">
        <f t="shared" si="100"/>
        <v>0</v>
      </c>
      <c r="CL272" s="210">
        <f t="shared" si="100"/>
        <v>0</v>
      </c>
      <c r="CM272" s="210">
        <f t="shared" si="100"/>
        <v>0</v>
      </c>
      <c r="CN272" s="210">
        <f t="shared" si="100"/>
        <v>0</v>
      </c>
      <c r="CO272" s="210">
        <f t="shared" si="100"/>
        <v>0</v>
      </c>
      <c r="CP272" s="210">
        <f t="shared" si="100"/>
        <v>0</v>
      </c>
      <c r="CQ272" s="210">
        <f t="shared" si="100"/>
        <v>0</v>
      </c>
      <c r="CR272" s="210">
        <f t="shared" si="100"/>
        <v>0</v>
      </c>
      <c r="CS272" s="210">
        <f t="shared" si="100"/>
        <v>0</v>
      </c>
      <c r="CT272" s="210">
        <f t="shared" si="100"/>
        <v>0</v>
      </c>
      <c r="CU272" s="210">
        <f t="shared" si="100"/>
        <v>0</v>
      </c>
      <c r="CV272" s="210">
        <f t="shared" si="100"/>
        <v>0</v>
      </c>
      <c r="CW272" s="210">
        <f t="shared" si="100"/>
        <v>0</v>
      </c>
      <c r="CX272" s="210">
        <f t="shared" si="100"/>
        <v>0</v>
      </c>
      <c r="CY272" s="210">
        <f t="shared" si="100"/>
        <v>0</v>
      </c>
      <c r="CZ272" s="210">
        <f t="shared" si="100"/>
        <v>0</v>
      </c>
      <c r="DA272" s="210">
        <f t="shared" si="100"/>
        <v>0</v>
      </c>
      <c r="DB272" s="210">
        <f t="shared" si="100"/>
        <v>0</v>
      </c>
      <c r="DC272" s="210">
        <f t="shared" si="100"/>
        <v>0</v>
      </c>
      <c r="DD272" s="210">
        <f t="shared" si="100"/>
        <v>0</v>
      </c>
      <c r="DE272" s="210">
        <f t="shared" si="100"/>
        <v>0</v>
      </c>
      <c r="DF272" s="210">
        <f t="shared" si="100"/>
        <v>0</v>
      </c>
      <c r="DG272" s="210">
        <f t="shared" si="100"/>
        <v>0</v>
      </c>
      <c r="DH272" s="210">
        <f t="shared" si="100"/>
        <v>0</v>
      </c>
      <c r="DI272" s="210">
        <f t="shared" si="100"/>
        <v>0</v>
      </c>
      <c r="DJ272" s="210">
        <f t="shared" si="100"/>
        <v>0</v>
      </c>
      <c r="DK272" s="210">
        <f t="shared" si="100"/>
        <v>0</v>
      </c>
      <c r="DL272" s="210">
        <f t="shared" si="100"/>
        <v>0</v>
      </c>
      <c r="DM272" s="210">
        <f t="shared" si="100"/>
        <v>0</v>
      </c>
      <c r="DN272" s="210">
        <f t="shared" si="100"/>
        <v>0</v>
      </c>
      <c r="DO272" s="210">
        <f t="shared" si="100"/>
        <v>0</v>
      </c>
      <c r="DP272" s="210">
        <f t="shared" si="100"/>
        <v>0</v>
      </c>
      <c r="DQ272" s="210">
        <f t="shared" si="100"/>
        <v>0</v>
      </c>
      <c r="DR272" s="210">
        <f t="shared" si="100"/>
        <v>0</v>
      </c>
      <c r="DS272" s="210">
        <f t="shared" si="100"/>
        <v>0</v>
      </c>
      <c r="DT272" s="210">
        <f t="shared" si="100"/>
        <v>0</v>
      </c>
      <c r="DU272" s="210">
        <f t="shared" si="100"/>
        <v>0</v>
      </c>
      <c r="DV272" s="210">
        <f t="shared" si="100"/>
        <v>0</v>
      </c>
      <c r="DW272" s="210">
        <f t="shared" si="100"/>
        <v>0</v>
      </c>
      <c r="DX272" s="210">
        <f t="shared" si="100"/>
        <v>0</v>
      </c>
      <c r="DY272" s="210">
        <f t="shared" si="100"/>
        <v>0</v>
      </c>
      <c r="DZ272" s="210">
        <f t="shared" si="100"/>
        <v>0</v>
      </c>
      <c r="EA272" s="210">
        <f t="shared" si="100"/>
        <v>0</v>
      </c>
      <c r="EB272" s="210">
        <f t="shared" si="100"/>
        <v>0</v>
      </c>
      <c r="EC272" s="210">
        <f t="shared" si="90"/>
        <v>0</v>
      </c>
      <c r="ED272" s="210">
        <f t="shared" si="84"/>
        <v>0</v>
      </c>
      <c r="EE272" s="210">
        <f t="shared" si="84"/>
        <v>0</v>
      </c>
      <c r="EF272" s="210">
        <f t="shared" si="99"/>
        <v>0</v>
      </c>
      <c r="EG272" s="210">
        <f t="shared" si="99"/>
        <v>0</v>
      </c>
      <c r="EH272" s="210">
        <f t="shared" si="99"/>
        <v>0</v>
      </c>
      <c r="EI272" s="210">
        <f t="shared" si="99"/>
        <v>0</v>
      </c>
      <c r="EJ272" s="210">
        <f t="shared" si="99"/>
        <v>0</v>
      </c>
      <c r="EK272" s="210">
        <f t="shared" si="99"/>
        <v>0</v>
      </c>
      <c r="EL272" s="210">
        <f t="shared" si="99"/>
        <v>0</v>
      </c>
      <c r="EM272" s="210">
        <f t="shared" si="99"/>
        <v>0</v>
      </c>
      <c r="EN272" s="210">
        <f t="shared" si="99"/>
        <v>0</v>
      </c>
      <c r="EO272" s="210">
        <f t="shared" si="99"/>
        <v>0</v>
      </c>
      <c r="EP272" s="210">
        <f t="shared" si="99"/>
        <v>0</v>
      </c>
      <c r="EQ272" s="210">
        <f t="shared" si="99"/>
        <v>0</v>
      </c>
      <c r="ER272" s="210">
        <f t="shared" si="99"/>
        <v>0</v>
      </c>
      <c r="ES272" s="210">
        <f t="shared" si="99"/>
        <v>0</v>
      </c>
      <c r="ET272" s="210">
        <f t="shared" si="99"/>
        <v>0</v>
      </c>
      <c r="EU272" s="210">
        <f t="shared" si="99"/>
        <v>0</v>
      </c>
      <c r="EV272" s="210">
        <f t="shared" si="99"/>
        <v>0</v>
      </c>
      <c r="EW272" s="210">
        <f t="shared" si="99"/>
        <v>0</v>
      </c>
      <c r="EX272" s="210">
        <f t="shared" si="99"/>
        <v>0</v>
      </c>
      <c r="EY272" s="210">
        <f t="shared" si="99"/>
        <v>0</v>
      </c>
      <c r="EZ272" s="210">
        <f t="shared" si="99"/>
        <v>0</v>
      </c>
      <c r="FA272" s="210">
        <f t="shared" si="99"/>
        <v>0</v>
      </c>
      <c r="FB272" s="210">
        <f t="shared" si="99"/>
        <v>0</v>
      </c>
      <c r="FC272" s="210">
        <f t="shared" si="99"/>
        <v>0</v>
      </c>
      <c r="FD272" s="210">
        <f t="shared" si="99"/>
        <v>0</v>
      </c>
      <c r="FE272" s="210">
        <f t="shared" si="99"/>
        <v>0</v>
      </c>
      <c r="FF272" s="210">
        <f t="shared" si="99"/>
        <v>0</v>
      </c>
      <c r="FG272" s="210">
        <f t="shared" si="99"/>
        <v>0</v>
      </c>
      <c r="FH272" s="210">
        <f t="shared" si="99"/>
        <v>0</v>
      </c>
      <c r="FI272" s="210">
        <f t="shared" si="99"/>
        <v>0</v>
      </c>
      <c r="FJ272" s="210">
        <f t="shared" si="99"/>
        <v>0</v>
      </c>
      <c r="FK272" s="210">
        <f t="shared" si="99"/>
        <v>0</v>
      </c>
      <c r="FL272" s="210">
        <f t="shared" si="99"/>
        <v>0</v>
      </c>
      <c r="FM272" s="210">
        <f t="shared" si="99"/>
        <v>0</v>
      </c>
      <c r="FN272" s="210">
        <f t="shared" si="99"/>
        <v>0</v>
      </c>
      <c r="FO272" s="210">
        <f t="shared" si="99"/>
        <v>0</v>
      </c>
      <c r="FP272" s="210">
        <f t="shared" si="99"/>
        <v>0</v>
      </c>
      <c r="FQ272" s="210">
        <f t="shared" si="99"/>
        <v>0</v>
      </c>
      <c r="FR272" s="210">
        <f t="shared" si="99"/>
        <v>0</v>
      </c>
      <c r="FS272" s="210">
        <f t="shared" si="99"/>
        <v>0</v>
      </c>
      <c r="FT272" s="210">
        <f t="shared" si="99"/>
        <v>0</v>
      </c>
      <c r="FU272" s="210">
        <f t="shared" si="99"/>
        <v>0</v>
      </c>
      <c r="FV272" s="210">
        <f t="shared" si="99"/>
        <v>0</v>
      </c>
      <c r="FW272" s="210">
        <f t="shared" si="99"/>
        <v>0</v>
      </c>
      <c r="FX272" s="210">
        <f t="shared" si="99"/>
        <v>0</v>
      </c>
      <c r="FY272" s="210">
        <f t="shared" si="99"/>
        <v>0</v>
      </c>
      <c r="FZ272" s="210">
        <f t="shared" si="99"/>
        <v>0</v>
      </c>
      <c r="GA272" s="210">
        <f t="shared" si="99"/>
        <v>0</v>
      </c>
      <c r="GB272" s="210">
        <f t="shared" si="99"/>
        <v>0</v>
      </c>
      <c r="GC272" s="210">
        <f t="shared" si="99"/>
        <v>0</v>
      </c>
      <c r="GD272" s="210">
        <f t="shared" si="99"/>
        <v>0</v>
      </c>
      <c r="GE272" s="210">
        <f t="shared" si="99"/>
        <v>0</v>
      </c>
      <c r="GF272" s="210">
        <f t="shared" si="99"/>
        <v>0</v>
      </c>
      <c r="GG272" s="210">
        <f t="shared" si="99"/>
        <v>0</v>
      </c>
      <c r="GH272" s="210">
        <f t="shared" si="99"/>
        <v>0</v>
      </c>
      <c r="GI272" s="210">
        <f t="shared" si="99"/>
        <v>0</v>
      </c>
      <c r="GK272" s="216">
        <f t="shared" si="91"/>
        <v>0</v>
      </c>
      <c r="GL272" s="216">
        <f t="shared" si="86"/>
        <v>0</v>
      </c>
      <c r="GM272" s="216">
        <f t="shared" si="87"/>
        <v>0</v>
      </c>
      <c r="GN272" s="216">
        <f t="shared" si="88"/>
        <v>0</v>
      </c>
    </row>
    <row r="273" spans="1:196" x14ac:dyDescent="0.35">
      <c r="A273" s="9">
        <f>Report!$C$4</f>
        <v>1</v>
      </c>
      <c r="B273" t="str">
        <f>VLOOKUP($A273,Centers!$B$1:$C$120,2,)</f>
        <v>GATE</v>
      </c>
      <c r="C273" s="209">
        <v>44959</v>
      </c>
      <c r="D273" s="113">
        <f>IF($A273=1,SUM(SUMIFS(Indent!$E:$E,Indent!$C:$C,Waterfall!$C273,Indent!$A:$A,Centers!$A$2),SUMIFS(Indent!$E:$E,Indent!$C:$C,Waterfall!$C273,Indent!$A:$A,Centers!$A$3),SUMIFS(Indent!$E:$E,Indent!$C:$C,Waterfall!$C273,Indent!$A:$A,Centers!$A$4),SUMIFS(Indent!$E:$E,Indent!$C:$C,Waterfall!$C273,Indent!$A:$A,Centers!$A$5),SUMIFS(Indent!$E:$E,Indent!$C:$C,Waterfall!$C273,Indent!$A:$A,Centers!$A$6),SUMIFS(Indent!$E:$E,Indent!$C:$C,Waterfall!$C273,Indent!$A:$A,Centers!$A$7),SUMIFS(Indent!$E:$E,Indent!$C:$C,Waterfall!$C273,Indent!$A:$A,Centers!$A$8)),SUMIFS(Indent!$E:$E,Indent!$C:$C,Waterfall!$C273,Indent!$A:$A,$A273))</f>
        <v>0</v>
      </c>
      <c r="E273" s="210">
        <f t="shared" si="83"/>
        <v>0</v>
      </c>
      <c r="F273" s="210">
        <f t="shared" si="101"/>
        <v>0</v>
      </c>
      <c r="G273" s="210">
        <f t="shared" si="101"/>
        <v>0</v>
      </c>
      <c r="H273" s="210">
        <f t="shared" si="101"/>
        <v>0</v>
      </c>
      <c r="I273" s="210">
        <f t="shared" si="101"/>
        <v>0</v>
      </c>
      <c r="J273" s="210">
        <f t="shared" si="101"/>
        <v>0</v>
      </c>
      <c r="K273" s="210">
        <f t="shared" si="101"/>
        <v>0</v>
      </c>
      <c r="L273" s="210">
        <f t="shared" si="101"/>
        <v>0</v>
      </c>
      <c r="M273" s="210">
        <f t="shared" si="101"/>
        <v>0</v>
      </c>
      <c r="N273" s="210">
        <f t="shared" si="101"/>
        <v>0</v>
      </c>
      <c r="O273" s="210">
        <f t="shared" si="101"/>
        <v>0</v>
      </c>
      <c r="P273" s="210">
        <f t="shared" si="101"/>
        <v>0</v>
      </c>
      <c r="Q273" s="210">
        <f t="shared" si="101"/>
        <v>0</v>
      </c>
      <c r="R273" s="210">
        <f t="shared" si="101"/>
        <v>0</v>
      </c>
      <c r="S273" s="210">
        <f t="shared" si="101"/>
        <v>0</v>
      </c>
      <c r="T273" s="210">
        <f t="shared" si="101"/>
        <v>0</v>
      </c>
      <c r="U273" s="210">
        <f t="shared" si="101"/>
        <v>0</v>
      </c>
      <c r="V273" s="210">
        <f t="shared" si="101"/>
        <v>0</v>
      </c>
      <c r="W273" s="210">
        <f t="shared" si="101"/>
        <v>0</v>
      </c>
      <c r="X273" s="210">
        <f t="shared" si="101"/>
        <v>0</v>
      </c>
      <c r="Y273" s="210">
        <f t="shared" si="101"/>
        <v>0</v>
      </c>
      <c r="Z273" s="210">
        <f t="shared" si="101"/>
        <v>0</v>
      </c>
      <c r="AA273" s="210">
        <f t="shared" si="101"/>
        <v>0</v>
      </c>
      <c r="AB273" s="210">
        <f t="shared" si="101"/>
        <v>0</v>
      </c>
      <c r="AC273" s="210">
        <f t="shared" si="101"/>
        <v>0</v>
      </c>
      <c r="AD273" s="210">
        <f t="shared" si="101"/>
        <v>0</v>
      </c>
      <c r="AE273" s="210">
        <f t="shared" si="101"/>
        <v>0</v>
      </c>
      <c r="AF273" s="210">
        <f t="shared" si="101"/>
        <v>0</v>
      </c>
      <c r="AG273" s="210">
        <f t="shared" si="101"/>
        <v>0</v>
      </c>
      <c r="AH273" s="210">
        <f t="shared" si="101"/>
        <v>0</v>
      </c>
      <c r="AI273" s="210">
        <f t="shared" si="101"/>
        <v>0</v>
      </c>
      <c r="AJ273" s="210">
        <f t="shared" si="101"/>
        <v>0</v>
      </c>
      <c r="AK273" s="210">
        <f t="shared" si="101"/>
        <v>0</v>
      </c>
      <c r="AL273" s="210">
        <f t="shared" si="101"/>
        <v>0</v>
      </c>
      <c r="AM273" s="210">
        <f t="shared" si="101"/>
        <v>0</v>
      </c>
      <c r="AN273" s="210">
        <f t="shared" si="101"/>
        <v>0</v>
      </c>
      <c r="AO273" s="210">
        <f t="shared" si="101"/>
        <v>0</v>
      </c>
      <c r="AP273" s="210">
        <f t="shared" si="101"/>
        <v>0</v>
      </c>
      <c r="AQ273" s="210">
        <f t="shared" si="101"/>
        <v>0</v>
      </c>
      <c r="AR273" s="210">
        <f t="shared" si="101"/>
        <v>0</v>
      </c>
      <c r="AS273" s="210">
        <f t="shared" si="101"/>
        <v>0</v>
      </c>
      <c r="AT273" s="210">
        <f t="shared" si="101"/>
        <v>0</v>
      </c>
      <c r="AU273" s="210">
        <f t="shared" si="101"/>
        <v>0</v>
      </c>
      <c r="AV273" s="210">
        <f t="shared" si="101"/>
        <v>0</v>
      </c>
      <c r="AW273" s="210">
        <f t="shared" si="101"/>
        <v>0</v>
      </c>
      <c r="AX273" s="210">
        <f t="shared" si="101"/>
        <v>0</v>
      </c>
      <c r="AY273" s="210">
        <f t="shared" si="101"/>
        <v>0</v>
      </c>
      <c r="AZ273" s="210">
        <f t="shared" si="101"/>
        <v>0</v>
      </c>
      <c r="BA273" s="210">
        <f t="shared" si="101"/>
        <v>0</v>
      </c>
      <c r="BB273" s="210">
        <f t="shared" si="101"/>
        <v>0</v>
      </c>
      <c r="BC273" s="210">
        <f t="shared" si="101"/>
        <v>0</v>
      </c>
      <c r="BD273" s="210">
        <f t="shared" si="101"/>
        <v>0</v>
      </c>
      <c r="BE273" s="210">
        <f t="shared" si="101"/>
        <v>0</v>
      </c>
      <c r="BF273" s="210">
        <f t="shared" si="101"/>
        <v>0</v>
      </c>
      <c r="BG273" s="210">
        <f t="shared" si="101"/>
        <v>0</v>
      </c>
      <c r="BH273" s="210">
        <f t="shared" si="101"/>
        <v>0</v>
      </c>
      <c r="BI273" s="210">
        <f t="shared" si="101"/>
        <v>0</v>
      </c>
      <c r="BJ273" s="210">
        <f t="shared" si="101"/>
        <v>0</v>
      </c>
      <c r="BK273" s="210">
        <f t="shared" si="101"/>
        <v>0</v>
      </c>
      <c r="BL273" s="210">
        <f t="shared" si="101"/>
        <v>0</v>
      </c>
      <c r="BM273" s="210">
        <f t="shared" si="101"/>
        <v>0</v>
      </c>
      <c r="BN273" s="210">
        <f t="shared" si="101"/>
        <v>0</v>
      </c>
      <c r="BO273" s="210">
        <f t="shared" si="101"/>
        <v>0</v>
      </c>
      <c r="BP273" s="210">
        <f t="shared" si="101"/>
        <v>0</v>
      </c>
      <c r="BQ273" s="210">
        <f t="shared" si="101"/>
        <v>0</v>
      </c>
      <c r="BR273" s="210">
        <f t="shared" si="100"/>
        <v>0</v>
      </c>
      <c r="BS273" s="210">
        <f t="shared" si="100"/>
        <v>0</v>
      </c>
      <c r="BT273" s="210">
        <f t="shared" si="100"/>
        <v>0</v>
      </c>
      <c r="BU273" s="210">
        <f t="shared" si="100"/>
        <v>0</v>
      </c>
      <c r="BV273" s="210">
        <f t="shared" si="100"/>
        <v>0</v>
      </c>
      <c r="BW273" s="210">
        <f t="shared" si="100"/>
        <v>0</v>
      </c>
      <c r="BX273" s="210">
        <f t="shared" si="100"/>
        <v>0</v>
      </c>
      <c r="BY273" s="210">
        <f t="shared" si="100"/>
        <v>0</v>
      </c>
      <c r="BZ273" s="210">
        <f t="shared" si="100"/>
        <v>0</v>
      </c>
      <c r="CA273" s="210">
        <f t="shared" si="100"/>
        <v>0</v>
      </c>
      <c r="CB273" s="210">
        <f t="shared" si="100"/>
        <v>0</v>
      </c>
      <c r="CC273" s="210">
        <f t="shared" si="100"/>
        <v>0</v>
      </c>
      <c r="CD273" s="210">
        <f t="shared" si="100"/>
        <v>0</v>
      </c>
      <c r="CE273" s="210">
        <f t="shared" si="100"/>
        <v>0</v>
      </c>
      <c r="CF273" s="210">
        <f t="shared" si="100"/>
        <v>0</v>
      </c>
      <c r="CG273" s="210">
        <f t="shared" si="100"/>
        <v>0</v>
      </c>
      <c r="CH273" s="210">
        <f t="shared" si="100"/>
        <v>0</v>
      </c>
      <c r="CI273" s="210">
        <f t="shared" si="100"/>
        <v>0</v>
      </c>
      <c r="CJ273" s="210">
        <f t="shared" si="100"/>
        <v>0</v>
      </c>
      <c r="CK273" s="210">
        <f t="shared" si="100"/>
        <v>0</v>
      </c>
      <c r="CL273" s="210">
        <f t="shared" si="100"/>
        <v>0</v>
      </c>
      <c r="CM273" s="210">
        <f t="shared" si="100"/>
        <v>0</v>
      </c>
      <c r="CN273" s="210">
        <f t="shared" si="100"/>
        <v>0</v>
      </c>
      <c r="CO273" s="210">
        <f t="shared" si="100"/>
        <v>0</v>
      </c>
      <c r="CP273" s="210">
        <f t="shared" si="100"/>
        <v>0</v>
      </c>
      <c r="CQ273" s="210">
        <f t="shared" si="100"/>
        <v>0</v>
      </c>
      <c r="CR273" s="210">
        <f t="shared" si="100"/>
        <v>0</v>
      </c>
      <c r="CS273" s="210">
        <f t="shared" si="100"/>
        <v>0</v>
      </c>
      <c r="CT273" s="210">
        <f t="shared" si="100"/>
        <v>0</v>
      </c>
      <c r="CU273" s="210">
        <f t="shared" si="100"/>
        <v>0</v>
      </c>
      <c r="CV273" s="210">
        <f t="shared" si="100"/>
        <v>0</v>
      </c>
      <c r="CW273" s="210">
        <f t="shared" si="100"/>
        <v>0</v>
      </c>
      <c r="CX273" s="210">
        <f t="shared" si="100"/>
        <v>0</v>
      </c>
      <c r="CY273" s="210">
        <f t="shared" si="100"/>
        <v>0</v>
      </c>
      <c r="CZ273" s="210">
        <f t="shared" si="100"/>
        <v>0</v>
      </c>
      <c r="DA273" s="210">
        <f t="shared" si="100"/>
        <v>0</v>
      </c>
      <c r="DB273" s="210">
        <f t="shared" si="100"/>
        <v>0</v>
      </c>
      <c r="DC273" s="210">
        <f t="shared" si="100"/>
        <v>0</v>
      </c>
      <c r="DD273" s="210">
        <f t="shared" si="100"/>
        <v>0</v>
      </c>
      <c r="DE273" s="210">
        <f t="shared" si="100"/>
        <v>0</v>
      </c>
      <c r="DF273" s="210">
        <f t="shared" si="100"/>
        <v>0</v>
      </c>
      <c r="DG273" s="210">
        <f t="shared" si="100"/>
        <v>0</v>
      </c>
      <c r="DH273" s="210">
        <f t="shared" si="100"/>
        <v>0</v>
      </c>
      <c r="DI273" s="210">
        <f t="shared" si="100"/>
        <v>0</v>
      </c>
      <c r="DJ273" s="210">
        <f t="shared" si="100"/>
        <v>0</v>
      </c>
      <c r="DK273" s="210">
        <f t="shared" si="100"/>
        <v>0</v>
      </c>
      <c r="DL273" s="210">
        <f t="shared" si="100"/>
        <v>0</v>
      </c>
      <c r="DM273" s="210">
        <f t="shared" si="100"/>
        <v>0</v>
      </c>
      <c r="DN273" s="210">
        <f t="shared" si="100"/>
        <v>0</v>
      </c>
      <c r="DO273" s="210">
        <f t="shared" si="100"/>
        <v>0</v>
      </c>
      <c r="DP273" s="210">
        <f t="shared" si="100"/>
        <v>0</v>
      </c>
      <c r="DQ273" s="210">
        <f t="shared" si="100"/>
        <v>0</v>
      </c>
      <c r="DR273" s="210">
        <f t="shared" si="100"/>
        <v>0</v>
      </c>
      <c r="DS273" s="210">
        <f t="shared" si="100"/>
        <v>0</v>
      </c>
      <c r="DT273" s="210">
        <f t="shared" si="100"/>
        <v>0</v>
      </c>
      <c r="DU273" s="210">
        <f t="shared" si="100"/>
        <v>0</v>
      </c>
      <c r="DV273" s="210">
        <f t="shared" si="100"/>
        <v>0</v>
      </c>
      <c r="DW273" s="210">
        <f t="shared" si="100"/>
        <v>0</v>
      </c>
      <c r="DX273" s="210">
        <f t="shared" si="100"/>
        <v>0</v>
      </c>
      <c r="DY273" s="210">
        <f t="shared" si="100"/>
        <v>0</v>
      </c>
      <c r="DZ273" s="210">
        <f t="shared" si="100"/>
        <v>0</v>
      </c>
      <c r="EA273" s="210">
        <f t="shared" si="100"/>
        <v>0</v>
      </c>
      <c r="EB273" s="210">
        <f t="shared" si="100"/>
        <v>0</v>
      </c>
      <c r="EC273" s="210">
        <f t="shared" si="90"/>
        <v>0</v>
      </c>
      <c r="ED273" s="210">
        <f t="shared" si="84"/>
        <v>0</v>
      </c>
      <c r="EE273" s="210">
        <f t="shared" si="84"/>
        <v>0</v>
      </c>
      <c r="EF273" s="210">
        <f t="shared" si="99"/>
        <v>0</v>
      </c>
      <c r="EG273" s="210">
        <f t="shared" si="99"/>
        <v>0</v>
      </c>
      <c r="EH273" s="210">
        <f t="shared" si="99"/>
        <v>0</v>
      </c>
      <c r="EI273" s="210">
        <f t="shared" si="99"/>
        <v>0</v>
      </c>
      <c r="EJ273" s="210">
        <f t="shared" si="99"/>
        <v>0</v>
      </c>
      <c r="EK273" s="210">
        <f t="shared" si="99"/>
        <v>0</v>
      </c>
      <c r="EL273" s="210">
        <f t="shared" si="99"/>
        <v>0</v>
      </c>
      <c r="EM273" s="210">
        <f t="shared" si="99"/>
        <v>0</v>
      </c>
      <c r="EN273" s="210">
        <f t="shared" si="99"/>
        <v>0</v>
      </c>
      <c r="EO273" s="210">
        <f t="shared" si="99"/>
        <v>0</v>
      </c>
      <c r="EP273" s="210">
        <f t="shared" si="99"/>
        <v>0</v>
      </c>
      <c r="EQ273" s="210">
        <f t="shared" si="99"/>
        <v>0</v>
      </c>
      <c r="ER273" s="210">
        <f t="shared" si="99"/>
        <v>0</v>
      </c>
      <c r="ES273" s="210">
        <f t="shared" si="99"/>
        <v>0</v>
      </c>
      <c r="ET273" s="210">
        <f t="shared" si="99"/>
        <v>0</v>
      </c>
      <c r="EU273" s="210">
        <f t="shared" si="99"/>
        <v>0</v>
      </c>
      <c r="EV273" s="210">
        <f t="shared" si="99"/>
        <v>0</v>
      </c>
      <c r="EW273" s="210">
        <f t="shared" si="99"/>
        <v>0</v>
      </c>
      <c r="EX273" s="210">
        <f t="shared" si="99"/>
        <v>0</v>
      </c>
      <c r="EY273" s="210">
        <f t="shared" si="99"/>
        <v>0</v>
      </c>
      <c r="EZ273" s="210">
        <f t="shared" si="99"/>
        <v>0</v>
      </c>
      <c r="FA273" s="210">
        <f t="shared" si="99"/>
        <v>0</v>
      </c>
      <c r="FB273" s="210">
        <f t="shared" si="99"/>
        <v>0</v>
      </c>
      <c r="FC273" s="210">
        <f t="shared" si="99"/>
        <v>0</v>
      </c>
      <c r="FD273" s="210">
        <f t="shared" si="99"/>
        <v>0</v>
      </c>
      <c r="FE273" s="210">
        <f t="shared" si="99"/>
        <v>0</v>
      </c>
      <c r="FF273" s="210">
        <f t="shared" si="99"/>
        <v>0</v>
      </c>
      <c r="FG273" s="210">
        <f t="shared" si="99"/>
        <v>0</v>
      </c>
      <c r="FH273" s="210">
        <f t="shared" si="99"/>
        <v>0</v>
      </c>
      <c r="FI273" s="210">
        <f t="shared" si="99"/>
        <v>0</v>
      </c>
      <c r="FJ273" s="210">
        <f t="shared" si="99"/>
        <v>0</v>
      </c>
      <c r="FK273" s="210">
        <f t="shared" ref="FK273:GI273" si="102">IFERROR(FK82/$D82,0)</f>
        <v>0</v>
      </c>
      <c r="FL273" s="210">
        <f t="shared" si="102"/>
        <v>0</v>
      </c>
      <c r="FM273" s="210">
        <f t="shared" si="102"/>
        <v>0</v>
      </c>
      <c r="FN273" s="210">
        <f t="shared" si="102"/>
        <v>0</v>
      </c>
      <c r="FO273" s="210">
        <f t="shared" si="102"/>
        <v>0</v>
      </c>
      <c r="FP273" s="210">
        <f t="shared" si="102"/>
        <v>0</v>
      </c>
      <c r="FQ273" s="210">
        <f t="shared" si="102"/>
        <v>0</v>
      </c>
      <c r="FR273" s="210">
        <f t="shared" si="102"/>
        <v>0</v>
      </c>
      <c r="FS273" s="210">
        <f t="shared" si="102"/>
        <v>0</v>
      </c>
      <c r="FT273" s="210">
        <f t="shared" si="102"/>
        <v>0</v>
      </c>
      <c r="FU273" s="210">
        <f t="shared" si="102"/>
        <v>0</v>
      </c>
      <c r="FV273" s="210">
        <f t="shared" si="102"/>
        <v>0</v>
      </c>
      <c r="FW273" s="210">
        <f t="shared" si="102"/>
        <v>0</v>
      </c>
      <c r="FX273" s="210">
        <f t="shared" si="102"/>
        <v>0</v>
      </c>
      <c r="FY273" s="210">
        <f t="shared" si="102"/>
        <v>0</v>
      </c>
      <c r="FZ273" s="210">
        <f t="shared" si="102"/>
        <v>0</v>
      </c>
      <c r="GA273" s="210">
        <f t="shared" si="102"/>
        <v>0</v>
      </c>
      <c r="GB273" s="210">
        <f t="shared" si="102"/>
        <v>0</v>
      </c>
      <c r="GC273" s="210">
        <f t="shared" si="102"/>
        <v>0</v>
      </c>
      <c r="GD273" s="210">
        <f t="shared" si="102"/>
        <v>0</v>
      </c>
      <c r="GE273" s="210">
        <f t="shared" si="102"/>
        <v>0</v>
      </c>
      <c r="GF273" s="210">
        <f t="shared" si="102"/>
        <v>0</v>
      </c>
      <c r="GG273" s="210">
        <f t="shared" si="102"/>
        <v>0</v>
      </c>
      <c r="GH273" s="210">
        <f t="shared" si="102"/>
        <v>0</v>
      </c>
      <c r="GI273" s="210">
        <f t="shared" si="102"/>
        <v>0</v>
      </c>
      <c r="GK273" s="216">
        <f t="shared" si="91"/>
        <v>0</v>
      </c>
      <c r="GL273" s="216">
        <f t="shared" si="86"/>
        <v>0</v>
      </c>
      <c r="GM273" s="216">
        <f t="shared" si="87"/>
        <v>0</v>
      </c>
      <c r="GN273" s="216">
        <f t="shared" si="88"/>
        <v>0</v>
      </c>
    </row>
    <row r="274" spans="1:196" x14ac:dyDescent="0.35">
      <c r="A274" s="9">
        <f>Report!$C$4</f>
        <v>1</v>
      </c>
      <c r="B274" t="str">
        <f>VLOOKUP($A274,Centers!$B$1:$C$120,2,)</f>
        <v>GATE</v>
      </c>
      <c r="C274" s="209">
        <v>44960</v>
      </c>
      <c r="D274" s="113">
        <f>IF($A274=1,SUM(SUMIFS(Indent!$E:$E,Indent!$C:$C,Waterfall!$C274,Indent!$A:$A,Centers!$A$2),SUMIFS(Indent!$E:$E,Indent!$C:$C,Waterfall!$C274,Indent!$A:$A,Centers!$A$3),SUMIFS(Indent!$E:$E,Indent!$C:$C,Waterfall!$C274,Indent!$A:$A,Centers!$A$4),SUMIFS(Indent!$E:$E,Indent!$C:$C,Waterfall!$C274,Indent!$A:$A,Centers!$A$5),SUMIFS(Indent!$E:$E,Indent!$C:$C,Waterfall!$C274,Indent!$A:$A,Centers!$A$6),SUMIFS(Indent!$E:$E,Indent!$C:$C,Waterfall!$C274,Indent!$A:$A,Centers!$A$7),SUMIFS(Indent!$E:$E,Indent!$C:$C,Waterfall!$C274,Indent!$A:$A,Centers!$A$8)),SUMIFS(Indent!$E:$E,Indent!$C:$C,Waterfall!$C274,Indent!$A:$A,$A274))</f>
        <v>0</v>
      </c>
      <c r="E274" s="210">
        <f t="shared" si="83"/>
        <v>0</v>
      </c>
      <c r="F274" s="210">
        <f t="shared" si="101"/>
        <v>0</v>
      </c>
      <c r="G274" s="210">
        <f t="shared" si="101"/>
        <v>0</v>
      </c>
      <c r="H274" s="210">
        <f t="shared" si="101"/>
        <v>0</v>
      </c>
      <c r="I274" s="210">
        <f t="shared" si="101"/>
        <v>0</v>
      </c>
      <c r="J274" s="210">
        <f t="shared" si="101"/>
        <v>0</v>
      </c>
      <c r="K274" s="210">
        <f t="shared" si="101"/>
        <v>0</v>
      </c>
      <c r="L274" s="210">
        <f t="shared" si="101"/>
        <v>0</v>
      </c>
      <c r="M274" s="210">
        <f t="shared" si="101"/>
        <v>0</v>
      </c>
      <c r="N274" s="210">
        <f t="shared" si="101"/>
        <v>0</v>
      </c>
      <c r="O274" s="210">
        <f t="shared" si="101"/>
        <v>0</v>
      </c>
      <c r="P274" s="210">
        <f t="shared" si="101"/>
        <v>0</v>
      </c>
      <c r="Q274" s="210">
        <f t="shared" si="101"/>
        <v>0</v>
      </c>
      <c r="R274" s="210">
        <f t="shared" si="101"/>
        <v>0</v>
      </c>
      <c r="S274" s="210">
        <f t="shared" si="101"/>
        <v>0</v>
      </c>
      <c r="T274" s="210">
        <f t="shared" si="101"/>
        <v>0</v>
      </c>
      <c r="U274" s="210">
        <f t="shared" si="101"/>
        <v>0</v>
      </c>
      <c r="V274" s="210">
        <f t="shared" si="101"/>
        <v>0</v>
      </c>
      <c r="W274" s="210">
        <f t="shared" si="101"/>
        <v>0</v>
      </c>
      <c r="X274" s="210">
        <f t="shared" si="101"/>
        <v>0</v>
      </c>
      <c r="Y274" s="210">
        <f t="shared" si="101"/>
        <v>0</v>
      </c>
      <c r="Z274" s="210">
        <f t="shared" si="101"/>
        <v>0</v>
      </c>
      <c r="AA274" s="210">
        <f t="shared" si="101"/>
        <v>0</v>
      </c>
      <c r="AB274" s="210">
        <f t="shared" si="101"/>
        <v>0</v>
      </c>
      <c r="AC274" s="210">
        <f t="shared" si="101"/>
        <v>0</v>
      </c>
      <c r="AD274" s="210">
        <f t="shared" si="101"/>
        <v>0</v>
      </c>
      <c r="AE274" s="210">
        <f t="shared" si="101"/>
        <v>0</v>
      </c>
      <c r="AF274" s="210">
        <f t="shared" si="101"/>
        <v>0</v>
      </c>
      <c r="AG274" s="210">
        <f t="shared" si="101"/>
        <v>0</v>
      </c>
      <c r="AH274" s="210">
        <f t="shared" si="101"/>
        <v>0</v>
      </c>
      <c r="AI274" s="210">
        <f t="shared" si="101"/>
        <v>0</v>
      </c>
      <c r="AJ274" s="210">
        <f t="shared" si="101"/>
        <v>0</v>
      </c>
      <c r="AK274" s="210">
        <f t="shared" si="101"/>
        <v>0</v>
      </c>
      <c r="AL274" s="210">
        <f t="shared" si="101"/>
        <v>0</v>
      </c>
      <c r="AM274" s="210">
        <f t="shared" si="101"/>
        <v>0</v>
      </c>
      <c r="AN274" s="210">
        <f t="shared" si="101"/>
        <v>0</v>
      </c>
      <c r="AO274" s="210">
        <f t="shared" si="101"/>
        <v>0</v>
      </c>
      <c r="AP274" s="210">
        <f t="shared" si="101"/>
        <v>0</v>
      </c>
      <c r="AQ274" s="210">
        <f t="shared" si="101"/>
        <v>0</v>
      </c>
      <c r="AR274" s="210">
        <f t="shared" si="101"/>
        <v>0</v>
      </c>
      <c r="AS274" s="210">
        <f t="shared" si="101"/>
        <v>0</v>
      </c>
      <c r="AT274" s="210">
        <f t="shared" si="101"/>
        <v>0</v>
      </c>
      <c r="AU274" s="210">
        <f t="shared" si="101"/>
        <v>0</v>
      </c>
      <c r="AV274" s="210">
        <f t="shared" si="101"/>
        <v>0</v>
      </c>
      <c r="AW274" s="210">
        <f t="shared" si="101"/>
        <v>0</v>
      </c>
      <c r="AX274" s="210">
        <f t="shared" si="101"/>
        <v>0</v>
      </c>
      <c r="AY274" s="210">
        <f t="shared" si="101"/>
        <v>0</v>
      </c>
      <c r="AZ274" s="210">
        <f t="shared" si="101"/>
        <v>0</v>
      </c>
      <c r="BA274" s="210">
        <f t="shared" si="101"/>
        <v>0</v>
      </c>
      <c r="BB274" s="210">
        <f t="shared" si="101"/>
        <v>0</v>
      </c>
      <c r="BC274" s="210">
        <f t="shared" si="101"/>
        <v>0</v>
      </c>
      <c r="BD274" s="210">
        <f t="shared" si="101"/>
        <v>0</v>
      </c>
      <c r="BE274" s="210">
        <f t="shared" si="101"/>
        <v>0</v>
      </c>
      <c r="BF274" s="210">
        <f t="shared" si="101"/>
        <v>0</v>
      </c>
      <c r="BG274" s="210">
        <f t="shared" si="101"/>
        <v>0</v>
      </c>
      <c r="BH274" s="210">
        <f t="shared" si="101"/>
        <v>0</v>
      </c>
      <c r="BI274" s="210">
        <f t="shared" si="101"/>
        <v>0</v>
      </c>
      <c r="BJ274" s="210">
        <f t="shared" si="101"/>
        <v>0</v>
      </c>
      <c r="BK274" s="210">
        <f t="shared" si="101"/>
        <v>0</v>
      </c>
      <c r="BL274" s="210">
        <f t="shared" si="101"/>
        <v>0</v>
      </c>
      <c r="BM274" s="210">
        <f t="shared" si="101"/>
        <v>0</v>
      </c>
      <c r="BN274" s="210">
        <f t="shared" si="101"/>
        <v>0</v>
      </c>
      <c r="BO274" s="210">
        <f t="shared" si="101"/>
        <v>0</v>
      </c>
      <c r="BP274" s="210">
        <f t="shared" si="101"/>
        <v>0</v>
      </c>
      <c r="BQ274" s="210">
        <f t="shared" si="101"/>
        <v>0</v>
      </c>
      <c r="BR274" s="210">
        <f t="shared" si="100"/>
        <v>0</v>
      </c>
      <c r="BS274" s="210">
        <f t="shared" si="100"/>
        <v>0</v>
      </c>
      <c r="BT274" s="210">
        <f t="shared" si="100"/>
        <v>0</v>
      </c>
      <c r="BU274" s="210">
        <f t="shared" si="100"/>
        <v>0</v>
      </c>
      <c r="BV274" s="210">
        <f t="shared" si="100"/>
        <v>0</v>
      </c>
      <c r="BW274" s="210">
        <f t="shared" si="100"/>
        <v>0</v>
      </c>
      <c r="BX274" s="210">
        <f t="shared" si="100"/>
        <v>0</v>
      </c>
      <c r="BY274" s="210">
        <f t="shared" si="100"/>
        <v>0</v>
      </c>
      <c r="BZ274" s="210">
        <f t="shared" si="100"/>
        <v>0</v>
      </c>
      <c r="CA274" s="210">
        <f t="shared" si="100"/>
        <v>0</v>
      </c>
      <c r="CB274" s="210">
        <f t="shared" si="100"/>
        <v>0</v>
      </c>
      <c r="CC274" s="210">
        <f t="shared" si="100"/>
        <v>0</v>
      </c>
      <c r="CD274" s="210">
        <f t="shared" si="100"/>
        <v>0</v>
      </c>
      <c r="CE274" s="210">
        <f t="shared" si="100"/>
        <v>0</v>
      </c>
      <c r="CF274" s="210">
        <f t="shared" si="100"/>
        <v>0</v>
      </c>
      <c r="CG274" s="210">
        <f t="shared" si="100"/>
        <v>0</v>
      </c>
      <c r="CH274" s="210">
        <f t="shared" si="100"/>
        <v>0</v>
      </c>
      <c r="CI274" s="210">
        <f t="shared" si="100"/>
        <v>0</v>
      </c>
      <c r="CJ274" s="210">
        <f t="shared" si="100"/>
        <v>0</v>
      </c>
      <c r="CK274" s="210">
        <f t="shared" si="100"/>
        <v>0</v>
      </c>
      <c r="CL274" s="210">
        <f t="shared" si="100"/>
        <v>0</v>
      </c>
      <c r="CM274" s="210">
        <f t="shared" si="100"/>
        <v>0</v>
      </c>
      <c r="CN274" s="210">
        <f t="shared" si="100"/>
        <v>0</v>
      </c>
      <c r="CO274" s="210">
        <f t="shared" si="100"/>
        <v>0</v>
      </c>
      <c r="CP274" s="210">
        <f t="shared" si="100"/>
        <v>0</v>
      </c>
      <c r="CQ274" s="210">
        <f t="shared" si="100"/>
        <v>0</v>
      </c>
      <c r="CR274" s="210">
        <f t="shared" si="100"/>
        <v>0</v>
      </c>
      <c r="CS274" s="210">
        <f t="shared" si="100"/>
        <v>0</v>
      </c>
      <c r="CT274" s="210">
        <f t="shared" si="100"/>
        <v>0</v>
      </c>
      <c r="CU274" s="210">
        <f t="shared" si="100"/>
        <v>0</v>
      </c>
      <c r="CV274" s="210">
        <f t="shared" si="100"/>
        <v>0</v>
      </c>
      <c r="CW274" s="210">
        <f t="shared" si="100"/>
        <v>0</v>
      </c>
      <c r="CX274" s="210">
        <f t="shared" si="100"/>
        <v>0</v>
      </c>
      <c r="CY274" s="210">
        <f t="shared" si="100"/>
        <v>0</v>
      </c>
      <c r="CZ274" s="210">
        <f t="shared" si="100"/>
        <v>0</v>
      </c>
      <c r="DA274" s="210">
        <f t="shared" si="100"/>
        <v>0</v>
      </c>
      <c r="DB274" s="210">
        <f t="shared" si="100"/>
        <v>0</v>
      </c>
      <c r="DC274" s="210">
        <f t="shared" si="100"/>
        <v>0</v>
      </c>
      <c r="DD274" s="210">
        <f t="shared" si="100"/>
        <v>0</v>
      </c>
      <c r="DE274" s="210">
        <f t="shared" si="100"/>
        <v>0</v>
      </c>
      <c r="DF274" s="210">
        <f t="shared" si="100"/>
        <v>0</v>
      </c>
      <c r="DG274" s="210">
        <f t="shared" si="100"/>
        <v>0</v>
      </c>
      <c r="DH274" s="210">
        <f t="shared" si="100"/>
        <v>0</v>
      </c>
      <c r="DI274" s="210">
        <f t="shared" si="100"/>
        <v>0</v>
      </c>
      <c r="DJ274" s="210">
        <f t="shared" si="100"/>
        <v>0</v>
      </c>
      <c r="DK274" s="210">
        <f t="shared" si="100"/>
        <v>0</v>
      </c>
      <c r="DL274" s="210">
        <f t="shared" si="100"/>
        <v>0</v>
      </c>
      <c r="DM274" s="210">
        <f t="shared" si="100"/>
        <v>0</v>
      </c>
      <c r="DN274" s="210">
        <f t="shared" si="100"/>
        <v>0</v>
      </c>
      <c r="DO274" s="210">
        <f t="shared" si="100"/>
        <v>0</v>
      </c>
      <c r="DP274" s="210">
        <f t="shared" si="100"/>
        <v>0</v>
      </c>
      <c r="DQ274" s="210">
        <f t="shared" si="100"/>
        <v>0</v>
      </c>
      <c r="DR274" s="210">
        <f t="shared" si="100"/>
        <v>0</v>
      </c>
      <c r="DS274" s="210">
        <f t="shared" si="100"/>
        <v>0</v>
      </c>
      <c r="DT274" s="210">
        <f t="shared" si="100"/>
        <v>0</v>
      </c>
      <c r="DU274" s="210">
        <f t="shared" si="100"/>
        <v>0</v>
      </c>
      <c r="DV274" s="210">
        <f t="shared" si="100"/>
        <v>0</v>
      </c>
      <c r="DW274" s="210">
        <f t="shared" si="100"/>
        <v>0</v>
      </c>
      <c r="DX274" s="210">
        <f t="shared" si="100"/>
        <v>0</v>
      </c>
      <c r="DY274" s="210">
        <f t="shared" si="100"/>
        <v>0</v>
      </c>
      <c r="DZ274" s="210">
        <f t="shared" si="100"/>
        <v>0</v>
      </c>
      <c r="EA274" s="210">
        <f t="shared" si="100"/>
        <v>0</v>
      </c>
      <c r="EB274" s="210">
        <f t="shared" si="100"/>
        <v>0</v>
      </c>
      <c r="EC274" s="210">
        <f t="shared" si="90"/>
        <v>0</v>
      </c>
      <c r="ED274" s="210">
        <f t="shared" si="84"/>
        <v>0</v>
      </c>
      <c r="EE274" s="210">
        <f t="shared" si="84"/>
        <v>0</v>
      </c>
      <c r="EF274" s="210">
        <f t="shared" ref="EF274:GI274" si="103">IFERROR(EF83/$D83,0)</f>
        <v>0</v>
      </c>
      <c r="EG274" s="210">
        <f t="shared" si="103"/>
        <v>0</v>
      </c>
      <c r="EH274" s="210">
        <f t="shared" si="103"/>
        <v>0</v>
      </c>
      <c r="EI274" s="210">
        <f t="shared" si="103"/>
        <v>0</v>
      </c>
      <c r="EJ274" s="210">
        <f t="shared" si="103"/>
        <v>0</v>
      </c>
      <c r="EK274" s="210">
        <f t="shared" si="103"/>
        <v>0</v>
      </c>
      <c r="EL274" s="210">
        <f t="shared" si="103"/>
        <v>0</v>
      </c>
      <c r="EM274" s="210">
        <f t="shared" si="103"/>
        <v>0</v>
      </c>
      <c r="EN274" s="210">
        <f t="shared" si="103"/>
        <v>0</v>
      </c>
      <c r="EO274" s="210">
        <f t="shared" si="103"/>
        <v>0</v>
      </c>
      <c r="EP274" s="210">
        <f t="shared" si="103"/>
        <v>0</v>
      </c>
      <c r="EQ274" s="210">
        <f t="shared" si="103"/>
        <v>0</v>
      </c>
      <c r="ER274" s="210">
        <f t="shared" si="103"/>
        <v>0</v>
      </c>
      <c r="ES274" s="210">
        <f t="shared" si="103"/>
        <v>0</v>
      </c>
      <c r="ET274" s="210">
        <f t="shared" si="103"/>
        <v>0</v>
      </c>
      <c r="EU274" s="210">
        <f t="shared" si="103"/>
        <v>0</v>
      </c>
      <c r="EV274" s="210">
        <f t="shared" si="103"/>
        <v>0</v>
      </c>
      <c r="EW274" s="210">
        <f t="shared" si="103"/>
        <v>0</v>
      </c>
      <c r="EX274" s="210">
        <f t="shared" si="103"/>
        <v>0</v>
      </c>
      <c r="EY274" s="210">
        <f t="shared" si="103"/>
        <v>0</v>
      </c>
      <c r="EZ274" s="210">
        <f t="shared" si="103"/>
        <v>0</v>
      </c>
      <c r="FA274" s="210">
        <f t="shared" si="103"/>
        <v>0</v>
      </c>
      <c r="FB274" s="210">
        <f t="shared" si="103"/>
        <v>0</v>
      </c>
      <c r="FC274" s="210">
        <f t="shared" si="103"/>
        <v>0</v>
      </c>
      <c r="FD274" s="210">
        <f t="shared" si="103"/>
        <v>0</v>
      </c>
      <c r="FE274" s="210">
        <f t="shared" si="103"/>
        <v>0</v>
      </c>
      <c r="FF274" s="210">
        <f t="shared" si="103"/>
        <v>0</v>
      </c>
      <c r="FG274" s="210">
        <f t="shared" si="103"/>
        <v>0</v>
      </c>
      <c r="FH274" s="210">
        <f t="shared" si="103"/>
        <v>0</v>
      </c>
      <c r="FI274" s="210">
        <f t="shared" si="103"/>
        <v>0</v>
      </c>
      <c r="FJ274" s="210">
        <f t="shared" si="103"/>
        <v>0</v>
      </c>
      <c r="FK274" s="210">
        <f t="shared" si="103"/>
        <v>0</v>
      </c>
      <c r="FL274" s="210">
        <f t="shared" si="103"/>
        <v>0</v>
      </c>
      <c r="FM274" s="210">
        <f t="shared" si="103"/>
        <v>0</v>
      </c>
      <c r="FN274" s="210">
        <f t="shared" si="103"/>
        <v>0</v>
      </c>
      <c r="FO274" s="210">
        <f t="shared" si="103"/>
        <v>0</v>
      </c>
      <c r="FP274" s="210">
        <f t="shared" si="103"/>
        <v>0</v>
      </c>
      <c r="FQ274" s="210">
        <f t="shared" si="103"/>
        <v>0</v>
      </c>
      <c r="FR274" s="210">
        <f t="shared" si="103"/>
        <v>0</v>
      </c>
      <c r="FS274" s="210">
        <f t="shared" si="103"/>
        <v>0</v>
      </c>
      <c r="FT274" s="210">
        <f t="shared" si="103"/>
        <v>0</v>
      </c>
      <c r="FU274" s="210">
        <f t="shared" si="103"/>
        <v>0</v>
      </c>
      <c r="FV274" s="210">
        <f t="shared" si="103"/>
        <v>0</v>
      </c>
      <c r="FW274" s="210">
        <f t="shared" si="103"/>
        <v>0</v>
      </c>
      <c r="FX274" s="210">
        <f t="shared" si="103"/>
        <v>0</v>
      </c>
      <c r="FY274" s="210">
        <f t="shared" si="103"/>
        <v>0</v>
      </c>
      <c r="FZ274" s="210">
        <f t="shared" si="103"/>
        <v>0</v>
      </c>
      <c r="GA274" s="210">
        <f t="shared" si="103"/>
        <v>0</v>
      </c>
      <c r="GB274" s="210">
        <f t="shared" si="103"/>
        <v>0</v>
      </c>
      <c r="GC274" s="210">
        <f t="shared" si="103"/>
        <v>0</v>
      </c>
      <c r="GD274" s="210">
        <f t="shared" si="103"/>
        <v>0</v>
      </c>
      <c r="GE274" s="210">
        <f t="shared" si="103"/>
        <v>0</v>
      </c>
      <c r="GF274" s="210">
        <f t="shared" si="103"/>
        <v>0</v>
      </c>
      <c r="GG274" s="210">
        <f t="shared" si="103"/>
        <v>0</v>
      </c>
      <c r="GH274" s="210">
        <f t="shared" si="103"/>
        <v>0</v>
      </c>
      <c r="GI274" s="210">
        <f t="shared" si="103"/>
        <v>0</v>
      </c>
      <c r="GK274" s="216">
        <f t="shared" si="91"/>
        <v>0</v>
      </c>
      <c r="GL274" s="216">
        <f t="shared" si="86"/>
        <v>0</v>
      </c>
      <c r="GM274" s="216">
        <f t="shared" si="87"/>
        <v>0</v>
      </c>
      <c r="GN274" s="216">
        <f t="shared" si="88"/>
        <v>0</v>
      </c>
    </row>
    <row r="275" spans="1:196" x14ac:dyDescent="0.35">
      <c r="A275" s="9">
        <f>Report!$C$4</f>
        <v>1</v>
      </c>
      <c r="B275" t="str">
        <f>VLOOKUP($A275,Centers!$B$1:$C$120,2,)</f>
        <v>GATE</v>
      </c>
      <c r="C275" s="209">
        <v>44961</v>
      </c>
      <c r="D275" s="113">
        <f>IF($A275=1,SUM(SUMIFS(Indent!$E:$E,Indent!$C:$C,Waterfall!$C275,Indent!$A:$A,Centers!$A$2),SUMIFS(Indent!$E:$E,Indent!$C:$C,Waterfall!$C275,Indent!$A:$A,Centers!$A$3),SUMIFS(Indent!$E:$E,Indent!$C:$C,Waterfall!$C275,Indent!$A:$A,Centers!$A$4),SUMIFS(Indent!$E:$E,Indent!$C:$C,Waterfall!$C275,Indent!$A:$A,Centers!$A$5),SUMIFS(Indent!$E:$E,Indent!$C:$C,Waterfall!$C275,Indent!$A:$A,Centers!$A$6),SUMIFS(Indent!$E:$E,Indent!$C:$C,Waterfall!$C275,Indent!$A:$A,Centers!$A$7),SUMIFS(Indent!$E:$E,Indent!$C:$C,Waterfall!$C275,Indent!$A:$A,Centers!$A$8)),SUMIFS(Indent!$E:$E,Indent!$C:$C,Waterfall!$C275,Indent!$A:$A,$A275))</f>
        <v>0</v>
      </c>
      <c r="E275" s="210">
        <f t="shared" si="83"/>
        <v>0</v>
      </c>
      <c r="F275" s="210">
        <f t="shared" si="101"/>
        <v>0</v>
      </c>
      <c r="G275" s="210">
        <f t="shared" si="101"/>
        <v>0</v>
      </c>
      <c r="H275" s="210">
        <f t="shared" si="101"/>
        <v>0</v>
      </c>
      <c r="I275" s="210">
        <f t="shared" si="101"/>
        <v>0</v>
      </c>
      <c r="J275" s="210">
        <f t="shared" si="101"/>
        <v>0</v>
      </c>
      <c r="K275" s="210">
        <f t="shared" si="101"/>
        <v>0</v>
      </c>
      <c r="L275" s="210">
        <f t="shared" si="101"/>
        <v>0</v>
      </c>
      <c r="M275" s="210">
        <f t="shared" si="101"/>
        <v>0</v>
      </c>
      <c r="N275" s="210">
        <f t="shared" si="101"/>
        <v>0</v>
      </c>
      <c r="O275" s="210">
        <f t="shared" si="101"/>
        <v>0</v>
      </c>
      <c r="P275" s="210">
        <f t="shared" si="101"/>
        <v>0</v>
      </c>
      <c r="Q275" s="210">
        <f t="shared" si="101"/>
        <v>0</v>
      </c>
      <c r="R275" s="210">
        <f t="shared" si="101"/>
        <v>0</v>
      </c>
      <c r="S275" s="210">
        <f t="shared" si="101"/>
        <v>0</v>
      </c>
      <c r="T275" s="210">
        <f t="shared" si="101"/>
        <v>0</v>
      </c>
      <c r="U275" s="210">
        <f t="shared" si="101"/>
        <v>0</v>
      </c>
      <c r="V275" s="210">
        <f t="shared" si="101"/>
        <v>0</v>
      </c>
      <c r="W275" s="210">
        <f t="shared" si="101"/>
        <v>0</v>
      </c>
      <c r="X275" s="210">
        <f t="shared" si="101"/>
        <v>0</v>
      </c>
      <c r="Y275" s="210">
        <f t="shared" si="101"/>
        <v>0</v>
      </c>
      <c r="Z275" s="210">
        <f t="shared" si="101"/>
        <v>0</v>
      </c>
      <c r="AA275" s="210">
        <f t="shared" si="101"/>
        <v>0</v>
      </c>
      <c r="AB275" s="210">
        <f t="shared" si="101"/>
        <v>0</v>
      </c>
      <c r="AC275" s="210">
        <f t="shared" si="101"/>
        <v>0</v>
      </c>
      <c r="AD275" s="210">
        <f t="shared" si="101"/>
        <v>0</v>
      </c>
      <c r="AE275" s="210">
        <f t="shared" si="101"/>
        <v>0</v>
      </c>
      <c r="AF275" s="210">
        <f t="shared" si="101"/>
        <v>0</v>
      </c>
      <c r="AG275" s="210">
        <f t="shared" si="101"/>
        <v>0</v>
      </c>
      <c r="AH275" s="210">
        <f t="shared" si="101"/>
        <v>0</v>
      </c>
      <c r="AI275" s="210">
        <f t="shared" si="101"/>
        <v>0</v>
      </c>
      <c r="AJ275" s="210">
        <f t="shared" si="101"/>
        <v>0</v>
      </c>
      <c r="AK275" s="210">
        <f t="shared" si="101"/>
        <v>0</v>
      </c>
      <c r="AL275" s="210">
        <f t="shared" si="101"/>
        <v>0</v>
      </c>
      <c r="AM275" s="210">
        <f t="shared" si="101"/>
        <v>0</v>
      </c>
      <c r="AN275" s="210">
        <f t="shared" si="101"/>
        <v>0</v>
      </c>
      <c r="AO275" s="210">
        <f t="shared" si="101"/>
        <v>0</v>
      </c>
      <c r="AP275" s="210">
        <f t="shared" si="101"/>
        <v>0</v>
      </c>
      <c r="AQ275" s="210">
        <f t="shared" si="101"/>
        <v>0</v>
      </c>
      <c r="AR275" s="210">
        <f t="shared" si="101"/>
        <v>0</v>
      </c>
      <c r="AS275" s="210">
        <f t="shared" si="101"/>
        <v>0</v>
      </c>
      <c r="AT275" s="210">
        <f t="shared" si="101"/>
        <v>0</v>
      </c>
      <c r="AU275" s="210">
        <f t="shared" si="101"/>
        <v>0</v>
      </c>
      <c r="AV275" s="210">
        <f t="shared" si="101"/>
        <v>0</v>
      </c>
      <c r="AW275" s="210">
        <f t="shared" si="101"/>
        <v>0</v>
      </c>
      <c r="AX275" s="210">
        <f t="shared" si="101"/>
        <v>0</v>
      </c>
      <c r="AY275" s="210">
        <f t="shared" si="101"/>
        <v>0</v>
      </c>
      <c r="AZ275" s="210">
        <f t="shared" si="101"/>
        <v>0</v>
      </c>
      <c r="BA275" s="210">
        <f t="shared" si="101"/>
        <v>0</v>
      </c>
      <c r="BB275" s="210">
        <f t="shared" si="101"/>
        <v>0</v>
      </c>
      <c r="BC275" s="210">
        <f t="shared" si="101"/>
        <v>0</v>
      </c>
      <c r="BD275" s="210">
        <f t="shared" si="101"/>
        <v>0</v>
      </c>
      <c r="BE275" s="210">
        <f t="shared" si="101"/>
        <v>0</v>
      </c>
      <c r="BF275" s="210">
        <f t="shared" si="101"/>
        <v>0</v>
      </c>
      <c r="BG275" s="210">
        <f t="shared" si="101"/>
        <v>0</v>
      </c>
      <c r="BH275" s="210">
        <f t="shared" si="101"/>
        <v>0</v>
      </c>
      <c r="BI275" s="210">
        <f t="shared" si="101"/>
        <v>0</v>
      </c>
      <c r="BJ275" s="210">
        <f t="shared" si="101"/>
        <v>0</v>
      </c>
      <c r="BK275" s="210">
        <f t="shared" si="101"/>
        <v>0</v>
      </c>
      <c r="BL275" s="210">
        <f t="shared" si="101"/>
        <v>0</v>
      </c>
      <c r="BM275" s="210">
        <f t="shared" si="101"/>
        <v>0</v>
      </c>
      <c r="BN275" s="210">
        <f t="shared" si="101"/>
        <v>0</v>
      </c>
      <c r="BO275" s="210">
        <f t="shared" si="101"/>
        <v>0</v>
      </c>
      <c r="BP275" s="210">
        <f t="shared" si="101"/>
        <v>0</v>
      </c>
      <c r="BQ275" s="210">
        <f t="shared" ref="BQ275:EB278" si="104">IFERROR(BQ84/$D84,0)</f>
        <v>0</v>
      </c>
      <c r="BR275" s="210">
        <f t="shared" si="104"/>
        <v>0</v>
      </c>
      <c r="BS275" s="210">
        <f t="shared" si="104"/>
        <v>0</v>
      </c>
      <c r="BT275" s="210">
        <f t="shared" si="104"/>
        <v>0</v>
      </c>
      <c r="BU275" s="210">
        <f t="shared" si="104"/>
        <v>0</v>
      </c>
      <c r="BV275" s="210">
        <f t="shared" si="104"/>
        <v>0</v>
      </c>
      <c r="BW275" s="210">
        <f t="shared" si="104"/>
        <v>0</v>
      </c>
      <c r="BX275" s="210">
        <f t="shared" si="104"/>
        <v>0</v>
      </c>
      <c r="BY275" s="210">
        <f t="shared" si="104"/>
        <v>0</v>
      </c>
      <c r="BZ275" s="210">
        <f t="shared" si="104"/>
        <v>0</v>
      </c>
      <c r="CA275" s="210">
        <f t="shared" si="104"/>
        <v>0</v>
      </c>
      <c r="CB275" s="210">
        <f t="shared" si="104"/>
        <v>0</v>
      </c>
      <c r="CC275" s="210">
        <f t="shared" si="104"/>
        <v>0</v>
      </c>
      <c r="CD275" s="210">
        <f t="shared" si="104"/>
        <v>0</v>
      </c>
      <c r="CE275" s="210">
        <f t="shared" si="104"/>
        <v>0</v>
      </c>
      <c r="CF275" s="210">
        <f t="shared" si="104"/>
        <v>0</v>
      </c>
      <c r="CG275" s="210">
        <f t="shared" si="104"/>
        <v>0</v>
      </c>
      <c r="CH275" s="210">
        <f t="shared" si="104"/>
        <v>0</v>
      </c>
      <c r="CI275" s="210">
        <f t="shared" si="104"/>
        <v>0</v>
      </c>
      <c r="CJ275" s="210">
        <f t="shared" si="104"/>
        <v>0</v>
      </c>
      <c r="CK275" s="210">
        <f t="shared" si="104"/>
        <v>0</v>
      </c>
      <c r="CL275" s="210">
        <f t="shared" si="104"/>
        <v>0</v>
      </c>
      <c r="CM275" s="210">
        <f t="shared" si="104"/>
        <v>0</v>
      </c>
      <c r="CN275" s="210">
        <f t="shared" si="104"/>
        <v>0</v>
      </c>
      <c r="CO275" s="210">
        <f t="shared" si="104"/>
        <v>0</v>
      </c>
      <c r="CP275" s="210">
        <f t="shared" si="104"/>
        <v>0</v>
      </c>
      <c r="CQ275" s="210">
        <f t="shared" si="104"/>
        <v>0</v>
      </c>
      <c r="CR275" s="210">
        <f t="shared" si="104"/>
        <v>0</v>
      </c>
      <c r="CS275" s="210">
        <f t="shared" si="104"/>
        <v>0</v>
      </c>
      <c r="CT275" s="210">
        <f t="shared" si="104"/>
        <v>0</v>
      </c>
      <c r="CU275" s="210">
        <f t="shared" si="104"/>
        <v>0</v>
      </c>
      <c r="CV275" s="210">
        <f t="shared" si="104"/>
        <v>0</v>
      </c>
      <c r="CW275" s="210">
        <f t="shared" si="104"/>
        <v>0</v>
      </c>
      <c r="CX275" s="210">
        <f t="shared" si="104"/>
        <v>0</v>
      </c>
      <c r="CY275" s="210">
        <f t="shared" si="104"/>
        <v>0</v>
      </c>
      <c r="CZ275" s="210">
        <f t="shared" si="104"/>
        <v>0</v>
      </c>
      <c r="DA275" s="210">
        <f t="shared" si="104"/>
        <v>0</v>
      </c>
      <c r="DB275" s="210">
        <f t="shared" si="104"/>
        <v>0</v>
      </c>
      <c r="DC275" s="210">
        <f t="shared" si="104"/>
        <v>0</v>
      </c>
      <c r="DD275" s="210">
        <f t="shared" si="104"/>
        <v>0</v>
      </c>
      <c r="DE275" s="210">
        <f t="shared" si="104"/>
        <v>0</v>
      </c>
      <c r="DF275" s="210">
        <f t="shared" si="104"/>
        <v>0</v>
      </c>
      <c r="DG275" s="210">
        <f t="shared" si="104"/>
        <v>0</v>
      </c>
      <c r="DH275" s="210">
        <f t="shared" si="104"/>
        <v>0</v>
      </c>
      <c r="DI275" s="210">
        <f t="shared" si="104"/>
        <v>0</v>
      </c>
      <c r="DJ275" s="210">
        <f t="shared" si="104"/>
        <v>0</v>
      </c>
      <c r="DK275" s="210">
        <f t="shared" si="104"/>
        <v>0</v>
      </c>
      <c r="DL275" s="210">
        <f t="shared" si="104"/>
        <v>0</v>
      </c>
      <c r="DM275" s="210">
        <f t="shared" si="104"/>
        <v>0</v>
      </c>
      <c r="DN275" s="210">
        <f t="shared" si="104"/>
        <v>0</v>
      </c>
      <c r="DO275" s="210">
        <f t="shared" si="104"/>
        <v>0</v>
      </c>
      <c r="DP275" s="210">
        <f t="shared" si="104"/>
        <v>0</v>
      </c>
      <c r="DQ275" s="210">
        <f t="shared" si="104"/>
        <v>0</v>
      </c>
      <c r="DR275" s="210">
        <f t="shared" si="104"/>
        <v>0</v>
      </c>
      <c r="DS275" s="210">
        <f t="shared" si="104"/>
        <v>0</v>
      </c>
      <c r="DT275" s="210">
        <f t="shared" si="104"/>
        <v>0</v>
      </c>
      <c r="DU275" s="210">
        <f t="shared" si="104"/>
        <v>0</v>
      </c>
      <c r="DV275" s="210">
        <f t="shared" si="104"/>
        <v>0</v>
      </c>
      <c r="DW275" s="210">
        <f t="shared" si="104"/>
        <v>0</v>
      </c>
      <c r="DX275" s="210">
        <f t="shared" si="104"/>
        <v>0</v>
      </c>
      <c r="DY275" s="210">
        <f t="shared" si="104"/>
        <v>0</v>
      </c>
      <c r="DZ275" s="210">
        <f t="shared" si="104"/>
        <v>0</v>
      </c>
      <c r="EA275" s="210">
        <f t="shared" si="104"/>
        <v>0</v>
      </c>
      <c r="EB275" s="210">
        <f t="shared" si="104"/>
        <v>0</v>
      </c>
      <c r="EC275" s="210">
        <f t="shared" si="90"/>
        <v>0</v>
      </c>
      <c r="ED275" s="210">
        <f t="shared" ref="ED275:GI275" si="105">IFERROR(ED84/$D84,0)</f>
        <v>0</v>
      </c>
      <c r="EE275" s="210">
        <f t="shared" si="105"/>
        <v>0</v>
      </c>
      <c r="EF275" s="210">
        <f t="shared" si="105"/>
        <v>0</v>
      </c>
      <c r="EG275" s="210">
        <f t="shared" si="105"/>
        <v>0</v>
      </c>
      <c r="EH275" s="210">
        <f t="shared" si="105"/>
        <v>0</v>
      </c>
      <c r="EI275" s="210">
        <f t="shared" si="105"/>
        <v>0</v>
      </c>
      <c r="EJ275" s="210">
        <f t="shared" si="105"/>
        <v>0</v>
      </c>
      <c r="EK275" s="210">
        <f t="shared" si="105"/>
        <v>0</v>
      </c>
      <c r="EL275" s="210">
        <f t="shared" si="105"/>
        <v>0</v>
      </c>
      <c r="EM275" s="210">
        <f t="shared" si="105"/>
        <v>0</v>
      </c>
      <c r="EN275" s="210">
        <f t="shared" si="105"/>
        <v>0</v>
      </c>
      <c r="EO275" s="210">
        <f t="shared" si="105"/>
        <v>0</v>
      </c>
      <c r="EP275" s="210">
        <f t="shared" si="105"/>
        <v>0</v>
      </c>
      <c r="EQ275" s="210">
        <f t="shared" si="105"/>
        <v>0</v>
      </c>
      <c r="ER275" s="210">
        <f t="shared" si="105"/>
        <v>0</v>
      </c>
      <c r="ES275" s="210">
        <f t="shared" si="105"/>
        <v>0</v>
      </c>
      <c r="ET275" s="210">
        <f t="shared" si="105"/>
        <v>0</v>
      </c>
      <c r="EU275" s="210">
        <f t="shared" si="105"/>
        <v>0</v>
      </c>
      <c r="EV275" s="210">
        <f t="shared" si="105"/>
        <v>0</v>
      </c>
      <c r="EW275" s="210">
        <f t="shared" si="105"/>
        <v>0</v>
      </c>
      <c r="EX275" s="210">
        <f t="shared" si="105"/>
        <v>0</v>
      </c>
      <c r="EY275" s="210">
        <f t="shared" si="105"/>
        <v>0</v>
      </c>
      <c r="EZ275" s="210">
        <f t="shared" si="105"/>
        <v>0</v>
      </c>
      <c r="FA275" s="210">
        <f t="shared" si="105"/>
        <v>0</v>
      </c>
      <c r="FB275" s="210">
        <f t="shared" si="105"/>
        <v>0</v>
      </c>
      <c r="FC275" s="210">
        <f t="shared" si="105"/>
        <v>0</v>
      </c>
      <c r="FD275" s="210">
        <f t="shared" si="105"/>
        <v>0</v>
      </c>
      <c r="FE275" s="210">
        <f t="shared" si="105"/>
        <v>0</v>
      </c>
      <c r="FF275" s="210">
        <f t="shared" si="105"/>
        <v>0</v>
      </c>
      <c r="FG275" s="210">
        <f t="shared" si="105"/>
        <v>0</v>
      </c>
      <c r="FH275" s="210">
        <f t="shared" si="105"/>
        <v>0</v>
      </c>
      <c r="FI275" s="210">
        <f t="shared" si="105"/>
        <v>0</v>
      </c>
      <c r="FJ275" s="210">
        <f t="shared" si="105"/>
        <v>0</v>
      </c>
      <c r="FK275" s="210">
        <f t="shared" si="105"/>
        <v>0</v>
      </c>
      <c r="FL275" s="210">
        <f t="shared" si="105"/>
        <v>0</v>
      </c>
      <c r="FM275" s="210">
        <f t="shared" si="105"/>
        <v>0</v>
      </c>
      <c r="FN275" s="210">
        <f t="shared" si="105"/>
        <v>0</v>
      </c>
      <c r="FO275" s="210">
        <f t="shared" si="105"/>
        <v>0</v>
      </c>
      <c r="FP275" s="210">
        <f t="shared" si="105"/>
        <v>0</v>
      </c>
      <c r="FQ275" s="210">
        <f t="shared" si="105"/>
        <v>0</v>
      </c>
      <c r="FR275" s="210">
        <f t="shared" si="105"/>
        <v>0</v>
      </c>
      <c r="FS275" s="210">
        <f t="shared" si="105"/>
        <v>0</v>
      </c>
      <c r="FT275" s="210">
        <f t="shared" si="105"/>
        <v>0</v>
      </c>
      <c r="FU275" s="210">
        <f t="shared" si="105"/>
        <v>0</v>
      </c>
      <c r="FV275" s="210">
        <f t="shared" si="105"/>
        <v>0</v>
      </c>
      <c r="FW275" s="210">
        <f t="shared" si="105"/>
        <v>0</v>
      </c>
      <c r="FX275" s="210">
        <f t="shared" si="105"/>
        <v>0</v>
      </c>
      <c r="FY275" s="210">
        <f t="shared" si="105"/>
        <v>0</v>
      </c>
      <c r="FZ275" s="210">
        <f t="shared" si="105"/>
        <v>0</v>
      </c>
      <c r="GA275" s="210">
        <f t="shared" si="105"/>
        <v>0</v>
      </c>
      <c r="GB275" s="210">
        <f t="shared" si="105"/>
        <v>0</v>
      </c>
      <c r="GC275" s="210">
        <f t="shared" si="105"/>
        <v>0</v>
      </c>
      <c r="GD275" s="210">
        <f t="shared" si="105"/>
        <v>0</v>
      </c>
      <c r="GE275" s="210">
        <f t="shared" si="105"/>
        <v>0</v>
      </c>
      <c r="GF275" s="210">
        <f t="shared" si="105"/>
        <v>0</v>
      </c>
      <c r="GG275" s="210">
        <f t="shared" si="105"/>
        <v>0</v>
      </c>
      <c r="GH275" s="210">
        <f t="shared" si="105"/>
        <v>0</v>
      </c>
      <c r="GI275" s="210">
        <f t="shared" si="105"/>
        <v>0</v>
      </c>
      <c r="GK275" s="216">
        <f t="shared" si="91"/>
        <v>0</v>
      </c>
      <c r="GL275" s="216">
        <f t="shared" si="86"/>
        <v>0</v>
      </c>
      <c r="GM275" s="216">
        <f t="shared" si="87"/>
        <v>0</v>
      </c>
      <c r="GN275" s="216">
        <f t="shared" si="88"/>
        <v>0</v>
      </c>
    </row>
    <row r="276" spans="1:196" x14ac:dyDescent="0.35">
      <c r="A276" s="9">
        <f>Report!$C$4</f>
        <v>1</v>
      </c>
      <c r="B276" t="str">
        <f>VLOOKUP($A276,Centers!$B$1:$C$120,2,)</f>
        <v>GATE</v>
      </c>
      <c r="C276" s="209">
        <v>44962</v>
      </c>
      <c r="D276" s="113">
        <f>IF($A276=1,SUM(SUMIFS(Indent!$E:$E,Indent!$C:$C,Waterfall!$C276,Indent!$A:$A,Centers!$A$2),SUMIFS(Indent!$E:$E,Indent!$C:$C,Waterfall!$C276,Indent!$A:$A,Centers!$A$3),SUMIFS(Indent!$E:$E,Indent!$C:$C,Waterfall!$C276,Indent!$A:$A,Centers!$A$4),SUMIFS(Indent!$E:$E,Indent!$C:$C,Waterfall!$C276,Indent!$A:$A,Centers!$A$5),SUMIFS(Indent!$E:$E,Indent!$C:$C,Waterfall!$C276,Indent!$A:$A,Centers!$A$6),SUMIFS(Indent!$E:$E,Indent!$C:$C,Waterfall!$C276,Indent!$A:$A,Centers!$A$7),SUMIFS(Indent!$E:$E,Indent!$C:$C,Waterfall!$C276,Indent!$A:$A,Centers!$A$8)),SUMIFS(Indent!$E:$E,Indent!$C:$C,Waterfall!$C276,Indent!$A:$A,$A276))</f>
        <v>0</v>
      </c>
      <c r="E276" s="210">
        <f t="shared" si="83"/>
        <v>0</v>
      </c>
      <c r="F276" s="210">
        <f t="shared" ref="F276:BQ279" si="106">IFERROR(F85/$D85,0)</f>
        <v>0</v>
      </c>
      <c r="G276" s="210">
        <f t="shared" si="106"/>
        <v>0</v>
      </c>
      <c r="H276" s="210">
        <f t="shared" si="106"/>
        <v>0</v>
      </c>
      <c r="I276" s="210">
        <f t="shared" si="106"/>
        <v>0</v>
      </c>
      <c r="J276" s="210">
        <f t="shared" si="106"/>
        <v>0</v>
      </c>
      <c r="K276" s="210">
        <f t="shared" si="106"/>
        <v>0</v>
      </c>
      <c r="L276" s="210">
        <f t="shared" si="106"/>
        <v>0</v>
      </c>
      <c r="M276" s="210">
        <f t="shared" si="106"/>
        <v>0</v>
      </c>
      <c r="N276" s="210">
        <f t="shared" si="106"/>
        <v>0</v>
      </c>
      <c r="O276" s="210">
        <f t="shared" si="106"/>
        <v>0</v>
      </c>
      <c r="P276" s="210">
        <f t="shared" si="106"/>
        <v>0</v>
      </c>
      <c r="Q276" s="210">
        <f t="shared" si="106"/>
        <v>0</v>
      </c>
      <c r="R276" s="210">
        <f t="shared" si="106"/>
        <v>0</v>
      </c>
      <c r="S276" s="210">
        <f t="shared" si="106"/>
        <v>0</v>
      </c>
      <c r="T276" s="210">
        <f t="shared" si="106"/>
        <v>0</v>
      </c>
      <c r="U276" s="210">
        <f t="shared" si="106"/>
        <v>0</v>
      </c>
      <c r="V276" s="210">
        <f t="shared" si="106"/>
        <v>0</v>
      </c>
      <c r="W276" s="210">
        <f t="shared" si="106"/>
        <v>0</v>
      </c>
      <c r="X276" s="210">
        <f t="shared" si="106"/>
        <v>0</v>
      </c>
      <c r="Y276" s="210">
        <f t="shared" si="106"/>
        <v>0</v>
      </c>
      <c r="Z276" s="210">
        <f t="shared" si="106"/>
        <v>0</v>
      </c>
      <c r="AA276" s="210">
        <f t="shared" si="106"/>
        <v>0</v>
      </c>
      <c r="AB276" s="210">
        <f t="shared" si="106"/>
        <v>0</v>
      </c>
      <c r="AC276" s="210">
        <f t="shared" si="106"/>
        <v>0</v>
      </c>
      <c r="AD276" s="210">
        <f t="shared" si="106"/>
        <v>0</v>
      </c>
      <c r="AE276" s="210">
        <f t="shared" si="106"/>
        <v>0</v>
      </c>
      <c r="AF276" s="210">
        <f t="shared" si="106"/>
        <v>0</v>
      </c>
      <c r="AG276" s="210">
        <f t="shared" si="106"/>
        <v>0</v>
      </c>
      <c r="AH276" s="210">
        <f t="shared" si="106"/>
        <v>0</v>
      </c>
      <c r="AI276" s="210">
        <f t="shared" si="106"/>
        <v>0</v>
      </c>
      <c r="AJ276" s="210">
        <f t="shared" si="106"/>
        <v>0</v>
      </c>
      <c r="AK276" s="210">
        <f t="shared" si="106"/>
        <v>0</v>
      </c>
      <c r="AL276" s="210">
        <f t="shared" si="106"/>
        <v>0</v>
      </c>
      <c r="AM276" s="210">
        <f t="shared" si="106"/>
        <v>0</v>
      </c>
      <c r="AN276" s="210">
        <f t="shared" si="106"/>
        <v>0</v>
      </c>
      <c r="AO276" s="210">
        <f t="shared" si="106"/>
        <v>0</v>
      </c>
      <c r="AP276" s="210">
        <f t="shared" si="106"/>
        <v>0</v>
      </c>
      <c r="AQ276" s="210">
        <f t="shared" si="106"/>
        <v>0</v>
      </c>
      <c r="AR276" s="210">
        <f t="shared" si="106"/>
        <v>0</v>
      </c>
      <c r="AS276" s="210">
        <f t="shared" si="106"/>
        <v>0</v>
      </c>
      <c r="AT276" s="210">
        <f t="shared" si="106"/>
        <v>0</v>
      </c>
      <c r="AU276" s="210">
        <f t="shared" si="106"/>
        <v>0</v>
      </c>
      <c r="AV276" s="210">
        <f t="shared" si="106"/>
        <v>0</v>
      </c>
      <c r="AW276" s="210">
        <f t="shared" si="106"/>
        <v>0</v>
      </c>
      <c r="AX276" s="210">
        <f t="shared" si="106"/>
        <v>0</v>
      </c>
      <c r="AY276" s="210">
        <f t="shared" si="106"/>
        <v>0</v>
      </c>
      <c r="AZ276" s="210">
        <f t="shared" si="106"/>
        <v>0</v>
      </c>
      <c r="BA276" s="210">
        <f t="shared" si="106"/>
        <v>0</v>
      </c>
      <c r="BB276" s="210">
        <f t="shared" si="106"/>
        <v>0</v>
      </c>
      <c r="BC276" s="210">
        <f t="shared" si="106"/>
        <v>0</v>
      </c>
      <c r="BD276" s="210">
        <f t="shared" si="106"/>
        <v>0</v>
      </c>
      <c r="BE276" s="210">
        <f t="shared" si="106"/>
        <v>0</v>
      </c>
      <c r="BF276" s="210">
        <f t="shared" si="106"/>
        <v>0</v>
      </c>
      <c r="BG276" s="210">
        <f t="shared" si="106"/>
        <v>0</v>
      </c>
      <c r="BH276" s="210">
        <f t="shared" si="106"/>
        <v>0</v>
      </c>
      <c r="BI276" s="210">
        <f t="shared" si="106"/>
        <v>0</v>
      </c>
      <c r="BJ276" s="210">
        <f t="shared" si="106"/>
        <v>0</v>
      </c>
      <c r="BK276" s="210">
        <f t="shared" si="106"/>
        <v>0</v>
      </c>
      <c r="BL276" s="210">
        <f t="shared" si="106"/>
        <v>0</v>
      </c>
      <c r="BM276" s="210">
        <f t="shared" si="106"/>
        <v>0</v>
      </c>
      <c r="BN276" s="210">
        <f t="shared" si="106"/>
        <v>0</v>
      </c>
      <c r="BO276" s="210">
        <f t="shared" si="106"/>
        <v>0</v>
      </c>
      <c r="BP276" s="210">
        <f t="shared" si="106"/>
        <v>0</v>
      </c>
      <c r="BQ276" s="210">
        <f t="shared" si="106"/>
        <v>0</v>
      </c>
      <c r="BR276" s="210">
        <f t="shared" si="104"/>
        <v>0</v>
      </c>
      <c r="BS276" s="210">
        <f t="shared" si="104"/>
        <v>0</v>
      </c>
      <c r="BT276" s="210">
        <f t="shared" si="104"/>
        <v>0</v>
      </c>
      <c r="BU276" s="210">
        <f t="shared" si="104"/>
        <v>0</v>
      </c>
      <c r="BV276" s="210">
        <f t="shared" si="104"/>
        <v>0</v>
      </c>
      <c r="BW276" s="210">
        <f t="shared" si="104"/>
        <v>0</v>
      </c>
      <c r="BX276" s="210">
        <f t="shared" si="104"/>
        <v>0</v>
      </c>
      <c r="BY276" s="210">
        <f t="shared" si="104"/>
        <v>0</v>
      </c>
      <c r="BZ276" s="210">
        <f t="shared" si="104"/>
        <v>0</v>
      </c>
      <c r="CA276" s="210">
        <f t="shared" si="104"/>
        <v>0</v>
      </c>
      <c r="CB276" s="210">
        <f t="shared" si="104"/>
        <v>0</v>
      </c>
      <c r="CC276" s="210">
        <f t="shared" si="104"/>
        <v>0</v>
      </c>
      <c r="CD276" s="210">
        <f t="shared" si="104"/>
        <v>0</v>
      </c>
      <c r="CE276" s="210">
        <f t="shared" si="104"/>
        <v>0</v>
      </c>
      <c r="CF276" s="210">
        <f t="shared" si="104"/>
        <v>0</v>
      </c>
      <c r="CG276" s="210">
        <f t="shared" si="104"/>
        <v>0</v>
      </c>
      <c r="CH276" s="210">
        <f t="shared" si="104"/>
        <v>0</v>
      </c>
      <c r="CI276" s="210">
        <f t="shared" si="104"/>
        <v>0</v>
      </c>
      <c r="CJ276" s="210">
        <f t="shared" si="104"/>
        <v>0</v>
      </c>
      <c r="CK276" s="210">
        <f t="shared" si="104"/>
        <v>0</v>
      </c>
      <c r="CL276" s="210">
        <f t="shared" si="104"/>
        <v>0</v>
      </c>
      <c r="CM276" s="210">
        <f t="shared" si="104"/>
        <v>0</v>
      </c>
      <c r="CN276" s="210">
        <f t="shared" si="104"/>
        <v>0</v>
      </c>
      <c r="CO276" s="210">
        <f t="shared" si="104"/>
        <v>0</v>
      </c>
      <c r="CP276" s="210">
        <f t="shared" si="104"/>
        <v>0</v>
      </c>
      <c r="CQ276" s="210">
        <f t="shared" si="104"/>
        <v>0</v>
      </c>
      <c r="CR276" s="210">
        <f t="shared" si="104"/>
        <v>0</v>
      </c>
      <c r="CS276" s="210">
        <f t="shared" si="104"/>
        <v>0</v>
      </c>
      <c r="CT276" s="210">
        <f t="shared" si="104"/>
        <v>0</v>
      </c>
      <c r="CU276" s="210">
        <f t="shared" si="104"/>
        <v>0</v>
      </c>
      <c r="CV276" s="210">
        <f t="shared" si="104"/>
        <v>0</v>
      </c>
      <c r="CW276" s="210">
        <f t="shared" si="104"/>
        <v>0</v>
      </c>
      <c r="CX276" s="210">
        <f t="shared" si="104"/>
        <v>0</v>
      </c>
      <c r="CY276" s="210">
        <f t="shared" si="104"/>
        <v>0</v>
      </c>
      <c r="CZ276" s="210">
        <f t="shared" si="104"/>
        <v>0</v>
      </c>
      <c r="DA276" s="210">
        <f t="shared" si="104"/>
        <v>0</v>
      </c>
      <c r="DB276" s="210">
        <f t="shared" si="104"/>
        <v>0</v>
      </c>
      <c r="DC276" s="210">
        <f t="shared" si="104"/>
        <v>0</v>
      </c>
      <c r="DD276" s="210">
        <f t="shared" si="104"/>
        <v>0</v>
      </c>
      <c r="DE276" s="210">
        <f t="shared" si="104"/>
        <v>0</v>
      </c>
      <c r="DF276" s="210">
        <f t="shared" si="104"/>
        <v>0</v>
      </c>
      <c r="DG276" s="210">
        <f t="shared" si="104"/>
        <v>0</v>
      </c>
      <c r="DH276" s="210">
        <f t="shared" si="104"/>
        <v>0</v>
      </c>
      <c r="DI276" s="210">
        <f t="shared" si="104"/>
        <v>0</v>
      </c>
      <c r="DJ276" s="210">
        <f t="shared" si="104"/>
        <v>0</v>
      </c>
      <c r="DK276" s="210">
        <f t="shared" si="104"/>
        <v>0</v>
      </c>
      <c r="DL276" s="210">
        <f t="shared" si="104"/>
        <v>0</v>
      </c>
      <c r="DM276" s="210">
        <f t="shared" si="104"/>
        <v>0</v>
      </c>
      <c r="DN276" s="210">
        <f t="shared" si="104"/>
        <v>0</v>
      </c>
      <c r="DO276" s="210">
        <f t="shared" si="104"/>
        <v>0</v>
      </c>
      <c r="DP276" s="210">
        <f t="shared" si="104"/>
        <v>0</v>
      </c>
      <c r="DQ276" s="210">
        <f t="shared" si="104"/>
        <v>0</v>
      </c>
      <c r="DR276" s="210">
        <f t="shared" si="104"/>
        <v>0</v>
      </c>
      <c r="DS276" s="210">
        <f t="shared" si="104"/>
        <v>0</v>
      </c>
      <c r="DT276" s="210">
        <f t="shared" si="104"/>
        <v>0</v>
      </c>
      <c r="DU276" s="210">
        <f t="shared" si="104"/>
        <v>0</v>
      </c>
      <c r="DV276" s="210">
        <f t="shared" si="104"/>
        <v>0</v>
      </c>
      <c r="DW276" s="210">
        <f t="shared" si="104"/>
        <v>0</v>
      </c>
      <c r="DX276" s="210">
        <f t="shared" si="104"/>
        <v>0</v>
      </c>
      <c r="DY276" s="210">
        <f t="shared" si="104"/>
        <v>0</v>
      </c>
      <c r="DZ276" s="210">
        <f t="shared" si="104"/>
        <v>0</v>
      </c>
      <c r="EA276" s="210">
        <f t="shared" si="104"/>
        <v>0</v>
      </c>
      <c r="EB276" s="210">
        <f t="shared" si="104"/>
        <v>0</v>
      </c>
      <c r="EC276" s="210">
        <f t="shared" ref="EC276:GI280" si="107">IFERROR(EC85/$D85,0)</f>
        <v>0</v>
      </c>
      <c r="ED276" s="210">
        <f t="shared" si="107"/>
        <v>0</v>
      </c>
      <c r="EE276" s="210">
        <f t="shared" si="107"/>
        <v>0</v>
      </c>
      <c r="EF276" s="210">
        <f t="shared" si="107"/>
        <v>0</v>
      </c>
      <c r="EG276" s="210">
        <f t="shared" si="107"/>
        <v>0</v>
      </c>
      <c r="EH276" s="210">
        <f t="shared" si="107"/>
        <v>0</v>
      </c>
      <c r="EI276" s="210">
        <f t="shared" si="107"/>
        <v>0</v>
      </c>
      <c r="EJ276" s="210">
        <f t="shared" si="107"/>
        <v>0</v>
      </c>
      <c r="EK276" s="210">
        <f t="shared" si="107"/>
        <v>0</v>
      </c>
      <c r="EL276" s="210">
        <f t="shared" si="107"/>
        <v>0</v>
      </c>
      <c r="EM276" s="210">
        <f t="shared" si="107"/>
        <v>0</v>
      </c>
      <c r="EN276" s="210">
        <f t="shared" si="107"/>
        <v>0</v>
      </c>
      <c r="EO276" s="210">
        <f t="shared" si="107"/>
        <v>0</v>
      </c>
      <c r="EP276" s="210">
        <f t="shared" si="107"/>
        <v>0</v>
      </c>
      <c r="EQ276" s="210">
        <f t="shared" si="107"/>
        <v>0</v>
      </c>
      <c r="ER276" s="210">
        <f t="shared" si="107"/>
        <v>0</v>
      </c>
      <c r="ES276" s="210">
        <f t="shared" si="107"/>
        <v>0</v>
      </c>
      <c r="ET276" s="210">
        <f t="shared" si="107"/>
        <v>0</v>
      </c>
      <c r="EU276" s="210">
        <f t="shared" si="107"/>
        <v>0</v>
      </c>
      <c r="EV276" s="210">
        <f t="shared" si="107"/>
        <v>0</v>
      </c>
      <c r="EW276" s="210">
        <f t="shared" si="107"/>
        <v>0</v>
      </c>
      <c r="EX276" s="210">
        <f t="shared" si="107"/>
        <v>0</v>
      </c>
      <c r="EY276" s="210">
        <f t="shared" si="107"/>
        <v>0</v>
      </c>
      <c r="EZ276" s="210">
        <f t="shared" si="107"/>
        <v>0</v>
      </c>
      <c r="FA276" s="210">
        <f t="shared" si="107"/>
        <v>0</v>
      </c>
      <c r="FB276" s="210">
        <f t="shared" si="107"/>
        <v>0</v>
      </c>
      <c r="FC276" s="210">
        <f t="shared" si="107"/>
        <v>0</v>
      </c>
      <c r="FD276" s="210">
        <f t="shared" si="107"/>
        <v>0</v>
      </c>
      <c r="FE276" s="210">
        <f t="shared" si="107"/>
        <v>0</v>
      </c>
      <c r="FF276" s="210">
        <f t="shared" si="107"/>
        <v>0</v>
      </c>
      <c r="FG276" s="210">
        <f t="shared" si="107"/>
        <v>0</v>
      </c>
      <c r="FH276" s="210">
        <f t="shared" si="107"/>
        <v>0</v>
      </c>
      <c r="FI276" s="210">
        <f t="shared" si="107"/>
        <v>0</v>
      </c>
      <c r="FJ276" s="210">
        <f t="shared" si="107"/>
        <v>0</v>
      </c>
      <c r="FK276" s="210">
        <f t="shared" si="107"/>
        <v>0</v>
      </c>
      <c r="FL276" s="210">
        <f t="shared" si="107"/>
        <v>0</v>
      </c>
      <c r="FM276" s="210">
        <f t="shared" si="107"/>
        <v>0</v>
      </c>
      <c r="FN276" s="210">
        <f t="shared" si="107"/>
        <v>0</v>
      </c>
      <c r="FO276" s="210">
        <f t="shared" si="107"/>
        <v>0</v>
      </c>
      <c r="FP276" s="210">
        <f t="shared" si="107"/>
        <v>0</v>
      </c>
      <c r="FQ276" s="210">
        <f t="shared" si="107"/>
        <v>0</v>
      </c>
      <c r="FR276" s="210">
        <f t="shared" si="107"/>
        <v>0</v>
      </c>
      <c r="FS276" s="210">
        <f t="shared" si="107"/>
        <v>0</v>
      </c>
      <c r="FT276" s="210">
        <f t="shared" si="107"/>
        <v>0</v>
      </c>
      <c r="FU276" s="210">
        <f t="shared" si="107"/>
        <v>0</v>
      </c>
      <c r="FV276" s="210">
        <f t="shared" si="107"/>
        <v>0</v>
      </c>
      <c r="FW276" s="210">
        <f t="shared" si="107"/>
        <v>0</v>
      </c>
      <c r="FX276" s="210">
        <f t="shared" si="107"/>
        <v>0</v>
      </c>
      <c r="FY276" s="210">
        <f t="shared" si="107"/>
        <v>0</v>
      </c>
      <c r="FZ276" s="210">
        <f t="shared" si="107"/>
        <v>0</v>
      </c>
      <c r="GA276" s="210">
        <f t="shared" si="107"/>
        <v>0</v>
      </c>
      <c r="GB276" s="210">
        <f t="shared" si="107"/>
        <v>0</v>
      </c>
      <c r="GC276" s="210">
        <f t="shared" si="107"/>
        <v>0</v>
      </c>
      <c r="GD276" s="210">
        <f t="shared" si="107"/>
        <v>0</v>
      </c>
      <c r="GE276" s="210">
        <f t="shared" si="107"/>
        <v>0</v>
      </c>
      <c r="GF276" s="210">
        <f t="shared" si="107"/>
        <v>0</v>
      </c>
      <c r="GG276" s="210">
        <f t="shared" si="107"/>
        <v>0</v>
      </c>
      <c r="GH276" s="210">
        <f t="shared" si="107"/>
        <v>0</v>
      </c>
      <c r="GI276" s="210">
        <f t="shared" si="107"/>
        <v>0</v>
      </c>
      <c r="GK276" s="216">
        <f t="shared" si="91"/>
        <v>0</v>
      </c>
      <c r="GL276" s="216">
        <f t="shared" si="86"/>
        <v>0</v>
      </c>
      <c r="GM276" s="216">
        <f t="shared" si="87"/>
        <v>0</v>
      </c>
      <c r="GN276" s="216">
        <f t="shared" si="88"/>
        <v>0</v>
      </c>
    </row>
    <row r="277" spans="1:196" x14ac:dyDescent="0.35">
      <c r="A277" s="9">
        <f>Report!$C$4</f>
        <v>1</v>
      </c>
      <c r="B277" t="str">
        <f>VLOOKUP($A277,Centers!$B$1:$C$120,2,)</f>
        <v>GATE</v>
      </c>
      <c r="C277" s="209">
        <v>44963</v>
      </c>
      <c r="D277" s="113">
        <f>IF($A277=1,SUM(SUMIFS(Indent!$E:$E,Indent!$C:$C,Waterfall!$C277,Indent!$A:$A,Centers!$A$2),SUMIFS(Indent!$E:$E,Indent!$C:$C,Waterfall!$C277,Indent!$A:$A,Centers!$A$3),SUMIFS(Indent!$E:$E,Indent!$C:$C,Waterfall!$C277,Indent!$A:$A,Centers!$A$4),SUMIFS(Indent!$E:$E,Indent!$C:$C,Waterfall!$C277,Indent!$A:$A,Centers!$A$5),SUMIFS(Indent!$E:$E,Indent!$C:$C,Waterfall!$C277,Indent!$A:$A,Centers!$A$6),SUMIFS(Indent!$E:$E,Indent!$C:$C,Waterfall!$C277,Indent!$A:$A,Centers!$A$7),SUMIFS(Indent!$E:$E,Indent!$C:$C,Waterfall!$C277,Indent!$A:$A,Centers!$A$8)),SUMIFS(Indent!$E:$E,Indent!$C:$C,Waterfall!$C277,Indent!$A:$A,$A277))</f>
        <v>0</v>
      </c>
      <c r="E277" s="210">
        <f t="shared" si="83"/>
        <v>0</v>
      </c>
      <c r="F277" s="210">
        <f t="shared" si="106"/>
        <v>0</v>
      </c>
      <c r="G277" s="210">
        <f t="shared" si="106"/>
        <v>0</v>
      </c>
      <c r="H277" s="210">
        <f t="shared" si="106"/>
        <v>0</v>
      </c>
      <c r="I277" s="210">
        <f t="shared" si="106"/>
        <v>0</v>
      </c>
      <c r="J277" s="210">
        <f t="shared" si="106"/>
        <v>0</v>
      </c>
      <c r="K277" s="210">
        <f t="shared" si="106"/>
        <v>0</v>
      </c>
      <c r="L277" s="210">
        <f t="shared" si="106"/>
        <v>0</v>
      </c>
      <c r="M277" s="210">
        <f t="shared" si="106"/>
        <v>0</v>
      </c>
      <c r="N277" s="210">
        <f t="shared" si="106"/>
        <v>0</v>
      </c>
      <c r="O277" s="210">
        <f t="shared" si="106"/>
        <v>0</v>
      </c>
      <c r="P277" s="210">
        <f t="shared" si="106"/>
        <v>0</v>
      </c>
      <c r="Q277" s="210">
        <f t="shared" si="106"/>
        <v>0</v>
      </c>
      <c r="R277" s="210">
        <f t="shared" si="106"/>
        <v>0</v>
      </c>
      <c r="S277" s="210">
        <f t="shared" si="106"/>
        <v>0</v>
      </c>
      <c r="T277" s="210">
        <f t="shared" si="106"/>
        <v>0</v>
      </c>
      <c r="U277" s="210">
        <f t="shared" si="106"/>
        <v>0</v>
      </c>
      <c r="V277" s="210">
        <f t="shared" si="106"/>
        <v>0</v>
      </c>
      <c r="W277" s="210">
        <f t="shared" si="106"/>
        <v>0</v>
      </c>
      <c r="X277" s="210">
        <f t="shared" si="106"/>
        <v>0</v>
      </c>
      <c r="Y277" s="210">
        <f t="shared" si="106"/>
        <v>0</v>
      </c>
      <c r="Z277" s="210">
        <f t="shared" si="106"/>
        <v>0</v>
      </c>
      <c r="AA277" s="210">
        <f t="shared" si="106"/>
        <v>0</v>
      </c>
      <c r="AB277" s="210">
        <f t="shared" si="106"/>
        <v>0</v>
      </c>
      <c r="AC277" s="210">
        <f t="shared" si="106"/>
        <v>0</v>
      </c>
      <c r="AD277" s="210">
        <f t="shared" si="106"/>
        <v>0</v>
      </c>
      <c r="AE277" s="210">
        <f t="shared" si="106"/>
        <v>0</v>
      </c>
      <c r="AF277" s="210">
        <f t="shared" si="106"/>
        <v>0</v>
      </c>
      <c r="AG277" s="210">
        <f t="shared" si="106"/>
        <v>0</v>
      </c>
      <c r="AH277" s="210">
        <f t="shared" si="106"/>
        <v>0</v>
      </c>
      <c r="AI277" s="210">
        <f t="shared" si="106"/>
        <v>0</v>
      </c>
      <c r="AJ277" s="210">
        <f t="shared" si="106"/>
        <v>0</v>
      </c>
      <c r="AK277" s="210">
        <f t="shared" si="106"/>
        <v>0</v>
      </c>
      <c r="AL277" s="210">
        <f t="shared" si="106"/>
        <v>0</v>
      </c>
      <c r="AM277" s="210">
        <f t="shared" si="106"/>
        <v>0</v>
      </c>
      <c r="AN277" s="210">
        <f t="shared" si="106"/>
        <v>0</v>
      </c>
      <c r="AO277" s="210">
        <f t="shared" si="106"/>
        <v>0</v>
      </c>
      <c r="AP277" s="210">
        <f t="shared" si="106"/>
        <v>0</v>
      </c>
      <c r="AQ277" s="210">
        <f t="shared" si="106"/>
        <v>0</v>
      </c>
      <c r="AR277" s="210">
        <f t="shared" si="106"/>
        <v>0</v>
      </c>
      <c r="AS277" s="210">
        <f t="shared" si="106"/>
        <v>0</v>
      </c>
      <c r="AT277" s="210">
        <f t="shared" si="106"/>
        <v>0</v>
      </c>
      <c r="AU277" s="210">
        <f t="shared" si="106"/>
        <v>0</v>
      </c>
      <c r="AV277" s="210">
        <f t="shared" si="106"/>
        <v>0</v>
      </c>
      <c r="AW277" s="210">
        <f t="shared" si="106"/>
        <v>0</v>
      </c>
      <c r="AX277" s="210">
        <f t="shared" si="106"/>
        <v>0</v>
      </c>
      <c r="AY277" s="210">
        <f t="shared" si="106"/>
        <v>0</v>
      </c>
      <c r="AZ277" s="210">
        <f t="shared" si="106"/>
        <v>0</v>
      </c>
      <c r="BA277" s="210">
        <f t="shared" si="106"/>
        <v>0</v>
      </c>
      <c r="BB277" s="210">
        <f t="shared" si="106"/>
        <v>0</v>
      </c>
      <c r="BC277" s="210">
        <f t="shared" si="106"/>
        <v>0</v>
      </c>
      <c r="BD277" s="210">
        <f t="shared" si="106"/>
        <v>0</v>
      </c>
      <c r="BE277" s="210">
        <f t="shared" si="106"/>
        <v>0</v>
      </c>
      <c r="BF277" s="210">
        <f t="shared" si="106"/>
        <v>0</v>
      </c>
      <c r="BG277" s="210">
        <f t="shared" si="106"/>
        <v>0</v>
      </c>
      <c r="BH277" s="210">
        <f t="shared" si="106"/>
        <v>0</v>
      </c>
      <c r="BI277" s="210">
        <f t="shared" si="106"/>
        <v>0</v>
      </c>
      <c r="BJ277" s="210">
        <f t="shared" si="106"/>
        <v>0</v>
      </c>
      <c r="BK277" s="210">
        <f t="shared" si="106"/>
        <v>0</v>
      </c>
      <c r="BL277" s="210">
        <f t="shared" si="106"/>
        <v>0</v>
      </c>
      <c r="BM277" s="210">
        <f t="shared" si="106"/>
        <v>0</v>
      </c>
      <c r="BN277" s="210">
        <f t="shared" si="106"/>
        <v>0</v>
      </c>
      <c r="BO277" s="210">
        <f t="shared" si="106"/>
        <v>0</v>
      </c>
      <c r="BP277" s="210">
        <f t="shared" si="106"/>
        <v>0</v>
      </c>
      <c r="BQ277" s="210">
        <f t="shared" si="106"/>
        <v>0</v>
      </c>
      <c r="BR277" s="210">
        <f t="shared" si="104"/>
        <v>0</v>
      </c>
      <c r="BS277" s="210">
        <f t="shared" si="104"/>
        <v>0</v>
      </c>
      <c r="BT277" s="210">
        <f t="shared" si="104"/>
        <v>0</v>
      </c>
      <c r="BU277" s="210">
        <f t="shared" si="104"/>
        <v>0</v>
      </c>
      <c r="BV277" s="210">
        <f t="shared" si="104"/>
        <v>0</v>
      </c>
      <c r="BW277" s="210">
        <f t="shared" si="104"/>
        <v>0</v>
      </c>
      <c r="BX277" s="210">
        <f t="shared" si="104"/>
        <v>0</v>
      </c>
      <c r="BY277" s="210">
        <f t="shared" si="104"/>
        <v>0</v>
      </c>
      <c r="BZ277" s="210">
        <f t="shared" si="104"/>
        <v>0</v>
      </c>
      <c r="CA277" s="210">
        <f t="shared" si="104"/>
        <v>0</v>
      </c>
      <c r="CB277" s="210">
        <f t="shared" si="104"/>
        <v>0</v>
      </c>
      <c r="CC277" s="210">
        <f t="shared" si="104"/>
        <v>0</v>
      </c>
      <c r="CD277" s="210">
        <f t="shared" si="104"/>
        <v>0</v>
      </c>
      <c r="CE277" s="210">
        <f t="shared" si="104"/>
        <v>0</v>
      </c>
      <c r="CF277" s="210">
        <f t="shared" si="104"/>
        <v>0</v>
      </c>
      <c r="CG277" s="210">
        <f t="shared" si="104"/>
        <v>0</v>
      </c>
      <c r="CH277" s="210">
        <f t="shared" si="104"/>
        <v>0</v>
      </c>
      <c r="CI277" s="210">
        <f t="shared" si="104"/>
        <v>0</v>
      </c>
      <c r="CJ277" s="210">
        <f t="shared" si="104"/>
        <v>0</v>
      </c>
      <c r="CK277" s="210">
        <f t="shared" si="104"/>
        <v>0</v>
      </c>
      <c r="CL277" s="210">
        <f t="shared" si="104"/>
        <v>0</v>
      </c>
      <c r="CM277" s="210">
        <f t="shared" si="104"/>
        <v>0</v>
      </c>
      <c r="CN277" s="210">
        <f t="shared" si="104"/>
        <v>0</v>
      </c>
      <c r="CO277" s="210">
        <f t="shared" si="104"/>
        <v>0</v>
      </c>
      <c r="CP277" s="210">
        <f t="shared" si="104"/>
        <v>0</v>
      </c>
      <c r="CQ277" s="210">
        <f t="shared" si="104"/>
        <v>0</v>
      </c>
      <c r="CR277" s="210">
        <f t="shared" si="104"/>
        <v>0</v>
      </c>
      <c r="CS277" s="210">
        <f t="shared" si="104"/>
        <v>0</v>
      </c>
      <c r="CT277" s="210">
        <f t="shared" si="104"/>
        <v>0</v>
      </c>
      <c r="CU277" s="210">
        <f t="shared" si="104"/>
        <v>0</v>
      </c>
      <c r="CV277" s="210">
        <f t="shared" si="104"/>
        <v>0</v>
      </c>
      <c r="CW277" s="210">
        <f t="shared" si="104"/>
        <v>0</v>
      </c>
      <c r="CX277" s="210">
        <f t="shared" si="104"/>
        <v>0</v>
      </c>
      <c r="CY277" s="210">
        <f t="shared" si="104"/>
        <v>0</v>
      </c>
      <c r="CZ277" s="210">
        <f t="shared" si="104"/>
        <v>0</v>
      </c>
      <c r="DA277" s="210">
        <f t="shared" si="104"/>
        <v>0</v>
      </c>
      <c r="DB277" s="210">
        <f t="shared" si="104"/>
        <v>0</v>
      </c>
      <c r="DC277" s="210">
        <f t="shared" si="104"/>
        <v>0</v>
      </c>
      <c r="DD277" s="210">
        <f t="shared" si="104"/>
        <v>0</v>
      </c>
      <c r="DE277" s="210">
        <f t="shared" si="104"/>
        <v>0</v>
      </c>
      <c r="DF277" s="210">
        <f t="shared" si="104"/>
        <v>0</v>
      </c>
      <c r="DG277" s="210">
        <f t="shared" si="104"/>
        <v>0</v>
      </c>
      <c r="DH277" s="210">
        <f t="shared" si="104"/>
        <v>0</v>
      </c>
      <c r="DI277" s="210">
        <f t="shared" si="104"/>
        <v>0</v>
      </c>
      <c r="DJ277" s="210">
        <f t="shared" si="104"/>
        <v>0</v>
      </c>
      <c r="DK277" s="210">
        <f t="shared" si="104"/>
        <v>0</v>
      </c>
      <c r="DL277" s="210">
        <f t="shared" si="104"/>
        <v>0</v>
      </c>
      <c r="DM277" s="210">
        <f t="shared" si="104"/>
        <v>0</v>
      </c>
      <c r="DN277" s="210">
        <f t="shared" si="104"/>
        <v>0</v>
      </c>
      <c r="DO277" s="210">
        <f t="shared" si="104"/>
        <v>0</v>
      </c>
      <c r="DP277" s="210">
        <f t="shared" si="104"/>
        <v>0</v>
      </c>
      <c r="DQ277" s="210">
        <f t="shared" si="104"/>
        <v>0</v>
      </c>
      <c r="DR277" s="210">
        <f t="shared" si="104"/>
        <v>0</v>
      </c>
      <c r="DS277" s="210">
        <f t="shared" si="104"/>
        <v>0</v>
      </c>
      <c r="DT277" s="210">
        <f t="shared" si="104"/>
        <v>0</v>
      </c>
      <c r="DU277" s="210">
        <f t="shared" si="104"/>
        <v>0</v>
      </c>
      <c r="DV277" s="210">
        <f t="shared" si="104"/>
        <v>0</v>
      </c>
      <c r="DW277" s="210">
        <f t="shared" si="104"/>
        <v>0</v>
      </c>
      <c r="DX277" s="210">
        <f t="shared" si="104"/>
        <v>0</v>
      </c>
      <c r="DY277" s="210">
        <f t="shared" si="104"/>
        <v>0</v>
      </c>
      <c r="DZ277" s="210">
        <f t="shared" si="104"/>
        <v>0</v>
      </c>
      <c r="EA277" s="210">
        <f t="shared" si="104"/>
        <v>0</v>
      </c>
      <c r="EB277" s="210">
        <f t="shared" si="104"/>
        <v>0</v>
      </c>
      <c r="EC277" s="210">
        <f t="shared" si="107"/>
        <v>0</v>
      </c>
      <c r="ED277" s="210">
        <f t="shared" si="107"/>
        <v>0</v>
      </c>
      <c r="EE277" s="210">
        <f t="shared" si="107"/>
        <v>0</v>
      </c>
      <c r="EF277" s="210">
        <f t="shared" si="107"/>
        <v>0</v>
      </c>
      <c r="EG277" s="210">
        <f t="shared" si="107"/>
        <v>0</v>
      </c>
      <c r="EH277" s="210">
        <f t="shared" si="107"/>
        <v>0</v>
      </c>
      <c r="EI277" s="210">
        <f t="shared" si="107"/>
        <v>0</v>
      </c>
      <c r="EJ277" s="210">
        <f t="shared" si="107"/>
        <v>0</v>
      </c>
      <c r="EK277" s="210">
        <f t="shared" si="107"/>
        <v>0</v>
      </c>
      <c r="EL277" s="210">
        <f t="shared" si="107"/>
        <v>0</v>
      </c>
      <c r="EM277" s="210">
        <f t="shared" si="107"/>
        <v>0</v>
      </c>
      <c r="EN277" s="210">
        <f t="shared" si="107"/>
        <v>0</v>
      </c>
      <c r="EO277" s="210">
        <f t="shared" si="107"/>
        <v>0</v>
      </c>
      <c r="EP277" s="210">
        <f t="shared" si="107"/>
        <v>0</v>
      </c>
      <c r="EQ277" s="210">
        <f t="shared" si="107"/>
        <v>0</v>
      </c>
      <c r="ER277" s="210">
        <f t="shared" si="107"/>
        <v>0</v>
      </c>
      <c r="ES277" s="210">
        <f t="shared" si="107"/>
        <v>0</v>
      </c>
      <c r="ET277" s="210">
        <f t="shared" si="107"/>
        <v>0</v>
      </c>
      <c r="EU277" s="210">
        <f t="shared" si="107"/>
        <v>0</v>
      </c>
      <c r="EV277" s="210">
        <f t="shared" si="107"/>
        <v>0</v>
      </c>
      <c r="EW277" s="210">
        <f t="shared" si="107"/>
        <v>0</v>
      </c>
      <c r="EX277" s="210">
        <f t="shared" si="107"/>
        <v>0</v>
      </c>
      <c r="EY277" s="210">
        <f t="shared" si="107"/>
        <v>0</v>
      </c>
      <c r="EZ277" s="210">
        <f t="shared" si="107"/>
        <v>0</v>
      </c>
      <c r="FA277" s="210">
        <f t="shared" si="107"/>
        <v>0</v>
      </c>
      <c r="FB277" s="210">
        <f t="shared" si="107"/>
        <v>0</v>
      </c>
      <c r="FC277" s="210">
        <f t="shared" si="107"/>
        <v>0</v>
      </c>
      <c r="FD277" s="210">
        <f t="shared" si="107"/>
        <v>0</v>
      </c>
      <c r="FE277" s="210">
        <f t="shared" si="107"/>
        <v>0</v>
      </c>
      <c r="FF277" s="210">
        <f t="shared" si="107"/>
        <v>0</v>
      </c>
      <c r="FG277" s="210">
        <f t="shared" si="107"/>
        <v>0</v>
      </c>
      <c r="FH277" s="210">
        <f t="shared" si="107"/>
        <v>0</v>
      </c>
      <c r="FI277" s="210">
        <f t="shared" si="107"/>
        <v>0</v>
      </c>
      <c r="FJ277" s="210">
        <f t="shared" si="107"/>
        <v>0</v>
      </c>
      <c r="FK277" s="210">
        <f t="shared" si="107"/>
        <v>0</v>
      </c>
      <c r="FL277" s="210">
        <f t="shared" si="107"/>
        <v>0</v>
      </c>
      <c r="FM277" s="210">
        <f t="shared" si="107"/>
        <v>0</v>
      </c>
      <c r="FN277" s="210">
        <f t="shared" si="107"/>
        <v>0</v>
      </c>
      <c r="FO277" s="210">
        <f t="shared" si="107"/>
        <v>0</v>
      </c>
      <c r="FP277" s="210">
        <f t="shared" si="107"/>
        <v>0</v>
      </c>
      <c r="FQ277" s="210">
        <f t="shared" si="107"/>
        <v>0</v>
      </c>
      <c r="FR277" s="210">
        <f t="shared" si="107"/>
        <v>0</v>
      </c>
      <c r="FS277" s="210">
        <f t="shared" si="107"/>
        <v>0</v>
      </c>
      <c r="FT277" s="210">
        <f t="shared" si="107"/>
        <v>0</v>
      </c>
      <c r="FU277" s="210">
        <f t="shared" si="107"/>
        <v>0</v>
      </c>
      <c r="FV277" s="210">
        <f t="shared" si="107"/>
        <v>0</v>
      </c>
      <c r="FW277" s="210">
        <f t="shared" si="107"/>
        <v>0</v>
      </c>
      <c r="FX277" s="210">
        <f t="shared" si="107"/>
        <v>0</v>
      </c>
      <c r="FY277" s="210">
        <f t="shared" si="107"/>
        <v>0</v>
      </c>
      <c r="FZ277" s="210">
        <f t="shared" si="107"/>
        <v>0</v>
      </c>
      <c r="GA277" s="210">
        <f t="shared" si="107"/>
        <v>0</v>
      </c>
      <c r="GB277" s="210">
        <f t="shared" si="107"/>
        <v>0</v>
      </c>
      <c r="GC277" s="210">
        <f t="shared" si="107"/>
        <v>0</v>
      </c>
      <c r="GD277" s="210">
        <f t="shared" si="107"/>
        <v>0</v>
      </c>
      <c r="GE277" s="210">
        <f t="shared" si="107"/>
        <v>0</v>
      </c>
      <c r="GF277" s="210">
        <f t="shared" si="107"/>
        <v>0</v>
      </c>
      <c r="GG277" s="210">
        <f t="shared" si="107"/>
        <v>0</v>
      </c>
      <c r="GH277" s="210">
        <f t="shared" si="107"/>
        <v>0</v>
      </c>
      <c r="GI277" s="210">
        <f t="shared" si="107"/>
        <v>0</v>
      </c>
      <c r="GK277" s="216">
        <f t="shared" si="91"/>
        <v>0</v>
      </c>
      <c r="GL277" s="216">
        <f t="shared" si="86"/>
        <v>0</v>
      </c>
      <c r="GM277" s="216">
        <f t="shared" si="87"/>
        <v>0</v>
      </c>
      <c r="GN277" s="216">
        <f t="shared" si="88"/>
        <v>0</v>
      </c>
    </row>
    <row r="278" spans="1:196" x14ac:dyDescent="0.35">
      <c r="A278" s="9">
        <f>Report!$C$4</f>
        <v>1</v>
      </c>
      <c r="B278" t="str">
        <f>VLOOKUP($A278,Centers!$B$1:$C$120,2,)</f>
        <v>GATE</v>
      </c>
      <c r="C278" s="209">
        <v>44964</v>
      </c>
      <c r="D278" s="113">
        <f>IF($A278=1,SUM(SUMIFS(Indent!$E:$E,Indent!$C:$C,Waterfall!$C278,Indent!$A:$A,Centers!$A$2),SUMIFS(Indent!$E:$E,Indent!$C:$C,Waterfall!$C278,Indent!$A:$A,Centers!$A$3),SUMIFS(Indent!$E:$E,Indent!$C:$C,Waterfall!$C278,Indent!$A:$A,Centers!$A$4),SUMIFS(Indent!$E:$E,Indent!$C:$C,Waterfall!$C278,Indent!$A:$A,Centers!$A$5),SUMIFS(Indent!$E:$E,Indent!$C:$C,Waterfall!$C278,Indent!$A:$A,Centers!$A$6),SUMIFS(Indent!$E:$E,Indent!$C:$C,Waterfall!$C278,Indent!$A:$A,Centers!$A$7),SUMIFS(Indent!$E:$E,Indent!$C:$C,Waterfall!$C278,Indent!$A:$A,Centers!$A$8)),SUMIFS(Indent!$E:$E,Indent!$C:$C,Waterfall!$C278,Indent!$A:$A,$A278))</f>
        <v>0</v>
      </c>
      <c r="E278" s="210">
        <f t="shared" si="83"/>
        <v>0</v>
      </c>
      <c r="F278" s="210">
        <f t="shared" si="106"/>
        <v>0</v>
      </c>
      <c r="G278" s="210">
        <f t="shared" si="106"/>
        <v>0</v>
      </c>
      <c r="H278" s="210">
        <f t="shared" si="106"/>
        <v>0</v>
      </c>
      <c r="I278" s="210">
        <f t="shared" si="106"/>
        <v>0</v>
      </c>
      <c r="J278" s="210">
        <f t="shared" si="106"/>
        <v>0</v>
      </c>
      <c r="K278" s="210">
        <f t="shared" si="106"/>
        <v>0</v>
      </c>
      <c r="L278" s="210">
        <f t="shared" si="106"/>
        <v>0</v>
      </c>
      <c r="M278" s="210">
        <f t="shared" si="106"/>
        <v>0</v>
      </c>
      <c r="N278" s="210">
        <f t="shared" si="106"/>
        <v>0</v>
      </c>
      <c r="O278" s="210">
        <f t="shared" si="106"/>
        <v>0</v>
      </c>
      <c r="P278" s="210">
        <f t="shared" si="106"/>
        <v>0</v>
      </c>
      <c r="Q278" s="210">
        <f t="shared" si="106"/>
        <v>0</v>
      </c>
      <c r="R278" s="210">
        <f t="shared" si="106"/>
        <v>0</v>
      </c>
      <c r="S278" s="210">
        <f t="shared" si="106"/>
        <v>0</v>
      </c>
      <c r="T278" s="210">
        <f t="shared" si="106"/>
        <v>0</v>
      </c>
      <c r="U278" s="210">
        <f t="shared" si="106"/>
        <v>0</v>
      </c>
      <c r="V278" s="210">
        <f t="shared" si="106"/>
        <v>0</v>
      </c>
      <c r="W278" s="210">
        <f t="shared" si="106"/>
        <v>0</v>
      </c>
      <c r="X278" s="210">
        <f t="shared" si="106"/>
        <v>0</v>
      </c>
      <c r="Y278" s="210">
        <f t="shared" si="106"/>
        <v>0</v>
      </c>
      <c r="Z278" s="210">
        <f t="shared" si="106"/>
        <v>0</v>
      </c>
      <c r="AA278" s="210">
        <f t="shared" si="106"/>
        <v>0</v>
      </c>
      <c r="AB278" s="210">
        <f t="shared" si="106"/>
        <v>0</v>
      </c>
      <c r="AC278" s="210">
        <f t="shared" si="106"/>
        <v>0</v>
      </c>
      <c r="AD278" s="210">
        <f t="shared" si="106"/>
        <v>0</v>
      </c>
      <c r="AE278" s="210">
        <f t="shared" si="106"/>
        <v>0</v>
      </c>
      <c r="AF278" s="210">
        <f t="shared" si="106"/>
        <v>0</v>
      </c>
      <c r="AG278" s="210">
        <f t="shared" si="106"/>
        <v>0</v>
      </c>
      <c r="AH278" s="210">
        <f t="shared" si="106"/>
        <v>0</v>
      </c>
      <c r="AI278" s="210">
        <f t="shared" si="106"/>
        <v>0</v>
      </c>
      <c r="AJ278" s="210">
        <f t="shared" si="106"/>
        <v>0</v>
      </c>
      <c r="AK278" s="210">
        <f t="shared" si="106"/>
        <v>0</v>
      </c>
      <c r="AL278" s="210">
        <f t="shared" si="106"/>
        <v>0</v>
      </c>
      <c r="AM278" s="210">
        <f t="shared" si="106"/>
        <v>0</v>
      </c>
      <c r="AN278" s="210">
        <f t="shared" si="106"/>
        <v>0</v>
      </c>
      <c r="AO278" s="210">
        <f t="shared" si="106"/>
        <v>0</v>
      </c>
      <c r="AP278" s="210">
        <f t="shared" si="106"/>
        <v>0</v>
      </c>
      <c r="AQ278" s="210">
        <f t="shared" si="106"/>
        <v>0</v>
      </c>
      <c r="AR278" s="210">
        <f t="shared" si="106"/>
        <v>0</v>
      </c>
      <c r="AS278" s="210">
        <f t="shared" si="106"/>
        <v>0</v>
      </c>
      <c r="AT278" s="210">
        <f t="shared" si="106"/>
        <v>0</v>
      </c>
      <c r="AU278" s="210">
        <f t="shared" si="106"/>
        <v>0</v>
      </c>
      <c r="AV278" s="210">
        <f t="shared" si="106"/>
        <v>0</v>
      </c>
      <c r="AW278" s="210">
        <f t="shared" si="106"/>
        <v>0</v>
      </c>
      <c r="AX278" s="210">
        <f t="shared" si="106"/>
        <v>0</v>
      </c>
      <c r="AY278" s="210">
        <f t="shared" si="106"/>
        <v>0</v>
      </c>
      <c r="AZ278" s="210">
        <f t="shared" si="106"/>
        <v>0</v>
      </c>
      <c r="BA278" s="210">
        <f t="shared" si="106"/>
        <v>0</v>
      </c>
      <c r="BB278" s="210">
        <f t="shared" si="106"/>
        <v>0</v>
      </c>
      <c r="BC278" s="210">
        <f t="shared" si="106"/>
        <v>0</v>
      </c>
      <c r="BD278" s="210">
        <f t="shared" si="106"/>
        <v>0</v>
      </c>
      <c r="BE278" s="210">
        <f t="shared" si="106"/>
        <v>0</v>
      </c>
      <c r="BF278" s="210">
        <f t="shared" si="106"/>
        <v>0</v>
      </c>
      <c r="BG278" s="210">
        <f t="shared" si="106"/>
        <v>0</v>
      </c>
      <c r="BH278" s="210">
        <f t="shared" si="106"/>
        <v>0</v>
      </c>
      <c r="BI278" s="210">
        <f t="shared" si="106"/>
        <v>0</v>
      </c>
      <c r="BJ278" s="210">
        <f t="shared" si="106"/>
        <v>0</v>
      </c>
      <c r="BK278" s="210">
        <f t="shared" si="106"/>
        <v>0</v>
      </c>
      <c r="BL278" s="210">
        <f t="shared" si="106"/>
        <v>0</v>
      </c>
      <c r="BM278" s="210">
        <f t="shared" si="106"/>
        <v>0</v>
      </c>
      <c r="BN278" s="210">
        <f t="shared" si="106"/>
        <v>0</v>
      </c>
      <c r="BO278" s="210">
        <f t="shared" si="106"/>
        <v>0</v>
      </c>
      <c r="BP278" s="210">
        <f t="shared" si="106"/>
        <v>0</v>
      </c>
      <c r="BQ278" s="210">
        <f t="shared" si="106"/>
        <v>0</v>
      </c>
      <c r="BR278" s="210">
        <f t="shared" si="104"/>
        <v>0</v>
      </c>
      <c r="BS278" s="210">
        <f t="shared" si="104"/>
        <v>0</v>
      </c>
      <c r="BT278" s="210">
        <f t="shared" si="104"/>
        <v>0</v>
      </c>
      <c r="BU278" s="210">
        <f t="shared" si="104"/>
        <v>0</v>
      </c>
      <c r="BV278" s="210">
        <f t="shared" si="104"/>
        <v>0</v>
      </c>
      <c r="BW278" s="210">
        <f t="shared" si="104"/>
        <v>0</v>
      </c>
      <c r="BX278" s="210">
        <f t="shared" si="104"/>
        <v>0</v>
      </c>
      <c r="BY278" s="210">
        <f t="shared" si="104"/>
        <v>0</v>
      </c>
      <c r="BZ278" s="210">
        <f t="shared" si="104"/>
        <v>0</v>
      </c>
      <c r="CA278" s="210">
        <f t="shared" si="104"/>
        <v>0</v>
      </c>
      <c r="CB278" s="210">
        <f t="shared" si="104"/>
        <v>0</v>
      </c>
      <c r="CC278" s="210">
        <f t="shared" si="104"/>
        <v>0</v>
      </c>
      <c r="CD278" s="210">
        <f t="shared" si="104"/>
        <v>0</v>
      </c>
      <c r="CE278" s="210">
        <f t="shared" si="104"/>
        <v>0</v>
      </c>
      <c r="CF278" s="210">
        <f t="shared" si="104"/>
        <v>0</v>
      </c>
      <c r="CG278" s="210">
        <f t="shared" si="104"/>
        <v>0</v>
      </c>
      <c r="CH278" s="210">
        <f t="shared" si="104"/>
        <v>0</v>
      </c>
      <c r="CI278" s="210">
        <f t="shared" si="104"/>
        <v>0</v>
      </c>
      <c r="CJ278" s="210">
        <f t="shared" si="104"/>
        <v>0</v>
      </c>
      <c r="CK278" s="210">
        <f t="shared" si="104"/>
        <v>0</v>
      </c>
      <c r="CL278" s="210">
        <f t="shared" si="104"/>
        <v>0</v>
      </c>
      <c r="CM278" s="210">
        <f t="shared" si="104"/>
        <v>0</v>
      </c>
      <c r="CN278" s="210">
        <f t="shared" si="104"/>
        <v>0</v>
      </c>
      <c r="CO278" s="210">
        <f t="shared" si="104"/>
        <v>0</v>
      </c>
      <c r="CP278" s="210">
        <f t="shared" si="104"/>
        <v>0</v>
      </c>
      <c r="CQ278" s="210">
        <f t="shared" si="104"/>
        <v>0</v>
      </c>
      <c r="CR278" s="210">
        <f t="shared" si="104"/>
        <v>0</v>
      </c>
      <c r="CS278" s="210">
        <f t="shared" si="104"/>
        <v>0</v>
      </c>
      <c r="CT278" s="210">
        <f t="shared" si="104"/>
        <v>0</v>
      </c>
      <c r="CU278" s="210">
        <f t="shared" si="104"/>
        <v>0</v>
      </c>
      <c r="CV278" s="210">
        <f t="shared" si="104"/>
        <v>0</v>
      </c>
      <c r="CW278" s="210">
        <f t="shared" si="104"/>
        <v>0</v>
      </c>
      <c r="CX278" s="210">
        <f t="shared" si="104"/>
        <v>0</v>
      </c>
      <c r="CY278" s="210">
        <f t="shared" si="104"/>
        <v>0</v>
      </c>
      <c r="CZ278" s="210">
        <f t="shared" si="104"/>
        <v>0</v>
      </c>
      <c r="DA278" s="210">
        <f t="shared" si="104"/>
        <v>0</v>
      </c>
      <c r="DB278" s="210">
        <f t="shared" si="104"/>
        <v>0</v>
      </c>
      <c r="DC278" s="210">
        <f t="shared" si="104"/>
        <v>0</v>
      </c>
      <c r="DD278" s="210">
        <f t="shared" si="104"/>
        <v>0</v>
      </c>
      <c r="DE278" s="210">
        <f t="shared" si="104"/>
        <v>0</v>
      </c>
      <c r="DF278" s="210">
        <f t="shared" si="104"/>
        <v>0</v>
      </c>
      <c r="DG278" s="210">
        <f t="shared" si="104"/>
        <v>0</v>
      </c>
      <c r="DH278" s="210">
        <f t="shared" si="104"/>
        <v>0</v>
      </c>
      <c r="DI278" s="210">
        <f t="shared" si="104"/>
        <v>0</v>
      </c>
      <c r="DJ278" s="210">
        <f t="shared" si="104"/>
        <v>0</v>
      </c>
      <c r="DK278" s="210">
        <f t="shared" si="104"/>
        <v>0</v>
      </c>
      <c r="DL278" s="210">
        <f t="shared" si="104"/>
        <v>0</v>
      </c>
      <c r="DM278" s="210">
        <f t="shared" si="104"/>
        <v>0</v>
      </c>
      <c r="DN278" s="210">
        <f t="shared" si="104"/>
        <v>0</v>
      </c>
      <c r="DO278" s="210">
        <f t="shared" si="104"/>
        <v>0</v>
      </c>
      <c r="DP278" s="210">
        <f t="shared" si="104"/>
        <v>0</v>
      </c>
      <c r="DQ278" s="210">
        <f t="shared" si="104"/>
        <v>0</v>
      </c>
      <c r="DR278" s="210">
        <f t="shared" si="104"/>
        <v>0</v>
      </c>
      <c r="DS278" s="210">
        <f t="shared" si="104"/>
        <v>0</v>
      </c>
      <c r="DT278" s="210">
        <f t="shared" si="104"/>
        <v>0</v>
      </c>
      <c r="DU278" s="210">
        <f t="shared" si="104"/>
        <v>0</v>
      </c>
      <c r="DV278" s="210">
        <f t="shared" si="104"/>
        <v>0</v>
      </c>
      <c r="DW278" s="210">
        <f t="shared" si="104"/>
        <v>0</v>
      </c>
      <c r="DX278" s="210">
        <f t="shared" si="104"/>
        <v>0</v>
      </c>
      <c r="DY278" s="210">
        <f t="shared" si="104"/>
        <v>0</v>
      </c>
      <c r="DZ278" s="210">
        <f t="shared" si="104"/>
        <v>0</v>
      </c>
      <c r="EA278" s="210">
        <f t="shared" si="104"/>
        <v>0</v>
      </c>
      <c r="EB278" s="210">
        <f t="shared" si="104"/>
        <v>0</v>
      </c>
      <c r="EC278" s="210">
        <f t="shared" si="107"/>
        <v>0</v>
      </c>
      <c r="ED278" s="210">
        <f t="shared" si="107"/>
        <v>0</v>
      </c>
      <c r="EE278" s="210">
        <f t="shared" si="107"/>
        <v>0</v>
      </c>
      <c r="EF278" s="210">
        <f t="shared" si="107"/>
        <v>0</v>
      </c>
      <c r="EG278" s="210">
        <f t="shared" si="107"/>
        <v>0</v>
      </c>
      <c r="EH278" s="210">
        <f t="shared" si="107"/>
        <v>0</v>
      </c>
      <c r="EI278" s="210">
        <f t="shared" si="107"/>
        <v>0</v>
      </c>
      <c r="EJ278" s="210">
        <f t="shared" si="107"/>
        <v>0</v>
      </c>
      <c r="EK278" s="210">
        <f t="shared" si="107"/>
        <v>0</v>
      </c>
      <c r="EL278" s="210">
        <f t="shared" si="107"/>
        <v>0</v>
      </c>
      <c r="EM278" s="210">
        <f t="shared" si="107"/>
        <v>0</v>
      </c>
      <c r="EN278" s="210">
        <f t="shared" si="107"/>
        <v>0</v>
      </c>
      <c r="EO278" s="210">
        <f t="shared" si="107"/>
        <v>0</v>
      </c>
      <c r="EP278" s="210">
        <f t="shared" si="107"/>
        <v>0</v>
      </c>
      <c r="EQ278" s="210">
        <f t="shared" si="107"/>
        <v>0</v>
      </c>
      <c r="ER278" s="210">
        <f t="shared" si="107"/>
        <v>0</v>
      </c>
      <c r="ES278" s="210">
        <f t="shared" si="107"/>
        <v>0</v>
      </c>
      <c r="ET278" s="210">
        <f t="shared" si="107"/>
        <v>0</v>
      </c>
      <c r="EU278" s="210">
        <f t="shared" si="107"/>
        <v>0</v>
      </c>
      <c r="EV278" s="210">
        <f t="shared" si="107"/>
        <v>0</v>
      </c>
      <c r="EW278" s="210">
        <f t="shared" si="107"/>
        <v>0</v>
      </c>
      <c r="EX278" s="210">
        <f t="shared" si="107"/>
        <v>0</v>
      </c>
      <c r="EY278" s="210">
        <f t="shared" si="107"/>
        <v>0</v>
      </c>
      <c r="EZ278" s="210">
        <f t="shared" si="107"/>
        <v>0</v>
      </c>
      <c r="FA278" s="210">
        <f t="shared" si="107"/>
        <v>0</v>
      </c>
      <c r="FB278" s="210">
        <f t="shared" si="107"/>
        <v>0</v>
      </c>
      <c r="FC278" s="210">
        <f t="shared" si="107"/>
        <v>0</v>
      </c>
      <c r="FD278" s="210">
        <f t="shared" si="107"/>
        <v>0</v>
      </c>
      <c r="FE278" s="210">
        <f t="shared" si="107"/>
        <v>0</v>
      </c>
      <c r="FF278" s="210">
        <f t="shared" si="107"/>
        <v>0</v>
      </c>
      <c r="FG278" s="210">
        <f t="shared" si="107"/>
        <v>0</v>
      </c>
      <c r="FH278" s="210">
        <f t="shared" si="107"/>
        <v>0</v>
      </c>
      <c r="FI278" s="210">
        <f t="shared" si="107"/>
        <v>0</v>
      </c>
      <c r="FJ278" s="210">
        <f t="shared" si="107"/>
        <v>0</v>
      </c>
      <c r="FK278" s="210">
        <f t="shared" si="107"/>
        <v>0</v>
      </c>
      <c r="FL278" s="210">
        <f t="shared" si="107"/>
        <v>0</v>
      </c>
      <c r="FM278" s="210">
        <f t="shared" si="107"/>
        <v>0</v>
      </c>
      <c r="FN278" s="210">
        <f t="shared" si="107"/>
        <v>0</v>
      </c>
      <c r="FO278" s="210">
        <f t="shared" si="107"/>
        <v>0</v>
      </c>
      <c r="FP278" s="210">
        <f t="shared" si="107"/>
        <v>0</v>
      </c>
      <c r="FQ278" s="210">
        <f t="shared" si="107"/>
        <v>0</v>
      </c>
      <c r="FR278" s="210">
        <f t="shared" si="107"/>
        <v>0</v>
      </c>
      <c r="FS278" s="210">
        <f t="shared" si="107"/>
        <v>0</v>
      </c>
      <c r="FT278" s="210">
        <f t="shared" si="107"/>
        <v>0</v>
      </c>
      <c r="FU278" s="210">
        <f t="shared" si="107"/>
        <v>0</v>
      </c>
      <c r="FV278" s="210">
        <f t="shared" si="107"/>
        <v>0</v>
      </c>
      <c r="FW278" s="210">
        <f t="shared" si="107"/>
        <v>0</v>
      </c>
      <c r="FX278" s="210">
        <f t="shared" si="107"/>
        <v>0</v>
      </c>
      <c r="FY278" s="210">
        <f t="shared" si="107"/>
        <v>0</v>
      </c>
      <c r="FZ278" s="210">
        <f t="shared" si="107"/>
        <v>0</v>
      </c>
      <c r="GA278" s="210">
        <f t="shared" si="107"/>
        <v>0</v>
      </c>
      <c r="GB278" s="210">
        <f t="shared" si="107"/>
        <v>0</v>
      </c>
      <c r="GC278" s="210">
        <f t="shared" si="107"/>
        <v>0</v>
      </c>
      <c r="GD278" s="210">
        <f t="shared" si="107"/>
        <v>0</v>
      </c>
      <c r="GE278" s="210">
        <f t="shared" si="107"/>
        <v>0</v>
      </c>
      <c r="GF278" s="210">
        <f t="shared" si="107"/>
        <v>0</v>
      </c>
      <c r="GG278" s="210">
        <f t="shared" si="107"/>
        <v>0</v>
      </c>
      <c r="GH278" s="210">
        <f t="shared" si="107"/>
        <v>0</v>
      </c>
      <c r="GI278" s="210">
        <f t="shared" si="107"/>
        <v>0</v>
      </c>
      <c r="GK278" s="216">
        <f t="shared" si="91"/>
        <v>0</v>
      </c>
      <c r="GL278" s="216">
        <f t="shared" si="86"/>
        <v>0</v>
      </c>
      <c r="GM278" s="216">
        <f t="shared" si="87"/>
        <v>0</v>
      </c>
      <c r="GN278" s="216">
        <f t="shared" si="88"/>
        <v>0</v>
      </c>
    </row>
    <row r="279" spans="1:196" x14ac:dyDescent="0.35">
      <c r="A279" s="9">
        <f>Report!$C$4</f>
        <v>1</v>
      </c>
      <c r="B279" t="str">
        <f>VLOOKUP($A279,Centers!$B$1:$C$120,2,)</f>
        <v>GATE</v>
      </c>
      <c r="C279" s="209">
        <v>44965</v>
      </c>
      <c r="D279" s="113">
        <f>IF($A279=1,SUM(SUMIFS(Indent!$E:$E,Indent!$C:$C,Waterfall!$C279,Indent!$A:$A,Centers!$A$2),SUMIFS(Indent!$E:$E,Indent!$C:$C,Waterfall!$C279,Indent!$A:$A,Centers!$A$3),SUMIFS(Indent!$E:$E,Indent!$C:$C,Waterfall!$C279,Indent!$A:$A,Centers!$A$4),SUMIFS(Indent!$E:$E,Indent!$C:$C,Waterfall!$C279,Indent!$A:$A,Centers!$A$5),SUMIFS(Indent!$E:$E,Indent!$C:$C,Waterfall!$C279,Indent!$A:$A,Centers!$A$6),SUMIFS(Indent!$E:$E,Indent!$C:$C,Waterfall!$C279,Indent!$A:$A,Centers!$A$7),SUMIFS(Indent!$E:$E,Indent!$C:$C,Waterfall!$C279,Indent!$A:$A,Centers!$A$8)),SUMIFS(Indent!$E:$E,Indent!$C:$C,Waterfall!$C279,Indent!$A:$A,$A279))</f>
        <v>0</v>
      </c>
      <c r="E279" s="210">
        <f t="shared" si="83"/>
        <v>0</v>
      </c>
      <c r="F279" s="210">
        <f t="shared" si="106"/>
        <v>0</v>
      </c>
      <c r="G279" s="210">
        <f t="shared" si="106"/>
        <v>0</v>
      </c>
      <c r="H279" s="210">
        <f t="shared" si="106"/>
        <v>0</v>
      </c>
      <c r="I279" s="210">
        <f t="shared" si="106"/>
        <v>0</v>
      </c>
      <c r="J279" s="210">
        <f t="shared" si="106"/>
        <v>0</v>
      </c>
      <c r="K279" s="210">
        <f t="shared" si="106"/>
        <v>0</v>
      </c>
      <c r="L279" s="210">
        <f t="shared" si="106"/>
        <v>0</v>
      </c>
      <c r="M279" s="210">
        <f t="shared" si="106"/>
        <v>0</v>
      </c>
      <c r="N279" s="210">
        <f t="shared" si="106"/>
        <v>0</v>
      </c>
      <c r="O279" s="210">
        <f t="shared" si="106"/>
        <v>0</v>
      </c>
      <c r="P279" s="210">
        <f t="shared" si="106"/>
        <v>0</v>
      </c>
      <c r="Q279" s="210">
        <f t="shared" si="106"/>
        <v>0</v>
      </c>
      <c r="R279" s="210">
        <f t="shared" si="106"/>
        <v>0</v>
      </c>
      <c r="S279" s="210">
        <f t="shared" si="106"/>
        <v>0</v>
      </c>
      <c r="T279" s="210">
        <f t="shared" si="106"/>
        <v>0</v>
      </c>
      <c r="U279" s="210">
        <f t="shared" si="106"/>
        <v>0</v>
      </c>
      <c r="V279" s="210">
        <f t="shared" si="106"/>
        <v>0</v>
      </c>
      <c r="W279" s="210">
        <f t="shared" si="106"/>
        <v>0</v>
      </c>
      <c r="X279" s="210">
        <f t="shared" si="106"/>
        <v>0</v>
      </c>
      <c r="Y279" s="210">
        <f t="shared" si="106"/>
        <v>0</v>
      </c>
      <c r="Z279" s="210">
        <f t="shared" si="106"/>
        <v>0</v>
      </c>
      <c r="AA279" s="210">
        <f t="shared" si="106"/>
        <v>0</v>
      </c>
      <c r="AB279" s="210">
        <f t="shared" si="106"/>
        <v>0</v>
      </c>
      <c r="AC279" s="210">
        <f t="shared" si="106"/>
        <v>0</v>
      </c>
      <c r="AD279" s="210">
        <f t="shared" si="106"/>
        <v>0</v>
      </c>
      <c r="AE279" s="210">
        <f t="shared" si="106"/>
        <v>0</v>
      </c>
      <c r="AF279" s="210">
        <f t="shared" si="106"/>
        <v>0</v>
      </c>
      <c r="AG279" s="210">
        <f t="shared" si="106"/>
        <v>0</v>
      </c>
      <c r="AH279" s="210">
        <f t="shared" si="106"/>
        <v>0</v>
      </c>
      <c r="AI279" s="210">
        <f t="shared" si="106"/>
        <v>0</v>
      </c>
      <c r="AJ279" s="210">
        <f t="shared" si="106"/>
        <v>0</v>
      </c>
      <c r="AK279" s="210">
        <f t="shared" si="106"/>
        <v>0</v>
      </c>
      <c r="AL279" s="210">
        <f t="shared" si="106"/>
        <v>0</v>
      </c>
      <c r="AM279" s="210">
        <f t="shared" si="106"/>
        <v>0</v>
      </c>
      <c r="AN279" s="210">
        <f t="shared" si="106"/>
        <v>0</v>
      </c>
      <c r="AO279" s="210">
        <f t="shared" si="106"/>
        <v>0</v>
      </c>
      <c r="AP279" s="210">
        <f t="shared" si="106"/>
        <v>0</v>
      </c>
      <c r="AQ279" s="210">
        <f t="shared" si="106"/>
        <v>0</v>
      </c>
      <c r="AR279" s="210">
        <f t="shared" si="106"/>
        <v>0</v>
      </c>
      <c r="AS279" s="210">
        <f t="shared" si="106"/>
        <v>0</v>
      </c>
      <c r="AT279" s="210">
        <f t="shared" si="106"/>
        <v>0</v>
      </c>
      <c r="AU279" s="210">
        <f t="shared" si="106"/>
        <v>0</v>
      </c>
      <c r="AV279" s="210">
        <f t="shared" si="106"/>
        <v>0</v>
      </c>
      <c r="AW279" s="210">
        <f t="shared" si="106"/>
        <v>0</v>
      </c>
      <c r="AX279" s="210">
        <f t="shared" si="106"/>
        <v>0</v>
      </c>
      <c r="AY279" s="210">
        <f t="shared" si="106"/>
        <v>0</v>
      </c>
      <c r="AZ279" s="210">
        <f t="shared" si="106"/>
        <v>0</v>
      </c>
      <c r="BA279" s="210">
        <f t="shared" si="106"/>
        <v>0</v>
      </c>
      <c r="BB279" s="210">
        <f t="shared" si="106"/>
        <v>0</v>
      </c>
      <c r="BC279" s="210">
        <f t="shared" si="106"/>
        <v>0</v>
      </c>
      <c r="BD279" s="210">
        <f t="shared" si="106"/>
        <v>0</v>
      </c>
      <c r="BE279" s="210">
        <f t="shared" si="106"/>
        <v>0</v>
      </c>
      <c r="BF279" s="210">
        <f t="shared" si="106"/>
        <v>0</v>
      </c>
      <c r="BG279" s="210">
        <f t="shared" si="106"/>
        <v>0</v>
      </c>
      <c r="BH279" s="210">
        <f t="shared" si="106"/>
        <v>0</v>
      </c>
      <c r="BI279" s="210">
        <f t="shared" si="106"/>
        <v>0</v>
      </c>
      <c r="BJ279" s="210">
        <f t="shared" si="106"/>
        <v>0</v>
      </c>
      <c r="BK279" s="210">
        <f t="shared" si="106"/>
        <v>0</v>
      </c>
      <c r="BL279" s="210">
        <f t="shared" si="106"/>
        <v>0</v>
      </c>
      <c r="BM279" s="210">
        <f t="shared" si="106"/>
        <v>0</v>
      </c>
      <c r="BN279" s="210">
        <f t="shared" si="106"/>
        <v>0</v>
      </c>
      <c r="BO279" s="210">
        <f t="shared" si="106"/>
        <v>0</v>
      </c>
      <c r="BP279" s="210">
        <f t="shared" si="106"/>
        <v>0</v>
      </c>
      <c r="BQ279" s="210">
        <f t="shared" ref="BQ279:EB282" si="108">IFERROR(BQ88/$D88,0)</f>
        <v>0</v>
      </c>
      <c r="BR279" s="210">
        <f t="shared" si="108"/>
        <v>0</v>
      </c>
      <c r="BS279" s="210">
        <f t="shared" si="108"/>
        <v>0</v>
      </c>
      <c r="BT279" s="210">
        <f t="shared" si="108"/>
        <v>0</v>
      </c>
      <c r="BU279" s="210">
        <f t="shared" si="108"/>
        <v>0</v>
      </c>
      <c r="BV279" s="210">
        <f t="shared" si="108"/>
        <v>0</v>
      </c>
      <c r="BW279" s="210">
        <f t="shared" si="108"/>
        <v>0</v>
      </c>
      <c r="BX279" s="210">
        <f t="shared" si="108"/>
        <v>0</v>
      </c>
      <c r="BY279" s="210">
        <f t="shared" si="108"/>
        <v>0</v>
      </c>
      <c r="BZ279" s="210">
        <f t="shared" si="108"/>
        <v>0</v>
      </c>
      <c r="CA279" s="210">
        <f t="shared" si="108"/>
        <v>0</v>
      </c>
      <c r="CB279" s="210">
        <f t="shared" si="108"/>
        <v>0</v>
      </c>
      <c r="CC279" s="210">
        <f t="shared" si="108"/>
        <v>0</v>
      </c>
      <c r="CD279" s="210">
        <f t="shared" si="108"/>
        <v>0</v>
      </c>
      <c r="CE279" s="210">
        <f t="shared" si="108"/>
        <v>0</v>
      </c>
      <c r="CF279" s="210">
        <f t="shared" si="108"/>
        <v>0</v>
      </c>
      <c r="CG279" s="210">
        <f t="shared" si="108"/>
        <v>0</v>
      </c>
      <c r="CH279" s="210">
        <f t="shared" si="108"/>
        <v>0</v>
      </c>
      <c r="CI279" s="210">
        <f t="shared" si="108"/>
        <v>0</v>
      </c>
      <c r="CJ279" s="210">
        <f t="shared" si="108"/>
        <v>0</v>
      </c>
      <c r="CK279" s="210">
        <f t="shared" si="108"/>
        <v>0</v>
      </c>
      <c r="CL279" s="210">
        <f t="shared" si="108"/>
        <v>0</v>
      </c>
      <c r="CM279" s="210">
        <f t="shared" si="108"/>
        <v>0</v>
      </c>
      <c r="CN279" s="210">
        <f t="shared" si="108"/>
        <v>0</v>
      </c>
      <c r="CO279" s="210">
        <f t="shared" si="108"/>
        <v>0</v>
      </c>
      <c r="CP279" s="210">
        <f t="shared" si="108"/>
        <v>0</v>
      </c>
      <c r="CQ279" s="210">
        <f t="shared" si="108"/>
        <v>0</v>
      </c>
      <c r="CR279" s="210">
        <f t="shared" si="108"/>
        <v>0</v>
      </c>
      <c r="CS279" s="210">
        <f t="shared" si="108"/>
        <v>0</v>
      </c>
      <c r="CT279" s="210">
        <f t="shared" si="108"/>
        <v>0</v>
      </c>
      <c r="CU279" s="210">
        <f t="shared" si="108"/>
        <v>0</v>
      </c>
      <c r="CV279" s="210">
        <f t="shared" si="108"/>
        <v>0</v>
      </c>
      <c r="CW279" s="210">
        <f t="shared" si="108"/>
        <v>0</v>
      </c>
      <c r="CX279" s="210">
        <f t="shared" si="108"/>
        <v>0</v>
      </c>
      <c r="CY279" s="210">
        <f t="shared" si="108"/>
        <v>0</v>
      </c>
      <c r="CZ279" s="210">
        <f t="shared" si="108"/>
        <v>0</v>
      </c>
      <c r="DA279" s="210">
        <f t="shared" si="108"/>
        <v>0</v>
      </c>
      <c r="DB279" s="210">
        <f t="shared" si="108"/>
        <v>0</v>
      </c>
      <c r="DC279" s="210">
        <f t="shared" si="108"/>
        <v>0</v>
      </c>
      <c r="DD279" s="210">
        <f t="shared" si="108"/>
        <v>0</v>
      </c>
      <c r="DE279" s="210">
        <f t="shared" si="108"/>
        <v>0</v>
      </c>
      <c r="DF279" s="210">
        <f t="shared" si="108"/>
        <v>0</v>
      </c>
      <c r="DG279" s="210">
        <f t="shared" si="108"/>
        <v>0</v>
      </c>
      <c r="DH279" s="210">
        <f t="shared" si="108"/>
        <v>0</v>
      </c>
      <c r="DI279" s="210">
        <f t="shared" si="108"/>
        <v>0</v>
      </c>
      <c r="DJ279" s="210">
        <f t="shared" si="108"/>
        <v>0</v>
      </c>
      <c r="DK279" s="210">
        <f t="shared" si="108"/>
        <v>0</v>
      </c>
      <c r="DL279" s="210">
        <f t="shared" si="108"/>
        <v>0</v>
      </c>
      <c r="DM279" s="210">
        <f t="shared" si="108"/>
        <v>0</v>
      </c>
      <c r="DN279" s="210">
        <f t="shared" si="108"/>
        <v>0</v>
      </c>
      <c r="DO279" s="210">
        <f t="shared" si="108"/>
        <v>0</v>
      </c>
      <c r="DP279" s="210">
        <f t="shared" si="108"/>
        <v>0</v>
      </c>
      <c r="DQ279" s="210">
        <f t="shared" si="108"/>
        <v>0</v>
      </c>
      <c r="DR279" s="210">
        <f t="shared" si="108"/>
        <v>0</v>
      </c>
      <c r="DS279" s="210">
        <f t="shared" si="108"/>
        <v>0</v>
      </c>
      <c r="DT279" s="210">
        <f t="shared" si="108"/>
        <v>0</v>
      </c>
      <c r="DU279" s="210">
        <f t="shared" si="108"/>
        <v>0</v>
      </c>
      <c r="DV279" s="210">
        <f t="shared" si="108"/>
        <v>0</v>
      </c>
      <c r="DW279" s="210">
        <f t="shared" si="108"/>
        <v>0</v>
      </c>
      <c r="DX279" s="210">
        <f t="shared" si="108"/>
        <v>0</v>
      </c>
      <c r="DY279" s="210">
        <f t="shared" si="108"/>
        <v>0</v>
      </c>
      <c r="DZ279" s="210">
        <f t="shared" si="108"/>
        <v>0</v>
      </c>
      <c r="EA279" s="210">
        <f t="shared" si="108"/>
        <v>0</v>
      </c>
      <c r="EB279" s="210">
        <f t="shared" si="108"/>
        <v>0</v>
      </c>
      <c r="EC279" s="210">
        <f t="shared" si="107"/>
        <v>0</v>
      </c>
      <c r="ED279" s="210">
        <f t="shared" si="107"/>
        <v>0</v>
      </c>
      <c r="EE279" s="210">
        <f t="shared" si="107"/>
        <v>0</v>
      </c>
      <c r="EF279" s="210">
        <f t="shared" si="107"/>
        <v>0</v>
      </c>
      <c r="EG279" s="210">
        <f t="shared" si="107"/>
        <v>0</v>
      </c>
      <c r="EH279" s="210">
        <f t="shared" si="107"/>
        <v>0</v>
      </c>
      <c r="EI279" s="210">
        <f t="shared" si="107"/>
        <v>0</v>
      </c>
      <c r="EJ279" s="210">
        <f t="shared" si="107"/>
        <v>0</v>
      </c>
      <c r="EK279" s="210">
        <f t="shared" si="107"/>
        <v>0</v>
      </c>
      <c r="EL279" s="210">
        <f t="shared" si="107"/>
        <v>0</v>
      </c>
      <c r="EM279" s="210">
        <f t="shared" si="107"/>
        <v>0</v>
      </c>
      <c r="EN279" s="210">
        <f t="shared" si="107"/>
        <v>0</v>
      </c>
      <c r="EO279" s="210">
        <f t="shared" si="107"/>
        <v>0</v>
      </c>
      <c r="EP279" s="210">
        <f t="shared" si="107"/>
        <v>0</v>
      </c>
      <c r="EQ279" s="210">
        <f t="shared" si="107"/>
        <v>0</v>
      </c>
      <c r="ER279" s="210">
        <f t="shared" si="107"/>
        <v>0</v>
      </c>
      <c r="ES279" s="210">
        <f t="shared" si="107"/>
        <v>0</v>
      </c>
      <c r="ET279" s="210">
        <f t="shared" si="107"/>
        <v>0</v>
      </c>
      <c r="EU279" s="210">
        <f t="shared" si="107"/>
        <v>0</v>
      </c>
      <c r="EV279" s="210">
        <f t="shared" si="107"/>
        <v>0</v>
      </c>
      <c r="EW279" s="210">
        <f t="shared" si="107"/>
        <v>0</v>
      </c>
      <c r="EX279" s="210">
        <f t="shared" si="107"/>
        <v>0</v>
      </c>
      <c r="EY279" s="210">
        <f t="shared" si="107"/>
        <v>0</v>
      </c>
      <c r="EZ279" s="210">
        <f t="shared" si="107"/>
        <v>0</v>
      </c>
      <c r="FA279" s="210">
        <f t="shared" si="107"/>
        <v>0</v>
      </c>
      <c r="FB279" s="210">
        <f t="shared" si="107"/>
        <v>0</v>
      </c>
      <c r="FC279" s="210">
        <f t="shared" si="107"/>
        <v>0</v>
      </c>
      <c r="FD279" s="210">
        <f t="shared" si="107"/>
        <v>0</v>
      </c>
      <c r="FE279" s="210">
        <f t="shared" si="107"/>
        <v>0</v>
      </c>
      <c r="FF279" s="210">
        <f t="shared" si="107"/>
        <v>0</v>
      </c>
      <c r="FG279" s="210">
        <f t="shared" si="107"/>
        <v>0</v>
      </c>
      <c r="FH279" s="210">
        <f t="shared" si="107"/>
        <v>0</v>
      </c>
      <c r="FI279" s="210">
        <f t="shared" si="107"/>
        <v>0</v>
      </c>
      <c r="FJ279" s="210">
        <f t="shared" si="107"/>
        <v>0</v>
      </c>
      <c r="FK279" s="210">
        <f t="shared" si="107"/>
        <v>0</v>
      </c>
      <c r="FL279" s="210">
        <f t="shared" si="107"/>
        <v>0</v>
      </c>
      <c r="FM279" s="210">
        <f t="shared" si="107"/>
        <v>0</v>
      </c>
      <c r="FN279" s="210">
        <f t="shared" si="107"/>
        <v>0</v>
      </c>
      <c r="FO279" s="210">
        <f t="shared" si="107"/>
        <v>0</v>
      </c>
      <c r="FP279" s="210">
        <f t="shared" si="107"/>
        <v>0</v>
      </c>
      <c r="FQ279" s="210">
        <f t="shared" si="107"/>
        <v>0</v>
      </c>
      <c r="FR279" s="210">
        <f t="shared" si="107"/>
        <v>0</v>
      </c>
      <c r="FS279" s="210">
        <f t="shared" si="107"/>
        <v>0</v>
      </c>
      <c r="FT279" s="210">
        <f t="shared" si="107"/>
        <v>0</v>
      </c>
      <c r="FU279" s="210">
        <f t="shared" si="107"/>
        <v>0</v>
      </c>
      <c r="FV279" s="210">
        <f t="shared" si="107"/>
        <v>0</v>
      </c>
      <c r="FW279" s="210">
        <f t="shared" si="107"/>
        <v>0</v>
      </c>
      <c r="FX279" s="210">
        <f t="shared" si="107"/>
        <v>0</v>
      </c>
      <c r="FY279" s="210">
        <f t="shared" si="107"/>
        <v>0</v>
      </c>
      <c r="FZ279" s="210">
        <f t="shared" si="107"/>
        <v>0</v>
      </c>
      <c r="GA279" s="210">
        <f t="shared" si="107"/>
        <v>0</v>
      </c>
      <c r="GB279" s="210">
        <f t="shared" si="107"/>
        <v>0</v>
      </c>
      <c r="GC279" s="210">
        <f t="shared" si="107"/>
        <v>0</v>
      </c>
      <c r="GD279" s="210">
        <f t="shared" si="107"/>
        <v>0</v>
      </c>
      <c r="GE279" s="210">
        <f t="shared" si="107"/>
        <v>0</v>
      </c>
      <c r="GF279" s="210">
        <f t="shared" si="107"/>
        <v>0</v>
      </c>
      <c r="GG279" s="210">
        <f t="shared" si="107"/>
        <v>0</v>
      </c>
      <c r="GH279" s="210">
        <f t="shared" si="107"/>
        <v>0</v>
      </c>
      <c r="GI279" s="210">
        <f t="shared" si="107"/>
        <v>0</v>
      </c>
      <c r="GK279" s="216">
        <f t="shared" si="91"/>
        <v>0</v>
      </c>
      <c r="GL279" s="216">
        <f t="shared" si="86"/>
        <v>0</v>
      </c>
      <c r="GM279" s="216">
        <f t="shared" si="87"/>
        <v>0</v>
      </c>
      <c r="GN279" s="216">
        <f t="shared" si="88"/>
        <v>0</v>
      </c>
    </row>
    <row r="280" spans="1:196" x14ac:dyDescent="0.35">
      <c r="A280" s="9">
        <f>Report!$C$4</f>
        <v>1</v>
      </c>
      <c r="B280" t="str">
        <f>VLOOKUP($A280,Centers!$B$1:$C$120,2,)</f>
        <v>GATE</v>
      </c>
      <c r="C280" s="209">
        <v>44966</v>
      </c>
      <c r="D280" s="113">
        <f>IF($A280=1,SUM(SUMIFS(Indent!$E:$E,Indent!$C:$C,Waterfall!$C280,Indent!$A:$A,Centers!$A$2),SUMIFS(Indent!$E:$E,Indent!$C:$C,Waterfall!$C280,Indent!$A:$A,Centers!$A$3),SUMIFS(Indent!$E:$E,Indent!$C:$C,Waterfall!$C280,Indent!$A:$A,Centers!$A$4),SUMIFS(Indent!$E:$E,Indent!$C:$C,Waterfall!$C280,Indent!$A:$A,Centers!$A$5),SUMIFS(Indent!$E:$E,Indent!$C:$C,Waterfall!$C280,Indent!$A:$A,Centers!$A$6),SUMIFS(Indent!$E:$E,Indent!$C:$C,Waterfall!$C280,Indent!$A:$A,Centers!$A$7),SUMIFS(Indent!$E:$E,Indent!$C:$C,Waterfall!$C280,Indent!$A:$A,Centers!$A$8)),SUMIFS(Indent!$E:$E,Indent!$C:$C,Waterfall!$C280,Indent!$A:$A,$A280))</f>
        <v>0</v>
      </c>
      <c r="E280" s="210">
        <f t="shared" si="83"/>
        <v>0</v>
      </c>
      <c r="F280" s="210">
        <f t="shared" ref="F280:BQ283" si="109">IFERROR(F89/$D89,0)</f>
        <v>0</v>
      </c>
      <c r="G280" s="210">
        <f t="shared" si="109"/>
        <v>0</v>
      </c>
      <c r="H280" s="210">
        <f t="shared" si="109"/>
        <v>0</v>
      </c>
      <c r="I280" s="210">
        <f t="shared" si="109"/>
        <v>0</v>
      </c>
      <c r="J280" s="210">
        <f t="shared" si="109"/>
        <v>0</v>
      </c>
      <c r="K280" s="210">
        <f t="shared" si="109"/>
        <v>0</v>
      </c>
      <c r="L280" s="210">
        <f t="shared" si="109"/>
        <v>0</v>
      </c>
      <c r="M280" s="210">
        <f t="shared" si="109"/>
        <v>0</v>
      </c>
      <c r="N280" s="210">
        <f t="shared" si="109"/>
        <v>0</v>
      </c>
      <c r="O280" s="210">
        <f t="shared" si="109"/>
        <v>0</v>
      </c>
      <c r="P280" s="210">
        <f t="shared" si="109"/>
        <v>0</v>
      </c>
      <c r="Q280" s="210">
        <f t="shared" si="109"/>
        <v>0</v>
      </c>
      <c r="R280" s="210">
        <f t="shared" si="109"/>
        <v>0</v>
      </c>
      <c r="S280" s="210">
        <f t="shared" si="109"/>
        <v>0</v>
      </c>
      <c r="T280" s="210">
        <f t="shared" si="109"/>
        <v>0</v>
      </c>
      <c r="U280" s="210">
        <f t="shared" si="109"/>
        <v>0</v>
      </c>
      <c r="V280" s="210">
        <f t="shared" si="109"/>
        <v>0</v>
      </c>
      <c r="W280" s="210">
        <f t="shared" si="109"/>
        <v>0</v>
      </c>
      <c r="X280" s="210">
        <f t="shared" si="109"/>
        <v>0</v>
      </c>
      <c r="Y280" s="210">
        <f t="shared" si="109"/>
        <v>0</v>
      </c>
      <c r="Z280" s="210">
        <f t="shared" si="109"/>
        <v>0</v>
      </c>
      <c r="AA280" s="210">
        <f t="shared" si="109"/>
        <v>0</v>
      </c>
      <c r="AB280" s="210">
        <f t="shared" si="109"/>
        <v>0</v>
      </c>
      <c r="AC280" s="210">
        <f t="shared" si="109"/>
        <v>0</v>
      </c>
      <c r="AD280" s="210">
        <f t="shared" si="109"/>
        <v>0</v>
      </c>
      <c r="AE280" s="210">
        <f t="shared" si="109"/>
        <v>0</v>
      </c>
      <c r="AF280" s="210">
        <f t="shared" si="109"/>
        <v>0</v>
      </c>
      <c r="AG280" s="210">
        <f t="shared" si="109"/>
        <v>0</v>
      </c>
      <c r="AH280" s="210">
        <f t="shared" si="109"/>
        <v>0</v>
      </c>
      <c r="AI280" s="210">
        <f t="shared" si="109"/>
        <v>0</v>
      </c>
      <c r="AJ280" s="210">
        <f t="shared" si="109"/>
        <v>0</v>
      </c>
      <c r="AK280" s="210">
        <f t="shared" si="109"/>
        <v>0</v>
      </c>
      <c r="AL280" s="210">
        <f t="shared" si="109"/>
        <v>0</v>
      </c>
      <c r="AM280" s="210">
        <f t="shared" si="109"/>
        <v>0</v>
      </c>
      <c r="AN280" s="210">
        <f t="shared" si="109"/>
        <v>0</v>
      </c>
      <c r="AO280" s="210">
        <f t="shared" si="109"/>
        <v>0</v>
      </c>
      <c r="AP280" s="210">
        <f t="shared" si="109"/>
        <v>0</v>
      </c>
      <c r="AQ280" s="210">
        <f t="shared" si="109"/>
        <v>0</v>
      </c>
      <c r="AR280" s="210">
        <f t="shared" si="109"/>
        <v>0</v>
      </c>
      <c r="AS280" s="210">
        <f t="shared" si="109"/>
        <v>0</v>
      </c>
      <c r="AT280" s="210">
        <f t="shared" si="109"/>
        <v>0</v>
      </c>
      <c r="AU280" s="210">
        <f t="shared" si="109"/>
        <v>0</v>
      </c>
      <c r="AV280" s="210">
        <f t="shared" si="109"/>
        <v>0</v>
      </c>
      <c r="AW280" s="210">
        <f t="shared" si="109"/>
        <v>0</v>
      </c>
      <c r="AX280" s="210">
        <f t="shared" si="109"/>
        <v>0</v>
      </c>
      <c r="AY280" s="210">
        <f t="shared" si="109"/>
        <v>0</v>
      </c>
      <c r="AZ280" s="210">
        <f t="shared" si="109"/>
        <v>0</v>
      </c>
      <c r="BA280" s="210">
        <f t="shared" si="109"/>
        <v>0</v>
      </c>
      <c r="BB280" s="210">
        <f t="shared" si="109"/>
        <v>0</v>
      </c>
      <c r="BC280" s="210">
        <f t="shared" si="109"/>
        <v>0</v>
      </c>
      <c r="BD280" s="210">
        <f t="shared" si="109"/>
        <v>0</v>
      </c>
      <c r="BE280" s="210">
        <f t="shared" si="109"/>
        <v>0</v>
      </c>
      <c r="BF280" s="210">
        <f t="shared" si="109"/>
        <v>0</v>
      </c>
      <c r="BG280" s="210">
        <f t="shared" si="109"/>
        <v>0</v>
      </c>
      <c r="BH280" s="210">
        <f t="shared" si="109"/>
        <v>0</v>
      </c>
      <c r="BI280" s="210">
        <f t="shared" si="109"/>
        <v>0</v>
      </c>
      <c r="BJ280" s="210">
        <f t="shared" si="109"/>
        <v>0</v>
      </c>
      <c r="BK280" s="210">
        <f t="shared" si="109"/>
        <v>0</v>
      </c>
      <c r="BL280" s="210">
        <f t="shared" si="109"/>
        <v>0</v>
      </c>
      <c r="BM280" s="210">
        <f t="shared" si="109"/>
        <v>0</v>
      </c>
      <c r="BN280" s="210">
        <f t="shared" si="109"/>
        <v>0</v>
      </c>
      <c r="BO280" s="210">
        <f t="shared" si="109"/>
        <v>0</v>
      </c>
      <c r="BP280" s="210">
        <f t="shared" si="109"/>
        <v>0</v>
      </c>
      <c r="BQ280" s="210">
        <f t="shared" si="109"/>
        <v>0</v>
      </c>
      <c r="BR280" s="210">
        <f t="shared" si="108"/>
        <v>0</v>
      </c>
      <c r="BS280" s="210">
        <f t="shared" si="108"/>
        <v>0</v>
      </c>
      <c r="BT280" s="210">
        <f t="shared" si="108"/>
        <v>0</v>
      </c>
      <c r="BU280" s="210">
        <f t="shared" si="108"/>
        <v>0</v>
      </c>
      <c r="BV280" s="210">
        <f t="shared" si="108"/>
        <v>0</v>
      </c>
      <c r="BW280" s="210">
        <f t="shared" si="108"/>
        <v>0</v>
      </c>
      <c r="BX280" s="210">
        <f t="shared" si="108"/>
        <v>0</v>
      </c>
      <c r="BY280" s="210">
        <f t="shared" si="108"/>
        <v>0</v>
      </c>
      <c r="BZ280" s="210">
        <f t="shared" si="108"/>
        <v>0</v>
      </c>
      <c r="CA280" s="210">
        <f t="shared" si="108"/>
        <v>0</v>
      </c>
      <c r="CB280" s="210">
        <f t="shared" si="108"/>
        <v>0</v>
      </c>
      <c r="CC280" s="210">
        <f t="shared" si="108"/>
        <v>0</v>
      </c>
      <c r="CD280" s="210">
        <f t="shared" si="108"/>
        <v>0</v>
      </c>
      <c r="CE280" s="210">
        <f t="shared" si="108"/>
        <v>0</v>
      </c>
      <c r="CF280" s="210">
        <f t="shared" si="108"/>
        <v>0</v>
      </c>
      <c r="CG280" s="210">
        <f t="shared" si="108"/>
        <v>0</v>
      </c>
      <c r="CH280" s="210">
        <f t="shared" si="108"/>
        <v>0</v>
      </c>
      <c r="CI280" s="210">
        <f t="shared" si="108"/>
        <v>0</v>
      </c>
      <c r="CJ280" s="210">
        <f t="shared" si="108"/>
        <v>0</v>
      </c>
      <c r="CK280" s="210">
        <f t="shared" si="108"/>
        <v>0</v>
      </c>
      <c r="CL280" s="210">
        <f t="shared" si="108"/>
        <v>0</v>
      </c>
      <c r="CM280" s="210">
        <f t="shared" si="108"/>
        <v>0</v>
      </c>
      <c r="CN280" s="210">
        <f t="shared" si="108"/>
        <v>0</v>
      </c>
      <c r="CO280" s="210">
        <f t="shared" si="108"/>
        <v>0</v>
      </c>
      <c r="CP280" s="210">
        <f t="shared" si="108"/>
        <v>0</v>
      </c>
      <c r="CQ280" s="210">
        <f t="shared" si="108"/>
        <v>0</v>
      </c>
      <c r="CR280" s="210">
        <f t="shared" si="108"/>
        <v>0</v>
      </c>
      <c r="CS280" s="210">
        <f t="shared" si="108"/>
        <v>0</v>
      </c>
      <c r="CT280" s="210">
        <f t="shared" si="108"/>
        <v>0</v>
      </c>
      <c r="CU280" s="210">
        <f t="shared" si="108"/>
        <v>0</v>
      </c>
      <c r="CV280" s="210">
        <f t="shared" si="108"/>
        <v>0</v>
      </c>
      <c r="CW280" s="210">
        <f t="shared" si="108"/>
        <v>0</v>
      </c>
      <c r="CX280" s="210">
        <f t="shared" si="108"/>
        <v>0</v>
      </c>
      <c r="CY280" s="210">
        <f t="shared" si="108"/>
        <v>0</v>
      </c>
      <c r="CZ280" s="210">
        <f t="shared" si="108"/>
        <v>0</v>
      </c>
      <c r="DA280" s="210">
        <f t="shared" si="108"/>
        <v>0</v>
      </c>
      <c r="DB280" s="210">
        <f t="shared" si="108"/>
        <v>0</v>
      </c>
      <c r="DC280" s="210">
        <f t="shared" si="108"/>
        <v>0</v>
      </c>
      <c r="DD280" s="210">
        <f t="shared" si="108"/>
        <v>0</v>
      </c>
      <c r="DE280" s="210">
        <f t="shared" si="108"/>
        <v>0</v>
      </c>
      <c r="DF280" s="210">
        <f t="shared" si="108"/>
        <v>0</v>
      </c>
      <c r="DG280" s="210">
        <f t="shared" si="108"/>
        <v>0</v>
      </c>
      <c r="DH280" s="210">
        <f t="shared" si="108"/>
        <v>0</v>
      </c>
      <c r="DI280" s="210">
        <f t="shared" si="108"/>
        <v>0</v>
      </c>
      <c r="DJ280" s="210">
        <f t="shared" si="108"/>
        <v>0</v>
      </c>
      <c r="DK280" s="210">
        <f t="shared" si="108"/>
        <v>0</v>
      </c>
      <c r="DL280" s="210">
        <f t="shared" si="108"/>
        <v>0</v>
      </c>
      <c r="DM280" s="210">
        <f t="shared" si="108"/>
        <v>0</v>
      </c>
      <c r="DN280" s="210">
        <f t="shared" si="108"/>
        <v>0</v>
      </c>
      <c r="DO280" s="210">
        <f t="shared" si="108"/>
        <v>0</v>
      </c>
      <c r="DP280" s="210">
        <f t="shared" si="108"/>
        <v>0</v>
      </c>
      <c r="DQ280" s="210">
        <f t="shared" si="108"/>
        <v>0</v>
      </c>
      <c r="DR280" s="210">
        <f t="shared" si="108"/>
        <v>0</v>
      </c>
      <c r="DS280" s="210">
        <f t="shared" si="108"/>
        <v>0</v>
      </c>
      <c r="DT280" s="210">
        <f t="shared" si="108"/>
        <v>0</v>
      </c>
      <c r="DU280" s="210">
        <f t="shared" si="108"/>
        <v>0</v>
      </c>
      <c r="DV280" s="210">
        <f t="shared" si="108"/>
        <v>0</v>
      </c>
      <c r="DW280" s="210">
        <f t="shared" si="108"/>
        <v>0</v>
      </c>
      <c r="DX280" s="210">
        <f t="shared" si="108"/>
        <v>0</v>
      </c>
      <c r="DY280" s="210">
        <f t="shared" si="108"/>
        <v>0</v>
      </c>
      <c r="DZ280" s="210">
        <f t="shared" si="108"/>
        <v>0</v>
      </c>
      <c r="EA280" s="210">
        <f t="shared" si="108"/>
        <v>0</v>
      </c>
      <c r="EB280" s="210">
        <f t="shared" si="108"/>
        <v>0</v>
      </c>
      <c r="EC280" s="210">
        <f t="shared" si="107"/>
        <v>0</v>
      </c>
      <c r="ED280" s="210">
        <f t="shared" si="107"/>
        <v>0</v>
      </c>
      <c r="EE280" s="210">
        <f t="shared" si="107"/>
        <v>0</v>
      </c>
      <c r="EF280" s="210">
        <f t="shared" si="107"/>
        <v>0</v>
      </c>
      <c r="EG280" s="210">
        <f t="shared" si="107"/>
        <v>0</v>
      </c>
      <c r="EH280" s="210">
        <f t="shared" si="107"/>
        <v>0</v>
      </c>
      <c r="EI280" s="210">
        <f t="shared" si="107"/>
        <v>0</v>
      </c>
      <c r="EJ280" s="210">
        <f t="shared" si="107"/>
        <v>0</v>
      </c>
      <c r="EK280" s="210">
        <f t="shared" si="107"/>
        <v>0</v>
      </c>
      <c r="EL280" s="210">
        <f t="shared" si="107"/>
        <v>0</v>
      </c>
      <c r="EM280" s="210">
        <f t="shared" si="107"/>
        <v>0</v>
      </c>
      <c r="EN280" s="210">
        <f t="shared" si="107"/>
        <v>0</v>
      </c>
      <c r="EO280" s="210">
        <f t="shared" si="107"/>
        <v>0</v>
      </c>
      <c r="EP280" s="210">
        <f t="shared" si="107"/>
        <v>0</v>
      </c>
      <c r="EQ280" s="210">
        <f t="shared" si="107"/>
        <v>0</v>
      </c>
      <c r="ER280" s="210">
        <f t="shared" si="107"/>
        <v>0</v>
      </c>
      <c r="ES280" s="210">
        <f t="shared" si="107"/>
        <v>0</v>
      </c>
      <c r="ET280" s="210">
        <f t="shared" si="107"/>
        <v>0</v>
      </c>
      <c r="EU280" s="210">
        <f t="shared" si="107"/>
        <v>0</v>
      </c>
      <c r="EV280" s="210">
        <f t="shared" ref="EV280:GI280" si="110">IFERROR(EV89/$D89,0)</f>
        <v>0</v>
      </c>
      <c r="EW280" s="210">
        <f t="shared" si="110"/>
        <v>0</v>
      </c>
      <c r="EX280" s="210">
        <f t="shared" si="110"/>
        <v>0</v>
      </c>
      <c r="EY280" s="210">
        <f t="shared" si="110"/>
        <v>0</v>
      </c>
      <c r="EZ280" s="210">
        <f t="shared" si="110"/>
        <v>0</v>
      </c>
      <c r="FA280" s="210">
        <f t="shared" si="110"/>
        <v>0</v>
      </c>
      <c r="FB280" s="210">
        <f t="shared" si="110"/>
        <v>0</v>
      </c>
      <c r="FC280" s="210">
        <f t="shared" si="110"/>
        <v>0</v>
      </c>
      <c r="FD280" s="210">
        <f t="shared" si="110"/>
        <v>0</v>
      </c>
      <c r="FE280" s="210">
        <f t="shared" si="110"/>
        <v>0</v>
      </c>
      <c r="FF280" s="210">
        <f t="shared" si="110"/>
        <v>0</v>
      </c>
      <c r="FG280" s="210">
        <f t="shared" si="110"/>
        <v>0</v>
      </c>
      <c r="FH280" s="210">
        <f t="shared" si="110"/>
        <v>0</v>
      </c>
      <c r="FI280" s="210">
        <f t="shared" si="110"/>
        <v>0</v>
      </c>
      <c r="FJ280" s="210">
        <f t="shared" si="110"/>
        <v>0</v>
      </c>
      <c r="FK280" s="210">
        <f t="shared" si="110"/>
        <v>0</v>
      </c>
      <c r="FL280" s="210">
        <f t="shared" si="110"/>
        <v>0</v>
      </c>
      <c r="FM280" s="210">
        <f t="shared" si="110"/>
        <v>0</v>
      </c>
      <c r="FN280" s="210">
        <f t="shared" si="110"/>
        <v>0</v>
      </c>
      <c r="FO280" s="210">
        <f t="shared" si="110"/>
        <v>0</v>
      </c>
      <c r="FP280" s="210">
        <f t="shared" si="110"/>
        <v>0</v>
      </c>
      <c r="FQ280" s="210">
        <f t="shared" si="110"/>
        <v>0</v>
      </c>
      <c r="FR280" s="210">
        <f t="shared" si="110"/>
        <v>0</v>
      </c>
      <c r="FS280" s="210">
        <f t="shared" si="110"/>
        <v>0</v>
      </c>
      <c r="FT280" s="210">
        <f t="shared" si="110"/>
        <v>0</v>
      </c>
      <c r="FU280" s="210">
        <f t="shared" si="110"/>
        <v>0</v>
      </c>
      <c r="FV280" s="210">
        <f t="shared" si="110"/>
        <v>0</v>
      </c>
      <c r="FW280" s="210">
        <f t="shared" si="110"/>
        <v>0</v>
      </c>
      <c r="FX280" s="210">
        <f t="shared" si="110"/>
        <v>0</v>
      </c>
      <c r="FY280" s="210">
        <f t="shared" si="110"/>
        <v>0</v>
      </c>
      <c r="FZ280" s="210">
        <f t="shared" si="110"/>
        <v>0</v>
      </c>
      <c r="GA280" s="210">
        <f t="shared" si="110"/>
        <v>0</v>
      </c>
      <c r="GB280" s="210">
        <f t="shared" si="110"/>
        <v>0</v>
      </c>
      <c r="GC280" s="210">
        <f t="shared" si="110"/>
        <v>0</v>
      </c>
      <c r="GD280" s="210">
        <f t="shared" si="110"/>
        <v>0</v>
      </c>
      <c r="GE280" s="210">
        <f t="shared" si="110"/>
        <v>0</v>
      </c>
      <c r="GF280" s="210">
        <f t="shared" si="110"/>
        <v>0</v>
      </c>
      <c r="GG280" s="210">
        <f t="shared" si="110"/>
        <v>0</v>
      </c>
      <c r="GH280" s="210">
        <f t="shared" si="110"/>
        <v>0</v>
      </c>
      <c r="GI280" s="210">
        <f t="shared" si="110"/>
        <v>0</v>
      </c>
      <c r="GK280" s="216">
        <f t="shared" si="91"/>
        <v>0</v>
      </c>
      <c r="GL280" s="216">
        <f t="shared" si="86"/>
        <v>0</v>
      </c>
      <c r="GM280" s="216">
        <f t="shared" si="87"/>
        <v>0</v>
      </c>
      <c r="GN280" s="216">
        <f t="shared" si="88"/>
        <v>0</v>
      </c>
    </row>
    <row r="281" spans="1:196" x14ac:dyDescent="0.35">
      <c r="A281" s="9">
        <f>Report!$C$4</f>
        <v>1</v>
      </c>
      <c r="B281" t="str">
        <f>VLOOKUP($A281,Centers!$B$1:$C$120,2,)</f>
        <v>GATE</v>
      </c>
      <c r="C281" s="209">
        <v>44967</v>
      </c>
      <c r="D281" s="113">
        <f>IF($A281=1,SUM(SUMIFS(Indent!$E:$E,Indent!$C:$C,Waterfall!$C281,Indent!$A:$A,Centers!$A$2),SUMIFS(Indent!$E:$E,Indent!$C:$C,Waterfall!$C281,Indent!$A:$A,Centers!$A$3),SUMIFS(Indent!$E:$E,Indent!$C:$C,Waterfall!$C281,Indent!$A:$A,Centers!$A$4),SUMIFS(Indent!$E:$E,Indent!$C:$C,Waterfall!$C281,Indent!$A:$A,Centers!$A$5),SUMIFS(Indent!$E:$E,Indent!$C:$C,Waterfall!$C281,Indent!$A:$A,Centers!$A$6),SUMIFS(Indent!$E:$E,Indent!$C:$C,Waterfall!$C281,Indent!$A:$A,Centers!$A$7),SUMIFS(Indent!$E:$E,Indent!$C:$C,Waterfall!$C281,Indent!$A:$A,Centers!$A$8)),SUMIFS(Indent!$E:$E,Indent!$C:$C,Waterfall!$C281,Indent!$A:$A,$A281))</f>
        <v>0</v>
      </c>
      <c r="E281" s="210">
        <f t="shared" si="83"/>
        <v>0</v>
      </c>
      <c r="F281" s="210">
        <f t="shared" si="109"/>
        <v>0</v>
      </c>
      <c r="G281" s="210">
        <f t="shared" si="109"/>
        <v>0</v>
      </c>
      <c r="H281" s="210">
        <f t="shared" si="109"/>
        <v>0</v>
      </c>
      <c r="I281" s="210">
        <f t="shared" si="109"/>
        <v>0</v>
      </c>
      <c r="J281" s="210">
        <f t="shared" si="109"/>
        <v>0</v>
      </c>
      <c r="K281" s="210">
        <f t="shared" si="109"/>
        <v>0</v>
      </c>
      <c r="L281" s="210">
        <f t="shared" si="109"/>
        <v>0</v>
      </c>
      <c r="M281" s="210">
        <f t="shared" si="109"/>
        <v>0</v>
      </c>
      <c r="N281" s="210">
        <f t="shared" si="109"/>
        <v>0</v>
      </c>
      <c r="O281" s="210">
        <f t="shared" si="109"/>
        <v>0</v>
      </c>
      <c r="P281" s="210">
        <f t="shared" si="109"/>
        <v>0</v>
      </c>
      <c r="Q281" s="210">
        <f t="shared" si="109"/>
        <v>0</v>
      </c>
      <c r="R281" s="210">
        <f t="shared" si="109"/>
        <v>0</v>
      </c>
      <c r="S281" s="210">
        <f t="shared" si="109"/>
        <v>0</v>
      </c>
      <c r="T281" s="210">
        <f t="shared" si="109"/>
        <v>0</v>
      </c>
      <c r="U281" s="210">
        <f t="shared" si="109"/>
        <v>0</v>
      </c>
      <c r="V281" s="210">
        <f t="shared" si="109"/>
        <v>0</v>
      </c>
      <c r="W281" s="210">
        <f t="shared" si="109"/>
        <v>0</v>
      </c>
      <c r="X281" s="210">
        <f t="shared" si="109"/>
        <v>0</v>
      </c>
      <c r="Y281" s="210">
        <f t="shared" si="109"/>
        <v>0</v>
      </c>
      <c r="Z281" s="210">
        <f t="shared" si="109"/>
        <v>0</v>
      </c>
      <c r="AA281" s="210">
        <f t="shared" si="109"/>
        <v>0</v>
      </c>
      <c r="AB281" s="210">
        <f t="shared" si="109"/>
        <v>0</v>
      </c>
      <c r="AC281" s="210">
        <f t="shared" si="109"/>
        <v>0</v>
      </c>
      <c r="AD281" s="210">
        <f t="shared" si="109"/>
        <v>0</v>
      </c>
      <c r="AE281" s="210">
        <f t="shared" si="109"/>
        <v>0</v>
      </c>
      <c r="AF281" s="210">
        <f t="shared" si="109"/>
        <v>0</v>
      </c>
      <c r="AG281" s="210">
        <f t="shared" si="109"/>
        <v>0</v>
      </c>
      <c r="AH281" s="210">
        <f t="shared" si="109"/>
        <v>0</v>
      </c>
      <c r="AI281" s="210">
        <f t="shared" si="109"/>
        <v>0</v>
      </c>
      <c r="AJ281" s="210">
        <f t="shared" si="109"/>
        <v>0</v>
      </c>
      <c r="AK281" s="210">
        <f t="shared" si="109"/>
        <v>0</v>
      </c>
      <c r="AL281" s="210">
        <f t="shared" si="109"/>
        <v>0</v>
      </c>
      <c r="AM281" s="210">
        <f t="shared" si="109"/>
        <v>0</v>
      </c>
      <c r="AN281" s="210">
        <f t="shared" si="109"/>
        <v>0</v>
      </c>
      <c r="AO281" s="210">
        <f t="shared" si="109"/>
        <v>0</v>
      </c>
      <c r="AP281" s="210">
        <f t="shared" si="109"/>
        <v>0</v>
      </c>
      <c r="AQ281" s="210">
        <f t="shared" si="109"/>
        <v>0</v>
      </c>
      <c r="AR281" s="210">
        <f t="shared" si="109"/>
        <v>0</v>
      </c>
      <c r="AS281" s="210">
        <f t="shared" si="109"/>
        <v>0</v>
      </c>
      <c r="AT281" s="210">
        <f t="shared" si="109"/>
        <v>0</v>
      </c>
      <c r="AU281" s="210">
        <f t="shared" si="109"/>
        <v>0</v>
      </c>
      <c r="AV281" s="210">
        <f t="shared" si="109"/>
        <v>0</v>
      </c>
      <c r="AW281" s="210">
        <f t="shared" si="109"/>
        <v>0</v>
      </c>
      <c r="AX281" s="210">
        <f t="shared" si="109"/>
        <v>0</v>
      </c>
      <c r="AY281" s="210">
        <f t="shared" si="109"/>
        <v>0</v>
      </c>
      <c r="AZ281" s="210">
        <f t="shared" si="109"/>
        <v>0</v>
      </c>
      <c r="BA281" s="210">
        <f t="shared" si="109"/>
        <v>0</v>
      </c>
      <c r="BB281" s="210">
        <f t="shared" si="109"/>
        <v>0</v>
      </c>
      <c r="BC281" s="210">
        <f t="shared" si="109"/>
        <v>0</v>
      </c>
      <c r="BD281" s="210">
        <f t="shared" si="109"/>
        <v>0</v>
      </c>
      <c r="BE281" s="210">
        <f t="shared" si="109"/>
        <v>0</v>
      </c>
      <c r="BF281" s="210">
        <f t="shared" si="109"/>
        <v>0</v>
      </c>
      <c r="BG281" s="210">
        <f t="shared" si="109"/>
        <v>0</v>
      </c>
      <c r="BH281" s="210">
        <f t="shared" si="109"/>
        <v>0</v>
      </c>
      <c r="BI281" s="210">
        <f t="shared" si="109"/>
        <v>0</v>
      </c>
      <c r="BJ281" s="210">
        <f t="shared" si="109"/>
        <v>0</v>
      </c>
      <c r="BK281" s="210">
        <f t="shared" si="109"/>
        <v>0</v>
      </c>
      <c r="BL281" s="210">
        <f t="shared" si="109"/>
        <v>0</v>
      </c>
      <c r="BM281" s="210">
        <f t="shared" si="109"/>
        <v>0</v>
      </c>
      <c r="BN281" s="210">
        <f t="shared" si="109"/>
        <v>0</v>
      </c>
      <c r="BO281" s="210">
        <f t="shared" si="109"/>
        <v>0</v>
      </c>
      <c r="BP281" s="210">
        <f t="shared" si="109"/>
        <v>0</v>
      </c>
      <c r="BQ281" s="210">
        <f t="shared" si="109"/>
        <v>0</v>
      </c>
      <c r="BR281" s="210">
        <f t="shared" si="108"/>
        <v>0</v>
      </c>
      <c r="BS281" s="210">
        <f t="shared" si="108"/>
        <v>0</v>
      </c>
      <c r="BT281" s="210">
        <f t="shared" si="108"/>
        <v>0</v>
      </c>
      <c r="BU281" s="210">
        <f t="shared" si="108"/>
        <v>0</v>
      </c>
      <c r="BV281" s="210">
        <f t="shared" si="108"/>
        <v>0</v>
      </c>
      <c r="BW281" s="210">
        <f t="shared" si="108"/>
        <v>0</v>
      </c>
      <c r="BX281" s="210">
        <f t="shared" si="108"/>
        <v>0</v>
      </c>
      <c r="BY281" s="210">
        <f t="shared" si="108"/>
        <v>0</v>
      </c>
      <c r="BZ281" s="210">
        <f t="shared" si="108"/>
        <v>0</v>
      </c>
      <c r="CA281" s="210">
        <f t="shared" si="108"/>
        <v>0</v>
      </c>
      <c r="CB281" s="210">
        <f t="shared" si="108"/>
        <v>0</v>
      </c>
      <c r="CC281" s="210">
        <f t="shared" si="108"/>
        <v>0</v>
      </c>
      <c r="CD281" s="210">
        <f t="shared" si="108"/>
        <v>0</v>
      </c>
      <c r="CE281" s="210">
        <f t="shared" si="108"/>
        <v>0</v>
      </c>
      <c r="CF281" s="210">
        <f t="shared" si="108"/>
        <v>0</v>
      </c>
      <c r="CG281" s="210">
        <f t="shared" si="108"/>
        <v>0</v>
      </c>
      <c r="CH281" s="210">
        <f t="shared" si="108"/>
        <v>0</v>
      </c>
      <c r="CI281" s="210">
        <f t="shared" si="108"/>
        <v>0</v>
      </c>
      <c r="CJ281" s="210">
        <f t="shared" si="108"/>
        <v>0</v>
      </c>
      <c r="CK281" s="210">
        <f t="shared" si="108"/>
        <v>0</v>
      </c>
      <c r="CL281" s="210">
        <f t="shared" si="108"/>
        <v>0</v>
      </c>
      <c r="CM281" s="210">
        <f t="shared" si="108"/>
        <v>0</v>
      </c>
      <c r="CN281" s="210">
        <f t="shared" si="108"/>
        <v>0</v>
      </c>
      <c r="CO281" s="210">
        <f t="shared" si="108"/>
        <v>0</v>
      </c>
      <c r="CP281" s="210">
        <f t="shared" si="108"/>
        <v>0</v>
      </c>
      <c r="CQ281" s="210">
        <f t="shared" si="108"/>
        <v>0</v>
      </c>
      <c r="CR281" s="210">
        <f t="shared" si="108"/>
        <v>0</v>
      </c>
      <c r="CS281" s="210">
        <f t="shared" si="108"/>
        <v>0</v>
      </c>
      <c r="CT281" s="210">
        <f t="shared" si="108"/>
        <v>0</v>
      </c>
      <c r="CU281" s="210">
        <f t="shared" si="108"/>
        <v>0</v>
      </c>
      <c r="CV281" s="210">
        <f t="shared" si="108"/>
        <v>0</v>
      </c>
      <c r="CW281" s="210">
        <f t="shared" si="108"/>
        <v>0</v>
      </c>
      <c r="CX281" s="210">
        <f t="shared" si="108"/>
        <v>0</v>
      </c>
      <c r="CY281" s="210">
        <f t="shared" si="108"/>
        <v>0</v>
      </c>
      <c r="CZ281" s="210">
        <f t="shared" si="108"/>
        <v>0</v>
      </c>
      <c r="DA281" s="210">
        <f t="shared" si="108"/>
        <v>0</v>
      </c>
      <c r="DB281" s="210">
        <f t="shared" si="108"/>
        <v>0</v>
      </c>
      <c r="DC281" s="210">
        <f t="shared" si="108"/>
        <v>0</v>
      </c>
      <c r="DD281" s="210">
        <f t="shared" si="108"/>
        <v>0</v>
      </c>
      <c r="DE281" s="210">
        <f t="shared" si="108"/>
        <v>0</v>
      </c>
      <c r="DF281" s="210">
        <f t="shared" si="108"/>
        <v>0</v>
      </c>
      <c r="DG281" s="210">
        <f t="shared" si="108"/>
        <v>0</v>
      </c>
      <c r="DH281" s="210">
        <f t="shared" si="108"/>
        <v>0</v>
      </c>
      <c r="DI281" s="210">
        <f t="shared" si="108"/>
        <v>0</v>
      </c>
      <c r="DJ281" s="210">
        <f t="shared" si="108"/>
        <v>0</v>
      </c>
      <c r="DK281" s="210">
        <f t="shared" si="108"/>
        <v>0</v>
      </c>
      <c r="DL281" s="210">
        <f t="shared" si="108"/>
        <v>0</v>
      </c>
      <c r="DM281" s="210">
        <f t="shared" si="108"/>
        <v>0</v>
      </c>
      <c r="DN281" s="210">
        <f t="shared" si="108"/>
        <v>0</v>
      </c>
      <c r="DO281" s="210">
        <f t="shared" si="108"/>
        <v>0</v>
      </c>
      <c r="DP281" s="210">
        <f t="shared" si="108"/>
        <v>0</v>
      </c>
      <c r="DQ281" s="210">
        <f t="shared" si="108"/>
        <v>0</v>
      </c>
      <c r="DR281" s="210">
        <f t="shared" si="108"/>
        <v>0</v>
      </c>
      <c r="DS281" s="210">
        <f t="shared" si="108"/>
        <v>0</v>
      </c>
      <c r="DT281" s="210">
        <f t="shared" si="108"/>
        <v>0</v>
      </c>
      <c r="DU281" s="210">
        <f t="shared" si="108"/>
        <v>0</v>
      </c>
      <c r="DV281" s="210">
        <f t="shared" si="108"/>
        <v>0</v>
      </c>
      <c r="DW281" s="210">
        <f t="shared" si="108"/>
        <v>0</v>
      </c>
      <c r="DX281" s="210">
        <f t="shared" si="108"/>
        <v>0</v>
      </c>
      <c r="DY281" s="210">
        <f t="shared" si="108"/>
        <v>0</v>
      </c>
      <c r="DZ281" s="210">
        <f t="shared" si="108"/>
        <v>0</v>
      </c>
      <c r="EA281" s="210">
        <f t="shared" si="108"/>
        <v>0</v>
      </c>
      <c r="EB281" s="210">
        <f t="shared" si="108"/>
        <v>0</v>
      </c>
      <c r="EC281" s="210">
        <f t="shared" ref="EC281:GI285" si="111">IFERROR(EC90/$D90,0)</f>
        <v>0</v>
      </c>
      <c r="ED281" s="210">
        <f t="shared" si="111"/>
        <v>0</v>
      </c>
      <c r="EE281" s="210">
        <f t="shared" si="111"/>
        <v>0</v>
      </c>
      <c r="EF281" s="210">
        <f t="shared" si="111"/>
        <v>0</v>
      </c>
      <c r="EG281" s="210">
        <f t="shared" si="111"/>
        <v>0</v>
      </c>
      <c r="EH281" s="210">
        <f t="shared" si="111"/>
        <v>0</v>
      </c>
      <c r="EI281" s="210">
        <f t="shared" si="111"/>
        <v>0</v>
      </c>
      <c r="EJ281" s="210">
        <f t="shared" si="111"/>
        <v>0</v>
      </c>
      <c r="EK281" s="210">
        <f t="shared" si="111"/>
        <v>0</v>
      </c>
      <c r="EL281" s="210">
        <f t="shared" si="111"/>
        <v>0</v>
      </c>
      <c r="EM281" s="210">
        <f t="shared" si="111"/>
        <v>0</v>
      </c>
      <c r="EN281" s="210">
        <f t="shared" si="111"/>
        <v>0</v>
      </c>
      <c r="EO281" s="210">
        <f t="shared" si="111"/>
        <v>0</v>
      </c>
      <c r="EP281" s="210">
        <f t="shared" si="111"/>
        <v>0</v>
      </c>
      <c r="EQ281" s="210">
        <f t="shared" si="111"/>
        <v>0</v>
      </c>
      <c r="ER281" s="210">
        <f t="shared" si="111"/>
        <v>0</v>
      </c>
      <c r="ES281" s="210">
        <f t="shared" si="111"/>
        <v>0</v>
      </c>
      <c r="ET281" s="210">
        <f t="shared" si="111"/>
        <v>0</v>
      </c>
      <c r="EU281" s="210">
        <f t="shared" si="111"/>
        <v>0</v>
      </c>
      <c r="EV281" s="210">
        <f t="shared" si="111"/>
        <v>0</v>
      </c>
      <c r="EW281" s="210">
        <f t="shared" si="111"/>
        <v>0</v>
      </c>
      <c r="EX281" s="210">
        <f t="shared" si="111"/>
        <v>0</v>
      </c>
      <c r="EY281" s="210">
        <f t="shared" si="111"/>
        <v>0</v>
      </c>
      <c r="EZ281" s="210">
        <f t="shared" si="111"/>
        <v>0</v>
      </c>
      <c r="FA281" s="210">
        <f t="shared" si="111"/>
        <v>0</v>
      </c>
      <c r="FB281" s="210">
        <f t="shared" si="111"/>
        <v>0</v>
      </c>
      <c r="FC281" s="210">
        <f t="shared" si="111"/>
        <v>0</v>
      </c>
      <c r="FD281" s="210">
        <f t="shared" si="111"/>
        <v>0</v>
      </c>
      <c r="FE281" s="210">
        <f t="shared" si="111"/>
        <v>0</v>
      </c>
      <c r="FF281" s="210">
        <f t="shared" si="111"/>
        <v>0</v>
      </c>
      <c r="FG281" s="210">
        <f t="shared" si="111"/>
        <v>0</v>
      </c>
      <c r="FH281" s="210">
        <f t="shared" si="111"/>
        <v>0</v>
      </c>
      <c r="FI281" s="210">
        <f t="shared" si="111"/>
        <v>0</v>
      </c>
      <c r="FJ281" s="210">
        <f t="shared" si="111"/>
        <v>0</v>
      </c>
      <c r="FK281" s="210">
        <f t="shared" si="111"/>
        <v>0</v>
      </c>
      <c r="FL281" s="210">
        <f t="shared" si="111"/>
        <v>0</v>
      </c>
      <c r="FM281" s="210">
        <f t="shared" si="111"/>
        <v>0</v>
      </c>
      <c r="FN281" s="210">
        <f t="shared" si="111"/>
        <v>0</v>
      </c>
      <c r="FO281" s="210">
        <f t="shared" si="111"/>
        <v>0</v>
      </c>
      <c r="FP281" s="210">
        <f t="shared" si="111"/>
        <v>0</v>
      </c>
      <c r="FQ281" s="210">
        <f t="shared" si="111"/>
        <v>0</v>
      </c>
      <c r="FR281" s="210">
        <f t="shared" si="111"/>
        <v>0</v>
      </c>
      <c r="FS281" s="210">
        <f t="shared" si="111"/>
        <v>0</v>
      </c>
      <c r="FT281" s="210">
        <f t="shared" si="111"/>
        <v>0</v>
      </c>
      <c r="FU281" s="210">
        <f t="shared" si="111"/>
        <v>0</v>
      </c>
      <c r="FV281" s="210">
        <f t="shared" si="111"/>
        <v>0</v>
      </c>
      <c r="FW281" s="210">
        <f t="shared" si="111"/>
        <v>0</v>
      </c>
      <c r="FX281" s="210">
        <f t="shared" si="111"/>
        <v>0</v>
      </c>
      <c r="FY281" s="210">
        <f t="shared" si="111"/>
        <v>0</v>
      </c>
      <c r="FZ281" s="210">
        <f t="shared" si="111"/>
        <v>0</v>
      </c>
      <c r="GA281" s="210">
        <f t="shared" si="111"/>
        <v>0</v>
      </c>
      <c r="GB281" s="210">
        <f t="shared" si="111"/>
        <v>0</v>
      </c>
      <c r="GC281" s="210">
        <f t="shared" si="111"/>
        <v>0</v>
      </c>
      <c r="GD281" s="210">
        <f t="shared" si="111"/>
        <v>0</v>
      </c>
      <c r="GE281" s="210">
        <f t="shared" si="111"/>
        <v>0</v>
      </c>
      <c r="GF281" s="210">
        <f t="shared" si="111"/>
        <v>0</v>
      </c>
      <c r="GG281" s="210">
        <f t="shared" si="111"/>
        <v>0</v>
      </c>
      <c r="GH281" s="210">
        <f t="shared" si="111"/>
        <v>0</v>
      </c>
      <c r="GI281" s="210">
        <f t="shared" si="111"/>
        <v>0</v>
      </c>
      <c r="GK281" s="216">
        <f t="shared" si="91"/>
        <v>0</v>
      </c>
      <c r="GL281" s="216">
        <f t="shared" si="86"/>
        <v>0</v>
      </c>
      <c r="GM281" s="216">
        <f t="shared" si="87"/>
        <v>0</v>
      </c>
      <c r="GN281" s="216">
        <f t="shared" si="88"/>
        <v>0</v>
      </c>
    </row>
    <row r="282" spans="1:196" x14ac:dyDescent="0.35">
      <c r="A282" s="9">
        <f>Report!$C$4</f>
        <v>1</v>
      </c>
      <c r="B282" t="str">
        <f>VLOOKUP($A282,Centers!$B$1:$C$120,2,)</f>
        <v>GATE</v>
      </c>
      <c r="C282" s="209">
        <v>44968</v>
      </c>
      <c r="D282" s="113">
        <f>IF($A282=1,SUM(SUMIFS(Indent!$E:$E,Indent!$C:$C,Waterfall!$C282,Indent!$A:$A,Centers!$A$2),SUMIFS(Indent!$E:$E,Indent!$C:$C,Waterfall!$C282,Indent!$A:$A,Centers!$A$3),SUMIFS(Indent!$E:$E,Indent!$C:$C,Waterfall!$C282,Indent!$A:$A,Centers!$A$4),SUMIFS(Indent!$E:$E,Indent!$C:$C,Waterfall!$C282,Indent!$A:$A,Centers!$A$5),SUMIFS(Indent!$E:$E,Indent!$C:$C,Waterfall!$C282,Indent!$A:$A,Centers!$A$6),SUMIFS(Indent!$E:$E,Indent!$C:$C,Waterfall!$C282,Indent!$A:$A,Centers!$A$7),SUMIFS(Indent!$E:$E,Indent!$C:$C,Waterfall!$C282,Indent!$A:$A,Centers!$A$8)),SUMIFS(Indent!$E:$E,Indent!$C:$C,Waterfall!$C282,Indent!$A:$A,$A282))</f>
        <v>0</v>
      </c>
      <c r="E282" s="210">
        <f t="shared" si="83"/>
        <v>0</v>
      </c>
      <c r="F282" s="210">
        <f t="shared" si="109"/>
        <v>0</v>
      </c>
      <c r="G282" s="210">
        <f t="shared" si="109"/>
        <v>0</v>
      </c>
      <c r="H282" s="210">
        <f t="shared" si="109"/>
        <v>0</v>
      </c>
      <c r="I282" s="210">
        <f t="shared" si="109"/>
        <v>0</v>
      </c>
      <c r="J282" s="210">
        <f t="shared" si="109"/>
        <v>0</v>
      </c>
      <c r="K282" s="210">
        <f t="shared" si="109"/>
        <v>0</v>
      </c>
      <c r="L282" s="210">
        <f t="shared" si="109"/>
        <v>0</v>
      </c>
      <c r="M282" s="210">
        <f t="shared" si="109"/>
        <v>0</v>
      </c>
      <c r="N282" s="210">
        <f t="shared" si="109"/>
        <v>0</v>
      </c>
      <c r="O282" s="210">
        <f t="shared" si="109"/>
        <v>0</v>
      </c>
      <c r="P282" s="210">
        <f t="shared" si="109"/>
        <v>0</v>
      </c>
      <c r="Q282" s="210">
        <f t="shared" si="109"/>
        <v>0</v>
      </c>
      <c r="R282" s="210">
        <f t="shared" si="109"/>
        <v>0</v>
      </c>
      <c r="S282" s="210">
        <f t="shared" si="109"/>
        <v>0</v>
      </c>
      <c r="T282" s="210">
        <f t="shared" si="109"/>
        <v>0</v>
      </c>
      <c r="U282" s="210">
        <f t="shared" si="109"/>
        <v>0</v>
      </c>
      <c r="V282" s="210">
        <f t="shared" si="109"/>
        <v>0</v>
      </c>
      <c r="W282" s="210">
        <f t="shared" si="109"/>
        <v>0</v>
      </c>
      <c r="X282" s="210">
        <f t="shared" si="109"/>
        <v>0</v>
      </c>
      <c r="Y282" s="210">
        <f t="shared" si="109"/>
        <v>0</v>
      </c>
      <c r="Z282" s="210">
        <f t="shared" si="109"/>
        <v>0</v>
      </c>
      <c r="AA282" s="210">
        <f t="shared" si="109"/>
        <v>0</v>
      </c>
      <c r="AB282" s="210">
        <f t="shared" si="109"/>
        <v>0</v>
      </c>
      <c r="AC282" s="210">
        <f t="shared" si="109"/>
        <v>0</v>
      </c>
      <c r="AD282" s="210">
        <f t="shared" si="109"/>
        <v>0</v>
      </c>
      <c r="AE282" s="210">
        <f t="shared" si="109"/>
        <v>0</v>
      </c>
      <c r="AF282" s="210">
        <f t="shared" si="109"/>
        <v>0</v>
      </c>
      <c r="AG282" s="210">
        <f t="shared" si="109"/>
        <v>0</v>
      </c>
      <c r="AH282" s="210">
        <f t="shared" si="109"/>
        <v>0</v>
      </c>
      <c r="AI282" s="210">
        <f t="shared" si="109"/>
        <v>0</v>
      </c>
      <c r="AJ282" s="210">
        <f t="shared" si="109"/>
        <v>0</v>
      </c>
      <c r="AK282" s="210">
        <f t="shared" si="109"/>
        <v>0</v>
      </c>
      <c r="AL282" s="210">
        <f t="shared" si="109"/>
        <v>0</v>
      </c>
      <c r="AM282" s="210">
        <f t="shared" si="109"/>
        <v>0</v>
      </c>
      <c r="AN282" s="210">
        <f t="shared" si="109"/>
        <v>0</v>
      </c>
      <c r="AO282" s="210">
        <f t="shared" si="109"/>
        <v>0</v>
      </c>
      <c r="AP282" s="210">
        <f t="shared" si="109"/>
        <v>0</v>
      </c>
      <c r="AQ282" s="210">
        <f t="shared" si="109"/>
        <v>0</v>
      </c>
      <c r="AR282" s="210">
        <f t="shared" si="109"/>
        <v>0</v>
      </c>
      <c r="AS282" s="210">
        <f t="shared" si="109"/>
        <v>0</v>
      </c>
      <c r="AT282" s="210">
        <f t="shared" si="109"/>
        <v>0</v>
      </c>
      <c r="AU282" s="210">
        <f t="shared" si="109"/>
        <v>0</v>
      </c>
      <c r="AV282" s="210">
        <f t="shared" si="109"/>
        <v>0</v>
      </c>
      <c r="AW282" s="210">
        <f t="shared" si="109"/>
        <v>0</v>
      </c>
      <c r="AX282" s="210">
        <f t="shared" si="109"/>
        <v>0</v>
      </c>
      <c r="AY282" s="210">
        <f t="shared" si="109"/>
        <v>0</v>
      </c>
      <c r="AZ282" s="210">
        <f t="shared" si="109"/>
        <v>0</v>
      </c>
      <c r="BA282" s="210">
        <f t="shared" si="109"/>
        <v>0</v>
      </c>
      <c r="BB282" s="210">
        <f t="shared" si="109"/>
        <v>0</v>
      </c>
      <c r="BC282" s="210">
        <f t="shared" si="109"/>
        <v>0</v>
      </c>
      <c r="BD282" s="210">
        <f t="shared" si="109"/>
        <v>0</v>
      </c>
      <c r="BE282" s="210">
        <f t="shared" si="109"/>
        <v>0</v>
      </c>
      <c r="BF282" s="210">
        <f t="shared" si="109"/>
        <v>0</v>
      </c>
      <c r="BG282" s="210">
        <f t="shared" si="109"/>
        <v>0</v>
      </c>
      <c r="BH282" s="210">
        <f t="shared" si="109"/>
        <v>0</v>
      </c>
      <c r="BI282" s="210">
        <f t="shared" si="109"/>
        <v>0</v>
      </c>
      <c r="BJ282" s="210">
        <f t="shared" si="109"/>
        <v>0</v>
      </c>
      <c r="BK282" s="210">
        <f t="shared" si="109"/>
        <v>0</v>
      </c>
      <c r="BL282" s="210">
        <f t="shared" si="109"/>
        <v>0</v>
      </c>
      <c r="BM282" s="210">
        <f t="shared" si="109"/>
        <v>0</v>
      </c>
      <c r="BN282" s="210">
        <f t="shared" si="109"/>
        <v>0</v>
      </c>
      <c r="BO282" s="210">
        <f t="shared" si="109"/>
        <v>0</v>
      </c>
      <c r="BP282" s="210">
        <f t="shared" si="109"/>
        <v>0</v>
      </c>
      <c r="BQ282" s="210">
        <f t="shared" si="109"/>
        <v>0</v>
      </c>
      <c r="BR282" s="210">
        <f t="shared" si="108"/>
        <v>0</v>
      </c>
      <c r="BS282" s="210">
        <f t="shared" si="108"/>
        <v>0</v>
      </c>
      <c r="BT282" s="210">
        <f t="shared" si="108"/>
        <v>0</v>
      </c>
      <c r="BU282" s="210">
        <f t="shared" si="108"/>
        <v>0</v>
      </c>
      <c r="BV282" s="210">
        <f t="shared" si="108"/>
        <v>0</v>
      </c>
      <c r="BW282" s="210">
        <f t="shared" si="108"/>
        <v>0</v>
      </c>
      <c r="BX282" s="210">
        <f t="shared" si="108"/>
        <v>0</v>
      </c>
      <c r="BY282" s="210">
        <f t="shared" si="108"/>
        <v>0</v>
      </c>
      <c r="BZ282" s="210">
        <f t="shared" si="108"/>
        <v>0</v>
      </c>
      <c r="CA282" s="210">
        <f t="shared" si="108"/>
        <v>0</v>
      </c>
      <c r="CB282" s="210">
        <f t="shared" si="108"/>
        <v>0</v>
      </c>
      <c r="CC282" s="210">
        <f t="shared" si="108"/>
        <v>0</v>
      </c>
      <c r="CD282" s="210">
        <f t="shared" si="108"/>
        <v>0</v>
      </c>
      <c r="CE282" s="210">
        <f t="shared" si="108"/>
        <v>0</v>
      </c>
      <c r="CF282" s="210">
        <f t="shared" si="108"/>
        <v>0</v>
      </c>
      <c r="CG282" s="210">
        <f t="shared" si="108"/>
        <v>0</v>
      </c>
      <c r="CH282" s="210">
        <f t="shared" si="108"/>
        <v>0</v>
      </c>
      <c r="CI282" s="210">
        <f t="shared" si="108"/>
        <v>0</v>
      </c>
      <c r="CJ282" s="210">
        <f t="shared" si="108"/>
        <v>0</v>
      </c>
      <c r="CK282" s="210">
        <f t="shared" si="108"/>
        <v>0</v>
      </c>
      <c r="CL282" s="210">
        <f t="shared" si="108"/>
        <v>0</v>
      </c>
      <c r="CM282" s="210">
        <f t="shared" si="108"/>
        <v>0</v>
      </c>
      <c r="CN282" s="210">
        <f t="shared" si="108"/>
        <v>0</v>
      </c>
      <c r="CO282" s="210">
        <f t="shared" si="108"/>
        <v>0</v>
      </c>
      <c r="CP282" s="210">
        <f t="shared" si="108"/>
        <v>0</v>
      </c>
      <c r="CQ282" s="210">
        <f t="shared" si="108"/>
        <v>0</v>
      </c>
      <c r="CR282" s="210">
        <f t="shared" si="108"/>
        <v>0</v>
      </c>
      <c r="CS282" s="210">
        <f t="shared" si="108"/>
        <v>0</v>
      </c>
      <c r="CT282" s="210">
        <f t="shared" si="108"/>
        <v>0</v>
      </c>
      <c r="CU282" s="210">
        <f t="shared" si="108"/>
        <v>0</v>
      </c>
      <c r="CV282" s="210">
        <f t="shared" si="108"/>
        <v>0</v>
      </c>
      <c r="CW282" s="210">
        <f t="shared" si="108"/>
        <v>0</v>
      </c>
      <c r="CX282" s="210">
        <f t="shared" si="108"/>
        <v>0</v>
      </c>
      <c r="CY282" s="210">
        <f t="shared" si="108"/>
        <v>0</v>
      </c>
      <c r="CZ282" s="210">
        <f t="shared" si="108"/>
        <v>0</v>
      </c>
      <c r="DA282" s="210">
        <f t="shared" si="108"/>
        <v>0</v>
      </c>
      <c r="DB282" s="210">
        <f t="shared" si="108"/>
        <v>0</v>
      </c>
      <c r="DC282" s="210">
        <f t="shared" si="108"/>
        <v>0</v>
      </c>
      <c r="DD282" s="210">
        <f t="shared" si="108"/>
        <v>0</v>
      </c>
      <c r="DE282" s="210">
        <f t="shared" si="108"/>
        <v>0</v>
      </c>
      <c r="DF282" s="210">
        <f t="shared" si="108"/>
        <v>0</v>
      </c>
      <c r="DG282" s="210">
        <f t="shared" si="108"/>
        <v>0</v>
      </c>
      <c r="DH282" s="210">
        <f t="shared" si="108"/>
        <v>0</v>
      </c>
      <c r="DI282" s="210">
        <f t="shared" si="108"/>
        <v>0</v>
      </c>
      <c r="DJ282" s="210">
        <f t="shared" si="108"/>
        <v>0</v>
      </c>
      <c r="DK282" s="210">
        <f t="shared" si="108"/>
        <v>0</v>
      </c>
      <c r="DL282" s="210">
        <f t="shared" si="108"/>
        <v>0</v>
      </c>
      <c r="DM282" s="210">
        <f t="shared" si="108"/>
        <v>0</v>
      </c>
      <c r="DN282" s="210">
        <f t="shared" si="108"/>
        <v>0</v>
      </c>
      <c r="DO282" s="210">
        <f t="shared" si="108"/>
        <v>0</v>
      </c>
      <c r="DP282" s="210">
        <f t="shared" si="108"/>
        <v>0</v>
      </c>
      <c r="DQ282" s="210">
        <f t="shared" si="108"/>
        <v>0</v>
      </c>
      <c r="DR282" s="210">
        <f t="shared" si="108"/>
        <v>0</v>
      </c>
      <c r="DS282" s="210">
        <f t="shared" si="108"/>
        <v>0</v>
      </c>
      <c r="DT282" s="210">
        <f t="shared" si="108"/>
        <v>0</v>
      </c>
      <c r="DU282" s="210">
        <f t="shared" si="108"/>
        <v>0</v>
      </c>
      <c r="DV282" s="210">
        <f t="shared" si="108"/>
        <v>0</v>
      </c>
      <c r="DW282" s="210">
        <f t="shared" si="108"/>
        <v>0</v>
      </c>
      <c r="DX282" s="210">
        <f t="shared" si="108"/>
        <v>0</v>
      </c>
      <c r="DY282" s="210">
        <f t="shared" si="108"/>
        <v>0</v>
      </c>
      <c r="DZ282" s="210">
        <f t="shared" si="108"/>
        <v>0</v>
      </c>
      <c r="EA282" s="210">
        <f t="shared" si="108"/>
        <v>0</v>
      </c>
      <c r="EB282" s="210">
        <f t="shared" si="108"/>
        <v>0</v>
      </c>
      <c r="EC282" s="210">
        <f t="shared" si="111"/>
        <v>0</v>
      </c>
      <c r="ED282" s="210">
        <f t="shared" si="111"/>
        <v>0</v>
      </c>
      <c r="EE282" s="210">
        <f t="shared" si="111"/>
        <v>0</v>
      </c>
      <c r="EF282" s="210">
        <f t="shared" si="111"/>
        <v>0</v>
      </c>
      <c r="EG282" s="210">
        <f t="shared" si="111"/>
        <v>0</v>
      </c>
      <c r="EH282" s="210">
        <f t="shared" si="111"/>
        <v>0</v>
      </c>
      <c r="EI282" s="210">
        <f t="shared" si="111"/>
        <v>0</v>
      </c>
      <c r="EJ282" s="210">
        <f t="shared" si="111"/>
        <v>0</v>
      </c>
      <c r="EK282" s="210">
        <f t="shared" si="111"/>
        <v>0</v>
      </c>
      <c r="EL282" s="210">
        <f t="shared" si="111"/>
        <v>0</v>
      </c>
      <c r="EM282" s="210">
        <f t="shared" si="111"/>
        <v>0</v>
      </c>
      <c r="EN282" s="210">
        <f t="shared" si="111"/>
        <v>0</v>
      </c>
      <c r="EO282" s="210">
        <f t="shared" si="111"/>
        <v>0</v>
      </c>
      <c r="EP282" s="210">
        <f t="shared" si="111"/>
        <v>0</v>
      </c>
      <c r="EQ282" s="210">
        <f t="shared" si="111"/>
        <v>0</v>
      </c>
      <c r="ER282" s="210">
        <f t="shared" si="111"/>
        <v>0</v>
      </c>
      <c r="ES282" s="210">
        <f t="shared" si="111"/>
        <v>0</v>
      </c>
      <c r="ET282" s="210">
        <f t="shared" si="111"/>
        <v>0</v>
      </c>
      <c r="EU282" s="210">
        <f t="shared" si="111"/>
        <v>0</v>
      </c>
      <c r="EV282" s="210">
        <f t="shared" si="111"/>
        <v>0</v>
      </c>
      <c r="EW282" s="210">
        <f t="shared" si="111"/>
        <v>0</v>
      </c>
      <c r="EX282" s="210">
        <f t="shared" si="111"/>
        <v>0</v>
      </c>
      <c r="EY282" s="210">
        <f t="shared" si="111"/>
        <v>0</v>
      </c>
      <c r="EZ282" s="210">
        <f t="shared" si="111"/>
        <v>0</v>
      </c>
      <c r="FA282" s="210">
        <f t="shared" si="111"/>
        <v>0</v>
      </c>
      <c r="FB282" s="210">
        <f t="shared" si="111"/>
        <v>0</v>
      </c>
      <c r="FC282" s="210">
        <f t="shared" si="111"/>
        <v>0</v>
      </c>
      <c r="FD282" s="210">
        <f t="shared" si="111"/>
        <v>0</v>
      </c>
      <c r="FE282" s="210">
        <f t="shared" si="111"/>
        <v>0</v>
      </c>
      <c r="FF282" s="210">
        <f t="shared" si="111"/>
        <v>0</v>
      </c>
      <c r="FG282" s="210">
        <f t="shared" si="111"/>
        <v>0</v>
      </c>
      <c r="FH282" s="210">
        <f t="shared" si="111"/>
        <v>0</v>
      </c>
      <c r="FI282" s="210">
        <f t="shared" si="111"/>
        <v>0</v>
      </c>
      <c r="FJ282" s="210">
        <f t="shared" si="111"/>
        <v>0</v>
      </c>
      <c r="FK282" s="210">
        <f t="shared" si="111"/>
        <v>0</v>
      </c>
      <c r="FL282" s="210">
        <f t="shared" si="111"/>
        <v>0</v>
      </c>
      <c r="FM282" s="210">
        <f t="shared" si="111"/>
        <v>0</v>
      </c>
      <c r="FN282" s="210">
        <f t="shared" si="111"/>
        <v>0</v>
      </c>
      <c r="FO282" s="210">
        <f t="shared" si="111"/>
        <v>0</v>
      </c>
      <c r="FP282" s="210">
        <f t="shared" si="111"/>
        <v>0</v>
      </c>
      <c r="FQ282" s="210">
        <f t="shared" si="111"/>
        <v>0</v>
      </c>
      <c r="FR282" s="210">
        <f t="shared" si="111"/>
        <v>0</v>
      </c>
      <c r="FS282" s="210">
        <f t="shared" si="111"/>
        <v>0</v>
      </c>
      <c r="FT282" s="210">
        <f t="shared" si="111"/>
        <v>0</v>
      </c>
      <c r="FU282" s="210">
        <f t="shared" si="111"/>
        <v>0</v>
      </c>
      <c r="FV282" s="210">
        <f t="shared" si="111"/>
        <v>0</v>
      </c>
      <c r="FW282" s="210">
        <f t="shared" si="111"/>
        <v>0</v>
      </c>
      <c r="FX282" s="210">
        <f t="shared" si="111"/>
        <v>0</v>
      </c>
      <c r="FY282" s="210">
        <f t="shared" si="111"/>
        <v>0</v>
      </c>
      <c r="FZ282" s="210">
        <f t="shared" si="111"/>
        <v>0</v>
      </c>
      <c r="GA282" s="210">
        <f t="shared" si="111"/>
        <v>0</v>
      </c>
      <c r="GB282" s="210">
        <f t="shared" si="111"/>
        <v>0</v>
      </c>
      <c r="GC282" s="210">
        <f t="shared" si="111"/>
        <v>0</v>
      </c>
      <c r="GD282" s="210">
        <f t="shared" si="111"/>
        <v>0</v>
      </c>
      <c r="GE282" s="210">
        <f t="shared" si="111"/>
        <v>0</v>
      </c>
      <c r="GF282" s="210">
        <f t="shared" si="111"/>
        <v>0</v>
      </c>
      <c r="GG282" s="210">
        <f t="shared" si="111"/>
        <v>0</v>
      </c>
      <c r="GH282" s="210">
        <f t="shared" si="111"/>
        <v>0</v>
      </c>
      <c r="GI282" s="210">
        <f t="shared" si="111"/>
        <v>0</v>
      </c>
      <c r="GK282" s="216">
        <f t="shared" si="91"/>
        <v>0</v>
      </c>
      <c r="GL282" s="216">
        <f t="shared" si="86"/>
        <v>0</v>
      </c>
      <c r="GM282" s="216">
        <f t="shared" si="87"/>
        <v>0</v>
      </c>
      <c r="GN282" s="216">
        <f t="shared" si="88"/>
        <v>0</v>
      </c>
    </row>
    <row r="283" spans="1:196" x14ac:dyDescent="0.35">
      <c r="A283" s="9">
        <f>Report!$C$4</f>
        <v>1</v>
      </c>
      <c r="B283" t="str">
        <f>VLOOKUP($A283,Centers!$B$1:$C$120,2,)</f>
        <v>GATE</v>
      </c>
      <c r="C283" s="209">
        <v>44969</v>
      </c>
      <c r="D283" s="113">
        <f>IF($A283=1,SUM(SUMIFS(Indent!$E:$E,Indent!$C:$C,Waterfall!$C283,Indent!$A:$A,Centers!$A$2),SUMIFS(Indent!$E:$E,Indent!$C:$C,Waterfall!$C283,Indent!$A:$A,Centers!$A$3),SUMIFS(Indent!$E:$E,Indent!$C:$C,Waterfall!$C283,Indent!$A:$A,Centers!$A$4),SUMIFS(Indent!$E:$E,Indent!$C:$C,Waterfall!$C283,Indent!$A:$A,Centers!$A$5),SUMIFS(Indent!$E:$E,Indent!$C:$C,Waterfall!$C283,Indent!$A:$A,Centers!$A$6),SUMIFS(Indent!$E:$E,Indent!$C:$C,Waterfall!$C283,Indent!$A:$A,Centers!$A$7),SUMIFS(Indent!$E:$E,Indent!$C:$C,Waterfall!$C283,Indent!$A:$A,Centers!$A$8)),SUMIFS(Indent!$E:$E,Indent!$C:$C,Waterfall!$C283,Indent!$A:$A,$A283))</f>
        <v>0</v>
      </c>
      <c r="E283" s="210">
        <f t="shared" si="83"/>
        <v>0</v>
      </c>
      <c r="F283" s="210">
        <f t="shared" si="109"/>
        <v>0</v>
      </c>
      <c r="G283" s="210">
        <f t="shared" si="109"/>
        <v>0</v>
      </c>
      <c r="H283" s="210">
        <f t="shared" si="109"/>
        <v>0</v>
      </c>
      <c r="I283" s="210">
        <f t="shared" si="109"/>
        <v>0</v>
      </c>
      <c r="J283" s="210">
        <f t="shared" si="109"/>
        <v>0</v>
      </c>
      <c r="K283" s="210">
        <f t="shared" si="109"/>
        <v>0</v>
      </c>
      <c r="L283" s="210">
        <f t="shared" si="109"/>
        <v>0</v>
      </c>
      <c r="M283" s="210">
        <f t="shared" si="109"/>
        <v>0</v>
      </c>
      <c r="N283" s="210">
        <f t="shared" si="109"/>
        <v>0</v>
      </c>
      <c r="O283" s="210">
        <f t="shared" si="109"/>
        <v>0</v>
      </c>
      <c r="P283" s="210">
        <f t="shared" si="109"/>
        <v>0</v>
      </c>
      <c r="Q283" s="210">
        <f t="shared" si="109"/>
        <v>0</v>
      </c>
      <c r="R283" s="210">
        <f t="shared" si="109"/>
        <v>0</v>
      </c>
      <c r="S283" s="210">
        <f t="shared" si="109"/>
        <v>0</v>
      </c>
      <c r="T283" s="210">
        <f t="shared" si="109"/>
        <v>0</v>
      </c>
      <c r="U283" s="210">
        <f t="shared" si="109"/>
        <v>0</v>
      </c>
      <c r="V283" s="210">
        <f t="shared" si="109"/>
        <v>0</v>
      </c>
      <c r="W283" s="210">
        <f t="shared" si="109"/>
        <v>0</v>
      </c>
      <c r="X283" s="210">
        <f t="shared" si="109"/>
        <v>0</v>
      </c>
      <c r="Y283" s="210">
        <f t="shared" si="109"/>
        <v>0</v>
      </c>
      <c r="Z283" s="210">
        <f t="shared" si="109"/>
        <v>0</v>
      </c>
      <c r="AA283" s="210">
        <f t="shared" si="109"/>
        <v>0</v>
      </c>
      <c r="AB283" s="210">
        <f t="shared" si="109"/>
        <v>0</v>
      </c>
      <c r="AC283" s="210">
        <f t="shared" si="109"/>
        <v>0</v>
      </c>
      <c r="AD283" s="210">
        <f t="shared" si="109"/>
        <v>0</v>
      </c>
      <c r="AE283" s="210">
        <f t="shared" si="109"/>
        <v>0</v>
      </c>
      <c r="AF283" s="210">
        <f t="shared" si="109"/>
        <v>0</v>
      </c>
      <c r="AG283" s="210">
        <f t="shared" si="109"/>
        <v>0</v>
      </c>
      <c r="AH283" s="210">
        <f t="shared" si="109"/>
        <v>0</v>
      </c>
      <c r="AI283" s="210">
        <f t="shared" si="109"/>
        <v>0</v>
      </c>
      <c r="AJ283" s="210">
        <f t="shared" si="109"/>
        <v>0</v>
      </c>
      <c r="AK283" s="210">
        <f t="shared" si="109"/>
        <v>0</v>
      </c>
      <c r="AL283" s="210">
        <f t="shared" si="109"/>
        <v>0</v>
      </c>
      <c r="AM283" s="210">
        <f t="shared" si="109"/>
        <v>0</v>
      </c>
      <c r="AN283" s="210">
        <f t="shared" si="109"/>
        <v>0</v>
      </c>
      <c r="AO283" s="210">
        <f t="shared" si="109"/>
        <v>0</v>
      </c>
      <c r="AP283" s="210">
        <f t="shared" si="109"/>
        <v>0</v>
      </c>
      <c r="AQ283" s="210">
        <f t="shared" si="109"/>
        <v>0</v>
      </c>
      <c r="AR283" s="210">
        <f t="shared" si="109"/>
        <v>0</v>
      </c>
      <c r="AS283" s="210">
        <f t="shared" si="109"/>
        <v>0</v>
      </c>
      <c r="AT283" s="210">
        <f t="shared" si="109"/>
        <v>0</v>
      </c>
      <c r="AU283" s="210">
        <f t="shared" si="109"/>
        <v>0</v>
      </c>
      <c r="AV283" s="210">
        <f t="shared" si="109"/>
        <v>0</v>
      </c>
      <c r="AW283" s="210">
        <f t="shared" si="109"/>
        <v>0</v>
      </c>
      <c r="AX283" s="210">
        <f t="shared" si="109"/>
        <v>0</v>
      </c>
      <c r="AY283" s="210">
        <f t="shared" si="109"/>
        <v>0</v>
      </c>
      <c r="AZ283" s="210">
        <f t="shared" si="109"/>
        <v>0</v>
      </c>
      <c r="BA283" s="210">
        <f t="shared" si="109"/>
        <v>0</v>
      </c>
      <c r="BB283" s="210">
        <f t="shared" si="109"/>
        <v>0</v>
      </c>
      <c r="BC283" s="210">
        <f t="shared" si="109"/>
        <v>0</v>
      </c>
      <c r="BD283" s="210">
        <f t="shared" si="109"/>
        <v>0</v>
      </c>
      <c r="BE283" s="210">
        <f t="shared" si="109"/>
        <v>0</v>
      </c>
      <c r="BF283" s="210">
        <f t="shared" si="109"/>
        <v>0</v>
      </c>
      <c r="BG283" s="210">
        <f t="shared" si="109"/>
        <v>0</v>
      </c>
      <c r="BH283" s="210">
        <f t="shared" si="109"/>
        <v>0</v>
      </c>
      <c r="BI283" s="210">
        <f t="shared" si="109"/>
        <v>0</v>
      </c>
      <c r="BJ283" s="210">
        <f t="shared" si="109"/>
        <v>0</v>
      </c>
      <c r="BK283" s="210">
        <f t="shared" si="109"/>
        <v>0</v>
      </c>
      <c r="BL283" s="210">
        <f t="shared" si="109"/>
        <v>0</v>
      </c>
      <c r="BM283" s="210">
        <f t="shared" si="109"/>
        <v>0</v>
      </c>
      <c r="BN283" s="210">
        <f t="shared" si="109"/>
        <v>0</v>
      </c>
      <c r="BO283" s="210">
        <f t="shared" si="109"/>
        <v>0</v>
      </c>
      <c r="BP283" s="210">
        <f t="shared" si="109"/>
        <v>0</v>
      </c>
      <c r="BQ283" s="210">
        <f t="shared" ref="BQ283:EB286" si="112">IFERROR(BQ92/$D92,0)</f>
        <v>0</v>
      </c>
      <c r="BR283" s="210">
        <f t="shared" si="112"/>
        <v>0</v>
      </c>
      <c r="BS283" s="210">
        <f t="shared" si="112"/>
        <v>0</v>
      </c>
      <c r="BT283" s="210">
        <f t="shared" si="112"/>
        <v>0</v>
      </c>
      <c r="BU283" s="210">
        <f t="shared" si="112"/>
        <v>0</v>
      </c>
      <c r="BV283" s="210">
        <f t="shared" si="112"/>
        <v>0</v>
      </c>
      <c r="BW283" s="210">
        <f t="shared" si="112"/>
        <v>0</v>
      </c>
      <c r="BX283" s="210">
        <f t="shared" si="112"/>
        <v>0</v>
      </c>
      <c r="BY283" s="210">
        <f t="shared" si="112"/>
        <v>0</v>
      </c>
      <c r="BZ283" s="210">
        <f t="shared" si="112"/>
        <v>0</v>
      </c>
      <c r="CA283" s="210">
        <f t="shared" si="112"/>
        <v>0</v>
      </c>
      <c r="CB283" s="210">
        <f t="shared" si="112"/>
        <v>0</v>
      </c>
      <c r="CC283" s="210">
        <f t="shared" si="112"/>
        <v>0</v>
      </c>
      <c r="CD283" s="210">
        <f t="shared" si="112"/>
        <v>0</v>
      </c>
      <c r="CE283" s="210">
        <f t="shared" si="112"/>
        <v>0</v>
      </c>
      <c r="CF283" s="210">
        <f t="shared" si="112"/>
        <v>0</v>
      </c>
      <c r="CG283" s="210">
        <f t="shared" si="112"/>
        <v>0</v>
      </c>
      <c r="CH283" s="210">
        <f t="shared" si="112"/>
        <v>0</v>
      </c>
      <c r="CI283" s="210">
        <f t="shared" si="112"/>
        <v>0</v>
      </c>
      <c r="CJ283" s="210">
        <f t="shared" si="112"/>
        <v>0</v>
      </c>
      <c r="CK283" s="210">
        <f t="shared" si="112"/>
        <v>0</v>
      </c>
      <c r="CL283" s="210">
        <f t="shared" si="112"/>
        <v>0</v>
      </c>
      <c r="CM283" s="210">
        <f t="shared" si="112"/>
        <v>0</v>
      </c>
      <c r="CN283" s="210">
        <f t="shared" si="112"/>
        <v>0</v>
      </c>
      <c r="CO283" s="210">
        <f t="shared" si="112"/>
        <v>0</v>
      </c>
      <c r="CP283" s="210">
        <f t="shared" si="112"/>
        <v>0</v>
      </c>
      <c r="CQ283" s="210">
        <f t="shared" si="112"/>
        <v>0</v>
      </c>
      <c r="CR283" s="210">
        <f t="shared" si="112"/>
        <v>0</v>
      </c>
      <c r="CS283" s="210">
        <f t="shared" si="112"/>
        <v>0</v>
      </c>
      <c r="CT283" s="210">
        <f t="shared" si="112"/>
        <v>0</v>
      </c>
      <c r="CU283" s="210">
        <f t="shared" si="112"/>
        <v>0</v>
      </c>
      <c r="CV283" s="210">
        <f t="shared" si="112"/>
        <v>0</v>
      </c>
      <c r="CW283" s="210">
        <f t="shared" si="112"/>
        <v>0</v>
      </c>
      <c r="CX283" s="210">
        <f t="shared" si="112"/>
        <v>0</v>
      </c>
      <c r="CY283" s="210">
        <f t="shared" si="112"/>
        <v>0</v>
      </c>
      <c r="CZ283" s="210">
        <f t="shared" si="112"/>
        <v>0</v>
      </c>
      <c r="DA283" s="210">
        <f t="shared" si="112"/>
        <v>0</v>
      </c>
      <c r="DB283" s="210">
        <f t="shared" si="112"/>
        <v>0</v>
      </c>
      <c r="DC283" s="210">
        <f t="shared" si="112"/>
        <v>0</v>
      </c>
      <c r="DD283" s="210">
        <f t="shared" si="112"/>
        <v>0</v>
      </c>
      <c r="DE283" s="210">
        <f t="shared" si="112"/>
        <v>0</v>
      </c>
      <c r="DF283" s="210">
        <f t="shared" si="112"/>
        <v>0</v>
      </c>
      <c r="DG283" s="210">
        <f t="shared" si="112"/>
        <v>0</v>
      </c>
      <c r="DH283" s="210">
        <f t="shared" si="112"/>
        <v>0</v>
      </c>
      <c r="DI283" s="210">
        <f t="shared" si="112"/>
        <v>0</v>
      </c>
      <c r="DJ283" s="210">
        <f t="shared" si="112"/>
        <v>0</v>
      </c>
      <c r="DK283" s="210">
        <f t="shared" si="112"/>
        <v>0</v>
      </c>
      <c r="DL283" s="210">
        <f t="shared" si="112"/>
        <v>0</v>
      </c>
      <c r="DM283" s="210">
        <f t="shared" si="112"/>
        <v>0</v>
      </c>
      <c r="DN283" s="210">
        <f t="shared" si="112"/>
        <v>0</v>
      </c>
      <c r="DO283" s="210">
        <f t="shared" si="112"/>
        <v>0</v>
      </c>
      <c r="DP283" s="210">
        <f t="shared" si="112"/>
        <v>0</v>
      </c>
      <c r="DQ283" s="210">
        <f t="shared" si="112"/>
        <v>0</v>
      </c>
      <c r="DR283" s="210">
        <f t="shared" si="112"/>
        <v>0</v>
      </c>
      <c r="DS283" s="210">
        <f t="shared" si="112"/>
        <v>0</v>
      </c>
      <c r="DT283" s="210">
        <f t="shared" si="112"/>
        <v>0</v>
      </c>
      <c r="DU283" s="210">
        <f t="shared" si="112"/>
        <v>0</v>
      </c>
      <c r="DV283" s="210">
        <f t="shared" si="112"/>
        <v>0</v>
      </c>
      <c r="DW283" s="210">
        <f t="shared" si="112"/>
        <v>0</v>
      </c>
      <c r="DX283" s="210">
        <f t="shared" si="112"/>
        <v>0</v>
      </c>
      <c r="DY283" s="210">
        <f t="shared" si="112"/>
        <v>0</v>
      </c>
      <c r="DZ283" s="210">
        <f t="shared" si="112"/>
        <v>0</v>
      </c>
      <c r="EA283" s="210">
        <f t="shared" si="112"/>
        <v>0</v>
      </c>
      <c r="EB283" s="210">
        <f t="shared" si="112"/>
        <v>0</v>
      </c>
      <c r="EC283" s="210">
        <f t="shared" si="111"/>
        <v>0</v>
      </c>
      <c r="ED283" s="210">
        <f t="shared" si="111"/>
        <v>0</v>
      </c>
      <c r="EE283" s="210">
        <f t="shared" si="111"/>
        <v>0</v>
      </c>
      <c r="EF283" s="210">
        <f t="shared" si="111"/>
        <v>0</v>
      </c>
      <c r="EG283" s="210">
        <f t="shared" si="111"/>
        <v>0</v>
      </c>
      <c r="EH283" s="210">
        <f t="shared" si="111"/>
        <v>0</v>
      </c>
      <c r="EI283" s="210">
        <f t="shared" si="111"/>
        <v>0</v>
      </c>
      <c r="EJ283" s="210">
        <f t="shared" si="111"/>
        <v>0</v>
      </c>
      <c r="EK283" s="210">
        <f t="shared" si="111"/>
        <v>0</v>
      </c>
      <c r="EL283" s="210">
        <f t="shared" si="111"/>
        <v>0</v>
      </c>
      <c r="EM283" s="210">
        <f t="shared" si="111"/>
        <v>0</v>
      </c>
      <c r="EN283" s="210">
        <f t="shared" si="111"/>
        <v>0</v>
      </c>
      <c r="EO283" s="210">
        <f t="shared" si="111"/>
        <v>0</v>
      </c>
      <c r="EP283" s="210">
        <f t="shared" si="111"/>
        <v>0</v>
      </c>
      <c r="EQ283" s="210">
        <f t="shared" si="111"/>
        <v>0</v>
      </c>
      <c r="ER283" s="210">
        <f t="shared" si="111"/>
        <v>0</v>
      </c>
      <c r="ES283" s="210">
        <f t="shared" si="111"/>
        <v>0</v>
      </c>
      <c r="ET283" s="210">
        <f t="shared" si="111"/>
        <v>0</v>
      </c>
      <c r="EU283" s="210">
        <f t="shared" si="111"/>
        <v>0</v>
      </c>
      <c r="EV283" s="210">
        <f t="shared" si="111"/>
        <v>0</v>
      </c>
      <c r="EW283" s="210">
        <f t="shared" si="111"/>
        <v>0</v>
      </c>
      <c r="EX283" s="210">
        <f t="shared" si="111"/>
        <v>0</v>
      </c>
      <c r="EY283" s="210">
        <f t="shared" si="111"/>
        <v>0</v>
      </c>
      <c r="EZ283" s="210">
        <f t="shared" si="111"/>
        <v>0</v>
      </c>
      <c r="FA283" s="210">
        <f t="shared" si="111"/>
        <v>0</v>
      </c>
      <c r="FB283" s="210">
        <f t="shared" si="111"/>
        <v>0</v>
      </c>
      <c r="FC283" s="210">
        <f t="shared" si="111"/>
        <v>0</v>
      </c>
      <c r="FD283" s="210">
        <f t="shared" si="111"/>
        <v>0</v>
      </c>
      <c r="FE283" s="210">
        <f t="shared" si="111"/>
        <v>0</v>
      </c>
      <c r="FF283" s="210">
        <f t="shared" si="111"/>
        <v>0</v>
      </c>
      <c r="FG283" s="210">
        <f t="shared" si="111"/>
        <v>0</v>
      </c>
      <c r="FH283" s="210">
        <f t="shared" si="111"/>
        <v>0</v>
      </c>
      <c r="FI283" s="210">
        <f t="shared" si="111"/>
        <v>0</v>
      </c>
      <c r="FJ283" s="210">
        <f t="shared" si="111"/>
        <v>0</v>
      </c>
      <c r="FK283" s="210">
        <f t="shared" si="111"/>
        <v>0</v>
      </c>
      <c r="FL283" s="210">
        <f t="shared" si="111"/>
        <v>0</v>
      </c>
      <c r="FM283" s="210">
        <f t="shared" si="111"/>
        <v>0</v>
      </c>
      <c r="FN283" s="210">
        <f t="shared" si="111"/>
        <v>0</v>
      </c>
      <c r="FO283" s="210">
        <f t="shared" si="111"/>
        <v>0</v>
      </c>
      <c r="FP283" s="210">
        <f t="shared" si="111"/>
        <v>0</v>
      </c>
      <c r="FQ283" s="210">
        <f t="shared" si="111"/>
        <v>0</v>
      </c>
      <c r="FR283" s="210">
        <f t="shared" si="111"/>
        <v>0</v>
      </c>
      <c r="FS283" s="210">
        <f t="shared" si="111"/>
        <v>0</v>
      </c>
      <c r="FT283" s="210">
        <f t="shared" si="111"/>
        <v>0</v>
      </c>
      <c r="FU283" s="210">
        <f t="shared" si="111"/>
        <v>0</v>
      </c>
      <c r="FV283" s="210">
        <f t="shared" si="111"/>
        <v>0</v>
      </c>
      <c r="FW283" s="210">
        <f t="shared" si="111"/>
        <v>0</v>
      </c>
      <c r="FX283" s="210">
        <f t="shared" si="111"/>
        <v>0</v>
      </c>
      <c r="FY283" s="210">
        <f t="shared" si="111"/>
        <v>0</v>
      </c>
      <c r="FZ283" s="210">
        <f t="shared" si="111"/>
        <v>0</v>
      </c>
      <c r="GA283" s="210">
        <f t="shared" si="111"/>
        <v>0</v>
      </c>
      <c r="GB283" s="210">
        <f t="shared" si="111"/>
        <v>0</v>
      </c>
      <c r="GC283" s="210">
        <f t="shared" si="111"/>
        <v>0</v>
      </c>
      <c r="GD283" s="210">
        <f t="shared" si="111"/>
        <v>0</v>
      </c>
      <c r="GE283" s="210">
        <f t="shared" si="111"/>
        <v>0</v>
      </c>
      <c r="GF283" s="210">
        <f t="shared" si="111"/>
        <v>0</v>
      </c>
      <c r="GG283" s="210">
        <f t="shared" si="111"/>
        <v>0</v>
      </c>
      <c r="GH283" s="210">
        <f t="shared" si="111"/>
        <v>0</v>
      </c>
      <c r="GI283" s="210">
        <f t="shared" si="111"/>
        <v>0</v>
      </c>
      <c r="GK283" s="216">
        <f t="shared" si="91"/>
        <v>0</v>
      </c>
      <c r="GL283" s="216">
        <f t="shared" si="86"/>
        <v>0</v>
      </c>
      <c r="GM283" s="216">
        <f t="shared" si="87"/>
        <v>0</v>
      </c>
      <c r="GN283" s="216">
        <f t="shared" si="88"/>
        <v>0</v>
      </c>
    </row>
    <row r="284" spans="1:196" x14ac:dyDescent="0.35">
      <c r="A284" s="9">
        <f>Report!$C$4</f>
        <v>1</v>
      </c>
      <c r="B284" t="str">
        <f>VLOOKUP($A284,Centers!$B$1:$C$120,2,)</f>
        <v>GATE</v>
      </c>
      <c r="C284" s="209">
        <v>44970</v>
      </c>
      <c r="D284" s="113">
        <f>IF($A284=1,SUM(SUMIFS(Indent!$E:$E,Indent!$C:$C,Waterfall!$C284,Indent!$A:$A,Centers!$A$2),SUMIFS(Indent!$E:$E,Indent!$C:$C,Waterfall!$C284,Indent!$A:$A,Centers!$A$3),SUMIFS(Indent!$E:$E,Indent!$C:$C,Waterfall!$C284,Indent!$A:$A,Centers!$A$4),SUMIFS(Indent!$E:$E,Indent!$C:$C,Waterfall!$C284,Indent!$A:$A,Centers!$A$5),SUMIFS(Indent!$E:$E,Indent!$C:$C,Waterfall!$C284,Indent!$A:$A,Centers!$A$6),SUMIFS(Indent!$E:$E,Indent!$C:$C,Waterfall!$C284,Indent!$A:$A,Centers!$A$7),SUMIFS(Indent!$E:$E,Indent!$C:$C,Waterfall!$C284,Indent!$A:$A,Centers!$A$8)),SUMIFS(Indent!$E:$E,Indent!$C:$C,Waterfall!$C284,Indent!$A:$A,$A284))</f>
        <v>0</v>
      </c>
      <c r="E284" s="210">
        <f t="shared" si="83"/>
        <v>0</v>
      </c>
      <c r="F284" s="210">
        <f t="shared" ref="F284:BQ287" si="113">IFERROR(F93/$D93,0)</f>
        <v>0</v>
      </c>
      <c r="G284" s="210">
        <f t="shared" si="113"/>
        <v>0</v>
      </c>
      <c r="H284" s="210">
        <f t="shared" si="113"/>
        <v>0</v>
      </c>
      <c r="I284" s="210">
        <f t="shared" si="113"/>
        <v>0</v>
      </c>
      <c r="J284" s="210">
        <f t="shared" si="113"/>
        <v>0</v>
      </c>
      <c r="K284" s="210">
        <f t="shared" si="113"/>
        <v>0</v>
      </c>
      <c r="L284" s="210">
        <f t="shared" si="113"/>
        <v>0</v>
      </c>
      <c r="M284" s="210">
        <f t="shared" si="113"/>
        <v>0</v>
      </c>
      <c r="N284" s="210">
        <f t="shared" si="113"/>
        <v>0</v>
      </c>
      <c r="O284" s="210">
        <f t="shared" si="113"/>
        <v>0</v>
      </c>
      <c r="P284" s="210">
        <f t="shared" si="113"/>
        <v>0</v>
      </c>
      <c r="Q284" s="210">
        <f t="shared" si="113"/>
        <v>0</v>
      </c>
      <c r="R284" s="210">
        <f t="shared" si="113"/>
        <v>0</v>
      </c>
      <c r="S284" s="210">
        <f t="shared" si="113"/>
        <v>0</v>
      </c>
      <c r="T284" s="210">
        <f t="shared" si="113"/>
        <v>0</v>
      </c>
      <c r="U284" s="210">
        <f t="shared" si="113"/>
        <v>0</v>
      </c>
      <c r="V284" s="210">
        <f t="shared" si="113"/>
        <v>0</v>
      </c>
      <c r="W284" s="210">
        <f t="shared" si="113"/>
        <v>0</v>
      </c>
      <c r="X284" s="210">
        <f t="shared" si="113"/>
        <v>0</v>
      </c>
      <c r="Y284" s="210">
        <f t="shared" si="113"/>
        <v>0</v>
      </c>
      <c r="Z284" s="210">
        <f t="shared" si="113"/>
        <v>0</v>
      </c>
      <c r="AA284" s="210">
        <f t="shared" si="113"/>
        <v>0</v>
      </c>
      <c r="AB284" s="210">
        <f t="shared" si="113"/>
        <v>0</v>
      </c>
      <c r="AC284" s="210">
        <f t="shared" si="113"/>
        <v>0</v>
      </c>
      <c r="AD284" s="210">
        <f t="shared" si="113"/>
        <v>0</v>
      </c>
      <c r="AE284" s="210">
        <f t="shared" si="113"/>
        <v>0</v>
      </c>
      <c r="AF284" s="210">
        <f t="shared" si="113"/>
        <v>0</v>
      </c>
      <c r="AG284" s="210">
        <f t="shared" si="113"/>
        <v>0</v>
      </c>
      <c r="AH284" s="210">
        <f t="shared" si="113"/>
        <v>0</v>
      </c>
      <c r="AI284" s="210">
        <f t="shared" si="113"/>
        <v>0</v>
      </c>
      <c r="AJ284" s="210">
        <f t="shared" si="113"/>
        <v>0</v>
      </c>
      <c r="AK284" s="210">
        <f t="shared" si="113"/>
        <v>0</v>
      </c>
      <c r="AL284" s="210">
        <f t="shared" si="113"/>
        <v>0</v>
      </c>
      <c r="AM284" s="210">
        <f t="shared" si="113"/>
        <v>0</v>
      </c>
      <c r="AN284" s="210">
        <f t="shared" si="113"/>
        <v>0</v>
      </c>
      <c r="AO284" s="210">
        <f t="shared" si="113"/>
        <v>0</v>
      </c>
      <c r="AP284" s="210">
        <f t="shared" si="113"/>
        <v>0</v>
      </c>
      <c r="AQ284" s="210">
        <f t="shared" si="113"/>
        <v>0</v>
      </c>
      <c r="AR284" s="210">
        <f t="shared" si="113"/>
        <v>0</v>
      </c>
      <c r="AS284" s="210">
        <f t="shared" si="113"/>
        <v>0</v>
      </c>
      <c r="AT284" s="210">
        <f t="shared" si="113"/>
        <v>0</v>
      </c>
      <c r="AU284" s="210">
        <f t="shared" si="113"/>
        <v>0</v>
      </c>
      <c r="AV284" s="210">
        <f t="shared" si="113"/>
        <v>0</v>
      </c>
      <c r="AW284" s="210">
        <f t="shared" si="113"/>
        <v>0</v>
      </c>
      <c r="AX284" s="210">
        <f t="shared" si="113"/>
        <v>0</v>
      </c>
      <c r="AY284" s="210">
        <f t="shared" si="113"/>
        <v>0</v>
      </c>
      <c r="AZ284" s="210">
        <f t="shared" si="113"/>
        <v>0</v>
      </c>
      <c r="BA284" s="210">
        <f t="shared" si="113"/>
        <v>0</v>
      </c>
      <c r="BB284" s="210">
        <f t="shared" si="113"/>
        <v>0</v>
      </c>
      <c r="BC284" s="210">
        <f t="shared" si="113"/>
        <v>0</v>
      </c>
      <c r="BD284" s="210">
        <f t="shared" si="113"/>
        <v>0</v>
      </c>
      <c r="BE284" s="210">
        <f t="shared" si="113"/>
        <v>0</v>
      </c>
      <c r="BF284" s="210">
        <f t="shared" si="113"/>
        <v>0</v>
      </c>
      <c r="BG284" s="210">
        <f t="shared" si="113"/>
        <v>0</v>
      </c>
      <c r="BH284" s="210">
        <f t="shared" si="113"/>
        <v>0</v>
      </c>
      <c r="BI284" s="210">
        <f t="shared" si="113"/>
        <v>0</v>
      </c>
      <c r="BJ284" s="210">
        <f t="shared" si="113"/>
        <v>0</v>
      </c>
      <c r="BK284" s="210">
        <f t="shared" si="113"/>
        <v>0</v>
      </c>
      <c r="BL284" s="210">
        <f t="shared" si="113"/>
        <v>0</v>
      </c>
      <c r="BM284" s="210">
        <f t="shared" si="113"/>
        <v>0</v>
      </c>
      <c r="BN284" s="210">
        <f t="shared" si="113"/>
        <v>0</v>
      </c>
      <c r="BO284" s="210">
        <f t="shared" si="113"/>
        <v>0</v>
      </c>
      <c r="BP284" s="210">
        <f t="shared" si="113"/>
        <v>0</v>
      </c>
      <c r="BQ284" s="210">
        <f t="shared" si="113"/>
        <v>0</v>
      </c>
      <c r="BR284" s="210">
        <f t="shared" si="112"/>
        <v>0</v>
      </c>
      <c r="BS284" s="210">
        <f t="shared" si="112"/>
        <v>0</v>
      </c>
      <c r="BT284" s="210">
        <f t="shared" si="112"/>
        <v>0</v>
      </c>
      <c r="BU284" s="210">
        <f t="shared" si="112"/>
        <v>0</v>
      </c>
      <c r="BV284" s="210">
        <f t="shared" si="112"/>
        <v>0</v>
      </c>
      <c r="BW284" s="210">
        <f t="shared" si="112"/>
        <v>0</v>
      </c>
      <c r="BX284" s="210">
        <f t="shared" si="112"/>
        <v>0</v>
      </c>
      <c r="BY284" s="210">
        <f t="shared" si="112"/>
        <v>0</v>
      </c>
      <c r="BZ284" s="210">
        <f t="shared" si="112"/>
        <v>0</v>
      </c>
      <c r="CA284" s="210">
        <f t="shared" si="112"/>
        <v>0</v>
      </c>
      <c r="CB284" s="210">
        <f t="shared" si="112"/>
        <v>0</v>
      </c>
      <c r="CC284" s="210">
        <f t="shared" si="112"/>
        <v>0</v>
      </c>
      <c r="CD284" s="210">
        <f t="shared" si="112"/>
        <v>0</v>
      </c>
      <c r="CE284" s="210">
        <f t="shared" si="112"/>
        <v>0</v>
      </c>
      <c r="CF284" s="210">
        <f t="shared" si="112"/>
        <v>0</v>
      </c>
      <c r="CG284" s="210">
        <f t="shared" si="112"/>
        <v>0</v>
      </c>
      <c r="CH284" s="210">
        <f t="shared" si="112"/>
        <v>0</v>
      </c>
      <c r="CI284" s="210">
        <f t="shared" si="112"/>
        <v>0</v>
      </c>
      <c r="CJ284" s="210">
        <f t="shared" si="112"/>
        <v>0</v>
      </c>
      <c r="CK284" s="210">
        <f t="shared" si="112"/>
        <v>0</v>
      </c>
      <c r="CL284" s="210">
        <f t="shared" si="112"/>
        <v>0</v>
      </c>
      <c r="CM284" s="210">
        <f t="shared" si="112"/>
        <v>0</v>
      </c>
      <c r="CN284" s="210">
        <f t="shared" si="112"/>
        <v>0</v>
      </c>
      <c r="CO284" s="210">
        <f t="shared" si="112"/>
        <v>0</v>
      </c>
      <c r="CP284" s="210">
        <f t="shared" si="112"/>
        <v>0</v>
      </c>
      <c r="CQ284" s="210">
        <f t="shared" si="112"/>
        <v>0</v>
      </c>
      <c r="CR284" s="210">
        <f t="shared" si="112"/>
        <v>0</v>
      </c>
      <c r="CS284" s="210">
        <f t="shared" si="112"/>
        <v>0</v>
      </c>
      <c r="CT284" s="210">
        <f t="shared" si="112"/>
        <v>0</v>
      </c>
      <c r="CU284" s="210">
        <f t="shared" si="112"/>
        <v>0</v>
      </c>
      <c r="CV284" s="210">
        <f t="shared" si="112"/>
        <v>0</v>
      </c>
      <c r="CW284" s="210">
        <f t="shared" si="112"/>
        <v>0</v>
      </c>
      <c r="CX284" s="210">
        <f t="shared" si="112"/>
        <v>0</v>
      </c>
      <c r="CY284" s="210">
        <f t="shared" si="112"/>
        <v>0</v>
      </c>
      <c r="CZ284" s="210">
        <f t="shared" si="112"/>
        <v>0</v>
      </c>
      <c r="DA284" s="210">
        <f t="shared" si="112"/>
        <v>0</v>
      </c>
      <c r="DB284" s="210">
        <f t="shared" si="112"/>
        <v>0</v>
      </c>
      <c r="DC284" s="210">
        <f t="shared" si="112"/>
        <v>0</v>
      </c>
      <c r="DD284" s="210">
        <f t="shared" si="112"/>
        <v>0</v>
      </c>
      <c r="DE284" s="210">
        <f t="shared" si="112"/>
        <v>0</v>
      </c>
      <c r="DF284" s="210">
        <f t="shared" si="112"/>
        <v>0</v>
      </c>
      <c r="DG284" s="210">
        <f t="shared" si="112"/>
        <v>0</v>
      </c>
      <c r="DH284" s="210">
        <f t="shared" si="112"/>
        <v>0</v>
      </c>
      <c r="DI284" s="210">
        <f t="shared" si="112"/>
        <v>0</v>
      </c>
      <c r="DJ284" s="210">
        <f t="shared" si="112"/>
        <v>0</v>
      </c>
      <c r="DK284" s="210">
        <f t="shared" si="112"/>
        <v>0</v>
      </c>
      <c r="DL284" s="210">
        <f t="shared" si="112"/>
        <v>0</v>
      </c>
      <c r="DM284" s="210">
        <f t="shared" si="112"/>
        <v>0</v>
      </c>
      <c r="DN284" s="210">
        <f t="shared" si="112"/>
        <v>0</v>
      </c>
      <c r="DO284" s="210">
        <f t="shared" si="112"/>
        <v>0</v>
      </c>
      <c r="DP284" s="210">
        <f t="shared" si="112"/>
        <v>0</v>
      </c>
      <c r="DQ284" s="210">
        <f t="shared" si="112"/>
        <v>0</v>
      </c>
      <c r="DR284" s="210">
        <f t="shared" si="112"/>
        <v>0</v>
      </c>
      <c r="DS284" s="210">
        <f t="shared" si="112"/>
        <v>0</v>
      </c>
      <c r="DT284" s="210">
        <f t="shared" si="112"/>
        <v>0</v>
      </c>
      <c r="DU284" s="210">
        <f t="shared" si="112"/>
        <v>0</v>
      </c>
      <c r="DV284" s="210">
        <f t="shared" si="112"/>
        <v>0</v>
      </c>
      <c r="DW284" s="210">
        <f t="shared" si="112"/>
        <v>0</v>
      </c>
      <c r="DX284" s="210">
        <f t="shared" si="112"/>
        <v>0</v>
      </c>
      <c r="DY284" s="210">
        <f t="shared" si="112"/>
        <v>0</v>
      </c>
      <c r="DZ284" s="210">
        <f t="shared" si="112"/>
        <v>0</v>
      </c>
      <c r="EA284" s="210">
        <f t="shared" si="112"/>
        <v>0</v>
      </c>
      <c r="EB284" s="210">
        <f t="shared" si="112"/>
        <v>0</v>
      </c>
      <c r="EC284" s="210">
        <f t="shared" si="111"/>
        <v>0</v>
      </c>
      <c r="ED284" s="210">
        <f t="shared" si="111"/>
        <v>0</v>
      </c>
      <c r="EE284" s="210">
        <f t="shared" si="111"/>
        <v>0</v>
      </c>
      <c r="EF284" s="210">
        <f t="shared" si="111"/>
        <v>0</v>
      </c>
      <c r="EG284" s="210">
        <f t="shared" si="111"/>
        <v>0</v>
      </c>
      <c r="EH284" s="210">
        <f t="shared" si="111"/>
        <v>0</v>
      </c>
      <c r="EI284" s="210">
        <f t="shared" si="111"/>
        <v>0</v>
      </c>
      <c r="EJ284" s="210">
        <f t="shared" si="111"/>
        <v>0</v>
      </c>
      <c r="EK284" s="210">
        <f t="shared" si="111"/>
        <v>0</v>
      </c>
      <c r="EL284" s="210">
        <f t="shared" si="111"/>
        <v>0</v>
      </c>
      <c r="EM284" s="210">
        <f t="shared" si="111"/>
        <v>0</v>
      </c>
      <c r="EN284" s="210">
        <f t="shared" si="111"/>
        <v>0</v>
      </c>
      <c r="EO284" s="210">
        <f t="shared" si="111"/>
        <v>0</v>
      </c>
      <c r="EP284" s="210">
        <f t="shared" si="111"/>
        <v>0</v>
      </c>
      <c r="EQ284" s="210">
        <f t="shared" si="111"/>
        <v>0</v>
      </c>
      <c r="ER284" s="210">
        <f t="shared" si="111"/>
        <v>0</v>
      </c>
      <c r="ES284" s="210">
        <f t="shared" si="111"/>
        <v>0</v>
      </c>
      <c r="ET284" s="210">
        <f t="shared" si="111"/>
        <v>0</v>
      </c>
      <c r="EU284" s="210">
        <f t="shared" si="111"/>
        <v>0</v>
      </c>
      <c r="EV284" s="210">
        <f t="shared" si="111"/>
        <v>0</v>
      </c>
      <c r="EW284" s="210">
        <f t="shared" si="111"/>
        <v>0</v>
      </c>
      <c r="EX284" s="210">
        <f t="shared" si="111"/>
        <v>0</v>
      </c>
      <c r="EY284" s="210">
        <f t="shared" si="111"/>
        <v>0</v>
      </c>
      <c r="EZ284" s="210">
        <f t="shared" si="111"/>
        <v>0</v>
      </c>
      <c r="FA284" s="210">
        <f t="shared" si="111"/>
        <v>0</v>
      </c>
      <c r="FB284" s="210">
        <f t="shared" si="111"/>
        <v>0</v>
      </c>
      <c r="FC284" s="210">
        <f t="shared" si="111"/>
        <v>0</v>
      </c>
      <c r="FD284" s="210">
        <f t="shared" si="111"/>
        <v>0</v>
      </c>
      <c r="FE284" s="210">
        <f t="shared" si="111"/>
        <v>0</v>
      </c>
      <c r="FF284" s="210">
        <f t="shared" si="111"/>
        <v>0</v>
      </c>
      <c r="FG284" s="210">
        <f t="shared" si="111"/>
        <v>0</v>
      </c>
      <c r="FH284" s="210">
        <f t="shared" si="111"/>
        <v>0</v>
      </c>
      <c r="FI284" s="210">
        <f t="shared" si="111"/>
        <v>0</v>
      </c>
      <c r="FJ284" s="210">
        <f t="shared" si="111"/>
        <v>0</v>
      </c>
      <c r="FK284" s="210">
        <f t="shared" si="111"/>
        <v>0</v>
      </c>
      <c r="FL284" s="210">
        <f t="shared" si="111"/>
        <v>0</v>
      </c>
      <c r="FM284" s="210">
        <f t="shared" si="111"/>
        <v>0</v>
      </c>
      <c r="FN284" s="210">
        <f t="shared" si="111"/>
        <v>0</v>
      </c>
      <c r="FO284" s="210">
        <f t="shared" si="111"/>
        <v>0</v>
      </c>
      <c r="FP284" s="210">
        <f t="shared" si="111"/>
        <v>0</v>
      </c>
      <c r="FQ284" s="210">
        <f t="shared" si="111"/>
        <v>0</v>
      </c>
      <c r="FR284" s="210">
        <f t="shared" si="111"/>
        <v>0</v>
      </c>
      <c r="FS284" s="210">
        <f t="shared" si="111"/>
        <v>0</v>
      </c>
      <c r="FT284" s="210">
        <f t="shared" si="111"/>
        <v>0</v>
      </c>
      <c r="FU284" s="210">
        <f t="shared" si="111"/>
        <v>0</v>
      </c>
      <c r="FV284" s="210">
        <f t="shared" si="111"/>
        <v>0</v>
      </c>
      <c r="FW284" s="210">
        <f t="shared" si="111"/>
        <v>0</v>
      </c>
      <c r="FX284" s="210">
        <f t="shared" si="111"/>
        <v>0</v>
      </c>
      <c r="FY284" s="210">
        <f t="shared" si="111"/>
        <v>0</v>
      </c>
      <c r="FZ284" s="210">
        <f t="shared" si="111"/>
        <v>0</v>
      </c>
      <c r="GA284" s="210">
        <f t="shared" si="111"/>
        <v>0</v>
      </c>
      <c r="GB284" s="210">
        <f t="shared" si="111"/>
        <v>0</v>
      </c>
      <c r="GC284" s="210">
        <f t="shared" si="111"/>
        <v>0</v>
      </c>
      <c r="GD284" s="210">
        <f t="shared" si="111"/>
        <v>0</v>
      </c>
      <c r="GE284" s="210">
        <f t="shared" si="111"/>
        <v>0</v>
      </c>
      <c r="GF284" s="210">
        <f t="shared" si="111"/>
        <v>0</v>
      </c>
      <c r="GG284" s="210">
        <f t="shared" si="111"/>
        <v>0</v>
      </c>
      <c r="GH284" s="210">
        <f t="shared" si="111"/>
        <v>0</v>
      </c>
      <c r="GI284" s="210">
        <f t="shared" si="111"/>
        <v>0</v>
      </c>
      <c r="GK284" s="216">
        <f t="shared" si="91"/>
        <v>0</v>
      </c>
      <c r="GL284" s="216">
        <f t="shared" si="86"/>
        <v>0</v>
      </c>
      <c r="GM284" s="216">
        <f t="shared" si="87"/>
        <v>0</v>
      </c>
      <c r="GN284" s="216">
        <f t="shared" si="88"/>
        <v>0</v>
      </c>
    </row>
    <row r="285" spans="1:196" x14ac:dyDescent="0.35">
      <c r="A285" s="9">
        <f>Report!$C$4</f>
        <v>1</v>
      </c>
      <c r="B285" t="str">
        <f>VLOOKUP($A285,Centers!$B$1:$C$120,2,)</f>
        <v>GATE</v>
      </c>
      <c r="C285" s="209">
        <v>44971</v>
      </c>
      <c r="D285" s="113">
        <f>IF($A285=1,SUM(SUMIFS(Indent!$E:$E,Indent!$C:$C,Waterfall!$C285,Indent!$A:$A,Centers!$A$2),SUMIFS(Indent!$E:$E,Indent!$C:$C,Waterfall!$C285,Indent!$A:$A,Centers!$A$3),SUMIFS(Indent!$E:$E,Indent!$C:$C,Waterfall!$C285,Indent!$A:$A,Centers!$A$4),SUMIFS(Indent!$E:$E,Indent!$C:$C,Waterfall!$C285,Indent!$A:$A,Centers!$A$5),SUMIFS(Indent!$E:$E,Indent!$C:$C,Waterfall!$C285,Indent!$A:$A,Centers!$A$6),SUMIFS(Indent!$E:$E,Indent!$C:$C,Waterfall!$C285,Indent!$A:$A,Centers!$A$7),SUMIFS(Indent!$E:$E,Indent!$C:$C,Waterfall!$C285,Indent!$A:$A,Centers!$A$8)),SUMIFS(Indent!$E:$E,Indent!$C:$C,Waterfall!$C285,Indent!$A:$A,$A285))</f>
        <v>0</v>
      </c>
      <c r="E285" s="210">
        <f t="shared" si="83"/>
        <v>0</v>
      </c>
      <c r="F285" s="210">
        <f t="shared" si="113"/>
        <v>0</v>
      </c>
      <c r="G285" s="210">
        <f t="shared" si="113"/>
        <v>0</v>
      </c>
      <c r="H285" s="210">
        <f t="shared" si="113"/>
        <v>0</v>
      </c>
      <c r="I285" s="210">
        <f t="shared" si="113"/>
        <v>0</v>
      </c>
      <c r="J285" s="210">
        <f t="shared" si="113"/>
        <v>0</v>
      </c>
      <c r="K285" s="210">
        <f t="shared" si="113"/>
        <v>0</v>
      </c>
      <c r="L285" s="210">
        <f t="shared" si="113"/>
        <v>0</v>
      </c>
      <c r="M285" s="210">
        <f t="shared" si="113"/>
        <v>0</v>
      </c>
      <c r="N285" s="210">
        <f t="shared" si="113"/>
        <v>0</v>
      </c>
      <c r="O285" s="210">
        <f t="shared" si="113"/>
        <v>0</v>
      </c>
      <c r="P285" s="210">
        <f t="shared" si="113"/>
        <v>0</v>
      </c>
      <c r="Q285" s="210">
        <f t="shared" si="113"/>
        <v>0</v>
      </c>
      <c r="R285" s="210">
        <f t="shared" si="113"/>
        <v>0</v>
      </c>
      <c r="S285" s="210">
        <f t="shared" si="113"/>
        <v>0</v>
      </c>
      <c r="T285" s="210">
        <f t="shared" si="113"/>
        <v>0</v>
      </c>
      <c r="U285" s="210">
        <f t="shared" si="113"/>
        <v>0</v>
      </c>
      <c r="V285" s="210">
        <f t="shared" si="113"/>
        <v>0</v>
      </c>
      <c r="W285" s="210">
        <f t="shared" si="113"/>
        <v>0</v>
      </c>
      <c r="X285" s="210">
        <f t="shared" si="113"/>
        <v>0</v>
      </c>
      <c r="Y285" s="210">
        <f t="shared" si="113"/>
        <v>0</v>
      </c>
      <c r="Z285" s="210">
        <f t="shared" si="113"/>
        <v>0</v>
      </c>
      <c r="AA285" s="210">
        <f t="shared" si="113"/>
        <v>0</v>
      </c>
      <c r="AB285" s="210">
        <f t="shared" si="113"/>
        <v>0</v>
      </c>
      <c r="AC285" s="210">
        <f t="shared" si="113"/>
        <v>0</v>
      </c>
      <c r="AD285" s="210">
        <f t="shared" si="113"/>
        <v>0</v>
      </c>
      <c r="AE285" s="210">
        <f t="shared" si="113"/>
        <v>0</v>
      </c>
      <c r="AF285" s="210">
        <f t="shared" si="113"/>
        <v>0</v>
      </c>
      <c r="AG285" s="210">
        <f t="shared" si="113"/>
        <v>0</v>
      </c>
      <c r="AH285" s="210">
        <f t="shared" si="113"/>
        <v>0</v>
      </c>
      <c r="AI285" s="210">
        <f t="shared" si="113"/>
        <v>0</v>
      </c>
      <c r="AJ285" s="210">
        <f t="shared" si="113"/>
        <v>0</v>
      </c>
      <c r="AK285" s="210">
        <f t="shared" si="113"/>
        <v>0</v>
      </c>
      <c r="AL285" s="210">
        <f t="shared" si="113"/>
        <v>0</v>
      </c>
      <c r="AM285" s="210">
        <f t="shared" si="113"/>
        <v>0</v>
      </c>
      <c r="AN285" s="210">
        <f t="shared" si="113"/>
        <v>0</v>
      </c>
      <c r="AO285" s="210">
        <f t="shared" si="113"/>
        <v>0</v>
      </c>
      <c r="AP285" s="210">
        <f t="shared" si="113"/>
        <v>0</v>
      </c>
      <c r="AQ285" s="210">
        <f t="shared" si="113"/>
        <v>0</v>
      </c>
      <c r="AR285" s="210">
        <f t="shared" si="113"/>
        <v>0</v>
      </c>
      <c r="AS285" s="210">
        <f t="shared" si="113"/>
        <v>0</v>
      </c>
      <c r="AT285" s="210">
        <f t="shared" si="113"/>
        <v>0</v>
      </c>
      <c r="AU285" s="210">
        <f t="shared" si="113"/>
        <v>0</v>
      </c>
      <c r="AV285" s="210">
        <f t="shared" si="113"/>
        <v>0</v>
      </c>
      <c r="AW285" s="210">
        <f t="shared" si="113"/>
        <v>0</v>
      </c>
      <c r="AX285" s="210">
        <f t="shared" si="113"/>
        <v>0</v>
      </c>
      <c r="AY285" s="210">
        <f t="shared" si="113"/>
        <v>0</v>
      </c>
      <c r="AZ285" s="210">
        <f t="shared" si="113"/>
        <v>0</v>
      </c>
      <c r="BA285" s="210">
        <f t="shared" si="113"/>
        <v>0</v>
      </c>
      <c r="BB285" s="210">
        <f t="shared" si="113"/>
        <v>0</v>
      </c>
      <c r="BC285" s="210">
        <f t="shared" si="113"/>
        <v>0</v>
      </c>
      <c r="BD285" s="210">
        <f t="shared" si="113"/>
        <v>0</v>
      </c>
      <c r="BE285" s="210">
        <f t="shared" si="113"/>
        <v>0</v>
      </c>
      <c r="BF285" s="210">
        <f t="shared" si="113"/>
        <v>0</v>
      </c>
      <c r="BG285" s="210">
        <f t="shared" si="113"/>
        <v>0</v>
      </c>
      <c r="BH285" s="210">
        <f t="shared" si="113"/>
        <v>0</v>
      </c>
      <c r="BI285" s="210">
        <f t="shared" si="113"/>
        <v>0</v>
      </c>
      <c r="BJ285" s="210">
        <f t="shared" si="113"/>
        <v>0</v>
      </c>
      <c r="BK285" s="210">
        <f t="shared" si="113"/>
        <v>0</v>
      </c>
      <c r="BL285" s="210">
        <f t="shared" si="113"/>
        <v>0</v>
      </c>
      <c r="BM285" s="210">
        <f t="shared" si="113"/>
        <v>0</v>
      </c>
      <c r="BN285" s="210">
        <f t="shared" si="113"/>
        <v>0</v>
      </c>
      <c r="BO285" s="210">
        <f t="shared" si="113"/>
        <v>0</v>
      </c>
      <c r="BP285" s="210">
        <f t="shared" si="113"/>
        <v>0</v>
      </c>
      <c r="BQ285" s="210">
        <f t="shared" si="113"/>
        <v>0</v>
      </c>
      <c r="BR285" s="210">
        <f t="shared" si="112"/>
        <v>0</v>
      </c>
      <c r="BS285" s="210">
        <f t="shared" si="112"/>
        <v>0</v>
      </c>
      <c r="BT285" s="210">
        <f t="shared" si="112"/>
        <v>0</v>
      </c>
      <c r="BU285" s="210">
        <f t="shared" si="112"/>
        <v>0</v>
      </c>
      <c r="BV285" s="210">
        <f t="shared" si="112"/>
        <v>0</v>
      </c>
      <c r="BW285" s="210">
        <f t="shared" si="112"/>
        <v>0</v>
      </c>
      <c r="BX285" s="210">
        <f t="shared" si="112"/>
        <v>0</v>
      </c>
      <c r="BY285" s="210">
        <f t="shared" si="112"/>
        <v>0</v>
      </c>
      <c r="BZ285" s="210">
        <f t="shared" si="112"/>
        <v>0</v>
      </c>
      <c r="CA285" s="210">
        <f t="shared" si="112"/>
        <v>0</v>
      </c>
      <c r="CB285" s="210">
        <f t="shared" si="112"/>
        <v>0</v>
      </c>
      <c r="CC285" s="210">
        <f t="shared" si="112"/>
        <v>0</v>
      </c>
      <c r="CD285" s="210">
        <f t="shared" si="112"/>
        <v>0</v>
      </c>
      <c r="CE285" s="210">
        <f t="shared" si="112"/>
        <v>0</v>
      </c>
      <c r="CF285" s="210">
        <f t="shared" si="112"/>
        <v>0</v>
      </c>
      <c r="CG285" s="210">
        <f t="shared" si="112"/>
        <v>0</v>
      </c>
      <c r="CH285" s="210">
        <f t="shared" si="112"/>
        <v>0</v>
      </c>
      <c r="CI285" s="210">
        <f t="shared" si="112"/>
        <v>0</v>
      </c>
      <c r="CJ285" s="210">
        <f t="shared" si="112"/>
        <v>0</v>
      </c>
      <c r="CK285" s="210">
        <f t="shared" si="112"/>
        <v>0</v>
      </c>
      <c r="CL285" s="210">
        <f t="shared" si="112"/>
        <v>0</v>
      </c>
      <c r="CM285" s="210">
        <f t="shared" si="112"/>
        <v>0</v>
      </c>
      <c r="CN285" s="210">
        <f t="shared" si="112"/>
        <v>0</v>
      </c>
      <c r="CO285" s="210">
        <f t="shared" si="112"/>
        <v>0</v>
      </c>
      <c r="CP285" s="210">
        <f t="shared" si="112"/>
        <v>0</v>
      </c>
      <c r="CQ285" s="210">
        <f t="shared" si="112"/>
        <v>0</v>
      </c>
      <c r="CR285" s="210">
        <f t="shared" si="112"/>
        <v>0</v>
      </c>
      <c r="CS285" s="210">
        <f t="shared" si="112"/>
        <v>0</v>
      </c>
      <c r="CT285" s="210">
        <f t="shared" si="112"/>
        <v>0</v>
      </c>
      <c r="CU285" s="210">
        <f t="shared" si="112"/>
        <v>0</v>
      </c>
      <c r="CV285" s="210">
        <f t="shared" si="112"/>
        <v>0</v>
      </c>
      <c r="CW285" s="210">
        <f t="shared" si="112"/>
        <v>0</v>
      </c>
      <c r="CX285" s="210">
        <f t="shared" si="112"/>
        <v>0</v>
      </c>
      <c r="CY285" s="210">
        <f t="shared" si="112"/>
        <v>0</v>
      </c>
      <c r="CZ285" s="210">
        <f t="shared" si="112"/>
        <v>0</v>
      </c>
      <c r="DA285" s="210">
        <f t="shared" si="112"/>
        <v>0</v>
      </c>
      <c r="DB285" s="210">
        <f t="shared" si="112"/>
        <v>0</v>
      </c>
      <c r="DC285" s="210">
        <f t="shared" si="112"/>
        <v>0</v>
      </c>
      <c r="DD285" s="210">
        <f t="shared" si="112"/>
        <v>0</v>
      </c>
      <c r="DE285" s="210">
        <f t="shared" si="112"/>
        <v>0</v>
      </c>
      <c r="DF285" s="210">
        <f t="shared" si="112"/>
        <v>0</v>
      </c>
      <c r="DG285" s="210">
        <f t="shared" si="112"/>
        <v>0</v>
      </c>
      <c r="DH285" s="210">
        <f t="shared" si="112"/>
        <v>0</v>
      </c>
      <c r="DI285" s="210">
        <f t="shared" si="112"/>
        <v>0</v>
      </c>
      <c r="DJ285" s="210">
        <f t="shared" si="112"/>
        <v>0</v>
      </c>
      <c r="DK285" s="210">
        <f t="shared" si="112"/>
        <v>0</v>
      </c>
      <c r="DL285" s="210">
        <f t="shared" si="112"/>
        <v>0</v>
      </c>
      <c r="DM285" s="210">
        <f t="shared" si="112"/>
        <v>0</v>
      </c>
      <c r="DN285" s="210">
        <f t="shared" si="112"/>
        <v>0</v>
      </c>
      <c r="DO285" s="210">
        <f t="shared" si="112"/>
        <v>0</v>
      </c>
      <c r="DP285" s="210">
        <f t="shared" si="112"/>
        <v>0</v>
      </c>
      <c r="DQ285" s="210">
        <f t="shared" si="112"/>
        <v>0</v>
      </c>
      <c r="DR285" s="210">
        <f t="shared" si="112"/>
        <v>0</v>
      </c>
      <c r="DS285" s="210">
        <f t="shared" si="112"/>
        <v>0</v>
      </c>
      <c r="DT285" s="210">
        <f t="shared" si="112"/>
        <v>0</v>
      </c>
      <c r="DU285" s="210">
        <f t="shared" si="112"/>
        <v>0</v>
      </c>
      <c r="DV285" s="210">
        <f t="shared" si="112"/>
        <v>0</v>
      </c>
      <c r="DW285" s="210">
        <f t="shared" si="112"/>
        <v>0</v>
      </c>
      <c r="DX285" s="210">
        <f t="shared" si="112"/>
        <v>0</v>
      </c>
      <c r="DY285" s="210">
        <f t="shared" si="112"/>
        <v>0</v>
      </c>
      <c r="DZ285" s="210">
        <f t="shared" si="112"/>
        <v>0</v>
      </c>
      <c r="EA285" s="210">
        <f t="shared" si="112"/>
        <v>0</v>
      </c>
      <c r="EB285" s="210">
        <f t="shared" si="112"/>
        <v>0</v>
      </c>
      <c r="EC285" s="210">
        <f t="shared" si="111"/>
        <v>0</v>
      </c>
      <c r="ED285" s="210">
        <f t="shared" si="111"/>
        <v>0</v>
      </c>
      <c r="EE285" s="210">
        <f t="shared" si="111"/>
        <v>0</v>
      </c>
      <c r="EF285" s="210">
        <f t="shared" si="111"/>
        <v>0</v>
      </c>
      <c r="EG285" s="210">
        <f t="shared" si="111"/>
        <v>0</v>
      </c>
      <c r="EH285" s="210">
        <f t="shared" si="111"/>
        <v>0</v>
      </c>
      <c r="EI285" s="210">
        <f t="shared" si="111"/>
        <v>0</v>
      </c>
      <c r="EJ285" s="210">
        <f t="shared" si="111"/>
        <v>0</v>
      </c>
      <c r="EK285" s="210">
        <f t="shared" si="111"/>
        <v>0</v>
      </c>
      <c r="EL285" s="210">
        <f t="shared" si="111"/>
        <v>0</v>
      </c>
      <c r="EM285" s="210">
        <f t="shared" si="111"/>
        <v>0</v>
      </c>
      <c r="EN285" s="210">
        <f t="shared" si="111"/>
        <v>0</v>
      </c>
      <c r="EO285" s="210">
        <f t="shared" si="111"/>
        <v>0</v>
      </c>
      <c r="EP285" s="210">
        <f t="shared" si="111"/>
        <v>0</v>
      </c>
      <c r="EQ285" s="210">
        <f t="shared" si="111"/>
        <v>0</v>
      </c>
      <c r="ER285" s="210">
        <f t="shared" si="111"/>
        <v>0</v>
      </c>
      <c r="ES285" s="210">
        <f t="shared" si="111"/>
        <v>0</v>
      </c>
      <c r="ET285" s="210">
        <f t="shared" si="111"/>
        <v>0</v>
      </c>
      <c r="EU285" s="210">
        <f t="shared" si="111"/>
        <v>0</v>
      </c>
      <c r="EV285" s="210">
        <f t="shared" ref="EV285:GI285" si="114">IFERROR(EV94/$D94,0)</f>
        <v>0</v>
      </c>
      <c r="EW285" s="210">
        <f t="shared" si="114"/>
        <v>0</v>
      </c>
      <c r="EX285" s="210">
        <f t="shared" si="114"/>
        <v>0</v>
      </c>
      <c r="EY285" s="210">
        <f t="shared" si="114"/>
        <v>0</v>
      </c>
      <c r="EZ285" s="210">
        <f t="shared" si="114"/>
        <v>0</v>
      </c>
      <c r="FA285" s="210">
        <f t="shared" si="114"/>
        <v>0</v>
      </c>
      <c r="FB285" s="210">
        <f t="shared" si="114"/>
        <v>0</v>
      </c>
      <c r="FC285" s="210">
        <f t="shared" si="114"/>
        <v>0</v>
      </c>
      <c r="FD285" s="210">
        <f t="shared" si="114"/>
        <v>0</v>
      </c>
      <c r="FE285" s="210">
        <f t="shared" si="114"/>
        <v>0</v>
      </c>
      <c r="FF285" s="210">
        <f t="shared" si="114"/>
        <v>0</v>
      </c>
      <c r="FG285" s="210">
        <f t="shared" si="114"/>
        <v>0</v>
      </c>
      <c r="FH285" s="210">
        <f t="shared" si="114"/>
        <v>0</v>
      </c>
      <c r="FI285" s="210">
        <f t="shared" si="114"/>
        <v>0</v>
      </c>
      <c r="FJ285" s="210">
        <f t="shared" si="114"/>
        <v>0</v>
      </c>
      <c r="FK285" s="210">
        <f t="shared" si="114"/>
        <v>0</v>
      </c>
      <c r="FL285" s="210">
        <f t="shared" si="114"/>
        <v>0</v>
      </c>
      <c r="FM285" s="210">
        <f t="shared" si="114"/>
        <v>0</v>
      </c>
      <c r="FN285" s="210">
        <f t="shared" si="114"/>
        <v>0</v>
      </c>
      <c r="FO285" s="210">
        <f t="shared" si="114"/>
        <v>0</v>
      </c>
      <c r="FP285" s="210">
        <f t="shared" si="114"/>
        <v>0</v>
      </c>
      <c r="FQ285" s="210">
        <f t="shared" si="114"/>
        <v>0</v>
      </c>
      <c r="FR285" s="210">
        <f t="shared" si="114"/>
        <v>0</v>
      </c>
      <c r="FS285" s="210">
        <f t="shared" si="114"/>
        <v>0</v>
      </c>
      <c r="FT285" s="210">
        <f t="shared" si="114"/>
        <v>0</v>
      </c>
      <c r="FU285" s="210">
        <f t="shared" si="114"/>
        <v>0</v>
      </c>
      <c r="FV285" s="210">
        <f t="shared" si="114"/>
        <v>0</v>
      </c>
      <c r="FW285" s="210">
        <f t="shared" si="114"/>
        <v>0</v>
      </c>
      <c r="FX285" s="210">
        <f t="shared" si="114"/>
        <v>0</v>
      </c>
      <c r="FY285" s="210">
        <f t="shared" si="114"/>
        <v>0</v>
      </c>
      <c r="FZ285" s="210">
        <f t="shared" si="114"/>
        <v>0</v>
      </c>
      <c r="GA285" s="210">
        <f t="shared" si="114"/>
        <v>0</v>
      </c>
      <c r="GB285" s="210">
        <f t="shared" si="114"/>
        <v>0</v>
      </c>
      <c r="GC285" s="210">
        <f t="shared" si="114"/>
        <v>0</v>
      </c>
      <c r="GD285" s="210">
        <f t="shared" si="114"/>
        <v>0</v>
      </c>
      <c r="GE285" s="210">
        <f t="shared" si="114"/>
        <v>0</v>
      </c>
      <c r="GF285" s="210">
        <f t="shared" si="114"/>
        <v>0</v>
      </c>
      <c r="GG285" s="210">
        <f t="shared" si="114"/>
        <v>0</v>
      </c>
      <c r="GH285" s="210">
        <f t="shared" si="114"/>
        <v>0</v>
      </c>
      <c r="GI285" s="210">
        <f t="shared" si="114"/>
        <v>0</v>
      </c>
      <c r="GK285" s="216">
        <f t="shared" si="91"/>
        <v>0</v>
      </c>
      <c r="GL285" s="216">
        <f t="shared" si="86"/>
        <v>0</v>
      </c>
      <c r="GM285" s="216">
        <f t="shared" si="87"/>
        <v>0</v>
      </c>
      <c r="GN285" s="216">
        <f t="shared" si="88"/>
        <v>0</v>
      </c>
    </row>
    <row r="286" spans="1:196" x14ac:dyDescent="0.35">
      <c r="A286" s="9">
        <f>Report!$C$4</f>
        <v>1</v>
      </c>
      <c r="B286" t="str">
        <f>VLOOKUP($A286,Centers!$B$1:$C$120,2,)</f>
        <v>GATE</v>
      </c>
      <c r="C286" s="209">
        <v>44972</v>
      </c>
      <c r="D286" s="113">
        <f>IF($A286=1,SUM(SUMIFS(Indent!$E:$E,Indent!$C:$C,Waterfall!$C286,Indent!$A:$A,Centers!$A$2),SUMIFS(Indent!$E:$E,Indent!$C:$C,Waterfall!$C286,Indent!$A:$A,Centers!$A$3),SUMIFS(Indent!$E:$E,Indent!$C:$C,Waterfall!$C286,Indent!$A:$A,Centers!$A$4),SUMIFS(Indent!$E:$E,Indent!$C:$C,Waterfall!$C286,Indent!$A:$A,Centers!$A$5),SUMIFS(Indent!$E:$E,Indent!$C:$C,Waterfall!$C286,Indent!$A:$A,Centers!$A$6),SUMIFS(Indent!$E:$E,Indent!$C:$C,Waterfall!$C286,Indent!$A:$A,Centers!$A$7),SUMIFS(Indent!$E:$E,Indent!$C:$C,Waterfall!$C286,Indent!$A:$A,Centers!$A$8)),SUMIFS(Indent!$E:$E,Indent!$C:$C,Waterfall!$C286,Indent!$A:$A,$A286))</f>
        <v>0</v>
      </c>
      <c r="E286" s="210">
        <f t="shared" si="83"/>
        <v>0</v>
      </c>
      <c r="F286" s="210">
        <f t="shared" si="113"/>
        <v>0</v>
      </c>
      <c r="G286" s="210">
        <f t="shared" si="113"/>
        <v>0</v>
      </c>
      <c r="H286" s="210">
        <f t="shared" si="113"/>
        <v>0</v>
      </c>
      <c r="I286" s="210">
        <f t="shared" si="113"/>
        <v>0</v>
      </c>
      <c r="J286" s="210">
        <f t="shared" si="113"/>
        <v>0</v>
      </c>
      <c r="K286" s="210">
        <f t="shared" si="113"/>
        <v>0</v>
      </c>
      <c r="L286" s="210">
        <f t="shared" si="113"/>
        <v>0</v>
      </c>
      <c r="M286" s="210">
        <f t="shared" si="113"/>
        <v>0</v>
      </c>
      <c r="N286" s="210">
        <f t="shared" si="113"/>
        <v>0</v>
      </c>
      <c r="O286" s="210">
        <f t="shared" si="113"/>
        <v>0</v>
      </c>
      <c r="P286" s="210">
        <f t="shared" si="113"/>
        <v>0</v>
      </c>
      <c r="Q286" s="210">
        <f t="shared" si="113"/>
        <v>0</v>
      </c>
      <c r="R286" s="210">
        <f t="shared" si="113"/>
        <v>0</v>
      </c>
      <c r="S286" s="210">
        <f t="shared" si="113"/>
        <v>0</v>
      </c>
      <c r="T286" s="210">
        <f t="shared" si="113"/>
        <v>0</v>
      </c>
      <c r="U286" s="210">
        <f t="shared" si="113"/>
        <v>0</v>
      </c>
      <c r="V286" s="210">
        <f t="shared" si="113"/>
        <v>0</v>
      </c>
      <c r="W286" s="210">
        <f t="shared" si="113"/>
        <v>0</v>
      </c>
      <c r="X286" s="210">
        <f t="shared" si="113"/>
        <v>0</v>
      </c>
      <c r="Y286" s="210">
        <f t="shared" si="113"/>
        <v>0</v>
      </c>
      <c r="Z286" s="210">
        <f t="shared" si="113"/>
        <v>0</v>
      </c>
      <c r="AA286" s="210">
        <f t="shared" si="113"/>
        <v>0</v>
      </c>
      <c r="AB286" s="210">
        <f t="shared" si="113"/>
        <v>0</v>
      </c>
      <c r="AC286" s="210">
        <f t="shared" si="113"/>
        <v>0</v>
      </c>
      <c r="AD286" s="210">
        <f t="shared" si="113"/>
        <v>0</v>
      </c>
      <c r="AE286" s="210">
        <f t="shared" si="113"/>
        <v>0</v>
      </c>
      <c r="AF286" s="210">
        <f t="shared" si="113"/>
        <v>0</v>
      </c>
      <c r="AG286" s="210">
        <f t="shared" si="113"/>
        <v>0</v>
      </c>
      <c r="AH286" s="210">
        <f t="shared" si="113"/>
        <v>0</v>
      </c>
      <c r="AI286" s="210">
        <f t="shared" si="113"/>
        <v>0</v>
      </c>
      <c r="AJ286" s="210">
        <f t="shared" si="113"/>
        <v>0</v>
      </c>
      <c r="AK286" s="210">
        <f t="shared" si="113"/>
        <v>0</v>
      </c>
      <c r="AL286" s="210">
        <f t="shared" si="113"/>
        <v>0</v>
      </c>
      <c r="AM286" s="210">
        <f t="shared" si="113"/>
        <v>0</v>
      </c>
      <c r="AN286" s="210">
        <f t="shared" si="113"/>
        <v>0</v>
      </c>
      <c r="AO286" s="210">
        <f t="shared" si="113"/>
        <v>0</v>
      </c>
      <c r="AP286" s="210">
        <f t="shared" si="113"/>
        <v>0</v>
      </c>
      <c r="AQ286" s="210">
        <f t="shared" si="113"/>
        <v>0</v>
      </c>
      <c r="AR286" s="210">
        <f t="shared" si="113"/>
        <v>0</v>
      </c>
      <c r="AS286" s="210">
        <f t="shared" si="113"/>
        <v>0</v>
      </c>
      <c r="AT286" s="210">
        <f t="shared" si="113"/>
        <v>0</v>
      </c>
      <c r="AU286" s="210">
        <f t="shared" si="113"/>
        <v>0</v>
      </c>
      <c r="AV286" s="210">
        <f t="shared" si="113"/>
        <v>0</v>
      </c>
      <c r="AW286" s="210">
        <f t="shared" si="113"/>
        <v>0</v>
      </c>
      <c r="AX286" s="210">
        <f t="shared" si="113"/>
        <v>0</v>
      </c>
      <c r="AY286" s="210">
        <f t="shared" si="113"/>
        <v>0</v>
      </c>
      <c r="AZ286" s="210">
        <f t="shared" si="113"/>
        <v>0</v>
      </c>
      <c r="BA286" s="210">
        <f t="shared" si="113"/>
        <v>0</v>
      </c>
      <c r="BB286" s="210">
        <f t="shared" si="113"/>
        <v>0</v>
      </c>
      <c r="BC286" s="210">
        <f t="shared" si="113"/>
        <v>0</v>
      </c>
      <c r="BD286" s="210">
        <f t="shared" si="113"/>
        <v>0</v>
      </c>
      <c r="BE286" s="210">
        <f t="shared" si="113"/>
        <v>0</v>
      </c>
      <c r="BF286" s="210">
        <f t="shared" si="113"/>
        <v>0</v>
      </c>
      <c r="BG286" s="210">
        <f t="shared" si="113"/>
        <v>0</v>
      </c>
      <c r="BH286" s="210">
        <f t="shared" si="113"/>
        <v>0</v>
      </c>
      <c r="BI286" s="210">
        <f t="shared" si="113"/>
        <v>0</v>
      </c>
      <c r="BJ286" s="210">
        <f t="shared" si="113"/>
        <v>0</v>
      </c>
      <c r="BK286" s="210">
        <f t="shared" si="113"/>
        <v>0</v>
      </c>
      <c r="BL286" s="210">
        <f t="shared" si="113"/>
        <v>0</v>
      </c>
      <c r="BM286" s="210">
        <f t="shared" si="113"/>
        <v>0</v>
      </c>
      <c r="BN286" s="210">
        <f t="shared" si="113"/>
        <v>0</v>
      </c>
      <c r="BO286" s="210">
        <f t="shared" si="113"/>
        <v>0</v>
      </c>
      <c r="BP286" s="210">
        <f t="shared" si="113"/>
        <v>0</v>
      </c>
      <c r="BQ286" s="210">
        <f t="shared" si="113"/>
        <v>0</v>
      </c>
      <c r="BR286" s="210">
        <f t="shared" si="112"/>
        <v>0</v>
      </c>
      <c r="BS286" s="210">
        <f t="shared" si="112"/>
        <v>0</v>
      </c>
      <c r="BT286" s="210">
        <f t="shared" si="112"/>
        <v>0</v>
      </c>
      <c r="BU286" s="210">
        <f t="shared" si="112"/>
        <v>0</v>
      </c>
      <c r="BV286" s="210">
        <f t="shared" si="112"/>
        <v>0</v>
      </c>
      <c r="BW286" s="210">
        <f t="shared" si="112"/>
        <v>0</v>
      </c>
      <c r="BX286" s="210">
        <f t="shared" si="112"/>
        <v>0</v>
      </c>
      <c r="BY286" s="210">
        <f t="shared" si="112"/>
        <v>0</v>
      </c>
      <c r="BZ286" s="210">
        <f t="shared" si="112"/>
        <v>0</v>
      </c>
      <c r="CA286" s="210">
        <f t="shared" si="112"/>
        <v>0</v>
      </c>
      <c r="CB286" s="210">
        <f t="shared" si="112"/>
        <v>0</v>
      </c>
      <c r="CC286" s="210">
        <f t="shared" si="112"/>
        <v>0</v>
      </c>
      <c r="CD286" s="210">
        <f t="shared" si="112"/>
        <v>0</v>
      </c>
      <c r="CE286" s="210">
        <f t="shared" si="112"/>
        <v>0</v>
      </c>
      <c r="CF286" s="210">
        <f t="shared" si="112"/>
        <v>0</v>
      </c>
      <c r="CG286" s="210">
        <f t="shared" si="112"/>
        <v>0</v>
      </c>
      <c r="CH286" s="210">
        <f t="shared" si="112"/>
        <v>0</v>
      </c>
      <c r="CI286" s="210">
        <f t="shared" si="112"/>
        <v>0</v>
      </c>
      <c r="CJ286" s="210">
        <f t="shared" si="112"/>
        <v>0</v>
      </c>
      <c r="CK286" s="210">
        <f t="shared" si="112"/>
        <v>0</v>
      </c>
      <c r="CL286" s="210">
        <f t="shared" si="112"/>
        <v>0</v>
      </c>
      <c r="CM286" s="210">
        <f t="shared" si="112"/>
        <v>0</v>
      </c>
      <c r="CN286" s="210">
        <f t="shared" si="112"/>
        <v>0</v>
      </c>
      <c r="CO286" s="210">
        <f t="shared" si="112"/>
        <v>0</v>
      </c>
      <c r="CP286" s="210">
        <f t="shared" si="112"/>
        <v>0</v>
      </c>
      <c r="CQ286" s="210">
        <f t="shared" si="112"/>
        <v>0</v>
      </c>
      <c r="CR286" s="210">
        <f t="shared" si="112"/>
        <v>0</v>
      </c>
      <c r="CS286" s="210">
        <f t="shared" si="112"/>
        <v>0</v>
      </c>
      <c r="CT286" s="210">
        <f t="shared" si="112"/>
        <v>0</v>
      </c>
      <c r="CU286" s="210">
        <f t="shared" si="112"/>
        <v>0</v>
      </c>
      <c r="CV286" s="210">
        <f t="shared" si="112"/>
        <v>0</v>
      </c>
      <c r="CW286" s="210">
        <f t="shared" si="112"/>
        <v>0</v>
      </c>
      <c r="CX286" s="210">
        <f t="shared" si="112"/>
        <v>0</v>
      </c>
      <c r="CY286" s="210">
        <f t="shared" si="112"/>
        <v>0</v>
      </c>
      <c r="CZ286" s="210">
        <f t="shared" si="112"/>
        <v>0</v>
      </c>
      <c r="DA286" s="210">
        <f t="shared" si="112"/>
        <v>0</v>
      </c>
      <c r="DB286" s="210">
        <f t="shared" si="112"/>
        <v>0</v>
      </c>
      <c r="DC286" s="210">
        <f t="shared" si="112"/>
        <v>0</v>
      </c>
      <c r="DD286" s="210">
        <f t="shared" si="112"/>
        <v>0</v>
      </c>
      <c r="DE286" s="210">
        <f t="shared" si="112"/>
        <v>0</v>
      </c>
      <c r="DF286" s="210">
        <f t="shared" si="112"/>
        <v>0</v>
      </c>
      <c r="DG286" s="210">
        <f t="shared" si="112"/>
        <v>0</v>
      </c>
      <c r="DH286" s="210">
        <f t="shared" si="112"/>
        <v>0</v>
      </c>
      <c r="DI286" s="210">
        <f t="shared" si="112"/>
        <v>0</v>
      </c>
      <c r="DJ286" s="210">
        <f t="shared" si="112"/>
        <v>0</v>
      </c>
      <c r="DK286" s="210">
        <f t="shared" si="112"/>
        <v>0</v>
      </c>
      <c r="DL286" s="210">
        <f t="shared" si="112"/>
        <v>0</v>
      </c>
      <c r="DM286" s="210">
        <f t="shared" si="112"/>
        <v>0</v>
      </c>
      <c r="DN286" s="210">
        <f t="shared" si="112"/>
        <v>0</v>
      </c>
      <c r="DO286" s="210">
        <f t="shared" si="112"/>
        <v>0</v>
      </c>
      <c r="DP286" s="210">
        <f t="shared" si="112"/>
        <v>0</v>
      </c>
      <c r="DQ286" s="210">
        <f t="shared" si="112"/>
        <v>0</v>
      </c>
      <c r="DR286" s="210">
        <f t="shared" si="112"/>
        <v>0</v>
      </c>
      <c r="DS286" s="210">
        <f t="shared" si="112"/>
        <v>0</v>
      </c>
      <c r="DT286" s="210">
        <f t="shared" si="112"/>
        <v>0</v>
      </c>
      <c r="DU286" s="210">
        <f t="shared" si="112"/>
        <v>0</v>
      </c>
      <c r="DV286" s="210">
        <f t="shared" si="112"/>
        <v>0</v>
      </c>
      <c r="DW286" s="210">
        <f t="shared" si="112"/>
        <v>0</v>
      </c>
      <c r="DX286" s="210">
        <f t="shared" si="112"/>
        <v>0</v>
      </c>
      <c r="DY286" s="210">
        <f t="shared" si="112"/>
        <v>0</v>
      </c>
      <c r="DZ286" s="210">
        <f t="shared" si="112"/>
        <v>0</v>
      </c>
      <c r="EA286" s="210">
        <f t="shared" si="112"/>
        <v>0</v>
      </c>
      <c r="EB286" s="210">
        <f t="shared" si="112"/>
        <v>0</v>
      </c>
      <c r="EC286" s="210">
        <f t="shared" ref="EC286:GI290" si="115">IFERROR(EC95/$D95,0)</f>
        <v>0</v>
      </c>
      <c r="ED286" s="210">
        <f t="shared" si="115"/>
        <v>0</v>
      </c>
      <c r="EE286" s="210">
        <f t="shared" si="115"/>
        <v>0</v>
      </c>
      <c r="EF286" s="210">
        <f t="shared" si="115"/>
        <v>0</v>
      </c>
      <c r="EG286" s="210">
        <f t="shared" si="115"/>
        <v>0</v>
      </c>
      <c r="EH286" s="210">
        <f t="shared" si="115"/>
        <v>0</v>
      </c>
      <c r="EI286" s="210">
        <f t="shared" si="115"/>
        <v>0</v>
      </c>
      <c r="EJ286" s="210">
        <f t="shared" si="115"/>
        <v>0</v>
      </c>
      <c r="EK286" s="210">
        <f t="shared" si="115"/>
        <v>0</v>
      </c>
      <c r="EL286" s="210">
        <f t="shared" si="115"/>
        <v>0</v>
      </c>
      <c r="EM286" s="210">
        <f t="shared" si="115"/>
        <v>0</v>
      </c>
      <c r="EN286" s="210">
        <f t="shared" si="115"/>
        <v>0</v>
      </c>
      <c r="EO286" s="210">
        <f t="shared" si="115"/>
        <v>0</v>
      </c>
      <c r="EP286" s="210">
        <f t="shared" si="115"/>
        <v>0</v>
      </c>
      <c r="EQ286" s="210">
        <f t="shared" si="115"/>
        <v>0</v>
      </c>
      <c r="ER286" s="210">
        <f t="shared" si="115"/>
        <v>0</v>
      </c>
      <c r="ES286" s="210">
        <f t="shared" si="115"/>
        <v>0</v>
      </c>
      <c r="ET286" s="210">
        <f t="shared" si="115"/>
        <v>0</v>
      </c>
      <c r="EU286" s="210">
        <f t="shared" si="115"/>
        <v>0</v>
      </c>
      <c r="EV286" s="210">
        <f t="shared" si="115"/>
        <v>0</v>
      </c>
      <c r="EW286" s="210">
        <f t="shared" si="115"/>
        <v>0</v>
      </c>
      <c r="EX286" s="210">
        <f t="shared" si="115"/>
        <v>0</v>
      </c>
      <c r="EY286" s="210">
        <f t="shared" si="115"/>
        <v>0</v>
      </c>
      <c r="EZ286" s="210">
        <f t="shared" si="115"/>
        <v>0</v>
      </c>
      <c r="FA286" s="210">
        <f t="shared" si="115"/>
        <v>0</v>
      </c>
      <c r="FB286" s="210">
        <f t="shared" si="115"/>
        <v>0</v>
      </c>
      <c r="FC286" s="210">
        <f t="shared" si="115"/>
        <v>0</v>
      </c>
      <c r="FD286" s="210">
        <f t="shared" si="115"/>
        <v>0</v>
      </c>
      <c r="FE286" s="210">
        <f t="shared" si="115"/>
        <v>0</v>
      </c>
      <c r="FF286" s="210">
        <f t="shared" si="115"/>
        <v>0</v>
      </c>
      <c r="FG286" s="210">
        <f t="shared" si="115"/>
        <v>0</v>
      </c>
      <c r="FH286" s="210">
        <f t="shared" si="115"/>
        <v>0</v>
      </c>
      <c r="FI286" s="210">
        <f t="shared" si="115"/>
        <v>0</v>
      </c>
      <c r="FJ286" s="210">
        <f t="shared" si="115"/>
        <v>0</v>
      </c>
      <c r="FK286" s="210">
        <f t="shared" si="115"/>
        <v>0</v>
      </c>
      <c r="FL286" s="210">
        <f t="shared" si="115"/>
        <v>0</v>
      </c>
      <c r="FM286" s="210">
        <f t="shared" si="115"/>
        <v>0</v>
      </c>
      <c r="FN286" s="210">
        <f t="shared" si="115"/>
        <v>0</v>
      </c>
      <c r="FO286" s="210">
        <f t="shared" si="115"/>
        <v>0</v>
      </c>
      <c r="FP286" s="210">
        <f t="shared" si="115"/>
        <v>0</v>
      </c>
      <c r="FQ286" s="210">
        <f t="shared" si="115"/>
        <v>0</v>
      </c>
      <c r="FR286" s="210">
        <f t="shared" si="115"/>
        <v>0</v>
      </c>
      <c r="FS286" s="210">
        <f t="shared" si="115"/>
        <v>0</v>
      </c>
      <c r="FT286" s="210">
        <f t="shared" si="115"/>
        <v>0</v>
      </c>
      <c r="FU286" s="210">
        <f t="shared" si="115"/>
        <v>0</v>
      </c>
      <c r="FV286" s="210">
        <f t="shared" si="115"/>
        <v>0</v>
      </c>
      <c r="FW286" s="210">
        <f t="shared" si="115"/>
        <v>0</v>
      </c>
      <c r="FX286" s="210">
        <f t="shared" si="115"/>
        <v>0</v>
      </c>
      <c r="FY286" s="210">
        <f t="shared" si="115"/>
        <v>0</v>
      </c>
      <c r="FZ286" s="210">
        <f t="shared" si="115"/>
        <v>0</v>
      </c>
      <c r="GA286" s="210">
        <f t="shared" si="115"/>
        <v>0</v>
      </c>
      <c r="GB286" s="210">
        <f t="shared" si="115"/>
        <v>0</v>
      </c>
      <c r="GC286" s="210">
        <f t="shared" si="115"/>
        <v>0</v>
      </c>
      <c r="GD286" s="210">
        <f t="shared" si="115"/>
        <v>0</v>
      </c>
      <c r="GE286" s="210">
        <f t="shared" si="115"/>
        <v>0</v>
      </c>
      <c r="GF286" s="210">
        <f t="shared" si="115"/>
        <v>0</v>
      </c>
      <c r="GG286" s="210">
        <f t="shared" si="115"/>
        <v>0</v>
      </c>
      <c r="GH286" s="210">
        <f t="shared" si="115"/>
        <v>0</v>
      </c>
      <c r="GI286" s="210">
        <f t="shared" si="115"/>
        <v>0</v>
      </c>
      <c r="GK286" s="216">
        <f t="shared" si="91"/>
        <v>0</v>
      </c>
      <c r="GL286" s="216">
        <f t="shared" si="86"/>
        <v>0</v>
      </c>
      <c r="GM286" s="216">
        <f t="shared" si="87"/>
        <v>0</v>
      </c>
      <c r="GN286" s="216">
        <f t="shared" si="88"/>
        <v>0</v>
      </c>
    </row>
    <row r="287" spans="1:196" x14ac:dyDescent="0.35">
      <c r="A287" s="9">
        <f>Report!$C$4</f>
        <v>1</v>
      </c>
      <c r="B287" t="str">
        <f>VLOOKUP($A287,Centers!$B$1:$C$120,2,)</f>
        <v>GATE</v>
      </c>
      <c r="C287" s="209">
        <v>44973</v>
      </c>
      <c r="D287" s="113">
        <f>IF($A287=1,SUM(SUMIFS(Indent!$E:$E,Indent!$C:$C,Waterfall!$C287,Indent!$A:$A,Centers!$A$2),SUMIFS(Indent!$E:$E,Indent!$C:$C,Waterfall!$C287,Indent!$A:$A,Centers!$A$3),SUMIFS(Indent!$E:$E,Indent!$C:$C,Waterfall!$C287,Indent!$A:$A,Centers!$A$4),SUMIFS(Indent!$E:$E,Indent!$C:$C,Waterfall!$C287,Indent!$A:$A,Centers!$A$5),SUMIFS(Indent!$E:$E,Indent!$C:$C,Waterfall!$C287,Indent!$A:$A,Centers!$A$6),SUMIFS(Indent!$E:$E,Indent!$C:$C,Waterfall!$C287,Indent!$A:$A,Centers!$A$7),SUMIFS(Indent!$E:$E,Indent!$C:$C,Waterfall!$C287,Indent!$A:$A,Centers!$A$8)),SUMIFS(Indent!$E:$E,Indent!$C:$C,Waterfall!$C287,Indent!$A:$A,$A287))</f>
        <v>0</v>
      </c>
      <c r="E287" s="210">
        <f t="shared" si="83"/>
        <v>0</v>
      </c>
      <c r="F287" s="210">
        <f t="shared" si="113"/>
        <v>0</v>
      </c>
      <c r="G287" s="210">
        <f t="shared" si="113"/>
        <v>0</v>
      </c>
      <c r="H287" s="210">
        <f t="shared" si="113"/>
        <v>0</v>
      </c>
      <c r="I287" s="210">
        <f t="shared" si="113"/>
        <v>0</v>
      </c>
      <c r="J287" s="210">
        <f t="shared" si="113"/>
        <v>0</v>
      </c>
      <c r="K287" s="210">
        <f t="shared" si="113"/>
        <v>0</v>
      </c>
      <c r="L287" s="210">
        <f t="shared" si="113"/>
        <v>0</v>
      </c>
      <c r="M287" s="210">
        <f t="shared" si="113"/>
        <v>0</v>
      </c>
      <c r="N287" s="210">
        <f t="shared" si="113"/>
        <v>0</v>
      </c>
      <c r="O287" s="210">
        <f t="shared" si="113"/>
        <v>0</v>
      </c>
      <c r="P287" s="210">
        <f t="shared" si="113"/>
        <v>0</v>
      </c>
      <c r="Q287" s="210">
        <f t="shared" si="113"/>
        <v>0</v>
      </c>
      <c r="R287" s="210">
        <f t="shared" si="113"/>
        <v>0</v>
      </c>
      <c r="S287" s="210">
        <f t="shared" si="113"/>
        <v>0</v>
      </c>
      <c r="T287" s="210">
        <f t="shared" si="113"/>
        <v>0</v>
      </c>
      <c r="U287" s="210">
        <f t="shared" si="113"/>
        <v>0</v>
      </c>
      <c r="V287" s="210">
        <f t="shared" si="113"/>
        <v>0</v>
      </c>
      <c r="W287" s="210">
        <f t="shared" si="113"/>
        <v>0</v>
      </c>
      <c r="X287" s="210">
        <f t="shared" si="113"/>
        <v>0</v>
      </c>
      <c r="Y287" s="210">
        <f t="shared" si="113"/>
        <v>0</v>
      </c>
      <c r="Z287" s="210">
        <f t="shared" si="113"/>
        <v>0</v>
      </c>
      <c r="AA287" s="210">
        <f t="shared" si="113"/>
        <v>0</v>
      </c>
      <c r="AB287" s="210">
        <f t="shared" si="113"/>
        <v>0</v>
      </c>
      <c r="AC287" s="210">
        <f t="shared" si="113"/>
        <v>0</v>
      </c>
      <c r="AD287" s="210">
        <f t="shared" si="113"/>
        <v>0</v>
      </c>
      <c r="AE287" s="210">
        <f t="shared" si="113"/>
        <v>0</v>
      </c>
      <c r="AF287" s="210">
        <f t="shared" si="113"/>
        <v>0</v>
      </c>
      <c r="AG287" s="210">
        <f t="shared" si="113"/>
        <v>0</v>
      </c>
      <c r="AH287" s="210">
        <f t="shared" si="113"/>
        <v>0</v>
      </c>
      <c r="AI287" s="210">
        <f t="shared" si="113"/>
        <v>0</v>
      </c>
      <c r="AJ287" s="210">
        <f t="shared" si="113"/>
        <v>0</v>
      </c>
      <c r="AK287" s="210">
        <f t="shared" si="113"/>
        <v>0</v>
      </c>
      <c r="AL287" s="210">
        <f t="shared" si="113"/>
        <v>0</v>
      </c>
      <c r="AM287" s="210">
        <f t="shared" si="113"/>
        <v>0</v>
      </c>
      <c r="AN287" s="210">
        <f t="shared" si="113"/>
        <v>0</v>
      </c>
      <c r="AO287" s="210">
        <f t="shared" si="113"/>
        <v>0</v>
      </c>
      <c r="AP287" s="210">
        <f t="shared" si="113"/>
        <v>0</v>
      </c>
      <c r="AQ287" s="210">
        <f t="shared" si="113"/>
        <v>0</v>
      </c>
      <c r="AR287" s="210">
        <f t="shared" si="113"/>
        <v>0</v>
      </c>
      <c r="AS287" s="210">
        <f t="shared" si="113"/>
        <v>0</v>
      </c>
      <c r="AT287" s="210">
        <f t="shared" si="113"/>
        <v>0</v>
      </c>
      <c r="AU287" s="210">
        <f t="shared" si="113"/>
        <v>0</v>
      </c>
      <c r="AV287" s="210">
        <f t="shared" si="113"/>
        <v>0</v>
      </c>
      <c r="AW287" s="210">
        <f t="shared" si="113"/>
        <v>0</v>
      </c>
      <c r="AX287" s="210">
        <f t="shared" si="113"/>
        <v>0</v>
      </c>
      <c r="AY287" s="210">
        <f t="shared" si="113"/>
        <v>0</v>
      </c>
      <c r="AZ287" s="210">
        <f t="shared" si="113"/>
        <v>0</v>
      </c>
      <c r="BA287" s="210">
        <f t="shared" si="113"/>
        <v>0</v>
      </c>
      <c r="BB287" s="210">
        <f t="shared" si="113"/>
        <v>0</v>
      </c>
      <c r="BC287" s="210">
        <f t="shared" si="113"/>
        <v>0</v>
      </c>
      <c r="BD287" s="210">
        <f t="shared" si="113"/>
        <v>0</v>
      </c>
      <c r="BE287" s="210">
        <f t="shared" si="113"/>
        <v>0</v>
      </c>
      <c r="BF287" s="210">
        <f t="shared" si="113"/>
        <v>0</v>
      </c>
      <c r="BG287" s="210">
        <f t="shared" si="113"/>
        <v>0</v>
      </c>
      <c r="BH287" s="210">
        <f t="shared" si="113"/>
        <v>0</v>
      </c>
      <c r="BI287" s="210">
        <f t="shared" si="113"/>
        <v>0</v>
      </c>
      <c r="BJ287" s="210">
        <f t="shared" si="113"/>
        <v>0</v>
      </c>
      <c r="BK287" s="210">
        <f t="shared" si="113"/>
        <v>0</v>
      </c>
      <c r="BL287" s="210">
        <f t="shared" si="113"/>
        <v>0</v>
      </c>
      <c r="BM287" s="210">
        <f t="shared" si="113"/>
        <v>0</v>
      </c>
      <c r="BN287" s="210">
        <f t="shared" si="113"/>
        <v>0</v>
      </c>
      <c r="BO287" s="210">
        <f t="shared" si="113"/>
        <v>0</v>
      </c>
      <c r="BP287" s="210">
        <f t="shared" si="113"/>
        <v>0</v>
      </c>
      <c r="BQ287" s="210">
        <f t="shared" ref="BQ287:EB290" si="116">IFERROR(BQ96/$D96,0)</f>
        <v>0</v>
      </c>
      <c r="BR287" s="210">
        <f t="shared" si="116"/>
        <v>0</v>
      </c>
      <c r="BS287" s="210">
        <f t="shared" si="116"/>
        <v>0</v>
      </c>
      <c r="BT287" s="210">
        <f t="shared" si="116"/>
        <v>0</v>
      </c>
      <c r="BU287" s="210">
        <f t="shared" si="116"/>
        <v>0</v>
      </c>
      <c r="BV287" s="210">
        <f t="shared" si="116"/>
        <v>0</v>
      </c>
      <c r="BW287" s="210">
        <f t="shared" si="116"/>
        <v>0</v>
      </c>
      <c r="BX287" s="210">
        <f t="shared" si="116"/>
        <v>0</v>
      </c>
      <c r="BY287" s="210">
        <f t="shared" si="116"/>
        <v>0</v>
      </c>
      <c r="BZ287" s="210">
        <f t="shared" si="116"/>
        <v>0</v>
      </c>
      <c r="CA287" s="210">
        <f t="shared" si="116"/>
        <v>0</v>
      </c>
      <c r="CB287" s="210">
        <f t="shared" si="116"/>
        <v>0</v>
      </c>
      <c r="CC287" s="210">
        <f t="shared" si="116"/>
        <v>0</v>
      </c>
      <c r="CD287" s="210">
        <f t="shared" si="116"/>
        <v>0</v>
      </c>
      <c r="CE287" s="210">
        <f t="shared" si="116"/>
        <v>0</v>
      </c>
      <c r="CF287" s="210">
        <f t="shared" si="116"/>
        <v>0</v>
      </c>
      <c r="CG287" s="210">
        <f t="shared" si="116"/>
        <v>0</v>
      </c>
      <c r="CH287" s="210">
        <f t="shared" si="116"/>
        <v>0</v>
      </c>
      <c r="CI287" s="210">
        <f t="shared" si="116"/>
        <v>0</v>
      </c>
      <c r="CJ287" s="210">
        <f t="shared" si="116"/>
        <v>0</v>
      </c>
      <c r="CK287" s="210">
        <f t="shared" si="116"/>
        <v>0</v>
      </c>
      <c r="CL287" s="210">
        <f t="shared" si="116"/>
        <v>0</v>
      </c>
      <c r="CM287" s="210">
        <f t="shared" si="116"/>
        <v>0</v>
      </c>
      <c r="CN287" s="210">
        <f t="shared" si="116"/>
        <v>0</v>
      </c>
      <c r="CO287" s="210">
        <f t="shared" si="116"/>
        <v>0</v>
      </c>
      <c r="CP287" s="210">
        <f t="shared" si="116"/>
        <v>0</v>
      </c>
      <c r="CQ287" s="210">
        <f t="shared" si="116"/>
        <v>0</v>
      </c>
      <c r="CR287" s="210">
        <f t="shared" si="116"/>
        <v>0</v>
      </c>
      <c r="CS287" s="210">
        <f t="shared" si="116"/>
        <v>0</v>
      </c>
      <c r="CT287" s="210">
        <f t="shared" si="116"/>
        <v>0</v>
      </c>
      <c r="CU287" s="210">
        <f t="shared" si="116"/>
        <v>0</v>
      </c>
      <c r="CV287" s="210">
        <f t="shared" si="116"/>
        <v>0</v>
      </c>
      <c r="CW287" s="210">
        <f t="shared" si="116"/>
        <v>0</v>
      </c>
      <c r="CX287" s="210">
        <f t="shared" si="116"/>
        <v>0</v>
      </c>
      <c r="CY287" s="210">
        <f t="shared" si="116"/>
        <v>0</v>
      </c>
      <c r="CZ287" s="210">
        <f t="shared" si="116"/>
        <v>0</v>
      </c>
      <c r="DA287" s="210">
        <f t="shared" si="116"/>
        <v>0</v>
      </c>
      <c r="DB287" s="210">
        <f t="shared" si="116"/>
        <v>0</v>
      </c>
      <c r="DC287" s="210">
        <f t="shared" si="116"/>
        <v>0</v>
      </c>
      <c r="DD287" s="210">
        <f t="shared" si="116"/>
        <v>0</v>
      </c>
      <c r="DE287" s="210">
        <f t="shared" si="116"/>
        <v>0</v>
      </c>
      <c r="DF287" s="210">
        <f t="shared" si="116"/>
        <v>0</v>
      </c>
      <c r="DG287" s="210">
        <f t="shared" si="116"/>
        <v>0</v>
      </c>
      <c r="DH287" s="210">
        <f t="shared" si="116"/>
        <v>0</v>
      </c>
      <c r="DI287" s="210">
        <f t="shared" si="116"/>
        <v>0</v>
      </c>
      <c r="DJ287" s="210">
        <f t="shared" si="116"/>
        <v>0</v>
      </c>
      <c r="DK287" s="210">
        <f t="shared" si="116"/>
        <v>0</v>
      </c>
      <c r="DL287" s="210">
        <f t="shared" si="116"/>
        <v>0</v>
      </c>
      <c r="DM287" s="210">
        <f t="shared" si="116"/>
        <v>0</v>
      </c>
      <c r="DN287" s="210">
        <f t="shared" si="116"/>
        <v>0</v>
      </c>
      <c r="DO287" s="210">
        <f t="shared" si="116"/>
        <v>0</v>
      </c>
      <c r="DP287" s="210">
        <f t="shared" si="116"/>
        <v>0</v>
      </c>
      <c r="DQ287" s="210">
        <f t="shared" si="116"/>
        <v>0</v>
      </c>
      <c r="DR287" s="210">
        <f t="shared" si="116"/>
        <v>0</v>
      </c>
      <c r="DS287" s="210">
        <f t="shared" si="116"/>
        <v>0</v>
      </c>
      <c r="DT287" s="210">
        <f t="shared" si="116"/>
        <v>0</v>
      </c>
      <c r="DU287" s="210">
        <f t="shared" si="116"/>
        <v>0</v>
      </c>
      <c r="DV287" s="210">
        <f t="shared" si="116"/>
        <v>0</v>
      </c>
      <c r="DW287" s="210">
        <f t="shared" si="116"/>
        <v>0</v>
      </c>
      <c r="DX287" s="210">
        <f t="shared" si="116"/>
        <v>0</v>
      </c>
      <c r="DY287" s="210">
        <f t="shared" si="116"/>
        <v>0</v>
      </c>
      <c r="DZ287" s="210">
        <f t="shared" si="116"/>
        <v>0</v>
      </c>
      <c r="EA287" s="210">
        <f t="shared" si="116"/>
        <v>0</v>
      </c>
      <c r="EB287" s="210">
        <f t="shared" si="116"/>
        <v>0</v>
      </c>
      <c r="EC287" s="210">
        <f t="shared" si="115"/>
        <v>0</v>
      </c>
      <c r="ED287" s="210">
        <f t="shared" si="115"/>
        <v>0</v>
      </c>
      <c r="EE287" s="210">
        <f t="shared" si="115"/>
        <v>0</v>
      </c>
      <c r="EF287" s="210">
        <f t="shared" si="115"/>
        <v>0</v>
      </c>
      <c r="EG287" s="210">
        <f t="shared" si="115"/>
        <v>0</v>
      </c>
      <c r="EH287" s="210">
        <f t="shared" si="115"/>
        <v>0</v>
      </c>
      <c r="EI287" s="210">
        <f t="shared" si="115"/>
        <v>0</v>
      </c>
      <c r="EJ287" s="210">
        <f t="shared" si="115"/>
        <v>0</v>
      </c>
      <c r="EK287" s="210">
        <f t="shared" si="115"/>
        <v>0</v>
      </c>
      <c r="EL287" s="210">
        <f t="shared" si="115"/>
        <v>0</v>
      </c>
      <c r="EM287" s="210">
        <f t="shared" si="115"/>
        <v>0</v>
      </c>
      <c r="EN287" s="210">
        <f t="shared" si="115"/>
        <v>0</v>
      </c>
      <c r="EO287" s="210">
        <f t="shared" si="115"/>
        <v>0</v>
      </c>
      <c r="EP287" s="210">
        <f t="shared" si="115"/>
        <v>0</v>
      </c>
      <c r="EQ287" s="210">
        <f t="shared" si="115"/>
        <v>0</v>
      </c>
      <c r="ER287" s="210">
        <f t="shared" si="115"/>
        <v>0</v>
      </c>
      <c r="ES287" s="210">
        <f t="shared" si="115"/>
        <v>0</v>
      </c>
      <c r="ET287" s="210">
        <f t="shared" si="115"/>
        <v>0</v>
      </c>
      <c r="EU287" s="210">
        <f t="shared" si="115"/>
        <v>0</v>
      </c>
      <c r="EV287" s="210">
        <f t="shared" si="115"/>
        <v>0</v>
      </c>
      <c r="EW287" s="210">
        <f t="shared" si="115"/>
        <v>0</v>
      </c>
      <c r="EX287" s="210">
        <f t="shared" si="115"/>
        <v>0</v>
      </c>
      <c r="EY287" s="210">
        <f t="shared" si="115"/>
        <v>0</v>
      </c>
      <c r="EZ287" s="210">
        <f t="shared" si="115"/>
        <v>0</v>
      </c>
      <c r="FA287" s="210">
        <f t="shared" si="115"/>
        <v>0</v>
      </c>
      <c r="FB287" s="210">
        <f t="shared" si="115"/>
        <v>0</v>
      </c>
      <c r="FC287" s="210">
        <f t="shared" si="115"/>
        <v>0</v>
      </c>
      <c r="FD287" s="210">
        <f t="shared" si="115"/>
        <v>0</v>
      </c>
      <c r="FE287" s="210">
        <f t="shared" si="115"/>
        <v>0</v>
      </c>
      <c r="FF287" s="210">
        <f t="shared" si="115"/>
        <v>0</v>
      </c>
      <c r="FG287" s="210">
        <f t="shared" si="115"/>
        <v>0</v>
      </c>
      <c r="FH287" s="210">
        <f t="shared" si="115"/>
        <v>0</v>
      </c>
      <c r="FI287" s="210">
        <f t="shared" si="115"/>
        <v>0</v>
      </c>
      <c r="FJ287" s="210">
        <f t="shared" si="115"/>
        <v>0</v>
      </c>
      <c r="FK287" s="210">
        <f t="shared" si="115"/>
        <v>0</v>
      </c>
      <c r="FL287" s="210">
        <f t="shared" si="115"/>
        <v>0</v>
      </c>
      <c r="FM287" s="210">
        <f t="shared" si="115"/>
        <v>0</v>
      </c>
      <c r="FN287" s="210">
        <f t="shared" si="115"/>
        <v>0</v>
      </c>
      <c r="FO287" s="210">
        <f t="shared" si="115"/>
        <v>0</v>
      </c>
      <c r="FP287" s="210">
        <f t="shared" si="115"/>
        <v>0</v>
      </c>
      <c r="FQ287" s="210">
        <f t="shared" si="115"/>
        <v>0</v>
      </c>
      <c r="FR287" s="210">
        <f t="shared" si="115"/>
        <v>0</v>
      </c>
      <c r="FS287" s="210">
        <f t="shared" si="115"/>
        <v>0</v>
      </c>
      <c r="FT287" s="210">
        <f t="shared" si="115"/>
        <v>0</v>
      </c>
      <c r="FU287" s="210">
        <f t="shared" si="115"/>
        <v>0</v>
      </c>
      <c r="FV287" s="210">
        <f t="shared" si="115"/>
        <v>0</v>
      </c>
      <c r="FW287" s="210">
        <f t="shared" si="115"/>
        <v>0</v>
      </c>
      <c r="FX287" s="210">
        <f t="shared" si="115"/>
        <v>0</v>
      </c>
      <c r="FY287" s="210">
        <f t="shared" si="115"/>
        <v>0</v>
      </c>
      <c r="FZ287" s="210">
        <f t="shared" si="115"/>
        <v>0</v>
      </c>
      <c r="GA287" s="210">
        <f t="shared" si="115"/>
        <v>0</v>
      </c>
      <c r="GB287" s="210">
        <f t="shared" si="115"/>
        <v>0</v>
      </c>
      <c r="GC287" s="210">
        <f t="shared" si="115"/>
        <v>0</v>
      </c>
      <c r="GD287" s="210">
        <f t="shared" si="115"/>
        <v>0</v>
      </c>
      <c r="GE287" s="210">
        <f t="shared" si="115"/>
        <v>0</v>
      </c>
      <c r="GF287" s="210">
        <f t="shared" si="115"/>
        <v>0</v>
      </c>
      <c r="GG287" s="210">
        <f t="shared" si="115"/>
        <v>0</v>
      </c>
      <c r="GH287" s="210">
        <f t="shared" si="115"/>
        <v>0</v>
      </c>
      <c r="GI287" s="210">
        <f t="shared" si="115"/>
        <v>0</v>
      </c>
      <c r="GK287" s="216">
        <f t="shared" si="91"/>
        <v>0</v>
      </c>
      <c r="GL287" s="216">
        <f t="shared" si="86"/>
        <v>0</v>
      </c>
      <c r="GM287" s="216">
        <f t="shared" si="87"/>
        <v>0</v>
      </c>
      <c r="GN287" s="216">
        <f t="shared" si="88"/>
        <v>0</v>
      </c>
    </row>
    <row r="288" spans="1:196" x14ac:dyDescent="0.35">
      <c r="A288" s="9">
        <f>Report!$C$4</f>
        <v>1</v>
      </c>
      <c r="B288" t="str">
        <f>VLOOKUP($A288,Centers!$B$1:$C$120,2,)</f>
        <v>GATE</v>
      </c>
      <c r="C288" s="209">
        <v>44974</v>
      </c>
      <c r="D288" s="113">
        <f>IF($A288=1,SUM(SUMIFS(Indent!$E:$E,Indent!$C:$C,Waterfall!$C288,Indent!$A:$A,Centers!$A$2),SUMIFS(Indent!$E:$E,Indent!$C:$C,Waterfall!$C288,Indent!$A:$A,Centers!$A$3),SUMIFS(Indent!$E:$E,Indent!$C:$C,Waterfall!$C288,Indent!$A:$A,Centers!$A$4),SUMIFS(Indent!$E:$E,Indent!$C:$C,Waterfall!$C288,Indent!$A:$A,Centers!$A$5),SUMIFS(Indent!$E:$E,Indent!$C:$C,Waterfall!$C288,Indent!$A:$A,Centers!$A$6),SUMIFS(Indent!$E:$E,Indent!$C:$C,Waterfall!$C288,Indent!$A:$A,Centers!$A$7),SUMIFS(Indent!$E:$E,Indent!$C:$C,Waterfall!$C288,Indent!$A:$A,Centers!$A$8)),SUMIFS(Indent!$E:$E,Indent!$C:$C,Waterfall!$C288,Indent!$A:$A,$A288))</f>
        <v>0</v>
      </c>
      <c r="E288" s="210">
        <f t="shared" si="83"/>
        <v>0</v>
      </c>
      <c r="F288" s="210">
        <f t="shared" ref="F288:BQ291" si="117">IFERROR(F97/$D97,0)</f>
        <v>0</v>
      </c>
      <c r="G288" s="210">
        <f t="shared" si="117"/>
        <v>0</v>
      </c>
      <c r="H288" s="210">
        <f t="shared" si="117"/>
        <v>0</v>
      </c>
      <c r="I288" s="210">
        <f t="shared" si="117"/>
        <v>0</v>
      </c>
      <c r="J288" s="210">
        <f t="shared" si="117"/>
        <v>0</v>
      </c>
      <c r="K288" s="210">
        <f t="shared" si="117"/>
        <v>0</v>
      </c>
      <c r="L288" s="210">
        <f t="shared" si="117"/>
        <v>0</v>
      </c>
      <c r="M288" s="210">
        <f t="shared" si="117"/>
        <v>0</v>
      </c>
      <c r="N288" s="210">
        <f t="shared" si="117"/>
        <v>0</v>
      </c>
      <c r="O288" s="210">
        <f t="shared" si="117"/>
        <v>0</v>
      </c>
      <c r="P288" s="210">
        <f t="shared" si="117"/>
        <v>0</v>
      </c>
      <c r="Q288" s="210">
        <f t="shared" si="117"/>
        <v>0</v>
      </c>
      <c r="R288" s="210">
        <f t="shared" si="117"/>
        <v>0</v>
      </c>
      <c r="S288" s="210">
        <f t="shared" si="117"/>
        <v>0</v>
      </c>
      <c r="T288" s="210">
        <f t="shared" si="117"/>
        <v>0</v>
      </c>
      <c r="U288" s="210">
        <f t="shared" si="117"/>
        <v>0</v>
      </c>
      <c r="V288" s="210">
        <f t="shared" si="117"/>
        <v>0</v>
      </c>
      <c r="W288" s="210">
        <f t="shared" si="117"/>
        <v>0</v>
      </c>
      <c r="X288" s="210">
        <f t="shared" si="117"/>
        <v>0</v>
      </c>
      <c r="Y288" s="210">
        <f t="shared" si="117"/>
        <v>0</v>
      </c>
      <c r="Z288" s="210">
        <f t="shared" si="117"/>
        <v>0</v>
      </c>
      <c r="AA288" s="210">
        <f t="shared" si="117"/>
        <v>0</v>
      </c>
      <c r="AB288" s="210">
        <f t="shared" si="117"/>
        <v>0</v>
      </c>
      <c r="AC288" s="210">
        <f t="shared" si="117"/>
        <v>0</v>
      </c>
      <c r="AD288" s="210">
        <f t="shared" si="117"/>
        <v>0</v>
      </c>
      <c r="AE288" s="210">
        <f t="shared" si="117"/>
        <v>0</v>
      </c>
      <c r="AF288" s="210">
        <f t="shared" si="117"/>
        <v>0</v>
      </c>
      <c r="AG288" s="210">
        <f t="shared" si="117"/>
        <v>0</v>
      </c>
      <c r="AH288" s="210">
        <f t="shared" si="117"/>
        <v>0</v>
      </c>
      <c r="AI288" s="210">
        <f t="shared" si="117"/>
        <v>0</v>
      </c>
      <c r="AJ288" s="210">
        <f t="shared" si="117"/>
        <v>0</v>
      </c>
      <c r="AK288" s="210">
        <f t="shared" si="117"/>
        <v>0</v>
      </c>
      <c r="AL288" s="210">
        <f t="shared" si="117"/>
        <v>0</v>
      </c>
      <c r="AM288" s="210">
        <f t="shared" si="117"/>
        <v>0</v>
      </c>
      <c r="AN288" s="210">
        <f t="shared" si="117"/>
        <v>0</v>
      </c>
      <c r="AO288" s="210">
        <f t="shared" si="117"/>
        <v>0</v>
      </c>
      <c r="AP288" s="210">
        <f t="shared" si="117"/>
        <v>0</v>
      </c>
      <c r="AQ288" s="210">
        <f t="shared" si="117"/>
        <v>0</v>
      </c>
      <c r="AR288" s="210">
        <f t="shared" si="117"/>
        <v>0</v>
      </c>
      <c r="AS288" s="210">
        <f t="shared" si="117"/>
        <v>0</v>
      </c>
      <c r="AT288" s="210">
        <f t="shared" si="117"/>
        <v>0</v>
      </c>
      <c r="AU288" s="210">
        <f t="shared" si="117"/>
        <v>0</v>
      </c>
      <c r="AV288" s="210">
        <f t="shared" si="117"/>
        <v>0</v>
      </c>
      <c r="AW288" s="210">
        <f t="shared" si="117"/>
        <v>0</v>
      </c>
      <c r="AX288" s="210">
        <f t="shared" si="117"/>
        <v>0</v>
      </c>
      <c r="AY288" s="210">
        <f t="shared" si="117"/>
        <v>0</v>
      </c>
      <c r="AZ288" s="210">
        <f t="shared" si="117"/>
        <v>0</v>
      </c>
      <c r="BA288" s="210">
        <f t="shared" si="117"/>
        <v>0</v>
      </c>
      <c r="BB288" s="210">
        <f t="shared" si="117"/>
        <v>0</v>
      </c>
      <c r="BC288" s="210">
        <f t="shared" si="117"/>
        <v>0</v>
      </c>
      <c r="BD288" s="210">
        <f t="shared" si="117"/>
        <v>0</v>
      </c>
      <c r="BE288" s="210">
        <f t="shared" si="117"/>
        <v>0</v>
      </c>
      <c r="BF288" s="210">
        <f t="shared" si="117"/>
        <v>0</v>
      </c>
      <c r="BG288" s="210">
        <f t="shared" si="117"/>
        <v>0</v>
      </c>
      <c r="BH288" s="210">
        <f t="shared" si="117"/>
        <v>0</v>
      </c>
      <c r="BI288" s="210">
        <f t="shared" si="117"/>
        <v>0</v>
      </c>
      <c r="BJ288" s="210">
        <f t="shared" si="117"/>
        <v>0</v>
      </c>
      <c r="BK288" s="210">
        <f t="shared" si="117"/>
        <v>0</v>
      </c>
      <c r="BL288" s="210">
        <f t="shared" si="117"/>
        <v>0</v>
      </c>
      <c r="BM288" s="210">
        <f t="shared" si="117"/>
        <v>0</v>
      </c>
      <c r="BN288" s="210">
        <f t="shared" si="117"/>
        <v>0</v>
      </c>
      <c r="BO288" s="210">
        <f t="shared" si="117"/>
        <v>0</v>
      </c>
      <c r="BP288" s="210">
        <f t="shared" si="117"/>
        <v>0</v>
      </c>
      <c r="BQ288" s="210">
        <f t="shared" si="117"/>
        <v>0</v>
      </c>
      <c r="BR288" s="210">
        <f t="shared" si="116"/>
        <v>0</v>
      </c>
      <c r="BS288" s="210">
        <f t="shared" si="116"/>
        <v>0</v>
      </c>
      <c r="BT288" s="210">
        <f t="shared" si="116"/>
        <v>0</v>
      </c>
      <c r="BU288" s="210">
        <f t="shared" si="116"/>
        <v>0</v>
      </c>
      <c r="BV288" s="210">
        <f t="shared" si="116"/>
        <v>0</v>
      </c>
      <c r="BW288" s="210">
        <f t="shared" si="116"/>
        <v>0</v>
      </c>
      <c r="BX288" s="210">
        <f t="shared" si="116"/>
        <v>0</v>
      </c>
      <c r="BY288" s="210">
        <f t="shared" si="116"/>
        <v>0</v>
      </c>
      <c r="BZ288" s="210">
        <f t="shared" si="116"/>
        <v>0</v>
      </c>
      <c r="CA288" s="210">
        <f t="shared" si="116"/>
        <v>0</v>
      </c>
      <c r="CB288" s="210">
        <f t="shared" si="116"/>
        <v>0</v>
      </c>
      <c r="CC288" s="210">
        <f t="shared" si="116"/>
        <v>0</v>
      </c>
      <c r="CD288" s="210">
        <f t="shared" si="116"/>
        <v>0</v>
      </c>
      <c r="CE288" s="210">
        <f t="shared" si="116"/>
        <v>0</v>
      </c>
      <c r="CF288" s="210">
        <f t="shared" si="116"/>
        <v>0</v>
      </c>
      <c r="CG288" s="210">
        <f t="shared" si="116"/>
        <v>0</v>
      </c>
      <c r="CH288" s="210">
        <f t="shared" si="116"/>
        <v>0</v>
      </c>
      <c r="CI288" s="210">
        <f t="shared" si="116"/>
        <v>0</v>
      </c>
      <c r="CJ288" s="210">
        <f t="shared" si="116"/>
        <v>0</v>
      </c>
      <c r="CK288" s="210">
        <f t="shared" si="116"/>
        <v>0</v>
      </c>
      <c r="CL288" s="210">
        <f t="shared" si="116"/>
        <v>0</v>
      </c>
      <c r="CM288" s="210">
        <f t="shared" si="116"/>
        <v>0</v>
      </c>
      <c r="CN288" s="210">
        <f t="shared" si="116"/>
        <v>0</v>
      </c>
      <c r="CO288" s="210">
        <f t="shared" si="116"/>
        <v>0</v>
      </c>
      <c r="CP288" s="210">
        <f t="shared" si="116"/>
        <v>0</v>
      </c>
      <c r="CQ288" s="210">
        <f t="shared" si="116"/>
        <v>0</v>
      </c>
      <c r="CR288" s="210">
        <f t="shared" si="116"/>
        <v>0</v>
      </c>
      <c r="CS288" s="210">
        <f t="shared" si="116"/>
        <v>0</v>
      </c>
      <c r="CT288" s="210">
        <f t="shared" si="116"/>
        <v>0</v>
      </c>
      <c r="CU288" s="210">
        <f t="shared" si="116"/>
        <v>0</v>
      </c>
      <c r="CV288" s="210">
        <f t="shared" si="116"/>
        <v>0</v>
      </c>
      <c r="CW288" s="210">
        <f t="shared" si="116"/>
        <v>0</v>
      </c>
      <c r="CX288" s="210">
        <f t="shared" si="116"/>
        <v>0</v>
      </c>
      <c r="CY288" s="210">
        <f t="shared" si="116"/>
        <v>0</v>
      </c>
      <c r="CZ288" s="210">
        <f t="shared" si="116"/>
        <v>0</v>
      </c>
      <c r="DA288" s="210">
        <f t="shared" si="116"/>
        <v>0</v>
      </c>
      <c r="DB288" s="210">
        <f t="shared" si="116"/>
        <v>0</v>
      </c>
      <c r="DC288" s="210">
        <f t="shared" si="116"/>
        <v>0</v>
      </c>
      <c r="DD288" s="210">
        <f t="shared" si="116"/>
        <v>0</v>
      </c>
      <c r="DE288" s="210">
        <f t="shared" si="116"/>
        <v>0</v>
      </c>
      <c r="DF288" s="210">
        <f t="shared" si="116"/>
        <v>0</v>
      </c>
      <c r="DG288" s="210">
        <f t="shared" si="116"/>
        <v>0</v>
      </c>
      <c r="DH288" s="210">
        <f t="shared" si="116"/>
        <v>0</v>
      </c>
      <c r="DI288" s="210">
        <f t="shared" si="116"/>
        <v>0</v>
      </c>
      <c r="DJ288" s="210">
        <f t="shared" si="116"/>
        <v>0</v>
      </c>
      <c r="DK288" s="210">
        <f t="shared" si="116"/>
        <v>0</v>
      </c>
      <c r="DL288" s="210">
        <f t="shared" si="116"/>
        <v>0</v>
      </c>
      <c r="DM288" s="210">
        <f t="shared" si="116"/>
        <v>0</v>
      </c>
      <c r="DN288" s="210">
        <f t="shared" si="116"/>
        <v>0</v>
      </c>
      <c r="DO288" s="210">
        <f t="shared" si="116"/>
        <v>0</v>
      </c>
      <c r="DP288" s="210">
        <f t="shared" si="116"/>
        <v>0</v>
      </c>
      <c r="DQ288" s="210">
        <f t="shared" si="116"/>
        <v>0</v>
      </c>
      <c r="DR288" s="210">
        <f t="shared" si="116"/>
        <v>0</v>
      </c>
      <c r="DS288" s="210">
        <f t="shared" si="116"/>
        <v>0</v>
      </c>
      <c r="DT288" s="210">
        <f t="shared" si="116"/>
        <v>0</v>
      </c>
      <c r="DU288" s="210">
        <f t="shared" si="116"/>
        <v>0</v>
      </c>
      <c r="DV288" s="210">
        <f t="shared" si="116"/>
        <v>0</v>
      </c>
      <c r="DW288" s="210">
        <f t="shared" si="116"/>
        <v>0</v>
      </c>
      <c r="DX288" s="210">
        <f t="shared" si="116"/>
        <v>0</v>
      </c>
      <c r="DY288" s="210">
        <f t="shared" si="116"/>
        <v>0</v>
      </c>
      <c r="DZ288" s="210">
        <f t="shared" si="116"/>
        <v>0</v>
      </c>
      <c r="EA288" s="210">
        <f t="shared" si="116"/>
        <v>0</v>
      </c>
      <c r="EB288" s="210">
        <f t="shared" si="116"/>
        <v>0</v>
      </c>
      <c r="EC288" s="210">
        <f t="shared" si="115"/>
        <v>0</v>
      </c>
      <c r="ED288" s="210">
        <f t="shared" si="115"/>
        <v>0</v>
      </c>
      <c r="EE288" s="210">
        <f t="shared" si="115"/>
        <v>0</v>
      </c>
      <c r="EF288" s="210">
        <f t="shared" si="115"/>
        <v>0</v>
      </c>
      <c r="EG288" s="210">
        <f t="shared" si="115"/>
        <v>0</v>
      </c>
      <c r="EH288" s="210">
        <f t="shared" si="115"/>
        <v>0</v>
      </c>
      <c r="EI288" s="210">
        <f t="shared" si="115"/>
        <v>0</v>
      </c>
      <c r="EJ288" s="210">
        <f t="shared" si="115"/>
        <v>0</v>
      </c>
      <c r="EK288" s="210">
        <f t="shared" si="115"/>
        <v>0</v>
      </c>
      <c r="EL288" s="210">
        <f t="shared" si="115"/>
        <v>0</v>
      </c>
      <c r="EM288" s="210">
        <f t="shared" si="115"/>
        <v>0</v>
      </c>
      <c r="EN288" s="210">
        <f t="shared" si="115"/>
        <v>0</v>
      </c>
      <c r="EO288" s="210">
        <f t="shared" si="115"/>
        <v>0</v>
      </c>
      <c r="EP288" s="210">
        <f t="shared" si="115"/>
        <v>0</v>
      </c>
      <c r="EQ288" s="210">
        <f t="shared" si="115"/>
        <v>0</v>
      </c>
      <c r="ER288" s="210">
        <f t="shared" si="115"/>
        <v>0</v>
      </c>
      <c r="ES288" s="210">
        <f t="shared" si="115"/>
        <v>0</v>
      </c>
      <c r="ET288" s="210">
        <f t="shared" si="115"/>
        <v>0</v>
      </c>
      <c r="EU288" s="210">
        <f t="shared" si="115"/>
        <v>0</v>
      </c>
      <c r="EV288" s="210">
        <f t="shared" si="115"/>
        <v>0</v>
      </c>
      <c r="EW288" s="210">
        <f t="shared" si="115"/>
        <v>0</v>
      </c>
      <c r="EX288" s="210">
        <f t="shared" si="115"/>
        <v>0</v>
      </c>
      <c r="EY288" s="210">
        <f t="shared" si="115"/>
        <v>0</v>
      </c>
      <c r="EZ288" s="210">
        <f t="shared" si="115"/>
        <v>0</v>
      </c>
      <c r="FA288" s="210">
        <f t="shared" si="115"/>
        <v>0</v>
      </c>
      <c r="FB288" s="210">
        <f t="shared" si="115"/>
        <v>0</v>
      </c>
      <c r="FC288" s="210">
        <f t="shared" si="115"/>
        <v>0</v>
      </c>
      <c r="FD288" s="210">
        <f t="shared" si="115"/>
        <v>0</v>
      </c>
      <c r="FE288" s="210">
        <f t="shared" si="115"/>
        <v>0</v>
      </c>
      <c r="FF288" s="210">
        <f t="shared" si="115"/>
        <v>0</v>
      </c>
      <c r="FG288" s="210">
        <f t="shared" si="115"/>
        <v>0</v>
      </c>
      <c r="FH288" s="210">
        <f t="shared" si="115"/>
        <v>0</v>
      </c>
      <c r="FI288" s="210">
        <f t="shared" si="115"/>
        <v>0</v>
      </c>
      <c r="FJ288" s="210">
        <f t="shared" si="115"/>
        <v>0</v>
      </c>
      <c r="FK288" s="210">
        <f t="shared" si="115"/>
        <v>0</v>
      </c>
      <c r="FL288" s="210">
        <f t="shared" si="115"/>
        <v>0</v>
      </c>
      <c r="FM288" s="210">
        <f t="shared" si="115"/>
        <v>0</v>
      </c>
      <c r="FN288" s="210">
        <f t="shared" si="115"/>
        <v>0</v>
      </c>
      <c r="FO288" s="210">
        <f t="shared" si="115"/>
        <v>0</v>
      </c>
      <c r="FP288" s="210">
        <f t="shared" si="115"/>
        <v>0</v>
      </c>
      <c r="FQ288" s="210">
        <f t="shared" si="115"/>
        <v>0</v>
      </c>
      <c r="FR288" s="210">
        <f t="shared" si="115"/>
        <v>0</v>
      </c>
      <c r="FS288" s="210">
        <f t="shared" si="115"/>
        <v>0</v>
      </c>
      <c r="FT288" s="210">
        <f t="shared" si="115"/>
        <v>0</v>
      </c>
      <c r="FU288" s="210">
        <f t="shared" si="115"/>
        <v>0</v>
      </c>
      <c r="FV288" s="210">
        <f t="shared" si="115"/>
        <v>0</v>
      </c>
      <c r="FW288" s="210">
        <f t="shared" si="115"/>
        <v>0</v>
      </c>
      <c r="FX288" s="210">
        <f t="shared" si="115"/>
        <v>0</v>
      </c>
      <c r="FY288" s="210">
        <f t="shared" si="115"/>
        <v>0</v>
      </c>
      <c r="FZ288" s="210">
        <f t="shared" si="115"/>
        <v>0</v>
      </c>
      <c r="GA288" s="210">
        <f t="shared" si="115"/>
        <v>0</v>
      </c>
      <c r="GB288" s="210">
        <f t="shared" si="115"/>
        <v>0</v>
      </c>
      <c r="GC288" s="210">
        <f t="shared" si="115"/>
        <v>0</v>
      </c>
      <c r="GD288" s="210">
        <f t="shared" si="115"/>
        <v>0</v>
      </c>
      <c r="GE288" s="210">
        <f t="shared" si="115"/>
        <v>0</v>
      </c>
      <c r="GF288" s="210">
        <f t="shared" si="115"/>
        <v>0</v>
      </c>
      <c r="GG288" s="210">
        <f t="shared" si="115"/>
        <v>0</v>
      </c>
      <c r="GH288" s="210">
        <f t="shared" si="115"/>
        <v>0</v>
      </c>
      <c r="GI288" s="210">
        <f t="shared" si="115"/>
        <v>0</v>
      </c>
      <c r="GK288" s="216">
        <f t="shared" si="91"/>
        <v>0</v>
      </c>
      <c r="GL288" s="216">
        <f t="shared" si="86"/>
        <v>0</v>
      </c>
      <c r="GM288" s="216">
        <f t="shared" si="87"/>
        <v>0</v>
      </c>
      <c r="GN288" s="216">
        <f t="shared" si="88"/>
        <v>0</v>
      </c>
    </row>
    <row r="289" spans="1:196" x14ac:dyDescent="0.35">
      <c r="A289" s="9">
        <f>Report!$C$4</f>
        <v>1</v>
      </c>
      <c r="B289" t="str">
        <f>VLOOKUP($A289,Centers!$B$1:$C$120,2,)</f>
        <v>GATE</v>
      </c>
      <c r="C289" s="209">
        <v>44975</v>
      </c>
      <c r="D289" s="113">
        <f>IF($A289=1,SUM(SUMIFS(Indent!$E:$E,Indent!$C:$C,Waterfall!$C289,Indent!$A:$A,Centers!$A$2),SUMIFS(Indent!$E:$E,Indent!$C:$C,Waterfall!$C289,Indent!$A:$A,Centers!$A$3),SUMIFS(Indent!$E:$E,Indent!$C:$C,Waterfall!$C289,Indent!$A:$A,Centers!$A$4),SUMIFS(Indent!$E:$E,Indent!$C:$C,Waterfall!$C289,Indent!$A:$A,Centers!$A$5),SUMIFS(Indent!$E:$E,Indent!$C:$C,Waterfall!$C289,Indent!$A:$A,Centers!$A$6),SUMIFS(Indent!$E:$E,Indent!$C:$C,Waterfall!$C289,Indent!$A:$A,Centers!$A$7),SUMIFS(Indent!$E:$E,Indent!$C:$C,Waterfall!$C289,Indent!$A:$A,Centers!$A$8)),SUMIFS(Indent!$E:$E,Indent!$C:$C,Waterfall!$C289,Indent!$A:$A,$A289))</f>
        <v>0</v>
      </c>
      <c r="E289" s="210">
        <f t="shared" si="83"/>
        <v>0</v>
      </c>
      <c r="F289" s="210">
        <f t="shared" si="117"/>
        <v>0</v>
      </c>
      <c r="G289" s="210">
        <f t="shared" si="117"/>
        <v>0</v>
      </c>
      <c r="H289" s="210">
        <f t="shared" si="117"/>
        <v>0</v>
      </c>
      <c r="I289" s="210">
        <f t="shared" si="117"/>
        <v>0</v>
      </c>
      <c r="J289" s="210">
        <f t="shared" si="117"/>
        <v>0</v>
      </c>
      <c r="K289" s="210">
        <f t="shared" si="117"/>
        <v>0</v>
      </c>
      <c r="L289" s="210">
        <f t="shared" si="117"/>
        <v>0</v>
      </c>
      <c r="M289" s="210">
        <f t="shared" si="117"/>
        <v>0</v>
      </c>
      <c r="N289" s="210">
        <f t="shared" si="117"/>
        <v>0</v>
      </c>
      <c r="O289" s="210">
        <f t="shared" si="117"/>
        <v>0</v>
      </c>
      <c r="P289" s="210">
        <f t="shared" si="117"/>
        <v>0</v>
      </c>
      <c r="Q289" s="210">
        <f t="shared" si="117"/>
        <v>0</v>
      </c>
      <c r="R289" s="210">
        <f t="shared" si="117"/>
        <v>0</v>
      </c>
      <c r="S289" s="210">
        <f t="shared" si="117"/>
        <v>0</v>
      </c>
      <c r="T289" s="210">
        <f t="shared" si="117"/>
        <v>0</v>
      </c>
      <c r="U289" s="210">
        <f t="shared" si="117"/>
        <v>0</v>
      </c>
      <c r="V289" s="210">
        <f t="shared" si="117"/>
        <v>0</v>
      </c>
      <c r="W289" s="210">
        <f t="shared" si="117"/>
        <v>0</v>
      </c>
      <c r="X289" s="210">
        <f t="shared" si="117"/>
        <v>0</v>
      </c>
      <c r="Y289" s="210">
        <f t="shared" si="117"/>
        <v>0</v>
      </c>
      <c r="Z289" s="210">
        <f t="shared" si="117"/>
        <v>0</v>
      </c>
      <c r="AA289" s="210">
        <f t="shared" si="117"/>
        <v>0</v>
      </c>
      <c r="AB289" s="210">
        <f t="shared" si="117"/>
        <v>0</v>
      </c>
      <c r="AC289" s="210">
        <f t="shared" si="117"/>
        <v>0</v>
      </c>
      <c r="AD289" s="210">
        <f t="shared" si="117"/>
        <v>0</v>
      </c>
      <c r="AE289" s="210">
        <f t="shared" si="117"/>
        <v>0</v>
      </c>
      <c r="AF289" s="210">
        <f t="shared" si="117"/>
        <v>0</v>
      </c>
      <c r="AG289" s="210">
        <f t="shared" si="117"/>
        <v>0</v>
      </c>
      <c r="AH289" s="210">
        <f t="shared" si="117"/>
        <v>0</v>
      </c>
      <c r="AI289" s="210">
        <f t="shared" si="117"/>
        <v>0</v>
      </c>
      <c r="AJ289" s="210">
        <f t="shared" si="117"/>
        <v>0</v>
      </c>
      <c r="AK289" s="210">
        <f t="shared" si="117"/>
        <v>0</v>
      </c>
      <c r="AL289" s="210">
        <f t="shared" si="117"/>
        <v>0</v>
      </c>
      <c r="AM289" s="210">
        <f t="shared" si="117"/>
        <v>0</v>
      </c>
      <c r="AN289" s="210">
        <f t="shared" si="117"/>
        <v>0</v>
      </c>
      <c r="AO289" s="210">
        <f t="shared" si="117"/>
        <v>0</v>
      </c>
      <c r="AP289" s="210">
        <f t="shared" si="117"/>
        <v>0</v>
      </c>
      <c r="AQ289" s="210">
        <f t="shared" si="117"/>
        <v>0</v>
      </c>
      <c r="AR289" s="210">
        <f t="shared" si="117"/>
        <v>0</v>
      </c>
      <c r="AS289" s="210">
        <f t="shared" si="117"/>
        <v>0</v>
      </c>
      <c r="AT289" s="210">
        <f t="shared" si="117"/>
        <v>0</v>
      </c>
      <c r="AU289" s="210">
        <f t="shared" si="117"/>
        <v>0</v>
      </c>
      <c r="AV289" s="210">
        <f t="shared" si="117"/>
        <v>0</v>
      </c>
      <c r="AW289" s="210">
        <f t="shared" si="117"/>
        <v>0</v>
      </c>
      <c r="AX289" s="210">
        <f t="shared" si="117"/>
        <v>0</v>
      </c>
      <c r="AY289" s="210">
        <f t="shared" si="117"/>
        <v>0</v>
      </c>
      <c r="AZ289" s="210">
        <f t="shared" si="117"/>
        <v>0</v>
      </c>
      <c r="BA289" s="210">
        <f t="shared" si="117"/>
        <v>0</v>
      </c>
      <c r="BB289" s="210">
        <f t="shared" si="117"/>
        <v>0</v>
      </c>
      <c r="BC289" s="210">
        <f t="shared" si="117"/>
        <v>0</v>
      </c>
      <c r="BD289" s="210">
        <f t="shared" si="117"/>
        <v>0</v>
      </c>
      <c r="BE289" s="210">
        <f t="shared" si="117"/>
        <v>0</v>
      </c>
      <c r="BF289" s="210">
        <f t="shared" si="117"/>
        <v>0</v>
      </c>
      <c r="BG289" s="210">
        <f t="shared" si="117"/>
        <v>0</v>
      </c>
      <c r="BH289" s="210">
        <f t="shared" si="117"/>
        <v>0</v>
      </c>
      <c r="BI289" s="210">
        <f t="shared" si="117"/>
        <v>0</v>
      </c>
      <c r="BJ289" s="210">
        <f t="shared" si="117"/>
        <v>0</v>
      </c>
      <c r="BK289" s="210">
        <f t="shared" si="117"/>
        <v>0</v>
      </c>
      <c r="BL289" s="210">
        <f t="shared" si="117"/>
        <v>0</v>
      </c>
      <c r="BM289" s="210">
        <f t="shared" si="117"/>
        <v>0</v>
      </c>
      <c r="BN289" s="210">
        <f t="shared" si="117"/>
        <v>0</v>
      </c>
      <c r="BO289" s="210">
        <f t="shared" si="117"/>
        <v>0</v>
      </c>
      <c r="BP289" s="210">
        <f t="shared" si="117"/>
        <v>0</v>
      </c>
      <c r="BQ289" s="210">
        <f t="shared" si="117"/>
        <v>0</v>
      </c>
      <c r="BR289" s="210">
        <f t="shared" si="116"/>
        <v>0</v>
      </c>
      <c r="BS289" s="210">
        <f t="shared" si="116"/>
        <v>0</v>
      </c>
      <c r="BT289" s="210">
        <f t="shared" si="116"/>
        <v>0</v>
      </c>
      <c r="BU289" s="210">
        <f t="shared" si="116"/>
        <v>0</v>
      </c>
      <c r="BV289" s="210">
        <f t="shared" si="116"/>
        <v>0</v>
      </c>
      <c r="BW289" s="210">
        <f t="shared" si="116"/>
        <v>0</v>
      </c>
      <c r="BX289" s="210">
        <f t="shared" si="116"/>
        <v>0</v>
      </c>
      <c r="BY289" s="210">
        <f t="shared" si="116"/>
        <v>0</v>
      </c>
      <c r="BZ289" s="210">
        <f t="shared" si="116"/>
        <v>0</v>
      </c>
      <c r="CA289" s="210">
        <f t="shared" si="116"/>
        <v>0</v>
      </c>
      <c r="CB289" s="210">
        <f t="shared" si="116"/>
        <v>0</v>
      </c>
      <c r="CC289" s="210">
        <f t="shared" si="116"/>
        <v>0</v>
      </c>
      <c r="CD289" s="210">
        <f t="shared" si="116"/>
        <v>0</v>
      </c>
      <c r="CE289" s="210">
        <f t="shared" si="116"/>
        <v>0</v>
      </c>
      <c r="CF289" s="210">
        <f t="shared" si="116"/>
        <v>0</v>
      </c>
      <c r="CG289" s="210">
        <f t="shared" si="116"/>
        <v>0</v>
      </c>
      <c r="CH289" s="210">
        <f t="shared" si="116"/>
        <v>0</v>
      </c>
      <c r="CI289" s="210">
        <f t="shared" si="116"/>
        <v>0</v>
      </c>
      <c r="CJ289" s="210">
        <f t="shared" si="116"/>
        <v>0</v>
      </c>
      <c r="CK289" s="210">
        <f t="shared" si="116"/>
        <v>0</v>
      </c>
      <c r="CL289" s="210">
        <f t="shared" si="116"/>
        <v>0</v>
      </c>
      <c r="CM289" s="210">
        <f t="shared" si="116"/>
        <v>0</v>
      </c>
      <c r="CN289" s="210">
        <f t="shared" si="116"/>
        <v>0</v>
      </c>
      <c r="CO289" s="210">
        <f t="shared" si="116"/>
        <v>0</v>
      </c>
      <c r="CP289" s="210">
        <f t="shared" si="116"/>
        <v>0</v>
      </c>
      <c r="CQ289" s="210">
        <f t="shared" si="116"/>
        <v>0</v>
      </c>
      <c r="CR289" s="210">
        <f t="shared" si="116"/>
        <v>0</v>
      </c>
      <c r="CS289" s="210">
        <f t="shared" si="116"/>
        <v>0</v>
      </c>
      <c r="CT289" s="210">
        <f t="shared" si="116"/>
        <v>0</v>
      </c>
      <c r="CU289" s="210">
        <f t="shared" si="116"/>
        <v>0</v>
      </c>
      <c r="CV289" s="210">
        <f t="shared" si="116"/>
        <v>0</v>
      </c>
      <c r="CW289" s="210">
        <f t="shared" si="116"/>
        <v>0</v>
      </c>
      <c r="CX289" s="210">
        <f t="shared" si="116"/>
        <v>0</v>
      </c>
      <c r="CY289" s="210">
        <f t="shared" si="116"/>
        <v>0</v>
      </c>
      <c r="CZ289" s="210">
        <f t="shared" si="116"/>
        <v>0</v>
      </c>
      <c r="DA289" s="210">
        <f t="shared" si="116"/>
        <v>0</v>
      </c>
      <c r="DB289" s="210">
        <f t="shared" si="116"/>
        <v>0</v>
      </c>
      <c r="DC289" s="210">
        <f t="shared" si="116"/>
        <v>0</v>
      </c>
      <c r="DD289" s="210">
        <f t="shared" si="116"/>
        <v>0</v>
      </c>
      <c r="DE289" s="210">
        <f t="shared" si="116"/>
        <v>0</v>
      </c>
      <c r="DF289" s="210">
        <f t="shared" si="116"/>
        <v>0</v>
      </c>
      <c r="DG289" s="210">
        <f t="shared" si="116"/>
        <v>0</v>
      </c>
      <c r="DH289" s="210">
        <f t="shared" si="116"/>
        <v>0</v>
      </c>
      <c r="DI289" s="210">
        <f t="shared" si="116"/>
        <v>0</v>
      </c>
      <c r="DJ289" s="210">
        <f t="shared" si="116"/>
        <v>0</v>
      </c>
      <c r="DK289" s="210">
        <f t="shared" si="116"/>
        <v>0</v>
      </c>
      <c r="DL289" s="210">
        <f t="shared" si="116"/>
        <v>0</v>
      </c>
      <c r="DM289" s="210">
        <f t="shared" si="116"/>
        <v>0</v>
      </c>
      <c r="DN289" s="210">
        <f t="shared" si="116"/>
        <v>0</v>
      </c>
      <c r="DO289" s="210">
        <f t="shared" si="116"/>
        <v>0</v>
      </c>
      <c r="DP289" s="210">
        <f t="shared" si="116"/>
        <v>0</v>
      </c>
      <c r="DQ289" s="210">
        <f t="shared" si="116"/>
        <v>0</v>
      </c>
      <c r="DR289" s="210">
        <f t="shared" si="116"/>
        <v>0</v>
      </c>
      <c r="DS289" s="210">
        <f t="shared" si="116"/>
        <v>0</v>
      </c>
      <c r="DT289" s="210">
        <f t="shared" si="116"/>
        <v>0</v>
      </c>
      <c r="DU289" s="210">
        <f t="shared" si="116"/>
        <v>0</v>
      </c>
      <c r="DV289" s="210">
        <f t="shared" si="116"/>
        <v>0</v>
      </c>
      <c r="DW289" s="210">
        <f t="shared" si="116"/>
        <v>0</v>
      </c>
      <c r="DX289" s="210">
        <f t="shared" si="116"/>
        <v>0</v>
      </c>
      <c r="DY289" s="210">
        <f t="shared" si="116"/>
        <v>0</v>
      </c>
      <c r="DZ289" s="210">
        <f t="shared" si="116"/>
        <v>0</v>
      </c>
      <c r="EA289" s="210">
        <f t="shared" si="116"/>
        <v>0</v>
      </c>
      <c r="EB289" s="210">
        <f t="shared" si="116"/>
        <v>0</v>
      </c>
      <c r="EC289" s="210">
        <f t="shared" si="115"/>
        <v>0</v>
      </c>
      <c r="ED289" s="210">
        <f t="shared" si="115"/>
        <v>0</v>
      </c>
      <c r="EE289" s="210">
        <f t="shared" si="115"/>
        <v>0</v>
      </c>
      <c r="EF289" s="210">
        <f t="shared" si="115"/>
        <v>0</v>
      </c>
      <c r="EG289" s="210">
        <f t="shared" si="115"/>
        <v>0</v>
      </c>
      <c r="EH289" s="210">
        <f t="shared" si="115"/>
        <v>0</v>
      </c>
      <c r="EI289" s="210">
        <f t="shared" si="115"/>
        <v>0</v>
      </c>
      <c r="EJ289" s="210">
        <f t="shared" si="115"/>
        <v>0</v>
      </c>
      <c r="EK289" s="210">
        <f t="shared" si="115"/>
        <v>0</v>
      </c>
      <c r="EL289" s="210">
        <f t="shared" si="115"/>
        <v>0</v>
      </c>
      <c r="EM289" s="210">
        <f t="shared" si="115"/>
        <v>0</v>
      </c>
      <c r="EN289" s="210">
        <f t="shared" si="115"/>
        <v>0</v>
      </c>
      <c r="EO289" s="210">
        <f t="shared" si="115"/>
        <v>0</v>
      </c>
      <c r="EP289" s="210">
        <f t="shared" si="115"/>
        <v>0</v>
      </c>
      <c r="EQ289" s="210">
        <f t="shared" si="115"/>
        <v>0</v>
      </c>
      <c r="ER289" s="210">
        <f t="shared" si="115"/>
        <v>0</v>
      </c>
      <c r="ES289" s="210">
        <f t="shared" si="115"/>
        <v>0</v>
      </c>
      <c r="ET289" s="210">
        <f t="shared" si="115"/>
        <v>0</v>
      </c>
      <c r="EU289" s="210">
        <f t="shared" si="115"/>
        <v>0</v>
      </c>
      <c r="EV289" s="210">
        <f t="shared" si="115"/>
        <v>0</v>
      </c>
      <c r="EW289" s="210">
        <f t="shared" si="115"/>
        <v>0</v>
      </c>
      <c r="EX289" s="210">
        <f t="shared" si="115"/>
        <v>0</v>
      </c>
      <c r="EY289" s="210">
        <f t="shared" si="115"/>
        <v>0</v>
      </c>
      <c r="EZ289" s="210">
        <f t="shared" si="115"/>
        <v>0</v>
      </c>
      <c r="FA289" s="210">
        <f t="shared" si="115"/>
        <v>0</v>
      </c>
      <c r="FB289" s="210">
        <f t="shared" si="115"/>
        <v>0</v>
      </c>
      <c r="FC289" s="210">
        <f t="shared" si="115"/>
        <v>0</v>
      </c>
      <c r="FD289" s="210">
        <f t="shared" si="115"/>
        <v>0</v>
      </c>
      <c r="FE289" s="210">
        <f t="shared" si="115"/>
        <v>0</v>
      </c>
      <c r="FF289" s="210">
        <f t="shared" si="115"/>
        <v>0</v>
      </c>
      <c r="FG289" s="210">
        <f t="shared" si="115"/>
        <v>0</v>
      </c>
      <c r="FH289" s="210">
        <f t="shared" si="115"/>
        <v>0</v>
      </c>
      <c r="FI289" s="210">
        <f t="shared" si="115"/>
        <v>0</v>
      </c>
      <c r="FJ289" s="210">
        <f t="shared" si="115"/>
        <v>0</v>
      </c>
      <c r="FK289" s="210">
        <f t="shared" si="115"/>
        <v>0</v>
      </c>
      <c r="FL289" s="210">
        <f t="shared" si="115"/>
        <v>0</v>
      </c>
      <c r="FM289" s="210">
        <f t="shared" si="115"/>
        <v>0</v>
      </c>
      <c r="FN289" s="210">
        <f t="shared" si="115"/>
        <v>0</v>
      </c>
      <c r="FO289" s="210">
        <f t="shared" si="115"/>
        <v>0</v>
      </c>
      <c r="FP289" s="210">
        <f t="shared" si="115"/>
        <v>0</v>
      </c>
      <c r="FQ289" s="210">
        <f t="shared" si="115"/>
        <v>0</v>
      </c>
      <c r="FR289" s="210">
        <f t="shared" si="115"/>
        <v>0</v>
      </c>
      <c r="FS289" s="210">
        <f t="shared" si="115"/>
        <v>0</v>
      </c>
      <c r="FT289" s="210">
        <f t="shared" si="115"/>
        <v>0</v>
      </c>
      <c r="FU289" s="210">
        <f t="shared" si="115"/>
        <v>0</v>
      </c>
      <c r="FV289" s="210">
        <f t="shared" si="115"/>
        <v>0</v>
      </c>
      <c r="FW289" s="210">
        <f t="shared" si="115"/>
        <v>0</v>
      </c>
      <c r="FX289" s="210">
        <f t="shared" si="115"/>
        <v>0</v>
      </c>
      <c r="FY289" s="210">
        <f t="shared" si="115"/>
        <v>0</v>
      </c>
      <c r="FZ289" s="210">
        <f t="shared" si="115"/>
        <v>0</v>
      </c>
      <c r="GA289" s="210">
        <f t="shared" si="115"/>
        <v>0</v>
      </c>
      <c r="GB289" s="210">
        <f t="shared" si="115"/>
        <v>0</v>
      </c>
      <c r="GC289" s="210">
        <f t="shared" si="115"/>
        <v>0</v>
      </c>
      <c r="GD289" s="210">
        <f t="shared" si="115"/>
        <v>0</v>
      </c>
      <c r="GE289" s="210">
        <f t="shared" si="115"/>
        <v>0</v>
      </c>
      <c r="GF289" s="210">
        <f t="shared" si="115"/>
        <v>0</v>
      </c>
      <c r="GG289" s="210">
        <f t="shared" si="115"/>
        <v>0</v>
      </c>
      <c r="GH289" s="210">
        <f t="shared" si="115"/>
        <v>0</v>
      </c>
      <c r="GI289" s="210">
        <f t="shared" si="115"/>
        <v>0</v>
      </c>
      <c r="GK289" s="216">
        <f t="shared" si="91"/>
        <v>0</v>
      </c>
      <c r="GL289" s="216">
        <f t="shared" si="86"/>
        <v>0</v>
      </c>
      <c r="GM289" s="216">
        <f t="shared" si="87"/>
        <v>0</v>
      </c>
      <c r="GN289" s="216">
        <f t="shared" si="88"/>
        <v>0</v>
      </c>
    </row>
    <row r="290" spans="1:196" x14ac:dyDescent="0.35">
      <c r="A290" s="9">
        <f>Report!$C$4</f>
        <v>1</v>
      </c>
      <c r="B290" t="str">
        <f>VLOOKUP($A290,Centers!$B$1:$C$120,2,)</f>
        <v>GATE</v>
      </c>
      <c r="C290" s="209">
        <v>44976</v>
      </c>
      <c r="D290" s="113">
        <f>IF($A290=1,SUM(SUMIFS(Indent!$E:$E,Indent!$C:$C,Waterfall!$C290,Indent!$A:$A,Centers!$A$2),SUMIFS(Indent!$E:$E,Indent!$C:$C,Waterfall!$C290,Indent!$A:$A,Centers!$A$3),SUMIFS(Indent!$E:$E,Indent!$C:$C,Waterfall!$C290,Indent!$A:$A,Centers!$A$4),SUMIFS(Indent!$E:$E,Indent!$C:$C,Waterfall!$C290,Indent!$A:$A,Centers!$A$5),SUMIFS(Indent!$E:$E,Indent!$C:$C,Waterfall!$C290,Indent!$A:$A,Centers!$A$6),SUMIFS(Indent!$E:$E,Indent!$C:$C,Waterfall!$C290,Indent!$A:$A,Centers!$A$7),SUMIFS(Indent!$E:$E,Indent!$C:$C,Waterfall!$C290,Indent!$A:$A,Centers!$A$8)),SUMIFS(Indent!$E:$E,Indent!$C:$C,Waterfall!$C290,Indent!$A:$A,$A290))</f>
        <v>0</v>
      </c>
      <c r="E290" s="210">
        <f t="shared" si="83"/>
        <v>0</v>
      </c>
      <c r="F290" s="210">
        <f t="shared" si="117"/>
        <v>0</v>
      </c>
      <c r="G290" s="210">
        <f t="shared" si="117"/>
        <v>0</v>
      </c>
      <c r="H290" s="210">
        <f t="shared" si="117"/>
        <v>0</v>
      </c>
      <c r="I290" s="210">
        <f t="shared" si="117"/>
        <v>0</v>
      </c>
      <c r="J290" s="210">
        <f t="shared" si="117"/>
        <v>0</v>
      </c>
      <c r="K290" s="210">
        <f t="shared" si="117"/>
        <v>0</v>
      </c>
      <c r="L290" s="210">
        <f t="shared" si="117"/>
        <v>0</v>
      </c>
      <c r="M290" s="210">
        <f t="shared" si="117"/>
        <v>0</v>
      </c>
      <c r="N290" s="210">
        <f t="shared" si="117"/>
        <v>0</v>
      </c>
      <c r="O290" s="210">
        <f t="shared" si="117"/>
        <v>0</v>
      </c>
      <c r="P290" s="210">
        <f t="shared" si="117"/>
        <v>0</v>
      </c>
      <c r="Q290" s="210">
        <f t="shared" si="117"/>
        <v>0</v>
      </c>
      <c r="R290" s="210">
        <f t="shared" si="117"/>
        <v>0</v>
      </c>
      <c r="S290" s="210">
        <f t="shared" si="117"/>
        <v>0</v>
      </c>
      <c r="T290" s="210">
        <f t="shared" si="117"/>
        <v>0</v>
      </c>
      <c r="U290" s="210">
        <f t="shared" si="117"/>
        <v>0</v>
      </c>
      <c r="V290" s="210">
        <f t="shared" si="117"/>
        <v>0</v>
      </c>
      <c r="W290" s="210">
        <f t="shared" si="117"/>
        <v>0</v>
      </c>
      <c r="X290" s="210">
        <f t="shared" si="117"/>
        <v>0</v>
      </c>
      <c r="Y290" s="210">
        <f t="shared" si="117"/>
        <v>0</v>
      </c>
      <c r="Z290" s="210">
        <f t="shared" si="117"/>
        <v>0</v>
      </c>
      <c r="AA290" s="210">
        <f t="shared" si="117"/>
        <v>0</v>
      </c>
      <c r="AB290" s="210">
        <f t="shared" si="117"/>
        <v>0</v>
      </c>
      <c r="AC290" s="210">
        <f t="shared" si="117"/>
        <v>0</v>
      </c>
      <c r="AD290" s="210">
        <f t="shared" si="117"/>
        <v>0</v>
      </c>
      <c r="AE290" s="210">
        <f t="shared" si="117"/>
        <v>0</v>
      </c>
      <c r="AF290" s="210">
        <f t="shared" si="117"/>
        <v>0</v>
      </c>
      <c r="AG290" s="210">
        <f t="shared" si="117"/>
        <v>0</v>
      </c>
      <c r="AH290" s="210">
        <f t="shared" si="117"/>
        <v>0</v>
      </c>
      <c r="AI290" s="210">
        <f t="shared" si="117"/>
        <v>0</v>
      </c>
      <c r="AJ290" s="210">
        <f t="shared" si="117"/>
        <v>0</v>
      </c>
      <c r="AK290" s="210">
        <f t="shared" si="117"/>
        <v>0</v>
      </c>
      <c r="AL290" s="210">
        <f t="shared" si="117"/>
        <v>0</v>
      </c>
      <c r="AM290" s="210">
        <f t="shared" si="117"/>
        <v>0</v>
      </c>
      <c r="AN290" s="210">
        <f t="shared" si="117"/>
        <v>0</v>
      </c>
      <c r="AO290" s="210">
        <f t="shared" si="117"/>
        <v>0</v>
      </c>
      <c r="AP290" s="210">
        <f t="shared" si="117"/>
        <v>0</v>
      </c>
      <c r="AQ290" s="210">
        <f t="shared" si="117"/>
        <v>0</v>
      </c>
      <c r="AR290" s="210">
        <f t="shared" si="117"/>
        <v>0</v>
      </c>
      <c r="AS290" s="210">
        <f t="shared" si="117"/>
        <v>0</v>
      </c>
      <c r="AT290" s="210">
        <f t="shared" si="117"/>
        <v>0</v>
      </c>
      <c r="AU290" s="210">
        <f t="shared" si="117"/>
        <v>0</v>
      </c>
      <c r="AV290" s="210">
        <f t="shared" si="117"/>
        <v>0</v>
      </c>
      <c r="AW290" s="210">
        <f t="shared" si="117"/>
        <v>0</v>
      </c>
      <c r="AX290" s="210">
        <f t="shared" si="117"/>
        <v>0</v>
      </c>
      <c r="AY290" s="210">
        <f t="shared" si="117"/>
        <v>0</v>
      </c>
      <c r="AZ290" s="210">
        <f t="shared" si="117"/>
        <v>0</v>
      </c>
      <c r="BA290" s="210">
        <f t="shared" si="117"/>
        <v>0</v>
      </c>
      <c r="BB290" s="210">
        <f t="shared" si="117"/>
        <v>0</v>
      </c>
      <c r="BC290" s="210">
        <f t="shared" si="117"/>
        <v>0</v>
      </c>
      <c r="BD290" s="210">
        <f t="shared" si="117"/>
        <v>0</v>
      </c>
      <c r="BE290" s="210">
        <f t="shared" si="117"/>
        <v>0</v>
      </c>
      <c r="BF290" s="210">
        <f t="shared" si="117"/>
        <v>0</v>
      </c>
      <c r="BG290" s="210">
        <f t="shared" si="117"/>
        <v>0</v>
      </c>
      <c r="BH290" s="210">
        <f t="shared" si="117"/>
        <v>0</v>
      </c>
      <c r="BI290" s="210">
        <f t="shared" si="117"/>
        <v>0</v>
      </c>
      <c r="BJ290" s="210">
        <f t="shared" si="117"/>
        <v>0</v>
      </c>
      <c r="BK290" s="210">
        <f t="shared" si="117"/>
        <v>0</v>
      </c>
      <c r="BL290" s="210">
        <f t="shared" si="117"/>
        <v>0</v>
      </c>
      <c r="BM290" s="210">
        <f t="shared" si="117"/>
        <v>0</v>
      </c>
      <c r="BN290" s="210">
        <f t="shared" si="117"/>
        <v>0</v>
      </c>
      <c r="BO290" s="210">
        <f t="shared" si="117"/>
        <v>0</v>
      </c>
      <c r="BP290" s="210">
        <f t="shared" si="117"/>
        <v>0</v>
      </c>
      <c r="BQ290" s="210">
        <f t="shared" si="117"/>
        <v>0</v>
      </c>
      <c r="BR290" s="210">
        <f t="shared" si="116"/>
        <v>0</v>
      </c>
      <c r="BS290" s="210">
        <f t="shared" si="116"/>
        <v>0</v>
      </c>
      <c r="BT290" s="210">
        <f t="shared" si="116"/>
        <v>0</v>
      </c>
      <c r="BU290" s="210">
        <f t="shared" si="116"/>
        <v>0</v>
      </c>
      <c r="BV290" s="210">
        <f t="shared" si="116"/>
        <v>0</v>
      </c>
      <c r="BW290" s="210">
        <f t="shared" si="116"/>
        <v>0</v>
      </c>
      <c r="BX290" s="210">
        <f t="shared" si="116"/>
        <v>0</v>
      </c>
      <c r="BY290" s="210">
        <f t="shared" si="116"/>
        <v>0</v>
      </c>
      <c r="BZ290" s="210">
        <f t="shared" si="116"/>
        <v>0</v>
      </c>
      <c r="CA290" s="210">
        <f t="shared" si="116"/>
        <v>0</v>
      </c>
      <c r="CB290" s="210">
        <f t="shared" si="116"/>
        <v>0</v>
      </c>
      <c r="CC290" s="210">
        <f t="shared" si="116"/>
        <v>0</v>
      </c>
      <c r="CD290" s="210">
        <f t="shared" si="116"/>
        <v>0</v>
      </c>
      <c r="CE290" s="210">
        <f t="shared" si="116"/>
        <v>0</v>
      </c>
      <c r="CF290" s="210">
        <f t="shared" si="116"/>
        <v>0</v>
      </c>
      <c r="CG290" s="210">
        <f t="shared" si="116"/>
        <v>0</v>
      </c>
      <c r="CH290" s="210">
        <f t="shared" si="116"/>
        <v>0</v>
      </c>
      <c r="CI290" s="210">
        <f t="shared" si="116"/>
        <v>0</v>
      </c>
      <c r="CJ290" s="210">
        <f t="shared" si="116"/>
        <v>0</v>
      </c>
      <c r="CK290" s="210">
        <f t="shared" si="116"/>
        <v>0</v>
      </c>
      <c r="CL290" s="210">
        <f t="shared" si="116"/>
        <v>0</v>
      </c>
      <c r="CM290" s="210">
        <f t="shared" si="116"/>
        <v>0</v>
      </c>
      <c r="CN290" s="210">
        <f t="shared" si="116"/>
        <v>0</v>
      </c>
      <c r="CO290" s="210">
        <f t="shared" si="116"/>
        <v>0</v>
      </c>
      <c r="CP290" s="210">
        <f t="shared" si="116"/>
        <v>0</v>
      </c>
      <c r="CQ290" s="210">
        <f t="shared" si="116"/>
        <v>0</v>
      </c>
      <c r="CR290" s="210">
        <f t="shared" si="116"/>
        <v>0</v>
      </c>
      <c r="CS290" s="210">
        <f t="shared" si="116"/>
        <v>0</v>
      </c>
      <c r="CT290" s="210">
        <f t="shared" si="116"/>
        <v>0</v>
      </c>
      <c r="CU290" s="210">
        <f t="shared" si="116"/>
        <v>0</v>
      </c>
      <c r="CV290" s="210">
        <f t="shared" si="116"/>
        <v>0</v>
      </c>
      <c r="CW290" s="210">
        <f t="shared" si="116"/>
        <v>0</v>
      </c>
      <c r="CX290" s="210">
        <f t="shared" si="116"/>
        <v>0</v>
      </c>
      <c r="CY290" s="210">
        <f t="shared" si="116"/>
        <v>0</v>
      </c>
      <c r="CZ290" s="210">
        <f t="shared" si="116"/>
        <v>0</v>
      </c>
      <c r="DA290" s="210">
        <f t="shared" si="116"/>
        <v>0</v>
      </c>
      <c r="DB290" s="210">
        <f t="shared" si="116"/>
        <v>0</v>
      </c>
      <c r="DC290" s="210">
        <f t="shared" si="116"/>
        <v>0</v>
      </c>
      <c r="DD290" s="210">
        <f t="shared" si="116"/>
        <v>0</v>
      </c>
      <c r="DE290" s="210">
        <f t="shared" si="116"/>
        <v>0</v>
      </c>
      <c r="DF290" s="210">
        <f t="shared" si="116"/>
        <v>0</v>
      </c>
      <c r="DG290" s="210">
        <f t="shared" si="116"/>
        <v>0</v>
      </c>
      <c r="DH290" s="210">
        <f t="shared" si="116"/>
        <v>0</v>
      </c>
      <c r="DI290" s="210">
        <f t="shared" si="116"/>
        <v>0</v>
      </c>
      <c r="DJ290" s="210">
        <f t="shared" si="116"/>
        <v>0</v>
      </c>
      <c r="DK290" s="210">
        <f t="shared" si="116"/>
        <v>0</v>
      </c>
      <c r="DL290" s="210">
        <f t="shared" si="116"/>
        <v>0</v>
      </c>
      <c r="DM290" s="210">
        <f t="shared" si="116"/>
        <v>0</v>
      </c>
      <c r="DN290" s="210">
        <f t="shared" si="116"/>
        <v>0</v>
      </c>
      <c r="DO290" s="210">
        <f t="shared" si="116"/>
        <v>0</v>
      </c>
      <c r="DP290" s="210">
        <f t="shared" si="116"/>
        <v>0</v>
      </c>
      <c r="DQ290" s="210">
        <f t="shared" si="116"/>
        <v>0</v>
      </c>
      <c r="DR290" s="210">
        <f t="shared" si="116"/>
        <v>0</v>
      </c>
      <c r="DS290" s="210">
        <f t="shared" si="116"/>
        <v>0</v>
      </c>
      <c r="DT290" s="210">
        <f t="shared" si="116"/>
        <v>0</v>
      </c>
      <c r="DU290" s="210">
        <f t="shared" si="116"/>
        <v>0</v>
      </c>
      <c r="DV290" s="210">
        <f t="shared" si="116"/>
        <v>0</v>
      </c>
      <c r="DW290" s="210">
        <f t="shared" si="116"/>
        <v>0</v>
      </c>
      <c r="DX290" s="210">
        <f t="shared" si="116"/>
        <v>0</v>
      </c>
      <c r="DY290" s="210">
        <f t="shared" si="116"/>
        <v>0</v>
      </c>
      <c r="DZ290" s="210">
        <f t="shared" si="116"/>
        <v>0</v>
      </c>
      <c r="EA290" s="210">
        <f t="shared" si="116"/>
        <v>0</v>
      </c>
      <c r="EB290" s="210">
        <f t="shared" si="116"/>
        <v>0</v>
      </c>
      <c r="EC290" s="210">
        <f t="shared" si="115"/>
        <v>0</v>
      </c>
      <c r="ED290" s="210">
        <f t="shared" si="115"/>
        <v>0</v>
      </c>
      <c r="EE290" s="210">
        <f t="shared" si="115"/>
        <v>0</v>
      </c>
      <c r="EF290" s="210">
        <f t="shared" si="115"/>
        <v>0</v>
      </c>
      <c r="EG290" s="210">
        <f t="shared" si="115"/>
        <v>0</v>
      </c>
      <c r="EH290" s="210">
        <f t="shared" si="115"/>
        <v>0</v>
      </c>
      <c r="EI290" s="210">
        <f t="shared" si="115"/>
        <v>0</v>
      </c>
      <c r="EJ290" s="210">
        <f t="shared" si="115"/>
        <v>0</v>
      </c>
      <c r="EK290" s="210">
        <f t="shared" si="115"/>
        <v>0</v>
      </c>
      <c r="EL290" s="210">
        <f t="shared" si="115"/>
        <v>0</v>
      </c>
      <c r="EM290" s="210">
        <f t="shared" si="115"/>
        <v>0</v>
      </c>
      <c r="EN290" s="210">
        <f t="shared" si="115"/>
        <v>0</v>
      </c>
      <c r="EO290" s="210">
        <f t="shared" si="115"/>
        <v>0</v>
      </c>
      <c r="EP290" s="210">
        <f t="shared" si="115"/>
        <v>0</v>
      </c>
      <c r="EQ290" s="210">
        <f t="shared" si="115"/>
        <v>0</v>
      </c>
      <c r="ER290" s="210">
        <f t="shared" si="115"/>
        <v>0</v>
      </c>
      <c r="ES290" s="210">
        <f t="shared" si="115"/>
        <v>0</v>
      </c>
      <c r="ET290" s="210">
        <f t="shared" si="115"/>
        <v>0</v>
      </c>
      <c r="EU290" s="210">
        <f t="shared" si="115"/>
        <v>0</v>
      </c>
      <c r="EV290" s="210">
        <f t="shared" ref="EV290:GI290" si="118">IFERROR(EV99/$D99,0)</f>
        <v>0</v>
      </c>
      <c r="EW290" s="210">
        <f t="shared" si="118"/>
        <v>0</v>
      </c>
      <c r="EX290" s="210">
        <f t="shared" si="118"/>
        <v>0</v>
      </c>
      <c r="EY290" s="210">
        <f t="shared" si="118"/>
        <v>0</v>
      </c>
      <c r="EZ290" s="210">
        <f t="shared" si="118"/>
        <v>0</v>
      </c>
      <c r="FA290" s="210">
        <f t="shared" si="118"/>
        <v>0</v>
      </c>
      <c r="FB290" s="210">
        <f t="shared" si="118"/>
        <v>0</v>
      </c>
      <c r="FC290" s="210">
        <f t="shared" si="118"/>
        <v>0</v>
      </c>
      <c r="FD290" s="210">
        <f t="shared" si="118"/>
        <v>0</v>
      </c>
      <c r="FE290" s="210">
        <f t="shared" si="118"/>
        <v>0</v>
      </c>
      <c r="FF290" s="210">
        <f t="shared" si="118"/>
        <v>0</v>
      </c>
      <c r="FG290" s="210">
        <f t="shared" si="118"/>
        <v>0</v>
      </c>
      <c r="FH290" s="210">
        <f t="shared" si="118"/>
        <v>0</v>
      </c>
      <c r="FI290" s="210">
        <f t="shared" si="118"/>
        <v>0</v>
      </c>
      <c r="FJ290" s="210">
        <f t="shared" si="118"/>
        <v>0</v>
      </c>
      <c r="FK290" s="210">
        <f t="shared" si="118"/>
        <v>0</v>
      </c>
      <c r="FL290" s="210">
        <f t="shared" si="118"/>
        <v>0</v>
      </c>
      <c r="FM290" s="210">
        <f t="shared" si="118"/>
        <v>0</v>
      </c>
      <c r="FN290" s="210">
        <f t="shared" si="118"/>
        <v>0</v>
      </c>
      <c r="FO290" s="210">
        <f t="shared" si="118"/>
        <v>0</v>
      </c>
      <c r="FP290" s="210">
        <f t="shared" si="118"/>
        <v>0</v>
      </c>
      <c r="FQ290" s="210">
        <f t="shared" si="118"/>
        <v>0</v>
      </c>
      <c r="FR290" s="210">
        <f t="shared" si="118"/>
        <v>0</v>
      </c>
      <c r="FS290" s="210">
        <f t="shared" si="118"/>
        <v>0</v>
      </c>
      <c r="FT290" s="210">
        <f t="shared" si="118"/>
        <v>0</v>
      </c>
      <c r="FU290" s="210">
        <f t="shared" si="118"/>
        <v>0</v>
      </c>
      <c r="FV290" s="210">
        <f t="shared" si="118"/>
        <v>0</v>
      </c>
      <c r="FW290" s="210">
        <f t="shared" si="118"/>
        <v>0</v>
      </c>
      <c r="FX290" s="210">
        <f t="shared" si="118"/>
        <v>0</v>
      </c>
      <c r="FY290" s="210">
        <f t="shared" si="118"/>
        <v>0</v>
      </c>
      <c r="FZ290" s="210">
        <f t="shared" si="118"/>
        <v>0</v>
      </c>
      <c r="GA290" s="210">
        <f t="shared" si="118"/>
        <v>0</v>
      </c>
      <c r="GB290" s="210">
        <f t="shared" si="118"/>
        <v>0</v>
      </c>
      <c r="GC290" s="210">
        <f t="shared" si="118"/>
        <v>0</v>
      </c>
      <c r="GD290" s="210">
        <f t="shared" si="118"/>
        <v>0</v>
      </c>
      <c r="GE290" s="210">
        <f t="shared" si="118"/>
        <v>0</v>
      </c>
      <c r="GF290" s="210">
        <f t="shared" si="118"/>
        <v>0</v>
      </c>
      <c r="GG290" s="210">
        <f t="shared" si="118"/>
        <v>0</v>
      </c>
      <c r="GH290" s="210">
        <f t="shared" si="118"/>
        <v>0</v>
      </c>
      <c r="GI290" s="210">
        <f t="shared" si="118"/>
        <v>0</v>
      </c>
      <c r="GK290" s="216">
        <f t="shared" si="91"/>
        <v>0</v>
      </c>
      <c r="GL290" s="216">
        <f t="shared" si="86"/>
        <v>0</v>
      </c>
      <c r="GM290" s="216">
        <f t="shared" si="87"/>
        <v>0</v>
      </c>
      <c r="GN290" s="216">
        <f t="shared" si="88"/>
        <v>0</v>
      </c>
    </row>
    <row r="291" spans="1:196" x14ac:dyDescent="0.35">
      <c r="A291" s="9">
        <f>Report!$C$4</f>
        <v>1</v>
      </c>
      <c r="B291" t="str">
        <f>VLOOKUP($A291,Centers!$B$1:$C$120,2,)</f>
        <v>GATE</v>
      </c>
      <c r="C291" s="209">
        <v>44977</v>
      </c>
      <c r="D291" s="113">
        <f>IF($A291=1,SUM(SUMIFS(Indent!$E:$E,Indent!$C:$C,Waterfall!$C291,Indent!$A:$A,Centers!$A$2),SUMIFS(Indent!$E:$E,Indent!$C:$C,Waterfall!$C291,Indent!$A:$A,Centers!$A$3),SUMIFS(Indent!$E:$E,Indent!$C:$C,Waterfall!$C291,Indent!$A:$A,Centers!$A$4),SUMIFS(Indent!$E:$E,Indent!$C:$C,Waterfall!$C291,Indent!$A:$A,Centers!$A$5),SUMIFS(Indent!$E:$E,Indent!$C:$C,Waterfall!$C291,Indent!$A:$A,Centers!$A$6),SUMIFS(Indent!$E:$E,Indent!$C:$C,Waterfall!$C291,Indent!$A:$A,Centers!$A$7),SUMIFS(Indent!$E:$E,Indent!$C:$C,Waterfall!$C291,Indent!$A:$A,Centers!$A$8)),SUMIFS(Indent!$E:$E,Indent!$C:$C,Waterfall!$C291,Indent!$A:$A,$A291))</f>
        <v>0</v>
      </c>
      <c r="E291" s="210">
        <f t="shared" si="83"/>
        <v>0</v>
      </c>
      <c r="F291" s="210">
        <f t="shared" si="117"/>
        <v>0</v>
      </c>
      <c r="G291" s="210">
        <f t="shared" si="117"/>
        <v>0</v>
      </c>
      <c r="H291" s="210">
        <f t="shared" si="117"/>
        <v>0</v>
      </c>
      <c r="I291" s="210">
        <f t="shared" si="117"/>
        <v>0</v>
      </c>
      <c r="J291" s="210">
        <f t="shared" si="117"/>
        <v>0</v>
      </c>
      <c r="K291" s="210">
        <f t="shared" si="117"/>
        <v>0</v>
      </c>
      <c r="L291" s="210">
        <f t="shared" si="117"/>
        <v>0</v>
      </c>
      <c r="M291" s="210">
        <f t="shared" si="117"/>
        <v>0</v>
      </c>
      <c r="N291" s="210">
        <f t="shared" si="117"/>
        <v>0</v>
      </c>
      <c r="O291" s="210">
        <f t="shared" si="117"/>
        <v>0</v>
      </c>
      <c r="P291" s="210">
        <f t="shared" si="117"/>
        <v>0</v>
      </c>
      <c r="Q291" s="210">
        <f t="shared" si="117"/>
        <v>0</v>
      </c>
      <c r="R291" s="210">
        <f t="shared" si="117"/>
        <v>0</v>
      </c>
      <c r="S291" s="210">
        <f t="shared" si="117"/>
        <v>0</v>
      </c>
      <c r="T291" s="210">
        <f t="shared" si="117"/>
        <v>0</v>
      </c>
      <c r="U291" s="210">
        <f t="shared" si="117"/>
        <v>0</v>
      </c>
      <c r="V291" s="210">
        <f t="shared" si="117"/>
        <v>0</v>
      </c>
      <c r="W291" s="210">
        <f t="shared" si="117"/>
        <v>0</v>
      </c>
      <c r="X291" s="210">
        <f t="shared" si="117"/>
        <v>0</v>
      </c>
      <c r="Y291" s="210">
        <f t="shared" si="117"/>
        <v>0</v>
      </c>
      <c r="Z291" s="210">
        <f t="shared" si="117"/>
        <v>0</v>
      </c>
      <c r="AA291" s="210">
        <f t="shared" si="117"/>
        <v>0</v>
      </c>
      <c r="AB291" s="210">
        <f t="shared" si="117"/>
        <v>0</v>
      </c>
      <c r="AC291" s="210">
        <f t="shared" si="117"/>
        <v>0</v>
      </c>
      <c r="AD291" s="210">
        <f t="shared" si="117"/>
        <v>0</v>
      </c>
      <c r="AE291" s="210">
        <f t="shared" si="117"/>
        <v>0</v>
      </c>
      <c r="AF291" s="210">
        <f t="shared" si="117"/>
        <v>0</v>
      </c>
      <c r="AG291" s="210">
        <f t="shared" si="117"/>
        <v>0</v>
      </c>
      <c r="AH291" s="210">
        <f t="shared" si="117"/>
        <v>0</v>
      </c>
      <c r="AI291" s="210">
        <f t="shared" si="117"/>
        <v>0</v>
      </c>
      <c r="AJ291" s="210">
        <f t="shared" si="117"/>
        <v>0</v>
      </c>
      <c r="AK291" s="210">
        <f t="shared" si="117"/>
        <v>0</v>
      </c>
      <c r="AL291" s="210">
        <f t="shared" si="117"/>
        <v>0</v>
      </c>
      <c r="AM291" s="210">
        <f t="shared" si="117"/>
        <v>0</v>
      </c>
      <c r="AN291" s="210">
        <f t="shared" si="117"/>
        <v>0</v>
      </c>
      <c r="AO291" s="210">
        <f t="shared" si="117"/>
        <v>0</v>
      </c>
      <c r="AP291" s="210">
        <f t="shared" si="117"/>
        <v>0</v>
      </c>
      <c r="AQ291" s="210">
        <f t="shared" si="117"/>
        <v>0</v>
      </c>
      <c r="AR291" s="210">
        <f t="shared" si="117"/>
        <v>0</v>
      </c>
      <c r="AS291" s="210">
        <f t="shared" si="117"/>
        <v>0</v>
      </c>
      <c r="AT291" s="210">
        <f t="shared" si="117"/>
        <v>0</v>
      </c>
      <c r="AU291" s="210">
        <f t="shared" si="117"/>
        <v>0</v>
      </c>
      <c r="AV291" s="210">
        <f t="shared" si="117"/>
        <v>0</v>
      </c>
      <c r="AW291" s="210">
        <f t="shared" si="117"/>
        <v>0</v>
      </c>
      <c r="AX291" s="210">
        <f t="shared" si="117"/>
        <v>0</v>
      </c>
      <c r="AY291" s="210">
        <f t="shared" si="117"/>
        <v>0</v>
      </c>
      <c r="AZ291" s="210">
        <f t="shared" si="117"/>
        <v>0</v>
      </c>
      <c r="BA291" s="210">
        <f t="shared" si="117"/>
        <v>0</v>
      </c>
      <c r="BB291" s="210">
        <f t="shared" si="117"/>
        <v>0</v>
      </c>
      <c r="BC291" s="210">
        <f t="shared" si="117"/>
        <v>0</v>
      </c>
      <c r="BD291" s="210">
        <f t="shared" si="117"/>
        <v>0</v>
      </c>
      <c r="BE291" s="210">
        <f t="shared" si="117"/>
        <v>0</v>
      </c>
      <c r="BF291" s="210">
        <f t="shared" si="117"/>
        <v>0</v>
      </c>
      <c r="BG291" s="210">
        <f t="shared" si="117"/>
        <v>0</v>
      </c>
      <c r="BH291" s="210">
        <f t="shared" si="117"/>
        <v>0</v>
      </c>
      <c r="BI291" s="210">
        <f t="shared" si="117"/>
        <v>0</v>
      </c>
      <c r="BJ291" s="210">
        <f t="shared" si="117"/>
        <v>0</v>
      </c>
      <c r="BK291" s="210">
        <f t="shared" si="117"/>
        <v>0</v>
      </c>
      <c r="BL291" s="210">
        <f t="shared" si="117"/>
        <v>0</v>
      </c>
      <c r="BM291" s="210">
        <f t="shared" si="117"/>
        <v>0</v>
      </c>
      <c r="BN291" s="210">
        <f t="shared" si="117"/>
        <v>0</v>
      </c>
      <c r="BO291" s="210">
        <f t="shared" si="117"/>
        <v>0</v>
      </c>
      <c r="BP291" s="210">
        <f t="shared" si="117"/>
        <v>0</v>
      </c>
      <c r="BQ291" s="210">
        <f t="shared" ref="BQ291:EB294" si="119">IFERROR(BQ100/$D100,0)</f>
        <v>0</v>
      </c>
      <c r="BR291" s="210">
        <f t="shared" si="119"/>
        <v>0</v>
      </c>
      <c r="BS291" s="210">
        <f t="shared" si="119"/>
        <v>0</v>
      </c>
      <c r="BT291" s="210">
        <f t="shared" si="119"/>
        <v>0</v>
      </c>
      <c r="BU291" s="210">
        <f t="shared" si="119"/>
        <v>0</v>
      </c>
      <c r="BV291" s="210">
        <f t="shared" si="119"/>
        <v>0</v>
      </c>
      <c r="BW291" s="210">
        <f t="shared" si="119"/>
        <v>0</v>
      </c>
      <c r="BX291" s="210">
        <f t="shared" si="119"/>
        <v>0</v>
      </c>
      <c r="BY291" s="210">
        <f t="shared" si="119"/>
        <v>0</v>
      </c>
      <c r="BZ291" s="210">
        <f t="shared" si="119"/>
        <v>0</v>
      </c>
      <c r="CA291" s="210">
        <f t="shared" si="119"/>
        <v>0</v>
      </c>
      <c r="CB291" s="210">
        <f t="shared" si="119"/>
        <v>0</v>
      </c>
      <c r="CC291" s="210">
        <f t="shared" si="119"/>
        <v>0</v>
      </c>
      <c r="CD291" s="210">
        <f t="shared" si="119"/>
        <v>0</v>
      </c>
      <c r="CE291" s="210">
        <f t="shared" si="119"/>
        <v>0</v>
      </c>
      <c r="CF291" s="210">
        <f t="shared" si="119"/>
        <v>0</v>
      </c>
      <c r="CG291" s="210">
        <f t="shared" si="119"/>
        <v>0</v>
      </c>
      <c r="CH291" s="210">
        <f t="shared" si="119"/>
        <v>0</v>
      </c>
      <c r="CI291" s="210">
        <f t="shared" si="119"/>
        <v>0</v>
      </c>
      <c r="CJ291" s="210">
        <f t="shared" si="119"/>
        <v>0</v>
      </c>
      <c r="CK291" s="210">
        <f t="shared" si="119"/>
        <v>0</v>
      </c>
      <c r="CL291" s="210">
        <f t="shared" si="119"/>
        <v>0</v>
      </c>
      <c r="CM291" s="210">
        <f t="shared" si="119"/>
        <v>0</v>
      </c>
      <c r="CN291" s="210">
        <f t="shared" si="119"/>
        <v>0</v>
      </c>
      <c r="CO291" s="210">
        <f t="shared" si="119"/>
        <v>0</v>
      </c>
      <c r="CP291" s="210">
        <f t="shared" si="119"/>
        <v>0</v>
      </c>
      <c r="CQ291" s="210">
        <f t="shared" si="119"/>
        <v>0</v>
      </c>
      <c r="CR291" s="210">
        <f t="shared" si="119"/>
        <v>0</v>
      </c>
      <c r="CS291" s="210">
        <f t="shared" si="119"/>
        <v>0</v>
      </c>
      <c r="CT291" s="210">
        <f t="shared" si="119"/>
        <v>0</v>
      </c>
      <c r="CU291" s="210">
        <f t="shared" si="119"/>
        <v>0</v>
      </c>
      <c r="CV291" s="210">
        <f t="shared" si="119"/>
        <v>0</v>
      </c>
      <c r="CW291" s="210">
        <f t="shared" si="119"/>
        <v>0</v>
      </c>
      <c r="CX291" s="210">
        <f t="shared" si="119"/>
        <v>0</v>
      </c>
      <c r="CY291" s="210">
        <f t="shared" si="119"/>
        <v>0</v>
      </c>
      <c r="CZ291" s="210">
        <f t="shared" si="119"/>
        <v>0</v>
      </c>
      <c r="DA291" s="210">
        <f t="shared" si="119"/>
        <v>0</v>
      </c>
      <c r="DB291" s="210">
        <f t="shared" si="119"/>
        <v>0</v>
      </c>
      <c r="DC291" s="210">
        <f t="shared" si="119"/>
        <v>0</v>
      </c>
      <c r="DD291" s="210">
        <f t="shared" si="119"/>
        <v>0</v>
      </c>
      <c r="DE291" s="210">
        <f t="shared" si="119"/>
        <v>0</v>
      </c>
      <c r="DF291" s="210">
        <f t="shared" si="119"/>
        <v>0</v>
      </c>
      <c r="DG291" s="210">
        <f t="shared" si="119"/>
        <v>0</v>
      </c>
      <c r="DH291" s="210">
        <f t="shared" si="119"/>
        <v>0</v>
      </c>
      <c r="DI291" s="210">
        <f t="shared" si="119"/>
        <v>0</v>
      </c>
      <c r="DJ291" s="210">
        <f t="shared" si="119"/>
        <v>0</v>
      </c>
      <c r="DK291" s="210">
        <f t="shared" si="119"/>
        <v>0</v>
      </c>
      <c r="DL291" s="210">
        <f t="shared" si="119"/>
        <v>0</v>
      </c>
      <c r="DM291" s="210">
        <f t="shared" si="119"/>
        <v>0</v>
      </c>
      <c r="DN291" s="210">
        <f t="shared" si="119"/>
        <v>0</v>
      </c>
      <c r="DO291" s="210">
        <f t="shared" si="119"/>
        <v>0</v>
      </c>
      <c r="DP291" s="210">
        <f t="shared" si="119"/>
        <v>0</v>
      </c>
      <c r="DQ291" s="210">
        <f t="shared" si="119"/>
        <v>0</v>
      </c>
      <c r="DR291" s="210">
        <f t="shared" si="119"/>
        <v>0</v>
      </c>
      <c r="DS291" s="210">
        <f t="shared" si="119"/>
        <v>0</v>
      </c>
      <c r="DT291" s="210">
        <f t="shared" si="119"/>
        <v>0</v>
      </c>
      <c r="DU291" s="210">
        <f t="shared" si="119"/>
        <v>0</v>
      </c>
      <c r="DV291" s="210">
        <f t="shared" si="119"/>
        <v>0</v>
      </c>
      <c r="DW291" s="210">
        <f t="shared" si="119"/>
        <v>0</v>
      </c>
      <c r="DX291" s="210">
        <f t="shared" si="119"/>
        <v>0</v>
      </c>
      <c r="DY291" s="210">
        <f t="shared" si="119"/>
        <v>0</v>
      </c>
      <c r="DZ291" s="210">
        <f t="shared" si="119"/>
        <v>0</v>
      </c>
      <c r="EA291" s="210">
        <f t="shared" si="119"/>
        <v>0</v>
      </c>
      <c r="EB291" s="210">
        <f t="shared" si="119"/>
        <v>0</v>
      </c>
      <c r="EC291" s="210">
        <f t="shared" ref="EC291:GI295" si="120">IFERROR(EC100/$D100,0)</f>
        <v>0</v>
      </c>
      <c r="ED291" s="210">
        <f t="shared" si="120"/>
        <v>0</v>
      </c>
      <c r="EE291" s="210">
        <f t="shared" si="120"/>
        <v>0</v>
      </c>
      <c r="EF291" s="210">
        <f t="shared" si="120"/>
        <v>0</v>
      </c>
      <c r="EG291" s="210">
        <f t="shared" si="120"/>
        <v>0</v>
      </c>
      <c r="EH291" s="210">
        <f t="shared" si="120"/>
        <v>0</v>
      </c>
      <c r="EI291" s="210">
        <f t="shared" si="120"/>
        <v>0</v>
      </c>
      <c r="EJ291" s="210">
        <f t="shared" si="120"/>
        <v>0</v>
      </c>
      <c r="EK291" s="210">
        <f t="shared" si="120"/>
        <v>0</v>
      </c>
      <c r="EL291" s="210">
        <f t="shared" si="120"/>
        <v>0</v>
      </c>
      <c r="EM291" s="210">
        <f t="shared" si="120"/>
        <v>0</v>
      </c>
      <c r="EN291" s="210">
        <f t="shared" si="120"/>
        <v>0</v>
      </c>
      <c r="EO291" s="210">
        <f t="shared" si="120"/>
        <v>0</v>
      </c>
      <c r="EP291" s="210">
        <f t="shared" si="120"/>
        <v>0</v>
      </c>
      <c r="EQ291" s="210">
        <f t="shared" si="120"/>
        <v>0</v>
      </c>
      <c r="ER291" s="210">
        <f t="shared" si="120"/>
        <v>0</v>
      </c>
      <c r="ES291" s="210">
        <f t="shared" si="120"/>
        <v>0</v>
      </c>
      <c r="ET291" s="210">
        <f t="shared" si="120"/>
        <v>0</v>
      </c>
      <c r="EU291" s="210">
        <f t="shared" si="120"/>
        <v>0</v>
      </c>
      <c r="EV291" s="210">
        <f t="shared" si="120"/>
        <v>0</v>
      </c>
      <c r="EW291" s="210">
        <f t="shared" si="120"/>
        <v>0</v>
      </c>
      <c r="EX291" s="210">
        <f t="shared" si="120"/>
        <v>0</v>
      </c>
      <c r="EY291" s="210">
        <f t="shared" si="120"/>
        <v>0</v>
      </c>
      <c r="EZ291" s="210">
        <f t="shared" si="120"/>
        <v>0</v>
      </c>
      <c r="FA291" s="210">
        <f t="shared" si="120"/>
        <v>0</v>
      </c>
      <c r="FB291" s="210">
        <f t="shared" si="120"/>
        <v>0</v>
      </c>
      <c r="FC291" s="210">
        <f t="shared" si="120"/>
        <v>0</v>
      </c>
      <c r="FD291" s="210">
        <f t="shared" si="120"/>
        <v>0</v>
      </c>
      <c r="FE291" s="210">
        <f t="shared" si="120"/>
        <v>0</v>
      </c>
      <c r="FF291" s="210">
        <f t="shared" si="120"/>
        <v>0</v>
      </c>
      <c r="FG291" s="210">
        <f t="shared" si="120"/>
        <v>0</v>
      </c>
      <c r="FH291" s="210">
        <f t="shared" si="120"/>
        <v>0</v>
      </c>
      <c r="FI291" s="210">
        <f t="shared" si="120"/>
        <v>0</v>
      </c>
      <c r="FJ291" s="210">
        <f t="shared" si="120"/>
        <v>0</v>
      </c>
      <c r="FK291" s="210">
        <f t="shared" si="120"/>
        <v>0</v>
      </c>
      <c r="FL291" s="210">
        <f t="shared" si="120"/>
        <v>0</v>
      </c>
      <c r="FM291" s="210">
        <f t="shared" si="120"/>
        <v>0</v>
      </c>
      <c r="FN291" s="210">
        <f t="shared" si="120"/>
        <v>0</v>
      </c>
      <c r="FO291" s="210">
        <f t="shared" si="120"/>
        <v>0</v>
      </c>
      <c r="FP291" s="210">
        <f t="shared" si="120"/>
        <v>0</v>
      </c>
      <c r="FQ291" s="210">
        <f t="shared" si="120"/>
        <v>0</v>
      </c>
      <c r="FR291" s="210">
        <f t="shared" si="120"/>
        <v>0</v>
      </c>
      <c r="FS291" s="210">
        <f t="shared" si="120"/>
        <v>0</v>
      </c>
      <c r="FT291" s="210">
        <f t="shared" si="120"/>
        <v>0</v>
      </c>
      <c r="FU291" s="210">
        <f t="shared" si="120"/>
        <v>0</v>
      </c>
      <c r="FV291" s="210">
        <f t="shared" si="120"/>
        <v>0</v>
      </c>
      <c r="FW291" s="210">
        <f t="shared" si="120"/>
        <v>0</v>
      </c>
      <c r="FX291" s="210">
        <f t="shared" si="120"/>
        <v>0</v>
      </c>
      <c r="FY291" s="210">
        <f t="shared" si="120"/>
        <v>0</v>
      </c>
      <c r="FZ291" s="210">
        <f t="shared" si="120"/>
        <v>0</v>
      </c>
      <c r="GA291" s="210">
        <f t="shared" si="120"/>
        <v>0</v>
      </c>
      <c r="GB291" s="210">
        <f t="shared" si="120"/>
        <v>0</v>
      </c>
      <c r="GC291" s="210">
        <f t="shared" si="120"/>
        <v>0</v>
      </c>
      <c r="GD291" s="210">
        <f t="shared" si="120"/>
        <v>0</v>
      </c>
      <c r="GE291" s="210">
        <f t="shared" si="120"/>
        <v>0</v>
      </c>
      <c r="GF291" s="210">
        <f t="shared" si="120"/>
        <v>0</v>
      </c>
      <c r="GG291" s="210">
        <f t="shared" si="120"/>
        <v>0</v>
      </c>
      <c r="GH291" s="210">
        <f t="shared" si="120"/>
        <v>0</v>
      </c>
      <c r="GI291" s="210">
        <f t="shared" si="120"/>
        <v>0</v>
      </c>
      <c r="GK291" s="216">
        <f t="shared" si="91"/>
        <v>0</v>
      </c>
      <c r="GL291" s="216">
        <f t="shared" si="86"/>
        <v>0</v>
      </c>
      <c r="GM291" s="216">
        <f t="shared" si="87"/>
        <v>0</v>
      </c>
      <c r="GN291" s="216">
        <f t="shared" si="88"/>
        <v>0</v>
      </c>
    </row>
    <row r="292" spans="1:196" x14ac:dyDescent="0.35">
      <c r="A292" s="9">
        <f>Report!$C$4</f>
        <v>1</v>
      </c>
      <c r="B292" t="str">
        <f>VLOOKUP($A292,Centers!$B$1:$C$120,2,)</f>
        <v>GATE</v>
      </c>
      <c r="C292" s="209">
        <v>44978</v>
      </c>
      <c r="D292" s="113">
        <f>IF($A292=1,SUM(SUMIFS(Indent!$E:$E,Indent!$C:$C,Waterfall!$C292,Indent!$A:$A,Centers!$A$2),SUMIFS(Indent!$E:$E,Indent!$C:$C,Waterfall!$C292,Indent!$A:$A,Centers!$A$3),SUMIFS(Indent!$E:$E,Indent!$C:$C,Waterfall!$C292,Indent!$A:$A,Centers!$A$4),SUMIFS(Indent!$E:$E,Indent!$C:$C,Waterfall!$C292,Indent!$A:$A,Centers!$A$5),SUMIFS(Indent!$E:$E,Indent!$C:$C,Waterfall!$C292,Indent!$A:$A,Centers!$A$6),SUMIFS(Indent!$E:$E,Indent!$C:$C,Waterfall!$C292,Indent!$A:$A,Centers!$A$7),SUMIFS(Indent!$E:$E,Indent!$C:$C,Waterfall!$C292,Indent!$A:$A,Centers!$A$8)),SUMIFS(Indent!$E:$E,Indent!$C:$C,Waterfall!$C292,Indent!$A:$A,$A292))</f>
        <v>0</v>
      </c>
      <c r="E292" s="210">
        <f t="shared" si="83"/>
        <v>0</v>
      </c>
      <c r="F292" s="210">
        <f t="shared" ref="F292:BQ295" si="121">IFERROR(F101/$D101,0)</f>
        <v>0</v>
      </c>
      <c r="G292" s="210">
        <f t="shared" si="121"/>
        <v>0</v>
      </c>
      <c r="H292" s="210">
        <f t="shared" si="121"/>
        <v>0</v>
      </c>
      <c r="I292" s="210">
        <f t="shared" si="121"/>
        <v>0</v>
      </c>
      <c r="J292" s="210">
        <f t="shared" si="121"/>
        <v>0</v>
      </c>
      <c r="K292" s="210">
        <f t="shared" si="121"/>
        <v>0</v>
      </c>
      <c r="L292" s="210">
        <f t="shared" si="121"/>
        <v>0</v>
      </c>
      <c r="M292" s="210">
        <f t="shared" si="121"/>
        <v>0</v>
      </c>
      <c r="N292" s="210">
        <f t="shared" si="121"/>
        <v>0</v>
      </c>
      <c r="O292" s="210">
        <f t="shared" si="121"/>
        <v>0</v>
      </c>
      <c r="P292" s="210">
        <f t="shared" si="121"/>
        <v>0</v>
      </c>
      <c r="Q292" s="210">
        <f t="shared" si="121"/>
        <v>0</v>
      </c>
      <c r="R292" s="210">
        <f t="shared" si="121"/>
        <v>0</v>
      </c>
      <c r="S292" s="210">
        <f t="shared" si="121"/>
        <v>0</v>
      </c>
      <c r="T292" s="210">
        <f t="shared" si="121"/>
        <v>0</v>
      </c>
      <c r="U292" s="210">
        <f t="shared" si="121"/>
        <v>0</v>
      </c>
      <c r="V292" s="210">
        <f t="shared" si="121"/>
        <v>0</v>
      </c>
      <c r="W292" s="210">
        <f t="shared" si="121"/>
        <v>0</v>
      </c>
      <c r="X292" s="210">
        <f t="shared" si="121"/>
        <v>0</v>
      </c>
      <c r="Y292" s="210">
        <f t="shared" si="121"/>
        <v>0</v>
      </c>
      <c r="Z292" s="210">
        <f t="shared" si="121"/>
        <v>0</v>
      </c>
      <c r="AA292" s="210">
        <f t="shared" si="121"/>
        <v>0</v>
      </c>
      <c r="AB292" s="210">
        <f t="shared" si="121"/>
        <v>0</v>
      </c>
      <c r="AC292" s="210">
        <f t="shared" si="121"/>
        <v>0</v>
      </c>
      <c r="AD292" s="210">
        <f t="shared" si="121"/>
        <v>0</v>
      </c>
      <c r="AE292" s="210">
        <f t="shared" si="121"/>
        <v>0</v>
      </c>
      <c r="AF292" s="210">
        <f t="shared" si="121"/>
        <v>0</v>
      </c>
      <c r="AG292" s="210">
        <f t="shared" si="121"/>
        <v>0</v>
      </c>
      <c r="AH292" s="210">
        <f t="shared" si="121"/>
        <v>0</v>
      </c>
      <c r="AI292" s="210">
        <f t="shared" si="121"/>
        <v>0</v>
      </c>
      <c r="AJ292" s="210">
        <f t="shared" si="121"/>
        <v>0</v>
      </c>
      <c r="AK292" s="210">
        <f t="shared" si="121"/>
        <v>0</v>
      </c>
      <c r="AL292" s="210">
        <f t="shared" si="121"/>
        <v>0</v>
      </c>
      <c r="AM292" s="210">
        <f t="shared" si="121"/>
        <v>0</v>
      </c>
      <c r="AN292" s="210">
        <f t="shared" si="121"/>
        <v>0</v>
      </c>
      <c r="AO292" s="210">
        <f t="shared" si="121"/>
        <v>0</v>
      </c>
      <c r="AP292" s="210">
        <f t="shared" si="121"/>
        <v>0</v>
      </c>
      <c r="AQ292" s="210">
        <f t="shared" si="121"/>
        <v>0</v>
      </c>
      <c r="AR292" s="210">
        <f t="shared" si="121"/>
        <v>0</v>
      </c>
      <c r="AS292" s="210">
        <f t="shared" si="121"/>
        <v>0</v>
      </c>
      <c r="AT292" s="210">
        <f t="shared" si="121"/>
        <v>0</v>
      </c>
      <c r="AU292" s="210">
        <f t="shared" si="121"/>
        <v>0</v>
      </c>
      <c r="AV292" s="210">
        <f t="shared" si="121"/>
        <v>0</v>
      </c>
      <c r="AW292" s="210">
        <f t="shared" si="121"/>
        <v>0</v>
      </c>
      <c r="AX292" s="210">
        <f t="shared" si="121"/>
        <v>0</v>
      </c>
      <c r="AY292" s="210">
        <f t="shared" si="121"/>
        <v>0</v>
      </c>
      <c r="AZ292" s="210">
        <f t="shared" si="121"/>
        <v>0</v>
      </c>
      <c r="BA292" s="210">
        <f t="shared" si="121"/>
        <v>0</v>
      </c>
      <c r="BB292" s="210">
        <f t="shared" si="121"/>
        <v>0</v>
      </c>
      <c r="BC292" s="210">
        <f t="shared" si="121"/>
        <v>0</v>
      </c>
      <c r="BD292" s="210">
        <f t="shared" si="121"/>
        <v>0</v>
      </c>
      <c r="BE292" s="210">
        <f t="shared" si="121"/>
        <v>0</v>
      </c>
      <c r="BF292" s="210">
        <f t="shared" si="121"/>
        <v>0</v>
      </c>
      <c r="BG292" s="210">
        <f t="shared" si="121"/>
        <v>0</v>
      </c>
      <c r="BH292" s="210">
        <f t="shared" si="121"/>
        <v>0</v>
      </c>
      <c r="BI292" s="210">
        <f t="shared" si="121"/>
        <v>0</v>
      </c>
      <c r="BJ292" s="210">
        <f t="shared" si="121"/>
        <v>0</v>
      </c>
      <c r="BK292" s="210">
        <f t="shared" si="121"/>
        <v>0</v>
      </c>
      <c r="BL292" s="210">
        <f t="shared" si="121"/>
        <v>0</v>
      </c>
      <c r="BM292" s="210">
        <f t="shared" si="121"/>
        <v>0</v>
      </c>
      <c r="BN292" s="210">
        <f t="shared" si="121"/>
        <v>0</v>
      </c>
      <c r="BO292" s="210">
        <f t="shared" si="121"/>
        <v>0</v>
      </c>
      <c r="BP292" s="210">
        <f t="shared" si="121"/>
        <v>0</v>
      </c>
      <c r="BQ292" s="210">
        <f t="shared" si="121"/>
        <v>0</v>
      </c>
      <c r="BR292" s="210">
        <f t="shared" si="119"/>
        <v>0</v>
      </c>
      <c r="BS292" s="210">
        <f t="shared" si="119"/>
        <v>0</v>
      </c>
      <c r="BT292" s="210">
        <f t="shared" si="119"/>
        <v>0</v>
      </c>
      <c r="BU292" s="210">
        <f t="shared" si="119"/>
        <v>0</v>
      </c>
      <c r="BV292" s="210">
        <f t="shared" si="119"/>
        <v>0</v>
      </c>
      <c r="BW292" s="210">
        <f t="shared" si="119"/>
        <v>0</v>
      </c>
      <c r="BX292" s="210">
        <f t="shared" si="119"/>
        <v>0</v>
      </c>
      <c r="BY292" s="210">
        <f t="shared" si="119"/>
        <v>0</v>
      </c>
      <c r="BZ292" s="210">
        <f t="shared" si="119"/>
        <v>0</v>
      </c>
      <c r="CA292" s="210">
        <f t="shared" si="119"/>
        <v>0</v>
      </c>
      <c r="CB292" s="210">
        <f t="shared" si="119"/>
        <v>0</v>
      </c>
      <c r="CC292" s="210">
        <f t="shared" si="119"/>
        <v>0</v>
      </c>
      <c r="CD292" s="210">
        <f t="shared" si="119"/>
        <v>0</v>
      </c>
      <c r="CE292" s="210">
        <f t="shared" si="119"/>
        <v>0</v>
      </c>
      <c r="CF292" s="210">
        <f t="shared" si="119"/>
        <v>0</v>
      </c>
      <c r="CG292" s="210">
        <f t="shared" si="119"/>
        <v>0</v>
      </c>
      <c r="CH292" s="210">
        <f t="shared" si="119"/>
        <v>0</v>
      </c>
      <c r="CI292" s="210">
        <f t="shared" si="119"/>
        <v>0</v>
      </c>
      <c r="CJ292" s="210">
        <f t="shared" si="119"/>
        <v>0</v>
      </c>
      <c r="CK292" s="210">
        <f t="shared" si="119"/>
        <v>0</v>
      </c>
      <c r="CL292" s="210">
        <f t="shared" si="119"/>
        <v>0</v>
      </c>
      <c r="CM292" s="210">
        <f t="shared" si="119"/>
        <v>0</v>
      </c>
      <c r="CN292" s="210">
        <f t="shared" si="119"/>
        <v>0</v>
      </c>
      <c r="CO292" s="210">
        <f t="shared" si="119"/>
        <v>0</v>
      </c>
      <c r="CP292" s="210">
        <f t="shared" si="119"/>
        <v>0</v>
      </c>
      <c r="CQ292" s="210">
        <f t="shared" si="119"/>
        <v>0</v>
      </c>
      <c r="CR292" s="210">
        <f t="shared" si="119"/>
        <v>0</v>
      </c>
      <c r="CS292" s="210">
        <f t="shared" si="119"/>
        <v>0</v>
      </c>
      <c r="CT292" s="210">
        <f t="shared" si="119"/>
        <v>0</v>
      </c>
      <c r="CU292" s="210">
        <f t="shared" si="119"/>
        <v>0</v>
      </c>
      <c r="CV292" s="210">
        <f t="shared" si="119"/>
        <v>0</v>
      </c>
      <c r="CW292" s="210">
        <f t="shared" si="119"/>
        <v>0</v>
      </c>
      <c r="CX292" s="210">
        <f t="shared" si="119"/>
        <v>0</v>
      </c>
      <c r="CY292" s="210">
        <f t="shared" si="119"/>
        <v>0</v>
      </c>
      <c r="CZ292" s="210">
        <f t="shared" si="119"/>
        <v>0</v>
      </c>
      <c r="DA292" s="210">
        <f t="shared" si="119"/>
        <v>0</v>
      </c>
      <c r="DB292" s="210">
        <f t="shared" si="119"/>
        <v>0</v>
      </c>
      <c r="DC292" s="210">
        <f t="shared" si="119"/>
        <v>0</v>
      </c>
      <c r="DD292" s="210">
        <f t="shared" si="119"/>
        <v>0</v>
      </c>
      <c r="DE292" s="210">
        <f t="shared" si="119"/>
        <v>0</v>
      </c>
      <c r="DF292" s="210">
        <f t="shared" si="119"/>
        <v>0</v>
      </c>
      <c r="DG292" s="210">
        <f t="shared" si="119"/>
        <v>0</v>
      </c>
      <c r="DH292" s="210">
        <f t="shared" si="119"/>
        <v>0</v>
      </c>
      <c r="DI292" s="210">
        <f t="shared" si="119"/>
        <v>0</v>
      </c>
      <c r="DJ292" s="210">
        <f t="shared" si="119"/>
        <v>0</v>
      </c>
      <c r="DK292" s="210">
        <f t="shared" si="119"/>
        <v>0</v>
      </c>
      <c r="DL292" s="210">
        <f t="shared" si="119"/>
        <v>0</v>
      </c>
      <c r="DM292" s="210">
        <f t="shared" si="119"/>
        <v>0</v>
      </c>
      <c r="DN292" s="210">
        <f t="shared" si="119"/>
        <v>0</v>
      </c>
      <c r="DO292" s="210">
        <f t="shared" si="119"/>
        <v>0</v>
      </c>
      <c r="DP292" s="210">
        <f t="shared" si="119"/>
        <v>0</v>
      </c>
      <c r="DQ292" s="210">
        <f t="shared" si="119"/>
        <v>0</v>
      </c>
      <c r="DR292" s="210">
        <f t="shared" si="119"/>
        <v>0</v>
      </c>
      <c r="DS292" s="210">
        <f t="shared" si="119"/>
        <v>0</v>
      </c>
      <c r="DT292" s="210">
        <f t="shared" si="119"/>
        <v>0</v>
      </c>
      <c r="DU292" s="210">
        <f t="shared" si="119"/>
        <v>0</v>
      </c>
      <c r="DV292" s="210">
        <f t="shared" si="119"/>
        <v>0</v>
      </c>
      <c r="DW292" s="210">
        <f t="shared" si="119"/>
        <v>0</v>
      </c>
      <c r="DX292" s="210">
        <f t="shared" si="119"/>
        <v>0</v>
      </c>
      <c r="DY292" s="210">
        <f t="shared" si="119"/>
        <v>0</v>
      </c>
      <c r="DZ292" s="210">
        <f t="shared" si="119"/>
        <v>0</v>
      </c>
      <c r="EA292" s="210">
        <f t="shared" si="119"/>
        <v>0</v>
      </c>
      <c r="EB292" s="210">
        <f t="shared" si="119"/>
        <v>0</v>
      </c>
      <c r="EC292" s="210">
        <f t="shared" si="120"/>
        <v>0</v>
      </c>
      <c r="ED292" s="210">
        <f t="shared" si="120"/>
        <v>0</v>
      </c>
      <c r="EE292" s="210">
        <f t="shared" si="120"/>
        <v>0</v>
      </c>
      <c r="EF292" s="210">
        <f t="shared" si="120"/>
        <v>0</v>
      </c>
      <c r="EG292" s="210">
        <f t="shared" si="120"/>
        <v>0</v>
      </c>
      <c r="EH292" s="210">
        <f t="shared" si="120"/>
        <v>0</v>
      </c>
      <c r="EI292" s="210">
        <f t="shared" si="120"/>
        <v>0</v>
      </c>
      <c r="EJ292" s="210">
        <f t="shared" si="120"/>
        <v>0</v>
      </c>
      <c r="EK292" s="210">
        <f t="shared" si="120"/>
        <v>0</v>
      </c>
      <c r="EL292" s="210">
        <f t="shared" si="120"/>
        <v>0</v>
      </c>
      <c r="EM292" s="210">
        <f t="shared" si="120"/>
        <v>0</v>
      </c>
      <c r="EN292" s="210">
        <f t="shared" si="120"/>
        <v>0</v>
      </c>
      <c r="EO292" s="210">
        <f t="shared" si="120"/>
        <v>0</v>
      </c>
      <c r="EP292" s="210">
        <f t="shared" si="120"/>
        <v>0</v>
      </c>
      <c r="EQ292" s="210">
        <f t="shared" si="120"/>
        <v>0</v>
      </c>
      <c r="ER292" s="210">
        <f t="shared" si="120"/>
        <v>0</v>
      </c>
      <c r="ES292" s="210">
        <f t="shared" si="120"/>
        <v>0</v>
      </c>
      <c r="ET292" s="210">
        <f t="shared" si="120"/>
        <v>0</v>
      </c>
      <c r="EU292" s="210">
        <f t="shared" si="120"/>
        <v>0</v>
      </c>
      <c r="EV292" s="210">
        <f t="shared" si="120"/>
        <v>0</v>
      </c>
      <c r="EW292" s="210">
        <f t="shared" si="120"/>
        <v>0</v>
      </c>
      <c r="EX292" s="210">
        <f t="shared" si="120"/>
        <v>0</v>
      </c>
      <c r="EY292" s="210">
        <f t="shared" si="120"/>
        <v>0</v>
      </c>
      <c r="EZ292" s="210">
        <f t="shared" si="120"/>
        <v>0</v>
      </c>
      <c r="FA292" s="210">
        <f t="shared" si="120"/>
        <v>0</v>
      </c>
      <c r="FB292" s="210">
        <f t="shared" si="120"/>
        <v>0</v>
      </c>
      <c r="FC292" s="210">
        <f t="shared" si="120"/>
        <v>0</v>
      </c>
      <c r="FD292" s="210">
        <f t="shared" si="120"/>
        <v>0</v>
      </c>
      <c r="FE292" s="210">
        <f t="shared" si="120"/>
        <v>0</v>
      </c>
      <c r="FF292" s="210">
        <f t="shared" si="120"/>
        <v>0</v>
      </c>
      <c r="FG292" s="210">
        <f t="shared" si="120"/>
        <v>0</v>
      </c>
      <c r="FH292" s="210">
        <f t="shared" si="120"/>
        <v>0</v>
      </c>
      <c r="FI292" s="210">
        <f t="shared" si="120"/>
        <v>0</v>
      </c>
      <c r="FJ292" s="210">
        <f t="shared" si="120"/>
        <v>0</v>
      </c>
      <c r="FK292" s="210">
        <f t="shared" si="120"/>
        <v>0</v>
      </c>
      <c r="FL292" s="210">
        <f t="shared" si="120"/>
        <v>0</v>
      </c>
      <c r="FM292" s="210">
        <f t="shared" si="120"/>
        <v>0</v>
      </c>
      <c r="FN292" s="210">
        <f t="shared" si="120"/>
        <v>0</v>
      </c>
      <c r="FO292" s="210">
        <f t="shared" si="120"/>
        <v>0</v>
      </c>
      <c r="FP292" s="210">
        <f t="shared" si="120"/>
        <v>0</v>
      </c>
      <c r="FQ292" s="210">
        <f t="shared" si="120"/>
        <v>0</v>
      </c>
      <c r="FR292" s="210">
        <f t="shared" si="120"/>
        <v>0</v>
      </c>
      <c r="FS292" s="210">
        <f t="shared" si="120"/>
        <v>0</v>
      </c>
      <c r="FT292" s="210">
        <f t="shared" si="120"/>
        <v>0</v>
      </c>
      <c r="FU292" s="210">
        <f t="shared" si="120"/>
        <v>0</v>
      </c>
      <c r="FV292" s="210">
        <f t="shared" si="120"/>
        <v>0</v>
      </c>
      <c r="FW292" s="210">
        <f t="shared" si="120"/>
        <v>0</v>
      </c>
      <c r="FX292" s="210">
        <f t="shared" si="120"/>
        <v>0</v>
      </c>
      <c r="FY292" s="210">
        <f t="shared" si="120"/>
        <v>0</v>
      </c>
      <c r="FZ292" s="210">
        <f t="shared" si="120"/>
        <v>0</v>
      </c>
      <c r="GA292" s="210">
        <f t="shared" si="120"/>
        <v>0</v>
      </c>
      <c r="GB292" s="210">
        <f t="shared" si="120"/>
        <v>0</v>
      </c>
      <c r="GC292" s="210">
        <f t="shared" si="120"/>
        <v>0</v>
      </c>
      <c r="GD292" s="210">
        <f t="shared" si="120"/>
        <v>0</v>
      </c>
      <c r="GE292" s="210">
        <f t="shared" si="120"/>
        <v>0</v>
      </c>
      <c r="GF292" s="210">
        <f t="shared" si="120"/>
        <v>0</v>
      </c>
      <c r="GG292" s="210">
        <f t="shared" si="120"/>
        <v>0</v>
      </c>
      <c r="GH292" s="210">
        <f t="shared" si="120"/>
        <v>0</v>
      </c>
      <c r="GI292" s="210">
        <f t="shared" si="120"/>
        <v>0</v>
      </c>
      <c r="GK292" s="216">
        <f t="shared" si="91"/>
        <v>0</v>
      </c>
      <c r="GL292" s="216">
        <f t="shared" si="86"/>
        <v>0</v>
      </c>
      <c r="GM292" s="216">
        <f t="shared" si="87"/>
        <v>0</v>
      </c>
      <c r="GN292" s="216">
        <f t="shared" si="88"/>
        <v>0</v>
      </c>
    </row>
    <row r="293" spans="1:196" x14ac:dyDescent="0.35">
      <c r="A293" s="9">
        <f>Report!$C$4</f>
        <v>1</v>
      </c>
      <c r="B293" t="str">
        <f>VLOOKUP($A293,Centers!$B$1:$C$120,2,)</f>
        <v>GATE</v>
      </c>
      <c r="C293" s="209">
        <v>44979</v>
      </c>
      <c r="D293" s="113">
        <f>IF($A293=1,SUM(SUMIFS(Indent!$E:$E,Indent!$C:$C,Waterfall!$C293,Indent!$A:$A,Centers!$A$2),SUMIFS(Indent!$E:$E,Indent!$C:$C,Waterfall!$C293,Indent!$A:$A,Centers!$A$3),SUMIFS(Indent!$E:$E,Indent!$C:$C,Waterfall!$C293,Indent!$A:$A,Centers!$A$4),SUMIFS(Indent!$E:$E,Indent!$C:$C,Waterfall!$C293,Indent!$A:$A,Centers!$A$5),SUMIFS(Indent!$E:$E,Indent!$C:$C,Waterfall!$C293,Indent!$A:$A,Centers!$A$6),SUMIFS(Indent!$E:$E,Indent!$C:$C,Waterfall!$C293,Indent!$A:$A,Centers!$A$7),SUMIFS(Indent!$E:$E,Indent!$C:$C,Waterfall!$C293,Indent!$A:$A,Centers!$A$8)),SUMIFS(Indent!$E:$E,Indent!$C:$C,Waterfall!$C293,Indent!$A:$A,$A293))</f>
        <v>0</v>
      </c>
      <c r="E293" s="210">
        <f t="shared" si="83"/>
        <v>0</v>
      </c>
      <c r="F293" s="210">
        <f t="shared" si="121"/>
        <v>0</v>
      </c>
      <c r="G293" s="210">
        <f t="shared" si="121"/>
        <v>0</v>
      </c>
      <c r="H293" s="210">
        <f t="shared" si="121"/>
        <v>0</v>
      </c>
      <c r="I293" s="210">
        <f t="shared" si="121"/>
        <v>0</v>
      </c>
      <c r="J293" s="210">
        <f t="shared" si="121"/>
        <v>0</v>
      </c>
      <c r="K293" s="210">
        <f t="shared" si="121"/>
        <v>0</v>
      </c>
      <c r="L293" s="210">
        <f t="shared" si="121"/>
        <v>0</v>
      </c>
      <c r="M293" s="210">
        <f t="shared" si="121"/>
        <v>0</v>
      </c>
      <c r="N293" s="210">
        <f t="shared" si="121"/>
        <v>0</v>
      </c>
      <c r="O293" s="210">
        <f t="shared" si="121"/>
        <v>0</v>
      </c>
      <c r="P293" s="210">
        <f t="shared" si="121"/>
        <v>0</v>
      </c>
      <c r="Q293" s="210">
        <f t="shared" si="121"/>
        <v>0</v>
      </c>
      <c r="R293" s="210">
        <f t="shared" si="121"/>
        <v>0</v>
      </c>
      <c r="S293" s="210">
        <f t="shared" si="121"/>
        <v>0</v>
      </c>
      <c r="T293" s="210">
        <f t="shared" si="121"/>
        <v>0</v>
      </c>
      <c r="U293" s="210">
        <f t="shared" si="121"/>
        <v>0</v>
      </c>
      <c r="V293" s="210">
        <f t="shared" si="121"/>
        <v>0</v>
      </c>
      <c r="W293" s="210">
        <f t="shared" si="121"/>
        <v>0</v>
      </c>
      <c r="X293" s="210">
        <f t="shared" si="121"/>
        <v>0</v>
      </c>
      <c r="Y293" s="210">
        <f t="shared" si="121"/>
        <v>0</v>
      </c>
      <c r="Z293" s="210">
        <f t="shared" si="121"/>
        <v>0</v>
      </c>
      <c r="AA293" s="210">
        <f t="shared" si="121"/>
        <v>0</v>
      </c>
      <c r="AB293" s="210">
        <f t="shared" si="121"/>
        <v>0</v>
      </c>
      <c r="AC293" s="210">
        <f t="shared" si="121"/>
        <v>0</v>
      </c>
      <c r="AD293" s="210">
        <f t="shared" si="121"/>
        <v>0</v>
      </c>
      <c r="AE293" s="210">
        <f t="shared" si="121"/>
        <v>0</v>
      </c>
      <c r="AF293" s="210">
        <f t="shared" si="121"/>
        <v>0</v>
      </c>
      <c r="AG293" s="210">
        <f t="shared" si="121"/>
        <v>0</v>
      </c>
      <c r="AH293" s="210">
        <f t="shared" si="121"/>
        <v>0</v>
      </c>
      <c r="AI293" s="210">
        <f t="shared" si="121"/>
        <v>0</v>
      </c>
      <c r="AJ293" s="210">
        <f t="shared" si="121"/>
        <v>0</v>
      </c>
      <c r="AK293" s="210">
        <f t="shared" si="121"/>
        <v>0</v>
      </c>
      <c r="AL293" s="210">
        <f t="shared" si="121"/>
        <v>0</v>
      </c>
      <c r="AM293" s="210">
        <f t="shared" si="121"/>
        <v>0</v>
      </c>
      <c r="AN293" s="210">
        <f t="shared" si="121"/>
        <v>0</v>
      </c>
      <c r="AO293" s="210">
        <f t="shared" si="121"/>
        <v>0</v>
      </c>
      <c r="AP293" s="210">
        <f t="shared" si="121"/>
        <v>0</v>
      </c>
      <c r="AQ293" s="210">
        <f t="shared" si="121"/>
        <v>0</v>
      </c>
      <c r="AR293" s="210">
        <f t="shared" si="121"/>
        <v>0</v>
      </c>
      <c r="AS293" s="210">
        <f t="shared" si="121"/>
        <v>0</v>
      </c>
      <c r="AT293" s="210">
        <f t="shared" si="121"/>
        <v>0</v>
      </c>
      <c r="AU293" s="210">
        <f t="shared" si="121"/>
        <v>0</v>
      </c>
      <c r="AV293" s="210">
        <f t="shared" si="121"/>
        <v>0</v>
      </c>
      <c r="AW293" s="210">
        <f t="shared" si="121"/>
        <v>0</v>
      </c>
      <c r="AX293" s="210">
        <f t="shared" si="121"/>
        <v>0</v>
      </c>
      <c r="AY293" s="210">
        <f t="shared" si="121"/>
        <v>0</v>
      </c>
      <c r="AZ293" s="210">
        <f t="shared" si="121"/>
        <v>0</v>
      </c>
      <c r="BA293" s="210">
        <f t="shared" si="121"/>
        <v>0</v>
      </c>
      <c r="BB293" s="210">
        <f t="shared" si="121"/>
        <v>0</v>
      </c>
      <c r="BC293" s="210">
        <f t="shared" si="121"/>
        <v>0</v>
      </c>
      <c r="BD293" s="210">
        <f t="shared" si="121"/>
        <v>0</v>
      </c>
      <c r="BE293" s="210">
        <f t="shared" si="121"/>
        <v>0</v>
      </c>
      <c r="BF293" s="210">
        <f t="shared" si="121"/>
        <v>0</v>
      </c>
      <c r="BG293" s="210">
        <f t="shared" si="121"/>
        <v>0</v>
      </c>
      <c r="BH293" s="210">
        <f t="shared" si="121"/>
        <v>0</v>
      </c>
      <c r="BI293" s="210">
        <f t="shared" si="121"/>
        <v>0</v>
      </c>
      <c r="BJ293" s="210">
        <f t="shared" si="121"/>
        <v>0</v>
      </c>
      <c r="BK293" s="210">
        <f t="shared" si="121"/>
        <v>0</v>
      </c>
      <c r="BL293" s="210">
        <f t="shared" si="121"/>
        <v>0</v>
      </c>
      <c r="BM293" s="210">
        <f t="shared" si="121"/>
        <v>0</v>
      </c>
      <c r="BN293" s="210">
        <f t="shared" si="121"/>
        <v>0</v>
      </c>
      <c r="BO293" s="210">
        <f t="shared" si="121"/>
        <v>0</v>
      </c>
      <c r="BP293" s="210">
        <f t="shared" si="121"/>
        <v>0</v>
      </c>
      <c r="BQ293" s="210">
        <f t="shared" si="121"/>
        <v>0</v>
      </c>
      <c r="BR293" s="210">
        <f t="shared" si="119"/>
        <v>0</v>
      </c>
      <c r="BS293" s="210">
        <f t="shared" si="119"/>
        <v>0</v>
      </c>
      <c r="BT293" s="210">
        <f t="shared" si="119"/>
        <v>0</v>
      </c>
      <c r="BU293" s="210">
        <f t="shared" si="119"/>
        <v>0</v>
      </c>
      <c r="BV293" s="210">
        <f t="shared" si="119"/>
        <v>0</v>
      </c>
      <c r="BW293" s="210">
        <f t="shared" si="119"/>
        <v>0</v>
      </c>
      <c r="BX293" s="210">
        <f t="shared" si="119"/>
        <v>0</v>
      </c>
      <c r="BY293" s="210">
        <f t="shared" si="119"/>
        <v>0</v>
      </c>
      <c r="BZ293" s="210">
        <f t="shared" si="119"/>
        <v>0</v>
      </c>
      <c r="CA293" s="210">
        <f t="shared" si="119"/>
        <v>0</v>
      </c>
      <c r="CB293" s="210">
        <f t="shared" si="119"/>
        <v>0</v>
      </c>
      <c r="CC293" s="210">
        <f t="shared" si="119"/>
        <v>0</v>
      </c>
      <c r="CD293" s="210">
        <f t="shared" si="119"/>
        <v>0</v>
      </c>
      <c r="CE293" s="210">
        <f t="shared" si="119"/>
        <v>0</v>
      </c>
      <c r="CF293" s="210">
        <f t="shared" si="119"/>
        <v>0</v>
      </c>
      <c r="CG293" s="210">
        <f t="shared" si="119"/>
        <v>0</v>
      </c>
      <c r="CH293" s="210">
        <f t="shared" si="119"/>
        <v>0</v>
      </c>
      <c r="CI293" s="210">
        <f t="shared" si="119"/>
        <v>0</v>
      </c>
      <c r="CJ293" s="210">
        <f t="shared" si="119"/>
        <v>0</v>
      </c>
      <c r="CK293" s="210">
        <f t="shared" si="119"/>
        <v>0</v>
      </c>
      <c r="CL293" s="210">
        <f t="shared" si="119"/>
        <v>0</v>
      </c>
      <c r="CM293" s="210">
        <f t="shared" si="119"/>
        <v>0</v>
      </c>
      <c r="CN293" s="210">
        <f t="shared" si="119"/>
        <v>0</v>
      </c>
      <c r="CO293" s="210">
        <f t="shared" si="119"/>
        <v>0</v>
      </c>
      <c r="CP293" s="210">
        <f t="shared" si="119"/>
        <v>0</v>
      </c>
      <c r="CQ293" s="210">
        <f t="shared" si="119"/>
        <v>0</v>
      </c>
      <c r="CR293" s="210">
        <f t="shared" si="119"/>
        <v>0</v>
      </c>
      <c r="CS293" s="210">
        <f t="shared" si="119"/>
        <v>0</v>
      </c>
      <c r="CT293" s="210">
        <f t="shared" si="119"/>
        <v>0</v>
      </c>
      <c r="CU293" s="210">
        <f t="shared" si="119"/>
        <v>0</v>
      </c>
      <c r="CV293" s="210">
        <f t="shared" si="119"/>
        <v>0</v>
      </c>
      <c r="CW293" s="210">
        <f t="shared" si="119"/>
        <v>0</v>
      </c>
      <c r="CX293" s="210">
        <f t="shared" si="119"/>
        <v>0</v>
      </c>
      <c r="CY293" s="210">
        <f t="shared" si="119"/>
        <v>0</v>
      </c>
      <c r="CZ293" s="210">
        <f t="shared" si="119"/>
        <v>0</v>
      </c>
      <c r="DA293" s="210">
        <f t="shared" si="119"/>
        <v>0</v>
      </c>
      <c r="DB293" s="210">
        <f t="shared" si="119"/>
        <v>0</v>
      </c>
      <c r="DC293" s="210">
        <f t="shared" si="119"/>
        <v>0</v>
      </c>
      <c r="DD293" s="210">
        <f t="shared" si="119"/>
        <v>0</v>
      </c>
      <c r="DE293" s="210">
        <f t="shared" si="119"/>
        <v>0</v>
      </c>
      <c r="DF293" s="210">
        <f t="shared" si="119"/>
        <v>0</v>
      </c>
      <c r="DG293" s="210">
        <f t="shared" si="119"/>
        <v>0</v>
      </c>
      <c r="DH293" s="210">
        <f t="shared" si="119"/>
        <v>0</v>
      </c>
      <c r="DI293" s="210">
        <f t="shared" si="119"/>
        <v>0</v>
      </c>
      <c r="DJ293" s="210">
        <f t="shared" si="119"/>
        <v>0</v>
      </c>
      <c r="DK293" s="210">
        <f t="shared" si="119"/>
        <v>0</v>
      </c>
      <c r="DL293" s="210">
        <f t="shared" si="119"/>
        <v>0</v>
      </c>
      <c r="DM293" s="210">
        <f t="shared" si="119"/>
        <v>0</v>
      </c>
      <c r="DN293" s="210">
        <f t="shared" si="119"/>
        <v>0</v>
      </c>
      <c r="DO293" s="210">
        <f t="shared" si="119"/>
        <v>0</v>
      </c>
      <c r="DP293" s="210">
        <f t="shared" si="119"/>
        <v>0</v>
      </c>
      <c r="DQ293" s="210">
        <f t="shared" si="119"/>
        <v>0</v>
      </c>
      <c r="DR293" s="210">
        <f t="shared" si="119"/>
        <v>0</v>
      </c>
      <c r="DS293" s="210">
        <f t="shared" si="119"/>
        <v>0</v>
      </c>
      <c r="DT293" s="210">
        <f t="shared" si="119"/>
        <v>0</v>
      </c>
      <c r="DU293" s="210">
        <f t="shared" si="119"/>
        <v>0</v>
      </c>
      <c r="DV293" s="210">
        <f t="shared" si="119"/>
        <v>0</v>
      </c>
      <c r="DW293" s="210">
        <f t="shared" si="119"/>
        <v>0</v>
      </c>
      <c r="DX293" s="210">
        <f t="shared" si="119"/>
        <v>0</v>
      </c>
      <c r="DY293" s="210">
        <f t="shared" si="119"/>
        <v>0</v>
      </c>
      <c r="DZ293" s="210">
        <f t="shared" si="119"/>
        <v>0</v>
      </c>
      <c r="EA293" s="210">
        <f t="shared" si="119"/>
        <v>0</v>
      </c>
      <c r="EB293" s="210">
        <f t="shared" si="119"/>
        <v>0</v>
      </c>
      <c r="EC293" s="210">
        <f t="shared" si="120"/>
        <v>0</v>
      </c>
      <c r="ED293" s="210">
        <f t="shared" si="120"/>
        <v>0</v>
      </c>
      <c r="EE293" s="210">
        <f t="shared" si="120"/>
        <v>0</v>
      </c>
      <c r="EF293" s="210">
        <f t="shared" si="120"/>
        <v>0</v>
      </c>
      <c r="EG293" s="210">
        <f t="shared" si="120"/>
        <v>0</v>
      </c>
      <c r="EH293" s="210">
        <f t="shared" si="120"/>
        <v>0</v>
      </c>
      <c r="EI293" s="210">
        <f t="shared" si="120"/>
        <v>0</v>
      </c>
      <c r="EJ293" s="210">
        <f t="shared" si="120"/>
        <v>0</v>
      </c>
      <c r="EK293" s="210">
        <f t="shared" si="120"/>
        <v>0</v>
      </c>
      <c r="EL293" s="210">
        <f t="shared" si="120"/>
        <v>0</v>
      </c>
      <c r="EM293" s="210">
        <f t="shared" si="120"/>
        <v>0</v>
      </c>
      <c r="EN293" s="210">
        <f t="shared" si="120"/>
        <v>0</v>
      </c>
      <c r="EO293" s="210">
        <f t="shared" si="120"/>
        <v>0</v>
      </c>
      <c r="EP293" s="210">
        <f t="shared" si="120"/>
        <v>0</v>
      </c>
      <c r="EQ293" s="210">
        <f t="shared" si="120"/>
        <v>0</v>
      </c>
      <c r="ER293" s="210">
        <f t="shared" si="120"/>
        <v>0</v>
      </c>
      <c r="ES293" s="210">
        <f t="shared" si="120"/>
        <v>0</v>
      </c>
      <c r="ET293" s="210">
        <f t="shared" si="120"/>
        <v>0</v>
      </c>
      <c r="EU293" s="210">
        <f t="shared" si="120"/>
        <v>0</v>
      </c>
      <c r="EV293" s="210">
        <f t="shared" si="120"/>
        <v>0</v>
      </c>
      <c r="EW293" s="210">
        <f t="shared" si="120"/>
        <v>0</v>
      </c>
      <c r="EX293" s="210">
        <f t="shared" si="120"/>
        <v>0</v>
      </c>
      <c r="EY293" s="210">
        <f t="shared" si="120"/>
        <v>0</v>
      </c>
      <c r="EZ293" s="210">
        <f t="shared" si="120"/>
        <v>0</v>
      </c>
      <c r="FA293" s="210">
        <f t="shared" si="120"/>
        <v>0</v>
      </c>
      <c r="FB293" s="210">
        <f t="shared" si="120"/>
        <v>0</v>
      </c>
      <c r="FC293" s="210">
        <f t="shared" si="120"/>
        <v>0</v>
      </c>
      <c r="FD293" s="210">
        <f t="shared" si="120"/>
        <v>0</v>
      </c>
      <c r="FE293" s="210">
        <f t="shared" si="120"/>
        <v>0</v>
      </c>
      <c r="FF293" s="210">
        <f t="shared" si="120"/>
        <v>0</v>
      </c>
      <c r="FG293" s="210">
        <f t="shared" si="120"/>
        <v>0</v>
      </c>
      <c r="FH293" s="210">
        <f t="shared" si="120"/>
        <v>0</v>
      </c>
      <c r="FI293" s="210">
        <f t="shared" si="120"/>
        <v>0</v>
      </c>
      <c r="FJ293" s="210">
        <f t="shared" si="120"/>
        <v>0</v>
      </c>
      <c r="FK293" s="210">
        <f t="shared" si="120"/>
        <v>0</v>
      </c>
      <c r="FL293" s="210">
        <f t="shared" si="120"/>
        <v>0</v>
      </c>
      <c r="FM293" s="210">
        <f t="shared" si="120"/>
        <v>0</v>
      </c>
      <c r="FN293" s="210">
        <f t="shared" si="120"/>
        <v>0</v>
      </c>
      <c r="FO293" s="210">
        <f t="shared" si="120"/>
        <v>0</v>
      </c>
      <c r="FP293" s="210">
        <f t="shared" si="120"/>
        <v>0</v>
      </c>
      <c r="FQ293" s="210">
        <f t="shared" si="120"/>
        <v>0</v>
      </c>
      <c r="FR293" s="210">
        <f t="shared" si="120"/>
        <v>0</v>
      </c>
      <c r="FS293" s="210">
        <f t="shared" si="120"/>
        <v>0</v>
      </c>
      <c r="FT293" s="210">
        <f t="shared" si="120"/>
        <v>0</v>
      </c>
      <c r="FU293" s="210">
        <f t="shared" si="120"/>
        <v>0</v>
      </c>
      <c r="FV293" s="210">
        <f t="shared" si="120"/>
        <v>0</v>
      </c>
      <c r="FW293" s="210">
        <f t="shared" si="120"/>
        <v>0</v>
      </c>
      <c r="FX293" s="210">
        <f t="shared" si="120"/>
        <v>0</v>
      </c>
      <c r="FY293" s="210">
        <f t="shared" si="120"/>
        <v>0</v>
      </c>
      <c r="FZ293" s="210">
        <f t="shared" si="120"/>
        <v>0</v>
      </c>
      <c r="GA293" s="210">
        <f t="shared" si="120"/>
        <v>0</v>
      </c>
      <c r="GB293" s="210">
        <f t="shared" si="120"/>
        <v>0</v>
      </c>
      <c r="GC293" s="210">
        <f t="shared" si="120"/>
        <v>0</v>
      </c>
      <c r="GD293" s="210">
        <f t="shared" si="120"/>
        <v>0</v>
      </c>
      <c r="GE293" s="210">
        <f t="shared" si="120"/>
        <v>0</v>
      </c>
      <c r="GF293" s="210">
        <f t="shared" si="120"/>
        <v>0</v>
      </c>
      <c r="GG293" s="210">
        <f t="shared" si="120"/>
        <v>0</v>
      </c>
      <c r="GH293" s="210">
        <f t="shared" si="120"/>
        <v>0</v>
      </c>
      <c r="GI293" s="210">
        <f t="shared" si="120"/>
        <v>0</v>
      </c>
      <c r="GK293" s="216">
        <f t="shared" si="91"/>
        <v>0</v>
      </c>
      <c r="GL293" s="216">
        <f t="shared" si="86"/>
        <v>0</v>
      </c>
      <c r="GM293" s="216">
        <f t="shared" si="87"/>
        <v>0</v>
      </c>
      <c r="GN293" s="216">
        <f t="shared" si="88"/>
        <v>0</v>
      </c>
    </row>
    <row r="294" spans="1:196" x14ac:dyDescent="0.35">
      <c r="A294" s="9">
        <f>Report!$C$4</f>
        <v>1</v>
      </c>
      <c r="B294" t="str">
        <f>VLOOKUP($A294,Centers!$B$1:$C$120,2,)</f>
        <v>GATE</v>
      </c>
      <c r="C294" s="209">
        <v>44980</v>
      </c>
      <c r="D294" s="113">
        <f>IF($A294=1,SUM(SUMIFS(Indent!$E:$E,Indent!$C:$C,Waterfall!$C294,Indent!$A:$A,Centers!$A$2),SUMIFS(Indent!$E:$E,Indent!$C:$C,Waterfall!$C294,Indent!$A:$A,Centers!$A$3),SUMIFS(Indent!$E:$E,Indent!$C:$C,Waterfall!$C294,Indent!$A:$A,Centers!$A$4),SUMIFS(Indent!$E:$E,Indent!$C:$C,Waterfall!$C294,Indent!$A:$A,Centers!$A$5),SUMIFS(Indent!$E:$E,Indent!$C:$C,Waterfall!$C294,Indent!$A:$A,Centers!$A$6),SUMIFS(Indent!$E:$E,Indent!$C:$C,Waterfall!$C294,Indent!$A:$A,Centers!$A$7),SUMIFS(Indent!$E:$E,Indent!$C:$C,Waterfall!$C294,Indent!$A:$A,Centers!$A$8)),SUMIFS(Indent!$E:$E,Indent!$C:$C,Waterfall!$C294,Indent!$A:$A,$A294))</f>
        <v>0</v>
      </c>
      <c r="E294" s="210">
        <f t="shared" si="83"/>
        <v>0</v>
      </c>
      <c r="F294" s="210">
        <f t="shared" si="121"/>
        <v>0</v>
      </c>
      <c r="G294" s="210">
        <f t="shared" si="121"/>
        <v>0</v>
      </c>
      <c r="H294" s="210">
        <f t="shared" si="121"/>
        <v>0</v>
      </c>
      <c r="I294" s="210">
        <f t="shared" si="121"/>
        <v>0</v>
      </c>
      <c r="J294" s="210">
        <f t="shared" si="121"/>
        <v>0</v>
      </c>
      <c r="K294" s="210">
        <f t="shared" si="121"/>
        <v>0</v>
      </c>
      <c r="L294" s="210">
        <f t="shared" si="121"/>
        <v>0</v>
      </c>
      <c r="M294" s="210">
        <f t="shared" si="121"/>
        <v>0</v>
      </c>
      <c r="N294" s="210">
        <f t="shared" si="121"/>
        <v>0</v>
      </c>
      <c r="O294" s="210">
        <f t="shared" si="121"/>
        <v>0</v>
      </c>
      <c r="P294" s="210">
        <f t="shared" si="121"/>
        <v>0</v>
      </c>
      <c r="Q294" s="210">
        <f t="shared" si="121"/>
        <v>0</v>
      </c>
      <c r="R294" s="210">
        <f t="shared" si="121"/>
        <v>0</v>
      </c>
      <c r="S294" s="210">
        <f t="shared" si="121"/>
        <v>0</v>
      </c>
      <c r="T294" s="210">
        <f t="shared" si="121"/>
        <v>0</v>
      </c>
      <c r="U294" s="210">
        <f t="shared" si="121"/>
        <v>0</v>
      </c>
      <c r="V294" s="210">
        <f t="shared" si="121"/>
        <v>0</v>
      </c>
      <c r="W294" s="210">
        <f t="shared" si="121"/>
        <v>0</v>
      </c>
      <c r="X294" s="210">
        <f t="shared" si="121"/>
        <v>0</v>
      </c>
      <c r="Y294" s="210">
        <f t="shared" si="121"/>
        <v>0</v>
      </c>
      <c r="Z294" s="210">
        <f t="shared" si="121"/>
        <v>0</v>
      </c>
      <c r="AA294" s="210">
        <f t="shared" si="121"/>
        <v>0</v>
      </c>
      <c r="AB294" s="210">
        <f t="shared" si="121"/>
        <v>0</v>
      </c>
      <c r="AC294" s="210">
        <f t="shared" si="121"/>
        <v>0</v>
      </c>
      <c r="AD294" s="210">
        <f t="shared" si="121"/>
        <v>0</v>
      </c>
      <c r="AE294" s="210">
        <f t="shared" si="121"/>
        <v>0</v>
      </c>
      <c r="AF294" s="210">
        <f t="shared" si="121"/>
        <v>0</v>
      </c>
      <c r="AG294" s="210">
        <f t="shared" si="121"/>
        <v>0</v>
      </c>
      <c r="AH294" s="210">
        <f t="shared" si="121"/>
        <v>0</v>
      </c>
      <c r="AI294" s="210">
        <f t="shared" si="121"/>
        <v>0</v>
      </c>
      <c r="AJ294" s="210">
        <f t="shared" si="121"/>
        <v>0</v>
      </c>
      <c r="AK294" s="210">
        <f t="shared" si="121"/>
        <v>0</v>
      </c>
      <c r="AL294" s="210">
        <f t="shared" si="121"/>
        <v>0</v>
      </c>
      <c r="AM294" s="210">
        <f t="shared" si="121"/>
        <v>0</v>
      </c>
      <c r="AN294" s="210">
        <f t="shared" si="121"/>
        <v>0</v>
      </c>
      <c r="AO294" s="210">
        <f t="shared" si="121"/>
        <v>0</v>
      </c>
      <c r="AP294" s="210">
        <f t="shared" si="121"/>
        <v>0</v>
      </c>
      <c r="AQ294" s="210">
        <f t="shared" si="121"/>
        <v>0</v>
      </c>
      <c r="AR294" s="210">
        <f t="shared" si="121"/>
        <v>0</v>
      </c>
      <c r="AS294" s="210">
        <f t="shared" si="121"/>
        <v>0</v>
      </c>
      <c r="AT294" s="210">
        <f t="shared" si="121"/>
        <v>0</v>
      </c>
      <c r="AU294" s="210">
        <f t="shared" si="121"/>
        <v>0</v>
      </c>
      <c r="AV294" s="210">
        <f t="shared" si="121"/>
        <v>0</v>
      </c>
      <c r="AW294" s="210">
        <f t="shared" si="121"/>
        <v>0</v>
      </c>
      <c r="AX294" s="210">
        <f t="shared" si="121"/>
        <v>0</v>
      </c>
      <c r="AY294" s="210">
        <f t="shared" si="121"/>
        <v>0</v>
      </c>
      <c r="AZ294" s="210">
        <f t="shared" si="121"/>
        <v>0</v>
      </c>
      <c r="BA294" s="210">
        <f t="shared" si="121"/>
        <v>0</v>
      </c>
      <c r="BB294" s="210">
        <f t="shared" si="121"/>
        <v>0</v>
      </c>
      <c r="BC294" s="210">
        <f t="shared" si="121"/>
        <v>0</v>
      </c>
      <c r="BD294" s="210">
        <f t="shared" si="121"/>
        <v>0</v>
      </c>
      <c r="BE294" s="210">
        <f t="shared" si="121"/>
        <v>0</v>
      </c>
      <c r="BF294" s="210">
        <f t="shared" si="121"/>
        <v>0</v>
      </c>
      <c r="BG294" s="210">
        <f t="shared" si="121"/>
        <v>0</v>
      </c>
      <c r="BH294" s="210">
        <f t="shared" si="121"/>
        <v>0</v>
      </c>
      <c r="BI294" s="210">
        <f t="shared" si="121"/>
        <v>0</v>
      </c>
      <c r="BJ294" s="210">
        <f t="shared" si="121"/>
        <v>0</v>
      </c>
      <c r="BK294" s="210">
        <f t="shared" si="121"/>
        <v>0</v>
      </c>
      <c r="BL294" s="210">
        <f t="shared" si="121"/>
        <v>0</v>
      </c>
      <c r="BM294" s="210">
        <f t="shared" si="121"/>
        <v>0</v>
      </c>
      <c r="BN294" s="210">
        <f t="shared" si="121"/>
        <v>0</v>
      </c>
      <c r="BO294" s="210">
        <f t="shared" si="121"/>
        <v>0</v>
      </c>
      <c r="BP294" s="210">
        <f t="shared" si="121"/>
        <v>0</v>
      </c>
      <c r="BQ294" s="210">
        <f t="shared" si="121"/>
        <v>0</v>
      </c>
      <c r="BR294" s="210">
        <f t="shared" si="119"/>
        <v>0</v>
      </c>
      <c r="BS294" s="210">
        <f t="shared" si="119"/>
        <v>0</v>
      </c>
      <c r="BT294" s="210">
        <f t="shared" si="119"/>
        <v>0</v>
      </c>
      <c r="BU294" s="210">
        <f t="shared" si="119"/>
        <v>0</v>
      </c>
      <c r="BV294" s="210">
        <f t="shared" si="119"/>
        <v>0</v>
      </c>
      <c r="BW294" s="210">
        <f t="shared" si="119"/>
        <v>0</v>
      </c>
      <c r="BX294" s="210">
        <f t="shared" si="119"/>
        <v>0</v>
      </c>
      <c r="BY294" s="210">
        <f t="shared" si="119"/>
        <v>0</v>
      </c>
      <c r="BZ294" s="210">
        <f t="shared" si="119"/>
        <v>0</v>
      </c>
      <c r="CA294" s="210">
        <f t="shared" si="119"/>
        <v>0</v>
      </c>
      <c r="CB294" s="210">
        <f t="shared" si="119"/>
        <v>0</v>
      </c>
      <c r="CC294" s="210">
        <f t="shared" si="119"/>
        <v>0</v>
      </c>
      <c r="CD294" s="210">
        <f t="shared" si="119"/>
        <v>0</v>
      </c>
      <c r="CE294" s="210">
        <f t="shared" si="119"/>
        <v>0</v>
      </c>
      <c r="CF294" s="210">
        <f t="shared" si="119"/>
        <v>0</v>
      </c>
      <c r="CG294" s="210">
        <f t="shared" si="119"/>
        <v>0</v>
      </c>
      <c r="CH294" s="210">
        <f t="shared" si="119"/>
        <v>0</v>
      </c>
      <c r="CI294" s="210">
        <f t="shared" si="119"/>
        <v>0</v>
      </c>
      <c r="CJ294" s="210">
        <f t="shared" si="119"/>
        <v>0</v>
      </c>
      <c r="CK294" s="210">
        <f t="shared" si="119"/>
        <v>0</v>
      </c>
      <c r="CL294" s="210">
        <f t="shared" si="119"/>
        <v>0</v>
      </c>
      <c r="CM294" s="210">
        <f t="shared" si="119"/>
        <v>0</v>
      </c>
      <c r="CN294" s="210">
        <f t="shared" si="119"/>
        <v>0</v>
      </c>
      <c r="CO294" s="210">
        <f t="shared" si="119"/>
        <v>0</v>
      </c>
      <c r="CP294" s="210">
        <f t="shared" si="119"/>
        <v>0</v>
      </c>
      <c r="CQ294" s="210">
        <f t="shared" si="119"/>
        <v>0</v>
      </c>
      <c r="CR294" s="210">
        <f t="shared" si="119"/>
        <v>0</v>
      </c>
      <c r="CS294" s="210">
        <f t="shared" si="119"/>
        <v>0</v>
      </c>
      <c r="CT294" s="210">
        <f t="shared" si="119"/>
        <v>0</v>
      </c>
      <c r="CU294" s="210">
        <f t="shared" si="119"/>
        <v>0</v>
      </c>
      <c r="CV294" s="210">
        <f t="shared" si="119"/>
        <v>0</v>
      </c>
      <c r="CW294" s="210">
        <f t="shared" si="119"/>
        <v>0</v>
      </c>
      <c r="CX294" s="210">
        <f t="shared" si="119"/>
        <v>0</v>
      </c>
      <c r="CY294" s="210">
        <f t="shared" si="119"/>
        <v>0</v>
      </c>
      <c r="CZ294" s="210">
        <f t="shared" si="119"/>
        <v>0</v>
      </c>
      <c r="DA294" s="210">
        <f t="shared" si="119"/>
        <v>0</v>
      </c>
      <c r="DB294" s="210">
        <f t="shared" si="119"/>
        <v>0</v>
      </c>
      <c r="DC294" s="210">
        <f t="shared" si="119"/>
        <v>0</v>
      </c>
      <c r="DD294" s="210">
        <f t="shared" si="119"/>
        <v>0</v>
      </c>
      <c r="DE294" s="210">
        <f t="shared" si="119"/>
        <v>0</v>
      </c>
      <c r="DF294" s="210">
        <f t="shared" si="119"/>
        <v>0</v>
      </c>
      <c r="DG294" s="210">
        <f t="shared" si="119"/>
        <v>0</v>
      </c>
      <c r="DH294" s="210">
        <f t="shared" si="119"/>
        <v>0</v>
      </c>
      <c r="DI294" s="210">
        <f t="shared" si="119"/>
        <v>0</v>
      </c>
      <c r="DJ294" s="210">
        <f t="shared" si="119"/>
        <v>0</v>
      </c>
      <c r="DK294" s="210">
        <f t="shared" si="119"/>
        <v>0</v>
      </c>
      <c r="DL294" s="210">
        <f t="shared" si="119"/>
        <v>0</v>
      </c>
      <c r="DM294" s="210">
        <f t="shared" si="119"/>
        <v>0</v>
      </c>
      <c r="DN294" s="210">
        <f t="shared" si="119"/>
        <v>0</v>
      </c>
      <c r="DO294" s="210">
        <f t="shared" si="119"/>
        <v>0</v>
      </c>
      <c r="DP294" s="210">
        <f t="shared" si="119"/>
        <v>0</v>
      </c>
      <c r="DQ294" s="210">
        <f t="shared" si="119"/>
        <v>0</v>
      </c>
      <c r="DR294" s="210">
        <f t="shared" si="119"/>
        <v>0</v>
      </c>
      <c r="DS294" s="210">
        <f t="shared" si="119"/>
        <v>0</v>
      </c>
      <c r="DT294" s="210">
        <f t="shared" si="119"/>
        <v>0</v>
      </c>
      <c r="DU294" s="210">
        <f t="shared" si="119"/>
        <v>0</v>
      </c>
      <c r="DV294" s="210">
        <f t="shared" si="119"/>
        <v>0</v>
      </c>
      <c r="DW294" s="210">
        <f t="shared" si="119"/>
        <v>0</v>
      </c>
      <c r="DX294" s="210">
        <f t="shared" si="119"/>
        <v>0</v>
      </c>
      <c r="DY294" s="210">
        <f t="shared" si="119"/>
        <v>0</v>
      </c>
      <c r="DZ294" s="210">
        <f t="shared" si="119"/>
        <v>0</v>
      </c>
      <c r="EA294" s="210">
        <f t="shared" si="119"/>
        <v>0</v>
      </c>
      <c r="EB294" s="210">
        <f t="shared" si="119"/>
        <v>0</v>
      </c>
      <c r="EC294" s="210">
        <f t="shared" si="120"/>
        <v>0</v>
      </c>
      <c r="ED294" s="210">
        <f t="shared" si="120"/>
        <v>0</v>
      </c>
      <c r="EE294" s="210">
        <f t="shared" si="120"/>
        <v>0</v>
      </c>
      <c r="EF294" s="210">
        <f t="shared" si="120"/>
        <v>0</v>
      </c>
      <c r="EG294" s="210">
        <f t="shared" si="120"/>
        <v>0</v>
      </c>
      <c r="EH294" s="210">
        <f t="shared" si="120"/>
        <v>0</v>
      </c>
      <c r="EI294" s="210">
        <f t="shared" si="120"/>
        <v>0</v>
      </c>
      <c r="EJ294" s="210">
        <f t="shared" si="120"/>
        <v>0</v>
      </c>
      <c r="EK294" s="210">
        <f t="shared" si="120"/>
        <v>0</v>
      </c>
      <c r="EL294" s="210">
        <f t="shared" si="120"/>
        <v>0</v>
      </c>
      <c r="EM294" s="210">
        <f t="shared" si="120"/>
        <v>0</v>
      </c>
      <c r="EN294" s="210">
        <f t="shared" si="120"/>
        <v>0</v>
      </c>
      <c r="EO294" s="210">
        <f t="shared" si="120"/>
        <v>0</v>
      </c>
      <c r="EP294" s="210">
        <f t="shared" si="120"/>
        <v>0</v>
      </c>
      <c r="EQ294" s="210">
        <f t="shared" si="120"/>
        <v>0</v>
      </c>
      <c r="ER294" s="210">
        <f t="shared" si="120"/>
        <v>0</v>
      </c>
      <c r="ES294" s="210">
        <f t="shared" si="120"/>
        <v>0</v>
      </c>
      <c r="ET294" s="210">
        <f t="shared" si="120"/>
        <v>0</v>
      </c>
      <c r="EU294" s="210">
        <f t="shared" si="120"/>
        <v>0</v>
      </c>
      <c r="EV294" s="210">
        <f t="shared" si="120"/>
        <v>0</v>
      </c>
      <c r="EW294" s="210">
        <f t="shared" si="120"/>
        <v>0</v>
      </c>
      <c r="EX294" s="210">
        <f t="shared" si="120"/>
        <v>0</v>
      </c>
      <c r="EY294" s="210">
        <f t="shared" si="120"/>
        <v>0</v>
      </c>
      <c r="EZ294" s="210">
        <f t="shared" si="120"/>
        <v>0</v>
      </c>
      <c r="FA294" s="210">
        <f t="shared" si="120"/>
        <v>0</v>
      </c>
      <c r="FB294" s="210">
        <f t="shared" si="120"/>
        <v>0</v>
      </c>
      <c r="FC294" s="210">
        <f t="shared" si="120"/>
        <v>0</v>
      </c>
      <c r="FD294" s="210">
        <f t="shared" si="120"/>
        <v>0</v>
      </c>
      <c r="FE294" s="210">
        <f t="shared" si="120"/>
        <v>0</v>
      </c>
      <c r="FF294" s="210">
        <f t="shared" si="120"/>
        <v>0</v>
      </c>
      <c r="FG294" s="210">
        <f t="shared" si="120"/>
        <v>0</v>
      </c>
      <c r="FH294" s="210">
        <f t="shared" si="120"/>
        <v>0</v>
      </c>
      <c r="FI294" s="210">
        <f t="shared" si="120"/>
        <v>0</v>
      </c>
      <c r="FJ294" s="210">
        <f t="shared" si="120"/>
        <v>0</v>
      </c>
      <c r="FK294" s="210">
        <f t="shared" si="120"/>
        <v>0</v>
      </c>
      <c r="FL294" s="210">
        <f t="shared" si="120"/>
        <v>0</v>
      </c>
      <c r="FM294" s="210">
        <f t="shared" si="120"/>
        <v>0</v>
      </c>
      <c r="FN294" s="210">
        <f t="shared" si="120"/>
        <v>0</v>
      </c>
      <c r="FO294" s="210">
        <f t="shared" si="120"/>
        <v>0</v>
      </c>
      <c r="FP294" s="210">
        <f t="shared" si="120"/>
        <v>0</v>
      </c>
      <c r="FQ294" s="210">
        <f t="shared" si="120"/>
        <v>0</v>
      </c>
      <c r="FR294" s="210">
        <f t="shared" si="120"/>
        <v>0</v>
      </c>
      <c r="FS294" s="210">
        <f t="shared" si="120"/>
        <v>0</v>
      </c>
      <c r="FT294" s="210">
        <f t="shared" si="120"/>
        <v>0</v>
      </c>
      <c r="FU294" s="210">
        <f t="shared" si="120"/>
        <v>0</v>
      </c>
      <c r="FV294" s="210">
        <f t="shared" si="120"/>
        <v>0</v>
      </c>
      <c r="FW294" s="210">
        <f t="shared" si="120"/>
        <v>0</v>
      </c>
      <c r="FX294" s="210">
        <f t="shared" si="120"/>
        <v>0</v>
      </c>
      <c r="FY294" s="210">
        <f t="shared" si="120"/>
        <v>0</v>
      </c>
      <c r="FZ294" s="210">
        <f t="shared" si="120"/>
        <v>0</v>
      </c>
      <c r="GA294" s="210">
        <f t="shared" si="120"/>
        <v>0</v>
      </c>
      <c r="GB294" s="210">
        <f t="shared" si="120"/>
        <v>0</v>
      </c>
      <c r="GC294" s="210">
        <f t="shared" si="120"/>
        <v>0</v>
      </c>
      <c r="GD294" s="210">
        <f t="shared" si="120"/>
        <v>0</v>
      </c>
      <c r="GE294" s="210">
        <f t="shared" si="120"/>
        <v>0</v>
      </c>
      <c r="GF294" s="210">
        <f t="shared" si="120"/>
        <v>0</v>
      </c>
      <c r="GG294" s="210">
        <f t="shared" si="120"/>
        <v>0</v>
      </c>
      <c r="GH294" s="210">
        <f t="shared" si="120"/>
        <v>0</v>
      </c>
      <c r="GI294" s="210">
        <f t="shared" si="120"/>
        <v>0</v>
      </c>
      <c r="GK294" s="216">
        <f t="shared" si="91"/>
        <v>0</v>
      </c>
      <c r="GL294" s="216">
        <f t="shared" si="86"/>
        <v>0</v>
      </c>
      <c r="GM294" s="216">
        <f t="shared" si="87"/>
        <v>0</v>
      </c>
      <c r="GN294" s="216">
        <f t="shared" si="88"/>
        <v>0</v>
      </c>
    </row>
    <row r="295" spans="1:196" x14ac:dyDescent="0.35">
      <c r="A295" s="9">
        <f>Report!$C$4</f>
        <v>1</v>
      </c>
      <c r="B295" t="str">
        <f>VLOOKUP($A295,Centers!$B$1:$C$120,2,)</f>
        <v>GATE</v>
      </c>
      <c r="C295" s="209">
        <v>44981</v>
      </c>
      <c r="D295" s="113">
        <f>IF($A295=1,SUM(SUMIFS(Indent!$E:$E,Indent!$C:$C,Waterfall!$C295,Indent!$A:$A,Centers!$A$2),SUMIFS(Indent!$E:$E,Indent!$C:$C,Waterfall!$C295,Indent!$A:$A,Centers!$A$3),SUMIFS(Indent!$E:$E,Indent!$C:$C,Waterfall!$C295,Indent!$A:$A,Centers!$A$4),SUMIFS(Indent!$E:$E,Indent!$C:$C,Waterfall!$C295,Indent!$A:$A,Centers!$A$5),SUMIFS(Indent!$E:$E,Indent!$C:$C,Waterfall!$C295,Indent!$A:$A,Centers!$A$6),SUMIFS(Indent!$E:$E,Indent!$C:$C,Waterfall!$C295,Indent!$A:$A,Centers!$A$7),SUMIFS(Indent!$E:$E,Indent!$C:$C,Waterfall!$C295,Indent!$A:$A,Centers!$A$8)),SUMIFS(Indent!$E:$E,Indent!$C:$C,Waterfall!$C295,Indent!$A:$A,$A295))</f>
        <v>0</v>
      </c>
      <c r="E295" s="210">
        <f t="shared" si="83"/>
        <v>0</v>
      </c>
      <c r="F295" s="210">
        <f t="shared" si="121"/>
        <v>0</v>
      </c>
      <c r="G295" s="210">
        <f t="shared" si="121"/>
        <v>0</v>
      </c>
      <c r="H295" s="210">
        <f t="shared" si="121"/>
        <v>0</v>
      </c>
      <c r="I295" s="210">
        <f t="shared" si="121"/>
        <v>0</v>
      </c>
      <c r="J295" s="210">
        <f t="shared" si="121"/>
        <v>0</v>
      </c>
      <c r="K295" s="210">
        <f t="shared" si="121"/>
        <v>0</v>
      </c>
      <c r="L295" s="210">
        <f t="shared" si="121"/>
        <v>0</v>
      </c>
      <c r="M295" s="210">
        <f t="shared" si="121"/>
        <v>0</v>
      </c>
      <c r="N295" s="210">
        <f t="shared" si="121"/>
        <v>0</v>
      </c>
      <c r="O295" s="210">
        <f t="shared" si="121"/>
        <v>0</v>
      </c>
      <c r="P295" s="210">
        <f t="shared" si="121"/>
        <v>0</v>
      </c>
      <c r="Q295" s="210">
        <f t="shared" si="121"/>
        <v>0</v>
      </c>
      <c r="R295" s="210">
        <f t="shared" si="121"/>
        <v>0</v>
      </c>
      <c r="S295" s="210">
        <f t="shared" si="121"/>
        <v>0</v>
      </c>
      <c r="T295" s="210">
        <f t="shared" si="121"/>
        <v>0</v>
      </c>
      <c r="U295" s="210">
        <f t="shared" si="121"/>
        <v>0</v>
      </c>
      <c r="V295" s="210">
        <f t="shared" si="121"/>
        <v>0</v>
      </c>
      <c r="W295" s="210">
        <f t="shared" si="121"/>
        <v>0</v>
      </c>
      <c r="X295" s="210">
        <f t="shared" si="121"/>
        <v>0</v>
      </c>
      <c r="Y295" s="210">
        <f t="shared" si="121"/>
        <v>0</v>
      </c>
      <c r="Z295" s="210">
        <f t="shared" si="121"/>
        <v>0</v>
      </c>
      <c r="AA295" s="210">
        <f t="shared" si="121"/>
        <v>0</v>
      </c>
      <c r="AB295" s="210">
        <f t="shared" si="121"/>
        <v>0</v>
      </c>
      <c r="AC295" s="210">
        <f t="shared" si="121"/>
        <v>0</v>
      </c>
      <c r="AD295" s="210">
        <f t="shared" si="121"/>
        <v>0</v>
      </c>
      <c r="AE295" s="210">
        <f t="shared" si="121"/>
        <v>0</v>
      </c>
      <c r="AF295" s="210">
        <f t="shared" si="121"/>
        <v>0</v>
      </c>
      <c r="AG295" s="210">
        <f t="shared" si="121"/>
        <v>0</v>
      </c>
      <c r="AH295" s="210">
        <f t="shared" si="121"/>
        <v>0</v>
      </c>
      <c r="AI295" s="210">
        <f t="shared" si="121"/>
        <v>0</v>
      </c>
      <c r="AJ295" s="210">
        <f t="shared" si="121"/>
        <v>0</v>
      </c>
      <c r="AK295" s="210">
        <f t="shared" si="121"/>
        <v>0</v>
      </c>
      <c r="AL295" s="210">
        <f t="shared" si="121"/>
        <v>0</v>
      </c>
      <c r="AM295" s="210">
        <f t="shared" si="121"/>
        <v>0</v>
      </c>
      <c r="AN295" s="210">
        <f t="shared" si="121"/>
        <v>0</v>
      </c>
      <c r="AO295" s="210">
        <f t="shared" si="121"/>
        <v>0</v>
      </c>
      <c r="AP295" s="210">
        <f t="shared" si="121"/>
        <v>0</v>
      </c>
      <c r="AQ295" s="210">
        <f t="shared" si="121"/>
        <v>0</v>
      </c>
      <c r="AR295" s="210">
        <f t="shared" si="121"/>
        <v>0</v>
      </c>
      <c r="AS295" s="210">
        <f t="shared" si="121"/>
        <v>0</v>
      </c>
      <c r="AT295" s="210">
        <f t="shared" si="121"/>
        <v>0</v>
      </c>
      <c r="AU295" s="210">
        <f t="shared" si="121"/>
        <v>0</v>
      </c>
      <c r="AV295" s="210">
        <f t="shared" si="121"/>
        <v>0</v>
      </c>
      <c r="AW295" s="210">
        <f t="shared" si="121"/>
        <v>0</v>
      </c>
      <c r="AX295" s="210">
        <f t="shared" si="121"/>
        <v>0</v>
      </c>
      <c r="AY295" s="210">
        <f t="shared" si="121"/>
        <v>0</v>
      </c>
      <c r="AZ295" s="210">
        <f t="shared" si="121"/>
        <v>0</v>
      </c>
      <c r="BA295" s="210">
        <f t="shared" si="121"/>
        <v>0</v>
      </c>
      <c r="BB295" s="210">
        <f t="shared" si="121"/>
        <v>0</v>
      </c>
      <c r="BC295" s="210">
        <f t="shared" si="121"/>
        <v>0</v>
      </c>
      <c r="BD295" s="210">
        <f t="shared" si="121"/>
        <v>0</v>
      </c>
      <c r="BE295" s="210">
        <f t="shared" si="121"/>
        <v>0</v>
      </c>
      <c r="BF295" s="210">
        <f t="shared" si="121"/>
        <v>0</v>
      </c>
      <c r="BG295" s="210">
        <f t="shared" si="121"/>
        <v>0</v>
      </c>
      <c r="BH295" s="210">
        <f t="shared" si="121"/>
        <v>0</v>
      </c>
      <c r="BI295" s="210">
        <f t="shared" si="121"/>
        <v>0</v>
      </c>
      <c r="BJ295" s="210">
        <f t="shared" si="121"/>
        <v>0</v>
      </c>
      <c r="BK295" s="210">
        <f t="shared" si="121"/>
        <v>0</v>
      </c>
      <c r="BL295" s="210">
        <f t="shared" si="121"/>
        <v>0</v>
      </c>
      <c r="BM295" s="210">
        <f t="shared" si="121"/>
        <v>0</v>
      </c>
      <c r="BN295" s="210">
        <f t="shared" si="121"/>
        <v>0</v>
      </c>
      <c r="BO295" s="210">
        <f t="shared" si="121"/>
        <v>0</v>
      </c>
      <c r="BP295" s="210">
        <f t="shared" si="121"/>
        <v>0</v>
      </c>
      <c r="BQ295" s="210">
        <f t="shared" ref="BQ295:EB298" si="122">IFERROR(BQ104/$D104,0)</f>
        <v>0</v>
      </c>
      <c r="BR295" s="210">
        <f t="shared" si="122"/>
        <v>0</v>
      </c>
      <c r="BS295" s="210">
        <f t="shared" si="122"/>
        <v>0</v>
      </c>
      <c r="BT295" s="210">
        <f t="shared" si="122"/>
        <v>0</v>
      </c>
      <c r="BU295" s="210">
        <f t="shared" si="122"/>
        <v>0</v>
      </c>
      <c r="BV295" s="210">
        <f t="shared" si="122"/>
        <v>0</v>
      </c>
      <c r="BW295" s="210">
        <f t="shared" si="122"/>
        <v>0</v>
      </c>
      <c r="BX295" s="210">
        <f t="shared" si="122"/>
        <v>0</v>
      </c>
      <c r="BY295" s="210">
        <f t="shared" si="122"/>
        <v>0</v>
      </c>
      <c r="BZ295" s="210">
        <f t="shared" si="122"/>
        <v>0</v>
      </c>
      <c r="CA295" s="210">
        <f t="shared" si="122"/>
        <v>0</v>
      </c>
      <c r="CB295" s="210">
        <f t="shared" si="122"/>
        <v>0</v>
      </c>
      <c r="CC295" s="210">
        <f t="shared" si="122"/>
        <v>0</v>
      </c>
      <c r="CD295" s="210">
        <f t="shared" si="122"/>
        <v>0</v>
      </c>
      <c r="CE295" s="210">
        <f t="shared" si="122"/>
        <v>0</v>
      </c>
      <c r="CF295" s="210">
        <f t="shared" si="122"/>
        <v>0</v>
      </c>
      <c r="CG295" s="210">
        <f t="shared" si="122"/>
        <v>0</v>
      </c>
      <c r="CH295" s="210">
        <f t="shared" si="122"/>
        <v>0</v>
      </c>
      <c r="CI295" s="210">
        <f t="shared" si="122"/>
        <v>0</v>
      </c>
      <c r="CJ295" s="210">
        <f t="shared" si="122"/>
        <v>0</v>
      </c>
      <c r="CK295" s="210">
        <f t="shared" si="122"/>
        <v>0</v>
      </c>
      <c r="CL295" s="210">
        <f t="shared" si="122"/>
        <v>0</v>
      </c>
      <c r="CM295" s="210">
        <f t="shared" si="122"/>
        <v>0</v>
      </c>
      <c r="CN295" s="210">
        <f t="shared" si="122"/>
        <v>0</v>
      </c>
      <c r="CO295" s="210">
        <f t="shared" si="122"/>
        <v>0</v>
      </c>
      <c r="CP295" s="210">
        <f t="shared" si="122"/>
        <v>0</v>
      </c>
      <c r="CQ295" s="210">
        <f t="shared" si="122"/>
        <v>0</v>
      </c>
      <c r="CR295" s="210">
        <f t="shared" si="122"/>
        <v>0</v>
      </c>
      <c r="CS295" s="210">
        <f t="shared" si="122"/>
        <v>0</v>
      </c>
      <c r="CT295" s="210">
        <f t="shared" si="122"/>
        <v>0</v>
      </c>
      <c r="CU295" s="210">
        <f t="shared" si="122"/>
        <v>0</v>
      </c>
      <c r="CV295" s="210">
        <f t="shared" si="122"/>
        <v>0</v>
      </c>
      <c r="CW295" s="210">
        <f t="shared" si="122"/>
        <v>0</v>
      </c>
      <c r="CX295" s="210">
        <f t="shared" si="122"/>
        <v>0</v>
      </c>
      <c r="CY295" s="210">
        <f t="shared" si="122"/>
        <v>0</v>
      </c>
      <c r="CZ295" s="210">
        <f t="shared" si="122"/>
        <v>0</v>
      </c>
      <c r="DA295" s="210">
        <f t="shared" si="122"/>
        <v>0</v>
      </c>
      <c r="DB295" s="210">
        <f t="shared" si="122"/>
        <v>0</v>
      </c>
      <c r="DC295" s="210">
        <f t="shared" si="122"/>
        <v>0</v>
      </c>
      <c r="DD295" s="210">
        <f t="shared" si="122"/>
        <v>0</v>
      </c>
      <c r="DE295" s="210">
        <f t="shared" si="122"/>
        <v>0</v>
      </c>
      <c r="DF295" s="210">
        <f t="shared" si="122"/>
        <v>0</v>
      </c>
      <c r="DG295" s="210">
        <f t="shared" si="122"/>
        <v>0</v>
      </c>
      <c r="DH295" s="210">
        <f t="shared" si="122"/>
        <v>0</v>
      </c>
      <c r="DI295" s="210">
        <f t="shared" si="122"/>
        <v>0</v>
      </c>
      <c r="DJ295" s="210">
        <f t="shared" si="122"/>
        <v>0</v>
      </c>
      <c r="DK295" s="210">
        <f t="shared" si="122"/>
        <v>0</v>
      </c>
      <c r="DL295" s="210">
        <f t="shared" si="122"/>
        <v>0</v>
      </c>
      <c r="DM295" s="210">
        <f t="shared" si="122"/>
        <v>0</v>
      </c>
      <c r="DN295" s="210">
        <f t="shared" si="122"/>
        <v>0</v>
      </c>
      <c r="DO295" s="210">
        <f t="shared" si="122"/>
        <v>0</v>
      </c>
      <c r="DP295" s="210">
        <f t="shared" si="122"/>
        <v>0</v>
      </c>
      <c r="DQ295" s="210">
        <f t="shared" si="122"/>
        <v>0</v>
      </c>
      <c r="DR295" s="210">
        <f t="shared" si="122"/>
        <v>0</v>
      </c>
      <c r="DS295" s="210">
        <f t="shared" si="122"/>
        <v>0</v>
      </c>
      <c r="DT295" s="210">
        <f t="shared" si="122"/>
        <v>0</v>
      </c>
      <c r="DU295" s="210">
        <f t="shared" si="122"/>
        <v>0</v>
      </c>
      <c r="DV295" s="210">
        <f t="shared" si="122"/>
        <v>0</v>
      </c>
      <c r="DW295" s="210">
        <f t="shared" si="122"/>
        <v>0</v>
      </c>
      <c r="DX295" s="210">
        <f t="shared" si="122"/>
        <v>0</v>
      </c>
      <c r="DY295" s="210">
        <f t="shared" si="122"/>
        <v>0</v>
      </c>
      <c r="DZ295" s="210">
        <f t="shared" si="122"/>
        <v>0</v>
      </c>
      <c r="EA295" s="210">
        <f t="shared" si="122"/>
        <v>0</v>
      </c>
      <c r="EB295" s="210">
        <f t="shared" si="122"/>
        <v>0</v>
      </c>
      <c r="EC295" s="210">
        <f t="shared" si="120"/>
        <v>0</v>
      </c>
      <c r="ED295" s="210">
        <f t="shared" si="120"/>
        <v>0</v>
      </c>
      <c r="EE295" s="210">
        <f t="shared" si="120"/>
        <v>0</v>
      </c>
      <c r="EF295" s="210">
        <f t="shared" si="120"/>
        <v>0</v>
      </c>
      <c r="EG295" s="210">
        <f t="shared" si="120"/>
        <v>0</v>
      </c>
      <c r="EH295" s="210">
        <f t="shared" si="120"/>
        <v>0</v>
      </c>
      <c r="EI295" s="210">
        <f t="shared" si="120"/>
        <v>0</v>
      </c>
      <c r="EJ295" s="210">
        <f t="shared" si="120"/>
        <v>0</v>
      </c>
      <c r="EK295" s="210">
        <f t="shared" si="120"/>
        <v>0</v>
      </c>
      <c r="EL295" s="210">
        <f t="shared" si="120"/>
        <v>0</v>
      </c>
      <c r="EM295" s="210">
        <f t="shared" si="120"/>
        <v>0</v>
      </c>
      <c r="EN295" s="210">
        <f t="shared" si="120"/>
        <v>0</v>
      </c>
      <c r="EO295" s="210">
        <f t="shared" si="120"/>
        <v>0</v>
      </c>
      <c r="EP295" s="210">
        <f t="shared" si="120"/>
        <v>0</v>
      </c>
      <c r="EQ295" s="210">
        <f t="shared" si="120"/>
        <v>0</v>
      </c>
      <c r="ER295" s="210">
        <f t="shared" si="120"/>
        <v>0</v>
      </c>
      <c r="ES295" s="210">
        <f t="shared" si="120"/>
        <v>0</v>
      </c>
      <c r="ET295" s="210">
        <f t="shared" si="120"/>
        <v>0</v>
      </c>
      <c r="EU295" s="210">
        <f t="shared" si="120"/>
        <v>0</v>
      </c>
      <c r="EV295" s="210">
        <f t="shared" ref="EV295:GI295" si="123">IFERROR(EV104/$D104,0)</f>
        <v>0</v>
      </c>
      <c r="EW295" s="210">
        <f t="shared" si="123"/>
        <v>0</v>
      </c>
      <c r="EX295" s="210">
        <f t="shared" si="123"/>
        <v>0</v>
      </c>
      <c r="EY295" s="210">
        <f t="shared" si="123"/>
        <v>0</v>
      </c>
      <c r="EZ295" s="210">
        <f t="shared" si="123"/>
        <v>0</v>
      </c>
      <c r="FA295" s="210">
        <f t="shared" si="123"/>
        <v>0</v>
      </c>
      <c r="FB295" s="210">
        <f t="shared" si="123"/>
        <v>0</v>
      </c>
      <c r="FC295" s="210">
        <f t="shared" si="123"/>
        <v>0</v>
      </c>
      <c r="FD295" s="210">
        <f t="shared" si="123"/>
        <v>0</v>
      </c>
      <c r="FE295" s="210">
        <f t="shared" si="123"/>
        <v>0</v>
      </c>
      <c r="FF295" s="210">
        <f t="shared" si="123"/>
        <v>0</v>
      </c>
      <c r="FG295" s="210">
        <f t="shared" si="123"/>
        <v>0</v>
      </c>
      <c r="FH295" s="210">
        <f t="shared" si="123"/>
        <v>0</v>
      </c>
      <c r="FI295" s="210">
        <f t="shared" si="123"/>
        <v>0</v>
      </c>
      <c r="FJ295" s="210">
        <f t="shared" si="123"/>
        <v>0</v>
      </c>
      <c r="FK295" s="210">
        <f t="shared" si="123"/>
        <v>0</v>
      </c>
      <c r="FL295" s="210">
        <f t="shared" si="123"/>
        <v>0</v>
      </c>
      <c r="FM295" s="210">
        <f t="shared" si="123"/>
        <v>0</v>
      </c>
      <c r="FN295" s="210">
        <f t="shared" si="123"/>
        <v>0</v>
      </c>
      <c r="FO295" s="210">
        <f t="shared" si="123"/>
        <v>0</v>
      </c>
      <c r="FP295" s="210">
        <f t="shared" si="123"/>
        <v>0</v>
      </c>
      <c r="FQ295" s="210">
        <f t="shared" si="123"/>
        <v>0</v>
      </c>
      <c r="FR295" s="210">
        <f t="shared" si="123"/>
        <v>0</v>
      </c>
      <c r="FS295" s="210">
        <f t="shared" si="123"/>
        <v>0</v>
      </c>
      <c r="FT295" s="210">
        <f t="shared" si="123"/>
        <v>0</v>
      </c>
      <c r="FU295" s="210">
        <f t="shared" si="123"/>
        <v>0</v>
      </c>
      <c r="FV295" s="210">
        <f t="shared" si="123"/>
        <v>0</v>
      </c>
      <c r="FW295" s="210">
        <f t="shared" si="123"/>
        <v>0</v>
      </c>
      <c r="FX295" s="210">
        <f t="shared" si="123"/>
        <v>0</v>
      </c>
      <c r="FY295" s="210">
        <f t="shared" si="123"/>
        <v>0</v>
      </c>
      <c r="FZ295" s="210">
        <f t="shared" si="123"/>
        <v>0</v>
      </c>
      <c r="GA295" s="210">
        <f t="shared" si="123"/>
        <v>0</v>
      </c>
      <c r="GB295" s="210">
        <f t="shared" si="123"/>
        <v>0</v>
      </c>
      <c r="GC295" s="210">
        <f t="shared" si="123"/>
        <v>0</v>
      </c>
      <c r="GD295" s="210">
        <f t="shared" si="123"/>
        <v>0</v>
      </c>
      <c r="GE295" s="210">
        <f t="shared" si="123"/>
        <v>0</v>
      </c>
      <c r="GF295" s="210">
        <f t="shared" si="123"/>
        <v>0</v>
      </c>
      <c r="GG295" s="210">
        <f t="shared" si="123"/>
        <v>0</v>
      </c>
      <c r="GH295" s="210">
        <f t="shared" si="123"/>
        <v>0</v>
      </c>
      <c r="GI295" s="210">
        <f t="shared" si="123"/>
        <v>0</v>
      </c>
      <c r="GK295" s="216">
        <f t="shared" si="91"/>
        <v>0</v>
      </c>
      <c r="GL295" s="216">
        <f t="shared" si="86"/>
        <v>0</v>
      </c>
      <c r="GM295" s="216">
        <f t="shared" si="87"/>
        <v>0</v>
      </c>
      <c r="GN295" s="216">
        <f t="shared" si="88"/>
        <v>0</v>
      </c>
    </row>
    <row r="296" spans="1:196" x14ac:dyDescent="0.35">
      <c r="A296" s="9">
        <f>Report!$C$4</f>
        <v>1</v>
      </c>
      <c r="B296" t="str">
        <f>VLOOKUP($A296,Centers!$B$1:$C$120,2,)</f>
        <v>GATE</v>
      </c>
      <c r="C296" s="209">
        <v>44982</v>
      </c>
      <c r="D296" s="113">
        <f>IF($A296=1,SUM(SUMIFS(Indent!$E:$E,Indent!$C:$C,Waterfall!$C296,Indent!$A:$A,Centers!$A$2),SUMIFS(Indent!$E:$E,Indent!$C:$C,Waterfall!$C296,Indent!$A:$A,Centers!$A$3),SUMIFS(Indent!$E:$E,Indent!$C:$C,Waterfall!$C296,Indent!$A:$A,Centers!$A$4),SUMIFS(Indent!$E:$E,Indent!$C:$C,Waterfall!$C296,Indent!$A:$A,Centers!$A$5),SUMIFS(Indent!$E:$E,Indent!$C:$C,Waterfall!$C296,Indent!$A:$A,Centers!$A$6),SUMIFS(Indent!$E:$E,Indent!$C:$C,Waterfall!$C296,Indent!$A:$A,Centers!$A$7),SUMIFS(Indent!$E:$E,Indent!$C:$C,Waterfall!$C296,Indent!$A:$A,Centers!$A$8)),SUMIFS(Indent!$E:$E,Indent!$C:$C,Waterfall!$C296,Indent!$A:$A,$A296))</f>
        <v>0</v>
      </c>
      <c r="E296" s="210">
        <f t="shared" si="83"/>
        <v>0</v>
      </c>
      <c r="F296" s="210">
        <f t="shared" ref="F296:BQ299" si="124">IFERROR(F105/$D105,0)</f>
        <v>0</v>
      </c>
      <c r="G296" s="210">
        <f t="shared" si="124"/>
        <v>0</v>
      </c>
      <c r="H296" s="210">
        <f t="shared" si="124"/>
        <v>0</v>
      </c>
      <c r="I296" s="210">
        <f t="shared" si="124"/>
        <v>0</v>
      </c>
      <c r="J296" s="210">
        <f t="shared" si="124"/>
        <v>0</v>
      </c>
      <c r="K296" s="210">
        <f t="shared" si="124"/>
        <v>0</v>
      </c>
      <c r="L296" s="210">
        <f t="shared" si="124"/>
        <v>0</v>
      </c>
      <c r="M296" s="210">
        <f t="shared" si="124"/>
        <v>0</v>
      </c>
      <c r="N296" s="210">
        <f t="shared" si="124"/>
        <v>0</v>
      </c>
      <c r="O296" s="210">
        <f t="shared" si="124"/>
        <v>0</v>
      </c>
      <c r="P296" s="210">
        <f t="shared" si="124"/>
        <v>0</v>
      </c>
      <c r="Q296" s="210">
        <f t="shared" si="124"/>
        <v>0</v>
      </c>
      <c r="R296" s="210">
        <f t="shared" si="124"/>
        <v>0</v>
      </c>
      <c r="S296" s="210">
        <f t="shared" si="124"/>
        <v>0</v>
      </c>
      <c r="T296" s="210">
        <f t="shared" si="124"/>
        <v>0</v>
      </c>
      <c r="U296" s="210">
        <f t="shared" si="124"/>
        <v>0</v>
      </c>
      <c r="V296" s="210">
        <f t="shared" si="124"/>
        <v>0</v>
      </c>
      <c r="W296" s="210">
        <f t="shared" si="124"/>
        <v>0</v>
      </c>
      <c r="X296" s="210">
        <f t="shared" si="124"/>
        <v>0</v>
      </c>
      <c r="Y296" s="210">
        <f t="shared" si="124"/>
        <v>0</v>
      </c>
      <c r="Z296" s="210">
        <f t="shared" si="124"/>
        <v>0</v>
      </c>
      <c r="AA296" s="210">
        <f t="shared" si="124"/>
        <v>0</v>
      </c>
      <c r="AB296" s="210">
        <f t="shared" si="124"/>
        <v>0</v>
      </c>
      <c r="AC296" s="210">
        <f t="shared" si="124"/>
        <v>0</v>
      </c>
      <c r="AD296" s="210">
        <f t="shared" si="124"/>
        <v>0</v>
      </c>
      <c r="AE296" s="210">
        <f t="shared" si="124"/>
        <v>0</v>
      </c>
      <c r="AF296" s="210">
        <f t="shared" si="124"/>
        <v>0</v>
      </c>
      <c r="AG296" s="210">
        <f t="shared" si="124"/>
        <v>0</v>
      </c>
      <c r="AH296" s="210">
        <f t="shared" si="124"/>
        <v>0</v>
      </c>
      <c r="AI296" s="210">
        <f t="shared" si="124"/>
        <v>0</v>
      </c>
      <c r="AJ296" s="210">
        <f t="shared" si="124"/>
        <v>0</v>
      </c>
      <c r="AK296" s="210">
        <f t="shared" si="124"/>
        <v>0</v>
      </c>
      <c r="AL296" s="210">
        <f t="shared" si="124"/>
        <v>0</v>
      </c>
      <c r="AM296" s="210">
        <f t="shared" si="124"/>
        <v>0</v>
      </c>
      <c r="AN296" s="210">
        <f t="shared" si="124"/>
        <v>0</v>
      </c>
      <c r="AO296" s="210">
        <f t="shared" si="124"/>
        <v>0</v>
      </c>
      <c r="AP296" s="210">
        <f t="shared" si="124"/>
        <v>0</v>
      </c>
      <c r="AQ296" s="210">
        <f t="shared" si="124"/>
        <v>0</v>
      </c>
      <c r="AR296" s="210">
        <f t="shared" si="124"/>
        <v>0</v>
      </c>
      <c r="AS296" s="210">
        <f t="shared" si="124"/>
        <v>0</v>
      </c>
      <c r="AT296" s="210">
        <f t="shared" si="124"/>
        <v>0</v>
      </c>
      <c r="AU296" s="210">
        <f t="shared" si="124"/>
        <v>0</v>
      </c>
      <c r="AV296" s="210">
        <f t="shared" si="124"/>
        <v>0</v>
      </c>
      <c r="AW296" s="210">
        <f t="shared" si="124"/>
        <v>0</v>
      </c>
      <c r="AX296" s="210">
        <f t="shared" si="124"/>
        <v>0</v>
      </c>
      <c r="AY296" s="210">
        <f t="shared" si="124"/>
        <v>0</v>
      </c>
      <c r="AZ296" s="210">
        <f t="shared" si="124"/>
        <v>0</v>
      </c>
      <c r="BA296" s="210">
        <f t="shared" si="124"/>
        <v>0</v>
      </c>
      <c r="BB296" s="210">
        <f t="shared" si="124"/>
        <v>0</v>
      </c>
      <c r="BC296" s="210">
        <f t="shared" si="124"/>
        <v>0</v>
      </c>
      <c r="BD296" s="210">
        <f t="shared" si="124"/>
        <v>0</v>
      </c>
      <c r="BE296" s="210">
        <f t="shared" si="124"/>
        <v>0</v>
      </c>
      <c r="BF296" s="210">
        <f t="shared" si="124"/>
        <v>0</v>
      </c>
      <c r="BG296" s="210">
        <f t="shared" si="124"/>
        <v>0</v>
      </c>
      <c r="BH296" s="210">
        <f t="shared" si="124"/>
        <v>0</v>
      </c>
      <c r="BI296" s="210">
        <f t="shared" si="124"/>
        <v>0</v>
      </c>
      <c r="BJ296" s="210">
        <f t="shared" si="124"/>
        <v>0</v>
      </c>
      <c r="BK296" s="210">
        <f t="shared" si="124"/>
        <v>0</v>
      </c>
      <c r="BL296" s="210">
        <f t="shared" si="124"/>
        <v>0</v>
      </c>
      <c r="BM296" s="210">
        <f t="shared" si="124"/>
        <v>0</v>
      </c>
      <c r="BN296" s="210">
        <f t="shared" si="124"/>
        <v>0</v>
      </c>
      <c r="BO296" s="210">
        <f t="shared" si="124"/>
        <v>0</v>
      </c>
      <c r="BP296" s="210">
        <f t="shared" si="124"/>
        <v>0</v>
      </c>
      <c r="BQ296" s="210">
        <f t="shared" si="124"/>
        <v>0</v>
      </c>
      <c r="BR296" s="210">
        <f t="shared" si="122"/>
        <v>0</v>
      </c>
      <c r="BS296" s="210">
        <f t="shared" si="122"/>
        <v>0</v>
      </c>
      <c r="BT296" s="210">
        <f t="shared" si="122"/>
        <v>0</v>
      </c>
      <c r="BU296" s="210">
        <f t="shared" si="122"/>
        <v>0</v>
      </c>
      <c r="BV296" s="210">
        <f t="shared" si="122"/>
        <v>0</v>
      </c>
      <c r="BW296" s="210">
        <f t="shared" si="122"/>
        <v>0</v>
      </c>
      <c r="BX296" s="210">
        <f t="shared" si="122"/>
        <v>0</v>
      </c>
      <c r="BY296" s="210">
        <f t="shared" si="122"/>
        <v>0</v>
      </c>
      <c r="BZ296" s="210">
        <f t="shared" si="122"/>
        <v>0</v>
      </c>
      <c r="CA296" s="210">
        <f t="shared" si="122"/>
        <v>0</v>
      </c>
      <c r="CB296" s="210">
        <f t="shared" si="122"/>
        <v>0</v>
      </c>
      <c r="CC296" s="210">
        <f t="shared" si="122"/>
        <v>0</v>
      </c>
      <c r="CD296" s="210">
        <f t="shared" si="122"/>
        <v>0</v>
      </c>
      <c r="CE296" s="210">
        <f t="shared" si="122"/>
        <v>0</v>
      </c>
      <c r="CF296" s="210">
        <f t="shared" si="122"/>
        <v>0</v>
      </c>
      <c r="CG296" s="210">
        <f t="shared" si="122"/>
        <v>0</v>
      </c>
      <c r="CH296" s="210">
        <f t="shared" si="122"/>
        <v>0</v>
      </c>
      <c r="CI296" s="210">
        <f t="shared" si="122"/>
        <v>0</v>
      </c>
      <c r="CJ296" s="210">
        <f t="shared" si="122"/>
        <v>0</v>
      </c>
      <c r="CK296" s="210">
        <f t="shared" si="122"/>
        <v>0</v>
      </c>
      <c r="CL296" s="210">
        <f t="shared" si="122"/>
        <v>0</v>
      </c>
      <c r="CM296" s="210">
        <f t="shared" si="122"/>
        <v>0</v>
      </c>
      <c r="CN296" s="210">
        <f t="shared" si="122"/>
        <v>0</v>
      </c>
      <c r="CO296" s="210">
        <f t="shared" si="122"/>
        <v>0</v>
      </c>
      <c r="CP296" s="210">
        <f t="shared" si="122"/>
        <v>0</v>
      </c>
      <c r="CQ296" s="210">
        <f t="shared" si="122"/>
        <v>0</v>
      </c>
      <c r="CR296" s="210">
        <f t="shared" si="122"/>
        <v>0</v>
      </c>
      <c r="CS296" s="210">
        <f t="shared" si="122"/>
        <v>0</v>
      </c>
      <c r="CT296" s="210">
        <f t="shared" si="122"/>
        <v>0</v>
      </c>
      <c r="CU296" s="210">
        <f t="shared" si="122"/>
        <v>0</v>
      </c>
      <c r="CV296" s="210">
        <f t="shared" si="122"/>
        <v>0</v>
      </c>
      <c r="CW296" s="210">
        <f t="shared" si="122"/>
        <v>0</v>
      </c>
      <c r="CX296" s="210">
        <f t="shared" si="122"/>
        <v>0</v>
      </c>
      <c r="CY296" s="210">
        <f t="shared" si="122"/>
        <v>0</v>
      </c>
      <c r="CZ296" s="210">
        <f t="shared" si="122"/>
        <v>0</v>
      </c>
      <c r="DA296" s="210">
        <f t="shared" si="122"/>
        <v>0</v>
      </c>
      <c r="DB296" s="210">
        <f t="shared" si="122"/>
        <v>0</v>
      </c>
      <c r="DC296" s="210">
        <f t="shared" si="122"/>
        <v>0</v>
      </c>
      <c r="DD296" s="210">
        <f t="shared" si="122"/>
        <v>0</v>
      </c>
      <c r="DE296" s="210">
        <f t="shared" si="122"/>
        <v>0</v>
      </c>
      <c r="DF296" s="210">
        <f t="shared" si="122"/>
        <v>0</v>
      </c>
      <c r="DG296" s="210">
        <f t="shared" si="122"/>
        <v>0</v>
      </c>
      <c r="DH296" s="210">
        <f t="shared" si="122"/>
        <v>0</v>
      </c>
      <c r="DI296" s="210">
        <f t="shared" si="122"/>
        <v>0</v>
      </c>
      <c r="DJ296" s="210">
        <f t="shared" si="122"/>
        <v>0</v>
      </c>
      <c r="DK296" s="210">
        <f t="shared" si="122"/>
        <v>0</v>
      </c>
      <c r="DL296" s="210">
        <f t="shared" si="122"/>
        <v>0</v>
      </c>
      <c r="DM296" s="210">
        <f t="shared" si="122"/>
        <v>0</v>
      </c>
      <c r="DN296" s="210">
        <f t="shared" si="122"/>
        <v>0</v>
      </c>
      <c r="DO296" s="210">
        <f t="shared" si="122"/>
        <v>0</v>
      </c>
      <c r="DP296" s="210">
        <f t="shared" si="122"/>
        <v>0</v>
      </c>
      <c r="DQ296" s="210">
        <f t="shared" si="122"/>
        <v>0</v>
      </c>
      <c r="DR296" s="210">
        <f t="shared" si="122"/>
        <v>0</v>
      </c>
      <c r="DS296" s="210">
        <f t="shared" si="122"/>
        <v>0</v>
      </c>
      <c r="DT296" s="210">
        <f t="shared" si="122"/>
        <v>0</v>
      </c>
      <c r="DU296" s="210">
        <f t="shared" si="122"/>
        <v>0</v>
      </c>
      <c r="DV296" s="210">
        <f t="shared" si="122"/>
        <v>0</v>
      </c>
      <c r="DW296" s="210">
        <f t="shared" si="122"/>
        <v>0</v>
      </c>
      <c r="DX296" s="210">
        <f t="shared" si="122"/>
        <v>0</v>
      </c>
      <c r="DY296" s="210">
        <f t="shared" si="122"/>
        <v>0</v>
      </c>
      <c r="DZ296" s="210">
        <f t="shared" si="122"/>
        <v>0</v>
      </c>
      <c r="EA296" s="210">
        <f t="shared" si="122"/>
        <v>0</v>
      </c>
      <c r="EB296" s="210">
        <f t="shared" si="122"/>
        <v>0</v>
      </c>
      <c r="EC296" s="210">
        <f t="shared" ref="EC296:GI300" si="125">IFERROR(EC105/$D105,0)</f>
        <v>0</v>
      </c>
      <c r="ED296" s="210">
        <f t="shared" si="125"/>
        <v>0</v>
      </c>
      <c r="EE296" s="210">
        <f t="shared" si="125"/>
        <v>0</v>
      </c>
      <c r="EF296" s="210">
        <f t="shared" si="125"/>
        <v>0</v>
      </c>
      <c r="EG296" s="210">
        <f t="shared" si="125"/>
        <v>0</v>
      </c>
      <c r="EH296" s="210">
        <f t="shared" si="125"/>
        <v>0</v>
      </c>
      <c r="EI296" s="210">
        <f t="shared" si="125"/>
        <v>0</v>
      </c>
      <c r="EJ296" s="210">
        <f t="shared" si="125"/>
        <v>0</v>
      </c>
      <c r="EK296" s="210">
        <f t="shared" si="125"/>
        <v>0</v>
      </c>
      <c r="EL296" s="210">
        <f t="shared" si="125"/>
        <v>0</v>
      </c>
      <c r="EM296" s="210">
        <f t="shared" si="125"/>
        <v>0</v>
      </c>
      <c r="EN296" s="210">
        <f t="shared" si="125"/>
        <v>0</v>
      </c>
      <c r="EO296" s="210">
        <f t="shared" si="125"/>
        <v>0</v>
      </c>
      <c r="EP296" s="210">
        <f t="shared" si="125"/>
        <v>0</v>
      </c>
      <c r="EQ296" s="210">
        <f t="shared" si="125"/>
        <v>0</v>
      </c>
      <c r="ER296" s="210">
        <f t="shared" si="125"/>
        <v>0</v>
      </c>
      <c r="ES296" s="210">
        <f t="shared" si="125"/>
        <v>0</v>
      </c>
      <c r="ET296" s="210">
        <f t="shared" si="125"/>
        <v>0</v>
      </c>
      <c r="EU296" s="210">
        <f t="shared" si="125"/>
        <v>0</v>
      </c>
      <c r="EV296" s="210">
        <f t="shared" si="125"/>
        <v>0</v>
      </c>
      <c r="EW296" s="210">
        <f t="shared" si="125"/>
        <v>0</v>
      </c>
      <c r="EX296" s="210">
        <f t="shared" si="125"/>
        <v>0</v>
      </c>
      <c r="EY296" s="210">
        <f t="shared" si="125"/>
        <v>0</v>
      </c>
      <c r="EZ296" s="210">
        <f t="shared" si="125"/>
        <v>0</v>
      </c>
      <c r="FA296" s="210">
        <f t="shared" si="125"/>
        <v>0</v>
      </c>
      <c r="FB296" s="210">
        <f t="shared" si="125"/>
        <v>0</v>
      </c>
      <c r="FC296" s="210">
        <f t="shared" si="125"/>
        <v>0</v>
      </c>
      <c r="FD296" s="210">
        <f t="shared" si="125"/>
        <v>0</v>
      </c>
      <c r="FE296" s="210">
        <f t="shared" si="125"/>
        <v>0</v>
      </c>
      <c r="FF296" s="210">
        <f t="shared" si="125"/>
        <v>0</v>
      </c>
      <c r="FG296" s="210">
        <f t="shared" si="125"/>
        <v>0</v>
      </c>
      <c r="FH296" s="210">
        <f t="shared" si="125"/>
        <v>0</v>
      </c>
      <c r="FI296" s="210">
        <f t="shared" si="125"/>
        <v>0</v>
      </c>
      <c r="FJ296" s="210">
        <f t="shared" si="125"/>
        <v>0</v>
      </c>
      <c r="FK296" s="210">
        <f t="shared" si="125"/>
        <v>0</v>
      </c>
      <c r="FL296" s="210">
        <f t="shared" si="125"/>
        <v>0</v>
      </c>
      <c r="FM296" s="210">
        <f t="shared" si="125"/>
        <v>0</v>
      </c>
      <c r="FN296" s="210">
        <f t="shared" si="125"/>
        <v>0</v>
      </c>
      <c r="FO296" s="210">
        <f t="shared" si="125"/>
        <v>0</v>
      </c>
      <c r="FP296" s="210">
        <f t="shared" si="125"/>
        <v>0</v>
      </c>
      <c r="FQ296" s="210">
        <f t="shared" si="125"/>
        <v>0</v>
      </c>
      <c r="FR296" s="210">
        <f t="shared" si="125"/>
        <v>0</v>
      </c>
      <c r="FS296" s="210">
        <f t="shared" si="125"/>
        <v>0</v>
      </c>
      <c r="FT296" s="210">
        <f t="shared" si="125"/>
        <v>0</v>
      </c>
      <c r="FU296" s="210">
        <f t="shared" si="125"/>
        <v>0</v>
      </c>
      <c r="FV296" s="210">
        <f t="shared" si="125"/>
        <v>0</v>
      </c>
      <c r="FW296" s="210">
        <f t="shared" si="125"/>
        <v>0</v>
      </c>
      <c r="FX296" s="210">
        <f t="shared" si="125"/>
        <v>0</v>
      </c>
      <c r="FY296" s="210">
        <f t="shared" si="125"/>
        <v>0</v>
      </c>
      <c r="FZ296" s="210">
        <f t="shared" si="125"/>
        <v>0</v>
      </c>
      <c r="GA296" s="210">
        <f t="shared" si="125"/>
        <v>0</v>
      </c>
      <c r="GB296" s="210">
        <f t="shared" si="125"/>
        <v>0</v>
      </c>
      <c r="GC296" s="210">
        <f t="shared" si="125"/>
        <v>0</v>
      </c>
      <c r="GD296" s="210">
        <f t="shared" si="125"/>
        <v>0</v>
      </c>
      <c r="GE296" s="210">
        <f t="shared" si="125"/>
        <v>0</v>
      </c>
      <c r="GF296" s="210">
        <f t="shared" si="125"/>
        <v>0</v>
      </c>
      <c r="GG296" s="210">
        <f t="shared" si="125"/>
        <v>0</v>
      </c>
      <c r="GH296" s="210">
        <f t="shared" si="125"/>
        <v>0</v>
      </c>
      <c r="GI296" s="210">
        <f t="shared" si="125"/>
        <v>0</v>
      </c>
      <c r="GK296" s="216">
        <f t="shared" si="91"/>
        <v>0</v>
      </c>
      <c r="GL296" s="216">
        <f t="shared" si="86"/>
        <v>0</v>
      </c>
      <c r="GM296" s="216">
        <f t="shared" si="87"/>
        <v>0</v>
      </c>
      <c r="GN296" s="216">
        <f t="shared" si="88"/>
        <v>0</v>
      </c>
    </row>
    <row r="297" spans="1:196" x14ac:dyDescent="0.35">
      <c r="A297" s="9">
        <f>Report!$C$4</f>
        <v>1</v>
      </c>
      <c r="B297" t="str">
        <f>VLOOKUP($A297,Centers!$B$1:$C$120,2,)</f>
        <v>GATE</v>
      </c>
      <c r="C297" s="209">
        <v>44983</v>
      </c>
      <c r="D297" s="113">
        <f>IF($A297=1,SUM(SUMIFS(Indent!$E:$E,Indent!$C:$C,Waterfall!$C297,Indent!$A:$A,Centers!$A$2),SUMIFS(Indent!$E:$E,Indent!$C:$C,Waterfall!$C297,Indent!$A:$A,Centers!$A$3),SUMIFS(Indent!$E:$E,Indent!$C:$C,Waterfall!$C297,Indent!$A:$A,Centers!$A$4),SUMIFS(Indent!$E:$E,Indent!$C:$C,Waterfall!$C297,Indent!$A:$A,Centers!$A$5),SUMIFS(Indent!$E:$E,Indent!$C:$C,Waterfall!$C297,Indent!$A:$A,Centers!$A$6),SUMIFS(Indent!$E:$E,Indent!$C:$C,Waterfall!$C297,Indent!$A:$A,Centers!$A$7),SUMIFS(Indent!$E:$E,Indent!$C:$C,Waterfall!$C297,Indent!$A:$A,Centers!$A$8)),SUMIFS(Indent!$E:$E,Indent!$C:$C,Waterfall!$C297,Indent!$A:$A,$A297))</f>
        <v>0</v>
      </c>
      <c r="E297" s="210">
        <f t="shared" si="83"/>
        <v>0</v>
      </c>
      <c r="F297" s="210">
        <f t="shared" si="124"/>
        <v>0</v>
      </c>
      <c r="G297" s="210">
        <f t="shared" si="124"/>
        <v>0</v>
      </c>
      <c r="H297" s="210">
        <f t="shared" si="124"/>
        <v>0</v>
      </c>
      <c r="I297" s="210">
        <f t="shared" si="124"/>
        <v>0</v>
      </c>
      <c r="J297" s="210">
        <f t="shared" si="124"/>
        <v>0</v>
      </c>
      <c r="K297" s="210">
        <f t="shared" si="124"/>
        <v>0</v>
      </c>
      <c r="L297" s="210">
        <f t="shared" si="124"/>
        <v>0</v>
      </c>
      <c r="M297" s="210">
        <f t="shared" si="124"/>
        <v>0</v>
      </c>
      <c r="N297" s="210">
        <f t="shared" si="124"/>
        <v>0</v>
      </c>
      <c r="O297" s="210">
        <f t="shared" si="124"/>
        <v>0</v>
      </c>
      <c r="P297" s="210">
        <f t="shared" si="124"/>
        <v>0</v>
      </c>
      <c r="Q297" s="210">
        <f t="shared" si="124"/>
        <v>0</v>
      </c>
      <c r="R297" s="210">
        <f t="shared" si="124"/>
        <v>0</v>
      </c>
      <c r="S297" s="210">
        <f t="shared" si="124"/>
        <v>0</v>
      </c>
      <c r="T297" s="210">
        <f t="shared" si="124"/>
        <v>0</v>
      </c>
      <c r="U297" s="210">
        <f t="shared" si="124"/>
        <v>0</v>
      </c>
      <c r="V297" s="210">
        <f t="shared" si="124"/>
        <v>0</v>
      </c>
      <c r="W297" s="210">
        <f t="shared" si="124"/>
        <v>0</v>
      </c>
      <c r="X297" s="210">
        <f t="shared" si="124"/>
        <v>0</v>
      </c>
      <c r="Y297" s="210">
        <f t="shared" si="124"/>
        <v>0</v>
      </c>
      <c r="Z297" s="210">
        <f t="shared" si="124"/>
        <v>0</v>
      </c>
      <c r="AA297" s="210">
        <f t="shared" si="124"/>
        <v>0</v>
      </c>
      <c r="AB297" s="210">
        <f t="shared" si="124"/>
        <v>0</v>
      </c>
      <c r="AC297" s="210">
        <f t="shared" si="124"/>
        <v>0</v>
      </c>
      <c r="AD297" s="210">
        <f t="shared" si="124"/>
        <v>0</v>
      </c>
      <c r="AE297" s="210">
        <f t="shared" si="124"/>
        <v>0</v>
      </c>
      <c r="AF297" s="210">
        <f t="shared" si="124"/>
        <v>0</v>
      </c>
      <c r="AG297" s="210">
        <f t="shared" si="124"/>
        <v>0</v>
      </c>
      <c r="AH297" s="210">
        <f t="shared" si="124"/>
        <v>0</v>
      </c>
      <c r="AI297" s="210">
        <f t="shared" si="124"/>
        <v>0</v>
      </c>
      <c r="AJ297" s="210">
        <f t="shared" si="124"/>
        <v>0</v>
      </c>
      <c r="AK297" s="210">
        <f t="shared" si="124"/>
        <v>0</v>
      </c>
      <c r="AL297" s="210">
        <f t="shared" si="124"/>
        <v>0</v>
      </c>
      <c r="AM297" s="210">
        <f t="shared" si="124"/>
        <v>0</v>
      </c>
      <c r="AN297" s="210">
        <f t="shared" si="124"/>
        <v>0</v>
      </c>
      <c r="AO297" s="210">
        <f t="shared" si="124"/>
        <v>0</v>
      </c>
      <c r="AP297" s="210">
        <f t="shared" si="124"/>
        <v>0</v>
      </c>
      <c r="AQ297" s="210">
        <f t="shared" si="124"/>
        <v>0</v>
      </c>
      <c r="AR297" s="210">
        <f t="shared" si="124"/>
        <v>0</v>
      </c>
      <c r="AS297" s="210">
        <f t="shared" si="124"/>
        <v>0</v>
      </c>
      <c r="AT297" s="210">
        <f t="shared" si="124"/>
        <v>0</v>
      </c>
      <c r="AU297" s="210">
        <f t="shared" si="124"/>
        <v>0</v>
      </c>
      <c r="AV297" s="210">
        <f t="shared" si="124"/>
        <v>0</v>
      </c>
      <c r="AW297" s="210">
        <f t="shared" si="124"/>
        <v>0</v>
      </c>
      <c r="AX297" s="210">
        <f t="shared" si="124"/>
        <v>0</v>
      </c>
      <c r="AY297" s="210">
        <f t="shared" si="124"/>
        <v>0</v>
      </c>
      <c r="AZ297" s="210">
        <f t="shared" si="124"/>
        <v>0</v>
      </c>
      <c r="BA297" s="210">
        <f t="shared" si="124"/>
        <v>0</v>
      </c>
      <c r="BB297" s="210">
        <f t="shared" si="124"/>
        <v>0</v>
      </c>
      <c r="BC297" s="210">
        <f t="shared" si="124"/>
        <v>0</v>
      </c>
      <c r="BD297" s="210">
        <f t="shared" si="124"/>
        <v>0</v>
      </c>
      <c r="BE297" s="210">
        <f t="shared" si="124"/>
        <v>0</v>
      </c>
      <c r="BF297" s="210">
        <f t="shared" si="124"/>
        <v>0</v>
      </c>
      <c r="BG297" s="210">
        <f t="shared" si="124"/>
        <v>0</v>
      </c>
      <c r="BH297" s="210">
        <f t="shared" si="124"/>
        <v>0</v>
      </c>
      <c r="BI297" s="210">
        <f t="shared" si="124"/>
        <v>0</v>
      </c>
      <c r="BJ297" s="210">
        <f t="shared" si="124"/>
        <v>0</v>
      </c>
      <c r="BK297" s="210">
        <f t="shared" si="124"/>
        <v>0</v>
      </c>
      <c r="BL297" s="210">
        <f t="shared" si="124"/>
        <v>0</v>
      </c>
      <c r="BM297" s="210">
        <f t="shared" si="124"/>
        <v>0</v>
      </c>
      <c r="BN297" s="210">
        <f t="shared" si="124"/>
        <v>0</v>
      </c>
      <c r="BO297" s="210">
        <f t="shared" si="124"/>
        <v>0</v>
      </c>
      <c r="BP297" s="210">
        <f t="shared" si="124"/>
        <v>0</v>
      </c>
      <c r="BQ297" s="210">
        <f t="shared" si="124"/>
        <v>0</v>
      </c>
      <c r="BR297" s="210">
        <f t="shared" si="122"/>
        <v>0</v>
      </c>
      <c r="BS297" s="210">
        <f t="shared" si="122"/>
        <v>0</v>
      </c>
      <c r="BT297" s="210">
        <f t="shared" si="122"/>
        <v>0</v>
      </c>
      <c r="BU297" s="210">
        <f t="shared" si="122"/>
        <v>0</v>
      </c>
      <c r="BV297" s="210">
        <f t="shared" si="122"/>
        <v>0</v>
      </c>
      <c r="BW297" s="210">
        <f t="shared" si="122"/>
        <v>0</v>
      </c>
      <c r="BX297" s="210">
        <f t="shared" si="122"/>
        <v>0</v>
      </c>
      <c r="BY297" s="210">
        <f t="shared" si="122"/>
        <v>0</v>
      </c>
      <c r="BZ297" s="210">
        <f t="shared" si="122"/>
        <v>0</v>
      </c>
      <c r="CA297" s="210">
        <f t="shared" si="122"/>
        <v>0</v>
      </c>
      <c r="CB297" s="210">
        <f t="shared" si="122"/>
        <v>0</v>
      </c>
      <c r="CC297" s="210">
        <f t="shared" si="122"/>
        <v>0</v>
      </c>
      <c r="CD297" s="210">
        <f t="shared" si="122"/>
        <v>0</v>
      </c>
      <c r="CE297" s="210">
        <f t="shared" si="122"/>
        <v>0</v>
      </c>
      <c r="CF297" s="210">
        <f t="shared" si="122"/>
        <v>0</v>
      </c>
      <c r="CG297" s="210">
        <f t="shared" si="122"/>
        <v>0</v>
      </c>
      <c r="CH297" s="210">
        <f t="shared" si="122"/>
        <v>0</v>
      </c>
      <c r="CI297" s="210">
        <f t="shared" si="122"/>
        <v>0</v>
      </c>
      <c r="CJ297" s="210">
        <f t="shared" si="122"/>
        <v>0</v>
      </c>
      <c r="CK297" s="210">
        <f t="shared" si="122"/>
        <v>0</v>
      </c>
      <c r="CL297" s="210">
        <f t="shared" si="122"/>
        <v>0</v>
      </c>
      <c r="CM297" s="210">
        <f t="shared" si="122"/>
        <v>0</v>
      </c>
      <c r="CN297" s="210">
        <f t="shared" si="122"/>
        <v>0</v>
      </c>
      <c r="CO297" s="210">
        <f t="shared" si="122"/>
        <v>0</v>
      </c>
      <c r="CP297" s="210">
        <f t="shared" si="122"/>
        <v>0</v>
      </c>
      <c r="CQ297" s="210">
        <f t="shared" si="122"/>
        <v>0</v>
      </c>
      <c r="CR297" s="210">
        <f t="shared" si="122"/>
        <v>0</v>
      </c>
      <c r="CS297" s="210">
        <f t="shared" si="122"/>
        <v>0</v>
      </c>
      <c r="CT297" s="210">
        <f t="shared" si="122"/>
        <v>0</v>
      </c>
      <c r="CU297" s="210">
        <f t="shared" si="122"/>
        <v>0</v>
      </c>
      <c r="CV297" s="210">
        <f t="shared" si="122"/>
        <v>0</v>
      </c>
      <c r="CW297" s="210">
        <f t="shared" si="122"/>
        <v>0</v>
      </c>
      <c r="CX297" s="210">
        <f t="shared" si="122"/>
        <v>0</v>
      </c>
      <c r="CY297" s="210">
        <f t="shared" si="122"/>
        <v>0</v>
      </c>
      <c r="CZ297" s="210">
        <f t="shared" si="122"/>
        <v>0</v>
      </c>
      <c r="DA297" s="210">
        <f t="shared" si="122"/>
        <v>0</v>
      </c>
      <c r="DB297" s="210">
        <f t="shared" si="122"/>
        <v>0</v>
      </c>
      <c r="DC297" s="210">
        <f t="shared" si="122"/>
        <v>0</v>
      </c>
      <c r="DD297" s="210">
        <f t="shared" si="122"/>
        <v>0</v>
      </c>
      <c r="DE297" s="210">
        <f t="shared" si="122"/>
        <v>0</v>
      </c>
      <c r="DF297" s="210">
        <f t="shared" si="122"/>
        <v>0</v>
      </c>
      <c r="DG297" s="210">
        <f t="shared" si="122"/>
        <v>0</v>
      </c>
      <c r="DH297" s="210">
        <f t="shared" si="122"/>
        <v>0</v>
      </c>
      <c r="DI297" s="210">
        <f t="shared" si="122"/>
        <v>0</v>
      </c>
      <c r="DJ297" s="210">
        <f t="shared" si="122"/>
        <v>0</v>
      </c>
      <c r="DK297" s="210">
        <f t="shared" si="122"/>
        <v>0</v>
      </c>
      <c r="DL297" s="210">
        <f t="shared" si="122"/>
        <v>0</v>
      </c>
      <c r="DM297" s="210">
        <f t="shared" si="122"/>
        <v>0</v>
      </c>
      <c r="DN297" s="210">
        <f t="shared" si="122"/>
        <v>0</v>
      </c>
      <c r="DO297" s="210">
        <f t="shared" si="122"/>
        <v>0</v>
      </c>
      <c r="DP297" s="210">
        <f t="shared" si="122"/>
        <v>0</v>
      </c>
      <c r="DQ297" s="210">
        <f t="shared" si="122"/>
        <v>0</v>
      </c>
      <c r="DR297" s="210">
        <f t="shared" si="122"/>
        <v>0</v>
      </c>
      <c r="DS297" s="210">
        <f t="shared" si="122"/>
        <v>0</v>
      </c>
      <c r="DT297" s="210">
        <f t="shared" si="122"/>
        <v>0</v>
      </c>
      <c r="DU297" s="210">
        <f t="shared" si="122"/>
        <v>0</v>
      </c>
      <c r="DV297" s="210">
        <f t="shared" si="122"/>
        <v>0</v>
      </c>
      <c r="DW297" s="210">
        <f t="shared" si="122"/>
        <v>0</v>
      </c>
      <c r="DX297" s="210">
        <f t="shared" si="122"/>
        <v>0</v>
      </c>
      <c r="DY297" s="210">
        <f t="shared" si="122"/>
        <v>0</v>
      </c>
      <c r="DZ297" s="210">
        <f t="shared" si="122"/>
        <v>0</v>
      </c>
      <c r="EA297" s="210">
        <f t="shared" si="122"/>
        <v>0</v>
      </c>
      <c r="EB297" s="210">
        <f t="shared" si="122"/>
        <v>0</v>
      </c>
      <c r="EC297" s="210">
        <f t="shared" si="125"/>
        <v>0</v>
      </c>
      <c r="ED297" s="210">
        <f t="shared" si="125"/>
        <v>0</v>
      </c>
      <c r="EE297" s="210">
        <f t="shared" si="125"/>
        <v>0</v>
      </c>
      <c r="EF297" s="210">
        <f t="shared" si="125"/>
        <v>0</v>
      </c>
      <c r="EG297" s="210">
        <f t="shared" si="125"/>
        <v>0</v>
      </c>
      <c r="EH297" s="210">
        <f t="shared" si="125"/>
        <v>0</v>
      </c>
      <c r="EI297" s="210">
        <f t="shared" si="125"/>
        <v>0</v>
      </c>
      <c r="EJ297" s="210">
        <f t="shared" si="125"/>
        <v>0</v>
      </c>
      <c r="EK297" s="210">
        <f t="shared" si="125"/>
        <v>0</v>
      </c>
      <c r="EL297" s="210">
        <f t="shared" si="125"/>
        <v>0</v>
      </c>
      <c r="EM297" s="210">
        <f t="shared" si="125"/>
        <v>0</v>
      </c>
      <c r="EN297" s="210">
        <f t="shared" si="125"/>
        <v>0</v>
      </c>
      <c r="EO297" s="210">
        <f t="shared" si="125"/>
        <v>0</v>
      </c>
      <c r="EP297" s="210">
        <f t="shared" si="125"/>
        <v>0</v>
      </c>
      <c r="EQ297" s="210">
        <f t="shared" si="125"/>
        <v>0</v>
      </c>
      <c r="ER297" s="210">
        <f t="shared" si="125"/>
        <v>0</v>
      </c>
      <c r="ES297" s="210">
        <f t="shared" si="125"/>
        <v>0</v>
      </c>
      <c r="ET297" s="210">
        <f t="shared" si="125"/>
        <v>0</v>
      </c>
      <c r="EU297" s="210">
        <f t="shared" si="125"/>
        <v>0</v>
      </c>
      <c r="EV297" s="210">
        <f t="shared" si="125"/>
        <v>0</v>
      </c>
      <c r="EW297" s="210">
        <f t="shared" si="125"/>
        <v>0</v>
      </c>
      <c r="EX297" s="210">
        <f t="shared" si="125"/>
        <v>0</v>
      </c>
      <c r="EY297" s="210">
        <f t="shared" si="125"/>
        <v>0</v>
      </c>
      <c r="EZ297" s="210">
        <f t="shared" si="125"/>
        <v>0</v>
      </c>
      <c r="FA297" s="210">
        <f t="shared" si="125"/>
        <v>0</v>
      </c>
      <c r="FB297" s="210">
        <f t="shared" si="125"/>
        <v>0</v>
      </c>
      <c r="FC297" s="210">
        <f t="shared" si="125"/>
        <v>0</v>
      </c>
      <c r="FD297" s="210">
        <f t="shared" si="125"/>
        <v>0</v>
      </c>
      <c r="FE297" s="210">
        <f t="shared" si="125"/>
        <v>0</v>
      </c>
      <c r="FF297" s="210">
        <f t="shared" si="125"/>
        <v>0</v>
      </c>
      <c r="FG297" s="210">
        <f t="shared" si="125"/>
        <v>0</v>
      </c>
      <c r="FH297" s="210">
        <f t="shared" si="125"/>
        <v>0</v>
      </c>
      <c r="FI297" s="210">
        <f t="shared" si="125"/>
        <v>0</v>
      </c>
      <c r="FJ297" s="210">
        <f t="shared" si="125"/>
        <v>0</v>
      </c>
      <c r="FK297" s="210">
        <f t="shared" si="125"/>
        <v>0</v>
      </c>
      <c r="FL297" s="210">
        <f t="shared" si="125"/>
        <v>0</v>
      </c>
      <c r="FM297" s="210">
        <f t="shared" si="125"/>
        <v>0</v>
      </c>
      <c r="FN297" s="210">
        <f t="shared" si="125"/>
        <v>0</v>
      </c>
      <c r="FO297" s="210">
        <f t="shared" si="125"/>
        <v>0</v>
      </c>
      <c r="FP297" s="210">
        <f t="shared" si="125"/>
        <v>0</v>
      </c>
      <c r="FQ297" s="210">
        <f t="shared" si="125"/>
        <v>0</v>
      </c>
      <c r="FR297" s="210">
        <f t="shared" si="125"/>
        <v>0</v>
      </c>
      <c r="FS297" s="210">
        <f t="shared" si="125"/>
        <v>0</v>
      </c>
      <c r="FT297" s="210">
        <f t="shared" si="125"/>
        <v>0</v>
      </c>
      <c r="FU297" s="210">
        <f t="shared" si="125"/>
        <v>0</v>
      </c>
      <c r="FV297" s="210">
        <f t="shared" si="125"/>
        <v>0</v>
      </c>
      <c r="FW297" s="210">
        <f t="shared" si="125"/>
        <v>0</v>
      </c>
      <c r="FX297" s="210">
        <f t="shared" si="125"/>
        <v>0</v>
      </c>
      <c r="FY297" s="210">
        <f t="shared" si="125"/>
        <v>0</v>
      </c>
      <c r="FZ297" s="210">
        <f t="shared" si="125"/>
        <v>0</v>
      </c>
      <c r="GA297" s="210">
        <f t="shared" si="125"/>
        <v>0</v>
      </c>
      <c r="GB297" s="210">
        <f t="shared" si="125"/>
        <v>0</v>
      </c>
      <c r="GC297" s="210">
        <f t="shared" si="125"/>
        <v>0</v>
      </c>
      <c r="GD297" s="210">
        <f t="shared" si="125"/>
        <v>0</v>
      </c>
      <c r="GE297" s="210">
        <f t="shared" si="125"/>
        <v>0</v>
      </c>
      <c r="GF297" s="210">
        <f t="shared" si="125"/>
        <v>0</v>
      </c>
      <c r="GG297" s="210">
        <f t="shared" si="125"/>
        <v>0</v>
      </c>
      <c r="GH297" s="210">
        <f t="shared" si="125"/>
        <v>0</v>
      </c>
      <c r="GI297" s="210">
        <f t="shared" si="125"/>
        <v>0</v>
      </c>
      <c r="GK297" s="216">
        <f t="shared" si="91"/>
        <v>0</v>
      </c>
      <c r="GL297" s="216">
        <f t="shared" si="86"/>
        <v>0</v>
      </c>
      <c r="GM297" s="216">
        <f t="shared" si="87"/>
        <v>0</v>
      </c>
      <c r="GN297" s="216">
        <f t="shared" si="88"/>
        <v>0</v>
      </c>
    </row>
    <row r="298" spans="1:196" x14ac:dyDescent="0.35">
      <c r="A298" s="9">
        <f>Report!$C$4</f>
        <v>1</v>
      </c>
      <c r="B298" t="str">
        <f>VLOOKUP($A298,Centers!$B$1:$C$120,2,)</f>
        <v>GATE</v>
      </c>
      <c r="C298" s="209">
        <v>44984</v>
      </c>
      <c r="D298" s="113">
        <f>IF($A298=1,SUM(SUMIFS(Indent!$E:$E,Indent!$C:$C,Waterfall!$C298,Indent!$A:$A,Centers!$A$2),SUMIFS(Indent!$E:$E,Indent!$C:$C,Waterfall!$C298,Indent!$A:$A,Centers!$A$3),SUMIFS(Indent!$E:$E,Indent!$C:$C,Waterfall!$C298,Indent!$A:$A,Centers!$A$4),SUMIFS(Indent!$E:$E,Indent!$C:$C,Waterfall!$C298,Indent!$A:$A,Centers!$A$5),SUMIFS(Indent!$E:$E,Indent!$C:$C,Waterfall!$C298,Indent!$A:$A,Centers!$A$6),SUMIFS(Indent!$E:$E,Indent!$C:$C,Waterfall!$C298,Indent!$A:$A,Centers!$A$7),SUMIFS(Indent!$E:$E,Indent!$C:$C,Waterfall!$C298,Indent!$A:$A,Centers!$A$8)),SUMIFS(Indent!$E:$E,Indent!$C:$C,Waterfall!$C298,Indent!$A:$A,$A298))</f>
        <v>0</v>
      </c>
      <c r="E298" s="210">
        <f t="shared" si="83"/>
        <v>0</v>
      </c>
      <c r="F298" s="210">
        <f t="shared" si="124"/>
        <v>0</v>
      </c>
      <c r="G298" s="210">
        <f t="shared" si="124"/>
        <v>0</v>
      </c>
      <c r="H298" s="210">
        <f t="shared" si="124"/>
        <v>0</v>
      </c>
      <c r="I298" s="210">
        <f t="shared" si="124"/>
        <v>0</v>
      </c>
      <c r="J298" s="210">
        <f t="shared" si="124"/>
        <v>0</v>
      </c>
      <c r="K298" s="210">
        <f t="shared" si="124"/>
        <v>0</v>
      </c>
      <c r="L298" s="210">
        <f t="shared" si="124"/>
        <v>0</v>
      </c>
      <c r="M298" s="210">
        <f t="shared" si="124"/>
        <v>0</v>
      </c>
      <c r="N298" s="210">
        <f t="shared" si="124"/>
        <v>0</v>
      </c>
      <c r="O298" s="210">
        <f t="shared" si="124"/>
        <v>0</v>
      </c>
      <c r="P298" s="210">
        <f t="shared" si="124"/>
        <v>0</v>
      </c>
      <c r="Q298" s="210">
        <f t="shared" si="124"/>
        <v>0</v>
      </c>
      <c r="R298" s="210">
        <f t="shared" si="124"/>
        <v>0</v>
      </c>
      <c r="S298" s="210">
        <f t="shared" si="124"/>
        <v>0</v>
      </c>
      <c r="T298" s="210">
        <f t="shared" si="124"/>
        <v>0</v>
      </c>
      <c r="U298" s="210">
        <f t="shared" si="124"/>
        <v>0</v>
      </c>
      <c r="V298" s="210">
        <f t="shared" si="124"/>
        <v>0</v>
      </c>
      <c r="W298" s="210">
        <f t="shared" si="124"/>
        <v>0</v>
      </c>
      <c r="X298" s="210">
        <f t="shared" si="124"/>
        <v>0</v>
      </c>
      <c r="Y298" s="210">
        <f t="shared" si="124"/>
        <v>0</v>
      </c>
      <c r="Z298" s="210">
        <f t="shared" si="124"/>
        <v>0</v>
      </c>
      <c r="AA298" s="210">
        <f t="shared" si="124"/>
        <v>0</v>
      </c>
      <c r="AB298" s="210">
        <f t="shared" si="124"/>
        <v>0</v>
      </c>
      <c r="AC298" s="210">
        <f t="shared" si="124"/>
        <v>0</v>
      </c>
      <c r="AD298" s="210">
        <f t="shared" si="124"/>
        <v>0</v>
      </c>
      <c r="AE298" s="210">
        <f t="shared" si="124"/>
        <v>0</v>
      </c>
      <c r="AF298" s="210">
        <f t="shared" si="124"/>
        <v>0</v>
      </c>
      <c r="AG298" s="210">
        <f t="shared" si="124"/>
        <v>0</v>
      </c>
      <c r="AH298" s="210">
        <f t="shared" si="124"/>
        <v>0</v>
      </c>
      <c r="AI298" s="210">
        <f t="shared" si="124"/>
        <v>0</v>
      </c>
      <c r="AJ298" s="210">
        <f t="shared" si="124"/>
        <v>0</v>
      </c>
      <c r="AK298" s="210">
        <f t="shared" si="124"/>
        <v>0</v>
      </c>
      <c r="AL298" s="210">
        <f t="shared" si="124"/>
        <v>0</v>
      </c>
      <c r="AM298" s="210">
        <f t="shared" si="124"/>
        <v>0</v>
      </c>
      <c r="AN298" s="210">
        <f t="shared" si="124"/>
        <v>0</v>
      </c>
      <c r="AO298" s="210">
        <f t="shared" si="124"/>
        <v>0</v>
      </c>
      <c r="AP298" s="210">
        <f t="shared" si="124"/>
        <v>0</v>
      </c>
      <c r="AQ298" s="210">
        <f t="shared" si="124"/>
        <v>0</v>
      </c>
      <c r="AR298" s="210">
        <f t="shared" si="124"/>
        <v>0</v>
      </c>
      <c r="AS298" s="210">
        <f t="shared" si="124"/>
        <v>0</v>
      </c>
      <c r="AT298" s="210">
        <f t="shared" si="124"/>
        <v>0</v>
      </c>
      <c r="AU298" s="210">
        <f t="shared" si="124"/>
        <v>0</v>
      </c>
      <c r="AV298" s="210">
        <f t="shared" si="124"/>
        <v>0</v>
      </c>
      <c r="AW298" s="210">
        <f t="shared" si="124"/>
        <v>0</v>
      </c>
      <c r="AX298" s="210">
        <f t="shared" si="124"/>
        <v>0</v>
      </c>
      <c r="AY298" s="210">
        <f t="shared" si="124"/>
        <v>0</v>
      </c>
      <c r="AZ298" s="210">
        <f t="shared" si="124"/>
        <v>0</v>
      </c>
      <c r="BA298" s="210">
        <f t="shared" si="124"/>
        <v>0</v>
      </c>
      <c r="BB298" s="210">
        <f t="shared" si="124"/>
        <v>0</v>
      </c>
      <c r="BC298" s="210">
        <f t="shared" si="124"/>
        <v>0</v>
      </c>
      <c r="BD298" s="210">
        <f t="shared" si="124"/>
        <v>0</v>
      </c>
      <c r="BE298" s="210">
        <f t="shared" si="124"/>
        <v>0</v>
      </c>
      <c r="BF298" s="210">
        <f t="shared" si="124"/>
        <v>0</v>
      </c>
      <c r="BG298" s="210">
        <f t="shared" si="124"/>
        <v>0</v>
      </c>
      <c r="BH298" s="210">
        <f t="shared" si="124"/>
        <v>0</v>
      </c>
      <c r="BI298" s="210">
        <f t="shared" si="124"/>
        <v>0</v>
      </c>
      <c r="BJ298" s="210">
        <f t="shared" si="124"/>
        <v>0</v>
      </c>
      <c r="BK298" s="210">
        <f t="shared" si="124"/>
        <v>0</v>
      </c>
      <c r="BL298" s="210">
        <f t="shared" si="124"/>
        <v>0</v>
      </c>
      <c r="BM298" s="210">
        <f t="shared" si="124"/>
        <v>0</v>
      </c>
      <c r="BN298" s="210">
        <f t="shared" si="124"/>
        <v>0</v>
      </c>
      <c r="BO298" s="210">
        <f t="shared" si="124"/>
        <v>0</v>
      </c>
      <c r="BP298" s="210">
        <f t="shared" si="124"/>
        <v>0</v>
      </c>
      <c r="BQ298" s="210">
        <f t="shared" si="124"/>
        <v>0</v>
      </c>
      <c r="BR298" s="210">
        <f t="shared" si="122"/>
        <v>0</v>
      </c>
      <c r="BS298" s="210">
        <f t="shared" si="122"/>
        <v>0</v>
      </c>
      <c r="BT298" s="210">
        <f t="shared" si="122"/>
        <v>0</v>
      </c>
      <c r="BU298" s="210">
        <f t="shared" si="122"/>
        <v>0</v>
      </c>
      <c r="BV298" s="210">
        <f t="shared" si="122"/>
        <v>0</v>
      </c>
      <c r="BW298" s="210">
        <f t="shared" si="122"/>
        <v>0</v>
      </c>
      <c r="BX298" s="210">
        <f t="shared" si="122"/>
        <v>0</v>
      </c>
      <c r="BY298" s="210">
        <f t="shared" si="122"/>
        <v>0</v>
      </c>
      <c r="BZ298" s="210">
        <f t="shared" si="122"/>
        <v>0</v>
      </c>
      <c r="CA298" s="210">
        <f t="shared" si="122"/>
        <v>0</v>
      </c>
      <c r="CB298" s="210">
        <f t="shared" si="122"/>
        <v>0</v>
      </c>
      <c r="CC298" s="210">
        <f t="shared" si="122"/>
        <v>0</v>
      </c>
      <c r="CD298" s="210">
        <f t="shared" si="122"/>
        <v>0</v>
      </c>
      <c r="CE298" s="210">
        <f t="shared" si="122"/>
        <v>0</v>
      </c>
      <c r="CF298" s="210">
        <f t="shared" si="122"/>
        <v>0</v>
      </c>
      <c r="CG298" s="210">
        <f t="shared" si="122"/>
        <v>0</v>
      </c>
      <c r="CH298" s="210">
        <f t="shared" si="122"/>
        <v>0</v>
      </c>
      <c r="CI298" s="210">
        <f t="shared" si="122"/>
        <v>0</v>
      </c>
      <c r="CJ298" s="210">
        <f t="shared" si="122"/>
        <v>0</v>
      </c>
      <c r="CK298" s="210">
        <f t="shared" si="122"/>
        <v>0</v>
      </c>
      <c r="CL298" s="210">
        <f t="shared" si="122"/>
        <v>0</v>
      </c>
      <c r="CM298" s="210">
        <f t="shared" si="122"/>
        <v>0</v>
      </c>
      <c r="CN298" s="210">
        <f t="shared" si="122"/>
        <v>0</v>
      </c>
      <c r="CO298" s="210">
        <f t="shared" si="122"/>
        <v>0</v>
      </c>
      <c r="CP298" s="210">
        <f t="shared" si="122"/>
        <v>0</v>
      </c>
      <c r="CQ298" s="210">
        <f t="shared" si="122"/>
        <v>0</v>
      </c>
      <c r="CR298" s="210">
        <f t="shared" si="122"/>
        <v>0</v>
      </c>
      <c r="CS298" s="210">
        <f t="shared" si="122"/>
        <v>0</v>
      </c>
      <c r="CT298" s="210">
        <f t="shared" si="122"/>
        <v>0</v>
      </c>
      <c r="CU298" s="210">
        <f t="shared" si="122"/>
        <v>0</v>
      </c>
      <c r="CV298" s="210">
        <f t="shared" si="122"/>
        <v>0</v>
      </c>
      <c r="CW298" s="210">
        <f t="shared" si="122"/>
        <v>0</v>
      </c>
      <c r="CX298" s="210">
        <f t="shared" si="122"/>
        <v>0</v>
      </c>
      <c r="CY298" s="210">
        <f t="shared" si="122"/>
        <v>0</v>
      </c>
      <c r="CZ298" s="210">
        <f t="shared" si="122"/>
        <v>0</v>
      </c>
      <c r="DA298" s="210">
        <f t="shared" si="122"/>
        <v>0</v>
      </c>
      <c r="DB298" s="210">
        <f t="shared" si="122"/>
        <v>0</v>
      </c>
      <c r="DC298" s="210">
        <f t="shared" si="122"/>
        <v>0</v>
      </c>
      <c r="DD298" s="210">
        <f t="shared" si="122"/>
        <v>0</v>
      </c>
      <c r="DE298" s="210">
        <f t="shared" si="122"/>
        <v>0</v>
      </c>
      <c r="DF298" s="210">
        <f t="shared" si="122"/>
        <v>0</v>
      </c>
      <c r="DG298" s="210">
        <f t="shared" si="122"/>
        <v>0</v>
      </c>
      <c r="DH298" s="210">
        <f t="shared" si="122"/>
        <v>0</v>
      </c>
      <c r="DI298" s="210">
        <f t="shared" si="122"/>
        <v>0</v>
      </c>
      <c r="DJ298" s="210">
        <f t="shared" si="122"/>
        <v>0</v>
      </c>
      <c r="DK298" s="210">
        <f t="shared" si="122"/>
        <v>0</v>
      </c>
      <c r="DL298" s="210">
        <f t="shared" si="122"/>
        <v>0</v>
      </c>
      <c r="DM298" s="210">
        <f t="shared" si="122"/>
        <v>0</v>
      </c>
      <c r="DN298" s="210">
        <f t="shared" si="122"/>
        <v>0</v>
      </c>
      <c r="DO298" s="210">
        <f t="shared" si="122"/>
        <v>0</v>
      </c>
      <c r="DP298" s="210">
        <f t="shared" si="122"/>
        <v>0</v>
      </c>
      <c r="DQ298" s="210">
        <f t="shared" si="122"/>
        <v>0</v>
      </c>
      <c r="DR298" s="210">
        <f t="shared" si="122"/>
        <v>0</v>
      </c>
      <c r="DS298" s="210">
        <f t="shared" si="122"/>
        <v>0</v>
      </c>
      <c r="DT298" s="210">
        <f t="shared" si="122"/>
        <v>0</v>
      </c>
      <c r="DU298" s="210">
        <f t="shared" si="122"/>
        <v>0</v>
      </c>
      <c r="DV298" s="210">
        <f t="shared" si="122"/>
        <v>0</v>
      </c>
      <c r="DW298" s="210">
        <f t="shared" si="122"/>
        <v>0</v>
      </c>
      <c r="DX298" s="210">
        <f t="shared" si="122"/>
        <v>0</v>
      </c>
      <c r="DY298" s="210">
        <f t="shared" si="122"/>
        <v>0</v>
      </c>
      <c r="DZ298" s="210">
        <f t="shared" si="122"/>
        <v>0</v>
      </c>
      <c r="EA298" s="210">
        <f t="shared" si="122"/>
        <v>0</v>
      </c>
      <c r="EB298" s="210">
        <f t="shared" si="122"/>
        <v>0</v>
      </c>
      <c r="EC298" s="210">
        <f t="shared" si="125"/>
        <v>0</v>
      </c>
      <c r="ED298" s="210">
        <f t="shared" si="125"/>
        <v>0</v>
      </c>
      <c r="EE298" s="210">
        <f t="shared" si="125"/>
        <v>0</v>
      </c>
      <c r="EF298" s="210">
        <f t="shared" si="125"/>
        <v>0</v>
      </c>
      <c r="EG298" s="210">
        <f t="shared" si="125"/>
        <v>0</v>
      </c>
      <c r="EH298" s="210">
        <f t="shared" si="125"/>
        <v>0</v>
      </c>
      <c r="EI298" s="210">
        <f t="shared" si="125"/>
        <v>0</v>
      </c>
      <c r="EJ298" s="210">
        <f t="shared" si="125"/>
        <v>0</v>
      </c>
      <c r="EK298" s="210">
        <f t="shared" si="125"/>
        <v>0</v>
      </c>
      <c r="EL298" s="210">
        <f t="shared" si="125"/>
        <v>0</v>
      </c>
      <c r="EM298" s="210">
        <f t="shared" si="125"/>
        <v>0</v>
      </c>
      <c r="EN298" s="210">
        <f t="shared" si="125"/>
        <v>0</v>
      </c>
      <c r="EO298" s="210">
        <f t="shared" si="125"/>
        <v>0</v>
      </c>
      <c r="EP298" s="210">
        <f t="shared" si="125"/>
        <v>0</v>
      </c>
      <c r="EQ298" s="210">
        <f t="shared" si="125"/>
        <v>0</v>
      </c>
      <c r="ER298" s="210">
        <f t="shared" si="125"/>
        <v>0</v>
      </c>
      <c r="ES298" s="210">
        <f t="shared" si="125"/>
        <v>0</v>
      </c>
      <c r="ET298" s="210">
        <f t="shared" si="125"/>
        <v>0</v>
      </c>
      <c r="EU298" s="210">
        <f t="shared" si="125"/>
        <v>0</v>
      </c>
      <c r="EV298" s="210">
        <f t="shared" si="125"/>
        <v>0</v>
      </c>
      <c r="EW298" s="210">
        <f t="shared" si="125"/>
        <v>0</v>
      </c>
      <c r="EX298" s="210">
        <f t="shared" si="125"/>
        <v>0</v>
      </c>
      <c r="EY298" s="210">
        <f t="shared" si="125"/>
        <v>0</v>
      </c>
      <c r="EZ298" s="210">
        <f t="shared" si="125"/>
        <v>0</v>
      </c>
      <c r="FA298" s="210">
        <f t="shared" si="125"/>
        <v>0</v>
      </c>
      <c r="FB298" s="210">
        <f t="shared" si="125"/>
        <v>0</v>
      </c>
      <c r="FC298" s="210">
        <f t="shared" si="125"/>
        <v>0</v>
      </c>
      <c r="FD298" s="210">
        <f t="shared" si="125"/>
        <v>0</v>
      </c>
      <c r="FE298" s="210">
        <f t="shared" si="125"/>
        <v>0</v>
      </c>
      <c r="FF298" s="210">
        <f t="shared" si="125"/>
        <v>0</v>
      </c>
      <c r="FG298" s="210">
        <f t="shared" si="125"/>
        <v>0</v>
      </c>
      <c r="FH298" s="210">
        <f t="shared" si="125"/>
        <v>0</v>
      </c>
      <c r="FI298" s="210">
        <f t="shared" si="125"/>
        <v>0</v>
      </c>
      <c r="FJ298" s="210">
        <f t="shared" si="125"/>
        <v>0</v>
      </c>
      <c r="FK298" s="210">
        <f t="shared" si="125"/>
        <v>0</v>
      </c>
      <c r="FL298" s="210">
        <f t="shared" si="125"/>
        <v>0</v>
      </c>
      <c r="FM298" s="210">
        <f t="shared" si="125"/>
        <v>0</v>
      </c>
      <c r="FN298" s="210">
        <f t="shared" si="125"/>
        <v>0</v>
      </c>
      <c r="FO298" s="210">
        <f t="shared" si="125"/>
        <v>0</v>
      </c>
      <c r="FP298" s="210">
        <f t="shared" si="125"/>
        <v>0</v>
      </c>
      <c r="FQ298" s="210">
        <f t="shared" si="125"/>
        <v>0</v>
      </c>
      <c r="FR298" s="210">
        <f t="shared" si="125"/>
        <v>0</v>
      </c>
      <c r="FS298" s="210">
        <f t="shared" si="125"/>
        <v>0</v>
      </c>
      <c r="FT298" s="210">
        <f t="shared" si="125"/>
        <v>0</v>
      </c>
      <c r="FU298" s="210">
        <f t="shared" si="125"/>
        <v>0</v>
      </c>
      <c r="FV298" s="210">
        <f t="shared" si="125"/>
        <v>0</v>
      </c>
      <c r="FW298" s="210">
        <f t="shared" si="125"/>
        <v>0</v>
      </c>
      <c r="FX298" s="210">
        <f t="shared" si="125"/>
        <v>0</v>
      </c>
      <c r="FY298" s="210">
        <f t="shared" si="125"/>
        <v>0</v>
      </c>
      <c r="FZ298" s="210">
        <f t="shared" si="125"/>
        <v>0</v>
      </c>
      <c r="GA298" s="210">
        <f t="shared" si="125"/>
        <v>0</v>
      </c>
      <c r="GB298" s="210">
        <f t="shared" si="125"/>
        <v>0</v>
      </c>
      <c r="GC298" s="210">
        <f t="shared" si="125"/>
        <v>0</v>
      </c>
      <c r="GD298" s="210">
        <f t="shared" si="125"/>
        <v>0</v>
      </c>
      <c r="GE298" s="210">
        <f t="shared" si="125"/>
        <v>0</v>
      </c>
      <c r="GF298" s="210">
        <f t="shared" si="125"/>
        <v>0</v>
      </c>
      <c r="GG298" s="210">
        <f t="shared" si="125"/>
        <v>0</v>
      </c>
      <c r="GH298" s="210">
        <f t="shared" si="125"/>
        <v>0</v>
      </c>
      <c r="GI298" s="210">
        <f t="shared" si="125"/>
        <v>0</v>
      </c>
      <c r="GK298" s="216">
        <f t="shared" si="91"/>
        <v>0</v>
      </c>
      <c r="GL298" s="216">
        <f t="shared" si="86"/>
        <v>0</v>
      </c>
      <c r="GM298" s="216">
        <f t="shared" si="87"/>
        <v>0</v>
      </c>
      <c r="GN298" s="216">
        <f t="shared" si="88"/>
        <v>0</v>
      </c>
    </row>
    <row r="299" spans="1:196" x14ac:dyDescent="0.35">
      <c r="A299" s="9">
        <f>Report!$C$4</f>
        <v>1</v>
      </c>
      <c r="B299" t="str">
        <f>VLOOKUP($A299,Centers!$B$1:$C$120,2,)</f>
        <v>GATE</v>
      </c>
      <c r="C299" s="209">
        <v>44985</v>
      </c>
      <c r="D299" s="113">
        <f>IF($A299=1,SUM(SUMIFS(Indent!$E:$E,Indent!$C:$C,Waterfall!$C299,Indent!$A:$A,Centers!$A$2),SUMIFS(Indent!$E:$E,Indent!$C:$C,Waterfall!$C299,Indent!$A:$A,Centers!$A$3),SUMIFS(Indent!$E:$E,Indent!$C:$C,Waterfall!$C299,Indent!$A:$A,Centers!$A$4),SUMIFS(Indent!$E:$E,Indent!$C:$C,Waterfall!$C299,Indent!$A:$A,Centers!$A$5),SUMIFS(Indent!$E:$E,Indent!$C:$C,Waterfall!$C299,Indent!$A:$A,Centers!$A$6),SUMIFS(Indent!$E:$E,Indent!$C:$C,Waterfall!$C299,Indent!$A:$A,Centers!$A$7),SUMIFS(Indent!$E:$E,Indent!$C:$C,Waterfall!$C299,Indent!$A:$A,Centers!$A$8)),SUMIFS(Indent!$E:$E,Indent!$C:$C,Waterfall!$C299,Indent!$A:$A,$A299))</f>
        <v>0</v>
      </c>
      <c r="E299" s="210">
        <f t="shared" si="83"/>
        <v>0</v>
      </c>
      <c r="F299" s="210">
        <f t="shared" si="124"/>
        <v>0</v>
      </c>
      <c r="G299" s="210">
        <f t="shared" si="124"/>
        <v>0</v>
      </c>
      <c r="H299" s="210">
        <f t="shared" si="124"/>
        <v>0</v>
      </c>
      <c r="I299" s="210">
        <f t="shared" si="124"/>
        <v>0</v>
      </c>
      <c r="J299" s="210">
        <f t="shared" si="124"/>
        <v>0</v>
      </c>
      <c r="K299" s="210">
        <f t="shared" si="124"/>
        <v>0</v>
      </c>
      <c r="L299" s="210">
        <f t="shared" si="124"/>
        <v>0</v>
      </c>
      <c r="M299" s="210">
        <f t="shared" si="124"/>
        <v>0</v>
      </c>
      <c r="N299" s="210">
        <f t="shared" si="124"/>
        <v>0</v>
      </c>
      <c r="O299" s="210">
        <f t="shared" si="124"/>
        <v>0</v>
      </c>
      <c r="P299" s="210">
        <f t="shared" si="124"/>
        <v>0</v>
      </c>
      <c r="Q299" s="210">
        <f t="shared" si="124"/>
        <v>0</v>
      </c>
      <c r="R299" s="210">
        <f t="shared" si="124"/>
        <v>0</v>
      </c>
      <c r="S299" s="210">
        <f t="shared" si="124"/>
        <v>0</v>
      </c>
      <c r="T299" s="210">
        <f t="shared" si="124"/>
        <v>0</v>
      </c>
      <c r="U299" s="210">
        <f t="shared" si="124"/>
        <v>0</v>
      </c>
      <c r="V299" s="210">
        <f t="shared" si="124"/>
        <v>0</v>
      </c>
      <c r="W299" s="210">
        <f t="shared" si="124"/>
        <v>0</v>
      </c>
      <c r="X299" s="210">
        <f t="shared" si="124"/>
        <v>0</v>
      </c>
      <c r="Y299" s="210">
        <f t="shared" si="124"/>
        <v>0</v>
      </c>
      <c r="Z299" s="210">
        <f t="shared" si="124"/>
        <v>0</v>
      </c>
      <c r="AA299" s="210">
        <f t="shared" si="124"/>
        <v>0</v>
      </c>
      <c r="AB299" s="210">
        <f t="shared" si="124"/>
        <v>0</v>
      </c>
      <c r="AC299" s="210">
        <f t="shared" si="124"/>
        <v>0</v>
      </c>
      <c r="AD299" s="210">
        <f t="shared" si="124"/>
        <v>0</v>
      </c>
      <c r="AE299" s="210">
        <f t="shared" si="124"/>
        <v>0</v>
      </c>
      <c r="AF299" s="210">
        <f t="shared" si="124"/>
        <v>0</v>
      </c>
      <c r="AG299" s="210">
        <f t="shared" si="124"/>
        <v>0</v>
      </c>
      <c r="AH299" s="210">
        <f t="shared" si="124"/>
        <v>0</v>
      </c>
      <c r="AI299" s="210">
        <f t="shared" si="124"/>
        <v>0</v>
      </c>
      <c r="AJ299" s="210">
        <f t="shared" si="124"/>
        <v>0</v>
      </c>
      <c r="AK299" s="210">
        <f t="shared" si="124"/>
        <v>0</v>
      </c>
      <c r="AL299" s="210">
        <f t="shared" si="124"/>
        <v>0</v>
      </c>
      <c r="AM299" s="210">
        <f t="shared" si="124"/>
        <v>0</v>
      </c>
      <c r="AN299" s="210">
        <f t="shared" si="124"/>
        <v>0</v>
      </c>
      <c r="AO299" s="210">
        <f t="shared" si="124"/>
        <v>0</v>
      </c>
      <c r="AP299" s="210">
        <f t="shared" si="124"/>
        <v>0</v>
      </c>
      <c r="AQ299" s="210">
        <f t="shared" si="124"/>
        <v>0</v>
      </c>
      <c r="AR299" s="210">
        <f t="shared" si="124"/>
        <v>0</v>
      </c>
      <c r="AS299" s="210">
        <f t="shared" si="124"/>
        <v>0</v>
      </c>
      <c r="AT299" s="210">
        <f t="shared" si="124"/>
        <v>0</v>
      </c>
      <c r="AU299" s="210">
        <f t="shared" si="124"/>
        <v>0</v>
      </c>
      <c r="AV299" s="210">
        <f t="shared" si="124"/>
        <v>0</v>
      </c>
      <c r="AW299" s="210">
        <f t="shared" si="124"/>
        <v>0</v>
      </c>
      <c r="AX299" s="210">
        <f t="shared" si="124"/>
        <v>0</v>
      </c>
      <c r="AY299" s="210">
        <f t="shared" si="124"/>
        <v>0</v>
      </c>
      <c r="AZ299" s="210">
        <f t="shared" si="124"/>
        <v>0</v>
      </c>
      <c r="BA299" s="210">
        <f t="shared" si="124"/>
        <v>0</v>
      </c>
      <c r="BB299" s="210">
        <f t="shared" si="124"/>
        <v>0</v>
      </c>
      <c r="BC299" s="210">
        <f t="shared" si="124"/>
        <v>0</v>
      </c>
      <c r="BD299" s="210">
        <f t="shared" si="124"/>
        <v>0</v>
      </c>
      <c r="BE299" s="210">
        <f t="shared" si="124"/>
        <v>0</v>
      </c>
      <c r="BF299" s="210">
        <f t="shared" si="124"/>
        <v>0</v>
      </c>
      <c r="BG299" s="210">
        <f t="shared" si="124"/>
        <v>0</v>
      </c>
      <c r="BH299" s="210">
        <f t="shared" si="124"/>
        <v>0</v>
      </c>
      <c r="BI299" s="210">
        <f t="shared" si="124"/>
        <v>0</v>
      </c>
      <c r="BJ299" s="210">
        <f t="shared" si="124"/>
        <v>0</v>
      </c>
      <c r="BK299" s="210">
        <f t="shared" si="124"/>
        <v>0</v>
      </c>
      <c r="BL299" s="210">
        <f t="shared" si="124"/>
        <v>0</v>
      </c>
      <c r="BM299" s="210">
        <f t="shared" si="124"/>
        <v>0</v>
      </c>
      <c r="BN299" s="210">
        <f t="shared" si="124"/>
        <v>0</v>
      </c>
      <c r="BO299" s="210">
        <f t="shared" si="124"/>
        <v>0</v>
      </c>
      <c r="BP299" s="210">
        <f t="shared" si="124"/>
        <v>0</v>
      </c>
      <c r="BQ299" s="210">
        <f t="shared" ref="BQ299:EB302" si="126">IFERROR(BQ108/$D108,0)</f>
        <v>0</v>
      </c>
      <c r="BR299" s="210">
        <f t="shared" si="126"/>
        <v>0</v>
      </c>
      <c r="BS299" s="210">
        <f t="shared" si="126"/>
        <v>0</v>
      </c>
      <c r="BT299" s="210">
        <f t="shared" si="126"/>
        <v>0</v>
      </c>
      <c r="BU299" s="210">
        <f t="shared" si="126"/>
        <v>0</v>
      </c>
      <c r="BV299" s="210">
        <f t="shared" si="126"/>
        <v>0</v>
      </c>
      <c r="BW299" s="210">
        <f t="shared" si="126"/>
        <v>0</v>
      </c>
      <c r="BX299" s="210">
        <f t="shared" si="126"/>
        <v>0</v>
      </c>
      <c r="BY299" s="210">
        <f t="shared" si="126"/>
        <v>0</v>
      </c>
      <c r="BZ299" s="210">
        <f t="shared" si="126"/>
        <v>0</v>
      </c>
      <c r="CA299" s="210">
        <f t="shared" si="126"/>
        <v>0</v>
      </c>
      <c r="CB299" s="210">
        <f t="shared" si="126"/>
        <v>0</v>
      </c>
      <c r="CC299" s="210">
        <f t="shared" si="126"/>
        <v>0</v>
      </c>
      <c r="CD299" s="210">
        <f t="shared" si="126"/>
        <v>0</v>
      </c>
      <c r="CE299" s="210">
        <f t="shared" si="126"/>
        <v>0</v>
      </c>
      <c r="CF299" s="210">
        <f t="shared" si="126"/>
        <v>0</v>
      </c>
      <c r="CG299" s="210">
        <f t="shared" si="126"/>
        <v>0</v>
      </c>
      <c r="CH299" s="210">
        <f t="shared" si="126"/>
        <v>0</v>
      </c>
      <c r="CI299" s="210">
        <f t="shared" si="126"/>
        <v>0</v>
      </c>
      <c r="CJ299" s="210">
        <f t="shared" si="126"/>
        <v>0</v>
      </c>
      <c r="CK299" s="210">
        <f t="shared" si="126"/>
        <v>0</v>
      </c>
      <c r="CL299" s="210">
        <f t="shared" si="126"/>
        <v>0</v>
      </c>
      <c r="CM299" s="210">
        <f t="shared" si="126"/>
        <v>0</v>
      </c>
      <c r="CN299" s="210">
        <f t="shared" si="126"/>
        <v>0</v>
      </c>
      <c r="CO299" s="210">
        <f t="shared" si="126"/>
        <v>0</v>
      </c>
      <c r="CP299" s="210">
        <f t="shared" si="126"/>
        <v>0</v>
      </c>
      <c r="CQ299" s="210">
        <f t="shared" si="126"/>
        <v>0</v>
      </c>
      <c r="CR299" s="210">
        <f t="shared" si="126"/>
        <v>0</v>
      </c>
      <c r="CS299" s="210">
        <f t="shared" si="126"/>
        <v>0</v>
      </c>
      <c r="CT299" s="210">
        <f t="shared" si="126"/>
        <v>0</v>
      </c>
      <c r="CU299" s="210">
        <f t="shared" si="126"/>
        <v>0</v>
      </c>
      <c r="CV299" s="210">
        <f t="shared" si="126"/>
        <v>0</v>
      </c>
      <c r="CW299" s="210">
        <f t="shared" si="126"/>
        <v>0</v>
      </c>
      <c r="CX299" s="210">
        <f t="shared" si="126"/>
        <v>0</v>
      </c>
      <c r="CY299" s="210">
        <f t="shared" si="126"/>
        <v>0</v>
      </c>
      <c r="CZ299" s="210">
        <f t="shared" si="126"/>
        <v>0</v>
      </c>
      <c r="DA299" s="210">
        <f t="shared" si="126"/>
        <v>0</v>
      </c>
      <c r="DB299" s="210">
        <f t="shared" si="126"/>
        <v>0</v>
      </c>
      <c r="DC299" s="210">
        <f t="shared" si="126"/>
        <v>0</v>
      </c>
      <c r="DD299" s="210">
        <f t="shared" si="126"/>
        <v>0</v>
      </c>
      <c r="DE299" s="210">
        <f t="shared" si="126"/>
        <v>0</v>
      </c>
      <c r="DF299" s="210">
        <f t="shared" si="126"/>
        <v>0</v>
      </c>
      <c r="DG299" s="210">
        <f t="shared" si="126"/>
        <v>0</v>
      </c>
      <c r="DH299" s="210">
        <f t="shared" si="126"/>
        <v>0</v>
      </c>
      <c r="DI299" s="210">
        <f t="shared" si="126"/>
        <v>0</v>
      </c>
      <c r="DJ299" s="210">
        <f t="shared" si="126"/>
        <v>0</v>
      </c>
      <c r="DK299" s="210">
        <f t="shared" si="126"/>
        <v>0</v>
      </c>
      <c r="DL299" s="210">
        <f t="shared" si="126"/>
        <v>0</v>
      </c>
      <c r="DM299" s="210">
        <f t="shared" si="126"/>
        <v>0</v>
      </c>
      <c r="DN299" s="210">
        <f t="shared" si="126"/>
        <v>0</v>
      </c>
      <c r="DO299" s="210">
        <f t="shared" si="126"/>
        <v>0</v>
      </c>
      <c r="DP299" s="210">
        <f t="shared" si="126"/>
        <v>0</v>
      </c>
      <c r="DQ299" s="210">
        <f t="shared" si="126"/>
        <v>0</v>
      </c>
      <c r="DR299" s="210">
        <f t="shared" si="126"/>
        <v>0</v>
      </c>
      <c r="DS299" s="210">
        <f t="shared" si="126"/>
        <v>0</v>
      </c>
      <c r="DT299" s="210">
        <f t="shared" si="126"/>
        <v>0</v>
      </c>
      <c r="DU299" s="210">
        <f t="shared" si="126"/>
        <v>0</v>
      </c>
      <c r="DV299" s="210">
        <f t="shared" si="126"/>
        <v>0</v>
      </c>
      <c r="DW299" s="210">
        <f t="shared" si="126"/>
        <v>0</v>
      </c>
      <c r="DX299" s="210">
        <f t="shared" si="126"/>
        <v>0</v>
      </c>
      <c r="DY299" s="210">
        <f t="shared" si="126"/>
        <v>0</v>
      </c>
      <c r="DZ299" s="210">
        <f t="shared" si="126"/>
        <v>0</v>
      </c>
      <c r="EA299" s="210">
        <f t="shared" si="126"/>
        <v>0</v>
      </c>
      <c r="EB299" s="210">
        <f t="shared" si="126"/>
        <v>0</v>
      </c>
      <c r="EC299" s="210">
        <f t="shared" si="125"/>
        <v>0</v>
      </c>
      <c r="ED299" s="210">
        <f t="shared" si="125"/>
        <v>0</v>
      </c>
      <c r="EE299" s="210">
        <f t="shared" si="125"/>
        <v>0</v>
      </c>
      <c r="EF299" s="210">
        <f t="shared" si="125"/>
        <v>0</v>
      </c>
      <c r="EG299" s="210">
        <f t="shared" si="125"/>
        <v>0</v>
      </c>
      <c r="EH299" s="210">
        <f t="shared" si="125"/>
        <v>0</v>
      </c>
      <c r="EI299" s="210">
        <f t="shared" si="125"/>
        <v>0</v>
      </c>
      <c r="EJ299" s="210">
        <f t="shared" si="125"/>
        <v>0</v>
      </c>
      <c r="EK299" s="210">
        <f t="shared" si="125"/>
        <v>0</v>
      </c>
      <c r="EL299" s="210">
        <f t="shared" si="125"/>
        <v>0</v>
      </c>
      <c r="EM299" s="210">
        <f t="shared" si="125"/>
        <v>0</v>
      </c>
      <c r="EN299" s="210">
        <f t="shared" si="125"/>
        <v>0</v>
      </c>
      <c r="EO299" s="210">
        <f t="shared" si="125"/>
        <v>0</v>
      </c>
      <c r="EP299" s="210">
        <f t="shared" si="125"/>
        <v>0</v>
      </c>
      <c r="EQ299" s="210">
        <f t="shared" si="125"/>
        <v>0</v>
      </c>
      <c r="ER299" s="210">
        <f t="shared" si="125"/>
        <v>0</v>
      </c>
      <c r="ES299" s="210">
        <f t="shared" si="125"/>
        <v>0</v>
      </c>
      <c r="ET299" s="210">
        <f t="shared" si="125"/>
        <v>0</v>
      </c>
      <c r="EU299" s="210">
        <f t="shared" si="125"/>
        <v>0</v>
      </c>
      <c r="EV299" s="210">
        <f t="shared" si="125"/>
        <v>0</v>
      </c>
      <c r="EW299" s="210">
        <f t="shared" si="125"/>
        <v>0</v>
      </c>
      <c r="EX299" s="210">
        <f t="shared" si="125"/>
        <v>0</v>
      </c>
      <c r="EY299" s="210">
        <f t="shared" si="125"/>
        <v>0</v>
      </c>
      <c r="EZ299" s="210">
        <f t="shared" si="125"/>
        <v>0</v>
      </c>
      <c r="FA299" s="210">
        <f t="shared" si="125"/>
        <v>0</v>
      </c>
      <c r="FB299" s="210">
        <f t="shared" si="125"/>
        <v>0</v>
      </c>
      <c r="FC299" s="210">
        <f t="shared" si="125"/>
        <v>0</v>
      </c>
      <c r="FD299" s="210">
        <f t="shared" si="125"/>
        <v>0</v>
      </c>
      <c r="FE299" s="210">
        <f t="shared" si="125"/>
        <v>0</v>
      </c>
      <c r="FF299" s="210">
        <f t="shared" si="125"/>
        <v>0</v>
      </c>
      <c r="FG299" s="210">
        <f t="shared" si="125"/>
        <v>0</v>
      </c>
      <c r="FH299" s="210">
        <f t="shared" si="125"/>
        <v>0</v>
      </c>
      <c r="FI299" s="210">
        <f t="shared" si="125"/>
        <v>0</v>
      </c>
      <c r="FJ299" s="210">
        <f t="shared" si="125"/>
        <v>0</v>
      </c>
      <c r="FK299" s="210">
        <f t="shared" si="125"/>
        <v>0</v>
      </c>
      <c r="FL299" s="210">
        <f t="shared" si="125"/>
        <v>0</v>
      </c>
      <c r="FM299" s="210">
        <f t="shared" si="125"/>
        <v>0</v>
      </c>
      <c r="FN299" s="210">
        <f t="shared" si="125"/>
        <v>0</v>
      </c>
      <c r="FO299" s="210">
        <f t="shared" si="125"/>
        <v>0</v>
      </c>
      <c r="FP299" s="210">
        <f t="shared" si="125"/>
        <v>0</v>
      </c>
      <c r="FQ299" s="210">
        <f t="shared" si="125"/>
        <v>0</v>
      </c>
      <c r="FR299" s="210">
        <f t="shared" si="125"/>
        <v>0</v>
      </c>
      <c r="FS299" s="210">
        <f t="shared" si="125"/>
        <v>0</v>
      </c>
      <c r="FT299" s="210">
        <f t="shared" si="125"/>
        <v>0</v>
      </c>
      <c r="FU299" s="210">
        <f t="shared" si="125"/>
        <v>0</v>
      </c>
      <c r="FV299" s="210">
        <f t="shared" si="125"/>
        <v>0</v>
      </c>
      <c r="FW299" s="210">
        <f t="shared" si="125"/>
        <v>0</v>
      </c>
      <c r="FX299" s="210">
        <f t="shared" si="125"/>
        <v>0</v>
      </c>
      <c r="FY299" s="210">
        <f t="shared" si="125"/>
        <v>0</v>
      </c>
      <c r="FZ299" s="210">
        <f t="shared" si="125"/>
        <v>0</v>
      </c>
      <c r="GA299" s="210">
        <f t="shared" si="125"/>
        <v>0</v>
      </c>
      <c r="GB299" s="210">
        <f t="shared" si="125"/>
        <v>0</v>
      </c>
      <c r="GC299" s="210">
        <f t="shared" si="125"/>
        <v>0</v>
      </c>
      <c r="GD299" s="210">
        <f t="shared" si="125"/>
        <v>0</v>
      </c>
      <c r="GE299" s="210">
        <f t="shared" si="125"/>
        <v>0</v>
      </c>
      <c r="GF299" s="210">
        <f t="shared" si="125"/>
        <v>0</v>
      </c>
      <c r="GG299" s="210">
        <f t="shared" si="125"/>
        <v>0</v>
      </c>
      <c r="GH299" s="210">
        <f t="shared" si="125"/>
        <v>0</v>
      </c>
      <c r="GI299" s="210">
        <f t="shared" si="125"/>
        <v>0</v>
      </c>
      <c r="GK299" s="216">
        <f t="shared" si="91"/>
        <v>0</v>
      </c>
      <c r="GL299" s="216">
        <f t="shared" si="86"/>
        <v>0</v>
      </c>
      <c r="GM299" s="216">
        <f t="shared" si="87"/>
        <v>0</v>
      </c>
      <c r="GN299" s="216">
        <f t="shared" si="88"/>
        <v>0</v>
      </c>
    </row>
    <row r="300" spans="1:196" x14ac:dyDescent="0.35">
      <c r="A300" s="9">
        <f>Report!$C$4</f>
        <v>1</v>
      </c>
      <c r="B300" t="str">
        <f>VLOOKUP($A300,Centers!$B$1:$C$120,2,)</f>
        <v>GATE</v>
      </c>
      <c r="C300" s="209">
        <v>44986</v>
      </c>
      <c r="D300" s="113">
        <f>IF($A300=1,SUM(SUMIFS(Indent!$E:$E,Indent!$C:$C,Waterfall!$C300,Indent!$A:$A,Centers!$A$2),SUMIFS(Indent!$E:$E,Indent!$C:$C,Waterfall!$C300,Indent!$A:$A,Centers!$A$3),SUMIFS(Indent!$E:$E,Indent!$C:$C,Waterfall!$C300,Indent!$A:$A,Centers!$A$4),SUMIFS(Indent!$E:$E,Indent!$C:$C,Waterfall!$C300,Indent!$A:$A,Centers!$A$5),SUMIFS(Indent!$E:$E,Indent!$C:$C,Waterfall!$C300,Indent!$A:$A,Centers!$A$6),SUMIFS(Indent!$E:$E,Indent!$C:$C,Waterfall!$C300,Indent!$A:$A,Centers!$A$7),SUMIFS(Indent!$E:$E,Indent!$C:$C,Waterfall!$C300,Indent!$A:$A,Centers!$A$8)),SUMIFS(Indent!$E:$E,Indent!$C:$C,Waterfall!$C300,Indent!$A:$A,$A300))</f>
        <v>0</v>
      </c>
      <c r="E300" s="210">
        <f t="shared" si="83"/>
        <v>0</v>
      </c>
      <c r="F300" s="210">
        <f t="shared" ref="F300:BQ303" si="127">IFERROR(F109/$D109,0)</f>
        <v>0</v>
      </c>
      <c r="G300" s="210">
        <f t="shared" si="127"/>
        <v>0</v>
      </c>
      <c r="H300" s="210">
        <f t="shared" si="127"/>
        <v>0</v>
      </c>
      <c r="I300" s="210">
        <f t="shared" si="127"/>
        <v>0</v>
      </c>
      <c r="J300" s="210">
        <f t="shared" si="127"/>
        <v>0</v>
      </c>
      <c r="K300" s="210">
        <f t="shared" si="127"/>
        <v>0</v>
      </c>
      <c r="L300" s="210">
        <f t="shared" si="127"/>
        <v>0</v>
      </c>
      <c r="M300" s="210">
        <f t="shared" si="127"/>
        <v>0</v>
      </c>
      <c r="N300" s="210">
        <f t="shared" si="127"/>
        <v>0</v>
      </c>
      <c r="O300" s="210">
        <f t="shared" si="127"/>
        <v>0</v>
      </c>
      <c r="P300" s="210">
        <f t="shared" si="127"/>
        <v>0</v>
      </c>
      <c r="Q300" s="210">
        <f t="shared" si="127"/>
        <v>0</v>
      </c>
      <c r="R300" s="210">
        <f t="shared" si="127"/>
        <v>0</v>
      </c>
      <c r="S300" s="210">
        <f t="shared" si="127"/>
        <v>0</v>
      </c>
      <c r="T300" s="210">
        <f t="shared" si="127"/>
        <v>0</v>
      </c>
      <c r="U300" s="210">
        <f t="shared" si="127"/>
        <v>0</v>
      </c>
      <c r="V300" s="210">
        <f t="shared" si="127"/>
        <v>0</v>
      </c>
      <c r="W300" s="210">
        <f t="shared" si="127"/>
        <v>0</v>
      </c>
      <c r="X300" s="210">
        <f t="shared" si="127"/>
        <v>0</v>
      </c>
      <c r="Y300" s="210">
        <f t="shared" si="127"/>
        <v>0</v>
      </c>
      <c r="Z300" s="210">
        <f t="shared" si="127"/>
        <v>0</v>
      </c>
      <c r="AA300" s="210">
        <f t="shared" si="127"/>
        <v>0</v>
      </c>
      <c r="AB300" s="210">
        <f t="shared" si="127"/>
        <v>0</v>
      </c>
      <c r="AC300" s="210">
        <f t="shared" si="127"/>
        <v>0</v>
      </c>
      <c r="AD300" s="210">
        <f t="shared" si="127"/>
        <v>0</v>
      </c>
      <c r="AE300" s="210">
        <f t="shared" si="127"/>
        <v>0</v>
      </c>
      <c r="AF300" s="210">
        <f t="shared" si="127"/>
        <v>0</v>
      </c>
      <c r="AG300" s="210">
        <f t="shared" si="127"/>
        <v>0</v>
      </c>
      <c r="AH300" s="210">
        <f t="shared" si="127"/>
        <v>0</v>
      </c>
      <c r="AI300" s="210">
        <f t="shared" si="127"/>
        <v>0</v>
      </c>
      <c r="AJ300" s="210">
        <f t="shared" si="127"/>
        <v>0</v>
      </c>
      <c r="AK300" s="210">
        <f t="shared" si="127"/>
        <v>0</v>
      </c>
      <c r="AL300" s="210">
        <f t="shared" si="127"/>
        <v>0</v>
      </c>
      <c r="AM300" s="210">
        <f t="shared" si="127"/>
        <v>0</v>
      </c>
      <c r="AN300" s="210">
        <f t="shared" si="127"/>
        <v>0</v>
      </c>
      <c r="AO300" s="210">
        <f t="shared" si="127"/>
        <v>0</v>
      </c>
      <c r="AP300" s="210">
        <f t="shared" si="127"/>
        <v>0</v>
      </c>
      <c r="AQ300" s="210">
        <f t="shared" si="127"/>
        <v>0</v>
      </c>
      <c r="AR300" s="210">
        <f t="shared" si="127"/>
        <v>0</v>
      </c>
      <c r="AS300" s="210">
        <f t="shared" si="127"/>
        <v>0</v>
      </c>
      <c r="AT300" s="210">
        <f t="shared" si="127"/>
        <v>0</v>
      </c>
      <c r="AU300" s="210">
        <f t="shared" si="127"/>
        <v>0</v>
      </c>
      <c r="AV300" s="210">
        <f t="shared" si="127"/>
        <v>0</v>
      </c>
      <c r="AW300" s="210">
        <f t="shared" si="127"/>
        <v>0</v>
      </c>
      <c r="AX300" s="210">
        <f t="shared" si="127"/>
        <v>0</v>
      </c>
      <c r="AY300" s="210">
        <f t="shared" si="127"/>
        <v>0</v>
      </c>
      <c r="AZ300" s="210">
        <f t="shared" si="127"/>
        <v>0</v>
      </c>
      <c r="BA300" s="210">
        <f t="shared" si="127"/>
        <v>0</v>
      </c>
      <c r="BB300" s="210">
        <f t="shared" si="127"/>
        <v>0</v>
      </c>
      <c r="BC300" s="210">
        <f t="shared" si="127"/>
        <v>0</v>
      </c>
      <c r="BD300" s="210">
        <f t="shared" si="127"/>
        <v>0</v>
      </c>
      <c r="BE300" s="210">
        <f t="shared" si="127"/>
        <v>0</v>
      </c>
      <c r="BF300" s="210">
        <f t="shared" si="127"/>
        <v>0</v>
      </c>
      <c r="BG300" s="210">
        <f t="shared" si="127"/>
        <v>0</v>
      </c>
      <c r="BH300" s="210">
        <f t="shared" si="127"/>
        <v>0</v>
      </c>
      <c r="BI300" s="210">
        <f t="shared" si="127"/>
        <v>0</v>
      </c>
      <c r="BJ300" s="210">
        <f t="shared" si="127"/>
        <v>0</v>
      </c>
      <c r="BK300" s="210">
        <f t="shared" si="127"/>
        <v>0</v>
      </c>
      <c r="BL300" s="210">
        <f t="shared" si="127"/>
        <v>0</v>
      </c>
      <c r="BM300" s="210">
        <f t="shared" si="127"/>
        <v>0</v>
      </c>
      <c r="BN300" s="210">
        <f t="shared" si="127"/>
        <v>0</v>
      </c>
      <c r="BO300" s="210">
        <f t="shared" si="127"/>
        <v>0</v>
      </c>
      <c r="BP300" s="210">
        <f t="shared" si="127"/>
        <v>0</v>
      </c>
      <c r="BQ300" s="210">
        <f t="shared" si="127"/>
        <v>0</v>
      </c>
      <c r="BR300" s="210">
        <f t="shared" si="126"/>
        <v>0</v>
      </c>
      <c r="BS300" s="210">
        <f t="shared" si="126"/>
        <v>0</v>
      </c>
      <c r="BT300" s="210">
        <f t="shared" si="126"/>
        <v>0</v>
      </c>
      <c r="BU300" s="210">
        <f t="shared" si="126"/>
        <v>0</v>
      </c>
      <c r="BV300" s="210">
        <f t="shared" si="126"/>
        <v>0</v>
      </c>
      <c r="BW300" s="210">
        <f t="shared" si="126"/>
        <v>0</v>
      </c>
      <c r="BX300" s="210">
        <f t="shared" si="126"/>
        <v>0</v>
      </c>
      <c r="BY300" s="210">
        <f t="shared" si="126"/>
        <v>0</v>
      </c>
      <c r="BZ300" s="210">
        <f t="shared" si="126"/>
        <v>0</v>
      </c>
      <c r="CA300" s="210">
        <f t="shared" si="126"/>
        <v>0</v>
      </c>
      <c r="CB300" s="210">
        <f t="shared" si="126"/>
        <v>0</v>
      </c>
      <c r="CC300" s="210">
        <f t="shared" si="126"/>
        <v>0</v>
      </c>
      <c r="CD300" s="210">
        <f t="shared" si="126"/>
        <v>0</v>
      </c>
      <c r="CE300" s="210">
        <f t="shared" si="126"/>
        <v>0</v>
      </c>
      <c r="CF300" s="210">
        <f t="shared" si="126"/>
        <v>0</v>
      </c>
      <c r="CG300" s="210">
        <f t="shared" si="126"/>
        <v>0</v>
      </c>
      <c r="CH300" s="210">
        <f t="shared" si="126"/>
        <v>0</v>
      </c>
      <c r="CI300" s="210">
        <f t="shared" si="126"/>
        <v>0</v>
      </c>
      <c r="CJ300" s="210">
        <f t="shared" si="126"/>
        <v>0</v>
      </c>
      <c r="CK300" s="210">
        <f t="shared" si="126"/>
        <v>0</v>
      </c>
      <c r="CL300" s="210">
        <f t="shared" si="126"/>
        <v>0</v>
      </c>
      <c r="CM300" s="210">
        <f t="shared" si="126"/>
        <v>0</v>
      </c>
      <c r="CN300" s="210">
        <f t="shared" si="126"/>
        <v>0</v>
      </c>
      <c r="CO300" s="210">
        <f t="shared" si="126"/>
        <v>0</v>
      </c>
      <c r="CP300" s="210">
        <f t="shared" si="126"/>
        <v>0</v>
      </c>
      <c r="CQ300" s="210">
        <f t="shared" si="126"/>
        <v>0</v>
      </c>
      <c r="CR300" s="210">
        <f t="shared" si="126"/>
        <v>0</v>
      </c>
      <c r="CS300" s="210">
        <f t="shared" si="126"/>
        <v>0</v>
      </c>
      <c r="CT300" s="210">
        <f t="shared" si="126"/>
        <v>0</v>
      </c>
      <c r="CU300" s="210">
        <f t="shared" si="126"/>
        <v>0</v>
      </c>
      <c r="CV300" s="210">
        <f t="shared" si="126"/>
        <v>0</v>
      </c>
      <c r="CW300" s="210">
        <f t="shared" si="126"/>
        <v>0</v>
      </c>
      <c r="CX300" s="210">
        <f t="shared" si="126"/>
        <v>0</v>
      </c>
      <c r="CY300" s="210">
        <f t="shared" si="126"/>
        <v>0</v>
      </c>
      <c r="CZ300" s="210">
        <f t="shared" si="126"/>
        <v>0</v>
      </c>
      <c r="DA300" s="210">
        <f t="shared" si="126"/>
        <v>0</v>
      </c>
      <c r="DB300" s="210">
        <f t="shared" si="126"/>
        <v>0</v>
      </c>
      <c r="DC300" s="210">
        <f t="shared" si="126"/>
        <v>0</v>
      </c>
      <c r="DD300" s="210">
        <f t="shared" si="126"/>
        <v>0</v>
      </c>
      <c r="DE300" s="210">
        <f t="shared" si="126"/>
        <v>0</v>
      </c>
      <c r="DF300" s="210">
        <f t="shared" si="126"/>
        <v>0</v>
      </c>
      <c r="DG300" s="210">
        <f t="shared" si="126"/>
        <v>0</v>
      </c>
      <c r="DH300" s="210">
        <f t="shared" si="126"/>
        <v>0</v>
      </c>
      <c r="DI300" s="210">
        <f t="shared" si="126"/>
        <v>0</v>
      </c>
      <c r="DJ300" s="210">
        <f t="shared" si="126"/>
        <v>0</v>
      </c>
      <c r="DK300" s="210">
        <f t="shared" si="126"/>
        <v>0</v>
      </c>
      <c r="DL300" s="210">
        <f t="shared" si="126"/>
        <v>0</v>
      </c>
      <c r="DM300" s="210">
        <f t="shared" si="126"/>
        <v>0</v>
      </c>
      <c r="DN300" s="210">
        <f t="shared" si="126"/>
        <v>0</v>
      </c>
      <c r="DO300" s="210">
        <f t="shared" si="126"/>
        <v>0</v>
      </c>
      <c r="DP300" s="210">
        <f t="shared" si="126"/>
        <v>0</v>
      </c>
      <c r="DQ300" s="210">
        <f t="shared" si="126"/>
        <v>0</v>
      </c>
      <c r="DR300" s="210">
        <f t="shared" si="126"/>
        <v>0</v>
      </c>
      <c r="DS300" s="210">
        <f t="shared" si="126"/>
        <v>0</v>
      </c>
      <c r="DT300" s="210">
        <f t="shared" si="126"/>
        <v>0</v>
      </c>
      <c r="DU300" s="210">
        <f t="shared" si="126"/>
        <v>0</v>
      </c>
      <c r="DV300" s="210">
        <f t="shared" si="126"/>
        <v>0</v>
      </c>
      <c r="DW300" s="210">
        <f t="shared" si="126"/>
        <v>0</v>
      </c>
      <c r="DX300" s="210">
        <f t="shared" si="126"/>
        <v>0</v>
      </c>
      <c r="DY300" s="210">
        <f t="shared" si="126"/>
        <v>0</v>
      </c>
      <c r="DZ300" s="210">
        <f t="shared" si="126"/>
        <v>0</v>
      </c>
      <c r="EA300" s="210">
        <f t="shared" si="126"/>
        <v>0</v>
      </c>
      <c r="EB300" s="210">
        <f t="shared" si="126"/>
        <v>0</v>
      </c>
      <c r="EC300" s="210">
        <f t="shared" si="125"/>
        <v>0</v>
      </c>
      <c r="ED300" s="210">
        <f t="shared" si="125"/>
        <v>0</v>
      </c>
      <c r="EE300" s="210">
        <f t="shared" si="125"/>
        <v>0</v>
      </c>
      <c r="EF300" s="210">
        <f t="shared" si="125"/>
        <v>0</v>
      </c>
      <c r="EG300" s="210">
        <f t="shared" si="125"/>
        <v>0</v>
      </c>
      <c r="EH300" s="210">
        <f t="shared" si="125"/>
        <v>0</v>
      </c>
      <c r="EI300" s="210">
        <f t="shared" si="125"/>
        <v>0</v>
      </c>
      <c r="EJ300" s="210">
        <f t="shared" si="125"/>
        <v>0</v>
      </c>
      <c r="EK300" s="210">
        <f t="shared" si="125"/>
        <v>0</v>
      </c>
      <c r="EL300" s="210">
        <f t="shared" si="125"/>
        <v>0</v>
      </c>
      <c r="EM300" s="210">
        <f t="shared" si="125"/>
        <v>0</v>
      </c>
      <c r="EN300" s="210">
        <f t="shared" si="125"/>
        <v>0</v>
      </c>
      <c r="EO300" s="210">
        <f t="shared" si="125"/>
        <v>0</v>
      </c>
      <c r="EP300" s="210">
        <f t="shared" si="125"/>
        <v>0</v>
      </c>
      <c r="EQ300" s="210">
        <f t="shared" si="125"/>
        <v>0</v>
      </c>
      <c r="ER300" s="210">
        <f t="shared" si="125"/>
        <v>0</v>
      </c>
      <c r="ES300" s="210">
        <f t="shared" si="125"/>
        <v>0</v>
      </c>
      <c r="ET300" s="210">
        <f t="shared" si="125"/>
        <v>0</v>
      </c>
      <c r="EU300" s="210">
        <f t="shared" si="125"/>
        <v>0</v>
      </c>
      <c r="EV300" s="210">
        <f t="shared" ref="EV300:GI300" si="128">IFERROR(EV109/$D109,0)</f>
        <v>0</v>
      </c>
      <c r="EW300" s="210">
        <f t="shared" si="128"/>
        <v>0</v>
      </c>
      <c r="EX300" s="210">
        <f t="shared" si="128"/>
        <v>0</v>
      </c>
      <c r="EY300" s="210">
        <f t="shared" si="128"/>
        <v>0</v>
      </c>
      <c r="EZ300" s="210">
        <f t="shared" si="128"/>
        <v>0</v>
      </c>
      <c r="FA300" s="210">
        <f t="shared" si="128"/>
        <v>0</v>
      </c>
      <c r="FB300" s="210">
        <f t="shared" si="128"/>
        <v>0</v>
      </c>
      <c r="FC300" s="210">
        <f t="shared" si="128"/>
        <v>0</v>
      </c>
      <c r="FD300" s="210">
        <f t="shared" si="128"/>
        <v>0</v>
      </c>
      <c r="FE300" s="210">
        <f t="shared" si="128"/>
        <v>0</v>
      </c>
      <c r="FF300" s="210">
        <f t="shared" si="128"/>
        <v>0</v>
      </c>
      <c r="FG300" s="210">
        <f t="shared" si="128"/>
        <v>0</v>
      </c>
      <c r="FH300" s="210">
        <f t="shared" si="128"/>
        <v>0</v>
      </c>
      <c r="FI300" s="210">
        <f t="shared" si="128"/>
        <v>0</v>
      </c>
      <c r="FJ300" s="210">
        <f t="shared" si="128"/>
        <v>0</v>
      </c>
      <c r="FK300" s="210">
        <f t="shared" si="128"/>
        <v>0</v>
      </c>
      <c r="FL300" s="210">
        <f t="shared" si="128"/>
        <v>0</v>
      </c>
      <c r="FM300" s="210">
        <f t="shared" si="128"/>
        <v>0</v>
      </c>
      <c r="FN300" s="210">
        <f t="shared" si="128"/>
        <v>0</v>
      </c>
      <c r="FO300" s="210">
        <f t="shared" si="128"/>
        <v>0</v>
      </c>
      <c r="FP300" s="210">
        <f t="shared" si="128"/>
        <v>0</v>
      </c>
      <c r="FQ300" s="210">
        <f t="shared" si="128"/>
        <v>0</v>
      </c>
      <c r="FR300" s="210">
        <f t="shared" si="128"/>
        <v>0</v>
      </c>
      <c r="FS300" s="210">
        <f t="shared" si="128"/>
        <v>0</v>
      </c>
      <c r="FT300" s="210">
        <f t="shared" si="128"/>
        <v>0</v>
      </c>
      <c r="FU300" s="210">
        <f t="shared" si="128"/>
        <v>0</v>
      </c>
      <c r="FV300" s="210">
        <f t="shared" si="128"/>
        <v>0</v>
      </c>
      <c r="FW300" s="210">
        <f t="shared" si="128"/>
        <v>0</v>
      </c>
      <c r="FX300" s="210">
        <f t="shared" si="128"/>
        <v>0</v>
      </c>
      <c r="FY300" s="210">
        <f t="shared" si="128"/>
        <v>0</v>
      </c>
      <c r="FZ300" s="210">
        <f t="shared" si="128"/>
        <v>0</v>
      </c>
      <c r="GA300" s="210">
        <f t="shared" si="128"/>
        <v>0</v>
      </c>
      <c r="GB300" s="210">
        <f t="shared" si="128"/>
        <v>0</v>
      </c>
      <c r="GC300" s="210">
        <f t="shared" si="128"/>
        <v>0</v>
      </c>
      <c r="GD300" s="210">
        <f t="shared" si="128"/>
        <v>0</v>
      </c>
      <c r="GE300" s="210">
        <f t="shared" si="128"/>
        <v>0</v>
      </c>
      <c r="GF300" s="210">
        <f t="shared" si="128"/>
        <v>0</v>
      </c>
      <c r="GG300" s="210">
        <f t="shared" si="128"/>
        <v>0</v>
      </c>
      <c r="GH300" s="210">
        <f t="shared" si="128"/>
        <v>0</v>
      </c>
      <c r="GI300" s="210">
        <f t="shared" si="128"/>
        <v>0</v>
      </c>
      <c r="GK300" s="216">
        <f t="shared" si="91"/>
        <v>0</v>
      </c>
      <c r="GL300" s="216">
        <f t="shared" si="86"/>
        <v>0</v>
      </c>
      <c r="GM300" s="216">
        <f t="shared" si="87"/>
        <v>0</v>
      </c>
      <c r="GN300" s="216">
        <f t="shared" si="88"/>
        <v>0</v>
      </c>
    </row>
    <row r="301" spans="1:196" x14ac:dyDescent="0.35">
      <c r="A301" s="9">
        <f>Report!$C$4</f>
        <v>1</v>
      </c>
      <c r="B301" t="str">
        <f>VLOOKUP($A301,Centers!$B$1:$C$120,2,)</f>
        <v>GATE</v>
      </c>
      <c r="C301" s="209">
        <v>44987</v>
      </c>
      <c r="D301" s="113">
        <f>IF($A301=1,SUM(SUMIFS(Indent!$E:$E,Indent!$C:$C,Waterfall!$C301,Indent!$A:$A,Centers!$A$2),SUMIFS(Indent!$E:$E,Indent!$C:$C,Waterfall!$C301,Indent!$A:$A,Centers!$A$3),SUMIFS(Indent!$E:$E,Indent!$C:$C,Waterfall!$C301,Indent!$A:$A,Centers!$A$4),SUMIFS(Indent!$E:$E,Indent!$C:$C,Waterfall!$C301,Indent!$A:$A,Centers!$A$5),SUMIFS(Indent!$E:$E,Indent!$C:$C,Waterfall!$C301,Indent!$A:$A,Centers!$A$6),SUMIFS(Indent!$E:$E,Indent!$C:$C,Waterfall!$C301,Indent!$A:$A,Centers!$A$7),SUMIFS(Indent!$E:$E,Indent!$C:$C,Waterfall!$C301,Indent!$A:$A,Centers!$A$8)),SUMIFS(Indent!$E:$E,Indent!$C:$C,Waterfall!$C301,Indent!$A:$A,$A301))</f>
        <v>0</v>
      </c>
      <c r="E301" s="210">
        <f t="shared" si="83"/>
        <v>0</v>
      </c>
      <c r="F301" s="210">
        <f t="shared" si="127"/>
        <v>0</v>
      </c>
      <c r="G301" s="210">
        <f t="shared" si="127"/>
        <v>0</v>
      </c>
      <c r="H301" s="210">
        <f t="shared" si="127"/>
        <v>0</v>
      </c>
      <c r="I301" s="210">
        <f t="shared" si="127"/>
        <v>0</v>
      </c>
      <c r="J301" s="210">
        <f t="shared" si="127"/>
        <v>0</v>
      </c>
      <c r="K301" s="210">
        <f t="shared" si="127"/>
        <v>0</v>
      </c>
      <c r="L301" s="210">
        <f t="shared" si="127"/>
        <v>0</v>
      </c>
      <c r="M301" s="210">
        <f t="shared" si="127"/>
        <v>0</v>
      </c>
      <c r="N301" s="210">
        <f t="shared" si="127"/>
        <v>0</v>
      </c>
      <c r="O301" s="210">
        <f t="shared" si="127"/>
        <v>0</v>
      </c>
      <c r="P301" s="210">
        <f t="shared" si="127"/>
        <v>0</v>
      </c>
      <c r="Q301" s="210">
        <f t="shared" si="127"/>
        <v>0</v>
      </c>
      <c r="R301" s="210">
        <f t="shared" si="127"/>
        <v>0</v>
      </c>
      <c r="S301" s="210">
        <f t="shared" si="127"/>
        <v>0</v>
      </c>
      <c r="T301" s="210">
        <f t="shared" si="127"/>
        <v>0</v>
      </c>
      <c r="U301" s="210">
        <f t="shared" si="127"/>
        <v>0</v>
      </c>
      <c r="V301" s="210">
        <f t="shared" si="127"/>
        <v>0</v>
      </c>
      <c r="W301" s="210">
        <f t="shared" si="127"/>
        <v>0</v>
      </c>
      <c r="X301" s="210">
        <f t="shared" si="127"/>
        <v>0</v>
      </c>
      <c r="Y301" s="210">
        <f t="shared" si="127"/>
        <v>0</v>
      </c>
      <c r="Z301" s="210">
        <f t="shared" si="127"/>
        <v>0</v>
      </c>
      <c r="AA301" s="210">
        <f t="shared" si="127"/>
        <v>0</v>
      </c>
      <c r="AB301" s="210">
        <f t="shared" si="127"/>
        <v>0</v>
      </c>
      <c r="AC301" s="210">
        <f t="shared" si="127"/>
        <v>0</v>
      </c>
      <c r="AD301" s="210">
        <f t="shared" si="127"/>
        <v>0</v>
      </c>
      <c r="AE301" s="210">
        <f t="shared" si="127"/>
        <v>0</v>
      </c>
      <c r="AF301" s="210">
        <f t="shared" si="127"/>
        <v>0</v>
      </c>
      <c r="AG301" s="210">
        <f t="shared" si="127"/>
        <v>0</v>
      </c>
      <c r="AH301" s="210">
        <f t="shared" si="127"/>
        <v>0</v>
      </c>
      <c r="AI301" s="210">
        <f t="shared" si="127"/>
        <v>0</v>
      </c>
      <c r="AJ301" s="210">
        <f t="shared" si="127"/>
        <v>0</v>
      </c>
      <c r="AK301" s="210">
        <f t="shared" si="127"/>
        <v>0</v>
      </c>
      <c r="AL301" s="210">
        <f t="shared" si="127"/>
        <v>0</v>
      </c>
      <c r="AM301" s="210">
        <f t="shared" si="127"/>
        <v>0</v>
      </c>
      <c r="AN301" s="210">
        <f t="shared" si="127"/>
        <v>0</v>
      </c>
      <c r="AO301" s="210">
        <f t="shared" si="127"/>
        <v>0</v>
      </c>
      <c r="AP301" s="210">
        <f t="shared" si="127"/>
        <v>0</v>
      </c>
      <c r="AQ301" s="210">
        <f t="shared" si="127"/>
        <v>0</v>
      </c>
      <c r="AR301" s="210">
        <f t="shared" si="127"/>
        <v>0</v>
      </c>
      <c r="AS301" s="210">
        <f t="shared" si="127"/>
        <v>0</v>
      </c>
      <c r="AT301" s="210">
        <f t="shared" si="127"/>
        <v>0</v>
      </c>
      <c r="AU301" s="210">
        <f t="shared" si="127"/>
        <v>0</v>
      </c>
      <c r="AV301" s="210">
        <f t="shared" si="127"/>
        <v>0</v>
      </c>
      <c r="AW301" s="210">
        <f t="shared" si="127"/>
        <v>0</v>
      </c>
      <c r="AX301" s="210">
        <f t="shared" si="127"/>
        <v>0</v>
      </c>
      <c r="AY301" s="210">
        <f t="shared" si="127"/>
        <v>0</v>
      </c>
      <c r="AZ301" s="210">
        <f t="shared" si="127"/>
        <v>0</v>
      </c>
      <c r="BA301" s="210">
        <f t="shared" si="127"/>
        <v>0</v>
      </c>
      <c r="BB301" s="210">
        <f t="shared" si="127"/>
        <v>0</v>
      </c>
      <c r="BC301" s="210">
        <f t="shared" si="127"/>
        <v>0</v>
      </c>
      <c r="BD301" s="210">
        <f t="shared" si="127"/>
        <v>0</v>
      </c>
      <c r="BE301" s="210">
        <f t="shared" si="127"/>
        <v>0</v>
      </c>
      <c r="BF301" s="210">
        <f t="shared" si="127"/>
        <v>0</v>
      </c>
      <c r="BG301" s="210">
        <f t="shared" si="127"/>
        <v>0</v>
      </c>
      <c r="BH301" s="210">
        <f t="shared" si="127"/>
        <v>0</v>
      </c>
      <c r="BI301" s="210">
        <f t="shared" si="127"/>
        <v>0</v>
      </c>
      <c r="BJ301" s="210">
        <f t="shared" si="127"/>
        <v>0</v>
      </c>
      <c r="BK301" s="210">
        <f t="shared" si="127"/>
        <v>0</v>
      </c>
      <c r="BL301" s="210">
        <f t="shared" si="127"/>
        <v>0</v>
      </c>
      <c r="BM301" s="210">
        <f t="shared" si="127"/>
        <v>0</v>
      </c>
      <c r="BN301" s="210">
        <f t="shared" si="127"/>
        <v>0</v>
      </c>
      <c r="BO301" s="210">
        <f t="shared" si="127"/>
        <v>0</v>
      </c>
      <c r="BP301" s="210">
        <f t="shared" si="127"/>
        <v>0</v>
      </c>
      <c r="BQ301" s="210">
        <f t="shared" si="127"/>
        <v>0</v>
      </c>
      <c r="BR301" s="210">
        <f t="shared" si="126"/>
        <v>0</v>
      </c>
      <c r="BS301" s="210">
        <f t="shared" si="126"/>
        <v>0</v>
      </c>
      <c r="BT301" s="210">
        <f t="shared" si="126"/>
        <v>0</v>
      </c>
      <c r="BU301" s="210">
        <f t="shared" si="126"/>
        <v>0</v>
      </c>
      <c r="BV301" s="210">
        <f t="shared" si="126"/>
        <v>0</v>
      </c>
      <c r="BW301" s="210">
        <f t="shared" si="126"/>
        <v>0</v>
      </c>
      <c r="BX301" s="210">
        <f t="shared" si="126"/>
        <v>0</v>
      </c>
      <c r="BY301" s="210">
        <f t="shared" si="126"/>
        <v>0</v>
      </c>
      <c r="BZ301" s="210">
        <f t="shared" si="126"/>
        <v>0</v>
      </c>
      <c r="CA301" s="210">
        <f t="shared" si="126"/>
        <v>0</v>
      </c>
      <c r="CB301" s="210">
        <f t="shared" si="126"/>
        <v>0</v>
      </c>
      <c r="CC301" s="210">
        <f t="shared" si="126"/>
        <v>0</v>
      </c>
      <c r="CD301" s="210">
        <f t="shared" si="126"/>
        <v>0</v>
      </c>
      <c r="CE301" s="210">
        <f t="shared" si="126"/>
        <v>0</v>
      </c>
      <c r="CF301" s="210">
        <f t="shared" si="126"/>
        <v>0</v>
      </c>
      <c r="CG301" s="210">
        <f t="shared" si="126"/>
        <v>0</v>
      </c>
      <c r="CH301" s="210">
        <f t="shared" si="126"/>
        <v>0</v>
      </c>
      <c r="CI301" s="210">
        <f t="shared" si="126"/>
        <v>0</v>
      </c>
      <c r="CJ301" s="210">
        <f t="shared" si="126"/>
        <v>0</v>
      </c>
      <c r="CK301" s="210">
        <f t="shared" si="126"/>
        <v>0</v>
      </c>
      <c r="CL301" s="210">
        <f t="shared" si="126"/>
        <v>0</v>
      </c>
      <c r="CM301" s="210">
        <f t="shared" si="126"/>
        <v>0</v>
      </c>
      <c r="CN301" s="210">
        <f t="shared" si="126"/>
        <v>0</v>
      </c>
      <c r="CO301" s="210">
        <f t="shared" si="126"/>
        <v>0</v>
      </c>
      <c r="CP301" s="210">
        <f t="shared" si="126"/>
        <v>0</v>
      </c>
      <c r="CQ301" s="210">
        <f t="shared" si="126"/>
        <v>0</v>
      </c>
      <c r="CR301" s="210">
        <f t="shared" si="126"/>
        <v>0</v>
      </c>
      <c r="CS301" s="210">
        <f t="shared" si="126"/>
        <v>0</v>
      </c>
      <c r="CT301" s="210">
        <f t="shared" si="126"/>
        <v>0</v>
      </c>
      <c r="CU301" s="210">
        <f t="shared" si="126"/>
        <v>0</v>
      </c>
      <c r="CV301" s="210">
        <f t="shared" si="126"/>
        <v>0</v>
      </c>
      <c r="CW301" s="210">
        <f t="shared" si="126"/>
        <v>0</v>
      </c>
      <c r="CX301" s="210">
        <f t="shared" si="126"/>
        <v>0</v>
      </c>
      <c r="CY301" s="210">
        <f t="shared" si="126"/>
        <v>0</v>
      </c>
      <c r="CZ301" s="210">
        <f t="shared" si="126"/>
        <v>0</v>
      </c>
      <c r="DA301" s="210">
        <f t="shared" si="126"/>
        <v>0</v>
      </c>
      <c r="DB301" s="210">
        <f t="shared" si="126"/>
        <v>0</v>
      </c>
      <c r="DC301" s="210">
        <f t="shared" si="126"/>
        <v>0</v>
      </c>
      <c r="DD301" s="210">
        <f t="shared" si="126"/>
        <v>0</v>
      </c>
      <c r="DE301" s="210">
        <f t="shared" si="126"/>
        <v>0</v>
      </c>
      <c r="DF301" s="210">
        <f t="shared" si="126"/>
        <v>0</v>
      </c>
      <c r="DG301" s="210">
        <f t="shared" si="126"/>
        <v>0</v>
      </c>
      <c r="DH301" s="210">
        <f t="shared" si="126"/>
        <v>0</v>
      </c>
      <c r="DI301" s="210">
        <f t="shared" si="126"/>
        <v>0</v>
      </c>
      <c r="DJ301" s="210">
        <f t="shared" si="126"/>
        <v>0</v>
      </c>
      <c r="DK301" s="210">
        <f t="shared" si="126"/>
        <v>0</v>
      </c>
      <c r="DL301" s="210">
        <f t="shared" si="126"/>
        <v>0</v>
      </c>
      <c r="DM301" s="210">
        <f t="shared" si="126"/>
        <v>0</v>
      </c>
      <c r="DN301" s="210">
        <f t="shared" si="126"/>
        <v>0</v>
      </c>
      <c r="DO301" s="210">
        <f t="shared" si="126"/>
        <v>0</v>
      </c>
      <c r="DP301" s="210">
        <f t="shared" si="126"/>
        <v>0</v>
      </c>
      <c r="DQ301" s="210">
        <f t="shared" si="126"/>
        <v>0</v>
      </c>
      <c r="DR301" s="210">
        <f t="shared" si="126"/>
        <v>0</v>
      </c>
      <c r="DS301" s="210">
        <f t="shared" si="126"/>
        <v>0</v>
      </c>
      <c r="DT301" s="210">
        <f t="shared" si="126"/>
        <v>0</v>
      </c>
      <c r="DU301" s="210">
        <f t="shared" si="126"/>
        <v>0</v>
      </c>
      <c r="DV301" s="210">
        <f t="shared" si="126"/>
        <v>0</v>
      </c>
      <c r="DW301" s="210">
        <f t="shared" si="126"/>
        <v>0</v>
      </c>
      <c r="DX301" s="210">
        <f t="shared" si="126"/>
        <v>0</v>
      </c>
      <c r="DY301" s="210">
        <f t="shared" si="126"/>
        <v>0</v>
      </c>
      <c r="DZ301" s="210">
        <f t="shared" si="126"/>
        <v>0</v>
      </c>
      <c r="EA301" s="210">
        <f t="shared" si="126"/>
        <v>0</v>
      </c>
      <c r="EB301" s="210">
        <f t="shared" si="126"/>
        <v>0</v>
      </c>
      <c r="EC301" s="210">
        <f t="shared" ref="EC301:GI305" si="129">IFERROR(EC110/$D110,0)</f>
        <v>0</v>
      </c>
      <c r="ED301" s="210">
        <f t="shared" si="129"/>
        <v>0</v>
      </c>
      <c r="EE301" s="210">
        <f t="shared" si="129"/>
        <v>0</v>
      </c>
      <c r="EF301" s="210">
        <f t="shared" si="129"/>
        <v>0</v>
      </c>
      <c r="EG301" s="210">
        <f t="shared" si="129"/>
        <v>0</v>
      </c>
      <c r="EH301" s="210">
        <f t="shared" si="129"/>
        <v>0</v>
      </c>
      <c r="EI301" s="210">
        <f t="shared" si="129"/>
        <v>0</v>
      </c>
      <c r="EJ301" s="210">
        <f t="shared" si="129"/>
        <v>0</v>
      </c>
      <c r="EK301" s="210">
        <f t="shared" si="129"/>
        <v>0</v>
      </c>
      <c r="EL301" s="210">
        <f t="shared" si="129"/>
        <v>0</v>
      </c>
      <c r="EM301" s="210">
        <f t="shared" si="129"/>
        <v>0</v>
      </c>
      <c r="EN301" s="210">
        <f t="shared" si="129"/>
        <v>0</v>
      </c>
      <c r="EO301" s="210">
        <f t="shared" si="129"/>
        <v>0</v>
      </c>
      <c r="EP301" s="210">
        <f t="shared" si="129"/>
        <v>0</v>
      </c>
      <c r="EQ301" s="210">
        <f t="shared" si="129"/>
        <v>0</v>
      </c>
      <c r="ER301" s="210">
        <f t="shared" si="129"/>
        <v>0</v>
      </c>
      <c r="ES301" s="210">
        <f t="shared" si="129"/>
        <v>0</v>
      </c>
      <c r="ET301" s="210">
        <f t="shared" si="129"/>
        <v>0</v>
      </c>
      <c r="EU301" s="210">
        <f t="shared" si="129"/>
        <v>0</v>
      </c>
      <c r="EV301" s="210">
        <f t="shared" si="129"/>
        <v>0</v>
      </c>
      <c r="EW301" s="210">
        <f t="shared" si="129"/>
        <v>0</v>
      </c>
      <c r="EX301" s="210">
        <f t="shared" si="129"/>
        <v>0</v>
      </c>
      <c r="EY301" s="210">
        <f t="shared" si="129"/>
        <v>0</v>
      </c>
      <c r="EZ301" s="210">
        <f t="shared" si="129"/>
        <v>0</v>
      </c>
      <c r="FA301" s="210">
        <f t="shared" si="129"/>
        <v>0</v>
      </c>
      <c r="FB301" s="210">
        <f t="shared" si="129"/>
        <v>0</v>
      </c>
      <c r="FC301" s="210">
        <f t="shared" si="129"/>
        <v>0</v>
      </c>
      <c r="FD301" s="210">
        <f t="shared" si="129"/>
        <v>0</v>
      </c>
      <c r="FE301" s="210">
        <f t="shared" si="129"/>
        <v>0</v>
      </c>
      <c r="FF301" s="210">
        <f t="shared" si="129"/>
        <v>0</v>
      </c>
      <c r="FG301" s="210">
        <f t="shared" si="129"/>
        <v>0</v>
      </c>
      <c r="FH301" s="210">
        <f t="shared" si="129"/>
        <v>0</v>
      </c>
      <c r="FI301" s="210">
        <f t="shared" si="129"/>
        <v>0</v>
      </c>
      <c r="FJ301" s="210">
        <f t="shared" si="129"/>
        <v>0</v>
      </c>
      <c r="FK301" s="210">
        <f t="shared" si="129"/>
        <v>0</v>
      </c>
      <c r="FL301" s="210">
        <f t="shared" si="129"/>
        <v>0</v>
      </c>
      <c r="FM301" s="210">
        <f t="shared" si="129"/>
        <v>0</v>
      </c>
      <c r="FN301" s="210">
        <f t="shared" si="129"/>
        <v>0</v>
      </c>
      <c r="FO301" s="210">
        <f t="shared" si="129"/>
        <v>0</v>
      </c>
      <c r="FP301" s="210">
        <f t="shared" si="129"/>
        <v>0</v>
      </c>
      <c r="FQ301" s="210">
        <f t="shared" si="129"/>
        <v>0</v>
      </c>
      <c r="FR301" s="210">
        <f t="shared" si="129"/>
        <v>0</v>
      </c>
      <c r="FS301" s="210">
        <f t="shared" si="129"/>
        <v>0</v>
      </c>
      <c r="FT301" s="210">
        <f t="shared" si="129"/>
        <v>0</v>
      </c>
      <c r="FU301" s="210">
        <f t="shared" si="129"/>
        <v>0</v>
      </c>
      <c r="FV301" s="210">
        <f t="shared" si="129"/>
        <v>0</v>
      </c>
      <c r="FW301" s="210">
        <f t="shared" si="129"/>
        <v>0</v>
      </c>
      <c r="FX301" s="210">
        <f t="shared" si="129"/>
        <v>0</v>
      </c>
      <c r="FY301" s="210">
        <f t="shared" si="129"/>
        <v>0</v>
      </c>
      <c r="FZ301" s="210">
        <f t="shared" si="129"/>
        <v>0</v>
      </c>
      <c r="GA301" s="210">
        <f t="shared" si="129"/>
        <v>0</v>
      </c>
      <c r="GB301" s="210">
        <f t="shared" si="129"/>
        <v>0</v>
      </c>
      <c r="GC301" s="210">
        <f t="shared" si="129"/>
        <v>0</v>
      </c>
      <c r="GD301" s="210">
        <f t="shared" si="129"/>
        <v>0</v>
      </c>
      <c r="GE301" s="210">
        <f t="shared" si="129"/>
        <v>0</v>
      </c>
      <c r="GF301" s="210">
        <f t="shared" si="129"/>
        <v>0</v>
      </c>
      <c r="GG301" s="210">
        <f t="shared" si="129"/>
        <v>0</v>
      </c>
      <c r="GH301" s="210">
        <f t="shared" si="129"/>
        <v>0</v>
      </c>
      <c r="GI301" s="210">
        <f t="shared" si="129"/>
        <v>0</v>
      </c>
      <c r="GK301" s="216">
        <f t="shared" si="91"/>
        <v>0</v>
      </c>
      <c r="GL301" s="216">
        <f t="shared" si="86"/>
        <v>0</v>
      </c>
      <c r="GM301" s="216">
        <f t="shared" si="87"/>
        <v>0</v>
      </c>
      <c r="GN301" s="216">
        <f t="shared" si="88"/>
        <v>0</v>
      </c>
    </row>
    <row r="302" spans="1:196" x14ac:dyDescent="0.35">
      <c r="A302" s="9">
        <f>Report!$C$4</f>
        <v>1</v>
      </c>
      <c r="B302" t="str">
        <f>VLOOKUP($A302,Centers!$B$1:$C$120,2,)</f>
        <v>GATE</v>
      </c>
      <c r="C302" s="209">
        <v>44988</v>
      </c>
      <c r="D302" s="113">
        <f>IF($A302=1,SUM(SUMIFS(Indent!$E:$E,Indent!$C:$C,Waterfall!$C302,Indent!$A:$A,Centers!$A$2),SUMIFS(Indent!$E:$E,Indent!$C:$C,Waterfall!$C302,Indent!$A:$A,Centers!$A$3),SUMIFS(Indent!$E:$E,Indent!$C:$C,Waterfall!$C302,Indent!$A:$A,Centers!$A$4),SUMIFS(Indent!$E:$E,Indent!$C:$C,Waterfall!$C302,Indent!$A:$A,Centers!$A$5),SUMIFS(Indent!$E:$E,Indent!$C:$C,Waterfall!$C302,Indent!$A:$A,Centers!$A$6),SUMIFS(Indent!$E:$E,Indent!$C:$C,Waterfall!$C302,Indent!$A:$A,Centers!$A$7),SUMIFS(Indent!$E:$E,Indent!$C:$C,Waterfall!$C302,Indent!$A:$A,Centers!$A$8)),SUMIFS(Indent!$E:$E,Indent!$C:$C,Waterfall!$C302,Indent!$A:$A,$A302))</f>
        <v>0</v>
      </c>
      <c r="E302" s="210">
        <f t="shared" si="83"/>
        <v>0</v>
      </c>
      <c r="F302" s="210">
        <f t="shared" si="127"/>
        <v>0</v>
      </c>
      <c r="G302" s="210">
        <f t="shared" si="127"/>
        <v>0</v>
      </c>
      <c r="H302" s="210">
        <f t="shared" si="127"/>
        <v>0</v>
      </c>
      <c r="I302" s="210">
        <f t="shared" si="127"/>
        <v>0</v>
      </c>
      <c r="J302" s="210">
        <f t="shared" si="127"/>
        <v>0</v>
      </c>
      <c r="K302" s="210">
        <f t="shared" si="127"/>
        <v>0</v>
      </c>
      <c r="L302" s="210">
        <f t="shared" si="127"/>
        <v>0</v>
      </c>
      <c r="M302" s="210">
        <f t="shared" si="127"/>
        <v>0</v>
      </c>
      <c r="N302" s="210">
        <f t="shared" si="127"/>
        <v>0</v>
      </c>
      <c r="O302" s="210">
        <f t="shared" si="127"/>
        <v>0</v>
      </c>
      <c r="P302" s="210">
        <f t="shared" si="127"/>
        <v>0</v>
      </c>
      <c r="Q302" s="210">
        <f t="shared" si="127"/>
        <v>0</v>
      </c>
      <c r="R302" s="210">
        <f t="shared" si="127"/>
        <v>0</v>
      </c>
      <c r="S302" s="210">
        <f t="shared" si="127"/>
        <v>0</v>
      </c>
      <c r="T302" s="210">
        <f t="shared" si="127"/>
        <v>0</v>
      </c>
      <c r="U302" s="210">
        <f t="shared" si="127"/>
        <v>0</v>
      </c>
      <c r="V302" s="210">
        <f t="shared" si="127"/>
        <v>0</v>
      </c>
      <c r="W302" s="210">
        <f t="shared" si="127"/>
        <v>0</v>
      </c>
      <c r="X302" s="210">
        <f t="shared" si="127"/>
        <v>0</v>
      </c>
      <c r="Y302" s="210">
        <f t="shared" si="127"/>
        <v>0</v>
      </c>
      <c r="Z302" s="210">
        <f t="shared" si="127"/>
        <v>0</v>
      </c>
      <c r="AA302" s="210">
        <f t="shared" si="127"/>
        <v>0</v>
      </c>
      <c r="AB302" s="210">
        <f t="shared" si="127"/>
        <v>0</v>
      </c>
      <c r="AC302" s="210">
        <f t="shared" si="127"/>
        <v>0</v>
      </c>
      <c r="AD302" s="210">
        <f t="shared" si="127"/>
        <v>0</v>
      </c>
      <c r="AE302" s="210">
        <f t="shared" si="127"/>
        <v>0</v>
      </c>
      <c r="AF302" s="210">
        <f t="shared" si="127"/>
        <v>0</v>
      </c>
      <c r="AG302" s="210">
        <f t="shared" si="127"/>
        <v>0</v>
      </c>
      <c r="AH302" s="210">
        <f t="shared" si="127"/>
        <v>0</v>
      </c>
      <c r="AI302" s="210">
        <f t="shared" si="127"/>
        <v>0</v>
      </c>
      <c r="AJ302" s="210">
        <f t="shared" si="127"/>
        <v>0</v>
      </c>
      <c r="AK302" s="210">
        <f t="shared" si="127"/>
        <v>0</v>
      </c>
      <c r="AL302" s="210">
        <f t="shared" si="127"/>
        <v>0</v>
      </c>
      <c r="AM302" s="210">
        <f t="shared" si="127"/>
        <v>0</v>
      </c>
      <c r="AN302" s="210">
        <f t="shared" si="127"/>
        <v>0</v>
      </c>
      <c r="AO302" s="210">
        <f t="shared" si="127"/>
        <v>0</v>
      </c>
      <c r="AP302" s="210">
        <f t="shared" si="127"/>
        <v>0</v>
      </c>
      <c r="AQ302" s="210">
        <f t="shared" si="127"/>
        <v>0</v>
      </c>
      <c r="AR302" s="210">
        <f t="shared" si="127"/>
        <v>0</v>
      </c>
      <c r="AS302" s="210">
        <f t="shared" si="127"/>
        <v>0</v>
      </c>
      <c r="AT302" s="210">
        <f t="shared" si="127"/>
        <v>0</v>
      </c>
      <c r="AU302" s="210">
        <f t="shared" si="127"/>
        <v>0</v>
      </c>
      <c r="AV302" s="210">
        <f t="shared" si="127"/>
        <v>0</v>
      </c>
      <c r="AW302" s="210">
        <f t="shared" si="127"/>
        <v>0</v>
      </c>
      <c r="AX302" s="210">
        <f t="shared" si="127"/>
        <v>0</v>
      </c>
      <c r="AY302" s="210">
        <f t="shared" si="127"/>
        <v>0</v>
      </c>
      <c r="AZ302" s="210">
        <f t="shared" si="127"/>
        <v>0</v>
      </c>
      <c r="BA302" s="210">
        <f t="shared" si="127"/>
        <v>0</v>
      </c>
      <c r="BB302" s="210">
        <f t="shared" si="127"/>
        <v>0</v>
      </c>
      <c r="BC302" s="210">
        <f t="shared" si="127"/>
        <v>0</v>
      </c>
      <c r="BD302" s="210">
        <f t="shared" si="127"/>
        <v>0</v>
      </c>
      <c r="BE302" s="210">
        <f t="shared" si="127"/>
        <v>0</v>
      </c>
      <c r="BF302" s="210">
        <f t="shared" si="127"/>
        <v>0</v>
      </c>
      <c r="BG302" s="210">
        <f t="shared" si="127"/>
        <v>0</v>
      </c>
      <c r="BH302" s="210">
        <f t="shared" si="127"/>
        <v>0</v>
      </c>
      <c r="BI302" s="210">
        <f t="shared" si="127"/>
        <v>0</v>
      </c>
      <c r="BJ302" s="210">
        <f t="shared" si="127"/>
        <v>0</v>
      </c>
      <c r="BK302" s="210">
        <f t="shared" si="127"/>
        <v>0</v>
      </c>
      <c r="BL302" s="210">
        <f t="shared" si="127"/>
        <v>0</v>
      </c>
      <c r="BM302" s="210">
        <f t="shared" si="127"/>
        <v>0</v>
      </c>
      <c r="BN302" s="210">
        <f t="shared" si="127"/>
        <v>0</v>
      </c>
      <c r="BO302" s="210">
        <f t="shared" si="127"/>
        <v>0</v>
      </c>
      <c r="BP302" s="210">
        <f t="shared" si="127"/>
        <v>0</v>
      </c>
      <c r="BQ302" s="210">
        <f t="shared" si="127"/>
        <v>0</v>
      </c>
      <c r="BR302" s="210">
        <f t="shared" si="126"/>
        <v>0</v>
      </c>
      <c r="BS302" s="210">
        <f t="shared" si="126"/>
        <v>0</v>
      </c>
      <c r="BT302" s="210">
        <f t="shared" si="126"/>
        <v>0</v>
      </c>
      <c r="BU302" s="210">
        <f t="shared" si="126"/>
        <v>0</v>
      </c>
      <c r="BV302" s="210">
        <f t="shared" si="126"/>
        <v>0</v>
      </c>
      <c r="BW302" s="210">
        <f t="shared" si="126"/>
        <v>0</v>
      </c>
      <c r="BX302" s="210">
        <f t="shared" si="126"/>
        <v>0</v>
      </c>
      <c r="BY302" s="210">
        <f t="shared" si="126"/>
        <v>0</v>
      </c>
      <c r="BZ302" s="210">
        <f t="shared" si="126"/>
        <v>0</v>
      </c>
      <c r="CA302" s="210">
        <f t="shared" si="126"/>
        <v>0</v>
      </c>
      <c r="CB302" s="210">
        <f t="shared" si="126"/>
        <v>0</v>
      </c>
      <c r="CC302" s="210">
        <f t="shared" si="126"/>
        <v>0</v>
      </c>
      <c r="CD302" s="210">
        <f t="shared" si="126"/>
        <v>0</v>
      </c>
      <c r="CE302" s="210">
        <f t="shared" si="126"/>
        <v>0</v>
      </c>
      <c r="CF302" s="210">
        <f t="shared" si="126"/>
        <v>0</v>
      </c>
      <c r="CG302" s="210">
        <f t="shared" si="126"/>
        <v>0</v>
      </c>
      <c r="CH302" s="210">
        <f t="shared" si="126"/>
        <v>0</v>
      </c>
      <c r="CI302" s="210">
        <f t="shared" si="126"/>
        <v>0</v>
      </c>
      <c r="CJ302" s="210">
        <f t="shared" si="126"/>
        <v>0</v>
      </c>
      <c r="CK302" s="210">
        <f t="shared" si="126"/>
        <v>0</v>
      </c>
      <c r="CL302" s="210">
        <f t="shared" si="126"/>
        <v>0</v>
      </c>
      <c r="CM302" s="210">
        <f t="shared" si="126"/>
        <v>0</v>
      </c>
      <c r="CN302" s="210">
        <f t="shared" si="126"/>
        <v>0</v>
      </c>
      <c r="CO302" s="210">
        <f t="shared" si="126"/>
        <v>0</v>
      </c>
      <c r="CP302" s="210">
        <f t="shared" si="126"/>
        <v>0</v>
      </c>
      <c r="CQ302" s="210">
        <f t="shared" si="126"/>
        <v>0</v>
      </c>
      <c r="CR302" s="210">
        <f t="shared" si="126"/>
        <v>0</v>
      </c>
      <c r="CS302" s="210">
        <f t="shared" si="126"/>
        <v>0</v>
      </c>
      <c r="CT302" s="210">
        <f t="shared" si="126"/>
        <v>0</v>
      </c>
      <c r="CU302" s="210">
        <f t="shared" si="126"/>
        <v>0</v>
      </c>
      <c r="CV302" s="210">
        <f t="shared" si="126"/>
        <v>0</v>
      </c>
      <c r="CW302" s="210">
        <f t="shared" si="126"/>
        <v>0</v>
      </c>
      <c r="CX302" s="210">
        <f t="shared" si="126"/>
        <v>0</v>
      </c>
      <c r="CY302" s="210">
        <f t="shared" si="126"/>
        <v>0</v>
      </c>
      <c r="CZ302" s="210">
        <f t="shared" si="126"/>
        <v>0</v>
      </c>
      <c r="DA302" s="210">
        <f t="shared" si="126"/>
        <v>0</v>
      </c>
      <c r="DB302" s="210">
        <f t="shared" si="126"/>
        <v>0</v>
      </c>
      <c r="DC302" s="210">
        <f t="shared" si="126"/>
        <v>0</v>
      </c>
      <c r="DD302" s="210">
        <f t="shared" si="126"/>
        <v>0</v>
      </c>
      <c r="DE302" s="210">
        <f t="shared" si="126"/>
        <v>0</v>
      </c>
      <c r="DF302" s="210">
        <f t="shared" si="126"/>
        <v>0</v>
      </c>
      <c r="DG302" s="210">
        <f t="shared" si="126"/>
        <v>0</v>
      </c>
      <c r="DH302" s="210">
        <f t="shared" si="126"/>
        <v>0</v>
      </c>
      <c r="DI302" s="210">
        <f t="shared" si="126"/>
        <v>0</v>
      </c>
      <c r="DJ302" s="210">
        <f t="shared" si="126"/>
        <v>0</v>
      </c>
      <c r="DK302" s="210">
        <f t="shared" si="126"/>
        <v>0</v>
      </c>
      <c r="DL302" s="210">
        <f t="shared" si="126"/>
        <v>0</v>
      </c>
      <c r="DM302" s="210">
        <f t="shared" si="126"/>
        <v>0</v>
      </c>
      <c r="DN302" s="210">
        <f t="shared" si="126"/>
        <v>0</v>
      </c>
      <c r="DO302" s="210">
        <f t="shared" si="126"/>
        <v>0</v>
      </c>
      <c r="DP302" s="210">
        <f t="shared" si="126"/>
        <v>0</v>
      </c>
      <c r="DQ302" s="210">
        <f t="shared" si="126"/>
        <v>0</v>
      </c>
      <c r="DR302" s="210">
        <f t="shared" si="126"/>
        <v>0</v>
      </c>
      <c r="DS302" s="210">
        <f t="shared" si="126"/>
        <v>0</v>
      </c>
      <c r="DT302" s="210">
        <f t="shared" si="126"/>
        <v>0</v>
      </c>
      <c r="DU302" s="210">
        <f t="shared" si="126"/>
        <v>0</v>
      </c>
      <c r="DV302" s="210">
        <f t="shared" si="126"/>
        <v>0</v>
      </c>
      <c r="DW302" s="210">
        <f t="shared" si="126"/>
        <v>0</v>
      </c>
      <c r="DX302" s="210">
        <f t="shared" si="126"/>
        <v>0</v>
      </c>
      <c r="DY302" s="210">
        <f t="shared" si="126"/>
        <v>0</v>
      </c>
      <c r="DZ302" s="210">
        <f t="shared" si="126"/>
        <v>0</v>
      </c>
      <c r="EA302" s="210">
        <f t="shared" si="126"/>
        <v>0</v>
      </c>
      <c r="EB302" s="210">
        <f t="shared" si="126"/>
        <v>0</v>
      </c>
      <c r="EC302" s="210">
        <f t="shared" si="129"/>
        <v>0</v>
      </c>
      <c r="ED302" s="210">
        <f t="shared" si="129"/>
        <v>0</v>
      </c>
      <c r="EE302" s="210">
        <f t="shared" si="129"/>
        <v>0</v>
      </c>
      <c r="EF302" s="210">
        <f t="shared" si="129"/>
        <v>0</v>
      </c>
      <c r="EG302" s="210">
        <f t="shared" si="129"/>
        <v>0</v>
      </c>
      <c r="EH302" s="210">
        <f t="shared" si="129"/>
        <v>0</v>
      </c>
      <c r="EI302" s="210">
        <f t="shared" si="129"/>
        <v>0</v>
      </c>
      <c r="EJ302" s="210">
        <f t="shared" si="129"/>
        <v>0</v>
      </c>
      <c r="EK302" s="210">
        <f t="shared" si="129"/>
        <v>0</v>
      </c>
      <c r="EL302" s="210">
        <f t="shared" si="129"/>
        <v>0</v>
      </c>
      <c r="EM302" s="210">
        <f t="shared" si="129"/>
        <v>0</v>
      </c>
      <c r="EN302" s="210">
        <f t="shared" si="129"/>
        <v>0</v>
      </c>
      <c r="EO302" s="210">
        <f t="shared" si="129"/>
        <v>0</v>
      </c>
      <c r="EP302" s="210">
        <f t="shared" si="129"/>
        <v>0</v>
      </c>
      <c r="EQ302" s="210">
        <f t="shared" si="129"/>
        <v>0</v>
      </c>
      <c r="ER302" s="210">
        <f t="shared" si="129"/>
        <v>0</v>
      </c>
      <c r="ES302" s="210">
        <f t="shared" si="129"/>
        <v>0</v>
      </c>
      <c r="ET302" s="210">
        <f t="shared" si="129"/>
        <v>0</v>
      </c>
      <c r="EU302" s="210">
        <f t="shared" si="129"/>
        <v>0</v>
      </c>
      <c r="EV302" s="210">
        <f t="shared" si="129"/>
        <v>0</v>
      </c>
      <c r="EW302" s="210">
        <f t="shared" si="129"/>
        <v>0</v>
      </c>
      <c r="EX302" s="210">
        <f t="shared" si="129"/>
        <v>0</v>
      </c>
      <c r="EY302" s="210">
        <f t="shared" si="129"/>
        <v>0</v>
      </c>
      <c r="EZ302" s="210">
        <f t="shared" si="129"/>
        <v>0</v>
      </c>
      <c r="FA302" s="210">
        <f t="shared" si="129"/>
        <v>0</v>
      </c>
      <c r="FB302" s="210">
        <f t="shared" si="129"/>
        <v>0</v>
      </c>
      <c r="FC302" s="210">
        <f t="shared" si="129"/>
        <v>0</v>
      </c>
      <c r="FD302" s="210">
        <f t="shared" si="129"/>
        <v>0</v>
      </c>
      <c r="FE302" s="210">
        <f t="shared" si="129"/>
        <v>0</v>
      </c>
      <c r="FF302" s="210">
        <f t="shared" si="129"/>
        <v>0</v>
      </c>
      <c r="FG302" s="210">
        <f t="shared" si="129"/>
        <v>0</v>
      </c>
      <c r="FH302" s="210">
        <f t="shared" si="129"/>
        <v>0</v>
      </c>
      <c r="FI302" s="210">
        <f t="shared" si="129"/>
        <v>0</v>
      </c>
      <c r="FJ302" s="210">
        <f t="shared" si="129"/>
        <v>0</v>
      </c>
      <c r="FK302" s="210">
        <f t="shared" si="129"/>
        <v>0</v>
      </c>
      <c r="FL302" s="210">
        <f t="shared" si="129"/>
        <v>0</v>
      </c>
      <c r="FM302" s="210">
        <f t="shared" si="129"/>
        <v>0</v>
      </c>
      <c r="FN302" s="210">
        <f t="shared" si="129"/>
        <v>0</v>
      </c>
      <c r="FO302" s="210">
        <f t="shared" si="129"/>
        <v>0</v>
      </c>
      <c r="FP302" s="210">
        <f t="shared" si="129"/>
        <v>0</v>
      </c>
      <c r="FQ302" s="210">
        <f t="shared" si="129"/>
        <v>0</v>
      </c>
      <c r="FR302" s="210">
        <f t="shared" si="129"/>
        <v>0</v>
      </c>
      <c r="FS302" s="210">
        <f t="shared" si="129"/>
        <v>0</v>
      </c>
      <c r="FT302" s="210">
        <f t="shared" si="129"/>
        <v>0</v>
      </c>
      <c r="FU302" s="210">
        <f t="shared" si="129"/>
        <v>0</v>
      </c>
      <c r="FV302" s="210">
        <f t="shared" si="129"/>
        <v>0</v>
      </c>
      <c r="FW302" s="210">
        <f t="shared" si="129"/>
        <v>0</v>
      </c>
      <c r="FX302" s="210">
        <f t="shared" si="129"/>
        <v>0</v>
      </c>
      <c r="FY302" s="210">
        <f t="shared" si="129"/>
        <v>0</v>
      </c>
      <c r="FZ302" s="210">
        <f t="shared" si="129"/>
        <v>0</v>
      </c>
      <c r="GA302" s="210">
        <f t="shared" si="129"/>
        <v>0</v>
      </c>
      <c r="GB302" s="210">
        <f t="shared" si="129"/>
        <v>0</v>
      </c>
      <c r="GC302" s="210">
        <f t="shared" si="129"/>
        <v>0</v>
      </c>
      <c r="GD302" s="210">
        <f t="shared" si="129"/>
        <v>0</v>
      </c>
      <c r="GE302" s="210">
        <f t="shared" si="129"/>
        <v>0</v>
      </c>
      <c r="GF302" s="210">
        <f t="shared" si="129"/>
        <v>0</v>
      </c>
      <c r="GG302" s="210">
        <f t="shared" si="129"/>
        <v>0</v>
      </c>
      <c r="GH302" s="210">
        <f t="shared" si="129"/>
        <v>0</v>
      </c>
      <c r="GI302" s="210">
        <f t="shared" si="129"/>
        <v>0</v>
      </c>
      <c r="GK302" s="216">
        <f t="shared" si="91"/>
        <v>0</v>
      </c>
      <c r="GL302" s="216">
        <f t="shared" si="86"/>
        <v>0</v>
      </c>
      <c r="GM302" s="216">
        <f t="shared" si="87"/>
        <v>0</v>
      </c>
      <c r="GN302" s="216">
        <f t="shared" si="88"/>
        <v>0</v>
      </c>
    </row>
    <row r="303" spans="1:196" x14ac:dyDescent="0.35">
      <c r="A303" s="9">
        <f>Report!$C$4</f>
        <v>1</v>
      </c>
      <c r="B303" t="str">
        <f>VLOOKUP($A303,Centers!$B$1:$C$120,2,)</f>
        <v>GATE</v>
      </c>
      <c r="C303" s="209">
        <v>44989</v>
      </c>
      <c r="D303" s="113">
        <f>IF($A303=1,SUM(SUMIFS(Indent!$E:$E,Indent!$C:$C,Waterfall!$C303,Indent!$A:$A,Centers!$A$2),SUMIFS(Indent!$E:$E,Indent!$C:$C,Waterfall!$C303,Indent!$A:$A,Centers!$A$3),SUMIFS(Indent!$E:$E,Indent!$C:$C,Waterfall!$C303,Indent!$A:$A,Centers!$A$4),SUMIFS(Indent!$E:$E,Indent!$C:$C,Waterfall!$C303,Indent!$A:$A,Centers!$A$5),SUMIFS(Indent!$E:$E,Indent!$C:$C,Waterfall!$C303,Indent!$A:$A,Centers!$A$6),SUMIFS(Indent!$E:$E,Indent!$C:$C,Waterfall!$C303,Indent!$A:$A,Centers!$A$7),SUMIFS(Indent!$E:$E,Indent!$C:$C,Waterfall!$C303,Indent!$A:$A,Centers!$A$8)),SUMIFS(Indent!$E:$E,Indent!$C:$C,Waterfall!$C303,Indent!$A:$A,$A303))</f>
        <v>0</v>
      </c>
      <c r="E303" s="210">
        <f t="shared" si="83"/>
        <v>0</v>
      </c>
      <c r="F303" s="210">
        <f t="shared" si="127"/>
        <v>0</v>
      </c>
      <c r="G303" s="210">
        <f t="shared" si="127"/>
        <v>0</v>
      </c>
      <c r="H303" s="210">
        <f t="shared" si="127"/>
        <v>0</v>
      </c>
      <c r="I303" s="210">
        <f t="shared" si="127"/>
        <v>0</v>
      </c>
      <c r="J303" s="210">
        <f t="shared" si="127"/>
        <v>0</v>
      </c>
      <c r="K303" s="210">
        <f t="shared" si="127"/>
        <v>0</v>
      </c>
      <c r="L303" s="210">
        <f t="shared" si="127"/>
        <v>0</v>
      </c>
      <c r="M303" s="210">
        <f t="shared" si="127"/>
        <v>0</v>
      </c>
      <c r="N303" s="210">
        <f t="shared" si="127"/>
        <v>0</v>
      </c>
      <c r="O303" s="210">
        <f t="shared" si="127"/>
        <v>0</v>
      </c>
      <c r="P303" s="210">
        <f t="shared" si="127"/>
        <v>0</v>
      </c>
      <c r="Q303" s="210">
        <f t="shared" si="127"/>
        <v>0</v>
      </c>
      <c r="R303" s="210">
        <f t="shared" si="127"/>
        <v>0</v>
      </c>
      <c r="S303" s="210">
        <f t="shared" si="127"/>
        <v>0</v>
      </c>
      <c r="T303" s="210">
        <f t="shared" si="127"/>
        <v>0</v>
      </c>
      <c r="U303" s="210">
        <f t="shared" si="127"/>
        <v>0</v>
      </c>
      <c r="V303" s="210">
        <f t="shared" si="127"/>
        <v>0</v>
      </c>
      <c r="W303" s="210">
        <f t="shared" si="127"/>
        <v>0</v>
      </c>
      <c r="X303" s="210">
        <f t="shared" si="127"/>
        <v>0</v>
      </c>
      <c r="Y303" s="210">
        <f t="shared" si="127"/>
        <v>0</v>
      </c>
      <c r="Z303" s="210">
        <f t="shared" si="127"/>
        <v>0</v>
      </c>
      <c r="AA303" s="210">
        <f t="shared" si="127"/>
        <v>0</v>
      </c>
      <c r="AB303" s="210">
        <f t="shared" si="127"/>
        <v>0</v>
      </c>
      <c r="AC303" s="210">
        <f t="shared" si="127"/>
        <v>0</v>
      </c>
      <c r="AD303" s="210">
        <f t="shared" si="127"/>
        <v>0</v>
      </c>
      <c r="AE303" s="210">
        <f t="shared" si="127"/>
        <v>0</v>
      </c>
      <c r="AF303" s="210">
        <f t="shared" si="127"/>
        <v>0</v>
      </c>
      <c r="AG303" s="210">
        <f t="shared" si="127"/>
        <v>0</v>
      </c>
      <c r="AH303" s="210">
        <f t="shared" si="127"/>
        <v>0</v>
      </c>
      <c r="AI303" s="210">
        <f t="shared" si="127"/>
        <v>0</v>
      </c>
      <c r="AJ303" s="210">
        <f t="shared" si="127"/>
        <v>0</v>
      </c>
      <c r="AK303" s="210">
        <f t="shared" si="127"/>
        <v>0</v>
      </c>
      <c r="AL303" s="210">
        <f t="shared" si="127"/>
        <v>0</v>
      </c>
      <c r="AM303" s="210">
        <f t="shared" si="127"/>
        <v>0</v>
      </c>
      <c r="AN303" s="210">
        <f t="shared" si="127"/>
        <v>0</v>
      </c>
      <c r="AO303" s="210">
        <f t="shared" si="127"/>
        <v>0</v>
      </c>
      <c r="AP303" s="210">
        <f t="shared" si="127"/>
        <v>0</v>
      </c>
      <c r="AQ303" s="210">
        <f t="shared" si="127"/>
        <v>0</v>
      </c>
      <c r="AR303" s="210">
        <f t="shared" si="127"/>
        <v>0</v>
      </c>
      <c r="AS303" s="210">
        <f t="shared" si="127"/>
        <v>0</v>
      </c>
      <c r="AT303" s="210">
        <f t="shared" si="127"/>
        <v>0</v>
      </c>
      <c r="AU303" s="210">
        <f t="shared" si="127"/>
        <v>0</v>
      </c>
      <c r="AV303" s="210">
        <f t="shared" si="127"/>
        <v>0</v>
      </c>
      <c r="AW303" s="210">
        <f t="shared" si="127"/>
        <v>0</v>
      </c>
      <c r="AX303" s="210">
        <f t="shared" si="127"/>
        <v>0</v>
      </c>
      <c r="AY303" s="210">
        <f t="shared" si="127"/>
        <v>0</v>
      </c>
      <c r="AZ303" s="210">
        <f t="shared" si="127"/>
        <v>0</v>
      </c>
      <c r="BA303" s="210">
        <f t="shared" si="127"/>
        <v>0</v>
      </c>
      <c r="BB303" s="210">
        <f t="shared" si="127"/>
        <v>0</v>
      </c>
      <c r="BC303" s="210">
        <f t="shared" si="127"/>
        <v>0</v>
      </c>
      <c r="BD303" s="210">
        <f t="shared" si="127"/>
        <v>0</v>
      </c>
      <c r="BE303" s="210">
        <f t="shared" si="127"/>
        <v>0</v>
      </c>
      <c r="BF303" s="210">
        <f t="shared" si="127"/>
        <v>0</v>
      </c>
      <c r="BG303" s="210">
        <f t="shared" si="127"/>
        <v>0</v>
      </c>
      <c r="BH303" s="210">
        <f t="shared" si="127"/>
        <v>0</v>
      </c>
      <c r="BI303" s="210">
        <f t="shared" si="127"/>
        <v>0</v>
      </c>
      <c r="BJ303" s="210">
        <f t="shared" si="127"/>
        <v>0</v>
      </c>
      <c r="BK303" s="210">
        <f t="shared" si="127"/>
        <v>0</v>
      </c>
      <c r="BL303" s="210">
        <f t="shared" si="127"/>
        <v>0</v>
      </c>
      <c r="BM303" s="210">
        <f t="shared" si="127"/>
        <v>0</v>
      </c>
      <c r="BN303" s="210">
        <f t="shared" si="127"/>
        <v>0</v>
      </c>
      <c r="BO303" s="210">
        <f t="shared" si="127"/>
        <v>0</v>
      </c>
      <c r="BP303" s="210">
        <f t="shared" si="127"/>
        <v>0</v>
      </c>
      <c r="BQ303" s="210">
        <f t="shared" ref="BQ303:EB306" si="130">IFERROR(BQ112/$D112,0)</f>
        <v>0</v>
      </c>
      <c r="BR303" s="210">
        <f t="shared" si="130"/>
        <v>0</v>
      </c>
      <c r="BS303" s="210">
        <f t="shared" si="130"/>
        <v>0</v>
      </c>
      <c r="BT303" s="210">
        <f t="shared" si="130"/>
        <v>0</v>
      </c>
      <c r="BU303" s="210">
        <f t="shared" si="130"/>
        <v>0</v>
      </c>
      <c r="BV303" s="210">
        <f t="shared" si="130"/>
        <v>0</v>
      </c>
      <c r="BW303" s="210">
        <f t="shared" si="130"/>
        <v>0</v>
      </c>
      <c r="BX303" s="210">
        <f t="shared" si="130"/>
        <v>0</v>
      </c>
      <c r="BY303" s="210">
        <f t="shared" si="130"/>
        <v>0</v>
      </c>
      <c r="BZ303" s="210">
        <f t="shared" si="130"/>
        <v>0</v>
      </c>
      <c r="CA303" s="210">
        <f t="shared" si="130"/>
        <v>0</v>
      </c>
      <c r="CB303" s="210">
        <f t="shared" si="130"/>
        <v>0</v>
      </c>
      <c r="CC303" s="210">
        <f t="shared" si="130"/>
        <v>0</v>
      </c>
      <c r="CD303" s="210">
        <f t="shared" si="130"/>
        <v>0</v>
      </c>
      <c r="CE303" s="210">
        <f t="shared" si="130"/>
        <v>0</v>
      </c>
      <c r="CF303" s="210">
        <f t="shared" si="130"/>
        <v>0</v>
      </c>
      <c r="CG303" s="210">
        <f t="shared" si="130"/>
        <v>0</v>
      </c>
      <c r="CH303" s="210">
        <f t="shared" si="130"/>
        <v>0</v>
      </c>
      <c r="CI303" s="210">
        <f t="shared" si="130"/>
        <v>0</v>
      </c>
      <c r="CJ303" s="210">
        <f t="shared" si="130"/>
        <v>0</v>
      </c>
      <c r="CK303" s="210">
        <f t="shared" si="130"/>
        <v>0</v>
      </c>
      <c r="CL303" s="210">
        <f t="shared" si="130"/>
        <v>0</v>
      </c>
      <c r="CM303" s="210">
        <f t="shared" si="130"/>
        <v>0</v>
      </c>
      <c r="CN303" s="210">
        <f t="shared" si="130"/>
        <v>0</v>
      </c>
      <c r="CO303" s="210">
        <f t="shared" si="130"/>
        <v>0</v>
      </c>
      <c r="CP303" s="210">
        <f t="shared" si="130"/>
        <v>0</v>
      </c>
      <c r="CQ303" s="210">
        <f t="shared" si="130"/>
        <v>0</v>
      </c>
      <c r="CR303" s="210">
        <f t="shared" si="130"/>
        <v>0</v>
      </c>
      <c r="CS303" s="210">
        <f t="shared" si="130"/>
        <v>0</v>
      </c>
      <c r="CT303" s="210">
        <f t="shared" si="130"/>
        <v>0</v>
      </c>
      <c r="CU303" s="210">
        <f t="shared" si="130"/>
        <v>0</v>
      </c>
      <c r="CV303" s="210">
        <f t="shared" si="130"/>
        <v>0</v>
      </c>
      <c r="CW303" s="210">
        <f t="shared" si="130"/>
        <v>0</v>
      </c>
      <c r="CX303" s="210">
        <f t="shared" si="130"/>
        <v>0</v>
      </c>
      <c r="CY303" s="210">
        <f t="shared" si="130"/>
        <v>0</v>
      </c>
      <c r="CZ303" s="210">
        <f t="shared" si="130"/>
        <v>0</v>
      </c>
      <c r="DA303" s="210">
        <f t="shared" si="130"/>
        <v>0</v>
      </c>
      <c r="DB303" s="210">
        <f t="shared" si="130"/>
        <v>0</v>
      </c>
      <c r="DC303" s="210">
        <f t="shared" si="130"/>
        <v>0</v>
      </c>
      <c r="DD303" s="210">
        <f t="shared" si="130"/>
        <v>0</v>
      </c>
      <c r="DE303" s="210">
        <f t="shared" si="130"/>
        <v>0</v>
      </c>
      <c r="DF303" s="210">
        <f t="shared" si="130"/>
        <v>0</v>
      </c>
      <c r="DG303" s="210">
        <f t="shared" si="130"/>
        <v>0</v>
      </c>
      <c r="DH303" s="210">
        <f t="shared" si="130"/>
        <v>0</v>
      </c>
      <c r="DI303" s="210">
        <f t="shared" si="130"/>
        <v>0</v>
      </c>
      <c r="DJ303" s="210">
        <f t="shared" si="130"/>
        <v>0</v>
      </c>
      <c r="DK303" s="210">
        <f t="shared" si="130"/>
        <v>0</v>
      </c>
      <c r="DL303" s="210">
        <f t="shared" si="130"/>
        <v>0</v>
      </c>
      <c r="DM303" s="210">
        <f t="shared" si="130"/>
        <v>0</v>
      </c>
      <c r="DN303" s="210">
        <f t="shared" si="130"/>
        <v>0</v>
      </c>
      <c r="DO303" s="210">
        <f t="shared" si="130"/>
        <v>0</v>
      </c>
      <c r="DP303" s="210">
        <f t="shared" si="130"/>
        <v>0</v>
      </c>
      <c r="DQ303" s="210">
        <f t="shared" si="130"/>
        <v>0</v>
      </c>
      <c r="DR303" s="210">
        <f t="shared" si="130"/>
        <v>0</v>
      </c>
      <c r="DS303" s="210">
        <f t="shared" si="130"/>
        <v>0</v>
      </c>
      <c r="DT303" s="210">
        <f t="shared" si="130"/>
        <v>0</v>
      </c>
      <c r="DU303" s="210">
        <f t="shared" si="130"/>
        <v>0</v>
      </c>
      <c r="DV303" s="210">
        <f t="shared" si="130"/>
        <v>0</v>
      </c>
      <c r="DW303" s="210">
        <f t="shared" si="130"/>
        <v>0</v>
      </c>
      <c r="DX303" s="210">
        <f t="shared" si="130"/>
        <v>0</v>
      </c>
      <c r="DY303" s="210">
        <f t="shared" si="130"/>
        <v>0</v>
      </c>
      <c r="DZ303" s="210">
        <f t="shared" si="130"/>
        <v>0</v>
      </c>
      <c r="EA303" s="210">
        <f t="shared" si="130"/>
        <v>0</v>
      </c>
      <c r="EB303" s="210">
        <f t="shared" si="130"/>
        <v>0</v>
      </c>
      <c r="EC303" s="210">
        <f t="shared" si="129"/>
        <v>0</v>
      </c>
      <c r="ED303" s="210">
        <f t="shared" si="129"/>
        <v>0</v>
      </c>
      <c r="EE303" s="210">
        <f t="shared" si="129"/>
        <v>0</v>
      </c>
      <c r="EF303" s="210">
        <f t="shared" si="129"/>
        <v>0</v>
      </c>
      <c r="EG303" s="210">
        <f t="shared" si="129"/>
        <v>0</v>
      </c>
      <c r="EH303" s="210">
        <f t="shared" si="129"/>
        <v>0</v>
      </c>
      <c r="EI303" s="210">
        <f t="shared" si="129"/>
        <v>0</v>
      </c>
      <c r="EJ303" s="210">
        <f t="shared" si="129"/>
        <v>0</v>
      </c>
      <c r="EK303" s="210">
        <f t="shared" si="129"/>
        <v>0</v>
      </c>
      <c r="EL303" s="210">
        <f t="shared" si="129"/>
        <v>0</v>
      </c>
      <c r="EM303" s="210">
        <f t="shared" si="129"/>
        <v>0</v>
      </c>
      <c r="EN303" s="210">
        <f t="shared" si="129"/>
        <v>0</v>
      </c>
      <c r="EO303" s="210">
        <f t="shared" si="129"/>
        <v>0</v>
      </c>
      <c r="EP303" s="210">
        <f t="shared" si="129"/>
        <v>0</v>
      </c>
      <c r="EQ303" s="210">
        <f t="shared" si="129"/>
        <v>0</v>
      </c>
      <c r="ER303" s="210">
        <f t="shared" si="129"/>
        <v>0</v>
      </c>
      <c r="ES303" s="210">
        <f t="shared" si="129"/>
        <v>0</v>
      </c>
      <c r="ET303" s="210">
        <f t="shared" si="129"/>
        <v>0</v>
      </c>
      <c r="EU303" s="210">
        <f t="shared" si="129"/>
        <v>0</v>
      </c>
      <c r="EV303" s="210">
        <f t="shared" si="129"/>
        <v>0</v>
      </c>
      <c r="EW303" s="210">
        <f t="shared" si="129"/>
        <v>0</v>
      </c>
      <c r="EX303" s="210">
        <f t="shared" si="129"/>
        <v>0</v>
      </c>
      <c r="EY303" s="210">
        <f t="shared" si="129"/>
        <v>0</v>
      </c>
      <c r="EZ303" s="210">
        <f t="shared" si="129"/>
        <v>0</v>
      </c>
      <c r="FA303" s="210">
        <f t="shared" si="129"/>
        <v>0</v>
      </c>
      <c r="FB303" s="210">
        <f t="shared" si="129"/>
        <v>0</v>
      </c>
      <c r="FC303" s="210">
        <f t="shared" si="129"/>
        <v>0</v>
      </c>
      <c r="FD303" s="210">
        <f t="shared" si="129"/>
        <v>0</v>
      </c>
      <c r="FE303" s="210">
        <f t="shared" si="129"/>
        <v>0</v>
      </c>
      <c r="FF303" s="210">
        <f t="shared" si="129"/>
        <v>0</v>
      </c>
      <c r="FG303" s="210">
        <f t="shared" si="129"/>
        <v>0</v>
      </c>
      <c r="FH303" s="210">
        <f t="shared" si="129"/>
        <v>0</v>
      </c>
      <c r="FI303" s="210">
        <f t="shared" si="129"/>
        <v>0</v>
      </c>
      <c r="FJ303" s="210">
        <f t="shared" si="129"/>
        <v>0</v>
      </c>
      <c r="FK303" s="210">
        <f t="shared" si="129"/>
        <v>0</v>
      </c>
      <c r="FL303" s="210">
        <f t="shared" si="129"/>
        <v>0</v>
      </c>
      <c r="FM303" s="210">
        <f t="shared" si="129"/>
        <v>0</v>
      </c>
      <c r="FN303" s="210">
        <f t="shared" si="129"/>
        <v>0</v>
      </c>
      <c r="FO303" s="210">
        <f t="shared" si="129"/>
        <v>0</v>
      </c>
      <c r="FP303" s="210">
        <f t="shared" si="129"/>
        <v>0</v>
      </c>
      <c r="FQ303" s="210">
        <f t="shared" si="129"/>
        <v>0</v>
      </c>
      <c r="FR303" s="210">
        <f t="shared" si="129"/>
        <v>0</v>
      </c>
      <c r="FS303" s="210">
        <f t="shared" si="129"/>
        <v>0</v>
      </c>
      <c r="FT303" s="210">
        <f t="shared" si="129"/>
        <v>0</v>
      </c>
      <c r="FU303" s="210">
        <f t="shared" si="129"/>
        <v>0</v>
      </c>
      <c r="FV303" s="210">
        <f t="shared" si="129"/>
        <v>0</v>
      </c>
      <c r="FW303" s="210">
        <f t="shared" si="129"/>
        <v>0</v>
      </c>
      <c r="FX303" s="210">
        <f t="shared" si="129"/>
        <v>0</v>
      </c>
      <c r="FY303" s="210">
        <f t="shared" si="129"/>
        <v>0</v>
      </c>
      <c r="FZ303" s="210">
        <f t="shared" si="129"/>
        <v>0</v>
      </c>
      <c r="GA303" s="210">
        <f t="shared" si="129"/>
        <v>0</v>
      </c>
      <c r="GB303" s="210">
        <f t="shared" si="129"/>
        <v>0</v>
      </c>
      <c r="GC303" s="210">
        <f t="shared" si="129"/>
        <v>0</v>
      </c>
      <c r="GD303" s="210">
        <f t="shared" si="129"/>
        <v>0</v>
      </c>
      <c r="GE303" s="210">
        <f t="shared" si="129"/>
        <v>0</v>
      </c>
      <c r="GF303" s="210">
        <f t="shared" si="129"/>
        <v>0</v>
      </c>
      <c r="GG303" s="210">
        <f t="shared" si="129"/>
        <v>0</v>
      </c>
      <c r="GH303" s="210">
        <f t="shared" si="129"/>
        <v>0</v>
      </c>
      <c r="GI303" s="210">
        <f t="shared" si="129"/>
        <v>0</v>
      </c>
      <c r="GK303" s="216">
        <f t="shared" si="91"/>
        <v>0</v>
      </c>
      <c r="GL303" s="216">
        <f t="shared" si="86"/>
        <v>0</v>
      </c>
      <c r="GM303" s="216">
        <f t="shared" si="87"/>
        <v>0</v>
      </c>
      <c r="GN303" s="216">
        <f t="shared" si="88"/>
        <v>0</v>
      </c>
    </row>
    <row r="304" spans="1:196" x14ac:dyDescent="0.35">
      <c r="A304" s="9">
        <f>Report!$C$4</f>
        <v>1</v>
      </c>
      <c r="B304" t="str">
        <f>VLOOKUP($A304,Centers!$B$1:$C$120,2,)</f>
        <v>GATE</v>
      </c>
      <c r="C304" s="209">
        <v>44990</v>
      </c>
      <c r="D304" s="113">
        <f>IF($A304=1,SUM(SUMIFS(Indent!$E:$E,Indent!$C:$C,Waterfall!$C304,Indent!$A:$A,Centers!$A$2),SUMIFS(Indent!$E:$E,Indent!$C:$C,Waterfall!$C304,Indent!$A:$A,Centers!$A$3),SUMIFS(Indent!$E:$E,Indent!$C:$C,Waterfall!$C304,Indent!$A:$A,Centers!$A$4),SUMIFS(Indent!$E:$E,Indent!$C:$C,Waterfall!$C304,Indent!$A:$A,Centers!$A$5),SUMIFS(Indent!$E:$E,Indent!$C:$C,Waterfall!$C304,Indent!$A:$A,Centers!$A$6),SUMIFS(Indent!$E:$E,Indent!$C:$C,Waterfall!$C304,Indent!$A:$A,Centers!$A$7),SUMIFS(Indent!$E:$E,Indent!$C:$C,Waterfall!$C304,Indent!$A:$A,Centers!$A$8)),SUMIFS(Indent!$E:$E,Indent!$C:$C,Waterfall!$C304,Indent!$A:$A,$A304))</f>
        <v>0</v>
      </c>
      <c r="E304" s="210">
        <f t="shared" si="83"/>
        <v>0</v>
      </c>
      <c r="F304" s="210">
        <f t="shared" ref="F304:BQ307" si="131">IFERROR(F113/$D113,0)</f>
        <v>0</v>
      </c>
      <c r="G304" s="210">
        <f t="shared" si="131"/>
        <v>0</v>
      </c>
      <c r="H304" s="210">
        <f t="shared" si="131"/>
        <v>0</v>
      </c>
      <c r="I304" s="210">
        <f t="shared" si="131"/>
        <v>0</v>
      </c>
      <c r="J304" s="210">
        <f t="shared" si="131"/>
        <v>0</v>
      </c>
      <c r="K304" s="210">
        <f t="shared" si="131"/>
        <v>0</v>
      </c>
      <c r="L304" s="210">
        <f t="shared" si="131"/>
        <v>0</v>
      </c>
      <c r="M304" s="210">
        <f t="shared" si="131"/>
        <v>0</v>
      </c>
      <c r="N304" s="210">
        <f t="shared" si="131"/>
        <v>0</v>
      </c>
      <c r="O304" s="210">
        <f t="shared" si="131"/>
        <v>0</v>
      </c>
      <c r="P304" s="210">
        <f t="shared" si="131"/>
        <v>0</v>
      </c>
      <c r="Q304" s="210">
        <f t="shared" si="131"/>
        <v>0</v>
      </c>
      <c r="R304" s="210">
        <f t="shared" si="131"/>
        <v>0</v>
      </c>
      <c r="S304" s="210">
        <f t="shared" si="131"/>
        <v>0</v>
      </c>
      <c r="T304" s="210">
        <f t="shared" si="131"/>
        <v>0</v>
      </c>
      <c r="U304" s="210">
        <f t="shared" si="131"/>
        <v>0</v>
      </c>
      <c r="V304" s="210">
        <f t="shared" si="131"/>
        <v>0</v>
      </c>
      <c r="W304" s="210">
        <f t="shared" si="131"/>
        <v>0</v>
      </c>
      <c r="X304" s="210">
        <f t="shared" si="131"/>
        <v>0</v>
      </c>
      <c r="Y304" s="210">
        <f t="shared" si="131"/>
        <v>0</v>
      </c>
      <c r="Z304" s="210">
        <f t="shared" si="131"/>
        <v>0</v>
      </c>
      <c r="AA304" s="210">
        <f t="shared" si="131"/>
        <v>0</v>
      </c>
      <c r="AB304" s="210">
        <f t="shared" si="131"/>
        <v>0</v>
      </c>
      <c r="AC304" s="210">
        <f t="shared" si="131"/>
        <v>0</v>
      </c>
      <c r="AD304" s="210">
        <f t="shared" si="131"/>
        <v>0</v>
      </c>
      <c r="AE304" s="210">
        <f t="shared" si="131"/>
        <v>0</v>
      </c>
      <c r="AF304" s="210">
        <f t="shared" si="131"/>
        <v>0</v>
      </c>
      <c r="AG304" s="210">
        <f t="shared" si="131"/>
        <v>0</v>
      </c>
      <c r="AH304" s="210">
        <f t="shared" si="131"/>
        <v>0</v>
      </c>
      <c r="AI304" s="210">
        <f t="shared" si="131"/>
        <v>0</v>
      </c>
      <c r="AJ304" s="210">
        <f t="shared" si="131"/>
        <v>0</v>
      </c>
      <c r="AK304" s="210">
        <f t="shared" si="131"/>
        <v>0</v>
      </c>
      <c r="AL304" s="210">
        <f t="shared" si="131"/>
        <v>0</v>
      </c>
      <c r="AM304" s="210">
        <f t="shared" si="131"/>
        <v>0</v>
      </c>
      <c r="AN304" s="210">
        <f t="shared" si="131"/>
        <v>0</v>
      </c>
      <c r="AO304" s="210">
        <f t="shared" si="131"/>
        <v>0</v>
      </c>
      <c r="AP304" s="210">
        <f t="shared" si="131"/>
        <v>0</v>
      </c>
      <c r="AQ304" s="210">
        <f t="shared" si="131"/>
        <v>0</v>
      </c>
      <c r="AR304" s="210">
        <f t="shared" si="131"/>
        <v>0</v>
      </c>
      <c r="AS304" s="210">
        <f t="shared" si="131"/>
        <v>0</v>
      </c>
      <c r="AT304" s="210">
        <f t="shared" si="131"/>
        <v>0</v>
      </c>
      <c r="AU304" s="210">
        <f t="shared" si="131"/>
        <v>0</v>
      </c>
      <c r="AV304" s="210">
        <f t="shared" si="131"/>
        <v>0</v>
      </c>
      <c r="AW304" s="210">
        <f t="shared" si="131"/>
        <v>0</v>
      </c>
      <c r="AX304" s="210">
        <f t="shared" si="131"/>
        <v>0</v>
      </c>
      <c r="AY304" s="210">
        <f t="shared" si="131"/>
        <v>0</v>
      </c>
      <c r="AZ304" s="210">
        <f t="shared" si="131"/>
        <v>0</v>
      </c>
      <c r="BA304" s="210">
        <f t="shared" si="131"/>
        <v>0</v>
      </c>
      <c r="BB304" s="210">
        <f t="shared" si="131"/>
        <v>0</v>
      </c>
      <c r="BC304" s="210">
        <f t="shared" si="131"/>
        <v>0</v>
      </c>
      <c r="BD304" s="210">
        <f t="shared" si="131"/>
        <v>0</v>
      </c>
      <c r="BE304" s="210">
        <f t="shared" si="131"/>
        <v>0</v>
      </c>
      <c r="BF304" s="210">
        <f t="shared" si="131"/>
        <v>0</v>
      </c>
      <c r="BG304" s="210">
        <f t="shared" si="131"/>
        <v>0</v>
      </c>
      <c r="BH304" s="210">
        <f t="shared" si="131"/>
        <v>0</v>
      </c>
      <c r="BI304" s="210">
        <f t="shared" si="131"/>
        <v>0</v>
      </c>
      <c r="BJ304" s="210">
        <f t="shared" si="131"/>
        <v>0</v>
      </c>
      <c r="BK304" s="210">
        <f t="shared" si="131"/>
        <v>0</v>
      </c>
      <c r="BL304" s="210">
        <f t="shared" si="131"/>
        <v>0</v>
      </c>
      <c r="BM304" s="210">
        <f t="shared" si="131"/>
        <v>0</v>
      </c>
      <c r="BN304" s="210">
        <f t="shared" si="131"/>
        <v>0</v>
      </c>
      <c r="BO304" s="210">
        <f t="shared" si="131"/>
        <v>0</v>
      </c>
      <c r="BP304" s="210">
        <f t="shared" si="131"/>
        <v>0</v>
      </c>
      <c r="BQ304" s="210">
        <f t="shared" si="131"/>
        <v>0</v>
      </c>
      <c r="BR304" s="210">
        <f t="shared" si="130"/>
        <v>0</v>
      </c>
      <c r="BS304" s="210">
        <f t="shared" si="130"/>
        <v>0</v>
      </c>
      <c r="BT304" s="210">
        <f t="shared" si="130"/>
        <v>0</v>
      </c>
      <c r="BU304" s="210">
        <f t="shared" si="130"/>
        <v>0</v>
      </c>
      <c r="BV304" s="210">
        <f t="shared" si="130"/>
        <v>0</v>
      </c>
      <c r="BW304" s="210">
        <f t="shared" si="130"/>
        <v>0</v>
      </c>
      <c r="BX304" s="210">
        <f t="shared" si="130"/>
        <v>0</v>
      </c>
      <c r="BY304" s="210">
        <f t="shared" si="130"/>
        <v>0</v>
      </c>
      <c r="BZ304" s="210">
        <f t="shared" si="130"/>
        <v>0</v>
      </c>
      <c r="CA304" s="210">
        <f t="shared" si="130"/>
        <v>0</v>
      </c>
      <c r="CB304" s="210">
        <f t="shared" si="130"/>
        <v>0</v>
      </c>
      <c r="CC304" s="210">
        <f t="shared" si="130"/>
        <v>0</v>
      </c>
      <c r="CD304" s="210">
        <f t="shared" si="130"/>
        <v>0</v>
      </c>
      <c r="CE304" s="210">
        <f t="shared" si="130"/>
        <v>0</v>
      </c>
      <c r="CF304" s="210">
        <f t="shared" si="130"/>
        <v>0</v>
      </c>
      <c r="CG304" s="210">
        <f t="shared" si="130"/>
        <v>0</v>
      </c>
      <c r="CH304" s="210">
        <f t="shared" si="130"/>
        <v>0</v>
      </c>
      <c r="CI304" s="210">
        <f t="shared" si="130"/>
        <v>0</v>
      </c>
      <c r="CJ304" s="210">
        <f t="shared" si="130"/>
        <v>0</v>
      </c>
      <c r="CK304" s="210">
        <f t="shared" si="130"/>
        <v>0</v>
      </c>
      <c r="CL304" s="210">
        <f t="shared" si="130"/>
        <v>0</v>
      </c>
      <c r="CM304" s="210">
        <f t="shared" si="130"/>
        <v>0</v>
      </c>
      <c r="CN304" s="210">
        <f t="shared" si="130"/>
        <v>0</v>
      </c>
      <c r="CO304" s="210">
        <f t="shared" si="130"/>
        <v>0</v>
      </c>
      <c r="CP304" s="210">
        <f t="shared" si="130"/>
        <v>0</v>
      </c>
      <c r="CQ304" s="210">
        <f t="shared" si="130"/>
        <v>0</v>
      </c>
      <c r="CR304" s="210">
        <f t="shared" si="130"/>
        <v>0</v>
      </c>
      <c r="CS304" s="210">
        <f t="shared" si="130"/>
        <v>0</v>
      </c>
      <c r="CT304" s="210">
        <f t="shared" si="130"/>
        <v>0</v>
      </c>
      <c r="CU304" s="210">
        <f t="shared" si="130"/>
        <v>0</v>
      </c>
      <c r="CV304" s="210">
        <f t="shared" si="130"/>
        <v>0</v>
      </c>
      <c r="CW304" s="210">
        <f t="shared" si="130"/>
        <v>0</v>
      </c>
      <c r="CX304" s="210">
        <f t="shared" si="130"/>
        <v>0</v>
      </c>
      <c r="CY304" s="210">
        <f t="shared" si="130"/>
        <v>0</v>
      </c>
      <c r="CZ304" s="210">
        <f t="shared" si="130"/>
        <v>0</v>
      </c>
      <c r="DA304" s="210">
        <f t="shared" si="130"/>
        <v>0</v>
      </c>
      <c r="DB304" s="210">
        <f t="shared" si="130"/>
        <v>0</v>
      </c>
      <c r="DC304" s="210">
        <f t="shared" si="130"/>
        <v>0</v>
      </c>
      <c r="DD304" s="210">
        <f t="shared" si="130"/>
        <v>0</v>
      </c>
      <c r="DE304" s="210">
        <f t="shared" si="130"/>
        <v>0</v>
      </c>
      <c r="DF304" s="210">
        <f t="shared" si="130"/>
        <v>0</v>
      </c>
      <c r="DG304" s="210">
        <f t="shared" si="130"/>
        <v>0</v>
      </c>
      <c r="DH304" s="210">
        <f t="shared" si="130"/>
        <v>0</v>
      </c>
      <c r="DI304" s="210">
        <f t="shared" si="130"/>
        <v>0</v>
      </c>
      <c r="DJ304" s="210">
        <f t="shared" si="130"/>
        <v>0</v>
      </c>
      <c r="DK304" s="210">
        <f t="shared" si="130"/>
        <v>0</v>
      </c>
      <c r="DL304" s="210">
        <f t="shared" si="130"/>
        <v>0</v>
      </c>
      <c r="DM304" s="210">
        <f t="shared" si="130"/>
        <v>0</v>
      </c>
      <c r="DN304" s="210">
        <f t="shared" si="130"/>
        <v>0</v>
      </c>
      <c r="DO304" s="210">
        <f t="shared" si="130"/>
        <v>0</v>
      </c>
      <c r="DP304" s="210">
        <f t="shared" si="130"/>
        <v>0</v>
      </c>
      <c r="DQ304" s="210">
        <f t="shared" si="130"/>
        <v>0</v>
      </c>
      <c r="DR304" s="210">
        <f t="shared" si="130"/>
        <v>0</v>
      </c>
      <c r="DS304" s="210">
        <f t="shared" si="130"/>
        <v>0</v>
      </c>
      <c r="DT304" s="210">
        <f t="shared" si="130"/>
        <v>0</v>
      </c>
      <c r="DU304" s="210">
        <f t="shared" si="130"/>
        <v>0</v>
      </c>
      <c r="DV304" s="210">
        <f t="shared" si="130"/>
        <v>0</v>
      </c>
      <c r="DW304" s="210">
        <f t="shared" si="130"/>
        <v>0</v>
      </c>
      <c r="DX304" s="210">
        <f t="shared" si="130"/>
        <v>0</v>
      </c>
      <c r="DY304" s="210">
        <f t="shared" si="130"/>
        <v>0</v>
      </c>
      <c r="DZ304" s="210">
        <f t="shared" si="130"/>
        <v>0</v>
      </c>
      <c r="EA304" s="210">
        <f t="shared" si="130"/>
        <v>0</v>
      </c>
      <c r="EB304" s="210">
        <f t="shared" si="130"/>
        <v>0</v>
      </c>
      <c r="EC304" s="210">
        <f t="shared" si="129"/>
        <v>0</v>
      </c>
      <c r="ED304" s="210">
        <f t="shared" si="129"/>
        <v>0</v>
      </c>
      <c r="EE304" s="210">
        <f t="shared" si="129"/>
        <v>0</v>
      </c>
      <c r="EF304" s="210">
        <f t="shared" si="129"/>
        <v>0</v>
      </c>
      <c r="EG304" s="210">
        <f t="shared" si="129"/>
        <v>0</v>
      </c>
      <c r="EH304" s="210">
        <f t="shared" si="129"/>
        <v>0</v>
      </c>
      <c r="EI304" s="210">
        <f t="shared" si="129"/>
        <v>0</v>
      </c>
      <c r="EJ304" s="210">
        <f t="shared" si="129"/>
        <v>0</v>
      </c>
      <c r="EK304" s="210">
        <f t="shared" si="129"/>
        <v>0</v>
      </c>
      <c r="EL304" s="210">
        <f t="shared" si="129"/>
        <v>0</v>
      </c>
      <c r="EM304" s="210">
        <f t="shared" si="129"/>
        <v>0</v>
      </c>
      <c r="EN304" s="210">
        <f t="shared" si="129"/>
        <v>0</v>
      </c>
      <c r="EO304" s="210">
        <f t="shared" si="129"/>
        <v>0</v>
      </c>
      <c r="EP304" s="210">
        <f t="shared" si="129"/>
        <v>0</v>
      </c>
      <c r="EQ304" s="210">
        <f t="shared" si="129"/>
        <v>0</v>
      </c>
      <c r="ER304" s="210">
        <f t="shared" si="129"/>
        <v>0</v>
      </c>
      <c r="ES304" s="210">
        <f t="shared" si="129"/>
        <v>0</v>
      </c>
      <c r="ET304" s="210">
        <f t="shared" si="129"/>
        <v>0</v>
      </c>
      <c r="EU304" s="210">
        <f t="shared" si="129"/>
        <v>0</v>
      </c>
      <c r="EV304" s="210">
        <f t="shared" si="129"/>
        <v>0</v>
      </c>
      <c r="EW304" s="210">
        <f t="shared" si="129"/>
        <v>0</v>
      </c>
      <c r="EX304" s="210">
        <f t="shared" si="129"/>
        <v>0</v>
      </c>
      <c r="EY304" s="210">
        <f t="shared" si="129"/>
        <v>0</v>
      </c>
      <c r="EZ304" s="210">
        <f t="shared" si="129"/>
        <v>0</v>
      </c>
      <c r="FA304" s="210">
        <f t="shared" si="129"/>
        <v>0</v>
      </c>
      <c r="FB304" s="210">
        <f t="shared" si="129"/>
        <v>0</v>
      </c>
      <c r="FC304" s="210">
        <f t="shared" si="129"/>
        <v>0</v>
      </c>
      <c r="FD304" s="210">
        <f t="shared" si="129"/>
        <v>0</v>
      </c>
      <c r="FE304" s="210">
        <f t="shared" si="129"/>
        <v>0</v>
      </c>
      <c r="FF304" s="210">
        <f t="shared" si="129"/>
        <v>0</v>
      </c>
      <c r="FG304" s="210">
        <f t="shared" si="129"/>
        <v>0</v>
      </c>
      <c r="FH304" s="210">
        <f t="shared" si="129"/>
        <v>0</v>
      </c>
      <c r="FI304" s="210">
        <f t="shared" si="129"/>
        <v>0</v>
      </c>
      <c r="FJ304" s="210">
        <f t="shared" si="129"/>
        <v>0</v>
      </c>
      <c r="FK304" s="210">
        <f t="shared" si="129"/>
        <v>0</v>
      </c>
      <c r="FL304" s="210">
        <f t="shared" si="129"/>
        <v>0</v>
      </c>
      <c r="FM304" s="210">
        <f t="shared" si="129"/>
        <v>0</v>
      </c>
      <c r="FN304" s="210">
        <f t="shared" si="129"/>
        <v>0</v>
      </c>
      <c r="FO304" s="210">
        <f t="shared" si="129"/>
        <v>0</v>
      </c>
      <c r="FP304" s="210">
        <f t="shared" si="129"/>
        <v>0</v>
      </c>
      <c r="FQ304" s="210">
        <f t="shared" si="129"/>
        <v>0</v>
      </c>
      <c r="FR304" s="210">
        <f t="shared" si="129"/>
        <v>0</v>
      </c>
      <c r="FS304" s="210">
        <f t="shared" si="129"/>
        <v>0</v>
      </c>
      <c r="FT304" s="210">
        <f t="shared" si="129"/>
        <v>0</v>
      </c>
      <c r="FU304" s="210">
        <f t="shared" si="129"/>
        <v>0</v>
      </c>
      <c r="FV304" s="210">
        <f t="shared" si="129"/>
        <v>0</v>
      </c>
      <c r="FW304" s="210">
        <f t="shared" si="129"/>
        <v>0</v>
      </c>
      <c r="FX304" s="210">
        <f t="shared" si="129"/>
        <v>0</v>
      </c>
      <c r="FY304" s="210">
        <f t="shared" si="129"/>
        <v>0</v>
      </c>
      <c r="FZ304" s="210">
        <f t="shared" si="129"/>
        <v>0</v>
      </c>
      <c r="GA304" s="210">
        <f t="shared" si="129"/>
        <v>0</v>
      </c>
      <c r="GB304" s="210">
        <f t="shared" si="129"/>
        <v>0</v>
      </c>
      <c r="GC304" s="210">
        <f t="shared" si="129"/>
        <v>0</v>
      </c>
      <c r="GD304" s="210">
        <f t="shared" si="129"/>
        <v>0</v>
      </c>
      <c r="GE304" s="210">
        <f t="shared" si="129"/>
        <v>0</v>
      </c>
      <c r="GF304" s="210">
        <f t="shared" si="129"/>
        <v>0</v>
      </c>
      <c r="GG304" s="210">
        <f t="shared" si="129"/>
        <v>0</v>
      </c>
      <c r="GH304" s="210">
        <f t="shared" si="129"/>
        <v>0</v>
      </c>
      <c r="GI304" s="210">
        <f t="shared" si="129"/>
        <v>0</v>
      </c>
      <c r="GK304" s="216">
        <f t="shared" si="91"/>
        <v>0</v>
      </c>
      <c r="GL304" s="216">
        <f t="shared" si="86"/>
        <v>0</v>
      </c>
      <c r="GM304" s="216">
        <f t="shared" si="87"/>
        <v>0</v>
      </c>
      <c r="GN304" s="216">
        <f t="shared" si="88"/>
        <v>0</v>
      </c>
    </row>
    <row r="305" spans="1:196" x14ac:dyDescent="0.35">
      <c r="A305" s="9">
        <f>Report!$C$4</f>
        <v>1</v>
      </c>
      <c r="B305" t="str">
        <f>VLOOKUP($A305,Centers!$B$1:$C$120,2,)</f>
        <v>GATE</v>
      </c>
      <c r="C305" s="209">
        <v>44991</v>
      </c>
      <c r="D305" s="113">
        <f>IF($A305=1,SUM(SUMIFS(Indent!$E:$E,Indent!$C:$C,Waterfall!$C305,Indent!$A:$A,Centers!$A$2),SUMIFS(Indent!$E:$E,Indent!$C:$C,Waterfall!$C305,Indent!$A:$A,Centers!$A$3),SUMIFS(Indent!$E:$E,Indent!$C:$C,Waterfall!$C305,Indent!$A:$A,Centers!$A$4),SUMIFS(Indent!$E:$E,Indent!$C:$C,Waterfall!$C305,Indent!$A:$A,Centers!$A$5),SUMIFS(Indent!$E:$E,Indent!$C:$C,Waterfall!$C305,Indent!$A:$A,Centers!$A$6),SUMIFS(Indent!$E:$E,Indent!$C:$C,Waterfall!$C305,Indent!$A:$A,Centers!$A$7),SUMIFS(Indent!$E:$E,Indent!$C:$C,Waterfall!$C305,Indent!$A:$A,Centers!$A$8)),SUMIFS(Indent!$E:$E,Indent!$C:$C,Waterfall!$C305,Indent!$A:$A,$A305))</f>
        <v>0</v>
      </c>
      <c r="E305" s="210">
        <f t="shared" si="83"/>
        <v>0</v>
      </c>
      <c r="F305" s="210">
        <f t="shared" si="131"/>
        <v>0</v>
      </c>
      <c r="G305" s="210">
        <f t="shared" si="131"/>
        <v>0</v>
      </c>
      <c r="H305" s="210">
        <f t="shared" si="131"/>
        <v>0</v>
      </c>
      <c r="I305" s="210">
        <f t="shared" si="131"/>
        <v>0</v>
      </c>
      <c r="J305" s="210">
        <f t="shared" si="131"/>
        <v>0</v>
      </c>
      <c r="K305" s="210">
        <f t="shared" si="131"/>
        <v>0</v>
      </c>
      <c r="L305" s="210">
        <f t="shared" si="131"/>
        <v>0</v>
      </c>
      <c r="M305" s="210">
        <f t="shared" si="131"/>
        <v>0</v>
      </c>
      <c r="N305" s="210">
        <f t="shared" si="131"/>
        <v>0</v>
      </c>
      <c r="O305" s="210">
        <f t="shared" si="131"/>
        <v>0</v>
      </c>
      <c r="P305" s="210">
        <f t="shared" si="131"/>
        <v>0</v>
      </c>
      <c r="Q305" s="210">
        <f t="shared" si="131"/>
        <v>0</v>
      </c>
      <c r="R305" s="210">
        <f t="shared" si="131"/>
        <v>0</v>
      </c>
      <c r="S305" s="210">
        <f t="shared" si="131"/>
        <v>0</v>
      </c>
      <c r="T305" s="210">
        <f t="shared" si="131"/>
        <v>0</v>
      </c>
      <c r="U305" s="210">
        <f t="shared" si="131"/>
        <v>0</v>
      </c>
      <c r="V305" s="210">
        <f t="shared" si="131"/>
        <v>0</v>
      </c>
      <c r="W305" s="210">
        <f t="shared" si="131"/>
        <v>0</v>
      </c>
      <c r="X305" s="210">
        <f t="shared" si="131"/>
        <v>0</v>
      </c>
      <c r="Y305" s="210">
        <f t="shared" si="131"/>
        <v>0</v>
      </c>
      <c r="Z305" s="210">
        <f t="shared" si="131"/>
        <v>0</v>
      </c>
      <c r="AA305" s="210">
        <f t="shared" si="131"/>
        <v>0</v>
      </c>
      <c r="AB305" s="210">
        <f t="shared" si="131"/>
        <v>0</v>
      </c>
      <c r="AC305" s="210">
        <f t="shared" si="131"/>
        <v>0</v>
      </c>
      <c r="AD305" s="210">
        <f t="shared" si="131"/>
        <v>0</v>
      </c>
      <c r="AE305" s="210">
        <f t="shared" si="131"/>
        <v>0</v>
      </c>
      <c r="AF305" s="210">
        <f t="shared" si="131"/>
        <v>0</v>
      </c>
      <c r="AG305" s="210">
        <f t="shared" si="131"/>
        <v>0</v>
      </c>
      <c r="AH305" s="210">
        <f t="shared" si="131"/>
        <v>0</v>
      </c>
      <c r="AI305" s="210">
        <f t="shared" si="131"/>
        <v>0</v>
      </c>
      <c r="AJ305" s="210">
        <f t="shared" si="131"/>
        <v>0</v>
      </c>
      <c r="AK305" s="210">
        <f t="shared" si="131"/>
        <v>0</v>
      </c>
      <c r="AL305" s="210">
        <f t="shared" si="131"/>
        <v>0</v>
      </c>
      <c r="AM305" s="210">
        <f t="shared" si="131"/>
        <v>0</v>
      </c>
      <c r="AN305" s="210">
        <f t="shared" si="131"/>
        <v>0</v>
      </c>
      <c r="AO305" s="210">
        <f t="shared" si="131"/>
        <v>0</v>
      </c>
      <c r="AP305" s="210">
        <f t="shared" si="131"/>
        <v>0</v>
      </c>
      <c r="AQ305" s="210">
        <f t="shared" si="131"/>
        <v>0</v>
      </c>
      <c r="AR305" s="210">
        <f t="shared" si="131"/>
        <v>0</v>
      </c>
      <c r="AS305" s="210">
        <f t="shared" si="131"/>
        <v>0</v>
      </c>
      <c r="AT305" s="210">
        <f t="shared" si="131"/>
        <v>0</v>
      </c>
      <c r="AU305" s="210">
        <f t="shared" si="131"/>
        <v>0</v>
      </c>
      <c r="AV305" s="210">
        <f t="shared" si="131"/>
        <v>0</v>
      </c>
      <c r="AW305" s="210">
        <f t="shared" si="131"/>
        <v>0</v>
      </c>
      <c r="AX305" s="210">
        <f t="shared" si="131"/>
        <v>0</v>
      </c>
      <c r="AY305" s="210">
        <f t="shared" si="131"/>
        <v>0</v>
      </c>
      <c r="AZ305" s="210">
        <f t="shared" si="131"/>
        <v>0</v>
      </c>
      <c r="BA305" s="210">
        <f t="shared" si="131"/>
        <v>0</v>
      </c>
      <c r="BB305" s="210">
        <f t="shared" si="131"/>
        <v>0</v>
      </c>
      <c r="BC305" s="210">
        <f t="shared" si="131"/>
        <v>0</v>
      </c>
      <c r="BD305" s="210">
        <f t="shared" si="131"/>
        <v>0</v>
      </c>
      <c r="BE305" s="210">
        <f t="shared" si="131"/>
        <v>0</v>
      </c>
      <c r="BF305" s="210">
        <f t="shared" si="131"/>
        <v>0</v>
      </c>
      <c r="BG305" s="210">
        <f t="shared" si="131"/>
        <v>0</v>
      </c>
      <c r="BH305" s="210">
        <f t="shared" si="131"/>
        <v>0</v>
      </c>
      <c r="BI305" s="210">
        <f t="shared" si="131"/>
        <v>0</v>
      </c>
      <c r="BJ305" s="210">
        <f t="shared" si="131"/>
        <v>0</v>
      </c>
      <c r="BK305" s="210">
        <f t="shared" si="131"/>
        <v>0</v>
      </c>
      <c r="BL305" s="210">
        <f t="shared" si="131"/>
        <v>0</v>
      </c>
      <c r="BM305" s="210">
        <f t="shared" si="131"/>
        <v>0</v>
      </c>
      <c r="BN305" s="210">
        <f t="shared" si="131"/>
        <v>0</v>
      </c>
      <c r="BO305" s="210">
        <f t="shared" si="131"/>
        <v>0</v>
      </c>
      <c r="BP305" s="210">
        <f t="shared" si="131"/>
        <v>0</v>
      </c>
      <c r="BQ305" s="210">
        <f t="shared" si="131"/>
        <v>0</v>
      </c>
      <c r="BR305" s="210">
        <f t="shared" si="130"/>
        <v>0</v>
      </c>
      <c r="BS305" s="210">
        <f t="shared" si="130"/>
        <v>0</v>
      </c>
      <c r="BT305" s="210">
        <f t="shared" si="130"/>
        <v>0</v>
      </c>
      <c r="BU305" s="210">
        <f t="shared" si="130"/>
        <v>0</v>
      </c>
      <c r="BV305" s="210">
        <f t="shared" si="130"/>
        <v>0</v>
      </c>
      <c r="BW305" s="210">
        <f t="shared" si="130"/>
        <v>0</v>
      </c>
      <c r="BX305" s="210">
        <f t="shared" si="130"/>
        <v>0</v>
      </c>
      <c r="BY305" s="210">
        <f t="shared" si="130"/>
        <v>0</v>
      </c>
      <c r="BZ305" s="210">
        <f t="shared" si="130"/>
        <v>0</v>
      </c>
      <c r="CA305" s="210">
        <f t="shared" si="130"/>
        <v>0</v>
      </c>
      <c r="CB305" s="210">
        <f t="shared" si="130"/>
        <v>0</v>
      </c>
      <c r="CC305" s="210">
        <f t="shared" si="130"/>
        <v>0</v>
      </c>
      <c r="CD305" s="210">
        <f t="shared" si="130"/>
        <v>0</v>
      </c>
      <c r="CE305" s="210">
        <f t="shared" si="130"/>
        <v>0</v>
      </c>
      <c r="CF305" s="210">
        <f t="shared" si="130"/>
        <v>0</v>
      </c>
      <c r="CG305" s="210">
        <f t="shared" si="130"/>
        <v>0</v>
      </c>
      <c r="CH305" s="210">
        <f t="shared" si="130"/>
        <v>0</v>
      </c>
      <c r="CI305" s="210">
        <f t="shared" si="130"/>
        <v>0</v>
      </c>
      <c r="CJ305" s="210">
        <f t="shared" si="130"/>
        <v>0</v>
      </c>
      <c r="CK305" s="210">
        <f t="shared" si="130"/>
        <v>0</v>
      </c>
      <c r="CL305" s="210">
        <f t="shared" si="130"/>
        <v>0</v>
      </c>
      <c r="CM305" s="210">
        <f t="shared" si="130"/>
        <v>0</v>
      </c>
      <c r="CN305" s="210">
        <f t="shared" si="130"/>
        <v>0</v>
      </c>
      <c r="CO305" s="210">
        <f t="shared" si="130"/>
        <v>0</v>
      </c>
      <c r="CP305" s="210">
        <f t="shared" si="130"/>
        <v>0</v>
      </c>
      <c r="CQ305" s="210">
        <f t="shared" si="130"/>
        <v>0</v>
      </c>
      <c r="CR305" s="210">
        <f t="shared" si="130"/>
        <v>0</v>
      </c>
      <c r="CS305" s="210">
        <f t="shared" si="130"/>
        <v>0</v>
      </c>
      <c r="CT305" s="210">
        <f t="shared" si="130"/>
        <v>0</v>
      </c>
      <c r="CU305" s="210">
        <f t="shared" si="130"/>
        <v>0</v>
      </c>
      <c r="CV305" s="210">
        <f t="shared" si="130"/>
        <v>0</v>
      </c>
      <c r="CW305" s="210">
        <f t="shared" si="130"/>
        <v>0</v>
      </c>
      <c r="CX305" s="210">
        <f t="shared" si="130"/>
        <v>0</v>
      </c>
      <c r="CY305" s="210">
        <f t="shared" si="130"/>
        <v>0</v>
      </c>
      <c r="CZ305" s="210">
        <f t="shared" si="130"/>
        <v>0</v>
      </c>
      <c r="DA305" s="210">
        <f t="shared" si="130"/>
        <v>0</v>
      </c>
      <c r="DB305" s="210">
        <f t="shared" si="130"/>
        <v>0</v>
      </c>
      <c r="DC305" s="210">
        <f t="shared" si="130"/>
        <v>0</v>
      </c>
      <c r="DD305" s="210">
        <f t="shared" si="130"/>
        <v>0</v>
      </c>
      <c r="DE305" s="210">
        <f t="shared" si="130"/>
        <v>0</v>
      </c>
      <c r="DF305" s="210">
        <f t="shared" si="130"/>
        <v>0</v>
      </c>
      <c r="DG305" s="210">
        <f t="shared" si="130"/>
        <v>0</v>
      </c>
      <c r="DH305" s="210">
        <f t="shared" si="130"/>
        <v>0</v>
      </c>
      <c r="DI305" s="210">
        <f t="shared" si="130"/>
        <v>0</v>
      </c>
      <c r="DJ305" s="210">
        <f t="shared" si="130"/>
        <v>0</v>
      </c>
      <c r="DK305" s="210">
        <f t="shared" si="130"/>
        <v>0</v>
      </c>
      <c r="DL305" s="210">
        <f t="shared" si="130"/>
        <v>0</v>
      </c>
      <c r="DM305" s="210">
        <f t="shared" si="130"/>
        <v>0</v>
      </c>
      <c r="DN305" s="210">
        <f t="shared" si="130"/>
        <v>0</v>
      </c>
      <c r="DO305" s="210">
        <f t="shared" si="130"/>
        <v>0</v>
      </c>
      <c r="DP305" s="210">
        <f t="shared" si="130"/>
        <v>0</v>
      </c>
      <c r="DQ305" s="210">
        <f t="shared" si="130"/>
        <v>0</v>
      </c>
      <c r="DR305" s="210">
        <f t="shared" si="130"/>
        <v>0</v>
      </c>
      <c r="DS305" s="210">
        <f t="shared" si="130"/>
        <v>0</v>
      </c>
      <c r="DT305" s="210">
        <f t="shared" si="130"/>
        <v>0</v>
      </c>
      <c r="DU305" s="210">
        <f t="shared" si="130"/>
        <v>0</v>
      </c>
      <c r="DV305" s="210">
        <f t="shared" si="130"/>
        <v>0</v>
      </c>
      <c r="DW305" s="210">
        <f t="shared" si="130"/>
        <v>0</v>
      </c>
      <c r="DX305" s="210">
        <f t="shared" si="130"/>
        <v>0</v>
      </c>
      <c r="DY305" s="210">
        <f t="shared" si="130"/>
        <v>0</v>
      </c>
      <c r="DZ305" s="210">
        <f t="shared" si="130"/>
        <v>0</v>
      </c>
      <c r="EA305" s="210">
        <f t="shared" si="130"/>
        <v>0</v>
      </c>
      <c r="EB305" s="210">
        <f t="shared" si="130"/>
        <v>0</v>
      </c>
      <c r="EC305" s="210">
        <f t="shared" si="129"/>
        <v>0</v>
      </c>
      <c r="ED305" s="210">
        <f t="shared" si="129"/>
        <v>0</v>
      </c>
      <c r="EE305" s="210">
        <f t="shared" si="129"/>
        <v>0</v>
      </c>
      <c r="EF305" s="210">
        <f t="shared" si="129"/>
        <v>0</v>
      </c>
      <c r="EG305" s="210">
        <f t="shared" si="129"/>
        <v>0</v>
      </c>
      <c r="EH305" s="210">
        <f t="shared" si="129"/>
        <v>0</v>
      </c>
      <c r="EI305" s="210">
        <f t="shared" si="129"/>
        <v>0</v>
      </c>
      <c r="EJ305" s="210">
        <f t="shared" si="129"/>
        <v>0</v>
      </c>
      <c r="EK305" s="210">
        <f t="shared" si="129"/>
        <v>0</v>
      </c>
      <c r="EL305" s="210">
        <f t="shared" si="129"/>
        <v>0</v>
      </c>
      <c r="EM305" s="210">
        <f t="shared" si="129"/>
        <v>0</v>
      </c>
      <c r="EN305" s="210">
        <f t="shared" si="129"/>
        <v>0</v>
      </c>
      <c r="EO305" s="210">
        <f t="shared" si="129"/>
        <v>0</v>
      </c>
      <c r="EP305" s="210">
        <f t="shared" si="129"/>
        <v>0</v>
      </c>
      <c r="EQ305" s="210">
        <f t="shared" si="129"/>
        <v>0</v>
      </c>
      <c r="ER305" s="210">
        <f t="shared" si="129"/>
        <v>0</v>
      </c>
      <c r="ES305" s="210">
        <f t="shared" si="129"/>
        <v>0</v>
      </c>
      <c r="ET305" s="210">
        <f t="shared" si="129"/>
        <v>0</v>
      </c>
      <c r="EU305" s="210">
        <f t="shared" si="129"/>
        <v>0</v>
      </c>
      <c r="EV305" s="210">
        <f t="shared" ref="EV305:GI305" si="132">IFERROR(EV114/$D114,0)</f>
        <v>0</v>
      </c>
      <c r="EW305" s="210">
        <f t="shared" si="132"/>
        <v>0</v>
      </c>
      <c r="EX305" s="210">
        <f t="shared" si="132"/>
        <v>0</v>
      </c>
      <c r="EY305" s="210">
        <f t="shared" si="132"/>
        <v>0</v>
      </c>
      <c r="EZ305" s="210">
        <f t="shared" si="132"/>
        <v>0</v>
      </c>
      <c r="FA305" s="210">
        <f t="shared" si="132"/>
        <v>0</v>
      </c>
      <c r="FB305" s="210">
        <f t="shared" si="132"/>
        <v>0</v>
      </c>
      <c r="FC305" s="210">
        <f t="shared" si="132"/>
        <v>0</v>
      </c>
      <c r="FD305" s="210">
        <f t="shared" si="132"/>
        <v>0</v>
      </c>
      <c r="FE305" s="210">
        <f t="shared" si="132"/>
        <v>0</v>
      </c>
      <c r="FF305" s="210">
        <f t="shared" si="132"/>
        <v>0</v>
      </c>
      <c r="FG305" s="210">
        <f t="shared" si="132"/>
        <v>0</v>
      </c>
      <c r="FH305" s="210">
        <f t="shared" si="132"/>
        <v>0</v>
      </c>
      <c r="FI305" s="210">
        <f t="shared" si="132"/>
        <v>0</v>
      </c>
      <c r="FJ305" s="210">
        <f t="shared" si="132"/>
        <v>0</v>
      </c>
      <c r="FK305" s="210">
        <f t="shared" si="132"/>
        <v>0</v>
      </c>
      <c r="FL305" s="210">
        <f t="shared" si="132"/>
        <v>0</v>
      </c>
      <c r="FM305" s="210">
        <f t="shared" si="132"/>
        <v>0</v>
      </c>
      <c r="FN305" s="210">
        <f t="shared" si="132"/>
        <v>0</v>
      </c>
      <c r="FO305" s="210">
        <f t="shared" si="132"/>
        <v>0</v>
      </c>
      <c r="FP305" s="210">
        <f t="shared" si="132"/>
        <v>0</v>
      </c>
      <c r="FQ305" s="210">
        <f t="shared" si="132"/>
        <v>0</v>
      </c>
      <c r="FR305" s="210">
        <f t="shared" si="132"/>
        <v>0</v>
      </c>
      <c r="FS305" s="210">
        <f t="shared" si="132"/>
        <v>0</v>
      </c>
      <c r="FT305" s="210">
        <f t="shared" si="132"/>
        <v>0</v>
      </c>
      <c r="FU305" s="210">
        <f t="shared" si="132"/>
        <v>0</v>
      </c>
      <c r="FV305" s="210">
        <f t="shared" si="132"/>
        <v>0</v>
      </c>
      <c r="FW305" s="210">
        <f t="shared" si="132"/>
        <v>0</v>
      </c>
      <c r="FX305" s="210">
        <f t="shared" si="132"/>
        <v>0</v>
      </c>
      <c r="FY305" s="210">
        <f t="shared" si="132"/>
        <v>0</v>
      </c>
      <c r="FZ305" s="210">
        <f t="shared" si="132"/>
        <v>0</v>
      </c>
      <c r="GA305" s="210">
        <f t="shared" si="132"/>
        <v>0</v>
      </c>
      <c r="GB305" s="210">
        <f t="shared" si="132"/>
        <v>0</v>
      </c>
      <c r="GC305" s="210">
        <f t="shared" si="132"/>
        <v>0</v>
      </c>
      <c r="GD305" s="210">
        <f t="shared" si="132"/>
        <v>0</v>
      </c>
      <c r="GE305" s="210">
        <f t="shared" si="132"/>
        <v>0</v>
      </c>
      <c r="GF305" s="210">
        <f t="shared" si="132"/>
        <v>0</v>
      </c>
      <c r="GG305" s="210">
        <f t="shared" si="132"/>
        <v>0</v>
      </c>
      <c r="GH305" s="210">
        <f t="shared" si="132"/>
        <v>0</v>
      </c>
      <c r="GI305" s="210">
        <f t="shared" si="132"/>
        <v>0</v>
      </c>
      <c r="GK305" s="216">
        <f t="shared" si="91"/>
        <v>0</v>
      </c>
      <c r="GL305" s="216">
        <f t="shared" si="86"/>
        <v>0</v>
      </c>
      <c r="GM305" s="216">
        <f t="shared" si="87"/>
        <v>0</v>
      </c>
      <c r="GN305" s="216">
        <f t="shared" si="88"/>
        <v>0</v>
      </c>
    </row>
    <row r="306" spans="1:196" x14ac:dyDescent="0.35">
      <c r="A306" s="9">
        <f>Report!$C$4</f>
        <v>1</v>
      </c>
      <c r="B306" t="str">
        <f>VLOOKUP($A306,Centers!$B$1:$C$120,2,)</f>
        <v>GATE</v>
      </c>
      <c r="C306" s="209">
        <v>44992</v>
      </c>
      <c r="D306" s="113">
        <f>IF($A306=1,SUM(SUMIFS(Indent!$E:$E,Indent!$C:$C,Waterfall!$C306,Indent!$A:$A,Centers!$A$2),SUMIFS(Indent!$E:$E,Indent!$C:$C,Waterfall!$C306,Indent!$A:$A,Centers!$A$3),SUMIFS(Indent!$E:$E,Indent!$C:$C,Waterfall!$C306,Indent!$A:$A,Centers!$A$4),SUMIFS(Indent!$E:$E,Indent!$C:$C,Waterfall!$C306,Indent!$A:$A,Centers!$A$5),SUMIFS(Indent!$E:$E,Indent!$C:$C,Waterfall!$C306,Indent!$A:$A,Centers!$A$6),SUMIFS(Indent!$E:$E,Indent!$C:$C,Waterfall!$C306,Indent!$A:$A,Centers!$A$7),SUMIFS(Indent!$E:$E,Indent!$C:$C,Waterfall!$C306,Indent!$A:$A,Centers!$A$8)),SUMIFS(Indent!$E:$E,Indent!$C:$C,Waterfall!$C306,Indent!$A:$A,$A306))</f>
        <v>0</v>
      </c>
      <c r="E306" s="210">
        <f t="shared" si="83"/>
        <v>0</v>
      </c>
      <c r="F306" s="210">
        <f t="shared" si="131"/>
        <v>0</v>
      </c>
      <c r="G306" s="210">
        <f t="shared" si="131"/>
        <v>0</v>
      </c>
      <c r="H306" s="210">
        <f t="shared" si="131"/>
        <v>0</v>
      </c>
      <c r="I306" s="210">
        <f t="shared" si="131"/>
        <v>0</v>
      </c>
      <c r="J306" s="210">
        <f t="shared" si="131"/>
        <v>0</v>
      </c>
      <c r="K306" s="210">
        <f t="shared" si="131"/>
        <v>0</v>
      </c>
      <c r="L306" s="210">
        <f t="shared" si="131"/>
        <v>0</v>
      </c>
      <c r="M306" s="210">
        <f t="shared" si="131"/>
        <v>0</v>
      </c>
      <c r="N306" s="210">
        <f t="shared" si="131"/>
        <v>0</v>
      </c>
      <c r="O306" s="210">
        <f t="shared" si="131"/>
        <v>0</v>
      </c>
      <c r="P306" s="210">
        <f t="shared" si="131"/>
        <v>0</v>
      </c>
      <c r="Q306" s="210">
        <f t="shared" si="131"/>
        <v>0</v>
      </c>
      <c r="R306" s="210">
        <f t="shared" si="131"/>
        <v>0</v>
      </c>
      <c r="S306" s="210">
        <f t="shared" si="131"/>
        <v>0</v>
      </c>
      <c r="T306" s="210">
        <f t="shared" si="131"/>
        <v>0</v>
      </c>
      <c r="U306" s="210">
        <f t="shared" si="131"/>
        <v>0</v>
      </c>
      <c r="V306" s="210">
        <f t="shared" si="131"/>
        <v>0</v>
      </c>
      <c r="W306" s="210">
        <f t="shared" si="131"/>
        <v>0</v>
      </c>
      <c r="X306" s="210">
        <f t="shared" si="131"/>
        <v>0</v>
      </c>
      <c r="Y306" s="210">
        <f t="shared" si="131"/>
        <v>0</v>
      </c>
      <c r="Z306" s="210">
        <f t="shared" si="131"/>
        <v>0</v>
      </c>
      <c r="AA306" s="210">
        <f t="shared" si="131"/>
        <v>0</v>
      </c>
      <c r="AB306" s="210">
        <f t="shared" si="131"/>
        <v>0</v>
      </c>
      <c r="AC306" s="210">
        <f t="shared" si="131"/>
        <v>0</v>
      </c>
      <c r="AD306" s="210">
        <f t="shared" si="131"/>
        <v>0</v>
      </c>
      <c r="AE306" s="210">
        <f t="shared" si="131"/>
        <v>0</v>
      </c>
      <c r="AF306" s="210">
        <f t="shared" si="131"/>
        <v>0</v>
      </c>
      <c r="AG306" s="210">
        <f t="shared" si="131"/>
        <v>0</v>
      </c>
      <c r="AH306" s="210">
        <f t="shared" si="131"/>
        <v>0</v>
      </c>
      <c r="AI306" s="210">
        <f t="shared" si="131"/>
        <v>0</v>
      </c>
      <c r="AJ306" s="210">
        <f t="shared" si="131"/>
        <v>0</v>
      </c>
      <c r="AK306" s="210">
        <f t="shared" si="131"/>
        <v>0</v>
      </c>
      <c r="AL306" s="210">
        <f t="shared" si="131"/>
        <v>0</v>
      </c>
      <c r="AM306" s="210">
        <f t="shared" si="131"/>
        <v>0</v>
      </c>
      <c r="AN306" s="210">
        <f t="shared" si="131"/>
        <v>0</v>
      </c>
      <c r="AO306" s="210">
        <f t="shared" si="131"/>
        <v>0</v>
      </c>
      <c r="AP306" s="210">
        <f t="shared" si="131"/>
        <v>0</v>
      </c>
      <c r="AQ306" s="210">
        <f t="shared" si="131"/>
        <v>0</v>
      </c>
      <c r="AR306" s="210">
        <f t="shared" si="131"/>
        <v>0</v>
      </c>
      <c r="AS306" s="210">
        <f t="shared" si="131"/>
        <v>0</v>
      </c>
      <c r="AT306" s="210">
        <f t="shared" si="131"/>
        <v>0</v>
      </c>
      <c r="AU306" s="210">
        <f t="shared" si="131"/>
        <v>0</v>
      </c>
      <c r="AV306" s="210">
        <f t="shared" si="131"/>
        <v>0</v>
      </c>
      <c r="AW306" s="210">
        <f t="shared" si="131"/>
        <v>0</v>
      </c>
      <c r="AX306" s="210">
        <f t="shared" si="131"/>
        <v>0</v>
      </c>
      <c r="AY306" s="210">
        <f t="shared" si="131"/>
        <v>0</v>
      </c>
      <c r="AZ306" s="210">
        <f t="shared" si="131"/>
        <v>0</v>
      </c>
      <c r="BA306" s="210">
        <f t="shared" si="131"/>
        <v>0</v>
      </c>
      <c r="BB306" s="210">
        <f t="shared" si="131"/>
        <v>0</v>
      </c>
      <c r="BC306" s="210">
        <f t="shared" si="131"/>
        <v>0</v>
      </c>
      <c r="BD306" s="210">
        <f t="shared" si="131"/>
        <v>0</v>
      </c>
      <c r="BE306" s="210">
        <f t="shared" si="131"/>
        <v>0</v>
      </c>
      <c r="BF306" s="210">
        <f t="shared" si="131"/>
        <v>0</v>
      </c>
      <c r="BG306" s="210">
        <f t="shared" si="131"/>
        <v>0</v>
      </c>
      <c r="BH306" s="210">
        <f t="shared" si="131"/>
        <v>0</v>
      </c>
      <c r="BI306" s="210">
        <f t="shared" si="131"/>
        <v>0</v>
      </c>
      <c r="BJ306" s="210">
        <f t="shared" si="131"/>
        <v>0</v>
      </c>
      <c r="BK306" s="210">
        <f t="shared" si="131"/>
        <v>0</v>
      </c>
      <c r="BL306" s="210">
        <f t="shared" si="131"/>
        <v>0</v>
      </c>
      <c r="BM306" s="210">
        <f t="shared" si="131"/>
        <v>0</v>
      </c>
      <c r="BN306" s="210">
        <f t="shared" si="131"/>
        <v>0</v>
      </c>
      <c r="BO306" s="210">
        <f t="shared" si="131"/>
        <v>0</v>
      </c>
      <c r="BP306" s="210">
        <f t="shared" si="131"/>
        <v>0</v>
      </c>
      <c r="BQ306" s="210">
        <f t="shared" si="131"/>
        <v>0</v>
      </c>
      <c r="BR306" s="210">
        <f t="shared" si="130"/>
        <v>0</v>
      </c>
      <c r="BS306" s="210">
        <f t="shared" si="130"/>
        <v>0</v>
      </c>
      <c r="BT306" s="210">
        <f t="shared" si="130"/>
        <v>0</v>
      </c>
      <c r="BU306" s="210">
        <f t="shared" si="130"/>
        <v>0</v>
      </c>
      <c r="BV306" s="210">
        <f t="shared" si="130"/>
        <v>0</v>
      </c>
      <c r="BW306" s="210">
        <f t="shared" si="130"/>
        <v>0</v>
      </c>
      <c r="BX306" s="210">
        <f t="shared" si="130"/>
        <v>0</v>
      </c>
      <c r="BY306" s="210">
        <f t="shared" si="130"/>
        <v>0</v>
      </c>
      <c r="BZ306" s="210">
        <f t="shared" si="130"/>
        <v>0</v>
      </c>
      <c r="CA306" s="210">
        <f t="shared" si="130"/>
        <v>0</v>
      </c>
      <c r="CB306" s="210">
        <f t="shared" si="130"/>
        <v>0</v>
      </c>
      <c r="CC306" s="210">
        <f t="shared" si="130"/>
        <v>0</v>
      </c>
      <c r="CD306" s="210">
        <f t="shared" si="130"/>
        <v>0</v>
      </c>
      <c r="CE306" s="210">
        <f t="shared" si="130"/>
        <v>0</v>
      </c>
      <c r="CF306" s="210">
        <f t="shared" si="130"/>
        <v>0</v>
      </c>
      <c r="CG306" s="210">
        <f t="shared" si="130"/>
        <v>0</v>
      </c>
      <c r="CH306" s="210">
        <f t="shared" si="130"/>
        <v>0</v>
      </c>
      <c r="CI306" s="210">
        <f t="shared" si="130"/>
        <v>0</v>
      </c>
      <c r="CJ306" s="210">
        <f t="shared" si="130"/>
        <v>0</v>
      </c>
      <c r="CK306" s="210">
        <f t="shared" si="130"/>
        <v>0</v>
      </c>
      <c r="CL306" s="210">
        <f t="shared" si="130"/>
        <v>0</v>
      </c>
      <c r="CM306" s="210">
        <f t="shared" si="130"/>
        <v>0</v>
      </c>
      <c r="CN306" s="210">
        <f t="shared" si="130"/>
        <v>0</v>
      </c>
      <c r="CO306" s="210">
        <f t="shared" si="130"/>
        <v>0</v>
      </c>
      <c r="CP306" s="210">
        <f t="shared" si="130"/>
        <v>0</v>
      </c>
      <c r="CQ306" s="210">
        <f t="shared" si="130"/>
        <v>0</v>
      </c>
      <c r="CR306" s="210">
        <f t="shared" si="130"/>
        <v>0</v>
      </c>
      <c r="CS306" s="210">
        <f t="shared" si="130"/>
        <v>0</v>
      </c>
      <c r="CT306" s="210">
        <f t="shared" si="130"/>
        <v>0</v>
      </c>
      <c r="CU306" s="210">
        <f t="shared" si="130"/>
        <v>0</v>
      </c>
      <c r="CV306" s="210">
        <f t="shared" si="130"/>
        <v>0</v>
      </c>
      <c r="CW306" s="210">
        <f t="shared" si="130"/>
        <v>0</v>
      </c>
      <c r="CX306" s="210">
        <f t="shared" si="130"/>
        <v>0</v>
      </c>
      <c r="CY306" s="210">
        <f t="shared" si="130"/>
        <v>0</v>
      </c>
      <c r="CZ306" s="210">
        <f t="shared" si="130"/>
        <v>0</v>
      </c>
      <c r="DA306" s="210">
        <f t="shared" si="130"/>
        <v>0</v>
      </c>
      <c r="DB306" s="210">
        <f t="shared" si="130"/>
        <v>0</v>
      </c>
      <c r="DC306" s="210">
        <f t="shared" si="130"/>
        <v>0</v>
      </c>
      <c r="DD306" s="210">
        <f t="shared" si="130"/>
        <v>0</v>
      </c>
      <c r="DE306" s="210">
        <f t="shared" si="130"/>
        <v>0</v>
      </c>
      <c r="DF306" s="210">
        <f t="shared" si="130"/>
        <v>0</v>
      </c>
      <c r="DG306" s="210">
        <f t="shared" si="130"/>
        <v>0</v>
      </c>
      <c r="DH306" s="210">
        <f t="shared" si="130"/>
        <v>0</v>
      </c>
      <c r="DI306" s="210">
        <f t="shared" si="130"/>
        <v>0</v>
      </c>
      <c r="DJ306" s="210">
        <f t="shared" si="130"/>
        <v>0</v>
      </c>
      <c r="DK306" s="210">
        <f t="shared" si="130"/>
        <v>0</v>
      </c>
      <c r="DL306" s="210">
        <f t="shared" si="130"/>
        <v>0</v>
      </c>
      <c r="DM306" s="210">
        <f t="shared" si="130"/>
        <v>0</v>
      </c>
      <c r="DN306" s="210">
        <f t="shared" si="130"/>
        <v>0</v>
      </c>
      <c r="DO306" s="210">
        <f t="shared" si="130"/>
        <v>0</v>
      </c>
      <c r="DP306" s="210">
        <f t="shared" si="130"/>
        <v>0</v>
      </c>
      <c r="DQ306" s="210">
        <f t="shared" si="130"/>
        <v>0</v>
      </c>
      <c r="DR306" s="210">
        <f t="shared" si="130"/>
        <v>0</v>
      </c>
      <c r="DS306" s="210">
        <f t="shared" si="130"/>
        <v>0</v>
      </c>
      <c r="DT306" s="210">
        <f t="shared" si="130"/>
        <v>0</v>
      </c>
      <c r="DU306" s="210">
        <f t="shared" si="130"/>
        <v>0</v>
      </c>
      <c r="DV306" s="210">
        <f t="shared" si="130"/>
        <v>0</v>
      </c>
      <c r="DW306" s="210">
        <f t="shared" si="130"/>
        <v>0</v>
      </c>
      <c r="DX306" s="210">
        <f t="shared" si="130"/>
        <v>0</v>
      </c>
      <c r="DY306" s="210">
        <f t="shared" si="130"/>
        <v>0</v>
      </c>
      <c r="DZ306" s="210">
        <f t="shared" si="130"/>
        <v>0</v>
      </c>
      <c r="EA306" s="210">
        <f t="shared" si="130"/>
        <v>0</v>
      </c>
      <c r="EB306" s="210">
        <f t="shared" si="130"/>
        <v>0</v>
      </c>
      <c r="EC306" s="210">
        <f t="shared" ref="EC306:GI310" si="133">IFERROR(EC115/$D115,0)</f>
        <v>0</v>
      </c>
      <c r="ED306" s="210">
        <f t="shared" si="133"/>
        <v>0</v>
      </c>
      <c r="EE306" s="210">
        <f t="shared" si="133"/>
        <v>0</v>
      </c>
      <c r="EF306" s="210">
        <f t="shared" si="133"/>
        <v>0</v>
      </c>
      <c r="EG306" s="210">
        <f t="shared" si="133"/>
        <v>0</v>
      </c>
      <c r="EH306" s="210">
        <f t="shared" si="133"/>
        <v>0</v>
      </c>
      <c r="EI306" s="210">
        <f t="shared" si="133"/>
        <v>0</v>
      </c>
      <c r="EJ306" s="210">
        <f t="shared" si="133"/>
        <v>0</v>
      </c>
      <c r="EK306" s="210">
        <f t="shared" si="133"/>
        <v>0</v>
      </c>
      <c r="EL306" s="210">
        <f t="shared" si="133"/>
        <v>0</v>
      </c>
      <c r="EM306" s="210">
        <f t="shared" si="133"/>
        <v>0</v>
      </c>
      <c r="EN306" s="210">
        <f t="shared" si="133"/>
        <v>0</v>
      </c>
      <c r="EO306" s="210">
        <f t="shared" si="133"/>
        <v>0</v>
      </c>
      <c r="EP306" s="210">
        <f t="shared" si="133"/>
        <v>0</v>
      </c>
      <c r="EQ306" s="210">
        <f t="shared" si="133"/>
        <v>0</v>
      </c>
      <c r="ER306" s="210">
        <f t="shared" si="133"/>
        <v>0</v>
      </c>
      <c r="ES306" s="210">
        <f t="shared" si="133"/>
        <v>0</v>
      </c>
      <c r="ET306" s="210">
        <f t="shared" si="133"/>
        <v>0</v>
      </c>
      <c r="EU306" s="210">
        <f t="shared" si="133"/>
        <v>0</v>
      </c>
      <c r="EV306" s="210">
        <f t="shared" si="133"/>
        <v>0</v>
      </c>
      <c r="EW306" s="210">
        <f t="shared" si="133"/>
        <v>0</v>
      </c>
      <c r="EX306" s="210">
        <f t="shared" si="133"/>
        <v>0</v>
      </c>
      <c r="EY306" s="210">
        <f t="shared" si="133"/>
        <v>0</v>
      </c>
      <c r="EZ306" s="210">
        <f t="shared" si="133"/>
        <v>0</v>
      </c>
      <c r="FA306" s="210">
        <f t="shared" si="133"/>
        <v>0</v>
      </c>
      <c r="FB306" s="210">
        <f t="shared" si="133"/>
        <v>0</v>
      </c>
      <c r="FC306" s="210">
        <f t="shared" si="133"/>
        <v>0</v>
      </c>
      <c r="FD306" s="210">
        <f t="shared" si="133"/>
        <v>0</v>
      </c>
      <c r="FE306" s="210">
        <f t="shared" si="133"/>
        <v>0</v>
      </c>
      <c r="FF306" s="210">
        <f t="shared" si="133"/>
        <v>0</v>
      </c>
      <c r="FG306" s="210">
        <f t="shared" si="133"/>
        <v>0</v>
      </c>
      <c r="FH306" s="210">
        <f t="shared" si="133"/>
        <v>0</v>
      </c>
      <c r="FI306" s="210">
        <f t="shared" si="133"/>
        <v>0</v>
      </c>
      <c r="FJ306" s="210">
        <f t="shared" si="133"/>
        <v>0</v>
      </c>
      <c r="FK306" s="210">
        <f t="shared" si="133"/>
        <v>0</v>
      </c>
      <c r="FL306" s="210">
        <f t="shared" si="133"/>
        <v>0</v>
      </c>
      <c r="FM306" s="210">
        <f t="shared" si="133"/>
        <v>0</v>
      </c>
      <c r="FN306" s="210">
        <f t="shared" si="133"/>
        <v>0</v>
      </c>
      <c r="FO306" s="210">
        <f t="shared" si="133"/>
        <v>0</v>
      </c>
      <c r="FP306" s="210">
        <f t="shared" si="133"/>
        <v>0</v>
      </c>
      <c r="FQ306" s="210">
        <f t="shared" si="133"/>
        <v>0</v>
      </c>
      <c r="FR306" s="210">
        <f t="shared" si="133"/>
        <v>0</v>
      </c>
      <c r="FS306" s="210">
        <f t="shared" si="133"/>
        <v>0</v>
      </c>
      <c r="FT306" s="210">
        <f t="shared" si="133"/>
        <v>0</v>
      </c>
      <c r="FU306" s="210">
        <f t="shared" si="133"/>
        <v>0</v>
      </c>
      <c r="FV306" s="210">
        <f t="shared" si="133"/>
        <v>0</v>
      </c>
      <c r="FW306" s="210">
        <f t="shared" si="133"/>
        <v>0</v>
      </c>
      <c r="FX306" s="210">
        <f t="shared" si="133"/>
        <v>0</v>
      </c>
      <c r="FY306" s="210">
        <f t="shared" si="133"/>
        <v>0</v>
      </c>
      <c r="FZ306" s="210">
        <f t="shared" si="133"/>
        <v>0</v>
      </c>
      <c r="GA306" s="210">
        <f t="shared" si="133"/>
        <v>0</v>
      </c>
      <c r="GB306" s="210">
        <f t="shared" si="133"/>
        <v>0</v>
      </c>
      <c r="GC306" s="210">
        <f t="shared" si="133"/>
        <v>0</v>
      </c>
      <c r="GD306" s="210">
        <f t="shared" si="133"/>
        <v>0</v>
      </c>
      <c r="GE306" s="210">
        <f t="shared" si="133"/>
        <v>0</v>
      </c>
      <c r="GF306" s="210">
        <f t="shared" si="133"/>
        <v>0</v>
      </c>
      <c r="GG306" s="210">
        <f t="shared" si="133"/>
        <v>0</v>
      </c>
      <c r="GH306" s="210">
        <f t="shared" si="133"/>
        <v>0</v>
      </c>
      <c r="GI306" s="210">
        <f t="shared" si="133"/>
        <v>0</v>
      </c>
      <c r="GK306" s="216">
        <f t="shared" si="91"/>
        <v>0</v>
      </c>
      <c r="GL306" s="216">
        <f t="shared" si="86"/>
        <v>0</v>
      </c>
      <c r="GM306" s="216">
        <f t="shared" si="87"/>
        <v>0</v>
      </c>
      <c r="GN306" s="216">
        <f t="shared" si="88"/>
        <v>0</v>
      </c>
    </row>
    <row r="307" spans="1:196" x14ac:dyDescent="0.35">
      <c r="A307" s="9">
        <f>Report!$C$4</f>
        <v>1</v>
      </c>
      <c r="B307" t="str">
        <f>VLOOKUP($A307,Centers!$B$1:$C$120,2,)</f>
        <v>GATE</v>
      </c>
      <c r="C307" s="209">
        <v>44993</v>
      </c>
      <c r="D307" s="113">
        <f>IF($A307=1,SUM(SUMIFS(Indent!$E:$E,Indent!$C:$C,Waterfall!$C307,Indent!$A:$A,Centers!$A$2),SUMIFS(Indent!$E:$E,Indent!$C:$C,Waterfall!$C307,Indent!$A:$A,Centers!$A$3),SUMIFS(Indent!$E:$E,Indent!$C:$C,Waterfall!$C307,Indent!$A:$A,Centers!$A$4),SUMIFS(Indent!$E:$E,Indent!$C:$C,Waterfall!$C307,Indent!$A:$A,Centers!$A$5),SUMIFS(Indent!$E:$E,Indent!$C:$C,Waterfall!$C307,Indent!$A:$A,Centers!$A$6),SUMIFS(Indent!$E:$E,Indent!$C:$C,Waterfall!$C307,Indent!$A:$A,Centers!$A$7),SUMIFS(Indent!$E:$E,Indent!$C:$C,Waterfall!$C307,Indent!$A:$A,Centers!$A$8)),SUMIFS(Indent!$E:$E,Indent!$C:$C,Waterfall!$C307,Indent!$A:$A,$A307))</f>
        <v>0</v>
      </c>
      <c r="E307" s="210">
        <f t="shared" si="83"/>
        <v>0</v>
      </c>
      <c r="F307" s="210">
        <f t="shared" si="131"/>
        <v>0</v>
      </c>
      <c r="G307" s="210">
        <f t="shared" si="131"/>
        <v>0</v>
      </c>
      <c r="H307" s="210">
        <f t="shared" si="131"/>
        <v>0</v>
      </c>
      <c r="I307" s="210">
        <f t="shared" si="131"/>
        <v>0</v>
      </c>
      <c r="J307" s="210">
        <f t="shared" si="131"/>
        <v>0</v>
      </c>
      <c r="K307" s="210">
        <f t="shared" si="131"/>
        <v>0</v>
      </c>
      <c r="L307" s="210">
        <f t="shared" si="131"/>
        <v>0</v>
      </c>
      <c r="M307" s="210">
        <f t="shared" si="131"/>
        <v>0</v>
      </c>
      <c r="N307" s="210">
        <f t="shared" si="131"/>
        <v>0</v>
      </c>
      <c r="O307" s="210">
        <f t="shared" si="131"/>
        <v>0</v>
      </c>
      <c r="P307" s="210">
        <f t="shared" si="131"/>
        <v>0</v>
      </c>
      <c r="Q307" s="210">
        <f t="shared" si="131"/>
        <v>0</v>
      </c>
      <c r="R307" s="210">
        <f t="shared" si="131"/>
        <v>0</v>
      </c>
      <c r="S307" s="210">
        <f t="shared" si="131"/>
        <v>0</v>
      </c>
      <c r="T307" s="210">
        <f t="shared" si="131"/>
        <v>0</v>
      </c>
      <c r="U307" s="210">
        <f t="shared" si="131"/>
        <v>0</v>
      </c>
      <c r="V307" s="210">
        <f t="shared" si="131"/>
        <v>0</v>
      </c>
      <c r="W307" s="210">
        <f t="shared" si="131"/>
        <v>0</v>
      </c>
      <c r="X307" s="210">
        <f t="shared" si="131"/>
        <v>0</v>
      </c>
      <c r="Y307" s="210">
        <f t="shared" si="131"/>
        <v>0</v>
      </c>
      <c r="Z307" s="210">
        <f t="shared" si="131"/>
        <v>0</v>
      </c>
      <c r="AA307" s="210">
        <f t="shared" si="131"/>
        <v>0</v>
      </c>
      <c r="AB307" s="210">
        <f t="shared" si="131"/>
        <v>0</v>
      </c>
      <c r="AC307" s="210">
        <f t="shared" si="131"/>
        <v>0</v>
      </c>
      <c r="AD307" s="210">
        <f t="shared" si="131"/>
        <v>0</v>
      </c>
      <c r="AE307" s="210">
        <f t="shared" si="131"/>
        <v>0</v>
      </c>
      <c r="AF307" s="210">
        <f t="shared" si="131"/>
        <v>0</v>
      </c>
      <c r="AG307" s="210">
        <f t="shared" si="131"/>
        <v>0</v>
      </c>
      <c r="AH307" s="210">
        <f t="shared" si="131"/>
        <v>0</v>
      </c>
      <c r="AI307" s="210">
        <f t="shared" si="131"/>
        <v>0</v>
      </c>
      <c r="AJ307" s="210">
        <f t="shared" si="131"/>
        <v>0</v>
      </c>
      <c r="AK307" s="210">
        <f t="shared" si="131"/>
        <v>0</v>
      </c>
      <c r="AL307" s="210">
        <f t="shared" si="131"/>
        <v>0</v>
      </c>
      <c r="AM307" s="210">
        <f t="shared" si="131"/>
        <v>0</v>
      </c>
      <c r="AN307" s="210">
        <f t="shared" si="131"/>
        <v>0</v>
      </c>
      <c r="AO307" s="210">
        <f t="shared" si="131"/>
        <v>0</v>
      </c>
      <c r="AP307" s="210">
        <f t="shared" si="131"/>
        <v>0</v>
      </c>
      <c r="AQ307" s="210">
        <f t="shared" si="131"/>
        <v>0</v>
      </c>
      <c r="AR307" s="210">
        <f t="shared" si="131"/>
        <v>0</v>
      </c>
      <c r="AS307" s="210">
        <f t="shared" si="131"/>
        <v>0</v>
      </c>
      <c r="AT307" s="210">
        <f t="shared" si="131"/>
        <v>0</v>
      </c>
      <c r="AU307" s="210">
        <f t="shared" si="131"/>
        <v>0</v>
      </c>
      <c r="AV307" s="210">
        <f t="shared" si="131"/>
        <v>0</v>
      </c>
      <c r="AW307" s="210">
        <f t="shared" si="131"/>
        <v>0</v>
      </c>
      <c r="AX307" s="210">
        <f t="shared" si="131"/>
        <v>0</v>
      </c>
      <c r="AY307" s="210">
        <f t="shared" si="131"/>
        <v>0</v>
      </c>
      <c r="AZ307" s="210">
        <f t="shared" si="131"/>
        <v>0</v>
      </c>
      <c r="BA307" s="210">
        <f t="shared" si="131"/>
        <v>0</v>
      </c>
      <c r="BB307" s="210">
        <f t="shared" si="131"/>
        <v>0</v>
      </c>
      <c r="BC307" s="210">
        <f t="shared" si="131"/>
        <v>0</v>
      </c>
      <c r="BD307" s="210">
        <f t="shared" si="131"/>
        <v>0</v>
      </c>
      <c r="BE307" s="210">
        <f t="shared" si="131"/>
        <v>0</v>
      </c>
      <c r="BF307" s="210">
        <f t="shared" si="131"/>
        <v>0</v>
      </c>
      <c r="BG307" s="210">
        <f t="shared" si="131"/>
        <v>0</v>
      </c>
      <c r="BH307" s="210">
        <f t="shared" si="131"/>
        <v>0</v>
      </c>
      <c r="BI307" s="210">
        <f t="shared" si="131"/>
        <v>0</v>
      </c>
      <c r="BJ307" s="210">
        <f t="shared" si="131"/>
        <v>0</v>
      </c>
      <c r="BK307" s="210">
        <f t="shared" si="131"/>
        <v>0</v>
      </c>
      <c r="BL307" s="210">
        <f t="shared" si="131"/>
        <v>0</v>
      </c>
      <c r="BM307" s="210">
        <f t="shared" si="131"/>
        <v>0</v>
      </c>
      <c r="BN307" s="210">
        <f t="shared" si="131"/>
        <v>0</v>
      </c>
      <c r="BO307" s="210">
        <f t="shared" si="131"/>
        <v>0</v>
      </c>
      <c r="BP307" s="210">
        <f t="shared" si="131"/>
        <v>0</v>
      </c>
      <c r="BQ307" s="210">
        <f t="shared" ref="BQ307:EB310" si="134">IFERROR(BQ116/$D116,0)</f>
        <v>0</v>
      </c>
      <c r="BR307" s="210">
        <f t="shared" si="134"/>
        <v>0</v>
      </c>
      <c r="BS307" s="210">
        <f t="shared" si="134"/>
        <v>0</v>
      </c>
      <c r="BT307" s="210">
        <f t="shared" si="134"/>
        <v>0</v>
      </c>
      <c r="BU307" s="210">
        <f t="shared" si="134"/>
        <v>0</v>
      </c>
      <c r="BV307" s="210">
        <f t="shared" si="134"/>
        <v>0</v>
      </c>
      <c r="BW307" s="210">
        <f t="shared" si="134"/>
        <v>0</v>
      </c>
      <c r="BX307" s="210">
        <f t="shared" si="134"/>
        <v>0</v>
      </c>
      <c r="BY307" s="210">
        <f t="shared" si="134"/>
        <v>0</v>
      </c>
      <c r="BZ307" s="210">
        <f t="shared" si="134"/>
        <v>0</v>
      </c>
      <c r="CA307" s="210">
        <f t="shared" si="134"/>
        <v>0</v>
      </c>
      <c r="CB307" s="210">
        <f t="shared" si="134"/>
        <v>0</v>
      </c>
      <c r="CC307" s="210">
        <f t="shared" si="134"/>
        <v>0</v>
      </c>
      <c r="CD307" s="210">
        <f t="shared" si="134"/>
        <v>0</v>
      </c>
      <c r="CE307" s="210">
        <f t="shared" si="134"/>
        <v>0</v>
      </c>
      <c r="CF307" s="210">
        <f t="shared" si="134"/>
        <v>0</v>
      </c>
      <c r="CG307" s="210">
        <f t="shared" si="134"/>
        <v>0</v>
      </c>
      <c r="CH307" s="210">
        <f t="shared" si="134"/>
        <v>0</v>
      </c>
      <c r="CI307" s="210">
        <f t="shared" si="134"/>
        <v>0</v>
      </c>
      <c r="CJ307" s="210">
        <f t="shared" si="134"/>
        <v>0</v>
      </c>
      <c r="CK307" s="210">
        <f t="shared" si="134"/>
        <v>0</v>
      </c>
      <c r="CL307" s="210">
        <f t="shared" si="134"/>
        <v>0</v>
      </c>
      <c r="CM307" s="210">
        <f t="shared" si="134"/>
        <v>0</v>
      </c>
      <c r="CN307" s="210">
        <f t="shared" si="134"/>
        <v>0</v>
      </c>
      <c r="CO307" s="210">
        <f t="shared" si="134"/>
        <v>0</v>
      </c>
      <c r="CP307" s="210">
        <f t="shared" si="134"/>
        <v>0</v>
      </c>
      <c r="CQ307" s="210">
        <f t="shared" si="134"/>
        <v>0</v>
      </c>
      <c r="CR307" s="210">
        <f t="shared" si="134"/>
        <v>0</v>
      </c>
      <c r="CS307" s="210">
        <f t="shared" si="134"/>
        <v>0</v>
      </c>
      <c r="CT307" s="210">
        <f t="shared" si="134"/>
        <v>0</v>
      </c>
      <c r="CU307" s="210">
        <f t="shared" si="134"/>
        <v>0</v>
      </c>
      <c r="CV307" s="210">
        <f t="shared" si="134"/>
        <v>0</v>
      </c>
      <c r="CW307" s="210">
        <f t="shared" si="134"/>
        <v>0</v>
      </c>
      <c r="CX307" s="210">
        <f t="shared" si="134"/>
        <v>0</v>
      </c>
      <c r="CY307" s="210">
        <f t="shared" si="134"/>
        <v>0</v>
      </c>
      <c r="CZ307" s="210">
        <f t="shared" si="134"/>
        <v>0</v>
      </c>
      <c r="DA307" s="210">
        <f t="shared" si="134"/>
        <v>0</v>
      </c>
      <c r="DB307" s="210">
        <f t="shared" si="134"/>
        <v>0</v>
      </c>
      <c r="DC307" s="210">
        <f t="shared" si="134"/>
        <v>0</v>
      </c>
      <c r="DD307" s="210">
        <f t="shared" si="134"/>
        <v>0</v>
      </c>
      <c r="DE307" s="210">
        <f t="shared" si="134"/>
        <v>0</v>
      </c>
      <c r="DF307" s="210">
        <f t="shared" si="134"/>
        <v>0</v>
      </c>
      <c r="DG307" s="210">
        <f t="shared" si="134"/>
        <v>0</v>
      </c>
      <c r="DH307" s="210">
        <f t="shared" si="134"/>
        <v>0</v>
      </c>
      <c r="DI307" s="210">
        <f t="shared" si="134"/>
        <v>0</v>
      </c>
      <c r="DJ307" s="210">
        <f t="shared" si="134"/>
        <v>0</v>
      </c>
      <c r="DK307" s="210">
        <f t="shared" si="134"/>
        <v>0</v>
      </c>
      <c r="DL307" s="210">
        <f t="shared" si="134"/>
        <v>0</v>
      </c>
      <c r="DM307" s="210">
        <f t="shared" si="134"/>
        <v>0</v>
      </c>
      <c r="DN307" s="210">
        <f t="shared" si="134"/>
        <v>0</v>
      </c>
      <c r="DO307" s="210">
        <f t="shared" si="134"/>
        <v>0</v>
      </c>
      <c r="DP307" s="210">
        <f t="shared" si="134"/>
        <v>0</v>
      </c>
      <c r="DQ307" s="210">
        <f t="shared" si="134"/>
        <v>0</v>
      </c>
      <c r="DR307" s="210">
        <f t="shared" si="134"/>
        <v>0</v>
      </c>
      <c r="DS307" s="210">
        <f t="shared" si="134"/>
        <v>0</v>
      </c>
      <c r="DT307" s="210">
        <f t="shared" si="134"/>
        <v>0</v>
      </c>
      <c r="DU307" s="210">
        <f t="shared" si="134"/>
        <v>0</v>
      </c>
      <c r="DV307" s="210">
        <f t="shared" si="134"/>
        <v>0</v>
      </c>
      <c r="DW307" s="210">
        <f t="shared" si="134"/>
        <v>0</v>
      </c>
      <c r="DX307" s="210">
        <f t="shared" si="134"/>
        <v>0</v>
      </c>
      <c r="DY307" s="210">
        <f t="shared" si="134"/>
        <v>0</v>
      </c>
      <c r="DZ307" s="210">
        <f t="shared" si="134"/>
        <v>0</v>
      </c>
      <c r="EA307" s="210">
        <f t="shared" si="134"/>
        <v>0</v>
      </c>
      <c r="EB307" s="210">
        <f t="shared" si="134"/>
        <v>0</v>
      </c>
      <c r="EC307" s="210">
        <f t="shared" si="133"/>
        <v>0</v>
      </c>
      <c r="ED307" s="210">
        <f t="shared" si="133"/>
        <v>0</v>
      </c>
      <c r="EE307" s="210">
        <f t="shared" si="133"/>
        <v>0</v>
      </c>
      <c r="EF307" s="210">
        <f t="shared" si="133"/>
        <v>0</v>
      </c>
      <c r="EG307" s="210">
        <f t="shared" si="133"/>
        <v>0</v>
      </c>
      <c r="EH307" s="210">
        <f t="shared" si="133"/>
        <v>0</v>
      </c>
      <c r="EI307" s="210">
        <f t="shared" si="133"/>
        <v>0</v>
      </c>
      <c r="EJ307" s="210">
        <f t="shared" si="133"/>
        <v>0</v>
      </c>
      <c r="EK307" s="210">
        <f t="shared" si="133"/>
        <v>0</v>
      </c>
      <c r="EL307" s="210">
        <f t="shared" si="133"/>
        <v>0</v>
      </c>
      <c r="EM307" s="210">
        <f t="shared" si="133"/>
        <v>0</v>
      </c>
      <c r="EN307" s="210">
        <f t="shared" si="133"/>
        <v>0</v>
      </c>
      <c r="EO307" s="210">
        <f t="shared" si="133"/>
        <v>0</v>
      </c>
      <c r="EP307" s="210">
        <f t="shared" si="133"/>
        <v>0</v>
      </c>
      <c r="EQ307" s="210">
        <f t="shared" si="133"/>
        <v>0</v>
      </c>
      <c r="ER307" s="210">
        <f t="shared" si="133"/>
        <v>0</v>
      </c>
      <c r="ES307" s="210">
        <f t="shared" si="133"/>
        <v>0</v>
      </c>
      <c r="ET307" s="210">
        <f t="shared" si="133"/>
        <v>0</v>
      </c>
      <c r="EU307" s="210">
        <f t="shared" si="133"/>
        <v>0</v>
      </c>
      <c r="EV307" s="210">
        <f t="shared" si="133"/>
        <v>0</v>
      </c>
      <c r="EW307" s="210">
        <f t="shared" si="133"/>
        <v>0</v>
      </c>
      <c r="EX307" s="210">
        <f t="shared" si="133"/>
        <v>0</v>
      </c>
      <c r="EY307" s="210">
        <f t="shared" si="133"/>
        <v>0</v>
      </c>
      <c r="EZ307" s="210">
        <f t="shared" si="133"/>
        <v>0</v>
      </c>
      <c r="FA307" s="210">
        <f t="shared" si="133"/>
        <v>0</v>
      </c>
      <c r="FB307" s="210">
        <f t="shared" si="133"/>
        <v>0</v>
      </c>
      <c r="FC307" s="210">
        <f t="shared" si="133"/>
        <v>0</v>
      </c>
      <c r="FD307" s="210">
        <f t="shared" si="133"/>
        <v>0</v>
      </c>
      <c r="FE307" s="210">
        <f t="shared" si="133"/>
        <v>0</v>
      </c>
      <c r="FF307" s="210">
        <f t="shared" si="133"/>
        <v>0</v>
      </c>
      <c r="FG307" s="210">
        <f t="shared" si="133"/>
        <v>0</v>
      </c>
      <c r="FH307" s="210">
        <f t="shared" si="133"/>
        <v>0</v>
      </c>
      <c r="FI307" s="210">
        <f t="shared" si="133"/>
        <v>0</v>
      </c>
      <c r="FJ307" s="210">
        <f t="shared" si="133"/>
        <v>0</v>
      </c>
      <c r="FK307" s="210">
        <f t="shared" si="133"/>
        <v>0</v>
      </c>
      <c r="FL307" s="210">
        <f t="shared" si="133"/>
        <v>0</v>
      </c>
      <c r="FM307" s="210">
        <f t="shared" si="133"/>
        <v>0</v>
      </c>
      <c r="FN307" s="210">
        <f t="shared" si="133"/>
        <v>0</v>
      </c>
      <c r="FO307" s="210">
        <f t="shared" si="133"/>
        <v>0</v>
      </c>
      <c r="FP307" s="210">
        <f t="shared" si="133"/>
        <v>0</v>
      </c>
      <c r="FQ307" s="210">
        <f t="shared" si="133"/>
        <v>0</v>
      </c>
      <c r="FR307" s="210">
        <f t="shared" si="133"/>
        <v>0</v>
      </c>
      <c r="FS307" s="210">
        <f t="shared" si="133"/>
        <v>0</v>
      </c>
      <c r="FT307" s="210">
        <f t="shared" si="133"/>
        <v>0</v>
      </c>
      <c r="FU307" s="210">
        <f t="shared" si="133"/>
        <v>0</v>
      </c>
      <c r="FV307" s="210">
        <f t="shared" si="133"/>
        <v>0</v>
      </c>
      <c r="FW307" s="210">
        <f t="shared" si="133"/>
        <v>0</v>
      </c>
      <c r="FX307" s="210">
        <f t="shared" si="133"/>
        <v>0</v>
      </c>
      <c r="FY307" s="210">
        <f t="shared" si="133"/>
        <v>0</v>
      </c>
      <c r="FZ307" s="210">
        <f t="shared" si="133"/>
        <v>0</v>
      </c>
      <c r="GA307" s="210">
        <f t="shared" si="133"/>
        <v>0</v>
      </c>
      <c r="GB307" s="210">
        <f t="shared" si="133"/>
        <v>0</v>
      </c>
      <c r="GC307" s="210">
        <f t="shared" si="133"/>
        <v>0</v>
      </c>
      <c r="GD307" s="210">
        <f t="shared" si="133"/>
        <v>0</v>
      </c>
      <c r="GE307" s="210">
        <f t="shared" si="133"/>
        <v>0</v>
      </c>
      <c r="GF307" s="210">
        <f t="shared" si="133"/>
        <v>0</v>
      </c>
      <c r="GG307" s="210">
        <f t="shared" si="133"/>
        <v>0</v>
      </c>
      <c r="GH307" s="210">
        <f t="shared" si="133"/>
        <v>0</v>
      </c>
      <c r="GI307" s="210">
        <f t="shared" si="133"/>
        <v>0</v>
      </c>
      <c r="GK307" s="216">
        <f t="shared" si="91"/>
        <v>0</v>
      </c>
      <c r="GL307" s="216">
        <f t="shared" si="86"/>
        <v>0</v>
      </c>
      <c r="GM307" s="216">
        <f t="shared" si="87"/>
        <v>0</v>
      </c>
      <c r="GN307" s="216">
        <f t="shared" si="88"/>
        <v>0</v>
      </c>
    </row>
    <row r="308" spans="1:196" x14ac:dyDescent="0.35">
      <c r="A308" s="9">
        <f>Report!$C$4</f>
        <v>1</v>
      </c>
      <c r="B308" t="str">
        <f>VLOOKUP($A308,Centers!$B$1:$C$120,2,)</f>
        <v>GATE</v>
      </c>
      <c r="C308" s="209">
        <v>44994</v>
      </c>
      <c r="D308" s="113">
        <f>IF($A308=1,SUM(SUMIFS(Indent!$E:$E,Indent!$C:$C,Waterfall!$C308,Indent!$A:$A,Centers!$A$2),SUMIFS(Indent!$E:$E,Indent!$C:$C,Waterfall!$C308,Indent!$A:$A,Centers!$A$3),SUMIFS(Indent!$E:$E,Indent!$C:$C,Waterfall!$C308,Indent!$A:$A,Centers!$A$4),SUMIFS(Indent!$E:$E,Indent!$C:$C,Waterfall!$C308,Indent!$A:$A,Centers!$A$5),SUMIFS(Indent!$E:$E,Indent!$C:$C,Waterfall!$C308,Indent!$A:$A,Centers!$A$6),SUMIFS(Indent!$E:$E,Indent!$C:$C,Waterfall!$C308,Indent!$A:$A,Centers!$A$7),SUMIFS(Indent!$E:$E,Indent!$C:$C,Waterfall!$C308,Indent!$A:$A,Centers!$A$8)),SUMIFS(Indent!$E:$E,Indent!$C:$C,Waterfall!$C308,Indent!$A:$A,$A308))</f>
        <v>0</v>
      </c>
      <c r="E308" s="210">
        <f t="shared" si="83"/>
        <v>0</v>
      </c>
      <c r="F308" s="210">
        <f t="shared" ref="F308:BQ311" si="135">IFERROR(F117/$D117,0)</f>
        <v>0</v>
      </c>
      <c r="G308" s="210">
        <f t="shared" si="135"/>
        <v>0</v>
      </c>
      <c r="H308" s="210">
        <f t="shared" si="135"/>
        <v>0</v>
      </c>
      <c r="I308" s="210">
        <f t="shared" si="135"/>
        <v>0</v>
      </c>
      <c r="J308" s="210">
        <f t="shared" si="135"/>
        <v>0</v>
      </c>
      <c r="K308" s="210">
        <f t="shared" si="135"/>
        <v>0</v>
      </c>
      <c r="L308" s="210">
        <f t="shared" si="135"/>
        <v>0</v>
      </c>
      <c r="M308" s="210">
        <f t="shared" si="135"/>
        <v>0</v>
      </c>
      <c r="N308" s="210">
        <f t="shared" si="135"/>
        <v>0</v>
      </c>
      <c r="O308" s="210">
        <f t="shared" si="135"/>
        <v>0</v>
      </c>
      <c r="P308" s="210">
        <f t="shared" si="135"/>
        <v>0</v>
      </c>
      <c r="Q308" s="210">
        <f t="shared" si="135"/>
        <v>0</v>
      </c>
      <c r="R308" s="210">
        <f t="shared" si="135"/>
        <v>0</v>
      </c>
      <c r="S308" s="210">
        <f t="shared" si="135"/>
        <v>0</v>
      </c>
      <c r="T308" s="210">
        <f t="shared" si="135"/>
        <v>0</v>
      </c>
      <c r="U308" s="210">
        <f t="shared" si="135"/>
        <v>0</v>
      </c>
      <c r="V308" s="210">
        <f t="shared" si="135"/>
        <v>0</v>
      </c>
      <c r="W308" s="210">
        <f t="shared" si="135"/>
        <v>0</v>
      </c>
      <c r="X308" s="210">
        <f t="shared" si="135"/>
        <v>0</v>
      </c>
      <c r="Y308" s="210">
        <f t="shared" si="135"/>
        <v>0</v>
      </c>
      <c r="Z308" s="210">
        <f t="shared" si="135"/>
        <v>0</v>
      </c>
      <c r="AA308" s="210">
        <f t="shared" si="135"/>
        <v>0</v>
      </c>
      <c r="AB308" s="210">
        <f t="shared" si="135"/>
        <v>0</v>
      </c>
      <c r="AC308" s="210">
        <f t="shared" si="135"/>
        <v>0</v>
      </c>
      <c r="AD308" s="210">
        <f t="shared" si="135"/>
        <v>0</v>
      </c>
      <c r="AE308" s="210">
        <f t="shared" si="135"/>
        <v>0</v>
      </c>
      <c r="AF308" s="210">
        <f t="shared" si="135"/>
        <v>0</v>
      </c>
      <c r="AG308" s="210">
        <f t="shared" si="135"/>
        <v>0</v>
      </c>
      <c r="AH308" s="210">
        <f t="shared" si="135"/>
        <v>0</v>
      </c>
      <c r="AI308" s="210">
        <f t="shared" si="135"/>
        <v>0</v>
      </c>
      <c r="AJ308" s="210">
        <f t="shared" si="135"/>
        <v>0</v>
      </c>
      <c r="AK308" s="210">
        <f t="shared" si="135"/>
        <v>0</v>
      </c>
      <c r="AL308" s="210">
        <f t="shared" si="135"/>
        <v>0</v>
      </c>
      <c r="AM308" s="210">
        <f t="shared" si="135"/>
        <v>0</v>
      </c>
      <c r="AN308" s="210">
        <f t="shared" si="135"/>
        <v>0</v>
      </c>
      <c r="AO308" s="210">
        <f t="shared" si="135"/>
        <v>0</v>
      </c>
      <c r="AP308" s="210">
        <f t="shared" si="135"/>
        <v>0</v>
      </c>
      <c r="AQ308" s="210">
        <f t="shared" si="135"/>
        <v>0</v>
      </c>
      <c r="AR308" s="210">
        <f t="shared" si="135"/>
        <v>0</v>
      </c>
      <c r="AS308" s="210">
        <f t="shared" si="135"/>
        <v>0</v>
      </c>
      <c r="AT308" s="210">
        <f t="shared" si="135"/>
        <v>0</v>
      </c>
      <c r="AU308" s="210">
        <f t="shared" si="135"/>
        <v>0</v>
      </c>
      <c r="AV308" s="210">
        <f t="shared" si="135"/>
        <v>0</v>
      </c>
      <c r="AW308" s="210">
        <f t="shared" si="135"/>
        <v>0</v>
      </c>
      <c r="AX308" s="210">
        <f t="shared" si="135"/>
        <v>0</v>
      </c>
      <c r="AY308" s="210">
        <f t="shared" si="135"/>
        <v>0</v>
      </c>
      <c r="AZ308" s="210">
        <f t="shared" si="135"/>
        <v>0</v>
      </c>
      <c r="BA308" s="210">
        <f t="shared" si="135"/>
        <v>0</v>
      </c>
      <c r="BB308" s="210">
        <f t="shared" si="135"/>
        <v>0</v>
      </c>
      <c r="BC308" s="210">
        <f t="shared" si="135"/>
        <v>0</v>
      </c>
      <c r="BD308" s="210">
        <f t="shared" si="135"/>
        <v>0</v>
      </c>
      <c r="BE308" s="210">
        <f t="shared" si="135"/>
        <v>0</v>
      </c>
      <c r="BF308" s="210">
        <f t="shared" si="135"/>
        <v>0</v>
      </c>
      <c r="BG308" s="210">
        <f t="shared" si="135"/>
        <v>0</v>
      </c>
      <c r="BH308" s="210">
        <f t="shared" si="135"/>
        <v>0</v>
      </c>
      <c r="BI308" s="210">
        <f t="shared" si="135"/>
        <v>0</v>
      </c>
      <c r="BJ308" s="210">
        <f t="shared" si="135"/>
        <v>0</v>
      </c>
      <c r="BK308" s="210">
        <f t="shared" si="135"/>
        <v>0</v>
      </c>
      <c r="BL308" s="210">
        <f t="shared" si="135"/>
        <v>0</v>
      </c>
      <c r="BM308" s="210">
        <f t="shared" si="135"/>
        <v>0</v>
      </c>
      <c r="BN308" s="210">
        <f t="shared" si="135"/>
        <v>0</v>
      </c>
      <c r="BO308" s="210">
        <f t="shared" si="135"/>
        <v>0</v>
      </c>
      <c r="BP308" s="210">
        <f t="shared" si="135"/>
        <v>0</v>
      </c>
      <c r="BQ308" s="210">
        <f t="shared" si="135"/>
        <v>0</v>
      </c>
      <c r="BR308" s="210">
        <f t="shared" si="134"/>
        <v>0</v>
      </c>
      <c r="BS308" s="210">
        <f t="shared" si="134"/>
        <v>0</v>
      </c>
      <c r="BT308" s="210">
        <f t="shared" si="134"/>
        <v>0</v>
      </c>
      <c r="BU308" s="210">
        <f t="shared" si="134"/>
        <v>0</v>
      </c>
      <c r="BV308" s="210">
        <f t="shared" si="134"/>
        <v>0</v>
      </c>
      <c r="BW308" s="210">
        <f t="shared" si="134"/>
        <v>0</v>
      </c>
      <c r="BX308" s="210">
        <f t="shared" si="134"/>
        <v>0</v>
      </c>
      <c r="BY308" s="210">
        <f t="shared" si="134"/>
        <v>0</v>
      </c>
      <c r="BZ308" s="210">
        <f t="shared" si="134"/>
        <v>0</v>
      </c>
      <c r="CA308" s="210">
        <f t="shared" si="134"/>
        <v>0</v>
      </c>
      <c r="CB308" s="210">
        <f t="shared" si="134"/>
        <v>0</v>
      </c>
      <c r="CC308" s="210">
        <f t="shared" si="134"/>
        <v>0</v>
      </c>
      <c r="CD308" s="210">
        <f t="shared" si="134"/>
        <v>0</v>
      </c>
      <c r="CE308" s="210">
        <f t="shared" si="134"/>
        <v>0</v>
      </c>
      <c r="CF308" s="210">
        <f t="shared" si="134"/>
        <v>0</v>
      </c>
      <c r="CG308" s="210">
        <f t="shared" si="134"/>
        <v>0</v>
      </c>
      <c r="CH308" s="210">
        <f t="shared" si="134"/>
        <v>0</v>
      </c>
      <c r="CI308" s="210">
        <f t="shared" si="134"/>
        <v>0</v>
      </c>
      <c r="CJ308" s="210">
        <f t="shared" si="134"/>
        <v>0</v>
      </c>
      <c r="CK308" s="210">
        <f t="shared" si="134"/>
        <v>0</v>
      </c>
      <c r="CL308" s="210">
        <f t="shared" si="134"/>
        <v>0</v>
      </c>
      <c r="CM308" s="210">
        <f t="shared" si="134"/>
        <v>0</v>
      </c>
      <c r="CN308" s="210">
        <f t="shared" si="134"/>
        <v>0</v>
      </c>
      <c r="CO308" s="210">
        <f t="shared" si="134"/>
        <v>0</v>
      </c>
      <c r="CP308" s="210">
        <f t="shared" si="134"/>
        <v>0</v>
      </c>
      <c r="CQ308" s="210">
        <f t="shared" si="134"/>
        <v>0</v>
      </c>
      <c r="CR308" s="210">
        <f t="shared" si="134"/>
        <v>0</v>
      </c>
      <c r="CS308" s="210">
        <f t="shared" si="134"/>
        <v>0</v>
      </c>
      <c r="CT308" s="210">
        <f t="shared" si="134"/>
        <v>0</v>
      </c>
      <c r="CU308" s="210">
        <f t="shared" si="134"/>
        <v>0</v>
      </c>
      <c r="CV308" s="210">
        <f t="shared" si="134"/>
        <v>0</v>
      </c>
      <c r="CW308" s="210">
        <f t="shared" si="134"/>
        <v>0</v>
      </c>
      <c r="CX308" s="210">
        <f t="shared" si="134"/>
        <v>0</v>
      </c>
      <c r="CY308" s="210">
        <f t="shared" si="134"/>
        <v>0</v>
      </c>
      <c r="CZ308" s="210">
        <f t="shared" si="134"/>
        <v>0</v>
      </c>
      <c r="DA308" s="210">
        <f t="shared" si="134"/>
        <v>0</v>
      </c>
      <c r="DB308" s="210">
        <f t="shared" si="134"/>
        <v>0</v>
      </c>
      <c r="DC308" s="210">
        <f t="shared" si="134"/>
        <v>0</v>
      </c>
      <c r="DD308" s="210">
        <f t="shared" si="134"/>
        <v>0</v>
      </c>
      <c r="DE308" s="210">
        <f t="shared" si="134"/>
        <v>0</v>
      </c>
      <c r="DF308" s="210">
        <f t="shared" si="134"/>
        <v>0</v>
      </c>
      <c r="DG308" s="210">
        <f t="shared" si="134"/>
        <v>0</v>
      </c>
      <c r="DH308" s="210">
        <f t="shared" si="134"/>
        <v>0</v>
      </c>
      <c r="DI308" s="210">
        <f t="shared" si="134"/>
        <v>0</v>
      </c>
      <c r="DJ308" s="210">
        <f t="shared" si="134"/>
        <v>0</v>
      </c>
      <c r="DK308" s="210">
        <f t="shared" si="134"/>
        <v>0</v>
      </c>
      <c r="DL308" s="210">
        <f t="shared" si="134"/>
        <v>0</v>
      </c>
      <c r="DM308" s="210">
        <f t="shared" si="134"/>
        <v>0</v>
      </c>
      <c r="DN308" s="210">
        <f t="shared" si="134"/>
        <v>0</v>
      </c>
      <c r="DO308" s="210">
        <f t="shared" si="134"/>
        <v>0</v>
      </c>
      <c r="DP308" s="210">
        <f t="shared" si="134"/>
        <v>0</v>
      </c>
      <c r="DQ308" s="210">
        <f t="shared" si="134"/>
        <v>0</v>
      </c>
      <c r="DR308" s="210">
        <f t="shared" si="134"/>
        <v>0</v>
      </c>
      <c r="DS308" s="210">
        <f t="shared" si="134"/>
        <v>0</v>
      </c>
      <c r="DT308" s="210">
        <f t="shared" si="134"/>
        <v>0</v>
      </c>
      <c r="DU308" s="210">
        <f t="shared" si="134"/>
        <v>0</v>
      </c>
      <c r="DV308" s="210">
        <f t="shared" si="134"/>
        <v>0</v>
      </c>
      <c r="DW308" s="210">
        <f t="shared" si="134"/>
        <v>0</v>
      </c>
      <c r="DX308" s="210">
        <f t="shared" si="134"/>
        <v>0</v>
      </c>
      <c r="DY308" s="210">
        <f t="shared" si="134"/>
        <v>0</v>
      </c>
      <c r="DZ308" s="210">
        <f t="shared" si="134"/>
        <v>0</v>
      </c>
      <c r="EA308" s="210">
        <f t="shared" si="134"/>
        <v>0</v>
      </c>
      <c r="EB308" s="210">
        <f t="shared" si="134"/>
        <v>0</v>
      </c>
      <c r="EC308" s="210">
        <f t="shared" si="133"/>
        <v>0</v>
      </c>
      <c r="ED308" s="210">
        <f t="shared" si="133"/>
        <v>0</v>
      </c>
      <c r="EE308" s="210">
        <f t="shared" si="133"/>
        <v>0</v>
      </c>
      <c r="EF308" s="210">
        <f t="shared" si="133"/>
        <v>0</v>
      </c>
      <c r="EG308" s="210">
        <f t="shared" si="133"/>
        <v>0</v>
      </c>
      <c r="EH308" s="210">
        <f t="shared" si="133"/>
        <v>0</v>
      </c>
      <c r="EI308" s="210">
        <f t="shared" si="133"/>
        <v>0</v>
      </c>
      <c r="EJ308" s="210">
        <f t="shared" si="133"/>
        <v>0</v>
      </c>
      <c r="EK308" s="210">
        <f t="shared" si="133"/>
        <v>0</v>
      </c>
      <c r="EL308" s="210">
        <f t="shared" si="133"/>
        <v>0</v>
      </c>
      <c r="EM308" s="210">
        <f t="shared" si="133"/>
        <v>0</v>
      </c>
      <c r="EN308" s="210">
        <f t="shared" si="133"/>
        <v>0</v>
      </c>
      <c r="EO308" s="210">
        <f t="shared" si="133"/>
        <v>0</v>
      </c>
      <c r="EP308" s="210">
        <f t="shared" si="133"/>
        <v>0</v>
      </c>
      <c r="EQ308" s="210">
        <f t="shared" si="133"/>
        <v>0</v>
      </c>
      <c r="ER308" s="210">
        <f t="shared" si="133"/>
        <v>0</v>
      </c>
      <c r="ES308" s="210">
        <f t="shared" si="133"/>
        <v>0</v>
      </c>
      <c r="ET308" s="210">
        <f t="shared" si="133"/>
        <v>0</v>
      </c>
      <c r="EU308" s="210">
        <f t="shared" si="133"/>
        <v>0</v>
      </c>
      <c r="EV308" s="210">
        <f t="shared" si="133"/>
        <v>0</v>
      </c>
      <c r="EW308" s="210">
        <f t="shared" si="133"/>
        <v>0</v>
      </c>
      <c r="EX308" s="210">
        <f t="shared" si="133"/>
        <v>0</v>
      </c>
      <c r="EY308" s="210">
        <f t="shared" si="133"/>
        <v>0</v>
      </c>
      <c r="EZ308" s="210">
        <f t="shared" si="133"/>
        <v>0</v>
      </c>
      <c r="FA308" s="210">
        <f t="shared" si="133"/>
        <v>0</v>
      </c>
      <c r="FB308" s="210">
        <f t="shared" si="133"/>
        <v>0</v>
      </c>
      <c r="FC308" s="210">
        <f t="shared" si="133"/>
        <v>0</v>
      </c>
      <c r="FD308" s="210">
        <f t="shared" si="133"/>
        <v>0</v>
      </c>
      <c r="FE308" s="210">
        <f t="shared" si="133"/>
        <v>0</v>
      </c>
      <c r="FF308" s="210">
        <f t="shared" si="133"/>
        <v>0</v>
      </c>
      <c r="FG308" s="210">
        <f t="shared" si="133"/>
        <v>0</v>
      </c>
      <c r="FH308" s="210">
        <f t="shared" si="133"/>
        <v>0</v>
      </c>
      <c r="FI308" s="210">
        <f t="shared" si="133"/>
        <v>0</v>
      </c>
      <c r="FJ308" s="210">
        <f t="shared" si="133"/>
        <v>0</v>
      </c>
      <c r="FK308" s="210">
        <f t="shared" si="133"/>
        <v>0</v>
      </c>
      <c r="FL308" s="210">
        <f t="shared" si="133"/>
        <v>0</v>
      </c>
      <c r="FM308" s="210">
        <f t="shared" si="133"/>
        <v>0</v>
      </c>
      <c r="FN308" s="210">
        <f t="shared" si="133"/>
        <v>0</v>
      </c>
      <c r="FO308" s="210">
        <f t="shared" si="133"/>
        <v>0</v>
      </c>
      <c r="FP308" s="210">
        <f t="shared" si="133"/>
        <v>0</v>
      </c>
      <c r="FQ308" s="210">
        <f t="shared" si="133"/>
        <v>0</v>
      </c>
      <c r="FR308" s="210">
        <f t="shared" si="133"/>
        <v>0</v>
      </c>
      <c r="FS308" s="210">
        <f t="shared" si="133"/>
        <v>0</v>
      </c>
      <c r="FT308" s="210">
        <f t="shared" si="133"/>
        <v>0</v>
      </c>
      <c r="FU308" s="210">
        <f t="shared" si="133"/>
        <v>0</v>
      </c>
      <c r="FV308" s="210">
        <f t="shared" si="133"/>
        <v>0</v>
      </c>
      <c r="FW308" s="210">
        <f t="shared" si="133"/>
        <v>0</v>
      </c>
      <c r="FX308" s="210">
        <f t="shared" si="133"/>
        <v>0</v>
      </c>
      <c r="FY308" s="210">
        <f t="shared" si="133"/>
        <v>0</v>
      </c>
      <c r="FZ308" s="210">
        <f t="shared" si="133"/>
        <v>0</v>
      </c>
      <c r="GA308" s="210">
        <f t="shared" si="133"/>
        <v>0</v>
      </c>
      <c r="GB308" s="210">
        <f t="shared" si="133"/>
        <v>0</v>
      </c>
      <c r="GC308" s="210">
        <f t="shared" si="133"/>
        <v>0</v>
      </c>
      <c r="GD308" s="210">
        <f t="shared" si="133"/>
        <v>0</v>
      </c>
      <c r="GE308" s="210">
        <f t="shared" si="133"/>
        <v>0</v>
      </c>
      <c r="GF308" s="210">
        <f t="shared" si="133"/>
        <v>0</v>
      </c>
      <c r="GG308" s="210">
        <f t="shared" si="133"/>
        <v>0</v>
      </c>
      <c r="GH308" s="210">
        <f t="shared" si="133"/>
        <v>0</v>
      </c>
      <c r="GI308" s="210">
        <f t="shared" si="133"/>
        <v>0</v>
      </c>
      <c r="GK308" s="216">
        <f t="shared" si="91"/>
        <v>0</v>
      </c>
      <c r="GL308" s="216">
        <f t="shared" si="86"/>
        <v>0</v>
      </c>
      <c r="GM308" s="216">
        <f t="shared" si="87"/>
        <v>0</v>
      </c>
      <c r="GN308" s="216">
        <f t="shared" si="88"/>
        <v>0</v>
      </c>
    </row>
    <row r="309" spans="1:196" x14ac:dyDescent="0.35">
      <c r="A309" s="9">
        <f>Report!$C$4</f>
        <v>1</v>
      </c>
      <c r="B309" t="str">
        <f>VLOOKUP($A309,Centers!$B$1:$C$120,2,)</f>
        <v>GATE</v>
      </c>
      <c r="C309" s="209">
        <v>44995</v>
      </c>
      <c r="D309" s="113">
        <f>IF($A309=1,SUM(SUMIFS(Indent!$E:$E,Indent!$C:$C,Waterfall!$C309,Indent!$A:$A,Centers!$A$2),SUMIFS(Indent!$E:$E,Indent!$C:$C,Waterfall!$C309,Indent!$A:$A,Centers!$A$3),SUMIFS(Indent!$E:$E,Indent!$C:$C,Waterfall!$C309,Indent!$A:$A,Centers!$A$4),SUMIFS(Indent!$E:$E,Indent!$C:$C,Waterfall!$C309,Indent!$A:$A,Centers!$A$5),SUMIFS(Indent!$E:$E,Indent!$C:$C,Waterfall!$C309,Indent!$A:$A,Centers!$A$6),SUMIFS(Indent!$E:$E,Indent!$C:$C,Waterfall!$C309,Indent!$A:$A,Centers!$A$7),SUMIFS(Indent!$E:$E,Indent!$C:$C,Waterfall!$C309,Indent!$A:$A,Centers!$A$8)),SUMIFS(Indent!$E:$E,Indent!$C:$C,Waterfall!$C309,Indent!$A:$A,$A309))</f>
        <v>0</v>
      </c>
      <c r="E309" s="210">
        <f t="shared" si="83"/>
        <v>0</v>
      </c>
      <c r="F309" s="210">
        <f t="shared" si="135"/>
        <v>0</v>
      </c>
      <c r="G309" s="210">
        <f t="shared" si="135"/>
        <v>0</v>
      </c>
      <c r="H309" s="210">
        <f t="shared" si="135"/>
        <v>0</v>
      </c>
      <c r="I309" s="210">
        <f t="shared" si="135"/>
        <v>0</v>
      </c>
      <c r="J309" s="210">
        <f t="shared" si="135"/>
        <v>0</v>
      </c>
      <c r="K309" s="210">
        <f t="shared" si="135"/>
        <v>0</v>
      </c>
      <c r="L309" s="210">
        <f t="shared" si="135"/>
        <v>0</v>
      </c>
      <c r="M309" s="210">
        <f t="shared" si="135"/>
        <v>0</v>
      </c>
      <c r="N309" s="210">
        <f t="shared" si="135"/>
        <v>0</v>
      </c>
      <c r="O309" s="210">
        <f t="shared" si="135"/>
        <v>0</v>
      </c>
      <c r="P309" s="210">
        <f t="shared" si="135"/>
        <v>0</v>
      </c>
      <c r="Q309" s="210">
        <f t="shared" si="135"/>
        <v>0</v>
      </c>
      <c r="R309" s="210">
        <f t="shared" si="135"/>
        <v>0</v>
      </c>
      <c r="S309" s="210">
        <f t="shared" si="135"/>
        <v>0</v>
      </c>
      <c r="T309" s="210">
        <f t="shared" si="135"/>
        <v>0</v>
      </c>
      <c r="U309" s="210">
        <f t="shared" si="135"/>
        <v>0</v>
      </c>
      <c r="V309" s="210">
        <f t="shared" si="135"/>
        <v>0</v>
      </c>
      <c r="W309" s="210">
        <f t="shared" si="135"/>
        <v>0</v>
      </c>
      <c r="X309" s="210">
        <f t="shared" si="135"/>
        <v>0</v>
      </c>
      <c r="Y309" s="210">
        <f t="shared" si="135"/>
        <v>0</v>
      </c>
      <c r="Z309" s="210">
        <f t="shared" si="135"/>
        <v>0</v>
      </c>
      <c r="AA309" s="210">
        <f t="shared" si="135"/>
        <v>0</v>
      </c>
      <c r="AB309" s="210">
        <f t="shared" si="135"/>
        <v>0</v>
      </c>
      <c r="AC309" s="210">
        <f t="shared" si="135"/>
        <v>0</v>
      </c>
      <c r="AD309" s="210">
        <f t="shared" si="135"/>
        <v>0</v>
      </c>
      <c r="AE309" s="210">
        <f t="shared" si="135"/>
        <v>0</v>
      </c>
      <c r="AF309" s="210">
        <f t="shared" si="135"/>
        <v>0</v>
      </c>
      <c r="AG309" s="210">
        <f t="shared" si="135"/>
        <v>0</v>
      </c>
      <c r="AH309" s="210">
        <f t="shared" si="135"/>
        <v>0</v>
      </c>
      <c r="AI309" s="210">
        <f t="shared" si="135"/>
        <v>0</v>
      </c>
      <c r="AJ309" s="210">
        <f t="shared" si="135"/>
        <v>0</v>
      </c>
      <c r="AK309" s="210">
        <f t="shared" si="135"/>
        <v>0</v>
      </c>
      <c r="AL309" s="210">
        <f t="shared" si="135"/>
        <v>0</v>
      </c>
      <c r="AM309" s="210">
        <f t="shared" si="135"/>
        <v>0</v>
      </c>
      <c r="AN309" s="210">
        <f t="shared" si="135"/>
        <v>0</v>
      </c>
      <c r="AO309" s="210">
        <f t="shared" si="135"/>
        <v>0</v>
      </c>
      <c r="AP309" s="210">
        <f t="shared" si="135"/>
        <v>0</v>
      </c>
      <c r="AQ309" s="210">
        <f t="shared" si="135"/>
        <v>0</v>
      </c>
      <c r="AR309" s="210">
        <f t="shared" si="135"/>
        <v>0</v>
      </c>
      <c r="AS309" s="210">
        <f t="shared" si="135"/>
        <v>0</v>
      </c>
      <c r="AT309" s="210">
        <f t="shared" si="135"/>
        <v>0</v>
      </c>
      <c r="AU309" s="210">
        <f t="shared" si="135"/>
        <v>0</v>
      </c>
      <c r="AV309" s="210">
        <f t="shared" si="135"/>
        <v>0</v>
      </c>
      <c r="AW309" s="210">
        <f t="shared" si="135"/>
        <v>0</v>
      </c>
      <c r="AX309" s="210">
        <f t="shared" si="135"/>
        <v>0</v>
      </c>
      <c r="AY309" s="210">
        <f t="shared" si="135"/>
        <v>0</v>
      </c>
      <c r="AZ309" s="210">
        <f t="shared" si="135"/>
        <v>0</v>
      </c>
      <c r="BA309" s="210">
        <f t="shared" si="135"/>
        <v>0</v>
      </c>
      <c r="BB309" s="210">
        <f t="shared" si="135"/>
        <v>0</v>
      </c>
      <c r="BC309" s="210">
        <f t="shared" si="135"/>
        <v>0</v>
      </c>
      <c r="BD309" s="210">
        <f t="shared" si="135"/>
        <v>0</v>
      </c>
      <c r="BE309" s="210">
        <f t="shared" si="135"/>
        <v>0</v>
      </c>
      <c r="BF309" s="210">
        <f t="shared" si="135"/>
        <v>0</v>
      </c>
      <c r="BG309" s="210">
        <f t="shared" si="135"/>
        <v>0</v>
      </c>
      <c r="BH309" s="210">
        <f t="shared" si="135"/>
        <v>0</v>
      </c>
      <c r="BI309" s="210">
        <f t="shared" si="135"/>
        <v>0</v>
      </c>
      <c r="BJ309" s="210">
        <f t="shared" si="135"/>
        <v>0</v>
      </c>
      <c r="BK309" s="210">
        <f t="shared" si="135"/>
        <v>0</v>
      </c>
      <c r="BL309" s="210">
        <f t="shared" si="135"/>
        <v>0</v>
      </c>
      <c r="BM309" s="210">
        <f t="shared" si="135"/>
        <v>0</v>
      </c>
      <c r="BN309" s="210">
        <f t="shared" si="135"/>
        <v>0</v>
      </c>
      <c r="BO309" s="210">
        <f t="shared" si="135"/>
        <v>0</v>
      </c>
      <c r="BP309" s="210">
        <f t="shared" si="135"/>
        <v>0</v>
      </c>
      <c r="BQ309" s="210">
        <f t="shared" si="135"/>
        <v>0</v>
      </c>
      <c r="BR309" s="210">
        <f t="shared" si="134"/>
        <v>0</v>
      </c>
      <c r="BS309" s="210">
        <f t="shared" si="134"/>
        <v>0</v>
      </c>
      <c r="BT309" s="210">
        <f t="shared" si="134"/>
        <v>0</v>
      </c>
      <c r="BU309" s="210">
        <f t="shared" si="134"/>
        <v>0</v>
      </c>
      <c r="BV309" s="210">
        <f t="shared" si="134"/>
        <v>0</v>
      </c>
      <c r="BW309" s="210">
        <f t="shared" si="134"/>
        <v>0</v>
      </c>
      <c r="BX309" s="210">
        <f t="shared" si="134"/>
        <v>0</v>
      </c>
      <c r="BY309" s="210">
        <f t="shared" si="134"/>
        <v>0</v>
      </c>
      <c r="BZ309" s="210">
        <f t="shared" si="134"/>
        <v>0</v>
      </c>
      <c r="CA309" s="210">
        <f t="shared" si="134"/>
        <v>0</v>
      </c>
      <c r="CB309" s="210">
        <f t="shared" si="134"/>
        <v>0</v>
      </c>
      <c r="CC309" s="210">
        <f t="shared" si="134"/>
        <v>0</v>
      </c>
      <c r="CD309" s="210">
        <f t="shared" si="134"/>
        <v>0</v>
      </c>
      <c r="CE309" s="210">
        <f t="shared" si="134"/>
        <v>0</v>
      </c>
      <c r="CF309" s="210">
        <f t="shared" si="134"/>
        <v>0</v>
      </c>
      <c r="CG309" s="210">
        <f t="shared" si="134"/>
        <v>0</v>
      </c>
      <c r="CH309" s="210">
        <f t="shared" si="134"/>
        <v>0</v>
      </c>
      <c r="CI309" s="210">
        <f t="shared" si="134"/>
        <v>0</v>
      </c>
      <c r="CJ309" s="210">
        <f t="shared" si="134"/>
        <v>0</v>
      </c>
      <c r="CK309" s="210">
        <f t="shared" si="134"/>
        <v>0</v>
      </c>
      <c r="CL309" s="210">
        <f t="shared" si="134"/>
        <v>0</v>
      </c>
      <c r="CM309" s="210">
        <f t="shared" si="134"/>
        <v>0</v>
      </c>
      <c r="CN309" s="210">
        <f t="shared" si="134"/>
        <v>0</v>
      </c>
      <c r="CO309" s="210">
        <f t="shared" si="134"/>
        <v>0</v>
      </c>
      <c r="CP309" s="210">
        <f t="shared" si="134"/>
        <v>0</v>
      </c>
      <c r="CQ309" s="210">
        <f t="shared" si="134"/>
        <v>0</v>
      </c>
      <c r="CR309" s="210">
        <f t="shared" si="134"/>
        <v>0</v>
      </c>
      <c r="CS309" s="210">
        <f t="shared" si="134"/>
        <v>0</v>
      </c>
      <c r="CT309" s="210">
        <f t="shared" si="134"/>
        <v>0</v>
      </c>
      <c r="CU309" s="210">
        <f t="shared" si="134"/>
        <v>0</v>
      </c>
      <c r="CV309" s="210">
        <f t="shared" si="134"/>
        <v>0</v>
      </c>
      <c r="CW309" s="210">
        <f t="shared" si="134"/>
        <v>0</v>
      </c>
      <c r="CX309" s="210">
        <f t="shared" si="134"/>
        <v>0</v>
      </c>
      <c r="CY309" s="210">
        <f t="shared" si="134"/>
        <v>0</v>
      </c>
      <c r="CZ309" s="210">
        <f t="shared" si="134"/>
        <v>0</v>
      </c>
      <c r="DA309" s="210">
        <f t="shared" si="134"/>
        <v>0</v>
      </c>
      <c r="DB309" s="210">
        <f t="shared" si="134"/>
        <v>0</v>
      </c>
      <c r="DC309" s="210">
        <f t="shared" si="134"/>
        <v>0</v>
      </c>
      <c r="DD309" s="210">
        <f t="shared" si="134"/>
        <v>0</v>
      </c>
      <c r="DE309" s="210">
        <f t="shared" si="134"/>
        <v>0</v>
      </c>
      <c r="DF309" s="210">
        <f t="shared" si="134"/>
        <v>0</v>
      </c>
      <c r="DG309" s="210">
        <f t="shared" si="134"/>
        <v>0</v>
      </c>
      <c r="DH309" s="210">
        <f t="shared" si="134"/>
        <v>0</v>
      </c>
      <c r="DI309" s="210">
        <f t="shared" si="134"/>
        <v>0</v>
      </c>
      <c r="DJ309" s="210">
        <f t="shared" si="134"/>
        <v>0</v>
      </c>
      <c r="DK309" s="210">
        <f t="shared" si="134"/>
        <v>0</v>
      </c>
      <c r="DL309" s="210">
        <f t="shared" si="134"/>
        <v>0</v>
      </c>
      <c r="DM309" s="210">
        <f t="shared" si="134"/>
        <v>0</v>
      </c>
      <c r="DN309" s="210">
        <f t="shared" si="134"/>
        <v>0</v>
      </c>
      <c r="DO309" s="210">
        <f t="shared" si="134"/>
        <v>0</v>
      </c>
      <c r="DP309" s="210">
        <f t="shared" si="134"/>
        <v>0</v>
      </c>
      <c r="DQ309" s="210">
        <f t="shared" si="134"/>
        <v>0</v>
      </c>
      <c r="DR309" s="210">
        <f t="shared" si="134"/>
        <v>0</v>
      </c>
      <c r="DS309" s="210">
        <f t="shared" si="134"/>
        <v>0</v>
      </c>
      <c r="DT309" s="210">
        <f t="shared" si="134"/>
        <v>0</v>
      </c>
      <c r="DU309" s="210">
        <f t="shared" si="134"/>
        <v>0</v>
      </c>
      <c r="DV309" s="210">
        <f t="shared" si="134"/>
        <v>0</v>
      </c>
      <c r="DW309" s="210">
        <f t="shared" si="134"/>
        <v>0</v>
      </c>
      <c r="DX309" s="210">
        <f t="shared" si="134"/>
        <v>0</v>
      </c>
      <c r="DY309" s="210">
        <f t="shared" si="134"/>
        <v>0</v>
      </c>
      <c r="DZ309" s="210">
        <f t="shared" si="134"/>
        <v>0</v>
      </c>
      <c r="EA309" s="210">
        <f t="shared" si="134"/>
        <v>0</v>
      </c>
      <c r="EB309" s="210">
        <f t="shared" si="134"/>
        <v>0</v>
      </c>
      <c r="EC309" s="210">
        <f t="shared" si="133"/>
        <v>0</v>
      </c>
      <c r="ED309" s="210">
        <f t="shared" si="133"/>
        <v>0</v>
      </c>
      <c r="EE309" s="210">
        <f t="shared" si="133"/>
        <v>0</v>
      </c>
      <c r="EF309" s="210">
        <f t="shared" si="133"/>
        <v>0</v>
      </c>
      <c r="EG309" s="210">
        <f t="shared" si="133"/>
        <v>0</v>
      </c>
      <c r="EH309" s="210">
        <f t="shared" si="133"/>
        <v>0</v>
      </c>
      <c r="EI309" s="210">
        <f t="shared" si="133"/>
        <v>0</v>
      </c>
      <c r="EJ309" s="210">
        <f t="shared" si="133"/>
        <v>0</v>
      </c>
      <c r="EK309" s="210">
        <f t="shared" si="133"/>
        <v>0</v>
      </c>
      <c r="EL309" s="210">
        <f t="shared" si="133"/>
        <v>0</v>
      </c>
      <c r="EM309" s="210">
        <f t="shared" si="133"/>
        <v>0</v>
      </c>
      <c r="EN309" s="210">
        <f t="shared" si="133"/>
        <v>0</v>
      </c>
      <c r="EO309" s="210">
        <f t="shared" si="133"/>
        <v>0</v>
      </c>
      <c r="EP309" s="210">
        <f t="shared" si="133"/>
        <v>0</v>
      </c>
      <c r="EQ309" s="210">
        <f t="shared" si="133"/>
        <v>0</v>
      </c>
      <c r="ER309" s="210">
        <f t="shared" si="133"/>
        <v>0</v>
      </c>
      <c r="ES309" s="210">
        <f t="shared" si="133"/>
        <v>0</v>
      </c>
      <c r="ET309" s="210">
        <f t="shared" si="133"/>
        <v>0</v>
      </c>
      <c r="EU309" s="210">
        <f t="shared" si="133"/>
        <v>0</v>
      </c>
      <c r="EV309" s="210">
        <f t="shared" si="133"/>
        <v>0</v>
      </c>
      <c r="EW309" s="210">
        <f t="shared" si="133"/>
        <v>0</v>
      </c>
      <c r="EX309" s="210">
        <f t="shared" si="133"/>
        <v>0</v>
      </c>
      <c r="EY309" s="210">
        <f t="shared" si="133"/>
        <v>0</v>
      </c>
      <c r="EZ309" s="210">
        <f t="shared" si="133"/>
        <v>0</v>
      </c>
      <c r="FA309" s="210">
        <f t="shared" si="133"/>
        <v>0</v>
      </c>
      <c r="FB309" s="210">
        <f t="shared" si="133"/>
        <v>0</v>
      </c>
      <c r="FC309" s="210">
        <f t="shared" si="133"/>
        <v>0</v>
      </c>
      <c r="FD309" s="210">
        <f t="shared" si="133"/>
        <v>0</v>
      </c>
      <c r="FE309" s="210">
        <f t="shared" si="133"/>
        <v>0</v>
      </c>
      <c r="FF309" s="210">
        <f t="shared" si="133"/>
        <v>0</v>
      </c>
      <c r="FG309" s="210">
        <f t="shared" si="133"/>
        <v>0</v>
      </c>
      <c r="FH309" s="210">
        <f t="shared" si="133"/>
        <v>0</v>
      </c>
      <c r="FI309" s="210">
        <f t="shared" si="133"/>
        <v>0</v>
      </c>
      <c r="FJ309" s="210">
        <f t="shared" si="133"/>
        <v>0</v>
      </c>
      <c r="FK309" s="210">
        <f t="shared" si="133"/>
        <v>0</v>
      </c>
      <c r="FL309" s="210">
        <f t="shared" si="133"/>
        <v>0</v>
      </c>
      <c r="FM309" s="210">
        <f t="shared" si="133"/>
        <v>0</v>
      </c>
      <c r="FN309" s="210">
        <f t="shared" si="133"/>
        <v>0</v>
      </c>
      <c r="FO309" s="210">
        <f t="shared" si="133"/>
        <v>0</v>
      </c>
      <c r="FP309" s="210">
        <f t="shared" si="133"/>
        <v>0</v>
      </c>
      <c r="FQ309" s="210">
        <f t="shared" si="133"/>
        <v>0</v>
      </c>
      <c r="FR309" s="210">
        <f t="shared" si="133"/>
        <v>0</v>
      </c>
      <c r="FS309" s="210">
        <f t="shared" si="133"/>
        <v>0</v>
      </c>
      <c r="FT309" s="210">
        <f t="shared" si="133"/>
        <v>0</v>
      </c>
      <c r="FU309" s="210">
        <f t="shared" si="133"/>
        <v>0</v>
      </c>
      <c r="FV309" s="210">
        <f t="shared" si="133"/>
        <v>0</v>
      </c>
      <c r="FW309" s="210">
        <f t="shared" si="133"/>
        <v>0</v>
      </c>
      <c r="FX309" s="210">
        <f t="shared" si="133"/>
        <v>0</v>
      </c>
      <c r="FY309" s="210">
        <f t="shared" si="133"/>
        <v>0</v>
      </c>
      <c r="FZ309" s="210">
        <f t="shared" si="133"/>
        <v>0</v>
      </c>
      <c r="GA309" s="210">
        <f t="shared" si="133"/>
        <v>0</v>
      </c>
      <c r="GB309" s="210">
        <f t="shared" si="133"/>
        <v>0</v>
      </c>
      <c r="GC309" s="210">
        <f t="shared" si="133"/>
        <v>0</v>
      </c>
      <c r="GD309" s="210">
        <f t="shared" si="133"/>
        <v>0</v>
      </c>
      <c r="GE309" s="210">
        <f t="shared" si="133"/>
        <v>0</v>
      </c>
      <c r="GF309" s="210">
        <f t="shared" si="133"/>
        <v>0</v>
      </c>
      <c r="GG309" s="210">
        <f t="shared" si="133"/>
        <v>0</v>
      </c>
      <c r="GH309" s="210">
        <f t="shared" si="133"/>
        <v>0</v>
      </c>
      <c r="GI309" s="210">
        <f t="shared" si="133"/>
        <v>0</v>
      </c>
      <c r="GK309" s="216">
        <f t="shared" si="91"/>
        <v>0</v>
      </c>
      <c r="GL309" s="216">
        <f t="shared" si="86"/>
        <v>0</v>
      </c>
      <c r="GM309" s="216">
        <f t="shared" si="87"/>
        <v>0</v>
      </c>
      <c r="GN309" s="216">
        <f t="shared" si="88"/>
        <v>0</v>
      </c>
    </row>
    <row r="310" spans="1:196" x14ac:dyDescent="0.35">
      <c r="A310" s="9">
        <f>Report!$C$4</f>
        <v>1</v>
      </c>
      <c r="B310" t="str">
        <f>VLOOKUP($A310,Centers!$B$1:$C$120,2,)</f>
        <v>GATE</v>
      </c>
      <c r="C310" s="209">
        <v>44996</v>
      </c>
      <c r="D310" s="113">
        <f>IF($A310=1,SUM(SUMIFS(Indent!$E:$E,Indent!$C:$C,Waterfall!$C310,Indent!$A:$A,Centers!$A$2),SUMIFS(Indent!$E:$E,Indent!$C:$C,Waterfall!$C310,Indent!$A:$A,Centers!$A$3),SUMIFS(Indent!$E:$E,Indent!$C:$C,Waterfall!$C310,Indent!$A:$A,Centers!$A$4),SUMIFS(Indent!$E:$E,Indent!$C:$C,Waterfall!$C310,Indent!$A:$A,Centers!$A$5),SUMIFS(Indent!$E:$E,Indent!$C:$C,Waterfall!$C310,Indent!$A:$A,Centers!$A$6),SUMIFS(Indent!$E:$E,Indent!$C:$C,Waterfall!$C310,Indent!$A:$A,Centers!$A$7),SUMIFS(Indent!$E:$E,Indent!$C:$C,Waterfall!$C310,Indent!$A:$A,Centers!$A$8)),SUMIFS(Indent!$E:$E,Indent!$C:$C,Waterfall!$C310,Indent!$A:$A,$A310))</f>
        <v>0</v>
      </c>
      <c r="E310" s="210">
        <f t="shared" si="83"/>
        <v>0</v>
      </c>
      <c r="F310" s="210">
        <f t="shared" si="135"/>
        <v>0</v>
      </c>
      <c r="G310" s="210">
        <f t="shared" si="135"/>
        <v>0</v>
      </c>
      <c r="H310" s="210">
        <f t="shared" si="135"/>
        <v>0</v>
      </c>
      <c r="I310" s="210">
        <f t="shared" si="135"/>
        <v>0</v>
      </c>
      <c r="J310" s="210">
        <f t="shared" si="135"/>
        <v>0</v>
      </c>
      <c r="K310" s="210">
        <f t="shared" si="135"/>
        <v>0</v>
      </c>
      <c r="L310" s="210">
        <f t="shared" si="135"/>
        <v>0</v>
      </c>
      <c r="M310" s="210">
        <f t="shared" si="135"/>
        <v>0</v>
      </c>
      <c r="N310" s="210">
        <f t="shared" si="135"/>
        <v>0</v>
      </c>
      <c r="O310" s="210">
        <f t="shared" si="135"/>
        <v>0</v>
      </c>
      <c r="P310" s="210">
        <f t="shared" si="135"/>
        <v>0</v>
      </c>
      <c r="Q310" s="210">
        <f t="shared" si="135"/>
        <v>0</v>
      </c>
      <c r="R310" s="210">
        <f t="shared" si="135"/>
        <v>0</v>
      </c>
      <c r="S310" s="210">
        <f t="shared" si="135"/>
        <v>0</v>
      </c>
      <c r="T310" s="210">
        <f t="shared" si="135"/>
        <v>0</v>
      </c>
      <c r="U310" s="210">
        <f t="shared" si="135"/>
        <v>0</v>
      </c>
      <c r="V310" s="210">
        <f t="shared" si="135"/>
        <v>0</v>
      </c>
      <c r="W310" s="210">
        <f t="shared" si="135"/>
        <v>0</v>
      </c>
      <c r="X310" s="210">
        <f t="shared" si="135"/>
        <v>0</v>
      </c>
      <c r="Y310" s="210">
        <f t="shared" si="135"/>
        <v>0</v>
      </c>
      <c r="Z310" s="210">
        <f t="shared" si="135"/>
        <v>0</v>
      </c>
      <c r="AA310" s="210">
        <f t="shared" si="135"/>
        <v>0</v>
      </c>
      <c r="AB310" s="210">
        <f t="shared" si="135"/>
        <v>0</v>
      </c>
      <c r="AC310" s="210">
        <f t="shared" si="135"/>
        <v>0</v>
      </c>
      <c r="AD310" s="210">
        <f t="shared" si="135"/>
        <v>0</v>
      </c>
      <c r="AE310" s="210">
        <f t="shared" si="135"/>
        <v>0</v>
      </c>
      <c r="AF310" s="210">
        <f t="shared" si="135"/>
        <v>0</v>
      </c>
      <c r="AG310" s="210">
        <f t="shared" si="135"/>
        <v>0</v>
      </c>
      <c r="AH310" s="210">
        <f t="shared" si="135"/>
        <v>0</v>
      </c>
      <c r="AI310" s="210">
        <f t="shared" si="135"/>
        <v>0</v>
      </c>
      <c r="AJ310" s="210">
        <f t="shared" si="135"/>
        <v>0</v>
      </c>
      <c r="AK310" s="210">
        <f t="shared" si="135"/>
        <v>0</v>
      </c>
      <c r="AL310" s="210">
        <f t="shared" si="135"/>
        <v>0</v>
      </c>
      <c r="AM310" s="210">
        <f t="shared" si="135"/>
        <v>0</v>
      </c>
      <c r="AN310" s="210">
        <f t="shared" si="135"/>
        <v>0</v>
      </c>
      <c r="AO310" s="210">
        <f t="shared" si="135"/>
        <v>0</v>
      </c>
      <c r="AP310" s="210">
        <f t="shared" si="135"/>
        <v>0</v>
      </c>
      <c r="AQ310" s="210">
        <f t="shared" si="135"/>
        <v>0</v>
      </c>
      <c r="AR310" s="210">
        <f t="shared" si="135"/>
        <v>0</v>
      </c>
      <c r="AS310" s="210">
        <f t="shared" si="135"/>
        <v>0</v>
      </c>
      <c r="AT310" s="210">
        <f t="shared" si="135"/>
        <v>0</v>
      </c>
      <c r="AU310" s="210">
        <f t="shared" si="135"/>
        <v>0</v>
      </c>
      <c r="AV310" s="210">
        <f t="shared" si="135"/>
        <v>0</v>
      </c>
      <c r="AW310" s="210">
        <f t="shared" si="135"/>
        <v>0</v>
      </c>
      <c r="AX310" s="210">
        <f t="shared" si="135"/>
        <v>0</v>
      </c>
      <c r="AY310" s="210">
        <f t="shared" si="135"/>
        <v>0</v>
      </c>
      <c r="AZ310" s="210">
        <f t="shared" si="135"/>
        <v>0</v>
      </c>
      <c r="BA310" s="210">
        <f t="shared" si="135"/>
        <v>0</v>
      </c>
      <c r="BB310" s="210">
        <f t="shared" si="135"/>
        <v>0</v>
      </c>
      <c r="BC310" s="210">
        <f t="shared" si="135"/>
        <v>0</v>
      </c>
      <c r="BD310" s="210">
        <f t="shared" si="135"/>
        <v>0</v>
      </c>
      <c r="BE310" s="210">
        <f t="shared" si="135"/>
        <v>0</v>
      </c>
      <c r="BF310" s="210">
        <f t="shared" si="135"/>
        <v>0</v>
      </c>
      <c r="BG310" s="210">
        <f t="shared" si="135"/>
        <v>0</v>
      </c>
      <c r="BH310" s="210">
        <f t="shared" si="135"/>
        <v>0</v>
      </c>
      <c r="BI310" s="210">
        <f t="shared" si="135"/>
        <v>0</v>
      </c>
      <c r="BJ310" s="210">
        <f t="shared" si="135"/>
        <v>0</v>
      </c>
      <c r="BK310" s="210">
        <f t="shared" si="135"/>
        <v>0</v>
      </c>
      <c r="BL310" s="210">
        <f t="shared" si="135"/>
        <v>0</v>
      </c>
      <c r="BM310" s="210">
        <f t="shared" si="135"/>
        <v>0</v>
      </c>
      <c r="BN310" s="210">
        <f t="shared" si="135"/>
        <v>0</v>
      </c>
      <c r="BO310" s="210">
        <f t="shared" si="135"/>
        <v>0</v>
      </c>
      <c r="BP310" s="210">
        <f t="shared" si="135"/>
        <v>0</v>
      </c>
      <c r="BQ310" s="210">
        <f t="shared" si="135"/>
        <v>0</v>
      </c>
      <c r="BR310" s="210">
        <f t="shared" si="134"/>
        <v>0</v>
      </c>
      <c r="BS310" s="210">
        <f t="shared" si="134"/>
        <v>0</v>
      </c>
      <c r="BT310" s="210">
        <f t="shared" si="134"/>
        <v>0</v>
      </c>
      <c r="BU310" s="210">
        <f t="shared" si="134"/>
        <v>0</v>
      </c>
      <c r="BV310" s="210">
        <f t="shared" si="134"/>
        <v>0</v>
      </c>
      <c r="BW310" s="210">
        <f t="shared" si="134"/>
        <v>0</v>
      </c>
      <c r="BX310" s="210">
        <f t="shared" si="134"/>
        <v>0</v>
      </c>
      <c r="BY310" s="210">
        <f t="shared" si="134"/>
        <v>0</v>
      </c>
      <c r="BZ310" s="210">
        <f t="shared" si="134"/>
        <v>0</v>
      </c>
      <c r="CA310" s="210">
        <f t="shared" si="134"/>
        <v>0</v>
      </c>
      <c r="CB310" s="210">
        <f t="shared" si="134"/>
        <v>0</v>
      </c>
      <c r="CC310" s="210">
        <f t="shared" si="134"/>
        <v>0</v>
      </c>
      <c r="CD310" s="210">
        <f t="shared" si="134"/>
        <v>0</v>
      </c>
      <c r="CE310" s="210">
        <f t="shared" si="134"/>
        <v>0</v>
      </c>
      <c r="CF310" s="210">
        <f t="shared" si="134"/>
        <v>0</v>
      </c>
      <c r="CG310" s="210">
        <f t="shared" si="134"/>
        <v>0</v>
      </c>
      <c r="CH310" s="210">
        <f t="shared" si="134"/>
        <v>0</v>
      </c>
      <c r="CI310" s="210">
        <f t="shared" si="134"/>
        <v>0</v>
      </c>
      <c r="CJ310" s="210">
        <f t="shared" si="134"/>
        <v>0</v>
      </c>
      <c r="CK310" s="210">
        <f t="shared" si="134"/>
        <v>0</v>
      </c>
      <c r="CL310" s="210">
        <f t="shared" si="134"/>
        <v>0</v>
      </c>
      <c r="CM310" s="210">
        <f t="shared" si="134"/>
        <v>0</v>
      </c>
      <c r="CN310" s="210">
        <f t="shared" si="134"/>
        <v>0</v>
      </c>
      <c r="CO310" s="210">
        <f t="shared" si="134"/>
        <v>0</v>
      </c>
      <c r="CP310" s="210">
        <f t="shared" si="134"/>
        <v>0</v>
      </c>
      <c r="CQ310" s="210">
        <f t="shared" si="134"/>
        <v>0</v>
      </c>
      <c r="CR310" s="210">
        <f t="shared" si="134"/>
        <v>0</v>
      </c>
      <c r="CS310" s="210">
        <f t="shared" si="134"/>
        <v>0</v>
      </c>
      <c r="CT310" s="210">
        <f t="shared" si="134"/>
        <v>0</v>
      </c>
      <c r="CU310" s="210">
        <f t="shared" si="134"/>
        <v>0</v>
      </c>
      <c r="CV310" s="210">
        <f t="shared" si="134"/>
        <v>0</v>
      </c>
      <c r="CW310" s="210">
        <f t="shared" si="134"/>
        <v>0</v>
      </c>
      <c r="CX310" s="210">
        <f t="shared" si="134"/>
        <v>0</v>
      </c>
      <c r="CY310" s="210">
        <f t="shared" si="134"/>
        <v>0</v>
      </c>
      <c r="CZ310" s="210">
        <f t="shared" si="134"/>
        <v>0</v>
      </c>
      <c r="DA310" s="210">
        <f t="shared" si="134"/>
        <v>0</v>
      </c>
      <c r="DB310" s="210">
        <f t="shared" si="134"/>
        <v>0</v>
      </c>
      <c r="DC310" s="210">
        <f t="shared" si="134"/>
        <v>0</v>
      </c>
      <c r="DD310" s="210">
        <f t="shared" si="134"/>
        <v>0</v>
      </c>
      <c r="DE310" s="210">
        <f t="shared" si="134"/>
        <v>0</v>
      </c>
      <c r="DF310" s="210">
        <f t="shared" si="134"/>
        <v>0</v>
      </c>
      <c r="DG310" s="210">
        <f t="shared" si="134"/>
        <v>0</v>
      </c>
      <c r="DH310" s="210">
        <f t="shared" si="134"/>
        <v>0</v>
      </c>
      <c r="DI310" s="210">
        <f t="shared" si="134"/>
        <v>0</v>
      </c>
      <c r="DJ310" s="210">
        <f t="shared" si="134"/>
        <v>0</v>
      </c>
      <c r="DK310" s="210">
        <f t="shared" si="134"/>
        <v>0</v>
      </c>
      <c r="DL310" s="210">
        <f t="shared" si="134"/>
        <v>0</v>
      </c>
      <c r="DM310" s="210">
        <f t="shared" si="134"/>
        <v>0</v>
      </c>
      <c r="DN310" s="210">
        <f t="shared" si="134"/>
        <v>0</v>
      </c>
      <c r="DO310" s="210">
        <f t="shared" si="134"/>
        <v>0</v>
      </c>
      <c r="DP310" s="210">
        <f t="shared" si="134"/>
        <v>0</v>
      </c>
      <c r="DQ310" s="210">
        <f t="shared" si="134"/>
        <v>0</v>
      </c>
      <c r="DR310" s="210">
        <f t="shared" si="134"/>
        <v>0</v>
      </c>
      <c r="DS310" s="210">
        <f t="shared" si="134"/>
        <v>0</v>
      </c>
      <c r="DT310" s="210">
        <f t="shared" si="134"/>
        <v>0</v>
      </c>
      <c r="DU310" s="210">
        <f t="shared" si="134"/>
        <v>0</v>
      </c>
      <c r="DV310" s="210">
        <f t="shared" si="134"/>
        <v>0</v>
      </c>
      <c r="DW310" s="210">
        <f t="shared" si="134"/>
        <v>0</v>
      </c>
      <c r="DX310" s="210">
        <f t="shared" si="134"/>
        <v>0</v>
      </c>
      <c r="DY310" s="210">
        <f t="shared" si="134"/>
        <v>0</v>
      </c>
      <c r="DZ310" s="210">
        <f t="shared" si="134"/>
        <v>0</v>
      </c>
      <c r="EA310" s="210">
        <f t="shared" si="134"/>
        <v>0</v>
      </c>
      <c r="EB310" s="210">
        <f t="shared" si="134"/>
        <v>0</v>
      </c>
      <c r="EC310" s="210">
        <f t="shared" si="133"/>
        <v>0</v>
      </c>
      <c r="ED310" s="210">
        <f t="shared" si="133"/>
        <v>0</v>
      </c>
      <c r="EE310" s="210">
        <f t="shared" si="133"/>
        <v>0</v>
      </c>
      <c r="EF310" s="210">
        <f t="shared" si="133"/>
        <v>0</v>
      </c>
      <c r="EG310" s="210">
        <f t="shared" si="133"/>
        <v>0</v>
      </c>
      <c r="EH310" s="210">
        <f t="shared" si="133"/>
        <v>0</v>
      </c>
      <c r="EI310" s="210">
        <f t="shared" si="133"/>
        <v>0</v>
      </c>
      <c r="EJ310" s="210">
        <f t="shared" si="133"/>
        <v>0</v>
      </c>
      <c r="EK310" s="210">
        <f t="shared" si="133"/>
        <v>0</v>
      </c>
      <c r="EL310" s="210">
        <f t="shared" si="133"/>
        <v>0</v>
      </c>
      <c r="EM310" s="210">
        <f t="shared" si="133"/>
        <v>0</v>
      </c>
      <c r="EN310" s="210">
        <f t="shared" si="133"/>
        <v>0</v>
      </c>
      <c r="EO310" s="210">
        <f t="shared" si="133"/>
        <v>0</v>
      </c>
      <c r="EP310" s="210">
        <f t="shared" si="133"/>
        <v>0</v>
      </c>
      <c r="EQ310" s="210">
        <f t="shared" si="133"/>
        <v>0</v>
      </c>
      <c r="ER310" s="210">
        <f t="shared" si="133"/>
        <v>0</v>
      </c>
      <c r="ES310" s="210">
        <f t="shared" si="133"/>
        <v>0</v>
      </c>
      <c r="ET310" s="210">
        <f t="shared" si="133"/>
        <v>0</v>
      </c>
      <c r="EU310" s="210">
        <f t="shared" si="133"/>
        <v>0</v>
      </c>
      <c r="EV310" s="210">
        <f t="shared" ref="EV310:GI310" si="136">IFERROR(EV119/$D119,0)</f>
        <v>0</v>
      </c>
      <c r="EW310" s="210">
        <f t="shared" si="136"/>
        <v>0</v>
      </c>
      <c r="EX310" s="210">
        <f t="shared" si="136"/>
        <v>0</v>
      </c>
      <c r="EY310" s="210">
        <f t="shared" si="136"/>
        <v>0</v>
      </c>
      <c r="EZ310" s="210">
        <f t="shared" si="136"/>
        <v>0</v>
      </c>
      <c r="FA310" s="210">
        <f t="shared" si="136"/>
        <v>0</v>
      </c>
      <c r="FB310" s="210">
        <f t="shared" si="136"/>
        <v>0</v>
      </c>
      <c r="FC310" s="210">
        <f t="shared" si="136"/>
        <v>0</v>
      </c>
      <c r="FD310" s="210">
        <f t="shared" si="136"/>
        <v>0</v>
      </c>
      <c r="FE310" s="210">
        <f t="shared" si="136"/>
        <v>0</v>
      </c>
      <c r="FF310" s="210">
        <f t="shared" si="136"/>
        <v>0</v>
      </c>
      <c r="FG310" s="210">
        <f t="shared" si="136"/>
        <v>0</v>
      </c>
      <c r="FH310" s="210">
        <f t="shared" si="136"/>
        <v>0</v>
      </c>
      <c r="FI310" s="210">
        <f t="shared" si="136"/>
        <v>0</v>
      </c>
      <c r="FJ310" s="210">
        <f t="shared" si="136"/>
        <v>0</v>
      </c>
      <c r="FK310" s="210">
        <f t="shared" si="136"/>
        <v>0</v>
      </c>
      <c r="FL310" s="210">
        <f t="shared" si="136"/>
        <v>0</v>
      </c>
      <c r="FM310" s="210">
        <f t="shared" si="136"/>
        <v>0</v>
      </c>
      <c r="FN310" s="210">
        <f t="shared" si="136"/>
        <v>0</v>
      </c>
      <c r="FO310" s="210">
        <f t="shared" si="136"/>
        <v>0</v>
      </c>
      <c r="FP310" s="210">
        <f t="shared" si="136"/>
        <v>0</v>
      </c>
      <c r="FQ310" s="210">
        <f t="shared" si="136"/>
        <v>0</v>
      </c>
      <c r="FR310" s="210">
        <f t="shared" si="136"/>
        <v>0</v>
      </c>
      <c r="FS310" s="210">
        <f t="shared" si="136"/>
        <v>0</v>
      </c>
      <c r="FT310" s="210">
        <f t="shared" si="136"/>
        <v>0</v>
      </c>
      <c r="FU310" s="210">
        <f t="shared" si="136"/>
        <v>0</v>
      </c>
      <c r="FV310" s="210">
        <f t="shared" si="136"/>
        <v>0</v>
      </c>
      <c r="FW310" s="210">
        <f t="shared" si="136"/>
        <v>0</v>
      </c>
      <c r="FX310" s="210">
        <f t="shared" si="136"/>
        <v>0</v>
      </c>
      <c r="FY310" s="210">
        <f t="shared" si="136"/>
        <v>0</v>
      </c>
      <c r="FZ310" s="210">
        <f t="shared" si="136"/>
        <v>0</v>
      </c>
      <c r="GA310" s="210">
        <f t="shared" si="136"/>
        <v>0</v>
      </c>
      <c r="GB310" s="210">
        <f t="shared" si="136"/>
        <v>0</v>
      </c>
      <c r="GC310" s="210">
        <f t="shared" si="136"/>
        <v>0</v>
      </c>
      <c r="GD310" s="210">
        <f t="shared" si="136"/>
        <v>0</v>
      </c>
      <c r="GE310" s="210">
        <f t="shared" si="136"/>
        <v>0</v>
      </c>
      <c r="GF310" s="210">
        <f t="shared" si="136"/>
        <v>0</v>
      </c>
      <c r="GG310" s="210">
        <f t="shared" si="136"/>
        <v>0</v>
      </c>
      <c r="GH310" s="210">
        <f t="shared" si="136"/>
        <v>0</v>
      </c>
      <c r="GI310" s="210">
        <f t="shared" si="136"/>
        <v>0</v>
      </c>
      <c r="GK310" s="216">
        <f t="shared" si="91"/>
        <v>0</v>
      </c>
      <c r="GL310" s="216">
        <f t="shared" si="86"/>
        <v>0</v>
      </c>
      <c r="GM310" s="216">
        <f t="shared" si="87"/>
        <v>0</v>
      </c>
      <c r="GN310" s="216">
        <f t="shared" si="88"/>
        <v>0</v>
      </c>
    </row>
    <row r="311" spans="1:196" x14ac:dyDescent="0.35">
      <c r="A311" s="9">
        <f>Report!$C$4</f>
        <v>1</v>
      </c>
      <c r="B311" t="str">
        <f>VLOOKUP($A311,Centers!$B$1:$C$120,2,)</f>
        <v>GATE</v>
      </c>
      <c r="C311" s="209">
        <v>44997</v>
      </c>
      <c r="D311" s="113">
        <f>IF($A311=1,SUM(SUMIFS(Indent!$E:$E,Indent!$C:$C,Waterfall!$C311,Indent!$A:$A,Centers!$A$2),SUMIFS(Indent!$E:$E,Indent!$C:$C,Waterfall!$C311,Indent!$A:$A,Centers!$A$3),SUMIFS(Indent!$E:$E,Indent!$C:$C,Waterfall!$C311,Indent!$A:$A,Centers!$A$4),SUMIFS(Indent!$E:$E,Indent!$C:$C,Waterfall!$C311,Indent!$A:$A,Centers!$A$5),SUMIFS(Indent!$E:$E,Indent!$C:$C,Waterfall!$C311,Indent!$A:$A,Centers!$A$6),SUMIFS(Indent!$E:$E,Indent!$C:$C,Waterfall!$C311,Indent!$A:$A,Centers!$A$7),SUMIFS(Indent!$E:$E,Indent!$C:$C,Waterfall!$C311,Indent!$A:$A,Centers!$A$8)),SUMIFS(Indent!$E:$E,Indent!$C:$C,Waterfall!$C311,Indent!$A:$A,$A311))</f>
        <v>0</v>
      </c>
      <c r="E311" s="210">
        <f t="shared" si="83"/>
        <v>0</v>
      </c>
      <c r="F311" s="210">
        <f t="shared" si="135"/>
        <v>0</v>
      </c>
      <c r="G311" s="210">
        <f t="shared" si="135"/>
        <v>0</v>
      </c>
      <c r="H311" s="210">
        <f t="shared" si="135"/>
        <v>0</v>
      </c>
      <c r="I311" s="210">
        <f t="shared" si="135"/>
        <v>0</v>
      </c>
      <c r="J311" s="210">
        <f t="shared" si="135"/>
        <v>0</v>
      </c>
      <c r="K311" s="210">
        <f t="shared" si="135"/>
        <v>0</v>
      </c>
      <c r="L311" s="210">
        <f t="shared" si="135"/>
        <v>0</v>
      </c>
      <c r="M311" s="210">
        <f t="shared" si="135"/>
        <v>0</v>
      </c>
      <c r="N311" s="210">
        <f t="shared" si="135"/>
        <v>0</v>
      </c>
      <c r="O311" s="210">
        <f t="shared" si="135"/>
        <v>0</v>
      </c>
      <c r="P311" s="210">
        <f t="shared" si="135"/>
        <v>0</v>
      </c>
      <c r="Q311" s="210">
        <f t="shared" si="135"/>
        <v>0</v>
      </c>
      <c r="R311" s="210">
        <f t="shared" si="135"/>
        <v>0</v>
      </c>
      <c r="S311" s="210">
        <f t="shared" si="135"/>
        <v>0</v>
      </c>
      <c r="T311" s="210">
        <f t="shared" si="135"/>
        <v>0</v>
      </c>
      <c r="U311" s="210">
        <f t="shared" si="135"/>
        <v>0</v>
      </c>
      <c r="V311" s="210">
        <f t="shared" si="135"/>
        <v>0</v>
      </c>
      <c r="W311" s="210">
        <f t="shared" si="135"/>
        <v>0</v>
      </c>
      <c r="X311" s="210">
        <f t="shared" si="135"/>
        <v>0</v>
      </c>
      <c r="Y311" s="210">
        <f t="shared" si="135"/>
        <v>0</v>
      </c>
      <c r="Z311" s="210">
        <f t="shared" si="135"/>
        <v>0</v>
      </c>
      <c r="AA311" s="210">
        <f t="shared" si="135"/>
        <v>0</v>
      </c>
      <c r="AB311" s="210">
        <f t="shared" si="135"/>
        <v>0</v>
      </c>
      <c r="AC311" s="210">
        <f t="shared" si="135"/>
        <v>0</v>
      </c>
      <c r="AD311" s="210">
        <f t="shared" si="135"/>
        <v>0</v>
      </c>
      <c r="AE311" s="210">
        <f t="shared" si="135"/>
        <v>0</v>
      </c>
      <c r="AF311" s="210">
        <f t="shared" si="135"/>
        <v>0</v>
      </c>
      <c r="AG311" s="210">
        <f t="shared" si="135"/>
        <v>0</v>
      </c>
      <c r="AH311" s="210">
        <f t="shared" si="135"/>
        <v>0</v>
      </c>
      <c r="AI311" s="210">
        <f t="shared" si="135"/>
        <v>0</v>
      </c>
      <c r="AJ311" s="210">
        <f t="shared" si="135"/>
        <v>0</v>
      </c>
      <c r="AK311" s="210">
        <f t="shared" si="135"/>
        <v>0</v>
      </c>
      <c r="AL311" s="210">
        <f t="shared" si="135"/>
        <v>0</v>
      </c>
      <c r="AM311" s="210">
        <f t="shared" si="135"/>
        <v>0</v>
      </c>
      <c r="AN311" s="210">
        <f t="shared" si="135"/>
        <v>0</v>
      </c>
      <c r="AO311" s="210">
        <f t="shared" si="135"/>
        <v>0</v>
      </c>
      <c r="AP311" s="210">
        <f t="shared" si="135"/>
        <v>0</v>
      </c>
      <c r="AQ311" s="210">
        <f t="shared" si="135"/>
        <v>0</v>
      </c>
      <c r="AR311" s="210">
        <f t="shared" si="135"/>
        <v>0</v>
      </c>
      <c r="AS311" s="210">
        <f t="shared" si="135"/>
        <v>0</v>
      </c>
      <c r="AT311" s="210">
        <f t="shared" si="135"/>
        <v>0</v>
      </c>
      <c r="AU311" s="210">
        <f t="shared" si="135"/>
        <v>0</v>
      </c>
      <c r="AV311" s="210">
        <f t="shared" si="135"/>
        <v>0</v>
      </c>
      <c r="AW311" s="210">
        <f t="shared" si="135"/>
        <v>0</v>
      </c>
      <c r="AX311" s="210">
        <f t="shared" si="135"/>
        <v>0</v>
      </c>
      <c r="AY311" s="210">
        <f t="shared" si="135"/>
        <v>0</v>
      </c>
      <c r="AZ311" s="210">
        <f t="shared" si="135"/>
        <v>0</v>
      </c>
      <c r="BA311" s="210">
        <f t="shared" si="135"/>
        <v>0</v>
      </c>
      <c r="BB311" s="210">
        <f t="shared" si="135"/>
        <v>0</v>
      </c>
      <c r="BC311" s="210">
        <f t="shared" si="135"/>
        <v>0</v>
      </c>
      <c r="BD311" s="210">
        <f t="shared" si="135"/>
        <v>0</v>
      </c>
      <c r="BE311" s="210">
        <f t="shared" si="135"/>
        <v>0</v>
      </c>
      <c r="BF311" s="210">
        <f t="shared" si="135"/>
        <v>0</v>
      </c>
      <c r="BG311" s="210">
        <f t="shared" si="135"/>
        <v>0</v>
      </c>
      <c r="BH311" s="210">
        <f t="shared" si="135"/>
        <v>0</v>
      </c>
      <c r="BI311" s="210">
        <f t="shared" si="135"/>
        <v>0</v>
      </c>
      <c r="BJ311" s="210">
        <f t="shared" si="135"/>
        <v>0</v>
      </c>
      <c r="BK311" s="210">
        <f t="shared" si="135"/>
        <v>0</v>
      </c>
      <c r="BL311" s="210">
        <f t="shared" si="135"/>
        <v>0</v>
      </c>
      <c r="BM311" s="210">
        <f t="shared" si="135"/>
        <v>0</v>
      </c>
      <c r="BN311" s="210">
        <f t="shared" si="135"/>
        <v>0</v>
      </c>
      <c r="BO311" s="210">
        <f t="shared" si="135"/>
        <v>0</v>
      </c>
      <c r="BP311" s="210">
        <f t="shared" si="135"/>
        <v>0</v>
      </c>
      <c r="BQ311" s="210">
        <f t="shared" ref="BQ311:EB314" si="137">IFERROR(BQ120/$D120,0)</f>
        <v>0</v>
      </c>
      <c r="BR311" s="210">
        <f t="shared" si="137"/>
        <v>0</v>
      </c>
      <c r="BS311" s="210">
        <f t="shared" si="137"/>
        <v>0</v>
      </c>
      <c r="BT311" s="210">
        <f t="shared" si="137"/>
        <v>0</v>
      </c>
      <c r="BU311" s="210">
        <f t="shared" si="137"/>
        <v>0</v>
      </c>
      <c r="BV311" s="210">
        <f t="shared" si="137"/>
        <v>0</v>
      </c>
      <c r="BW311" s="210">
        <f t="shared" si="137"/>
        <v>0</v>
      </c>
      <c r="BX311" s="210">
        <f t="shared" si="137"/>
        <v>0</v>
      </c>
      <c r="BY311" s="210">
        <f t="shared" si="137"/>
        <v>0</v>
      </c>
      <c r="BZ311" s="210">
        <f t="shared" si="137"/>
        <v>0</v>
      </c>
      <c r="CA311" s="210">
        <f t="shared" si="137"/>
        <v>0</v>
      </c>
      <c r="CB311" s="210">
        <f t="shared" si="137"/>
        <v>0</v>
      </c>
      <c r="CC311" s="210">
        <f t="shared" si="137"/>
        <v>0</v>
      </c>
      <c r="CD311" s="210">
        <f t="shared" si="137"/>
        <v>0</v>
      </c>
      <c r="CE311" s="210">
        <f t="shared" si="137"/>
        <v>0</v>
      </c>
      <c r="CF311" s="210">
        <f t="shared" si="137"/>
        <v>0</v>
      </c>
      <c r="CG311" s="210">
        <f t="shared" si="137"/>
        <v>0</v>
      </c>
      <c r="CH311" s="210">
        <f t="shared" si="137"/>
        <v>0</v>
      </c>
      <c r="CI311" s="210">
        <f t="shared" si="137"/>
        <v>0</v>
      </c>
      <c r="CJ311" s="210">
        <f t="shared" si="137"/>
        <v>0</v>
      </c>
      <c r="CK311" s="210">
        <f t="shared" si="137"/>
        <v>0</v>
      </c>
      <c r="CL311" s="210">
        <f t="shared" si="137"/>
        <v>0</v>
      </c>
      <c r="CM311" s="210">
        <f t="shared" si="137"/>
        <v>0</v>
      </c>
      <c r="CN311" s="210">
        <f t="shared" si="137"/>
        <v>0</v>
      </c>
      <c r="CO311" s="210">
        <f t="shared" si="137"/>
        <v>0</v>
      </c>
      <c r="CP311" s="210">
        <f t="shared" si="137"/>
        <v>0</v>
      </c>
      <c r="CQ311" s="210">
        <f t="shared" si="137"/>
        <v>0</v>
      </c>
      <c r="CR311" s="210">
        <f t="shared" si="137"/>
        <v>0</v>
      </c>
      <c r="CS311" s="210">
        <f t="shared" si="137"/>
        <v>0</v>
      </c>
      <c r="CT311" s="210">
        <f t="shared" si="137"/>
        <v>0</v>
      </c>
      <c r="CU311" s="210">
        <f t="shared" si="137"/>
        <v>0</v>
      </c>
      <c r="CV311" s="210">
        <f t="shared" si="137"/>
        <v>0</v>
      </c>
      <c r="CW311" s="210">
        <f t="shared" si="137"/>
        <v>0</v>
      </c>
      <c r="CX311" s="210">
        <f t="shared" si="137"/>
        <v>0</v>
      </c>
      <c r="CY311" s="210">
        <f t="shared" si="137"/>
        <v>0</v>
      </c>
      <c r="CZ311" s="210">
        <f t="shared" si="137"/>
        <v>0</v>
      </c>
      <c r="DA311" s="210">
        <f t="shared" si="137"/>
        <v>0</v>
      </c>
      <c r="DB311" s="210">
        <f t="shared" si="137"/>
        <v>0</v>
      </c>
      <c r="DC311" s="210">
        <f t="shared" si="137"/>
        <v>0</v>
      </c>
      <c r="DD311" s="210">
        <f t="shared" si="137"/>
        <v>0</v>
      </c>
      <c r="DE311" s="210">
        <f t="shared" si="137"/>
        <v>0</v>
      </c>
      <c r="DF311" s="210">
        <f t="shared" si="137"/>
        <v>0</v>
      </c>
      <c r="DG311" s="210">
        <f t="shared" si="137"/>
        <v>0</v>
      </c>
      <c r="DH311" s="210">
        <f t="shared" si="137"/>
        <v>0</v>
      </c>
      <c r="DI311" s="210">
        <f t="shared" si="137"/>
        <v>0</v>
      </c>
      <c r="DJ311" s="210">
        <f t="shared" si="137"/>
        <v>0</v>
      </c>
      <c r="DK311" s="210">
        <f t="shared" si="137"/>
        <v>0</v>
      </c>
      <c r="DL311" s="210">
        <f t="shared" si="137"/>
        <v>0</v>
      </c>
      <c r="DM311" s="210">
        <f t="shared" si="137"/>
        <v>0</v>
      </c>
      <c r="DN311" s="210">
        <f t="shared" si="137"/>
        <v>0</v>
      </c>
      <c r="DO311" s="210">
        <f t="shared" si="137"/>
        <v>0</v>
      </c>
      <c r="DP311" s="210">
        <f t="shared" si="137"/>
        <v>0</v>
      </c>
      <c r="DQ311" s="210">
        <f t="shared" si="137"/>
        <v>0</v>
      </c>
      <c r="DR311" s="210">
        <f t="shared" si="137"/>
        <v>0</v>
      </c>
      <c r="DS311" s="210">
        <f t="shared" si="137"/>
        <v>0</v>
      </c>
      <c r="DT311" s="210">
        <f t="shared" si="137"/>
        <v>0</v>
      </c>
      <c r="DU311" s="210">
        <f t="shared" si="137"/>
        <v>0</v>
      </c>
      <c r="DV311" s="210">
        <f t="shared" si="137"/>
        <v>0</v>
      </c>
      <c r="DW311" s="210">
        <f t="shared" si="137"/>
        <v>0</v>
      </c>
      <c r="DX311" s="210">
        <f t="shared" si="137"/>
        <v>0</v>
      </c>
      <c r="DY311" s="210">
        <f t="shared" si="137"/>
        <v>0</v>
      </c>
      <c r="DZ311" s="210">
        <f t="shared" si="137"/>
        <v>0</v>
      </c>
      <c r="EA311" s="210">
        <f t="shared" si="137"/>
        <v>0</v>
      </c>
      <c r="EB311" s="210">
        <f t="shared" si="137"/>
        <v>0</v>
      </c>
      <c r="EC311" s="210">
        <f t="shared" ref="EC311:GI315" si="138">IFERROR(EC120/$D120,0)</f>
        <v>0</v>
      </c>
      <c r="ED311" s="210">
        <f t="shared" si="138"/>
        <v>0</v>
      </c>
      <c r="EE311" s="210">
        <f t="shared" si="138"/>
        <v>0</v>
      </c>
      <c r="EF311" s="210">
        <f t="shared" si="138"/>
        <v>0</v>
      </c>
      <c r="EG311" s="210">
        <f t="shared" si="138"/>
        <v>0</v>
      </c>
      <c r="EH311" s="210">
        <f t="shared" si="138"/>
        <v>0</v>
      </c>
      <c r="EI311" s="210">
        <f t="shared" si="138"/>
        <v>0</v>
      </c>
      <c r="EJ311" s="210">
        <f t="shared" si="138"/>
        <v>0</v>
      </c>
      <c r="EK311" s="210">
        <f t="shared" si="138"/>
        <v>0</v>
      </c>
      <c r="EL311" s="210">
        <f t="shared" si="138"/>
        <v>0</v>
      </c>
      <c r="EM311" s="210">
        <f t="shared" si="138"/>
        <v>0</v>
      </c>
      <c r="EN311" s="210">
        <f t="shared" si="138"/>
        <v>0</v>
      </c>
      <c r="EO311" s="210">
        <f t="shared" si="138"/>
        <v>0</v>
      </c>
      <c r="EP311" s="210">
        <f t="shared" si="138"/>
        <v>0</v>
      </c>
      <c r="EQ311" s="210">
        <f t="shared" si="138"/>
        <v>0</v>
      </c>
      <c r="ER311" s="210">
        <f t="shared" si="138"/>
        <v>0</v>
      </c>
      <c r="ES311" s="210">
        <f t="shared" si="138"/>
        <v>0</v>
      </c>
      <c r="ET311" s="210">
        <f t="shared" si="138"/>
        <v>0</v>
      </c>
      <c r="EU311" s="210">
        <f t="shared" si="138"/>
        <v>0</v>
      </c>
      <c r="EV311" s="210">
        <f t="shared" si="138"/>
        <v>0</v>
      </c>
      <c r="EW311" s="210">
        <f t="shared" si="138"/>
        <v>0</v>
      </c>
      <c r="EX311" s="210">
        <f t="shared" si="138"/>
        <v>0</v>
      </c>
      <c r="EY311" s="210">
        <f t="shared" si="138"/>
        <v>0</v>
      </c>
      <c r="EZ311" s="210">
        <f t="shared" si="138"/>
        <v>0</v>
      </c>
      <c r="FA311" s="210">
        <f t="shared" si="138"/>
        <v>0</v>
      </c>
      <c r="FB311" s="210">
        <f t="shared" si="138"/>
        <v>0</v>
      </c>
      <c r="FC311" s="210">
        <f t="shared" si="138"/>
        <v>0</v>
      </c>
      <c r="FD311" s="210">
        <f t="shared" si="138"/>
        <v>0</v>
      </c>
      <c r="FE311" s="210">
        <f t="shared" si="138"/>
        <v>0</v>
      </c>
      <c r="FF311" s="210">
        <f t="shared" si="138"/>
        <v>0</v>
      </c>
      <c r="FG311" s="210">
        <f t="shared" si="138"/>
        <v>0</v>
      </c>
      <c r="FH311" s="210">
        <f t="shared" si="138"/>
        <v>0</v>
      </c>
      <c r="FI311" s="210">
        <f t="shared" si="138"/>
        <v>0</v>
      </c>
      <c r="FJ311" s="210">
        <f t="shared" si="138"/>
        <v>0</v>
      </c>
      <c r="FK311" s="210">
        <f t="shared" si="138"/>
        <v>0</v>
      </c>
      <c r="FL311" s="210">
        <f t="shared" si="138"/>
        <v>0</v>
      </c>
      <c r="FM311" s="210">
        <f t="shared" si="138"/>
        <v>0</v>
      </c>
      <c r="FN311" s="210">
        <f t="shared" si="138"/>
        <v>0</v>
      </c>
      <c r="FO311" s="210">
        <f t="shared" si="138"/>
        <v>0</v>
      </c>
      <c r="FP311" s="210">
        <f t="shared" si="138"/>
        <v>0</v>
      </c>
      <c r="FQ311" s="210">
        <f t="shared" si="138"/>
        <v>0</v>
      </c>
      <c r="FR311" s="210">
        <f t="shared" si="138"/>
        <v>0</v>
      </c>
      <c r="FS311" s="210">
        <f t="shared" si="138"/>
        <v>0</v>
      </c>
      <c r="FT311" s="210">
        <f t="shared" si="138"/>
        <v>0</v>
      </c>
      <c r="FU311" s="210">
        <f t="shared" si="138"/>
        <v>0</v>
      </c>
      <c r="FV311" s="210">
        <f t="shared" si="138"/>
        <v>0</v>
      </c>
      <c r="FW311" s="210">
        <f t="shared" si="138"/>
        <v>0</v>
      </c>
      <c r="FX311" s="210">
        <f t="shared" si="138"/>
        <v>0</v>
      </c>
      <c r="FY311" s="210">
        <f t="shared" si="138"/>
        <v>0</v>
      </c>
      <c r="FZ311" s="210">
        <f t="shared" si="138"/>
        <v>0</v>
      </c>
      <c r="GA311" s="210">
        <f t="shared" si="138"/>
        <v>0</v>
      </c>
      <c r="GB311" s="210">
        <f t="shared" si="138"/>
        <v>0</v>
      </c>
      <c r="GC311" s="210">
        <f t="shared" si="138"/>
        <v>0</v>
      </c>
      <c r="GD311" s="210">
        <f t="shared" si="138"/>
        <v>0</v>
      </c>
      <c r="GE311" s="210">
        <f t="shared" si="138"/>
        <v>0</v>
      </c>
      <c r="GF311" s="210">
        <f t="shared" si="138"/>
        <v>0</v>
      </c>
      <c r="GG311" s="210">
        <f t="shared" si="138"/>
        <v>0</v>
      </c>
      <c r="GH311" s="210">
        <f t="shared" si="138"/>
        <v>0</v>
      </c>
      <c r="GI311" s="210">
        <f t="shared" si="138"/>
        <v>0</v>
      </c>
      <c r="GK311" s="216">
        <f t="shared" si="91"/>
        <v>0</v>
      </c>
      <c r="GL311" s="216">
        <f t="shared" si="86"/>
        <v>0</v>
      </c>
      <c r="GM311" s="216">
        <f t="shared" si="87"/>
        <v>0</v>
      </c>
      <c r="GN311" s="216">
        <f t="shared" si="88"/>
        <v>0</v>
      </c>
    </row>
    <row r="312" spans="1:196" x14ac:dyDescent="0.35">
      <c r="A312" s="9">
        <f>Report!$C$4</f>
        <v>1</v>
      </c>
      <c r="B312" t="str">
        <f>VLOOKUP($A312,Centers!$B$1:$C$120,2,)</f>
        <v>GATE</v>
      </c>
      <c r="C312" s="209">
        <v>44998</v>
      </c>
      <c r="D312" s="113">
        <f>IF($A312=1,SUM(SUMIFS(Indent!$E:$E,Indent!$C:$C,Waterfall!$C312,Indent!$A:$A,Centers!$A$2),SUMIFS(Indent!$E:$E,Indent!$C:$C,Waterfall!$C312,Indent!$A:$A,Centers!$A$3),SUMIFS(Indent!$E:$E,Indent!$C:$C,Waterfall!$C312,Indent!$A:$A,Centers!$A$4),SUMIFS(Indent!$E:$E,Indent!$C:$C,Waterfall!$C312,Indent!$A:$A,Centers!$A$5),SUMIFS(Indent!$E:$E,Indent!$C:$C,Waterfall!$C312,Indent!$A:$A,Centers!$A$6),SUMIFS(Indent!$E:$E,Indent!$C:$C,Waterfall!$C312,Indent!$A:$A,Centers!$A$7),SUMIFS(Indent!$E:$E,Indent!$C:$C,Waterfall!$C312,Indent!$A:$A,Centers!$A$8)),SUMIFS(Indent!$E:$E,Indent!$C:$C,Waterfall!$C312,Indent!$A:$A,$A312))</f>
        <v>0</v>
      </c>
      <c r="E312" s="210">
        <f t="shared" si="83"/>
        <v>0</v>
      </c>
      <c r="F312" s="210">
        <f t="shared" ref="F312:BQ315" si="139">IFERROR(F121/$D121,0)</f>
        <v>0</v>
      </c>
      <c r="G312" s="210">
        <f t="shared" si="139"/>
        <v>0</v>
      </c>
      <c r="H312" s="210">
        <f t="shared" si="139"/>
        <v>0</v>
      </c>
      <c r="I312" s="210">
        <f t="shared" si="139"/>
        <v>0</v>
      </c>
      <c r="J312" s="210">
        <f t="shared" si="139"/>
        <v>0</v>
      </c>
      <c r="K312" s="210">
        <f t="shared" si="139"/>
        <v>0</v>
      </c>
      <c r="L312" s="210">
        <f t="shared" si="139"/>
        <v>0</v>
      </c>
      <c r="M312" s="210">
        <f t="shared" si="139"/>
        <v>0</v>
      </c>
      <c r="N312" s="210">
        <f t="shared" si="139"/>
        <v>0</v>
      </c>
      <c r="O312" s="210">
        <f t="shared" si="139"/>
        <v>0</v>
      </c>
      <c r="P312" s="210">
        <f t="shared" si="139"/>
        <v>0</v>
      </c>
      <c r="Q312" s="210">
        <f t="shared" si="139"/>
        <v>0</v>
      </c>
      <c r="R312" s="210">
        <f t="shared" si="139"/>
        <v>0</v>
      </c>
      <c r="S312" s="210">
        <f t="shared" si="139"/>
        <v>0</v>
      </c>
      <c r="T312" s="210">
        <f t="shared" si="139"/>
        <v>0</v>
      </c>
      <c r="U312" s="210">
        <f t="shared" si="139"/>
        <v>0</v>
      </c>
      <c r="V312" s="210">
        <f t="shared" si="139"/>
        <v>0</v>
      </c>
      <c r="W312" s="210">
        <f t="shared" si="139"/>
        <v>0</v>
      </c>
      <c r="X312" s="210">
        <f t="shared" si="139"/>
        <v>0</v>
      </c>
      <c r="Y312" s="210">
        <f t="shared" si="139"/>
        <v>0</v>
      </c>
      <c r="Z312" s="210">
        <f t="shared" si="139"/>
        <v>0</v>
      </c>
      <c r="AA312" s="210">
        <f t="shared" si="139"/>
        <v>0</v>
      </c>
      <c r="AB312" s="210">
        <f t="shared" si="139"/>
        <v>0</v>
      </c>
      <c r="AC312" s="210">
        <f t="shared" si="139"/>
        <v>0</v>
      </c>
      <c r="AD312" s="210">
        <f t="shared" si="139"/>
        <v>0</v>
      </c>
      <c r="AE312" s="210">
        <f t="shared" si="139"/>
        <v>0</v>
      </c>
      <c r="AF312" s="210">
        <f t="shared" si="139"/>
        <v>0</v>
      </c>
      <c r="AG312" s="210">
        <f t="shared" si="139"/>
        <v>0</v>
      </c>
      <c r="AH312" s="210">
        <f t="shared" si="139"/>
        <v>0</v>
      </c>
      <c r="AI312" s="210">
        <f t="shared" si="139"/>
        <v>0</v>
      </c>
      <c r="AJ312" s="210">
        <f t="shared" si="139"/>
        <v>0</v>
      </c>
      <c r="AK312" s="210">
        <f t="shared" si="139"/>
        <v>0</v>
      </c>
      <c r="AL312" s="210">
        <f t="shared" si="139"/>
        <v>0</v>
      </c>
      <c r="AM312" s="210">
        <f t="shared" si="139"/>
        <v>0</v>
      </c>
      <c r="AN312" s="210">
        <f t="shared" si="139"/>
        <v>0</v>
      </c>
      <c r="AO312" s="210">
        <f t="shared" si="139"/>
        <v>0</v>
      </c>
      <c r="AP312" s="210">
        <f t="shared" si="139"/>
        <v>0</v>
      </c>
      <c r="AQ312" s="210">
        <f t="shared" si="139"/>
        <v>0</v>
      </c>
      <c r="AR312" s="210">
        <f t="shared" si="139"/>
        <v>0</v>
      </c>
      <c r="AS312" s="210">
        <f t="shared" si="139"/>
        <v>0</v>
      </c>
      <c r="AT312" s="210">
        <f t="shared" si="139"/>
        <v>0</v>
      </c>
      <c r="AU312" s="210">
        <f t="shared" si="139"/>
        <v>0</v>
      </c>
      <c r="AV312" s="210">
        <f t="shared" si="139"/>
        <v>0</v>
      </c>
      <c r="AW312" s="210">
        <f t="shared" si="139"/>
        <v>0</v>
      </c>
      <c r="AX312" s="210">
        <f t="shared" si="139"/>
        <v>0</v>
      </c>
      <c r="AY312" s="210">
        <f t="shared" si="139"/>
        <v>0</v>
      </c>
      <c r="AZ312" s="210">
        <f t="shared" si="139"/>
        <v>0</v>
      </c>
      <c r="BA312" s="210">
        <f t="shared" si="139"/>
        <v>0</v>
      </c>
      <c r="BB312" s="210">
        <f t="shared" si="139"/>
        <v>0</v>
      </c>
      <c r="BC312" s="210">
        <f t="shared" si="139"/>
        <v>0</v>
      </c>
      <c r="BD312" s="210">
        <f t="shared" si="139"/>
        <v>0</v>
      </c>
      <c r="BE312" s="210">
        <f t="shared" si="139"/>
        <v>0</v>
      </c>
      <c r="BF312" s="210">
        <f t="shared" si="139"/>
        <v>0</v>
      </c>
      <c r="BG312" s="210">
        <f t="shared" si="139"/>
        <v>0</v>
      </c>
      <c r="BH312" s="210">
        <f t="shared" si="139"/>
        <v>0</v>
      </c>
      <c r="BI312" s="210">
        <f t="shared" si="139"/>
        <v>0</v>
      </c>
      <c r="BJ312" s="210">
        <f t="shared" si="139"/>
        <v>0</v>
      </c>
      <c r="BK312" s="210">
        <f t="shared" si="139"/>
        <v>0</v>
      </c>
      <c r="BL312" s="210">
        <f t="shared" si="139"/>
        <v>0</v>
      </c>
      <c r="BM312" s="210">
        <f t="shared" si="139"/>
        <v>0</v>
      </c>
      <c r="BN312" s="210">
        <f t="shared" si="139"/>
        <v>0</v>
      </c>
      <c r="BO312" s="210">
        <f t="shared" si="139"/>
        <v>0</v>
      </c>
      <c r="BP312" s="210">
        <f t="shared" si="139"/>
        <v>0</v>
      </c>
      <c r="BQ312" s="210">
        <f t="shared" si="139"/>
        <v>0</v>
      </c>
      <c r="BR312" s="210">
        <f t="shared" si="137"/>
        <v>0</v>
      </c>
      <c r="BS312" s="210">
        <f t="shared" si="137"/>
        <v>0</v>
      </c>
      <c r="BT312" s="210">
        <f t="shared" si="137"/>
        <v>0</v>
      </c>
      <c r="BU312" s="210">
        <f t="shared" si="137"/>
        <v>0</v>
      </c>
      <c r="BV312" s="210">
        <f t="shared" si="137"/>
        <v>0</v>
      </c>
      <c r="BW312" s="210">
        <f t="shared" si="137"/>
        <v>0</v>
      </c>
      <c r="BX312" s="210">
        <f t="shared" si="137"/>
        <v>0</v>
      </c>
      <c r="BY312" s="210">
        <f t="shared" si="137"/>
        <v>0</v>
      </c>
      <c r="BZ312" s="210">
        <f t="shared" si="137"/>
        <v>0</v>
      </c>
      <c r="CA312" s="210">
        <f t="shared" si="137"/>
        <v>0</v>
      </c>
      <c r="CB312" s="210">
        <f t="shared" si="137"/>
        <v>0</v>
      </c>
      <c r="CC312" s="210">
        <f t="shared" si="137"/>
        <v>0</v>
      </c>
      <c r="CD312" s="210">
        <f t="shared" si="137"/>
        <v>0</v>
      </c>
      <c r="CE312" s="210">
        <f t="shared" si="137"/>
        <v>0</v>
      </c>
      <c r="CF312" s="210">
        <f t="shared" si="137"/>
        <v>0</v>
      </c>
      <c r="CG312" s="210">
        <f t="shared" si="137"/>
        <v>0</v>
      </c>
      <c r="CH312" s="210">
        <f t="shared" si="137"/>
        <v>0</v>
      </c>
      <c r="CI312" s="210">
        <f t="shared" si="137"/>
        <v>0</v>
      </c>
      <c r="CJ312" s="210">
        <f t="shared" si="137"/>
        <v>0</v>
      </c>
      <c r="CK312" s="210">
        <f t="shared" si="137"/>
        <v>0</v>
      </c>
      <c r="CL312" s="210">
        <f t="shared" si="137"/>
        <v>0</v>
      </c>
      <c r="CM312" s="210">
        <f t="shared" si="137"/>
        <v>0</v>
      </c>
      <c r="CN312" s="210">
        <f t="shared" si="137"/>
        <v>0</v>
      </c>
      <c r="CO312" s="210">
        <f t="shared" si="137"/>
        <v>0</v>
      </c>
      <c r="CP312" s="210">
        <f t="shared" si="137"/>
        <v>0</v>
      </c>
      <c r="CQ312" s="210">
        <f t="shared" si="137"/>
        <v>0</v>
      </c>
      <c r="CR312" s="210">
        <f t="shared" si="137"/>
        <v>0</v>
      </c>
      <c r="CS312" s="210">
        <f t="shared" si="137"/>
        <v>0</v>
      </c>
      <c r="CT312" s="210">
        <f t="shared" si="137"/>
        <v>0</v>
      </c>
      <c r="CU312" s="210">
        <f t="shared" si="137"/>
        <v>0</v>
      </c>
      <c r="CV312" s="210">
        <f t="shared" si="137"/>
        <v>0</v>
      </c>
      <c r="CW312" s="210">
        <f t="shared" si="137"/>
        <v>0</v>
      </c>
      <c r="CX312" s="210">
        <f t="shared" si="137"/>
        <v>0</v>
      </c>
      <c r="CY312" s="210">
        <f t="shared" si="137"/>
        <v>0</v>
      </c>
      <c r="CZ312" s="210">
        <f t="shared" si="137"/>
        <v>0</v>
      </c>
      <c r="DA312" s="210">
        <f t="shared" si="137"/>
        <v>0</v>
      </c>
      <c r="DB312" s="210">
        <f t="shared" si="137"/>
        <v>0</v>
      </c>
      <c r="DC312" s="210">
        <f t="shared" si="137"/>
        <v>0</v>
      </c>
      <c r="DD312" s="210">
        <f t="shared" si="137"/>
        <v>0</v>
      </c>
      <c r="DE312" s="210">
        <f t="shared" si="137"/>
        <v>0</v>
      </c>
      <c r="DF312" s="210">
        <f t="shared" si="137"/>
        <v>0</v>
      </c>
      <c r="DG312" s="210">
        <f t="shared" si="137"/>
        <v>0</v>
      </c>
      <c r="DH312" s="210">
        <f t="shared" si="137"/>
        <v>0</v>
      </c>
      <c r="DI312" s="210">
        <f t="shared" si="137"/>
        <v>0</v>
      </c>
      <c r="DJ312" s="210">
        <f t="shared" si="137"/>
        <v>0</v>
      </c>
      <c r="DK312" s="210">
        <f t="shared" si="137"/>
        <v>0</v>
      </c>
      <c r="DL312" s="210">
        <f t="shared" si="137"/>
        <v>0</v>
      </c>
      <c r="DM312" s="210">
        <f t="shared" si="137"/>
        <v>0</v>
      </c>
      <c r="DN312" s="210">
        <f t="shared" si="137"/>
        <v>0</v>
      </c>
      <c r="DO312" s="210">
        <f t="shared" si="137"/>
        <v>0</v>
      </c>
      <c r="DP312" s="210">
        <f t="shared" si="137"/>
        <v>0</v>
      </c>
      <c r="DQ312" s="210">
        <f t="shared" si="137"/>
        <v>0</v>
      </c>
      <c r="DR312" s="210">
        <f t="shared" si="137"/>
        <v>0</v>
      </c>
      <c r="DS312" s="210">
        <f t="shared" si="137"/>
        <v>0</v>
      </c>
      <c r="DT312" s="210">
        <f t="shared" si="137"/>
        <v>0</v>
      </c>
      <c r="DU312" s="210">
        <f t="shared" si="137"/>
        <v>0</v>
      </c>
      <c r="DV312" s="210">
        <f t="shared" si="137"/>
        <v>0</v>
      </c>
      <c r="DW312" s="210">
        <f t="shared" si="137"/>
        <v>0</v>
      </c>
      <c r="DX312" s="210">
        <f t="shared" si="137"/>
        <v>0</v>
      </c>
      <c r="DY312" s="210">
        <f t="shared" si="137"/>
        <v>0</v>
      </c>
      <c r="DZ312" s="210">
        <f t="shared" si="137"/>
        <v>0</v>
      </c>
      <c r="EA312" s="210">
        <f t="shared" si="137"/>
        <v>0</v>
      </c>
      <c r="EB312" s="210">
        <f t="shared" si="137"/>
        <v>0</v>
      </c>
      <c r="EC312" s="210">
        <f t="shared" si="138"/>
        <v>0</v>
      </c>
      <c r="ED312" s="210">
        <f t="shared" si="138"/>
        <v>0</v>
      </c>
      <c r="EE312" s="210">
        <f t="shared" si="138"/>
        <v>0</v>
      </c>
      <c r="EF312" s="210">
        <f t="shared" si="138"/>
        <v>0</v>
      </c>
      <c r="EG312" s="210">
        <f t="shared" si="138"/>
        <v>0</v>
      </c>
      <c r="EH312" s="210">
        <f t="shared" si="138"/>
        <v>0</v>
      </c>
      <c r="EI312" s="210">
        <f t="shared" si="138"/>
        <v>0</v>
      </c>
      <c r="EJ312" s="210">
        <f t="shared" si="138"/>
        <v>0</v>
      </c>
      <c r="EK312" s="210">
        <f t="shared" si="138"/>
        <v>0</v>
      </c>
      <c r="EL312" s="210">
        <f t="shared" si="138"/>
        <v>0</v>
      </c>
      <c r="EM312" s="210">
        <f t="shared" si="138"/>
        <v>0</v>
      </c>
      <c r="EN312" s="210">
        <f t="shared" si="138"/>
        <v>0</v>
      </c>
      <c r="EO312" s="210">
        <f t="shared" si="138"/>
        <v>0</v>
      </c>
      <c r="EP312" s="210">
        <f t="shared" si="138"/>
        <v>0</v>
      </c>
      <c r="EQ312" s="210">
        <f t="shared" si="138"/>
        <v>0</v>
      </c>
      <c r="ER312" s="210">
        <f t="shared" si="138"/>
        <v>0</v>
      </c>
      <c r="ES312" s="210">
        <f t="shared" si="138"/>
        <v>0</v>
      </c>
      <c r="ET312" s="210">
        <f t="shared" si="138"/>
        <v>0</v>
      </c>
      <c r="EU312" s="210">
        <f t="shared" si="138"/>
        <v>0</v>
      </c>
      <c r="EV312" s="210">
        <f t="shared" si="138"/>
        <v>0</v>
      </c>
      <c r="EW312" s="210">
        <f t="shared" si="138"/>
        <v>0</v>
      </c>
      <c r="EX312" s="210">
        <f t="shared" si="138"/>
        <v>0</v>
      </c>
      <c r="EY312" s="210">
        <f t="shared" si="138"/>
        <v>0</v>
      </c>
      <c r="EZ312" s="210">
        <f t="shared" si="138"/>
        <v>0</v>
      </c>
      <c r="FA312" s="210">
        <f t="shared" si="138"/>
        <v>0</v>
      </c>
      <c r="FB312" s="210">
        <f t="shared" si="138"/>
        <v>0</v>
      </c>
      <c r="FC312" s="210">
        <f t="shared" si="138"/>
        <v>0</v>
      </c>
      <c r="FD312" s="210">
        <f t="shared" si="138"/>
        <v>0</v>
      </c>
      <c r="FE312" s="210">
        <f t="shared" si="138"/>
        <v>0</v>
      </c>
      <c r="FF312" s="210">
        <f t="shared" si="138"/>
        <v>0</v>
      </c>
      <c r="FG312" s="210">
        <f t="shared" si="138"/>
        <v>0</v>
      </c>
      <c r="FH312" s="210">
        <f t="shared" si="138"/>
        <v>0</v>
      </c>
      <c r="FI312" s="210">
        <f t="shared" si="138"/>
        <v>0</v>
      </c>
      <c r="FJ312" s="210">
        <f t="shared" si="138"/>
        <v>0</v>
      </c>
      <c r="FK312" s="210">
        <f t="shared" si="138"/>
        <v>0</v>
      </c>
      <c r="FL312" s="210">
        <f t="shared" si="138"/>
        <v>0</v>
      </c>
      <c r="FM312" s="210">
        <f t="shared" si="138"/>
        <v>0</v>
      </c>
      <c r="FN312" s="210">
        <f t="shared" si="138"/>
        <v>0</v>
      </c>
      <c r="FO312" s="210">
        <f t="shared" si="138"/>
        <v>0</v>
      </c>
      <c r="FP312" s="210">
        <f t="shared" si="138"/>
        <v>0</v>
      </c>
      <c r="FQ312" s="210">
        <f t="shared" si="138"/>
        <v>0</v>
      </c>
      <c r="FR312" s="210">
        <f t="shared" si="138"/>
        <v>0</v>
      </c>
      <c r="FS312" s="210">
        <f t="shared" si="138"/>
        <v>0</v>
      </c>
      <c r="FT312" s="210">
        <f t="shared" si="138"/>
        <v>0</v>
      </c>
      <c r="FU312" s="210">
        <f t="shared" si="138"/>
        <v>0</v>
      </c>
      <c r="FV312" s="210">
        <f t="shared" si="138"/>
        <v>0</v>
      </c>
      <c r="FW312" s="210">
        <f t="shared" si="138"/>
        <v>0</v>
      </c>
      <c r="FX312" s="210">
        <f t="shared" si="138"/>
        <v>0</v>
      </c>
      <c r="FY312" s="210">
        <f t="shared" si="138"/>
        <v>0</v>
      </c>
      <c r="FZ312" s="210">
        <f t="shared" si="138"/>
        <v>0</v>
      </c>
      <c r="GA312" s="210">
        <f t="shared" si="138"/>
        <v>0</v>
      </c>
      <c r="GB312" s="210">
        <f t="shared" si="138"/>
        <v>0</v>
      </c>
      <c r="GC312" s="210">
        <f t="shared" si="138"/>
        <v>0</v>
      </c>
      <c r="GD312" s="210">
        <f t="shared" si="138"/>
        <v>0</v>
      </c>
      <c r="GE312" s="210">
        <f t="shared" si="138"/>
        <v>0</v>
      </c>
      <c r="GF312" s="210">
        <f t="shared" si="138"/>
        <v>0</v>
      </c>
      <c r="GG312" s="210">
        <f t="shared" si="138"/>
        <v>0</v>
      </c>
      <c r="GH312" s="210">
        <f t="shared" si="138"/>
        <v>0</v>
      </c>
      <c r="GI312" s="210">
        <f t="shared" si="138"/>
        <v>0</v>
      </c>
      <c r="GK312" s="216">
        <f t="shared" si="91"/>
        <v>0</v>
      </c>
      <c r="GL312" s="216">
        <f t="shared" si="86"/>
        <v>0</v>
      </c>
      <c r="GM312" s="216">
        <f t="shared" si="87"/>
        <v>0</v>
      </c>
      <c r="GN312" s="216">
        <f t="shared" si="88"/>
        <v>0</v>
      </c>
    </row>
    <row r="313" spans="1:196" x14ac:dyDescent="0.35">
      <c r="A313" s="9">
        <f>Report!$C$4</f>
        <v>1</v>
      </c>
      <c r="B313" t="str">
        <f>VLOOKUP($A313,Centers!$B$1:$C$120,2,)</f>
        <v>GATE</v>
      </c>
      <c r="C313" s="209">
        <v>44999</v>
      </c>
      <c r="D313" s="113">
        <f>IF($A313=1,SUM(SUMIFS(Indent!$E:$E,Indent!$C:$C,Waterfall!$C313,Indent!$A:$A,Centers!$A$2),SUMIFS(Indent!$E:$E,Indent!$C:$C,Waterfall!$C313,Indent!$A:$A,Centers!$A$3),SUMIFS(Indent!$E:$E,Indent!$C:$C,Waterfall!$C313,Indent!$A:$A,Centers!$A$4),SUMIFS(Indent!$E:$E,Indent!$C:$C,Waterfall!$C313,Indent!$A:$A,Centers!$A$5),SUMIFS(Indent!$E:$E,Indent!$C:$C,Waterfall!$C313,Indent!$A:$A,Centers!$A$6),SUMIFS(Indent!$E:$E,Indent!$C:$C,Waterfall!$C313,Indent!$A:$A,Centers!$A$7),SUMIFS(Indent!$E:$E,Indent!$C:$C,Waterfall!$C313,Indent!$A:$A,Centers!$A$8)),SUMIFS(Indent!$E:$E,Indent!$C:$C,Waterfall!$C313,Indent!$A:$A,$A313))</f>
        <v>0</v>
      </c>
      <c r="E313" s="210">
        <f t="shared" si="83"/>
        <v>0</v>
      </c>
      <c r="F313" s="210">
        <f t="shared" si="139"/>
        <v>0</v>
      </c>
      <c r="G313" s="210">
        <f t="shared" si="139"/>
        <v>0</v>
      </c>
      <c r="H313" s="210">
        <f t="shared" si="139"/>
        <v>0</v>
      </c>
      <c r="I313" s="210">
        <f t="shared" si="139"/>
        <v>0</v>
      </c>
      <c r="J313" s="210">
        <f t="shared" si="139"/>
        <v>0</v>
      </c>
      <c r="K313" s="210">
        <f t="shared" si="139"/>
        <v>0</v>
      </c>
      <c r="L313" s="210">
        <f t="shared" si="139"/>
        <v>0</v>
      </c>
      <c r="M313" s="210">
        <f t="shared" si="139"/>
        <v>0</v>
      </c>
      <c r="N313" s="210">
        <f t="shared" si="139"/>
        <v>0</v>
      </c>
      <c r="O313" s="210">
        <f t="shared" si="139"/>
        <v>0</v>
      </c>
      <c r="P313" s="210">
        <f t="shared" si="139"/>
        <v>0</v>
      </c>
      <c r="Q313" s="210">
        <f t="shared" si="139"/>
        <v>0</v>
      </c>
      <c r="R313" s="210">
        <f t="shared" si="139"/>
        <v>0</v>
      </c>
      <c r="S313" s="210">
        <f t="shared" si="139"/>
        <v>0</v>
      </c>
      <c r="T313" s="210">
        <f t="shared" si="139"/>
        <v>0</v>
      </c>
      <c r="U313" s="210">
        <f t="shared" si="139"/>
        <v>0</v>
      </c>
      <c r="V313" s="210">
        <f t="shared" si="139"/>
        <v>0</v>
      </c>
      <c r="W313" s="210">
        <f t="shared" si="139"/>
        <v>0</v>
      </c>
      <c r="X313" s="210">
        <f t="shared" si="139"/>
        <v>0</v>
      </c>
      <c r="Y313" s="210">
        <f t="shared" si="139"/>
        <v>0</v>
      </c>
      <c r="Z313" s="210">
        <f t="shared" si="139"/>
        <v>0</v>
      </c>
      <c r="AA313" s="210">
        <f t="shared" si="139"/>
        <v>0</v>
      </c>
      <c r="AB313" s="210">
        <f t="shared" si="139"/>
        <v>0</v>
      </c>
      <c r="AC313" s="210">
        <f t="shared" si="139"/>
        <v>0</v>
      </c>
      <c r="AD313" s="210">
        <f t="shared" si="139"/>
        <v>0</v>
      </c>
      <c r="AE313" s="210">
        <f t="shared" si="139"/>
        <v>0</v>
      </c>
      <c r="AF313" s="210">
        <f t="shared" si="139"/>
        <v>0</v>
      </c>
      <c r="AG313" s="210">
        <f t="shared" si="139"/>
        <v>0</v>
      </c>
      <c r="AH313" s="210">
        <f t="shared" si="139"/>
        <v>0</v>
      </c>
      <c r="AI313" s="210">
        <f t="shared" si="139"/>
        <v>0</v>
      </c>
      <c r="AJ313" s="210">
        <f t="shared" si="139"/>
        <v>0</v>
      </c>
      <c r="AK313" s="210">
        <f t="shared" si="139"/>
        <v>0</v>
      </c>
      <c r="AL313" s="210">
        <f t="shared" si="139"/>
        <v>0</v>
      </c>
      <c r="AM313" s="210">
        <f t="shared" si="139"/>
        <v>0</v>
      </c>
      <c r="AN313" s="210">
        <f t="shared" si="139"/>
        <v>0</v>
      </c>
      <c r="AO313" s="210">
        <f t="shared" si="139"/>
        <v>0</v>
      </c>
      <c r="AP313" s="210">
        <f t="shared" si="139"/>
        <v>0</v>
      </c>
      <c r="AQ313" s="210">
        <f t="shared" si="139"/>
        <v>0</v>
      </c>
      <c r="AR313" s="210">
        <f t="shared" si="139"/>
        <v>0</v>
      </c>
      <c r="AS313" s="210">
        <f t="shared" si="139"/>
        <v>0</v>
      </c>
      <c r="AT313" s="210">
        <f t="shared" si="139"/>
        <v>0</v>
      </c>
      <c r="AU313" s="210">
        <f t="shared" si="139"/>
        <v>0</v>
      </c>
      <c r="AV313" s="210">
        <f t="shared" si="139"/>
        <v>0</v>
      </c>
      <c r="AW313" s="210">
        <f t="shared" si="139"/>
        <v>0</v>
      </c>
      <c r="AX313" s="210">
        <f t="shared" si="139"/>
        <v>0</v>
      </c>
      <c r="AY313" s="210">
        <f t="shared" si="139"/>
        <v>0</v>
      </c>
      <c r="AZ313" s="210">
        <f t="shared" si="139"/>
        <v>0</v>
      </c>
      <c r="BA313" s="210">
        <f t="shared" si="139"/>
        <v>0</v>
      </c>
      <c r="BB313" s="210">
        <f t="shared" si="139"/>
        <v>0</v>
      </c>
      <c r="BC313" s="210">
        <f t="shared" si="139"/>
        <v>0</v>
      </c>
      <c r="BD313" s="210">
        <f t="shared" si="139"/>
        <v>0</v>
      </c>
      <c r="BE313" s="210">
        <f t="shared" si="139"/>
        <v>0</v>
      </c>
      <c r="BF313" s="210">
        <f t="shared" si="139"/>
        <v>0</v>
      </c>
      <c r="BG313" s="210">
        <f t="shared" si="139"/>
        <v>0</v>
      </c>
      <c r="BH313" s="210">
        <f t="shared" si="139"/>
        <v>0</v>
      </c>
      <c r="BI313" s="210">
        <f t="shared" si="139"/>
        <v>0</v>
      </c>
      <c r="BJ313" s="210">
        <f t="shared" si="139"/>
        <v>0</v>
      </c>
      <c r="BK313" s="210">
        <f t="shared" si="139"/>
        <v>0</v>
      </c>
      <c r="BL313" s="210">
        <f t="shared" si="139"/>
        <v>0</v>
      </c>
      <c r="BM313" s="210">
        <f t="shared" si="139"/>
        <v>0</v>
      </c>
      <c r="BN313" s="210">
        <f t="shared" si="139"/>
        <v>0</v>
      </c>
      <c r="BO313" s="210">
        <f t="shared" si="139"/>
        <v>0</v>
      </c>
      <c r="BP313" s="210">
        <f t="shared" si="139"/>
        <v>0</v>
      </c>
      <c r="BQ313" s="210">
        <f t="shared" si="139"/>
        <v>0</v>
      </c>
      <c r="BR313" s="210">
        <f t="shared" si="137"/>
        <v>0</v>
      </c>
      <c r="BS313" s="210">
        <f t="shared" si="137"/>
        <v>0</v>
      </c>
      <c r="BT313" s="210">
        <f t="shared" si="137"/>
        <v>0</v>
      </c>
      <c r="BU313" s="210">
        <f t="shared" si="137"/>
        <v>0</v>
      </c>
      <c r="BV313" s="210">
        <f t="shared" si="137"/>
        <v>0</v>
      </c>
      <c r="BW313" s="210">
        <f t="shared" si="137"/>
        <v>0</v>
      </c>
      <c r="BX313" s="210">
        <f t="shared" si="137"/>
        <v>0</v>
      </c>
      <c r="BY313" s="210">
        <f t="shared" si="137"/>
        <v>0</v>
      </c>
      <c r="BZ313" s="210">
        <f t="shared" si="137"/>
        <v>0</v>
      </c>
      <c r="CA313" s="210">
        <f t="shared" si="137"/>
        <v>0</v>
      </c>
      <c r="CB313" s="210">
        <f t="shared" si="137"/>
        <v>0</v>
      </c>
      <c r="CC313" s="210">
        <f t="shared" si="137"/>
        <v>0</v>
      </c>
      <c r="CD313" s="210">
        <f t="shared" si="137"/>
        <v>0</v>
      </c>
      <c r="CE313" s="210">
        <f t="shared" si="137"/>
        <v>0</v>
      </c>
      <c r="CF313" s="210">
        <f t="shared" si="137"/>
        <v>0</v>
      </c>
      <c r="CG313" s="210">
        <f t="shared" si="137"/>
        <v>0</v>
      </c>
      <c r="CH313" s="210">
        <f t="shared" si="137"/>
        <v>0</v>
      </c>
      <c r="CI313" s="210">
        <f t="shared" si="137"/>
        <v>0</v>
      </c>
      <c r="CJ313" s="210">
        <f t="shared" si="137"/>
        <v>0</v>
      </c>
      <c r="CK313" s="210">
        <f t="shared" si="137"/>
        <v>0</v>
      </c>
      <c r="CL313" s="210">
        <f t="shared" si="137"/>
        <v>0</v>
      </c>
      <c r="CM313" s="210">
        <f t="shared" si="137"/>
        <v>0</v>
      </c>
      <c r="CN313" s="210">
        <f t="shared" si="137"/>
        <v>0</v>
      </c>
      <c r="CO313" s="210">
        <f t="shared" si="137"/>
        <v>0</v>
      </c>
      <c r="CP313" s="210">
        <f t="shared" si="137"/>
        <v>0</v>
      </c>
      <c r="CQ313" s="210">
        <f t="shared" si="137"/>
        <v>0</v>
      </c>
      <c r="CR313" s="210">
        <f t="shared" si="137"/>
        <v>0</v>
      </c>
      <c r="CS313" s="210">
        <f t="shared" si="137"/>
        <v>0</v>
      </c>
      <c r="CT313" s="210">
        <f t="shared" si="137"/>
        <v>0</v>
      </c>
      <c r="CU313" s="210">
        <f t="shared" si="137"/>
        <v>0</v>
      </c>
      <c r="CV313" s="210">
        <f t="shared" si="137"/>
        <v>0</v>
      </c>
      <c r="CW313" s="210">
        <f t="shared" si="137"/>
        <v>0</v>
      </c>
      <c r="CX313" s="210">
        <f t="shared" si="137"/>
        <v>0</v>
      </c>
      <c r="CY313" s="210">
        <f t="shared" si="137"/>
        <v>0</v>
      </c>
      <c r="CZ313" s="210">
        <f t="shared" si="137"/>
        <v>0</v>
      </c>
      <c r="DA313" s="210">
        <f t="shared" si="137"/>
        <v>0</v>
      </c>
      <c r="DB313" s="210">
        <f t="shared" si="137"/>
        <v>0</v>
      </c>
      <c r="DC313" s="210">
        <f t="shared" si="137"/>
        <v>0</v>
      </c>
      <c r="DD313" s="210">
        <f t="shared" si="137"/>
        <v>0</v>
      </c>
      <c r="DE313" s="210">
        <f t="shared" si="137"/>
        <v>0</v>
      </c>
      <c r="DF313" s="210">
        <f t="shared" si="137"/>
        <v>0</v>
      </c>
      <c r="DG313" s="210">
        <f t="shared" si="137"/>
        <v>0</v>
      </c>
      <c r="DH313" s="210">
        <f t="shared" si="137"/>
        <v>0</v>
      </c>
      <c r="DI313" s="210">
        <f t="shared" si="137"/>
        <v>0</v>
      </c>
      <c r="DJ313" s="210">
        <f t="shared" si="137"/>
        <v>0</v>
      </c>
      <c r="DK313" s="210">
        <f t="shared" si="137"/>
        <v>0</v>
      </c>
      <c r="DL313" s="210">
        <f t="shared" si="137"/>
        <v>0</v>
      </c>
      <c r="DM313" s="210">
        <f t="shared" si="137"/>
        <v>0</v>
      </c>
      <c r="DN313" s="210">
        <f t="shared" si="137"/>
        <v>0</v>
      </c>
      <c r="DO313" s="210">
        <f t="shared" si="137"/>
        <v>0</v>
      </c>
      <c r="DP313" s="210">
        <f t="shared" si="137"/>
        <v>0</v>
      </c>
      <c r="DQ313" s="210">
        <f t="shared" si="137"/>
        <v>0</v>
      </c>
      <c r="DR313" s="210">
        <f t="shared" si="137"/>
        <v>0</v>
      </c>
      <c r="DS313" s="210">
        <f t="shared" si="137"/>
        <v>0</v>
      </c>
      <c r="DT313" s="210">
        <f t="shared" si="137"/>
        <v>0</v>
      </c>
      <c r="DU313" s="210">
        <f t="shared" si="137"/>
        <v>0</v>
      </c>
      <c r="DV313" s="210">
        <f t="shared" si="137"/>
        <v>0</v>
      </c>
      <c r="DW313" s="210">
        <f t="shared" si="137"/>
        <v>0</v>
      </c>
      <c r="DX313" s="210">
        <f t="shared" si="137"/>
        <v>0</v>
      </c>
      <c r="DY313" s="210">
        <f t="shared" si="137"/>
        <v>0</v>
      </c>
      <c r="DZ313" s="210">
        <f t="shared" si="137"/>
        <v>0</v>
      </c>
      <c r="EA313" s="210">
        <f t="shared" si="137"/>
        <v>0</v>
      </c>
      <c r="EB313" s="210">
        <f t="shared" si="137"/>
        <v>0</v>
      </c>
      <c r="EC313" s="210">
        <f t="shared" si="138"/>
        <v>0</v>
      </c>
      <c r="ED313" s="210">
        <f t="shared" si="138"/>
        <v>0</v>
      </c>
      <c r="EE313" s="210">
        <f t="shared" si="138"/>
        <v>0</v>
      </c>
      <c r="EF313" s="210">
        <f t="shared" si="138"/>
        <v>0</v>
      </c>
      <c r="EG313" s="210">
        <f t="shared" si="138"/>
        <v>0</v>
      </c>
      <c r="EH313" s="210">
        <f t="shared" si="138"/>
        <v>0</v>
      </c>
      <c r="EI313" s="210">
        <f t="shared" si="138"/>
        <v>0</v>
      </c>
      <c r="EJ313" s="210">
        <f t="shared" si="138"/>
        <v>0</v>
      </c>
      <c r="EK313" s="210">
        <f t="shared" si="138"/>
        <v>0</v>
      </c>
      <c r="EL313" s="210">
        <f t="shared" si="138"/>
        <v>0</v>
      </c>
      <c r="EM313" s="210">
        <f t="shared" si="138"/>
        <v>0</v>
      </c>
      <c r="EN313" s="210">
        <f t="shared" si="138"/>
        <v>0</v>
      </c>
      <c r="EO313" s="210">
        <f t="shared" si="138"/>
        <v>0</v>
      </c>
      <c r="EP313" s="210">
        <f t="shared" si="138"/>
        <v>0</v>
      </c>
      <c r="EQ313" s="210">
        <f t="shared" si="138"/>
        <v>0</v>
      </c>
      <c r="ER313" s="210">
        <f t="shared" si="138"/>
        <v>0</v>
      </c>
      <c r="ES313" s="210">
        <f t="shared" si="138"/>
        <v>0</v>
      </c>
      <c r="ET313" s="210">
        <f t="shared" si="138"/>
        <v>0</v>
      </c>
      <c r="EU313" s="210">
        <f t="shared" si="138"/>
        <v>0</v>
      </c>
      <c r="EV313" s="210">
        <f t="shared" si="138"/>
        <v>0</v>
      </c>
      <c r="EW313" s="210">
        <f t="shared" si="138"/>
        <v>0</v>
      </c>
      <c r="EX313" s="210">
        <f t="shared" si="138"/>
        <v>0</v>
      </c>
      <c r="EY313" s="210">
        <f t="shared" si="138"/>
        <v>0</v>
      </c>
      <c r="EZ313" s="210">
        <f t="shared" si="138"/>
        <v>0</v>
      </c>
      <c r="FA313" s="210">
        <f t="shared" si="138"/>
        <v>0</v>
      </c>
      <c r="FB313" s="210">
        <f t="shared" si="138"/>
        <v>0</v>
      </c>
      <c r="FC313" s="210">
        <f t="shared" si="138"/>
        <v>0</v>
      </c>
      <c r="FD313" s="210">
        <f t="shared" si="138"/>
        <v>0</v>
      </c>
      <c r="FE313" s="210">
        <f t="shared" si="138"/>
        <v>0</v>
      </c>
      <c r="FF313" s="210">
        <f t="shared" si="138"/>
        <v>0</v>
      </c>
      <c r="FG313" s="210">
        <f t="shared" si="138"/>
        <v>0</v>
      </c>
      <c r="FH313" s="210">
        <f t="shared" si="138"/>
        <v>0</v>
      </c>
      <c r="FI313" s="210">
        <f t="shared" si="138"/>
        <v>0</v>
      </c>
      <c r="FJ313" s="210">
        <f t="shared" si="138"/>
        <v>0</v>
      </c>
      <c r="FK313" s="210">
        <f t="shared" si="138"/>
        <v>0</v>
      </c>
      <c r="FL313" s="210">
        <f t="shared" si="138"/>
        <v>0</v>
      </c>
      <c r="FM313" s="210">
        <f t="shared" si="138"/>
        <v>0</v>
      </c>
      <c r="FN313" s="210">
        <f t="shared" si="138"/>
        <v>0</v>
      </c>
      <c r="FO313" s="210">
        <f t="shared" si="138"/>
        <v>0</v>
      </c>
      <c r="FP313" s="210">
        <f t="shared" si="138"/>
        <v>0</v>
      </c>
      <c r="FQ313" s="210">
        <f t="shared" si="138"/>
        <v>0</v>
      </c>
      <c r="FR313" s="210">
        <f t="shared" si="138"/>
        <v>0</v>
      </c>
      <c r="FS313" s="210">
        <f t="shared" si="138"/>
        <v>0</v>
      </c>
      <c r="FT313" s="210">
        <f t="shared" si="138"/>
        <v>0</v>
      </c>
      <c r="FU313" s="210">
        <f t="shared" si="138"/>
        <v>0</v>
      </c>
      <c r="FV313" s="210">
        <f t="shared" si="138"/>
        <v>0</v>
      </c>
      <c r="FW313" s="210">
        <f t="shared" si="138"/>
        <v>0</v>
      </c>
      <c r="FX313" s="210">
        <f t="shared" si="138"/>
        <v>0</v>
      </c>
      <c r="FY313" s="210">
        <f t="shared" si="138"/>
        <v>0</v>
      </c>
      <c r="FZ313" s="210">
        <f t="shared" si="138"/>
        <v>0</v>
      </c>
      <c r="GA313" s="210">
        <f t="shared" si="138"/>
        <v>0</v>
      </c>
      <c r="GB313" s="210">
        <f t="shared" si="138"/>
        <v>0</v>
      </c>
      <c r="GC313" s="210">
        <f t="shared" si="138"/>
        <v>0</v>
      </c>
      <c r="GD313" s="210">
        <f t="shared" si="138"/>
        <v>0</v>
      </c>
      <c r="GE313" s="210">
        <f t="shared" si="138"/>
        <v>0</v>
      </c>
      <c r="GF313" s="210">
        <f t="shared" si="138"/>
        <v>0</v>
      </c>
      <c r="GG313" s="210">
        <f t="shared" si="138"/>
        <v>0</v>
      </c>
      <c r="GH313" s="210">
        <f t="shared" si="138"/>
        <v>0</v>
      </c>
      <c r="GI313" s="210">
        <f t="shared" si="138"/>
        <v>0</v>
      </c>
      <c r="GK313" s="216">
        <f t="shared" si="91"/>
        <v>0</v>
      </c>
      <c r="GL313" s="216">
        <f t="shared" si="86"/>
        <v>0</v>
      </c>
      <c r="GM313" s="216">
        <f t="shared" si="87"/>
        <v>0</v>
      </c>
      <c r="GN313" s="216">
        <f t="shared" si="88"/>
        <v>0</v>
      </c>
    </row>
    <row r="314" spans="1:196" x14ac:dyDescent="0.35">
      <c r="A314" s="9">
        <f>Report!$C$4</f>
        <v>1</v>
      </c>
      <c r="B314" t="str">
        <f>VLOOKUP($A314,Centers!$B$1:$C$120,2,)</f>
        <v>GATE</v>
      </c>
      <c r="C314" s="209">
        <v>45000</v>
      </c>
      <c r="D314" s="113">
        <f>IF($A314=1,SUM(SUMIFS(Indent!$E:$E,Indent!$C:$C,Waterfall!$C314,Indent!$A:$A,Centers!$A$2),SUMIFS(Indent!$E:$E,Indent!$C:$C,Waterfall!$C314,Indent!$A:$A,Centers!$A$3),SUMIFS(Indent!$E:$E,Indent!$C:$C,Waterfall!$C314,Indent!$A:$A,Centers!$A$4),SUMIFS(Indent!$E:$E,Indent!$C:$C,Waterfall!$C314,Indent!$A:$A,Centers!$A$5),SUMIFS(Indent!$E:$E,Indent!$C:$C,Waterfall!$C314,Indent!$A:$A,Centers!$A$6),SUMIFS(Indent!$E:$E,Indent!$C:$C,Waterfall!$C314,Indent!$A:$A,Centers!$A$7),SUMIFS(Indent!$E:$E,Indent!$C:$C,Waterfall!$C314,Indent!$A:$A,Centers!$A$8)),SUMIFS(Indent!$E:$E,Indent!$C:$C,Waterfall!$C314,Indent!$A:$A,$A314))</f>
        <v>0</v>
      </c>
      <c r="E314" s="210">
        <f t="shared" si="83"/>
        <v>0</v>
      </c>
      <c r="F314" s="210">
        <f t="shared" si="139"/>
        <v>0</v>
      </c>
      <c r="G314" s="210">
        <f t="shared" si="139"/>
        <v>0</v>
      </c>
      <c r="H314" s="210">
        <f t="shared" si="139"/>
        <v>0</v>
      </c>
      <c r="I314" s="210">
        <f t="shared" si="139"/>
        <v>0</v>
      </c>
      <c r="J314" s="210">
        <f t="shared" si="139"/>
        <v>0</v>
      </c>
      <c r="K314" s="210">
        <f t="shared" si="139"/>
        <v>0</v>
      </c>
      <c r="L314" s="210">
        <f t="shared" si="139"/>
        <v>0</v>
      </c>
      <c r="M314" s="210">
        <f t="shared" si="139"/>
        <v>0</v>
      </c>
      <c r="N314" s="210">
        <f t="shared" si="139"/>
        <v>0</v>
      </c>
      <c r="O314" s="210">
        <f t="shared" si="139"/>
        <v>0</v>
      </c>
      <c r="P314" s="210">
        <f t="shared" si="139"/>
        <v>0</v>
      </c>
      <c r="Q314" s="210">
        <f t="shared" si="139"/>
        <v>0</v>
      </c>
      <c r="R314" s="210">
        <f t="shared" si="139"/>
        <v>0</v>
      </c>
      <c r="S314" s="210">
        <f t="shared" si="139"/>
        <v>0</v>
      </c>
      <c r="T314" s="210">
        <f t="shared" si="139"/>
        <v>0</v>
      </c>
      <c r="U314" s="210">
        <f t="shared" si="139"/>
        <v>0</v>
      </c>
      <c r="V314" s="210">
        <f t="shared" si="139"/>
        <v>0</v>
      </c>
      <c r="W314" s="210">
        <f t="shared" si="139"/>
        <v>0</v>
      </c>
      <c r="X314" s="210">
        <f t="shared" si="139"/>
        <v>0</v>
      </c>
      <c r="Y314" s="210">
        <f t="shared" si="139"/>
        <v>0</v>
      </c>
      <c r="Z314" s="210">
        <f t="shared" si="139"/>
        <v>0</v>
      </c>
      <c r="AA314" s="210">
        <f t="shared" si="139"/>
        <v>0</v>
      </c>
      <c r="AB314" s="210">
        <f t="shared" si="139"/>
        <v>0</v>
      </c>
      <c r="AC314" s="210">
        <f t="shared" si="139"/>
        <v>0</v>
      </c>
      <c r="AD314" s="210">
        <f t="shared" si="139"/>
        <v>0</v>
      </c>
      <c r="AE314" s="210">
        <f t="shared" si="139"/>
        <v>0</v>
      </c>
      <c r="AF314" s="210">
        <f t="shared" si="139"/>
        <v>0</v>
      </c>
      <c r="AG314" s="210">
        <f t="shared" si="139"/>
        <v>0</v>
      </c>
      <c r="AH314" s="210">
        <f t="shared" si="139"/>
        <v>0</v>
      </c>
      <c r="AI314" s="210">
        <f t="shared" si="139"/>
        <v>0</v>
      </c>
      <c r="AJ314" s="210">
        <f t="shared" si="139"/>
        <v>0</v>
      </c>
      <c r="AK314" s="210">
        <f t="shared" si="139"/>
        <v>0</v>
      </c>
      <c r="AL314" s="210">
        <f t="shared" si="139"/>
        <v>0</v>
      </c>
      <c r="AM314" s="210">
        <f t="shared" si="139"/>
        <v>0</v>
      </c>
      <c r="AN314" s="210">
        <f t="shared" si="139"/>
        <v>0</v>
      </c>
      <c r="AO314" s="210">
        <f t="shared" si="139"/>
        <v>0</v>
      </c>
      <c r="AP314" s="210">
        <f t="shared" si="139"/>
        <v>0</v>
      </c>
      <c r="AQ314" s="210">
        <f t="shared" si="139"/>
        <v>0</v>
      </c>
      <c r="AR314" s="210">
        <f t="shared" si="139"/>
        <v>0</v>
      </c>
      <c r="AS314" s="210">
        <f t="shared" si="139"/>
        <v>0</v>
      </c>
      <c r="AT314" s="210">
        <f t="shared" si="139"/>
        <v>0</v>
      </c>
      <c r="AU314" s="210">
        <f t="shared" si="139"/>
        <v>0</v>
      </c>
      <c r="AV314" s="210">
        <f t="shared" si="139"/>
        <v>0</v>
      </c>
      <c r="AW314" s="210">
        <f t="shared" si="139"/>
        <v>0</v>
      </c>
      <c r="AX314" s="210">
        <f t="shared" si="139"/>
        <v>0</v>
      </c>
      <c r="AY314" s="210">
        <f t="shared" si="139"/>
        <v>0</v>
      </c>
      <c r="AZ314" s="210">
        <f t="shared" si="139"/>
        <v>0</v>
      </c>
      <c r="BA314" s="210">
        <f t="shared" si="139"/>
        <v>0</v>
      </c>
      <c r="BB314" s="210">
        <f t="shared" si="139"/>
        <v>0</v>
      </c>
      <c r="BC314" s="210">
        <f t="shared" si="139"/>
        <v>0</v>
      </c>
      <c r="BD314" s="210">
        <f t="shared" si="139"/>
        <v>0</v>
      </c>
      <c r="BE314" s="210">
        <f t="shared" si="139"/>
        <v>0</v>
      </c>
      <c r="BF314" s="210">
        <f t="shared" si="139"/>
        <v>0</v>
      </c>
      <c r="BG314" s="210">
        <f t="shared" si="139"/>
        <v>0</v>
      </c>
      <c r="BH314" s="210">
        <f t="shared" si="139"/>
        <v>0</v>
      </c>
      <c r="BI314" s="210">
        <f t="shared" si="139"/>
        <v>0</v>
      </c>
      <c r="BJ314" s="210">
        <f t="shared" si="139"/>
        <v>0</v>
      </c>
      <c r="BK314" s="210">
        <f t="shared" si="139"/>
        <v>0</v>
      </c>
      <c r="BL314" s="210">
        <f t="shared" si="139"/>
        <v>0</v>
      </c>
      <c r="BM314" s="210">
        <f t="shared" si="139"/>
        <v>0</v>
      </c>
      <c r="BN314" s="210">
        <f t="shared" si="139"/>
        <v>0</v>
      </c>
      <c r="BO314" s="210">
        <f t="shared" si="139"/>
        <v>0</v>
      </c>
      <c r="BP314" s="210">
        <f t="shared" si="139"/>
        <v>0</v>
      </c>
      <c r="BQ314" s="210">
        <f t="shared" si="139"/>
        <v>0</v>
      </c>
      <c r="BR314" s="210">
        <f t="shared" si="137"/>
        <v>0</v>
      </c>
      <c r="BS314" s="210">
        <f t="shared" si="137"/>
        <v>0</v>
      </c>
      <c r="BT314" s="210">
        <f t="shared" si="137"/>
        <v>0</v>
      </c>
      <c r="BU314" s="210">
        <f t="shared" si="137"/>
        <v>0</v>
      </c>
      <c r="BV314" s="210">
        <f t="shared" si="137"/>
        <v>0</v>
      </c>
      <c r="BW314" s="210">
        <f t="shared" si="137"/>
        <v>0</v>
      </c>
      <c r="BX314" s="210">
        <f t="shared" si="137"/>
        <v>0</v>
      </c>
      <c r="BY314" s="210">
        <f t="shared" si="137"/>
        <v>0</v>
      </c>
      <c r="BZ314" s="210">
        <f t="shared" si="137"/>
        <v>0</v>
      </c>
      <c r="CA314" s="210">
        <f t="shared" si="137"/>
        <v>0</v>
      </c>
      <c r="CB314" s="210">
        <f t="shared" si="137"/>
        <v>0</v>
      </c>
      <c r="CC314" s="210">
        <f t="shared" si="137"/>
        <v>0</v>
      </c>
      <c r="CD314" s="210">
        <f t="shared" si="137"/>
        <v>0</v>
      </c>
      <c r="CE314" s="210">
        <f t="shared" si="137"/>
        <v>0</v>
      </c>
      <c r="CF314" s="210">
        <f t="shared" si="137"/>
        <v>0</v>
      </c>
      <c r="CG314" s="210">
        <f t="shared" si="137"/>
        <v>0</v>
      </c>
      <c r="CH314" s="210">
        <f t="shared" si="137"/>
        <v>0</v>
      </c>
      <c r="CI314" s="210">
        <f t="shared" si="137"/>
        <v>0</v>
      </c>
      <c r="CJ314" s="210">
        <f t="shared" si="137"/>
        <v>0</v>
      </c>
      <c r="CK314" s="210">
        <f t="shared" si="137"/>
        <v>0</v>
      </c>
      <c r="CL314" s="210">
        <f t="shared" si="137"/>
        <v>0</v>
      </c>
      <c r="CM314" s="210">
        <f t="shared" si="137"/>
        <v>0</v>
      </c>
      <c r="CN314" s="210">
        <f t="shared" si="137"/>
        <v>0</v>
      </c>
      <c r="CO314" s="210">
        <f t="shared" si="137"/>
        <v>0</v>
      </c>
      <c r="CP314" s="210">
        <f t="shared" si="137"/>
        <v>0</v>
      </c>
      <c r="CQ314" s="210">
        <f t="shared" si="137"/>
        <v>0</v>
      </c>
      <c r="CR314" s="210">
        <f t="shared" si="137"/>
        <v>0</v>
      </c>
      <c r="CS314" s="210">
        <f t="shared" si="137"/>
        <v>0</v>
      </c>
      <c r="CT314" s="210">
        <f t="shared" si="137"/>
        <v>0</v>
      </c>
      <c r="CU314" s="210">
        <f t="shared" si="137"/>
        <v>0</v>
      </c>
      <c r="CV314" s="210">
        <f t="shared" si="137"/>
        <v>0</v>
      </c>
      <c r="CW314" s="210">
        <f t="shared" si="137"/>
        <v>0</v>
      </c>
      <c r="CX314" s="210">
        <f t="shared" si="137"/>
        <v>0</v>
      </c>
      <c r="CY314" s="210">
        <f t="shared" si="137"/>
        <v>0</v>
      </c>
      <c r="CZ314" s="210">
        <f t="shared" si="137"/>
        <v>0</v>
      </c>
      <c r="DA314" s="210">
        <f t="shared" si="137"/>
        <v>0</v>
      </c>
      <c r="DB314" s="210">
        <f t="shared" si="137"/>
        <v>0</v>
      </c>
      <c r="DC314" s="210">
        <f t="shared" si="137"/>
        <v>0</v>
      </c>
      <c r="DD314" s="210">
        <f t="shared" si="137"/>
        <v>0</v>
      </c>
      <c r="DE314" s="210">
        <f t="shared" si="137"/>
        <v>0</v>
      </c>
      <c r="DF314" s="210">
        <f t="shared" si="137"/>
        <v>0</v>
      </c>
      <c r="DG314" s="210">
        <f t="shared" si="137"/>
        <v>0</v>
      </c>
      <c r="DH314" s="210">
        <f t="shared" si="137"/>
        <v>0</v>
      </c>
      <c r="DI314" s="210">
        <f t="shared" si="137"/>
        <v>0</v>
      </c>
      <c r="DJ314" s="210">
        <f t="shared" si="137"/>
        <v>0</v>
      </c>
      <c r="DK314" s="210">
        <f t="shared" si="137"/>
        <v>0</v>
      </c>
      <c r="DL314" s="210">
        <f t="shared" si="137"/>
        <v>0</v>
      </c>
      <c r="DM314" s="210">
        <f t="shared" si="137"/>
        <v>0</v>
      </c>
      <c r="DN314" s="210">
        <f t="shared" si="137"/>
        <v>0</v>
      </c>
      <c r="DO314" s="210">
        <f t="shared" si="137"/>
        <v>0</v>
      </c>
      <c r="DP314" s="210">
        <f t="shared" si="137"/>
        <v>0</v>
      </c>
      <c r="DQ314" s="210">
        <f t="shared" si="137"/>
        <v>0</v>
      </c>
      <c r="DR314" s="210">
        <f t="shared" si="137"/>
        <v>0</v>
      </c>
      <c r="DS314" s="210">
        <f t="shared" si="137"/>
        <v>0</v>
      </c>
      <c r="DT314" s="210">
        <f t="shared" si="137"/>
        <v>0</v>
      </c>
      <c r="DU314" s="210">
        <f t="shared" si="137"/>
        <v>0</v>
      </c>
      <c r="DV314" s="210">
        <f t="shared" si="137"/>
        <v>0</v>
      </c>
      <c r="DW314" s="210">
        <f t="shared" si="137"/>
        <v>0</v>
      </c>
      <c r="DX314" s="210">
        <f t="shared" si="137"/>
        <v>0</v>
      </c>
      <c r="DY314" s="210">
        <f t="shared" si="137"/>
        <v>0</v>
      </c>
      <c r="DZ314" s="210">
        <f t="shared" si="137"/>
        <v>0</v>
      </c>
      <c r="EA314" s="210">
        <f t="shared" si="137"/>
        <v>0</v>
      </c>
      <c r="EB314" s="210">
        <f t="shared" si="137"/>
        <v>0</v>
      </c>
      <c r="EC314" s="210">
        <f t="shared" si="138"/>
        <v>0</v>
      </c>
      <c r="ED314" s="210">
        <f t="shared" si="138"/>
        <v>0</v>
      </c>
      <c r="EE314" s="210">
        <f t="shared" si="138"/>
        <v>0</v>
      </c>
      <c r="EF314" s="210">
        <f t="shared" si="138"/>
        <v>0</v>
      </c>
      <c r="EG314" s="210">
        <f t="shared" si="138"/>
        <v>0</v>
      </c>
      <c r="EH314" s="210">
        <f t="shared" si="138"/>
        <v>0</v>
      </c>
      <c r="EI314" s="210">
        <f t="shared" si="138"/>
        <v>0</v>
      </c>
      <c r="EJ314" s="210">
        <f t="shared" si="138"/>
        <v>0</v>
      </c>
      <c r="EK314" s="210">
        <f t="shared" si="138"/>
        <v>0</v>
      </c>
      <c r="EL314" s="210">
        <f t="shared" si="138"/>
        <v>0</v>
      </c>
      <c r="EM314" s="210">
        <f t="shared" si="138"/>
        <v>0</v>
      </c>
      <c r="EN314" s="210">
        <f t="shared" si="138"/>
        <v>0</v>
      </c>
      <c r="EO314" s="210">
        <f t="shared" si="138"/>
        <v>0</v>
      </c>
      <c r="EP314" s="210">
        <f t="shared" si="138"/>
        <v>0</v>
      </c>
      <c r="EQ314" s="210">
        <f t="shared" si="138"/>
        <v>0</v>
      </c>
      <c r="ER314" s="210">
        <f t="shared" si="138"/>
        <v>0</v>
      </c>
      <c r="ES314" s="210">
        <f t="shared" si="138"/>
        <v>0</v>
      </c>
      <c r="ET314" s="210">
        <f t="shared" si="138"/>
        <v>0</v>
      </c>
      <c r="EU314" s="210">
        <f t="shared" si="138"/>
        <v>0</v>
      </c>
      <c r="EV314" s="210">
        <f t="shared" si="138"/>
        <v>0</v>
      </c>
      <c r="EW314" s="210">
        <f t="shared" si="138"/>
        <v>0</v>
      </c>
      <c r="EX314" s="210">
        <f t="shared" si="138"/>
        <v>0</v>
      </c>
      <c r="EY314" s="210">
        <f t="shared" si="138"/>
        <v>0</v>
      </c>
      <c r="EZ314" s="210">
        <f t="shared" si="138"/>
        <v>0</v>
      </c>
      <c r="FA314" s="210">
        <f t="shared" si="138"/>
        <v>0</v>
      </c>
      <c r="FB314" s="210">
        <f t="shared" si="138"/>
        <v>0</v>
      </c>
      <c r="FC314" s="210">
        <f t="shared" si="138"/>
        <v>0</v>
      </c>
      <c r="FD314" s="210">
        <f t="shared" si="138"/>
        <v>0</v>
      </c>
      <c r="FE314" s="210">
        <f t="shared" si="138"/>
        <v>0</v>
      </c>
      <c r="FF314" s="210">
        <f t="shared" si="138"/>
        <v>0</v>
      </c>
      <c r="FG314" s="210">
        <f t="shared" si="138"/>
        <v>0</v>
      </c>
      <c r="FH314" s="210">
        <f t="shared" si="138"/>
        <v>0</v>
      </c>
      <c r="FI314" s="210">
        <f t="shared" si="138"/>
        <v>0</v>
      </c>
      <c r="FJ314" s="210">
        <f t="shared" si="138"/>
        <v>0</v>
      </c>
      <c r="FK314" s="210">
        <f t="shared" si="138"/>
        <v>0</v>
      </c>
      <c r="FL314" s="210">
        <f t="shared" si="138"/>
        <v>0</v>
      </c>
      <c r="FM314" s="210">
        <f t="shared" si="138"/>
        <v>0</v>
      </c>
      <c r="FN314" s="210">
        <f t="shared" si="138"/>
        <v>0</v>
      </c>
      <c r="FO314" s="210">
        <f t="shared" si="138"/>
        <v>0</v>
      </c>
      <c r="FP314" s="210">
        <f t="shared" si="138"/>
        <v>0</v>
      </c>
      <c r="FQ314" s="210">
        <f t="shared" si="138"/>
        <v>0</v>
      </c>
      <c r="FR314" s="210">
        <f t="shared" si="138"/>
        <v>0</v>
      </c>
      <c r="FS314" s="210">
        <f t="shared" si="138"/>
        <v>0</v>
      </c>
      <c r="FT314" s="210">
        <f t="shared" si="138"/>
        <v>0</v>
      </c>
      <c r="FU314" s="210">
        <f t="shared" si="138"/>
        <v>0</v>
      </c>
      <c r="FV314" s="210">
        <f t="shared" si="138"/>
        <v>0</v>
      </c>
      <c r="FW314" s="210">
        <f t="shared" si="138"/>
        <v>0</v>
      </c>
      <c r="FX314" s="210">
        <f t="shared" si="138"/>
        <v>0</v>
      </c>
      <c r="FY314" s="210">
        <f t="shared" si="138"/>
        <v>0</v>
      </c>
      <c r="FZ314" s="210">
        <f t="shared" si="138"/>
        <v>0</v>
      </c>
      <c r="GA314" s="210">
        <f t="shared" si="138"/>
        <v>0</v>
      </c>
      <c r="GB314" s="210">
        <f t="shared" si="138"/>
        <v>0</v>
      </c>
      <c r="GC314" s="210">
        <f t="shared" si="138"/>
        <v>0</v>
      </c>
      <c r="GD314" s="210">
        <f t="shared" si="138"/>
        <v>0</v>
      </c>
      <c r="GE314" s="210">
        <f t="shared" si="138"/>
        <v>0</v>
      </c>
      <c r="GF314" s="210">
        <f t="shared" si="138"/>
        <v>0</v>
      </c>
      <c r="GG314" s="210">
        <f t="shared" si="138"/>
        <v>0</v>
      </c>
      <c r="GH314" s="210">
        <f t="shared" si="138"/>
        <v>0</v>
      </c>
      <c r="GI314" s="210">
        <f t="shared" si="138"/>
        <v>0</v>
      </c>
      <c r="GK314" s="216">
        <f t="shared" si="91"/>
        <v>0</v>
      </c>
      <c r="GL314" s="216">
        <f t="shared" si="86"/>
        <v>0</v>
      </c>
      <c r="GM314" s="216">
        <f t="shared" si="87"/>
        <v>0</v>
      </c>
      <c r="GN314" s="216">
        <f t="shared" si="88"/>
        <v>0</v>
      </c>
    </row>
    <row r="315" spans="1:196" x14ac:dyDescent="0.35">
      <c r="A315" s="9">
        <f>Report!$C$4</f>
        <v>1</v>
      </c>
      <c r="B315" t="str">
        <f>VLOOKUP($A315,Centers!$B$1:$C$120,2,)</f>
        <v>GATE</v>
      </c>
      <c r="C315" s="209">
        <v>45001</v>
      </c>
      <c r="D315" s="113">
        <f>IF($A315=1,SUM(SUMIFS(Indent!$E:$E,Indent!$C:$C,Waterfall!$C315,Indent!$A:$A,Centers!$A$2),SUMIFS(Indent!$E:$E,Indent!$C:$C,Waterfall!$C315,Indent!$A:$A,Centers!$A$3),SUMIFS(Indent!$E:$E,Indent!$C:$C,Waterfall!$C315,Indent!$A:$A,Centers!$A$4),SUMIFS(Indent!$E:$E,Indent!$C:$C,Waterfall!$C315,Indent!$A:$A,Centers!$A$5),SUMIFS(Indent!$E:$E,Indent!$C:$C,Waterfall!$C315,Indent!$A:$A,Centers!$A$6),SUMIFS(Indent!$E:$E,Indent!$C:$C,Waterfall!$C315,Indent!$A:$A,Centers!$A$7),SUMIFS(Indent!$E:$E,Indent!$C:$C,Waterfall!$C315,Indent!$A:$A,Centers!$A$8)),SUMIFS(Indent!$E:$E,Indent!$C:$C,Waterfall!$C315,Indent!$A:$A,$A315))</f>
        <v>0</v>
      </c>
      <c r="E315" s="210">
        <f t="shared" si="83"/>
        <v>0</v>
      </c>
      <c r="F315" s="210">
        <f t="shared" si="139"/>
        <v>0</v>
      </c>
      <c r="G315" s="210">
        <f t="shared" si="139"/>
        <v>0</v>
      </c>
      <c r="H315" s="210">
        <f t="shared" si="139"/>
        <v>0</v>
      </c>
      <c r="I315" s="210">
        <f t="shared" si="139"/>
        <v>0</v>
      </c>
      <c r="J315" s="210">
        <f t="shared" si="139"/>
        <v>0</v>
      </c>
      <c r="K315" s="210">
        <f t="shared" si="139"/>
        <v>0</v>
      </c>
      <c r="L315" s="210">
        <f t="shared" si="139"/>
        <v>0</v>
      </c>
      <c r="M315" s="210">
        <f t="shared" si="139"/>
        <v>0</v>
      </c>
      <c r="N315" s="210">
        <f t="shared" si="139"/>
        <v>0</v>
      </c>
      <c r="O315" s="210">
        <f t="shared" si="139"/>
        <v>0</v>
      </c>
      <c r="P315" s="210">
        <f t="shared" si="139"/>
        <v>0</v>
      </c>
      <c r="Q315" s="210">
        <f t="shared" si="139"/>
        <v>0</v>
      </c>
      <c r="R315" s="210">
        <f t="shared" si="139"/>
        <v>0</v>
      </c>
      <c r="S315" s="210">
        <f t="shared" si="139"/>
        <v>0</v>
      </c>
      <c r="T315" s="210">
        <f t="shared" si="139"/>
        <v>0</v>
      </c>
      <c r="U315" s="210">
        <f t="shared" si="139"/>
        <v>0</v>
      </c>
      <c r="V315" s="210">
        <f t="shared" si="139"/>
        <v>0</v>
      </c>
      <c r="W315" s="210">
        <f t="shared" si="139"/>
        <v>0</v>
      </c>
      <c r="X315" s="210">
        <f t="shared" si="139"/>
        <v>0</v>
      </c>
      <c r="Y315" s="210">
        <f t="shared" si="139"/>
        <v>0</v>
      </c>
      <c r="Z315" s="210">
        <f t="shared" si="139"/>
        <v>0</v>
      </c>
      <c r="AA315" s="210">
        <f t="shared" si="139"/>
        <v>0</v>
      </c>
      <c r="AB315" s="210">
        <f t="shared" si="139"/>
        <v>0</v>
      </c>
      <c r="AC315" s="210">
        <f t="shared" si="139"/>
        <v>0</v>
      </c>
      <c r="AD315" s="210">
        <f t="shared" si="139"/>
        <v>0</v>
      </c>
      <c r="AE315" s="210">
        <f t="shared" si="139"/>
        <v>0</v>
      </c>
      <c r="AF315" s="210">
        <f t="shared" si="139"/>
        <v>0</v>
      </c>
      <c r="AG315" s="210">
        <f t="shared" si="139"/>
        <v>0</v>
      </c>
      <c r="AH315" s="210">
        <f t="shared" si="139"/>
        <v>0</v>
      </c>
      <c r="AI315" s="210">
        <f t="shared" si="139"/>
        <v>0</v>
      </c>
      <c r="AJ315" s="210">
        <f t="shared" si="139"/>
        <v>0</v>
      </c>
      <c r="AK315" s="210">
        <f t="shared" si="139"/>
        <v>0</v>
      </c>
      <c r="AL315" s="210">
        <f t="shared" si="139"/>
        <v>0</v>
      </c>
      <c r="AM315" s="210">
        <f t="shared" si="139"/>
        <v>0</v>
      </c>
      <c r="AN315" s="210">
        <f t="shared" si="139"/>
        <v>0</v>
      </c>
      <c r="AO315" s="210">
        <f t="shared" si="139"/>
        <v>0</v>
      </c>
      <c r="AP315" s="210">
        <f t="shared" si="139"/>
        <v>0</v>
      </c>
      <c r="AQ315" s="210">
        <f t="shared" si="139"/>
        <v>0</v>
      </c>
      <c r="AR315" s="210">
        <f t="shared" si="139"/>
        <v>0</v>
      </c>
      <c r="AS315" s="210">
        <f t="shared" si="139"/>
        <v>0</v>
      </c>
      <c r="AT315" s="210">
        <f t="shared" si="139"/>
        <v>0</v>
      </c>
      <c r="AU315" s="210">
        <f t="shared" si="139"/>
        <v>0</v>
      </c>
      <c r="AV315" s="210">
        <f t="shared" si="139"/>
        <v>0</v>
      </c>
      <c r="AW315" s="210">
        <f t="shared" si="139"/>
        <v>0</v>
      </c>
      <c r="AX315" s="210">
        <f t="shared" si="139"/>
        <v>0</v>
      </c>
      <c r="AY315" s="210">
        <f t="shared" si="139"/>
        <v>0</v>
      </c>
      <c r="AZ315" s="210">
        <f t="shared" si="139"/>
        <v>0</v>
      </c>
      <c r="BA315" s="210">
        <f t="shared" si="139"/>
        <v>0</v>
      </c>
      <c r="BB315" s="210">
        <f t="shared" si="139"/>
        <v>0</v>
      </c>
      <c r="BC315" s="210">
        <f t="shared" si="139"/>
        <v>0</v>
      </c>
      <c r="BD315" s="210">
        <f t="shared" si="139"/>
        <v>0</v>
      </c>
      <c r="BE315" s="210">
        <f t="shared" si="139"/>
        <v>0</v>
      </c>
      <c r="BF315" s="210">
        <f t="shared" si="139"/>
        <v>0</v>
      </c>
      <c r="BG315" s="210">
        <f t="shared" si="139"/>
        <v>0</v>
      </c>
      <c r="BH315" s="210">
        <f t="shared" si="139"/>
        <v>0</v>
      </c>
      <c r="BI315" s="210">
        <f t="shared" si="139"/>
        <v>0</v>
      </c>
      <c r="BJ315" s="210">
        <f t="shared" si="139"/>
        <v>0</v>
      </c>
      <c r="BK315" s="210">
        <f t="shared" si="139"/>
        <v>0</v>
      </c>
      <c r="BL315" s="210">
        <f t="shared" si="139"/>
        <v>0</v>
      </c>
      <c r="BM315" s="210">
        <f t="shared" si="139"/>
        <v>0</v>
      </c>
      <c r="BN315" s="210">
        <f t="shared" si="139"/>
        <v>0</v>
      </c>
      <c r="BO315" s="210">
        <f t="shared" si="139"/>
        <v>0</v>
      </c>
      <c r="BP315" s="210">
        <f t="shared" si="139"/>
        <v>0</v>
      </c>
      <c r="BQ315" s="210">
        <f t="shared" ref="BQ315:EB318" si="140">IFERROR(BQ124/$D124,0)</f>
        <v>0</v>
      </c>
      <c r="BR315" s="210">
        <f t="shared" si="140"/>
        <v>0</v>
      </c>
      <c r="BS315" s="210">
        <f t="shared" si="140"/>
        <v>0</v>
      </c>
      <c r="BT315" s="210">
        <f t="shared" si="140"/>
        <v>0</v>
      </c>
      <c r="BU315" s="210">
        <f t="shared" si="140"/>
        <v>0</v>
      </c>
      <c r="BV315" s="210">
        <f t="shared" si="140"/>
        <v>0</v>
      </c>
      <c r="BW315" s="210">
        <f t="shared" si="140"/>
        <v>0</v>
      </c>
      <c r="BX315" s="210">
        <f t="shared" si="140"/>
        <v>0</v>
      </c>
      <c r="BY315" s="210">
        <f t="shared" si="140"/>
        <v>0</v>
      </c>
      <c r="BZ315" s="210">
        <f t="shared" si="140"/>
        <v>0</v>
      </c>
      <c r="CA315" s="210">
        <f t="shared" si="140"/>
        <v>0</v>
      </c>
      <c r="CB315" s="210">
        <f t="shared" si="140"/>
        <v>0</v>
      </c>
      <c r="CC315" s="210">
        <f t="shared" si="140"/>
        <v>0</v>
      </c>
      <c r="CD315" s="210">
        <f t="shared" si="140"/>
        <v>0</v>
      </c>
      <c r="CE315" s="210">
        <f t="shared" si="140"/>
        <v>0</v>
      </c>
      <c r="CF315" s="210">
        <f t="shared" si="140"/>
        <v>0</v>
      </c>
      <c r="CG315" s="210">
        <f t="shared" si="140"/>
        <v>0</v>
      </c>
      <c r="CH315" s="210">
        <f t="shared" si="140"/>
        <v>0</v>
      </c>
      <c r="CI315" s="210">
        <f t="shared" si="140"/>
        <v>0</v>
      </c>
      <c r="CJ315" s="210">
        <f t="shared" si="140"/>
        <v>0</v>
      </c>
      <c r="CK315" s="210">
        <f t="shared" si="140"/>
        <v>0</v>
      </c>
      <c r="CL315" s="210">
        <f t="shared" si="140"/>
        <v>0</v>
      </c>
      <c r="CM315" s="210">
        <f t="shared" si="140"/>
        <v>0</v>
      </c>
      <c r="CN315" s="210">
        <f t="shared" si="140"/>
        <v>0</v>
      </c>
      <c r="CO315" s="210">
        <f t="shared" si="140"/>
        <v>0</v>
      </c>
      <c r="CP315" s="210">
        <f t="shared" si="140"/>
        <v>0</v>
      </c>
      <c r="CQ315" s="210">
        <f t="shared" si="140"/>
        <v>0</v>
      </c>
      <c r="CR315" s="210">
        <f t="shared" si="140"/>
        <v>0</v>
      </c>
      <c r="CS315" s="210">
        <f t="shared" si="140"/>
        <v>0</v>
      </c>
      <c r="CT315" s="210">
        <f t="shared" si="140"/>
        <v>0</v>
      </c>
      <c r="CU315" s="210">
        <f t="shared" si="140"/>
        <v>0</v>
      </c>
      <c r="CV315" s="210">
        <f t="shared" si="140"/>
        <v>0</v>
      </c>
      <c r="CW315" s="210">
        <f t="shared" si="140"/>
        <v>0</v>
      </c>
      <c r="CX315" s="210">
        <f t="shared" si="140"/>
        <v>0</v>
      </c>
      <c r="CY315" s="210">
        <f t="shared" si="140"/>
        <v>0</v>
      </c>
      <c r="CZ315" s="210">
        <f t="shared" si="140"/>
        <v>0</v>
      </c>
      <c r="DA315" s="210">
        <f t="shared" si="140"/>
        <v>0</v>
      </c>
      <c r="DB315" s="210">
        <f t="shared" si="140"/>
        <v>0</v>
      </c>
      <c r="DC315" s="210">
        <f t="shared" si="140"/>
        <v>0</v>
      </c>
      <c r="DD315" s="210">
        <f t="shared" si="140"/>
        <v>0</v>
      </c>
      <c r="DE315" s="210">
        <f t="shared" si="140"/>
        <v>0</v>
      </c>
      <c r="DF315" s="210">
        <f t="shared" si="140"/>
        <v>0</v>
      </c>
      <c r="DG315" s="210">
        <f t="shared" si="140"/>
        <v>0</v>
      </c>
      <c r="DH315" s="210">
        <f t="shared" si="140"/>
        <v>0</v>
      </c>
      <c r="DI315" s="210">
        <f t="shared" si="140"/>
        <v>0</v>
      </c>
      <c r="DJ315" s="210">
        <f t="shared" si="140"/>
        <v>0</v>
      </c>
      <c r="DK315" s="210">
        <f t="shared" si="140"/>
        <v>0</v>
      </c>
      <c r="DL315" s="210">
        <f t="shared" si="140"/>
        <v>0</v>
      </c>
      <c r="DM315" s="210">
        <f t="shared" si="140"/>
        <v>0</v>
      </c>
      <c r="DN315" s="210">
        <f t="shared" si="140"/>
        <v>0</v>
      </c>
      <c r="DO315" s="210">
        <f t="shared" si="140"/>
        <v>0</v>
      </c>
      <c r="DP315" s="210">
        <f t="shared" si="140"/>
        <v>0</v>
      </c>
      <c r="DQ315" s="210">
        <f t="shared" si="140"/>
        <v>0</v>
      </c>
      <c r="DR315" s="210">
        <f t="shared" si="140"/>
        <v>0</v>
      </c>
      <c r="DS315" s="210">
        <f t="shared" si="140"/>
        <v>0</v>
      </c>
      <c r="DT315" s="210">
        <f t="shared" si="140"/>
        <v>0</v>
      </c>
      <c r="DU315" s="210">
        <f t="shared" si="140"/>
        <v>0</v>
      </c>
      <c r="DV315" s="210">
        <f t="shared" si="140"/>
        <v>0</v>
      </c>
      <c r="DW315" s="210">
        <f t="shared" si="140"/>
        <v>0</v>
      </c>
      <c r="DX315" s="210">
        <f t="shared" si="140"/>
        <v>0</v>
      </c>
      <c r="DY315" s="210">
        <f t="shared" si="140"/>
        <v>0</v>
      </c>
      <c r="DZ315" s="210">
        <f t="shared" si="140"/>
        <v>0</v>
      </c>
      <c r="EA315" s="210">
        <f t="shared" si="140"/>
        <v>0</v>
      </c>
      <c r="EB315" s="210">
        <f t="shared" si="140"/>
        <v>0</v>
      </c>
      <c r="EC315" s="210">
        <f t="shared" si="138"/>
        <v>0</v>
      </c>
      <c r="ED315" s="210">
        <f t="shared" si="138"/>
        <v>0</v>
      </c>
      <c r="EE315" s="210">
        <f t="shared" si="138"/>
        <v>0</v>
      </c>
      <c r="EF315" s="210">
        <f t="shared" si="138"/>
        <v>0</v>
      </c>
      <c r="EG315" s="210">
        <f t="shared" si="138"/>
        <v>0</v>
      </c>
      <c r="EH315" s="210">
        <f t="shared" si="138"/>
        <v>0</v>
      </c>
      <c r="EI315" s="210">
        <f t="shared" si="138"/>
        <v>0</v>
      </c>
      <c r="EJ315" s="210">
        <f t="shared" si="138"/>
        <v>0</v>
      </c>
      <c r="EK315" s="210">
        <f t="shared" si="138"/>
        <v>0</v>
      </c>
      <c r="EL315" s="210">
        <f t="shared" si="138"/>
        <v>0</v>
      </c>
      <c r="EM315" s="210">
        <f t="shared" si="138"/>
        <v>0</v>
      </c>
      <c r="EN315" s="210">
        <f t="shared" si="138"/>
        <v>0</v>
      </c>
      <c r="EO315" s="210">
        <f t="shared" si="138"/>
        <v>0</v>
      </c>
      <c r="EP315" s="210">
        <f t="shared" si="138"/>
        <v>0</v>
      </c>
      <c r="EQ315" s="210">
        <f t="shared" si="138"/>
        <v>0</v>
      </c>
      <c r="ER315" s="210">
        <f t="shared" si="138"/>
        <v>0</v>
      </c>
      <c r="ES315" s="210">
        <f t="shared" si="138"/>
        <v>0</v>
      </c>
      <c r="ET315" s="210">
        <f t="shared" si="138"/>
        <v>0</v>
      </c>
      <c r="EU315" s="210">
        <f t="shared" si="138"/>
        <v>0</v>
      </c>
      <c r="EV315" s="210">
        <f t="shared" ref="EV315:GI315" si="141">IFERROR(EV124/$D124,0)</f>
        <v>0</v>
      </c>
      <c r="EW315" s="210">
        <f t="shared" si="141"/>
        <v>0</v>
      </c>
      <c r="EX315" s="210">
        <f t="shared" si="141"/>
        <v>0</v>
      </c>
      <c r="EY315" s="210">
        <f t="shared" si="141"/>
        <v>0</v>
      </c>
      <c r="EZ315" s="210">
        <f t="shared" si="141"/>
        <v>0</v>
      </c>
      <c r="FA315" s="210">
        <f t="shared" si="141"/>
        <v>0</v>
      </c>
      <c r="FB315" s="210">
        <f t="shared" si="141"/>
        <v>0</v>
      </c>
      <c r="FC315" s="210">
        <f t="shared" si="141"/>
        <v>0</v>
      </c>
      <c r="FD315" s="210">
        <f t="shared" si="141"/>
        <v>0</v>
      </c>
      <c r="FE315" s="210">
        <f t="shared" si="141"/>
        <v>0</v>
      </c>
      <c r="FF315" s="210">
        <f t="shared" si="141"/>
        <v>0</v>
      </c>
      <c r="FG315" s="210">
        <f t="shared" si="141"/>
        <v>0</v>
      </c>
      <c r="FH315" s="210">
        <f t="shared" si="141"/>
        <v>0</v>
      </c>
      <c r="FI315" s="210">
        <f t="shared" si="141"/>
        <v>0</v>
      </c>
      <c r="FJ315" s="210">
        <f t="shared" si="141"/>
        <v>0</v>
      </c>
      <c r="FK315" s="210">
        <f t="shared" si="141"/>
        <v>0</v>
      </c>
      <c r="FL315" s="210">
        <f t="shared" si="141"/>
        <v>0</v>
      </c>
      <c r="FM315" s="210">
        <f t="shared" si="141"/>
        <v>0</v>
      </c>
      <c r="FN315" s="210">
        <f t="shared" si="141"/>
        <v>0</v>
      </c>
      <c r="FO315" s="210">
        <f t="shared" si="141"/>
        <v>0</v>
      </c>
      <c r="FP315" s="210">
        <f t="shared" si="141"/>
        <v>0</v>
      </c>
      <c r="FQ315" s="210">
        <f t="shared" si="141"/>
        <v>0</v>
      </c>
      <c r="FR315" s="210">
        <f t="shared" si="141"/>
        <v>0</v>
      </c>
      <c r="FS315" s="210">
        <f t="shared" si="141"/>
        <v>0</v>
      </c>
      <c r="FT315" s="210">
        <f t="shared" si="141"/>
        <v>0</v>
      </c>
      <c r="FU315" s="210">
        <f t="shared" si="141"/>
        <v>0</v>
      </c>
      <c r="FV315" s="210">
        <f t="shared" si="141"/>
        <v>0</v>
      </c>
      <c r="FW315" s="210">
        <f t="shared" si="141"/>
        <v>0</v>
      </c>
      <c r="FX315" s="210">
        <f t="shared" si="141"/>
        <v>0</v>
      </c>
      <c r="FY315" s="210">
        <f t="shared" si="141"/>
        <v>0</v>
      </c>
      <c r="FZ315" s="210">
        <f t="shared" si="141"/>
        <v>0</v>
      </c>
      <c r="GA315" s="210">
        <f t="shared" si="141"/>
        <v>0</v>
      </c>
      <c r="GB315" s="210">
        <f t="shared" si="141"/>
        <v>0</v>
      </c>
      <c r="GC315" s="210">
        <f t="shared" si="141"/>
        <v>0</v>
      </c>
      <c r="GD315" s="210">
        <f t="shared" si="141"/>
        <v>0</v>
      </c>
      <c r="GE315" s="210">
        <f t="shared" si="141"/>
        <v>0</v>
      </c>
      <c r="GF315" s="210">
        <f t="shared" si="141"/>
        <v>0</v>
      </c>
      <c r="GG315" s="210">
        <f t="shared" si="141"/>
        <v>0</v>
      </c>
      <c r="GH315" s="210">
        <f t="shared" si="141"/>
        <v>0</v>
      </c>
      <c r="GI315" s="210">
        <f t="shared" si="141"/>
        <v>0</v>
      </c>
      <c r="GK315" s="216">
        <f t="shared" si="91"/>
        <v>0</v>
      </c>
      <c r="GL315" s="216">
        <f t="shared" si="86"/>
        <v>0</v>
      </c>
      <c r="GM315" s="216">
        <f t="shared" si="87"/>
        <v>0</v>
      </c>
      <c r="GN315" s="216">
        <f t="shared" si="88"/>
        <v>0</v>
      </c>
    </row>
    <row r="316" spans="1:196" x14ac:dyDescent="0.35">
      <c r="A316" s="9">
        <f>Report!$C$4</f>
        <v>1</v>
      </c>
      <c r="B316" t="str">
        <f>VLOOKUP($A316,Centers!$B$1:$C$120,2,)</f>
        <v>GATE</v>
      </c>
      <c r="C316" s="209">
        <v>45002</v>
      </c>
      <c r="D316" s="113">
        <f>IF($A316=1,SUM(SUMIFS(Indent!$E:$E,Indent!$C:$C,Waterfall!$C316,Indent!$A:$A,Centers!$A$2),SUMIFS(Indent!$E:$E,Indent!$C:$C,Waterfall!$C316,Indent!$A:$A,Centers!$A$3),SUMIFS(Indent!$E:$E,Indent!$C:$C,Waterfall!$C316,Indent!$A:$A,Centers!$A$4),SUMIFS(Indent!$E:$E,Indent!$C:$C,Waterfall!$C316,Indent!$A:$A,Centers!$A$5),SUMIFS(Indent!$E:$E,Indent!$C:$C,Waterfall!$C316,Indent!$A:$A,Centers!$A$6),SUMIFS(Indent!$E:$E,Indent!$C:$C,Waterfall!$C316,Indent!$A:$A,Centers!$A$7),SUMIFS(Indent!$E:$E,Indent!$C:$C,Waterfall!$C316,Indent!$A:$A,Centers!$A$8)),SUMIFS(Indent!$E:$E,Indent!$C:$C,Waterfall!$C316,Indent!$A:$A,$A316))</f>
        <v>0</v>
      </c>
      <c r="E316" s="210">
        <f t="shared" si="83"/>
        <v>0</v>
      </c>
      <c r="F316" s="210">
        <f t="shared" ref="F316:BQ319" si="142">IFERROR(F125/$D125,0)</f>
        <v>0</v>
      </c>
      <c r="G316" s="210">
        <f t="shared" si="142"/>
        <v>0</v>
      </c>
      <c r="H316" s="210">
        <f t="shared" si="142"/>
        <v>0</v>
      </c>
      <c r="I316" s="210">
        <f t="shared" si="142"/>
        <v>0</v>
      </c>
      <c r="J316" s="210">
        <f t="shared" si="142"/>
        <v>0</v>
      </c>
      <c r="K316" s="210">
        <f t="shared" si="142"/>
        <v>0</v>
      </c>
      <c r="L316" s="210">
        <f t="shared" si="142"/>
        <v>0</v>
      </c>
      <c r="M316" s="210">
        <f t="shared" si="142"/>
        <v>0</v>
      </c>
      <c r="N316" s="210">
        <f t="shared" si="142"/>
        <v>0</v>
      </c>
      <c r="O316" s="210">
        <f t="shared" si="142"/>
        <v>0</v>
      </c>
      <c r="P316" s="210">
        <f t="shared" si="142"/>
        <v>0</v>
      </c>
      <c r="Q316" s="210">
        <f t="shared" si="142"/>
        <v>0</v>
      </c>
      <c r="R316" s="210">
        <f t="shared" si="142"/>
        <v>0</v>
      </c>
      <c r="S316" s="210">
        <f t="shared" si="142"/>
        <v>0</v>
      </c>
      <c r="T316" s="210">
        <f t="shared" si="142"/>
        <v>0</v>
      </c>
      <c r="U316" s="210">
        <f t="shared" si="142"/>
        <v>0</v>
      </c>
      <c r="V316" s="210">
        <f t="shared" si="142"/>
        <v>0</v>
      </c>
      <c r="W316" s="210">
        <f t="shared" si="142"/>
        <v>0</v>
      </c>
      <c r="X316" s="210">
        <f t="shared" si="142"/>
        <v>0</v>
      </c>
      <c r="Y316" s="210">
        <f t="shared" si="142"/>
        <v>0</v>
      </c>
      <c r="Z316" s="210">
        <f t="shared" si="142"/>
        <v>0</v>
      </c>
      <c r="AA316" s="210">
        <f t="shared" si="142"/>
        <v>0</v>
      </c>
      <c r="AB316" s="210">
        <f t="shared" si="142"/>
        <v>0</v>
      </c>
      <c r="AC316" s="210">
        <f t="shared" si="142"/>
        <v>0</v>
      </c>
      <c r="AD316" s="210">
        <f t="shared" si="142"/>
        <v>0</v>
      </c>
      <c r="AE316" s="210">
        <f t="shared" si="142"/>
        <v>0</v>
      </c>
      <c r="AF316" s="210">
        <f t="shared" si="142"/>
        <v>0</v>
      </c>
      <c r="AG316" s="210">
        <f t="shared" si="142"/>
        <v>0</v>
      </c>
      <c r="AH316" s="210">
        <f t="shared" si="142"/>
        <v>0</v>
      </c>
      <c r="AI316" s="210">
        <f t="shared" si="142"/>
        <v>0</v>
      </c>
      <c r="AJ316" s="210">
        <f t="shared" si="142"/>
        <v>0</v>
      </c>
      <c r="AK316" s="210">
        <f t="shared" si="142"/>
        <v>0</v>
      </c>
      <c r="AL316" s="210">
        <f t="shared" si="142"/>
        <v>0</v>
      </c>
      <c r="AM316" s="210">
        <f t="shared" si="142"/>
        <v>0</v>
      </c>
      <c r="AN316" s="210">
        <f t="shared" si="142"/>
        <v>0</v>
      </c>
      <c r="AO316" s="210">
        <f t="shared" si="142"/>
        <v>0</v>
      </c>
      <c r="AP316" s="210">
        <f t="shared" si="142"/>
        <v>0</v>
      </c>
      <c r="AQ316" s="210">
        <f t="shared" si="142"/>
        <v>0</v>
      </c>
      <c r="AR316" s="210">
        <f t="shared" si="142"/>
        <v>0</v>
      </c>
      <c r="AS316" s="210">
        <f t="shared" si="142"/>
        <v>0</v>
      </c>
      <c r="AT316" s="210">
        <f t="shared" si="142"/>
        <v>0</v>
      </c>
      <c r="AU316" s="210">
        <f t="shared" si="142"/>
        <v>0</v>
      </c>
      <c r="AV316" s="210">
        <f t="shared" si="142"/>
        <v>0</v>
      </c>
      <c r="AW316" s="210">
        <f t="shared" si="142"/>
        <v>0</v>
      </c>
      <c r="AX316" s="210">
        <f t="shared" si="142"/>
        <v>0</v>
      </c>
      <c r="AY316" s="210">
        <f t="shared" si="142"/>
        <v>0</v>
      </c>
      <c r="AZ316" s="210">
        <f t="shared" si="142"/>
        <v>0</v>
      </c>
      <c r="BA316" s="210">
        <f t="shared" si="142"/>
        <v>0</v>
      </c>
      <c r="BB316" s="210">
        <f t="shared" si="142"/>
        <v>0</v>
      </c>
      <c r="BC316" s="210">
        <f t="shared" si="142"/>
        <v>0</v>
      </c>
      <c r="BD316" s="210">
        <f t="shared" si="142"/>
        <v>0</v>
      </c>
      <c r="BE316" s="210">
        <f t="shared" si="142"/>
        <v>0</v>
      </c>
      <c r="BF316" s="210">
        <f t="shared" si="142"/>
        <v>0</v>
      </c>
      <c r="BG316" s="210">
        <f t="shared" si="142"/>
        <v>0</v>
      </c>
      <c r="BH316" s="210">
        <f t="shared" si="142"/>
        <v>0</v>
      </c>
      <c r="BI316" s="210">
        <f t="shared" si="142"/>
        <v>0</v>
      </c>
      <c r="BJ316" s="210">
        <f t="shared" si="142"/>
        <v>0</v>
      </c>
      <c r="BK316" s="210">
        <f t="shared" si="142"/>
        <v>0</v>
      </c>
      <c r="BL316" s="210">
        <f t="shared" si="142"/>
        <v>0</v>
      </c>
      <c r="BM316" s="210">
        <f t="shared" si="142"/>
        <v>0</v>
      </c>
      <c r="BN316" s="210">
        <f t="shared" si="142"/>
        <v>0</v>
      </c>
      <c r="BO316" s="210">
        <f t="shared" si="142"/>
        <v>0</v>
      </c>
      <c r="BP316" s="210">
        <f t="shared" si="142"/>
        <v>0</v>
      </c>
      <c r="BQ316" s="210">
        <f t="shared" si="142"/>
        <v>0</v>
      </c>
      <c r="BR316" s="210">
        <f t="shared" si="140"/>
        <v>0</v>
      </c>
      <c r="BS316" s="210">
        <f t="shared" si="140"/>
        <v>0</v>
      </c>
      <c r="BT316" s="210">
        <f t="shared" si="140"/>
        <v>0</v>
      </c>
      <c r="BU316" s="210">
        <f t="shared" si="140"/>
        <v>0</v>
      </c>
      <c r="BV316" s="210">
        <f t="shared" si="140"/>
        <v>0</v>
      </c>
      <c r="BW316" s="210">
        <f t="shared" si="140"/>
        <v>0</v>
      </c>
      <c r="BX316" s="210">
        <f t="shared" si="140"/>
        <v>0</v>
      </c>
      <c r="BY316" s="210">
        <f t="shared" si="140"/>
        <v>0</v>
      </c>
      <c r="BZ316" s="210">
        <f t="shared" si="140"/>
        <v>0</v>
      </c>
      <c r="CA316" s="210">
        <f t="shared" si="140"/>
        <v>0</v>
      </c>
      <c r="CB316" s="210">
        <f t="shared" si="140"/>
        <v>0</v>
      </c>
      <c r="CC316" s="210">
        <f t="shared" si="140"/>
        <v>0</v>
      </c>
      <c r="CD316" s="210">
        <f t="shared" si="140"/>
        <v>0</v>
      </c>
      <c r="CE316" s="210">
        <f t="shared" si="140"/>
        <v>0</v>
      </c>
      <c r="CF316" s="210">
        <f t="shared" si="140"/>
        <v>0</v>
      </c>
      <c r="CG316" s="210">
        <f t="shared" si="140"/>
        <v>0</v>
      </c>
      <c r="CH316" s="210">
        <f t="shared" si="140"/>
        <v>0</v>
      </c>
      <c r="CI316" s="210">
        <f t="shared" si="140"/>
        <v>0</v>
      </c>
      <c r="CJ316" s="210">
        <f t="shared" si="140"/>
        <v>0</v>
      </c>
      <c r="CK316" s="210">
        <f t="shared" si="140"/>
        <v>0</v>
      </c>
      <c r="CL316" s="210">
        <f t="shared" si="140"/>
        <v>0</v>
      </c>
      <c r="CM316" s="210">
        <f t="shared" si="140"/>
        <v>0</v>
      </c>
      <c r="CN316" s="210">
        <f t="shared" si="140"/>
        <v>0</v>
      </c>
      <c r="CO316" s="210">
        <f t="shared" si="140"/>
        <v>0</v>
      </c>
      <c r="CP316" s="210">
        <f t="shared" si="140"/>
        <v>0</v>
      </c>
      <c r="CQ316" s="210">
        <f t="shared" si="140"/>
        <v>0</v>
      </c>
      <c r="CR316" s="210">
        <f t="shared" si="140"/>
        <v>0</v>
      </c>
      <c r="CS316" s="210">
        <f t="shared" si="140"/>
        <v>0</v>
      </c>
      <c r="CT316" s="210">
        <f t="shared" si="140"/>
        <v>0</v>
      </c>
      <c r="CU316" s="210">
        <f t="shared" si="140"/>
        <v>0</v>
      </c>
      <c r="CV316" s="210">
        <f t="shared" si="140"/>
        <v>0</v>
      </c>
      <c r="CW316" s="210">
        <f t="shared" si="140"/>
        <v>0</v>
      </c>
      <c r="CX316" s="210">
        <f t="shared" si="140"/>
        <v>0</v>
      </c>
      <c r="CY316" s="210">
        <f t="shared" si="140"/>
        <v>0</v>
      </c>
      <c r="CZ316" s="210">
        <f t="shared" si="140"/>
        <v>0</v>
      </c>
      <c r="DA316" s="210">
        <f t="shared" si="140"/>
        <v>0</v>
      </c>
      <c r="DB316" s="210">
        <f t="shared" si="140"/>
        <v>0</v>
      </c>
      <c r="DC316" s="210">
        <f t="shared" si="140"/>
        <v>0</v>
      </c>
      <c r="DD316" s="210">
        <f t="shared" si="140"/>
        <v>0</v>
      </c>
      <c r="DE316" s="210">
        <f t="shared" si="140"/>
        <v>0</v>
      </c>
      <c r="DF316" s="210">
        <f t="shared" si="140"/>
        <v>0</v>
      </c>
      <c r="DG316" s="210">
        <f t="shared" si="140"/>
        <v>0</v>
      </c>
      <c r="DH316" s="210">
        <f t="shared" si="140"/>
        <v>0</v>
      </c>
      <c r="DI316" s="210">
        <f t="shared" si="140"/>
        <v>0</v>
      </c>
      <c r="DJ316" s="210">
        <f t="shared" si="140"/>
        <v>0</v>
      </c>
      <c r="DK316" s="210">
        <f t="shared" si="140"/>
        <v>0</v>
      </c>
      <c r="DL316" s="210">
        <f t="shared" si="140"/>
        <v>0</v>
      </c>
      <c r="DM316" s="210">
        <f t="shared" si="140"/>
        <v>0</v>
      </c>
      <c r="DN316" s="210">
        <f t="shared" si="140"/>
        <v>0</v>
      </c>
      <c r="DO316" s="210">
        <f t="shared" si="140"/>
        <v>0</v>
      </c>
      <c r="DP316" s="210">
        <f t="shared" si="140"/>
        <v>0</v>
      </c>
      <c r="DQ316" s="210">
        <f t="shared" si="140"/>
        <v>0</v>
      </c>
      <c r="DR316" s="210">
        <f t="shared" si="140"/>
        <v>0</v>
      </c>
      <c r="DS316" s="210">
        <f t="shared" si="140"/>
        <v>0</v>
      </c>
      <c r="DT316" s="210">
        <f t="shared" si="140"/>
        <v>0</v>
      </c>
      <c r="DU316" s="210">
        <f t="shared" si="140"/>
        <v>0</v>
      </c>
      <c r="DV316" s="210">
        <f t="shared" si="140"/>
        <v>0</v>
      </c>
      <c r="DW316" s="210">
        <f t="shared" si="140"/>
        <v>0</v>
      </c>
      <c r="DX316" s="210">
        <f t="shared" si="140"/>
        <v>0</v>
      </c>
      <c r="DY316" s="210">
        <f t="shared" si="140"/>
        <v>0</v>
      </c>
      <c r="DZ316" s="210">
        <f t="shared" si="140"/>
        <v>0</v>
      </c>
      <c r="EA316" s="210">
        <f t="shared" si="140"/>
        <v>0</v>
      </c>
      <c r="EB316" s="210">
        <f t="shared" si="140"/>
        <v>0</v>
      </c>
      <c r="EC316" s="210">
        <f t="shared" ref="EC316:GI320" si="143">IFERROR(EC125/$D125,0)</f>
        <v>0</v>
      </c>
      <c r="ED316" s="210">
        <f t="shared" si="143"/>
        <v>0</v>
      </c>
      <c r="EE316" s="210">
        <f t="shared" si="143"/>
        <v>0</v>
      </c>
      <c r="EF316" s="210">
        <f t="shared" si="143"/>
        <v>0</v>
      </c>
      <c r="EG316" s="210">
        <f t="shared" si="143"/>
        <v>0</v>
      </c>
      <c r="EH316" s="210">
        <f t="shared" si="143"/>
        <v>0</v>
      </c>
      <c r="EI316" s="210">
        <f t="shared" si="143"/>
        <v>0</v>
      </c>
      <c r="EJ316" s="210">
        <f t="shared" si="143"/>
        <v>0</v>
      </c>
      <c r="EK316" s="210">
        <f t="shared" si="143"/>
        <v>0</v>
      </c>
      <c r="EL316" s="210">
        <f t="shared" si="143"/>
        <v>0</v>
      </c>
      <c r="EM316" s="210">
        <f t="shared" si="143"/>
        <v>0</v>
      </c>
      <c r="EN316" s="210">
        <f t="shared" si="143"/>
        <v>0</v>
      </c>
      <c r="EO316" s="210">
        <f t="shared" si="143"/>
        <v>0</v>
      </c>
      <c r="EP316" s="210">
        <f t="shared" si="143"/>
        <v>0</v>
      </c>
      <c r="EQ316" s="210">
        <f t="shared" si="143"/>
        <v>0</v>
      </c>
      <c r="ER316" s="210">
        <f t="shared" si="143"/>
        <v>0</v>
      </c>
      <c r="ES316" s="210">
        <f t="shared" si="143"/>
        <v>0</v>
      </c>
      <c r="ET316" s="210">
        <f t="shared" si="143"/>
        <v>0</v>
      </c>
      <c r="EU316" s="210">
        <f t="shared" si="143"/>
        <v>0</v>
      </c>
      <c r="EV316" s="210">
        <f t="shared" si="143"/>
        <v>0</v>
      </c>
      <c r="EW316" s="210">
        <f t="shared" si="143"/>
        <v>0</v>
      </c>
      <c r="EX316" s="210">
        <f t="shared" si="143"/>
        <v>0</v>
      </c>
      <c r="EY316" s="210">
        <f t="shared" si="143"/>
        <v>0</v>
      </c>
      <c r="EZ316" s="210">
        <f t="shared" si="143"/>
        <v>0</v>
      </c>
      <c r="FA316" s="210">
        <f t="shared" si="143"/>
        <v>0</v>
      </c>
      <c r="FB316" s="210">
        <f t="shared" si="143"/>
        <v>0</v>
      </c>
      <c r="FC316" s="210">
        <f t="shared" si="143"/>
        <v>0</v>
      </c>
      <c r="FD316" s="210">
        <f t="shared" si="143"/>
        <v>0</v>
      </c>
      <c r="FE316" s="210">
        <f t="shared" si="143"/>
        <v>0</v>
      </c>
      <c r="FF316" s="210">
        <f t="shared" si="143"/>
        <v>0</v>
      </c>
      <c r="FG316" s="210">
        <f t="shared" si="143"/>
        <v>0</v>
      </c>
      <c r="FH316" s="210">
        <f t="shared" si="143"/>
        <v>0</v>
      </c>
      <c r="FI316" s="210">
        <f t="shared" si="143"/>
        <v>0</v>
      </c>
      <c r="FJ316" s="210">
        <f t="shared" si="143"/>
        <v>0</v>
      </c>
      <c r="FK316" s="210">
        <f t="shared" si="143"/>
        <v>0</v>
      </c>
      <c r="FL316" s="210">
        <f t="shared" si="143"/>
        <v>0</v>
      </c>
      <c r="FM316" s="210">
        <f t="shared" si="143"/>
        <v>0</v>
      </c>
      <c r="FN316" s="210">
        <f t="shared" si="143"/>
        <v>0</v>
      </c>
      <c r="FO316" s="210">
        <f t="shared" si="143"/>
        <v>0</v>
      </c>
      <c r="FP316" s="210">
        <f t="shared" si="143"/>
        <v>0</v>
      </c>
      <c r="FQ316" s="210">
        <f t="shared" si="143"/>
        <v>0</v>
      </c>
      <c r="FR316" s="210">
        <f t="shared" si="143"/>
        <v>0</v>
      </c>
      <c r="FS316" s="210">
        <f t="shared" si="143"/>
        <v>0</v>
      </c>
      <c r="FT316" s="210">
        <f t="shared" si="143"/>
        <v>0</v>
      </c>
      <c r="FU316" s="210">
        <f t="shared" si="143"/>
        <v>0</v>
      </c>
      <c r="FV316" s="210">
        <f t="shared" si="143"/>
        <v>0</v>
      </c>
      <c r="FW316" s="210">
        <f t="shared" si="143"/>
        <v>0</v>
      </c>
      <c r="FX316" s="210">
        <f t="shared" si="143"/>
        <v>0</v>
      </c>
      <c r="FY316" s="210">
        <f t="shared" si="143"/>
        <v>0</v>
      </c>
      <c r="FZ316" s="210">
        <f t="shared" si="143"/>
        <v>0</v>
      </c>
      <c r="GA316" s="210">
        <f t="shared" si="143"/>
        <v>0</v>
      </c>
      <c r="GB316" s="210">
        <f t="shared" si="143"/>
        <v>0</v>
      </c>
      <c r="GC316" s="210">
        <f t="shared" si="143"/>
        <v>0</v>
      </c>
      <c r="GD316" s="210">
        <f t="shared" si="143"/>
        <v>0</v>
      </c>
      <c r="GE316" s="210">
        <f t="shared" si="143"/>
        <v>0</v>
      </c>
      <c r="GF316" s="210">
        <f t="shared" si="143"/>
        <v>0</v>
      </c>
      <c r="GG316" s="210">
        <f t="shared" si="143"/>
        <v>0</v>
      </c>
      <c r="GH316" s="210">
        <f t="shared" si="143"/>
        <v>0</v>
      </c>
      <c r="GI316" s="210">
        <f t="shared" si="143"/>
        <v>0</v>
      </c>
      <c r="GK316" s="216">
        <f t="shared" si="91"/>
        <v>0</v>
      </c>
      <c r="GL316" s="216">
        <f t="shared" si="86"/>
        <v>0</v>
      </c>
      <c r="GM316" s="216">
        <f t="shared" si="87"/>
        <v>0</v>
      </c>
      <c r="GN316" s="216">
        <f t="shared" si="88"/>
        <v>0</v>
      </c>
    </row>
    <row r="317" spans="1:196" x14ac:dyDescent="0.35">
      <c r="A317" s="9">
        <f>Report!$C$4</f>
        <v>1</v>
      </c>
      <c r="B317" t="str">
        <f>VLOOKUP($A317,Centers!$B$1:$C$120,2,)</f>
        <v>GATE</v>
      </c>
      <c r="C317" s="209">
        <v>45003</v>
      </c>
      <c r="D317" s="113">
        <f>IF($A317=1,SUM(SUMIFS(Indent!$E:$E,Indent!$C:$C,Waterfall!$C317,Indent!$A:$A,Centers!$A$2),SUMIFS(Indent!$E:$E,Indent!$C:$C,Waterfall!$C317,Indent!$A:$A,Centers!$A$3),SUMIFS(Indent!$E:$E,Indent!$C:$C,Waterfall!$C317,Indent!$A:$A,Centers!$A$4),SUMIFS(Indent!$E:$E,Indent!$C:$C,Waterfall!$C317,Indent!$A:$A,Centers!$A$5),SUMIFS(Indent!$E:$E,Indent!$C:$C,Waterfall!$C317,Indent!$A:$A,Centers!$A$6),SUMIFS(Indent!$E:$E,Indent!$C:$C,Waterfall!$C317,Indent!$A:$A,Centers!$A$7),SUMIFS(Indent!$E:$E,Indent!$C:$C,Waterfall!$C317,Indent!$A:$A,Centers!$A$8)),SUMIFS(Indent!$E:$E,Indent!$C:$C,Waterfall!$C317,Indent!$A:$A,$A317))</f>
        <v>0</v>
      </c>
      <c r="E317" s="210">
        <f t="shared" si="83"/>
        <v>0</v>
      </c>
      <c r="F317" s="210">
        <f t="shared" si="142"/>
        <v>0</v>
      </c>
      <c r="G317" s="210">
        <f t="shared" si="142"/>
        <v>0</v>
      </c>
      <c r="H317" s="210">
        <f t="shared" si="142"/>
        <v>0</v>
      </c>
      <c r="I317" s="210">
        <f t="shared" si="142"/>
        <v>0</v>
      </c>
      <c r="J317" s="210">
        <f t="shared" si="142"/>
        <v>0</v>
      </c>
      <c r="K317" s="210">
        <f t="shared" si="142"/>
        <v>0</v>
      </c>
      <c r="L317" s="210">
        <f t="shared" si="142"/>
        <v>0</v>
      </c>
      <c r="M317" s="210">
        <f t="shared" si="142"/>
        <v>0</v>
      </c>
      <c r="N317" s="210">
        <f t="shared" si="142"/>
        <v>0</v>
      </c>
      <c r="O317" s="210">
        <f t="shared" si="142"/>
        <v>0</v>
      </c>
      <c r="P317" s="210">
        <f t="shared" si="142"/>
        <v>0</v>
      </c>
      <c r="Q317" s="210">
        <f t="shared" si="142"/>
        <v>0</v>
      </c>
      <c r="R317" s="210">
        <f t="shared" si="142"/>
        <v>0</v>
      </c>
      <c r="S317" s="210">
        <f t="shared" si="142"/>
        <v>0</v>
      </c>
      <c r="T317" s="210">
        <f t="shared" si="142"/>
        <v>0</v>
      </c>
      <c r="U317" s="210">
        <f t="shared" si="142"/>
        <v>0</v>
      </c>
      <c r="V317" s="210">
        <f t="shared" si="142"/>
        <v>0</v>
      </c>
      <c r="W317" s="210">
        <f t="shared" si="142"/>
        <v>0</v>
      </c>
      <c r="X317" s="210">
        <f t="shared" si="142"/>
        <v>0</v>
      </c>
      <c r="Y317" s="210">
        <f t="shared" si="142"/>
        <v>0</v>
      </c>
      <c r="Z317" s="210">
        <f t="shared" si="142"/>
        <v>0</v>
      </c>
      <c r="AA317" s="210">
        <f t="shared" si="142"/>
        <v>0</v>
      </c>
      <c r="AB317" s="210">
        <f t="shared" si="142"/>
        <v>0</v>
      </c>
      <c r="AC317" s="210">
        <f t="shared" si="142"/>
        <v>0</v>
      </c>
      <c r="AD317" s="210">
        <f t="shared" si="142"/>
        <v>0</v>
      </c>
      <c r="AE317" s="210">
        <f t="shared" si="142"/>
        <v>0</v>
      </c>
      <c r="AF317" s="210">
        <f t="shared" si="142"/>
        <v>0</v>
      </c>
      <c r="AG317" s="210">
        <f t="shared" si="142"/>
        <v>0</v>
      </c>
      <c r="AH317" s="210">
        <f t="shared" si="142"/>
        <v>0</v>
      </c>
      <c r="AI317" s="210">
        <f t="shared" si="142"/>
        <v>0</v>
      </c>
      <c r="AJ317" s="210">
        <f t="shared" si="142"/>
        <v>0</v>
      </c>
      <c r="AK317" s="210">
        <f t="shared" si="142"/>
        <v>0</v>
      </c>
      <c r="AL317" s="210">
        <f t="shared" si="142"/>
        <v>0</v>
      </c>
      <c r="AM317" s="210">
        <f t="shared" si="142"/>
        <v>0</v>
      </c>
      <c r="AN317" s="210">
        <f t="shared" si="142"/>
        <v>0</v>
      </c>
      <c r="AO317" s="210">
        <f t="shared" si="142"/>
        <v>0</v>
      </c>
      <c r="AP317" s="210">
        <f t="shared" si="142"/>
        <v>0</v>
      </c>
      <c r="AQ317" s="210">
        <f t="shared" si="142"/>
        <v>0</v>
      </c>
      <c r="AR317" s="210">
        <f t="shared" si="142"/>
        <v>0</v>
      </c>
      <c r="AS317" s="210">
        <f t="shared" si="142"/>
        <v>0</v>
      </c>
      <c r="AT317" s="210">
        <f t="shared" si="142"/>
        <v>0</v>
      </c>
      <c r="AU317" s="210">
        <f t="shared" si="142"/>
        <v>0</v>
      </c>
      <c r="AV317" s="210">
        <f t="shared" si="142"/>
        <v>0</v>
      </c>
      <c r="AW317" s="210">
        <f t="shared" si="142"/>
        <v>0</v>
      </c>
      <c r="AX317" s="210">
        <f t="shared" si="142"/>
        <v>0</v>
      </c>
      <c r="AY317" s="210">
        <f t="shared" si="142"/>
        <v>0</v>
      </c>
      <c r="AZ317" s="210">
        <f t="shared" si="142"/>
        <v>0</v>
      </c>
      <c r="BA317" s="210">
        <f t="shared" si="142"/>
        <v>0</v>
      </c>
      <c r="BB317" s="210">
        <f t="shared" si="142"/>
        <v>0</v>
      </c>
      <c r="BC317" s="210">
        <f t="shared" si="142"/>
        <v>0</v>
      </c>
      <c r="BD317" s="210">
        <f t="shared" si="142"/>
        <v>0</v>
      </c>
      <c r="BE317" s="210">
        <f t="shared" si="142"/>
        <v>0</v>
      </c>
      <c r="BF317" s="210">
        <f t="shared" si="142"/>
        <v>0</v>
      </c>
      <c r="BG317" s="210">
        <f t="shared" si="142"/>
        <v>0</v>
      </c>
      <c r="BH317" s="210">
        <f t="shared" si="142"/>
        <v>0</v>
      </c>
      <c r="BI317" s="210">
        <f t="shared" si="142"/>
        <v>0</v>
      </c>
      <c r="BJ317" s="210">
        <f t="shared" si="142"/>
        <v>0</v>
      </c>
      <c r="BK317" s="210">
        <f t="shared" si="142"/>
        <v>0</v>
      </c>
      <c r="BL317" s="210">
        <f t="shared" si="142"/>
        <v>0</v>
      </c>
      <c r="BM317" s="210">
        <f t="shared" si="142"/>
        <v>0</v>
      </c>
      <c r="BN317" s="210">
        <f t="shared" si="142"/>
        <v>0</v>
      </c>
      <c r="BO317" s="210">
        <f t="shared" si="142"/>
        <v>0</v>
      </c>
      <c r="BP317" s="210">
        <f t="shared" si="142"/>
        <v>0</v>
      </c>
      <c r="BQ317" s="210">
        <f t="shared" si="142"/>
        <v>0</v>
      </c>
      <c r="BR317" s="210">
        <f t="shared" si="140"/>
        <v>0</v>
      </c>
      <c r="BS317" s="210">
        <f t="shared" si="140"/>
        <v>0</v>
      </c>
      <c r="BT317" s="210">
        <f t="shared" si="140"/>
        <v>0</v>
      </c>
      <c r="BU317" s="210">
        <f t="shared" si="140"/>
        <v>0</v>
      </c>
      <c r="BV317" s="210">
        <f t="shared" si="140"/>
        <v>0</v>
      </c>
      <c r="BW317" s="210">
        <f t="shared" si="140"/>
        <v>0</v>
      </c>
      <c r="BX317" s="210">
        <f t="shared" si="140"/>
        <v>0</v>
      </c>
      <c r="BY317" s="210">
        <f t="shared" si="140"/>
        <v>0</v>
      </c>
      <c r="BZ317" s="210">
        <f t="shared" si="140"/>
        <v>0</v>
      </c>
      <c r="CA317" s="210">
        <f t="shared" si="140"/>
        <v>0</v>
      </c>
      <c r="CB317" s="210">
        <f t="shared" si="140"/>
        <v>0</v>
      </c>
      <c r="CC317" s="210">
        <f t="shared" si="140"/>
        <v>0</v>
      </c>
      <c r="CD317" s="210">
        <f t="shared" si="140"/>
        <v>0</v>
      </c>
      <c r="CE317" s="210">
        <f t="shared" si="140"/>
        <v>0</v>
      </c>
      <c r="CF317" s="210">
        <f t="shared" si="140"/>
        <v>0</v>
      </c>
      <c r="CG317" s="210">
        <f t="shared" si="140"/>
        <v>0</v>
      </c>
      <c r="CH317" s="210">
        <f t="shared" si="140"/>
        <v>0</v>
      </c>
      <c r="CI317" s="210">
        <f t="shared" si="140"/>
        <v>0</v>
      </c>
      <c r="CJ317" s="210">
        <f t="shared" si="140"/>
        <v>0</v>
      </c>
      <c r="CK317" s="210">
        <f t="shared" si="140"/>
        <v>0</v>
      </c>
      <c r="CL317" s="210">
        <f t="shared" si="140"/>
        <v>0</v>
      </c>
      <c r="CM317" s="210">
        <f t="shared" si="140"/>
        <v>0</v>
      </c>
      <c r="CN317" s="210">
        <f t="shared" si="140"/>
        <v>0</v>
      </c>
      <c r="CO317" s="210">
        <f t="shared" si="140"/>
        <v>0</v>
      </c>
      <c r="CP317" s="210">
        <f t="shared" si="140"/>
        <v>0</v>
      </c>
      <c r="CQ317" s="210">
        <f t="shared" si="140"/>
        <v>0</v>
      </c>
      <c r="CR317" s="210">
        <f t="shared" si="140"/>
        <v>0</v>
      </c>
      <c r="CS317" s="210">
        <f t="shared" si="140"/>
        <v>0</v>
      </c>
      <c r="CT317" s="210">
        <f t="shared" si="140"/>
        <v>0</v>
      </c>
      <c r="CU317" s="210">
        <f t="shared" si="140"/>
        <v>0</v>
      </c>
      <c r="CV317" s="210">
        <f t="shared" si="140"/>
        <v>0</v>
      </c>
      <c r="CW317" s="210">
        <f t="shared" si="140"/>
        <v>0</v>
      </c>
      <c r="CX317" s="210">
        <f t="shared" si="140"/>
        <v>0</v>
      </c>
      <c r="CY317" s="210">
        <f t="shared" si="140"/>
        <v>0</v>
      </c>
      <c r="CZ317" s="210">
        <f t="shared" si="140"/>
        <v>0</v>
      </c>
      <c r="DA317" s="210">
        <f t="shared" si="140"/>
        <v>0</v>
      </c>
      <c r="DB317" s="210">
        <f t="shared" si="140"/>
        <v>0</v>
      </c>
      <c r="DC317" s="210">
        <f t="shared" si="140"/>
        <v>0</v>
      </c>
      <c r="DD317" s="210">
        <f t="shared" si="140"/>
        <v>0</v>
      </c>
      <c r="DE317" s="210">
        <f t="shared" si="140"/>
        <v>0</v>
      </c>
      <c r="DF317" s="210">
        <f t="shared" si="140"/>
        <v>0</v>
      </c>
      <c r="DG317" s="210">
        <f t="shared" si="140"/>
        <v>0</v>
      </c>
      <c r="DH317" s="210">
        <f t="shared" si="140"/>
        <v>0</v>
      </c>
      <c r="DI317" s="210">
        <f t="shared" si="140"/>
        <v>0</v>
      </c>
      <c r="DJ317" s="210">
        <f t="shared" si="140"/>
        <v>0</v>
      </c>
      <c r="DK317" s="210">
        <f t="shared" si="140"/>
        <v>0</v>
      </c>
      <c r="DL317" s="210">
        <f t="shared" si="140"/>
        <v>0</v>
      </c>
      <c r="DM317" s="210">
        <f t="shared" si="140"/>
        <v>0</v>
      </c>
      <c r="DN317" s="210">
        <f t="shared" si="140"/>
        <v>0</v>
      </c>
      <c r="DO317" s="210">
        <f t="shared" si="140"/>
        <v>0</v>
      </c>
      <c r="DP317" s="210">
        <f t="shared" si="140"/>
        <v>0</v>
      </c>
      <c r="DQ317" s="210">
        <f t="shared" si="140"/>
        <v>0</v>
      </c>
      <c r="DR317" s="210">
        <f t="shared" si="140"/>
        <v>0</v>
      </c>
      <c r="DS317" s="210">
        <f t="shared" si="140"/>
        <v>0</v>
      </c>
      <c r="DT317" s="210">
        <f t="shared" si="140"/>
        <v>0</v>
      </c>
      <c r="DU317" s="210">
        <f t="shared" si="140"/>
        <v>0</v>
      </c>
      <c r="DV317" s="210">
        <f t="shared" si="140"/>
        <v>0</v>
      </c>
      <c r="DW317" s="210">
        <f t="shared" si="140"/>
        <v>0</v>
      </c>
      <c r="DX317" s="210">
        <f t="shared" si="140"/>
        <v>0</v>
      </c>
      <c r="DY317" s="210">
        <f t="shared" si="140"/>
        <v>0</v>
      </c>
      <c r="DZ317" s="210">
        <f t="shared" si="140"/>
        <v>0</v>
      </c>
      <c r="EA317" s="210">
        <f t="shared" si="140"/>
        <v>0</v>
      </c>
      <c r="EB317" s="210">
        <f t="shared" si="140"/>
        <v>0</v>
      </c>
      <c r="EC317" s="210">
        <f t="shared" si="143"/>
        <v>0</v>
      </c>
      <c r="ED317" s="210">
        <f t="shared" si="143"/>
        <v>0</v>
      </c>
      <c r="EE317" s="210">
        <f t="shared" si="143"/>
        <v>0</v>
      </c>
      <c r="EF317" s="210">
        <f t="shared" si="143"/>
        <v>0</v>
      </c>
      <c r="EG317" s="210">
        <f t="shared" si="143"/>
        <v>0</v>
      </c>
      <c r="EH317" s="210">
        <f t="shared" si="143"/>
        <v>0</v>
      </c>
      <c r="EI317" s="210">
        <f t="shared" si="143"/>
        <v>0</v>
      </c>
      <c r="EJ317" s="210">
        <f t="shared" si="143"/>
        <v>0</v>
      </c>
      <c r="EK317" s="210">
        <f t="shared" si="143"/>
        <v>0</v>
      </c>
      <c r="EL317" s="210">
        <f t="shared" si="143"/>
        <v>0</v>
      </c>
      <c r="EM317" s="210">
        <f t="shared" si="143"/>
        <v>0</v>
      </c>
      <c r="EN317" s="210">
        <f t="shared" si="143"/>
        <v>0</v>
      </c>
      <c r="EO317" s="210">
        <f t="shared" si="143"/>
        <v>0</v>
      </c>
      <c r="EP317" s="210">
        <f t="shared" si="143"/>
        <v>0</v>
      </c>
      <c r="EQ317" s="210">
        <f t="shared" si="143"/>
        <v>0</v>
      </c>
      <c r="ER317" s="210">
        <f t="shared" si="143"/>
        <v>0</v>
      </c>
      <c r="ES317" s="210">
        <f t="shared" si="143"/>
        <v>0</v>
      </c>
      <c r="ET317" s="210">
        <f t="shared" si="143"/>
        <v>0</v>
      </c>
      <c r="EU317" s="210">
        <f t="shared" si="143"/>
        <v>0</v>
      </c>
      <c r="EV317" s="210">
        <f t="shared" si="143"/>
        <v>0</v>
      </c>
      <c r="EW317" s="210">
        <f t="shared" si="143"/>
        <v>0</v>
      </c>
      <c r="EX317" s="210">
        <f t="shared" si="143"/>
        <v>0</v>
      </c>
      <c r="EY317" s="210">
        <f t="shared" si="143"/>
        <v>0</v>
      </c>
      <c r="EZ317" s="210">
        <f t="shared" si="143"/>
        <v>0</v>
      </c>
      <c r="FA317" s="210">
        <f t="shared" si="143"/>
        <v>0</v>
      </c>
      <c r="FB317" s="210">
        <f t="shared" si="143"/>
        <v>0</v>
      </c>
      <c r="FC317" s="210">
        <f t="shared" si="143"/>
        <v>0</v>
      </c>
      <c r="FD317" s="210">
        <f t="shared" si="143"/>
        <v>0</v>
      </c>
      <c r="FE317" s="210">
        <f t="shared" si="143"/>
        <v>0</v>
      </c>
      <c r="FF317" s="210">
        <f t="shared" si="143"/>
        <v>0</v>
      </c>
      <c r="FG317" s="210">
        <f t="shared" si="143"/>
        <v>0</v>
      </c>
      <c r="FH317" s="210">
        <f t="shared" si="143"/>
        <v>0</v>
      </c>
      <c r="FI317" s="210">
        <f t="shared" si="143"/>
        <v>0</v>
      </c>
      <c r="FJ317" s="210">
        <f t="shared" si="143"/>
        <v>0</v>
      </c>
      <c r="FK317" s="210">
        <f t="shared" si="143"/>
        <v>0</v>
      </c>
      <c r="FL317" s="210">
        <f t="shared" si="143"/>
        <v>0</v>
      </c>
      <c r="FM317" s="210">
        <f t="shared" si="143"/>
        <v>0</v>
      </c>
      <c r="FN317" s="210">
        <f t="shared" si="143"/>
        <v>0</v>
      </c>
      <c r="FO317" s="210">
        <f t="shared" si="143"/>
        <v>0</v>
      </c>
      <c r="FP317" s="210">
        <f t="shared" si="143"/>
        <v>0</v>
      </c>
      <c r="FQ317" s="210">
        <f t="shared" si="143"/>
        <v>0</v>
      </c>
      <c r="FR317" s="210">
        <f t="shared" si="143"/>
        <v>0</v>
      </c>
      <c r="FS317" s="210">
        <f t="shared" si="143"/>
        <v>0</v>
      </c>
      <c r="FT317" s="210">
        <f t="shared" si="143"/>
        <v>0</v>
      </c>
      <c r="FU317" s="210">
        <f t="shared" si="143"/>
        <v>0</v>
      </c>
      <c r="FV317" s="210">
        <f t="shared" si="143"/>
        <v>0</v>
      </c>
      <c r="FW317" s="210">
        <f t="shared" si="143"/>
        <v>0</v>
      </c>
      <c r="FX317" s="210">
        <f t="shared" si="143"/>
        <v>0</v>
      </c>
      <c r="FY317" s="210">
        <f t="shared" si="143"/>
        <v>0</v>
      </c>
      <c r="FZ317" s="210">
        <f t="shared" si="143"/>
        <v>0</v>
      </c>
      <c r="GA317" s="210">
        <f t="shared" si="143"/>
        <v>0</v>
      </c>
      <c r="GB317" s="210">
        <f t="shared" si="143"/>
        <v>0</v>
      </c>
      <c r="GC317" s="210">
        <f t="shared" si="143"/>
        <v>0</v>
      </c>
      <c r="GD317" s="210">
        <f t="shared" si="143"/>
        <v>0</v>
      </c>
      <c r="GE317" s="210">
        <f t="shared" si="143"/>
        <v>0</v>
      </c>
      <c r="GF317" s="210">
        <f t="shared" si="143"/>
        <v>0</v>
      </c>
      <c r="GG317" s="210">
        <f t="shared" si="143"/>
        <v>0</v>
      </c>
      <c r="GH317" s="210">
        <f t="shared" si="143"/>
        <v>0</v>
      </c>
      <c r="GI317" s="210">
        <f t="shared" si="143"/>
        <v>0</v>
      </c>
      <c r="GK317" s="216">
        <f t="shared" si="91"/>
        <v>0</v>
      </c>
      <c r="GL317" s="216">
        <f t="shared" si="86"/>
        <v>0</v>
      </c>
      <c r="GM317" s="216">
        <f t="shared" si="87"/>
        <v>0</v>
      </c>
      <c r="GN317" s="216">
        <f t="shared" si="88"/>
        <v>0</v>
      </c>
    </row>
    <row r="318" spans="1:196" x14ac:dyDescent="0.35">
      <c r="A318" s="9">
        <f>Report!$C$4</f>
        <v>1</v>
      </c>
      <c r="B318" t="str">
        <f>VLOOKUP($A318,Centers!$B$1:$C$120,2,)</f>
        <v>GATE</v>
      </c>
      <c r="C318" s="209">
        <v>45004</v>
      </c>
      <c r="D318" s="113">
        <f>IF($A318=1,SUM(SUMIFS(Indent!$E:$E,Indent!$C:$C,Waterfall!$C318,Indent!$A:$A,Centers!$A$2),SUMIFS(Indent!$E:$E,Indent!$C:$C,Waterfall!$C318,Indent!$A:$A,Centers!$A$3),SUMIFS(Indent!$E:$E,Indent!$C:$C,Waterfall!$C318,Indent!$A:$A,Centers!$A$4),SUMIFS(Indent!$E:$E,Indent!$C:$C,Waterfall!$C318,Indent!$A:$A,Centers!$A$5),SUMIFS(Indent!$E:$E,Indent!$C:$C,Waterfall!$C318,Indent!$A:$A,Centers!$A$6),SUMIFS(Indent!$E:$E,Indent!$C:$C,Waterfall!$C318,Indent!$A:$A,Centers!$A$7),SUMIFS(Indent!$E:$E,Indent!$C:$C,Waterfall!$C318,Indent!$A:$A,Centers!$A$8)),SUMIFS(Indent!$E:$E,Indent!$C:$C,Waterfall!$C318,Indent!$A:$A,$A318))</f>
        <v>0</v>
      </c>
      <c r="E318" s="210">
        <f t="shared" si="83"/>
        <v>0</v>
      </c>
      <c r="F318" s="210">
        <f t="shared" si="142"/>
        <v>0</v>
      </c>
      <c r="G318" s="210">
        <f t="shared" si="142"/>
        <v>0</v>
      </c>
      <c r="H318" s="210">
        <f t="shared" si="142"/>
        <v>0</v>
      </c>
      <c r="I318" s="210">
        <f t="shared" si="142"/>
        <v>0</v>
      </c>
      <c r="J318" s="210">
        <f t="shared" si="142"/>
        <v>0</v>
      </c>
      <c r="K318" s="210">
        <f t="shared" si="142"/>
        <v>0</v>
      </c>
      <c r="L318" s="210">
        <f t="shared" si="142"/>
        <v>0</v>
      </c>
      <c r="M318" s="210">
        <f t="shared" si="142"/>
        <v>0</v>
      </c>
      <c r="N318" s="210">
        <f t="shared" si="142"/>
        <v>0</v>
      </c>
      <c r="O318" s="210">
        <f t="shared" si="142"/>
        <v>0</v>
      </c>
      <c r="P318" s="210">
        <f t="shared" si="142"/>
        <v>0</v>
      </c>
      <c r="Q318" s="210">
        <f t="shared" si="142"/>
        <v>0</v>
      </c>
      <c r="R318" s="210">
        <f t="shared" si="142"/>
        <v>0</v>
      </c>
      <c r="S318" s="210">
        <f t="shared" si="142"/>
        <v>0</v>
      </c>
      <c r="T318" s="210">
        <f t="shared" si="142"/>
        <v>0</v>
      </c>
      <c r="U318" s="210">
        <f t="shared" si="142"/>
        <v>0</v>
      </c>
      <c r="V318" s="210">
        <f t="shared" si="142"/>
        <v>0</v>
      </c>
      <c r="W318" s="210">
        <f t="shared" si="142"/>
        <v>0</v>
      </c>
      <c r="X318" s="210">
        <f t="shared" si="142"/>
        <v>0</v>
      </c>
      <c r="Y318" s="210">
        <f t="shared" si="142"/>
        <v>0</v>
      </c>
      <c r="Z318" s="210">
        <f t="shared" si="142"/>
        <v>0</v>
      </c>
      <c r="AA318" s="210">
        <f t="shared" si="142"/>
        <v>0</v>
      </c>
      <c r="AB318" s="210">
        <f t="shared" si="142"/>
        <v>0</v>
      </c>
      <c r="AC318" s="210">
        <f t="shared" si="142"/>
        <v>0</v>
      </c>
      <c r="AD318" s="210">
        <f t="shared" si="142"/>
        <v>0</v>
      </c>
      <c r="AE318" s="210">
        <f t="shared" si="142"/>
        <v>0</v>
      </c>
      <c r="AF318" s="210">
        <f t="shared" si="142"/>
        <v>0</v>
      </c>
      <c r="AG318" s="210">
        <f t="shared" si="142"/>
        <v>0</v>
      </c>
      <c r="AH318" s="210">
        <f t="shared" si="142"/>
        <v>0</v>
      </c>
      <c r="AI318" s="210">
        <f t="shared" si="142"/>
        <v>0</v>
      </c>
      <c r="AJ318" s="210">
        <f t="shared" si="142"/>
        <v>0</v>
      </c>
      <c r="AK318" s="210">
        <f t="shared" si="142"/>
        <v>0</v>
      </c>
      <c r="AL318" s="210">
        <f t="shared" si="142"/>
        <v>0</v>
      </c>
      <c r="AM318" s="210">
        <f t="shared" si="142"/>
        <v>0</v>
      </c>
      <c r="AN318" s="210">
        <f t="shared" si="142"/>
        <v>0</v>
      </c>
      <c r="AO318" s="210">
        <f t="shared" si="142"/>
        <v>0</v>
      </c>
      <c r="AP318" s="210">
        <f t="shared" si="142"/>
        <v>0</v>
      </c>
      <c r="AQ318" s="210">
        <f t="shared" si="142"/>
        <v>0</v>
      </c>
      <c r="AR318" s="210">
        <f t="shared" si="142"/>
        <v>0</v>
      </c>
      <c r="AS318" s="210">
        <f t="shared" si="142"/>
        <v>0</v>
      </c>
      <c r="AT318" s="210">
        <f t="shared" si="142"/>
        <v>0</v>
      </c>
      <c r="AU318" s="210">
        <f t="shared" si="142"/>
        <v>0</v>
      </c>
      <c r="AV318" s="210">
        <f t="shared" si="142"/>
        <v>0</v>
      </c>
      <c r="AW318" s="210">
        <f t="shared" si="142"/>
        <v>0</v>
      </c>
      <c r="AX318" s="210">
        <f t="shared" si="142"/>
        <v>0</v>
      </c>
      <c r="AY318" s="210">
        <f t="shared" si="142"/>
        <v>0</v>
      </c>
      <c r="AZ318" s="210">
        <f t="shared" si="142"/>
        <v>0</v>
      </c>
      <c r="BA318" s="210">
        <f t="shared" si="142"/>
        <v>0</v>
      </c>
      <c r="BB318" s="210">
        <f t="shared" si="142"/>
        <v>0</v>
      </c>
      <c r="BC318" s="210">
        <f t="shared" si="142"/>
        <v>0</v>
      </c>
      <c r="BD318" s="210">
        <f t="shared" si="142"/>
        <v>0</v>
      </c>
      <c r="BE318" s="210">
        <f t="shared" si="142"/>
        <v>0</v>
      </c>
      <c r="BF318" s="210">
        <f t="shared" si="142"/>
        <v>0</v>
      </c>
      <c r="BG318" s="210">
        <f t="shared" si="142"/>
        <v>0</v>
      </c>
      <c r="BH318" s="210">
        <f t="shared" si="142"/>
        <v>0</v>
      </c>
      <c r="BI318" s="210">
        <f t="shared" si="142"/>
        <v>0</v>
      </c>
      <c r="BJ318" s="210">
        <f t="shared" si="142"/>
        <v>0</v>
      </c>
      <c r="BK318" s="210">
        <f t="shared" si="142"/>
        <v>0</v>
      </c>
      <c r="BL318" s="210">
        <f t="shared" si="142"/>
        <v>0</v>
      </c>
      <c r="BM318" s="210">
        <f t="shared" si="142"/>
        <v>0</v>
      </c>
      <c r="BN318" s="210">
        <f t="shared" si="142"/>
        <v>0</v>
      </c>
      <c r="BO318" s="210">
        <f t="shared" si="142"/>
        <v>0</v>
      </c>
      <c r="BP318" s="210">
        <f t="shared" si="142"/>
        <v>0</v>
      </c>
      <c r="BQ318" s="210">
        <f t="shared" si="142"/>
        <v>0</v>
      </c>
      <c r="BR318" s="210">
        <f t="shared" si="140"/>
        <v>0</v>
      </c>
      <c r="BS318" s="210">
        <f t="shared" si="140"/>
        <v>0</v>
      </c>
      <c r="BT318" s="210">
        <f t="shared" si="140"/>
        <v>0</v>
      </c>
      <c r="BU318" s="210">
        <f t="shared" si="140"/>
        <v>0</v>
      </c>
      <c r="BV318" s="210">
        <f t="shared" si="140"/>
        <v>0</v>
      </c>
      <c r="BW318" s="210">
        <f t="shared" si="140"/>
        <v>0</v>
      </c>
      <c r="BX318" s="210">
        <f t="shared" si="140"/>
        <v>0</v>
      </c>
      <c r="BY318" s="210">
        <f t="shared" si="140"/>
        <v>0</v>
      </c>
      <c r="BZ318" s="210">
        <f t="shared" si="140"/>
        <v>0</v>
      </c>
      <c r="CA318" s="210">
        <f t="shared" si="140"/>
        <v>0</v>
      </c>
      <c r="CB318" s="210">
        <f t="shared" si="140"/>
        <v>0</v>
      </c>
      <c r="CC318" s="210">
        <f t="shared" si="140"/>
        <v>0</v>
      </c>
      <c r="CD318" s="210">
        <f t="shared" si="140"/>
        <v>0</v>
      </c>
      <c r="CE318" s="210">
        <f t="shared" si="140"/>
        <v>0</v>
      </c>
      <c r="CF318" s="210">
        <f t="shared" si="140"/>
        <v>0</v>
      </c>
      <c r="CG318" s="210">
        <f t="shared" si="140"/>
        <v>0</v>
      </c>
      <c r="CH318" s="210">
        <f t="shared" si="140"/>
        <v>0</v>
      </c>
      <c r="CI318" s="210">
        <f t="shared" si="140"/>
        <v>0</v>
      </c>
      <c r="CJ318" s="210">
        <f t="shared" si="140"/>
        <v>0</v>
      </c>
      <c r="CK318" s="210">
        <f t="shared" si="140"/>
        <v>0</v>
      </c>
      <c r="CL318" s="210">
        <f t="shared" si="140"/>
        <v>0</v>
      </c>
      <c r="CM318" s="210">
        <f t="shared" si="140"/>
        <v>0</v>
      </c>
      <c r="CN318" s="210">
        <f t="shared" si="140"/>
        <v>0</v>
      </c>
      <c r="CO318" s="210">
        <f t="shared" si="140"/>
        <v>0</v>
      </c>
      <c r="CP318" s="210">
        <f t="shared" si="140"/>
        <v>0</v>
      </c>
      <c r="CQ318" s="210">
        <f t="shared" si="140"/>
        <v>0</v>
      </c>
      <c r="CR318" s="210">
        <f t="shared" si="140"/>
        <v>0</v>
      </c>
      <c r="CS318" s="210">
        <f t="shared" si="140"/>
        <v>0</v>
      </c>
      <c r="CT318" s="210">
        <f t="shared" si="140"/>
        <v>0</v>
      </c>
      <c r="CU318" s="210">
        <f t="shared" si="140"/>
        <v>0</v>
      </c>
      <c r="CV318" s="210">
        <f t="shared" si="140"/>
        <v>0</v>
      </c>
      <c r="CW318" s="210">
        <f t="shared" si="140"/>
        <v>0</v>
      </c>
      <c r="CX318" s="210">
        <f t="shared" si="140"/>
        <v>0</v>
      </c>
      <c r="CY318" s="210">
        <f t="shared" si="140"/>
        <v>0</v>
      </c>
      <c r="CZ318" s="210">
        <f t="shared" si="140"/>
        <v>0</v>
      </c>
      <c r="DA318" s="210">
        <f t="shared" si="140"/>
        <v>0</v>
      </c>
      <c r="DB318" s="210">
        <f t="shared" si="140"/>
        <v>0</v>
      </c>
      <c r="DC318" s="210">
        <f t="shared" si="140"/>
        <v>0</v>
      </c>
      <c r="DD318" s="210">
        <f t="shared" si="140"/>
        <v>0</v>
      </c>
      <c r="DE318" s="210">
        <f t="shared" si="140"/>
        <v>0</v>
      </c>
      <c r="DF318" s="210">
        <f t="shared" si="140"/>
        <v>0</v>
      </c>
      <c r="DG318" s="210">
        <f t="shared" si="140"/>
        <v>0</v>
      </c>
      <c r="DH318" s="210">
        <f t="shared" si="140"/>
        <v>0</v>
      </c>
      <c r="DI318" s="210">
        <f t="shared" si="140"/>
        <v>0</v>
      </c>
      <c r="DJ318" s="210">
        <f t="shared" si="140"/>
        <v>0</v>
      </c>
      <c r="DK318" s="210">
        <f t="shared" si="140"/>
        <v>0</v>
      </c>
      <c r="DL318" s="210">
        <f t="shared" si="140"/>
        <v>0</v>
      </c>
      <c r="DM318" s="210">
        <f t="shared" si="140"/>
        <v>0</v>
      </c>
      <c r="DN318" s="210">
        <f t="shared" si="140"/>
        <v>0</v>
      </c>
      <c r="DO318" s="210">
        <f t="shared" si="140"/>
        <v>0</v>
      </c>
      <c r="DP318" s="210">
        <f t="shared" si="140"/>
        <v>0</v>
      </c>
      <c r="DQ318" s="210">
        <f t="shared" si="140"/>
        <v>0</v>
      </c>
      <c r="DR318" s="210">
        <f t="shared" si="140"/>
        <v>0</v>
      </c>
      <c r="DS318" s="210">
        <f t="shared" si="140"/>
        <v>0</v>
      </c>
      <c r="DT318" s="210">
        <f t="shared" si="140"/>
        <v>0</v>
      </c>
      <c r="DU318" s="210">
        <f t="shared" si="140"/>
        <v>0</v>
      </c>
      <c r="DV318" s="210">
        <f t="shared" si="140"/>
        <v>0</v>
      </c>
      <c r="DW318" s="210">
        <f t="shared" si="140"/>
        <v>0</v>
      </c>
      <c r="DX318" s="210">
        <f t="shared" si="140"/>
        <v>0</v>
      </c>
      <c r="DY318" s="210">
        <f t="shared" si="140"/>
        <v>0</v>
      </c>
      <c r="DZ318" s="210">
        <f t="shared" si="140"/>
        <v>0</v>
      </c>
      <c r="EA318" s="210">
        <f t="shared" si="140"/>
        <v>0</v>
      </c>
      <c r="EB318" s="210">
        <f t="shared" si="140"/>
        <v>0</v>
      </c>
      <c r="EC318" s="210">
        <f t="shared" si="143"/>
        <v>0</v>
      </c>
      <c r="ED318" s="210">
        <f t="shared" si="143"/>
        <v>0</v>
      </c>
      <c r="EE318" s="210">
        <f t="shared" si="143"/>
        <v>0</v>
      </c>
      <c r="EF318" s="210">
        <f t="shared" si="143"/>
        <v>0</v>
      </c>
      <c r="EG318" s="210">
        <f t="shared" si="143"/>
        <v>0</v>
      </c>
      <c r="EH318" s="210">
        <f t="shared" si="143"/>
        <v>0</v>
      </c>
      <c r="EI318" s="210">
        <f t="shared" si="143"/>
        <v>0</v>
      </c>
      <c r="EJ318" s="210">
        <f t="shared" si="143"/>
        <v>0</v>
      </c>
      <c r="EK318" s="210">
        <f t="shared" si="143"/>
        <v>0</v>
      </c>
      <c r="EL318" s="210">
        <f t="shared" si="143"/>
        <v>0</v>
      </c>
      <c r="EM318" s="210">
        <f t="shared" si="143"/>
        <v>0</v>
      </c>
      <c r="EN318" s="210">
        <f t="shared" si="143"/>
        <v>0</v>
      </c>
      <c r="EO318" s="210">
        <f t="shared" si="143"/>
        <v>0</v>
      </c>
      <c r="EP318" s="210">
        <f t="shared" si="143"/>
        <v>0</v>
      </c>
      <c r="EQ318" s="210">
        <f t="shared" si="143"/>
        <v>0</v>
      </c>
      <c r="ER318" s="210">
        <f t="shared" si="143"/>
        <v>0</v>
      </c>
      <c r="ES318" s="210">
        <f t="shared" si="143"/>
        <v>0</v>
      </c>
      <c r="ET318" s="210">
        <f t="shared" si="143"/>
        <v>0</v>
      </c>
      <c r="EU318" s="210">
        <f t="shared" si="143"/>
        <v>0</v>
      </c>
      <c r="EV318" s="210">
        <f t="shared" si="143"/>
        <v>0</v>
      </c>
      <c r="EW318" s="210">
        <f t="shared" si="143"/>
        <v>0</v>
      </c>
      <c r="EX318" s="210">
        <f t="shared" si="143"/>
        <v>0</v>
      </c>
      <c r="EY318" s="210">
        <f t="shared" si="143"/>
        <v>0</v>
      </c>
      <c r="EZ318" s="210">
        <f t="shared" si="143"/>
        <v>0</v>
      </c>
      <c r="FA318" s="210">
        <f t="shared" si="143"/>
        <v>0</v>
      </c>
      <c r="FB318" s="210">
        <f t="shared" si="143"/>
        <v>0</v>
      </c>
      <c r="FC318" s="210">
        <f t="shared" si="143"/>
        <v>0</v>
      </c>
      <c r="FD318" s="210">
        <f t="shared" si="143"/>
        <v>0</v>
      </c>
      <c r="FE318" s="210">
        <f t="shared" si="143"/>
        <v>0</v>
      </c>
      <c r="FF318" s="210">
        <f t="shared" si="143"/>
        <v>0</v>
      </c>
      <c r="FG318" s="210">
        <f t="shared" si="143"/>
        <v>0</v>
      </c>
      <c r="FH318" s="210">
        <f t="shared" si="143"/>
        <v>0</v>
      </c>
      <c r="FI318" s="210">
        <f t="shared" si="143"/>
        <v>0</v>
      </c>
      <c r="FJ318" s="210">
        <f t="shared" si="143"/>
        <v>0</v>
      </c>
      <c r="FK318" s="210">
        <f t="shared" si="143"/>
        <v>0</v>
      </c>
      <c r="FL318" s="210">
        <f t="shared" si="143"/>
        <v>0</v>
      </c>
      <c r="FM318" s="210">
        <f t="shared" si="143"/>
        <v>0</v>
      </c>
      <c r="FN318" s="210">
        <f t="shared" si="143"/>
        <v>0</v>
      </c>
      <c r="FO318" s="210">
        <f t="shared" si="143"/>
        <v>0</v>
      </c>
      <c r="FP318" s="210">
        <f t="shared" si="143"/>
        <v>0</v>
      </c>
      <c r="FQ318" s="210">
        <f t="shared" si="143"/>
        <v>0</v>
      </c>
      <c r="FR318" s="210">
        <f t="shared" si="143"/>
        <v>0</v>
      </c>
      <c r="FS318" s="210">
        <f t="shared" si="143"/>
        <v>0</v>
      </c>
      <c r="FT318" s="210">
        <f t="shared" si="143"/>
        <v>0</v>
      </c>
      <c r="FU318" s="210">
        <f t="shared" si="143"/>
        <v>0</v>
      </c>
      <c r="FV318" s="210">
        <f t="shared" si="143"/>
        <v>0</v>
      </c>
      <c r="FW318" s="210">
        <f t="shared" si="143"/>
        <v>0</v>
      </c>
      <c r="FX318" s="210">
        <f t="shared" si="143"/>
        <v>0</v>
      </c>
      <c r="FY318" s="210">
        <f t="shared" si="143"/>
        <v>0</v>
      </c>
      <c r="FZ318" s="210">
        <f t="shared" si="143"/>
        <v>0</v>
      </c>
      <c r="GA318" s="210">
        <f t="shared" si="143"/>
        <v>0</v>
      </c>
      <c r="GB318" s="210">
        <f t="shared" si="143"/>
        <v>0</v>
      </c>
      <c r="GC318" s="210">
        <f t="shared" si="143"/>
        <v>0</v>
      </c>
      <c r="GD318" s="210">
        <f t="shared" si="143"/>
        <v>0</v>
      </c>
      <c r="GE318" s="210">
        <f t="shared" si="143"/>
        <v>0</v>
      </c>
      <c r="GF318" s="210">
        <f t="shared" si="143"/>
        <v>0</v>
      </c>
      <c r="GG318" s="210">
        <f t="shared" si="143"/>
        <v>0</v>
      </c>
      <c r="GH318" s="210">
        <f t="shared" si="143"/>
        <v>0</v>
      </c>
      <c r="GI318" s="210">
        <f t="shared" si="143"/>
        <v>0</v>
      </c>
      <c r="GK318" s="216">
        <f t="shared" si="91"/>
        <v>0</v>
      </c>
      <c r="GL318" s="216">
        <f t="shared" si="86"/>
        <v>0</v>
      </c>
      <c r="GM318" s="216">
        <f t="shared" si="87"/>
        <v>0</v>
      </c>
      <c r="GN318" s="216">
        <f t="shared" si="88"/>
        <v>0</v>
      </c>
    </row>
    <row r="319" spans="1:196" x14ac:dyDescent="0.35">
      <c r="A319" s="9">
        <f>Report!$C$4</f>
        <v>1</v>
      </c>
      <c r="B319" t="str">
        <f>VLOOKUP($A319,Centers!$B$1:$C$120,2,)</f>
        <v>GATE</v>
      </c>
      <c r="C319" s="209">
        <v>45005</v>
      </c>
      <c r="D319" s="113">
        <f>IF($A319=1,SUM(SUMIFS(Indent!$E:$E,Indent!$C:$C,Waterfall!$C319,Indent!$A:$A,Centers!$A$2),SUMIFS(Indent!$E:$E,Indent!$C:$C,Waterfall!$C319,Indent!$A:$A,Centers!$A$3),SUMIFS(Indent!$E:$E,Indent!$C:$C,Waterfall!$C319,Indent!$A:$A,Centers!$A$4),SUMIFS(Indent!$E:$E,Indent!$C:$C,Waterfall!$C319,Indent!$A:$A,Centers!$A$5),SUMIFS(Indent!$E:$E,Indent!$C:$C,Waterfall!$C319,Indent!$A:$A,Centers!$A$6),SUMIFS(Indent!$E:$E,Indent!$C:$C,Waterfall!$C319,Indent!$A:$A,Centers!$A$7),SUMIFS(Indent!$E:$E,Indent!$C:$C,Waterfall!$C319,Indent!$A:$A,Centers!$A$8)),SUMIFS(Indent!$E:$E,Indent!$C:$C,Waterfall!$C319,Indent!$A:$A,$A319))</f>
        <v>0</v>
      </c>
      <c r="E319" s="210">
        <f t="shared" si="83"/>
        <v>0</v>
      </c>
      <c r="F319" s="210">
        <f t="shared" si="142"/>
        <v>0</v>
      </c>
      <c r="G319" s="210">
        <f t="shared" si="142"/>
        <v>0</v>
      </c>
      <c r="H319" s="210">
        <f t="shared" si="142"/>
        <v>0</v>
      </c>
      <c r="I319" s="210">
        <f t="shared" si="142"/>
        <v>0</v>
      </c>
      <c r="J319" s="210">
        <f t="shared" si="142"/>
        <v>0</v>
      </c>
      <c r="K319" s="210">
        <f t="shared" si="142"/>
        <v>0</v>
      </c>
      <c r="L319" s="210">
        <f t="shared" si="142"/>
        <v>0</v>
      </c>
      <c r="M319" s="210">
        <f t="shared" si="142"/>
        <v>0</v>
      </c>
      <c r="N319" s="210">
        <f t="shared" si="142"/>
        <v>0</v>
      </c>
      <c r="O319" s="210">
        <f t="shared" si="142"/>
        <v>0</v>
      </c>
      <c r="P319" s="210">
        <f t="shared" si="142"/>
        <v>0</v>
      </c>
      <c r="Q319" s="210">
        <f t="shared" si="142"/>
        <v>0</v>
      </c>
      <c r="R319" s="210">
        <f t="shared" si="142"/>
        <v>0</v>
      </c>
      <c r="S319" s="210">
        <f t="shared" si="142"/>
        <v>0</v>
      </c>
      <c r="T319" s="210">
        <f t="shared" si="142"/>
        <v>0</v>
      </c>
      <c r="U319" s="210">
        <f t="shared" si="142"/>
        <v>0</v>
      </c>
      <c r="V319" s="210">
        <f t="shared" si="142"/>
        <v>0</v>
      </c>
      <c r="W319" s="210">
        <f t="shared" si="142"/>
        <v>0</v>
      </c>
      <c r="X319" s="210">
        <f t="shared" si="142"/>
        <v>0</v>
      </c>
      <c r="Y319" s="210">
        <f t="shared" si="142"/>
        <v>0</v>
      </c>
      <c r="Z319" s="210">
        <f t="shared" si="142"/>
        <v>0</v>
      </c>
      <c r="AA319" s="210">
        <f t="shared" si="142"/>
        <v>0</v>
      </c>
      <c r="AB319" s="210">
        <f t="shared" si="142"/>
        <v>0</v>
      </c>
      <c r="AC319" s="210">
        <f t="shared" si="142"/>
        <v>0</v>
      </c>
      <c r="AD319" s="210">
        <f t="shared" si="142"/>
        <v>0</v>
      </c>
      <c r="AE319" s="210">
        <f t="shared" si="142"/>
        <v>0</v>
      </c>
      <c r="AF319" s="210">
        <f t="shared" si="142"/>
        <v>0</v>
      </c>
      <c r="AG319" s="210">
        <f t="shared" si="142"/>
        <v>0</v>
      </c>
      <c r="AH319" s="210">
        <f t="shared" si="142"/>
        <v>0</v>
      </c>
      <c r="AI319" s="210">
        <f t="shared" si="142"/>
        <v>0</v>
      </c>
      <c r="AJ319" s="210">
        <f t="shared" si="142"/>
        <v>0</v>
      </c>
      <c r="AK319" s="210">
        <f t="shared" si="142"/>
        <v>0</v>
      </c>
      <c r="AL319" s="210">
        <f t="shared" si="142"/>
        <v>0</v>
      </c>
      <c r="AM319" s="210">
        <f t="shared" si="142"/>
        <v>0</v>
      </c>
      <c r="AN319" s="210">
        <f t="shared" si="142"/>
        <v>0</v>
      </c>
      <c r="AO319" s="210">
        <f t="shared" si="142"/>
        <v>0</v>
      </c>
      <c r="AP319" s="210">
        <f t="shared" si="142"/>
        <v>0</v>
      </c>
      <c r="AQ319" s="210">
        <f t="shared" si="142"/>
        <v>0</v>
      </c>
      <c r="AR319" s="210">
        <f t="shared" si="142"/>
        <v>0</v>
      </c>
      <c r="AS319" s="210">
        <f t="shared" si="142"/>
        <v>0</v>
      </c>
      <c r="AT319" s="210">
        <f t="shared" si="142"/>
        <v>0</v>
      </c>
      <c r="AU319" s="210">
        <f t="shared" si="142"/>
        <v>0</v>
      </c>
      <c r="AV319" s="210">
        <f t="shared" si="142"/>
        <v>0</v>
      </c>
      <c r="AW319" s="210">
        <f t="shared" si="142"/>
        <v>0</v>
      </c>
      <c r="AX319" s="210">
        <f t="shared" si="142"/>
        <v>0</v>
      </c>
      <c r="AY319" s="210">
        <f t="shared" si="142"/>
        <v>0</v>
      </c>
      <c r="AZ319" s="210">
        <f t="shared" si="142"/>
        <v>0</v>
      </c>
      <c r="BA319" s="210">
        <f t="shared" si="142"/>
        <v>0</v>
      </c>
      <c r="BB319" s="210">
        <f t="shared" si="142"/>
        <v>0</v>
      </c>
      <c r="BC319" s="210">
        <f t="shared" si="142"/>
        <v>0</v>
      </c>
      <c r="BD319" s="210">
        <f t="shared" si="142"/>
        <v>0</v>
      </c>
      <c r="BE319" s="210">
        <f t="shared" si="142"/>
        <v>0</v>
      </c>
      <c r="BF319" s="210">
        <f t="shared" si="142"/>
        <v>0</v>
      </c>
      <c r="BG319" s="210">
        <f t="shared" si="142"/>
        <v>0</v>
      </c>
      <c r="BH319" s="210">
        <f t="shared" si="142"/>
        <v>0</v>
      </c>
      <c r="BI319" s="210">
        <f t="shared" si="142"/>
        <v>0</v>
      </c>
      <c r="BJ319" s="210">
        <f t="shared" si="142"/>
        <v>0</v>
      </c>
      <c r="BK319" s="210">
        <f t="shared" si="142"/>
        <v>0</v>
      </c>
      <c r="BL319" s="210">
        <f t="shared" si="142"/>
        <v>0</v>
      </c>
      <c r="BM319" s="210">
        <f t="shared" si="142"/>
        <v>0</v>
      </c>
      <c r="BN319" s="210">
        <f t="shared" si="142"/>
        <v>0</v>
      </c>
      <c r="BO319" s="210">
        <f t="shared" si="142"/>
        <v>0</v>
      </c>
      <c r="BP319" s="210">
        <f t="shared" si="142"/>
        <v>0</v>
      </c>
      <c r="BQ319" s="210">
        <f t="shared" ref="BQ319:EB323" si="144">IFERROR(BQ128/$D128,0)</f>
        <v>0</v>
      </c>
      <c r="BR319" s="210">
        <f t="shared" si="144"/>
        <v>0</v>
      </c>
      <c r="BS319" s="210">
        <f t="shared" si="144"/>
        <v>0</v>
      </c>
      <c r="BT319" s="210">
        <f t="shared" si="144"/>
        <v>0</v>
      </c>
      <c r="BU319" s="210">
        <f t="shared" si="144"/>
        <v>0</v>
      </c>
      <c r="BV319" s="210">
        <f t="shared" si="144"/>
        <v>0</v>
      </c>
      <c r="BW319" s="210">
        <f t="shared" si="144"/>
        <v>0</v>
      </c>
      <c r="BX319" s="210">
        <f t="shared" si="144"/>
        <v>0</v>
      </c>
      <c r="BY319" s="210">
        <f t="shared" si="144"/>
        <v>0</v>
      </c>
      <c r="BZ319" s="210">
        <f t="shared" si="144"/>
        <v>0</v>
      </c>
      <c r="CA319" s="210">
        <f t="shared" si="144"/>
        <v>0</v>
      </c>
      <c r="CB319" s="210">
        <f t="shared" si="144"/>
        <v>0</v>
      </c>
      <c r="CC319" s="210">
        <f t="shared" si="144"/>
        <v>0</v>
      </c>
      <c r="CD319" s="210">
        <f t="shared" si="144"/>
        <v>0</v>
      </c>
      <c r="CE319" s="210">
        <f t="shared" si="144"/>
        <v>0</v>
      </c>
      <c r="CF319" s="210">
        <f t="shared" si="144"/>
        <v>0</v>
      </c>
      <c r="CG319" s="210">
        <f t="shared" si="144"/>
        <v>0</v>
      </c>
      <c r="CH319" s="210">
        <f t="shared" si="144"/>
        <v>0</v>
      </c>
      <c r="CI319" s="210">
        <f t="shared" si="144"/>
        <v>0</v>
      </c>
      <c r="CJ319" s="210">
        <f t="shared" si="144"/>
        <v>0</v>
      </c>
      <c r="CK319" s="210">
        <f t="shared" si="144"/>
        <v>0</v>
      </c>
      <c r="CL319" s="210">
        <f t="shared" si="144"/>
        <v>0</v>
      </c>
      <c r="CM319" s="210">
        <f t="shared" si="144"/>
        <v>0</v>
      </c>
      <c r="CN319" s="210">
        <f t="shared" si="144"/>
        <v>0</v>
      </c>
      <c r="CO319" s="210">
        <f t="shared" si="144"/>
        <v>0</v>
      </c>
      <c r="CP319" s="210">
        <f t="shared" si="144"/>
        <v>0</v>
      </c>
      <c r="CQ319" s="210">
        <f t="shared" si="144"/>
        <v>0</v>
      </c>
      <c r="CR319" s="210">
        <f t="shared" si="144"/>
        <v>0</v>
      </c>
      <c r="CS319" s="210">
        <f t="shared" si="144"/>
        <v>0</v>
      </c>
      <c r="CT319" s="210">
        <f t="shared" si="144"/>
        <v>0</v>
      </c>
      <c r="CU319" s="210">
        <f t="shared" si="144"/>
        <v>0</v>
      </c>
      <c r="CV319" s="210">
        <f t="shared" si="144"/>
        <v>0</v>
      </c>
      <c r="CW319" s="210">
        <f t="shared" si="144"/>
        <v>0</v>
      </c>
      <c r="CX319" s="210">
        <f t="shared" si="144"/>
        <v>0</v>
      </c>
      <c r="CY319" s="210">
        <f t="shared" si="144"/>
        <v>0</v>
      </c>
      <c r="CZ319" s="210">
        <f t="shared" si="144"/>
        <v>0</v>
      </c>
      <c r="DA319" s="210">
        <f t="shared" si="144"/>
        <v>0</v>
      </c>
      <c r="DB319" s="210">
        <f t="shared" si="144"/>
        <v>0</v>
      </c>
      <c r="DC319" s="210">
        <f t="shared" si="144"/>
        <v>0</v>
      </c>
      <c r="DD319" s="210">
        <f t="shared" si="144"/>
        <v>0</v>
      </c>
      <c r="DE319" s="210">
        <f t="shared" si="144"/>
        <v>0</v>
      </c>
      <c r="DF319" s="210">
        <f t="shared" si="144"/>
        <v>0</v>
      </c>
      <c r="DG319" s="210">
        <f t="shared" si="144"/>
        <v>0</v>
      </c>
      <c r="DH319" s="210">
        <f t="shared" si="144"/>
        <v>0</v>
      </c>
      <c r="DI319" s="210">
        <f t="shared" si="144"/>
        <v>0</v>
      </c>
      <c r="DJ319" s="210">
        <f t="shared" si="144"/>
        <v>0</v>
      </c>
      <c r="DK319" s="210">
        <f t="shared" si="144"/>
        <v>0</v>
      </c>
      <c r="DL319" s="210">
        <f t="shared" si="144"/>
        <v>0</v>
      </c>
      <c r="DM319" s="210">
        <f t="shared" si="144"/>
        <v>0</v>
      </c>
      <c r="DN319" s="210">
        <f t="shared" si="144"/>
        <v>0</v>
      </c>
      <c r="DO319" s="210">
        <f t="shared" si="144"/>
        <v>0</v>
      </c>
      <c r="DP319" s="210">
        <f t="shared" si="144"/>
        <v>0</v>
      </c>
      <c r="DQ319" s="210">
        <f t="shared" si="144"/>
        <v>0</v>
      </c>
      <c r="DR319" s="210">
        <f t="shared" si="144"/>
        <v>0</v>
      </c>
      <c r="DS319" s="210">
        <f t="shared" si="144"/>
        <v>0</v>
      </c>
      <c r="DT319" s="210">
        <f t="shared" si="144"/>
        <v>0</v>
      </c>
      <c r="DU319" s="210">
        <f t="shared" si="144"/>
        <v>0</v>
      </c>
      <c r="DV319" s="210">
        <f t="shared" si="144"/>
        <v>0</v>
      </c>
      <c r="DW319" s="210">
        <f t="shared" si="144"/>
        <v>0</v>
      </c>
      <c r="DX319" s="210">
        <f t="shared" si="144"/>
        <v>0</v>
      </c>
      <c r="DY319" s="210">
        <f t="shared" si="144"/>
        <v>0</v>
      </c>
      <c r="DZ319" s="210">
        <f t="shared" si="144"/>
        <v>0</v>
      </c>
      <c r="EA319" s="210">
        <f t="shared" si="144"/>
        <v>0</v>
      </c>
      <c r="EB319" s="210">
        <f t="shared" si="144"/>
        <v>0</v>
      </c>
      <c r="EC319" s="210">
        <f t="shared" si="143"/>
        <v>0</v>
      </c>
      <c r="ED319" s="210">
        <f t="shared" si="143"/>
        <v>0</v>
      </c>
      <c r="EE319" s="210">
        <f t="shared" si="143"/>
        <v>0</v>
      </c>
      <c r="EF319" s="210">
        <f t="shared" si="143"/>
        <v>0</v>
      </c>
      <c r="EG319" s="210">
        <f t="shared" si="143"/>
        <v>0</v>
      </c>
      <c r="EH319" s="210">
        <f t="shared" si="143"/>
        <v>0</v>
      </c>
      <c r="EI319" s="210">
        <f t="shared" si="143"/>
        <v>0</v>
      </c>
      <c r="EJ319" s="210">
        <f t="shared" si="143"/>
        <v>0</v>
      </c>
      <c r="EK319" s="210">
        <f t="shared" si="143"/>
        <v>0</v>
      </c>
      <c r="EL319" s="210">
        <f t="shared" si="143"/>
        <v>0</v>
      </c>
      <c r="EM319" s="210">
        <f t="shared" si="143"/>
        <v>0</v>
      </c>
      <c r="EN319" s="210">
        <f t="shared" si="143"/>
        <v>0</v>
      </c>
      <c r="EO319" s="210">
        <f t="shared" si="143"/>
        <v>0</v>
      </c>
      <c r="EP319" s="210">
        <f t="shared" si="143"/>
        <v>0</v>
      </c>
      <c r="EQ319" s="210">
        <f t="shared" si="143"/>
        <v>0</v>
      </c>
      <c r="ER319" s="210">
        <f t="shared" si="143"/>
        <v>0</v>
      </c>
      <c r="ES319" s="210">
        <f t="shared" si="143"/>
        <v>0</v>
      </c>
      <c r="ET319" s="210">
        <f t="shared" si="143"/>
        <v>0</v>
      </c>
      <c r="EU319" s="210">
        <f t="shared" si="143"/>
        <v>0</v>
      </c>
      <c r="EV319" s="210">
        <f t="shared" si="143"/>
        <v>0</v>
      </c>
      <c r="EW319" s="210">
        <f t="shared" si="143"/>
        <v>0</v>
      </c>
      <c r="EX319" s="210">
        <f t="shared" si="143"/>
        <v>0</v>
      </c>
      <c r="EY319" s="210">
        <f t="shared" si="143"/>
        <v>0</v>
      </c>
      <c r="EZ319" s="210">
        <f t="shared" si="143"/>
        <v>0</v>
      </c>
      <c r="FA319" s="210">
        <f t="shared" si="143"/>
        <v>0</v>
      </c>
      <c r="FB319" s="210">
        <f t="shared" si="143"/>
        <v>0</v>
      </c>
      <c r="FC319" s="210">
        <f t="shared" si="143"/>
        <v>0</v>
      </c>
      <c r="FD319" s="210">
        <f t="shared" si="143"/>
        <v>0</v>
      </c>
      <c r="FE319" s="210">
        <f t="shared" si="143"/>
        <v>0</v>
      </c>
      <c r="FF319" s="210">
        <f t="shared" si="143"/>
        <v>0</v>
      </c>
      <c r="FG319" s="210">
        <f t="shared" si="143"/>
        <v>0</v>
      </c>
      <c r="FH319" s="210">
        <f t="shared" si="143"/>
        <v>0</v>
      </c>
      <c r="FI319" s="210">
        <f t="shared" si="143"/>
        <v>0</v>
      </c>
      <c r="FJ319" s="210">
        <f t="shared" si="143"/>
        <v>0</v>
      </c>
      <c r="FK319" s="210">
        <f t="shared" si="143"/>
        <v>0</v>
      </c>
      <c r="FL319" s="210">
        <f t="shared" si="143"/>
        <v>0</v>
      </c>
      <c r="FM319" s="210">
        <f t="shared" si="143"/>
        <v>0</v>
      </c>
      <c r="FN319" s="210">
        <f t="shared" si="143"/>
        <v>0</v>
      </c>
      <c r="FO319" s="210">
        <f t="shared" si="143"/>
        <v>0</v>
      </c>
      <c r="FP319" s="210">
        <f t="shared" si="143"/>
        <v>0</v>
      </c>
      <c r="FQ319" s="210">
        <f t="shared" si="143"/>
        <v>0</v>
      </c>
      <c r="FR319" s="210">
        <f t="shared" si="143"/>
        <v>0</v>
      </c>
      <c r="FS319" s="210">
        <f t="shared" si="143"/>
        <v>0</v>
      </c>
      <c r="FT319" s="210">
        <f t="shared" si="143"/>
        <v>0</v>
      </c>
      <c r="FU319" s="210">
        <f t="shared" si="143"/>
        <v>0</v>
      </c>
      <c r="FV319" s="210">
        <f t="shared" si="143"/>
        <v>0</v>
      </c>
      <c r="FW319" s="210">
        <f t="shared" si="143"/>
        <v>0</v>
      </c>
      <c r="FX319" s="210">
        <f t="shared" si="143"/>
        <v>0</v>
      </c>
      <c r="FY319" s="210">
        <f t="shared" si="143"/>
        <v>0</v>
      </c>
      <c r="FZ319" s="210">
        <f t="shared" si="143"/>
        <v>0</v>
      </c>
      <c r="GA319" s="210">
        <f t="shared" si="143"/>
        <v>0</v>
      </c>
      <c r="GB319" s="210">
        <f t="shared" si="143"/>
        <v>0</v>
      </c>
      <c r="GC319" s="210">
        <f t="shared" si="143"/>
        <v>0</v>
      </c>
      <c r="GD319" s="210">
        <f t="shared" si="143"/>
        <v>0</v>
      </c>
      <c r="GE319" s="210">
        <f t="shared" si="143"/>
        <v>0</v>
      </c>
      <c r="GF319" s="210">
        <f t="shared" si="143"/>
        <v>0</v>
      </c>
      <c r="GG319" s="210">
        <f t="shared" si="143"/>
        <v>0</v>
      </c>
      <c r="GH319" s="210">
        <f t="shared" si="143"/>
        <v>0</v>
      </c>
      <c r="GI319" s="210">
        <f t="shared" si="143"/>
        <v>0</v>
      </c>
      <c r="GK319" s="216">
        <f t="shared" si="91"/>
        <v>0</v>
      </c>
      <c r="GL319" s="216">
        <f t="shared" si="86"/>
        <v>0</v>
      </c>
      <c r="GM319" s="216">
        <f t="shared" si="87"/>
        <v>0</v>
      </c>
      <c r="GN319" s="216">
        <f t="shared" si="88"/>
        <v>0</v>
      </c>
    </row>
    <row r="320" spans="1:196" x14ac:dyDescent="0.35">
      <c r="A320" s="9">
        <f>Report!$C$4</f>
        <v>1</v>
      </c>
      <c r="B320" t="str">
        <f>VLOOKUP($A320,Centers!$B$1:$C$120,2,)</f>
        <v>GATE</v>
      </c>
      <c r="C320" s="209">
        <v>45006</v>
      </c>
      <c r="D320" s="113">
        <f>IF($A320=1,SUM(SUMIFS(Indent!$E:$E,Indent!$C:$C,Waterfall!$C320,Indent!$A:$A,Centers!$A$2),SUMIFS(Indent!$E:$E,Indent!$C:$C,Waterfall!$C320,Indent!$A:$A,Centers!$A$3),SUMIFS(Indent!$E:$E,Indent!$C:$C,Waterfall!$C320,Indent!$A:$A,Centers!$A$4),SUMIFS(Indent!$E:$E,Indent!$C:$C,Waterfall!$C320,Indent!$A:$A,Centers!$A$5),SUMIFS(Indent!$E:$E,Indent!$C:$C,Waterfall!$C320,Indent!$A:$A,Centers!$A$6),SUMIFS(Indent!$E:$E,Indent!$C:$C,Waterfall!$C320,Indent!$A:$A,Centers!$A$7),SUMIFS(Indent!$E:$E,Indent!$C:$C,Waterfall!$C320,Indent!$A:$A,Centers!$A$8)),SUMIFS(Indent!$E:$E,Indent!$C:$C,Waterfall!$C320,Indent!$A:$A,$A320))</f>
        <v>0</v>
      </c>
      <c r="E320" s="210">
        <f t="shared" si="83"/>
        <v>0</v>
      </c>
      <c r="F320" s="210">
        <f t="shared" ref="F320:BQ323" si="145">IFERROR(F129/$D129,0)</f>
        <v>0</v>
      </c>
      <c r="G320" s="210">
        <f t="shared" si="145"/>
        <v>0</v>
      </c>
      <c r="H320" s="210">
        <f t="shared" si="145"/>
        <v>0</v>
      </c>
      <c r="I320" s="210">
        <f t="shared" si="145"/>
        <v>0</v>
      </c>
      <c r="J320" s="210">
        <f t="shared" si="145"/>
        <v>0</v>
      </c>
      <c r="K320" s="210">
        <f t="shared" si="145"/>
        <v>0</v>
      </c>
      <c r="L320" s="210">
        <f t="shared" si="145"/>
        <v>0</v>
      </c>
      <c r="M320" s="210">
        <f t="shared" si="145"/>
        <v>0</v>
      </c>
      <c r="N320" s="210">
        <f t="shared" si="145"/>
        <v>0</v>
      </c>
      <c r="O320" s="210">
        <f t="shared" si="145"/>
        <v>0</v>
      </c>
      <c r="P320" s="210">
        <f t="shared" si="145"/>
        <v>0</v>
      </c>
      <c r="Q320" s="210">
        <f t="shared" si="145"/>
        <v>0</v>
      </c>
      <c r="R320" s="210">
        <f t="shared" si="145"/>
        <v>0</v>
      </c>
      <c r="S320" s="210">
        <f t="shared" si="145"/>
        <v>0</v>
      </c>
      <c r="T320" s="210">
        <f t="shared" si="145"/>
        <v>0</v>
      </c>
      <c r="U320" s="210">
        <f t="shared" si="145"/>
        <v>0</v>
      </c>
      <c r="V320" s="210">
        <f t="shared" si="145"/>
        <v>0</v>
      </c>
      <c r="W320" s="210">
        <f t="shared" si="145"/>
        <v>0</v>
      </c>
      <c r="X320" s="210">
        <f t="shared" si="145"/>
        <v>0</v>
      </c>
      <c r="Y320" s="210">
        <f t="shared" si="145"/>
        <v>0</v>
      </c>
      <c r="Z320" s="210">
        <f t="shared" si="145"/>
        <v>0</v>
      </c>
      <c r="AA320" s="210">
        <f t="shared" si="145"/>
        <v>0</v>
      </c>
      <c r="AB320" s="210">
        <f t="shared" si="145"/>
        <v>0</v>
      </c>
      <c r="AC320" s="210">
        <f t="shared" si="145"/>
        <v>0</v>
      </c>
      <c r="AD320" s="210">
        <f t="shared" si="145"/>
        <v>0</v>
      </c>
      <c r="AE320" s="210">
        <f t="shared" si="145"/>
        <v>0</v>
      </c>
      <c r="AF320" s="210">
        <f t="shared" si="145"/>
        <v>0</v>
      </c>
      <c r="AG320" s="210">
        <f t="shared" si="145"/>
        <v>0</v>
      </c>
      <c r="AH320" s="210">
        <f t="shared" si="145"/>
        <v>0</v>
      </c>
      <c r="AI320" s="210">
        <f t="shared" si="145"/>
        <v>0</v>
      </c>
      <c r="AJ320" s="210">
        <f t="shared" si="145"/>
        <v>0</v>
      </c>
      <c r="AK320" s="210">
        <f t="shared" si="145"/>
        <v>0</v>
      </c>
      <c r="AL320" s="210">
        <f t="shared" si="145"/>
        <v>0</v>
      </c>
      <c r="AM320" s="210">
        <f t="shared" si="145"/>
        <v>0</v>
      </c>
      <c r="AN320" s="210">
        <f t="shared" si="145"/>
        <v>0</v>
      </c>
      <c r="AO320" s="210">
        <f t="shared" si="145"/>
        <v>0</v>
      </c>
      <c r="AP320" s="210">
        <f t="shared" si="145"/>
        <v>0</v>
      </c>
      <c r="AQ320" s="210">
        <f t="shared" si="145"/>
        <v>0</v>
      </c>
      <c r="AR320" s="210">
        <f t="shared" si="145"/>
        <v>0</v>
      </c>
      <c r="AS320" s="210">
        <f t="shared" si="145"/>
        <v>0</v>
      </c>
      <c r="AT320" s="210">
        <f t="shared" si="145"/>
        <v>0</v>
      </c>
      <c r="AU320" s="210">
        <f t="shared" si="145"/>
        <v>0</v>
      </c>
      <c r="AV320" s="210">
        <f t="shared" si="145"/>
        <v>0</v>
      </c>
      <c r="AW320" s="210">
        <f t="shared" si="145"/>
        <v>0</v>
      </c>
      <c r="AX320" s="210">
        <f t="shared" si="145"/>
        <v>0</v>
      </c>
      <c r="AY320" s="210">
        <f t="shared" si="145"/>
        <v>0</v>
      </c>
      <c r="AZ320" s="210">
        <f t="shared" si="145"/>
        <v>0</v>
      </c>
      <c r="BA320" s="210">
        <f t="shared" si="145"/>
        <v>0</v>
      </c>
      <c r="BB320" s="210">
        <f t="shared" si="145"/>
        <v>0</v>
      </c>
      <c r="BC320" s="210">
        <f t="shared" si="145"/>
        <v>0</v>
      </c>
      <c r="BD320" s="210">
        <f t="shared" si="145"/>
        <v>0</v>
      </c>
      <c r="BE320" s="210">
        <f t="shared" si="145"/>
        <v>0</v>
      </c>
      <c r="BF320" s="210">
        <f t="shared" si="145"/>
        <v>0</v>
      </c>
      <c r="BG320" s="210">
        <f t="shared" si="145"/>
        <v>0</v>
      </c>
      <c r="BH320" s="210">
        <f t="shared" si="145"/>
        <v>0</v>
      </c>
      <c r="BI320" s="210">
        <f t="shared" si="145"/>
        <v>0</v>
      </c>
      <c r="BJ320" s="210">
        <f t="shared" si="145"/>
        <v>0</v>
      </c>
      <c r="BK320" s="210">
        <f t="shared" si="145"/>
        <v>0</v>
      </c>
      <c r="BL320" s="210">
        <f t="shared" si="145"/>
        <v>0</v>
      </c>
      <c r="BM320" s="210">
        <f t="shared" si="145"/>
        <v>0</v>
      </c>
      <c r="BN320" s="210">
        <f t="shared" si="145"/>
        <v>0</v>
      </c>
      <c r="BO320" s="210">
        <f t="shared" si="145"/>
        <v>0</v>
      </c>
      <c r="BP320" s="210">
        <f t="shared" si="145"/>
        <v>0</v>
      </c>
      <c r="BQ320" s="210">
        <f t="shared" si="145"/>
        <v>0</v>
      </c>
      <c r="BR320" s="210">
        <f t="shared" si="144"/>
        <v>0</v>
      </c>
      <c r="BS320" s="210">
        <f t="shared" si="144"/>
        <v>0</v>
      </c>
      <c r="BT320" s="210">
        <f t="shared" si="144"/>
        <v>0</v>
      </c>
      <c r="BU320" s="210">
        <f t="shared" si="144"/>
        <v>0</v>
      </c>
      <c r="BV320" s="210">
        <f t="shared" si="144"/>
        <v>0</v>
      </c>
      <c r="BW320" s="210">
        <f t="shared" si="144"/>
        <v>0</v>
      </c>
      <c r="BX320" s="210">
        <f t="shared" si="144"/>
        <v>0</v>
      </c>
      <c r="BY320" s="210">
        <f t="shared" si="144"/>
        <v>0</v>
      </c>
      <c r="BZ320" s="210">
        <f t="shared" si="144"/>
        <v>0</v>
      </c>
      <c r="CA320" s="210">
        <f t="shared" si="144"/>
        <v>0</v>
      </c>
      <c r="CB320" s="210">
        <f t="shared" si="144"/>
        <v>0</v>
      </c>
      <c r="CC320" s="210">
        <f t="shared" si="144"/>
        <v>0</v>
      </c>
      <c r="CD320" s="210">
        <f t="shared" si="144"/>
        <v>0</v>
      </c>
      <c r="CE320" s="210">
        <f t="shared" si="144"/>
        <v>0</v>
      </c>
      <c r="CF320" s="210">
        <f t="shared" si="144"/>
        <v>0</v>
      </c>
      <c r="CG320" s="210">
        <f t="shared" si="144"/>
        <v>0</v>
      </c>
      <c r="CH320" s="210">
        <f t="shared" si="144"/>
        <v>0</v>
      </c>
      <c r="CI320" s="210">
        <f t="shared" si="144"/>
        <v>0</v>
      </c>
      <c r="CJ320" s="210">
        <f t="shared" si="144"/>
        <v>0</v>
      </c>
      <c r="CK320" s="210">
        <f t="shared" si="144"/>
        <v>0</v>
      </c>
      <c r="CL320" s="210">
        <f t="shared" si="144"/>
        <v>0</v>
      </c>
      <c r="CM320" s="210">
        <f t="shared" si="144"/>
        <v>0</v>
      </c>
      <c r="CN320" s="210">
        <f t="shared" si="144"/>
        <v>0</v>
      </c>
      <c r="CO320" s="210">
        <f t="shared" si="144"/>
        <v>0</v>
      </c>
      <c r="CP320" s="210">
        <f t="shared" si="144"/>
        <v>0</v>
      </c>
      <c r="CQ320" s="210">
        <f t="shared" si="144"/>
        <v>0</v>
      </c>
      <c r="CR320" s="210">
        <f t="shared" si="144"/>
        <v>0</v>
      </c>
      <c r="CS320" s="210">
        <f t="shared" si="144"/>
        <v>0</v>
      </c>
      <c r="CT320" s="210">
        <f t="shared" si="144"/>
        <v>0</v>
      </c>
      <c r="CU320" s="210">
        <f t="shared" si="144"/>
        <v>0</v>
      </c>
      <c r="CV320" s="210">
        <f t="shared" si="144"/>
        <v>0</v>
      </c>
      <c r="CW320" s="210">
        <f t="shared" si="144"/>
        <v>0</v>
      </c>
      <c r="CX320" s="210">
        <f t="shared" si="144"/>
        <v>0</v>
      </c>
      <c r="CY320" s="210">
        <f t="shared" si="144"/>
        <v>0</v>
      </c>
      <c r="CZ320" s="210">
        <f t="shared" si="144"/>
        <v>0</v>
      </c>
      <c r="DA320" s="210">
        <f t="shared" si="144"/>
        <v>0</v>
      </c>
      <c r="DB320" s="210">
        <f t="shared" si="144"/>
        <v>0</v>
      </c>
      <c r="DC320" s="210">
        <f t="shared" si="144"/>
        <v>0</v>
      </c>
      <c r="DD320" s="210">
        <f t="shared" si="144"/>
        <v>0</v>
      </c>
      <c r="DE320" s="210">
        <f t="shared" si="144"/>
        <v>0</v>
      </c>
      <c r="DF320" s="210">
        <f t="shared" si="144"/>
        <v>0</v>
      </c>
      <c r="DG320" s="210">
        <f t="shared" si="144"/>
        <v>0</v>
      </c>
      <c r="DH320" s="210">
        <f t="shared" si="144"/>
        <v>0</v>
      </c>
      <c r="DI320" s="210">
        <f t="shared" si="144"/>
        <v>0</v>
      </c>
      <c r="DJ320" s="210">
        <f t="shared" si="144"/>
        <v>0</v>
      </c>
      <c r="DK320" s="210">
        <f t="shared" si="144"/>
        <v>0</v>
      </c>
      <c r="DL320" s="210">
        <f t="shared" si="144"/>
        <v>0</v>
      </c>
      <c r="DM320" s="210">
        <f t="shared" si="144"/>
        <v>0</v>
      </c>
      <c r="DN320" s="210">
        <f t="shared" si="144"/>
        <v>0</v>
      </c>
      <c r="DO320" s="210">
        <f t="shared" si="144"/>
        <v>0</v>
      </c>
      <c r="DP320" s="210">
        <f t="shared" si="144"/>
        <v>0</v>
      </c>
      <c r="DQ320" s="210">
        <f t="shared" si="144"/>
        <v>0</v>
      </c>
      <c r="DR320" s="210">
        <f t="shared" si="144"/>
        <v>0</v>
      </c>
      <c r="DS320" s="210">
        <f t="shared" si="144"/>
        <v>0</v>
      </c>
      <c r="DT320" s="210">
        <f t="shared" si="144"/>
        <v>0</v>
      </c>
      <c r="DU320" s="210">
        <f t="shared" si="144"/>
        <v>0</v>
      </c>
      <c r="DV320" s="210">
        <f t="shared" si="144"/>
        <v>0</v>
      </c>
      <c r="DW320" s="210">
        <f t="shared" si="144"/>
        <v>0</v>
      </c>
      <c r="DX320" s="210">
        <f t="shared" si="144"/>
        <v>0</v>
      </c>
      <c r="DY320" s="210">
        <f t="shared" si="144"/>
        <v>0</v>
      </c>
      <c r="DZ320" s="210">
        <f t="shared" si="144"/>
        <v>0</v>
      </c>
      <c r="EA320" s="210">
        <f t="shared" si="144"/>
        <v>0</v>
      </c>
      <c r="EB320" s="210">
        <f t="shared" si="144"/>
        <v>0</v>
      </c>
      <c r="EC320" s="210">
        <f t="shared" si="143"/>
        <v>0</v>
      </c>
      <c r="ED320" s="210">
        <f t="shared" si="143"/>
        <v>0</v>
      </c>
      <c r="EE320" s="210">
        <f t="shared" si="143"/>
        <v>0</v>
      </c>
      <c r="EF320" s="210">
        <f t="shared" si="143"/>
        <v>0</v>
      </c>
      <c r="EG320" s="210">
        <f t="shared" si="143"/>
        <v>0</v>
      </c>
      <c r="EH320" s="210">
        <f t="shared" si="143"/>
        <v>0</v>
      </c>
      <c r="EI320" s="210">
        <f t="shared" si="143"/>
        <v>0</v>
      </c>
      <c r="EJ320" s="210">
        <f t="shared" si="143"/>
        <v>0</v>
      </c>
      <c r="EK320" s="210">
        <f t="shared" si="143"/>
        <v>0</v>
      </c>
      <c r="EL320" s="210">
        <f t="shared" si="143"/>
        <v>0</v>
      </c>
      <c r="EM320" s="210">
        <f t="shared" si="143"/>
        <v>0</v>
      </c>
      <c r="EN320" s="210">
        <f t="shared" si="143"/>
        <v>0</v>
      </c>
      <c r="EO320" s="210">
        <f t="shared" si="143"/>
        <v>0</v>
      </c>
      <c r="EP320" s="210">
        <f t="shared" si="143"/>
        <v>0</v>
      </c>
      <c r="EQ320" s="210">
        <f t="shared" si="143"/>
        <v>0</v>
      </c>
      <c r="ER320" s="210">
        <f t="shared" si="143"/>
        <v>0</v>
      </c>
      <c r="ES320" s="210">
        <f t="shared" si="143"/>
        <v>0</v>
      </c>
      <c r="ET320" s="210">
        <f t="shared" si="143"/>
        <v>0</v>
      </c>
      <c r="EU320" s="210">
        <f t="shared" si="143"/>
        <v>0</v>
      </c>
      <c r="EV320" s="210">
        <f t="shared" ref="EV320:GI320" si="146">IFERROR(EV129/$D129,0)</f>
        <v>0</v>
      </c>
      <c r="EW320" s="210">
        <f t="shared" si="146"/>
        <v>0</v>
      </c>
      <c r="EX320" s="210">
        <f t="shared" si="146"/>
        <v>0</v>
      </c>
      <c r="EY320" s="210">
        <f t="shared" si="146"/>
        <v>0</v>
      </c>
      <c r="EZ320" s="210">
        <f t="shared" si="146"/>
        <v>0</v>
      </c>
      <c r="FA320" s="210">
        <f t="shared" si="146"/>
        <v>0</v>
      </c>
      <c r="FB320" s="210">
        <f t="shared" si="146"/>
        <v>0</v>
      </c>
      <c r="FC320" s="210">
        <f t="shared" si="146"/>
        <v>0</v>
      </c>
      <c r="FD320" s="210">
        <f t="shared" si="146"/>
        <v>0</v>
      </c>
      <c r="FE320" s="210">
        <f t="shared" si="146"/>
        <v>0</v>
      </c>
      <c r="FF320" s="210">
        <f t="shared" si="146"/>
        <v>0</v>
      </c>
      <c r="FG320" s="210">
        <f t="shared" si="146"/>
        <v>0</v>
      </c>
      <c r="FH320" s="210">
        <f t="shared" si="146"/>
        <v>0</v>
      </c>
      <c r="FI320" s="210">
        <f t="shared" si="146"/>
        <v>0</v>
      </c>
      <c r="FJ320" s="210">
        <f t="shared" si="146"/>
        <v>0</v>
      </c>
      <c r="FK320" s="210">
        <f t="shared" si="146"/>
        <v>0</v>
      </c>
      <c r="FL320" s="210">
        <f t="shared" si="146"/>
        <v>0</v>
      </c>
      <c r="FM320" s="210">
        <f t="shared" si="146"/>
        <v>0</v>
      </c>
      <c r="FN320" s="210">
        <f t="shared" si="146"/>
        <v>0</v>
      </c>
      <c r="FO320" s="210">
        <f t="shared" si="146"/>
        <v>0</v>
      </c>
      <c r="FP320" s="210">
        <f t="shared" si="146"/>
        <v>0</v>
      </c>
      <c r="FQ320" s="210">
        <f t="shared" si="146"/>
        <v>0</v>
      </c>
      <c r="FR320" s="210">
        <f t="shared" si="146"/>
        <v>0</v>
      </c>
      <c r="FS320" s="210">
        <f t="shared" si="146"/>
        <v>0</v>
      </c>
      <c r="FT320" s="210">
        <f t="shared" si="146"/>
        <v>0</v>
      </c>
      <c r="FU320" s="210">
        <f t="shared" si="146"/>
        <v>0</v>
      </c>
      <c r="FV320" s="210">
        <f t="shared" si="146"/>
        <v>0</v>
      </c>
      <c r="FW320" s="210">
        <f t="shared" si="146"/>
        <v>0</v>
      </c>
      <c r="FX320" s="210">
        <f t="shared" si="146"/>
        <v>0</v>
      </c>
      <c r="FY320" s="210">
        <f t="shared" si="146"/>
        <v>0</v>
      </c>
      <c r="FZ320" s="210">
        <f t="shared" si="146"/>
        <v>0</v>
      </c>
      <c r="GA320" s="210">
        <f t="shared" si="146"/>
        <v>0</v>
      </c>
      <c r="GB320" s="210">
        <f t="shared" si="146"/>
        <v>0</v>
      </c>
      <c r="GC320" s="210">
        <f t="shared" si="146"/>
        <v>0</v>
      </c>
      <c r="GD320" s="210">
        <f t="shared" si="146"/>
        <v>0</v>
      </c>
      <c r="GE320" s="210">
        <f t="shared" si="146"/>
        <v>0</v>
      </c>
      <c r="GF320" s="210">
        <f t="shared" si="146"/>
        <v>0</v>
      </c>
      <c r="GG320" s="210">
        <f t="shared" si="146"/>
        <v>0</v>
      </c>
      <c r="GH320" s="210">
        <f t="shared" si="146"/>
        <v>0</v>
      </c>
      <c r="GI320" s="210">
        <f t="shared" si="146"/>
        <v>0</v>
      </c>
      <c r="GK320" s="216">
        <f t="shared" si="91"/>
        <v>0</v>
      </c>
      <c r="GL320" s="216">
        <f t="shared" si="86"/>
        <v>0</v>
      </c>
      <c r="GM320" s="216">
        <f t="shared" si="87"/>
        <v>0</v>
      </c>
      <c r="GN320" s="216">
        <f t="shared" si="88"/>
        <v>0</v>
      </c>
    </row>
    <row r="321" spans="1:196" x14ac:dyDescent="0.35">
      <c r="A321" s="9">
        <f>Report!$C$4</f>
        <v>1</v>
      </c>
      <c r="B321" t="str">
        <f>VLOOKUP($A321,Centers!$B$1:$C$120,2,)</f>
        <v>GATE</v>
      </c>
      <c r="C321" s="209">
        <v>45007</v>
      </c>
      <c r="D321" s="113">
        <f>IF($A321=1,SUM(SUMIFS(Indent!$E:$E,Indent!$C:$C,Waterfall!$C321,Indent!$A:$A,Centers!$A$2),SUMIFS(Indent!$E:$E,Indent!$C:$C,Waterfall!$C321,Indent!$A:$A,Centers!$A$3),SUMIFS(Indent!$E:$E,Indent!$C:$C,Waterfall!$C321,Indent!$A:$A,Centers!$A$4),SUMIFS(Indent!$E:$E,Indent!$C:$C,Waterfall!$C321,Indent!$A:$A,Centers!$A$5),SUMIFS(Indent!$E:$E,Indent!$C:$C,Waterfall!$C321,Indent!$A:$A,Centers!$A$6),SUMIFS(Indent!$E:$E,Indent!$C:$C,Waterfall!$C321,Indent!$A:$A,Centers!$A$7),SUMIFS(Indent!$E:$E,Indent!$C:$C,Waterfall!$C321,Indent!$A:$A,Centers!$A$8)),SUMIFS(Indent!$E:$E,Indent!$C:$C,Waterfall!$C321,Indent!$A:$A,$A321))</f>
        <v>0</v>
      </c>
      <c r="E321" s="210">
        <f t="shared" si="83"/>
        <v>0</v>
      </c>
      <c r="F321" s="210">
        <f t="shared" si="145"/>
        <v>0</v>
      </c>
      <c r="G321" s="210">
        <f t="shared" si="145"/>
        <v>0</v>
      </c>
      <c r="H321" s="210">
        <f t="shared" si="145"/>
        <v>0</v>
      </c>
      <c r="I321" s="210">
        <f t="shared" si="145"/>
        <v>0</v>
      </c>
      <c r="J321" s="210">
        <f t="shared" si="145"/>
        <v>0</v>
      </c>
      <c r="K321" s="210">
        <f t="shared" si="145"/>
        <v>0</v>
      </c>
      <c r="L321" s="210">
        <f t="shared" si="145"/>
        <v>0</v>
      </c>
      <c r="M321" s="210">
        <f t="shared" si="145"/>
        <v>0</v>
      </c>
      <c r="N321" s="210">
        <f t="shared" si="145"/>
        <v>0</v>
      </c>
      <c r="O321" s="210">
        <f t="shared" si="145"/>
        <v>0</v>
      </c>
      <c r="P321" s="210">
        <f t="shared" si="145"/>
        <v>0</v>
      </c>
      <c r="Q321" s="210">
        <f t="shared" si="145"/>
        <v>0</v>
      </c>
      <c r="R321" s="210">
        <f t="shared" si="145"/>
        <v>0</v>
      </c>
      <c r="S321" s="210">
        <f t="shared" si="145"/>
        <v>0</v>
      </c>
      <c r="T321" s="210">
        <f t="shared" si="145"/>
        <v>0</v>
      </c>
      <c r="U321" s="210">
        <f t="shared" si="145"/>
        <v>0</v>
      </c>
      <c r="V321" s="210">
        <f t="shared" si="145"/>
        <v>0</v>
      </c>
      <c r="W321" s="210">
        <f t="shared" si="145"/>
        <v>0</v>
      </c>
      <c r="X321" s="210">
        <f t="shared" si="145"/>
        <v>0</v>
      </c>
      <c r="Y321" s="210">
        <f t="shared" si="145"/>
        <v>0</v>
      </c>
      <c r="Z321" s="210">
        <f t="shared" si="145"/>
        <v>0</v>
      </c>
      <c r="AA321" s="210">
        <f t="shared" si="145"/>
        <v>0</v>
      </c>
      <c r="AB321" s="210">
        <f t="shared" si="145"/>
        <v>0</v>
      </c>
      <c r="AC321" s="210">
        <f t="shared" si="145"/>
        <v>0</v>
      </c>
      <c r="AD321" s="210">
        <f t="shared" si="145"/>
        <v>0</v>
      </c>
      <c r="AE321" s="210">
        <f t="shared" si="145"/>
        <v>0</v>
      </c>
      <c r="AF321" s="210">
        <f t="shared" si="145"/>
        <v>0</v>
      </c>
      <c r="AG321" s="210">
        <f t="shared" si="145"/>
        <v>0</v>
      </c>
      <c r="AH321" s="210">
        <f t="shared" si="145"/>
        <v>0</v>
      </c>
      <c r="AI321" s="210">
        <f t="shared" si="145"/>
        <v>0</v>
      </c>
      <c r="AJ321" s="210">
        <f t="shared" si="145"/>
        <v>0</v>
      </c>
      <c r="AK321" s="210">
        <f t="shared" si="145"/>
        <v>0</v>
      </c>
      <c r="AL321" s="210">
        <f t="shared" si="145"/>
        <v>0</v>
      </c>
      <c r="AM321" s="210">
        <f t="shared" si="145"/>
        <v>0</v>
      </c>
      <c r="AN321" s="210">
        <f t="shared" si="145"/>
        <v>0</v>
      </c>
      <c r="AO321" s="210">
        <f t="shared" si="145"/>
        <v>0</v>
      </c>
      <c r="AP321" s="210">
        <f t="shared" si="145"/>
        <v>0</v>
      </c>
      <c r="AQ321" s="210">
        <f t="shared" si="145"/>
        <v>0</v>
      </c>
      <c r="AR321" s="210">
        <f t="shared" si="145"/>
        <v>0</v>
      </c>
      <c r="AS321" s="210">
        <f t="shared" si="145"/>
        <v>0</v>
      </c>
      <c r="AT321" s="210">
        <f t="shared" si="145"/>
        <v>0</v>
      </c>
      <c r="AU321" s="210">
        <f t="shared" si="145"/>
        <v>0</v>
      </c>
      <c r="AV321" s="210">
        <f t="shared" si="145"/>
        <v>0</v>
      </c>
      <c r="AW321" s="210">
        <f t="shared" si="145"/>
        <v>0</v>
      </c>
      <c r="AX321" s="210">
        <f t="shared" si="145"/>
        <v>0</v>
      </c>
      <c r="AY321" s="210">
        <f t="shared" si="145"/>
        <v>0</v>
      </c>
      <c r="AZ321" s="210">
        <f t="shared" si="145"/>
        <v>0</v>
      </c>
      <c r="BA321" s="210">
        <f t="shared" si="145"/>
        <v>0</v>
      </c>
      <c r="BB321" s="210">
        <f t="shared" si="145"/>
        <v>0</v>
      </c>
      <c r="BC321" s="210">
        <f t="shared" si="145"/>
        <v>0</v>
      </c>
      <c r="BD321" s="210">
        <f t="shared" si="145"/>
        <v>0</v>
      </c>
      <c r="BE321" s="210">
        <f t="shared" si="145"/>
        <v>0</v>
      </c>
      <c r="BF321" s="210">
        <f t="shared" si="145"/>
        <v>0</v>
      </c>
      <c r="BG321" s="210">
        <f t="shared" si="145"/>
        <v>0</v>
      </c>
      <c r="BH321" s="210">
        <f t="shared" si="145"/>
        <v>0</v>
      </c>
      <c r="BI321" s="210">
        <f t="shared" si="145"/>
        <v>0</v>
      </c>
      <c r="BJ321" s="210">
        <f t="shared" si="145"/>
        <v>0</v>
      </c>
      <c r="BK321" s="210">
        <f t="shared" si="145"/>
        <v>0</v>
      </c>
      <c r="BL321" s="210">
        <f t="shared" si="145"/>
        <v>0</v>
      </c>
      <c r="BM321" s="210">
        <f t="shared" si="145"/>
        <v>0</v>
      </c>
      <c r="BN321" s="210">
        <f t="shared" si="145"/>
        <v>0</v>
      </c>
      <c r="BO321" s="210">
        <f t="shared" si="145"/>
        <v>0</v>
      </c>
      <c r="BP321" s="210">
        <f t="shared" si="145"/>
        <v>0</v>
      </c>
      <c r="BQ321" s="210">
        <f t="shared" si="145"/>
        <v>0</v>
      </c>
      <c r="BR321" s="210">
        <f t="shared" si="144"/>
        <v>0</v>
      </c>
      <c r="BS321" s="210">
        <f t="shared" si="144"/>
        <v>0</v>
      </c>
      <c r="BT321" s="210">
        <f t="shared" si="144"/>
        <v>0</v>
      </c>
      <c r="BU321" s="210">
        <f t="shared" si="144"/>
        <v>0</v>
      </c>
      <c r="BV321" s="210">
        <f t="shared" si="144"/>
        <v>0</v>
      </c>
      <c r="BW321" s="210">
        <f t="shared" si="144"/>
        <v>0</v>
      </c>
      <c r="BX321" s="210">
        <f t="shared" si="144"/>
        <v>0</v>
      </c>
      <c r="BY321" s="210">
        <f t="shared" si="144"/>
        <v>0</v>
      </c>
      <c r="BZ321" s="210">
        <f t="shared" si="144"/>
        <v>0</v>
      </c>
      <c r="CA321" s="210">
        <f t="shared" si="144"/>
        <v>0</v>
      </c>
      <c r="CB321" s="210">
        <f t="shared" si="144"/>
        <v>0</v>
      </c>
      <c r="CC321" s="210">
        <f t="shared" si="144"/>
        <v>0</v>
      </c>
      <c r="CD321" s="210">
        <f t="shared" si="144"/>
        <v>0</v>
      </c>
      <c r="CE321" s="210">
        <f t="shared" si="144"/>
        <v>0</v>
      </c>
      <c r="CF321" s="210">
        <f t="shared" si="144"/>
        <v>0</v>
      </c>
      <c r="CG321" s="210">
        <f t="shared" si="144"/>
        <v>0</v>
      </c>
      <c r="CH321" s="210">
        <f t="shared" si="144"/>
        <v>0</v>
      </c>
      <c r="CI321" s="210">
        <f t="shared" si="144"/>
        <v>0</v>
      </c>
      <c r="CJ321" s="210">
        <f t="shared" si="144"/>
        <v>0</v>
      </c>
      <c r="CK321" s="210">
        <f t="shared" si="144"/>
        <v>0</v>
      </c>
      <c r="CL321" s="210">
        <f t="shared" si="144"/>
        <v>0</v>
      </c>
      <c r="CM321" s="210">
        <f t="shared" si="144"/>
        <v>0</v>
      </c>
      <c r="CN321" s="210">
        <f t="shared" si="144"/>
        <v>0</v>
      </c>
      <c r="CO321" s="210">
        <f t="shared" si="144"/>
        <v>0</v>
      </c>
      <c r="CP321" s="210">
        <f t="shared" si="144"/>
        <v>0</v>
      </c>
      <c r="CQ321" s="210">
        <f t="shared" si="144"/>
        <v>0</v>
      </c>
      <c r="CR321" s="210">
        <f t="shared" si="144"/>
        <v>0</v>
      </c>
      <c r="CS321" s="210">
        <f t="shared" si="144"/>
        <v>0</v>
      </c>
      <c r="CT321" s="210">
        <f t="shared" si="144"/>
        <v>0</v>
      </c>
      <c r="CU321" s="210">
        <f t="shared" si="144"/>
        <v>0</v>
      </c>
      <c r="CV321" s="210">
        <f t="shared" si="144"/>
        <v>0</v>
      </c>
      <c r="CW321" s="210">
        <f t="shared" si="144"/>
        <v>0</v>
      </c>
      <c r="CX321" s="210">
        <f t="shared" si="144"/>
        <v>0</v>
      </c>
      <c r="CY321" s="210">
        <f t="shared" si="144"/>
        <v>0</v>
      </c>
      <c r="CZ321" s="210">
        <f t="shared" si="144"/>
        <v>0</v>
      </c>
      <c r="DA321" s="210">
        <f t="shared" si="144"/>
        <v>0</v>
      </c>
      <c r="DB321" s="210">
        <f t="shared" si="144"/>
        <v>0</v>
      </c>
      <c r="DC321" s="210">
        <f t="shared" si="144"/>
        <v>0</v>
      </c>
      <c r="DD321" s="210">
        <f t="shared" si="144"/>
        <v>0</v>
      </c>
      <c r="DE321" s="210">
        <f t="shared" si="144"/>
        <v>0</v>
      </c>
      <c r="DF321" s="210">
        <f t="shared" si="144"/>
        <v>0</v>
      </c>
      <c r="DG321" s="210">
        <f t="shared" si="144"/>
        <v>0</v>
      </c>
      <c r="DH321" s="210">
        <f t="shared" si="144"/>
        <v>0</v>
      </c>
      <c r="DI321" s="210">
        <f t="shared" si="144"/>
        <v>0</v>
      </c>
      <c r="DJ321" s="210">
        <f t="shared" si="144"/>
        <v>0</v>
      </c>
      <c r="DK321" s="210">
        <f t="shared" si="144"/>
        <v>0</v>
      </c>
      <c r="DL321" s="210">
        <f t="shared" si="144"/>
        <v>0</v>
      </c>
      <c r="DM321" s="210">
        <f t="shared" si="144"/>
        <v>0</v>
      </c>
      <c r="DN321" s="210">
        <f t="shared" si="144"/>
        <v>0</v>
      </c>
      <c r="DO321" s="210">
        <f t="shared" si="144"/>
        <v>0</v>
      </c>
      <c r="DP321" s="210">
        <f t="shared" si="144"/>
        <v>0</v>
      </c>
      <c r="DQ321" s="210">
        <f t="shared" si="144"/>
        <v>0</v>
      </c>
      <c r="DR321" s="210">
        <f t="shared" si="144"/>
        <v>0</v>
      </c>
      <c r="DS321" s="210">
        <f t="shared" si="144"/>
        <v>0</v>
      </c>
      <c r="DT321" s="210">
        <f t="shared" si="144"/>
        <v>0</v>
      </c>
      <c r="DU321" s="210">
        <f t="shared" si="144"/>
        <v>0</v>
      </c>
      <c r="DV321" s="210">
        <f t="shared" si="144"/>
        <v>0</v>
      </c>
      <c r="DW321" s="210">
        <f t="shared" si="144"/>
        <v>0</v>
      </c>
      <c r="DX321" s="210">
        <f t="shared" si="144"/>
        <v>0</v>
      </c>
      <c r="DY321" s="210">
        <f t="shared" si="144"/>
        <v>0</v>
      </c>
      <c r="DZ321" s="210">
        <f t="shared" si="144"/>
        <v>0</v>
      </c>
      <c r="EA321" s="210">
        <f t="shared" si="144"/>
        <v>0</v>
      </c>
      <c r="EB321" s="210">
        <f t="shared" si="144"/>
        <v>0</v>
      </c>
      <c r="EC321" s="210">
        <f t="shared" ref="EC321:GI325" si="147">IFERROR(EC130/$D130,0)</f>
        <v>0</v>
      </c>
      <c r="ED321" s="210">
        <f t="shared" si="147"/>
        <v>0</v>
      </c>
      <c r="EE321" s="210">
        <f t="shared" si="147"/>
        <v>0</v>
      </c>
      <c r="EF321" s="210">
        <f t="shared" si="147"/>
        <v>0</v>
      </c>
      <c r="EG321" s="210">
        <f t="shared" si="147"/>
        <v>0</v>
      </c>
      <c r="EH321" s="210">
        <f t="shared" si="147"/>
        <v>0</v>
      </c>
      <c r="EI321" s="210">
        <f t="shared" si="147"/>
        <v>0</v>
      </c>
      <c r="EJ321" s="210">
        <f t="shared" si="147"/>
        <v>0</v>
      </c>
      <c r="EK321" s="210">
        <f t="shared" si="147"/>
        <v>0</v>
      </c>
      <c r="EL321" s="210">
        <f t="shared" si="147"/>
        <v>0</v>
      </c>
      <c r="EM321" s="210">
        <f t="shared" si="147"/>
        <v>0</v>
      </c>
      <c r="EN321" s="210">
        <f t="shared" si="147"/>
        <v>0</v>
      </c>
      <c r="EO321" s="210">
        <f t="shared" si="147"/>
        <v>0</v>
      </c>
      <c r="EP321" s="210">
        <f t="shared" si="147"/>
        <v>0</v>
      </c>
      <c r="EQ321" s="210">
        <f t="shared" si="147"/>
        <v>0</v>
      </c>
      <c r="ER321" s="210">
        <f t="shared" si="147"/>
        <v>0</v>
      </c>
      <c r="ES321" s="210">
        <f t="shared" si="147"/>
        <v>0</v>
      </c>
      <c r="ET321" s="210">
        <f t="shared" si="147"/>
        <v>0</v>
      </c>
      <c r="EU321" s="210">
        <f t="shared" si="147"/>
        <v>0</v>
      </c>
      <c r="EV321" s="210">
        <f t="shared" si="147"/>
        <v>0</v>
      </c>
      <c r="EW321" s="210">
        <f t="shared" si="147"/>
        <v>0</v>
      </c>
      <c r="EX321" s="210">
        <f t="shared" si="147"/>
        <v>0</v>
      </c>
      <c r="EY321" s="210">
        <f t="shared" si="147"/>
        <v>0</v>
      </c>
      <c r="EZ321" s="210">
        <f t="shared" si="147"/>
        <v>0</v>
      </c>
      <c r="FA321" s="210">
        <f t="shared" si="147"/>
        <v>0</v>
      </c>
      <c r="FB321" s="210">
        <f t="shared" si="147"/>
        <v>0</v>
      </c>
      <c r="FC321" s="210">
        <f t="shared" si="147"/>
        <v>0</v>
      </c>
      <c r="FD321" s="210">
        <f t="shared" si="147"/>
        <v>0</v>
      </c>
      <c r="FE321" s="210">
        <f t="shared" si="147"/>
        <v>0</v>
      </c>
      <c r="FF321" s="210">
        <f t="shared" si="147"/>
        <v>0</v>
      </c>
      <c r="FG321" s="210">
        <f t="shared" si="147"/>
        <v>0</v>
      </c>
      <c r="FH321" s="210">
        <f t="shared" si="147"/>
        <v>0</v>
      </c>
      <c r="FI321" s="210">
        <f t="shared" si="147"/>
        <v>0</v>
      </c>
      <c r="FJ321" s="210">
        <f t="shared" si="147"/>
        <v>0</v>
      </c>
      <c r="FK321" s="210">
        <f t="shared" si="147"/>
        <v>0</v>
      </c>
      <c r="FL321" s="210">
        <f t="shared" si="147"/>
        <v>0</v>
      </c>
      <c r="FM321" s="210">
        <f t="shared" si="147"/>
        <v>0</v>
      </c>
      <c r="FN321" s="210">
        <f t="shared" si="147"/>
        <v>0</v>
      </c>
      <c r="FO321" s="210">
        <f t="shared" si="147"/>
        <v>0</v>
      </c>
      <c r="FP321" s="210">
        <f t="shared" si="147"/>
        <v>0</v>
      </c>
      <c r="FQ321" s="210">
        <f t="shared" si="147"/>
        <v>0</v>
      </c>
      <c r="FR321" s="210">
        <f t="shared" si="147"/>
        <v>0</v>
      </c>
      <c r="FS321" s="210">
        <f t="shared" si="147"/>
        <v>0</v>
      </c>
      <c r="FT321" s="210">
        <f t="shared" si="147"/>
        <v>0</v>
      </c>
      <c r="FU321" s="210">
        <f t="shared" si="147"/>
        <v>0</v>
      </c>
      <c r="FV321" s="210">
        <f t="shared" si="147"/>
        <v>0</v>
      </c>
      <c r="FW321" s="210">
        <f t="shared" si="147"/>
        <v>0</v>
      </c>
      <c r="FX321" s="210">
        <f t="shared" si="147"/>
        <v>0</v>
      </c>
      <c r="FY321" s="210">
        <f t="shared" si="147"/>
        <v>0</v>
      </c>
      <c r="FZ321" s="210">
        <f t="shared" si="147"/>
        <v>0</v>
      </c>
      <c r="GA321" s="210">
        <f t="shared" si="147"/>
        <v>0</v>
      </c>
      <c r="GB321" s="210">
        <f t="shared" si="147"/>
        <v>0</v>
      </c>
      <c r="GC321" s="210">
        <f t="shared" si="147"/>
        <v>0</v>
      </c>
      <c r="GD321" s="210">
        <f t="shared" si="147"/>
        <v>0</v>
      </c>
      <c r="GE321" s="210">
        <f t="shared" si="147"/>
        <v>0</v>
      </c>
      <c r="GF321" s="210">
        <f t="shared" si="147"/>
        <v>0</v>
      </c>
      <c r="GG321" s="210">
        <f t="shared" si="147"/>
        <v>0</v>
      </c>
      <c r="GH321" s="210">
        <f t="shared" si="147"/>
        <v>0</v>
      </c>
      <c r="GI321" s="210">
        <f t="shared" si="147"/>
        <v>0</v>
      </c>
      <c r="GK321" s="216">
        <f t="shared" si="91"/>
        <v>0</v>
      </c>
      <c r="GL321" s="216">
        <f t="shared" si="86"/>
        <v>0</v>
      </c>
      <c r="GM321" s="216">
        <f t="shared" si="87"/>
        <v>0</v>
      </c>
      <c r="GN321" s="216">
        <f t="shared" si="88"/>
        <v>0</v>
      </c>
    </row>
    <row r="322" spans="1:196" x14ac:dyDescent="0.35">
      <c r="A322" s="9">
        <f>Report!$C$4</f>
        <v>1</v>
      </c>
      <c r="B322" t="str">
        <f>VLOOKUP($A322,Centers!$B$1:$C$120,2,)</f>
        <v>GATE</v>
      </c>
      <c r="C322" s="209">
        <v>45008</v>
      </c>
      <c r="D322" s="113">
        <f>IF($A322=1,SUM(SUMIFS(Indent!$E:$E,Indent!$C:$C,Waterfall!$C322,Indent!$A:$A,Centers!$A$2),SUMIFS(Indent!$E:$E,Indent!$C:$C,Waterfall!$C322,Indent!$A:$A,Centers!$A$3),SUMIFS(Indent!$E:$E,Indent!$C:$C,Waterfall!$C322,Indent!$A:$A,Centers!$A$4),SUMIFS(Indent!$E:$E,Indent!$C:$C,Waterfall!$C322,Indent!$A:$A,Centers!$A$5),SUMIFS(Indent!$E:$E,Indent!$C:$C,Waterfall!$C322,Indent!$A:$A,Centers!$A$6),SUMIFS(Indent!$E:$E,Indent!$C:$C,Waterfall!$C322,Indent!$A:$A,Centers!$A$7),SUMIFS(Indent!$E:$E,Indent!$C:$C,Waterfall!$C322,Indent!$A:$A,Centers!$A$8)),SUMIFS(Indent!$E:$E,Indent!$C:$C,Waterfall!$C322,Indent!$A:$A,$A322))</f>
        <v>0</v>
      </c>
      <c r="E322" s="210">
        <f t="shared" si="83"/>
        <v>0</v>
      </c>
      <c r="F322" s="210">
        <f t="shared" si="145"/>
        <v>0</v>
      </c>
      <c r="G322" s="210">
        <f t="shared" si="145"/>
        <v>0</v>
      </c>
      <c r="H322" s="210">
        <f t="shared" si="145"/>
        <v>0</v>
      </c>
      <c r="I322" s="210">
        <f t="shared" si="145"/>
        <v>0</v>
      </c>
      <c r="J322" s="210">
        <f t="shared" si="145"/>
        <v>0</v>
      </c>
      <c r="K322" s="210">
        <f t="shared" si="145"/>
        <v>0</v>
      </c>
      <c r="L322" s="210">
        <f t="shared" si="145"/>
        <v>0</v>
      </c>
      <c r="M322" s="210">
        <f t="shared" si="145"/>
        <v>0</v>
      </c>
      <c r="N322" s="210">
        <f t="shared" si="145"/>
        <v>0</v>
      </c>
      <c r="O322" s="210">
        <f t="shared" si="145"/>
        <v>0</v>
      </c>
      <c r="P322" s="210">
        <f t="shared" si="145"/>
        <v>0</v>
      </c>
      <c r="Q322" s="210">
        <f t="shared" si="145"/>
        <v>0</v>
      </c>
      <c r="R322" s="210">
        <f t="shared" si="145"/>
        <v>0</v>
      </c>
      <c r="S322" s="210">
        <f t="shared" si="145"/>
        <v>0</v>
      </c>
      <c r="T322" s="210">
        <f t="shared" si="145"/>
        <v>0</v>
      </c>
      <c r="U322" s="210">
        <f t="shared" si="145"/>
        <v>0</v>
      </c>
      <c r="V322" s="210">
        <f t="shared" si="145"/>
        <v>0</v>
      </c>
      <c r="W322" s="210">
        <f t="shared" si="145"/>
        <v>0</v>
      </c>
      <c r="X322" s="210">
        <f t="shared" si="145"/>
        <v>0</v>
      </c>
      <c r="Y322" s="210">
        <f t="shared" si="145"/>
        <v>0</v>
      </c>
      <c r="Z322" s="210">
        <f t="shared" si="145"/>
        <v>0</v>
      </c>
      <c r="AA322" s="210">
        <f t="shared" si="145"/>
        <v>0</v>
      </c>
      <c r="AB322" s="210">
        <f t="shared" si="145"/>
        <v>0</v>
      </c>
      <c r="AC322" s="210">
        <f t="shared" si="145"/>
        <v>0</v>
      </c>
      <c r="AD322" s="210">
        <f t="shared" si="145"/>
        <v>0</v>
      </c>
      <c r="AE322" s="210">
        <f t="shared" si="145"/>
        <v>0</v>
      </c>
      <c r="AF322" s="210">
        <f t="shared" si="145"/>
        <v>0</v>
      </c>
      <c r="AG322" s="210">
        <f t="shared" si="145"/>
        <v>0</v>
      </c>
      <c r="AH322" s="210">
        <f t="shared" si="145"/>
        <v>0</v>
      </c>
      <c r="AI322" s="210">
        <f t="shared" si="145"/>
        <v>0</v>
      </c>
      <c r="AJ322" s="210">
        <f t="shared" si="145"/>
        <v>0</v>
      </c>
      <c r="AK322" s="210">
        <f t="shared" si="145"/>
        <v>0</v>
      </c>
      <c r="AL322" s="210">
        <f t="shared" si="145"/>
        <v>0</v>
      </c>
      <c r="AM322" s="210">
        <f t="shared" si="145"/>
        <v>0</v>
      </c>
      <c r="AN322" s="210">
        <f t="shared" si="145"/>
        <v>0</v>
      </c>
      <c r="AO322" s="210">
        <f t="shared" si="145"/>
        <v>0</v>
      </c>
      <c r="AP322" s="210">
        <f t="shared" si="145"/>
        <v>0</v>
      </c>
      <c r="AQ322" s="210">
        <f t="shared" si="145"/>
        <v>0</v>
      </c>
      <c r="AR322" s="210">
        <f t="shared" si="145"/>
        <v>0</v>
      </c>
      <c r="AS322" s="210">
        <f t="shared" si="145"/>
        <v>0</v>
      </c>
      <c r="AT322" s="210">
        <f t="shared" si="145"/>
        <v>0</v>
      </c>
      <c r="AU322" s="210">
        <f t="shared" si="145"/>
        <v>0</v>
      </c>
      <c r="AV322" s="210">
        <f t="shared" si="145"/>
        <v>0</v>
      </c>
      <c r="AW322" s="210">
        <f t="shared" si="145"/>
        <v>0</v>
      </c>
      <c r="AX322" s="210">
        <f t="shared" si="145"/>
        <v>0</v>
      </c>
      <c r="AY322" s="210">
        <f t="shared" si="145"/>
        <v>0</v>
      </c>
      <c r="AZ322" s="210">
        <f t="shared" si="145"/>
        <v>0</v>
      </c>
      <c r="BA322" s="210">
        <f t="shared" si="145"/>
        <v>0</v>
      </c>
      <c r="BB322" s="210">
        <f t="shared" si="145"/>
        <v>0</v>
      </c>
      <c r="BC322" s="210">
        <f t="shared" si="145"/>
        <v>0</v>
      </c>
      <c r="BD322" s="210">
        <f t="shared" si="145"/>
        <v>0</v>
      </c>
      <c r="BE322" s="210">
        <f t="shared" si="145"/>
        <v>0</v>
      </c>
      <c r="BF322" s="210">
        <f t="shared" si="145"/>
        <v>0</v>
      </c>
      <c r="BG322" s="210">
        <f t="shared" si="145"/>
        <v>0</v>
      </c>
      <c r="BH322" s="210">
        <f t="shared" si="145"/>
        <v>0</v>
      </c>
      <c r="BI322" s="210">
        <f t="shared" si="145"/>
        <v>0</v>
      </c>
      <c r="BJ322" s="210">
        <f t="shared" si="145"/>
        <v>0</v>
      </c>
      <c r="BK322" s="210">
        <f t="shared" si="145"/>
        <v>0</v>
      </c>
      <c r="BL322" s="210">
        <f t="shared" si="145"/>
        <v>0</v>
      </c>
      <c r="BM322" s="210">
        <f t="shared" si="145"/>
        <v>0</v>
      </c>
      <c r="BN322" s="210">
        <f t="shared" si="145"/>
        <v>0</v>
      </c>
      <c r="BO322" s="210">
        <f t="shared" si="145"/>
        <v>0</v>
      </c>
      <c r="BP322" s="210">
        <f t="shared" si="145"/>
        <v>0</v>
      </c>
      <c r="BQ322" s="210">
        <f t="shared" si="145"/>
        <v>0</v>
      </c>
      <c r="BR322" s="210">
        <f t="shared" si="144"/>
        <v>0</v>
      </c>
      <c r="BS322" s="210">
        <f t="shared" si="144"/>
        <v>0</v>
      </c>
      <c r="BT322" s="210">
        <f t="shared" si="144"/>
        <v>0</v>
      </c>
      <c r="BU322" s="210">
        <f t="shared" si="144"/>
        <v>0</v>
      </c>
      <c r="BV322" s="210">
        <f t="shared" si="144"/>
        <v>0</v>
      </c>
      <c r="BW322" s="210">
        <f t="shared" si="144"/>
        <v>0</v>
      </c>
      <c r="BX322" s="210">
        <f t="shared" si="144"/>
        <v>0</v>
      </c>
      <c r="BY322" s="210">
        <f t="shared" si="144"/>
        <v>0</v>
      </c>
      <c r="BZ322" s="210">
        <f t="shared" si="144"/>
        <v>0</v>
      </c>
      <c r="CA322" s="210">
        <f t="shared" si="144"/>
        <v>0</v>
      </c>
      <c r="CB322" s="210">
        <f t="shared" si="144"/>
        <v>0</v>
      </c>
      <c r="CC322" s="210">
        <f t="shared" si="144"/>
        <v>0</v>
      </c>
      <c r="CD322" s="210">
        <f t="shared" si="144"/>
        <v>0</v>
      </c>
      <c r="CE322" s="210">
        <f t="shared" si="144"/>
        <v>0</v>
      </c>
      <c r="CF322" s="210">
        <f t="shared" si="144"/>
        <v>0</v>
      </c>
      <c r="CG322" s="210">
        <f t="shared" si="144"/>
        <v>0</v>
      </c>
      <c r="CH322" s="210">
        <f t="shared" si="144"/>
        <v>0</v>
      </c>
      <c r="CI322" s="210">
        <f t="shared" si="144"/>
        <v>0</v>
      </c>
      <c r="CJ322" s="210">
        <f t="shared" si="144"/>
        <v>0</v>
      </c>
      <c r="CK322" s="210">
        <f t="shared" si="144"/>
        <v>0</v>
      </c>
      <c r="CL322" s="210">
        <f t="shared" si="144"/>
        <v>0</v>
      </c>
      <c r="CM322" s="210">
        <f t="shared" si="144"/>
        <v>0</v>
      </c>
      <c r="CN322" s="210">
        <f t="shared" si="144"/>
        <v>0</v>
      </c>
      <c r="CO322" s="210">
        <f t="shared" si="144"/>
        <v>0</v>
      </c>
      <c r="CP322" s="210">
        <f t="shared" si="144"/>
        <v>0</v>
      </c>
      <c r="CQ322" s="210">
        <f t="shared" si="144"/>
        <v>0</v>
      </c>
      <c r="CR322" s="210">
        <f t="shared" si="144"/>
        <v>0</v>
      </c>
      <c r="CS322" s="210">
        <f t="shared" si="144"/>
        <v>0</v>
      </c>
      <c r="CT322" s="210">
        <f t="shared" si="144"/>
        <v>0</v>
      </c>
      <c r="CU322" s="210">
        <f t="shared" si="144"/>
        <v>0</v>
      </c>
      <c r="CV322" s="210">
        <f t="shared" si="144"/>
        <v>0</v>
      </c>
      <c r="CW322" s="210">
        <f t="shared" si="144"/>
        <v>0</v>
      </c>
      <c r="CX322" s="210">
        <f t="shared" si="144"/>
        <v>0</v>
      </c>
      <c r="CY322" s="210">
        <f t="shared" si="144"/>
        <v>0</v>
      </c>
      <c r="CZ322" s="210">
        <f t="shared" si="144"/>
        <v>0</v>
      </c>
      <c r="DA322" s="210">
        <f t="shared" si="144"/>
        <v>0</v>
      </c>
      <c r="DB322" s="210">
        <f t="shared" si="144"/>
        <v>0</v>
      </c>
      <c r="DC322" s="210">
        <f t="shared" si="144"/>
        <v>0</v>
      </c>
      <c r="DD322" s="210">
        <f t="shared" si="144"/>
        <v>0</v>
      </c>
      <c r="DE322" s="210">
        <f t="shared" si="144"/>
        <v>0</v>
      </c>
      <c r="DF322" s="210">
        <f t="shared" si="144"/>
        <v>0</v>
      </c>
      <c r="DG322" s="210">
        <f t="shared" si="144"/>
        <v>0</v>
      </c>
      <c r="DH322" s="210">
        <f t="shared" si="144"/>
        <v>0</v>
      </c>
      <c r="DI322" s="210">
        <f t="shared" si="144"/>
        <v>0</v>
      </c>
      <c r="DJ322" s="210">
        <f t="shared" si="144"/>
        <v>0</v>
      </c>
      <c r="DK322" s="210">
        <f t="shared" si="144"/>
        <v>0</v>
      </c>
      <c r="DL322" s="210">
        <f t="shared" si="144"/>
        <v>0</v>
      </c>
      <c r="DM322" s="210">
        <f t="shared" si="144"/>
        <v>0</v>
      </c>
      <c r="DN322" s="210">
        <f t="shared" si="144"/>
        <v>0</v>
      </c>
      <c r="DO322" s="210">
        <f t="shared" si="144"/>
        <v>0</v>
      </c>
      <c r="DP322" s="210">
        <f t="shared" si="144"/>
        <v>0</v>
      </c>
      <c r="DQ322" s="210">
        <f t="shared" si="144"/>
        <v>0</v>
      </c>
      <c r="DR322" s="210">
        <f t="shared" si="144"/>
        <v>0</v>
      </c>
      <c r="DS322" s="210">
        <f t="shared" si="144"/>
        <v>0</v>
      </c>
      <c r="DT322" s="210">
        <f t="shared" si="144"/>
        <v>0</v>
      </c>
      <c r="DU322" s="210">
        <f t="shared" si="144"/>
        <v>0</v>
      </c>
      <c r="DV322" s="210">
        <f t="shared" si="144"/>
        <v>0</v>
      </c>
      <c r="DW322" s="210">
        <f t="shared" si="144"/>
        <v>0</v>
      </c>
      <c r="DX322" s="210">
        <f t="shared" si="144"/>
        <v>0</v>
      </c>
      <c r="DY322" s="210">
        <f t="shared" si="144"/>
        <v>0</v>
      </c>
      <c r="DZ322" s="210">
        <f t="shared" si="144"/>
        <v>0</v>
      </c>
      <c r="EA322" s="210">
        <f t="shared" si="144"/>
        <v>0</v>
      </c>
      <c r="EB322" s="210">
        <f t="shared" si="144"/>
        <v>0</v>
      </c>
      <c r="EC322" s="210">
        <f t="shared" si="147"/>
        <v>0</v>
      </c>
      <c r="ED322" s="210">
        <f t="shared" si="147"/>
        <v>0</v>
      </c>
      <c r="EE322" s="210">
        <f t="shared" si="147"/>
        <v>0</v>
      </c>
      <c r="EF322" s="210">
        <f t="shared" si="147"/>
        <v>0</v>
      </c>
      <c r="EG322" s="210">
        <f t="shared" si="147"/>
        <v>0</v>
      </c>
      <c r="EH322" s="210">
        <f t="shared" si="147"/>
        <v>0</v>
      </c>
      <c r="EI322" s="210">
        <f t="shared" si="147"/>
        <v>0</v>
      </c>
      <c r="EJ322" s="210">
        <f t="shared" si="147"/>
        <v>0</v>
      </c>
      <c r="EK322" s="210">
        <f t="shared" si="147"/>
        <v>0</v>
      </c>
      <c r="EL322" s="210">
        <f t="shared" si="147"/>
        <v>0</v>
      </c>
      <c r="EM322" s="210">
        <f t="shared" si="147"/>
        <v>0</v>
      </c>
      <c r="EN322" s="210">
        <f t="shared" si="147"/>
        <v>0</v>
      </c>
      <c r="EO322" s="210">
        <f t="shared" si="147"/>
        <v>0</v>
      </c>
      <c r="EP322" s="210">
        <f t="shared" si="147"/>
        <v>0</v>
      </c>
      <c r="EQ322" s="210">
        <f t="shared" si="147"/>
        <v>0</v>
      </c>
      <c r="ER322" s="210">
        <f t="shared" si="147"/>
        <v>0</v>
      </c>
      <c r="ES322" s="210">
        <f t="shared" si="147"/>
        <v>0</v>
      </c>
      <c r="ET322" s="210">
        <f t="shared" si="147"/>
        <v>0</v>
      </c>
      <c r="EU322" s="210">
        <f t="shared" si="147"/>
        <v>0</v>
      </c>
      <c r="EV322" s="210">
        <f t="shared" si="147"/>
        <v>0</v>
      </c>
      <c r="EW322" s="210">
        <f t="shared" si="147"/>
        <v>0</v>
      </c>
      <c r="EX322" s="210">
        <f t="shared" si="147"/>
        <v>0</v>
      </c>
      <c r="EY322" s="210">
        <f t="shared" si="147"/>
        <v>0</v>
      </c>
      <c r="EZ322" s="210">
        <f t="shared" si="147"/>
        <v>0</v>
      </c>
      <c r="FA322" s="210">
        <f t="shared" si="147"/>
        <v>0</v>
      </c>
      <c r="FB322" s="210">
        <f t="shared" si="147"/>
        <v>0</v>
      </c>
      <c r="FC322" s="210">
        <f t="shared" si="147"/>
        <v>0</v>
      </c>
      <c r="FD322" s="210">
        <f t="shared" si="147"/>
        <v>0</v>
      </c>
      <c r="FE322" s="210">
        <f t="shared" si="147"/>
        <v>0</v>
      </c>
      <c r="FF322" s="210">
        <f t="shared" si="147"/>
        <v>0</v>
      </c>
      <c r="FG322" s="210">
        <f t="shared" si="147"/>
        <v>0</v>
      </c>
      <c r="FH322" s="210">
        <f t="shared" si="147"/>
        <v>0</v>
      </c>
      <c r="FI322" s="210">
        <f t="shared" si="147"/>
        <v>0</v>
      </c>
      <c r="FJ322" s="210">
        <f t="shared" si="147"/>
        <v>0</v>
      </c>
      <c r="FK322" s="210">
        <f t="shared" si="147"/>
        <v>0</v>
      </c>
      <c r="FL322" s="210">
        <f t="shared" si="147"/>
        <v>0</v>
      </c>
      <c r="FM322" s="210">
        <f t="shared" si="147"/>
        <v>0</v>
      </c>
      <c r="FN322" s="210">
        <f t="shared" si="147"/>
        <v>0</v>
      </c>
      <c r="FO322" s="210">
        <f t="shared" si="147"/>
        <v>0</v>
      </c>
      <c r="FP322" s="210">
        <f t="shared" si="147"/>
        <v>0</v>
      </c>
      <c r="FQ322" s="210">
        <f t="shared" si="147"/>
        <v>0</v>
      </c>
      <c r="FR322" s="210">
        <f t="shared" si="147"/>
        <v>0</v>
      </c>
      <c r="FS322" s="210">
        <f t="shared" si="147"/>
        <v>0</v>
      </c>
      <c r="FT322" s="210">
        <f t="shared" si="147"/>
        <v>0</v>
      </c>
      <c r="FU322" s="210">
        <f t="shared" si="147"/>
        <v>0</v>
      </c>
      <c r="FV322" s="210">
        <f t="shared" si="147"/>
        <v>0</v>
      </c>
      <c r="FW322" s="210">
        <f t="shared" si="147"/>
        <v>0</v>
      </c>
      <c r="FX322" s="210">
        <f t="shared" si="147"/>
        <v>0</v>
      </c>
      <c r="FY322" s="210">
        <f t="shared" si="147"/>
        <v>0</v>
      </c>
      <c r="FZ322" s="210">
        <f t="shared" si="147"/>
        <v>0</v>
      </c>
      <c r="GA322" s="210">
        <f t="shared" si="147"/>
        <v>0</v>
      </c>
      <c r="GB322" s="210">
        <f t="shared" si="147"/>
        <v>0</v>
      </c>
      <c r="GC322" s="210">
        <f t="shared" si="147"/>
        <v>0</v>
      </c>
      <c r="GD322" s="210">
        <f t="shared" si="147"/>
        <v>0</v>
      </c>
      <c r="GE322" s="210">
        <f t="shared" si="147"/>
        <v>0</v>
      </c>
      <c r="GF322" s="210">
        <f t="shared" si="147"/>
        <v>0</v>
      </c>
      <c r="GG322" s="210">
        <f t="shared" si="147"/>
        <v>0</v>
      </c>
      <c r="GH322" s="210">
        <f t="shared" si="147"/>
        <v>0</v>
      </c>
      <c r="GI322" s="210">
        <f t="shared" si="147"/>
        <v>0</v>
      </c>
      <c r="GK322" s="216">
        <f t="shared" si="91"/>
        <v>0</v>
      </c>
      <c r="GL322" s="216">
        <f t="shared" si="86"/>
        <v>0</v>
      </c>
      <c r="GM322" s="216">
        <f t="shared" si="87"/>
        <v>0</v>
      </c>
      <c r="GN322" s="216">
        <f t="shared" si="88"/>
        <v>0</v>
      </c>
    </row>
    <row r="323" spans="1:196" x14ac:dyDescent="0.35">
      <c r="A323" s="9">
        <f>Report!$C$4</f>
        <v>1</v>
      </c>
      <c r="B323" t="str">
        <f>VLOOKUP($A323,Centers!$B$1:$C$120,2,)</f>
        <v>GATE</v>
      </c>
      <c r="C323" s="209">
        <v>45009</v>
      </c>
      <c r="D323" s="113">
        <f>IF($A323=1,SUM(SUMIFS(Indent!$E:$E,Indent!$C:$C,Waterfall!$C323,Indent!$A:$A,Centers!$A$2),SUMIFS(Indent!$E:$E,Indent!$C:$C,Waterfall!$C323,Indent!$A:$A,Centers!$A$3),SUMIFS(Indent!$E:$E,Indent!$C:$C,Waterfall!$C323,Indent!$A:$A,Centers!$A$4),SUMIFS(Indent!$E:$E,Indent!$C:$C,Waterfall!$C323,Indent!$A:$A,Centers!$A$5),SUMIFS(Indent!$E:$E,Indent!$C:$C,Waterfall!$C323,Indent!$A:$A,Centers!$A$6),SUMIFS(Indent!$E:$E,Indent!$C:$C,Waterfall!$C323,Indent!$A:$A,Centers!$A$7),SUMIFS(Indent!$E:$E,Indent!$C:$C,Waterfall!$C323,Indent!$A:$A,Centers!$A$8)),SUMIFS(Indent!$E:$E,Indent!$C:$C,Waterfall!$C323,Indent!$A:$A,$A323))</f>
        <v>0</v>
      </c>
      <c r="E323" s="210">
        <f t="shared" ref="E323:T380" si="148">IFERROR(E132/$D132,0)</f>
        <v>0</v>
      </c>
      <c r="F323" s="210">
        <f t="shared" si="148"/>
        <v>0</v>
      </c>
      <c r="G323" s="210">
        <f t="shared" si="148"/>
        <v>0</v>
      </c>
      <c r="H323" s="210">
        <f t="shared" si="148"/>
        <v>0</v>
      </c>
      <c r="I323" s="210">
        <f t="shared" si="148"/>
        <v>0</v>
      </c>
      <c r="J323" s="210">
        <f t="shared" si="148"/>
        <v>0</v>
      </c>
      <c r="K323" s="210">
        <f t="shared" si="148"/>
        <v>0</v>
      </c>
      <c r="L323" s="210">
        <f t="shared" si="148"/>
        <v>0</v>
      </c>
      <c r="M323" s="210">
        <f t="shared" si="148"/>
        <v>0</v>
      </c>
      <c r="N323" s="210">
        <f t="shared" si="148"/>
        <v>0</v>
      </c>
      <c r="O323" s="210">
        <f t="shared" si="148"/>
        <v>0</v>
      </c>
      <c r="P323" s="210">
        <f t="shared" si="148"/>
        <v>0</v>
      </c>
      <c r="Q323" s="210">
        <f t="shared" si="148"/>
        <v>0</v>
      </c>
      <c r="R323" s="210">
        <f t="shared" si="148"/>
        <v>0</v>
      </c>
      <c r="S323" s="210">
        <f t="shared" si="148"/>
        <v>0</v>
      </c>
      <c r="T323" s="210">
        <f t="shared" si="148"/>
        <v>0</v>
      </c>
      <c r="U323" s="210">
        <f t="shared" si="145"/>
        <v>0</v>
      </c>
      <c r="V323" s="210">
        <f t="shared" si="145"/>
        <v>0</v>
      </c>
      <c r="W323" s="210">
        <f t="shared" si="145"/>
        <v>0</v>
      </c>
      <c r="X323" s="210">
        <f t="shared" si="145"/>
        <v>0</v>
      </c>
      <c r="Y323" s="210">
        <f t="shared" si="145"/>
        <v>0</v>
      </c>
      <c r="Z323" s="210">
        <f t="shared" si="145"/>
        <v>0</v>
      </c>
      <c r="AA323" s="210">
        <f t="shared" si="145"/>
        <v>0</v>
      </c>
      <c r="AB323" s="210">
        <f t="shared" si="145"/>
        <v>0</v>
      </c>
      <c r="AC323" s="210">
        <f t="shared" si="145"/>
        <v>0</v>
      </c>
      <c r="AD323" s="210">
        <f t="shared" si="145"/>
        <v>0</v>
      </c>
      <c r="AE323" s="210">
        <f t="shared" si="145"/>
        <v>0</v>
      </c>
      <c r="AF323" s="210">
        <f t="shared" si="145"/>
        <v>0</v>
      </c>
      <c r="AG323" s="210">
        <f t="shared" si="145"/>
        <v>0</v>
      </c>
      <c r="AH323" s="210">
        <f t="shared" si="145"/>
        <v>0</v>
      </c>
      <c r="AI323" s="210">
        <f t="shared" si="145"/>
        <v>0</v>
      </c>
      <c r="AJ323" s="210">
        <f t="shared" si="145"/>
        <v>0</v>
      </c>
      <c r="AK323" s="210">
        <f t="shared" si="145"/>
        <v>0</v>
      </c>
      <c r="AL323" s="210">
        <f t="shared" si="145"/>
        <v>0</v>
      </c>
      <c r="AM323" s="210">
        <f t="shared" si="145"/>
        <v>0</v>
      </c>
      <c r="AN323" s="210">
        <f t="shared" si="145"/>
        <v>0</v>
      </c>
      <c r="AO323" s="210">
        <f t="shared" si="145"/>
        <v>0</v>
      </c>
      <c r="AP323" s="210">
        <f t="shared" si="145"/>
        <v>0</v>
      </c>
      <c r="AQ323" s="210">
        <f t="shared" si="145"/>
        <v>0</v>
      </c>
      <c r="AR323" s="210">
        <f t="shared" si="145"/>
        <v>0</v>
      </c>
      <c r="AS323" s="210">
        <f t="shared" si="145"/>
        <v>0</v>
      </c>
      <c r="AT323" s="210">
        <f t="shared" si="145"/>
        <v>0</v>
      </c>
      <c r="AU323" s="210">
        <f t="shared" si="145"/>
        <v>0</v>
      </c>
      <c r="AV323" s="210">
        <f t="shared" si="145"/>
        <v>0</v>
      </c>
      <c r="AW323" s="210">
        <f t="shared" si="145"/>
        <v>0</v>
      </c>
      <c r="AX323" s="210">
        <f t="shared" si="145"/>
        <v>0</v>
      </c>
      <c r="AY323" s="210">
        <f t="shared" si="145"/>
        <v>0</v>
      </c>
      <c r="AZ323" s="210">
        <f t="shared" si="145"/>
        <v>0</v>
      </c>
      <c r="BA323" s="210">
        <f t="shared" si="145"/>
        <v>0</v>
      </c>
      <c r="BB323" s="210">
        <f t="shared" si="145"/>
        <v>0</v>
      </c>
      <c r="BC323" s="210">
        <f t="shared" si="145"/>
        <v>0</v>
      </c>
      <c r="BD323" s="210">
        <f t="shared" si="145"/>
        <v>0</v>
      </c>
      <c r="BE323" s="210">
        <f t="shared" si="145"/>
        <v>0</v>
      </c>
      <c r="BF323" s="210">
        <f t="shared" si="145"/>
        <v>0</v>
      </c>
      <c r="BG323" s="210">
        <f t="shared" si="145"/>
        <v>0</v>
      </c>
      <c r="BH323" s="210">
        <f t="shared" si="145"/>
        <v>0</v>
      </c>
      <c r="BI323" s="210">
        <f t="shared" si="145"/>
        <v>0</v>
      </c>
      <c r="BJ323" s="210">
        <f t="shared" si="145"/>
        <v>0</v>
      </c>
      <c r="BK323" s="210">
        <f t="shared" si="145"/>
        <v>0</v>
      </c>
      <c r="BL323" s="210">
        <f t="shared" si="145"/>
        <v>0</v>
      </c>
      <c r="BM323" s="210">
        <f t="shared" si="145"/>
        <v>0</v>
      </c>
      <c r="BN323" s="210">
        <f t="shared" si="145"/>
        <v>0</v>
      </c>
      <c r="BO323" s="210">
        <f t="shared" si="145"/>
        <v>0</v>
      </c>
      <c r="BP323" s="210">
        <f t="shared" si="145"/>
        <v>0</v>
      </c>
      <c r="BQ323" s="210">
        <f t="shared" si="145"/>
        <v>0</v>
      </c>
      <c r="BR323" s="210">
        <f t="shared" si="144"/>
        <v>0</v>
      </c>
      <c r="BS323" s="210">
        <f t="shared" si="144"/>
        <v>0</v>
      </c>
      <c r="BT323" s="210">
        <f t="shared" ref="BT323:EE338" si="149">IFERROR(BT132/$D132,0)</f>
        <v>0</v>
      </c>
      <c r="BU323" s="210">
        <f t="shared" si="149"/>
        <v>0</v>
      </c>
      <c r="BV323" s="210">
        <f t="shared" si="149"/>
        <v>0</v>
      </c>
      <c r="BW323" s="210">
        <f t="shared" si="149"/>
        <v>0</v>
      </c>
      <c r="BX323" s="210">
        <f t="shared" si="149"/>
        <v>0</v>
      </c>
      <c r="BY323" s="210">
        <f t="shared" si="149"/>
        <v>0</v>
      </c>
      <c r="BZ323" s="210">
        <f t="shared" si="149"/>
        <v>0</v>
      </c>
      <c r="CA323" s="210">
        <f t="shared" si="149"/>
        <v>0</v>
      </c>
      <c r="CB323" s="210">
        <f t="shared" si="149"/>
        <v>0</v>
      </c>
      <c r="CC323" s="210">
        <f t="shared" si="149"/>
        <v>0</v>
      </c>
      <c r="CD323" s="210">
        <f t="shared" si="149"/>
        <v>0</v>
      </c>
      <c r="CE323" s="210">
        <f t="shared" si="149"/>
        <v>0</v>
      </c>
      <c r="CF323" s="210">
        <f t="shared" si="149"/>
        <v>0</v>
      </c>
      <c r="CG323" s="210">
        <f t="shared" si="149"/>
        <v>0</v>
      </c>
      <c r="CH323" s="210">
        <f t="shared" si="149"/>
        <v>0</v>
      </c>
      <c r="CI323" s="210">
        <f t="shared" si="149"/>
        <v>0</v>
      </c>
      <c r="CJ323" s="210">
        <f t="shared" si="149"/>
        <v>0</v>
      </c>
      <c r="CK323" s="210">
        <f t="shared" si="149"/>
        <v>0</v>
      </c>
      <c r="CL323" s="210">
        <f t="shared" si="149"/>
        <v>0</v>
      </c>
      <c r="CM323" s="210">
        <f t="shared" si="149"/>
        <v>0</v>
      </c>
      <c r="CN323" s="210">
        <f t="shared" si="149"/>
        <v>0</v>
      </c>
      <c r="CO323" s="210">
        <f t="shared" si="149"/>
        <v>0</v>
      </c>
      <c r="CP323" s="210">
        <f t="shared" si="149"/>
        <v>0</v>
      </c>
      <c r="CQ323" s="210">
        <f t="shared" si="149"/>
        <v>0</v>
      </c>
      <c r="CR323" s="210">
        <f t="shared" si="149"/>
        <v>0</v>
      </c>
      <c r="CS323" s="210">
        <f t="shared" si="149"/>
        <v>0</v>
      </c>
      <c r="CT323" s="210">
        <f t="shared" si="149"/>
        <v>0</v>
      </c>
      <c r="CU323" s="210">
        <f t="shared" si="149"/>
        <v>0</v>
      </c>
      <c r="CV323" s="210">
        <f t="shared" si="149"/>
        <v>0</v>
      </c>
      <c r="CW323" s="210">
        <f t="shared" si="149"/>
        <v>0</v>
      </c>
      <c r="CX323" s="210">
        <f t="shared" si="149"/>
        <v>0</v>
      </c>
      <c r="CY323" s="210">
        <f t="shared" si="149"/>
        <v>0</v>
      </c>
      <c r="CZ323" s="210">
        <f t="shared" si="149"/>
        <v>0</v>
      </c>
      <c r="DA323" s="210">
        <f t="shared" si="149"/>
        <v>0</v>
      </c>
      <c r="DB323" s="210">
        <f t="shared" si="149"/>
        <v>0</v>
      </c>
      <c r="DC323" s="210">
        <f t="shared" si="149"/>
        <v>0</v>
      </c>
      <c r="DD323" s="210">
        <f t="shared" si="149"/>
        <v>0</v>
      </c>
      <c r="DE323" s="210">
        <f t="shared" si="149"/>
        <v>0</v>
      </c>
      <c r="DF323" s="210">
        <f t="shared" si="149"/>
        <v>0</v>
      </c>
      <c r="DG323" s="210">
        <f t="shared" si="149"/>
        <v>0</v>
      </c>
      <c r="DH323" s="210">
        <f t="shared" si="149"/>
        <v>0</v>
      </c>
      <c r="DI323" s="210">
        <f t="shared" si="149"/>
        <v>0</v>
      </c>
      <c r="DJ323" s="210">
        <f t="shared" si="149"/>
        <v>0</v>
      </c>
      <c r="DK323" s="210">
        <f t="shared" si="149"/>
        <v>0</v>
      </c>
      <c r="DL323" s="210">
        <f t="shared" si="149"/>
        <v>0</v>
      </c>
      <c r="DM323" s="210">
        <f t="shared" si="149"/>
        <v>0</v>
      </c>
      <c r="DN323" s="210">
        <f t="shared" si="149"/>
        <v>0</v>
      </c>
      <c r="DO323" s="210">
        <f t="shared" si="149"/>
        <v>0</v>
      </c>
      <c r="DP323" s="210">
        <f t="shared" si="149"/>
        <v>0</v>
      </c>
      <c r="DQ323" s="210">
        <f t="shared" si="149"/>
        <v>0</v>
      </c>
      <c r="DR323" s="210">
        <f t="shared" si="149"/>
        <v>0</v>
      </c>
      <c r="DS323" s="210">
        <f t="shared" si="149"/>
        <v>0</v>
      </c>
      <c r="DT323" s="210">
        <f t="shared" si="149"/>
        <v>0</v>
      </c>
      <c r="DU323" s="210">
        <f t="shared" si="149"/>
        <v>0</v>
      </c>
      <c r="DV323" s="210">
        <f t="shared" si="149"/>
        <v>0</v>
      </c>
      <c r="DW323" s="210">
        <f t="shared" si="149"/>
        <v>0</v>
      </c>
      <c r="DX323" s="210">
        <f t="shared" si="149"/>
        <v>0</v>
      </c>
      <c r="DY323" s="210">
        <f t="shared" si="149"/>
        <v>0</v>
      </c>
      <c r="DZ323" s="210">
        <f t="shared" si="149"/>
        <v>0</v>
      </c>
      <c r="EA323" s="210">
        <f t="shared" si="149"/>
        <v>0</v>
      </c>
      <c r="EB323" s="210">
        <f t="shared" si="149"/>
        <v>0</v>
      </c>
      <c r="EC323" s="210">
        <f t="shared" si="149"/>
        <v>0</v>
      </c>
      <c r="ED323" s="210">
        <f t="shared" si="149"/>
        <v>0</v>
      </c>
      <c r="EE323" s="210">
        <f t="shared" si="149"/>
        <v>0</v>
      </c>
      <c r="EF323" s="210">
        <f t="shared" si="147"/>
        <v>0</v>
      </c>
      <c r="EG323" s="210">
        <f t="shared" si="147"/>
        <v>0</v>
      </c>
      <c r="EH323" s="210">
        <f t="shared" si="147"/>
        <v>0</v>
      </c>
      <c r="EI323" s="210">
        <f t="shared" si="147"/>
        <v>0</v>
      </c>
      <c r="EJ323" s="210">
        <f t="shared" si="147"/>
        <v>0</v>
      </c>
      <c r="EK323" s="210">
        <f t="shared" si="147"/>
        <v>0</v>
      </c>
      <c r="EL323" s="210">
        <f t="shared" si="147"/>
        <v>0</v>
      </c>
      <c r="EM323" s="210">
        <f t="shared" si="147"/>
        <v>0</v>
      </c>
      <c r="EN323" s="210">
        <f t="shared" si="147"/>
        <v>0</v>
      </c>
      <c r="EO323" s="210">
        <f t="shared" si="147"/>
        <v>0</v>
      </c>
      <c r="EP323" s="210">
        <f t="shared" si="147"/>
        <v>0</v>
      </c>
      <c r="EQ323" s="210">
        <f t="shared" si="147"/>
        <v>0</v>
      </c>
      <c r="ER323" s="210">
        <f t="shared" si="147"/>
        <v>0</v>
      </c>
      <c r="ES323" s="210">
        <f t="shared" si="147"/>
        <v>0</v>
      </c>
      <c r="ET323" s="210">
        <f t="shared" si="147"/>
        <v>0</v>
      </c>
      <c r="EU323" s="210">
        <f t="shared" si="147"/>
        <v>0</v>
      </c>
      <c r="EV323" s="210">
        <f t="shared" si="147"/>
        <v>0</v>
      </c>
      <c r="EW323" s="210">
        <f t="shared" si="147"/>
        <v>0</v>
      </c>
      <c r="EX323" s="210">
        <f t="shared" si="147"/>
        <v>0</v>
      </c>
      <c r="EY323" s="210">
        <f t="shared" si="147"/>
        <v>0</v>
      </c>
      <c r="EZ323" s="210">
        <f t="shared" si="147"/>
        <v>0</v>
      </c>
      <c r="FA323" s="210">
        <f t="shared" si="147"/>
        <v>0</v>
      </c>
      <c r="FB323" s="210">
        <f t="shared" si="147"/>
        <v>0</v>
      </c>
      <c r="FC323" s="210">
        <f t="shared" si="147"/>
        <v>0</v>
      </c>
      <c r="FD323" s="210">
        <f t="shared" si="147"/>
        <v>0</v>
      </c>
      <c r="FE323" s="210">
        <f t="shared" si="147"/>
        <v>0</v>
      </c>
      <c r="FF323" s="210">
        <f t="shared" si="147"/>
        <v>0</v>
      </c>
      <c r="FG323" s="210">
        <f t="shared" si="147"/>
        <v>0</v>
      </c>
      <c r="FH323" s="210">
        <f t="shared" si="147"/>
        <v>0</v>
      </c>
      <c r="FI323" s="210">
        <f t="shared" si="147"/>
        <v>0</v>
      </c>
      <c r="FJ323" s="210">
        <f t="shared" si="147"/>
        <v>0</v>
      </c>
      <c r="FK323" s="210">
        <f t="shared" si="147"/>
        <v>0</v>
      </c>
      <c r="FL323" s="210">
        <f t="shared" si="147"/>
        <v>0</v>
      </c>
      <c r="FM323" s="210">
        <f t="shared" si="147"/>
        <v>0</v>
      </c>
      <c r="FN323" s="210">
        <f t="shared" si="147"/>
        <v>0</v>
      </c>
      <c r="FO323" s="210">
        <f t="shared" si="147"/>
        <v>0</v>
      </c>
      <c r="FP323" s="210">
        <f t="shared" si="147"/>
        <v>0</v>
      </c>
      <c r="FQ323" s="210">
        <f t="shared" si="147"/>
        <v>0</v>
      </c>
      <c r="FR323" s="210">
        <f t="shared" si="147"/>
        <v>0</v>
      </c>
      <c r="FS323" s="210">
        <f t="shared" si="147"/>
        <v>0</v>
      </c>
      <c r="FT323" s="210">
        <f t="shared" si="147"/>
        <v>0</v>
      </c>
      <c r="FU323" s="210">
        <f t="shared" si="147"/>
        <v>0</v>
      </c>
      <c r="FV323" s="210">
        <f t="shared" si="147"/>
        <v>0</v>
      </c>
      <c r="FW323" s="210">
        <f t="shared" si="147"/>
        <v>0</v>
      </c>
      <c r="FX323" s="210">
        <f t="shared" si="147"/>
        <v>0</v>
      </c>
      <c r="FY323" s="210">
        <f t="shared" si="147"/>
        <v>0</v>
      </c>
      <c r="FZ323" s="210">
        <f t="shared" si="147"/>
        <v>0</v>
      </c>
      <c r="GA323" s="210">
        <f t="shared" si="147"/>
        <v>0</v>
      </c>
      <c r="GB323" s="210">
        <f t="shared" si="147"/>
        <v>0</v>
      </c>
      <c r="GC323" s="210">
        <f t="shared" si="147"/>
        <v>0</v>
      </c>
      <c r="GD323" s="210">
        <f t="shared" si="147"/>
        <v>0</v>
      </c>
      <c r="GE323" s="210">
        <f t="shared" si="147"/>
        <v>0</v>
      </c>
      <c r="GF323" s="210">
        <f t="shared" si="147"/>
        <v>0</v>
      </c>
      <c r="GG323" s="210">
        <f t="shared" si="147"/>
        <v>0</v>
      </c>
      <c r="GH323" s="210">
        <f t="shared" si="147"/>
        <v>0</v>
      </c>
      <c r="GI323" s="210">
        <f t="shared" si="147"/>
        <v>0</v>
      </c>
      <c r="GK323" s="216">
        <f t="shared" si="91"/>
        <v>0</v>
      </c>
      <c r="GL323" s="216">
        <f t="shared" ref="GL323:GL380" si="150">IFERROR(INDEX($E323:$GI323,MATCH($C323+1,$E$1:$GI$1,0)),0)</f>
        <v>0</v>
      </c>
      <c r="GM323" s="216">
        <f t="shared" ref="GM323:GM380" si="151">IFERROR(INDEX($E323:$GI323,MATCH($C323+2,$E$1:$GI$1,0)),0)</f>
        <v>0</v>
      </c>
      <c r="GN323" s="216">
        <f t="shared" ref="GN323:GN380" si="152">IFERROR(INDEX($E323:$GI323,MATCH($C323+3,$E$1:$GI$1,0)),0)</f>
        <v>0</v>
      </c>
    </row>
    <row r="324" spans="1:196" x14ac:dyDescent="0.35">
      <c r="A324" s="9">
        <f>Report!$C$4</f>
        <v>1</v>
      </c>
      <c r="B324" t="str">
        <f>VLOOKUP($A324,Centers!$B$1:$C$120,2,)</f>
        <v>GATE</v>
      </c>
      <c r="C324" s="209">
        <v>45010</v>
      </c>
      <c r="D324" s="113">
        <f>IF($A324=1,SUM(SUMIFS(Indent!$E:$E,Indent!$C:$C,Waterfall!$C324,Indent!$A:$A,Centers!$A$2),SUMIFS(Indent!$E:$E,Indent!$C:$C,Waterfall!$C324,Indent!$A:$A,Centers!$A$3),SUMIFS(Indent!$E:$E,Indent!$C:$C,Waterfall!$C324,Indent!$A:$A,Centers!$A$4),SUMIFS(Indent!$E:$E,Indent!$C:$C,Waterfall!$C324,Indent!$A:$A,Centers!$A$5),SUMIFS(Indent!$E:$E,Indent!$C:$C,Waterfall!$C324,Indent!$A:$A,Centers!$A$6),SUMIFS(Indent!$E:$E,Indent!$C:$C,Waterfall!$C324,Indent!$A:$A,Centers!$A$7),SUMIFS(Indent!$E:$E,Indent!$C:$C,Waterfall!$C324,Indent!$A:$A,Centers!$A$8)),SUMIFS(Indent!$E:$E,Indent!$C:$C,Waterfall!$C324,Indent!$A:$A,$A324))</f>
        <v>0</v>
      </c>
      <c r="E324" s="210">
        <f t="shared" si="148"/>
        <v>0</v>
      </c>
      <c r="F324" s="210">
        <f t="shared" ref="F324:BQ327" si="153">IFERROR(F133/$D133,0)</f>
        <v>0</v>
      </c>
      <c r="G324" s="210">
        <f t="shared" si="153"/>
        <v>0</v>
      </c>
      <c r="H324" s="210">
        <f t="shared" si="153"/>
        <v>0</v>
      </c>
      <c r="I324" s="210">
        <f t="shared" si="153"/>
        <v>0</v>
      </c>
      <c r="J324" s="210">
        <f t="shared" si="153"/>
        <v>0</v>
      </c>
      <c r="K324" s="210">
        <f t="shared" si="153"/>
        <v>0</v>
      </c>
      <c r="L324" s="210">
        <f t="shared" si="153"/>
        <v>0</v>
      </c>
      <c r="M324" s="210">
        <f t="shared" si="153"/>
        <v>0</v>
      </c>
      <c r="N324" s="210">
        <f t="shared" si="153"/>
        <v>0</v>
      </c>
      <c r="O324" s="210">
        <f t="shared" si="153"/>
        <v>0</v>
      </c>
      <c r="P324" s="210">
        <f t="shared" si="153"/>
        <v>0</v>
      </c>
      <c r="Q324" s="210">
        <f t="shared" si="153"/>
        <v>0</v>
      </c>
      <c r="R324" s="210">
        <f t="shared" si="153"/>
        <v>0</v>
      </c>
      <c r="S324" s="210">
        <f t="shared" si="153"/>
        <v>0</v>
      </c>
      <c r="T324" s="210">
        <f t="shared" si="153"/>
        <v>0</v>
      </c>
      <c r="U324" s="210">
        <f t="shared" si="153"/>
        <v>0</v>
      </c>
      <c r="V324" s="210">
        <f t="shared" si="153"/>
        <v>0</v>
      </c>
      <c r="W324" s="210">
        <f t="shared" si="153"/>
        <v>0</v>
      </c>
      <c r="X324" s="210">
        <f t="shared" si="153"/>
        <v>0</v>
      </c>
      <c r="Y324" s="210">
        <f t="shared" si="153"/>
        <v>0</v>
      </c>
      <c r="Z324" s="210">
        <f t="shared" si="153"/>
        <v>0</v>
      </c>
      <c r="AA324" s="210">
        <f t="shared" si="153"/>
        <v>0</v>
      </c>
      <c r="AB324" s="210">
        <f t="shared" si="153"/>
        <v>0</v>
      </c>
      <c r="AC324" s="210">
        <f t="shared" si="153"/>
        <v>0</v>
      </c>
      <c r="AD324" s="210">
        <f t="shared" si="153"/>
        <v>0</v>
      </c>
      <c r="AE324" s="210">
        <f t="shared" si="153"/>
        <v>0</v>
      </c>
      <c r="AF324" s="210">
        <f t="shared" si="153"/>
        <v>0</v>
      </c>
      <c r="AG324" s="210">
        <f t="shared" si="153"/>
        <v>0</v>
      </c>
      <c r="AH324" s="210">
        <f t="shared" si="153"/>
        <v>0</v>
      </c>
      <c r="AI324" s="210">
        <f t="shared" si="153"/>
        <v>0</v>
      </c>
      <c r="AJ324" s="210">
        <f t="shared" si="153"/>
        <v>0</v>
      </c>
      <c r="AK324" s="210">
        <f t="shared" si="153"/>
        <v>0</v>
      </c>
      <c r="AL324" s="210">
        <f t="shared" si="153"/>
        <v>0</v>
      </c>
      <c r="AM324" s="210">
        <f t="shared" si="153"/>
        <v>0</v>
      </c>
      <c r="AN324" s="210">
        <f t="shared" si="153"/>
        <v>0</v>
      </c>
      <c r="AO324" s="210">
        <f t="shared" si="153"/>
        <v>0</v>
      </c>
      <c r="AP324" s="210">
        <f t="shared" si="153"/>
        <v>0</v>
      </c>
      <c r="AQ324" s="210">
        <f t="shared" si="153"/>
        <v>0</v>
      </c>
      <c r="AR324" s="210">
        <f t="shared" si="153"/>
        <v>0</v>
      </c>
      <c r="AS324" s="210">
        <f t="shared" si="153"/>
        <v>0</v>
      </c>
      <c r="AT324" s="210">
        <f t="shared" si="153"/>
        <v>0</v>
      </c>
      <c r="AU324" s="210">
        <f t="shared" si="153"/>
        <v>0</v>
      </c>
      <c r="AV324" s="210">
        <f t="shared" si="153"/>
        <v>0</v>
      </c>
      <c r="AW324" s="210">
        <f t="shared" si="153"/>
        <v>0</v>
      </c>
      <c r="AX324" s="210">
        <f t="shared" si="153"/>
        <v>0</v>
      </c>
      <c r="AY324" s="210">
        <f t="shared" si="153"/>
        <v>0</v>
      </c>
      <c r="AZ324" s="210">
        <f t="shared" si="153"/>
        <v>0</v>
      </c>
      <c r="BA324" s="210">
        <f t="shared" si="153"/>
        <v>0</v>
      </c>
      <c r="BB324" s="210">
        <f t="shared" si="153"/>
        <v>0</v>
      </c>
      <c r="BC324" s="210">
        <f t="shared" si="153"/>
        <v>0</v>
      </c>
      <c r="BD324" s="210">
        <f t="shared" si="153"/>
        <v>0</v>
      </c>
      <c r="BE324" s="210">
        <f t="shared" si="153"/>
        <v>0</v>
      </c>
      <c r="BF324" s="210">
        <f t="shared" si="153"/>
        <v>0</v>
      </c>
      <c r="BG324" s="210">
        <f t="shared" si="153"/>
        <v>0</v>
      </c>
      <c r="BH324" s="210">
        <f t="shared" si="153"/>
        <v>0</v>
      </c>
      <c r="BI324" s="210">
        <f t="shared" si="153"/>
        <v>0</v>
      </c>
      <c r="BJ324" s="210">
        <f t="shared" si="153"/>
        <v>0</v>
      </c>
      <c r="BK324" s="210">
        <f t="shared" si="153"/>
        <v>0</v>
      </c>
      <c r="BL324" s="210">
        <f t="shared" si="153"/>
        <v>0</v>
      </c>
      <c r="BM324" s="210">
        <f t="shared" si="153"/>
        <v>0</v>
      </c>
      <c r="BN324" s="210">
        <f t="shared" si="153"/>
        <v>0</v>
      </c>
      <c r="BO324" s="210">
        <f t="shared" si="153"/>
        <v>0</v>
      </c>
      <c r="BP324" s="210">
        <f t="shared" si="153"/>
        <v>0</v>
      </c>
      <c r="BQ324" s="210">
        <f t="shared" si="153"/>
        <v>0</v>
      </c>
      <c r="BR324" s="210">
        <f t="shared" ref="BR324:EC339" si="154">IFERROR(BR133/$D133,0)</f>
        <v>0</v>
      </c>
      <c r="BS324" s="210">
        <f t="shared" si="154"/>
        <v>0</v>
      </c>
      <c r="BT324" s="210">
        <f t="shared" si="154"/>
        <v>0</v>
      </c>
      <c r="BU324" s="210">
        <f t="shared" si="154"/>
        <v>0</v>
      </c>
      <c r="BV324" s="210">
        <f t="shared" si="154"/>
        <v>0</v>
      </c>
      <c r="BW324" s="210">
        <f t="shared" si="154"/>
        <v>0</v>
      </c>
      <c r="BX324" s="210">
        <f t="shared" si="154"/>
        <v>0</v>
      </c>
      <c r="BY324" s="210">
        <f t="shared" si="154"/>
        <v>0</v>
      </c>
      <c r="BZ324" s="210">
        <f t="shared" si="154"/>
        <v>0</v>
      </c>
      <c r="CA324" s="210">
        <f t="shared" si="154"/>
        <v>0</v>
      </c>
      <c r="CB324" s="210">
        <f t="shared" si="154"/>
        <v>0</v>
      </c>
      <c r="CC324" s="210">
        <f t="shared" si="154"/>
        <v>0</v>
      </c>
      <c r="CD324" s="210">
        <f t="shared" si="154"/>
        <v>0</v>
      </c>
      <c r="CE324" s="210">
        <f t="shared" si="154"/>
        <v>0</v>
      </c>
      <c r="CF324" s="210">
        <f t="shared" si="154"/>
        <v>0</v>
      </c>
      <c r="CG324" s="210">
        <f t="shared" si="154"/>
        <v>0</v>
      </c>
      <c r="CH324" s="210">
        <f t="shared" si="154"/>
        <v>0</v>
      </c>
      <c r="CI324" s="210">
        <f t="shared" si="154"/>
        <v>0</v>
      </c>
      <c r="CJ324" s="210">
        <f t="shared" si="154"/>
        <v>0</v>
      </c>
      <c r="CK324" s="210">
        <f t="shared" si="154"/>
        <v>0</v>
      </c>
      <c r="CL324" s="210">
        <f t="shared" si="154"/>
        <v>0</v>
      </c>
      <c r="CM324" s="210">
        <f t="shared" si="154"/>
        <v>0</v>
      </c>
      <c r="CN324" s="210">
        <f t="shared" si="154"/>
        <v>0</v>
      </c>
      <c r="CO324" s="210">
        <f t="shared" si="154"/>
        <v>0</v>
      </c>
      <c r="CP324" s="210">
        <f t="shared" si="154"/>
        <v>0</v>
      </c>
      <c r="CQ324" s="210">
        <f t="shared" si="154"/>
        <v>0</v>
      </c>
      <c r="CR324" s="210">
        <f t="shared" si="154"/>
        <v>0</v>
      </c>
      <c r="CS324" s="210">
        <f t="shared" si="154"/>
        <v>0</v>
      </c>
      <c r="CT324" s="210">
        <f t="shared" si="154"/>
        <v>0</v>
      </c>
      <c r="CU324" s="210">
        <f t="shared" si="154"/>
        <v>0</v>
      </c>
      <c r="CV324" s="210">
        <f t="shared" si="154"/>
        <v>0</v>
      </c>
      <c r="CW324" s="210">
        <f t="shared" si="154"/>
        <v>0</v>
      </c>
      <c r="CX324" s="210">
        <f t="shared" si="154"/>
        <v>0</v>
      </c>
      <c r="CY324" s="210">
        <f t="shared" si="154"/>
        <v>0</v>
      </c>
      <c r="CZ324" s="210">
        <f t="shared" si="154"/>
        <v>0</v>
      </c>
      <c r="DA324" s="210">
        <f t="shared" si="154"/>
        <v>0</v>
      </c>
      <c r="DB324" s="210">
        <f t="shared" si="154"/>
        <v>0</v>
      </c>
      <c r="DC324" s="210">
        <f t="shared" si="154"/>
        <v>0</v>
      </c>
      <c r="DD324" s="210">
        <f t="shared" si="154"/>
        <v>0</v>
      </c>
      <c r="DE324" s="210">
        <f t="shared" si="154"/>
        <v>0</v>
      </c>
      <c r="DF324" s="210">
        <f t="shared" si="154"/>
        <v>0</v>
      </c>
      <c r="DG324" s="210">
        <f t="shared" si="154"/>
        <v>0</v>
      </c>
      <c r="DH324" s="210">
        <f t="shared" si="154"/>
        <v>0</v>
      </c>
      <c r="DI324" s="210">
        <f t="shared" si="154"/>
        <v>0</v>
      </c>
      <c r="DJ324" s="210">
        <f t="shared" si="154"/>
        <v>0</v>
      </c>
      <c r="DK324" s="210">
        <f t="shared" si="154"/>
        <v>0</v>
      </c>
      <c r="DL324" s="210">
        <f t="shared" si="154"/>
        <v>0</v>
      </c>
      <c r="DM324" s="210">
        <f t="shared" si="154"/>
        <v>0</v>
      </c>
      <c r="DN324" s="210">
        <f t="shared" si="154"/>
        <v>0</v>
      </c>
      <c r="DO324" s="210">
        <f t="shared" si="154"/>
        <v>0</v>
      </c>
      <c r="DP324" s="210">
        <f t="shared" si="154"/>
        <v>0</v>
      </c>
      <c r="DQ324" s="210">
        <f t="shared" si="154"/>
        <v>0</v>
      </c>
      <c r="DR324" s="210">
        <f t="shared" si="154"/>
        <v>0</v>
      </c>
      <c r="DS324" s="210">
        <f t="shared" si="154"/>
        <v>0</v>
      </c>
      <c r="DT324" s="210">
        <f t="shared" si="154"/>
        <v>0</v>
      </c>
      <c r="DU324" s="210">
        <f t="shared" si="154"/>
        <v>0</v>
      </c>
      <c r="DV324" s="210">
        <f t="shared" si="154"/>
        <v>0</v>
      </c>
      <c r="DW324" s="210">
        <f t="shared" si="154"/>
        <v>0</v>
      </c>
      <c r="DX324" s="210">
        <f t="shared" si="154"/>
        <v>0</v>
      </c>
      <c r="DY324" s="210">
        <f t="shared" si="154"/>
        <v>0</v>
      </c>
      <c r="DZ324" s="210">
        <f t="shared" si="154"/>
        <v>0</v>
      </c>
      <c r="EA324" s="210">
        <f t="shared" si="154"/>
        <v>0</v>
      </c>
      <c r="EB324" s="210">
        <f t="shared" si="154"/>
        <v>0</v>
      </c>
      <c r="EC324" s="210">
        <f t="shared" si="154"/>
        <v>0</v>
      </c>
      <c r="ED324" s="210">
        <f t="shared" si="149"/>
        <v>0</v>
      </c>
      <c r="EE324" s="210">
        <f t="shared" si="149"/>
        <v>0</v>
      </c>
      <c r="EF324" s="210">
        <f t="shared" si="147"/>
        <v>0</v>
      </c>
      <c r="EG324" s="210">
        <f t="shared" si="147"/>
        <v>0</v>
      </c>
      <c r="EH324" s="210">
        <f t="shared" si="147"/>
        <v>0</v>
      </c>
      <c r="EI324" s="210">
        <f t="shared" si="147"/>
        <v>0</v>
      </c>
      <c r="EJ324" s="210">
        <f t="shared" si="147"/>
        <v>0</v>
      </c>
      <c r="EK324" s="210">
        <f t="shared" si="147"/>
        <v>0</v>
      </c>
      <c r="EL324" s="210">
        <f t="shared" si="147"/>
        <v>0</v>
      </c>
      <c r="EM324" s="210">
        <f t="shared" si="147"/>
        <v>0</v>
      </c>
      <c r="EN324" s="210">
        <f t="shared" si="147"/>
        <v>0</v>
      </c>
      <c r="EO324" s="210">
        <f t="shared" si="147"/>
        <v>0</v>
      </c>
      <c r="EP324" s="210">
        <f t="shared" si="147"/>
        <v>0</v>
      </c>
      <c r="EQ324" s="210">
        <f t="shared" si="147"/>
        <v>0</v>
      </c>
      <c r="ER324" s="210">
        <f t="shared" si="147"/>
        <v>0</v>
      </c>
      <c r="ES324" s="210">
        <f t="shared" si="147"/>
        <v>0</v>
      </c>
      <c r="ET324" s="210">
        <f t="shared" si="147"/>
        <v>0</v>
      </c>
      <c r="EU324" s="210">
        <f t="shared" si="147"/>
        <v>0</v>
      </c>
      <c r="EV324" s="210">
        <f t="shared" si="147"/>
        <v>0</v>
      </c>
      <c r="EW324" s="210">
        <f t="shared" si="147"/>
        <v>0</v>
      </c>
      <c r="EX324" s="210">
        <f t="shared" si="147"/>
        <v>0</v>
      </c>
      <c r="EY324" s="210">
        <f t="shared" si="147"/>
        <v>0</v>
      </c>
      <c r="EZ324" s="210">
        <f t="shared" si="147"/>
        <v>0</v>
      </c>
      <c r="FA324" s="210">
        <f t="shared" si="147"/>
        <v>0</v>
      </c>
      <c r="FB324" s="210">
        <f t="shared" si="147"/>
        <v>0</v>
      </c>
      <c r="FC324" s="210">
        <f t="shared" si="147"/>
        <v>0</v>
      </c>
      <c r="FD324" s="210">
        <f t="shared" si="147"/>
        <v>0</v>
      </c>
      <c r="FE324" s="210">
        <f t="shared" si="147"/>
        <v>0</v>
      </c>
      <c r="FF324" s="210">
        <f t="shared" si="147"/>
        <v>0</v>
      </c>
      <c r="FG324" s="210">
        <f t="shared" si="147"/>
        <v>0</v>
      </c>
      <c r="FH324" s="210">
        <f t="shared" si="147"/>
        <v>0</v>
      </c>
      <c r="FI324" s="210">
        <f t="shared" si="147"/>
        <v>0</v>
      </c>
      <c r="FJ324" s="210">
        <f t="shared" si="147"/>
        <v>0</v>
      </c>
      <c r="FK324" s="210">
        <f t="shared" si="147"/>
        <v>0</v>
      </c>
      <c r="FL324" s="210">
        <f t="shared" si="147"/>
        <v>0</v>
      </c>
      <c r="FM324" s="210">
        <f t="shared" si="147"/>
        <v>0</v>
      </c>
      <c r="FN324" s="210">
        <f t="shared" si="147"/>
        <v>0</v>
      </c>
      <c r="FO324" s="210">
        <f t="shared" si="147"/>
        <v>0</v>
      </c>
      <c r="FP324" s="210">
        <f t="shared" si="147"/>
        <v>0</v>
      </c>
      <c r="FQ324" s="210">
        <f t="shared" si="147"/>
        <v>0</v>
      </c>
      <c r="FR324" s="210">
        <f t="shared" si="147"/>
        <v>0</v>
      </c>
      <c r="FS324" s="210">
        <f t="shared" si="147"/>
        <v>0</v>
      </c>
      <c r="FT324" s="210">
        <f t="shared" si="147"/>
        <v>0</v>
      </c>
      <c r="FU324" s="210">
        <f t="shared" si="147"/>
        <v>0</v>
      </c>
      <c r="FV324" s="210">
        <f t="shared" si="147"/>
        <v>0</v>
      </c>
      <c r="FW324" s="210">
        <f t="shared" si="147"/>
        <v>0</v>
      </c>
      <c r="FX324" s="210">
        <f t="shared" si="147"/>
        <v>0</v>
      </c>
      <c r="FY324" s="210">
        <f t="shared" si="147"/>
        <v>0</v>
      </c>
      <c r="FZ324" s="210">
        <f t="shared" si="147"/>
        <v>0</v>
      </c>
      <c r="GA324" s="210">
        <f t="shared" si="147"/>
        <v>0</v>
      </c>
      <c r="GB324" s="210">
        <f t="shared" si="147"/>
        <v>0</v>
      </c>
      <c r="GC324" s="210">
        <f t="shared" si="147"/>
        <v>0</v>
      </c>
      <c r="GD324" s="210">
        <f t="shared" si="147"/>
        <v>0</v>
      </c>
      <c r="GE324" s="210">
        <f t="shared" si="147"/>
        <v>0</v>
      </c>
      <c r="GF324" s="210">
        <f t="shared" si="147"/>
        <v>0</v>
      </c>
      <c r="GG324" s="210">
        <f t="shared" si="147"/>
        <v>0</v>
      </c>
      <c r="GH324" s="210">
        <f t="shared" si="147"/>
        <v>0</v>
      </c>
      <c r="GI324" s="210">
        <f t="shared" si="147"/>
        <v>0</v>
      </c>
      <c r="GK324" s="216">
        <f t="shared" ref="GK324:GK380" si="155">IFERROR(INDEX($E324:$GI324,MATCH($C324,$E$1:$GI$1,0)),0)+IFERROR(INDEX($E324:$GI324,MATCH($C324-1,$E$1:$GI$1,0)),0)</f>
        <v>0</v>
      </c>
      <c r="GL324" s="216">
        <f t="shared" si="150"/>
        <v>0</v>
      </c>
      <c r="GM324" s="216">
        <f t="shared" si="151"/>
        <v>0</v>
      </c>
      <c r="GN324" s="216">
        <f t="shared" si="152"/>
        <v>0</v>
      </c>
    </row>
    <row r="325" spans="1:196" x14ac:dyDescent="0.35">
      <c r="A325" s="9">
        <f>Report!$C$4</f>
        <v>1</v>
      </c>
      <c r="B325" t="str">
        <f>VLOOKUP($A325,Centers!$B$1:$C$120,2,)</f>
        <v>GATE</v>
      </c>
      <c r="C325" s="209">
        <v>45011</v>
      </c>
      <c r="D325" s="113">
        <f>IF($A325=1,SUM(SUMIFS(Indent!$E:$E,Indent!$C:$C,Waterfall!$C325,Indent!$A:$A,Centers!$A$2),SUMIFS(Indent!$E:$E,Indent!$C:$C,Waterfall!$C325,Indent!$A:$A,Centers!$A$3),SUMIFS(Indent!$E:$E,Indent!$C:$C,Waterfall!$C325,Indent!$A:$A,Centers!$A$4),SUMIFS(Indent!$E:$E,Indent!$C:$C,Waterfall!$C325,Indent!$A:$A,Centers!$A$5),SUMIFS(Indent!$E:$E,Indent!$C:$C,Waterfall!$C325,Indent!$A:$A,Centers!$A$6),SUMIFS(Indent!$E:$E,Indent!$C:$C,Waterfall!$C325,Indent!$A:$A,Centers!$A$7),SUMIFS(Indent!$E:$E,Indent!$C:$C,Waterfall!$C325,Indent!$A:$A,Centers!$A$8)),SUMIFS(Indent!$E:$E,Indent!$C:$C,Waterfall!$C325,Indent!$A:$A,$A325))</f>
        <v>0</v>
      </c>
      <c r="E325" s="210">
        <f t="shared" si="148"/>
        <v>0</v>
      </c>
      <c r="F325" s="210">
        <f t="shared" si="153"/>
        <v>0</v>
      </c>
      <c r="G325" s="210">
        <f t="shared" si="153"/>
        <v>0</v>
      </c>
      <c r="H325" s="210">
        <f t="shared" si="153"/>
        <v>0</v>
      </c>
      <c r="I325" s="210">
        <f t="shared" si="153"/>
        <v>0</v>
      </c>
      <c r="J325" s="210">
        <f t="shared" si="153"/>
        <v>0</v>
      </c>
      <c r="K325" s="210">
        <f t="shared" si="153"/>
        <v>0</v>
      </c>
      <c r="L325" s="210">
        <f t="shared" si="153"/>
        <v>0</v>
      </c>
      <c r="M325" s="210">
        <f t="shared" si="153"/>
        <v>0</v>
      </c>
      <c r="N325" s="210">
        <f t="shared" si="153"/>
        <v>0</v>
      </c>
      <c r="O325" s="210">
        <f t="shared" si="153"/>
        <v>0</v>
      </c>
      <c r="P325" s="210">
        <f t="shared" si="153"/>
        <v>0</v>
      </c>
      <c r="Q325" s="210">
        <f t="shared" si="153"/>
        <v>0</v>
      </c>
      <c r="R325" s="210">
        <f t="shared" si="153"/>
        <v>0</v>
      </c>
      <c r="S325" s="210">
        <f t="shared" si="153"/>
        <v>0</v>
      </c>
      <c r="T325" s="210">
        <f t="shared" si="153"/>
        <v>0</v>
      </c>
      <c r="U325" s="210">
        <f t="shared" si="153"/>
        <v>0</v>
      </c>
      <c r="V325" s="210">
        <f t="shared" si="153"/>
        <v>0</v>
      </c>
      <c r="W325" s="210">
        <f t="shared" si="153"/>
        <v>0</v>
      </c>
      <c r="X325" s="210">
        <f t="shared" si="153"/>
        <v>0</v>
      </c>
      <c r="Y325" s="210">
        <f t="shared" si="153"/>
        <v>0</v>
      </c>
      <c r="Z325" s="210">
        <f t="shared" si="153"/>
        <v>0</v>
      </c>
      <c r="AA325" s="210">
        <f t="shared" si="153"/>
        <v>0</v>
      </c>
      <c r="AB325" s="210">
        <f t="shared" si="153"/>
        <v>0</v>
      </c>
      <c r="AC325" s="210">
        <f t="shared" si="153"/>
        <v>0</v>
      </c>
      <c r="AD325" s="210">
        <f t="shared" si="153"/>
        <v>0</v>
      </c>
      <c r="AE325" s="210">
        <f t="shared" si="153"/>
        <v>0</v>
      </c>
      <c r="AF325" s="210">
        <f t="shared" si="153"/>
        <v>0</v>
      </c>
      <c r="AG325" s="210">
        <f t="shared" si="153"/>
        <v>0</v>
      </c>
      <c r="AH325" s="210">
        <f t="shared" si="153"/>
        <v>0</v>
      </c>
      <c r="AI325" s="210">
        <f t="shared" si="153"/>
        <v>0</v>
      </c>
      <c r="AJ325" s="210">
        <f t="shared" si="153"/>
        <v>0</v>
      </c>
      <c r="AK325" s="210">
        <f t="shared" si="153"/>
        <v>0</v>
      </c>
      <c r="AL325" s="210">
        <f t="shared" si="153"/>
        <v>0</v>
      </c>
      <c r="AM325" s="210">
        <f t="shared" si="153"/>
        <v>0</v>
      </c>
      <c r="AN325" s="210">
        <f t="shared" si="153"/>
        <v>0</v>
      </c>
      <c r="AO325" s="210">
        <f t="shared" si="153"/>
        <v>0</v>
      </c>
      <c r="AP325" s="210">
        <f t="shared" si="153"/>
        <v>0</v>
      </c>
      <c r="AQ325" s="210">
        <f t="shared" si="153"/>
        <v>0</v>
      </c>
      <c r="AR325" s="210">
        <f t="shared" si="153"/>
        <v>0</v>
      </c>
      <c r="AS325" s="210">
        <f t="shared" si="153"/>
        <v>0</v>
      </c>
      <c r="AT325" s="210">
        <f t="shared" si="153"/>
        <v>0</v>
      </c>
      <c r="AU325" s="210">
        <f t="shared" si="153"/>
        <v>0</v>
      </c>
      <c r="AV325" s="210">
        <f t="shared" si="153"/>
        <v>0</v>
      </c>
      <c r="AW325" s="210">
        <f t="shared" si="153"/>
        <v>0</v>
      </c>
      <c r="AX325" s="210">
        <f t="shared" si="153"/>
        <v>0</v>
      </c>
      <c r="AY325" s="210">
        <f t="shared" si="153"/>
        <v>0</v>
      </c>
      <c r="AZ325" s="210">
        <f t="shared" si="153"/>
        <v>0</v>
      </c>
      <c r="BA325" s="210">
        <f t="shared" si="153"/>
        <v>0</v>
      </c>
      <c r="BB325" s="210">
        <f t="shared" si="153"/>
        <v>0</v>
      </c>
      <c r="BC325" s="210">
        <f t="shared" si="153"/>
        <v>0</v>
      </c>
      <c r="BD325" s="210">
        <f t="shared" si="153"/>
        <v>0</v>
      </c>
      <c r="BE325" s="210">
        <f t="shared" si="153"/>
        <v>0</v>
      </c>
      <c r="BF325" s="210">
        <f t="shared" si="153"/>
        <v>0</v>
      </c>
      <c r="BG325" s="210">
        <f t="shared" si="153"/>
        <v>0</v>
      </c>
      <c r="BH325" s="210">
        <f t="shared" si="153"/>
        <v>0</v>
      </c>
      <c r="BI325" s="210">
        <f t="shared" si="153"/>
        <v>0</v>
      </c>
      <c r="BJ325" s="210">
        <f t="shared" si="153"/>
        <v>0</v>
      </c>
      <c r="BK325" s="210">
        <f t="shared" si="153"/>
        <v>0</v>
      </c>
      <c r="BL325" s="210">
        <f t="shared" si="153"/>
        <v>0</v>
      </c>
      <c r="BM325" s="210">
        <f t="shared" si="153"/>
        <v>0</v>
      </c>
      <c r="BN325" s="210">
        <f t="shared" si="153"/>
        <v>0</v>
      </c>
      <c r="BO325" s="210">
        <f t="shared" si="153"/>
        <v>0</v>
      </c>
      <c r="BP325" s="210">
        <f t="shared" si="153"/>
        <v>0</v>
      </c>
      <c r="BQ325" s="210">
        <f t="shared" si="153"/>
        <v>0</v>
      </c>
      <c r="BR325" s="210">
        <f t="shared" si="154"/>
        <v>0</v>
      </c>
      <c r="BS325" s="210">
        <f t="shared" si="154"/>
        <v>0</v>
      </c>
      <c r="BT325" s="210">
        <f t="shared" si="154"/>
        <v>0</v>
      </c>
      <c r="BU325" s="210">
        <f t="shared" si="154"/>
        <v>0</v>
      </c>
      <c r="BV325" s="210">
        <f t="shared" si="154"/>
        <v>0</v>
      </c>
      <c r="BW325" s="210">
        <f t="shared" si="154"/>
        <v>0</v>
      </c>
      <c r="BX325" s="210">
        <f t="shared" si="154"/>
        <v>0</v>
      </c>
      <c r="BY325" s="210">
        <f t="shared" si="154"/>
        <v>0</v>
      </c>
      <c r="BZ325" s="210">
        <f t="shared" si="154"/>
        <v>0</v>
      </c>
      <c r="CA325" s="210">
        <f t="shared" si="154"/>
        <v>0</v>
      </c>
      <c r="CB325" s="210">
        <f t="shared" si="154"/>
        <v>0</v>
      </c>
      <c r="CC325" s="210">
        <f t="shared" si="154"/>
        <v>0</v>
      </c>
      <c r="CD325" s="210">
        <f t="shared" si="154"/>
        <v>0</v>
      </c>
      <c r="CE325" s="210">
        <f t="shared" si="154"/>
        <v>0</v>
      </c>
      <c r="CF325" s="210">
        <f t="shared" si="154"/>
        <v>0</v>
      </c>
      <c r="CG325" s="210">
        <f t="shared" si="154"/>
        <v>0</v>
      </c>
      <c r="CH325" s="210">
        <f t="shared" si="154"/>
        <v>0</v>
      </c>
      <c r="CI325" s="210">
        <f t="shared" si="154"/>
        <v>0</v>
      </c>
      <c r="CJ325" s="210">
        <f t="shared" si="154"/>
        <v>0</v>
      </c>
      <c r="CK325" s="210">
        <f t="shared" si="154"/>
        <v>0</v>
      </c>
      <c r="CL325" s="210">
        <f t="shared" si="154"/>
        <v>0</v>
      </c>
      <c r="CM325" s="210">
        <f t="shared" si="154"/>
        <v>0</v>
      </c>
      <c r="CN325" s="210">
        <f t="shared" si="154"/>
        <v>0</v>
      </c>
      <c r="CO325" s="210">
        <f t="shared" si="154"/>
        <v>0</v>
      </c>
      <c r="CP325" s="210">
        <f t="shared" si="154"/>
        <v>0</v>
      </c>
      <c r="CQ325" s="210">
        <f t="shared" si="154"/>
        <v>0</v>
      </c>
      <c r="CR325" s="210">
        <f t="shared" si="154"/>
        <v>0</v>
      </c>
      <c r="CS325" s="210">
        <f t="shared" si="154"/>
        <v>0</v>
      </c>
      <c r="CT325" s="210">
        <f t="shared" si="154"/>
        <v>0</v>
      </c>
      <c r="CU325" s="210">
        <f t="shared" si="154"/>
        <v>0</v>
      </c>
      <c r="CV325" s="210">
        <f t="shared" si="154"/>
        <v>0</v>
      </c>
      <c r="CW325" s="210">
        <f t="shared" si="154"/>
        <v>0</v>
      </c>
      <c r="CX325" s="210">
        <f t="shared" si="154"/>
        <v>0</v>
      </c>
      <c r="CY325" s="210">
        <f t="shared" si="154"/>
        <v>0</v>
      </c>
      <c r="CZ325" s="210">
        <f t="shared" si="154"/>
        <v>0</v>
      </c>
      <c r="DA325" s="210">
        <f t="shared" si="154"/>
        <v>0</v>
      </c>
      <c r="DB325" s="210">
        <f t="shared" si="154"/>
        <v>0</v>
      </c>
      <c r="DC325" s="210">
        <f t="shared" si="154"/>
        <v>0</v>
      </c>
      <c r="DD325" s="210">
        <f t="shared" si="154"/>
        <v>0</v>
      </c>
      <c r="DE325" s="210">
        <f t="shared" si="154"/>
        <v>0</v>
      </c>
      <c r="DF325" s="210">
        <f t="shared" si="154"/>
        <v>0</v>
      </c>
      <c r="DG325" s="210">
        <f t="shared" si="154"/>
        <v>0</v>
      </c>
      <c r="DH325" s="210">
        <f t="shared" si="154"/>
        <v>0</v>
      </c>
      <c r="DI325" s="210">
        <f t="shared" si="154"/>
        <v>0</v>
      </c>
      <c r="DJ325" s="210">
        <f t="shared" si="154"/>
        <v>0</v>
      </c>
      <c r="DK325" s="210">
        <f t="shared" si="154"/>
        <v>0</v>
      </c>
      <c r="DL325" s="210">
        <f t="shared" si="154"/>
        <v>0</v>
      </c>
      <c r="DM325" s="210">
        <f t="shared" si="154"/>
        <v>0</v>
      </c>
      <c r="DN325" s="210">
        <f t="shared" si="154"/>
        <v>0</v>
      </c>
      <c r="DO325" s="210">
        <f t="shared" si="154"/>
        <v>0</v>
      </c>
      <c r="DP325" s="210">
        <f t="shared" si="154"/>
        <v>0</v>
      </c>
      <c r="DQ325" s="210">
        <f t="shared" si="154"/>
        <v>0</v>
      </c>
      <c r="DR325" s="210">
        <f t="shared" si="154"/>
        <v>0</v>
      </c>
      <c r="DS325" s="210">
        <f t="shared" si="154"/>
        <v>0</v>
      </c>
      <c r="DT325" s="210">
        <f t="shared" si="154"/>
        <v>0</v>
      </c>
      <c r="DU325" s="210">
        <f t="shared" si="154"/>
        <v>0</v>
      </c>
      <c r="DV325" s="210">
        <f t="shared" si="154"/>
        <v>0</v>
      </c>
      <c r="DW325" s="210">
        <f t="shared" si="154"/>
        <v>0</v>
      </c>
      <c r="DX325" s="210">
        <f t="shared" si="154"/>
        <v>0</v>
      </c>
      <c r="DY325" s="210">
        <f t="shared" si="154"/>
        <v>0</v>
      </c>
      <c r="DZ325" s="210">
        <f t="shared" si="154"/>
        <v>0</v>
      </c>
      <c r="EA325" s="210">
        <f t="shared" si="154"/>
        <v>0</v>
      </c>
      <c r="EB325" s="210">
        <f t="shared" si="154"/>
        <v>0</v>
      </c>
      <c r="EC325" s="210">
        <f t="shared" si="154"/>
        <v>0</v>
      </c>
      <c r="ED325" s="210">
        <f t="shared" si="149"/>
        <v>0</v>
      </c>
      <c r="EE325" s="210">
        <f t="shared" si="149"/>
        <v>0</v>
      </c>
      <c r="EF325" s="210">
        <f t="shared" si="147"/>
        <v>0</v>
      </c>
      <c r="EG325" s="210">
        <f t="shared" si="147"/>
        <v>0</v>
      </c>
      <c r="EH325" s="210">
        <f t="shared" si="147"/>
        <v>0</v>
      </c>
      <c r="EI325" s="210">
        <f t="shared" si="147"/>
        <v>0</v>
      </c>
      <c r="EJ325" s="210">
        <f t="shared" si="147"/>
        <v>0</v>
      </c>
      <c r="EK325" s="210">
        <f t="shared" si="147"/>
        <v>0</v>
      </c>
      <c r="EL325" s="210">
        <f t="shared" si="147"/>
        <v>0</v>
      </c>
      <c r="EM325" s="210">
        <f t="shared" si="147"/>
        <v>0</v>
      </c>
      <c r="EN325" s="210">
        <f t="shared" si="147"/>
        <v>0</v>
      </c>
      <c r="EO325" s="210">
        <f t="shared" si="147"/>
        <v>0</v>
      </c>
      <c r="EP325" s="210">
        <f t="shared" si="147"/>
        <v>0</v>
      </c>
      <c r="EQ325" s="210">
        <f t="shared" si="147"/>
        <v>0</v>
      </c>
      <c r="ER325" s="210">
        <f t="shared" si="147"/>
        <v>0</v>
      </c>
      <c r="ES325" s="210">
        <f t="shared" si="147"/>
        <v>0</v>
      </c>
      <c r="ET325" s="210">
        <f t="shared" si="147"/>
        <v>0</v>
      </c>
      <c r="EU325" s="210">
        <f t="shared" si="147"/>
        <v>0</v>
      </c>
      <c r="EV325" s="210">
        <f t="shared" si="147"/>
        <v>0</v>
      </c>
      <c r="EW325" s="210">
        <f t="shared" si="147"/>
        <v>0</v>
      </c>
      <c r="EX325" s="210">
        <f t="shared" si="147"/>
        <v>0</v>
      </c>
      <c r="EY325" s="210">
        <f t="shared" si="147"/>
        <v>0</v>
      </c>
      <c r="EZ325" s="210">
        <f t="shared" si="147"/>
        <v>0</v>
      </c>
      <c r="FA325" s="210">
        <f t="shared" si="147"/>
        <v>0</v>
      </c>
      <c r="FB325" s="210">
        <f t="shared" si="147"/>
        <v>0</v>
      </c>
      <c r="FC325" s="210">
        <f t="shared" si="147"/>
        <v>0</v>
      </c>
      <c r="FD325" s="210">
        <f t="shared" si="147"/>
        <v>0</v>
      </c>
      <c r="FE325" s="210">
        <f t="shared" ref="FE325:GI325" si="156">IFERROR(FE134/$D134,0)</f>
        <v>0</v>
      </c>
      <c r="FF325" s="210">
        <f t="shared" si="156"/>
        <v>0</v>
      </c>
      <c r="FG325" s="210">
        <f t="shared" si="156"/>
        <v>0</v>
      </c>
      <c r="FH325" s="210">
        <f t="shared" si="156"/>
        <v>0</v>
      </c>
      <c r="FI325" s="210">
        <f t="shared" si="156"/>
        <v>0</v>
      </c>
      <c r="FJ325" s="210">
        <f t="shared" si="156"/>
        <v>0</v>
      </c>
      <c r="FK325" s="210">
        <f t="shared" si="156"/>
        <v>0</v>
      </c>
      <c r="FL325" s="210">
        <f t="shared" si="156"/>
        <v>0</v>
      </c>
      <c r="FM325" s="210">
        <f t="shared" si="156"/>
        <v>0</v>
      </c>
      <c r="FN325" s="210">
        <f t="shared" si="156"/>
        <v>0</v>
      </c>
      <c r="FO325" s="210">
        <f t="shared" si="156"/>
        <v>0</v>
      </c>
      <c r="FP325" s="210">
        <f t="shared" si="156"/>
        <v>0</v>
      </c>
      <c r="FQ325" s="210">
        <f t="shared" si="156"/>
        <v>0</v>
      </c>
      <c r="FR325" s="210">
        <f t="shared" si="156"/>
        <v>0</v>
      </c>
      <c r="FS325" s="210">
        <f t="shared" si="156"/>
        <v>0</v>
      </c>
      <c r="FT325" s="210">
        <f t="shared" si="156"/>
        <v>0</v>
      </c>
      <c r="FU325" s="210">
        <f t="shared" si="156"/>
        <v>0</v>
      </c>
      <c r="FV325" s="210">
        <f t="shared" si="156"/>
        <v>0</v>
      </c>
      <c r="FW325" s="210">
        <f t="shared" si="156"/>
        <v>0</v>
      </c>
      <c r="FX325" s="210">
        <f t="shared" si="156"/>
        <v>0</v>
      </c>
      <c r="FY325" s="210">
        <f t="shared" si="156"/>
        <v>0</v>
      </c>
      <c r="FZ325" s="210">
        <f t="shared" si="156"/>
        <v>0</v>
      </c>
      <c r="GA325" s="210">
        <f t="shared" si="156"/>
        <v>0</v>
      </c>
      <c r="GB325" s="210">
        <f t="shared" si="156"/>
        <v>0</v>
      </c>
      <c r="GC325" s="210">
        <f t="shared" si="156"/>
        <v>0</v>
      </c>
      <c r="GD325" s="210">
        <f t="shared" si="156"/>
        <v>0</v>
      </c>
      <c r="GE325" s="210">
        <f t="shared" si="156"/>
        <v>0</v>
      </c>
      <c r="GF325" s="210">
        <f t="shared" si="156"/>
        <v>0</v>
      </c>
      <c r="GG325" s="210">
        <f t="shared" si="156"/>
        <v>0</v>
      </c>
      <c r="GH325" s="210">
        <f t="shared" si="156"/>
        <v>0</v>
      </c>
      <c r="GI325" s="210">
        <f t="shared" si="156"/>
        <v>0</v>
      </c>
      <c r="GK325" s="216">
        <f t="shared" si="155"/>
        <v>0</v>
      </c>
      <c r="GL325" s="216">
        <f t="shared" si="150"/>
        <v>0</v>
      </c>
      <c r="GM325" s="216">
        <f t="shared" si="151"/>
        <v>0</v>
      </c>
      <c r="GN325" s="216">
        <f t="shared" si="152"/>
        <v>0</v>
      </c>
    </row>
    <row r="326" spans="1:196" x14ac:dyDescent="0.35">
      <c r="A326" s="9">
        <f>Report!$C$4</f>
        <v>1</v>
      </c>
      <c r="B326" t="str">
        <f>VLOOKUP($A326,Centers!$B$1:$C$120,2,)</f>
        <v>GATE</v>
      </c>
      <c r="C326" s="209">
        <v>45012</v>
      </c>
      <c r="D326" s="113">
        <f>IF($A326=1,SUM(SUMIFS(Indent!$E:$E,Indent!$C:$C,Waterfall!$C326,Indent!$A:$A,Centers!$A$2),SUMIFS(Indent!$E:$E,Indent!$C:$C,Waterfall!$C326,Indent!$A:$A,Centers!$A$3),SUMIFS(Indent!$E:$E,Indent!$C:$C,Waterfall!$C326,Indent!$A:$A,Centers!$A$4),SUMIFS(Indent!$E:$E,Indent!$C:$C,Waterfall!$C326,Indent!$A:$A,Centers!$A$5),SUMIFS(Indent!$E:$E,Indent!$C:$C,Waterfall!$C326,Indent!$A:$A,Centers!$A$6),SUMIFS(Indent!$E:$E,Indent!$C:$C,Waterfall!$C326,Indent!$A:$A,Centers!$A$7),SUMIFS(Indent!$E:$E,Indent!$C:$C,Waterfall!$C326,Indent!$A:$A,Centers!$A$8)),SUMIFS(Indent!$E:$E,Indent!$C:$C,Waterfall!$C326,Indent!$A:$A,$A326))</f>
        <v>0</v>
      </c>
      <c r="E326" s="210">
        <f t="shared" si="148"/>
        <v>0</v>
      </c>
      <c r="F326" s="210">
        <f t="shared" si="153"/>
        <v>0</v>
      </c>
      <c r="G326" s="210">
        <f t="shared" si="153"/>
        <v>0</v>
      </c>
      <c r="H326" s="210">
        <f t="shared" si="153"/>
        <v>0</v>
      </c>
      <c r="I326" s="210">
        <f t="shared" si="153"/>
        <v>0</v>
      </c>
      <c r="J326" s="210">
        <f t="shared" si="153"/>
        <v>0</v>
      </c>
      <c r="K326" s="210">
        <f t="shared" si="153"/>
        <v>0</v>
      </c>
      <c r="L326" s="210">
        <f t="shared" si="153"/>
        <v>0</v>
      </c>
      <c r="M326" s="210">
        <f t="shared" si="153"/>
        <v>0</v>
      </c>
      <c r="N326" s="210">
        <f t="shared" si="153"/>
        <v>0</v>
      </c>
      <c r="O326" s="210">
        <f t="shared" si="153"/>
        <v>0</v>
      </c>
      <c r="P326" s="210">
        <f t="shared" si="153"/>
        <v>0</v>
      </c>
      <c r="Q326" s="210">
        <f t="shared" si="153"/>
        <v>0</v>
      </c>
      <c r="R326" s="210">
        <f t="shared" si="153"/>
        <v>0</v>
      </c>
      <c r="S326" s="210">
        <f t="shared" si="153"/>
        <v>0</v>
      </c>
      <c r="T326" s="210">
        <f t="shared" si="153"/>
        <v>0</v>
      </c>
      <c r="U326" s="210">
        <f t="shared" si="153"/>
        <v>0</v>
      </c>
      <c r="V326" s="210">
        <f t="shared" si="153"/>
        <v>0</v>
      </c>
      <c r="W326" s="210">
        <f t="shared" si="153"/>
        <v>0</v>
      </c>
      <c r="X326" s="210">
        <f t="shared" si="153"/>
        <v>0</v>
      </c>
      <c r="Y326" s="210">
        <f t="shared" si="153"/>
        <v>0</v>
      </c>
      <c r="Z326" s="210">
        <f t="shared" si="153"/>
        <v>0</v>
      </c>
      <c r="AA326" s="210">
        <f t="shared" si="153"/>
        <v>0</v>
      </c>
      <c r="AB326" s="210">
        <f t="shared" si="153"/>
        <v>0</v>
      </c>
      <c r="AC326" s="210">
        <f t="shared" si="153"/>
        <v>0</v>
      </c>
      <c r="AD326" s="210">
        <f t="shared" si="153"/>
        <v>0</v>
      </c>
      <c r="AE326" s="210">
        <f t="shared" si="153"/>
        <v>0</v>
      </c>
      <c r="AF326" s="210">
        <f t="shared" si="153"/>
        <v>0</v>
      </c>
      <c r="AG326" s="210">
        <f t="shared" si="153"/>
        <v>0</v>
      </c>
      <c r="AH326" s="210">
        <f t="shared" si="153"/>
        <v>0</v>
      </c>
      <c r="AI326" s="210">
        <f t="shared" si="153"/>
        <v>0</v>
      </c>
      <c r="AJ326" s="210">
        <f t="shared" si="153"/>
        <v>0</v>
      </c>
      <c r="AK326" s="210">
        <f t="shared" si="153"/>
        <v>0</v>
      </c>
      <c r="AL326" s="210">
        <f t="shared" si="153"/>
        <v>0</v>
      </c>
      <c r="AM326" s="210">
        <f t="shared" si="153"/>
        <v>0</v>
      </c>
      <c r="AN326" s="210">
        <f t="shared" si="153"/>
        <v>0</v>
      </c>
      <c r="AO326" s="210">
        <f t="shared" si="153"/>
        <v>0</v>
      </c>
      <c r="AP326" s="210">
        <f t="shared" si="153"/>
        <v>0</v>
      </c>
      <c r="AQ326" s="210">
        <f t="shared" si="153"/>
        <v>0</v>
      </c>
      <c r="AR326" s="210">
        <f t="shared" si="153"/>
        <v>0</v>
      </c>
      <c r="AS326" s="210">
        <f t="shared" si="153"/>
        <v>0</v>
      </c>
      <c r="AT326" s="210">
        <f t="shared" si="153"/>
        <v>0</v>
      </c>
      <c r="AU326" s="210">
        <f t="shared" si="153"/>
        <v>0</v>
      </c>
      <c r="AV326" s="210">
        <f t="shared" si="153"/>
        <v>0</v>
      </c>
      <c r="AW326" s="210">
        <f t="shared" si="153"/>
        <v>0</v>
      </c>
      <c r="AX326" s="210">
        <f t="shared" si="153"/>
        <v>0</v>
      </c>
      <c r="AY326" s="210">
        <f t="shared" si="153"/>
        <v>0</v>
      </c>
      <c r="AZ326" s="210">
        <f t="shared" si="153"/>
        <v>0</v>
      </c>
      <c r="BA326" s="210">
        <f t="shared" si="153"/>
        <v>0</v>
      </c>
      <c r="BB326" s="210">
        <f t="shared" si="153"/>
        <v>0</v>
      </c>
      <c r="BC326" s="210">
        <f t="shared" si="153"/>
        <v>0</v>
      </c>
      <c r="BD326" s="210">
        <f t="shared" si="153"/>
        <v>0</v>
      </c>
      <c r="BE326" s="210">
        <f t="shared" si="153"/>
        <v>0</v>
      </c>
      <c r="BF326" s="210">
        <f t="shared" si="153"/>
        <v>0</v>
      </c>
      <c r="BG326" s="210">
        <f t="shared" si="153"/>
        <v>0</v>
      </c>
      <c r="BH326" s="210">
        <f t="shared" si="153"/>
        <v>0</v>
      </c>
      <c r="BI326" s="210">
        <f t="shared" si="153"/>
        <v>0</v>
      </c>
      <c r="BJ326" s="210">
        <f t="shared" si="153"/>
        <v>0</v>
      </c>
      <c r="BK326" s="210">
        <f t="shared" si="153"/>
        <v>0</v>
      </c>
      <c r="BL326" s="210">
        <f t="shared" si="153"/>
        <v>0</v>
      </c>
      <c r="BM326" s="210">
        <f t="shared" si="153"/>
        <v>0</v>
      </c>
      <c r="BN326" s="210">
        <f t="shared" si="153"/>
        <v>0</v>
      </c>
      <c r="BO326" s="210">
        <f t="shared" si="153"/>
        <v>0</v>
      </c>
      <c r="BP326" s="210">
        <f t="shared" si="153"/>
        <v>0</v>
      </c>
      <c r="BQ326" s="210">
        <f t="shared" si="153"/>
        <v>0</v>
      </c>
      <c r="BR326" s="210">
        <f t="shared" si="154"/>
        <v>0</v>
      </c>
      <c r="BS326" s="210">
        <f t="shared" si="154"/>
        <v>0</v>
      </c>
      <c r="BT326" s="210">
        <f t="shared" si="154"/>
        <v>0</v>
      </c>
      <c r="BU326" s="210">
        <f t="shared" si="154"/>
        <v>0</v>
      </c>
      <c r="BV326" s="210">
        <f t="shared" si="154"/>
        <v>0</v>
      </c>
      <c r="BW326" s="210">
        <f t="shared" si="154"/>
        <v>0</v>
      </c>
      <c r="BX326" s="210">
        <f t="shared" si="154"/>
        <v>0</v>
      </c>
      <c r="BY326" s="210">
        <f t="shared" si="154"/>
        <v>0</v>
      </c>
      <c r="BZ326" s="210">
        <f t="shared" si="154"/>
        <v>0</v>
      </c>
      <c r="CA326" s="210">
        <f t="shared" si="154"/>
        <v>0</v>
      </c>
      <c r="CB326" s="210">
        <f t="shared" si="154"/>
        <v>0</v>
      </c>
      <c r="CC326" s="210">
        <f t="shared" si="154"/>
        <v>0</v>
      </c>
      <c r="CD326" s="210">
        <f t="shared" si="154"/>
        <v>0</v>
      </c>
      <c r="CE326" s="210">
        <f t="shared" si="154"/>
        <v>0</v>
      </c>
      <c r="CF326" s="210">
        <f t="shared" si="154"/>
        <v>0</v>
      </c>
      <c r="CG326" s="210">
        <f t="shared" si="154"/>
        <v>0</v>
      </c>
      <c r="CH326" s="210">
        <f t="shared" si="154"/>
        <v>0</v>
      </c>
      <c r="CI326" s="210">
        <f t="shared" si="154"/>
        <v>0</v>
      </c>
      <c r="CJ326" s="210">
        <f t="shared" si="154"/>
        <v>0</v>
      </c>
      <c r="CK326" s="210">
        <f t="shared" si="154"/>
        <v>0</v>
      </c>
      <c r="CL326" s="210">
        <f t="shared" si="154"/>
        <v>0</v>
      </c>
      <c r="CM326" s="210">
        <f t="shared" si="154"/>
        <v>0</v>
      </c>
      <c r="CN326" s="210">
        <f t="shared" si="154"/>
        <v>0</v>
      </c>
      <c r="CO326" s="210">
        <f t="shared" si="154"/>
        <v>0</v>
      </c>
      <c r="CP326" s="210">
        <f t="shared" si="154"/>
        <v>0</v>
      </c>
      <c r="CQ326" s="210">
        <f t="shared" si="154"/>
        <v>0</v>
      </c>
      <c r="CR326" s="210">
        <f t="shared" si="154"/>
        <v>0</v>
      </c>
      <c r="CS326" s="210">
        <f t="shared" si="154"/>
        <v>0</v>
      </c>
      <c r="CT326" s="210">
        <f t="shared" si="154"/>
        <v>0</v>
      </c>
      <c r="CU326" s="210">
        <f t="shared" si="154"/>
        <v>0</v>
      </c>
      <c r="CV326" s="210">
        <f t="shared" si="154"/>
        <v>0</v>
      </c>
      <c r="CW326" s="210">
        <f t="shared" si="154"/>
        <v>0</v>
      </c>
      <c r="CX326" s="210">
        <f t="shared" si="154"/>
        <v>0</v>
      </c>
      <c r="CY326" s="210">
        <f t="shared" si="154"/>
        <v>0</v>
      </c>
      <c r="CZ326" s="210">
        <f t="shared" si="154"/>
        <v>0</v>
      </c>
      <c r="DA326" s="210">
        <f t="shared" si="154"/>
        <v>0</v>
      </c>
      <c r="DB326" s="210">
        <f t="shared" si="154"/>
        <v>0</v>
      </c>
      <c r="DC326" s="210">
        <f t="shared" si="154"/>
        <v>0</v>
      </c>
      <c r="DD326" s="210">
        <f t="shared" si="154"/>
        <v>0</v>
      </c>
      <c r="DE326" s="210">
        <f t="shared" si="154"/>
        <v>0</v>
      </c>
      <c r="DF326" s="210">
        <f t="shared" si="154"/>
        <v>0</v>
      </c>
      <c r="DG326" s="210">
        <f t="shared" si="154"/>
        <v>0</v>
      </c>
      <c r="DH326" s="210">
        <f t="shared" si="154"/>
        <v>0</v>
      </c>
      <c r="DI326" s="210">
        <f t="shared" si="154"/>
        <v>0</v>
      </c>
      <c r="DJ326" s="210">
        <f t="shared" si="154"/>
        <v>0</v>
      </c>
      <c r="DK326" s="210">
        <f t="shared" si="154"/>
        <v>0</v>
      </c>
      <c r="DL326" s="210">
        <f t="shared" si="154"/>
        <v>0</v>
      </c>
      <c r="DM326" s="210">
        <f t="shared" si="154"/>
        <v>0</v>
      </c>
      <c r="DN326" s="210">
        <f t="shared" si="154"/>
        <v>0</v>
      </c>
      <c r="DO326" s="210">
        <f t="shared" si="154"/>
        <v>0</v>
      </c>
      <c r="DP326" s="210">
        <f t="shared" si="154"/>
        <v>0</v>
      </c>
      <c r="DQ326" s="210">
        <f t="shared" si="154"/>
        <v>0</v>
      </c>
      <c r="DR326" s="210">
        <f t="shared" si="154"/>
        <v>0</v>
      </c>
      <c r="DS326" s="210">
        <f t="shared" si="154"/>
        <v>0</v>
      </c>
      <c r="DT326" s="210">
        <f t="shared" si="154"/>
        <v>0</v>
      </c>
      <c r="DU326" s="210">
        <f t="shared" si="154"/>
        <v>0</v>
      </c>
      <c r="DV326" s="210">
        <f t="shared" si="154"/>
        <v>0</v>
      </c>
      <c r="DW326" s="210">
        <f t="shared" si="154"/>
        <v>0</v>
      </c>
      <c r="DX326" s="210">
        <f t="shared" si="154"/>
        <v>0</v>
      </c>
      <c r="DY326" s="210">
        <f t="shared" si="154"/>
        <v>0</v>
      </c>
      <c r="DZ326" s="210">
        <f t="shared" si="154"/>
        <v>0</v>
      </c>
      <c r="EA326" s="210">
        <f t="shared" si="154"/>
        <v>0</v>
      </c>
      <c r="EB326" s="210">
        <f t="shared" si="154"/>
        <v>0</v>
      </c>
      <c r="EC326" s="210">
        <f t="shared" si="154"/>
        <v>0</v>
      </c>
      <c r="ED326" s="210">
        <f t="shared" si="149"/>
        <v>0</v>
      </c>
      <c r="EE326" s="210">
        <f t="shared" si="149"/>
        <v>0</v>
      </c>
      <c r="EF326" s="210">
        <f t="shared" ref="EF326:GI330" si="157">IFERROR(EF135/$D135,0)</f>
        <v>0</v>
      </c>
      <c r="EG326" s="210">
        <f t="shared" si="157"/>
        <v>0</v>
      </c>
      <c r="EH326" s="210">
        <f t="shared" si="157"/>
        <v>0</v>
      </c>
      <c r="EI326" s="210">
        <f t="shared" si="157"/>
        <v>0</v>
      </c>
      <c r="EJ326" s="210">
        <f t="shared" si="157"/>
        <v>0</v>
      </c>
      <c r="EK326" s="210">
        <f t="shared" si="157"/>
        <v>0</v>
      </c>
      <c r="EL326" s="210">
        <f t="shared" si="157"/>
        <v>0</v>
      </c>
      <c r="EM326" s="210">
        <f t="shared" si="157"/>
        <v>0</v>
      </c>
      <c r="EN326" s="210">
        <f t="shared" si="157"/>
        <v>0</v>
      </c>
      <c r="EO326" s="210">
        <f t="shared" si="157"/>
        <v>0</v>
      </c>
      <c r="EP326" s="210">
        <f t="shared" si="157"/>
        <v>0</v>
      </c>
      <c r="EQ326" s="210">
        <f t="shared" si="157"/>
        <v>0</v>
      </c>
      <c r="ER326" s="210">
        <f t="shared" si="157"/>
        <v>0</v>
      </c>
      <c r="ES326" s="210">
        <f t="shared" si="157"/>
        <v>0</v>
      </c>
      <c r="ET326" s="210">
        <f t="shared" si="157"/>
        <v>0</v>
      </c>
      <c r="EU326" s="210">
        <f t="shared" si="157"/>
        <v>0</v>
      </c>
      <c r="EV326" s="210">
        <f t="shared" si="157"/>
        <v>0</v>
      </c>
      <c r="EW326" s="210">
        <f t="shared" si="157"/>
        <v>0</v>
      </c>
      <c r="EX326" s="210">
        <f t="shared" si="157"/>
        <v>0</v>
      </c>
      <c r="EY326" s="210">
        <f t="shared" si="157"/>
        <v>0</v>
      </c>
      <c r="EZ326" s="210">
        <f t="shared" si="157"/>
        <v>0</v>
      </c>
      <c r="FA326" s="210">
        <f t="shared" si="157"/>
        <v>0</v>
      </c>
      <c r="FB326" s="210">
        <f t="shared" si="157"/>
        <v>0</v>
      </c>
      <c r="FC326" s="210">
        <f t="shared" si="157"/>
        <v>0</v>
      </c>
      <c r="FD326" s="210">
        <f t="shared" si="157"/>
        <v>0</v>
      </c>
      <c r="FE326" s="210">
        <f t="shared" si="157"/>
        <v>0</v>
      </c>
      <c r="FF326" s="210">
        <f t="shared" si="157"/>
        <v>0</v>
      </c>
      <c r="FG326" s="210">
        <f t="shared" si="157"/>
        <v>0</v>
      </c>
      <c r="FH326" s="210">
        <f t="shared" si="157"/>
        <v>0</v>
      </c>
      <c r="FI326" s="210">
        <f t="shared" si="157"/>
        <v>0</v>
      </c>
      <c r="FJ326" s="210">
        <f t="shared" si="157"/>
        <v>0</v>
      </c>
      <c r="FK326" s="210">
        <f t="shared" si="157"/>
        <v>0</v>
      </c>
      <c r="FL326" s="210">
        <f t="shared" si="157"/>
        <v>0</v>
      </c>
      <c r="FM326" s="210">
        <f t="shared" si="157"/>
        <v>0</v>
      </c>
      <c r="FN326" s="210">
        <f t="shared" si="157"/>
        <v>0</v>
      </c>
      <c r="FO326" s="210">
        <f t="shared" si="157"/>
        <v>0</v>
      </c>
      <c r="FP326" s="210">
        <f t="shared" si="157"/>
        <v>0</v>
      </c>
      <c r="FQ326" s="210">
        <f t="shared" si="157"/>
        <v>0</v>
      </c>
      <c r="FR326" s="210">
        <f t="shared" si="157"/>
        <v>0</v>
      </c>
      <c r="FS326" s="210">
        <f t="shared" si="157"/>
        <v>0</v>
      </c>
      <c r="FT326" s="210">
        <f t="shared" si="157"/>
        <v>0</v>
      </c>
      <c r="FU326" s="210">
        <f t="shared" si="157"/>
        <v>0</v>
      </c>
      <c r="FV326" s="210">
        <f t="shared" si="157"/>
        <v>0</v>
      </c>
      <c r="FW326" s="210">
        <f t="shared" si="157"/>
        <v>0</v>
      </c>
      <c r="FX326" s="210">
        <f t="shared" si="157"/>
        <v>0</v>
      </c>
      <c r="FY326" s="210">
        <f t="shared" si="157"/>
        <v>0</v>
      </c>
      <c r="FZ326" s="210">
        <f t="shared" si="157"/>
        <v>0</v>
      </c>
      <c r="GA326" s="210">
        <f t="shared" si="157"/>
        <v>0</v>
      </c>
      <c r="GB326" s="210">
        <f t="shared" si="157"/>
        <v>0</v>
      </c>
      <c r="GC326" s="210">
        <f t="shared" si="157"/>
        <v>0</v>
      </c>
      <c r="GD326" s="210">
        <f t="shared" si="157"/>
        <v>0</v>
      </c>
      <c r="GE326" s="210">
        <f t="shared" si="157"/>
        <v>0</v>
      </c>
      <c r="GF326" s="210">
        <f t="shared" si="157"/>
        <v>0</v>
      </c>
      <c r="GG326" s="210">
        <f t="shared" si="157"/>
        <v>0</v>
      </c>
      <c r="GH326" s="210">
        <f t="shared" si="157"/>
        <v>0</v>
      </c>
      <c r="GI326" s="210">
        <f t="shared" si="157"/>
        <v>0</v>
      </c>
      <c r="GK326" s="216">
        <f t="shared" si="155"/>
        <v>0</v>
      </c>
      <c r="GL326" s="216">
        <f t="shared" si="150"/>
        <v>0</v>
      </c>
      <c r="GM326" s="216">
        <f t="shared" si="151"/>
        <v>0</v>
      </c>
      <c r="GN326" s="216">
        <f t="shared" si="152"/>
        <v>0</v>
      </c>
    </row>
    <row r="327" spans="1:196" x14ac:dyDescent="0.35">
      <c r="A327" s="9">
        <f>Report!$C$4</f>
        <v>1</v>
      </c>
      <c r="B327" t="str">
        <f>VLOOKUP($A327,Centers!$B$1:$C$120,2,)</f>
        <v>GATE</v>
      </c>
      <c r="C327" s="209">
        <v>45013</v>
      </c>
      <c r="D327" s="113">
        <f>IF($A327=1,SUM(SUMIFS(Indent!$E:$E,Indent!$C:$C,Waterfall!$C327,Indent!$A:$A,Centers!$A$2),SUMIFS(Indent!$E:$E,Indent!$C:$C,Waterfall!$C327,Indent!$A:$A,Centers!$A$3),SUMIFS(Indent!$E:$E,Indent!$C:$C,Waterfall!$C327,Indent!$A:$A,Centers!$A$4),SUMIFS(Indent!$E:$E,Indent!$C:$C,Waterfall!$C327,Indent!$A:$A,Centers!$A$5),SUMIFS(Indent!$E:$E,Indent!$C:$C,Waterfall!$C327,Indent!$A:$A,Centers!$A$6),SUMIFS(Indent!$E:$E,Indent!$C:$C,Waterfall!$C327,Indent!$A:$A,Centers!$A$7),SUMIFS(Indent!$E:$E,Indent!$C:$C,Waterfall!$C327,Indent!$A:$A,Centers!$A$8)),SUMIFS(Indent!$E:$E,Indent!$C:$C,Waterfall!$C327,Indent!$A:$A,$A327))</f>
        <v>0</v>
      </c>
      <c r="E327" s="210">
        <f t="shared" si="148"/>
        <v>0</v>
      </c>
      <c r="F327" s="210">
        <f t="shared" si="153"/>
        <v>0</v>
      </c>
      <c r="G327" s="210">
        <f t="shared" si="153"/>
        <v>0</v>
      </c>
      <c r="H327" s="210">
        <f t="shared" si="153"/>
        <v>0</v>
      </c>
      <c r="I327" s="210">
        <f t="shared" si="153"/>
        <v>0</v>
      </c>
      <c r="J327" s="210">
        <f t="shared" si="153"/>
        <v>0</v>
      </c>
      <c r="K327" s="210">
        <f t="shared" si="153"/>
        <v>0</v>
      </c>
      <c r="L327" s="210">
        <f t="shared" si="153"/>
        <v>0</v>
      </c>
      <c r="M327" s="210">
        <f t="shared" si="153"/>
        <v>0</v>
      </c>
      <c r="N327" s="210">
        <f t="shared" si="153"/>
        <v>0</v>
      </c>
      <c r="O327" s="210">
        <f t="shared" si="153"/>
        <v>0</v>
      </c>
      <c r="P327" s="210">
        <f t="shared" si="153"/>
        <v>0</v>
      </c>
      <c r="Q327" s="210">
        <f t="shared" si="153"/>
        <v>0</v>
      </c>
      <c r="R327" s="210">
        <f t="shared" si="153"/>
        <v>0</v>
      </c>
      <c r="S327" s="210">
        <f t="shared" si="153"/>
        <v>0</v>
      </c>
      <c r="T327" s="210">
        <f t="shared" si="153"/>
        <v>0</v>
      </c>
      <c r="U327" s="210">
        <f t="shared" si="153"/>
        <v>0</v>
      </c>
      <c r="V327" s="210">
        <f t="shared" si="153"/>
        <v>0</v>
      </c>
      <c r="W327" s="210">
        <f t="shared" si="153"/>
        <v>0</v>
      </c>
      <c r="X327" s="210">
        <f t="shared" si="153"/>
        <v>0</v>
      </c>
      <c r="Y327" s="210">
        <f t="shared" si="153"/>
        <v>0</v>
      </c>
      <c r="Z327" s="210">
        <f t="shared" si="153"/>
        <v>0</v>
      </c>
      <c r="AA327" s="210">
        <f t="shared" si="153"/>
        <v>0</v>
      </c>
      <c r="AB327" s="210">
        <f t="shared" si="153"/>
        <v>0</v>
      </c>
      <c r="AC327" s="210">
        <f t="shared" si="153"/>
        <v>0</v>
      </c>
      <c r="AD327" s="210">
        <f t="shared" si="153"/>
        <v>0</v>
      </c>
      <c r="AE327" s="210">
        <f t="shared" si="153"/>
        <v>0</v>
      </c>
      <c r="AF327" s="210">
        <f t="shared" si="153"/>
        <v>0</v>
      </c>
      <c r="AG327" s="210">
        <f t="shared" si="153"/>
        <v>0</v>
      </c>
      <c r="AH327" s="210">
        <f t="shared" si="153"/>
        <v>0</v>
      </c>
      <c r="AI327" s="210">
        <f t="shared" si="153"/>
        <v>0</v>
      </c>
      <c r="AJ327" s="210">
        <f t="shared" si="153"/>
        <v>0</v>
      </c>
      <c r="AK327" s="210">
        <f t="shared" si="153"/>
        <v>0</v>
      </c>
      <c r="AL327" s="210">
        <f t="shared" si="153"/>
        <v>0</v>
      </c>
      <c r="AM327" s="210">
        <f t="shared" si="153"/>
        <v>0</v>
      </c>
      <c r="AN327" s="210">
        <f t="shared" si="153"/>
        <v>0</v>
      </c>
      <c r="AO327" s="210">
        <f t="shared" si="153"/>
        <v>0</v>
      </c>
      <c r="AP327" s="210">
        <f t="shared" si="153"/>
        <v>0</v>
      </c>
      <c r="AQ327" s="210">
        <f t="shared" si="153"/>
        <v>0</v>
      </c>
      <c r="AR327" s="210">
        <f t="shared" si="153"/>
        <v>0</v>
      </c>
      <c r="AS327" s="210">
        <f t="shared" si="153"/>
        <v>0</v>
      </c>
      <c r="AT327" s="210">
        <f t="shared" si="153"/>
        <v>0</v>
      </c>
      <c r="AU327" s="210">
        <f t="shared" si="153"/>
        <v>0</v>
      </c>
      <c r="AV327" s="210">
        <f t="shared" si="153"/>
        <v>0</v>
      </c>
      <c r="AW327" s="210">
        <f t="shared" si="153"/>
        <v>0</v>
      </c>
      <c r="AX327" s="210">
        <f t="shared" si="153"/>
        <v>0</v>
      </c>
      <c r="AY327" s="210">
        <f t="shared" si="153"/>
        <v>0</v>
      </c>
      <c r="AZ327" s="210">
        <f t="shared" si="153"/>
        <v>0</v>
      </c>
      <c r="BA327" s="210">
        <f t="shared" si="153"/>
        <v>0</v>
      </c>
      <c r="BB327" s="210">
        <f t="shared" si="153"/>
        <v>0</v>
      </c>
      <c r="BC327" s="210">
        <f t="shared" si="153"/>
        <v>0</v>
      </c>
      <c r="BD327" s="210">
        <f t="shared" si="153"/>
        <v>0</v>
      </c>
      <c r="BE327" s="210">
        <f t="shared" si="153"/>
        <v>0</v>
      </c>
      <c r="BF327" s="210">
        <f t="shared" si="153"/>
        <v>0</v>
      </c>
      <c r="BG327" s="210">
        <f t="shared" si="153"/>
        <v>0</v>
      </c>
      <c r="BH327" s="210">
        <f t="shared" si="153"/>
        <v>0</v>
      </c>
      <c r="BI327" s="210">
        <f t="shared" si="153"/>
        <v>0</v>
      </c>
      <c r="BJ327" s="210">
        <f t="shared" si="153"/>
        <v>0</v>
      </c>
      <c r="BK327" s="210">
        <f t="shared" si="153"/>
        <v>0</v>
      </c>
      <c r="BL327" s="210">
        <f t="shared" si="153"/>
        <v>0</v>
      </c>
      <c r="BM327" s="210">
        <f t="shared" si="153"/>
        <v>0</v>
      </c>
      <c r="BN327" s="210">
        <f t="shared" si="153"/>
        <v>0</v>
      </c>
      <c r="BO327" s="210">
        <f t="shared" si="153"/>
        <v>0</v>
      </c>
      <c r="BP327" s="210">
        <f t="shared" si="153"/>
        <v>0</v>
      </c>
      <c r="BQ327" s="210">
        <f t="shared" ref="BQ327:EB330" si="158">IFERROR(BQ136/$D136,0)</f>
        <v>0</v>
      </c>
      <c r="BR327" s="210">
        <f t="shared" si="158"/>
        <v>0</v>
      </c>
      <c r="BS327" s="210">
        <f t="shared" si="158"/>
        <v>0</v>
      </c>
      <c r="BT327" s="210">
        <f t="shared" si="158"/>
        <v>0</v>
      </c>
      <c r="BU327" s="210">
        <f t="shared" si="158"/>
        <v>0</v>
      </c>
      <c r="BV327" s="210">
        <f t="shared" si="158"/>
        <v>0</v>
      </c>
      <c r="BW327" s="210">
        <f t="shared" si="158"/>
        <v>0</v>
      </c>
      <c r="BX327" s="210">
        <f t="shared" si="158"/>
        <v>0</v>
      </c>
      <c r="BY327" s="210">
        <f t="shared" si="158"/>
        <v>0</v>
      </c>
      <c r="BZ327" s="210">
        <f t="shared" si="158"/>
        <v>0</v>
      </c>
      <c r="CA327" s="210">
        <f t="shared" si="158"/>
        <v>0</v>
      </c>
      <c r="CB327" s="210">
        <f t="shared" si="158"/>
        <v>0</v>
      </c>
      <c r="CC327" s="210">
        <f t="shared" si="158"/>
        <v>0</v>
      </c>
      <c r="CD327" s="210">
        <f t="shared" si="158"/>
        <v>0</v>
      </c>
      <c r="CE327" s="210">
        <f t="shared" si="158"/>
        <v>0</v>
      </c>
      <c r="CF327" s="210">
        <f t="shared" si="158"/>
        <v>0</v>
      </c>
      <c r="CG327" s="210">
        <f t="shared" si="158"/>
        <v>0</v>
      </c>
      <c r="CH327" s="210">
        <f t="shared" si="158"/>
        <v>0</v>
      </c>
      <c r="CI327" s="210">
        <f t="shared" si="158"/>
        <v>0</v>
      </c>
      <c r="CJ327" s="210">
        <f t="shared" si="158"/>
        <v>0</v>
      </c>
      <c r="CK327" s="210">
        <f t="shared" si="158"/>
        <v>0</v>
      </c>
      <c r="CL327" s="210">
        <f t="shared" si="158"/>
        <v>0</v>
      </c>
      <c r="CM327" s="210">
        <f t="shared" si="158"/>
        <v>0</v>
      </c>
      <c r="CN327" s="210">
        <f t="shared" si="158"/>
        <v>0</v>
      </c>
      <c r="CO327" s="210">
        <f t="shared" si="158"/>
        <v>0</v>
      </c>
      <c r="CP327" s="210">
        <f t="shared" si="158"/>
        <v>0</v>
      </c>
      <c r="CQ327" s="210">
        <f t="shared" si="158"/>
        <v>0</v>
      </c>
      <c r="CR327" s="210">
        <f t="shared" si="158"/>
        <v>0</v>
      </c>
      <c r="CS327" s="210">
        <f t="shared" si="158"/>
        <v>0</v>
      </c>
      <c r="CT327" s="210">
        <f t="shared" si="158"/>
        <v>0</v>
      </c>
      <c r="CU327" s="210">
        <f t="shared" si="158"/>
        <v>0</v>
      </c>
      <c r="CV327" s="210">
        <f t="shared" si="158"/>
        <v>0</v>
      </c>
      <c r="CW327" s="210">
        <f t="shared" si="158"/>
        <v>0</v>
      </c>
      <c r="CX327" s="210">
        <f t="shared" si="158"/>
        <v>0</v>
      </c>
      <c r="CY327" s="210">
        <f t="shared" si="158"/>
        <v>0</v>
      </c>
      <c r="CZ327" s="210">
        <f t="shared" si="158"/>
        <v>0</v>
      </c>
      <c r="DA327" s="210">
        <f t="shared" si="158"/>
        <v>0</v>
      </c>
      <c r="DB327" s="210">
        <f t="shared" si="158"/>
        <v>0</v>
      </c>
      <c r="DC327" s="210">
        <f t="shared" si="158"/>
        <v>0</v>
      </c>
      <c r="DD327" s="210">
        <f t="shared" si="158"/>
        <v>0</v>
      </c>
      <c r="DE327" s="210">
        <f t="shared" si="158"/>
        <v>0</v>
      </c>
      <c r="DF327" s="210">
        <f t="shared" si="158"/>
        <v>0</v>
      </c>
      <c r="DG327" s="210">
        <f t="shared" si="158"/>
        <v>0</v>
      </c>
      <c r="DH327" s="210">
        <f t="shared" si="158"/>
        <v>0</v>
      </c>
      <c r="DI327" s="210">
        <f t="shared" si="158"/>
        <v>0</v>
      </c>
      <c r="DJ327" s="210">
        <f t="shared" si="158"/>
        <v>0</v>
      </c>
      <c r="DK327" s="210">
        <f t="shared" si="158"/>
        <v>0</v>
      </c>
      <c r="DL327" s="210">
        <f t="shared" si="158"/>
        <v>0</v>
      </c>
      <c r="DM327" s="210">
        <f t="shared" si="158"/>
        <v>0</v>
      </c>
      <c r="DN327" s="210">
        <f t="shared" si="158"/>
        <v>0</v>
      </c>
      <c r="DO327" s="210">
        <f t="shared" si="158"/>
        <v>0</v>
      </c>
      <c r="DP327" s="210">
        <f t="shared" si="158"/>
        <v>0</v>
      </c>
      <c r="DQ327" s="210">
        <f t="shared" si="158"/>
        <v>0</v>
      </c>
      <c r="DR327" s="210">
        <f t="shared" si="158"/>
        <v>0</v>
      </c>
      <c r="DS327" s="210">
        <f t="shared" si="158"/>
        <v>0</v>
      </c>
      <c r="DT327" s="210">
        <f t="shared" si="158"/>
        <v>0</v>
      </c>
      <c r="DU327" s="210">
        <f t="shared" si="158"/>
        <v>0</v>
      </c>
      <c r="DV327" s="210">
        <f t="shared" si="158"/>
        <v>0</v>
      </c>
      <c r="DW327" s="210">
        <f t="shared" si="158"/>
        <v>0</v>
      </c>
      <c r="DX327" s="210">
        <f t="shared" si="158"/>
        <v>0</v>
      </c>
      <c r="DY327" s="210">
        <f t="shared" si="158"/>
        <v>0</v>
      </c>
      <c r="DZ327" s="210">
        <f t="shared" si="158"/>
        <v>0</v>
      </c>
      <c r="EA327" s="210">
        <f t="shared" si="158"/>
        <v>0</v>
      </c>
      <c r="EB327" s="210">
        <f t="shared" si="158"/>
        <v>0</v>
      </c>
      <c r="EC327" s="210">
        <f t="shared" si="154"/>
        <v>0</v>
      </c>
      <c r="ED327" s="210">
        <f t="shared" si="149"/>
        <v>0</v>
      </c>
      <c r="EE327" s="210">
        <f t="shared" si="149"/>
        <v>0</v>
      </c>
      <c r="EF327" s="210">
        <f t="shared" si="157"/>
        <v>0</v>
      </c>
      <c r="EG327" s="210">
        <f t="shared" si="157"/>
        <v>0</v>
      </c>
      <c r="EH327" s="210">
        <f t="shared" si="157"/>
        <v>0</v>
      </c>
      <c r="EI327" s="210">
        <f t="shared" si="157"/>
        <v>0</v>
      </c>
      <c r="EJ327" s="210">
        <f t="shared" si="157"/>
        <v>0</v>
      </c>
      <c r="EK327" s="210">
        <f t="shared" si="157"/>
        <v>0</v>
      </c>
      <c r="EL327" s="210">
        <f t="shared" si="157"/>
        <v>0</v>
      </c>
      <c r="EM327" s="210">
        <f t="shared" si="157"/>
        <v>0</v>
      </c>
      <c r="EN327" s="210">
        <f t="shared" si="157"/>
        <v>0</v>
      </c>
      <c r="EO327" s="210">
        <f t="shared" si="157"/>
        <v>0</v>
      </c>
      <c r="EP327" s="210">
        <f t="shared" si="157"/>
        <v>0</v>
      </c>
      <c r="EQ327" s="210">
        <f t="shared" si="157"/>
        <v>0</v>
      </c>
      <c r="ER327" s="210">
        <f t="shared" si="157"/>
        <v>0</v>
      </c>
      <c r="ES327" s="210">
        <f t="shared" si="157"/>
        <v>0</v>
      </c>
      <c r="ET327" s="210">
        <f t="shared" si="157"/>
        <v>0</v>
      </c>
      <c r="EU327" s="210">
        <f t="shared" si="157"/>
        <v>0</v>
      </c>
      <c r="EV327" s="210">
        <f t="shared" si="157"/>
        <v>0</v>
      </c>
      <c r="EW327" s="210">
        <f t="shared" si="157"/>
        <v>0</v>
      </c>
      <c r="EX327" s="210">
        <f t="shared" si="157"/>
        <v>0</v>
      </c>
      <c r="EY327" s="210">
        <f t="shared" si="157"/>
        <v>0</v>
      </c>
      <c r="EZ327" s="210">
        <f t="shared" si="157"/>
        <v>0</v>
      </c>
      <c r="FA327" s="210">
        <f t="shared" si="157"/>
        <v>0</v>
      </c>
      <c r="FB327" s="210">
        <f t="shared" si="157"/>
        <v>0</v>
      </c>
      <c r="FC327" s="210">
        <f t="shared" si="157"/>
        <v>0</v>
      </c>
      <c r="FD327" s="210">
        <f t="shared" si="157"/>
        <v>0</v>
      </c>
      <c r="FE327" s="210">
        <f t="shared" si="157"/>
        <v>0</v>
      </c>
      <c r="FF327" s="210">
        <f t="shared" si="157"/>
        <v>0</v>
      </c>
      <c r="FG327" s="210">
        <f t="shared" si="157"/>
        <v>0</v>
      </c>
      <c r="FH327" s="210">
        <f t="shared" si="157"/>
        <v>0</v>
      </c>
      <c r="FI327" s="210">
        <f t="shared" si="157"/>
        <v>0</v>
      </c>
      <c r="FJ327" s="210">
        <f t="shared" si="157"/>
        <v>0</v>
      </c>
      <c r="FK327" s="210">
        <f t="shared" si="157"/>
        <v>0</v>
      </c>
      <c r="FL327" s="210">
        <f t="shared" si="157"/>
        <v>0</v>
      </c>
      <c r="FM327" s="210">
        <f t="shared" si="157"/>
        <v>0</v>
      </c>
      <c r="FN327" s="210">
        <f t="shared" si="157"/>
        <v>0</v>
      </c>
      <c r="FO327" s="210">
        <f t="shared" si="157"/>
        <v>0</v>
      </c>
      <c r="FP327" s="210">
        <f t="shared" si="157"/>
        <v>0</v>
      </c>
      <c r="FQ327" s="210">
        <f t="shared" si="157"/>
        <v>0</v>
      </c>
      <c r="FR327" s="210">
        <f t="shared" si="157"/>
        <v>0</v>
      </c>
      <c r="FS327" s="210">
        <f t="shared" si="157"/>
        <v>0</v>
      </c>
      <c r="FT327" s="210">
        <f t="shared" si="157"/>
        <v>0</v>
      </c>
      <c r="FU327" s="210">
        <f t="shared" si="157"/>
        <v>0</v>
      </c>
      <c r="FV327" s="210">
        <f t="shared" si="157"/>
        <v>0</v>
      </c>
      <c r="FW327" s="210">
        <f t="shared" si="157"/>
        <v>0</v>
      </c>
      <c r="FX327" s="210">
        <f t="shared" si="157"/>
        <v>0</v>
      </c>
      <c r="FY327" s="210">
        <f t="shared" si="157"/>
        <v>0</v>
      </c>
      <c r="FZ327" s="210">
        <f t="shared" si="157"/>
        <v>0</v>
      </c>
      <c r="GA327" s="210">
        <f t="shared" si="157"/>
        <v>0</v>
      </c>
      <c r="GB327" s="210">
        <f t="shared" si="157"/>
        <v>0</v>
      </c>
      <c r="GC327" s="210">
        <f t="shared" si="157"/>
        <v>0</v>
      </c>
      <c r="GD327" s="210">
        <f t="shared" si="157"/>
        <v>0</v>
      </c>
      <c r="GE327" s="210">
        <f t="shared" si="157"/>
        <v>0</v>
      </c>
      <c r="GF327" s="210">
        <f t="shared" si="157"/>
        <v>0</v>
      </c>
      <c r="GG327" s="210">
        <f t="shared" si="157"/>
        <v>0</v>
      </c>
      <c r="GH327" s="210">
        <f t="shared" si="157"/>
        <v>0</v>
      </c>
      <c r="GI327" s="210">
        <f t="shared" si="157"/>
        <v>0</v>
      </c>
      <c r="GK327" s="216">
        <f t="shared" si="155"/>
        <v>0</v>
      </c>
      <c r="GL327" s="216">
        <f t="shared" si="150"/>
        <v>0</v>
      </c>
      <c r="GM327" s="216">
        <f t="shared" si="151"/>
        <v>0</v>
      </c>
      <c r="GN327" s="216">
        <f t="shared" si="152"/>
        <v>0</v>
      </c>
    </row>
    <row r="328" spans="1:196" x14ac:dyDescent="0.35">
      <c r="A328" s="9">
        <f>Report!$C$4</f>
        <v>1</v>
      </c>
      <c r="B328" t="str">
        <f>VLOOKUP($A328,Centers!$B$1:$C$120,2,)</f>
        <v>GATE</v>
      </c>
      <c r="C328" s="209">
        <v>45014</v>
      </c>
      <c r="D328" s="113">
        <f>IF($A328=1,SUM(SUMIFS(Indent!$E:$E,Indent!$C:$C,Waterfall!$C328,Indent!$A:$A,Centers!$A$2),SUMIFS(Indent!$E:$E,Indent!$C:$C,Waterfall!$C328,Indent!$A:$A,Centers!$A$3),SUMIFS(Indent!$E:$E,Indent!$C:$C,Waterfall!$C328,Indent!$A:$A,Centers!$A$4),SUMIFS(Indent!$E:$E,Indent!$C:$C,Waterfall!$C328,Indent!$A:$A,Centers!$A$5),SUMIFS(Indent!$E:$E,Indent!$C:$C,Waterfall!$C328,Indent!$A:$A,Centers!$A$6),SUMIFS(Indent!$E:$E,Indent!$C:$C,Waterfall!$C328,Indent!$A:$A,Centers!$A$7),SUMIFS(Indent!$E:$E,Indent!$C:$C,Waterfall!$C328,Indent!$A:$A,Centers!$A$8)),SUMIFS(Indent!$E:$E,Indent!$C:$C,Waterfall!$C328,Indent!$A:$A,$A328))</f>
        <v>0</v>
      </c>
      <c r="E328" s="210">
        <f t="shared" si="148"/>
        <v>0</v>
      </c>
      <c r="F328" s="210">
        <f t="shared" ref="F328:BQ331" si="159">IFERROR(F137/$D137,0)</f>
        <v>0</v>
      </c>
      <c r="G328" s="210">
        <f t="shared" si="159"/>
        <v>0</v>
      </c>
      <c r="H328" s="210">
        <f t="shared" si="159"/>
        <v>0</v>
      </c>
      <c r="I328" s="210">
        <f t="shared" si="159"/>
        <v>0</v>
      </c>
      <c r="J328" s="210">
        <f t="shared" si="159"/>
        <v>0</v>
      </c>
      <c r="K328" s="210">
        <f t="shared" si="159"/>
        <v>0</v>
      </c>
      <c r="L328" s="210">
        <f t="shared" si="159"/>
        <v>0</v>
      </c>
      <c r="M328" s="210">
        <f t="shared" si="159"/>
        <v>0</v>
      </c>
      <c r="N328" s="210">
        <f t="shared" si="159"/>
        <v>0</v>
      </c>
      <c r="O328" s="210">
        <f t="shared" si="159"/>
        <v>0</v>
      </c>
      <c r="P328" s="210">
        <f t="shared" si="159"/>
        <v>0</v>
      </c>
      <c r="Q328" s="210">
        <f t="shared" si="159"/>
        <v>0</v>
      </c>
      <c r="R328" s="210">
        <f t="shared" si="159"/>
        <v>0</v>
      </c>
      <c r="S328" s="210">
        <f t="shared" si="159"/>
        <v>0</v>
      </c>
      <c r="T328" s="210">
        <f t="shared" si="159"/>
        <v>0</v>
      </c>
      <c r="U328" s="210">
        <f t="shared" si="159"/>
        <v>0</v>
      </c>
      <c r="V328" s="210">
        <f t="shared" si="159"/>
        <v>0</v>
      </c>
      <c r="W328" s="210">
        <f t="shared" si="159"/>
        <v>0</v>
      </c>
      <c r="X328" s="210">
        <f t="shared" si="159"/>
        <v>0</v>
      </c>
      <c r="Y328" s="210">
        <f t="shared" si="159"/>
        <v>0</v>
      </c>
      <c r="Z328" s="210">
        <f t="shared" si="159"/>
        <v>0</v>
      </c>
      <c r="AA328" s="210">
        <f t="shared" si="159"/>
        <v>0</v>
      </c>
      <c r="AB328" s="210">
        <f t="shared" si="159"/>
        <v>0</v>
      </c>
      <c r="AC328" s="210">
        <f t="shared" si="159"/>
        <v>0</v>
      </c>
      <c r="AD328" s="210">
        <f t="shared" si="159"/>
        <v>0</v>
      </c>
      <c r="AE328" s="210">
        <f t="shared" si="159"/>
        <v>0</v>
      </c>
      <c r="AF328" s="210">
        <f t="shared" si="159"/>
        <v>0</v>
      </c>
      <c r="AG328" s="210">
        <f t="shared" si="159"/>
        <v>0</v>
      </c>
      <c r="AH328" s="210">
        <f t="shared" si="159"/>
        <v>0</v>
      </c>
      <c r="AI328" s="210">
        <f t="shared" si="159"/>
        <v>0</v>
      </c>
      <c r="AJ328" s="210">
        <f t="shared" si="159"/>
        <v>0</v>
      </c>
      <c r="AK328" s="210">
        <f t="shared" si="159"/>
        <v>0</v>
      </c>
      <c r="AL328" s="210">
        <f t="shared" si="159"/>
        <v>0</v>
      </c>
      <c r="AM328" s="210">
        <f t="shared" si="159"/>
        <v>0</v>
      </c>
      <c r="AN328" s="210">
        <f t="shared" si="159"/>
        <v>0</v>
      </c>
      <c r="AO328" s="210">
        <f t="shared" si="159"/>
        <v>0</v>
      </c>
      <c r="AP328" s="210">
        <f t="shared" si="159"/>
        <v>0</v>
      </c>
      <c r="AQ328" s="210">
        <f t="shared" si="159"/>
        <v>0</v>
      </c>
      <c r="AR328" s="210">
        <f t="shared" si="159"/>
        <v>0</v>
      </c>
      <c r="AS328" s="210">
        <f t="shared" si="159"/>
        <v>0</v>
      </c>
      <c r="AT328" s="210">
        <f t="shared" si="159"/>
        <v>0</v>
      </c>
      <c r="AU328" s="210">
        <f t="shared" si="159"/>
        <v>0</v>
      </c>
      <c r="AV328" s="210">
        <f t="shared" si="159"/>
        <v>0</v>
      </c>
      <c r="AW328" s="210">
        <f t="shared" si="159"/>
        <v>0</v>
      </c>
      <c r="AX328" s="210">
        <f t="shared" si="159"/>
        <v>0</v>
      </c>
      <c r="AY328" s="210">
        <f t="shared" si="159"/>
        <v>0</v>
      </c>
      <c r="AZ328" s="210">
        <f t="shared" si="159"/>
        <v>0</v>
      </c>
      <c r="BA328" s="210">
        <f t="shared" si="159"/>
        <v>0</v>
      </c>
      <c r="BB328" s="210">
        <f t="shared" si="159"/>
        <v>0</v>
      </c>
      <c r="BC328" s="210">
        <f t="shared" si="159"/>
        <v>0</v>
      </c>
      <c r="BD328" s="210">
        <f t="shared" si="159"/>
        <v>0</v>
      </c>
      <c r="BE328" s="210">
        <f t="shared" si="159"/>
        <v>0</v>
      </c>
      <c r="BF328" s="210">
        <f t="shared" si="159"/>
        <v>0</v>
      </c>
      <c r="BG328" s="210">
        <f t="shared" si="159"/>
        <v>0</v>
      </c>
      <c r="BH328" s="210">
        <f t="shared" si="159"/>
        <v>0</v>
      </c>
      <c r="BI328" s="210">
        <f t="shared" si="159"/>
        <v>0</v>
      </c>
      <c r="BJ328" s="210">
        <f t="shared" si="159"/>
        <v>0</v>
      </c>
      <c r="BK328" s="210">
        <f t="shared" si="159"/>
        <v>0</v>
      </c>
      <c r="BL328" s="210">
        <f t="shared" si="159"/>
        <v>0</v>
      </c>
      <c r="BM328" s="210">
        <f t="shared" si="159"/>
        <v>0</v>
      </c>
      <c r="BN328" s="210">
        <f t="shared" si="159"/>
        <v>0</v>
      </c>
      <c r="BO328" s="210">
        <f t="shared" si="159"/>
        <v>0</v>
      </c>
      <c r="BP328" s="210">
        <f t="shared" si="159"/>
        <v>0</v>
      </c>
      <c r="BQ328" s="210">
        <f t="shared" si="159"/>
        <v>0</v>
      </c>
      <c r="BR328" s="210">
        <f t="shared" si="158"/>
        <v>0</v>
      </c>
      <c r="BS328" s="210">
        <f t="shared" si="158"/>
        <v>0</v>
      </c>
      <c r="BT328" s="210">
        <f t="shared" si="158"/>
        <v>0</v>
      </c>
      <c r="BU328" s="210">
        <f t="shared" si="158"/>
        <v>0</v>
      </c>
      <c r="BV328" s="210">
        <f t="shared" si="158"/>
        <v>0</v>
      </c>
      <c r="BW328" s="210">
        <f t="shared" si="158"/>
        <v>0</v>
      </c>
      <c r="BX328" s="210">
        <f t="shared" si="158"/>
        <v>0</v>
      </c>
      <c r="BY328" s="210">
        <f t="shared" si="158"/>
        <v>0</v>
      </c>
      <c r="BZ328" s="210">
        <f t="shared" si="158"/>
        <v>0</v>
      </c>
      <c r="CA328" s="210">
        <f t="shared" si="158"/>
        <v>0</v>
      </c>
      <c r="CB328" s="210">
        <f t="shared" si="158"/>
        <v>0</v>
      </c>
      <c r="CC328" s="210">
        <f t="shared" si="158"/>
        <v>0</v>
      </c>
      <c r="CD328" s="210">
        <f t="shared" si="158"/>
        <v>0</v>
      </c>
      <c r="CE328" s="210">
        <f t="shared" si="158"/>
        <v>0</v>
      </c>
      <c r="CF328" s="210">
        <f t="shared" si="158"/>
        <v>0</v>
      </c>
      <c r="CG328" s="210">
        <f t="shared" si="158"/>
        <v>0</v>
      </c>
      <c r="CH328" s="210">
        <f t="shared" si="158"/>
        <v>0</v>
      </c>
      <c r="CI328" s="210">
        <f t="shared" si="158"/>
        <v>0</v>
      </c>
      <c r="CJ328" s="210">
        <f t="shared" si="158"/>
        <v>0</v>
      </c>
      <c r="CK328" s="210">
        <f t="shared" si="158"/>
        <v>0</v>
      </c>
      <c r="CL328" s="210">
        <f t="shared" si="158"/>
        <v>0</v>
      </c>
      <c r="CM328" s="210">
        <f t="shared" si="158"/>
        <v>0</v>
      </c>
      <c r="CN328" s="210">
        <f t="shared" si="158"/>
        <v>0</v>
      </c>
      <c r="CO328" s="210">
        <f t="shared" si="158"/>
        <v>0</v>
      </c>
      <c r="CP328" s="210">
        <f t="shared" si="158"/>
        <v>0</v>
      </c>
      <c r="CQ328" s="210">
        <f t="shared" si="158"/>
        <v>0</v>
      </c>
      <c r="CR328" s="210">
        <f t="shared" si="158"/>
        <v>0</v>
      </c>
      <c r="CS328" s="210">
        <f t="shared" si="158"/>
        <v>0</v>
      </c>
      <c r="CT328" s="210">
        <f t="shared" si="158"/>
        <v>0</v>
      </c>
      <c r="CU328" s="210">
        <f t="shared" si="158"/>
        <v>0</v>
      </c>
      <c r="CV328" s="210">
        <f t="shared" si="158"/>
        <v>0</v>
      </c>
      <c r="CW328" s="210">
        <f t="shared" si="158"/>
        <v>0</v>
      </c>
      <c r="CX328" s="210">
        <f t="shared" si="158"/>
        <v>0</v>
      </c>
      <c r="CY328" s="210">
        <f t="shared" si="158"/>
        <v>0</v>
      </c>
      <c r="CZ328" s="210">
        <f t="shared" si="158"/>
        <v>0</v>
      </c>
      <c r="DA328" s="210">
        <f t="shared" si="158"/>
        <v>0</v>
      </c>
      <c r="DB328" s="210">
        <f t="shared" si="158"/>
        <v>0</v>
      </c>
      <c r="DC328" s="210">
        <f t="shared" si="158"/>
        <v>0</v>
      </c>
      <c r="DD328" s="210">
        <f t="shared" si="158"/>
        <v>0</v>
      </c>
      <c r="DE328" s="210">
        <f t="shared" si="158"/>
        <v>0</v>
      </c>
      <c r="DF328" s="210">
        <f t="shared" si="158"/>
        <v>0</v>
      </c>
      <c r="DG328" s="210">
        <f t="shared" si="158"/>
        <v>0</v>
      </c>
      <c r="DH328" s="210">
        <f t="shared" si="158"/>
        <v>0</v>
      </c>
      <c r="DI328" s="210">
        <f t="shared" si="158"/>
        <v>0</v>
      </c>
      <c r="DJ328" s="210">
        <f t="shared" si="158"/>
        <v>0</v>
      </c>
      <c r="DK328" s="210">
        <f t="shared" si="158"/>
        <v>0</v>
      </c>
      <c r="DL328" s="210">
        <f t="shared" si="158"/>
        <v>0</v>
      </c>
      <c r="DM328" s="210">
        <f t="shared" si="158"/>
        <v>0</v>
      </c>
      <c r="DN328" s="210">
        <f t="shared" si="158"/>
        <v>0</v>
      </c>
      <c r="DO328" s="210">
        <f t="shared" si="158"/>
        <v>0</v>
      </c>
      <c r="DP328" s="210">
        <f t="shared" si="158"/>
        <v>0</v>
      </c>
      <c r="DQ328" s="210">
        <f t="shared" si="158"/>
        <v>0</v>
      </c>
      <c r="DR328" s="210">
        <f t="shared" si="158"/>
        <v>0</v>
      </c>
      <c r="DS328" s="210">
        <f t="shared" si="158"/>
        <v>0</v>
      </c>
      <c r="DT328" s="210">
        <f t="shared" si="158"/>
        <v>0</v>
      </c>
      <c r="DU328" s="210">
        <f t="shared" si="158"/>
        <v>0</v>
      </c>
      <c r="DV328" s="210">
        <f t="shared" si="158"/>
        <v>0</v>
      </c>
      <c r="DW328" s="210">
        <f t="shared" si="158"/>
        <v>0</v>
      </c>
      <c r="DX328" s="210">
        <f t="shared" si="158"/>
        <v>0</v>
      </c>
      <c r="DY328" s="210">
        <f t="shared" si="158"/>
        <v>0</v>
      </c>
      <c r="DZ328" s="210">
        <f t="shared" si="158"/>
        <v>0</v>
      </c>
      <c r="EA328" s="210">
        <f t="shared" si="158"/>
        <v>0</v>
      </c>
      <c r="EB328" s="210">
        <f t="shared" si="158"/>
        <v>0</v>
      </c>
      <c r="EC328" s="210">
        <f t="shared" si="154"/>
        <v>0</v>
      </c>
      <c r="ED328" s="210">
        <f t="shared" si="149"/>
        <v>0</v>
      </c>
      <c r="EE328" s="210">
        <f t="shared" si="149"/>
        <v>0</v>
      </c>
      <c r="EF328" s="210">
        <f t="shared" si="157"/>
        <v>0</v>
      </c>
      <c r="EG328" s="210">
        <f t="shared" si="157"/>
        <v>0</v>
      </c>
      <c r="EH328" s="210">
        <f t="shared" si="157"/>
        <v>0</v>
      </c>
      <c r="EI328" s="210">
        <f t="shared" si="157"/>
        <v>0</v>
      </c>
      <c r="EJ328" s="210">
        <f t="shared" si="157"/>
        <v>0</v>
      </c>
      <c r="EK328" s="210">
        <f t="shared" si="157"/>
        <v>0</v>
      </c>
      <c r="EL328" s="210">
        <f t="shared" si="157"/>
        <v>0</v>
      </c>
      <c r="EM328" s="210">
        <f t="shared" si="157"/>
        <v>0</v>
      </c>
      <c r="EN328" s="210">
        <f t="shared" si="157"/>
        <v>0</v>
      </c>
      <c r="EO328" s="210">
        <f t="shared" si="157"/>
        <v>0</v>
      </c>
      <c r="EP328" s="210">
        <f t="shared" si="157"/>
        <v>0</v>
      </c>
      <c r="EQ328" s="210">
        <f t="shared" si="157"/>
        <v>0</v>
      </c>
      <c r="ER328" s="210">
        <f t="shared" si="157"/>
        <v>0</v>
      </c>
      <c r="ES328" s="210">
        <f t="shared" si="157"/>
        <v>0</v>
      </c>
      <c r="ET328" s="210">
        <f t="shared" si="157"/>
        <v>0</v>
      </c>
      <c r="EU328" s="210">
        <f t="shared" si="157"/>
        <v>0</v>
      </c>
      <c r="EV328" s="210">
        <f t="shared" si="157"/>
        <v>0</v>
      </c>
      <c r="EW328" s="210">
        <f t="shared" si="157"/>
        <v>0</v>
      </c>
      <c r="EX328" s="210">
        <f t="shared" si="157"/>
        <v>0</v>
      </c>
      <c r="EY328" s="210">
        <f t="shared" si="157"/>
        <v>0</v>
      </c>
      <c r="EZ328" s="210">
        <f t="shared" si="157"/>
        <v>0</v>
      </c>
      <c r="FA328" s="210">
        <f t="shared" si="157"/>
        <v>0</v>
      </c>
      <c r="FB328" s="210">
        <f t="shared" si="157"/>
        <v>0</v>
      </c>
      <c r="FC328" s="210">
        <f t="shared" si="157"/>
        <v>0</v>
      </c>
      <c r="FD328" s="210">
        <f t="shared" si="157"/>
        <v>0</v>
      </c>
      <c r="FE328" s="210">
        <f t="shared" si="157"/>
        <v>0</v>
      </c>
      <c r="FF328" s="210">
        <f t="shared" si="157"/>
        <v>0</v>
      </c>
      <c r="FG328" s="210">
        <f t="shared" si="157"/>
        <v>0</v>
      </c>
      <c r="FH328" s="210">
        <f t="shared" si="157"/>
        <v>0</v>
      </c>
      <c r="FI328" s="210">
        <f t="shared" si="157"/>
        <v>0</v>
      </c>
      <c r="FJ328" s="210">
        <f t="shared" si="157"/>
        <v>0</v>
      </c>
      <c r="FK328" s="210">
        <f t="shared" si="157"/>
        <v>0</v>
      </c>
      <c r="FL328" s="210">
        <f t="shared" si="157"/>
        <v>0</v>
      </c>
      <c r="FM328" s="210">
        <f t="shared" si="157"/>
        <v>0</v>
      </c>
      <c r="FN328" s="210">
        <f t="shared" si="157"/>
        <v>0</v>
      </c>
      <c r="FO328" s="210">
        <f t="shared" si="157"/>
        <v>0</v>
      </c>
      <c r="FP328" s="210">
        <f t="shared" si="157"/>
        <v>0</v>
      </c>
      <c r="FQ328" s="210">
        <f t="shared" si="157"/>
        <v>0</v>
      </c>
      <c r="FR328" s="210">
        <f t="shared" si="157"/>
        <v>0</v>
      </c>
      <c r="FS328" s="210">
        <f t="shared" si="157"/>
        <v>0</v>
      </c>
      <c r="FT328" s="210">
        <f t="shared" si="157"/>
        <v>0</v>
      </c>
      <c r="FU328" s="210">
        <f t="shared" si="157"/>
        <v>0</v>
      </c>
      <c r="FV328" s="210">
        <f t="shared" si="157"/>
        <v>0</v>
      </c>
      <c r="FW328" s="210">
        <f t="shared" si="157"/>
        <v>0</v>
      </c>
      <c r="FX328" s="210">
        <f t="shared" si="157"/>
        <v>0</v>
      </c>
      <c r="FY328" s="210">
        <f t="shared" si="157"/>
        <v>0</v>
      </c>
      <c r="FZ328" s="210">
        <f t="shared" si="157"/>
        <v>0</v>
      </c>
      <c r="GA328" s="210">
        <f t="shared" si="157"/>
        <v>0</v>
      </c>
      <c r="GB328" s="210">
        <f t="shared" si="157"/>
        <v>0</v>
      </c>
      <c r="GC328" s="210">
        <f t="shared" si="157"/>
        <v>0</v>
      </c>
      <c r="GD328" s="210">
        <f t="shared" si="157"/>
        <v>0</v>
      </c>
      <c r="GE328" s="210">
        <f t="shared" si="157"/>
        <v>0</v>
      </c>
      <c r="GF328" s="210">
        <f t="shared" si="157"/>
        <v>0</v>
      </c>
      <c r="GG328" s="210">
        <f t="shared" si="157"/>
        <v>0</v>
      </c>
      <c r="GH328" s="210">
        <f t="shared" si="157"/>
        <v>0</v>
      </c>
      <c r="GI328" s="210">
        <f t="shared" si="157"/>
        <v>0</v>
      </c>
      <c r="GK328" s="216">
        <f t="shared" si="155"/>
        <v>0</v>
      </c>
      <c r="GL328" s="216">
        <f t="shared" si="150"/>
        <v>0</v>
      </c>
      <c r="GM328" s="216">
        <f t="shared" si="151"/>
        <v>0</v>
      </c>
      <c r="GN328" s="216">
        <f t="shared" si="152"/>
        <v>0</v>
      </c>
    </row>
    <row r="329" spans="1:196" x14ac:dyDescent="0.35">
      <c r="A329" s="9">
        <f>Report!$C$4</f>
        <v>1</v>
      </c>
      <c r="B329" t="str">
        <f>VLOOKUP($A329,Centers!$B$1:$C$120,2,)</f>
        <v>GATE</v>
      </c>
      <c r="C329" s="209">
        <v>45015</v>
      </c>
      <c r="D329" s="113">
        <f>IF($A329=1,SUM(SUMIFS(Indent!$E:$E,Indent!$C:$C,Waterfall!$C329,Indent!$A:$A,Centers!$A$2),SUMIFS(Indent!$E:$E,Indent!$C:$C,Waterfall!$C329,Indent!$A:$A,Centers!$A$3),SUMIFS(Indent!$E:$E,Indent!$C:$C,Waterfall!$C329,Indent!$A:$A,Centers!$A$4),SUMIFS(Indent!$E:$E,Indent!$C:$C,Waterfall!$C329,Indent!$A:$A,Centers!$A$5),SUMIFS(Indent!$E:$E,Indent!$C:$C,Waterfall!$C329,Indent!$A:$A,Centers!$A$6),SUMIFS(Indent!$E:$E,Indent!$C:$C,Waterfall!$C329,Indent!$A:$A,Centers!$A$7),SUMIFS(Indent!$E:$E,Indent!$C:$C,Waterfall!$C329,Indent!$A:$A,Centers!$A$8)),SUMIFS(Indent!$E:$E,Indent!$C:$C,Waterfall!$C329,Indent!$A:$A,$A329))</f>
        <v>0</v>
      </c>
      <c r="E329" s="210">
        <f t="shared" si="148"/>
        <v>0</v>
      </c>
      <c r="F329" s="210">
        <f t="shared" si="159"/>
        <v>0</v>
      </c>
      <c r="G329" s="210">
        <f t="shared" si="159"/>
        <v>0</v>
      </c>
      <c r="H329" s="210">
        <f t="shared" si="159"/>
        <v>0</v>
      </c>
      <c r="I329" s="210">
        <f t="shared" si="159"/>
        <v>0</v>
      </c>
      <c r="J329" s="210">
        <f t="shared" si="159"/>
        <v>0</v>
      </c>
      <c r="K329" s="210">
        <f t="shared" si="159"/>
        <v>0</v>
      </c>
      <c r="L329" s="210">
        <f t="shared" si="159"/>
        <v>0</v>
      </c>
      <c r="M329" s="210">
        <f t="shared" si="159"/>
        <v>0</v>
      </c>
      <c r="N329" s="210">
        <f t="shared" si="159"/>
        <v>0</v>
      </c>
      <c r="O329" s="210">
        <f t="shared" si="159"/>
        <v>0</v>
      </c>
      <c r="P329" s="210">
        <f t="shared" si="159"/>
        <v>0</v>
      </c>
      <c r="Q329" s="210">
        <f t="shared" si="159"/>
        <v>0</v>
      </c>
      <c r="R329" s="210">
        <f t="shared" si="159"/>
        <v>0</v>
      </c>
      <c r="S329" s="210">
        <f t="shared" si="159"/>
        <v>0</v>
      </c>
      <c r="T329" s="210">
        <f t="shared" si="159"/>
        <v>0</v>
      </c>
      <c r="U329" s="210">
        <f t="shared" si="159"/>
        <v>0</v>
      </c>
      <c r="V329" s="210">
        <f t="shared" si="159"/>
        <v>0</v>
      </c>
      <c r="W329" s="210">
        <f t="shared" si="159"/>
        <v>0</v>
      </c>
      <c r="X329" s="210">
        <f t="shared" si="159"/>
        <v>0</v>
      </c>
      <c r="Y329" s="210">
        <f t="shared" si="159"/>
        <v>0</v>
      </c>
      <c r="Z329" s="210">
        <f t="shared" si="159"/>
        <v>0</v>
      </c>
      <c r="AA329" s="210">
        <f t="shared" si="159"/>
        <v>0</v>
      </c>
      <c r="AB329" s="210">
        <f t="shared" si="159"/>
        <v>0</v>
      </c>
      <c r="AC329" s="210">
        <f t="shared" si="159"/>
        <v>0</v>
      </c>
      <c r="AD329" s="210">
        <f t="shared" si="159"/>
        <v>0</v>
      </c>
      <c r="AE329" s="210">
        <f t="shared" si="159"/>
        <v>0</v>
      </c>
      <c r="AF329" s="210">
        <f t="shared" si="159"/>
        <v>0</v>
      </c>
      <c r="AG329" s="210">
        <f t="shared" si="159"/>
        <v>0</v>
      </c>
      <c r="AH329" s="210">
        <f t="shared" si="159"/>
        <v>0</v>
      </c>
      <c r="AI329" s="210">
        <f t="shared" si="159"/>
        <v>0</v>
      </c>
      <c r="AJ329" s="210">
        <f t="shared" si="159"/>
        <v>0</v>
      </c>
      <c r="AK329" s="210">
        <f t="shared" si="159"/>
        <v>0</v>
      </c>
      <c r="AL329" s="210">
        <f t="shared" si="159"/>
        <v>0</v>
      </c>
      <c r="AM329" s="210">
        <f t="shared" si="159"/>
        <v>0</v>
      </c>
      <c r="AN329" s="210">
        <f t="shared" si="159"/>
        <v>0</v>
      </c>
      <c r="AO329" s="210">
        <f t="shared" si="159"/>
        <v>0</v>
      </c>
      <c r="AP329" s="210">
        <f t="shared" si="159"/>
        <v>0</v>
      </c>
      <c r="AQ329" s="210">
        <f t="shared" si="159"/>
        <v>0</v>
      </c>
      <c r="AR329" s="210">
        <f t="shared" si="159"/>
        <v>0</v>
      </c>
      <c r="AS329" s="210">
        <f t="shared" si="159"/>
        <v>0</v>
      </c>
      <c r="AT329" s="210">
        <f t="shared" si="159"/>
        <v>0</v>
      </c>
      <c r="AU329" s="210">
        <f t="shared" si="159"/>
        <v>0</v>
      </c>
      <c r="AV329" s="210">
        <f t="shared" si="159"/>
        <v>0</v>
      </c>
      <c r="AW329" s="210">
        <f t="shared" si="159"/>
        <v>0</v>
      </c>
      <c r="AX329" s="210">
        <f t="shared" si="159"/>
        <v>0</v>
      </c>
      <c r="AY329" s="210">
        <f t="shared" si="159"/>
        <v>0</v>
      </c>
      <c r="AZ329" s="210">
        <f t="shared" si="159"/>
        <v>0</v>
      </c>
      <c r="BA329" s="210">
        <f t="shared" si="159"/>
        <v>0</v>
      </c>
      <c r="BB329" s="210">
        <f t="shared" si="159"/>
        <v>0</v>
      </c>
      <c r="BC329" s="210">
        <f t="shared" si="159"/>
        <v>0</v>
      </c>
      <c r="BD329" s="210">
        <f t="shared" si="159"/>
        <v>0</v>
      </c>
      <c r="BE329" s="210">
        <f t="shared" si="159"/>
        <v>0</v>
      </c>
      <c r="BF329" s="210">
        <f t="shared" si="159"/>
        <v>0</v>
      </c>
      <c r="BG329" s="210">
        <f t="shared" si="159"/>
        <v>0</v>
      </c>
      <c r="BH329" s="210">
        <f t="shared" si="159"/>
        <v>0</v>
      </c>
      <c r="BI329" s="210">
        <f t="shared" si="159"/>
        <v>0</v>
      </c>
      <c r="BJ329" s="210">
        <f t="shared" si="159"/>
        <v>0</v>
      </c>
      <c r="BK329" s="210">
        <f t="shared" si="159"/>
        <v>0</v>
      </c>
      <c r="BL329" s="210">
        <f t="shared" si="159"/>
        <v>0</v>
      </c>
      <c r="BM329" s="210">
        <f t="shared" si="159"/>
        <v>0</v>
      </c>
      <c r="BN329" s="210">
        <f t="shared" si="159"/>
        <v>0</v>
      </c>
      <c r="BO329" s="210">
        <f t="shared" si="159"/>
        <v>0</v>
      </c>
      <c r="BP329" s="210">
        <f t="shared" si="159"/>
        <v>0</v>
      </c>
      <c r="BQ329" s="210">
        <f t="shared" si="159"/>
        <v>0</v>
      </c>
      <c r="BR329" s="210">
        <f t="shared" si="158"/>
        <v>0</v>
      </c>
      <c r="BS329" s="210">
        <f t="shared" si="158"/>
        <v>0</v>
      </c>
      <c r="BT329" s="210">
        <f t="shared" si="158"/>
        <v>0</v>
      </c>
      <c r="BU329" s="210">
        <f t="shared" si="158"/>
        <v>0</v>
      </c>
      <c r="BV329" s="210">
        <f t="shared" si="158"/>
        <v>0</v>
      </c>
      <c r="BW329" s="210">
        <f t="shared" si="158"/>
        <v>0</v>
      </c>
      <c r="BX329" s="210">
        <f t="shared" si="158"/>
        <v>0</v>
      </c>
      <c r="BY329" s="210">
        <f t="shared" si="158"/>
        <v>0</v>
      </c>
      <c r="BZ329" s="210">
        <f t="shared" si="158"/>
        <v>0</v>
      </c>
      <c r="CA329" s="210">
        <f t="shared" si="158"/>
        <v>0</v>
      </c>
      <c r="CB329" s="210">
        <f t="shared" si="158"/>
        <v>0</v>
      </c>
      <c r="CC329" s="210">
        <f t="shared" si="158"/>
        <v>0</v>
      </c>
      <c r="CD329" s="210">
        <f t="shared" si="158"/>
        <v>0</v>
      </c>
      <c r="CE329" s="210">
        <f t="shared" si="158"/>
        <v>0</v>
      </c>
      <c r="CF329" s="210">
        <f t="shared" si="158"/>
        <v>0</v>
      </c>
      <c r="CG329" s="210">
        <f t="shared" si="158"/>
        <v>0</v>
      </c>
      <c r="CH329" s="210">
        <f t="shared" si="158"/>
        <v>0</v>
      </c>
      <c r="CI329" s="210">
        <f t="shared" si="158"/>
        <v>0</v>
      </c>
      <c r="CJ329" s="210">
        <f t="shared" si="158"/>
        <v>0</v>
      </c>
      <c r="CK329" s="210">
        <f t="shared" si="158"/>
        <v>0</v>
      </c>
      <c r="CL329" s="210">
        <f t="shared" si="158"/>
        <v>0</v>
      </c>
      <c r="CM329" s="210">
        <f t="shared" si="158"/>
        <v>0</v>
      </c>
      <c r="CN329" s="210">
        <f t="shared" si="158"/>
        <v>0</v>
      </c>
      <c r="CO329" s="210">
        <f t="shared" si="158"/>
        <v>0</v>
      </c>
      <c r="CP329" s="210">
        <f t="shared" si="158"/>
        <v>0</v>
      </c>
      <c r="CQ329" s="210">
        <f t="shared" si="158"/>
        <v>0</v>
      </c>
      <c r="CR329" s="210">
        <f t="shared" si="158"/>
        <v>0</v>
      </c>
      <c r="CS329" s="210">
        <f t="shared" si="158"/>
        <v>0</v>
      </c>
      <c r="CT329" s="210">
        <f t="shared" si="158"/>
        <v>0</v>
      </c>
      <c r="CU329" s="210">
        <f t="shared" si="158"/>
        <v>0</v>
      </c>
      <c r="CV329" s="210">
        <f t="shared" si="158"/>
        <v>0</v>
      </c>
      <c r="CW329" s="210">
        <f t="shared" si="158"/>
        <v>0</v>
      </c>
      <c r="CX329" s="210">
        <f t="shared" si="158"/>
        <v>0</v>
      </c>
      <c r="CY329" s="210">
        <f t="shared" si="158"/>
        <v>0</v>
      </c>
      <c r="CZ329" s="210">
        <f t="shared" si="158"/>
        <v>0</v>
      </c>
      <c r="DA329" s="210">
        <f t="shared" si="158"/>
        <v>0</v>
      </c>
      <c r="DB329" s="210">
        <f t="shared" si="158"/>
        <v>0</v>
      </c>
      <c r="DC329" s="210">
        <f t="shared" si="158"/>
        <v>0</v>
      </c>
      <c r="DD329" s="210">
        <f t="shared" si="158"/>
        <v>0</v>
      </c>
      <c r="DE329" s="210">
        <f t="shared" si="158"/>
        <v>0</v>
      </c>
      <c r="DF329" s="210">
        <f t="shared" si="158"/>
        <v>0</v>
      </c>
      <c r="DG329" s="210">
        <f t="shared" si="158"/>
        <v>0</v>
      </c>
      <c r="DH329" s="210">
        <f t="shared" si="158"/>
        <v>0</v>
      </c>
      <c r="DI329" s="210">
        <f t="shared" si="158"/>
        <v>0</v>
      </c>
      <c r="DJ329" s="210">
        <f t="shared" si="158"/>
        <v>0</v>
      </c>
      <c r="DK329" s="210">
        <f t="shared" si="158"/>
        <v>0</v>
      </c>
      <c r="DL329" s="210">
        <f t="shared" si="158"/>
        <v>0</v>
      </c>
      <c r="DM329" s="210">
        <f t="shared" si="158"/>
        <v>0</v>
      </c>
      <c r="DN329" s="210">
        <f t="shared" si="158"/>
        <v>0</v>
      </c>
      <c r="DO329" s="210">
        <f t="shared" si="158"/>
        <v>0</v>
      </c>
      <c r="DP329" s="210">
        <f t="shared" si="158"/>
        <v>0</v>
      </c>
      <c r="DQ329" s="210">
        <f t="shared" si="158"/>
        <v>0</v>
      </c>
      <c r="DR329" s="210">
        <f t="shared" si="158"/>
        <v>0</v>
      </c>
      <c r="DS329" s="210">
        <f t="shared" si="158"/>
        <v>0</v>
      </c>
      <c r="DT329" s="210">
        <f t="shared" si="158"/>
        <v>0</v>
      </c>
      <c r="DU329" s="210">
        <f t="shared" si="158"/>
        <v>0</v>
      </c>
      <c r="DV329" s="210">
        <f t="shared" si="158"/>
        <v>0</v>
      </c>
      <c r="DW329" s="210">
        <f t="shared" si="158"/>
        <v>0</v>
      </c>
      <c r="DX329" s="210">
        <f t="shared" si="158"/>
        <v>0</v>
      </c>
      <c r="DY329" s="210">
        <f t="shared" si="158"/>
        <v>0</v>
      </c>
      <c r="DZ329" s="210">
        <f t="shared" si="158"/>
        <v>0</v>
      </c>
      <c r="EA329" s="210">
        <f t="shared" si="158"/>
        <v>0</v>
      </c>
      <c r="EB329" s="210">
        <f t="shared" si="158"/>
        <v>0</v>
      </c>
      <c r="EC329" s="210">
        <f t="shared" si="154"/>
        <v>0</v>
      </c>
      <c r="ED329" s="210">
        <f t="shared" si="149"/>
        <v>0</v>
      </c>
      <c r="EE329" s="210">
        <f t="shared" si="149"/>
        <v>0</v>
      </c>
      <c r="EF329" s="210">
        <f t="shared" si="157"/>
        <v>0</v>
      </c>
      <c r="EG329" s="210">
        <f t="shared" si="157"/>
        <v>0</v>
      </c>
      <c r="EH329" s="210">
        <f t="shared" si="157"/>
        <v>0</v>
      </c>
      <c r="EI329" s="210">
        <f t="shared" si="157"/>
        <v>0</v>
      </c>
      <c r="EJ329" s="210">
        <f t="shared" si="157"/>
        <v>0</v>
      </c>
      <c r="EK329" s="210">
        <f t="shared" si="157"/>
        <v>0</v>
      </c>
      <c r="EL329" s="210">
        <f t="shared" si="157"/>
        <v>0</v>
      </c>
      <c r="EM329" s="210">
        <f t="shared" si="157"/>
        <v>0</v>
      </c>
      <c r="EN329" s="210">
        <f t="shared" si="157"/>
        <v>0</v>
      </c>
      <c r="EO329" s="210">
        <f t="shared" si="157"/>
        <v>0</v>
      </c>
      <c r="EP329" s="210">
        <f t="shared" si="157"/>
        <v>0</v>
      </c>
      <c r="EQ329" s="210">
        <f t="shared" si="157"/>
        <v>0</v>
      </c>
      <c r="ER329" s="210">
        <f t="shared" si="157"/>
        <v>0</v>
      </c>
      <c r="ES329" s="210">
        <f t="shared" si="157"/>
        <v>0</v>
      </c>
      <c r="ET329" s="210">
        <f t="shared" si="157"/>
        <v>0</v>
      </c>
      <c r="EU329" s="210">
        <f t="shared" si="157"/>
        <v>0</v>
      </c>
      <c r="EV329" s="210">
        <f t="shared" si="157"/>
        <v>0</v>
      </c>
      <c r="EW329" s="210">
        <f t="shared" si="157"/>
        <v>0</v>
      </c>
      <c r="EX329" s="210">
        <f t="shared" si="157"/>
        <v>0</v>
      </c>
      <c r="EY329" s="210">
        <f t="shared" si="157"/>
        <v>0</v>
      </c>
      <c r="EZ329" s="210">
        <f t="shared" si="157"/>
        <v>0</v>
      </c>
      <c r="FA329" s="210">
        <f t="shared" si="157"/>
        <v>0</v>
      </c>
      <c r="FB329" s="210">
        <f t="shared" si="157"/>
        <v>0</v>
      </c>
      <c r="FC329" s="210">
        <f t="shared" si="157"/>
        <v>0</v>
      </c>
      <c r="FD329" s="210">
        <f t="shared" si="157"/>
        <v>0</v>
      </c>
      <c r="FE329" s="210">
        <f t="shared" si="157"/>
        <v>0</v>
      </c>
      <c r="FF329" s="210">
        <f t="shared" si="157"/>
        <v>0</v>
      </c>
      <c r="FG329" s="210">
        <f t="shared" si="157"/>
        <v>0</v>
      </c>
      <c r="FH329" s="210">
        <f t="shared" si="157"/>
        <v>0</v>
      </c>
      <c r="FI329" s="210">
        <f t="shared" si="157"/>
        <v>0</v>
      </c>
      <c r="FJ329" s="210">
        <f t="shared" si="157"/>
        <v>0</v>
      </c>
      <c r="FK329" s="210">
        <f t="shared" si="157"/>
        <v>0</v>
      </c>
      <c r="FL329" s="210">
        <f t="shared" si="157"/>
        <v>0</v>
      </c>
      <c r="FM329" s="210">
        <f t="shared" si="157"/>
        <v>0</v>
      </c>
      <c r="FN329" s="210">
        <f t="shared" si="157"/>
        <v>0</v>
      </c>
      <c r="FO329" s="210">
        <f t="shared" si="157"/>
        <v>0</v>
      </c>
      <c r="FP329" s="210">
        <f t="shared" si="157"/>
        <v>0</v>
      </c>
      <c r="FQ329" s="210">
        <f t="shared" si="157"/>
        <v>0</v>
      </c>
      <c r="FR329" s="210">
        <f t="shared" si="157"/>
        <v>0</v>
      </c>
      <c r="FS329" s="210">
        <f t="shared" si="157"/>
        <v>0</v>
      </c>
      <c r="FT329" s="210">
        <f t="shared" si="157"/>
        <v>0</v>
      </c>
      <c r="FU329" s="210">
        <f t="shared" si="157"/>
        <v>0</v>
      </c>
      <c r="FV329" s="210">
        <f t="shared" si="157"/>
        <v>0</v>
      </c>
      <c r="FW329" s="210">
        <f t="shared" si="157"/>
        <v>0</v>
      </c>
      <c r="FX329" s="210">
        <f t="shared" si="157"/>
        <v>0</v>
      </c>
      <c r="FY329" s="210">
        <f t="shared" si="157"/>
        <v>0</v>
      </c>
      <c r="FZ329" s="210">
        <f t="shared" si="157"/>
        <v>0</v>
      </c>
      <c r="GA329" s="210">
        <f t="shared" si="157"/>
        <v>0</v>
      </c>
      <c r="GB329" s="210">
        <f t="shared" si="157"/>
        <v>0</v>
      </c>
      <c r="GC329" s="210">
        <f t="shared" si="157"/>
        <v>0</v>
      </c>
      <c r="GD329" s="210">
        <f t="shared" si="157"/>
        <v>0</v>
      </c>
      <c r="GE329" s="210">
        <f t="shared" si="157"/>
        <v>0</v>
      </c>
      <c r="GF329" s="210">
        <f t="shared" si="157"/>
        <v>0</v>
      </c>
      <c r="GG329" s="210">
        <f t="shared" si="157"/>
        <v>0</v>
      </c>
      <c r="GH329" s="210">
        <f t="shared" si="157"/>
        <v>0</v>
      </c>
      <c r="GI329" s="210">
        <f t="shared" si="157"/>
        <v>0</v>
      </c>
      <c r="GK329" s="216">
        <f t="shared" si="155"/>
        <v>0</v>
      </c>
      <c r="GL329" s="216">
        <f t="shared" si="150"/>
        <v>0</v>
      </c>
      <c r="GM329" s="216">
        <f t="shared" si="151"/>
        <v>0</v>
      </c>
      <c r="GN329" s="216">
        <f t="shared" si="152"/>
        <v>0</v>
      </c>
    </row>
    <row r="330" spans="1:196" x14ac:dyDescent="0.35">
      <c r="A330" s="9">
        <f>Report!$C$4</f>
        <v>1</v>
      </c>
      <c r="B330" t="str">
        <f>VLOOKUP($A330,Centers!$B$1:$C$120,2,)</f>
        <v>GATE</v>
      </c>
      <c r="C330" s="209">
        <v>45016</v>
      </c>
      <c r="D330" s="113">
        <f>IF($A330=1,SUM(SUMIFS(Indent!$E:$E,Indent!$C:$C,Waterfall!$C330,Indent!$A:$A,Centers!$A$2),SUMIFS(Indent!$E:$E,Indent!$C:$C,Waterfall!$C330,Indent!$A:$A,Centers!$A$3),SUMIFS(Indent!$E:$E,Indent!$C:$C,Waterfall!$C330,Indent!$A:$A,Centers!$A$4),SUMIFS(Indent!$E:$E,Indent!$C:$C,Waterfall!$C330,Indent!$A:$A,Centers!$A$5),SUMIFS(Indent!$E:$E,Indent!$C:$C,Waterfall!$C330,Indent!$A:$A,Centers!$A$6),SUMIFS(Indent!$E:$E,Indent!$C:$C,Waterfall!$C330,Indent!$A:$A,Centers!$A$7),SUMIFS(Indent!$E:$E,Indent!$C:$C,Waterfall!$C330,Indent!$A:$A,Centers!$A$8)),SUMIFS(Indent!$E:$E,Indent!$C:$C,Waterfall!$C330,Indent!$A:$A,$A330))</f>
        <v>0</v>
      </c>
      <c r="E330" s="210">
        <f t="shared" si="148"/>
        <v>0</v>
      </c>
      <c r="F330" s="210">
        <f t="shared" si="159"/>
        <v>0</v>
      </c>
      <c r="G330" s="210">
        <f t="shared" si="159"/>
        <v>0</v>
      </c>
      <c r="H330" s="210">
        <f t="shared" si="159"/>
        <v>0</v>
      </c>
      <c r="I330" s="210">
        <f t="shared" si="159"/>
        <v>0</v>
      </c>
      <c r="J330" s="210">
        <f t="shared" si="159"/>
        <v>0</v>
      </c>
      <c r="K330" s="210">
        <f t="shared" si="159"/>
        <v>0</v>
      </c>
      <c r="L330" s="210">
        <f t="shared" si="159"/>
        <v>0</v>
      </c>
      <c r="M330" s="210">
        <f t="shared" si="159"/>
        <v>0</v>
      </c>
      <c r="N330" s="210">
        <f t="shared" si="159"/>
        <v>0</v>
      </c>
      <c r="O330" s="210">
        <f t="shared" si="159"/>
        <v>0</v>
      </c>
      <c r="P330" s="210">
        <f t="shared" si="159"/>
        <v>0</v>
      </c>
      <c r="Q330" s="210">
        <f t="shared" si="159"/>
        <v>0</v>
      </c>
      <c r="R330" s="210">
        <f t="shared" si="159"/>
        <v>0</v>
      </c>
      <c r="S330" s="210">
        <f t="shared" si="159"/>
        <v>0</v>
      </c>
      <c r="T330" s="210">
        <f t="shared" si="159"/>
        <v>0</v>
      </c>
      <c r="U330" s="210">
        <f t="shared" si="159"/>
        <v>0</v>
      </c>
      <c r="V330" s="210">
        <f t="shared" si="159"/>
        <v>0</v>
      </c>
      <c r="W330" s="210">
        <f t="shared" si="159"/>
        <v>0</v>
      </c>
      <c r="X330" s="210">
        <f t="shared" si="159"/>
        <v>0</v>
      </c>
      <c r="Y330" s="210">
        <f t="shared" si="159"/>
        <v>0</v>
      </c>
      <c r="Z330" s="210">
        <f t="shared" si="159"/>
        <v>0</v>
      </c>
      <c r="AA330" s="210">
        <f t="shared" si="159"/>
        <v>0</v>
      </c>
      <c r="AB330" s="210">
        <f t="shared" si="159"/>
        <v>0</v>
      </c>
      <c r="AC330" s="210">
        <f t="shared" si="159"/>
        <v>0</v>
      </c>
      <c r="AD330" s="210">
        <f t="shared" si="159"/>
        <v>0</v>
      </c>
      <c r="AE330" s="210">
        <f t="shared" si="159"/>
        <v>0</v>
      </c>
      <c r="AF330" s="210">
        <f t="shared" si="159"/>
        <v>0</v>
      </c>
      <c r="AG330" s="210">
        <f t="shared" si="159"/>
        <v>0</v>
      </c>
      <c r="AH330" s="210">
        <f t="shared" si="159"/>
        <v>0</v>
      </c>
      <c r="AI330" s="210">
        <f t="shared" si="159"/>
        <v>0</v>
      </c>
      <c r="AJ330" s="210">
        <f t="shared" si="159"/>
        <v>0</v>
      </c>
      <c r="AK330" s="210">
        <f t="shared" si="159"/>
        <v>0</v>
      </c>
      <c r="AL330" s="210">
        <f t="shared" si="159"/>
        <v>0</v>
      </c>
      <c r="AM330" s="210">
        <f t="shared" si="159"/>
        <v>0</v>
      </c>
      <c r="AN330" s="210">
        <f t="shared" si="159"/>
        <v>0</v>
      </c>
      <c r="AO330" s="210">
        <f t="shared" si="159"/>
        <v>0</v>
      </c>
      <c r="AP330" s="210">
        <f t="shared" si="159"/>
        <v>0</v>
      </c>
      <c r="AQ330" s="210">
        <f t="shared" si="159"/>
        <v>0</v>
      </c>
      <c r="AR330" s="210">
        <f t="shared" si="159"/>
        <v>0</v>
      </c>
      <c r="AS330" s="210">
        <f t="shared" si="159"/>
        <v>0</v>
      </c>
      <c r="AT330" s="210">
        <f t="shared" si="159"/>
        <v>0</v>
      </c>
      <c r="AU330" s="210">
        <f t="shared" si="159"/>
        <v>0</v>
      </c>
      <c r="AV330" s="210">
        <f t="shared" si="159"/>
        <v>0</v>
      </c>
      <c r="AW330" s="210">
        <f t="shared" si="159"/>
        <v>0</v>
      </c>
      <c r="AX330" s="210">
        <f t="shared" si="159"/>
        <v>0</v>
      </c>
      <c r="AY330" s="210">
        <f t="shared" si="159"/>
        <v>0</v>
      </c>
      <c r="AZ330" s="210">
        <f t="shared" si="159"/>
        <v>0</v>
      </c>
      <c r="BA330" s="210">
        <f t="shared" si="159"/>
        <v>0</v>
      </c>
      <c r="BB330" s="210">
        <f t="shared" si="159"/>
        <v>0</v>
      </c>
      <c r="BC330" s="210">
        <f t="shared" si="159"/>
        <v>0</v>
      </c>
      <c r="BD330" s="210">
        <f t="shared" si="159"/>
        <v>0</v>
      </c>
      <c r="BE330" s="210">
        <f t="shared" si="159"/>
        <v>0</v>
      </c>
      <c r="BF330" s="210">
        <f t="shared" si="159"/>
        <v>0</v>
      </c>
      <c r="BG330" s="210">
        <f t="shared" si="159"/>
        <v>0</v>
      </c>
      <c r="BH330" s="210">
        <f t="shared" si="159"/>
        <v>0</v>
      </c>
      <c r="BI330" s="210">
        <f t="shared" si="159"/>
        <v>0</v>
      </c>
      <c r="BJ330" s="210">
        <f t="shared" si="159"/>
        <v>0</v>
      </c>
      <c r="BK330" s="210">
        <f t="shared" si="159"/>
        <v>0</v>
      </c>
      <c r="BL330" s="210">
        <f t="shared" si="159"/>
        <v>0</v>
      </c>
      <c r="BM330" s="210">
        <f t="shared" si="159"/>
        <v>0</v>
      </c>
      <c r="BN330" s="210">
        <f t="shared" si="159"/>
        <v>0</v>
      </c>
      <c r="BO330" s="210">
        <f t="shared" si="159"/>
        <v>0</v>
      </c>
      <c r="BP330" s="210">
        <f t="shared" si="159"/>
        <v>0</v>
      </c>
      <c r="BQ330" s="210">
        <f t="shared" si="159"/>
        <v>0</v>
      </c>
      <c r="BR330" s="210">
        <f t="shared" si="158"/>
        <v>0</v>
      </c>
      <c r="BS330" s="210">
        <f t="shared" si="158"/>
        <v>0</v>
      </c>
      <c r="BT330" s="210">
        <f t="shared" si="158"/>
        <v>0</v>
      </c>
      <c r="BU330" s="210">
        <f t="shared" si="158"/>
        <v>0</v>
      </c>
      <c r="BV330" s="210">
        <f t="shared" si="158"/>
        <v>0</v>
      </c>
      <c r="BW330" s="210">
        <f t="shared" si="158"/>
        <v>0</v>
      </c>
      <c r="BX330" s="210">
        <f t="shared" si="158"/>
        <v>0</v>
      </c>
      <c r="BY330" s="210">
        <f t="shared" si="158"/>
        <v>0</v>
      </c>
      <c r="BZ330" s="210">
        <f t="shared" si="158"/>
        <v>0</v>
      </c>
      <c r="CA330" s="210">
        <f t="shared" si="158"/>
        <v>0</v>
      </c>
      <c r="CB330" s="210">
        <f t="shared" si="158"/>
        <v>0</v>
      </c>
      <c r="CC330" s="210">
        <f t="shared" si="158"/>
        <v>0</v>
      </c>
      <c r="CD330" s="210">
        <f t="shared" si="158"/>
        <v>0</v>
      </c>
      <c r="CE330" s="210">
        <f t="shared" si="158"/>
        <v>0</v>
      </c>
      <c r="CF330" s="210">
        <f t="shared" si="158"/>
        <v>0</v>
      </c>
      <c r="CG330" s="210">
        <f t="shared" si="158"/>
        <v>0</v>
      </c>
      <c r="CH330" s="210">
        <f t="shared" si="158"/>
        <v>0</v>
      </c>
      <c r="CI330" s="210">
        <f t="shared" si="158"/>
        <v>0</v>
      </c>
      <c r="CJ330" s="210">
        <f t="shared" si="158"/>
        <v>0</v>
      </c>
      <c r="CK330" s="210">
        <f t="shared" si="158"/>
        <v>0</v>
      </c>
      <c r="CL330" s="210">
        <f t="shared" si="158"/>
        <v>0</v>
      </c>
      <c r="CM330" s="210">
        <f t="shared" si="158"/>
        <v>0</v>
      </c>
      <c r="CN330" s="210">
        <f t="shared" si="158"/>
        <v>0</v>
      </c>
      <c r="CO330" s="210">
        <f t="shared" si="158"/>
        <v>0</v>
      </c>
      <c r="CP330" s="210">
        <f t="shared" si="158"/>
        <v>0</v>
      </c>
      <c r="CQ330" s="210">
        <f t="shared" si="158"/>
        <v>0</v>
      </c>
      <c r="CR330" s="210">
        <f t="shared" si="158"/>
        <v>0</v>
      </c>
      <c r="CS330" s="210">
        <f t="shared" si="158"/>
        <v>0</v>
      </c>
      <c r="CT330" s="210">
        <f t="shared" si="158"/>
        <v>0</v>
      </c>
      <c r="CU330" s="210">
        <f t="shared" si="158"/>
        <v>0</v>
      </c>
      <c r="CV330" s="210">
        <f t="shared" si="158"/>
        <v>0</v>
      </c>
      <c r="CW330" s="210">
        <f t="shared" si="158"/>
        <v>0</v>
      </c>
      <c r="CX330" s="210">
        <f t="shared" si="158"/>
        <v>0</v>
      </c>
      <c r="CY330" s="210">
        <f t="shared" si="158"/>
        <v>0</v>
      </c>
      <c r="CZ330" s="210">
        <f t="shared" si="158"/>
        <v>0</v>
      </c>
      <c r="DA330" s="210">
        <f t="shared" si="158"/>
        <v>0</v>
      </c>
      <c r="DB330" s="210">
        <f t="shared" si="158"/>
        <v>0</v>
      </c>
      <c r="DC330" s="210">
        <f t="shared" si="158"/>
        <v>0</v>
      </c>
      <c r="DD330" s="210">
        <f t="shared" si="158"/>
        <v>0</v>
      </c>
      <c r="DE330" s="210">
        <f t="shared" si="158"/>
        <v>0</v>
      </c>
      <c r="DF330" s="210">
        <f t="shared" si="158"/>
        <v>0</v>
      </c>
      <c r="DG330" s="210">
        <f t="shared" si="158"/>
        <v>0</v>
      </c>
      <c r="DH330" s="210">
        <f t="shared" si="158"/>
        <v>0</v>
      </c>
      <c r="DI330" s="210">
        <f t="shared" si="158"/>
        <v>0</v>
      </c>
      <c r="DJ330" s="210">
        <f t="shared" si="158"/>
        <v>0</v>
      </c>
      <c r="DK330" s="210">
        <f t="shared" si="158"/>
        <v>0</v>
      </c>
      <c r="DL330" s="210">
        <f t="shared" si="158"/>
        <v>0</v>
      </c>
      <c r="DM330" s="210">
        <f t="shared" si="158"/>
        <v>0</v>
      </c>
      <c r="DN330" s="210">
        <f t="shared" si="158"/>
        <v>0</v>
      </c>
      <c r="DO330" s="210">
        <f t="shared" si="158"/>
        <v>0</v>
      </c>
      <c r="DP330" s="210">
        <f t="shared" si="158"/>
        <v>0</v>
      </c>
      <c r="DQ330" s="210">
        <f t="shared" si="158"/>
        <v>0</v>
      </c>
      <c r="DR330" s="210">
        <f t="shared" si="158"/>
        <v>0</v>
      </c>
      <c r="DS330" s="210">
        <f t="shared" si="158"/>
        <v>0</v>
      </c>
      <c r="DT330" s="210">
        <f t="shared" si="158"/>
        <v>0</v>
      </c>
      <c r="DU330" s="210">
        <f t="shared" si="158"/>
        <v>0</v>
      </c>
      <c r="DV330" s="210">
        <f t="shared" si="158"/>
        <v>0</v>
      </c>
      <c r="DW330" s="210">
        <f t="shared" si="158"/>
        <v>0</v>
      </c>
      <c r="DX330" s="210">
        <f t="shared" si="158"/>
        <v>0</v>
      </c>
      <c r="DY330" s="210">
        <f t="shared" si="158"/>
        <v>0</v>
      </c>
      <c r="DZ330" s="210">
        <f t="shared" si="158"/>
        <v>0</v>
      </c>
      <c r="EA330" s="210">
        <f t="shared" si="158"/>
        <v>0</v>
      </c>
      <c r="EB330" s="210">
        <f t="shared" si="158"/>
        <v>0</v>
      </c>
      <c r="EC330" s="210">
        <f t="shared" si="154"/>
        <v>0</v>
      </c>
      <c r="ED330" s="210">
        <f t="shared" si="149"/>
        <v>0</v>
      </c>
      <c r="EE330" s="210">
        <f t="shared" si="149"/>
        <v>0</v>
      </c>
      <c r="EF330" s="210">
        <f t="shared" si="157"/>
        <v>0</v>
      </c>
      <c r="EG330" s="210">
        <f t="shared" si="157"/>
        <v>0</v>
      </c>
      <c r="EH330" s="210">
        <f t="shared" si="157"/>
        <v>0</v>
      </c>
      <c r="EI330" s="210">
        <f t="shared" si="157"/>
        <v>0</v>
      </c>
      <c r="EJ330" s="210">
        <f t="shared" si="157"/>
        <v>0</v>
      </c>
      <c r="EK330" s="210">
        <f t="shared" si="157"/>
        <v>0</v>
      </c>
      <c r="EL330" s="210">
        <f t="shared" si="157"/>
        <v>0</v>
      </c>
      <c r="EM330" s="210">
        <f t="shared" si="157"/>
        <v>0</v>
      </c>
      <c r="EN330" s="210">
        <f t="shared" si="157"/>
        <v>0</v>
      </c>
      <c r="EO330" s="210">
        <f t="shared" si="157"/>
        <v>0</v>
      </c>
      <c r="EP330" s="210">
        <f t="shared" si="157"/>
        <v>0</v>
      </c>
      <c r="EQ330" s="210">
        <f t="shared" si="157"/>
        <v>0</v>
      </c>
      <c r="ER330" s="210">
        <f t="shared" si="157"/>
        <v>0</v>
      </c>
      <c r="ES330" s="210">
        <f t="shared" si="157"/>
        <v>0</v>
      </c>
      <c r="ET330" s="210">
        <f t="shared" si="157"/>
        <v>0</v>
      </c>
      <c r="EU330" s="210">
        <f t="shared" si="157"/>
        <v>0</v>
      </c>
      <c r="EV330" s="210">
        <f t="shared" si="157"/>
        <v>0</v>
      </c>
      <c r="EW330" s="210">
        <f t="shared" si="157"/>
        <v>0</v>
      </c>
      <c r="EX330" s="210">
        <f t="shared" si="157"/>
        <v>0</v>
      </c>
      <c r="EY330" s="210">
        <f t="shared" si="157"/>
        <v>0</v>
      </c>
      <c r="EZ330" s="210">
        <f t="shared" si="157"/>
        <v>0</v>
      </c>
      <c r="FA330" s="210">
        <f t="shared" si="157"/>
        <v>0</v>
      </c>
      <c r="FB330" s="210">
        <f t="shared" si="157"/>
        <v>0</v>
      </c>
      <c r="FC330" s="210">
        <f t="shared" si="157"/>
        <v>0</v>
      </c>
      <c r="FD330" s="210">
        <f t="shared" si="157"/>
        <v>0</v>
      </c>
      <c r="FE330" s="210">
        <f t="shared" si="157"/>
        <v>0</v>
      </c>
      <c r="FF330" s="210">
        <f t="shared" si="157"/>
        <v>0</v>
      </c>
      <c r="FG330" s="210">
        <f t="shared" si="157"/>
        <v>0</v>
      </c>
      <c r="FH330" s="210">
        <f t="shared" si="157"/>
        <v>0</v>
      </c>
      <c r="FI330" s="210">
        <f t="shared" si="157"/>
        <v>0</v>
      </c>
      <c r="FJ330" s="210">
        <f t="shared" si="157"/>
        <v>0</v>
      </c>
      <c r="FK330" s="210">
        <f t="shared" ref="FK330:GI330" si="160">IFERROR(FK139/$D139,0)</f>
        <v>0</v>
      </c>
      <c r="FL330" s="210">
        <f t="shared" si="160"/>
        <v>0</v>
      </c>
      <c r="FM330" s="210">
        <f t="shared" si="160"/>
        <v>0</v>
      </c>
      <c r="FN330" s="210">
        <f t="shared" si="160"/>
        <v>0</v>
      </c>
      <c r="FO330" s="210">
        <f t="shared" si="160"/>
        <v>0</v>
      </c>
      <c r="FP330" s="210">
        <f t="shared" si="160"/>
        <v>0</v>
      </c>
      <c r="FQ330" s="210">
        <f t="shared" si="160"/>
        <v>0</v>
      </c>
      <c r="FR330" s="210">
        <f t="shared" si="160"/>
        <v>0</v>
      </c>
      <c r="FS330" s="210">
        <f t="shared" si="160"/>
        <v>0</v>
      </c>
      <c r="FT330" s="210">
        <f t="shared" si="160"/>
        <v>0</v>
      </c>
      <c r="FU330" s="210">
        <f t="shared" si="160"/>
        <v>0</v>
      </c>
      <c r="FV330" s="210">
        <f t="shared" si="160"/>
        <v>0</v>
      </c>
      <c r="FW330" s="210">
        <f t="shared" si="160"/>
        <v>0</v>
      </c>
      <c r="FX330" s="210">
        <f t="shared" si="160"/>
        <v>0</v>
      </c>
      <c r="FY330" s="210">
        <f t="shared" si="160"/>
        <v>0</v>
      </c>
      <c r="FZ330" s="210">
        <f t="shared" si="160"/>
        <v>0</v>
      </c>
      <c r="GA330" s="210">
        <f t="shared" si="160"/>
        <v>0</v>
      </c>
      <c r="GB330" s="210">
        <f t="shared" si="160"/>
        <v>0</v>
      </c>
      <c r="GC330" s="210">
        <f t="shared" si="160"/>
        <v>0</v>
      </c>
      <c r="GD330" s="210">
        <f t="shared" si="160"/>
        <v>0</v>
      </c>
      <c r="GE330" s="210">
        <f t="shared" si="160"/>
        <v>0</v>
      </c>
      <c r="GF330" s="210">
        <f t="shared" si="160"/>
        <v>0</v>
      </c>
      <c r="GG330" s="210">
        <f t="shared" si="160"/>
        <v>0</v>
      </c>
      <c r="GH330" s="210">
        <f t="shared" si="160"/>
        <v>0</v>
      </c>
      <c r="GI330" s="210">
        <f t="shared" si="160"/>
        <v>0</v>
      </c>
      <c r="GK330" s="216">
        <f t="shared" si="155"/>
        <v>0</v>
      </c>
      <c r="GL330" s="216">
        <f t="shared" si="150"/>
        <v>0</v>
      </c>
      <c r="GM330" s="216">
        <f t="shared" si="151"/>
        <v>0</v>
      </c>
      <c r="GN330" s="216">
        <f t="shared" si="152"/>
        <v>0</v>
      </c>
    </row>
    <row r="331" spans="1:196" x14ac:dyDescent="0.35">
      <c r="A331" s="9">
        <f>Report!$C$4</f>
        <v>1</v>
      </c>
      <c r="B331" t="str">
        <f>VLOOKUP($A331,Centers!$B$1:$C$120,2,)</f>
        <v>GATE</v>
      </c>
      <c r="C331" s="209">
        <v>45017</v>
      </c>
      <c r="D331" s="113">
        <f>IF($A331=1,SUM(SUMIFS(Indent!$E:$E,Indent!$C:$C,Waterfall!$C331,Indent!$A:$A,Centers!$A$2),SUMIFS(Indent!$E:$E,Indent!$C:$C,Waterfall!$C331,Indent!$A:$A,Centers!$A$3),SUMIFS(Indent!$E:$E,Indent!$C:$C,Waterfall!$C331,Indent!$A:$A,Centers!$A$4),SUMIFS(Indent!$E:$E,Indent!$C:$C,Waterfall!$C331,Indent!$A:$A,Centers!$A$5),SUMIFS(Indent!$E:$E,Indent!$C:$C,Waterfall!$C331,Indent!$A:$A,Centers!$A$6),SUMIFS(Indent!$E:$E,Indent!$C:$C,Waterfall!$C331,Indent!$A:$A,Centers!$A$7),SUMIFS(Indent!$E:$E,Indent!$C:$C,Waterfall!$C331,Indent!$A:$A,Centers!$A$8)),SUMIFS(Indent!$E:$E,Indent!$C:$C,Waterfall!$C331,Indent!$A:$A,$A331))</f>
        <v>0</v>
      </c>
      <c r="E331" s="210">
        <f t="shared" si="148"/>
        <v>0</v>
      </c>
      <c r="F331" s="210">
        <f t="shared" si="159"/>
        <v>0</v>
      </c>
      <c r="G331" s="210">
        <f t="shared" si="159"/>
        <v>0</v>
      </c>
      <c r="H331" s="210">
        <f t="shared" si="159"/>
        <v>0</v>
      </c>
      <c r="I331" s="210">
        <f t="shared" si="159"/>
        <v>0</v>
      </c>
      <c r="J331" s="210">
        <f t="shared" si="159"/>
        <v>0</v>
      </c>
      <c r="K331" s="210">
        <f t="shared" si="159"/>
        <v>0</v>
      </c>
      <c r="L331" s="210">
        <f t="shared" si="159"/>
        <v>0</v>
      </c>
      <c r="M331" s="210">
        <f t="shared" si="159"/>
        <v>0</v>
      </c>
      <c r="N331" s="210">
        <f t="shared" si="159"/>
        <v>0</v>
      </c>
      <c r="O331" s="210">
        <f t="shared" si="159"/>
        <v>0</v>
      </c>
      <c r="P331" s="210">
        <f t="shared" si="159"/>
        <v>0</v>
      </c>
      <c r="Q331" s="210">
        <f t="shared" si="159"/>
        <v>0</v>
      </c>
      <c r="R331" s="210">
        <f t="shared" si="159"/>
        <v>0</v>
      </c>
      <c r="S331" s="210">
        <f t="shared" si="159"/>
        <v>0</v>
      </c>
      <c r="T331" s="210">
        <f t="shared" si="159"/>
        <v>0</v>
      </c>
      <c r="U331" s="210">
        <f t="shared" si="159"/>
        <v>0</v>
      </c>
      <c r="V331" s="210">
        <f t="shared" si="159"/>
        <v>0</v>
      </c>
      <c r="W331" s="210">
        <f t="shared" si="159"/>
        <v>0</v>
      </c>
      <c r="X331" s="210">
        <f t="shared" si="159"/>
        <v>0</v>
      </c>
      <c r="Y331" s="210">
        <f t="shared" si="159"/>
        <v>0</v>
      </c>
      <c r="Z331" s="210">
        <f t="shared" si="159"/>
        <v>0</v>
      </c>
      <c r="AA331" s="210">
        <f t="shared" si="159"/>
        <v>0</v>
      </c>
      <c r="AB331" s="210">
        <f t="shared" si="159"/>
        <v>0</v>
      </c>
      <c r="AC331" s="210">
        <f t="shared" si="159"/>
        <v>0</v>
      </c>
      <c r="AD331" s="210">
        <f t="shared" si="159"/>
        <v>0</v>
      </c>
      <c r="AE331" s="210">
        <f t="shared" si="159"/>
        <v>0</v>
      </c>
      <c r="AF331" s="210">
        <f t="shared" si="159"/>
        <v>0</v>
      </c>
      <c r="AG331" s="210">
        <f t="shared" si="159"/>
        <v>0</v>
      </c>
      <c r="AH331" s="210">
        <f t="shared" si="159"/>
        <v>0</v>
      </c>
      <c r="AI331" s="210">
        <f t="shared" si="159"/>
        <v>0</v>
      </c>
      <c r="AJ331" s="210">
        <f t="shared" si="159"/>
        <v>0</v>
      </c>
      <c r="AK331" s="210">
        <f t="shared" si="159"/>
        <v>0</v>
      </c>
      <c r="AL331" s="210">
        <f t="shared" si="159"/>
        <v>0</v>
      </c>
      <c r="AM331" s="210">
        <f t="shared" si="159"/>
        <v>0</v>
      </c>
      <c r="AN331" s="210">
        <f t="shared" si="159"/>
        <v>0</v>
      </c>
      <c r="AO331" s="210">
        <f t="shared" si="159"/>
        <v>0</v>
      </c>
      <c r="AP331" s="210">
        <f t="shared" si="159"/>
        <v>0</v>
      </c>
      <c r="AQ331" s="210">
        <f t="shared" si="159"/>
        <v>0</v>
      </c>
      <c r="AR331" s="210">
        <f t="shared" si="159"/>
        <v>0</v>
      </c>
      <c r="AS331" s="210">
        <f t="shared" si="159"/>
        <v>0</v>
      </c>
      <c r="AT331" s="210">
        <f t="shared" si="159"/>
        <v>0</v>
      </c>
      <c r="AU331" s="210">
        <f t="shared" si="159"/>
        <v>0</v>
      </c>
      <c r="AV331" s="210">
        <f t="shared" si="159"/>
        <v>0</v>
      </c>
      <c r="AW331" s="210">
        <f t="shared" si="159"/>
        <v>0</v>
      </c>
      <c r="AX331" s="210">
        <f t="shared" si="159"/>
        <v>0</v>
      </c>
      <c r="AY331" s="210">
        <f t="shared" si="159"/>
        <v>0</v>
      </c>
      <c r="AZ331" s="210">
        <f t="shared" si="159"/>
        <v>0</v>
      </c>
      <c r="BA331" s="210">
        <f t="shared" si="159"/>
        <v>0</v>
      </c>
      <c r="BB331" s="210">
        <f t="shared" si="159"/>
        <v>0</v>
      </c>
      <c r="BC331" s="210">
        <f t="shared" si="159"/>
        <v>0</v>
      </c>
      <c r="BD331" s="210">
        <f t="shared" si="159"/>
        <v>0</v>
      </c>
      <c r="BE331" s="210">
        <f t="shared" si="159"/>
        <v>0</v>
      </c>
      <c r="BF331" s="210">
        <f t="shared" si="159"/>
        <v>0</v>
      </c>
      <c r="BG331" s="210">
        <f t="shared" si="159"/>
        <v>0</v>
      </c>
      <c r="BH331" s="210">
        <f t="shared" si="159"/>
        <v>0</v>
      </c>
      <c r="BI331" s="210">
        <f t="shared" si="159"/>
        <v>0</v>
      </c>
      <c r="BJ331" s="210">
        <f t="shared" si="159"/>
        <v>0</v>
      </c>
      <c r="BK331" s="210">
        <f t="shared" si="159"/>
        <v>0</v>
      </c>
      <c r="BL331" s="210">
        <f t="shared" si="159"/>
        <v>0</v>
      </c>
      <c r="BM331" s="210">
        <f t="shared" si="159"/>
        <v>0</v>
      </c>
      <c r="BN331" s="210">
        <f t="shared" si="159"/>
        <v>0</v>
      </c>
      <c r="BO331" s="210">
        <f t="shared" si="159"/>
        <v>0</v>
      </c>
      <c r="BP331" s="210">
        <f t="shared" si="159"/>
        <v>0</v>
      </c>
      <c r="BQ331" s="210">
        <f t="shared" ref="BQ331:EB334" si="161">IFERROR(BQ140/$D140,0)</f>
        <v>0</v>
      </c>
      <c r="BR331" s="210">
        <f t="shared" si="161"/>
        <v>0</v>
      </c>
      <c r="BS331" s="210">
        <f t="shared" si="161"/>
        <v>0</v>
      </c>
      <c r="BT331" s="210">
        <f t="shared" si="161"/>
        <v>0</v>
      </c>
      <c r="BU331" s="210">
        <f t="shared" si="161"/>
        <v>0</v>
      </c>
      <c r="BV331" s="210">
        <f t="shared" si="161"/>
        <v>0</v>
      </c>
      <c r="BW331" s="210">
        <f t="shared" si="161"/>
        <v>0</v>
      </c>
      <c r="BX331" s="210">
        <f t="shared" si="161"/>
        <v>0</v>
      </c>
      <c r="BY331" s="210">
        <f t="shared" si="161"/>
        <v>0</v>
      </c>
      <c r="BZ331" s="210">
        <f t="shared" si="161"/>
        <v>0</v>
      </c>
      <c r="CA331" s="210">
        <f t="shared" si="161"/>
        <v>0</v>
      </c>
      <c r="CB331" s="210">
        <f t="shared" si="161"/>
        <v>0</v>
      </c>
      <c r="CC331" s="210">
        <f t="shared" si="161"/>
        <v>0</v>
      </c>
      <c r="CD331" s="210">
        <f t="shared" si="161"/>
        <v>0</v>
      </c>
      <c r="CE331" s="210">
        <f t="shared" si="161"/>
        <v>0</v>
      </c>
      <c r="CF331" s="210">
        <f t="shared" si="161"/>
        <v>0</v>
      </c>
      <c r="CG331" s="210">
        <f t="shared" si="161"/>
        <v>0</v>
      </c>
      <c r="CH331" s="210">
        <f t="shared" si="161"/>
        <v>0</v>
      </c>
      <c r="CI331" s="210">
        <f t="shared" si="161"/>
        <v>0</v>
      </c>
      <c r="CJ331" s="210">
        <f t="shared" si="161"/>
        <v>0</v>
      </c>
      <c r="CK331" s="210">
        <f t="shared" si="161"/>
        <v>0</v>
      </c>
      <c r="CL331" s="210">
        <f t="shared" si="161"/>
        <v>0</v>
      </c>
      <c r="CM331" s="210">
        <f t="shared" si="161"/>
        <v>0</v>
      </c>
      <c r="CN331" s="210">
        <f t="shared" si="161"/>
        <v>0</v>
      </c>
      <c r="CO331" s="210">
        <f t="shared" si="161"/>
        <v>0</v>
      </c>
      <c r="CP331" s="210">
        <f t="shared" si="161"/>
        <v>0</v>
      </c>
      <c r="CQ331" s="210">
        <f t="shared" si="161"/>
        <v>0</v>
      </c>
      <c r="CR331" s="210">
        <f t="shared" si="161"/>
        <v>0</v>
      </c>
      <c r="CS331" s="210">
        <f t="shared" si="161"/>
        <v>0</v>
      </c>
      <c r="CT331" s="210">
        <f t="shared" si="161"/>
        <v>0</v>
      </c>
      <c r="CU331" s="210">
        <f t="shared" si="161"/>
        <v>0</v>
      </c>
      <c r="CV331" s="210">
        <f t="shared" si="161"/>
        <v>0</v>
      </c>
      <c r="CW331" s="210">
        <f t="shared" si="161"/>
        <v>0</v>
      </c>
      <c r="CX331" s="210">
        <f t="shared" si="161"/>
        <v>0</v>
      </c>
      <c r="CY331" s="210">
        <f t="shared" si="161"/>
        <v>0</v>
      </c>
      <c r="CZ331" s="210">
        <f t="shared" si="161"/>
        <v>0</v>
      </c>
      <c r="DA331" s="210">
        <f t="shared" si="161"/>
        <v>0</v>
      </c>
      <c r="DB331" s="210">
        <f t="shared" si="161"/>
        <v>0</v>
      </c>
      <c r="DC331" s="210">
        <f t="shared" si="161"/>
        <v>0</v>
      </c>
      <c r="DD331" s="210">
        <f t="shared" si="161"/>
        <v>0</v>
      </c>
      <c r="DE331" s="210">
        <f t="shared" si="161"/>
        <v>0</v>
      </c>
      <c r="DF331" s="210">
        <f t="shared" si="161"/>
        <v>0</v>
      </c>
      <c r="DG331" s="210">
        <f t="shared" si="161"/>
        <v>0</v>
      </c>
      <c r="DH331" s="210">
        <f t="shared" si="161"/>
        <v>0</v>
      </c>
      <c r="DI331" s="210">
        <f t="shared" si="161"/>
        <v>0</v>
      </c>
      <c r="DJ331" s="210">
        <f t="shared" si="161"/>
        <v>0</v>
      </c>
      <c r="DK331" s="210">
        <f t="shared" si="161"/>
        <v>0</v>
      </c>
      <c r="DL331" s="210">
        <f t="shared" si="161"/>
        <v>0</v>
      </c>
      <c r="DM331" s="210">
        <f t="shared" si="161"/>
        <v>0</v>
      </c>
      <c r="DN331" s="210">
        <f t="shared" si="161"/>
        <v>0</v>
      </c>
      <c r="DO331" s="210">
        <f t="shared" si="161"/>
        <v>0</v>
      </c>
      <c r="DP331" s="210">
        <f t="shared" si="161"/>
        <v>0</v>
      </c>
      <c r="DQ331" s="210">
        <f t="shared" si="161"/>
        <v>0</v>
      </c>
      <c r="DR331" s="210">
        <f t="shared" si="161"/>
        <v>0</v>
      </c>
      <c r="DS331" s="210">
        <f t="shared" si="161"/>
        <v>0</v>
      </c>
      <c r="DT331" s="210">
        <f t="shared" si="161"/>
        <v>0</v>
      </c>
      <c r="DU331" s="210">
        <f t="shared" si="161"/>
        <v>0</v>
      </c>
      <c r="DV331" s="210">
        <f t="shared" si="161"/>
        <v>0</v>
      </c>
      <c r="DW331" s="210">
        <f t="shared" si="161"/>
        <v>0</v>
      </c>
      <c r="DX331" s="210">
        <f t="shared" si="161"/>
        <v>0</v>
      </c>
      <c r="DY331" s="210">
        <f t="shared" si="161"/>
        <v>0</v>
      </c>
      <c r="DZ331" s="210">
        <f t="shared" si="161"/>
        <v>0</v>
      </c>
      <c r="EA331" s="210">
        <f t="shared" si="161"/>
        <v>0</v>
      </c>
      <c r="EB331" s="210">
        <f t="shared" si="161"/>
        <v>0</v>
      </c>
      <c r="EC331" s="210">
        <f t="shared" si="154"/>
        <v>0</v>
      </c>
      <c r="ED331" s="210">
        <f t="shared" si="149"/>
        <v>0</v>
      </c>
      <c r="EE331" s="210">
        <f t="shared" si="149"/>
        <v>0</v>
      </c>
      <c r="EF331" s="210">
        <f t="shared" ref="EF331:GI335" si="162">IFERROR(EF140/$D140,0)</f>
        <v>0</v>
      </c>
      <c r="EG331" s="210">
        <f t="shared" si="162"/>
        <v>0</v>
      </c>
      <c r="EH331" s="210">
        <f t="shared" si="162"/>
        <v>0</v>
      </c>
      <c r="EI331" s="210">
        <f t="shared" si="162"/>
        <v>0</v>
      </c>
      <c r="EJ331" s="210">
        <f t="shared" si="162"/>
        <v>0</v>
      </c>
      <c r="EK331" s="210">
        <f t="shared" si="162"/>
        <v>0</v>
      </c>
      <c r="EL331" s="210">
        <f t="shared" si="162"/>
        <v>0</v>
      </c>
      <c r="EM331" s="210">
        <f t="shared" si="162"/>
        <v>0</v>
      </c>
      <c r="EN331" s="210">
        <f t="shared" si="162"/>
        <v>0</v>
      </c>
      <c r="EO331" s="210">
        <f t="shared" si="162"/>
        <v>0</v>
      </c>
      <c r="EP331" s="210">
        <f t="shared" si="162"/>
        <v>0</v>
      </c>
      <c r="EQ331" s="210">
        <f t="shared" si="162"/>
        <v>0</v>
      </c>
      <c r="ER331" s="210">
        <f t="shared" si="162"/>
        <v>0</v>
      </c>
      <c r="ES331" s="210">
        <f t="shared" si="162"/>
        <v>0</v>
      </c>
      <c r="ET331" s="210">
        <f t="shared" si="162"/>
        <v>0</v>
      </c>
      <c r="EU331" s="210">
        <f t="shared" si="162"/>
        <v>0</v>
      </c>
      <c r="EV331" s="210">
        <f t="shared" si="162"/>
        <v>0</v>
      </c>
      <c r="EW331" s="210">
        <f t="shared" si="162"/>
        <v>0</v>
      </c>
      <c r="EX331" s="210">
        <f t="shared" si="162"/>
        <v>0</v>
      </c>
      <c r="EY331" s="210">
        <f t="shared" si="162"/>
        <v>0</v>
      </c>
      <c r="EZ331" s="210">
        <f t="shared" si="162"/>
        <v>0</v>
      </c>
      <c r="FA331" s="210">
        <f t="shared" si="162"/>
        <v>0</v>
      </c>
      <c r="FB331" s="210">
        <f t="shared" si="162"/>
        <v>0</v>
      </c>
      <c r="FC331" s="210">
        <f t="shared" si="162"/>
        <v>0</v>
      </c>
      <c r="FD331" s="210">
        <f t="shared" si="162"/>
        <v>0</v>
      </c>
      <c r="FE331" s="210">
        <f t="shared" si="162"/>
        <v>0</v>
      </c>
      <c r="FF331" s="210">
        <f t="shared" si="162"/>
        <v>0</v>
      </c>
      <c r="FG331" s="210">
        <f t="shared" si="162"/>
        <v>0</v>
      </c>
      <c r="FH331" s="210">
        <f t="shared" si="162"/>
        <v>0</v>
      </c>
      <c r="FI331" s="210">
        <f t="shared" si="162"/>
        <v>0</v>
      </c>
      <c r="FJ331" s="210">
        <f t="shared" si="162"/>
        <v>0</v>
      </c>
      <c r="FK331" s="210">
        <f t="shared" si="162"/>
        <v>0</v>
      </c>
      <c r="FL331" s="210">
        <f t="shared" si="162"/>
        <v>0</v>
      </c>
      <c r="FM331" s="210">
        <f t="shared" si="162"/>
        <v>0</v>
      </c>
      <c r="FN331" s="210">
        <f t="shared" si="162"/>
        <v>0</v>
      </c>
      <c r="FO331" s="210">
        <f t="shared" si="162"/>
        <v>0</v>
      </c>
      <c r="FP331" s="210">
        <f t="shared" si="162"/>
        <v>0</v>
      </c>
      <c r="FQ331" s="210">
        <f t="shared" si="162"/>
        <v>0</v>
      </c>
      <c r="FR331" s="210">
        <f t="shared" si="162"/>
        <v>0</v>
      </c>
      <c r="FS331" s="210">
        <f t="shared" si="162"/>
        <v>0</v>
      </c>
      <c r="FT331" s="210">
        <f t="shared" si="162"/>
        <v>0</v>
      </c>
      <c r="FU331" s="210">
        <f t="shared" si="162"/>
        <v>0</v>
      </c>
      <c r="FV331" s="210">
        <f t="shared" si="162"/>
        <v>0</v>
      </c>
      <c r="FW331" s="210">
        <f t="shared" si="162"/>
        <v>0</v>
      </c>
      <c r="FX331" s="210">
        <f t="shared" si="162"/>
        <v>0</v>
      </c>
      <c r="FY331" s="210">
        <f t="shared" si="162"/>
        <v>0</v>
      </c>
      <c r="FZ331" s="210">
        <f t="shared" si="162"/>
        <v>0</v>
      </c>
      <c r="GA331" s="210">
        <f t="shared" si="162"/>
        <v>0</v>
      </c>
      <c r="GB331" s="210">
        <f t="shared" si="162"/>
        <v>0</v>
      </c>
      <c r="GC331" s="210">
        <f t="shared" si="162"/>
        <v>0</v>
      </c>
      <c r="GD331" s="210">
        <f t="shared" si="162"/>
        <v>0</v>
      </c>
      <c r="GE331" s="210">
        <f t="shared" si="162"/>
        <v>0</v>
      </c>
      <c r="GF331" s="210">
        <f t="shared" si="162"/>
        <v>0</v>
      </c>
      <c r="GG331" s="210">
        <f t="shared" si="162"/>
        <v>0</v>
      </c>
      <c r="GH331" s="210">
        <f t="shared" si="162"/>
        <v>0</v>
      </c>
      <c r="GI331" s="210">
        <f t="shared" si="162"/>
        <v>0</v>
      </c>
      <c r="GK331" s="216">
        <f t="shared" si="155"/>
        <v>0</v>
      </c>
      <c r="GL331" s="216">
        <f t="shared" si="150"/>
        <v>0</v>
      </c>
      <c r="GM331" s="216">
        <f t="shared" si="151"/>
        <v>0</v>
      </c>
      <c r="GN331" s="216">
        <f t="shared" si="152"/>
        <v>0</v>
      </c>
    </row>
    <row r="332" spans="1:196" x14ac:dyDescent="0.35">
      <c r="A332" s="9">
        <f>Report!$C$4</f>
        <v>1</v>
      </c>
      <c r="B332" t="str">
        <f>VLOOKUP($A332,Centers!$B$1:$C$120,2,)</f>
        <v>GATE</v>
      </c>
      <c r="C332" s="209">
        <v>45018</v>
      </c>
      <c r="D332" s="113">
        <f>IF($A332=1,SUM(SUMIFS(Indent!$E:$E,Indent!$C:$C,Waterfall!$C332,Indent!$A:$A,Centers!$A$2),SUMIFS(Indent!$E:$E,Indent!$C:$C,Waterfall!$C332,Indent!$A:$A,Centers!$A$3),SUMIFS(Indent!$E:$E,Indent!$C:$C,Waterfall!$C332,Indent!$A:$A,Centers!$A$4),SUMIFS(Indent!$E:$E,Indent!$C:$C,Waterfall!$C332,Indent!$A:$A,Centers!$A$5),SUMIFS(Indent!$E:$E,Indent!$C:$C,Waterfall!$C332,Indent!$A:$A,Centers!$A$6),SUMIFS(Indent!$E:$E,Indent!$C:$C,Waterfall!$C332,Indent!$A:$A,Centers!$A$7),SUMIFS(Indent!$E:$E,Indent!$C:$C,Waterfall!$C332,Indent!$A:$A,Centers!$A$8)),SUMIFS(Indent!$E:$E,Indent!$C:$C,Waterfall!$C332,Indent!$A:$A,$A332))</f>
        <v>0</v>
      </c>
      <c r="E332" s="210">
        <f t="shared" si="148"/>
        <v>0</v>
      </c>
      <c r="F332" s="210">
        <f t="shared" ref="F332:BQ335" si="163">IFERROR(F141/$D141,0)</f>
        <v>0</v>
      </c>
      <c r="G332" s="210">
        <f t="shared" si="163"/>
        <v>0</v>
      </c>
      <c r="H332" s="210">
        <f t="shared" si="163"/>
        <v>0</v>
      </c>
      <c r="I332" s="210">
        <f t="shared" si="163"/>
        <v>0</v>
      </c>
      <c r="J332" s="210">
        <f t="shared" si="163"/>
        <v>0</v>
      </c>
      <c r="K332" s="210">
        <f t="shared" si="163"/>
        <v>0</v>
      </c>
      <c r="L332" s="210">
        <f t="shared" si="163"/>
        <v>0</v>
      </c>
      <c r="M332" s="210">
        <f t="shared" si="163"/>
        <v>0</v>
      </c>
      <c r="N332" s="210">
        <f t="shared" si="163"/>
        <v>0</v>
      </c>
      <c r="O332" s="210">
        <f t="shared" si="163"/>
        <v>0</v>
      </c>
      <c r="P332" s="210">
        <f t="shared" si="163"/>
        <v>0</v>
      </c>
      <c r="Q332" s="210">
        <f t="shared" si="163"/>
        <v>0</v>
      </c>
      <c r="R332" s="210">
        <f t="shared" si="163"/>
        <v>0</v>
      </c>
      <c r="S332" s="210">
        <f t="shared" si="163"/>
        <v>0</v>
      </c>
      <c r="T332" s="210">
        <f t="shared" si="163"/>
        <v>0</v>
      </c>
      <c r="U332" s="210">
        <f t="shared" si="163"/>
        <v>0</v>
      </c>
      <c r="V332" s="210">
        <f t="shared" si="163"/>
        <v>0</v>
      </c>
      <c r="W332" s="210">
        <f t="shared" si="163"/>
        <v>0</v>
      </c>
      <c r="X332" s="210">
        <f t="shared" si="163"/>
        <v>0</v>
      </c>
      <c r="Y332" s="210">
        <f t="shared" si="163"/>
        <v>0</v>
      </c>
      <c r="Z332" s="210">
        <f t="shared" si="163"/>
        <v>0</v>
      </c>
      <c r="AA332" s="210">
        <f t="shared" si="163"/>
        <v>0</v>
      </c>
      <c r="AB332" s="210">
        <f t="shared" si="163"/>
        <v>0</v>
      </c>
      <c r="AC332" s="210">
        <f t="shared" si="163"/>
        <v>0</v>
      </c>
      <c r="AD332" s="210">
        <f t="shared" si="163"/>
        <v>0</v>
      </c>
      <c r="AE332" s="210">
        <f t="shared" si="163"/>
        <v>0</v>
      </c>
      <c r="AF332" s="210">
        <f t="shared" si="163"/>
        <v>0</v>
      </c>
      <c r="AG332" s="210">
        <f t="shared" si="163"/>
        <v>0</v>
      </c>
      <c r="AH332" s="210">
        <f t="shared" si="163"/>
        <v>0</v>
      </c>
      <c r="AI332" s="210">
        <f t="shared" si="163"/>
        <v>0</v>
      </c>
      <c r="AJ332" s="210">
        <f t="shared" si="163"/>
        <v>0</v>
      </c>
      <c r="AK332" s="210">
        <f t="shared" si="163"/>
        <v>0</v>
      </c>
      <c r="AL332" s="210">
        <f t="shared" si="163"/>
        <v>0</v>
      </c>
      <c r="AM332" s="210">
        <f t="shared" si="163"/>
        <v>0</v>
      </c>
      <c r="AN332" s="210">
        <f t="shared" si="163"/>
        <v>0</v>
      </c>
      <c r="AO332" s="210">
        <f t="shared" si="163"/>
        <v>0</v>
      </c>
      <c r="AP332" s="210">
        <f t="shared" si="163"/>
        <v>0</v>
      </c>
      <c r="AQ332" s="210">
        <f t="shared" si="163"/>
        <v>0</v>
      </c>
      <c r="AR332" s="210">
        <f t="shared" si="163"/>
        <v>0</v>
      </c>
      <c r="AS332" s="210">
        <f t="shared" si="163"/>
        <v>0</v>
      </c>
      <c r="AT332" s="210">
        <f t="shared" si="163"/>
        <v>0</v>
      </c>
      <c r="AU332" s="210">
        <f t="shared" si="163"/>
        <v>0</v>
      </c>
      <c r="AV332" s="210">
        <f t="shared" si="163"/>
        <v>0</v>
      </c>
      <c r="AW332" s="210">
        <f t="shared" si="163"/>
        <v>0</v>
      </c>
      <c r="AX332" s="210">
        <f t="shared" si="163"/>
        <v>0</v>
      </c>
      <c r="AY332" s="210">
        <f t="shared" si="163"/>
        <v>0</v>
      </c>
      <c r="AZ332" s="210">
        <f t="shared" si="163"/>
        <v>0</v>
      </c>
      <c r="BA332" s="210">
        <f t="shared" si="163"/>
        <v>0</v>
      </c>
      <c r="BB332" s="210">
        <f t="shared" si="163"/>
        <v>0</v>
      </c>
      <c r="BC332" s="210">
        <f t="shared" si="163"/>
        <v>0</v>
      </c>
      <c r="BD332" s="210">
        <f t="shared" si="163"/>
        <v>0</v>
      </c>
      <c r="BE332" s="210">
        <f t="shared" si="163"/>
        <v>0</v>
      </c>
      <c r="BF332" s="210">
        <f t="shared" si="163"/>
        <v>0</v>
      </c>
      <c r="BG332" s="210">
        <f t="shared" si="163"/>
        <v>0</v>
      </c>
      <c r="BH332" s="210">
        <f t="shared" si="163"/>
        <v>0</v>
      </c>
      <c r="BI332" s="210">
        <f t="shared" si="163"/>
        <v>0</v>
      </c>
      <c r="BJ332" s="210">
        <f t="shared" si="163"/>
        <v>0</v>
      </c>
      <c r="BK332" s="210">
        <f t="shared" si="163"/>
        <v>0</v>
      </c>
      <c r="BL332" s="210">
        <f t="shared" si="163"/>
        <v>0</v>
      </c>
      <c r="BM332" s="210">
        <f t="shared" si="163"/>
        <v>0</v>
      </c>
      <c r="BN332" s="210">
        <f t="shared" si="163"/>
        <v>0</v>
      </c>
      <c r="BO332" s="210">
        <f t="shared" si="163"/>
        <v>0</v>
      </c>
      <c r="BP332" s="210">
        <f t="shared" si="163"/>
        <v>0</v>
      </c>
      <c r="BQ332" s="210">
        <f t="shared" si="163"/>
        <v>0</v>
      </c>
      <c r="BR332" s="210">
        <f t="shared" si="161"/>
        <v>0</v>
      </c>
      <c r="BS332" s="210">
        <f t="shared" si="161"/>
        <v>0</v>
      </c>
      <c r="BT332" s="210">
        <f t="shared" si="161"/>
        <v>0</v>
      </c>
      <c r="BU332" s="210">
        <f t="shared" si="161"/>
        <v>0</v>
      </c>
      <c r="BV332" s="210">
        <f t="shared" si="161"/>
        <v>0</v>
      </c>
      <c r="BW332" s="210">
        <f t="shared" si="161"/>
        <v>0</v>
      </c>
      <c r="BX332" s="210">
        <f t="shared" si="161"/>
        <v>0</v>
      </c>
      <c r="BY332" s="210">
        <f t="shared" si="161"/>
        <v>0</v>
      </c>
      <c r="BZ332" s="210">
        <f t="shared" si="161"/>
        <v>0</v>
      </c>
      <c r="CA332" s="210">
        <f t="shared" si="161"/>
        <v>0</v>
      </c>
      <c r="CB332" s="210">
        <f t="shared" si="161"/>
        <v>0</v>
      </c>
      <c r="CC332" s="210">
        <f t="shared" si="161"/>
        <v>0</v>
      </c>
      <c r="CD332" s="210">
        <f t="shared" si="161"/>
        <v>0</v>
      </c>
      <c r="CE332" s="210">
        <f t="shared" si="161"/>
        <v>0</v>
      </c>
      <c r="CF332" s="210">
        <f t="shared" si="161"/>
        <v>0</v>
      </c>
      <c r="CG332" s="210">
        <f t="shared" si="161"/>
        <v>0</v>
      </c>
      <c r="CH332" s="210">
        <f t="shared" si="161"/>
        <v>0</v>
      </c>
      <c r="CI332" s="210">
        <f t="shared" si="161"/>
        <v>0</v>
      </c>
      <c r="CJ332" s="210">
        <f t="shared" si="161"/>
        <v>0</v>
      </c>
      <c r="CK332" s="210">
        <f t="shared" si="161"/>
        <v>0</v>
      </c>
      <c r="CL332" s="210">
        <f t="shared" si="161"/>
        <v>0</v>
      </c>
      <c r="CM332" s="210">
        <f t="shared" si="161"/>
        <v>0</v>
      </c>
      <c r="CN332" s="210">
        <f t="shared" si="161"/>
        <v>0</v>
      </c>
      <c r="CO332" s="210">
        <f t="shared" si="161"/>
        <v>0</v>
      </c>
      <c r="CP332" s="210">
        <f t="shared" si="161"/>
        <v>0</v>
      </c>
      <c r="CQ332" s="210">
        <f t="shared" si="161"/>
        <v>0</v>
      </c>
      <c r="CR332" s="210">
        <f t="shared" si="161"/>
        <v>0</v>
      </c>
      <c r="CS332" s="210">
        <f t="shared" si="161"/>
        <v>0</v>
      </c>
      <c r="CT332" s="210">
        <f t="shared" si="161"/>
        <v>0</v>
      </c>
      <c r="CU332" s="210">
        <f t="shared" si="161"/>
        <v>0</v>
      </c>
      <c r="CV332" s="210">
        <f t="shared" si="161"/>
        <v>0</v>
      </c>
      <c r="CW332" s="210">
        <f t="shared" si="161"/>
        <v>0</v>
      </c>
      <c r="CX332" s="210">
        <f t="shared" si="161"/>
        <v>0</v>
      </c>
      <c r="CY332" s="210">
        <f t="shared" si="161"/>
        <v>0</v>
      </c>
      <c r="CZ332" s="210">
        <f t="shared" si="161"/>
        <v>0</v>
      </c>
      <c r="DA332" s="210">
        <f t="shared" si="161"/>
        <v>0</v>
      </c>
      <c r="DB332" s="210">
        <f t="shared" si="161"/>
        <v>0</v>
      </c>
      <c r="DC332" s="210">
        <f t="shared" si="161"/>
        <v>0</v>
      </c>
      <c r="DD332" s="210">
        <f t="shared" si="161"/>
        <v>0</v>
      </c>
      <c r="DE332" s="210">
        <f t="shared" si="161"/>
        <v>0</v>
      </c>
      <c r="DF332" s="210">
        <f t="shared" si="161"/>
        <v>0</v>
      </c>
      <c r="DG332" s="210">
        <f t="shared" si="161"/>
        <v>0</v>
      </c>
      <c r="DH332" s="210">
        <f t="shared" si="161"/>
        <v>0</v>
      </c>
      <c r="DI332" s="210">
        <f t="shared" si="161"/>
        <v>0</v>
      </c>
      <c r="DJ332" s="210">
        <f t="shared" si="161"/>
        <v>0</v>
      </c>
      <c r="DK332" s="210">
        <f t="shared" si="161"/>
        <v>0</v>
      </c>
      <c r="DL332" s="210">
        <f t="shared" si="161"/>
        <v>0</v>
      </c>
      <c r="DM332" s="210">
        <f t="shared" si="161"/>
        <v>0</v>
      </c>
      <c r="DN332" s="210">
        <f t="shared" si="161"/>
        <v>0</v>
      </c>
      <c r="DO332" s="210">
        <f t="shared" si="161"/>
        <v>0</v>
      </c>
      <c r="DP332" s="210">
        <f t="shared" si="161"/>
        <v>0</v>
      </c>
      <c r="DQ332" s="210">
        <f t="shared" si="161"/>
        <v>0</v>
      </c>
      <c r="DR332" s="210">
        <f t="shared" si="161"/>
        <v>0</v>
      </c>
      <c r="DS332" s="210">
        <f t="shared" si="161"/>
        <v>0</v>
      </c>
      <c r="DT332" s="210">
        <f t="shared" si="161"/>
        <v>0</v>
      </c>
      <c r="DU332" s="210">
        <f t="shared" si="161"/>
        <v>0</v>
      </c>
      <c r="DV332" s="210">
        <f t="shared" si="161"/>
        <v>0</v>
      </c>
      <c r="DW332" s="210">
        <f t="shared" si="161"/>
        <v>0</v>
      </c>
      <c r="DX332" s="210">
        <f t="shared" si="161"/>
        <v>0</v>
      </c>
      <c r="DY332" s="210">
        <f t="shared" si="161"/>
        <v>0</v>
      </c>
      <c r="DZ332" s="210">
        <f t="shared" si="161"/>
        <v>0</v>
      </c>
      <c r="EA332" s="210">
        <f t="shared" si="161"/>
        <v>0</v>
      </c>
      <c r="EB332" s="210">
        <f t="shared" si="161"/>
        <v>0</v>
      </c>
      <c r="EC332" s="210">
        <f t="shared" si="154"/>
        <v>0</v>
      </c>
      <c r="ED332" s="210">
        <f t="shared" si="149"/>
        <v>0</v>
      </c>
      <c r="EE332" s="210">
        <f t="shared" si="149"/>
        <v>0</v>
      </c>
      <c r="EF332" s="210">
        <f t="shared" si="162"/>
        <v>0</v>
      </c>
      <c r="EG332" s="210">
        <f t="shared" si="162"/>
        <v>0</v>
      </c>
      <c r="EH332" s="210">
        <f t="shared" si="162"/>
        <v>0</v>
      </c>
      <c r="EI332" s="210">
        <f t="shared" si="162"/>
        <v>0</v>
      </c>
      <c r="EJ332" s="210">
        <f t="shared" si="162"/>
        <v>0</v>
      </c>
      <c r="EK332" s="210">
        <f t="shared" si="162"/>
        <v>0</v>
      </c>
      <c r="EL332" s="210">
        <f t="shared" si="162"/>
        <v>0</v>
      </c>
      <c r="EM332" s="210">
        <f t="shared" si="162"/>
        <v>0</v>
      </c>
      <c r="EN332" s="210">
        <f t="shared" si="162"/>
        <v>0</v>
      </c>
      <c r="EO332" s="210">
        <f t="shared" si="162"/>
        <v>0</v>
      </c>
      <c r="EP332" s="210">
        <f t="shared" si="162"/>
        <v>0</v>
      </c>
      <c r="EQ332" s="210">
        <f t="shared" si="162"/>
        <v>0</v>
      </c>
      <c r="ER332" s="210">
        <f t="shared" si="162"/>
        <v>0</v>
      </c>
      <c r="ES332" s="210">
        <f t="shared" si="162"/>
        <v>0</v>
      </c>
      <c r="ET332" s="210">
        <f t="shared" si="162"/>
        <v>0</v>
      </c>
      <c r="EU332" s="210">
        <f t="shared" si="162"/>
        <v>0</v>
      </c>
      <c r="EV332" s="210">
        <f t="shared" si="162"/>
        <v>0</v>
      </c>
      <c r="EW332" s="210">
        <f t="shared" si="162"/>
        <v>0</v>
      </c>
      <c r="EX332" s="210">
        <f t="shared" si="162"/>
        <v>0</v>
      </c>
      <c r="EY332" s="210">
        <f t="shared" si="162"/>
        <v>0</v>
      </c>
      <c r="EZ332" s="210">
        <f t="shared" si="162"/>
        <v>0</v>
      </c>
      <c r="FA332" s="210">
        <f t="shared" si="162"/>
        <v>0</v>
      </c>
      <c r="FB332" s="210">
        <f t="shared" si="162"/>
        <v>0</v>
      </c>
      <c r="FC332" s="210">
        <f t="shared" si="162"/>
        <v>0</v>
      </c>
      <c r="FD332" s="210">
        <f t="shared" si="162"/>
        <v>0</v>
      </c>
      <c r="FE332" s="210">
        <f t="shared" si="162"/>
        <v>0</v>
      </c>
      <c r="FF332" s="210">
        <f t="shared" si="162"/>
        <v>0</v>
      </c>
      <c r="FG332" s="210">
        <f t="shared" si="162"/>
        <v>0</v>
      </c>
      <c r="FH332" s="210">
        <f t="shared" si="162"/>
        <v>0</v>
      </c>
      <c r="FI332" s="210">
        <f t="shared" si="162"/>
        <v>0</v>
      </c>
      <c r="FJ332" s="210">
        <f t="shared" si="162"/>
        <v>0</v>
      </c>
      <c r="FK332" s="210">
        <f t="shared" si="162"/>
        <v>0</v>
      </c>
      <c r="FL332" s="210">
        <f t="shared" si="162"/>
        <v>0</v>
      </c>
      <c r="FM332" s="210">
        <f t="shared" si="162"/>
        <v>0</v>
      </c>
      <c r="FN332" s="210">
        <f t="shared" si="162"/>
        <v>0</v>
      </c>
      <c r="FO332" s="210">
        <f t="shared" si="162"/>
        <v>0</v>
      </c>
      <c r="FP332" s="210">
        <f t="shared" si="162"/>
        <v>0</v>
      </c>
      <c r="FQ332" s="210">
        <f t="shared" si="162"/>
        <v>0</v>
      </c>
      <c r="FR332" s="210">
        <f t="shared" si="162"/>
        <v>0</v>
      </c>
      <c r="FS332" s="210">
        <f t="shared" si="162"/>
        <v>0</v>
      </c>
      <c r="FT332" s="210">
        <f t="shared" si="162"/>
        <v>0</v>
      </c>
      <c r="FU332" s="210">
        <f t="shared" si="162"/>
        <v>0</v>
      </c>
      <c r="FV332" s="210">
        <f t="shared" si="162"/>
        <v>0</v>
      </c>
      <c r="FW332" s="210">
        <f t="shared" si="162"/>
        <v>0</v>
      </c>
      <c r="FX332" s="210">
        <f t="shared" si="162"/>
        <v>0</v>
      </c>
      <c r="FY332" s="210">
        <f t="shared" si="162"/>
        <v>0</v>
      </c>
      <c r="FZ332" s="210">
        <f t="shared" si="162"/>
        <v>0</v>
      </c>
      <c r="GA332" s="210">
        <f t="shared" si="162"/>
        <v>0</v>
      </c>
      <c r="GB332" s="210">
        <f t="shared" si="162"/>
        <v>0</v>
      </c>
      <c r="GC332" s="210">
        <f t="shared" si="162"/>
        <v>0</v>
      </c>
      <c r="GD332" s="210">
        <f t="shared" si="162"/>
        <v>0</v>
      </c>
      <c r="GE332" s="210">
        <f t="shared" si="162"/>
        <v>0</v>
      </c>
      <c r="GF332" s="210">
        <f t="shared" si="162"/>
        <v>0</v>
      </c>
      <c r="GG332" s="210">
        <f t="shared" si="162"/>
        <v>0</v>
      </c>
      <c r="GH332" s="210">
        <f t="shared" si="162"/>
        <v>0</v>
      </c>
      <c r="GI332" s="210">
        <f t="shared" si="162"/>
        <v>0</v>
      </c>
      <c r="GK332" s="216">
        <f t="shared" si="155"/>
        <v>0</v>
      </c>
      <c r="GL332" s="216">
        <f t="shared" si="150"/>
        <v>0</v>
      </c>
      <c r="GM332" s="216">
        <f t="shared" si="151"/>
        <v>0</v>
      </c>
      <c r="GN332" s="216">
        <f t="shared" si="152"/>
        <v>0</v>
      </c>
    </row>
    <row r="333" spans="1:196" x14ac:dyDescent="0.35">
      <c r="A333" s="9">
        <f>Report!$C$4</f>
        <v>1</v>
      </c>
      <c r="B333" t="str">
        <f>VLOOKUP($A333,Centers!$B$1:$C$120,2,)</f>
        <v>GATE</v>
      </c>
      <c r="C333" s="209">
        <v>45019</v>
      </c>
      <c r="D333" s="113">
        <f>IF($A333=1,SUM(SUMIFS(Indent!$E:$E,Indent!$C:$C,Waterfall!$C333,Indent!$A:$A,Centers!$A$2),SUMIFS(Indent!$E:$E,Indent!$C:$C,Waterfall!$C333,Indent!$A:$A,Centers!$A$3),SUMIFS(Indent!$E:$E,Indent!$C:$C,Waterfall!$C333,Indent!$A:$A,Centers!$A$4),SUMIFS(Indent!$E:$E,Indent!$C:$C,Waterfall!$C333,Indent!$A:$A,Centers!$A$5),SUMIFS(Indent!$E:$E,Indent!$C:$C,Waterfall!$C333,Indent!$A:$A,Centers!$A$6),SUMIFS(Indent!$E:$E,Indent!$C:$C,Waterfall!$C333,Indent!$A:$A,Centers!$A$7),SUMIFS(Indent!$E:$E,Indent!$C:$C,Waterfall!$C333,Indent!$A:$A,Centers!$A$8)),SUMIFS(Indent!$E:$E,Indent!$C:$C,Waterfall!$C333,Indent!$A:$A,$A333))</f>
        <v>0</v>
      </c>
      <c r="E333" s="210">
        <f t="shared" si="148"/>
        <v>0</v>
      </c>
      <c r="F333" s="210">
        <f t="shared" si="163"/>
        <v>0</v>
      </c>
      <c r="G333" s="210">
        <f t="shared" si="163"/>
        <v>0</v>
      </c>
      <c r="H333" s="210">
        <f t="shared" si="163"/>
        <v>0</v>
      </c>
      <c r="I333" s="210">
        <f t="shared" si="163"/>
        <v>0</v>
      </c>
      <c r="J333" s="210">
        <f t="shared" si="163"/>
        <v>0</v>
      </c>
      <c r="K333" s="210">
        <f t="shared" si="163"/>
        <v>0</v>
      </c>
      <c r="L333" s="210">
        <f t="shared" si="163"/>
        <v>0</v>
      </c>
      <c r="M333" s="210">
        <f t="shared" si="163"/>
        <v>0</v>
      </c>
      <c r="N333" s="210">
        <f t="shared" si="163"/>
        <v>0</v>
      </c>
      <c r="O333" s="210">
        <f t="shared" si="163"/>
        <v>0</v>
      </c>
      <c r="P333" s="210">
        <f t="shared" si="163"/>
        <v>0</v>
      </c>
      <c r="Q333" s="210">
        <f t="shared" si="163"/>
        <v>0</v>
      </c>
      <c r="R333" s="210">
        <f t="shared" si="163"/>
        <v>0</v>
      </c>
      <c r="S333" s="210">
        <f t="shared" si="163"/>
        <v>0</v>
      </c>
      <c r="T333" s="210">
        <f t="shared" si="163"/>
        <v>0</v>
      </c>
      <c r="U333" s="210">
        <f t="shared" si="163"/>
        <v>0</v>
      </c>
      <c r="V333" s="210">
        <f t="shared" si="163"/>
        <v>0</v>
      </c>
      <c r="W333" s="210">
        <f t="shared" si="163"/>
        <v>0</v>
      </c>
      <c r="X333" s="210">
        <f t="shared" si="163"/>
        <v>0</v>
      </c>
      <c r="Y333" s="210">
        <f t="shared" si="163"/>
        <v>0</v>
      </c>
      <c r="Z333" s="210">
        <f t="shared" si="163"/>
        <v>0</v>
      </c>
      <c r="AA333" s="210">
        <f t="shared" si="163"/>
        <v>0</v>
      </c>
      <c r="AB333" s="210">
        <f t="shared" si="163"/>
        <v>0</v>
      </c>
      <c r="AC333" s="210">
        <f t="shared" si="163"/>
        <v>0</v>
      </c>
      <c r="AD333" s="210">
        <f t="shared" si="163"/>
        <v>0</v>
      </c>
      <c r="AE333" s="210">
        <f t="shared" si="163"/>
        <v>0</v>
      </c>
      <c r="AF333" s="210">
        <f t="shared" si="163"/>
        <v>0</v>
      </c>
      <c r="AG333" s="210">
        <f t="shared" si="163"/>
        <v>0</v>
      </c>
      <c r="AH333" s="210">
        <f t="shared" si="163"/>
        <v>0</v>
      </c>
      <c r="AI333" s="210">
        <f t="shared" si="163"/>
        <v>0</v>
      </c>
      <c r="AJ333" s="210">
        <f t="shared" si="163"/>
        <v>0</v>
      </c>
      <c r="AK333" s="210">
        <f t="shared" si="163"/>
        <v>0</v>
      </c>
      <c r="AL333" s="210">
        <f t="shared" si="163"/>
        <v>0</v>
      </c>
      <c r="AM333" s="210">
        <f t="shared" si="163"/>
        <v>0</v>
      </c>
      <c r="AN333" s="210">
        <f t="shared" si="163"/>
        <v>0</v>
      </c>
      <c r="AO333" s="210">
        <f t="shared" si="163"/>
        <v>0</v>
      </c>
      <c r="AP333" s="210">
        <f t="shared" si="163"/>
        <v>0</v>
      </c>
      <c r="AQ333" s="210">
        <f t="shared" si="163"/>
        <v>0</v>
      </c>
      <c r="AR333" s="210">
        <f t="shared" si="163"/>
        <v>0</v>
      </c>
      <c r="AS333" s="210">
        <f t="shared" si="163"/>
        <v>0</v>
      </c>
      <c r="AT333" s="210">
        <f t="shared" si="163"/>
        <v>0</v>
      </c>
      <c r="AU333" s="210">
        <f t="shared" si="163"/>
        <v>0</v>
      </c>
      <c r="AV333" s="210">
        <f t="shared" si="163"/>
        <v>0</v>
      </c>
      <c r="AW333" s="210">
        <f t="shared" si="163"/>
        <v>0</v>
      </c>
      <c r="AX333" s="210">
        <f t="shared" si="163"/>
        <v>0</v>
      </c>
      <c r="AY333" s="210">
        <f t="shared" si="163"/>
        <v>0</v>
      </c>
      <c r="AZ333" s="210">
        <f t="shared" si="163"/>
        <v>0</v>
      </c>
      <c r="BA333" s="210">
        <f t="shared" si="163"/>
        <v>0</v>
      </c>
      <c r="BB333" s="210">
        <f t="shared" si="163"/>
        <v>0</v>
      </c>
      <c r="BC333" s="210">
        <f t="shared" si="163"/>
        <v>0</v>
      </c>
      <c r="BD333" s="210">
        <f t="shared" si="163"/>
        <v>0</v>
      </c>
      <c r="BE333" s="210">
        <f t="shared" si="163"/>
        <v>0</v>
      </c>
      <c r="BF333" s="210">
        <f t="shared" si="163"/>
        <v>0</v>
      </c>
      <c r="BG333" s="210">
        <f t="shared" si="163"/>
        <v>0</v>
      </c>
      <c r="BH333" s="210">
        <f t="shared" si="163"/>
        <v>0</v>
      </c>
      <c r="BI333" s="210">
        <f t="shared" si="163"/>
        <v>0</v>
      </c>
      <c r="BJ333" s="210">
        <f t="shared" si="163"/>
        <v>0</v>
      </c>
      <c r="BK333" s="210">
        <f t="shared" si="163"/>
        <v>0</v>
      </c>
      <c r="BL333" s="210">
        <f t="shared" si="163"/>
        <v>0</v>
      </c>
      <c r="BM333" s="210">
        <f t="shared" si="163"/>
        <v>0</v>
      </c>
      <c r="BN333" s="210">
        <f t="shared" si="163"/>
        <v>0</v>
      </c>
      <c r="BO333" s="210">
        <f t="shared" si="163"/>
        <v>0</v>
      </c>
      <c r="BP333" s="210">
        <f t="shared" si="163"/>
        <v>0</v>
      </c>
      <c r="BQ333" s="210">
        <f t="shared" si="163"/>
        <v>0</v>
      </c>
      <c r="BR333" s="210">
        <f t="shared" si="161"/>
        <v>0</v>
      </c>
      <c r="BS333" s="210">
        <f t="shared" si="161"/>
        <v>0</v>
      </c>
      <c r="BT333" s="210">
        <f t="shared" si="161"/>
        <v>0</v>
      </c>
      <c r="BU333" s="210">
        <f t="shared" si="161"/>
        <v>0</v>
      </c>
      <c r="BV333" s="210">
        <f t="shared" si="161"/>
        <v>0</v>
      </c>
      <c r="BW333" s="210">
        <f t="shared" si="161"/>
        <v>0</v>
      </c>
      <c r="BX333" s="210">
        <f t="shared" si="161"/>
        <v>0</v>
      </c>
      <c r="BY333" s="210">
        <f t="shared" si="161"/>
        <v>0</v>
      </c>
      <c r="BZ333" s="210">
        <f t="shared" si="161"/>
        <v>0</v>
      </c>
      <c r="CA333" s="210">
        <f t="shared" si="161"/>
        <v>0</v>
      </c>
      <c r="CB333" s="210">
        <f t="shared" si="161"/>
        <v>0</v>
      </c>
      <c r="CC333" s="210">
        <f t="shared" si="161"/>
        <v>0</v>
      </c>
      <c r="CD333" s="210">
        <f t="shared" si="161"/>
        <v>0</v>
      </c>
      <c r="CE333" s="210">
        <f t="shared" si="161"/>
        <v>0</v>
      </c>
      <c r="CF333" s="210">
        <f t="shared" si="161"/>
        <v>0</v>
      </c>
      <c r="CG333" s="210">
        <f t="shared" si="161"/>
        <v>0</v>
      </c>
      <c r="CH333" s="210">
        <f t="shared" si="161"/>
        <v>0</v>
      </c>
      <c r="CI333" s="210">
        <f t="shared" si="161"/>
        <v>0</v>
      </c>
      <c r="CJ333" s="210">
        <f t="shared" si="161"/>
        <v>0</v>
      </c>
      <c r="CK333" s="210">
        <f t="shared" si="161"/>
        <v>0</v>
      </c>
      <c r="CL333" s="210">
        <f t="shared" si="161"/>
        <v>0</v>
      </c>
      <c r="CM333" s="210">
        <f t="shared" si="161"/>
        <v>0</v>
      </c>
      <c r="CN333" s="210">
        <f t="shared" si="161"/>
        <v>0</v>
      </c>
      <c r="CO333" s="210">
        <f t="shared" si="161"/>
        <v>0</v>
      </c>
      <c r="CP333" s="210">
        <f t="shared" si="161"/>
        <v>0</v>
      </c>
      <c r="CQ333" s="210">
        <f t="shared" si="161"/>
        <v>0</v>
      </c>
      <c r="CR333" s="210">
        <f t="shared" si="161"/>
        <v>0</v>
      </c>
      <c r="CS333" s="210">
        <f t="shared" si="161"/>
        <v>0</v>
      </c>
      <c r="CT333" s="210">
        <f t="shared" si="161"/>
        <v>0</v>
      </c>
      <c r="CU333" s="210">
        <f t="shared" si="161"/>
        <v>0</v>
      </c>
      <c r="CV333" s="210">
        <f t="shared" si="161"/>
        <v>0</v>
      </c>
      <c r="CW333" s="210">
        <f t="shared" si="161"/>
        <v>0</v>
      </c>
      <c r="CX333" s="210">
        <f t="shared" si="161"/>
        <v>0</v>
      </c>
      <c r="CY333" s="210">
        <f t="shared" si="161"/>
        <v>0</v>
      </c>
      <c r="CZ333" s="210">
        <f t="shared" si="161"/>
        <v>0</v>
      </c>
      <c r="DA333" s="210">
        <f t="shared" si="161"/>
        <v>0</v>
      </c>
      <c r="DB333" s="210">
        <f t="shared" si="161"/>
        <v>0</v>
      </c>
      <c r="DC333" s="210">
        <f t="shared" si="161"/>
        <v>0</v>
      </c>
      <c r="DD333" s="210">
        <f t="shared" si="161"/>
        <v>0</v>
      </c>
      <c r="DE333" s="210">
        <f t="shared" si="161"/>
        <v>0</v>
      </c>
      <c r="DF333" s="210">
        <f t="shared" si="161"/>
        <v>0</v>
      </c>
      <c r="DG333" s="210">
        <f t="shared" si="161"/>
        <v>0</v>
      </c>
      <c r="DH333" s="210">
        <f t="shared" si="161"/>
        <v>0</v>
      </c>
      <c r="DI333" s="210">
        <f t="shared" si="161"/>
        <v>0</v>
      </c>
      <c r="DJ333" s="210">
        <f t="shared" si="161"/>
        <v>0</v>
      </c>
      <c r="DK333" s="210">
        <f t="shared" si="161"/>
        <v>0</v>
      </c>
      <c r="DL333" s="210">
        <f t="shared" si="161"/>
        <v>0</v>
      </c>
      <c r="DM333" s="210">
        <f t="shared" si="161"/>
        <v>0</v>
      </c>
      <c r="DN333" s="210">
        <f t="shared" si="161"/>
        <v>0</v>
      </c>
      <c r="DO333" s="210">
        <f t="shared" si="161"/>
        <v>0</v>
      </c>
      <c r="DP333" s="210">
        <f t="shared" si="161"/>
        <v>0</v>
      </c>
      <c r="DQ333" s="210">
        <f t="shared" si="161"/>
        <v>0</v>
      </c>
      <c r="DR333" s="210">
        <f t="shared" si="161"/>
        <v>0</v>
      </c>
      <c r="DS333" s="210">
        <f t="shared" si="161"/>
        <v>0</v>
      </c>
      <c r="DT333" s="210">
        <f t="shared" si="161"/>
        <v>0</v>
      </c>
      <c r="DU333" s="210">
        <f t="shared" si="161"/>
        <v>0</v>
      </c>
      <c r="DV333" s="210">
        <f t="shared" si="161"/>
        <v>0</v>
      </c>
      <c r="DW333" s="210">
        <f t="shared" si="161"/>
        <v>0</v>
      </c>
      <c r="DX333" s="210">
        <f t="shared" si="161"/>
        <v>0</v>
      </c>
      <c r="DY333" s="210">
        <f t="shared" si="161"/>
        <v>0</v>
      </c>
      <c r="DZ333" s="210">
        <f t="shared" si="161"/>
        <v>0</v>
      </c>
      <c r="EA333" s="210">
        <f t="shared" si="161"/>
        <v>0</v>
      </c>
      <c r="EB333" s="210">
        <f t="shared" si="161"/>
        <v>0</v>
      </c>
      <c r="EC333" s="210">
        <f t="shared" si="154"/>
        <v>0</v>
      </c>
      <c r="ED333" s="210">
        <f t="shared" si="149"/>
        <v>0</v>
      </c>
      <c r="EE333" s="210">
        <f t="shared" si="149"/>
        <v>0</v>
      </c>
      <c r="EF333" s="210">
        <f t="shared" si="162"/>
        <v>0</v>
      </c>
      <c r="EG333" s="210">
        <f t="shared" si="162"/>
        <v>0</v>
      </c>
      <c r="EH333" s="210">
        <f t="shared" si="162"/>
        <v>0</v>
      </c>
      <c r="EI333" s="210">
        <f t="shared" si="162"/>
        <v>0</v>
      </c>
      <c r="EJ333" s="210">
        <f t="shared" si="162"/>
        <v>0</v>
      </c>
      <c r="EK333" s="210">
        <f t="shared" si="162"/>
        <v>0</v>
      </c>
      <c r="EL333" s="210">
        <f t="shared" si="162"/>
        <v>0</v>
      </c>
      <c r="EM333" s="210">
        <f t="shared" si="162"/>
        <v>0</v>
      </c>
      <c r="EN333" s="210">
        <f t="shared" si="162"/>
        <v>0</v>
      </c>
      <c r="EO333" s="210">
        <f t="shared" si="162"/>
        <v>0</v>
      </c>
      <c r="EP333" s="210">
        <f t="shared" si="162"/>
        <v>0</v>
      </c>
      <c r="EQ333" s="210">
        <f t="shared" si="162"/>
        <v>0</v>
      </c>
      <c r="ER333" s="210">
        <f t="shared" si="162"/>
        <v>0</v>
      </c>
      <c r="ES333" s="210">
        <f t="shared" si="162"/>
        <v>0</v>
      </c>
      <c r="ET333" s="210">
        <f t="shared" si="162"/>
        <v>0</v>
      </c>
      <c r="EU333" s="210">
        <f t="shared" si="162"/>
        <v>0</v>
      </c>
      <c r="EV333" s="210">
        <f t="shared" si="162"/>
        <v>0</v>
      </c>
      <c r="EW333" s="210">
        <f t="shared" si="162"/>
        <v>0</v>
      </c>
      <c r="EX333" s="210">
        <f t="shared" si="162"/>
        <v>0</v>
      </c>
      <c r="EY333" s="210">
        <f t="shared" si="162"/>
        <v>0</v>
      </c>
      <c r="EZ333" s="210">
        <f t="shared" si="162"/>
        <v>0</v>
      </c>
      <c r="FA333" s="210">
        <f t="shared" si="162"/>
        <v>0</v>
      </c>
      <c r="FB333" s="210">
        <f t="shared" si="162"/>
        <v>0</v>
      </c>
      <c r="FC333" s="210">
        <f t="shared" si="162"/>
        <v>0</v>
      </c>
      <c r="FD333" s="210">
        <f t="shared" si="162"/>
        <v>0</v>
      </c>
      <c r="FE333" s="210">
        <f t="shared" si="162"/>
        <v>0</v>
      </c>
      <c r="FF333" s="210">
        <f t="shared" si="162"/>
        <v>0</v>
      </c>
      <c r="FG333" s="210">
        <f t="shared" si="162"/>
        <v>0</v>
      </c>
      <c r="FH333" s="210">
        <f t="shared" si="162"/>
        <v>0</v>
      </c>
      <c r="FI333" s="210">
        <f t="shared" si="162"/>
        <v>0</v>
      </c>
      <c r="FJ333" s="210">
        <f t="shared" si="162"/>
        <v>0</v>
      </c>
      <c r="FK333" s="210">
        <f t="shared" si="162"/>
        <v>0</v>
      </c>
      <c r="FL333" s="210">
        <f t="shared" si="162"/>
        <v>0</v>
      </c>
      <c r="FM333" s="210">
        <f t="shared" si="162"/>
        <v>0</v>
      </c>
      <c r="FN333" s="210">
        <f t="shared" si="162"/>
        <v>0</v>
      </c>
      <c r="FO333" s="210">
        <f t="shared" si="162"/>
        <v>0</v>
      </c>
      <c r="FP333" s="210">
        <f t="shared" si="162"/>
        <v>0</v>
      </c>
      <c r="FQ333" s="210">
        <f t="shared" si="162"/>
        <v>0</v>
      </c>
      <c r="FR333" s="210">
        <f t="shared" si="162"/>
        <v>0</v>
      </c>
      <c r="FS333" s="210">
        <f t="shared" si="162"/>
        <v>0</v>
      </c>
      <c r="FT333" s="210">
        <f t="shared" si="162"/>
        <v>0</v>
      </c>
      <c r="FU333" s="210">
        <f t="shared" si="162"/>
        <v>0</v>
      </c>
      <c r="FV333" s="210">
        <f t="shared" si="162"/>
        <v>0</v>
      </c>
      <c r="FW333" s="210">
        <f t="shared" si="162"/>
        <v>0</v>
      </c>
      <c r="FX333" s="210">
        <f t="shared" si="162"/>
        <v>0</v>
      </c>
      <c r="FY333" s="210">
        <f t="shared" si="162"/>
        <v>0</v>
      </c>
      <c r="FZ333" s="210">
        <f t="shared" si="162"/>
        <v>0</v>
      </c>
      <c r="GA333" s="210">
        <f t="shared" si="162"/>
        <v>0</v>
      </c>
      <c r="GB333" s="210">
        <f t="shared" si="162"/>
        <v>0</v>
      </c>
      <c r="GC333" s="210">
        <f t="shared" si="162"/>
        <v>0</v>
      </c>
      <c r="GD333" s="210">
        <f t="shared" si="162"/>
        <v>0</v>
      </c>
      <c r="GE333" s="210">
        <f t="shared" si="162"/>
        <v>0</v>
      </c>
      <c r="GF333" s="210">
        <f t="shared" si="162"/>
        <v>0</v>
      </c>
      <c r="GG333" s="210">
        <f t="shared" si="162"/>
        <v>0</v>
      </c>
      <c r="GH333" s="210">
        <f t="shared" si="162"/>
        <v>0</v>
      </c>
      <c r="GI333" s="210">
        <f t="shared" si="162"/>
        <v>0</v>
      </c>
      <c r="GK333" s="216">
        <f t="shared" si="155"/>
        <v>0</v>
      </c>
      <c r="GL333" s="216">
        <f t="shared" si="150"/>
        <v>0</v>
      </c>
      <c r="GM333" s="216">
        <f t="shared" si="151"/>
        <v>0</v>
      </c>
      <c r="GN333" s="216">
        <f t="shared" si="152"/>
        <v>0</v>
      </c>
    </row>
    <row r="334" spans="1:196" x14ac:dyDescent="0.35">
      <c r="A334" s="9">
        <f>Report!$C$4</f>
        <v>1</v>
      </c>
      <c r="B334" t="str">
        <f>VLOOKUP($A334,Centers!$B$1:$C$120,2,)</f>
        <v>GATE</v>
      </c>
      <c r="C334" s="209">
        <v>45020</v>
      </c>
      <c r="D334" s="113">
        <f>IF($A334=1,SUM(SUMIFS(Indent!$E:$E,Indent!$C:$C,Waterfall!$C334,Indent!$A:$A,Centers!$A$2),SUMIFS(Indent!$E:$E,Indent!$C:$C,Waterfall!$C334,Indent!$A:$A,Centers!$A$3),SUMIFS(Indent!$E:$E,Indent!$C:$C,Waterfall!$C334,Indent!$A:$A,Centers!$A$4),SUMIFS(Indent!$E:$E,Indent!$C:$C,Waterfall!$C334,Indent!$A:$A,Centers!$A$5),SUMIFS(Indent!$E:$E,Indent!$C:$C,Waterfall!$C334,Indent!$A:$A,Centers!$A$6),SUMIFS(Indent!$E:$E,Indent!$C:$C,Waterfall!$C334,Indent!$A:$A,Centers!$A$7),SUMIFS(Indent!$E:$E,Indent!$C:$C,Waterfall!$C334,Indent!$A:$A,Centers!$A$8)),SUMIFS(Indent!$E:$E,Indent!$C:$C,Waterfall!$C334,Indent!$A:$A,$A334))</f>
        <v>0</v>
      </c>
      <c r="E334" s="210">
        <f t="shared" si="148"/>
        <v>0</v>
      </c>
      <c r="F334" s="210">
        <f t="shared" si="163"/>
        <v>0</v>
      </c>
      <c r="G334" s="210">
        <f t="shared" si="163"/>
        <v>0</v>
      </c>
      <c r="H334" s="210">
        <f t="shared" si="163"/>
        <v>0</v>
      </c>
      <c r="I334" s="210">
        <f t="shared" si="163"/>
        <v>0</v>
      </c>
      <c r="J334" s="210">
        <f t="shared" si="163"/>
        <v>0</v>
      </c>
      <c r="K334" s="210">
        <f t="shared" si="163"/>
        <v>0</v>
      </c>
      <c r="L334" s="210">
        <f t="shared" si="163"/>
        <v>0</v>
      </c>
      <c r="M334" s="210">
        <f t="shared" si="163"/>
        <v>0</v>
      </c>
      <c r="N334" s="210">
        <f t="shared" si="163"/>
        <v>0</v>
      </c>
      <c r="O334" s="210">
        <f t="shared" si="163"/>
        <v>0</v>
      </c>
      <c r="P334" s="210">
        <f t="shared" si="163"/>
        <v>0</v>
      </c>
      <c r="Q334" s="210">
        <f t="shared" si="163"/>
        <v>0</v>
      </c>
      <c r="R334" s="210">
        <f t="shared" si="163"/>
        <v>0</v>
      </c>
      <c r="S334" s="210">
        <f t="shared" si="163"/>
        <v>0</v>
      </c>
      <c r="T334" s="210">
        <f t="shared" si="163"/>
        <v>0</v>
      </c>
      <c r="U334" s="210">
        <f t="shared" si="163"/>
        <v>0</v>
      </c>
      <c r="V334" s="210">
        <f t="shared" si="163"/>
        <v>0</v>
      </c>
      <c r="W334" s="210">
        <f t="shared" si="163"/>
        <v>0</v>
      </c>
      <c r="X334" s="210">
        <f t="shared" si="163"/>
        <v>0</v>
      </c>
      <c r="Y334" s="210">
        <f t="shared" si="163"/>
        <v>0</v>
      </c>
      <c r="Z334" s="210">
        <f t="shared" si="163"/>
        <v>0</v>
      </c>
      <c r="AA334" s="210">
        <f t="shared" si="163"/>
        <v>0</v>
      </c>
      <c r="AB334" s="210">
        <f t="shared" si="163"/>
        <v>0</v>
      </c>
      <c r="AC334" s="210">
        <f t="shared" si="163"/>
        <v>0</v>
      </c>
      <c r="AD334" s="210">
        <f t="shared" si="163"/>
        <v>0</v>
      </c>
      <c r="AE334" s="210">
        <f t="shared" si="163"/>
        <v>0</v>
      </c>
      <c r="AF334" s="210">
        <f t="shared" si="163"/>
        <v>0</v>
      </c>
      <c r="AG334" s="210">
        <f t="shared" si="163"/>
        <v>0</v>
      </c>
      <c r="AH334" s="210">
        <f t="shared" si="163"/>
        <v>0</v>
      </c>
      <c r="AI334" s="210">
        <f t="shared" si="163"/>
        <v>0</v>
      </c>
      <c r="AJ334" s="210">
        <f t="shared" si="163"/>
        <v>0</v>
      </c>
      <c r="AK334" s="210">
        <f t="shared" si="163"/>
        <v>0</v>
      </c>
      <c r="AL334" s="210">
        <f t="shared" si="163"/>
        <v>0</v>
      </c>
      <c r="AM334" s="210">
        <f t="shared" si="163"/>
        <v>0</v>
      </c>
      <c r="AN334" s="210">
        <f t="shared" si="163"/>
        <v>0</v>
      </c>
      <c r="AO334" s="210">
        <f t="shared" si="163"/>
        <v>0</v>
      </c>
      <c r="AP334" s="210">
        <f t="shared" si="163"/>
        <v>0</v>
      </c>
      <c r="AQ334" s="210">
        <f t="shared" si="163"/>
        <v>0</v>
      </c>
      <c r="AR334" s="210">
        <f t="shared" si="163"/>
        <v>0</v>
      </c>
      <c r="AS334" s="210">
        <f t="shared" si="163"/>
        <v>0</v>
      </c>
      <c r="AT334" s="210">
        <f t="shared" si="163"/>
        <v>0</v>
      </c>
      <c r="AU334" s="210">
        <f t="shared" si="163"/>
        <v>0</v>
      </c>
      <c r="AV334" s="210">
        <f t="shared" si="163"/>
        <v>0</v>
      </c>
      <c r="AW334" s="210">
        <f t="shared" si="163"/>
        <v>0</v>
      </c>
      <c r="AX334" s="210">
        <f t="shared" si="163"/>
        <v>0</v>
      </c>
      <c r="AY334" s="210">
        <f t="shared" si="163"/>
        <v>0</v>
      </c>
      <c r="AZ334" s="210">
        <f t="shared" si="163"/>
        <v>0</v>
      </c>
      <c r="BA334" s="210">
        <f t="shared" si="163"/>
        <v>0</v>
      </c>
      <c r="BB334" s="210">
        <f t="shared" si="163"/>
        <v>0</v>
      </c>
      <c r="BC334" s="210">
        <f t="shared" si="163"/>
        <v>0</v>
      </c>
      <c r="BD334" s="210">
        <f t="shared" si="163"/>
        <v>0</v>
      </c>
      <c r="BE334" s="210">
        <f t="shared" si="163"/>
        <v>0</v>
      </c>
      <c r="BF334" s="210">
        <f t="shared" si="163"/>
        <v>0</v>
      </c>
      <c r="BG334" s="210">
        <f t="shared" si="163"/>
        <v>0</v>
      </c>
      <c r="BH334" s="210">
        <f t="shared" si="163"/>
        <v>0</v>
      </c>
      <c r="BI334" s="210">
        <f t="shared" si="163"/>
        <v>0</v>
      </c>
      <c r="BJ334" s="210">
        <f t="shared" si="163"/>
        <v>0</v>
      </c>
      <c r="BK334" s="210">
        <f t="shared" si="163"/>
        <v>0</v>
      </c>
      <c r="BL334" s="210">
        <f t="shared" si="163"/>
        <v>0</v>
      </c>
      <c r="BM334" s="210">
        <f t="shared" si="163"/>
        <v>0</v>
      </c>
      <c r="BN334" s="210">
        <f t="shared" si="163"/>
        <v>0</v>
      </c>
      <c r="BO334" s="210">
        <f t="shared" si="163"/>
        <v>0</v>
      </c>
      <c r="BP334" s="210">
        <f t="shared" si="163"/>
        <v>0</v>
      </c>
      <c r="BQ334" s="210">
        <f t="shared" si="163"/>
        <v>0</v>
      </c>
      <c r="BR334" s="210">
        <f t="shared" si="161"/>
        <v>0</v>
      </c>
      <c r="BS334" s="210">
        <f t="shared" si="161"/>
        <v>0</v>
      </c>
      <c r="BT334" s="210">
        <f t="shared" si="161"/>
        <v>0</v>
      </c>
      <c r="BU334" s="210">
        <f t="shared" si="161"/>
        <v>0</v>
      </c>
      <c r="BV334" s="210">
        <f t="shared" si="161"/>
        <v>0</v>
      </c>
      <c r="BW334" s="210">
        <f t="shared" si="161"/>
        <v>0</v>
      </c>
      <c r="BX334" s="210">
        <f t="shared" si="161"/>
        <v>0</v>
      </c>
      <c r="BY334" s="210">
        <f t="shared" si="161"/>
        <v>0</v>
      </c>
      <c r="BZ334" s="210">
        <f t="shared" si="161"/>
        <v>0</v>
      </c>
      <c r="CA334" s="210">
        <f t="shared" si="161"/>
        <v>0</v>
      </c>
      <c r="CB334" s="210">
        <f t="shared" si="161"/>
        <v>0</v>
      </c>
      <c r="CC334" s="210">
        <f t="shared" si="161"/>
        <v>0</v>
      </c>
      <c r="CD334" s="210">
        <f t="shared" si="161"/>
        <v>0</v>
      </c>
      <c r="CE334" s="210">
        <f t="shared" si="161"/>
        <v>0</v>
      </c>
      <c r="CF334" s="210">
        <f t="shared" si="161"/>
        <v>0</v>
      </c>
      <c r="CG334" s="210">
        <f t="shared" si="161"/>
        <v>0</v>
      </c>
      <c r="CH334" s="210">
        <f t="shared" si="161"/>
        <v>0</v>
      </c>
      <c r="CI334" s="210">
        <f t="shared" si="161"/>
        <v>0</v>
      </c>
      <c r="CJ334" s="210">
        <f t="shared" si="161"/>
        <v>0</v>
      </c>
      <c r="CK334" s="210">
        <f t="shared" si="161"/>
        <v>0</v>
      </c>
      <c r="CL334" s="210">
        <f t="shared" si="161"/>
        <v>0</v>
      </c>
      <c r="CM334" s="210">
        <f t="shared" si="161"/>
        <v>0</v>
      </c>
      <c r="CN334" s="210">
        <f t="shared" si="161"/>
        <v>0</v>
      </c>
      <c r="CO334" s="210">
        <f t="shared" si="161"/>
        <v>0</v>
      </c>
      <c r="CP334" s="210">
        <f t="shared" si="161"/>
        <v>0</v>
      </c>
      <c r="CQ334" s="210">
        <f t="shared" si="161"/>
        <v>0</v>
      </c>
      <c r="CR334" s="210">
        <f t="shared" si="161"/>
        <v>0</v>
      </c>
      <c r="CS334" s="210">
        <f t="shared" si="161"/>
        <v>0</v>
      </c>
      <c r="CT334" s="210">
        <f t="shared" si="161"/>
        <v>0</v>
      </c>
      <c r="CU334" s="210">
        <f t="shared" si="161"/>
        <v>0</v>
      </c>
      <c r="CV334" s="210">
        <f t="shared" si="161"/>
        <v>0</v>
      </c>
      <c r="CW334" s="210">
        <f t="shared" si="161"/>
        <v>0</v>
      </c>
      <c r="CX334" s="210">
        <f t="shared" si="161"/>
        <v>0</v>
      </c>
      <c r="CY334" s="210">
        <f t="shared" si="161"/>
        <v>0</v>
      </c>
      <c r="CZ334" s="210">
        <f t="shared" si="161"/>
        <v>0</v>
      </c>
      <c r="DA334" s="210">
        <f t="shared" si="161"/>
        <v>0</v>
      </c>
      <c r="DB334" s="210">
        <f t="shared" si="161"/>
        <v>0</v>
      </c>
      <c r="DC334" s="210">
        <f t="shared" si="161"/>
        <v>0</v>
      </c>
      <c r="DD334" s="210">
        <f t="shared" si="161"/>
        <v>0</v>
      </c>
      <c r="DE334" s="210">
        <f t="shared" si="161"/>
        <v>0</v>
      </c>
      <c r="DF334" s="210">
        <f t="shared" si="161"/>
        <v>0</v>
      </c>
      <c r="DG334" s="210">
        <f t="shared" si="161"/>
        <v>0</v>
      </c>
      <c r="DH334" s="210">
        <f t="shared" si="161"/>
        <v>0</v>
      </c>
      <c r="DI334" s="210">
        <f t="shared" si="161"/>
        <v>0</v>
      </c>
      <c r="DJ334" s="210">
        <f t="shared" si="161"/>
        <v>0</v>
      </c>
      <c r="DK334" s="210">
        <f t="shared" si="161"/>
        <v>0</v>
      </c>
      <c r="DL334" s="210">
        <f t="shared" si="161"/>
        <v>0</v>
      </c>
      <c r="DM334" s="210">
        <f t="shared" si="161"/>
        <v>0</v>
      </c>
      <c r="DN334" s="210">
        <f t="shared" si="161"/>
        <v>0</v>
      </c>
      <c r="DO334" s="210">
        <f t="shared" si="161"/>
        <v>0</v>
      </c>
      <c r="DP334" s="210">
        <f t="shared" si="161"/>
        <v>0</v>
      </c>
      <c r="DQ334" s="210">
        <f t="shared" si="161"/>
        <v>0</v>
      </c>
      <c r="DR334" s="210">
        <f t="shared" si="161"/>
        <v>0</v>
      </c>
      <c r="DS334" s="210">
        <f t="shared" si="161"/>
        <v>0</v>
      </c>
      <c r="DT334" s="210">
        <f t="shared" si="161"/>
        <v>0</v>
      </c>
      <c r="DU334" s="210">
        <f t="shared" si="161"/>
        <v>0</v>
      </c>
      <c r="DV334" s="210">
        <f t="shared" si="161"/>
        <v>0</v>
      </c>
      <c r="DW334" s="210">
        <f t="shared" si="161"/>
        <v>0</v>
      </c>
      <c r="DX334" s="210">
        <f t="shared" si="161"/>
        <v>0</v>
      </c>
      <c r="DY334" s="210">
        <f t="shared" si="161"/>
        <v>0</v>
      </c>
      <c r="DZ334" s="210">
        <f t="shared" si="161"/>
        <v>0</v>
      </c>
      <c r="EA334" s="210">
        <f t="shared" si="161"/>
        <v>0</v>
      </c>
      <c r="EB334" s="210">
        <f t="shared" si="161"/>
        <v>0</v>
      </c>
      <c r="EC334" s="210">
        <f t="shared" si="154"/>
        <v>0</v>
      </c>
      <c r="ED334" s="210">
        <f t="shared" si="149"/>
        <v>0</v>
      </c>
      <c r="EE334" s="210">
        <f t="shared" si="149"/>
        <v>0</v>
      </c>
      <c r="EF334" s="210">
        <f t="shared" si="162"/>
        <v>0</v>
      </c>
      <c r="EG334" s="210">
        <f t="shared" si="162"/>
        <v>0</v>
      </c>
      <c r="EH334" s="210">
        <f t="shared" si="162"/>
        <v>0</v>
      </c>
      <c r="EI334" s="210">
        <f t="shared" si="162"/>
        <v>0</v>
      </c>
      <c r="EJ334" s="210">
        <f t="shared" si="162"/>
        <v>0</v>
      </c>
      <c r="EK334" s="210">
        <f t="shared" si="162"/>
        <v>0</v>
      </c>
      <c r="EL334" s="210">
        <f t="shared" si="162"/>
        <v>0</v>
      </c>
      <c r="EM334" s="210">
        <f t="shared" si="162"/>
        <v>0</v>
      </c>
      <c r="EN334" s="210">
        <f t="shared" si="162"/>
        <v>0</v>
      </c>
      <c r="EO334" s="210">
        <f t="shared" si="162"/>
        <v>0</v>
      </c>
      <c r="EP334" s="210">
        <f t="shared" si="162"/>
        <v>0</v>
      </c>
      <c r="EQ334" s="210">
        <f t="shared" si="162"/>
        <v>0</v>
      </c>
      <c r="ER334" s="210">
        <f t="shared" si="162"/>
        <v>0</v>
      </c>
      <c r="ES334" s="210">
        <f t="shared" si="162"/>
        <v>0</v>
      </c>
      <c r="ET334" s="210">
        <f t="shared" si="162"/>
        <v>0</v>
      </c>
      <c r="EU334" s="210">
        <f t="shared" si="162"/>
        <v>0</v>
      </c>
      <c r="EV334" s="210">
        <f t="shared" si="162"/>
        <v>0</v>
      </c>
      <c r="EW334" s="210">
        <f t="shared" si="162"/>
        <v>0</v>
      </c>
      <c r="EX334" s="210">
        <f t="shared" si="162"/>
        <v>0</v>
      </c>
      <c r="EY334" s="210">
        <f t="shared" si="162"/>
        <v>0</v>
      </c>
      <c r="EZ334" s="210">
        <f t="shared" si="162"/>
        <v>0</v>
      </c>
      <c r="FA334" s="210">
        <f t="shared" si="162"/>
        <v>0</v>
      </c>
      <c r="FB334" s="210">
        <f t="shared" si="162"/>
        <v>0</v>
      </c>
      <c r="FC334" s="210">
        <f t="shared" si="162"/>
        <v>0</v>
      </c>
      <c r="FD334" s="210">
        <f t="shared" si="162"/>
        <v>0</v>
      </c>
      <c r="FE334" s="210">
        <f t="shared" si="162"/>
        <v>0</v>
      </c>
      <c r="FF334" s="210">
        <f t="shared" si="162"/>
        <v>0</v>
      </c>
      <c r="FG334" s="210">
        <f t="shared" si="162"/>
        <v>0</v>
      </c>
      <c r="FH334" s="210">
        <f t="shared" si="162"/>
        <v>0</v>
      </c>
      <c r="FI334" s="210">
        <f t="shared" si="162"/>
        <v>0</v>
      </c>
      <c r="FJ334" s="210">
        <f t="shared" si="162"/>
        <v>0</v>
      </c>
      <c r="FK334" s="210">
        <f t="shared" si="162"/>
        <v>0</v>
      </c>
      <c r="FL334" s="210">
        <f t="shared" si="162"/>
        <v>0</v>
      </c>
      <c r="FM334" s="210">
        <f t="shared" si="162"/>
        <v>0</v>
      </c>
      <c r="FN334" s="210">
        <f t="shared" si="162"/>
        <v>0</v>
      </c>
      <c r="FO334" s="210">
        <f t="shared" si="162"/>
        <v>0</v>
      </c>
      <c r="FP334" s="210">
        <f t="shared" si="162"/>
        <v>0</v>
      </c>
      <c r="FQ334" s="210">
        <f t="shared" si="162"/>
        <v>0</v>
      </c>
      <c r="FR334" s="210">
        <f t="shared" si="162"/>
        <v>0</v>
      </c>
      <c r="FS334" s="210">
        <f t="shared" si="162"/>
        <v>0</v>
      </c>
      <c r="FT334" s="210">
        <f t="shared" si="162"/>
        <v>0</v>
      </c>
      <c r="FU334" s="210">
        <f t="shared" si="162"/>
        <v>0</v>
      </c>
      <c r="FV334" s="210">
        <f t="shared" si="162"/>
        <v>0</v>
      </c>
      <c r="FW334" s="210">
        <f t="shared" si="162"/>
        <v>0</v>
      </c>
      <c r="FX334" s="210">
        <f t="shared" si="162"/>
        <v>0</v>
      </c>
      <c r="FY334" s="210">
        <f t="shared" si="162"/>
        <v>0</v>
      </c>
      <c r="FZ334" s="210">
        <f t="shared" si="162"/>
        <v>0</v>
      </c>
      <c r="GA334" s="210">
        <f t="shared" si="162"/>
        <v>0</v>
      </c>
      <c r="GB334" s="210">
        <f t="shared" si="162"/>
        <v>0</v>
      </c>
      <c r="GC334" s="210">
        <f t="shared" si="162"/>
        <v>0</v>
      </c>
      <c r="GD334" s="210">
        <f t="shared" si="162"/>
        <v>0</v>
      </c>
      <c r="GE334" s="210">
        <f t="shared" si="162"/>
        <v>0</v>
      </c>
      <c r="GF334" s="210">
        <f t="shared" si="162"/>
        <v>0</v>
      </c>
      <c r="GG334" s="210">
        <f t="shared" si="162"/>
        <v>0</v>
      </c>
      <c r="GH334" s="210">
        <f t="shared" si="162"/>
        <v>0</v>
      </c>
      <c r="GI334" s="210">
        <f t="shared" si="162"/>
        <v>0</v>
      </c>
      <c r="GK334" s="216">
        <f t="shared" si="155"/>
        <v>0</v>
      </c>
      <c r="GL334" s="216">
        <f t="shared" si="150"/>
        <v>0</v>
      </c>
      <c r="GM334" s="216">
        <f t="shared" si="151"/>
        <v>0</v>
      </c>
      <c r="GN334" s="216">
        <f t="shared" si="152"/>
        <v>0</v>
      </c>
    </row>
    <row r="335" spans="1:196" x14ac:dyDescent="0.35">
      <c r="A335" s="9">
        <f>Report!$C$4</f>
        <v>1</v>
      </c>
      <c r="B335" t="str">
        <f>VLOOKUP($A335,Centers!$B$1:$C$120,2,)</f>
        <v>GATE</v>
      </c>
      <c r="C335" s="209">
        <v>45021</v>
      </c>
      <c r="D335" s="113">
        <f>IF($A335=1,SUM(SUMIFS(Indent!$E:$E,Indent!$C:$C,Waterfall!$C335,Indent!$A:$A,Centers!$A$2),SUMIFS(Indent!$E:$E,Indent!$C:$C,Waterfall!$C335,Indent!$A:$A,Centers!$A$3),SUMIFS(Indent!$E:$E,Indent!$C:$C,Waterfall!$C335,Indent!$A:$A,Centers!$A$4),SUMIFS(Indent!$E:$E,Indent!$C:$C,Waterfall!$C335,Indent!$A:$A,Centers!$A$5),SUMIFS(Indent!$E:$E,Indent!$C:$C,Waterfall!$C335,Indent!$A:$A,Centers!$A$6),SUMIFS(Indent!$E:$E,Indent!$C:$C,Waterfall!$C335,Indent!$A:$A,Centers!$A$7),SUMIFS(Indent!$E:$E,Indent!$C:$C,Waterfall!$C335,Indent!$A:$A,Centers!$A$8)),SUMIFS(Indent!$E:$E,Indent!$C:$C,Waterfall!$C335,Indent!$A:$A,$A335))</f>
        <v>0</v>
      </c>
      <c r="E335" s="210">
        <f t="shared" si="148"/>
        <v>0</v>
      </c>
      <c r="F335" s="210">
        <f t="shared" si="163"/>
        <v>0</v>
      </c>
      <c r="G335" s="210">
        <f t="shared" si="163"/>
        <v>0</v>
      </c>
      <c r="H335" s="210">
        <f t="shared" si="163"/>
        <v>0</v>
      </c>
      <c r="I335" s="210">
        <f t="shared" si="163"/>
        <v>0</v>
      </c>
      <c r="J335" s="210">
        <f t="shared" si="163"/>
        <v>0</v>
      </c>
      <c r="K335" s="210">
        <f t="shared" si="163"/>
        <v>0</v>
      </c>
      <c r="L335" s="210">
        <f t="shared" si="163"/>
        <v>0</v>
      </c>
      <c r="M335" s="210">
        <f t="shared" si="163"/>
        <v>0</v>
      </c>
      <c r="N335" s="210">
        <f t="shared" si="163"/>
        <v>0</v>
      </c>
      <c r="O335" s="210">
        <f t="shared" si="163"/>
        <v>0</v>
      </c>
      <c r="P335" s="210">
        <f t="shared" si="163"/>
        <v>0</v>
      </c>
      <c r="Q335" s="210">
        <f t="shared" si="163"/>
        <v>0</v>
      </c>
      <c r="R335" s="210">
        <f t="shared" si="163"/>
        <v>0</v>
      </c>
      <c r="S335" s="210">
        <f t="shared" si="163"/>
        <v>0</v>
      </c>
      <c r="T335" s="210">
        <f t="shared" si="163"/>
        <v>0</v>
      </c>
      <c r="U335" s="210">
        <f t="shared" si="163"/>
        <v>0</v>
      </c>
      <c r="V335" s="210">
        <f t="shared" si="163"/>
        <v>0</v>
      </c>
      <c r="W335" s="210">
        <f t="shared" si="163"/>
        <v>0</v>
      </c>
      <c r="X335" s="210">
        <f t="shared" si="163"/>
        <v>0</v>
      </c>
      <c r="Y335" s="210">
        <f t="shared" si="163"/>
        <v>0</v>
      </c>
      <c r="Z335" s="210">
        <f t="shared" si="163"/>
        <v>0</v>
      </c>
      <c r="AA335" s="210">
        <f t="shared" si="163"/>
        <v>0</v>
      </c>
      <c r="AB335" s="210">
        <f t="shared" si="163"/>
        <v>0</v>
      </c>
      <c r="AC335" s="210">
        <f t="shared" si="163"/>
        <v>0</v>
      </c>
      <c r="AD335" s="210">
        <f t="shared" si="163"/>
        <v>0</v>
      </c>
      <c r="AE335" s="210">
        <f t="shared" si="163"/>
        <v>0</v>
      </c>
      <c r="AF335" s="210">
        <f t="shared" si="163"/>
        <v>0</v>
      </c>
      <c r="AG335" s="210">
        <f t="shared" si="163"/>
        <v>0</v>
      </c>
      <c r="AH335" s="210">
        <f t="shared" si="163"/>
        <v>0</v>
      </c>
      <c r="AI335" s="210">
        <f t="shared" si="163"/>
        <v>0</v>
      </c>
      <c r="AJ335" s="210">
        <f t="shared" si="163"/>
        <v>0</v>
      </c>
      <c r="AK335" s="210">
        <f t="shared" si="163"/>
        <v>0</v>
      </c>
      <c r="AL335" s="210">
        <f t="shared" si="163"/>
        <v>0</v>
      </c>
      <c r="AM335" s="210">
        <f t="shared" si="163"/>
        <v>0</v>
      </c>
      <c r="AN335" s="210">
        <f t="shared" si="163"/>
        <v>0</v>
      </c>
      <c r="AO335" s="210">
        <f t="shared" si="163"/>
        <v>0</v>
      </c>
      <c r="AP335" s="210">
        <f t="shared" si="163"/>
        <v>0</v>
      </c>
      <c r="AQ335" s="210">
        <f t="shared" si="163"/>
        <v>0</v>
      </c>
      <c r="AR335" s="210">
        <f t="shared" si="163"/>
        <v>0</v>
      </c>
      <c r="AS335" s="210">
        <f t="shared" si="163"/>
        <v>0</v>
      </c>
      <c r="AT335" s="210">
        <f t="shared" si="163"/>
        <v>0</v>
      </c>
      <c r="AU335" s="210">
        <f t="shared" si="163"/>
        <v>0</v>
      </c>
      <c r="AV335" s="210">
        <f t="shared" si="163"/>
        <v>0</v>
      </c>
      <c r="AW335" s="210">
        <f t="shared" si="163"/>
        <v>0</v>
      </c>
      <c r="AX335" s="210">
        <f t="shared" si="163"/>
        <v>0</v>
      </c>
      <c r="AY335" s="210">
        <f t="shared" si="163"/>
        <v>0</v>
      </c>
      <c r="AZ335" s="210">
        <f t="shared" si="163"/>
        <v>0</v>
      </c>
      <c r="BA335" s="210">
        <f t="shared" si="163"/>
        <v>0</v>
      </c>
      <c r="BB335" s="210">
        <f t="shared" si="163"/>
        <v>0</v>
      </c>
      <c r="BC335" s="210">
        <f t="shared" si="163"/>
        <v>0</v>
      </c>
      <c r="BD335" s="210">
        <f t="shared" si="163"/>
        <v>0</v>
      </c>
      <c r="BE335" s="210">
        <f t="shared" si="163"/>
        <v>0</v>
      </c>
      <c r="BF335" s="210">
        <f t="shared" si="163"/>
        <v>0</v>
      </c>
      <c r="BG335" s="210">
        <f t="shared" si="163"/>
        <v>0</v>
      </c>
      <c r="BH335" s="210">
        <f t="shared" si="163"/>
        <v>0</v>
      </c>
      <c r="BI335" s="210">
        <f t="shared" si="163"/>
        <v>0</v>
      </c>
      <c r="BJ335" s="210">
        <f t="shared" si="163"/>
        <v>0</v>
      </c>
      <c r="BK335" s="210">
        <f t="shared" si="163"/>
        <v>0</v>
      </c>
      <c r="BL335" s="210">
        <f t="shared" si="163"/>
        <v>0</v>
      </c>
      <c r="BM335" s="210">
        <f t="shared" si="163"/>
        <v>0</v>
      </c>
      <c r="BN335" s="210">
        <f t="shared" si="163"/>
        <v>0</v>
      </c>
      <c r="BO335" s="210">
        <f t="shared" si="163"/>
        <v>0</v>
      </c>
      <c r="BP335" s="210">
        <f t="shared" si="163"/>
        <v>0</v>
      </c>
      <c r="BQ335" s="210">
        <f t="shared" ref="BQ335:EB338" si="164">IFERROR(BQ144/$D144,0)</f>
        <v>0</v>
      </c>
      <c r="BR335" s="210">
        <f t="shared" si="164"/>
        <v>0</v>
      </c>
      <c r="BS335" s="210">
        <f t="shared" si="164"/>
        <v>0</v>
      </c>
      <c r="BT335" s="210">
        <f t="shared" si="164"/>
        <v>0</v>
      </c>
      <c r="BU335" s="210">
        <f t="shared" si="164"/>
        <v>0</v>
      </c>
      <c r="BV335" s="210">
        <f t="shared" si="164"/>
        <v>0</v>
      </c>
      <c r="BW335" s="210">
        <f t="shared" si="164"/>
        <v>0</v>
      </c>
      <c r="BX335" s="210">
        <f t="shared" si="164"/>
        <v>0</v>
      </c>
      <c r="BY335" s="210">
        <f t="shared" si="164"/>
        <v>0</v>
      </c>
      <c r="BZ335" s="210">
        <f t="shared" si="164"/>
        <v>0</v>
      </c>
      <c r="CA335" s="210">
        <f t="shared" si="164"/>
        <v>0</v>
      </c>
      <c r="CB335" s="210">
        <f t="shared" si="164"/>
        <v>0</v>
      </c>
      <c r="CC335" s="210">
        <f t="shared" si="164"/>
        <v>0</v>
      </c>
      <c r="CD335" s="210">
        <f t="shared" si="164"/>
        <v>0</v>
      </c>
      <c r="CE335" s="210">
        <f t="shared" si="164"/>
        <v>0</v>
      </c>
      <c r="CF335" s="210">
        <f t="shared" si="164"/>
        <v>0</v>
      </c>
      <c r="CG335" s="210">
        <f t="shared" si="164"/>
        <v>0</v>
      </c>
      <c r="CH335" s="210">
        <f t="shared" si="164"/>
        <v>0</v>
      </c>
      <c r="CI335" s="210">
        <f t="shared" si="164"/>
        <v>0</v>
      </c>
      <c r="CJ335" s="210">
        <f t="shared" si="164"/>
        <v>0</v>
      </c>
      <c r="CK335" s="210">
        <f t="shared" si="164"/>
        <v>0</v>
      </c>
      <c r="CL335" s="210">
        <f t="shared" si="164"/>
        <v>0</v>
      </c>
      <c r="CM335" s="210">
        <f t="shared" si="164"/>
        <v>0</v>
      </c>
      <c r="CN335" s="210">
        <f t="shared" si="164"/>
        <v>0</v>
      </c>
      <c r="CO335" s="210">
        <f t="shared" si="164"/>
        <v>0</v>
      </c>
      <c r="CP335" s="210">
        <f t="shared" si="164"/>
        <v>0</v>
      </c>
      <c r="CQ335" s="210">
        <f t="shared" si="164"/>
        <v>0</v>
      </c>
      <c r="CR335" s="210">
        <f t="shared" si="164"/>
        <v>0</v>
      </c>
      <c r="CS335" s="210">
        <f t="shared" si="164"/>
        <v>0</v>
      </c>
      <c r="CT335" s="210">
        <f t="shared" si="164"/>
        <v>0</v>
      </c>
      <c r="CU335" s="210">
        <f t="shared" si="164"/>
        <v>0</v>
      </c>
      <c r="CV335" s="210">
        <f t="shared" si="164"/>
        <v>0</v>
      </c>
      <c r="CW335" s="210">
        <f t="shared" si="164"/>
        <v>0</v>
      </c>
      <c r="CX335" s="210">
        <f t="shared" si="164"/>
        <v>0</v>
      </c>
      <c r="CY335" s="210">
        <f t="shared" si="164"/>
        <v>0</v>
      </c>
      <c r="CZ335" s="210">
        <f t="shared" si="164"/>
        <v>0</v>
      </c>
      <c r="DA335" s="210">
        <f t="shared" si="164"/>
        <v>0</v>
      </c>
      <c r="DB335" s="210">
        <f t="shared" si="164"/>
        <v>0</v>
      </c>
      <c r="DC335" s="210">
        <f t="shared" si="164"/>
        <v>0</v>
      </c>
      <c r="DD335" s="210">
        <f t="shared" si="164"/>
        <v>0</v>
      </c>
      <c r="DE335" s="210">
        <f t="shared" si="164"/>
        <v>0</v>
      </c>
      <c r="DF335" s="210">
        <f t="shared" si="164"/>
        <v>0</v>
      </c>
      <c r="DG335" s="210">
        <f t="shared" si="164"/>
        <v>0</v>
      </c>
      <c r="DH335" s="210">
        <f t="shared" si="164"/>
        <v>0</v>
      </c>
      <c r="DI335" s="210">
        <f t="shared" si="164"/>
        <v>0</v>
      </c>
      <c r="DJ335" s="210">
        <f t="shared" si="164"/>
        <v>0</v>
      </c>
      <c r="DK335" s="210">
        <f t="shared" si="164"/>
        <v>0</v>
      </c>
      <c r="DL335" s="210">
        <f t="shared" si="164"/>
        <v>0</v>
      </c>
      <c r="DM335" s="210">
        <f t="shared" si="164"/>
        <v>0</v>
      </c>
      <c r="DN335" s="210">
        <f t="shared" si="164"/>
        <v>0</v>
      </c>
      <c r="DO335" s="210">
        <f t="shared" si="164"/>
        <v>0</v>
      </c>
      <c r="DP335" s="210">
        <f t="shared" si="164"/>
        <v>0</v>
      </c>
      <c r="DQ335" s="210">
        <f t="shared" si="164"/>
        <v>0</v>
      </c>
      <c r="DR335" s="210">
        <f t="shared" si="164"/>
        <v>0</v>
      </c>
      <c r="DS335" s="210">
        <f t="shared" si="164"/>
        <v>0</v>
      </c>
      <c r="DT335" s="210">
        <f t="shared" si="164"/>
        <v>0</v>
      </c>
      <c r="DU335" s="210">
        <f t="shared" si="164"/>
        <v>0</v>
      </c>
      <c r="DV335" s="210">
        <f t="shared" si="164"/>
        <v>0</v>
      </c>
      <c r="DW335" s="210">
        <f t="shared" si="164"/>
        <v>0</v>
      </c>
      <c r="DX335" s="210">
        <f t="shared" si="164"/>
        <v>0</v>
      </c>
      <c r="DY335" s="210">
        <f t="shared" si="164"/>
        <v>0</v>
      </c>
      <c r="DZ335" s="210">
        <f t="shared" si="164"/>
        <v>0</v>
      </c>
      <c r="EA335" s="210">
        <f t="shared" si="164"/>
        <v>0</v>
      </c>
      <c r="EB335" s="210">
        <f t="shared" si="164"/>
        <v>0</v>
      </c>
      <c r="EC335" s="210">
        <f t="shared" si="154"/>
        <v>0</v>
      </c>
      <c r="ED335" s="210">
        <f t="shared" si="149"/>
        <v>0</v>
      </c>
      <c r="EE335" s="210">
        <f t="shared" si="149"/>
        <v>0</v>
      </c>
      <c r="EF335" s="210">
        <f t="shared" si="162"/>
        <v>0</v>
      </c>
      <c r="EG335" s="210">
        <f t="shared" si="162"/>
        <v>0</v>
      </c>
      <c r="EH335" s="210">
        <f t="shared" si="162"/>
        <v>0</v>
      </c>
      <c r="EI335" s="210">
        <f t="shared" si="162"/>
        <v>0</v>
      </c>
      <c r="EJ335" s="210">
        <f t="shared" si="162"/>
        <v>0</v>
      </c>
      <c r="EK335" s="210">
        <f t="shared" si="162"/>
        <v>0</v>
      </c>
      <c r="EL335" s="210">
        <f t="shared" si="162"/>
        <v>0</v>
      </c>
      <c r="EM335" s="210">
        <f t="shared" si="162"/>
        <v>0</v>
      </c>
      <c r="EN335" s="210">
        <f t="shared" si="162"/>
        <v>0</v>
      </c>
      <c r="EO335" s="210">
        <f t="shared" si="162"/>
        <v>0</v>
      </c>
      <c r="EP335" s="210">
        <f t="shared" si="162"/>
        <v>0</v>
      </c>
      <c r="EQ335" s="210">
        <f t="shared" si="162"/>
        <v>0</v>
      </c>
      <c r="ER335" s="210">
        <f t="shared" si="162"/>
        <v>0</v>
      </c>
      <c r="ES335" s="210">
        <f t="shared" si="162"/>
        <v>0</v>
      </c>
      <c r="ET335" s="210">
        <f t="shared" si="162"/>
        <v>0</v>
      </c>
      <c r="EU335" s="210">
        <f t="shared" si="162"/>
        <v>0</v>
      </c>
      <c r="EV335" s="210">
        <f t="shared" si="162"/>
        <v>0</v>
      </c>
      <c r="EW335" s="210">
        <f t="shared" si="162"/>
        <v>0</v>
      </c>
      <c r="EX335" s="210">
        <f t="shared" si="162"/>
        <v>0</v>
      </c>
      <c r="EY335" s="210">
        <f t="shared" si="162"/>
        <v>0</v>
      </c>
      <c r="EZ335" s="210">
        <f t="shared" si="162"/>
        <v>0</v>
      </c>
      <c r="FA335" s="210">
        <f t="shared" si="162"/>
        <v>0</v>
      </c>
      <c r="FB335" s="210">
        <f t="shared" si="162"/>
        <v>0</v>
      </c>
      <c r="FC335" s="210">
        <f t="shared" si="162"/>
        <v>0</v>
      </c>
      <c r="FD335" s="210">
        <f t="shared" si="162"/>
        <v>0</v>
      </c>
      <c r="FE335" s="210">
        <f t="shared" si="162"/>
        <v>0</v>
      </c>
      <c r="FF335" s="210">
        <f t="shared" si="162"/>
        <v>0</v>
      </c>
      <c r="FG335" s="210">
        <f t="shared" si="162"/>
        <v>0</v>
      </c>
      <c r="FH335" s="210">
        <f t="shared" si="162"/>
        <v>0</v>
      </c>
      <c r="FI335" s="210">
        <f t="shared" si="162"/>
        <v>0</v>
      </c>
      <c r="FJ335" s="210">
        <f t="shared" si="162"/>
        <v>0</v>
      </c>
      <c r="FK335" s="210">
        <f t="shared" ref="FK335:GI335" si="165">IFERROR(FK144/$D144,0)</f>
        <v>0</v>
      </c>
      <c r="FL335" s="210">
        <f t="shared" si="165"/>
        <v>0</v>
      </c>
      <c r="FM335" s="210">
        <f t="shared" si="165"/>
        <v>0</v>
      </c>
      <c r="FN335" s="210">
        <f t="shared" si="165"/>
        <v>0</v>
      </c>
      <c r="FO335" s="210">
        <f t="shared" si="165"/>
        <v>0</v>
      </c>
      <c r="FP335" s="210">
        <f t="shared" si="165"/>
        <v>0</v>
      </c>
      <c r="FQ335" s="210">
        <f t="shared" si="165"/>
        <v>0</v>
      </c>
      <c r="FR335" s="210">
        <f t="shared" si="165"/>
        <v>0</v>
      </c>
      <c r="FS335" s="210">
        <f t="shared" si="165"/>
        <v>0</v>
      </c>
      <c r="FT335" s="210">
        <f t="shared" si="165"/>
        <v>0</v>
      </c>
      <c r="FU335" s="210">
        <f t="shared" si="165"/>
        <v>0</v>
      </c>
      <c r="FV335" s="210">
        <f t="shared" si="165"/>
        <v>0</v>
      </c>
      <c r="FW335" s="210">
        <f t="shared" si="165"/>
        <v>0</v>
      </c>
      <c r="FX335" s="210">
        <f t="shared" si="165"/>
        <v>0</v>
      </c>
      <c r="FY335" s="210">
        <f t="shared" si="165"/>
        <v>0</v>
      </c>
      <c r="FZ335" s="210">
        <f t="shared" si="165"/>
        <v>0</v>
      </c>
      <c r="GA335" s="210">
        <f t="shared" si="165"/>
        <v>0</v>
      </c>
      <c r="GB335" s="210">
        <f t="shared" si="165"/>
        <v>0</v>
      </c>
      <c r="GC335" s="210">
        <f t="shared" si="165"/>
        <v>0</v>
      </c>
      <c r="GD335" s="210">
        <f t="shared" si="165"/>
        <v>0</v>
      </c>
      <c r="GE335" s="210">
        <f t="shared" si="165"/>
        <v>0</v>
      </c>
      <c r="GF335" s="210">
        <f t="shared" si="165"/>
        <v>0</v>
      </c>
      <c r="GG335" s="210">
        <f t="shared" si="165"/>
        <v>0</v>
      </c>
      <c r="GH335" s="210">
        <f t="shared" si="165"/>
        <v>0</v>
      </c>
      <c r="GI335" s="210">
        <f t="shared" si="165"/>
        <v>0</v>
      </c>
      <c r="GK335" s="216">
        <f t="shared" si="155"/>
        <v>0</v>
      </c>
      <c r="GL335" s="216">
        <f t="shared" si="150"/>
        <v>0</v>
      </c>
      <c r="GM335" s="216">
        <f t="shared" si="151"/>
        <v>0</v>
      </c>
      <c r="GN335" s="216">
        <f t="shared" si="152"/>
        <v>0</v>
      </c>
    </row>
    <row r="336" spans="1:196" x14ac:dyDescent="0.35">
      <c r="A336" s="9">
        <f>Report!$C$4</f>
        <v>1</v>
      </c>
      <c r="B336" t="str">
        <f>VLOOKUP($A336,Centers!$B$1:$C$120,2,)</f>
        <v>GATE</v>
      </c>
      <c r="C336" s="209">
        <v>45022</v>
      </c>
      <c r="D336" s="113">
        <f>IF($A336=1,SUM(SUMIFS(Indent!$E:$E,Indent!$C:$C,Waterfall!$C336,Indent!$A:$A,Centers!$A$2),SUMIFS(Indent!$E:$E,Indent!$C:$C,Waterfall!$C336,Indent!$A:$A,Centers!$A$3),SUMIFS(Indent!$E:$E,Indent!$C:$C,Waterfall!$C336,Indent!$A:$A,Centers!$A$4),SUMIFS(Indent!$E:$E,Indent!$C:$C,Waterfall!$C336,Indent!$A:$A,Centers!$A$5),SUMIFS(Indent!$E:$E,Indent!$C:$C,Waterfall!$C336,Indent!$A:$A,Centers!$A$6),SUMIFS(Indent!$E:$E,Indent!$C:$C,Waterfall!$C336,Indent!$A:$A,Centers!$A$7),SUMIFS(Indent!$E:$E,Indent!$C:$C,Waterfall!$C336,Indent!$A:$A,Centers!$A$8)),SUMIFS(Indent!$E:$E,Indent!$C:$C,Waterfall!$C336,Indent!$A:$A,$A336))</f>
        <v>0</v>
      </c>
      <c r="E336" s="210">
        <f t="shared" si="148"/>
        <v>0</v>
      </c>
      <c r="F336" s="210">
        <f t="shared" ref="F336:BQ339" si="166">IFERROR(F145/$D145,0)</f>
        <v>0</v>
      </c>
      <c r="G336" s="210">
        <f t="shared" si="166"/>
        <v>0</v>
      </c>
      <c r="H336" s="210">
        <f t="shared" si="166"/>
        <v>0</v>
      </c>
      <c r="I336" s="210">
        <f t="shared" si="166"/>
        <v>0</v>
      </c>
      <c r="J336" s="210">
        <f t="shared" si="166"/>
        <v>0</v>
      </c>
      <c r="K336" s="210">
        <f t="shared" si="166"/>
        <v>0</v>
      </c>
      <c r="L336" s="210">
        <f t="shared" si="166"/>
        <v>0</v>
      </c>
      <c r="M336" s="210">
        <f t="shared" si="166"/>
        <v>0</v>
      </c>
      <c r="N336" s="210">
        <f t="shared" si="166"/>
        <v>0</v>
      </c>
      <c r="O336" s="210">
        <f t="shared" si="166"/>
        <v>0</v>
      </c>
      <c r="P336" s="210">
        <f t="shared" si="166"/>
        <v>0</v>
      </c>
      <c r="Q336" s="210">
        <f t="shared" si="166"/>
        <v>0</v>
      </c>
      <c r="R336" s="210">
        <f t="shared" si="166"/>
        <v>0</v>
      </c>
      <c r="S336" s="210">
        <f t="shared" si="166"/>
        <v>0</v>
      </c>
      <c r="T336" s="210">
        <f t="shared" si="166"/>
        <v>0</v>
      </c>
      <c r="U336" s="210">
        <f t="shared" si="166"/>
        <v>0</v>
      </c>
      <c r="V336" s="210">
        <f t="shared" si="166"/>
        <v>0</v>
      </c>
      <c r="W336" s="210">
        <f t="shared" si="166"/>
        <v>0</v>
      </c>
      <c r="X336" s="210">
        <f t="shared" si="166"/>
        <v>0</v>
      </c>
      <c r="Y336" s="210">
        <f t="shared" si="166"/>
        <v>0</v>
      </c>
      <c r="Z336" s="210">
        <f t="shared" si="166"/>
        <v>0</v>
      </c>
      <c r="AA336" s="210">
        <f t="shared" si="166"/>
        <v>0</v>
      </c>
      <c r="AB336" s="210">
        <f t="shared" si="166"/>
        <v>0</v>
      </c>
      <c r="AC336" s="210">
        <f t="shared" si="166"/>
        <v>0</v>
      </c>
      <c r="AD336" s="210">
        <f t="shared" si="166"/>
        <v>0</v>
      </c>
      <c r="AE336" s="210">
        <f t="shared" si="166"/>
        <v>0</v>
      </c>
      <c r="AF336" s="210">
        <f t="shared" si="166"/>
        <v>0</v>
      </c>
      <c r="AG336" s="210">
        <f t="shared" si="166"/>
        <v>0</v>
      </c>
      <c r="AH336" s="210">
        <f t="shared" si="166"/>
        <v>0</v>
      </c>
      <c r="AI336" s="210">
        <f t="shared" si="166"/>
        <v>0</v>
      </c>
      <c r="AJ336" s="210">
        <f t="shared" si="166"/>
        <v>0</v>
      </c>
      <c r="AK336" s="210">
        <f t="shared" si="166"/>
        <v>0</v>
      </c>
      <c r="AL336" s="210">
        <f t="shared" si="166"/>
        <v>0</v>
      </c>
      <c r="AM336" s="210">
        <f t="shared" si="166"/>
        <v>0</v>
      </c>
      <c r="AN336" s="210">
        <f t="shared" si="166"/>
        <v>0</v>
      </c>
      <c r="AO336" s="210">
        <f t="shared" si="166"/>
        <v>0</v>
      </c>
      <c r="AP336" s="210">
        <f t="shared" si="166"/>
        <v>0</v>
      </c>
      <c r="AQ336" s="210">
        <f t="shared" si="166"/>
        <v>0</v>
      </c>
      <c r="AR336" s="210">
        <f t="shared" si="166"/>
        <v>0</v>
      </c>
      <c r="AS336" s="210">
        <f t="shared" si="166"/>
        <v>0</v>
      </c>
      <c r="AT336" s="210">
        <f t="shared" si="166"/>
        <v>0</v>
      </c>
      <c r="AU336" s="210">
        <f t="shared" si="166"/>
        <v>0</v>
      </c>
      <c r="AV336" s="210">
        <f t="shared" si="166"/>
        <v>0</v>
      </c>
      <c r="AW336" s="210">
        <f t="shared" si="166"/>
        <v>0</v>
      </c>
      <c r="AX336" s="210">
        <f t="shared" si="166"/>
        <v>0</v>
      </c>
      <c r="AY336" s="210">
        <f t="shared" si="166"/>
        <v>0</v>
      </c>
      <c r="AZ336" s="210">
        <f t="shared" si="166"/>
        <v>0</v>
      </c>
      <c r="BA336" s="210">
        <f t="shared" si="166"/>
        <v>0</v>
      </c>
      <c r="BB336" s="210">
        <f t="shared" si="166"/>
        <v>0</v>
      </c>
      <c r="BC336" s="210">
        <f t="shared" si="166"/>
        <v>0</v>
      </c>
      <c r="BD336" s="210">
        <f t="shared" si="166"/>
        <v>0</v>
      </c>
      <c r="BE336" s="210">
        <f t="shared" si="166"/>
        <v>0</v>
      </c>
      <c r="BF336" s="210">
        <f t="shared" si="166"/>
        <v>0</v>
      </c>
      <c r="BG336" s="210">
        <f t="shared" si="166"/>
        <v>0</v>
      </c>
      <c r="BH336" s="210">
        <f t="shared" si="166"/>
        <v>0</v>
      </c>
      <c r="BI336" s="210">
        <f t="shared" si="166"/>
        <v>0</v>
      </c>
      <c r="BJ336" s="210">
        <f t="shared" si="166"/>
        <v>0</v>
      </c>
      <c r="BK336" s="210">
        <f t="shared" si="166"/>
        <v>0</v>
      </c>
      <c r="BL336" s="210">
        <f t="shared" si="166"/>
        <v>0</v>
      </c>
      <c r="BM336" s="210">
        <f t="shared" si="166"/>
        <v>0</v>
      </c>
      <c r="BN336" s="210">
        <f t="shared" si="166"/>
        <v>0</v>
      </c>
      <c r="BO336" s="210">
        <f t="shared" si="166"/>
        <v>0</v>
      </c>
      <c r="BP336" s="210">
        <f t="shared" si="166"/>
        <v>0</v>
      </c>
      <c r="BQ336" s="210">
        <f t="shared" si="166"/>
        <v>0</v>
      </c>
      <c r="BR336" s="210">
        <f t="shared" si="164"/>
        <v>0</v>
      </c>
      <c r="BS336" s="210">
        <f t="shared" si="164"/>
        <v>0</v>
      </c>
      <c r="BT336" s="210">
        <f t="shared" si="164"/>
        <v>0</v>
      </c>
      <c r="BU336" s="210">
        <f t="shared" si="164"/>
        <v>0</v>
      </c>
      <c r="BV336" s="210">
        <f t="shared" si="164"/>
        <v>0</v>
      </c>
      <c r="BW336" s="210">
        <f t="shared" si="164"/>
        <v>0</v>
      </c>
      <c r="BX336" s="210">
        <f t="shared" si="164"/>
        <v>0</v>
      </c>
      <c r="BY336" s="210">
        <f t="shared" si="164"/>
        <v>0</v>
      </c>
      <c r="BZ336" s="210">
        <f t="shared" si="164"/>
        <v>0</v>
      </c>
      <c r="CA336" s="210">
        <f t="shared" si="164"/>
        <v>0</v>
      </c>
      <c r="CB336" s="210">
        <f t="shared" si="164"/>
        <v>0</v>
      </c>
      <c r="CC336" s="210">
        <f t="shared" si="164"/>
        <v>0</v>
      </c>
      <c r="CD336" s="210">
        <f t="shared" si="164"/>
        <v>0</v>
      </c>
      <c r="CE336" s="210">
        <f t="shared" si="164"/>
        <v>0</v>
      </c>
      <c r="CF336" s="210">
        <f t="shared" si="164"/>
        <v>0</v>
      </c>
      <c r="CG336" s="210">
        <f t="shared" si="164"/>
        <v>0</v>
      </c>
      <c r="CH336" s="210">
        <f t="shared" si="164"/>
        <v>0</v>
      </c>
      <c r="CI336" s="210">
        <f t="shared" si="164"/>
        <v>0</v>
      </c>
      <c r="CJ336" s="210">
        <f t="shared" si="164"/>
        <v>0</v>
      </c>
      <c r="CK336" s="210">
        <f t="shared" si="164"/>
        <v>0</v>
      </c>
      <c r="CL336" s="210">
        <f t="shared" si="164"/>
        <v>0</v>
      </c>
      <c r="CM336" s="210">
        <f t="shared" si="164"/>
        <v>0</v>
      </c>
      <c r="CN336" s="210">
        <f t="shared" si="164"/>
        <v>0</v>
      </c>
      <c r="CO336" s="210">
        <f t="shared" si="164"/>
        <v>0</v>
      </c>
      <c r="CP336" s="210">
        <f t="shared" si="164"/>
        <v>0</v>
      </c>
      <c r="CQ336" s="210">
        <f t="shared" si="164"/>
        <v>0</v>
      </c>
      <c r="CR336" s="210">
        <f t="shared" si="164"/>
        <v>0</v>
      </c>
      <c r="CS336" s="210">
        <f t="shared" si="164"/>
        <v>0</v>
      </c>
      <c r="CT336" s="210">
        <f t="shared" si="164"/>
        <v>0</v>
      </c>
      <c r="CU336" s="210">
        <f t="shared" si="164"/>
        <v>0</v>
      </c>
      <c r="CV336" s="210">
        <f t="shared" si="164"/>
        <v>0</v>
      </c>
      <c r="CW336" s="210">
        <f t="shared" si="164"/>
        <v>0</v>
      </c>
      <c r="CX336" s="210">
        <f t="shared" si="164"/>
        <v>0</v>
      </c>
      <c r="CY336" s="210">
        <f t="shared" si="164"/>
        <v>0</v>
      </c>
      <c r="CZ336" s="210">
        <f t="shared" si="164"/>
        <v>0</v>
      </c>
      <c r="DA336" s="210">
        <f t="shared" si="164"/>
        <v>0</v>
      </c>
      <c r="DB336" s="210">
        <f t="shared" si="164"/>
        <v>0</v>
      </c>
      <c r="DC336" s="210">
        <f t="shared" si="164"/>
        <v>0</v>
      </c>
      <c r="DD336" s="210">
        <f t="shared" si="164"/>
        <v>0</v>
      </c>
      <c r="DE336" s="210">
        <f t="shared" si="164"/>
        <v>0</v>
      </c>
      <c r="DF336" s="210">
        <f t="shared" si="164"/>
        <v>0</v>
      </c>
      <c r="DG336" s="210">
        <f t="shared" si="164"/>
        <v>0</v>
      </c>
      <c r="DH336" s="210">
        <f t="shared" si="164"/>
        <v>0</v>
      </c>
      <c r="DI336" s="210">
        <f t="shared" si="164"/>
        <v>0</v>
      </c>
      <c r="DJ336" s="210">
        <f t="shared" si="164"/>
        <v>0</v>
      </c>
      <c r="DK336" s="210">
        <f t="shared" si="164"/>
        <v>0</v>
      </c>
      <c r="DL336" s="210">
        <f t="shared" si="164"/>
        <v>0</v>
      </c>
      <c r="DM336" s="210">
        <f t="shared" si="164"/>
        <v>0</v>
      </c>
      <c r="DN336" s="210">
        <f t="shared" si="164"/>
        <v>0</v>
      </c>
      <c r="DO336" s="210">
        <f t="shared" si="164"/>
        <v>0</v>
      </c>
      <c r="DP336" s="210">
        <f t="shared" si="164"/>
        <v>0</v>
      </c>
      <c r="DQ336" s="210">
        <f t="shared" si="164"/>
        <v>0</v>
      </c>
      <c r="DR336" s="210">
        <f t="shared" si="164"/>
        <v>0</v>
      </c>
      <c r="DS336" s="210">
        <f t="shared" si="164"/>
        <v>0</v>
      </c>
      <c r="DT336" s="210">
        <f t="shared" si="164"/>
        <v>0</v>
      </c>
      <c r="DU336" s="210">
        <f t="shared" si="164"/>
        <v>0</v>
      </c>
      <c r="DV336" s="210">
        <f t="shared" si="164"/>
        <v>0</v>
      </c>
      <c r="DW336" s="210">
        <f t="shared" si="164"/>
        <v>0</v>
      </c>
      <c r="DX336" s="210">
        <f t="shared" si="164"/>
        <v>0</v>
      </c>
      <c r="DY336" s="210">
        <f t="shared" si="164"/>
        <v>0</v>
      </c>
      <c r="DZ336" s="210">
        <f t="shared" si="164"/>
        <v>0</v>
      </c>
      <c r="EA336" s="210">
        <f t="shared" si="164"/>
        <v>0</v>
      </c>
      <c r="EB336" s="210">
        <f t="shared" si="164"/>
        <v>0</v>
      </c>
      <c r="EC336" s="210">
        <f t="shared" si="154"/>
        <v>0</v>
      </c>
      <c r="ED336" s="210">
        <f t="shared" si="149"/>
        <v>0</v>
      </c>
      <c r="EE336" s="210">
        <f t="shared" si="149"/>
        <v>0</v>
      </c>
      <c r="EF336" s="210">
        <f t="shared" ref="EF336:GI338" si="167">IFERROR(EF145/$D145,0)</f>
        <v>0</v>
      </c>
      <c r="EG336" s="210">
        <f t="shared" si="167"/>
        <v>0</v>
      </c>
      <c r="EH336" s="210">
        <f t="shared" si="167"/>
        <v>0</v>
      </c>
      <c r="EI336" s="210">
        <f t="shared" si="167"/>
        <v>0</v>
      </c>
      <c r="EJ336" s="210">
        <f t="shared" si="167"/>
        <v>0</v>
      </c>
      <c r="EK336" s="210">
        <f t="shared" si="167"/>
        <v>0</v>
      </c>
      <c r="EL336" s="210">
        <f t="shared" si="167"/>
        <v>0</v>
      </c>
      <c r="EM336" s="210">
        <f t="shared" si="167"/>
        <v>0</v>
      </c>
      <c r="EN336" s="210">
        <f t="shared" si="167"/>
        <v>0</v>
      </c>
      <c r="EO336" s="210">
        <f t="shared" si="167"/>
        <v>0</v>
      </c>
      <c r="EP336" s="210">
        <f t="shared" si="167"/>
        <v>0</v>
      </c>
      <c r="EQ336" s="210">
        <f t="shared" si="167"/>
        <v>0</v>
      </c>
      <c r="ER336" s="210">
        <f t="shared" si="167"/>
        <v>0</v>
      </c>
      <c r="ES336" s="210">
        <f t="shared" si="167"/>
        <v>0</v>
      </c>
      <c r="ET336" s="210">
        <f t="shared" si="167"/>
        <v>0</v>
      </c>
      <c r="EU336" s="210">
        <f t="shared" si="167"/>
        <v>0</v>
      </c>
      <c r="EV336" s="210">
        <f t="shared" si="167"/>
        <v>0</v>
      </c>
      <c r="EW336" s="210">
        <f t="shared" si="167"/>
        <v>0</v>
      </c>
      <c r="EX336" s="210">
        <f t="shared" si="167"/>
        <v>0</v>
      </c>
      <c r="EY336" s="210">
        <f t="shared" si="167"/>
        <v>0</v>
      </c>
      <c r="EZ336" s="210">
        <f t="shared" si="167"/>
        <v>0</v>
      </c>
      <c r="FA336" s="210">
        <f t="shared" si="167"/>
        <v>0</v>
      </c>
      <c r="FB336" s="210">
        <f t="shared" si="167"/>
        <v>0</v>
      </c>
      <c r="FC336" s="210">
        <f t="shared" si="167"/>
        <v>0</v>
      </c>
      <c r="FD336" s="210">
        <f t="shared" si="167"/>
        <v>0</v>
      </c>
      <c r="FE336" s="210">
        <f t="shared" si="167"/>
        <v>0</v>
      </c>
      <c r="FF336" s="210">
        <f t="shared" si="167"/>
        <v>0</v>
      </c>
      <c r="FG336" s="210">
        <f t="shared" si="167"/>
        <v>0</v>
      </c>
      <c r="FH336" s="210">
        <f t="shared" si="167"/>
        <v>0</v>
      </c>
      <c r="FI336" s="210">
        <f t="shared" si="167"/>
        <v>0</v>
      </c>
      <c r="FJ336" s="210">
        <f t="shared" si="167"/>
        <v>0</v>
      </c>
      <c r="FK336" s="210">
        <f t="shared" si="167"/>
        <v>0</v>
      </c>
      <c r="FL336" s="210">
        <f t="shared" si="167"/>
        <v>0</v>
      </c>
      <c r="FM336" s="210">
        <f t="shared" si="167"/>
        <v>0</v>
      </c>
      <c r="FN336" s="210">
        <f t="shared" si="167"/>
        <v>0</v>
      </c>
      <c r="FO336" s="210">
        <f t="shared" si="167"/>
        <v>0</v>
      </c>
      <c r="FP336" s="210">
        <f t="shared" si="167"/>
        <v>0</v>
      </c>
      <c r="FQ336" s="210">
        <f t="shared" si="167"/>
        <v>0</v>
      </c>
      <c r="FR336" s="210">
        <f t="shared" si="167"/>
        <v>0</v>
      </c>
      <c r="FS336" s="210">
        <f t="shared" si="167"/>
        <v>0</v>
      </c>
      <c r="FT336" s="210">
        <f t="shared" si="167"/>
        <v>0</v>
      </c>
      <c r="FU336" s="210">
        <f t="shared" si="167"/>
        <v>0</v>
      </c>
      <c r="FV336" s="210">
        <f t="shared" si="167"/>
        <v>0</v>
      </c>
      <c r="FW336" s="210">
        <f t="shared" si="167"/>
        <v>0</v>
      </c>
      <c r="FX336" s="210">
        <f t="shared" si="167"/>
        <v>0</v>
      </c>
      <c r="FY336" s="210">
        <f t="shared" si="167"/>
        <v>0</v>
      </c>
      <c r="FZ336" s="210">
        <f t="shared" si="167"/>
        <v>0</v>
      </c>
      <c r="GA336" s="210">
        <f t="shared" si="167"/>
        <v>0</v>
      </c>
      <c r="GB336" s="210">
        <f t="shared" si="167"/>
        <v>0</v>
      </c>
      <c r="GC336" s="210">
        <f t="shared" si="167"/>
        <v>0</v>
      </c>
      <c r="GD336" s="210">
        <f t="shared" si="167"/>
        <v>0</v>
      </c>
      <c r="GE336" s="210">
        <f t="shared" si="167"/>
        <v>0</v>
      </c>
      <c r="GF336" s="210">
        <f t="shared" si="167"/>
        <v>0</v>
      </c>
      <c r="GG336" s="210">
        <f t="shared" si="167"/>
        <v>0</v>
      </c>
      <c r="GH336" s="210">
        <f t="shared" si="167"/>
        <v>0</v>
      </c>
      <c r="GI336" s="210">
        <f t="shared" si="167"/>
        <v>0</v>
      </c>
      <c r="GK336" s="216">
        <f t="shared" si="155"/>
        <v>0</v>
      </c>
      <c r="GL336" s="216">
        <f t="shared" si="150"/>
        <v>0</v>
      </c>
      <c r="GM336" s="216">
        <f t="shared" si="151"/>
        <v>0</v>
      </c>
      <c r="GN336" s="216">
        <f t="shared" si="152"/>
        <v>0</v>
      </c>
    </row>
    <row r="337" spans="1:196" x14ac:dyDescent="0.35">
      <c r="A337" s="9">
        <f>Report!$C$4</f>
        <v>1</v>
      </c>
      <c r="B337" t="str">
        <f>VLOOKUP($A337,Centers!$B$1:$C$120,2,)</f>
        <v>GATE</v>
      </c>
      <c r="C337" s="209">
        <v>45023</v>
      </c>
      <c r="D337" s="113">
        <f>IF($A337=1,SUM(SUMIFS(Indent!$E:$E,Indent!$C:$C,Waterfall!$C337,Indent!$A:$A,Centers!$A$2),SUMIFS(Indent!$E:$E,Indent!$C:$C,Waterfall!$C337,Indent!$A:$A,Centers!$A$3),SUMIFS(Indent!$E:$E,Indent!$C:$C,Waterfall!$C337,Indent!$A:$A,Centers!$A$4),SUMIFS(Indent!$E:$E,Indent!$C:$C,Waterfall!$C337,Indent!$A:$A,Centers!$A$5),SUMIFS(Indent!$E:$E,Indent!$C:$C,Waterfall!$C337,Indent!$A:$A,Centers!$A$6),SUMIFS(Indent!$E:$E,Indent!$C:$C,Waterfall!$C337,Indent!$A:$A,Centers!$A$7),SUMIFS(Indent!$E:$E,Indent!$C:$C,Waterfall!$C337,Indent!$A:$A,Centers!$A$8)),SUMIFS(Indent!$E:$E,Indent!$C:$C,Waterfall!$C337,Indent!$A:$A,$A337))</f>
        <v>0</v>
      </c>
      <c r="E337" s="210">
        <f t="shared" si="148"/>
        <v>0</v>
      </c>
      <c r="F337" s="210">
        <f t="shared" si="166"/>
        <v>0</v>
      </c>
      <c r="G337" s="210">
        <f t="shared" si="166"/>
        <v>0</v>
      </c>
      <c r="H337" s="210">
        <f t="shared" si="166"/>
        <v>0</v>
      </c>
      <c r="I337" s="210">
        <f t="shared" si="166"/>
        <v>0</v>
      </c>
      <c r="J337" s="210">
        <f t="shared" si="166"/>
        <v>0</v>
      </c>
      <c r="K337" s="210">
        <f t="shared" si="166"/>
        <v>0</v>
      </c>
      <c r="L337" s="210">
        <f t="shared" si="166"/>
        <v>0</v>
      </c>
      <c r="M337" s="210">
        <f t="shared" si="166"/>
        <v>0</v>
      </c>
      <c r="N337" s="210">
        <f t="shared" si="166"/>
        <v>0</v>
      </c>
      <c r="O337" s="210">
        <f t="shared" si="166"/>
        <v>0</v>
      </c>
      <c r="P337" s="210">
        <f t="shared" si="166"/>
        <v>0</v>
      </c>
      <c r="Q337" s="210">
        <f t="shared" si="166"/>
        <v>0</v>
      </c>
      <c r="R337" s="210">
        <f t="shared" si="166"/>
        <v>0</v>
      </c>
      <c r="S337" s="210">
        <f t="shared" si="166"/>
        <v>0</v>
      </c>
      <c r="T337" s="210">
        <f t="shared" si="166"/>
        <v>0</v>
      </c>
      <c r="U337" s="210">
        <f t="shared" si="166"/>
        <v>0</v>
      </c>
      <c r="V337" s="210">
        <f t="shared" si="166"/>
        <v>0</v>
      </c>
      <c r="W337" s="210">
        <f t="shared" si="166"/>
        <v>0</v>
      </c>
      <c r="X337" s="210">
        <f t="shared" si="166"/>
        <v>0</v>
      </c>
      <c r="Y337" s="210">
        <f t="shared" si="166"/>
        <v>0</v>
      </c>
      <c r="Z337" s="210">
        <f t="shared" si="166"/>
        <v>0</v>
      </c>
      <c r="AA337" s="210">
        <f t="shared" si="166"/>
        <v>0</v>
      </c>
      <c r="AB337" s="210">
        <f t="shared" si="166"/>
        <v>0</v>
      </c>
      <c r="AC337" s="210">
        <f t="shared" si="166"/>
        <v>0</v>
      </c>
      <c r="AD337" s="210">
        <f t="shared" si="166"/>
        <v>0</v>
      </c>
      <c r="AE337" s="210">
        <f t="shared" si="166"/>
        <v>0</v>
      </c>
      <c r="AF337" s="210">
        <f t="shared" si="166"/>
        <v>0</v>
      </c>
      <c r="AG337" s="210">
        <f t="shared" si="166"/>
        <v>0</v>
      </c>
      <c r="AH337" s="210">
        <f t="shared" si="166"/>
        <v>0</v>
      </c>
      <c r="AI337" s="210">
        <f t="shared" si="166"/>
        <v>0</v>
      </c>
      <c r="AJ337" s="210">
        <f t="shared" si="166"/>
        <v>0</v>
      </c>
      <c r="AK337" s="210">
        <f t="shared" si="166"/>
        <v>0</v>
      </c>
      <c r="AL337" s="210">
        <f t="shared" si="166"/>
        <v>0</v>
      </c>
      <c r="AM337" s="210">
        <f t="shared" si="166"/>
        <v>0</v>
      </c>
      <c r="AN337" s="210">
        <f t="shared" si="166"/>
        <v>0</v>
      </c>
      <c r="AO337" s="210">
        <f t="shared" si="166"/>
        <v>0</v>
      </c>
      <c r="AP337" s="210">
        <f t="shared" si="166"/>
        <v>0</v>
      </c>
      <c r="AQ337" s="210">
        <f t="shared" si="166"/>
        <v>0</v>
      </c>
      <c r="AR337" s="210">
        <f t="shared" si="166"/>
        <v>0</v>
      </c>
      <c r="AS337" s="210">
        <f t="shared" si="166"/>
        <v>0</v>
      </c>
      <c r="AT337" s="210">
        <f t="shared" si="166"/>
        <v>0</v>
      </c>
      <c r="AU337" s="210">
        <f t="shared" si="166"/>
        <v>0</v>
      </c>
      <c r="AV337" s="210">
        <f t="shared" si="166"/>
        <v>0</v>
      </c>
      <c r="AW337" s="210">
        <f t="shared" si="166"/>
        <v>0</v>
      </c>
      <c r="AX337" s="210">
        <f t="shared" si="166"/>
        <v>0</v>
      </c>
      <c r="AY337" s="210">
        <f t="shared" si="166"/>
        <v>0</v>
      </c>
      <c r="AZ337" s="210">
        <f t="shared" si="166"/>
        <v>0</v>
      </c>
      <c r="BA337" s="210">
        <f t="shared" si="166"/>
        <v>0</v>
      </c>
      <c r="BB337" s="210">
        <f t="shared" si="166"/>
        <v>0</v>
      </c>
      <c r="BC337" s="210">
        <f t="shared" si="166"/>
        <v>0</v>
      </c>
      <c r="BD337" s="210">
        <f t="shared" si="166"/>
        <v>0</v>
      </c>
      <c r="BE337" s="210">
        <f t="shared" si="166"/>
        <v>0</v>
      </c>
      <c r="BF337" s="210">
        <f t="shared" si="166"/>
        <v>0</v>
      </c>
      <c r="BG337" s="210">
        <f t="shared" si="166"/>
        <v>0</v>
      </c>
      <c r="BH337" s="210">
        <f t="shared" si="166"/>
        <v>0</v>
      </c>
      <c r="BI337" s="210">
        <f t="shared" si="166"/>
        <v>0</v>
      </c>
      <c r="BJ337" s="210">
        <f t="shared" si="166"/>
        <v>0</v>
      </c>
      <c r="BK337" s="210">
        <f t="shared" si="166"/>
        <v>0</v>
      </c>
      <c r="BL337" s="210">
        <f t="shared" si="166"/>
        <v>0</v>
      </c>
      <c r="BM337" s="210">
        <f t="shared" si="166"/>
        <v>0</v>
      </c>
      <c r="BN337" s="210">
        <f t="shared" si="166"/>
        <v>0</v>
      </c>
      <c r="BO337" s="210">
        <f t="shared" si="166"/>
        <v>0</v>
      </c>
      <c r="BP337" s="210">
        <f t="shared" si="166"/>
        <v>0</v>
      </c>
      <c r="BQ337" s="210">
        <f t="shared" si="166"/>
        <v>0</v>
      </c>
      <c r="BR337" s="210">
        <f t="shared" si="164"/>
        <v>0</v>
      </c>
      <c r="BS337" s="210">
        <f t="shared" si="164"/>
        <v>0</v>
      </c>
      <c r="BT337" s="210">
        <f t="shared" si="164"/>
        <v>0</v>
      </c>
      <c r="BU337" s="210">
        <f t="shared" si="164"/>
        <v>0</v>
      </c>
      <c r="BV337" s="210">
        <f t="shared" si="164"/>
        <v>0</v>
      </c>
      <c r="BW337" s="210">
        <f t="shared" si="164"/>
        <v>0</v>
      </c>
      <c r="BX337" s="210">
        <f t="shared" si="164"/>
        <v>0</v>
      </c>
      <c r="BY337" s="210">
        <f t="shared" si="164"/>
        <v>0</v>
      </c>
      <c r="BZ337" s="210">
        <f t="shared" si="164"/>
        <v>0</v>
      </c>
      <c r="CA337" s="210">
        <f t="shared" si="164"/>
        <v>0</v>
      </c>
      <c r="CB337" s="210">
        <f t="shared" si="164"/>
        <v>0</v>
      </c>
      <c r="CC337" s="210">
        <f t="shared" si="164"/>
        <v>0</v>
      </c>
      <c r="CD337" s="210">
        <f t="shared" si="164"/>
        <v>0</v>
      </c>
      <c r="CE337" s="210">
        <f t="shared" si="164"/>
        <v>0</v>
      </c>
      <c r="CF337" s="210">
        <f t="shared" si="164"/>
        <v>0</v>
      </c>
      <c r="CG337" s="210">
        <f t="shared" si="164"/>
        <v>0</v>
      </c>
      <c r="CH337" s="210">
        <f t="shared" si="164"/>
        <v>0</v>
      </c>
      <c r="CI337" s="210">
        <f t="shared" si="164"/>
        <v>0</v>
      </c>
      <c r="CJ337" s="210">
        <f t="shared" si="164"/>
        <v>0</v>
      </c>
      <c r="CK337" s="210">
        <f t="shared" si="164"/>
        <v>0</v>
      </c>
      <c r="CL337" s="210">
        <f t="shared" si="164"/>
        <v>0</v>
      </c>
      <c r="CM337" s="210">
        <f t="shared" si="164"/>
        <v>0</v>
      </c>
      <c r="CN337" s="210">
        <f t="shared" si="164"/>
        <v>0</v>
      </c>
      <c r="CO337" s="210">
        <f t="shared" si="164"/>
        <v>0</v>
      </c>
      <c r="CP337" s="210">
        <f t="shared" si="164"/>
        <v>0</v>
      </c>
      <c r="CQ337" s="210">
        <f t="shared" si="164"/>
        <v>0</v>
      </c>
      <c r="CR337" s="210">
        <f t="shared" si="164"/>
        <v>0</v>
      </c>
      <c r="CS337" s="210">
        <f t="shared" si="164"/>
        <v>0</v>
      </c>
      <c r="CT337" s="210">
        <f t="shared" si="164"/>
        <v>0</v>
      </c>
      <c r="CU337" s="210">
        <f t="shared" si="164"/>
        <v>0</v>
      </c>
      <c r="CV337" s="210">
        <f t="shared" si="164"/>
        <v>0</v>
      </c>
      <c r="CW337" s="210">
        <f t="shared" si="164"/>
        <v>0</v>
      </c>
      <c r="CX337" s="210">
        <f t="shared" si="164"/>
        <v>0</v>
      </c>
      <c r="CY337" s="210">
        <f t="shared" si="164"/>
        <v>0</v>
      </c>
      <c r="CZ337" s="210">
        <f t="shared" si="164"/>
        <v>0</v>
      </c>
      <c r="DA337" s="210">
        <f t="shared" si="164"/>
        <v>0</v>
      </c>
      <c r="DB337" s="210">
        <f t="shared" si="164"/>
        <v>0</v>
      </c>
      <c r="DC337" s="210">
        <f t="shared" si="164"/>
        <v>0</v>
      </c>
      <c r="DD337" s="210">
        <f t="shared" si="164"/>
        <v>0</v>
      </c>
      <c r="DE337" s="210">
        <f t="shared" si="164"/>
        <v>0</v>
      </c>
      <c r="DF337" s="210">
        <f t="shared" si="164"/>
        <v>0</v>
      </c>
      <c r="DG337" s="210">
        <f t="shared" si="164"/>
        <v>0</v>
      </c>
      <c r="DH337" s="210">
        <f t="shared" si="164"/>
        <v>0</v>
      </c>
      <c r="DI337" s="210">
        <f t="shared" si="164"/>
        <v>0</v>
      </c>
      <c r="DJ337" s="210">
        <f t="shared" si="164"/>
        <v>0</v>
      </c>
      <c r="DK337" s="210">
        <f t="shared" si="164"/>
        <v>0</v>
      </c>
      <c r="DL337" s="210">
        <f t="shared" si="164"/>
        <v>0</v>
      </c>
      <c r="DM337" s="210">
        <f t="shared" si="164"/>
        <v>0</v>
      </c>
      <c r="DN337" s="210">
        <f t="shared" si="164"/>
        <v>0</v>
      </c>
      <c r="DO337" s="210">
        <f t="shared" si="164"/>
        <v>0</v>
      </c>
      <c r="DP337" s="210">
        <f t="shared" si="164"/>
        <v>0</v>
      </c>
      <c r="DQ337" s="210">
        <f t="shared" si="164"/>
        <v>0</v>
      </c>
      <c r="DR337" s="210">
        <f t="shared" si="164"/>
        <v>0</v>
      </c>
      <c r="DS337" s="210">
        <f t="shared" si="164"/>
        <v>0</v>
      </c>
      <c r="DT337" s="210">
        <f t="shared" si="164"/>
        <v>0</v>
      </c>
      <c r="DU337" s="210">
        <f t="shared" si="164"/>
        <v>0</v>
      </c>
      <c r="DV337" s="210">
        <f t="shared" si="164"/>
        <v>0</v>
      </c>
      <c r="DW337" s="210">
        <f t="shared" si="164"/>
        <v>0</v>
      </c>
      <c r="DX337" s="210">
        <f t="shared" si="164"/>
        <v>0</v>
      </c>
      <c r="DY337" s="210">
        <f t="shared" si="164"/>
        <v>0</v>
      </c>
      <c r="DZ337" s="210">
        <f t="shared" si="164"/>
        <v>0</v>
      </c>
      <c r="EA337" s="210">
        <f t="shared" si="164"/>
        <v>0</v>
      </c>
      <c r="EB337" s="210">
        <f t="shared" si="164"/>
        <v>0</v>
      </c>
      <c r="EC337" s="210">
        <f t="shared" si="154"/>
        <v>0</v>
      </c>
      <c r="ED337" s="210">
        <f t="shared" si="149"/>
        <v>0</v>
      </c>
      <c r="EE337" s="210">
        <f t="shared" si="149"/>
        <v>0</v>
      </c>
      <c r="EF337" s="210">
        <f t="shared" si="167"/>
        <v>0</v>
      </c>
      <c r="EG337" s="210">
        <f t="shared" si="167"/>
        <v>0</v>
      </c>
      <c r="EH337" s="210">
        <f t="shared" si="167"/>
        <v>0</v>
      </c>
      <c r="EI337" s="210">
        <f t="shared" si="167"/>
        <v>0</v>
      </c>
      <c r="EJ337" s="210">
        <f t="shared" si="167"/>
        <v>0</v>
      </c>
      <c r="EK337" s="210">
        <f t="shared" si="167"/>
        <v>0</v>
      </c>
      <c r="EL337" s="210">
        <f t="shared" si="167"/>
        <v>0</v>
      </c>
      <c r="EM337" s="210">
        <f t="shared" si="167"/>
        <v>0</v>
      </c>
      <c r="EN337" s="210">
        <f t="shared" si="167"/>
        <v>0</v>
      </c>
      <c r="EO337" s="210">
        <f t="shared" si="167"/>
        <v>0</v>
      </c>
      <c r="EP337" s="210">
        <f t="shared" si="167"/>
        <v>0</v>
      </c>
      <c r="EQ337" s="210">
        <f t="shared" si="167"/>
        <v>0</v>
      </c>
      <c r="ER337" s="210">
        <f t="shared" si="167"/>
        <v>0</v>
      </c>
      <c r="ES337" s="210">
        <f t="shared" si="167"/>
        <v>0</v>
      </c>
      <c r="ET337" s="210">
        <f t="shared" si="167"/>
        <v>0</v>
      </c>
      <c r="EU337" s="210">
        <f t="shared" si="167"/>
        <v>0</v>
      </c>
      <c r="EV337" s="210">
        <f t="shared" si="167"/>
        <v>0</v>
      </c>
      <c r="EW337" s="210">
        <f t="shared" si="167"/>
        <v>0</v>
      </c>
      <c r="EX337" s="210">
        <f t="shared" si="167"/>
        <v>0</v>
      </c>
      <c r="EY337" s="210">
        <f t="shared" si="167"/>
        <v>0</v>
      </c>
      <c r="EZ337" s="210">
        <f t="shared" si="167"/>
        <v>0</v>
      </c>
      <c r="FA337" s="210">
        <f t="shared" si="167"/>
        <v>0</v>
      </c>
      <c r="FB337" s="210">
        <f t="shared" si="167"/>
        <v>0</v>
      </c>
      <c r="FC337" s="210">
        <f t="shared" si="167"/>
        <v>0</v>
      </c>
      <c r="FD337" s="210">
        <f t="shared" si="167"/>
        <v>0</v>
      </c>
      <c r="FE337" s="210">
        <f t="shared" si="167"/>
        <v>0</v>
      </c>
      <c r="FF337" s="210">
        <f t="shared" si="167"/>
        <v>0</v>
      </c>
      <c r="FG337" s="210">
        <f t="shared" si="167"/>
        <v>0</v>
      </c>
      <c r="FH337" s="210">
        <f t="shared" si="167"/>
        <v>0</v>
      </c>
      <c r="FI337" s="210">
        <f t="shared" si="167"/>
        <v>0</v>
      </c>
      <c r="FJ337" s="210">
        <f t="shared" si="167"/>
        <v>0</v>
      </c>
      <c r="FK337" s="210">
        <f t="shared" si="167"/>
        <v>0</v>
      </c>
      <c r="FL337" s="210">
        <f t="shared" si="167"/>
        <v>0</v>
      </c>
      <c r="FM337" s="210">
        <f t="shared" si="167"/>
        <v>0</v>
      </c>
      <c r="FN337" s="210">
        <f t="shared" si="167"/>
        <v>0</v>
      </c>
      <c r="FO337" s="210">
        <f t="shared" si="167"/>
        <v>0</v>
      </c>
      <c r="FP337" s="210">
        <f t="shared" si="167"/>
        <v>0</v>
      </c>
      <c r="FQ337" s="210">
        <f t="shared" si="167"/>
        <v>0</v>
      </c>
      <c r="FR337" s="210">
        <f t="shared" si="167"/>
        <v>0</v>
      </c>
      <c r="FS337" s="210">
        <f t="shared" si="167"/>
        <v>0</v>
      </c>
      <c r="FT337" s="210">
        <f t="shared" si="167"/>
        <v>0</v>
      </c>
      <c r="FU337" s="210">
        <f t="shared" si="167"/>
        <v>0</v>
      </c>
      <c r="FV337" s="210">
        <f t="shared" si="167"/>
        <v>0</v>
      </c>
      <c r="FW337" s="210">
        <f t="shared" si="167"/>
        <v>0</v>
      </c>
      <c r="FX337" s="210">
        <f t="shared" si="167"/>
        <v>0</v>
      </c>
      <c r="FY337" s="210">
        <f t="shared" si="167"/>
        <v>0</v>
      </c>
      <c r="FZ337" s="210">
        <f t="shared" si="167"/>
        <v>0</v>
      </c>
      <c r="GA337" s="210">
        <f t="shared" si="167"/>
        <v>0</v>
      </c>
      <c r="GB337" s="210">
        <f t="shared" si="167"/>
        <v>0</v>
      </c>
      <c r="GC337" s="210">
        <f t="shared" si="167"/>
        <v>0</v>
      </c>
      <c r="GD337" s="210">
        <f t="shared" si="167"/>
        <v>0</v>
      </c>
      <c r="GE337" s="210">
        <f t="shared" si="167"/>
        <v>0</v>
      </c>
      <c r="GF337" s="210">
        <f t="shared" si="167"/>
        <v>0</v>
      </c>
      <c r="GG337" s="210">
        <f t="shared" si="167"/>
        <v>0</v>
      </c>
      <c r="GH337" s="210">
        <f t="shared" si="167"/>
        <v>0</v>
      </c>
      <c r="GI337" s="210">
        <f t="shared" si="167"/>
        <v>0</v>
      </c>
      <c r="GK337" s="216">
        <f t="shared" si="155"/>
        <v>0</v>
      </c>
      <c r="GL337" s="216">
        <f t="shared" si="150"/>
        <v>0</v>
      </c>
      <c r="GM337" s="216">
        <f t="shared" si="151"/>
        <v>0</v>
      </c>
      <c r="GN337" s="216">
        <f t="shared" si="152"/>
        <v>0</v>
      </c>
    </row>
    <row r="338" spans="1:196" x14ac:dyDescent="0.35">
      <c r="A338" s="9">
        <f>Report!$C$4</f>
        <v>1</v>
      </c>
      <c r="B338" t="str">
        <f>VLOOKUP($A338,Centers!$B$1:$C$120,2,)</f>
        <v>GATE</v>
      </c>
      <c r="C338" s="209">
        <v>45024</v>
      </c>
      <c r="D338" s="113">
        <f>IF($A338=1,SUM(SUMIFS(Indent!$E:$E,Indent!$C:$C,Waterfall!$C338,Indent!$A:$A,Centers!$A$2),SUMIFS(Indent!$E:$E,Indent!$C:$C,Waterfall!$C338,Indent!$A:$A,Centers!$A$3),SUMIFS(Indent!$E:$E,Indent!$C:$C,Waterfall!$C338,Indent!$A:$A,Centers!$A$4),SUMIFS(Indent!$E:$E,Indent!$C:$C,Waterfall!$C338,Indent!$A:$A,Centers!$A$5),SUMIFS(Indent!$E:$E,Indent!$C:$C,Waterfall!$C338,Indent!$A:$A,Centers!$A$6),SUMIFS(Indent!$E:$E,Indent!$C:$C,Waterfall!$C338,Indent!$A:$A,Centers!$A$7),SUMIFS(Indent!$E:$E,Indent!$C:$C,Waterfall!$C338,Indent!$A:$A,Centers!$A$8)),SUMIFS(Indent!$E:$E,Indent!$C:$C,Waterfall!$C338,Indent!$A:$A,$A338))</f>
        <v>0</v>
      </c>
      <c r="E338" s="210">
        <f t="shared" si="148"/>
        <v>0</v>
      </c>
      <c r="F338" s="210">
        <f t="shared" si="166"/>
        <v>0</v>
      </c>
      <c r="G338" s="210">
        <f t="shared" si="166"/>
        <v>0</v>
      </c>
      <c r="H338" s="210">
        <f t="shared" si="166"/>
        <v>0</v>
      </c>
      <c r="I338" s="210">
        <f t="shared" si="166"/>
        <v>0</v>
      </c>
      <c r="J338" s="210">
        <f t="shared" si="166"/>
        <v>0</v>
      </c>
      <c r="K338" s="210">
        <f t="shared" si="166"/>
        <v>0</v>
      </c>
      <c r="L338" s="210">
        <f t="shared" si="166"/>
        <v>0</v>
      </c>
      <c r="M338" s="210">
        <f t="shared" si="166"/>
        <v>0</v>
      </c>
      <c r="N338" s="210">
        <f t="shared" si="166"/>
        <v>0</v>
      </c>
      <c r="O338" s="210">
        <f t="shared" si="166"/>
        <v>0</v>
      </c>
      <c r="P338" s="210">
        <f t="shared" si="166"/>
        <v>0</v>
      </c>
      <c r="Q338" s="210">
        <f t="shared" si="166"/>
        <v>0</v>
      </c>
      <c r="R338" s="210">
        <f t="shared" si="166"/>
        <v>0</v>
      </c>
      <c r="S338" s="210">
        <f t="shared" si="166"/>
        <v>0</v>
      </c>
      <c r="T338" s="210">
        <f t="shared" si="166"/>
        <v>0</v>
      </c>
      <c r="U338" s="210">
        <f t="shared" si="166"/>
        <v>0</v>
      </c>
      <c r="V338" s="210">
        <f t="shared" si="166"/>
        <v>0</v>
      </c>
      <c r="W338" s="210">
        <f t="shared" si="166"/>
        <v>0</v>
      </c>
      <c r="X338" s="210">
        <f t="shared" si="166"/>
        <v>0</v>
      </c>
      <c r="Y338" s="210">
        <f t="shared" si="166"/>
        <v>0</v>
      </c>
      <c r="Z338" s="210">
        <f t="shared" si="166"/>
        <v>0</v>
      </c>
      <c r="AA338" s="210">
        <f t="shared" si="166"/>
        <v>0</v>
      </c>
      <c r="AB338" s="210">
        <f t="shared" si="166"/>
        <v>0</v>
      </c>
      <c r="AC338" s="210">
        <f t="shared" si="166"/>
        <v>0</v>
      </c>
      <c r="AD338" s="210">
        <f t="shared" si="166"/>
        <v>0</v>
      </c>
      <c r="AE338" s="210">
        <f t="shared" si="166"/>
        <v>0</v>
      </c>
      <c r="AF338" s="210">
        <f t="shared" si="166"/>
        <v>0</v>
      </c>
      <c r="AG338" s="210">
        <f t="shared" si="166"/>
        <v>0</v>
      </c>
      <c r="AH338" s="210">
        <f t="shared" si="166"/>
        <v>0</v>
      </c>
      <c r="AI338" s="210">
        <f t="shared" si="166"/>
        <v>0</v>
      </c>
      <c r="AJ338" s="210">
        <f t="shared" si="166"/>
        <v>0</v>
      </c>
      <c r="AK338" s="210">
        <f t="shared" si="166"/>
        <v>0</v>
      </c>
      <c r="AL338" s="210">
        <f t="shared" si="166"/>
        <v>0</v>
      </c>
      <c r="AM338" s="210">
        <f t="shared" si="166"/>
        <v>0</v>
      </c>
      <c r="AN338" s="210">
        <f t="shared" si="166"/>
        <v>0</v>
      </c>
      <c r="AO338" s="210">
        <f t="shared" si="166"/>
        <v>0</v>
      </c>
      <c r="AP338" s="210">
        <f t="shared" si="166"/>
        <v>0</v>
      </c>
      <c r="AQ338" s="210">
        <f t="shared" si="166"/>
        <v>0</v>
      </c>
      <c r="AR338" s="210">
        <f t="shared" si="166"/>
        <v>0</v>
      </c>
      <c r="AS338" s="210">
        <f t="shared" si="166"/>
        <v>0</v>
      </c>
      <c r="AT338" s="210">
        <f t="shared" si="166"/>
        <v>0</v>
      </c>
      <c r="AU338" s="210">
        <f t="shared" si="166"/>
        <v>0</v>
      </c>
      <c r="AV338" s="210">
        <f t="shared" si="166"/>
        <v>0</v>
      </c>
      <c r="AW338" s="210">
        <f t="shared" si="166"/>
        <v>0</v>
      </c>
      <c r="AX338" s="210">
        <f t="shared" si="166"/>
        <v>0</v>
      </c>
      <c r="AY338" s="210">
        <f t="shared" si="166"/>
        <v>0</v>
      </c>
      <c r="AZ338" s="210">
        <f t="shared" si="166"/>
        <v>0</v>
      </c>
      <c r="BA338" s="210">
        <f t="shared" si="166"/>
        <v>0</v>
      </c>
      <c r="BB338" s="210">
        <f t="shared" si="166"/>
        <v>0</v>
      </c>
      <c r="BC338" s="210">
        <f t="shared" si="166"/>
        <v>0</v>
      </c>
      <c r="BD338" s="210">
        <f t="shared" si="166"/>
        <v>0</v>
      </c>
      <c r="BE338" s="210">
        <f t="shared" si="166"/>
        <v>0</v>
      </c>
      <c r="BF338" s="210">
        <f t="shared" si="166"/>
        <v>0</v>
      </c>
      <c r="BG338" s="210">
        <f t="shared" si="166"/>
        <v>0</v>
      </c>
      <c r="BH338" s="210">
        <f t="shared" si="166"/>
        <v>0</v>
      </c>
      <c r="BI338" s="210">
        <f t="shared" si="166"/>
        <v>0</v>
      </c>
      <c r="BJ338" s="210">
        <f t="shared" si="166"/>
        <v>0</v>
      </c>
      <c r="BK338" s="210">
        <f t="shared" si="166"/>
        <v>0</v>
      </c>
      <c r="BL338" s="210">
        <f t="shared" si="166"/>
        <v>0</v>
      </c>
      <c r="BM338" s="210">
        <f t="shared" si="166"/>
        <v>0</v>
      </c>
      <c r="BN338" s="210">
        <f t="shared" si="166"/>
        <v>0</v>
      </c>
      <c r="BO338" s="210">
        <f t="shared" si="166"/>
        <v>0</v>
      </c>
      <c r="BP338" s="210">
        <f t="shared" si="166"/>
        <v>0</v>
      </c>
      <c r="BQ338" s="210">
        <f t="shared" si="166"/>
        <v>0</v>
      </c>
      <c r="BR338" s="210">
        <f t="shared" si="164"/>
        <v>0</v>
      </c>
      <c r="BS338" s="210">
        <f t="shared" si="164"/>
        <v>0</v>
      </c>
      <c r="BT338" s="210">
        <f t="shared" si="164"/>
        <v>0</v>
      </c>
      <c r="BU338" s="210">
        <f t="shared" si="164"/>
        <v>0</v>
      </c>
      <c r="BV338" s="210">
        <f t="shared" si="164"/>
        <v>0</v>
      </c>
      <c r="BW338" s="210">
        <f t="shared" si="164"/>
        <v>0</v>
      </c>
      <c r="BX338" s="210">
        <f t="shared" si="164"/>
        <v>0</v>
      </c>
      <c r="BY338" s="210">
        <f t="shared" si="164"/>
        <v>0</v>
      </c>
      <c r="BZ338" s="210">
        <f t="shared" si="164"/>
        <v>0</v>
      </c>
      <c r="CA338" s="210">
        <f t="shared" si="164"/>
        <v>0</v>
      </c>
      <c r="CB338" s="210">
        <f t="shared" si="164"/>
        <v>0</v>
      </c>
      <c r="CC338" s="210">
        <f t="shared" si="164"/>
        <v>0</v>
      </c>
      <c r="CD338" s="210">
        <f t="shared" si="164"/>
        <v>0</v>
      </c>
      <c r="CE338" s="210">
        <f t="shared" si="164"/>
        <v>0</v>
      </c>
      <c r="CF338" s="210">
        <f t="shared" si="164"/>
        <v>0</v>
      </c>
      <c r="CG338" s="210">
        <f t="shared" si="164"/>
        <v>0</v>
      </c>
      <c r="CH338" s="210">
        <f t="shared" si="164"/>
        <v>0</v>
      </c>
      <c r="CI338" s="210">
        <f t="shared" si="164"/>
        <v>0</v>
      </c>
      <c r="CJ338" s="210">
        <f t="shared" si="164"/>
        <v>0</v>
      </c>
      <c r="CK338" s="210">
        <f t="shared" si="164"/>
        <v>0</v>
      </c>
      <c r="CL338" s="210">
        <f t="shared" si="164"/>
        <v>0</v>
      </c>
      <c r="CM338" s="210">
        <f t="shared" si="164"/>
        <v>0</v>
      </c>
      <c r="CN338" s="210">
        <f t="shared" si="164"/>
        <v>0</v>
      </c>
      <c r="CO338" s="210">
        <f t="shared" si="164"/>
        <v>0</v>
      </c>
      <c r="CP338" s="210">
        <f t="shared" si="164"/>
        <v>0</v>
      </c>
      <c r="CQ338" s="210">
        <f t="shared" si="164"/>
        <v>0</v>
      </c>
      <c r="CR338" s="210">
        <f t="shared" si="164"/>
        <v>0</v>
      </c>
      <c r="CS338" s="210">
        <f t="shared" si="164"/>
        <v>0</v>
      </c>
      <c r="CT338" s="210">
        <f t="shared" si="164"/>
        <v>0</v>
      </c>
      <c r="CU338" s="210">
        <f t="shared" si="164"/>
        <v>0</v>
      </c>
      <c r="CV338" s="210">
        <f t="shared" si="164"/>
        <v>0</v>
      </c>
      <c r="CW338" s="210">
        <f t="shared" si="164"/>
        <v>0</v>
      </c>
      <c r="CX338" s="210">
        <f t="shared" si="164"/>
        <v>0</v>
      </c>
      <c r="CY338" s="210">
        <f t="shared" si="164"/>
        <v>0</v>
      </c>
      <c r="CZ338" s="210">
        <f t="shared" si="164"/>
        <v>0</v>
      </c>
      <c r="DA338" s="210">
        <f t="shared" si="164"/>
        <v>0</v>
      </c>
      <c r="DB338" s="210">
        <f t="shared" si="164"/>
        <v>0</v>
      </c>
      <c r="DC338" s="210">
        <f t="shared" si="164"/>
        <v>0</v>
      </c>
      <c r="DD338" s="210">
        <f t="shared" si="164"/>
        <v>0</v>
      </c>
      <c r="DE338" s="210">
        <f t="shared" si="164"/>
        <v>0</v>
      </c>
      <c r="DF338" s="210">
        <f t="shared" si="164"/>
        <v>0</v>
      </c>
      <c r="DG338" s="210">
        <f t="shared" si="164"/>
        <v>0</v>
      </c>
      <c r="DH338" s="210">
        <f t="shared" si="164"/>
        <v>0</v>
      </c>
      <c r="DI338" s="210">
        <f t="shared" si="164"/>
        <v>0</v>
      </c>
      <c r="DJ338" s="210">
        <f t="shared" si="164"/>
        <v>0</v>
      </c>
      <c r="DK338" s="210">
        <f t="shared" si="164"/>
        <v>0</v>
      </c>
      <c r="DL338" s="210">
        <f t="shared" si="164"/>
        <v>0</v>
      </c>
      <c r="DM338" s="210">
        <f t="shared" si="164"/>
        <v>0</v>
      </c>
      <c r="DN338" s="210">
        <f t="shared" si="164"/>
        <v>0</v>
      </c>
      <c r="DO338" s="210">
        <f t="shared" si="164"/>
        <v>0</v>
      </c>
      <c r="DP338" s="210">
        <f t="shared" si="164"/>
        <v>0</v>
      </c>
      <c r="DQ338" s="210">
        <f t="shared" si="164"/>
        <v>0</v>
      </c>
      <c r="DR338" s="210">
        <f t="shared" si="164"/>
        <v>0</v>
      </c>
      <c r="DS338" s="210">
        <f t="shared" si="164"/>
        <v>0</v>
      </c>
      <c r="DT338" s="210">
        <f t="shared" si="164"/>
        <v>0</v>
      </c>
      <c r="DU338" s="210">
        <f t="shared" si="164"/>
        <v>0</v>
      </c>
      <c r="DV338" s="210">
        <f t="shared" si="164"/>
        <v>0</v>
      </c>
      <c r="DW338" s="210">
        <f t="shared" si="164"/>
        <v>0</v>
      </c>
      <c r="DX338" s="210">
        <f t="shared" si="164"/>
        <v>0</v>
      </c>
      <c r="DY338" s="210">
        <f t="shared" si="164"/>
        <v>0</v>
      </c>
      <c r="DZ338" s="210">
        <f t="shared" si="164"/>
        <v>0</v>
      </c>
      <c r="EA338" s="210">
        <f t="shared" si="164"/>
        <v>0</v>
      </c>
      <c r="EB338" s="210">
        <f t="shared" si="164"/>
        <v>0</v>
      </c>
      <c r="EC338" s="210">
        <f t="shared" si="154"/>
        <v>0</v>
      </c>
      <c r="ED338" s="210">
        <f t="shared" si="149"/>
        <v>0</v>
      </c>
      <c r="EE338" s="210">
        <f t="shared" si="149"/>
        <v>0</v>
      </c>
      <c r="EF338" s="210">
        <f t="shared" si="167"/>
        <v>0</v>
      </c>
      <c r="EG338" s="210">
        <f t="shared" si="167"/>
        <v>0</v>
      </c>
      <c r="EH338" s="210">
        <f t="shared" si="167"/>
        <v>0</v>
      </c>
      <c r="EI338" s="210">
        <f t="shared" si="167"/>
        <v>0</v>
      </c>
      <c r="EJ338" s="210">
        <f t="shared" si="167"/>
        <v>0</v>
      </c>
      <c r="EK338" s="210">
        <f t="shared" si="167"/>
        <v>0</v>
      </c>
      <c r="EL338" s="210">
        <f t="shared" si="167"/>
        <v>0</v>
      </c>
      <c r="EM338" s="210">
        <f t="shared" si="167"/>
        <v>0</v>
      </c>
      <c r="EN338" s="210">
        <f t="shared" si="167"/>
        <v>0</v>
      </c>
      <c r="EO338" s="210">
        <f t="shared" si="167"/>
        <v>0</v>
      </c>
      <c r="EP338" s="210">
        <f t="shared" si="167"/>
        <v>0</v>
      </c>
      <c r="EQ338" s="210">
        <f t="shared" si="167"/>
        <v>0</v>
      </c>
      <c r="ER338" s="210">
        <f t="shared" si="167"/>
        <v>0</v>
      </c>
      <c r="ES338" s="210">
        <f t="shared" si="167"/>
        <v>0</v>
      </c>
      <c r="ET338" s="210">
        <f t="shared" si="167"/>
        <v>0</v>
      </c>
      <c r="EU338" s="210">
        <f t="shared" si="167"/>
        <v>0</v>
      </c>
      <c r="EV338" s="210">
        <f t="shared" si="167"/>
        <v>0</v>
      </c>
      <c r="EW338" s="210">
        <f t="shared" si="167"/>
        <v>0</v>
      </c>
      <c r="EX338" s="210">
        <f t="shared" si="167"/>
        <v>0</v>
      </c>
      <c r="EY338" s="210">
        <f t="shared" si="167"/>
        <v>0</v>
      </c>
      <c r="EZ338" s="210">
        <f t="shared" si="167"/>
        <v>0</v>
      </c>
      <c r="FA338" s="210">
        <f t="shared" si="167"/>
        <v>0</v>
      </c>
      <c r="FB338" s="210">
        <f t="shared" si="167"/>
        <v>0</v>
      </c>
      <c r="FC338" s="210">
        <f t="shared" si="167"/>
        <v>0</v>
      </c>
      <c r="FD338" s="210">
        <f t="shared" si="167"/>
        <v>0</v>
      </c>
      <c r="FE338" s="210">
        <f t="shared" si="167"/>
        <v>0</v>
      </c>
      <c r="FF338" s="210">
        <f t="shared" si="167"/>
        <v>0</v>
      </c>
      <c r="FG338" s="210">
        <f t="shared" si="167"/>
        <v>0</v>
      </c>
      <c r="FH338" s="210">
        <f t="shared" si="167"/>
        <v>0</v>
      </c>
      <c r="FI338" s="210">
        <f t="shared" si="167"/>
        <v>0</v>
      </c>
      <c r="FJ338" s="210">
        <f t="shared" si="167"/>
        <v>0</v>
      </c>
      <c r="FK338" s="210">
        <f t="shared" si="167"/>
        <v>0</v>
      </c>
      <c r="FL338" s="210">
        <f t="shared" si="167"/>
        <v>0</v>
      </c>
      <c r="FM338" s="210">
        <f t="shared" si="167"/>
        <v>0</v>
      </c>
      <c r="FN338" s="210">
        <f t="shared" si="167"/>
        <v>0</v>
      </c>
      <c r="FO338" s="210">
        <f t="shared" si="167"/>
        <v>0</v>
      </c>
      <c r="FP338" s="210">
        <f t="shared" si="167"/>
        <v>0</v>
      </c>
      <c r="FQ338" s="210">
        <f t="shared" si="167"/>
        <v>0</v>
      </c>
      <c r="FR338" s="210">
        <f t="shared" si="167"/>
        <v>0</v>
      </c>
      <c r="FS338" s="210">
        <f t="shared" si="167"/>
        <v>0</v>
      </c>
      <c r="FT338" s="210">
        <f t="shared" si="167"/>
        <v>0</v>
      </c>
      <c r="FU338" s="210">
        <f t="shared" si="167"/>
        <v>0</v>
      </c>
      <c r="FV338" s="210">
        <f t="shared" si="167"/>
        <v>0</v>
      </c>
      <c r="FW338" s="210">
        <f t="shared" si="167"/>
        <v>0</v>
      </c>
      <c r="FX338" s="210">
        <f t="shared" si="167"/>
        <v>0</v>
      </c>
      <c r="FY338" s="210">
        <f t="shared" si="167"/>
        <v>0</v>
      </c>
      <c r="FZ338" s="210">
        <f t="shared" si="167"/>
        <v>0</v>
      </c>
      <c r="GA338" s="210">
        <f t="shared" si="167"/>
        <v>0</v>
      </c>
      <c r="GB338" s="210">
        <f t="shared" si="167"/>
        <v>0</v>
      </c>
      <c r="GC338" s="210">
        <f t="shared" si="167"/>
        <v>0</v>
      </c>
      <c r="GD338" s="210">
        <f t="shared" si="167"/>
        <v>0</v>
      </c>
      <c r="GE338" s="210">
        <f t="shared" si="167"/>
        <v>0</v>
      </c>
      <c r="GF338" s="210">
        <f t="shared" si="167"/>
        <v>0</v>
      </c>
      <c r="GG338" s="210">
        <f t="shared" si="167"/>
        <v>0</v>
      </c>
      <c r="GH338" s="210">
        <f t="shared" si="167"/>
        <v>0</v>
      </c>
      <c r="GI338" s="210">
        <f t="shared" si="167"/>
        <v>0</v>
      </c>
      <c r="GK338" s="216">
        <f t="shared" si="155"/>
        <v>0</v>
      </c>
      <c r="GL338" s="216">
        <f t="shared" si="150"/>
        <v>0</v>
      </c>
      <c r="GM338" s="216">
        <f t="shared" si="151"/>
        <v>0</v>
      </c>
      <c r="GN338" s="216">
        <f t="shared" si="152"/>
        <v>0</v>
      </c>
    </row>
    <row r="339" spans="1:196" x14ac:dyDescent="0.35">
      <c r="A339" s="9">
        <f>Report!$C$4</f>
        <v>1</v>
      </c>
      <c r="B339" t="str">
        <f>VLOOKUP($A339,Centers!$B$1:$C$120,2,)</f>
        <v>GATE</v>
      </c>
      <c r="C339" s="209">
        <v>45025</v>
      </c>
      <c r="D339" s="113">
        <f>IF($A339=1,SUM(SUMIFS(Indent!$E:$E,Indent!$C:$C,Waterfall!$C339,Indent!$A:$A,Centers!$A$2),SUMIFS(Indent!$E:$E,Indent!$C:$C,Waterfall!$C339,Indent!$A:$A,Centers!$A$3),SUMIFS(Indent!$E:$E,Indent!$C:$C,Waterfall!$C339,Indent!$A:$A,Centers!$A$4),SUMIFS(Indent!$E:$E,Indent!$C:$C,Waterfall!$C339,Indent!$A:$A,Centers!$A$5),SUMIFS(Indent!$E:$E,Indent!$C:$C,Waterfall!$C339,Indent!$A:$A,Centers!$A$6),SUMIFS(Indent!$E:$E,Indent!$C:$C,Waterfall!$C339,Indent!$A:$A,Centers!$A$7),SUMIFS(Indent!$E:$E,Indent!$C:$C,Waterfall!$C339,Indent!$A:$A,Centers!$A$8)),SUMIFS(Indent!$E:$E,Indent!$C:$C,Waterfall!$C339,Indent!$A:$A,$A339))</f>
        <v>0</v>
      </c>
      <c r="E339" s="210">
        <f t="shared" si="148"/>
        <v>0</v>
      </c>
      <c r="F339" s="210">
        <f t="shared" si="166"/>
        <v>0</v>
      </c>
      <c r="G339" s="210">
        <f t="shared" si="166"/>
        <v>0</v>
      </c>
      <c r="H339" s="210">
        <f t="shared" si="166"/>
        <v>0</v>
      </c>
      <c r="I339" s="210">
        <f t="shared" si="166"/>
        <v>0</v>
      </c>
      <c r="J339" s="210">
        <f t="shared" si="166"/>
        <v>0</v>
      </c>
      <c r="K339" s="210">
        <f t="shared" si="166"/>
        <v>0</v>
      </c>
      <c r="L339" s="210">
        <f t="shared" si="166"/>
        <v>0</v>
      </c>
      <c r="M339" s="210">
        <f t="shared" si="166"/>
        <v>0</v>
      </c>
      <c r="N339" s="210">
        <f t="shared" si="166"/>
        <v>0</v>
      </c>
      <c r="O339" s="210">
        <f t="shared" si="166"/>
        <v>0</v>
      </c>
      <c r="P339" s="210">
        <f t="shared" si="166"/>
        <v>0</v>
      </c>
      <c r="Q339" s="210">
        <f t="shared" si="166"/>
        <v>0</v>
      </c>
      <c r="R339" s="210">
        <f t="shared" si="166"/>
        <v>0</v>
      </c>
      <c r="S339" s="210">
        <f t="shared" si="166"/>
        <v>0</v>
      </c>
      <c r="T339" s="210">
        <f t="shared" si="166"/>
        <v>0</v>
      </c>
      <c r="U339" s="210">
        <f t="shared" si="166"/>
        <v>0</v>
      </c>
      <c r="V339" s="210">
        <f t="shared" si="166"/>
        <v>0</v>
      </c>
      <c r="W339" s="210">
        <f t="shared" si="166"/>
        <v>0</v>
      </c>
      <c r="X339" s="210">
        <f t="shared" si="166"/>
        <v>0</v>
      </c>
      <c r="Y339" s="210">
        <f t="shared" si="166"/>
        <v>0</v>
      </c>
      <c r="Z339" s="210">
        <f t="shared" si="166"/>
        <v>0</v>
      </c>
      <c r="AA339" s="210">
        <f t="shared" si="166"/>
        <v>0</v>
      </c>
      <c r="AB339" s="210">
        <f t="shared" si="166"/>
        <v>0</v>
      </c>
      <c r="AC339" s="210">
        <f t="shared" si="166"/>
        <v>0</v>
      </c>
      <c r="AD339" s="210">
        <f t="shared" si="166"/>
        <v>0</v>
      </c>
      <c r="AE339" s="210">
        <f t="shared" si="166"/>
        <v>0</v>
      </c>
      <c r="AF339" s="210">
        <f t="shared" si="166"/>
        <v>0</v>
      </c>
      <c r="AG339" s="210">
        <f t="shared" si="166"/>
        <v>0</v>
      </c>
      <c r="AH339" s="210">
        <f t="shared" si="166"/>
        <v>0</v>
      </c>
      <c r="AI339" s="210">
        <f t="shared" si="166"/>
        <v>0</v>
      </c>
      <c r="AJ339" s="210">
        <f t="shared" si="166"/>
        <v>0</v>
      </c>
      <c r="AK339" s="210">
        <f t="shared" si="166"/>
        <v>0</v>
      </c>
      <c r="AL339" s="210">
        <f t="shared" si="166"/>
        <v>0</v>
      </c>
      <c r="AM339" s="210">
        <f t="shared" si="166"/>
        <v>0</v>
      </c>
      <c r="AN339" s="210">
        <f t="shared" si="166"/>
        <v>0</v>
      </c>
      <c r="AO339" s="210">
        <f t="shared" si="166"/>
        <v>0</v>
      </c>
      <c r="AP339" s="210">
        <f t="shared" si="166"/>
        <v>0</v>
      </c>
      <c r="AQ339" s="210">
        <f t="shared" si="166"/>
        <v>0</v>
      </c>
      <c r="AR339" s="210">
        <f t="shared" si="166"/>
        <v>0</v>
      </c>
      <c r="AS339" s="210">
        <f t="shared" si="166"/>
        <v>0</v>
      </c>
      <c r="AT339" s="210">
        <f t="shared" si="166"/>
        <v>0</v>
      </c>
      <c r="AU339" s="210">
        <f t="shared" si="166"/>
        <v>0</v>
      </c>
      <c r="AV339" s="210">
        <f t="shared" si="166"/>
        <v>0</v>
      </c>
      <c r="AW339" s="210">
        <f t="shared" si="166"/>
        <v>0</v>
      </c>
      <c r="AX339" s="210">
        <f t="shared" si="166"/>
        <v>0</v>
      </c>
      <c r="AY339" s="210">
        <f t="shared" si="166"/>
        <v>0</v>
      </c>
      <c r="AZ339" s="210">
        <f t="shared" si="166"/>
        <v>0</v>
      </c>
      <c r="BA339" s="210">
        <f t="shared" si="166"/>
        <v>0</v>
      </c>
      <c r="BB339" s="210">
        <f t="shared" si="166"/>
        <v>0</v>
      </c>
      <c r="BC339" s="210">
        <f t="shared" si="166"/>
        <v>0</v>
      </c>
      <c r="BD339" s="210">
        <f t="shared" si="166"/>
        <v>0</v>
      </c>
      <c r="BE339" s="210">
        <f t="shared" si="166"/>
        <v>0</v>
      </c>
      <c r="BF339" s="210">
        <f t="shared" si="166"/>
        <v>0</v>
      </c>
      <c r="BG339" s="210">
        <f t="shared" si="166"/>
        <v>0</v>
      </c>
      <c r="BH339" s="210">
        <f t="shared" si="166"/>
        <v>0</v>
      </c>
      <c r="BI339" s="210">
        <f t="shared" si="166"/>
        <v>0</v>
      </c>
      <c r="BJ339" s="210">
        <f t="shared" si="166"/>
        <v>0</v>
      </c>
      <c r="BK339" s="210">
        <f t="shared" si="166"/>
        <v>0</v>
      </c>
      <c r="BL339" s="210">
        <f t="shared" si="166"/>
        <v>0</v>
      </c>
      <c r="BM339" s="210">
        <f t="shared" si="166"/>
        <v>0</v>
      </c>
      <c r="BN339" s="210">
        <f t="shared" si="166"/>
        <v>0</v>
      </c>
      <c r="BO339" s="210">
        <f t="shared" si="166"/>
        <v>0</v>
      </c>
      <c r="BP339" s="210">
        <f t="shared" si="166"/>
        <v>0</v>
      </c>
      <c r="BQ339" s="210">
        <f t="shared" ref="BQ339:EB342" si="168">IFERROR(BQ148/$D148,0)</f>
        <v>0</v>
      </c>
      <c r="BR339" s="210">
        <f t="shared" si="168"/>
        <v>0</v>
      </c>
      <c r="BS339" s="210">
        <f t="shared" si="168"/>
        <v>0</v>
      </c>
      <c r="BT339" s="210">
        <f t="shared" si="168"/>
        <v>0</v>
      </c>
      <c r="BU339" s="210">
        <f t="shared" si="168"/>
        <v>0</v>
      </c>
      <c r="BV339" s="210">
        <f t="shared" si="168"/>
        <v>0</v>
      </c>
      <c r="BW339" s="210">
        <f t="shared" si="168"/>
        <v>0</v>
      </c>
      <c r="BX339" s="210">
        <f t="shared" si="168"/>
        <v>0</v>
      </c>
      <c r="BY339" s="210">
        <f t="shared" si="168"/>
        <v>0</v>
      </c>
      <c r="BZ339" s="210">
        <f t="shared" si="168"/>
        <v>0</v>
      </c>
      <c r="CA339" s="210">
        <f t="shared" si="168"/>
        <v>0</v>
      </c>
      <c r="CB339" s="210">
        <f t="shared" si="168"/>
        <v>0</v>
      </c>
      <c r="CC339" s="210">
        <f t="shared" si="168"/>
        <v>0</v>
      </c>
      <c r="CD339" s="210">
        <f t="shared" si="168"/>
        <v>0</v>
      </c>
      <c r="CE339" s="210">
        <f t="shared" si="168"/>
        <v>0</v>
      </c>
      <c r="CF339" s="210">
        <f t="shared" si="168"/>
        <v>0</v>
      </c>
      <c r="CG339" s="210">
        <f t="shared" si="168"/>
        <v>0</v>
      </c>
      <c r="CH339" s="210">
        <f t="shared" si="168"/>
        <v>0</v>
      </c>
      <c r="CI339" s="210">
        <f t="shared" si="168"/>
        <v>0</v>
      </c>
      <c r="CJ339" s="210">
        <f t="shared" si="168"/>
        <v>0</v>
      </c>
      <c r="CK339" s="210">
        <f t="shared" si="168"/>
        <v>0</v>
      </c>
      <c r="CL339" s="210">
        <f t="shared" si="168"/>
        <v>0</v>
      </c>
      <c r="CM339" s="210">
        <f t="shared" si="168"/>
        <v>0</v>
      </c>
      <c r="CN339" s="210">
        <f t="shared" si="168"/>
        <v>0</v>
      </c>
      <c r="CO339" s="210">
        <f t="shared" si="168"/>
        <v>0</v>
      </c>
      <c r="CP339" s="210">
        <f t="shared" si="168"/>
        <v>0</v>
      </c>
      <c r="CQ339" s="210">
        <f t="shared" si="168"/>
        <v>0</v>
      </c>
      <c r="CR339" s="210">
        <f t="shared" si="168"/>
        <v>0</v>
      </c>
      <c r="CS339" s="210">
        <f t="shared" si="168"/>
        <v>0</v>
      </c>
      <c r="CT339" s="210">
        <f t="shared" si="168"/>
        <v>0</v>
      </c>
      <c r="CU339" s="210">
        <f t="shared" si="168"/>
        <v>0</v>
      </c>
      <c r="CV339" s="210">
        <f t="shared" si="168"/>
        <v>0</v>
      </c>
      <c r="CW339" s="210">
        <f t="shared" si="168"/>
        <v>0</v>
      </c>
      <c r="CX339" s="210">
        <f t="shared" si="168"/>
        <v>0</v>
      </c>
      <c r="CY339" s="210">
        <f t="shared" si="168"/>
        <v>0</v>
      </c>
      <c r="CZ339" s="210">
        <f t="shared" si="168"/>
        <v>0</v>
      </c>
      <c r="DA339" s="210">
        <f t="shared" si="168"/>
        <v>0</v>
      </c>
      <c r="DB339" s="210">
        <f t="shared" si="168"/>
        <v>0</v>
      </c>
      <c r="DC339" s="210">
        <f t="shared" si="168"/>
        <v>0</v>
      </c>
      <c r="DD339" s="210">
        <f t="shared" si="168"/>
        <v>0</v>
      </c>
      <c r="DE339" s="210">
        <f t="shared" si="168"/>
        <v>0</v>
      </c>
      <c r="DF339" s="210">
        <f t="shared" si="168"/>
        <v>0</v>
      </c>
      <c r="DG339" s="210">
        <f t="shared" si="168"/>
        <v>0</v>
      </c>
      <c r="DH339" s="210">
        <f t="shared" si="168"/>
        <v>0</v>
      </c>
      <c r="DI339" s="210">
        <f t="shared" si="168"/>
        <v>0</v>
      </c>
      <c r="DJ339" s="210">
        <f t="shared" si="168"/>
        <v>0</v>
      </c>
      <c r="DK339" s="210">
        <f t="shared" si="168"/>
        <v>0</v>
      </c>
      <c r="DL339" s="210">
        <f t="shared" si="168"/>
        <v>0</v>
      </c>
      <c r="DM339" s="210">
        <f t="shared" si="168"/>
        <v>0</v>
      </c>
      <c r="DN339" s="210">
        <f t="shared" si="168"/>
        <v>0</v>
      </c>
      <c r="DO339" s="210">
        <f t="shared" si="168"/>
        <v>0</v>
      </c>
      <c r="DP339" s="210">
        <f t="shared" si="168"/>
        <v>0</v>
      </c>
      <c r="DQ339" s="210">
        <f t="shared" si="168"/>
        <v>0</v>
      </c>
      <c r="DR339" s="210">
        <f t="shared" si="168"/>
        <v>0</v>
      </c>
      <c r="DS339" s="210">
        <f t="shared" si="168"/>
        <v>0</v>
      </c>
      <c r="DT339" s="210">
        <f t="shared" si="168"/>
        <v>0</v>
      </c>
      <c r="DU339" s="210">
        <f t="shared" si="168"/>
        <v>0</v>
      </c>
      <c r="DV339" s="210">
        <f t="shared" si="168"/>
        <v>0</v>
      </c>
      <c r="DW339" s="210">
        <f t="shared" si="168"/>
        <v>0</v>
      </c>
      <c r="DX339" s="210">
        <f t="shared" si="168"/>
        <v>0</v>
      </c>
      <c r="DY339" s="210">
        <f t="shared" si="168"/>
        <v>0</v>
      </c>
      <c r="DZ339" s="210">
        <f t="shared" si="168"/>
        <v>0</v>
      </c>
      <c r="EA339" s="210">
        <f t="shared" si="168"/>
        <v>0</v>
      </c>
      <c r="EB339" s="210">
        <f t="shared" si="168"/>
        <v>0</v>
      </c>
      <c r="EC339" s="210">
        <f t="shared" si="154"/>
        <v>0</v>
      </c>
      <c r="ED339" s="210">
        <f t="shared" ref="ED339:GI339" si="169">IFERROR(ED148/$D148,0)</f>
        <v>0</v>
      </c>
      <c r="EE339" s="210">
        <f t="shared" si="169"/>
        <v>0</v>
      </c>
      <c r="EF339" s="210">
        <f t="shared" si="169"/>
        <v>0</v>
      </c>
      <c r="EG339" s="210">
        <f t="shared" si="169"/>
        <v>0</v>
      </c>
      <c r="EH339" s="210">
        <f t="shared" si="169"/>
        <v>0</v>
      </c>
      <c r="EI339" s="210">
        <f t="shared" si="169"/>
        <v>0</v>
      </c>
      <c r="EJ339" s="210">
        <f t="shared" si="169"/>
        <v>0</v>
      </c>
      <c r="EK339" s="210">
        <f t="shared" si="169"/>
        <v>0</v>
      </c>
      <c r="EL339" s="210">
        <f t="shared" si="169"/>
        <v>0</v>
      </c>
      <c r="EM339" s="210">
        <f t="shared" si="169"/>
        <v>0</v>
      </c>
      <c r="EN339" s="210">
        <f t="shared" si="169"/>
        <v>0</v>
      </c>
      <c r="EO339" s="210">
        <f t="shared" si="169"/>
        <v>0</v>
      </c>
      <c r="EP339" s="210">
        <f t="shared" si="169"/>
        <v>0</v>
      </c>
      <c r="EQ339" s="210">
        <f t="shared" si="169"/>
        <v>0</v>
      </c>
      <c r="ER339" s="210">
        <f t="shared" si="169"/>
        <v>0</v>
      </c>
      <c r="ES339" s="210">
        <f t="shared" si="169"/>
        <v>0</v>
      </c>
      <c r="ET339" s="210">
        <f t="shared" si="169"/>
        <v>0</v>
      </c>
      <c r="EU339" s="210">
        <f t="shared" si="169"/>
        <v>0</v>
      </c>
      <c r="EV339" s="210">
        <f t="shared" si="169"/>
        <v>0</v>
      </c>
      <c r="EW339" s="210">
        <f t="shared" si="169"/>
        <v>0</v>
      </c>
      <c r="EX339" s="210">
        <f t="shared" si="169"/>
        <v>0</v>
      </c>
      <c r="EY339" s="210">
        <f t="shared" si="169"/>
        <v>0</v>
      </c>
      <c r="EZ339" s="210">
        <f t="shared" si="169"/>
        <v>0</v>
      </c>
      <c r="FA339" s="210">
        <f t="shared" si="169"/>
        <v>0</v>
      </c>
      <c r="FB339" s="210">
        <f t="shared" si="169"/>
        <v>0</v>
      </c>
      <c r="FC339" s="210">
        <f t="shared" si="169"/>
        <v>0</v>
      </c>
      <c r="FD339" s="210">
        <f t="shared" si="169"/>
        <v>0</v>
      </c>
      <c r="FE339" s="210">
        <f t="shared" si="169"/>
        <v>0</v>
      </c>
      <c r="FF339" s="210">
        <f t="shared" si="169"/>
        <v>0</v>
      </c>
      <c r="FG339" s="210">
        <f t="shared" si="169"/>
        <v>0</v>
      </c>
      <c r="FH339" s="210">
        <f t="shared" si="169"/>
        <v>0</v>
      </c>
      <c r="FI339" s="210">
        <f t="shared" si="169"/>
        <v>0</v>
      </c>
      <c r="FJ339" s="210">
        <f t="shared" si="169"/>
        <v>0</v>
      </c>
      <c r="FK339" s="210">
        <f t="shared" si="169"/>
        <v>0</v>
      </c>
      <c r="FL339" s="210">
        <f t="shared" si="169"/>
        <v>0</v>
      </c>
      <c r="FM339" s="210">
        <f t="shared" si="169"/>
        <v>0</v>
      </c>
      <c r="FN339" s="210">
        <f t="shared" si="169"/>
        <v>0</v>
      </c>
      <c r="FO339" s="210">
        <f t="shared" si="169"/>
        <v>0</v>
      </c>
      <c r="FP339" s="210">
        <f t="shared" si="169"/>
        <v>0</v>
      </c>
      <c r="FQ339" s="210">
        <f t="shared" si="169"/>
        <v>0</v>
      </c>
      <c r="FR339" s="210">
        <f t="shared" si="169"/>
        <v>0</v>
      </c>
      <c r="FS339" s="210">
        <f t="shared" si="169"/>
        <v>0</v>
      </c>
      <c r="FT339" s="210">
        <f t="shared" si="169"/>
        <v>0</v>
      </c>
      <c r="FU339" s="210">
        <f t="shared" si="169"/>
        <v>0</v>
      </c>
      <c r="FV339" s="210">
        <f t="shared" si="169"/>
        <v>0</v>
      </c>
      <c r="FW339" s="210">
        <f t="shared" si="169"/>
        <v>0</v>
      </c>
      <c r="FX339" s="210">
        <f t="shared" si="169"/>
        <v>0</v>
      </c>
      <c r="FY339" s="210">
        <f t="shared" si="169"/>
        <v>0</v>
      </c>
      <c r="FZ339" s="210">
        <f t="shared" si="169"/>
        <v>0</v>
      </c>
      <c r="GA339" s="210">
        <f t="shared" si="169"/>
        <v>0</v>
      </c>
      <c r="GB339" s="210">
        <f t="shared" si="169"/>
        <v>0</v>
      </c>
      <c r="GC339" s="210">
        <f t="shared" si="169"/>
        <v>0</v>
      </c>
      <c r="GD339" s="210">
        <f t="shared" si="169"/>
        <v>0</v>
      </c>
      <c r="GE339" s="210">
        <f t="shared" si="169"/>
        <v>0</v>
      </c>
      <c r="GF339" s="210">
        <f t="shared" si="169"/>
        <v>0</v>
      </c>
      <c r="GG339" s="210">
        <f t="shared" si="169"/>
        <v>0</v>
      </c>
      <c r="GH339" s="210">
        <f t="shared" si="169"/>
        <v>0</v>
      </c>
      <c r="GI339" s="210">
        <f t="shared" si="169"/>
        <v>0</v>
      </c>
      <c r="GK339" s="216">
        <f t="shared" si="155"/>
        <v>0</v>
      </c>
      <c r="GL339" s="216">
        <f t="shared" si="150"/>
        <v>0</v>
      </c>
      <c r="GM339" s="216">
        <f t="shared" si="151"/>
        <v>0</v>
      </c>
      <c r="GN339" s="216">
        <f t="shared" si="152"/>
        <v>0</v>
      </c>
    </row>
    <row r="340" spans="1:196" x14ac:dyDescent="0.35">
      <c r="A340" s="9">
        <f>Report!$C$4</f>
        <v>1</v>
      </c>
      <c r="B340" t="str">
        <f>VLOOKUP($A340,Centers!$B$1:$C$120,2,)</f>
        <v>GATE</v>
      </c>
      <c r="C340" s="209">
        <v>45026</v>
      </c>
      <c r="D340" s="113">
        <f>IF($A340=1,SUM(SUMIFS(Indent!$E:$E,Indent!$C:$C,Waterfall!$C340,Indent!$A:$A,Centers!$A$2),SUMIFS(Indent!$E:$E,Indent!$C:$C,Waterfall!$C340,Indent!$A:$A,Centers!$A$3),SUMIFS(Indent!$E:$E,Indent!$C:$C,Waterfall!$C340,Indent!$A:$A,Centers!$A$4),SUMIFS(Indent!$E:$E,Indent!$C:$C,Waterfall!$C340,Indent!$A:$A,Centers!$A$5),SUMIFS(Indent!$E:$E,Indent!$C:$C,Waterfall!$C340,Indent!$A:$A,Centers!$A$6),SUMIFS(Indent!$E:$E,Indent!$C:$C,Waterfall!$C340,Indent!$A:$A,Centers!$A$7),SUMIFS(Indent!$E:$E,Indent!$C:$C,Waterfall!$C340,Indent!$A:$A,Centers!$A$8)),SUMIFS(Indent!$E:$E,Indent!$C:$C,Waterfall!$C340,Indent!$A:$A,$A340))</f>
        <v>0</v>
      </c>
      <c r="E340" s="210">
        <f t="shared" si="148"/>
        <v>0</v>
      </c>
      <c r="F340" s="210">
        <f t="shared" ref="F340:BQ343" si="170">IFERROR(F149/$D149,0)</f>
        <v>0</v>
      </c>
      <c r="G340" s="210">
        <f t="shared" si="170"/>
        <v>0</v>
      </c>
      <c r="H340" s="210">
        <f t="shared" si="170"/>
        <v>0</v>
      </c>
      <c r="I340" s="210">
        <f t="shared" si="170"/>
        <v>0</v>
      </c>
      <c r="J340" s="210">
        <f t="shared" si="170"/>
        <v>0</v>
      </c>
      <c r="K340" s="210">
        <f t="shared" si="170"/>
        <v>0</v>
      </c>
      <c r="L340" s="210">
        <f t="shared" si="170"/>
        <v>0</v>
      </c>
      <c r="M340" s="210">
        <f t="shared" si="170"/>
        <v>0</v>
      </c>
      <c r="N340" s="210">
        <f t="shared" si="170"/>
        <v>0</v>
      </c>
      <c r="O340" s="210">
        <f t="shared" si="170"/>
        <v>0</v>
      </c>
      <c r="P340" s="210">
        <f t="shared" si="170"/>
        <v>0</v>
      </c>
      <c r="Q340" s="210">
        <f t="shared" si="170"/>
        <v>0</v>
      </c>
      <c r="R340" s="210">
        <f t="shared" si="170"/>
        <v>0</v>
      </c>
      <c r="S340" s="210">
        <f t="shared" si="170"/>
        <v>0</v>
      </c>
      <c r="T340" s="210">
        <f t="shared" si="170"/>
        <v>0</v>
      </c>
      <c r="U340" s="210">
        <f t="shared" si="170"/>
        <v>0</v>
      </c>
      <c r="V340" s="210">
        <f t="shared" si="170"/>
        <v>0</v>
      </c>
      <c r="W340" s="210">
        <f t="shared" si="170"/>
        <v>0</v>
      </c>
      <c r="X340" s="210">
        <f t="shared" si="170"/>
        <v>0</v>
      </c>
      <c r="Y340" s="210">
        <f t="shared" si="170"/>
        <v>0</v>
      </c>
      <c r="Z340" s="210">
        <f t="shared" si="170"/>
        <v>0</v>
      </c>
      <c r="AA340" s="210">
        <f t="shared" si="170"/>
        <v>0</v>
      </c>
      <c r="AB340" s="210">
        <f t="shared" si="170"/>
        <v>0</v>
      </c>
      <c r="AC340" s="210">
        <f t="shared" si="170"/>
        <v>0</v>
      </c>
      <c r="AD340" s="210">
        <f t="shared" si="170"/>
        <v>0</v>
      </c>
      <c r="AE340" s="210">
        <f t="shared" si="170"/>
        <v>0</v>
      </c>
      <c r="AF340" s="210">
        <f t="shared" si="170"/>
        <v>0</v>
      </c>
      <c r="AG340" s="210">
        <f t="shared" si="170"/>
        <v>0</v>
      </c>
      <c r="AH340" s="210">
        <f t="shared" si="170"/>
        <v>0</v>
      </c>
      <c r="AI340" s="210">
        <f t="shared" si="170"/>
        <v>0</v>
      </c>
      <c r="AJ340" s="210">
        <f t="shared" si="170"/>
        <v>0</v>
      </c>
      <c r="AK340" s="210">
        <f t="shared" si="170"/>
        <v>0</v>
      </c>
      <c r="AL340" s="210">
        <f t="shared" si="170"/>
        <v>0</v>
      </c>
      <c r="AM340" s="210">
        <f t="shared" si="170"/>
        <v>0</v>
      </c>
      <c r="AN340" s="210">
        <f t="shared" si="170"/>
        <v>0</v>
      </c>
      <c r="AO340" s="210">
        <f t="shared" si="170"/>
        <v>0</v>
      </c>
      <c r="AP340" s="210">
        <f t="shared" si="170"/>
        <v>0</v>
      </c>
      <c r="AQ340" s="210">
        <f t="shared" si="170"/>
        <v>0</v>
      </c>
      <c r="AR340" s="210">
        <f t="shared" si="170"/>
        <v>0</v>
      </c>
      <c r="AS340" s="210">
        <f t="shared" si="170"/>
        <v>0</v>
      </c>
      <c r="AT340" s="210">
        <f t="shared" si="170"/>
        <v>0</v>
      </c>
      <c r="AU340" s="210">
        <f t="shared" si="170"/>
        <v>0</v>
      </c>
      <c r="AV340" s="210">
        <f t="shared" si="170"/>
        <v>0</v>
      </c>
      <c r="AW340" s="210">
        <f t="shared" si="170"/>
        <v>0</v>
      </c>
      <c r="AX340" s="210">
        <f t="shared" si="170"/>
        <v>0</v>
      </c>
      <c r="AY340" s="210">
        <f t="shared" si="170"/>
        <v>0</v>
      </c>
      <c r="AZ340" s="210">
        <f t="shared" si="170"/>
        <v>0</v>
      </c>
      <c r="BA340" s="210">
        <f t="shared" si="170"/>
        <v>0</v>
      </c>
      <c r="BB340" s="210">
        <f t="shared" si="170"/>
        <v>0</v>
      </c>
      <c r="BC340" s="210">
        <f t="shared" si="170"/>
        <v>0</v>
      </c>
      <c r="BD340" s="210">
        <f t="shared" si="170"/>
        <v>0</v>
      </c>
      <c r="BE340" s="210">
        <f t="shared" si="170"/>
        <v>0</v>
      </c>
      <c r="BF340" s="210">
        <f t="shared" si="170"/>
        <v>0</v>
      </c>
      <c r="BG340" s="210">
        <f t="shared" si="170"/>
        <v>0</v>
      </c>
      <c r="BH340" s="210">
        <f t="shared" si="170"/>
        <v>0</v>
      </c>
      <c r="BI340" s="210">
        <f t="shared" si="170"/>
        <v>0</v>
      </c>
      <c r="BJ340" s="210">
        <f t="shared" si="170"/>
        <v>0</v>
      </c>
      <c r="BK340" s="210">
        <f t="shared" si="170"/>
        <v>0</v>
      </c>
      <c r="BL340" s="210">
        <f t="shared" si="170"/>
        <v>0</v>
      </c>
      <c r="BM340" s="210">
        <f t="shared" si="170"/>
        <v>0</v>
      </c>
      <c r="BN340" s="210">
        <f t="shared" si="170"/>
        <v>0</v>
      </c>
      <c r="BO340" s="210">
        <f t="shared" si="170"/>
        <v>0</v>
      </c>
      <c r="BP340" s="210">
        <f t="shared" si="170"/>
        <v>0</v>
      </c>
      <c r="BQ340" s="210">
        <f t="shared" si="170"/>
        <v>0</v>
      </c>
      <c r="BR340" s="210">
        <f t="shared" si="168"/>
        <v>0</v>
      </c>
      <c r="BS340" s="210">
        <f t="shared" si="168"/>
        <v>0</v>
      </c>
      <c r="BT340" s="210">
        <f t="shared" si="168"/>
        <v>0</v>
      </c>
      <c r="BU340" s="210">
        <f t="shared" si="168"/>
        <v>0</v>
      </c>
      <c r="BV340" s="210">
        <f t="shared" si="168"/>
        <v>0</v>
      </c>
      <c r="BW340" s="210">
        <f t="shared" si="168"/>
        <v>0</v>
      </c>
      <c r="BX340" s="210">
        <f t="shared" si="168"/>
        <v>0</v>
      </c>
      <c r="BY340" s="210">
        <f t="shared" si="168"/>
        <v>0</v>
      </c>
      <c r="BZ340" s="210">
        <f t="shared" si="168"/>
        <v>0</v>
      </c>
      <c r="CA340" s="210">
        <f t="shared" si="168"/>
        <v>0</v>
      </c>
      <c r="CB340" s="210">
        <f t="shared" si="168"/>
        <v>0</v>
      </c>
      <c r="CC340" s="210">
        <f t="shared" si="168"/>
        <v>0</v>
      </c>
      <c r="CD340" s="210">
        <f t="shared" si="168"/>
        <v>0</v>
      </c>
      <c r="CE340" s="210">
        <f t="shared" si="168"/>
        <v>0</v>
      </c>
      <c r="CF340" s="210">
        <f t="shared" si="168"/>
        <v>0</v>
      </c>
      <c r="CG340" s="210">
        <f t="shared" si="168"/>
        <v>0</v>
      </c>
      <c r="CH340" s="210">
        <f t="shared" si="168"/>
        <v>0</v>
      </c>
      <c r="CI340" s="210">
        <f t="shared" si="168"/>
        <v>0</v>
      </c>
      <c r="CJ340" s="210">
        <f t="shared" si="168"/>
        <v>0</v>
      </c>
      <c r="CK340" s="210">
        <f t="shared" si="168"/>
        <v>0</v>
      </c>
      <c r="CL340" s="210">
        <f t="shared" si="168"/>
        <v>0</v>
      </c>
      <c r="CM340" s="210">
        <f t="shared" si="168"/>
        <v>0</v>
      </c>
      <c r="CN340" s="210">
        <f t="shared" si="168"/>
        <v>0</v>
      </c>
      <c r="CO340" s="210">
        <f t="shared" si="168"/>
        <v>0</v>
      </c>
      <c r="CP340" s="210">
        <f t="shared" si="168"/>
        <v>0</v>
      </c>
      <c r="CQ340" s="210">
        <f t="shared" si="168"/>
        <v>0</v>
      </c>
      <c r="CR340" s="210">
        <f t="shared" si="168"/>
        <v>0</v>
      </c>
      <c r="CS340" s="210">
        <f t="shared" si="168"/>
        <v>0</v>
      </c>
      <c r="CT340" s="210">
        <f t="shared" si="168"/>
        <v>0</v>
      </c>
      <c r="CU340" s="210">
        <f t="shared" si="168"/>
        <v>0</v>
      </c>
      <c r="CV340" s="210">
        <f t="shared" si="168"/>
        <v>0</v>
      </c>
      <c r="CW340" s="210">
        <f t="shared" si="168"/>
        <v>0</v>
      </c>
      <c r="CX340" s="210">
        <f t="shared" si="168"/>
        <v>0</v>
      </c>
      <c r="CY340" s="210">
        <f t="shared" si="168"/>
        <v>0</v>
      </c>
      <c r="CZ340" s="210">
        <f t="shared" si="168"/>
        <v>0</v>
      </c>
      <c r="DA340" s="210">
        <f t="shared" si="168"/>
        <v>0</v>
      </c>
      <c r="DB340" s="210">
        <f t="shared" si="168"/>
        <v>0</v>
      </c>
      <c r="DC340" s="210">
        <f t="shared" si="168"/>
        <v>0</v>
      </c>
      <c r="DD340" s="210">
        <f t="shared" si="168"/>
        <v>0</v>
      </c>
      <c r="DE340" s="210">
        <f t="shared" si="168"/>
        <v>0</v>
      </c>
      <c r="DF340" s="210">
        <f t="shared" si="168"/>
        <v>0</v>
      </c>
      <c r="DG340" s="210">
        <f t="shared" si="168"/>
        <v>0</v>
      </c>
      <c r="DH340" s="210">
        <f t="shared" si="168"/>
        <v>0</v>
      </c>
      <c r="DI340" s="210">
        <f t="shared" si="168"/>
        <v>0</v>
      </c>
      <c r="DJ340" s="210">
        <f t="shared" si="168"/>
        <v>0</v>
      </c>
      <c r="DK340" s="210">
        <f t="shared" si="168"/>
        <v>0</v>
      </c>
      <c r="DL340" s="210">
        <f t="shared" si="168"/>
        <v>0</v>
      </c>
      <c r="DM340" s="210">
        <f t="shared" si="168"/>
        <v>0</v>
      </c>
      <c r="DN340" s="210">
        <f t="shared" si="168"/>
        <v>0</v>
      </c>
      <c r="DO340" s="210">
        <f t="shared" si="168"/>
        <v>0</v>
      </c>
      <c r="DP340" s="210">
        <f t="shared" si="168"/>
        <v>0</v>
      </c>
      <c r="DQ340" s="210">
        <f t="shared" si="168"/>
        <v>0</v>
      </c>
      <c r="DR340" s="210">
        <f t="shared" si="168"/>
        <v>0</v>
      </c>
      <c r="DS340" s="210">
        <f t="shared" si="168"/>
        <v>0</v>
      </c>
      <c r="DT340" s="210">
        <f t="shared" si="168"/>
        <v>0</v>
      </c>
      <c r="DU340" s="210">
        <f t="shared" si="168"/>
        <v>0</v>
      </c>
      <c r="DV340" s="210">
        <f t="shared" si="168"/>
        <v>0</v>
      </c>
      <c r="DW340" s="210">
        <f t="shared" si="168"/>
        <v>0</v>
      </c>
      <c r="DX340" s="210">
        <f t="shared" si="168"/>
        <v>0</v>
      </c>
      <c r="DY340" s="210">
        <f t="shared" si="168"/>
        <v>0</v>
      </c>
      <c r="DZ340" s="210">
        <f t="shared" si="168"/>
        <v>0</v>
      </c>
      <c r="EA340" s="210">
        <f t="shared" si="168"/>
        <v>0</v>
      </c>
      <c r="EB340" s="210">
        <f t="shared" si="168"/>
        <v>0</v>
      </c>
      <c r="EC340" s="210">
        <f t="shared" ref="EC340:GI344" si="171">IFERROR(EC149/$D149,0)</f>
        <v>0</v>
      </c>
      <c r="ED340" s="210">
        <f t="shared" si="171"/>
        <v>0</v>
      </c>
      <c r="EE340" s="210">
        <f t="shared" si="171"/>
        <v>0</v>
      </c>
      <c r="EF340" s="210">
        <f t="shared" si="171"/>
        <v>0</v>
      </c>
      <c r="EG340" s="210">
        <f t="shared" si="171"/>
        <v>0</v>
      </c>
      <c r="EH340" s="210">
        <f t="shared" si="171"/>
        <v>0</v>
      </c>
      <c r="EI340" s="210">
        <f t="shared" si="171"/>
        <v>0</v>
      </c>
      <c r="EJ340" s="210">
        <f t="shared" si="171"/>
        <v>0</v>
      </c>
      <c r="EK340" s="210">
        <f t="shared" si="171"/>
        <v>0</v>
      </c>
      <c r="EL340" s="210">
        <f t="shared" si="171"/>
        <v>0</v>
      </c>
      <c r="EM340" s="210">
        <f t="shared" si="171"/>
        <v>0</v>
      </c>
      <c r="EN340" s="210">
        <f t="shared" si="171"/>
        <v>0</v>
      </c>
      <c r="EO340" s="210">
        <f t="shared" si="171"/>
        <v>0</v>
      </c>
      <c r="EP340" s="210">
        <f t="shared" si="171"/>
        <v>0</v>
      </c>
      <c r="EQ340" s="210">
        <f t="shared" si="171"/>
        <v>0</v>
      </c>
      <c r="ER340" s="210">
        <f t="shared" si="171"/>
        <v>0</v>
      </c>
      <c r="ES340" s="210">
        <f t="shared" si="171"/>
        <v>0</v>
      </c>
      <c r="ET340" s="210">
        <f t="shared" si="171"/>
        <v>0</v>
      </c>
      <c r="EU340" s="210">
        <f t="shared" si="171"/>
        <v>0</v>
      </c>
      <c r="EV340" s="210">
        <f t="shared" si="171"/>
        <v>0</v>
      </c>
      <c r="EW340" s="210">
        <f t="shared" si="171"/>
        <v>0</v>
      </c>
      <c r="EX340" s="210">
        <f t="shared" si="171"/>
        <v>0</v>
      </c>
      <c r="EY340" s="210">
        <f t="shared" si="171"/>
        <v>0</v>
      </c>
      <c r="EZ340" s="210">
        <f t="shared" si="171"/>
        <v>0</v>
      </c>
      <c r="FA340" s="210">
        <f t="shared" si="171"/>
        <v>0</v>
      </c>
      <c r="FB340" s="210">
        <f t="shared" si="171"/>
        <v>0</v>
      </c>
      <c r="FC340" s="210">
        <f t="shared" si="171"/>
        <v>0</v>
      </c>
      <c r="FD340" s="210">
        <f t="shared" si="171"/>
        <v>0</v>
      </c>
      <c r="FE340" s="210">
        <f t="shared" si="171"/>
        <v>0</v>
      </c>
      <c r="FF340" s="210">
        <f t="shared" si="171"/>
        <v>0</v>
      </c>
      <c r="FG340" s="210">
        <f t="shared" si="171"/>
        <v>0</v>
      </c>
      <c r="FH340" s="210">
        <f t="shared" si="171"/>
        <v>0</v>
      </c>
      <c r="FI340" s="210">
        <f t="shared" si="171"/>
        <v>0</v>
      </c>
      <c r="FJ340" s="210">
        <f t="shared" si="171"/>
        <v>0</v>
      </c>
      <c r="FK340" s="210">
        <f t="shared" si="171"/>
        <v>0</v>
      </c>
      <c r="FL340" s="210">
        <f t="shared" si="171"/>
        <v>0</v>
      </c>
      <c r="FM340" s="210">
        <f t="shared" si="171"/>
        <v>0</v>
      </c>
      <c r="FN340" s="210">
        <f t="shared" si="171"/>
        <v>0</v>
      </c>
      <c r="FO340" s="210">
        <f t="shared" si="171"/>
        <v>0</v>
      </c>
      <c r="FP340" s="210">
        <f t="shared" si="171"/>
        <v>0</v>
      </c>
      <c r="FQ340" s="210">
        <f t="shared" si="171"/>
        <v>0</v>
      </c>
      <c r="FR340" s="210">
        <f t="shared" si="171"/>
        <v>0</v>
      </c>
      <c r="FS340" s="210">
        <f t="shared" si="171"/>
        <v>0</v>
      </c>
      <c r="FT340" s="210">
        <f t="shared" si="171"/>
        <v>0</v>
      </c>
      <c r="FU340" s="210">
        <f t="shared" si="171"/>
        <v>0</v>
      </c>
      <c r="FV340" s="210">
        <f t="shared" si="171"/>
        <v>0</v>
      </c>
      <c r="FW340" s="210">
        <f t="shared" si="171"/>
        <v>0</v>
      </c>
      <c r="FX340" s="210">
        <f t="shared" si="171"/>
        <v>0</v>
      </c>
      <c r="FY340" s="210">
        <f t="shared" si="171"/>
        <v>0</v>
      </c>
      <c r="FZ340" s="210">
        <f t="shared" si="171"/>
        <v>0</v>
      </c>
      <c r="GA340" s="210">
        <f t="shared" si="171"/>
        <v>0</v>
      </c>
      <c r="GB340" s="210">
        <f t="shared" si="171"/>
        <v>0</v>
      </c>
      <c r="GC340" s="210">
        <f t="shared" si="171"/>
        <v>0</v>
      </c>
      <c r="GD340" s="210">
        <f t="shared" si="171"/>
        <v>0</v>
      </c>
      <c r="GE340" s="210">
        <f t="shared" si="171"/>
        <v>0</v>
      </c>
      <c r="GF340" s="210">
        <f t="shared" si="171"/>
        <v>0</v>
      </c>
      <c r="GG340" s="210">
        <f t="shared" si="171"/>
        <v>0</v>
      </c>
      <c r="GH340" s="210">
        <f t="shared" si="171"/>
        <v>0</v>
      </c>
      <c r="GI340" s="210">
        <f t="shared" si="171"/>
        <v>0</v>
      </c>
      <c r="GK340" s="216">
        <f t="shared" si="155"/>
        <v>0</v>
      </c>
      <c r="GL340" s="216">
        <f t="shared" si="150"/>
        <v>0</v>
      </c>
      <c r="GM340" s="216">
        <f t="shared" si="151"/>
        <v>0</v>
      </c>
      <c r="GN340" s="216">
        <f t="shared" si="152"/>
        <v>0</v>
      </c>
    </row>
    <row r="341" spans="1:196" x14ac:dyDescent="0.35">
      <c r="A341" s="9">
        <f>Report!$C$4</f>
        <v>1</v>
      </c>
      <c r="B341" t="str">
        <f>VLOOKUP($A341,Centers!$B$1:$C$120,2,)</f>
        <v>GATE</v>
      </c>
      <c r="C341" s="209">
        <v>45027</v>
      </c>
      <c r="D341" s="113">
        <f>IF($A341=1,SUM(SUMIFS(Indent!$E:$E,Indent!$C:$C,Waterfall!$C341,Indent!$A:$A,Centers!$A$2),SUMIFS(Indent!$E:$E,Indent!$C:$C,Waterfall!$C341,Indent!$A:$A,Centers!$A$3),SUMIFS(Indent!$E:$E,Indent!$C:$C,Waterfall!$C341,Indent!$A:$A,Centers!$A$4),SUMIFS(Indent!$E:$E,Indent!$C:$C,Waterfall!$C341,Indent!$A:$A,Centers!$A$5),SUMIFS(Indent!$E:$E,Indent!$C:$C,Waterfall!$C341,Indent!$A:$A,Centers!$A$6),SUMIFS(Indent!$E:$E,Indent!$C:$C,Waterfall!$C341,Indent!$A:$A,Centers!$A$7),SUMIFS(Indent!$E:$E,Indent!$C:$C,Waterfall!$C341,Indent!$A:$A,Centers!$A$8)),SUMIFS(Indent!$E:$E,Indent!$C:$C,Waterfall!$C341,Indent!$A:$A,$A341))</f>
        <v>0</v>
      </c>
      <c r="E341" s="210">
        <f t="shared" si="148"/>
        <v>0</v>
      </c>
      <c r="F341" s="210">
        <f t="shared" si="170"/>
        <v>0</v>
      </c>
      <c r="G341" s="210">
        <f t="shared" si="170"/>
        <v>0</v>
      </c>
      <c r="H341" s="210">
        <f t="shared" si="170"/>
        <v>0</v>
      </c>
      <c r="I341" s="210">
        <f t="shared" si="170"/>
        <v>0</v>
      </c>
      <c r="J341" s="210">
        <f t="shared" si="170"/>
        <v>0</v>
      </c>
      <c r="K341" s="210">
        <f t="shared" si="170"/>
        <v>0</v>
      </c>
      <c r="L341" s="210">
        <f t="shared" si="170"/>
        <v>0</v>
      </c>
      <c r="M341" s="210">
        <f t="shared" si="170"/>
        <v>0</v>
      </c>
      <c r="N341" s="210">
        <f t="shared" si="170"/>
        <v>0</v>
      </c>
      <c r="O341" s="210">
        <f t="shared" si="170"/>
        <v>0</v>
      </c>
      <c r="P341" s="210">
        <f t="shared" si="170"/>
        <v>0</v>
      </c>
      <c r="Q341" s="210">
        <f t="shared" si="170"/>
        <v>0</v>
      </c>
      <c r="R341" s="210">
        <f t="shared" si="170"/>
        <v>0</v>
      </c>
      <c r="S341" s="210">
        <f t="shared" si="170"/>
        <v>0</v>
      </c>
      <c r="T341" s="210">
        <f t="shared" si="170"/>
        <v>0</v>
      </c>
      <c r="U341" s="210">
        <f t="shared" si="170"/>
        <v>0</v>
      </c>
      <c r="V341" s="210">
        <f t="shared" si="170"/>
        <v>0</v>
      </c>
      <c r="W341" s="210">
        <f t="shared" si="170"/>
        <v>0</v>
      </c>
      <c r="X341" s="210">
        <f t="shared" si="170"/>
        <v>0</v>
      </c>
      <c r="Y341" s="210">
        <f t="shared" si="170"/>
        <v>0</v>
      </c>
      <c r="Z341" s="210">
        <f t="shared" si="170"/>
        <v>0</v>
      </c>
      <c r="AA341" s="210">
        <f t="shared" si="170"/>
        <v>0</v>
      </c>
      <c r="AB341" s="210">
        <f t="shared" si="170"/>
        <v>0</v>
      </c>
      <c r="AC341" s="210">
        <f t="shared" si="170"/>
        <v>0</v>
      </c>
      <c r="AD341" s="210">
        <f t="shared" si="170"/>
        <v>0</v>
      </c>
      <c r="AE341" s="210">
        <f t="shared" si="170"/>
        <v>0</v>
      </c>
      <c r="AF341" s="210">
        <f t="shared" si="170"/>
        <v>0</v>
      </c>
      <c r="AG341" s="210">
        <f t="shared" si="170"/>
        <v>0</v>
      </c>
      <c r="AH341" s="210">
        <f t="shared" si="170"/>
        <v>0</v>
      </c>
      <c r="AI341" s="210">
        <f t="shared" si="170"/>
        <v>0</v>
      </c>
      <c r="AJ341" s="210">
        <f t="shared" si="170"/>
        <v>0</v>
      </c>
      <c r="AK341" s="210">
        <f t="shared" si="170"/>
        <v>0</v>
      </c>
      <c r="AL341" s="210">
        <f t="shared" si="170"/>
        <v>0</v>
      </c>
      <c r="AM341" s="210">
        <f t="shared" si="170"/>
        <v>0</v>
      </c>
      <c r="AN341" s="210">
        <f t="shared" si="170"/>
        <v>0</v>
      </c>
      <c r="AO341" s="210">
        <f t="shared" si="170"/>
        <v>0</v>
      </c>
      <c r="AP341" s="210">
        <f t="shared" si="170"/>
        <v>0</v>
      </c>
      <c r="AQ341" s="210">
        <f t="shared" si="170"/>
        <v>0</v>
      </c>
      <c r="AR341" s="210">
        <f t="shared" si="170"/>
        <v>0</v>
      </c>
      <c r="AS341" s="210">
        <f t="shared" si="170"/>
        <v>0</v>
      </c>
      <c r="AT341" s="210">
        <f t="shared" si="170"/>
        <v>0</v>
      </c>
      <c r="AU341" s="210">
        <f t="shared" si="170"/>
        <v>0</v>
      </c>
      <c r="AV341" s="210">
        <f t="shared" si="170"/>
        <v>0</v>
      </c>
      <c r="AW341" s="210">
        <f t="shared" si="170"/>
        <v>0</v>
      </c>
      <c r="AX341" s="210">
        <f t="shared" si="170"/>
        <v>0</v>
      </c>
      <c r="AY341" s="210">
        <f t="shared" si="170"/>
        <v>0</v>
      </c>
      <c r="AZ341" s="210">
        <f t="shared" si="170"/>
        <v>0</v>
      </c>
      <c r="BA341" s="210">
        <f t="shared" si="170"/>
        <v>0</v>
      </c>
      <c r="BB341" s="210">
        <f t="shared" si="170"/>
        <v>0</v>
      </c>
      <c r="BC341" s="210">
        <f t="shared" si="170"/>
        <v>0</v>
      </c>
      <c r="BD341" s="210">
        <f t="shared" si="170"/>
        <v>0</v>
      </c>
      <c r="BE341" s="210">
        <f t="shared" si="170"/>
        <v>0</v>
      </c>
      <c r="BF341" s="210">
        <f t="shared" si="170"/>
        <v>0</v>
      </c>
      <c r="BG341" s="210">
        <f t="shared" si="170"/>
        <v>0</v>
      </c>
      <c r="BH341" s="210">
        <f t="shared" si="170"/>
        <v>0</v>
      </c>
      <c r="BI341" s="210">
        <f t="shared" si="170"/>
        <v>0</v>
      </c>
      <c r="BJ341" s="210">
        <f t="shared" si="170"/>
        <v>0</v>
      </c>
      <c r="BK341" s="210">
        <f t="shared" si="170"/>
        <v>0</v>
      </c>
      <c r="BL341" s="210">
        <f t="shared" si="170"/>
        <v>0</v>
      </c>
      <c r="BM341" s="210">
        <f t="shared" si="170"/>
        <v>0</v>
      </c>
      <c r="BN341" s="210">
        <f t="shared" si="170"/>
        <v>0</v>
      </c>
      <c r="BO341" s="210">
        <f t="shared" si="170"/>
        <v>0</v>
      </c>
      <c r="BP341" s="210">
        <f t="shared" si="170"/>
        <v>0</v>
      </c>
      <c r="BQ341" s="210">
        <f t="shared" si="170"/>
        <v>0</v>
      </c>
      <c r="BR341" s="210">
        <f t="shared" si="168"/>
        <v>0</v>
      </c>
      <c r="BS341" s="210">
        <f t="shared" si="168"/>
        <v>0</v>
      </c>
      <c r="BT341" s="210">
        <f t="shared" si="168"/>
        <v>0</v>
      </c>
      <c r="BU341" s="210">
        <f t="shared" si="168"/>
        <v>0</v>
      </c>
      <c r="BV341" s="210">
        <f t="shared" si="168"/>
        <v>0</v>
      </c>
      <c r="BW341" s="210">
        <f t="shared" si="168"/>
        <v>0</v>
      </c>
      <c r="BX341" s="210">
        <f t="shared" si="168"/>
        <v>0</v>
      </c>
      <c r="BY341" s="210">
        <f t="shared" si="168"/>
        <v>0</v>
      </c>
      <c r="BZ341" s="210">
        <f t="shared" si="168"/>
        <v>0</v>
      </c>
      <c r="CA341" s="210">
        <f t="shared" si="168"/>
        <v>0</v>
      </c>
      <c r="CB341" s="210">
        <f t="shared" si="168"/>
        <v>0</v>
      </c>
      <c r="CC341" s="210">
        <f t="shared" si="168"/>
        <v>0</v>
      </c>
      <c r="CD341" s="210">
        <f t="shared" si="168"/>
        <v>0</v>
      </c>
      <c r="CE341" s="210">
        <f t="shared" si="168"/>
        <v>0</v>
      </c>
      <c r="CF341" s="210">
        <f t="shared" si="168"/>
        <v>0</v>
      </c>
      <c r="CG341" s="210">
        <f t="shared" si="168"/>
        <v>0</v>
      </c>
      <c r="CH341" s="210">
        <f t="shared" si="168"/>
        <v>0</v>
      </c>
      <c r="CI341" s="210">
        <f t="shared" si="168"/>
        <v>0</v>
      </c>
      <c r="CJ341" s="210">
        <f t="shared" si="168"/>
        <v>0</v>
      </c>
      <c r="CK341" s="210">
        <f t="shared" si="168"/>
        <v>0</v>
      </c>
      <c r="CL341" s="210">
        <f t="shared" si="168"/>
        <v>0</v>
      </c>
      <c r="CM341" s="210">
        <f t="shared" si="168"/>
        <v>0</v>
      </c>
      <c r="CN341" s="210">
        <f t="shared" si="168"/>
        <v>0</v>
      </c>
      <c r="CO341" s="210">
        <f t="shared" si="168"/>
        <v>0</v>
      </c>
      <c r="CP341" s="210">
        <f t="shared" si="168"/>
        <v>0</v>
      </c>
      <c r="CQ341" s="210">
        <f t="shared" si="168"/>
        <v>0</v>
      </c>
      <c r="CR341" s="210">
        <f t="shared" si="168"/>
        <v>0</v>
      </c>
      <c r="CS341" s="210">
        <f t="shared" si="168"/>
        <v>0</v>
      </c>
      <c r="CT341" s="210">
        <f t="shared" si="168"/>
        <v>0</v>
      </c>
      <c r="CU341" s="210">
        <f t="shared" si="168"/>
        <v>0</v>
      </c>
      <c r="CV341" s="210">
        <f t="shared" si="168"/>
        <v>0</v>
      </c>
      <c r="CW341" s="210">
        <f t="shared" si="168"/>
        <v>0</v>
      </c>
      <c r="CX341" s="210">
        <f t="shared" si="168"/>
        <v>0</v>
      </c>
      <c r="CY341" s="210">
        <f t="shared" si="168"/>
        <v>0</v>
      </c>
      <c r="CZ341" s="210">
        <f t="shared" si="168"/>
        <v>0</v>
      </c>
      <c r="DA341" s="210">
        <f t="shared" si="168"/>
        <v>0</v>
      </c>
      <c r="DB341" s="210">
        <f t="shared" si="168"/>
        <v>0</v>
      </c>
      <c r="DC341" s="210">
        <f t="shared" si="168"/>
        <v>0</v>
      </c>
      <c r="DD341" s="210">
        <f t="shared" si="168"/>
        <v>0</v>
      </c>
      <c r="DE341" s="210">
        <f t="shared" si="168"/>
        <v>0</v>
      </c>
      <c r="DF341" s="210">
        <f t="shared" si="168"/>
        <v>0</v>
      </c>
      <c r="DG341" s="210">
        <f t="shared" si="168"/>
        <v>0</v>
      </c>
      <c r="DH341" s="210">
        <f t="shared" si="168"/>
        <v>0</v>
      </c>
      <c r="DI341" s="210">
        <f t="shared" si="168"/>
        <v>0</v>
      </c>
      <c r="DJ341" s="210">
        <f t="shared" si="168"/>
        <v>0</v>
      </c>
      <c r="DK341" s="210">
        <f t="shared" si="168"/>
        <v>0</v>
      </c>
      <c r="DL341" s="210">
        <f t="shared" si="168"/>
        <v>0</v>
      </c>
      <c r="DM341" s="210">
        <f t="shared" si="168"/>
        <v>0</v>
      </c>
      <c r="DN341" s="210">
        <f t="shared" si="168"/>
        <v>0</v>
      </c>
      <c r="DO341" s="210">
        <f t="shared" si="168"/>
        <v>0</v>
      </c>
      <c r="DP341" s="210">
        <f t="shared" si="168"/>
        <v>0</v>
      </c>
      <c r="DQ341" s="210">
        <f t="shared" si="168"/>
        <v>0</v>
      </c>
      <c r="DR341" s="210">
        <f t="shared" si="168"/>
        <v>0</v>
      </c>
      <c r="DS341" s="210">
        <f t="shared" si="168"/>
        <v>0</v>
      </c>
      <c r="DT341" s="210">
        <f t="shared" si="168"/>
        <v>0</v>
      </c>
      <c r="DU341" s="210">
        <f t="shared" si="168"/>
        <v>0</v>
      </c>
      <c r="DV341" s="210">
        <f t="shared" si="168"/>
        <v>0</v>
      </c>
      <c r="DW341" s="210">
        <f t="shared" si="168"/>
        <v>0</v>
      </c>
      <c r="DX341" s="210">
        <f t="shared" si="168"/>
        <v>0</v>
      </c>
      <c r="DY341" s="210">
        <f t="shared" si="168"/>
        <v>0</v>
      </c>
      <c r="DZ341" s="210">
        <f t="shared" si="168"/>
        <v>0</v>
      </c>
      <c r="EA341" s="210">
        <f t="shared" si="168"/>
        <v>0</v>
      </c>
      <c r="EB341" s="210">
        <f t="shared" si="168"/>
        <v>0</v>
      </c>
      <c r="EC341" s="210">
        <f t="shared" si="171"/>
        <v>0</v>
      </c>
      <c r="ED341" s="210">
        <f t="shared" si="171"/>
        <v>0</v>
      </c>
      <c r="EE341" s="210">
        <f t="shared" si="171"/>
        <v>0</v>
      </c>
      <c r="EF341" s="210">
        <f t="shared" si="171"/>
        <v>0</v>
      </c>
      <c r="EG341" s="210">
        <f t="shared" si="171"/>
        <v>0</v>
      </c>
      <c r="EH341" s="210">
        <f t="shared" si="171"/>
        <v>0</v>
      </c>
      <c r="EI341" s="210">
        <f t="shared" si="171"/>
        <v>0</v>
      </c>
      <c r="EJ341" s="210">
        <f t="shared" si="171"/>
        <v>0</v>
      </c>
      <c r="EK341" s="210">
        <f t="shared" si="171"/>
        <v>0</v>
      </c>
      <c r="EL341" s="210">
        <f t="shared" si="171"/>
        <v>0</v>
      </c>
      <c r="EM341" s="210">
        <f t="shared" si="171"/>
        <v>0</v>
      </c>
      <c r="EN341" s="210">
        <f t="shared" si="171"/>
        <v>0</v>
      </c>
      <c r="EO341" s="210">
        <f t="shared" si="171"/>
        <v>0</v>
      </c>
      <c r="EP341" s="210">
        <f t="shared" si="171"/>
        <v>0</v>
      </c>
      <c r="EQ341" s="210">
        <f t="shared" si="171"/>
        <v>0</v>
      </c>
      <c r="ER341" s="210">
        <f t="shared" si="171"/>
        <v>0</v>
      </c>
      <c r="ES341" s="210">
        <f t="shared" si="171"/>
        <v>0</v>
      </c>
      <c r="ET341" s="210">
        <f t="shared" si="171"/>
        <v>0</v>
      </c>
      <c r="EU341" s="210">
        <f t="shared" si="171"/>
        <v>0</v>
      </c>
      <c r="EV341" s="210">
        <f t="shared" si="171"/>
        <v>0</v>
      </c>
      <c r="EW341" s="210">
        <f t="shared" si="171"/>
        <v>0</v>
      </c>
      <c r="EX341" s="210">
        <f t="shared" si="171"/>
        <v>0</v>
      </c>
      <c r="EY341" s="210">
        <f t="shared" si="171"/>
        <v>0</v>
      </c>
      <c r="EZ341" s="210">
        <f t="shared" si="171"/>
        <v>0</v>
      </c>
      <c r="FA341" s="210">
        <f t="shared" si="171"/>
        <v>0</v>
      </c>
      <c r="FB341" s="210">
        <f t="shared" si="171"/>
        <v>0</v>
      </c>
      <c r="FC341" s="210">
        <f t="shared" si="171"/>
        <v>0</v>
      </c>
      <c r="FD341" s="210">
        <f t="shared" si="171"/>
        <v>0</v>
      </c>
      <c r="FE341" s="210">
        <f t="shared" si="171"/>
        <v>0</v>
      </c>
      <c r="FF341" s="210">
        <f t="shared" si="171"/>
        <v>0</v>
      </c>
      <c r="FG341" s="210">
        <f t="shared" si="171"/>
        <v>0</v>
      </c>
      <c r="FH341" s="210">
        <f t="shared" si="171"/>
        <v>0</v>
      </c>
      <c r="FI341" s="210">
        <f t="shared" si="171"/>
        <v>0</v>
      </c>
      <c r="FJ341" s="210">
        <f t="shared" si="171"/>
        <v>0</v>
      </c>
      <c r="FK341" s="210">
        <f t="shared" si="171"/>
        <v>0</v>
      </c>
      <c r="FL341" s="210">
        <f t="shared" si="171"/>
        <v>0</v>
      </c>
      <c r="FM341" s="210">
        <f t="shared" si="171"/>
        <v>0</v>
      </c>
      <c r="FN341" s="210">
        <f t="shared" si="171"/>
        <v>0</v>
      </c>
      <c r="FO341" s="210">
        <f t="shared" si="171"/>
        <v>0</v>
      </c>
      <c r="FP341" s="210">
        <f t="shared" si="171"/>
        <v>0</v>
      </c>
      <c r="FQ341" s="210">
        <f t="shared" si="171"/>
        <v>0</v>
      </c>
      <c r="FR341" s="210">
        <f t="shared" si="171"/>
        <v>0</v>
      </c>
      <c r="FS341" s="210">
        <f t="shared" si="171"/>
        <v>0</v>
      </c>
      <c r="FT341" s="210">
        <f t="shared" si="171"/>
        <v>0</v>
      </c>
      <c r="FU341" s="210">
        <f t="shared" si="171"/>
        <v>0</v>
      </c>
      <c r="FV341" s="210">
        <f t="shared" si="171"/>
        <v>0</v>
      </c>
      <c r="FW341" s="210">
        <f t="shared" si="171"/>
        <v>0</v>
      </c>
      <c r="FX341" s="210">
        <f t="shared" si="171"/>
        <v>0</v>
      </c>
      <c r="FY341" s="210">
        <f t="shared" si="171"/>
        <v>0</v>
      </c>
      <c r="FZ341" s="210">
        <f t="shared" si="171"/>
        <v>0</v>
      </c>
      <c r="GA341" s="210">
        <f t="shared" si="171"/>
        <v>0</v>
      </c>
      <c r="GB341" s="210">
        <f t="shared" si="171"/>
        <v>0</v>
      </c>
      <c r="GC341" s="210">
        <f t="shared" si="171"/>
        <v>0</v>
      </c>
      <c r="GD341" s="210">
        <f t="shared" si="171"/>
        <v>0</v>
      </c>
      <c r="GE341" s="210">
        <f t="shared" si="171"/>
        <v>0</v>
      </c>
      <c r="GF341" s="210">
        <f t="shared" si="171"/>
        <v>0</v>
      </c>
      <c r="GG341" s="210">
        <f t="shared" si="171"/>
        <v>0</v>
      </c>
      <c r="GH341" s="210">
        <f t="shared" si="171"/>
        <v>0</v>
      </c>
      <c r="GI341" s="210">
        <f t="shared" si="171"/>
        <v>0</v>
      </c>
      <c r="GK341" s="216">
        <f t="shared" si="155"/>
        <v>0</v>
      </c>
      <c r="GL341" s="216">
        <f t="shared" si="150"/>
        <v>0</v>
      </c>
      <c r="GM341" s="216">
        <f t="shared" si="151"/>
        <v>0</v>
      </c>
      <c r="GN341" s="216">
        <f t="shared" si="152"/>
        <v>0</v>
      </c>
    </row>
    <row r="342" spans="1:196" x14ac:dyDescent="0.35">
      <c r="A342" s="9">
        <f>Report!$C$4</f>
        <v>1</v>
      </c>
      <c r="B342" t="str">
        <f>VLOOKUP($A342,Centers!$B$1:$C$120,2,)</f>
        <v>GATE</v>
      </c>
      <c r="C342" s="209">
        <v>45028</v>
      </c>
      <c r="D342" s="113">
        <f>IF($A342=1,SUM(SUMIFS(Indent!$E:$E,Indent!$C:$C,Waterfall!$C342,Indent!$A:$A,Centers!$A$2),SUMIFS(Indent!$E:$E,Indent!$C:$C,Waterfall!$C342,Indent!$A:$A,Centers!$A$3),SUMIFS(Indent!$E:$E,Indent!$C:$C,Waterfall!$C342,Indent!$A:$A,Centers!$A$4),SUMIFS(Indent!$E:$E,Indent!$C:$C,Waterfall!$C342,Indent!$A:$A,Centers!$A$5),SUMIFS(Indent!$E:$E,Indent!$C:$C,Waterfall!$C342,Indent!$A:$A,Centers!$A$6),SUMIFS(Indent!$E:$E,Indent!$C:$C,Waterfall!$C342,Indent!$A:$A,Centers!$A$7),SUMIFS(Indent!$E:$E,Indent!$C:$C,Waterfall!$C342,Indent!$A:$A,Centers!$A$8)),SUMIFS(Indent!$E:$E,Indent!$C:$C,Waterfall!$C342,Indent!$A:$A,$A342))</f>
        <v>0</v>
      </c>
      <c r="E342" s="210">
        <f t="shared" si="148"/>
        <v>0</v>
      </c>
      <c r="F342" s="210">
        <f t="shared" si="170"/>
        <v>0</v>
      </c>
      <c r="G342" s="210">
        <f t="shared" si="170"/>
        <v>0</v>
      </c>
      <c r="H342" s="210">
        <f t="shared" si="170"/>
        <v>0</v>
      </c>
      <c r="I342" s="210">
        <f t="shared" si="170"/>
        <v>0</v>
      </c>
      <c r="J342" s="210">
        <f t="shared" si="170"/>
        <v>0</v>
      </c>
      <c r="K342" s="210">
        <f t="shared" si="170"/>
        <v>0</v>
      </c>
      <c r="L342" s="210">
        <f t="shared" si="170"/>
        <v>0</v>
      </c>
      <c r="M342" s="210">
        <f t="shared" si="170"/>
        <v>0</v>
      </c>
      <c r="N342" s="210">
        <f t="shared" si="170"/>
        <v>0</v>
      </c>
      <c r="O342" s="210">
        <f t="shared" si="170"/>
        <v>0</v>
      </c>
      <c r="P342" s="210">
        <f t="shared" si="170"/>
        <v>0</v>
      </c>
      <c r="Q342" s="210">
        <f t="shared" si="170"/>
        <v>0</v>
      </c>
      <c r="R342" s="210">
        <f t="shared" si="170"/>
        <v>0</v>
      </c>
      <c r="S342" s="210">
        <f t="shared" si="170"/>
        <v>0</v>
      </c>
      <c r="T342" s="210">
        <f t="shared" si="170"/>
        <v>0</v>
      </c>
      <c r="U342" s="210">
        <f t="shared" si="170"/>
        <v>0</v>
      </c>
      <c r="V342" s="210">
        <f t="shared" si="170"/>
        <v>0</v>
      </c>
      <c r="W342" s="210">
        <f t="shared" si="170"/>
        <v>0</v>
      </c>
      <c r="X342" s="210">
        <f t="shared" si="170"/>
        <v>0</v>
      </c>
      <c r="Y342" s="210">
        <f t="shared" si="170"/>
        <v>0</v>
      </c>
      <c r="Z342" s="210">
        <f t="shared" si="170"/>
        <v>0</v>
      </c>
      <c r="AA342" s="210">
        <f t="shared" si="170"/>
        <v>0</v>
      </c>
      <c r="AB342" s="210">
        <f t="shared" si="170"/>
        <v>0</v>
      </c>
      <c r="AC342" s="210">
        <f t="shared" si="170"/>
        <v>0</v>
      </c>
      <c r="AD342" s="210">
        <f t="shared" si="170"/>
        <v>0</v>
      </c>
      <c r="AE342" s="210">
        <f t="shared" si="170"/>
        <v>0</v>
      </c>
      <c r="AF342" s="210">
        <f t="shared" si="170"/>
        <v>0</v>
      </c>
      <c r="AG342" s="210">
        <f t="shared" si="170"/>
        <v>0</v>
      </c>
      <c r="AH342" s="210">
        <f t="shared" si="170"/>
        <v>0</v>
      </c>
      <c r="AI342" s="210">
        <f t="shared" si="170"/>
        <v>0</v>
      </c>
      <c r="AJ342" s="210">
        <f t="shared" si="170"/>
        <v>0</v>
      </c>
      <c r="AK342" s="210">
        <f t="shared" si="170"/>
        <v>0</v>
      </c>
      <c r="AL342" s="210">
        <f t="shared" si="170"/>
        <v>0</v>
      </c>
      <c r="AM342" s="210">
        <f t="shared" si="170"/>
        <v>0</v>
      </c>
      <c r="AN342" s="210">
        <f t="shared" si="170"/>
        <v>0</v>
      </c>
      <c r="AO342" s="210">
        <f t="shared" si="170"/>
        <v>0</v>
      </c>
      <c r="AP342" s="210">
        <f t="shared" si="170"/>
        <v>0</v>
      </c>
      <c r="AQ342" s="210">
        <f t="shared" si="170"/>
        <v>0</v>
      </c>
      <c r="AR342" s="210">
        <f t="shared" si="170"/>
        <v>0</v>
      </c>
      <c r="AS342" s="210">
        <f t="shared" si="170"/>
        <v>0</v>
      </c>
      <c r="AT342" s="210">
        <f t="shared" si="170"/>
        <v>0</v>
      </c>
      <c r="AU342" s="210">
        <f t="shared" si="170"/>
        <v>0</v>
      </c>
      <c r="AV342" s="210">
        <f t="shared" si="170"/>
        <v>0</v>
      </c>
      <c r="AW342" s="210">
        <f t="shared" si="170"/>
        <v>0</v>
      </c>
      <c r="AX342" s="210">
        <f t="shared" si="170"/>
        <v>0</v>
      </c>
      <c r="AY342" s="210">
        <f t="shared" si="170"/>
        <v>0</v>
      </c>
      <c r="AZ342" s="210">
        <f t="shared" si="170"/>
        <v>0</v>
      </c>
      <c r="BA342" s="210">
        <f t="shared" si="170"/>
        <v>0</v>
      </c>
      <c r="BB342" s="210">
        <f t="shared" si="170"/>
        <v>0</v>
      </c>
      <c r="BC342" s="210">
        <f t="shared" si="170"/>
        <v>0</v>
      </c>
      <c r="BD342" s="210">
        <f t="shared" si="170"/>
        <v>0</v>
      </c>
      <c r="BE342" s="210">
        <f t="shared" si="170"/>
        <v>0</v>
      </c>
      <c r="BF342" s="210">
        <f t="shared" si="170"/>
        <v>0</v>
      </c>
      <c r="BG342" s="210">
        <f t="shared" si="170"/>
        <v>0</v>
      </c>
      <c r="BH342" s="210">
        <f t="shared" si="170"/>
        <v>0</v>
      </c>
      <c r="BI342" s="210">
        <f t="shared" si="170"/>
        <v>0</v>
      </c>
      <c r="BJ342" s="210">
        <f t="shared" si="170"/>
        <v>0</v>
      </c>
      <c r="BK342" s="210">
        <f t="shared" si="170"/>
        <v>0</v>
      </c>
      <c r="BL342" s="210">
        <f t="shared" si="170"/>
        <v>0</v>
      </c>
      <c r="BM342" s="210">
        <f t="shared" si="170"/>
        <v>0</v>
      </c>
      <c r="BN342" s="210">
        <f t="shared" si="170"/>
        <v>0</v>
      </c>
      <c r="BO342" s="210">
        <f t="shared" si="170"/>
        <v>0</v>
      </c>
      <c r="BP342" s="210">
        <f t="shared" si="170"/>
        <v>0</v>
      </c>
      <c r="BQ342" s="210">
        <f t="shared" si="170"/>
        <v>0</v>
      </c>
      <c r="BR342" s="210">
        <f t="shared" si="168"/>
        <v>0</v>
      </c>
      <c r="BS342" s="210">
        <f t="shared" si="168"/>
        <v>0</v>
      </c>
      <c r="BT342" s="210">
        <f t="shared" si="168"/>
        <v>0</v>
      </c>
      <c r="BU342" s="210">
        <f t="shared" si="168"/>
        <v>0</v>
      </c>
      <c r="BV342" s="210">
        <f t="shared" si="168"/>
        <v>0</v>
      </c>
      <c r="BW342" s="210">
        <f t="shared" si="168"/>
        <v>0</v>
      </c>
      <c r="BX342" s="210">
        <f t="shared" si="168"/>
        <v>0</v>
      </c>
      <c r="BY342" s="210">
        <f t="shared" si="168"/>
        <v>0</v>
      </c>
      <c r="BZ342" s="210">
        <f t="shared" si="168"/>
        <v>0</v>
      </c>
      <c r="CA342" s="210">
        <f t="shared" si="168"/>
        <v>0</v>
      </c>
      <c r="CB342" s="210">
        <f t="shared" si="168"/>
        <v>0</v>
      </c>
      <c r="CC342" s="210">
        <f t="shared" si="168"/>
        <v>0</v>
      </c>
      <c r="CD342" s="210">
        <f t="shared" si="168"/>
        <v>0</v>
      </c>
      <c r="CE342" s="210">
        <f t="shared" si="168"/>
        <v>0</v>
      </c>
      <c r="CF342" s="210">
        <f t="shared" si="168"/>
        <v>0</v>
      </c>
      <c r="CG342" s="210">
        <f t="shared" si="168"/>
        <v>0</v>
      </c>
      <c r="CH342" s="210">
        <f t="shared" si="168"/>
        <v>0</v>
      </c>
      <c r="CI342" s="210">
        <f t="shared" si="168"/>
        <v>0</v>
      </c>
      <c r="CJ342" s="210">
        <f t="shared" si="168"/>
        <v>0</v>
      </c>
      <c r="CK342" s="210">
        <f t="shared" si="168"/>
        <v>0</v>
      </c>
      <c r="CL342" s="210">
        <f t="shared" si="168"/>
        <v>0</v>
      </c>
      <c r="CM342" s="210">
        <f t="shared" si="168"/>
        <v>0</v>
      </c>
      <c r="CN342" s="210">
        <f t="shared" si="168"/>
        <v>0</v>
      </c>
      <c r="CO342" s="210">
        <f t="shared" si="168"/>
        <v>0</v>
      </c>
      <c r="CP342" s="210">
        <f t="shared" si="168"/>
        <v>0</v>
      </c>
      <c r="CQ342" s="210">
        <f t="shared" si="168"/>
        <v>0</v>
      </c>
      <c r="CR342" s="210">
        <f t="shared" si="168"/>
        <v>0</v>
      </c>
      <c r="CS342" s="210">
        <f t="shared" si="168"/>
        <v>0</v>
      </c>
      <c r="CT342" s="210">
        <f t="shared" si="168"/>
        <v>0</v>
      </c>
      <c r="CU342" s="210">
        <f t="shared" si="168"/>
        <v>0</v>
      </c>
      <c r="CV342" s="210">
        <f t="shared" si="168"/>
        <v>0</v>
      </c>
      <c r="CW342" s="210">
        <f t="shared" si="168"/>
        <v>0</v>
      </c>
      <c r="CX342" s="210">
        <f t="shared" si="168"/>
        <v>0</v>
      </c>
      <c r="CY342" s="210">
        <f t="shared" si="168"/>
        <v>0</v>
      </c>
      <c r="CZ342" s="210">
        <f t="shared" si="168"/>
        <v>0</v>
      </c>
      <c r="DA342" s="210">
        <f t="shared" si="168"/>
        <v>0</v>
      </c>
      <c r="DB342" s="210">
        <f t="shared" si="168"/>
        <v>0</v>
      </c>
      <c r="DC342" s="210">
        <f t="shared" si="168"/>
        <v>0</v>
      </c>
      <c r="DD342" s="210">
        <f t="shared" si="168"/>
        <v>0</v>
      </c>
      <c r="DE342" s="210">
        <f t="shared" si="168"/>
        <v>0</v>
      </c>
      <c r="DF342" s="210">
        <f t="shared" si="168"/>
        <v>0</v>
      </c>
      <c r="DG342" s="210">
        <f t="shared" si="168"/>
        <v>0</v>
      </c>
      <c r="DH342" s="210">
        <f t="shared" si="168"/>
        <v>0</v>
      </c>
      <c r="DI342" s="210">
        <f t="shared" si="168"/>
        <v>0</v>
      </c>
      <c r="DJ342" s="210">
        <f t="shared" si="168"/>
        <v>0</v>
      </c>
      <c r="DK342" s="210">
        <f t="shared" si="168"/>
        <v>0</v>
      </c>
      <c r="DL342" s="210">
        <f t="shared" si="168"/>
        <v>0</v>
      </c>
      <c r="DM342" s="210">
        <f t="shared" si="168"/>
        <v>0</v>
      </c>
      <c r="DN342" s="210">
        <f t="shared" si="168"/>
        <v>0</v>
      </c>
      <c r="DO342" s="210">
        <f t="shared" si="168"/>
        <v>0</v>
      </c>
      <c r="DP342" s="210">
        <f t="shared" si="168"/>
        <v>0</v>
      </c>
      <c r="DQ342" s="210">
        <f t="shared" si="168"/>
        <v>0</v>
      </c>
      <c r="DR342" s="210">
        <f t="shared" si="168"/>
        <v>0</v>
      </c>
      <c r="DS342" s="210">
        <f t="shared" si="168"/>
        <v>0</v>
      </c>
      <c r="DT342" s="210">
        <f t="shared" si="168"/>
        <v>0</v>
      </c>
      <c r="DU342" s="210">
        <f t="shared" si="168"/>
        <v>0</v>
      </c>
      <c r="DV342" s="210">
        <f t="shared" si="168"/>
        <v>0</v>
      </c>
      <c r="DW342" s="210">
        <f t="shared" si="168"/>
        <v>0</v>
      </c>
      <c r="DX342" s="210">
        <f t="shared" si="168"/>
        <v>0</v>
      </c>
      <c r="DY342" s="210">
        <f t="shared" si="168"/>
        <v>0</v>
      </c>
      <c r="DZ342" s="210">
        <f t="shared" si="168"/>
        <v>0</v>
      </c>
      <c r="EA342" s="210">
        <f t="shared" si="168"/>
        <v>0</v>
      </c>
      <c r="EB342" s="210">
        <f t="shared" si="168"/>
        <v>0</v>
      </c>
      <c r="EC342" s="210">
        <f t="shared" si="171"/>
        <v>0</v>
      </c>
      <c r="ED342" s="210">
        <f t="shared" si="171"/>
        <v>0</v>
      </c>
      <c r="EE342" s="210">
        <f t="shared" si="171"/>
        <v>0</v>
      </c>
      <c r="EF342" s="210">
        <f t="shared" si="171"/>
        <v>0</v>
      </c>
      <c r="EG342" s="210">
        <f t="shared" si="171"/>
        <v>0</v>
      </c>
      <c r="EH342" s="210">
        <f t="shared" si="171"/>
        <v>0</v>
      </c>
      <c r="EI342" s="210">
        <f t="shared" si="171"/>
        <v>0</v>
      </c>
      <c r="EJ342" s="210">
        <f t="shared" si="171"/>
        <v>0</v>
      </c>
      <c r="EK342" s="210">
        <f t="shared" si="171"/>
        <v>0</v>
      </c>
      <c r="EL342" s="210">
        <f t="shared" si="171"/>
        <v>0</v>
      </c>
      <c r="EM342" s="210">
        <f t="shared" si="171"/>
        <v>0</v>
      </c>
      <c r="EN342" s="210">
        <f t="shared" si="171"/>
        <v>0</v>
      </c>
      <c r="EO342" s="210">
        <f t="shared" si="171"/>
        <v>0</v>
      </c>
      <c r="EP342" s="210">
        <f t="shared" si="171"/>
        <v>0</v>
      </c>
      <c r="EQ342" s="210">
        <f t="shared" si="171"/>
        <v>0</v>
      </c>
      <c r="ER342" s="210">
        <f t="shared" si="171"/>
        <v>0</v>
      </c>
      <c r="ES342" s="210">
        <f t="shared" si="171"/>
        <v>0</v>
      </c>
      <c r="ET342" s="210">
        <f t="shared" si="171"/>
        <v>0</v>
      </c>
      <c r="EU342" s="210">
        <f t="shared" si="171"/>
        <v>0</v>
      </c>
      <c r="EV342" s="210">
        <f t="shared" si="171"/>
        <v>0</v>
      </c>
      <c r="EW342" s="210">
        <f t="shared" si="171"/>
        <v>0</v>
      </c>
      <c r="EX342" s="210">
        <f t="shared" si="171"/>
        <v>0</v>
      </c>
      <c r="EY342" s="210">
        <f t="shared" si="171"/>
        <v>0</v>
      </c>
      <c r="EZ342" s="210">
        <f t="shared" si="171"/>
        <v>0</v>
      </c>
      <c r="FA342" s="210">
        <f t="shared" si="171"/>
        <v>0</v>
      </c>
      <c r="FB342" s="210">
        <f t="shared" si="171"/>
        <v>0</v>
      </c>
      <c r="FC342" s="210">
        <f t="shared" si="171"/>
        <v>0</v>
      </c>
      <c r="FD342" s="210">
        <f t="shared" si="171"/>
        <v>0</v>
      </c>
      <c r="FE342" s="210">
        <f t="shared" si="171"/>
        <v>0</v>
      </c>
      <c r="FF342" s="210">
        <f t="shared" si="171"/>
        <v>0</v>
      </c>
      <c r="FG342" s="210">
        <f t="shared" si="171"/>
        <v>0</v>
      </c>
      <c r="FH342" s="210">
        <f t="shared" si="171"/>
        <v>0</v>
      </c>
      <c r="FI342" s="210">
        <f t="shared" si="171"/>
        <v>0</v>
      </c>
      <c r="FJ342" s="210">
        <f t="shared" si="171"/>
        <v>0</v>
      </c>
      <c r="FK342" s="210">
        <f t="shared" si="171"/>
        <v>0</v>
      </c>
      <c r="FL342" s="210">
        <f t="shared" si="171"/>
        <v>0</v>
      </c>
      <c r="FM342" s="210">
        <f t="shared" si="171"/>
        <v>0</v>
      </c>
      <c r="FN342" s="210">
        <f t="shared" si="171"/>
        <v>0</v>
      </c>
      <c r="FO342" s="210">
        <f t="shared" si="171"/>
        <v>0</v>
      </c>
      <c r="FP342" s="210">
        <f t="shared" si="171"/>
        <v>0</v>
      </c>
      <c r="FQ342" s="210">
        <f t="shared" si="171"/>
        <v>0</v>
      </c>
      <c r="FR342" s="210">
        <f t="shared" si="171"/>
        <v>0</v>
      </c>
      <c r="FS342" s="210">
        <f t="shared" si="171"/>
        <v>0</v>
      </c>
      <c r="FT342" s="210">
        <f t="shared" si="171"/>
        <v>0</v>
      </c>
      <c r="FU342" s="210">
        <f t="shared" si="171"/>
        <v>0</v>
      </c>
      <c r="FV342" s="210">
        <f t="shared" si="171"/>
        <v>0</v>
      </c>
      <c r="FW342" s="210">
        <f t="shared" si="171"/>
        <v>0</v>
      </c>
      <c r="FX342" s="210">
        <f t="shared" si="171"/>
        <v>0</v>
      </c>
      <c r="FY342" s="210">
        <f t="shared" si="171"/>
        <v>0</v>
      </c>
      <c r="FZ342" s="210">
        <f t="shared" si="171"/>
        <v>0</v>
      </c>
      <c r="GA342" s="210">
        <f t="shared" si="171"/>
        <v>0</v>
      </c>
      <c r="GB342" s="210">
        <f t="shared" si="171"/>
        <v>0</v>
      </c>
      <c r="GC342" s="210">
        <f t="shared" si="171"/>
        <v>0</v>
      </c>
      <c r="GD342" s="210">
        <f t="shared" si="171"/>
        <v>0</v>
      </c>
      <c r="GE342" s="210">
        <f t="shared" si="171"/>
        <v>0</v>
      </c>
      <c r="GF342" s="210">
        <f t="shared" si="171"/>
        <v>0</v>
      </c>
      <c r="GG342" s="210">
        <f t="shared" si="171"/>
        <v>0</v>
      </c>
      <c r="GH342" s="210">
        <f t="shared" si="171"/>
        <v>0</v>
      </c>
      <c r="GI342" s="210">
        <f t="shared" si="171"/>
        <v>0</v>
      </c>
      <c r="GK342" s="216">
        <f t="shared" si="155"/>
        <v>0</v>
      </c>
      <c r="GL342" s="216">
        <f t="shared" si="150"/>
        <v>0</v>
      </c>
      <c r="GM342" s="216">
        <f t="shared" si="151"/>
        <v>0</v>
      </c>
      <c r="GN342" s="216">
        <f t="shared" si="152"/>
        <v>0</v>
      </c>
    </row>
    <row r="343" spans="1:196" x14ac:dyDescent="0.35">
      <c r="A343" s="9">
        <f>Report!$C$4</f>
        <v>1</v>
      </c>
      <c r="B343" t="str">
        <f>VLOOKUP($A343,Centers!$B$1:$C$120,2,)</f>
        <v>GATE</v>
      </c>
      <c r="C343" s="209">
        <v>45029</v>
      </c>
      <c r="D343" s="113">
        <f>IF($A343=1,SUM(SUMIFS(Indent!$E:$E,Indent!$C:$C,Waterfall!$C343,Indent!$A:$A,Centers!$A$2),SUMIFS(Indent!$E:$E,Indent!$C:$C,Waterfall!$C343,Indent!$A:$A,Centers!$A$3),SUMIFS(Indent!$E:$E,Indent!$C:$C,Waterfall!$C343,Indent!$A:$A,Centers!$A$4),SUMIFS(Indent!$E:$E,Indent!$C:$C,Waterfall!$C343,Indent!$A:$A,Centers!$A$5),SUMIFS(Indent!$E:$E,Indent!$C:$C,Waterfall!$C343,Indent!$A:$A,Centers!$A$6),SUMIFS(Indent!$E:$E,Indent!$C:$C,Waterfall!$C343,Indent!$A:$A,Centers!$A$7),SUMIFS(Indent!$E:$E,Indent!$C:$C,Waterfall!$C343,Indent!$A:$A,Centers!$A$8)),SUMIFS(Indent!$E:$E,Indent!$C:$C,Waterfall!$C343,Indent!$A:$A,$A343))</f>
        <v>0</v>
      </c>
      <c r="E343" s="210">
        <f t="shared" si="148"/>
        <v>0</v>
      </c>
      <c r="F343" s="210">
        <f t="shared" si="170"/>
        <v>0</v>
      </c>
      <c r="G343" s="210">
        <f t="shared" si="170"/>
        <v>0</v>
      </c>
      <c r="H343" s="210">
        <f t="shared" si="170"/>
        <v>0</v>
      </c>
      <c r="I343" s="210">
        <f t="shared" si="170"/>
        <v>0</v>
      </c>
      <c r="J343" s="210">
        <f t="shared" si="170"/>
        <v>0</v>
      </c>
      <c r="K343" s="210">
        <f t="shared" si="170"/>
        <v>0</v>
      </c>
      <c r="L343" s="210">
        <f t="shared" si="170"/>
        <v>0</v>
      </c>
      <c r="M343" s="210">
        <f t="shared" si="170"/>
        <v>0</v>
      </c>
      <c r="N343" s="210">
        <f t="shared" si="170"/>
        <v>0</v>
      </c>
      <c r="O343" s="210">
        <f t="shared" si="170"/>
        <v>0</v>
      </c>
      <c r="P343" s="210">
        <f t="shared" si="170"/>
        <v>0</v>
      </c>
      <c r="Q343" s="210">
        <f t="shared" si="170"/>
        <v>0</v>
      </c>
      <c r="R343" s="210">
        <f t="shared" si="170"/>
        <v>0</v>
      </c>
      <c r="S343" s="210">
        <f t="shared" si="170"/>
        <v>0</v>
      </c>
      <c r="T343" s="210">
        <f t="shared" si="170"/>
        <v>0</v>
      </c>
      <c r="U343" s="210">
        <f t="shared" si="170"/>
        <v>0</v>
      </c>
      <c r="V343" s="210">
        <f t="shared" si="170"/>
        <v>0</v>
      </c>
      <c r="W343" s="210">
        <f t="shared" si="170"/>
        <v>0</v>
      </c>
      <c r="X343" s="210">
        <f t="shared" si="170"/>
        <v>0</v>
      </c>
      <c r="Y343" s="210">
        <f t="shared" si="170"/>
        <v>0</v>
      </c>
      <c r="Z343" s="210">
        <f t="shared" si="170"/>
        <v>0</v>
      </c>
      <c r="AA343" s="210">
        <f t="shared" si="170"/>
        <v>0</v>
      </c>
      <c r="AB343" s="210">
        <f t="shared" si="170"/>
        <v>0</v>
      </c>
      <c r="AC343" s="210">
        <f t="shared" si="170"/>
        <v>0</v>
      </c>
      <c r="AD343" s="210">
        <f t="shared" si="170"/>
        <v>0</v>
      </c>
      <c r="AE343" s="210">
        <f t="shared" si="170"/>
        <v>0</v>
      </c>
      <c r="AF343" s="210">
        <f t="shared" si="170"/>
        <v>0</v>
      </c>
      <c r="AG343" s="210">
        <f t="shared" si="170"/>
        <v>0</v>
      </c>
      <c r="AH343" s="210">
        <f t="shared" si="170"/>
        <v>0</v>
      </c>
      <c r="AI343" s="210">
        <f t="shared" si="170"/>
        <v>0</v>
      </c>
      <c r="AJ343" s="210">
        <f t="shared" si="170"/>
        <v>0</v>
      </c>
      <c r="AK343" s="210">
        <f t="shared" si="170"/>
        <v>0</v>
      </c>
      <c r="AL343" s="210">
        <f t="shared" si="170"/>
        <v>0</v>
      </c>
      <c r="AM343" s="210">
        <f t="shared" si="170"/>
        <v>0</v>
      </c>
      <c r="AN343" s="210">
        <f t="shared" si="170"/>
        <v>0</v>
      </c>
      <c r="AO343" s="210">
        <f t="shared" si="170"/>
        <v>0</v>
      </c>
      <c r="AP343" s="210">
        <f t="shared" si="170"/>
        <v>0</v>
      </c>
      <c r="AQ343" s="210">
        <f t="shared" si="170"/>
        <v>0</v>
      </c>
      <c r="AR343" s="210">
        <f t="shared" si="170"/>
        <v>0</v>
      </c>
      <c r="AS343" s="210">
        <f t="shared" si="170"/>
        <v>0</v>
      </c>
      <c r="AT343" s="210">
        <f t="shared" si="170"/>
        <v>0</v>
      </c>
      <c r="AU343" s="210">
        <f t="shared" si="170"/>
        <v>0</v>
      </c>
      <c r="AV343" s="210">
        <f t="shared" si="170"/>
        <v>0</v>
      </c>
      <c r="AW343" s="210">
        <f t="shared" si="170"/>
        <v>0</v>
      </c>
      <c r="AX343" s="210">
        <f t="shared" si="170"/>
        <v>0</v>
      </c>
      <c r="AY343" s="210">
        <f t="shared" si="170"/>
        <v>0</v>
      </c>
      <c r="AZ343" s="210">
        <f t="shared" si="170"/>
        <v>0</v>
      </c>
      <c r="BA343" s="210">
        <f t="shared" si="170"/>
        <v>0</v>
      </c>
      <c r="BB343" s="210">
        <f t="shared" si="170"/>
        <v>0</v>
      </c>
      <c r="BC343" s="210">
        <f t="shared" si="170"/>
        <v>0</v>
      </c>
      <c r="BD343" s="210">
        <f t="shared" si="170"/>
        <v>0</v>
      </c>
      <c r="BE343" s="210">
        <f t="shared" si="170"/>
        <v>0</v>
      </c>
      <c r="BF343" s="210">
        <f t="shared" si="170"/>
        <v>0</v>
      </c>
      <c r="BG343" s="210">
        <f t="shared" si="170"/>
        <v>0</v>
      </c>
      <c r="BH343" s="210">
        <f t="shared" si="170"/>
        <v>0</v>
      </c>
      <c r="BI343" s="210">
        <f t="shared" si="170"/>
        <v>0</v>
      </c>
      <c r="BJ343" s="210">
        <f t="shared" si="170"/>
        <v>0</v>
      </c>
      <c r="BK343" s="210">
        <f t="shared" si="170"/>
        <v>0</v>
      </c>
      <c r="BL343" s="210">
        <f t="shared" si="170"/>
        <v>0</v>
      </c>
      <c r="BM343" s="210">
        <f t="shared" si="170"/>
        <v>0</v>
      </c>
      <c r="BN343" s="210">
        <f t="shared" si="170"/>
        <v>0</v>
      </c>
      <c r="BO343" s="210">
        <f t="shared" si="170"/>
        <v>0</v>
      </c>
      <c r="BP343" s="210">
        <f t="shared" si="170"/>
        <v>0</v>
      </c>
      <c r="BQ343" s="210">
        <f t="shared" ref="BQ343:EB346" si="172">IFERROR(BQ152/$D152,0)</f>
        <v>0</v>
      </c>
      <c r="BR343" s="210">
        <f t="shared" si="172"/>
        <v>0</v>
      </c>
      <c r="BS343" s="210">
        <f t="shared" si="172"/>
        <v>0</v>
      </c>
      <c r="BT343" s="210">
        <f t="shared" si="172"/>
        <v>0</v>
      </c>
      <c r="BU343" s="210">
        <f t="shared" si="172"/>
        <v>0</v>
      </c>
      <c r="BV343" s="210">
        <f t="shared" si="172"/>
        <v>0</v>
      </c>
      <c r="BW343" s="210">
        <f t="shared" si="172"/>
        <v>0</v>
      </c>
      <c r="BX343" s="210">
        <f t="shared" si="172"/>
        <v>0</v>
      </c>
      <c r="BY343" s="210">
        <f t="shared" si="172"/>
        <v>0</v>
      </c>
      <c r="BZ343" s="210">
        <f t="shared" si="172"/>
        <v>0</v>
      </c>
      <c r="CA343" s="210">
        <f t="shared" si="172"/>
        <v>0</v>
      </c>
      <c r="CB343" s="210">
        <f t="shared" si="172"/>
        <v>0</v>
      </c>
      <c r="CC343" s="210">
        <f t="shared" si="172"/>
        <v>0</v>
      </c>
      <c r="CD343" s="210">
        <f t="shared" si="172"/>
        <v>0</v>
      </c>
      <c r="CE343" s="210">
        <f t="shared" si="172"/>
        <v>0</v>
      </c>
      <c r="CF343" s="210">
        <f t="shared" si="172"/>
        <v>0</v>
      </c>
      <c r="CG343" s="210">
        <f t="shared" si="172"/>
        <v>0</v>
      </c>
      <c r="CH343" s="210">
        <f t="shared" si="172"/>
        <v>0</v>
      </c>
      <c r="CI343" s="210">
        <f t="shared" si="172"/>
        <v>0</v>
      </c>
      <c r="CJ343" s="210">
        <f t="shared" si="172"/>
        <v>0</v>
      </c>
      <c r="CK343" s="210">
        <f t="shared" si="172"/>
        <v>0</v>
      </c>
      <c r="CL343" s="210">
        <f t="shared" si="172"/>
        <v>0</v>
      </c>
      <c r="CM343" s="210">
        <f t="shared" si="172"/>
        <v>0</v>
      </c>
      <c r="CN343" s="210">
        <f t="shared" si="172"/>
        <v>0</v>
      </c>
      <c r="CO343" s="210">
        <f t="shared" si="172"/>
        <v>0</v>
      </c>
      <c r="CP343" s="210">
        <f t="shared" si="172"/>
        <v>0</v>
      </c>
      <c r="CQ343" s="210">
        <f t="shared" si="172"/>
        <v>0</v>
      </c>
      <c r="CR343" s="210">
        <f t="shared" si="172"/>
        <v>0</v>
      </c>
      <c r="CS343" s="210">
        <f t="shared" si="172"/>
        <v>0</v>
      </c>
      <c r="CT343" s="210">
        <f t="shared" si="172"/>
        <v>0</v>
      </c>
      <c r="CU343" s="210">
        <f t="shared" si="172"/>
        <v>0</v>
      </c>
      <c r="CV343" s="210">
        <f t="shared" si="172"/>
        <v>0</v>
      </c>
      <c r="CW343" s="210">
        <f t="shared" si="172"/>
        <v>0</v>
      </c>
      <c r="CX343" s="210">
        <f t="shared" si="172"/>
        <v>0</v>
      </c>
      <c r="CY343" s="210">
        <f t="shared" si="172"/>
        <v>0</v>
      </c>
      <c r="CZ343" s="210">
        <f t="shared" si="172"/>
        <v>0</v>
      </c>
      <c r="DA343" s="210">
        <f t="shared" si="172"/>
        <v>0</v>
      </c>
      <c r="DB343" s="210">
        <f t="shared" si="172"/>
        <v>0</v>
      </c>
      <c r="DC343" s="210">
        <f t="shared" si="172"/>
        <v>0</v>
      </c>
      <c r="DD343" s="210">
        <f t="shared" si="172"/>
        <v>0</v>
      </c>
      <c r="DE343" s="210">
        <f t="shared" si="172"/>
        <v>0</v>
      </c>
      <c r="DF343" s="210">
        <f t="shared" si="172"/>
        <v>0</v>
      </c>
      <c r="DG343" s="210">
        <f t="shared" si="172"/>
        <v>0</v>
      </c>
      <c r="DH343" s="210">
        <f t="shared" si="172"/>
        <v>0</v>
      </c>
      <c r="DI343" s="210">
        <f t="shared" si="172"/>
        <v>0</v>
      </c>
      <c r="DJ343" s="210">
        <f t="shared" si="172"/>
        <v>0</v>
      </c>
      <c r="DK343" s="210">
        <f t="shared" si="172"/>
        <v>0</v>
      </c>
      <c r="DL343" s="210">
        <f t="shared" si="172"/>
        <v>0</v>
      </c>
      <c r="DM343" s="210">
        <f t="shared" si="172"/>
        <v>0</v>
      </c>
      <c r="DN343" s="210">
        <f t="shared" si="172"/>
        <v>0</v>
      </c>
      <c r="DO343" s="210">
        <f t="shared" si="172"/>
        <v>0</v>
      </c>
      <c r="DP343" s="210">
        <f t="shared" si="172"/>
        <v>0</v>
      </c>
      <c r="DQ343" s="210">
        <f t="shared" si="172"/>
        <v>0</v>
      </c>
      <c r="DR343" s="210">
        <f t="shared" si="172"/>
        <v>0</v>
      </c>
      <c r="DS343" s="210">
        <f t="shared" si="172"/>
        <v>0</v>
      </c>
      <c r="DT343" s="210">
        <f t="shared" si="172"/>
        <v>0</v>
      </c>
      <c r="DU343" s="210">
        <f t="shared" si="172"/>
        <v>0</v>
      </c>
      <c r="DV343" s="210">
        <f t="shared" si="172"/>
        <v>0</v>
      </c>
      <c r="DW343" s="210">
        <f t="shared" si="172"/>
        <v>0</v>
      </c>
      <c r="DX343" s="210">
        <f t="shared" si="172"/>
        <v>0</v>
      </c>
      <c r="DY343" s="210">
        <f t="shared" si="172"/>
        <v>0</v>
      </c>
      <c r="DZ343" s="210">
        <f t="shared" si="172"/>
        <v>0</v>
      </c>
      <c r="EA343" s="210">
        <f t="shared" si="172"/>
        <v>0</v>
      </c>
      <c r="EB343" s="210">
        <f t="shared" si="172"/>
        <v>0</v>
      </c>
      <c r="EC343" s="210">
        <f t="shared" si="171"/>
        <v>0</v>
      </c>
      <c r="ED343" s="210">
        <f t="shared" si="171"/>
        <v>0</v>
      </c>
      <c r="EE343" s="210">
        <f t="shared" si="171"/>
        <v>0</v>
      </c>
      <c r="EF343" s="210">
        <f t="shared" si="171"/>
        <v>0</v>
      </c>
      <c r="EG343" s="210">
        <f t="shared" si="171"/>
        <v>0</v>
      </c>
      <c r="EH343" s="210">
        <f t="shared" si="171"/>
        <v>0</v>
      </c>
      <c r="EI343" s="210">
        <f t="shared" si="171"/>
        <v>0</v>
      </c>
      <c r="EJ343" s="210">
        <f t="shared" si="171"/>
        <v>0</v>
      </c>
      <c r="EK343" s="210">
        <f t="shared" si="171"/>
        <v>0</v>
      </c>
      <c r="EL343" s="210">
        <f t="shared" si="171"/>
        <v>0</v>
      </c>
      <c r="EM343" s="210">
        <f t="shared" si="171"/>
        <v>0</v>
      </c>
      <c r="EN343" s="210">
        <f t="shared" si="171"/>
        <v>0</v>
      </c>
      <c r="EO343" s="210">
        <f t="shared" si="171"/>
        <v>0</v>
      </c>
      <c r="EP343" s="210">
        <f t="shared" si="171"/>
        <v>0</v>
      </c>
      <c r="EQ343" s="210">
        <f t="shared" si="171"/>
        <v>0</v>
      </c>
      <c r="ER343" s="210">
        <f t="shared" si="171"/>
        <v>0</v>
      </c>
      <c r="ES343" s="210">
        <f t="shared" si="171"/>
        <v>0</v>
      </c>
      <c r="ET343" s="210">
        <f t="shared" si="171"/>
        <v>0</v>
      </c>
      <c r="EU343" s="210">
        <f t="shared" si="171"/>
        <v>0</v>
      </c>
      <c r="EV343" s="210">
        <f t="shared" si="171"/>
        <v>0</v>
      </c>
      <c r="EW343" s="210">
        <f t="shared" si="171"/>
        <v>0</v>
      </c>
      <c r="EX343" s="210">
        <f t="shared" si="171"/>
        <v>0</v>
      </c>
      <c r="EY343" s="210">
        <f t="shared" si="171"/>
        <v>0</v>
      </c>
      <c r="EZ343" s="210">
        <f t="shared" si="171"/>
        <v>0</v>
      </c>
      <c r="FA343" s="210">
        <f t="shared" si="171"/>
        <v>0</v>
      </c>
      <c r="FB343" s="210">
        <f t="shared" si="171"/>
        <v>0</v>
      </c>
      <c r="FC343" s="210">
        <f t="shared" si="171"/>
        <v>0</v>
      </c>
      <c r="FD343" s="210">
        <f t="shared" si="171"/>
        <v>0</v>
      </c>
      <c r="FE343" s="210">
        <f t="shared" si="171"/>
        <v>0</v>
      </c>
      <c r="FF343" s="210">
        <f t="shared" si="171"/>
        <v>0</v>
      </c>
      <c r="FG343" s="210">
        <f t="shared" si="171"/>
        <v>0</v>
      </c>
      <c r="FH343" s="210">
        <f t="shared" si="171"/>
        <v>0</v>
      </c>
      <c r="FI343" s="210">
        <f t="shared" si="171"/>
        <v>0</v>
      </c>
      <c r="FJ343" s="210">
        <f t="shared" si="171"/>
        <v>0</v>
      </c>
      <c r="FK343" s="210">
        <f t="shared" si="171"/>
        <v>0</v>
      </c>
      <c r="FL343" s="210">
        <f t="shared" si="171"/>
        <v>0</v>
      </c>
      <c r="FM343" s="210">
        <f t="shared" si="171"/>
        <v>0</v>
      </c>
      <c r="FN343" s="210">
        <f t="shared" si="171"/>
        <v>0</v>
      </c>
      <c r="FO343" s="210">
        <f t="shared" si="171"/>
        <v>0</v>
      </c>
      <c r="FP343" s="210">
        <f t="shared" si="171"/>
        <v>0</v>
      </c>
      <c r="FQ343" s="210">
        <f t="shared" si="171"/>
        <v>0</v>
      </c>
      <c r="FR343" s="210">
        <f t="shared" si="171"/>
        <v>0</v>
      </c>
      <c r="FS343" s="210">
        <f t="shared" si="171"/>
        <v>0</v>
      </c>
      <c r="FT343" s="210">
        <f t="shared" si="171"/>
        <v>0</v>
      </c>
      <c r="FU343" s="210">
        <f t="shared" si="171"/>
        <v>0</v>
      </c>
      <c r="FV343" s="210">
        <f t="shared" si="171"/>
        <v>0</v>
      </c>
      <c r="FW343" s="210">
        <f t="shared" si="171"/>
        <v>0</v>
      </c>
      <c r="FX343" s="210">
        <f t="shared" si="171"/>
        <v>0</v>
      </c>
      <c r="FY343" s="210">
        <f t="shared" si="171"/>
        <v>0</v>
      </c>
      <c r="FZ343" s="210">
        <f t="shared" si="171"/>
        <v>0</v>
      </c>
      <c r="GA343" s="210">
        <f t="shared" si="171"/>
        <v>0</v>
      </c>
      <c r="GB343" s="210">
        <f t="shared" si="171"/>
        <v>0</v>
      </c>
      <c r="GC343" s="210">
        <f t="shared" si="171"/>
        <v>0</v>
      </c>
      <c r="GD343" s="210">
        <f t="shared" si="171"/>
        <v>0</v>
      </c>
      <c r="GE343" s="210">
        <f t="shared" si="171"/>
        <v>0</v>
      </c>
      <c r="GF343" s="210">
        <f t="shared" si="171"/>
        <v>0</v>
      </c>
      <c r="GG343" s="210">
        <f t="shared" si="171"/>
        <v>0</v>
      </c>
      <c r="GH343" s="210">
        <f t="shared" si="171"/>
        <v>0</v>
      </c>
      <c r="GI343" s="210">
        <f t="shared" si="171"/>
        <v>0</v>
      </c>
      <c r="GK343" s="216">
        <f t="shared" si="155"/>
        <v>0</v>
      </c>
      <c r="GL343" s="216">
        <f t="shared" si="150"/>
        <v>0</v>
      </c>
      <c r="GM343" s="216">
        <f t="shared" si="151"/>
        <v>0</v>
      </c>
      <c r="GN343" s="216">
        <f t="shared" si="152"/>
        <v>0</v>
      </c>
    </row>
    <row r="344" spans="1:196" x14ac:dyDescent="0.35">
      <c r="A344" s="9">
        <f>Report!$C$4</f>
        <v>1</v>
      </c>
      <c r="B344" t="str">
        <f>VLOOKUP($A344,Centers!$B$1:$C$120,2,)</f>
        <v>GATE</v>
      </c>
      <c r="C344" s="209">
        <v>45030</v>
      </c>
      <c r="D344" s="113">
        <f>IF($A344=1,SUM(SUMIFS(Indent!$E:$E,Indent!$C:$C,Waterfall!$C344,Indent!$A:$A,Centers!$A$2),SUMIFS(Indent!$E:$E,Indent!$C:$C,Waterfall!$C344,Indent!$A:$A,Centers!$A$3),SUMIFS(Indent!$E:$E,Indent!$C:$C,Waterfall!$C344,Indent!$A:$A,Centers!$A$4),SUMIFS(Indent!$E:$E,Indent!$C:$C,Waterfall!$C344,Indent!$A:$A,Centers!$A$5),SUMIFS(Indent!$E:$E,Indent!$C:$C,Waterfall!$C344,Indent!$A:$A,Centers!$A$6),SUMIFS(Indent!$E:$E,Indent!$C:$C,Waterfall!$C344,Indent!$A:$A,Centers!$A$7),SUMIFS(Indent!$E:$E,Indent!$C:$C,Waterfall!$C344,Indent!$A:$A,Centers!$A$8)),SUMIFS(Indent!$E:$E,Indent!$C:$C,Waterfall!$C344,Indent!$A:$A,$A344))</f>
        <v>0</v>
      </c>
      <c r="E344" s="210">
        <f t="shared" si="148"/>
        <v>0</v>
      </c>
      <c r="F344" s="210">
        <f t="shared" ref="F344:BQ347" si="173">IFERROR(F153/$D153,0)</f>
        <v>0</v>
      </c>
      <c r="G344" s="210">
        <f t="shared" si="173"/>
        <v>0</v>
      </c>
      <c r="H344" s="210">
        <f t="shared" si="173"/>
        <v>0</v>
      </c>
      <c r="I344" s="210">
        <f t="shared" si="173"/>
        <v>0</v>
      </c>
      <c r="J344" s="210">
        <f t="shared" si="173"/>
        <v>0</v>
      </c>
      <c r="K344" s="210">
        <f t="shared" si="173"/>
        <v>0</v>
      </c>
      <c r="L344" s="210">
        <f t="shared" si="173"/>
        <v>0</v>
      </c>
      <c r="M344" s="210">
        <f t="shared" si="173"/>
        <v>0</v>
      </c>
      <c r="N344" s="210">
        <f t="shared" si="173"/>
        <v>0</v>
      </c>
      <c r="O344" s="210">
        <f t="shared" si="173"/>
        <v>0</v>
      </c>
      <c r="P344" s="210">
        <f t="shared" si="173"/>
        <v>0</v>
      </c>
      <c r="Q344" s="210">
        <f t="shared" si="173"/>
        <v>0</v>
      </c>
      <c r="R344" s="210">
        <f t="shared" si="173"/>
        <v>0</v>
      </c>
      <c r="S344" s="210">
        <f t="shared" si="173"/>
        <v>0</v>
      </c>
      <c r="T344" s="210">
        <f t="shared" si="173"/>
        <v>0</v>
      </c>
      <c r="U344" s="210">
        <f t="shared" si="173"/>
        <v>0</v>
      </c>
      <c r="V344" s="210">
        <f t="shared" si="173"/>
        <v>0</v>
      </c>
      <c r="W344" s="210">
        <f t="shared" si="173"/>
        <v>0</v>
      </c>
      <c r="X344" s="210">
        <f t="shared" si="173"/>
        <v>0</v>
      </c>
      <c r="Y344" s="210">
        <f t="shared" si="173"/>
        <v>0</v>
      </c>
      <c r="Z344" s="210">
        <f t="shared" si="173"/>
        <v>0</v>
      </c>
      <c r="AA344" s="210">
        <f t="shared" si="173"/>
        <v>0</v>
      </c>
      <c r="AB344" s="210">
        <f t="shared" si="173"/>
        <v>0</v>
      </c>
      <c r="AC344" s="210">
        <f t="shared" si="173"/>
        <v>0</v>
      </c>
      <c r="AD344" s="210">
        <f t="shared" si="173"/>
        <v>0</v>
      </c>
      <c r="AE344" s="210">
        <f t="shared" si="173"/>
        <v>0</v>
      </c>
      <c r="AF344" s="210">
        <f t="shared" si="173"/>
        <v>0</v>
      </c>
      <c r="AG344" s="210">
        <f t="shared" si="173"/>
        <v>0</v>
      </c>
      <c r="AH344" s="210">
        <f t="shared" si="173"/>
        <v>0</v>
      </c>
      <c r="AI344" s="210">
        <f t="shared" si="173"/>
        <v>0</v>
      </c>
      <c r="AJ344" s="210">
        <f t="shared" si="173"/>
        <v>0</v>
      </c>
      <c r="AK344" s="210">
        <f t="shared" si="173"/>
        <v>0</v>
      </c>
      <c r="AL344" s="210">
        <f t="shared" si="173"/>
        <v>0</v>
      </c>
      <c r="AM344" s="210">
        <f t="shared" si="173"/>
        <v>0</v>
      </c>
      <c r="AN344" s="210">
        <f t="shared" si="173"/>
        <v>0</v>
      </c>
      <c r="AO344" s="210">
        <f t="shared" si="173"/>
        <v>0</v>
      </c>
      <c r="AP344" s="210">
        <f t="shared" si="173"/>
        <v>0</v>
      </c>
      <c r="AQ344" s="210">
        <f t="shared" si="173"/>
        <v>0</v>
      </c>
      <c r="AR344" s="210">
        <f t="shared" si="173"/>
        <v>0</v>
      </c>
      <c r="AS344" s="210">
        <f t="shared" si="173"/>
        <v>0</v>
      </c>
      <c r="AT344" s="210">
        <f t="shared" si="173"/>
        <v>0</v>
      </c>
      <c r="AU344" s="210">
        <f t="shared" si="173"/>
        <v>0</v>
      </c>
      <c r="AV344" s="210">
        <f t="shared" si="173"/>
        <v>0</v>
      </c>
      <c r="AW344" s="210">
        <f t="shared" si="173"/>
        <v>0</v>
      </c>
      <c r="AX344" s="210">
        <f t="shared" si="173"/>
        <v>0</v>
      </c>
      <c r="AY344" s="210">
        <f t="shared" si="173"/>
        <v>0</v>
      </c>
      <c r="AZ344" s="210">
        <f t="shared" si="173"/>
        <v>0</v>
      </c>
      <c r="BA344" s="210">
        <f t="shared" si="173"/>
        <v>0</v>
      </c>
      <c r="BB344" s="210">
        <f t="shared" si="173"/>
        <v>0</v>
      </c>
      <c r="BC344" s="210">
        <f t="shared" si="173"/>
        <v>0</v>
      </c>
      <c r="BD344" s="210">
        <f t="shared" si="173"/>
        <v>0</v>
      </c>
      <c r="BE344" s="210">
        <f t="shared" si="173"/>
        <v>0</v>
      </c>
      <c r="BF344" s="210">
        <f t="shared" si="173"/>
        <v>0</v>
      </c>
      <c r="BG344" s="210">
        <f t="shared" si="173"/>
        <v>0</v>
      </c>
      <c r="BH344" s="210">
        <f t="shared" si="173"/>
        <v>0</v>
      </c>
      <c r="BI344" s="210">
        <f t="shared" si="173"/>
        <v>0</v>
      </c>
      <c r="BJ344" s="210">
        <f t="shared" si="173"/>
        <v>0</v>
      </c>
      <c r="BK344" s="210">
        <f t="shared" si="173"/>
        <v>0</v>
      </c>
      <c r="BL344" s="210">
        <f t="shared" si="173"/>
        <v>0</v>
      </c>
      <c r="BM344" s="210">
        <f t="shared" si="173"/>
        <v>0</v>
      </c>
      <c r="BN344" s="210">
        <f t="shared" si="173"/>
        <v>0</v>
      </c>
      <c r="BO344" s="210">
        <f t="shared" si="173"/>
        <v>0</v>
      </c>
      <c r="BP344" s="210">
        <f t="shared" si="173"/>
        <v>0</v>
      </c>
      <c r="BQ344" s="210">
        <f t="shared" si="173"/>
        <v>0</v>
      </c>
      <c r="BR344" s="210">
        <f t="shared" si="172"/>
        <v>0</v>
      </c>
      <c r="BS344" s="210">
        <f t="shared" si="172"/>
        <v>0</v>
      </c>
      <c r="BT344" s="210">
        <f t="shared" si="172"/>
        <v>0</v>
      </c>
      <c r="BU344" s="210">
        <f t="shared" si="172"/>
        <v>0</v>
      </c>
      <c r="BV344" s="210">
        <f t="shared" si="172"/>
        <v>0</v>
      </c>
      <c r="BW344" s="210">
        <f t="shared" si="172"/>
        <v>0</v>
      </c>
      <c r="BX344" s="210">
        <f t="shared" si="172"/>
        <v>0</v>
      </c>
      <c r="BY344" s="210">
        <f t="shared" si="172"/>
        <v>0</v>
      </c>
      <c r="BZ344" s="210">
        <f t="shared" si="172"/>
        <v>0</v>
      </c>
      <c r="CA344" s="210">
        <f t="shared" si="172"/>
        <v>0</v>
      </c>
      <c r="CB344" s="210">
        <f t="shared" si="172"/>
        <v>0</v>
      </c>
      <c r="CC344" s="210">
        <f t="shared" si="172"/>
        <v>0</v>
      </c>
      <c r="CD344" s="210">
        <f t="shared" si="172"/>
        <v>0</v>
      </c>
      <c r="CE344" s="210">
        <f t="shared" si="172"/>
        <v>0</v>
      </c>
      <c r="CF344" s="210">
        <f t="shared" si="172"/>
        <v>0</v>
      </c>
      <c r="CG344" s="210">
        <f t="shared" si="172"/>
        <v>0</v>
      </c>
      <c r="CH344" s="210">
        <f t="shared" si="172"/>
        <v>0</v>
      </c>
      <c r="CI344" s="210">
        <f t="shared" si="172"/>
        <v>0</v>
      </c>
      <c r="CJ344" s="210">
        <f t="shared" si="172"/>
        <v>0</v>
      </c>
      <c r="CK344" s="210">
        <f t="shared" si="172"/>
        <v>0</v>
      </c>
      <c r="CL344" s="210">
        <f t="shared" si="172"/>
        <v>0</v>
      </c>
      <c r="CM344" s="210">
        <f t="shared" si="172"/>
        <v>0</v>
      </c>
      <c r="CN344" s="210">
        <f t="shared" si="172"/>
        <v>0</v>
      </c>
      <c r="CO344" s="210">
        <f t="shared" si="172"/>
        <v>0</v>
      </c>
      <c r="CP344" s="210">
        <f t="shared" si="172"/>
        <v>0</v>
      </c>
      <c r="CQ344" s="210">
        <f t="shared" si="172"/>
        <v>0</v>
      </c>
      <c r="CR344" s="210">
        <f t="shared" si="172"/>
        <v>0</v>
      </c>
      <c r="CS344" s="210">
        <f t="shared" si="172"/>
        <v>0</v>
      </c>
      <c r="CT344" s="210">
        <f t="shared" si="172"/>
        <v>0</v>
      </c>
      <c r="CU344" s="210">
        <f t="shared" si="172"/>
        <v>0</v>
      </c>
      <c r="CV344" s="210">
        <f t="shared" si="172"/>
        <v>0</v>
      </c>
      <c r="CW344" s="210">
        <f t="shared" si="172"/>
        <v>0</v>
      </c>
      <c r="CX344" s="210">
        <f t="shared" si="172"/>
        <v>0</v>
      </c>
      <c r="CY344" s="210">
        <f t="shared" si="172"/>
        <v>0</v>
      </c>
      <c r="CZ344" s="210">
        <f t="shared" si="172"/>
        <v>0</v>
      </c>
      <c r="DA344" s="210">
        <f t="shared" si="172"/>
        <v>0</v>
      </c>
      <c r="DB344" s="210">
        <f t="shared" si="172"/>
        <v>0</v>
      </c>
      <c r="DC344" s="210">
        <f t="shared" si="172"/>
        <v>0</v>
      </c>
      <c r="DD344" s="210">
        <f t="shared" si="172"/>
        <v>0</v>
      </c>
      <c r="DE344" s="210">
        <f t="shared" si="172"/>
        <v>0</v>
      </c>
      <c r="DF344" s="210">
        <f t="shared" si="172"/>
        <v>0</v>
      </c>
      <c r="DG344" s="210">
        <f t="shared" si="172"/>
        <v>0</v>
      </c>
      <c r="DH344" s="210">
        <f t="shared" si="172"/>
        <v>0</v>
      </c>
      <c r="DI344" s="210">
        <f t="shared" si="172"/>
        <v>0</v>
      </c>
      <c r="DJ344" s="210">
        <f t="shared" si="172"/>
        <v>0</v>
      </c>
      <c r="DK344" s="210">
        <f t="shared" si="172"/>
        <v>0</v>
      </c>
      <c r="DL344" s="210">
        <f t="shared" si="172"/>
        <v>0</v>
      </c>
      <c r="DM344" s="210">
        <f t="shared" si="172"/>
        <v>0</v>
      </c>
      <c r="DN344" s="210">
        <f t="shared" si="172"/>
        <v>0</v>
      </c>
      <c r="DO344" s="210">
        <f t="shared" si="172"/>
        <v>0</v>
      </c>
      <c r="DP344" s="210">
        <f t="shared" si="172"/>
        <v>0</v>
      </c>
      <c r="DQ344" s="210">
        <f t="shared" si="172"/>
        <v>0</v>
      </c>
      <c r="DR344" s="210">
        <f t="shared" si="172"/>
        <v>0</v>
      </c>
      <c r="DS344" s="210">
        <f t="shared" si="172"/>
        <v>0</v>
      </c>
      <c r="DT344" s="210">
        <f t="shared" si="172"/>
        <v>0</v>
      </c>
      <c r="DU344" s="210">
        <f t="shared" si="172"/>
        <v>0</v>
      </c>
      <c r="DV344" s="210">
        <f t="shared" si="172"/>
        <v>0</v>
      </c>
      <c r="DW344" s="210">
        <f t="shared" si="172"/>
        <v>0</v>
      </c>
      <c r="DX344" s="210">
        <f t="shared" si="172"/>
        <v>0</v>
      </c>
      <c r="DY344" s="210">
        <f t="shared" si="172"/>
        <v>0</v>
      </c>
      <c r="DZ344" s="210">
        <f t="shared" si="172"/>
        <v>0</v>
      </c>
      <c r="EA344" s="210">
        <f t="shared" si="172"/>
        <v>0</v>
      </c>
      <c r="EB344" s="210">
        <f t="shared" si="172"/>
        <v>0</v>
      </c>
      <c r="EC344" s="210">
        <f t="shared" si="171"/>
        <v>0</v>
      </c>
      <c r="ED344" s="210">
        <f t="shared" si="171"/>
        <v>0</v>
      </c>
      <c r="EE344" s="210">
        <f t="shared" si="171"/>
        <v>0</v>
      </c>
      <c r="EF344" s="210">
        <f t="shared" si="171"/>
        <v>0</v>
      </c>
      <c r="EG344" s="210">
        <f t="shared" si="171"/>
        <v>0</v>
      </c>
      <c r="EH344" s="210">
        <f t="shared" si="171"/>
        <v>0</v>
      </c>
      <c r="EI344" s="210">
        <f t="shared" si="171"/>
        <v>0</v>
      </c>
      <c r="EJ344" s="210">
        <f t="shared" si="171"/>
        <v>0</v>
      </c>
      <c r="EK344" s="210">
        <f t="shared" si="171"/>
        <v>0</v>
      </c>
      <c r="EL344" s="210">
        <f t="shared" si="171"/>
        <v>0</v>
      </c>
      <c r="EM344" s="210">
        <f t="shared" si="171"/>
        <v>0</v>
      </c>
      <c r="EN344" s="210">
        <f t="shared" si="171"/>
        <v>0</v>
      </c>
      <c r="EO344" s="210">
        <f t="shared" si="171"/>
        <v>0</v>
      </c>
      <c r="EP344" s="210">
        <f t="shared" si="171"/>
        <v>0</v>
      </c>
      <c r="EQ344" s="210">
        <f t="shared" si="171"/>
        <v>0</v>
      </c>
      <c r="ER344" s="210">
        <f t="shared" si="171"/>
        <v>0</v>
      </c>
      <c r="ES344" s="210">
        <f t="shared" si="171"/>
        <v>0</v>
      </c>
      <c r="ET344" s="210">
        <f t="shared" si="171"/>
        <v>0</v>
      </c>
      <c r="EU344" s="210">
        <f t="shared" si="171"/>
        <v>0</v>
      </c>
      <c r="EV344" s="210">
        <f t="shared" ref="EV344:GI344" si="174">IFERROR(EV153/$D153,0)</f>
        <v>0</v>
      </c>
      <c r="EW344" s="210">
        <f t="shared" si="174"/>
        <v>0</v>
      </c>
      <c r="EX344" s="210">
        <f t="shared" si="174"/>
        <v>0</v>
      </c>
      <c r="EY344" s="210">
        <f t="shared" si="174"/>
        <v>0</v>
      </c>
      <c r="EZ344" s="210">
        <f t="shared" si="174"/>
        <v>0</v>
      </c>
      <c r="FA344" s="210">
        <f t="shared" si="174"/>
        <v>0</v>
      </c>
      <c r="FB344" s="210">
        <f t="shared" si="174"/>
        <v>0</v>
      </c>
      <c r="FC344" s="210">
        <f t="shared" si="174"/>
        <v>0</v>
      </c>
      <c r="FD344" s="210">
        <f t="shared" si="174"/>
        <v>0</v>
      </c>
      <c r="FE344" s="210">
        <f t="shared" si="174"/>
        <v>0</v>
      </c>
      <c r="FF344" s="210">
        <f t="shared" si="174"/>
        <v>0</v>
      </c>
      <c r="FG344" s="210">
        <f t="shared" si="174"/>
        <v>0</v>
      </c>
      <c r="FH344" s="210">
        <f t="shared" si="174"/>
        <v>0</v>
      </c>
      <c r="FI344" s="210">
        <f t="shared" si="174"/>
        <v>0</v>
      </c>
      <c r="FJ344" s="210">
        <f t="shared" si="174"/>
        <v>0</v>
      </c>
      <c r="FK344" s="210">
        <f t="shared" si="174"/>
        <v>0</v>
      </c>
      <c r="FL344" s="210">
        <f t="shared" si="174"/>
        <v>0</v>
      </c>
      <c r="FM344" s="210">
        <f t="shared" si="174"/>
        <v>0</v>
      </c>
      <c r="FN344" s="210">
        <f t="shared" si="174"/>
        <v>0</v>
      </c>
      <c r="FO344" s="210">
        <f t="shared" si="174"/>
        <v>0</v>
      </c>
      <c r="FP344" s="210">
        <f t="shared" si="174"/>
        <v>0</v>
      </c>
      <c r="FQ344" s="210">
        <f t="shared" si="174"/>
        <v>0</v>
      </c>
      <c r="FR344" s="210">
        <f t="shared" si="174"/>
        <v>0</v>
      </c>
      <c r="FS344" s="210">
        <f t="shared" si="174"/>
        <v>0</v>
      </c>
      <c r="FT344" s="210">
        <f t="shared" si="174"/>
        <v>0</v>
      </c>
      <c r="FU344" s="210">
        <f t="shared" si="174"/>
        <v>0</v>
      </c>
      <c r="FV344" s="210">
        <f t="shared" si="174"/>
        <v>0</v>
      </c>
      <c r="FW344" s="210">
        <f t="shared" si="174"/>
        <v>0</v>
      </c>
      <c r="FX344" s="210">
        <f t="shared" si="174"/>
        <v>0</v>
      </c>
      <c r="FY344" s="210">
        <f t="shared" si="174"/>
        <v>0</v>
      </c>
      <c r="FZ344" s="210">
        <f t="shared" si="174"/>
        <v>0</v>
      </c>
      <c r="GA344" s="210">
        <f t="shared" si="174"/>
        <v>0</v>
      </c>
      <c r="GB344" s="210">
        <f t="shared" si="174"/>
        <v>0</v>
      </c>
      <c r="GC344" s="210">
        <f t="shared" si="174"/>
        <v>0</v>
      </c>
      <c r="GD344" s="210">
        <f t="shared" si="174"/>
        <v>0</v>
      </c>
      <c r="GE344" s="210">
        <f t="shared" si="174"/>
        <v>0</v>
      </c>
      <c r="GF344" s="210">
        <f t="shared" si="174"/>
        <v>0</v>
      </c>
      <c r="GG344" s="210">
        <f t="shared" si="174"/>
        <v>0</v>
      </c>
      <c r="GH344" s="210">
        <f t="shared" si="174"/>
        <v>0</v>
      </c>
      <c r="GI344" s="210">
        <f t="shared" si="174"/>
        <v>0</v>
      </c>
      <c r="GK344" s="216">
        <f t="shared" si="155"/>
        <v>0</v>
      </c>
      <c r="GL344" s="216">
        <f t="shared" si="150"/>
        <v>0</v>
      </c>
      <c r="GM344" s="216">
        <f t="shared" si="151"/>
        <v>0</v>
      </c>
      <c r="GN344" s="216">
        <f t="shared" si="152"/>
        <v>0</v>
      </c>
    </row>
    <row r="345" spans="1:196" x14ac:dyDescent="0.35">
      <c r="A345" s="9">
        <f>Report!$C$4</f>
        <v>1</v>
      </c>
      <c r="B345" t="str">
        <f>VLOOKUP($A345,Centers!$B$1:$C$120,2,)</f>
        <v>GATE</v>
      </c>
      <c r="C345" s="209">
        <v>45031</v>
      </c>
      <c r="D345" s="113">
        <f>IF($A345=1,SUM(SUMIFS(Indent!$E:$E,Indent!$C:$C,Waterfall!$C345,Indent!$A:$A,Centers!$A$2),SUMIFS(Indent!$E:$E,Indent!$C:$C,Waterfall!$C345,Indent!$A:$A,Centers!$A$3),SUMIFS(Indent!$E:$E,Indent!$C:$C,Waterfall!$C345,Indent!$A:$A,Centers!$A$4),SUMIFS(Indent!$E:$E,Indent!$C:$C,Waterfall!$C345,Indent!$A:$A,Centers!$A$5),SUMIFS(Indent!$E:$E,Indent!$C:$C,Waterfall!$C345,Indent!$A:$A,Centers!$A$6),SUMIFS(Indent!$E:$E,Indent!$C:$C,Waterfall!$C345,Indent!$A:$A,Centers!$A$7),SUMIFS(Indent!$E:$E,Indent!$C:$C,Waterfall!$C345,Indent!$A:$A,Centers!$A$8)),SUMIFS(Indent!$E:$E,Indent!$C:$C,Waterfall!$C345,Indent!$A:$A,$A345))</f>
        <v>0</v>
      </c>
      <c r="E345" s="210">
        <f t="shared" si="148"/>
        <v>0</v>
      </c>
      <c r="F345" s="210">
        <f t="shared" si="173"/>
        <v>0</v>
      </c>
      <c r="G345" s="210">
        <f t="shared" si="173"/>
        <v>0</v>
      </c>
      <c r="H345" s="210">
        <f t="shared" si="173"/>
        <v>0</v>
      </c>
      <c r="I345" s="210">
        <f t="shared" si="173"/>
        <v>0</v>
      </c>
      <c r="J345" s="210">
        <f t="shared" si="173"/>
        <v>0</v>
      </c>
      <c r="K345" s="210">
        <f t="shared" si="173"/>
        <v>0</v>
      </c>
      <c r="L345" s="210">
        <f t="shared" si="173"/>
        <v>0</v>
      </c>
      <c r="M345" s="210">
        <f t="shared" si="173"/>
        <v>0</v>
      </c>
      <c r="N345" s="210">
        <f t="shared" si="173"/>
        <v>0</v>
      </c>
      <c r="O345" s="210">
        <f t="shared" si="173"/>
        <v>0</v>
      </c>
      <c r="P345" s="210">
        <f t="shared" si="173"/>
        <v>0</v>
      </c>
      <c r="Q345" s="210">
        <f t="shared" si="173"/>
        <v>0</v>
      </c>
      <c r="R345" s="210">
        <f t="shared" si="173"/>
        <v>0</v>
      </c>
      <c r="S345" s="210">
        <f t="shared" si="173"/>
        <v>0</v>
      </c>
      <c r="T345" s="210">
        <f t="shared" si="173"/>
        <v>0</v>
      </c>
      <c r="U345" s="210">
        <f t="shared" si="173"/>
        <v>0</v>
      </c>
      <c r="V345" s="210">
        <f t="shared" si="173"/>
        <v>0</v>
      </c>
      <c r="W345" s="210">
        <f t="shared" si="173"/>
        <v>0</v>
      </c>
      <c r="X345" s="210">
        <f t="shared" si="173"/>
        <v>0</v>
      </c>
      <c r="Y345" s="210">
        <f t="shared" si="173"/>
        <v>0</v>
      </c>
      <c r="Z345" s="210">
        <f t="shared" si="173"/>
        <v>0</v>
      </c>
      <c r="AA345" s="210">
        <f t="shared" si="173"/>
        <v>0</v>
      </c>
      <c r="AB345" s="210">
        <f t="shared" si="173"/>
        <v>0</v>
      </c>
      <c r="AC345" s="210">
        <f t="shared" si="173"/>
        <v>0</v>
      </c>
      <c r="AD345" s="210">
        <f t="shared" si="173"/>
        <v>0</v>
      </c>
      <c r="AE345" s="210">
        <f t="shared" si="173"/>
        <v>0</v>
      </c>
      <c r="AF345" s="210">
        <f t="shared" si="173"/>
        <v>0</v>
      </c>
      <c r="AG345" s="210">
        <f t="shared" si="173"/>
        <v>0</v>
      </c>
      <c r="AH345" s="210">
        <f t="shared" si="173"/>
        <v>0</v>
      </c>
      <c r="AI345" s="210">
        <f t="shared" si="173"/>
        <v>0</v>
      </c>
      <c r="AJ345" s="210">
        <f t="shared" si="173"/>
        <v>0</v>
      </c>
      <c r="AK345" s="210">
        <f t="shared" si="173"/>
        <v>0</v>
      </c>
      <c r="AL345" s="210">
        <f t="shared" si="173"/>
        <v>0</v>
      </c>
      <c r="AM345" s="210">
        <f t="shared" si="173"/>
        <v>0</v>
      </c>
      <c r="AN345" s="210">
        <f t="shared" si="173"/>
        <v>0</v>
      </c>
      <c r="AO345" s="210">
        <f t="shared" si="173"/>
        <v>0</v>
      </c>
      <c r="AP345" s="210">
        <f t="shared" si="173"/>
        <v>0</v>
      </c>
      <c r="AQ345" s="210">
        <f t="shared" si="173"/>
        <v>0</v>
      </c>
      <c r="AR345" s="210">
        <f t="shared" si="173"/>
        <v>0</v>
      </c>
      <c r="AS345" s="210">
        <f t="shared" si="173"/>
        <v>0</v>
      </c>
      <c r="AT345" s="210">
        <f t="shared" si="173"/>
        <v>0</v>
      </c>
      <c r="AU345" s="210">
        <f t="shared" si="173"/>
        <v>0</v>
      </c>
      <c r="AV345" s="210">
        <f t="shared" si="173"/>
        <v>0</v>
      </c>
      <c r="AW345" s="210">
        <f t="shared" si="173"/>
        <v>0</v>
      </c>
      <c r="AX345" s="210">
        <f t="shared" si="173"/>
        <v>0</v>
      </c>
      <c r="AY345" s="210">
        <f t="shared" si="173"/>
        <v>0</v>
      </c>
      <c r="AZ345" s="210">
        <f t="shared" si="173"/>
        <v>0</v>
      </c>
      <c r="BA345" s="210">
        <f t="shared" si="173"/>
        <v>0</v>
      </c>
      <c r="BB345" s="210">
        <f t="shared" si="173"/>
        <v>0</v>
      </c>
      <c r="BC345" s="210">
        <f t="shared" si="173"/>
        <v>0</v>
      </c>
      <c r="BD345" s="210">
        <f t="shared" si="173"/>
        <v>0</v>
      </c>
      <c r="BE345" s="210">
        <f t="shared" si="173"/>
        <v>0</v>
      </c>
      <c r="BF345" s="210">
        <f t="shared" si="173"/>
        <v>0</v>
      </c>
      <c r="BG345" s="210">
        <f t="shared" si="173"/>
        <v>0</v>
      </c>
      <c r="BH345" s="210">
        <f t="shared" si="173"/>
        <v>0</v>
      </c>
      <c r="BI345" s="210">
        <f t="shared" si="173"/>
        <v>0</v>
      </c>
      <c r="BJ345" s="210">
        <f t="shared" si="173"/>
        <v>0</v>
      </c>
      <c r="BK345" s="210">
        <f t="shared" si="173"/>
        <v>0</v>
      </c>
      <c r="BL345" s="210">
        <f t="shared" si="173"/>
        <v>0</v>
      </c>
      <c r="BM345" s="210">
        <f t="shared" si="173"/>
        <v>0</v>
      </c>
      <c r="BN345" s="210">
        <f t="shared" si="173"/>
        <v>0</v>
      </c>
      <c r="BO345" s="210">
        <f t="shared" si="173"/>
        <v>0</v>
      </c>
      <c r="BP345" s="210">
        <f t="shared" si="173"/>
        <v>0</v>
      </c>
      <c r="BQ345" s="210">
        <f t="shared" si="173"/>
        <v>0</v>
      </c>
      <c r="BR345" s="210">
        <f t="shared" si="172"/>
        <v>0</v>
      </c>
      <c r="BS345" s="210">
        <f t="shared" si="172"/>
        <v>0</v>
      </c>
      <c r="BT345" s="210">
        <f t="shared" si="172"/>
        <v>0</v>
      </c>
      <c r="BU345" s="210">
        <f t="shared" si="172"/>
        <v>0</v>
      </c>
      <c r="BV345" s="210">
        <f t="shared" si="172"/>
        <v>0</v>
      </c>
      <c r="BW345" s="210">
        <f t="shared" si="172"/>
        <v>0</v>
      </c>
      <c r="BX345" s="210">
        <f t="shared" si="172"/>
        <v>0</v>
      </c>
      <c r="BY345" s="210">
        <f t="shared" si="172"/>
        <v>0</v>
      </c>
      <c r="BZ345" s="210">
        <f t="shared" si="172"/>
        <v>0</v>
      </c>
      <c r="CA345" s="210">
        <f t="shared" si="172"/>
        <v>0</v>
      </c>
      <c r="CB345" s="210">
        <f t="shared" si="172"/>
        <v>0</v>
      </c>
      <c r="CC345" s="210">
        <f t="shared" si="172"/>
        <v>0</v>
      </c>
      <c r="CD345" s="210">
        <f t="shared" si="172"/>
        <v>0</v>
      </c>
      <c r="CE345" s="210">
        <f t="shared" si="172"/>
        <v>0</v>
      </c>
      <c r="CF345" s="210">
        <f t="shared" si="172"/>
        <v>0</v>
      </c>
      <c r="CG345" s="210">
        <f t="shared" si="172"/>
        <v>0</v>
      </c>
      <c r="CH345" s="210">
        <f t="shared" si="172"/>
        <v>0</v>
      </c>
      <c r="CI345" s="210">
        <f t="shared" si="172"/>
        <v>0</v>
      </c>
      <c r="CJ345" s="210">
        <f t="shared" si="172"/>
        <v>0</v>
      </c>
      <c r="CK345" s="210">
        <f t="shared" si="172"/>
        <v>0</v>
      </c>
      <c r="CL345" s="210">
        <f t="shared" si="172"/>
        <v>0</v>
      </c>
      <c r="CM345" s="210">
        <f t="shared" si="172"/>
        <v>0</v>
      </c>
      <c r="CN345" s="210">
        <f t="shared" si="172"/>
        <v>0</v>
      </c>
      <c r="CO345" s="210">
        <f t="shared" si="172"/>
        <v>0</v>
      </c>
      <c r="CP345" s="210">
        <f t="shared" si="172"/>
        <v>0</v>
      </c>
      <c r="CQ345" s="210">
        <f t="shared" si="172"/>
        <v>0</v>
      </c>
      <c r="CR345" s="210">
        <f t="shared" si="172"/>
        <v>0</v>
      </c>
      <c r="CS345" s="210">
        <f t="shared" si="172"/>
        <v>0</v>
      </c>
      <c r="CT345" s="210">
        <f t="shared" si="172"/>
        <v>0</v>
      </c>
      <c r="CU345" s="210">
        <f t="shared" si="172"/>
        <v>0</v>
      </c>
      <c r="CV345" s="210">
        <f t="shared" si="172"/>
        <v>0</v>
      </c>
      <c r="CW345" s="210">
        <f t="shared" si="172"/>
        <v>0</v>
      </c>
      <c r="CX345" s="210">
        <f t="shared" si="172"/>
        <v>0</v>
      </c>
      <c r="CY345" s="210">
        <f t="shared" si="172"/>
        <v>0</v>
      </c>
      <c r="CZ345" s="210">
        <f t="shared" si="172"/>
        <v>0</v>
      </c>
      <c r="DA345" s="210">
        <f t="shared" si="172"/>
        <v>0</v>
      </c>
      <c r="DB345" s="210">
        <f t="shared" si="172"/>
        <v>0</v>
      </c>
      <c r="DC345" s="210">
        <f t="shared" si="172"/>
        <v>0</v>
      </c>
      <c r="DD345" s="210">
        <f t="shared" si="172"/>
        <v>0</v>
      </c>
      <c r="DE345" s="210">
        <f t="shared" si="172"/>
        <v>0</v>
      </c>
      <c r="DF345" s="210">
        <f t="shared" si="172"/>
        <v>0</v>
      </c>
      <c r="DG345" s="210">
        <f t="shared" si="172"/>
        <v>0</v>
      </c>
      <c r="DH345" s="210">
        <f t="shared" si="172"/>
        <v>0</v>
      </c>
      <c r="DI345" s="210">
        <f t="shared" si="172"/>
        <v>0</v>
      </c>
      <c r="DJ345" s="210">
        <f t="shared" si="172"/>
        <v>0</v>
      </c>
      <c r="DK345" s="210">
        <f t="shared" si="172"/>
        <v>0</v>
      </c>
      <c r="DL345" s="210">
        <f t="shared" si="172"/>
        <v>0</v>
      </c>
      <c r="DM345" s="210">
        <f t="shared" si="172"/>
        <v>0</v>
      </c>
      <c r="DN345" s="210">
        <f t="shared" si="172"/>
        <v>0</v>
      </c>
      <c r="DO345" s="210">
        <f t="shared" si="172"/>
        <v>0</v>
      </c>
      <c r="DP345" s="210">
        <f t="shared" si="172"/>
        <v>0</v>
      </c>
      <c r="DQ345" s="210">
        <f t="shared" si="172"/>
        <v>0</v>
      </c>
      <c r="DR345" s="210">
        <f t="shared" si="172"/>
        <v>0</v>
      </c>
      <c r="DS345" s="210">
        <f t="shared" si="172"/>
        <v>0</v>
      </c>
      <c r="DT345" s="210">
        <f t="shared" si="172"/>
        <v>0</v>
      </c>
      <c r="DU345" s="210">
        <f t="shared" si="172"/>
        <v>0</v>
      </c>
      <c r="DV345" s="210">
        <f t="shared" si="172"/>
        <v>0</v>
      </c>
      <c r="DW345" s="210">
        <f t="shared" si="172"/>
        <v>0</v>
      </c>
      <c r="DX345" s="210">
        <f t="shared" si="172"/>
        <v>0</v>
      </c>
      <c r="DY345" s="210">
        <f t="shared" si="172"/>
        <v>0</v>
      </c>
      <c r="DZ345" s="210">
        <f t="shared" si="172"/>
        <v>0</v>
      </c>
      <c r="EA345" s="210">
        <f t="shared" si="172"/>
        <v>0</v>
      </c>
      <c r="EB345" s="210">
        <f t="shared" si="172"/>
        <v>0</v>
      </c>
      <c r="EC345" s="210">
        <f t="shared" ref="EC345:GI349" si="175">IFERROR(EC154/$D154,0)</f>
        <v>0</v>
      </c>
      <c r="ED345" s="210">
        <f t="shared" si="175"/>
        <v>0</v>
      </c>
      <c r="EE345" s="210">
        <f t="shared" si="175"/>
        <v>0</v>
      </c>
      <c r="EF345" s="210">
        <f t="shared" si="175"/>
        <v>0</v>
      </c>
      <c r="EG345" s="210">
        <f t="shared" si="175"/>
        <v>0</v>
      </c>
      <c r="EH345" s="210">
        <f t="shared" si="175"/>
        <v>0</v>
      </c>
      <c r="EI345" s="210">
        <f t="shared" si="175"/>
        <v>0</v>
      </c>
      <c r="EJ345" s="210">
        <f t="shared" si="175"/>
        <v>0</v>
      </c>
      <c r="EK345" s="210">
        <f t="shared" si="175"/>
        <v>0</v>
      </c>
      <c r="EL345" s="210">
        <f t="shared" si="175"/>
        <v>0</v>
      </c>
      <c r="EM345" s="210">
        <f t="shared" si="175"/>
        <v>0</v>
      </c>
      <c r="EN345" s="210">
        <f t="shared" si="175"/>
        <v>0</v>
      </c>
      <c r="EO345" s="210">
        <f t="shared" si="175"/>
        <v>0</v>
      </c>
      <c r="EP345" s="210">
        <f t="shared" si="175"/>
        <v>0</v>
      </c>
      <c r="EQ345" s="210">
        <f t="shared" si="175"/>
        <v>0</v>
      </c>
      <c r="ER345" s="210">
        <f t="shared" si="175"/>
        <v>0</v>
      </c>
      <c r="ES345" s="210">
        <f t="shared" si="175"/>
        <v>0</v>
      </c>
      <c r="ET345" s="210">
        <f t="shared" si="175"/>
        <v>0</v>
      </c>
      <c r="EU345" s="210">
        <f t="shared" si="175"/>
        <v>0</v>
      </c>
      <c r="EV345" s="210">
        <f t="shared" si="175"/>
        <v>0</v>
      </c>
      <c r="EW345" s="210">
        <f t="shared" si="175"/>
        <v>0</v>
      </c>
      <c r="EX345" s="210">
        <f t="shared" si="175"/>
        <v>0</v>
      </c>
      <c r="EY345" s="210">
        <f t="shared" si="175"/>
        <v>0</v>
      </c>
      <c r="EZ345" s="210">
        <f t="shared" si="175"/>
        <v>0</v>
      </c>
      <c r="FA345" s="210">
        <f t="shared" si="175"/>
        <v>0</v>
      </c>
      <c r="FB345" s="210">
        <f t="shared" si="175"/>
        <v>0</v>
      </c>
      <c r="FC345" s="210">
        <f t="shared" si="175"/>
        <v>0</v>
      </c>
      <c r="FD345" s="210">
        <f t="shared" si="175"/>
        <v>0</v>
      </c>
      <c r="FE345" s="210">
        <f t="shared" si="175"/>
        <v>0</v>
      </c>
      <c r="FF345" s="210">
        <f t="shared" si="175"/>
        <v>0</v>
      </c>
      <c r="FG345" s="210">
        <f t="shared" si="175"/>
        <v>0</v>
      </c>
      <c r="FH345" s="210">
        <f t="shared" si="175"/>
        <v>0</v>
      </c>
      <c r="FI345" s="210">
        <f t="shared" si="175"/>
        <v>0</v>
      </c>
      <c r="FJ345" s="210">
        <f t="shared" si="175"/>
        <v>0</v>
      </c>
      <c r="FK345" s="210">
        <f t="shared" si="175"/>
        <v>0</v>
      </c>
      <c r="FL345" s="210">
        <f t="shared" si="175"/>
        <v>0</v>
      </c>
      <c r="FM345" s="210">
        <f t="shared" si="175"/>
        <v>0</v>
      </c>
      <c r="FN345" s="210">
        <f t="shared" si="175"/>
        <v>0</v>
      </c>
      <c r="FO345" s="210">
        <f t="shared" si="175"/>
        <v>0</v>
      </c>
      <c r="FP345" s="210">
        <f t="shared" si="175"/>
        <v>0</v>
      </c>
      <c r="FQ345" s="210">
        <f t="shared" si="175"/>
        <v>0</v>
      </c>
      <c r="FR345" s="210">
        <f t="shared" si="175"/>
        <v>0</v>
      </c>
      <c r="FS345" s="210">
        <f t="shared" si="175"/>
        <v>0</v>
      </c>
      <c r="FT345" s="210">
        <f t="shared" si="175"/>
        <v>0</v>
      </c>
      <c r="FU345" s="210">
        <f t="shared" si="175"/>
        <v>0</v>
      </c>
      <c r="FV345" s="210">
        <f t="shared" si="175"/>
        <v>0</v>
      </c>
      <c r="FW345" s="210">
        <f t="shared" si="175"/>
        <v>0</v>
      </c>
      <c r="FX345" s="210">
        <f t="shared" si="175"/>
        <v>0</v>
      </c>
      <c r="FY345" s="210">
        <f t="shared" si="175"/>
        <v>0</v>
      </c>
      <c r="FZ345" s="210">
        <f t="shared" si="175"/>
        <v>0</v>
      </c>
      <c r="GA345" s="210">
        <f t="shared" si="175"/>
        <v>0</v>
      </c>
      <c r="GB345" s="210">
        <f t="shared" si="175"/>
        <v>0</v>
      </c>
      <c r="GC345" s="210">
        <f t="shared" si="175"/>
        <v>0</v>
      </c>
      <c r="GD345" s="210">
        <f t="shared" si="175"/>
        <v>0</v>
      </c>
      <c r="GE345" s="210">
        <f t="shared" si="175"/>
        <v>0</v>
      </c>
      <c r="GF345" s="210">
        <f t="shared" si="175"/>
        <v>0</v>
      </c>
      <c r="GG345" s="210">
        <f t="shared" si="175"/>
        <v>0</v>
      </c>
      <c r="GH345" s="210">
        <f t="shared" si="175"/>
        <v>0</v>
      </c>
      <c r="GI345" s="210">
        <f t="shared" si="175"/>
        <v>0</v>
      </c>
      <c r="GK345" s="216">
        <f t="shared" si="155"/>
        <v>0</v>
      </c>
      <c r="GL345" s="216">
        <f t="shared" si="150"/>
        <v>0</v>
      </c>
      <c r="GM345" s="216">
        <f t="shared" si="151"/>
        <v>0</v>
      </c>
      <c r="GN345" s="216">
        <f t="shared" si="152"/>
        <v>0</v>
      </c>
    </row>
    <row r="346" spans="1:196" x14ac:dyDescent="0.35">
      <c r="A346" s="9">
        <f>Report!$C$4</f>
        <v>1</v>
      </c>
      <c r="B346" t="str">
        <f>VLOOKUP($A346,Centers!$B$1:$C$120,2,)</f>
        <v>GATE</v>
      </c>
      <c r="C346" s="209">
        <v>45032</v>
      </c>
      <c r="D346" s="113">
        <f>IF($A346=1,SUM(SUMIFS(Indent!$E:$E,Indent!$C:$C,Waterfall!$C346,Indent!$A:$A,Centers!$A$2),SUMIFS(Indent!$E:$E,Indent!$C:$C,Waterfall!$C346,Indent!$A:$A,Centers!$A$3),SUMIFS(Indent!$E:$E,Indent!$C:$C,Waterfall!$C346,Indent!$A:$A,Centers!$A$4),SUMIFS(Indent!$E:$E,Indent!$C:$C,Waterfall!$C346,Indent!$A:$A,Centers!$A$5),SUMIFS(Indent!$E:$E,Indent!$C:$C,Waterfall!$C346,Indent!$A:$A,Centers!$A$6),SUMIFS(Indent!$E:$E,Indent!$C:$C,Waterfall!$C346,Indent!$A:$A,Centers!$A$7),SUMIFS(Indent!$E:$E,Indent!$C:$C,Waterfall!$C346,Indent!$A:$A,Centers!$A$8)),SUMIFS(Indent!$E:$E,Indent!$C:$C,Waterfall!$C346,Indent!$A:$A,$A346))</f>
        <v>0</v>
      </c>
      <c r="E346" s="210">
        <f t="shared" si="148"/>
        <v>0</v>
      </c>
      <c r="F346" s="210">
        <f t="shared" si="173"/>
        <v>0</v>
      </c>
      <c r="G346" s="210">
        <f t="shared" si="173"/>
        <v>0</v>
      </c>
      <c r="H346" s="210">
        <f t="shared" si="173"/>
        <v>0</v>
      </c>
      <c r="I346" s="210">
        <f t="shared" si="173"/>
        <v>0</v>
      </c>
      <c r="J346" s="210">
        <f t="shared" si="173"/>
        <v>0</v>
      </c>
      <c r="K346" s="210">
        <f t="shared" si="173"/>
        <v>0</v>
      </c>
      <c r="L346" s="210">
        <f t="shared" si="173"/>
        <v>0</v>
      </c>
      <c r="M346" s="210">
        <f t="shared" si="173"/>
        <v>0</v>
      </c>
      <c r="N346" s="210">
        <f t="shared" si="173"/>
        <v>0</v>
      </c>
      <c r="O346" s="210">
        <f t="shared" si="173"/>
        <v>0</v>
      </c>
      <c r="P346" s="210">
        <f t="shared" si="173"/>
        <v>0</v>
      </c>
      <c r="Q346" s="210">
        <f t="shared" si="173"/>
        <v>0</v>
      </c>
      <c r="R346" s="210">
        <f t="shared" si="173"/>
        <v>0</v>
      </c>
      <c r="S346" s="210">
        <f t="shared" si="173"/>
        <v>0</v>
      </c>
      <c r="T346" s="210">
        <f t="shared" si="173"/>
        <v>0</v>
      </c>
      <c r="U346" s="210">
        <f t="shared" si="173"/>
        <v>0</v>
      </c>
      <c r="V346" s="210">
        <f t="shared" si="173"/>
        <v>0</v>
      </c>
      <c r="W346" s="210">
        <f t="shared" si="173"/>
        <v>0</v>
      </c>
      <c r="X346" s="210">
        <f t="shared" si="173"/>
        <v>0</v>
      </c>
      <c r="Y346" s="210">
        <f t="shared" si="173"/>
        <v>0</v>
      </c>
      <c r="Z346" s="210">
        <f t="shared" si="173"/>
        <v>0</v>
      </c>
      <c r="AA346" s="210">
        <f t="shared" si="173"/>
        <v>0</v>
      </c>
      <c r="AB346" s="210">
        <f t="shared" si="173"/>
        <v>0</v>
      </c>
      <c r="AC346" s="210">
        <f t="shared" si="173"/>
        <v>0</v>
      </c>
      <c r="AD346" s="210">
        <f t="shared" si="173"/>
        <v>0</v>
      </c>
      <c r="AE346" s="210">
        <f t="shared" si="173"/>
        <v>0</v>
      </c>
      <c r="AF346" s="210">
        <f t="shared" si="173"/>
        <v>0</v>
      </c>
      <c r="AG346" s="210">
        <f t="shared" si="173"/>
        <v>0</v>
      </c>
      <c r="AH346" s="210">
        <f t="shared" si="173"/>
        <v>0</v>
      </c>
      <c r="AI346" s="210">
        <f t="shared" si="173"/>
        <v>0</v>
      </c>
      <c r="AJ346" s="210">
        <f t="shared" si="173"/>
        <v>0</v>
      </c>
      <c r="AK346" s="210">
        <f t="shared" si="173"/>
        <v>0</v>
      </c>
      <c r="AL346" s="210">
        <f t="shared" si="173"/>
        <v>0</v>
      </c>
      <c r="AM346" s="210">
        <f t="shared" si="173"/>
        <v>0</v>
      </c>
      <c r="AN346" s="210">
        <f t="shared" si="173"/>
        <v>0</v>
      </c>
      <c r="AO346" s="210">
        <f t="shared" si="173"/>
        <v>0</v>
      </c>
      <c r="AP346" s="210">
        <f t="shared" si="173"/>
        <v>0</v>
      </c>
      <c r="AQ346" s="210">
        <f t="shared" si="173"/>
        <v>0</v>
      </c>
      <c r="AR346" s="210">
        <f t="shared" si="173"/>
        <v>0</v>
      </c>
      <c r="AS346" s="210">
        <f t="shared" si="173"/>
        <v>0</v>
      </c>
      <c r="AT346" s="210">
        <f t="shared" si="173"/>
        <v>0</v>
      </c>
      <c r="AU346" s="210">
        <f t="shared" si="173"/>
        <v>0</v>
      </c>
      <c r="AV346" s="210">
        <f t="shared" si="173"/>
        <v>0</v>
      </c>
      <c r="AW346" s="210">
        <f t="shared" si="173"/>
        <v>0</v>
      </c>
      <c r="AX346" s="210">
        <f t="shared" si="173"/>
        <v>0</v>
      </c>
      <c r="AY346" s="210">
        <f t="shared" si="173"/>
        <v>0</v>
      </c>
      <c r="AZ346" s="210">
        <f t="shared" si="173"/>
        <v>0</v>
      </c>
      <c r="BA346" s="210">
        <f t="shared" si="173"/>
        <v>0</v>
      </c>
      <c r="BB346" s="210">
        <f t="shared" si="173"/>
        <v>0</v>
      </c>
      <c r="BC346" s="210">
        <f t="shared" si="173"/>
        <v>0</v>
      </c>
      <c r="BD346" s="210">
        <f t="shared" si="173"/>
        <v>0</v>
      </c>
      <c r="BE346" s="210">
        <f t="shared" si="173"/>
        <v>0</v>
      </c>
      <c r="BF346" s="210">
        <f t="shared" si="173"/>
        <v>0</v>
      </c>
      <c r="BG346" s="210">
        <f t="shared" si="173"/>
        <v>0</v>
      </c>
      <c r="BH346" s="210">
        <f t="shared" si="173"/>
        <v>0</v>
      </c>
      <c r="BI346" s="210">
        <f t="shared" si="173"/>
        <v>0</v>
      </c>
      <c r="BJ346" s="210">
        <f t="shared" si="173"/>
        <v>0</v>
      </c>
      <c r="BK346" s="210">
        <f t="shared" si="173"/>
        <v>0</v>
      </c>
      <c r="BL346" s="210">
        <f t="shared" si="173"/>
        <v>0</v>
      </c>
      <c r="BM346" s="210">
        <f t="shared" si="173"/>
        <v>0</v>
      </c>
      <c r="BN346" s="210">
        <f t="shared" si="173"/>
        <v>0</v>
      </c>
      <c r="BO346" s="210">
        <f t="shared" si="173"/>
        <v>0</v>
      </c>
      <c r="BP346" s="210">
        <f t="shared" si="173"/>
        <v>0</v>
      </c>
      <c r="BQ346" s="210">
        <f t="shared" si="173"/>
        <v>0</v>
      </c>
      <c r="BR346" s="210">
        <f t="shared" si="172"/>
        <v>0</v>
      </c>
      <c r="BS346" s="210">
        <f t="shared" si="172"/>
        <v>0</v>
      </c>
      <c r="BT346" s="210">
        <f t="shared" si="172"/>
        <v>0</v>
      </c>
      <c r="BU346" s="210">
        <f t="shared" si="172"/>
        <v>0</v>
      </c>
      <c r="BV346" s="210">
        <f t="shared" si="172"/>
        <v>0</v>
      </c>
      <c r="BW346" s="210">
        <f t="shared" si="172"/>
        <v>0</v>
      </c>
      <c r="BX346" s="210">
        <f t="shared" si="172"/>
        <v>0</v>
      </c>
      <c r="BY346" s="210">
        <f t="shared" si="172"/>
        <v>0</v>
      </c>
      <c r="BZ346" s="210">
        <f t="shared" si="172"/>
        <v>0</v>
      </c>
      <c r="CA346" s="210">
        <f t="shared" si="172"/>
        <v>0</v>
      </c>
      <c r="CB346" s="210">
        <f t="shared" si="172"/>
        <v>0</v>
      </c>
      <c r="CC346" s="210">
        <f t="shared" si="172"/>
        <v>0</v>
      </c>
      <c r="CD346" s="210">
        <f t="shared" si="172"/>
        <v>0</v>
      </c>
      <c r="CE346" s="210">
        <f t="shared" si="172"/>
        <v>0</v>
      </c>
      <c r="CF346" s="210">
        <f t="shared" si="172"/>
        <v>0</v>
      </c>
      <c r="CG346" s="210">
        <f t="shared" si="172"/>
        <v>0</v>
      </c>
      <c r="CH346" s="210">
        <f t="shared" si="172"/>
        <v>0</v>
      </c>
      <c r="CI346" s="210">
        <f t="shared" si="172"/>
        <v>0</v>
      </c>
      <c r="CJ346" s="210">
        <f t="shared" si="172"/>
        <v>0</v>
      </c>
      <c r="CK346" s="210">
        <f t="shared" si="172"/>
        <v>0</v>
      </c>
      <c r="CL346" s="210">
        <f t="shared" si="172"/>
        <v>0</v>
      </c>
      <c r="CM346" s="210">
        <f t="shared" si="172"/>
        <v>0</v>
      </c>
      <c r="CN346" s="210">
        <f t="shared" si="172"/>
        <v>0</v>
      </c>
      <c r="CO346" s="210">
        <f t="shared" si="172"/>
        <v>0</v>
      </c>
      <c r="CP346" s="210">
        <f t="shared" si="172"/>
        <v>0</v>
      </c>
      <c r="CQ346" s="210">
        <f t="shared" si="172"/>
        <v>0</v>
      </c>
      <c r="CR346" s="210">
        <f t="shared" si="172"/>
        <v>0</v>
      </c>
      <c r="CS346" s="210">
        <f t="shared" si="172"/>
        <v>0</v>
      </c>
      <c r="CT346" s="210">
        <f t="shared" si="172"/>
        <v>0</v>
      </c>
      <c r="CU346" s="210">
        <f t="shared" si="172"/>
        <v>0</v>
      </c>
      <c r="CV346" s="210">
        <f t="shared" si="172"/>
        <v>0</v>
      </c>
      <c r="CW346" s="210">
        <f t="shared" si="172"/>
        <v>0</v>
      </c>
      <c r="CX346" s="210">
        <f t="shared" si="172"/>
        <v>0</v>
      </c>
      <c r="CY346" s="210">
        <f t="shared" si="172"/>
        <v>0</v>
      </c>
      <c r="CZ346" s="210">
        <f t="shared" si="172"/>
        <v>0</v>
      </c>
      <c r="DA346" s="210">
        <f t="shared" si="172"/>
        <v>0</v>
      </c>
      <c r="DB346" s="210">
        <f t="shared" si="172"/>
        <v>0</v>
      </c>
      <c r="DC346" s="210">
        <f t="shared" si="172"/>
        <v>0</v>
      </c>
      <c r="DD346" s="210">
        <f t="shared" si="172"/>
        <v>0</v>
      </c>
      <c r="DE346" s="210">
        <f t="shared" si="172"/>
        <v>0</v>
      </c>
      <c r="DF346" s="210">
        <f t="shared" si="172"/>
        <v>0</v>
      </c>
      <c r="DG346" s="210">
        <f t="shared" si="172"/>
        <v>0</v>
      </c>
      <c r="DH346" s="210">
        <f t="shared" si="172"/>
        <v>0</v>
      </c>
      <c r="DI346" s="210">
        <f t="shared" si="172"/>
        <v>0</v>
      </c>
      <c r="DJ346" s="210">
        <f t="shared" si="172"/>
        <v>0</v>
      </c>
      <c r="DK346" s="210">
        <f t="shared" si="172"/>
        <v>0</v>
      </c>
      <c r="DL346" s="210">
        <f t="shared" si="172"/>
        <v>0</v>
      </c>
      <c r="DM346" s="210">
        <f t="shared" si="172"/>
        <v>0</v>
      </c>
      <c r="DN346" s="210">
        <f t="shared" si="172"/>
        <v>0</v>
      </c>
      <c r="DO346" s="210">
        <f t="shared" si="172"/>
        <v>0</v>
      </c>
      <c r="DP346" s="210">
        <f t="shared" si="172"/>
        <v>0</v>
      </c>
      <c r="DQ346" s="210">
        <f t="shared" si="172"/>
        <v>0</v>
      </c>
      <c r="DR346" s="210">
        <f t="shared" si="172"/>
        <v>0</v>
      </c>
      <c r="DS346" s="210">
        <f t="shared" si="172"/>
        <v>0</v>
      </c>
      <c r="DT346" s="210">
        <f t="shared" si="172"/>
        <v>0</v>
      </c>
      <c r="DU346" s="210">
        <f t="shared" si="172"/>
        <v>0</v>
      </c>
      <c r="DV346" s="210">
        <f t="shared" si="172"/>
        <v>0</v>
      </c>
      <c r="DW346" s="210">
        <f t="shared" si="172"/>
        <v>0</v>
      </c>
      <c r="DX346" s="210">
        <f t="shared" si="172"/>
        <v>0</v>
      </c>
      <c r="DY346" s="210">
        <f t="shared" si="172"/>
        <v>0</v>
      </c>
      <c r="DZ346" s="210">
        <f t="shared" si="172"/>
        <v>0</v>
      </c>
      <c r="EA346" s="210">
        <f t="shared" si="172"/>
        <v>0</v>
      </c>
      <c r="EB346" s="210">
        <f t="shared" si="172"/>
        <v>0</v>
      </c>
      <c r="EC346" s="210">
        <f t="shared" si="175"/>
        <v>0</v>
      </c>
      <c r="ED346" s="210">
        <f t="shared" si="175"/>
        <v>0</v>
      </c>
      <c r="EE346" s="210">
        <f t="shared" si="175"/>
        <v>0</v>
      </c>
      <c r="EF346" s="210">
        <f t="shared" si="175"/>
        <v>0</v>
      </c>
      <c r="EG346" s="210">
        <f t="shared" si="175"/>
        <v>0</v>
      </c>
      <c r="EH346" s="210">
        <f t="shared" si="175"/>
        <v>0</v>
      </c>
      <c r="EI346" s="210">
        <f t="shared" si="175"/>
        <v>0</v>
      </c>
      <c r="EJ346" s="210">
        <f t="shared" si="175"/>
        <v>0</v>
      </c>
      <c r="EK346" s="210">
        <f t="shared" si="175"/>
        <v>0</v>
      </c>
      <c r="EL346" s="210">
        <f t="shared" si="175"/>
        <v>0</v>
      </c>
      <c r="EM346" s="210">
        <f t="shared" si="175"/>
        <v>0</v>
      </c>
      <c r="EN346" s="210">
        <f t="shared" si="175"/>
        <v>0</v>
      </c>
      <c r="EO346" s="210">
        <f t="shared" si="175"/>
        <v>0</v>
      </c>
      <c r="EP346" s="210">
        <f t="shared" si="175"/>
        <v>0</v>
      </c>
      <c r="EQ346" s="210">
        <f t="shared" si="175"/>
        <v>0</v>
      </c>
      <c r="ER346" s="210">
        <f t="shared" si="175"/>
        <v>0</v>
      </c>
      <c r="ES346" s="210">
        <f t="shared" si="175"/>
        <v>0</v>
      </c>
      <c r="ET346" s="210">
        <f t="shared" si="175"/>
        <v>0</v>
      </c>
      <c r="EU346" s="210">
        <f t="shared" si="175"/>
        <v>0</v>
      </c>
      <c r="EV346" s="210">
        <f t="shared" si="175"/>
        <v>0</v>
      </c>
      <c r="EW346" s="210">
        <f t="shared" si="175"/>
        <v>0</v>
      </c>
      <c r="EX346" s="210">
        <f t="shared" si="175"/>
        <v>0</v>
      </c>
      <c r="EY346" s="210">
        <f t="shared" si="175"/>
        <v>0</v>
      </c>
      <c r="EZ346" s="210">
        <f t="shared" si="175"/>
        <v>0</v>
      </c>
      <c r="FA346" s="210">
        <f t="shared" si="175"/>
        <v>0</v>
      </c>
      <c r="FB346" s="210">
        <f t="shared" si="175"/>
        <v>0</v>
      </c>
      <c r="FC346" s="210">
        <f t="shared" si="175"/>
        <v>0</v>
      </c>
      <c r="FD346" s="210">
        <f t="shared" si="175"/>
        <v>0</v>
      </c>
      <c r="FE346" s="210">
        <f t="shared" si="175"/>
        <v>0</v>
      </c>
      <c r="FF346" s="210">
        <f t="shared" si="175"/>
        <v>0</v>
      </c>
      <c r="FG346" s="210">
        <f t="shared" si="175"/>
        <v>0</v>
      </c>
      <c r="FH346" s="210">
        <f t="shared" si="175"/>
        <v>0</v>
      </c>
      <c r="FI346" s="210">
        <f t="shared" si="175"/>
        <v>0</v>
      </c>
      <c r="FJ346" s="210">
        <f t="shared" si="175"/>
        <v>0</v>
      </c>
      <c r="FK346" s="210">
        <f t="shared" si="175"/>
        <v>0</v>
      </c>
      <c r="FL346" s="210">
        <f t="shared" si="175"/>
        <v>0</v>
      </c>
      <c r="FM346" s="210">
        <f t="shared" si="175"/>
        <v>0</v>
      </c>
      <c r="FN346" s="210">
        <f t="shared" si="175"/>
        <v>0</v>
      </c>
      <c r="FO346" s="210">
        <f t="shared" si="175"/>
        <v>0</v>
      </c>
      <c r="FP346" s="210">
        <f t="shared" si="175"/>
        <v>0</v>
      </c>
      <c r="FQ346" s="210">
        <f t="shared" si="175"/>
        <v>0</v>
      </c>
      <c r="FR346" s="210">
        <f t="shared" si="175"/>
        <v>0</v>
      </c>
      <c r="FS346" s="210">
        <f t="shared" si="175"/>
        <v>0</v>
      </c>
      <c r="FT346" s="210">
        <f t="shared" si="175"/>
        <v>0</v>
      </c>
      <c r="FU346" s="210">
        <f t="shared" si="175"/>
        <v>0</v>
      </c>
      <c r="FV346" s="210">
        <f t="shared" si="175"/>
        <v>0</v>
      </c>
      <c r="FW346" s="210">
        <f t="shared" si="175"/>
        <v>0</v>
      </c>
      <c r="FX346" s="210">
        <f t="shared" si="175"/>
        <v>0</v>
      </c>
      <c r="FY346" s="210">
        <f t="shared" si="175"/>
        <v>0</v>
      </c>
      <c r="FZ346" s="210">
        <f t="shared" si="175"/>
        <v>0</v>
      </c>
      <c r="GA346" s="210">
        <f t="shared" si="175"/>
        <v>0</v>
      </c>
      <c r="GB346" s="210">
        <f t="shared" si="175"/>
        <v>0</v>
      </c>
      <c r="GC346" s="210">
        <f t="shared" si="175"/>
        <v>0</v>
      </c>
      <c r="GD346" s="210">
        <f t="shared" si="175"/>
        <v>0</v>
      </c>
      <c r="GE346" s="210">
        <f t="shared" si="175"/>
        <v>0</v>
      </c>
      <c r="GF346" s="210">
        <f t="shared" si="175"/>
        <v>0</v>
      </c>
      <c r="GG346" s="210">
        <f t="shared" si="175"/>
        <v>0</v>
      </c>
      <c r="GH346" s="210">
        <f t="shared" si="175"/>
        <v>0</v>
      </c>
      <c r="GI346" s="210">
        <f t="shared" si="175"/>
        <v>0</v>
      </c>
      <c r="GK346" s="216">
        <f t="shared" si="155"/>
        <v>0</v>
      </c>
      <c r="GL346" s="216">
        <f t="shared" si="150"/>
        <v>0</v>
      </c>
      <c r="GM346" s="216">
        <f t="shared" si="151"/>
        <v>0</v>
      </c>
      <c r="GN346" s="216">
        <f t="shared" si="152"/>
        <v>0</v>
      </c>
    </row>
    <row r="347" spans="1:196" x14ac:dyDescent="0.35">
      <c r="A347" s="9">
        <f>Report!$C$4</f>
        <v>1</v>
      </c>
      <c r="B347" t="str">
        <f>VLOOKUP($A347,Centers!$B$1:$C$120,2,)</f>
        <v>GATE</v>
      </c>
      <c r="C347" s="209">
        <v>45033</v>
      </c>
      <c r="D347" s="113">
        <f>IF($A347=1,SUM(SUMIFS(Indent!$E:$E,Indent!$C:$C,Waterfall!$C347,Indent!$A:$A,Centers!$A$2),SUMIFS(Indent!$E:$E,Indent!$C:$C,Waterfall!$C347,Indent!$A:$A,Centers!$A$3),SUMIFS(Indent!$E:$E,Indent!$C:$C,Waterfall!$C347,Indent!$A:$A,Centers!$A$4),SUMIFS(Indent!$E:$E,Indent!$C:$C,Waterfall!$C347,Indent!$A:$A,Centers!$A$5),SUMIFS(Indent!$E:$E,Indent!$C:$C,Waterfall!$C347,Indent!$A:$A,Centers!$A$6),SUMIFS(Indent!$E:$E,Indent!$C:$C,Waterfall!$C347,Indent!$A:$A,Centers!$A$7),SUMIFS(Indent!$E:$E,Indent!$C:$C,Waterfall!$C347,Indent!$A:$A,Centers!$A$8)),SUMIFS(Indent!$E:$E,Indent!$C:$C,Waterfall!$C347,Indent!$A:$A,$A347))</f>
        <v>0</v>
      </c>
      <c r="E347" s="210">
        <f t="shared" si="148"/>
        <v>0</v>
      </c>
      <c r="F347" s="210">
        <f t="shared" si="173"/>
        <v>0</v>
      </c>
      <c r="G347" s="210">
        <f t="shared" si="173"/>
        <v>0</v>
      </c>
      <c r="H347" s="210">
        <f t="shared" si="173"/>
        <v>0</v>
      </c>
      <c r="I347" s="210">
        <f t="shared" si="173"/>
        <v>0</v>
      </c>
      <c r="J347" s="210">
        <f t="shared" si="173"/>
        <v>0</v>
      </c>
      <c r="K347" s="210">
        <f t="shared" si="173"/>
        <v>0</v>
      </c>
      <c r="L347" s="210">
        <f t="shared" si="173"/>
        <v>0</v>
      </c>
      <c r="M347" s="210">
        <f t="shared" si="173"/>
        <v>0</v>
      </c>
      <c r="N347" s="210">
        <f t="shared" si="173"/>
        <v>0</v>
      </c>
      <c r="O347" s="210">
        <f t="shared" si="173"/>
        <v>0</v>
      </c>
      <c r="P347" s="210">
        <f t="shared" si="173"/>
        <v>0</v>
      </c>
      <c r="Q347" s="210">
        <f t="shared" si="173"/>
        <v>0</v>
      </c>
      <c r="R347" s="210">
        <f t="shared" si="173"/>
        <v>0</v>
      </c>
      <c r="S347" s="210">
        <f t="shared" si="173"/>
        <v>0</v>
      </c>
      <c r="T347" s="210">
        <f t="shared" si="173"/>
        <v>0</v>
      </c>
      <c r="U347" s="210">
        <f t="shared" si="173"/>
        <v>0</v>
      </c>
      <c r="V347" s="210">
        <f t="shared" si="173"/>
        <v>0</v>
      </c>
      <c r="W347" s="210">
        <f t="shared" si="173"/>
        <v>0</v>
      </c>
      <c r="X347" s="210">
        <f t="shared" si="173"/>
        <v>0</v>
      </c>
      <c r="Y347" s="210">
        <f t="shared" si="173"/>
        <v>0</v>
      </c>
      <c r="Z347" s="210">
        <f t="shared" si="173"/>
        <v>0</v>
      </c>
      <c r="AA347" s="210">
        <f t="shared" si="173"/>
        <v>0</v>
      </c>
      <c r="AB347" s="210">
        <f t="shared" si="173"/>
        <v>0</v>
      </c>
      <c r="AC347" s="210">
        <f t="shared" si="173"/>
        <v>0</v>
      </c>
      <c r="AD347" s="210">
        <f t="shared" si="173"/>
        <v>0</v>
      </c>
      <c r="AE347" s="210">
        <f t="shared" si="173"/>
        <v>0</v>
      </c>
      <c r="AF347" s="210">
        <f t="shared" si="173"/>
        <v>0</v>
      </c>
      <c r="AG347" s="210">
        <f t="shared" si="173"/>
        <v>0</v>
      </c>
      <c r="AH347" s="210">
        <f t="shared" si="173"/>
        <v>0</v>
      </c>
      <c r="AI347" s="210">
        <f t="shared" si="173"/>
        <v>0</v>
      </c>
      <c r="AJ347" s="210">
        <f t="shared" si="173"/>
        <v>0</v>
      </c>
      <c r="AK347" s="210">
        <f t="shared" si="173"/>
        <v>0</v>
      </c>
      <c r="AL347" s="210">
        <f t="shared" si="173"/>
        <v>0</v>
      </c>
      <c r="AM347" s="210">
        <f t="shared" si="173"/>
        <v>0</v>
      </c>
      <c r="AN347" s="210">
        <f t="shared" si="173"/>
        <v>0</v>
      </c>
      <c r="AO347" s="210">
        <f t="shared" si="173"/>
        <v>0</v>
      </c>
      <c r="AP347" s="210">
        <f t="shared" si="173"/>
        <v>0</v>
      </c>
      <c r="AQ347" s="210">
        <f t="shared" si="173"/>
        <v>0</v>
      </c>
      <c r="AR347" s="210">
        <f t="shared" si="173"/>
        <v>0</v>
      </c>
      <c r="AS347" s="210">
        <f t="shared" si="173"/>
        <v>0</v>
      </c>
      <c r="AT347" s="210">
        <f t="shared" si="173"/>
        <v>0</v>
      </c>
      <c r="AU347" s="210">
        <f t="shared" si="173"/>
        <v>0</v>
      </c>
      <c r="AV347" s="210">
        <f t="shared" si="173"/>
        <v>0</v>
      </c>
      <c r="AW347" s="210">
        <f t="shared" si="173"/>
        <v>0</v>
      </c>
      <c r="AX347" s="210">
        <f t="shared" si="173"/>
        <v>0</v>
      </c>
      <c r="AY347" s="210">
        <f t="shared" si="173"/>
        <v>0</v>
      </c>
      <c r="AZ347" s="210">
        <f t="shared" si="173"/>
        <v>0</v>
      </c>
      <c r="BA347" s="210">
        <f t="shared" si="173"/>
        <v>0</v>
      </c>
      <c r="BB347" s="210">
        <f t="shared" si="173"/>
        <v>0</v>
      </c>
      <c r="BC347" s="210">
        <f t="shared" si="173"/>
        <v>0</v>
      </c>
      <c r="BD347" s="210">
        <f t="shared" si="173"/>
        <v>0</v>
      </c>
      <c r="BE347" s="210">
        <f t="shared" si="173"/>
        <v>0</v>
      </c>
      <c r="BF347" s="210">
        <f t="shared" si="173"/>
        <v>0</v>
      </c>
      <c r="BG347" s="210">
        <f t="shared" si="173"/>
        <v>0</v>
      </c>
      <c r="BH347" s="210">
        <f t="shared" si="173"/>
        <v>0</v>
      </c>
      <c r="BI347" s="210">
        <f t="shared" si="173"/>
        <v>0</v>
      </c>
      <c r="BJ347" s="210">
        <f t="shared" si="173"/>
        <v>0</v>
      </c>
      <c r="BK347" s="210">
        <f t="shared" si="173"/>
        <v>0</v>
      </c>
      <c r="BL347" s="210">
        <f t="shared" si="173"/>
        <v>0</v>
      </c>
      <c r="BM347" s="210">
        <f t="shared" si="173"/>
        <v>0</v>
      </c>
      <c r="BN347" s="210">
        <f t="shared" si="173"/>
        <v>0</v>
      </c>
      <c r="BO347" s="210">
        <f t="shared" si="173"/>
        <v>0</v>
      </c>
      <c r="BP347" s="210">
        <f t="shared" si="173"/>
        <v>0</v>
      </c>
      <c r="BQ347" s="210">
        <f t="shared" ref="BQ347:EB350" si="176">IFERROR(BQ156/$D156,0)</f>
        <v>0</v>
      </c>
      <c r="BR347" s="210">
        <f t="shared" si="176"/>
        <v>0</v>
      </c>
      <c r="BS347" s="210">
        <f t="shared" si="176"/>
        <v>0</v>
      </c>
      <c r="BT347" s="210">
        <f t="shared" si="176"/>
        <v>0</v>
      </c>
      <c r="BU347" s="210">
        <f t="shared" si="176"/>
        <v>0</v>
      </c>
      <c r="BV347" s="210">
        <f t="shared" si="176"/>
        <v>0</v>
      </c>
      <c r="BW347" s="210">
        <f t="shared" si="176"/>
        <v>0</v>
      </c>
      <c r="BX347" s="210">
        <f t="shared" si="176"/>
        <v>0</v>
      </c>
      <c r="BY347" s="210">
        <f t="shared" si="176"/>
        <v>0</v>
      </c>
      <c r="BZ347" s="210">
        <f t="shared" si="176"/>
        <v>0</v>
      </c>
      <c r="CA347" s="210">
        <f t="shared" si="176"/>
        <v>0</v>
      </c>
      <c r="CB347" s="210">
        <f t="shared" si="176"/>
        <v>0</v>
      </c>
      <c r="CC347" s="210">
        <f t="shared" si="176"/>
        <v>0</v>
      </c>
      <c r="CD347" s="210">
        <f t="shared" si="176"/>
        <v>0</v>
      </c>
      <c r="CE347" s="210">
        <f t="shared" si="176"/>
        <v>0</v>
      </c>
      <c r="CF347" s="210">
        <f t="shared" si="176"/>
        <v>0</v>
      </c>
      <c r="CG347" s="210">
        <f t="shared" si="176"/>
        <v>0</v>
      </c>
      <c r="CH347" s="210">
        <f t="shared" si="176"/>
        <v>0</v>
      </c>
      <c r="CI347" s="210">
        <f t="shared" si="176"/>
        <v>0</v>
      </c>
      <c r="CJ347" s="210">
        <f t="shared" si="176"/>
        <v>0</v>
      </c>
      <c r="CK347" s="210">
        <f t="shared" si="176"/>
        <v>0</v>
      </c>
      <c r="CL347" s="210">
        <f t="shared" si="176"/>
        <v>0</v>
      </c>
      <c r="CM347" s="210">
        <f t="shared" si="176"/>
        <v>0</v>
      </c>
      <c r="CN347" s="210">
        <f t="shared" si="176"/>
        <v>0</v>
      </c>
      <c r="CO347" s="210">
        <f t="shared" si="176"/>
        <v>0</v>
      </c>
      <c r="CP347" s="210">
        <f t="shared" si="176"/>
        <v>0</v>
      </c>
      <c r="CQ347" s="210">
        <f t="shared" si="176"/>
        <v>0</v>
      </c>
      <c r="CR347" s="210">
        <f t="shared" si="176"/>
        <v>0</v>
      </c>
      <c r="CS347" s="210">
        <f t="shared" si="176"/>
        <v>0</v>
      </c>
      <c r="CT347" s="210">
        <f t="shared" si="176"/>
        <v>0</v>
      </c>
      <c r="CU347" s="210">
        <f t="shared" si="176"/>
        <v>0</v>
      </c>
      <c r="CV347" s="210">
        <f t="shared" si="176"/>
        <v>0</v>
      </c>
      <c r="CW347" s="210">
        <f t="shared" si="176"/>
        <v>0</v>
      </c>
      <c r="CX347" s="210">
        <f t="shared" si="176"/>
        <v>0</v>
      </c>
      <c r="CY347" s="210">
        <f t="shared" si="176"/>
        <v>0</v>
      </c>
      <c r="CZ347" s="210">
        <f t="shared" si="176"/>
        <v>0</v>
      </c>
      <c r="DA347" s="210">
        <f t="shared" si="176"/>
        <v>0</v>
      </c>
      <c r="DB347" s="210">
        <f t="shared" si="176"/>
        <v>0</v>
      </c>
      <c r="DC347" s="210">
        <f t="shared" si="176"/>
        <v>0</v>
      </c>
      <c r="DD347" s="210">
        <f t="shared" si="176"/>
        <v>0</v>
      </c>
      <c r="DE347" s="210">
        <f t="shared" si="176"/>
        <v>0</v>
      </c>
      <c r="DF347" s="210">
        <f t="shared" si="176"/>
        <v>0</v>
      </c>
      <c r="DG347" s="210">
        <f t="shared" si="176"/>
        <v>0</v>
      </c>
      <c r="DH347" s="210">
        <f t="shared" si="176"/>
        <v>0</v>
      </c>
      <c r="DI347" s="210">
        <f t="shared" si="176"/>
        <v>0</v>
      </c>
      <c r="DJ347" s="210">
        <f t="shared" si="176"/>
        <v>0</v>
      </c>
      <c r="DK347" s="210">
        <f t="shared" si="176"/>
        <v>0</v>
      </c>
      <c r="DL347" s="210">
        <f t="shared" si="176"/>
        <v>0</v>
      </c>
      <c r="DM347" s="210">
        <f t="shared" si="176"/>
        <v>0</v>
      </c>
      <c r="DN347" s="210">
        <f t="shared" si="176"/>
        <v>0</v>
      </c>
      <c r="DO347" s="210">
        <f t="shared" si="176"/>
        <v>0</v>
      </c>
      <c r="DP347" s="210">
        <f t="shared" si="176"/>
        <v>0</v>
      </c>
      <c r="DQ347" s="210">
        <f t="shared" si="176"/>
        <v>0</v>
      </c>
      <c r="DR347" s="210">
        <f t="shared" si="176"/>
        <v>0</v>
      </c>
      <c r="DS347" s="210">
        <f t="shared" si="176"/>
        <v>0</v>
      </c>
      <c r="DT347" s="210">
        <f t="shared" si="176"/>
        <v>0</v>
      </c>
      <c r="DU347" s="210">
        <f t="shared" si="176"/>
        <v>0</v>
      </c>
      <c r="DV347" s="210">
        <f t="shared" si="176"/>
        <v>0</v>
      </c>
      <c r="DW347" s="210">
        <f t="shared" si="176"/>
        <v>0</v>
      </c>
      <c r="DX347" s="210">
        <f t="shared" si="176"/>
        <v>0</v>
      </c>
      <c r="DY347" s="210">
        <f t="shared" si="176"/>
        <v>0</v>
      </c>
      <c r="DZ347" s="210">
        <f t="shared" si="176"/>
        <v>0</v>
      </c>
      <c r="EA347" s="210">
        <f t="shared" si="176"/>
        <v>0</v>
      </c>
      <c r="EB347" s="210">
        <f t="shared" si="176"/>
        <v>0</v>
      </c>
      <c r="EC347" s="210">
        <f t="shared" si="175"/>
        <v>0</v>
      </c>
      <c r="ED347" s="210">
        <f t="shared" si="175"/>
        <v>0</v>
      </c>
      <c r="EE347" s="210">
        <f t="shared" si="175"/>
        <v>0</v>
      </c>
      <c r="EF347" s="210">
        <f t="shared" si="175"/>
        <v>0</v>
      </c>
      <c r="EG347" s="210">
        <f t="shared" si="175"/>
        <v>0</v>
      </c>
      <c r="EH347" s="210">
        <f t="shared" si="175"/>
        <v>0</v>
      </c>
      <c r="EI347" s="210">
        <f t="shared" si="175"/>
        <v>0</v>
      </c>
      <c r="EJ347" s="210">
        <f t="shared" si="175"/>
        <v>0</v>
      </c>
      <c r="EK347" s="210">
        <f t="shared" si="175"/>
        <v>0</v>
      </c>
      <c r="EL347" s="210">
        <f t="shared" si="175"/>
        <v>0</v>
      </c>
      <c r="EM347" s="210">
        <f t="shared" si="175"/>
        <v>0</v>
      </c>
      <c r="EN347" s="210">
        <f t="shared" si="175"/>
        <v>0</v>
      </c>
      <c r="EO347" s="210">
        <f t="shared" si="175"/>
        <v>0</v>
      </c>
      <c r="EP347" s="210">
        <f t="shared" si="175"/>
        <v>0</v>
      </c>
      <c r="EQ347" s="210">
        <f t="shared" si="175"/>
        <v>0</v>
      </c>
      <c r="ER347" s="210">
        <f t="shared" si="175"/>
        <v>0</v>
      </c>
      <c r="ES347" s="210">
        <f t="shared" si="175"/>
        <v>0</v>
      </c>
      <c r="ET347" s="210">
        <f t="shared" si="175"/>
        <v>0</v>
      </c>
      <c r="EU347" s="210">
        <f t="shared" si="175"/>
        <v>0</v>
      </c>
      <c r="EV347" s="210">
        <f t="shared" si="175"/>
        <v>0</v>
      </c>
      <c r="EW347" s="210">
        <f t="shared" si="175"/>
        <v>0</v>
      </c>
      <c r="EX347" s="210">
        <f t="shared" si="175"/>
        <v>0</v>
      </c>
      <c r="EY347" s="210">
        <f t="shared" si="175"/>
        <v>0</v>
      </c>
      <c r="EZ347" s="210">
        <f t="shared" si="175"/>
        <v>0</v>
      </c>
      <c r="FA347" s="210">
        <f t="shared" si="175"/>
        <v>0</v>
      </c>
      <c r="FB347" s="210">
        <f t="shared" si="175"/>
        <v>0</v>
      </c>
      <c r="FC347" s="210">
        <f t="shared" si="175"/>
        <v>0</v>
      </c>
      <c r="FD347" s="210">
        <f t="shared" si="175"/>
        <v>0</v>
      </c>
      <c r="FE347" s="210">
        <f t="shared" si="175"/>
        <v>0</v>
      </c>
      <c r="FF347" s="210">
        <f t="shared" si="175"/>
        <v>0</v>
      </c>
      <c r="FG347" s="210">
        <f t="shared" si="175"/>
        <v>0</v>
      </c>
      <c r="FH347" s="210">
        <f t="shared" si="175"/>
        <v>0</v>
      </c>
      <c r="FI347" s="210">
        <f t="shared" si="175"/>
        <v>0</v>
      </c>
      <c r="FJ347" s="210">
        <f t="shared" si="175"/>
        <v>0</v>
      </c>
      <c r="FK347" s="210">
        <f t="shared" si="175"/>
        <v>0</v>
      </c>
      <c r="FL347" s="210">
        <f t="shared" si="175"/>
        <v>0</v>
      </c>
      <c r="FM347" s="210">
        <f t="shared" si="175"/>
        <v>0</v>
      </c>
      <c r="FN347" s="210">
        <f t="shared" si="175"/>
        <v>0</v>
      </c>
      <c r="FO347" s="210">
        <f t="shared" si="175"/>
        <v>0</v>
      </c>
      <c r="FP347" s="210">
        <f t="shared" si="175"/>
        <v>0</v>
      </c>
      <c r="FQ347" s="210">
        <f t="shared" si="175"/>
        <v>0</v>
      </c>
      <c r="FR347" s="210">
        <f t="shared" si="175"/>
        <v>0</v>
      </c>
      <c r="FS347" s="210">
        <f t="shared" si="175"/>
        <v>0</v>
      </c>
      <c r="FT347" s="210">
        <f t="shared" si="175"/>
        <v>0</v>
      </c>
      <c r="FU347" s="210">
        <f t="shared" si="175"/>
        <v>0</v>
      </c>
      <c r="FV347" s="210">
        <f t="shared" si="175"/>
        <v>0</v>
      </c>
      <c r="FW347" s="210">
        <f t="shared" si="175"/>
        <v>0</v>
      </c>
      <c r="FX347" s="210">
        <f t="shared" si="175"/>
        <v>0</v>
      </c>
      <c r="FY347" s="210">
        <f t="shared" si="175"/>
        <v>0</v>
      </c>
      <c r="FZ347" s="210">
        <f t="shared" si="175"/>
        <v>0</v>
      </c>
      <c r="GA347" s="210">
        <f t="shared" si="175"/>
        <v>0</v>
      </c>
      <c r="GB347" s="210">
        <f t="shared" si="175"/>
        <v>0</v>
      </c>
      <c r="GC347" s="210">
        <f t="shared" si="175"/>
        <v>0</v>
      </c>
      <c r="GD347" s="210">
        <f t="shared" si="175"/>
        <v>0</v>
      </c>
      <c r="GE347" s="210">
        <f t="shared" si="175"/>
        <v>0</v>
      </c>
      <c r="GF347" s="210">
        <f t="shared" si="175"/>
        <v>0</v>
      </c>
      <c r="GG347" s="210">
        <f t="shared" si="175"/>
        <v>0</v>
      </c>
      <c r="GH347" s="210">
        <f t="shared" si="175"/>
        <v>0</v>
      </c>
      <c r="GI347" s="210">
        <f t="shared" si="175"/>
        <v>0</v>
      </c>
      <c r="GK347" s="216">
        <f t="shared" si="155"/>
        <v>0</v>
      </c>
      <c r="GL347" s="216">
        <f t="shared" si="150"/>
        <v>0</v>
      </c>
      <c r="GM347" s="216">
        <f t="shared" si="151"/>
        <v>0</v>
      </c>
      <c r="GN347" s="216">
        <f t="shared" si="152"/>
        <v>0</v>
      </c>
    </row>
    <row r="348" spans="1:196" x14ac:dyDescent="0.35">
      <c r="A348" s="9">
        <f>Report!$C$4</f>
        <v>1</v>
      </c>
      <c r="B348" t="str">
        <f>VLOOKUP($A348,Centers!$B$1:$C$120,2,)</f>
        <v>GATE</v>
      </c>
      <c r="C348" s="209">
        <v>45034</v>
      </c>
      <c r="D348" s="113">
        <f>IF($A348=1,SUM(SUMIFS(Indent!$E:$E,Indent!$C:$C,Waterfall!$C348,Indent!$A:$A,Centers!$A$2),SUMIFS(Indent!$E:$E,Indent!$C:$C,Waterfall!$C348,Indent!$A:$A,Centers!$A$3),SUMIFS(Indent!$E:$E,Indent!$C:$C,Waterfall!$C348,Indent!$A:$A,Centers!$A$4),SUMIFS(Indent!$E:$E,Indent!$C:$C,Waterfall!$C348,Indent!$A:$A,Centers!$A$5),SUMIFS(Indent!$E:$E,Indent!$C:$C,Waterfall!$C348,Indent!$A:$A,Centers!$A$6),SUMIFS(Indent!$E:$E,Indent!$C:$C,Waterfall!$C348,Indent!$A:$A,Centers!$A$7),SUMIFS(Indent!$E:$E,Indent!$C:$C,Waterfall!$C348,Indent!$A:$A,Centers!$A$8)),SUMIFS(Indent!$E:$E,Indent!$C:$C,Waterfall!$C348,Indent!$A:$A,$A348))</f>
        <v>0</v>
      </c>
      <c r="E348" s="210">
        <f t="shared" si="148"/>
        <v>0</v>
      </c>
      <c r="F348" s="210">
        <f t="shared" ref="F348:BQ351" si="177">IFERROR(F157/$D157,0)</f>
        <v>0</v>
      </c>
      <c r="G348" s="210">
        <f t="shared" si="177"/>
        <v>0</v>
      </c>
      <c r="H348" s="210">
        <f t="shared" si="177"/>
        <v>0</v>
      </c>
      <c r="I348" s="210">
        <f t="shared" si="177"/>
        <v>0</v>
      </c>
      <c r="J348" s="210">
        <f t="shared" si="177"/>
        <v>0</v>
      </c>
      <c r="K348" s="210">
        <f t="shared" si="177"/>
        <v>0</v>
      </c>
      <c r="L348" s="210">
        <f t="shared" si="177"/>
        <v>0</v>
      </c>
      <c r="M348" s="210">
        <f t="shared" si="177"/>
        <v>0</v>
      </c>
      <c r="N348" s="210">
        <f t="shared" si="177"/>
        <v>0</v>
      </c>
      <c r="O348" s="210">
        <f t="shared" si="177"/>
        <v>0</v>
      </c>
      <c r="P348" s="210">
        <f t="shared" si="177"/>
        <v>0</v>
      </c>
      <c r="Q348" s="210">
        <f t="shared" si="177"/>
        <v>0</v>
      </c>
      <c r="R348" s="210">
        <f t="shared" si="177"/>
        <v>0</v>
      </c>
      <c r="S348" s="210">
        <f t="shared" si="177"/>
        <v>0</v>
      </c>
      <c r="T348" s="210">
        <f t="shared" si="177"/>
        <v>0</v>
      </c>
      <c r="U348" s="210">
        <f t="shared" si="177"/>
        <v>0</v>
      </c>
      <c r="V348" s="210">
        <f t="shared" si="177"/>
        <v>0</v>
      </c>
      <c r="W348" s="210">
        <f t="shared" si="177"/>
        <v>0</v>
      </c>
      <c r="X348" s="210">
        <f t="shared" si="177"/>
        <v>0</v>
      </c>
      <c r="Y348" s="210">
        <f t="shared" si="177"/>
        <v>0</v>
      </c>
      <c r="Z348" s="210">
        <f t="shared" si="177"/>
        <v>0</v>
      </c>
      <c r="AA348" s="210">
        <f t="shared" si="177"/>
        <v>0</v>
      </c>
      <c r="AB348" s="210">
        <f t="shared" si="177"/>
        <v>0</v>
      </c>
      <c r="AC348" s="210">
        <f t="shared" si="177"/>
        <v>0</v>
      </c>
      <c r="AD348" s="210">
        <f t="shared" si="177"/>
        <v>0</v>
      </c>
      <c r="AE348" s="210">
        <f t="shared" si="177"/>
        <v>0</v>
      </c>
      <c r="AF348" s="210">
        <f t="shared" si="177"/>
        <v>0</v>
      </c>
      <c r="AG348" s="210">
        <f t="shared" si="177"/>
        <v>0</v>
      </c>
      <c r="AH348" s="210">
        <f t="shared" si="177"/>
        <v>0</v>
      </c>
      <c r="AI348" s="210">
        <f t="shared" si="177"/>
        <v>0</v>
      </c>
      <c r="AJ348" s="210">
        <f t="shared" si="177"/>
        <v>0</v>
      </c>
      <c r="AK348" s="210">
        <f t="shared" si="177"/>
        <v>0</v>
      </c>
      <c r="AL348" s="210">
        <f t="shared" si="177"/>
        <v>0</v>
      </c>
      <c r="AM348" s="210">
        <f t="shared" si="177"/>
        <v>0</v>
      </c>
      <c r="AN348" s="210">
        <f t="shared" si="177"/>
        <v>0</v>
      </c>
      <c r="AO348" s="210">
        <f t="shared" si="177"/>
        <v>0</v>
      </c>
      <c r="AP348" s="210">
        <f t="shared" si="177"/>
        <v>0</v>
      </c>
      <c r="AQ348" s="210">
        <f t="shared" si="177"/>
        <v>0</v>
      </c>
      <c r="AR348" s="210">
        <f t="shared" si="177"/>
        <v>0</v>
      </c>
      <c r="AS348" s="210">
        <f t="shared" si="177"/>
        <v>0</v>
      </c>
      <c r="AT348" s="210">
        <f t="shared" si="177"/>
        <v>0</v>
      </c>
      <c r="AU348" s="210">
        <f t="shared" si="177"/>
        <v>0</v>
      </c>
      <c r="AV348" s="210">
        <f t="shared" si="177"/>
        <v>0</v>
      </c>
      <c r="AW348" s="210">
        <f t="shared" si="177"/>
        <v>0</v>
      </c>
      <c r="AX348" s="210">
        <f t="shared" si="177"/>
        <v>0</v>
      </c>
      <c r="AY348" s="210">
        <f t="shared" si="177"/>
        <v>0</v>
      </c>
      <c r="AZ348" s="210">
        <f t="shared" si="177"/>
        <v>0</v>
      </c>
      <c r="BA348" s="210">
        <f t="shared" si="177"/>
        <v>0</v>
      </c>
      <c r="BB348" s="210">
        <f t="shared" si="177"/>
        <v>0</v>
      </c>
      <c r="BC348" s="210">
        <f t="shared" si="177"/>
        <v>0</v>
      </c>
      <c r="BD348" s="210">
        <f t="shared" si="177"/>
        <v>0</v>
      </c>
      <c r="BE348" s="210">
        <f t="shared" si="177"/>
        <v>0</v>
      </c>
      <c r="BF348" s="210">
        <f t="shared" si="177"/>
        <v>0</v>
      </c>
      <c r="BG348" s="210">
        <f t="shared" si="177"/>
        <v>0</v>
      </c>
      <c r="BH348" s="210">
        <f t="shared" si="177"/>
        <v>0</v>
      </c>
      <c r="BI348" s="210">
        <f t="shared" si="177"/>
        <v>0</v>
      </c>
      <c r="BJ348" s="210">
        <f t="shared" si="177"/>
        <v>0</v>
      </c>
      <c r="BK348" s="210">
        <f t="shared" si="177"/>
        <v>0</v>
      </c>
      <c r="BL348" s="210">
        <f t="shared" si="177"/>
        <v>0</v>
      </c>
      <c r="BM348" s="210">
        <f t="shared" si="177"/>
        <v>0</v>
      </c>
      <c r="BN348" s="210">
        <f t="shared" si="177"/>
        <v>0</v>
      </c>
      <c r="BO348" s="210">
        <f t="shared" si="177"/>
        <v>0</v>
      </c>
      <c r="BP348" s="210">
        <f t="shared" si="177"/>
        <v>0</v>
      </c>
      <c r="BQ348" s="210">
        <f t="shared" si="177"/>
        <v>0</v>
      </c>
      <c r="BR348" s="210">
        <f t="shared" si="176"/>
        <v>0</v>
      </c>
      <c r="BS348" s="210">
        <f t="shared" si="176"/>
        <v>0</v>
      </c>
      <c r="BT348" s="210">
        <f t="shared" si="176"/>
        <v>0</v>
      </c>
      <c r="BU348" s="210">
        <f t="shared" si="176"/>
        <v>0</v>
      </c>
      <c r="BV348" s="210">
        <f t="shared" si="176"/>
        <v>0</v>
      </c>
      <c r="BW348" s="210">
        <f t="shared" si="176"/>
        <v>0</v>
      </c>
      <c r="BX348" s="210">
        <f t="shared" si="176"/>
        <v>0</v>
      </c>
      <c r="BY348" s="210">
        <f t="shared" si="176"/>
        <v>0</v>
      </c>
      <c r="BZ348" s="210">
        <f t="shared" si="176"/>
        <v>0</v>
      </c>
      <c r="CA348" s="210">
        <f t="shared" si="176"/>
        <v>0</v>
      </c>
      <c r="CB348" s="210">
        <f t="shared" si="176"/>
        <v>0</v>
      </c>
      <c r="CC348" s="210">
        <f t="shared" si="176"/>
        <v>0</v>
      </c>
      <c r="CD348" s="210">
        <f t="shared" si="176"/>
        <v>0</v>
      </c>
      <c r="CE348" s="210">
        <f t="shared" si="176"/>
        <v>0</v>
      </c>
      <c r="CF348" s="210">
        <f t="shared" si="176"/>
        <v>0</v>
      </c>
      <c r="CG348" s="210">
        <f t="shared" si="176"/>
        <v>0</v>
      </c>
      <c r="CH348" s="210">
        <f t="shared" si="176"/>
        <v>0</v>
      </c>
      <c r="CI348" s="210">
        <f t="shared" si="176"/>
        <v>0</v>
      </c>
      <c r="CJ348" s="210">
        <f t="shared" si="176"/>
        <v>0</v>
      </c>
      <c r="CK348" s="210">
        <f t="shared" si="176"/>
        <v>0</v>
      </c>
      <c r="CL348" s="210">
        <f t="shared" si="176"/>
        <v>0</v>
      </c>
      <c r="CM348" s="210">
        <f t="shared" si="176"/>
        <v>0</v>
      </c>
      <c r="CN348" s="210">
        <f t="shared" si="176"/>
        <v>0</v>
      </c>
      <c r="CO348" s="210">
        <f t="shared" si="176"/>
        <v>0</v>
      </c>
      <c r="CP348" s="210">
        <f t="shared" si="176"/>
        <v>0</v>
      </c>
      <c r="CQ348" s="210">
        <f t="shared" si="176"/>
        <v>0</v>
      </c>
      <c r="CR348" s="210">
        <f t="shared" si="176"/>
        <v>0</v>
      </c>
      <c r="CS348" s="210">
        <f t="shared" si="176"/>
        <v>0</v>
      </c>
      <c r="CT348" s="210">
        <f t="shared" si="176"/>
        <v>0</v>
      </c>
      <c r="CU348" s="210">
        <f t="shared" si="176"/>
        <v>0</v>
      </c>
      <c r="CV348" s="210">
        <f t="shared" si="176"/>
        <v>0</v>
      </c>
      <c r="CW348" s="210">
        <f t="shared" si="176"/>
        <v>0</v>
      </c>
      <c r="CX348" s="210">
        <f t="shared" si="176"/>
        <v>0</v>
      </c>
      <c r="CY348" s="210">
        <f t="shared" si="176"/>
        <v>0</v>
      </c>
      <c r="CZ348" s="210">
        <f t="shared" si="176"/>
        <v>0</v>
      </c>
      <c r="DA348" s="210">
        <f t="shared" si="176"/>
        <v>0</v>
      </c>
      <c r="DB348" s="210">
        <f t="shared" si="176"/>
        <v>0</v>
      </c>
      <c r="DC348" s="210">
        <f t="shared" si="176"/>
        <v>0</v>
      </c>
      <c r="DD348" s="210">
        <f t="shared" si="176"/>
        <v>0</v>
      </c>
      <c r="DE348" s="210">
        <f t="shared" si="176"/>
        <v>0</v>
      </c>
      <c r="DF348" s="210">
        <f t="shared" si="176"/>
        <v>0</v>
      </c>
      <c r="DG348" s="210">
        <f t="shared" si="176"/>
        <v>0</v>
      </c>
      <c r="DH348" s="210">
        <f t="shared" si="176"/>
        <v>0</v>
      </c>
      <c r="DI348" s="210">
        <f t="shared" si="176"/>
        <v>0</v>
      </c>
      <c r="DJ348" s="210">
        <f t="shared" si="176"/>
        <v>0</v>
      </c>
      <c r="DK348" s="210">
        <f t="shared" si="176"/>
        <v>0</v>
      </c>
      <c r="DL348" s="210">
        <f t="shared" si="176"/>
        <v>0</v>
      </c>
      <c r="DM348" s="210">
        <f t="shared" si="176"/>
        <v>0</v>
      </c>
      <c r="DN348" s="210">
        <f t="shared" si="176"/>
        <v>0</v>
      </c>
      <c r="DO348" s="210">
        <f t="shared" si="176"/>
        <v>0</v>
      </c>
      <c r="DP348" s="210">
        <f t="shared" si="176"/>
        <v>0</v>
      </c>
      <c r="DQ348" s="210">
        <f t="shared" si="176"/>
        <v>0</v>
      </c>
      <c r="DR348" s="210">
        <f t="shared" si="176"/>
        <v>0</v>
      </c>
      <c r="DS348" s="210">
        <f t="shared" si="176"/>
        <v>0</v>
      </c>
      <c r="DT348" s="210">
        <f t="shared" si="176"/>
        <v>0</v>
      </c>
      <c r="DU348" s="210">
        <f t="shared" si="176"/>
        <v>0</v>
      </c>
      <c r="DV348" s="210">
        <f t="shared" si="176"/>
        <v>0</v>
      </c>
      <c r="DW348" s="210">
        <f t="shared" si="176"/>
        <v>0</v>
      </c>
      <c r="DX348" s="210">
        <f t="shared" si="176"/>
        <v>0</v>
      </c>
      <c r="DY348" s="210">
        <f t="shared" si="176"/>
        <v>0</v>
      </c>
      <c r="DZ348" s="210">
        <f t="shared" si="176"/>
        <v>0</v>
      </c>
      <c r="EA348" s="210">
        <f t="shared" si="176"/>
        <v>0</v>
      </c>
      <c r="EB348" s="210">
        <f t="shared" si="176"/>
        <v>0</v>
      </c>
      <c r="EC348" s="210">
        <f t="shared" si="175"/>
        <v>0</v>
      </c>
      <c r="ED348" s="210">
        <f t="shared" si="175"/>
        <v>0</v>
      </c>
      <c r="EE348" s="210">
        <f t="shared" si="175"/>
        <v>0</v>
      </c>
      <c r="EF348" s="210">
        <f t="shared" si="175"/>
        <v>0</v>
      </c>
      <c r="EG348" s="210">
        <f t="shared" si="175"/>
        <v>0</v>
      </c>
      <c r="EH348" s="210">
        <f t="shared" si="175"/>
        <v>0</v>
      </c>
      <c r="EI348" s="210">
        <f t="shared" si="175"/>
        <v>0</v>
      </c>
      <c r="EJ348" s="210">
        <f t="shared" si="175"/>
        <v>0</v>
      </c>
      <c r="EK348" s="210">
        <f t="shared" si="175"/>
        <v>0</v>
      </c>
      <c r="EL348" s="210">
        <f t="shared" si="175"/>
        <v>0</v>
      </c>
      <c r="EM348" s="210">
        <f t="shared" si="175"/>
        <v>0</v>
      </c>
      <c r="EN348" s="210">
        <f t="shared" si="175"/>
        <v>0</v>
      </c>
      <c r="EO348" s="210">
        <f t="shared" si="175"/>
        <v>0</v>
      </c>
      <c r="EP348" s="210">
        <f t="shared" si="175"/>
        <v>0</v>
      </c>
      <c r="EQ348" s="210">
        <f t="shared" si="175"/>
        <v>0</v>
      </c>
      <c r="ER348" s="210">
        <f t="shared" si="175"/>
        <v>0</v>
      </c>
      <c r="ES348" s="210">
        <f t="shared" si="175"/>
        <v>0</v>
      </c>
      <c r="ET348" s="210">
        <f t="shared" si="175"/>
        <v>0</v>
      </c>
      <c r="EU348" s="210">
        <f t="shared" si="175"/>
        <v>0</v>
      </c>
      <c r="EV348" s="210">
        <f t="shared" si="175"/>
        <v>0</v>
      </c>
      <c r="EW348" s="210">
        <f t="shared" si="175"/>
        <v>0</v>
      </c>
      <c r="EX348" s="210">
        <f t="shared" si="175"/>
        <v>0</v>
      </c>
      <c r="EY348" s="210">
        <f t="shared" si="175"/>
        <v>0</v>
      </c>
      <c r="EZ348" s="210">
        <f t="shared" si="175"/>
        <v>0</v>
      </c>
      <c r="FA348" s="210">
        <f t="shared" si="175"/>
        <v>0</v>
      </c>
      <c r="FB348" s="210">
        <f t="shared" si="175"/>
        <v>0</v>
      </c>
      <c r="FC348" s="210">
        <f t="shared" si="175"/>
        <v>0</v>
      </c>
      <c r="FD348" s="210">
        <f t="shared" si="175"/>
        <v>0</v>
      </c>
      <c r="FE348" s="210">
        <f t="shared" si="175"/>
        <v>0</v>
      </c>
      <c r="FF348" s="210">
        <f t="shared" si="175"/>
        <v>0</v>
      </c>
      <c r="FG348" s="210">
        <f t="shared" si="175"/>
        <v>0</v>
      </c>
      <c r="FH348" s="210">
        <f t="shared" si="175"/>
        <v>0</v>
      </c>
      <c r="FI348" s="210">
        <f t="shared" si="175"/>
        <v>0</v>
      </c>
      <c r="FJ348" s="210">
        <f t="shared" si="175"/>
        <v>0</v>
      </c>
      <c r="FK348" s="210">
        <f t="shared" si="175"/>
        <v>0</v>
      </c>
      <c r="FL348" s="210">
        <f t="shared" si="175"/>
        <v>0</v>
      </c>
      <c r="FM348" s="210">
        <f t="shared" si="175"/>
        <v>0</v>
      </c>
      <c r="FN348" s="210">
        <f t="shared" si="175"/>
        <v>0</v>
      </c>
      <c r="FO348" s="210">
        <f t="shared" si="175"/>
        <v>0</v>
      </c>
      <c r="FP348" s="210">
        <f t="shared" si="175"/>
        <v>0</v>
      </c>
      <c r="FQ348" s="210">
        <f t="shared" si="175"/>
        <v>0</v>
      </c>
      <c r="FR348" s="210">
        <f t="shared" si="175"/>
        <v>0</v>
      </c>
      <c r="FS348" s="210">
        <f t="shared" si="175"/>
        <v>0</v>
      </c>
      <c r="FT348" s="210">
        <f t="shared" si="175"/>
        <v>0</v>
      </c>
      <c r="FU348" s="210">
        <f t="shared" si="175"/>
        <v>0</v>
      </c>
      <c r="FV348" s="210">
        <f t="shared" si="175"/>
        <v>0</v>
      </c>
      <c r="FW348" s="210">
        <f t="shared" si="175"/>
        <v>0</v>
      </c>
      <c r="FX348" s="210">
        <f t="shared" si="175"/>
        <v>0</v>
      </c>
      <c r="FY348" s="210">
        <f t="shared" si="175"/>
        <v>0</v>
      </c>
      <c r="FZ348" s="210">
        <f t="shared" si="175"/>
        <v>0</v>
      </c>
      <c r="GA348" s="210">
        <f t="shared" si="175"/>
        <v>0</v>
      </c>
      <c r="GB348" s="210">
        <f t="shared" si="175"/>
        <v>0</v>
      </c>
      <c r="GC348" s="210">
        <f t="shared" si="175"/>
        <v>0</v>
      </c>
      <c r="GD348" s="210">
        <f t="shared" si="175"/>
        <v>0</v>
      </c>
      <c r="GE348" s="210">
        <f t="shared" si="175"/>
        <v>0</v>
      </c>
      <c r="GF348" s="210">
        <f t="shared" si="175"/>
        <v>0</v>
      </c>
      <c r="GG348" s="210">
        <f t="shared" si="175"/>
        <v>0</v>
      </c>
      <c r="GH348" s="210">
        <f t="shared" si="175"/>
        <v>0</v>
      </c>
      <c r="GI348" s="210">
        <f t="shared" si="175"/>
        <v>0</v>
      </c>
      <c r="GK348" s="216">
        <f t="shared" si="155"/>
        <v>0</v>
      </c>
      <c r="GL348" s="216">
        <f t="shared" si="150"/>
        <v>0</v>
      </c>
      <c r="GM348" s="216">
        <f t="shared" si="151"/>
        <v>0</v>
      </c>
      <c r="GN348" s="216">
        <f t="shared" si="152"/>
        <v>0</v>
      </c>
    </row>
    <row r="349" spans="1:196" x14ac:dyDescent="0.35">
      <c r="A349" s="9">
        <f>Report!$C$4</f>
        <v>1</v>
      </c>
      <c r="B349" t="str">
        <f>VLOOKUP($A349,Centers!$B$1:$C$120,2,)</f>
        <v>GATE</v>
      </c>
      <c r="C349" s="209">
        <v>45035</v>
      </c>
      <c r="D349" s="113">
        <f>IF($A349=1,SUM(SUMIFS(Indent!$E:$E,Indent!$C:$C,Waterfall!$C349,Indent!$A:$A,Centers!$A$2),SUMIFS(Indent!$E:$E,Indent!$C:$C,Waterfall!$C349,Indent!$A:$A,Centers!$A$3),SUMIFS(Indent!$E:$E,Indent!$C:$C,Waterfall!$C349,Indent!$A:$A,Centers!$A$4),SUMIFS(Indent!$E:$E,Indent!$C:$C,Waterfall!$C349,Indent!$A:$A,Centers!$A$5),SUMIFS(Indent!$E:$E,Indent!$C:$C,Waterfall!$C349,Indent!$A:$A,Centers!$A$6),SUMIFS(Indent!$E:$E,Indent!$C:$C,Waterfall!$C349,Indent!$A:$A,Centers!$A$7),SUMIFS(Indent!$E:$E,Indent!$C:$C,Waterfall!$C349,Indent!$A:$A,Centers!$A$8)),SUMIFS(Indent!$E:$E,Indent!$C:$C,Waterfall!$C349,Indent!$A:$A,$A349))</f>
        <v>0</v>
      </c>
      <c r="E349" s="210">
        <f t="shared" si="148"/>
        <v>0</v>
      </c>
      <c r="F349" s="210">
        <f t="shared" si="177"/>
        <v>0</v>
      </c>
      <c r="G349" s="210">
        <f t="shared" si="177"/>
        <v>0</v>
      </c>
      <c r="H349" s="210">
        <f t="shared" si="177"/>
        <v>0</v>
      </c>
      <c r="I349" s="210">
        <f t="shared" si="177"/>
        <v>0</v>
      </c>
      <c r="J349" s="210">
        <f t="shared" si="177"/>
        <v>0</v>
      </c>
      <c r="K349" s="210">
        <f t="shared" si="177"/>
        <v>0</v>
      </c>
      <c r="L349" s="210">
        <f t="shared" si="177"/>
        <v>0</v>
      </c>
      <c r="M349" s="210">
        <f t="shared" si="177"/>
        <v>0</v>
      </c>
      <c r="N349" s="210">
        <f t="shared" si="177"/>
        <v>0</v>
      </c>
      <c r="O349" s="210">
        <f t="shared" si="177"/>
        <v>0</v>
      </c>
      <c r="P349" s="210">
        <f t="shared" si="177"/>
        <v>0</v>
      </c>
      <c r="Q349" s="210">
        <f t="shared" si="177"/>
        <v>0</v>
      </c>
      <c r="R349" s="210">
        <f t="shared" si="177"/>
        <v>0</v>
      </c>
      <c r="S349" s="210">
        <f t="shared" si="177"/>
        <v>0</v>
      </c>
      <c r="T349" s="210">
        <f t="shared" si="177"/>
        <v>0</v>
      </c>
      <c r="U349" s="210">
        <f t="shared" si="177"/>
        <v>0</v>
      </c>
      <c r="V349" s="210">
        <f t="shared" si="177"/>
        <v>0</v>
      </c>
      <c r="W349" s="210">
        <f t="shared" si="177"/>
        <v>0</v>
      </c>
      <c r="X349" s="210">
        <f t="shared" si="177"/>
        <v>0</v>
      </c>
      <c r="Y349" s="210">
        <f t="shared" si="177"/>
        <v>0</v>
      </c>
      <c r="Z349" s="210">
        <f t="shared" si="177"/>
        <v>0</v>
      </c>
      <c r="AA349" s="210">
        <f t="shared" si="177"/>
        <v>0</v>
      </c>
      <c r="AB349" s="210">
        <f t="shared" si="177"/>
        <v>0</v>
      </c>
      <c r="AC349" s="210">
        <f t="shared" si="177"/>
        <v>0</v>
      </c>
      <c r="AD349" s="210">
        <f t="shared" si="177"/>
        <v>0</v>
      </c>
      <c r="AE349" s="210">
        <f t="shared" si="177"/>
        <v>0</v>
      </c>
      <c r="AF349" s="210">
        <f t="shared" si="177"/>
        <v>0</v>
      </c>
      <c r="AG349" s="210">
        <f t="shared" si="177"/>
        <v>0</v>
      </c>
      <c r="AH349" s="210">
        <f t="shared" si="177"/>
        <v>0</v>
      </c>
      <c r="AI349" s="210">
        <f t="shared" si="177"/>
        <v>0</v>
      </c>
      <c r="AJ349" s="210">
        <f t="shared" si="177"/>
        <v>0</v>
      </c>
      <c r="AK349" s="210">
        <f t="shared" si="177"/>
        <v>0</v>
      </c>
      <c r="AL349" s="210">
        <f t="shared" si="177"/>
        <v>0</v>
      </c>
      <c r="AM349" s="210">
        <f t="shared" si="177"/>
        <v>0</v>
      </c>
      <c r="AN349" s="210">
        <f t="shared" si="177"/>
        <v>0</v>
      </c>
      <c r="AO349" s="210">
        <f t="shared" si="177"/>
        <v>0</v>
      </c>
      <c r="AP349" s="210">
        <f t="shared" si="177"/>
        <v>0</v>
      </c>
      <c r="AQ349" s="210">
        <f t="shared" si="177"/>
        <v>0</v>
      </c>
      <c r="AR349" s="210">
        <f t="shared" si="177"/>
        <v>0</v>
      </c>
      <c r="AS349" s="210">
        <f t="shared" si="177"/>
        <v>0</v>
      </c>
      <c r="AT349" s="210">
        <f t="shared" si="177"/>
        <v>0</v>
      </c>
      <c r="AU349" s="210">
        <f t="shared" si="177"/>
        <v>0</v>
      </c>
      <c r="AV349" s="210">
        <f t="shared" si="177"/>
        <v>0</v>
      </c>
      <c r="AW349" s="210">
        <f t="shared" si="177"/>
        <v>0</v>
      </c>
      <c r="AX349" s="210">
        <f t="shared" si="177"/>
        <v>0</v>
      </c>
      <c r="AY349" s="210">
        <f t="shared" si="177"/>
        <v>0</v>
      </c>
      <c r="AZ349" s="210">
        <f t="shared" si="177"/>
        <v>0</v>
      </c>
      <c r="BA349" s="210">
        <f t="shared" si="177"/>
        <v>0</v>
      </c>
      <c r="BB349" s="210">
        <f t="shared" si="177"/>
        <v>0</v>
      </c>
      <c r="BC349" s="210">
        <f t="shared" si="177"/>
        <v>0</v>
      </c>
      <c r="BD349" s="210">
        <f t="shared" si="177"/>
        <v>0</v>
      </c>
      <c r="BE349" s="210">
        <f t="shared" si="177"/>
        <v>0</v>
      </c>
      <c r="BF349" s="210">
        <f t="shared" si="177"/>
        <v>0</v>
      </c>
      <c r="BG349" s="210">
        <f t="shared" si="177"/>
        <v>0</v>
      </c>
      <c r="BH349" s="210">
        <f t="shared" si="177"/>
        <v>0</v>
      </c>
      <c r="BI349" s="210">
        <f t="shared" si="177"/>
        <v>0</v>
      </c>
      <c r="BJ349" s="210">
        <f t="shared" si="177"/>
        <v>0</v>
      </c>
      <c r="BK349" s="210">
        <f t="shared" si="177"/>
        <v>0</v>
      </c>
      <c r="BL349" s="210">
        <f t="shared" si="177"/>
        <v>0</v>
      </c>
      <c r="BM349" s="210">
        <f t="shared" si="177"/>
        <v>0</v>
      </c>
      <c r="BN349" s="210">
        <f t="shared" si="177"/>
        <v>0</v>
      </c>
      <c r="BO349" s="210">
        <f t="shared" si="177"/>
        <v>0</v>
      </c>
      <c r="BP349" s="210">
        <f t="shared" si="177"/>
        <v>0</v>
      </c>
      <c r="BQ349" s="210">
        <f t="shared" si="177"/>
        <v>0</v>
      </c>
      <c r="BR349" s="210">
        <f t="shared" si="176"/>
        <v>0</v>
      </c>
      <c r="BS349" s="210">
        <f t="shared" si="176"/>
        <v>0</v>
      </c>
      <c r="BT349" s="210">
        <f t="shared" si="176"/>
        <v>0</v>
      </c>
      <c r="BU349" s="210">
        <f t="shared" si="176"/>
        <v>0</v>
      </c>
      <c r="BV349" s="210">
        <f t="shared" si="176"/>
        <v>0</v>
      </c>
      <c r="BW349" s="210">
        <f t="shared" si="176"/>
        <v>0</v>
      </c>
      <c r="BX349" s="210">
        <f t="shared" si="176"/>
        <v>0</v>
      </c>
      <c r="BY349" s="210">
        <f t="shared" si="176"/>
        <v>0</v>
      </c>
      <c r="BZ349" s="210">
        <f t="shared" si="176"/>
        <v>0</v>
      </c>
      <c r="CA349" s="210">
        <f t="shared" si="176"/>
        <v>0</v>
      </c>
      <c r="CB349" s="210">
        <f t="shared" si="176"/>
        <v>0</v>
      </c>
      <c r="CC349" s="210">
        <f t="shared" si="176"/>
        <v>0</v>
      </c>
      <c r="CD349" s="210">
        <f t="shared" si="176"/>
        <v>0</v>
      </c>
      <c r="CE349" s="210">
        <f t="shared" si="176"/>
        <v>0</v>
      </c>
      <c r="CF349" s="210">
        <f t="shared" si="176"/>
        <v>0</v>
      </c>
      <c r="CG349" s="210">
        <f t="shared" si="176"/>
        <v>0</v>
      </c>
      <c r="CH349" s="210">
        <f t="shared" si="176"/>
        <v>0</v>
      </c>
      <c r="CI349" s="210">
        <f t="shared" si="176"/>
        <v>0</v>
      </c>
      <c r="CJ349" s="210">
        <f t="shared" si="176"/>
        <v>0</v>
      </c>
      <c r="CK349" s="210">
        <f t="shared" si="176"/>
        <v>0</v>
      </c>
      <c r="CL349" s="210">
        <f t="shared" si="176"/>
        <v>0</v>
      </c>
      <c r="CM349" s="210">
        <f t="shared" si="176"/>
        <v>0</v>
      </c>
      <c r="CN349" s="210">
        <f t="shared" si="176"/>
        <v>0</v>
      </c>
      <c r="CO349" s="210">
        <f t="shared" si="176"/>
        <v>0</v>
      </c>
      <c r="CP349" s="210">
        <f t="shared" si="176"/>
        <v>0</v>
      </c>
      <c r="CQ349" s="210">
        <f t="shared" si="176"/>
        <v>0</v>
      </c>
      <c r="CR349" s="210">
        <f t="shared" si="176"/>
        <v>0</v>
      </c>
      <c r="CS349" s="210">
        <f t="shared" si="176"/>
        <v>0</v>
      </c>
      <c r="CT349" s="210">
        <f t="shared" si="176"/>
        <v>0</v>
      </c>
      <c r="CU349" s="210">
        <f t="shared" si="176"/>
        <v>0</v>
      </c>
      <c r="CV349" s="210">
        <f t="shared" si="176"/>
        <v>0</v>
      </c>
      <c r="CW349" s="210">
        <f t="shared" si="176"/>
        <v>0</v>
      </c>
      <c r="CX349" s="210">
        <f t="shared" si="176"/>
        <v>0</v>
      </c>
      <c r="CY349" s="210">
        <f t="shared" si="176"/>
        <v>0</v>
      </c>
      <c r="CZ349" s="210">
        <f t="shared" si="176"/>
        <v>0</v>
      </c>
      <c r="DA349" s="210">
        <f t="shared" si="176"/>
        <v>0</v>
      </c>
      <c r="DB349" s="210">
        <f t="shared" si="176"/>
        <v>0</v>
      </c>
      <c r="DC349" s="210">
        <f t="shared" si="176"/>
        <v>0</v>
      </c>
      <c r="DD349" s="210">
        <f t="shared" si="176"/>
        <v>0</v>
      </c>
      <c r="DE349" s="210">
        <f t="shared" si="176"/>
        <v>0</v>
      </c>
      <c r="DF349" s="210">
        <f t="shared" si="176"/>
        <v>0</v>
      </c>
      <c r="DG349" s="210">
        <f t="shared" si="176"/>
        <v>0</v>
      </c>
      <c r="DH349" s="210">
        <f t="shared" si="176"/>
        <v>0</v>
      </c>
      <c r="DI349" s="210">
        <f t="shared" si="176"/>
        <v>0</v>
      </c>
      <c r="DJ349" s="210">
        <f t="shared" si="176"/>
        <v>0</v>
      </c>
      <c r="DK349" s="210">
        <f t="shared" si="176"/>
        <v>0</v>
      </c>
      <c r="DL349" s="210">
        <f t="shared" si="176"/>
        <v>0</v>
      </c>
      <c r="DM349" s="210">
        <f t="shared" si="176"/>
        <v>0</v>
      </c>
      <c r="DN349" s="210">
        <f t="shared" si="176"/>
        <v>0</v>
      </c>
      <c r="DO349" s="210">
        <f t="shared" si="176"/>
        <v>0</v>
      </c>
      <c r="DP349" s="210">
        <f t="shared" si="176"/>
        <v>0</v>
      </c>
      <c r="DQ349" s="210">
        <f t="shared" si="176"/>
        <v>0</v>
      </c>
      <c r="DR349" s="210">
        <f t="shared" si="176"/>
        <v>0</v>
      </c>
      <c r="DS349" s="210">
        <f t="shared" si="176"/>
        <v>0</v>
      </c>
      <c r="DT349" s="210">
        <f t="shared" si="176"/>
        <v>0</v>
      </c>
      <c r="DU349" s="210">
        <f t="shared" si="176"/>
        <v>0</v>
      </c>
      <c r="DV349" s="210">
        <f t="shared" si="176"/>
        <v>0</v>
      </c>
      <c r="DW349" s="210">
        <f t="shared" si="176"/>
        <v>0</v>
      </c>
      <c r="DX349" s="210">
        <f t="shared" si="176"/>
        <v>0</v>
      </c>
      <c r="DY349" s="210">
        <f t="shared" si="176"/>
        <v>0</v>
      </c>
      <c r="DZ349" s="210">
        <f t="shared" si="176"/>
        <v>0</v>
      </c>
      <c r="EA349" s="210">
        <f t="shared" si="176"/>
        <v>0</v>
      </c>
      <c r="EB349" s="210">
        <f t="shared" si="176"/>
        <v>0</v>
      </c>
      <c r="EC349" s="210">
        <f t="shared" si="175"/>
        <v>0</v>
      </c>
      <c r="ED349" s="210">
        <f t="shared" si="175"/>
        <v>0</v>
      </c>
      <c r="EE349" s="210">
        <f t="shared" si="175"/>
        <v>0</v>
      </c>
      <c r="EF349" s="210">
        <f t="shared" si="175"/>
        <v>0</v>
      </c>
      <c r="EG349" s="210">
        <f t="shared" si="175"/>
        <v>0</v>
      </c>
      <c r="EH349" s="210">
        <f t="shared" si="175"/>
        <v>0</v>
      </c>
      <c r="EI349" s="210">
        <f t="shared" si="175"/>
        <v>0</v>
      </c>
      <c r="EJ349" s="210">
        <f t="shared" si="175"/>
        <v>0</v>
      </c>
      <c r="EK349" s="210">
        <f t="shared" si="175"/>
        <v>0</v>
      </c>
      <c r="EL349" s="210">
        <f t="shared" si="175"/>
        <v>0</v>
      </c>
      <c r="EM349" s="210">
        <f t="shared" si="175"/>
        <v>0</v>
      </c>
      <c r="EN349" s="210">
        <f t="shared" si="175"/>
        <v>0</v>
      </c>
      <c r="EO349" s="210">
        <f t="shared" si="175"/>
        <v>0</v>
      </c>
      <c r="EP349" s="210">
        <f t="shared" si="175"/>
        <v>0</v>
      </c>
      <c r="EQ349" s="210">
        <f t="shared" si="175"/>
        <v>0</v>
      </c>
      <c r="ER349" s="210">
        <f t="shared" si="175"/>
        <v>0</v>
      </c>
      <c r="ES349" s="210">
        <f t="shared" si="175"/>
        <v>0</v>
      </c>
      <c r="ET349" s="210">
        <f t="shared" si="175"/>
        <v>0</v>
      </c>
      <c r="EU349" s="210">
        <f t="shared" si="175"/>
        <v>0</v>
      </c>
      <c r="EV349" s="210">
        <f t="shared" ref="EV349:GI349" si="178">IFERROR(EV158/$D158,0)</f>
        <v>0</v>
      </c>
      <c r="EW349" s="210">
        <f t="shared" si="178"/>
        <v>0</v>
      </c>
      <c r="EX349" s="210">
        <f t="shared" si="178"/>
        <v>0</v>
      </c>
      <c r="EY349" s="210">
        <f t="shared" si="178"/>
        <v>0</v>
      </c>
      <c r="EZ349" s="210">
        <f t="shared" si="178"/>
        <v>0</v>
      </c>
      <c r="FA349" s="210">
        <f t="shared" si="178"/>
        <v>0</v>
      </c>
      <c r="FB349" s="210">
        <f t="shared" si="178"/>
        <v>0</v>
      </c>
      <c r="FC349" s="210">
        <f t="shared" si="178"/>
        <v>0</v>
      </c>
      <c r="FD349" s="210">
        <f t="shared" si="178"/>
        <v>0</v>
      </c>
      <c r="FE349" s="210">
        <f t="shared" si="178"/>
        <v>0</v>
      </c>
      <c r="FF349" s="210">
        <f t="shared" si="178"/>
        <v>0</v>
      </c>
      <c r="FG349" s="210">
        <f t="shared" si="178"/>
        <v>0</v>
      </c>
      <c r="FH349" s="210">
        <f t="shared" si="178"/>
        <v>0</v>
      </c>
      <c r="FI349" s="210">
        <f t="shared" si="178"/>
        <v>0</v>
      </c>
      <c r="FJ349" s="210">
        <f t="shared" si="178"/>
        <v>0</v>
      </c>
      <c r="FK349" s="210">
        <f t="shared" si="178"/>
        <v>0</v>
      </c>
      <c r="FL349" s="210">
        <f t="shared" si="178"/>
        <v>0</v>
      </c>
      <c r="FM349" s="210">
        <f t="shared" si="178"/>
        <v>0</v>
      </c>
      <c r="FN349" s="210">
        <f t="shared" si="178"/>
        <v>0</v>
      </c>
      <c r="FO349" s="210">
        <f t="shared" si="178"/>
        <v>0</v>
      </c>
      <c r="FP349" s="210">
        <f t="shared" si="178"/>
        <v>0</v>
      </c>
      <c r="FQ349" s="210">
        <f t="shared" si="178"/>
        <v>0</v>
      </c>
      <c r="FR349" s="210">
        <f t="shared" si="178"/>
        <v>0</v>
      </c>
      <c r="FS349" s="210">
        <f t="shared" si="178"/>
        <v>0</v>
      </c>
      <c r="FT349" s="210">
        <f t="shared" si="178"/>
        <v>0</v>
      </c>
      <c r="FU349" s="210">
        <f t="shared" si="178"/>
        <v>0</v>
      </c>
      <c r="FV349" s="210">
        <f t="shared" si="178"/>
        <v>0</v>
      </c>
      <c r="FW349" s="210">
        <f t="shared" si="178"/>
        <v>0</v>
      </c>
      <c r="FX349" s="210">
        <f t="shared" si="178"/>
        <v>0</v>
      </c>
      <c r="FY349" s="210">
        <f t="shared" si="178"/>
        <v>0</v>
      </c>
      <c r="FZ349" s="210">
        <f t="shared" si="178"/>
        <v>0</v>
      </c>
      <c r="GA349" s="210">
        <f t="shared" si="178"/>
        <v>0</v>
      </c>
      <c r="GB349" s="210">
        <f t="shared" si="178"/>
        <v>0</v>
      </c>
      <c r="GC349" s="210">
        <f t="shared" si="178"/>
        <v>0</v>
      </c>
      <c r="GD349" s="210">
        <f t="shared" si="178"/>
        <v>0</v>
      </c>
      <c r="GE349" s="210">
        <f t="shared" si="178"/>
        <v>0</v>
      </c>
      <c r="GF349" s="210">
        <f t="shared" si="178"/>
        <v>0</v>
      </c>
      <c r="GG349" s="210">
        <f t="shared" si="178"/>
        <v>0</v>
      </c>
      <c r="GH349" s="210">
        <f t="shared" si="178"/>
        <v>0</v>
      </c>
      <c r="GI349" s="210">
        <f t="shared" si="178"/>
        <v>0</v>
      </c>
      <c r="GK349" s="216">
        <f t="shared" si="155"/>
        <v>0</v>
      </c>
      <c r="GL349" s="216">
        <f t="shared" si="150"/>
        <v>0</v>
      </c>
      <c r="GM349" s="216">
        <f t="shared" si="151"/>
        <v>0</v>
      </c>
      <c r="GN349" s="216">
        <f t="shared" si="152"/>
        <v>0</v>
      </c>
    </row>
    <row r="350" spans="1:196" x14ac:dyDescent="0.35">
      <c r="A350" s="9">
        <f>Report!$C$4</f>
        <v>1</v>
      </c>
      <c r="B350" t="str">
        <f>VLOOKUP($A350,Centers!$B$1:$C$120,2,)</f>
        <v>GATE</v>
      </c>
      <c r="C350" s="209">
        <v>45036</v>
      </c>
      <c r="D350" s="113">
        <f>IF($A350=1,SUM(SUMIFS(Indent!$E:$E,Indent!$C:$C,Waterfall!$C350,Indent!$A:$A,Centers!$A$2),SUMIFS(Indent!$E:$E,Indent!$C:$C,Waterfall!$C350,Indent!$A:$A,Centers!$A$3),SUMIFS(Indent!$E:$E,Indent!$C:$C,Waterfall!$C350,Indent!$A:$A,Centers!$A$4),SUMIFS(Indent!$E:$E,Indent!$C:$C,Waterfall!$C350,Indent!$A:$A,Centers!$A$5),SUMIFS(Indent!$E:$E,Indent!$C:$C,Waterfall!$C350,Indent!$A:$A,Centers!$A$6),SUMIFS(Indent!$E:$E,Indent!$C:$C,Waterfall!$C350,Indent!$A:$A,Centers!$A$7),SUMIFS(Indent!$E:$E,Indent!$C:$C,Waterfall!$C350,Indent!$A:$A,Centers!$A$8)),SUMIFS(Indent!$E:$E,Indent!$C:$C,Waterfall!$C350,Indent!$A:$A,$A350))</f>
        <v>0</v>
      </c>
      <c r="E350" s="210">
        <f t="shared" si="148"/>
        <v>0</v>
      </c>
      <c r="F350" s="210">
        <f t="shared" si="177"/>
        <v>0</v>
      </c>
      <c r="G350" s="210">
        <f t="shared" si="177"/>
        <v>0</v>
      </c>
      <c r="H350" s="210">
        <f t="shared" si="177"/>
        <v>0</v>
      </c>
      <c r="I350" s="210">
        <f t="shared" si="177"/>
        <v>0</v>
      </c>
      <c r="J350" s="210">
        <f t="shared" si="177"/>
        <v>0</v>
      </c>
      <c r="K350" s="210">
        <f t="shared" si="177"/>
        <v>0</v>
      </c>
      <c r="L350" s="210">
        <f t="shared" si="177"/>
        <v>0</v>
      </c>
      <c r="M350" s="210">
        <f t="shared" si="177"/>
        <v>0</v>
      </c>
      <c r="N350" s="210">
        <f t="shared" si="177"/>
        <v>0</v>
      </c>
      <c r="O350" s="210">
        <f t="shared" si="177"/>
        <v>0</v>
      </c>
      <c r="P350" s="210">
        <f t="shared" si="177"/>
        <v>0</v>
      </c>
      <c r="Q350" s="210">
        <f t="shared" si="177"/>
        <v>0</v>
      </c>
      <c r="R350" s="210">
        <f t="shared" si="177"/>
        <v>0</v>
      </c>
      <c r="S350" s="210">
        <f t="shared" si="177"/>
        <v>0</v>
      </c>
      <c r="T350" s="210">
        <f t="shared" si="177"/>
        <v>0</v>
      </c>
      <c r="U350" s="210">
        <f t="shared" si="177"/>
        <v>0</v>
      </c>
      <c r="V350" s="210">
        <f t="shared" si="177"/>
        <v>0</v>
      </c>
      <c r="W350" s="210">
        <f t="shared" si="177"/>
        <v>0</v>
      </c>
      <c r="X350" s="210">
        <f t="shared" si="177"/>
        <v>0</v>
      </c>
      <c r="Y350" s="210">
        <f t="shared" si="177"/>
        <v>0</v>
      </c>
      <c r="Z350" s="210">
        <f t="shared" si="177"/>
        <v>0</v>
      </c>
      <c r="AA350" s="210">
        <f t="shared" si="177"/>
        <v>0</v>
      </c>
      <c r="AB350" s="210">
        <f t="shared" si="177"/>
        <v>0</v>
      </c>
      <c r="AC350" s="210">
        <f t="shared" si="177"/>
        <v>0</v>
      </c>
      <c r="AD350" s="210">
        <f t="shared" si="177"/>
        <v>0</v>
      </c>
      <c r="AE350" s="210">
        <f t="shared" si="177"/>
        <v>0</v>
      </c>
      <c r="AF350" s="210">
        <f t="shared" si="177"/>
        <v>0</v>
      </c>
      <c r="AG350" s="210">
        <f t="shared" si="177"/>
        <v>0</v>
      </c>
      <c r="AH350" s="210">
        <f t="shared" si="177"/>
        <v>0</v>
      </c>
      <c r="AI350" s="210">
        <f t="shared" si="177"/>
        <v>0</v>
      </c>
      <c r="AJ350" s="210">
        <f t="shared" si="177"/>
        <v>0</v>
      </c>
      <c r="AK350" s="210">
        <f t="shared" si="177"/>
        <v>0</v>
      </c>
      <c r="AL350" s="210">
        <f t="shared" si="177"/>
        <v>0</v>
      </c>
      <c r="AM350" s="210">
        <f t="shared" si="177"/>
        <v>0</v>
      </c>
      <c r="AN350" s="210">
        <f t="shared" si="177"/>
        <v>0</v>
      </c>
      <c r="AO350" s="210">
        <f t="shared" si="177"/>
        <v>0</v>
      </c>
      <c r="AP350" s="210">
        <f t="shared" si="177"/>
        <v>0</v>
      </c>
      <c r="AQ350" s="210">
        <f t="shared" si="177"/>
        <v>0</v>
      </c>
      <c r="AR350" s="210">
        <f t="shared" si="177"/>
        <v>0</v>
      </c>
      <c r="AS350" s="210">
        <f t="shared" si="177"/>
        <v>0</v>
      </c>
      <c r="AT350" s="210">
        <f t="shared" si="177"/>
        <v>0</v>
      </c>
      <c r="AU350" s="210">
        <f t="shared" si="177"/>
        <v>0</v>
      </c>
      <c r="AV350" s="210">
        <f t="shared" si="177"/>
        <v>0</v>
      </c>
      <c r="AW350" s="210">
        <f t="shared" si="177"/>
        <v>0</v>
      </c>
      <c r="AX350" s="210">
        <f t="shared" si="177"/>
        <v>0</v>
      </c>
      <c r="AY350" s="210">
        <f t="shared" si="177"/>
        <v>0</v>
      </c>
      <c r="AZ350" s="210">
        <f t="shared" si="177"/>
        <v>0</v>
      </c>
      <c r="BA350" s="210">
        <f t="shared" si="177"/>
        <v>0</v>
      </c>
      <c r="BB350" s="210">
        <f t="shared" si="177"/>
        <v>0</v>
      </c>
      <c r="BC350" s="210">
        <f t="shared" si="177"/>
        <v>0</v>
      </c>
      <c r="BD350" s="210">
        <f t="shared" si="177"/>
        <v>0</v>
      </c>
      <c r="BE350" s="210">
        <f t="shared" si="177"/>
        <v>0</v>
      </c>
      <c r="BF350" s="210">
        <f t="shared" si="177"/>
        <v>0</v>
      </c>
      <c r="BG350" s="210">
        <f t="shared" si="177"/>
        <v>0</v>
      </c>
      <c r="BH350" s="210">
        <f t="shared" si="177"/>
        <v>0</v>
      </c>
      <c r="BI350" s="210">
        <f t="shared" si="177"/>
        <v>0</v>
      </c>
      <c r="BJ350" s="210">
        <f t="shared" si="177"/>
        <v>0</v>
      </c>
      <c r="BK350" s="210">
        <f t="shared" si="177"/>
        <v>0</v>
      </c>
      <c r="BL350" s="210">
        <f t="shared" si="177"/>
        <v>0</v>
      </c>
      <c r="BM350" s="210">
        <f t="shared" si="177"/>
        <v>0</v>
      </c>
      <c r="BN350" s="210">
        <f t="shared" si="177"/>
        <v>0</v>
      </c>
      <c r="BO350" s="210">
        <f t="shared" si="177"/>
        <v>0</v>
      </c>
      <c r="BP350" s="210">
        <f t="shared" si="177"/>
        <v>0</v>
      </c>
      <c r="BQ350" s="210">
        <f t="shared" si="177"/>
        <v>0</v>
      </c>
      <c r="BR350" s="210">
        <f t="shared" si="176"/>
        <v>0</v>
      </c>
      <c r="BS350" s="210">
        <f t="shared" si="176"/>
        <v>0</v>
      </c>
      <c r="BT350" s="210">
        <f t="shared" si="176"/>
        <v>0</v>
      </c>
      <c r="BU350" s="210">
        <f t="shared" si="176"/>
        <v>0</v>
      </c>
      <c r="BV350" s="210">
        <f t="shared" si="176"/>
        <v>0</v>
      </c>
      <c r="BW350" s="210">
        <f t="shared" si="176"/>
        <v>0</v>
      </c>
      <c r="BX350" s="210">
        <f t="shared" si="176"/>
        <v>0</v>
      </c>
      <c r="BY350" s="210">
        <f t="shared" si="176"/>
        <v>0</v>
      </c>
      <c r="BZ350" s="210">
        <f t="shared" si="176"/>
        <v>0</v>
      </c>
      <c r="CA350" s="210">
        <f t="shared" si="176"/>
        <v>0</v>
      </c>
      <c r="CB350" s="210">
        <f t="shared" si="176"/>
        <v>0</v>
      </c>
      <c r="CC350" s="210">
        <f t="shared" si="176"/>
        <v>0</v>
      </c>
      <c r="CD350" s="210">
        <f t="shared" si="176"/>
        <v>0</v>
      </c>
      <c r="CE350" s="210">
        <f t="shared" si="176"/>
        <v>0</v>
      </c>
      <c r="CF350" s="210">
        <f t="shared" si="176"/>
        <v>0</v>
      </c>
      <c r="CG350" s="210">
        <f t="shared" si="176"/>
        <v>0</v>
      </c>
      <c r="CH350" s="210">
        <f t="shared" si="176"/>
        <v>0</v>
      </c>
      <c r="CI350" s="210">
        <f t="shared" si="176"/>
        <v>0</v>
      </c>
      <c r="CJ350" s="210">
        <f t="shared" si="176"/>
        <v>0</v>
      </c>
      <c r="CK350" s="210">
        <f t="shared" si="176"/>
        <v>0</v>
      </c>
      <c r="CL350" s="210">
        <f t="shared" si="176"/>
        <v>0</v>
      </c>
      <c r="CM350" s="210">
        <f t="shared" si="176"/>
        <v>0</v>
      </c>
      <c r="CN350" s="210">
        <f t="shared" si="176"/>
        <v>0</v>
      </c>
      <c r="CO350" s="210">
        <f t="shared" si="176"/>
        <v>0</v>
      </c>
      <c r="CP350" s="210">
        <f t="shared" si="176"/>
        <v>0</v>
      </c>
      <c r="CQ350" s="210">
        <f t="shared" si="176"/>
        <v>0</v>
      </c>
      <c r="CR350" s="210">
        <f t="shared" si="176"/>
        <v>0</v>
      </c>
      <c r="CS350" s="210">
        <f t="shared" si="176"/>
        <v>0</v>
      </c>
      <c r="CT350" s="210">
        <f t="shared" si="176"/>
        <v>0</v>
      </c>
      <c r="CU350" s="210">
        <f t="shared" si="176"/>
        <v>0</v>
      </c>
      <c r="CV350" s="210">
        <f t="shared" si="176"/>
        <v>0</v>
      </c>
      <c r="CW350" s="210">
        <f t="shared" si="176"/>
        <v>0</v>
      </c>
      <c r="CX350" s="210">
        <f t="shared" si="176"/>
        <v>0</v>
      </c>
      <c r="CY350" s="210">
        <f t="shared" si="176"/>
        <v>0</v>
      </c>
      <c r="CZ350" s="210">
        <f t="shared" si="176"/>
        <v>0</v>
      </c>
      <c r="DA350" s="210">
        <f t="shared" si="176"/>
        <v>0</v>
      </c>
      <c r="DB350" s="210">
        <f t="shared" si="176"/>
        <v>0</v>
      </c>
      <c r="DC350" s="210">
        <f t="shared" si="176"/>
        <v>0</v>
      </c>
      <c r="DD350" s="210">
        <f t="shared" si="176"/>
        <v>0</v>
      </c>
      <c r="DE350" s="210">
        <f t="shared" si="176"/>
        <v>0</v>
      </c>
      <c r="DF350" s="210">
        <f t="shared" si="176"/>
        <v>0</v>
      </c>
      <c r="DG350" s="210">
        <f t="shared" si="176"/>
        <v>0</v>
      </c>
      <c r="DH350" s="210">
        <f t="shared" si="176"/>
        <v>0</v>
      </c>
      <c r="DI350" s="210">
        <f t="shared" si="176"/>
        <v>0</v>
      </c>
      <c r="DJ350" s="210">
        <f t="shared" si="176"/>
        <v>0</v>
      </c>
      <c r="DK350" s="210">
        <f t="shared" si="176"/>
        <v>0</v>
      </c>
      <c r="DL350" s="210">
        <f t="shared" si="176"/>
        <v>0</v>
      </c>
      <c r="DM350" s="210">
        <f t="shared" si="176"/>
        <v>0</v>
      </c>
      <c r="DN350" s="210">
        <f t="shared" si="176"/>
        <v>0</v>
      </c>
      <c r="DO350" s="210">
        <f t="shared" si="176"/>
        <v>0</v>
      </c>
      <c r="DP350" s="210">
        <f t="shared" si="176"/>
        <v>0</v>
      </c>
      <c r="DQ350" s="210">
        <f t="shared" si="176"/>
        <v>0</v>
      </c>
      <c r="DR350" s="210">
        <f t="shared" si="176"/>
        <v>0</v>
      </c>
      <c r="DS350" s="210">
        <f t="shared" si="176"/>
        <v>0</v>
      </c>
      <c r="DT350" s="210">
        <f t="shared" si="176"/>
        <v>0</v>
      </c>
      <c r="DU350" s="210">
        <f t="shared" si="176"/>
        <v>0</v>
      </c>
      <c r="DV350" s="210">
        <f t="shared" si="176"/>
        <v>0</v>
      </c>
      <c r="DW350" s="210">
        <f t="shared" si="176"/>
        <v>0</v>
      </c>
      <c r="DX350" s="210">
        <f t="shared" si="176"/>
        <v>0</v>
      </c>
      <c r="DY350" s="210">
        <f t="shared" si="176"/>
        <v>0</v>
      </c>
      <c r="DZ350" s="210">
        <f t="shared" si="176"/>
        <v>0</v>
      </c>
      <c r="EA350" s="210">
        <f t="shared" si="176"/>
        <v>0</v>
      </c>
      <c r="EB350" s="210">
        <f t="shared" si="176"/>
        <v>0</v>
      </c>
      <c r="EC350" s="210">
        <f t="shared" ref="EC350:GI354" si="179">IFERROR(EC159/$D159,0)</f>
        <v>0</v>
      </c>
      <c r="ED350" s="210">
        <f t="shared" si="179"/>
        <v>0</v>
      </c>
      <c r="EE350" s="210">
        <f t="shared" si="179"/>
        <v>0</v>
      </c>
      <c r="EF350" s="210">
        <f t="shared" si="179"/>
        <v>0</v>
      </c>
      <c r="EG350" s="210">
        <f t="shared" si="179"/>
        <v>0</v>
      </c>
      <c r="EH350" s="210">
        <f t="shared" si="179"/>
        <v>0</v>
      </c>
      <c r="EI350" s="210">
        <f t="shared" si="179"/>
        <v>0</v>
      </c>
      <c r="EJ350" s="210">
        <f t="shared" si="179"/>
        <v>0</v>
      </c>
      <c r="EK350" s="210">
        <f t="shared" si="179"/>
        <v>0</v>
      </c>
      <c r="EL350" s="210">
        <f t="shared" si="179"/>
        <v>0</v>
      </c>
      <c r="EM350" s="210">
        <f t="shared" si="179"/>
        <v>0</v>
      </c>
      <c r="EN350" s="210">
        <f t="shared" si="179"/>
        <v>0</v>
      </c>
      <c r="EO350" s="210">
        <f t="shared" si="179"/>
        <v>0</v>
      </c>
      <c r="EP350" s="210">
        <f t="shared" si="179"/>
        <v>0</v>
      </c>
      <c r="EQ350" s="210">
        <f t="shared" si="179"/>
        <v>0</v>
      </c>
      <c r="ER350" s="210">
        <f t="shared" si="179"/>
        <v>0</v>
      </c>
      <c r="ES350" s="210">
        <f t="shared" si="179"/>
        <v>0</v>
      </c>
      <c r="ET350" s="210">
        <f t="shared" si="179"/>
        <v>0</v>
      </c>
      <c r="EU350" s="210">
        <f t="shared" si="179"/>
        <v>0</v>
      </c>
      <c r="EV350" s="210">
        <f t="shared" si="179"/>
        <v>0</v>
      </c>
      <c r="EW350" s="210">
        <f t="shared" si="179"/>
        <v>0</v>
      </c>
      <c r="EX350" s="210">
        <f t="shared" si="179"/>
        <v>0</v>
      </c>
      <c r="EY350" s="210">
        <f t="shared" si="179"/>
        <v>0</v>
      </c>
      <c r="EZ350" s="210">
        <f t="shared" si="179"/>
        <v>0</v>
      </c>
      <c r="FA350" s="210">
        <f t="shared" si="179"/>
        <v>0</v>
      </c>
      <c r="FB350" s="210">
        <f t="shared" si="179"/>
        <v>0</v>
      </c>
      <c r="FC350" s="210">
        <f t="shared" si="179"/>
        <v>0</v>
      </c>
      <c r="FD350" s="210">
        <f t="shared" si="179"/>
        <v>0</v>
      </c>
      <c r="FE350" s="210">
        <f t="shared" si="179"/>
        <v>0</v>
      </c>
      <c r="FF350" s="210">
        <f t="shared" si="179"/>
        <v>0</v>
      </c>
      <c r="FG350" s="210">
        <f t="shared" si="179"/>
        <v>0</v>
      </c>
      <c r="FH350" s="210">
        <f t="shared" si="179"/>
        <v>0</v>
      </c>
      <c r="FI350" s="210">
        <f t="shared" si="179"/>
        <v>0</v>
      </c>
      <c r="FJ350" s="210">
        <f t="shared" si="179"/>
        <v>0</v>
      </c>
      <c r="FK350" s="210">
        <f t="shared" si="179"/>
        <v>0</v>
      </c>
      <c r="FL350" s="210">
        <f t="shared" si="179"/>
        <v>0</v>
      </c>
      <c r="FM350" s="210">
        <f t="shared" si="179"/>
        <v>0</v>
      </c>
      <c r="FN350" s="210">
        <f t="shared" si="179"/>
        <v>0</v>
      </c>
      <c r="FO350" s="210">
        <f t="shared" si="179"/>
        <v>0</v>
      </c>
      <c r="FP350" s="210">
        <f t="shared" si="179"/>
        <v>0</v>
      </c>
      <c r="FQ350" s="210">
        <f t="shared" si="179"/>
        <v>0</v>
      </c>
      <c r="FR350" s="210">
        <f t="shared" si="179"/>
        <v>0</v>
      </c>
      <c r="FS350" s="210">
        <f t="shared" si="179"/>
        <v>0</v>
      </c>
      <c r="FT350" s="210">
        <f t="shared" si="179"/>
        <v>0</v>
      </c>
      <c r="FU350" s="210">
        <f t="shared" si="179"/>
        <v>0</v>
      </c>
      <c r="FV350" s="210">
        <f t="shared" si="179"/>
        <v>0</v>
      </c>
      <c r="FW350" s="210">
        <f t="shared" si="179"/>
        <v>0</v>
      </c>
      <c r="FX350" s="210">
        <f t="shared" si="179"/>
        <v>0</v>
      </c>
      <c r="FY350" s="210">
        <f t="shared" si="179"/>
        <v>0</v>
      </c>
      <c r="FZ350" s="210">
        <f t="shared" si="179"/>
        <v>0</v>
      </c>
      <c r="GA350" s="210">
        <f t="shared" si="179"/>
        <v>0</v>
      </c>
      <c r="GB350" s="210">
        <f t="shared" si="179"/>
        <v>0</v>
      </c>
      <c r="GC350" s="210">
        <f t="shared" si="179"/>
        <v>0</v>
      </c>
      <c r="GD350" s="210">
        <f t="shared" si="179"/>
        <v>0</v>
      </c>
      <c r="GE350" s="210">
        <f t="shared" si="179"/>
        <v>0</v>
      </c>
      <c r="GF350" s="210">
        <f t="shared" si="179"/>
        <v>0</v>
      </c>
      <c r="GG350" s="210">
        <f t="shared" si="179"/>
        <v>0</v>
      </c>
      <c r="GH350" s="210">
        <f t="shared" si="179"/>
        <v>0</v>
      </c>
      <c r="GI350" s="210">
        <f t="shared" si="179"/>
        <v>0</v>
      </c>
      <c r="GK350" s="216">
        <f t="shared" si="155"/>
        <v>0</v>
      </c>
      <c r="GL350" s="216">
        <f t="shared" si="150"/>
        <v>0</v>
      </c>
      <c r="GM350" s="216">
        <f t="shared" si="151"/>
        <v>0</v>
      </c>
      <c r="GN350" s="216">
        <f t="shared" si="152"/>
        <v>0</v>
      </c>
    </row>
    <row r="351" spans="1:196" x14ac:dyDescent="0.35">
      <c r="A351" s="9">
        <f>Report!$C$4</f>
        <v>1</v>
      </c>
      <c r="B351" t="str">
        <f>VLOOKUP($A351,Centers!$B$1:$C$120,2,)</f>
        <v>GATE</v>
      </c>
      <c r="C351" s="209">
        <v>45037</v>
      </c>
      <c r="D351" s="113">
        <f>IF($A351=1,SUM(SUMIFS(Indent!$E:$E,Indent!$C:$C,Waterfall!$C351,Indent!$A:$A,Centers!$A$2),SUMIFS(Indent!$E:$E,Indent!$C:$C,Waterfall!$C351,Indent!$A:$A,Centers!$A$3),SUMIFS(Indent!$E:$E,Indent!$C:$C,Waterfall!$C351,Indent!$A:$A,Centers!$A$4),SUMIFS(Indent!$E:$E,Indent!$C:$C,Waterfall!$C351,Indent!$A:$A,Centers!$A$5),SUMIFS(Indent!$E:$E,Indent!$C:$C,Waterfall!$C351,Indent!$A:$A,Centers!$A$6),SUMIFS(Indent!$E:$E,Indent!$C:$C,Waterfall!$C351,Indent!$A:$A,Centers!$A$7),SUMIFS(Indent!$E:$E,Indent!$C:$C,Waterfall!$C351,Indent!$A:$A,Centers!$A$8)),SUMIFS(Indent!$E:$E,Indent!$C:$C,Waterfall!$C351,Indent!$A:$A,$A351))</f>
        <v>0</v>
      </c>
      <c r="E351" s="210">
        <f t="shared" si="148"/>
        <v>0</v>
      </c>
      <c r="F351" s="210">
        <f t="shared" si="177"/>
        <v>0</v>
      </c>
      <c r="G351" s="210">
        <f t="shared" si="177"/>
        <v>0</v>
      </c>
      <c r="H351" s="210">
        <f t="shared" si="177"/>
        <v>0</v>
      </c>
      <c r="I351" s="210">
        <f t="shared" si="177"/>
        <v>0</v>
      </c>
      <c r="J351" s="210">
        <f t="shared" si="177"/>
        <v>0</v>
      </c>
      <c r="K351" s="210">
        <f t="shared" si="177"/>
        <v>0</v>
      </c>
      <c r="L351" s="210">
        <f t="shared" si="177"/>
        <v>0</v>
      </c>
      <c r="M351" s="210">
        <f t="shared" si="177"/>
        <v>0</v>
      </c>
      <c r="N351" s="210">
        <f t="shared" si="177"/>
        <v>0</v>
      </c>
      <c r="O351" s="210">
        <f t="shared" si="177"/>
        <v>0</v>
      </c>
      <c r="P351" s="210">
        <f t="shared" si="177"/>
        <v>0</v>
      </c>
      <c r="Q351" s="210">
        <f t="shared" si="177"/>
        <v>0</v>
      </c>
      <c r="R351" s="210">
        <f t="shared" si="177"/>
        <v>0</v>
      </c>
      <c r="S351" s="210">
        <f t="shared" si="177"/>
        <v>0</v>
      </c>
      <c r="T351" s="210">
        <f t="shared" si="177"/>
        <v>0</v>
      </c>
      <c r="U351" s="210">
        <f t="shared" si="177"/>
        <v>0</v>
      </c>
      <c r="V351" s="210">
        <f t="shared" si="177"/>
        <v>0</v>
      </c>
      <c r="W351" s="210">
        <f t="shared" si="177"/>
        <v>0</v>
      </c>
      <c r="X351" s="210">
        <f t="shared" si="177"/>
        <v>0</v>
      </c>
      <c r="Y351" s="210">
        <f t="shared" si="177"/>
        <v>0</v>
      </c>
      <c r="Z351" s="210">
        <f t="shared" si="177"/>
        <v>0</v>
      </c>
      <c r="AA351" s="210">
        <f t="shared" si="177"/>
        <v>0</v>
      </c>
      <c r="AB351" s="210">
        <f t="shared" si="177"/>
        <v>0</v>
      </c>
      <c r="AC351" s="210">
        <f t="shared" si="177"/>
        <v>0</v>
      </c>
      <c r="AD351" s="210">
        <f t="shared" si="177"/>
        <v>0</v>
      </c>
      <c r="AE351" s="210">
        <f t="shared" si="177"/>
        <v>0</v>
      </c>
      <c r="AF351" s="210">
        <f t="shared" si="177"/>
        <v>0</v>
      </c>
      <c r="AG351" s="210">
        <f t="shared" si="177"/>
        <v>0</v>
      </c>
      <c r="AH351" s="210">
        <f t="shared" si="177"/>
        <v>0</v>
      </c>
      <c r="AI351" s="210">
        <f t="shared" si="177"/>
        <v>0</v>
      </c>
      <c r="AJ351" s="210">
        <f t="shared" si="177"/>
        <v>0</v>
      </c>
      <c r="AK351" s="210">
        <f t="shared" si="177"/>
        <v>0</v>
      </c>
      <c r="AL351" s="210">
        <f t="shared" si="177"/>
        <v>0</v>
      </c>
      <c r="AM351" s="210">
        <f t="shared" si="177"/>
        <v>0</v>
      </c>
      <c r="AN351" s="210">
        <f t="shared" si="177"/>
        <v>0</v>
      </c>
      <c r="AO351" s="210">
        <f t="shared" si="177"/>
        <v>0</v>
      </c>
      <c r="AP351" s="210">
        <f t="shared" si="177"/>
        <v>0</v>
      </c>
      <c r="AQ351" s="210">
        <f t="shared" si="177"/>
        <v>0</v>
      </c>
      <c r="AR351" s="210">
        <f t="shared" si="177"/>
        <v>0</v>
      </c>
      <c r="AS351" s="210">
        <f t="shared" si="177"/>
        <v>0</v>
      </c>
      <c r="AT351" s="210">
        <f t="shared" si="177"/>
        <v>0</v>
      </c>
      <c r="AU351" s="210">
        <f t="shared" si="177"/>
        <v>0</v>
      </c>
      <c r="AV351" s="210">
        <f t="shared" si="177"/>
        <v>0</v>
      </c>
      <c r="AW351" s="210">
        <f t="shared" si="177"/>
        <v>0</v>
      </c>
      <c r="AX351" s="210">
        <f t="shared" si="177"/>
        <v>0</v>
      </c>
      <c r="AY351" s="210">
        <f t="shared" si="177"/>
        <v>0</v>
      </c>
      <c r="AZ351" s="210">
        <f t="shared" si="177"/>
        <v>0</v>
      </c>
      <c r="BA351" s="210">
        <f t="shared" si="177"/>
        <v>0</v>
      </c>
      <c r="BB351" s="210">
        <f t="shared" si="177"/>
        <v>0</v>
      </c>
      <c r="BC351" s="210">
        <f t="shared" si="177"/>
        <v>0</v>
      </c>
      <c r="BD351" s="210">
        <f t="shared" si="177"/>
        <v>0</v>
      </c>
      <c r="BE351" s="210">
        <f t="shared" si="177"/>
        <v>0</v>
      </c>
      <c r="BF351" s="210">
        <f t="shared" si="177"/>
        <v>0</v>
      </c>
      <c r="BG351" s="210">
        <f t="shared" si="177"/>
        <v>0</v>
      </c>
      <c r="BH351" s="210">
        <f t="shared" si="177"/>
        <v>0</v>
      </c>
      <c r="BI351" s="210">
        <f t="shared" si="177"/>
        <v>0</v>
      </c>
      <c r="BJ351" s="210">
        <f t="shared" si="177"/>
        <v>0</v>
      </c>
      <c r="BK351" s="210">
        <f t="shared" si="177"/>
        <v>0</v>
      </c>
      <c r="BL351" s="210">
        <f t="shared" si="177"/>
        <v>0</v>
      </c>
      <c r="BM351" s="210">
        <f t="shared" si="177"/>
        <v>0</v>
      </c>
      <c r="BN351" s="210">
        <f t="shared" si="177"/>
        <v>0</v>
      </c>
      <c r="BO351" s="210">
        <f t="shared" si="177"/>
        <v>0</v>
      </c>
      <c r="BP351" s="210">
        <f t="shared" si="177"/>
        <v>0</v>
      </c>
      <c r="BQ351" s="210">
        <f t="shared" ref="BQ351:EB354" si="180">IFERROR(BQ160/$D160,0)</f>
        <v>0</v>
      </c>
      <c r="BR351" s="210">
        <f t="shared" si="180"/>
        <v>0</v>
      </c>
      <c r="BS351" s="210">
        <f t="shared" si="180"/>
        <v>0</v>
      </c>
      <c r="BT351" s="210">
        <f t="shared" si="180"/>
        <v>0</v>
      </c>
      <c r="BU351" s="210">
        <f t="shared" si="180"/>
        <v>0</v>
      </c>
      <c r="BV351" s="210">
        <f t="shared" si="180"/>
        <v>0</v>
      </c>
      <c r="BW351" s="210">
        <f t="shared" si="180"/>
        <v>0</v>
      </c>
      <c r="BX351" s="210">
        <f t="shared" si="180"/>
        <v>0</v>
      </c>
      <c r="BY351" s="210">
        <f t="shared" si="180"/>
        <v>0</v>
      </c>
      <c r="BZ351" s="210">
        <f t="shared" si="180"/>
        <v>0</v>
      </c>
      <c r="CA351" s="210">
        <f t="shared" si="180"/>
        <v>0</v>
      </c>
      <c r="CB351" s="210">
        <f t="shared" si="180"/>
        <v>0</v>
      </c>
      <c r="CC351" s="210">
        <f t="shared" si="180"/>
        <v>0</v>
      </c>
      <c r="CD351" s="210">
        <f t="shared" si="180"/>
        <v>0</v>
      </c>
      <c r="CE351" s="210">
        <f t="shared" si="180"/>
        <v>0</v>
      </c>
      <c r="CF351" s="210">
        <f t="shared" si="180"/>
        <v>0</v>
      </c>
      <c r="CG351" s="210">
        <f t="shared" si="180"/>
        <v>0</v>
      </c>
      <c r="CH351" s="210">
        <f t="shared" si="180"/>
        <v>0</v>
      </c>
      <c r="CI351" s="210">
        <f t="shared" si="180"/>
        <v>0</v>
      </c>
      <c r="CJ351" s="210">
        <f t="shared" si="180"/>
        <v>0</v>
      </c>
      <c r="CK351" s="210">
        <f t="shared" si="180"/>
        <v>0</v>
      </c>
      <c r="CL351" s="210">
        <f t="shared" si="180"/>
        <v>0</v>
      </c>
      <c r="CM351" s="210">
        <f t="shared" si="180"/>
        <v>0</v>
      </c>
      <c r="CN351" s="210">
        <f t="shared" si="180"/>
        <v>0</v>
      </c>
      <c r="CO351" s="210">
        <f t="shared" si="180"/>
        <v>0</v>
      </c>
      <c r="CP351" s="210">
        <f t="shared" si="180"/>
        <v>0</v>
      </c>
      <c r="CQ351" s="210">
        <f t="shared" si="180"/>
        <v>0</v>
      </c>
      <c r="CR351" s="210">
        <f t="shared" si="180"/>
        <v>0</v>
      </c>
      <c r="CS351" s="210">
        <f t="shared" si="180"/>
        <v>0</v>
      </c>
      <c r="CT351" s="210">
        <f t="shared" si="180"/>
        <v>0</v>
      </c>
      <c r="CU351" s="210">
        <f t="shared" si="180"/>
        <v>0</v>
      </c>
      <c r="CV351" s="210">
        <f t="shared" si="180"/>
        <v>0</v>
      </c>
      <c r="CW351" s="210">
        <f t="shared" si="180"/>
        <v>0</v>
      </c>
      <c r="CX351" s="210">
        <f t="shared" si="180"/>
        <v>0</v>
      </c>
      <c r="CY351" s="210">
        <f t="shared" si="180"/>
        <v>0</v>
      </c>
      <c r="CZ351" s="210">
        <f t="shared" si="180"/>
        <v>0</v>
      </c>
      <c r="DA351" s="210">
        <f t="shared" si="180"/>
        <v>0</v>
      </c>
      <c r="DB351" s="210">
        <f t="shared" si="180"/>
        <v>0</v>
      </c>
      <c r="DC351" s="210">
        <f t="shared" si="180"/>
        <v>0</v>
      </c>
      <c r="DD351" s="210">
        <f t="shared" si="180"/>
        <v>0</v>
      </c>
      <c r="DE351" s="210">
        <f t="shared" si="180"/>
        <v>0</v>
      </c>
      <c r="DF351" s="210">
        <f t="shared" si="180"/>
        <v>0</v>
      </c>
      <c r="DG351" s="210">
        <f t="shared" si="180"/>
        <v>0</v>
      </c>
      <c r="DH351" s="210">
        <f t="shared" si="180"/>
        <v>0</v>
      </c>
      <c r="DI351" s="210">
        <f t="shared" si="180"/>
        <v>0</v>
      </c>
      <c r="DJ351" s="210">
        <f t="shared" si="180"/>
        <v>0</v>
      </c>
      <c r="DK351" s="210">
        <f t="shared" si="180"/>
        <v>0</v>
      </c>
      <c r="DL351" s="210">
        <f t="shared" si="180"/>
        <v>0</v>
      </c>
      <c r="DM351" s="210">
        <f t="shared" si="180"/>
        <v>0</v>
      </c>
      <c r="DN351" s="210">
        <f t="shared" si="180"/>
        <v>0</v>
      </c>
      <c r="DO351" s="210">
        <f t="shared" si="180"/>
        <v>0</v>
      </c>
      <c r="DP351" s="210">
        <f t="shared" si="180"/>
        <v>0</v>
      </c>
      <c r="DQ351" s="210">
        <f t="shared" si="180"/>
        <v>0</v>
      </c>
      <c r="DR351" s="210">
        <f t="shared" si="180"/>
        <v>0</v>
      </c>
      <c r="DS351" s="210">
        <f t="shared" si="180"/>
        <v>0</v>
      </c>
      <c r="DT351" s="210">
        <f t="shared" si="180"/>
        <v>0</v>
      </c>
      <c r="DU351" s="210">
        <f t="shared" si="180"/>
        <v>0</v>
      </c>
      <c r="DV351" s="210">
        <f t="shared" si="180"/>
        <v>0</v>
      </c>
      <c r="DW351" s="210">
        <f t="shared" si="180"/>
        <v>0</v>
      </c>
      <c r="DX351" s="210">
        <f t="shared" si="180"/>
        <v>0</v>
      </c>
      <c r="DY351" s="210">
        <f t="shared" si="180"/>
        <v>0</v>
      </c>
      <c r="DZ351" s="210">
        <f t="shared" si="180"/>
        <v>0</v>
      </c>
      <c r="EA351" s="210">
        <f t="shared" si="180"/>
        <v>0</v>
      </c>
      <c r="EB351" s="210">
        <f t="shared" si="180"/>
        <v>0</v>
      </c>
      <c r="EC351" s="210">
        <f t="shared" si="179"/>
        <v>0</v>
      </c>
      <c r="ED351" s="210">
        <f t="shared" si="179"/>
        <v>0</v>
      </c>
      <c r="EE351" s="210">
        <f t="shared" si="179"/>
        <v>0</v>
      </c>
      <c r="EF351" s="210">
        <f t="shared" si="179"/>
        <v>0</v>
      </c>
      <c r="EG351" s="210">
        <f t="shared" si="179"/>
        <v>0</v>
      </c>
      <c r="EH351" s="210">
        <f t="shared" si="179"/>
        <v>0</v>
      </c>
      <c r="EI351" s="210">
        <f t="shared" si="179"/>
        <v>0</v>
      </c>
      <c r="EJ351" s="210">
        <f t="shared" si="179"/>
        <v>0</v>
      </c>
      <c r="EK351" s="210">
        <f t="shared" si="179"/>
        <v>0</v>
      </c>
      <c r="EL351" s="210">
        <f t="shared" si="179"/>
        <v>0</v>
      </c>
      <c r="EM351" s="210">
        <f t="shared" si="179"/>
        <v>0</v>
      </c>
      <c r="EN351" s="210">
        <f t="shared" si="179"/>
        <v>0</v>
      </c>
      <c r="EO351" s="210">
        <f t="shared" si="179"/>
        <v>0</v>
      </c>
      <c r="EP351" s="210">
        <f t="shared" si="179"/>
        <v>0</v>
      </c>
      <c r="EQ351" s="210">
        <f t="shared" si="179"/>
        <v>0</v>
      </c>
      <c r="ER351" s="210">
        <f t="shared" si="179"/>
        <v>0</v>
      </c>
      <c r="ES351" s="210">
        <f t="shared" si="179"/>
        <v>0</v>
      </c>
      <c r="ET351" s="210">
        <f t="shared" si="179"/>
        <v>0</v>
      </c>
      <c r="EU351" s="210">
        <f t="shared" si="179"/>
        <v>0</v>
      </c>
      <c r="EV351" s="210">
        <f t="shared" si="179"/>
        <v>0</v>
      </c>
      <c r="EW351" s="210">
        <f t="shared" si="179"/>
        <v>0</v>
      </c>
      <c r="EX351" s="210">
        <f t="shared" si="179"/>
        <v>0</v>
      </c>
      <c r="EY351" s="210">
        <f t="shared" si="179"/>
        <v>0</v>
      </c>
      <c r="EZ351" s="210">
        <f t="shared" si="179"/>
        <v>0</v>
      </c>
      <c r="FA351" s="210">
        <f t="shared" si="179"/>
        <v>0</v>
      </c>
      <c r="FB351" s="210">
        <f t="shared" si="179"/>
        <v>0</v>
      </c>
      <c r="FC351" s="210">
        <f t="shared" si="179"/>
        <v>0</v>
      </c>
      <c r="FD351" s="210">
        <f t="shared" si="179"/>
        <v>0</v>
      </c>
      <c r="FE351" s="210">
        <f t="shared" si="179"/>
        <v>0</v>
      </c>
      <c r="FF351" s="210">
        <f t="shared" si="179"/>
        <v>0</v>
      </c>
      <c r="FG351" s="210">
        <f t="shared" si="179"/>
        <v>0</v>
      </c>
      <c r="FH351" s="210">
        <f t="shared" si="179"/>
        <v>0</v>
      </c>
      <c r="FI351" s="210">
        <f t="shared" si="179"/>
        <v>0</v>
      </c>
      <c r="FJ351" s="210">
        <f t="shared" si="179"/>
        <v>0</v>
      </c>
      <c r="FK351" s="210">
        <f t="shared" si="179"/>
        <v>0</v>
      </c>
      <c r="FL351" s="210">
        <f t="shared" si="179"/>
        <v>0</v>
      </c>
      <c r="FM351" s="210">
        <f t="shared" si="179"/>
        <v>0</v>
      </c>
      <c r="FN351" s="210">
        <f t="shared" si="179"/>
        <v>0</v>
      </c>
      <c r="FO351" s="210">
        <f t="shared" si="179"/>
        <v>0</v>
      </c>
      <c r="FP351" s="210">
        <f t="shared" si="179"/>
        <v>0</v>
      </c>
      <c r="FQ351" s="210">
        <f t="shared" si="179"/>
        <v>0</v>
      </c>
      <c r="FR351" s="210">
        <f t="shared" si="179"/>
        <v>0</v>
      </c>
      <c r="FS351" s="210">
        <f t="shared" si="179"/>
        <v>0</v>
      </c>
      <c r="FT351" s="210">
        <f t="shared" si="179"/>
        <v>0</v>
      </c>
      <c r="FU351" s="210">
        <f t="shared" si="179"/>
        <v>0</v>
      </c>
      <c r="FV351" s="210">
        <f t="shared" si="179"/>
        <v>0</v>
      </c>
      <c r="FW351" s="210">
        <f t="shared" si="179"/>
        <v>0</v>
      </c>
      <c r="FX351" s="210">
        <f t="shared" si="179"/>
        <v>0</v>
      </c>
      <c r="FY351" s="210">
        <f t="shared" si="179"/>
        <v>0</v>
      </c>
      <c r="FZ351" s="210">
        <f t="shared" si="179"/>
        <v>0</v>
      </c>
      <c r="GA351" s="210">
        <f t="shared" si="179"/>
        <v>0</v>
      </c>
      <c r="GB351" s="210">
        <f t="shared" si="179"/>
        <v>0</v>
      </c>
      <c r="GC351" s="210">
        <f t="shared" si="179"/>
        <v>0</v>
      </c>
      <c r="GD351" s="210">
        <f t="shared" si="179"/>
        <v>0</v>
      </c>
      <c r="GE351" s="210">
        <f t="shared" si="179"/>
        <v>0</v>
      </c>
      <c r="GF351" s="210">
        <f t="shared" si="179"/>
        <v>0</v>
      </c>
      <c r="GG351" s="210">
        <f t="shared" si="179"/>
        <v>0</v>
      </c>
      <c r="GH351" s="210">
        <f t="shared" si="179"/>
        <v>0</v>
      </c>
      <c r="GI351" s="210">
        <f t="shared" si="179"/>
        <v>0</v>
      </c>
      <c r="GK351" s="216">
        <f t="shared" si="155"/>
        <v>0</v>
      </c>
      <c r="GL351" s="216">
        <f t="shared" si="150"/>
        <v>0</v>
      </c>
      <c r="GM351" s="216">
        <f t="shared" si="151"/>
        <v>0</v>
      </c>
      <c r="GN351" s="216">
        <f t="shared" si="152"/>
        <v>0</v>
      </c>
    </row>
    <row r="352" spans="1:196" x14ac:dyDescent="0.35">
      <c r="A352" s="9">
        <f>Report!$C$4</f>
        <v>1</v>
      </c>
      <c r="B352" t="str">
        <f>VLOOKUP($A352,Centers!$B$1:$C$120,2,)</f>
        <v>GATE</v>
      </c>
      <c r="C352" s="209">
        <v>45038</v>
      </c>
      <c r="D352" s="113">
        <f>IF($A352=1,SUM(SUMIFS(Indent!$E:$E,Indent!$C:$C,Waterfall!$C352,Indent!$A:$A,Centers!$A$2),SUMIFS(Indent!$E:$E,Indent!$C:$C,Waterfall!$C352,Indent!$A:$A,Centers!$A$3),SUMIFS(Indent!$E:$E,Indent!$C:$C,Waterfall!$C352,Indent!$A:$A,Centers!$A$4),SUMIFS(Indent!$E:$E,Indent!$C:$C,Waterfall!$C352,Indent!$A:$A,Centers!$A$5),SUMIFS(Indent!$E:$E,Indent!$C:$C,Waterfall!$C352,Indent!$A:$A,Centers!$A$6),SUMIFS(Indent!$E:$E,Indent!$C:$C,Waterfall!$C352,Indent!$A:$A,Centers!$A$7),SUMIFS(Indent!$E:$E,Indent!$C:$C,Waterfall!$C352,Indent!$A:$A,Centers!$A$8)),SUMIFS(Indent!$E:$E,Indent!$C:$C,Waterfall!$C352,Indent!$A:$A,$A352))</f>
        <v>0</v>
      </c>
      <c r="E352" s="210">
        <f t="shared" si="148"/>
        <v>0</v>
      </c>
      <c r="F352" s="210">
        <f t="shared" ref="F352:BQ355" si="181">IFERROR(F161/$D161,0)</f>
        <v>0</v>
      </c>
      <c r="G352" s="210">
        <f t="shared" si="181"/>
        <v>0</v>
      </c>
      <c r="H352" s="210">
        <f t="shared" si="181"/>
        <v>0</v>
      </c>
      <c r="I352" s="210">
        <f t="shared" si="181"/>
        <v>0</v>
      </c>
      <c r="J352" s="210">
        <f t="shared" si="181"/>
        <v>0</v>
      </c>
      <c r="K352" s="210">
        <f t="shared" si="181"/>
        <v>0</v>
      </c>
      <c r="L352" s="210">
        <f t="shared" si="181"/>
        <v>0</v>
      </c>
      <c r="M352" s="210">
        <f t="shared" si="181"/>
        <v>0</v>
      </c>
      <c r="N352" s="210">
        <f t="shared" si="181"/>
        <v>0</v>
      </c>
      <c r="O352" s="210">
        <f t="shared" si="181"/>
        <v>0</v>
      </c>
      <c r="P352" s="210">
        <f t="shared" si="181"/>
        <v>0</v>
      </c>
      <c r="Q352" s="210">
        <f t="shared" si="181"/>
        <v>0</v>
      </c>
      <c r="R352" s="210">
        <f t="shared" si="181"/>
        <v>0</v>
      </c>
      <c r="S352" s="210">
        <f t="shared" si="181"/>
        <v>0</v>
      </c>
      <c r="T352" s="210">
        <f t="shared" si="181"/>
        <v>0</v>
      </c>
      <c r="U352" s="210">
        <f t="shared" si="181"/>
        <v>0</v>
      </c>
      <c r="V352" s="210">
        <f t="shared" si="181"/>
        <v>0</v>
      </c>
      <c r="W352" s="210">
        <f t="shared" si="181"/>
        <v>0</v>
      </c>
      <c r="X352" s="210">
        <f t="shared" si="181"/>
        <v>0</v>
      </c>
      <c r="Y352" s="210">
        <f t="shared" si="181"/>
        <v>0</v>
      </c>
      <c r="Z352" s="210">
        <f t="shared" si="181"/>
        <v>0</v>
      </c>
      <c r="AA352" s="210">
        <f t="shared" si="181"/>
        <v>0</v>
      </c>
      <c r="AB352" s="210">
        <f t="shared" si="181"/>
        <v>0</v>
      </c>
      <c r="AC352" s="210">
        <f t="shared" si="181"/>
        <v>0</v>
      </c>
      <c r="AD352" s="210">
        <f t="shared" si="181"/>
        <v>0</v>
      </c>
      <c r="AE352" s="210">
        <f t="shared" si="181"/>
        <v>0</v>
      </c>
      <c r="AF352" s="210">
        <f t="shared" si="181"/>
        <v>0</v>
      </c>
      <c r="AG352" s="210">
        <f t="shared" si="181"/>
        <v>0</v>
      </c>
      <c r="AH352" s="210">
        <f t="shared" si="181"/>
        <v>0</v>
      </c>
      <c r="AI352" s="210">
        <f t="shared" si="181"/>
        <v>0</v>
      </c>
      <c r="AJ352" s="210">
        <f t="shared" si="181"/>
        <v>0</v>
      </c>
      <c r="AK352" s="210">
        <f t="shared" si="181"/>
        <v>0</v>
      </c>
      <c r="AL352" s="210">
        <f t="shared" si="181"/>
        <v>0</v>
      </c>
      <c r="AM352" s="210">
        <f t="shared" si="181"/>
        <v>0</v>
      </c>
      <c r="AN352" s="210">
        <f t="shared" si="181"/>
        <v>0</v>
      </c>
      <c r="AO352" s="210">
        <f t="shared" si="181"/>
        <v>0</v>
      </c>
      <c r="AP352" s="210">
        <f t="shared" si="181"/>
        <v>0</v>
      </c>
      <c r="AQ352" s="210">
        <f t="shared" si="181"/>
        <v>0</v>
      </c>
      <c r="AR352" s="210">
        <f t="shared" si="181"/>
        <v>0</v>
      </c>
      <c r="AS352" s="210">
        <f t="shared" si="181"/>
        <v>0</v>
      </c>
      <c r="AT352" s="210">
        <f t="shared" si="181"/>
        <v>0</v>
      </c>
      <c r="AU352" s="210">
        <f t="shared" si="181"/>
        <v>0</v>
      </c>
      <c r="AV352" s="210">
        <f t="shared" si="181"/>
        <v>0</v>
      </c>
      <c r="AW352" s="210">
        <f t="shared" si="181"/>
        <v>0</v>
      </c>
      <c r="AX352" s="210">
        <f t="shared" si="181"/>
        <v>0</v>
      </c>
      <c r="AY352" s="210">
        <f t="shared" si="181"/>
        <v>0</v>
      </c>
      <c r="AZ352" s="210">
        <f t="shared" si="181"/>
        <v>0</v>
      </c>
      <c r="BA352" s="210">
        <f t="shared" si="181"/>
        <v>0</v>
      </c>
      <c r="BB352" s="210">
        <f t="shared" si="181"/>
        <v>0</v>
      </c>
      <c r="BC352" s="210">
        <f t="shared" si="181"/>
        <v>0</v>
      </c>
      <c r="BD352" s="210">
        <f t="shared" si="181"/>
        <v>0</v>
      </c>
      <c r="BE352" s="210">
        <f t="shared" si="181"/>
        <v>0</v>
      </c>
      <c r="BF352" s="210">
        <f t="shared" si="181"/>
        <v>0</v>
      </c>
      <c r="BG352" s="210">
        <f t="shared" si="181"/>
        <v>0</v>
      </c>
      <c r="BH352" s="210">
        <f t="shared" si="181"/>
        <v>0</v>
      </c>
      <c r="BI352" s="210">
        <f t="shared" si="181"/>
        <v>0</v>
      </c>
      <c r="BJ352" s="210">
        <f t="shared" si="181"/>
        <v>0</v>
      </c>
      <c r="BK352" s="210">
        <f t="shared" si="181"/>
        <v>0</v>
      </c>
      <c r="BL352" s="210">
        <f t="shared" si="181"/>
        <v>0</v>
      </c>
      <c r="BM352" s="210">
        <f t="shared" si="181"/>
        <v>0</v>
      </c>
      <c r="BN352" s="210">
        <f t="shared" si="181"/>
        <v>0</v>
      </c>
      <c r="BO352" s="210">
        <f t="shared" si="181"/>
        <v>0</v>
      </c>
      <c r="BP352" s="210">
        <f t="shared" si="181"/>
        <v>0</v>
      </c>
      <c r="BQ352" s="210">
        <f t="shared" si="181"/>
        <v>0</v>
      </c>
      <c r="BR352" s="210">
        <f t="shared" si="180"/>
        <v>0</v>
      </c>
      <c r="BS352" s="210">
        <f t="shared" si="180"/>
        <v>0</v>
      </c>
      <c r="BT352" s="210">
        <f t="shared" si="180"/>
        <v>0</v>
      </c>
      <c r="BU352" s="210">
        <f t="shared" si="180"/>
        <v>0</v>
      </c>
      <c r="BV352" s="210">
        <f t="shared" si="180"/>
        <v>0</v>
      </c>
      <c r="BW352" s="210">
        <f t="shared" si="180"/>
        <v>0</v>
      </c>
      <c r="BX352" s="210">
        <f t="shared" si="180"/>
        <v>0</v>
      </c>
      <c r="BY352" s="210">
        <f t="shared" si="180"/>
        <v>0</v>
      </c>
      <c r="BZ352" s="210">
        <f t="shared" si="180"/>
        <v>0</v>
      </c>
      <c r="CA352" s="210">
        <f t="shared" si="180"/>
        <v>0</v>
      </c>
      <c r="CB352" s="210">
        <f t="shared" si="180"/>
        <v>0</v>
      </c>
      <c r="CC352" s="210">
        <f t="shared" si="180"/>
        <v>0</v>
      </c>
      <c r="CD352" s="210">
        <f t="shared" si="180"/>
        <v>0</v>
      </c>
      <c r="CE352" s="210">
        <f t="shared" si="180"/>
        <v>0</v>
      </c>
      <c r="CF352" s="210">
        <f t="shared" si="180"/>
        <v>0</v>
      </c>
      <c r="CG352" s="210">
        <f t="shared" si="180"/>
        <v>0</v>
      </c>
      <c r="CH352" s="210">
        <f t="shared" si="180"/>
        <v>0</v>
      </c>
      <c r="CI352" s="210">
        <f t="shared" si="180"/>
        <v>0</v>
      </c>
      <c r="CJ352" s="210">
        <f t="shared" si="180"/>
        <v>0</v>
      </c>
      <c r="CK352" s="210">
        <f t="shared" si="180"/>
        <v>0</v>
      </c>
      <c r="CL352" s="210">
        <f t="shared" si="180"/>
        <v>0</v>
      </c>
      <c r="CM352" s="210">
        <f t="shared" si="180"/>
        <v>0</v>
      </c>
      <c r="CN352" s="210">
        <f t="shared" si="180"/>
        <v>0</v>
      </c>
      <c r="CO352" s="210">
        <f t="shared" si="180"/>
        <v>0</v>
      </c>
      <c r="CP352" s="210">
        <f t="shared" si="180"/>
        <v>0</v>
      </c>
      <c r="CQ352" s="210">
        <f t="shared" si="180"/>
        <v>0</v>
      </c>
      <c r="CR352" s="210">
        <f t="shared" si="180"/>
        <v>0</v>
      </c>
      <c r="CS352" s="210">
        <f t="shared" si="180"/>
        <v>0</v>
      </c>
      <c r="CT352" s="210">
        <f t="shared" si="180"/>
        <v>0</v>
      </c>
      <c r="CU352" s="210">
        <f t="shared" si="180"/>
        <v>0</v>
      </c>
      <c r="CV352" s="210">
        <f t="shared" si="180"/>
        <v>0</v>
      </c>
      <c r="CW352" s="210">
        <f t="shared" si="180"/>
        <v>0</v>
      </c>
      <c r="CX352" s="210">
        <f t="shared" si="180"/>
        <v>0</v>
      </c>
      <c r="CY352" s="210">
        <f t="shared" si="180"/>
        <v>0</v>
      </c>
      <c r="CZ352" s="210">
        <f t="shared" si="180"/>
        <v>0</v>
      </c>
      <c r="DA352" s="210">
        <f t="shared" si="180"/>
        <v>0</v>
      </c>
      <c r="DB352" s="210">
        <f t="shared" si="180"/>
        <v>0</v>
      </c>
      <c r="DC352" s="210">
        <f t="shared" si="180"/>
        <v>0</v>
      </c>
      <c r="DD352" s="210">
        <f t="shared" si="180"/>
        <v>0</v>
      </c>
      <c r="DE352" s="210">
        <f t="shared" si="180"/>
        <v>0</v>
      </c>
      <c r="DF352" s="210">
        <f t="shared" si="180"/>
        <v>0</v>
      </c>
      <c r="DG352" s="210">
        <f t="shared" si="180"/>
        <v>0</v>
      </c>
      <c r="DH352" s="210">
        <f t="shared" si="180"/>
        <v>0</v>
      </c>
      <c r="DI352" s="210">
        <f t="shared" si="180"/>
        <v>0</v>
      </c>
      <c r="DJ352" s="210">
        <f t="shared" si="180"/>
        <v>0</v>
      </c>
      <c r="DK352" s="210">
        <f t="shared" si="180"/>
        <v>0</v>
      </c>
      <c r="DL352" s="210">
        <f t="shared" si="180"/>
        <v>0</v>
      </c>
      <c r="DM352" s="210">
        <f t="shared" si="180"/>
        <v>0</v>
      </c>
      <c r="DN352" s="210">
        <f t="shared" si="180"/>
        <v>0</v>
      </c>
      <c r="DO352" s="210">
        <f t="shared" si="180"/>
        <v>0</v>
      </c>
      <c r="DP352" s="210">
        <f t="shared" si="180"/>
        <v>0</v>
      </c>
      <c r="DQ352" s="210">
        <f t="shared" si="180"/>
        <v>0</v>
      </c>
      <c r="DR352" s="210">
        <f t="shared" si="180"/>
        <v>0</v>
      </c>
      <c r="DS352" s="210">
        <f t="shared" si="180"/>
        <v>0</v>
      </c>
      <c r="DT352" s="210">
        <f t="shared" si="180"/>
        <v>0</v>
      </c>
      <c r="DU352" s="210">
        <f t="shared" si="180"/>
        <v>0</v>
      </c>
      <c r="DV352" s="210">
        <f t="shared" si="180"/>
        <v>0</v>
      </c>
      <c r="DW352" s="210">
        <f t="shared" si="180"/>
        <v>0</v>
      </c>
      <c r="DX352" s="210">
        <f t="shared" si="180"/>
        <v>0</v>
      </c>
      <c r="DY352" s="210">
        <f t="shared" si="180"/>
        <v>0</v>
      </c>
      <c r="DZ352" s="210">
        <f t="shared" si="180"/>
        <v>0</v>
      </c>
      <c r="EA352" s="210">
        <f t="shared" si="180"/>
        <v>0</v>
      </c>
      <c r="EB352" s="210">
        <f t="shared" si="180"/>
        <v>0</v>
      </c>
      <c r="EC352" s="210">
        <f t="shared" si="179"/>
        <v>0</v>
      </c>
      <c r="ED352" s="210">
        <f t="shared" si="179"/>
        <v>0</v>
      </c>
      <c r="EE352" s="210">
        <f t="shared" si="179"/>
        <v>0</v>
      </c>
      <c r="EF352" s="210">
        <f t="shared" si="179"/>
        <v>0</v>
      </c>
      <c r="EG352" s="210">
        <f t="shared" si="179"/>
        <v>0</v>
      </c>
      <c r="EH352" s="210">
        <f t="shared" si="179"/>
        <v>0</v>
      </c>
      <c r="EI352" s="210">
        <f t="shared" si="179"/>
        <v>0</v>
      </c>
      <c r="EJ352" s="210">
        <f t="shared" si="179"/>
        <v>0</v>
      </c>
      <c r="EK352" s="210">
        <f t="shared" si="179"/>
        <v>0</v>
      </c>
      <c r="EL352" s="210">
        <f t="shared" si="179"/>
        <v>0</v>
      </c>
      <c r="EM352" s="210">
        <f t="shared" si="179"/>
        <v>0</v>
      </c>
      <c r="EN352" s="210">
        <f t="shared" si="179"/>
        <v>0</v>
      </c>
      <c r="EO352" s="210">
        <f t="shared" si="179"/>
        <v>0</v>
      </c>
      <c r="EP352" s="210">
        <f t="shared" si="179"/>
        <v>0</v>
      </c>
      <c r="EQ352" s="210">
        <f t="shared" si="179"/>
        <v>0</v>
      </c>
      <c r="ER352" s="210">
        <f t="shared" si="179"/>
        <v>0</v>
      </c>
      <c r="ES352" s="210">
        <f t="shared" si="179"/>
        <v>0</v>
      </c>
      <c r="ET352" s="210">
        <f t="shared" si="179"/>
        <v>0</v>
      </c>
      <c r="EU352" s="210">
        <f t="shared" si="179"/>
        <v>0</v>
      </c>
      <c r="EV352" s="210">
        <f t="shared" si="179"/>
        <v>0</v>
      </c>
      <c r="EW352" s="210">
        <f t="shared" si="179"/>
        <v>0</v>
      </c>
      <c r="EX352" s="210">
        <f t="shared" si="179"/>
        <v>0</v>
      </c>
      <c r="EY352" s="210">
        <f t="shared" si="179"/>
        <v>0</v>
      </c>
      <c r="EZ352" s="210">
        <f t="shared" si="179"/>
        <v>0</v>
      </c>
      <c r="FA352" s="210">
        <f t="shared" si="179"/>
        <v>0</v>
      </c>
      <c r="FB352" s="210">
        <f t="shared" si="179"/>
        <v>0</v>
      </c>
      <c r="FC352" s="210">
        <f t="shared" si="179"/>
        <v>0</v>
      </c>
      <c r="FD352" s="210">
        <f t="shared" si="179"/>
        <v>0</v>
      </c>
      <c r="FE352" s="210">
        <f t="shared" si="179"/>
        <v>0</v>
      </c>
      <c r="FF352" s="210">
        <f t="shared" si="179"/>
        <v>0</v>
      </c>
      <c r="FG352" s="210">
        <f t="shared" si="179"/>
        <v>0</v>
      </c>
      <c r="FH352" s="210">
        <f t="shared" si="179"/>
        <v>0</v>
      </c>
      <c r="FI352" s="210">
        <f t="shared" si="179"/>
        <v>0</v>
      </c>
      <c r="FJ352" s="210">
        <f t="shared" si="179"/>
        <v>0</v>
      </c>
      <c r="FK352" s="210">
        <f t="shared" si="179"/>
        <v>0</v>
      </c>
      <c r="FL352" s="210">
        <f t="shared" si="179"/>
        <v>0</v>
      </c>
      <c r="FM352" s="210">
        <f t="shared" si="179"/>
        <v>0</v>
      </c>
      <c r="FN352" s="210">
        <f t="shared" si="179"/>
        <v>0</v>
      </c>
      <c r="FO352" s="210">
        <f t="shared" si="179"/>
        <v>0</v>
      </c>
      <c r="FP352" s="210">
        <f t="shared" si="179"/>
        <v>0</v>
      </c>
      <c r="FQ352" s="210">
        <f t="shared" si="179"/>
        <v>0</v>
      </c>
      <c r="FR352" s="210">
        <f t="shared" si="179"/>
        <v>0</v>
      </c>
      <c r="FS352" s="210">
        <f t="shared" si="179"/>
        <v>0</v>
      </c>
      <c r="FT352" s="210">
        <f t="shared" si="179"/>
        <v>0</v>
      </c>
      <c r="FU352" s="210">
        <f t="shared" si="179"/>
        <v>0</v>
      </c>
      <c r="FV352" s="210">
        <f t="shared" si="179"/>
        <v>0</v>
      </c>
      <c r="FW352" s="210">
        <f t="shared" si="179"/>
        <v>0</v>
      </c>
      <c r="FX352" s="210">
        <f t="shared" si="179"/>
        <v>0</v>
      </c>
      <c r="FY352" s="210">
        <f t="shared" si="179"/>
        <v>0</v>
      </c>
      <c r="FZ352" s="210">
        <f t="shared" si="179"/>
        <v>0</v>
      </c>
      <c r="GA352" s="210">
        <f t="shared" si="179"/>
        <v>0</v>
      </c>
      <c r="GB352" s="210">
        <f t="shared" si="179"/>
        <v>0</v>
      </c>
      <c r="GC352" s="210">
        <f t="shared" si="179"/>
        <v>0</v>
      </c>
      <c r="GD352" s="210">
        <f t="shared" si="179"/>
        <v>0</v>
      </c>
      <c r="GE352" s="210">
        <f t="shared" si="179"/>
        <v>0</v>
      </c>
      <c r="GF352" s="210">
        <f t="shared" si="179"/>
        <v>0</v>
      </c>
      <c r="GG352" s="210">
        <f t="shared" si="179"/>
        <v>0</v>
      </c>
      <c r="GH352" s="210">
        <f t="shared" si="179"/>
        <v>0</v>
      </c>
      <c r="GI352" s="210">
        <f t="shared" si="179"/>
        <v>0</v>
      </c>
      <c r="GK352" s="216">
        <f t="shared" si="155"/>
        <v>0</v>
      </c>
      <c r="GL352" s="216">
        <f t="shared" si="150"/>
        <v>0</v>
      </c>
      <c r="GM352" s="216">
        <f t="shared" si="151"/>
        <v>0</v>
      </c>
      <c r="GN352" s="216">
        <f t="shared" si="152"/>
        <v>0</v>
      </c>
    </row>
    <row r="353" spans="1:196" x14ac:dyDescent="0.35">
      <c r="A353" s="9">
        <f>Report!$C$4</f>
        <v>1</v>
      </c>
      <c r="B353" t="str">
        <f>VLOOKUP($A353,Centers!$B$1:$C$120,2,)</f>
        <v>GATE</v>
      </c>
      <c r="C353" s="209">
        <v>45039</v>
      </c>
      <c r="D353" s="113">
        <f>IF($A353=1,SUM(SUMIFS(Indent!$E:$E,Indent!$C:$C,Waterfall!$C353,Indent!$A:$A,Centers!$A$2),SUMIFS(Indent!$E:$E,Indent!$C:$C,Waterfall!$C353,Indent!$A:$A,Centers!$A$3),SUMIFS(Indent!$E:$E,Indent!$C:$C,Waterfall!$C353,Indent!$A:$A,Centers!$A$4),SUMIFS(Indent!$E:$E,Indent!$C:$C,Waterfall!$C353,Indent!$A:$A,Centers!$A$5),SUMIFS(Indent!$E:$E,Indent!$C:$C,Waterfall!$C353,Indent!$A:$A,Centers!$A$6),SUMIFS(Indent!$E:$E,Indent!$C:$C,Waterfall!$C353,Indent!$A:$A,Centers!$A$7),SUMIFS(Indent!$E:$E,Indent!$C:$C,Waterfall!$C353,Indent!$A:$A,Centers!$A$8)),SUMIFS(Indent!$E:$E,Indent!$C:$C,Waterfall!$C353,Indent!$A:$A,$A353))</f>
        <v>0</v>
      </c>
      <c r="E353" s="210">
        <f t="shared" si="148"/>
        <v>0</v>
      </c>
      <c r="F353" s="210">
        <f t="shared" si="181"/>
        <v>0</v>
      </c>
      <c r="G353" s="210">
        <f t="shared" si="181"/>
        <v>0</v>
      </c>
      <c r="H353" s="210">
        <f t="shared" si="181"/>
        <v>0</v>
      </c>
      <c r="I353" s="210">
        <f t="shared" si="181"/>
        <v>0</v>
      </c>
      <c r="J353" s="210">
        <f t="shared" si="181"/>
        <v>0</v>
      </c>
      <c r="K353" s="210">
        <f t="shared" si="181"/>
        <v>0</v>
      </c>
      <c r="L353" s="210">
        <f t="shared" si="181"/>
        <v>0</v>
      </c>
      <c r="M353" s="210">
        <f t="shared" si="181"/>
        <v>0</v>
      </c>
      <c r="N353" s="210">
        <f t="shared" si="181"/>
        <v>0</v>
      </c>
      <c r="O353" s="210">
        <f t="shared" si="181"/>
        <v>0</v>
      </c>
      <c r="P353" s="210">
        <f t="shared" si="181"/>
        <v>0</v>
      </c>
      <c r="Q353" s="210">
        <f t="shared" si="181"/>
        <v>0</v>
      </c>
      <c r="R353" s="210">
        <f t="shared" si="181"/>
        <v>0</v>
      </c>
      <c r="S353" s="210">
        <f t="shared" si="181"/>
        <v>0</v>
      </c>
      <c r="T353" s="210">
        <f t="shared" si="181"/>
        <v>0</v>
      </c>
      <c r="U353" s="210">
        <f t="shared" si="181"/>
        <v>0</v>
      </c>
      <c r="V353" s="210">
        <f t="shared" si="181"/>
        <v>0</v>
      </c>
      <c r="W353" s="210">
        <f t="shared" si="181"/>
        <v>0</v>
      </c>
      <c r="X353" s="210">
        <f t="shared" si="181"/>
        <v>0</v>
      </c>
      <c r="Y353" s="210">
        <f t="shared" si="181"/>
        <v>0</v>
      </c>
      <c r="Z353" s="210">
        <f t="shared" si="181"/>
        <v>0</v>
      </c>
      <c r="AA353" s="210">
        <f t="shared" si="181"/>
        <v>0</v>
      </c>
      <c r="AB353" s="210">
        <f t="shared" si="181"/>
        <v>0</v>
      </c>
      <c r="AC353" s="210">
        <f t="shared" si="181"/>
        <v>0</v>
      </c>
      <c r="AD353" s="210">
        <f t="shared" si="181"/>
        <v>0</v>
      </c>
      <c r="AE353" s="210">
        <f t="shared" si="181"/>
        <v>0</v>
      </c>
      <c r="AF353" s="210">
        <f t="shared" si="181"/>
        <v>0</v>
      </c>
      <c r="AG353" s="210">
        <f t="shared" si="181"/>
        <v>0</v>
      </c>
      <c r="AH353" s="210">
        <f t="shared" si="181"/>
        <v>0</v>
      </c>
      <c r="AI353" s="210">
        <f t="shared" si="181"/>
        <v>0</v>
      </c>
      <c r="AJ353" s="210">
        <f t="shared" si="181"/>
        <v>0</v>
      </c>
      <c r="AK353" s="210">
        <f t="shared" si="181"/>
        <v>0</v>
      </c>
      <c r="AL353" s="210">
        <f t="shared" si="181"/>
        <v>0</v>
      </c>
      <c r="AM353" s="210">
        <f t="shared" si="181"/>
        <v>0</v>
      </c>
      <c r="AN353" s="210">
        <f t="shared" si="181"/>
        <v>0</v>
      </c>
      <c r="AO353" s="210">
        <f t="shared" si="181"/>
        <v>0</v>
      </c>
      <c r="AP353" s="210">
        <f t="shared" si="181"/>
        <v>0</v>
      </c>
      <c r="AQ353" s="210">
        <f t="shared" si="181"/>
        <v>0</v>
      </c>
      <c r="AR353" s="210">
        <f t="shared" si="181"/>
        <v>0</v>
      </c>
      <c r="AS353" s="210">
        <f t="shared" si="181"/>
        <v>0</v>
      </c>
      <c r="AT353" s="210">
        <f t="shared" si="181"/>
        <v>0</v>
      </c>
      <c r="AU353" s="210">
        <f t="shared" si="181"/>
        <v>0</v>
      </c>
      <c r="AV353" s="210">
        <f t="shared" si="181"/>
        <v>0</v>
      </c>
      <c r="AW353" s="210">
        <f t="shared" si="181"/>
        <v>0</v>
      </c>
      <c r="AX353" s="210">
        <f t="shared" si="181"/>
        <v>0</v>
      </c>
      <c r="AY353" s="210">
        <f t="shared" si="181"/>
        <v>0</v>
      </c>
      <c r="AZ353" s="210">
        <f t="shared" si="181"/>
        <v>0</v>
      </c>
      <c r="BA353" s="210">
        <f t="shared" si="181"/>
        <v>0</v>
      </c>
      <c r="BB353" s="210">
        <f t="shared" si="181"/>
        <v>0</v>
      </c>
      <c r="BC353" s="210">
        <f t="shared" si="181"/>
        <v>0</v>
      </c>
      <c r="BD353" s="210">
        <f t="shared" si="181"/>
        <v>0</v>
      </c>
      <c r="BE353" s="210">
        <f t="shared" si="181"/>
        <v>0</v>
      </c>
      <c r="BF353" s="210">
        <f t="shared" si="181"/>
        <v>0</v>
      </c>
      <c r="BG353" s="210">
        <f t="shared" si="181"/>
        <v>0</v>
      </c>
      <c r="BH353" s="210">
        <f t="shared" si="181"/>
        <v>0</v>
      </c>
      <c r="BI353" s="210">
        <f t="shared" si="181"/>
        <v>0</v>
      </c>
      <c r="BJ353" s="210">
        <f t="shared" si="181"/>
        <v>0</v>
      </c>
      <c r="BK353" s="210">
        <f t="shared" si="181"/>
        <v>0</v>
      </c>
      <c r="BL353" s="210">
        <f t="shared" si="181"/>
        <v>0</v>
      </c>
      <c r="BM353" s="210">
        <f t="shared" si="181"/>
        <v>0</v>
      </c>
      <c r="BN353" s="210">
        <f t="shared" si="181"/>
        <v>0</v>
      </c>
      <c r="BO353" s="210">
        <f t="shared" si="181"/>
        <v>0</v>
      </c>
      <c r="BP353" s="210">
        <f t="shared" si="181"/>
        <v>0</v>
      </c>
      <c r="BQ353" s="210">
        <f t="shared" si="181"/>
        <v>0</v>
      </c>
      <c r="BR353" s="210">
        <f t="shared" si="180"/>
        <v>0</v>
      </c>
      <c r="BS353" s="210">
        <f t="shared" si="180"/>
        <v>0</v>
      </c>
      <c r="BT353" s="210">
        <f t="shared" si="180"/>
        <v>0</v>
      </c>
      <c r="BU353" s="210">
        <f t="shared" si="180"/>
        <v>0</v>
      </c>
      <c r="BV353" s="210">
        <f t="shared" si="180"/>
        <v>0</v>
      </c>
      <c r="BW353" s="210">
        <f t="shared" si="180"/>
        <v>0</v>
      </c>
      <c r="BX353" s="210">
        <f t="shared" si="180"/>
        <v>0</v>
      </c>
      <c r="BY353" s="210">
        <f t="shared" si="180"/>
        <v>0</v>
      </c>
      <c r="BZ353" s="210">
        <f t="shared" si="180"/>
        <v>0</v>
      </c>
      <c r="CA353" s="210">
        <f t="shared" si="180"/>
        <v>0</v>
      </c>
      <c r="CB353" s="210">
        <f t="shared" si="180"/>
        <v>0</v>
      </c>
      <c r="CC353" s="210">
        <f t="shared" si="180"/>
        <v>0</v>
      </c>
      <c r="CD353" s="210">
        <f t="shared" si="180"/>
        <v>0</v>
      </c>
      <c r="CE353" s="210">
        <f t="shared" si="180"/>
        <v>0</v>
      </c>
      <c r="CF353" s="210">
        <f t="shared" si="180"/>
        <v>0</v>
      </c>
      <c r="CG353" s="210">
        <f t="shared" si="180"/>
        <v>0</v>
      </c>
      <c r="CH353" s="210">
        <f t="shared" si="180"/>
        <v>0</v>
      </c>
      <c r="CI353" s="210">
        <f t="shared" si="180"/>
        <v>0</v>
      </c>
      <c r="CJ353" s="210">
        <f t="shared" si="180"/>
        <v>0</v>
      </c>
      <c r="CK353" s="210">
        <f t="shared" si="180"/>
        <v>0</v>
      </c>
      <c r="CL353" s="210">
        <f t="shared" si="180"/>
        <v>0</v>
      </c>
      <c r="CM353" s="210">
        <f t="shared" si="180"/>
        <v>0</v>
      </c>
      <c r="CN353" s="210">
        <f t="shared" si="180"/>
        <v>0</v>
      </c>
      <c r="CO353" s="210">
        <f t="shared" si="180"/>
        <v>0</v>
      </c>
      <c r="CP353" s="210">
        <f t="shared" si="180"/>
        <v>0</v>
      </c>
      <c r="CQ353" s="210">
        <f t="shared" si="180"/>
        <v>0</v>
      </c>
      <c r="CR353" s="210">
        <f t="shared" si="180"/>
        <v>0</v>
      </c>
      <c r="CS353" s="210">
        <f t="shared" si="180"/>
        <v>0</v>
      </c>
      <c r="CT353" s="210">
        <f t="shared" si="180"/>
        <v>0</v>
      </c>
      <c r="CU353" s="210">
        <f t="shared" si="180"/>
        <v>0</v>
      </c>
      <c r="CV353" s="210">
        <f t="shared" si="180"/>
        <v>0</v>
      </c>
      <c r="CW353" s="210">
        <f t="shared" si="180"/>
        <v>0</v>
      </c>
      <c r="CX353" s="210">
        <f t="shared" si="180"/>
        <v>0</v>
      </c>
      <c r="CY353" s="210">
        <f t="shared" si="180"/>
        <v>0</v>
      </c>
      <c r="CZ353" s="210">
        <f t="shared" si="180"/>
        <v>0</v>
      </c>
      <c r="DA353" s="210">
        <f t="shared" si="180"/>
        <v>0</v>
      </c>
      <c r="DB353" s="210">
        <f t="shared" si="180"/>
        <v>0</v>
      </c>
      <c r="DC353" s="210">
        <f t="shared" si="180"/>
        <v>0</v>
      </c>
      <c r="DD353" s="210">
        <f t="shared" si="180"/>
        <v>0</v>
      </c>
      <c r="DE353" s="210">
        <f t="shared" si="180"/>
        <v>0</v>
      </c>
      <c r="DF353" s="210">
        <f t="shared" si="180"/>
        <v>0</v>
      </c>
      <c r="DG353" s="210">
        <f t="shared" si="180"/>
        <v>0</v>
      </c>
      <c r="DH353" s="210">
        <f t="shared" si="180"/>
        <v>0</v>
      </c>
      <c r="DI353" s="210">
        <f t="shared" si="180"/>
        <v>0</v>
      </c>
      <c r="DJ353" s="210">
        <f t="shared" si="180"/>
        <v>0</v>
      </c>
      <c r="DK353" s="210">
        <f t="shared" si="180"/>
        <v>0</v>
      </c>
      <c r="DL353" s="210">
        <f t="shared" si="180"/>
        <v>0</v>
      </c>
      <c r="DM353" s="210">
        <f t="shared" si="180"/>
        <v>0</v>
      </c>
      <c r="DN353" s="210">
        <f t="shared" si="180"/>
        <v>0</v>
      </c>
      <c r="DO353" s="210">
        <f t="shared" si="180"/>
        <v>0</v>
      </c>
      <c r="DP353" s="210">
        <f t="shared" si="180"/>
        <v>0</v>
      </c>
      <c r="DQ353" s="210">
        <f t="shared" si="180"/>
        <v>0</v>
      </c>
      <c r="DR353" s="210">
        <f t="shared" si="180"/>
        <v>0</v>
      </c>
      <c r="DS353" s="210">
        <f t="shared" si="180"/>
        <v>0</v>
      </c>
      <c r="DT353" s="210">
        <f t="shared" si="180"/>
        <v>0</v>
      </c>
      <c r="DU353" s="210">
        <f t="shared" si="180"/>
        <v>0</v>
      </c>
      <c r="DV353" s="210">
        <f t="shared" si="180"/>
        <v>0</v>
      </c>
      <c r="DW353" s="210">
        <f t="shared" si="180"/>
        <v>0</v>
      </c>
      <c r="DX353" s="210">
        <f t="shared" si="180"/>
        <v>0</v>
      </c>
      <c r="DY353" s="210">
        <f t="shared" si="180"/>
        <v>0</v>
      </c>
      <c r="DZ353" s="210">
        <f t="shared" si="180"/>
        <v>0</v>
      </c>
      <c r="EA353" s="210">
        <f t="shared" si="180"/>
        <v>0</v>
      </c>
      <c r="EB353" s="210">
        <f t="shared" si="180"/>
        <v>0</v>
      </c>
      <c r="EC353" s="210">
        <f t="shared" si="179"/>
        <v>0</v>
      </c>
      <c r="ED353" s="210">
        <f t="shared" si="179"/>
        <v>0</v>
      </c>
      <c r="EE353" s="210">
        <f t="shared" si="179"/>
        <v>0</v>
      </c>
      <c r="EF353" s="210">
        <f t="shared" si="179"/>
        <v>0</v>
      </c>
      <c r="EG353" s="210">
        <f t="shared" si="179"/>
        <v>0</v>
      </c>
      <c r="EH353" s="210">
        <f t="shared" si="179"/>
        <v>0</v>
      </c>
      <c r="EI353" s="210">
        <f t="shared" si="179"/>
        <v>0</v>
      </c>
      <c r="EJ353" s="210">
        <f t="shared" si="179"/>
        <v>0</v>
      </c>
      <c r="EK353" s="210">
        <f t="shared" si="179"/>
        <v>0</v>
      </c>
      <c r="EL353" s="210">
        <f t="shared" si="179"/>
        <v>0</v>
      </c>
      <c r="EM353" s="210">
        <f t="shared" si="179"/>
        <v>0</v>
      </c>
      <c r="EN353" s="210">
        <f t="shared" si="179"/>
        <v>0</v>
      </c>
      <c r="EO353" s="210">
        <f t="shared" si="179"/>
        <v>0</v>
      </c>
      <c r="EP353" s="210">
        <f t="shared" si="179"/>
        <v>0</v>
      </c>
      <c r="EQ353" s="210">
        <f t="shared" si="179"/>
        <v>0</v>
      </c>
      <c r="ER353" s="210">
        <f t="shared" si="179"/>
        <v>0</v>
      </c>
      <c r="ES353" s="210">
        <f t="shared" si="179"/>
        <v>0</v>
      </c>
      <c r="ET353" s="210">
        <f t="shared" si="179"/>
        <v>0</v>
      </c>
      <c r="EU353" s="210">
        <f t="shared" si="179"/>
        <v>0</v>
      </c>
      <c r="EV353" s="210">
        <f t="shared" si="179"/>
        <v>0</v>
      </c>
      <c r="EW353" s="210">
        <f t="shared" si="179"/>
        <v>0</v>
      </c>
      <c r="EX353" s="210">
        <f t="shared" si="179"/>
        <v>0</v>
      </c>
      <c r="EY353" s="210">
        <f t="shared" si="179"/>
        <v>0</v>
      </c>
      <c r="EZ353" s="210">
        <f t="shared" si="179"/>
        <v>0</v>
      </c>
      <c r="FA353" s="210">
        <f t="shared" si="179"/>
        <v>0</v>
      </c>
      <c r="FB353" s="210">
        <f t="shared" si="179"/>
        <v>0</v>
      </c>
      <c r="FC353" s="210">
        <f t="shared" si="179"/>
        <v>0</v>
      </c>
      <c r="FD353" s="210">
        <f t="shared" si="179"/>
        <v>0</v>
      </c>
      <c r="FE353" s="210">
        <f t="shared" si="179"/>
        <v>0</v>
      </c>
      <c r="FF353" s="210">
        <f t="shared" si="179"/>
        <v>0</v>
      </c>
      <c r="FG353" s="210">
        <f t="shared" si="179"/>
        <v>0</v>
      </c>
      <c r="FH353" s="210">
        <f t="shared" si="179"/>
        <v>0</v>
      </c>
      <c r="FI353" s="210">
        <f t="shared" si="179"/>
        <v>0</v>
      </c>
      <c r="FJ353" s="210">
        <f t="shared" si="179"/>
        <v>0</v>
      </c>
      <c r="FK353" s="210">
        <f t="shared" si="179"/>
        <v>0</v>
      </c>
      <c r="FL353" s="210">
        <f t="shared" si="179"/>
        <v>0</v>
      </c>
      <c r="FM353" s="210">
        <f t="shared" si="179"/>
        <v>0</v>
      </c>
      <c r="FN353" s="210">
        <f t="shared" si="179"/>
        <v>0</v>
      </c>
      <c r="FO353" s="210">
        <f t="shared" si="179"/>
        <v>0</v>
      </c>
      <c r="FP353" s="210">
        <f t="shared" si="179"/>
        <v>0</v>
      </c>
      <c r="FQ353" s="210">
        <f t="shared" si="179"/>
        <v>0</v>
      </c>
      <c r="FR353" s="210">
        <f t="shared" si="179"/>
        <v>0</v>
      </c>
      <c r="FS353" s="210">
        <f t="shared" si="179"/>
        <v>0</v>
      </c>
      <c r="FT353" s="210">
        <f t="shared" si="179"/>
        <v>0</v>
      </c>
      <c r="FU353" s="210">
        <f t="shared" si="179"/>
        <v>0</v>
      </c>
      <c r="FV353" s="210">
        <f t="shared" si="179"/>
        <v>0</v>
      </c>
      <c r="FW353" s="210">
        <f t="shared" si="179"/>
        <v>0</v>
      </c>
      <c r="FX353" s="210">
        <f t="shared" si="179"/>
        <v>0</v>
      </c>
      <c r="FY353" s="210">
        <f t="shared" si="179"/>
        <v>0</v>
      </c>
      <c r="FZ353" s="210">
        <f t="shared" si="179"/>
        <v>0</v>
      </c>
      <c r="GA353" s="210">
        <f t="shared" si="179"/>
        <v>0</v>
      </c>
      <c r="GB353" s="210">
        <f t="shared" si="179"/>
        <v>0</v>
      </c>
      <c r="GC353" s="210">
        <f t="shared" si="179"/>
        <v>0</v>
      </c>
      <c r="GD353" s="210">
        <f t="shared" si="179"/>
        <v>0</v>
      </c>
      <c r="GE353" s="210">
        <f t="shared" si="179"/>
        <v>0</v>
      </c>
      <c r="GF353" s="210">
        <f t="shared" si="179"/>
        <v>0</v>
      </c>
      <c r="GG353" s="210">
        <f t="shared" si="179"/>
        <v>0</v>
      </c>
      <c r="GH353" s="210">
        <f t="shared" si="179"/>
        <v>0</v>
      </c>
      <c r="GI353" s="210">
        <f t="shared" si="179"/>
        <v>0</v>
      </c>
      <c r="GK353" s="216">
        <f t="shared" si="155"/>
        <v>0</v>
      </c>
      <c r="GL353" s="216">
        <f t="shared" si="150"/>
        <v>0</v>
      </c>
      <c r="GM353" s="216">
        <f t="shared" si="151"/>
        <v>0</v>
      </c>
      <c r="GN353" s="216">
        <f t="shared" si="152"/>
        <v>0</v>
      </c>
    </row>
    <row r="354" spans="1:196" x14ac:dyDescent="0.35">
      <c r="A354" s="9">
        <f>Report!$C$4</f>
        <v>1</v>
      </c>
      <c r="B354" t="str">
        <f>VLOOKUP($A354,Centers!$B$1:$C$120,2,)</f>
        <v>GATE</v>
      </c>
      <c r="C354" s="209">
        <v>45040</v>
      </c>
      <c r="D354" s="113">
        <f>IF($A354=1,SUM(SUMIFS(Indent!$E:$E,Indent!$C:$C,Waterfall!$C354,Indent!$A:$A,Centers!$A$2),SUMIFS(Indent!$E:$E,Indent!$C:$C,Waterfall!$C354,Indent!$A:$A,Centers!$A$3),SUMIFS(Indent!$E:$E,Indent!$C:$C,Waterfall!$C354,Indent!$A:$A,Centers!$A$4),SUMIFS(Indent!$E:$E,Indent!$C:$C,Waterfall!$C354,Indent!$A:$A,Centers!$A$5),SUMIFS(Indent!$E:$E,Indent!$C:$C,Waterfall!$C354,Indent!$A:$A,Centers!$A$6),SUMIFS(Indent!$E:$E,Indent!$C:$C,Waterfall!$C354,Indent!$A:$A,Centers!$A$7),SUMIFS(Indent!$E:$E,Indent!$C:$C,Waterfall!$C354,Indent!$A:$A,Centers!$A$8)),SUMIFS(Indent!$E:$E,Indent!$C:$C,Waterfall!$C354,Indent!$A:$A,$A354))</f>
        <v>0</v>
      </c>
      <c r="E354" s="210">
        <f t="shared" si="148"/>
        <v>0</v>
      </c>
      <c r="F354" s="210">
        <f t="shared" si="181"/>
        <v>0</v>
      </c>
      <c r="G354" s="210">
        <f t="shared" si="181"/>
        <v>0</v>
      </c>
      <c r="H354" s="210">
        <f t="shared" si="181"/>
        <v>0</v>
      </c>
      <c r="I354" s="210">
        <f t="shared" si="181"/>
        <v>0</v>
      </c>
      <c r="J354" s="210">
        <f t="shared" si="181"/>
        <v>0</v>
      </c>
      <c r="K354" s="210">
        <f t="shared" si="181"/>
        <v>0</v>
      </c>
      <c r="L354" s="210">
        <f t="shared" si="181"/>
        <v>0</v>
      </c>
      <c r="M354" s="210">
        <f t="shared" si="181"/>
        <v>0</v>
      </c>
      <c r="N354" s="210">
        <f t="shared" si="181"/>
        <v>0</v>
      </c>
      <c r="O354" s="210">
        <f t="shared" si="181"/>
        <v>0</v>
      </c>
      <c r="P354" s="210">
        <f t="shared" si="181"/>
        <v>0</v>
      </c>
      <c r="Q354" s="210">
        <f t="shared" si="181"/>
        <v>0</v>
      </c>
      <c r="R354" s="210">
        <f t="shared" si="181"/>
        <v>0</v>
      </c>
      <c r="S354" s="210">
        <f t="shared" si="181"/>
        <v>0</v>
      </c>
      <c r="T354" s="210">
        <f t="shared" si="181"/>
        <v>0</v>
      </c>
      <c r="U354" s="210">
        <f t="shared" si="181"/>
        <v>0</v>
      </c>
      <c r="V354" s="210">
        <f t="shared" si="181"/>
        <v>0</v>
      </c>
      <c r="W354" s="210">
        <f t="shared" si="181"/>
        <v>0</v>
      </c>
      <c r="X354" s="210">
        <f t="shared" si="181"/>
        <v>0</v>
      </c>
      <c r="Y354" s="210">
        <f t="shared" si="181"/>
        <v>0</v>
      </c>
      <c r="Z354" s="210">
        <f t="shared" si="181"/>
        <v>0</v>
      </c>
      <c r="AA354" s="210">
        <f t="shared" si="181"/>
        <v>0</v>
      </c>
      <c r="AB354" s="210">
        <f t="shared" si="181"/>
        <v>0</v>
      </c>
      <c r="AC354" s="210">
        <f t="shared" si="181"/>
        <v>0</v>
      </c>
      <c r="AD354" s="210">
        <f t="shared" si="181"/>
        <v>0</v>
      </c>
      <c r="AE354" s="210">
        <f t="shared" si="181"/>
        <v>0</v>
      </c>
      <c r="AF354" s="210">
        <f t="shared" si="181"/>
        <v>0</v>
      </c>
      <c r="AG354" s="210">
        <f t="shared" si="181"/>
        <v>0</v>
      </c>
      <c r="AH354" s="210">
        <f t="shared" si="181"/>
        <v>0</v>
      </c>
      <c r="AI354" s="210">
        <f t="shared" si="181"/>
        <v>0</v>
      </c>
      <c r="AJ354" s="210">
        <f t="shared" si="181"/>
        <v>0</v>
      </c>
      <c r="AK354" s="210">
        <f t="shared" si="181"/>
        <v>0</v>
      </c>
      <c r="AL354" s="210">
        <f t="shared" si="181"/>
        <v>0</v>
      </c>
      <c r="AM354" s="210">
        <f t="shared" si="181"/>
        <v>0</v>
      </c>
      <c r="AN354" s="210">
        <f t="shared" si="181"/>
        <v>0</v>
      </c>
      <c r="AO354" s="210">
        <f t="shared" si="181"/>
        <v>0</v>
      </c>
      <c r="AP354" s="210">
        <f t="shared" si="181"/>
        <v>0</v>
      </c>
      <c r="AQ354" s="210">
        <f t="shared" si="181"/>
        <v>0</v>
      </c>
      <c r="AR354" s="210">
        <f t="shared" si="181"/>
        <v>0</v>
      </c>
      <c r="AS354" s="210">
        <f t="shared" si="181"/>
        <v>0</v>
      </c>
      <c r="AT354" s="210">
        <f t="shared" si="181"/>
        <v>0</v>
      </c>
      <c r="AU354" s="210">
        <f t="shared" si="181"/>
        <v>0</v>
      </c>
      <c r="AV354" s="210">
        <f t="shared" si="181"/>
        <v>0</v>
      </c>
      <c r="AW354" s="210">
        <f t="shared" si="181"/>
        <v>0</v>
      </c>
      <c r="AX354" s="210">
        <f t="shared" si="181"/>
        <v>0</v>
      </c>
      <c r="AY354" s="210">
        <f t="shared" si="181"/>
        <v>0</v>
      </c>
      <c r="AZ354" s="210">
        <f t="shared" si="181"/>
        <v>0</v>
      </c>
      <c r="BA354" s="210">
        <f t="shared" si="181"/>
        <v>0</v>
      </c>
      <c r="BB354" s="210">
        <f t="shared" si="181"/>
        <v>0</v>
      </c>
      <c r="BC354" s="210">
        <f t="shared" si="181"/>
        <v>0</v>
      </c>
      <c r="BD354" s="210">
        <f t="shared" si="181"/>
        <v>0</v>
      </c>
      <c r="BE354" s="210">
        <f t="shared" si="181"/>
        <v>0</v>
      </c>
      <c r="BF354" s="210">
        <f t="shared" si="181"/>
        <v>0</v>
      </c>
      <c r="BG354" s="210">
        <f t="shared" si="181"/>
        <v>0</v>
      </c>
      <c r="BH354" s="210">
        <f t="shared" si="181"/>
        <v>0</v>
      </c>
      <c r="BI354" s="210">
        <f t="shared" si="181"/>
        <v>0</v>
      </c>
      <c r="BJ354" s="210">
        <f t="shared" si="181"/>
        <v>0</v>
      </c>
      <c r="BK354" s="210">
        <f t="shared" si="181"/>
        <v>0</v>
      </c>
      <c r="BL354" s="210">
        <f t="shared" si="181"/>
        <v>0</v>
      </c>
      <c r="BM354" s="210">
        <f t="shared" si="181"/>
        <v>0</v>
      </c>
      <c r="BN354" s="210">
        <f t="shared" si="181"/>
        <v>0</v>
      </c>
      <c r="BO354" s="210">
        <f t="shared" si="181"/>
        <v>0</v>
      </c>
      <c r="BP354" s="210">
        <f t="shared" si="181"/>
        <v>0</v>
      </c>
      <c r="BQ354" s="210">
        <f t="shared" si="181"/>
        <v>0</v>
      </c>
      <c r="BR354" s="210">
        <f t="shared" si="180"/>
        <v>0</v>
      </c>
      <c r="BS354" s="210">
        <f t="shared" si="180"/>
        <v>0</v>
      </c>
      <c r="BT354" s="210">
        <f t="shared" si="180"/>
        <v>0</v>
      </c>
      <c r="BU354" s="210">
        <f t="shared" si="180"/>
        <v>0</v>
      </c>
      <c r="BV354" s="210">
        <f t="shared" si="180"/>
        <v>0</v>
      </c>
      <c r="BW354" s="210">
        <f t="shared" si="180"/>
        <v>0</v>
      </c>
      <c r="BX354" s="210">
        <f t="shared" si="180"/>
        <v>0</v>
      </c>
      <c r="BY354" s="210">
        <f t="shared" si="180"/>
        <v>0</v>
      </c>
      <c r="BZ354" s="210">
        <f t="shared" si="180"/>
        <v>0</v>
      </c>
      <c r="CA354" s="210">
        <f t="shared" si="180"/>
        <v>0</v>
      </c>
      <c r="CB354" s="210">
        <f t="shared" si="180"/>
        <v>0</v>
      </c>
      <c r="CC354" s="210">
        <f t="shared" si="180"/>
        <v>0</v>
      </c>
      <c r="CD354" s="210">
        <f t="shared" si="180"/>
        <v>0</v>
      </c>
      <c r="CE354" s="210">
        <f t="shared" si="180"/>
        <v>0</v>
      </c>
      <c r="CF354" s="210">
        <f t="shared" si="180"/>
        <v>0</v>
      </c>
      <c r="CG354" s="210">
        <f t="shared" si="180"/>
        <v>0</v>
      </c>
      <c r="CH354" s="210">
        <f t="shared" si="180"/>
        <v>0</v>
      </c>
      <c r="CI354" s="210">
        <f t="shared" si="180"/>
        <v>0</v>
      </c>
      <c r="CJ354" s="210">
        <f t="shared" si="180"/>
        <v>0</v>
      </c>
      <c r="CK354" s="210">
        <f t="shared" si="180"/>
        <v>0</v>
      </c>
      <c r="CL354" s="210">
        <f t="shared" si="180"/>
        <v>0</v>
      </c>
      <c r="CM354" s="210">
        <f t="shared" si="180"/>
        <v>0</v>
      </c>
      <c r="CN354" s="210">
        <f t="shared" si="180"/>
        <v>0</v>
      </c>
      <c r="CO354" s="210">
        <f t="shared" si="180"/>
        <v>0</v>
      </c>
      <c r="CP354" s="210">
        <f t="shared" si="180"/>
        <v>0</v>
      </c>
      <c r="CQ354" s="210">
        <f t="shared" si="180"/>
        <v>0</v>
      </c>
      <c r="CR354" s="210">
        <f t="shared" si="180"/>
        <v>0</v>
      </c>
      <c r="CS354" s="210">
        <f t="shared" si="180"/>
        <v>0</v>
      </c>
      <c r="CT354" s="210">
        <f t="shared" si="180"/>
        <v>0</v>
      </c>
      <c r="CU354" s="210">
        <f t="shared" si="180"/>
        <v>0</v>
      </c>
      <c r="CV354" s="210">
        <f t="shared" si="180"/>
        <v>0</v>
      </c>
      <c r="CW354" s="210">
        <f t="shared" si="180"/>
        <v>0</v>
      </c>
      <c r="CX354" s="210">
        <f t="shared" si="180"/>
        <v>0</v>
      </c>
      <c r="CY354" s="210">
        <f t="shared" si="180"/>
        <v>0</v>
      </c>
      <c r="CZ354" s="210">
        <f t="shared" si="180"/>
        <v>0</v>
      </c>
      <c r="DA354" s="210">
        <f t="shared" si="180"/>
        <v>0</v>
      </c>
      <c r="DB354" s="210">
        <f t="shared" si="180"/>
        <v>0</v>
      </c>
      <c r="DC354" s="210">
        <f t="shared" si="180"/>
        <v>0</v>
      </c>
      <c r="DD354" s="210">
        <f t="shared" si="180"/>
        <v>0</v>
      </c>
      <c r="DE354" s="210">
        <f t="shared" si="180"/>
        <v>0</v>
      </c>
      <c r="DF354" s="210">
        <f t="shared" si="180"/>
        <v>0</v>
      </c>
      <c r="DG354" s="210">
        <f t="shared" si="180"/>
        <v>0</v>
      </c>
      <c r="DH354" s="210">
        <f t="shared" si="180"/>
        <v>0</v>
      </c>
      <c r="DI354" s="210">
        <f t="shared" si="180"/>
        <v>0</v>
      </c>
      <c r="DJ354" s="210">
        <f t="shared" si="180"/>
        <v>0</v>
      </c>
      <c r="DK354" s="210">
        <f t="shared" si="180"/>
        <v>0</v>
      </c>
      <c r="DL354" s="210">
        <f t="shared" si="180"/>
        <v>0</v>
      </c>
      <c r="DM354" s="210">
        <f t="shared" si="180"/>
        <v>0</v>
      </c>
      <c r="DN354" s="210">
        <f t="shared" si="180"/>
        <v>0</v>
      </c>
      <c r="DO354" s="210">
        <f t="shared" si="180"/>
        <v>0</v>
      </c>
      <c r="DP354" s="210">
        <f t="shared" si="180"/>
        <v>0</v>
      </c>
      <c r="DQ354" s="210">
        <f t="shared" si="180"/>
        <v>0</v>
      </c>
      <c r="DR354" s="210">
        <f t="shared" si="180"/>
        <v>0</v>
      </c>
      <c r="DS354" s="210">
        <f t="shared" si="180"/>
        <v>0</v>
      </c>
      <c r="DT354" s="210">
        <f t="shared" si="180"/>
        <v>0</v>
      </c>
      <c r="DU354" s="210">
        <f t="shared" si="180"/>
        <v>0</v>
      </c>
      <c r="DV354" s="210">
        <f t="shared" si="180"/>
        <v>0</v>
      </c>
      <c r="DW354" s="210">
        <f t="shared" si="180"/>
        <v>0</v>
      </c>
      <c r="DX354" s="210">
        <f t="shared" si="180"/>
        <v>0</v>
      </c>
      <c r="DY354" s="210">
        <f t="shared" si="180"/>
        <v>0</v>
      </c>
      <c r="DZ354" s="210">
        <f t="shared" si="180"/>
        <v>0</v>
      </c>
      <c r="EA354" s="210">
        <f t="shared" si="180"/>
        <v>0</v>
      </c>
      <c r="EB354" s="210">
        <f t="shared" si="180"/>
        <v>0</v>
      </c>
      <c r="EC354" s="210">
        <f t="shared" si="179"/>
        <v>0</v>
      </c>
      <c r="ED354" s="210">
        <f t="shared" si="179"/>
        <v>0</v>
      </c>
      <c r="EE354" s="210">
        <f t="shared" si="179"/>
        <v>0</v>
      </c>
      <c r="EF354" s="210">
        <f t="shared" si="179"/>
        <v>0</v>
      </c>
      <c r="EG354" s="210">
        <f t="shared" si="179"/>
        <v>0</v>
      </c>
      <c r="EH354" s="210">
        <f t="shared" si="179"/>
        <v>0</v>
      </c>
      <c r="EI354" s="210">
        <f t="shared" si="179"/>
        <v>0</v>
      </c>
      <c r="EJ354" s="210">
        <f t="shared" si="179"/>
        <v>0</v>
      </c>
      <c r="EK354" s="210">
        <f t="shared" si="179"/>
        <v>0</v>
      </c>
      <c r="EL354" s="210">
        <f t="shared" si="179"/>
        <v>0</v>
      </c>
      <c r="EM354" s="210">
        <f t="shared" si="179"/>
        <v>0</v>
      </c>
      <c r="EN354" s="210">
        <f t="shared" si="179"/>
        <v>0</v>
      </c>
      <c r="EO354" s="210">
        <f t="shared" si="179"/>
        <v>0</v>
      </c>
      <c r="EP354" s="210">
        <f t="shared" si="179"/>
        <v>0</v>
      </c>
      <c r="EQ354" s="210">
        <f t="shared" si="179"/>
        <v>0</v>
      </c>
      <c r="ER354" s="210">
        <f t="shared" si="179"/>
        <v>0</v>
      </c>
      <c r="ES354" s="210">
        <f t="shared" si="179"/>
        <v>0</v>
      </c>
      <c r="ET354" s="210">
        <f t="shared" si="179"/>
        <v>0</v>
      </c>
      <c r="EU354" s="210">
        <f t="shared" si="179"/>
        <v>0</v>
      </c>
      <c r="EV354" s="210">
        <f t="shared" ref="EV354:GI354" si="182">IFERROR(EV163/$D163,0)</f>
        <v>0</v>
      </c>
      <c r="EW354" s="210">
        <f t="shared" si="182"/>
        <v>0</v>
      </c>
      <c r="EX354" s="210">
        <f t="shared" si="182"/>
        <v>0</v>
      </c>
      <c r="EY354" s="210">
        <f t="shared" si="182"/>
        <v>0</v>
      </c>
      <c r="EZ354" s="210">
        <f t="shared" si="182"/>
        <v>0</v>
      </c>
      <c r="FA354" s="210">
        <f t="shared" si="182"/>
        <v>0</v>
      </c>
      <c r="FB354" s="210">
        <f t="shared" si="182"/>
        <v>0</v>
      </c>
      <c r="FC354" s="210">
        <f t="shared" si="182"/>
        <v>0</v>
      </c>
      <c r="FD354" s="210">
        <f t="shared" si="182"/>
        <v>0</v>
      </c>
      <c r="FE354" s="210">
        <f t="shared" si="182"/>
        <v>0</v>
      </c>
      <c r="FF354" s="210">
        <f t="shared" si="182"/>
        <v>0</v>
      </c>
      <c r="FG354" s="210">
        <f t="shared" si="182"/>
        <v>0</v>
      </c>
      <c r="FH354" s="210">
        <f t="shared" si="182"/>
        <v>0</v>
      </c>
      <c r="FI354" s="210">
        <f t="shared" si="182"/>
        <v>0</v>
      </c>
      <c r="FJ354" s="210">
        <f t="shared" si="182"/>
        <v>0</v>
      </c>
      <c r="FK354" s="210">
        <f t="shared" si="182"/>
        <v>0</v>
      </c>
      <c r="FL354" s="210">
        <f t="shared" si="182"/>
        <v>0</v>
      </c>
      <c r="FM354" s="210">
        <f t="shared" si="182"/>
        <v>0</v>
      </c>
      <c r="FN354" s="210">
        <f t="shared" si="182"/>
        <v>0</v>
      </c>
      <c r="FO354" s="210">
        <f t="shared" si="182"/>
        <v>0</v>
      </c>
      <c r="FP354" s="210">
        <f t="shared" si="182"/>
        <v>0</v>
      </c>
      <c r="FQ354" s="210">
        <f t="shared" si="182"/>
        <v>0</v>
      </c>
      <c r="FR354" s="210">
        <f t="shared" si="182"/>
        <v>0</v>
      </c>
      <c r="FS354" s="210">
        <f t="shared" si="182"/>
        <v>0</v>
      </c>
      <c r="FT354" s="210">
        <f t="shared" si="182"/>
        <v>0</v>
      </c>
      <c r="FU354" s="210">
        <f t="shared" si="182"/>
        <v>0</v>
      </c>
      <c r="FV354" s="210">
        <f t="shared" si="182"/>
        <v>0</v>
      </c>
      <c r="FW354" s="210">
        <f t="shared" si="182"/>
        <v>0</v>
      </c>
      <c r="FX354" s="210">
        <f t="shared" si="182"/>
        <v>0</v>
      </c>
      <c r="FY354" s="210">
        <f t="shared" si="182"/>
        <v>0</v>
      </c>
      <c r="FZ354" s="210">
        <f t="shared" si="182"/>
        <v>0</v>
      </c>
      <c r="GA354" s="210">
        <f t="shared" si="182"/>
        <v>0</v>
      </c>
      <c r="GB354" s="210">
        <f t="shared" si="182"/>
        <v>0</v>
      </c>
      <c r="GC354" s="210">
        <f t="shared" si="182"/>
        <v>0</v>
      </c>
      <c r="GD354" s="210">
        <f t="shared" si="182"/>
        <v>0</v>
      </c>
      <c r="GE354" s="210">
        <f t="shared" si="182"/>
        <v>0</v>
      </c>
      <c r="GF354" s="210">
        <f t="shared" si="182"/>
        <v>0</v>
      </c>
      <c r="GG354" s="210">
        <f t="shared" si="182"/>
        <v>0</v>
      </c>
      <c r="GH354" s="210">
        <f t="shared" si="182"/>
        <v>0</v>
      </c>
      <c r="GI354" s="210">
        <f t="shared" si="182"/>
        <v>0</v>
      </c>
      <c r="GK354" s="216">
        <f t="shared" si="155"/>
        <v>0</v>
      </c>
      <c r="GL354" s="216">
        <f t="shared" si="150"/>
        <v>0</v>
      </c>
      <c r="GM354" s="216">
        <f t="shared" si="151"/>
        <v>0</v>
      </c>
      <c r="GN354" s="216">
        <f t="shared" si="152"/>
        <v>0</v>
      </c>
    </row>
    <row r="355" spans="1:196" x14ac:dyDescent="0.35">
      <c r="A355" s="9">
        <f>Report!$C$4</f>
        <v>1</v>
      </c>
      <c r="B355" t="str">
        <f>VLOOKUP($A355,Centers!$B$1:$C$120,2,)</f>
        <v>GATE</v>
      </c>
      <c r="C355" s="209">
        <v>45041</v>
      </c>
      <c r="D355" s="113">
        <f>IF($A355=1,SUM(SUMIFS(Indent!$E:$E,Indent!$C:$C,Waterfall!$C355,Indent!$A:$A,Centers!$A$2),SUMIFS(Indent!$E:$E,Indent!$C:$C,Waterfall!$C355,Indent!$A:$A,Centers!$A$3),SUMIFS(Indent!$E:$E,Indent!$C:$C,Waterfall!$C355,Indent!$A:$A,Centers!$A$4),SUMIFS(Indent!$E:$E,Indent!$C:$C,Waterfall!$C355,Indent!$A:$A,Centers!$A$5),SUMIFS(Indent!$E:$E,Indent!$C:$C,Waterfall!$C355,Indent!$A:$A,Centers!$A$6),SUMIFS(Indent!$E:$E,Indent!$C:$C,Waterfall!$C355,Indent!$A:$A,Centers!$A$7),SUMIFS(Indent!$E:$E,Indent!$C:$C,Waterfall!$C355,Indent!$A:$A,Centers!$A$8)),SUMIFS(Indent!$E:$E,Indent!$C:$C,Waterfall!$C355,Indent!$A:$A,$A355))</f>
        <v>0</v>
      </c>
      <c r="E355" s="210">
        <f t="shared" si="148"/>
        <v>0</v>
      </c>
      <c r="F355" s="210">
        <f t="shared" si="181"/>
        <v>0</v>
      </c>
      <c r="G355" s="210">
        <f t="shared" si="181"/>
        <v>0</v>
      </c>
      <c r="H355" s="210">
        <f t="shared" si="181"/>
        <v>0</v>
      </c>
      <c r="I355" s="210">
        <f t="shared" si="181"/>
        <v>0</v>
      </c>
      <c r="J355" s="210">
        <f t="shared" si="181"/>
        <v>0</v>
      </c>
      <c r="K355" s="210">
        <f t="shared" si="181"/>
        <v>0</v>
      </c>
      <c r="L355" s="210">
        <f t="shared" si="181"/>
        <v>0</v>
      </c>
      <c r="M355" s="210">
        <f t="shared" si="181"/>
        <v>0</v>
      </c>
      <c r="N355" s="210">
        <f t="shared" si="181"/>
        <v>0</v>
      </c>
      <c r="O355" s="210">
        <f t="shared" si="181"/>
        <v>0</v>
      </c>
      <c r="P355" s="210">
        <f t="shared" si="181"/>
        <v>0</v>
      </c>
      <c r="Q355" s="210">
        <f t="shared" si="181"/>
        <v>0</v>
      </c>
      <c r="R355" s="210">
        <f t="shared" si="181"/>
        <v>0</v>
      </c>
      <c r="S355" s="210">
        <f t="shared" si="181"/>
        <v>0</v>
      </c>
      <c r="T355" s="210">
        <f t="shared" si="181"/>
        <v>0</v>
      </c>
      <c r="U355" s="210">
        <f t="shared" si="181"/>
        <v>0</v>
      </c>
      <c r="V355" s="210">
        <f t="shared" si="181"/>
        <v>0</v>
      </c>
      <c r="W355" s="210">
        <f t="shared" si="181"/>
        <v>0</v>
      </c>
      <c r="X355" s="210">
        <f t="shared" si="181"/>
        <v>0</v>
      </c>
      <c r="Y355" s="210">
        <f t="shared" si="181"/>
        <v>0</v>
      </c>
      <c r="Z355" s="210">
        <f t="shared" si="181"/>
        <v>0</v>
      </c>
      <c r="AA355" s="210">
        <f t="shared" si="181"/>
        <v>0</v>
      </c>
      <c r="AB355" s="210">
        <f t="shared" si="181"/>
        <v>0</v>
      </c>
      <c r="AC355" s="210">
        <f t="shared" si="181"/>
        <v>0</v>
      </c>
      <c r="AD355" s="210">
        <f t="shared" si="181"/>
        <v>0</v>
      </c>
      <c r="AE355" s="210">
        <f t="shared" si="181"/>
        <v>0</v>
      </c>
      <c r="AF355" s="210">
        <f t="shared" si="181"/>
        <v>0</v>
      </c>
      <c r="AG355" s="210">
        <f t="shared" si="181"/>
        <v>0</v>
      </c>
      <c r="AH355" s="210">
        <f t="shared" si="181"/>
        <v>0</v>
      </c>
      <c r="AI355" s="210">
        <f t="shared" si="181"/>
        <v>0</v>
      </c>
      <c r="AJ355" s="210">
        <f t="shared" si="181"/>
        <v>0</v>
      </c>
      <c r="AK355" s="210">
        <f t="shared" si="181"/>
        <v>0</v>
      </c>
      <c r="AL355" s="210">
        <f t="shared" si="181"/>
        <v>0</v>
      </c>
      <c r="AM355" s="210">
        <f t="shared" si="181"/>
        <v>0</v>
      </c>
      <c r="AN355" s="210">
        <f t="shared" si="181"/>
        <v>0</v>
      </c>
      <c r="AO355" s="210">
        <f t="shared" si="181"/>
        <v>0</v>
      </c>
      <c r="AP355" s="210">
        <f t="shared" si="181"/>
        <v>0</v>
      </c>
      <c r="AQ355" s="210">
        <f t="shared" si="181"/>
        <v>0</v>
      </c>
      <c r="AR355" s="210">
        <f t="shared" si="181"/>
        <v>0</v>
      </c>
      <c r="AS355" s="210">
        <f t="shared" si="181"/>
        <v>0</v>
      </c>
      <c r="AT355" s="210">
        <f t="shared" si="181"/>
        <v>0</v>
      </c>
      <c r="AU355" s="210">
        <f t="shared" si="181"/>
        <v>0</v>
      </c>
      <c r="AV355" s="210">
        <f t="shared" si="181"/>
        <v>0</v>
      </c>
      <c r="AW355" s="210">
        <f t="shared" si="181"/>
        <v>0</v>
      </c>
      <c r="AX355" s="210">
        <f t="shared" si="181"/>
        <v>0</v>
      </c>
      <c r="AY355" s="210">
        <f t="shared" si="181"/>
        <v>0</v>
      </c>
      <c r="AZ355" s="210">
        <f t="shared" si="181"/>
        <v>0</v>
      </c>
      <c r="BA355" s="210">
        <f t="shared" si="181"/>
        <v>0</v>
      </c>
      <c r="BB355" s="210">
        <f t="shared" si="181"/>
        <v>0</v>
      </c>
      <c r="BC355" s="210">
        <f t="shared" si="181"/>
        <v>0</v>
      </c>
      <c r="BD355" s="210">
        <f t="shared" si="181"/>
        <v>0</v>
      </c>
      <c r="BE355" s="210">
        <f t="shared" si="181"/>
        <v>0</v>
      </c>
      <c r="BF355" s="210">
        <f t="shared" si="181"/>
        <v>0</v>
      </c>
      <c r="BG355" s="210">
        <f t="shared" si="181"/>
        <v>0</v>
      </c>
      <c r="BH355" s="210">
        <f t="shared" si="181"/>
        <v>0</v>
      </c>
      <c r="BI355" s="210">
        <f t="shared" si="181"/>
        <v>0</v>
      </c>
      <c r="BJ355" s="210">
        <f t="shared" si="181"/>
        <v>0</v>
      </c>
      <c r="BK355" s="210">
        <f t="shared" si="181"/>
        <v>0</v>
      </c>
      <c r="BL355" s="210">
        <f t="shared" si="181"/>
        <v>0</v>
      </c>
      <c r="BM355" s="210">
        <f t="shared" si="181"/>
        <v>0</v>
      </c>
      <c r="BN355" s="210">
        <f t="shared" si="181"/>
        <v>0</v>
      </c>
      <c r="BO355" s="210">
        <f t="shared" si="181"/>
        <v>0</v>
      </c>
      <c r="BP355" s="210">
        <f t="shared" si="181"/>
        <v>0</v>
      </c>
      <c r="BQ355" s="210">
        <f t="shared" ref="BQ355:EB358" si="183">IFERROR(BQ164/$D164,0)</f>
        <v>0</v>
      </c>
      <c r="BR355" s="210">
        <f t="shared" si="183"/>
        <v>0</v>
      </c>
      <c r="BS355" s="210">
        <f t="shared" si="183"/>
        <v>0</v>
      </c>
      <c r="BT355" s="210">
        <f t="shared" si="183"/>
        <v>0</v>
      </c>
      <c r="BU355" s="210">
        <f t="shared" si="183"/>
        <v>0</v>
      </c>
      <c r="BV355" s="210">
        <f t="shared" si="183"/>
        <v>0</v>
      </c>
      <c r="BW355" s="210">
        <f t="shared" si="183"/>
        <v>0</v>
      </c>
      <c r="BX355" s="210">
        <f t="shared" si="183"/>
        <v>0</v>
      </c>
      <c r="BY355" s="210">
        <f t="shared" si="183"/>
        <v>0</v>
      </c>
      <c r="BZ355" s="210">
        <f t="shared" si="183"/>
        <v>0</v>
      </c>
      <c r="CA355" s="210">
        <f t="shared" si="183"/>
        <v>0</v>
      </c>
      <c r="CB355" s="210">
        <f t="shared" si="183"/>
        <v>0</v>
      </c>
      <c r="CC355" s="210">
        <f t="shared" si="183"/>
        <v>0</v>
      </c>
      <c r="CD355" s="210">
        <f t="shared" si="183"/>
        <v>0</v>
      </c>
      <c r="CE355" s="210">
        <f t="shared" si="183"/>
        <v>0</v>
      </c>
      <c r="CF355" s="210">
        <f t="shared" si="183"/>
        <v>0</v>
      </c>
      <c r="CG355" s="210">
        <f t="shared" si="183"/>
        <v>0</v>
      </c>
      <c r="CH355" s="210">
        <f t="shared" si="183"/>
        <v>0</v>
      </c>
      <c r="CI355" s="210">
        <f t="shared" si="183"/>
        <v>0</v>
      </c>
      <c r="CJ355" s="210">
        <f t="shared" si="183"/>
        <v>0</v>
      </c>
      <c r="CK355" s="210">
        <f t="shared" si="183"/>
        <v>0</v>
      </c>
      <c r="CL355" s="210">
        <f t="shared" si="183"/>
        <v>0</v>
      </c>
      <c r="CM355" s="210">
        <f t="shared" si="183"/>
        <v>0</v>
      </c>
      <c r="CN355" s="210">
        <f t="shared" si="183"/>
        <v>0</v>
      </c>
      <c r="CO355" s="210">
        <f t="shared" si="183"/>
        <v>0</v>
      </c>
      <c r="CP355" s="210">
        <f t="shared" si="183"/>
        <v>0</v>
      </c>
      <c r="CQ355" s="210">
        <f t="shared" si="183"/>
        <v>0</v>
      </c>
      <c r="CR355" s="210">
        <f t="shared" si="183"/>
        <v>0</v>
      </c>
      <c r="CS355" s="210">
        <f t="shared" si="183"/>
        <v>0</v>
      </c>
      <c r="CT355" s="210">
        <f t="shared" si="183"/>
        <v>0</v>
      </c>
      <c r="CU355" s="210">
        <f t="shared" si="183"/>
        <v>0</v>
      </c>
      <c r="CV355" s="210">
        <f t="shared" si="183"/>
        <v>0</v>
      </c>
      <c r="CW355" s="210">
        <f t="shared" si="183"/>
        <v>0</v>
      </c>
      <c r="CX355" s="210">
        <f t="shared" si="183"/>
        <v>0</v>
      </c>
      <c r="CY355" s="210">
        <f t="shared" si="183"/>
        <v>0</v>
      </c>
      <c r="CZ355" s="210">
        <f t="shared" si="183"/>
        <v>0</v>
      </c>
      <c r="DA355" s="210">
        <f t="shared" si="183"/>
        <v>0</v>
      </c>
      <c r="DB355" s="210">
        <f t="shared" si="183"/>
        <v>0</v>
      </c>
      <c r="DC355" s="210">
        <f t="shared" si="183"/>
        <v>0</v>
      </c>
      <c r="DD355" s="210">
        <f t="shared" si="183"/>
        <v>0</v>
      </c>
      <c r="DE355" s="210">
        <f t="shared" si="183"/>
        <v>0</v>
      </c>
      <c r="DF355" s="210">
        <f t="shared" si="183"/>
        <v>0</v>
      </c>
      <c r="DG355" s="210">
        <f t="shared" si="183"/>
        <v>0</v>
      </c>
      <c r="DH355" s="210">
        <f t="shared" si="183"/>
        <v>0</v>
      </c>
      <c r="DI355" s="210">
        <f t="shared" si="183"/>
        <v>0</v>
      </c>
      <c r="DJ355" s="210">
        <f t="shared" si="183"/>
        <v>0</v>
      </c>
      <c r="DK355" s="210">
        <f t="shared" si="183"/>
        <v>0</v>
      </c>
      <c r="DL355" s="210">
        <f t="shared" si="183"/>
        <v>0</v>
      </c>
      <c r="DM355" s="210">
        <f t="shared" si="183"/>
        <v>0</v>
      </c>
      <c r="DN355" s="210">
        <f t="shared" si="183"/>
        <v>0</v>
      </c>
      <c r="DO355" s="210">
        <f t="shared" si="183"/>
        <v>0</v>
      </c>
      <c r="DP355" s="210">
        <f t="shared" si="183"/>
        <v>0</v>
      </c>
      <c r="DQ355" s="210">
        <f t="shared" si="183"/>
        <v>0</v>
      </c>
      <c r="DR355" s="210">
        <f t="shared" si="183"/>
        <v>0</v>
      </c>
      <c r="DS355" s="210">
        <f t="shared" si="183"/>
        <v>0</v>
      </c>
      <c r="DT355" s="210">
        <f t="shared" si="183"/>
        <v>0</v>
      </c>
      <c r="DU355" s="210">
        <f t="shared" si="183"/>
        <v>0</v>
      </c>
      <c r="DV355" s="210">
        <f t="shared" si="183"/>
        <v>0</v>
      </c>
      <c r="DW355" s="210">
        <f t="shared" si="183"/>
        <v>0</v>
      </c>
      <c r="DX355" s="210">
        <f t="shared" si="183"/>
        <v>0</v>
      </c>
      <c r="DY355" s="210">
        <f t="shared" si="183"/>
        <v>0</v>
      </c>
      <c r="DZ355" s="210">
        <f t="shared" si="183"/>
        <v>0</v>
      </c>
      <c r="EA355" s="210">
        <f t="shared" si="183"/>
        <v>0</v>
      </c>
      <c r="EB355" s="210">
        <f t="shared" si="183"/>
        <v>0</v>
      </c>
      <c r="EC355" s="210">
        <f t="shared" ref="EC355:GI359" si="184">IFERROR(EC164/$D164,0)</f>
        <v>0</v>
      </c>
      <c r="ED355" s="210">
        <f t="shared" si="184"/>
        <v>0</v>
      </c>
      <c r="EE355" s="210">
        <f t="shared" si="184"/>
        <v>0</v>
      </c>
      <c r="EF355" s="210">
        <f t="shared" si="184"/>
        <v>0</v>
      </c>
      <c r="EG355" s="210">
        <f t="shared" si="184"/>
        <v>0</v>
      </c>
      <c r="EH355" s="210">
        <f t="shared" si="184"/>
        <v>0</v>
      </c>
      <c r="EI355" s="210">
        <f t="shared" si="184"/>
        <v>0</v>
      </c>
      <c r="EJ355" s="210">
        <f t="shared" si="184"/>
        <v>0</v>
      </c>
      <c r="EK355" s="210">
        <f t="shared" si="184"/>
        <v>0</v>
      </c>
      <c r="EL355" s="210">
        <f t="shared" si="184"/>
        <v>0</v>
      </c>
      <c r="EM355" s="210">
        <f t="shared" si="184"/>
        <v>0</v>
      </c>
      <c r="EN355" s="210">
        <f t="shared" si="184"/>
        <v>0</v>
      </c>
      <c r="EO355" s="210">
        <f t="shared" si="184"/>
        <v>0</v>
      </c>
      <c r="EP355" s="210">
        <f t="shared" si="184"/>
        <v>0</v>
      </c>
      <c r="EQ355" s="210">
        <f t="shared" si="184"/>
        <v>0</v>
      </c>
      <c r="ER355" s="210">
        <f t="shared" si="184"/>
        <v>0</v>
      </c>
      <c r="ES355" s="210">
        <f t="shared" si="184"/>
        <v>0</v>
      </c>
      <c r="ET355" s="210">
        <f t="shared" si="184"/>
        <v>0</v>
      </c>
      <c r="EU355" s="210">
        <f t="shared" si="184"/>
        <v>0</v>
      </c>
      <c r="EV355" s="210">
        <f t="shared" si="184"/>
        <v>0</v>
      </c>
      <c r="EW355" s="210">
        <f t="shared" si="184"/>
        <v>0</v>
      </c>
      <c r="EX355" s="210">
        <f t="shared" si="184"/>
        <v>0</v>
      </c>
      <c r="EY355" s="210">
        <f t="shared" si="184"/>
        <v>0</v>
      </c>
      <c r="EZ355" s="210">
        <f t="shared" si="184"/>
        <v>0</v>
      </c>
      <c r="FA355" s="210">
        <f t="shared" si="184"/>
        <v>0</v>
      </c>
      <c r="FB355" s="210">
        <f t="shared" si="184"/>
        <v>0</v>
      </c>
      <c r="FC355" s="210">
        <f t="shared" si="184"/>
        <v>0</v>
      </c>
      <c r="FD355" s="210">
        <f t="shared" si="184"/>
        <v>0</v>
      </c>
      <c r="FE355" s="210">
        <f t="shared" si="184"/>
        <v>0</v>
      </c>
      <c r="FF355" s="210">
        <f t="shared" si="184"/>
        <v>0</v>
      </c>
      <c r="FG355" s="210">
        <f t="shared" si="184"/>
        <v>0</v>
      </c>
      <c r="FH355" s="210">
        <f t="shared" si="184"/>
        <v>0</v>
      </c>
      <c r="FI355" s="210">
        <f t="shared" si="184"/>
        <v>0</v>
      </c>
      <c r="FJ355" s="210">
        <f t="shared" si="184"/>
        <v>0</v>
      </c>
      <c r="FK355" s="210">
        <f t="shared" si="184"/>
        <v>0</v>
      </c>
      <c r="FL355" s="210">
        <f t="shared" si="184"/>
        <v>0</v>
      </c>
      <c r="FM355" s="210">
        <f t="shared" si="184"/>
        <v>0</v>
      </c>
      <c r="FN355" s="210">
        <f t="shared" si="184"/>
        <v>0</v>
      </c>
      <c r="FO355" s="210">
        <f t="shared" si="184"/>
        <v>0</v>
      </c>
      <c r="FP355" s="210">
        <f t="shared" si="184"/>
        <v>0</v>
      </c>
      <c r="FQ355" s="210">
        <f t="shared" si="184"/>
        <v>0</v>
      </c>
      <c r="FR355" s="210">
        <f t="shared" si="184"/>
        <v>0</v>
      </c>
      <c r="FS355" s="210">
        <f t="shared" si="184"/>
        <v>0</v>
      </c>
      <c r="FT355" s="210">
        <f t="shared" si="184"/>
        <v>0</v>
      </c>
      <c r="FU355" s="210">
        <f t="shared" si="184"/>
        <v>0</v>
      </c>
      <c r="FV355" s="210">
        <f t="shared" si="184"/>
        <v>0</v>
      </c>
      <c r="FW355" s="210">
        <f t="shared" si="184"/>
        <v>0</v>
      </c>
      <c r="FX355" s="210">
        <f t="shared" si="184"/>
        <v>0</v>
      </c>
      <c r="FY355" s="210">
        <f t="shared" si="184"/>
        <v>0</v>
      </c>
      <c r="FZ355" s="210">
        <f t="shared" si="184"/>
        <v>0</v>
      </c>
      <c r="GA355" s="210">
        <f t="shared" si="184"/>
        <v>0</v>
      </c>
      <c r="GB355" s="210">
        <f t="shared" si="184"/>
        <v>0</v>
      </c>
      <c r="GC355" s="210">
        <f t="shared" si="184"/>
        <v>0</v>
      </c>
      <c r="GD355" s="210">
        <f t="shared" si="184"/>
        <v>0</v>
      </c>
      <c r="GE355" s="210">
        <f t="shared" si="184"/>
        <v>0</v>
      </c>
      <c r="GF355" s="210">
        <f t="shared" si="184"/>
        <v>0</v>
      </c>
      <c r="GG355" s="210">
        <f t="shared" si="184"/>
        <v>0</v>
      </c>
      <c r="GH355" s="210">
        <f t="shared" si="184"/>
        <v>0</v>
      </c>
      <c r="GI355" s="210">
        <f t="shared" si="184"/>
        <v>0</v>
      </c>
      <c r="GK355" s="216">
        <f t="shared" si="155"/>
        <v>0</v>
      </c>
      <c r="GL355" s="216">
        <f t="shared" si="150"/>
        <v>0</v>
      </c>
      <c r="GM355" s="216">
        <f t="shared" si="151"/>
        <v>0</v>
      </c>
      <c r="GN355" s="216">
        <f t="shared" si="152"/>
        <v>0</v>
      </c>
    </row>
    <row r="356" spans="1:196" x14ac:dyDescent="0.35">
      <c r="A356" s="9">
        <f>Report!$C$4</f>
        <v>1</v>
      </c>
      <c r="B356" t="str">
        <f>VLOOKUP($A356,Centers!$B$1:$C$120,2,)</f>
        <v>GATE</v>
      </c>
      <c r="C356" s="209">
        <v>45042</v>
      </c>
      <c r="D356" s="113">
        <f>IF($A356=1,SUM(SUMIFS(Indent!$E:$E,Indent!$C:$C,Waterfall!$C356,Indent!$A:$A,Centers!$A$2),SUMIFS(Indent!$E:$E,Indent!$C:$C,Waterfall!$C356,Indent!$A:$A,Centers!$A$3),SUMIFS(Indent!$E:$E,Indent!$C:$C,Waterfall!$C356,Indent!$A:$A,Centers!$A$4),SUMIFS(Indent!$E:$E,Indent!$C:$C,Waterfall!$C356,Indent!$A:$A,Centers!$A$5),SUMIFS(Indent!$E:$E,Indent!$C:$C,Waterfall!$C356,Indent!$A:$A,Centers!$A$6),SUMIFS(Indent!$E:$E,Indent!$C:$C,Waterfall!$C356,Indent!$A:$A,Centers!$A$7),SUMIFS(Indent!$E:$E,Indent!$C:$C,Waterfall!$C356,Indent!$A:$A,Centers!$A$8)),SUMIFS(Indent!$E:$E,Indent!$C:$C,Waterfall!$C356,Indent!$A:$A,$A356))</f>
        <v>0</v>
      </c>
      <c r="E356" s="210">
        <f t="shared" si="148"/>
        <v>0</v>
      </c>
      <c r="F356" s="210">
        <f t="shared" ref="F356:BQ359" si="185">IFERROR(F165/$D165,0)</f>
        <v>0</v>
      </c>
      <c r="G356" s="210">
        <f t="shared" si="185"/>
        <v>0</v>
      </c>
      <c r="H356" s="210">
        <f t="shared" si="185"/>
        <v>0</v>
      </c>
      <c r="I356" s="210">
        <f t="shared" si="185"/>
        <v>0</v>
      </c>
      <c r="J356" s="210">
        <f t="shared" si="185"/>
        <v>0</v>
      </c>
      <c r="K356" s="210">
        <f t="shared" si="185"/>
        <v>0</v>
      </c>
      <c r="L356" s="210">
        <f t="shared" si="185"/>
        <v>0</v>
      </c>
      <c r="M356" s="210">
        <f t="shared" si="185"/>
        <v>0</v>
      </c>
      <c r="N356" s="210">
        <f t="shared" si="185"/>
        <v>0</v>
      </c>
      <c r="O356" s="210">
        <f t="shared" si="185"/>
        <v>0</v>
      </c>
      <c r="P356" s="210">
        <f t="shared" si="185"/>
        <v>0</v>
      </c>
      <c r="Q356" s="210">
        <f t="shared" si="185"/>
        <v>0</v>
      </c>
      <c r="R356" s="210">
        <f t="shared" si="185"/>
        <v>0</v>
      </c>
      <c r="S356" s="210">
        <f t="shared" si="185"/>
        <v>0</v>
      </c>
      <c r="T356" s="210">
        <f t="shared" si="185"/>
        <v>0</v>
      </c>
      <c r="U356" s="210">
        <f t="shared" si="185"/>
        <v>0</v>
      </c>
      <c r="V356" s="210">
        <f t="shared" si="185"/>
        <v>0</v>
      </c>
      <c r="W356" s="210">
        <f t="shared" si="185"/>
        <v>0</v>
      </c>
      <c r="X356" s="210">
        <f t="shared" si="185"/>
        <v>0</v>
      </c>
      <c r="Y356" s="210">
        <f t="shared" si="185"/>
        <v>0</v>
      </c>
      <c r="Z356" s="210">
        <f t="shared" si="185"/>
        <v>0</v>
      </c>
      <c r="AA356" s="210">
        <f t="shared" si="185"/>
        <v>0</v>
      </c>
      <c r="AB356" s="210">
        <f t="shared" si="185"/>
        <v>0</v>
      </c>
      <c r="AC356" s="210">
        <f t="shared" si="185"/>
        <v>0</v>
      </c>
      <c r="AD356" s="210">
        <f t="shared" si="185"/>
        <v>0</v>
      </c>
      <c r="AE356" s="210">
        <f t="shared" si="185"/>
        <v>0</v>
      </c>
      <c r="AF356" s="210">
        <f t="shared" si="185"/>
        <v>0</v>
      </c>
      <c r="AG356" s="210">
        <f t="shared" si="185"/>
        <v>0</v>
      </c>
      <c r="AH356" s="210">
        <f t="shared" si="185"/>
        <v>0</v>
      </c>
      <c r="AI356" s="210">
        <f t="shared" si="185"/>
        <v>0</v>
      </c>
      <c r="AJ356" s="210">
        <f t="shared" si="185"/>
        <v>0</v>
      </c>
      <c r="AK356" s="210">
        <f t="shared" si="185"/>
        <v>0</v>
      </c>
      <c r="AL356" s="210">
        <f t="shared" si="185"/>
        <v>0</v>
      </c>
      <c r="AM356" s="210">
        <f t="shared" si="185"/>
        <v>0</v>
      </c>
      <c r="AN356" s="210">
        <f t="shared" si="185"/>
        <v>0</v>
      </c>
      <c r="AO356" s="210">
        <f t="shared" si="185"/>
        <v>0</v>
      </c>
      <c r="AP356" s="210">
        <f t="shared" si="185"/>
        <v>0</v>
      </c>
      <c r="AQ356" s="210">
        <f t="shared" si="185"/>
        <v>0</v>
      </c>
      <c r="AR356" s="210">
        <f t="shared" si="185"/>
        <v>0</v>
      </c>
      <c r="AS356" s="210">
        <f t="shared" si="185"/>
        <v>0</v>
      </c>
      <c r="AT356" s="210">
        <f t="shared" si="185"/>
        <v>0</v>
      </c>
      <c r="AU356" s="210">
        <f t="shared" si="185"/>
        <v>0</v>
      </c>
      <c r="AV356" s="210">
        <f t="shared" si="185"/>
        <v>0</v>
      </c>
      <c r="AW356" s="210">
        <f t="shared" si="185"/>
        <v>0</v>
      </c>
      <c r="AX356" s="210">
        <f t="shared" si="185"/>
        <v>0</v>
      </c>
      <c r="AY356" s="210">
        <f t="shared" si="185"/>
        <v>0</v>
      </c>
      <c r="AZ356" s="210">
        <f t="shared" si="185"/>
        <v>0</v>
      </c>
      <c r="BA356" s="210">
        <f t="shared" si="185"/>
        <v>0</v>
      </c>
      <c r="BB356" s="210">
        <f t="shared" si="185"/>
        <v>0</v>
      </c>
      <c r="BC356" s="210">
        <f t="shared" si="185"/>
        <v>0</v>
      </c>
      <c r="BD356" s="210">
        <f t="shared" si="185"/>
        <v>0</v>
      </c>
      <c r="BE356" s="210">
        <f t="shared" si="185"/>
        <v>0</v>
      </c>
      <c r="BF356" s="210">
        <f t="shared" si="185"/>
        <v>0</v>
      </c>
      <c r="BG356" s="210">
        <f t="shared" si="185"/>
        <v>0</v>
      </c>
      <c r="BH356" s="210">
        <f t="shared" si="185"/>
        <v>0</v>
      </c>
      <c r="BI356" s="210">
        <f t="shared" si="185"/>
        <v>0</v>
      </c>
      <c r="BJ356" s="210">
        <f t="shared" si="185"/>
        <v>0</v>
      </c>
      <c r="BK356" s="210">
        <f t="shared" si="185"/>
        <v>0</v>
      </c>
      <c r="BL356" s="210">
        <f t="shared" si="185"/>
        <v>0</v>
      </c>
      <c r="BM356" s="210">
        <f t="shared" si="185"/>
        <v>0</v>
      </c>
      <c r="BN356" s="210">
        <f t="shared" si="185"/>
        <v>0</v>
      </c>
      <c r="BO356" s="210">
        <f t="shared" si="185"/>
        <v>0</v>
      </c>
      <c r="BP356" s="210">
        <f t="shared" si="185"/>
        <v>0</v>
      </c>
      <c r="BQ356" s="210">
        <f t="shared" si="185"/>
        <v>0</v>
      </c>
      <c r="BR356" s="210">
        <f t="shared" si="183"/>
        <v>0</v>
      </c>
      <c r="BS356" s="210">
        <f t="shared" si="183"/>
        <v>0</v>
      </c>
      <c r="BT356" s="210">
        <f t="shared" si="183"/>
        <v>0</v>
      </c>
      <c r="BU356" s="210">
        <f t="shared" si="183"/>
        <v>0</v>
      </c>
      <c r="BV356" s="210">
        <f t="shared" si="183"/>
        <v>0</v>
      </c>
      <c r="BW356" s="210">
        <f t="shared" si="183"/>
        <v>0</v>
      </c>
      <c r="BX356" s="210">
        <f t="shared" si="183"/>
        <v>0</v>
      </c>
      <c r="BY356" s="210">
        <f t="shared" si="183"/>
        <v>0</v>
      </c>
      <c r="BZ356" s="210">
        <f t="shared" si="183"/>
        <v>0</v>
      </c>
      <c r="CA356" s="210">
        <f t="shared" si="183"/>
        <v>0</v>
      </c>
      <c r="CB356" s="210">
        <f t="shared" si="183"/>
        <v>0</v>
      </c>
      <c r="CC356" s="210">
        <f t="shared" si="183"/>
        <v>0</v>
      </c>
      <c r="CD356" s="210">
        <f t="shared" si="183"/>
        <v>0</v>
      </c>
      <c r="CE356" s="210">
        <f t="shared" si="183"/>
        <v>0</v>
      </c>
      <c r="CF356" s="210">
        <f t="shared" si="183"/>
        <v>0</v>
      </c>
      <c r="CG356" s="210">
        <f t="shared" si="183"/>
        <v>0</v>
      </c>
      <c r="CH356" s="210">
        <f t="shared" si="183"/>
        <v>0</v>
      </c>
      <c r="CI356" s="210">
        <f t="shared" si="183"/>
        <v>0</v>
      </c>
      <c r="CJ356" s="210">
        <f t="shared" si="183"/>
        <v>0</v>
      </c>
      <c r="CK356" s="210">
        <f t="shared" si="183"/>
        <v>0</v>
      </c>
      <c r="CL356" s="210">
        <f t="shared" si="183"/>
        <v>0</v>
      </c>
      <c r="CM356" s="210">
        <f t="shared" si="183"/>
        <v>0</v>
      </c>
      <c r="CN356" s="210">
        <f t="shared" si="183"/>
        <v>0</v>
      </c>
      <c r="CO356" s="210">
        <f t="shared" si="183"/>
        <v>0</v>
      </c>
      <c r="CP356" s="210">
        <f t="shared" si="183"/>
        <v>0</v>
      </c>
      <c r="CQ356" s="210">
        <f t="shared" si="183"/>
        <v>0</v>
      </c>
      <c r="CR356" s="210">
        <f t="shared" si="183"/>
        <v>0</v>
      </c>
      <c r="CS356" s="210">
        <f t="shared" si="183"/>
        <v>0</v>
      </c>
      <c r="CT356" s="210">
        <f t="shared" si="183"/>
        <v>0</v>
      </c>
      <c r="CU356" s="210">
        <f t="shared" si="183"/>
        <v>0</v>
      </c>
      <c r="CV356" s="210">
        <f t="shared" si="183"/>
        <v>0</v>
      </c>
      <c r="CW356" s="210">
        <f t="shared" si="183"/>
        <v>0</v>
      </c>
      <c r="CX356" s="210">
        <f t="shared" si="183"/>
        <v>0</v>
      </c>
      <c r="CY356" s="210">
        <f t="shared" si="183"/>
        <v>0</v>
      </c>
      <c r="CZ356" s="210">
        <f t="shared" si="183"/>
        <v>0</v>
      </c>
      <c r="DA356" s="210">
        <f t="shared" si="183"/>
        <v>0</v>
      </c>
      <c r="DB356" s="210">
        <f t="shared" si="183"/>
        <v>0</v>
      </c>
      <c r="DC356" s="210">
        <f t="shared" si="183"/>
        <v>0</v>
      </c>
      <c r="DD356" s="210">
        <f t="shared" si="183"/>
        <v>0</v>
      </c>
      <c r="DE356" s="210">
        <f t="shared" si="183"/>
        <v>0</v>
      </c>
      <c r="DF356" s="210">
        <f t="shared" si="183"/>
        <v>0</v>
      </c>
      <c r="DG356" s="210">
        <f t="shared" si="183"/>
        <v>0</v>
      </c>
      <c r="DH356" s="210">
        <f t="shared" si="183"/>
        <v>0</v>
      </c>
      <c r="DI356" s="210">
        <f t="shared" si="183"/>
        <v>0</v>
      </c>
      <c r="DJ356" s="210">
        <f t="shared" si="183"/>
        <v>0</v>
      </c>
      <c r="DK356" s="210">
        <f t="shared" si="183"/>
        <v>0</v>
      </c>
      <c r="DL356" s="210">
        <f t="shared" si="183"/>
        <v>0</v>
      </c>
      <c r="DM356" s="210">
        <f t="shared" si="183"/>
        <v>0</v>
      </c>
      <c r="DN356" s="210">
        <f t="shared" si="183"/>
        <v>0</v>
      </c>
      <c r="DO356" s="210">
        <f t="shared" si="183"/>
        <v>0</v>
      </c>
      <c r="DP356" s="210">
        <f t="shared" si="183"/>
        <v>0</v>
      </c>
      <c r="DQ356" s="210">
        <f t="shared" si="183"/>
        <v>0</v>
      </c>
      <c r="DR356" s="210">
        <f t="shared" si="183"/>
        <v>0</v>
      </c>
      <c r="DS356" s="210">
        <f t="shared" si="183"/>
        <v>0</v>
      </c>
      <c r="DT356" s="210">
        <f t="shared" si="183"/>
        <v>0</v>
      </c>
      <c r="DU356" s="210">
        <f t="shared" si="183"/>
        <v>0</v>
      </c>
      <c r="DV356" s="210">
        <f t="shared" si="183"/>
        <v>0</v>
      </c>
      <c r="DW356" s="210">
        <f t="shared" si="183"/>
        <v>0</v>
      </c>
      <c r="DX356" s="210">
        <f t="shared" si="183"/>
        <v>0</v>
      </c>
      <c r="DY356" s="210">
        <f t="shared" si="183"/>
        <v>0</v>
      </c>
      <c r="DZ356" s="210">
        <f t="shared" si="183"/>
        <v>0</v>
      </c>
      <c r="EA356" s="210">
        <f t="shared" si="183"/>
        <v>0</v>
      </c>
      <c r="EB356" s="210">
        <f t="shared" si="183"/>
        <v>0</v>
      </c>
      <c r="EC356" s="210">
        <f t="shared" si="184"/>
        <v>0</v>
      </c>
      <c r="ED356" s="210">
        <f t="shared" si="184"/>
        <v>0</v>
      </c>
      <c r="EE356" s="210">
        <f t="shared" si="184"/>
        <v>0</v>
      </c>
      <c r="EF356" s="210">
        <f t="shared" si="184"/>
        <v>0</v>
      </c>
      <c r="EG356" s="210">
        <f t="shared" si="184"/>
        <v>0</v>
      </c>
      <c r="EH356" s="210">
        <f t="shared" si="184"/>
        <v>0</v>
      </c>
      <c r="EI356" s="210">
        <f t="shared" si="184"/>
        <v>0</v>
      </c>
      <c r="EJ356" s="210">
        <f t="shared" si="184"/>
        <v>0</v>
      </c>
      <c r="EK356" s="210">
        <f t="shared" si="184"/>
        <v>0</v>
      </c>
      <c r="EL356" s="210">
        <f t="shared" si="184"/>
        <v>0</v>
      </c>
      <c r="EM356" s="210">
        <f t="shared" si="184"/>
        <v>0</v>
      </c>
      <c r="EN356" s="210">
        <f t="shared" si="184"/>
        <v>0</v>
      </c>
      <c r="EO356" s="210">
        <f t="shared" si="184"/>
        <v>0</v>
      </c>
      <c r="EP356" s="210">
        <f t="shared" si="184"/>
        <v>0</v>
      </c>
      <c r="EQ356" s="210">
        <f t="shared" si="184"/>
        <v>0</v>
      </c>
      <c r="ER356" s="210">
        <f t="shared" si="184"/>
        <v>0</v>
      </c>
      <c r="ES356" s="210">
        <f t="shared" si="184"/>
        <v>0</v>
      </c>
      <c r="ET356" s="210">
        <f t="shared" si="184"/>
        <v>0</v>
      </c>
      <c r="EU356" s="210">
        <f t="shared" si="184"/>
        <v>0</v>
      </c>
      <c r="EV356" s="210">
        <f t="shared" si="184"/>
        <v>0</v>
      </c>
      <c r="EW356" s="210">
        <f t="shared" si="184"/>
        <v>0</v>
      </c>
      <c r="EX356" s="210">
        <f t="shared" si="184"/>
        <v>0</v>
      </c>
      <c r="EY356" s="210">
        <f t="shared" si="184"/>
        <v>0</v>
      </c>
      <c r="EZ356" s="210">
        <f t="shared" si="184"/>
        <v>0</v>
      </c>
      <c r="FA356" s="210">
        <f t="shared" si="184"/>
        <v>0</v>
      </c>
      <c r="FB356" s="210">
        <f t="shared" si="184"/>
        <v>0</v>
      </c>
      <c r="FC356" s="210">
        <f t="shared" si="184"/>
        <v>0</v>
      </c>
      <c r="FD356" s="210">
        <f t="shared" si="184"/>
        <v>0</v>
      </c>
      <c r="FE356" s="210">
        <f t="shared" si="184"/>
        <v>0</v>
      </c>
      <c r="FF356" s="210">
        <f t="shared" si="184"/>
        <v>0</v>
      </c>
      <c r="FG356" s="210">
        <f t="shared" si="184"/>
        <v>0</v>
      </c>
      <c r="FH356" s="210">
        <f t="shared" si="184"/>
        <v>0</v>
      </c>
      <c r="FI356" s="210">
        <f t="shared" si="184"/>
        <v>0</v>
      </c>
      <c r="FJ356" s="210">
        <f t="shared" si="184"/>
        <v>0</v>
      </c>
      <c r="FK356" s="210">
        <f t="shared" si="184"/>
        <v>0</v>
      </c>
      <c r="FL356" s="210">
        <f t="shared" si="184"/>
        <v>0</v>
      </c>
      <c r="FM356" s="210">
        <f t="shared" si="184"/>
        <v>0</v>
      </c>
      <c r="FN356" s="210">
        <f t="shared" si="184"/>
        <v>0</v>
      </c>
      <c r="FO356" s="210">
        <f t="shared" si="184"/>
        <v>0</v>
      </c>
      <c r="FP356" s="210">
        <f t="shared" si="184"/>
        <v>0</v>
      </c>
      <c r="FQ356" s="210">
        <f t="shared" si="184"/>
        <v>0</v>
      </c>
      <c r="FR356" s="210">
        <f t="shared" si="184"/>
        <v>0</v>
      </c>
      <c r="FS356" s="210">
        <f t="shared" si="184"/>
        <v>0</v>
      </c>
      <c r="FT356" s="210">
        <f t="shared" si="184"/>
        <v>0</v>
      </c>
      <c r="FU356" s="210">
        <f t="shared" si="184"/>
        <v>0</v>
      </c>
      <c r="FV356" s="210">
        <f t="shared" si="184"/>
        <v>0</v>
      </c>
      <c r="FW356" s="210">
        <f t="shared" si="184"/>
        <v>0</v>
      </c>
      <c r="FX356" s="210">
        <f t="shared" si="184"/>
        <v>0</v>
      </c>
      <c r="FY356" s="210">
        <f t="shared" si="184"/>
        <v>0</v>
      </c>
      <c r="FZ356" s="210">
        <f t="shared" si="184"/>
        <v>0</v>
      </c>
      <c r="GA356" s="210">
        <f t="shared" si="184"/>
        <v>0</v>
      </c>
      <c r="GB356" s="210">
        <f t="shared" si="184"/>
        <v>0</v>
      </c>
      <c r="GC356" s="210">
        <f t="shared" si="184"/>
        <v>0</v>
      </c>
      <c r="GD356" s="210">
        <f t="shared" si="184"/>
        <v>0</v>
      </c>
      <c r="GE356" s="210">
        <f t="shared" si="184"/>
        <v>0</v>
      </c>
      <c r="GF356" s="210">
        <f t="shared" si="184"/>
        <v>0</v>
      </c>
      <c r="GG356" s="210">
        <f t="shared" si="184"/>
        <v>0</v>
      </c>
      <c r="GH356" s="210">
        <f t="shared" si="184"/>
        <v>0</v>
      </c>
      <c r="GI356" s="210">
        <f t="shared" si="184"/>
        <v>0</v>
      </c>
      <c r="GK356" s="216">
        <f t="shared" si="155"/>
        <v>0</v>
      </c>
      <c r="GL356" s="216">
        <f t="shared" si="150"/>
        <v>0</v>
      </c>
      <c r="GM356" s="216">
        <f t="shared" si="151"/>
        <v>0</v>
      </c>
      <c r="GN356" s="216">
        <f t="shared" si="152"/>
        <v>0</v>
      </c>
    </row>
    <row r="357" spans="1:196" x14ac:dyDescent="0.35">
      <c r="A357" s="9">
        <f>Report!$C$4</f>
        <v>1</v>
      </c>
      <c r="B357" t="str">
        <f>VLOOKUP($A357,Centers!$B$1:$C$120,2,)</f>
        <v>GATE</v>
      </c>
      <c r="C357" s="209">
        <v>45043</v>
      </c>
      <c r="D357" s="113">
        <f>IF($A357=1,SUM(SUMIFS(Indent!$E:$E,Indent!$C:$C,Waterfall!$C357,Indent!$A:$A,Centers!$A$2),SUMIFS(Indent!$E:$E,Indent!$C:$C,Waterfall!$C357,Indent!$A:$A,Centers!$A$3),SUMIFS(Indent!$E:$E,Indent!$C:$C,Waterfall!$C357,Indent!$A:$A,Centers!$A$4),SUMIFS(Indent!$E:$E,Indent!$C:$C,Waterfall!$C357,Indent!$A:$A,Centers!$A$5),SUMIFS(Indent!$E:$E,Indent!$C:$C,Waterfall!$C357,Indent!$A:$A,Centers!$A$6),SUMIFS(Indent!$E:$E,Indent!$C:$C,Waterfall!$C357,Indent!$A:$A,Centers!$A$7),SUMIFS(Indent!$E:$E,Indent!$C:$C,Waterfall!$C357,Indent!$A:$A,Centers!$A$8)),SUMIFS(Indent!$E:$E,Indent!$C:$C,Waterfall!$C357,Indent!$A:$A,$A357))</f>
        <v>0</v>
      </c>
      <c r="E357" s="210">
        <f t="shared" si="148"/>
        <v>0</v>
      </c>
      <c r="F357" s="210">
        <f t="shared" si="185"/>
        <v>0</v>
      </c>
      <c r="G357" s="210">
        <f t="shared" si="185"/>
        <v>0</v>
      </c>
      <c r="H357" s="210">
        <f t="shared" si="185"/>
        <v>0</v>
      </c>
      <c r="I357" s="210">
        <f t="shared" si="185"/>
        <v>0</v>
      </c>
      <c r="J357" s="210">
        <f t="shared" si="185"/>
        <v>0</v>
      </c>
      <c r="K357" s="210">
        <f t="shared" si="185"/>
        <v>0</v>
      </c>
      <c r="L357" s="210">
        <f t="shared" si="185"/>
        <v>0</v>
      </c>
      <c r="M357" s="210">
        <f t="shared" si="185"/>
        <v>0</v>
      </c>
      <c r="N357" s="210">
        <f t="shared" si="185"/>
        <v>0</v>
      </c>
      <c r="O357" s="210">
        <f t="shared" si="185"/>
        <v>0</v>
      </c>
      <c r="P357" s="210">
        <f t="shared" si="185"/>
        <v>0</v>
      </c>
      <c r="Q357" s="210">
        <f t="shared" si="185"/>
        <v>0</v>
      </c>
      <c r="R357" s="210">
        <f t="shared" si="185"/>
        <v>0</v>
      </c>
      <c r="S357" s="210">
        <f t="shared" si="185"/>
        <v>0</v>
      </c>
      <c r="T357" s="210">
        <f t="shared" si="185"/>
        <v>0</v>
      </c>
      <c r="U357" s="210">
        <f t="shared" si="185"/>
        <v>0</v>
      </c>
      <c r="V357" s="210">
        <f t="shared" si="185"/>
        <v>0</v>
      </c>
      <c r="W357" s="210">
        <f t="shared" si="185"/>
        <v>0</v>
      </c>
      <c r="X357" s="210">
        <f t="shared" si="185"/>
        <v>0</v>
      </c>
      <c r="Y357" s="210">
        <f t="shared" si="185"/>
        <v>0</v>
      </c>
      <c r="Z357" s="210">
        <f t="shared" si="185"/>
        <v>0</v>
      </c>
      <c r="AA357" s="210">
        <f t="shared" si="185"/>
        <v>0</v>
      </c>
      <c r="AB357" s="210">
        <f t="shared" si="185"/>
        <v>0</v>
      </c>
      <c r="AC357" s="210">
        <f t="shared" si="185"/>
        <v>0</v>
      </c>
      <c r="AD357" s="210">
        <f t="shared" si="185"/>
        <v>0</v>
      </c>
      <c r="AE357" s="210">
        <f t="shared" si="185"/>
        <v>0</v>
      </c>
      <c r="AF357" s="210">
        <f t="shared" si="185"/>
        <v>0</v>
      </c>
      <c r="AG357" s="210">
        <f t="shared" si="185"/>
        <v>0</v>
      </c>
      <c r="AH357" s="210">
        <f t="shared" si="185"/>
        <v>0</v>
      </c>
      <c r="AI357" s="210">
        <f t="shared" si="185"/>
        <v>0</v>
      </c>
      <c r="AJ357" s="210">
        <f t="shared" si="185"/>
        <v>0</v>
      </c>
      <c r="AK357" s="210">
        <f t="shared" si="185"/>
        <v>0</v>
      </c>
      <c r="AL357" s="210">
        <f t="shared" si="185"/>
        <v>0</v>
      </c>
      <c r="AM357" s="210">
        <f t="shared" si="185"/>
        <v>0</v>
      </c>
      <c r="AN357" s="210">
        <f t="shared" si="185"/>
        <v>0</v>
      </c>
      <c r="AO357" s="210">
        <f t="shared" si="185"/>
        <v>0</v>
      </c>
      <c r="AP357" s="210">
        <f t="shared" si="185"/>
        <v>0</v>
      </c>
      <c r="AQ357" s="210">
        <f t="shared" si="185"/>
        <v>0</v>
      </c>
      <c r="AR357" s="210">
        <f t="shared" si="185"/>
        <v>0</v>
      </c>
      <c r="AS357" s="210">
        <f t="shared" si="185"/>
        <v>0</v>
      </c>
      <c r="AT357" s="210">
        <f t="shared" si="185"/>
        <v>0</v>
      </c>
      <c r="AU357" s="210">
        <f t="shared" si="185"/>
        <v>0</v>
      </c>
      <c r="AV357" s="210">
        <f t="shared" si="185"/>
        <v>0</v>
      </c>
      <c r="AW357" s="210">
        <f t="shared" si="185"/>
        <v>0</v>
      </c>
      <c r="AX357" s="210">
        <f t="shared" si="185"/>
        <v>0</v>
      </c>
      <c r="AY357" s="210">
        <f t="shared" si="185"/>
        <v>0</v>
      </c>
      <c r="AZ357" s="210">
        <f t="shared" si="185"/>
        <v>0</v>
      </c>
      <c r="BA357" s="210">
        <f t="shared" si="185"/>
        <v>0</v>
      </c>
      <c r="BB357" s="210">
        <f t="shared" si="185"/>
        <v>0</v>
      </c>
      <c r="BC357" s="210">
        <f t="shared" si="185"/>
        <v>0</v>
      </c>
      <c r="BD357" s="210">
        <f t="shared" si="185"/>
        <v>0</v>
      </c>
      <c r="BE357" s="210">
        <f t="shared" si="185"/>
        <v>0</v>
      </c>
      <c r="BF357" s="210">
        <f t="shared" si="185"/>
        <v>0</v>
      </c>
      <c r="BG357" s="210">
        <f t="shared" si="185"/>
        <v>0</v>
      </c>
      <c r="BH357" s="210">
        <f t="shared" si="185"/>
        <v>0</v>
      </c>
      <c r="BI357" s="210">
        <f t="shared" si="185"/>
        <v>0</v>
      </c>
      <c r="BJ357" s="210">
        <f t="shared" si="185"/>
        <v>0</v>
      </c>
      <c r="BK357" s="210">
        <f t="shared" si="185"/>
        <v>0</v>
      </c>
      <c r="BL357" s="210">
        <f t="shared" si="185"/>
        <v>0</v>
      </c>
      <c r="BM357" s="210">
        <f t="shared" si="185"/>
        <v>0</v>
      </c>
      <c r="BN357" s="210">
        <f t="shared" si="185"/>
        <v>0</v>
      </c>
      <c r="BO357" s="210">
        <f t="shared" si="185"/>
        <v>0</v>
      </c>
      <c r="BP357" s="210">
        <f t="shared" si="185"/>
        <v>0</v>
      </c>
      <c r="BQ357" s="210">
        <f t="shared" si="185"/>
        <v>0</v>
      </c>
      <c r="BR357" s="210">
        <f t="shared" si="183"/>
        <v>0</v>
      </c>
      <c r="BS357" s="210">
        <f t="shared" si="183"/>
        <v>0</v>
      </c>
      <c r="BT357" s="210">
        <f t="shared" si="183"/>
        <v>0</v>
      </c>
      <c r="BU357" s="210">
        <f t="shared" si="183"/>
        <v>0</v>
      </c>
      <c r="BV357" s="210">
        <f t="shared" si="183"/>
        <v>0</v>
      </c>
      <c r="BW357" s="210">
        <f t="shared" si="183"/>
        <v>0</v>
      </c>
      <c r="BX357" s="210">
        <f t="shared" si="183"/>
        <v>0</v>
      </c>
      <c r="BY357" s="210">
        <f t="shared" si="183"/>
        <v>0</v>
      </c>
      <c r="BZ357" s="210">
        <f t="shared" si="183"/>
        <v>0</v>
      </c>
      <c r="CA357" s="210">
        <f t="shared" si="183"/>
        <v>0</v>
      </c>
      <c r="CB357" s="210">
        <f t="shared" si="183"/>
        <v>0</v>
      </c>
      <c r="CC357" s="210">
        <f t="shared" si="183"/>
        <v>0</v>
      </c>
      <c r="CD357" s="210">
        <f t="shared" si="183"/>
        <v>0</v>
      </c>
      <c r="CE357" s="210">
        <f t="shared" si="183"/>
        <v>0</v>
      </c>
      <c r="CF357" s="210">
        <f t="shared" si="183"/>
        <v>0</v>
      </c>
      <c r="CG357" s="210">
        <f t="shared" si="183"/>
        <v>0</v>
      </c>
      <c r="CH357" s="210">
        <f t="shared" si="183"/>
        <v>0</v>
      </c>
      <c r="CI357" s="210">
        <f t="shared" si="183"/>
        <v>0</v>
      </c>
      <c r="CJ357" s="210">
        <f t="shared" si="183"/>
        <v>0</v>
      </c>
      <c r="CK357" s="210">
        <f t="shared" si="183"/>
        <v>0</v>
      </c>
      <c r="CL357" s="210">
        <f t="shared" si="183"/>
        <v>0</v>
      </c>
      <c r="CM357" s="210">
        <f t="shared" si="183"/>
        <v>0</v>
      </c>
      <c r="CN357" s="210">
        <f t="shared" si="183"/>
        <v>0</v>
      </c>
      <c r="CO357" s="210">
        <f t="shared" si="183"/>
        <v>0</v>
      </c>
      <c r="CP357" s="210">
        <f t="shared" si="183"/>
        <v>0</v>
      </c>
      <c r="CQ357" s="210">
        <f t="shared" si="183"/>
        <v>0</v>
      </c>
      <c r="CR357" s="210">
        <f t="shared" si="183"/>
        <v>0</v>
      </c>
      <c r="CS357" s="210">
        <f t="shared" si="183"/>
        <v>0</v>
      </c>
      <c r="CT357" s="210">
        <f t="shared" si="183"/>
        <v>0</v>
      </c>
      <c r="CU357" s="210">
        <f t="shared" si="183"/>
        <v>0</v>
      </c>
      <c r="CV357" s="210">
        <f t="shared" si="183"/>
        <v>0</v>
      </c>
      <c r="CW357" s="210">
        <f t="shared" si="183"/>
        <v>0</v>
      </c>
      <c r="CX357" s="210">
        <f t="shared" si="183"/>
        <v>0</v>
      </c>
      <c r="CY357" s="210">
        <f t="shared" si="183"/>
        <v>0</v>
      </c>
      <c r="CZ357" s="210">
        <f t="shared" si="183"/>
        <v>0</v>
      </c>
      <c r="DA357" s="210">
        <f t="shared" si="183"/>
        <v>0</v>
      </c>
      <c r="DB357" s="210">
        <f t="shared" si="183"/>
        <v>0</v>
      </c>
      <c r="DC357" s="210">
        <f t="shared" si="183"/>
        <v>0</v>
      </c>
      <c r="DD357" s="210">
        <f t="shared" si="183"/>
        <v>0</v>
      </c>
      <c r="DE357" s="210">
        <f t="shared" si="183"/>
        <v>0</v>
      </c>
      <c r="DF357" s="210">
        <f t="shared" si="183"/>
        <v>0</v>
      </c>
      <c r="DG357" s="210">
        <f t="shared" si="183"/>
        <v>0</v>
      </c>
      <c r="DH357" s="210">
        <f t="shared" si="183"/>
        <v>0</v>
      </c>
      <c r="DI357" s="210">
        <f t="shared" si="183"/>
        <v>0</v>
      </c>
      <c r="DJ357" s="210">
        <f t="shared" si="183"/>
        <v>0</v>
      </c>
      <c r="DK357" s="210">
        <f t="shared" si="183"/>
        <v>0</v>
      </c>
      <c r="DL357" s="210">
        <f t="shared" si="183"/>
        <v>0</v>
      </c>
      <c r="DM357" s="210">
        <f t="shared" si="183"/>
        <v>0</v>
      </c>
      <c r="DN357" s="210">
        <f t="shared" si="183"/>
        <v>0</v>
      </c>
      <c r="DO357" s="210">
        <f t="shared" si="183"/>
        <v>0</v>
      </c>
      <c r="DP357" s="210">
        <f t="shared" si="183"/>
        <v>0</v>
      </c>
      <c r="DQ357" s="210">
        <f t="shared" si="183"/>
        <v>0</v>
      </c>
      <c r="DR357" s="210">
        <f t="shared" si="183"/>
        <v>0</v>
      </c>
      <c r="DS357" s="210">
        <f t="shared" si="183"/>
        <v>0</v>
      </c>
      <c r="DT357" s="210">
        <f t="shared" si="183"/>
        <v>0</v>
      </c>
      <c r="DU357" s="210">
        <f t="shared" si="183"/>
        <v>0</v>
      </c>
      <c r="DV357" s="210">
        <f t="shared" si="183"/>
        <v>0</v>
      </c>
      <c r="DW357" s="210">
        <f t="shared" si="183"/>
        <v>0</v>
      </c>
      <c r="DX357" s="210">
        <f t="shared" si="183"/>
        <v>0</v>
      </c>
      <c r="DY357" s="210">
        <f t="shared" si="183"/>
        <v>0</v>
      </c>
      <c r="DZ357" s="210">
        <f t="shared" si="183"/>
        <v>0</v>
      </c>
      <c r="EA357" s="210">
        <f t="shared" si="183"/>
        <v>0</v>
      </c>
      <c r="EB357" s="210">
        <f t="shared" si="183"/>
        <v>0</v>
      </c>
      <c r="EC357" s="210">
        <f t="shared" si="184"/>
        <v>0</v>
      </c>
      <c r="ED357" s="210">
        <f t="shared" si="184"/>
        <v>0</v>
      </c>
      <c r="EE357" s="210">
        <f t="shared" si="184"/>
        <v>0</v>
      </c>
      <c r="EF357" s="210">
        <f t="shared" si="184"/>
        <v>0</v>
      </c>
      <c r="EG357" s="210">
        <f t="shared" si="184"/>
        <v>0</v>
      </c>
      <c r="EH357" s="210">
        <f t="shared" si="184"/>
        <v>0</v>
      </c>
      <c r="EI357" s="210">
        <f t="shared" si="184"/>
        <v>0</v>
      </c>
      <c r="EJ357" s="210">
        <f t="shared" si="184"/>
        <v>0</v>
      </c>
      <c r="EK357" s="210">
        <f t="shared" si="184"/>
        <v>0</v>
      </c>
      <c r="EL357" s="210">
        <f t="shared" si="184"/>
        <v>0</v>
      </c>
      <c r="EM357" s="210">
        <f t="shared" si="184"/>
        <v>0</v>
      </c>
      <c r="EN357" s="210">
        <f t="shared" si="184"/>
        <v>0</v>
      </c>
      <c r="EO357" s="210">
        <f t="shared" si="184"/>
        <v>0</v>
      </c>
      <c r="EP357" s="210">
        <f t="shared" si="184"/>
        <v>0</v>
      </c>
      <c r="EQ357" s="210">
        <f t="shared" si="184"/>
        <v>0</v>
      </c>
      <c r="ER357" s="210">
        <f t="shared" si="184"/>
        <v>0</v>
      </c>
      <c r="ES357" s="210">
        <f t="shared" si="184"/>
        <v>0</v>
      </c>
      <c r="ET357" s="210">
        <f t="shared" si="184"/>
        <v>0</v>
      </c>
      <c r="EU357" s="210">
        <f t="shared" si="184"/>
        <v>0</v>
      </c>
      <c r="EV357" s="210">
        <f t="shared" si="184"/>
        <v>0</v>
      </c>
      <c r="EW357" s="210">
        <f t="shared" si="184"/>
        <v>0</v>
      </c>
      <c r="EX357" s="210">
        <f t="shared" si="184"/>
        <v>0</v>
      </c>
      <c r="EY357" s="210">
        <f t="shared" si="184"/>
        <v>0</v>
      </c>
      <c r="EZ357" s="210">
        <f t="shared" si="184"/>
        <v>0</v>
      </c>
      <c r="FA357" s="210">
        <f t="shared" si="184"/>
        <v>0</v>
      </c>
      <c r="FB357" s="210">
        <f t="shared" si="184"/>
        <v>0</v>
      </c>
      <c r="FC357" s="210">
        <f t="shared" si="184"/>
        <v>0</v>
      </c>
      <c r="FD357" s="210">
        <f t="shared" si="184"/>
        <v>0</v>
      </c>
      <c r="FE357" s="210">
        <f t="shared" si="184"/>
        <v>0</v>
      </c>
      <c r="FF357" s="210">
        <f t="shared" si="184"/>
        <v>0</v>
      </c>
      <c r="FG357" s="210">
        <f t="shared" si="184"/>
        <v>0</v>
      </c>
      <c r="FH357" s="210">
        <f t="shared" si="184"/>
        <v>0</v>
      </c>
      <c r="FI357" s="210">
        <f t="shared" si="184"/>
        <v>0</v>
      </c>
      <c r="FJ357" s="210">
        <f t="shared" si="184"/>
        <v>0</v>
      </c>
      <c r="FK357" s="210">
        <f t="shared" si="184"/>
        <v>0</v>
      </c>
      <c r="FL357" s="210">
        <f t="shared" si="184"/>
        <v>0</v>
      </c>
      <c r="FM357" s="210">
        <f t="shared" si="184"/>
        <v>0</v>
      </c>
      <c r="FN357" s="210">
        <f t="shared" si="184"/>
        <v>0</v>
      </c>
      <c r="FO357" s="210">
        <f t="shared" si="184"/>
        <v>0</v>
      </c>
      <c r="FP357" s="210">
        <f t="shared" si="184"/>
        <v>0</v>
      </c>
      <c r="FQ357" s="210">
        <f t="shared" si="184"/>
        <v>0</v>
      </c>
      <c r="FR357" s="210">
        <f t="shared" si="184"/>
        <v>0</v>
      </c>
      <c r="FS357" s="210">
        <f t="shared" si="184"/>
        <v>0</v>
      </c>
      <c r="FT357" s="210">
        <f t="shared" si="184"/>
        <v>0</v>
      </c>
      <c r="FU357" s="210">
        <f t="shared" si="184"/>
        <v>0</v>
      </c>
      <c r="FV357" s="210">
        <f t="shared" si="184"/>
        <v>0</v>
      </c>
      <c r="FW357" s="210">
        <f t="shared" si="184"/>
        <v>0</v>
      </c>
      <c r="FX357" s="210">
        <f t="shared" si="184"/>
        <v>0</v>
      </c>
      <c r="FY357" s="210">
        <f t="shared" si="184"/>
        <v>0</v>
      </c>
      <c r="FZ357" s="210">
        <f t="shared" si="184"/>
        <v>0</v>
      </c>
      <c r="GA357" s="210">
        <f t="shared" si="184"/>
        <v>0</v>
      </c>
      <c r="GB357" s="210">
        <f t="shared" si="184"/>
        <v>0</v>
      </c>
      <c r="GC357" s="210">
        <f t="shared" si="184"/>
        <v>0</v>
      </c>
      <c r="GD357" s="210">
        <f t="shared" si="184"/>
        <v>0</v>
      </c>
      <c r="GE357" s="210">
        <f t="shared" si="184"/>
        <v>0</v>
      </c>
      <c r="GF357" s="210">
        <f t="shared" si="184"/>
        <v>0</v>
      </c>
      <c r="GG357" s="210">
        <f t="shared" si="184"/>
        <v>0</v>
      </c>
      <c r="GH357" s="210">
        <f t="shared" si="184"/>
        <v>0</v>
      </c>
      <c r="GI357" s="210">
        <f t="shared" si="184"/>
        <v>0</v>
      </c>
      <c r="GK357" s="216">
        <f t="shared" si="155"/>
        <v>0</v>
      </c>
      <c r="GL357" s="216">
        <f t="shared" si="150"/>
        <v>0</v>
      </c>
      <c r="GM357" s="216">
        <f t="shared" si="151"/>
        <v>0</v>
      </c>
      <c r="GN357" s="216">
        <f t="shared" si="152"/>
        <v>0</v>
      </c>
    </row>
    <row r="358" spans="1:196" x14ac:dyDescent="0.35">
      <c r="A358" s="9">
        <f>Report!$C$4</f>
        <v>1</v>
      </c>
      <c r="B358" t="str">
        <f>VLOOKUP($A358,Centers!$B$1:$C$120,2,)</f>
        <v>GATE</v>
      </c>
      <c r="C358" s="209">
        <v>45044</v>
      </c>
      <c r="D358" s="113">
        <f>IF($A358=1,SUM(SUMIFS(Indent!$E:$E,Indent!$C:$C,Waterfall!$C358,Indent!$A:$A,Centers!$A$2),SUMIFS(Indent!$E:$E,Indent!$C:$C,Waterfall!$C358,Indent!$A:$A,Centers!$A$3),SUMIFS(Indent!$E:$E,Indent!$C:$C,Waterfall!$C358,Indent!$A:$A,Centers!$A$4),SUMIFS(Indent!$E:$E,Indent!$C:$C,Waterfall!$C358,Indent!$A:$A,Centers!$A$5),SUMIFS(Indent!$E:$E,Indent!$C:$C,Waterfall!$C358,Indent!$A:$A,Centers!$A$6),SUMIFS(Indent!$E:$E,Indent!$C:$C,Waterfall!$C358,Indent!$A:$A,Centers!$A$7),SUMIFS(Indent!$E:$E,Indent!$C:$C,Waterfall!$C358,Indent!$A:$A,Centers!$A$8)),SUMIFS(Indent!$E:$E,Indent!$C:$C,Waterfall!$C358,Indent!$A:$A,$A358))</f>
        <v>0</v>
      </c>
      <c r="E358" s="210">
        <f t="shared" si="148"/>
        <v>0</v>
      </c>
      <c r="F358" s="210">
        <f t="shared" si="185"/>
        <v>0</v>
      </c>
      <c r="G358" s="210">
        <f t="shared" si="185"/>
        <v>0</v>
      </c>
      <c r="H358" s="210">
        <f t="shared" si="185"/>
        <v>0</v>
      </c>
      <c r="I358" s="210">
        <f t="shared" si="185"/>
        <v>0</v>
      </c>
      <c r="J358" s="210">
        <f t="shared" si="185"/>
        <v>0</v>
      </c>
      <c r="K358" s="210">
        <f t="shared" si="185"/>
        <v>0</v>
      </c>
      <c r="L358" s="210">
        <f t="shared" si="185"/>
        <v>0</v>
      </c>
      <c r="M358" s="210">
        <f t="shared" si="185"/>
        <v>0</v>
      </c>
      <c r="N358" s="210">
        <f t="shared" si="185"/>
        <v>0</v>
      </c>
      <c r="O358" s="210">
        <f t="shared" si="185"/>
        <v>0</v>
      </c>
      <c r="P358" s="210">
        <f t="shared" si="185"/>
        <v>0</v>
      </c>
      <c r="Q358" s="210">
        <f t="shared" si="185"/>
        <v>0</v>
      </c>
      <c r="R358" s="210">
        <f t="shared" si="185"/>
        <v>0</v>
      </c>
      <c r="S358" s="210">
        <f t="shared" si="185"/>
        <v>0</v>
      </c>
      <c r="T358" s="210">
        <f t="shared" si="185"/>
        <v>0</v>
      </c>
      <c r="U358" s="210">
        <f t="shared" si="185"/>
        <v>0</v>
      </c>
      <c r="V358" s="210">
        <f t="shared" si="185"/>
        <v>0</v>
      </c>
      <c r="W358" s="210">
        <f t="shared" si="185"/>
        <v>0</v>
      </c>
      <c r="X358" s="210">
        <f t="shared" si="185"/>
        <v>0</v>
      </c>
      <c r="Y358" s="210">
        <f t="shared" si="185"/>
        <v>0</v>
      </c>
      <c r="Z358" s="210">
        <f t="shared" si="185"/>
        <v>0</v>
      </c>
      <c r="AA358" s="210">
        <f t="shared" si="185"/>
        <v>0</v>
      </c>
      <c r="AB358" s="210">
        <f t="shared" si="185"/>
        <v>0</v>
      </c>
      <c r="AC358" s="210">
        <f t="shared" si="185"/>
        <v>0</v>
      </c>
      <c r="AD358" s="210">
        <f t="shared" si="185"/>
        <v>0</v>
      </c>
      <c r="AE358" s="210">
        <f t="shared" si="185"/>
        <v>0</v>
      </c>
      <c r="AF358" s="210">
        <f t="shared" si="185"/>
        <v>0</v>
      </c>
      <c r="AG358" s="210">
        <f t="shared" si="185"/>
        <v>0</v>
      </c>
      <c r="AH358" s="210">
        <f t="shared" si="185"/>
        <v>0</v>
      </c>
      <c r="AI358" s="210">
        <f t="shared" si="185"/>
        <v>0</v>
      </c>
      <c r="AJ358" s="210">
        <f t="shared" si="185"/>
        <v>0</v>
      </c>
      <c r="AK358" s="210">
        <f t="shared" si="185"/>
        <v>0</v>
      </c>
      <c r="AL358" s="210">
        <f t="shared" si="185"/>
        <v>0</v>
      </c>
      <c r="AM358" s="210">
        <f t="shared" si="185"/>
        <v>0</v>
      </c>
      <c r="AN358" s="210">
        <f t="shared" si="185"/>
        <v>0</v>
      </c>
      <c r="AO358" s="210">
        <f t="shared" si="185"/>
        <v>0</v>
      </c>
      <c r="AP358" s="210">
        <f t="shared" si="185"/>
        <v>0</v>
      </c>
      <c r="AQ358" s="210">
        <f t="shared" si="185"/>
        <v>0</v>
      </c>
      <c r="AR358" s="210">
        <f t="shared" si="185"/>
        <v>0</v>
      </c>
      <c r="AS358" s="210">
        <f t="shared" si="185"/>
        <v>0</v>
      </c>
      <c r="AT358" s="210">
        <f t="shared" si="185"/>
        <v>0</v>
      </c>
      <c r="AU358" s="210">
        <f t="shared" si="185"/>
        <v>0</v>
      </c>
      <c r="AV358" s="210">
        <f t="shared" si="185"/>
        <v>0</v>
      </c>
      <c r="AW358" s="210">
        <f t="shared" si="185"/>
        <v>0</v>
      </c>
      <c r="AX358" s="210">
        <f t="shared" si="185"/>
        <v>0</v>
      </c>
      <c r="AY358" s="210">
        <f t="shared" si="185"/>
        <v>0</v>
      </c>
      <c r="AZ358" s="210">
        <f t="shared" si="185"/>
        <v>0</v>
      </c>
      <c r="BA358" s="210">
        <f t="shared" si="185"/>
        <v>0</v>
      </c>
      <c r="BB358" s="210">
        <f t="shared" si="185"/>
        <v>0</v>
      </c>
      <c r="BC358" s="210">
        <f t="shared" si="185"/>
        <v>0</v>
      </c>
      <c r="BD358" s="210">
        <f t="shared" si="185"/>
        <v>0</v>
      </c>
      <c r="BE358" s="210">
        <f t="shared" si="185"/>
        <v>0</v>
      </c>
      <c r="BF358" s="210">
        <f t="shared" si="185"/>
        <v>0</v>
      </c>
      <c r="BG358" s="210">
        <f t="shared" si="185"/>
        <v>0</v>
      </c>
      <c r="BH358" s="210">
        <f t="shared" si="185"/>
        <v>0</v>
      </c>
      <c r="BI358" s="210">
        <f t="shared" si="185"/>
        <v>0</v>
      </c>
      <c r="BJ358" s="210">
        <f t="shared" si="185"/>
        <v>0</v>
      </c>
      <c r="BK358" s="210">
        <f t="shared" si="185"/>
        <v>0</v>
      </c>
      <c r="BL358" s="210">
        <f t="shared" si="185"/>
        <v>0</v>
      </c>
      <c r="BM358" s="210">
        <f t="shared" si="185"/>
        <v>0</v>
      </c>
      <c r="BN358" s="210">
        <f t="shared" si="185"/>
        <v>0</v>
      </c>
      <c r="BO358" s="210">
        <f t="shared" si="185"/>
        <v>0</v>
      </c>
      <c r="BP358" s="210">
        <f t="shared" si="185"/>
        <v>0</v>
      </c>
      <c r="BQ358" s="210">
        <f t="shared" si="185"/>
        <v>0</v>
      </c>
      <c r="BR358" s="210">
        <f t="shared" si="183"/>
        <v>0</v>
      </c>
      <c r="BS358" s="210">
        <f t="shared" si="183"/>
        <v>0</v>
      </c>
      <c r="BT358" s="210">
        <f t="shared" si="183"/>
        <v>0</v>
      </c>
      <c r="BU358" s="210">
        <f t="shared" si="183"/>
        <v>0</v>
      </c>
      <c r="BV358" s="210">
        <f t="shared" si="183"/>
        <v>0</v>
      </c>
      <c r="BW358" s="210">
        <f t="shared" si="183"/>
        <v>0</v>
      </c>
      <c r="BX358" s="210">
        <f t="shared" si="183"/>
        <v>0</v>
      </c>
      <c r="BY358" s="210">
        <f t="shared" si="183"/>
        <v>0</v>
      </c>
      <c r="BZ358" s="210">
        <f t="shared" si="183"/>
        <v>0</v>
      </c>
      <c r="CA358" s="210">
        <f t="shared" si="183"/>
        <v>0</v>
      </c>
      <c r="CB358" s="210">
        <f t="shared" si="183"/>
        <v>0</v>
      </c>
      <c r="CC358" s="210">
        <f t="shared" si="183"/>
        <v>0</v>
      </c>
      <c r="CD358" s="210">
        <f t="shared" si="183"/>
        <v>0</v>
      </c>
      <c r="CE358" s="210">
        <f t="shared" si="183"/>
        <v>0</v>
      </c>
      <c r="CF358" s="210">
        <f t="shared" si="183"/>
        <v>0</v>
      </c>
      <c r="CG358" s="210">
        <f t="shared" si="183"/>
        <v>0</v>
      </c>
      <c r="CH358" s="210">
        <f t="shared" si="183"/>
        <v>0</v>
      </c>
      <c r="CI358" s="210">
        <f t="shared" si="183"/>
        <v>0</v>
      </c>
      <c r="CJ358" s="210">
        <f t="shared" si="183"/>
        <v>0</v>
      </c>
      <c r="CK358" s="210">
        <f t="shared" si="183"/>
        <v>0</v>
      </c>
      <c r="CL358" s="210">
        <f t="shared" si="183"/>
        <v>0</v>
      </c>
      <c r="CM358" s="210">
        <f t="shared" si="183"/>
        <v>0</v>
      </c>
      <c r="CN358" s="210">
        <f t="shared" si="183"/>
        <v>0</v>
      </c>
      <c r="CO358" s="210">
        <f t="shared" si="183"/>
        <v>0</v>
      </c>
      <c r="CP358" s="210">
        <f t="shared" si="183"/>
        <v>0</v>
      </c>
      <c r="CQ358" s="210">
        <f t="shared" si="183"/>
        <v>0</v>
      </c>
      <c r="CR358" s="210">
        <f t="shared" si="183"/>
        <v>0</v>
      </c>
      <c r="CS358" s="210">
        <f t="shared" si="183"/>
        <v>0</v>
      </c>
      <c r="CT358" s="210">
        <f t="shared" si="183"/>
        <v>0</v>
      </c>
      <c r="CU358" s="210">
        <f t="shared" si="183"/>
        <v>0</v>
      </c>
      <c r="CV358" s="210">
        <f t="shared" si="183"/>
        <v>0</v>
      </c>
      <c r="CW358" s="210">
        <f t="shared" si="183"/>
        <v>0</v>
      </c>
      <c r="CX358" s="210">
        <f t="shared" si="183"/>
        <v>0</v>
      </c>
      <c r="CY358" s="210">
        <f t="shared" si="183"/>
        <v>0</v>
      </c>
      <c r="CZ358" s="210">
        <f t="shared" si="183"/>
        <v>0</v>
      </c>
      <c r="DA358" s="210">
        <f t="shared" si="183"/>
        <v>0</v>
      </c>
      <c r="DB358" s="210">
        <f t="shared" si="183"/>
        <v>0</v>
      </c>
      <c r="DC358" s="210">
        <f t="shared" si="183"/>
        <v>0</v>
      </c>
      <c r="DD358" s="210">
        <f t="shared" si="183"/>
        <v>0</v>
      </c>
      <c r="DE358" s="210">
        <f t="shared" si="183"/>
        <v>0</v>
      </c>
      <c r="DF358" s="210">
        <f t="shared" si="183"/>
        <v>0</v>
      </c>
      <c r="DG358" s="210">
        <f t="shared" si="183"/>
        <v>0</v>
      </c>
      <c r="DH358" s="210">
        <f t="shared" si="183"/>
        <v>0</v>
      </c>
      <c r="DI358" s="210">
        <f t="shared" si="183"/>
        <v>0</v>
      </c>
      <c r="DJ358" s="210">
        <f t="shared" si="183"/>
        <v>0</v>
      </c>
      <c r="DK358" s="210">
        <f t="shared" si="183"/>
        <v>0</v>
      </c>
      <c r="DL358" s="210">
        <f t="shared" si="183"/>
        <v>0</v>
      </c>
      <c r="DM358" s="210">
        <f t="shared" si="183"/>
        <v>0</v>
      </c>
      <c r="DN358" s="210">
        <f t="shared" si="183"/>
        <v>0</v>
      </c>
      <c r="DO358" s="210">
        <f t="shared" si="183"/>
        <v>0</v>
      </c>
      <c r="DP358" s="210">
        <f t="shared" si="183"/>
        <v>0</v>
      </c>
      <c r="DQ358" s="210">
        <f t="shared" si="183"/>
        <v>0</v>
      </c>
      <c r="DR358" s="210">
        <f t="shared" si="183"/>
        <v>0</v>
      </c>
      <c r="DS358" s="210">
        <f t="shared" si="183"/>
        <v>0</v>
      </c>
      <c r="DT358" s="210">
        <f t="shared" si="183"/>
        <v>0</v>
      </c>
      <c r="DU358" s="210">
        <f t="shared" si="183"/>
        <v>0</v>
      </c>
      <c r="DV358" s="210">
        <f t="shared" si="183"/>
        <v>0</v>
      </c>
      <c r="DW358" s="210">
        <f t="shared" si="183"/>
        <v>0</v>
      </c>
      <c r="DX358" s="210">
        <f t="shared" si="183"/>
        <v>0</v>
      </c>
      <c r="DY358" s="210">
        <f t="shared" si="183"/>
        <v>0</v>
      </c>
      <c r="DZ358" s="210">
        <f t="shared" si="183"/>
        <v>0</v>
      </c>
      <c r="EA358" s="210">
        <f t="shared" si="183"/>
        <v>0</v>
      </c>
      <c r="EB358" s="210">
        <f t="shared" si="183"/>
        <v>0</v>
      </c>
      <c r="EC358" s="210">
        <f t="shared" si="184"/>
        <v>0</v>
      </c>
      <c r="ED358" s="210">
        <f t="shared" si="184"/>
        <v>0</v>
      </c>
      <c r="EE358" s="210">
        <f t="shared" si="184"/>
        <v>0</v>
      </c>
      <c r="EF358" s="210">
        <f t="shared" si="184"/>
        <v>0</v>
      </c>
      <c r="EG358" s="210">
        <f t="shared" si="184"/>
        <v>0</v>
      </c>
      <c r="EH358" s="210">
        <f t="shared" si="184"/>
        <v>0</v>
      </c>
      <c r="EI358" s="210">
        <f t="shared" si="184"/>
        <v>0</v>
      </c>
      <c r="EJ358" s="210">
        <f t="shared" si="184"/>
        <v>0</v>
      </c>
      <c r="EK358" s="210">
        <f t="shared" si="184"/>
        <v>0</v>
      </c>
      <c r="EL358" s="210">
        <f t="shared" si="184"/>
        <v>0</v>
      </c>
      <c r="EM358" s="210">
        <f t="shared" si="184"/>
        <v>0</v>
      </c>
      <c r="EN358" s="210">
        <f t="shared" si="184"/>
        <v>0</v>
      </c>
      <c r="EO358" s="210">
        <f t="shared" si="184"/>
        <v>0</v>
      </c>
      <c r="EP358" s="210">
        <f t="shared" si="184"/>
        <v>0</v>
      </c>
      <c r="EQ358" s="210">
        <f t="shared" si="184"/>
        <v>0</v>
      </c>
      <c r="ER358" s="210">
        <f t="shared" si="184"/>
        <v>0</v>
      </c>
      <c r="ES358" s="210">
        <f t="shared" si="184"/>
        <v>0</v>
      </c>
      <c r="ET358" s="210">
        <f t="shared" si="184"/>
        <v>0</v>
      </c>
      <c r="EU358" s="210">
        <f t="shared" si="184"/>
        <v>0</v>
      </c>
      <c r="EV358" s="210">
        <f t="shared" si="184"/>
        <v>0</v>
      </c>
      <c r="EW358" s="210">
        <f t="shared" si="184"/>
        <v>0</v>
      </c>
      <c r="EX358" s="210">
        <f t="shared" si="184"/>
        <v>0</v>
      </c>
      <c r="EY358" s="210">
        <f t="shared" si="184"/>
        <v>0</v>
      </c>
      <c r="EZ358" s="210">
        <f t="shared" si="184"/>
        <v>0</v>
      </c>
      <c r="FA358" s="210">
        <f t="shared" si="184"/>
        <v>0</v>
      </c>
      <c r="FB358" s="210">
        <f t="shared" si="184"/>
        <v>0</v>
      </c>
      <c r="FC358" s="210">
        <f t="shared" si="184"/>
        <v>0</v>
      </c>
      <c r="FD358" s="210">
        <f t="shared" si="184"/>
        <v>0</v>
      </c>
      <c r="FE358" s="210">
        <f t="shared" si="184"/>
        <v>0</v>
      </c>
      <c r="FF358" s="210">
        <f t="shared" si="184"/>
        <v>0</v>
      </c>
      <c r="FG358" s="210">
        <f t="shared" si="184"/>
        <v>0</v>
      </c>
      <c r="FH358" s="210">
        <f t="shared" si="184"/>
        <v>0</v>
      </c>
      <c r="FI358" s="210">
        <f t="shared" si="184"/>
        <v>0</v>
      </c>
      <c r="FJ358" s="210">
        <f t="shared" si="184"/>
        <v>0</v>
      </c>
      <c r="FK358" s="210">
        <f t="shared" si="184"/>
        <v>0</v>
      </c>
      <c r="FL358" s="210">
        <f t="shared" si="184"/>
        <v>0</v>
      </c>
      <c r="FM358" s="210">
        <f t="shared" si="184"/>
        <v>0</v>
      </c>
      <c r="FN358" s="210">
        <f t="shared" si="184"/>
        <v>0</v>
      </c>
      <c r="FO358" s="210">
        <f t="shared" si="184"/>
        <v>0</v>
      </c>
      <c r="FP358" s="210">
        <f t="shared" si="184"/>
        <v>0</v>
      </c>
      <c r="FQ358" s="210">
        <f t="shared" si="184"/>
        <v>0</v>
      </c>
      <c r="FR358" s="210">
        <f t="shared" si="184"/>
        <v>0</v>
      </c>
      <c r="FS358" s="210">
        <f t="shared" si="184"/>
        <v>0</v>
      </c>
      <c r="FT358" s="210">
        <f t="shared" si="184"/>
        <v>0</v>
      </c>
      <c r="FU358" s="210">
        <f t="shared" si="184"/>
        <v>0</v>
      </c>
      <c r="FV358" s="210">
        <f t="shared" si="184"/>
        <v>0</v>
      </c>
      <c r="FW358" s="210">
        <f t="shared" si="184"/>
        <v>0</v>
      </c>
      <c r="FX358" s="210">
        <f t="shared" si="184"/>
        <v>0</v>
      </c>
      <c r="FY358" s="210">
        <f t="shared" si="184"/>
        <v>0</v>
      </c>
      <c r="FZ358" s="210">
        <f t="shared" si="184"/>
        <v>0</v>
      </c>
      <c r="GA358" s="210">
        <f t="shared" si="184"/>
        <v>0</v>
      </c>
      <c r="GB358" s="210">
        <f t="shared" si="184"/>
        <v>0</v>
      </c>
      <c r="GC358" s="210">
        <f t="shared" si="184"/>
        <v>0</v>
      </c>
      <c r="GD358" s="210">
        <f t="shared" si="184"/>
        <v>0</v>
      </c>
      <c r="GE358" s="210">
        <f t="shared" si="184"/>
        <v>0</v>
      </c>
      <c r="GF358" s="210">
        <f t="shared" si="184"/>
        <v>0</v>
      </c>
      <c r="GG358" s="210">
        <f t="shared" si="184"/>
        <v>0</v>
      </c>
      <c r="GH358" s="210">
        <f t="shared" si="184"/>
        <v>0</v>
      </c>
      <c r="GI358" s="210">
        <f t="shared" si="184"/>
        <v>0</v>
      </c>
      <c r="GK358" s="216">
        <f t="shared" si="155"/>
        <v>0</v>
      </c>
      <c r="GL358" s="216">
        <f t="shared" si="150"/>
        <v>0</v>
      </c>
      <c r="GM358" s="216">
        <f t="shared" si="151"/>
        <v>0</v>
      </c>
      <c r="GN358" s="216">
        <f t="shared" si="152"/>
        <v>0</v>
      </c>
    </row>
    <row r="359" spans="1:196" x14ac:dyDescent="0.35">
      <c r="A359" s="9">
        <f>Report!$C$4</f>
        <v>1</v>
      </c>
      <c r="B359" t="str">
        <f>VLOOKUP($A359,Centers!$B$1:$C$120,2,)</f>
        <v>GATE</v>
      </c>
      <c r="C359" s="209">
        <v>45045</v>
      </c>
      <c r="D359" s="113">
        <f>IF($A359=1,SUM(SUMIFS(Indent!$E:$E,Indent!$C:$C,Waterfall!$C359,Indent!$A:$A,Centers!$A$2),SUMIFS(Indent!$E:$E,Indent!$C:$C,Waterfall!$C359,Indent!$A:$A,Centers!$A$3),SUMIFS(Indent!$E:$E,Indent!$C:$C,Waterfall!$C359,Indent!$A:$A,Centers!$A$4),SUMIFS(Indent!$E:$E,Indent!$C:$C,Waterfall!$C359,Indent!$A:$A,Centers!$A$5),SUMIFS(Indent!$E:$E,Indent!$C:$C,Waterfall!$C359,Indent!$A:$A,Centers!$A$6),SUMIFS(Indent!$E:$E,Indent!$C:$C,Waterfall!$C359,Indent!$A:$A,Centers!$A$7),SUMIFS(Indent!$E:$E,Indent!$C:$C,Waterfall!$C359,Indent!$A:$A,Centers!$A$8)),SUMIFS(Indent!$E:$E,Indent!$C:$C,Waterfall!$C359,Indent!$A:$A,$A359))</f>
        <v>0</v>
      </c>
      <c r="E359" s="210">
        <f t="shared" si="148"/>
        <v>0</v>
      </c>
      <c r="F359" s="210">
        <f t="shared" si="185"/>
        <v>0</v>
      </c>
      <c r="G359" s="210">
        <f t="shared" si="185"/>
        <v>0</v>
      </c>
      <c r="H359" s="210">
        <f t="shared" si="185"/>
        <v>0</v>
      </c>
      <c r="I359" s="210">
        <f t="shared" si="185"/>
        <v>0</v>
      </c>
      <c r="J359" s="210">
        <f t="shared" si="185"/>
        <v>0</v>
      </c>
      <c r="K359" s="210">
        <f t="shared" si="185"/>
        <v>0</v>
      </c>
      <c r="L359" s="210">
        <f t="shared" si="185"/>
        <v>0</v>
      </c>
      <c r="M359" s="210">
        <f t="shared" si="185"/>
        <v>0</v>
      </c>
      <c r="N359" s="210">
        <f t="shared" si="185"/>
        <v>0</v>
      </c>
      <c r="O359" s="210">
        <f t="shared" si="185"/>
        <v>0</v>
      </c>
      <c r="P359" s="210">
        <f t="shared" si="185"/>
        <v>0</v>
      </c>
      <c r="Q359" s="210">
        <f t="shared" si="185"/>
        <v>0</v>
      </c>
      <c r="R359" s="210">
        <f t="shared" si="185"/>
        <v>0</v>
      </c>
      <c r="S359" s="210">
        <f t="shared" si="185"/>
        <v>0</v>
      </c>
      <c r="T359" s="210">
        <f t="shared" si="185"/>
        <v>0</v>
      </c>
      <c r="U359" s="210">
        <f t="shared" si="185"/>
        <v>0</v>
      </c>
      <c r="V359" s="210">
        <f t="shared" si="185"/>
        <v>0</v>
      </c>
      <c r="W359" s="210">
        <f t="shared" si="185"/>
        <v>0</v>
      </c>
      <c r="X359" s="210">
        <f t="shared" si="185"/>
        <v>0</v>
      </c>
      <c r="Y359" s="210">
        <f t="shared" si="185"/>
        <v>0</v>
      </c>
      <c r="Z359" s="210">
        <f t="shared" si="185"/>
        <v>0</v>
      </c>
      <c r="AA359" s="210">
        <f t="shared" si="185"/>
        <v>0</v>
      </c>
      <c r="AB359" s="210">
        <f t="shared" si="185"/>
        <v>0</v>
      </c>
      <c r="AC359" s="210">
        <f t="shared" si="185"/>
        <v>0</v>
      </c>
      <c r="AD359" s="210">
        <f t="shared" si="185"/>
        <v>0</v>
      </c>
      <c r="AE359" s="210">
        <f t="shared" si="185"/>
        <v>0</v>
      </c>
      <c r="AF359" s="210">
        <f t="shared" si="185"/>
        <v>0</v>
      </c>
      <c r="AG359" s="210">
        <f t="shared" si="185"/>
        <v>0</v>
      </c>
      <c r="AH359" s="210">
        <f t="shared" si="185"/>
        <v>0</v>
      </c>
      <c r="AI359" s="210">
        <f t="shared" si="185"/>
        <v>0</v>
      </c>
      <c r="AJ359" s="210">
        <f t="shared" si="185"/>
        <v>0</v>
      </c>
      <c r="AK359" s="210">
        <f t="shared" si="185"/>
        <v>0</v>
      </c>
      <c r="AL359" s="210">
        <f t="shared" si="185"/>
        <v>0</v>
      </c>
      <c r="AM359" s="210">
        <f t="shared" si="185"/>
        <v>0</v>
      </c>
      <c r="AN359" s="210">
        <f t="shared" si="185"/>
        <v>0</v>
      </c>
      <c r="AO359" s="210">
        <f t="shared" si="185"/>
        <v>0</v>
      </c>
      <c r="AP359" s="210">
        <f t="shared" si="185"/>
        <v>0</v>
      </c>
      <c r="AQ359" s="210">
        <f t="shared" si="185"/>
        <v>0</v>
      </c>
      <c r="AR359" s="210">
        <f t="shared" si="185"/>
        <v>0</v>
      </c>
      <c r="AS359" s="210">
        <f t="shared" si="185"/>
        <v>0</v>
      </c>
      <c r="AT359" s="210">
        <f t="shared" si="185"/>
        <v>0</v>
      </c>
      <c r="AU359" s="210">
        <f t="shared" si="185"/>
        <v>0</v>
      </c>
      <c r="AV359" s="210">
        <f t="shared" si="185"/>
        <v>0</v>
      </c>
      <c r="AW359" s="210">
        <f t="shared" si="185"/>
        <v>0</v>
      </c>
      <c r="AX359" s="210">
        <f t="shared" si="185"/>
        <v>0</v>
      </c>
      <c r="AY359" s="210">
        <f t="shared" si="185"/>
        <v>0</v>
      </c>
      <c r="AZ359" s="210">
        <f t="shared" si="185"/>
        <v>0</v>
      </c>
      <c r="BA359" s="210">
        <f t="shared" si="185"/>
        <v>0</v>
      </c>
      <c r="BB359" s="210">
        <f t="shared" si="185"/>
        <v>0</v>
      </c>
      <c r="BC359" s="210">
        <f t="shared" si="185"/>
        <v>0</v>
      </c>
      <c r="BD359" s="210">
        <f t="shared" si="185"/>
        <v>0</v>
      </c>
      <c r="BE359" s="210">
        <f t="shared" si="185"/>
        <v>0</v>
      </c>
      <c r="BF359" s="210">
        <f t="shared" si="185"/>
        <v>0</v>
      </c>
      <c r="BG359" s="210">
        <f t="shared" si="185"/>
        <v>0</v>
      </c>
      <c r="BH359" s="210">
        <f t="shared" si="185"/>
        <v>0</v>
      </c>
      <c r="BI359" s="210">
        <f t="shared" si="185"/>
        <v>0</v>
      </c>
      <c r="BJ359" s="210">
        <f t="shared" si="185"/>
        <v>0</v>
      </c>
      <c r="BK359" s="210">
        <f t="shared" si="185"/>
        <v>0</v>
      </c>
      <c r="BL359" s="210">
        <f t="shared" si="185"/>
        <v>0</v>
      </c>
      <c r="BM359" s="210">
        <f t="shared" si="185"/>
        <v>0</v>
      </c>
      <c r="BN359" s="210">
        <f t="shared" si="185"/>
        <v>0</v>
      </c>
      <c r="BO359" s="210">
        <f t="shared" si="185"/>
        <v>0</v>
      </c>
      <c r="BP359" s="210">
        <f t="shared" si="185"/>
        <v>0</v>
      </c>
      <c r="BQ359" s="210">
        <f t="shared" ref="BQ359:EB362" si="186">IFERROR(BQ168/$D168,0)</f>
        <v>0</v>
      </c>
      <c r="BR359" s="210">
        <f t="shared" si="186"/>
        <v>0</v>
      </c>
      <c r="BS359" s="210">
        <f t="shared" si="186"/>
        <v>0</v>
      </c>
      <c r="BT359" s="210">
        <f t="shared" si="186"/>
        <v>0</v>
      </c>
      <c r="BU359" s="210">
        <f t="shared" si="186"/>
        <v>0</v>
      </c>
      <c r="BV359" s="210">
        <f t="shared" si="186"/>
        <v>0</v>
      </c>
      <c r="BW359" s="210">
        <f t="shared" si="186"/>
        <v>0</v>
      </c>
      <c r="BX359" s="210">
        <f t="shared" si="186"/>
        <v>0</v>
      </c>
      <c r="BY359" s="210">
        <f t="shared" si="186"/>
        <v>0</v>
      </c>
      <c r="BZ359" s="210">
        <f t="shared" si="186"/>
        <v>0</v>
      </c>
      <c r="CA359" s="210">
        <f t="shared" si="186"/>
        <v>0</v>
      </c>
      <c r="CB359" s="210">
        <f t="shared" si="186"/>
        <v>0</v>
      </c>
      <c r="CC359" s="210">
        <f t="shared" si="186"/>
        <v>0</v>
      </c>
      <c r="CD359" s="210">
        <f t="shared" si="186"/>
        <v>0</v>
      </c>
      <c r="CE359" s="210">
        <f t="shared" si="186"/>
        <v>0</v>
      </c>
      <c r="CF359" s="210">
        <f t="shared" si="186"/>
        <v>0</v>
      </c>
      <c r="CG359" s="210">
        <f t="shared" si="186"/>
        <v>0</v>
      </c>
      <c r="CH359" s="210">
        <f t="shared" si="186"/>
        <v>0</v>
      </c>
      <c r="CI359" s="210">
        <f t="shared" si="186"/>
        <v>0</v>
      </c>
      <c r="CJ359" s="210">
        <f t="shared" si="186"/>
        <v>0</v>
      </c>
      <c r="CK359" s="210">
        <f t="shared" si="186"/>
        <v>0</v>
      </c>
      <c r="CL359" s="210">
        <f t="shared" si="186"/>
        <v>0</v>
      </c>
      <c r="CM359" s="210">
        <f t="shared" si="186"/>
        <v>0</v>
      </c>
      <c r="CN359" s="210">
        <f t="shared" si="186"/>
        <v>0</v>
      </c>
      <c r="CO359" s="210">
        <f t="shared" si="186"/>
        <v>0</v>
      </c>
      <c r="CP359" s="210">
        <f t="shared" si="186"/>
        <v>0</v>
      </c>
      <c r="CQ359" s="210">
        <f t="shared" si="186"/>
        <v>0</v>
      </c>
      <c r="CR359" s="210">
        <f t="shared" si="186"/>
        <v>0</v>
      </c>
      <c r="CS359" s="210">
        <f t="shared" si="186"/>
        <v>0</v>
      </c>
      <c r="CT359" s="210">
        <f t="shared" si="186"/>
        <v>0</v>
      </c>
      <c r="CU359" s="210">
        <f t="shared" si="186"/>
        <v>0</v>
      </c>
      <c r="CV359" s="210">
        <f t="shared" si="186"/>
        <v>0</v>
      </c>
      <c r="CW359" s="210">
        <f t="shared" si="186"/>
        <v>0</v>
      </c>
      <c r="CX359" s="210">
        <f t="shared" si="186"/>
        <v>0</v>
      </c>
      <c r="CY359" s="210">
        <f t="shared" si="186"/>
        <v>0</v>
      </c>
      <c r="CZ359" s="210">
        <f t="shared" si="186"/>
        <v>0</v>
      </c>
      <c r="DA359" s="210">
        <f t="shared" si="186"/>
        <v>0</v>
      </c>
      <c r="DB359" s="210">
        <f t="shared" si="186"/>
        <v>0</v>
      </c>
      <c r="DC359" s="210">
        <f t="shared" si="186"/>
        <v>0</v>
      </c>
      <c r="DD359" s="210">
        <f t="shared" si="186"/>
        <v>0</v>
      </c>
      <c r="DE359" s="210">
        <f t="shared" si="186"/>
        <v>0</v>
      </c>
      <c r="DF359" s="210">
        <f t="shared" si="186"/>
        <v>0</v>
      </c>
      <c r="DG359" s="210">
        <f t="shared" si="186"/>
        <v>0</v>
      </c>
      <c r="DH359" s="210">
        <f t="shared" si="186"/>
        <v>0</v>
      </c>
      <c r="DI359" s="210">
        <f t="shared" si="186"/>
        <v>0</v>
      </c>
      <c r="DJ359" s="210">
        <f t="shared" si="186"/>
        <v>0</v>
      </c>
      <c r="DK359" s="210">
        <f t="shared" si="186"/>
        <v>0</v>
      </c>
      <c r="DL359" s="210">
        <f t="shared" si="186"/>
        <v>0</v>
      </c>
      <c r="DM359" s="210">
        <f t="shared" si="186"/>
        <v>0</v>
      </c>
      <c r="DN359" s="210">
        <f t="shared" si="186"/>
        <v>0</v>
      </c>
      <c r="DO359" s="210">
        <f t="shared" si="186"/>
        <v>0</v>
      </c>
      <c r="DP359" s="210">
        <f t="shared" si="186"/>
        <v>0</v>
      </c>
      <c r="DQ359" s="210">
        <f t="shared" si="186"/>
        <v>0</v>
      </c>
      <c r="DR359" s="210">
        <f t="shared" si="186"/>
        <v>0</v>
      </c>
      <c r="DS359" s="210">
        <f t="shared" si="186"/>
        <v>0</v>
      </c>
      <c r="DT359" s="210">
        <f t="shared" si="186"/>
        <v>0</v>
      </c>
      <c r="DU359" s="210">
        <f t="shared" si="186"/>
        <v>0</v>
      </c>
      <c r="DV359" s="210">
        <f t="shared" si="186"/>
        <v>0</v>
      </c>
      <c r="DW359" s="210">
        <f t="shared" si="186"/>
        <v>0</v>
      </c>
      <c r="DX359" s="210">
        <f t="shared" si="186"/>
        <v>0</v>
      </c>
      <c r="DY359" s="210">
        <f t="shared" si="186"/>
        <v>0</v>
      </c>
      <c r="DZ359" s="210">
        <f t="shared" si="186"/>
        <v>0</v>
      </c>
      <c r="EA359" s="210">
        <f t="shared" si="186"/>
        <v>0</v>
      </c>
      <c r="EB359" s="210">
        <f t="shared" si="186"/>
        <v>0</v>
      </c>
      <c r="EC359" s="210">
        <f t="shared" si="184"/>
        <v>0</v>
      </c>
      <c r="ED359" s="210">
        <f t="shared" si="184"/>
        <v>0</v>
      </c>
      <c r="EE359" s="210">
        <f t="shared" si="184"/>
        <v>0</v>
      </c>
      <c r="EF359" s="210">
        <f t="shared" si="184"/>
        <v>0</v>
      </c>
      <c r="EG359" s="210">
        <f t="shared" si="184"/>
        <v>0</v>
      </c>
      <c r="EH359" s="210">
        <f t="shared" si="184"/>
        <v>0</v>
      </c>
      <c r="EI359" s="210">
        <f t="shared" si="184"/>
        <v>0</v>
      </c>
      <c r="EJ359" s="210">
        <f t="shared" si="184"/>
        <v>0</v>
      </c>
      <c r="EK359" s="210">
        <f t="shared" si="184"/>
        <v>0</v>
      </c>
      <c r="EL359" s="210">
        <f t="shared" si="184"/>
        <v>0</v>
      </c>
      <c r="EM359" s="210">
        <f t="shared" si="184"/>
        <v>0</v>
      </c>
      <c r="EN359" s="210">
        <f t="shared" si="184"/>
        <v>0</v>
      </c>
      <c r="EO359" s="210">
        <f t="shared" si="184"/>
        <v>0</v>
      </c>
      <c r="EP359" s="210">
        <f t="shared" si="184"/>
        <v>0</v>
      </c>
      <c r="EQ359" s="210">
        <f t="shared" si="184"/>
        <v>0</v>
      </c>
      <c r="ER359" s="210">
        <f t="shared" si="184"/>
        <v>0</v>
      </c>
      <c r="ES359" s="210">
        <f t="shared" si="184"/>
        <v>0</v>
      </c>
      <c r="ET359" s="210">
        <f t="shared" si="184"/>
        <v>0</v>
      </c>
      <c r="EU359" s="210">
        <f t="shared" si="184"/>
        <v>0</v>
      </c>
      <c r="EV359" s="210">
        <f t="shared" ref="EV359:GI359" si="187">IFERROR(EV168/$D168,0)</f>
        <v>0</v>
      </c>
      <c r="EW359" s="210">
        <f t="shared" si="187"/>
        <v>0</v>
      </c>
      <c r="EX359" s="210">
        <f t="shared" si="187"/>
        <v>0</v>
      </c>
      <c r="EY359" s="210">
        <f t="shared" si="187"/>
        <v>0</v>
      </c>
      <c r="EZ359" s="210">
        <f t="shared" si="187"/>
        <v>0</v>
      </c>
      <c r="FA359" s="210">
        <f t="shared" si="187"/>
        <v>0</v>
      </c>
      <c r="FB359" s="210">
        <f t="shared" si="187"/>
        <v>0</v>
      </c>
      <c r="FC359" s="210">
        <f t="shared" si="187"/>
        <v>0</v>
      </c>
      <c r="FD359" s="210">
        <f t="shared" si="187"/>
        <v>0</v>
      </c>
      <c r="FE359" s="210">
        <f t="shared" si="187"/>
        <v>0</v>
      </c>
      <c r="FF359" s="210">
        <f t="shared" si="187"/>
        <v>0</v>
      </c>
      <c r="FG359" s="210">
        <f t="shared" si="187"/>
        <v>0</v>
      </c>
      <c r="FH359" s="210">
        <f t="shared" si="187"/>
        <v>0</v>
      </c>
      <c r="FI359" s="210">
        <f t="shared" si="187"/>
        <v>0</v>
      </c>
      <c r="FJ359" s="210">
        <f t="shared" si="187"/>
        <v>0</v>
      </c>
      <c r="FK359" s="210">
        <f t="shared" si="187"/>
        <v>0</v>
      </c>
      <c r="FL359" s="210">
        <f t="shared" si="187"/>
        <v>0</v>
      </c>
      <c r="FM359" s="210">
        <f t="shared" si="187"/>
        <v>0</v>
      </c>
      <c r="FN359" s="210">
        <f t="shared" si="187"/>
        <v>0</v>
      </c>
      <c r="FO359" s="210">
        <f t="shared" si="187"/>
        <v>0</v>
      </c>
      <c r="FP359" s="210">
        <f t="shared" si="187"/>
        <v>0</v>
      </c>
      <c r="FQ359" s="210">
        <f t="shared" si="187"/>
        <v>0</v>
      </c>
      <c r="FR359" s="210">
        <f t="shared" si="187"/>
        <v>0</v>
      </c>
      <c r="FS359" s="210">
        <f t="shared" si="187"/>
        <v>0</v>
      </c>
      <c r="FT359" s="210">
        <f t="shared" si="187"/>
        <v>0</v>
      </c>
      <c r="FU359" s="210">
        <f t="shared" si="187"/>
        <v>0</v>
      </c>
      <c r="FV359" s="210">
        <f t="shared" si="187"/>
        <v>0</v>
      </c>
      <c r="FW359" s="210">
        <f t="shared" si="187"/>
        <v>0</v>
      </c>
      <c r="FX359" s="210">
        <f t="shared" si="187"/>
        <v>0</v>
      </c>
      <c r="FY359" s="210">
        <f t="shared" si="187"/>
        <v>0</v>
      </c>
      <c r="FZ359" s="210">
        <f t="shared" si="187"/>
        <v>0</v>
      </c>
      <c r="GA359" s="210">
        <f t="shared" si="187"/>
        <v>0</v>
      </c>
      <c r="GB359" s="210">
        <f t="shared" si="187"/>
        <v>0</v>
      </c>
      <c r="GC359" s="210">
        <f t="shared" si="187"/>
        <v>0</v>
      </c>
      <c r="GD359" s="210">
        <f t="shared" si="187"/>
        <v>0</v>
      </c>
      <c r="GE359" s="210">
        <f t="shared" si="187"/>
        <v>0</v>
      </c>
      <c r="GF359" s="210">
        <f t="shared" si="187"/>
        <v>0</v>
      </c>
      <c r="GG359" s="210">
        <f t="shared" si="187"/>
        <v>0</v>
      </c>
      <c r="GH359" s="210">
        <f t="shared" si="187"/>
        <v>0</v>
      </c>
      <c r="GI359" s="210">
        <f t="shared" si="187"/>
        <v>0</v>
      </c>
      <c r="GK359" s="216">
        <f t="shared" si="155"/>
        <v>0</v>
      </c>
      <c r="GL359" s="216">
        <f t="shared" si="150"/>
        <v>0</v>
      </c>
      <c r="GM359" s="216">
        <f t="shared" si="151"/>
        <v>0</v>
      </c>
      <c r="GN359" s="216">
        <f t="shared" si="152"/>
        <v>0</v>
      </c>
    </row>
    <row r="360" spans="1:196" x14ac:dyDescent="0.35">
      <c r="A360" s="9">
        <f>Report!$C$4</f>
        <v>1</v>
      </c>
      <c r="B360" t="str">
        <f>VLOOKUP($A360,Centers!$B$1:$C$120,2,)</f>
        <v>GATE</v>
      </c>
      <c r="C360" s="209">
        <v>45046</v>
      </c>
      <c r="D360" s="113">
        <f>IF($A360=1,SUM(SUMIFS(Indent!$E:$E,Indent!$C:$C,Waterfall!$C360,Indent!$A:$A,Centers!$A$2),SUMIFS(Indent!$E:$E,Indent!$C:$C,Waterfall!$C360,Indent!$A:$A,Centers!$A$3),SUMIFS(Indent!$E:$E,Indent!$C:$C,Waterfall!$C360,Indent!$A:$A,Centers!$A$4),SUMIFS(Indent!$E:$E,Indent!$C:$C,Waterfall!$C360,Indent!$A:$A,Centers!$A$5),SUMIFS(Indent!$E:$E,Indent!$C:$C,Waterfall!$C360,Indent!$A:$A,Centers!$A$6),SUMIFS(Indent!$E:$E,Indent!$C:$C,Waterfall!$C360,Indent!$A:$A,Centers!$A$7),SUMIFS(Indent!$E:$E,Indent!$C:$C,Waterfall!$C360,Indent!$A:$A,Centers!$A$8)),SUMIFS(Indent!$E:$E,Indent!$C:$C,Waterfall!$C360,Indent!$A:$A,$A360))</f>
        <v>0</v>
      </c>
      <c r="E360" s="210">
        <f t="shared" si="148"/>
        <v>0</v>
      </c>
      <c r="F360" s="210">
        <f t="shared" ref="F360:BQ363" si="188">IFERROR(F169/$D169,0)</f>
        <v>0</v>
      </c>
      <c r="G360" s="210">
        <f t="shared" si="188"/>
        <v>0</v>
      </c>
      <c r="H360" s="210">
        <f t="shared" si="188"/>
        <v>0</v>
      </c>
      <c r="I360" s="210">
        <f t="shared" si="188"/>
        <v>0</v>
      </c>
      <c r="J360" s="210">
        <f t="shared" si="188"/>
        <v>0</v>
      </c>
      <c r="K360" s="210">
        <f t="shared" si="188"/>
        <v>0</v>
      </c>
      <c r="L360" s="210">
        <f t="shared" si="188"/>
        <v>0</v>
      </c>
      <c r="M360" s="210">
        <f t="shared" si="188"/>
        <v>0</v>
      </c>
      <c r="N360" s="210">
        <f t="shared" si="188"/>
        <v>0</v>
      </c>
      <c r="O360" s="210">
        <f t="shared" si="188"/>
        <v>0</v>
      </c>
      <c r="P360" s="210">
        <f t="shared" si="188"/>
        <v>0</v>
      </c>
      <c r="Q360" s="210">
        <f t="shared" si="188"/>
        <v>0</v>
      </c>
      <c r="R360" s="210">
        <f t="shared" si="188"/>
        <v>0</v>
      </c>
      <c r="S360" s="210">
        <f t="shared" si="188"/>
        <v>0</v>
      </c>
      <c r="T360" s="210">
        <f t="shared" si="188"/>
        <v>0</v>
      </c>
      <c r="U360" s="210">
        <f t="shared" si="188"/>
        <v>0</v>
      </c>
      <c r="V360" s="210">
        <f t="shared" si="188"/>
        <v>0</v>
      </c>
      <c r="W360" s="210">
        <f t="shared" si="188"/>
        <v>0</v>
      </c>
      <c r="X360" s="210">
        <f t="shared" si="188"/>
        <v>0</v>
      </c>
      <c r="Y360" s="210">
        <f t="shared" si="188"/>
        <v>0</v>
      </c>
      <c r="Z360" s="210">
        <f t="shared" si="188"/>
        <v>0</v>
      </c>
      <c r="AA360" s="210">
        <f t="shared" si="188"/>
        <v>0</v>
      </c>
      <c r="AB360" s="210">
        <f t="shared" si="188"/>
        <v>0</v>
      </c>
      <c r="AC360" s="210">
        <f t="shared" si="188"/>
        <v>0</v>
      </c>
      <c r="AD360" s="210">
        <f t="shared" si="188"/>
        <v>0</v>
      </c>
      <c r="AE360" s="210">
        <f t="shared" si="188"/>
        <v>0</v>
      </c>
      <c r="AF360" s="210">
        <f t="shared" si="188"/>
        <v>0</v>
      </c>
      <c r="AG360" s="210">
        <f t="shared" si="188"/>
        <v>0</v>
      </c>
      <c r="AH360" s="210">
        <f t="shared" si="188"/>
        <v>0</v>
      </c>
      <c r="AI360" s="210">
        <f t="shared" si="188"/>
        <v>0</v>
      </c>
      <c r="AJ360" s="210">
        <f t="shared" si="188"/>
        <v>0</v>
      </c>
      <c r="AK360" s="210">
        <f t="shared" si="188"/>
        <v>0</v>
      </c>
      <c r="AL360" s="210">
        <f t="shared" si="188"/>
        <v>0</v>
      </c>
      <c r="AM360" s="210">
        <f t="shared" si="188"/>
        <v>0</v>
      </c>
      <c r="AN360" s="210">
        <f t="shared" si="188"/>
        <v>0</v>
      </c>
      <c r="AO360" s="210">
        <f t="shared" si="188"/>
        <v>0</v>
      </c>
      <c r="AP360" s="210">
        <f t="shared" si="188"/>
        <v>0</v>
      </c>
      <c r="AQ360" s="210">
        <f t="shared" si="188"/>
        <v>0</v>
      </c>
      <c r="AR360" s="210">
        <f t="shared" si="188"/>
        <v>0</v>
      </c>
      <c r="AS360" s="210">
        <f t="shared" si="188"/>
        <v>0</v>
      </c>
      <c r="AT360" s="210">
        <f t="shared" si="188"/>
        <v>0</v>
      </c>
      <c r="AU360" s="210">
        <f t="shared" si="188"/>
        <v>0</v>
      </c>
      <c r="AV360" s="210">
        <f t="shared" si="188"/>
        <v>0</v>
      </c>
      <c r="AW360" s="210">
        <f t="shared" si="188"/>
        <v>0</v>
      </c>
      <c r="AX360" s="210">
        <f t="shared" si="188"/>
        <v>0</v>
      </c>
      <c r="AY360" s="210">
        <f t="shared" si="188"/>
        <v>0</v>
      </c>
      <c r="AZ360" s="210">
        <f t="shared" si="188"/>
        <v>0</v>
      </c>
      <c r="BA360" s="210">
        <f t="shared" si="188"/>
        <v>0</v>
      </c>
      <c r="BB360" s="210">
        <f t="shared" si="188"/>
        <v>0</v>
      </c>
      <c r="BC360" s="210">
        <f t="shared" si="188"/>
        <v>0</v>
      </c>
      <c r="BD360" s="210">
        <f t="shared" si="188"/>
        <v>0</v>
      </c>
      <c r="BE360" s="210">
        <f t="shared" si="188"/>
        <v>0</v>
      </c>
      <c r="BF360" s="210">
        <f t="shared" si="188"/>
        <v>0</v>
      </c>
      <c r="BG360" s="210">
        <f t="shared" si="188"/>
        <v>0</v>
      </c>
      <c r="BH360" s="210">
        <f t="shared" si="188"/>
        <v>0</v>
      </c>
      <c r="BI360" s="210">
        <f t="shared" si="188"/>
        <v>0</v>
      </c>
      <c r="BJ360" s="210">
        <f t="shared" si="188"/>
        <v>0</v>
      </c>
      <c r="BK360" s="210">
        <f t="shared" si="188"/>
        <v>0</v>
      </c>
      <c r="BL360" s="210">
        <f t="shared" si="188"/>
        <v>0</v>
      </c>
      <c r="BM360" s="210">
        <f t="shared" si="188"/>
        <v>0</v>
      </c>
      <c r="BN360" s="210">
        <f t="shared" si="188"/>
        <v>0</v>
      </c>
      <c r="BO360" s="210">
        <f t="shared" si="188"/>
        <v>0</v>
      </c>
      <c r="BP360" s="210">
        <f t="shared" si="188"/>
        <v>0</v>
      </c>
      <c r="BQ360" s="210">
        <f t="shared" si="188"/>
        <v>0</v>
      </c>
      <c r="BR360" s="210">
        <f t="shared" si="186"/>
        <v>0</v>
      </c>
      <c r="BS360" s="210">
        <f t="shared" si="186"/>
        <v>0</v>
      </c>
      <c r="BT360" s="210">
        <f t="shared" si="186"/>
        <v>0</v>
      </c>
      <c r="BU360" s="210">
        <f t="shared" si="186"/>
        <v>0</v>
      </c>
      <c r="BV360" s="210">
        <f t="shared" si="186"/>
        <v>0</v>
      </c>
      <c r="BW360" s="210">
        <f t="shared" si="186"/>
        <v>0</v>
      </c>
      <c r="BX360" s="210">
        <f t="shared" si="186"/>
        <v>0</v>
      </c>
      <c r="BY360" s="210">
        <f t="shared" si="186"/>
        <v>0</v>
      </c>
      <c r="BZ360" s="210">
        <f t="shared" si="186"/>
        <v>0</v>
      </c>
      <c r="CA360" s="210">
        <f t="shared" si="186"/>
        <v>0</v>
      </c>
      <c r="CB360" s="210">
        <f t="shared" si="186"/>
        <v>0</v>
      </c>
      <c r="CC360" s="210">
        <f t="shared" si="186"/>
        <v>0</v>
      </c>
      <c r="CD360" s="210">
        <f t="shared" si="186"/>
        <v>0</v>
      </c>
      <c r="CE360" s="210">
        <f t="shared" si="186"/>
        <v>0</v>
      </c>
      <c r="CF360" s="210">
        <f t="shared" si="186"/>
        <v>0</v>
      </c>
      <c r="CG360" s="210">
        <f t="shared" si="186"/>
        <v>0</v>
      </c>
      <c r="CH360" s="210">
        <f t="shared" si="186"/>
        <v>0</v>
      </c>
      <c r="CI360" s="210">
        <f t="shared" si="186"/>
        <v>0</v>
      </c>
      <c r="CJ360" s="210">
        <f t="shared" si="186"/>
        <v>0</v>
      </c>
      <c r="CK360" s="210">
        <f t="shared" si="186"/>
        <v>0</v>
      </c>
      <c r="CL360" s="210">
        <f t="shared" si="186"/>
        <v>0</v>
      </c>
      <c r="CM360" s="210">
        <f t="shared" si="186"/>
        <v>0</v>
      </c>
      <c r="CN360" s="210">
        <f t="shared" si="186"/>
        <v>0</v>
      </c>
      <c r="CO360" s="210">
        <f t="shared" si="186"/>
        <v>0</v>
      </c>
      <c r="CP360" s="210">
        <f t="shared" si="186"/>
        <v>0</v>
      </c>
      <c r="CQ360" s="210">
        <f t="shared" si="186"/>
        <v>0</v>
      </c>
      <c r="CR360" s="210">
        <f t="shared" si="186"/>
        <v>0</v>
      </c>
      <c r="CS360" s="210">
        <f t="shared" si="186"/>
        <v>0</v>
      </c>
      <c r="CT360" s="210">
        <f t="shared" si="186"/>
        <v>0</v>
      </c>
      <c r="CU360" s="210">
        <f t="shared" si="186"/>
        <v>0</v>
      </c>
      <c r="CV360" s="210">
        <f t="shared" si="186"/>
        <v>0</v>
      </c>
      <c r="CW360" s="210">
        <f t="shared" si="186"/>
        <v>0</v>
      </c>
      <c r="CX360" s="210">
        <f t="shared" si="186"/>
        <v>0</v>
      </c>
      <c r="CY360" s="210">
        <f t="shared" si="186"/>
        <v>0</v>
      </c>
      <c r="CZ360" s="210">
        <f t="shared" si="186"/>
        <v>0</v>
      </c>
      <c r="DA360" s="210">
        <f t="shared" si="186"/>
        <v>0</v>
      </c>
      <c r="DB360" s="210">
        <f t="shared" si="186"/>
        <v>0</v>
      </c>
      <c r="DC360" s="210">
        <f t="shared" si="186"/>
        <v>0</v>
      </c>
      <c r="DD360" s="210">
        <f t="shared" si="186"/>
        <v>0</v>
      </c>
      <c r="DE360" s="210">
        <f t="shared" si="186"/>
        <v>0</v>
      </c>
      <c r="DF360" s="210">
        <f t="shared" si="186"/>
        <v>0</v>
      </c>
      <c r="DG360" s="210">
        <f t="shared" si="186"/>
        <v>0</v>
      </c>
      <c r="DH360" s="210">
        <f t="shared" si="186"/>
        <v>0</v>
      </c>
      <c r="DI360" s="210">
        <f t="shared" si="186"/>
        <v>0</v>
      </c>
      <c r="DJ360" s="210">
        <f t="shared" si="186"/>
        <v>0</v>
      </c>
      <c r="DK360" s="210">
        <f t="shared" si="186"/>
        <v>0</v>
      </c>
      <c r="DL360" s="210">
        <f t="shared" si="186"/>
        <v>0</v>
      </c>
      <c r="DM360" s="210">
        <f t="shared" si="186"/>
        <v>0</v>
      </c>
      <c r="DN360" s="210">
        <f t="shared" si="186"/>
        <v>0</v>
      </c>
      <c r="DO360" s="210">
        <f t="shared" si="186"/>
        <v>0</v>
      </c>
      <c r="DP360" s="210">
        <f t="shared" si="186"/>
        <v>0</v>
      </c>
      <c r="DQ360" s="210">
        <f t="shared" si="186"/>
        <v>0</v>
      </c>
      <c r="DR360" s="210">
        <f t="shared" si="186"/>
        <v>0</v>
      </c>
      <c r="DS360" s="210">
        <f t="shared" si="186"/>
        <v>0</v>
      </c>
      <c r="DT360" s="210">
        <f t="shared" si="186"/>
        <v>0</v>
      </c>
      <c r="DU360" s="210">
        <f t="shared" si="186"/>
        <v>0</v>
      </c>
      <c r="DV360" s="210">
        <f t="shared" si="186"/>
        <v>0</v>
      </c>
      <c r="DW360" s="210">
        <f t="shared" si="186"/>
        <v>0</v>
      </c>
      <c r="DX360" s="210">
        <f t="shared" si="186"/>
        <v>0</v>
      </c>
      <c r="DY360" s="210">
        <f t="shared" si="186"/>
        <v>0</v>
      </c>
      <c r="DZ360" s="210">
        <f t="shared" si="186"/>
        <v>0</v>
      </c>
      <c r="EA360" s="210">
        <f t="shared" si="186"/>
        <v>0</v>
      </c>
      <c r="EB360" s="210">
        <f t="shared" si="186"/>
        <v>0</v>
      </c>
      <c r="EC360" s="210">
        <f t="shared" ref="EC360:GI364" si="189">IFERROR(EC169/$D169,0)</f>
        <v>0</v>
      </c>
      <c r="ED360" s="210">
        <f t="shared" si="189"/>
        <v>0</v>
      </c>
      <c r="EE360" s="210">
        <f t="shared" si="189"/>
        <v>0</v>
      </c>
      <c r="EF360" s="210">
        <f t="shared" si="189"/>
        <v>0</v>
      </c>
      <c r="EG360" s="210">
        <f t="shared" si="189"/>
        <v>0</v>
      </c>
      <c r="EH360" s="210">
        <f t="shared" si="189"/>
        <v>0</v>
      </c>
      <c r="EI360" s="210">
        <f t="shared" si="189"/>
        <v>0</v>
      </c>
      <c r="EJ360" s="210">
        <f t="shared" si="189"/>
        <v>0</v>
      </c>
      <c r="EK360" s="210">
        <f t="shared" si="189"/>
        <v>0</v>
      </c>
      <c r="EL360" s="210">
        <f t="shared" si="189"/>
        <v>0</v>
      </c>
      <c r="EM360" s="210">
        <f t="shared" si="189"/>
        <v>0</v>
      </c>
      <c r="EN360" s="210">
        <f t="shared" si="189"/>
        <v>0</v>
      </c>
      <c r="EO360" s="210">
        <f t="shared" si="189"/>
        <v>0</v>
      </c>
      <c r="EP360" s="210">
        <f t="shared" si="189"/>
        <v>0</v>
      </c>
      <c r="EQ360" s="210">
        <f t="shared" si="189"/>
        <v>0</v>
      </c>
      <c r="ER360" s="210">
        <f t="shared" si="189"/>
        <v>0</v>
      </c>
      <c r="ES360" s="210">
        <f t="shared" si="189"/>
        <v>0</v>
      </c>
      <c r="ET360" s="210">
        <f t="shared" si="189"/>
        <v>0</v>
      </c>
      <c r="EU360" s="210">
        <f t="shared" si="189"/>
        <v>0</v>
      </c>
      <c r="EV360" s="210">
        <f t="shared" si="189"/>
        <v>0</v>
      </c>
      <c r="EW360" s="210">
        <f t="shared" si="189"/>
        <v>0</v>
      </c>
      <c r="EX360" s="210">
        <f t="shared" si="189"/>
        <v>0</v>
      </c>
      <c r="EY360" s="210">
        <f t="shared" si="189"/>
        <v>0</v>
      </c>
      <c r="EZ360" s="210">
        <f t="shared" si="189"/>
        <v>0</v>
      </c>
      <c r="FA360" s="210">
        <f t="shared" si="189"/>
        <v>0</v>
      </c>
      <c r="FB360" s="210">
        <f t="shared" si="189"/>
        <v>0</v>
      </c>
      <c r="FC360" s="210">
        <f t="shared" si="189"/>
        <v>0</v>
      </c>
      <c r="FD360" s="210">
        <f t="shared" si="189"/>
        <v>0</v>
      </c>
      <c r="FE360" s="210">
        <f t="shared" si="189"/>
        <v>0</v>
      </c>
      <c r="FF360" s="210">
        <f t="shared" si="189"/>
        <v>0</v>
      </c>
      <c r="FG360" s="210">
        <f t="shared" si="189"/>
        <v>0</v>
      </c>
      <c r="FH360" s="210">
        <f t="shared" si="189"/>
        <v>0</v>
      </c>
      <c r="FI360" s="210">
        <f t="shared" si="189"/>
        <v>0</v>
      </c>
      <c r="FJ360" s="210">
        <f t="shared" si="189"/>
        <v>0</v>
      </c>
      <c r="FK360" s="210">
        <f t="shared" si="189"/>
        <v>0</v>
      </c>
      <c r="FL360" s="210">
        <f t="shared" si="189"/>
        <v>0</v>
      </c>
      <c r="FM360" s="210">
        <f t="shared" si="189"/>
        <v>0</v>
      </c>
      <c r="FN360" s="210">
        <f t="shared" si="189"/>
        <v>0</v>
      </c>
      <c r="FO360" s="210">
        <f t="shared" si="189"/>
        <v>0</v>
      </c>
      <c r="FP360" s="210">
        <f t="shared" si="189"/>
        <v>0</v>
      </c>
      <c r="FQ360" s="210">
        <f t="shared" si="189"/>
        <v>0</v>
      </c>
      <c r="FR360" s="210">
        <f t="shared" si="189"/>
        <v>0</v>
      </c>
      <c r="FS360" s="210">
        <f t="shared" si="189"/>
        <v>0</v>
      </c>
      <c r="FT360" s="210">
        <f t="shared" si="189"/>
        <v>0</v>
      </c>
      <c r="FU360" s="210">
        <f t="shared" si="189"/>
        <v>0</v>
      </c>
      <c r="FV360" s="210">
        <f t="shared" si="189"/>
        <v>0</v>
      </c>
      <c r="FW360" s="210">
        <f t="shared" si="189"/>
        <v>0</v>
      </c>
      <c r="FX360" s="210">
        <f t="shared" si="189"/>
        <v>0</v>
      </c>
      <c r="FY360" s="210">
        <f t="shared" si="189"/>
        <v>0</v>
      </c>
      <c r="FZ360" s="210">
        <f t="shared" si="189"/>
        <v>0</v>
      </c>
      <c r="GA360" s="210">
        <f t="shared" si="189"/>
        <v>0</v>
      </c>
      <c r="GB360" s="210">
        <f t="shared" si="189"/>
        <v>0</v>
      </c>
      <c r="GC360" s="210">
        <f t="shared" si="189"/>
        <v>0</v>
      </c>
      <c r="GD360" s="210">
        <f t="shared" si="189"/>
        <v>0</v>
      </c>
      <c r="GE360" s="210">
        <f t="shared" si="189"/>
        <v>0</v>
      </c>
      <c r="GF360" s="210">
        <f t="shared" si="189"/>
        <v>0</v>
      </c>
      <c r="GG360" s="210">
        <f t="shared" si="189"/>
        <v>0</v>
      </c>
      <c r="GH360" s="210">
        <f t="shared" si="189"/>
        <v>0</v>
      </c>
      <c r="GI360" s="210">
        <f t="shared" si="189"/>
        <v>0</v>
      </c>
      <c r="GK360" s="216">
        <f t="shared" si="155"/>
        <v>0</v>
      </c>
      <c r="GL360" s="216">
        <f t="shared" si="150"/>
        <v>0</v>
      </c>
      <c r="GM360" s="216">
        <f t="shared" si="151"/>
        <v>0</v>
      </c>
      <c r="GN360" s="216">
        <f t="shared" si="152"/>
        <v>0</v>
      </c>
    </row>
    <row r="361" spans="1:196" x14ac:dyDescent="0.35">
      <c r="A361" s="9">
        <f>Report!$C$4</f>
        <v>1</v>
      </c>
      <c r="B361" t="str">
        <f>VLOOKUP($A361,Centers!$B$1:$C$120,2,)</f>
        <v>GATE</v>
      </c>
      <c r="C361" s="209">
        <v>45047</v>
      </c>
      <c r="D361" s="113">
        <f>IF($A361=1,SUM(SUMIFS(Indent!$E:$E,Indent!$C:$C,Waterfall!$C361,Indent!$A:$A,Centers!$A$2),SUMIFS(Indent!$E:$E,Indent!$C:$C,Waterfall!$C361,Indent!$A:$A,Centers!$A$3),SUMIFS(Indent!$E:$E,Indent!$C:$C,Waterfall!$C361,Indent!$A:$A,Centers!$A$4),SUMIFS(Indent!$E:$E,Indent!$C:$C,Waterfall!$C361,Indent!$A:$A,Centers!$A$5),SUMIFS(Indent!$E:$E,Indent!$C:$C,Waterfall!$C361,Indent!$A:$A,Centers!$A$6),SUMIFS(Indent!$E:$E,Indent!$C:$C,Waterfall!$C361,Indent!$A:$A,Centers!$A$7),SUMIFS(Indent!$E:$E,Indent!$C:$C,Waterfall!$C361,Indent!$A:$A,Centers!$A$8)),SUMIFS(Indent!$E:$E,Indent!$C:$C,Waterfall!$C361,Indent!$A:$A,$A361))</f>
        <v>0</v>
      </c>
      <c r="E361" s="210">
        <f t="shared" si="148"/>
        <v>0</v>
      </c>
      <c r="F361" s="210">
        <f t="shared" si="188"/>
        <v>0</v>
      </c>
      <c r="G361" s="210">
        <f t="shared" si="188"/>
        <v>0</v>
      </c>
      <c r="H361" s="210">
        <f t="shared" si="188"/>
        <v>0</v>
      </c>
      <c r="I361" s="210">
        <f t="shared" si="188"/>
        <v>0</v>
      </c>
      <c r="J361" s="210">
        <f t="shared" si="188"/>
        <v>0</v>
      </c>
      <c r="K361" s="210">
        <f t="shared" si="188"/>
        <v>0</v>
      </c>
      <c r="L361" s="210">
        <f t="shared" si="188"/>
        <v>0</v>
      </c>
      <c r="M361" s="210">
        <f t="shared" si="188"/>
        <v>0</v>
      </c>
      <c r="N361" s="210">
        <f t="shared" si="188"/>
        <v>0</v>
      </c>
      <c r="O361" s="210">
        <f t="shared" si="188"/>
        <v>0</v>
      </c>
      <c r="P361" s="210">
        <f t="shared" si="188"/>
        <v>0</v>
      </c>
      <c r="Q361" s="210">
        <f t="shared" si="188"/>
        <v>0</v>
      </c>
      <c r="R361" s="210">
        <f t="shared" si="188"/>
        <v>0</v>
      </c>
      <c r="S361" s="210">
        <f t="shared" si="188"/>
        <v>0</v>
      </c>
      <c r="T361" s="210">
        <f t="shared" si="188"/>
        <v>0</v>
      </c>
      <c r="U361" s="210">
        <f t="shared" si="188"/>
        <v>0</v>
      </c>
      <c r="V361" s="210">
        <f t="shared" si="188"/>
        <v>0</v>
      </c>
      <c r="W361" s="210">
        <f t="shared" si="188"/>
        <v>0</v>
      </c>
      <c r="X361" s="210">
        <f t="shared" si="188"/>
        <v>0</v>
      </c>
      <c r="Y361" s="210">
        <f t="shared" si="188"/>
        <v>0</v>
      </c>
      <c r="Z361" s="210">
        <f t="shared" si="188"/>
        <v>0</v>
      </c>
      <c r="AA361" s="210">
        <f t="shared" si="188"/>
        <v>0</v>
      </c>
      <c r="AB361" s="210">
        <f t="shared" si="188"/>
        <v>0</v>
      </c>
      <c r="AC361" s="210">
        <f t="shared" si="188"/>
        <v>0</v>
      </c>
      <c r="AD361" s="210">
        <f t="shared" si="188"/>
        <v>0</v>
      </c>
      <c r="AE361" s="210">
        <f t="shared" si="188"/>
        <v>0</v>
      </c>
      <c r="AF361" s="210">
        <f t="shared" si="188"/>
        <v>0</v>
      </c>
      <c r="AG361" s="210">
        <f t="shared" si="188"/>
        <v>0</v>
      </c>
      <c r="AH361" s="210">
        <f t="shared" si="188"/>
        <v>0</v>
      </c>
      <c r="AI361" s="210">
        <f t="shared" si="188"/>
        <v>0</v>
      </c>
      <c r="AJ361" s="210">
        <f t="shared" si="188"/>
        <v>0</v>
      </c>
      <c r="AK361" s="210">
        <f t="shared" si="188"/>
        <v>0</v>
      </c>
      <c r="AL361" s="210">
        <f t="shared" si="188"/>
        <v>0</v>
      </c>
      <c r="AM361" s="210">
        <f t="shared" si="188"/>
        <v>0</v>
      </c>
      <c r="AN361" s="210">
        <f t="shared" si="188"/>
        <v>0</v>
      </c>
      <c r="AO361" s="210">
        <f t="shared" si="188"/>
        <v>0</v>
      </c>
      <c r="AP361" s="210">
        <f t="shared" si="188"/>
        <v>0</v>
      </c>
      <c r="AQ361" s="210">
        <f t="shared" si="188"/>
        <v>0</v>
      </c>
      <c r="AR361" s="210">
        <f t="shared" si="188"/>
        <v>0</v>
      </c>
      <c r="AS361" s="210">
        <f t="shared" si="188"/>
        <v>0</v>
      </c>
      <c r="AT361" s="210">
        <f t="shared" si="188"/>
        <v>0</v>
      </c>
      <c r="AU361" s="210">
        <f t="shared" si="188"/>
        <v>0</v>
      </c>
      <c r="AV361" s="210">
        <f t="shared" si="188"/>
        <v>0</v>
      </c>
      <c r="AW361" s="210">
        <f t="shared" si="188"/>
        <v>0</v>
      </c>
      <c r="AX361" s="210">
        <f t="shared" si="188"/>
        <v>0</v>
      </c>
      <c r="AY361" s="210">
        <f t="shared" si="188"/>
        <v>0</v>
      </c>
      <c r="AZ361" s="210">
        <f t="shared" si="188"/>
        <v>0</v>
      </c>
      <c r="BA361" s="210">
        <f t="shared" si="188"/>
        <v>0</v>
      </c>
      <c r="BB361" s="210">
        <f t="shared" si="188"/>
        <v>0</v>
      </c>
      <c r="BC361" s="210">
        <f t="shared" si="188"/>
        <v>0</v>
      </c>
      <c r="BD361" s="210">
        <f t="shared" si="188"/>
        <v>0</v>
      </c>
      <c r="BE361" s="210">
        <f t="shared" si="188"/>
        <v>0</v>
      </c>
      <c r="BF361" s="210">
        <f t="shared" si="188"/>
        <v>0</v>
      </c>
      <c r="BG361" s="210">
        <f t="shared" si="188"/>
        <v>0</v>
      </c>
      <c r="BH361" s="210">
        <f t="shared" si="188"/>
        <v>0</v>
      </c>
      <c r="BI361" s="210">
        <f t="shared" si="188"/>
        <v>0</v>
      </c>
      <c r="BJ361" s="210">
        <f t="shared" si="188"/>
        <v>0</v>
      </c>
      <c r="BK361" s="210">
        <f t="shared" si="188"/>
        <v>0</v>
      </c>
      <c r="BL361" s="210">
        <f t="shared" si="188"/>
        <v>0</v>
      </c>
      <c r="BM361" s="210">
        <f t="shared" si="188"/>
        <v>0</v>
      </c>
      <c r="BN361" s="210">
        <f t="shared" si="188"/>
        <v>0</v>
      </c>
      <c r="BO361" s="210">
        <f t="shared" si="188"/>
        <v>0</v>
      </c>
      <c r="BP361" s="210">
        <f t="shared" si="188"/>
        <v>0</v>
      </c>
      <c r="BQ361" s="210">
        <f t="shared" si="188"/>
        <v>0</v>
      </c>
      <c r="BR361" s="210">
        <f t="shared" si="186"/>
        <v>0</v>
      </c>
      <c r="BS361" s="210">
        <f t="shared" si="186"/>
        <v>0</v>
      </c>
      <c r="BT361" s="210">
        <f t="shared" si="186"/>
        <v>0</v>
      </c>
      <c r="BU361" s="210">
        <f t="shared" si="186"/>
        <v>0</v>
      </c>
      <c r="BV361" s="210">
        <f t="shared" si="186"/>
        <v>0</v>
      </c>
      <c r="BW361" s="210">
        <f t="shared" si="186"/>
        <v>0</v>
      </c>
      <c r="BX361" s="210">
        <f t="shared" si="186"/>
        <v>0</v>
      </c>
      <c r="BY361" s="210">
        <f t="shared" si="186"/>
        <v>0</v>
      </c>
      <c r="BZ361" s="210">
        <f t="shared" si="186"/>
        <v>0</v>
      </c>
      <c r="CA361" s="210">
        <f t="shared" si="186"/>
        <v>0</v>
      </c>
      <c r="CB361" s="210">
        <f t="shared" si="186"/>
        <v>0</v>
      </c>
      <c r="CC361" s="210">
        <f t="shared" si="186"/>
        <v>0</v>
      </c>
      <c r="CD361" s="210">
        <f t="shared" si="186"/>
        <v>0</v>
      </c>
      <c r="CE361" s="210">
        <f t="shared" si="186"/>
        <v>0</v>
      </c>
      <c r="CF361" s="210">
        <f t="shared" si="186"/>
        <v>0</v>
      </c>
      <c r="CG361" s="210">
        <f t="shared" si="186"/>
        <v>0</v>
      </c>
      <c r="CH361" s="210">
        <f t="shared" si="186"/>
        <v>0</v>
      </c>
      <c r="CI361" s="210">
        <f t="shared" si="186"/>
        <v>0</v>
      </c>
      <c r="CJ361" s="210">
        <f t="shared" si="186"/>
        <v>0</v>
      </c>
      <c r="CK361" s="210">
        <f t="shared" si="186"/>
        <v>0</v>
      </c>
      <c r="CL361" s="210">
        <f t="shared" si="186"/>
        <v>0</v>
      </c>
      <c r="CM361" s="210">
        <f t="shared" si="186"/>
        <v>0</v>
      </c>
      <c r="CN361" s="210">
        <f t="shared" si="186"/>
        <v>0</v>
      </c>
      <c r="CO361" s="210">
        <f t="shared" si="186"/>
        <v>0</v>
      </c>
      <c r="CP361" s="210">
        <f t="shared" si="186"/>
        <v>0</v>
      </c>
      <c r="CQ361" s="210">
        <f t="shared" si="186"/>
        <v>0</v>
      </c>
      <c r="CR361" s="210">
        <f t="shared" si="186"/>
        <v>0</v>
      </c>
      <c r="CS361" s="210">
        <f t="shared" si="186"/>
        <v>0</v>
      </c>
      <c r="CT361" s="210">
        <f t="shared" si="186"/>
        <v>0</v>
      </c>
      <c r="CU361" s="210">
        <f t="shared" si="186"/>
        <v>0</v>
      </c>
      <c r="CV361" s="210">
        <f t="shared" si="186"/>
        <v>0</v>
      </c>
      <c r="CW361" s="210">
        <f t="shared" si="186"/>
        <v>0</v>
      </c>
      <c r="CX361" s="210">
        <f t="shared" si="186"/>
        <v>0</v>
      </c>
      <c r="CY361" s="210">
        <f t="shared" si="186"/>
        <v>0</v>
      </c>
      <c r="CZ361" s="210">
        <f t="shared" si="186"/>
        <v>0</v>
      </c>
      <c r="DA361" s="210">
        <f t="shared" si="186"/>
        <v>0</v>
      </c>
      <c r="DB361" s="210">
        <f t="shared" si="186"/>
        <v>0</v>
      </c>
      <c r="DC361" s="210">
        <f t="shared" si="186"/>
        <v>0</v>
      </c>
      <c r="DD361" s="210">
        <f t="shared" si="186"/>
        <v>0</v>
      </c>
      <c r="DE361" s="210">
        <f t="shared" si="186"/>
        <v>0</v>
      </c>
      <c r="DF361" s="210">
        <f t="shared" si="186"/>
        <v>0</v>
      </c>
      <c r="DG361" s="210">
        <f t="shared" si="186"/>
        <v>0</v>
      </c>
      <c r="DH361" s="210">
        <f t="shared" si="186"/>
        <v>0</v>
      </c>
      <c r="DI361" s="210">
        <f t="shared" si="186"/>
        <v>0</v>
      </c>
      <c r="DJ361" s="210">
        <f t="shared" si="186"/>
        <v>0</v>
      </c>
      <c r="DK361" s="210">
        <f t="shared" si="186"/>
        <v>0</v>
      </c>
      <c r="DL361" s="210">
        <f t="shared" si="186"/>
        <v>0</v>
      </c>
      <c r="DM361" s="210">
        <f t="shared" si="186"/>
        <v>0</v>
      </c>
      <c r="DN361" s="210">
        <f t="shared" si="186"/>
        <v>0</v>
      </c>
      <c r="DO361" s="210">
        <f t="shared" si="186"/>
        <v>0</v>
      </c>
      <c r="DP361" s="210">
        <f t="shared" si="186"/>
        <v>0</v>
      </c>
      <c r="DQ361" s="210">
        <f t="shared" si="186"/>
        <v>0</v>
      </c>
      <c r="DR361" s="210">
        <f t="shared" si="186"/>
        <v>0</v>
      </c>
      <c r="DS361" s="210">
        <f t="shared" si="186"/>
        <v>0</v>
      </c>
      <c r="DT361" s="210">
        <f t="shared" si="186"/>
        <v>0</v>
      </c>
      <c r="DU361" s="210">
        <f t="shared" si="186"/>
        <v>0</v>
      </c>
      <c r="DV361" s="210">
        <f t="shared" si="186"/>
        <v>0</v>
      </c>
      <c r="DW361" s="210">
        <f t="shared" si="186"/>
        <v>0</v>
      </c>
      <c r="DX361" s="210">
        <f t="shared" si="186"/>
        <v>0</v>
      </c>
      <c r="DY361" s="210">
        <f t="shared" si="186"/>
        <v>0</v>
      </c>
      <c r="DZ361" s="210">
        <f t="shared" si="186"/>
        <v>0</v>
      </c>
      <c r="EA361" s="210">
        <f t="shared" si="186"/>
        <v>0</v>
      </c>
      <c r="EB361" s="210">
        <f t="shared" si="186"/>
        <v>0</v>
      </c>
      <c r="EC361" s="210">
        <f t="shared" si="189"/>
        <v>0</v>
      </c>
      <c r="ED361" s="210">
        <f t="shared" si="189"/>
        <v>0</v>
      </c>
      <c r="EE361" s="210">
        <f t="shared" si="189"/>
        <v>0</v>
      </c>
      <c r="EF361" s="210">
        <f t="shared" si="189"/>
        <v>0</v>
      </c>
      <c r="EG361" s="210">
        <f t="shared" si="189"/>
        <v>0</v>
      </c>
      <c r="EH361" s="210">
        <f t="shared" si="189"/>
        <v>0</v>
      </c>
      <c r="EI361" s="210">
        <f t="shared" si="189"/>
        <v>0</v>
      </c>
      <c r="EJ361" s="210">
        <f t="shared" si="189"/>
        <v>0</v>
      </c>
      <c r="EK361" s="210">
        <f t="shared" si="189"/>
        <v>0</v>
      </c>
      <c r="EL361" s="210">
        <f t="shared" si="189"/>
        <v>0</v>
      </c>
      <c r="EM361" s="210">
        <f t="shared" si="189"/>
        <v>0</v>
      </c>
      <c r="EN361" s="210">
        <f t="shared" si="189"/>
        <v>0</v>
      </c>
      <c r="EO361" s="210">
        <f t="shared" si="189"/>
        <v>0</v>
      </c>
      <c r="EP361" s="210">
        <f t="shared" si="189"/>
        <v>0</v>
      </c>
      <c r="EQ361" s="210">
        <f t="shared" si="189"/>
        <v>0</v>
      </c>
      <c r="ER361" s="210">
        <f t="shared" si="189"/>
        <v>0</v>
      </c>
      <c r="ES361" s="210">
        <f t="shared" si="189"/>
        <v>0</v>
      </c>
      <c r="ET361" s="210">
        <f t="shared" si="189"/>
        <v>0</v>
      </c>
      <c r="EU361" s="210">
        <f t="shared" si="189"/>
        <v>0</v>
      </c>
      <c r="EV361" s="210">
        <f t="shared" si="189"/>
        <v>0</v>
      </c>
      <c r="EW361" s="210">
        <f t="shared" si="189"/>
        <v>0</v>
      </c>
      <c r="EX361" s="210">
        <f t="shared" si="189"/>
        <v>0</v>
      </c>
      <c r="EY361" s="210">
        <f t="shared" si="189"/>
        <v>0</v>
      </c>
      <c r="EZ361" s="210">
        <f t="shared" si="189"/>
        <v>0</v>
      </c>
      <c r="FA361" s="210">
        <f t="shared" si="189"/>
        <v>0</v>
      </c>
      <c r="FB361" s="210">
        <f t="shared" si="189"/>
        <v>0</v>
      </c>
      <c r="FC361" s="210">
        <f t="shared" si="189"/>
        <v>0</v>
      </c>
      <c r="FD361" s="210">
        <f t="shared" si="189"/>
        <v>0</v>
      </c>
      <c r="FE361" s="210">
        <f t="shared" si="189"/>
        <v>0</v>
      </c>
      <c r="FF361" s="210">
        <f t="shared" si="189"/>
        <v>0</v>
      </c>
      <c r="FG361" s="210">
        <f t="shared" si="189"/>
        <v>0</v>
      </c>
      <c r="FH361" s="210">
        <f t="shared" si="189"/>
        <v>0</v>
      </c>
      <c r="FI361" s="210">
        <f t="shared" si="189"/>
        <v>0</v>
      </c>
      <c r="FJ361" s="210">
        <f t="shared" si="189"/>
        <v>0</v>
      </c>
      <c r="FK361" s="210">
        <f t="shared" si="189"/>
        <v>0</v>
      </c>
      <c r="FL361" s="210">
        <f t="shared" si="189"/>
        <v>0</v>
      </c>
      <c r="FM361" s="210">
        <f t="shared" si="189"/>
        <v>0</v>
      </c>
      <c r="FN361" s="210">
        <f t="shared" si="189"/>
        <v>0</v>
      </c>
      <c r="FO361" s="210">
        <f t="shared" si="189"/>
        <v>0</v>
      </c>
      <c r="FP361" s="210">
        <f t="shared" si="189"/>
        <v>0</v>
      </c>
      <c r="FQ361" s="210">
        <f t="shared" si="189"/>
        <v>0</v>
      </c>
      <c r="FR361" s="210">
        <f t="shared" si="189"/>
        <v>0</v>
      </c>
      <c r="FS361" s="210">
        <f t="shared" si="189"/>
        <v>0</v>
      </c>
      <c r="FT361" s="210">
        <f t="shared" si="189"/>
        <v>0</v>
      </c>
      <c r="FU361" s="210">
        <f t="shared" si="189"/>
        <v>0</v>
      </c>
      <c r="FV361" s="210">
        <f t="shared" si="189"/>
        <v>0</v>
      </c>
      <c r="FW361" s="210">
        <f t="shared" si="189"/>
        <v>0</v>
      </c>
      <c r="FX361" s="210">
        <f t="shared" si="189"/>
        <v>0</v>
      </c>
      <c r="FY361" s="210">
        <f t="shared" si="189"/>
        <v>0</v>
      </c>
      <c r="FZ361" s="210">
        <f t="shared" si="189"/>
        <v>0</v>
      </c>
      <c r="GA361" s="210">
        <f t="shared" si="189"/>
        <v>0</v>
      </c>
      <c r="GB361" s="210">
        <f t="shared" si="189"/>
        <v>0</v>
      </c>
      <c r="GC361" s="210">
        <f t="shared" si="189"/>
        <v>0</v>
      </c>
      <c r="GD361" s="210">
        <f t="shared" si="189"/>
        <v>0</v>
      </c>
      <c r="GE361" s="210">
        <f t="shared" si="189"/>
        <v>0</v>
      </c>
      <c r="GF361" s="210">
        <f t="shared" si="189"/>
        <v>0</v>
      </c>
      <c r="GG361" s="210">
        <f t="shared" si="189"/>
        <v>0</v>
      </c>
      <c r="GH361" s="210">
        <f t="shared" si="189"/>
        <v>0</v>
      </c>
      <c r="GI361" s="210">
        <f t="shared" si="189"/>
        <v>0</v>
      </c>
      <c r="GK361" s="216">
        <f t="shared" si="155"/>
        <v>0</v>
      </c>
      <c r="GL361" s="216">
        <f t="shared" si="150"/>
        <v>0</v>
      </c>
      <c r="GM361" s="216">
        <f t="shared" si="151"/>
        <v>0</v>
      </c>
      <c r="GN361" s="216">
        <f t="shared" si="152"/>
        <v>0</v>
      </c>
    </row>
    <row r="362" spans="1:196" x14ac:dyDescent="0.35">
      <c r="A362" s="9">
        <f>Report!$C$4</f>
        <v>1</v>
      </c>
      <c r="B362" t="str">
        <f>VLOOKUP($A362,Centers!$B$1:$C$120,2,)</f>
        <v>GATE</v>
      </c>
      <c r="C362" s="209">
        <v>45048</v>
      </c>
      <c r="D362" s="113">
        <f>IF($A362=1,SUM(SUMIFS(Indent!$E:$E,Indent!$C:$C,Waterfall!$C362,Indent!$A:$A,Centers!$A$2),SUMIFS(Indent!$E:$E,Indent!$C:$C,Waterfall!$C362,Indent!$A:$A,Centers!$A$3),SUMIFS(Indent!$E:$E,Indent!$C:$C,Waterfall!$C362,Indent!$A:$A,Centers!$A$4),SUMIFS(Indent!$E:$E,Indent!$C:$C,Waterfall!$C362,Indent!$A:$A,Centers!$A$5),SUMIFS(Indent!$E:$E,Indent!$C:$C,Waterfall!$C362,Indent!$A:$A,Centers!$A$6),SUMIFS(Indent!$E:$E,Indent!$C:$C,Waterfall!$C362,Indent!$A:$A,Centers!$A$7),SUMIFS(Indent!$E:$E,Indent!$C:$C,Waterfall!$C362,Indent!$A:$A,Centers!$A$8)),SUMIFS(Indent!$E:$E,Indent!$C:$C,Waterfall!$C362,Indent!$A:$A,$A362))</f>
        <v>0</v>
      </c>
      <c r="E362" s="210">
        <f t="shared" si="148"/>
        <v>0</v>
      </c>
      <c r="F362" s="210">
        <f t="shared" si="188"/>
        <v>0</v>
      </c>
      <c r="G362" s="210">
        <f t="shared" si="188"/>
        <v>0</v>
      </c>
      <c r="H362" s="210">
        <f t="shared" si="188"/>
        <v>0</v>
      </c>
      <c r="I362" s="210">
        <f t="shared" si="188"/>
        <v>0</v>
      </c>
      <c r="J362" s="210">
        <f t="shared" si="188"/>
        <v>0</v>
      </c>
      <c r="K362" s="210">
        <f t="shared" si="188"/>
        <v>0</v>
      </c>
      <c r="L362" s="210">
        <f t="shared" si="188"/>
        <v>0</v>
      </c>
      <c r="M362" s="210">
        <f t="shared" si="188"/>
        <v>0</v>
      </c>
      <c r="N362" s="210">
        <f t="shared" si="188"/>
        <v>0</v>
      </c>
      <c r="O362" s="210">
        <f t="shared" si="188"/>
        <v>0</v>
      </c>
      <c r="P362" s="210">
        <f t="shared" si="188"/>
        <v>0</v>
      </c>
      <c r="Q362" s="210">
        <f t="shared" si="188"/>
        <v>0</v>
      </c>
      <c r="R362" s="210">
        <f t="shared" si="188"/>
        <v>0</v>
      </c>
      <c r="S362" s="210">
        <f t="shared" si="188"/>
        <v>0</v>
      </c>
      <c r="T362" s="210">
        <f t="shared" si="188"/>
        <v>0</v>
      </c>
      <c r="U362" s="210">
        <f t="shared" si="188"/>
        <v>0</v>
      </c>
      <c r="V362" s="210">
        <f t="shared" si="188"/>
        <v>0</v>
      </c>
      <c r="W362" s="210">
        <f t="shared" si="188"/>
        <v>0</v>
      </c>
      <c r="X362" s="210">
        <f t="shared" si="188"/>
        <v>0</v>
      </c>
      <c r="Y362" s="210">
        <f t="shared" si="188"/>
        <v>0</v>
      </c>
      <c r="Z362" s="210">
        <f t="shared" si="188"/>
        <v>0</v>
      </c>
      <c r="AA362" s="210">
        <f t="shared" si="188"/>
        <v>0</v>
      </c>
      <c r="AB362" s="210">
        <f t="shared" si="188"/>
        <v>0</v>
      </c>
      <c r="AC362" s="210">
        <f t="shared" si="188"/>
        <v>0</v>
      </c>
      <c r="AD362" s="210">
        <f t="shared" si="188"/>
        <v>0</v>
      </c>
      <c r="AE362" s="210">
        <f t="shared" si="188"/>
        <v>0</v>
      </c>
      <c r="AF362" s="210">
        <f t="shared" si="188"/>
        <v>0</v>
      </c>
      <c r="AG362" s="210">
        <f t="shared" si="188"/>
        <v>0</v>
      </c>
      <c r="AH362" s="210">
        <f t="shared" si="188"/>
        <v>0</v>
      </c>
      <c r="AI362" s="210">
        <f t="shared" si="188"/>
        <v>0</v>
      </c>
      <c r="AJ362" s="210">
        <f t="shared" si="188"/>
        <v>0</v>
      </c>
      <c r="AK362" s="210">
        <f t="shared" si="188"/>
        <v>0</v>
      </c>
      <c r="AL362" s="210">
        <f t="shared" si="188"/>
        <v>0</v>
      </c>
      <c r="AM362" s="210">
        <f t="shared" si="188"/>
        <v>0</v>
      </c>
      <c r="AN362" s="210">
        <f t="shared" si="188"/>
        <v>0</v>
      </c>
      <c r="AO362" s="210">
        <f t="shared" si="188"/>
        <v>0</v>
      </c>
      <c r="AP362" s="210">
        <f t="shared" si="188"/>
        <v>0</v>
      </c>
      <c r="AQ362" s="210">
        <f t="shared" si="188"/>
        <v>0</v>
      </c>
      <c r="AR362" s="210">
        <f t="shared" si="188"/>
        <v>0</v>
      </c>
      <c r="AS362" s="210">
        <f t="shared" si="188"/>
        <v>0</v>
      </c>
      <c r="AT362" s="210">
        <f t="shared" si="188"/>
        <v>0</v>
      </c>
      <c r="AU362" s="210">
        <f t="shared" si="188"/>
        <v>0</v>
      </c>
      <c r="AV362" s="210">
        <f t="shared" si="188"/>
        <v>0</v>
      </c>
      <c r="AW362" s="210">
        <f t="shared" si="188"/>
        <v>0</v>
      </c>
      <c r="AX362" s="210">
        <f t="shared" si="188"/>
        <v>0</v>
      </c>
      <c r="AY362" s="210">
        <f t="shared" si="188"/>
        <v>0</v>
      </c>
      <c r="AZ362" s="210">
        <f t="shared" si="188"/>
        <v>0</v>
      </c>
      <c r="BA362" s="210">
        <f t="shared" si="188"/>
        <v>0</v>
      </c>
      <c r="BB362" s="210">
        <f t="shared" si="188"/>
        <v>0</v>
      </c>
      <c r="BC362" s="210">
        <f t="shared" si="188"/>
        <v>0</v>
      </c>
      <c r="BD362" s="210">
        <f t="shared" si="188"/>
        <v>0</v>
      </c>
      <c r="BE362" s="210">
        <f t="shared" si="188"/>
        <v>0</v>
      </c>
      <c r="BF362" s="210">
        <f t="shared" si="188"/>
        <v>0</v>
      </c>
      <c r="BG362" s="210">
        <f t="shared" si="188"/>
        <v>0</v>
      </c>
      <c r="BH362" s="210">
        <f t="shared" si="188"/>
        <v>0</v>
      </c>
      <c r="BI362" s="210">
        <f t="shared" si="188"/>
        <v>0</v>
      </c>
      <c r="BJ362" s="210">
        <f t="shared" si="188"/>
        <v>0</v>
      </c>
      <c r="BK362" s="210">
        <f t="shared" si="188"/>
        <v>0</v>
      </c>
      <c r="BL362" s="210">
        <f t="shared" si="188"/>
        <v>0</v>
      </c>
      <c r="BM362" s="210">
        <f t="shared" si="188"/>
        <v>0</v>
      </c>
      <c r="BN362" s="210">
        <f t="shared" si="188"/>
        <v>0</v>
      </c>
      <c r="BO362" s="210">
        <f t="shared" si="188"/>
        <v>0</v>
      </c>
      <c r="BP362" s="210">
        <f t="shared" si="188"/>
        <v>0</v>
      </c>
      <c r="BQ362" s="210">
        <f t="shared" si="188"/>
        <v>0</v>
      </c>
      <c r="BR362" s="210">
        <f t="shared" si="186"/>
        <v>0</v>
      </c>
      <c r="BS362" s="210">
        <f t="shared" si="186"/>
        <v>0</v>
      </c>
      <c r="BT362" s="210">
        <f t="shared" si="186"/>
        <v>0</v>
      </c>
      <c r="BU362" s="210">
        <f t="shared" si="186"/>
        <v>0</v>
      </c>
      <c r="BV362" s="210">
        <f t="shared" si="186"/>
        <v>0</v>
      </c>
      <c r="BW362" s="210">
        <f t="shared" si="186"/>
        <v>0</v>
      </c>
      <c r="BX362" s="210">
        <f t="shared" si="186"/>
        <v>0</v>
      </c>
      <c r="BY362" s="210">
        <f t="shared" si="186"/>
        <v>0</v>
      </c>
      <c r="BZ362" s="210">
        <f t="shared" si="186"/>
        <v>0</v>
      </c>
      <c r="CA362" s="210">
        <f t="shared" si="186"/>
        <v>0</v>
      </c>
      <c r="CB362" s="210">
        <f t="shared" si="186"/>
        <v>0</v>
      </c>
      <c r="CC362" s="210">
        <f t="shared" si="186"/>
        <v>0</v>
      </c>
      <c r="CD362" s="210">
        <f t="shared" si="186"/>
        <v>0</v>
      </c>
      <c r="CE362" s="210">
        <f t="shared" si="186"/>
        <v>0</v>
      </c>
      <c r="CF362" s="210">
        <f t="shared" si="186"/>
        <v>0</v>
      </c>
      <c r="CG362" s="210">
        <f t="shared" si="186"/>
        <v>0</v>
      </c>
      <c r="CH362" s="210">
        <f t="shared" si="186"/>
        <v>0</v>
      </c>
      <c r="CI362" s="210">
        <f t="shared" si="186"/>
        <v>0</v>
      </c>
      <c r="CJ362" s="210">
        <f t="shared" si="186"/>
        <v>0</v>
      </c>
      <c r="CK362" s="210">
        <f t="shared" si="186"/>
        <v>0</v>
      </c>
      <c r="CL362" s="210">
        <f t="shared" si="186"/>
        <v>0</v>
      </c>
      <c r="CM362" s="210">
        <f t="shared" si="186"/>
        <v>0</v>
      </c>
      <c r="CN362" s="210">
        <f t="shared" si="186"/>
        <v>0</v>
      </c>
      <c r="CO362" s="210">
        <f t="shared" si="186"/>
        <v>0</v>
      </c>
      <c r="CP362" s="210">
        <f t="shared" si="186"/>
        <v>0</v>
      </c>
      <c r="CQ362" s="210">
        <f t="shared" si="186"/>
        <v>0</v>
      </c>
      <c r="CR362" s="210">
        <f t="shared" si="186"/>
        <v>0</v>
      </c>
      <c r="CS362" s="210">
        <f t="shared" si="186"/>
        <v>0</v>
      </c>
      <c r="CT362" s="210">
        <f t="shared" si="186"/>
        <v>0</v>
      </c>
      <c r="CU362" s="210">
        <f t="shared" si="186"/>
        <v>0</v>
      </c>
      <c r="CV362" s="210">
        <f t="shared" si="186"/>
        <v>0</v>
      </c>
      <c r="CW362" s="210">
        <f t="shared" si="186"/>
        <v>0</v>
      </c>
      <c r="CX362" s="210">
        <f t="shared" si="186"/>
        <v>0</v>
      </c>
      <c r="CY362" s="210">
        <f t="shared" si="186"/>
        <v>0</v>
      </c>
      <c r="CZ362" s="210">
        <f t="shared" si="186"/>
        <v>0</v>
      </c>
      <c r="DA362" s="210">
        <f t="shared" si="186"/>
        <v>0</v>
      </c>
      <c r="DB362" s="210">
        <f t="shared" si="186"/>
        <v>0</v>
      </c>
      <c r="DC362" s="210">
        <f t="shared" si="186"/>
        <v>0</v>
      </c>
      <c r="DD362" s="210">
        <f t="shared" si="186"/>
        <v>0</v>
      </c>
      <c r="DE362" s="210">
        <f t="shared" si="186"/>
        <v>0</v>
      </c>
      <c r="DF362" s="210">
        <f t="shared" si="186"/>
        <v>0</v>
      </c>
      <c r="DG362" s="210">
        <f t="shared" si="186"/>
        <v>0</v>
      </c>
      <c r="DH362" s="210">
        <f t="shared" si="186"/>
        <v>0</v>
      </c>
      <c r="DI362" s="210">
        <f t="shared" si="186"/>
        <v>0</v>
      </c>
      <c r="DJ362" s="210">
        <f t="shared" si="186"/>
        <v>0</v>
      </c>
      <c r="DK362" s="210">
        <f t="shared" si="186"/>
        <v>0</v>
      </c>
      <c r="DL362" s="210">
        <f t="shared" si="186"/>
        <v>0</v>
      </c>
      <c r="DM362" s="210">
        <f t="shared" si="186"/>
        <v>0</v>
      </c>
      <c r="DN362" s="210">
        <f t="shared" si="186"/>
        <v>0</v>
      </c>
      <c r="DO362" s="210">
        <f t="shared" si="186"/>
        <v>0</v>
      </c>
      <c r="DP362" s="210">
        <f t="shared" si="186"/>
        <v>0</v>
      </c>
      <c r="DQ362" s="210">
        <f t="shared" si="186"/>
        <v>0</v>
      </c>
      <c r="DR362" s="210">
        <f t="shared" si="186"/>
        <v>0</v>
      </c>
      <c r="DS362" s="210">
        <f t="shared" si="186"/>
        <v>0</v>
      </c>
      <c r="DT362" s="210">
        <f t="shared" si="186"/>
        <v>0</v>
      </c>
      <c r="DU362" s="210">
        <f t="shared" si="186"/>
        <v>0</v>
      </c>
      <c r="DV362" s="210">
        <f t="shared" si="186"/>
        <v>0</v>
      </c>
      <c r="DW362" s="210">
        <f t="shared" si="186"/>
        <v>0</v>
      </c>
      <c r="DX362" s="210">
        <f t="shared" si="186"/>
        <v>0</v>
      </c>
      <c r="DY362" s="210">
        <f t="shared" si="186"/>
        <v>0</v>
      </c>
      <c r="DZ362" s="210">
        <f t="shared" si="186"/>
        <v>0</v>
      </c>
      <c r="EA362" s="210">
        <f t="shared" si="186"/>
        <v>0</v>
      </c>
      <c r="EB362" s="210">
        <f t="shared" si="186"/>
        <v>0</v>
      </c>
      <c r="EC362" s="210">
        <f t="shared" si="189"/>
        <v>0</v>
      </c>
      <c r="ED362" s="210">
        <f t="shared" si="189"/>
        <v>0</v>
      </c>
      <c r="EE362" s="210">
        <f t="shared" si="189"/>
        <v>0</v>
      </c>
      <c r="EF362" s="210">
        <f t="shared" si="189"/>
        <v>0</v>
      </c>
      <c r="EG362" s="210">
        <f t="shared" si="189"/>
        <v>0</v>
      </c>
      <c r="EH362" s="210">
        <f t="shared" si="189"/>
        <v>0</v>
      </c>
      <c r="EI362" s="210">
        <f t="shared" si="189"/>
        <v>0</v>
      </c>
      <c r="EJ362" s="210">
        <f t="shared" si="189"/>
        <v>0</v>
      </c>
      <c r="EK362" s="210">
        <f t="shared" si="189"/>
        <v>0</v>
      </c>
      <c r="EL362" s="210">
        <f t="shared" si="189"/>
        <v>0</v>
      </c>
      <c r="EM362" s="210">
        <f t="shared" si="189"/>
        <v>0</v>
      </c>
      <c r="EN362" s="210">
        <f t="shared" si="189"/>
        <v>0</v>
      </c>
      <c r="EO362" s="210">
        <f t="shared" si="189"/>
        <v>0</v>
      </c>
      <c r="EP362" s="210">
        <f t="shared" si="189"/>
        <v>0</v>
      </c>
      <c r="EQ362" s="210">
        <f t="shared" si="189"/>
        <v>0</v>
      </c>
      <c r="ER362" s="210">
        <f t="shared" si="189"/>
        <v>0</v>
      </c>
      <c r="ES362" s="210">
        <f t="shared" si="189"/>
        <v>0</v>
      </c>
      <c r="ET362" s="210">
        <f t="shared" si="189"/>
        <v>0</v>
      </c>
      <c r="EU362" s="210">
        <f t="shared" si="189"/>
        <v>0</v>
      </c>
      <c r="EV362" s="210">
        <f t="shared" si="189"/>
        <v>0</v>
      </c>
      <c r="EW362" s="210">
        <f t="shared" si="189"/>
        <v>0</v>
      </c>
      <c r="EX362" s="210">
        <f t="shared" si="189"/>
        <v>0</v>
      </c>
      <c r="EY362" s="210">
        <f t="shared" si="189"/>
        <v>0</v>
      </c>
      <c r="EZ362" s="210">
        <f t="shared" si="189"/>
        <v>0</v>
      </c>
      <c r="FA362" s="210">
        <f t="shared" si="189"/>
        <v>0</v>
      </c>
      <c r="FB362" s="210">
        <f t="shared" si="189"/>
        <v>0</v>
      </c>
      <c r="FC362" s="210">
        <f t="shared" si="189"/>
        <v>0</v>
      </c>
      <c r="FD362" s="210">
        <f t="shared" si="189"/>
        <v>0</v>
      </c>
      <c r="FE362" s="210">
        <f t="shared" si="189"/>
        <v>0</v>
      </c>
      <c r="FF362" s="210">
        <f t="shared" si="189"/>
        <v>0</v>
      </c>
      <c r="FG362" s="210">
        <f t="shared" si="189"/>
        <v>0</v>
      </c>
      <c r="FH362" s="210">
        <f t="shared" si="189"/>
        <v>0</v>
      </c>
      <c r="FI362" s="210">
        <f t="shared" si="189"/>
        <v>0</v>
      </c>
      <c r="FJ362" s="210">
        <f t="shared" si="189"/>
        <v>0</v>
      </c>
      <c r="FK362" s="210">
        <f t="shared" si="189"/>
        <v>0</v>
      </c>
      <c r="FL362" s="210">
        <f t="shared" si="189"/>
        <v>0</v>
      </c>
      <c r="FM362" s="210">
        <f t="shared" si="189"/>
        <v>0</v>
      </c>
      <c r="FN362" s="210">
        <f t="shared" si="189"/>
        <v>0</v>
      </c>
      <c r="FO362" s="210">
        <f t="shared" si="189"/>
        <v>0</v>
      </c>
      <c r="FP362" s="210">
        <f t="shared" si="189"/>
        <v>0</v>
      </c>
      <c r="FQ362" s="210">
        <f t="shared" si="189"/>
        <v>0</v>
      </c>
      <c r="FR362" s="210">
        <f t="shared" si="189"/>
        <v>0</v>
      </c>
      <c r="FS362" s="210">
        <f t="shared" si="189"/>
        <v>0</v>
      </c>
      <c r="FT362" s="210">
        <f t="shared" si="189"/>
        <v>0</v>
      </c>
      <c r="FU362" s="210">
        <f t="shared" si="189"/>
        <v>0</v>
      </c>
      <c r="FV362" s="210">
        <f t="shared" si="189"/>
        <v>0</v>
      </c>
      <c r="FW362" s="210">
        <f t="shared" si="189"/>
        <v>0</v>
      </c>
      <c r="FX362" s="210">
        <f t="shared" si="189"/>
        <v>0</v>
      </c>
      <c r="FY362" s="210">
        <f t="shared" si="189"/>
        <v>0</v>
      </c>
      <c r="FZ362" s="210">
        <f t="shared" si="189"/>
        <v>0</v>
      </c>
      <c r="GA362" s="210">
        <f t="shared" si="189"/>
        <v>0</v>
      </c>
      <c r="GB362" s="210">
        <f t="shared" si="189"/>
        <v>0</v>
      </c>
      <c r="GC362" s="210">
        <f t="shared" si="189"/>
        <v>0</v>
      </c>
      <c r="GD362" s="210">
        <f t="shared" si="189"/>
        <v>0</v>
      </c>
      <c r="GE362" s="210">
        <f t="shared" si="189"/>
        <v>0</v>
      </c>
      <c r="GF362" s="210">
        <f t="shared" si="189"/>
        <v>0</v>
      </c>
      <c r="GG362" s="210">
        <f t="shared" si="189"/>
        <v>0</v>
      </c>
      <c r="GH362" s="210">
        <f t="shared" si="189"/>
        <v>0</v>
      </c>
      <c r="GI362" s="210">
        <f t="shared" si="189"/>
        <v>0</v>
      </c>
      <c r="GK362" s="216">
        <f t="shared" si="155"/>
        <v>0</v>
      </c>
      <c r="GL362" s="216">
        <f t="shared" si="150"/>
        <v>0</v>
      </c>
      <c r="GM362" s="216">
        <f t="shared" si="151"/>
        <v>0</v>
      </c>
      <c r="GN362" s="216">
        <f t="shared" si="152"/>
        <v>0</v>
      </c>
    </row>
    <row r="363" spans="1:196" x14ac:dyDescent="0.35">
      <c r="A363" s="9">
        <f>Report!$C$4</f>
        <v>1</v>
      </c>
      <c r="B363" t="str">
        <f>VLOOKUP($A363,Centers!$B$1:$C$120,2,)</f>
        <v>GATE</v>
      </c>
      <c r="C363" s="209">
        <v>45049</v>
      </c>
      <c r="D363" s="113">
        <f>IF($A363=1,SUM(SUMIFS(Indent!$E:$E,Indent!$C:$C,Waterfall!$C363,Indent!$A:$A,Centers!$A$2),SUMIFS(Indent!$E:$E,Indent!$C:$C,Waterfall!$C363,Indent!$A:$A,Centers!$A$3),SUMIFS(Indent!$E:$E,Indent!$C:$C,Waterfall!$C363,Indent!$A:$A,Centers!$A$4),SUMIFS(Indent!$E:$E,Indent!$C:$C,Waterfall!$C363,Indent!$A:$A,Centers!$A$5),SUMIFS(Indent!$E:$E,Indent!$C:$C,Waterfall!$C363,Indent!$A:$A,Centers!$A$6),SUMIFS(Indent!$E:$E,Indent!$C:$C,Waterfall!$C363,Indent!$A:$A,Centers!$A$7),SUMIFS(Indent!$E:$E,Indent!$C:$C,Waterfall!$C363,Indent!$A:$A,Centers!$A$8)),SUMIFS(Indent!$E:$E,Indent!$C:$C,Waterfall!$C363,Indent!$A:$A,$A363))</f>
        <v>0</v>
      </c>
      <c r="E363" s="210">
        <f t="shared" si="148"/>
        <v>0</v>
      </c>
      <c r="F363" s="210">
        <f t="shared" si="188"/>
        <v>0</v>
      </c>
      <c r="G363" s="210">
        <f t="shared" si="188"/>
        <v>0</v>
      </c>
      <c r="H363" s="210">
        <f t="shared" si="188"/>
        <v>0</v>
      </c>
      <c r="I363" s="210">
        <f t="shared" si="188"/>
        <v>0</v>
      </c>
      <c r="J363" s="210">
        <f t="shared" si="188"/>
        <v>0</v>
      </c>
      <c r="K363" s="210">
        <f t="shared" si="188"/>
        <v>0</v>
      </c>
      <c r="L363" s="210">
        <f t="shared" si="188"/>
        <v>0</v>
      </c>
      <c r="M363" s="210">
        <f t="shared" si="188"/>
        <v>0</v>
      </c>
      <c r="N363" s="210">
        <f t="shared" si="188"/>
        <v>0</v>
      </c>
      <c r="O363" s="210">
        <f t="shared" si="188"/>
        <v>0</v>
      </c>
      <c r="P363" s="210">
        <f t="shared" si="188"/>
        <v>0</v>
      </c>
      <c r="Q363" s="210">
        <f t="shared" si="188"/>
        <v>0</v>
      </c>
      <c r="R363" s="210">
        <f t="shared" si="188"/>
        <v>0</v>
      </c>
      <c r="S363" s="210">
        <f t="shared" si="188"/>
        <v>0</v>
      </c>
      <c r="T363" s="210">
        <f t="shared" si="188"/>
        <v>0</v>
      </c>
      <c r="U363" s="210">
        <f t="shared" si="188"/>
        <v>0</v>
      </c>
      <c r="V363" s="210">
        <f t="shared" si="188"/>
        <v>0</v>
      </c>
      <c r="W363" s="210">
        <f t="shared" si="188"/>
        <v>0</v>
      </c>
      <c r="X363" s="210">
        <f t="shared" si="188"/>
        <v>0</v>
      </c>
      <c r="Y363" s="210">
        <f t="shared" si="188"/>
        <v>0</v>
      </c>
      <c r="Z363" s="210">
        <f t="shared" si="188"/>
        <v>0</v>
      </c>
      <c r="AA363" s="210">
        <f t="shared" si="188"/>
        <v>0</v>
      </c>
      <c r="AB363" s="210">
        <f t="shared" si="188"/>
        <v>0</v>
      </c>
      <c r="AC363" s="210">
        <f t="shared" si="188"/>
        <v>0</v>
      </c>
      <c r="AD363" s="210">
        <f t="shared" si="188"/>
        <v>0</v>
      </c>
      <c r="AE363" s="210">
        <f t="shared" si="188"/>
        <v>0</v>
      </c>
      <c r="AF363" s="210">
        <f t="shared" si="188"/>
        <v>0</v>
      </c>
      <c r="AG363" s="210">
        <f t="shared" si="188"/>
        <v>0</v>
      </c>
      <c r="AH363" s="210">
        <f t="shared" si="188"/>
        <v>0</v>
      </c>
      <c r="AI363" s="210">
        <f t="shared" si="188"/>
        <v>0</v>
      </c>
      <c r="AJ363" s="210">
        <f t="shared" si="188"/>
        <v>0</v>
      </c>
      <c r="AK363" s="210">
        <f t="shared" si="188"/>
        <v>0</v>
      </c>
      <c r="AL363" s="210">
        <f t="shared" si="188"/>
        <v>0</v>
      </c>
      <c r="AM363" s="210">
        <f t="shared" si="188"/>
        <v>0</v>
      </c>
      <c r="AN363" s="210">
        <f t="shared" si="188"/>
        <v>0</v>
      </c>
      <c r="AO363" s="210">
        <f t="shared" si="188"/>
        <v>0</v>
      </c>
      <c r="AP363" s="210">
        <f t="shared" si="188"/>
        <v>0</v>
      </c>
      <c r="AQ363" s="210">
        <f t="shared" si="188"/>
        <v>0</v>
      </c>
      <c r="AR363" s="210">
        <f t="shared" si="188"/>
        <v>0</v>
      </c>
      <c r="AS363" s="210">
        <f t="shared" si="188"/>
        <v>0</v>
      </c>
      <c r="AT363" s="210">
        <f t="shared" si="188"/>
        <v>0</v>
      </c>
      <c r="AU363" s="210">
        <f t="shared" si="188"/>
        <v>0</v>
      </c>
      <c r="AV363" s="210">
        <f t="shared" si="188"/>
        <v>0</v>
      </c>
      <c r="AW363" s="210">
        <f t="shared" si="188"/>
        <v>0</v>
      </c>
      <c r="AX363" s="210">
        <f t="shared" si="188"/>
        <v>0</v>
      </c>
      <c r="AY363" s="210">
        <f t="shared" si="188"/>
        <v>0</v>
      </c>
      <c r="AZ363" s="210">
        <f t="shared" si="188"/>
        <v>0</v>
      </c>
      <c r="BA363" s="210">
        <f t="shared" si="188"/>
        <v>0</v>
      </c>
      <c r="BB363" s="210">
        <f t="shared" si="188"/>
        <v>0</v>
      </c>
      <c r="BC363" s="210">
        <f t="shared" si="188"/>
        <v>0</v>
      </c>
      <c r="BD363" s="210">
        <f t="shared" si="188"/>
        <v>0</v>
      </c>
      <c r="BE363" s="210">
        <f t="shared" si="188"/>
        <v>0</v>
      </c>
      <c r="BF363" s="210">
        <f t="shared" si="188"/>
        <v>0</v>
      </c>
      <c r="BG363" s="210">
        <f t="shared" si="188"/>
        <v>0</v>
      </c>
      <c r="BH363" s="210">
        <f t="shared" si="188"/>
        <v>0</v>
      </c>
      <c r="BI363" s="210">
        <f t="shared" si="188"/>
        <v>0</v>
      </c>
      <c r="BJ363" s="210">
        <f t="shared" si="188"/>
        <v>0</v>
      </c>
      <c r="BK363" s="210">
        <f t="shared" si="188"/>
        <v>0</v>
      </c>
      <c r="BL363" s="210">
        <f t="shared" si="188"/>
        <v>0</v>
      </c>
      <c r="BM363" s="210">
        <f t="shared" si="188"/>
        <v>0</v>
      </c>
      <c r="BN363" s="210">
        <f t="shared" si="188"/>
        <v>0</v>
      </c>
      <c r="BO363" s="210">
        <f t="shared" si="188"/>
        <v>0</v>
      </c>
      <c r="BP363" s="210">
        <f t="shared" si="188"/>
        <v>0</v>
      </c>
      <c r="BQ363" s="210">
        <f t="shared" ref="BQ363:EB366" si="190">IFERROR(BQ172/$D172,0)</f>
        <v>0</v>
      </c>
      <c r="BR363" s="210">
        <f t="shared" si="190"/>
        <v>0</v>
      </c>
      <c r="BS363" s="210">
        <f t="shared" si="190"/>
        <v>0</v>
      </c>
      <c r="BT363" s="210">
        <f t="shared" si="190"/>
        <v>0</v>
      </c>
      <c r="BU363" s="210">
        <f t="shared" si="190"/>
        <v>0</v>
      </c>
      <c r="BV363" s="210">
        <f t="shared" si="190"/>
        <v>0</v>
      </c>
      <c r="BW363" s="210">
        <f t="shared" si="190"/>
        <v>0</v>
      </c>
      <c r="BX363" s="210">
        <f t="shared" si="190"/>
        <v>0</v>
      </c>
      <c r="BY363" s="210">
        <f t="shared" si="190"/>
        <v>0</v>
      </c>
      <c r="BZ363" s="210">
        <f t="shared" si="190"/>
        <v>0</v>
      </c>
      <c r="CA363" s="210">
        <f t="shared" si="190"/>
        <v>0</v>
      </c>
      <c r="CB363" s="210">
        <f t="shared" si="190"/>
        <v>0</v>
      </c>
      <c r="CC363" s="210">
        <f t="shared" si="190"/>
        <v>0</v>
      </c>
      <c r="CD363" s="210">
        <f t="shared" si="190"/>
        <v>0</v>
      </c>
      <c r="CE363" s="210">
        <f t="shared" si="190"/>
        <v>0</v>
      </c>
      <c r="CF363" s="210">
        <f t="shared" si="190"/>
        <v>0</v>
      </c>
      <c r="CG363" s="210">
        <f t="shared" si="190"/>
        <v>0</v>
      </c>
      <c r="CH363" s="210">
        <f t="shared" si="190"/>
        <v>0</v>
      </c>
      <c r="CI363" s="210">
        <f t="shared" si="190"/>
        <v>0</v>
      </c>
      <c r="CJ363" s="210">
        <f t="shared" si="190"/>
        <v>0</v>
      </c>
      <c r="CK363" s="210">
        <f t="shared" si="190"/>
        <v>0</v>
      </c>
      <c r="CL363" s="210">
        <f t="shared" si="190"/>
        <v>0</v>
      </c>
      <c r="CM363" s="210">
        <f t="shared" si="190"/>
        <v>0</v>
      </c>
      <c r="CN363" s="210">
        <f t="shared" si="190"/>
        <v>0</v>
      </c>
      <c r="CO363" s="210">
        <f t="shared" si="190"/>
        <v>0</v>
      </c>
      <c r="CP363" s="210">
        <f t="shared" si="190"/>
        <v>0</v>
      </c>
      <c r="CQ363" s="210">
        <f t="shared" si="190"/>
        <v>0</v>
      </c>
      <c r="CR363" s="210">
        <f t="shared" si="190"/>
        <v>0</v>
      </c>
      <c r="CS363" s="210">
        <f t="shared" si="190"/>
        <v>0</v>
      </c>
      <c r="CT363" s="210">
        <f t="shared" si="190"/>
        <v>0</v>
      </c>
      <c r="CU363" s="210">
        <f t="shared" si="190"/>
        <v>0</v>
      </c>
      <c r="CV363" s="210">
        <f t="shared" si="190"/>
        <v>0</v>
      </c>
      <c r="CW363" s="210">
        <f t="shared" si="190"/>
        <v>0</v>
      </c>
      <c r="CX363" s="210">
        <f t="shared" si="190"/>
        <v>0</v>
      </c>
      <c r="CY363" s="210">
        <f t="shared" si="190"/>
        <v>0</v>
      </c>
      <c r="CZ363" s="210">
        <f t="shared" si="190"/>
        <v>0</v>
      </c>
      <c r="DA363" s="210">
        <f t="shared" si="190"/>
        <v>0</v>
      </c>
      <c r="DB363" s="210">
        <f t="shared" si="190"/>
        <v>0</v>
      </c>
      <c r="DC363" s="210">
        <f t="shared" si="190"/>
        <v>0</v>
      </c>
      <c r="DD363" s="210">
        <f t="shared" si="190"/>
        <v>0</v>
      </c>
      <c r="DE363" s="210">
        <f t="shared" si="190"/>
        <v>0</v>
      </c>
      <c r="DF363" s="210">
        <f t="shared" si="190"/>
        <v>0</v>
      </c>
      <c r="DG363" s="210">
        <f t="shared" si="190"/>
        <v>0</v>
      </c>
      <c r="DH363" s="210">
        <f t="shared" si="190"/>
        <v>0</v>
      </c>
      <c r="DI363" s="210">
        <f t="shared" si="190"/>
        <v>0</v>
      </c>
      <c r="DJ363" s="210">
        <f t="shared" si="190"/>
        <v>0</v>
      </c>
      <c r="DK363" s="210">
        <f t="shared" si="190"/>
        <v>0</v>
      </c>
      <c r="DL363" s="210">
        <f t="shared" si="190"/>
        <v>0</v>
      </c>
      <c r="DM363" s="210">
        <f t="shared" si="190"/>
        <v>0</v>
      </c>
      <c r="DN363" s="210">
        <f t="shared" si="190"/>
        <v>0</v>
      </c>
      <c r="DO363" s="210">
        <f t="shared" si="190"/>
        <v>0</v>
      </c>
      <c r="DP363" s="210">
        <f t="shared" si="190"/>
        <v>0</v>
      </c>
      <c r="DQ363" s="210">
        <f t="shared" si="190"/>
        <v>0</v>
      </c>
      <c r="DR363" s="210">
        <f t="shared" si="190"/>
        <v>0</v>
      </c>
      <c r="DS363" s="210">
        <f t="shared" si="190"/>
        <v>0</v>
      </c>
      <c r="DT363" s="210">
        <f t="shared" si="190"/>
        <v>0</v>
      </c>
      <c r="DU363" s="210">
        <f t="shared" si="190"/>
        <v>0</v>
      </c>
      <c r="DV363" s="210">
        <f t="shared" si="190"/>
        <v>0</v>
      </c>
      <c r="DW363" s="210">
        <f t="shared" si="190"/>
        <v>0</v>
      </c>
      <c r="DX363" s="210">
        <f t="shared" si="190"/>
        <v>0</v>
      </c>
      <c r="DY363" s="210">
        <f t="shared" si="190"/>
        <v>0</v>
      </c>
      <c r="DZ363" s="210">
        <f t="shared" si="190"/>
        <v>0</v>
      </c>
      <c r="EA363" s="210">
        <f t="shared" si="190"/>
        <v>0</v>
      </c>
      <c r="EB363" s="210">
        <f t="shared" si="190"/>
        <v>0</v>
      </c>
      <c r="EC363" s="210">
        <f t="shared" si="189"/>
        <v>0</v>
      </c>
      <c r="ED363" s="210">
        <f t="shared" si="189"/>
        <v>0</v>
      </c>
      <c r="EE363" s="210">
        <f t="shared" si="189"/>
        <v>0</v>
      </c>
      <c r="EF363" s="210">
        <f t="shared" si="189"/>
        <v>0</v>
      </c>
      <c r="EG363" s="210">
        <f t="shared" si="189"/>
        <v>0</v>
      </c>
      <c r="EH363" s="210">
        <f t="shared" si="189"/>
        <v>0</v>
      </c>
      <c r="EI363" s="210">
        <f t="shared" si="189"/>
        <v>0</v>
      </c>
      <c r="EJ363" s="210">
        <f t="shared" si="189"/>
        <v>0</v>
      </c>
      <c r="EK363" s="210">
        <f t="shared" si="189"/>
        <v>0</v>
      </c>
      <c r="EL363" s="210">
        <f t="shared" si="189"/>
        <v>0</v>
      </c>
      <c r="EM363" s="210">
        <f t="shared" si="189"/>
        <v>0</v>
      </c>
      <c r="EN363" s="210">
        <f t="shared" si="189"/>
        <v>0</v>
      </c>
      <c r="EO363" s="210">
        <f t="shared" si="189"/>
        <v>0</v>
      </c>
      <c r="EP363" s="210">
        <f t="shared" si="189"/>
        <v>0</v>
      </c>
      <c r="EQ363" s="210">
        <f t="shared" si="189"/>
        <v>0</v>
      </c>
      <c r="ER363" s="210">
        <f t="shared" si="189"/>
        <v>0</v>
      </c>
      <c r="ES363" s="210">
        <f t="shared" si="189"/>
        <v>0</v>
      </c>
      <c r="ET363" s="210">
        <f t="shared" si="189"/>
        <v>0</v>
      </c>
      <c r="EU363" s="210">
        <f t="shared" si="189"/>
        <v>0</v>
      </c>
      <c r="EV363" s="210">
        <f t="shared" si="189"/>
        <v>0</v>
      </c>
      <c r="EW363" s="210">
        <f t="shared" si="189"/>
        <v>0</v>
      </c>
      <c r="EX363" s="210">
        <f t="shared" si="189"/>
        <v>0</v>
      </c>
      <c r="EY363" s="210">
        <f t="shared" si="189"/>
        <v>0</v>
      </c>
      <c r="EZ363" s="210">
        <f t="shared" si="189"/>
        <v>0</v>
      </c>
      <c r="FA363" s="210">
        <f t="shared" si="189"/>
        <v>0</v>
      </c>
      <c r="FB363" s="210">
        <f t="shared" si="189"/>
        <v>0</v>
      </c>
      <c r="FC363" s="210">
        <f t="shared" si="189"/>
        <v>0</v>
      </c>
      <c r="FD363" s="210">
        <f t="shared" si="189"/>
        <v>0</v>
      </c>
      <c r="FE363" s="210">
        <f t="shared" si="189"/>
        <v>0</v>
      </c>
      <c r="FF363" s="210">
        <f t="shared" si="189"/>
        <v>0</v>
      </c>
      <c r="FG363" s="210">
        <f t="shared" si="189"/>
        <v>0</v>
      </c>
      <c r="FH363" s="210">
        <f t="shared" si="189"/>
        <v>0</v>
      </c>
      <c r="FI363" s="210">
        <f t="shared" si="189"/>
        <v>0</v>
      </c>
      <c r="FJ363" s="210">
        <f t="shared" si="189"/>
        <v>0</v>
      </c>
      <c r="FK363" s="210">
        <f t="shared" si="189"/>
        <v>0</v>
      </c>
      <c r="FL363" s="210">
        <f t="shared" si="189"/>
        <v>0</v>
      </c>
      <c r="FM363" s="210">
        <f t="shared" si="189"/>
        <v>0</v>
      </c>
      <c r="FN363" s="210">
        <f t="shared" si="189"/>
        <v>0</v>
      </c>
      <c r="FO363" s="210">
        <f t="shared" si="189"/>
        <v>0</v>
      </c>
      <c r="FP363" s="210">
        <f t="shared" si="189"/>
        <v>0</v>
      </c>
      <c r="FQ363" s="210">
        <f t="shared" si="189"/>
        <v>0</v>
      </c>
      <c r="FR363" s="210">
        <f t="shared" si="189"/>
        <v>0</v>
      </c>
      <c r="FS363" s="210">
        <f t="shared" si="189"/>
        <v>0</v>
      </c>
      <c r="FT363" s="210">
        <f t="shared" si="189"/>
        <v>0</v>
      </c>
      <c r="FU363" s="210">
        <f t="shared" si="189"/>
        <v>0</v>
      </c>
      <c r="FV363" s="210">
        <f t="shared" si="189"/>
        <v>0</v>
      </c>
      <c r="FW363" s="210">
        <f t="shared" si="189"/>
        <v>0</v>
      </c>
      <c r="FX363" s="210">
        <f t="shared" si="189"/>
        <v>0</v>
      </c>
      <c r="FY363" s="210">
        <f t="shared" si="189"/>
        <v>0</v>
      </c>
      <c r="FZ363" s="210">
        <f t="shared" si="189"/>
        <v>0</v>
      </c>
      <c r="GA363" s="210">
        <f t="shared" si="189"/>
        <v>0</v>
      </c>
      <c r="GB363" s="210">
        <f t="shared" si="189"/>
        <v>0</v>
      </c>
      <c r="GC363" s="210">
        <f t="shared" si="189"/>
        <v>0</v>
      </c>
      <c r="GD363" s="210">
        <f t="shared" si="189"/>
        <v>0</v>
      </c>
      <c r="GE363" s="210">
        <f t="shared" si="189"/>
        <v>0</v>
      </c>
      <c r="GF363" s="210">
        <f t="shared" si="189"/>
        <v>0</v>
      </c>
      <c r="GG363" s="210">
        <f t="shared" si="189"/>
        <v>0</v>
      </c>
      <c r="GH363" s="210">
        <f t="shared" si="189"/>
        <v>0</v>
      </c>
      <c r="GI363" s="210">
        <f t="shared" si="189"/>
        <v>0</v>
      </c>
      <c r="GK363" s="216">
        <f t="shared" si="155"/>
        <v>0</v>
      </c>
      <c r="GL363" s="216">
        <f t="shared" si="150"/>
        <v>0</v>
      </c>
      <c r="GM363" s="216">
        <f t="shared" si="151"/>
        <v>0</v>
      </c>
      <c r="GN363" s="216">
        <f t="shared" si="152"/>
        <v>0</v>
      </c>
    </row>
    <row r="364" spans="1:196" x14ac:dyDescent="0.35">
      <c r="A364" s="9">
        <f>Report!$C$4</f>
        <v>1</v>
      </c>
      <c r="B364" t="str">
        <f>VLOOKUP($A364,Centers!$B$1:$C$120,2,)</f>
        <v>GATE</v>
      </c>
      <c r="C364" s="209">
        <v>45050</v>
      </c>
      <c r="D364" s="113">
        <f>IF($A364=1,SUM(SUMIFS(Indent!$E:$E,Indent!$C:$C,Waterfall!$C364,Indent!$A:$A,Centers!$A$2),SUMIFS(Indent!$E:$E,Indent!$C:$C,Waterfall!$C364,Indent!$A:$A,Centers!$A$3),SUMIFS(Indent!$E:$E,Indent!$C:$C,Waterfall!$C364,Indent!$A:$A,Centers!$A$4),SUMIFS(Indent!$E:$E,Indent!$C:$C,Waterfall!$C364,Indent!$A:$A,Centers!$A$5),SUMIFS(Indent!$E:$E,Indent!$C:$C,Waterfall!$C364,Indent!$A:$A,Centers!$A$6),SUMIFS(Indent!$E:$E,Indent!$C:$C,Waterfall!$C364,Indent!$A:$A,Centers!$A$7),SUMIFS(Indent!$E:$E,Indent!$C:$C,Waterfall!$C364,Indent!$A:$A,Centers!$A$8)),SUMIFS(Indent!$E:$E,Indent!$C:$C,Waterfall!$C364,Indent!$A:$A,$A364))</f>
        <v>0</v>
      </c>
      <c r="E364" s="210">
        <f t="shared" si="148"/>
        <v>0</v>
      </c>
      <c r="F364" s="210">
        <f t="shared" ref="F364:BQ367" si="191">IFERROR(F173/$D173,0)</f>
        <v>0</v>
      </c>
      <c r="G364" s="210">
        <f t="shared" si="191"/>
        <v>0</v>
      </c>
      <c r="H364" s="210">
        <f t="shared" si="191"/>
        <v>0</v>
      </c>
      <c r="I364" s="210">
        <f t="shared" si="191"/>
        <v>0</v>
      </c>
      <c r="J364" s="210">
        <f t="shared" si="191"/>
        <v>0</v>
      </c>
      <c r="K364" s="210">
        <f t="shared" si="191"/>
        <v>0</v>
      </c>
      <c r="L364" s="210">
        <f t="shared" si="191"/>
        <v>0</v>
      </c>
      <c r="M364" s="210">
        <f t="shared" si="191"/>
        <v>0</v>
      </c>
      <c r="N364" s="210">
        <f t="shared" si="191"/>
        <v>0</v>
      </c>
      <c r="O364" s="210">
        <f t="shared" si="191"/>
        <v>0</v>
      </c>
      <c r="P364" s="210">
        <f t="shared" si="191"/>
        <v>0</v>
      </c>
      <c r="Q364" s="210">
        <f t="shared" si="191"/>
        <v>0</v>
      </c>
      <c r="R364" s="210">
        <f t="shared" si="191"/>
        <v>0</v>
      </c>
      <c r="S364" s="210">
        <f t="shared" si="191"/>
        <v>0</v>
      </c>
      <c r="T364" s="210">
        <f t="shared" si="191"/>
        <v>0</v>
      </c>
      <c r="U364" s="210">
        <f t="shared" si="191"/>
        <v>0</v>
      </c>
      <c r="V364" s="210">
        <f t="shared" si="191"/>
        <v>0</v>
      </c>
      <c r="W364" s="210">
        <f t="shared" si="191"/>
        <v>0</v>
      </c>
      <c r="X364" s="210">
        <f t="shared" si="191"/>
        <v>0</v>
      </c>
      <c r="Y364" s="210">
        <f t="shared" si="191"/>
        <v>0</v>
      </c>
      <c r="Z364" s="210">
        <f t="shared" si="191"/>
        <v>0</v>
      </c>
      <c r="AA364" s="210">
        <f t="shared" si="191"/>
        <v>0</v>
      </c>
      <c r="AB364" s="210">
        <f t="shared" si="191"/>
        <v>0</v>
      </c>
      <c r="AC364" s="210">
        <f t="shared" si="191"/>
        <v>0</v>
      </c>
      <c r="AD364" s="210">
        <f t="shared" si="191"/>
        <v>0</v>
      </c>
      <c r="AE364" s="210">
        <f t="shared" si="191"/>
        <v>0</v>
      </c>
      <c r="AF364" s="210">
        <f t="shared" si="191"/>
        <v>0</v>
      </c>
      <c r="AG364" s="210">
        <f t="shared" si="191"/>
        <v>0</v>
      </c>
      <c r="AH364" s="210">
        <f t="shared" si="191"/>
        <v>0</v>
      </c>
      <c r="AI364" s="210">
        <f t="shared" si="191"/>
        <v>0</v>
      </c>
      <c r="AJ364" s="210">
        <f t="shared" si="191"/>
        <v>0</v>
      </c>
      <c r="AK364" s="210">
        <f t="shared" si="191"/>
        <v>0</v>
      </c>
      <c r="AL364" s="210">
        <f t="shared" si="191"/>
        <v>0</v>
      </c>
      <c r="AM364" s="210">
        <f t="shared" si="191"/>
        <v>0</v>
      </c>
      <c r="AN364" s="210">
        <f t="shared" si="191"/>
        <v>0</v>
      </c>
      <c r="AO364" s="210">
        <f t="shared" si="191"/>
        <v>0</v>
      </c>
      <c r="AP364" s="210">
        <f t="shared" si="191"/>
        <v>0</v>
      </c>
      <c r="AQ364" s="210">
        <f t="shared" si="191"/>
        <v>0</v>
      </c>
      <c r="AR364" s="210">
        <f t="shared" si="191"/>
        <v>0</v>
      </c>
      <c r="AS364" s="210">
        <f t="shared" si="191"/>
        <v>0</v>
      </c>
      <c r="AT364" s="210">
        <f t="shared" si="191"/>
        <v>0</v>
      </c>
      <c r="AU364" s="210">
        <f t="shared" si="191"/>
        <v>0</v>
      </c>
      <c r="AV364" s="210">
        <f t="shared" si="191"/>
        <v>0</v>
      </c>
      <c r="AW364" s="210">
        <f t="shared" si="191"/>
        <v>0</v>
      </c>
      <c r="AX364" s="210">
        <f t="shared" si="191"/>
        <v>0</v>
      </c>
      <c r="AY364" s="210">
        <f t="shared" si="191"/>
        <v>0</v>
      </c>
      <c r="AZ364" s="210">
        <f t="shared" si="191"/>
        <v>0</v>
      </c>
      <c r="BA364" s="210">
        <f t="shared" si="191"/>
        <v>0</v>
      </c>
      <c r="BB364" s="210">
        <f t="shared" si="191"/>
        <v>0</v>
      </c>
      <c r="BC364" s="210">
        <f t="shared" si="191"/>
        <v>0</v>
      </c>
      <c r="BD364" s="210">
        <f t="shared" si="191"/>
        <v>0</v>
      </c>
      <c r="BE364" s="210">
        <f t="shared" si="191"/>
        <v>0</v>
      </c>
      <c r="BF364" s="210">
        <f t="shared" si="191"/>
        <v>0</v>
      </c>
      <c r="BG364" s="210">
        <f t="shared" si="191"/>
        <v>0</v>
      </c>
      <c r="BH364" s="210">
        <f t="shared" si="191"/>
        <v>0</v>
      </c>
      <c r="BI364" s="210">
        <f t="shared" si="191"/>
        <v>0</v>
      </c>
      <c r="BJ364" s="210">
        <f t="shared" si="191"/>
        <v>0</v>
      </c>
      <c r="BK364" s="210">
        <f t="shared" si="191"/>
        <v>0</v>
      </c>
      <c r="BL364" s="210">
        <f t="shared" si="191"/>
        <v>0</v>
      </c>
      <c r="BM364" s="210">
        <f t="shared" si="191"/>
        <v>0</v>
      </c>
      <c r="BN364" s="210">
        <f t="shared" si="191"/>
        <v>0</v>
      </c>
      <c r="BO364" s="210">
        <f t="shared" si="191"/>
        <v>0</v>
      </c>
      <c r="BP364" s="210">
        <f t="shared" si="191"/>
        <v>0</v>
      </c>
      <c r="BQ364" s="210">
        <f t="shared" si="191"/>
        <v>0</v>
      </c>
      <c r="BR364" s="210">
        <f t="shared" si="190"/>
        <v>0</v>
      </c>
      <c r="BS364" s="210">
        <f t="shared" si="190"/>
        <v>0</v>
      </c>
      <c r="BT364" s="210">
        <f t="shared" si="190"/>
        <v>0</v>
      </c>
      <c r="BU364" s="210">
        <f t="shared" si="190"/>
        <v>0</v>
      </c>
      <c r="BV364" s="210">
        <f t="shared" si="190"/>
        <v>0</v>
      </c>
      <c r="BW364" s="210">
        <f t="shared" si="190"/>
        <v>0</v>
      </c>
      <c r="BX364" s="210">
        <f t="shared" si="190"/>
        <v>0</v>
      </c>
      <c r="BY364" s="210">
        <f t="shared" si="190"/>
        <v>0</v>
      </c>
      <c r="BZ364" s="210">
        <f t="shared" si="190"/>
        <v>0</v>
      </c>
      <c r="CA364" s="210">
        <f t="shared" si="190"/>
        <v>0</v>
      </c>
      <c r="CB364" s="210">
        <f t="shared" si="190"/>
        <v>0</v>
      </c>
      <c r="CC364" s="210">
        <f t="shared" si="190"/>
        <v>0</v>
      </c>
      <c r="CD364" s="210">
        <f t="shared" si="190"/>
        <v>0</v>
      </c>
      <c r="CE364" s="210">
        <f t="shared" si="190"/>
        <v>0</v>
      </c>
      <c r="CF364" s="210">
        <f t="shared" si="190"/>
        <v>0</v>
      </c>
      <c r="CG364" s="210">
        <f t="shared" si="190"/>
        <v>0</v>
      </c>
      <c r="CH364" s="210">
        <f t="shared" si="190"/>
        <v>0</v>
      </c>
      <c r="CI364" s="210">
        <f t="shared" si="190"/>
        <v>0</v>
      </c>
      <c r="CJ364" s="210">
        <f t="shared" si="190"/>
        <v>0</v>
      </c>
      <c r="CK364" s="210">
        <f t="shared" si="190"/>
        <v>0</v>
      </c>
      <c r="CL364" s="210">
        <f t="shared" si="190"/>
        <v>0</v>
      </c>
      <c r="CM364" s="210">
        <f t="shared" si="190"/>
        <v>0</v>
      </c>
      <c r="CN364" s="210">
        <f t="shared" si="190"/>
        <v>0</v>
      </c>
      <c r="CO364" s="210">
        <f t="shared" si="190"/>
        <v>0</v>
      </c>
      <c r="CP364" s="210">
        <f t="shared" si="190"/>
        <v>0</v>
      </c>
      <c r="CQ364" s="210">
        <f t="shared" si="190"/>
        <v>0</v>
      </c>
      <c r="CR364" s="210">
        <f t="shared" si="190"/>
        <v>0</v>
      </c>
      <c r="CS364" s="210">
        <f t="shared" si="190"/>
        <v>0</v>
      </c>
      <c r="CT364" s="210">
        <f t="shared" si="190"/>
        <v>0</v>
      </c>
      <c r="CU364" s="210">
        <f t="shared" si="190"/>
        <v>0</v>
      </c>
      <c r="CV364" s="210">
        <f t="shared" si="190"/>
        <v>0</v>
      </c>
      <c r="CW364" s="210">
        <f t="shared" si="190"/>
        <v>0</v>
      </c>
      <c r="CX364" s="210">
        <f t="shared" si="190"/>
        <v>0</v>
      </c>
      <c r="CY364" s="210">
        <f t="shared" si="190"/>
        <v>0</v>
      </c>
      <c r="CZ364" s="210">
        <f t="shared" si="190"/>
        <v>0</v>
      </c>
      <c r="DA364" s="210">
        <f t="shared" si="190"/>
        <v>0</v>
      </c>
      <c r="DB364" s="210">
        <f t="shared" si="190"/>
        <v>0</v>
      </c>
      <c r="DC364" s="210">
        <f t="shared" si="190"/>
        <v>0</v>
      </c>
      <c r="DD364" s="210">
        <f t="shared" si="190"/>
        <v>0</v>
      </c>
      <c r="DE364" s="210">
        <f t="shared" si="190"/>
        <v>0</v>
      </c>
      <c r="DF364" s="210">
        <f t="shared" si="190"/>
        <v>0</v>
      </c>
      <c r="DG364" s="210">
        <f t="shared" si="190"/>
        <v>0</v>
      </c>
      <c r="DH364" s="210">
        <f t="shared" si="190"/>
        <v>0</v>
      </c>
      <c r="DI364" s="210">
        <f t="shared" si="190"/>
        <v>0</v>
      </c>
      <c r="DJ364" s="210">
        <f t="shared" si="190"/>
        <v>0</v>
      </c>
      <c r="DK364" s="210">
        <f t="shared" si="190"/>
        <v>0</v>
      </c>
      <c r="DL364" s="210">
        <f t="shared" si="190"/>
        <v>0</v>
      </c>
      <c r="DM364" s="210">
        <f t="shared" si="190"/>
        <v>0</v>
      </c>
      <c r="DN364" s="210">
        <f t="shared" si="190"/>
        <v>0</v>
      </c>
      <c r="DO364" s="210">
        <f t="shared" si="190"/>
        <v>0</v>
      </c>
      <c r="DP364" s="210">
        <f t="shared" si="190"/>
        <v>0</v>
      </c>
      <c r="DQ364" s="210">
        <f t="shared" si="190"/>
        <v>0</v>
      </c>
      <c r="DR364" s="210">
        <f t="shared" si="190"/>
        <v>0</v>
      </c>
      <c r="DS364" s="210">
        <f t="shared" si="190"/>
        <v>0</v>
      </c>
      <c r="DT364" s="210">
        <f t="shared" si="190"/>
        <v>0</v>
      </c>
      <c r="DU364" s="210">
        <f t="shared" si="190"/>
        <v>0</v>
      </c>
      <c r="DV364" s="210">
        <f t="shared" si="190"/>
        <v>0</v>
      </c>
      <c r="DW364" s="210">
        <f t="shared" si="190"/>
        <v>0</v>
      </c>
      <c r="DX364" s="210">
        <f t="shared" si="190"/>
        <v>0</v>
      </c>
      <c r="DY364" s="210">
        <f t="shared" si="190"/>
        <v>0</v>
      </c>
      <c r="DZ364" s="210">
        <f t="shared" si="190"/>
        <v>0</v>
      </c>
      <c r="EA364" s="210">
        <f t="shared" si="190"/>
        <v>0</v>
      </c>
      <c r="EB364" s="210">
        <f t="shared" si="190"/>
        <v>0</v>
      </c>
      <c r="EC364" s="210">
        <f t="shared" si="189"/>
        <v>0</v>
      </c>
      <c r="ED364" s="210">
        <f t="shared" si="189"/>
        <v>0</v>
      </c>
      <c r="EE364" s="210">
        <f t="shared" si="189"/>
        <v>0</v>
      </c>
      <c r="EF364" s="210">
        <f t="shared" si="189"/>
        <v>0</v>
      </c>
      <c r="EG364" s="210">
        <f t="shared" si="189"/>
        <v>0</v>
      </c>
      <c r="EH364" s="210">
        <f t="shared" si="189"/>
        <v>0</v>
      </c>
      <c r="EI364" s="210">
        <f t="shared" si="189"/>
        <v>0</v>
      </c>
      <c r="EJ364" s="210">
        <f t="shared" si="189"/>
        <v>0</v>
      </c>
      <c r="EK364" s="210">
        <f t="shared" si="189"/>
        <v>0</v>
      </c>
      <c r="EL364" s="210">
        <f t="shared" si="189"/>
        <v>0</v>
      </c>
      <c r="EM364" s="210">
        <f t="shared" si="189"/>
        <v>0</v>
      </c>
      <c r="EN364" s="210">
        <f t="shared" si="189"/>
        <v>0</v>
      </c>
      <c r="EO364" s="210">
        <f t="shared" si="189"/>
        <v>0</v>
      </c>
      <c r="EP364" s="210">
        <f t="shared" si="189"/>
        <v>0</v>
      </c>
      <c r="EQ364" s="210">
        <f t="shared" si="189"/>
        <v>0</v>
      </c>
      <c r="ER364" s="210">
        <f t="shared" si="189"/>
        <v>0</v>
      </c>
      <c r="ES364" s="210">
        <f t="shared" si="189"/>
        <v>0</v>
      </c>
      <c r="ET364" s="210">
        <f t="shared" si="189"/>
        <v>0</v>
      </c>
      <c r="EU364" s="210">
        <f t="shared" si="189"/>
        <v>0</v>
      </c>
      <c r="EV364" s="210">
        <f t="shared" ref="EV364:GI364" si="192">IFERROR(EV173/$D173,0)</f>
        <v>0</v>
      </c>
      <c r="EW364" s="210">
        <f t="shared" si="192"/>
        <v>0</v>
      </c>
      <c r="EX364" s="210">
        <f t="shared" si="192"/>
        <v>0</v>
      </c>
      <c r="EY364" s="210">
        <f t="shared" si="192"/>
        <v>0</v>
      </c>
      <c r="EZ364" s="210">
        <f t="shared" si="192"/>
        <v>0</v>
      </c>
      <c r="FA364" s="210">
        <f t="shared" si="192"/>
        <v>0</v>
      </c>
      <c r="FB364" s="210">
        <f t="shared" si="192"/>
        <v>0</v>
      </c>
      <c r="FC364" s="210">
        <f t="shared" si="192"/>
        <v>0</v>
      </c>
      <c r="FD364" s="210">
        <f t="shared" si="192"/>
        <v>0</v>
      </c>
      <c r="FE364" s="210">
        <f t="shared" si="192"/>
        <v>0</v>
      </c>
      <c r="FF364" s="210">
        <f t="shared" si="192"/>
        <v>0</v>
      </c>
      <c r="FG364" s="210">
        <f t="shared" si="192"/>
        <v>0</v>
      </c>
      <c r="FH364" s="210">
        <f t="shared" si="192"/>
        <v>0</v>
      </c>
      <c r="FI364" s="210">
        <f t="shared" si="192"/>
        <v>0</v>
      </c>
      <c r="FJ364" s="210">
        <f t="shared" si="192"/>
        <v>0</v>
      </c>
      <c r="FK364" s="210">
        <f t="shared" si="192"/>
        <v>0</v>
      </c>
      <c r="FL364" s="210">
        <f t="shared" si="192"/>
        <v>0</v>
      </c>
      <c r="FM364" s="210">
        <f t="shared" si="192"/>
        <v>0</v>
      </c>
      <c r="FN364" s="210">
        <f t="shared" si="192"/>
        <v>0</v>
      </c>
      <c r="FO364" s="210">
        <f t="shared" si="192"/>
        <v>0</v>
      </c>
      <c r="FP364" s="210">
        <f t="shared" si="192"/>
        <v>0</v>
      </c>
      <c r="FQ364" s="210">
        <f t="shared" si="192"/>
        <v>0</v>
      </c>
      <c r="FR364" s="210">
        <f t="shared" si="192"/>
        <v>0</v>
      </c>
      <c r="FS364" s="210">
        <f t="shared" si="192"/>
        <v>0</v>
      </c>
      <c r="FT364" s="210">
        <f t="shared" si="192"/>
        <v>0</v>
      </c>
      <c r="FU364" s="210">
        <f t="shared" si="192"/>
        <v>0</v>
      </c>
      <c r="FV364" s="210">
        <f t="shared" si="192"/>
        <v>0</v>
      </c>
      <c r="FW364" s="210">
        <f t="shared" si="192"/>
        <v>0</v>
      </c>
      <c r="FX364" s="210">
        <f t="shared" si="192"/>
        <v>0</v>
      </c>
      <c r="FY364" s="210">
        <f t="shared" si="192"/>
        <v>0</v>
      </c>
      <c r="FZ364" s="210">
        <f t="shared" si="192"/>
        <v>0</v>
      </c>
      <c r="GA364" s="210">
        <f t="shared" si="192"/>
        <v>0</v>
      </c>
      <c r="GB364" s="210">
        <f t="shared" si="192"/>
        <v>0</v>
      </c>
      <c r="GC364" s="210">
        <f t="shared" si="192"/>
        <v>0</v>
      </c>
      <c r="GD364" s="210">
        <f t="shared" si="192"/>
        <v>0</v>
      </c>
      <c r="GE364" s="210">
        <f t="shared" si="192"/>
        <v>0</v>
      </c>
      <c r="GF364" s="210">
        <f t="shared" si="192"/>
        <v>0</v>
      </c>
      <c r="GG364" s="210">
        <f t="shared" si="192"/>
        <v>0</v>
      </c>
      <c r="GH364" s="210">
        <f t="shared" si="192"/>
        <v>0</v>
      </c>
      <c r="GI364" s="210">
        <f t="shared" si="192"/>
        <v>0</v>
      </c>
      <c r="GK364" s="216">
        <f t="shared" si="155"/>
        <v>0</v>
      </c>
      <c r="GL364" s="216">
        <f t="shared" si="150"/>
        <v>0</v>
      </c>
      <c r="GM364" s="216">
        <f t="shared" si="151"/>
        <v>0</v>
      </c>
      <c r="GN364" s="216">
        <f t="shared" si="152"/>
        <v>0</v>
      </c>
    </row>
    <row r="365" spans="1:196" x14ac:dyDescent="0.35">
      <c r="A365" s="9">
        <f>Report!$C$4</f>
        <v>1</v>
      </c>
      <c r="B365" t="str">
        <f>VLOOKUP($A365,Centers!$B$1:$C$120,2,)</f>
        <v>GATE</v>
      </c>
      <c r="C365" s="209">
        <v>45051</v>
      </c>
      <c r="D365" s="113">
        <f>IF($A365=1,SUM(SUMIFS(Indent!$E:$E,Indent!$C:$C,Waterfall!$C365,Indent!$A:$A,Centers!$A$2),SUMIFS(Indent!$E:$E,Indent!$C:$C,Waterfall!$C365,Indent!$A:$A,Centers!$A$3),SUMIFS(Indent!$E:$E,Indent!$C:$C,Waterfall!$C365,Indent!$A:$A,Centers!$A$4),SUMIFS(Indent!$E:$E,Indent!$C:$C,Waterfall!$C365,Indent!$A:$A,Centers!$A$5),SUMIFS(Indent!$E:$E,Indent!$C:$C,Waterfall!$C365,Indent!$A:$A,Centers!$A$6),SUMIFS(Indent!$E:$E,Indent!$C:$C,Waterfall!$C365,Indent!$A:$A,Centers!$A$7),SUMIFS(Indent!$E:$E,Indent!$C:$C,Waterfall!$C365,Indent!$A:$A,Centers!$A$8)),SUMIFS(Indent!$E:$E,Indent!$C:$C,Waterfall!$C365,Indent!$A:$A,$A365))</f>
        <v>0</v>
      </c>
      <c r="E365" s="210">
        <f t="shared" si="148"/>
        <v>0</v>
      </c>
      <c r="F365" s="210">
        <f t="shared" si="191"/>
        <v>0</v>
      </c>
      <c r="G365" s="210">
        <f t="shared" si="191"/>
        <v>0</v>
      </c>
      <c r="H365" s="210">
        <f t="shared" si="191"/>
        <v>0</v>
      </c>
      <c r="I365" s="210">
        <f t="shared" si="191"/>
        <v>0</v>
      </c>
      <c r="J365" s="210">
        <f t="shared" si="191"/>
        <v>0</v>
      </c>
      <c r="K365" s="210">
        <f t="shared" si="191"/>
        <v>0</v>
      </c>
      <c r="L365" s="210">
        <f t="shared" si="191"/>
        <v>0</v>
      </c>
      <c r="M365" s="210">
        <f t="shared" si="191"/>
        <v>0</v>
      </c>
      <c r="N365" s="210">
        <f t="shared" si="191"/>
        <v>0</v>
      </c>
      <c r="O365" s="210">
        <f t="shared" si="191"/>
        <v>0</v>
      </c>
      <c r="P365" s="210">
        <f t="shared" si="191"/>
        <v>0</v>
      </c>
      <c r="Q365" s="210">
        <f t="shared" si="191"/>
        <v>0</v>
      </c>
      <c r="R365" s="210">
        <f t="shared" si="191"/>
        <v>0</v>
      </c>
      <c r="S365" s="210">
        <f t="shared" si="191"/>
        <v>0</v>
      </c>
      <c r="T365" s="210">
        <f t="shared" si="191"/>
        <v>0</v>
      </c>
      <c r="U365" s="210">
        <f t="shared" si="191"/>
        <v>0</v>
      </c>
      <c r="V365" s="210">
        <f t="shared" si="191"/>
        <v>0</v>
      </c>
      <c r="W365" s="210">
        <f t="shared" si="191"/>
        <v>0</v>
      </c>
      <c r="X365" s="210">
        <f t="shared" si="191"/>
        <v>0</v>
      </c>
      <c r="Y365" s="210">
        <f t="shared" si="191"/>
        <v>0</v>
      </c>
      <c r="Z365" s="210">
        <f t="shared" si="191"/>
        <v>0</v>
      </c>
      <c r="AA365" s="210">
        <f t="shared" si="191"/>
        <v>0</v>
      </c>
      <c r="AB365" s="210">
        <f t="shared" si="191"/>
        <v>0</v>
      </c>
      <c r="AC365" s="210">
        <f t="shared" si="191"/>
        <v>0</v>
      </c>
      <c r="AD365" s="210">
        <f t="shared" si="191"/>
        <v>0</v>
      </c>
      <c r="AE365" s="210">
        <f t="shared" si="191"/>
        <v>0</v>
      </c>
      <c r="AF365" s="210">
        <f t="shared" si="191"/>
        <v>0</v>
      </c>
      <c r="AG365" s="210">
        <f t="shared" si="191"/>
        <v>0</v>
      </c>
      <c r="AH365" s="210">
        <f t="shared" si="191"/>
        <v>0</v>
      </c>
      <c r="AI365" s="210">
        <f t="shared" si="191"/>
        <v>0</v>
      </c>
      <c r="AJ365" s="210">
        <f t="shared" si="191"/>
        <v>0</v>
      </c>
      <c r="AK365" s="210">
        <f t="shared" si="191"/>
        <v>0</v>
      </c>
      <c r="AL365" s="210">
        <f t="shared" si="191"/>
        <v>0</v>
      </c>
      <c r="AM365" s="210">
        <f t="shared" si="191"/>
        <v>0</v>
      </c>
      <c r="AN365" s="210">
        <f t="shared" si="191"/>
        <v>0</v>
      </c>
      <c r="AO365" s="210">
        <f t="shared" si="191"/>
        <v>0</v>
      </c>
      <c r="AP365" s="210">
        <f t="shared" si="191"/>
        <v>0</v>
      </c>
      <c r="AQ365" s="210">
        <f t="shared" si="191"/>
        <v>0</v>
      </c>
      <c r="AR365" s="210">
        <f t="shared" si="191"/>
        <v>0</v>
      </c>
      <c r="AS365" s="210">
        <f t="shared" si="191"/>
        <v>0</v>
      </c>
      <c r="AT365" s="210">
        <f t="shared" si="191"/>
        <v>0</v>
      </c>
      <c r="AU365" s="210">
        <f t="shared" si="191"/>
        <v>0</v>
      </c>
      <c r="AV365" s="210">
        <f t="shared" si="191"/>
        <v>0</v>
      </c>
      <c r="AW365" s="210">
        <f t="shared" si="191"/>
        <v>0</v>
      </c>
      <c r="AX365" s="210">
        <f t="shared" si="191"/>
        <v>0</v>
      </c>
      <c r="AY365" s="210">
        <f t="shared" si="191"/>
        <v>0</v>
      </c>
      <c r="AZ365" s="210">
        <f t="shared" si="191"/>
        <v>0</v>
      </c>
      <c r="BA365" s="210">
        <f t="shared" si="191"/>
        <v>0</v>
      </c>
      <c r="BB365" s="210">
        <f t="shared" si="191"/>
        <v>0</v>
      </c>
      <c r="BC365" s="210">
        <f t="shared" si="191"/>
        <v>0</v>
      </c>
      <c r="BD365" s="210">
        <f t="shared" si="191"/>
        <v>0</v>
      </c>
      <c r="BE365" s="210">
        <f t="shared" si="191"/>
        <v>0</v>
      </c>
      <c r="BF365" s="210">
        <f t="shared" si="191"/>
        <v>0</v>
      </c>
      <c r="BG365" s="210">
        <f t="shared" si="191"/>
        <v>0</v>
      </c>
      <c r="BH365" s="210">
        <f t="shared" si="191"/>
        <v>0</v>
      </c>
      <c r="BI365" s="210">
        <f t="shared" si="191"/>
        <v>0</v>
      </c>
      <c r="BJ365" s="210">
        <f t="shared" si="191"/>
        <v>0</v>
      </c>
      <c r="BK365" s="210">
        <f t="shared" si="191"/>
        <v>0</v>
      </c>
      <c r="BL365" s="210">
        <f t="shared" si="191"/>
        <v>0</v>
      </c>
      <c r="BM365" s="210">
        <f t="shared" si="191"/>
        <v>0</v>
      </c>
      <c r="BN365" s="210">
        <f t="shared" si="191"/>
        <v>0</v>
      </c>
      <c r="BO365" s="210">
        <f t="shared" si="191"/>
        <v>0</v>
      </c>
      <c r="BP365" s="210">
        <f t="shared" si="191"/>
        <v>0</v>
      </c>
      <c r="BQ365" s="210">
        <f t="shared" si="191"/>
        <v>0</v>
      </c>
      <c r="BR365" s="210">
        <f t="shared" si="190"/>
        <v>0</v>
      </c>
      <c r="BS365" s="210">
        <f t="shared" si="190"/>
        <v>0</v>
      </c>
      <c r="BT365" s="210">
        <f t="shared" si="190"/>
        <v>0</v>
      </c>
      <c r="BU365" s="210">
        <f t="shared" si="190"/>
        <v>0</v>
      </c>
      <c r="BV365" s="210">
        <f t="shared" si="190"/>
        <v>0</v>
      </c>
      <c r="BW365" s="210">
        <f t="shared" si="190"/>
        <v>0</v>
      </c>
      <c r="BX365" s="210">
        <f t="shared" si="190"/>
        <v>0</v>
      </c>
      <c r="BY365" s="210">
        <f t="shared" si="190"/>
        <v>0</v>
      </c>
      <c r="BZ365" s="210">
        <f t="shared" si="190"/>
        <v>0</v>
      </c>
      <c r="CA365" s="210">
        <f t="shared" si="190"/>
        <v>0</v>
      </c>
      <c r="CB365" s="210">
        <f t="shared" si="190"/>
        <v>0</v>
      </c>
      <c r="CC365" s="210">
        <f t="shared" si="190"/>
        <v>0</v>
      </c>
      <c r="CD365" s="210">
        <f t="shared" si="190"/>
        <v>0</v>
      </c>
      <c r="CE365" s="210">
        <f t="shared" si="190"/>
        <v>0</v>
      </c>
      <c r="CF365" s="210">
        <f t="shared" si="190"/>
        <v>0</v>
      </c>
      <c r="CG365" s="210">
        <f t="shared" si="190"/>
        <v>0</v>
      </c>
      <c r="CH365" s="210">
        <f t="shared" si="190"/>
        <v>0</v>
      </c>
      <c r="CI365" s="210">
        <f t="shared" si="190"/>
        <v>0</v>
      </c>
      <c r="CJ365" s="210">
        <f t="shared" si="190"/>
        <v>0</v>
      </c>
      <c r="CK365" s="210">
        <f t="shared" si="190"/>
        <v>0</v>
      </c>
      <c r="CL365" s="210">
        <f t="shared" si="190"/>
        <v>0</v>
      </c>
      <c r="CM365" s="210">
        <f t="shared" si="190"/>
        <v>0</v>
      </c>
      <c r="CN365" s="210">
        <f t="shared" si="190"/>
        <v>0</v>
      </c>
      <c r="CO365" s="210">
        <f t="shared" si="190"/>
        <v>0</v>
      </c>
      <c r="CP365" s="210">
        <f t="shared" si="190"/>
        <v>0</v>
      </c>
      <c r="CQ365" s="210">
        <f t="shared" si="190"/>
        <v>0</v>
      </c>
      <c r="CR365" s="210">
        <f t="shared" si="190"/>
        <v>0</v>
      </c>
      <c r="CS365" s="210">
        <f t="shared" si="190"/>
        <v>0</v>
      </c>
      <c r="CT365" s="210">
        <f t="shared" si="190"/>
        <v>0</v>
      </c>
      <c r="CU365" s="210">
        <f t="shared" si="190"/>
        <v>0</v>
      </c>
      <c r="CV365" s="210">
        <f t="shared" si="190"/>
        <v>0</v>
      </c>
      <c r="CW365" s="210">
        <f t="shared" si="190"/>
        <v>0</v>
      </c>
      <c r="CX365" s="210">
        <f t="shared" si="190"/>
        <v>0</v>
      </c>
      <c r="CY365" s="210">
        <f t="shared" si="190"/>
        <v>0</v>
      </c>
      <c r="CZ365" s="210">
        <f t="shared" si="190"/>
        <v>0</v>
      </c>
      <c r="DA365" s="210">
        <f t="shared" si="190"/>
        <v>0</v>
      </c>
      <c r="DB365" s="210">
        <f t="shared" si="190"/>
        <v>0</v>
      </c>
      <c r="DC365" s="210">
        <f t="shared" si="190"/>
        <v>0</v>
      </c>
      <c r="DD365" s="210">
        <f t="shared" si="190"/>
        <v>0</v>
      </c>
      <c r="DE365" s="210">
        <f t="shared" si="190"/>
        <v>0</v>
      </c>
      <c r="DF365" s="210">
        <f t="shared" si="190"/>
        <v>0</v>
      </c>
      <c r="DG365" s="210">
        <f t="shared" si="190"/>
        <v>0</v>
      </c>
      <c r="DH365" s="210">
        <f t="shared" si="190"/>
        <v>0</v>
      </c>
      <c r="DI365" s="210">
        <f t="shared" si="190"/>
        <v>0</v>
      </c>
      <c r="DJ365" s="210">
        <f t="shared" si="190"/>
        <v>0</v>
      </c>
      <c r="DK365" s="210">
        <f t="shared" si="190"/>
        <v>0</v>
      </c>
      <c r="DL365" s="210">
        <f t="shared" si="190"/>
        <v>0</v>
      </c>
      <c r="DM365" s="210">
        <f t="shared" si="190"/>
        <v>0</v>
      </c>
      <c r="DN365" s="210">
        <f t="shared" si="190"/>
        <v>0</v>
      </c>
      <c r="DO365" s="210">
        <f t="shared" si="190"/>
        <v>0</v>
      </c>
      <c r="DP365" s="210">
        <f t="shared" si="190"/>
        <v>0</v>
      </c>
      <c r="DQ365" s="210">
        <f t="shared" si="190"/>
        <v>0</v>
      </c>
      <c r="DR365" s="210">
        <f t="shared" si="190"/>
        <v>0</v>
      </c>
      <c r="DS365" s="210">
        <f t="shared" si="190"/>
        <v>0</v>
      </c>
      <c r="DT365" s="210">
        <f t="shared" si="190"/>
        <v>0</v>
      </c>
      <c r="DU365" s="210">
        <f t="shared" si="190"/>
        <v>0</v>
      </c>
      <c r="DV365" s="210">
        <f t="shared" si="190"/>
        <v>0</v>
      </c>
      <c r="DW365" s="210">
        <f t="shared" si="190"/>
        <v>0</v>
      </c>
      <c r="DX365" s="210">
        <f t="shared" si="190"/>
        <v>0</v>
      </c>
      <c r="DY365" s="210">
        <f t="shared" si="190"/>
        <v>0</v>
      </c>
      <c r="DZ365" s="210">
        <f t="shared" si="190"/>
        <v>0</v>
      </c>
      <c r="EA365" s="210">
        <f t="shared" si="190"/>
        <v>0</v>
      </c>
      <c r="EB365" s="210">
        <f t="shared" si="190"/>
        <v>0</v>
      </c>
      <c r="EC365" s="210">
        <f t="shared" ref="EC365:GI369" si="193">IFERROR(EC174/$D174,0)</f>
        <v>0</v>
      </c>
      <c r="ED365" s="210">
        <f t="shared" si="193"/>
        <v>0</v>
      </c>
      <c r="EE365" s="210">
        <f t="shared" si="193"/>
        <v>0</v>
      </c>
      <c r="EF365" s="210">
        <f t="shared" si="193"/>
        <v>0</v>
      </c>
      <c r="EG365" s="210">
        <f t="shared" si="193"/>
        <v>0</v>
      </c>
      <c r="EH365" s="210">
        <f t="shared" si="193"/>
        <v>0</v>
      </c>
      <c r="EI365" s="210">
        <f t="shared" si="193"/>
        <v>0</v>
      </c>
      <c r="EJ365" s="210">
        <f t="shared" si="193"/>
        <v>0</v>
      </c>
      <c r="EK365" s="210">
        <f t="shared" si="193"/>
        <v>0</v>
      </c>
      <c r="EL365" s="210">
        <f t="shared" si="193"/>
        <v>0</v>
      </c>
      <c r="EM365" s="210">
        <f t="shared" si="193"/>
        <v>0</v>
      </c>
      <c r="EN365" s="210">
        <f t="shared" si="193"/>
        <v>0</v>
      </c>
      <c r="EO365" s="210">
        <f t="shared" si="193"/>
        <v>0</v>
      </c>
      <c r="EP365" s="210">
        <f t="shared" si="193"/>
        <v>0</v>
      </c>
      <c r="EQ365" s="210">
        <f t="shared" si="193"/>
        <v>0</v>
      </c>
      <c r="ER365" s="210">
        <f t="shared" si="193"/>
        <v>0</v>
      </c>
      <c r="ES365" s="210">
        <f t="shared" si="193"/>
        <v>0</v>
      </c>
      <c r="ET365" s="210">
        <f t="shared" si="193"/>
        <v>0</v>
      </c>
      <c r="EU365" s="210">
        <f t="shared" si="193"/>
        <v>0</v>
      </c>
      <c r="EV365" s="210">
        <f t="shared" si="193"/>
        <v>0</v>
      </c>
      <c r="EW365" s="210">
        <f t="shared" si="193"/>
        <v>0</v>
      </c>
      <c r="EX365" s="210">
        <f t="shared" si="193"/>
        <v>0</v>
      </c>
      <c r="EY365" s="210">
        <f t="shared" si="193"/>
        <v>0</v>
      </c>
      <c r="EZ365" s="210">
        <f t="shared" si="193"/>
        <v>0</v>
      </c>
      <c r="FA365" s="210">
        <f t="shared" si="193"/>
        <v>0</v>
      </c>
      <c r="FB365" s="210">
        <f t="shared" si="193"/>
        <v>0</v>
      </c>
      <c r="FC365" s="210">
        <f t="shared" si="193"/>
        <v>0</v>
      </c>
      <c r="FD365" s="210">
        <f t="shared" si="193"/>
        <v>0</v>
      </c>
      <c r="FE365" s="210">
        <f t="shared" si="193"/>
        <v>0</v>
      </c>
      <c r="FF365" s="210">
        <f t="shared" si="193"/>
        <v>0</v>
      </c>
      <c r="FG365" s="210">
        <f t="shared" si="193"/>
        <v>0</v>
      </c>
      <c r="FH365" s="210">
        <f t="shared" si="193"/>
        <v>0</v>
      </c>
      <c r="FI365" s="210">
        <f t="shared" si="193"/>
        <v>0</v>
      </c>
      <c r="FJ365" s="210">
        <f t="shared" si="193"/>
        <v>0</v>
      </c>
      <c r="FK365" s="210">
        <f t="shared" si="193"/>
        <v>0</v>
      </c>
      <c r="FL365" s="210">
        <f t="shared" si="193"/>
        <v>0</v>
      </c>
      <c r="FM365" s="210">
        <f t="shared" si="193"/>
        <v>0</v>
      </c>
      <c r="FN365" s="210">
        <f t="shared" si="193"/>
        <v>0</v>
      </c>
      <c r="FO365" s="210">
        <f t="shared" si="193"/>
        <v>0</v>
      </c>
      <c r="FP365" s="210">
        <f t="shared" si="193"/>
        <v>0</v>
      </c>
      <c r="FQ365" s="210">
        <f t="shared" si="193"/>
        <v>0</v>
      </c>
      <c r="FR365" s="210">
        <f t="shared" si="193"/>
        <v>0</v>
      </c>
      <c r="FS365" s="210">
        <f t="shared" si="193"/>
        <v>0</v>
      </c>
      <c r="FT365" s="210">
        <f t="shared" si="193"/>
        <v>0</v>
      </c>
      <c r="FU365" s="210">
        <f t="shared" si="193"/>
        <v>0</v>
      </c>
      <c r="FV365" s="210">
        <f t="shared" si="193"/>
        <v>0</v>
      </c>
      <c r="FW365" s="210">
        <f t="shared" si="193"/>
        <v>0</v>
      </c>
      <c r="FX365" s="210">
        <f t="shared" si="193"/>
        <v>0</v>
      </c>
      <c r="FY365" s="210">
        <f t="shared" si="193"/>
        <v>0</v>
      </c>
      <c r="FZ365" s="210">
        <f t="shared" si="193"/>
        <v>0</v>
      </c>
      <c r="GA365" s="210">
        <f t="shared" si="193"/>
        <v>0</v>
      </c>
      <c r="GB365" s="210">
        <f t="shared" si="193"/>
        <v>0</v>
      </c>
      <c r="GC365" s="210">
        <f t="shared" si="193"/>
        <v>0</v>
      </c>
      <c r="GD365" s="210">
        <f t="shared" si="193"/>
        <v>0</v>
      </c>
      <c r="GE365" s="210">
        <f t="shared" si="193"/>
        <v>0</v>
      </c>
      <c r="GF365" s="210">
        <f t="shared" si="193"/>
        <v>0</v>
      </c>
      <c r="GG365" s="210">
        <f t="shared" si="193"/>
        <v>0</v>
      </c>
      <c r="GH365" s="210">
        <f t="shared" si="193"/>
        <v>0</v>
      </c>
      <c r="GI365" s="210">
        <f t="shared" si="193"/>
        <v>0</v>
      </c>
      <c r="GK365" s="216">
        <f t="shared" si="155"/>
        <v>0</v>
      </c>
      <c r="GL365" s="216">
        <f t="shared" si="150"/>
        <v>0</v>
      </c>
      <c r="GM365" s="216">
        <f t="shared" si="151"/>
        <v>0</v>
      </c>
      <c r="GN365" s="216">
        <f t="shared" si="152"/>
        <v>0</v>
      </c>
    </row>
    <row r="366" spans="1:196" x14ac:dyDescent="0.35">
      <c r="A366" s="9">
        <f>Report!$C$4</f>
        <v>1</v>
      </c>
      <c r="B366" t="str">
        <f>VLOOKUP($A366,Centers!$B$1:$C$120,2,)</f>
        <v>GATE</v>
      </c>
      <c r="C366" s="209">
        <v>45052</v>
      </c>
      <c r="D366" s="113">
        <f>IF($A366=1,SUM(SUMIFS(Indent!$E:$E,Indent!$C:$C,Waterfall!$C366,Indent!$A:$A,Centers!$A$2),SUMIFS(Indent!$E:$E,Indent!$C:$C,Waterfall!$C366,Indent!$A:$A,Centers!$A$3),SUMIFS(Indent!$E:$E,Indent!$C:$C,Waterfall!$C366,Indent!$A:$A,Centers!$A$4),SUMIFS(Indent!$E:$E,Indent!$C:$C,Waterfall!$C366,Indent!$A:$A,Centers!$A$5),SUMIFS(Indent!$E:$E,Indent!$C:$C,Waterfall!$C366,Indent!$A:$A,Centers!$A$6),SUMIFS(Indent!$E:$E,Indent!$C:$C,Waterfall!$C366,Indent!$A:$A,Centers!$A$7),SUMIFS(Indent!$E:$E,Indent!$C:$C,Waterfall!$C366,Indent!$A:$A,Centers!$A$8)),SUMIFS(Indent!$E:$E,Indent!$C:$C,Waterfall!$C366,Indent!$A:$A,$A366))</f>
        <v>0</v>
      </c>
      <c r="E366" s="210">
        <f t="shared" si="148"/>
        <v>0</v>
      </c>
      <c r="F366" s="210">
        <f t="shared" si="191"/>
        <v>0</v>
      </c>
      <c r="G366" s="210">
        <f t="shared" si="191"/>
        <v>0</v>
      </c>
      <c r="H366" s="210">
        <f t="shared" si="191"/>
        <v>0</v>
      </c>
      <c r="I366" s="210">
        <f t="shared" si="191"/>
        <v>0</v>
      </c>
      <c r="J366" s="210">
        <f t="shared" si="191"/>
        <v>0</v>
      </c>
      <c r="K366" s="210">
        <f t="shared" si="191"/>
        <v>0</v>
      </c>
      <c r="L366" s="210">
        <f t="shared" si="191"/>
        <v>0</v>
      </c>
      <c r="M366" s="210">
        <f t="shared" si="191"/>
        <v>0</v>
      </c>
      <c r="N366" s="210">
        <f t="shared" si="191"/>
        <v>0</v>
      </c>
      <c r="O366" s="210">
        <f t="shared" si="191"/>
        <v>0</v>
      </c>
      <c r="P366" s="210">
        <f t="shared" si="191"/>
        <v>0</v>
      </c>
      <c r="Q366" s="210">
        <f t="shared" si="191"/>
        <v>0</v>
      </c>
      <c r="R366" s="210">
        <f t="shared" si="191"/>
        <v>0</v>
      </c>
      <c r="S366" s="210">
        <f t="shared" si="191"/>
        <v>0</v>
      </c>
      <c r="T366" s="210">
        <f t="shared" si="191"/>
        <v>0</v>
      </c>
      <c r="U366" s="210">
        <f t="shared" si="191"/>
        <v>0</v>
      </c>
      <c r="V366" s="210">
        <f t="shared" si="191"/>
        <v>0</v>
      </c>
      <c r="W366" s="210">
        <f t="shared" si="191"/>
        <v>0</v>
      </c>
      <c r="X366" s="210">
        <f t="shared" si="191"/>
        <v>0</v>
      </c>
      <c r="Y366" s="210">
        <f t="shared" si="191"/>
        <v>0</v>
      </c>
      <c r="Z366" s="210">
        <f t="shared" si="191"/>
        <v>0</v>
      </c>
      <c r="AA366" s="210">
        <f t="shared" si="191"/>
        <v>0</v>
      </c>
      <c r="AB366" s="210">
        <f t="shared" si="191"/>
        <v>0</v>
      </c>
      <c r="AC366" s="210">
        <f t="shared" si="191"/>
        <v>0</v>
      </c>
      <c r="AD366" s="210">
        <f t="shared" si="191"/>
        <v>0</v>
      </c>
      <c r="AE366" s="210">
        <f t="shared" si="191"/>
        <v>0</v>
      </c>
      <c r="AF366" s="210">
        <f t="shared" si="191"/>
        <v>0</v>
      </c>
      <c r="AG366" s="210">
        <f t="shared" si="191"/>
        <v>0</v>
      </c>
      <c r="AH366" s="210">
        <f t="shared" si="191"/>
        <v>0</v>
      </c>
      <c r="AI366" s="210">
        <f t="shared" si="191"/>
        <v>0</v>
      </c>
      <c r="AJ366" s="210">
        <f t="shared" si="191"/>
        <v>0</v>
      </c>
      <c r="AK366" s="210">
        <f t="shared" si="191"/>
        <v>0</v>
      </c>
      <c r="AL366" s="210">
        <f t="shared" si="191"/>
        <v>0</v>
      </c>
      <c r="AM366" s="210">
        <f t="shared" si="191"/>
        <v>0</v>
      </c>
      <c r="AN366" s="210">
        <f t="shared" si="191"/>
        <v>0</v>
      </c>
      <c r="AO366" s="210">
        <f t="shared" si="191"/>
        <v>0</v>
      </c>
      <c r="AP366" s="210">
        <f t="shared" si="191"/>
        <v>0</v>
      </c>
      <c r="AQ366" s="210">
        <f t="shared" si="191"/>
        <v>0</v>
      </c>
      <c r="AR366" s="210">
        <f t="shared" si="191"/>
        <v>0</v>
      </c>
      <c r="AS366" s="210">
        <f t="shared" si="191"/>
        <v>0</v>
      </c>
      <c r="AT366" s="210">
        <f t="shared" si="191"/>
        <v>0</v>
      </c>
      <c r="AU366" s="210">
        <f t="shared" si="191"/>
        <v>0</v>
      </c>
      <c r="AV366" s="210">
        <f t="shared" si="191"/>
        <v>0</v>
      </c>
      <c r="AW366" s="210">
        <f t="shared" si="191"/>
        <v>0</v>
      </c>
      <c r="AX366" s="210">
        <f t="shared" si="191"/>
        <v>0</v>
      </c>
      <c r="AY366" s="210">
        <f t="shared" si="191"/>
        <v>0</v>
      </c>
      <c r="AZ366" s="210">
        <f t="shared" si="191"/>
        <v>0</v>
      </c>
      <c r="BA366" s="210">
        <f t="shared" si="191"/>
        <v>0</v>
      </c>
      <c r="BB366" s="210">
        <f t="shared" si="191"/>
        <v>0</v>
      </c>
      <c r="BC366" s="210">
        <f t="shared" si="191"/>
        <v>0</v>
      </c>
      <c r="BD366" s="210">
        <f t="shared" si="191"/>
        <v>0</v>
      </c>
      <c r="BE366" s="210">
        <f t="shared" si="191"/>
        <v>0</v>
      </c>
      <c r="BF366" s="210">
        <f t="shared" si="191"/>
        <v>0</v>
      </c>
      <c r="BG366" s="210">
        <f t="shared" si="191"/>
        <v>0</v>
      </c>
      <c r="BH366" s="210">
        <f t="shared" si="191"/>
        <v>0</v>
      </c>
      <c r="BI366" s="210">
        <f t="shared" si="191"/>
        <v>0</v>
      </c>
      <c r="BJ366" s="210">
        <f t="shared" si="191"/>
        <v>0</v>
      </c>
      <c r="BK366" s="210">
        <f t="shared" si="191"/>
        <v>0</v>
      </c>
      <c r="BL366" s="210">
        <f t="shared" si="191"/>
        <v>0</v>
      </c>
      <c r="BM366" s="210">
        <f t="shared" si="191"/>
        <v>0</v>
      </c>
      <c r="BN366" s="210">
        <f t="shared" si="191"/>
        <v>0</v>
      </c>
      <c r="BO366" s="210">
        <f t="shared" si="191"/>
        <v>0</v>
      </c>
      <c r="BP366" s="210">
        <f t="shared" si="191"/>
        <v>0</v>
      </c>
      <c r="BQ366" s="210">
        <f t="shared" si="191"/>
        <v>0</v>
      </c>
      <c r="BR366" s="210">
        <f t="shared" si="190"/>
        <v>0</v>
      </c>
      <c r="BS366" s="210">
        <f t="shared" si="190"/>
        <v>0</v>
      </c>
      <c r="BT366" s="210">
        <f t="shared" si="190"/>
        <v>0</v>
      </c>
      <c r="BU366" s="210">
        <f t="shared" si="190"/>
        <v>0</v>
      </c>
      <c r="BV366" s="210">
        <f t="shared" si="190"/>
        <v>0</v>
      </c>
      <c r="BW366" s="210">
        <f t="shared" si="190"/>
        <v>0</v>
      </c>
      <c r="BX366" s="210">
        <f t="shared" si="190"/>
        <v>0</v>
      </c>
      <c r="BY366" s="210">
        <f t="shared" si="190"/>
        <v>0</v>
      </c>
      <c r="BZ366" s="210">
        <f t="shared" si="190"/>
        <v>0</v>
      </c>
      <c r="CA366" s="210">
        <f t="shared" si="190"/>
        <v>0</v>
      </c>
      <c r="CB366" s="210">
        <f t="shared" si="190"/>
        <v>0</v>
      </c>
      <c r="CC366" s="210">
        <f t="shared" si="190"/>
        <v>0</v>
      </c>
      <c r="CD366" s="210">
        <f t="shared" si="190"/>
        <v>0</v>
      </c>
      <c r="CE366" s="210">
        <f t="shared" si="190"/>
        <v>0</v>
      </c>
      <c r="CF366" s="210">
        <f t="shared" si="190"/>
        <v>0</v>
      </c>
      <c r="CG366" s="210">
        <f t="shared" si="190"/>
        <v>0</v>
      </c>
      <c r="CH366" s="210">
        <f t="shared" si="190"/>
        <v>0</v>
      </c>
      <c r="CI366" s="210">
        <f t="shared" si="190"/>
        <v>0</v>
      </c>
      <c r="CJ366" s="210">
        <f t="shared" si="190"/>
        <v>0</v>
      </c>
      <c r="CK366" s="210">
        <f t="shared" si="190"/>
        <v>0</v>
      </c>
      <c r="CL366" s="210">
        <f t="shared" si="190"/>
        <v>0</v>
      </c>
      <c r="CM366" s="210">
        <f t="shared" si="190"/>
        <v>0</v>
      </c>
      <c r="CN366" s="210">
        <f t="shared" si="190"/>
        <v>0</v>
      </c>
      <c r="CO366" s="210">
        <f t="shared" si="190"/>
        <v>0</v>
      </c>
      <c r="CP366" s="210">
        <f t="shared" si="190"/>
        <v>0</v>
      </c>
      <c r="CQ366" s="210">
        <f t="shared" si="190"/>
        <v>0</v>
      </c>
      <c r="CR366" s="210">
        <f t="shared" si="190"/>
        <v>0</v>
      </c>
      <c r="CS366" s="210">
        <f t="shared" si="190"/>
        <v>0</v>
      </c>
      <c r="CT366" s="210">
        <f t="shared" si="190"/>
        <v>0</v>
      </c>
      <c r="CU366" s="210">
        <f t="shared" si="190"/>
        <v>0</v>
      </c>
      <c r="CV366" s="210">
        <f t="shared" si="190"/>
        <v>0</v>
      </c>
      <c r="CW366" s="210">
        <f t="shared" si="190"/>
        <v>0</v>
      </c>
      <c r="CX366" s="210">
        <f t="shared" si="190"/>
        <v>0</v>
      </c>
      <c r="CY366" s="210">
        <f t="shared" si="190"/>
        <v>0</v>
      </c>
      <c r="CZ366" s="210">
        <f t="shared" si="190"/>
        <v>0</v>
      </c>
      <c r="DA366" s="210">
        <f t="shared" si="190"/>
        <v>0</v>
      </c>
      <c r="DB366" s="210">
        <f t="shared" si="190"/>
        <v>0</v>
      </c>
      <c r="DC366" s="210">
        <f t="shared" si="190"/>
        <v>0</v>
      </c>
      <c r="DD366" s="210">
        <f t="shared" si="190"/>
        <v>0</v>
      </c>
      <c r="DE366" s="210">
        <f t="shared" si="190"/>
        <v>0</v>
      </c>
      <c r="DF366" s="210">
        <f t="shared" si="190"/>
        <v>0</v>
      </c>
      <c r="DG366" s="210">
        <f t="shared" si="190"/>
        <v>0</v>
      </c>
      <c r="DH366" s="210">
        <f t="shared" si="190"/>
        <v>0</v>
      </c>
      <c r="DI366" s="210">
        <f t="shared" si="190"/>
        <v>0</v>
      </c>
      <c r="DJ366" s="210">
        <f t="shared" si="190"/>
        <v>0</v>
      </c>
      <c r="DK366" s="210">
        <f t="shared" si="190"/>
        <v>0</v>
      </c>
      <c r="DL366" s="210">
        <f t="shared" si="190"/>
        <v>0</v>
      </c>
      <c r="DM366" s="210">
        <f t="shared" si="190"/>
        <v>0</v>
      </c>
      <c r="DN366" s="210">
        <f t="shared" si="190"/>
        <v>0</v>
      </c>
      <c r="DO366" s="210">
        <f t="shared" si="190"/>
        <v>0</v>
      </c>
      <c r="DP366" s="210">
        <f t="shared" si="190"/>
        <v>0</v>
      </c>
      <c r="DQ366" s="210">
        <f t="shared" si="190"/>
        <v>0</v>
      </c>
      <c r="DR366" s="210">
        <f t="shared" si="190"/>
        <v>0</v>
      </c>
      <c r="DS366" s="210">
        <f t="shared" si="190"/>
        <v>0</v>
      </c>
      <c r="DT366" s="210">
        <f t="shared" si="190"/>
        <v>0</v>
      </c>
      <c r="DU366" s="210">
        <f t="shared" si="190"/>
        <v>0</v>
      </c>
      <c r="DV366" s="210">
        <f t="shared" si="190"/>
        <v>0</v>
      </c>
      <c r="DW366" s="210">
        <f t="shared" si="190"/>
        <v>0</v>
      </c>
      <c r="DX366" s="210">
        <f t="shared" si="190"/>
        <v>0</v>
      </c>
      <c r="DY366" s="210">
        <f t="shared" si="190"/>
        <v>0</v>
      </c>
      <c r="DZ366" s="210">
        <f t="shared" si="190"/>
        <v>0</v>
      </c>
      <c r="EA366" s="210">
        <f t="shared" si="190"/>
        <v>0</v>
      </c>
      <c r="EB366" s="210">
        <f t="shared" si="190"/>
        <v>0</v>
      </c>
      <c r="EC366" s="210">
        <f t="shared" si="193"/>
        <v>0</v>
      </c>
      <c r="ED366" s="210">
        <f t="shared" si="193"/>
        <v>0</v>
      </c>
      <c r="EE366" s="210">
        <f t="shared" si="193"/>
        <v>0</v>
      </c>
      <c r="EF366" s="210">
        <f t="shared" si="193"/>
        <v>0</v>
      </c>
      <c r="EG366" s="210">
        <f t="shared" si="193"/>
        <v>0</v>
      </c>
      <c r="EH366" s="210">
        <f t="shared" si="193"/>
        <v>0</v>
      </c>
      <c r="EI366" s="210">
        <f t="shared" si="193"/>
        <v>0</v>
      </c>
      <c r="EJ366" s="210">
        <f t="shared" si="193"/>
        <v>0</v>
      </c>
      <c r="EK366" s="210">
        <f t="shared" si="193"/>
        <v>0</v>
      </c>
      <c r="EL366" s="210">
        <f t="shared" si="193"/>
        <v>0</v>
      </c>
      <c r="EM366" s="210">
        <f t="shared" si="193"/>
        <v>0</v>
      </c>
      <c r="EN366" s="210">
        <f t="shared" si="193"/>
        <v>0</v>
      </c>
      <c r="EO366" s="210">
        <f t="shared" si="193"/>
        <v>0</v>
      </c>
      <c r="EP366" s="210">
        <f t="shared" si="193"/>
        <v>0</v>
      </c>
      <c r="EQ366" s="210">
        <f t="shared" si="193"/>
        <v>0</v>
      </c>
      <c r="ER366" s="210">
        <f t="shared" si="193"/>
        <v>0</v>
      </c>
      <c r="ES366" s="210">
        <f t="shared" si="193"/>
        <v>0</v>
      </c>
      <c r="ET366" s="210">
        <f t="shared" si="193"/>
        <v>0</v>
      </c>
      <c r="EU366" s="210">
        <f t="shared" si="193"/>
        <v>0</v>
      </c>
      <c r="EV366" s="210">
        <f t="shared" si="193"/>
        <v>0</v>
      </c>
      <c r="EW366" s="210">
        <f t="shared" si="193"/>
        <v>0</v>
      </c>
      <c r="EX366" s="210">
        <f t="shared" si="193"/>
        <v>0</v>
      </c>
      <c r="EY366" s="210">
        <f t="shared" si="193"/>
        <v>0</v>
      </c>
      <c r="EZ366" s="210">
        <f t="shared" si="193"/>
        <v>0</v>
      </c>
      <c r="FA366" s="210">
        <f t="shared" si="193"/>
        <v>0</v>
      </c>
      <c r="FB366" s="210">
        <f t="shared" si="193"/>
        <v>0</v>
      </c>
      <c r="FC366" s="210">
        <f t="shared" si="193"/>
        <v>0</v>
      </c>
      <c r="FD366" s="210">
        <f t="shared" si="193"/>
        <v>0</v>
      </c>
      <c r="FE366" s="210">
        <f t="shared" si="193"/>
        <v>0</v>
      </c>
      <c r="FF366" s="210">
        <f t="shared" si="193"/>
        <v>0</v>
      </c>
      <c r="FG366" s="210">
        <f t="shared" si="193"/>
        <v>0</v>
      </c>
      <c r="FH366" s="210">
        <f t="shared" si="193"/>
        <v>0</v>
      </c>
      <c r="FI366" s="210">
        <f t="shared" si="193"/>
        <v>0</v>
      </c>
      <c r="FJ366" s="210">
        <f t="shared" si="193"/>
        <v>0</v>
      </c>
      <c r="FK366" s="210">
        <f t="shared" si="193"/>
        <v>0</v>
      </c>
      <c r="FL366" s="210">
        <f t="shared" si="193"/>
        <v>0</v>
      </c>
      <c r="FM366" s="210">
        <f t="shared" si="193"/>
        <v>0</v>
      </c>
      <c r="FN366" s="210">
        <f t="shared" si="193"/>
        <v>0</v>
      </c>
      <c r="FO366" s="210">
        <f t="shared" si="193"/>
        <v>0</v>
      </c>
      <c r="FP366" s="210">
        <f t="shared" si="193"/>
        <v>0</v>
      </c>
      <c r="FQ366" s="210">
        <f t="shared" si="193"/>
        <v>0</v>
      </c>
      <c r="FR366" s="210">
        <f t="shared" si="193"/>
        <v>0</v>
      </c>
      <c r="FS366" s="210">
        <f t="shared" si="193"/>
        <v>0</v>
      </c>
      <c r="FT366" s="210">
        <f t="shared" si="193"/>
        <v>0</v>
      </c>
      <c r="FU366" s="210">
        <f t="shared" si="193"/>
        <v>0</v>
      </c>
      <c r="FV366" s="210">
        <f t="shared" si="193"/>
        <v>0</v>
      </c>
      <c r="FW366" s="210">
        <f t="shared" si="193"/>
        <v>0</v>
      </c>
      <c r="FX366" s="210">
        <f t="shared" si="193"/>
        <v>0</v>
      </c>
      <c r="FY366" s="210">
        <f t="shared" si="193"/>
        <v>0</v>
      </c>
      <c r="FZ366" s="210">
        <f t="shared" si="193"/>
        <v>0</v>
      </c>
      <c r="GA366" s="210">
        <f t="shared" si="193"/>
        <v>0</v>
      </c>
      <c r="GB366" s="210">
        <f t="shared" si="193"/>
        <v>0</v>
      </c>
      <c r="GC366" s="210">
        <f t="shared" si="193"/>
        <v>0</v>
      </c>
      <c r="GD366" s="210">
        <f t="shared" si="193"/>
        <v>0</v>
      </c>
      <c r="GE366" s="210">
        <f t="shared" si="193"/>
        <v>0</v>
      </c>
      <c r="GF366" s="210">
        <f t="shared" si="193"/>
        <v>0</v>
      </c>
      <c r="GG366" s="210">
        <f t="shared" si="193"/>
        <v>0</v>
      </c>
      <c r="GH366" s="210">
        <f t="shared" si="193"/>
        <v>0</v>
      </c>
      <c r="GI366" s="210">
        <f t="shared" si="193"/>
        <v>0</v>
      </c>
      <c r="GK366" s="216">
        <f t="shared" si="155"/>
        <v>0</v>
      </c>
      <c r="GL366" s="216">
        <f t="shared" si="150"/>
        <v>0</v>
      </c>
      <c r="GM366" s="216">
        <f t="shared" si="151"/>
        <v>0</v>
      </c>
      <c r="GN366" s="216">
        <f t="shared" si="152"/>
        <v>0</v>
      </c>
    </row>
    <row r="367" spans="1:196" x14ac:dyDescent="0.35">
      <c r="A367" s="9">
        <f>Report!$C$4</f>
        <v>1</v>
      </c>
      <c r="B367" t="str">
        <f>VLOOKUP($A367,Centers!$B$1:$C$120,2,)</f>
        <v>GATE</v>
      </c>
      <c r="C367" s="209">
        <v>45053</v>
      </c>
      <c r="D367" s="113">
        <f>IF($A367=1,SUM(SUMIFS(Indent!$E:$E,Indent!$C:$C,Waterfall!$C367,Indent!$A:$A,Centers!$A$2),SUMIFS(Indent!$E:$E,Indent!$C:$C,Waterfall!$C367,Indent!$A:$A,Centers!$A$3),SUMIFS(Indent!$E:$E,Indent!$C:$C,Waterfall!$C367,Indent!$A:$A,Centers!$A$4),SUMIFS(Indent!$E:$E,Indent!$C:$C,Waterfall!$C367,Indent!$A:$A,Centers!$A$5),SUMIFS(Indent!$E:$E,Indent!$C:$C,Waterfall!$C367,Indent!$A:$A,Centers!$A$6),SUMIFS(Indent!$E:$E,Indent!$C:$C,Waterfall!$C367,Indent!$A:$A,Centers!$A$7),SUMIFS(Indent!$E:$E,Indent!$C:$C,Waterfall!$C367,Indent!$A:$A,Centers!$A$8)),SUMIFS(Indent!$E:$E,Indent!$C:$C,Waterfall!$C367,Indent!$A:$A,$A367))</f>
        <v>0</v>
      </c>
      <c r="E367" s="210">
        <f t="shared" si="148"/>
        <v>0</v>
      </c>
      <c r="F367" s="210">
        <f t="shared" si="191"/>
        <v>0</v>
      </c>
      <c r="G367" s="210">
        <f t="shared" si="191"/>
        <v>0</v>
      </c>
      <c r="H367" s="210">
        <f t="shared" si="191"/>
        <v>0</v>
      </c>
      <c r="I367" s="210">
        <f t="shared" si="191"/>
        <v>0</v>
      </c>
      <c r="J367" s="210">
        <f t="shared" si="191"/>
        <v>0</v>
      </c>
      <c r="K367" s="210">
        <f t="shared" si="191"/>
        <v>0</v>
      </c>
      <c r="L367" s="210">
        <f t="shared" si="191"/>
        <v>0</v>
      </c>
      <c r="M367" s="210">
        <f t="shared" si="191"/>
        <v>0</v>
      </c>
      <c r="N367" s="210">
        <f t="shared" si="191"/>
        <v>0</v>
      </c>
      <c r="O367" s="210">
        <f t="shared" si="191"/>
        <v>0</v>
      </c>
      <c r="P367" s="210">
        <f t="shared" si="191"/>
        <v>0</v>
      </c>
      <c r="Q367" s="210">
        <f t="shared" si="191"/>
        <v>0</v>
      </c>
      <c r="R367" s="210">
        <f t="shared" si="191"/>
        <v>0</v>
      </c>
      <c r="S367" s="210">
        <f t="shared" si="191"/>
        <v>0</v>
      </c>
      <c r="T367" s="210">
        <f t="shared" si="191"/>
        <v>0</v>
      </c>
      <c r="U367" s="210">
        <f t="shared" si="191"/>
        <v>0</v>
      </c>
      <c r="V367" s="210">
        <f t="shared" si="191"/>
        <v>0</v>
      </c>
      <c r="W367" s="210">
        <f t="shared" si="191"/>
        <v>0</v>
      </c>
      <c r="X367" s="210">
        <f t="shared" si="191"/>
        <v>0</v>
      </c>
      <c r="Y367" s="210">
        <f t="shared" si="191"/>
        <v>0</v>
      </c>
      <c r="Z367" s="210">
        <f t="shared" si="191"/>
        <v>0</v>
      </c>
      <c r="AA367" s="210">
        <f t="shared" si="191"/>
        <v>0</v>
      </c>
      <c r="AB367" s="210">
        <f t="shared" si="191"/>
        <v>0</v>
      </c>
      <c r="AC367" s="210">
        <f t="shared" si="191"/>
        <v>0</v>
      </c>
      <c r="AD367" s="210">
        <f t="shared" si="191"/>
        <v>0</v>
      </c>
      <c r="AE367" s="210">
        <f t="shared" si="191"/>
        <v>0</v>
      </c>
      <c r="AF367" s="210">
        <f t="shared" si="191"/>
        <v>0</v>
      </c>
      <c r="AG367" s="210">
        <f t="shared" si="191"/>
        <v>0</v>
      </c>
      <c r="AH367" s="210">
        <f t="shared" si="191"/>
        <v>0</v>
      </c>
      <c r="AI367" s="210">
        <f t="shared" si="191"/>
        <v>0</v>
      </c>
      <c r="AJ367" s="210">
        <f t="shared" si="191"/>
        <v>0</v>
      </c>
      <c r="AK367" s="210">
        <f t="shared" si="191"/>
        <v>0</v>
      </c>
      <c r="AL367" s="210">
        <f t="shared" si="191"/>
        <v>0</v>
      </c>
      <c r="AM367" s="210">
        <f t="shared" si="191"/>
        <v>0</v>
      </c>
      <c r="AN367" s="210">
        <f t="shared" si="191"/>
        <v>0</v>
      </c>
      <c r="AO367" s="210">
        <f t="shared" si="191"/>
        <v>0</v>
      </c>
      <c r="AP367" s="210">
        <f t="shared" si="191"/>
        <v>0</v>
      </c>
      <c r="AQ367" s="210">
        <f t="shared" si="191"/>
        <v>0</v>
      </c>
      <c r="AR367" s="210">
        <f t="shared" si="191"/>
        <v>0</v>
      </c>
      <c r="AS367" s="210">
        <f t="shared" si="191"/>
        <v>0</v>
      </c>
      <c r="AT367" s="210">
        <f t="shared" si="191"/>
        <v>0</v>
      </c>
      <c r="AU367" s="210">
        <f t="shared" si="191"/>
        <v>0</v>
      </c>
      <c r="AV367" s="210">
        <f t="shared" si="191"/>
        <v>0</v>
      </c>
      <c r="AW367" s="210">
        <f t="shared" si="191"/>
        <v>0</v>
      </c>
      <c r="AX367" s="210">
        <f t="shared" si="191"/>
        <v>0</v>
      </c>
      <c r="AY367" s="210">
        <f t="shared" si="191"/>
        <v>0</v>
      </c>
      <c r="AZ367" s="210">
        <f t="shared" si="191"/>
        <v>0</v>
      </c>
      <c r="BA367" s="210">
        <f t="shared" si="191"/>
        <v>0</v>
      </c>
      <c r="BB367" s="210">
        <f t="shared" si="191"/>
        <v>0</v>
      </c>
      <c r="BC367" s="210">
        <f t="shared" si="191"/>
        <v>0</v>
      </c>
      <c r="BD367" s="210">
        <f t="shared" si="191"/>
        <v>0</v>
      </c>
      <c r="BE367" s="210">
        <f t="shared" si="191"/>
        <v>0</v>
      </c>
      <c r="BF367" s="210">
        <f t="shared" si="191"/>
        <v>0</v>
      </c>
      <c r="BG367" s="210">
        <f t="shared" si="191"/>
        <v>0</v>
      </c>
      <c r="BH367" s="210">
        <f t="shared" si="191"/>
        <v>0</v>
      </c>
      <c r="BI367" s="210">
        <f t="shared" si="191"/>
        <v>0</v>
      </c>
      <c r="BJ367" s="210">
        <f t="shared" si="191"/>
        <v>0</v>
      </c>
      <c r="BK367" s="210">
        <f t="shared" si="191"/>
        <v>0</v>
      </c>
      <c r="BL367" s="210">
        <f t="shared" si="191"/>
        <v>0</v>
      </c>
      <c r="BM367" s="210">
        <f t="shared" si="191"/>
        <v>0</v>
      </c>
      <c r="BN367" s="210">
        <f t="shared" si="191"/>
        <v>0</v>
      </c>
      <c r="BO367" s="210">
        <f t="shared" si="191"/>
        <v>0</v>
      </c>
      <c r="BP367" s="210">
        <f t="shared" si="191"/>
        <v>0</v>
      </c>
      <c r="BQ367" s="210">
        <f t="shared" ref="BQ367:EB370" si="194">IFERROR(BQ176/$D176,0)</f>
        <v>0</v>
      </c>
      <c r="BR367" s="210">
        <f t="shared" si="194"/>
        <v>0</v>
      </c>
      <c r="BS367" s="210">
        <f t="shared" si="194"/>
        <v>0</v>
      </c>
      <c r="BT367" s="210">
        <f t="shared" si="194"/>
        <v>0</v>
      </c>
      <c r="BU367" s="210">
        <f t="shared" si="194"/>
        <v>0</v>
      </c>
      <c r="BV367" s="210">
        <f t="shared" si="194"/>
        <v>0</v>
      </c>
      <c r="BW367" s="210">
        <f t="shared" si="194"/>
        <v>0</v>
      </c>
      <c r="BX367" s="210">
        <f t="shared" si="194"/>
        <v>0</v>
      </c>
      <c r="BY367" s="210">
        <f t="shared" si="194"/>
        <v>0</v>
      </c>
      <c r="BZ367" s="210">
        <f t="shared" si="194"/>
        <v>0</v>
      </c>
      <c r="CA367" s="210">
        <f t="shared" si="194"/>
        <v>0</v>
      </c>
      <c r="CB367" s="210">
        <f t="shared" si="194"/>
        <v>0</v>
      </c>
      <c r="CC367" s="210">
        <f t="shared" si="194"/>
        <v>0</v>
      </c>
      <c r="CD367" s="210">
        <f t="shared" si="194"/>
        <v>0</v>
      </c>
      <c r="CE367" s="210">
        <f t="shared" si="194"/>
        <v>0</v>
      </c>
      <c r="CF367" s="210">
        <f t="shared" si="194"/>
        <v>0</v>
      </c>
      <c r="CG367" s="210">
        <f t="shared" si="194"/>
        <v>0</v>
      </c>
      <c r="CH367" s="210">
        <f t="shared" si="194"/>
        <v>0</v>
      </c>
      <c r="CI367" s="210">
        <f t="shared" si="194"/>
        <v>0</v>
      </c>
      <c r="CJ367" s="210">
        <f t="shared" si="194"/>
        <v>0</v>
      </c>
      <c r="CK367" s="210">
        <f t="shared" si="194"/>
        <v>0</v>
      </c>
      <c r="CL367" s="210">
        <f t="shared" si="194"/>
        <v>0</v>
      </c>
      <c r="CM367" s="210">
        <f t="shared" si="194"/>
        <v>0</v>
      </c>
      <c r="CN367" s="210">
        <f t="shared" si="194"/>
        <v>0</v>
      </c>
      <c r="CO367" s="210">
        <f t="shared" si="194"/>
        <v>0</v>
      </c>
      <c r="CP367" s="210">
        <f t="shared" si="194"/>
        <v>0</v>
      </c>
      <c r="CQ367" s="210">
        <f t="shared" si="194"/>
        <v>0</v>
      </c>
      <c r="CR367" s="210">
        <f t="shared" si="194"/>
        <v>0</v>
      </c>
      <c r="CS367" s="210">
        <f t="shared" si="194"/>
        <v>0</v>
      </c>
      <c r="CT367" s="210">
        <f t="shared" si="194"/>
        <v>0</v>
      </c>
      <c r="CU367" s="210">
        <f t="shared" si="194"/>
        <v>0</v>
      </c>
      <c r="CV367" s="210">
        <f t="shared" si="194"/>
        <v>0</v>
      </c>
      <c r="CW367" s="210">
        <f t="shared" si="194"/>
        <v>0</v>
      </c>
      <c r="CX367" s="210">
        <f t="shared" si="194"/>
        <v>0</v>
      </c>
      <c r="CY367" s="210">
        <f t="shared" si="194"/>
        <v>0</v>
      </c>
      <c r="CZ367" s="210">
        <f t="shared" si="194"/>
        <v>0</v>
      </c>
      <c r="DA367" s="210">
        <f t="shared" si="194"/>
        <v>0</v>
      </c>
      <c r="DB367" s="210">
        <f t="shared" si="194"/>
        <v>0</v>
      </c>
      <c r="DC367" s="210">
        <f t="shared" si="194"/>
        <v>0</v>
      </c>
      <c r="DD367" s="210">
        <f t="shared" si="194"/>
        <v>0</v>
      </c>
      <c r="DE367" s="210">
        <f t="shared" si="194"/>
        <v>0</v>
      </c>
      <c r="DF367" s="210">
        <f t="shared" si="194"/>
        <v>0</v>
      </c>
      <c r="DG367" s="210">
        <f t="shared" si="194"/>
        <v>0</v>
      </c>
      <c r="DH367" s="210">
        <f t="shared" si="194"/>
        <v>0</v>
      </c>
      <c r="DI367" s="210">
        <f t="shared" si="194"/>
        <v>0</v>
      </c>
      <c r="DJ367" s="210">
        <f t="shared" si="194"/>
        <v>0</v>
      </c>
      <c r="DK367" s="210">
        <f t="shared" si="194"/>
        <v>0</v>
      </c>
      <c r="DL367" s="210">
        <f t="shared" si="194"/>
        <v>0</v>
      </c>
      <c r="DM367" s="210">
        <f t="shared" si="194"/>
        <v>0</v>
      </c>
      <c r="DN367" s="210">
        <f t="shared" si="194"/>
        <v>0</v>
      </c>
      <c r="DO367" s="210">
        <f t="shared" si="194"/>
        <v>0</v>
      </c>
      <c r="DP367" s="210">
        <f t="shared" si="194"/>
        <v>0</v>
      </c>
      <c r="DQ367" s="210">
        <f t="shared" si="194"/>
        <v>0</v>
      </c>
      <c r="DR367" s="210">
        <f t="shared" si="194"/>
        <v>0</v>
      </c>
      <c r="DS367" s="210">
        <f t="shared" si="194"/>
        <v>0</v>
      </c>
      <c r="DT367" s="210">
        <f t="shared" si="194"/>
        <v>0</v>
      </c>
      <c r="DU367" s="210">
        <f t="shared" si="194"/>
        <v>0</v>
      </c>
      <c r="DV367" s="210">
        <f t="shared" si="194"/>
        <v>0</v>
      </c>
      <c r="DW367" s="210">
        <f t="shared" si="194"/>
        <v>0</v>
      </c>
      <c r="DX367" s="210">
        <f t="shared" si="194"/>
        <v>0</v>
      </c>
      <c r="DY367" s="210">
        <f t="shared" si="194"/>
        <v>0</v>
      </c>
      <c r="DZ367" s="210">
        <f t="shared" si="194"/>
        <v>0</v>
      </c>
      <c r="EA367" s="210">
        <f t="shared" si="194"/>
        <v>0</v>
      </c>
      <c r="EB367" s="210">
        <f t="shared" si="194"/>
        <v>0</v>
      </c>
      <c r="EC367" s="210">
        <f t="shared" si="193"/>
        <v>0</v>
      </c>
      <c r="ED367" s="210">
        <f t="shared" si="193"/>
        <v>0</v>
      </c>
      <c r="EE367" s="210">
        <f t="shared" si="193"/>
        <v>0</v>
      </c>
      <c r="EF367" s="210">
        <f t="shared" si="193"/>
        <v>0</v>
      </c>
      <c r="EG367" s="210">
        <f t="shared" si="193"/>
        <v>0</v>
      </c>
      <c r="EH367" s="210">
        <f t="shared" si="193"/>
        <v>0</v>
      </c>
      <c r="EI367" s="210">
        <f t="shared" si="193"/>
        <v>0</v>
      </c>
      <c r="EJ367" s="210">
        <f t="shared" si="193"/>
        <v>0</v>
      </c>
      <c r="EK367" s="210">
        <f t="shared" si="193"/>
        <v>0</v>
      </c>
      <c r="EL367" s="210">
        <f t="shared" si="193"/>
        <v>0</v>
      </c>
      <c r="EM367" s="210">
        <f t="shared" si="193"/>
        <v>0</v>
      </c>
      <c r="EN367" s="210">
        <f t="shared" si="193"/>
        <v>0</v>
      </c>
      <c r="EO367" s="210">
        <f t="shared" si="193"/>
        <v>0</v>
      </c>
      <c r="EP367" s="210">
        <f t="shared" si="193"/>
        <v>0</v>
      </c>
      <c r="EQ367" s="210">
        <f t="shared" si="193"/>
        <v>0</v>
      </c>
      <c r="ER367" s="210">
        <f t="shared" si="193"/>
        <v>0</v>
      </c>
      <c r="ES367" s="210">
        <f t="shared" si="193"/>
        <v>0</v>
      </c>
      <c r="ET367" s="210">
        <f t="shared" si="193"/>
        <v>0</v>
      </c>
      <c r="EU367" s="210">
        <f t="shared" si="193"/>
        <v>0</v>
      </c>
      <c r="EV367" s="210">
        <f t="shared" si="193"/>
        <v>0</v>
      </c>
      <c r="EW367" s="210">
        <f t="shared" si="193"/>
        <v>0</v>
      </c>
      <c r="EX367" s="210">
        <f t="shared" si="193"/>
        <v>0</v>
      </c>
      <c r="EY367" s="210">
        <f t="shared" si="193"/>
        <v>0</v>
      </c>
      <c r="EZ367" s="210">
        <f t="shared" si="193"/>
        <v>0</v>
      </c>
      <c r="FA367" s="210">
        <f t="shared" si="193"/>
        <v>0</v>
      </c>
      <c r="FB367" s="210">
        <f t="shared" si="193"/>
        <v>0</v>
      </c>
      <c r="FC367" s="210">
        <f t="shared" si="193"/>
        <v>0</v>
      </c>
      <c r="FD367" s="210">
        <f t="shared" si="193"/>
        <v>0</v>
      </c>
      <c r="FE367" s="210">
        <f t="shared" si="193"/>
        <v>0</v>
      </c>
      <c r="FF367" s="210">
        <f t="shared" si="193"/>
        <v>0</v>
      </c>
      <c r="FG367" s="210">
        <f t="shared" si="193"/>
        <v>0</v>
      </c>
      <c r="FH367" s="210">
        <f t="shared" si="193"/>
        <v>0</v>
      </c>
      <c r="FI367" s="210">
        <f t="shared" si="193"/>
        <v>0</v>
      </c>
      <c r="FJ367" s="210">
        <f t="shared" si="193"/>
        <v>0</v>
      </c>
      <c r="FK367" s="210">
        <f t="shared" si="193"/>
        <v>0</v>
      </c>
      <c r="FL367" s="210">
        <f t="shared" si="193"/>
        <v>0</v>
      </c>
      <c r="FM367" s="210">
        <f t="shared" si="193"/>
        <v>0</v>
      </c>
      <c r="FN367" s="210">
        <f t="shared" si="193"/>
        <v>0</v>
      </c>
      <c r="FO367" s="210">
        <f t="shared" si="193"/>
        <v>0</v>
      </c>
      <c r="FP367" s="210">
        <f t="shared" si="193"/>
        <v>0</v>
      </c>
      <c r="FQ367" s="210">
        <f t="shared" si="193"/>
        <v>0</v>
      </c>
      <c r="FR367" s="210">
        <f t="shared" si="193"/>
        <v>0</v>
      </c>
      <c r="FS367" s="210">
        <f t="shared" si="193"/>
        <v>0</v>
      </c>
      <c r="FT367" s="210">
        <f t="shared" si="193"/>
        <v>0</v>
      </c>
      <c r="FU367" s="210">
        <f t="shared" si="193"/>
        <v>0</v>
      </c>
      <c r="FV367" s="210">
        <f t="shared" si="193"/>
        <v>0</v>
      </c>
      <c r="FW367" s="210">
        <f t="shared" si="193"/>
        <v>0</v>
      </c>
      <c r="FX367" s="210">
        <f t="shared" si="193"/>
        <v>0</v>
      </c>
      <c r="FY367" s="210">
        <f t="shared" si="193"/>
        <v>0</v>
      </c>
      <c r="FZ367" s="210">
        <f t="shared" si="193"/>
        <v>0</v>
      </c>
      <c r="GA367" s="210">
        <f t="shared" si="193"/>
        <v>0</v>
      </c>
      <c r="GB367" s="210">
        <f t="shared" si="193"/>
        <v>0</v>
      </c>
      <c r="GC367" s="210">
        <f t="shared" si="193"/>
        <v>0</v>
      </c>
      <c r="GD367" s="210">
        <f t="shared" si="193"/>
        <v>0</v>
      </c>
      <c r="GE367" s="210">
        <f t="shared" si="193"/>
        <v>0</v>
      </c>
      <c r="GF367" s="210">
        <f t="shared" si="193"/>
        <v>0</v>
      </c>
      <c r="GG367" s="210">
        <f t="shared" si="193"/>
        <v>0</v>
      </c>
      <c r="GH367" s="210">
        <f t="shared" si="193"/>
        <v>0</v>
      </c>
      <c r="GI367" s="210">
        <f t="shared" si="193"/>
        <v>0</v>
      </c>
      <c r="GK367" s="216">
        <f t="shared" si="155"/>
        <v>0</v>
      </c>
      <c r="GL367" s="216">
        <f t="shared" si="150"/>
        <v>0</v>
      </c>
      <c r="GM367" s="216">
        <f t="shared" si="151"/>
        <v>0</v>
      </c>
      <c r="GN367" s="216">
        <f t="shared" si="152"/>
        <v>0</v>
      </c>
    </row>
    <row r="368" spans="1:196" x14ac:dyDescent="0.35">
      <c r="A368" s="9">
        <f>Report!$C$4</f>
        <v>1</v>
      </c>
      <c r="B368" t="str">
        <f>VLOOKUP($A368,Centers!$B$1:$C$120,2,)</f>
        <v>GATE</v>
      </c>
      <c r="C368" s="209">
        <v>45054</v>
      </c>
      <c r="D368" s="113">
        <f>IF($A368=1,SUM(SUMIFS(Indent!$E:$E,Indent!$C:$C,Waterfall!$C368,Indent!$A:$A,Centers!$A$2),SUMIFS(Indent!$E:$E,Indent!$C:$C,Waterfall!$C368,Indent!$A:$A,Centers!$A$3),SUMIFS(Indent!$E:$E,Indent!$C:$C,Waterfall!$C368,Indent!$A:$A,Centers!$A$4),SUMIFS(Indent!$E:$E,Indent!$C:$C,Waterfall!$C368,Indent!$A:$A,Centers!$A$5),SUMIFS(Indent!$E:$E,Indent!$C:$C,Waterfall!$C368,Indent!$A:$A,Centers!$A$6),SUMIFS(Indent!$E:$E,Indent!$C:$C,Waterfall!$C368,Indent!$A:$A,Centers!$A$7),SUMIFS(Indent!$E:$E,Indent!$C:$C,Waterfall!$C368,Indent!$A:$A,Centers!$A$8)),SUMIFS(Indent!$E:$E,Indent!$C:$C,Waterfall!$C368,Indent!$A:$A,$A368))</f>
        <v>0</v>
      </c>
      <c r="E368" s="210">
        <f t="shared" si="148"/>
        <v>0</v>
      </c>
      <c r="F368" s="210">
        <f t="shared" ref="F368:BQ371" si="195">IFERROR(F177/$D177,0)</f>
        <v>0</v>
      </c>
      <c r="G368" s="210">
        <f t="shared" si="195"/>
        <v>0</v>
      </c>
      <c r="H368" s="210">
        <f t="shared" si="195"/>
        <v>0</v>
      </c>
      <c r="I368" s="210">
        <f t="shared" si="195"/>
        <v>0</v>
      </c>
      <c r="J368" s="210">
        <f t="shared" si="195"/>
        <v>0</v>
      </c>
      <c r="K368" s="210">
        <f t="shared" si="195"/>
        <v>0</v>
      </c>
      <c r="L368" s="210">
        <f t="shared" si="195"/>
        <v>0</v>
      </c>
      <c r="M368" s="210">
        <f t="shared" si="195"/>
        <v>0</v>
      </c>
      <c r="N368" s="210">
        <f t="shared" si="195"/>
        <v>0</v>
      </c>
      <c r="O368" s="210">
        <f t="shared" si="195"/>
        <v>0</v>
      </c>
      <c r="P368" s="210">
        <f t="shared" si="195"/>
        <v>0</v>
      </c>
      <c r="Q368" s="210">
        <f t="shared" si="195"/>
        <v>0</v>
      </c>
      <c r="R368" s="210">
        <f t="shared" si="195"/>
        <v>0</v>
      </c>
      <c r="S368" s="210">
        <f t="shared" si="195"/>
        <v>0</v>
      </c>
      <c r="T368" s="210">
        <f t="shared" si="195"/>
        <v>0</v>
      </c>
      <c r="U368" s="210">
        <f t="shared" si="195"/>
        <v>0</v>
      </c>
      <c r="V368" s="210">
        <f t="shared" si="195"/>
        <v>0</v>
      </c>
      <c r="W368" s="210">
        <f t="shared" si="195"/>
        <v>0</v>
      </c>
      <c r="X368" s="210">
        <f t="shared" si="195"/>
        <v>0</v>
      </c>
      <c r="Y368" s="210">
        <f t="shared" si="195"/>
        <v>0</v>
      </c>
      <c r="Z368" s="210">
        <f t="shared" si="195"/>
        <v>0</v>
      </c>
      <c r="AA368" s="210">
        <f t="shared" si="195"/>
        <v>0</v>
      </c>
      <c r="AB368" s="210">
        <f t="shared" si="195"/>
        <v>0</v>
      </c>
      <c r="AC368" s="210">
        <f t="shared" si="195"/>
        <v>0</v>
      </c>
      <c r="AD368" s="210">
        <f t="shared" si="195"/>
        <v>0</v>
      </c>
      <c r="AE368" s="210">
        <f t="shared" si="195"/>
        <v>0</v>
      </c>
      <c r="AF368" s="210">
        <f t="shared" si="195"/>
        <v>0</v>
      </c>
      <c r="AG368" s="210">
        <f t="shared" si="195"/>
        <v>0</v>
      </c>
      <c r="AH368" s="210">
        <f t="shared" si="195"/>
        <v>0</v>
      </c>
      <c r="AI368" s="210">
        <f t="shared" si="195"/>
        <v>0</v>
      </c>
      <c r="AJ368" s="210">
        <f t="shared" si="195"/>
        <v>0</v>
      </c>
      <c r="AK368" s="210">
        <f t="shared" si="195"/>
        <v>0</v>
      </c>
      <c r="AL368" s="210">
        <f t="shared" si="195"/>
        <v>0</v>
      </c>
      <c r="AM368" s="210">
        <f t="shared" si="195"/>
        <v>0</v>
      </c>
      <c r="AN368" s="210">
        <f t="shared" si="195"/>
        <v>0</v>
      </c>
      <c r="AO368" s="210">
        <f t="shared" si="195"/>
        <v>0</v>
      </c>
      <c r="AP368" s="210">
        <f t="shared" si="195"/>
        <v>0</v>
      </c>
      <c r="AQ368" s="210">
        <f t="shared" si="195"/>
        <v>0</v>
      </c>
      <c r="AR368" s="210">
        <f t="shared" si="195"/>
        <v>0</v>
      </c>
      <c r="AS368" s="210">
        <f t="shared" si="195"/>
        <v>0</v>
      </c>
      <c r="AT368" s="210">
        <f t="shared" si="195"/>
        <v>0</v>
      </c>
      <c r="AU368" s="210">
        <f t="shared" si="195"/>
        <v>0</v>
      </c>
      <c r="AV368" s="210">
        <f t="shared" si="195"/>
        <v>0</v>
      </c>
      <c r="AW368" s="210">
        <f t="shared" si="195"/>
        <v>0</v>
      </c>
      <c r="AX368" s="210">
        <f t="shared" si="195"/>
        <v>0</v>
      </c>
      <c r="AY368" s="210">
        <f t="shared" si="195"/>
        <v>0</v>
      </c>
      <c r="AZ368" s="210">
        <f t="shared" si="195"/>
        <v>0</v>
      </c>
      <c r="BA368" s="210">
        <f t="shared" si="195"/>
        <v>0</v>
      </c>
      <c r="BB368" s="210">
        <f t="shared" si="195"/>
        <v>0</v>
      </c>
      <c r="BC368" s="210">
        <f t="shared" si="195"/>
        <v>0</v>
      </c>
      <c r="BD368" s="210">
        <f t="shared" si="195"/>
        <v>0</v>
      </c>
      <c r="BE368" s="210">
        <f t="shared" si="195"/>
        <v>0</v>
      </c>
      <c r="BF368" s="210">
        <f t="shared" si="195"/>
        <v>0</v>
      </c>
      <c r="BG368" s="210">
        <f t="shared" si="195"/>
        <v>0</v>
      </c>
      <c r="BH368" s="210">
        <f t="shared" si="195"/>
        <v>0</v>
      </c>
      <c r="BI368" s="210">
        <f t="shared" si="195"/>
        <v>0</v>
      </c>
      <c r="BJ368" s="210">
        <f t="shared" si="195"/>
        <v>0</v>
      </c>
      <c r="BK368" s="210">
        <f t="shared" si="195"/>
        <v>0</v>
      </c>
      <c r="BL368" s="210">
        <f t="shared" si="195"/>
        <v>0</v>
      </c>
      <c r="BM368" s="210">
        <f t="shared" si="195"/>
        <v>0</v>
      </c>
      <c r="BN368" s="210">
        <f t="shared" si="195"/>
        <v>0</v>
      </c>
      <c r="BO368" s="210">
        <f t="shared" si="195"/>
        <v>0</v>
      </c>
      <c r="BP368" s="210">
        <f t="shared" si="195"/>
        <v>0</v>
      </c>
      <c r="BQ368" s="210">
        <f t="shared" si="195"/>
        <v>0</v>
      </c>
      <c r="BR368" s="210">
        <f t="shared" si="194"/>
        <v>0</v>
      </c>
      <c r="BS368" s="210">
        <f t="shared" si="194"/>
        <v>0</v>
      </c>
      <c r="BT368" s="210">
        <f t="shared" si="194"/>
        <v>0</v>
      </c>
      <c r="BU368" s="210">
        <f t="shared" si="194"/>
        <v>0</v>
      </c>
      <c r="BV368" s="210">
        <f t="shared" si="194"/>
        <v>0</v>
      </c>
      <c r="BW368" s="210">
        <f t="shared" si="194"/>
        <v>0</v>
      </c>
      <c r="BX368" s="210">
        <f t="shared" si="194"/>
        <v>0</v>
      </c>
      <c r="BY368" s="210">
        <f t="shared" si="194"/>
        <v>0</v>
      </c>
      <c r="BZ368" s="210">
        <f t="shared" si="194"/>
        <v>0</v>
      </c>
      <c r="CA368" s="210">
        <f t="shared" si="194"/>
        <v>0</v>
      </c>
      <c r="CB368" s="210">
        <f t="shared" si="194"/>
        <v>0</v>
      </c>
      <c r="CC368" s="210">
        <f t="shared" si="194"/>
        <v>0</v>
      </c>
      <c r="CD368" s="210">
        <f t="shared" si="194"/>
        <v>0</v>
      </c>
      <c r="CE368" s="210">
        <f t="shared" si="194"/>
        <v>0</v>
      </c>
      <c r="CF368" s="210">
        <f t="shared" si="194"/>
        <v>0</v>
      </c>
      <c r="CG368" s="210">
        <f t="shared" si="194"/>
        <v>0</v>
      </c>
      <c r="CH368" s="210">
        <f t="shared" si="194"/>
        <v>0</v>
      </c>
      <c r="CI368" s="210">
        <f t="shared" si="194"/>
        <v>0</v>
      </c>
      <c r="CJ368" s="210">
        <f t="shared" si="194"/>
        <v>0</v>
      </c>
      <c r="CK368" s="210">
        <f t="shared" si="194"/>
        <v>0</v>
      </c>
      <c r="CL368" s="210">
        <f t="shared" si="194"/>
        <v>0</v>
      </c>
      <c r="CM368" s="210">
        <f t="shared" si="194"/>
        <v>0</v>
      </c>
      <c r="CN368" s="210">
        <f t="shared" si="194"/>
        <v>0</v>
      </c>
      <c r="CO368" s="210">
        <f t="shared" si="194"/>
        <v>0</v>
      </c>
      <c r="CP368" s="210">
        <f t="shared" si="194"/>
        <v>0</v>
      </c>
      <c r="CQ368" s="210">
        <f t="shared" si="194"/>
        <v>0</v>
      </c>
      <c r="CR368" s="210">
        <f t="shared" si="194"/>
        <v>0</v>
      </c>
      <c r="CS368" s="210">
        <f t="shared" si="194"/>
        <v>0</v>
      </c>
      <c r="CT368" s="210">
        <f t="shared" si="194"/>
        <v>0</v>
      </c>
      <c r="CU368" s="210">
        <f t="shared" si="194"/>
        <v>0</v>
      </c>
      <c r="CV368" s="210">
        <f t="shared" si="194"/>
        <v>0</v>
      </c>
      <c r="CW368" s="210">
        <f t="shared" si="194"/>
        <v>0</v>
      </c>
      <c r="CX368" s="210">
        <f t="shared" si="194"/>
        <v>0</v>
      </c>
      <c r="CY368" s="210">
        <f t="shared" si="194"/>
        <v>0</v>
      </c>
      <c r="CZ368" s="210">
        <f t="shared" si="194"/>
        <v>0</v>
      </c>
      <c r="DA368" s="210">
        <f t="shared" si="194"/>
        <v>0</v>
      </c>
      <c r="DB368" s="210">
        <f t="shared" si="194"/>
        <v>0</v>
      </c>
      <c r="DC368" s="210">
        <f t="shared" si="194"/>
        <v>0</v>
      </c>
      <c r="DD368" s="210">
        <f t="shared" si="194"/>
        <v>0</v>
      </c>
      <c r="DE368" s="210">
        <f t="shared" si="194"/>
        <v>0</v>
      </c>
      <c r="DF368" s="210">
        <f t="shared" si="194"/>
        <v>0</v>
      </c>
      <c r="DG368" s="210">
        <f t="shared" si="194"/>
        <v>0</v>
      </c>
      <c r="DH368" s="210">
        <f t="shared" si="194"/>
        <v>0</v>
      </c>
      <c r="DI368" s="210">
        <f t="shared" si="194"/>
        <v>0</v>
      </c>
      <c r="DJ368" s="210">
        <f t="shared" si="194"/>
        <v>0</v>
      </c>
      <c r="DK368" s="210">
        <f t="shared" si="194"/>
        <v>0</v>
      </c>
      <c r="DL368" s="210">
        <f t="shared" si="194"/>
        <v>0</v>
      </c>
      <c r="DM368" s="210">
        <f t="shared" si="194"/>
        <v>0</v>
      </c>
      <c r="DN368" s="210">
        <f t="shared" si="194"/>
        <v>0</v>
      </c>
      <c r="DO368" s="210">
        <f t="shared" si="194"/>
        <v>0</v>
      </c>
      <c r="DP368" s="210">
        <f t="shared" si="194"/>
        <v>0</v>
      </c>
      <c r="DQ368" s="210">
        <f t="shared" si="194"/>
        <v>0</v>
      </c>
      <c r="DR368" s="210">
        <f t="shared" si="194"/>
        <v>0</v>
      </c>
      <c r="DS368" s="210">
        <f t="shared" si="194"/>
        <v>0</v>
      </c>
      <c r="DT368" s="210">
        <f t="shared" si="194"/>
        <v>0</v>
      </c>
      <c r="DU368" s="210">
        <f t="shared" si="194"/>
        <v>0</v>
      </c>
      <c r="DV368" s="210">
        <f t="shared" si="194"/>
        <v>0</v>
      </c>
      <c r="DW368" s="210">
        <f t="shared" si="194"/>
        <v>0</v>
      </c>
      <c r="DX368" s="210">
        <f t="shared" si="194"/>
        <v>0</v>
      </c>
      <c r="DY368" s="210">
        <f t="shared" si="194"/>
        <v>0</v>
      </c>
      <c r="DZ368" s="210">
        <f t="shared" si="194"/>
        <v>0</v>
      </c>
      <c r="EA368" s="210">
        <f t="shared" si="194"/>
        <v>0</v>
      </c>
      <c r="EB368" s="210">
        <f t="shared" si="194"/>
        <v>0</v>
      </c>
      <c r="EC368" s="210">
        <f t="shared" si="193"/>
        <v>0</v>
      </c>
      <c r="ED368" s="210">
        <f t="shared" si="193"/>
        <v>0</v>
      </c>
      <c r="EE368" s="210">
        <f t="shared" si="193"/>
        <v>0</v>
      </c>
      <c r="EF368" s="210">
        <f t="shared" si="193"/>
        <v>0</v>
      </c>
      <c r="EG368" s="210">
        <f t="shared" si="193"/>
        <v>0</v>
      </c>
      <c r="EH368" s="210">
        <f t="shared" si="193"/>
        <v>0</v>
      </c>
      <c r="EI368" s="210">
        <f t="shared" si="193"/>
        <v>0</v>
      </c>
      <c r="EJ368" s="210">
        <f t="shared" si="193"/>
        <v>0</v>
      </c>
      <c r="EK368" s="210">
        <f t="shared" si="193"/>
        <v>0</v>
      </c>
      <c r="EL368" s="210">
        <f t="shared" si="193"/>
        <v>0</v>
      </c>
      <c r="EM368" s="210">
        <f t="shared" si="193"/>
        <v>0</v>
      </c>
      <c r="EN368" s="210">
        <f t="shared" si="193"/>
        <v>0</v>
      </c>
      <c r="EO368" s="210">
        <f t="shared" si="193"/>
        <v>0</v>
      </c>
      <c r="EP368" s="210">
        <f t="shared" si="193"/>
        <v>0</v>
      </c>
      <c r="EQ368" s="210">
        <f t="shared" si="193"/>
        <v>0</v>
      </c>
      <c r="ER368" s="210">
        <f t="shared" si="193"/>
        <v>0</v>
      </c>
      <c r="ES368" s="210">
        <f t="shared" si="193"/>
        <v>0</v>
      </c>
      <c r="ET368" s="210">
        <f t="shared" si="193"/>
        <v>0</v>
      </c>
      <c r="EU368" s="210">
        <f t="shared" si="193"/>
        <v>0</v>
      </c>
      <c r="EV368" s="210">
        <f t="shared" si="193"/>
        <v>0</v>
      </c>
      <c r="EW368" s="210">
        <f t="shared" si="193"/>
        <v>0</v>
      </c>
      <c r="EX368" s="210">
        <f t="shared" si="193"/>
        <v>0</v>
      </c>
      <c r="EY368" s="210">
        <f t="shared" si="193"/>
        <v>0</v>
      </c>
      <c r="EZ368" s="210">
        <f t="shared" si="193"/>
        <v>0</v>
      </c>
      <c r="FA368" s="210">
        <f t="shared" si="193"/>
        <v>0</v>
      </c>
      <c r="FB368" s="210">
        <f t="shared" si="193"/>
        <v>0</v>
      </c>
      <c r="FC368" s="210">
        <f t="shared" si="193"/>
        <v>0</v>
      </c>
      <c r="FD368" s="210">
        <f t="shared" si="193"/>
        <v>0</v>
      </c>
      <c r="FE368" s="210">
        <f t="shared" si="193"/>
        <v>0</v>
      </c>
      <c r="FF368" s="210">
        <f t="shared" si="193"/>
        <v>0</v>
      </c>
      <c r="FG368" s="210">
        <f t="shared" si="193"/>
        <v>0</v>
      </c>
      <c r="FH368" s="210">
        <f t="shared" si="193"/>
        <v>0</v>
      </c>
      <c r="FI368" s="210">
        <f t="shared" si="193"/>
        <v>0</v>
      </c>
      <c r="FJ368" s="210">
        <f t="shared" si="193"/>
        <v>0</v>
      </c>
      <c r="FK368" s="210">
        <f t="shared" si="193"/>
        <v>0</v>
      </c>
      <c r="FL368" s="210">
        <f t="shared" si="193"/>
        <v>0</v>
      </c>
      <c r="FM368" s="210">
        <f t="shared" si="193"/>
        <v>0</v>
      </c>
      <c r="FN368" s="210">
        <f t="shared" si="193"/>
        <v>0</v>
      </c>
      <c r="FO368" s="210">
        <f t="shared" si="193"/>
        <v>0</v>
      </c>
      <c r="FP368" s="210">
        <f t="shared" si="193"/>
        <v>0</v>
      </c>
      <c r="FQ368" s="210">
        <f t="shared" si="193"/>
        <v>0</v>
      </c>
      <c r="FR368" s="210">
        <f t="shared" si="193"/>
        <v>0</v>
      </c>
      <c r="FS368" s="210">
        <f t="shared" si="193"/>
        <v>0</v>
      </c>
      <c r="FT368" s="210">
        <f t="shared" si="193"/>
        <v>0</v>
      </c>
      <c r="FU368" s="210">
        <f t="shared" si="193"/>
        <v>0</v>
      </c>
      <c r="FV368" s="210">
        <f t="shared" si="193"/>
        <v>0</v>
      </c>
      <c r="FW368" s="210">
        <f t="shared" si="193"/>
        <v>0</v>
      </c>
      <c r="FX368" s="210">
        <f t="shared" si="193"/>
        <v>0</v>
      </c>
      <c r="FY368" s="210">
        <f t="shared" si="193"/>
        <v>0</v>
      </c>
      <c r="FZ368" s="210">
        <f t="shared" si="193"/>
        <v>0</v>
      </c>
      <c r="GA368" s="210">
        <f t="shared" si="193"/>
        <v>0</v>
      </c>
      <c r="GB368" s="210">
        <f t="shared" si="193"/>
        <v>0</v>
      </c>
      <c r="GC368" s="210">
        <f t="shared" si="193"/>
        <v>0</v>
      </c>
      <c r="GD368" s="210">
        <f t="shared" si="193"/>
        <v>0</v>
      </c>
      <c r="GE368" s="210">
        <f t="shared" si="193"/>
        <v>0</v>
      </c>
      <c r="GF368" s="210">
        <f t="shared" si="193"/>
        <v>0</v>
      </c>
      <c r="GG368" s="210">
        <f t="shared" si="193"/>
        <v>0</v>
      </c>
      <c r="GH368" s="210">
        <f t="shared" si="193"/>
        <v>0</v>
      </c>
      <c r="GI368" s="210">
        <f t="shared" si="193"/>
        <v>0</v>
      </c>
      <c r="GK368" s="216">
        <f t="shared" si="155"/>
        <v>0</v>
      </c>
      <c r="GL368" s="216">
        <f t="shared" si="150"/>
        <v>0</v>
      </c>
      <c r="GM368" s="216">
        <f t="shared" si="151"/>
        <v>0</v>
      </c>
      <c r="GN368" s="216">
        <f t="shared" si="152"/>
        <v>0</v>
      </c>
    </row>
    <row r="369" spans="1:196" x14ac:dyDescent="0.35">
      <c r="A369" s="9">
        <f>Report!$C$4</f>
        <v>1</v>
      </c>
      <c r="B369" t="str">
        <f>VLOOKUP($A369,Centers!$B$1:$C$120,2,)</f>
        <v>GATE</v>
      </c>
      <c r="C369" s="209">
        <v>45055</v>
      </c>
      <c r="D369" s="113">
        <f>IF($A369=1,SUM(SUMIFS(Indent!$E:$E,Indent!$C:$C,Waterfall!$C369,Indent!$A:$A,Centers!$A$2),SUMIFS(Indent!$E:$E,Indent!$C:$C,Waterfall!$C369,Indent!$A:$A,Centers!$A$3),SUMIFS(Indent!$E:$E,Indent!$C:$C,Waterfall!$C369,Indent!$A:$A,Centers!$A$4),SUMIFS(Indent!$E:$E,Indent!$C:$C,Waterfall!$C369,Indent!$A:$A,Centers!$A$5),SUMIFS(Indent!$E:$E,Indent!$C:$C,Waterfall!$C369,Indent!$A:$A,Centers!$A$6),SUMIFS(Indent!$E:$E,Indent!$C:$C,Waterfall!$C369,Indent!$A:$A,Centers!$A$7),SUMIFS(Indent!$E:$E,Indent!$C:$C,Waterfall!$C369,Indent!$A:$A,Centers!$A$8)),SUMIFS(Indent!$E:$E,Indent!$C:$C,Waterfall!$C369,Indent!$A:$A,$A369))</f>
        <v>0</v>
      </c>
      <c r="E369" s="210">
        <f t="shared" si="148"/>
        <v>0</v>
      </c>
      <c r="F369" s="210">
        <f t="shared" si="195"/>
        <v>0</v>
      </c>
      <c r="G369" s="210">
        <f t="shared" si="195"/>
        <v>0</v>
      </c>
      <c r="H369" s="210">
        <f t="shared" si="195"/>
        <v>0</v>
      </c>
      <c r="I369" s="210">
        <f t="shared" si="195"/>
        <v>0</v>
      </c>
      <c r="J369" s="210">
        <f t="shared" si="195"/>
        <v>0</v>
      </c>
      <c r="K369" s="210">
        <f t="shared" si="195"/>
        <v>0</v>
      </c>
      <c r="L369" s="210">
        <f t="shared" si="195"/>
        <v>0</v>
      </c>
      <c r="M369" s="210">
        <f t="shared" si="195"/>
        <v>0</v>
      </c>
      <c r="N369" s="210">
        <f t="shared" si="195"/>
        <v>0</v>
      </c>
      <c r="O369" s="210">
        <f t="shared" si="195"/>
        <v>0</v>
      </c>
      <c r="P369" s="210">
        <f t="shared" si="195"/>
        <v>0</v>
      </c>
      <c r="Q369" s="210">
        <f t="shared" si="195"/>
        <v>0</v>
      </c>
      <c r="R369" s="210">
        <f t="shared" si="195"/>
        <v>0</v>
      </c>
      <c r="S369" s="210">
        <f t="shared" si="195"/>
        <v>0</v>
      </c>
      <c r="T369" s="210">
        <f t="shared" si="195"/>
        <v>0</v>
      </c>
      <c r="U369" s="210">
        <f t="shared" si="195"/>
        <v>0</v>
      </c>
      <c r="V369" s="210">
        <f t="shared" si="195"/>
        <v>0</v>
      </c>
      <c r="W369" s="210">
        <f t="shared" si="195"/>
        <v>0</v>
      </c>
      <c r="X369" s="210">
        <f t="shared" si="195"/>
        <v>0</v>
      </c>
      <c r="Y369" s="210">
        <f t="shared" si="195"/>
        <v>0</v>
      </c>
      <c r="Z369" s="210">
        <f t="shared" si="195"/>
        <v>0</v>
      </c>
      <c r="AA369" s="210">
        <f t="shared" si="195"/>
        <v>0</v>
      </c>
      <c r="AB369" s="210">
        <f t="shared" si="195"/>
        <v>0</v>
      </c>
      <c r="AC369" s="210">
        <f t="shared" si="195"/>
        <v>0</v>
      </c>
      <c r="AD369" s="210">
        <f t="shared" si="195"/>
        <v>0</v>
      </c>
      <c r="AE369" s="210">
        <f t="shared" si="195"/>
        <v>0</v>
      </c>
      <c r="AF369" s="210">
        <f t="shared" si="195"/>
        <v>0</v>
      </c>
      <c r="AG369" s="210">
        <f t="shared" si="195"/>
        <v>0</v>
      </c>
      <c r="AH369" s="210">
        <f t="shared" si="195"/>
        <v>0</v>
      </c>
      <c r="AI369" s="210">
        <f t="shared" si="195"/>
        <v>0</v>
      </c>
      <c r="AJ369" s="210">
        <f t="shared" si="195"/>
        <v>0</v>
      </c>
      <c r="AK369" s="210">
        <f t="shared" si="195"/>
        <v>0</v>
      </c>
      <c r="AL369" s="210">
        <f t="shared" si="195"/>
        <v>0</v>
      </c>
      <c r="AM369" s="210">
        <f t="shared" si="195"/>
        <v>0</v>
      </c>
      <c r="AN369" s="210">
        <f t="shared" si="195"/>
        <v>0</v>
      </c>
      <c r="AO369" s="210">
        <f t="shared" si="195"/>
        <v>0</v>
      </c>
      <c r="AP369" s="210">
        <f t="shared" si="195"/>
        <v>0</v>
      </c>
      <c r="AQ369" s="210">
        <f t="shared" si="195"/>
        <v>0</v>
      </c>
      <c r="AR369" s="210">
        <f t="shared" si="195"/>
        <v>0</v>
      </c>
      <c r="AS369" s="210">
        <f t="shared" si="195"/>
        <v>0</v>
      </c>
      <c r="AT369" s="210">
        <f t="shared" si="195"/>
        <v>0</v>
      </c>
      <c r="AU369" s="210">
        <f t="shared" si="195"/>
        <v>0</v>
      </c>
      <c r="AV369" s="210">
        <f t="shared" si="195"/>
        <v>0</v>
      </c>
      <c r="AW369" s="210">
        <f t="shared" si="195"/>
        <v>0</v>
      </c>
      <c r="AX369" s="210">
        <f t="shared" si="195"/>
        <v>0</v>
      </c>
      <c r="AY369" s="210">
        <f t="shared" si="195"/>
        <v>0</v>
      </c>
      <c r="AZ369" s="210">
        <f t="shared" si="195"/>
        <v>0</v>
      </c>
      <c r="BA369" s="210">
        <f t="shared" si="195"/>
        <v>0</v>
      </c>
      <c r="BB369" s="210">
        <f t="shared" si="195"/>
        <v>0</v>
      </c>
      <c r="BC369" s="210">
        <f t="shared" si="195"/>
        <v>0</v>
      </c>
      <c r="BD369" s="210">
        <f t="shared" si="195"/>
        <v>0</v>
      </c>
      <c r="BE369" s="210">
        <f t="shared" si="195"/>
        <v>0</v>
      </c>
      <c r="BF369" s="210">
        <f t="shared" si="195"/>
        <v>0</v>
      </c>
      <c r="BG369" s="210">
        <f t="shared" si="195"/>
        <v>0</v>
      </c>
      <c r="BH369" s="210">
        <f t="shared" si="195"/>
        <v>0</v>
      </c>
      <c r="BI369" s="210">
        <f t="shared" si="195"/>
        <v>0</v>
      </c>
      <c r="BJ369" s="210">
        <f t="shared" si="195"/>
        <v>0</v>
      </c>
      <c r="BK369" s="210">
        <f t="shared" si="195"/>
        <v>0</v>
      </c>
      <c r="BL369" s="210">
        <f t="shared" si="195"/>
        <v>0</v>
      </c>
      <c r="BM369" s="210">
        <f t="shared" si="195"/>
        <v>0</v>
      </c>
      <c r="BN369" s="210">
        <f t="shared" si="195"/>
        <v>0</v>
      </c>
      <c r="BO369" s="210">
        <f t="shared" si="195"/>
        <v>0</v>
      </c>
      <c r="BP369" s="210">
        <f t="shared" si="195"/>
        <v>0</v>
      </c>
      <c r="BQ369" s="210">
        <f t="shared" si="195"/>
        <v>0</v>
      </c>
      <c r="BR369" s="210">
        <f t="shared" si="194"/>
        <v>0</v>
      </c>
      <c r="BS369" s="210">
        <f t="shared" si="194"/>
        <v>0</v>
      </c>
      <c r="BT369" s="210">
        <f t="shared" si="194"/>
        <v>0</v>
      </c>
      <c r="BU369" s="210">
        <f t="shared" si="194"/>
        <v>0</v>
      </c>
      <c r="BV369" s="210">
        <f t="shared" si="194"/>
        <v>0</v>
      </c>
      <c r="BW369" s="210">
        <f t="shared" si="194"/>
        <v>0</v>
      </c>
      <c r="BX369" s="210">
        <f t="shared" si="194"/>
        <v>0</v>
      </c>
      <c r="BY369" s="210">
        <f t="shared" si="194"/>
        <v>0</v>
      </c>
      <c r="BZ369" s="210">
        <f t="shared" si="194"/>
        <v>0</v>
      </c>
      <c r="CA369" s="210">
        <f t="shared" si="194"/>
        <v>0</v>
      </c>
      <c r="CB369" s="210">
        <f t="shared" si="194"/>
        <v>0</v>
      </c>
      <c r="CC369" s="210">
        <f t="shared" si="194"/>
        <v>0</v>
      </c>
      <c r="CD369" s="210">
        <f t="shared" si="194"/>
        <v>0</v>
      </c>
      <c r="CE369" s="210">
        <f t="shared" si="194"/>
        <v>0</v>
      </c>
      <c r="CF369" s="210">
        <f t="shared" si="194"/>
        <v>0</v>
      </c>
      <c r="CG369" s="210">
        <f t="shared" si="194"/>
        <v>0</v>
      </c>
      <c r="CH369" s="210">
        <f t="shared" si="194"/>
        <v>0</v>
      </c>
      <c r="CI369" s="210">
        <f t="shared" si="194"/>
        <v>0</v>
      </c>
      <c r="CJ369" s="210">
        <f t="shared" si="194"/>
        <v>0</v>
      </c>
      <c r="CK369" s="210">
        <f t="shared" si="194"/>
        <v>0</v>
      </c>
      <c r="CL369" s="210">
        <f t="shared" si="194"/>
        <v>0</v>
      </c>
      <c r="CM369" s="210">
        <f t="shared" si="194"/>
        <v>0</v>
      </c>
      <c r="CN369" s="210">
        <f t="shared" si="194"/>
        <v>0</v>
      </c>
      <c r="CO369" s="210">
        <f t="shared" si="194"/>
        <v>0</v>
      </c>
      <c r="CP369" s="210">
        <f t="shared" si="194"/>
        <v>0</v>
      </c>
      <c r="CQ369" s="210">
        <f t="shared" si="194"/>
        <v>0</v>
      </c>
      <c r="CR369" s="210">
        <f t="shared" si="194"/>
        <v>0</v>
      </c>
      <c r="CS369" s="210">
        <f t="shared" si="194"/>
        <v>0</v>
      </c>
      <c r="CT369" s="210">
        <f t="shared" si="194"/>
        <v>0</v>
      </c>
      <c r="CU369" s="210">
        <f t="shared" si="194"/>
        <v>0</v>
      </c>
      <c r="CV369" s="210">
        <f t="shared" si="194"/>
        <v>0</v>
      </c>
      <c r="CW369" s="210">
        <f t="shared" si="194"/>
        <v>0</v>
      </c>
      <c r="CX369" s="210">
        <f t="shared" si="194"/>
        <v>0</v>
      </c>
      <c r="CY369" s="210">
        <f t="shared" si="194"/>
        <v>0</v>
      </c>
      <c r="CZ369" s="210">
        <f t="shared" si="194"/>
        <v>0</v>
      </c>
      <c r="DA369" s="210">
        <f t="shared" si="194"/>
        <v>0</v>
      </c>
      <c r="DB369" s="210">
        <f t="shared" si="194"/>
        <v>0</v>
      </c>
      <c r="DC369" s="210">
        <f t="shared" si="194"/>
        <v>0</v>
      </c>
      <c r="DD369" s="210">
        <f t="shared" si="194"/>
        <v>0</v>
      </c>
      <c r="DE369" s="210">
        <f t="shared" si="194"/>
        <v>0</v>
      </c>
      <c r="DF369" s="210">
        <f t="shared" si="194"/>
        <v>0</v>
      </c>
      <c r="DG369" s="210">
        <f t="shared" si="194"/>
        <v>0</v>
      </c>
      <c r="DH369" s="210">
        <f t="shared" si="194"/>
        <v>0</v>
      </c>
      <c r="DI369" s="210">
        <f t="shared" si="194"/>
        <v>0</v>
      </c>
      <c r="DJ369" s="210">
        <f t="shared" si="194"/>
        <v>0</v>
      </c>
      <c r="DK369" s="210">
        <f t="shared" si="194"/>
        <v>0</v>
      </c>
      <c r="DL369" s="210">
        <f t="shared" si="194"/>
        <v>0</v>
      </c>
      <c r="DM369" s="210">
        <f t="shared" si="194"/>
        <v>0</v>
      </c>
      <c r="DN369" s="210">
        <f t="shared" si="194"/>
        <v>0</v>
      </c>
      <c r="DO369" s="210">
        <f t="shared" si="194"/>
        <v>0</v>
      </c>
      <c r="DP369" s="210">
        <f t="shared" si="194"/>
        <v>0</v>
      </c>
      <c r="DQ369" s="210">
        <f t="shared" si="194"/>
        <v>0</v>
      </c>
      <c r="DR369" s="210">
        <f t="shared" si="194"/>
        <v>0</v>
      </c>
      <c r="DS369" s="210">
        <f t="shared" si="194"/>
        <v>0</v>
      </c>
      <c r="DT369" s="210">
        <f t="shared" si="194"/>
        <v>0</v>
      </c>
      <c r="DU369" s="210">
        <f t="shared" si="194"/>
        <v>0</v>
      </c>
      <c r="DV369" s="210">
        <f t="shared" si="194"/>
        <v>0</v>
      </c>
      <c r="DW369" s="210">
        <f t="shared" si="194"/>
        <v>0</v>
      </c>
      <c r="DX369" s="210">
        <f t="shared" si="194"/>
        <v>0</v>
      </c>
      <c r="DY369" s="210">
        <f t="shared" si="194"/>
        <v>0</v>
      </c>
      <c r="DZ369" s="210">
        <f t="shared" si="194"/>
        <v>0</v>
      </c>
      <c r="EA369" s="210">
        <f t="shared" si="194"/>
        <v>0</v>
      </c>
      <c r="EB369" s="210">
        <f t="shared" si="194"/>
        <v>0</v>
      </c>
      <c r="EC369" s="210">
        <f t="shared" si="193"/>
        <v>0</v>
      </c>
      <c r="ED369" s="210">
        <f t="shared" si="193"/>
        <v>0</v>
      </c>
      <c r="EE369" s="210">
        <f t="shared" si="193"/>
        <v>0</v>
      </c>
      <c r="EF369" s="210">
        <f t="shared" si="193"/>
        <v>0</v>
      </c>
      <c r="EG369" s="210">
        <f t="shared" si="193"/>
        <v>0</v>
      </c>
      <c r="EH369" s="210">
        <f t="shared" si="193"/>
        <v>0</v>
      </c>
      <c r="EI369" s="210">
        <f t="shared" si="193"/>
        <v>0</v>
      </c>
      <c r="EJ369" s="210">
        <f t="shared" si="193"/>
        <v>0</v>
      </c>
      <c r="EK369" s="210">
        <f t="shared" si="193"/>
        <v>0</v>
      </c>
      <c r="EL369" s="210">
        <f t="shared" si="193"/>
        <v>0</v>
      </c>
      <c r="EM369" s="210">
        <f t="shared" si="193"/>
        <v>0</v>
      </c>
      <c r="EN369" s="210">
        <f t="shared" si="193"/>
        <v>0</v>
      </c>
      <c r="EO369" s="210">
        <f t="shared" si="193"/>
        <v>0</v>
      </c>
      <c r="EP369" s="210">
        <f t="shared" si="193"/>
        <v>0</v>
      </c>
      <c r="EQ369" s="210">
        <f t="shared" si="193"/>
        <v>0</v>
      </c>
      <c r="ER369" s="210">
        <f t="shared" si="193"/>
        <v>0</v>
      </c>
      <c r="ES369" s="210">
        <f t="shared" si="193"/>
        <v>0</v>
      </c>
      <c r="ET369" s="210">
        <f t="shared" si="193"/>
        <v>0</v>
      </c>
      <c r="EU369" s="210">
        <f t="shared" si="193"/>
        <v>0</v>
      </c>
      <c r="EV369" s="210">
        <f t="shared" ref="EV369:GI369" si="196">IFERROR(EV178/$D178,0)</f>
        <v>0</v>
      </c>
      <c r="EW369" s="210">
        <f t="shared" si="196"/>
        <v>0</v>
      </c>
      <c r="EX369" s="210">
        <f t="shared" si="196"/>
        <v>0</v>
      </c>
      <c r="EY369" s="210">
        <f t="shared" si="196"/>
        <v>0</v>
      </c>
      <c r="EZ369" s="210">
        <f t="shared" si="196"/>
        <v>0</v>
      </c>
      <c r="FA369" s="210">
        <f t="shared" si="196"/>
        <v>0</v>
      </c>
      <c r="FB369" s="210">
        <f t="shared" si="196"/>
        <v>0</v>
      </c>
      <c r="FC369" s="210">
        <f t="shared" si="196"/>
        <v>0</v>
      </c>
      <c r="FD369" s="210">
        <f t="shared" si="196"/>
        <v>0</v>
      </c>
      <c r="FE369" s="210">
        <f t="shared" si="196"/>
        <v>0</v>
      </c>
      <c r="FF369" s="210">
        <f t="shared" si="196"/>
        <v>0</v>
      </c>
      <c r="FG369" s="210">
        <f t="shared" si="196"/>
        <v>0</v>
      </c>
      <c r="FH369" s="210">
        <f t="shared" si="196"/>
        <v>0</v>
      </c>
      <c r="FI369" s="210">
        <f t="shared" si="196"/>
        <v>0</v>
      </c>
      <c r="FJ369" s="210">
        <f t="shared" si="196"/>
        <v>0</v>
      </c>
      <c r="FK369" s="210">
        <f t="shared" si="196"/>
        <v>0</v>
      </c>
      <c r="FL369" s="210">
        <f t="shared" si="196"/>
        <v>0</v>
      </c>
      <c r="FM369" s="210">
        <f t="shared" si="196"/>
        <v>0</v>
      </c>
      <c r="FN369" s="210">
        <f t="shared" si="196"/>
        <v>0</v>
      </c>
      <c r="FO369" s="210">
        <f t="shared" si="196"/>
        <v>0</v>
      </c>
      <c r="FP369" s="210">
        <f t="shared" si="196"/>
        <v>0</v>
      </c>
      <c r="FQ369" s="210">
        <f t="shared" si="196"/>
        <v>0</v>
      </c>
      <c r="FR369" s="210">
        <f t="shared" si="196"/>
        <v>0</v>
      </c>
      <c r="FS369" s="210">
        <f t="shared" si="196"/>
        <v>0</v>
      </c>
      <c r="FT369" s="210">
        <f t="shared" si="196"/>
        <v>0</v>
      </c>
      <c r="FU369" s="210">
        <f t="shared" si="196"/>
        <v>0</v>
      </c>
      <c r="FV369" s="210">
        <f t="shared" si="196"/>
        <v>0</v>
      </c>
      <c r="FW369" s="210">
        <f t="shared" si="196"/>
        <v>0</v>
      </c>
      <c r="FX369" s="210">
        <f t="shared" si="196"/>
        <v>0</v>
      </c>
      <c r="FY369" s="210">
        <f t="shared" si="196"/>
        <v>0</v>
      </c>
      <c r="FZ369" s="210">
        <f t="shared" si="196"/>
        <v>0</v>
      </c>
      <c r="GA369" s="210">
        <f t="shared" si="196"/>
        <v>0</v>
      </c>
      <c r="GB369" s="210">
        <f t="shared" si="196"/>
        <v>0</v>
      </c>
      <c r="GC369" s="210">
        <f t="shared" si="196"/>
        <v>0</v>
      </c>
      <c r="GD369" s="210">
        <f t="shared" si="196"/>
        <v>0</v>
      </c>
      <c r="GE369" s="210">
        <f t="shared" si="196"/>
        <v>0</v>
      </c>
      <c r="GF369" s="210">
        <f t="shared" si="196"/>
        <v>0</v>
      </c>
      <c r="GG369" s="210">
        <f t="shared" si="196"/>
        <v>0</v>
      </c>
      <c r="GH369" s="210">
        <f t="shared" si="196"/>
        <v>0</v>
      </c>
      <c r="GI369" s="210">
        <f t="shared" si="196"/>
        <v>0</v>
      </c>
      <c r="GK369" s="216">
        <f t="shared" si="155"/>
        <v>0</v>
      </c>
      <c r="GL369" s="216">
        <f t="shared" si="150"/>
        <v>0</v>
      </c>
      <c r="GM369" s="216">
        <f t="shared" si="151"/>
        <v>0</v>
      </c>
      <c r="GN369" s="216">
        <f t="shared" si="152"/>
        <v>0</v>
      </c>
    </row>
    <row r="370" spans="1:196" x14ac:dyDescent="0.35">
      <c r="A370" s="9">
        <f>Report!$C$4</f>
        <v>1</v>
      </c>
      <c r="B370" t="str">
        <f>VLOOKUP($A370,Centers!$B$1:$C$120,2,)</f>
        <v>GATE</v>
      </c>
      <c r="C370" s="209">
        <v>45056</v>
      </c>
      <c r="D370" s="113">
        <f>IF($A370=1,SUM(SUMIFS(Indent!$E:$E,Indent!$C:$C,Waterfall!$C370,Indent!$A:$A,Centers!$A$2),SUMIFS(Indent!$E:$E,Indent!$C:$C,Waterfall!$C370,Indent!$A:$A,Centers!$A$3),SUMIFS(Indent!$E:$E,Indent!$C:$C,Waterfall!$C370,Indent!$A:$A,Centers!$A$4),SUMIFS(Indent!$E:$E,Indent!$C:$C,Waterfall!$C370,Indent!$A:$A,Centers!$A$5),SUMIFS(Indent!$E:$E,Indent!$C:$C,Waterfall!$C370,Indent!$A:$A,Centers!$A$6),SUMIFS(Indent!$E:$E,Indent!$C:$C,Waterfall!$C370,Indent!$A:$A,Centers!$A$7),SUMIFS(Indent!$E:$E,Indent!$C:$C,Waterfall!$C370,Indent!$A:$A,Centers!$A$8)),SUMIFS(Indent!$E:$E,Indent!$C:$C,Waterfall!$C370,Indent!$A:$A,$A370))</f>
        <v>0</v>
      </c>
      <c r="E370" s="210">
        <f t="shared" si="148"/>
        <v>0</v>
      </c>
      <c r="F370" s="210">
        <f t="shared" si="195"/>
        <v>0</v>
      </c>
      <c r="G370" s="210">
        <f t="shared" si="195"/>
        <v>0</v>
      </c>
      <c r="H370" s="210">
        <f t="shared" si="195"/>
        <v>0</v>
      </c>
      <c r="I370" s="210">
        <f t="shared" si="195"/>
        <v>0</v>
      </c>
      <c r="J370" s="210">
        <f t="shared" si="195"/>
        <v>0</v>
      </c>
      <c r="K370" s="210">
        <f t="shared" si="195"/>
        <v>0</v>
      </c>
      <c r="L370" s="210">
        <f t="shared" si="195"/>
        <v>0</v>
      </c>
      <c r="M370" s="210">
        <f t="shared" si="195"/>
        <v>0</v>
      </c>
      <c r="N370" s="210">
        <f t="shared" si="195"/>
        <v>0</v>
      </c>
      <c r="O370" s="210">
        <f t="shared" si="195"/>
        <v>0</v>
      </c>
      <c r="P370" s="210">
        <f t="shared" si="195"/>
        <v>0</v>
      </c>
      <c r="Q370" s="210">
        <f t="shared" si="195"/>
        <v>0</v>
      </c>
      <c r="R370" s="210">
        <f t="shared" si="195"/>
        <v>0</v>
      </c>
      <c r="S370" s="210">
        <f t="shared" si="195"/>
        <v>0</v>
      </c>
      <c r="T370" s="210">
        <f t="shared" si="195"/>
        <v>0</v>
      </c>
      <c r="U370" s="210">
        <f t="shared" si="195"/>
        <v>0</v>
      </c>
      <c r="V370" s="210">
        <f t="shared" si="195"/>
        <v>0</v>
      </c>
      <c r="W370" s="210">
        <f t="shared" si="195"/>
        <v>0</v>
      </c>
      <c r="X370" s="210">
        <f t="shared" si="195"/>
        <v>0</v>
      </c>
      <c r="Y370" s="210">
        <f t="shared" si="195"/>
        <v>0</v>
      </c>
      <c r="Z370" s="210">
        <f t="shared" si="195"/>
        <v>0</v>
      </c>
      <c r="AA370" s="210">
        <f t="shared" si="195"/>
        <v>0</v>
      </c>
      <c r="AB370" s="210">
        <f t="shared" si="195"/>
        <v>0</v>
      </c>
      <c r="AC370" s="210">
        <f t="shared" si="195"/>
        <v>0</v>
      </c>
      <c r="AD370" s="210">
        <f t="shared" si="195"/>
        <v>0</v>
      </c>
      <c r="AE370" s="210">
        <f t="shared" si="195"/>
        <v>0</v>
      </c>
      <c r="AF370" s="210">
        <f t="shared" si="195"/>
        <v>0</v>
      </c>
      <c r="AG370" s="210">
        <f t="shared" si="195"/>
        <v>0</v>
      </c>
      <c r="AH370" s="210">
        <f t="shared" si="195"/>
        <v>0</v>
      </c>
      <c r="AI370" s="210">
        <f t="shared" si="195"/>
        <v>0</v>
      </c>
      <c r="AJ370" s="210">
        <f t="shared" si="195"/>
        <v>0</v>
      </c>
      <c r="AK370" s="210">
        <f t="shared" si="195"/>
        <v>0</v>
      </c>
      <c r="AL370" s="210">
        <f t="shared" si="195"/>
        <v>0</v>
      </c>
      <c r="AM370" s="210">
        <f t="shared" si="195"/>
        <v>0</v>
      </c>
      <c r="AN370" s="210">
        <f t="shared" si="195"/>
        <v>0</v>
      </c>
      <c r="AO370" s="210">
        <f t="shared" si="195"/>
        <v>0</v>
      </c>
      <c r="AP370" s="210">
        <f t="shared" si="195"/>
        <v>0</v>
      </c>
      <c r="AQ370" s="210">
        <f t="shared" si="195"/>
        <v>0</v>
      </c>
      <c r="AR370" s="210">
        <f t="shared" si="195"/>
        <v>0</v>
      </c>
      <c r="AS370" s="210">
        <f t="shared" si="195"/>
        <v>0</v>
      </c>
      <c r="AT370" s="210">
        <f t="shared" si="195"/>
        <v>0</v>
      </c>
      <c r="AU370" s="210">
        <f t="shared" si="195"/>
        <v>0</v>
      </c>
      <c r="AV370" s="210">
        <f t="shared" si="195"/>
        <v>0</v>
      </c>
      <c r="AW370" s="210">
        <f t="shared" si="195"/>
        <v>0</v>
      </c>
      <c r="AX370" s="210">
        <f t="shared" si="195"/>
        <v>0</v>
      </c>
      <c r="AY370" s="210">
        <f t="shared" si="195"/>
        <v>0</v>
      </c>
      <c r="AZ370" s="210">
        <f t="shared" si="195"/>
        <v>0</v>
      </c>
      <c r="BA370" s="210">
        <f t="shared" si="195"/>
        <v>0</v>
      </c>
      <c r="BB370" s="210">
        <f t="shared" si="195"/>
        <v>0</v>
      </c>
      <c r="BC370" s="210">
        <f t="shared" si="195"/>
        <v>0</v>
      </c>
      <c r="BD370" s="210">
        <f t="shared" si="195"/>
        <v>0</v>
      </c>
      <c r="BE370" s="210">
        <f t="shared" si="195"/>
        <v>0</v>
      </c>
      <c r="BF370" s="210">
        <f t="shared" si="195"/>
        <v>0</v>
      </c>
      <c r="BG370" s="210">
        <f t="shared" si="195"/>
        <v>0</v>
      </c>
      <c r="BH370" s="210">
        <f t="shared" si="195"/>
        <v>0</v>
      </c>
      <c r="BI370" s="210">
        <f t="shared" si="195"/>
        <v>0</v>
      </c>
      <c r="BJ370" s="210">
        <f t="shared" si="195"/>
        <v>0</v>
      </c>
      <c r="BK370" s="210">
        <f t="shared" si="195"/>
        <v>0</v>
      </c>
      <c r="BL370" s="210">
        <f t="shared" si="195"/>
        <v>0</v>
      </c>
      <c r="BM370" s="210">
        <f t="shared" si="195"/>
        <v>0</v>
      </c>
      <c r="BN370" s="210">
        <f t="shared" si="195"/>
        <v>0</v>
      </c>
      <c r="BO370" s="210">
        <f t="shared" si="195"/>
        <v>0</v>
      </c>
      <c r="BP370" s="210">
        <f t="shared" si="195"/>
        <v>0</v>
      </c>
      <c r="BQ370" s="210">
        <f t="shared" si="195"/>
        <v>0</v>
      </c>
      <c r="BR370" s="210">
        <f t="shared" si="194"/>
        <v>0</v>
      </c>
      <c r="BS370" s="210">
        <f t="shared" si="194"/>
        <v>0</v>
      </c>
      <c r="BT370" s="210">
        <f t="shared" si="194"/>
        <v>0</v>
      </c>
      <c r="BU370" s="210">
        <f t="shared" si="194"/>
        <v>0</v>
      </c>
      <c r="BV370" s="210">
        <f t="shared" si="194"/>
        <v>0</v>
      </c>
      <c r="BW370" s="210">
        <f t="shared" si="194"/>
        <v>0</v>
      </c>
      <c r="BX370" s="210">
        <f t="shared" si="194"/>
        <v>0</v>
      </c>
      <c r="BY370" s="210">
        <f t="shared" si="194"/>
        <v>0</v>
      </c>
      <c r="BZ370" s="210">
        <f t="shared" si="194"/>
        <v>0</v>
      </c>
      <c r="CA370" s="210">
        <f t="shared" si="194"/>
        <v>0</v>
      </c>
      <c r="CB370" s="210">
        <f t="shared" si="194"/>
        <v>0</v>
      </c>
      <c r="CC370" s="210">
        <f t="shared" si="194"/>
        <v>0</v>
      </c>
      <c r="CD370" s="210">
        <f t="shared" si="194"/>
        <v>0</v>
      </c>
      <c r="CE370" s="210">
        <f t="shared" si="194"/>
        <v>0</v>
      </c>
      <c r="CF370" s="210">
        <f t="shared" si="194"/>
        <v>0</v>
      </c>
      <c r="CG370" s="210">
        <f t="shared" si="194"/>
        <v>0</v>
      </c>
      <c r="CH370" s="210">
        <f t="shared" si="194"/>
        <v>0</v>
      </c>
      <c r="CI370" s="210">
        <f t="shared" si="194"/>
        <v>0</v>
      </c>
      <c r="CJ370" s="210">
        <f t="shared" si="194"/>
        <v>0</v>
      </c>
      <c r="CK370" s="210">
        <f t="shared" si="194"/>
        <v>0</v>
      </c>
      <c r="CL370" s="210">
        <f t="shared" si="194"/>
        <v>0</v>
      </c>
      <c r="CM370" s="210">
        <f t="shared" si="194"/>
        <v>0</v>
      </c>
      <c r="CN370" s="210">
        <f t="shared" si="194"/>
        <v>0</v>
      </c>
      <c r="CO370" s="210">
        <f t="shared" si="194"/>
        <v>0</v>
      </c>
      <c r="CP370" s="210">
        <f t="shared" si="194"/>
        <v>0</v>
      </c>
      <c r="CQ370" s="210">
        <f t="shared" si="194"/>
        <v>0</v>
      </c>
      <c r="CR370" s="210">
        <f t="shared" si="194"/>
        <v>0</v>
      </c>
      <c r="CS370" s="210">
        <f t="shared" si="194"/>
        <v>0</v>
      </c>
      <c r="CT370" s="210">
        <f t="shared" si="194"/>
        <v>0</v>
      </c>
      <c r="CU370" s="210">
        <f t="shared" si="194"/>
        <v>0</v>
      </c>
      <c r="CV370" s="210">
        <f t="shared" si="194"/>
        <v>0</v>
      </c>
      <c r="CW370" s="210">
        <f t="shared" si="194"/>
        <v>0</v>
      </c>
      <c r="CX370" s="210">
        <f t="shared" si="194"/>
        <v>0</v>
      </c>
      <c r="CY370" s="210">
        <f t="shared" si="194"/>
        <v>0</v>
      </c>
      <c r="CZ370" s="210">
        <f t="shared" si="194"/>
        <v>0</v>
      </c>
      <c r="DA370" s="210">
        <f t="shared" si="194"/>
        <v>0</v>
      </c>
      <c r="DB370" s="210">
        <f t="shared" si="194"/>
        <v>0</v>
      </c>
      <c r="DC370" s="210">
        <f t="shared" si="194"/>
        <v>0</v>
      </c>
      <c r="DD370" s="210">
        <f t="shared" si="194"/>
        <v>0</v>
      </c>
      <c r="DE370" s="210">
        <f t="shared" si="194"/>
        <v>0</v>
      </c>
      <c r="DF370" s="210">
        <f t="shared" si="194"/>
        <v>0</v>
      </c>
      <c r="DG370" s="210">
        <f t="shared" si="194"/>
        <v>0</v>
      </c>
      <c r="DH370" s="210">
        <f t="shared" si="194"/>
        <v>0</v>
      </c>
      <c r="DI370" s="210">
        <f t="shared" si="194"/>
        <v>0</v>
      </c>
      <c r="DJ370" s="210">
        <f t="shared" si="194"/>
        <v>0</v>
      </c>
      <c r="DK370" s="210">
        <f t="shared" si="194"/>
        <v>0</v>
      </c>
      <c r="DL370" s="210">
        <f t="shared" si="194"/>
        <v>0</v>
      </c>
      <c r="DM370" s="210">
        <f t="shared" si="194"/>
        <v>0</v>
      </c>
      <c r="DN370" s="210">
        <f t="shared" si="194"/>
        <v>0</v>
      </c>
      <c r="DO370" s="210">
        <f t="shared" si="194"/>
        <v>0</v>
      </c>
      <c r="DP370" s="210">
        <f t="shared" si="194"/>
        <v>0</v>
      </c>
      <c r="DQ370" s="210">
        <f t="shared" si="194"/>
        <v>0</v>
      </c>
      <c r="DR370" s="210">
        <f t="shared" si="194"/>
        <v>0</v>
      </c>
      <c r="DS370" s="210">
        <f t="shared" si="194"/>
        <v>0</v>
      </c>
      <c r="DT370" s="210">
        <f t="shared" si="194"/>
        <v>0</v>
      </c>
      <c r="DU370" s="210">
        <f t="shared" si="194"/>
        <v>0</v>
      </c>
      <c r="DV370" s="210">
        <f t="shared" si="194"/>
        <v>0</v>
      </c>
      <c r="DW370" s="210">
        <f t="shared" si="194"/>
        <v>0</v>
      </c>
      <c r="DX370" s="210">
        <f t="shared" si="194"/>
        <v>0</v>
      </c>
      <c r="DY370" s="210">
        <f t="shared" si="194"/>
        <v>0</v>
      </c>
      <c r="DZ370" s="210">
        <f t="shared" si="194"/>
        <v>0</v>
      </c>
      <c r="EA370" s="210">
        <f t="shared" si="194"/>
        <v>0</v>
      </c>
      <c r="EB370" s="210">
        <f t="shared" si="194"/>
        <v>0</v>
      </c>
      <c r="EC370" s="210">
        <f t="shared" ref="EC370:GI374" si="197">IFERROR(EC179/$D179,0)</f>
        <v>0</v>
      </c>
      <c r="ED370" s="210">
        <f t="shared" si="197"/>
        <v>0</v>
      </c>
      <c r="EE370" s="210">
        <f t="shared" si="197"/>
        <v>0</v>
      </c>
      <c r="EF370" s="210">
        <f t="shared" si="197"/>
        <v>0</v>
      </c>
      <c r="EG370" s="210">
        <f t="shared" si="197"/>
        <v>0</v>
      </c>
      <c r="EH370" s="210">
        <f t="shared" si="197"/>
        <v>0</v>
      </c>
      <c r="EI370" s="210">
        <f t="shared" si="197"/>
        <v>0</v>
      </c>
      <c r="EJ370" s="210">
        <f t="shared" si="197"/>
        <v>0</v>
      </c>
      <c r="EK370" s="210">
        <f t="shared" si="197"/>
        <v>0</v>
      </c>
      <c r="EL370" s="210">
        <f t="shared" si="197"/>
        <v>0</v>
      </c>
      <c r="EM370" s="210">
        <f t="shared" si="197"/>
        <v>0</v>
      </c>
      <c r="EN370" s="210">
        <f t="shared" si="197"/>
        <v>0</v>
      </c>
      <c r="EO370" s="210">
        <f t="shared" si="197"/>
        <v>0</v>
      </c>
      <c r="EP370" s="210">
        <f t="shared" si="197"/>
        <v>0</v>
      </c>
      <c r="EQ370" s="210">
        <f t="shared" si="197"/>
        <v>0</v>
      </c>
      <c r="ER370" s="210">
        <f t="shared" si="197"/>
        <v>0</v>
      </c>
      <c r="ES370" s="210">
        <f t="shared" si="197"/>
        <v>0</v>
      </c>
      <c r="ET370" s="210">
        <f t="shared" si="197"/>
        <v>0</v>
      </c>
      <c r="EU370" s="210">
        <f t="shared" si="197"/>
        <v>0</v>
      </c>
      <c r="EV370" s="210">
        <f t="shared" si="197"/>
        <v>0</v>
      </c>
      <c r="EW370" s="210">
        <f t="shared" si="197"/>
        <v>0</v>
      </c>
      <c r="EX370" s="210">
        <f t="shared" si="197"/>
        <v>0</v>
      </c>
      <c r="EY370" s="210">
        <f t="shared" si="197"/>
        <v>0</v>
      </c>
      <c r="EZ370" s="210">
        <f t="shared" si="197"/>
        <v>0</v>
      </c>
      <c r="FA370" s="210">
        <f t="shared" si="197"/>
        <v>0</v>
      </c>
      <c r="FB370" s="210">
        <f t="shared" si="197"/>
        <v>0</v>
      </c>
      <c r="FC370" s="210">
        <f t="shared" si="197"/>
        <v>0</v>
      </c>
      <c r="FD370" s="210">
        <f t="shared" si="197"/>
        <v>0</v>
      </c>
      <c r="FE370" s="210">
        <f t="shared" si="197"/>
        <v>0</v>
      </c>
      <c r="FF370" s="210">
        <f t="shared" si="197"/>
        <v>0</v>
      </c>
      <c r="FG370" s="210">
        <f t="shared" si="197"/>
        <v>0</v>
      </c>
      <c r="FH370" s="210">
        <f t="shared" si="197"/>
        <v>0</v>
      </c>
      <c r="FI370" s="210">
        <f t="shared" si="197"/>
        <v>0</v>
      </c>
      <c r="FJ370" s="210">
        <f t="shared" si="197"/>
        <v>0</v>
      </c>
      <c r="FK370" s="210">
        <f t="shared" si="197"/>
        <v>0</v>
      </c>
      <c r="FL370" s="210">
        <f t="shared" si="197"/>
        <v>0</v>
      </c>
      <c r="FM370" s="210">
        <f t="shared" si="197"/>
        <v>0</v>
      </c>
      <c r="FN370" s="210">
        <f t="shared" si="197"/>
        <v>0</v>
      </c>
      <c r="FO370" s="210">
        <f t="shared" si="197"/>
        <v>0</v>
      </c>
      <c r="FP370" s="210">
        <f t="shared" si="197"/>
        <v>0</v>
      </c>
      <c r="FQ370" s="210">
        <f t="shared" si="197"/>
        <v>0</v>
      </c>
      <c r="FR370" s="210">
        <f t="shared" si="197"/>
        <v>0</v>
      </c>
      <c r="FS370" s="210">
        <f t="shared" si="197"/>
        <v>0</v>
      </c>
      <c r="FT370" s="210">
        <f t="shared" si="197"/>
        <v>0</v>
      </c>
      <c r="FU370" s="210">
        <f t="shared" si="197"/>
        <v>0</v>
      </c>
      <c r="FV370" s="210">
        <f t="shared" si="197"/>
        <v>0</v>
      </c>
      <c r="FW370" s="210">
        <f t="shared" si="197"/>
        <v>0</v>
      </c>
      <c r="FX370" s="210">
        <f t="shared" si="197"/>
        <v>0</v>
      </c>
      <c r="FY370" s="210">
        <f t="shared" si="197"/>
        <v>0</v>
      </c>
      <c r="FZ370" s="210">
        <f t="shared" si="197"/>
        <v>0</v>
      </c>
      <c r="GA370" s="210">
        <f t="shared" si="197"/>
        <v>0</v>
      </c>
      <c r="GB370" s="210">
        <f t="shared" si="197"/>
        <v>0</v>
      </c>
      <c r="GC370" s="210">
        <f t="shared" si="197"/>
        <v>0</v>
      </c>
      <c r="GD370" s="210">
        <f t="shared" si="197"/>
        <v>0</v>
      </c>
      <c r="GE370" s="210">
        <f t="shared" si="197"/>
        <v>0</v>
      </c>
      <c r="GF370" s="210">
        <f t="shared" si="197"/>
        <v>0</v>
      </c>
      <c r="GG370" s="210">
        <f t="shared" si="197"/>
        <v>0</v>
      </c>
      <c r="GH370" s="210">
        <f t="shared" si="197"/>
        <v>0</v>
      </c>
      <c r="GI370" s="210">
        <f t="shared" si="197"/>
        <v>0</v>
      </c>
      <c r="GK370" s="216">
        <f t="shared" si="155"/>
        <v>0</v>
      </c>
      <c r="GL370" s="216">
        <f t="shared" si="150"/>
        <v>0</v>
      </c>
      <c r="GM370" s="216">
        <f t="shared" si="151"/>
        <v>0</v>
      </c>
      <c r="GN370" s="216">
        <f t="shared" si="152"/>
        <v>0</v>
      </c>
    </row>
    <row r="371" spans="1:196" x14ac:dyDescent="0.35">
      <c r="A371" s="9">
        <f>Report!$C$4</f>
        <v>1</v>
      </c>
      <c r="B371" t="str">
        <f>VLOOKUP($A371,Centers!$B$1:$C$120,2,)</f>
        <v>GATE</v>
      </c>
      <c r="C371" s="209">
        <v>45057</v>
      </c>
      <c r="D371" s="113">
        <f>IF($A371=1,SUM(SUMIFS(Indent!$E:$E,Indent!$C:$C,Waterfall!$C371,Indent!$A:$A,Centers!$A$2),SUMIFS(Indent!$E:$E,Indent!$C:$C,Waterfall!$C371,Indent!$A:$A,Centers!$A$3),SUMIFS(Indent!$E:$E,Indent!$C:$C,Waterfall!$C371,Indent!$A:$A,Centers!$A$4),SUMIFS(Indent!$E:$E,Indent!$C:$C,Waterfall!$C371,Indent!$A:$A,Centers!$A$5),SUMIFS(Indent!$E:$E,Indent!$C:$C,Waterfall!$C371,Indent!$A:$A,Centers!$A$6),SUMIFS(Indent!$E:$E,Indent!$C:$C,Waterfall!$C371,Indent!$A:$A,Centers!$A$7),SUMIFS(Indent!$E:$E,Indent!$C:$C,Waterfall!$C371,Indent!$A:$A,Centers!$A$8)),SUMIFS(Indent!$E:$E,Indent!$C:$C,Waterfall!$C371,Indent!$A:$A,$A371))</f>
        <v>0</v>
      </c>
      <c r="E371" s="210">
        <f t="shared" si="148"/>
        <v>0</v>
      </c>
      <c r="F371" s="210">
        <f t="shared" si="195"/>
        <v>0</v>
      </c>
      <c r="G371" s="210">
        <f t="shared" si="195"/>
        <v>0</v>
      </c>
      <c r="H371" s="210">
        <f t="shared" si="195"/>
        <v>0</v>
      </c>
      <c r="I371" s="210">
        <f t="shared" si="195"/>
        <v>0</v>
      </c>
      <c r="J371" s="210">
        <f t="shared" si="195"/>
        <v>0</v>
      </c>
      <c r="K371" s="210">
        <f t="shared" si="195"/>
        <v>0</v>
      </c>
      <c r="L371" s="210">
        <f t="shared" si="195"/>
        <v>0</v>
      </c>
      <c r="M371" s="210">
        <f t="shared" si="195"/>
        <v>0</v>
      </c>
      <c r="N371" s="210">
        <f t="shared" si="195"/>
        <v>0</v>
      </c>
      <c r="O371" s="210">
        <f t="shared" si="195"/>
        <v>0</v>
      </c>
      <c r="P371" s="210">
        <f t="shared" si="195"/>
        <v>0</v>
      </c>
      <c r="Q371" s="210">
        <f t="shared" si="195"/>
        <v>0</v>
      </c>
      <c r="R371" s="210">
        <f t="shared" si="195"/>
        <v>0</v>
      </c>
      <c r="S371" s="210">
        <f t="shared" si="195"/>
        <v>0</v>
      </c>
      <c r="T371" s="210">
        <f t="shared" si="195"/>
        <v>0</v>
      </c>
      <c r="U371" s="210">
        <f t="shared" si="195"/>
        <v>0</v>
      </c>
      <c r="V371" s="210">
        <f t="shared" si="195"/>
        <v>0</v>
      </c>
      <c r="W371" s="210">
        <f t="shared" si="195"/>
        <v>0</v>
      </c>
      <c r="X371" s="210">
        <f t="shared" si="195"/>
        <v>0</v>
      </c>
      <c r="Y371" s="210">
        <f t="shared" si="195"/>
        <v>0</v>
      </c>
      <c r="Z371" s="210">
        <f t="shared" si="195"/>
        <v>0</v>
      </c>
      <c r="AA371" s="210">
        <f t="shared" si="195"/>
        <v>0</v>
      </c>
      <c r="AB371" s="210">
        <f t="shared" si="195"/>
        <v>0</v>
      </c>
      <c r="AC371" s="210">
        <f t="shared" si="195"/>
        <v>0</v>
      </c>
      <c r="AD371" s="210">
        <f t="shared" si="195"/>
        <v>0</v>
      </c>
      <c r="AE371" s="210">
        <f t="shared" si="195"/>
        <v>0</v>
      </c>
      <c r="AF371" s="210">
        <f t="shared" si="195"/>
        <v>0</v>
      </c>
      <c r="AG371" s="210">
        <f t="shared" si="195"/>
        <v>0</v>
      </c>
      <c r="AH371" s="210">
        <f t="shared" si="195"/>
        <v>0</v>
      </c>
      <c r="AI371" s="210">
        <f t="shared" si="195"/>
        <v>0</v>
      </c>
      <c r="AJ371" s="210">
        <f t="shared" si="195"/>
        <v>0</v>
      </c>
      <c r="AK371" s="210">
        <f t="shared" si="195"/>
        <v>0</v>
      </c>
      <c r="AL371" s="210">
        <f t="shared" si="195"/>
        <v>0</v>
      </c>
      <c r="AM371" s="210">
        <f t="shared" si="195"/>
        <v>0</v>
      </c>
      <c r="AN371" s="210">
        <f t="shared" si="195"/>
        <v>0</v>
      </c>
      <c r="AO371" s="210">
        <f t="shared" si="195"/>
        <v>0</v>
      </c>
      <c r="AP371" s="210">
        <f t="shared" si="195"/>
        <v>0</v>
      </c>
      <c r="AQ371" s="210">
        <f t="shared" si="195"/>
        <v>0</v>
      </c>
      <c r="AR371" s="210">
        <f t="shared" si="195"/>
        <v>0</v>
      </c>
      <c r="AS371" s="210">
        <f t="shared" si="195"/>
        <v>0</v>
      </c>
      <c r="AT371" s="210">
        <f t="shared" si="195"/>
        <v>0</v>
      </c>
      <c r="AU371" s="210">
        <f t="shared" si="195"/>
        <v>0</v>
      </c>
      <c r="AV371" s="210">
        <f t="shared" si="195"/>
        <v>0</v>
      </c>
      <c r="AW371" s="210">
        <f t="shared" si="195"/>
        <v>0</v>
      </c>
      <c r="AX371" s="210">
        <f t="shared" si="195"/>
        <v>0</v>
      </c>
      <c r="AY371" s="210">
        <f t="shared" si="195"/>
        <v>0</v>
      </c>
      <c r="AZ371" s="210">
        <f t="shared" si="195"/>
        <v>0</v>
      </c>
      <c r="BA371" s="210">
        <f t="shared" si="195"/>
        <v>0</v>
      </c>
      <c r="BB371" s="210">
        <f t="shared" si="195"/>
        <v>0</v>
      </c>
      <c r="BC371" s="210">
        <f t="shared" si="195"/>
        <v>0</v>
      </c>
      <c r="BD371" s="210">
        <f t="shared" si="195"/>
        <v>0</v>
      </c>
      <c r="BE371" s="210">
        <f t="shared" si="195"/>
        <v>0</v>
      </c>
      <c r="BF371" s="210">
        <f t="shared" si="195"/>
        <v>0</v>
      </c>
      <c r="BG371" s="210">
        <f t="shared" si="195"/>
        <v>0</v>
      </c>
      <c r="BH371" s="210">
        <f t="shared" si="195"/>
        <v>0</v>
      </c>
      <c r="BI371" s="210">
        <f t="shared" si="195"/>
        <v>0</v>
      </c>
      <c r="BJ371" s="210">
        <f t="shared" si="195"/>
        <v>0</v>
      </c>
      <c r="BK371" s="210">
        <f t="shared" si="195"/>
        <v>0</v>
      </c>
      <c r="BL371" s="210">
        <f t="shared" si="195"/>
        <v>0</v>
      </c>
      <c r="BM371" s="210">
        <f t="shared" si="195"/>
        <v>0</v>
      </c>
      <c r="BN371" s="210">
        <f t="shared" si="195"/>
        <v>0</v>
      </c>
      <c r="BO371" s="210">
        <f t="shared" si="195"/>
        <v>0</v>
      </c>
      <c r="BP371" s="210">
        <f t="shared" si="195"/>
        <v>0</v>
      </c>
      <c r="BQ371" s="210">
        <f t="shared" ref="BQ371:EB374" si="198">IFERROR(BQ180/$D180,0)</f>
        <v>0</v>
      </c>
      <c r="BR371" s="210">
        <f t="shared" si="198"/>
        <v>0</v>
      </c>
      <c r="BS371" s="210">
        <f t="shared" si="198"/>
        <v>0</v>
      </c>
      <c r="BT371" s="210">
        <f t="shared" si="198"/>
        <v>0</v>
      </c>
      <c r="BU371" s="210">
        <f t="shared" si="198"/>
        <v>0</v>
      </c>
      <c r="BV371" s="210">
        <f t="shared" si="198"/>
        <v>0</v>
      </c>
      <c r="BW371" s="210">
        <f t="shared" si="198"/>
        <v>0</v>
      </c>
      <c r="BX371" s="210">
        <f t="shared" si="198"/>
        <v>0</v>
      </c>
      <c r="BY371" s="210">
        <f t="shared" si="198"/>
        <v>0</v>
      </c>
      <c r="BZ371" s="210">
        <f t="shared" si="198"/>
        <v>0</v>
      </c>
      <c r="CA371" s="210">
        <f t="shared" si="198"/>
        <v>0</v>
      </c>
      <c r="CB371" s="210">
        <f t="shared" si="198"/>
        <v>0</v>
      </c>
      <c r="CC371" s="210">
        <f t="shared" si="198"/>
        <v>0</v>
      </c>
      <c r="CD371" s="210">
        <f t="shared" si="198"/>
        <v>0</v>
      </c>
      <c r="CE371" s="210">
        <f t="shared" si="198"/>
        <v>0</v>
      </c>
      <c r="CF371" s="210">
        <f t="shared" si="198"/>
        <v>0</v>
      </c>
      <c r="CG371" s="210">
        <f t="shared" si="198"/>
        <v>0</v>
      </c>
      <c r="CH371" s="210">
        <f t="shared" si="198"/>
        <v>0</v>
      </c>
      <c r="CI371" s="210">
        <f t="shared" si="198"/>
        <v>0</v>
      </c>
      <c r="CJ371" s="210">
        <f t="shared" si="198"/>
        <v>0</v>
      </c>
      <c r="CK371" s="210">
        <f t="shared" si="198"/>
        <v>0</v>
      </c>
      <c r="CL371" s="210">
        <f t="shared" si="198"/>
        <v>0</v>
      </c>
      <c r="CM371" s="210">
        <f t="shared" si="198"/>
        <v>0</v>
      </c>
      <c r="CN371" s="210">
        <f t="shared" si="198"/>
        <v>0</v>
      </c>
      <c r="CO371" s="210">
        <f t="shared" si="198"/>
        <v>0</v>
      </c>
      <c r="CP371" s="210">
        <f t="shared" si="198"/>
        <v>0</v>
      </c>
      <c r="CQ371" s="210">
        <f t="shared" si="198"/>
        <v>0</v>
      </c>
      <c r="CR371" s="210">
        <f t="shared" si="198"/>
        <v>0</v>
      </c>
      <c r="CS371" s="210">
        <f t="shared" si="198"/>
        <v>0</v>
      </c>
      <c r="CT371" s="210">
        <f t="shared" si="198"/>
        <v>0</v>
      </c>
      <c r="CU371" s="210">
        <f t="shared" si="198"/>
        <v>0</v>
      </c>
      <c r="CV371" s="210">
        <f t="shared" si="198"/>
        <v>0</v>
      </c>
      <c r="CW371" s="210">
        <f t="shared" si="198"/>
        <v>0</v>
      </c>
      <c r="CX371" s="210">
        <f t="shared" si="198"/>
        <v>0</v>
      </c>
      <c r="CY371" s="210">
        <f t="shared" si="198"/>
        <v>0</v>
      </c>
      <c r="CZ371" s="210">
        <f t="shared" si="198"/>
        <v>0</v>
      </c>
      <c r="DA371" s="210">
        <f t="shared" si="198"/>
        <v>0</v>
      </c>
      <c r="DB371" s="210">
        <f t="shared" si="198"/>
        <v>0</v>
      </c>
      <c r="DC371" s="210">
        <f t="shared" si="198"/>
        <v>0</v>
      </c>
      <c r="DD371" s="210">
        <f t="shared" si="198"/>
        <v>0</v>
      </c>
      <c r="DE371" s="210">
        <f t="shared" si="198"/>
        <v>0</v>
      </c>
      <c r="DF371" s="210">
        <f t="shared" si="198"/>
        <v>0</v>
      </c>
      <c r="DG371" s="210">
        <f t="shared" si="198"/>
        <v>0</v>
      </c>
      <c r="DH371" s="210">
        <f t="shared" si="198"/>
        <v>0</v>
      </c>
      <c r="DI371" s="210">
        <f t="shared" si="198"/>
        <v>0</v>
      </c>
      <c r="DJ371" s="210">
        <f t="shared" si="198"/>
        <v>0</v>
      </c>
      <c r="DK371" s="210">
        <f t="shared" si="198"/>
        <v>0</v>
      </c>
      <c r="DL371" s="210">
        <f t="shared" si="198"/>
        <v>0</v>
      </c>
      <c r="DM371" s="210">
        <f t="shared" si="198"/>
        <v>0</v>
      </c>
      <c r="DN371" s="210">
        <f t="shared" si="198"/>
        <v>0</v>
      </c>
      <c r="DO371" s="210">
        <f t="shared" si="198"/>
        <v>0</v>
      </c>
      <c r="DP371" s="210">
        <f t="shared" si="198"/>
        <v>0</v>
      </c>
      <c r="DQ371" s="210">
        <f t="shared" si="198"/>
        <v>0</v>
      </c>
      <c r="DR371" s="210">
        <f t="shared" si="198"/>
        <v>0</v>
      </c>
      <c r="DS371" s="210">
        <f t="shared" si="198"/>
        <v>0</v>
      </c>
      <c r="DT371" s="210">
        <f t="shared" si="198"/>
        <v>0</v>
      </c>
      <c r="DU371" s="210">
        <f t="shared" si="198"/>
        <v>0</v>
      </c>
      <c r="DV371" s="210">
        <f t="shared" si="198"/>
        <v>0</v>
      </c>
      <c r="DW371" s="210">
        <f t="shared" si="198"/>
        <v>0</v>
      </c>
      <c r="DX371" s="210">
        <f t="shared" si="198"/>
        <v>0</v>
      </c>
      <c r="DY371" s="210">
        <f t="shared" si="198"/>
        <v>0</v>
      </c>
      <c r="DZ371" s="210">
        <f t="shared" si="198"/>
        <v>0</v>
      </c>
      <c r="EA371" s="210">
        <f t="shared" si="198"/>
        <v>0</v>
      </c>
      <c r="EB371" s="210">
        <f t="shared" si="198"/>
        <v>0</v>
      </c>
      <c r="EC371" s="210">
        <f t="shared" si="197"/>
        <v>0</v>
      </c>
      <c r="ED371" s="210">
        <f t="shared" si="197"/>
        <v>0</v>
      </c>
      <c r="EE371" s="210">
        <f t="shared" si="197"/>
        <v>0</v>
      </c>
      <c r="EF371" s="210">
        <f t="shared" si="197"/>
        <v>0</v>
      </c>
      <c r="EG371" s="210">
        <f t="shared" si="197"/>
        <v>0</v>
      </c>
      <c r="EH371" s="210">
        <f t="shared" si="197"/>
        <v>0</v>
      </c>
      <c r="EI371" s="210">
        <f t="shared" si="197"/>
        <v>0</v>
      </c>
      <c r="EJ371" s="210">
        <f t="shared" si="197"/>
        <v>0</v>
      </c>
      <c r="EK371" s="210">
        <f t="shared" si="197"/>
        <v>0</v>
      </c>
      <c r="EL371" s="210">
        <f t="shared" si="197"/>
        <v>0</v>
      </c>
      <c r="EM371" s="210">
        <f t="shared" si="197"/>
        <v>0</v>
      </c>
      <c r="EN371" s="210">
        <f t="shared" si="197"/>
        <v>0</v>
      </c>
      <c r="EO371" s="210">
        <f t="shared" si="197"/>
        <v>0</v>
      </c>
      <c r="EP371" s="210">
        <f t="shared" si="197"/>
        <v>0</v>
      </c>
      <c r="EQ371" s="210">
        <f t="shared" si="197"/>
        <v>0</v>
      </c>
      <c r="ER371" s="210">
        <f t="shared" si="197"/>
        <v>0</v>
      </c>
      <c r="ES371" s="210">
        <f t="shared" si="197"/>
        <v>0</v>
      </c>
      <c r="ET371" s="210">
        <f t="shared" si="197"/>
        <v>0</v>
      </c>
      <c r="EU371" s="210">
        <f t="shared" si="197"/>
        <v>0</v>
      </c>
      <c r="EV371" s="210">
        <f t="shared" si="197"/>
        <v>0</v>
      </c>
      <c r="EW371" s="210">
        <f t="shared" si="197"/>
        <v>0</v>
      </c>
      <c r="EX371" s="210">
        <f t="shared" si="197"/>
        <v>0</v>
      </c>
      <c r="EY371" s="210">
        <f t="shared" si="197"/>
        <v>0</v>
      </c>
      <c r="EZ371" s="210">
        <f t="shared" si="197"/>
        <v>0</v>
      </c>
      <c r="FA371" s="210">
        <f t="shared" si="197"/>
        <v>0</v>
      </c>
      <c r="FB371" s="210">
        <f t="shared" si="197"/>
        <v>0</v>
      </c>
      <c r="FC371" s="210">
        <f t="shared" si="197"/>
        <v>0</v>
      </c>
      <c r="FD371" s="210">
        <f t="shared" si="197"/>
        <v>0</v>
      </c>
      <c r="FE371" s="210">
        <f t="shared" si="197"/>
        <v>0</v>
      </c>
      <c r="FF371" s="210">
        <f t="shared" si="197"/>
        <v>0</v>
      </c>
      <c r="FG371" s="210">
        <f t="shared" si="197"/>
        <v>0</v>
      </c>
      <c r="FH371" s="210">
        <f t="shared" si="197"/>
        <v>0</v>
      </c>
      <c r="FI371" s="210">
        <f t="shared" si="197"/>
        <v>0</v>
      </c>
      <c r="FJ371" s="210">
        <f t="shared" si="197"/>
        <v>0</v>
      </c>
      <c r="FK371" s="210">
        <f t="shared" si="197"/>
        <v>0</v>
      </c>
      <c r="FL371" s="210">
        <f t="shared" si="197"/>
        <v>0</v>
      </c>
      <c r="FM371" s="210">
        <f t="shared" si="197"/>
        <v>0</v>
      </c>
      <c r="FN371" s="210">
        <f t="shared" si="197"/>
        <v>0</v>
      </c>
      <c r="FO371" s="210">
        <f t="shared" si="197"/>
        <v>0</v>
      </c>
      <c r="FP371" s="210">
        <f t="shared" si="197"/>
        <v>0</v>
      </c>
      <c r="FQ371" s="210">
        <f t="shared" si="197"/>
        <v>0</v>
      </c>
      <c r="FR371" s="210">
        <f t="shared" si="197"/>
        <v>0</v>
      </c>
      <c r="FS371" s="210">
        <f t="shared" si="197"/>
        <v>0</v>
      </c>
      <c r="FT371" s="210">
        <f t="shared" si="197"/>
        <v>0</v>
      </c>
      <c r="FU371" s="210">
        <f t="shared" si="197"/>
        <v>0</v>
      </c>
      <c r="FV371" s="210">
        <f t="shared" si="197"/>
        <v>0</v>
      </c>
      <c r="FW371" s="210">
        <f t="shared" si="197"/>
        <v>0</v>
      </c>
      <c r="FX371" s="210">
        <f t="shared" si="197"/>
        <v>0</v>
      </c>
      <c r="FY371" s="210">
        <f t="shared" si="197"/>
        <v>0</v>
      </c>
      <c r="FZ371" s="210">
        <f t="shared" si="197"/>
        <v>0</v>
      </c>
      <c r="GA371" s="210">
        <f t="shared" si="197"/>
        <v>0</v>
      </c>
      <c r="GB371" s="210">
        <f t="shared" si="197"/>
        <v>0</v>
      </c>
      <c r="GC371" s="210">
        <f t="shared" si="197"/>
        <v>0</v>
      </c>
      <c r="GD371" s="210">
        <f t="shared" si="197"/>
        <v>0</v>
      </c>
      <c r="GE371" s="210">
        <f t="shared" si="197"/>
        <v>0</v>
      </c>
      <c r="GF371" s="210">
        <f t="shared" si="197"/>
        <v>0</v>
      </c>
      <c r="GG371" s="210">
        <f t="shared" si="197"/>
        <v>0</v>
      </c>
      <c r="GH371" s="210">
        <f t="shared" si="197"/>
        <v>0</v>
      </c>
      <c r="GI371" s="210">
        <f t="shared" si="197"/>
        <v>0</v>
      </c>
      <c r="GK371" s="216">
        <f t="shared" si="155"/>
        <v>0</v>
      </c>
      <c r="GL371" s="216">
        <f t="shared" si="150"/>
        <v>0</v>
      </c>
      <c r="GM371" s="216">
        <f t="shared" si="151"/>
        <v>0</v>
      </c>
      <c r="GN371" s="216">
        <f t="shared" si="152"/>
        <v>0</v>
      </c>
    </row>
    <row r="372" spans="1:196" x14ac:dyDescent="0.35">
      <c r="A372" s="9">
        <f>Report!$C$4</f>
        <v>1</v>
      </c>
      <c r="B372" t="str">
        <f>VLOOKUP($A372,Centers!$B$1:$C$120,2,)</f>
        <v>GATE</v>
      </c>
      <c r="C372" s="209">
        <v>45058</v>
      </c>
      <c r="D372" s="113">
        <f>IF($A372=1,SUM(SUMIFS(Indent!$E:$E,Indent!$C:$C,Waterfall!$C372,Indent!$A:$A,Centers!$A$2),SUMIFS(Indent!$E:$E,Indent!$C:$C,Waterfall!$C372,Indent!$A:$A,Centers!$A$3),SUMIFS(Indent!$E:$E,Indent!$C:$C,Waterfall!$C372,Indent!$A:$A,Centers!$A$4),SUMIFS(Indent!$E:$E,Indent!$C:$C,Waterfall!$C372,Indent!$A:$A,Centers!$A$5),SUMIFS(Indent!$E:$E,Indent!$C:$C,Waterfall!$C372,Indent!$A:$A,Centers!$A$6),SUMIFS(Indent!$E:$E,Indent!$C:$C,Waterfall!$C372,Indent!$A:$A,Centers!$A$7),SUMIFS(Indent!$E:$E,Indent!$C:$C,Waterfall!$C372,Indent!$A:$A,Centers!$A$8)),SUMIFS(Indent!$E:$E,Indent!$C:$C,Waterfall!$C372,Indent!$A:$A,$A372))</f>
        <v>0</v>
      </c>
      <c r="E372" s="210">
        <f t="shared" si="148"/>
        <v>0</v>
      </c>
      <c r="F372" s="210">
        <f t="shared" ref="F372:BQ375" si="199">IFERROR(F181/$D181,0)</f>
        <v>0</v>
      </c>
      <c r="G372" s="210">
        <f t="shared" si="199"/>
        <v>0</v>
      </c>
      <c r="H372" s="210">
        <f t="shared" si="199"/>
        <v>0</v>
      </c>
      <c r="I372" s="210">
        <f t="shared" si="199"/>
        <v>0</v>
      </c>
      <c r="J372" s="210">
        <f t="shared" si="199"/>
        <v>0</v>
      </c>
      <c r="K372" s="210">
        <f t="shared" si="199"/>
        <v>0</v>
      </c>
      <c r="L372" s="210">
        <f t="shared" si="199"/>
        <v>0</v>
      </c>
      <c r="M372" s="210">
        <f t="shared" si="199"/>
        <v>0</v>
      </c>
      <c r="N372" s="210">
        <f t="shared" si="199"/>
        <v>0</v>
      </c>
      <c r="O372" s="210">
        <f t="shared" si="199"/>
        <v>0</v>
      </c>
      <c r="P372" s="210">
        <f t="shared" si="199"/>
        <v>0</v>
      </c>
      <c r="Q372" s="210">
        <f t="shared" si="199"/>
        <v>0</v>
      </c>
      <c r="R372" s="210">
        <f t="shared" si="199"/>
        <v>0</v>
      </c>
      <c r="S372" s="210">
        <f t="shared" si="199"/>
        <v>0</v>
      </c>
      <c r="T372" s="210">
        <f t="shared" si="199"/>
        <v>0</v>
      </c>
      <c r="U372" s="210">
        <f t="shared" si="199"/>
        <v>0</v>
      </c>
      <c r="V372" s="210">
        <f t="shared" si="199"/>
        <v>0</v>
      </c>
      <c r="W372" s="210">
        <f t="shared" si="199"/>
        <v>0</v>
      </c>
      <c r="X372" s="210">
        <f t="shared" si="199"/>
        <v>0</v>
      </c>
      <c r="Y372" s="210">
        <f t="shared" si="199"/>
        <v>0</v>
      </c>
      <c r="Z372" s="210">
        <f t="shared" si="199"/>
        <v>0</v>
      </c>
      <c r="AA372" s="210">
        <f t="shared" si="199"/>
        <v>0</v>
      </c>
      <c r="AB372" s="210">
        <f t="shared" si="199"/>
        <v>0</v>
      </c>
      <c r="AC372" s="210">
        <f t="shared" si="199"/>
        <v>0</v>
      </c>
      <c r="AD372" s="210">
        <f t="shared" si="199"/>
        <v>0</v>
      </c>
      <c r="AE372" s="210">
        <f t="shared" si="199"/>
        <v>0</v>
      </c>
      <c r="AF372" s="210">
        <f t="shared" si="199"/>
        <v>0</v>
      </c>
      <c r="AG372" s="210">
        <f t="shared" si="199"/>
        <v>0</v>
      </c>
      <c r="AH372" s="210">
        <f t="shared" si="199"/>
        <v>0</v>
      </c>
      <c r="AI372" s="210">
        <f t="shared" si="199"/>
        <v>0</v>
      </c>
      <c r="AJ372" s="210">
        <f t="shared" si="199"/>
        <v>0</v>
      </c>
      <c r="AK372" s="210">
        <f t="shared" si="199"/>
        <v>0</v>
      </c>
      <c r="AL372" s="210">
        <f t="shared" si="199"/>
        <v>0</v>
      </c>
      <c r="AM372" s="210">
        <f t="shared" si="199"/>
        <v>0</v>
      </c>
      <c r="AN372" s="210">
        <f t="shared" si="199"/>
        <v>0</v>
      </c>
      <c r="AO372" s="210">
        <f t="shared" si="199"/>
        <v>0</v>
      </c>
      <c r="AP372" s="210">
        <f t="shared" si="199"/>
        <v>0</v>
      </c>
      <c r="AQ372" s="210">
        <f t="shared" si="199"/>
        <v>0</v>
      </c>
      <c r="AR372" s="210">
        <f t="shared" si="199"/>
        <v>0</v>
      </c>
      <c r="AS372" s="210">
        <f t="shared" si="199"/>
        <v>0</v>
      </c>
      <c r="AT372" s="210">
        <f t="shared" si="199"/>
        <v>0</v>
      </c>
      <c r="AU372" s="210">
        <f t="shared" si="199"/>
        <v>0</v>
      </c>
      <c r="AV372" s="210">
        <f t="shared" si="199"/>
        <v>0</v>
      </c>
      <c r="AW372" s="210">
        <f t="shared" si="199"/>
        <v>0</v>
      </c>
      <c r="AX372" s="210">
        <f t="shared" si="199"/>
        <v>0</v>
      </c>
      <c r="AY372" s="210">
        <f t="shared" si="199"/>
        <v>0</v>
      </c>
      <c r="AZ372" s="210">
        <f t="shared" si="199"/>
        <v>0</v>
      </c>
      <c r="BA372" s="210">
        <f t="shared" si="199"/>
        <v>0</v>
      </c>
      <c r="BB372" s="210">
        <f t="shared" si="199"/>
        <v>0</v>
      </c>
      <c r="BC372" s="210">
        <f t="shared" si="199"/>
        <v>0</v>
      </c>
      <c r="BD372" s="210">
        <f t="shared" si="199"/>
        <v>0</v>
      </c>
      <c r="BE372" s="210">
        <f t="shared" si="199"/>
        <v>0</v>
      </c>
      <c r="BF372" s="210">
        <f t="shared" si="199"/>
        <v>0</v>
      </c>
      <c r="BG372" s="210">
        <f t="shared" si="199"/>
        <v>0</v>
      </c>
      <c r="BH372" s="210">
        <f t="shared" si="199"/>
        <v>0</v>
      </c>
      <c r="BI372" s="210">
        <f t="shared" si="199"/>
        <v>0</v>
      </c>
      <c r="BJ372" s="210">
        <f t="shared" si="199"/>
        <v>0</v>
      </c>
      <c r="BK372" s="210">
        <f t="shared" si="199"/>
        <v>0</v>
      </c>
      <c r="BL372" s="210">
        <f t="shared" si="199"/>
        <v>0</v>
      </c>
      <c r="BM372" s="210">
        <f t="shared" si="199"/>
        <v>0</v>
      </c>
      <c r="BN372" s="210">
        <f t="shared" si="199"/>
        <v>0</v>
      </c>
      <c r="BO372" s="210">
        <f t="shared" si="199"/>
        <v>0</v>
      </c>
      <c r="BP372" s="210">
        <f t="shared" si="199"/>
        <v>0</v>
      </c>
      <c r="BQ372" s="210">
        <f t="shared" si="199"/>
        <v>0</v>
      </c>
      <c r="BR372" s="210">
        <f t="shared" si="198"/>
        <v>0</v>
      </c>
      <c r="BS372" s="210">
        <f t="shared" si="198"/>
        <v>0</v>
      </c>
      <c r="BT372" s="210">
        <f t="shared" si="198"/>
        <v>0</v>
      </c>
      <c r="BU372" s="210">
        <f t="shared" si="198"/>
        <v>0</v>
      </c>
      <c r="BV372" s="210">
        <f t="shared" si="198"/>
        <v>0</v>
      </c>
      <c r="BW372" s="210">
        <f t="shared" si="198"/>
        <v>0</v>
      </c>
      <c r="BX372" s="210">
        <f t="shared" si="198"/>
        <v>0</v>
      </c>
      <c r="BY372" s="210">
        <f t="shared" si="198"/>
        <v>0</v>
      </c>
      <c r="BZ372" s="210">
        <f t="shared" si="198"/>
        <v>0</v>
      </c>
      <c r="CA372" s="210">
        <f t="shared" si="198"/>
        <v>0</v>
      </c>
      <c r="CB372" s="210">
        <f t="shared" si="198"/>
        <v>0</v>
      </c>
      <c r="CC372" s="210">
        <f t="shared" si="198"/>
        <v>0</v>
      </c>
      <c r="CD372" s="210">
        <f t="shared" si="198"/>
        <v>0</v>
      </c>
      <c r="CE372" s="210">
        <f t="shared" si="198"/>
        <v>0</v>
      </c>
      <c r="CF372" s="210">
        <f t="shared" si="198"/>
        <v>0</v>
      </c>
      <c r="CG372" s="210">
        <f t="shared" si="198"/>
        <v>0</v>
      </c>
      <c r="CH372" s="210">
        <f t="shared" si="198"/>
        <v>0</v>
      </c>
      <c r="CI372" s="210">
        <f t="shared" si="198"/>
        <v>0</v>
      </c>
      <c r="CJ372" s="210">
        <f t="shared" si="198"/>
        <v>0</v>
      </c>
      <c r="CK372" s="210">
        <f t="shared" si="198"/>
        <v>0</v>
      </c>
      <c r="CL372" s="210">
        <f t="shared" si="198"/>
        <v>0</v>
      </c>
      <c r="CM372" s="210">
        <f t="shared" si="198"/>
        <v>0</v>
      </c>
      <c r="CN372" s="210">
        <f t="shared" si="198"/>
        <v>0</v>
      </c>
      <c r="CO372" s="210">
        <f t="shared" si="198"/>
        <v>0</v>
      </c>
      <c r="CP372" s="210">
        <f t="shared" si="198"/>
        <v>0</v>
      </c>
      <c r="CQ372" s="210">
        <f t="shared" si="198"/>
        <v>0</v>
      </c>
      <c r="CR372" s="210">
        <f t="shared" si="198"/>
        <v>0</v>
      </c>
      <c r="CS372" s="210">
        <f t="shared" si="198"/>
        <v>0</v>
      </c>
      <c r="CT372" s="210">
        <f t="shared" si="198"/>
        <v>0</v>
      </c>
      <c r="CU372" s="210">
        <f t="shared" si="198"/>
        <v>0</v>
      </c>
      <c r="CV372" s="210">
        <f t="shared" si="198"/>
        <v>0</v>
      </c>
      <c r="CW372" s="210">
        <f t="shared" si="198"/>
        <v>0</v>
      </c>
      <c r="CX372" s="210">
        <f t="shared" si="198"/>
        <v>0</v>
      </c>
      <c r="CY372" s="210">
        <f t="shared" si="198"/>
        <v>0</v>
      </c>
      <c r="CZ372" s="210">
        <f t="shared" si="198"/>
        <v>0</v>
      </c>
      <c r="DA372" s="210">
        <f t="shared" si="198"/>
        <v>0</v>
      </c>
      <c r="DB372" s="210">
        <f t="shared" si="198"/>
        <v>0</v>
      </c>
      <c r="DC372" s="210">
        <f t="shared" si="198"/>
        <v>0</v>
      </c>
      <c r="DD372" s="210">
        <f t="shared" si="198"/>
        <v>0</v>
      </c>
      <c r="DE372" s="210">
        <f t="shared" si="198"/>
        <v>0</v>
      </c>
      <c r="DF372" s="210">
        <f t="shared" si="198"/>
        <v>0</v>
      </c>
      <c r="DG372" s="210">
        <f t="shared" si="198"/>
        <v>0</v>
      </c>
      <c r="DH372" s="210">
        <f t="shared" si="198"/>
        <v>0</v>
      </c>
      <c r="DI372" s="210">
        <f t="shared" si="198"/>
        <v>0</v>
      </c>
      <c r="DJ372" s="210">
        <f t="shared" si="198"/>
        <v>0</v>
      </c>
      <c r="DK372" s="210">
        <f t="shared" si="198"/>
        <v>0</v>
      </c>
      <c r="DL372" s="210">
        <f t="shared" si="198"/>
        <v>0</v>
      </c>
      <c r="DM372" s="210">
        <f t="shared" si="198"/>
        <v>0</v>
      </c>
      <c r="DN372" s="210">
        <f t="shared" si="198"/>
        <v>0</v>
      </c>
      <c r="DO372" s="210">
        <f t="shared" si="198"/>
        <v>0</v>
      </c>
      <c r="DP372" s="210">
        <f t="shared" si="198"/>
        <v>0</v>
      </c>
      <c r="DQ372" s="210">
        <f t="shared" si="198"/>
        <v>0</v>
      </c>
      <c r="DR372" s="210">
        <f t="shared" si="198"/>
        <v>0</v>
      </c>
      <c r="DS372" s="210">
        <f t="shared" si="198"/>
        <v>0</v>
      </c>
      <c r="DT372" s="210">
        <f t="shared" si="198"/>
        <v>0</v>
      </c>
      <c r="DU372" s="210">
        <f t="shared" si="198"/>
        <v>0</v>
      </c>
      <c r="DV372" s="210">
        <f t="shared" si="198"/>
        <v>0</v>
      </c>
      <c r="DW372" s="210">
        <f t="shared" si="198"/>
        <v>0</v>
      </c>
      <c r="DX372" s="210">
        <f t="shared" si="198"/>
        <v>0</v>
      </c>
      <c r="DY372" s="210">
        <f t="shared" si="198"/>
        <v>0</v>
      </c>
      <c r="DZ372" s="210">
        <f t="shared" si="198"/>
        <v>0</v>
      </c>
      <c r="EA372" s="210">
        <f t="shared" si="198"/>
        <v>0</v>
      </c>
      <c r="EB372" s="210">
        <f t="shared" si="198"/>
        <v>0</v>
      </c>
      <c r="EC372" s="210">
        <f t="shared" si="197"/>
        <v>0</v>
      </c>
      <c r="ED372" s="210">
        <f t="shared" si="197"/>
        <v>0</v>
      </c>
      <c r="EE372" s="210">
        <f t="shared" si="197"/>
        <v>0</v>
      </c>
      <c r="EF372" s="210">
        <f t="shared" si="197"/>
        <v>0</v>
      </c>
      <c r="EG372" s="210">
        <f t="shared" si="197"/>
        <v>0</v>
      </c>
      <c r="EH372" s="210">
        <f t="shared" si="197"/>
        <v>0</v>
      </c>
      <c r="EI372" s="210">
        <f t="shared" si="197"/>
        <v>0</v>
      </c>
      <c r="EJ372" s="210">
        <f t="shared" si="197"/>
        <v>0</v>
      </c>
      <c r="EK372" s="210">
        <f t="shared" si="197"/>
        <v>0</v>
      </c>
      <c r="EL372" s="210">
        <f t="shared" si="197"/>
        <v>0</v>
      </c>
      <c r="EM372" s="210">
        <f t="shared" si="197"/>
        <v>0</v>
      </c>
      <c r="EN372" s="210">
        <f t="shared" si="197"/>
        <v>0</v>
      </c>
      <c r="EO372" s="210">
        <f t="shared" si="197"/>
        <v>0</v>
      </c>
      <c r="EP372" s="210">
        <f t="shared" si="197"/>
        <v>0</v>
      </c>
      <c r="EQ372" s="210">
        <f t="shared" si="197"/>
        <v>0</v>
      </c>
      <c r="ER372" s="210">
        <f t="shared" si="197"/>
        <v>0</v>
      </c>
      <c r="ES372" s="210">
        <f t="shared" si="197"/>
        <v>0</v>
      </c>
      <c r="ET372" s="210">
        <f t="shared" si="197"/>
        <v>0</v>
      </c>
      <c r="EU372" s="210">
        <f t="shared" si="197"/>
        <v>0</v>
      </c>
      <c r="EV372" s="210">
        <f t="shared" si="197"/>
        <v>0</v>
      </c>
      <c r="EW372" s="210">
        <f t="shared" si="197"/>
        <v>0</v>
      </c>
      <c r="EX372" s="210">
        <f t="shared" si="197"/>
        <v>0</v>
      </c>
      <c r="EY372" s="210">
        <f t="shared" si="197"/>
        <v>0</v>
      </c>
      <c r="EZ372" s="210">
        <f t="shared" si="197"/>
        <v>0</v>
      </c>
      <c r="FA372" s="210">
        <f t="shared" si="197"/>
        <v>0</v>
      </c>
      <c r="FB372" s="210">
        <f t="shared" si="197"/>
        <v>0</v>
      </c>
      <c r="FC372" s="210">
        <f t="shared" si="197"/>
        <v>0</v>
      </c>
      <c r="FD372" s="210">
        <f t="shared" si="197"/>
        <v>0</v>
      </c>
      <c r="FE372" s="210">
        <f t="shared" si="197"/>
        <v>0</v>
      </c>
      <c r="FF372" s="210">
        <f t="shared" si="197"/>
        <v>0</v>
      </c>
      <c r="FG372" s="210">
        <f t="shared" si="197"/>
        <v>0</v>
      </c>
      <c r="FH372" s="210">
        <f t="shared" si="197"/>
        <v>0</v>
      </c>
      <c r="FI372" s="210">
        <f t="shared" si="197"/>
        <v>0</v>
      </c>
      <c r="FJ372" s="210">
        <f t="shared" si="197"/>
        <v>0</v>
      </c>
      <c r="FK372" s="210">
        <f t="shared" si="197"/>
        <v>0</v>
      </c>
      <c r="FL372" s="210">
        <f t="shared" si="197"/>
        <v>0</v>
      </c>
      <c r="FM372" s="210">
        <f t="shared" si="197"/>
        <v>0</v>
      </c>
      <c r="FN372" s="210">
        <f t="shared" si="197"/>
        <v>0</v>
      </c>
      <c r="FO372" s="210">
        <f t="shared" si="197"/>
        <v>0</v>
      </c>
      <c r="FP372" s="210">
        <f t="shared" si="197"/>
        <v>0</v>
      </c>
      <c r="FQ372" s="210">
        <f t="shared" si="197"/>
        <v>0</v>
      </c>
      <c r="FR372" s="210">
        <f t="shared" si="197"/>
        <v>0</v>
      </c>
      <c r="FS372" s="210">
        <f t="shared" si="197"/>
        <v>0</v>
      </c>
      <c r="FT372" s="210">
        <f t="shared" si="197"/>
        <v>0</v>
      </c>
      <c r="FU372" s="210">
        <f t="shared" si="197"/>
        <v>0</v>
      </c>
      <c r="FV372" s="210">
        <f t="shared" si="197"/>
        <v>0</v>
      </c>
      <c r="FW372" s="210">
        <f t="shared" si="197"/>
        <v>0</v>
      </c>
      <c r="FX372" s="210">
        <f t="shared" si="197"/>
        <v>0</v>
      </c>
      <c r="FY372" s="210">
        <f t="shared" si="197"/>
        <v>0</v>
      </c>
      <c r="FZ372" s="210">
        <f t="shared" si="197"/>
        <v>0</v>
      </c>
      <c r="GA372" s="210">
        <f t="shared" si="197"/>
        <v>0</v>
      </c>
      <c r="GB372" s="210">
        <f t="shared" si="197"/>
        <v>0</v>
      </c>
      <c r="GC372" s="210">
        <f t="shared" si="197"/>
        <v>0</v>
      </c>
      <c r="GD372" s="210">
        <f t="shared" si="197"/>
        <v>0</v>
      </c>
      <c r="GE372" s="210">
        <f t="shared" si="197"/>
        <v>0</v>
      </c>
      <c r="GF372" s="210">
        <f t="shared" si="197"/>
        <v>0</v>
      </c>
      <c r="GG372" s="210">
        <f t="shared" si="197"/>
        <v>0</v>
      </c>
      <c r="GH372" s="210">
        <f t="shared" si="197"/>
        <v>0</v>
      </c>
      <c r="GI372" s="210">
        <f t="shared" si="197"/>
        <v>0</v>
      </c>
      <c r="GK372" s="216">
        <f t="shared" si="155"/>
        <v>0</v>
      </c>
      <c r="GL372" s="216">
        <f t="shared" si="150"/>
        <v>0</v>
      </c>
      <c r="GM372" s="216">
        <f t="shared" si="151"/>
        <v>0</v>
      </c>
      <c r="GN372" s="216">
        <f t="shared" si="152"/>
        <v>0</v>
      </c>
    </row>
    <row r="373" spans="1:196" x14ac:dyDescent="0.35">
      <c r="A373" s="9">
        <f>Report!$C$4</f>
        <v>1</v>
      </c>
      <c r="B373" t="str">
        <f>VLOOKUP($A373,Centers!$B$1:$C$120,2,)</f>
        <v>GATE</v>
      </c>
      <c r="C373" s="209">
        <v>45059</v>
      </c>
      <c r="D373" s="113">
        <f>IF($A373=1,SUM(SUMIFS(Indent!$E:$E,Indent!$C:$C,Waterfall!$C373,Indent!$A:$A,Centers!$A$2),SUMIFS(Indent!$E:$E,Indent!$C:$C,Waterfall!$C373,Indent!$A:$A,Centers!$A$3),SUMIFS(Indent!$E:$E,Indent!$C:$C,Waterfall!$C373,Indent!$A:$A,Centers!$A$4),SUMIFS(Indent!$E:$E,Indent!$C:$C,Waterfall!$C373,Indent!$A:$A,Centers!$A$5),SUMIFS(Indent!$E:$E,Indent!$C:$C,Waterfall!$C373,Indent!$A:$A,Centers!$A$6),SUMIFS(Indent!$E:$E,Indent!$C:$C,Waterfall!$C373,Indent!$A:$A,Centers!$A$7),SUMIFS(Indent!$E:$E,Indent!$C:$C,Waterfall!$C373,Indent!$A:$A,Centers!$A$8)),SUMIFS(Indent!$E:$E,Indent!$C:$C,Waterfall!$C373,Indent!$A:$A,$A373))</f>
        <v>0</v>
      </c>
      <c r="E373" s="210">
        <f t="shared" si="148"/>
        <v>0</v>
      </c>
      <c r="F373" s="210">
        <f t="shared" si="199"/>
        <v>0</v>
      </c>
      <c r="G373" s="210">
        <f t="shared" si="199"/>
        <v>0</v>
      </c>
      <c r="H373" s="210">
        <f t="shared" si="199"/>
        <v>0</v>
      </c>
      <c r="I373" s="210">
        <f t="shared" si="199"/>
        <v>0</v>
      </c>
      <c r="J373" s="210">
        <f t="shared" si="199"/>
        <v>0</v>
      </c>
      <c r="K373" s="210">
        <f t="shared" si="199"/>
        <v>0</v>
      </c>
      <c r="L373" s="210">
        <f t="shared" si="199"/>
        <v>0</v>
      </c>
      <c r="M373" s="210">
        <f t="shared" si="199"/>
        <v>0</v>
      </c>
      <c r="N373" s="210">
        <f t="shared" si="199"/>
        <v>0</v>
      </c>
      <c r="O373" s="210">
        <f t="shared" si="199"/>
        <v>0</v>
      </c>
      <c r="P373" s="210">
        <f t="shared" si="199"/>
        <v>0</v>
      </c>
      <c r="Q373" s="210">
        <f t="shared" si="199"/>
        <v>0</v>
      </c>
      <c r="R373" s="210">
        <f t="shared" si="199"/>
        <v>0</v>
      </c>
      <c r="S373" s="210">
        <f t="shared" si="199"/>
        <v>0</v>
      </c>
      <c r="T373" s="210">
        <f t="shared" si="199"/>
        <v>0</v>
      </c>
      <c r="U373" s="210">
        <f t="shared" si="199"/>
        <v>0</v>
      </c>
      <c r="V373" s="210">
        <f t="shared" si="199"/>
        <v>0</v>
      </c>
      <c r="W373" s="210">
        <f t="shared" si="199"/>
        <v>0</v>
      </c>
      <c r="X373" s="210">
        <f t="shared" si="199"/>
        <v>0</v>
      </c>
      <c r="Y373" s="210">
        <f t="shared" si="199"/>
        <v>0</v>
      </c>
      <c r="Z373" s="210">
        <f t="shared" si="199"/>
        <v>0</v>
      </c>
      <c r="AA373" s="210">
        <f t="shared" si="199"/>
        <v>0</v>
      </c>
      <c r="AB373" s="210">
        <f t="shared" si="199"/>
        <v>0</v>
      </c>
      <c r="AC373" s="210">
        <f t="shared" si="199"/>
        <v>0</v>
      </c>
      <c r="AD373" s="210">
        <f t="shared" si="199"/>
        <v>0</v>
      </c>
      <c r="AE373" s="210">
        <f t="shared" si="199"/>
        <v>0</v>
      </c>
      <c r="AF373" s="210">
        <f t="shared" si="199"/>
        <v>0</v>
      </c>
      <c r="AG373" s="210">
        <f t="shared" si="199"/>
        <v>0</v>
      </c>
      <c r="AH373" s="210">
        <f t="shared" si="199"/>
        <v>0</v>
      </c>
      <c r="AI373" s="210">
        <f t="shared" si="199"/>
        <v>0</v>
      </c>
      <c r="AJ373" s="210">
        <f t="shared" si="199"/>
        <v>0</v>
      </c>
      <c r="AK373" s="210">
        <f t="shared" si="199"/>
        <v>0</v>
      </c>
      <c r="AL373" s="210">
        <f t="shared" si="199"/>
        <v>0</v>
      </c>
      <c r="AM373" s="210">
        <f t="shared" si="199"/>
        <v>0</v>
      </c>
      <c r="AN373" s="210">
        <f t="shared" si="199"/>
        <v>0</v>
      </c>
      <c r="AO373" s="210">
        <f t="shared" si="199"/>
        <v>0</v>
      </c>
      <c r="AP373" s="210">
        <f t="shared" si="199"/>
        <v>0</v>
      </c>
      <c r="AQ373" s="210">
        <f t="shared" si="199"/>
        <v>0</v>
      </c>
      <c r="AR373" s="210">
        <f t="shared" si="199"/>
        <v>0</v>
      </c>
      <c r="AS373" s="210">
        <f t="shared" si="199"/>
        <v>0</v>
      </c>
      <c r="AT373" s="210">
        <f t="shared" si="199"/>
        <v>0</v>
      </c>
      <c r="AU373" s="210">
        <f t="shared" si="199"/>
        <v>0</v>
      </c>
      <c r="AV373" s="210">
        <f t="shared" si="199"/>
        <v>0</v>
      </c>
      <c r="AW373" s="210">
        <f t="shared" si="199"/>
        <v>0</v>
      </c>
      <c r="AX373" s="210">
        <f t="shared" si="199"/>
        <v>0</v>
      </c>
      <c r="AY373" s="210">
        <f t="shared" si="199"/>
        <v>0</v>
      </c>
      <c r="AZ373" s="210">
        <f t="shared" si="199"/>
        <v>0</v>
      </c>
      <c r="BA373" s="210">
        <f t="shared" si="199"/>
        <v>0</v>
      </c>
      <c r="BB373" s="210">
        <f t="shared" si="199"/>
        <v>0</v>
      </c>
      <c r="BC373" s="210">
        <f t="shared" si="199"/>
        <v>0</v>
      </c>
      <c r="BD373" s="210">
        <f t="shared" si="199"/>
        <v>0</v>
      </c>
      <c r="BE373" s="210">
        <f t="shared" si="199"/>
        <v>0</v>
      </c>
      <c r="BF373" s="210">
        <f t="shared" si="199"/>
        <v>0</v>
      </c>
      <c r="BG373" s="210">
        <f t="shared" si="199"/>
        <v>0</v>
      </c>
      <c r="BH373" s="210">
        <f t="shared" si="199"/>
        <v>0</v>
      </c>
      <c r="BI373" s="210">
        <f t="shared" si="199"/>
        <v>0</v>
      </c>
      <c r="BJ373" s="210">
        <f t="shared" si="199"/>
        <v>0</v>
      </c>
      <c r="BK373" s="210">
        <f t="shared" si="199"/>
        <v>0</v>
      </c>
      <c r="BL373" s="210">
        <f t="shared" si="199"/>
        <v>0</v>
      </c>
      <c r="BM373" s="210">
        <f t="shared" si="199"/>
        <v>0</v>
      </c>
      <c r="BN373" s="210">
        <f t="shared" si="199"/>
        <v>0</v>
      </c>
      <c r="BO373" s="210">
        <f t="shared" si="199"/>
        <v>0</v>
      </c>
      <c r="BP373" s="210">
        <f t="shared" si="199"/>
        <v>0</v>
      </c>
      <c r="BQ373" s="210">
        <f t="shared" si="199"/>
        <v>0</v>
      </c>
      <c r="BR373" s="210">
        <f t="shared" si="198"/>
        <v>0</v>
      </c>
      <c r="BS373" s="210">
        <f t="shared" si="198"/>
        <v>0</v>
      </c>
      <c r="BT373" s="210">
        <f t="shared" si="198"/>
        <v>0</v>
      </c>
      <c r="BU373" s="210">
        <f t="shared" si="198"/>
        <v>0</v>
      </c>
      <c r="BV373" s="210">
        <f t="shared" si="198"/>
        <v>0</v>
      </c>
      <c r="BW373" s="210">
        <f t="shared" si="198"/>
        <v>0</v>
      </c>
      <c r="BX373" s="210">
        <f t="shared" si="198"/>
        <v>0</v>
      </c>
      <c r="BY373" s="210">
        <f t="shared" si="198"/>
        <v>0</v>
      </c>
      <c r="BZ373" s="210">
        <f t="shared" si="198"/>
        <v>0</v>
      </c>
      <c r="CA373" s="210">
        <f t="shared" si="198"/>
        <v>0</v>
      </c>
      <c r="CB373" s="210">
        <f t="shared" si="198"/>
        <v>0</v>
      </c>
      <c r="CC373" s="210">
        <f t="shared" si="198"/>
        <v>0</v>
      </c>
      <c r="CD373" s="210">
        <f t="shared" si="198"/>
        <v>0</v>
      </c>
      <c r="CE373" s="210">
        <f t="shared" si="198"/>
        <v>0</v>
      </c>
      <c r="CF373" s="210">
        <f t="shared" si="198"/>
        <v>0</v>
      </c>
      <c r="CG373" s="210">
        <f t="shared" si="198"/>
        <v>0</v>
      </c>
      <c r="CH373" s="210">
        <f t="shared" si="198"/>
        <v>0</v>
      </c>
      <c r="CI373" s="210">
        <f t="shared" si="198"/>
        <v>0</v>
      </c>
      <c r="CJ373" s="210">
        <f t="shared" si="198"/>
        <v>0</v>
      </c>
      <c r="CK373" s="210">
        <f t="shared" si="198"/>
        <v>0</v>
      </c>
      <c r="CL373" s="210">
        <f t="shared" si="198"/>
        <v>0</v>
      </c>
      <c r="CM373" s="210">
        <f t="shared" si="198"/>
        <v>0</v>
      </c>
      <c r="CN373" s="210">
        <f t="shared" si="198"/>
        <v>0</v>
      </c>
      <c r="CO373" s="210">
        <f t="shared" si="198"/>
        <v>0</v>
      </c>
      <c r="CP373" s="210">
        <f t="shared" si="198"/>
        <v>0</v>
      </c>
      <c r="CQ373" s="210">
        <f t="shared" si="198"/>
        <v>0</v>
      </c>
      <c r="CR373" s="210">
        <f t="shared" si="198"/>
        <v>0</v>
      </c>
      <c r="CS373" s="210">
        <f t="shared" si="198"/>
        <v>0</v>
      </c>
      <c r="CT373" s="210">
        <f t="shared" si="198"/>
        <v>0</v>
      </c>
      <c r="CU373" s="210">
        <f t="shared" si="198"/>
        <v>0</v>
      </c>
      <c r="CV373" s="210">
        <f t="shared" si="198"/>
        <v>0</v>
      </c>
      <c r="CW373" s="210">
        <f t="shared" si="198"/>
        <v>0</v>
      </c>
      <c r="CX373" s="210">
        <f t="shared" si="198"/>
        <v>0</v>
      </c>
      <c r="CY373" s="210">
        <f t="shared" si="198"/>
        <v>0</v>
      </c>
      <c r="CZ373" s="210">
        <f t="shared" si="198"/>
        <v>0</v>
      </c>
      <c r="DA373" s="210">
        <f t="shared" si="198"/>
        <v>0</v>
      </c>
      <c r="DB373" s="210">
        <f t="shared" si="198"/>
        <v>0</v>
      </c>
      <c r="DC373" s="210">
        <f t="shared" si="198"/>
        <v>0</v>
      </c>
      <c r="DD373" s="210">
        <f t="shared" si="198"/>
        <v>0</v>
      </c>
      <c r="DE373" s="210">
        <f t="shared" si="198"/>
        <v>0</v>
      </c>
      <c r="DF373" s="210">
        <f t="shared" si="198"/>
        <v>0</v>
      </c>
      <c r="DG373" s="210">
        <f t="shared" si="198"/>
        <v>0</v>
      </c>
      <c r="DH373" s="210">
        <f t="shared" si="198"/>
        <v>0</v>
      </c>
      <c r="DI373" s="210">
        <f t="shared" si="198"/>
        <v>0</v>
      </c>
      <c r="DJ373" s="210">
        <f t="shared" si="198"/>
        <v>0</v>
      </c>
      <c r="DK373" s="210">
        <f t="shared" si="198"/>
        <v>0</v>
      </c>
      <c r="DL373" s="210">
        <f t="shared" si="198"/>
        <v>0</v>
      </c>
      <c r="DM373" s="210">
        <f t="shared" si="198"/>
        <v>0</v>
      </c>
      <c r="DN373" s="210">
        <f t="shared" si="198"/>
        <v>0</v>
      </c>
      <c r="DO373" s="210">
        <f t="shared" si="198"/>
        <v>0</v>
      </c>
      <c r="DP373" s="210">
        <f t="shared" si="198"/>
        <v>0</v>
      </c>
      <c r="DQ373" s="210">
        <f t="shared" si="198"/>
        <v>0</v>
      </c>
      <c r="DR373" s="210">
        <f t="shared" si="198"/>
        <v>0</v>
      </c>
      <c r="DS373" s="210">
        <f t="shared" si="198"/>
        <v>0</v>
      </c>
      <c r="DT373" s="210">
        <f t="shared" si="198"/>
        <v>0</v>
      </c>
      <c r="DU373" s="210">
        <f t="shared" si="198"/>
        <v>0</v>
      </c>
      <c r="DV373" s="210">
        <f t="shared" si="198"/>
        <v>0</v>
      </c>
      <c r="DW373" s="210">
        <f t="shared" si="198"/>
        <v>0</v>
      </c>
      <c r="DX373" s="210">
        <f t="shared" si="198"/>
        <v>0</v>
      </c>
      <c r="DY373" s="210">
        <f t="shared" si="198"/>
        <v>0</v>
      </c>
      <c r="DZ373" s="210">
        <f t="shared" si="198"/>
        <v>0</v>
      </c>
      <c r="EA373" s="210">
        <f t="shared" si="198"/>
        <v>0</v>
      </c>
      <c r="EB373" s="210">
        <f t="shared" si="198"/>
        <v>0</v>
      </c>
      <c r="EC373" s="210">
        <f t="shared" si="197"/>
        <v>0</v>
      </c>
      <c r="ED373" s="210">
        <f t="shared" si="197"/>
        <v>0</v>
      </c>
      <c r="EE373" s="210">
        <f t="shared" si="197"/>
        <v>0</v>
      </c>
      <c r="EF373" s="210">
        <f t="shared" si="197"/>
        <v>0</v>
      </c>
      <c r="EG373" s="210">
        <f t="shared" si="197"/>
        <v>0</v>
      </c>
      <c r="EH373" s="210">
        <f t="shared" si="197"/>
        <v>0</v>
      </c>
      <c r="EI373" s="210">
        <f t="shared" si="197"/>
        <v>0</v>
      </c>
      <c r="EJ373" s="210">
        <f t="shared" si="197"/>
        <v>0</v>
      </c>
      <c r="EK373" s="210">
        <f t="shared" si="197"/>
        <v>0</v>
      </c>
      <c r="EL373" s="210">
        <f t="shared" si="197"/>
        <v>0</v>
      </c>
      <c r="EM373" s="210">
        <f t="shared" si="197"/>
        <v>0</v>
      </c>
      <c r="EN373" s="210">
        <f t="shared" si="197"/>
        <v>0</v>
      </c>
      <c r="EO373" s="210">
        <f t="shared" si="197"/>
        <v>0</v>
      </c>
      <c r="EP373" s="210">
        <f t="shared" si="197"/>
        <v>0</v>
      </c>
      <c r="EQ373" s="210">
        <f t="shared" si="197"/>
        <v>0</v>
      </c>
      <c r="ER373" s="210">
        <f t="shared" si="197"/>
        <v>0</v>
      </c>
      <c r="ES373" s="210">
        <f t="shared" si="197"/>
        <v>0</v>
      </c>
      <c r="ET373" s="210">
        <f t="shared" si="197"/>
        <v>0</v>
      </c>
      <c r="EU373" s="210">
        <f t="shared" si="197"/>
        <v>0</v>
      </c>
      <c r="EV373" s="210">
        <f t="shared" si="197"/>
        <v>0</v>
      </c>
      <c r="EW373" s="210">
        <f t="shared" si="197"/>
        <v>0</v>
      </c>
      <c r="EX373" s="210">
        <f t="shared" si="197"/>
        <v>0</v>
      </c>
      <c r="EY373" s="210">
        <f t="shared" si="197"/>
        <v>0</v>
      </c>
      <c r="EZ373" s="210">
        <f t="shared" si="197"/>
        <v>0</v>
      </c>
      <c r="FA373" s="210">
        <f t="shared" si="197"/>
        <v>0</v>
      </c>
      <c r="FB373" s="210">
        <f t="shared" si="197"/>
        <v>0</v>
      </c>
      <c r="FC373" s="210">
        <f t="shared" si="197"/>
        <v>0</v>
      </c>
      <c r="FD373" s="210">
        <f t="shared" si="197"/>
        <v>0</v>
      </c>
      <c r="FE373" s="210">
        <f t="shared" si="197"/>
        <v>0</v>
      </c>
      <c r="FF373" s="210">
        <f t="shared" si="197"/>
        <v>0</v>
      </c>
      <c r="FG373" s="210">
        <f t="shared" si="197"/>
        <v>0</v>
      </c>
      <c r="FH373" s="210">
        <f t="shared" si="197"/>
        <v>0</v>
      </c>
      <c r="FI373" s="210">
        <f t="shared" si="197"/>
        <v>0</v>
      </c>
      <c r="FJ373" s="210">
        <f t="shared" si="197"/>
        <v>0</v>
      </c>
      <c r="FK373" s="210">
        <f t="shared" si="197"/>
        <v>0</v>
      </c>
      <c r="FL373" s="210">
        <f t="shared" si="197"/>
        <v>0</v>
      </c>
      <c r="FM373" s="210">
        <f t="shared" si="197"/>
        <v>0</v>
      </c>
      <c r="FN373" s="210">
        <f t="shared" si="197"/>
        <v>0</v>
      </c>
      <c r="FO373" s="210">
        <f t="shared" si="197"/>
        <v>0</v>
      </c>
      <c r="FP373" s="210">
        <f t="shared" si="197"/>
        <v>0</v>
      </c>
      <c r="FQ373" s="210">
        <f t="shared" si="197"/>
        <v>0</v>
      </c>
      <c r="FR373" s="210">
        <f t="shared" si="197"/>
        <v>0</v>
      </c>
      <c r="FS373" s="210">
        <f t="shared" si="197"/>
        <v>0</v>
      </c>
      <c r="FT373" s="210">
        <f t="shared" si="197"/>
        <v>0</v>
      </c>
      <c r="FU373" s="210">
        <f t="shared" si="197"/>
        <v>0</v>
      </c>
      <c r="FV373" s="210">
        <f t="shared" si="197"/>
        <v>0</v>
      </c>
      <c r="FW373" s="210">
        <f t="shared" si="197"/>
        <v>0</v>
      </c>
      <c r="FX373" s="210">
        <f t="shared" si="197"/>
        <v>0</v>
      </c>
      <c r="FY373" s="210">
        <f t="shared" si="197"/>
        <v>0</v>
      </c>
      <c r="FZ373" s="210">
        <f t="shared" si="197"/>
        <v>0</v>
      </c>
      <c r="GA373" s="210">
        <f t="shared" si="197"/>
        <v>0</v>
      </c>
      <c r="GB373" s="210">
        <f t="shared" si="197"/>
        <v>0</v>
      </c>
      <c r="GC373" s="210">
        <f t="shared" si="197"/>
        <v>0</v>
      </c>
      <c r="GD373" s="210">
        <f t="shared" si="197"/>
        <v>0</v>
      </c>
      <c r="GE373" s="210">
        <f t="shared" si="197"/>
        <v>0</v>
      </c>
      <c r="GF373" s="210">
        <f t="shared" si="197"/>
        <v>0</v>
      </c>
      <c r="GG373" s="210">
        <f t="shared" si="197"/>
        <v>0</v>
      </c>
      <c r="GH373" s="210">
        <f t="shared" si="197"/>
        <v>0</v>
      </c>
      <c r="GI373" s="210">
        <f t="shared" si="197"/>
        <v>0</v>
      </c>
      <c r="GK373" s="216">
        <f t="shared" si="155"/>
        <v>0</v>
      </c>
      <c r="GL373" s="216">
        <f t="shared" si="150"/>
        <v>0</v>
      </c>
      <c r="GM373" s="216">
        <f t="shared" si="151"/>
        <v>0</v>
      </c>
      <c r="GN373" s="216">
        <f t="shared" si="152"/>
        <v>0</v>
      </c>
    </row>
    <row r="374" spans="1:196" x14ac:dyDescent="0.35">
      <c r="A374" s="9">
        <f>Report!$C$4</f>
        <v>1</v>
      </c>
      <c r="B374" t="str">
        <f>VLOOKUP($A374,Centers!$B$1:$C$120,2,)</f>
        <v>GATE</v>
      </c>
      <c r="C374" s="209">
        <v>45060</v>
      </c>
      <c r="D374" s="113">
        <f>IF($A374=1,SUM(SUMIFS(Indent!$E:$E,Indent!$C:$C,Waterfall!$C374,Indent!$A:$A,Centers!$A$2),SUMIFS(Indent!$E:$E,Indent!$C:$C,Waterfall!$C374,Indent!$A:$A,Centers!$A$3),SUMIFS(Indent!$E:$E,Indent!$C:$C,Waterfall!$C374,Indent!$A:$A,Centers!$A$4),SUMIFS(Indent!$E:$E,Indent!$C:$C,Waterfall!$C374,Indent!$A:$A,Centers!$A$5),SUMIFS(Indent!$E:$E,Indent!$C:$C,Waterfall!$C374,Indent!$A:$A,Centers!$A$6),SUMIFS(Indent!$E:$E,Indent!$C:$C,Waterfall!$C374,Indent!$A:$A,Centers!$A$7),SUMIFS(Indent!$E:$E,Indent!$C:$C,Waterfall!$C374,Indent!$A:$A,Centers!$A$8)),SUMIFS(Indent!$E:$E,Indent!$C:$C,Waterfall!$C374,Indent!$A:$A,$A374))</f>
        <v>0</v>
      </c>
      <c r="E374" s="210">
        <f t="shared" si="148"/>
        <v>0</v>
      </c>
      <c r="F374" s="210">
        <f t="shared" si="199"/>
        <v>0</v>
      </c>
      <c r="G374" s="210">
        <f t="shared" si="199"/>
        <v>0</v>
      </c>
      <c r="H374" s="210">
        <f t="shared" si="199"/>
        <v>0</v>
      </c>
      <c r="I374" s="210">
        <f t="shared" si="199"/>
        <v>0</v>
      </c>
      <c r="J374" s="210">
        <f t="shared" si="199"/>
        <v>0</v>
      </c>
      <c r="K374" s="210">
        <f t="shared" si="199"/>
        <v>0</v>
      </c>
      <c r="L374" s="210">
        <f t="shared" si="199"/>
        <v>0</v>
      </c>
      <c r="M374" s="210">
        <f t="shared" si="199"/>
        <v>0</v>
      </c>
      <c r="N374" s="210">
        <f t="shared" si="199"/>
        <v>0</v>
      </c>
      <c r="O374" s="210">
        <f t="shared" si="199"/>
        <v>0</v>
      </c>
      <c r="P374" s="210">
        <f t="shared" si="199"/>
        <v>0</v>
      </c>
      <c r="Q374" s="210">
        <f t="shared" si="199"/>
        <v>0</v>
      </c>
      <c r="R374" s="210">
        <f t="shared" si="199"/>
        <v>0</v>
      </c>
      <c r="S374" s="210">
        <f t="shared" si="199"/>
        <v>0</v>
      </c>
      <c r="T374" s="210">
        <f t="shared" si="199"/>
        <v>0</v>
      </c>
      <c r="U374" s="210">
        <f t="shared" si="199"/>
        <v>0</v>
      </c>
      <c r="V374" s="210">
        <f t="shared" si="199"/>
        <v>0</v>
      </c>
      <c r="W374" s="210">
        <f t="shared" si="199"/>
        <v>0</v>
      </c>
      <c r="X374" s="210">
        <f t="shared" si="199"/>
        <v>0</v>
      </c>
      <c r="Y374" s="210">
        <f t="shared" si="199"/>
        <v>0</v>
      </c>
      <c r="Z374" s="210">
        <f t="shared" si="199"/>
        <v>0</v>
      </c>
      <c r="AA374" s="210">
        <f t="shared" si="199"/>
        <v>0</v>
      </c>
      <c r="AB374" s="210">
        <f t="shared" si="199"/>
        <v>0</v>
      </c>
      <c r="AC374" s="210">
        <f t="shared" si="199"/>
        <v>0</v>
      </c>
      <c r="AD374" s="210">
        <f t="shared" si="199"/>
        <v>0</v>
      </c>
      <c r="AE374" s="210">
        <f t="shared" si="199"/>
        <v>0</v>
      </c>
      <c r="AF374" s="210">
        <f t="shared" si="199"/>
        <v>0</v>
      </c>
      <c r="AG374" s="210">
        <f t="shared" si="199"/>
        <v>0</v>
      </c>
      <c r="AH374" s="210">
        <f t="shared" si="199"/>
        <v>0</v>
      </c>
      <c r="AI374" s="210">
        <f t="shared" si="199"/>
        <v>0</v>
      </c>
      <c r="AJ374" s="210">
        <f t="shared" si="199"/>
        <v>0</v>
      </c>
      <c r="AK374" s="210">
        <f t="shared" si="199"/>
        <v>0</v>
      </c>
      <c r="AL374" s="210">
        <f t="shared" si="199"/>
        <v>0</v>
      </c>
      <c r="AM374" s="210">
        <f t="shared" si="199"/>
        <v>0</v>
      </c>
      <c r="AN374" s="210">
        <f t="shared" si="199"/>
        <v>0</v>
      </c>
      <c r="AO374" s="210">
        <f t="shared" si="199"/>
        <v>0</v>
      </c>
      <c r="AP374" s="210">
        <f t="shared" si="199"/>
        <v>0</v>
      </c>
      <c r="AQ374" s="210">
        <f t="shared" si="199"/>
        <v>0</v>
      </c>
      <c r="AR374" s="210">
        <f t="shared" si="199"/>
        <v>0</v>
      </c>
      <c r="AS374" s="210">
        <f t="shared" si="199"/>
        <v>0</v>
      </c>
      <c r="AT374" s="210">
        <f t="shared" si="199"/>
        <v>0</v>
      </c>
      <c r="AU374" s="210">
        <f t="shared" si="199"/>
        <v>0</v>
      </c>
      <c r="AV374" s="210">
        <f t="shared" si="199"/>
        <v>0</v>
      </c>
      <c r="AW374" s="210">
        <f t="shared" si="199"/>
        <v>0</v>
      </c>
      <c r="AX374" s="210">
        <f t="shared" si="199"/>
        <v>0</v>
      </c>
      <c r="AY374" s="210">
        <f t="shared" si="199"/>
        <v>0</v>
      </c>
      <c r="AZ374" s="210">
        <f t="shared" si="199"/>
        <v>0</v>
      </c>
      <c r="BA374" s="210">
        <f t="shared" si="199"/>
        <v>0</v>
      </c>
      <c r="BB374" s="210">
        <f t="shared" si="199"/>
        <v>0</v>
      </c>
      <c r="BC374" s="210">
        <f t="shared" si="199"/>
        <v>0</v>
      </c>
      <c r="BD374" s="210">
        <f t="shared" si="199"/>
        <v>0</v>
      </c>
      <c r="BE374" s="210">
        <f t="shared" si="199"/>
        <v>0</v>
      </c>
      <c r="BF374" s="210">
        <f t="shared" si="199"/>
        <v>0</v>
      </c>
      <c r="BG374" s="210">
        <f t="shared" si="199"/>
        <v>0</v>
      </c>
      <c r="BH374" s="210">
        <f t="shared" si="199"/>
        <v>0</v>
      </c>
      <c r="BI374" s="210">
        <f t="shared" si="199"/>
        <v>0</v>
      </c>
      <c r="BJ374" s="210">
        <f t="shared" si="199"/>
        <v>0</v>
      </c>
      <c r="BK374" s="210">
        <f t="shared" si="199"/>
        <v>0</v>
      </c>
      <c r="BL374" s="210">
        <f t="shared" si="199"/>
        <v>0</v>
      </c>
      <c r="BM374" s="210">
        <f t="shared" si="199"/>
        <v>0</v>
      </c>
      <c r="BN374" s="210">
        <f t="shared" si="199"/>
        <v>0</v>
      </c>
      <c r="BO374" s="210">
        <f t="shared" si="199"/>
        <v>0</v>
      </c>
      <c r="BP374" s="210">
        <f t="shared" si="199"/>
        <v>0</v>
      </c>
      <c r="BQ374" s="210">
        <f t="shared" si="199"/>
        <v>0</v>
      </c>
      <c r="BR374" s="210">
        <f t="shared" si="198"/>
        <v>0</v>
      </c>
      <c r="BS374" s="210">
        <f t="shared" si="198"/>
        <v>0</v>
      </c>
      <c r="BT374" s="210">
        <f t="shared" si="198"/>
        <v>0</v>
      </c>
      <c r="BU374" s="210">
        <f t="shared" si="198"/>
        <v>0</v>
      </c>
      <c r="BV374" s="210">
        <f t="shared" si="198"/>
        <v>0</v>
      </c>
      <c r="BW374" s="210">
        <f t="shared" si="198"/>
        <v>0</v>
      </c>
      <c r="BX374" s="210">
        <f t="shared" si="198"/>
        <v>0</v>
      </c>
      <c r="BY374" s="210">
        <f t="shared" si="198"/>
        <v>0</v>
      </c>
      <c r="BZ374" s="210">
        <f t="shared" si="198"/>
        <v>0</v>
      </c>
      <c r="CA374" s="210">
        <f t="shared" si="198"/>
        <v>0</v>
      </c>
      <c r="CB374" s="210">
        <f t="shared" si="198"/>
        <v>0</v>
      </c>
      <c r="CC374" s="210">
        <f t="shared" si="198"/>
        <v>0</v>
      </c>
      <c r="CD374" s="210">
        <f t="shared" si="198"/>
        <v>0</v>
      </c>
      <c r="CE374" s="210">
        <f t="shared" si="198"/>
        <v>0</v>
      </c>
      <c r="CF374" s="210">
        <f t="shared" si="198"/>
        <v>0</v>
      </c>
      <c r="CG374" s="210">
        <f t="shared" si="198"/>
        <v>0</v>
      </c>
      <c r="CH374" s="210">
        <f t="shared" si="198"/>
        <v>0</v>
      </c>
      <c r="CI374" s="210">
        <f t="shared" si="198"/>
        <v>0</v>
      </c>
      <c r="CJ374" s="210">
        <f t="shared" si="198"/>
        <v>0</v>
      </c>
      <c r="CK374" s="210">
        <f t="shared" si="198"/>
        <v>0</v>
      </c>
      <c r="CL374" s="210">
        <f t="shared" si="198"/>
        <v>0</v>
      </c>
      <c r="CM374" s="210">
        <f t="shared" si="198"/>
        <v>0</v>
      </c>
      <c r="CN374" s="210">
        <f t="shared" si="198"/>
        <v>0</v>
      </c>
      <c r="CO374" s="210">
        <f t="shared" si="198"/>
        <v>0</v>
      </c>
      <c r="CP374" s="210">
        <f t="shared" si="198"/>
        <v>0</v>
      </c>
      <c r="CQ374" s="210">
        <f t="shared" si="198"/>
        <v>0</v>
      </c>
      <c r="CR374" s="210">
        <f t="shared" si="198"/>
        <v>0</v>
      </c>
      <c r="CS374" s="210">
        <f t="shared" si="198"/>
        <v>0</v>
      </c>
      <c r="CT374" s="210">
        <f t="shared" si="198"/>
        <v>0</v>
      </c>
      <c r="CU374" s="210">
        <f t="shared" si="198"/>
        <v>0</v>
      </c>
      <c r="CV374" s="210">
        <f t="shared" si="198"/>
        <v>0</v>
      </c>
      <c r="CW374" s="210">
        <f t="shared" si="198"/>
        <v>0</v>
      </c>
      <c r="CX374" s="210">
        <f t="shared" si="198"/>
        <v>0</v>
      </c>
      <c r="CY374" s="210">
        <f t="shared" si="198"/>
        <v>0</v>
      </c>
      <c r="CZ374" s="210">
        <f t="shared" si="198"/>
        <v>0</v>
      </c>
      <c r="DA374" s="210">
        <f t="shared" si="198"/>
        <v>0</v>
      </c>
      <c r="DB374" s="210">
        <f t="shared" si="198"/>
        <v>0</v>
      </c>
      <c r="DC374" s="210">
        <f t="shared" si="198"/>
        <v>0</v>
      </c>
      <c r="DD374" s="210">
        <f t="shared" si="198"/>
        <v>0</v>
      </c>
      <c r="DE374" s="210">
        <f t="shared" si="198"/>
        <v>0</v>
      </c>
      <c r="DF374" s="210">
        <f t="shared" si="198"/>
        <v>0</v>
      </c>
      <c r="DG374" s="210">
        <f t="shared" si="198"/>
        <v>0</v>
      </c>
      <c r="DH374" s="210">
        <f t="shared" si="198"/>
        <v>0</v>
      </c>
      <c r="DI374" s="210">
        <f t="shared" si="198"/>
        <v>0</v>
      </c>
      <c r="DJ374" s="210">
        <f t="shared" si="198"/>
        <v>0</v>
      </c>
      <c r="DK374" s="210">
        <f t="shared" si="198"/>
        <v>0</v>
      </c>
      <c r="DL374" s="210">
        <f t="shared" si="198"/>
        <v>0</v>
      </c>
      <c r="DM374" s="210">
        <f t="shared" si="198"/>
        <v>0</v>
      </c>
      <c r="DN374" s="210">
        <f t="shared" si="198"/>
        <v>0</v>
      </c>
      <c r="DO374" s="210">
        <f t="shared" si="198"/>
        <v>0</v>
      </c>
      <c r="DP374" s="210">
        <f t="shared" si="198"/>
        <v>0</v>
      </c>
      <c r="DQ374" s="210">
        <f t="shared" si="198"/>
        <v>0</v>
      </c>
      <c r="DR374" s="210">
        <f t="shared" si="198"/>
        <v>0</v>
      </c>
      <c r="DS374" s="210">
        <f t="shared" si="198"/>
        <v>0</v>
      </c>
      <c r="DT374" s="210">
        <f t="shared" si="198"/>
        <v>0</v>
      </c>
      <c r="DU374" s="210">
        <f t="shared" si="198"/>
        <v>0</v>
      </c>
      <c r="DV374" s="210">
        <f t="shared" si="198"/>
        <v>0</v>
      </c>
      <c r="DW374" s="210">
        <f t="shared" si="198"/>
        <v>0</v>
      </c>
      <c r="DX374" s="210">
        <f t="shared" si="198"/>
        <v>0</v>
      </c>
      <c r="DY374" s="210">
        <f t="shared" si="198"/>
        <v>0</v>
      </c>
      <c r="DZ374" s="210">
        <f t="shared" si="198"/>
        <v>0</v>
      </c>
      <c r="EA374" s="210">
        <f t="shared" si="198"/>
        <v>0</v>
      </c>
      <c r="EB374" s="210">
        <f t="shared" si="198"/>
        <v>0</v>
      </c>
      <c r="EC374" s="210">
        <f t="shared" si="197"/>
        <v>0</v>
      </c>
      <c r="ED374" s="210">
        <f t="shared" si="197"/>
        <v>0</v>
      </c>
      <c r="EE374" s="210">
        <f t="shared" si="197"/>
        <v>0</v>
      </c>
      <c r="EF374" s="210">
        <f t="shared" si="197"/>
        <v>0</v>
      </c>
      <c r="EG374" s="210">
        <f t="shared" si="197"/>
        <v>0</v>
      </c>
      <c r="EH374" s="210">
        <f t="shared" si="197"/>
        <v>0</v>
      </c>
      <c r="EI374" s="210">
        <f t="shared" si="197"/>
        <v>0</v>
      </c>
      <c r="EJ374" s="210">
        <f t="shared" si="197"/>
        <v>0</v>
      </c>
      <c r="EK374" s="210">
        <f t="shared" si="197"/>
        <v>0</v>
      </c>
      <c r="EL374" s="210">
        <f t="shared" si="197"/>
        <v>0</v>
      </c>
      <c r="EM374" s="210">
        <f t="shared" si="197"/>
        <v>0</v>
      </c>
      <c r="EN374" s="210">
        <f t="shared" si="197"/>
        <v>0</v>
      </c>
      <c r="EO374" s="210">
        <f t="shared" si="197"/>
        <v>0</v>
      </c>
      <c r="EP374" s="210">
        <f t="shared" si="197"/>
        <v>0</v>
      </c>
      <c r="EQ374" s="210">
        <f t="shared" si="197"/>
        <v>0</v>
      </c>
      <c r="ER374" s="210">
        <f t="shared" si="197"/>
        <v>0</v>
      </c>
      <c r="ES374" s="210">
        <f t="shared" si="197"/>
        <v>0</v>
      </c>
      <c r="ET374" s="210">
        <f t="shared" si="197"/>
        <v>0</v>
      </c>
      <c r="EU374" s="210">
        <f t="shared" si="197"/>
        <v>0</v>
      </c>
      <c r="EV374" s="210">
        <f t="shared" ref="EV374:GI374" si="200">IFERROR(EV183/$D183,0)</f>
        <v>0</v>
      </c>
      <c r="EW374" s="210">
        <f t="shared" si="200"/>
        <v>0</v>
      </c>
      <c r="EX374" s="210">
        <f t="shared" si="200"/>
        <v>0</v>
      </c>
      <c r="EY374" s="210">
        <f t="shared" si="200"/>
        <v>0</v>
      </c>
      <c r="EZ374" s="210">
        <f t="shared" si="200"/>
        <v>0</v>
      </c>
      <c r="FA374" s="210">
        <f t="shared" si="200"/>
        <v>0</v>
      </c>
      <c r="FB374" s="210">
        <f t="shared" si="200"/>
        <v>0</v>
      </c>
      <c r="FC374" s="210">
        <f t="shared" si="200"/>
        <v>0</v>
      </c>
      <c r="FD374" s="210">
        <f t="shared" si="200"/>
        <v>0</v>
      </c>
      <c r="FE374" s="210">
        <f t="shared" si="200"/>
        <v>0</v>
      </c>
      <c r="FF374" s="210">
        <f t="shared" si="200"/>
        <v>0</v>
      </c>
      <c r="FG374" s="210">
        <f t="shared" si="200"/>
        <v>0</v>
      </c>
      <c r="FH374" s="210">
        <f t="shared" si="200"/>
        <v>0</v>
      </c>
      <c r="FI374" s="210">
        <f t="shared" si="200"/>
        <v>0</v>
      </c>
      <c r="FJ374" s="210">
        <f t="shared" si="200"/>
        <v>0</v>
      </c>
      <c r="FK374" s="210">
        <f t="shared" si="200"/>
        <v>0</v>
      </c>
      <c r="FL374" s="210">
        <f t="shared" si="200"/>
        <v>0</v>
      </c>
      <c r="FM374" s="210">
        <f t="shared" si="200"/>
        <v>0</v>
      </c>
      <c r="FN374" s="210">
        <f t="shared" si="200"/>
        <v>0</v>
      </c>
      <c r="FO374" s="210">
        <f t="shared" si="200"/>
        <v>0</v>
      </c>
      <c r="FP374" s="210">
        <f t="shared" si="200"/>
        <v>0</v>
      </c>
      <c r="FQ374" s="210">
        <f t="shared" si="200"/>
        <v>0</v>
      </c>
      <c r="FR374" s="210">
        <f t="shared" si="200"/>
        <v>0</v>
      </c>
      <c r="FS374" s="210">
        <f t="shared" si="200"/>
        <v>0</v>
      </c>
      <c r="FT374" s="210">
        <f t="shared" si="200"/>
        <v>0</v>
      </c>
      <c r="FU374" s="210">
        <f t="shared" si="200"/>
        <v>0</v>
      </c>
      <c r="FV374" s="210">
        <f t="shared" si="200"/>
        <v>0</v>
      </c>
      <c r="FW374" s="210">
        <f t="shared" si="200"/>
        <v>0</v>
      </c>
      <c r="FX374" s="210">
        <f t="shared" si="200"/>
        <v>0</v>
      </c>
      <c r="FY374" s="210">
        <f t="shared" si="200"/>
        <v>0</v>
      </c>
      <c r="FZ374" s="210">
        <f t="shared" si="200"/>
        <v>0</v>
      </c>
      <c r="GA374" s="210">
        <f t="shared" si="200"/>
        <v>0</v>
      </c>
      <c r="GB374" s="210">
        <f t="shared" si="200"/>
        <v>0</v>
      </c>
      <c r="GC374" s="210">
        <f t="shared" si="200"/>
        <v>0</v>
      </c>
      <c r="GD374" s="210">
        <f t="shared" si="200"/>
        <v>0</v>
      </c>
      <c r="GE374" s="210">
        <f t="shared" si="200"/>
        <v>0</v>
      </c>
      <c r="GF374" s="210">
        <f t="shared" si="200"/>
        <v>0</v>
      </c>
      <c r="GG374" s="210">
        <f t="shared" si="200"/>
        <v>0</v>
      </c>
      <c r="GH374" s="210">
        <f t="shared" si="200"/>
        <v>0</v>
      </c>
      <c r="GI374" s="210">
        <f t="shared" si="200"/>
        <v>0</v>
      </c>
      <c r="GK374" s="216">
        <f t="shared" si="155"/>
        <v>0</v>
      </c>
      <c r="GL374" s="216">
        <f t="shared" si="150"/>
        <v>0</v>
      </c>
      <c r="GM374" s="216">
        <f t="shared" si="151"/>
        <v>0</v>
      </c>
      <c r="GN374" s="216">
        <f t="shared" si="152"/>
        <v>0</v>
      </c>
    </row>
    <row r="375" spans="1:196" x14ac:dyDescent="0.35">
      <c r="A375" s="9">
        <f>Report!$C$4</f>
        <v>1</v>
      </c>
      <c r="B375" t="str">
        <f>VLOOKUP($A375,Centers!$B$1:$C$120,2,)</f>
        <v>GATE</v>
      </c>
      <c r="C375" s="209">
        <v>45061</v>
      </c>
      <c r="D375" s="113">
        <f>IF($A375=1,SUM(SUMIFS(Indent!$E:$E,Indent!$C:$C,Waterfall!$C375,Indent!$A:$A,Centers!$A$2),SUMIFS(Indent!$E:$E,Indent!$C:$C,Waterfall!$C375,Indent!$A:$A,Centers!$A$3),SUMIFS(Indent!$E:$E,Indent!$C:$C,Waterfall!$C375,Indent!$A:$A,Centers!$A$4),SUMIFS(Indent!$E:$E,Indent!$C:$C,Waterfall!$C375,Indent!$A:$A,Centers!$A$5),SUMIFS(Indent!$E:$E,Indent!$C:$C,Waterfall!$C375,Indent!$A:$A,Centers!$A$6),SUMIFS(Indent!$E:$E,Indent!$C:$C,Waterfall!$C375,Indent!$A:$A,Centers!$A$7),SUMIFS(Indent!$E:$E,Indent!$C:$C,Waterfall!$C375,Indent!$A:$A,Centers!$A$8)),SUMIFS(Indent!$E:$E,Indent!$C:$C,Waterfall!$C375,Indent!$A:$A,$A375))</f>
        <v>0</v>
      </c>
      <c r="E375" s="210">
        <f t="shared" si="148"/>
        <v>0</v>
      </c>
      <c r="F375" s="210">
        <f t="shared" si="199"/>
        <v>0</v>
      </c>
      <c r="G375" s="210">
        <f t="shared" si="199"/>
        <v>0</v>
      </c>
      <c r="H375" s="210">
        <f t="shared" si="199"/>
        <v>0</v>
      </c>
      <c r="I375" s="210">
        <f t="shared" si="199"/>
        <v>0</v>
      </c>
      <c r="J375" s="210">
        <f t="shared" si="199"/>
        <v>0</v>
      </c>
      <c r="K375" s="210">
        <f t="shared" si="199"/>
        <v>0</v>
      </c>
      <c r="L375" s="210">
        <f t="shared" si="199"/>
        <v>0</v>
      </c>
      <c r="M375" s="210">
        <f t="shared" si="199"/>
        <v>0</v>
      </c>
      <c r="N375" s="210">
        <f t="shared" si="199"/>
        <v>0</v>
      </c>
      <c r="O375" s="210">
        <f t="shared" si="199"/>
        <v>0</v>
      </c>
      <c r="P375" s="210">
        <f t="shared" si="199"/>
        <v>0</v>
      </c>
      <c r="Q375" s="210">
        <f t="shared" si="199"/>
        <v>0</v>
      </c>
      <c r="R375" s="210">
        <f t="shared" si="199"/>
        <v>0</v>
      </c>
      <c r="S375" s="210">
        <f t="shared" si="199"/>
        <v>0</v>
      </c>
      <c r="T375" s="210">
        <f t="shared" si="199"/>
        <v>0</v>
      </c>
      <c r="U375" s="210">
        <f t="shared" si="199"/>
        <v>0</v>
      </c>
      <c r="V375" s="210">
        <f t="shared" si="199"/>
        <v>0</v>
      </c>
      <c r="W375" s="210">
        <f t="shared" si="199"/>
        <v>0</v>
      </c>
      <c r="X375" s="210">
        <f t="shared" si="199"/>
        <v>0</v>
      </c>
      <c r="Y375" s="210">
        <f t="shared" si="199"/>
        <v>0</v>
      </c>
      <c r="Z375" s="210">
        <f t="shared" si="199"/>
        <v>0</v>
      </c>
      <c r="AA375" s="210">
        <f t="shared" si="199"/>
        <v>0</v>
      </c>
      <c r="AB375" s="210">
        <f t="shared" si="199"/>
        <v>0</v>
      </c>
      <c r="AC375" s="210">
        <f t="shared" si="199"/>
        <v>0</v>
      </c>
      <c r="AD375" s="210">
        <f t="shared" si="199"/>
        <v>0</v>
      </c>
      <c r="AE375" s="210">
        <f t="shared" si="199"/>
        <v>0</v>
      </c>
      <c r="AF375" s="210">
        <f t="shared" si="199"/>
        <v>0</v>
      </c>
      <c r="AG375" s="210">
        <f t="shared" si="199"/>
        <v>0</v>
      </c>
      <c r="AH375" s="210">
        <f t="shared" si="199"/>
        <v>0</v>
      </c>
      <c r="AI375" s="210">
        <f t="shared" si="199"/>
        <v>0</v>
      </c>
      <c r="AJ375" s="210">
        <f t="shared" si="199"/>
        <v>0</v>
      </c>
      <c r="AK375" s="210">
        <f t="shared" si="199"/>
        <v>0</v>
      </c>
      <c r="AL375" s="210">
        <f t="shared" si="199"/>
        <v>0</v>
      </c>
      <c r="AM375" s="210">
        <f t="shared" si="199"/>
        <v>0</v>
      </c>
      <c r="AN375" s="210">
        <f t="shared" si="199"/>
        <v>0</v>
      </c>
      <c r="AO375" s="210">
        <f t="shared" si="199"/>
        <v>0</v>
      </c>
      <c r="AP375" s="210">
        <f t="shared" si="199"/>
        <v>0</v>
      </c>
      <c r="AQ375" s="210">
        <f t="shared" si="199"/>
        <v>0</v>
      </c>
      <c r="AR375" s="210">
        <f t="shared" si="199"/>
        <v>0</v>
      </c>
      <c r="AS375" s="210">
        <f t="shared" si="199"/>
        <v>0</v>
      </c>
      <c r="AT375" s="210">
        <f t="shared" si="199"/>
        <v>0</v>
      </c>
      <c r="AU375" s="210">
        <f t="shared" si="199"/>
        <v>0</v>
      </c>
      <c r="AV375" s="210">
        <f t="shared" si="199"/>
        <v>0</v>
      </c>
      <c r="AW375" s="210">
        <f t="shared" si="199"/>
        <v>0</v>
      </c>
      <c r="AX375" s="210">
        <f t="shared" si="199"/>
        <v>0</v>
      </c>
      <c r="AY375" s="210">
        <f t="shared" si="199"/>
        <v>0</v>
      </c>
      <c r="AZ375" s="210">
        <f t="shared" si="199"/>
        <v>0</v>
      </c>
      <c r="BA375" s="210">
        <f t="shared" si="199"/>
        <v>0</v>
      </c>
      <c r="BB375" s="210">
        <f t="shared" si="199"/>
        <v>0</v>
      </c>
      <c r="BC375" s="210">
        <f t="shared" si="199"/>
        <v>0</v>
      </c>
      <c r="BD375" s="210">
        <f t="shared" si="199"/>
        <v>0</v>
      </c>
      <c r="BE375" s="210">
        <f t="shared" si="199"/>
        <v>0</v>
      </c>
      <c r="BF375" s="210">
        <f t="shared" si="199"/>
        <v>0</v>
      </c>
      <c r="BG375" s="210">
        <f t="shared" si="199"/>
        <v>0</v>
      </c>
      <c r="BH375" s="210">
        <f t="shared" si="199"/>
        <v>0</v>
      </c>
      <c r="BI375" s="210">
        <f t="shared" si="199"/>
        <v>0</v>
      </c>
      <c r="BJ375" s="210">
        <f t="shared" si="199"/>
        <v>0</v>
      </c>
      <c r="BK375" s="210">
        <f t="shared" si="199"/>
        <v>0</v>
      </c>
      <c r="BL375" s="210">
        <f t="shared" si="199"/>
        <v>0</v>
      </c>
      <c r="BM375" s="210">
        <f t="shared" si="199"/>
        <v>0</v>
      </c>
      <c r="BN375" s="210">
        <f t="shared" si="199"/>
        <v>0</v>
      </c>
      <c r="BO375" s="210">
        <f t="shared" si="199"/>
        <v>0</v>
      </c>
      <c r="BP375" s="210">
        <f t="shared" si="199"/>
        <v>0</v>
      </c>
      <c r="BQ375" s="210">
        <f t="shared" ref="BQ375:EB378" si="201">IFERROR(BQ184/$D184,0)</f>
        <v>0</v>
      </c>
      <c r="BR375" s="210">
        <f t="shared" si="201"/>
        <v>0</v>
      </c>
      <c r="BS375" s="210">
        <f t="shared" si="201"/>
        <v>0</v>
      </c>
      <c r="BT375" s="210">
        <f t="shared" si="201"/>
        <v>0</v>
      </c>
      <c r="BU375" s="210">
        <f t="shared" si="201"/>
        <v>0</v>
      </c>
      <c r="BV375" s="210">
        <f t="shared" si="201"/>
        <v>0</v>
      </c>
      <c r="BW375" s="210">
        <f t="shared" si="201"/>
        <v>0</v>
      </c>
      <c r="BX375" s="210">
        <f t="shared" si="201"/>
        <v>0</v>
      </c>
      <c r="BY375" s="210">
        <f t="shared" si="201"/>
        <v>0</v>
      </c>
      <c r="BZ375" s="210">
        <f t="shared" si="201"/>
        <v>0</v>
      </c>
      <c r="CA375" s="210">
        <f t="shared" si="201"/>
        <v>0</v>
      </c>
      <c r="CB375" s="210">
        <f t="shared" si="201"/>
        <v>0</v>
      </c>
      <c r="CC375" s="210">
        <f t="shared" si="201"/>
        <v>0</v>
      </c>
      <c r="CD375" s="210">
        <f t="shared" si="201"/>
        <v>0</v>
      </c>
      <c r="CE375" s="210">
        <f t="shared" si="201"/>
        <v>0</v>
      </c>
      <c r="CF375" s="210">
        <f t="shared" si="201"/>
        <v>0</v>
      </c>
      <c r="CG375" s="210">
        <f t="shared" si="201"/>
        <v>0</v>
      </c>
      <c r="CH375" s="210">
        <f t="shared" si="201"/>
        <v>0</v>
      </c>
      <c r="CI375" s="210">
        <f t="shared" si="201"/>
        <v>0</v>
      </c>
      <c r="CJ375" s="210">
        <f t="shared" si="201"/>
        <v>0</v>
      </c>
      <c r="CK375" s="210">
        <f t="shared" si="201"/>
        <v>0</v>
      </c>
      <c r="CL375" s="210">
        <f t="shared" si="201"/>
        <v>0</v>
      </c>
      <c r="CM375" s="210">
        <f t="shared" si="201"/>
        <v>0</v>
      </c>
      <c r="CN375" s="210">
        <f t="shared" si="201"/>
        <v>0</v>
      </c>
      <c r="CO375" s="210">
        <f t="shared" si="201"/>
        <v>0</v>
      </c>
      <c r="CP375" s="210">
        <f t="shared" si="201"/>
        <v>0</v>
      </c>
      <c r="CQ375" s="210">
        <f t="shared" si="201"/>
        <v>0</v>
      </c>
      <c r="CR375" s="210">
        <f t="shared" si="201"/>
        <v>0</v>
      </c>
      <c r="CS375" s="210">
        <f t="shared" si="201"/>
        <v>0</v>
      </c>
      <c r="CT375" s="210">
        <f t="shared" si="201"/>
        <v>0</v>
      </c>
      <c r="CU375" s="210">
        <f t="shared" si="201"/>
        <v>0</v>
      </c>
      <c r="CV375" s="210">
        <f t="shared" si="201"/>
        <v>0</v>
      </c>
      <c r="CW375" s="210">
        <f t="shared" si="201"/>
        <v>0</v>
      </c>
      <c r="CX375" s="210">
        <f t="shared" si="201"/>
        <v>0</v>
      </c>
      <c r="CY375" s="210">
        <f t="shared" si="201"/>
        <v>0</v>
      </c>
      <c r="CZ375" s="210">
        <f t="shared" si="201"/>
        <v>0</v>
      </c>
      <c r="DA375" s="210">
        <f t="shared" si="201"/>
        <v>0</v>
      </c>
      <c r="DB375" s="210">
        <f t="shared" si="201"/>
        <v>0</v>
      </c>
      <c r="DC375" s="210">
        <f t="shared" si="201"/>
        <v>0</v>
      </c>
      <c r="DD375" s="210">
        <f t="shared" si="201"/>
        <v>0</v>
      </c>
      <c r="DE375" s="210">
        <f t="shared" si="201"/>
        <v>0</v>
      </c>
      <c r="DF375" s="210">
        <f t="shared" si="201"/>
        <v>0</v>
      </c>
      <c r="DG375" s="210">
        <f t="shared" si="201"/>
        <v>0</v>
      </c>
      <c r="DH375" s="210">
        <f t="shared" si="201"/>
        <v>0</v>
      </c>
      <c r="DI375" s="210">
        <f t="shared" si="201"/>
        <v>0</v>
      </c>
      <c r="DJ375" s="210">
        <f t="shared" si="201"/>
        <v>0</v>
      </c>
      <c r="DK375" s="210">
        <f t="shared" si="201"/>
        <v>0</v>
      </c>
      <c r="DL375" s="210">
        <f t="shared" si="201"/>
        <v>0</v>
      </c>
      <c r="DM375" s="210">
        <f t="shared" si="201"/>
        <v>0</v>
      </c>
      <c r="DN375" s="210">
        <f t="shared" si="201"/>
        <v>0</v>
      </c>
      <c r="DO375" s="210">
        <f t="shared" si="201"/>
        <v>0</v>
      </c>
      <c r="DP375" s="210">
        <f t="shared" si="201"/>
        <v>0</v>
      </c>
      <c r="DQ375" s="210">
        <f t="shared" si="201"/>
        <v>0</v>
      </c>
      <c r="DR375" s="210">
        <f t="shared" si="201"/>
        <v>0</v>
      </c>
      <c r="DS375" s="210">
        <f t="shared" si="201"/>
        <v>0</v>
      </c>
      <c r="DT375" s="210">
        <f t="shared" si="201"/>
        <v>0</v>
      </c>
      <c r="DU375" s="210">
        <f t="shared" si="201"/>
        <v>0</v>
      </c>
      <c r="DV375" s="210">
        <f t="shared" si="201"/>
        <v>0</v>
      </c>
      <c r="DW375" s="210">
        <f t="shared" si="201"/>
        <v>0</v>
      </c>
      <c r="DX375" s="210">
        <f t="shared" si="201"/>
        <v>0</v>
      </c>
      <c r="DY375" s="210">
        <f t="shared" si="201"/>
        <v>0</v>
      </c>
      <c r="DZ375" s="210">
        <f t="shared" si="201"/>
        <v>0</v>
      </c>
      <c r="EA375" s="210">
        <f t="shared" si="201"/>
        <v>0</v>
      </c>
      <c r="EB375" s="210">
        <f t="shared" si="201"/>
        <v>0</v>
      </c>
      <c r="EC375" s="210">
        <f t="shared" ref="EC375:GI379" si="202">IFERROR(EC184/$D184,0)</f>
        <v>0</v>
      </c>
      <c r="ED375" s="210">
        <f t="shared" si="202"/>
        <v>0</v>
      </c>
      <c r="EE375" s="210">
        <f t="shared" si="202"/>
        <v>0</v>
      </c>
      <c r="EF375" s="210">
        <f t="shared" si="202"/>
        <v>0</v>
      </c>
      <c r="EG375" s="210">
        <f t="shared" si="202"/>
        <v>0</v>
      </c>
      <c r="EH375" s="210">
        <f t="shared" si="202"/>
        <v>0</v>
      </c>
      <c r="EI375" s="210">
        <f t="shared" si="202"/>
        <v>0</v>
      </c>
      <c r="EJ375" s="210">
        <f t="shared" si="202"/>
        <v>0</v>
      </c>
      <c r="EK375" s="210">
        <f t="shared" si="202"/>
        <v>0</v>
      </c>
      <c r="EL375" s="210">
        <f t="shared" si="202"/>
        <v>0</v>
      </c>
      <c r="EM375" s="210">
        <f t="shared" si="202"/>
        <v>0</v>
      </c>
      <c r="EN375" s="210">
        <f t="shared" si="202"/>
        <v>0</v>
      </c>
      <c r="EO375" s="210">
        <f t="shared" si="202"/>
        <v>0</v>
      </c>
      <c r="EP375" s="210">
        <f t="shared" si="202"/>
        <v>0</v>
      </c>
      <c r="EQ375" s="210">
        <f t="shared" si="202"/>
        <v>0</v>
      </c>
      <c r="ER375" s="210">
        <f t="shared" si="202"/>
        <v>0</v>
      </c>
      <c r="ES375" s="210">
        <f t="shared" si="202"/>
        <v>0</v>
      </c>
      <c r="ET375" s="210">
        <f t="shared" si="202"/>
        <v>0</v>
      </c>
      <c r="EU375" s="210">
        <f t="shared" si="202"/>
        <v>0</v>
      </c>
      <c r="EV375" s="210">
        <f t="shared" si="202"/>
        <v>0</v>
      </c>
      <c r="EW375" s="210">
        <f t="shared" si="202"/>
        <v>0</v>
      </c>
      <c r="EX375" s="210">
        <f t="shared" si="202"/>
        <v>0</v>
      </c>
      <c r="EY375" s="210">
        <f t="shared" si="202"/>
        <v>0</v>
      </c>
      <c r="EZ375" s="210">
        <f t="shared" si="202"/>
        <v>0</v>
      </c>
      <c r="FA375" s="210">
        <f t="shared" si="202"/>
        <v>0</v>
      </c>
      <c r="FB375" s="210">
        <f t="shared" si="202"/>
        <v>0</v>
      </c>
      <c r="FC375" s="210">
        <f t="shared" si="202"/>
        <v>0</v>
      </c>
      <c r="FD375" s="210">
        <f t="shared" si="202"/>
        <v>0</v>
      </c>
      <c r="FE375" s="210">
        <f t="shared" si="202"/>
        <v>0</v>
      </c>
      <c r="FF375" s="210">
        <f t="shared" si="202"/>
        <v>0</v>
      </c>
      <c r="FG375" s="210">
        <f t="shared" si="202"/>
        <v>0</v>
      </c>
      <c r="FH375" s="210">
        <f t="shared" si="202"/>
        <v>0</v>
      </c>
      <c r="FI375" s="210">
        <f t="shared" si="202"/>
        <v>0</v>
      </c>
      <c r="FJ375" s="210">
        <f t="shared" si="202"/>
        <v>0</v>
      </c>
      <c r="FK375" s="210">
        <f t="shared" si="202"/>
        <v>0</v>
      </c>
      <c r="FL375" s="210">
        <f t="shared" si="202"/>
        <v>0</v>
      </c>
      <c r="FM375" s="210">
        <f t="shared" si="202"/>
        <v>0</v>
      </c>
      <c r="FN375" s="210">
        <f t="shared" si="202"/>
        <v>0</v>
      </c>
      <c r="FO375" s="210">
        <f t="shared" si="202"/>
        <v>0</v>
      </c>
      <c r="FP375" s="210">
        <f t="shared" si="202"/>
        <v>0</v>
      </c>
      <c r="FQ375" s="210">
        <f t="shared" si="202"/>
        <v>0</v>
      </c>
      <c r="FR375" s="210">
        <f t="shared" si="202"/>
        <v>0</v>
      </c>
      <c r="FS375" s="210">
        <f t="shared" si="202"/>
        <v>0</v>
      </c>
      <c r="FT375" s="210">
        <f t="shared" si="202"/>
        <v>0</v>
      </c>
      <c r="FU375" s="210">
        <f t="shared" si="202"/>
        <v>0</v>
      </c>
      <c r="FV375" s="210">
        <f t="shared" si="202"/>
        <v>0</v>
      </c>
      <c r="FW375" s="210">
        <f t="shared" si="202"/>
        <v>0</v>
      </c>
      <c r="FX375" s="210">
        <f t="shared" si="202"/>
        <v>0</v>
      </c>
      <c r="FY375" s="210">
        <f t="shared" si="202"/>
        <v>0</v>
      </c>
      <c r="FZ375" s="210">
        <f t="shared" si="202"/>
        <v>0</v>
      </c>
      <c r="GA375" s="210">
        <f t="shared" si="202"/>
        <v>0</v>
      </c>
      <c r="GB375" s="210">
        <f t="shared" si="202"/>
        <v>0</v>
      </c>
      <c r="GC375" s="210">
        <f t="shared" si="202"/>
        <v>0</v>
      </c>
      <c r="GD375" s="210">
        <f t="shared" si="202"/>
        <v>0</v>
      </c>
      <c r="GE375" s="210">
        <f t="shared" si="202"/>
        <v>0</v>
      </c>
      <c r="GF375" s="210">
        <f t="shared" si="202"/>
        <v>0</v>
      </c>
      <c r="GG375" s="210">
        <f t="shared" si="202"/>
        <v>0</v>
      </c>
      <c r="GH375" s="210">
        <f t="shared" si="202"/>
        <v>0</v>
      </c>
      <c r="GI375" s="210">
        <f t="shared" si="202"/>
        <v>0</v>
      </c>
      <c r="GK375" s="216">
        <f t="shared" si="155"/>
        <v>0</v>
      </c>
      <c r="GL375" s="216">
        <f t="shared" si="150"/>
        <v>0</v>
      </c>
      <c r="GM375" s="216">
        <f t="shared" si="151"/>
        <v>0</v>
      </c>
      <c r="GN375" s="216">
        <f t="shared" si="152"/>
        <v>0</v>
      </c>
    </row>
    <row r="376" spans="1:196" x14ac:dyDescent="0.35">
      <c r="A376" s="9">
        <f>Report!$C$4</f>
        <v>1</v>
      </c>
      <c r="B376" t="str">
        <f>VLOOKUP($A376,Centers!$B$1:$C$120,2,)</f>
        <v>GATE</v>
      </c>
      <c r="C376" s="209">
        <v>45062</v>
      </c>
      <c r="D376" s="113">
        <f>IF($A376=1,SUM(SUMIFS(Indent!$E:$E,Indent!$C:$C,Waterfall!$C376,Indent!$A:$A,Centers!$A$2),SUMIFS(Indent!$E:$E,Indent!$C:$C,Waterfall!$C376,Indent!$A:$A,Centers!$A$3),SUMIFS(Indent!$E:$E,Indent!$C:$C,Waterfall!$C376,Indent!$A:$A,Centers!$A$4),SUMIFS(Indent!$E:$E,Indent!$C:$C,Waterfall!$C376,Indent!$A:$A,Centers!$A$5),SUMIFS(Indent!$E:$E,Indent!$C:$C,Waterfall!$C376,Indent!$A:$A,Centers!$A$6),SUMIFS(Indent!$E:$E,Indent!$C:$C,Waterfall!$C376,Indent!$A:$A,Centers!$A$7),SUMIFS(Indent!$E:$E,Indent!$C:$C,Waterfall!$C376,Indent!$A:$A,Centers!$A$8)),SUMIFS(Indent!$E:$E,Indent!$C:$C,Waterfall!$C376,Indent!$A:$A,$A376))</f>
        <v>0</v>
      </c>
      <c r="E376" s="210">
        <f t="shared" si="148"/>
        <v>0</v>
      </c>
      <c r="F376" s="210">
        <f t="shared" ref="F376:BQ379" si="203">IFERROR(F185/$D185,0)</f>
        <v>0</v>
      </c>
      <c r="G376" s="210">
        <f t="shared" si="203"/>
        <v>0</v>
      </c>
      <c r="H376" s="210">
        <f t="shared" si="203"/>
        <v>0</v>
      </c>
      <c r="I376" s="210">
        <f t="shared" si="203"/>
        <v>0</v>
      </c>
      <c r="J376" s="210">
        <f t="shared" si="203"/>
        <v>0</v>
      </c>
      <c r="K376" s="210">
        <f t="shared" si="203"/>
        <v>0</v>
      </c>
      <c r="L376" s="210">
        <f t="shared" si="203"/>
        <v>0</v>
      </c>
      <c r="M376" s="210">
        <f t="shared" si="203"/>
        <v>0</v>
      </c>
      <c r="N376" s="210">
        <f t="shared" si="203"/>
        <v>0</v>
      </c>
      <c r="O376" s="210">
        <f t="shared" si="203"/>
        <v>0</v>
      </c>
      <c r="P376" s="210">
        <f t="shared" si="203"/>
        <v>0</v>
      </c>
      <c r="Q376" s="210">
        <f t="shared" si="203"/>
        <v>0</v>
      </c>
      <c r="R376" s="210">
        <f t="shared" si="203"/>
        <v>0</v>
      </c>
      <c r="S376" s="210">
        <f t="shared" si="203"/>
        <v>0</v>
      </c>
      <c r="T376" s="210">
        <f t="shared" si="203"/>
        <v>0</v>
      </c>
      <c r="U376" s="210">
        <f t="shared" si="203"/>
        <v>0</v>
      </c>
      <c r="V376" s="210">
        <f t="shared" si="203"/>
        <v>0</v>
      </c>
      <c r="W376" s="210">
        <f t="shared" si="203"/>
        <v>0</v>
      </c>
      <c r="X376" s="210">
        <f t="shared" si="203"/>
        <v>0</v>
      </c>
      <c r="Y376" s="210">
        <f t="shared" si="203"/>
        <v>0</v>
      </c>
      <c r="Z376" s="210">
        <f t="shared" si="203"/>
        <v>0</v>
      </c>
      <c r="AA376" s="210">
        <f t="shared" si="203"/>
        <v>0</v>
      </c>
      <c r="AB376" s="210">
        <f t="shared" si="203"/>
        <v>0</v>
      </c>
      <c r="AC376" s="210">
        <f t="shared" si="203"/>
        <v>0</v>
      </c>
      <c r="AD376" s="210">
        <f t="shared" si="203"/>
        <v>0</v>
      </c>
      <c r="AE376" s="210">
        <f t="shared" si="203"/>
        <v>0</v>
      </c>
      <c r="AF376" s="210">
        <f t="shared" si="203"/>
        <v>0</v>
      </c>
      <c r="AG376" s="210">
        <f t="shared" si="203"/>
        <v>0</v>
      </c>
      <c r="AH376" s="210">
        <f t="shared" si="203"/>
        <v>0</v>
      </c>
      <c r="AI376" s="210">
        <f t="shared" si="203"/>
        <v>0</v>
      </c>
      <c r="AJ376" s="210">
        <f t="shared" si="203"/>
        <v>0</v>
      </c>
      <c r="AK376" s="210">
        <f t="shared" si="203"/>
        <v>0</v>
      </c>
      <c r="AL376" s="210">
        <f t="shared" si="203"/>
        <v>0</v>
      </c>
      <c r="AM376" s="210">
        <f t="shared" si="203"/>
        <v>0</v>
      </c>
      <c r="AN376" s="210">
        <f t="shared" si="203"/>
        <v>0</v>
      </c>
      <c r="AO376" s="210">
        <f t="shared" si="203"/>
        <v>0</v>
      </c>
      <c r="AP376" s="210">
        <f t="shared" si="203"/>
        <v>0</v>
      </c>
      <c r="AQ376" s="210">
        <f t="shared" si="203"/>
        <v>0</v>
      </c>
      <c r="AR376" s="210">
        <f t="shared" si="203"/>
        <v>0</v>
      </c>
      <c r="AS376" s="210">
        <f t="shared" si="203"/>
        <v>0</v>
      </c>
      <c r="AT376" s="210">
        <f t="shared" si="203"/>
        <v>0</v>
      </c>
      <c r="AU376" s="210">
        <f t="shared" si="203"/>
        <v>0</v>
      </c>
      <c r="AV376" s="210">
        <f t="shared" si="203"/>
        <v>0</v>
      </c>
      <c r="AW376" s="210">
        <f t="shared" si="203"/>
        <v>0</v>
      </c>
      <c r="AX376" s="210">
        <f t="shared" si="203"/>
        <v>0</v>
      </c>
      <c r="AY376" s="210">
        <f t="shared" si="203"/>
        <v>0</v>
      </c>
      <c r="AZ376" s="210">
        <f t="shared" si="203"/>
        <v>0</v>
      </c>
      <c r="BA376" s="210">
        <f t="shared" si="203"/>
        <v>0</v>
      </c>
      <c r="BB376" s="210">
        <f t="shared" si="203"/>
        <v>0</v>
      </c>
      <c r="BC376" s="210">
        <f t="shared" si="203"/>
        <v>0</v>
      </c>
      <c r="BD376" s="210">
        <f t="shared" si="203"/>
        <v>0</v>
      </c>
      <c r="BE376" s="210">
        <f t="shared" si="203"/>
        <v>0</v>
      </c>
      <c r="BF376" s="210">
        <f t="shared" si="203"/>
        <v>0</v>
      </c>
      <c r="BG376" s="210">
        <f t="shared" si="203"/>
        <v>0</v>
      </c>
      <c r="BH376" s="210">
        <f t="shared" si="203"/>
        <v>0</v>
      </c>
      <c r="BI376" s="210">
        <f t="shared" si="203"/>
        <v>0</v>
      </c>
      <c r="BJ376" s="210">
        <f t="shared" si="203"/>
        <v>0</v>
      </c>
      <c r="BK376" s="210">
        <f t="shared" si="203"/>
        <v>0</v>
      </c>
      <c r="BL376" s="210">
        <f t="shared" si="203"/>
        <v>0</v>
      </c>
      <c r="BM376" s="210">
        <f t="shared" si="203"/>
        <v>0</v>
      </c>
      <c r="BN376" s="210">
        <f t="shared" si="203"/>
        <v>0</v>
      </c>
      <c r="BO376" s="210">
        <f t="shared" si="203"/>
        <v>0</v>
      </c>
      <c r="BP376" s="210">
        <f t="shared" si="203"/>
        <v>0</v>
      </c>
      <c r="BQ376" s="210">
        <f t="shared" si="203"/>
        <v>0</v>
      </c>
      <c r="BR376" s="210">
        <f t="shared" si="201"/>
        <v>0</v>
      </c>
      <c r="BS376" s="210">
        <f t="shared" si="201"/>
        <v>0</v>
      </c>
      <c r="BT376" s="210">
        <f t="shared" si="201"/>
        <v>0</v>
      </c>
      <c r="BU376" s="210">
        <f t="shared" si="201"/>
        <v>0</v>
      </c>
      <c r="BV376" s="210">
        <f t="shared" si="201"/>
        <v>0</v>
      </c>
      <c r="BW376" s="210">
        <f t="shared" si="201"/>
        <v>0</v>
      </c>
      <c r="BX376" s="210">
        <f t="shared" si="201"/>
        <v>0</v>
      </c>
      <c r="BY376" s="210">
        <f t="shared" si="201"/>
        <v>0</v>
      </c>
      <c r="BZ376" s="210">
        <f t="shared" si="201"/>
        <v>0</v>
      </c>
      <c r="CA376" s="210">
        <f t="shared" si="201"/>
        <v>0</v>
      </c>
      <c r="CB376" s="210">
        <f t="shared" si="201"/>
        <v>0</v>
      </c>
      <c r="CC376" s="210">
        <f t="shared" si="201"/>
        <v>0</v>
      </c>
      <c r="CD376" s="210">
        <f t="shared" si="201"/>
        <v>0</v>
      </c>
      <c r="CE376" s="210">
        <f t="shared" si="201"/>
        <v>0</v>
      </c>
      <c r="CF376" s="210">
        <f t="shared" si="201"/>
        <v>0</v>
      </c>
      <c r="CG376" s="210">
        <f t="shared" si="201"/>
        <v>0</v>
      </c>
      <c r="CH376" s="210">
        <f t="shared" si="201"/>
        <v>0</v>
      </c>
      <c r="CI376" s="210">
        <f t="shared" si="201"/>
        <v>0</v>
      </c>
      <c r="CJ376" s="210">
        <f t="shared" si="201"/>
        <v>0</v>
      </c>
      <c r="CK376" s="210">
        <f t="shared" si="201"/>
        <v>0</v>
      </c>
      <c r="CL376" s="210">
        <f t="shared" si="201"/>
        <v>0</v>
      </c>
      <c r="CM376" s="210">
        <f t="shared" si="201"/>
        <v>0</v>
      </c>
      <c r="CN376" s="210">
        <f t="shared" si="201"/>
        <v>0</v>
      </c>
      <c r="CO376" s="210">
        <f t="shared" si="201"/>
        <v>0</v>
      </c>
      <c r="CP376" s="210">
        <f t="shared" si="201"/>
        <v>0</v>
      </c>
      <c r="CQ376" s="210">
        <f t="shared" si="201"/>
        <v>0</v>
      </c>
      <c r="CR376" s="210">
        <f t="shared" si="201"/>
        <v>0</v>
      </c>
      <c r="CS376" s="210">
        <f t="shared" si="201"/>
        <v>0</v>
      </c>
      <c r="CT376" s="210">
        <f t="shared" si="201"/>
        <v>0</v>
      </c>
      <c r="CU376" s="210">
        <f t="shared" si="201"/>
        <v>0</v>
      </c>
      <c r="CV376" s="210">
        <f t="shared" si="201"/>
        <v>0</v>
      </c>
      <c r="CW376" s="210">
        <f t="shared" si="201"/>
        <v>0</v>
      </c>
      <c r="CX376" s="210">
        <f t="shared" si="201"/>
        <v>0</v>
      </c>
      <c r="CY376" s="210">
        <f t="shared" si="201"/>
        <v>0</v>
      </c>
      <c r="CZ376" s="210">
        <f t="shared" si="201"/>
        <v>0</v>
      </c>
      <c r="DA376" s="210">
        <f t="shared" si="201"/>
        <v>0</v>
      </c>
      <c r="DB376" s="210">
        <f t="shared" si="201"/>
        <v>0</v>
      </c>
      <c r="DC376" s="210">
        <f t="shared" si="201"/>
        <v>0</v>
      </c>
      <c r="DD376" s="210">
        <f t="shared" si="201"/>
        <v>0</v>
      </c>
      <c r="DE376" s="210">
        <f t="shared" si="201"/>
        <v>0</v>
      </c>
      <c r="DF376" s="210">
        <f t="shared" si="201"/>
        <v>0</v>
      </c>
      <c r="DG376" s="210">
        <f t="shared" si="201"/>
        <v>0</v>
      </c>
      <c r="DH376" s="210">
        <f t="shared" si="201"/>
        <v>0</v>
      </c>
      <c r="DI376" s="210">
        <f t="shared" si="201"/>
        <v>0</v>
      </c>
      <c r="DJ376" s="210">
        <f t="shared" si="201"/>
        <v>0</v>
      </c>
      <c r="DK376" s="210">
        <f t="shared" si="201"/>
        <v>0</v>
      </c>
      <c r="DL376" s="210">
        <f t="shared" si="201"/>
        <v>0</v>
      </c>
      <c r="DM376" s="210">
        <f t="shared" si="201"/>
        <v>0</v>
      </c>
      <c r="DN376" s="210">
        <f t="shared" si="201"/>
        <v>0</v>
      </c>
      <c r="DO376" s="210">
        <f t="shared" si="201"/>
        <v>0</v>
      </c>
      <c r="DP376" s="210">
        <f t="shared" si="201"/>
        <v>0</v>
      </c>
      <c r="DQ376" s="210">
        <f t="shared" si="201"/>
        <v>0</v>
      </c>
      <c r="DR376" s="210">
        <f t="shared" si="201"/>
        <v>0</v>
      </c>
      <c r="DS376" s="210">
        <f t="shared" si="201"/>
        <v>0</v>
      </c>
      <c r="DT376" s="210">
        <f t="shared" si="201"/>
        <v>0</v>
      </c>
      <c r="DU376" s="210">
        <f t="shared" si="201"/>
        <v>0</v>
      </c>
      <c r="DV376" s="210">
        <f t="shared" si="201"/>
        <v>0</v>
      </c>
      <c r="DW376" s="210">
        <f t="shared" si="201"/>
        <v>0</v>
      </c>
      <c r="DX376" s="210">
        <f t="shared" si="201"/>
        <v>0</v>
      </c>
      <c r="DY376" s="210">
        <f t="shared" si="201"/>
        <v>0</v>
      </c>
      <c r="DZ376" s="210">
        <f t="shared" si="201"/>
        <v>0</v>
      </c>
      <c r="EA376" s="210">
        <f t="shared" si="201"/>
        <v>0</v>
      </c>
      <c r="EB376" s="210">
        <f t="shared" si="201"/>
        <v>0</v>
      </c>
      <c r="EC376" s="210">
        <f t="shared" si="202"/>
        <v>0</v>
      </c>
      <c r="ED376" s="210">
        <f t="shared" si="202"/>
        <v>0</v>
      </c>
      <c r="EE376" s="210">
        <f t="shared" si="202"/>
        <v>0</v>
      </c>
      <c r="EF376" s="210">
        <f t="shared" si="202"/>
        <v>0</v>
      </c>
      <c r="EG376" s="210">
        <f t="shared" si="202"/>
        <v>0</v>
      </c>
      <c r="EH376" s="210">
        <f t="shared" si="202"/>
        <v>0</v>
      </c>
      <c r="EI376" s="210">
        <f t="shared" si="202"/>
        <v>0</v>
      </c>
      <c r="EJ376" s="210">
        <f t="shared" si="202"/>
        <v>0</v>
      </c>
      <c r="EK376" s="210">
        <f t="shared" si="202"/>
        <v>0</v>
      </c>
      <c r="EL376" s="210">
        <f t="shared" si="202"/>
        <v>0</v>
      </c>
      <c r="EM376" s="210">
        <f t="shared" si="202"/>
        <v>0</v>
      </c>
      <c r="EN376" s="210">
        <f t="shared" si="202"/>
        <v>0</v>
      </c>
      <c r="EO376" s="210">
        <f t="shared" si="202"/>
        <v>0</v>
      </c>
      <c r="EP376" s="210">
        <f t="shared" si="202"/>
        <v>0</v>
      </c>
      <c r="EQ376" s="210">
        <f t="shared" si="202"/>
        <v>0</v>
      </c>
      <c r="ER376" s="210">
        <f t="shared" si="202"/>
        <v>0</v>
      </c>
      <c r="ES376" s="210">
        <f t="shared" si="202"/>
        <v>0</v>
      </c>
      <c r="ET376" s="210">
        <f t="shared" si="202"/>
        <v>0</v>
      </c>
      <c r="EU376" s="210">
        <f t="shared" si="202"/>
        <v>0</v>
      </c>
      <c r="EV376" s="210">
        <f t="shared" si="202"/>
        <v>0</v>
      </c>
      <c r="EW376" s="210">
        <f t="shared" si="202"/>
        <v>0</v>
      </c>
      <c r="EX376" s="210">
        <f t="shared" si="202"/>
        <v>0</v>
      </c>
      <c r="EY376" s="210">
        <f t="shared" si="202"/>
        <v>0</v>
      </c>
      <c r="EZ376" s="210">
        <f t="shared" si="202"/>
        <v>0</v>
      </c>
      <c r="FA376" s="210">
        <f t="shared" si="202"/>
        <v>0</v>
      </c>
      <c r="FB376" s="210">
        <f t="shared" si="202"/>
        <v>0</v>
      </c>
      <c r="FC376" s="210">
        <f t="shared" si="202"/>
        <v>0</v>
      </c>
      <c r="FD376" s="210">
        <f t="shared" si="202"/>
        <v>0</v>
      </c>
      <c r="FE376" s="210">
        <f t="shared" si="202"/>
        <v>0</v>
      </c>
      <c r="FF376" s="210">
        <f t="shared" si="202"/>
        <v>0</v>
      </c>
      <c r="FG376" s="210">
        <f t="shared" si="202"/>
        <v>0</v>
      </c>
      <c r="FH376" s="210">
        <f t="shared" si="202"/>
        <v>0</v>
      </c>
      <c r="FI376" s="210">
        <f t="shared" si="202"/>
        <v>0</v>
      </c>
      <c r="FJ376" s="210">
        <f t="shared" si="202"/>
        <v>0</v>
      </c>
      <c r="FK376" s="210">
        <f t="shared" si="202"/>
        <v>0</v>
      </c>
      <c r="FL376" s="210">
        <f t="shared" si="202"/>
        <v>0</v>
      </c>
      <c r="FM376" s="210">
        <f t="shared" si="202"/>
        <v>0</v>
      </c>
      <c r="FN376" s="210">
        <f t="shared" si="202"/>
        <v>0</v>
      </c>
      <c r="FO376" s="210">
        <f t="shared" si="202"/>
        <v>0</v>
      </c>
      <c r="FP376" s="210">
        <f t="shared" si="202"/>
        <v>0</v>
      </c>
      <c r="FQ376" s="210">
        <f t="shared" si="202"/>
        <v>0</v>
      </c>
      <c r="FR376" s="210">
        <f t="shared" si="202"/>
        <v>0</v>
      </c>
      <c r="FS376" s="210">
        <f t="shared" si="202"/>
        <v>0</v>
      </c>
      <c r="FT376" s="210">
        <f t="shared" si="202"/>
        <v>0</v>
      </c>
      <c r="FU376" s="210">
        <f t="shared" si="202"/>
        <v>0</v>
      </c>
      <c r="FV376" s="210">
        <f t="shared" si="202"/>
        <v>0</v>
      </c>
      <c r="FW376" s="210">
        <f t="shared" si="202"/>
        <v>0</v>
      </c>
      <c r="FX376" s="210">
        <f t="shared" si="202"/>
        <v>0</v>
      </c>
      <c r="FY376" s="210">
        <f t="shared" si="202"/>
        <v>0</v>
      </c>
      <c r="FZ376" s="210">
        <f t="shared" si="202"/>
        <v>0</v>
      </c>
      <c r="GA376" s="210">
        <f t="shared" si="202"/>
        <v>0</v>
      </c>
      <c r="GB376" s="210">
        <f t="shared" si="202"/>
        <v>0</v>
      </c>
      <c r="GC376" s="210">
        <f t="shared" si="202"/>
        <v>0</v>
      </c>
      <c r="GD376" s="210">
        <f t="shared" si="202"/>
        <v>0</v>
      </c>
      <c r="GE376" s="210">
        <f t="shared" si="202"/>
        <v>0</v>
      </c>
      <c r="GF376" s="210">
        <f t="shared" si="202"/>
        <v>0</v>
      </c>
      <c r="GG376" s="210">
        <f t="shared" si="202"/>
        <v>0</v>
      </c>
      <c r="GH376" s="210">
        <f t="shared" si="202"/>
        <v>0</v>
      </c>
      <c r="GI376" s="210">
        <f t="shared" si="202"/>
        <v>0</v>
      </c>
      <c r="GK376" s="216">
        <f t="shared" si="155"/>
        <v>0</v>
      </c>
      <c r="GL376" s="216">
        <f t="shared" si="150"/>
        <v>0</v>
      </c>
      <c r="GM376" s="216">
        <f t="shared" si="151"/>
        <v>0</v>
      </c>
      <c r="GN376" s="216">
        <f t="shared" si="152"/>
        <v>0</v>
      </c>
    </row>
    <row r="377" spans="1:196" x14ac:dyDescent="0.35">
      <c r="A377" s="9">
        <f>Report!$C$4</f>
        <v>1</v>
      </c>
      <c r="B377" t="str">
        <f>VLOOKUP($A377,Centers!$B$1:$C$120,2,)</f>
        <v>GATE</v>
      </c>
      <c r="C377" s="209">
        <v>45063</v>
      </c>
      <c r="D377" s="113">
        <f>IF($A377=1,SUM(SUMIFS(Indent!$E:$E,Indent!$C:$C,Waterfall!$C377,Indent!$A:$A,Centers!$A$2),SUMIFS(Indent!$E:$E,Indent!$C:$C,Waterfall!$C377,Indent!$A:$A,Centers!$A$3),SUMIFS(Indent!$E:$E,Indent!$C:$C,Waterfall!$C377,Indent!$A:$A,Centers!$A$4),SUMIFS(Indent!$E:$E,Indent!$C:$C,Waterfall!$C377,Indent!$A:$A,Centers!$A$5),SUMIFS(Indent!$E:$E,Indent!$C:$C,Waterfall!$C377,Indent!$A:$A,Centers!$A$6),SUMIFS(Indent!$E:$E,Indent!$C:$C,Waterfall!$C377,Indent!$A:$A,Centers!$A$7),SUMIFS(Indent!$E:$E,Indent!$C:$C,Waterfall!$C377,Indent!$A:$A,Centers!$A$8)),SUMIFS(Indent!$E:$E,Indent!$C:$C,Waterfall!$C377,Indent!$A:$A,$A377))</f>
        <v>0</v>
      </c>
      <c r="E377" s="210">
        <f t="shared" si="148"/>
        <v>0</v>
      </c>
      <c r="F377" s="210">
        <f t="shared" si="203"/>
        <v>0</v>
      </c>
      <c r="G377" s="210">
        <f t="shared" si="203"/>
        <v>0</v>
      </c>
      <c r="H377" s="210">
        <f t="shared" si="203"/>
        <v>0</v>
      </c>
      <c r="I377" s="210">
        <f t="shared" si="203"/>
        <v>0</v>
      </c>
      <c r="J377" s="210">
        <f t="shared" si="203"/>
        <v>0</v>
      </c>
      <c r="K377" s="210">
        <f t="shared" si="203"/>
        <v>0</v>
      </c>
      <c r="L377" s="210">
        <f t="shared" si="203"/>
        <v>0</v>
      </c>
      <c r="M377" s="210">
        <f t="shared" si="203"/>
        <v>0</v>
      </c>
      <c r="N377" s="210">
        <f t="shared" si="203"/>
        <v>0</v>
      </c>
      <c r="O377" s="210">
        <f t="shared" si="203"/>
        <v>0</v>
      </c>
      <c r="P377" s="210">
        <f t="shared" si="203"/>
        <v>0</v>
      </c>
      <c r="Q377" s="210">
        <f t="shared" si="203"/>
        <v>0</v>
      </c>
      <c r="R377" s="210">
        <f t="shared" si="203"/>
        <v>0</v>
      </c>
      <c r="S377" s="210">
        <f t="shared" si="203"/>
        <v>0</v>
      </c>
      <c r="T377" s="210">
        <f t="shared" si="203"/>
        <v>0</v>
      </c>
      <c r="U377" s="210">
        <f t="shared" si="203"/>
        <v>0</v>
      </c>
      <c r="V377" s="210">
        <f t="shared" si="203"/>
        <v>0</v>
      </c>
      <c r="W377" s="210">
        <f t="shared" si="203"/>
        <v>0</v>
      </c>
      <c r="X377" s="210">
        <f t="shared" si="203"/>
        <v>0</v>
      </c>
      <c r="Y377" s="210">
        <f t="shared" si="203"/>
        <v>0</v>
      </c>
      <c r="Z377" s="210">
        <f t="shared" si="203"/>
        <v>0</v>
      </c>
      <c r="AA377" s="210">
        <f t="shared" si="203"/>
        <v>0</v>
      </c>
      <c r="AB377" s="210">
        <f t="shared" si="203"/>
        <v>0</v>
      </c>
      <c r="AC377" s="210">
        <f t="shared" si="203"/>
        <v>0</v>
      </c>
      <c r="AD377" s="210">
        <f t="shared" si="203"/>
        <v>0</v>
      </c>
      <c r="AE377" s="210">
        <f t="shared" si="203"/>
        <v>0</v>
      </c>
      <c r="AF377" s="210">
        <f t="shared" si="203"/>
        <v>0</v>
      </c>
      <c r="AG377" s="210">
        <f t="shared" si="203"/>
        <v>0</v>
      </c>
      <c r="AH377" s="210">
        <f t="shared" si="203"/>
        <v>0</v>
      </c>
      <c r="AI377" s="210">
        <f t="shared" si="203"/>
        <v>0</v>
      </c>
      <c r="AJ377" s="210">
        <f t="shared" si="203"/>
        <v>0</v>
      </c>
      <c r="AK377" s="210">
        <f t="shared" si="203"/>
        <v>0</v>
      </c>
      <c r="AL377" s="210">
        <f t="shared" si="203"/>
        <v>0</v>
      </c>
      <c r="AM377" s="210">
        <f t="shared" si="203"/>
        <v>0</v>
      </c>
      <c r="AN377" s="210">
        <f t="shared" si="203"/>
        <v>0</v>
      </c>
      <c r="AO377" s="210">
        <f t="shared" si="203"/>
        <v>0</v>
      </c>
      <c r="AP377" s="210">
        <f t="shared" si="203"/>
        <v>0</v>
      </c>
      <c r="AQ377" s="210">
        <f t="shared" si="203"/>
        <v>0</v>
      </c>
      <c r="AR377" s="210">
        <f t="shared" si="203"/>
        <v>0</v>
      </c>
      <c r="AS377" s="210">
        <f t="shared" si="203"/>
        <v>0</v>
      </c>
      <c r="AT377" s="210">
        <f t="shared" si="203"/>
        <v>0</v>
      </c>
      <c r="AU377" s="210">
        <f t="shared" si="203"/>
        <v>0</v>
      </c>
      <c r="AV377" s="210">
        <f t="shared" si="203"/>
        <v>0</v>
      </c>
      <c r="AW377" s="210">
        <f t="shared" si="203"/>
        <v>0</v>
      </c>
      <c r="AX377" s="210">
        <f t="shared" si="203"/>
        <v>0</v>
      </c>
      <c r="AY377" s="210">
        <f t="shared" si="203"/>
        <v>0</v>
      </c>
      <c r="AZ377" s="210">
        <f t="shared" si="203"/>
        <v>0</v>
      </c>
      <c r="BA377" s="210">
        <f t="shared" si="203"/>
        <v>0</v>
      </c>
      <c r="BB377" s="210">
        <f t="shared" si="203"/>
        <v>0</v>
      </c>
      <c r="BC377" s="210">
        <f t="shared" si="203"/>
        <v>0</v>
      </c>
      <c r="BD377" s="210">
        <f t="shared" si="203"/>
        <v>0</v>
      </c>
      <c r="BE377" s="210">
        <f t="shared" si="203"/>
        <v>0</v>
      </c>
      <c r="BF377" s="210">
        <f t="shared" si="203"/>
        <v>0</v>
      </c>
      <c r="BG377" s="210">
        <f t="shared" si="203"/>
        <v>0</v>
      </c>
      <c r="BH377" s="210">
        <f t="shared" si="203"/>
        <v>0</v>
      </c>
      <c r="BI377" s="210">
        <f t="shared" si="203"/>
        <v>0</v>
      </c>
      <c r="BJ377" s="210">
        <f t="shared" si="203"/>
        <v>0</v>
      </c>
      <c r="BK377" s="210">
        <f t="shared" si="203"/>
        <v>0</v>
      </c>
      <c r="BL377" s="210">
        <f t="shared" si="203"/>
        <v>0</v>
      </c>
      <c r="BM377" s="210">
        <f t="shared" si="203"/>
        <v>0</v>
      </c>
      <c r="BN377" s="210">
        <f t="shared" si="203"/>
        <v>0</v>
      </c>
      <c r="BO377" s="210">
        <f t="shared" si="203"/>
        <v>0</v>
      </c>
      <c r="BP377" s="210">
        <f t="shared" si="203"/>
        <v>0</v>
      </c>
      <c r="BQ377" s="210">
        <f t="shared" si="203"/>
        <v>0</v>
      </c>
      <c r="BR377" s="210">
        <f t="shared" si="201"/>
        <v>0</v>
      </c>
      <c r="BS377" s="210">
        <f t="shared" si="201"/>
        <v>0</v>
      </c>
      <c r="BT377" s="210">
        <f t="shared" si="201"/>
        <v>0</v>
      </c>
      <c r="BU377" s="210">
        <f t="shared" si="201"/>
        <v>0</v>
      </c>
      <c r="BV377" s="210">
        <f t="shared" si="201"/>
        <v>0</v>
      </c>
      <c r="BW377" s="210">
        <f t="shared" si="201"/>
        <v>0</v>
      </c>
      <c r="BX377" s="210">
        <f t="shared" si="201"/>
        <v>0</v>
      </c>
      <c r="BY377" s="210">
        <f t="shared" si="201"/>
        <v>0</v>
      </c>
      <c r="BZ377" s="210">
        <f t="shared" si="201"/>
        <v>0</v>
      </c>
      <c r="CA377" s="210">
        <f t="shared" si="201"/>
        <v>0</v>
      </c>
      <c r="CB377" s="210">
        <f t="shared" si="201"/>
        <v>0</v>
      </c>
      <c r="CC377" s="210">
        <f t="shared" si="201"/>
        <v>0</v>
      </c>
      <c r="CD377" s="210">
        <f t="shared" si="201"/>
        <v>0</v>
      </c>
      <c r="CE377" s="210">
        <f t="shared" si="201"/>
        <v>0</v>
      </c>
      <c r="CF377" s="210">
        <f t="shared" si="201"/>
        <v>0</v>
      </c>
      <c r="CG377" s="210">
        <f t="shared" si="201"/>
        <v>0</v>
      </c>
      <c r="CH377" s="210">
        <f t="shared" si="201"/>
        <v>0</v>
      </c>
      <c r="CI377" s="210">
        <f t="shared" si="201"/>
        <v>0</v>
      </c>
      <c r="CJ377" s="210">
        <f t="shared" si="201"/>
        <v>0</v>
      </c>
      <c r="CK377" s="210">
        <f t="shared" si="201"/>
        <v>0</v>
      </c>
      <c r="CL377" s="210">
        <f t="shared" si="201"/>
        <v>0</v>
      </c>
      <c r="CM377" s="210">
        <f t="shared" si="201"/>
        <v>0</v>
      </c>
      <c r="CN377" s="210">
        <f t="shared" si="201"/>
        <v>0</v>
      </c>
      <c r="CO377" s="210">
        <f t="shared" si="201"/>
        <v>0</v>
      </c>
      <c r="CP377" s="210">
        <f t="shared" si="201"/>
        <v>0</v>
      </c>
      <c r="CQ377" s="210">
        <f t="shared" si="201"/>
        <v>0</v>
      </c>
      <c r="CR377" s="210">
        <f t="shared" si="201"/>
        <v>0</v>
      </c>
      <c r="CS377" s="210">
        <f t="shared" si="201"/>
        <v>0</v>
      </c>
      <c r="CT377" s="210">
        <f t="shared" si="201"/>
        <v>0</v>
      </c>
      <c r="CU377" s="210">
        <f t="shared" si="201"/>
        <v>0</v>
      </c>
      <c r="CV377" s="210">
        <f t="shared" si="201"/>
        <v>0</v>
      </c>
      <c r="CW377" s="210">
        <f t="shared" si="201"/>
        <v>0</v>
      </c>
      <c r="CX377" s="210">
        <f t="shared" si="201"/>
        <v>0</v>
      </c>
      <c r="CY377" s="210">
        <f t="shared" si="201"/>
        <v>0</v>
      </c>
      <c r="CZ377" s="210">
        <f t="shared" si="201"/>
        <v>0</v>
      </c>
      <c r="DA377" s="210">
        <f t="shared" si="201"/>
        <v>0</v>
      </c>
      <c r="DB377" s="210">
        <f t="shared" si="201"/>
        <v>0</v>
      </c>
      <c r="DC377" s="210">
        <f t="shared" si="201"/>
        <v>0</v>
      </c>
      <c r="DD377" s="210">
        <f t="shared" si="201"/>
        <v>0</v>
      </c>
      <c r="DE377" s="210">
        <f t="shared" si="201"/>
        <v>0</v>
      </c>
      <c r="DF377" s="210">
        <f t="shared" si="201"/>
        <v>0</v>
      </c>
      <c r="DG377" s="210">
        <f t="shared" si="201"/>
        <v>0</v>
      </c>
      <c r="DH377" s="210">
        <f t="shared" si="201"/>
        <v>0</v>
      </c>
      <c r="DI377" s="210">
        <f t="shared" si="201"/>
        <v>0</v>
      </c>
      <c r="DJ377" s="210">
        <f t="shared" si="201"/>
        <v>0</v>
      </c>
      <c r="DK377" s="210">
        <f t="shared" si="201"/>
        <v>0</v>
      </c>
      <c r="DL377" s="210">
        <f t="shared" si="201"/>
        <v>0</v>
      </c>
      <c r="DM377" s="210">
        <f t="shared" si="201"/>
        <v>0</v>
      </c>
      <c r="DN377" s="210">
        <f t="shared" si="201"/>
        <v>0</v>
      </c>
      <c r="DO377" s="210">
        <f t="shared" si="201"/>
        <v>0</v>
      </c>
      <c r="DP377" s="210">
        <f t="shared" si="201"/>
        <v>0</v>
      </c>
      <c r="DQ377" s="210">
        <f t="shared" si="201"/>
        <v>0</v>
      </c>
      <c r="DR377" s="210">
        <f t="shared" si="201"/>
        <v>0</v>
      </c>
      <c r="DS377" s="210">
        <f t="shared" si="201"/>
        <v>0</v>
      </c>
      <c r="DT377" s="210">
        <f t="shared" si="201"/>
        <v>0</v>
      </c>
      <c r="DU377" s="210">
        <f t="shared" si="201"/>
        <v>0</v>
      </c>
      <c r="DV377" s="210">
        <f t="shared" si="201"/>
        <v>0</v>
      </c>
      <c r="DW377" s="210">
        <f t="shared" si="201"/>
        <v>0</v>
      </c>
      <c r="DX377" s="210">
        <f t="shared" si="201"/>
        <v>0</v>
      </c>
      <c r="DY377" s="210">
        <f t="shared" si="201"/>
        <v>0</v>
      </c>
      <c r="DZ377" s="210">
        <f t="shared" si="201"/>
        <v>0</v>
      </c>
      <c r="EA377" s="210">
        <f t="shared" si="201"/>
        <v>0</v>
      </c>
      <c r="EB377" s="210">
        <f t="shared" si="201"/>
        <v>0</v>
      </c>
      <c r="EC377" s="210">
        <f t="shared" si="202"/>
        <v>0</v>
      </c>
      <c r="ED377" s="210">
        <f t="shared" si="202"/>
        <v>0</v>
      </c>
      <c r="EE377" s="210">
        <f t="shared" si="202"/>
        <v>0</v>
      </c>
      <c r="EF377" s="210">
        <f t="shared" si="202"/>
        <v>0</v>
      </c>
      <c r="EG377" s="210">
        <f t="shared" si="202"/>
        <v>0</v>
      </c>
      <c r="EH377" s="210">
        <f t="shared" si="202"/>
        <v>0</v>
      </c>
      <c r="EI377" s="210">
        <f t="shared" si="202"/>
        <v>0</v>
      </c>
      <c r="EJ377" s="210">
        <f t="shared" si="202"/>
        <v>0</v>
      </c>
      <c r="EK377" s="210">
        <f t="shared" si="202"/>
        <v>0</v>
      </c>
      <c r="EL377" s="210">
        <f t="shared" si="202"/>
        <v>0</v>
      </c>
      <c r="EM377" s="210">
        <f t="shared" si="202"/>
        <v>0</v>
      </c>
      <c r="EN377" s="210">
        <f t="shared" si="202"/>
        <v>0</v>
      </c>
      <c r="EO377" s="210">
        <f t="shared" si="202"/>
        <v>0</v>
      </c>
      <c r="EP377" s="210">
        <f t="shared" si="202"/>
        <v>0</v>
      </c>
      <c r="EQ377" s="210">
        <f t="shared" si="202"/>
        <v>0</v>
      </c>
      <c r="ER377" s="210">
        <f t="shared" si="202"/>
        <v>0</v>
      </c>
      <c r="ES377" s="210">
        <f t="shared" si="202"/>
        <v>0</v>
      </c>
      <c r="ET377" s="210">
        <f t="shared" si="202"/>
        <v>0</v>
      </c>
      <c r="EU377" s="210">
        <f t="shared" si="202"/>
        <v>0</v>
      </c>
      <c r="EV377" s="210">
        <f t="shared" si="202"/>
        <v>0</v>
      </c>
      <c r="EW377" s="210">
        <f t="shared" si="202"/>
        <v>0</v>
      </c>
      <c r="EX377" s="210">
        <f t="shared" si="202"/>
        <v>0</v>
      </c>
      <c r="EY377" s="210">
        <f t="shared" si="202"/>
        <v>0</v>
      </c>
      <c r="EZ377" s="210">
        <f t="shared" si="202"/>
        <v>0</v>
      </c>
      <c r="FA377" s="210">
        <f t="shared" si="202"/>
        <v>0</v>
      </c>
      <c r="FB377" s="210">
        <f t="shared" si="202"/>
        <v>0</v>
      </c>
      <c r="FC377" s="210">
        <f t="shared" si="202"/>
        <v>0</v>
      </c>
      <c r="FD377" s="210">
        <f t="shared" si="202"/>
        <v>0</v>
      </c>
      <c r="FE377" s="210">
        <f t="shared" si="202"/>
        <v>0</v>
      </c>
      <c r="FF377" s="210">
        <f t="shared" si="202"/>
        <v>0</v>
      </c>
      <c r="FG377" s="210">
        <f t="shared" si="202"/>
        <v>0</v>
      </c>
      <c r="FH377" s="210">
        <f t="shared" si="202"/>
        <v>0</v>
      </c>
      <c r="FI377" s="210">
        <f t="shared" si="202"/>
        <v>0</v>
      </c>
      <c r="FJ377" s="210">
        <f t="shared" si="202"/>
        <v>0</v>
      </c>
      <c r="FK377" s="210">
        <f t="shared" si="202"/>
        <v>0</v>
      </c>
      <c r="FL377" s="210">
        <f t="shared" si="202"/>
        <v>0</v>
      </c>
      <c r="FM377" s="210">
        <f t="shared" si="202"/>
        <v>0</v>
      </c>
      <c r="FN377" s="210">
        <f t="shared" si="202"/>
        <v>0</v>
      </c>
      <c r="FO377" s="210">
        <f t="shared" si="202"/>
        <v>0</v>
      </c>
      <c r="FP377" s="210">
        <f t="shared" si="202"/>
        <v>0</v>
      </c>
      <c r="FQ377" s="210">
        <f t="shared" si="202"/>
        <v>0</v>
      </c>
      <c r="FR377" s="210">
        <f t="shared" si="202"/>
        <v>0</v>
      </c>
      <c r="FS377" s="210">
        <f t="shared" si="202"/>
        <v>0</v>
      </c>
      <c r="FT377" s="210">
        <f t="shared" si="202"/>
        <v>0</v>
      </c>
      <c r="FU377" s="210">
        <f t="shared" si="202"/>
        <v>0</v>
      </c>
      <c r="FV377" s="210">
        <f t="shared" si="202"/>
        <v>0</v>
      </c>
      <c r="FW377" s="210">
        <f t="shared" si="202"/>
        <v>0</v>
      </c>
      <c r="FX377" s="210">
        <f t="shared" si="202"/>
        <v>0</v>
      </c>
      <c r="FY377" s="210">
        <f t="shared" si="202"/>
        <v>0</v>
      </c>
      <c r="FZ377" s="210">
        <f t="shared" si="202"/>
        <v>0</v>
      </c>
      <c r="GA377" s="210">
        <f t="shared" si="202"/>
        <v>0</v>
      </c>
      <c r="GB377" s="210">
        <f t="shared" si="202"/>
        <v>0</v>
      </c>
      <c r="GC377" s="210">
        <f t="shared" si="202"/>
        <v>0</v>
      </c>
      <c r="GD377" s="210">
        <f t="shared" si="202"/>
        <v>0</v>
      </c>
      <c r="GE377" s="210">
        <f t="shared" si="202"/>
        <v>0</v>
      </c>
      <c r="GF377" s="210">
        <f t="shared" si="202"/>
        <v>0</v>
      </c>
      <c r="GG377" s="210">
        <f t="shared" si="202"/>
        <v>0</v>
      </c>
      <c r="GH377" s="210">
        <f t="shared" si="202"/>
        <v>0</v>
      </c>
      <c r="GI377" s="210">
        <f t="shared" si="202"/>
        <v>0</v>
      </c>
      <c r="GK377" s="216">
        <f t="shared" si="155"/>
        <v>0</v>
      </c>
      <c r="GL377" s="216">
        <f t="shared" si="150"/>
        <v>0</v>
      </c>
      <c r="GM377" s="216">
        <f t="shared" si="151"/>
        <v>0</v>
      </c>
      <c r="GN377" s="216">
        <f t="shared" si="152"/>
        <v>0</v>
      </c>
    </row>
    <row r="378" spans="1:196" x14ac:dyDescent="0.35">
      <c r="A378" s="9">
        <f>Report!$C$4</f>
        <v>1</v>
      </c>
      <c r="B378" t="str">
        <f>VLOOKUP($A378,Centers!$B$1:$C$120,2,)</f>
        <v>GATE</v>
      </c>
      <c r="C378" s="209">
        <v>45064</v>
      </c>
      <c r="D378" s="113">
        <f>IF($A378=1,SUM(SUMIFS(Indent!$E:$E,Indent!$C:$C,Waterfall!$C378,Indent!$A:$A,Centers!$A$2),SUMIFS(Indent!$E:$E,Indent!$C:$C,Waterfall!$C378,Indent!$A:$A,Centers!$A$3),SUMIFS(Indent!$E:$E,Indent!$C:$C,Waterfall!$C378,Indent!$A:$A,Centers!$A$4),SUMIFS(Indent!$E:$E,Indent!$C:$C,Waterfall!$C378,Indent!$A:$A,Centers!$A$5),SUMIFS(Indent!$E:$E,Indent!$C:$C,Waterfall!$C378,Indent!$A:$A,Centers!$A$6),SUMIFS(Indent!$E:$E,Indent!$C:$C,Waterfall!$C378,Indent!$A:$A,Centers!$A$7),SUMIFS(Indent!$E:$E,Indent!$C:$C,Waterfall!$C378,Indent!$A:$A,Centers!$A$8)),SUMIFS(Indent!$E:$E,Indent!$C:$C,Waterfall!$C378,Indent!$A:$A,$A378))</f>
        <v>0</v>
      </c>
      <c r="E378" s="210">
        <f t="shared" si="148"/>
        <v>0</v>
      </c>
      <c r="F378" s="210">
        <f t="shared" si="203"/>
        <v>0</v>
      </c>
      <c r="G378" s="210">
        <f t="shared" si="203"/>
        <v>0</v>
      </c>
      <c r="H378" s="210">
        <f t="shared" si="203"/>
        <v>0</v>
      </c>
      <c r="I378" s="210">
        <f t="shared" si="203"/>
        <v>0</v>
      </c>
      <c r="J378" s="210">
        <f t="shared" si="203"/>
        <v>0</v>
      </c>
      <c r="K378" s="210">
        <f t="shared" si="203"/>
        <v>0</v>
      </c>
      <c r="L378" s="210">
        <f t="shared" si="203"/>
        <v>0</v>
      </c>
      <c r="M378" s="210">
        <f t="shared" si="203"/>
        <v>0</v>
      </c>
      <c r="N378" s="210">
        <f t="shared" si="203"/>
        <v>0</v>
      </c>
      <c r="O378" s="210">
        <f t="shared" si="203"/>
        <v>0</v>
      </c>
      <c r="P378" s="210">
        <f t="shared" si="203"/>
        <v>0</v>
      </c>
      <c r="Q378" s="210">
        <f t="shared" si="203"/>
        <v>0</v>
      </c>
      <c r="R378" s="210">
        <f t="shared" si="203"/>
        <v>0</v>
      </c>
      <c r="S378" s="210">
        <f t="shared" si="203"/>
        <v>0</v>
      </c>
      <c r="T378" s="210">
        <f t="shared" si="203"/>
        <v>0</v>
      </c>
      <c r="U378" s="210">
        <f t="shared" si="203"/>
        <v>0</v>
      </c>
      <c r="V378" s="210">
        <f t="shared" si="203"/>
        <v>0</v>
      </c>
      <c r="W378" s="210">
        <f t="shared" si="203"/>
        <v>0</v>
      </c>
      <c r="X378" s="210">
        <f t="shared" si="203"/>
        <v>0</v>
      </c>
      <c r="Y378" s="210">
        <f t="shared" si="203"/>
        <v>0</v>
      </c>
      <c r="Z378" s="210">
        <f t="shared" si="203"/>
        <v>0</v>
      </c>
      <c r="AA378" s="210">
        <f t="shared" si="203"/>
        <v>0</v>
      </c>
      <c r="AB378" s="210">
        <f t="shared" si="203"/>
        <v>0</v>
      </c>
      <c r="AC378" s="210">
        <f t="shared" si="203"/>
        <v>0</v>
      </c>
      <c r="AD378" s="210">
        <f t="shared" si="203"/>
        <v>0</v>
      </c>
      <c r="AE378" s="210">
        <f t="shared" si="203"/>
        <v>0</v>
      </c>
      <c r="AF378" s="210">
        <f t="shared" si="203"/>
        <v>0</v>
      </c>
      <c r="AG378" s="210">
        <f t="shared" si="203"/>
        <v>0</v>
      </c>
      <c r="AH378" s="210">
        <f t="shared" si="203"/>
        <v>0</v>
      </c>
      <c r="AI378" s="210">
        <f t="shared" si="203"/>
        <v>0</v>
      </c>
      <c r="AJ378" s="210">
        <f t="shared" si="203"/>
        <v>0</v>
      </c>
      <c r="AK378" s="210">
        <f t="shared" si="203"/>
        <v>0</v>
      </c>
      <c r="AL378" s="210">
        <f t="shared" si="203"/>
        <v>0</v>
      </c>
      <c r="AM378" s="210">
        <f t="shared" si="203"/>
        <v>0</v>
      </c>
      <c r="AN378" s="210">
        <f t="shared" si="203"/>
        <v>0</v>
      </c>
      <c r="AO378" s="210">
        <f t="shared" si="203"/>
        <v>0</v>
      </c>
      <c r="AP378" s="210">
        <f t="shared" si="203"/>
        <v>0</v>
      </c>
      <c r="AQ378" s="210">
        <f t="shared" si="203"/>
        <v>0</v>
      </c>
      <c r="AR378" s="210">
        <f t="shared" si="203"/>
        <v>0</v>
      </c>
      <c r="AS378" s="210">
        <f t="shared" si="203"/>
        <v>0</v>
      </c>
      <c r="AT378" s="210">
        <f t="shared" si="203"/>
        <v>0</v>
      </c>
      <c r="AU378" s="210">
        <f t="shared" si="203"/>
        <v>0</v>
      </c>
      <c r="AV378" s="210">
        <f t="shared" si="203"/>
        <v>0</v>
      </c>
      <c r="AW378" s="210">
        <f t="shared" si="203"/>
        <v>0</v>
      </c>
      <c r="AX378" s="210">
        <f t="shared" si="203"/>
        <v>0</v>
      </c>
      <c r="AY378" s="210">
        <f t="shared" si="203"/>
        <v>0</v>
      </c>
      <c r="AZ378" s="210">
        <f t="shared" si="203"/>
        <v>0</v>
      </c>
      <c r="BA378" s="210">
        <f t="shared" si="203"/>
        <v>0</v>
      </c>
      <c r="BB378" s="210">
        <f t="shared" si="203"/>
        <v>0</v>
      </c>
      <c r="BC378" s="210">
        <f t="shared" si="203"/>
        <v>0</v>
      </c>
      <c r="BD378" s="210">
        <f t="shared" si="203"/>
        <v>0</v>
      </c>
      <c r="BE378" s="210">
        <f t="shared" si="203"/>
        <v>0</v>
      </c>
      <c r="BF378" s="210">
        <f t="shared" si="203"/>
        <v>0</v>
      </c>
      <c r="BG378" s="210">
        <f t="shared" si="203"/>
        <v>0</v>
      </c>
      <c r="BH378" s="210">
        <f t="shared" si="203"/>
        <v>0</v>
      </c>
      <c r="BI378" s="210">
        <f t="shared" si="203"/>
        <v>0</v>
      </c>
      <c r="BJ378" s="210">
        <f t="shared" si="203"/>
        <v>0</v>
      </c>
      <c r="BK378" s="210">
        <f t="shared" si="203"/>
        <v>0</v>
      </c>
      <c r="BL378" s="210">
        <f t="shared" si="203"/>
        <v>0</v>
      </c>
      <c r="BM378" s="210">
        <f t="shared" si="203"/>
        <v>0</v>
      </c>
      <c r="BN378" s="210">
        <f t="shared" si="203"/>
        <v>0</v>
      </c>
      <c r="BO378" s="210">
        <f t="shared" si="203"/>
        <v>0</v>
      </c>
      <c r="BP378" s="210">
        <f t="shared" si="203"/>
        <v>0</v>
      </c>
      <c r="BQ378" s="210">
        <f t="shared" si="203"/>
        <v>0</v>
      </c>
      <c r="BR378" s="210">
        <f t="shared" si="201"/>
        <v>0</v>
      </c>
      <c r="BS378" s="210">
        <f t="shared" si="201"/>
        <v>0</v>
      </c>
      <c r="BT378" s="210">
        <f t="shared" si="201"/>
        <v>0</v>
      </c>
      <c r="BU378" s="210">
        <f t="shared" si="201"/>
        <v>0</v>
      </c>
      <c r="BV378" s="210">
        <f t="shared" si="201"/>
        <v>0</v>
      </c>
      <c r="BW378" s="210">
        <f t="shared" si="201"/>
        <v>0</v>
      </c>
      <c r="BX378" s="210">
        <f t="shared" si="201"/>
        <v>0</v>
      </c>
      <c r="BY378" s="210">
        <f t="shared" si="201"/>
        <v>0</v>
      </c>
      <c r="BZ378" s="210">
        <f t="shared" si="201"/>
        <v>0</v>
      </c>
      <c r="CA378" s="210">
        <f t="shared" si="201"/>
        <v>0</v>
      </c>
      <c r="CB378" s="210">
        <f t="shared" si="201"/>
        <v>0</v>
      </c>
      <c r="CC378" s="210">
        <f t="shared" si="201"/>
        <v>0</v>
      </c>
      <c r="CD378" s="210">
        <f t="shared" si="201"/>
        <v>0</v>
      </c>
      <c r="CE378" s="210">
        <f t="shared" si="201"/>
        <v>0</v>
      </c>
      <c r="CF378" s="210">
        <f t="shared" si="201"/>
        <v>0</v>
      </c>
      <c r="CG378" s="210">
        <f t="shared" si="201"/>
        <v>0</v>
      </c>
      <c r="CH378" s="210">
        <f t="shared" si="201"/>
        <v>0</v>
      </c>
      <c r="CI378" s="210">
        <f t="shared" si="201"/>
        <v>0</v>
      </c>
      <c r="CJ378" s="210">
        <f t="shared" si="201"/>
        <v>0</v>
      </c>
      <c r="CK378" s="210">
        <f t="shared" si="201"/>
        <v>0</v>
      </c>
      <c r="CL378" s="210">
        <f t="shared" si="201"/>
        <v>0</v>
      </c>
      <c r="CM378" s="210">
        <f t="shared" si="201"/>
        <v>0</v>
      </c>
      <c r="CN378" s="210">
        <f t="shared" si="201"/>
        <v>0</v>
      </c>
      <c r="CO378" s="210">
        <f t="shared" si="201"/>
        <v>0</v>
      </c>
      <c r="CP378" s="210">
        <f t="shared" si="201"/>
        <v>0</v>
      </c>
      <c r="CQ378" s="210">
        <f t="shared" si="201"/>
        <v>0</v>
      </c>
      <c r="CR378" s="210">
        <f t="shared" si="201"/>
        <v>0</v>
      </c>
      <c r="CS378" s="210">
        <f t="shared" si="201"/>
        <v>0</v>
      </c>
      <c r="CT378" s="210">
        <f t="shared" si="201"/>
        <v>0</v>
      </c>
      <c r="CU378" s="210">
        <f t="shared" si="201"/>
        <v>0</v>
      </c>
      <c r="CV378" s="210">
        <f t="shared" si="201"/>
        <v>0</v>
      </c>
      <c r="CW378" s="210">
        <f t="shared" si="201"/>
        <v>0</v>
      </c>
      <c r="CX378" s="210">
        <f t="shared" si="201"/>
        <v>0</v>
      </c>
      <c r="CY378" s="210">
        <f t="shared" si="201"/>
        <v>0</v>
      </c>
      <c r="CZ378" s="210">
        <f t="shared" si="201"/>
        <v>0</v>
      </c>
      <c r="DA378" s="210">
        <f t="shared" si="201"/>
        <v>0</v>
      </c>
      <c r="DB378" s="210">
        <f t="shared" si="201"/>
        <v>0</v>
      </c>
      <c r="DC378" s="210">
        <f t="shared" si="201"/>
        <v>0</v>
      </c>
      <c r="DD378" s="210">
        <f t="shared" si="201"/>
        <v>0</v>
      </c>
      <c r="DE378" s="210">
        <f t="shared" si="201"/>
        <v>0</v>
      </c>
      <c r="DF378" s="210">
        <f t="shared" si="201"/>
        <v>0</v>
      </c>
      <c r="DG378" s="210">
        <f t="shared" si="201"/>
        <v>0</v>
      </c>
      <c r="DH378" s="210">
        <f t="shared" si="201"/>
        <v>0</v>
      </c>
      <c r="DI378" s="210">
        <f t="shared" si="201"/>
        <v>0</v>
      </c>
      <c r="DJ378" s="210">
        <f t="shared" si="201"/>
        <v>0</v>
      </c>
      <c r="DK378" s="210">
        <f t="shared" si="201"/>
        <v>0</v>
      </c>
      <c r="DL378" s="210">
        <f t="shared" si="201"/>
        <v>0</v>
      </c>
      <c r="DM378" s="210">
        <f t="shared" si="201"/>
        <v>0</v>
      </c>
      <c r="DN378" s="210">
        <f t="shared" si="201"/>
        <v>0</v>
      </c>
      <c r="DO378" s="210">
        <f t="shared" si="201"/>
        <v>0</v>
      </c>
      <c r="DP378" s="210">
        <f t="shared" si="201"/>
        <v>0</v>
      </c>
      <c r="DQ378" s="210">
        <f t="shared" si="201"/>
        <v>0</v>
      </c>
      <c r="DR378" s="210">
        <f t="shared" si="201"/>
        <v>0</v>
      </c>
      <c r="DS378" s="210">
        <f t="shared" si="201"/>
        <v>0</v>
      </c>
      <c r="DT378" s="210">
        <f t="shared" si="201"/>
        <v>0</v>
      </c>
      <c r="DU378" s="210">
        <f t="shared" si="201"/>
        <v>0</v>
      </c>
      <c r="DV378" s="210">
        <f t="shared" si="201"/>
        <v>0</v>
      </c>
      <c r="DW378" s="210">
        <f t="shared" si="201"/>
        <v>0</v>
      </c>
      <c r="DX378" s="210">
        <f t="shared" si="201"/>
        <v>0</v>
      </c>
      <c r="DY378" s="210">
        <f t="shared" si="201"/>
        <v>0</v>
      </c>
      <c r="DZ378" s="210">
        <f t="shared" si="201"/>
        <v>0</v>
      </c>
      <c r="EA378" s="210">
        <f t="shared" si="201"/>
        <v>0</v>
      </c>
      <c r="EB378" s="210">
        <f t="shared" si="201"/>
        <v>0</v>
      </c>
      <c r="EC378" s="210">
        <f t="shared" si="202"/>
        <v>0</v>
      </c>
      <c r="ED378" s="210">
        <f t="shared" si="202"/>
        <v>0</v>
      </c>
      <c r="EE378" s="210">
        <f t="shared" si="202"/>
        <v>0</v>
      </c>
      <c r="EF378" s="210">
        <f t="shared" si="202"/>
        <v>0</v>
      </c>
      <c r="EG378" s="210">
        <f t="shared" si="202"/>
        <v>0</v>
      </c>
      <c r="EH378" s="210">
        <f t="shared" si="202"/>
        <v>0</v>
      </c>
      <c r="EI378" s="210">
        <f t="shared" si="202"/>
        <v>0</v>
      </c>
      <c r="EJ378" s="210">
        <f t="shared" si="202"/>
        <v>0</v>
      </c>
      <c r="EK378" s="210">
        <f t="shared" si="202"/>
        <v>0</v>
      </c>
      <c r="EL378" s="210">
        <f t="shared" si="202"/>
        <v>0</v>
      </c>
      <c r="EM378" s="210">
        <f t="shared" si="202"/>
        <v>0</v>
      </c>
      <c r="EN378" s="210">
        <f t="shared" si="202"/>
        <v>0</v>
      </c>
      <c r="EO378" s="210">
        <f t="shared" si="202"/>
        <v>0</v>
      </c>
      <c r="EP378" s="210">
        <f t="shared" si="202"/>
        <v>0</v>
      </c>
      <c r="EQ378" s="210">
        <f t="shared" si="202"/>
        <v>0</v>
      </c>
      <c r="ER378" s="210">
        <f t="shared" si="202"/>
        <v>0</v>
      </c>
      <c r="ES378" s="210">
        <f t="shared" si="202"/>
        <v>0</v>
      </c>
      <c r="ET378" s="210">
        <f t="shared" si="202"/>
        <v>0</v>
      </c>
      <c r="EU378" s="210">
        <f t="shared" si="202"/>
        <v>0</v>
      </c>
      <c r="EV378" s="210">
        <f t="shared" si="202"/>
        <v>0</v>
      </c>
      <c r="EW378" s="210">
        <f t="shared" si="202"/>
        <v>0</v>
      </c>
      <c r="EX378" s="210">
        <f t="shared" si="202"/>
        <v>0</v>
      </c>
      <c r="EY378" s="210">
        <f t="shared" si="202"/>
        <v>0</v>
      </c>
      <c r="EZ378" s="210">
        <f t="shared" si="202"/>
        <v>0</v>
      </c>
      <c r="FA378" s="210">
        <f t="shared" si="202"/>
        <v>0</v>
      </c>
      <c r="FB378" s="210">
        <f t="shared" si="202"/>
        <v>0</v>
      </c>
      <c r="FC378" s="210">
        <f t="shared" si="202"/>
        <v>0</v>
      </c>
      <c r="FD378" s="210">
        <f t="shared" si="202"/>
        <v>0</v>
      </c>
      <c r="FE378" s="210">
        <f t="shared" si="202"/>
        <v>0</v>
      </c>
      <c r="FF378" s="210">
        <f t="shared" si="202"/>
        <v>0</v>
      </c>
      <c r="FG378" s="210">
        <f t="shared" si="202"/>
        <v>0</v>
      </c>
      <c r="FH378" s="210">
        <f t="shared" si="202"/>
        <v>0</v>
      </c>
      <c r="FI378" s="210">
        <f t="shared" si="202"/>
        <v>0</v>
      </c>
      <c r="FJ378" s="210">
        <f t="shared" si="202"/>
        <v>0</v>
      </c>
      <c r="FK378" s="210">
        <f t="shared" si="202"/>
        <v>0</v>
      </c>
      <c r="FL378" s="210">
        <f t="shared" si="202"/>
        <v>0</v>
      </c>
      <c r="FM378" s="210">
        <f t="shared" si="202"/>
        <v>0</v>
      </c>
      <c r="FN378" s="210">
        <f t="shared" si="202"/>
        <v>0</v>
      </c>
      <c r="FO378" s="210">
        <f t="shared" si="202"/>
        <v>0</v>
      </c>
      <c r="FP378" s="210">
        <f t="shared" si="202"/>
        <v>0</v>
      </c>
      <c r="FQ378" s="210">
        <f t="shared" si="202"/>
        <v>0</v>
      </c>
      <c r="FR378" s="210">
        <f t="shared" si="202"/>
        <v>0</v>
      </c>
      <c r="FS378" s="210">
        <f t="shared" si="202"/>
        <v>0</v>
      </c>
      <c r="FT378" s="210">
        <f t="shared" si="202"/>
        <v>0</v>
      </c>
      <c r="FU378" s="210">
        <f t="shared" si="202"/>
        <v>0</v>
      </c>
      <c r="FV378" s="210">
        <f t="shared" si="202"/>
        <v>0</v>
      </c>
      <c r="FW378" s="210">
        <f t="shared" si="202"/>
        <v>0</v>
      </c>
      <c r="FX378" s="210">
        <f t="shared" si="202"/>
        <v>0</v>
      </c>
      <c r="FY378" s="210">
        <f t="shared" si="202"/>
        <v>0</v>
      </c>
      <c r="FZ378" s="210">
        <f t="shared" si="202"/>
        <v>0</v>
      </c>
      <c r="GA378" s="210">
        <f t="shared" si="202"/>
        <v>0</v>
      </c>
      <c r="GB378" s="210">
        <f t="shared" si="202"/>
        <v>0</v>
      </c>
      <c r="GC378" s="210">
        <f t="shared" si="202"/>
        <v>0</v>
      </c>
      <c r="GD378" s="210">
        <f t="shared" si="202"/>
        <v>0</v>
      </c>
      <c r="GE378" s="210">
        <f t="shared" si="202"/>
        <v>0</v>
      </c>
      <c r="GF378" s="210">
        <f t="shared" si="202"/>
        <v>0</v>
      </c>
      <c r="GG378" s="210">
        <f t="shared" si="202"/>
        <v>0</v>
      </c>
      <c r="GH378" s="210">
        <f t="shared" si="202"/>
        <v>0</v>
      </c>
      <c r="GI378" s="210">
        <f t="shared" si="202"/>
        <v>0</v>
      </c>
      <c r="GK378" s="216">
        <f t="shared" si="155"/>
        <v>0</v>
      </c>
      <c r="GL378" s="216">
        <f t="shared" si="150"/>
        <v>0</v>
      </c>
      <c r="GM378" s="216">
        <f t="shared" si="151"/>
        <v>0</v>
      </c>
      <c r="GN378" s="216">
        <f t="shared" si="152"/>
        <v>0</v>
      </c>
    </row>
    <row r="379" spans="1:196" x14ac:dyDescent="0.35">
      <c r="A379" s="9">
        <f>Report!$C$4</f>
        <v>1</v>
      </c>
      <c r="B379" t="str">
        <f>VLOOKUP($A379,Centers!$B$1:$C$120,2,)</f>
        <v>GATE</v>
      </c>
      <c r="C379" s="209">
        <v>45065</v>
      </c>
      <c r="D379" s="113">
        <f>IF($A379=1,SUM(SUMIFS(Indent!$E:$E,Indent!$C:$C,Waterfall!$C379,Indent!$A:$A,Centers!$A$2),SUMIFS(Indent!$E:$E,Indent!$C:$C,Waterfall!$C379,Indent!$A:$A,Centers!$A$3),SUMIFS(Indent!$E:$E,Indent!$C:$C,Waterfall!$C379,Indent!$A:$A,Centers!$A$4),SUMIFS(Indent!$E:$E,Indent!$C:$C,Waterfall!$C379,Indent!$A:$A,Centers!$A$5),SUMIFS(Indent!$E:$E,Indent!$C:$C,Waterfall!$C379,Indent!$A:$A,Centers!$A$6),SUMIFS(Indent!$E:$E,Indent!$C:$C,Waterfall!$C379,Indent!$A:$A,Centers!$A$7),SUMIFS(Indent!$E:$E,Indent!$C:$C,Waterfall!$C379,Indent!$A:$A,Centers!$A$8)),SUMIFS(Indent!$E:$E,Indent!$C:$C,Waterfall!$C379,Indent!$A:$A,$A379))</f>
        <v>0</v>
      </c>
      <c r="E379" s="210">
        <f t="shared" si="148"/>
        <v>0</v>
      </c>
      <c r="F379" s="210">
        <f t="shared" si="203"/>
        <v>0</v>
      </c>
      <c r="G379" s="210">
        <f t="shared" si="203"/>
        <v>0</v>
      </c>
      <c r="H379" s="210">
        <f t="shared" si="203"/>
        <v>0</v>
      </c>
      <c r="I379" s="210">
        <f t="shared" si="203"/>
        <v>0</v>
      </c>
      <c r="J379" s="210">
        <f t="shared" si="203"/>
        <v>0</v>
      </c>
      <c r="K379" s="210">
        <f t="shared" si="203"/>
        <v>0</v>
      </c>
      <c r="L379" s="210">
        <f t="shared" si="203"/>
        <v>0</v>
      </c>
      <c r="M379" s="210">
        <f t="shared" si="203"/>
        <v>0</v>
      </c>
      <c r="N379" s="210">
        <f t="shared" si="203"/>
        <v>0</v>
      </c>
      <c r="O379" s="210">
        <f t="shared" si="203"/>
        <v>0</v>
      </c>
      <c r="P379" s="210">
        <f t="shared" si="203"/>
        <v>0</v>
      </c>
      <c r="Q379" s="210">
        <f t="shared" si="203"/>
        <v>0</v>
      </c>
      <c r="R379" s="210">
        <f t="shared" si="203"/>
        <v>0</v>
      </c>
      <c r="S379" s="210">
        <f t="shared" si="203"/>
        <v>0</v>
      </c>
      <c r="T379" s="210">
        <f t="shared" si="203"/>
        <v>0</v>
      </c>
      <c r="U379" s="210">
        <f t="shared" si="203"/>
        <v>0</v>
      </c>
      <c r="V379" s="210">
        <f t="shared" si="203"/>
        <v>0</v>
      </c>
      <c r="W379" s="210">
        <f t="shared" si="203"/>
        <v>0</v>
      </c>
      <c r="X379" s="210">
        <f t="shared" si="203"/>
        <v>0</v>
      </c>
      <c r="Y379" s="210">
        <f t="shared" si="203"/>
        <v>0</v>
      </c>
      <c r="Z379" s="210">
        <f t="shared" si="203"/>
        <v>0</v>
      </c>
      <c r="AA379" s="210">
        <f t="shared" si="203"/>
        <v>0</v>
      </c>
      <c r="AB379" s="210">
        <f t="shared" si="203"/>
        <v>0</v>
      </c>
      <c r="AC379" s="210">
        <f t="shared" si="203"/>
        <v>0</v>
      </c>
      <c r="AD379" s="210">
        <f t="shared" si="203"/>
        <v>0</v>
      </c>
      <c r="AE379" s="210">
        <f t="shared" si="203"/>
        <v>0</v>
      </c>
      <c r="AF379" s="210">
        <f t="shared" si="203"/>
        <v>0</v>
      </c>
      <c r="AG379" s="210">
        <f t="shared" si="203"/>
        <v>0</v>
      </c>
      <c r="AH379" s="210">
        <f t="shared" si="203"/>
        <v>0</v>
      </c>
      <c r="AI379" s="210">
        <f t="shared" si="203"/>
        <v>0</v>
      </c>
      <c r="AJ379" s="210">
        <f t="shared" si="203"/>
        <v>0</v>
      </c>
      <c r="AK379" s="210">
        <f t="shared" si="203"/>
        <v>0</v>
      </c>
      <c r="AL379" s="210">
        <f t="shared" si="203"/>
        <v>0</v>
      </c>
      <c r="AM379" s="210">
        <f t="shared" si="203"/>
        <v>0</v>
      </c>
      <c r="AN379" s="210">
        <f t="shared" si="203"/>
        <v>0</v>
      </c>
      <c r="AO379" s="210">
        <f t="shared" si="203"/>
        <v>0</v>
      </c>
      <c r="AP379" s="210">
        <f t="shared" si="203"/>
        <v>0</v>
      </c>
      <c r="AQ379" s="210">
        <f t="shared" si="203"/>
        <v>0</v>
      </c>
      <c r="AR379" s="210">
        <f t="shared" si="203"/>
        <v>0</v>
      </c>
      <c r="AS379" s="210">
        <f t="shared" si="203"/>
        <v>0</v>
      </c>
      <c r="AT379" s="210">
        <f t="shared" si="203"/>
        <v>0</v>
      </c>
      <c r="AU379" s="210">
        <f t="shared" si="203"/>
        <v>0</v>
      </c>
      <c r="AV379" s="210">
        <f t="shared" si="203"/>
        <v>0</v>
      </c>
      <c r="AW379" s="210">
        <f t="shared" si="203"/>
        <v>0</v>
      </c>
      <c r="AX379" s="210">
        <f t="shared" si="203"/>
        <v>0</v>
      </c>
      <c r="AY379" s="210">
        <f t="shared" si="203"/>
        <v>0</v>
      </c>
      <c r="AZ379" s="210">
        <f t="shared" si="203"/>
        <v>0</v>
      </c>
      <c r="BA379" s="210">
        <f t="shared" si="203"/>
        <v>0</v>
      </c>
      <c r="BB379" s="210">
        <f t="shared" si="203"/>
        <v>0</v>
      </c>
      <c r="BC379" s="210">
        <f t="shared" si="203"/>
        <v>0</v>
      </c>
      <c r="BD379" s="210">
        <f t="shared" si="203"/>
        <v>0</v>
      </c>
      <c r="BE379" s="210">
        <f t="shared" si="203"/>
        <v>0</v>
      </c>
      <c r="BF379" s="210">
        <f t="shared" si="203"/>
        <v>0</v>
      </c>
      <c r="BG379" s="210">
        <f t="shared" si="203"/>
        <v>0</v>
      </c>
      <c r="BH379" s="210">
        <f t="shared" si="203"/>
        <v>0</v>
      </c>
      <c r="BI379" s="210">
        <f t="shared" si="203"/>
        <v>0</v>
      </c>
      <c r="BJ379" s="210">
        <f t="shared" si="203"/>
        <v>0</v>
      </c>
      <c r="BK379" s="210">
        <f t="shared" si="203"/>
        <v>0</v>
      </c>
      <c r="BL379" s="210">
        <f t="shared" si="203"/>
        <v>0</v>
      </c>
      <c r="BM379" s="210">
        <f t="shared" si="203"/>
        <v>0</v>
      </c>
      <c r="BN379" s="210">
        <f t="shared" si="203"/>
        <v>0</v>
      </c>
      <c r="BO379" s="210">
        <f t="shared" si="203"/>
        <v>0</v>
      </c>
      <c r="BP379" s="210">
        <f t="shared" si="203"/>
        <v>0</v>
      </c>
      <c r="BQ379" s="210">
        <f t="shared" ref="BQ379:EB380" si="204">IFERROR(BQ188/$D188,0)</f>
        <v>0</v>
      </c>
      <c r="BR379" s="210">
        <f t="shared" si="204"/>
        <v>0</v>
      </c>
      <c r="BS379" s="210">
        <f t="shared" si="204"/>
        <v>0</v>
      </c>
      <c r="BT379" s="210">
        <f t="shared" si="204"/>
        <v>0</v>
      </c>
      <c r="BU379" s="210">
        <f t="shared" si="204"/>
        <v>0</v>
      </c>
      <c r="BV379" s="210">
        <f t="shared" si="204"/>
        <v>0</v>
      </c>
      <c r="BW379" s="210">
        <f t="shared" si="204"/>
        <v>0</v>
      </c>
      <c r="BX379" s="210">
        <f t="shared" si="204"/>
        <v>0</v>
      </c>
      <c r="BY379" s="210">
        <f t="shared" si="204"/>
        <v>0</v>
      </c>
      <c r="BZ379" s="210">
        <f t="shared" si="204"/>
        <v>0</v>
      </c>
      <c r="CA379" s="210">
        <f t="shared" si="204"/>
        <v>0</v>
      </c>
      <c r="CB379" s="210">
        <f t="shared" si="204"/>
        <v>0</v>
      </c>
      <c r="CC379" s="210">
        <f t="shared" si="204"/>
        <v>0</v>
      </c>
      <c r="CD379" s="210">
        <f t="shared" si="204"/>
        <v>0</v>
      </c>
      <c r="CE379" s="210">
        <f t="shared" si="204"/>
        <v>0</v>
      </c>
      <c r="CF379" s="210">
        <f t="shared" si="204"/>
        <v>0</v>
      </c>
      <c r="CG379" s="210">
        <f t="shared" si="204"/>
        <v>0</v>
      </c>
      <c r="CH379" s="210">
        <f t="shared" si="204"/>
        <v>0</v>
      </c>
      <c r="CI379" s="210">
        <f t="shared" si="204"/>
        <v>0</v>
      </c>
      <c r="CJ379" s="210">
        <f t="shared" si="204"/>
        <v>0</v>
      </c>
      <c r="CK379" s="210">
        <f t="shared" si="204"/>
        <v>0</v>
      </c>
      <c r="CL379" s="210">
        <f t="shared" si="204"/>
        <v>0</v>
      </c>
      <c r="CM379" s="210">
        <f t="shared" si="204"/>
        <v>0</v>
      </c>
      <c r="CN379" s="210">
        <f t="shared" si="204"/>
        <v>0</v>
      </c>
      <c r="CO379" s="210">
        <f t="shared" si="204"/>
        <v>0</v>
      </c>
      <c r="CP379" s="210">
        <f t="shared" si="204"/>
        <v>0</v>
      </c>
      <c r="CQ379" s="210">
        <f t="shared" si="204"/>
        <v>0</v>
      </c>
      <c r="CR379" s="210">
        <f t="shared" si="204"/>
        <v>0</v>
      </c>
      <c r="CS379" s="210">
        <f t="shared" si="204"/>
        <v>0</v>
      </c>
      <c r="CT379" s="210">
        <f t="shared" si="204"/>
        <v>0</v>
      </c>
      <c r="CU379" s="210">
        <f t="shared" si="204"/>
        <v>0</v>
      </c>
      <c r="CV379" s="210">
        <f t="shared" si="204"/>
        <v>0</v>
      </c>
      <c r="CW379" s="210">
        <f t="shared" si="204"/>
        <v>0</v>
      </c>
      <c r="CX379" s="210">
        <f t="shared" si="204"/>
        <v>0</v>
      </c>
      <c r="CY379" s="210">
        <f t="shared" si="204"/>
        <v>0</v>
      </c>
      <c r="CZ379" s="210">
        <f t="shared" si="204"/>
        <v>0</v>
      </c>
      <c r="DA379" s="210">
        <f t="shared" si="204"/>
        <v>0</v>
      </c>
      <c r="DB379" s="210">
        <f t="shared" si="204"/>
        <v>0</v>
      </c>
      <c r="DC379" s="210">
        <f t="shared" si="204"/>
        <v>0</v>
      </c>
      <c r="DD379" s="210">
        <f t="shared" si="204"/>
        <v>0</v>
      </c>
      <c r="DE379" s="210">
        <f t="shared" si="204"/>
        <v>0</v>
      </c>
      <c r="DF379" s="210">
        <f t="shared" si="204"/>
        <v>0</v>
      </c>
      <c r="DG379" s="210">
        <f t="shared" si="204"/>
        <v>0</v>
      </c>
      <c r="DH379" s="210">
        <f t="shared" si="204"/>
        <v>0</v>
      </c>
      <c r="DI379" s="210">
        <f t="shared" si="204"/>
        <v>0</v>
      </c>
      <c r="DJ379" s="210">
        <f t="shared" si="204"/>
        <v>0</v>
      </c>
      <c r="DK379" s="210">
        <f t="shared" si="204"/>
        <v>0</v>
      </c>
      <c r="DL379" s="210">
        <f t="shared" si="204"/>
        <v>0</v>
      </c>
      <c r="DM379" s="210">
        <f t="shared" si="204"/>
        <v>0</v>
      </c>
      <c r="DN379" s="210">
        <f t="shared" si="204"/>
        <v>0</v>
      </c>
      <c r="DO379" s="210">
        <f t="shared" si="204"/>
        <v>0</v>
      </c>
      <c r="DP379" s="210">
        <f t="shared" si="204"/>
        <v>0</v>
      </c>
      <c r="DQ379" s="210">
        <f t="shared" si="204"/>
        <v>0</v>
      </c>
      <c r="DR379" s="210">
        <f t="shared" si="204"/>
        <v>0</v>
      </c>
      <c r="DS379" s="210">
        <f t="shared" si="204"/>
        <v>0</v>
      </c>
      <c r="DT379" s="210">
        <f t="shared" si="204"/>
        <v>0</v>
      </c>
      <c r="DU379" s="210">
        <f t="shared" si="204"/>
        <v>0</v>
      </c>
      <c r="DV379" s="210">
        <f t="shared" si="204"/>
        <v>0</v>
      </c>
      <c r="DW379" s="210">
        <f t="shared" si="204"/>
        <v>0</v>
      </c>
      <c r="DX379" s="210">
        <f t="shared" si="204"/>
        <v>0</v>
      </c>
      <c r="DY379" s="210">
        <f t="shared" si="204"/>
        <v>0</v>
      </c>
      <c r="DZ379" s="210">
        <f t="shared" si="204"/>
        <v>0</v>
      </c>
      <c r="EA379" s="210">
        <f t="shared" si="204"/>
        <v>0</v>
      </c>
      <c r="EB379" s="210">
        <f t="shared" si="204"/>
        <v>0</v>
      </c>
      <c r="EC379" s="210">
        <f t="shared" si="202"/>
        <v>0</v>
      </c>
      <c r="ED379" s="210">
        <f t="shared" si="202"/>
        <v>0</v>
      </c>
      <c r="EE379" s="210">
        <f t="shared" si="202"/>
        <v>0</v>
      </c>
      <c r="EF379" s="210">
        <f t="shared" si="202"/>
        <v>0</v>
      </c>
      <c r="EG379" s="210">
        <f t="shared" si="202"/>
        <v>0</v>
      </c>
      <c r="EH379" s="210">
        <f t="shared" si="202"/>
        <v>0</v>
      </c>
      <c r="EI379" s="210">
        <f t="shared" si="202"/>
        <v>0</v>
      </c>
      <c r="EJ379" s="210">
        <f t="shared" si="202"/>
        <v>0</v>
      </c>
      <c r="EK379" s="210">
        <f t="shared" si="202"/>
        <v>0</v>
      </c>
      <c r="EL379" s="210">
        <f t="shared" si="202"/>
        <v>0</v>
      </c>
      <c r="EM379" s="210">
        <f t="shared" si="202"/>
        <v>0</v>
      </c>
      <c r="EN379" s="210">
        <f t="shared" si="202"/>
        <v>0</v>
      </c>
      <c r="EO379" s="210">
        <f t="shared" si="202"/>
        <v>0</v>
      </c>
      <c r="EP379" s="210">
        <f t="shared" si="202"/>
        <v>0</v>
      </c>
      <c r="EQ379" s="210">
        <f t="shared" si="202"/>
        <v>0</v>
      </c>
      <c r="ER379" s="210">
        <f t="shared" si="202"/>
        <v>0</v>
      </c>
      <c r="ES379" s="210">
        <f t="shared" si="202"/>
        <v>0</v>
      </c>
      <c r="ET379" s="210">
        <f t="shared" si="202"/>
        <v>0</v>
      </c>
      <c r="EU379" s="210">
        <f t="shared" si="202"/>
        <v>0</v>
      </c>
      <c r="EV379" s="210">
        <f t="shared" ref="EV379:GI379" si="205">IFERROR(EV188/$D188,0)</f>
        <v>0</v>
      </c>
      <c r="EW379" s="210">
        <f t="shared" si="205"/>
        <v>0</v>
      </c>
      <c r="EX379" s="210">
        <f t="shared" si="205"/>
        <v>0</v>
      </c>
      <c r="EY379" s="210">
        <f t="shared" si="205"/>
        <v>0</v>
      </c>
      <c r="EZ379" s="210">
        <f t="shared" si="205"/>
        <v>0</v>
      </c>
      <c r="FA379" s="210">
        <f t="shared" si="205"/>
        <v>0</v>
      </c>
      <c r="FB379" s="210">
        <f t="shared" si="205"/>
        <v>0</v>
      </c>
      <c r="FC379" s="210">
        <f t="shared" si="205"/>
        <v>0</v>
      </c>
      <c r="FD379" s="210">
        <f t="shared" si="205"/>
        <v>0</v>
      </c>
      <c r="FE379" s="210">
        <f t="shared" si="205"/>
        <v>0</v>
      </c>
      <c r="FF379" s="210">
        <f t="shared" si="205"/>
        <v>0</v>
      </c>
      <c r="FG379" s="210">
        <f t="shared" si="205"/>
        <v>0</v>
      </c>
      <c r="FH379" s="210">
        <f t="shared" si="205"/>
        <v>0</v>
      </c>
      <c r="FI379" s="210">
        <f t="shared" si="205"/>
        <v>0</v>
      </c>
      <c r="FJ379" s="210">
        <f t="shared" si="205"/>
        <v>0</v>
      </c>
      <c r="FK379" s="210">
        <f t="shared" si="205"/>
        <v>0</v>
      </c>
      <c r="FL379" s="210">
        <f t="shared" si="205"/>
        <v>0</v>
      </c>
      <c r="FM379" s="210">
        <f t="shared" si="205"/>
        <v>0</v>
      </c>
      <c r="FN379" s="210">
        <f t="shared" si="205"/>
        <v>0</v>
      </c>
      <c r="FO379" s="210">
        <f t="shared" si="205"/>
        <v>0</v>
      </c>
      <c r="FP379" s="210">
        <f t="shared" si="205"/>
        <v>0</v>
      </c>
      <c r="FQ379" s="210">
        <f t="shared" si="205"/>
        <v>0</v>
      </c>
      <c r="FR379" s="210">
        <f t="shared" si="205"/>
        <v>0</v>
      </c>
      <c r="FS379" s="210">
        <f t="shared" si="205"/>
        <v>0</v>
      </c>
      <c r="FT379" s="210">
        <f t="shared" si="205"/>
        <v>0</v>
      </c>
      <c r="FU379" s="210">
        <f t="shared" si="205"/>
        <v>0</v>
      </c>
      <c r="FV379" s="210">
        <f t="shared" si="205"/>
        <v>0</v>
      </c>
      <c r="FW379" s="210">
        <f t="shared" si="205"/>
        <v>0</v>
      </c>
      <c r="FX379" s="210">
        <f t="shared" si="205"/>
        <v>0</v>
      </c>
      <c r="FY379" s="210">
        <f t="shared" si="205"/>
        <v>0</v>
      </c>
      <c r="FZ379" s="210">
        <f t="shared" si="205"/>
        <v>0</v>
      </c>
      <c r="GA379" s="210">
        <f t="shared" si="205"/>
        <v>0</v>
      </c>
      <c r="GB379" s="210">
        <f t="shared" si="205"/>
        <v>0</v>
      </c>
      <c r="GC379" s="210">
        <f t="shared" si="205"/>
        <v>0</v>
      </c>
      <c r="GD379" s="210">
        <f t="shared" si="205"/>
        <v>0</v>
      </c>
      <c r="GE379" s="210">
        <f t="shared" si="205"/>
        <v>0</v>
      </c>
      <c r="GF379" s="210">
        <f t="shared" si="205"/>
        <v>0</v>
      </c>
      <c r="GG379" s="210">
        <f t="shared" si="205"/>
        <v>0</v>
      </c>
      <c r="GH379" s="210">
        <f t="shared" si="205"/>
        <v>0</v>
      </c>
      <c r="GI379" s="210">
        <f t="shared" si="205"/>
        <v>0</v>
      </c>
      <c r="GK379" s="216">
        <f t="shared" si="155"/>
        <v>0</v>
      </c>
      <c r="GL379" s="216">
        <f t="shared" si="150"/>
        <v>0</v>
      </c>
      <c r="GM379" s="216">
        <f t="shared" si="151"/>
        <v>0</v>
      </c>
      <c r="GN379" s="216">
        <f t="shared" si="152"/>
        <v>0</v>
      </c>
    </row>
    <row r="380" spans="1:196" x14ac:dyDescent="0.35">
      <c r="A380" s="9">
        <f>Report!$C$4</f>
        <v>1</v>
      </c>
      <c r="B380" t="str">
        <f>VLOOKUP($A380,Centers!$B$1:$C$120,2,)</f>
        <v>GATE</v>
      </c>
      <c r="C380" s="209">
        <v>45066</v>
      </c>
      <c r="D380" s="113">
        <f>IF($A380=1,SUM(SUMIFS(Indent!$E:$E,Indent!$C:$C,Waterfall!$C380,Indent!$A:$A,Centers!$A$2),SUMIFS(Indent!$E:$E,Indent!$C:$C,Waterfall!$C380,Indent!$A:$A,Centers!$A$3),SUMIFS(Indent!$E:$E,Indent!$C:$C,Waterfall!$C380,Indent!$A:$A,Centers!$A$4),SUMIFS(Indent!$E:$E,Indent!$C:$C,Waterfall!$C380,Indent!$A:$A,Centers!$A$5),SUMIFS(Indent!$E:$E,Indent!$C:$C,Waterfall!$C380,Indent!$A:$A,Centers!$A$6),SUMIFS(Indent!$E:$E,Indent!$C:$C,Waterfall!$C380,Indent!$A:$A,Centers!$A$7),SUMIFS(Indent!$E:$E,Indent!$C:$C,Waterfall!$C380,Indent!$A:$A,Centers!$A$8)),SUMIFS(Indent!$E:$E,Indent!$C:$C,Waterfall!$C380,Indent!$A:$A,$A380))</f>
        <v>0</v>
      </c>
      <c r="E380" s="210">
        <f t="shared" si="148"/>
        <v>0</v>
      </c>
      <c r="F380" s="210">
        <f t="shared" ref="F380:BQ380" si="206">IFERROR(F189/$D189,0)</f>
        <v>0</v>
      </c>
      <c r="G380" s="210">
        <f t="shared" si="206"/>
        <v>0</v>
      </c>
      <c r="H380" s="210">
        <f t="shared" si="206"/>
        <v>0</v>
      </c>
      <c r="I380" s="210">
        <f t="shared" si="206"/>
        <v>0</v>
      </c>
      <c r="J380" s="210">
        <f t="shared" si="206"/>
        <v>0</v>
      </c>
      <c r="K380" s="210">
        <f t="shared" si="206"/>
        <v>0</v>
      </c>
      <c r="L380" s="210">
        <f t="shared" si="206"/>
        <v>0</v>
      </c>
      <c r="M380" s="210">
        <f t="shared" si="206"/>
        <v>0</v>
      </c>
      <c r="N380" s="210">
        <f t="shared" si="206"/>
        <v>0</v>
      </c>
      <c r="O380" s="210">
        <f t="shared" si="206"/>
        <v>0</v>
      </c>
      <c r="P380" s="210">
        <f t="shared" si="206"/>
        <v>0</v>
      </c>
      <c r="Q380" s="210">
        <f t="shared" si="206"/>
        <v>0</v>
      </c>
      <c r="R380" s="210">
        <f t="shared" si="206"/>
        <v>0</v>
      </c>
      <c r="S380" s="210">
        <f t="shared" si="206"/>
        <v>0</v>
      </c>
      <c r="T380" s="210">
        <f t="shared" si="206"/>
        <v>0</v>
      </c>
      <c r="U380" s="210">
        <f t="shared" si="206"/>
        <v>0</v>
      </c>
      <c r="V380" s="210">
        <f t="shared" si="206"/>
        <v>0</v>
      </c>
      <c r="W380" s="210">
        <f t="shared" si="206"/>
        <v>0</v>
      </c>
      <c r="X380" s="210">
        <f t="shared" si="206"/>
        <v>0</v>
      </c>
      <c r="Y380" s="210">
        <f t="shared" si="206"/>
        <v>0</v>
      </c>
      <c r="Z380" s="210">
        <f t="shared" si="206"/>
        <v>0</v>
      </c>
      <c r="AA380" s="210">
        <f t="shared" si="206"/>
        <v>0</v>
      </c>
      <c r="AB380" s="210">
        <f t="shared" si="206"/>
        <v>0</v>
      </c>
      <c r="AC380" s="210">
        <f t="shared" si="206"/>
        <v>0</v>
      </c>
      <c r="AD380" s="210">
        <f t="shared" si="206"/>
        <v>0</v>
      </c>
      <c r="AE380" s="210">
        <f t="shared" si="206"/>
        <v>0</v>
      </c>
      <c r="AF380" s="210">
        <f t="shared" si="206"/>
        <v>0</v>
      </c>
      <c r="AG380" s="210">
        <f t="shared" si="206"/>
        <v>0</v>
      </c>
      <c r="AH380" s="210">
        <f t="shared" si="206"/>
        <v>0</v>
      </c>
      <c r="AI380" s="210">
        <f t="shared" si="206"/>
        <v>0</v>
      </c>
      <c r="AJ380" s="210">
        <f t="shared" si="206"/>
        <v>0</v>
      </c>
      <c r="AK380" s="210">
        <f t="shared" si="206"/>
        <v>0</v>
      </c>
      <c r="AL380" s="210">
        <f t="shared" si="206"/>
        <v>0</v>
      </c>
      <c r="AM380" s="210">
        <f t="shared" si="206"/>
        <v>0</v>
      </c>
      <c r="AN380" s="210">
        <f t="shared" si="206"/>
        <v>0</v>
      </c>
      <c r="AO380" s="210">
        <f t="shared" si="206"/>
        <v>0</v>
      </c>
      <c r="AP380" s="210">
        <f t="shared" si="206"/>
        <v>0</v>
      </c>
      <c r="AQ380" s="210">
        <f t="shared" si="206"/>
        <v>0</v>
      </c>
      <c r="AR380" s="210">
        <f t="shared" si="206"/>
        <v>0</v>
      </c>
      <c r="AS380" s="210">
        <f t="shared" si="206"/>
        <v>0</v>
      </c>
      <c r="AT380" s="210">
        <f t="shared" si="206"/>
        <v>0</v>
      </c>
      <c r="AU380" s="210">
        <f t="shared" si="206"/>
        <v>0</v>
      </c>
      <c r="AV380" s="210">
        <f t="shared" si="206"/>
        <v>0</v>
      </c>
      <c r="AW380" s="210">
        <f t="shared" si="206"/>
        <v>0</v>
      </c>
      <c r="AX380" s="210">
        <f t="shared" si="206"/>
        <v>0</v>
      </c>
      <c r="AY380" s="210">
        <f t="shared" si="206"/>
        <v>0</v>
      </c>
      <c r="AZ380" s="210">
        <f t="shared" si="206"/>
        <v>0</v>
      </c>
      <c r="BA380" s="210">
        <f t="shared" si="206"/>
        <v>0</v>
      </c>
      <c r="BB380" s="210">
        <f t="shared" si="206"/>
        <v>0</v>
      </c>
      <c r="BC380" s="210">
        <f t="shared" si="206"/>
        <v>0</v>
      </c>
      <c r="BD380" s="210">
        <f t="shared" si="206"/>
        <v>0</v>
      </c>
      <c r="BE380" s="210">
        <f t="shared" si="206"/>
        <v>0</v>
      </c>
      <c r="BF380" s="210">
        <f t="shared" si="206"/>
        <v>0</v>
      </c>
      <c r="BG380" s="210">
        <f t="shared" si="206"/>
        <v>0</v>
      </c>
      <c r="BH380" s="210">
        <f t="shared" si="206"/>
        <v>0</v>
      </c>
      <c r="BI380" s="210">
        <f t="shared" si="206"/>
        <v>0</v>
      </c>
      <c r="BJ380" s="210">
        <f t="shared" si="206"/>
        <v>0</v>
      </c>
      <c r="BK380" s="210">
        <f t="shared" si="206"/>
        <v>0</v>
      </c>
      <c r="BL380" s="210">
        <f t="shared" si="206"/>
        <v>0</v>
      </c>
      <c r="BM380" s="210">
        <f t="shared" si="206"/>
        <v>0</v>
      </c>
      <c r="BN380" s="210">
        <f t="shared" si="206"/>
        <v>0</v>
      </c>
      <c r="BO380" s="210">
        <f t="shared" si="206"/>
        <v>0</v>
      </c>
      <c r="BP380" s="210">
        <f t="shared" si="206"/>
        <v>0</v>
      </c>
      <c r="BQ380" s="210">
        <f t="shared" si="206"/>
        <v>0</v>
      </c>
      <c r="BR380" s="210">
        <f t="shared" si="204"/>
        <v>0</v>
      </c>
      <c r="BS380" s="210">
        <f t="shared" si="204"/>
        <v>0</v>
      </c>
      <c r="BT380" s="210">
        <f t="shared" si="204"/>
        <v>0</v>
      </c>
      <c r="BU380" s="210">
        <f t="shared" si="204"/>
        <v>0</v>
      </c>
      <c r="BV380" s="210">
        <f t="shared" si="204"/>
        <v>0</v>
      </c>
      <c r="BW380" s="210">
        <f t="shared" si="204"/>
        <v>0</v>
      </c>
      <c r="BX380" s="210">
        <f t="shared" si="204"/>
        <v>0</v>
      </c>
      <c r="BY380" s="210">
        <f t="shared" si="204"/>
        <v>0</v>
      </c>
      <c r="BZ380" s="210">
        <f t="shared" si="204"/>
        <v>0</v>
      </c>
      <c r="CA380" s="210">
        <f t="shared" si="204"/>
        <v>0</v>
      </c>
      <c r="CB380" s="210">
        <f t="shared" si="204"/>
        <v>0</v>
      </c>
      <c r="CC380" s="210">
        <f t="shared" si="204"/>
        <v>0</v>
      </c>
      <c r="CD380" s="210">
        <f t="shared" si="204"/>
        <v>0</v>
      </c>
      <c r="CE380" s="210">
        <f t="shared" si="204"/>
        <v>0</v>
      </c>
      <c r="CF380" s="210">
        <f t="shared" si="204"/>
        <v>0</v>
      </c>
      <c r="CG380" s="210">
        <f t="shared" si="204"/>
        <v>0</v>
      </c>
      <c r="CH380" s="210">
        <f t="shared" si="204"/>
        <v>0</v>
      </c>
      <c r="CI380" s="210">
        <f t="shared" si="204"/>
        <v>0</v>
      </c>
      <c r="CJ380" s="210">
        <f t="shared" si="204"/>
        <v>0</v>
      </c>
      <c r="CK380" s="210">
        <f t="shared" si="204"/>
        <v>0</v>
      </c>
      <c r="CL380" s="210">
        <f t="shared" si="204"/>
        <v>0</v>
      </c>
      <c r="CM380" s="210">
        <f t="shared" si="204"/>
        <v>0</v>
      </c>
      <c r="CN380" s="210">
        <f t="shared" si="204"/>
        <v>0</v>
      </c>
      <c r="CO380" s="210">
        <f t="shared" si="204"/>
        <v>0</v>
      </c>
      <c r="CP380" s="210">
        <f t="shared" si="204"/>
        <v>0</v>
      </c>
      <c r="CQ380" s="210">
        <f t="shared" si="204"/>
        <v>0</v>
      </c>
      <c r="CR380" s="210">
        <f t="shared" si="204"/>
        <v>0</v>
      </c>
      <c r="CS380" s="210">
        <f t="shared" si="204"/>
        <v>0</v>
      </c>
      <c r="CT380" s="210">
        <f t="shared" si="204"/>
        <v>0</v>
      </c>
      <c r="CU380" s="210">
        <f t="shared" si="204"/>
        <v>0</v>
      </c>
      <c r="CV380" s="210">
        <f t="shared" si="204"/>
        <v>0</v>
      </c>
      <c r="CW380" s="210">
        <f t="shared" si="204"/>
        <v>0</v>
      </c>
      <c r="CX380" s="210">
        <f t="shared" si="204"/>
        <v>0</v>
      </c>
      <c r="CY380" s="210">
        <f t="shared" si="204"/>
        <v>0</v>
      </c>
      <c r="CZ380" s="210">
        <f t="shared" si="204"/>
        <v>0</v>
      </c>
      <c r="DA380" s="210">
        <f t="shared" si="204"/>
        <v>0</v>
      </c>
      <c r="DB380" s="210">
        <f t="shared" si="204"/>
        <v>0</v>
      </c>
      <c r="DC380" s="210">
        <f t="shared" si="204"/>
        <v>0</v>
      </c>
      <c r="DD380" s="210">
        <f t="shared" si="204"/>
        <v>0</v>
      </c>
      <c r="DE380" s="210">
        <f t="shared" si="204"/>
        <v>0</v>
      </c>
      <c r="DF380" s="210">
        <f t="shared" si="204"/>
        <v>0</v>
      </c>
      <c r="DG380" s="210">
        <f t="shared" si="204"/>
        <v>0</v>
      </c>
      <c r="DH380" s="210">
        <f t="shared" si="204"/>
        <v>0</v>
      </c>
      <c r="DI380" s="210">
        <f t="shared" si="204"/>
        <v>0</v>
      </c>
      <c r="DJ380" s="210">
        <f t="shared" si="204"/>
        <v>0</v>
      </c>
      <c r="DK380" s="210">
        <f t="shared" si="204"/>
        <v>0</v>
      </c>
      <c r="DL380" s="210">
        <f t="shared" si="204"/>
        <v>0</v>
      </c>
      <c r="DM380" s="210">
        <f t="shared" si="204"/>
        <v>0</v>
      </c>
      <c r="DN380" s="210">
        <f t="shared" si="204"/>
        <v>0</v>
      </c>
      <c r="DO380" s="210">
        <f t="shared" si="204"/>
        <v>0</v>
      </c>
      <c r="DP380" s="210">
        <f t="shared" si="204"/>
        <v>0</v>
      </c>
      <c r="DQ380" s="210">
        <f t="shared" si="204"/>
        <v>0</v>
      </c>
      <c r="DR380" s="210">
        <f t="shared" si="204"/>
        <v>0</v>
      </c>
      <c r="DS380" s="210">
        <f t="shared" si="204"/>
        <v>0</v>
      </c>
      <c r="DT380" s="210">
        <f t="shared" si="204"/>
        <v>0</v>
      </c>
      <c r="DU380" s="210">
        <f t="shared" si="204"/>
        <v>0</v>
      </c>
      <c r="DV380" s="210">
        <f t="shared" si="204"/>
        <v>0</v>
      </c>
      <c r="DW380" s="210">
        <f t="shared" si="204"/>
        <v>0</v>
      </c>
      <c r="DX380" s="210">
        <f t="shared" si="204"/>
        <v>0</v>
      </c>
      <c r="DY380" s="210">
        <f t="shared" si="204"/>
        <v>0</v>
      </c>
      <c r="DZ380" s="210">
        <f t="shared" si="204"/>
        <v>0</v>
      </c>
      <c r="EA380" s="210">
        <f t="shared" si="204"/>
        <v>0</v>
      </c>
      <c r="EB380" s="210">
        <f t="shared" si="204"/>
        <v>0</v>
      </c>
      <c r="EC380" s="210">
        <f t="shared" ref="EC380:GI380" si="207">IFERROR(EC189/$D189,0)</f>
        <v>0</v>
      </c>
      <c r="ED380" s="210">
        <f t="shared" si="207"/>
        <v>0</v>
      </c>
      <c r="EE380" s="210">
        <f t="shared" si="207"/>
        <v>0</v>
      </c>
      <c r="EF380" s="210">
        <f t="shared" si="207"/>
        <v>0</v>
      </c>
      <c r="EG380" s="210">
        <f t="shared" si="207"/>
        <v>0</v>
      </c>
      <c r="EH380" s="210">
        <f t="shared" si="207"/>
        <v>0</v>
      </c>
      <c r="EI380" s="210">
        <f t="shared" si="207"/>
        <v>0</v>
      </c>
      <c r="EJ380" s="210">
        <f t="shared" si="207"/>
        <v>0</v>
      </c>
      <c r="EK380" s="210">
        <f t="shared" si="207"/>
        <v>0</v>
      </c>
      <c r="EL380" s="210">
        <f t="shared" si="207"/>
        <v>0</v>
      </c>
      <c r="EM380" s="210">
        <f t="shared" si="207"/>
        <v>0</v>
      </c>
      <c r="EN380" s="210">
        <f t="shared" si="207"/>
        <v>0</v>
      </c>
      <c r="EO380" s="210">
        <f t="shared" si="207"/>
        <v>0</v>
      </c>
      <c r="EP380" s="210">
        <f t="shared" si="207"/>
        <v>0</v>
      </c>
      <c r="EQ380" s="210">
        <f t="shared" si="207"/>
        <v>0</v>
      </c>
      <c r="ER380" s="210">
        <f t="shared" si="207"/>
        <v>0</v>
      </c>
      <c r="ES380" s="210">
        <f t="shared" si="207"/>
        <v>0</v>
      </c>
      <c r="ET380" s="210">
        <f t="shared" si="207"/>
        <v>0</v>
      </c>
      <c r="EU380" s="210">
        <f t="shared" si="207"/>
        <v>0</v>
      </c>
      <c r="EV380" s="210">
        <f t="shared" si="207"/>
        <v>0</v>
      </c>
      <c r="EW380" s="210">
        <f t="shared" si="207"/>
        <v>0</v>
      </c>
      <c r="EX380" s="210">
        <f t="shared" si="207"/>
        <v>0</v>
      </c>
      <c r="EY380" s="210">
        <f t="shared" si="207"/>
        <v>0</v>
      </c>
      <c r="EZ380" s="210">
        <f t="shared" si="207"/>
        <v>0</v>
      </c>
      <c r="FA380" s="210">
        <f t="shared" si="207"/>
        <v>0</v>
      </c>
      <c r="FB380" s="210">
        <f t="shared" si="207"/>
        <v>0</v>
      </c>
      <c r="FC380" s="210">
        <f t="shared" si="207"/>
        <v>0</v>
      </c>
      <c r="FD380" s="210">
        <f t="shared" si="207"/>
        <v>0</v>
      </c>
      <c r="FE380" s="210">
        <f t="shared" si="207"/>
        <v>0</v>
      </c>
      <c r="FF380" s="210">
        <f t="shared" si="207"/>
        <v>0</v>
      </c>
      <c r="FG380" s="210">
        <f t="shared" si="207"/>
        <v>0</v>
      </c>
      <c r="FH380" s="210">
        <f t="shared" si="207"/>
        <v>0</v>
      </c>
      <c r="FI380" s="210">
        <f t="shared" si="207"/>
        <v>0</v>
      </c>
      <c r="FJ380" s="210">
        <f t="shared" si="207"/>
        <v>0</v>
      </c>
      <c r="FK380" s="210">
        <f t="shared" si="207"/>
        <v>0</v>
      </c>
      <c r="FL380" s="210">
        <f t="shared" si="207"/>
        <v>0</v>
      </c>
      <c r="FM380" s="210">
        <f t="shared" si="207"/>
        <v>0</v>
      </c>
      <c r="FN380" s="210">
        <f t="shared" si="207"/>
        <v>0</v>
      </c>
      <c r="FO380" s="210">
        <f t="shared" si="207"/>
        <v>0</v>
      </c>
      <c r="FP380" s="210">
        <f t="shared" si="207"/>
        <v>0</v>
      </c>
      <c r="FQ380" s="210">
        <f t="shared" si="207"/>
        <v>0</v>
      </c>
      <c r="FR380" s="210">
        <f t="shared" si="207"/>
        <v>0</v>
      </c>
      <c r="FS380" s="210">
        <f t="shared" si="207"/>
        <v>0</v>
      </c>
      <c r="FT380" s="210">
        <f t="shared" si="207"/>
        <v>0</v>
      </c>
      <c r="FU380" s="210">
        <f t="shared" si="207"/>
        <v>0</v>
      </c>
      <c r="FV380" s="210">
        <f t="shared" si="207"/>
        <v>0</v>
      </c>
      <c r="FW380" s="210">
        <f t="shared" si="207"/>
        <v>0</v>
      </c>
      <c r="FX380" s="210">
        <f t="shared" si="207"/>
        <v>0</v>
      </c>
      <c r="FY380" s="210">
        <f t="shared" si="207"/>
        <v>0</v>
      </c>
      <c r="FZ380" s="210">
        <f t="shared" si="207"/>
        <v>0</v>
      </c>
      <c r="GA380" s="210">
        <f t="shared" si="207"/>
        <v>0</v>
      </c>
      <c r="GB380" s="210">
        <f t="shared" si="207"/>
        <v>0</v>
      </c>
      <c r="GC380" s="210">
        <f t="shared" si="207"/>
        <v>0</v>
      </c>
      <c r="GD380" s="210">
        <f t="shared" si="207"/>
        <v>0</v>
      </c>
      <c r="GE380" s="210">
        <f t="shared" si="207"/>
        <v>0</v>
      </c>
      <c r="GF380" s="210">
        <f t="shared" si="207"/>
        <v>0</v>
      </c>
      <c r="GG380" s="210">
        <f t="shared" si="207"/>
        <v>0</v>
      </c>
      <c r="GH380" s="210">
        <f t="shared" si="207"/>
        <v>0</v>
      </c>
      <c r="GI380" s="210">
        <f t="shared" si="207"/>
        <v>0</v>
      </c>
      <c r="GK380" s="216">
        <f t="shared" si="155"/>
        <v>0</v>
      </c>
      <c r="GL380" s="216">
        <f t="shared" si="150"/>
        <v>0</v>
      </c>
      <c r="GM380" s="216">
        <f t="shared" si="151"/>
        <v>0</v>
      </c>
      <c r="GN380" s="216">
        <f t="shared" si="152"/>
        <v>0</v>
      </c>
    </row>
    <row r="381" spans="1:196" x14ac:dyDescent="0.35">
      <c r="GK381" s="215">
        <f>AVERAGEIF(GK194:GK380,"&gt;"&amp;0)</f>
        <v>0.43206337318080862</v>
      </c>
      <c r="GL381" s="215">
        <f t="shared" ref="GL381:GN381" si="208">AVERAGEIF(GL194:GL380,"&gt;"&amp;0)</f>
        <v>0.29171331535913542</v>
      </c>
      <c r="GM381" s="215">
        <f t="shared" si="208"/>
        <v>0.21412255267872024</v>
      </c>
      <c r="GN381" s="215">
        <f t="shared" si="208"/>
        <v>0.13097976891425064</v>
      </c>
    </row>
  </sheetData>
  <mergeCells count="1">
    <mergeCell ref="E193:GI193"/>
  </mergeCells>
  <conditionalFormatting sqref="E194:GI380">
    <cfRule type="cellIs" dxfId="2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8E77E-854F-43E9-8444-D98EEC0664FD}">
  <sheetPr codeName="Sheet4"/>
  <dimension ref="A1:F8423"/>
  <sheetViews>
    <sheetView zoomScaleNormal="100" workbookViewId="0"/>
  </sheetViews>
  <sheetFormatPr defaultRowHeight="14.5" x14ac:dyDescent="0.35"/>
  <cols>
    <col min="2" max="2" width="23" bestFit="1" customWidth="1"/>
    <col min="3" max="3" width="10.08984375" bestFit="1" customWidth="1"/>
    <col min="4" max="4" width="13.6328125" bestFit="1" customWidth="1"/>
    <col min="10" max="10" width="12.08984375" bestFit="1" customWidth="1"/>
  </cols>
  <sheetData>
    <row r="1" spans="1:6" x14ac:dyDescent="0.35">
      <c r="A1" s="1" t="s">
        <v>210</v>
      </c>
      <c r="B1" s="1" t="s">
        <v>2</v>
      </c>
      <c r="C1" s="218" t="s">
        <v>212</v>
      </c>
      <c r="D1" s="1" t="s">
        <v>216</v>
      </c>
      <c r="E1" s="1" t="s">
        <v>217</v>
      </c>
      <c r="F1" s="1"/>
    </row>
    <row r="2" spans="1:6" x14ac:dyDescent="0.35">
      <c r="A2" s="1">
        <v>1</v>
      </c>
      <c r="B2" s="1" t="s">
        <v>70</v>
      </c>
      <c r="C2" s="218">
        <v>44879</v>
      </c>
      <c r="D2" s="1">
        <v>3</v>
      </c>
      <c r="E2" s="1">
        <v>54</v>
      </c>
      <c r="F2" s="62"/>
    </row>
    <row r="3" spans="1:6" x14ac:dyDescent="0.35">
      <c r="A3" s="1">
        <v>1</v>
      </c>
      <c r="B3" s="1" t="s">
        <v>70</v>
      </c>
      <c r="C3" s="218">
        <v>44880</v>
      </c>
      <c r="D3" s="1">
        <v>805</v>
      </c>
      <c r="E3" s="1">
        <v>23958</v>
      </c>
      <c r="F3" s="62"/>
    </row>
    <row r="4" spans="1:6" x14ac:dyDescent="0.35">
      <c r="A4" s="1">
        <v>1</v>
      </c>
      <c r="B4" s="1" t="s">
        <v>70</v>
      </c>
      <c r="C4" s="218">
        <v>44881</v>
      </c>
      <c r="D4" s="1">
        <v>882</v>
      </c>
      <c r="E4" s="1">
        <v>37800</v>
      </c>
      <c r="F4" s="62"/>
    </row>
    <row r="5" spans="1:6" x14ac:dyDescent="0.35">
      <c r="A5" s="1">
        <v>1</v>
      </c>
      <c r="B5" s="1" t="s">
        <v>70</v>
      </c>
      <c r="C5" s="218">
        <v>44882</v>
      </c>
      <c r="D5" s="1">
        <v>822</v>
      </c>
      <c r="E5" s="1">
        <v>38313</v>
      </c>
      <c r="F5" s="62"/>
    </row>
    <row r="6" spans="1:6" x14ac:dyDescent="0.35">
      <c r="A6" s="1">
        <v>1</v>
      </c>
      <c r="B6" s="1" t="s">
        <v>70</v>
      </c>
      <c r="C6" s="218">
        <v>44883</v>
      </c>
      <c r="D6" s="1">
        <v>833</v>
      </c>
      <c r="E6" s="1">
        <v>38340</v>
      </c>
      <c r="F6" s="62"/>
    </row>
    <row r="7" spans="1:6" x14ac:dyDescent="0.35">
      <c r="A7" s="1">
        <v>1</v>
      </c>
      <c r="B7" s="1" t="s">
        <v>70</v>
      </c>
      <c r="C7" s="218">
        <v>44884</v>
      </c>
      <c r="D7" s="1">
        <v>831</v>
      </c>
      <c r="E7" s="1">
        <v>44586</v>
      </c>
      <c r="F7" s="62"/>
    </row>
    <row r="8" spans="1:6" x14ac:dyDescent="0.35">
      <c r="A8" s="1">
        <v>1</v>
      </c>
      <c r="B8" s="1" t="s">
        <v>70</v>
      </c>
      <c r="C8" s="218">
        <v>44886</v>
      </c>
      <c r="D8" s="1">
        <v>22</v>
      </c>
      <c r="E8" s="1">
        <v>711</v>
      </c>
      <c r="F8" s="62"/>
    </row>
    <row r="9" spans="1:6" x14ac:dyDescent="0.35">
      <c r="A9" s="1">
        <v>1</v>
      </c>
      <c r="B9" s="1" t="s">
        <v>70</v>
      </c>
      <c r="C9" s="218">
        <v>44887</v>
      </c>
      <c r="D9" s="1">
        <v>82</v>
      </c>
      <c r="E9" s="1">
        <v>4437</v>
      </c>
      <c r="F9" s="62"/>
    </row>
    <row r="10" spans="1:6" x14ac:dyDescent="0.35">
      <c r="A10" s="1">
        <v>1</v>
      </c>
      <c r="B10" s="1" t="s">
        <v>70</v>
      </c>
      <c r="C10" s="218">
        <v>44888</v>
      </c>
      <c r="D10" s="1">
        <v>318</v>
      </c>
      <c r="E10" s="1">
        <v>9846</v>
      </c>
      <c r="F10" s="62"/>
    </row>
    <row r="11" spans="1:6" x14ac:dyDescent="0.35">
      <c r="A11" s="1">
        <v>1</v>
      </c>
      <c r="B11" s="1" t="s">
        <v>70</v>
      </c>
      <c r="C11" s="218">
        <v>44889</v>
      </c>
      <c r="D11" s="1">
        <v>310</v>
      </c>
      <c r="E11" s="1">
        <v>9792</v>
      </c>
      <c r="F11" s="62"/>
    </row>
    <row r="12" spans="1:6" x14ac:dyDescent="0.35">
      <c r="A12" s="1">
        <v>1</v>
      </c>
      <c r="B12" s="1" t="s">
        <v>70</v>
      </c>
      <c r="C12" s="218">
        <v>44890</v>
      </c>
      <c r="D12" s="1">
        <v>701</v>
      </c>
      <c r="E12" s="1">
        <v>27369</v>
      </c>
      <c r="F12" s="62"/>
    </row>
    <row r="13" spans="1:6" x14ac:dyDescent="0.35">
      <c r="A13" s="1">
        <v>1</v>
      </c>
      <c r="B13" s="1" t="s">
        <v>70</v>
      </c>
      <c r="C13" s="218">
        <v>44891</v>
      </c>
      <c r="D13" s="1">
        <v>594</v>
      </c>
      <c r="E13" s="1">
        <v>24264</v>
      </c>
      <c r="F13" s="62"/>
    </row>
    <row r="14" spans="1:6" x14ac:dyDescent="0.35">
      <c r="A14" s="1">
        <v>1</v>
      </c>
      <c r="B14" s="1" t="s">
        <v>70</v>
      </c>
      <c r="C14" s="218">
        <v>44892</v>
      </c>
      <c r="D14" s="1">
        <v>649</v>
      </c>
      <c r="E14" s="1">
        <v>24822</v>
      </c>
      <c r="F14" s="62"/>
    </row>
    <row r="15" spans="1:6" x14ac:dyDescent="0.35">
      <c r="A15" s="1">
        <v>1</v>
      </c>
      <c r="B15" s="1" t="s">
        <v>70</v>
      </c>
      <c r="C15" s="218">
        <v>44893</v>
      </c>
      <c r="D15" s="1">
        <v>578</v>
      </c>
      <c r="E15" s="1">
        <v>22437</v>
      </c>
      <c r="F15" s="62"/>
    </row>
    <row r="16" spans="1:6" x14ac:dyDescent="0.35">
      <c r="A16" s="1">
        <v>1</v>
      </c>
      <c r="B16" s="1" t="s">
        <v>70</v>
      </c>
      <c r="C16" s="218">
        <v>44894</v>
      </c>
      <c r="D16" s="1">
        <v>585</v>
      </c>
      <c r="E16" s="1">
        <v>22095</v>
      </c>
      <c r="F16" s="62"/>
    </row>
    <row r="17" spans="1:6" x14ac:dyDescent="0.35">
      <c r="A17" s="1">
        <v>1</v>
      </c>
      <c r="B17" s="1" t="s">
        <v>70</v>
      </c>
      <c r="C17" s="218">
        <v>44895</v>
      </c>
      <c r="D17" s="1">
        <v>552</v>
      </c>
      <c r="E17" s="1">
        <v>24426</v>
      </c>
      <c r="F17" s="62"/>
    </row>
    <row r="18" spans="1:6" x14ac:dyDescent="0.35">
      <c r="A18" s="1">
        <v>1</v>
      </c>
      <c r="B18" s="1" t="s">
        <v>70</v>
      </c>
      <c r="C18" s="218">
        <v>44896</v>
      </c>
      <c r="D18" s="1">
        <v>480</v>
      </c>
      <c r="E18" s="1">
        <v>20349</v>
      </c>
      <c r="F18" s="62"/>
    </row>
    <row r="19" spans="1:6" x14ac:dyDescent="0.35">
      <c r="A19" s="1">
        <v>1</v>
      </c>
      <c r="B19" s="1" t="s">
        <v>70</v>
      </c>
      <c r="C19" s="218">
        <v>44897</v>
      </c>
      <c r="D19" s="1">
        <v>371</v>
      </c>
      <c r="E19" s="1">
        <v>14724</v>
      </c>
      <c r="F19" s="62"/>
    </row>
    <row r="20" spans="1:6" x14ac:dyDescent="0.35">
      <c r="A20" s="1">
        <v>1</v>
      </c>
      <c r="B20" s="1" t="s">
        <v>70</v>
      </c>
      <c r="C20" s="218">
        <v>44898</v>
      </c>
      <c r="D20" s="1">
        <v>205</v>
      </c>
      <c r="E20" s="1">
        <v>9351</v>
      </c>
      <c r="F20" s="62"/>
    </row>
    <row r="21" spans="1:6" x14ac:dyDescent="0.35">
      <c r="A21" s="1">
        <v>1</v>
      </c>
      <c r="B21" s="1" t="s">
        <v>70</v>
      </c>
      <c r="C21" s="218">
        <v>44899</v>
      </c>
      <c r="D21" s="1">
        <v>330</v>
      </c>
      <c r="E21" s="1">
        <v>13509</v>
      </c>
      <c r="F21" s="62"/>
    </row>
    <row r="22" spans="1:6" x14ac:dyDescent="0.35">
      <c r="A22" s="1">
        <v>1</v>
      </c>
      <c r="B22" s="1" t="s">
        <v>70</v>
      </c>
      <c r="C22" s="218">
        <v>44900</v>
      </c>
      <c r="D22" s="1">
        <v>314</v>
      </c>
      <c r="E22" s="1">
        <v>17748</v>
      </c>
      <c r="F22" s="62"/>
    </row>
    <row r="23" spans="1:6" x14ac:dyDescent="0.35">
      <c r="A23" s="1">
        <v>1</v>
      </c>
      <c r="B23" s="1" t="s">
        <v>70</v>
      </c>
      <c r="C23" s="218">
        <v>44901</v>
      </c>
      <c r="D23" s="1">
        <v>452</v>
      </c>
      <c r="E23" s="1">
        <v>21546</v>
      </c>
      <c r="F23" s="62"/>
    </row>
    <row r="24" spans="1:6" x14ac:dyDescent="0.35">
      <c r="A24" s="1">
        <v>1</v>
      </c>
      <c r="B24" s="1" t="s">
        <v>70</v>
      </c>
      <c r="C24" s="218">
        <v>44902</v>
      </c>
      <c r="D24" s="1">
        <v>374</v>
      </c>
      <c r="E24" s="1">
        <v>20889</v>
      </c>
      <c r="F24" s="62"/>
    </row>
    <row r="25" spans="1:6" x14ac:dyDescent="0.35">
      <c r="A25" s="1">
        <v>1</v>
      </c>
      <c r="B25" s="1" t="s">
        <v>70</v>
      </c>
      <c r="C25" s="218">
        <v>44903</v>
      </c>
      <c r="D25" s="1">
        <v>372</v>
      </c>
      <c r="E25" s="1">
        <v>21717</v>
      </c>
      <c r="F25" s="62"/>
    </row>
    <row r="26" spans="1:6" x14ac:dyDescent="0.35">
      <c r="A26" s="1">
        <v>1</v>
      </c>
      <c r="B26" s="1" t="s">
        <v>70</v>
      </c>
      <c r="C26" s="218">
        <v>44904</v>
      </c>
      <c r="D26" s="1">
        <v>327</v>
      </c>
      <c r="E26" s="1">
        <v>19692</v>
      </c>
      <c r="F26" s="62"/>
    </row>
    <row r="27" spans="1:6" x14ac:dyDescent="0.35">
      <c r="A27" s="1">
        <v>1</v>
      </c>
      <c r="B27" s="1" t="s">
        <v>70</v>
      </c>
      <c r="C27" s="218">
        <v>44905</v>
      </c>
      <c r="D27" s="1">
        <v>303</v>
      </c>
      <c r="E27" s="1">
        <v>17028</v>
      </c>
      <c r="F27" s="62"/>
    </row>
    <row r="28" spans="1:6" x14ac:dyDescent="0.35">
      <c r="A28" s="1">
        <v>1</v>
      </c>
      <c r="B28" s="1" t="s">
        <v>70</v>
      </c>
      <c r="C28" s="218">
        <v>44906</v>
      </c>
      <c r="D28" s="1">
        <v>77</v>
      </c>
      <c r="E28" s="1">
        <v>4077</v>
      </c>
      <c r="F28" s="62"/>
    </row>
    <row r="29" spans="1:6" x14ac:dyDescent="0.35">
      <c r="A29" s="1">
        <v>1</v>
      </c>
      <c r="B29" s="1" t="s">
        <v>70</v>
      </c>
      <c r="C29" s="218">
        <v>44907</v>
      </c>
      <c r="D29" s="1">
        <v>423</v>
      </c>
      <c r="E29" s="1">
        <v>22437</v>
      </c>
      <c r="F29" s="62"/>
    </row>
    <row r="30" spans="1:6" x14ac:dyDescent="0.35">
      <c r="A30" s="1">
        <v>1</v>
      </c>
      <c r="B30" s="1" t="s">
        <v>70</v>
      </c>
      <c r="C30" s="218">
        <v>44908</v>
      </c>
      <c r="D30" s="1">
        <v>315</v>
      </c>
      <c r="E30" s="1">
        <v>17190</v>
      </c>
      <c r="F30" s="62"/>
    </row>
    <row r="31" spans="1:6" x14ac:dyDescent="0.35">
      <c r="A31" s="1">
        <v>1</v>
      </c>
      <c r="B31" s="1" t="s">
        <v>70</v>
      </c>
      <c r="C31" s="218">
        <v>44909</v>
      </c>
      <c r="D31" s="1">
        <v>331</v>
      </c>
      <c r="E31" s="1">
        <v>17901</v>
      </c>
      <c r="F31" s="62"/>
    </row>
    <row r="32" spans="1:6" x14ac:dyDescent="0.35">
      <c r="A32" s="1">
        <v>1</v>
      </c>
      <c r="B32" s="1" t="s">
        <v>70</v>
      </c>
      <c r="C32" s="218">
        <v>44910</v>
      </c>
      <c r="D32" s="1">
        <v>271</v>
      </c>
      <c r="E32" s="1">
        <v>14751</v>
      </c>
      <c r="F32" s="62"/>
    </row>
    <row r="33" spans="1:6" x14ac:dyDescent="0.35">
      <c r="A33" s="1">
        <v>1</v>
      </c>
      <c r="B33" s="1" t="s">
        <v>70</v>
      </c>
      <c r="C33" s="218">
        <v>44911</v>
      </c>
      <c r="D33" s="1">
        <v>173</v>
      </c>
      <c r="E33" s="1">
        <v>9594</v>
      </c>
      <c r="F33" s="62"/>
    </row>
    <row r="34" spans="1:6" x14ac:dyDescent="0.35">
      <c r="A34" s="1">
        <v>1</v>
      </c>
      <c r="B34" s="1" t="s">
        <v>70</v>
      </c>
      <c r="C34" s="218">
        <v>44912</v>
      </c>
      <c r="D34" s="1">
        <v>391</v>
      </c>
      <c r="E34" s="1">
        <v>20574</v>
      </c>
      <c r="F34" s="62"/>
    </row>
    <row r="35" spans="1:6" x14ac:dyDescent="0.35">
      <c r="A35" s="1">
        <v>1</v>
      </c>
      <c r="B35" s="1" t="s">
        <v>70</v>
      </c>
      <c r="C35" s="218">
        <v>44913</v>
      </c>
      <c r="D35" s="1">
        <v>407</v>
      </c>
      <c r="E35" s="1">
        <v>21051</v>
      </c>
      <c r="F35" s="62"/>
    </row>
    <row r="36" spans="1:6" x14ac:dyDescent="0.35">
      <c r="A36" s="1">
        <v>1</v>
      </c>
      <c r="B36" s="1" t="s">
        <v>70</v>
      </c>
      <c r="C36" s="218">
        <v>44914</v>
      </c>
      <c r="D36" s="1">
        <v>367</v>
      </c>
      <c r="E36" s="1">
        <v>20862</v>
      </c>
      <c r="F36" s="62"/>
    </row>
    <row r="37" spans="1:6" x14ac:dyDescent="0.35">
      <c r="A37" s="1">
        <v>1</v>
      </c>
      <c r="B37" s="1" t="s">
        <v>70</v>
      </c>
      <c r="C37" s="218">
        <v>44915</v>
      </c>
      <c r="D37" s="1">
        <v>379</v>
      </c>
      <c r="E37" s="1">
        <v>21231</v>
      </c>
      <c r="F37" s="62"/>
    </row>
    <row r="38" spans="1:6" x14ac:dyDescent="0.35">
      <c r="A38" s="1">
        <v>1</v>
      </c>
      <c r="B38" s="1" t="s">
        <v>70</v>
      </c>
      <c r="C38" s="218">
        <v>44916</v>
      </c>
      <c r="D38" s="1">
        <v>319</v>
      </c>
      <c r="E38" s="1">
        <v>18324</v>
      </c>
      <c r="F38" s="62"/>
    </row>
    <row r="39" spans="1:6" x14ac:dyDescent="0.35">
      <c r="A39" s="1">
        <v>1</v>
      </c>
      <c r="B39" s="1" t="s">
        <v>70</v>
      </c>
      <c r="C39" s="218">
        <v>44917</v>
      </c>
      <c r="D39" s="1">
        <v>282</v>
      </c>
      <c r="E39" s="1">
        <v>15057</v>
      </c>
      <c r="F39" s="62"/>
    </row>
    <row r="40" spans="1:6" x14ac:dyDescent="0.35">
      <c r="A40" s="1">
        <v>1</v>
      </c>
      <c r="B40" s="1" t="s">
        <v>70</v>
      </c>
      <c r="C40" s="218">
        <v>44918</v>
      </c>
      <c r="D40" s="1">
        <v>257</v>
      </c>
      <c r="E40" s="1">
        <v>12294</v>
      </c>
      <c r="F40" s="62"/>
    </row>
    <row r="41" spans="1:6" x14ac:dyDescent="0.35">
      <c r="A41" s="1">
        <v>1</v>
      </c>
      <c r="B41" s="1" t="s">
        <v>70</v>
      </c>
      <c r="C41" s="218">
        <v>44919</v>
      </c>
      <c r="D41" s="1">
        <v>480</v>
      </c>
      <c r="E41" s="1">
        <v>20376</v>
      </c>
      <c r="F41" s="62"/>
    </row>
    <row r="42" spans="1:6" x14ac:dyDescent="0.35">
      <c r="A42" s="1">
        <v>1</v>
      </c>
      <c r="B42" s="1" t="s">
        <v>70</v>
      </c>
      <c r="C42" s="218">
        <v>44920</v>
      </c>
      <c r="D42" s="1">
        <v>381</v>
      </c>
      <c r="E42" s="1">
        <v>17361</v>
      </c>
      <c r="F42" s="62"/>
    </row>
    <row r="43" spans="1:6" x14ac:dyDescent="0.35">
      <c r="A43" s="1">
        <v>1</v>
      </c>
      <c r="B43" s="1" t="s">
        <v>70</v>
      </c>
      <c r="C43" s="218">
        <v>44921</v>
      </c>
      <c r="D43" s="1">
        <v>330</v>
      </c>
      <c r="E43" s="1">
        <v>15849</v>
      </c>
      <c r="F43" s="62"/>
    </row>
    <row r="44" spans="1:6" x14ac:dyDescent="0.35">
      <c r="A44" s="1">
        <v>1</v>
      </c>
      <c r="B44" s="1" t="s">
        <v>70</v>
      </c>
      <c r="C44" s="218">
        <v>44922</v>
      </c>
      <c r="D44" s="1">
        <v>448</v>
      </c>
      <c r="E44" s="1">
        <v>20394</v>
      </c>
      <c r="F44" s="62"/>
    </row>
    <row r="45" spans="1:6" x14ac:dyDescent="0.35">
      <c r="A45" s="1">
        <v>1</v>
      </c>
      <c r="B45" s="1" t="s">
        <v>70</v>
      </c>
      <c r="C45" s="218">
        <v>44923</v>
      </c>
      <c r="D45" s="1">
        <v>390</v>
      </c>
      <c r="E45" s="1">
        <v>18999</v>
      </c>
      <c r="F45" s="62"/>
    </row>
    <row r="46" spans="1:6" x14ac:dyDescent="0.35">
      <c r="A46" s="1">
        <v>1</v>
      </c>
      <c r="B46" s="1" t="s">
        <v>70</v>
      </c>
      <c r="C46" s="218">
        <v>44924</v>
      </c>
      <c r="D46" s="1">
        <v>294</v>
      </c>
      <c r="E46" s="1">
        <v>14643</v>
      </c>
      <c r="F46" s="62"/>
    </row>
    <row r="47" spans="1:6" x14ac:dyDescent="0.35">
      <c r="A47" s="1">
        <v>1</v>
      </c>
      <c r="B47" s="1" t="s">
        <v>70</v>
      </c>
      <c r="C47" s="218">
        <v>44925</v>
      </c>
      <c r="D47" s="1">
        <v>221</v>
      </c>
      <c r="E47" s="1">
        <v>11520</v>
      </c>
      <c r="F47" s="62"/>
    </row>
    <row r="48" spans="1:6" x14ac:dyDescent="0.35">
      <c r="A48" s="1">
        <v>1</v>
      </c>
      <c r="B48" s="1" t="s">
        <v>70</v>
      </c>
      <c r="C48" s="218">
        <v>44926</v>
      </c>
      <c r="D48" s="1">
        <v>277</v>
      </c>
      <c r="E48" s="1">
        <v>15471</v>
      </c>
      <c r="F48" s="62"/>
    </row>
    <row r="49" spans="1:6" x14ac:dyDescent="0.35">
      <c r="A49" s="1">
        <v>1</v>
      </c>
      <c r="B49" s="1" t="s">
        <v>70</v>
      </c>
      <c r="C49" s="218">
        <v>44927</v>
      </c>
      <c r="D49" s="1">
        <v>101</v>
      </c>
      <c r="E49" s="1">
        <v>5229</v>
      </c>
      <c r="F49" s="62"/>
    </row>
    <row r="50" spans="1:6" x14ac:dyDescent="0.35">
      <c r="A50" s="1">
        <v>1</v>
      </c>
      <c r="B50" s="1" t="s">
        <v>70</v>
      </c>
      <c r="C50" s="218">
        <v>44928</v>
      </c>
      <c r="D50" s="1">
        <v>193</v>
      </c>
      <c r="E50" s="1">
        <v>9495</v>
      </c>
      <c r="F50" s="62"/>
    </row>
    <row r="51" spans="1:6" x14ac:dyDescent="0.35">
      <c r="A51" s="1">
        <v>1</v>
      </c>
      <c r="B51" s="1" t="s">
        <v>70</v>
      </c>
      <c r="C51" s="218">
        <v>44929</v>
      </c>
      <c r="D51" s="1">
        <v>380</v>
      </c>
      <c r="E51" s="1">
        <v>19314</v>
      </c>
      <c r="F51" s="62"/>
    </row>
    <row r="52" spans="1:6" x14ac:dyDescent="0.35">
      <c r="A52" s="1">
        <v>1</v>
      </c>
      <c r="B52" s="1" t="s">
        <v>70</v>
      </c>
      <c r="C52" s="218">
        <v>44930</v>
      </c>
      <c r="D52" s="1">
        <v>497</v>
      </c>
      <c r="E52" s="1">
        <v>27585</v>
      </c>
      <c r="F52" s="62"/>
    </row>
    <row r="53" spans="1:6" x14ac:dyDescent="0.35">
      <c r="A53" s="1">
        <v>1</v>
      </c>
      <c r="B53" s="1" t="s">
        <v>70</v>
      </c>
      <c r="C53" s="218">
        <v>44931</v>
      </c>
      <c r="D53" s="1">
        <v>476</v>
      </c>
      <c r="E53" s="1">
        <v>27270</v>
      </c>
      <c r="F53" s="62"/>
    </row>
    <row r="54" spans="1:6" x14ac:dyDescent="0.35">
      <c r="A54" s="1">
        <v>1</v>
      </c>
      <c r="B54" s="1" t="s">
        <v>70</v>
      </c>
      <c r="C54" s="218">
        <v>44932</v>
      </c>
      <c r="D54" s="1">
        <v>479</v>
      </c>
      <c r="E54" s="1">
        <v>26631</v>
      </c>
      <c r="F54" s="62"/>
    </row>
    <row r="55" spans="1:6" x14ac:dyDescent="0.35">
      <c r="A55" s="1">
        <v>1</v>
      </c>
      <c r="B55" s="1" t="s">
        <v>70</v>
      </c>
      <c r="C55" s="218">
        <v>44933</v>
      </c>
      <c r="D55" s="1">
        <v>369</v>
      </c>
      <c r="E55" s="1">
        <v>20124</v>
      </c>
      <c r="F55" s="62"/>
    </row>
    <row r="56" spans="1:6" x14ac:dyDescent="0.35">
      <c r="A56" s="1">
        <v>1</v>
      </c>
      <c r="B56" s="1" t="s">
        <v>70</v>
      </c>
      <c r="C56" s="218">
        <v>44934</v>
      </c>
      <c r="D56" s="1">
        <v>475</v>
      </c>
      <c r="E56" s="1">
        <v>26649</v>
      </c>
      <c r="F56" s="62"/>
    </row>
    <row r="57" spans="1:6" x14ac:dyDescent="0.35">
      <c r="A57" s="1">
        <v>1</v>
      </c>
      <c r="B57" s="1" t="s">
        <v>70</v>
      </c>
      <c r="C57" s="218">
        <v>44935</v>
      </c>
      <c r="D57" s="1">
        <v>252</v>
      </c>
      <c r="E57" s="1">
        <v>14139</v>
      </c>
      <c r="F57" s="62"/>
    </row>
    <row r="58" spans="1:6" x14ac:dyDescent="0.35">
      <c r="A58" s="1">
        <v>1</v>
      </c>
      <c r="B58" s="1" t="s">
        <v>70</v>
      </c>
      <c r="C58" s="218">
        <v>44936</v>
      </c>
      <c r="D58" s="1">
        <v>417</v>
      </c>
      <c r="E58" s="1">
        <v>21789</v>
      </c>
      <c r="F58" s="62"/>
    </row>
    <row r="59" spans="1:6" x14ac:dyDescent="0.35">
      <c r="A59" s="1">
        <v>1</v>
      </c>
      <c r="B59" s="1" t="s">
        <v>70</v>
      </c>
      <c r="C59" s="218">
        <v>44937</v>
      </c>
      <c r="D59" s="1">
        <v>467</v>
      </c>
      <c r="E59" s="1">
        <v>24156</v>
      </c>
      <c r="F59" s="62"/>
    </row>
    <row r="60" spans="1:6" x14ac:dyDescent="0.35">
      <c r="A60" s="1">
        <v>1</v>
      </c>
      <c r="B60" s="1" t="s">
        <v>70</v>
      </c>
      <c r="C60" s="218">
        <v>44938</v>
      </c>
      <c r="D60" s="1">
        <v>481</v>
      </c>
      <c r="E60" s="1">
        <v>25335</v>
      </c>
      <c r="F60" s="62"/>
    </row>
    <row r="61" spans="1:6" x14ac:dyDescent="0.35">
      <c r="A61" s="1">
        <v>1</v>
      </c>
      <c r="B61" s="1" t="s">
        <v>70</v>
      </c>
      <c r="C61" s="218">
        <v>44939</v>
      </c>
      <c r="D61" s="1">
        <v>473</v>
      </c>
      <c r="E61" s="1">
        <v>25326</v>
      </c>
      <c r="F61" s="62"/>
    </row>
    <row r="62" spans="1:6" x14ac:dyDescent="0.35">
      <c r="A62" s="1">
        <v>1</v>
      </c>
      <c r="B62" s="1" t="s">
        <v>70</v>
      </c>
      <c r="C62" s="218">
        <v>44940</v>
      </c>
      <c r="D62" s="1">
        <v>392</v>
      </c>
      <c r="E62" s="1">
        <v>21024</v>
      </c>
      <c r="F62" s="62"/>
    </row>
    <row r="63" spans="1:6" x14ac:dyDescent="0.35">
      <c r="A63" s="1">
        <v>1</v>
      </c>
      <c r="B63" s="1" t="s">
        <v>70</v>
      </c>
      <c r="C63" s="218">
        <v>44941</v>
      </c>
      <c r="D63" s="1">
        <v>349</v>
      </c>
      <c r="E63" s="1">
        <v>18486</v>
      </c>
      <c r="F63" s="62"/>
    </row>
    <row r="64" spans="1:6" x14ac:dyDescent="0.35">
      <c r="A64" s="1">
        <v>1</v>
      </c>
      <c r="B64" s="1" t="s">
        <v>70</v>
      </c>
      <c r="C64" s="218">
        <v>44942</v>
      </c>
      <c r="D64" s="1">
        <v>320</v>
      </c>
      <c r="E64" s="1">
        <v>16659</v>
      </c>
      <c r="F64" s="62"/>
    </row>
    <row r="65" spans="1:6" x14ac:dyDescent="0.35">
      <c r="A65" s="1">
        <v>1</v>
      </c>
      <c r="B65" s="1" t="s">
        <v>70</v>
      </c>
      <c r="C65" s="218">
        <v>44943</v>
      </c>
      <c r="D65" s="1">
        <v>394</v>
      </c>
      <c r="E65" s="1">
        <v>21861</v>
      </c>
      <c r="F65" s="62"/>
    </row>
    <row r="66" spans="1:6" x14ac:dyDescent="0.35">
      <c r="A66" s="1">
        <v>1</v>
      </c>
      <c r="B66" s="1" t="s">
        <v>70</v>
      </c>
      <c r="C66" s="218">
        <v>44944</v>
      </c>
      <c r="D66" s="1">
        <v>359</v>
      </c>
      <c r="E66" s="1">
        <v>21087</v>
      </c>
      <c r="F66" s="62"/>
    </row>
    <row r="67" spans="1:6" x14ac:dyDescent="0.35">
      <c r="A67" s="1">
        <v>1</v>
      </c>
      <c r="B67" s="1" t="s">
        <v>70</v>
      </c>
      <c r="C67" s="218">
        <v>44945</v>
      </c>
      <c r="D67" s="1">
        <v>474</v>
      </c>
      <c r="E67" s="1">
        <v>23112</v>
      </c>
      <c r="F67" s="62"/>
    </row>
    <row r="68" spans="1:6" x14ac:dyDescent="0.35">
      <c r="A68" s="1">
        <v>1</v>
      </c>
      <c r="B68" s="1" t="s">
        <v>70</v>
      </c>
      <c r="C68" s="218">
        <v>44946</v>
      </c>
      <c r="D68" s="1">
        <v>184</v>
      </c>
      <c r="E68" s="1">
        <v>9423</v>
      </c>
      <c r="F68" s="62"/>
    </row>
    <row r="69" spans="1:6" x14ac:dyDescent="0.35">
      <c r="A69" s="1">
        <v>1</v>
      </c>
      <c r="B69" s="1" t="s">
        <v>70</v>
      </c>
      <c r="C69" s="218">
        <v>44947</v>
      </c>
      <c r="D69" s="1">
        <v>444</v>
      </c>
      <c r="E69" s="1">
        <v>22779</v>
      </c>
      <c r="F69" s="62"/>
    </row>
    <row r="70" spans="1:6" x14ac:dyDescent="0.35">
      <c r="A70" s="1">
        <v>1</v>
      </c>
      <c r="B70" s="1" t="s">
        <v>70</v>
      </c>
      <c r="C70" s="218">
        <v>44948</v>
      </c>
      <c r="D70" s="1">
        <v>371</v>
      </c>
      <c r="E70" s="1">
        <v>17262</v>
      </c>
      <c r="F70" s="62"/>
    </row>
    <row r="71" spans="1:6" x14ac:dyDescent="0.35">
      <c r="A71" s="1">
        <v>1</v>
      </c>
      <c r="B71" s="1" t="s">
        <v>70</v>
      </c>
      <c r="C71" s="218">
        <v>44949</v>
      </c>
      <c r="D71" s="1">
        <v>372</v>
      </c>
      <c r="E71" s="1">
        <v>18612</v>
      </c>
      <c r="F71" s="62"/>
    </row>
    <row r="72" spans="1:6" x14ac:dyDescent="0.35">
      <c r="A72" s="1">
        <v>1</v>
      </c>
      <c r="B72" s="1" t="s">
        <v>70</v>
      </c>
      <c r="C72" s="218">
        <v>44950</v>
      </c>
      <c r="D72" s="1">
        <v>425</v>
      </c>
      <c r="E72" s="1">
        <v>21213</v>
      </c>
      <c r="F72" s="62"/>
    </row>
    <row r="73" spans="1:6" x14ac:dyDescent="0.35">
      <c r="A73" s="1">
        <v>1</v>
      </c>
      <c r="B73" s="1" t="s">
        <v>70</v>
      </c>
      <c r="C73" s="218">
        <v>44951</v>
      </c>
      <c r="D73" s="1">
        <v>459</v>
      </c>
      <c r="E73" s="1">
        <v>24048</v>
      </c>
      <c r="F73" s="62"/>
    </row>
    <row r="74" spans="1:6" x14ac:dyDescent="0.35">
      <c r="A74" s="1">
        <v>1</v>
      </c>
      <c r="B74" s="1" t="s">
        <v>70</v>
      </c>
      <c r="C74" s="218">
        <v>44952</v>
      </c>
      <c r="D74" s="1">
        <v>516</v>
      </c>
      <c r="E74" s="1">
        <v>25848</v>
      </c>
      <c r="F74" s="62"/>
    </row>
    <row r="75" spans="1:6" x14ac:dyDescent="0.35">
      <c r="A75" s="1">
        <v>1</v>
      </c>
      <c r="B75" s="1" t="s">
        <v>70</v>
      </c>
      <c r="C75" s="218">
        <v>44953</v>
      </c>
      <c r="D75" s="1">
        <v>494</v>
      </c>
      <c r="E75" s="1">
        <v>22311</v>
      </c>
      <c r="F75" s="62"/>
    </row>
    <row r="76" spans="1:6" x14ac:dyDescent="0.35">
      <c r="A76" s="1">
        <v>1</v>
      </c>
      <c r="B76" s="1" t="s">
        <v>70</v>
      </c>
      <c r="C76" s="218">
        <v>44954</v>
      </c>
      <c r="D76" s="1">
        <v>362</v>
      </c>
      <c r="E76" s="1">
        <v>18063</v>
      </c>
      <c r="F76" s="62"/>
    </row>
    <row r="77" spans="1:6" x14ac:dyDescent="0.35">
      <c r="A77" s="1">
        <v>1</v>
      </c>
      <c r="B77" s="1" t="s">
        <v>70</v>
      </c>
      <c r="C77" s="218">
        <v>44955</v>
      </c>
      <c r="D77" s="1">
        <v>359</v>
      </c>
      <c r="E77" s="1">
        <v>18765</v>
      </c>
      <c r="F77" s="62"/>
    </row>
    <row r="78" spans="1:6" x14ac:dyDescent="0.35">
      <c r="A78" s="1">
        <v>1</v>
      </c>
      <c r="B78" s="1" t="s">
        <v>70</v>
      </c>
      <c r="C78" s="218">
        <v>44956</v>
      </c>
      <c r="D78" s="1">
        <v>428</v>
      </c>
      <c r="E78" s="1">
        <v>20430</v>
      </c>
      <c r="F78" s="62"/>
    </row>
    <row r="79" spans="1:6" x14ac:dyDescent="0.35">
      <c r="A79" s="1">
        <v>7</v>
      </c>
      <c r="B79" s="1" t="s">
        <v>71</v>
      </c>
      <c r="C79" s="218">
        <v>44878</v>
      </c>
      <c r="D79" s="1">
        <v>8</v>
      </c>
      <c r="E79" s="1">
        <v>279</v>
      </c>
      <c r="F79" s="62"/>
    </row>
    <row r="80" spans="1:6" x14ac:dyDescent="0.35">
      <c r="A80" s="1">
        <v>7</v>
      </c>
      <c r="B80" s="1" t="s">
        <v>71</v>
      </c>
      <c r="C80" s="218">
        <v>44879</v>
      </c>
      <c r="D80" s="1">
        <v>10</v>
      </c>
      <c r="E80" s="1">
        <v>234</v>
      </c>
      <c r="F80" s="62"/>
    </row>
    <row r="81" spans="1:6" x14ac:dyDescent="0.35">
      <c r="A81" s="1">
        <v>7</v>
      </c>
      <c r="B81" s="1" t="s">
        <v>71</v>
      </c>
      <c r="C81" s="218">
        <v>44880</v>
      </c>
      <c r="D81" s="1">
        <v>23</v>
      </c>
      <c r="E81" s="1">
        <v>576</v>
      </c>
      <c r="F81" s="62"/>
    </row>
    <row r="82" spans="1:6" x14ac:dyDescent="0.35">
      <c r="A82" s="1">
        <v>7</v>
      </c>
      <c r="B82" s="1" t="s">
        <v>71</v>
      </c>
      <c r="C82" s="218">
        <v>44881</v>
      </c>
      <c r="D82" s="1">
        <v>9</v>
      </c>
      <c r="E82" s="1">
        <v>351</v>
      </c>
      <c r="F82" s="62"/>
    </row>
    <row r="83" spans="1:6" x14ac:dyDescent="0.35">
      <c r="A83" s="1">
        <v>7</v>
      </c>
      <c r="B83" s="1" t="s">
        <v>71</v>
      </c>
      <c r="C83" s="218">
        <v>44882</v>
      </c>
      <c r="D83" s="1">
        <v>13</v>
      </c>
      <c r="E83" s="1">
        <v>450</v>
      </c>
      <c r="F83" s="62"/>
    </row>
    <row r="84" spans="1:6" x14ac:dyDescent="0.35">
      <c r="A84" s="1">
        <v>7</v>
      </c>
      <c r="B84" s="1" t="s">
        <v>71</v>
      </c>
      <c r="C84" s="218">
        <v>44883</v>
      </c>
      <c r="D84" s="1">
        <v>9</v>
      </c>
      <c r="E84" s="1">
        <v>189</v>
      </c>
      <c r="F84" s="62"/>
    </row>
    <row r="85" spans="1:6" x14ac:dyDescent="0.35">
      <c r="A85" s="1">
        <v>7</v>
      </c>
      <c r="B85" s="1" t="s">
        <v>71</v>
      </c>
      <c r="C85" s="218">
        <v>44885</v>
      </c>
      <c r="D85" s="1">
        <v>4</v>
      </c>
      <c r="E85" s="1">
        <v>126</v>
      </c>
      <c r="F85" s="62"/>
    </row>
    <row r="86" spans="1:6" x14ac:dyDescent="0.35">
      <c r="A86" s="1">
        <v>7</v>
      </c>
      <c r="B86" s="1" t="s">
        <v>71</v>
      </c>
      <c r="C86" s="218">
        <v>44886</v>
      </c>
      <c r="D86" s="1">
        <v>10</v>
      </c>
      <c r="E86" s="1">
        <v>288</v>
      </c>
      <c r="F86" s="62"/>
    </row>
    <row r="87" spans="1:6" x14ac:dyDescent="0.35">
      <c r="A87" s="1">
        <v>7</v>
      </c>
      <c r="B87" s="1" t="s">
        <v>71</v>
      </c>
      <c r="C87" s="218">
        <v>44887</v>
      </c>
      <c r="D87" s="1">
        <v>8</v>
      </c>
      <c r="E87" s="1">
        <v>198</v>
      </c>
      <c r="F87" s="62"/>
    </row>
    <row r="88" spans="1:6" x14ac:dyDescent="0.35">
      <c r="A88" s="1">
        <v>7</v>
      </c>
      <c r="B88" s="1" t="s">
        <v>71</v>
      </c>
      <c r="C88" s="218">
        <v>44888</v>
      </c>
      <c r="D88" s="1">
        <v>11</v>
      </c>
      <c r="E88" s="1">
        <v>333</v>
      </c>
      <c r="F88" s="62"/>
    </row>
    <row r="89" spans="1:6" x14ac:dyDescent="0.35">
      <c r="A89" s="1">
        <v>7</v>
      </c>
      <c r="B89" s="1" t="s">
        <v>71</v>
      </c>
      <c r="C89" s="218">
        <v>44889</v>
      </c>
      <c r="D89" s="1">
        <v>14</v>
      </c>
      <c r="E89" s="1">
        <v>387</v>
      </c>
      <c r="F89" s="62"/>
    </row>
    <row r="90" spans="1:6" x14ac:dyDescent="0.35">
      <c r="A90" s="1">
        <v>7</v>
      </c>
      <c r="B90" s="1" t="s">
        <v>71</v>
      </c>
      <c r="C90" s="218">
        <v>44890</v>
      </c>
      <c r="D90" s="1">
        <v>21</v>
      </c>
      <c r="E90" s="1">
        <v>513</v>
      </c>
      <c r="F90" s="62"/>
    </row>
    <row r="91" spans="1:6" x14ac:dyDescent="0.35">
      <c r="A91" s="1">
        <v>7</v>
      </c>
      <c r="B91" s="1" t="s">
        <v>71</v>
      </c>
      <c r="C91" s="218">
        <v>44891</v>
      </c>
      <c r="D91" s="1">
        <v>9</v>
      </c>
      <c r="E91" s="1">
        <v>324</v>
      </c>
      <c r="F91" s="62"/>
    </row>
    <row r="92" spans="1:6" x14ac:dyDescent="0.35">
      <c r="A92" s="1">
        <v>7</v>
      </c>
      <c r="B92" s="1" t="s">
        <v>71</v>
      </c>
      <c r="C92" s="218">
        <v>44892</v>
      </c>
      <c r="D92" s="1">
        <v>14</v>
      </c>
      <c r="E92" s="1">
        <v>441</v>
      </c>
      <c r="F92" s="62"/>
    </row>
    <row r="93" spans="1:6" x14ac:dyDescent="0.35">
      <c r="A93" s="1">
        <v>7</v>
      </c>
      <c r="B93" s="1" t="s">
        <v>71</v>
      </c>
      <c r="C93" s="218">
        <v>44893</v>
      </c>
      <c r="D93" s="1">
        <v>18</v>
      </c>
      <c r="E93" s="1">
        <v>540</v>
      </c>
      <c r="F93" s="62"/>
    </row>
    <row r="94" spans="1:6" x14ac:dyDescent="0.35">
      <c r="A94" s="1">
        <v>7</v>
      </c>
      <c r="B94" s="1" t="s">
        <v>71</v>
      </c>
      <c r="C94" s="218">
        <v>44894</v>
      </c>
      <c r="D94" s="1">
        <v>12</v>
      </c>
      <c r="E94" s="1">
        <v>378</v>
      </c>
      <c r="F94" s="62"/>
    </row>
    <row r="95" spans="1:6" x14ac:dyDescent="0.35">
      <c r="A95" s="1">
        <v>7</v>
      </c>
      <c r="B95" s="1" t="s">
        <v>71</v>
      </c>
      <c r="C95" s="218">
        <v>44895</v>
      </c>
      <c r="D95" s="1">
        <v>13</v>
      </c>
      <c r="E95" s="1">
        <v>423</v>
      </c>
      <c r="F95" s="62"/>
    </row>
    <row r="96" spans="1:6" x14ac:dyDescent="0.35">
      <c r="A96" s="1">
        <v>7</v>
      </c>
      <c r="B96" s="1" t="s">
        <v>71</v>
      </c>
      <c r="C96" s="218">
        <v>44896</v>
      </c>
      <c r="D96" s="1">
        <v>15</v>
      </c>
      <c r="E96" s="1">
        <v>351</v>
      </c>
      <c r="F96" s="62"/>
    </row>
    <row r="97" spans="1:6" x14ac:dyDescent="0.35">
      <c r="A97" s="1">
        <v>7</v>
      </c>
      <c r="B97" s="1" t="s">
        <v>71</v>
      </c>
      <c r="C97" s="218">
        <v>44897</v>
      </c>
      <c r="D97" s="1">
        <v>7</v>
      </c>
      <c r="E97" s="1">
        <v>288</v>
      </c>
      <c r="F97" s="62"/>
    </row>
    <row r="98" spans="1:6" x14ac:dyDescent="0.35">
      <c r="A98" s="1">
        <v>7</v>
      </c>
      <c r="B98" s="1" t="s">
        <v>71</v>
      </c>
      <c r="C98" s="218">
        <v>44898</v>
      </c>
      <c r="D98" s="1">
        <v>11</v>
      </c>
      <c r="E98" s="1">
        <v>441</v>
      </c>
      <c r="F98" s="62"/>
    </row>
    <row r="99" spans="1:6" x14ac:dyDescent="0.35">
      <c r="A99" s="1">
        <v>7</v>
      </c>
      <c r="B99" s="1" t="s">
        <v>71</v>
      </c>
      <c r="C99" s="218">
        <v>44899</v>
      </c>
      <c r="D99" s="1">
        <v>10</v>
      </c>
      <c r="E99" s="1">
        <v>396</v>
      </c>
      <c r="F99" s="62"/>
    </row>
    <row r="100" spans="1:6" x14ac:dyDescent="0.35">
      <c r="A100" s="1">
        <v>7</v>
      </c>
      <c r="B100" s="1" t="s">
        <v>71</v>
      </c>
      <c r="C100" s="218">
        <v>44900</v>
      </c>
      <c r="D100" s="1">
        <v>12</v>
      </c>
      <c r="E100" s="1">
        <v>540</v>
      </c>
      <c r="F100" s="62"/>
    </row>
    <row r="101" spans="1:6" x14ac:dyDescent="0.35">
      <c r="A101" s="1">
        <v>7</v>
      </c>
      <c r="B101" s="1" t="s">
        <v>71</v>
      </c>
      <c r="C101" s="218">
        <v>44901</v>
      </c>
      <c r="D101" s="1">
        <v>14</v>
      </c>
      <c r="E101" s="1">
        <v>441</v>
      </c>
      <c r="F101" s="62"/>
    </row>
    <row r="102" spans="1:6" x14ac:dyDescent="0.35">
      <c r="A102" s="1">
        <v>7</v>
      </c>
      <c r="B102" s="1" t="s">
        <v>71</v>
      </c>
      <c r="C102" s="218">
        <v>44902</v>
      </c>
      <c r="D102" s="1">
        <v>16</v>
      </c>
      <c r="E102" s="1">
        <v>450</v>
      </c>
      <c r="F102" s="62"/>
    </row>
    <row r="103" spans="1:6" x14ac:dyDescent="0.35">
      <c r="A103" s="1">
        <v>7</v>
      </c>
      <c r="B103" s="1" t="s">
        <v>71</v>
      </c>
      <c r="C103" s="218">
        <v>44903</v>
      </c>
      <c r="D103" s="1">
        <v>13</v>
      </c>
      <c r="E103" s="1">
        <v>396</v>
      </c>
      <c r="F103" s="62"/>
    </row>
    <row r="104" spans="1:6" x14ac:dyDescent="0.35">
      <c r="A104" s="1">
        <v>7</v>
      </c>
      <c r="B104" s="1" t="s">
        <v>71</v>
      </c>
      <c r="C104" s="218">
        <v>44904</v>
      </c>
      <c r="D104" s="1">
        <v>12</v>
      </c>
      <c r="E104" s="1">
        <v>540</v>
      </c>
      <c r="F104" s="62"/>
    </row>
    <row r="105" spans="1:6" x14ac:dyDescent="0.35">
      <c r="A105" s="1">
        <v>7</v>
      </c>
      <c r="B105" s="1" t="s">
        <v>71</v>
      </c>
      <c r="C105" s="218">
        <v>44905</v>
      </c>
      <c r="D105" s="1">
        <v>12</v>
      </c>
      <c r="E105" s="1">
        <v>486</v>
      </c>
      <c r="F105" s="62"/>
    </row>
    <row r="106" spans="1:6" x14ac:dyDescent="0.35">
      <c r="A106" s="1">
        <v>7</v>
      </c>
      <c r="B106" s="1" t="s">
        <v>71</v>
      </c>
      <c r="C106" s="218">
        <v>44906</v>
      </c>
      <c r="D106" s="1">
        <v>10</v>
      </c>
      <c r="E106" s="1">
        <v>423</v>
      </c>
      <c r="F106" s="62"/>
    </row>
    <row r="107" spans="1:6" x14ac:dyDescent="0.35">
      <c r="A107" s="1">
        <v>7</v>
      </c>
      <c r="B107" s="1" t="s">
        <v>71</v>
      </c>
      <c r="C107" s="218">
        <v>44907</v>
      </c>
      <c r="D107" s="1">
        <v>13</v>
      </c>
      <c r="E107" s="1">
        <v>450</v>
      </c>
      <c r="F107" s="62"/>
    </row>
    <row r="108" spans="1:6" x14ac:dyDescent="0.35">
      <c r="A108" s="1">
        <v>7</v>
      </c>
      <c r="B108" s="1" t="s">
        <v>71</v>
      </c>
      <c r="C108" s="218">
        <v>44908</v>
      </c>
      <c r="D108" s="1">
        <v>13</v>
      </c>
      <c r="E108" s="1">
        <v>450</v>
      </c>
      <c r="F108" s="62"/>
    </row>
    <row r="109" spans="1:6" x14ac:dyDescent="0.35">
      <c r="A109" s="1">
        <v>7</v>
      </c>
      <c r="B109" s="1" t="s">
        <v>71</v>
      </c>
      <c r="C109" s="218">
        <v>44909</v>
      </c>
      <c r="D109" s="1">
        <v>11</v>
      </c>
      <c r="E109" s="1">
        <v>468</v>
      </c>
      <c r="F109" s="62"/>
    </row>
    <row r="110" spans="1:6" x14ac:dyDescent="0.35">
      <c r="A110" s="1">
        <v>7</v>
      </c>
      <c r="B110" s="1" t="s">
        <v>71</v>
      </c>
      <c r="C110" s="218">
        <v>44910</v>
      </c>
      <c r="D110" s="1">
        <v>21</v>
      </c>
      <c r="E110" s="1">
        <v>540</v>
      </c>
      <c r="F110" s="62"/>
    </row>
    <row r="111" spans="1:6" x14ac:dyDescent="0.35">
      <c r="A111" s="1">
        <v>7</v>
      </c>
      <c r="B111" s="1" t="s">
        <v>71</v>
      </c>
      <c r="C111" s="218">
        <v>44911</v>
      </c>
      <c r="D111" s="1">
        <v>16</v>
      </c>
      <c r="E111" s="1">
        <v>477</v>
      </c>
      <c r="F111" s="62"/>
    </row>
    <row r="112" spans="1:6" x14ac:dyDescent="0.35">
      <c r="A112" s="1">
        <v>7</v>
      </c>
      <c r="B112" s="1" t="s">
        <v>71</v>
      </c>
      <c r="C112" s="218">
        <v>44912</v>
      </c>
      <c r="D112" s="1">
        <v>15</v>
      </c>
      <c r="E112" s="1">
        <v>540</v>
      </c>
      <c r="F112" s="62"/>
    </row>
    <row r="113" spans="1:6" x14ac:dyDescent="0.35">
      <c r="A113" s="1">
        <v>7</v>
      </c>
      <c r="B113" s="1" t="s">
        <v>71</v>
      </c>
      <c r="C113" s="218">
        <v>44913</v>
      </c>
      <c r="D113" s="1">
        <v>9</v>
      </c>
      <c r="E113" s="1">
        <v>378</v>
      </c>
      <c r="F113" s="62"/>
    </row>
    <row r="114" spans="1:6" x14ac:dyDescent="0.35">
      <c r="A114" s="1">
        <v>7</v>
      </c>
      <c r="B114" s="1" t="s">
        <v>71</v>
      </c>
      <c r="C114" s="218">
        <v>44914</v>
      </c>
      <c r="D114" s="1">
        <v>18</v>
      </c>
      <c r="E114" s="1">
        <v>540</v>
      </c>
      <c r="F114" s="62"/>
    </row>
    <row r="115" spans="1:6" x14ac:dyDescent="0.35">
      <c r="A115" s="1">
        <v>7</v>
      </c>
      <c r="B115" s="1" t="s">
        <v>71</v>
      </c>
      <c r="C115" s="218">
        <v>44915</v>
      </c>
      <c r="D115" s="1">
        <v>16</v>
      </c>
      <c r="E115" s="1">
        <v>531</v>
      </c>
      <c r="F115" s="62"/>
    </row>
    <row r="116" spans="1:6" x14ac:dyDescent="0.35">
      <c r="A116" s="1">
        <v>7</v>
      </c>
      <c r="B116" s="1" t="s">
        <v>71</v>
      </c>
      <c r="C116" s="218">
        <v>44916</v>
      </c>
      <c r="D116" s="1">
        <v>17</v>
      </c>
      <c r="E116" s="1">
        <v>522</v>
      </c>
      <c r="F116" s="62"/>
    </row>
    <row r="117" spans="1:6" x14ac:dyDescent="0.35">
      <c r="A117" s="1">
        <v>7</v>
      </c>
      <c r="B117" s="1" t="s">
        <v>71</v>
      </c>
      <c r="C117" s="218">
        <v>44917</v>
      </c>
      <c r="D117" s="1">
        <v>11</v>
      </c>
      <c r="E117" s="1">
        <v>414</v>
      </c>
      <c r="F117" s="62"/>
    </row>
    <row r="118" spans="1:6" x14ac:dyDescent="0.35">
      <c r="A118" s="1">
        <v>7</v>
      </c>
      <c r="B118" s="1" t="s">
        <v>71</v>
      </c>
      <c r="C118" s="218">
        <v>44918</v>
      </c>
      <c r="D118" s="1">
        <v>9</v>
      </c>
      <c r="E118" s="1">
        <v>405</v>
      </c>
      <c r="F118" s="62"/>
    </row>
    <row r="119" spans="1:6" x14ac:dyDescent="0.35">
      <c r="A119" s="1">
        <v>7</v>
      </c>
      <c r="B119" s="1" t="s">
        <v>71</v>
      </c>
      <c r="C119" s="218">
        <v>44919</v>
      </c>
      <c r="D119" s="1">
        <v>17</v>
      </c>
      <c r="E119" s="1">
        <v>495</v>
      </c>
      <c r="F119" s="62"/>
    </row>
    <row r="120" spans="1:6" x14ac:dyDescent="0.35">
      <c r="A120" s="1">
        <v>7</v>
      </c>
      <c r="B120" s="1" t="s">
        <v>71</v>
      </c>
      <c r="C120" s="218">
        <v>44920</v>
      </c>
      <c r="D120" s="1">
        <v>16</v>
      </c>
      <c r="E120" s="1">
        <v>531</v>
      </c>
      <c r="F120" s="62"/>
    </row>
    <row r="121" spans="1:6" x14ac:dyDescent="0.35">
      <c r="A121" s="1">
        <v>7</v>
      </c>
      <c r="B121" s="1" t="s">
        <v>71</v>
      </c>
      <c r="C121" s="218">
        <v>44921</v>
      </c>
      <c r="D121" s="1">
        <v>18</v>
      </c>
      <c r="E121" s="1">
        <v>567</v>
      </c>
      <c r="F121" s="62"/>
    </row>
    <row r="122" spans="1:6" x14ac:dyDescent="0.35">
      <c r="A122" s="1">
        <v>7</v>
      </c>
      <c r="B122" s="1" t="s">
        <v>71</v>
      </c>
      <c r="C122" s="218">
        <v>44922</v>
      </c>
      <c r="D122" s="1">
        <v>17</v>
      </c>
      <c r="E122" s="1">
        <v>549</v>
      </c>
      <c r="F122" s="62"/>
    </row>
    <row r="123" spans="1:6" x14ac:dyDescent="0.35">
      <c r="A123" s="1">
        <v>7</v>
      </c>
      <c r="B123" s="1" t="s">
        <v>71</v>
      </c>
      <c r="C123" s="218">
        <v>44923</v>
      </c>
      <c r="D123" s="1">
        <v>12</v>
      </c>
      <c r="E123" s="1">
        <v>405</v>
      </c>
      <c r="F123" s="62"/>
    </row>
    <row r="124" spans="1:6" x14ac:dyDescent="0.35">
      <c r="A124" s="1">
        <v>7</v>
      </c>
      <c r="B124" s="1" t="s">
        <v>71</v>
      </c>
      <c r="C124" s="218">
        <v>44924</v>
      </c>
      <c r="D124" s="1">
        <v>13</v>
      </c>
      <c r="E124" s="1">
        <v>450</v>
      </c>
      <c r="F124" s="62"/>
    </row>
    <row r="125" spans="1:6" x14ac:dyDescent="0.35">
      <c r="A125" s="1">
        <v>7</v>
      </c>
      <c r="B125" s="1" t="s">
        <v>71</v>
      </c>
      <c r="C125" s="218">
        <v>44925</v>
      </c>
      <c r="D125" s="1">
        <v>15</v>
      </c>
      <c r="E125" s="1">
        <v>486</v>
      </c>
      <c r="F125" s="62"/>
    </row>
    <row r="126" spans="1:6" x14ac:dyDescent="0.35">
      <c r="A126" s="1">
        <v>7</v>
      </c>
      <c r="B126" s="1" t="s">
        <v>71</v>
      </c>
      <c r="C126" s="218">
        <v>44926</v>
      </c>
      <c r="D126" s="1">
        <v>18</v>
      </c>
      <c r="E126" s="1">
        <v>459</v>
      </c>
      <c r="F126" s="62"/>
    </row>
    <row r="127" spans="1:6" x14ac:dyDescent="0.35">
      <c r="A127" s="1">
        <v>7</v>
      </c>
      <c r="B127" s="1" t="s">
        <v>71</v>
      </c>
      <c r="C127" s="218">
        <v>44927</v>
      </c>
      <c r="D127" s="1">
        <v>10</v>
      </c>
      <c r="E127" s="1">
        <v>288</v>
      </c>
      <c r="F127" s="62"/>
    </row>
    <row r="128" spans="1:6" x14ac:dyDescent="0.35">
      <c r="A128" s="1">
        <v>7</v>
      </c>
      <c r="B128" s="1" t="s">
        <v>71</v>
      </c>
      <c r="C128" s="218">
        <v>44928</v>
      </c>
      <c r="D128" s="1">
        <v>6</v>
      </c>
      <c r="E128" s="1">
        <v>189</v>
      </c>
      <c r="F128" s="62"/>
    </row>
    <row r="129" spans="1:6" x14ac:dyDescent="0.35">
      <c r="A129" s="1">
        <v>7</v>
      </c>
      <c r="B129" s="1" t="s">
        <v>71</v>
      </c>
      <c r="C129" s="218">
        <v>44929</v>
      </c>
      <c r="D129" s="1">
        <v>23</v>
      </c>
      <c r="E129" s="1">
        <v>657</v>
      </c>
      <c r="F129" s="62"/>
    </row>
    <row r="130" spans="1:6" x14ac:dyDescent="0.35">
      <c r="A130" s="1">
        <v>7</v>
      </c>
      <c r="B130" s="1" t="s">
        <v>71</v>
      </c>
      <c r="C130" s="218">
        <v>44930</v>
      </c>
      <c r="D130" s="1">
        <v>12</v>
      </c>
      <c r="E130" s="1">
        <v>459</v>
      </c>
      <c r="F130" s="62"/>
    </row>
    <row r="131" spans="1:6" x14ac:dyDescent="0.35">
      <c r="A131" s="1">
        <v>7</v>
      </c>
      <c r="B131" s="1" t="s">
        <v>71</v>
      </c>
      <c r="C131" s="218">
        <v>44931</v>
      </c>
      <c r="D131" s="1">
        <v>15</v>
      </c>
      <c r="E131" s="1">
        <v>513</v>
      </c>
      <c r="F131" s="62"/>
    </row>
    <row r="132" spans="1:6" x14ac:dyDescent="0.35">
      <c r="A132" s="1">
        <v>7</v>
      </c>
      <c r="B132" s="1" t="s">
        <v>71</v>
      </c>
      <c r="C132" s="218">
        <v>44932</v>
      </c>
      <c r="D132" s="1">
        <v>15</v>
      </c>
      <c r="E132" s="1">
        <v>513</v>
      </c>
      <c r="F132" s="62"/>
    </row>
    <row r="133" spans="1:6" x14ac:dyDescent="0.35">
      <c r="A133" s="1">
        <v>7</v>
      </c>
      <c r="B133" s="1" t="s">
        <v>71</v>
      </c>
      <c r="C133" s="218">
        <v>44933</v>
      </c>
      <c r="D133" s="1">
        <v>16</v>
      </c>
      <c r="E133" s="1">
        <v>504</v>
      </c>
      <c r="F133" s="62"/>
    </row>
    <row r="134" spans="1:6" x14ac:dyDescent="0.35">
      <c r="A134" s="1">
        <v>7</v>
      </c>
      <c r="B134" s="1" t="s">
        <v>71</v>
      </c>
      <c r="C134" s="218">
        <v>44934</v>
      </c>
      <c r="D134" s="1">
        <v>12</v>
      </c>
      <c r="E134" s="1">
        <v>486</v>
      </c>
      <c r="F134" s="62"/>
    </row>
    <row r="135" spans="1:6" x14ac:dyDescent="0.35">
      <c r="A135" s="1">
        <v>7</v>
      </c>
      <c r="B135" s="1" t="s">
        <v>71</v>
      </c>
      <c r="C135" s="218">
        <v>44935</v>
      </c>
      <c r="D135" s="1">
        <v>17</v>
      </c>
      <c r="E135" s="1">
        <v>468</v>
      </c>
      <c r="F135" s="62"/>
    </row>
    <row r="136" spans="1:6" x14ac:dyDescent="0.35">
      <c r="A136" s="1">
        <v>7</v>
      </c>
      <c r="B136" s="1" t="s">
        <v>71</v>
      </c>
      <c r="C136" s="218">
        <v>44936</v>
      </c>
      <c r="D136" s="1">
        <v>16</v>
      </c>
      <c r="E136" s="1">
        <v>504</v>
      </c>
      <c r="F136" s="62"/>
    </row>
    <row r="137" spans="1:6" x14ac:dyDescent="0.35">
      <c r="A137" s="1">
        <v>7</v>
      </c>
      <c r="B137" s="1" t="s">
        <v>71</v>
      </c>
      <c r="C137" s="218">
        <v>44937</v>
      </c>
      <c r="D137" s="1">
        <v>15</v>
      </c>
      <c r="E137" s="1">
        <v>513</v>
      </c>
      <c r="F137" s="62"/>
    </row>
    <row r="138" spans="1:6" x14ac:dyDescent="0.35">
      <c r="A138" s="1">
        <v>7</v>
      </c>
      <c r="B138" s="1" t="s">
        <v>71</v>
      </c>
      <c r="C138" s="218">
        <v>44938</v>
      </c>
      <c r="D138" s="1">
        <v>13</v>
      </c>
      <c r="E138" s="1">
        <v>531</v>
      </c>
      <c r="F138" s="62"/>
    </row>
    <row r="139" spans="1:6" x14ac:dyDescent="0.35">
      <c r="A139" s="1">
        <v>7</v>
      </c>
      <c r="B139" s="1" t="s">
        <v>71</v>
      </c>
      <c r="C139" s="218">
        <v>44939</v>
      </c>
      <c r="D139" s="1">
        <v>18</v>
      </c>
      <c r="E139" s="1">
        <v>513</v>
      </c>
      <c r="F139" s="62"/>
    </row>
    <row r="140" spans="1:6" x14ac:dyDescent="0.35">
      <c r="A140" s="1">
        <v>7</v>
      </c>
      <c r="B140" s="1" t="s">
        <v>71</v>
      </c>
      <c r="C140" s="218">
        <v>44940</v>
      </c>
      <c r="D140" s="1">
        <v>18</v>
      </c>
      <c r="E140" s="1">
        <v>621</v>
      </c>
      <c r="F140" s="62"/>
    </row>
    <row r="141" spans="1:6" x14ac:dyDescent="0.35">
      <c r="A141" s="1">
        <v>7</v>
      </c>
      <c r="B141" s="1" t="s">
        <v>71</v>
      </c>
      <c r="C141" s="218">
        <v>44941</v>
      </c>
      <c r="D141" s="1">
        <v>14</v>
      </c>
      <c r="E141" s="1">
        <v>522</v>
      </c>
      <c r="F141" s="62"/>
    </row>
    <row r="142" spans="1:6" x14ac:dyDescent="0.35">
      <c r="A142" s="1">
        <v>7</v>
      </c>
      <c r="B142" s="1" t="s">
        <v>71</v>
      </c>
      <c r="C142" s="218">
        <v>44942</v>
      </c>
      <c r="D142" s="1">
        <v>9</v>
      </c>
      <c r="E142" s="1">
        <v>378</v>
      </c>
      <c r="F142" s="62"/>
    </row>
    <row r="143" spans="1:6" x14ac:dyDescent="0.35">
      <c r="A143" s="1">
        <v>7</v>
      </c>
      <c r="B143" s="1" t="s">
        <v>71</v>
      </c>
      <c r="C143" s="218">
        <v>44943</v>
      </c>
      <c r="D143" s="1">
        <v>19</v>
      </c>
      <c r="E143" s="1">
        <v>531</v>
      </c>
      <c r="F143" s="62"/>
    </row>
    <row r="144" spans="1:6" x14ac:dyDescent="0.35">
      <c r="A144" s="1">
        <v>7</v>
      </c>
      <c r="B144" s="1" t="s">
        <v>71</v>
      </c>
      <c r="C144" s="218">
        <v>44944</v>
      </c>
      <c r="D144" s="1">
        <v>11</v>
      </c>
      <c r="E144" s="1">
        <v>414</v>
      </c>
      <c r="F144" s="62"/>
    </row>
    <row r="145" spans="1:6" x14ac:dyDescent="0.35">
      <c r="A145" s="1">
        <v>7</v>
      </c>
      <c r="B145" s="1" t="s">
        <v>71</v>
      </c>
      <c r="C145" s="218">
        <v>44945</v>
      </c>
      <c r="D145" s="1">
        <v>12</v>
      </c>
      <c r="E145" s="1">
        <v>405</v>
      </c>
      <c r="F145" s="62"/>
    </row>
    <row r="146" spans="1:6" x14ac:dyDescent="0.35">
      <c r="A146" s="1">
        <v>7</v>
      </c>
      <c r="B146" s="1" t="s">
        <v>71</v>
      </c>
      <c r="C146" s="218">
        <v>44946</v>
      </c>
      <c r="D146" s="1">
        <v>14</v>
      </c>
      <c r="E146" s="1">
        <v>414</v>
      </c>
      <c r="F146" s="62"/>
    </row>
    <row r="147" spans="1:6" x14ac:dyDescent="0.35">
      <c r="A147" s="1">
        <v>7</v>
      </c>
      <c r="B147" s="1" t="s">
        <v>71</v>
      </c>
      <c r="C147" s="218">
        <v>44947</v>
      </c>
      <c r="D147" s="1">
        <v>13</v>
      </c>
      <c r="E147" s="1">
        <v>477</v>
      </c>
      <c r="F147" s="62"/>
    </row>
    <row r="148" spans="1:6" x14ac:dyDescent="0.35">
      <c r="A148" s="1">
        <v>7</v>
      </c>
      <c r="B148" s="1" t="s">
        <v>71</v>
      </c>
      <c r="C148" s="218">
        <v>44948</v>
      </c>
      <c r="D148" s="1">
        <v>13</v>
      </c>
      <c r="E148" s="1">
        <v>477</v>
      </c>
      <c r="F148" s="62"/>
    </row>
    <row r="149" spans="1:6" x14ac:dyDescent="0.35">
      <c r="A149" s="1">
        <v>7</v>
      </c>
      <c r="B149" s="1" t="s">
        <v>71</v>
      </c>
      <c r="C149" s="218">
        <v>44949</v>
      </c>
      <c r="D149" s="1">
        <v>13</v>
      </c>
      <c r="E149" s="1">
        <v>477</v>
      </c>
      <c r="F149" s="62"/>
    </row>
    <row r="150" spans="1:6" x14ac:dyDescent="0.35">
      <c r="A150" s="1">
        <v>7</v>
      </c>
      <c r="B150" s="1" t="s">
        <v>71</v>
      </c>
      <c r="C150" s="218">
        <v>44950</v>
      </c>
      <c r="D150" s="1">
        <v>16</v>
      </c>
      <c r="E150" s="1">
        <v>477</v>
      </c>
      <c r="F150" s="62"/>
    </row>
    <row r="151" spans="1:6" x14ac:dyDescent="0.35">
      <c r="A151" s="1">
        <v>7</v>
      </c>
      <c r="B151" s="1" t="s">
        <v>71</v>
      </c>
      <c r="C151" s="218">
        <v>44951</v>
      </c>
      <c r="D151" s="1">
        <v>12</v>
      </c>
      <c r="E151" s="1">
        <v>459</v>
      </c>
      <c r="F151" s="62"/>
    </row>
    <row r="152" spans="1:6" x14ac:dyDescent="0.35">
      <c r="A152" s="1">
        <v>7</v>
      </c>
      <c r="B152" s="1" t="s">
        <v>71</v>
      </c>
      <c r="C152" s="218">
        <v>44952</v>
      </c>
      <c r="D152" s="1">
        <v>17</v>
      </c>
      <c r="E152" s="1">
        <v>495</v>
      </c>
      <c r="F152" s="62"/>
    </row>
    <row r="153" spans="1:6" x14ac:dyDescent="0.35">
      <c r="A153" s="1">
        <v>7</v>
      </c>
      <c r="B153" s="1" t="s">
        <v>71</v>
      </c>
      <c r="C153" s="218">
        <v>44953</v>
      </c>
      <c r="D153" s="1">
        <v>16</v>
      </c>
      <c r="E153" s="1">
        <v>504</v>
      </c>
      <c r="F153" s="62"/>
    </row>
    <row r="154" spans="1:6" x14ac:dyDescent="0.35">
      <c r="A154" s="1">
        <v>7</v>
      </c>
      <c r="B154" s="1" t="s">
        <v>71</v>
      </c>
      <c r="C154" s="218">
        <v>44954</v>
      </c>
      <c r="D154" s="1">
        <v>15</v>
      </c>
      <c r="E154" s="1">
        <v>459</v>
      </c>
      <c r="F154" s="62"/>
    </row>
    <row r="155" spans="1:6" x14ac:dyDescent="0.35">
      <c r="A155" s="1">
        <v>7</v>
      </c>
      <c r="B155" s="1" t="s">
        <v>71</v>
      </c>
      <c r="C155" s="218">
        <v>44955</v>
      </c>
      <c r="D155" s="1">
        <v>13</v>
      </c>
      <c r="E155" s="1">
        <v>477</v>
      </c>
      <c r="F155" s="62"/>
    </row>
    <row r="156" spans="1:6" x14ac:dyDescent="0.35">
      <c r="A156" s="1">
        <v>7</v>
      </c>
      <c r="B156" s="1" t="s">
        <v>71</v>
      </c>
      <c r="C156" s="218">
        <v>44956</v>
      </c>
      <c r="D156" s="1">
        <v>18</v>
      </c>
      <c r="E156" s="1">
        <v>513</v>
      </c>
      <c r="F156" s="62"/>
    </row>
    <row r="157" spans="1:6" x14ac:dyDescent="0.35">
      <c r="A157" s="1">
        <v>8</v>
      </c>
      <c r="B157" s="1" t="s">
        <v>72</v>
      </c>
      <c r="C157" s="218">
        <v>44878</v>
      </c>
      <c r="D157" s="1">
        <v>14</v>
      </c>
      <c r="E157" s="1">
        <v>279</v>
      </c>
      <c r="F157" s="62"/>
    </row>
    <row r="158" spans="1:6" x14ac:dyDescent="0.35">
      <c r="A158" s="1">
        <v>8</v>
      </c>
      <c r="B158" s="1" t="s">
        <v>72</v>
      </c>
      <c r="C158" s="218">
        <v>44879</v>
      </c>
      <c r="D158" s="1">
        <v>19</v>
      </c>
      <c r="E158" s="1">
        <v>342</v>
      </c>
      <c r="F158" s="62"/>
    </row>
    <row r="159" spans="1:6" x14ac:dyDescent="0.35">
      <c r="A159" s="1">
        <v>8</v>
      </c>
      <c r="B159" s="1" t="s">
        <v>72</v>
      </c>
      <c r="C159" s="218">
        <v>44880</v>
      </c>
      <c r="D159" s="1">
        <v>20</v>
      </c>
      <c r="E159" s="1">
        <v>414</v>
      </c>
      <c r="F159" s="62"/>
    </row>
    <row r="160" spans="1:6" x14ac:dyDescent="0.35">
      <c r="A160" s="1">
        <v>8</v>
      </c>
      <c r="B160" s="1" t="s">
        <v>72</v>
      </c>
      <c r="C160" s="218">
        <v>44881</v>
      </c>
      <c r="D160" s="1">
        <v>16</v>
      </c>
      <c r="E160" s="1">
        <v>450</v>
      </c>
      <c r="F160" s="62"/>
    </row>
    <row r="161" spans="1:6" x14ac:dyDescent="0.35">
      <c r="A161" s="1">
        <v>8</v>
      </c>
      <c r="B161" s="1" t="s">
        <v>72</v>
      </c>
      <c r="C161" s="218">
        <v>44882</v>
      </c>
      <c r="D161" s="1">
        <v>19</v>
      </c>
      <c r="E161" s="1">
        <v>423</v>
      </c>
      <c r="F161" s="62"/>
    </row>
    <row r="162" spans="1:6" x14ac:dyDescent="0.35">
      <c r="A162" s="1">
        <v>8</v>
      </c>
      <c r="B162" s="1" t="s">
        <v>72</v>
      </c>
      <c r="C162" s="218">
        <v>44883</v>
      </c>
      <c r="D162" s="1">
        <v>12</v>
      </c>
      <c r="E162" s="1">
        <v>297</v>
      </c>
      <c r="F162" s="62"/>
    </row>
    <row r="163" spans="1:6" x14ac:dyDescent="0.35">
      <c r="A163" s="1">
        <v>8</v>
      </c>
      <c r="B163" s="1" t="s">
        <v>72</v>
      </c>
      <c r="C163" s="218">
        <v>44884</v>
      </c>
      <c r="D163" s="1">
        <v>7</v>
      </c>
      <c r="E163" s="1">
        <v>180</v>
      </c>
      <c r="F163" s="62"/>
    </row>
    <row r="164" spans="1:6" x14ac:dyDescent="0.35">
      <c r="A164" s="1">
        <v>8</v>
      </c>
      <c r="B164" s="1" t="s">
        <v>72</v>
      </c>
      <c r="C164" s="218">
        <v>44885</v>
      </c>
      <c r="D164" s="1">
        <v>10</v>
      </c>
      <c r="E164" s="1">
        <v>207</v>
      </c>
      <c r="F164" s="62"/>
    </row>
    <row r="165" spans="1:6" x14ac:dyDescent="0.35">
      <c r="A165" s="1">
        <v>8</v>
      </c>
      <c r="B165" s="1" t="s">
        <v>72</v>
      </c>
      <c r="C165" s="218">
        <v>44886</v>
      </c>
      <c r="D165" s="1">
        <v>7</v>
      </c>
      <c r="E165" s="1">
        <v>288</v>
      </c>
      <c r="F165" s="62"/>
    </row>
    <row r="166" spans="1:6" x14ac:dyDescent="0.35">
      <c r="A166" s="1">
        <v>8</v>
      </c>
      <c r="B166" s="1" t="s">
        <v>72</v>
      </c>
      <c r="C166" s="218">
        <v>44887</v>
      </c>
      <c r="D166" s="1">
        <v>13</v>
      </c>
      <c r="E166" s="1">
        <v>261</v>
      </c>
      <c r="F166" s="62"/>
    </row>
    <row r="167" spans="1:6" x14ac:dyDescent="0.35">
      <c r="A167" s="1">
        <v>8</v>
      </c>
      <c r="B167" s="1" t="s">
        <v>72</v>
      </c>
      <c r="C167" s="218">
        <v>44888</v>
      </c>
      <c r="D167" s="1">
        <v>10</v>
      </c>
      <c r="E167" s="1">
        <v>288</v>
      </c>
      <c r="F167" s="62"/>
    </row>
    <row r="168" spans="1:6" x14ac:dyDescent="0.35">
      <c r="A168" s="1">
        <v>8</v>
      </c>
      <c r="B168" s="1" t="s">
        <v>72</v>
      </c>
      <c r="C168" s="218">
        <v>44889</v>
      </c>
      <c r="D168" s="1">
        <v>32</v>
      </c>
      <c r="E168" s="1">
        <v>738</v>
      </c>
      <c r="F168" s="62"/>
    </row>
    <row r="169" spans="1:6" x14ac:dyDescent="0.35">
      <c r="A169" s="1">
        <v>8</v>
      </c>
      <c r="B169" s="1" t="s">
        <v>72</v>
      </c>
      <c r="C169" s="218">
        <v>44890</v>
      </c>
      <c r="D169" s="1">
        <v>32</v>
      </c>
      <c r="E169" s="1">
        <v>630</v>
      </c>
      <c r="F169" s="62"/>
    </row>
    <row r="170" spans="1:6" x14ac:dyDescent="0.35">
      <c r="A170" s="1">
        <v>8</v>
      </c>
      <c r="B170" s="1" t="s">
        <v>72</v>
      </c>
      <c r="C170" s="218">
        <v>44891</v>
      </c>
      <c r="D170" s="1">
        <v>20</v>
      </c>
      <c r="E170" s="1">
        <v>684</v>
      </c>
      <c r="F170" s="62"/>
    </row>
    <row r="171" spans="1:6" x14ac:dyDescent="0.35">
      <c r="A171" s="1">
        <v>8</v>
      </c>
      <c r="B171" s="1" t="s">
        <v>72</v>
      </c>
      <c r="C171" s="218">
        <v>44892</v>
      </c>
      <c r="D171" s="1">
        <v>17</v>
      </c>
      <c r="E171" s="1">
        <v>603</v>
      </c>
      <c r="F171" s="62"/>
    </row>
    <row r="172" spans="1:6" x14ac:dyDescent="0.35">
      <c r="A172" s="1">
        <v>8</v>
      </c>
      <c r="B172" s="1" t="s">
        <v>72</v>
      </c>
      <c r="C172" s="218">
        <v>44893</v>
      </c>
      <c r="D172" s="1">
        <v>28</v>
      </c>
      <c r="E172" s="1">
        <v>720</v>
      </c>
      <c r="F172" s="62"/>
    </row>
    <row r="173" spans="1:6" x14ac:dyDescent="0.35">
      <c r="A173" s="1">
        <v>8</v>
      </c>
      <c r="B173" s="1" t="s">
        <v>72</v>
      </c>
      <c r="C173" s="218">
        <v>44894</v>
      </c>
      <c r="D173" s="1">
        <v>27</v>
      </c>
      <c r="E173" s="1">
        <v>702</v>
      </c>
      <c r="F173" s="62"/>
    </row>
    <row r="174" spans="1:6" x14ac:dyDescent="0.35">
      <c r="A174" s="1">
        <v>8</v>
      </c>
      <c r="B174" s="1" t="s">
        <v>72</v>
      </c>
      <c r="C174" s="218">
        <v>44895</v>
      </c>
      <c r="D174" s="1">
        <v>24</v>
      </c>
      <c r="E174" s="1">
        <v>648</v>
      </c>
      <c r="F174" s="62"/>
    </row>
    <row r="175" spans="1:6" x14ac:dyDescent="0.35">
      <c r="A175" s="1">
        <v>8</v>
      </c>
      <c r="B175" s="1" t="s">
        <v>72</v>
      </c>
      <c r="C175" s="218">
        <v>44896</v>
      </c>
      <c r="D175" s="1">
        <v>21</v>
      </c>
      <c r="E175" s="1">
        <v>675</v>
      </c>
      <c r="F175" s="62"/>
    </row>
    <row r="176" spans="1:6" x14ac:dyDescent="0.35">
      <c r="A176" s="1">
        <v>8</v>
      </c>
      <c r="B176" s="1" t="s">
        <v>72</v>
      </c>
      <c r="C176" s="218">
        <v>44897</v>
      </c>
      <c r="D176" s="1">
        <v>20</v>
      </c>
      <c r="E176" s="1">
        <v>711</v>
      </c>
      <c r="F176" s="62"/>
    </row>
    <row r="177" spans="1:6" x14ac:dyDescent="0.35">
      <c r="A177" s="1">
        <v>8</v>
      </c>
      <c r="B177" s="1" t="s">
        <v>72</v>
      </c>
      <c r="C177" s="218">
        <v>44898</v>
      </c>
      <c r="D177" s="1">
        <v>22</v>
      </c>
      <c r="E177" s="1">
        <v>477</v>
      </c>
      <c r="F177" s="62"/>
    </row>
    <row r="178" spans="1:6" x14ac:dyDescent="0.35">
      <c r="A178" s="1">
        <v>8</v>
      </c>
      <c r="B178" s="1" t="s">
        <v>72</v>
      </c>
      <c r="C178" s="218">
        <v>44899</v>
      </c>
      <c r="D178" s="1">
        <v>17</v>
      </c>
      <c r="E178" s="1">
        <v>522</v>
      </c>
      <c r="F178" s="62"/>
    </row>
    <row r="179" spans="1:6" x14ac:dyDescent="0.35">
      <c r="A179" s="1">
        <v>8</v>
      </c>
      <c r="B179" s="1" t="s">
        <v>72</v>
      </c>
      <c r="C179" s="218">
        <v>44900</v>
      </c>
      <c r="D179" s="1">
        <v>18</v>
      </c>
      <c r="E179" s="1">
        <v>486</v>
      </c>
      <c r="F179" s="62"/>
    </row>
    <row r="180" spans="1:6" x14ac:dyDescent="0.35">
      <c r="A180" s="1">
        <v>8</v>
      </c>
      <c r="B180" s="1" t="s">
        <v>72</v>
      </c>
      <c r="C180" s="218">
        <v>44901</v>
      </c>
      <c r="D180" s="1">
        <v>18</v>
      </c>
      <c r="E180" s="1">
        <v>513</v>
      </c>
      <c r="F180" s="62"/>
    </row>
    <row r="181" spans="1:6" x14ac:dyDescent="0.35">
      <c r="A181" s="1">
        <v>8</v>
      </c>
      <c r="B181" s="1" t="s">
        <v>72</v>
      </c>
      <c r="C181" s="218">
        <v>44902</v>
      </c>
      <c r="D181" s="1">
        <v>21</v>
      </c>
      <c r="E181" s="1">
        <v>513</v>
      </c>
      <c r="F181" s="62"/>
    </row>
    <row r="182" spans="1:6" x14ac:dyDescent="0.35">
      <c r="A182" s="1">
        <v>8</v>
      </c>
      <c r="B182" s="1" t="s">
        <v>72</v>
      </c>
      <c r="C182" s="218">
        <v>44903</v>
      </c>
      <c r="D182" s="1">
        <v>22</v>
      </c>
      <c r="E182" s="1">
        <v>585</v>
      </c>
      <c r="F182" s="62"/>
    </row>
    <row r="183" spans="1:6" x14ac:dyDescent="0.35">
      <c r="A183" s="1">
        <v>8</v>
      </c>
      <c r="B183" s="1" t="s">
        <v>72</v>
      </c>
      <c r="C183" s="218">
        <v>44904</v>
      </c>
      <c r="D183" s="1">
        <v>19</v>
      </c>
      <c r="E183" s="1">
        <v>612</v>
      </c>
      <c r="F183" s="62"/>
    </row>
    <row r="184" spans="1:6" x14ac:dyDescent="0.35">
      <c r="A184" s="1">
        <v>8</v>
      </c>
      <c r="B184" s="1" t="s">
        <v>72</v>
      </c>
      <c r="C184" s="218">
        <v>44905</v>
      </c>
      <c r="D184" s="1">
        <v>18</v>
      </c>
      <c r="E184" s="1">
        <v>540</v>
      </c>
      <c r="F184" s="62"/>
    </row>
    <row r="185" spans="1:6" x14ac:dyDescent="0.35">
      <c r="A185" s="1">
        <v>8</v>
      </c>
      <c r="B185" s="1" t="s">
        <v>72</v>
      </c>
      <c r="C185" s="218">
        <v>44906</v>
      </c>
      <c r="D185" s="1">
        <v>18</v>
      </c>
      <c r="E185" s="1">
        <v>405</v>
      </c>
      <c r="F185" s="62"/>
    </row>
    <row r="186" spans="1:6" x14ac:dyDescent="0.35">
      <c r="A186" s="1">
        <v>8</v>
      </c>
      <c r="B186" s="1" t="s">
        <v>72</v>
      </c>
      <c r="C186" s="218">
        <v>44907</v>
      </c>
      <c r="D186" s="1">
        <v>21</v>
      </c>
      <c r="E186" s="1">
        <v>540</v>
      </c>
      <c r="F186" s="62"/>
    </row>
    <row r="187" spans="1:6" x14ac:dyDescent="0.35">
      <c r="A187" s="1">
        <v>8</v>
      </c>
      <c r="B187" s="1" t="s">
        <v>72</v>
      </c>
      <c r="C187" s="218">
        <v>44908</v>
      </c>
      <c r="D187" s="1">
        <v>19</v>
      </c>
      <c r="E187" s="1">
        <v>585</v>
      </c>
      <c r="F187" s="62"/>
    </row>
    <row r="188" spans="1:6" x14ac:dyDescent="0.35">
      <c r="A188" s="1">
        <v>8</v>
      </c>
      <c r="B188" s="1" t="s">
        <v>72</v>
      </c>
      <c r="C188" s="218">
        <v>44909</v>
      </c>
      <c r="D188" s="1">
        <v>20</v>
      </c>
      <c r="E188" s="1">
        <v>522</v>
      </c>
      <c r="F188" s="62"/>
    </row>
    <row r="189" spans="1:6" x14ac:dyDescent="0.35">
      <c r="A189" s="1">
        <v>8</v>
      </c>
      <c r="B189" s="1" t="s">
        <v>72</v>
      </c>
      <c r="C189" s="218">
        <v>44910</v>
      </c>
      <c r="D189" s="1">
        <v>22</v>
      </c>
      <c r="E189" s="1">
        <v>585</v>
      </c>
      <c r="F189" s="62"/>
    </row>
    <row r="190" spans="1:6" x14ac:dyDescent="0.35">
      <c r="A190" s="1">
        <v>8</v>
      </c>
      <c r="B190" s="1" t="s">
        <v>72</v>
      </c>
      <c r="C190" s="218">
        <v>44911</v>
      </c>
      <c r="D190" s="1">
        <v>23</v>
      </c>
      <c r="E190" s="1">
        <v>603</v>
      </c>
      <c r="F190" s="62"/>
    </row>
    <row r="191" spans="1:6" x14ac:dyDescent="0.35">
      <c r="A191" s="1">
        <v>8</v>
      </c>
      <c r="B191" s="1" t="s">
        <v>72</v>
      </c>
      <c r="C191" s="218">
        <v>44912</v>
      </c>
      <c r="D191" s="1">
        <v>17</v>
      </c>
      <c r="E191" s="1">
        <v>495</v>
      </c>
      <c r="F191" s="62"/>
    </row>
    <row r="192" spans="1:6" x14ac:dyDescent="0.35">
      <c r="A192" s="1">
        <v>8</v>
      </c>
      <c r="B192" s="1" t="s">
        <v>72</v>
      </c>
      <c r="C192" s="218">
        <v>44913</v>
      </c>
      <c r="D192" s="1">
        <v>15</v>
      </c>
      <c r="E192" s="1">
        <v>459</v>
      </c>
      <c r="F192" s="62"/>
    </row>
    <row r="193" spans="1:6" x14ac:dyDescent="0.35">
      <c r="A193" s="1">
        <v>8</v>
      </c>
      <c r="B193" s="1" t="s">
        <v>72</v>
      </c>
      <c r="C193" s="218">
        <v>44914</v>
      </c>
      <c r="D193" s="1">
        <v>24</v>
      </c>
      <c r="E193" s="1">
        <v>567</v>
      </c>
      <c r="F193" s="62"/>
    </row>
    <row r="194" spans="1:6" x14ac:dyDescent="0.35">
      <c r="A194" s="1">
        <v>8</v>
      </c>
      <c r="B194" s="1" t="s">
        <v>72</v>
      </c>
      <c r="C194" s="218">
        <v>44915</v>
      </c>
      <c r="D194" s="1">
        <v>21</v>
      </c>
      <c r="E194" s="1">
        <v>513</v>
      </c>
      <c r="F194" s="62"/>
    </row>
    <row r="195" spans="1:6" x14ac:dyDescent="0.35">
      <c r="A195" s="1">
        <v>8</v>
      </c>
      <c r="B195" s="1" t="s">
        <v>72</v>
      </c>
      <c r="C195" s="218">
        <v>44916</v>
      </c>
      <c r="D195" s="1">
        <v>20</v>
      </c>
      <c r="E195" s="1">
        <v>549</v>
      </c>
      <c r="F195" s="62"/>
    </row>
    <row r="196" spans="1:6" x14ac:dyDescent="0.35">
      <c r="A196" s="1">
        <v>8</v>
      </c>
      <c r="B196" s="1" t="s">
        <v>72</v>
      </c>
      <c r="C196" s="218">
        <v>44917</v>
      </c>
      <c r="D196" s="1">
        <v>15</v>
      </c>
      <c r="E196" s="1">
        <v>513</v>
      </c>
      <c r="F196" s="62"/>
    </row>
    <row r="197" spans="1:6" x14ac:dyDescent="0.35">
      <c r="A197" s="1">
        <v>8</v>
      </c>
      <c r="B197" s="1" t="s">
        <v>72</v>
      </c>
      <c r="C197" s="218">
        <v>44918</v>
      </c>
      <c r="D197" s="1">
        <v>19</v>
      </c>
      <c r="E197" s="1">
        <v>423</v>
      </c>
      <c r="F197" s="62"/>
    </row>
    <row r="198" spans="1:6" x14ac:dyDescent="0.35">
      <c r="A198" s="1">
        <v>8</v>
      </c>
      <c r="B198" s="1" t="s">
        <v>72</v>
      </c>
      <c r="C198" s="218">
        <v>44919</v>
      </c>
      <c r="D198" s="1">
        <v>21</v>
      </c>
      <c r="E198" s="1">
        <v>513</v>
      </c>
      <c r="F198" s="62"/>
    </row>
    <row r="199" spans="1:6" x14ac:dyDescent="0.35">
      <c r="A199" s="1">
        <v>8</v>
      </c>
      <c r="B199" s="1" t="s">
        <v>72</v>
      </c>
      <c r="C199" s="218">
        <v>44920</v>
      </c>
      <c r="D199" s="1">
        <v>21</v>
      </c>
      <c r="E199" s="1">
        <v>567</v>
      </c>
      <c r="F199" s="62"/>
    </row>
    <row r="200" spans="1:6" x14ac:dyDescent="0.35">
      <c r="A200" s="1">
        <v>8</v>
      </c>
      <c r="B200" s="1" t="s">
        <v>72</v>
      </c>
      <c r="C200" s="218">
        <v>44921</v>
      </c>
      <c r="D200" s="1">
        <v>17</v>
      </c>
      <c r="E200" s="1">
        <v>387</v>
      </c>
      <c r="F200" s="62"/>
    </row>
    <row r="201" spans="1:6" x14ac:dyDescent="0.35">
      <c r="A201" s="1">
        <v>8</v>
      </c>
      <c r="B201" s="1" t="s">
        <v>72</v>
      </c>
      <c r="C201" s="218">
        <v>44922</v>
      </c>
      <c r="D201" s="1">
        <v>15</v>
      </c>
      <c r="E201" s="1">
        <v>432</v>
      </c>
      <c r="F201" s="62"/>
    </row>
    <row r="202" spans="1:6" x14ac:dyDescent="0.35">
      <c r="A202" s="1">
        <v>8</v>
      </c>
      <c r="B202" s="1" t="s">
        <v>72</v>
      </c>
      <c r="C202" s="218">
        <v>44923</v>
      </c>
      <c r="D202" s="1">
        <v>12</v>
      </c>
      <c r="E202" s="1">
        <v>351</v>
      </c>
      <c r="F202" s="62"/>
    </row>
    <row r="203" spans="1:6" x14ac:dyDescent="0.35">
      <c r="A203" s="1">
        <v>8</v>
      </c>
      <c r="B203" s="1" t="s">
        <v>72</v>
      </c>
      <c r="C203" s="218">
        <v>44924</v>
      </c>
      <c r="D203" s="1">
        <v>15</v>
      </c>
      <c r="E203" s="1">
        <v>405</v>
      </c>
      <c r="F203" s="62"/>
    </row>
    <row r="204" spans="1:6" x14ac:dyDescent="0.35">
      <c r="A204" s="1">
        <v>8</v>
      </c>
      <c r="B204" s="1" t="s">
        <v>72</v>
      </c>
      <c r="C204" s="218">
        <v>44925</v>
      </c>
      <c r="D204" s="1">
        <v>13</v>
      </c>
      <c r="E204" s="1">
        <v>396</v>
      </c>
      <c r="F204" s="62"/>
    </row>
    <row r="205" spans="1:6" x14ac:dyDescent="0.35">
      <c r="A205" s="1">
        <v>8</v>
      </c>
      <c r="B205" s="1" t="s">
        <v>72</v>
      </c>
      <c r="C205" s="218">
        <v>44926</v>
      </c>
      <c r="D205" s="1">
        <v>13</v>
      </c>
      <c r="E205" s="1">
        <v>423</v>
      </c>
      <c r="F205" s="62"/>
    </row>
    <row r="206" spans="1:6" x14ac:dyDescent="0.35">
      <c r="A206" s="1">
        <v>8</v>
      </c>
      <c r="B206" s="1" t="s">
        <v>72</v>
      </c>
      <c r="C206" s="218">
        <v>44927</v>
      </c>
      <c r="D206" s="1">
        <v>12</v>
      </c>
      <c r="E206" s="1">
        <v>297</v>
      </c>
      <c r="F206" s="62"/>
    </row>
    <row r="207" spans="1:6" x14ac:dyDescent="0.35">
      <c r="A207" s="1">
        <v>8</v>
      </c>
      <c r="B207" s="1" t="s">
        <v>72</v>
      </c>
      <c r="C207" s="218">
        <v>44928</v>
      </c>
      <c r="D207" s="1">
        <v>9</v>
      </c>
      <c r="E207" s="1">
        <v>216</v>
      </c>
      <c r="F207" s="62"/>
    </row>
    <row r="208" spans="1:6" x14ac:dyDescent="0.35">
      <c r="A208" s="1">
        <v>8</v>
      </c>
      <c r="B208" s="1" t="s">
        <v>72</v>
      </c>
      <c r="C208" s="218">
        <v>44929</v>
      </c>
      <c r="D208" s="1">
        <v>15</v>
      </c>
      <c r="E208" s="1">
        <v>432</v>
      </c>
      <c r="F208" s="62"/>
    </row>
    <row r="209" spans="1:6" x14ac:dyDescent="0.35">
      <c r="A209" s="1">
        <v>8</v>
      </c>
      <c r="B209" s="1" t="s">
        <v>72</v>
      </c>
      <c r="C209" s="218">
        <v>44930</v>
      </c>
      <c r="D209" s="1">
        <v>15</v>
      </c>
      <c r="E209" s="1">
        <v>432</v>
      </c>
      <c r="F209" s="62"/>
    </row>
    <row r="210" spans="1:6" x14ac:dyDescent="0.35">
      <c r="A210" s="1">
        <v>8</v>
      </c>
      <c r="B210" s="1" t="s">
        <v>72</v>
      </c>
      <c r="C210" s="218">
        <v>44931</v>
      </c>
      <c r="D210" s="1">
        <v>22</v>
      </c>
      <c r="E210" s="1">
        <v>639</v>
      </c>
      <c r="F210" s="62"/>
    </row>
    <row r="211" spans="1:6" x14ac:dyDescent="0.35">
      <c r="A211" s="1">
        <v>8</v>
      </c>
      <c r="B211" s="1" t="s">
        <v>72</v>
      </c>
      <c r="C211" s="218">
        <v>44932</v>
      </c>
      <c r="D211" s="1">
        <v>19</v>
      </c>
      <c r="E211" s="1">
        <v>558</v>
      </c>
      <c r="F211" s="62"/>
    </row>
    <row r="212" spans="1:6" x14ac:dyDescent="0.35">
      <c r="A212" s="1">
        <v>8</v>
      </c>
      <c r="B212" s="1" t="s">
        <v>72</v>
      </c>
      <c r="C212" s="218">
        <v>44933</v>
      </c>
      <c r="D212" s="1">
        <v>19</v>
      </c>
      <c r="E212" s="1">
        <v>504</v>
      </c>
      <c r="F212" s="62"/>
    </row>
    <row r="213" spans="1:6" x14ac:dyDescent="0.35">
      <c r="A213" s="1">
        <v>8</v>
      </c>
      <c r="B213" s="1" t="s">
        <v>72</v>
      </c>
      <c r="C213" s="218">
        <v>44934</v>
      </c>
      <c r="D213" s="1">
        <v>23</v>
      </c>
      <c r="E213" s="1">
        <v>549</v>
      </c>
      <c r="F213" s="62"/>
    </row>
    <row r="214" spans="1:6" x14ac:dyDescent="0.35">
      <c r="A214" s="1">
        <v>8</v>
      </c>
      <c r="B214" s="1" t="s">
        <v>72</v>
      </c>
      <c r="C214" s="218">
        <v>44935</v>
      </c>
      <c r="D214" s="1">
        <v>21</v>
      </c>
      <c r="E214" s="1">
        <v>540</v>
      </c>
      <c r="F214" s="62"/>
    </row>
    <row r="215" spans="1:6" x14ac:dyDescent="0.35">
      <c r="A215" s="1">
        <v>8</v>
      </c>
      <c r="B215" s="1" t="s">
        <v>72</v>
      </c>
      <c r="C215" s="218">
        <v>44936</v>
      </c>
      <c r="D215" s="1">
        <v>29</v>
      </c>
      <c r="E215" s="1">
        <v>765</v>
      </c>
      <c r="F215" s="62"/>
    </row>
    <row r="216" spans="1:6" x14ac:dyDescent="0.35">
      <c r="A216" s="1">
        <v>8</v>
      </c>
      <c r="B216" s="1" t="s">
        <v>72</v>
      </c>
      <c r="C216" s="218">
        <v>44937</v>
      </c>
      <c r="D216" s="1">
        <v>22</v>
      </c>
      <c r="E216" s="1">
        <v>612</v>
      </c>
      <c r="F216" s="62"/>
    </row>
    <row r="217" spans="1:6" x14ac:dyDescent="0.35">
      <c r="A217" s="1">
        <v>8</v>
      </c>
      <c r="B217" s="1" t="s">
        <v>72</v>
      </c>
      <c r="C217" s="218">
        <v>44938</v>
      </c>
      <c r="D217" s="1">
        <v>26</v>
      </c>
      <c r="E217" s="1">
        <v>684</v>
      </c>
      <c r="F217" s="62"/>
    </row>
    <row r="218" spans="1:6" x14ac:dyDescent="0.35">
      <c r="A218" s="1">
        <v>8</v>
      </c>
      <c r="B218" s="1" t="s">
        <v>72</v>
      </c>
      <c r="C218" s="218">
        <v>44939</v>
      </c>
      <c r="D218" s="1">
        <v>23</v>
      </c>
      <c r="E218" s="1">
        <v>576</v>
      </c>
      <c r="F218" s="62"/>
    </row>
    <row r="219" spans="1:6" x14ac:dyDescent="0.35">
      <c r="A219" s="1">
        <v>8</v>
      </c>
      <c r="B219" s="1" t="s">
        <v>72</v>
      </c>
      <c r="C219" s="218">
        <v>44940</v>
      </c>
      <c r="D219" s="1">
        <v>24</v>
      </c>
      <c r="E219" s="1">
        <v>567</v>
      </c>
      <c r="F219" s="62"/>
    </row>
    <row r="220" spans="1:6" x14ac:dyDescent="0.35">
      <c r="A220" s="1">
        <v>8</v>
      </c>
      <c r="B220" s="1" t="s">
        <v>72</v>
      </c>
      <c r="C220" s="218">
        <v>44941</v>
      </c>
      <c r="D220" s="1">
        <v>21</v>
      </c>
      <c r="E220" s="1">
        <v>621</v>
      </c>
      <c r="F220" s="62"/>
    </row>
    <row r="221" spans="1:6" x14ac:dyDescent="0.35">
      <c r="A221" s="1">
        <v>8</v>
      </c>
      <c r="B221" s="1" t="s">
        <v>72</v>
      </c>
      <c r="C221" s="218">
        <v>44942</v>
      </c>
      <c r="D221" s="1">
        <v>18</v>
      </c>
      <c r="E221" s="1">
        <v>567</v>
      </c>
      <c r="F221" s="62"/>
    </row>
    <row r="222" spans="1:6" x14ac:dyDescent="0.35">
      <c r="A222" s="1">
        <v>8</v>
      </c>
      <c r="B222" s="1" t="s">
        <v>72</v>
      </c>
      <c r="C222" s="218">
        <v>44943</v>
      </c>
      <c r="D222" s="1">
        <v>22</v>
      </c>
      <c r="E222" s="1">
        <v>558</v>
      </c>
      <c r="F222" s="62"/>
    </row>
    <row r="223" spans="1:6" x14ac:dyDescent="0.35">
      <c r="A223" s="1">
        <v>8</v>
      </c>
      <c r="B223" s="1" t="s">
        <v>72</v>
      </c>
      <c r="C223" s="218">
        <v>44944</v>
      </c>
      <c r="D223" s="1">
        <v>20</v>
      </c>
      <c r="E223" s="1">
        <v>522</v>
      </c>
      <c r="F223" s="62"/>
    </row>
    <row r="224" spans="1:6" x14ac:dyDescent="0.35">
      <c r="A224" s="1">
        <v>8</v>
      </c>
      <c r="B224" s="1" t="s">
        <v>72</v>
      </c>
      <c r="C224" s="218">
        <v>44945</v>
      </c>
      <c r="D224" s="1">
        <v>21</v>
      </c>
      <c r="E224" s="1">
        <v>513</v>
      </c>
      <c r="F224" s="62"/>
    </row>
    <row r="225" spans="1:6" x14ac:dyDescent="0.35">
      <c r="A225" s="1">
        <v>8</v>
      </c>
      <c r="B225" s="1" t="s">
        <v>72</v>
      </c>
      <c r="C225" s="218">
        <v>44946</v>
      </c>
      <c r="D225" s="1">
        <v>15</v>
      </c>
      <c r="E225" s="1">
        <v>432</v>
      </c>
      <c r="F225" s="62"/>
    </row>
    <row r="226" spans="1:6" x14ac:dyDescent="0.35">
      <c r="A226" s="1">
        <v>8</v>
      </c>
      <c r="B226" s="1" t="s">
        <v>72</v>
      </c>
      <c r="C226" s="218">
        <v>44947</v>
      </c>
      <c r="D226" s="1">
        <v>20</v>
      </c>
      <c r="E226" s="1">
        <v>495</v>
      </c>
      <c r="F226" s="62"/>
    </row>
    <row r="227" spans="1:6" x14ac:dyDescent="0.35">
      <c r="A227" s="1">
        <v>8</v>
      </c>
      <c r="B227" s="1" t="s">
        <v>72</v>
      </c>
      <c r="C227" s="218">
        <v>44948</v>
      </c>
      <c r="D227" s="1">
        <v>13</v>
      </c>
      <c r="E227" s="1">
        <v>369</v>
      </c>
      <c r="F227" s="62"/>
    </row>
    <row r="228" spans="1:6" x14ac:dyDescent="0.35">
      <c r="A228" s="1">
        <v>8</v>
      </c>
      <c r="B228" s="1" t="s">
        <v>72</v>
      </c>
      <c r="C228" s="218">
        <v>44950</v>
      </c>
      <c r="D228" s="1">
        <v>16</v>
      </c>
      <c r="E228" s="1">
        <v>396</v>
      </c>
      <c r="F228" s="62"/>
    </row>
    <row r="229" spans="1:6" x14ac:dyDescent="0.35">
      <c r="A229" s="1">
        <v>8</v>
      </c>
      <c r="B229" s="1" t="s">
        <v>72</v>
      </c>
      <c r="C229" s="218">
        <v>44951</v>
      </c>
      <c r="D229" s="1">
        <v>20</v>
      </c>
      <c r="E229" s="1">
        <v>522</v>
      </c>
      <c r="F229" s="62"/>
    </row>
    <row r="230" spans="1:6" x14ac:dyDescent="0.35">
      <c r="A230" s="1">
        <v>8</v>
      </c>
      <c r="B230" s="1" t="s">
        <v>72</v>
      </c>
      <c r="C230" s="218">
        <v>44952</v>
      </c>
      <c r="D230" s="1">
        <v>14</v>
      </c>
      <c r="E230" s="1">
        <v>387</v>
      </c>
      <c r="F230" s="62"/>
    </row>
    <row r="231" spans="1:6" x14ac:dyDescent="0.35">
      <c r="A231" s="1">
        <v>8</v>
      </c>
      <c r="B231" s="1" t="s">
        <v>72</v>
      </c>
      <c r="C231" s="218">
        <v>44953</v>
      </c>
      <c r="D231" s="1">
        <v>23</v>
      </c>
      <c r="E231" s="1">
        <v>738</v>
      </c>
      <c r="F231" s="62"/>
    </row>
    <row r="232" spans="1:6" x14ac:dyDescent="0.35">
      <c r="A232" s="1">
        <v>8</v>
      </c>
      <c r="B232" s="1" t="s">
        <v>72</v>
      </c>
      <c r="C232" s="218">
        <v>44954</v>
      </c>
      <c r="D232" s="1">
        <v>21</v>
      </c>
      <c r="E232" s="1">
        <v>594</v>
      </c>
      <c r="F232" s="62"/>
    </row>
    <row r="233" spans="1:6" x14ac:dyDescent="0.35">
      <c r="A233" s="1">
        <v>8</v>
      </c>
      <c r="B233" s="1" t="s">
        <v>72</v>
      </c>
      <c r="C233" s="218">
        <v>44955</v>
      </c>
      <c r="D233" s="1">
        <v>22</v>
      </c>
      <c r="E233" s="1">
        <v>612</v>
      </c>
      <c r="F233" s="62"/>
    </row>
    <row r="234" spans="1:6" x14ac:dyDescent="0.35">
      <c r="A234" s="1">
        <v>8</v>
      </c>
      <c r="B234" s="1" t="s">
        <v>72</v>
      </c>
      <c r="C234" s="218">
        <v>44956</v>
      </c>
      <c r="D234" s="1">
        <v>18</v>
      </c>
      <c r="E234" s="1">
        <v>486</v>
      </c>
      <c r="F234" s="62"/>
    </row>
    <row r="235" spans="1:6" x14ac:dyDescent="0.35">
      <c r="A235" s="1">
        <v>9</v>
      </c>
      <c r="B235" s="1" t="s">
        <v>73</v>
      </c>
      <c r="C235" s="218">
        <v>44878</v>
      </c>
      <c r="D235" s="1">
        <v>14</v>
      </c>
      <c r="E235" s="1">
        <v>522</v>
      </c>
      <c r="F235" s="62"/>
    </row>
    <row r="236" spans="1:6" x14ac:dyDescent="0.35">
      <c r="A236" s="1">
        <v>9</v>
      </c>
      <c r="B236" s="1" t="s">
        <v>73</v>
      </c>
      <c r="C236" s="218">
        <v>44879</v>
      </c>
      <c r="D236" s="1">
        <v>17</v>
      </c>
      <c r="E236" s="1">
        <v>468</v>
      </c>
      <c r="F236" s="62"/>
    </row>
    <row r="237" spans="1:6" x14ac:dyDescent="0.35">
      <c r="A237" s="1">
        <v>9</v>
      </c>
      <c r="B237" s="1" t="s">
        <v>73</v>
      </c>
      <c r="C237" s="218">
        <v>44880</v>
      </c>
      <c r="D237" s="1">
        <v>13</v>
      </c>
      <c r="E237" s="1">
        <v>504</v>
      </c>
      <c r="F237" s="62"/>
    </row>
    <row r="238" spans="1:6" x14ac:dyDescent="0.35">
      <c r="A238" s="1">
        <v>9</v>
      </c>
      <c r="B238" s="1" t="s">
        <v>73</v>
      </c>
      <c r="C238" s="218">
        <v>44881</v>
      </c>
      <c r="D238" s="1">
        <v>13</v>
      </c>
      <c r="E238" s="1">
        <v>477</v>
      </c>
      <c r="F238" s="62"/>
    </row>
    <row r="239" spans="1:6" x14ac:dyDescent="0.35">
      <c r="A239" s="1">
        <v>9</v>
      </c>
      <c r="B239" s="1" t="s">
        <v>73</v>
      </c>
      <c r="C239" s="218">
        <v>44882</v>
      </c>
      <c r="D239" s="1">
        <v>17</v>
      </c>
      <c r="E239" s="1">
        <v>630</v>
      </c>
      <c r="F239" s="62"/>
    </row>
    <row r="240" spans="1:6" x14ac:dyDescent="0.35">
      <c r="A240" s="1">
        <v>9</v>
      </c>
      <c r="B240" s="1" t="s">
        <v>73</v>
      </c>
      <c r="C240" s="218">
        <v>44885</v>
      </c>
      <c r="D240" s="1">
        <v>5</v>
      </c>
      <c r="E240" s="1">
        <v>171</v>
      </c>
      <c r="F240" s="62"/>
    </row>
    <row r="241" spans="1:6" x14ac:dyDescent="0.35">
      <c r="A241" s="1">
        <v>9</v>
      </c>
      <c r="B241" s="1" t="s">
        <v>73</v>
      </c>
      <c r="C241" s="218">
        <v>44886</v>
      </c>
      <c r="D241" s="1">
        <v>11</v>
      </c>
      <c r="E241" s="1">
        <v>306</v>
      </c>
      <c r="F241" s="62"/>
    </row>
    <row r="242" spans="1:6" x14ac:dyDescent="0.35">
      <c r="A242" s="1">
        <v>9</v>
      </c>
      <c r="B242" s="1" t="s">
        <v>73</v>
      </c>
      <c r="C242" s="218">
        <v>44887</v>
      </c>
      <c r="D242" s="1">
        <v>6</v>
      </c>
      <c r="E242" s="1">
        <v>243</v>
      </c>
      <c r="F242" s="62"/>
    </row>
    <row r="243" spans="1:6" x14ac:dyDescent="0.35">
      <c r="A243" s="1">
        <v>9</v>
      </c>
      <c r="B243" s="1" t="s">
        <v>73</v>
      </c>
      <c r="C243" s="218">
        <v>44888</v>
      </c>
      <c r="D243" s="1">
        <v>8</v>
      </c>
      <c r="E243" s="1">
        <v>360</v>
      </c>
      <c r="F243" s="62"/>
    </row>
    <row r="244" spans="1:6" x14ac:dyDescent="0.35">
      <c r="A244" s="1">
        <v>9</v>
      </c>
      <c r="B244" s="1" t="s">
        <v>73</v>
      </c>
      <c r="C244" s="218">
        <v>44889</v>
      </c>
      <c r="D244" s="1">
        <v>22</v>
      </c>
      <c r="E244" s="1">
        <v>774</v>
      </c>
      <c r="F244" s="62"/>
    </row>
    <row r="245" spans="1:6" x14ac:dyDescent="0.35">
      <c r="A245" s="1">
        <v>9</v>
      </c>
      <c r="B245" s="1" t="s">
        <v>73</v>
      </c>
      <c r="C245" s="218">
        <v>44890</v>
      </c>
      <c r="D245" s="1">
        <v>22</v>
      </c>
      <c r="E245" s="1">
        <v>909</v>
      </c>
      <c r="F245" s="62"/>
    </row>
    <row r="246" spans="1:6" x14ac:dyDescent="0.35">
      <c r="A246" s="1">
        <v>9</v>
      </c>
      <c r="B246" s="1" t="s">
        <v>73</v>
      </c>
      <c r="C246" s="218">
        <v>44891</v>
      </c>
      <c r="D246" s="1">
        <v>24</v>
      </c>
      <c r="E246" s="1">
        <v>891</v>
      </c>
      <c r="F246" s="62"/>
    </row>
    <row r="247" spans="1:6" x14ac:dyDescent="0.35">
      <c r="A247" s="1">
        <v>9</v>
      </c>
      <c r="B247" s="1" t="s">
        <v>73</v>
      </c>
      <c r="C247" s="218">
        <v>44892</v>
      </c>
      <c r="D247" s="1">
        <v>25</v>
      </c>
      <c r="E247" s="1">
        <v>909</v>
      </c>
      <c r="F247" s="62"/>
    </row>
    <row r="248" spans="1:6" x14ac:dyDescent="0.35">
      <c r="A248" s="1">
        <v>9</v>
      </c>
      <c r="B248" s="1" t="s">
        <v>73</v>
      </c>
      <c r="C248" s="218">
        <v>44893</v>
      </c>
      <c r="D248" s="1">
        <v>17</v>
      </c>
      <c r="E248" s="1">
        <v>684</v>
      </c>
      <c r="F248" s="62"/>
    </row>
    <row r="249" spans="1:6" x14ac:dyDescent="0.35">
      <c r="A249" s="1">
        <v>9</v>
      </c>
      <c r="B249" s="1" t="s">
        <v>73</v>
      </c>
      <c r="C249" s="218">
        <v>44894</v>
      </c>
      <c r="D249" s="1">
        <v>17</v>
      </c>
      <c r="E249" s="1">
        <v>657</v>
      </c>
      <c r="F249" s="62"/>
    </row>
    <row r="250" spans="1:6" x14ac:dyDescent="0.35">
      <c r="A250" s="1">
        <v>9</v>
      </c>
      <c r="B250" s="1" t="s">
        <v>73</v>
      </c>
      <c r="C250" s="218">
        <v>44895</v>
      </c>
      <c r="D250" s="1">
        <v>19</v>
      </c>
      <c r="E250" s="1">
        <v>720</v>
      </c>
      <c r="F250" s="62"/>
    </row>
    <row r="251" spans="1:6" x14ac:dyDescent="0.35">
      <c r="A251" s="1">
        <v>9</v>
      </c>
      <c r="B251" s="1" t="s">
        <v>73</v>
      </c>
      <c r="C251" s="218">
        <v>44896</v>
      </c>
      <c r="D251" s="1">
        <v>22</v>
      </c>
      <c r="E251" s="1">
        <v>774</v>
      </c>
      <c r="F251" s="62"/>
    </row>
    <row r="252" spans="1:6" x14ac:dyDescent="0.35">
      <c r="A252" s="1">
        <v>9</v>
      </c>
      <c r="B252" s="1" t="s">
        <v>73</v>
      </c>
      <c r="C252" s="218">
        <v>44897</v>
      </c>
      <c r="D252" s="1">
        <v>20</v>
      </c>
      <c r="E252" s="1">
        <v>819</v>
      </c>
      <c r="F252" s="62"/>
    </row>
    <row r="253" spans="1:6" x14ac:dyDescent="0.35">
      <c r="A253" s="1">
        <v>9</v>
      </c>
      <c r="B253" s="1" t="s">
        <v>73</v>
      </c>
      <c r="C253" s="218">
        <v>44899</v>
      </c>
      <c r="D253" s="1">
        <v>11</v>
      </c>
      <c r="E253" s="1">
        <v>414</v>
      </c>
      <c r="F253" s="62"/>
    </row>
    <row r="254" spans="1:6" x14ac:dyDescent="0.35">
      <c r="A254" s="1">
        <v>9</v>
      </c>
      <c r="B254" s="1" t="s">
        <v>73</v>
      </c>
      <c r="C254" s="218">
        <v>44900</v>
      </c>
      <c r="D254" s="1">
        <v>13</v>
      </c>
      <c r="E254" s="1">
        <v>504</v>
      </c>
      <c r="F254" s="62"/>
    </row>
    <row r="255" spans="1:6" x14ac:dyDescent="0.35">
      <c r="A255" s="1">
        <v>9</v>
      </c>
      <c r="B255" s="1" t="s">
        <v>73</v>
      </c>
      <c r="C255" s="218">
        <v>44901</v>
      </c>
      <c r="D255" s="1">
        <v>12</v>
      </c>
      <c r="E255" s="1">
        <v>513</v>
      </c>
      <c r="F255" s="62"/>
    </row>
    <row r="256" spans="1:6" x14ac:dyDescent="0.35">
      <c r="A256" s="1">
        <v>9</v>
      </c>
      <c r="B256" s="1" t="s">
        <v>73</v>
      </c>
      <c r="C256" s="218">
        <v>44902</v>
      </c>
      <c r="D256" s="1">
        <v>13</v>
      </c>
      <c r="E256" s="1">
        <v>531</v>
      </c>
      <c r="F256" s="62"/>
    </row>
    <row r="257" spans="1:6" x14ac:dyDescent="0.35">
      <c r="A257" s="1">
        <v>9</v>
      </c>
      <c r="B257" s="1" t="s">
        <v>73</v>
      </c>
      <c r="C257" s="218">
        <v>44903</v>
      </c>
      <c r="D257" s="1">
        <v>15</v>
      </c>
      <c r="E257" s="1">
        <v>459</v>
      </c>
      <c r="F257" s="62"/>
    </row>
    <row r="258" spans="1:6" x14ac:dyDescent="0.35">
      <c r="A258" s="1">
        <v>9</v>
      </c>
      <c r="B258" s="1" t="s">
        <v>73</v>
      </c>
      <c r="C258" s="218">
        <v>44904</v>
      </c>
      <c r="D258" s="1">
        <v>15</v>
      </c>
      <c r="E258" s="1">
        <v>540</v>
      </c>
      <c r="F258" s="62"/>
    </row>
    <row r="259" spans="1:6" x14ac:dyDescent="0.35">
      <c r="A259" s="1">
        <v>9</v>
      </c>
      <c r="B259" s="1" t="s">
        <v>73</v>
      </c>
      <c r="C259" s="218">
        <v>44905</v>
      </c>
      <c r="D259" s="1">
        <v>12</v>
      </c>
      <c r="E259" s="1">
        <v>540</v>
      </c>
      <c r="F259" s="62"/>
    </row>
    <row r="260" spans="1:6" x14ac:dyDescent="0.35">
      <c r="A260" s="1">
        <v>9</v>
      </c>
      <c r="B260" s="1" t="s">
        <v>73</v>
      </c>
      <c r="C260" s="218">
        <v>44906</v>
      </c>
      <c r="D260" s="1">
        <v>14</v>
      </c>
      <c r="E260" s="1">
        <v>414</v>
      </c>
      <c r="F260" s="62"/>
    </row>
    <row r="261" spans="1:6" x14ac:dyDescent="0.35">
      <c r="A261" s="1">
        <v>9</v>
      </c>
      <c r="B261" s="1" t="s">
        <v>73</v>
      </c>
      <c r="C261" s="218">
        <v>44907</v>
      </c>
      <c r="D261" s="1">
        <v>17</v>
      </c>
      <c r="E261" s="1">
        <v>603</v>
      </c>
      <c r="F261" s="62"/>
    </row>
    <row r="262" spans="1:6" x14ac:dyDescent="0.35">
      <c r="A262" s="1">
        <v>9</v>
      </c>
      <c r="B262" s="1" t="s">
        <v>73</v>
      </c>
      <c r="C262" s="218">
        <v>44908</v>
      </c>
      <c r="D262" s="1">
        <v>3</v>
      </c>
      <c r="E262" s="1">
        <v>135</v>
      </c>
      <c r="F262" s="62"/>
    </row>
    <row r="263" spans="1:6" x14ac:dyDescent="0.35">
      <c r="A263" s="1">
        <v>9</v>
      </c>
      <c r="B263" s="1" t="s">
        <v>73</v>
      </c>
      <c r="C263" s="218">
        <v>44909</v>
      </c>
      <c r="D263" s="1">
        <v>13</v>
      </c>
      <c r="E263" s="1">
        <v>477</v>
      </c>
      <c r="F263" s="62"/>
    </row>
    <row r="264" spans="1:6" x14ac:dyDescent="0.35">
      <c r="A264" s="1">
        <v>9</v>
      </c>
      <c r="B264" s="1" t="s">
        <v>73</v>
      </c>
      <c r="C264" s="218">
        <v>44910</v>
      </c>
      <c r="D264" s="1">
        <v>7</v>
      </c>
      <c r="E264" s="1">
        <v>288</v>
      </c>
      <c r="F264" s="62"/>
    </row>
    <row r="265" spans="1:6" x14ac:dyDescent="0.35">
      <c r="A265" s="1">
        <v>9</v>
      </c>
      <c r="B265" s="1" t="s">
        <v>73</v>
      </c>
      <c r="C265" s="218">
        <v>44911</v>
      </c>
      <c r="D265" s="1">
        <v>11</v>
      </c>
      <c r="E265" s="1">
        <v>468</v>
      </c>
      <c r="F265" s="62"/>
    </row>
    <row r="266" spans="1:6" x14ac:dyDescent="0.35">
      <c r="A266" s="1">
        <v>9</v>
      </c>
      <c r="B266" s="1" t="s">
        <v>73</v>
      </c>
      <c r="C266" s="218">
        <v>44912</v>
      </c>
      <c r="D266" s="1">
        <v>13</v>
      </c>
      <c r="E266" s="1">
        <v>504</v>
      </c>
      <c r="F266" s="62"/>
    </row>
    <row r="267" spans="1:6" x14ac:dyDescent="0.35">
      <c r="A267" s="1">
        <v>9</v>
      </c>
      <c r="B267" s="1" t="s">
        <v>73</v>
      </c>
      <c r="C267" s="218">
        <v>44913</v>
      </c>
      <c r="D267" s="1">
        <v>16</v>
      </c>
      <c r="E267" s="1">
        <v>531</v>
      </c>
      <c r="F267" s="62"/>
    </row>
    <row r="268" spans="1:6" x14ac:dyDescent="0.35">
      <c r="A268" s="1">
        <v>9</v>
      </c>
      <c r="B268" s="1" t="s">
        <v>73</v>
      </c>
      <c r="C268" s="218">
        <v>44914</v>
      </c>
      <c r="D268" s="1">
        <v>16</v>
      </c>
      <c r="E268" s="1">
        <v>612</v>
      </c>
      <c r="F268" s="62"/>
    </row>
    <row r="269" spans="1:6" x14ac:dyDescent="0.35">
      <c r="A269" s="1">
        <v>9</v>
      </c>
      <c r="B269" s="1" t="s">
        <v>73</v>
      </c>
      <c r="C269" s="218">
        <v>44915</v>
      </c>
      <c r="D269" s="1">
        <v>12</v>
      </c>
      <c r="E269" s="1">
        <v>540</v>
      </c>
      <c r="F269" s="62"/>
    </row>
    <row r="270" spans="1:6" x14ac:dyDescent="0.35">
      <c r="A270" s="1">
        <v>9</v>
      </c>
      <c r="B270" s="1" t="s">
        <v>73</v>
      </c>
      <c r="C270" s="218">
        <v>44916</v>
      </c>
      <c r="D270" s="1">
        <v>13</v>
      </c>
      <c r="E270" s="1">
        <v>504</v>
      </c>
      <c r="F270" s="62"/>
    </row>
    <row r="271" spans="1:6" x14ac:dyDescent="0.35">
      <c r="A271" s="1">
        <v>9</v>
      </c>
      <c r="B271" s="1" t="s">
        <v>73</v>
      </c>
      <c r="C271" s="218">
        <v>44917</v>
      </c>
      <c r="D271" s="1">
        <v>15</v>
      </c>
      <c r="E271" s="1">
        <v>459</v>
      </c>
      <c r="F271" s="62"/>
    </row>
    <row r="272" spans="1:6" x14ac:dyDescent="0.35">
      <c r="A272" s="1">
        <v>9</v>
      </c>
      <c r="B272" s="1" t="s">
        <v>73</v>
      </c>
      <c r="C272" s="218">
        <v>44918</v>
      </c>
      <c r="D272" s="1">
        <v>11</v>
      </c>
      <c r="E272" s="1">
        <v>468</v>
      </c>
      <c r="F272" s="62"/>
    </row>
    <row r="273" spans="1:6" x14ac:dyDescent="0.35">
      <c r="A273" s="1">
        <v>9</v>
      </c>
      <c r="B273" s="1" t="s">
        <v>73</v>
      </c>
      <c r="C273" s="218">
        <v>44919</v>
      </c>
      <c r="D273" s="1">
        <v>18</v>
      </c>
      <c r="E273" s="1">
        <v>675</v>
      </c>
      <c r="F273" s="62"/>
    </row>
    <row r="274" spans="1:6" x14ac:dyDescent="0.35">
      <c r="A274" s="1">
        <v>9</v>
      </c>
      <c r="B274" s="1" t="s">
        <v>73</v>
      </c>
      <c r="C274" s="218">
        <v>44920</v>
      </c>
      <c r="D274" s="1">
        <v>16</v>
      </c>
      <c r="E274" s="1">
        <v>531</v>
      </c>
      <c r="F274" s="62"/>
    </row>
    <row r="275" spans="1:6" x14ac:dyDescent="0.35">
      <c r="A275" s="1">
        <v>9</v>
      </c>
      <c r="B275" s="1" t="s">
        <v>73</v>
      </c>
      <c r="C275" s="218">
        <v>44921</v>
      </c>
      <c r="D275" s="1">
        <v>15</v>
      </c>
      <c r="E275" s="1">
        <v>567</v>
      </c>
      <c r="F275" s="62"/>
    </row>
    <row r="276" spans="1:6" x14ac:dyDescent="0.35">
      <c r="A276" s="1">
        <v>9</v>
      </c>
      <c r="B276" s="1" t="s">
        <v>73</v>
      </c>
      <c r="C276" s="218">
        <v>44922</v>
      </c>
      <c r="D276" s="1">
        <v>16</v>
      </c>
      <c r="E276" s="1">
        <v>585</v>
      </c>
      <c r="F276" s="62"/>
    </row>
    <row r="277" spans="1:6" x14ac:dyDescent="0.35">
      <c r="A277" s="1">
        <v>9</v>
      </c>
      <c r="B277" s="1" t="s">
        <v>73</v>
      </c>
      <c r="C277" s="218">
        <v>44923</v>
      </c>
      <c r="D277" s="1">
        <v>16</v>
      </c>
      <c r="E277" s="1">
        <v>558</v>
      </c>
      <c r="F277" s="62"/>
    </row>
    <row r="278" spans="1:6" x14ac:dyDescent="0.35">
      <c r="A278" s="1">
        <v>9</v>
      </c>
      <c r="B278" s="1" t="s">
        <v>73</v>
      </c>
      <c r="C278" s="218">
        <v>44924</v>
      </c>
      <c r="D278" s="1">
        <v>16</v>
      </c>
      <c r="E278" s="1">
        <v>585</v>
      </c>
      <c r="F278" s="62"/>
    </row>
    <row r="279" spans="1:6" x14ac:dyDescent="0.35">
      <c r="A279" s="1">
        <v>9</v>
      </c>
      <c r="B279" s="1" t="s">
        <v>73</v>
      </c>
      <c r="C279" s="218">
        <v>44925</v>
      </c>
      <c r="D279" s="1">
        <v>14</v>
      </c>
      <c r="E279" s="1">
        <v>549</v>
      </c>
      <c r="F279" s="62"/>
    </row>
    <row r="280" spans="1:6" x14ac:dyDescent="0.35">
      <c r="A280" s="1">
        <v>9</v>
      </c>
      <c r="B280" s="1" t="s">
        <v>73</v>
      </c>
      <c r="C280" s="218">
        <v>44926</v>
      </c>
      <c r="D280" s="1">
        <v>15</v>
      </c>
      <c r="E280" s="1">
        <v>540</v>
      </c>
      <c r="F280" s="62"/>
    </row>
    <row r="281" spans="1:6" x14ac:dyDescent="0.35">
      <c r="A281" s="1">
        <v>9</v>
      </c>
      <c r="B281" s="1" t="s">
        <v>73</v>
      </c>
      <c r="C281" s="218">
        <v>44927</v>
      </c>
      <c r="D281" s="1">
        <v>7</v>
      </c>
      <c r="E281" s="1">
        <v>315</v>
      </c>
      <c r="F281" s="62"/>
    </row>
    <row r="282" spans="1:6" x14ac:dyDescent="0.35">
      <c r="A282" s="1">
        <v>9</v>
      </c>
      <c r="B282" s="1" t="s">
        <v>73</v>
      </c>
      <c r="C282" s="218">
        <v>44928</v>
      </c>
      <c r="D282" s="1">
        <v>3</v>
      </c>
      <c r="E282" s="1">
        <v>135</v>
      </c>
      <c r="F282" s="62"/>
    </row>
    <row r="283" spans="1:6" x14ac:dyDescent="0.35">
      <c r="A283" s="1">
        <v>9</v>
      </c>
      <c r="B283" s="1" t="s">
        <v>73</v>
      </c>
      <c r="C283" s="218">
        <v>44929</v>
      </c>
      <c r="D283" s="1">
        <v>16</v>
      </c>
      <c r="E283" s="1">
        <v>612</v>
      </c>
      <c r="F283" s="62"/>
    </row>
    <row r="284" spans="1:6" x14ac:dyDescent="0.35">
      <c r="A284" s="1">
        <v>9</v>
      </c>
      <c r="B284" s="1" t="s">
        <v>73</v>
      </c>
      <c r="C284" s="218">
        <v>44930</v>
      </c>
      <c r="D284" s="1">
        <v>16</v>
      </c>
      <c r="E284" s="1">
        <v>639</v>
      </c>
      <c r="F284" s="62"/>
    </row>
    <row r="285" spans="1:6" x14ac:dyDescent="0.35">
      <c r="A285" s="1">
        <v>9</v>
      </c>
      <c r="B285" s="1" t="s">
        <v>73</v>
      </c>
      <c r="C285" s="218">
        <v>44931</v>
      </c>
      <c r="D285" s="1">
        <v>11</v>
      </c>
      <c r="E285" s="1">
        <v>414</v>
      </c>
      <c r="F285" s="62"/>
    </row>
    <row r="286" spans="1:6" x14ac:dyDescent="0.35">
      <c r="A286" s="1">
        <v>9</v>
      </c>
      <c r="B286" s="1" t="s">
        <v>73</v>
      </c>
      <c r="C286" s="218">
        <v>44932</v>
      </c>
      <c r="D286" s="1">
        <v>14</v>
      </c>
      <c r="E286" s="1">
        <v>522</v>
      </c>
      <c r="F286" s="62"/>
    </row>
    <row r="287" spans="1:6" x14ac:dyDescent="0.35">
      <c r="A287" s="1">
        <v>9</v>
      </c>
      <c r="B287" s="1" t="s">
        <v>73</v>
      </c>
      <c r="C287" s="218">
        <v>44933</v>
      </c>
      <c r="D287" s="1">
        <v>17</v>
      </c>
      <c r="E287" s="1">
        <v>576</v>
      </c>
      <c r="F287" s="62"/>
    </row>
    <row r="288" spans="1:6" x14ac:dyDescent="0.35">
      <c r="A288" s="1">
        <v>9</v>
      </c>
      <c r="B288" s="1" t="s">
        <v>73</v>
      </c>
      <c r="C288" s="218">
        <v>44934</v>
      </c>
      <c r="D288" s="1">
        <v>13</v>
      </c>
      <c r="E288" s="1">
        <v>558</v>
      </c>
      <c r="F288" s="62"/>
    </row>
    <row r="289" spans="1:6" x14ac:dyDescent="0.35">
      <c r="A289" s="1">
        <v>9</v>
      </c>
      <c r="B289" s="1" t="s">
        <v>73</v>
      </c>
      <c r="C289" s="218">
        <v>44935</v>
      </c>
      <c r="D289" s="1">
        <v>7</v>
      </c>
      <c r="E289" s="1">
        <v>207</v>
      </c>
      <c r="F289" s="62"/>
    </row>
    <row r="290" spans="1:6" x14ac:dyDescent="0.35">
      <c r="A290" s="1">
        <v>9</v>
      </c>
      <c r="B290" s="1" t="s">
        <v>73</v>
      </c>
      <c r="C290" s="218">
        <v>44936</v>
      </c>
      <c r="D290" s="1">
        <v>13</v>
      </c>
      <c r="E290" s="1">
        <v>477</v>
      </c>
      <c r="F290" s="62"/>
    </row>
    <row r="291" spans="1:6" x14ac:dyDescent="0.35">
      <c r="A291" s="1">
        <v>9</v>
      </c>
      <c r="B291" s="1" t="s">
        <v>73</v>
      </c>
      <c r="C291" s="218">
        <v>44937</v>
      </c>
      <c r="D291" s="1">
        <v>12</v>
      </c>
      <c r="E291" s="1">
        <v>486</v>
      </c>
      <c r="F291" s="62"/>
    </row>
    <row r="292" spans="1:6" x14ac:dyDescent="0.35">
      <c r="A292" s="1">
        <v>9</v>
      </c>
      <c r="B292" s="1" t="s">
        <v>73</v>
      </c>
      <c r="C292" s="218">
        <v>44938</v>
      </c>
      <c r="D292" s="1">
        <v>13</v>
      </c>
      <c r="E292" s="1">
        <v>504</v>
      </c>
      <c r="F292" s="62"/>
    </row>
    <row r="293" spans="1:6" x14ac:dyDescent="0.35">
      <c r="A293" s="1">
        <v>9</v>
      </c>
      <c r="B293" s="1" t="s">
        <v>73</v>
      </c>
      <c r="C293" s="218">
        <v>44939</v>
      </c>
      <c r="D293" s="1">
        <v>17</v>
      </c>
      <c r="E293" s="1">
        <v>576</v>
      </c>
      <c r="F293" s="62"/>
    </row>
    <row r="294" spans="1:6" x14ac:dyDescent="0.35">
      <c r="A294" s="1">
        <v>9</v>
      </c>
      <c r="B294" s="1" t="s">
        <v>73</v>
      </c>
      <c r="C294" s="218">
        <v>44940</v>
      </c>
      <c r="D294" s="1">
        <v>16</v>
      </c>
      <c r="E294" s="1">
        <v>612</v>
      </c>
      <c r="F294" s="62"/>
    </row>
    <row r="295" spans="1:6" x14ac:dyDescent="0.35">
      <c r="A295" s="1">
        <v>9</v>
      </c>
      <c r="B295" s="1" t="s">
        <v>73</v>
      </c>
      <c r="C295" s="218">
        <v>44941</v>
      </c>
      <c r="D295" s="1">
        <v>15</v>
      </c>
      <c r="E295" s="1">
        <v>540</v>
      </c>
      <c r="F295" s="62"/>
    </row>
    <row r="296" spans="1:6" x14ac:dyDescent="0.35">
      <c r="A296" s="1">
        <v>9</v>
      </c>
      <c r="B296" s="1" t="s">
        <v>73</v>
      </c>
      <c r="C296" s="218">
        <v>44942</v>
      </c>
      <c r="D296" s="1">
        <v>13</v>
      </c>
      <c r="E296" s="1">
        <v>558</v>
      </c>
      <c r="F296" s="62"/>
    </row>
    <row r="297" spans="1:6" x14ac:dyDescent="0.35">
      <c r="A297" s="1">
        <v>9</v>
      </c>
      <c r="B297" s="1" t="s">
        <v>73</v>
      </c>
      <c r="C297" s="218">
        <v>44943</v>
      </c>
      <c r="D297" s="1">
        <v>16</v>
      </c>
      <c r="E297" s="1">
        <v>666</v>
      </c>
      <c r="F297" s="62"/>
    </row>
    <row r="298" spans="1:6" x14ac:dyDescent="0.35">
      <c r="A298" s="1">
        <v>9</v>
      </c>
      <c r="B298" s="1" t="s">
        <v>73</v>
      </c>
      <c r="C298" s="218">
        <v>44944</v>
      </c>
      <c r="D298" s="1">
        <v>11</v>
      </c>
      <c r="E298" s="1">
        <v>360</v>
      </c>
      <c r="F298" s="62"/>
    </row>
    <row r="299" spans="1:6" x14ac:dyDescent="0.35">
      <c r="A299" s="1">
        <v>9</v>
      </c>
      <c r="B299" s="1" t="s">
        <v>73</v>
      </c>
      <c r="C299" s="218">
        <v>44945</v>
      </c>
      <c r="D299" s="1">
        <v>13</v>
      </c>
      <c r="E299" s="1">
        <v>477</v>
      </c>
      <c r="F299" s="62"/>
    </row>
    <row r="300" spans="1:6" x14ac:dyDescent="0.35">
      <c r="A300" s="1">
        <v>9</v>
      </c>
      <c r="B300" s="1" t="s">
        <v>73</v>
      </c>
      <c r="C300" s="218">
        <v>44946</v>
      </c>
      <c r="D300" s="1">
        <v>11</v>
      </c>
      <c r="E300" s="1">
        <v>414</v>
      </c>
      <c r="F300" s="62"/>
    </row>
    <row r="301" spans="1:6" x14ac:dyDescent="0.35">
      <c r="A301" s="1">
        <v>9</v>
      </c>
      <c r="B301" s="1" t="s">
        <v>73</v>
      </c>
      <c r="C301" s="218">
        <v>44947</v>
      </c>
      <c r="D301" s="1">
        <v>15</v>
      </c>
      <c r="E301" s="1">
        <v>540</v>
      </c>
      <c r="F301" s="62"/>
    </row>
    <row r="302" spans="1:6" x14ac:dyDescent="0.35">
      <c r="A302" s="1">
        <v>9</v>
      </c>
      <c r="B302" s="1" t="s">
        <v>73</v>
      </c>
      <c r="C302" s="218">
        <v>44948</v>
      </c>
      <c r="D302" s="1">
        <v>10</v>
      </c>
      <c r="E302" s="1">
        <v>423</v>
      </c>
      <c r="F302" s="62"/>
    </row>
    <row r="303" spans="1:6" x14ac:dyDescent="0.35">
      <c r="A303" s="1">
        <v>9</v>
      </c>
      <c r="B303" s="1" t="s">
        <v>73</v>
      </c>
      <c r="C303" s="218">
        <v>44949</v>
      </c>
      <c r="D303" s="1">
        <v>12</v>
      </c>
      <c r="E303" s="1">
        <v>459</v>
      </c>
      <c r="F303" s="62"/>
    </row>
    <row r="304" spans="1:6" x14ac:dyDescent="0.35">
      <c r="A304" s="1">
        <v>9</v>
      </c>
      <c r="B304" s="1" t="s">
        <v>73</v>
      </c>
      <c r="C304" s="218">
        <v>44950</v>
      </c>
      <c r="D304" s="1">
        <v>10</v>
      </c>
      <c r="E304" s="1">
        <v>315</v>
      </c>
      <c r="F304" s="62"/>
    </row>
    <row r="305" spans="1:6" x14ac:dyDescent="0.35">
      <c r="A305" s="1">
        <v>9</v>
      </c>
      <c r="B305" s="1" t="s">
        <v>73</v>
      </c>
      <c r="C305" s="218">
        <v>44951</v>
      </c>
      <c r="D305" s="1">
        <v>10</v>
      </c>
      <c r="E305" s="1">
        <v>396</v>
      </c>
      <c r="F305" s="62"/>
    </row>
    <row r="306" spans="1:6" x14ac:dyDescent="0.35">
      <c r="A306" s="1">
        <v>9</v>
      </c>
      <c r="B306" s="1" t="s">
        <v>73</v>
      </c>
      <c r="C306" s="218">
        <v>44952</v>
      </c>
      <c r="D306" s="1">
        <v>14</v>
      </c>
      <c r="E306" s="1">
        <v>603</v>
      </c>
      <c r="F306" s="62"/>
    </row>
    <row r="307" spans="1:6" x14ac:dyDescent="0.35">
      <c r="A307" s="1">
        <v>9</v>
      </c>
      <c r="B307" s="1" t="s">
        <v>73</v>
      </c>
      <c r="C307" s="218">
        <v>44953</v>
      </c>
      <c r="D307" s="1">
        <v>10</v>
      </c>
      <c r="E307" s="1">
        <v>423</v>
      </c>
      <c r="F307" s="62"/>
    </row>
    <row r="308" spans="1:6" x14ac:dyDescent="0.35">
      <c r="A308" s="1">
        <v>9</v>
      </c>
      <c r="B308" s="1" t="s">
        <v>73</v>
      </c>
      <c r="C308" s="218">
        <v>44954</v>
      </c>
      <c r="D308" s="1">
        <v>11</v>
      </c>
      <c r="E308" s="1">
        <v>333</v>
      </c>
      <c r="F308" s="62"/>
    </row>
    <row r="309" spans="1:6" x14ac:dyDescent="0.35">
      <c r="A309" s="1">
        <v>9</v>
      </c>
      <c r="B309" s="1" t="s">
        <v>73</v>
      </c>
      <c r="C309" s="218">
        <v>44955</v>
      </c>
      <c r="D309" s="1">
        <v>14</v>
      </c>
      <c r="E309" s="1">
        <v>522</v>
      </c>
      <c r="F309" s="62"/>
    </row>
    <row r="310" spans="1:6" x14ac:dyDescent="0.35">
      <c r="A310" s="1">
        <v>9</v>
      </c>
      <c r="B310" s="1" t="s">
        <v>73</v>
      </c>
      <c r="C310" s="218">
        <v>44956</v>
      </c>
      <c r="D310" s="1">
        <v>13</v>
      </c>
      <c r="E310" s="1">
        <v>423</v>
      </c>
      <c r="F310" s="62"/>
    </row>
    <row r="311" spans="1:6" x14ac:dyDescent="0.35">
      <c r="A311" s="1">
        <v>11</v>
      </c>
      <c r="B311" s="1" t="s">
        <v>74</v>
      </c>
      <c r="C311" s="218">
        <v>44878</v>
      </c>
      <c r="D311" s="1">
        <v>8</v>
      </c>
      <c r="E311" s="1">
        <v>279</v>
      </c>
      <c r="F311" s="62"/>
    </row>
    <row r="312" spans="1:6" x14ac:dyDescent="0.35">
      <c r="A312" s="1">
        <v>11</v>
      </c>
      <c r="B312" s="1" t="s">
        <v>74</v>
      </c>
      <c r="C312" s="218">
        <v>44879</v>
      </c>
      <c r="D312" s="1">
        <v>17</v>
      </c>
      <c r="E312" s="1">
        <v>414</v>
      </c>
      <c r="F312" s="62"/>
    </row>
    <row r="313" spans="1:6" x14ac:dyDescent="0.35">
      <c r="A313" s="1">
        <v>11</v>
      </c>
      <c r="B313" s="1" t="s">
        <v>74</v>
      </c>
      <c r="C313" s="218">
        <v>44880</v>
      </c>
      <c r="D313" s="1">
        <v>22</v>
      </c>
      <c r="E313" s="1">
        <v>558</v>
      </c>
      <c r="F313" s="62"/>
    </row>
    <row r="314" spans="1:6" x14ac:dyDescent="0.35">
      <c r="A314" s="1">
        <v>11</v>
      </c>
      <c r="B314" s="1" t="s">
        <v>74</v>
      </c>
      <c r="C314" s="218">
        <v>44881</v>
      </c>
      <c r="D314" s="1">
        <v>13</v>
      </c>
      <c r="E314" s="1">
        <v>504</v>
      </c>
      <c r="F314" s="62"/>
    </row>
    <row r="315" spans="1:6" x14ac:dyDescent="0.35">
      <c r="A315" s="1">
        <v>11</v>
      </c>
      <c r="B315" s="1" t="s">
        <v>74</v>
      </c>
      <c r="C315" s="218">
        <v>44882</v>
      </c>
      <c r="D315" s="1">
        <v>15</v>
      </c>
      <c r="E315" s="1">
        <v>540</v>
      </c>
      <c r="F315" s="62"/>
    </row>
    <row r="316" spans="1:6" x14ac:dyDescent="0.35">
      <c r="A316" s="1">
        <v>11</v>
      </c>
      <c r="B316" s="1" t="s">
        <v>74</v>
      </c>
      <c r="C316" s="218">
        <v>44884</v>
      </c>
      <c r="D316" s="1">
        <v>7</v>
      </c>
      <c r="E316" s="1">
        <v>153</v>
      </c>
      <c r="F316" s="62"/>
    </row>
    <row r="317" spans="1:6" x14ac:dyDescent="0.35">
      <c r="A317" s="1">
        <v>11</v>
      </c>
      <c r="B317" s="1" t="s">
        <v>74</v>
      </c>
      <c r="C317" s="218">
        <v>44885</v>
      </c>
      <c r="D317" s="1">
        <v>13</v>
      </c>
      <c r="E317" s="1">
        <v>288</v>
      </c>
      <c r="F317" s="62"/>
    </row>
    <row r="318" spans="1:6" x14ac:dyDescent="0.35">
      <c r="A318" s="1">
        <v>11</v>
      </c>
      <c r="B318" s="1" t="s">
        <v>74</v>
      </c>
      <c r="C318" s="218">
        <v>44886</v>
      </c>
      <c r="D318" s="1">
        <v>14</v>
      </c>
      <c r="E318" s="1">
        <v>306</v>
      </c>
      <c r="F318" s="62"/>
    </row>
    <row r="319" spans="1:6" x14ac:dyDescent="0.35">
      <c r="A319" s="1">
        <v>11</v>
      </c>
      <c r="B319" s="1" t="s">
        <v>74</v>
      </c>
      <c r="C319" s="218">
        <v>44887</v>
      </c>
      <c r="D319" s="1">
        <v>12</v>
      </c>
      <c r="E319" s="1">
        <v>378</v>
      </c>
      <c r="F319" s="62"/>
    </row>
    <row r="320" spans="1:6" x14ac:dyDescent="0.35">
      <c r="A320" s="1">
        <v>11</v>
      </c>
      <c r="B320" s="1" t="s">
        <v>74</v>
      </c>
      <c r="C320" s="218">
        <v>44888</v>
      </c>
      <c r="D320" s="1">
        <v>15</v>
      </c>
      <c r="E320" s="1">
        <v>378</v>
      </c>
      <c r="F320" s="62"/>
    </row>
    <row r="321" spans="1:6" x14ac:dyDescent="0.35">
      <c r="A321" s="1">
        <v>11</v>
      </c>
      <c r="B321" s="1" t="s">
        <v>74</v>
      </c>
      <c r="C321" s="218">
        <v>44889</v>
      </c>
      <c r="D321" s="1">
        <v>28</v>
      </c>
      <c r="E321" s="1">
        <v>855</v>
      </c>
      <c r="F321" s="62"/>
    </row>
    <row r="322" spans="1:6" x14ac:dyDescent="0.35">
      <c r="A322" s="1">
        <v>11</v>
      </c>
      <c r="B322" s="1" t="s">
        <v>74</v>
      </c>
      <c r="C322" s="218">
        <v>44890</v>
      </c>
      <c r="D322" s="1">
        <v>17</v>
      </c>
      <c r="E322" s="1">
        <v>522</v>
      </c>
      <c r="F322" s="62"/>
    </row>
    <row r="323" spans="1:6" x14ac:dyDescent="0.35">
      <c r="A323" s="1">
        <v>11</v>
      </c>
      <c r="B323" s="1" t="s">
        <v>74</v>
      </c>
      <c r="C323" s="218">
        <v>44891</v>
      </c>
      <c r="D323" s="1">
        <v>27</v>
      </c>
      <c r="E323" s="1">
        <v>864</v>
      </c>
      <c r="F323" s="62"/>
    </row>
    <row r="324" spans="1:6" x14ac:dyDescent="0.35">
      <c r="A324" s="1">
        <v>11</v>
      </c>
      <c r="B324" s="1" t="s">
        <v>74</v>
      </c>
      <c r="C324" s="218">
        <v>44892</v>
      </c>
      <c r="D324" s="1">
        <v>15</v>
      </c>
      <c r="E324" s="1">
        <v>513</v>
      </c>
      <c r="F324" s="62"/>
    </row>
    <row r="325" spans="1:6" x14ac:dyDescent="0.35">
      <c r="A325" s="1">
        <v>11</v>
      </c>
      <c r="B325" s="1" t="s">
        <v>74</v>
      </c>
      <c r="C325" s="218">
        <v>44893</v>
      </c>
      <c r="D325" s="1">
        <v>22</v>
      </c>
      <c r="E325" s="1">
        <v>666</v>
      </c>
      <c r="F325" s="62"/>
    </row>
    <row r="326" spans="1:6" x14ac:dyDescent="0.35">
      <c r="A326" s="1">
        <v>11</v>
      </c>
      <c r="B326" s="1" t="s">
        <v>74</v>
      </c>
      <c r="C326" s="218">
        <v>44894</v>
      </c>
      <c r="D326" s="1">
        <v>23</v>
      </c>
      <c r="E326" s="1">
        <v>657</v>
      </c>
      <c r="F326" s="62"/>
    </row>
    <row r="327" spans="1:6" x14ac:dyDescent="0.35">
      <c r="A327" s="1">
        <v>11</v>
      </c>
      <c r="B327" s="1" t="s">
        <v>74</v>
      </c>
      <c r="C327" s="218">
        <v>44895</v>
      </c>
      <c r="D327" s="1">
        <v>19</v>
      </c>
      <c r="E327" s="1">
        <v>666</v>
      </c>
      <c r="F327" s="62"/>
    </row>
    <row r="328" spans="1:6" x14ac:dyDescent="0.35">
      <c r="A328" s="1">
        <v>11</v>
      </c>
      <c r="B328" s="1" t="s">
        <v>74</v>
      </c>
      <c r="C328" s="218">
        <v>44896</v>
      </c>
      <c r="D328" s="1">
        <v>20</v>
      </c>
      <c r="E328" s="1">
        <v>657</v>
      </c>
      <c r="F328" s="62"/>
    </row>
    <row r="329" spans="1:6" x14ac:dyDescent="0.35">
      <c r="A329" s="1">
        <v>11</v>
      </c>
      <c r="B329" s="1" t="s">
        <v>74</v>
      </c>
      <c r="C329" s="218">
        <v>44897</v>
      </c>
      <c r="D329" s="1">
        <v>11</v>
      </c>
      <c r="E329" s="1">
        <v>360</v>
      </c>
      <c r="F329" s="62"/>
    </row>
    <row r="330" spans="1:6" x14ac:dyDescent="0.35">
      <c r="A330" s="1">
        <v>11</v>
      </c>
      <c r="B330" s="1" t="s">
        <v>74</v>
      </c>
      <c r="C330" s="218">
        <v>44898</v>
      </c>
      <c r="D330" s="1">
        <v>8</v>
      </c>
      <c r="E330" s="1">
        <v>306</v>
      </c>
      <c r="F330" s="62"/>
    </row>
    <row r="331" spans="1:6" x14ac:dyDescent="0.35">
      <c r="A331" s="1">
        <v>11</v>
      </c>
      <c r="B331" s="1" t="s">
        <v>74</v>
      </c>
      <c r="C331" s="218">
        <v>44899</v>
      </c>
      <c r="D331" s="1">
        <v>21</v>
      </c>
      <c r="E331" s="1">
        <v>675</v>
      </c>
      <c r="F331" s="62"/>
    </row>
    <row r="332" spans="1:6" x14ac:dyDescent="0.35">
      <c r="A332" s="1">
        <v>11</v>
      </c>
      <c r="B332" s="1" t="s">
        <v>74</v>
      </c>
      <c r="C332" s="218">
        <v>44900</v>
      </c>
      <c r="D332" s="1">
        <v>19</v>
      </c>
      <c r="E332" s="1">
        <v>639</v>
      </c>
      <c r="F332" s="62"/>
    </row>
    <row r="333" spans="1:6" x14ac:dyDescent="0.35">
      <c r="A333" s="1">
        <v>11</v>
      </c>
      <c r="B333" s="1" t="s">
        <v>74</v>
      </c>
      <c r="C333" s="218">
        <v>44901</v>
      </c>
      <c r="D333" s="1">
        <v>18</v>
      </c>
      <c r="E333" s="1">
        <v>513</v>
      </c>
      <c r="F333" s="62"/>
    </row>
    <row r="334" spans="1:6" x14ac:dyDescent="0.35">
      <c r="A334" s="1">
        <v>11</v>
      </c>
      <c r="B334" s="1" t="s">
        <v>74</v>
      </c>
      <c r="C334" s="218">
        <v>44902</v>
      </c>
      <c r="D334" s="1">
        <v>14</v>
      </c>
      <c r="E334" s="1">
        <v>468</v>
      </c>
      <c r="F334" s="62"/>
    </row>
    <row r="335" spans="1:6" x14ac:dyDescent="0.35">
      <c r="A335" s="1">
        <v>11</v>
      </c>
      <c r="B335" s="1" t="s">
        <v>74</v>
      </c>
      <c r="C335" s="218">
        <v>44903</v>
      </c>
      <c r="D335" s="1">
        <v>10</v>
      </c>
      <c r="E335" s="1">
        <v>315</v>
      </c>
      <c r="F335" s="62"/>
    </row>
    <row r="336" spans="1:6" x14ac:dyDescent="0.35">
      <c r="A336" s="1">
        <v>11</v>
      </c>
      <c r="B336" s="1" t="s">
        <v>74</v>
      </c>
      <c r="C336" s="218">
        <v>44904</v>
      </c>
      <c r="D336" s="1">
        <v>17</v>
      </c>
      <c r="E336" s="1">
        <v>522</v>
      </c>
      <c r="F336" s="62"/>
    </row>
    <row r="337" spans="1:6" x14ac:dyDescent="0.35">
      <c r="A337" s="1">
        <v>11</v>
      </c>
      <c r="B337" s="1" t="s">
        <v>74</v>
      </c>
      <c r="C337" s="218">
        <v>44905</v>
      </c>
      <c r="D337" s="1">
        <v>24</v>
      </c>
      <c r="E337" s="1">
        <v>729</v>
      </c>
      <c r="F337" s="62"/>
    </row>
    <row r="338" spans="1:6" x14ac:dyDescent="0.35">
      <c r="A338" s="1">
        <v>11</v>
      </c>
      <c r="B338" s="1" t="s">
        <v>74</v>
      </c>
      <c r="C338" s="218">
        <v>44906</v>
      </c>
      <c r="D338" s="1">
        <v>16</v>
      </c>
      <c r="E338" s="1">
        <v>504</v>
      </c>
      <c r="F338" s="62"/>
    </row>
    <row r="339" spans="1:6" x14ac:dyDescent="0.35">
      <c r="A339" s="1">
        <v>11</v>
      </c>
      <c r="B339" s="1" t="s">
        <v>74</v>
      </c>
      <c r="C339" s="218">
        <v>44907</v>
      </c>
      <c r="D339" s="1">
        <v>20</v>
      </c>
      <c r="E339" s="1">
        <v>603</v>
      </c>
      <c r="F339" s="62"/>
    </row>
    <row r="340" spans="1:6" x14ac:dyDescent="0.35">
      <c r="A340" s="1">
        <v>11</v>
      </c>
      <c r="B340" s="1" t="s">
        <v>74</v>
      </c>
      <c r="C340" s="218">
        <v>44908</v>
      </c>
      <c r="D340" s="1">
        <v>15</v>
      </c>
      <c r="E340" s="1">
        <v>513</v>
      </c>
      <c r="F340" s="62"/>
    </row>
    <row r="341" spans="1:6" x14ac:dyDescent="0.35">
      <c r="A341" s="1">
        <v>11</v>
      </c>
      <c r="B341" s="1" t="s">
        <v>74</v>
      </c>
      <c r="C341" s="218">
        <v>44909</v>
      </c>
      <c r="D341" s="1">
        <v>14</v>
      </c>
      <c r="E341" s="1">
        <v>495</v>
      </c>
      <c r="F341" s="62"/>
    </row>
    <row r="342" spans="1:6" x14ac:dyDescent="0.35">
      <c r="A342" s="1">
        <v>11</v>
      </c>
      <c r="B342" s="1" t="s">
        <v>74</v>
      </c>
      <c r="C342" s="218">
        <v>44910</v>
      </c>
      <c r="D342" s="1">
        <v>9</v>
      </c>
      <c r="E342" s="1">
        <v>243</v>
      </c>
      <c r="F342" s="62"/>
    </row>
    <row r="343" spans="1:6" x14ac:dyDescent="0.35">
      <c r="A343" s="1">
        <v>11</v>
      </c>
      <c r="B343" s="1" t="s">
        <v>74</v>
      </c>
      <c r="C343" s="218">
        <v>44911</v>
      </c>
      <c r="D343" s="1">
        <v>13</v>
      </c>
      <c r="E343" s="1">
        <v>504</v>
      </c>
      <c r="F343" s="62"/>
    </row>
    <row r="344" spans="1:6" x14ac:dyDescent="0.35">
      <c r="A344" s="1">
        <v>11</v>
      </c>
      <c r="B344" s="1" t="s">
        <v>74</v>
      </c>
      <c r="C344" s="218">
        <v>44912</v>
      </c>
      <c r="D344" s="1">
        <v>13</v>
      </c>
      <c r="E344" s="1">
        <v>477</v>
      </c>
      <c r="F344" s="62"/>
    </row>
    <row r="345" spans="1:6" x14ac:dyDescent="0.35">
      <c r="A345" s="1">
        <v>11</v>
      </c>
      <c r="B345" s="1" t="s">
        <v>74</v>
      </c>
      <c r="C345" s="218">
        <v>44913</v>
      </c>
      <c r="D345" s="1">
        <v>20</v>
      </c>
      <c r="E345" s="1">
        <v>522</v>
      </c>
      <c r="F345" s="62"/>
    </row>
    <row r="346" spans="1:6" x14ac:dyDescent="0.35">
      <c r="A346" s="1">
        <v>11</v>
      </c>
      <c r="B346" s="1" t="s">
        <v>74</v>
      </c>
      <c r="C346" s="218">
        <v>44914</v>
      </c>
      <c r="D346" s="1">
        <v>24</v>
      </c>
      <c r="E346" s="1">
        <v>702</v>
      </c>
      <c r="F346" s="62"/>
    </row>
    <row r="347" spans="1:6" x14ac:dyDescent="0.35">
      <c r="A347" s="1">
        <v>11</v>
      </c>
      <c r="B347" s="1" t="s">
        <v>74</v>
      </c>
      <c r="C347" s="218">
        <v>44915</v>
      </c>
      <c r="D347" s="1">
        <v>13</v>
      </c>
      <c r="E347" s="1">
        <v>504</v>
      </c>
      <c r="F347" s="62"/>
    </row>
    <row r="348" spans="1:6" x14ac:dyDescent="0.35">
      <c r="A348" s="1">
        <v>11</v>
      </c>
      <c r="B348" s="1" t="s">
        <v>74</v>
      </c>
      <c r="C348" s="218">
        <v>44916</v>
      </c>
      <c r="D348" s="1">
        <v>16</v>
      </c>
      <c r="E348" s="1">
        <v>504</v>
      </c>
      <c r="F348" s="62"/>
    </row>
    <row r="349" spans="1:6" x14ac:dyDescent="0.35">
      <c r="A349" s="1">
        <v>11</v>
      </c>
      <c r="B349" s="1" t="s">
        <v>74</v>
      </c>
      <c r="C349" s="218">
        <v>44917</v>
      </c>
      <c r="D349" s="1">
        <v>16</v>
      </c>
      <c r="E349" s="1">
        <v>504</v>
      </c>
      <c r="F349" s="62"/>
    </row>
    <row r="350" spans="1:6" x14ac:dyDescent="0.35">
      <c r="A350" s="1">
        <v>11</v>
      </c>
      <c r="B350" s="1" t="s">
        <v>74</v>
      </c>
      <c r="C350" s="218">
        <v>44918</v>
      </c>
      <c r="D350" s="1">
        <v>18</v>
      </c>
      <c r="E350" s="1">
        <v>459</v>
      </c>
      <c r="F350" s="62"/>
    </row>
    <row r="351" spans="1:6" x14ac:dyDescent="0.35">
      <c r="A351" s="1">
        <v>11</v>
      </c>
      <c r="B351" s="1" t="s">
        <v>74</v>
      </c>
      <c r="C351" s="218">
        <v>44919</v>
      </c>
      <c r="D351" s="1">
        <v>18</v>
      </c>
      <c r="E351" s="1">
        <v>513</v>
      </c>
      <c r="F351" s="62"/>
    </row>
    <row r="352" spans="1:6" x14ac:dyDescent="0.35">
      <c r="A352" s="1">
        <v>11</v>
      </c>
      <c r="B352" s="1" t="s">
        <v>74</v>
      </c>
      <c r="C352" s="218">
        <v>44920</v>
      </c>
      <c r="D352" s="1">
        <v>17</v>
      </c>
      <c r="E352" s="1">
        <v>549</v>
      </c>
      <c r="F352" s="62"/>
    </row>
    <row r="353" spans="1:6" x14ac:dyDescent="0.35">
      <c r="A353" s="1">
        <v>11</v>
      </c>
      <c r="B353" s="1" t="s">
        <v>74</v>
      </c>
      <c r="C353" s="218">
        <v>44921</v>
      </c>
      <c r="D353" s="1">
        <v>17</v>
      </c>
      <c r="E353" s="1">
        <v>522</v>
      </c>
      <c r="F353" s="62"/>
    </row>
    <row r="354" spans="1:6" x14ac:dyDescent="0.35">
      <c r="A354" s="1">
        <v>11</v>
      </c>
      <c r="B354" s="1" t="s">
        <v>74</v>
      </c>
      <c r="C354" s="218">
        <v>44922</v>
      </c>
      <c r="D354" s="1">
        <v>8</v>
      </c>
      <c r="E354" s="1">
        <v>225</v>
      </c>
      <c r="F354" s="62"/>
    </row>
    <row r="355" spans="1:6" x14ac:dyDescent="0.35">
      <c r="A355" s="1">
        <v>11</v>
      </c>
      <c r="B355" s="1" t="s">
        <v>74</v>
      </c>
      <c r="C355" s="218">
        <v>44923</v>
      </c>
      <c r="D355" s="1">
        <v>21</v>
      </c>
      <c r="E355" s="1">
        <v>513</v>
      </c>
      <c r="F355" s="62"/>
    </row>
    <row r="356" spans="1:6" x14ac:dyDescent="0.35">
      <c r="A356" s="1">
        <v>11</v>
      </c>
      <c r="B356" s="1" t="s">
        <v>74</v>
      </c>
      <c r="C356" s="218">
        <v>44924</v>
      </c>
      <c r="D356" s="1">
        <v>12</v>
      </c>
      <c r="E356" s="1">
        <v>513</v>
      </c>
      <c r="F356" s="62"/>
    </row>
    <row r="357" spans="1:6" x14ac:dyDescent="0.35">
      <c r="A357" s="1">
        <v>11</v>
      </c>
      <c r="B357" s="1" t="s">
        <v>74</v>
      </c>
      <c r="C357" s="218">
        <v>44925</v>
      </c>
      <c r="D357" s="1">
        <v>15</v>
      </c>
      <c r="E357" s="1">
        <v>432</v>
      </c>
      <c r="F357" s="62"/>
    </row>
    <row r="358" spans="1:6" x14ac:dyDescent="0.35">
      <c r="A358" s="1">
        <v>11</v>
      </c>
      <c r="B358" s="1" t="s">
        <v>74</v>
      </c>
      <c r="C358" s="218">
        <v>44926</v>
      </c>
      <c r="D358" s="1">
        <v>13</v>
      </c>
      <c r="E358" s="1">
        <v>396</v>
      </c>
      <c r="F358" s="62"/>
    </row>
    <row r="359" spans="1:6" x14ac:dyDescent="0.35">
      <c r="A359" s="1">
        <v>11</v>
      </c>
      <c r="B359" s="1" t="s">
        <v>74</v>
      </c>
      <c r="C359" s="218">
        <v>44927</v>
      </c>
      <c r="D359" s="1">
        <v>8</v>
      </c>
      <c r="E359" s="1">
        <v>306</v>
      </c>
      <c r="F359" s="62"/>
    </row>
    <row r="360" spans="1:6" x14ac:dyDescent="0.35">
      <c r="A360" s="1">
        <v>11</v>
      </c>
      <c r="B360" s="1" t="s">
        <v>74</v>
      </c>
      <c r="C360" s="218">
        <v>44928</v>
      </c>
      <c r="D360" s="1">
        <v>6</v>
      </c>
      <c r="E360" s="1">
        <v>216</v>
      </c>
      <c r="F360" s="62"/>
    </row>
    <row r="361" spans="1:6" x14ac:dyDescent="0.35">
      <c r="A361" s="1">
        <v>11</v>
      </c>
      <c r="B361" s="1" t="s">
        <v>74</v>
      </c>
      <c r="C361" s="218">
        <v>44929</v>
      </c>
      <c r="D361" s="1">
        <v>27</v>
      </c>
      <c r="E361" s="1">
        <v>675</v>
      </c>
      <c r="F361" s="62"/>
    </row>
    <row r="362" spans="1:6" x14ac:dyDescent="0.35">
      <c r="A362" s="1">
        <v>11</v>
      </c>
      <c r="B362" s="1" t="s">
        <v>74</v>
      </c>
      <c r="C362" s="218">
        <v>44930</v>
      </c>
      <c r="D362" s="1">
        <v>15</v>
      </c>
      <c r="E362" s="1">
        <v>486</v>
      </c>
      <c r="F362" s="62"/>
    </row>
    <row r="363" spans="1:6" x14ac:dyDescent="0.35">
      <c r="A363" s="1">
        <v>11</v>
      </c>
      <c r="B363" s="1" t="s">
        <v>74</v>
      </c>
      <c r="C363" s="218">
        <v>44931</v>
      </c>
      <c r="D363" s="1">
        <v>13</v>
      </c>
      <c r="E363" s="1">
        <v>423</v>
      </c>
      <c r="F363" s="62"/>
    </row>
    <row r="364" spans="1:6" x14ac:dyDescent="0.35">
      <c r="A364" s="1">
        <v>11</v>
      </c>
      <c r="B364" s="1" t="s">
        <v>74</v>
      </c>
      <c r="C364" s="218">
        <v>44932</v>
      </c>
      <c r="D364" s="1">
        <v>15</v>
      </c>
      <c r="E364" s="1">
        <v>486</v>
      </c>
      <c r="F364" s="62"/>
    </row>
    <row r="365" spans="1:6" x14ac:dyDescent="0.35">
      <c r="A365" s="1">
        <v>11</v>
      </c>
      <c r="B365" s="1" t="s">
        <v>74</v>
      </c>
      <c r="C365" s="218">
        <v>44933</v>
      </c>
      <c r="D365" s="1">
        <v>20</v>
      </c>
      <c r="E365" s="1">
        <v>630</v>
      </c>
      <c r="F365" s="62"/>
    </row>
    <row r="366" spans="1:6" x14ac:dyDescent="0.35">
      <c r="A366" s="1">
        <v>11</v>
      </c>
      <c r="B366" s="1" t="s">
        <v>74</v>
      </c>
      <c r="C366" s="218">
        <v>44934</v>
      </c>
      <c r="D366" s="1">
        <v>19</v>
      </c>
      <c r="E366" s="1">
        <v>558</v>
      </c>
      <c r="F366" s="62"/>
    </row>
    <row r="367" spans="1:6" x14ac:dyDescent="0.35">
      <c r="A367" s="1">
        <v>11</v>
      </c>
      <c r="B367" s="1" t="s">
        <v>74</v>
      </c>
      <c r="C367" s="218">
        <v>44935</v>
      </c>
      <c r="D367" s="1">
        <v>22</v>
      </c>
      <c r="E367" s="1">
        <v>612</v>
      </c>
      <c r="F367" s="62"/>
    </row>
    <row r="368" spans="1:6" x14ac:dyDescent="0.35">
      <c r="A368" s="1">
        <v>11</v>
      </c>
      <c r="B368" s="1" t="s">
        <v>74</v>
      </c>
      <c r="C368" s="218">
        <v>44936</v>
      </c>
      <c r="D368" s="1">
        <v>17</v>
      </c>
      <c r="E368" s="1">
        <v>603</v>
      </c>
      <c r="F368" s="62"/>
    </row>
    <row r="369" spans="1:6" x14ac:dyDescent="0.35">
      <c r="A369" s="1">
        <v>11</v>
      </c>
      <c r="B369" s="1" t="s">
        <v>74</v>
      </c>
      <c r="C369" s="218">
        <v>44937</v>
      </c>
      <c r="D369" s="1">
        <v>20</v>
      </c>
      <c r="E369" s="1">
        <v>603</v>
      </c>
      <c r="F369" s="62"/>
    </row>
    <row r="370" spans="1:6" x14ac:dyDescent="0.35">
      <c r="A370" s="1">
        <v>11</v>
      </c>
      <c r="B370" s="1" t="s">
        <v>74</v>
      </c>
      <c r="C370" s="218">
        <v>44938</v>
      </c>
      <c r="D370" s="1">
        <v>16</v>
      </c>
      <c r="E370" s="1">
        <v>585</v>
      </c>
      <c r="F370" s="62"/>
    </row>
    <row r="371" spans="1:6" x14ac:dyDescent="0.35">
      <c r="A371" s="1">
        <v>11</v>
      </c>
      <c r="B371" s="1" t="s">
        <v>74</v>
      </c>
      <c r="C371" s="218">
        <v>44939</v>
      </c>
      <c r="D371" s="1">
        <v>18</v>
      </c>
      <c r="E371" s="1">
        <v>567</v>
      </c>
      <c r="F371" s="62"/>
    </row>
    <row r="372" spans="1:6" x14ac:dyDescent="0.35">
      <c r="A372" s="1">
        <v>11</v>
      </c>
      <c r="B372" s="1" t="s">
        <v>74</v>
      </c>
      <c r="C372" s="218">
        <v>44940</v>
      </c>
      <c r="D372" s="1">
        <v>19</v>
      </c>
      <c r="E372" s="1">
        <v>585</v>
      </c>
      <c r="F372" s="62"/>
    </row>
    <row r="373" spans="1:6" x14ac:dyDescent="0.35">
      <c r="A373" s="1">
        <v>11</v>
      </c>
      <c r="B373" s="1" t="s">
        <v>74</v>
      </c>
      <c r="C373" s="218">
        <v>44941</v>
      </c>
      <c r="D373" s="1">
        <v>12</v>
      </c>
      <c r="E373" s="1">
        <v>297</v>
      </c>
      <c r="F373" s="62"/>
    </row>
    <row r="374" spans="1:6" x14ac:dyDescent="0.35">
      <c r="A374" s="1">
        <v>11</v>
      </c>
      <c r="B374" s="1" t="s">
        <v>74</v>
      </c>
      <c r="C374" s="218">
        <v>44942</v>
      </c>
      <c r="D374" s="1">
        <v>18</v>
      </c>
      <c r="E374" s="1">
        <v>567</v>
      </c>
      <c r="F374" s="62"/>
    </row>
    <row r="375" spans="1:6" x14ac:dyDescent="0.35">
      <c r="A375" s="1">
        <v>11</v>
      </c>
      <c r="B375" s="1" t="s">
        <v>74</v>
      </c>
      <c r="C375" s="218">
        <v>44943</v>
      </c>
      <c r="D375" s="1">
        <v>22</v>
      </c>
      <c r="E375" s="1">
        <v>639</v>
      </c>
      <c r="F375" s="62"/>
    </row>
    <row r="376" spans="1:6" x14ac:dyDescent="0.35">
      <c r="A376" s="1">
        <v>11</v>
      </c>
      <c r="B376" s="1" t="s">
        <v>74</v>
      </c>
      <c r="C376" s="218">
        <v>44944</v>
      </c>
      <c r="D376" s="1">
        <v>9</v>
      </c>
      <c r="E376" s="1">
        <v>297</v>
      </c>
      <c r="F376" s="62"/>
    </row>
    <row r="377" spans="1:6" x14ac:dyDescent="0.35">
      <c r="A377" s="1">
        <v>11</v>
      </c>
      <c r="B377" s="1" t="s">
        <v>74</v>
      </c>
      <c r="C377" s="218">
        <v>44945</v>
      </c>
      <c r="D377" s="1">
        <v>10</v>
      </c>
      <c r="E377" s="1">
        <v>369</v>
      </c>
      <c r="F377" s="62"/>
    </row>
    <row r="378" spans="1:6" x14ac:dyDescent="0.35">
      <c r="A378" s="1">
        <v>11</v>
      </c>
      <c r="B378" s="1" t="s">
        <v>74</v>
      </c>
      <c r="C378" s="218">
        <v>44946</v>
      </c>
      <c r="D378" s="1">
        <v>12</v>
      </c>
      <c r="E378" s="1">
        <v>432</v>
      </c>
      <c r="F378" s="62"/>
    </row>
    <row r="379" spans="1:6" x14ac:dyDescent="0.35">
      <c r="A379" s="1">
        <v>11</v>
      </c>
      <c r="B379" s="1" t="s">
        <v>74</v>
      </c>
      <c r="C379" s="218">
        <v>44947</v>
      </c>
      <c r="D379" s="1">
        <v>20</v>
      </c>
      <c r="E379" s="1">
        <v>549</v>
      </c>
      <c r="F379" s="62"/>
    </row>
    <row r="380" spans="1:6" x14ac:dyDescent="0.35">
      <c r="A380" s="1">
        <v>11</v>
      </c>
      <c r="B380" s="1" t="s">
        <v>74</v>
      </c>
      <c r="C380" s="218">
        <v>44948</v>
      </c>
      <c r="D380" s="1">
        <v>13</v>
      </c>
      <c r="E380" s="1">
        <v>396</v>
      </c>
      <c r="F380" s="62"/>
    </row>
    <row r="381" spans="1:6" x14ac:dyDescent="0.35">
      <c r="A381" s="1">
        <v>11</v>
      </c>
      <c r="B381" s="1" t="s">
        <v>74</v>
      </c>
      <c r="C381" s="218">
        <v>44949</v>
      </c>
      <c r="D381" s="1">
        <v>16</v>
      </c>
      <c r="E381" s="1">
        <v>396</v>
      </c>
      <c r="F381" s="62"/>
    </row>
    <row r="382" spans="1:6" x14ac:dyDescent="0.35">
      <c r="A382" s="1">
        <v>11</v>
      </c>
      <c r="B382" s="1" t="s">
        <v>74</v>
      </c>
      <c r="C382" s="218">
        <v>44950</v>
      </c>
      <c r="D382" s="1">
        <v>17</v>
      </c>
      <c r="E382" s="1">
        <v>603</v>
      </c>
      <c r="F382" s="62"/>
    </row>
    <row r="383" spans="1:6" x14ac:dyDescent="0.35">
      <c r="A383" s="1">
        <v>11</v>
      </c>
      <c r="B383" s="1" t="s">
        <v>74</v>
      </c>
      <c r="C383" s="218">
        <v>44951</v>
      </c>
      <c r="D383" s="1">
        <v>19</v>
      </c>
      <c r="E383" s="1">
        <v>612</v>
      </c>
      <c r="F383" s="62"/>
    </row>
    <row r="384" spans="1:6" x14ac:dyDescent="0.35">
      <c r="A384" s="1">
        <v>11</v>
      </c>
      <c r="B384" s="1" t="s">
        <v>74</v>
      </c>
      <c r="C384" s="218">
        <v>44952</v>
      </c>
      <c r="D384" s="1">
        <v>19</v>
      </c>
      <c r="E384" s="1">
        <v>612</v>
      </c>
      <c r="F384" s="62"/>
    </row>
    <row r="385" spans="1:6" x14ac:dyDescent="0.35">
      <c r="A385" s="1">
        <v>11</v>
      </c>
      <c r="B385" s="1" t="s">
        <v>74</v>
      </c>
      <c r="C385" s="218">
        <v>44953</v>
      </c>
      <c r="D385" s="1">
        <v>17</v>
      </c>
      <c r="E385" s="1">
        <v>603</v>
      </c>
      <c r="F385" s="62"/>
    </row>
    <row r="386" spans="1:6" x14ac:dyDescent="0.35">
      <c r="A386" s="1">
        <v>11</v>
      </c>
      <c r="B386" s="1" t="s">
        <v>74</v>
      </c>
      <c r="C386" s="218">
        <v>44954</v>
      </c>
      <c r="D386" s="1">
        <v>18</v>
      </c>
      <c r="E386" s="1">
        <v>486</v>
      </c>
      <c r="F386" s="62"/>
    </row>
    <row r="387" spans="1:6" x14ac:dyDescent="0.35">
      <c r="A387" s="1">
        <v>11</v>
      </c>
      <c r="B387" s="1" t="s">
        <v>74</v>
      </c>
      <c r="C387" s="218">
        <v>44955</v>
      </c>
      <c r="D387" s="1">
        <v>14</v>
      </c>
      <c r="E387" s="1">
        <v>468</v>
      </c>
      <c r="F387" s="62"/>
    </row>
    <row r="388" spans="1:6" x14ac:dyDescent="0.35">
      <c r="A388" s="1">
        <v>11</v>
      </c>
      <c r="B388" s="1" t="s">
        <v>74</v>
      </c>
      <c r="C388" s="218">
        <v>44956</v>
      </c>
      <c r="D388" s="1">
        <v>9</v>
      </c>
      <c r="E388" s="1">
        <v>378</v>
      </c>
      <c r="F388" s="62"/>
    </row>
    <row r="389" spans="1:6" x14ac:dyDescent="0.35">
      <c r="A389" s="1">
        <v>12</v>
      </c>
      <c r="B389" s="1" t="s">
        <v>75</v>
      </c>
      <c r="C389" s="218">
        <v>44878</v>
      </c>
      <c r="D389" s="1">
        <v>22</v>
      </c>
      <c r="E389" s="1">
        <v>558</v>
      </c>
      <c r="F389" s="62"/>
    </row>
    <row r="390" spans="1:6" x14ac:dyDescent="0.35">
      <c r="A390" s="1">
        <v>12</v>
      </c>
      <c r="B390" s="1" t="s">
        <v>75</v>
      </c>
      <c r="C390" s="218">
        <v>44879</v>
      </c>
      <c r="D390" s="1">
        <v>28</v>
      </c>
      <c r="E390" s="1">
        <v>774</v>
      </c>
      <c r="F390" s="62"/>
    </row>
    <row r="391" spans="1:6" x14ac:dyDescent="0.35">
      <c r="A391" s="1">
        <v>12</v>
      </c>
      <c r="B391" s="1" t="s">
        <v>75</v>
      </c>
      <c r="C391" s="218">
        <v>44880</v>
      </c>
      <c r="D391" s="1">
        <v>30</v>
      </c>
      <c r="E391" s="1">
        <v>702</v>
      </c>
      <c r="F391" s="62"/>
    </row>
    <row r="392" spans="1:6" x14ac:dyDescent="0.35">
      <c r="A392" s="1">
        <v>12</v>
      </c>
      <c r="B392" s="1" t="s">
        <v>75</v>
      </c>
      <c r="C392" s="218">
        <v>44881</v>
      </c>
      <c r="D392" s="1">
        <v>31</v>
      </c>
      <c r="E392" s="1">
        <v>747</v>
      </c>
      <c r="F392" s="62"/>
    </row>
    <row r="393" spans="1:6" x14ac:dyDescent="0.35">
      <c r="A393" s="1">
        <v>12</v>
      </c>
      <c r="B393" s="1" t="s">
        <v>75</v>
      </c>
      <c r="C393" s="218">
        <v>44882</v>
      </c>
      <c r="D393" s="1">
        <v>21</v>
      </c>
      <c r="E393" s="1">
        <v>567</v>
      </c>
      <c r="F393" s="62"/>
    </row>
    <row r="394" spans="1:6" x14ac:dyDescent="0.35">
      <c r="A394" s="1">
        <v>12</v>
      </c>
      <c r="B394" s="1" t="s">
        <v>75</v>
      </c>
      <c r="C394" s="218">
        <v>44884</v>
      </c>
      <c r="D394" s="1">
        <v>12</v>
      </c>
      <c r="E394" s="1">
        <v>513</v>
      </c>
      <c r="F394" s="62"/>
    </row>
    <row r="395" spans="1:6" x14ac:dyDescent="0.35">
      <c r="A395" s="1">
        <v>12</v>
      </c>
      <c r="B395" s="1" t="s">
        <v>75</v>
      </c>
      <c r="C395" s="218">
        <v>44885</v>
      </c>
      <c r="D395" s="1">
        <v>15</v>
      </c>
      <c r="E395" s="1">
        <v>378</v>
      </c>
      <c r="F395" s="62"/>
    </row>
    <row r="396" spans="1:6" x14ac:dyDescent="0.35">
      <c r="A396" s="1">
        <v>12</v>
      </c>
      <c r="B396" s="1" t="s">
        <v>75</v>
      </c>
      <c r="C396" s="218">
        <v>44886</v>
      </c>
      <c r="D396" s="1">
        <v>19</v>
      </c>
      <c r="E396" s="1">
        <v>558</v>
      </c>
      <c r="F396" s="62"/>
    </row>
    <row r="397" spans="1:6" x14ac:dyDescent="0.35">
      <c r="A397" s="1">
        <v>12</v>
      </c>
      <c r="B397" s="1" t="s">
        <v>75</v>
      </c>
      <c r="C397" s="218">
        <v>44887</v>
      </c>
      <c r="D397" s="1">
        <v>25</v>
      </c>
      <c r="E397" s="1">
        <v>720</v>
      </c>
      <c r="F397" s="62"/>
    </row>
    <row r="398" spans="1:6" x14ac:dyDescent="0.35">
      <c r="A398" s="1">
        <v>12</v>
      </c>
      <c r="B398" s="1" t="s">
        <v>75</v>
      </c>
      <c r="C398" s="218">
        <v>44888</v>
      </c>
      <c r="D398" s="1">
        <v>36</v>
      </c>
      <c r="E398" s="1">
        <v>1161</v>
      </c>
      <c r="F398" s="62"/>
    </row>
    <row r="399" spans="1:6" x14ac:dyDescent="0.35">
      <c r="A399" s="1">
        <v>12</v>
      </c>
      <c r="B399" s="1" t="s">
        <v>75</v>
      </c>
      <c r="C399" s="218">
        <v>44890</v>
      </c>
      <c r="D399" s="1">
        <v>50</v>
      </c>
      <c r="E399" s="1">
        <v>1440</v>
      </c>
      <c r="F399" s="62"/>
    </row>
    <row r="400" spans="1:6" x14ac:dyDescent="0.35">
      <c r="A400" s="1">
        <v>12</v>
      </c>
      <c r="B400" s="1" t="s">
        <v>75</v>
      </c>
      <c r="C400" s="218">
        <v>44891</v>
      </c>
      <c r="D400" s="1">
        <v>47</v>
      </c>
      <c r="E400" s="1">
        <v>1251</v>
      </c>
      <c r="F400" s="62"/>
    </row>
    <row r="401" spans="1:6" x14ac:dyDescent="0.35">
      <c r="A401" s="1">
        <v>12</v>
      </c>
      <c r="B401" s="1" t="s">
        <v>75</v>
      </c>
      <c r="C401" s="218">
        <v>44892</v>
      </c>
      <c r="D401" s="1">
        <v>44</v>
      </c>
      <c r="E401" s="1">
        <v>1467</v>
      </c>
      <c r="F401" s="62"/>
    </row>
    <row r="402" spans="1:6" x14ac:dyDescent="0.35">
      <c r="A402" s="1">
        <v>12</v>
      </c>
      <c r="B402" s="1" t="s">
        <v>75</v>
      </c>
      <c r="C402" s="218">
        <v>44893</v>
      </c>
      <c r="D402" s="1">
        <v>37</v>
      </c>
      <c r="E402" s="1">
        <v>1395</v>
      </c>
      <c r="F402" s="62"/>
    </row>
    <row r="403" spans="1:6" x14ac:dyDescent="0.35">
      <c r="A403" s="1">
        <v>12</v>
      </c>
      <c r="B403" s="1" t="s">
        <v>75</v>
      </c>
      <c r="C403" s="218">
        <v>44894</v>
      </c>
      <c r="D403" s="1">
        <v>48</v>
      </c>
      <c r="E403" s="1">
        <v>1377</v>
      </c>
      <c r="F403" s="62"/>
    </row>
    <row r="404" spans="1:6" x14ac:dyDescent="0.35">
      <c r="A404" s="1">
        <v>12</v>
      </c>
      <c r="B404" s="1" t="s">
        <v>75</v>
      </c>
      <c r="C404" s="218">
        <v>44895</v>
      </c>
      <c r="D404" s="1">
        <v>38</v>
      </c>
      <c r="E404" s="1">
        <v>1386</v>
      </c>
      <c r="F404" s="62"/>
    </row>
    <row r="405" spans="1:6" x14ac:dyDescent="0.35">
      <c r="A405" s="1">
        <v>12</v>
      </c>
      <c r="B405" s="1" t="s">
        <v>75</v>
      </c>
      <c r="C405" s="218">
        <v>44898</v>
      </c>
      <c r="D405" s="1">
        <v>13</v>
      </c>
      <c r="E405" s="1">
        <v>315</v>
      </c>
      <c r="F405" s="62"/>
    </row>
    <row r="406" spans="1:6" x14ac:dyDescent="0.35">
      <c r="A406" s="1">
        <v>12</v>
      </c>
      <c r="B406" s="1" t="s">
        <v>75</v>
      </c>
      <c r="C406" s="218">
        <v>44900</v>
      </c>
      <c r="D406" s="1">
        <v>4</v>
      </c>
      <c r="E406" s="1">
        <v>180</v>
      </c>
      <c r="F406" s="62"/>
    </row>
    <row r="407" spans="1:6" x14ac:dyDescent="0.35">
      <c r="A407" s="1">
        <v>12</v>
      </c>
      <c r="B407" s="1" t="s">
        <v>75</v>
      </c>
      <c r="C407" s="218">
        <v>44902</v>
      </c>
      <c r="D407" s="1">
        <v>1</v>
      </c>
      <c r="E407" s="1">
        <v>18</v>
      </c>
      <c r="F407" s="62"/>
    </row>
    <row r="408" spans="1:6" x14ac:dyDescent="0.35">
      <c r="A408" s="1">
        <v>12</v>
      </c>
      <c r="B408" s="1" t="s">
        <v>75</v>
      </c>
      <c r="C408" s="218">
        <v>44903</v>
      </c>
      <c r="D408" s="1">
        <v>10</v>
      </c>
      <c r="E408" s="1">
        <v>396</v>
      </c>
      <c r="F408" s="62"/>
    </row>
    <row r="409" spans="1:6" x14ac:dyDescent="0.35">
      <c r="A409" s="1">
        <v>12</v>
      </c>
      <c r="B409" s="1" t="s">
        <v>75</v>
      </c>
      <c r="C409" s="218">
        <v>44904</v>
      </c>
      <c r="D409" s="1">
        <v>17</v>
      </c>
      <c r="E409" s="1">
        <v>522</v>
      </c>
      <c r="F409" s="62"/>
    </row>
    <row r="410" spans="1:6" x14ac:dyDescent="0.35">
      <c r="A410" s="1">
        <v>12</v>
      </c>
      <c r="B410" s="1" t="s">
        <v>75</v>
      </c>
      <c r="C410" s="218">
        <v>44905</v>
      </c>
      <c r="D410" s="1">
        <v>18</v>
      </c>
      <c r="E410" s="1">
        <v>486</v>
      </c>
      <c r="F410" s="62"/>
    </row>
    <row r="411" spans="1:6" x14ac:dyDescent="0.35">
      <c r="A411" s="1">
        <v>12</v>
      </c>
      <c r="B411" s="1" t="s">
        <v>75</v>
      </c>
      <c r="C411" s="218">
        <v>44906</v>
      </c>
      <c r="D411" s="1">
        <v>13</v>
      </c>
      <c r="E411" s="1">
        <v>288</v>
      </c>
      <c r="F411" s="62"/>
    </row>
    <row r="412" spans="1:6" x14ac:dyDescent="0.35">
      <c r="A412" s="1">
        <v>12</v>
      </c>
      <c r="B412" s="1" t="s">
        <v>75</v>
      </c>
      <c r="C412" s="218">
        <v>44907</v>
      </c>
      <c r="D412" s="1">
        <v>22</v>
      </c>
      <c r="E412" s="1">
        <v>693</v>
      </c>
      <c r="F412" s="62"/>
    </row>
    <row r="413" spans="1:6" x14ac:dyDescent="0.35">
      <c r="A413" s="1">
        <v>12</v>
      </c>
      <c r="B413" s="1" t="s">
        <v>75</v>
      </c>
      <c r="C413" s="218">
        <v>44908</v>
      </c>
      <c r="D413" s="1">
        <v>14</v>
      </c>
      <c r="E413" s="1">
        <v>414</v>
      </c>
      <c r="F413" s="62"/>
    </row>
    <row r="414" spans="1:6" x14ac:dyDescent="0.35">
      <c r="A414" s="1">
        <v>12</v>
      </c>
      <c r="B414" s="1" t="s">
        <v>75</v>
      </c>
      <c r="C414" s="218">
        <v>44909</v>
      </c>
      <c r="D414" s="1">
        <v>29</v>
      </c>
      <c r="E414" s="1">
        <v>1035</v>
      </c>
      <c r="F414" s="62"/>
    </row>
    <row r="415" spans="1:6" x14ac:dyDescent="0.35">
      <c r="A415" s="1">
        <v>12</v>
      </c>
      <c r="B415" s="1" t="s">
        <v>75</v>
      </c>
      <c r="C415" s="218">
        <v>44910</v>
      </c>
      <c r="D415" s="1">
        <v>25</v>
      </c>
      <c r="E415" s="1">
        <v>801</v>
      </c>
      <c r="F415" s="62"/>
    </row>
    <row r="416" spans="1:6" x14ac:dyDescent="0.35">
      <c r="A416" s="1">
        <v>12</v>
      </c>
      <c r="B416" s="1" t="s">
        <v>75</v>
      </c>
      <c r="C416" s="218">
        <v>44911</v>
      </c>
      <c r="D416" s="1">
        <v>15</v>
      </c>
      <c r="E416" s="1">
        <v>621</v>
      </c>
      <c r="F416" s="62"/>
    </row>
    <row r="417" spans="1:6" x14ac:dyDescent="0.35">
      <c r="A417" s="1">
        <v>12</v>
      </c>
      <c r="B417" s="1" t="s">
        <v>75</v>
      </c>
      <c r="C417" s="218">
        <v>44912</v>
      </c>
      <c r="D417" s="1">
        <v>26</v>
      </c>
      <c r="E417" s="1">
        <v>873</v>
      </c>
      <c r="F417" s="62"/>
    </row>
    <row r="418" spans="1:6" x14ac:dyDescent="0.35">
      <c r="A418" s="1">
        <v>12</v>
      </c>
      <c r="B418" s="1" t="s">
        <v>75</v>
      </c>
      <c r="C418" s="218">
        <v>44913</v>
      </c>
      <c r="D418" s="1">
        <v>29</v>
      </c>
      <c r="E418" s="1">
        <v>873</v>
      </c>
      <c r="F418" s="62"/>
    </row>
    <row r="419" spans="1:6" x14ac:dyDescent="0.35">
      <c r="A419" s="1">
        <v>12</v>
      </c>
      <c r="B419" s="1" t="s">
        <v>75</v>
      </c>
      <c r="C419" s="218">
        <v>44914</v>
      </c>
      <c r="D419" s="1">
        <v>32</v>
      </c>
      <c r="E419" s="1">
        <v>1089</v>
      </c>
      <c r="F419" s="62"/>
    </row>
    <row r="420" spans="1:6" x14ac:dyDescent="0.35">
      <c r="A420" s="1">
        <v>12</v>
      </c>
      <c r="B420" s="1" t="s">
        <v>75</v>
      </c>
      <c r="C420" s="218">
        <v>44915</v>
      </c>
      <c r="D420" s="1">
        <v>33</v>
      </c>
      <c r="E420" s="1">
        <v>1188</v>
      </c>
      <c r="F420" s="62"/>
    </row>
    <row r="421" spans="1:6" x14ac:dyDescent="0.35">
      <c r="A421" s="1">
        <v>12</v>
      </c>
      <c r="B421" s="1" t="s">
        <v>75</v>
      </c>
      <c r="C421" s="218">
        <v>44916</v>
      </c>
      <c r="D421" s="1">
        <v>36</v>
      </c>
      <c r="E421" s="1">
        <v>1215</v>
      </c>
      <c r="F421" s="62"/>
    </row>
    <row r="422" spans="1:6" x14ac:dyDescent="0.35">
      <c r="A422" s="1">
        <v>12</v>
      </c>
      <c r="B422" s="1" t="s">
        <v>75</v>
      </c>
      <c r="C422" s="218">
        <v>44917</v>
      </c>
      <c r="D422" s="1">
        <v>27</v>
      </c>
      <c r="E422" s="1">
        <v>1026</v>
      </c>
      <c r="F422" s="62"/>
    </row>
    <row r="423" spans="1:6" x14ac:dyDescent="0.35">
      <c r="A423" s="1">
        <v>12</v>
      </c>
      <c r="B423" s="1" t="s">
        <v>75</v>
      </c>
      <c r="C423" s="218">
        <v>44918</v>
      </c>
      <c r="D423" s="1">
        <v>30</v>
      </c>
      <c r="E423" s="1">
        <v>945</v>
      </c>
      <c r="F423" s="62"/>
    </row>
    <row r="424" spans="1:6" x14ac:dyDescent="0.35">
      <c r="A424" s="1">
        <v>12</v>
      </c>
      <c r="B424" s="1" t="s">
        <v>75</v>
      </c>
      <c r="C424" s="218">
        <v>44919</v>
      </c>
      <c r="D424" s="1">
        <v>31</v>
      </c>
      <c r="E424" s="1">
        <v>1017</v>
      </c>
      <c r="F424" s="62"/>
    </row>
    <row r="425" spans="1:6" x14ac:dyDescent="0.35">
      <c r="A425" s="1">
        <v>12</v>
      </c>
      <c r="B425" s="1" t="s">
        <v>75</v>
      </c>
      <c r="C425" s="218">
        <v>44920</v>
      </c>
      <c r="D425" s="1">
        <v>48</v>
      </c>
      <c r="E425" s="1">
        <v>1431</v>
      </c>
      <c r="F425" s="62"/>
    </row>
    <row r="426" spans="1:6" x14ac:dyDescent="0.35">
      <c r="A426" s="1">
        <v>12</v>
      </c>
      <c r="B426" s="1" t="s">
        <v>75</v>
      </c>
      <c r="C426" s="218">
        <v>44921</v>
      </c>
      <c r="D426" s="1">
        <v>29</v>
      </c>
      <c r="E426" s="1">
        <v>1008</v>
      </c>
      <c r="F426" s="62"/>
    </row>
    <row r="427" spans="1:6" x14ac:dyDescent="0.35">
      <c r="A427" s="1">
        <v>12</v>
      </c>
      <c r="B427" s="1" t="s">
        <v>75</v>
      </c>
      <c r="C427" s="218">
        <v>44922</v>
      </c>
      <c r="D427" s="1">
        <v>29</v>
      </c>
      <c r="E427" s="1">
        <v>1089</v>
      </c>
      <c r="F427" s="62"/>
    </row>
    <row r="428" spans="1:6" x14ac:dyDescent="0.35">
      <c r="A428" s="1">
        <v>12</v>
      </c>
      <c r="B428" s="1" t="s">
        <v>75</v>
      </c>
      <c r="C428" s="218">
        <v>44923</v>
      </c>
      <c r="D428" s="1">
        <v>40</v>
      </c>
      <c r="E428" s="1">
        <v>1260</v>
      </c>
      <c r="F428" s="62"/>
    </row>
    <row r="429" spans="1:6" x14ac:dyDescent="0.35">
      <c r="A429" s="1">
        <v>12</v>
      </c>
      <c r="B429" s="1" t="s">
        <v>75</v>
      </c>
      <c r="C429" s="218">
        <v>44924</v>
      </c>
      <c r="D429" s="1">
        <v>37</v>
      </c>
      <c r="E429" s="1">
        <v>1098</v>
      </c>
      <c r="F429" s="62"/>
    </row>
    <row r="430" spans="1:6" x14ac:dyDescent="0.35">
      <c r="A430" s="1">
        <v>12</v>
      </c>
      <c r="B430" s="1" t="s">
        <v>75</v>
      </c>
      <c r="C430" s="218">
        <v>44925</v>
      </c>
      <c r="D430" s="1">
        <v>31</v>
      </c>
      <c r="E430" s="1">
        <v>1098</v>
      </c>
      <c r="F430" s="62"/>
    </row>
    <row r="431" spans="1:6" x14ac:dyDescent="0.35">
      <c r="A431" s="1">
        <v>12</v>
      </c>
      <c r="B431" s="1" t="s">
        <v>75</v>
      </c>
      <c r="C431" s="218">
        <v>44926</v>
      </c>
      <c r="D431" s="1">
        <v>27</v>
      </c>
      <c r="E431" s="1">
        <v>918</v>
      </c>
      <c r="F431" s="62"/>
    </row>
    <row r="432" spans="1:6" x14ac:dyDescent="0.35">
      <c r="A432" s="1">
        <v>12</v>
      </c>
      <c r="B432" s="1" t="s">
        <v>75</v>
      </c>
      <c r="C432" s="218">
        <v>44927</v>
      </c>
      <c r="D432" s="1">
        <v>24</v>
      </c>
      <c r="E432" s="1">
        <v>810</v>
      </c>
      <c r="F432" s="62"/>
    </row>
    <row r="433" spans="1:6" x14ac:dyDescent="0.35">
      <c r="A433" s="1">
        <v>12</v>
      </c>
      <c r="B433" s="1" t="s">
        <v>75</v>
      </c>
      <c r="C433" s="218">
        <v>44928</v>
      </c>
      <c r="D433" s="1">
        <v>13</v>
      </c>
      <c r="E433" s="1">
        <v>450</v>
      </c>
      <c r="F433" s="62"/>
    </row>
    <row r="434" spans="1:6" x14ac:dyDescent="0.35">
      <c r="A434" s="1">
        <v>12</v>
      </c>
      <c r="B434" s="1" t="s">
        <v>75</v>
      </c>
      <c r="C434" s="218">
        <v>44929</v>
      </c>
      <c r="D434" s="1">
        <v>39</v>
      </c>
      <c r="E434" s="1">
        <v>1269</v>
      </c>
      <c r="F434" s="62"/>
    </row>
    <row r="435" spans="1:6" x14ac:dyDescent="0.35">
      <c r="A435" s="1">
        <v>12</v>
      </c>
      <c r="B435" s="1" t="s">
        <v>75</v>
      </c>
      <c r="C435" s="218">
        <v>44930</v>
      </c>
      <c r="D435" s="1">
        <v>41</v>
      </c>
      <c r="E435" s="1">
        <v>1332</v>
      </c>
      <c r="F435" s="62"/>
    </row>
    <row r="436" spans="1:6" x14ac:dyDescent="0.35">
      <c r="A436" s="1">
        <v>12</v>
      </c>
      <c r="B436" s="1" t="s">
        <v>75</v>
      </c>
      <c r="C436" s="218">
        <v>44931</v>
      </c>
      <c r="D436" s="1">
        <v>35</v>
      </c>
      <c r="E436" s="1">
        <v>1116</v>
      </c>
      <c r="F436" s="62"/>
    </row>
    <row r="437" spans="1:6" x14ac:dyDescent="0.35">
      <c r="A437" s="1">
        <v>12</v>
      </c>
      <c r="B437" s="1" t="s">
        <v>75</v>
      </c>
      <c r="C437" s="218">
        <v>44932</v>
      </c>
      <c r="D437" s="1">
        <v>34</v>
      </c>
      <c r="E437" s="1">
        <v>1098</v>
      </c>
      <c r="F437" s="62"/>
    </row>
    <row r="438" spans="1:6" x14ac:dyDescent="0.35">
      <c r="A438" s="1">
        <v>12</v>
      </c>
      <c r="B438" s="1" t="s">
        <v>75</v>
      </c>
      <c r="C438" s="218">
        <v>44933</v>
      </c>
      <c r="D438" s="1">
        <v>37</v>
      </c>
      <c r="E438" s="1">
        <v>1071</v>
      </c>
      <c r="F438" s="62"/>
    </row>
    <row r="439" spans="1:6" x14ac:dyDescent="0.35">
      <c r="A439" s="1">
        <v>12</v>
      </c>
      <c r="B439" s="1" t="s">
        <v>75</v>
      </c>
      <c r="C439" s="218">
        <v>44934</v>
      </c>
      <c r="D439" s="1">
        <v>31</v>
      </c>
      <c r="E439" s="1">
        <v>1071</v>
      </c>
      <c r="F439" s="62"/>
    </row>
    <row r="440" spans="1:6" x14ac:dyDescent="0.35">
      <c r="A440" s="1">
        <v>12</v>
      </c>
      <c r="B440" s="1" t="s">
        <v>75</v>
      </c>
      <c r="C440" s="218">
        <v>44935</v>
      </c>
      <c r="D440" s="1">
        <v>35</v>
      </c>
      <c r="E440" s="1">
        <v>1170</v>
      </c>
      <c r="F440" s="62"/>
    </row>
    <row r="441" spans="1:6" x14ac:dyDescent="0.35">
      <c r="A441" s="1">
        <v>12</v>
      </c>
      <c r="B441" s="1" t="s">
        <v>75</v>
      </c>
      <c r="C441" s="218">
        <v>44936</v>
      </c>
      <c r="D441" s="1">
        <v>36</v>
      </c>
      <c r="E441" s="1">
        <v>999</v>
      </c>
      <c r="F441" s="62"/>
    </row>
    <row r="442" spans="1:6" x14ac:dyDescent="0.35">
      <c r="A442" s="1">
        <v>12</v>
      </c>
      <c r="B442" s="1" t="s">
        <v>75</v>
      </c>
      <c r="C442" s="218">
        <v>44937</v>
      </c>
      <c r="D442" s="1">
        <v>30</v>
      </c>
      <c r="E442" s="1">
        <v>999</v>
      </c>
      <c r="F442" s="62"/>
    </row>
    <row r="443" spans="1:6" x14ac:dyDescent="0.35">
      <c r="A443" s="1">
        <v>12</v>
      </c>
      <c r="B443" s="1" t="s">
        <v>75</v>
      </c>
      <c r="C443" s="218">
        <v>44938</v>
      </c>
      <c r="D443" s="1">
        <v>39</v>
      </c>
      <c r="E443" s="1">
        <v>1215</v>
      </c>
      <c r="F443" s="62"/>
    </row>
    <row r="444" spans="1:6" x14ac:dyDescent="0.35">
      <c r="A444" s="1">
        <v>12</v>
      </c>
      <c r="B444" s="1" t="s">
        <v>75</v>
      </c>
      <c r="C444" s="218">
        <v>44939</v>
      </c>
      <c r="D444" s="1">
        <v>45</v>
      </c>
      <c r="E444" s="1">
        <v>1269</v>
      </c>
      <c r="F444" s="62"/>
    </row>
    <row r="445" spans="1:6" x14ac:dyDescent="0.35">
      <c r="A445" s="1">
        <v>12</v>
      </c>
      <c r="B445" s="1" t="s">
        <v>75</v>
      </c>
      <c r="C445" s="218">
        <v>44940</v>
      </c>
      <c r="D445" s="1">
        <v>46</v>
      </c>
      <c r="E445" s="1">
        <v>1287</v>
      </c>
      <c r="F445" s="62"/>
    </row>
    <row r="446" spans="1:6" x14ac:dyDescent="0.35">
      <c r="A446" s="1">
        <v>12</v>
      </c>
      <c r="B446" s="1" t="s">
        <v>75</v>
      </c>
      <c r="C446" s="218">
        <v>44941</v>
      </c>
      <c r="D446" s="1">
        <v>31</v>
      </c>
      <c r="E446" s="1">
        <v>1152</v>
      </c>
      <c r="F446" s="62"/>
    </row>
    <row r="447" spans="1:6" x14ac:dyDescent="0.35">
      <c r="A447" s="1">
        <v>12</v>
      </c>
      <c r="B447" s="1" t="s">
        <v>75</v>
      </c>
      <c r="C447" s="218">
        <v>44942</v>
      </c>
      <c r="D447" s="1">
        <v>35</v>
      </c>
      <c r="E447" s="1">
        <v>1062</v>
      </c>
      <c r="F447" s="62"/>
    </row>
    <row r="448" spans="1:6" x14ac:dyDescent="0.35">
      <c r="A448" s="1">
        <v>12</v>
      </c>
      <c r="B448" s="1" t="s">
        <v>75</v>
      </c>
      <c r="C448" s="218">
        <v>44943</v>
      </c>
      <c r="D448" s="1">
        <v>64</v>
      </c>
      <c r="E448" s="1">
        <v>1665</v>
      </c>
      <c r="F448" s="62"/>
    </row>
    <row r="449" spans="1:6" x14ac:dyDescent="0.35">
      <c r="A449" s="1">
        <v>12</v>
      </c>
      <c r="B449" s="1" t="s">
        <v>75</v>
      </c>
      <c r="C449" s="218">
        <v>44944</v>
      </c>
      <c r="D449" s="1">
        <v>30</v>
      </c>
      <c r="E449" s="1">
        <v>972</v>
      </c>
      <c r="F449" s="62"/>
    </row>
    <row r="450" spans="1:6" x14ac:dyDescent="0.35">
      <c r="A450" s="1">
        <v>12</v>
      </c>
      <c r="B450" s="1" t="s">
        <v>75</v>
      </c>
      <c r="C450" s="218">
        <v>44945</v>
      </c>
      <c r="D450" s="1">
        <v>54</v>
      </c>
      <c r="E450" s="1">
        <v>1539</v>
      </c>
      <c r="F450" s="62"/>
    </row>
    <row r="451" spans="1:6" x14ac:dyDescent="0.35">
      <c r="A451" s="1">
        <v>12</v>
      </c>
      <c r="B451" s="1" t="s">
        <v>75</v>
      </c>
      <c r="C451" s="218">
        <v>44946</v>
      </c>
      <c r="D451" s="1">
        <v>25</v>
      </c>
      <c r="E451" s="1">
        <v>774</v>
      </c>
      <c r="F451" s="62"/>
    </row>
    <row r="452" spans="1:6" x14ac:dyDescent="0.35">
      <c r="A452" s="1">
        <v>12</v>
      </c>
      <c r="B452" s="1" t="s">
        <v>75</v>
      </c>
      <c r="C452" s="218">
        <v>44947</v>
      </c>
      <c r="D452" s="1">
        <v>45</v>
      </c>
      <c r="E452" s="1">
        <v>1674</v>
      </c>
      <c r="F452" s="62"/>
    </row>
    <row r="453" spans="1:6" x14ac:dyDescent="0.35">
      <c r="A453" s="1">
        <v>12</v>
      </c>
      <c r="B453" s="1" t="s">
        <v>75</v>
      </c>
      <c r="C453" s="218">
        <v>44948</v>
      </c>
      <c r="D453" s="1">
        <v>32</v>
      </c>
      <c r="E453" s="1">
        <v>900</v>
      </c>
      <c r="F453" s="62"/>
    </row>
    <row r="454" spans="1:6" x14ac:dyDescent="0.35">
      <c r="A454" s="1">
        <v>12</v>
      </c>
      <c r="B454" s="1" t="s">
        <v>75</v>
      </c>
      <c r="C454" s="218">
        <v>44949</v>
      </c>
      <c r="D454" s="1">
        <v>27</v>
      </c>
      <c r="E454" s="1">
        <v>918</v>
      </c>
      <c r="F454" s="62"/>
    </row>
    <row r="455" spans="1:6" x14ac:dyDescent="0.35">
      <c r="A455" s="1">
        <v>12</v>
      </c>
      <c r="B455" s="1" t="s">
        <v>75</v>
      </c>
      <c r="C455" s="218">
        <v>44950</v>
      </c>
      <c r="D455" s="1">
        <v>42</v>
      </c>
      <c r="E455" s="1">
        <v>1485</v>
      </c>
      <c r="F455" s="62"/>
    </row>
    <row r="456" spans="1:6" x14ac:dyDescent="0.35">
      <c r="A456" s="1">
        <v>12</v>
      </c>
      <c r="B456" s="1" t="s">
        <v>75</v>
      </c>
      <c r="C456" s="218">
        <v>44951</v>
      </c>
      <c r="D456" s="1">
        <v>47</v>
      </c>
      <c r="E456" s="1">
        <v>1359</v>
      </c>
      <c r="F456" s="62"/>
    </row>
    <row r="457" spans="1:6" x14ac:dyDescent="0.35">
      <c r="A457" s="1">
        <v>12</v>
      </c>
      <c r="B457" s="1" t="s">
        <v>75</v>
      </c>
      <c r="C457" s="218">
        <v>44952</v>
      </c>
      <c r="D457" s="1">
        <v>27</v>
      </c>
      <c r="E457" s="1">
        <v>783</v>
      </c>
      <c r="F457" s="62"/>
    </row>
    <row r="458" spans="1:6" x14ac:dyDescent="0.35">
      <c r="A458" s="1">
        <v>12</v>
      </c>
      <c r="B458" s="1" t="s">
        <v>75</v>
      </c>
      <c r="C458" s="218">
        <v>44953</v>
      </c>
      <c r="D458" s="1">
        <v>22</v>
      </c>
      <c r="E458" s="1">
        <v>801</v>
      </c>
      <c r="F458" s="62"/>
    </row>
    <row r="459" spans="1:6" x14ac:dyDescent="0.35">
      <c r="A459" s="1">
        <v>12</v>
      </c>
      <c r="B459" s="1" t="s">
        <v>75</v>
      </c>
      <c r="C459" s="218">
        <v>44954</v>
      </c>
      <c r="D459" s="1">
        <v>15</v>
      </c>
      <c r="E459" s="1">
        <v>513</v>
      </c>
      <c r="F459" s="62"/>
    </row>
    <row r="460" spans="1:6" x14ac:dyDescent="0.35">
      <c r="A460" s="1">
        <v>12</v>
      </c>
      <c r="B460" s="1" t="s">
        <v>75</v>
      </c>
      <c r="C460" s="218">
        <v>44955</v>
      </c>
      <c r="D460" s="1">
        <v>23</v>
      </c>
      <c r="E460" s="1">
        <v>819</v>
      </c>
      <c r="F460" s="62"/>
    </row>
    <row r="461" spans="1:6" x14ac:dyDescent="0.35">
      <c r="A461" s="1">
        <v>12</v>
      </c>
      <c r="B461" s="1" t="s">
        <v>75</v>
      </c>
      <c r="C461" s="218">
        <v>44956</v>
      </c>
      <c r="D461" s="1">
        <v>33</v>
      </c>
      <c r="E461" s="1">
        <v>999</v>
      </c>
      <c r="F461" s="62"/>
    </row>
    <row r="462" spans="1:6" x14ac:dyDescent="0.35">
      <c r="A462" s="1">
        <v>13</v>
      </c>
      <c r="B462" s="1" t="s">
        <v>76</v>
      </c>
      <c r="C462" s="218">
        <v>44878</v>
      </c>
      <c r="D462" s="1">
        <v>15</v>
      </c>
      <c r="E462" s="1">
        <v>351</v>
      </c>
      <c r="F462" s="62"/>
    </row>
    <row r="463" spans="1:6" x14ac:dyDescent="0.35">
      <c r="A463" s="1">
        <v>13</v>
      </c>
      <c r="B463" s="1" t="s">
        <v>76</v>
      </c>
      <c r="C463" s="218">
        <v>44879</v>
      </c>
      <c r="D463" s="1">
        <v>17</v>
      </c>
      <c r="E463" s="1">
        <v>441</v>
      </c>
      <c r="F463" s="62"/>
    </row>
    <row r="464" spans="1:6" x14ac:dyDescent="0.35">
      <c r="A464" s="1">
        <v>13</v>
      </c>
      <c r="B464" s="1" t="s">
        <v>76</v>
      </c>
      <c r="C464" s="218">
        <v>44880</v>
      </c>
      <c r="D464" s="1">
        <v>20</v>
      </c>
      <c r="E464" s="1">
        <v>495</v>
      </c>
      <c r="F464" s="62"/>
    </row>
    <row r="465" spans="1:6" x14ac:dyDescent="0.35">
      <c r="A465" s="1">
        <v>13</v>
      </c>
      <c r="B465" s="1" t="s">
        <v>76</v>
      </c>
      <c r="C465" s="218">
        <v>44881</v>
      </c>
      <c r="D465" s="1">
        <v>13</v>
      </c>
      <c r="E465" s="1">
        <v>477</v>
      </c>
      <c r="F465" s="62"/>
    </row>
    <row r="466" spans="1:6" x14ac:dyDescent="0.35">
      <c r="A466" s="1">
        <v>13</v>
      </c>
      <c r="B466" s="1" t="s">
        <v>76</v>
      </c>
      <c r="C466" s="218">
        <v>44882</v>
      </c>
      <c r="D466" s="1">
        <v>16</v>
      </c>
      <c r="E466" s="1">
        <v>450</v>
      </c>
      <c r="F466" s="62"/>
    </row>
    <row r="467" spans="1:6" x14ac:dyDescent="0.35">
      <c r="A467" s="1">
        <v>13</v>
      </c>
      <c r="B467" s="1" t="s">
        <v>76</v>
      </c>
      <c r="C467" s="218">
        <v>44885</v>
      </c>
      <c r="D467" s="1">
        <v>8</v>
      </c>
      <c r="E467" s="1">
        <v>225</v>
      </c>
      <c r="F467" s="62"/>
    </row>
    <row r="468" spans="1:6" x14ac:dyDescent="0.35">
      <c r="A468" s="1">
        <v>13</v>
      </c>
      <c r="B468" s="1" t="s">
        <v>76</v>
      </c>
      <c r="C468" s="218">
        <v>44886</v>
      </c>
      <c r="D468" s="1">
        <v>4</v>
      </c>
      <c r="E468" s="1">
        <v>153</v>
      </c>
      <c r="F468" s="62"/>
    </row>
    <row r="469" spans="1:6" x14ac:dyDescent="0.35">
      <c r="A469" s="1">
        <v>13</v>
      </c>
      <c r="B469" s="1" t="s">
        <v>76</v>
      </c>
      <c r="C469" s="218">
        <v>44887</v>
      </c>
      <c r="D469" s="1">
        <v>11</v>
      </c>
      <c r="E469" s="1">
        <v>387</v>
      </c>
      <c r="F469" s="62"/>
    </row>
    <row r="470" spans="1:6" x14ac:dyDescent="0.35">
      <c r="A470" s="1">
        <v>13</v>
      </c>
      <c r="B470" s="1" t="s">
        <v>76</v>
      </c>
      <c r="C470" s="218">
        <v>44888</v>
      </c>
      <c r="D470" s="1">
        <v>16</v>
      </c>
      <c r="E470" s="1">
        <v>477</v>
      </c>
      <c r="F470" s="62"/>
    </row>
    <row r="471" spans="1:6" x14ac:dyDescent="0.35">
      <c r="A471" s="1">
        <v>13</v>
      </c>
      <c r="B471" s="1" t="s">
        <v>76</v>
      </c>
      <c r="C471" s="218">
        <v>44889</v>
      </c>
      <c r="D471" s="1">
        <v>24</v>
      </c>
      <c r="E471" s="1">
        <v>864</v>
      </c>
      <c r="F471" s="62"/>
    </row>
    <row r="472" spans="1:6" x14ac:dyDescent="0.35">
      <c r="A472" s="1">
        <v>13</v>
      </c>
      <c r="B472" s="1" t="s">
        <v>76</v>
      </c>
      <c r="C472" s="218">
        <v>44890</v>
      </c>
      <c r="D472" s="1">
        <v>14</v>
      </c>
      <c r="E472" s="1">
        <v>549</v>
      </c>
      <c r="F472" s="62"/>
    </row>
    <row r="473" spans="1:6" x14ac:dyDescent="0.35">
      <c r="A473" s="1">
        <v>13</v>
      </c>
      <c r="B473" s="1" t="s">
        <v>76</v>
      </c>
      <c r="C473" s="218">
        <v>44891</v>
      </c>
      <c r="D473" s="1">
        <v>23</v>
      </c>
      <c r="E473" s="1">
        <v>873</v>
      </c>
      <c r="F473" s="62"/>
    </row>
    <row r="474" spans="1:6" x14ac:dyDescent="0.35">
      <c r="A474" s="1">
        <v>13</v>
      </c>
      <c r="B474" s="1" t="s">
        <v>76</v>
      </c>
      <c r="C474" s="218">
        <v>44892</v>
      </c>
      <c r="D474" s="1">
        <v>19</v>
      </c>
      <c r="E474" s="1">
        <v>612</v>
      </c>
      <c r="F474" s="62"/>
    </row>
    <row r="475" spans="1:6" x14ac:dyDescent="0.35">
      <c r="A475" s="1">
        <v>13</v>
      </c>
      <c r="B475" s="1" t="s">
        <v>76</v>
      </c>
      <c r="C475" s="218">
        <v>44893</v>
      </c>
      <c r="D475" s="1">
        <v>20</v>
      </c>
      <c r="E475" s="1">
        <v>819</v>
      </c>
      <c r="F475" s="62"/>
    </row>
    <row r="476" spans="1:6" x14ac:dyDescent="0.35">
      <c r="A476" s="1">
        <v>13</v>
      </c>
      <c r="B476" s="1" t="s">
        <v>76</v>
      </c>
      <c r="C476" s="218">
        <v>44894</v>
      </c>
      <c r="D476" s="1">
        <v>16</v>
      </c>
      <c r="E476" s="1">
        <v>693</v>
      </c>
      <c r="F476" s="62"/>
    </row>
    <row r="477" spans="1:6" x14ac:dyDescent="0.35">
      <c r="A477" s="1">
        <v>13</v>
      </c>
      <c r="B477" s="1" t="s">
        <v>76</v>
      </c>
      <c r="C477" s="218">
        <v>44895</v>
      </c>
      <c r="D477" s="1">
        <v>19</v>
      </c>
      <c r="E477" s="1">
        <v>801</v>
      </c>
      <c r="F477" s="62"/>
    </row>
    <row r="478" spans="1:6" x14ac:dyDescent="0.35">
      <c r="A478" s="1">
        <v>13</v>
      </c>
      <c r="B478" s="1" t="s">
        <v>76</v>
      </c>
      <c r="C478" s="218">
        <v>44896</v>
      </c>
      <c r="D478" s="1">
        <v>17</v>
      </c>
      <c r="E478" s="1">
        <v>630</v>
      </c>
      <c r="F478" s="62"/>
    </row>
    <row r="479" spans="1:6" x14ac:dyDescent="0.35">
      <c r="A479" s="1">
        <v>13</v>
      </c>
      <c r="B479" s="1" t="s">
        <v>76</v>
      </c>
      <c r="C479" s="218">
        <v>44897</v>
      </c>
      <c r="D479" s="1">
        <v>18</v>
      </c>
      <c r="E479" s="1">
        <v>594</v>
      </c>
      <c r="F479" s="62"/>
    </row>
    <row r="480" spans="1:6" x14ac:dyDescent="0.35">
      <c r="A480" s="1">
        <v>13</v>
      </c>
      <c r="B480" s="1" t="s">
        <v>76</v>
      </c>
      <c r="C480" s="218">
        <v>44899</v>
      </c>
      <c r="D480" s="1">
        <v>18</v>
      </c>
      <c r="E480" s="1">
        <v>729</v>
      </c>
      <c r="F480" s="62"/>
    </row>
    <row r="481" spans="1:6" x14ac:dyDescent="0.35">
      <c r="A481" s="1">
        <v>13</v>
      </c>
      <c r="B481" s="1" t="s">
        <v>76</v>
      </c>
      <c r="C481" s="218">
        <v>44900</v>
      </c>
      <c r="D481" s="1">
        <v>17</v>
      </c>
      <c r="E481" s="1">
        <v>657</v>
      </c>
      <c r="F481" s="62"/>
    </row>
    <row r="482" spans="1:6" x14ac:dyDescent="0.35">
      <c r="A482" s="1">
        <v>13</v>
      </c>
      <c r="B482" s="1" t="s">
        <v>76</v>
      </c>
      <c r="C482" s="218">
        <v>44901</v>
      </c>
      <c r="D482" s="1">
        <v>20</v>
      </c>
      <c r="E482" s="1">
        <v>684</v>
      </c>
      <c r="F482" s="62"/>
    </row>
    <row r="483" spans="1:6" x14ac:dyDescent="0.35">
      <c r="A483" s="1">
        <v>13</v>
      </c>
      <c r="B483" s="1" t="s">
        <v>76</v>
      </c>
      <c r="C483" s="218">
        <v>44902</v>
      </c>
      <c r="D483" s="1">
        <v>16</v>
      </c>
      <c r="E483" s="1">
        <v>720</v>
      </c>
      <c r="F483" s="62"/>
    </row>
    <row r="484" spans="1:6" x14ac:dyDescent="0.35">
      <c r="A484" s="1">
        <v>13</v>
      </c>
      <c r="B484" s="1" t="s">
        <v>76</v>
      </c>
      <c r="C484" s="218">
        <v>44903</v>
      </c>
      <c r="D484" s="1">
        <v>15</v>
      </c>
      <c r="E484" s="1">
        <v>621</v>
      </c>
      <c r="F484" s="62"/>
    </row>
    <row r="485" spans="1:6" x14ac:dyDescent="0.35">
      <c r="A485" s="1">
        <v>13</v>
      </c>
      <c r="B485" s="1" t="s">
        <v>76</v>
      </c>
      <c r="C485" s="218">
        <v>44904</v>
      </c>
      <c r="D485" s="1">
        <v>17</v>
      </c>
      <c r="E485" s="1">
        <v>711</v>
      </c>
      <c r="F485" s="62"/>
    </row>
    <row r="486" spans="1:6" x14ac:dyDescent="0.35">
      <c r="A486" s="1">
        <v>13</v>
      </c>
      <c r="B486" s="1" t="s">
        <v>76</v>
      </c>
      <c r="C486" s="218">
        <v>44905</v>
      </c>
      <c r="D486" s="1">
        <v>20</v>
      </c>
      <c r="E486" s="1">
        <v>711</v>
      </c>
      <c r="F486" s="62"/>
    </row>
    <row r="487" spans="1:6" x14ac:dyDescent="0.35">
      <c r="A487" s="1">
        <v>13</v>
      </c>
      <c r="B487" s="1" t="s">
        <v>76</v>
      </c>
      <c r="C487" s="218">
        <v>44906</v>
      </c>
      <c r="D487" s="1">
        <v>14</v>
      </c>
      <c r="E487" s="1">
        <v>495</v>
      </c>
      <c r="F487" s="62"/>
    </row>
    <row r="488" spans="1:6" x14ac:dyDescent="0.35">
      <c r="A488" s="1">
        <v>13</v>
      </c>
      <c r="B488" s="1" t="s">
        <v>76</v>
      </c>
      <c r="C488" s="218">
        <v>44907</v>
      </c>
      <c r="D488" s="1">
        <v>24</v>
      </c>
      <c r="E488" s="1">
        <v>675</v>
      </c>
      <c r="F488" s="62"/>
    </row>
    <row r="489" spans="1:6" x14ac:dyDescent="0.35">
      <c r="A489" s="1">
        <v>13</v>
      </c>
      <c r="B489" s="1" t="s">
        <v>76</v>
      </c>
      <c r="C489" s="218">
        <v>44908</v>
      </c>
      <c r="D489" s="1">
        <v>20</v>
      </c>
      <c r="E489" s="1">
        <v>711</v>
      </c>
      <c r="F489" s="62"/>
    </row>
    <row r="490" spans="1:6" x14ac:dyDescent="0.35">
      <c r="A490" s="1">
        <v>13</v>
      </c>
      <c r="B490" s="1" t="s">
        <v>76</v>
      </c>
      <c r="C490" s="218">
        <v>44909</v>
      </c>
      <c r="D490" s="1">
        <v>17</v>
      </c>
      <c r="E490" s="1">
        <v>738</v>
      </c>
      <c r="F490" s="62"/>
    </row>
    <row r="491" spans="1:6" x14ac:dyDescent="0.35">
      <c r="A491" s="1">
        <v>13</v>
      </c>
      <c r="B491" s="1" t="s">
        <v>76</v>
      </c>
      <c r="C491" s="218">
        <v>44910</v>
      </c>
      <c r="D491" s="1">
        <v>11</v>
      </c>
      <c r="E491" s="1">
        <v>495</v>
      </c>
      <c r="F491" s="62"/>
    </row>
    <row r="492" spans="1:6" x14ac:dyDescent="0.35">
      <c r="A492" s="1">
        <v>13</v>
      </c>
      <c r="B492" s="1" t="s">
        <v>76</v>
      </c>
      <c r="C492" s="218">
        <v>44911</v>
      </c>
      <c r="D492" s="1">
        <v>12</v>
      </c>
      <c r="E492" s="1">
        <v>540</v>
      </c>
      <c r="F492" s="62"/>
    </row>
    <row r="493" spans="1:6" x14ac:dyDescent="0.35">
      <c r="A493" s="1">
        <v>13</v>
      </c>
      <c r="B493" s="1" t="s">
        <v>76</v>
      </c>
      <c r="C493" s="218">
        <v>44912</v>
      </c>
      <c r="D493" s="1">
        <v>16</v>
      </c>
      <c r="E493" s="1">
        <v>558</v>
      </c>
      <c r="F493" s="62"/>
    </row>
    <row r="494" spans="1:6" x14ac:dyDescent="0.35">
      <c r="A494" s="1">
        <v>13</v>
      </c>
      <c r="B494" s="1" t="s">
        <v>76</v>
      </c>
      <c r="C494" s="218">
        <v>44913</v>
      </c>
      <c r="D494" s="1">
        <v>14</v>
      </c>
      <c r="E494" s="1">
        <v>495</v>
      </c>
      <c r="F494" s="62"/>
    </row>
    <row r="495" spans="1:6" x14ac:dyDescent="0.35">
      <c r="A495" s="1">
        <v>13</v>
      </c>
      <c r="B495" s="1" t="s">
        <v>76</v>
      </c>
      <c r="C495" s="218">
        <v>44914</v>
      </c>
      <c r="D495" s="1">
        <v>25</v>
      </c>
      <c r="E495" s="1">
        <v>828</v>
      </c>
      <c r="F495" s="62"/>
    </row>
    <row r="496" spans="1:6" x14ac:dyDescent="0.35">
      <c r="A496" s="1">
        <v>13</v>
      </c>
      <c r="B496" s="1" t="s">
        <v>76</v>
      </c>
      <c r="C496" s="218">
        <v>44915</v>
      </c>
      <c r="D496" s="1">
        <v>19</v>
      </c>
      <c r="E496" s="1">
        <v>747</v>
      </c>
      <c r="F496" s="62"/>
    </row>
    <row r="497" spans="1:6" x14ac:dyDescent="0.35">
      <c r="A497" s="1">
        <v>13</v>
      </c>
      <c r="B497" s="1" t="s">
        <v>76</v>
      </c>
      <c r="C497" s="218">
        <v>44916</v>
      </c>
      <c r="D497" s="1">
        <v>22</v>
      </c>
      <c r="E497" s="1">
        <v>774</v>
      </c>
      <c r="F497" s="62"/>
    </row>
    <row r="498" spans="1:6" x14ac:dyDescent="0.35">
      <c r="A498" s="1">
        <v>13</v>
      </c>
      <c r="B498" s="1" t="s">
        <v>76</v>
      </c>
      <c r="C498" s="218">
        <v>44917</v>
      </c>
      <c r="D498" s="1">
        <v>17</v>
      </c>
      <c r="E498" s="1">
        <v>657</v>
      </c>
      <c r="F498" s="62"/>
    </row>
    <row r="499" spans="1:6" x14ac:dyDescent="0.35">
      <c r="A499" s="1">
        <v>13</v>
      </c>
      <c r="B499" s="1" t="s">
        <v>76</v>
      </c>
      <c r="C499" s="218">
        <v>44918</v>
      </c>
      <c r="D499" s="1">
        <v>17</v>
      </c>
      <c r="E499" s="1">
        <v>684</v>
      </c>
      <c r="F499" s="62"/>
    </row>
    <row r="500" spans="1:6" x14ac:dyDescent="0.35">
      <c r="A500" s="1">
        <v>13</v>
      </c>
      <c r="B500" s="1" t="s">
        <v>76</v>
      </c>
      <c r="C500" s="218">
        <v>44919</v>
      </c>
      <c r="D500" s="1">
        <v>18</v>
      </c>
      <c r="E500" s="1">
        <v>648</v>
      </c>
      <c r="F500" s="62"/>
    </row>
    <row r="501" spans="1:6" x14ac:dyDescent="0.35">
      <c r="A501" s="1">
        <v>13</v>
      </c>
      <c r="B501" s="1" t="s">
        <v>76</v>
      </c>
      <c r="C501" s="218">
        <v>44920</v>
      </c>
      <c r="D501" s="1">
        <v>16</v>
      </c>
      <c r="E501" s="1">
        <v>558</v>
      </c>
      <c r="F501" s="62"/>
    </row>
    <row r="502" spans="1:6" x14ac:dyDescent="0.35">
      <c r="A502" s="1">
        <v>13</v>
      </c>
      <c r="B502" s="1" t="s">
        <v>76</v>
      </c>
      <c r="C502" s="218">
        <v>44921</v>
      </c>
      <c r="D502" s="1">
        <v>16</v>
      </c>
      <c r="E502" s="1">
        <v>477</v>
      </c>
      <c r="F502" s="62"/>
    </row>
    <row r="503" spans="1:6" x14ac:dyDescent="0.35">
      <c r="A503" s="1">
        <v>13</v>
      </c>
      <c r="B503" s="1" t="s">
        <v>76</v>
      </c>
      <c r="C503" s="218">
        <v>44922</v>
      </c>
      <c r="D503" s="1">
        <v>17</v>
      </c>
      <c r="E503" s="1">
        <v>549</v>
      </c>
      <c r="F503" s="62"/>
    </row>
    <row r="504" spans="1:6" x14ac:dyDescent="0.35">
      <c r="A504" s="1">
        <v>13</v>
      </c>
      <c r="B504" s="1" t="s">
        <v>76</v>
      </c>
      <c r="C504" s="218">
        <v>44923</v>
      </c>
      <c r="D504" s="1">
        <v>20</v>
      </c>
      <c r="E504" s="1">
        <v>603</v>
      </c>
      <c r="F504" s="62"/>
    </row>
    <row r="505" spans="1:6" x14ac:dyDescent="0.35">
      <c r="A505" s="1">
        <v>13</v>
      </c>
      <c r="B505" s="1" t="s">
        <v>76</v>
      </c>
      <c r="C505" s="218">
        <v>44924</v>
      </c>
      <c r="D505" s="1">
        <v>17</v>
      </c>
      <c r="E505" s="1">
        <v>549</v>
      </c>
      <c r="F505" s="62"/>
    </row>
    <row r="506" spans="1:6" x14ac:dyDescent="0.35">
      <c r="A506" s="1">
        <v>13</v>
      </c>
      <c r="B506" s="1" t="s">
        <v>76</v>
      </c>
      <c r="C506" s="218">
        <v>44925</v>
      </c>
      <c r="D506" s="1">
        <v>13</v>
      </c>
      <c r="E506" s="1">
        <v>531</v>
      </c>
      <c r="F506" s="62"/>
    </row>
    <row r="507" spans="1:6" x14ac:dyDescent="0.35">
      <c r="A507" s="1">
        <v>13</v>
      </c>
      <c r="B507" s="1" t="s">
        <v>76</v>
      </c>
      <c r="C507" s="218">
        <v>44926</v>
      </c>
      <c r="D507" s="1">
        <v>18</v>
      </c>
      <c r="E507" s="1">
        <v>486</v>
      </c>
      <c r="F507" s="62"/>
    </row>
    <row r="508" spans="1:6" x14ac:dyDescent="0.35">
      <c r="A508" s="1">
        <v>13</v>
      </c>
      <c r="B508" s="1" t="s">
        <v>76</v>
      </c>
      <c r="C508" s="218">
        <v>44927</v>
      </c>
      <c r="D508" s="1">
        <v>7</v>
      </c>
      <c r="E508" s="1">
        <v>207</v>
      </c>
      <c r="F508" s="62"/>
    </row>
    <row r="509" spans="1:6" x14ac:dyDescent="0.35">
      <c r="A509" s="1">
        <v>13</v>
      </c>
      <c r="B509" s="1" t="s">
        <v>76</v>
      </c>
      <c r="C509" s="218">
        <v>44928</v>
      </c>
      <c r="D509" s="1">
        <v>5</v>
      </c>
      <c r="E509" s="1">
        <v>198</v>
      </c>
      <c r="F509" s="62"/>
    </row>
    <row r="510" spans="1:6" x14ac:dyDescent="0.35">
      <c r="A510" s="1">
        <v>13</v>
      </c>
      <c r="B510" s="1" t="s">
        <v>76</v>
      </c>
      <c r="C510" s="218">
        <v>44929</v>
      </c>
      <c r="D510" s="1">
        <v>19</v>
      </c>
      <c r="E510" s="1">
        <v>639</v>
      </c>
      <c r="F510" s="62"/>
    </row>
    <row r="511" spans="1:6" x14ac:dyDescent="0.35">
      <c r="A511" s="1">
        <v>13</v>
      </c>
      <c r="B511" s="1" t="s">
        <v>76</v>
      </c>
      <c r="C511" s="218">
        <v>44930</v>
      </c>
      <c r="D511" s="1">
        <v>17</v>
      </c>
      <c r="E511" s="1">
        <v>549</v>
      </c>
      <c r="F511" s="62"/>
    </row>
    <row r="512" spans="1:6" x14ac:dyDescent="0.35">
      <c r="A512" s="1">
        <v>13</v>
      </c>
      <c r="B512" s="1" t="s">
        <v>76</v>
      </c>
      <c r="C512" s="218">
        <v>44931</v>
      </c>
      <c r="D512" s="1">
        <v>18</v>
      </c>
      <c r="E512" s="1">
        <v>729</v>
      </c>
      <c r="F512" s="62"/>
    </row>
    <row r="513" spans="1:6" x14ac:dyDescent="0.35">
      <c r="A513" s="1">
        <v>13</v>
      </c>
      <c r="B513" s="1" t="s">
        <v>76</v>
      </c>
      <c r="C513" s="218">
        <v>44932</v>
      </c>
      <c r="D513" s="1">
        <v>22</v>
      </c>
      <c r="E513" s="1">
        <v>720</v>
      </c>
      <c r="F513" s="62"/>
    </row>
    <row r="514" spans="1:6" x14ac:dyDescent="0.35">
      <c r="A514" s="1">
        <v>13</v>
      </c>
      <c r="B514" s="1" t="s">
        <v>76</v>
      </c>
      <c r="C514" s="218">
        <v>44933</v>
      </c>
      <c r="D514" s="1">
        <v>16</v>
      </c>
      <c r="E514" s="1">
        <v>612</v>
      </c>
      <c r="F514" s="62"/>
    </row>
    <row r="515" spans="1:6" x14ac:dyDescent="0.35">
      <c r="A515" s="1">
        <v>13</v>
      </c>
      <c r="B515" s="1" t="s">
        <v>76</v>
      </c>
      <c r="C515" s="218">
        <v>44934</v>
      </c>
      <c r="D515" s="1">
        <v>27</v>
      </c>
      <c r="E515" s="1">
        <v>783</v>
      </c>
      <c r="F515" s="62"/>
    </row>
    <row r="516" spans="1:6" x14ac:dyDescent="0.35">
      <c r="A516" s="1">
        <v>13</v>
      </c>
      <c r="B516" s="1" t="s">
        <v>76</v>
      </c>
      <c r="C516" s="218">
        <v>44935</v>
      </c>
      <c r="D516" s="1">
        <v>19</v>
      </c>
      <c r="E516" s="1">
        <v>585</v>
      </c>
      <c r="F516" s="62"/>
    </row>
    <row r="517" spans="1:6" x14ac:dyDescent="0.35">
      <c r="A517" s="1">
        <v>13</v>
      </c>
      <c r="B517" s="1" t="s">
        <v>76</v>
      </c>
      <c r="C517" s="218">
        <v>44936</v>
      </c>
      <c r="D517" s="1">
        <v>19</v>
      </c>
      <c r="E517" s="1">
        <v>720</v>
      </c>
      <c r="F517" s="62"/>
    </row>
    <row r="518" spans="1:6" x14ac:dyDescent="0.35">
      <c r="A518" s="1">
        <v>13</v>
      </c>
      <c r="B518" s="1" t="s">
        <v>76</v>
      </c>
      <c r="C518" s="218">
        <v>44937</v>
      </c>
      <c r="D518" s="1">
        <v>26</v>
      </c>
      <c r="E518" s="1">
        <v>900</v>
      </c>
      <c r="F518" s="62"/>
    </row>
    <row r="519" spans="1:6" x14ac:dyDescent="0.35">
      <c r="A519" s="1">
        <v>13</v>
      </c>
      <c r="B519" s="1" t="s">
        <v>76</v>
      </c>
      <c r="C519" s="218">
        <v>44938</v>
      </c>
      <c r="D519" s="1">
        <v>25</v>
      </c>
      <c r="E519" s="1">
        <v>747</v>
      </c>
      <c r="F519" s="62"/>
    </row>
    <row r="520" spans="1:6" x14ac:dyDescent="0.35">
      <c r="A520" s="1">
        <v>13</v>
      </c>
      <c r="B520" s="1" t="s">
        <v>76</v>
      </c>
      <c r="C520" s="218">
        <v>44939</v>
      </c>
      <c r="D520" s="1">
        <v>18</v>
      </c>
      <c r="E520" s="1">
        <v>702</v>
      </c>
      <c r="F520" s="62"/>
    </row>
    <row r="521" spans="1:6" x14ac:dyDescent="0.35">
      <c r="A521" s="1">
        <v>13</v>
      </c>
      <c r="B521" s="1" t="s">
        <v>76</v>
      </c>
      <c r="C521" s="218">
        <v>44940</v>
      </c>
      <c r="D521" s="1">
        <v>25</v>
      </c>
      <c r="E521" s="1">
        <v>882</v>
      </c>
      <c r="F521" s="62"/>
    </row>
    <row r="522" spans="1:6" x14ac:dyDescent="0.35">
      <c r="A522" s="1">
        <v>13</v>
      </c>
      <c r="B522" s="1" t="s">
        <v>76</v>
      </c>
      <c r="C522" s="218">
        <v>44941</v>
      </c>
      <c r="D522" s="1">
        <v>14</v>
      </c>
      <c r="E522" s="1">
        <v>576</v>
      </c>
      <c r="F522" s="62"/>
    </row>
    <row r="523" spans="1:6" x14ac:dyDescent="0.35">
      <c r="A523" s="1">
        <v>13</v>
      </c>
      <c r="B523" s="1" t="s">
        <v>76</v>
      </c>
      <c r="C523" s="218">
        <v>44942</v>
      </c>
      <c r="D523" s="1">
        <v>14</v>
      </c>
      <c r="E523" s="1">
        <v>495</v>
      </c>
      <c r="F523" s="62"/>
    </row>
    <row r="524" spans="1:6" x14ac:dyDescent="0.35">
      <c r="A524" s="1">
        <v>13</v>
      </c>
      <c r="B524" s="1" t="s">
        <v>76</v>
      </c>
      <c r="C524" s="218">
        <v>44943</v>
      </c>
      <c r="D524" s="1">
        <v>24</v>
      </c>
      <c r="E524" s="1">
        <v>783</v>
      </c>
      <c r="F524" s="62"/>
    </row>
    <row r="525" spans="1:6" x14ac:dyDescent="0.35">
      <c r="A525" s="1">
        <v>13</v>
      </c>
      <c r="B525" s="1" t="s">
        <v>76</v>
      </c>
      <c r="C525" s="218">
        <v>44944</v>
      </c>
      <c r="D525" s="1">
        <v>20</v>
      </c>
      <c r="E525" s="1">
        <v>630</v>
      </c>
      <c r="F525" s="62"/>
    </row>
    <row r="526" spans="1:6" x14ac:dyDescent="0.35">
      <c r="A526" s="1">
        <v>13</v>
      </c>
      <c r="B526" s="1" t="s">
        <v>76</v>
      </c>
      <c r="C526" s="218">
        <v>44945</v>
      </c>
      <c r="D526" s="1">
        <v>19</v>
      </c>
      <c r="E526" s="1">
        <v>720</v>
      </c>
      <c r="F526" s="62"/>
    </row>
    <row r="527" spans="1:6" x14ac:dyDescent="0.35">
      <c r="A527" s="1">
        <v>13</v>
      </c>
      <c r="B527" s="1" t="s">
        <v>76</v>
      </c>
      <c r="C527" s="218">
        <v>44946</v>
      </c>
      <c r="D527" s="1">
        <v>15</v>
      </c>
      <c r="E527" s="1">
        <v>486</v>
      </c>
      <c r="F527" s="62"/>
    </row>
    <row r="528" spans="1:6" x14ac:dyDescent="0.35">
      <c r="A528" s="1">
        <v>13</v>
      </c>
      <c r="B528" s="1" t="s">
        <v>76</v>
      </c>
      <c r="C528" s="218">
        <v>44947</v>
      </c>
      <c r="D528" s="1">
        <v>23</v>
      </c>
      <c r="E528" s="1">
        <v>711</v>
      </c>
      <c r="F528" s="62"/>
    </row>
    <row r="529" spans="1:6" x14ac:dyDescent="0.35">
      <c r="A529" s="1">
        <v>13</v>
      </c>
      <c r="B529" s="1" t="s">
        <v>76</v>
      </c>
      <c r="C529" s="218">
        <v>44948</v>
      </c>
      <c r="D529" s="1">
        <v>13</v>
      </c>
      <c r="E529" s="1">
        <v>504</v>
      </c>
      <c r="F529" s="62"/>
    </row>
    <row r="530" spans="1:6" x14ac:dyDescent="0.35">
      <c r="A530" s="1">
        <v>13</v>
      </c>
      <c r="B530" s="1" t="s">
        <v>76</v>
      </c>
      <c r="C530" s="218">
        <v>44949</v>
      </c>
      <c r="D530" s="1">
        <v>13</v>
      </c>
      <c r="E530" s="1">
        <v>450</v>
      </c>
      <c r="F530" s="62"/>
    </row>
    <row r="531" spans="1:6" x14ac:dyDescent="0.35">
      <c r="A531" s="1">
        <v>13</v>
      </c>
      <c r="B531" s="1" t="s">
        <v>76</v>
      </c>
      <c r="C531" s="218">
        <v>44950</v>
      </c>
      <c r="D531" s="1">
        <v>8</v>
      </c>
      <c r="E531" s="1">
        <v>333</v>
      </c>
      <c r="F531" s="62"/>
    </row>
    <row r="532" spans="1:6" x14ac:dyDescent="0.35">
      <c r="A532" s="1">
        <v>13</v>
      </c>
      <c r="B532" s="1" t="s">
        <v>76</v>
      </c>
      <c r="C532" s="218">
        <v>44951</v>
      </c>
      <c r="D532" s="1">
        <v>12</v>
      </c>
      <c r="E532" s="1">
        <v>432</v>
      </c>
      <c r="F532" s="62"/>
    </row>
    <row r="533" spans="1:6" x14ac:dyDescent="0.35">
      <c r="A533" s="1">
        <v>13</v>
      </c>
      <c r="B533" s="1" t="s">
        <v>76</v>
      </c>
      <c r="C533" s="218">
        <v>44952</v>
      </c>
      <c r="D533" s="1">
        <v>9</v>
      </c>
      <c r="E533" s="1">
        <v>405</v>
      </c>
      <c r="F533" s="62"/>
    </row>
    <row r="534" spans="1:6" x14ac:dyDescent="0.35">
      <c r="A534" s="1">
        <v>13</v>
      </c>
      <c r="B534" s="1" t="s">
        <v>76</v>
      </c>
      <c r="C534" s="218">
        <v>44953</v>
      </c>
      <c r="D534" s="1">
        <v>23</v>
      </c>
      <c r="E534" s="1">
        <v>846</v>
      </c>
      <c r="F534" s="62"/>
    </row>
    <row r="535" spans="1:6" x14ac:dyDescent="0.35">
      <c r="A535" s="1">
        <v>13</v>
      </c>
      <c r="B535" s="1" t="s">
        <v>76</v>
      </c>
      <c r="C535" s="218">
        <v>44954</v>
      </c>
      <c r="D535" s="1">
        <v>27</v>
      </c>
      <c r="E535" s="1">
        <v>999</v>
      </c>
      <c r="F535" s="62"/>
    </row>
    <row r="536" spans="1:6" x14ac:dyDescent="0.35">
      <c r="A536" s="1">
        <v>13</v>
      </c>
      <c r="B536" s="1" t="s">
        <v>76</v>
      </c>
      <c r="C536" s="218">
        <v>44955</v>
      </c>
      <c r="D536" s="1">
        <v>30</v>
      </c>
      <c r="E536" s="1">
        <v>1026</v>
      </c>
      <c r="F536" s="62"/>
    </row>
    <row r="537" spans="1:6" x14ac:dyDescent="0.35">
      <c r="A537" s="1">
        <v>13</v>
      </c>
      <c r="B537" s="1" t="s">
        <v>76</v>
      </c>
      <c r="C537" s="218">
        <v>44956</v>
      </c>
      <c r="D537" s="1">
        <v>27</v>
      </c>
      <c r="E537" s="1">
        <v>999</v>
      </c>
      <c r="F537" s="62"/>
    </row>
    <row r="538" spans="1:6" x14ac:dyDescent="0.35">
      <c r="A538" s="1">
        <v>14</v>
      </c>
      <c r="B538" s="1" t="s">
        <v>77</v>
      </c>
      <c r="C538" s="218">
        <v>44878</v>
      </c>
      <c r="D538" s="1">
        <v>9</v>
      </c>
      <c r="E538" s="1">
        <v>324</v>
      </c>
      <c r="F538" s="62"/>
    </row>
    <row r="539" spans="1:6" x14ac:dyDescent="0.35">
      <c r="A539" s="1">
        <v>14</v>
      </c>
      <c r="B539" s="1" t="s">
        <v>77</v>
      </c>
      <c r="C539" s="218">
        <v>44879</v>
      </c>
      <c r="D539" s="1">
        <v>10</v>
      </c>
      <c r="E539" s="1">
        <v>396</v>
      </c>
      <c r="F539" s="62"/>
    </row>
    <row r="540" spans="1:6" x14ac:dyDescent="0.35">
      <c r="A540" s="1">
        <v>14</v>
      </c>
      <c r="B540" s="1" t="s">
        <v>77</v>
      </c>
      <c r="C540" s="218">
        <v>44880</v>
      </c>
      <c r="D540" s="1">
        <v>13</v>
      </c>
      <c r="E540" s="1">
        <v>423</v>
      </c>
      <c r="F540" s="62"/>
    </row>
    <row r="541" spans="1:6" x14ac:dyDescent="0.35">
      <c r="A541" s="1">
        <v>14</v>
      </c>
      <c r="B541" s="1" t="s">
        <v>77</v>
      </c>
      <c r="C541" s="218">
        <v>44881</v>
      </c>
      <c r="D541" s="1">
        <v>7</v>
      </c>
      <c r="E541" s="1">
        <v>261</v>
      </c>
      <c r="F541" s="62"/>
    </row>
    <row r="542" spans="1:6" x14ac:dyDescent="0.35">
      <c r="A542" s="1">
        <v>14</v>
      </c>
      <c r="B542" s="1" t="s">
        <v>77</v>
      </c>
      <c r="C542" s="218">
        <v>44882</v>
      </c>
      <c r="D542" s="1">
        <v>10</v>
      </c>
      <c r="E542" s="1">
        <v>396</v>
      </c>
      <c r="F542" s="62"/>
    </row>
    <row r="543" spans="1:6" x14ac:dyDescent="0.35">
      <c r="A543" s="1">
        <v>14</v>
      </c>
      <c r="B543" s="1" t="s">
        <v>77</v>
      </c>
      <c r="C543" s="218">
        <v>44885</v>
      </c>
      <c r="D543" s="1">
        <v>4</v>
      </c>
      <c r="E543" s="1">
        <v>180</v>
      </c>
      <c r="F543" s="62"/>
    </row>
    <row r="544" spans="1:6" x14ac:dyDescent="0.35">
      <c r="A544" s="1">
        <v>14</v>
      </c>
      <c r="B544" s="1" t="s">
        <v>77</v>
      </c>
      <c r="C544" s="218">
        <v>44886</v>
      </c>
      <c r="D544" s="1">
        <v>7</v>
      </c>
      <c r="E544" s="1">
        <v>207</v>
      </c>
      <c r="F544" s="62"/>
    </row>
    <row r="545" spans="1:6" x14ac:dyDescent="0.35">
      <c r="A545" s="1">
        <v>14</v>
      </c>
      <c r="B545" s="1" t="s">
        <v>77</v>
      </c>
      <c r="C545" s="218">
        <v>44887</v>
      </c>
      <c r="D545" s="1">
        <v>7</v>
      </c>
      <c r="E545" s="1">
        <v>288</v>
      </c>
      <c r="F545" s="62"/>
    </row>
    <row r="546" spans="1:6" x14ac:dyDescent="0.35">
      <c r="A546" s="1">
        <v>14</v>
      </c>
      <c r="B546" s="1" t="s">
        <v>77</v>
      </c>
      <c r="C546" s="218">
        <v>44888</v>
      </c>
      <c r="D546" s="1">
        <v>6</v>
      </c>
      <c r="E546" s="1">
        <v>216</v>
      </c>
      <c r="F546" s="62"/>
    </row>
    <row r="547" spans="1:6" x14ac:dyDescent="0.35">
      <c r="A547" s="1">
        <v>14</v>
      </c>
      <c r="B547" s="1" t="s">
        <v>77</v>
      </c>
      <c r="C547" s="218">
        <v>44889</v>
      </c>
      <c r="D547" s="1">
        <v>32</v>
      </c>
      <c r="E547" s="1">
        <v>1062</v>
      </c>
      <c r="F547" s="62"/>
    </row>
    <row r="548" spans="1:6" x14ac:dyDescent="0.35">
      <c r="A548" s="1">
        <v>14</v>
      </c>
      <c r="B548" s="1" t="s">
        <v>77</v>
      </c>
      <c r="C548" s="218">
        <v>44890</v>
      </c>
      <c r="D548" s="1">
        <v>19</v>
      </c>
      <c r="E548" s="1">
        <v>747</v>
      </c>
      <c r="F548" s="62"/>
    </row>
    <row r="549" spans="1:6" x14ac:dyDescent="0.35">
      <c r="A549" s="1">
        <v>14</v>
      </c>
      <c r="B549" s="1" t="s">
        <v>77</v>
      </c>
      <c r="C549" s="218">
        <v>44891</v>
      </c>
      <c r="D549" s="1">
        <v>20</v>
      </c>
      <c r="E549" s="1">
        <v>765</v>
      </c>
      <c r="F549" s="62"/>
    </row>
    <row r="550" spans="1:6" x14ac:dyDescent="0.35">
      <c r="A550" s="1">
        <v>14</v>
      </c>
      <c r="B550" s="1" t="s">
        <v>77</v>
      </c>
      <c r="C550" s="218">
        <v>44892</v>
      </c>
      <c r="D550" s="1">
        <v>17</v>
      </c>
      <c r="E550" s="1">
        <v>765</v>
      </c>
      <c r="F550" s="62"/>
    </row>
    <row r="551" spans="1:6" x14ac:dyDescent="0.35">
      <c r="A551" s="1">
        <v>14</v>
      </c>
      <c r="B551" s="1" t="s">
        <v>77</v>
      </c>
      <c r="C551" s="218">
        <v>44893</v>
      </c>
      <c r="D551" s="1">
        <v>20</v>
      </c>
      <c r="E551" s="1">
        <v>738</v>
      </c>
      <c r="F551" s="62"/>
    </row>
    <row r="552" spans="1:6" x14ac:dyDescent="0.35">
      <c r="A552" s="1">
        <v>14</v>
      </c>
      <c r="B552" s="1" t="s">
        <v>77</v>
      </c>
      <c r="C552" s="218">
        <v>44894</v>
      </c>
      <c r="D552" s="1">
        <v>16</v>
      </c>
      <c r="E552" s="1">
        <v>585</v>
      </c>
      <c r="F552" s="62"/>
    </row>
    <row r="553" spans="1:6" x14ac:dyDescent="0.35">
      <c r="A553" s="1">
        <v>14</v>
      </c>
      <c r="B553" s="1" t="s">
        <v>77</v>
      </c>
      <c r="C553" s="218">
        <v>44895</v>
      </c>
      <c r="D553" s="1">
        <v>21</v>
      </c>
      <c r="E553" s="1">
        <v>837</v>
      </c>
      <c r="F553" s="62"/>
    </row>
    <row r="554" spans="1:6" x14ac:dyDescent="0.35">
      <c r="A554" s="1">
        <v>14</v>
      </c>
      <c r="B554" s="1" t="s">
        <v>77</v>
      </c>
      <c r="C554" s="218">
        <v>44896</v>
      </c>
      <c r="D554" s="1">
        <v>20</v>
      </c>
      <c r="E554" s="1">
        <v>819</v>
      </c>
      <c r="F554" s="62"/>
    </row>
    <row r="555" spans="1:6" x14ac:dyDescent="0.35">
      <c r="A555" s="1">
        <v>14</v>
      </c>
      <c r="B555" s="1" t="s">
        <v>77</v>
      </c>
      <c r="C555" s="218">
        <v>44897</v>
      </c>
      <c r="D555" s="1">
        <v>8</v>
      </c>
      <c r="E555" s="1">
        <v>360</v>
      </c>
      <c r="F555" s="62"/>
    </row>
    <row r="556" spans="1:6" x14ac:dyDescent="0.35">
      <c r="A556" s="1">
        <v>14</v>
      </c>
      <c r="B556" s="1" t="s">
        <v>77</v>
      </c>
      <c r="C556" s="218">
        <v>44899</v>
      </c>
      <c r="D556" s="1">
        <v>11</v>
      </c>
      <c r="E556" s="1">
        <v>360</v>
      </c>
      <c r="F556" s="62"/>
    </row>
    <row r="557" spans="1:6" x14ac:dyDescent="0.35">
      <c r="A557" s="1">
        <v>14</v>
      </c>
      <c r="B557" s="1" t="s">
        <v>77</v>
      </c>
      <c r="C557" s="218">
        <v>44900</v>
      </c>
      <c r="D557" s="1">
        <v>7</v>
      </c>
      <c r="E557" s="1">
        <v>261</v>
      </c>
      <c r="F557" s="62"/>
    </row>
    <row r="558" spans="1:6" x14ac:dyDescent="0.35">
      <c r="A558" s="1">
        <v>14</v>
      </c>
      <c r="B558" s="1" t="s">
        <v>77</v>
      </c>
      <c r="C558" s="218">
        <v>44901</v>
      </c>
      <c r="D558" s="1">
        <v>11</v>
      </c>
      <c r="E558" s="1">
        <v>441</v>
      </c>
      <c r="F558" s="62"/>
    </row>
    <row r="559" spans="1:6" x14ac:dyDescent="0.35">
      <c r="A559" s="1">
        <v>14</v>
      </c>
      <c r="B559" s="1" t="s">
        <v>77</v>
      </c>
      <c r="C559" s="218">
        <v>44902</v>
      </c>
      <c r="D559" s="1">
        <v>14</v>
      </c>
      <c r="E559" s="1">
        <v>522</v>
      </c>
      <c r="F559" s="62"/>
    </row>
    <row r="560" spans="1:6" x14ac:dyDescent="0.35">
      <c r="A560" s="1">
        <v>14</v>
      </c>
      <c r="B560" s="1" t="s">
        <v>77</v>
      </c>
      <c r="C560" s="218">
        <v>44903</v>
      </c>
      <c r="D560" s="1">
        <v>15</v>
      </c>
      <c r="E560" s="1">
        <v>540</v>
      </c>
      <c r="F560" s="62"/>
    </row>
    <row r="561" spans="1:6" x14ac:dyDescent="0.35">
      <c r="A561" s="1">
        <v>14</v>
      </c>
      <c r="B561" s="1" t="s">
        <v>77</v>
      </c>
      <c r="C561" s="218">
        <v>44904</v>
      </c>
      <c r="D561" s="1">
        <v>15</v>
      </c>
      <c r="E561" s="1">
        <v>621</v>
      </c>
      <c r="F561" s="62"/>
    </row>
    <row r="562" spans="1:6" x14ac:dyDescent="0.35">
      <c r="A562" s="1">
        <v>14</v>
      </c>
      <c r="B562" s="1" t="s">
        <v>77</v>
      </c>
      <c r="C562" s="218">
        <v>44905</v>
      </c>
      <c r="D562" s="1">
        <v>13</v>
      </c>
      <c r="E562" s="1">
        <v>531</v>
      </c>
      <c r="F562" s="62"/>
    </row>
    <row r="563" spans="1:6" x14ac:dyDescent="0.35">
      <c r="A563" s="1">
        <v>14</v>
      </c>
      <c r="B563" s="1" t="s">
        <v>77</v>
      </c>
      <c r="C563" s="218">
        <v>44906</v>
      </c>
      <c r="D563" s="1">
        <v>11</v>
      </c>
      <c r="E563" s="1">
        <v>468</v>
      </c>
      <c r="F563" s="62"/>
    </row>
    <row r="564" spans="1:6" x14ac:dyDescent="0.35">
      <c r="A564" s="1">
        <v>14</v>
      </c>
      <c r="B564" s="1" t="s">
        <v>77</v>
      </c>
      <c r="C564" s="218">
        <v>44907</v>
      </c>
      <c r="D564" s="1">
        <v>17</v>
      </c>
      <c r="E564" s="1">
        <v>684</v>
      </c>
      <c r="F564" s="62"/>
    </row>
    <row r="565" spans="1:6" x14ac:dyDescent="0.35">
      <c r="A565" s="1">
        <v>14</v>
      </c>
      <c r="B565" s="1" t="s">
        <v>77</v>
      </c>
      <c r="C565" s="218">
        <v>44908</v>
      </c>
      <c r="D565" s="1">
        <v>17</v>
      </c>
      <c r="E565" s="1">
        <v>684</v>
      </c>
      <c r="F565" s="62"/>
    </row>
    <row r="566" spans="1:6" x14ac:dyDescent="0.35">
      <c r="A566" s="1">
        <v>14</v>
      </c>
      <c r="B566" s="1" t="s">
        <v>77</v>
      </c>
      <c r="C566" s="218">
        <v>44909</v>
      </c>
      <c r="D566" s="1">
        <v>18</v>
      </c>
      <c r="E566" s="1">
        <v>702</v>
      </c>
      <c r="F566" s="62"/>
    </row>
    <row r="567" spans="1:6" x14ac:dyDescent="0.35">
      <c r="A567" s="1">
        <v>14</v>
      </c>
      <c r="B567" s="1" t="s">
        <v>77</v>
      </c>
      <c r="C567" s="218">
        <v>44910</v>
      </c>
      <c r="D567" s="1">
        <v>5</v>
      </c>
      <c r="E567" s="1">
        <v>198</v>
      </c>
      <c r="F567" s="62"/>
    </row>
    <row r="568" spans="1:6" x14ac:dyDescent="0.35">
      <c r="A568" s="1">
        <v>14</v>
      </c>
      <c r="B568" s="1" t="s">
        <v>77</v>
      </c>
      <c r="C568" s="218">
        <v>44911</v>
      </c>
      <c r="D568" s="1">
        <v>17</v>
      </c>
      <c r="E568" s="1">
        <v>630</v>
      </c>
      <c r="F568" s="62"/>
    </row>
    <row r="569" spans="1:6" x14ac:dyDescent="0.35">
      <c r="A569" s="1">
        <v>14</v>
      </c>
      <c r="B569" s="1" t="s">
        <v>77</v>
      </c>
      <c r="C569" s="218">
        <v>44912</v>
      </c>
      <c r="D569" s="1">
        <v>14</v>
      </c>
      <c r="E569" s="1">
        <v>549</v>
      </c>
      <c r="F569" s="62"/>
    </row>
    <row r="570" spans="1:6" x14ac:dyDescent="0.35">
      <c r="A570" s="1">
        <v>14</v>
      </c>
      <c r="B570" s="1" t="s">
        <v>77</v>
      </c>
      <c r="C570" s="218">
        <v>44913</v>
      </c>
      <c r="D570" s="1">
        <v>11</v>
      </c>
      <c r="E570" s="1">
        <v>414</v>
      </c>
      <c r="F570" s="62"/>
    </row>
    <row r="571" spans="1:6" x14ac:dyDescent="0.35">
      <c r="A571" s="1">
        <v>14</v>
      </c>
      <c r="B571" s="1" t="s">
        <v>77</v>
      </c>
      <c r="C571" s="218">
        <v>44914</v>
      </c>
      <c r="D571" s="1">
        <v>16</v>
      </c>
      <c r="E571" s="1">
        <v>531</v>
      </c>
      <c r="F571" s="62"/>
    </row>
    <row r="572" spans="1:6" x14ac:dyDescent="0.35">
      <c r="A572" s="1">
        <v>14</v>
      </c>
      <c r="B572" s="1" t="s">
        <v>77</v>
      </c>
      <c r="C572" s="218">
        <v>44915</v>
      </c>
      <c r="D572" s="1">
        <v>16</v>
      </c>
      <c r="E572" s="1">
        <v>612</v>
      </c>
      <c r="F572" s="62"/>
    </row>
    <row r="573" spans="1:6" x14ac:dyDescent="0.35">
      <c r="A573" s="1">
        <v>14</v>
      </c>
      <c r="B573" s="1" t="s">
        <v>77</v>
      </c>
      <c r="C573" s="218">
        <v>44916</v>
      </c>
      <c r="D573" s="1">
        <v>13</v>
      </c>
      <c r="E573" s="1">
        <v>504</v>
      </c>
      <c r="F573" s="62"/>
    </row>
    <row r="574" spans="1:6" x14ac:dyDescent="0.35">
      <c r="A574" s="1">
        <v>14</v>
      </c>
      <c r="B574" s="1" t="s">
        <v>77</v>
      </c>
      <c r="C574" s="218">
        <v>44917</v>
      </c>
      <c r="D574" s="1">
        <v>13</v>
      </c>
      <c r="E574" s="1">
        <v>504</v>
      </c>
      <c r="F574" s="62"/>
    </row>
    <row r="575" spans="1:6" x14ac:dyDescent="0.35">
      <c r="A575" s="1">
        <v>14</v>
      </c>
      <c r="B575" s="1" t="s">
        <v>77</v>
      </c>
      <c r="C575" s="218">
        <v>44918</v>
      </c>
      <c r="D575" s="1">
        <v>12</v>
      </c>
      <c r="E575" s="1">
        <v>459</v>
      </c>
      <c r="F575" s="62"/>
    </row>
    <row r="576" spans="1:6" x14ac:dyDescent="0.35">
      <c r="A576" s="1">
        <v>14</v>
      </c>
      <c r="B576" s="1" t="s">
        <v>77</v>
      </c>
      <c r="C576" s="218">
        <v>44919</v>
      </c>
      <c r="D576" s="1">
        <v>18</v>
      </c>
      <c r="E576" s="1">
        <v>675</v>
      </c>
      <c r="F576" s="62"/>
    </row>
    <row r="577" spans="1:6" x14ac:dyDescent="0.35">
      <c r="A577" s="1">
        <v>14</v>
      </c>
      <c r="B577" s="1" t="s">
        <v>77</v>
      </c>
      <c r="C577" s="218">
        <v>44920</v>
      </c>
      <c r="D577" s="1">
        <v>15</v>
      </c>
      <c r="E577" s="1">
        <v>540</v>
      </c>
      <c r="F577" s="62"/>
    </row>
    <row r="578" spans="1:6" x14ac:dyDescent="0.35">
      <c r="A578" s="1">
        <v>14</v>
      </c>
      <c r="B578" s="1" t="s">
        <v>77</v>
      </c>
      <c r="C578" s="218">
        <v>44921</v>
      </c>
      <c r="D578" s="1">
        <v>14</v>
      </c>
      <c r="E578" s="1">
        <v>576</v>
      </c>
      <c r="F578" s="62"/>
    </row>
    <row r="579" spans="1:6" x14ac:dyDescent="0.35">
      <c r="A579" s="1">
        <v>14</v>
      </c>
      <c r="B579" s="1" t="s">
        <v>77</v>
      </c>
      <c r="C579" s="218">
        <v>44922</v>
      </c>
      <c r="D579" s="1">
        <v>17</v>
      </c>
      <c r="E579" s="1">
        <v>603</v>
      </c>
      <c r="F579" s="62"/>
    </row>
    <row r="580" spans="1:6" x14ac:dyDescent="0.35">
      <c r="A580" s="1">
        <v>14</v>
      </c>
      <c r="B580" s="1" t="s">
        <v>77</v>
      </c>
      <c r="C580" s="218">
        <v>44923</v>
      </c>
      <c r="D580" s="1">
        <v>16</v>
      </c>
      <c r="E580" s="1">
        <v>585</v>
      </c>
      <c r="F580" s="62"/>
    </row>
    <row r="581" spans="1:6" x14ac:dyDescent="0.35">
      <c r="A581" s="1">
        <v>14</v>
      </c>
      <c r="B581" s="1" t="s">
        <v>77</v>
      </c>
      <c r="C581" s="218">
        <v>44924</v>
      </c>
      <c r="D581" s="1">
        <v>16</v>
      </c>
      <c r="E581" s="1">
        <v>612</v>
      </c>
      <c r="F581" s="62"/>
    </row>
    <row r="582" spans="1:6" x14ac:dyDescent="0.35">
      <c r="A582" s="1">
        <v>14</v>
      </c>
      <c r="B582" s="1" t="s">
        <v>77</v>
      </c>
      <c r="C582" s="218">
        <v>44925</v>
      </c>
      <c r="D582" s="1">
        <v>16</v>
      </c>
      <c r="E582" s="1">
        <v>639</v>
      </c>
      <c r="F582" s="62"/>
    </row>
    <row r="583" spans="1:6" x14ac:dyDescent="0.35">
      <c r="A583" s="1">
        <v>14</v>
      </c>
      <c r="B583" s="1" t="s">
        <v>77</v>
      </c>
      <c r="C583" s="218">
        <v>44926</v>
      </c>
      <c r="D583" s="1">
        <v>13</v>
      </c>
      <c r="E583" s="1">
        <v>504</v>
      </c>
      <c r="F583" s="62"/>
    </row>
    <row r="584" spans="1:6" x14ac:dyDescent="0.35">
      <c r="A584" s="1">
        <v>14</v>
      </c>
      <c r="B584" s="1" t="s">
        <v>77</v>
      </c>
      <c r="C584" s="218">
        <v>44927</v>
      </c>
      <c r="D584" s="1">
        <v>10</v>
      </c>
      <c r="E584" s="1">
        <v>396</v>
      </c>
      <c r="F584" s="62"/>
    </row>
    <row r="585" spans="1:6" x14ac:dyDescent="0.35">
      <c r="A585" s="1">
        <v>14</v>
      </c>
      <c r="B585" s="1" t="s">
        <v>77</v>
      </c>
      <c r="C585" s="218">
        <v>44928</v>
      </c>
      <c r="D585" s="1">
        <v>7</v>
      </c>
      <c r="E585" s="1">
        <v>234</v>
      </c>
      <c r="F585" s="62"/>
    </row>
    <row r="586" spans="1:6" x14ac:dyDescent="0.35">
      <c r="A586" s="1">
        <v>14</v>
      </c>
      <c r="B586" s="1" t="s">
        <v>77</v>
      </c>
      <c r="C586" s="218">
        <v>44929</v>
      </c>
      <c r="D586" s="1">
        <v>24</v>
      </c>
      <c r="E586" s="1">
        <v>972</v>
      </c>
      <c r="F586" s="62"/>
    </row>
    <row r="587" spans="1:6" x14ac:dyDescent="0.35">
      <c r="A587" s="1">
        <v>14</v>
      </c>
      <c r="B587" s="1" t="s">
        <v>77</v>
      </c>
      <c r="C587" s="218">
        <v>44930</v>
      </c>
      <c r="D587" s="1">
        <v>21</v>
      </c>
      <c r="E587" s="1">
        <v>837</v>
      </c>
      <c r="F587" s="62"/>
    </row>
    <row r="588" spans="1:6" x14ac:dyDescent="0.35">
      <c r="A588" s="1">
        <v>14</v>
      </c>
      <c r="B588" s="1" t="s">
        <v>77</v>
      </c>
      <c r="C588" s="218">
        <v>44931</v>
      </c>
      <c r="D588" s="1">
        <v>16</v>
      </c>
      <c r="E588" s="1">
        <v>585</v>
      </c>
      <c r="F588" s="62"/>
    </row>
    <row r="589" spans="1:6" x14ac:dyDescent="0.35">
      <c r="A589" s="1">
        <v>14</v>
      </c>
      <c r="B589" s="1" t="s">
        <v>77</v>
      </c>
      <c r="C589" s="218">
        <v>44932</v>
      </c>
      <c r="D589" s="1">
        <v>16</v>
      </c>
      <c r="E589" s="1">
        <v>639</v>
      </c>
      <c r="F589" s="62"/>
    </row>
    <row r="590" spans="1:6" x14ac:dyDescent="0.35">
      <c r="A590" s="1">
        <v>14</v>
      </c>
      <c r="B590" s="1" t="s">
        <v>77</v>
      </c>
      <c r="C590" s="218">
        <v>44933</v>
      </c>
      <c r="D590" s="1">
        <v>16</v>
      </c>
      <c r="E590" s="1">
        <v>585</v>
      </c>
      <c r="F590" s="62"/>
    </row>
    <row r="591" spans="1:6" x14ac:dyDescent="0.35">
      <c r="A591" s="1">
        <v>14</v>
      </c>
      <c r="B591" s="1" t="s">
        <v>77</v>
      </c>
      <c r="C591" s="218">
        <v>44934</v>
      </c>
      <c r="D591" s="1">
        <v>15</v>
      </c>
      <c r="E591" s="1">
        <v>567</v>
      </c>
      <c r="F591" s="62"/>
    </row>
    <row r="592" spans="1:6" x14ac:dyDescent="0.35">
      <c r="A592" s="1">
        <v>14</v>
      </c>
      <c r="B592" s="1" t="s">
        <v>77</v>
      </c>
      <c r="C592" s="218">
        <v>44935</v>
      </c>
      <c r="D592" s="1">
        <v>16</v>
      </c>
      <c r="E592" s="1">
        <v>585</v>
      </c>
      <c r="F592" s="62"/>
    </row>
    <row r="593" spans="1:6" x14ac:dyDescent="0.35">
      <c r="A593" s="1">
        <v>14</v>
      </c>
      <c r="B593" s="1" t="s">
        <v>77</v>
      </c>
      <c r="C593" s="218">
        <v>44936</v>
      </c>
      <c r="D593" s="1">
        <v>14</v>
      </c>
      <c r="E593" s="1">
        <v>603</v>
      </c>
      <c r="F593" s="62"/>
    </row>
    <row r="594" spans="1:6" x14ac:dyDescent="0.35">
      <c r="A594" s="1">
        <v>14</v>
      </c>
      <c r="B594" s="1" t="s">
        <v>77</v>
      </c>
      <c r="C594" s="218">
        <v>44937</v>
      </c>
      <c r="D594" s="1">
        <v>16</v>
      </c>
      <c r="E594" s="1">
        <v>639</v>
      </c>
      <c r="F594" s="62"/>
    </row>
    <row r="595" spans="1:6" x14ac:dyDescent="0.35">
      <c r="A595" s="1">
        <v>14</v>
      </c>
      <c r="B595" s="1" t="s">
        <v>77</v>
      </c>
      <c r="C595" s="218">
        <v>44938</v>
      </c>
      <c r="D595" s="1">
        <v>16</v>
      </c>
      <c r="E595" s="1">
        <v>639</v>
      </c>
      <c r="F595" s="62"/>
    </row>
    <row r="596" spans="1:6" x14ac:dyDescent="0.35">
      <c r="A596" s="1">
        <v>14</v>
      </c>
      <c r="B596" s="1" t="s">
        <v>77</v>
      </c>
      <c r="C596" s="218">
        <v>44939</v>
      </c>
      <c r="D596" s="1">
        <v>16</v>
      </c>
      <c r="E596" s="1">
        <v>639</v>
      </c>
      <c r="F596" s="62"/>
    </row>
    <row r="597" spans="1:6" x14ac:dyDescent="0.35">
      <c r="A597" s="1">
        <v>14</v>
      </c>
      <c r="B597" s="1" t="s">
        <v>77</v>
      </c>
      <c r="C597" s="218">
        <v>44940</v>
      </c>
      <c r="D597" s="1">
        <v>10</v>
      </c>
      <c r="E597" s="1">
        <v>315</v>
      </c>
      <c r="F597" s="62"/>
    </row>
    <row r="598" spans="1:6" x14ac:dyDescent="0.35">
      <c r="A598" s="1">
        <v>14</v>
      </c>
      <c r="B598" s="1" t="s">
        <v>77</v>
      </c>
      <c r="C598" s="218">
        <v>44941</v>
      </c>
      <c r="D598" s="1">
        <v>12</v>
      </c>
      <c r="E598" s="1">
        <v>486</v>
      </c>
      <c r="F598" s="62"/>
    </row>
    <row r="599" spans="1:6" x14ac:dyDescent="0.35">
      <c r="A599" s="1">
        <v>14</v>
      </c>
      <c r="B599" s="1" t="s">
        <v>77</v>
      </c>
      <c r="C599" s="218">
        <v>44942</v>
      </c>
      <c r="D599" s="1">
        <v>17</v>
      </c>
      <c r="E599" s="1">
        <v>603</v>
      </c>
      <c r="F599" s="62"/>
    </row>
    <row r="600" spans="1:6" x14ac:dyDescent="0.35">
      <c r="A600" s="1">
        <v>14</v>
      </c>
      <c r="B600" s="1" t="s">
        <v>77</v>
      </c>
      <c r="C600" s="218">
        <v>44943</v>
      </c>
      <c r="D600" s="1">
        <v>16</v>
      </c>
      <c r="E600" s="1">
        <v>639</v>
      </c>
      <c r="F600" s="62"/>
    </row>
    <row r="601" spans="1:6" x14ac:dyDescent="0.35">
      <c r="A601" s="1">
        <v>14</v>
      </c>
      <c r="B601" s="1" t="s">
        <v>77</v>
      </c>
      <c r="C601" s="218">
        <v>44944</v>
      </c>
      <c r="D601" s="1">
        <v>17</v>
      </c>
      <c r="E601" s="1">
        <v>603</v>
      </c>
      <c r="F601" s="62"/>
    </row>
    <row r="602" spans="1:6" x14ac:dyDescent="0.35">
      <c r="A602" s="1">
        <v>14</v>
      </c>
      <c r="B602" s="1" t="s">
        <v>77</v>
      </c>
      <c r="C602" s="218">
        <v>44945</v>
      </c>
      <c r="D602" s="1">
        <v>16</v>
      </c>
      <c r="E602" s="1">
        <v>639</v>
      </c>
      <c r="F602" s="62"/>
    </row>
    <row r="603" spans="1:6" x14ac:dyDescent="0.35">
      <c r="A603" s="1">
        <v>14</v>
      </c>
      <c r="B603" s="1" t="s">
        <v>77</v>
      </c>
      <c r="C603" s="218">
        <v>44946</v>
      </c>
      <c r="D603" s="1">
        <v>12</v>
      </c>
      <c r="E603" s="1">
        <v>486</v>
      </c>
      <c r="F603" s="62"/>
    </row>
    <row r="604" spans="1:6" x14ac:dyDescent="0.35">
      <c r="A604" s="1">
        <v>14</v>
      </c>
      <c r="B604" s="1" t="s">
        <v>77</v>
      </c>
      <c r="C604" s="218">
        <v>44947</v>
      </c>
      <c r="D604" s="1">
        <v>14</v>
      </c>
      <c r="E604" s="1">
        <v>630</v>
      </c>
      <c r="F604" s="62"/>
    </row>
    <row r="605" spans="1:6" x14ac:dyDescent="0.35">
      <c r="A605" s="1">
        <v>14</v>
      </c>
      <c r="B605" s="1" t="s">
        <v>77</v>
      </c>
      <c r="C605" s="218">
        <v>44948</v>
      </c>
      <c r="D605" s="1">
        <v>11</v>
      </c>
      <c r="E605" s="1">
        <v>468</v>
      </c>
      <c r="F605" s="62"/>
    </row>
    <row r="606" spans="1:6" x14ac:dyDescent="0.35">
      <c r="A606" s="1">
        <v>14</v>
      </c>
      <c r="B606" s="1" t="s">
        <v>77</v>
      </c>
      <c r="C606" s="218">
        <v>44949</v>
      </c>
      <c r="D606" s="1">
        <v>12</v>
      </c>
      <c r="E606" s="1">
        <v>405</v>
      </c>
      <c r="F606" s="62"/>
    </row>
    <row r="607" spans="1:6" x14ac:dyDescent="0.35">
      <c r="A607" s="1">
        <v>14</v>
      </c>
      <c r="B607" s="1" t="s">
        <v>77</v>
      </c>
      <c r="C607" s="218">
        <v>44950</v>
      </c>
      <c r="D607" s="1">
        <v>18</v>
      </c>
      <c r="E607" s="1">
        <v>675</v>
      </c>
      <c r="F607" s="62"/>
    </row>
    <row r="608" spans="1:6" x14ac:dyDescent="0.35">
      <c r="A608" s="1">
        <v>14</v>
      </c>
      <c r="B608" s="1" t="s">
        <v>77</v>
      </c>
      <c r="C608" s="218">
        <v>44951</v>
      </c>
      <c r="D608" s="1">
        <v>16</v>
      </c>
      <c r="E608" s="1">
        <v>666</v>
      </c>
      <c r="F608" s="62"/>
    </row>
    <row r="609" spans="1:6" x14ac:dyDescent="0.35">
      <c r="A609" s="1">
        <v>14</v>
      </c>
      <c r="B609" s="1" t="s">
        <v>77</v>
      </c>
      <c r="C609" s="218">
        <v>44952</v>
      </c>
      <c r="D609" s="1">
        <v>10</v>
      </c>
      <c r="E609" s="1">
        <v>315</v>
      </c>
      <c r="F609" s="62"/>
    </row>
    <row r="610" spans="1:6" x14ac:dyDescent="0.35">
      <c r="A610" s="1">
        <v>14</v>
      </c>
      <c r="B610" s="1" t="s">
        <v>77</v>
      </c>
      <c r="C610" s="218">
        <v>44953</v>
      </c>
      <c r="D610" s="1">
        <v>7</v>
      </c>
      <c r="E610" s="1">
        <v>315</v>
      </c>
      <c r="F610" s="62"/>
    </row>
    <row r="611" spans="1:6" x14ac:dyDescent="0.35">
      <c r="A611" s="1">
        <v>14</v>
      </c>
      <c r="B611" s="1" t="s">
        <v>77</v>
      </c>
      <c r="C611" s="218">
        <v>44955</v>
      </c>
      <c r="D611" s="1">
        <v>11</v>
      </c>
      <c r="E611" s="1">
        <v>333</v>
      </c>
      <c r="F611" s="62"/>
    </row>
    <row r="612" spans="1:6" x14ac:dyDescent="0.35">
      <c r="A612" s="1">
        <v>14</v>
      </c>
      <c r="B612" s="1" t="s">
        <v>77</v>
      </c>
      <c r="C612" s="218">
        <v>44956</v>
      </c>
      <c r="D612" s="1">
        <v>14</v>
      </c>
      <c r="E612" s="1">
        <v>522</v>
      </c>
      <c r="F612" s="62"/>
    </row>
    <row r="613" spans="1:6" x14ac:dyDescent="0.35">
      <c r="A613" s="1">
        <v>15</v>
      </c>
      <c r="B613" s="1" t="s">
        <v>78</v>
      </c>
      <c r="C613" s="218">
        <v>44878</v>
      </c>
      <c r="D613" s="1">
        <v>24</v>
      </c>
      <c r="E613" s="1">
        <v>486</v>
      </c>
      <c r="F613" s="62"/>
    </row>
    <row r="614" spans="1:6" x14ac:dyDescent="0.35">
      <c r="A614" s="1">
        <v>15</v>
      </c>
      <c r="B614" s="1" t="s">
        <v>78</v>
      </c>
      <c r="C614" s="218">
        <v>44879</v>
      </c>
      <c r="D614" s="1">
        <v>21</v>
      </c>
      <c r="E614" s="1">
        <v>513</v>
      </c>
      <c r="F614" s="62"/>
    </row>
    <row r="615" spans="1:6" x14ac:dyDescent="0.35">
      <c r="A615" s="1">
        <v>15</v>
      </c>
      <c r="B615" s="1" t="s">
        <v>78</v>
      </c>
      <c r="C615" s="218">
        <v>44880</v>
      </c>
      <c r="D615" s="1">
        <v>34</v>
      </c>
      <c r="E615" s="1">
        <v>855</v>
      </c>
      <c r="F615" s="62"/>
    </row>
    <row r="616" spans="1:6" x14ac:dyDescent="0.35">
      <c r="A616" s="1">
        <v>15</v>
      </c>
      <c r="B616" s="1" t="s">
        <v>78</v>
      </c>
      <c r="C616" s="218">
        <v>44881</v>
      </c>
      <c r="D616" s="1">
        <v>34</v>
      </c>
      <c r="E616" s="1">
        <v>936</v>
      </c>
      <c r="F616" s="62"/>
    </row>
    <row r="617" spans="1:6" x14ac:dyDescent="0.35">
      <c r="A617" s="1">
        <v>15</v>
      </c>
      <c r="B617" s="1" t="s">
        <v>78</v>
      </c>
      <c r="C617" s="218">
        <v>44882</v>
      </c>
      <c r="D617" s="1">
        <v>38</v>
      </c>
      <c r="E617" s="1">
        <v>900</v>
      </c>
      <c r="F617" s="62"/>
    </row>
    <row r="618" spans="1:6" x14ac:dyDescent="0.35">
      <c r="A618" s="1">
        <v>15</v>
      </c>
      <c r="B618" s="1" t="s">
        <v>78</v>
      </c>
      <c r="C618" s="218">
        <v>44883</v>
      </c>
      <c r="D618" s="1">
        <v>7</v>
      </c>
      <c r="E618" s="1">
        <v>261</v>
      </c>
      <c r="F618" s="62"/>
    </row>
    <row r="619" spans="1:6" x14ac:dyDescent="0.35">
      <c r="A619" s="1">
        <v>15</v>
      </c>
      <c r="B619" s="1" t="s">
        <v>78</v>
      </c>
      <c r="C619" s="218">
        <v>44884</v>
      </c>
      <c r="D619" s="1">
        <v>21</v>
      </c>
      <c r="E619" s="1">
        <v>567</v>
      </c>
      <c r="F619" s="62"/>
    </row>
    <row r="620" spans="1:6" x14ac:dyDescent="0.35">
      <c r="A620" s="1">
        <v>15</v>
      </c>
      <c r="B620" s="1" t="s">
        <v>78</v>
      </c>
      <c r="C620" s="218">
        <v>44885</v>
      </c>
      <c r="D620" s="1">
        <v>23</v>
      </c>
      <c r="E620" s="1">
        <v>711</v>
      </c>
      <c r="F620" s="62"/>
    </row>
    <row r="621" spans="1:6" x14ac:dyDescent="0.35">
      <c r="A621" s="1">
        <v>15</v>
      </c>
      <c r="B621" s="1" t="s">
        <v>78</v>
      </c>
      <c r="C621" s="218">
        <v>44886</v>
      </c>
      <c r="D621" s="1">
        <v>25</v>
      </c>
      <c r="E621" s="1">
        <v>639</v>
      </c>
      <c r="F621" s="62"/>
    </row>
    <row r="622" spans="1:6" x14ac:dyDescent="0.35">
      <c r="A622" s="1">
        <v>15</v>
      </c>
      <c r="B622" s="1" t="s">
        <v>78</v>
      </c>
      <c r="C622" s="218">
        <v>44887</v>
      </c>
      <c r="D622" s="1">
        <v>40</v>
      </c>
      <c r="E622" s="1">
        <v>882</v>
      </c>
      <c r="F622" s="62"/>
    </row>
    <row r="623" spans="1:6" x14ac:dyDescent="0.35">
      <c r="A623" s="1">
        <v>15</v>
      </c>
      <c r="B623" s="1" t="s">
        <v>78</v>
      </c>
      <c r="C623" s="218">
        <v>44888</v>
      </c>
      <c r="D623" s="1">
        <v>28</v>
      </c>
      <c r="E623" s="1">
        <v>774</v>
      </c>
      <c r="F623" s="62"/>
    </row>
    <row r="624" spans="1:6" x14ac:dyDescent="0.35">
      <c r="A624" s="1">
        <v>15</v>
      </c>
      <c r="B624" s="1" t="s">
        <v>78</v>
      </c>
      <c r="C624" s="218">
        <v>44889</v>
      </c>
      <c r="D624" s="1">
        <v>47</v>
      </c>
      <c r="E624" s="1">
        <v>1224</v>
      </c>
      <c r="F624" s="62"/>
    </row>
    <row r="625" spans="1:6" x14ac:dyDescent="0.35">
      <c r="A625" s="1">
        <v>15</v>
      </c>
      <c r="B625" s="1" t="s">
        <v>78</v>
      </c>
      <c r="C625" s="218">
        <v>44890</v>
      </c>
      <c r="D625" s="1">
        <v>48</v>
      </c>
      <c r="E625" s="1">
        <v>1404</v>
      </c>
      <c r="F625" s="62"/>
    </row>
    <row r="626" spans="1:6" x14ac:dyDescent="0.35">
      <c r="A626" s="1">
        <v>15</v>
      </c>
      <c r="B626" s="1" t="s">
        <v>78</v>
      </c>
      <c r="C626" s="218">
        <v>44891</v>
      </c>
      <c r="D626" s="1">
        <v>50</v>
      </c>
      <c r="E626" s="1">
        <v>1251</v>
      </c>
      <c r="F626" s="62"/>
    </row>
    <row r="627" spans="1:6" x14ac:dyDescent="0.35">
      <c r="A627" s="1">
        <v>15</v>
      </c>
      <c r="B627" s="1" t="s">
        <v>78</v>
      </c>
      <c r="C627" s="218">
        <v>44892</v>
      </c>
      <c r="D627" s="1">
        <v>45</v>
      </c>
      <c r="E627" s="1">
        <v>1350</v>
      </c>
      <c r="F627" s="62"/>
    </row>
    <row r="628" spans="1:6" x14ac:dyDescent="0.35">
      <c r="A628" s="1">
        <v>15</v>
      </c>
      <c r="B628" s="1" t="s">
        <v>78</v>
      </c>
      <c r="C628" s="218">
        <v>44893</v>
      </c>
      <c r="D628" s="1">
        <v>39</v>
      </c>
      <c r="E628" s="1">
        <v>1404</v>
      </c>
      <c r="F628" s="62"/>
    </row>
    <row r="629" spans="1:6" x14ac:dyDescent="0.35">
      <c r="A629" s="1">
        <v>15</v>
      </c>
      <c r="B629" s="1" t="s">
        <v>78</v>
      </c>
      <c r="C629" s="218">
        <v>44894</v>
      </c>
      <c r="D629" s="1">
        <v>43</v>
      </c>
      <c r="E629" s="1">
        <v>1125</v>
      </c>
      <c r="F629" s="62"/>
    </row>
    <row r="630" spans="1:6" x14ac:dyDescent="0.35">
      <c r="A630" s="1">
        <v>15</v>
      </c>
      <c r="B630" s="1" t="s">
        <v>78</v>
      </c>
      <c r="C630" s="218">
        <v>44895</v>
      </c>
      <c r="D630" s="1">
        <v>47</v>
      </c>
      <c r="E630" s="1">
        <v>1413</v>
      </c>
      <c r="F630" s="62"/>
    </row>
    <row r="631" spans="1:6" x14ac:dyDescent="0.35">
      <c r="A631" s="1">
        <v>15</v>
      </c>
      <c r="B631" s="1" t="s">
        <v>78</v>
      </c>
      <c r="C631" s="218">
        <v>44896</v>
      </c>
      <c r="D631" s="1">
        <v>30</v>
      </c>
      <c r="E631" s="1">
        <v>999</v>
      </c>
      <c r="F631" s="62"/>
    </row>
    <row r="632" spans="1:6" x14ac:dyDescent="0.35">
      <c r="A632" s="1">
        <v>15</v>
      </c>
      <c r="B632" s="1" t="s">
        <v>78</v>
      </c>
      <c r="C632" s="218">
        <v>44897</v>
      </c>
      <c r="D632" s="1">
        <v>22</v>
      </c>
      <c r="E632" s="1">
        <v>585</v>
      </c>
      <c r="F632" s="62"/>
    </row>
    <row r="633" spans="1:6" x14ac:dyDescent="0.35">
      <c r="A633" s="1">
        <v>15</v>
      </c>
      <c r="B633" s="1" t="s">
        <v>78</v>
      </c>
      <c r="C633" s="218">
        <v>44898</v>
      </c>
      <c r="D633" s="1">
        <v>15</v>
      </c>
      <c r="E633" s="1">
        <v>459</v>
      </c>
      <c r="F633" s="62"/>
    </row>
    <row r="634" spans="1:6" x14ac:dyDescent="0.35">
      <c r="A634" s="1">
        <v>15</v>
      </c>
      <c r="B634" s="1" t="s">
        <v>78</v>
      </c>
      <c r="C634" s="218">
        <v>44899</v>
      </c>
      <c r="D634" s="1">
        <v>33</v>
      </c>
      <c r="E634" s="1">
        <v>1107</v>
      </c>
      <c r="F634" s="62"/>
    </row>
    <row r="635" spans="1:6" x14ac:dyDescent="0.35">
      <c r="A635" s="1">
        <v>15</v>
      </c>
      <c r="B635" s="1" t="s">
        <v>78</v>
      </c>
      <c r="C635" s="218">
        <v>44901</v>
      </c>
      <c r="D635" s="1">
        <v>47</v>
      </c>
      <c r="E635" s="1">
        <v>1494</v>
      </c>
      <c r="F635" s="62"/>
    </row>
    <row r="636" spans="1:6" x14ac:dyDescent="0.35">
      <c r="A636" s="1">
        <v>15</v>
      </c>
      <c r="B636" s="1" t="s">
        <v>78</v>
      </c>
      <c r="C636" s="218">
        <v>44902</v>
      </c>
      <c r="D636" s="1">
        <v>48</v>
      </c>
      <c r="E636" s="1">
        <v>1458</v>
      </c>
      <c r="F636" s="62"/>
    </row>
    <row r="637" spans="1:6" x14ac:dyDescent="0.35">
      <c r="A637" s="1">
        <v>15</v>
      </c>
      <c r="B637" s="1" t="s">
        <v>78</v>
      </c>
      <c r="C637" s="218">
        <v>44903</v>
      </c>
      <c r="D637" s="1">
        <v>37</v>
      </c>
      <c r="E637" s="1">
        <v>1044</v>
      </c>
      <c r="F637" s="62"/>
    </row>
    <row r="638" spans="1:6" x14ac:dyDescent="0.35">
      <c r="A638" s="1">
        <v>15</v>
      </c>
      <c r="B638" s="1" t="s">
        <v>78</v>
      </c>
      <c r="C638" s="218">
        <v>44904</v>
      </c>
      <c r="D638" s="1">
        <v>44</v>
      </c>
      <c r="E638" s="1">
        <v>1332</v>
      </c>
      <c r="F638" s="62"/>
    </row>
    <row r="639" spans="1:6" x14ac:dyDescent="0.35">
      <c r="A639" s="1">
        <v>15</v>
      </c>
      <c r="B639" s="1" t="s">
        <v>78</v>
      </c>
      <c r="C639" s="218">
        <v>44905</v>
      </c>
      <c r="D639" s="1">
        <v>38</v>
      </c>
      <c r="E639" s="1">
        <v>1332</v>
      </c>
      <c r="F639" s="62"/>
    </row>
    <row r="640" spans="1:6" x14ac:dyDescent="0.35">
      <c r="A640" s="1">
        <v>15</v>
      </c>
      <c r="B640" s="1" t="s">
        <v>78</v>
      </c>
      <c r="C640" s="218">
        <v>44906</v>
      </c>
      <c r="D640" s="1">
        <v>34</v>
      </c>
      <c r="E640" s="1">
        <v>963</v>
      </c>
      <c r="F640" s="62"/>
    </row>
    <row r="641" spans="1:6" x14ac:dyDescent="0.35">
      <c r="A641" s="1">
        <v>15</v>
      </c>
      <c r="B641" s="1" t="s">
        <v>78</v>
      </c>
      <c r="C641" s="218">
        <v>44907</v>
      </c>
      <c r="D641" s="1">
        <v>41</v>
      </c>
      <c r="E641" s="1">
        <v>1116</v>
      </c>
      <c r="F641" s="62"/>
    </row>
    <row r="642" spans="1:6" x14ac:dyDescent="0.35">
      <c r="A642" s="1">
        <v>15</v>
      </c>
      <c r="B642" s="1" t="s">
        <v>78</v>
      </c>
      <c r="C642" s="218">
        <v>44908</v>
      </c>
      <c r="D642" s="1">
        <v>36</v>
      </c>
      <c r="E642" s="1">
        <v>1161</v>
      </c>
      <c r="F642" s="62"/>
    </row>
    <row r="643" spans="1:6" x14ac:dyDescent="0.35">
      <c r="A643" s="1">
        <v>15</v>
      </c>
      <c r="B643" s="1" t="s">
        <v>78</v>
      </c>
      <c r="C643" s="218">
        <v>44909</v>
      </c>
      <c r="D643" s="1">
        <v>41</v>
      </c>
      <c r="E643" s="1">
        <v>1170</v>
      </c>
      <c r="F643" s="62"/>
    </row>
    <row r="644" spans="1:6" x14ac:dyDescent="0.35">
      <c r="A644" s="1">
        <v>15</v>
      </c>
      <c r="B644" s="1" t="s">
        <v>78</v>
      </c>
      <c r="C644" s="218">
        <v>44910</v>
      </c>
      <c r="D644" s="1">
        <v>29</v>
      </c>
      <c r="E644" s="1">
        <v>900</v>
      </c>
      <c r="F644" s="62"/>
    </row>
    <row r="645" spans="1:6" x14ac:dyDescent="0.35">
      <c r="A645" s="1">
        <v>15</v>
      </c>
      <c r="B645" s="1" t="s">
        <v>78</v>
      </c>
      <c r="C645" s="218">
        <v>44911</v>
      </c>
      <c r="D645" s="1">
        <v>45</v>
      </c>
      <c r="E645" s="1">
        <v>1296</v>
      </c>
      <c r="F645" s="62"/>
    </row>
    <row r="646" spans="1:6" x14ac:dyDescent="0.35">
      <c r="A646" s="1">
        <v>15</v>
      </c>
      <c r="B646" s="1" t="s">
        <v>78</v>
      </c>
      <c r="C646" s="218">
        <v>44912</v>
      </c>
      <c r="D646" s="1">
        <v>29</v>
      </c>
      <c r="E646" s="1">
        <v>900</v>
      </c>
      <c r="F646" s="62"/>
    </row>
    <row r="647" spans="1:6" x14ac:dyDescent="0.35">
      <c r="A647" s="1">
        <v>15</v>
      </c>
      <c r="B647" s="1" t="s">
        <v>78</v>
      </c>
      <c r="C647" s="218">
        <v>44913</v>
      </c>
      <c r="D647" s="1">
        <v>32</v>
      </c>
      <c r="E647" s="1">
        <v>981</v>
      </c>
      <c r="F647" s="62"/>
    </row>
    <row r="648" spans="1:6" x14ac:dyDescent="0.35">
      <c r="A648" s="1">
        <v>15</v>
      </c>
      <c r="B648" s="1" t="s">
        <v>78</v>
      </c>
      <c r="C648" s="218">
        <v>44914</v>
      </c>
      <c r="D648" s="1">
        <v>38</v>
      </c>
      <c r="E648" s="1">
        <v>954</v>
      </c>
      <c r="F648" s="62"/>
    </row>
    <row r="649" spans="1:6" x14ac:dyDescent="0.35">
      <c r="A649" s="1">
        <v>15</v>
      </c>
      <c r="B649" s="1" t="s">
        <v>78</v>
      </c>
      <c r="C649" s="218">
        <v>44915</v>
      </c>
      <c r="D649" s="1">
        <v>38</v>
      </c>
      <c r="E649" s="1">
        <v>1062</v>
      </c>
      <c r="F649" s="62"/>
    </row>
    <row r="650" spans="1:6" x14ac:dyDescent="0.35">
      <c r="A650" s="1">
        <v>15</v>
      </c>
      <c r="B650" s="1" t="s">
        <v>78</v>
      </c>
      <c r="C650" s="218">
        <v>44916</v>
      </c>
      <c r="D650" s="1">
        <v>37</v>
      </c>
      <c r="E650" s="1">
        <v>1071</v>
      </c>
      <c r="F650" s="62"/>
    </row>
    <row r="651" spans="1:6" x14ac:dyDescent="0.35">
      <c r="A651" s="1">
        <v>15</v>
      </c>
      <c r="B651" s="1" t="s">
        <v>78</v>
      </c>
      <c r="C651" s="218">
        <v>44917</v>
      </c>
      <c r="D651" s="1">
        <v>39</v>
      </c>
      <c r="E651" s="1">
        <v>1053</v>
      </c>
      <c r="F651" s="62"/>
    </row>
    <row r="652" spans="1:6" x14ac:dyDescent="0.35">
      <c r="A652" s="1">
        <v>15</v>
      </c>
      <c r="B652" s="1" t="s">
        <v>78</v>
      </c>
      <c r="C652" s="218">
        <v>44918</v>
      </c>
      <c r="D652" s="1">
        <v>48</v>
      </c>
      <c r="E652" s="1">
        <v>1377</v>
      </c>
      <c r="F652" s="62"/>
    </row>
    <row r="653" spans="1:6" x14ac:dyDescent="0.35">
      <c r="A653" s="1">
        <v>15</v>
      </c>
      <c r="B653" s="1" t="s">
        <v>78</v>
      </c>
      <c r="C653" s="218">
        <v>44919</v>
      </c>
      <c r="D653" s="1">
        <v>44</v>
      </c>
      <c r="E653" s="1">
        <v>1224</v>
      </c>
      <c r="F653" s="62"/>
    </row>
    <row r="654" spans="1:6" x14ac:dyDescent="0.35">
      <c r="A654" s="1">
        <v>15</v>
      </c>
      <c r="B654" s="1" t="s">
        <v>78</v>
      </c>
      <c r="C654" s="218">
        <v>44920</v>
      </c>
      <c r="D654" s="1">
        <v>33</v>
      </c>
      <c r="E654" s="1">
        <v>999</v>
      </c>
      <c r="F654" s="62"/>
    </row>
    <row r="655" spans="1:6" x14ac:dyDescent="0.35">
      <c r="A655" s="1">
        <v>15</v>
      </c>
      <c r="B655" s="1" t="s">
        <v>78</v>
      </c>
      <c r="C655" s="218">
        <v>44921</v>
      </c>
      <c r="D655" s="1">
        <v>41</v>
      </c>
      <c r="E655" s="1">
        <v>1035</v>
      </c>
      <c r="F655" s="62"/>
    </row>
    <row r="656" spans="1:6" x14ac:dyDescent="0.35">
      <c r="A656" s="1">
        <v>15</v>
      </c>
      <c r="B656" s="1" t="s">
        <v>78</v>
      </c>
      <c r="C656" s="218">
        <v>44922</v>
      </c>
      <c r="D656" s="1">
        <v>33</v>
      </c>
      <c r="E656" s="1">
        <v>1026</v>
      </c>
      <c r="F656" s="62"/>
    </row>
    <row r="657" spans="1:6" x14ac:dyDescent="0.35">
      <c r="A657" s="1">
        <v>15</v>
      </c>
      <c r="B657" s="1" t="s">
        <v>78</v>
      </c>
      <c r="C657" s="218">
        <v>44923</v>
      </c>
      <c r="D657" s="1">
        <v>41</v>
      </c>
      <c r="E657" s="1">
        <v>981</v>
      </c>
      <c r="F657" s="62"/>
    </row>
    <row r="658" spans="1:6" x14ac:dyDescent="0.35">
      <c r="A658" s="1">
        <v>15</v>
      </c>
      <c r="B658" s="1" t="s">
        <v>78</v>
      </c>
      <c r="C658" s="218">
        <v>44924</v>
      </c>
      <c r="D658" s="1">
        <v>38</v>
      </c>
      <c r="E658" s="1">
        <v>1224</v>
      </c>
      <c r="F658" s="62"/>
    </row>
    <row r="659" spans="1:6" x14ac:dyDescent="0.35">
      <c r="A659" s="1">
        <v>15</v>
      </c>
      <c r="B659" s="1" t="s">
        <v>78</v>
      </c>
      <c r="C659" s="218">
        <v>44925</v>
      </c>
      <c r="D659" s="1">
        <v>37</v>
      </c>
      <c r="E659" s="1">
        <v>1125</v>
      </c>
      <c r="F659" s="62"/>
    </row>
    <row r="660" spans="1:6" x14ac:dyDescent="0.35">
      <c r="A660" s="1">
        <v>15</v>
      </c>
      <c r="B660" s="1" t="s">
        <v>78</v>
      </c>
      <c r="C660" s="218">
        <v>44926</v>
      </c>
      <c r="D660" s="1">
        <v>39</v>
      </c>
      <c r="E660" s="1">
        <v>1080</v>
      </c>
      <c r="F660" s="62"/>
    </row>
    <row r="661" spans="1:6" x14ac:dyDescent="0.35">
      <c r="A661" s="1">
        <v>15</v>
      </c>
      <c r="B661" s="1" t="s">
        <v>78</v>
      </c>
      <c r="C661" s="218">
        <v>44927</v>
      </c>
      <c r="D661" s="1">
        <v>32</v>
      </c>
      <c r="E661" s="1">
        <v>819</v>
      </c>
      <c r="F661" s="62"/>
    </row>
    <row r="662" spans="1:6" x14ac:dyDescent="0.35">
      <c r="A662" s="1">
        <v>15</v>
      </c>
      <c r="B662" s="1" t="s">
        <v>78</v>
      </c>
      <c r="C662" s="218">
        <v>44928</v>
      </c>
      <c r="D662" s="1">
        <v>11</v>
      </c>
      <c r="E662" s="1">
        <v>360</v>
      </c>
      <c r="F662" s="62"/>
    </row>
    <row r="663" spans="1:6" x14ac:dyDescent="0.35">
      <c r="A663" s="1">
        <v>15</v>
      </c>
      <c r="B663" s="1" t="s">
        <v>78</v>
      </c>
      <c r="C663" s="218">
        <v>44929</v>
      </c>
      <c r="D663" s="1">
        <v>54</v>
      </c>
      <c r="E663" s="1">
        <v>1566</v>
      </c>
      <c r="F663" s="62"/>
    </row>
    <row r="664" spans="1:6" x14ac:dyDescent="0.35">
      <c r="A664" s="1">
        <v>15</v>
      </c>
      <c r="B664" s="1" t="s">
        <v>78</v>
      </c>
      <c r="C664" s="218">
        <v>44930</v>
      </c>
      <c r="D664" s="1">
        <v>48</v>
      </c>
      <c r="E664" s="1">
        <v>1296</v>
      </c>
      <c r="F664" s="62"/>
    </row>
    <row r="665" spans="1:6" x14ac:dyDescent="0.35">
      <c r="A665" s="1">
        <v>15</v>
      </c>
      <c r="B665" s="1" t="s">
        <v>78</v>
      </c>
      <c r="C665" s="218">
        <v>44931</v>
      </c>
      <c r="D665" s="1">
        <v>20</v>
      </c>
      <c r="E665" s="1">
        <v>630</v>
      </c>
      <c r="F665" s="62"/>
    </row>
    <row r="666" spans="1:6" x14ac:dyDescent="0.35">
      <c r="A666" s="1">
        <v>15</v>
      </c>
      <c r="B666" s="1" t="s">
        <v>78</v>
      </c>
      <c r="C666" s="218">
        <v>44932</v>
      </c>
      <c r="D666" s="1">
        <v>26</v>
      </c>
      <c r="E666" s="1">
        <v>765</v>
      </c>
      <c r="F666" s="62"/>
    </row>
    <row r="667" spans="1:6" x14ac:dyDescent="0.35">
      <c r="A667" s="1">
        <v>15</v>
      </c>
      <c r="B667" s="1" t="s">
        <v>78</v>
      </c>
      <c r="C667" s="218">
        <v>44933</v>
      </c>
      <c r="D667" s="1">
        <v>35</v>
      </c>
      <c r="E667" s="1">
        <v>900</v>
      </c>
      <c r="F667" s="62"/>
    </row>
    <row r="668" spans="1:6" x14ac:dyDescent="0.35">
      <c r="A668" s="1">
        <v>15</v>
      </c>
      <c r="B668" s="1" t="s">
        <v>78</v>
      </c>
      <c r="C668" s="218">
        <v>44934</v>
      </c>
      <c r="D668" s="1">
        <v>38</v>
      </c>
      <c r="E668" s="1">
        <v>1062</v>
      </c>
      <c r="F668" s="62"/>
    </row>
    <row r="669" spans="1:6" x14ac:dyDescent="0.35">
      <c r="A669" s="1">
        <v>15</v>
      </c>
      <c r="B669" s="1" t="s">
        <v>78</v>
      </c>
      <c r="C669" s="218">
        <v>44935</v>
      </c>
      <c r="D669" s="1">
        <v>40</v>
      </c>
      <c r="E669" s="1">
        <v>990</v>
      </c>
      <c r="F669" s="62"/>
    </row>
    <row r="670" spans="1:6" x14ac:dyDescent="0.35">
      <c r="A670" s="1">
        <v>15</v>
      </c>
      <c r="B670" s="1" t="s">
        <v>78</v>
      </c>
      <c r="C670" s="218">
        <v>44936</v>
      </c>
      <c r="D670" s="1">
        <v>35</v>
      </c>
      <c r="E670" s="1">
        <v>954</v>
      </c>
      <c r="F670" s="62"/>
    </row>
    <row r="671" spans="1:6" x14ac:dyDescent="0.35">
      <c r="A671" s="1">
        <v>15</v>
      </c>
      <c r="B671" s="1" t="s">
        <v>78</v>
      </c>
      <c r="C671" s="218">
        <v>44937</v>
      </c>
      <c r="D671" s="1">
        <v>31</v>
      </c>
      <c r="E671" s="1">
        <v>909</v>
      </c>
      <c r="F671" s="62"/>
    </row>
    <row r="672" spans="1:6" x14ac:dyDescent="0.35">
      <c r="A672" s="1">
        <v>15</v>
      </c>
      <c r="B672" s="1" t="s">
        <v>78</v>
      </c>
      <c r="C672" s="218">
        <v>44938</v>
      </c>
      <c r="D672" s="1">
        <v>30</v>
      </c>
      <c r="E672" s="1">
        <v>972</v>
      </c>
      <c r="F672" s="62"/>
    </row>
    <row r="673" spans="1:6" x14ac:dyDescent="0.35">
      <c r="A673" s="1">
        <v>15</v>
      </c>
      <c r="B673" s="1" t="s">
        <v>78</v>
      </c>
      <c r="C673" s="218">
        <v>44939</v>
      </c>
      <c r="D673" s="1">
        <v>33</v>
      </c>
      <c r="E673" s="1">
        <v>1026</v>
      </c>
      <c r="F673" s="62"/>
    </row>
    <row r="674" spans="1:6" x14ac:dyDescent="0.35">
      <c r="A674" s="1">
        <v>15</v>
      </c>
      <c r="B674" s="1" t="s">
        <v>78</v>
      </c>
      <c r="C674" s="218">
        <v>44940</v>
      </c>
      <c r="D674" s="1">
        <v>40</v>
      </c>
      <c r="E674" s="1">
        <v>1179</v>
      </c>
      <c r="F674" s="62"/>
    </row>
    <row r="675" spans="1:6" x14ac:dyDescent="0.35">
      <c r="A675" s="1">
        <v>15</v>
      </c>
      <c r="B675" s="1" t="s">
        <v>78</v>
      </c>
      <c r="C675" s="218">
        <v>44941</v>
      </c>
      <c r="D675" s="1">
        <v>33</v>
      </c>
      <c r="E675" s="1">
        <v>999</v>
      </c>
      <c r="F675" s="62"/>
    </row>
    <row r="676" spans="1:6" x14ac:dyDescent="0.35">
      <c r="A676" s="1">
        <v>15</v>
      </c>
      <c r="B676" s="1" t="s">
        <v>78</v>
      </c>
      <c r="C676" s="218">
        <v>44942</v>
      </c>
      <c r="D676" s="1">
        <v>42</v>
      </c>
      <c r="E676" s="1">
        <v>1134</v>
      </c>
      <c r="F676" s="62"/>
    </row>
    <row r="677" spans="1:6" x14ac:dyDescent="0.35">
      <c r="A677" s="1">
        <v>15</v>
      </c>
      <c r="B677" s="1" t="s">
        <v>78</v>
      </c>
      <c r="C677" s="218">
        <v>44943</v>
      </c>
      <c r="D677" s="1">
        <v>29</v>
      </c>
      <c r="E677" s="1">
        <v>927</v>
      </c>
      <c r="F677" s="62"/>
    </row>
    <row r="678" spans="1:6" x14ac:dyDescent="0.35">
      <c r="A678" s="1">
        <v>15</v>
      </c>
      <c r="B678" s="1" t="s">
        <v>78</v>
      </c>
      <c r="C678" s="218">
        <v>44944</v>
      </c>
      <c r="D678" s="1">
        <v>9</v>
      </c>
      <c r="E678" s="1">
        <v>297</v>
      </c>
      <c r="F678" s="62"/>
    </row>
    <row r="679" spans="1:6" x14ac:dyDescent="0.35">
      <c r="A679" s="1">
        <v>15</v>
      </c>
      <c r="B679" s="1" t="s">
        <v>78</v>
      </c>
      <c r="C679" s="218">
        <v>44945</v>
      </c>
      <c r="D679" s="1">
        <v>37</v>
      </c>
      <c r="E679" s="1">
        <v>1125</v>
      </c>
      <c r="F679" s="62"/>
    </row>
    <row r="680" spans="1:6" x14ac:dyDescent="0.35">
      <c r="A680" s="1">
        <v>15</v>
      </c>
      <c r="B680" s="1" t="s">
        <v>78</v>
      </c>
      <c r="C680" s="218">
        <v>44946</v>
      </c>
      <c r="D680" s="1">
        <v>25</v>
      </c>
      <c r="E680" s="1">
        <v>774</v>
      </c>
      <c r="F680" s="62"/>
    </row>
    <row r="681" spans="1:6" x14ac:dyDescent="0.35">
      <c r="A681" s="1">
        <v>15</v>
      </c>
      <c r="B681" s="1" t="s">
        <v>78</v>
      </c>
      <c r="C681" s="218">
        <v>44947</v>
      </c>
      <c r="D681" s="1">
        <v>38</v>
      </c>
      <c r="E681" s="1">
        <v>1116</v>
      </c>
      <c r="F681" s="62"/>
    </row>
    <row r="682" spans="1:6" x14ac:dyDescent="0.35">
      <c r="A682" s="1">
        <v>15</v>
      </c>
      <c r="B682" s="1" t="s">
        <v>78</v>
      </c>
      <c r="C682" s="218">
        <v>44948</v>
      </c>
      <c r="D682" s="1">
        <v>25</v>
      </c>
      <c r="E682" s="1">
        <v>801</v>
      </c>
      <c r="F682" s="62"/>
    </row>
    <row r="683" spans="1:6" x14ac:dyDescent="0.35">
      <c r="A683" s="1">
        <v>15</v>
      </c>
      <c r="B683" s="1" t="s">
        <v>78</v>
      </c>
      <c r="C683" s="218">
        <v>44949</v>
      </c>
      <c r="D683" s="1">
        <v>38</v>
      </c>
      <c r="E683" s="1">
        <v>981</v>
      </c>
      <c r="F683" s="62"/>
    </row>
    <row r="684" spans="1:6" x14ac:dyDescent="0.35">
      <c r="A684" s="1">
        <v>15</v>
      </c>
      <c r="B684" s="1" t="s">
        <v>78</v>
      </c>
      <c r="C684" s="218">
        <v>44950</v>
      </c>
      <c r="D684" s="1">
        <v>17</v>
      </c>
      <c r="E684" s="1">
        <v>495</v>
      </c>
      <c r="F684" s="62"/>
    </row>
    <row r="685" spans="1:6" x14ac:dyDescent="0.35">
      <c r="A685" s="1">
        <v>15</v>
      </c>
      <c r="B685" s="1" t="s">
        <v>78</v>
      </c>
      <c r="C685" s="218">
        <v>44951</v>
      </c>
      <c r="D685" s="1">
        <v>21</v>
      </c>
      <c r="E685" s="1">
        <v>513</v>
      </c>
      <c r="F685" s="62"/>
    </row>
    <row r="686" spans="1:6" x14ac:dyDescent="0.35">
      <c r="A686" s="1">
        <v>15</v>
      </c>
      <c r="B686" s="1" t="s">
        <v>78</v>
      </c>
      <c r="C686" s="218">
        <v>44952</v>
      </c>
      <c r="D686" s="1">
        <v>22</v>
      </c>
      <c r="E686" s="1">
        <v>774</v>
      </c>
      <c r="F686" s="62"/>
    </row>
    <row r="687" spans="1:6" x14ac:dyDescent="0.35">
      <c r="A687" s="1">
        <v>15</v>
      </c>
      <c r="B687" s="1" t="s">
        <v>78</v>
      </c>
      <c r="C687" s="218">
        <v>44953</v>
      </c>
      <c r="D687" s="1">
        <v>41</v>
      </c>
      <c r="E687" s="1">
        <v>1170</v>
      </c>
      <c r="F687" s="62"/>
    </row>
    <row r="688" spans="1:6" x14ac:dyDescent="0.35">
      <c r="A688" s="1">
        <v>15</v>
      </c>
      <c r="B688" s="1" t="s">
        <v>78</v>
      </c>
      <c r="C688" s="218">
        <v>44954</v>
      </c>
      <c r="D688" s="1">
        <v>37</v>
      </c>
      <c r="E688" s="1">
        <v>1233</v>
      </c>
      <c r="F688" s="62"/>
    </row>
    <row r="689" spans="1:6" x14ac:dyDescent="0.35">
      <c r="A689" s="1">
        <v>15</v>
      </c>
      <c r="B689" s="1" t="s">
        <v>78</v>
      </c>
      <c r="C689" s="218">
        <v>44955</v>
      </c>
      <c r="D689" s="1">
        <v>26</v>
      </c>
      <c r="E689" s="1">
        <v>846</v>
      </c>
      <c r="F689" s="62"/>
    </row>
    <row r="690" spans="1:6" x14ac:dyDescent="0.35">
      <c r="A690" s="1">
        <v>15</v>
      </c>
      <c r="B690" s="1" t="s">
        <v>78</v>
      </c>
      <c r="C690" s="218">
        <v>44956</v>
      </c>
      <c r="D690" s="1">
        <v>33</v>
      </c>
      <c r="E690" s="1">
        <v>999</v>
      </c>
      <c r="F690" s="62"/>
    </row>
    <row r="691" spans="1:6" x14ac:dyDescent="0.35">
      <c r="A691" s="1">
        <v>16</v>
      </c>
      <c r="B691" s="1" t="s">
        <v>79</v>
      </c>
      <c r="C691" s="218">
        <v>44893</v>
      </c>
      <c r="D691" s="1">
        <v>16</v>
      </c>
      <c r="E691" s="1">
        <v>288</v>
      </c>
      <c r="F691" s="62"/>
    </row>
    <row r="692" spans="1:6" x14ac:dyDescent="0.35">
      <c r="A692" s="1">
        <v>16</v>
      </c>
      <c r="B692" s="1" t="s">
        <v>79</v>
      </c>
      <c r="C692" s="218">
        <v>44894</v>
      </c>
      <c r="D692" s="1">
        <v>15</v>
      </c>
      <c r="E692" s="1">
        <v>270</v>
      </c>
      <c r="F692" s="62"/>
    </row>
    <row r="693" spans="1:6" x14ac:dyDescent="0.35">
      <c r="A693" s="1">
        <v>16</v>
      </c>
      <c r="B693" s="1" t="s">
        <v>79</v>
      </c>
      <c r="C693" s="218">
        <v>44895</v>
      </c>
      <c r="D693" s="1">
        <v>21</v>
      </c>
      <c r="E693" s="1">
        <v>378</v>
      </c>
      <c r="F693" s="62"/>
    </row>
    <row r="694" spans="1:6" x14ac:dyDescent="0.35">
      <c r="A694" s="1">
        <v>16</v>
      </c>
      <c r="B694" s="1" t="s">
        <v>79</v>
      </c>
      <c r="C694" s="218">
        <v>44896</v>
      </c>
      <c r="D694" s="1">
        <v>14</v>
      </c>
      <c r="E694" s="1">
        <v>306</v>
      </c>
      <c r="F694" s="62"/>
    </row>
    <row r="695" spans="1:6" x14ac:dyDescent="0.35">
      <c r="A695" s="1">
        <v>16</v>
      </c>
      <c r="B695" s="1" t="s">
        <v>79</v>
      </c>
      <c r="C695" s="218">
        <v>44897</v>
      </c>
      <c r="D695" s="1">
        <v>26</v>
      </c>
      <c r="E695" s="1">
        <v>495</v>
      </c>
      <c r="F695" s="62"/>
    </row>
    <row r="696" spans="1:6" x14ac:dyDescent="0.35">
      <c r="A696" s="1">
        <v>16</v>
      </c>
      <c r="B696" s="1" t="s">
        <v>79</v>
      </c>
      <c r="C696" s="218">
        <v>44898</v>
      </c>
      <c r="D696" s="1">
        <v>24</v>
      </c>
      <c r="E696" s="1">
        <v>513</v>
      </c>
      <c r="F696" s="62"/>
    </row>
    <row r="697" spans="1:6" x14ac:dyDescent="0.35">
      <c r="A697" s="1">
        <v>16</v>
      </c>
      <c r="B697" s="1" t="s">
        <v>79</v>
      </c>
      <c r="C697" s="218">
        <v>44899</v>
      </c>
      <c r="D697" s="1">
        <v>20</v>
      </c>
      <c r="E697" s="1">
        <v>603</v>
      </c>
      <c r="F697" s="62"/>
    </row>
    <row r="698" spans="1:6" x14ac:dyDescent="0.35">
      <c r="A698" s="1">
        <v>16</v>
      </c>
      <c r="B698" s="1" t="s">
        <v>79</v>
      </c>
      <c r="C698" s="218">
        <v>44900</v>
      </c>
      <c r="D698" s="1">
        <v>21</v>
      </c>
      <c r="E698" s="1">
        <v>486</v>
      </c>
      <c r="F698" s="62"/>
    </row>
    <row r="699" spans="1:6" x14ac:dyDescent="0.35">
      <c r="A699" s="1">
        <v>16</v>
      </c>
      <c r="B699" s="1" t="s">
        <v>79</v>
      </c>
      <c r="C699" s="218">
        <v>44901</v>
      </c>
      <c r="D699" s="1">
        <v>26</v>
      </c>
      <c r="E699" s="1">
        <v>495</v>
      </c>
      <c r="F699" s="62"/>
    </row>
    <row r="700" spans="1:6" x14ac:dyDescent="0.35">
      <c r="A700" s="1">
        <v>16</v>
      </c>
      <c r="B700" s="1" t="s">
        <v>79</v>
      </c>
      <c r="C700" s="218">
        <v>44902</v>
      </c>
      <c r="D700" s="1">
        <v>19</v>
      </c>
      <c r="E700" s="1">
        <v>450</v>
      </c>
      <c r="F700" s="62"/>
    </row>
    <row r="701" spans="1:6" x14ac:dyDescent="0.35">
      <c r="A701" s="1">
        <v>16</v>
      </c>
      <c r="B701" s="1" t="s">
        <v>79</v>
      </c>
      <c r="C701" s="218">
        <v>44903</v>
      </c>
      <c r="D701" s="1">
        <v>20</v>
      </c>
      <c r="E701" s="1">
        <v>468</v>
      </c>
      <c r="F701" s="62"/>
    </row>
    <row r="702" spans="1:6" x14ac:dyDescent="0.35">
      <c r="A702" s="1">
        <v>16</v>
      </c>
      <c r="B702" s="1" t="s">
        <v>79</v>
      </c>
      <c r="C702" s="218">
        <v>44904</v>
      </c>
      <c r="D702" s="1">
        <v>18</v>
      </c>
      <c r="E702" s="1">
        <v>486</v>
      </c>
      <c r="F702" s="62"/>
    </row>
    <row r="703" spans="1:6" x14ac:dyDescent="0.35">
      <c r="A703" s="1">
        <v>16</v>
      </c>
      <c r="B703" s="1" t="s">
        <v>79</v>
      </c>
      <c r="C703" s="218">
        <v>44905</v>
      </c>
      <c r="D703" s="1">
        <v>23</v>
      </c>
      <c r="E703" s="1">
        <v>495</v>
      </c>
      <c r="F703" s="62"/>
    </row>
    <row r="704" spans="1:6" x14ac:dyDescent="0.35">
      <c r="A704" s="1">
        <v>16</v>
      </c>
      <c r="B704" s="1" t="s">
        <v>79</v>
      </c>
      <c r="C704" s="218">
        <v>44906</v>
      </c>
      <c r="D704" s="1">
        <v>19</v>
      </c>
      <c r="E704" s="1">
        <v>477</v>
      </c>
      <c r="F704" s="62"/>
    </row>
    <row r="705" spans="1:6" x14ac:dyDescent="0.35">
      <c r="A705" s="1">
        <v>16</v>
      </c>
      <c r="B705" s="1" t="s">
        <v>79</v>
      </c>
      <c r="C705" s="218">
        <v>44907</v>
      </c>
      <c r="D705" s="1">
        <v>22</v>
      </c>
      <c r="E705" s="1">
        <v>558</v>
      </c>
      <c r="F705" s="62"/>
    </row>
    <row r="706" spans="1:6" x14ac:dyDescent="0.35">
      <c r="A706" s="1">
        <v>16</v>
      </c>
      <c r="B706" s="1" t="s">
        <v>79</v>
      </c>
      <c r="C706" s="218">
        <v>44908</v>
      </c>
      <c r="D706" s="1">
        <v>22</v>
      </c>
      <c r="E706" s="1">
        <v>639</v>
      </c>
      <c r="F706" s="62"/>
    </row>
    <row r="707" spans="1:6" x14ac:dyDescent="0.35">
      <c r="A707" s="1">
        <v>16</v>
      </c>
      <c r="B707" s="1" t="s">
        <v>79</v>
      </c>
      <c r="C707" s="218">
        <v>44909</v>
      </c>
      <c r="D707" s="1">
        <v>27</v>
      </c>
      <c r="E707" s="1">
        <v>756</v>
      </c>
      <c r="F707" s="62"/>
    </row>
    <row r="708" spans="1:6" x14ac:dyDescent="0.35">
      <c r="A708" s="1">
        <v>16</v>
      </c>
      <c r="B708" s="1" t="s">
        <v>79</v>
      </c>
      <c r="C708" s="218">
        <v>44910</v>
      </c>
      <c r="D708" s="1">
        <v>23</v>
      </c>
      <c r="E708" s="1">
        <v>684</v>
      </c>
      <c r="F708" s="62"/>
    </row>
    <row r="709" spans="1:6" x14ac:dyDescent="0.35">
      <c r="A709" s="1">
        <v>16</v>
      </c>
      <c r="B709" s="1" t="s">
        <v>79</v>
      </c>
      <c r="C709" s="218">
        <v>44911</v>
      </c>
      <c r="D709" s="1">
        <v>28</v>
      </c>
      <c r="E709" s="1">
        <v>612</v>
      </c>
      <c r="F709" s="62"/>
    </row>
    <row r="710" spans="1:6" x14ac:dyDescent="0.35">
      <c r="A710" s="1">
        <v>16</v>
      </c>
      <c r="B710" s="1" t="s">
        <v>79</v>
      </c>
      <c r="C710" s="218">
        <v>44912</v>
      </c>
      <c r="D710" s="1">
        <v>24</v>
      </c>
      <c r="E710" s="1">
        <v>594</v>
      </c>
      <c r="F710" s="62"/>
    </row>
    <row r="711" spans="1:6" x14ac:dyDescent="0.35">
      <c r="A711" s="1">
        <v>16</v>
      </c>
      <c r="B711" s="1" t="s">
        <v>79</v>
      </c>
      <c r="C711" s="218">
        <v>44913</v>
      </c>
      <c r="D711" s="1">
        <v>11</v>
      </c>
      <c r="E711" s="1">
        <v>414</v>
      </c>
      <c r="F711" s="62"/>
    </row>
    <row r="712" spans="1:6" x14ac:dyDescent="0.35">
      <c r="A712" s="1">
        <v>16</v>
      </c>
      <c r="B712" s="1" t="s">
        <v>79</v>
      </c>
      <c r="C712" s="218">
        <v>44914</v>
      </c>
      <c r="D712" s="1">
        <v>23</v>
      </c>
      <c r="E712" s="1">
        <v>603</v>
      </c>
      <c r="F712" s="62"/>
    </row>
    <row r="713" spans="1:6" x14ac:dyDescent="0.35">
      <c r="A713" s="1">
        <v>16</v>
      </c>
      <c r="B713" s="1" t="s">
        <v>79</v>
      </c>
      <c r="C713" s="218">
        <v>44915</v>
      </c>
      <c r="D713" s="1">
        <v>15</v>
      </c>
      <c r="E713" s="1">
        <v>405</v>
      </c>
      <c r="F713" s="62"/>
    </row>
    <row r="714" spans="1:6" x14ac:dyDescent="0.35">
      <c r="A714" s="1">
        <v>16</v>
      </c>
      <c r="B714" s="1" t="s">
        <v>79</v>
      </c>
      <c r="C714" s="218">
        <v>44916</v>
      </c>
      <c r="D714" s="1">
        <v>16</v>
      </c>
      <c r="E714" s="1">
        <v>396</v>
      </c>
      <c r="F714" s="62"/>
    </row>
    <row r="715" spans="1:6" x14ac:dyDescent="0.35">
      <c r="A715" s="1">
        <v>16</v>
      </c>
      <c r="B715" s="1" t="s">
        <v>79</v>
      </c>
      <c r="C715" s="218">
        <v>44917</v>
      </c>
      <c r="D715" s="1">
        <v>16</v>
      </c>
      <c r="E715" s="1">
        <v>531</v>
      </c>
      <c r="F715" s="62"/>
    </row>
    <row r="716" spans="1:6" x14ac:dyDescent="0.35">
      <c r="A716" s="1">
        <v>16</v>
      </c>
      <c r="B716" s="1" t="s">
        <v>79</v>
      </c>
      <c r="C716" s="218">
        <v>44918</v>
      </c>
      <c r="D716" s="1">
        <v>22</v>
      </c>
      <c r="E716" s="1">
        <v>585</v>
      </c>
      <c r="F716" s="62"/>
    </row>
    <row r="717" spans="1:6" x14ac:dyDescent="0.35">
      <c r="A717" s="1">
        <v>16</v>
      </c>
      <c r="B717" s="1" t="s">
        <v>79</v>
      </c>
      <c r="C717" s="218">
        <v>44919</v>
      </c>
      <c r="D717" s="1">
        <v>27</v>
      </c>
      <c r="E717" s="1">
        <v>783</v>
      </c>
      <c r="F717" s="62"/>
    </row>
    <row r="718" spans="1:6" x14ac:dyDescent="0.35">
      <c r="A718" s="1">
        <v>16</v>
      </c>
      <c r="B718" s="1" t="s">
        <v>79</v>
      </c>
      <c r="C718" s="218">
        <v>44920</v>
      </c>
      <c r="D718" s="1">
        <v>20</v>
      </c>
      <c r="E718" s="1">
        <v>549</v>
      </c>
      <c r="F718" s="62"/>
    </row>
    <row r="719" spans="1:6" x14ac:dyDescent="0.35">
      <c r="A719" s="1">
        <v>16</v>
      </c>
      <c r="B719" s="1" t="s">
        <v>79</v>
      </c>
      <c r="C719" s="218">
        <v>44921</v>
      </c>
      <c r="D719" s="1">
        <v>27</v>
      </c>
      <c r="E719" s="1">
        <v>648</v>
      </c>
      <c r="F719" s="62"/>
    </row>
    <row r="720" spans="1:6" x14ac:dyDescent="0.35">
      <c r="A720" s="1">
        <v>16</v>
      </c>
      <c r="B720" s="1" t="s">
        <v>79</v>
      </c>
      <c r="C720" s="218">
        <v>44922</v>
      </c>
      <c r="D720" s="1">
        <v>24</v>
      </c>
      <c r="E720" s="1">
        <v>621</v>
      </c>
      <c r="F720" s="62"/>
    </row>
    <row r="721" spans="1:6" x14ac:dyDescent="0.35">
      <c r="A721" s="1">
        <v>16</v>
      </c>
      <c r="B721" s="1" t="s">
        <v>79</v>
      </c>
      <c r="C721" s="218">
        <v>44923</v>
      </c>
      <c r="D721" s="1">
        <v>26</v>
      </c>
      <c r="E721" s="1">
        <v>603</v>
      </c>
      <c r="F721" s="62"/>
    </row>
    <row r="722" spans="1:6" x14ac:dyDescent="0.35">
      <c r="A722" s="1">
        <v>16</v>
      </c>
      <c r="B722" s="1" t="s">
        <v>79</v>
      </c>
      <c r="C722" s="218">
        <v>44924</v>
      </c>
      <c r="D722" s="1">
        <v>22</v>
      </c>
      <c r="E722" s="1">
        <v>558</v>
      </c>
      <c r="F722" s="62"/>
    </row>
    <row r="723" spans="1:6" x14ac:dyDescent="0.35">
      <c r="A723" s="1">
        <v>16</v>
      </c>
      <c r="B723" s="1" t="s">
        <v>79</v>
      </c>
      <c r="C723" s="218">
        <v>44925</v>
      </c>
      <c r="D723" s="1">
        <v>30</v>
      </c>
      <c r="E723" s="1">
        <v>702</v>
      </c>
      <c r="F723" s="62"/>
    </row>
    <row r="724" spans="1:6" x14ac:dyDescent="0.35">
      <c r="A724" s="1">
        <v>16</v>
      </c>
      <c r="B724" s="1" t="s">
        <v>79</v>
      </c>
      <c r="C724" s="218">
        <v>44926</v>
      </c>
      <c r="D724" s="1">
        <v>26</v>
      </c>
      <c r="E724" s="1">
        <v>711</v>
      </c>
      <c r="F724" s="62"/>
    </row>
    <row r="725" spans="1:6" x14ac:dyDescent="0.35">
      <c r="A725" s="1">
        <v>16</v>
      </c>
      <c r="B725" s="1" t="s">
        <v>79</v>
      </c>
      <c r="C725" s="218">
        <v>44927</v>
      </c>
      <c r="D725" s="1">
        <v>24</v>
      </c>
      <c r="E725" s="1">
        <v>486</v>
      </c>
      <c r="F725" s="62"/>
    </row>
    <row r="726" spans="1:6" x14ac:dyDescent="0.35">
      <c r="A726" s="1">
        <v>16</v>
      </c>
      <c r="B726" s="1" t="s">
        <v>79</v>
      </c>
      <c r="C726" s="218">
        <v>44928</v>
      </c>
      <c r="D726" s="1">
        <v>7</v>
      </c>
      <c r="E726" s="1">
        <v>153</v>
      </c>
      <c r="F726" s="62"/>
    </row>
    <row r="727" spans="1:6" x14ac:dyDescent="0.35">
      <c r="A727" s="1">
        <v>16</v>
      </c>
      <c r="B727" s="1" t="s">
        <v>79</v>
      </c>
      <c r="C727" s="218">
        <v>44929</v>
      </c>
      <c r="D727" s="1">
        <v>35</v>
      </c>
      <c r="E727" s="1">
        <v>846</v>
      </c>
      <c r="F727" s="62"/>
    </row>
    <row r="728" spans="1:6" x14ac:dyDescent="0.35">
      <c r="A728" s="1">
        <v>16</v>
      </c>
      <c r="B728" s="1" t="s">
        <v>79</v>
      </c>
      <c r="C728" s="218">
        <v>44930</v>
      </c>
      <c r="D728" s="1">
        <v>20</v>
      </c>
      <c r="E728" s="1">
        <v>549</v>
      </c>
      <c r="F728" s="62"/>
    </row>
    <row r="729" spans="1:6" x14ac:dyDescent="0.35">
      <c r="A729" s="1">
        <v>16</v>
      </c>
      <c r="B729" s="1" t="s">
        <v>79</v>
      </c>
      <c r="C729" s="218">
        <v>44931</v>
      </c>
      <c r="D729" s="1">
        <v>44</v>
      </c>
      <c r="E729" s="1">
        <v>900</v>
      </c>
      <c r="F729" s="62"/>
    </row>
    <row r="730" spans="1:6" x14ac:dyDescent="0.35">
      <c r="A730" s="1">
        <v>16</v>
      </c>
      <c r="B730" s="1" t="s">
        <v>79</v>
      </c>
      <c r="C730" s="218">
        <v>44932</v>
      </c>
      <c r="D730" s="1">
        <v>26</v>
      </c>
      <c r="E730" s="1">
        <v>738</v>
      </c>
      <c r="F730" s="62"/>
    </row>
    <row r="731" spans="1:6" x14ac:dyDescent="0.35">
      <c r="A731" s="1">
        <v>16</v>
      </c>
      <c r="B731" s="1" t="s">
        <v>79</v>
      </c>
      <c r="C731" s="218">
        <v>44933</v>
      </c>
      <c r="D731" s="1">
        <v>31</v>
      </c>
      <c r="E731" s="1">
        <v>693</v>
      </c>
      <c r="F731" s="62"/>
    </row>
    <row r="732" spans="1:6" x14ac:dyDescent="0.35">
      <c r="A732" s="1">
        <v>16</v>
      </c>
      <c r="B732" s="1" t="s">
        <v>79</v>
      </c>
      <c r="C732" s="218">
        <v>44934</v>
      </c>
      <c r="D732" s="1">
        <v>28</v>
      </c>
      <c r="E732" s="1">
        <v>720</v>
      </c>
      <c r="F732" s="62"/>
    </row>
    <row r="733" spans="1:6" x14ac:dyDescent="0.35">
      <c r="A733" s="1">
        <v>16</v>
      </c>
      <c r="B733" s="1" t="s">
        <v>79</v>
      </c>
      <c r="C733" s="218">
        <v>44935</v>
      </c>
      <c r="D733" s="1">
        <v>18</v>
      </c>
      <c r="E733" s="1">
        <v>432</v>
      </c>
      <c r="F733" s="62"/>
    </row>
    <row r="734" spans="1:6" x14ac:dyDescent="0.35">
      <c r="A734" s="1">
        <v>16</v>
      </c>
      <c r="B734" s="1" t="s">
        <v>79</v>
      </c>
      <c r="C734" s="218">
        <v>44936</v>
      </c>
      <c r="D734" s="1">
        <v>29</v>
      </c>
      <c r="E734" s="1">
        <v>630</v>
      </c>
      <c r="F734" s="62"/>
    </row>
    <row r="735" spans="1:6" x14ac:dyDescent="0.35">
      <c r="A735" s="1">
        <v>16</v>
      </c>
      <c r="B735" s="1" t="s">
        <v>79</v>
      </c>
      <c r="C735" s="218">
        <v>44937</v>
      </c>
      <c r="D735" s="1">
        <v>20</v>
      </c>
      <c r="E735" s="1">
        <v>603</v>
      </c>
      <c r="F735" s="62"/>
    </row>
    <row r="736" spans="1:6" x14ac:dyDescent="0.35">
      <c r="A736" s="1">
        <v>16</v>
      </c>
      <c r="B736" s="1" t="s">
        <v>79</v>
      </c>
      <c r="C736" s="218">
        <v>44938</v>
      </c>
      <c r="D736" s="1">
        <v>27</v>
      </c>
      <c r="E736" s="1">
        <v>621</v>
      </c>
      <c r="F736" s="62"/>
    </row>
    <row r="737" spans="1:6" x14ac:dyDescent="0.35">
      <c r="A737" s="1">
        <v>16</v>
      </c>
      <c r="B737" s="1" t="s">
        <v>79</v>
      </c>
      <c r="C737" s="218">
        <v>44939</v>
      </c>
      <c r="D737" s="1">
        <v>30</v>
      </c>
      <c r="E737" s="1">
        <v>729</v>
      </c>
      <c r="F737" s="62"/>
    </row>
    <row r="738" spans="1:6" x14ac:dyDescent="0.35">
      <c r="A738" s="1">
        <v>16</v>
      </c>
      <c r="B738" s="1" t="s">
        <v>79</v>
      </c>
      <c r="C738" s="218">
        <v>44940</v>
      </c>
      <c r="D738" s="1">
        <v>29</v>
      </c>
      <c r="E738" s="1">
        <v>684</v>
      </c>
      <c r="F738" s="62"/>
    </row>
    <row r="739" spans="1:6" x14ac:dyDescent="0.35">
      <c r="A739" s="1">
        <v>16</v>
      </c>
      <c r="B739" s="1" t="s">
        <v>79</v>
      </c>
      <c r="C739" s="218">
        <v>44941</v>
      </c>
      <c r="D739" s="1">
        <v>22</v>
      </c>
      <c r="E739" s="1">
        <v>585</v>
      </c>
      <c r="F739" s="62"/>
    </row>
    <row r="740" spans="1:6" x14ac:dyDescent="0.35">
      <c r="A740" s="1">
        <v>16</v>
      </c>
      <c r="B740" s="1" t="s">
        <v>79</v>
      </c>
      <c r="C740" s="218">
        <v>44942</v>
      </c>
      <c r="D740" s="1">
        <v>25</v>
      </c>
      <c r="E740" s="1">
        <v>666</v>
      </c>
      <c r="F740" s="62"/>
    </row>
    <row r="741" spans="1:6" x14ac:dyDescent="0.35">
      <c r="A741" s="1">
        <v>16</v>
      </c>
      <c r="B741" s="1" t="s">
        <v>79</v>
      </c>
      <c r="C741" s="218">
        <v>44943</v>
      </c>
      <c r="D741" s="1">
        <v>26</v>
      </c>
      <c r="E741" s="1">
        <v>684</v>
      </c>
      <c r="F741" s="62"/>
    </row>
    <row r="742" spans="1:6" x14ac:dyDescent="0.35">
      <c r="A742" s="1">
        <v>16</v>
      </c>
      <c r="B742" s="1" t="s">
        <v>79</v>
      </c>
      <c r="C742" s="218">
        <v>44944</v>
      </c>
      <c r="D742" s="1">
        <v>30</v>
      </c>
      <c r="E742" s="1">
        <v>702</v>
      </c>
      <c r="F742" s="62"/>
    </row>
    <row r="743" spans="1:6" x14ac:dyDescent="0.35">
      <c r="A743" s="1">
        <v>16</v>
      </c>
      <c r="B743" s="1" t="s">
        <v>79</v>
      </c>
      <c r="C743" s="218">
        <v>44945</v>
      </c>
      <c r="D743" s="1">
        <v>24</v>
      </c>
      <c r="E743" s="1">
        <v>594</v>
      </c>
      <c r="F743" s="62"/>
    </row>
    <row r="744" spans="1:6" x14ac:dyDescent="0.35">
      <c r="A744" s="1">
        <v>16</v>
      </c>
      <c r="B744" s="1" t="s">
        <v>79</v>
      </c>
      <c r="C744" s="218">
        <v>44946</v>
      </c>
      <c r="D744" s="1">
        <v>14</v>
      </c>
      <c r="E744" s="1">
        <v>360</v>
      </c>
      <c r="F744" s="62"/>
    </row>
    <row r="745" spans="1:6" x14ac:dyDescent="0.35">
      <c r="A745" s="1">
        <v>16</v>
      </c>
      <c r="B745" s="1" t="s">
        <v>79</v>
      </c>
      <c r="C745" s="218">
        <v>44947</v>
      </c>
      <c r="D745" s="1">
        <v>26</v>
      </c>
      <c r="E745" s="1">
        <v>657</v>
      </c>
      <c r="F745" s="62"/>
    </row>
    <row r="746" spans="1:6" x14ac:dyDescent="0.35">
      <c r="A746" s="1">
        <v>16</v>
      </c>
      <c r="B746" s="1" t="s">
        <v>79</v>
      </c>
      <c r="C746" s="218">
        <v>44948</v>
      </c>
      <c r="D746" s="1">
        <v>17</v>
      </c>
      <c r="E746" s="1">
        <v>495</v>
      </c>
      <c r="F746" s="62"/>
    </row>
    <row r="747" spans="1:6" x14ac:dyDescent="0.35">
      <c r="A747" s="1">
        <v>16</v>
      </c>
      <c r="B747" s="1" t="s">
        <v>79</v>
      </c>
      <c r="C747" s="218">
        <v>44949</v>
      </c>
      <c r="D747" s="1">
        <v>21</v>
      </c>
      <c r="E747" s="1">
        <v>540</v>
      </c>
      <c r="F747" s="62"/>
    </row>
    <row r="748" spans="1:6" x14ac:dyDescent="0.35">
      <c r="A748" s="1">
        <v>16</v>
      </c>
      <c r="B748" s="1" t="s">
        <v>79</v>
      </c>
      <c r="C748" s="218">
        <v>44950</v>
      </c>
      <c r="D748" s="1">
        <v>10</v>
      </c>
      <c r="E748" s="1">
        <v>342</v>
      </c>
      <c r="F748" s="62"/>
    </row>
    <row r="749" spans="1:6" x14ac:dyDescent="0.35">
      <c r="A749" s="1">
        <v>16</v>
      </c>
      <c r="B749" s="1" t="s">
        <v>79</v>
      </c>
      <c r="C749" s="218">
        <v>44951</v>
      </c>
      <c r="D749" s="1">
        <v>13</v>
      </c>
      <c r="E749" s="1">
        <v>396</v>
      </c>
      <c r="F749" s="62"/>
    </row>
    <row r="750" spans="1:6" x14ac:dyDescent="0.35">
      <c r="A750" s="1">
        <v>16</v>
      </c>
      <c r="B750" s="1" t="s">
        <v>79</v>
      </c>
      <c r="C750" s="218">
        <v>44952</v>
      </c>
      <c r="D750" s="1">
        <v>23</v>
      </c>
      <c r="E750" s="1">
        <v>630</v>
      </c>
      <c r="F750" s="62"/>
    </row>
    <row r="751" spans="1:6" x14ac:dyDescent="0.35">
      <c r="A751" s="1">
        <v>16</v>
      </c>
      <c r="B751" s="1" t="s">
        <v>79</v>
      </c>
      <c r="C751" s="218">
        <v>44953</v>
      </c>
      <c r="D751" s="1">
        <v>24</v>
      </c>
      <c r="E751" s="1">
        <v>594</v>
      </c>
      <c r="F751" s="62"/>
    </row>
    <row r="752" spans="1:6" x14ac:dyDescent="0.35">
      <c r="A752" s="1">
        <v>16</v>
      </c>
      <c r="B752" s="1" t="s">
        <v>79</v>
      </c>
      <c r="C752" s="218">
        <v>44954</v>
      </c>
      <c r="D752" s="1">
        <v>25</v>
      </c>
      <c r="E752" s="1">
        <v>693</v>
      </c>
      <c r="F752" s="62"/>
    </row>
    <row r="753" spans="1:6" x14ac:dyDescent="0.35">
      <c r="A753" s="1">
        <v>16</v>
      </c>
      <c r="B753" s="1" t="s">
        <v>79</v>
      </c>
      <c r="C753" s="218">
        <v>44955</v>
      </c>
      <c r="D753" s="1">
        <v>30</v>
      </c>
      <c r="E753" s="1">
        <v>675</v>
      </c>
      <c r="F753" s="62"/>
    </row>
    <row r="754" spans="1:6" x14ac:dyDescent="0.35">
      <c r="A754" s="1">
        <v>16</v>
      </c>
      <c r="B754" s="1" t="s">
        <v>79</v>
      </c>
      <c r="C754" s="218">
        <v>44956</v>
      </c>
      <c r="D754" s="1">
        <v>28</v>
      </c>
      <c r="E754" s="1">
        <v>693</v>
      </c>
      <c r="F754" s="62"/>
    </row>
    <row r="755" spans="1:6" x14ac:dyDescent="0.35">
      <c r="A755" s="1">
        <v>17</v>
      </c>
      <c r="B755" s="1" t="s">
        <v>80</v>
      </c>
      <c r="C755" s="218">
        <v>44878</v>
      </c>
      <c r="D755" s="1">
        <v>15</v>
      </c>
      <c r="E755" s="1">
        <v>270</v>
      </c>
      <c r="F755" s="62"/>
    </row>
    <row r="756" spans="1:6" x14ac:dyDescent="0.35">
      <c r="A756" s="1">
        <v>17</v>
      </c>
      <c r="B756" s="1" t="s">
        <v>80</v>
      </c>
      <c r="C756" s="218">
        <v>44879</v>
      </c>
      <c r="D756" s="1">
        <v>7</v>
      </c>
      <c r="E756" s="1">
        <v>180</v>
      </c>
      <c r="F756" s="62"/>
    </row>
    <row r="757" spans="1:6" x14ac:dyDescent="0.35">
      <c r="A757" s="1">
        <v>17</v>
      </c>
      <c r="B757" s="1" t="s">
        <v>80</v>
      </c>
      <c r="C757" s="218">
        <v>44880</v>
      </c>
      <c r="D757" s="1">
        <v>27</v>
      </c>
      <c r="E757" s="1">
        <v>540</v>
      </c>
      <c r="F757" s="62"/>
    </row>
    <row r="758" spans="1:6" x14ac:dyDescent="0.35">
      <c r="A758" s="1">
        <v>17</v>
      </c>
      <c r="B758" s="1" t="s">
        <v>80</v>
      </c>
      <c r="C758" s="218">
        <v>44881</v>
      </c>
      <c r="D758" s="1">
        <v>26</v>
      </c>
      <c r="E758" s="1">
        <v>603</v>
      </c>
      <c r="F758" s="62"/>
    </row>
    <row r="759" spans="1:6" x14ac:dyDescent="0.35">
      <c r="A759" s="1">
        <v>17</v>
      </c>
      <c r="B759" s="1" t="s">
        <v>80</v>
      </c>
      <c r="C759" s="218">
        <v>44882</v>
      </c>
      <c r="D759" s="1">
        <v>22</v>
      </c>
      <c r="E759" s="1">
        <v>693</v>
      </c>
      <c r="F759" s="62"/>
    </row>
    <row r="760" spans="1:6" x14ac:dyDescent="0.35">
      <c r="A760" s="1">
        <v>17</v>
      </c>
      <c r="B760" s="1" t="s">
        <v>80</v>
      </c>
      <c r="C760" s="218">
        <v>44883</v>
      </c>
      <c r="D760" s="1">
        <v>7</v>
      </c>
      <c r="E760" s="1">
        <v>180</v>
      </c>
      <c r="F760" s="62"/>
    </row>
    <row r="761" spans="1:6" x14ac:dyDescent="0.35">
      <c r="A761" s="1">
        <v>17</v>
      </c>
      <c r="B761" s="1" t="s">
        <v>80</v>
      </c>
      <c r="C761" s="218">
        <v>44884</v>
      </c>
      <c r="D761" s="1">
        <v>22</v>
      </c>
      <c r="E761" s="1">
        <v>612</v>
      </c>
      <c r="F761" s="62"/>
    </row>
    <row r="762" spans="1:6" x14ac:dyDescent="0.35">
      <c r="A762" s="1">
        <v>17</v>
      </c>
      <c r="B762" s="1" t="s">
        <v>80</v>
      </c>
      <c r="C762" s="218">
        <v>44885</v>
      </c>
      <c r="D762" s="1">
        <v>9</v>
      </c>
      <c r="E762" s="1">
        <v>405</v>
      </c>
      <c r="F762" s="62"/>
    </row>
    <row r="763" spans="1:6" x14ac:dyDescent="0.35">
      <c r="A763" s="1">
        <v>17</v>
      </c>
      <c r="B763" s="1" t="s">
        <v>80</v>
      </c>
      <c r="C763" s="218">
        <v>44886</v>
      </c>
      <c r="D763" s="1">
        <v>24</v>
      </c>
      <c r="E763" s="1">
        <v>594</v>
      </c>
      <c r="F763" s="62"/>
    </row>
    <row r="764" spans="1:6" x14ac:dyDescent="0.35">
      <c r="A764" s="1">
        <v>17</v>
      </c>
      <c r="B764" s="1" t="s">
        <v>80</v>
      </c>
      <c r="C764" s="218">
        <v>44887</v>
      </c>
      <c r="D764" s="1">
        <v>36</v>
      </c>
      <c r="E764" s="1">
        <v>810</v>
      </c>
      <c r="F764" s="62"/>
    </row>
    <row r="765" spans="1:6" x14ac:dyDescent="0.35">
      <c r="A765" s="1">
        <v>17</v>
      </c>
      <c r="B765" s="1" t="s">
        <v>80</v>
      </c>
      <c r="C765" s="218">
        <v>44888</v>
      </c>
      <c r="D765" s="1">
        <v>25</v>
      </c>
      <c r="E765" s="1">
        <v>720</v>
      </c>
      <c r="F765" s="62"/>
    </row>
    <row r="766" spans="1:6" x14ac:dyDescent="0.35">
      <c r="A766" s="1">
        <v>17</v>
      </c>
      <c r="B766" s="1" t="s">
        <v>80</v>
      </c>
      <c r="C766" s="218">
        <v>44889</v>
      </c>
      <c r="D766" s="1">
        <v>38</v>
      </c>
      <c r="E766" s="1">
        <v>1062</v>
      </c>
      <c r="F766" s="62"/>
    </row>
    <row r="767" spans="1:6" x14ac:dyDescent="0.35">
      <c r="A767" s="1">
        <v>17</v>
      </c>
      <c r="B767" s="1" t="s">
        <v>80</v>
      </c>
      <c r="C767" s="218">
        <v>44890</v>
      </c>
      <c r="D767" s="1">
        <v>22</v>
      </c>
      <c r="E767" s="1">
        <v>909</v>
      </c>
      <c r="F767" s="62"/>
    </row>
    <row r="768" spans="1:6" x14ac:dyDescent="0.35">
      <c r="A768" s="1">
        <v>17</v>
      </c>
      <c r="B768" s="1" t="s">
        <v>80</v>
      </c>
      <c r="C768" s="218">
        <v>44891</v>
      </c>
      <c r="D768" s="1">
        <v>19</v>
      </c>
      <c r="E768" s="1">
        <v>585</v>
      </c>
      <c r="F768" s="62"/>
    </row>
    <row r="769" spans="1:6" x14ac:dyDescent="0.35">
      <c r="A769" s="1">
        <v>17</v>
      </c>
      <c r="B769" s="1" t="s">
        <v>80</v>
      </c>
      <c r="C769" s="218">
        <v>44892</v>
      </c>
      <c r="D769" s="1">
        <v>26</v>
      </c>
      <c r="E769" s="1">
        <v>738</v>
      </c>
      <c r="F769" s="62"/>
    </row>
    <row r="770" spans="1:6" x14ac:dyDescent="0.35">
      <c r="A770" s="1">
        <v>17</v>
      </c>
      <c r="B770" s="1" t="s">
        <v>80</v>
      </c>
      <c r="C770" s="218">
        <v>44893</v>
      </c>
      <c r="D770" s="1">
        <v>27</v>
      </c>
      <c r="E770" s="1">
        <v>1107</v>
      </c>
      <c r="F770" s="62"/>
    </row>
    <row r="771" spans="1:6" x14ac:dyDescent="0.35">
      <c r="A771" s="1">
        <v>17</v>
      </c>
      <c r="B771" s="1" t="s">
        <v>80</v>
      </c>
      <c r="C771" s="218">
        <v>44894</v>
      </c>
      <c r="D771" s="1">
        <v>28</v>
      </c>
      <c r="E771" s="1">
        <v>1098</v>
      </c>
      <c r="F771" s="62"/>
    </row>
    <row r="772" spans="1:6" x14ac:dyDescent="0.35">
      <c r="A772" s="1">
        <v>17</v>
      </c>
      <c r="B772" s="1" t="s">
        <v>80</v>
      </c>
      <c r="C772" s="218">
        <v>44895</v>
      </c>
      <c r="D772" s="1">
        <v>29</v>
      </c>
      <c r="E772" s="1">
        <v>1062</v>
      </c>
      <c r="F772" s="62"/>
    </row>
    <row r="773" spans="1:6" x14ac:dyDescent="0.35">
      <c r="A773" s="1">
        <v>17</v>
      </c>
      <c r="B773" s="1" t="s">
        <v>80</v>
      </c>
      <c r="C773" s="218">
        <v>44896</v>
      </c>
      <c r="D773" s="1">
        <v>29</v>
      </c>
      <c r="E773" s="1">
        <v>765</v>
      </c>
      <c r="F773" s="62"/>
    </row>
    <row r="774" spans="1:6" x14ac:dyDescent="0.35">
      <c r="A774" s="1">
        <v>17</v>
      </c>
      <c r="B774" s="1" t="s">
        <v>80</v>
      </c>
      <c r="C774" s="218">
        <v>44897</v>
      </c>
      <c r="D774" s="1">
        <v>17</v>
      </c>
      <c r="E774" s="1">
        <v>576</v>
      </c>
      <c r="F774" s="62"/>
    </row>
    <row r="775" spans="1:6" x14ac:dyDescent="0.35">
      <c r="A775" s="1">
        <v>17</v>
      </c>
      <c r="B775" s="1" t="s">
        <v>80</v>
      </c>
      <c r="C775" s="218">
        <v>44899</v>
      </c>
      <c r="D775" s="1">
        <v>14</v>
      </c>
      <c r="E775" s="1">
        <v>441</v>
      </c>
      <c r="F775" s="62"/>
    </row>
    <row r="776" spans="1:6" x14ac:dyDescent="0.35">
      <c r="A776" s="1">
        <v>17</v>
      </c>
      <c r="B776" s="1" t="s">
        <v>80</v>
      </c>
      <c r="C776" s="218">
        <v>44900</v>
      </c>
      <c r="D776" s="1">
        <v>15</v>
      </c>
      <c r="E776" s="1">
        <v>513</v>
      </c>
      <c r="F776" s="62"/>
    </row>
    <row r="777" spans="1:6" x14ac:dyDescent="0.35">
      <c r="A777" s="1">
        <v>17</v>
      </c>
      <c r="B777" s="1" t="s">
        <v>80</v>
      </c>
      <c r="C777" s="218">
        <v>44901</v>
      </c>
      <c r="D777" s="1">
        <v>15</v>
      </c>
      <c r="E777" s="1">
        <v>621</v>
      </c>
      <c r="F777" s="62"/>
    </row>
    <row r="778" spans="1:6" x14ac:dyDescent="0.35">
      <c r="A778" s="1">
        <v>17</v>
      </c>
      <c r="B778" s="1" t="s">
        <v>80</v>
      </c>
      <c r="C778" s="218">
        <v>44902</v>
      </c>
      <c r="D778" s="1">
        <v>17</v>
      </c>
      <c r="E778" s="1">
        <v>603</v>
      </c>
      <c r="F778" s="62"/>
    </row>
    <row r="779" spans="1:6" x14ac:dyDescent="0.35">
      <c r="A779" s="1">
        <v>17</v>
      </c>
      <c r="B779" s="1" t="s">
        <v>80</v>
      </c>
      <c r="C779" s="218">
        <v>44904</v>
      </c>
      <c r="D779" s="1">
        <v>12</v>
      </c>
      <c r="E779" s="1">
        <v>297</v>
      </c>
      <c r="F779" s="62"/>
    </row>
    <row r="780" spans="1:6" x14ac:dyDescent="0.35">
      <c r="A780" s="1">
        <v>17</v>
      </c>
      <c r="B780" s="1" t="s">
        <v>80</v>
      </c>
      <c r="C780" s="218">
        <v>44905</v>
      </c>
      <c r="D780" s="1">
        <v>13</v>
      </c>
      <c r="E780" s="1">
        <v>369</v>
      </c>
      <c r="F780" s="62"/>
    </row>
    <row r="781" spans="1:6" x14ac:dyDescent="0.35">
      <c r="A781" s="1">
        <v>17</v>
      </c>
      <c r="B781" s="1" t="s">
        <v>80</v>
      </c>
      <c r="C781" s="218">
        <v>44906</v>
      </c>
      <c r="D781" s="1">
        <v>19</v>
      </c>
      <c r="E781" s="1">
        <v>504</v>
      </c>
      <c r="F781" s="62"/>
    </row>
    <row r="782" spans="1:6" x14ac:dyDescent="0.35">
      <c r="A782" s="1">
        <v>17</v>
      </c>
      <c r="B782" s="1" t="s">
        <v>80</v>
      </c>
      <c r="C782" s="218">
        <v>44907</v>
      </c>
      <c r="D782" s="1">
        <v>8</v>
      </c>
      <c r="E782" s="1">
        <v>279</v>
      </c>
      <c r="F782" s="62"/>
    </row>
    <row r="783" spans="1:6" x14ac:dyDescent="0.35">
      <c r="A783" s="1">
        <v>17</v>
      </c>
      <c r="B783" s="1" t="s">
        <v>80</v>
      </c>
      <c r="C783" s="218">
        <v>44908</v>
      </c>
      <c r="D783" s="1">
        <v>34</v>
      </c>
      <c r="E783" s="1">
        <v>990</v>
      </c>
      <c r="F783" s="62"/>
    </row>
    <row r="784" spans="1:6" x14ac:dyDescent="0.35">
      <c r="A784" s="1">
        <v>17</v>
      </c>
      <c r="B784" s="1" t="s">
        <v>80</v>
      </c>
      <c r="C784" s="218">
        <v>44909</v>
      </c>
      <c r="D784" s="1">
        <v>15</v>
      </c>
      <c r="E784" s="1">
        <v>513</v>
      </c>
      <c r="F784" s="62"/>
    </row>
    <row r="785" spans="1:6" x14ac:dyDescent="0.35">
      <c r="A785" s="1">
        <v>17</v>
      </c>
      <c r="B785" s="1" t="s">
        <v>80</v>
      </c>
      <c r="C785" s="218">
        <v>44910</v>
      </c>
      <c r="D785" s="1">
        <v>13</v>
      </c>
      <c r="E785" s="1">
        <v>504</v>
      </c>
      <c r="F785" s="62"/>
    </row>
    <row r="786" spans="1:6" x14ac:dyDescent="0.35">
      <c r="A786" s="1">
        <v>17</v>
      </c>
      <c r="B786" s="1" t="s">
        <v>80</v>
      </c>
      <c r="C786" s="218">
        <v>44911</v>
      </c>
      <c r="D786" s="1">
        <v>23</v>
      </c>
      <c r="E786" s="1">
        <v>792</v>
      </c>
      <c r="F786" s="62"/>
    </row>
    <row r="787" spans="1:6" x14ac:dyDescent="0.35">
      <c r="A787" s="1">
        <v>17</v>
      </c>
      <c r="B787" s="1" t="s">
        <v>80</v>
      </c>
      <c r="C787" s="218">
        <v>44912</v>
      </c>
      <c r="D787" s="1">
        <v>14</v>
      </c>
      <c r="E787" s="1">
        <v>441</v>
      </c>
      <c r="F787" s="62"/>
    </row>
    <row r="788" spans="1:6" x14ac:dyDescent="0.35">
      <c r="A788" s="1">
        <v>17</v>
      </c>
      <c r="B788" s="1" t="s">
        <v>80</v>
      </c>
      <c r="C788" s="218">
        <v>44913</v>
      </c>
      <c r="D788" s="1">
        <v>18</v>
      </c>
      <c r="E788" s="1">
        <v>513</v>
      </c>
      <c r="F788" s="62"/>
    </row>
    <row r="789" spans="1:6" x14ac:dyDescent="0.35">
      <c r="A789" s="1">
        <v>17</v>
      </c>
      <c r="B789" s="1" t="s">
        <v>80</v>
      </c>
      <c r="C789" s="218">
        <v>44914</v>
      </c>
      <c r="D789" s="1">
        <v>29</v>
      </c>
      <c r="E789" s="1">
        <v>819</v>
      </c>
      <c r="F789" s="62"/>
    </row>
    <row r="790" spans="1:6" x14ac:dyDescent="0.35">
      <c r="A790" s="1">
        <v>17</v>
      </c>
      <c r="B790" s="1" t="s">
        <v>80</v>
      </c>
      <c r="C790" s="218">
        <v>44915</v>
      </c>
      <c r="D790" s="1">
        <v>35</v>
      </c>
      <c r="E790" s="1">
        <v>1035</v>
      </c>
      <c r="F790" s="62"/>
    </row>
    <row r="791" spans="1:6" x14ac:dyDescent="0.35">
      <c r="A791" s="1">
        <v>17</v>
      </c>
      <c r="B791" s="1" t="s">
        <v>80</v>
      </c>
      <c r="C791" s="218">
        <v>44916</v>
      </c>
      <c r="D791" s="1">
        <v>28</v>
      </c>
      <c r="E791" s="1">
        <v>909</v>
      </c>
      <c r="F791" s="62"/>
    </row>
    <row r="792" spans="1:6" x14ac:dyDescent="0.35">
      <c r="A792" s="1">
        <v>17</v>
      </c>
      <c r="B792" s="1" t="s">
        <v>80</v>
      </c>
      <c r="C792" s="218">
        <v>44917</v>
      </c>
      <c r="D792" s="1">
        <v>26</v>
      </c>
      <c r="E792" s="1">
        <v>738</v>
      </c>
      <c r="F792" s="62"/>
    </row>
    <row r="793" spans="1:6" x14ac:dyDescent="0.35">
      <c r="A793" s="1">
        <v>17</v>
      </c>
      <c r="B793" s="1" t="s">
        <v>80</v>
      </c>
      <c r="C793" s="218">
        <v>44918</v>
      </c>
      <c r="D793" s="1">
        <v>18</v>
      </c>
      <c r="E793" s="1">
        <v>702</v>
      </c>
      <c r="F793" s="62"/>
    </row>
    <row r="794" spans="1:6" x14ac:dyDescent="0.35">
      <c r="A794" s="1">
        <v>17</v>
      </c>
      <c r="B794" s="1" t="s">
        <v>80</v>
      </c>
      <c r="C794" s="218">
        <v>44919</v>
      </c>
      <c r="D794" s="1">
        <v>38</v>
      </c>
      <c r="E794" s="1">
        <v>1008</v>
      </c>
      <c r="F794" s="62"/>
    </row>
    <row r="795" spans="1:6" x14ac:dyDescent="0.35">
      <c r="A795" s="1">
        <v>17</v>
      </c>
      <c r="B795" s="1" t="s">
        <v>80</v>
      </c>
      <c r="C795" s="218">
        <v>44920</v>
      </c>
      <c r="D795" s="1">
        <v>23</v>
      </c>
      <c r="E795" s="1">
        <v>711</v>
      </c>
      <c r="F795" s="62"/>
    </row>
    <row r="796" spans="1:6" x14ac:dyDescent="0.35">
      <c r="A796" s="1">
        <v>17</v>
      </c>
      <c r="B796" s="1" t="s">
        <v>80</v>
      </c>
      <c r="C796" s="218">
        <v>44921</v>
      </c>
      <c r="D796" s="1">
        <v>24</v>
      </c>
      <c r="E796" s="1">
        <v>729</v>
      </c>
      <c r="F796" s="62"/>
    </row>
    <row r="797" spans="1:6" x14ac:dyDescent="0.35">
      <c r="A797" s="1">
        <v>17</v>
      </c>
      <c r="B797" s="1" t="s">
        <v>80</v>
      </c>
      <c r="C797" s="218">
        <v>44922</v>
      </c>
      <c r="D797" s="1">
        <v>25</v>
      </c>
      <c r="E797" s="1">
        <v>774</v>
      </c>
      <c r="F797" s="62"/>
    </row>
    <row r="798" spans="1:6" x14ac:dyDescent="0.35">
      <c r="A798" s="1">
        <v>17</v>
      </c>
      <c r="B798" s="1" t="s">
        <v>80</v>
      </c>
      <c r="C798" s="218">
        <v>44923</v>
      </c>
      <c r="D798" s="1">
        <v>24</v>
      </c>
      <c r="E798" s="1">
        <v>702</v>
      </c>
      <c r="F798" s="62"/>
    </row>
    <row r="799" spans="1:6" x14ac:dyDescent="0.35">
      <c r="A799" s="1">
        <v>17</v>
      </c>
      <c r="B799" s="1" t="s">
        <v>80</v>
      </c>
      <c r="C799" s="218">
        <v>44924</v>
      </c>
      <c r="D799" s="1">
        <v>25</v>
      </c>
      <c r="E799" s="1">
        <v>720</v>
      </c>
      <c r="F799" s="62"/>
    </row>
    <row r="800" spans="1:6" x14ac:dyDescent="0.35">
      <c r="A800" s="1">
        <v>17</v>
      </c>
      <c r="B800" s="1" t="s">
        <v>80</v>
      </c>
      <c r="C800" s="218">
        <v>44925</v>
      </c>
      <c r="D800" s="1">
        <v>21</v>
      </c>
      <c r="E800" s="1">
        <v>594</v>
      </c>
      <c r="F800" s="62"/>
    </row>
    <row r="801" spans="1:6" x14ac:dyDescent="0.35">
      <c r="A801" s="1">
        <v>17</v>
      </c>
      <c r="B801" s="1" t="s">
        <v>80</v>
      </c>
      <c r="C801" s="218">
        <v>44926</v>
      </c>
      <c r="D801" s="1">
        <v>18</v>
      </c>
      <c r="E801" s="1">
        <v>540</v>
      </c>
      <c r="F801" s="62"/>
    </row>
    <row r="802" spans="1:6" x14ac:dyDescent="0.35">
      <c r="A802" s="1">
        <v>17</v>
      </c>
      <c r="B802" s="1" t="s">
        <v>80</v>
      </c>
      <c r="C802" s="218">
        <v>44927</v>
      </c>
      <c r="D802" s="1">
        <v>15</v>
      </c>
      <c r="E802" s="1">
        <v>378</v>
      </c>
      <c r="F802" s="62"/>
    </row>
    <row r="803" spans="1:6" x14ac:dyDescent="0.35">
      <c r="A803" s="1">
        <v>17</v>
      </c>
      <c r="B803" s="1" t="s">
        <v>80</v>
      </c>
      <c r="C803" s="218">
        <v>44928</v>
      </c>
      <c r="D803" s="1">
        <v>7</v>
      </c>
      <c r="E803" s="1">
        <v>207</v>
      </c>
      <c r="F803" s="62"/>
    </row>
    <row r="804" spans="1:6" x14ac:dyDescent="0.35">
      <c r="A804" s="1">
        <v>17</v>
      </c>
      <c r="B804" s="1" t="s">
        <v>80</v>
      </c>
      <c r="C804" s="218">
        <v>44929</v>
      </c>
      <c r="D804" s="1">
        <v>30</v>
      </c>
      <c r="E804" s="1">
        <v>918</v>
      </c>
      <c r="F804" s="62"/>
    </row>
    <row r="805" spans="1:6" x14ac:dyDescent="0.35">
      <c r="A805" s="1">
        <v>17</v>
      </c>
      <c r="B805" s="1" t="s">
        <v>80</v>
      </c>
      <c r="C805" s="218">
        <v>44930</v>
      </c>
      <c r="D805" s="1">
        <v>21</v>
      </c>
      <c r="E805" s="1">
        <v>702</v>
      </c>
      <c r="F805" s="62"/>
    </row>
    <row r="806" spans="1:6" x14ac:dyDescent="0.35">
      <c r="A806" s="1">
        <v>17</v>
      </c>
      <c r="B806" s="1" t="s">
        <v>80</v>
      </c>
      <c r="C806" s="218">
        <v>44931</v>
      </c>
      <c r="D806" s="1">
        <v>19</v>
      </c>
      <c r="E806" s="1">
        <v>639</v>
      </c>
      <c r="F806" s="62"/>
    </row>
    <row r="807" spans="1:6" x14ac:dyDescent="0.35">
      <c r="A807" s="1">
        <v>17</v>
      </c>
      <c r="B807" s="1" t="s">
        <v>80</v>
      </c>
      <c r="C807" s="218">
        <v>44932</v>
      </c>
      <c r="D807" s="1">
        <v>17</v>
      </c>
      <c r="E807" s="1">
        <v>603</v>
      </c>
      <c r="F807" s="62"/>
    </row>
    <row r="808" spans="1:6" x14ac:dyDescent="0.35">
      <c r="A808" s="1">
        <v>17</v>
      </c>
      <c r="B808" s="1" t="s">
        <v>80</v>
      </c>
      <c r="C808" s="218">
        <v>44933</v>
      </c>
      <c r="D808" s="1">
        <v>26</v>
      </c>
      <c r="E808" s="1">
        <v>765</v>
      </c>
      <c r="F808" s="62"/>
    </row>
    <row r="809" spans="1:6" x14ac:dyDescent="0.35">
      <c r="A809" s="1">
        <v>17</v>
      </c>
      <c r="B809" s="1" t="s">
        <v>80</v>
      </c>
      <c r="C809" s="218">
        <v>44934</v>
      </c>
      <c r="D809" s="1">
        <v>22</v>
      </c>
      <c r="E809" s="1">
        <v>747</v>
      </c>
      <c r="F809" s="62"/>
    </row>
    <row r="810" spans="1:6" x14ac:dyDescent="0.35">
      <c r="A810" s="1">
        <v>17</v>
      </c>
      <c r="B810" s="1" t="s">
        <v>80</v>
      </c>
      <c r="C810" s="218">
        <v>44935</v>
      </c>
      <c r="D810" s="1">
        <v>11</v>
      </c>
      <c r="E810" s="1">
        <v>279</v>
      </c>
      <c r="F810" s="62"/>
    </row>
    <row r="811" spans="1:6" x14ac:dyDescent="0.35">
      <c r="A811" s="1">
        <v>17</v>
      </c>
      <c r="B811" s="1" t="s">
        <v>80</v>
      </c>
      <c r="C811" s="218">
        <v>44936</v>
      </c>
      <c r="D811" s="1">
        <v>15</v>
      </c>
      <c r="E811" s="1">
        <v>486</v>
      </c>
      <c r="F811" s="62"/>
    </row>
    <row r="812" spans="1:6" x14ac:dyDescent="0.35">
      <c r="A812" s="1">
        <v>17</v>
      </c>
      <c r="B812" s="1" t="s">
        <v>80</v>
      </c>
      <c r="C812" s="218">
        <v>44937</v>
      </c>
      <c r="D812" s="1">
        <v>15</v>
      </c>
      <c r="E812" s="1">
        <v>540</v>
      </c>
      <c r="F812" s="62"/>
    </row>
    <row r="813" spans="1:6" x14ac:dyDescent="0.35">
      <c r="A813" s="1">
        <v>17</v>
      </c>
      <c r="B813" s="1" t="s">
        <v>80</v>
      </c>
      <c r="C813" s="218">
        <v>44938</v>
      </c>
      <c r="D813" s="1">
        <v>19</v>
      </c>
      <c r="E813" s="1">
        <v>612</v>
      </c>
      <c r="F813" s="62"/>
    </row>
    <row r="814" spans="1:6" x14ac:dyDescent="0.35">
      <c r="A814" s="1">
        <v>17</v>
      </c>
      <c r="B814" s="1" t="s">
        <v>80</v>
      </c>
      <c r="C814" s="218">
        <v>44939</v>
      </c>
      <c r="D814" s="1">
        <v>20</v>
      </c>
      <c r="E814" s="1">
        <v>522</v>
      </c>
      <c r="F814" s="62"/>
    </row>
    <row r="815" spans="1:6" x14ac:dyDescent="0.35">
      <c r="A815" s="1">
        <v>17</v>
      </c>
      <c r="B815" s="1" t="s">
        <v>80</v>
      </c>
      <c r="C815" s="218">
        <v>44940</v>
      </c>
      <c r="D815" s="1">
        <v>18</v>
      </c>
      <c r="E815" s="1">
        <v>702</v>
      </c>
      <c r="F815" s="62"/>
    </row>
    <row r="816" spans="1:6" x14ac:dyDescent="0.35">
      <c r="A816" s="1">
        <v>17</v>
      </c>
      <c r="B816" s="1" t="s">
        <v>80</v>
      </c>
      <c r="C816" s="218">
        <v>44941</v>
      </c>
      <c r="D816" s="1">
        <v>8</v>
      </c>
      <c r="E816" s="1">
        <v>333</v>
      </c>
      <c r="F816" s="62"/>
    </row>
    <row r="817" spans="1:6" x14ac:dyDescent="0.35">
      <c r="A817" s="1">
        <v>17</v>
      </c>
      <c r="B817" s="1" t="s">
        <v>80</v>
      </c>
      <c r="C817" s="218">
        <v>44942</v>
      </c>
      <c r="D817" s="1">
        <v>28</v>
      </c>
      <c r="E817" s="1">
        <v>801</v>
      </c>
      <c r="F817" s="62"/>
    </row>
    <row r="818" spans="1:6" x14ac:dyDescent="0.35">
      <c r="A818" s="1">
        <v>17</v>
      </c>
      <c r="B818" s="1" t="s">
        <v>80</v>
      </c>
      <c r="C818" s="218">
        <v>44943</v>
      </c>
      <c r="D818" s="1">
        <v>32</v>
      </c>
      <c r="E818" s="1">
        <v>1035</v>
      </c>
      <c r="F818" s="62"/>
    </row>
    <row r="819" spans="1:6" x14ac:dyDescent="0.35">
      <c r="A819" s="1">
        <v>17</v>
      </c>
      <c r="B819" s="1" t="s">
        <v>80</v>
      </c>
      <c r="C819" s="218">
        <v>44944</v>
      </c>
      <c r="D819" s="1">
        <v>19</v>
      </c>
      <c r="E819" s="1">
        <v>612</v>
      </c>
      <c r="F819" s="62"/>
    </row>
    <row r="820" spans="1:6" x14ac:dyDescent="0.35">
      <c r="A820" s="1">
        <v>17</v>
      </c>
      <c r="B820" s="1" t="s">
        <v>80</v>
      </c>
      <c r="C820" s="218">
        <v>44945</v>
      </c>
      <c r="D820" s="1">
        <v>17</v>
      </c>
      <c r="E820" s="1">
        <v>522</v>
      </c>
      <c r="F820" s="62"/>
    </row>
    <row r="821" spans="1:6" x14ac:dyDescent="0.35">
      <c r="A821" s="1">
        <v>17</v>
      </c>
      <c r="B821" s="1" t="s">
        <v>80</v>
      </c>
      <c r="C821" s="218">
        <v>44946</v>
      </c>
      <c r="D821" s="1">
        <v>15</v>
      </c>
      <c r="E821" s="1">
        <v>513</v>
      </c>
      <c r="F821" s="62"/>
    </row>
    <row r="822" spans="1:6" x14ac:dyDescent="0.35">
      <c r="A822" s="1">
        <v>17</v>
      </c>
      <c r="B822" s="1" t="s">
        <v>80</v>
      </c>
      <c r="C822" s="218">
        <v>44947</v>
      </c>
      <c r="D822" s="1">
        <v>20</v>
      </c>
      <c r="E822" s="1">
        <v>711</v>
      </c>
      <c r="F822" s="62"/>
    </row>
    <row r="823" spans="1:6" x14ac:dyDescent="0.35">
      <c r="A823" s="1">
        <v>17</v>
      </c>
      <c r="B823" s="1" t="s">
        <v>80</v>
      </c>
      <c r="C823" s="218">
        <v>44948</v>
      </c>
      <c r="D823" s="1">
        <v>9</v>
      </c>
      <c r="E823" s="1">
        <v>297</v>
      </c>
      <c r="F823" s="62"/>
    </row>
    <row r="824" spans="1:6" x14ac:dyDescent="0.35">
      <c r="A824" s="1">
        <v>17</v>
      </c>
      <c r="B824" s="1" t="s">
        <v>80</v>
      </c>
      <c r="C824" s="218">
        <v>44949</v>
      </c>
      <c r="D824" s="1">
        <v>14</v>
      </c>
      <c r="E824" s="1">
        <v>306</v>
      </c>
      <c r="F824" s="62"/>
    </row>
    <row r="825" spans="1:6" x14ac:dyDescent="0.35">
      <c r="A825" s="1">
        <v>17</v>
      </c>
      <c r="B825" s="1" t="s">
        <v>80</v>
      </c>
      <c r="C825" s="218">
        <v>44950</v>
      </c>
      <c r="D825" s="1">
        <v>20</v>
      </c>
      <c r="E825" s="1">
        <v>738</v>
      </c>
      <c r="F825" s="62"/>
    </row>
    <row r="826" spans="1:6" x14ac:dyDescent="0.35">
      <c r="A826" s="1">
        <v>17</v>
      </c>
      <c r="B826" s="1" t="s">
        <v>80</v>
      </c>
      <c r="C826" s="218">
        <v>44951</v>
      </c>
      <c r="D826" s="1">
        <v>22</v>
      </c>
      <c r="E826" s="1">
        <v>639</v>
      </c>
      <c r="F826" s="62"/>
    </row>
    <row r="827" spans="1:6" x14ac:dyDescent="0.35">
      <c r="A827" s="1">
        <v>17</v>
      </c>
      <c r="B827" s="1" t="s">
        <v>80</v>
      </c>
      <c r="C827" s="218">
        <v>44952</v>
      </c>
      <c r="D827" s="1">
        <v>23</v>
      </c>
      <c r="E827" s="1">
        <v>630</v>
      </c>
      <c r="F827" s="62"/>
    </row>
    <row r="828" spans="1:6" x14ac:dyDescent="0.35">
      <c r="A828" s="1">
        <v>17</v>
      </c>
      <c r="B828" s="1" t="s">
        <v>80</v>
      </c>
      <c r="C828" s="218">
        <v>44953</v>
      </c>
      <c r="D828" s="1">
        <v>21</v>
      </c>
      <c r="E828" s="1">
        <v>621</v>
      </c>
      <c r="F828" s="62"/>
    </row>
    <row r="829" spans="1:6" x14ac:dyDescent="0.35">
      <c r="A829" s="1">
        <v>17</v>
      </c>
      <c r="B829" s="1" t="s">
        <v>80</v>
      </c>
      <c r="C829" s="218">
        <v>44954</v>
      </c>
      <c r="D829" s="1">
        <v>27</v>
      </c>
      <c r="E829" s="1">
        <v>675</v>
      </c>
      <c r="F829" s="62"/>
    </row>
    <row r="830" spans="1:6" x14ac:dyDescent="0.35">
      <c r="A830" s="1">
        <v>17</v>
      </c>
      <c r="B830" s="1" t="s">
        <v>80</v>
      </c>
      <c r="C830" s="218">
        <v>44955</v>
      </c>
      <c r="D830" s="1">
        <v>26</v>
      </c>
      <c r="E830" s="1">
        <v>684</v>
      </c>
      <c r="F830" s="62"/>
    </row>
    <row r="831" spans="1:6" x14ac:dyDescent="0.35">
      <c r="A831" s="1">
        <v>17</v>
      </c>
      <c r="B831" s="1" t="s">
        <v>80</v>
      </c>
      <c r="C831" s="218">
        <v>44956</v>
      </c>
      <c r="D831" s="1">
        <v>21</v>
      </c>
      <c r="E831" s="1">
        <v>702</v>
      </c>
      <c r="F831" s="62"/>
    </row>
    <row r="832" spans="1:6" x14ac:dyDescent="0.35">
      <c r="A832" s="1">
        <v>18</v>
      </c>
      <c r="B832" s="1" t="s">
        <v>81</v>
      </c>
      <c r="C832" s="218">
        <v>44883</v>
      </c>
      <c r="D832" s="1">
        <v>7</v>
      </c>
      <c r="E832" s="1">
        <v>234</v>
      </c>
      <c r="F832" s="62"/>
    </row>
    <row r="833" spans="1:6" x14ac:dyDescent="0.35">
      <c r="A833" s="1">
        <v>18</v>
      </c>
      <c r="B833" s="1" t="s">
        <v>81</v>
      </c>
      <c r="C833" s="218">
        <v>44886</v>
      </c>
      <c r="D833" s="1">
        <v>3</v>
      </c>
      <c r="E833" s="1">
        <v>135</v>
      </c>
      <c r="F833" s="62"/>
    </row>
    <row r="834" spans="1:6" x14ac:dyDescent="0.35">
      <c r="A834" s="1">
        <v>18</v>
      </c>
      <c r="B834" s="1" t="s">
        <v>81</v>
      </c>
      <c r="C834" s="218">
        <v>44889</v>
      </c>
      <c r="D834" s="1">
        <v>10</v>
      </c>
      <c r="E834" s="1">
        <v>288</v>
      </c>
      <c r="F834" s="62"/>
    </row>
    <row r="835" spans="1:6" x14ac:dyDescent="0.35">
      <c r="A835" s="1">
        <v>18</v>
      </c>
      <c r="B835" s="1" t="s">
        <v>81</v>
      </c>
      <c r="C835" s="218">
        <v>44890</v>
      </c>
      <c r="D835" s="1">
        <v>7</v>
      </c>
      <c r="E835" s="1">
        <v>207</v>
      </c>
      <c r="F835" s="62"/>
    </row>
    <row r="836" spans="1:6" x14ac:dyDescent="0.35">
      <c r="A836" s="1">
        <v>18</v>
      </c>
      <c r="B836" s="1" t="s">
        <v>81</v>
      </c>
      <c r="C836" s="218">
        <v>44892</v>
      </c>
      <c r="D836" s="1">
        <v>7</v>
      </c>
      <c r="E836" s="1">
        <v>261</v>
      </c>
      <c r="F836" s="62"/>
    </row>
    <row r="837" spans="1:6" x14ac:dyDescent="0.35">
      <c r="A837" s="1">
        <v>18</v>
      </c>
      <c r="B837" s="1" t="s">
        <v>81</v>
      </c>
      <c r="C837" s="218">
        <v>44893</v>
      </c>
      <c r="D837" s="1">
        <v>14</v>
      </c>
      <c r="E837" s="1">
        <v>333</v>
      </c>
      <c r="F837" s="62"/>
    </row>
    <row r="838" spans="1:6" x14ac:dyDescent="0.35">
      <c r="A838" s="1">
        <v>18</v>
      </c>
      <c r="B838" s="1" t="s">
        <v>81</v>
      </c>
      <c r="C838" s="218">
        <v>44894</v>
      </c>
      <c r="D838" s="1">
        <v>9</v>
      </c>
      <c r="E838" s="1">
        <v>378</v>
      </c>
      <c r="F838" s="62"/>
    </row>
    <row r="839" spans="1:6" x14ac:dyDescent="0.35">
      <c r="A839" s="1">
        <v>18</v>
      </c>
      <c r="B839" s="1" t="s">
        <v>81</v>
      </c>
      <c r="C839" s="218">
        <v>44895</v>
      </c>
      <c r="D839" s="1">
        <v>9</v>
      </c>
      <c r="E839" s="1">
        <v>324</v>
      </c>
      <c r="F839" s="62"/>
    </row>
    <row r="840" spans="1:6" x14ac:dyDescent="0.35">
      <c r="A840" s="1">
        <v>18</v>
      </c>
      <c r="B840" s="1" t="s">
        <v>81</v>
      </c>
      <c r="C840" s="218">
        <v>44896</v>
      </c>
      <c r="D840" s="1">
        <v>13</v>
      </c>
      <c r="E840" s="1">
        <v>396</v>
      </c>
      <c r="F840" s="62"/>
    </row>
    <row r="841" spans="1:6" x14ac:dyDescent="0.35">
      <c r="A841" s="1">
        <v>18</v>
      </c>
      <c r="B841" s="1" t="s">
        <v>81</v>
      </c>
      <c r="C841" s="218">
        <v>44897</v>
      </c>
      <c r="D841" s="1">
        <v>4</v>
      </c>
      <c r="E841" s="1">
        <v>153</v>
      </c>
      <c r="F841" s="62"/>
    </row>
    <row r="842" spans="1:6" x14ac:dyDescent="0.35">
      <c r="A842" s="1">
        <v>18</v>
      </c>
      <c r="B842" s="1" t="s">
        <v>81</v>
      </c>
      <c r="C842" s="218">
        <v>44900</v>
      </c>
      <c r="D842" s="1">
        <v>15</v>
      </c>
      <c r="E842" s="1">
        <v>351</v>
      </c>
      <c r="F842" s="62"/>
    </row>
    <row r="843" spans="1:6" x14ac:dyDescent="0.35">
      <c r="A843" s="1">
        <v>18</v>
      </c>
      <c r="B843" s="1" t="s">
        <v>81</v>
      </c>
      <c r="C843" s="218">
        <v>44901</v>
      </c>
      <c r="D843" s="1">
        <v>6</v>
      </c>
      <c r="E843" s="1">
        <v>189</v>
      </c>
      <c r="F843" s="62"/>
    </row>
    <row r="844" spans="1:6" x14ac:dyDescent="0.35">
      <c r="A844" s="1">
        <v>18</v>
      </c>
      <c r="B844" s="1" t="s">
        <v>81</v>
      </c>
      <c r="C844" s="218">
        <v>44902</v>
      </c>
      <c r="D844" s="1">
        <v>10</v>
      </c>
      <c r="E844" s="1">
        <v>342</v>
      </c>
      <c r="F844" s="62"/>
    </row>
    <row r="845" spans="1:6" x14ac:dyDescent="0.35">
      <c r="A845" s="1">
        <v>18</v>
      </c>
      <c r="B845" s="1" t="s">
        <v>81</v>
      </c>
      <c r="C845" s="218">
        <v>44903</v>
      </c>
      <c r="D845" s="1">
        <v>15</v>
      </c>
      <c r="E845" s="1">
        <v>432</v>
      </c>
      <c r="F845" s="62"/>
    </row>
    <row r="846" spans="1:6" x14ac:dyDescent="0.35">
      <c r="A846" s="1">
        <v>18</v>
      </c>
      <c r="B846" s="1" t="s">
        <v>81</v>
      </c>
      <c r="C846" s="218">
        <v>44904</v>
      </c>
      <c r="D846" s="1">
        <v>18</v>
      </c>
      <c r="E846" s="1">
        <v>567</v>
      </c>
      <c r="F846" s="62"/>
    </row>
    <row r="847" spans="1:6" x14ac:dyDescent="0.35">
      <c r="A847" s="1">
        <v>18</v>
      </c>
      <c r="B847" s="1" t="s">
        <v>81</v>
      </c>
      <c r="C847" s="218">
        <v>44905</v>
      </c>
      <c r="D847" s="1">
        <v>13</v>
      </c>
      <c r="E847" s="1">
        <v>477</v>
      </c>
      <c r="F847" s="62"/>
    </row>
    <row r="848" spans="1:6" x14ac:dyDescent="0.35">
      <c r="A848" s="1">
        <v>18</v>
      </c>
      <c r="B848" s="1" t="s">
        <v>81</v>
      </c>
      <c r="C848" s="218">
        <v>44906</v>
      </c>
      <c r="D848" s="1">
        <v>11</v>
      </c>
      <c r="E848" s="1">
        <v>360</v>
      </c>
      <c r="F848" s="62"/>
    </row>
    <row r="849" spans="1:6" x14ac:dyDescent="0.35">
      <c r="A849" s="1">
        <v>18</v>
      </c>
      <c r="B849" s="1" t="s">
        <v>81</v>
      </c>
      <c r="C849" s="218">
        <v>44907</v>
      </c>
      <c r="D849" s="1">
        <v>10</v>
      </c>
      <c r="E849" s="1">
        <v>342</v>
      </c>
      <c r="F849" s="62"/>
    </row>
    <row r="850" spans="1:6" x14ac:dyDescent="0.35">
      <c r="A850" s="1">
        <v>18</v>
      </c>
      <c r="B850" s="1" t="s">
        <v>81</v>
      </c>
      <c r="C850" s="218">
        <v>44908</v>
      </c>
      <c r="D850" s="1">
        <v>12</v>
      </c>
      <c r="E850" s="1">
        <v>351</v>
      </c>
      <c r="F850" s="62"/>
    </row>
    <row r="851" spans="1:6" x14ac:dyDescent="0.35">
      <c r="A851" s="1">
        <v>18</v>
      </c>
      <c r="B851" s="1" t="s">
        <v>81</v>
      </c>
      <c r="C851" s="218">
        <v>44909</v>
      </c>
      <c r="D851" s="1">
        <v>8</v>
      </c>
      <c r="E851" s="1">
        <v>306</v>
      </c>
      <c r="F851" s="62"/>
    </row>
    <row r="852" spans="1:6" x14ac:dyDescent="0.35">
      <c r="A852" s="1">
        <v>18</v>
      </c>
      <c r="B852" s="1" t="s">
        <v>81</v>
      </c>
      <c r="C852" s="218">
        <v>44910</v>
      </c>
      <c r="D852" s="1">
        <v>9</v>
      </c>
      <c r="E852" s="1">
        <v>297</v>
      </c>
      <c r="F852" s="62"/>
    </row>
    <row r="853" spans="1:6" x14ac:dyDescent="0.35">
      <c r="A853" s="1">
        <v>18</v>
      </c>
      <c r="B853" s="1" t="s">
        <v>81</v>
      </c>
      <c r="C853" s="218">
        <v>44911</v>
      </c>
      <c r="D853" s="1">
        <v>9</v>
      </c>
      <c r="E853" s="1">
        <v>297</v>
      </c>
      <c r="F853" s="62"/>
    </row>
    <row r="854" spans="1:6" x14ac:dyDescent="0.35">
      <c r="A854" s="1">
        <v>18</v>
      </c>
      <c r="B854" s="1" t="s">
        <v>81</v>
      </c>
      <c r="C854" s="218">
        <v>44912</v>
      </c>
      <c r="D854" s="1">
        <v>9</v>
      </c>
      <c r="E854" s="1">
        <v>351</v>
      </c>
      <c r="F854" s="62"/>
    </row>
    <row r="855" spans="1:6" x14ac:dyDescent="0.35">
      <c r="A855" s="1">
        <v>18</v>
      </c>
      <c r="B855" s="1" t="s">
        <v>81</v>
      </c>
      <c r="C855" s="218">
        <v>44913</v>
      </c>
      <c r="D855" s="1">
        <v>10</v>
      </c>
      <c r="E855" s="1">
        <v>315</v>
      </c>
      <c r="F855" s="62"/>
    </row>
    <row r="856" spans="1:6" x14ac:dyDescent="0.35">
      <c r="A856" s="1">
        <v>18</v>
      </c>
      <c r="B856" s="1" t="s">
        <v>81</v>
      </c>
      <c r="C856" s="218">
        <v>44914</v>
      </c>
      <c r="D856" s="1">
        <v>10</v>
      </c>
      <c r="E856" s="1">
        <v>342</v>
      </c>
      <c r="F856" s="62"/>
    </row>
    <row r="857" spans="1:6" x14ac:dyDescent="0.35">
      <c r="A857" s="1">
        <v>18</v>
      </c>
      <c r="B857" s="1" t="s">
        <v>81</v>
      </c>
      <c r="C857" s="218">
        <v>44915</v>
      </c>
      <c r="D857" s="1">
        <v>9</v>
      </c>
      <c r="E857" s="1">
        <v>405</v>
      </c>
      <c r="F857" s="62"/>
    </row>
    <row r="858" spans="1:6" x14ac:dyDescent="0.35">
      <c r="A858" s="1">
        <v>18</v>
      </c>
      <c r="B858" s="1" t="s">
        <v>81</v>
      </c>
      <c r="C858" s="218">
        <v>44916</v>
      </c>
      <c r="D858" s="1">
        <v>7</v>
      </c>
      <c r="E858" s="1">
        <v>234</v>
      </c>
      <c r="F858" s="62"/>
    </row>
    <row r="859" spans="1:6" x14ac:dyDescent="0.35">
      <c r="A859" s="1">
        <v>18</v>
      </c>
      <c r="B859" s="1" t="s">
        <v>81</v>
      </c>
      <c r="C859" s="218">
        <v>44917</v>
      </c>
      <c r="D859" s="1">
        <v>12</v>
      </c>
      <c r="E859" s="1">
        <v>405</v>
      </c>
      <c r="F859" s="62"/>
    </row>
    <row r="860" spans="1:6" x14ac:dyDescent="0.35">
      <c r="A860" s="1">
        <v>18</v>
      </c>
      <c r="B860" s="1" t="s">
        <v>81</v>
      </c>
      <c r="C860" s="218">
        <v>44918</v>
      </c>
      <c r="D860" s="1">
        <v>7</v>
      </c>
      <c r="E860" s="1">
        <v>315</v>
      </c>
      <c r="F860" s="62"/>
    </row>
    <row r="861" spans="1:6" x14ac:dyDescent="0.35">
      <c r="A861" s="1">
        <v>18</v>
      </c>
      <c r="B861" s="1" t="s">
        <v>81</v>
      </c>
      <c r="C861" s="218">
        <v>44919</v>
      </c>
      <c r="D861" s="1">
        <v>11</v>
      </c>
      <c r="E861" s="1">
        <v>387</v>
      </c>
      <c r="F861" s="62"/>
    </row>
    <row r="862" spans="1:6" x14ac:dyDescent="0.35">
      <c r="A862" s="1">
        <v>18</v>
      </c>
      <c r="B862" s="1" t="s">
        <v>81</v>
      </c>
      <c r="C862" s="218">
        <v>44920</v>
      </c>
      <c r="D862" s="1">
        <v>12</v>
      </c>
      <c r="E862" s="1">
        <v>405</v>
      </c>
      <c r="F862" s="62"/>
    </row>
    <row r="863" spans="1:6" x14ac:dyDescent="0.35">
      <c r="A863" s="1">
        <v>18</v>
      </c>
      <c r="B863" s="1" t="s">
        <v>81</v>
      </c>
      <c r="C863" s="218">
        <v>44921</v>
      </c>
      <c r="D863" s="1">
        <v>16</v>
      </c>
      <c r="E863" s="1">
        <v>504</v>
      </c>
      <c r="F863" s="62"/>
    </row>
    <row r="864" spans="1:6" x14ac:dyDescent="0.35">
      <c r="A864" s="1">
        <v>18</v>
      </c>
      <c r="B864" s="1" t="s">
        <v>81</v>
      </c>
      <c r="C864" s="218">
        <v>44922</v>
      </c>
      <c r="D864" s="1">
        <v>11</v>
      </c>
      <c r="E864" s="1">
        <v>441</v>
      </c>
      <c r="F864" s="62"/>
    </row>
    <row r="865" spans="1:6" x14ac:dyDescent="0.35">
      <c r="A865" s="1">
        <v>18</v>
      </c>
      <c r="B865" s="1" t="s">
        <v>81</v>
      </c>
      <c r="C865" s="218">
        <v>44923</v>
      </c>
      <c r="D865" s="1">
        <v>10</v>
      </c>
      <c r="E865" s="1">
        <v>423</v>
      </c>
      <c r="F865" s="62"/>
    </row>
    <row r="866" spans="1:6" x14ac:dyDescent="0.35">
      <c r="A866" s="1">
        <v>18</v>
      </c>
      <c r="B866" s="1" t="s">
        <v>81</v>
      </c>
      <c r="C866" s="218">
        <v>44924</v>
      </c>
      <c r="D866" s="1">
        <v>13</v>
      </c>
      <c r="E866" s="1">
        <v>531</v>
      </c>
      <c r="F866" s="62"/>
    </row>
    <row r="867" spans="1:6" x14ac:dyDescent="0.35">
      <c r="A867" s="1">
        <v>18</v>
      </c>
      <c r="B867" s="1" t="s">
        <v>81</v>
      </c>
      <c r="C867" s="218">
        <v>44925</v>
      </c>
      <c r="D867" s="1">
        <v>12</v>
      </c>
      <c r="E867" s="1">
        <v>432</v>
      </c>
      <c r="F867" s="62"/>
    </row>
    <row r="868" spans="1:6" x14ac:dyDescent="0.35">
      <c r="A868" s="1">
        <v>18</v>
      </c>
      <c r="B868" s="1" t="s">
        <v>81</v>
      </c>
      <c r="C868" s="218">
        <v>44926</v>
      </c>
      <c r="D868" s="1">
        <v>16</v>
      </c>
      <c r="E868" s="1">
        <v>450</v>
      </c>
      <c r="F868" s="62"/>
    </row>
    <row r="869" spans="1:6" x14ac:dyDescent="0.35">
      <c r="A869" s="1">
        <v>18</v>
      </c>
      <c r="B869" s="1" t="s">
        <v>81</v>
      </c>
      <c r="C869" s="218">
        <v>44927</v>
      </c>
      <c r="D869" s="1">
        <v>12</v>
      </c>
      <c r="E869" s="1">
        <v>405</v>
      </c>
      <c r="F869" s="62"/>
    </row>
    <row r="870" spans="1:6" x14ac:dyDescent="0.35">
      <c r="A870" s="1">
        <v>18</v>
      </c>
      <c r="B870" s="1" t="s">
        <v>81</v>
      </c>
      <c r="C870" s="218">
        <v>44928</v>
      </c>
      <c r="D870" s="1">
        <v>7</v>
      </c>
      <c r="E870" s="1">
        <v>288</v>
      </c>
      <c r="F870" s="62"/>
    </row>
    <row r="871" spans="1:6" x14ac:dyDescent="0.35">
      <c r="A871" s="1">
        <v>18</v>
      </c>
      <c r="B871" s="1" t="s">
        <v>81</v>
      </c>
      <c r="C871" s="218">
        <v>44929</v>
      </c>
      <c r="D871" s="1">
        <v>11</v>
      </c>
      <c r="E871" s="1">
        <v>360</v>
      </c>
      <c r="F871" s="62"/>
    </row>
    <row r="872" spans="1:6" x14ac:dyDescent="0.35">
      <c r="A872" s="1">
        <v>18</v>
      </c>
      <c r="B872" s="1" t="s">
        <v>81</v>
      </c>
      <c r="C872" s="218">
        <v>44930</v>
      </c>
      <c r="D872" s="1">
        <v>15</v>
      </c>
      <c r="E872" s="1">
        <v>513</v>
      </c>
      <c r="F872" s="62"/>
    </row>
    <row r="873" spans="1:6" x14ac:dyDescent="0.35">
      <c r="A873" s="1">
        <v>18</v>
      </c>
      <c r="B873" s="1" t="s">
        <v>81</v>
      </c>
      <c r="C873" s="218">
        <v>44931</v>
      </c>
      <c r="D873" s="1">
        <v>12</v>
      </c>
      <c r="E873" s="1">
        <v>513</v>
      </c>
      <c r="F873" s="62"/>
    </row>
    <row r="874" spans="1:6" x14ac:dyDescent="0.35">
      <c r="A874" s="1">
        <v>18</v>
      </c>
      <c r="B874" s="1" t="s">
        <v>81</v>
      </c>
      <c r="C874" s="218">
        <v>44932</v>
      </c>
      <c r="D874" s="1">
        <v>15</v>
      </c>
      <c r="E874" s="1">
        <v>567</v>
      </c>
      <c r="F874" s="62"/>
    </row>
    <row r="875" spans="1:6" x14ac:dyDescent="0.35">
      <c r="A875" s="1">
        <v>18</v>
      </c>
      <c r="B875" s="1" t="s">
        <v>81</v>
      </c>
      <c r="C875" s="218">
        <v>44933</v>
      </c>
      <c r="D875" s="1">
        <v>8</v>
      </c>
      <c r="E875" s="1">
        <v>306</v>
      </c>
      <c r="F875" s="62"/>
    </row>
    <row r="876" spans="1:6" x14ac:dyDescent="0.35">
      <c r="A876" s="1">
        <v>18</v>
      </c>
      <c r="B876" s="1" t="s">
        <v>81</v>
      </c>
      <c r="C876" s="218">
        <v>44934</v>
      </c>
      <c r="D876" s="1">
        <v>12</v>
      </c>
      <c r="E876" s="1">
        <v>405</v>
      </c>
      <c r="F876" s="62"/>
    </row>
    <row r="877" spans="1:6" x14ac:dyDescent="0.35">
      <c r="A877" s="1">
        <v>18</v>
      </c>
      <c r="B877" s="1" t="s">
        <v>81</v>
      </c>
      <c r="C877" s="218">
        <v>44935</v>
      </c>
      <c r="D877" s="1">
        <v>15</v>
      </c>
      <c r="E877" s="1">
        <v>513</v>
      </c>
      <c r="F877" s="62"/>
    </row>
    <row r="878" spans="1:6" x14ac:dyDescent="0.35">
      <c r="A878" s="1">
        <v>18</v>
      </c>
      <c r="B878" s="1" t="s">
        <v>81</v>
      </c>
      <c r="C878" s="218">
        <v>44936</v>
      </c>
      <c r="D878" s="1">
        <v>18</v>
      </c>
      <c r="E878" s="1">
        <v>702</v>
      </c>
      <c r="F878" s="62"/>
    </row>
    <row r="879" spans="1:6" x14ac:dyDescent="0.35">
      <c r="A879" s="1">
        <v>18</v>
      </c>
      <c r="B879" s="1" t="s">
        <v>81</v>
      </c>
      <c r="C879" s="218">
        <v>44937</v>
      </c>
      <c r="D879" s="1">
        <v>16</v>
      </c>
      <c r="E879" s="1">
        <v>585</v>
      </c>
      <c r="F879" s="62"/>
    </row>
    <row r="880" spans="1:6" x14ac:dyDescent="0.35">
      <c r="A880" s="1">
        <v>18</v>
      </c>
      <c r="B880" s="1" t="s">
        <v>81</v>
      </c>
      <c r="C880" s="218">
        <v>44938</v>
      </c>
      <c r="D880" s="1">
        <v>14</v>
      </c>
      <c r="E880" s="1">
        <v>495</v>
      </c>
      <c r="F880" s="62"/>
    </row>
    <row r="881" spans="1:6" x14ac:dyDescent="0.35">
      <c r="A881" s="1">
        <v>18</v>
      </c>
      <c r="B881" s="1" t="s">
        <v>81</v>
      </c>
      <c r="C881" s="218">
        <v>44939</v>
      </c>
      <c r="D881" s="1">
        <v>13</v>
      </c>
      <c r="E881" s="1">
        <v>450</v>
      </c>
      <c r="F881" s="62"/>
    </row>
    <row r="882" spans="1:6" x14ac:dyDescent="0.35">
      <c r="A882" s="1">
        <v>18</v>
      </c>
      <c r="B882" s="1" t="s">
        <v>81</v>
      </c>
      <c r="C882" s="218">
        <v>44940</v>
      </c>
      <c r="D882" s="1">
        <v>8</v>
      </c>
      <c r="E882" s="1">
        <v>252</v>
      </c>
      <c r="F882" s="62"/>
    </row>
    <row r="883" spans="1:6" x14ac:dyDescent="0.35">
      <c r="A883" s="1">
        <v>18</v>
      </c>
      <c r="B883" s="1" t="s">
        <v>81</v>
      </c>
      <c r="C883" s="218">
        <v>44941</v>
      </c>
      <c r="D883" s="1">
        <v>7</v>
      </c>
      <c r="E883" s="1">
        <v>288</v>
      </c>
      <c r="F883" s="62"/>
    </row>
    <row r="884" spans="1:6" x14ac:dyDescent="0.35">
      <c r="A884" s="1">
        <v>18</v>
      </c>
      <c r="B884" s="1" t="s">
        <v>81</v>
      </c>
      <c r="C884" s="218">
        <v>44942</v>
      </c>
      <c r="D884" s="1">
        <v>7</v>
      </c>
      <c r="E884" s="1">
        <v>315</v>
      </c>
      <c r="F884" s="62"/>
    </row>
    <row r="885" spans="1:6" x14ac:dyDescent="0.35">
      <c r="A885" s="1">
        <v>18</v>
      </c>
      <c r="B885" s="1" t="s">
        <v>81</v>
      </c>
      <c r="C885" s="218">
        <v>44943</v>
      </c>
      <c r="D885" s="1">
        <v>7</v>
      </c>
      <c r="E885" s="1">
        <v>288</v>
      </c>
      <c r="F885" s="62"/>
    </row>
    <row r="886" spans="1:6" x14ac:dyDescent="0.35">
      <c r="A886" s="1">
        <v>18</v>
      </c>
      <c r="B886" s="1" t="s">
        <v>81</v>
      </c>
      <c r="C886" s="218">
        <v>44944</v>
      </c>
      <c r="D886" s="1">
        <v>9</v>
      </c>
      <c r="E886" s="1">
        <v>324</v>
      </c>
      <c r="F886" s="62"/>
    </row>
    <row r="887" spans="1:6" x14ac:dyDescent="0.35">
      <c r="A887" s="1">
        <v>18</v>
      </c>
      <c r="B887" s="1" t="s">
        <v>81</v>
      </c>
      <c r="C887" s="218">
        <v>44945</v>
      </c>
      <c r="D887" s="1">
        <v>18</v>
      </c>
      <c r="E887" s="1">
        <v>594</v>
      </c>
      <c r="F887" s="62"/>
    </row>
    <row r="888" spans="1:6" x14ac:dyDescent="0.35">
      <c r="A888" s="1">
        <v>18</v>
      </c>
      <c r="B888" s="1" t="s">
        <v>81</v>
      </c>
      <c r="C888" s="218">
        <v>44946</v>
      </c>
      <c r="D888" s="1">
        <v>8</v>
      </c>
      <c r="E888" s="1">
        <v>279</v>
      </c>
      <c r="F888" s="62"/>
    </row>
    <row r="889" spans="1:6" x14ac:dyDescent="0.35">
      <c r="A889" s="1">
        <v>18</v>
      </c>
      <c r="B889" s="1" t="s">
        <v>81</v>
      </c>
      <c r="C889" s="218">
        <v>44947</v>
      </c>
      <c r="D889" s="1">
        <v>13</v>
      </c>
      <c r="E889" s="1">
        <v>450</v>
      </c>
      <c r="F889" s="62"/>
    </row>
    <row r="890" spans="1:6" x14ac:dyDescent="0.35">
      <c r="A890" s="1">
        <v>18</v>
      </c>
      <c r="B890" s="1" t="s">
        <v>81</v>
      </c>
      <c r="C890" s="218">
        <v>44948</v>
      </c>
      <c r="D890" s="1">
        <v>12</v>
      </c>
      <c r="E890" s="1">
        <v>459</v>
      </c>
      <c r="F890" s="62"/>
    </row>
    <row r="891" spans="1:6" x14ac:dyDescent="0.35">
      <c r="A891" s="1">
        <v>18</v>
      </c>
      <c r="B891" s="1" t="s">
        <v>81</v>
      </c>
      <c r="C891" s="218">
        <v>44949</v>
      </c>
      <c r="D891" s="1">
        <v>12</v>
      </c>
      <c r="E891" s="1">
        <v>459</v>
      </c>
      <c r="F891" s="62"/>
    </row>
    <row r="892" spans="1:6" x14ac:dyDescent="0.35">
      <c r="A892" s="1">
        <v>18</v>
      </c>
      <c r="B892" s="1" t="s">
        <v>81</v>
      </c>
      <c r="C892" s="218">
        <v>44950</v>
      </c>
      <c r="D892" s="1">
        <v>16</v>
      </c>
      <c r="E892" s="1">
        <v>477</v>
      </c>
      <c r="F892" s="62"/>
    </row>
    <row r="893" spans="1:6" x14ac:dyDescent="0.35">
      <c r="A893" s="1">
        <v>18</v>
      </c>
      <c r="B893" s="1" t="s">
        <v>81</v>
      </c>
      <c r="C893" s="218">
        <v>44951</v>
      </c>
      <c r="D893" s="1">
        <v>17</v>
      </c>
      <c r="E893" s="1">
        <v>549</v>
      </c>
      <c r="F893" s="62"/>
    </row>
    <row r="894" spans="1:6" x14ac:dyDescent="0.35">
      <c r="A894" s="1">
        <v>18</v>
      </c>
      <c r="B894" s="1" t="s">
        <v>81</v>
      </c>
      <c r="C894" s="218">
        <v>44952</v>
      </c>
      <c r="D894" s="1">
        <v>6</v>
      </c>
      <c r="E894" s="1">
        <v>189</v>
      </c>
      <c r="F894" s="62"/>
    </row>
    <row r="895" spans="1:6" x14ac:dyDescent="0.35">
      <c r="A895" s="1">
        <v>18</v>
      </c>
      <c r="B895" s="1" t="s">
        <v>81</v>
      </c>
      <c r="C895" s="218">
        <v>44953</v>
      </c>
      <c r="D895" s="1">
        <v>8</v>
      </c>
      <c r="E895" s="1">
        <v>279</v>
      </c>
      <c r="F895" s="62"/>
    </row>
    <row r="896" spans="1:6" x14ac:dyDescent="0.35">
      <c r="A896" s="1">
        <v>18</v>
      </c>
      <c r="B896" s="1" t="s">
        <v>81</v>
      </c>
      <c r="C896" s="218">
        <v>44954</v>
      </c>
      <c r="D896" s="1">
        <v>9</v>
      </c>
      <c r="E896" s="1">
        <v>351</v>
      </c>
      <c r="F896" s="62"/>
    </row>
    <row r="897" spans="1:6" x14ac:dyDescent="0.35">
      <c r="A897" s="1">
        <v>18</v>
      </c>
      <c r="B897" s="1" t="s">
        <v>81</v>
      </c>
      <c r="C897" s="218">
        <v>44955</v>
      </c>
      <c r="D897" s="1">
        <v>9</v>
      </c>
      <c r="E897" s="1">
        <v>351</v>
      </c>
      <c r="F897" s="62"/>
    </row>
    <row r="898" spans="1:6" x14ac:dyDescent="0.35">
      <c r="A898" s="1">
        <v>18</v>
      </c>
      <c r="B898" s="1" t="s">
        <v>81</v>
      </c>
      <c r="C898" s="218">
        <v>44956</v>
      </c>
      <c r="D898" s="1">
        <v>14</v>
      </c>
      <c r="E898" s="1">
        <v>495</v>
      </c>
      <c r="F898" s="62"/>
    </row>
    <row r="899" spans="1:6" x14ac:dyDescent="0.35">
      <c r="A899" s="1">
        <v>19</v>
      </c>
      <c r="B899" s="1" t="s">
        <v>82</v>
      </c>
      <c r="C899" s="218">
        <v>44878</v>
      </c>
      <c r="D899" s="1">
        <v>5</v>
      </c>
      <c r="E899" s="1">
        <v>144</v>
      </c>
      <c r="F899" s="62"/>
    </row>
    <row r="900" spans="1:6" x14ac:dyDescent="0.35">
      <c r="A900" s="1">
        <v>19</v>
      </c>
      <c r="B900" s="1" t="s">
        <v>82</v>
      </c>
      <c r="C900" s="218">
        <v>44879</v>
      </c>
      <c r="D900" s="1">
        <v>10</v>
      </c>
      <c r="E900" s="1">
        <v>342</v>
      </c>
      <c r="F900" s="62"/>
    </row>
    <row r="901" spans="1:6" x14ac:dyDescent="0.35">
      <c r="A901" s="1">
        <v>19</v>
      </c>
      <c r="B901" s="1" t="s">
        <v>82</v>
      </c>
      <c r="C901" s="218">
        <v>44880</v>
      </c>
      <c r="D901" s="1">
        <v>9</v>
      </c>
      <c r="E901" s="1">
        <v>324</v>
      </c>
      <c r="F901" s="62"/>
    </row>
    <row r="902" spans="1:6" x14ac:dyDescent="0.35">
      <c r="A902" s="1">
        <v>19</v>
      </c>
      <c r="B902" s="1" t="s">
        <v>82</v>
      </c>
      <c r="C902" s="218">
        <v>44881</v>
      </c>
      <c r="D902" s="1">
        <v>9</v>
      </c>
      <c r="E902" s="1">
        <v>243</v>
      </c>
      <c r="F902" s="62"/>
    </row>
    <row r="903" spans="1:6" x14ac:dyDescent="0.35">
      <c r="A903" s="1">
        <v>19</v>
      </c>
      <c r="B903" s="1" t="s">
        <v>82</v>
      </c>
      <c r="C903" s="218">
        <v>44882</v>
      </c>
      <c r="D903" s="1">
        <v>12</v>
      </c>
      <c r="E903" s="1">
        <v>405</v>
      </c>
      <c r="F903" s="62"/>
    </row>
    <row r="904" spans="1:6" x14ac:dyDescent="0.35">
      <c r="A904" s="1">
        <v>19</v>
      </c>
      <c r="B904" s="1" t="s">
        <v>82</v>
      </c>
      <c r="C904" s="218">
        <v>44885</v>
      </c>
      <c r="D904" s="1">
        <v>5</v>
      </c>
      <c r="E904" s="1">
        <v>171</v>
      </c>
      <c r="F904" s="62"/>
    </row>
    <row r="905" spans="1:6" x14ac:dyDescent="0.35">
      <c r="A905" s="1">
        <v>19</v>
      </c>
      <c r="B905" s="1" t="s">
        <v>82</v>
      </c>
      <c r="C905" s="218">
        <v>44886</v>
      </c>
      <c r="D905" s="1">
        <v>6</v>
      </c>
      <c r="E905" s="1">
        <v>162</v>
      </c>
      <c r="F905" s="62"/>
    </row>
    <row r="906" spans="1:6" x14ac:dyDescent="0.35">
      <c r="A906" s="1">
        <v>19</v>
      </c>
      <c r="B906" s="1" t="s">
        <v>82</v>
      </c>
      <c r="C906" s="218">
        <v>44887</v>
      </c>
      <c r="D906" s="1">
        <v>11</v>
      </c>
      <c r="E906" s="1">
        <v>279</v>
      </c>
      <c r="F906" s="62"/>
    </row>
    <row r="907" spans="1:6" x14ac:dyDescent="0.35">
      <c r="A907" s="1">
        <v>19</v>
      </c>
      <c r="B907" s="1" t="s">
        <v>82</v>
      </c>
      <c r="C907" s="218">
        <v>44888</v>
      </c>
      <c r="D907" s="1">
        <v>9</v>
      </c>
      <c r="E907" s="1">
        <v>270</v>
      </c>
      <c r="F907" s="62"/>
    </row>
    <row r="908" spans="1:6" x14ac:dyDescent="0.35">
      <c r="A908" s="1">
        <v>19</v>
      </c>
      <c r="B908" s="1" t="s">
        <v>82</v>
      </c>
      <c r="C908" s="218">
        <v>44889</v>
      </c>
      <c r="D908" s="1">
        <v>18</v>
      </c>
      <c r="E908" s="1">
        <v>486</v>
      </c>
      <c r="F908" s="62"/>
    </row>
    <row r="909" spans="1:6" x14ac:dyDescent="0.35">
      <c r="A909" s="1">
        <v>19</v>
      </c>
      <c r="B909" s="1" t="s">
        <v>82</v>
      </c>
      <c r="C909" s="218">
        <v>44890</v>
      </c>
      <c r="D909" s="1">
        <v>14</v>
      </c>
      <c r="E909" s="1">
        <v>468</v>
      </c>
      <c r="F909" s="62"/>
    </row>
    <row r="910" spans="1:6" x14ac:dyDescent="0.35">
      <c r="A910" s="1">
        <v>19</v>
      </c>
      <c r="B910" s="1" t="s">
        <v>82</v>
      </c>
      <c r="C910" s="218">
        <v>44891</v>
      </c>
      <c r="D910" s="1">
        <v>10</v>
      </c>
      <c r="E910" s="1">
        <v>396</v>
      </c>
      <c r="F910" s="62"/>
    </row>
    <row r="911" spans="1:6" x14ac:dyDescent="0.35">
      <c r="A911" s="1">
        <v>19</v>
      </c>
      <c r="B911" s="1" t="s">
        <v>82</v>
      </c>
      <c r="C911" s="218">
        <v>44892</v>
      </c>
      <c r="D911" s="1">
        <v>11</v>
      </c>
      <c r="E911" s="1">
        <v>414</v>
      </c>
      <c r="F911" s="62"/>
    </row>
    <row r="912" spans="1:6" x14ac:dyDescent="0.35">
      <c r="A912" s="1">
        <v>19</v>
      </c>
      <c r="B912" s="1" t="s">
        <v>82</v>
      </c>
      <c r="C912" s="218">
        <v>44893</v>
      </c>
      <c r="D912" s="1">
        <v>13</v>
      </c>
      <c r="E912" s="1">
        <v>504</v>
      </c>
      <c r="F912" s="62"/>
    </row>
    <row r="913" spans="1:6" x14ac:dyDescent="0.35">
      <c r="A913" s="1">
        <v>19</v>
      </c>
      <c r="B913" s="1" t="s">
        <v>82</v>
      </c>
      <c r="C913" s="218">
        <v>44894</v>
      </c>
      <c r="D913" s="1">
        <v>9</v>
      </c>
      <c r="E913" s="1">
        <v>378</v>
      </c>
      <c r="F913" s="62"/>
    </row>
    <row r="914" spans="1:6" x14ac:dyDescent="0.35">
      <c r="A914" s="1">
        <v>19</v>
      </c>
      <c r="B914" s="1" t="s">
        <v>82</v>
      </c>
      <c r="C914" s="218">
        <v>44895</v>
      </c>
      <c r="D914" s="1">
        <v>19</v>
      </c>
      <c r="E914" s="1">
        <v>585</v>
      </c>
      <c r="F914" s="62"/>
    </row>
    <row r="915" spans="1:6" x14ac:dyDescent="0.35">
      <c r="A915" s="1">
        <v>19</v>
      </c>
      <c r="B915" s="1" t="s">
        <v>82</v>
      </c>
      <c r="C915" s="218">
        <v>44896</v>
      </c>
      <c r="D915" s="1">
        <v>14</v>
      </c>
      <c r="E915" s="1">
        <v>414</v>
      </c>
      <c r="F915" s="62"/>
    </row>
    <row r="916" spans="1:6" x14ac:dyDescent="0.35">
      <c r="A916" s="1">
        <v>19</v>
      </c>
      <c r="B916" s="1" t="s">
        <v>82</v>
      </c>
      <c r="C916" s="218">
        <v>44900</v>
      </c>
      <c r="D916" s="1">
        <v>8</v>
      </c>
      <c r="E916" s="1">
        <v>306</v>
      </c>
      <c r="F916" s="62"/>
    </row>
    <row r="917" spans="1:6" x14ac:dyDescent="0.35">
      <c r="A917" s="1">
        <v>19</v>
      </c>
      <c r="B917" s="1" t="s">
        <v>82</v>
      </c>
      <c r="C917" s="218">
        <v>44902</v>
      </c>
      <c r="D917" s="1">
        <v>6</v>
      </c>
      <c r="E917" s="1">
        <v>216</v>
      </c>
      <c r="F917" s="62"/>
    </row>
    <row r="918" spans="1:6" x14ac:dyDescent="0.35">
      <c r="A918" s="1">
        <v>19</v>
      </c>
      <c r="B918" s="1" t="s">
        <v>82</v>
      </c>
      <c r="C918" s="218">
        <v>44903</v>
      </c>
      <c r="D918" s="1">
        <v>5</v>
      </c>
      <c r="E918" s="1">
        <v>144</v>
      </c>
      <c r="F918" s="62"/>
    </row>
    <row r="919" spans="1:6" x14ac:dyDescent="0.35">
      <c r="A919" s="1">
        <v>19</v>
      </c>
      <c r="B919" s="1" t="s">
        <v>82</v>
      </c>
      <c r="C919" s="218">
        <v>44904</v>
      </c>
      <c r="D919" s="1">
        <v>4</v>
      </c>
      <c r="E919" s="1">
        <v>153</v>
      </c>
      <c r="F919" s="62"/>
    </row>
    <row r="920" spans="1:6" x14ac:dyDescent="0.35">
      <c r="A920" s="1">
        <v>19</v>
      </c>
      <c r="B920" s="1" t="s">
        <v>82</v>
      </c>
      <c r="C920" s="218">
        <v>44905</v>
      </c>
      <c r="D920" s="1">
        <v>3</v>
      </c>
      <c r="E920" s="1">
        <v>135</v>
      </c>
      <c r="F920" s="62"/>
    </row>
    <row r="921" spans="1:6" x14ac:dyDescent="0.35">
      <c r="A921" s="1">
        <v>19</v>
      </c>
      <c r="B921" s="1" t="s">
        <v>82</v>
      </c>
      <c r="C921" s="218">
        <v>44906</v>
      </c>
      <c r="D921" s="1">
        <v>2</v>
      </c>
      <c r="E921" s="1">
        <v>63</v>
      </c>
      <c r="F921" s="62"/>
    </row>
    <row r="922" spans="1:6" x14ac:dyDescent="0.35">
      <c r="A922" s="1">
        <v>19</v>
      </c>
      <c r="B922" s="1" t="s">
        <v>82</v>
      </c>
      <c r="C922" s="218">
        <v>44907</v>
      </c>
      <c r="D922" s="1">
        <v>9</v>
      </c>
      <c r="E922" s="1">
        <v>270</v>
      </c>
      <c r="F922" s="62"/>
    </row>
    <row r="923" spans="1:6" x14ac:dyDescent="0.35">
      <c r="A923" s="1">
        <v>19</v>
      </c>
      <c r="B923" s="1" t="s">
        <v>82</v>
      </c>
      <c r="C923" s="218">
        <v>44908</v>
      </c>
      <c r="D923" s="1">
        <v>7</v>
      </c>
      <c r="E923" s="1">
        <v>180</v>
      </c>
      <c r="F923" s="62"/>
    </row>
    <row r="924" spans="1:6" x14ac:dyDescent="0.35">
      <c r="A924" s="1">
        <v>19</v>
      </c>
      <c r="B924" s="1" t="s">
        <v>82</v>
      </c>
      <c r="C924" s="218">
        <v>44909</v>
      </c>
      <c r="D924" s="1">
        <v>8</v>
      </c>
      <c r="E924" s="1">
        <v>279</v>
      </c>
      <c r="F924" s="62"/>
    </row>
    <row r="925" spans="1:6" x14ac:dyDescent="0.35">
      <c r="A925" s="1">
        <v>19</v>
      </c>
      <c r="B925" s="1" t="s">
        <v>82</v>
      </c>
      <c r="C925" s="218">
        <v>44910</v>
      </c>
      <c r="D925" s="1">
        <v>1</v>
      </c>
      <c r="E925" s="1">
        <v>18</v>
      </c>
      <c r="F925" s="62"/>
    </row>
    <row r="926" spans="1:6" x14ac:dyDescent="0.35">
      <c r="A926" s="1">
        <v>19</v>
      </c>
      <c r="B926" s="1" t="s">
        <v>82</v>
      </c>
      <c r="C926" s="218">
        <v>44911</v>
      </c>
      <c r="D926" s="1">
        <v>9</v>
      </c>
      <c r="E926" s="1">
        <v>297</v>
      </c>
      <c r="F926" s="62"/>
    </row>
    <row r="927" spans="1:6" x14ac:dyDescent="0.35">
      <c r="A927" s="1">
        <v>19</v>
      </c>
      <c r="B927" s="1" t="s">
        <v>82</v>
      </c>
      <c r="C927" s="218">
        <v>44912</v>
      </c>
      <c r="D927" s="1">
        <v>9</v>
      </c>
      <c r="E927" s="1">
        <v>297</v>
      </c>
      <c r="F927" s="62"/>
    </row>
    <row r="928" spans="1:6" x14ac:dyDescent="0.35">
      <c r="A928" s="1">
        <v>19</v>
      </c>
      <c r="B928" s="1" t="s">
        <v>82</v>
      </c>
      <c r="C928" s="218">
        <v>44913</v>
      </c>
      <c r="D928" s="1">
        <v>7</v>
      </c>
      <c r="E928" s="1">
        <v>207</v>
      </c>
      <c r="F928" s="62"/>
    </row>
    <row r="929" spans="1:6" x14ac:dyDescent="0.35">
      <c r="A929" s="1">
        <v>19</v>
      </c>
      <c r="B929" s="1" t="s">
        <v>82</v>
      </c>
      <c r="C929" s="218">
        <v>44914</v>
      </c>
      <c r="D929" s="1">
        <v>1</v>
      </c>
      <c r="E929" s="1">
        <v>18</v>
      </c>
      <c r="F929" s="62"/>
    </row>
    <row r="930" spans="1:6" x14ac:dyDescent="0.35">
      <c r="A930" s="1">
        <v>19</v>
      </c>
      <c r="B930" s="1" t="s">
        <v>82</v>
      </c>
      <c r="C930" s="218">
        <v>44915</v>
      </c>
      <c r="D930" s="1">
        <v>9</v>
      </c>
      <c r="E930" s="1">
        <v>405</v>
      </c>
      <c r="F930" s="62"/>
    </row>
    <row r="931" spans="1:6" x14ac:dyDescent="0.35">
      <c r="A931" s="1">
        <v>19</v>
      </c>
      <c r="B931" s="1" t="s">
        <v>82</v>
      </c>
      <c r="C931" s="218">
        <v>44916</v>
      </c>
      <c r="D931" s="1">
        <v>11</v>
      </c>
      <c r="E931" s="1">
        <v>360</v>
      </c>
      <c r="F931" s="62"/>
    </row>
    <row r="932" spans="1:6" x14ac:dyDescent="0.35">
      <c r="A932" s="1">
        <v>19</v>
      </c>
      <c r="B932" s="1" t="s">
        <v>82</v>
      </c>
      <c r="C932" s="218">
        <v>44917</v>
      </c>
      <c r="D932" s="1">
        <v>6</v>
      </c>
      <c r="E932" s="1">
        <v>189</v>
      </c>
      <c r="F932" s="62"/>
    </row>
    <row r="933" spans="1:6" x14ac:dyDescent="0.35">
      <c r="A933" s="1">
        <v>19</v>
      </c>
      <c r="B933" s="1" t="s">
        <v>82</v>
      </c>
      <c r="C933" s="218">
        <v>44918</v>
      </c>
      <c r="D933" s="1">
        <v>7</v>
      </c>
      <c r="E933" s="1">
        <v>234</v>
      </c>
      <c r="F933" s="62"/>
    </row>
    <row r="934" spans="1:6" x14ac:dyDescent="0.35">
      <c r="A934" s="1">
        <v>19</v>
      </c>
      <c r="B934" s="1" t="s">
        <v>82</v>
      </c>
      <c r="C934" s="218">
        <v>44919</v>
      </c>
      <c r="D934" s="1">
        <v>12</v>
      </c>
      <c r="E934" s="1">
        <v>378</v>
      </c>
      <c r="F934" s="62"/>
    </row>
    <row r="935" spans="1:6" x14ac:dyDescent="0.35">
      <c r="A935" s="1">
        <v>19</v>
      </c>
      <c r="B935" s="1" t="s">
        <v>82</v>
      </c>
      <c r="C935" s="218">
        <v>44920</v>
      </c>
      <c r="D935" s="1">
        <v>7</v>
      </c>
      <c r="E935" s="1">
        <v>207</v>
      </c>
      <c r="F935" s="62"/>
    </row>
    <row r="936" spans="1:6" x14ac:dyDescent="0.35">
      <c r="A936" s="1">
        <v>19</v>
      </c>
      <c r="B936" s="1" t="s">
        <v>82</v>
      </c>
      <c r="C936" s="218">
        <v>44921</v>
      </c>
      <c r="D936" s="1">
        <v>9</v>
      </c>
      <c r="E936" s="1">
        <v>324</v>
      </c>
      <c r="F936" s="62"/>
    </row>
    <row r="937" spans="1:6" x14ac:dyDescent="0.35">
      <c r="A937" s="1">
        <v>19</v>
      </c>
      <c r="B937" s="1" t="s">
        <v>82</v>
      </c>
      <c r="C937" s="218">
        <v>44922</v>
      </c>
      <c r="D937" s="1">
        <v>9</v>
      </c>
      <c r="E937" s="1">
        <v>243</v>
      </c>
      <c r="F937" s="62"/>
    </row>
    <row r="938" spans="1:6" x14ac:dyDescent="0.35">
      <c r="A938" s="1">
        <v>19</v>
      </c>
      <c r="B938" s="1" t="s">
        <v>82</v>
      </c>
      <c r="C938" s="218">
        <v>44923</v>
      </c>
      <c r="D938" s="1">
        <v>8</v>
      </c>
      <c r="E938" s="1">
        <v>279</v>
      </c>
      <c r="F938" s="62"/>
    </row>
    <row r="939" spans="1:6" x14ac:dyDescent="0.35">
      <c r="A939" s="1">
        <v>19</v>
      </c>
      <c r="B939" s="1" t="s">
        <v>82</v>
      </c>
      <c r="C939" s="218">
        <v>44924</v>
      </c>
      <c r="D939" s="1">
        <v>8</v>
      </c>
      <c r="E939" s="1">
        <v>198</v>
      </c>
      <c r="F939" s="62"/>
    </row>
    <row r="940" spans="1:6" x14ac:dyDescent="0.35">
      <c r="A940" s="1">
        <v>19</v>
      </c>
      <c r="B940" s="1" t="s">
        <v>82</v>
      </c>
      <c r="C940" s="218">
        <v>44925</v>
      </c>
      <c r="D940" s="1">
        <v>6</v>
      </c>
      <c r="E940" s="1">
        <v>216</v>
      </c>
      <c r="F940" s="62"/>
    </row>
    <row r="941" spans="1:6" x14ac:dyDescent="0.35">
      <c r="A941" s="1">
        <v>19</v>
      </c>
      <c r="B941" s="1" t="s">
        <v>82</v>
      </c>
      <c r="C941" s="218">
        <v>44926</v>
      </c>
      <c r="D941" s="1">
        <v>3</v>
      </c>
      <c r="E941" s="1">
        <v>135</v>
      </c>
      <c r="F941" s="62"/>
    </row>
    <row r="942" spans="1:6" x14ac:dyDescent="0.35">
      <c r="A942" s="1">
        <v>19</v>
      </c>
      <c r="B942" s="1" t="s">
        <v>82</v>
      </c>
      <c r="C942" s="218">
        <v>44927</v>
      </c>
      <c r="D942" s="1">
        <v>1</v>
      </c>
      <c r="E942" s="1">
        <v>45</v>
      </c>
      <c r="F942" s="62"/>
    </row>
    <row r="943" spans="1:6" x14ac:dyDescent="0.35">
      <c r="A943" s="1">
        <v>19</v>
      </c>
      <c r="B943" s="1" t="s">
        <v>82</v>
      </c>
      <c r="C943" s="218">
        <v>44928</v>
      </c>
      <c r="D943" s="1">
        <v>5</v>
      </c>
      <c r="E943" s="1">
        <v>171</v>
      </c>
      <c r="F943" s="62"/>
    </row>
    <row r="944" spans="1:6" x14ac:dyDescent="0.35">
      <c r="A944" s="1">
        <v>19</v>
      </c>
      <c r="B944" s="1" t="s">
        <v>82</v>
      </c>
      <c r="C944" s="218">
        <v>44929</v>
      </c>
      <c r="D944" s="1">
        <v>8</v>
      </c>
      <c r="E944" s="1">
        <v>306</v>
      </c>
      <c r="F944" s="62"/>
    </row>
    <row r="945" spans="1:6" x14ac:dyDescent="0.35">
      <c r="A945" s="1">
        <v>19</v>
      </c>
      <c r="B945" s="1" t="s">
        <v>82</v>
      </c>
      <c r="C945" s="218">
        <v>44930</v>
      </c>
      <c r="D945" s="1">
        <v>14</v>
      </c>
      <c r="E945" s="1">
        <v>360</v>
      </c>
      <c r="F945" s="62"/>
    </row>
    <row r="946" spans="1:6" x14ac:dyDescent="0.35">
      <c r="A946" s="1">
        <v>19</v>
      </c>
      <c r="B946" s="1" t="s">
        <v>82</v>
      </c>
      <c r="C946" s="218">
        <v>44931</v>
      </c>
      <c r="D946" s="1">
        <v>10</v>
      </c>
      <c r="E946" s="1">
        <v>369</v>
      </c>
      <c r="F946" s="62"/>
    </row>
    <row r="947" spans="1:6" x14ac:dyDescent="0.35">
      <c r="A947" s="1">
        <v>19</v>
      </c>
      <c r="B947" s="1" t="s">
        <v>82</v>
      </c>
      <c r="C947" s="218">
        <v>44932</v>
      </c>
      <c r="D947" s="1">
        <v>10</v>
      </c>
      <c r="E947" s="1">
        <v>315</v>
      </c>
      <c r="F947" s="62"/>
    </row>
    <row r="948" spans="1:6" x14ac:dyDescent="0.35">
      <c r="A948" s="1">
        <v>19</v>
      </c>
      <c r="B948" s="1" t="s">
        <v>82</v>
      </c>
      <c r="C948" s="218">
        <v>44933</v>
      </c>
      <c r="D948" s="1">
        <v>10</v>
      </c>
      <c r="E948" s="1">
        <v>261</v>
      </c>
      <c r="F948" s="62"/>
    </row>
    <row r="949" spans="1:6" x14ac:dyDescent="0.35">
      <c r="A949" s="1">
        <v>19</v>
      </c>
      <c r="B949" s="1" t="s">
        <v>82</v>
      </c>
      <c r="C949" s="218">
        <v>44934</v>
      </c>
      <c r="D949" s="1">
        <v>7</v>
      </c>
      <c r="E949" s="1">
        <v>315</v>
      </c>
      <c r="F949" s="62"/>
    </row>
    <row r="950" spans="1:6" x14ac:dyDescent="0.35">
      <c r="A950" s="1">
        <v>19</v>
      </c>
      <c r="B950" s="1" t="s">
        <v>82</v>
      </c>
      <c r="C950" s="218">
        <v>44935</v>
      </c>
      <c r="D950" s="1">
        <v>6</v>
      </c>
      <c r="E950" s="1">
        <v>216</v>
      </c>
      <c r="F950" s="62"/>
    </row>
    <row r="951" spans="1:6" x14ac:dyDescent="0.35">
      <c r="A951" s="1">
        <v>19</v>
      </c>
      <c r="B951" s="1" t="s">
        <v>82</v>
      </c>
      <c r="C951" s="218">
        <v>44936</v>
      </c>
      <c r="D951" s="1">
        <v>9</v>
      </c>
      <c r="E951" s="1">
        <v>324</v>
      </c>
      <c r="F951" s="62"/>
    </row>
    <row r="952" spans="1:6" x14ac:dyDescent="0.35">
      <c r="A952" s="1">
        <v>19</v>
      </c>
      <c r="B952" s="1" t="s">
        <v>82</v>
      </c>
      <c r="C952" s="218">
        <v>44937</v>
      </c>
      <c r="D952" s="1">
        <v>8</v>
      </c>
      <c r="E952" s="1">
        <v>252</v>
      </c>
      <c r="F952" s="62"/>
    </row>
    <row r="953" spans="1:6" x14ac:dyDescent="0.35">
      <c r="A953" s="1">
        <v>19</v>
      </c>
      <c r="B953" s="1" t="s">
        <v>82</v>
      </c>
      <c r="C953" s="218">
        <v>44938</v>
      </c>
      <c r="D953" s="1">
        <v>7</v>
      </c>
      <c r="E953" s="1">
        <v>261</v>
      </c>
      <c r="F953" s="62"/>
    </row>
    <row r="954" spans="1:6" x14ac:dyDescent="0.35">
      <c r="A954" s="1">
        <v>19</v>
      </c>
      <c r="B954" s="1" t="s">
        <v>82</v>
      </c>
      <c r="C954" s="218">
        <v>44939</v>
      </c>
      <c r="D954" s="1">
        <v>6</v>
      </c>
      <c r="E954" s="1">
        <v>216</v>
      </c>
      <c r="F954" s="62"/>
    </row>
    <row r="955" spans="1:6" x14ac:dyDescent="0.35">
      <c r="A955" s="1">
        <v>19</v>
      </c>
      <c r="B955" s="1" t="s">
        <v>82</v>
      </c>
      <c r="C955" s="218">
        <v>44940</v>
      </c>
      <c r="D955" s="1">
        <v>8</v>
      </c>
      <c r="E955" s="1">
        <v>279</v>
      </c>
      <c r="F955" s="62"/>
    </row>
    <row r="956" spans="1:6" x14ac:dyDescent="0.35">
      <c r="A956" s="1">
        <v>19</v>
      </c>
      <c r="B956" s="1" t="s">
        <v>82</v>
      </c>
      <c r="C956" s="218">
        <v>44941</v>
      </c>
      <c r="D956" s="1">
        <v>7</v>
      </c>
      <c r="E956" s="1">
        <v>207</v>
      </c>
      <c r="F956" s="62"/>
    </row>
    <row r="957" spans="1:6" x14ac:dyDescent="0.35">
      <c r="A957" s="1">
        <v>19</v>
      </c>
      <c r="B957" s="1" t="s">
        <v>82</v>
      </c>
      <c r="C957" s="218">
        <v>44942</v>
      </c>
      <c r="D957" s="1">
        <v>10</v>
      </c>
      <c r="E957" s="1">
        <v>342</v>
      </c>
      <c r="F957" s="62"/>
    </row>
    <row r="958" spans="1:6" x14ac:dyDescent="0.35">
      <c r="A958" s="1">
        <v>19</v>
      </c>
      <c r="B958" s="1" t="s">
        <v>82</v>
      </c>
      <c r="C958" s="218">
        <v>44943</v>
      </c>
      <c r="D958" s="1">
        <v>9</v>
      </c>
      <c r="E958" s="1">
        <v>324</v>
      </c>
      <c r="F958" s="62"/>
    </row>
    <row r="959" spans="1:6" x14ac:dyDescent="0.35">
      <c r="A959" s="1">
        <v>19</v>
      </c>
      <c r="B959" s="1" t="s">
        <v>82</v>
      </c>
      <c r="C959" s="218">
        <v>44944</v>
      </c>
      <c r="D959" s="1">
        <v>6</v>
      </c>
      <c r="E959" s="1">
        <v>216</v>
      </c>
      <c r="F959" s="62"/>
    </row>
    <row r="960" spans="1:6" x14ac:dyDescent="0.35">
      <c r="A960" s="1">
        <v>19</v>
      </c>
      <c r="B960" s="1" t="s">
        <v>82</v>
      </c>
      <c r="C960" s="218">
        <v>44945</v>
      </c>
      <c r="D960" s="1">
        <v>9</v>
      </c>
      <c r="E960" s="1">
        <v>324</v>
      </c>
      <c r="F960" s="62"/>
    </row>
    <row r="961" spans="1:6" x14ac:dyDescent="0.35">
      <c r="A961" s="1">
        <v>19</v>
      </c>
      <c r="B961" s="1" t="s">
        <v>82</v>
      </c>
      <c r="C961" s="218">
        <v>44946</v>
      </c>
      <c r="D961" s="1">
        <v>8</v>
      </c>
      <c r="E961" s="1">
        <v>333</v>
      </c>
      <c r="F961" s="62"/>
    </row>
    <row r="962" spans="1:6" x14ac:dyDescent="0.35">
      <c r="A962" s="1">
        <v>19</v>
      </c>
      <c r="B962" s="1" t="s">
        <v>82</v>
      </c>
      <c r="C962" s="218">
        <v>44947</v>
      </c>
      <c r="D962" s="1">
        <v>9</v>
      </c>
      <c r="E962" s="1">
        <v>351</v>
      </c>
      <c r="F962" s="62"/>
    </row>
    <row r="963" spans="1:6" x14ac:dyDescent="0.35">
      <c r="A963" s="1">
        <v>19</v>
      </c>
      <c r="B963" s="1" t="s">
        <v>82</v>
      </c>
      <c r="C963" s="218">
        <v>44948</v>
      </c>
      <c r="D963" s="1">
        <v>8</v>
      </c>
      <c r="E963" s="1">
        <v>279</v>
      </c>
      <c r="F963" s="62"/>
    </row>
    <row r="964" spans="1:6" x14ac:dyDescent="0.35">
      <c r="A964" s="1">
        <v>19</v>
      </c>
      <c r="B964" s="1" t="s">
        <v>82</v>
      </c>
      <c r="C964" s="218">
        <v>44949</v>
      </c>
      <c r="D964" s="1">
        <v>7</v>
      </c>
      <c r="E964" s="1">
        <v>288</v>
      </c>
      <c r="F964" s="62"/>
    </row>
    <row r="965" spans="1:6" x14ac:dyDescent="0.35">
      <c r="A965" s="1">
        <v>19</v>
      </c>
      <c r="B965" s="1" t="s">
        <v>82</v>
      </c>
      <c r="C965" s="218">
        <v>44950</v>
      </c>
      <c r="D965" s="1">
        <v>10</v>
      </c>
      <c r="E965" s="1">
        <v>396</v>
      </c>
      <c r="F965" s="62"/>
    </row>
    <row r="966" spans="1:6" x14ac:dyDescent="0.35">
      <c r="A966" s="1">
        <v>19</v>
      </c>
      <c r="B966" s="1" t="s">
        <v>82</v>
      </c>
      <c r="C966" s="218">
        <v>44951</v>
      </c>
      <c r="D966" s="1">
        <v>2</v>
      </c>
      <c r="E966" s="1">
        <v>90</v>
      </c>
      <c r="F966" s="62"/>
    </row>
    <row r="967" spans="1:6" x14ac:dyDescent="0.35">
      <c r="A967" s="1">
        <v>19</v>
      </c>
      <c r="B967" s="1" t="s">
        <v>82</v>
      </c>
      <c r="C967" s="218">
        <v>44952</v>
      </c>
      <c r="D967" s="1">
        <v>3</v>
      </c>
      <c r="E967" s="1">
        <v>108</v>
      </c>
      <c r="F967" s="62"/>
    </row>
    <row r="968" spans="1:6" x14ac:dyDescent="0.35">
      <c r="A968" s="1">
        <v>19</v>
      </c>
      <c r="B968" s="1" t="s">
        <v>82</v>
      </c>
      <c r="C968" s="218">
        <v>44953</v>
      </c>
      <c r="D968" s="1">
        <v>4</v>
      </c>
      <c r="E968" s="1">
        <v>180</v>
      </c>
      <c r="F968" s="62"/>
    </row>
    <row r="969" spans="1:6" x14ac:dyDescent="0.35">
      <c r="A969" s="1">
        <v>19</v>
      </c>
      <c r="B969" s="1" t="s">
        <v>82</v>
      </c>
      <c r="C969" s="218">
        <v>44954</v>
      </c>
      <c r="D969" s="1">
        <v>3</v>
      </c>
      <c r="E969" s="1">
        <v>108</v>
      </c>
      <c r="F969" s="62"/>
    </row>
    <row r="970" spans="1:6" x14ac:dyDescent="0.35">
      <c r="A970" s="1">
        <v>19</v>
      </c>
      <c r="B970" s="1" t="s">
        <v>82</v>
      </c>
      <c r="C970" s="218">
        <v>44955</v>
      </c>
      <c r="D970" s="1">
        <v>2</v>
      </c>
      <c r="E970" s="1">
        <v>90</v>
      </c>
      <c r="F970" s="62"/>
    </row>
    <row r="971" spans="1:6" x14ac:dyDescent="0.35">
      <c r="A971" s="1">
        <v>19</v>
      </c>
      <c r="B971" s="1" t="s">
        <v>82</v>
      </c>
      <c r="C971" s="218">
        <v>44956</v>
      </c>
      <c r="D971" s="1">
        <v>4</v>
      </c>
      <c r="E971" s="1">
        <v>126</v>
      </c>
      <c r="F971" s="62"/>
    </row>
    <row r="972" spans="1:6" x14ac:dyDescent="0.35">
      <c r="A972" s="1">
        <v>20</v>
      </c>
      <c r="B972" s="1" t="s">
        <v>83</v>
      </c>
      <c r="C972" s="218">
        <v>44878</v>
      </c>
      <c r="D972" s="1">
        <v>21</v>
      </c>
      <c r="E972" s="1">
        <v>405</v>
      </c>
      <c r="F972" s="62"/>
    </row>
    <row r="973" spans="1:6" x14ac:dyDescent="0.35">
      <c r="A973" s="1">
        <v>20</v>
      </c>
      <c r="B973" s="1" t="s">
        <v>83</v>
      </c>
      <c r="C973" s="218">
        <v>44879</v>
      </c>
      <c r="D973" s="1">
        <v>27</v>
      </c>
      <c r="E973" s="1">
        <v>594</v>
      </c>
      <c r="F973" s="62"/>
    </row>
    <row r="974" spans="1:6" x14ac:dyDescent="0.35">
      <c r="A974" s="1">
        <v>20</v>
      </c>
      <c r="B974" s="1" t="s">
        <v>83</v>
      </c>
      <c r="C974" s="218">
        <v>44880</v>
      </c>
      <c r="D974" s="1">
        <v>27</v>
      </c>
      <c r="E974" s="1">
        <v>621</v>
      </c>
      <c r="F974" s="62"/>
    </row>
    <row r="975" spans="1:6" x14ac:dyDescent="0.35">
      <c r="A975" s="1">
        <v>20</v>
      </c>
      <c r="B975" s="1" t="s">
        <v>83</v>
      </c>
      <c r="C975" s="218">
        <v>44881</v>
      </c>
      <c r="D975" s="1">
        <v>18</v>
      </c>
      <c r="E975" s="1">
        <v>432</v>
      </c>
      <c r="F975" s="62"/>
    </row>
    <row r="976" spans="1:6" x14ac:dyDescent="0.35">
      <c r="A976" s="1">
        <v>20</v>
      </c>
      <c r="B976" s="1" t="s">
        <v>83</v>
      </c>
      <c r="C976" s="218">
        <v>44882</v>
      </c>
      <c r="D976" s="1">
        <v>23</v>
      </c>
      <c r="E976" s="1">
        <v>441</v>
      </c>
      <c r="F976" s="62"/>
    </row>
    <row r="977" spans="1:6" x14ac:dyDescent="0.35">
      <c r="A977" s="1">
        <v>20</v>
      </c>
      <c r="B977" s="1" t="s">
        <v>83</v>
      </c>
      <c r="C977" s="218">
        <v>44885</v>
      </c>
      <c r="D977" s="1">
        <v>13</v>
      </c>
      <c r="E977" s="1">
        <v>342</v>
      </c>
      <c r="F977" s="62"/>
    </row>
    <row r="978" spans="1:6" x14ac:dyDescent="0.35">
      <c r="A978" s="1">
        <v>20</v>
      </c>
      <c r="B978" s="1" t="s">
        <v>83</v>
      </c>
      <c r="C978" s="218">
        <v>44886</v>
      </c>
      <c r="D978" s="1">
        <v>19</v>
      </c>
      <c r="E978" s="1">
        <v>369</v>
      </c>
      <c r="F978" s="62"/>
    </row>
    <row r="979" spans="1:6" x14ac:dyDescent="0.35">
      <c r="A979" s="1">
        <v>20</v>
      </c>
      <c r="B979" s="1" t="s">
        <v>83</v>
      </c>
      <c r="C979" s="218">
        <v>44887</v>
      </c>
      <c r="D979" s="1">
        <v>22</v>
      </c>
      <c r="E979" s="1">
        <v>423</v>
      </c>
      <c r="F979" s="62"/>
    </row>
    <row r="980" spans="1:6" x14ac:dyDescent="0.35">
      <c r="A980" s="1">
        <v>20</v>
      </c>
      <c r="B980" s="1" t="s">
        <v>83</v>
      </c>
      <c r="C980" s="218">
        <v>44888</v>
      </c>
      <c r="D980" s="1">
        <v>22</v>
      </c>
      <c r="E980" s="1">
        <v>585</v>
      </c>
      <c r="F980" s="62"/>
    </row>
    <row r="981" spans="1:6" x14ac:dyDescent="0.35">
      <c r="A981" s="1">
        <v>20</v>
      </c>
      <c r="B981" s="1" t="s">
        <v>83</v>
      </c>
      <c r="C981" s="218">
        <v>44889</v>
      </c>
      <c r="D981" s="1">
        <v>47</v>
      </c>
      <c r="E981" s="1">
        <v>1062</v>
      </c>
      <c r="F981" s="62"/>
    </row>
    <row r="982" spans="1:6" x14ac:dyDescent="0.35">
      <c r="A982" s="1">
        <v>20</v>
      </c>
      <c r="B982" s="1" t="s">
        <v>83</v>
      </c>
      <c r="C982" s="218">
        <v>44890</v>
      </c>
      <c r="D982" s="1">
        <v>48</v>
      </c>
      <c r="E982" s="1">
        <v>1161</v>
      </c>
      <c r="F982" s="62"/>
    </row>
    <row r="983" spans="1:6" x14ac:dyDescent="0.35">
      <c r="A983" s="1">
        <v>20</v>
      </c>
      <c r="B983" s="1" t="s">
        <v>83</v>
      </c>
      <c r="C983" s="218">
        <v>44891</v>
      </c>
      <c r="D983" s="1">
        <v>33</v>
      </c>
      <c r="E983" s="1">
        <v>783</v>
      </c>
      <c r="F983" s="62"/>
    </row>
    <row r="984" spans="1:6" x14ac:dyDescent="0.35">
      <c r="A984" s="1">
        <v>20</v>
      </c>
      <c r="B984" s="1" t="s">
        <v>83</v>
      </c>
      <c r="C984" s="218">
        <v>44892</v>
      </c>
      <c r="D984" s="1">
        <v>29</v>
      </c>
      <c r="E984" s="1">
        <v>846</v>
      </c>
      <c r="F984" s="62"/>
    </row>
    <row r="985" spans="1:6" x14ac:dyDescent="0.35">
      <c r="A985" s="1">
        <v>20</v>
      </c>
      <c r="B985" s="1" t="s">
        <v>83</v>
      </c>
      <c r="C985" s="218">
        <v>44893</v>
      </c>
      <c r="D985" s="1">
        <v>33</v>
      </c>
      <c r="E985" s="1">
        <v>945</v>
      </c>
      <c r="F985" s="62"/>
    </row>
    <row r="986" spans="1:6" x14ac:dyDescent="0.35">
      <c r="A986" s="1">
        <v>20</v>
      </c>
      <c r="B986" s="1" t="s">
        <v>83</v>
      </c>
      <c r="C986" s="218">
        <v>44894</v>
      </c>
      <c r="D986" s="1">
        <v>24</v>
      </c>
      <c r="E986" s="1">
        <v>891</v>
      </c>
      <c r="F986" s="62"/>
    </row>
    <row r="987" spans="1:6" x14ac:dyDescent="0.35">
      <c r="A987" s="1">
        <v>20</v>
      </c>
      <c r="B987" s="1" t="s">
        <v>83</v>
      </c>
      <c r="C987" s="218">
        <v>44895</v>
      </c>
      <c r="D987" s="1">
        <v>35</v>
      </c>
      <c r="E987" s="1">
        <v>873</v>
      </c>
      <c r="F987" s="62"/>
    </row>
    <row r="988" spans="1:6" x14ac:dyDescent="0.35">
      <c r="A988" s="1">
        <v>20</v>
      </c>
      <c r="B988" s="1" t="s">
        <v>83</v>
      </c>
      <c r="C988" s="218">
        <v>44896</v>
      </c>
      <c r="D988" s="1">
        <v>31</v>
      </c>
      <c r="E988" s="1">
        <v>1017</v>
      </c>
      <c r="F988" s="62"/>
    </row>
    <row r="989" spans="1:6" x14ac:dyDescent="0.35">
      <c r="A989" s="1">
        <v>20</v>
      </c>
      <c r="B989" s="1" t="s">
        <v>83</v>
      </c>
      <c r="C989" s="218">
        <v>44897</v>
      </c>
      <c r="D989" s="1">
        <v>27</v>
      </c>
      <c r="E989" s="1">
        <v>567</v>
      </c>
      <c r="F989" s="62"/>
    </row>
    <row r="990" spans="1:6" x14ac:dyDescent="0.35">
      <c r="A990" s="1">
        <v>20</v>
      </c>
      <c r="B990" s="1" t="s">
        <v>83</v>
      </c>
      <c r="C990" s="218">
        <v>44899</v>
      </c>
      <c r="D990" s="1">
        <v>30</v>
      </c>
      <c r="E990" s="1">
        <v>702</v>
      </c>
      <c r="F990" s="62"/>
    </row>
    <row r="991" spans="1:6" x14ac:dyDescent="0.35">
      <c r="A991" s="1">
        <v>20</v>
      </c>
      <c r="B991" s="1" t="s">
        <v>83</v>
      </c>
      <c r="C991" s="218">
        <v>44900</v>
      </c>
      <c r="D991" s="1">
        <v>26</v>
      </c>
      <c r="E991" s="1">
        <v>657</v>
      </c>
      <c r="F991" s="62"/>
    </row>
    <row r="992" spans="1:6" x14ac:dyDescent="0.35">
      <c r="A992" s="1">
        <v>20</v>
      </c>
      <c r="B992" s="1" t="s">
        <v>83</v>
      </c>
      <c r="C992" s="218">
        <v>44901</v>
      </c>
      <c r="D992" s="1">
        <v>27</v>
      </c>
      <c r="E992" s="1">
        <v>783</v>
      </c>
      <c r="F992" s="62"/>
    </row>
    <row r="993" spans="1:6" x14ac:dyDescent="0.35">
      <c r="A993" s="1">
        <v>20</v>
      </c>
      <c r="B993" s="1" t="s">
        <v>83</v>
      </c>
      <c r="C993" s="218">
        <v>44902</v>
      </c>
      <c r="D993" s="1">
        <v>21</v>
      </c>
      <c r="E993" s="1">
        <v>756</v>
      </c>
      <c r="F993" s="62"/>
    </row>
    <row r="994" spans="1:6" x14ac:dyDescent="0.35">
      <c r="A994" s="1">
        <v>20</v>
      </c>
      <c r="B994" s="1" t="s">
        <v>83</v>
      </c>
      <c r="C994" s="218">
        <v>44904</v>
      </c>
      <c r="D994" s="1">
        <v>30</v>
      </c>
      <c r="E994" s="1">
        <v>783</v>
      </c>
      <c r="F994" s="62"/>
    </row>
    <row r="995" spans="1:6" x14ac:dyDescent="0.35">
      <c r="A995" s="1">
        <v>20</v>
      </c>
      <c r="B995" s="1" t="s">
        <v>83</v>
      </c>
      <c r="C995" s="218">
        <v>44905</v>
      </c>
      <c r="D995" s="1">
        <v>25</v>
      </c>
      <c r="E995" s="1">
        <v>639</v>
      </c>
      <c r="F995" s="62"/>
    </row>
    <row r="996" spans="1:6" x14ac:dyDescent="0.35">
      <c r="A996" s="1">
        <v>20</v>
      </c>
      <c r="B996" s="1" t="s">
        <v>83</v>
      </c>
      <c r="C996" s="218">
        <v>44906</v>
      </c>
      <c r="D996" s="1">
        <v>19</v>
      </c>
      <c r="E996" s="1">
        <v>639</v>
      </c>
      <c r="F996" s="62"/>
    </row>
    <row r="997" spans="1:6" x14ac:dyDescent="0.35">
      <c r="A997" s="1">
        <v>20</v>
      </c>
      <c r="B997" s="1" t="s">
        <v>83</v>
      </c>
      <c r="C997" s="218">
        <v>44907</v>
      </c>
      <c r="D997" s="1">
        <v>23</v>
      </c>
      <c r="E997" s="1">
        <v>630</v>
      </c>
      <c r="F997" s="62"/>
    </row>
    <row r="998" spans="1:6" x14ac:dyDescent="0.35">
      <c r="A998" s="1">
        <v>20</v>
      </c>
      <c r="B998" s="1" t="s">
        <v>83</v>
      </c>
      <c r="C998" s="218">
        <v>44908</v>
      </c>
      <c r="D998" s="1">
        <v>30</v>
      </c>
      <c r="E998" s="1">
        <v>783</v>
      </c>
      <c r="F998" s="62"/>
    </row>
    <row r="999" spans="1:6" x14ac:dyDescent="0.35">
      <c r="A999" s="1">
        <v>20</v>
      </c>
      <c r="B999" s="1" t="s">
        <v>83</v>
      </c>
      <c r="C999" s="218">
        <v>44909</v>
      </c>
      <c r="D999" s="1">
        <v>40</v>
      </c>
      <c r="E999" s="1">
        <v>828</v>
      </c>
      <c r="F999" s="62"/>
    </row>
    <row r="1000" spans="1:6" x14ac:dyDescent="0.35">
      <c r="A1000" s="1">
        <v>20</v>
      </c>
      <c r="B1000" s="1" t="s">
        <v>83</v>
      </c>
      <c r="C1000" s="218">
        <v>44910</v>
      </c>
      <c r="D1000" s="1">
        <v>25</v>
      </c>
      <c r="E1000" s="1">
        <v>882</v>
      </c>
      <c r="F1000" s="62"/>
    </row>
    <row r="1001" spans="1:6" x14ac:dyDescent="0.35">
      <c r="A1001" s="1">
        <v>20</v>
      </c>
      <c r="B1001" s="1" t="s">
        <v>83</v>
      </c>
      <c r="C1001" s="218">
        <v>44911</v>
      </c>
      <c r="D1001" s="1">
        <v>28</v>
      </c>
      <c r="E1001" s="1">
        <v>828</v>
      </c>
      <c r="F1001" s="62"/>
    </row>
    <row r="1002" spans="1:6" x14ac:dyDescent="0.35">
      <c r="A1002" s="1">
        <v>20</v>
      </c>
      <c r="B1002" s="1" t="s">
        <v>83</v>
      </c>
      <c r="C1002" s="218">
        <v>44912</v>
      </c>
      <c r="D1002" s="1">
        <v>29</v>
      </c>
      <c r="E1002" s="1">
        <v>711</v>
      </c>
      <c r="F1002" s="62"/>
    </row>
    <row r="1003" spans="1:6" x14ac:dyDescent="0.35">
      <c r="A1003" s="1">
        <v>20</v>
      </c>
      <c r="B1003" s="1" t="s">
        <v>83</v>
      </c>
      <c r="C1003" s="218">
        <v>44913</v>
      </c>
      <c r="D1003" s="1">
        <v>17</v>
      </c>
      <c r="E1003" s="1">
        <v>495</v>
      </c>
      <c r="F1003" s="62"/>
    </row>
    <row r="1004" spans="1:6" x14ac:dyDescent="0.35">
      <c r="A1004" s="1">
        <v>20</v>
      </c>
      <c r="B1004" s="1" t="s">
        <v>83</v>
      </c>
      <c r="C1004" s="218">
        <v>44915</v>
      </c>
      <c r="D1004" s="1">
        <v>22</v>
      </c>
      <c r="E1004" s="1">
        <v>612</v>
      </c>
      <c r="F1004" s="62"/>
    </row>
    <row r="1005" spans="1:6" x14ac:dyDescent="0.35">
      <c r="A1005" s="1">
        <v>20</v>
      </c>
      <c r="B1005" s="1" t="s">
        <v>83</v>
      </c>
      <c r="C1005" s="218">
        <v>44916</v>
      </c>
      <c r="D1005" s="1">
        <v>22</v>
      </c>
      <c r="E1005" s="1">
        <v>585</v>
      </c>
      <c r="F1005" s="62"/>
    </row>
    <row r="1006" spans="1:6" x14ac:dyDescent="0.35">
      <c r="A1006" s="1">
        <v>20</v>
      </c>
      <c r="B1006" s="1" t="s">
        <v>83</v>
      </c>
      <c r="C1006" s="218">
        <v>44917</v>
      </c>
      <c r="D1006" s="1">
        <v>26</v>
      </c>
      <c r="E1006" s="1">
        <v>657</v>
      </c>
      <c r="F1006" s="62"/>
    </row>
    <row r="1007" spans="1:6" x14ac:dyDescent="0.35">
      <c r="A1007" s="1">
        <v>20</v>
      </c>
      <c r="B1007" s="1" t="s">
        <v>83</v>
      </c>
      <c r="C1007" s="218">
        <v>44918</v>
      </c>
      <c r="D1007" s="1">
        <v>23</v>
      </c>
      <c r="E1007" s="1">
        <v>738</v>
      </c>
      <c r="F1007" s="62"/>
    </row>
    <row r="1008" spans="1:6" x14ac:dyDescent="0.35">
      <c r="A1008" s="1">
        <v>20</v>
      </c>
      <c r="B1008" s="1" t="s">
        <v>83</v>
      </c>
      <c r="C1008" s="218">
        <v>44919</v>
      </c>
      <c r="D1008" s="1">
        <v>29</v>
      </c>
      <c r="E1008" s="1">
        <v>684</v>
      </c>
      <c r="F1008" s="62"/>
    </row>
    <row r="1009" spans="1:6" x14ac:dyDescent="0.35">
      <c r="A1009" s="1">
        <v>20</v>
      </c>
      <c r="B1009" s="1" t="s">
        <v>83</v>
      </c>
      <c r="C1009" s="218">
        <v>44920</v>
      </c>
      <c r="D1009" s="1">
        <v>29</v>
      </c>
      <c r="E1009" s="1">
        <v>711</v>
      </c>
      <c r="F1009" s="62"/>
    </row>
    <row r="1010" spans="1:6" x14ac:dyDescent="0.35">
      <c r="A1010" s="1">
        <v>20</v>
      </c>
      <c r="B1010" s="1" t="s">
        <v>83</v>
      </c>
      <c r="C1010" s="218">
        <v>44921</v>
      </c>
      <c r="D1010" s="1">
        <v>23</v>
      </c>
      <c r="E1010" s="1">
        <v>684</v>
      </c>
      <c r="F1010" s="62"/>
    </row>
    <row r="1011" spans="1:6" x14ac:dyDescent="0.35">
      <c r="A1011" s="1">
        <v>20</v>
      </c>
      <c r="B1011" s="1" t="s">
        <v>83</v>
      </c>
      <c r="C1011" s="218">
        <v>44922</v>
      </c>
      <c r="D1011" s="1">
        <v>27</v>
      </c>
      <c r="E1011" s="1">
        <v>783</v>
      </c>
      <c r="F1011" s="62"/>
    </row>
    <row r="1012" spans="1:6" x14ac:dyDescent="0.35">
      <c r="A1012" s="1">
        <v>20</v>
      </c>
      <c r="B1012" s="1" t="s">
        <v>83</v>
      </c>
      <c r="C1012" s="218">
        <v>44923</v>
      </c>
      <c r="D1012" s="1">
        <v>26</v>
      </c>
      <c r="E1012" s="1">
        <v>738</v>
      </c>
      <c r="F1012" s="62"/>
    </row>
    <row r="1013" spans="1:6" x14ac:dyDescent="0.35">
      <c r="A1013" s="1">
        <v>20</v>
      </c>
      <c r="B1013" s="1" t="s">
        <v>83</v>
      </c>
      <c r="C1013" s="218">
        <v>44924</v>
      </c>
      <c r="D1013" s="1">
        <v>29</v>
      </c>
      <c r="E1013" s="1">
        <v>738</v>
      </c>
      <c r="F1013" s="62"/>
    </row>
    <row r="1014" spans="1:6" x14ac:dyDescent="0.35">
      <c r="A1014" s="1">
        <v>20</v>
      </c>
      <c r="B1014" s="1" t="s">
        <v>83</v>
      </c>
      <c r="C1014" s="218">
        <v>44925</v>
      </c>
      <c r="D1014" s="1">
        <v>38</v>
      </c>
      <c r="E1014" s="1">
        <v>900</v>
      </c>
      <c r="F1014" s="62"/>
    </row>
    <row r="1015" spans="1:6" x14ac:dyDescent="0.35">
      <c r="A1015" s="1">
        <v>20</v>
      </c>
      <c r="B1015" s="1" t="s">
        <v>83</v>
      </c>
      <c r="C1015" s="218">
        <v>44926</v>
      </c>
      <c r="D1015" s="1">
        <v>36</v>
      </c>
      <c r="E1015" s="1">
        <v>1215</v>
      </c>
      <c r="F1015" s="62"/>
    </row>
    <row r="1016" spans="1:6" x14ac:dyDescent="0.35">
      <c r="A1016" s="1">
        <v>20</v>
      </c>
      <c r="B1016" s="1" t="s">
        <v>83</v>
      </c>
      <c r="C1016" s="218">
        <v>44927</v>
      </c>
      <c r="D1016" s="1">
        <v>22</v>
      </c>
      <c r="E1016" s="1">
        <v>612</v>
      </c>
      <c r="F1016" s="62"/>
    </row>
    <row r="1017" spans="1:6" x14ac:dyDescent="0.35">
      <c r="A1017" s="1">
        <v>20</v>
      </c>
      <c r="B1017" s="1" t="s">
        <v>83</v>
      </c>
      <c r="C1017" s="218">
        <v>44928</v>
      </c>
      <c r="D1017" s="1">
        <v>7</v>
      </c>
      <c r="E1017" s="1">
        <v>180</v>
      </c>
      <c r="F1017" s="62"/>
    </row>
    <row r="1018" spans="1:6" x14ac:dyDescent="0.35">
      <c r="A1018" s="1">
        <v>20</v>
      </c>
      <c r="B1018" s="1" t="s">
        <v>83</v>
      </c>
      <c r="C1018" s="218">
        <v>44929</v>
      </c>
      <c r="D1018" s="1">
        <v>48</v>
      </c>
      <c r="E1018" s="1">
        <v>1161</v>
      </c>
      <c r="F1018" s="62"/>
    </row>
    <row r="1019" spans="1:6" x14ac:dyDescent="0.35">
      <c r="A1019" s="1">
        <v>20</v>
      </c>
      <c r="B1019" s="1" t="s">
        <v>83</v>
      </c>
      <c r="C1019" s="218">
        <v>44930</v>
      </c>
      <c r="D1019" s="1">
        <v>38</v>
      </c>
      <c r="E1019" s="1">
        <v>900</v>
      </c>
      <c r="F1019" s="62"/>
    </row>
    <row r="1020" spans="1:6" x14ac:dyDescent="0.35">
      <c r="A1020" s="1">
        <v>20</v>
      </c>
      <c r="B1020" s="1" t="s">
        <v>83</v>
      </c>
      <c r="C1020" s="218">
        <v>44931</v>
      </c>
      <c r="D1020" s="1">
        <v>44</v>
      </c>
      <c r="E1020" s="1">
        <v>1062</v>
      </c>
      <c r="F1020" s="62"/>
    </row>
    <row r="1021" spans="1:6" x14ac:dyDescent="0.35">
      <c r="A1021" s="1">
        <v>20</v>
      </c>
      <c r="B1021" s="1" t="s">
        <v>83</v>
      </c>
      <c r="C1021" s="218">
        <v>44932</v>
      </c>
      <c r="D1021" s="1">
        <v>36</v>
      </c>
      <c r="E1021" s="1">
        <v>1053</v>
      </c>
      <c r="F1021" s="62"/>
    </row>
    <row r="1022" spans="1:6" x14ac:dyDescent="0.35">
      <c r="A1022" s="1">
        <v>20</v>
      </c>
      <c r="B1022" s="1" t="s">
        <v>83</v>
      </c>
      <c r="C1022" s="218">
        <v>44933</v>
      </c>
      <c r="D1022" s="1">
        <v>30</v>
      </c>
      <c r="E1022" s="1">
        <v>783</v>
      </c>
      <c r="F1022" s="62"/>
    </row>
    <row r="1023" spans="1:6" x14ac:dyDescent="0.35">
      <c r="A1023" s="1">
        <v>20</v>
      </c>
      <c r="B1023" s="1" t="s">
        <v>83</v>
      </c>
      <c r="C1023" s="218">
        <v>44934</v>
      </c>
      <c r="D1023" s="1">
        <v>29</v>
      </c>
      <c r="E1023" s="1">
        <v>738</v>
      </c>
      <c r="F1023" s="62"/>
    </row>
    <row r="1024" spans="1:6" x14ac:dyDescent="0.35">
      <c r="A1024" s="1">
        <v>20</v>
      </c>
      <c r="B1024" s="1" t="s">
        <v>83</v>
      </c>
      <c r="C1024" s="218">
        <v>44935</v>
      </c>
      <c r="D1024" s="1">
        <v>26</v>
      </c>
      <c r="E1024" s="1">
        <v>684</v>
      </c>
      <c r="F1024" s="62"/>
    </row>
    <row r="1025" spans="1:6" x14ac:dyDescent="0.35">
      <c r="A1025" s="1">
        <v>20</v>
      </c>
      <c r="B1025" s="1" t="s">
        <v>83</v>
      </c>
      <c r="C1025" s="218">
        <v>44936</v>
      </c>
      <c r="D1025" s="1">
        <v>28</v>
      </c>
      <c r="E1025" s="1">
        <v>801</v>
      </c>
      <c r="F1025" s="62"/>
    </row>
    <row r="1026" spans="1:6" x14ac:dyDescent="0.35">
      <c r="A1026" s="1">
        <v>20</v>
      </c>
      <c r="B1026" s="1" t="s">
        <v>83</v>
      </c>
      <c r="C1026" s="218">
        <v>44937</v>
      </c>
      <c r="D1026" s="1">
        <v>31</v>
      </c>
      <c r="E1026" s="1">
        <v>801</v>
      </c>
      <c r="F1026" s="62"/>
    </row>
    <row r="1027" spans="1:6" x14ac:dyDescent="0.35">
      <c r="A1027" s="1">
        <v>20</v>
      </c>
      <c r="B1027" s="1" t="s">
        <v>83</v>
      </c>
      <c r="C1027" s="218">
        <v>44938</v>
      </c>
      <c r="D1027" s="1">
        <v>31</v>
      </c>
      <c r="E1027" s="1">
        <v>720</v>
      </c>
      <c r="F1027" s="62"/>
    </row>
    <row r="1028" spans="1:6" x14ac:dyDescent="0.35">
      <c r="A1028" s="1">
        <v>20</v>
      </c>
      <c r="B1028" s="1" t="s">
        <v>83</v>
      </c>
      <c r="C1028" s="218">
        <v>44939</v>
      </c>
      <c r="D1028" s="1">
        <v>33</v>
      </c>
      <c r="E1028" s="1">
        <v>837</v>
      </c>
      <c r="F1028" s="62"/>
    </row>
    <row r="1029" spans="1:6" x14ac:dyDescent="0.35">
      <c r="A1029" s="1">
        <v>20</v>
      </c>
      <c r="B1029" s="1" t="s">
        <v>83</v>
      </c>
      <c r="C1029" s="218">
        <v>44940</v>
      </c>
      <c r="D1029" s="1">
        <v>31</v>
      </c>
      <c r="E1029" s="1">
        <v>882</v>
      </c>
      <c r="F1029" s="62"/>
    </row>
    <row r="1030" spans="1:6" x14ac:dyDescent="0.35">
      <c r="A1030" s="1">
        <v>20</v>
      </c>
      <c r="B1030" s="1" t="s">
        <v>83</v>
      </c>
      <c r="C1030" s="218">
        <v>44941</v>
      </c>
      <c r="D1030" s="1">
        <v>33</v>
      </c>
      <c r="E1030" s="1">
        <v>675</v>
      </c>
      <c r="F1030" s="62"/>
    </row>
    <row r="1031" spans="1:6" x14ac:dyDescent="0.35">
      <c r="A1031" s="1">
        <v>20</v>
      </c>
      <c r="B1031" s="1" t="s">
        <v>83</v>
      </c>
      <c r="C1031" s="218">
        <v>44942</v>
      </c>
      <c r="D1031" s="1">
        <v>36</v>
      </c>
      <c r="E1031" s="1">
        <v>918</v>
      </c>
      <c r="F1031" s="62"/>
    </row>
    <row r="1032" spans="1:6" x14ac:dyDescent="0.35">
      <c r="A1032" s="1">
        <v>20</v>
      </c>
      <c r="B1032" s="1" t="s">
        <v>83</v>
      </c>
      <c r="C1032" s="218">
        <v>44943</v>
      </c>
      <c r="D1032" s="1">
        <v>31</v>
      </c>
      <c r="E1032" s="1">
        <v>936</v>
      </c>
      <c r="F1032" s="62"/>
    </row>
    <row r="1033" spans="1:6" x14ac:dyDescent="0.35">
      <c r="A1033" s="1">
        <v>20</v>
      </c>
      <c r="B1033" s="1" t="s">
        <v>83</v>
      </c>
      <c r="C1033" s="218">
        <v>44944</v>
      </c>
      <c r="D1033" s="1">
        <v>40</v>
      </c>
      <c r="E1033" s="1">
        <v>1017</v>
      </c>
      <c r="F1033" s="62"/>
    </row>
    <row r="1034" spans="1:6" x14ac:dyDescent="0.35">
      <c r="A1034" s="1">
        <v>20</v>
      </c>
      <c r="B1034" s="1" t="s">
        <v>83</v>
      </c>
      <c r="C1034" s="218">
        <v>44945</v>
      </c>
      <c r="D1034" s="1">
        <v>33</v>
      </c>
      <c r="E1034" s="1">
        <v>918</v>
      </c>
      <c r="F1034" s="62"/>
    </row>
    <row r="1035" spans="1:6" x14ac:dyDescent="0.35">
      <c r="A1035" s="1">
        <v>20</v>
      </c>
      <c r="B1035" s="1" t="s">
        <v>83</v>
      </c>
      <c r="C1035" s="218">
        <v>44946</v>
      </c>
      <c r="D1035" s="1">
        <v>19</v>
      </c>
      <c r="E1035" s="1">
        <v>612</v>
      </c>
      <c r="F1035" s="62"/>
    </row>
    <row r="1036" spans="1:6" x14ac:dyDescent="0.35">
      <c r="A1036" s="1">
        <v>20</v>
      </c>
      <c r="B1036" s="1" t="s">
        <v>83</v>
      </c>
      <c r="C1036" s="218">
        <v>44947</v>
      </c>
      <c r="D1036" s="1">
        <v>39</v>
      </c>
      <c r="E1036" s="1">
        <v>1044</v>
      </c>
      <c r="F1036" s="62"/>
    </row>
    <row r="1037" spans="1:6" x14ac:dyDescent="0.35">
      <c r="A1037" s="1">
        <v>20</v>
      </c>
      <c r="B1037" s="1" t="s">
        <v>83</v>
      </c>
      <c r="C1037" s="218">
        <v>44948</v>
      </c>
      <c r="D1037" s="1">
        <v>31</v>
      </c>
      <c r="E1037" s="1">
        <v>936</v>
      </c>
      <c r="F1037" s="62"/>
    </row>
    <row r="1038" spans="1:6" x14ac:dyDescent="0.35">
      <c r="A1038" s="1">
        <v>20</v>
      </c>
      <c r="B1038" s="1" t="s">
        <v>83</v>
      </c>
      <c r="C1038" s="218">
        <v>44949</v>
      </c>
      <c r="D1038" s="1">
        <v>9</v>
      </c>
      <c r="E1038" s="1">
        <v>270</v>
      </c>
      <c r="F1038" s="62"/>
    </row>
    <row r="1039" spans="1:6" x14ac:dyDescent="0.35">
      <c r="A1039" s="1">
        <v>20</v>
      </c>
      <c r="B1039" s="1" t="s">
        <v>83</v>
      </c>
      <c r="C1039" s="218">
        <v>44950</v>
      </c>
      <c r="D1039" s="1">
        <v>38</v>
      </c>
      <c r="E1039" s="1">
        <v>981</v>
      </c>
      <c r="F1039" s="62"/>
    </row>
    <row r="1040" spans="1:6" x14ac:dyDescent="0.35">
      <c r="A1040" s="1">
        <v>20</v>
      </c>
      <c r="B1040" s="1" t="s">
        <v>83</v>
      </c>
      <c r="C1040" s="218">
        <v>44951</v>
      </c>
      <c r="D1040" s="1">
        <v>33</v>
      </c>
      <c r="E1040" s="1">
        <v>918</v>
      </c>
      <c r="F1040" s="62"/>
    </row>
    <row r="1041" spans="1:6" x14ac:dyDescent="0.35">
      <c r="A1041" s="1">
        <v>20</v>
      </c>
      <c r="B1041" s="1" t="s">
        <v>83</v>
      </c>
      <c r="C1041" s="218">
        <v>44952</v>
      </c>
      <c r="D1041" s="1">
        <v>4</v>
      </c>
      <c r="E1041" s="1">
        <v>99</v>
      </c>
      <c r="F1041" s="62"/>
    </row>
    <row r="1042" spans="1:6" x14ac:dyDescent="0.35">
      <c r="A1042" s="1">
        <v>20</v>
      </c>
      <c r="B1042" s="1" t="s">
        <v>83</v>
      </c>
      <c r="C1042" s="218">
        <v>44953</v>
      </c>
      <c r="D1042" s="1">
        <v>26</v>
      </c>
      <c r="E1042" s="1">
        <v>711</v>
      </c>
      <c r="F1042" s="62"/>
    </row>
    <row r="1043" spans="1:6" x14ac:dyDescent="0.35">
      <c r="A1043" s="1">
        <v>20</v>
      </c>
      <c r="B1043" s="1" t="s">
        <v>83</v>
      </c>
      <c r="C1043" s="218">
        <v>44954</v>
      </c>
      <c r="D1043" s="1">
        <v>23</v>
      </c>
      <c r="E1043" s="1">
        <v>630</v>
      </c>
      <c r="F1043" s="62"/>
    </row>
    <row r="1044" spans="1:6" x14ac:dyDescent="0.35">
      <c r="A1044" s="1">
        <v>20</v>
      </c>
      <c r="B1044" s="1" t="s">
        <v>83</v>
      </c>
      <c r="C1044" s="218">
        <v>44955</v>
      </c>
      <c r="D1044" s="1">
        <v>21</v>
      </c>
      <c r="E1044" s="1">
        <v>702</v>
      </c>
      <c r="F1044" s="62"/>
    </row>
    <row r="1045" spans="1:6" x14ac:dyDescent="0.35">
      <c r="A1045" s="1">
        <v>20</v>
      </c>
      <c r="B1045" s="1" t="s">
        <v>83</v>
      </c>
      <c r="C1045" s="218">
        <v>44956</v>
      </c>
      <c r="D1045" s="1">
        <v>37</v>
      </c>
      <c r="E1045" s="1">
        <v>1017</v>
      </c>
      <c r="F1045" s="62"/>
    </row>
    <row r="1046" spans="1:6" x14ac:dyDescent="0.35">
      <c r="A1046" s="1">
        <v>21</v>
      </c>
      <c r="B1046" s="1" t="s">
        <v>84</v>
      </c>
      <c r="C1046" s="218">
        <v>44878</v>
      </c>
      <c r="D1046" s="1">
        <v>16</v>
      </c>
      <c r="E1046" s="1">
        <v>288</v>
      </c>
      <c r="F1046" s="62"/>
    </row>
    <row r="1047" spans="1:6" x14ac:dyDescent="0.35">
      <c r="A1047" s="1">
        <v>21</v>
      </c>
      <c r="B1047" s="1" t="s">
        <v>84</v>
      </c>
      <c r="C1047" s="218">
        <v>44879</v>
      </c>
      <c r="D1047" s="1">
        <v>14</v>
      </c>
      <c r="E1047" s="1">
        <v>306</v>
      </c>
      <c r="F1047" s="62"/>
    </row>
    <row r="1048" spans="1:6" x14ac:dyDescent="0.35">
      <c r="A1048" s="1">
        <v>21</v>
      </c>
      <c r="B1048" s="1" t="s">
        <v>84</v>
      </c>
      <c r="C1048" s="218">
        <v>44880</v>
      </c>
      <c r="D1048" s="1">
        <v>22</v>
      </c>
      <c r="E1048" s="1">
        <v>504</v>
      </c>
      <c r="F1048" s="62"/>
    </row>
    <row r="1049" spans="1:6" x14ac:dyDescent="0.35">
      <c r="A1049" s="1">
        <v>21</v>
      </c>
      <c r="B1049" s="1" t="s">
        <v>84</v>
      </c>
      <c r="C1049" s="218">
        <v>44881</v>
      </c>
      <c r="D1049" s="1">
        <v>31</v>
      </c>
      <c r="E1049" s="1">
        <v>693</v>
      </c>
      <c r="F1049" s="62"/>
    </row>
    <row r="1050" spans="1:6" x14ac:dyDescent="0.35">
      <c r="A1050" s="1">
        <v>21</v>
      </c>
      <c r="B1050" s="1" t="s">
        <v>84</v>
      </c>
      <c r="C1050" s="218">
        <v>44882</v>
      </c>
      <c r="D1050" s="1">
        <v>30</v>
      </c>
      <c r="E1050" s="1">
        <v>891</v>
      </c>
      <c r="F1050" s="62"/>
    </row>
    <row r="1051" spans="1:6" x14ac:dyDescent="0.35">
      <c r="A1051" s="1">
        <v>21</v>
      </c>
      <c r="B1051" s="1" t="s">
        <v>84</v>
      </c>
      <c r="C1051" s="218">
        <v>44883</v>
      </c>
      <c r="D1051" s="1">
        <v>20</v>
      </c>
      <c r="E1051" s="1">
        <v>576</v>
      </c>
      <c r="F1051" s="62"/>
    </row>
    <row r="1052" spans="1:6" x14ac:dyDescent="0.35">
      <c r="A1052" s="1">
        <v>21</v>
      </c>
      <c r="B1052" s="1" t="s">
        <v>84</v>
      </c>
      <c r="C1052" s="218">
        <v>44884</v>
      </c>
      <c r="D1052" s="1">
        <v>12</v>
      </c>
      <c r="E1052" s="1">
        <v>297</v>
      </c>
      <c r="F1052" s="62"/>
    </row>
    <row r="1053" spans="1:6" x14ac:dyDescent="0.35">
      <c r="A1053" s="1">
        <v>21</v>
      </c>
      <c r="B1053" s="1" t="s">
        <v>84</v>
      </c>
      <c r="C1053" s="218">
        <v>44885</v>
      </c>
      <c r="D1053" s="1">
        <v>13</v>
      </c>
      <c r="E1053" s="1">
        <v>558</v>
      </c>
      <c r="F1053" s="62"/>
    </row>
    <row r="1054" spans="1:6" x14ac:dyDescent="0.35">
      <c r="A1054" s="1">
        <v>21</v>
      </c>
      <c r="B1054" s="1" t="s">
        <v>84</v>
      </c>
      <c r="C1054" s="218">
        <v>44886</v>
      </c>
      <c r="D1054" s="1">
        <v>21</v>
      </c>
      <c r="E1054" s="1">
        <v>675</v>
      </c>
      <c r="F1054" s="62"/>
    </row>
    <row r="1055" spans="1:6" x14ac:dyDescent="0.35">
      <c r="A1055" s="1">
        <v>21</v>
      </c>
      <c r="B1055" s="1" t="s">
        <v>84</v>
      </c>
      <c r="C1055" s="218">
        <v>44887</v>
      </c>
      <c r="D1055" s="1">
        <v>25</v>
      </c>
      <c r="E1055" s="1">
        <v>531</v>
      </c>
      <c r="F1055" s="62"/>
    </row>
    <row r="1056" spans="1:6" x14ac:dyDescent="0.35">
      <c r="A1056" s="1">
        <v>21</v>
      </c>
      <c r="B1056" s="1" t="s">
        <v>84</v>
      </c>
      <c r="C1056" s="218">
        <v>44888</v>
      </c>
      <c r="D1056" s="1">
        <v>24</v>
      </c>
      <c r="E1056" s="1">
        <v>675</v>
      </c>
      <c r="F1056" s="62"/>
    </row>
    <row r="1057" spans="1:6" x14ac:dyDescent="0.35">
      <c r="A1057" s="1">
        <v>21</v>
      </c>
      <c r="B1057" s="1" t="s">
        <v>84</v>
      </c>
      <c r="C1057" s="218">
        <v>44889</v>
      </c>
      <c r="D1057" s="1">
        <v>38</v>
      </c>
      <c r="E1057" s="1">
        <v>927</v>
      </c>
      <c r="F1057" s="62"/>
    </row>
    <row r="1058" spans="1:6" x14ac:dyDescent="0.35">
      <c r="A1058" s="1">
        <v>21</v>
      </c>
      <c r="B1058" s="1" t="s">
        <v>84</v>
      </c>
      <c r="C1058" s="218">
        <v>44890</v>
      </c>
      <c r="D1058" s="1">
        <v>48</v>
      </c>
      <c r="E1058" s="1">
        <v>999</v>
      </c>
      <c r="F1058" s="62"/>
    </row>
    <row r="1059" spans="1:6" x14ac:dyDescent="0.35">
      <c r="A1059" s="1">
        <v>21</v>
      </c>
      <c r="B1059" s="1" t="s">
        <v>84</v>
      </c>
      <c r="C1059" s="218">
        <v>44891</v>
      </c>
      <c r="D1059" s="1">
        <v>48</v>
      </c>
      <c r="E1059" s="1">
        <v>999</v>
      </c>
      <c r="F1059" s="62"/>
    </row>
    <row r="1060" spans="1:6" x14ac:dyDescent="0.35">
      <c r="A1060" s="1">
        <v>21</v>
      </c>
      <c r="B1060" s="1" t="s">
        <v>84</v>
      </c>
      <c r="C1060" s="218">
        <v>44892</v>
      </c>
      <c r="D1060" s="1">
        <v>30</v>
      </c>
      <c r="E1060" s="1">
        <v>1107</v>
      </c>
      <c r="F1060" s="62"/>
    </row>
    <row r="1061" spans="1:6" x14ac:dyDescent="0.35">
      <c r="A1061" s="1">
        <v>21</v>
      </c>
      <c r="B1061" s="1" t="s">
        <v>84</v>
      </c>
      <c r="C1061" s="218">
        <v>44893</v>
      </c>
      <c r="D1061" s="1">
        <v>31</v>
      </c>
      <c r="E1061" s="1">
        <v>990</v>
      </c>
      <c r="F1061" s="62"/>
    </row>
    <row r="1062" spans="1:6" x14ac:dyDescent="0.35">
      <c r="A1062" s="1">
        <v>21</v>
      </c>
      <c r="B1062" s="1" t="s">
        <v>84</v>
      </c>
      <c r="C1062" s="218">
        <v>44894</v>
      </c>
      <c r="D1062" s="1">
        <v>39</v>
      </c>
      <c r="E1062" s="1">
        <v>1377</v>
      </c>
      <c r="F1062" s="62"/>
    </row>
    <row r="1063" spans="1:6" x14ac:dyDescent="0.35">
      <c r="A1063" s="1">
        <v>21</v>
      </c>
      <c r="B1063" s="1" t="s">
        <v>84</v>
      </c>
      <c r="C1063" s="218">
        <v>44895</v>
      </c>
      <c r="D1063" s="1">
        <v>42</v>
      </c>
      <c r="E1063" s="1">
        <v>999</v>
      </c>
      <c r="F1063" s="62"/>
    </row>
    <row r="1064" spans="1:6" x14ac:dyDescent="0.35">
      <c r="A1064" s="1">
        <v>21</v>
      </c>
      <c r="B1064" s="1" t="s">
        <v>84</v>
      </c>
      <c r="C1064" s="218">
        <v>44896</v>
      </c>
      <c r="D1064" s="1">
        <v>30</v>
      </c>
      <c r="E1064" s="1">
        <v>945</v>
      </c>
      <c r="F1064" s="62"/>
    </row>
    <row r="1065" spans="1:6" x14ac:dyDescent="0.35">
      <c r="A1065" s="1">
        <v>21</v>
      </c>
      <c r="B1065" s="1" t="s">
        <v>84</v>
      </c>
      <c r="C1065" s="218">
        <v>44897</v>
      </c>
      <c r="D1065" s="1">
        <v>33</v>
      </c>
      <c r="E1065" s="1">
        <v>972</v>
      </c>
      <c r="F1065" s="62"/>
    </row>
    <row r="1066" spans="1:6" x14ac:dyDescent="0.35">
      <c r="A1066" s="1">
        <v>21</v>
      </c>
      <c r="B1066" s="1" t="s">
        <v>84</v>
      </c>
      <c r="C1066" s="218">
        <v>44898</v>
      </c>
      <c r="D1066" s="1">
        <v>24</v>
      </c>
      <c r="E1066" s="1">
        <v>756</v>
      </c>
      <c r="F1066" s="62"/>
    </row>
    <row r="1067" spans="1:6" x14ac:dyDescent="0.35">
      <c r="A1067" s="1">
        <v>21</v>
      </c>
      <c r="B1067" s="1" t="s">
        <v>84</v>
      </c>
      <c r="C1067" s="218">
        <v>44899</v>
      </c>
      <c r="D1067" s="1">
        <v>26</v>
      </c>
      <c r="E1067" s="1">
        <v>792</v>
      </c>
      <c r="F1067" s="62"/>
    </row>
    <row r="1068" spans="1:6" x14ac:dyDescent="0.35">
      <c r="A1068" s="1">
        <v>21</v>
      </c>
      <c r="B1068" s="1" t="s">
        <v>84</v>
      </c>
      <c r="C1068" s="218">
        <v>44900</v>
      </c>
      <c r="D1068" s="1">
        <v>27</v>
      </c>
      <c r="E1068" s="1">
        <v>891</v>
      </c>
      <c r="F1068" s="62"/>
    </row>
    <row r="1069" spans="1:6" x14ac:dyDescent="0.35">
      <c r="A1069" s="1">
        <v>21</v>
      </c>
      <c r="B1069" s="1" t="s">
        <v>84</v>
      </c>
      <c r="C1069" s="218">
        <v>44901</v>
      </c>
      <c r="D1069" s="1">
        <v>26</v>
      </c>
      <c r="E1069" s="1">
        <v>1035</v>
      </c>
      <c r="F1069" s="62"/>
    </row>
    <row r="1070" spans="1:6" x14ac:dyDescent="0.35">
      <c r="A1070" s="1">
        <v>21</v>
      </c>
      <c r="B1070" s="1" t="s">
        <v>84</v>
      </c>
      <c r="C1070" s="218">
        <v>44902</v>
      </c>
      <c r="D1070" s="1">
        <v>30</v>
      </c>
      <c r="E1070" s="1">
        <v>1053</v>
      </c>
      <c r="F1070" s="62"/>
    </row>
    <row r="1071" spans="1:6" x14ac:dyDescent="0.35">
      <c r="A1071" s="1">
        <v>21</v>
      </c>
      <c r="B1071" s="1" t="s">
        <v>84</v>
      </c>
      <c r="C1071" s="218">
        <v>44903</v>
      </c>
      <c r="D1071" s="1">
        <v>27</v>
      </c>
      <c r="E1071" s="1">
        <v>918</v>
      </c>
      <c r="F1071" s="62"/>
    </row>
    <row r="1072" spans="1:6" x14ac:dyDescent="0.35">
      <c r="A1072" s="1">
        <v>21</v>
      </c>
      <c r="B1072" s="1" t="s">
        <v>84</v>
      </c>
      <c r="C1072" s="218">
        <v>44904</v>
      </c>
      <c r="D1072" s="1">
        <v>34</v>
      </c>
      <c r="E1072" s="1">
        <v>1044</v>
      </c>
      <c r="F1072" s="62"/>
    </row>
    <row r="1073" spans="1:6" x14ac:dyDescent="0.35">
      <c r="A1073" s="1">
        <v>21</v>
      </c>
      <c r="B1073" s="1" t="s">
        <v>84</v>
      </c>
      <c r="C1073" s="218">
        <v>44905</v>
      </c>
      <c r="D1073" s="1">
        <v>34</v>
      </c>
      <c r="E1073" s="1">
        <v>909</v>
      </c>
      <c r="F1073" s="62"/>
    </row>
    <row r="1074" spans="1:6" x14ac:dyDescent="0.35">
      <c r="A1074" s="1">
        <v>21</v>
      </c>
      <c r="B1074" s="1" t="s">
        <v>84</v>
      </c>
      <c r="C1074" s="218">
        <v>44906</v>
      </c>
      <c r="D1074" s="1">
        <v>20</v>
      </c>
      <c r="E1074" s="1">
        <v>630</v>
      </c>
      <c r="F1074" s="62"/>
    </row>
    <row r="1075" spans="1:6" x14ac:dyDescent="0.35">
      <c r="A1075" s="1">
        <v>21</v>
      </c>
      <c r="B1075" s="1" t="s">
        <v>84</v>
      </c>
      <c r="C1075" s="218">
        <v>44907</v>
      </c>
      <c r="D1075" s="1">
        <v>22</v>
      </c>
      <c r="E1075" s="1">
        <v>909</v>
      </c>
      <c r="F1075" s="62"/>
    </row>
    <row r="1076" spans="1:6" x14ac:dyDescent="0.35">
      <c r="A1076" s="1">
        <v>21</v>
      </c>
      <c r="B1076" s="1" t="s">
        <v>84</v>
      </c>
      <c r="C1076" s="218">
        <v>44908</v>
      </c>
      <c r="D1076" s="1">
        <v>29</v>
      </c>
      <c r="E1076" s="1">
        <v>981</v>
      </c>
      <c r="F1076" s="62"/>
    </row>
    <row r="1077" spans="1:6" x14ac:dyDescent="0.35">
      <c r="A1077" s="1">
        <v>21</v>
      </c>
      <c r="B1077" s="1" t="s">
        <v>84</v>
      </c>
      <c r="C1077" s="218">
        <v>44909</v>
      </c>
      <c r="D1077" s="1">
        <v>40</v>
      </c>
      <c r="E1077" s="1">
        <v>1044</v>
      </c>
      <c r="F1077" s="62"/>
    </row>
    <row r="1078" spans="1:6" x14ac:dyDescent="0.35">
      <c r="A1078" s="1">
        <v>21</v>
      </c>
      <c r="B1078" s="1" t="s">
        <v>84</v>
      </c>
      <c r="C1078" s="218">
        <v>44910</v>
      </c>
      <c r="D1078" s="1">
        <v>29</v>
      </c>
      <c r="E1078" s="1">
        <v>846</v>
      </c>
      <c r="F1078" s="62"/>
    </row>
    <row r="1079" spans="1:6" x14ac:dyDescent="0.35">
      <c r="A1079" s="1">
        <v>21</v>
      </c>
      <c r="B1079" s="1" t="s">
        <v>84</v>
      </c>
      <c r="C1079" s="218">
        <v>44911</v>
      </c>
      <c r="D1079" s="1">
        <v>34</v>
      </c>
      <c r="E1079" s="1">
        <v>882</v>
      </c>
      <c r="F1079" s="62"/>
    </row>
    <row r="1080" spans="1:6" x14ac:dyDescent="0.35">
      <c r="A1080" s="1">
        <v>21</v>
      </c>
      <c r="B1080" s="1" t="s">
        <v>84</v>
      </c>
      <c r="C1080" s="218">
        <v>44912</v>
      </c>
      <c r="D1080" s="1">
        <v>24</v>
      </c>
      <c r="E1080" s="1">
        <v>999</v>
      </c>
      <c r="F1080" s="62"/>
    </row>
    <row r="1081" spans="1:6" x14ac:dyDescent="0.35">
      <c r="A1081" s="1">
        <v>21</v>
      </c>
      <c r="B1081" s="1" t="s">
        <v>84</v>
      </c>
      <c r="C1081" s="218">
        <v>44913</v>
      </c>
      <c r="D1081" s="1">
        <v>32</v>
      </c>
      <c r="E1081" s="1">
        <v>846</v>
      </c>
      <c r="F1081" s="62"/>
    </row>
    <row r="1082" spans="1:6" x14ac:dyDescent="0.35">
      <c r="A1082" s="1">
        <v>21</v>
      </c>
      <c r="B1082" s="1" t="s">
        <v>84</v>
      </c>
      <c r="C1082" s="218">
        <v>44914</v>
      </c>
      <c r="D1082" s="1">
        <v>30</v>
      </c>
      <c r="E1082" s="1">
        <v>972</v>
      </c>
      <c r="F1082" s="62"/>
    </row>
    <row r="1083" spans="1:6" x14ac:dyDescent="0.35">
      <c r="A1083" s="1">
        <v>21</v>
      </c>
      <c r="B1083" s="1" t="s">
        <v>84</v>
      </c>
      <c r="C1083" s="218">
        <v>44915</v>
      </c>
      <c r="D1083" s="1">
        <v>27</v>
      </c>
      <c r="E1083" s="1">
        <v>918</v>
      </c>
      <c r="F1083" s="62"/>
    </row>
    <row r="1084" spans="1:6" x14ac:dyDescent="0.35">
      <c r="A1084" s="1">
        <v>21</v>
      </c>
      <c r="B1084" s="1" t="s">
        <v>84</v>
      </c>
      <c r="C1084" s="218">
        <v>44916</v>
      </c>
      <c r="D1084" s="1">
        <v>30</v>
      </c>
      <c r="E1084" s="1">
        <v>945</v>
      </c>
      <c r="F1084" s="62"/>
    </row>
    <row r="1085" spans="1:6" x14ac:dyDescent="0.35">
      <c r="A1085" s="1">
        <v>21</v>
      </c>
      <c r="B1085" s="1" t="s">
        <v>84</v>
      </c>
      <c r="C1085" s="218">
        <v>44917</v>
      </c>
      <c r="D1085" s="1">
        <v>30</v>
      </c>
      <c r="E1085" s="1">
        <v>972</v>
      </c>
      <c r="F1085" s="62"/>
    </row>
    <row r="1086" spans="1:6" x14ac:dyDescent="0.35">
      <c r="A1086" s="1">
        <v>21</v>
      </c>
      <c r="B1086" s="1" t="s">
        <v>84</v>
      </c>
      <c r="C1086" s="218">
        <v>44918</v>
      </c>
      <c r="D1086" s="1">
        <v>35</v>
      </c>
      <c r="E1086" s="1">
        <v>900</v>
      </c>
      <c r="F1086" s="62"/>
    </row>
    <row r="1087" spans="1:6" x14ac:dyDescent="0.35">
      <c r="A1087" s="1">
        <v>21</v>
      </c>
      <c r="B1087" s="1" t="s">
        <v>84</v>
      </c>
      <c r="C1087" s="218">
        <v>44919</v>
      </c>
      <c r="D1087" s="1">
        <v>44</v>
      </c>
      <c r="E1087" s="1">
        <v>1224</v>
      </c>
      <c r="F1087" s="62"/>
    </row>
    <row r="1088" spans="1:6" x14ac:dyDescent="0.35">
      <c r="A1088" s="1">
        <v>21</v>
      </c>
      <c r="B1088" s="1" t="s">
        <v>84</v>
      </c>
      <c r="C1088" s="218">
        <v>44920</v>
      </c>
      <c r="D1088" s="1">
        <v>35</v>
      </c>
      <c r="E1088" s="1">
        <v>954</v>
      </c>
      <c r="F1088" s="62"/>
    </row>
    <row r="1089" spans="1:6" x14ac:dyDescent="0.35">
      <c r="A1089" s="1">
        <v>21</v>
      </c>
      <c r="B1089" s="1" t="s">
        <v>84</v>
      </c>
      <c r="C1089" s="218">
        <v>44921</v>
      </c>
      <c r="D1089" s="1">
        <v>32</v>
      </c>
      <c r="E1089" s="1">
        <v>1062</v>
      </c>
      <c r="F1089" s="62"/>
    </row>
    <row r="1090" spans="1:6" x14ac:dyDescent="0.35">
      <c r="A1090" s="1">
        <v>21</v>
      </c>
      <c r="B1090" s="1" t="s">
        <v>84</v>
      </c>
      <c r="C1090" s="218">
        <v>44922</v>
      </c>
      <c r="D1090" s="1">
        <v>34</v>
      </c>
      <c r="E1090" s="1">
        <v>1044</v>
      </c>
      <c r="F1090" s="62"/>
    </row>
    <row r="1091" spans="1:6" x14ac:dyDescent="0.35">
      <c r="A1091" s="1">
        <v>21</v>
      </c>
      <c r="B1091" s="1" t="s">
        <v>84</v>
      </c>
      <c r="C1091" s="218">
        <v>44923</v>
      </c>
      <c r="D1091" s="1">
        <v>31</v>
      </c>
      <c r="E1091" s="1">
        <v>963</v>
      </c>
      <c r="F1091" s="62"/>
    </row>
    <row r="1092" spans="1:6" x14ac:dyDescent="0.35">
      <c r="A1092" s="1">
        <v>21</v>
      </c>
      <c r="B1092" s="1" t="s">
        <v>84</v>
      </c>
      <c r="C1092" s="218">
        <v>44924</v>
      </c>
      <c r="D1092" s="1">
        <v>35</v>
      </c>
      <c r="E1092" s="1">
        <v>1008</v>
      </c>
      <c r="F1092" s="62"/>
    </row>
    <row r="1093" spans="1:6" x14ac:dyDescent="0.35">
      <c r="A1093" s="1">
        <v>21</v>
      </c>
      <c r="B1093" s="1" t="s">
        <v>84</v>
      </c>
      <c r="C1093" s="218">
        <v>44925</v>
      </c>
      <c r="D1093" s="1">
        <v>35</v>
      </c>
      <c r="E1093" s="1">
        <v>1062</v>
      </c>
      <c r="F1093" s="62"/>
    </row>
    <row r="1094" spans="1:6" x14ac:dyDescent="0.35">
      <c r="A1094" s="1">
        <v>21</v>
      </c>
      <c r="B1094" s="1" t="s">
        <v>84</v>
      </c>
      <c r="C1094" s="218">
        <v>44926</v>
      </c>
      <c r="D1094" s="1">
        <v>28</v>
      </c>
      <c r="E1094" s="1">
        <v>801</v>
      </c>
      <c r="F1094" s="62"/>
    </row>
    <row r="1095" spans="1:6" x14ac:dyDescent="0.35">
      <c r="A1095" s="1">
        <v>21</v>
      </c>
      <c r="B1095" s="1" t="s">
        <v>84</v>
      </c>
      <c r="C1095" s="218">
        <v>44927</v>
      </c>
      <c r="D1095" s="1">
        <v>19</v>
      </c>
      <c r="E1095" s="1">
        <v>639</v>
      </c>
      <c r="F1095" s="62"/>
    </row>
    <row r="1096" spans="1:6" x14ac:dyDescent="0.35">
      <c r="A1096" s="1">
        <v>21</v>
      </c>
      <c r="B1096" s="1" t="s">
        <v>84</v>
      </c>
      <c r="C1096" s="218">
        <v>44928</v>
      </c>
      <c r="D1096" s="1">
        <v>14</v>
      </c>
      <c r="E1096" s="1">
        <v>387</v>
      </c>
      <c r="F1096" s="62"/>
    </row>
    <row r="1097" spans="1:6" x14ac:dyDescent="0.35">
      <c r="A1097" s="1">
        <v>21</v>
      </c>
      <c r="B1097" s="1" t="s">
        <v>84</v>
      </c>
      <c r="C1097" s="218">
        <v>44929</v>
      </c>
      <c r="D1097" s="1">
        <v>47</v>
      </c>
      <c r="E1097" s="1">
        <v>1224</v>
      </c>
      <c r="F1097" s="62"/>
    </row>
    <row r="1098" spans="1:6" x14ac:dyDescent="0.35">
      <c r="A1098" s="1">
        <v>21</v>
      </c>
      <c r="B1098" s="1" t="s">
        <v>84</v>
      </c>
      <c r="C1098" s="218">
        <v>44930</v>
      </c>
      <c r="D1098" s="1">
        <v>31</v>
      </c>
      <c r="E1098" s="1">
        <v>828</v>
      </c>
      <c r="F1098" s="62"/>
    </row>
    <row r="1099" spans="1:6" x14ac:dyDescent="0.35">
      <c r="A1099" s="1">
        <v>21</v>
      </c>
      <c r="B1099" s="1" t="s">
        <v>84</v>
      </c>
      <c r="C1099" s="218">
        <v>44931</v>
      </c>
      <c r="D1099" s="1">
        <v>35</v>
      </c>
      <c r="E1099" s="1">
        <v>1116</v>
      </c>
      <c r="F1099" s="62"/>
    </row>
    <row r="1100" spans="1:6" x14ac:dyDescent="0.35">
      <c r="A1100" s="1">
        <v>21</v>
      </c>
      <c r="B1100" s="1" t="s">
        <v>84</v>
      </c>
      <c r="C1100" s="218">
        <v>44932</v>
      </c>
      <c r="D1100" s="1">
        <v>37</v>
      </c>
      <c r="E1100" s="1">
        <v>1071</v>
      </c>
      <c r="F1100" s="62"/>
    </row>
    <row r="1101" spans="1:6" x14ac:dyDescent="0.35">
      <c r="A1101" s="1">
        <v>21</v>
      </c>
      <c r="B1101" s="1" t="s">
        <v>84</v>
      </c>
      <c r="C1101" s="218">
        <v>44933</v>
      </c>
      <c r="D1101" s="1">
        <v>44</v>
      </c>
      <c r="E1101" s="1">
        <v>1197</v>
      </c>
      <c r="F1101" s="62"/>
    </row>
    <row r="1102" spans="1:6" x14ac:dyDescent="0.35">
      <c r="A1102" s="1">
        <v>21</v>
      </c>
      <c r="B1102" s="1" t="s">
        <v>84</v>
      </c>
      <c r="C1102" s="218">
        <v>44934</v>
      </c>
      <c r="D1102" s="1">
        <v>42</v>
      </c>
      <c r="E1102" s="1">
        <v>1188</v>
      </c>
      <c r="F1102" s="62"/>
    </row>
    <row r="1103" spans="1:6" x14ac:dyDescent="0.35">
      <c r="A1103" s="1">
        <v>21</v>
      </c>
      <c r="B1103" s="1" t="s">
        <v>84</v>
      </c>
      <c r="C1103" s="218">
        <v>44935</v>
      </c>
      <c r="D1103" s="1">
        <v>32</v>
      </c>
      <c r="E1103" s="1">
        <v>900</v>
      </c>
      <c r="F1103" s="62"/>
    </row>
    <row r="1104" spans="1:6" x14ac:dyDescent="0.35">
      <c r="A1104" s="1">
        <v>21</v>
      </c>
      <c r="B1104" s="1" t="s">
        <v>84</v>
      </c>
      <c r="C1104" s="218">
        <v>44936</v>
      </c>
      <c r="D1104" s="1">
        <v>40</v>
      </c>
      <c r="E1104" s="1">
        <v>1206</v>
      </c>
      <c r="F1104" s="62"/>
    </row>
    <row r="1105" spans="1:6" x14ac:dyDescent="0.35">
      <c r="A1105" s="1">
        <v>21</v>
      </c>
      <c r="B1105" s="1" t="s">
        <v>84</v>
      </c>
      <c r="C1105" s="218">
        <v>44937</v>
      </c>
      <c r="D1105" s="1">
        <v>38</v>
      </c>
      <c r="E1105" s="1">
        <v>1197</v>
      </c>
      <c r="F1105" s="62"/>
    </row>
    <row r="1106" spans="1:6" x14ac:dyDescent="0.35">
      <c r="A1106" s="1">
        <v>21</v>
      </c>
      <c r="B1106" s="1" t="s">
        <v>84</v>
      </c>
      <c r="C1106" s="218">
        <v>44938</v>
      </c>
      <c r="D1106" s="1">
        <v>43</v>
      </c>
      <c r="E1106" s="1">
        <v>1179</v>
      </c>
      <c r="F1106" s="62"/>
    </row>
    <row r="1107" spans="1:6" x14ac:dyDescent="0.35">
      <c r="A1107" s="1">
        <v>21</v>
      </c>
      <c r="B1107" s="1" t="s">
        <v>84</v>
      </c>
      <c r="C1107" s="218">
        <v>44939</v>
      </c>
      <c r="D1107" s="1">
        <v>41</v>
      </c>
      <c r="E1107" s="1">
        <v>1305</v>
      </c>
      <c r="F1107" s="62"/>
    </row>
    <row r="1108" spans="1:6" x14ac:dyDescent="0.35">
      <c r="A1108" s="1">
        <v>21</v>
      </c>
      <c r="B1108" s="1" t="s">
        <v>84</v>
      </c>
      <c r="C1108" s="218">
        <v>44940</v>
      </c>
      <c r="D1108" s="1">
        <v>32</v>
      </c>
      <c r="E1108" s="1">
        <v>1089</v>
      </c>
      <c r="F1108" s="62"/>
    </row>
    <row r="1109" spans="1:6" x14ac:dyDescent="0.35">
      <c r="A1109" s="1">
        <v>21</v>
      </c>
      <c r="B1109" s="1" t="s">
        <v>84</v>
      </c>
      <c r="C1109" s="218">
        <v>44941</v>
      </c>
      <c r="D1109" s="1">
        <v>32</v>
      </c>
      <c r="E1109" s="1">
        <v>981</v>
      </c>
      <c r="F1109" s="62"/>
    </row>
    <row r="1110" spans="1:6" x14ac:dyDescent="0.35">
      <c r="A1110" s="1">
        <v>21</v>
      </c>
      <c r="B1110" s="1" t="s">
        <v>84</v>
      </c>
      <c r="C1110" s="218">
        <v>44942</v>
      </c>
      <c r="D1110" s="1">
        <v>39</v>
      </c>
      <c r="E1110" s="1">
        <v>1026</v>
      </c>
      <c r="F1110" s="62"/>
    </row>
    <row r="1111" spans="1:6" x14ac:dyDescent="0.35">
      <c r="A1111" s="1">
        <v>21</v>
      </c>
      <c r="B1111" s="1" t="s">
        <v>84</v>
      </c>
      <c r="C1111" s="218">
        <v>44943</v>
      </c>
      <c r="D1111" s="1">
        <v>35</v>
      </c>
      <c r="E1111" s="1">
        <v>1224</v>
      </c>
      <c r="F1111" s="62"/>
    </row>
    <row r="1112" spans="1:6" x14ac:dyDescent="0.35">
      <c r="A1112" s="1">
        <v>21</v>
      </c>
      <c r="B1112" s="1" t="s">
        <v>84</v>
      </c>
      <c r="C1112" s="218">
        <v>44944</v>
      </c>
      <c r="D1112" s="1">
        <v>30</v>
      </c>
      <c r="E1112" s="1">
        <v>972</v>
      </c>
      <c r="F1112" s="62"/>
    </row>
    <row r="1113" spans="1:6" x14ac:dyDescent="0.35">
      <c r="A1113" s="1">
        <v>21</v>
      </c>
      <c r="B1113" s="1" t="s">
        <v>84</v>
      </c>
      <c r="C1113" s="218">
        <v>44945</v>
      </c>
      <c r="D1113" s="1">
        <v>33</v>
      </c>
      <c r="E1113" s="1">
        <v>972</v>
      </c>
      <c r="F1113" s="62"/>
    </row>
    <row r="1114" spans="1:6" x14ac:dyDescent="0.35">
      <c r="A1114" s="1">
        <v>21</v>
      </c>
      <c r="B1114" s="1" t="s">
        <v>84</v>
      </c>
      <c r="C1114" s="218">
        <v>44946</v>
      </c>
      <c r="D1114" s="1">
        <v>25</v>
      </c>
      <c r="E1114" s="1">
        <v>774</v>
      </c>
      <c r="F1114" s="62"/>
    </row>
    <row r="1115" spans="1:6" x14ac:dyDescent="0.35">
      <c r="A1115" s="1">
        <v>21</v>
      </c>
      <c r="B1115" s="1" t="s">
        <v>84</v>
      </c>
      <c r="C1115" s="218">
        <v>44947</v>
      </c>
      <c r="D1115" s="1">
        <v>34</v>
      </c>
      <c r="E1115" s="1">
        <v>1098</v>
      </c>
      <c r="F1115" s="62"/>
    </row>
    <row r="1116" spans="1:6" x14ac:dyDescent="0.35">
      <c r="A1116" s="1">
        <v>21</v>
      </c>
      <c r="B1116" s="1" t="s">
        <v>84</v>
      </c>
      <c r="C1116" s="218">
        <v>44948</v>
      </c>
      <c r="D1116" s="1">
        <v>27</v>
      </c>
      <c r="E1116" s="1">
        <v>837</v>
      </c>
      <c r="F1116" s="62"/>
    </row>
    <row r="1117" spans="1:6" x14ac:dyDescent="0.35">
      <c r="A1117" s="1">
        <v>21</v>
      </c>
      <c r="B1117" s="1" t="s">
        <v>84</v>
      </c>
      <c r="C1117" s="218">
        <v>44949</v>
      </c>
      <c r="D1117" s="1">
        <v>30</v>
      </c>
      <c r="E1117" s="1">
        <v>918</v>
      </c>
      <c r="F1117" s="62"/>
    </row>
    <row r="1118" spans="1:6" x14ac:dyDescent="0.35">
      <c r="A1118" s="1">
        <v>21</v>
      </c>
      <c r="B1118" s="1" t="s">
        <v>84</v>
      </c>
      <c r="C1118" s="218">
        <v>44950</v>
      </c>
      <c r="D1118" s="1">
        <v>23</v>
      </c>
      <c r="E1118" s="1">
        <v>711</v>
      </c>
      <c r="F1118" s="62"/>
    </row>
    <row r="1119" spans="1:6" x14ac:dyDescent="0.35">
      <c r="A1119" s="1">
        <v>21</v>
      </c>
      <c r="B1119" s="1" t="s">
        <v>84</v>
      </c>
      <c r="C1119" s="218">
        <v>44951</v>
      </c>
      <c r="D1119" s="1">
        <v>26</v>
      </c>
      <c r="E1119" s="1">
        <v>792</v>
      </c>
      <c r="F1119" s="62"/>
    </row>
    <row r="1120" spans="1:6" x14ac:dyDescent="0.35">
      <c r="A1120" s="1">
        <v>21</v>
      </c>
      <c r="B1120" s="1" t="s">
        <v>84</v>
      </c>
      <c r="C1120" s="218">
        <v>44952</v>
      </c>
      <c r="D1120" s="1">
        <v>24</v>
      </c>
      <c r="E1120" s="1">
        <v>810</v>
      </c>
      <c r="F1120" s="62"/>
    </row>
    <row r="1121" spans="1:6" x14ac:dyDescent="0.35">
      <c r="A1121" s="1">
        <v>21</v>
      </c>
      <c r="B1121" s="1" t="s">
        <v>84</v>
      </c>
      <c r="C1121" s="218">
        <v>44953</v>
      </c>
      <c r="D1121" s="1">
        <v>38</v>
      </c>
      <c r="E1121" s="1">
        <v>1116</v>
      </c>
      <c r="F1121" s="62"/>
    </row>
    <row r="1122" spans="1:6" x14ac:dyDescent="0.35">
      <c r="A1122" s="1">
        <v>21</v>
      </c>
      <c r="B1122" s="1" t="s">
        <v>84</v>
      </c>
      <c r="C1122" s="218">
        <v>44954</v>
      </c>
      <c r="D1122" s="1">
        <v>40</v>
      </c>
      <c r="E1122" s="1">
        <v>1044</v>
      </c>
      <c r="F1122" s="62"/>
    </row>
    <row r="1123" spans="1:6" x14ac:dyDescent="0.35">
      <c r="A1123" s="1">
        <v>21</v>
      </c>
      <c r="B1123" s="1" t="s">
        <v>84</v>
      </c>
      <c r="C1123" s="218">
        <v>44955</v>
      </c>
      <c r="D1123" s="1">
        <v>31</v>
      </c>
      <c r="E1123" s="1">
        <v>1017</v>
      </c>
      <c r="F1123" s="62"/>
    </row>
    <row r="1124" spans="1:6" x14ac:dyDescent="0.35">
      <c r="A1124" s="1">
        <v>21</v>
      </c>
      <c r="B1124" s="1" t="s">
        <v>84</v>
      </c>
      <c r="C1124" s="218">
        <v>44956</v>
      </c>
      <c r="D1124" s="1">
        <v>38</v>
      </c>
      <c r="E1124" s="1">
        <v>1224</v>
      </c>
      <c r="F1124" s="62"/>
    </row>
    <row r="1125" spans="1:6" x14ac:dyDescent="0.35">
      <c r="A1125" s="1">
        <v>22</v>
      </c>
      <c r="B1125" s="1" t="s">
        <v>85</v>
      </c>
      <c r="C1125" s="218">
        <v>44878</v>
      </c>
      <c r="D1125" s="1">
        <v>6</v>
      </c>
      <c r="E1125" s="1">
        <v>216</v>
      </c>
      <c r="F1125" s="62"/>
    </row>
    <row r="1126" spans="1:6" x14ac:dyDescent="0.35">
      <c r="A1126" s="1">
        <v>22</v>
      </c>
      <c r="B1126" s="1" t="s">
        <v>85</v>
      </c>
      <c r="C1126" s="218">
        <v>44879</v>
      </c>
      <c r="D1126" s="1">
        <v>8</v>
      </c>
      <c r="E1126" s="1">
        <v>306</v>
      </c>
      <c r="F1126" s="62"/>
    </row>
    <row r="1127" spans="1:6" x14ac:dyDescent="0.35">
      <c r="A1127" s="1">
        <v>22</v>
      </c>
      <c r="B1127" s="1" t="s">
        <v>85</v>
      </c>
      <c r="C1127" s="218">
        <v>44880</v>
      </c>
      <c r="D1127" s="1">
        <v>9</v>
      </c>
      <c r="E1127" s="1">
        <v>243</v>
      </c>
      <c r="F1127" s="62"/>
    </row>
    <row r="1128" spans="1:6" x14ac:dyDescent="0.35">
      <c r="A1128" s="1">
        <v>22</v>
      </c>
      <c r="B1128" s="1" t="s">
        <v>85</v>
      </c>
      <c r="C1128" s="218">
        <v>44881</v>
      </c>
      <c r="D1128" s="1">
        <v>22</v>
      </c>
      <c r="E1128" s="1">
        <v>450</v>
      </c>
      <c r="F1128" s="62"/>
    </row>
    <row r="1129" spans="1:6" x14ac:dyDescent="0.35">
      <c r="A1129" s="1">
        <v>22</v>
      </c>
      <c r="B1129" s="1" t="s">
        <v>85</v>
      </c>
      <c r="C1129" s="218">
        <v>44882</v>
      </c>
      <c r="D1129" s="1">
        <v>21</v>
      </c>
      <c r="E1129" s="1">
        <v>486</v>
      </c>
      <c r="F1129" s="62"/>
    </row>
    <row r="1130" spans="1:6" x14ac:dyDescent="0.35">
      <c r="A1130" s="1">
        <v>22</v>
      </c>
      <c r="B1130" s="1" t="s">
        <v>85</v>
      </c>
      <c r="C1130" s="218">
        <v>44883</v>
      </c>
      <c r="D1130" s="1">
        <v>31</v>
      </c>
      <c r="E1130" s="1">
        <v>666</v>
      </c>
      <c r="F1130" s="62"/>
    </row>
    <row r="1131" spans="1:6" x14ac:dyDescent="0.35">
      <c r="A1131" s="1">
        <v>22</v>
      </c>
      <c r="B1131" s="1" t="s">
        <v>85</v>
      </c>
      <c r="C1131" s="218">
        <v>44889</v>
      </c>
      <c r="D1131" s="1">
        <v>24</v>
      </c>
      <c r="E1131" s="1">
        <v>567</v>
      </c>
      <c r="F1131" s="62"/>
    </row>
    <row r="1132" spans="1:6" x14ac:dyDescent="0.35">
      <c r="A1132" s="1">
        <v>22</v>
      </c>
      <c r="B1132" s="1" t="s">
        <v>85</v>
      </c>
      <c r="C1132" s="218">
        <v>44890</v>
      </c>
      <c r="D1132" s="1">
        <v>53</v>
      </c>
      <c r="E1132" s="1">
        <v>1251</v>
      </c>
      <c r="F1132" s="62"/>
    </row>
    <row r="1133" spans="1:6" x14ac:dyDescent="0.35">
      <c r="A1133" s="1">
        <v>22</v>
      </c>
      <c r="B1133" s="1" t="s">
        <v>85</v>
      </c>
      <c r="C1133" s="218">
        <v>44891</v>
      </c>
      <c r="D1133" s="1">
        <v>38</v>
      </c>
      <c r="E1133" s="1">
        <v>846</v>
      </c>
      <c r="F1133" s="62"/>
    </row>
    <row r="1134" spans="1:6" x14ac:dyDescent="0.35">
      <c r="A1134" s="1">
        <v>22</v>
      </c>
      <c r="B1134" s="1" t="s">
        <v>85</v>
      </c>
      <c r="C1134" s="218">
        <v>44892</v>
      </c>
      <c r="D1134" s="1">
        <v>35</v>
      </c>
      <c r="E1134" s="1">
        <v>819</v>
      </c>
      <c r="F1134" s="62"/>
    </row>
    <row r="1135" spans="1:6" x14ac:dyDescent="0.35">
      <c r="A1135" s="1">
        <v>22</v>
      </c>
      <c r="B1135" s="1" t="s">
        <v>85</v>
      </c>
      <c r="C1135" s="218">
        <v>44893</v>
      </c>
      <c r="D1135" s="1">
        <v>25</v>
      </c>
      <c r="E1135" s="1">
        <v>774</v>
      </c>
      <c r="F1135" s="62"/>
    </row>
    <row r="1136" spans="1:6" x14ac:dyDescent="0.35">
      <c r="A1136" s="1">
        <v>22</v>
      </c>
      <c r="B1136" s="1" t="s">
        <v>85</v>
      </c>
      <c r="C1136" s="218">
        <v>44894</v>
      </c>
      <c r="D1136" s="1">
        <v>34</v>
      </c>
      <c r="E1136" s="1">
        <v>936</v>
      </c>
      <c r="F1136" s="62"/>
    </row>
    <row r="1137" spans="1:6" x14ac:dyDescent="0.35">
      <c r="A1137" s="1">
        <v>22</v>
      </c>
      <c r="B1137" s="1" t="s">
        <v>85</v>
      </c>
      <c r="C1137" s="218">
        <v>44895</v>
      </c>
      <c r="D1137" s="1">
        <v>31</v>
      </c>
      <c r="E1137" s="1">
        <v>990</v>
      </c>
      <c r="F1137" s="62"/>
    </row>
    <row r="1138" spans="1:6" x14ac:dyDescent="0.35">
      <c r="A1138" s="1">
        <v>22</v>
      </c>
      <c r="B1138" s="1" t="s">
        <v>85</v>
      </c>
      <c r="C1138" s="218">
        <v>44896</v>
      </c>
      <c r="D1138" s="1">
        <v>46</v>
      </c>
      <c r="E1138" s="1">
        <v>1476</v>
      </c>
      <c r="F1138" s="62"/>
    </row>
    <row r="1139" spans="1:6" x14ac:dyDescent="0.35">
      <c r="A1139" s="1">
        <v>22</v>
      </c>
      <c r="B1139" s="1" t="s">
        <v>85</v>
      </c>
      <c r="C1139" s="218">
        <v>44897</v>
      </c>
      <c r="D1139" s="1">
        <v>16</v>
      </c>
      <c r="E1139" s="1">
        <v>612</v>
      </c>
      <c r="F1139" s="62"/>
    </row>
    <row r="1140" spans="1:6" x14ac:dyDescent="0.35">
      <c r="A1140" s="1">
        <v>22</v>
      </c>
      <c r="B1140" s="1" t="s">
        <v>85</v>
      </c>
      <c r="C1140" s="218">
        <v>44898</v>
      </c>
      <c r="D1140" s="1">
        <v>35</v>
      </c>
      <c r="E1140" s="1">
        <v>1116</v>
      </c>
      <c r="F1140" s="62"/>
    </row>
    <row r="1141" spans="1:6" x14ac:dyDescent="0.35">
      <c r="A1141" s="1">
        <v>22</v>
      </c>
      <c r="B1141" s="1" t="s">
        <v>85</v>
      </c>
      <c r="C1141" s="218">
        <v>44899</v>
      </c>
      <c r="D1141" s="1">
        <v>41</v>
      </c>
      <c r="E1141" s="1">
        <v>1386</v>
      </c>
      <c r="F1141" s="62"/>
    </row>
    <row r="1142" spans="1:6" x14ac:dyDescent="0.35">
      <c r="A1142" s="1">
        <v>22</v>
      </c>
      <c r="B1142" s="1" t="s">
        <v>85</v>
      </c>
      <c r="C1142" s="218">
        <v>44900</v>
      </c>
      <c r="D1142" s="1">
        <v>39</v>
      </c>
      <c r="E1142" s="1">
        <v>1161</v>
      </c>
      <c r="F1142" s="62"/>
    </row>
    <row r="1143" spans="1:6" x14ac:dyDescent="0.35">
      <c r="A1143" s="1">
        <v>22</v>
      </c>
      <c r="B1143" s="1" t="s">
        <v>85</v>
      </c>
      <c r="C1143" s="218">
        <v>44901</v>
      </c>
      <c r="D1143" s="1">
        <v>47</v>
      </c>
      <c r="E1143" s="1">
        <v>1494</v>
      </c>
      <c r="F1143" s="62"/>
    </row>
    <row r="1144" spans="1:6" x14ac:dyDescent="0.35">
      <c r="A1144" s="1">
        <v>22</v>
      </c>
      <c r="B1144" s="1" t="s">
        <v>85</v>
      </c>
      <c r="C1144" s="218">
        <v>44902</v>
      </c>
      <c r="D1144" s="1">
        <v>26</v>
      </c>
      <c r="E1144" s="1">
        <v>792</v>
      </c>
      <c r="F1144" s="62"/>
    </row>
    <row r="1145" spans="1:6" x14ac:dyDescent="0.35">
      <c r="A1145" s="1">
        <v>22</v>
      </c>
      <c r="B1145" s="1" t="s">
        <v>85</v>
      </c>
      <c r="C1145" s="218">
        <v>44903</v>
      </c>
      <c r="D1145" s="1">
        <v>22</v>
      </c>
      <c r="E1145" s="1">
        <v>693</v>
      </c>
      <c r="F1145" s="62"/>
    </row>
    <row r="1146" spans="1:6" x14ac:dyDescent="0.35">
      <c r="A1146" s="1">
        <v>22</v>
      </c>
      <c r="B1146" s="1" t="s">
        <v>85</v>
      </c>
      <c r="C1146" s="218">
        <v>44904</v>
      </c>
      <c r="D1146" s="1">
        <v>32</v>
      </c>
      <c r="E1146" s="1">
        <v>981</v>
      </c>
      <c r="F1146" s="62"/>
    </row>
    <row r="1147" spans="1:6" x14ac:dyDescent="0.35">
      <c r="A1147" s="1">
        <v>22</v>
      </c>
      <c r="B1147" s="1" t="s">
        <v>85</v>
      </c>
      <c r="C1147" s="218">
        <v>44905</v>
      </c>
      <c r="D1147" s="1">
        <v>34</v>
      </c>
      <c r="E1147" s="1">
        <v>1179</v>
      </c>
      <c r="F1147" s="62"/>
    </row>
    <row r="1148" spans="1:6" x14ac:dyDescent="0.35">
      <c r="A1148" s="1">
        <v>22</v>
      </c>
      <c r="B1148" s="1" t="s">
        <v>85</v>
      </c>
      <c r="C1148" s="218">
        <v>44906</v>
      </c>
      <c r="D1148" s="1">
        <v>20</v>
      </c>
      <c r="E1148" s="1">
        <v>603</v>
      </c>
      <c r="F1148" s="62"/>
    </row>
    <row r="1149" spans="1:6" x14ac:dyDescent="0.35">
      <c r="A1149" s="1">
        <v>22</v>
      </c>
      <c r="B1149" s="1" t="s">
        <v>85</v>
      </c>
      <c r="C1149" s="218">
        <v>44907</v>
      </c>
      <c r="D1149" s="1">
        <v>29</v>
      </c>
      <c r="E1149" s="1">
        <v>792</v>
      </c>
      <c r="F1149" s="62"/>
    </row>
    <row r="1150" spans="1:6" x14ac:dyDescent="0.35">
      <c r="A1150" s="1">
        <v>22</v>
      </c>
      <c r="B1150" s="1" t="s">
        <v>85</v>
      </c>
      <c r="C1150" s="218">
        <v>44908</v>
      </c>
      <c r="D1150" s="1">
        <v>24</v>
      </c>
      <c r="E1150" s="1">
        <v>675</v>
      </c>
      <c r="F1150" s="62"/>
    </row>
    <row r="1151" spans="1:6" x14ac:dyDescent="0.35">
      <c r="A1151" s="1">
        <v>22</v>
      </c>
      <c r="B1151" s="1" t="s">
        <v>85</v>
      </c>
      <c r="C1151" s="218">
        <v>44909</v>
      </c>
      <c r="D1151" s="1">
        <v>23</v>
      </c>
      <c r="E1151" s="1">
        <v>738</v>
      </c>
      <c r="F1151" s="62"/>
    </row>
    <row r="1152" spans="1:6" x14ac:dyDescent="0.35">
      <c r="A1152" s="1">
        <v>22</v>
      </c>
      <c r="B1152" s="1" t="s">
        <v>85</v>
      </c>
      <c r="C1152" s="218">
        <v>44910</v>
      </c>
      <c r="D1152" s="1">
        <v>32</v>
      </c>
      <c r="E1152" s="1">
        <v>792</v>
      </c>
      <c r="F1152" s="62"/>
    </row>
    <row r="1153" spans="1:6" x14ac:dyDescent="0.35">
      <c r="A1153" s="1">
        <v>22</v>
      </c>
      <c r="B1153" s="1" t="s">
        <v>85</v>
      </c>
      <c r="C1153" s="218">
        <v>44911</v>
      </c>
      <c r="D1153" s="1">
        <v>26</v>
      </c>
      <c r="E1153" s="1">
        <v>792</v>
      </c>
      <c r="F1153" s="62"/>
    </row>
    <row r="1154" spans="1:6" x14ac:dyDescent="0.35">
      <c r="A1154" s="1">
        <v>22</v>
      </c>
      <c r="B1154" s="1" t="s">
        <v>85</v>
      </c>
      <c r="C1154" s="218">
        <v>44912</v>
      </c>
      <c r="D1154" s="1">
        <v>46</v>
      </c>
      <c r="E1154" s="1">
        <v>1260</v>
      </c>
      <c r="F1154" s="62"/>
    </row>
    <row r="1155" spans="1:6" x14ac:dyDescent="0.35">
      <c r="A1155" s="1">
        <v>22</v>
      </c>
      <c r="B1155" s="1" t="s">
        <v>85</v>
      </c>
      <c r="C1155" s="218">
        <v>44913</v>
      </c>
      <c r="D1155" s="1">
        <v>22</v>
      </c>
      <c r="E1155" s="1">
        <v>666</v>
      </c>
      <c r="F1155" s="62"/>
    </row>
    <row r="1156" spans="1:6" x14ac:dyDescent="0.35">
      <c r="A1156" s="1">
        <v>22</v>
      </c>
      <c r="B1156" s="1" t="s">
        <v>85</v>
      </c>
      <c r="C1156" s="218">
        <v>44914</v>
      </c>
      <c r="D1156" s="1">
        <v>31</v>
      </c>
      <c r="E1156" s="1">
        <v>963</v>
      </c>
      <c r="F1156" s="62"/>
    </row>
    <row r="1157" spans="1:6" x14ac:dyDescent="0.35">
      <c r="A1157" s="1">
        <v>22</v>
      </c>
      <c r="B1157" s="1" t="s">
        <v>85</v>
      </c>
      <c r="C1157" s="218">
        <v>44915</v>
      </c>
      <c r="D1157" s="1">
        <v>27</v>
      </c>
      <c r="E1157" s="1">
        <v>810</v>
      </c>
      <c r="F1157" s="62"/>
    </row>
    <row r="1158" spans="1:6" x14ac:dyDescent="0.35">
      <c r="A1158" s="1">
        <v>22</v>
      </c>
      <c r="B1158" s="1" t="s">
        <v>85</v>
      </c>
      <c r="C1158" s="218">
        <v>44916</v>
      </c>
      <c r="D1158" s="1">
        <v>41</v>
      </c>
      <c r="E1158" s="1">
        <v>1143</v>
      </c>
      <c r="F1158" s="62"/>
    </row>
    <row r="1159" spans="1:6" x14ac:dyDescent="0.35">
      <c r="A1159" s="1">
        <v>22</v>
      </c>
      <c r="B1159" s="1" t="s">
        <v>85</v>
      </c>
      <c r="C1159" s="218">
        <v>44917</v>
      </c>
      <c r="D1159" s="1">
        <v>23</v>
      </c>
      <c r="E1159" s="1">
        <v>684</v>
      </c>
      <c r="F1159" s="62"/>
    </row>
    <row r="1160" spans="1:6" x14ac:dyDescent="0.35">
      <c r="A1160" s="1">
        <v>22</v>
      </c>
      <c r="B1160" s="1" t="s">
        <v>85</v>
      </c>
      <c r="C1160" s="218">
        <v>44918</v>
      </c>
      <c r="D1160" s="1">
        <v>39</v>
      </c>
      <c r="E1160" s="1">
        <v>1215</v>
      </c>
      <c r="F1160" s="62"/>
    </row>
    <row r="1161" spans="1:6" x14ac:dyDescent="0.35">
      <c r="A1161" s="1">
        <v>22</v>
      </c>
      <c r="B1161" s="1" t="s">
        <v>85</v>
      </c>
      <c r="C1161" s="218">
        <v>44919</v>
      </c>
      <c r="D1161" s="1">
        <v>24</v>
      </c>
      <c r="E1161" s="1">
        <v>702</v>
      </c>
      <c r="F1161" s="62"/>
    </row>
    <row r="1162" spans="1:6" x14ac:dyDescent="0.35">
      <c r="A1162" s="1">
        <v>22</v>
      </c>
      <c r="B1162" s="1" t="s">
        <v>85</v>
      </c>
      <c r="C1162" s="218">
        <v>44920</v>
      </c>
      <c r="D1162" s="1">
        <v>29</v>
      </c>
      <c r="E1162" s="1">
        <v>900</v>
      </c>
      <c r="F1162" s="62"/>
    </row>
    <row r="1163" spans="1:6" x14ac:dyDescent="0.35">
      <c r="A1163" s="1">
        <v>22</v>
      </c>
      <c r="B1163" s="1" t="s">
        <v>85</v>
      </c>
      <c r="C1163" s="218">
        <v>44921</v>
      </c>
      <c r="D1163" s="1">
        <v>26</v>
      </c>
      <c r="E1163" s="1">
        <v>765</v>
      </c>
      <c r="F1163" s="62"/>
    </row>
    <row r="1164" spans="1:6" x14ac:dyDescent="0.35">
      <c r="A1164" s="1">
        <v>22</v>
      </c>
      <c r="B1164" s="1" t="s">
        <v>85</v>
      </c>
      <c r="C1164" s="218">
        <v>44922</v>
      </c>
      <c r="D1164" s="1">
        <v>29</v>
      </c>
      <c r="E1164" s="1">
        <v>738</v>
      </c>
      <c r="F1164" s="62"/>
    </row>
    <row r="1165" spans="1:6" x14ac:dyDescent="0.35">
      <c r="A1165" s="1">
        <v>22</v>
      </c>
      <c r="B1165" s="1" t="s">
        <v>85</v>
      </c>
      <c r="C1165" s="218">
        <v>44923</v>
      </c>
      <c r="D1165" s="1">
        <v>24</v>
      </c>
      <c r="E1165" s="1">
        <v>810</v>
      </c>
      <c r="F1165" s="62"/>
    </row>
    <row r="1166" spans="1:6" x14ac:dyDescent="0.35">
      <c r="A1166" s="1">
        <v>22</v>
      </c>
      <c r="B1166" s="1" t="s">
        <v>85</v>
      </c>
      <c r="C1166" s="218">
        <v>44924</v>
      </c>
      <c r="D1166" s="1">
        <v>28</v>
      </c>
      <c r="E1166" s="1">
        <v>774</v>
      </c>
      <c r="F1166" s="62"/>
    </row>
    <row r="1167" spans="1:6" x14ac:dyDescent="0.35">
      <c r="A1167" s="1">
        <v>22</v>
      </c>
      <c r="B1167" s="1" t="s">
        <v>85</v>
      </c>
      <c r="C1167" s="218">
        <v>44925</v>
      </c>
      <c r="D1167" s="1">
        <v>25</v>
      </c>
      <c r="E1167" s="1">
        <v>747</v>
      </c>
      <c r="F1167" s="62"/>
    </row>
    <row r="1168" spans="1:6" x14ac:dyDescent="0.35">
      <c r="A1168" s="1">
        <v>22</v>
      </c>
      <c r="B1168" s="1" t="s">
        <v>85</v>
      </c>
      <c r="C1168" s="218">
        <v>44926</v>
      </c>
      <c r="D1168" s="1">
        <v>28</v>
      </c>
      <c r="E1168" s="1">
        <v>801</v>
      </c>
      <c r="F1168" s="62"/>
    </row>
    <row r="1169" spans="1:6" x14ac:dyDescent="0.35">
      <c r="A1169" s="1">
        <v>22</v>
      </c>
      <c r="B1169" s="1" t="s">
        <v>85</v>
      </c>
      <c r="C1169" s="218">
        <v>44927</v>
      </c>
      <c r="D1169" s="1">
        <v>18</v>
      </c>
      <c r="E1169" s="1">
        <v>567</v>
      </c>
      <c r="F1169" s="62"/>
    </row>
    <row r="1170" spans="1:6" x14ac:dyDescent="0.35">
      <c r="A1170" s="1">
        <v>22</v>
      </c>
      <c r="B1170" s="1" t="s">
        <v>85</v>
      </c>
      <c r="C1170" s="218">
        <v>44928</v>
      </c>
      <c r="D1170" s="1">
        <v>11</v>
      </c>
      <c r="E1170" s="1">
        <v>306</v>
      </c>
      <c r="F1170" s="62"/>
    </row>
    <row r="1171" spans="1:6" x14ac:dyDescent="0.35">
      <c r="A1171" s="1">
        <v>22</v>
      </c>
      <c r="B1171" s="1" t="s">
        <v>85</v>
      </c>
      <c r="C1171" s="218">
        <v>44929</v>
      </c>
      <c r="D1171" s="1">
        <v>40</v>
      </c>
      <c r="E1171" s="1">
        <v>1476</v>
      </c>
      <c r="F1171" s="62"/>
    </row>
    <row r="1172" spans="1:6" x14ac:dyDescent="0.35">
      <c r="A1172" s="1">
        <v>22</v>
      </c>
      <c r="B1172" s="1" t="s">
        <v>85</v>
      </c>
      <c r="C1172" s="218">
        <v>44930</v>
      </c>
      <c r="D1172" s="1">
        <v>26</v>
      </c>
      <c r="E1172" s="1">
        <v>819</v>
      </c>
      <c r="F1172" s="62"/>
    </row>
    <row r="1173" spans="1:6" x14ac:dyDescent="0.35">
      <c r="A1173" s="1">
        <v>22</v>
      </c>
      <c r="B1173" s="1" t="s">
        <v>85</v>
      </c>
      <c r="C1173" s="218">
        <v>44931</v>
      </c>
      <c r="D1173" s="1">
        <v>23</v>
      </c>
      <c r="E1173" s="1">
        <v>684</v>
      </c>
      <c r="F1173" s="62"/>
    </row>
    <row r="1174" spans="1:6" x14ac:dyDescent="0.35">
      <c r="A1174" s="1">
        <v>22</v>
      </c>
      <c r="B1174" s="1" t="s">
        <v>85</v>
      </c>
      <c r="C1174" s="218">
        <v>44932</v>
      </c>
      <c r="D1174" s="1">
        <v>24</v>
      </c>
      <c r="E1174" s="1">
        <v>648</v>
      </c>
      <c r="F1174" s="62"/>
    </row>
    <row r="1175" spans="1:6" x14ac:dyDescent="0.35">
      <c r="A1175" s="1">
        <v>22</v>
      </c>
      <c r="B1175" s="1" t="s">
        <v>85</v>
      </c>
      <c r="C1175" s="218">
        <v>44933</v>
      </c>
      <c r="D1175" s="1">
        <v>24</v>
      </c>
      <c r="E1175" s="1">
        <v>783</v>
      </c>
      <c r="F1175" s="62"/>
    </row>
    <row r="1176" spans="1:6" x14ac:dyDescent="0.35">
      <c r="A1176" s="1">
        <v>22</v>
      </c>
      <c r="B1176" s="1" t="s">
        <v>85</v>
      </c>
      <c r="C1176" s="218">
        <v>44934</v>
      </c>
      <c r="D1176" s="1">
        <v>25</v>
      </c>
      <c r="E1176" s="1">
        <v>774</v>
      </c>
      <c r="F1176" s="62"/>
    </row>
    <row r="1177" spans="1:6" x14ac:dyDescent="0.35">
      <c r="A1177" s="1">
        <v>22</v>
      </c>
      <c r="B1177" s="1" t="s">
        <v>85</v>
      </c>
      <c r="C1177" s="218">
        <v>44935</v>
      </c>
      <c r="D1177" s="1">
        <v>29</v>
      </c>
      <c r="E1177" s="1">
        <v>819</v>
      </c>
      <c r="F1177" s="62"/>
    </row>
    <row r="1178" spans="1:6" x14ac:dyDescent="0.35">
      <c r="A1178" s="1">
        <v>22</v>
      </c>
      <c r="B1178" s="1" t="s">
        <v>85</v>
      </c>
      <c r="C1178" s="218">
        <v>44936</v>
      </c>
      <c r="D1178" s="1">
        <v>19</v>
      </c>
      <c r="E1178" s="1">
        <v>693</v>
      </c>
      <c r="F1178" s="62"/>
    </row>
    <row r="1179" spans="1:6" x14ac:dyDescent="0.35">
      <c r="A1179" s="1">
        <v>22</v>
      </c>
      <c r="B1179" s="1" t="s">
        <v>85</v>
      </c>
      <c r="C1179" s="218">
        <v>44937</v>
      </c>
      <c r="D1179" s="1">
        <v>27</v>
      </c>
      <c r="E1179" s="1">
        <v>810</v>
      </c>
      <c r="F1179" s="62"/>
    </row>
    <row r="1180" spans="1:6" x14ac:dyDescent="0.35">
      <c r="A1180" s="1">
        <v>22</v>
      </c>
      <c r="B1180" s="1" t="s">
        <v>85</v>
      </c>
      <c r="C1180" s="218">
        <v>44938</v>
      </c>
      <c r="D1180" s="1">
        <v>28</v>
      </c>
      <c r="E1180" s="1">
        <v>855</v>
      </c>
      <c r="F1180" s="62"/>
    </row>
    <row r="1181" spans="1:6" x14ac:dyDescent="0.35">
      <c r="A1181" s="1">
        <v>22</v>
      </c>
      <c r="B1181" s="1" t="s">
        <v>85</v>
      </c>
      <c r="C1181" s="218">
        <v>44939</v>
      </c>
      <c r="D1181" s="1">
        <v>30</v>
      </c>
      <c r="E1181" s="1">
        <v>972</v>
      </c>
      <c r="F1181" s="62"/>
    </row>
    <row r="1182" spans="1:6" x14ac:dyDescent="0.35">
      <c r="A1182" s="1">
        <v>22</v>
      </c>
      <c r="B1182" s="1" t="s">
        <v>85</v>
      </c>
      <c r="C1182" s="218">
        <v>44940</v>
      </c>
      <c r="D1182" s="1">
        <v>24</v>
      </c>
      <c r="E1182" s="1">
        <v>837</v>
      </c>
      <c r="F1182" s="62"/>
    </row>
    <row r="1183" spans="1:6" x14ac:dyDescent="0.35">
      <c r="A1183" s="1">
        <v>22</v>
      </c>
      <c r="B1183" s="1" t="s">
        <v>85</v>
      </c>
      <c r="C1183" s="218">
        <v>44941</v>
      </c>
      <c r="D1183" s="1">
        <v>34</v>
      </c>
      <c r="E1183" s="1">
        <v>909</v>
      </c>
      <c r="F1183" s="62"/>
    </row>
    <row r="1184" spans="1:6" x14ac:dyDescent="0.35">
      <c r="A1184" s="1">
        <v>22</v>
      </c>
      <c r="B1184" s="1" t="s">
        <v>85</v>
      </c>
      <c r="C1184" s="218">
        <v>44942</v>
      </c>
      <c r="D1184" s="1">
        <v>29</v>
      </c>
      <c r="E1184" s="1">
        <v>900</v>
      </c>
      <c r="F1184" s="62"/>
    </row>
    <row r="1185" spans="1:6" x14ac:dyDescent="0.35">
      <c r="A1185" s="1">
        <v>22</v>
      </c>
      <c r="B1185" s="1" t="s">
        <v>85</v>
      </c>
      <c r="C1185" s="218">
        <v>44943</v>
      </c>
      <c r="D1185" s="1">
        <v>22</v>
      </c>
      <c r="E1185" s="1">
        <v>801</v>
      </c>
      <c r="F1185" s="62"/>
    </row>
    <row r="1186" spans="1:6" x14ac:dyDescent="0.35">
      <c r="A1186" s="1">
        <v>22</v>
      </c>
      <c r="B1186" s="1" t="s">
        <v>85</v>
      </c>
      <c r="C1186" s="218">
        <v>44944</v>
      </c>
      <c r="D1186" s="1">
        <v>23</v>
      </c>
      <c r="E1186" s="1">
        <v>738</v>
      </c>
      <c r="F1186" s="62"/>
    </row>
    <row r="1187" spans="1:6" x14ac:dyDescent="0.35">
      <c r="A1187" s="1">
        <v>22</v>
      </c>
      <c r="B1187" s="1" t="s">
        <v>85</v>
      </c>
      <c r="C1187" s="218">
        <v>44945</v>
      </c>
      <c r="D1187" s="1">
        <v>25</v>
      </c>
      <c r="E1187" s="1">
        <v>747</v>
      </c>
      <c r="F1187" s="62"/>
    </row>
    <row r="1188" spans="1:6" x14ac:dyDescent="0.35">
      <c r="A1188" s="1">
        <v>22</v>
      </c>
      <c r="B1188" s="1" t="s">
        <v>85</v>
      </c>
      <c r="C1188" s="218">
        <v>44946</v>
      </c>
      <c r="D1188" s="1">
        <v>24</v>
      </c>
      <c r="E1188" s="1">
        <v>702</v>
      </c>
      <c r="F1188" s="62"/>
    </row>
    <row r="1189" spans="1:6" x14ac:dyDescent="0.35">
      <c r="A1189" s="1">
        <v>22</v>
      </c>
      <c r="B1189" s="1" t="s">
        <v>85</v>
      </c>
      <c r="C1189" s="218">
        <v>44947</v>
      </c>
      <c r="D1189" s="1">
        <v>24</v>
      </c>
      <c r="E1189" s="1">
        <v>783</v>
      </c>
      <c r="F1189" s="62"/>
    </row>
    <row r="1190" spans="1:6" x14ac:dyDescent="0.35">
      <c r="A1190" s="1">
        <v>22</v>
      </c>
      <c r="B1190" s="1" t="s">
        <v>85</v>
      </c>
      <c r="C1190" s="218">
        <v>44948</v>
      </c>
      <c r="D1190" s="1">
        <v>7</v>
      </c>
      <c r="E1190" s="1">
        <v>180</v>
      </c>
      <c r="F1190" s="62"/>
    </row>
    <row r="1191" spans="1:6" x14ac:dyDescent="0.35">
      <c r="A1191" s="1">
        <v>22</v>
      </c>
      <c r="B1191" s="1" t="s">
        <v>85</v>
      </c>
      <c r="C1191" s="218">
        <v>44949</v>
      </c>
      <c r="D1191" s="1">
        <v>2</v>
      </c>
      <c r="E1191" s="1">
        <v>63</v>
      </c>
      <c r="F1191" s="62"/>
    </row>
    <row r="1192" spans="1:6" x14ac:dyDescent="0.35">
      <c r="A1192" s="1">
        <v>22</v>
      </c>
      <c r="B1192" s="1" t="s">
        <v>85</v>
      </c>
      <c r="C1192" s="218">
        <v>44950</v>
      </c>
      <c r="D1192" s="1">
        <v>6</v>
      </c>
      <c r="E1192" s="1">
        <v>243</v>
      </c>
      <c r="F1192" s="62"/>
    </row>
    <row r="1193" spans="1:6" x14ac:dyDescent="0.35">
      <c r="A1193" s="1">
        <v>22</v>
      </c>
      <c r="B1193" s="1" t="s">
        <v>85</v>
      </c>
      <c r="C1193" s="218">
        <v>44951</v>
      </c>
      <c r="D1193" s="1">
        <v>22</v>
      </c>
      <c r="E1193" s="1">
        <v>450</v>
      </c>
      <c r="F1193" s="62"/>
    </row>
    <row r="1194" spans="1:6" x14ac:dyDescent="0.35">
      <c r="A1194" s="1">
        <v>22</v>
      </c>
      <c r="B1194" s="1" t="s">
        <v>85</v>
      </c>
      <c r="C1194" s="218">
        <v>44952</v>
      </c>
      <c r="D1194" s="1">
        <v>31</v>
      </c>
      <c r="E1194" s="1">
        <v>774</v>
      </c>
      <c r="F1194" s="62"/>
    </row>
    <row r="1195" spans="1:6" x14ac:dyDescent="0.35">
      <c r="A1195" s="1">
        <v>22</v>
      </c>
      <c r="B1195" s="1" t="s">
        <v>85</v>
      </c>
      <c r="C1195" s="218">
        <v>44953</v>
      </c>
      <c r="D1195" s="1">
        <v>21</v>
      </c>
      <c r="E1195" s="1">
        <v>594</v>
      </c>
      <c r="F1195" s="62"/>
    </row>
    <row r="1196" spans="1:6" x14ac:dyDescent="0.35">
      <c r="A1196" s="1">
        <v>22</v>
      </c>
      <c r="B1196" s="1" t="s">
        <v>85</v>
      </c>
      <c r="C1196" s="218">
        <v>44954</v>
      </c>
      <c r="D1196" s="1">
        <v>25</v>
      </c>
      <c r="E1196" s="1">
        <v>639</v>
      </c>
      <c r="F1196" s="62"/>
    </row>
    <row r="1197" spans="1:6" x14ac:dyDescent="0.35">
      <c r="A1197" s="1">
        <v>22</v>
      </c>
      <c r="B1197" s="1" t="s">
        <v>85</v>
      </c>
      <c r="C1197" s="218">
        <v>44955</v>
      </c>
      <c r="D1197" s="1">
        <v>25</v>
      </c>
      <c r="E1197" s="1">
        <v>747</v>
      </c>
      <c r="F1197" s="62"/>
    </row>
    <row r="1198" spans="1:6" x14ac:dyDescent="0.35">
      <c r="A1198" s="1">
        <v>22</v>
      </c>
      <c r="B1198" s="1" t="s">
        <v>85</v>
      </c>
      <c r="C1198" s="218">
        <v>44956</v>
      </c>
      <c r="D1198" s="1">
        <v>26</v>
      </c>
      <c r="E1198" s="1">
        <v>711</v>
      </c>
      <c r="F1198" s="62"/>
    </row>
    <row r="1199" spans="1:6" x14ac:dyDescent="0.35">
      <c r="A1199" s="1">
        <v>23</v>
      </c>
      <c r="B1199" s="1" t="s">
        <v>218</v>
      </c>
      <c r="C1199" s="218">
        <v>44954</v>
      </c>
      <c r="D1199" s="1">
        <v>1</v>
      </c>
      <c r="E1199" s="1">
        <v>18</v>
      </c>
      <c r="F1199" s="62"/>
    </row>
    <row r="1200" spans="1:6" x14ac:dyDescent="0.35">
      <c r="A1200" s="1">
        <v>23</v>
      </c>
      <c r="B1200" s="1" t="s">
        <v>218</v>
      </c>
      <c r="C1200" s="218">
        <v>44955</v>
      </c>
      <c r="D1200" s="1">
        <v>1</v>
      </c>
      <c r="E1200" s="1">
        <v>18</v>
      </c>
      <c r="F1200" s="62"/>
    </row>
    <row r="1201" spans="1:6" x14ac:dyDescent="0.35">
      <c r="A1201" s="1">
        <v>24</v>
      </c>
      <c r="B1201" s="1" t="s">
        <v>86</v>
      </c>
      <c r="C1201" s="218">
        <v>44882</v>
      </c>
      <c r="D1201" s="1">
        <v>8</v>
      </c>
      <c r="E1201" s="1">
        <v>198</v>
      </c>
      <c r="F1201" s="62"/>
    </row>
    <row r="1202" spans="1:6" x14ac:dyDescent="0.35">
      <c r="A1202" s="1">
        <v>24</v>
      </c>
      <c r="B1202" s="1" t="s">
        <v>86</v>
      </c>
      <c r="C1202" s="218">
        <v>44883</v>
      </c>
      <c r="D1202" s="1">
        <v>14</v>
      </c>
      <c r="E1202" s="1">
        <v>360</v>
      </c>
      <c r="F1202" s="62"/>
    </row>
    <row r="1203" spans="1:6" x14ac:dyDescent="0.35">
      <c r="A1203" s="1">
        <v>24</v>
      </c>
      <c r="B1203" s="1" t="s">
        <v>86</v>
      </c>
      <c r="C1203" s="218">
        <v>44884</v>
      </c>
      <c r="D1203" s="1">
        <v>4</v>
      </c>
      <c r="E1203" s="1">
        <v>126</v>
      </c>
      <c r="F1203" s="62"/>
    </row>
    <row r="1204" spans="1:6" x14ac:dyDescent="0.35">
      <c r="A1204" s="1">
        <v>24</v>
      </c>
      <c r="B1204" s="1" t="s">
        <v>86</v>
      </c>
      <c r="C1204" s="218">
        <v>44886</v>
      </c>
      <c r="D1204" s="1">
        <v>8</v>
      </c>
      <c r="E1204" s="1">
        <v>171</v>
      </c>
      <c r="F1204" s="62"/>
    </row>
    <row r="1205" spans="1:6" x14ac:dyDescent="0.35">
      <c r="A1205" s="1">
        <v>24</v>
      </c>
      <c r="B1205" s="1" t="s">
        <v>86</v>
      </c>
      <c r="C1205" s="218">
        <v>44887</v>
      </c>
      <c r="D1205" s="1">
        <v>9</v>
      </c>
      <c r="E1205" s="1">
        <v>243</v>
      </c>
      <c r="F1205" s="62"/>
    </row>
    <row r="1206" spans="1:6" x14ac:dyDescent="0.35">
      <c r="A1206" s="1">
        <v>24</v>
      </c>
      <c r="B1206" s="1" t="s">
        <v>86</v>
      </c>
      <c r="C1206" s="218">
        <v>44888</v>
      </c>
      <c r="D1206" s="1">
        <v>8</v>
      </c>
      <c r="E1206" s="1">
        <v>279</v>
      </c>
      <c r="F1206" s="62"/>
    </row>
    <row r="1207" spans="1:6" x14ac:dyDescent="0.35">
      <c r="A1207" s="1">
        <v>24</v>
      </c>
      <c r="B1207" s="1" t="s">
        <v>86</v>
      </c>
      <c r="C1207" s="218">
        <v>44889</v>
      </c>
      <c r="D1207" s="1">
        <v>12</v>
      </c>
      <c r="E1207" s="1">
        <v>324</v>
      </c>
      <c r="F1207" s="62"/>
    </row>
    <row r="1208" spans="1:6" x14ac:dyDescent="0.35">
      <c r="A1208" s="1">
        <v>24</v>
      </c>
      <c r="B1208" s="1" t="s">
        <v>86</v>
      </c>
      <c r="C1208" s="218">
        <v>44890</v>
      </c>
      <c r="D1208" s="1">
        <v>16</v>
      </c>
      <c r="E1208" s="1">
        <v>450</v>
      </c>
      <c r="F1208" s="62"/>
    </row>
    <row r="1209" spans="1:6" x14ac:dyDescent="0.35">
      <c r="A1209" s="1">
        <v>24</v>
      </c>
      <c r="B1209" s="1" t="s">
        <v>86</v>
      </c>
      <c r="C1209" s="218">
        <v>44891</v>
      </c>
      <c r="D1209" s="1">
        <v>15</v>
      </c>
      <c r="E1209" s="1">
        <v>378</v>
      </c>
      <c r="F1209" s="62"/>
    </row>
    <row r="1210" spans="1:6" x14ac:dyDescent="0.35">
      <c r="A1210" s="1">
        <v>24</v>
      </c>
      <c r="B1210" s="1" t="s">
        <v>86</v>
      </c>
      <c r="C1210" s="218">
        <v>44892</v>
      </c>
      <c r="D1210" s="1">
        <v>11</v>
      </c>
      <c r="E1210" s="1">
        <v>441</v>
      </c>
      <c r="F1210" s="62"/>
    </row>
    <row r="1211" spans="1:6" x14ac:dyDescent="0.35">
      <c r="A1211" s="1">
        <v>24</v>
      </c>
      <c r="B1211" s="1" t="s">
        <v>86</v>
      </c>
      <c r="C1211" s="218">
        <v>44893</v>
      </c>
      <c r="D1211" s="1">
        <v>12</v>
      </c>
      <c r="E1211" s="1">
        <v>405</v>
      </c>
      <c r="F1211" s="62"/>
    </row>
    <row r="1212" spans="1:6" x14ac:dyDescent="0.35">
      <c r="A1212" s="1">
        <v>24</v>
      </c>
      <c r="B1212" s="1" t="s">
        <v>86</v>
      </c>
      <c r="C1212" s="218">
        <v>44894</v>
      </c>
      <c r="D1212" s="1">
        <v>9</v>
      </c>
      <c r="E1212" s="1">
        <v>378</v>
      </c>
      <c r="F1212" s="62"/>
    </row>
    <row r="1213" spans="1:6" x14ac:dyDescent="0.35">
      <c r="A1213" s="1">
        <v>24</v>
      </c>
      <c r="B1213" s="1" t="s">
        <v>86</v>
      </c>
      <c r="C1213" s="218">
        <v>44895</v>
      </c>
      <c r="D1213" s="1">
        <v>9</v>
      </c>
      <c r="E1213" s="1">
        <v>324</v>
      </c>
      <c r="F1213" s="62"/>
    </row>
    <row r="1214" spans="1:6" x14ac:dyDescent="0.35">
      <c r="A1214" s="1">
        <v>24</v>
      </c>
      <c r="B1214" s="1" t="s">
        <v>86</v>
      </c>
      <c r="C1214" s="218">
        <v>44896</v>
      </c>
      <c r="D1214" s="1">
        <v>13</v>
      </c>
      <c r="E1214" s="1">
        <v>423</v>
      </c>
      <c r="F1214" s="62"/>
    </row>
    <row r="1215" spans="1:6" x14ac:dyDescent="0.35">
      <c r="A1215" s="1">
        <v>24</v>
      </c>
      <c r="B1215" s="1" t="s">
        <v>86</v>
      </c>
      <c r="C1215" s="218">
        <v>44897</v>
      </c>
      <c r="D1215" s="1">
        <v>5</v>
      </c>
      <c r="E1215" s="1">
        <v>198</v>
      </c>
      <c r="F1215" s="62"/>
    </row>
    <row r="1216" spans="1:6" x14ac:dyDescent="0.35">
      <c r="A1216" s="1">
        <v>24</v>
      </c>
      <c r="B1216" s="1" t="s">
        <v>86</v>
      </c>
      <c r="C1216" s="218">
        <v>44898</v>
      </c>
      <c r="D1216" s="1">
        <v>9</v>
      </c>
      <c r="E1216" s="1">
        <v>324</v>
      </c>
      <c r="F1216" s="62"/>
    </row>
    <row r="1217" spans="1:6" x14ac:dyDescent="0.35">
      <c r="A1217" s="1">
        <v>24</v>
      </c>
      <c r="B1217" s="1" t="s">
        <v>86</v>
      </c>
      <c r="C1217" s="218">
        <v>44899</v>
      </c>
      <c r="D1217" s="1">
        <v>13</v>
      </c>
      <c r="E1217" s="1">
        <v>396</v>
      </c>
      <c r="F1217" s="62"/>
    </row>
    <row r="1218" spans="1:6" x14ac:dyDescent="0.35">
      <c r="A1218" s="1">
        <v>24</v>
      </c>
      <c r="B1218" s="1" t="s">
        <v>86</v>
      </c>
      <c r="C1218" s="218">
        <v>44900</v>
      </c>
      <c r="D1218" s="1">
        <v>13</v>
      </c>
      <c r="E1218" s="1">
        <v>396</v>
      </c>
      <c r="F1218" s="62"/>
    </row>
    <row r="1219" spans="1:6" x14ac:dyDescent="0.35">
      <c r="A1219" s="1">
        <v>24</v>
      </c>
      <c r="B1219" s="1" t="s">
        <v>86</v>
      </c>
      <c r="C1219" s="218">
        <v>44901</v>
      </c>
      <c r="D1219" s="1">
        <v>9</v>
      </c>
      <c r="E1219" s="1">
        <v>324</v>
      </c>
      <c r="F1219" s="62"/>
    </row>
    <row r="1220" spans="1:6" x14ac:dyDescent="0.35">
      <c r="A1220" s="1">
        <v>24</v>
      </c>
      <c r="B1220" s="1" t="s">
        <v>86</v>
      </c>
      <c r="C1220" s="218">
        <v>44902</v>
      </c>
      <c r="D1220" s="1">
        <v>8</v>
      </c>
      <c r="E1220" s="1">
        <v>306</v>
      </c>
      <c r="F1220" s="62"/>
    </row>
    <row r="1221" spans="1:6" x14ac:dyDescent="0.35">
      <c r="A1221" s="1">
        <v>24</v>
      </c>
      <c r="B1221" s="1" t="s">
        <v>86</v>
      </c>
      <c r="C1221" s="218">
        <v>44903</v>
      </c>
      <c r="D1221" s="1">
        <v>11</v>
      </c>
      <c r="E1221" s="1">
        <v>306</v>
      </c>
      <c r="F1221" s="62"/>
    </row>
    <row r="1222" spans="1:6" x14ac:dyDescent="0.35">
      <c r="A1222" s="1">
        <v>24</v>
      </c>
      <c r="B1222" s="1" t="s">
        <v>86</v>
      </c>
      <c r="C1222" s="218">
        <v>44904</v>
      </c>
      <c r="D1222" s="1">
        <v>10</v>
      </c>
      <c r="E1222" s="1">
        <v>369</v>
      </c>
      <c r="F1222" s="62"/>
    </row>
    <row r="1223" spans="1:6" x14ac:dyDescent="0.35">
      <c r="A1223" s="1">
        <v>24</v>
      </c>
      <c r="B1223" s="1" t="s">
        <v>86</v>
      </c>
      <c r="C1223" s="218">
        <v>44905</v>
      </c>
      <c r="D1223" s="1">
        <v>12</v>
      </c>
      <c r="E1223" s="1">
        <v>405</v>
      </c>
      <c r="F1223" s="62"/>
    </row>
    <row r="1224" spans="1:6" x14ac:dyDescent="0.35">
      <c r="A1224" s="1">
        <v>24</v>
      </c>
      <c r="B1224" s="1" t="s">
        <v>86</v>
      </c>
      <c r="C1224" s="218">
        <v>44906</v>
      </c>
      <c r="D1224" s="1">
        <v>11</v>
      </c>
      <c r="E1224" s="1">
        <v>414</v>
      </c>
      <c r="F1224" s="62"/>
    </row>
    <row r="1225" spans="1:6" x14ac:dyDescent="0.35">
      <c r="A1225" s="1">
        <v>24</v>
      </c>
      <c r="B1225" s="1" t="s">
        <v>86</v>
      </c>
      <c r="C1225" s="218">
        <v>44907</v>
      </c>
      <c r="D1225" s="1">
        <v>11</v>
      </c>
      <c r="E1225" s="1">
        <v>414</v>
      </c>
      <c r="F1225" s="62"/>
    </row>
    <row r="1226" spans="1:6" x14ac:dyDescent="0.35">
      <c r="A1226" s="1">
        <v>24</v>
      </c>
      <c r="B1226" s="1" t="s">
        <v>86</v>
      </c>
      <c r="C1226" s="218">
        <v>44908</v>
      </c>
      <c r="D1226" s="1">
        <v>13</v>
      </c>
      <c r="E1226" s="1">
        <v>342</v>
      </c>
      <c r="F1226" s="62"/>
    </row>
    <row r="1227" spans="1:6" x14ac:dyDescent="0.35">
      <c r="A1227" s="1">
        <v>24</v>
      </c>
      <c r="B1227" s="1" t="s">
        <v>86</v>
      </c>
      <c r="C1227" s="218">
        <v>44909</v>
      </c>
      <c r="D1227" s="1">
        <v>11</v>
      </c>
      <c r="E1227" s="1">
        <v>360</v>
      </c>
      <c r="F1227" s="62"/>
    </row>
    <row r="1228" spans="1:6" x14ac:dyDescent="0.35">
      <c r="A1228" s="1">
        <v>24</v>
      </c>
      <c r="B1228" s="1" t="s">
        <v>86</v>
      </c>
      <c r="C1228" s="218">
        <v>44910</v>
      </c>
      <c r="D1228" s="1">
        <v>10</v>
      </c>
      <c r="E1228" s="1">
        <v>396</v>
      </c>
      <c r="F1228" s="62"/>
    </row>
    <row r="1229" spans="1:6" x14ac:dyDescent="0.35">
      <c r="A1229" s="1">
        <v>24</v>
      </c>
      <c r="B1229" s="1" t="s">
        <v>86</v>
      </c>
      <c r="C1229" s="218">
        <v>44911</v>
      </c>
      <c r="D1229" s="1">
        <v>10</v>
      </c>
      <c r="E1229" s="1">
        <v>369</v>
      </c>
      <c r="F1229" s="62"/>
    </row>
    <row r="1230" spans="1:6" x14ac:dyDescent="0.35">
      <c r="A1230" s="1">
        <v>24</v>
      </c>
      <c r="B1230" s="1" t="s">
        <v>86</v>
      </c>
      <c r="C1230" s="218">
        <v>44912</v>
      </c>
      <c r="D1230" s="1">
        <v>13</v>
      </c>
      <c r="E1230" s="1">
        <v>396</v>
      </c>
      <c r="F1230" s="62"/>
    </row>
    <row r="1231" spans="1:6" x14ac:dyDescent="0.35">
      <c r="A1231" s="1">
        <v>24</v>
      </c>
      <c r="B1231" s="1" t="s">
        <v>86</v>
      </c>
      <c r="C1231" s="218">
        <v>44913</v>
      </c>
      <c r="D1231" s="1">
        <v>12</v>
      </c>
      <c r="E1231" s="1">
        <v>432</v>
      </c>
      <c r="F1231" s="62"/>
    </row>
    <row r="1232" spans="1:6" x14ac:dyDescent="0.35">
      <c r="A1232" s="1">
        <v>24</v>
      </c>
      <c r="B1232" s="1" t="s">
        <v>86</v>
      </c>
      <c r="C1232" s="218">
        <v>44914</v>
      </c>
      <c r="D1232" s="1">
        <v>9</v>
      </c>
      <c r="E1232" s="1">
        <v>378</v>
      </c>
      <c r="F1232" s="62"/>
    </row>
    <row r="1233" spans="1:6" x14ac:dyDescent="0.35">
      <c r="A1233" s="1">
        <v>24</v>
      </c>
      <c r="B1233" s="1" t="s">
        <v>86</v>
      </c>
      <c r="C1233" s="218">
        <v>44915</v>
      </c>
      <c r="D1233" s="1">
        <v>12</v>
      </c>
      <c r="E1233" s="1">
        <v>432</v>
      </c>
      <c r="F1233" s="62"/>
    </row>
    <row r="1234" spans="1:6" x14ac:dyDescent="0.35">
      <c r="A1234" s="1">
        <v>24</v>
      </c>
      <c r="B1234" s="1" t="s">
        <v>86</v>
      </c>
      <c r="C1234" s="218">
        <v>44916</v>
      </c>
      <c r="D1234" s="1">
        <v>12</v>
      </c>
      <c r="E1234" s="1">
        <v>324</v>
      </c>
      <c r="F1234" s="62"/>
    </row>
    <row r="1235" spans="1:6" x14ac:dyDescent="0.35">
      <c r="A1235" s="1">
        <v>24</v>
      </c>
      <c r="B1235" s="1" t="s">
        <v>86</v>
      </c>
      <c r="C1235" s="218">
        <v>44917</v>
      </c>
      <c r="D1235" s="1">
        <v>13</v>
      </c>
      <c r="E1235" s="1">
        <v>396</v>
      </c>
      <c r="F1235" s="62"/>
    </row>
    <row r="1236" spans="1:6" x14ac:dyDescent="0.35">
      <c r="A1236" s="1">
        <v>24</v>
      </c>
      <c r="B1236" s="1" t="s">
        <v>86</v>
      </c>
      <c r="C1236" s="218">
        <v>44918</v>
      </c>
      <c r="D1236" s="1">
        <v>12</v>
      </c>
      <c r="E1236" s="1">
        <v>351</v>
      </c>
      <c r="F1236" s="62"/>
    </row>
    <row r="1237" spans="1:6" x14ac:dyDescent="0.35">
      <c r="A1237" s="1">
        <v>24</v>
      </c>
      <c r="B1237" s="1" t="s">
        <v>86</v>
      </c>
      <c r="C1237" s="218">
        <v>44919</v>
      </c>
      <c r="D1237" s="1">
        <v>11</v>
      </c>
      <c r="E1237" s="1">
        <v>387</v>
      </c>
      <c r="F1237" s="62"/>
    </row>
    <row r="1238" spans="1:6" x14ac:dyDescent="0.35">
      <c r="A1238" s="1">
        <v>24</v>
      </c>
      <c r="B1238" s="1" t="s">
        <v>86</v>
      </c>
      <c r="C1238" s="218">
        <v>44920</v>
      </c>
      <c r="D1238" s="1">
        <v>10</v>
      </c>
      <c r="E1238" s="1">
        <v>423</v>
      </c>
      <c r="F1238" s="62"/>
    </row>
    <row r="1239" spans="1:6" x14ac:dyDescent="0.35">
      <c r="A1239" s="1">
        <v>24</v>
      </c>
      <c r="B1239" s="1" t="s">
        <v>86</v>
      </c>
      <c r="C1239" s="218">
        <v>44921</v>
      </c>
      <c r="D1239" s="1">
        <v>16</v>
      </c>
      <c r="E1239" s="1">
        <v>504</v>
      </c>
      <c r="F1239" s="62"/>
    </row>
    <row r="1240" spans="1:6" x14ac:dyDescent="0.35">
      <c r="A1240" s="1">
        <v>24</v>
      </c>
      <c r="B1240" s="1" t="s">
        <v>86</v>
      </c>
      <c r="C1240" s="218">
        <v>44922</v>
      </c>
      <c r="D1240" s="1">
        <v>14</v>
      </c>
      <c r="E1240" s="1">
        <v>441</v>
      </c>
      <c r="F1240" s="62"/>
    </row>
    <row r="1241" spans="1:6" x14ac:dyDescent="0.35">
      <c r="A1241" s="1">
        <v>24</v>
      </c>
      <c r="B1241" s="1" t="s">
        <v>86</v>
      </c>
      <c r="C1241" s="218">
        <v>44923</v>
      </c>
      <c r="D1241" s="1">
        <v>13</v>
      </c>
      <c r="E1241" s="1">
        <v>504</v>
      </c>
      <c r="F1241" s="62"/>
    </row>
    <row r="1242" spans="1:6" x14ac:dyDescent="0.35">
      <c r="A1242" s="1">
        <v>24</v>
      </c>
      <c r="B1242" s="1" t="s">
        <v>86</v>
      </c>
      <c r="C1242" s="218">
        <v>44924</v>
      </c>
      <c r="D1242" s="1">
        <v>9</v>
      </c>
      <c r="E1242" s="1">
        <v>243</v>
      </c>
      <c r="F1242" s="62"/>
    </row>
    <row r="1243" spans="1:6" x14ac:dyDescent="0.35">
      <c r="A1243" s="1">
        <v>24</v>
      </c>
      <c r="B1243" s="1" t="s">
        <v>86</v>
      </c>
      <c r="C1243" s="218">
        <v>44925</v>
      </c>
      <c r="D1243" s="1">
        <v>11</v>
      </c>
      <c r="E1243" s="1">
        <v>360</v>
      </c>
      <c r="F1243" s="62"/>
    </row>
    <row r="1244" spans="1:6" x14ac:dyDescent="0.35">
      <c r="A1244" s="1">
        <v>24</v>
      </c>
      <c r="B1244" s="1" t="s">
        <v>86</v>
      </c>
      <c r="C1244" s="218">
        <v>44926</v>
      </c>
      <c r="D1244" s="1">
        <v>11</v>
      </c>
      <c r="E1244" s="1">
        <v>306</v>
      </c>
      <c r="F1244" s="62"/>
    </row>
    <row r="1245" spans="1:6" x14ac:dyDescent="0.35">
      <c r="A1245" s="1">
        <v>24</v>
      </c>
      <c r="B1245" s="1" t="s">
        <v>86</v>
      </c>
      <c r="C1245" s="218">
        <v>44927</v>
      </c>
      <c r="D1245" s="1">
        <v>9</v>
      </c>
      <c r="E1245" s="1">
        <v>297</v>
      </c>
      <c r="F1245" s="62"/>
    </row>
    <row r="1246" spans="1:6" x14ac:dyDescent="0.35">
      <c r="A1246" s="1">
        <v>24</v>
      </c>
      <c r="B1246" s="1" t="s">
        <v>86</v>
      </c>
      <c r="C1246" s="218">
        <v>44928</v>
      </c>
      <c r="D1246" s="1">
        <v>5</v>
      </c>
      <c r="E1246" s="1">
        <v>225</v>
      </c>
      <c r="F1246" s="62"/>
    </row>
    <row r="1247" spans="1:6" x14ac:dyDescent="0.35">
      <c r="A1247" s="1">
        <v>24</v>
      </c>
      <c r="B1247" s="1" t="s">
        <v>86</v>
      </c>
      <c r="C1247" s="218">
        <v>44929</v>
      </c>
      <c r="D1247" s="1">
        <v>17</v>
      </c>
      <c r="E1247" s="1">
        <v>657</v>
      </c>
      <c r="F1247" s="62"/>
    </row>
    <row r="1248" spans="1:6" x14ac:dyDescent="0.35">
      <c r="A1248" s="1">
        <v>24</v>
      </c>
      <c r="B1248" s="1" t="s">
        <v>86</v>
      </c>
      <c r="C1248" s="218">
        <v>44930</v>
      </c>
      <c r="D1248" s="1">
        <v>9</v>
      </c>
      <c r="E1248" s="1">
        <v>351</v>
      </c>
      <c r="F1248" s="62"/>
    </row>
    <row r="1249" spans="1:6" x14ac:dyDescent="0.35">
      <c r="A1249" s="1">
        <v>24</v>
      </c>
      <c r="B1249" s="1" t="s">
        <v>86</v>
      </c>
      <c r="C1249" s="218">
        <v>44931</v>
      </c>
      <c r="D1249" s="1">
        <v>9</v>
      </c>
      <c r="E1249" s="1">
        <v>378</v>
      </c>
      <c r="F1249" s="62"/>
    </row>
    <row r="1250" spans="1:6" x14ac:dyDescent="0.35">
      <c r="A1250" s="1">
        <v>24</v>
      </c>
      <c r="B1250" s="1" t="s">
        <v>86</v>
      </c>
      <c r="C1250" s="218">
        <v>44932</v>
      </c>
      <c r="D1250" s="1">
        <v>9</v>
      </c>
      <c r="E1250" s="1">
        <v>351</v>
      </c>
      <c r="F1250" s="62"/>
    </row>
    <row r="1251" spans="1:6" x14ac:dyDescent="0.35">
      <c r="A1251" s="1">
        <v>24</v>
      </c>
      <c r="B1251" s="1" t="s">
        <v>86</v>
      </c>
      <c r="C1251" s="218">
        <v>44933</v>
      </c>
      <c r="D1251" s="1">
        <v>9</v>
      </c>
      <c r="E1251" s="1">
        <v>378</v>
      </c>
      <c r="F1251" s="62"/>
    </row>
    <row r="1252" spans="1:6" x14ac:dyDescent="0.35">
      <c r="A1252" s="1">
        <v>24</v>
      </c>
      <c r="B1252" s="1" t="s">
        <v>86</v>
      </c>
      <c r="C1252" s="218">
        <v>44934</v>
      </c>
      <c r="D1252" s="1">
        <v>12</v>
      </c>
      <c r="E1252" s="1">
        <v>459</v>
      </c>
      <c r="F1252" s="62"/>
    </row>
    <row r="1253" spans="1:6" x14ac:dyDescent="0.35">
      <c r="A1253" s="1">
        <v>24</v>
      </c>
      <c r="B1253" s="1" t="s">
        <v>86</v>
      </c>
      <c r="C1253" s="218">
        <v>44935</v>
      </c>
      <c r="D1253" s="1">
        <v>9</v>
      </c>
      <c r="E1253" s="1">
        <v>378</v>
      </c>
      <c r="F1253" s="62"/>
    </row>
    <row r="1254" spans="1:6" x14ac:dyDescent="0.35">
      <c r="A1254" s="1">
        <v>24</v>
      </c>
      <c r="B1254" s="1" t="s">
        <v>86</v>
      </c>
      <c r="C1254" s="218">
        <v>44936</v>
      </c>
      <c r="D1254" s="1">
        <v>11</v>
      </c>
      <c r="E1254" s="1">
        <v>414</v>
      </c>
      <c r="F1254" s="62"/>
    </row>
    <row r="1255" spans="1:6" x14ac:dyDescent="0.35">
      <c r="A1255" s="1">
        <v>24</v>
      </c>
      <c r="B1255" s="1" t="s">
        <v>86</v>
      </c>
      <c r="C1255" s="218">
        <v>44937</v>
      </c>
      <c r="D1255" s="1">
        <v>13</v>
      </c>
      <c r="E1255" s="1">
        <v>531</v>
      </c>
      <c r="F1255" s="62"/>
    </row>
    <row r="1256" spans="1:6" x14ac:dyDescent="0.35">
      <c r="A1256" s="1">
        <v>24</v>
      </c>
      <c r="B1256" s="1" t="s">
        <v>86</v>
      </c>
      <c r="C1256" s="218">
        <v>44938</v>
      </c>
      <c r="D1256" s="1">
        <v>15</v>
      </c>
      <c r="E1256" s="1">
        <v>513</v>
      </c>
      <c r="F1256" s="62"/>
    </row>
    <row r="1257" spans="1:6" x14ac:dyDescent="0.35">
      <c r="A1257" s="1">
        <v>24</v>
      </c>
      <c r="B1257" s="1" t="s">
        <v>86</v>
      </c>
      <c r="C1257" s="218">
        <v>44939</v>
      </c>
      <c r="D1257" s="1">
        <v>12</v>
      </c>
      <c r="E1257" s="1">
        <v>513</v>
      </c>
      <c r="F1257" s="62"/>
    </row>
    <row r="1258" spans="1:6" x14ac:dyDescent="0.35">
      <c r="A1258" s="1">
        <v>24</v>
      </c>
      <c r="B1258" s="1" t="s">
        <v>86</v>
      </c>
      <c r="C1258" s="218">
        <v>44940</v>
      </c>
      <c r="D1258" s="1">
        <v>9</v>
      </c>
      <c r="E1258" s="1">
        <v>324</v>
      </c>
      <c r="F1258" s="62"/>
    </row>
    <row r="1259" spans="1:6" x14ac:dyDescent="0.35">
      <c r="A1259" s="1">
        <v>24</v>
      </c>
      <c r="B1259" s="1" t="s">
        <v>86</v>
      </c>
      <c r="C1259" s="218">
        <v>44941</v>
      </c>
      <c r="D1259" s="1">
        <v>13</v>
      </c>
      <c r="E1259" s="1">
        <v>531</v>
      </c>
      <c r="F1259" s="62"/>
    </row>
    <row r="1260" spans="1:6" x14ac:dyDescent="0.35">
      <c r="A1260" s="1">
        <v>24</v>
      </c>
      <c r="B1260" s="1" t="s">
        <v>86</v>
      </c>
      <c r="C1260" s="218">
        <v>44942</v>
      </c>
      <c r="D1260" s="1">
        <v>11</v>
      </c>
      <c r="E1260" s="1">
        <v>441</v>
      </c>
      <c r="F1260" s="62"/>
    </row>
    <row r="1261" spans="1:6" x14ac:dyDescent="0.35">
      <c r="A1261" s="1">
        <v>24</v>
      </c>
      <c r="B1261" s="1" t="s">
        <v>86</v>
      </c>
      <c r="C1261" s="218">
        <v>44943</v>
      </c>
      <c r="D1261" s="1">
        <v>12</v>
      </c>
      <c r="E1261" s="1">
        <v>486</v>
      </c>
      <c r="F1261" s="62"/>
    </row>
    <row r="1262" spans="1:6" x14ac:dyDescent="0.35">
      <c r="A1262" s="1">
        <v>24</v>
      </c>
      <c r="B1262" s="1" t="s">
        <v>86</v>
      </c>
      <c r="C1262" s="218">
        <v>44944</v>
      </c>
      <c r="D1262" s="1">
        <v>11</v>
      </c>
      <c r="E1262" s="1">
        <v>414</v>
      </c>
      <c r="F1262" s="62"/>
    </row>
    <row r="1263" spans="1:6" x14ac:dyDescent="0.35">
      <c r="A1263" s="1">
        <v>24</v>
      </c>
      <c r="B1263" s="1" t="s">
        <v>86</v>
      </c>
      <c r="C1263" s="218">
        <v>44945</v>
      </c>
      <c r="D1263" s="1">
        <v>11</v>
      </c>
      <c r="E1263" s="1">
        <v>468</v>
      </c>
      <c r="F1263" s="62"/>
    </row>
    <row r="1264" spans="1:6" x14ac:dyDescent="0.35">
      <c r="A1264" s="1">
        <v>24</v>
      </c>
      <c r="B1264" s="1" t="s">
        <v>86</v>
      </c>
      <c r="C1264" s="218">
        <v>44946</v>
      </c>
      <c r="D1264" s="1">
        <v>9</v>
      </c>
      <c r="E1264" s="1">
        <v>405</v>
      </c>
      <c r="F1264" s="62"/>
    </row>
    <row r="1265" spans="1:6" x14ac:dyDescent="0.35">
      <c r="A1265" s="1">
        <v>24</v>
      </c>
      <c r="B1265" s="1" t="s">
        <v>86</v>
      </c>
      <c r="C1265" s="218">
        <v>44947</v>
      </c>
      <c r="D1265" s="1">
        <v>14</v>
      </c>
      <c r="E1265" s="1">
        <v>549</v>
      </c>
      <c r="F1265" s="62"/>
    </row>
    <row r="1266" spans="1:6" x14ac:dyDescent="0.35">
      <c r="A1266" s="1">
        <v>24</v>
      </c>
      <c r="B1266" s="1" t="s">
        <v>86</v>
      </c>
      <c r="C1266" s="218">
        <v>44948</v>
      </c>
      <c r="D1266" s="1">
        <v>13</v>
      </c>
      <c r="E1266" s="1">
        <v>504</v>
      </c>
      <c r="F1266" s="62"/>
    </row>
    <row r="1267" spans="1:6" x14ac:dyDescent="0.35">
      <c r="A1267" s="1">
        <v>24</v>
      </c>
      <c r="B1267" s="1" t="s">
        <v>86</v>
      </c>
      <c r="C1267" s="218">
        <v>44949</v>
      </c>
      <c r="D1267" s="1">
        <v>12</v>
      </c>
      <c r="E1267" s="1">
        <v>513</v>
      </c>
      <c r="F1267" s="62"/>
    </row>
    <row r="1268" spans="1:6" x14ac:dyDescent="0.35">
      <c r="A1268" s="1">
        <v>24</v>
      </c>
      <c r="B1268" s="1" t="s">
        <v>86</v>
      </c>
      <c r="C1268" s="218">
        <v>44950</v>
      </c>
      <c r="D1268" s="1">
        <v>15</v>
      </c>
      <c r="E1268" s="1">
        <v>486</v>
      </c>
      <c r="F1268" s="62"/>
    </row>
    <row r="1269" spans="1:6" x14ac:dyDescent="0.35">
      <c r="A1269" s="1">
        <v>24</v>
      </c>
      <c r="B1269" s="1" t="s">
        <v>86</v>
      </c>
      <c r="C1269" s="218">
        <v>44951</v>
      </c>
      <c r="D1269" s="1">
        <v>15</v>
      </c>
      <c r="E1269" s="1">
        <v>297</v>
      </c>
      <c r="F1269" s="62"/>
    </row>
    <row r="1270" spans="1:6" x14ac:dyDescent="0.35">
      <c r="A1270" s="1">
        <v>24</v>
      </c>
      <c r="B1270" s="1" t="s">
        <v>86</v>
      </c>
      <c r="C1270" s="218">
        <v>44952</v>
      </c>
      <c r="D1270" s="1">
        <v>17</v>
      </c>
      <c r="E1270" s="1">
        <v>441</v>
      </c>
      <c r="F1270" s="62"/>
    </row>
    <row r="1271" spans="1:6" x14ac:dyDescent="0.35">
      <c r="A1271" s="1">
        <v>24</v>
      </c>
      <c r="B1271" s="1" t="s">
        <v>86</v>
      </c>
      <c r="C1271" s="218">
        <v>44953</v>
      </c>
      <c r="D1271" s="1">
        <v>15</v>
      </c>
      <c r="E1271" s="1">
        <v>432</v>
      </c>
      <c r="F1271" s="62"/>
    </row>
    <row r="1272" spans="1:6" x14ac:dyDescent="0.35">
      <c r="A1272" s="1">
        <v>24</v>
      </c>
      <c r="B1272" s="1" t="s">
        <v>86</v>
      </c>
      <c r="C1272" s="218">
        <v>44954</v>
      </c>
      <c r="D1272" s="1">
        <v>12</v>
      </c>
      <c r="E1272" s="1">
        <v>378</v>
      </c>
      <c r="F1272" s="62"/>
    </row>
    <row r="1273" spans="1:6" x14ac:dyDescent="0.35">
      <c r="A1273" s="1">
        <v>24</v>
      </c>
      <c r="B1273" s="1" t="s">
        <v>86</v>
      </c>
      <c r="C1273" s="218">
        <v>44955</v>
      </c>
      <c r="D1273" s="1">
        <v>11</v>
      </c>
      <c r="E1273" s="1">
        <v>360</v>
      </c>
      <c r="F1273" s="62"/>
    </row>
    <row r="1274" spans="1:6" x14ac:dyDescent="0.35">
      <c r="A1274" s="1">
        <v>24</v>
      </c>
      <c r="B1274" s="1" t="s">
        <v>86</v>
      </c>
      <c r="C1274" s="218">
        <v>44956</v>
      </c>
      <c r="D1274" s="1">
        <v>12</v>
      </c>
      <c r="E1274" s="1">
        <v>351</v>
      </c>
      <c r="F1274" s="62"/>
    </row>
    <row r="1275" spans="1:6" x14ac:dyDescent="0.35">
      <c r="A1275" s="1">
        <v>26</v>
      </c>
      <c r="B1275" s="1" t="s">
        <v>219</v>
      </c>
      <c r="C1275" s="218">
        <v>44880</v>
      </c>
      <c r="D1275" s="1">
        <v>24</v>
      </c>
      <c r="E1275" s="1">
        <v>1512</v>
      </c>
      <c r="F1275" s="62"/>
    </row>
    <row r="1276" spans="1:6" x14ac:dyDescent="0.35">
      <c r="A1276" s="1">
        <v>26</v>
      </c>
      <c r="B1276" s="1" t="s">
        <v>219</v>
      </c>
      <c r="C1276" s="218">
        <v>44881</v>
      </c>
      <c r="D1276" s="1">
        <v>64</v>
      </c>
      <c r="E1276" s="1">
        <v>4032</v>
      </c>
      <c r="F1276" s="62"/>
    </row>
    <row r="1277" spans="1:6" x14ac:dyDescent="0.35">
      <c r="A1277" s="1">
        <v>26</v>
      </c>
      <c r="B1277" s="1" t="s">
        <v>219</v>
      </c>
      <c r="C1277" s="218">
        <v>44882</v>
      </c>
      <c r="D1277" s="1">
        <v>27</v>
      </c>
      <c r="E1277" s="1">
        <v>1701</v>
      </c>
      <c r="F1277" s="62"/>
    </row>
    <row r="1278" spans="1:6" x14ac:dyDescent="0.35">
      <c r="A1278" s="1">
        <v>26</v>
      </c>
      <c r="B1278" s="1" t="s">
        <v>219</v>
      </c>
      <c r="C1278" s="218">
        <v>44883</v>
      </c>
      <c r="D1278" s="1">
        <v>23</v>
      </c>
      <c r="E1278" s="1">
        <v>1449</v>
      </c>
      <c r="F1278" s="62"/>
    </row>
    <row r="1279" spans="1:6" x14ac:dyDescent="0.35">
      <c r="A1279" s="1">
        <v>26</v>
      </c>
      <c r="B1279" s="1" t="s">
        <v>219</v>
      </c>
      <c r="C1279" s="218">
        <v>44884</v>
      </c>
      <c r="D1279" s="1">
        <v>23</v>
      </c>
      <c r="E1279" s="1">
        <v>1449</v>
      </c>
      <c r="F1279" s="62"/>
    </row>
    <row r="1280" spans="1:6" x14ac:dyDescent="0.35">
      <c r="A1280" s="1">
        <v>26</v>
      </c>
      <c r="B1280" s="1" t="s">
        <v>219</v>
      </c>
      <c r="C1280" s="218">
        <v>44886</v>
      </c>
      <c r="D1280" s="1">
        <v>8</v>
      </c>
      <c r="E1280" s="1">
        <v>504</v>
      </c>
      <c r="F1280" s="62"/>
    </row>
    <row r="1281" spans="1:6" x14ac:dyDescent="0.35">
      <c r="A1281" s="1">
        <v>26</v>
      </c>
      <c r="B1281" s="1" t="s">
        <v>219</v>
      </c>
      <c r="C1281" s="218">
        <v>44887</v>
      </c>
      <c r="D1281" s="1">
        <v>8</v>
      </c>
      <c r="E1281" s="1">
        <v>504</v>
      </c>
      <c r="F1281" s="62"/>
    </row>
    <row r="1282" spans="1:6" x14ac:dyDescent="0.35">
      <c r="A1282" s="1">
        <v>26</v>
      </c>
      <c r="B1282" s="1" t="s">
        <v>219</v>
      </c>
      <c r="C1282" s="218">
        <v>44888</v>
      </c>
      <c r="D1282" s="1">
        <v>8</v>
      </c>
      <c r="E1282" s="1">
        <v>504</v>
      </c>
      <c r="F1282" s="62"/>
    </row>
    <row r="1283" spans="1:6" x14ac:dyDescent="0.35">
      <c r="A1283" s="1">
        <v>26</v>
      </c>
      <c r="B1283" s="1" t="s">
        <v>219</v>
      </c>
      <c r="C1283" s="218">
        <v>44889</v>
      </c>
      <c r="D1283" s="1">
        <v>11</v>
      </c>
      <c r="E1283" s="1">
        <v>693</v>
      </c>
      <c r="F1283" s="62"/>
    </row>
    <row r="1284" spans="1:6" x14ac:dyDescent="0.35">
      <c r="A1284" s="1">
        <v>26</v>
      </c>
      <c r="B1284" s="1" t="s">
        <v>219</v>
      </c>
      <c r="C1284" s="218">
        <v>44890</v>
      </c>
      <c r="D1284" s="1">
        <v>19</v>
      </c>
      <c r="E1284" s="1">
        <v>1197</v>
      </c>
      <c r="F1284" s="62"/>
    </row>
    <row r="1285" spans="1:6" x14ac:dyDescent="0.35">
      <c r="A1285" s="1">
        <v>26</v>
      </c>
      <c r="B1285" s="1" t="s">
        <v>219</v>
      </c>
      <c r="C1285" s="218">
        <v>44891</v>
      </c>
      <c r="D1285" s="1">
        <v>20</v>
      </c>
      <c r="E1285" s="1">
        <v>1260</v>
      </c>
      <c r="F1285" s="62"/>
    </row>
    <row r="1286" spans="1:6" x14ac:dyDescent="0.35">
      <c r="A1286" s="1">
        <v>26</v>
      </c>
      <c r="B1286" s="1" t="s">
        <v>219</v>
      </c>
      <c r="C1286" s="218">
        <v>44892</v>
      </c>
      <c r="D1286" s="1">
        <v>22</v>
      </c>
      <c r="E1286" s="1">
        <v>1386</v>
      </c>
      <c r="F1286" s="62"/>
    </row>
    <row r="1287" spans="1:6" x14ac:dyDescent="0.35">
      <c r="A1287" s="1">
        <v>26</v>
      </c>
      <c r="B1287" s="1" t="s">
        <v>219</v>
      </c>
      <c r="C1287" s="218">
        <v>44893</v>
      </c>
      <c r="D1287" s="1">
        <v>27</v>
      </c>
      <c r="E1287" s="1">
        <v>1701</v>
      </c>
      <c r="F1287" s="62"/>
    </row>
    <row r="1288" spans="1:6" x14ac:dyDescent="0.35">
      <c r="A1288" s="1">
        <v>26</v>
      </c>
      <c r="B1288" s="1" t="s">
        <v>219</v>
      </c>
      <c r="C1288" s="218">
        <v>44894</v>
      </c>
      <c r="D1288" s="1">
        <v>24</v>
      </c>
      <c r="E1288" s="1">
        <v>1512</v>
      </c>
      <c r="F1288" s="62"/>
    </row>
    <row r="1289" spans="1:6" x14ac:dyDescent="0.35">
      <c r="A1289" s="1">
        <v>26</v>
      </c>
      <c r="B1289" s="1" t="s">
        <v>219</v>
      </c>
      <c r="C1289" s="218">
        <v>44895</v>
      </c>
      <c r="D1289" s="1">
        <v>23</v>
      </c>
      <c r="E1289" s="1">
        <v>1449</v>
      </c>
      <c r="F1289" s="62"/>
    </row>
    <row r="1290" spans="1:6" x14ac:dyDescent="0.35">
      <c r="A1290" s="1">
        <v>26</v>
      </c>
      <c r="B1290" s="1" t="s">
        <v>219</v>
      </c>
      <c r="C1290" s="218">
        <v>44896</v>
      </c>
      <c r="D1290" s="1">
        <v>16</v>
      </c>
      <c r="E1290" s="1">
        <v>1008</v>
      </c>
      <c r="F1290" s="62"/>
    </row>
    <row r="1291" spans="1:6" x14ac:dyDescent="0.35">
      <c r="A1291" s="1">
        <v>26</v>
      </c>
      <c r="B1291" s="1" t="s">
        <v>219</v>
      </c>
      <c r="C1291" s="218">
        <v>44897</v>
      </c>
      <c r="D1291" s="1">
        <v>16</v>
      </c>
      <c r="E1291" s="1">
        <v>1008</v>
      </c>
      <c r="F1291" s="62"/>
    </row>
    <row r="1292" spans="1:6" x14ac:dyDescent="0.35">
      <c r="A1292" s="1">
        <v>26</v>
      </c>
      <c r="B1292" s="1" t="s">
        <v>219</v>
      </c>
      <c r="C1292" s="218">
        <v>44898</v>
      </c>
      <c r="D1292" s="1">
        <v>8</v>
      </c>
      <c r="E1292" s="1">
        <v>504</v>
      </c>
      <c r="F1292" s="62"/>
    </row>
    <row r="1293" spans="1:6" x14ac:dyDescent="0.35">
      <c r="A1293" s="1">
        <v>26</v>
      </c>
      <c r="B1293" s="1" t="s">
        <v>219</v>
      </c>
      <c r="C1293" s="218">
        <v>44899</v>
      </c>
      <c r="D1293" s="1">
        <v>15</v>
      </c>
      <c r="E1293" s="1">
        <v>945</v>
      </c>
      <c r="F1293" s="62"/>
    </row>
    <row r="1294" spans="1:6" x14ac:dyDescent="0.35">
      <c r="A1294" s="1">
        <v>26</v>
      </c>
      <c r="B1294" s="1" t="s">
        <v>219</v>
      </c>
      <c r="C1294" s="218">
        <v>44900</v>
      </c>
      <c r="D1294" s="1">
        <v>14</v>
      </c>
      <c r="E1294" s="1">
        <v>882</v>
      </c>
      <c r="F1294" s="62"/>
    </row>
    <row r="1295" spans="1:6" x14ac:dyDescent="0.35">
      <c r="A1295" s="1">
        <v>26</v>
      </c>
      <c r="B1295" s="1" t="s">
        <v>219</v>
      </c>
      <c r="C1295" s="218">
        <v>44901</v>
      </c>
      <c r="D1295" s="1">
        <v>16</v>
      </c>
      <c r="E1295" s="1">
        <v>1008</v>
      </c>
      <c r="F1295" s="62"/>
    </row>
    <row r="1296" spans="1:6" x14ac:dyDescent="0.35">
      <c r="A1296" s="1">
        <v>26</v>
      </c>
      <c r="B1296" s="1" t="s">
        <v>219</v>
      </c>
      <c r="C1296" s="218">
        <v>44902</v>
      </c>
      <c r="D1296" s="1">
        <v>16</v>
      </c>
      <c r="E1296" s="1">
        <v>1008</v>
      </c>
      <c r="F1296" s="62"/>
    </row>
    <row r="1297" spans="1:6" x14ac:dyDescent="0.35">
      <c r="A1297" s="1">
        <v>26</v>
      </c>
      <c r="B1297" s="1" t="s">
        <v>219</v>
      </c>
      <c r="C1297" s="218">
        <v>44903</v>
      </c>
      <c r="D1297" s="1">
        <v>16</v>
      </c>
      <c r="E1297" s="1">
        <v>1008</v>
      </c>
      <c r="F1297" s="62"/>
    </row>
    <row r="1298" spans="1:6" x14ac:dyDescent="0.35">
      <c r="A1298" s="1">
        <v>26</v>
      </c>
      <c r="B1298" s="1" t="s">
        <v>219</v>
      </c>
      <c r="C1298" s="218">
        <v>44904</v>
      </c>
      <c r="D1298" s="1">
        <v>15</v>
      </c>
      <c r="E1298" s="1">
        <v>945</v>
      </c>
      <c r="F1298" s="62"/>
    </row>
    <row r="1299" spans="1:6" x14ac:dyDescent="0.35">
      <c r="A1299" s="1">
        <v>26</v>
      </c>
      <c r="B1299" s="1" t="s">
        <v>219</v>
      </c>
      <c r="C1299" s="218">
        <v>44905</v>
      </c>
      <c r="D1299" s="1">
        <v>15</v>
      </c>
      <c r="E1299" s="1">
        <v>945</v>
      </c>
      <c r="F1299" s="62"/>
    </row>
    <row r="1300" spans="1:6" x14ac:dyDescent="0.35">
      <c r="A1300" s="1">
        <v>26</v>
      </c>
      <c r="B1300" s="1" t="s">
        <v>219</v>
      </c>
      <c r="C1300" s="218">
        <v>44906</v>
      </c>
      <c r="D1300" s="1">
        <v>8</v>
      </c>
      <c r="E1300" s="1">
        <v>504</v>
      </c>
      <c r="F1300" s="62"/>
    </row>
    <row r="1301" spans="1:6" x14ac:dyDescent="0.35">
      <c r="A1301" s="1">
        <v>26</v>
      </c>
      <c r="B1301" s="1" t="s">
        <v>219</v>
      </c>
      <c r="C1301" s="218">
        <v>44907</v>
      </c>
      <c r="D1301" s="1">
        <v>9</v>
      </c>
      <c r="E1301" s="1">
        <v>567</v>
      </c>
      <c r="F1301" s="62"/>
    </row>
    <row r="1302" spans="1:6" x14ac:dyDescent="0.35">
      <c r="A1302" s="1">
        <v>26</v>
      </c>
      <c r="B1302" s="1" t="s">
        <v>219</v>
      </c>
      <c r="C1302" s="218">
        <v>44908</v>
      </c>
      <c r="D1302" s="1">
        <v>17</v>
      </c>
      <c r="E1302" s="1">
        <v>1071</v>
      </c>
      <c r="F1302" s="62"/>
    </row>
    <row r="1303" spans="1:6" x14ac:dyDescent="0.35">
      <c r="A1303" s="1">
        <v>26</v>
      </c>
      <c r="B1303" s="1" t="s">
        <v>219</v>
      </c>
      <c r="C1303" s="218">
        <v>44909</v>
      </c>
      <c r="D1303" s="1">
        <v>16</v>
      </c>
      <c r="E1303" s="1">
        <v>1008</v>
      </c>
      <c r="F1303" s="62"/>
    </row>
    <row r="1304" spans="1:6" x14ac:dyDescent="0.35">
      <c r="A1304" s="1">
        <v>26</v>
      </c>
      <c r="B1304" s="1" t="s">
        <v>219</v>
      </c>
      <c r="C1304" s="218">
        <v>44910</v>
      </c>
      <c r="D1304" s="1">
        <v>16</v>
      </c>
      <c r="E1304" s="1">
        <v>1008</v>
      </c>
      <c r="F1304" s="62"/>
    </row>
    <row r="1305" spans="1:6" x14ac:dyDescent="0.35">
      <c r="A1305" s="1">
        <v>26</v>
      </c>
      <c r="B1305" s="1" t="s">
        <v>219</v>
      </c>
      <c r="C1305" s="218">
        <v>44911</v>
      </c>
      <c r="D1305" s="1">
        <v>8</v>
      </c>
      <c r="E1305" s="1">
        <v>504</v>
      </c>
      <c r="F1305" s="62"/>
    </row>
    <row r="1306" spans="1:6" x14ac:dyDescent="0.35">
      <c r="A1306" s="1">
        <v>26</v>
      </c>
      <c r="B1306" s="1" t="s">
        <v>219</v>
      </c>
      <c r="C1306" s="218">
        <v>44912</v>
      </c>
      <c r="D1306" s="1">
        <v>12</v>
      </c>
      <c r="E1306" s="1">
        <v>756</v>
      </c>
      <c r="F1306" s="62"/>
    </row>
    <row r="1307" spans="1:6" x14ac:dyDescent="0.35">
      <c r="A1307" s="1">
        <v>26</v>
      </c>
      <c r="B1307" s="1" t="s">
        <v>219</v>
      </c>
      <c r="C1307" s="218">
        <v>44913</v>
      </c>
      <c r="D1307" s="1">
        <v>12</v>
      </c>
      <c r="E1307" s="1">
        <v>756</v>
      </c>
      <c r="F1307" s="62"/>
    </row>
    <row r="1308" spans="1:6" x14ac:dyDescent="0.35">
      <c r="A1308" s="1">
        <v>26</v>
      </c>
      <c r="B1308" s="1" t="s">
        <v>219</v>
      </c>
      <c r="C1308" s="218">
        <v>44914</v>
      </c>
      <c r="D1308" s="1">
        <v>14</v>
      </c>
      <c r="E1308" s="1">
        <v>882</v>
      </c>
      <c r="F1308" s="62"/>
    </row>
    <row r="1309" spans="1:6" x14ac:dyDescent="0.35">
      <c r="A1309" s="1">
        <v>26</v>
      </c>
      <c r="B1309" s="1" t="s">
        <v>219</v>
      </c>
      <c r="C1309" s="218">
        <v>44915</v>
      </c>
      <c r="D1309" s="1">
        <v>14</v>
      </c>
      <c r="E1309" s="1">
        <v>882</v>
      </c>
      <c r="F1309" s="62"/>
    </row>
    <row r="1310" spans="1:6" x14ac:dyDescent="0.35">
      <c r="A1310" s="1">
        <v>26</v>
      </c>
      <c r="B1310" s="1" t="s">
        <v>219</v>
      </c>
      <c r="C1310" s="218">
        <v>44916</v>
      </c>
      <c r="D1310" s="1">
        <v>14</v>
      </c>
      <c r="E1310" s="1">
        <v>882</v>
      </c>
      <c r="F1310" s="62"/>
    </row>
    <row r="1311" spans="1:6" x14ac:dyDescent="0.35">
      <c r="A1311" s="1">
        <v>26</v>
      </c>
      <c r="B1311" s="1" t="s">
        <v>219</v>
      </c>
      <c r="C1311" s="218">
        <v>44917</v>
      </c>
      <c r="D1311" s="1">
        <v>16</v>
      </c>
      <c r="E1311" s="1">
        <v>1008</v>
      </c>
      <c r="F1311" s="62"/>
    </row>
    <row r="1312" spans="1:6" x14ac:dyDescent="0.35">
      <c r="A1312" s="1">
        <v>26</v>
      </c>
      <c r="B1312" s="1" t="s">
        <v>219</v>
      </c>
      <c r="C1312" s="218">
        <v>44918</v>
      </c>
      <c r="D1312" s="1">
        <v>16</v>
      </c>
      <c r="E1312" s="1">
        <v>1008</v>
      </c>
      <c r="F1312" s="62"/>
    </row>
    <row r="1313" spans="1:6" x14ac:dyDescent="0.35">
      <c r="A1313" s="1">
        <v>26</v>
      </c>
      <c r="B1313" s="1" t="s">
        <v>219</v>
      </c>
      <c r="C1313" s="218">
        <v>44919</v>
      </c>
      <c r="D1313" s="1">
        <v>21</v>
      </c>
      <c r="E1313" s="1">
        <v>1323</v>
      </c>
      <c r="F1313" s="62"/>
    </row>
    <row r="1314" spans="1:6" x14ac:dyDescent="0.35">
      <c r="A1314" s="1">
        <v>26</v>
      </c>
      <c r="B1314" s="1" t="s">
        <v>219</v>
      </c>
      <c r="C1314" s="218">
        <v>44920</v>
      </c>
      <c r="D1314" s="1">
        <v>25</v>
      </c>
      <c r="E1314" s="1">
        <v>1575</v>
      </c>
      <c r="F1314" s="62"/>
    </row>
    <row r="1315" spans="1:6" x14ac:dyDescent="0.35">
      <c r="A1315" s="1">
        <v>26</v>
      </c>
      <c r="B1315" s="1" t="s">
        <v>219</v>
      </c>
      <c r="C1315" s="218">
        <v>44921</v>
      </c>
      <c r="D1315" s="1">
        <v>24</v>
      </c>
      <c r="E1315" s="1">
        <v>1512</v>
      </c>
      <c r="F1315" s="62"/>
    </row>
    <row r="1316" spans="1:6" x14ac:dyDescent="0.35">
      <c r="A1316" s="1">
        <v>26</v>
      </c>
      <c r="B1316" s="1" t="s">
        <v>219</v>
      </c>
      <c r="C1316" s="218">
        <v>44922</v>
      </c>
      <c r="D1316" s="1">
        <v>25</v>
      </c>
      <c r="E1316" s="1">
        <v>1575</v>
      </c>
      <c r="F1316" s="62"/>
    </row>
    <row r="1317" spans="1:6" x14ac:dyDescent="0.35">
      <c r="A1317" s="1">
        <v>26</v>
      </c>
      <c r="B1317" s="1" t="s">
        <v>219</v>
      </c>
      <c r="C1317" s="218">
        <v>44923</v>
      </c>
      <c r="D1317" s="1">
        <v>24</v>
      </c>
      <c r="E1317" s="1">
        <v>1512</v>
      </c>
      <c r="F1317" s="62"/>
    </row>
    <row r="1318" spans="1:6" x14ac:dyDescent="0.35">
      <c r="A1318" s="1">
        <v>26</v>
      </c>
      <c r="B1318" s="1" t="s">
        <v>219</v>
      </c>
      <c r="C1318" s="218">
        <v>44924</v>
      </c>
      <c r="D1318" s="1">
        <v>23</v>
      </c>
      <c r="E1318" s="1">
        <v>1449</v>
      </c>
      <c r="F1318" s="62"/>
    </row>
    <row r="1319" spans="1:6" x14ac:dyDescent="0.35">
      <c r="A1319" s="1">
        <v>26</v>
      </c>
      <c r="B1319" s="1" t="s">
        <v>219</v>
      </c>
      <c r="C1319" s="218">
        <v>44925</v>
      </c>
      <c r="D1319" s="1">
        <v>8</v>
      </c>
      <c r="E1319" s="1">
        <v>504</v>
      </c>
      <c r="F1319" s="62"/>
    </row>
    <row r="1320" spans="1:6" x14ac:dyDescent="0.35">
      <c r="A1320" s="1">
        <v>26</v>
      </c>
      <c r="B1320" s="1" t="s">
        <v>219</v>
      </c>
      <c r="C1320" s="218">
        <v>44926</v>
      </c>
      <c r="D1320" s="1">
        <v>8</v>
      </c>
      <c r="E1320" s="1">
        <v>504</v>
      </c>
      <c r="F1320" s="62"/>
    </row>
    <row r="1321" spans="1:6" x14ac:dyDescent="0.35">
      <c r="A1321" s="1">
        <v>26</v>
      </c>
      <c r="B1321" s="1" t="s">
        <v>219</v>
      </c>
      <c r="C1321" s="218">
        <v>44927</v>
      </c>
      <c r="D1321" s="1">
        <v>9</v>
      </c>
      <c r="E1321" s="1">
        <v>567</v>
      </c>
      <c r="F1321" s="62"/>
    </row>
    <row r="1322" spans="1:6" x14ac:dyDescent="0.35">
      <c r="A1322" s="1">
        <v>26</v>
      </c>
      <c r="B1322" s="1" t="s">
        <v>219</v>
      </c>
      <c r="C1322" s="218">
        <v>44928</v>
      </c>
      <c r="D1322" s="1">
        <v>8</v>
      </c>
      <c r="E1322" s="1">
        <v>504</v>
      </c>
      <c r="F1322" s="62"/>
    </row>
    <row r="1323" spans="1:6" x14ac:dyDescent="0.35">
      <c r="A1323" s="1">
        <v>26</v>
      </c>
      <c r="B1323" s="1" t="s">
        <v>219</v>
      </c>
      <c r="C1323" s="218">
        <v>44929</v>
      </c>
      <c r="D1323" s="1">
        <v>10</v>
      </c>
      <c r="E1323" s="1">
        <v>630</v>
      </c>
      <c r="F1323" s="62"/>
    </row>
    <row r="1324" spans="1:6" x14ac:dyDescent="0.35">
      <c r="A1324" s="1">
        <v>26</v>
      </c>
      <c r="B1324" s="1" t="s">
        <v>219</v>
      </c>
      <c r="C1324" s="218">
        <v>44930</v>
      </c>
      <c r="D1324" s="1">
        <v>9</v>
      </c>
      <c r="E1324" s="1">
        <v>567</v>
      </c>
      <c r="F1324" s="62"/>
    </row>
    <row r="1325" spans="1:6" x14ac:dyDescent="0.35">
      <c r="A1325" s="1">
        <v>26</v>
      </c>
      <c r="B1325" s="1" t="s">
        <v>219</v>
      </c>
      <c r="C1325" s="218">
        <v>44931</v>
      </c>
      <c r="D1325" s="1">
        <v>10</v>
      </c>
      <c r="E1325" s="1">
        <v>630</v>
      </c>
      <c r="F1325" s="62"/>
    </row>
    <row r="1326" spans="1:6" x14ac:dyDescent="0.35">
      <c r="A1326" s="1">
        <v>26</v>
      </c>
      <c r="B1326" s="1" t="s">
        <v>219</v>
      </c>
      <c r="C1326" s="218">
        <v>44932</v>
      </c>
      <c r="D1326" s="1">
        <v>8</v>
      </c>
      <c r="E1326" s="1">
        <v>504</v>
      </c>
      <c r="F1326" s="62"/>
    </row>
    <row r="1327" spans="1:6" x14ac:dyDescent="0.35">
      <c r="A1327" s="1">
        <v>26</v>
      </c>
      <c r="B1327" s="1" t="s">
        <v>219</v>
      </c>
      <c r="C1327" s="218">
        <v>44933</v>
      </c>
      <c r="D1327" s="1">
        <v>9</v>
      </c>
      <c r="E1327" s="1">
        <v>567</v>
      </c>
      <c r="F1327" s="62"/>
    </row>
    <row r="1328" spans="1:6" x14ac:dyDescent="0.35">
      <c r="A1328" s="1">
        <v>26</v>
      </c>
      <c r="B1328" s="1" t="s">
        <v>219</v>
      </c>
      <c r="C1328" s="218">
        <v>44934</v>
      </c>
      <c r="D1328" s="1">
        <v>6</v>
      </c>
      <c r="E1328" s="1">
        <v>378</v>
      </c>
      <c r="F1328" s="62"/>
    </row>
    <row r="1329" spans="1:6" x14ac:dyDescent="0.35">
      <c r="A1329" s="1">
        <v>26</v>
      </c>
      <c r="B1329" s="1" t="s">
        <v>219</v>
      </c>
      <c r="C1329" s="218">
        <v>44935</v>
      </c>
      <c r="D1329" s="1">
        <v>4</v>
      </c>
      <c r="E1329" s="1">
        <v>252</v>
      </c>
      <c r="F1329" s="62"/>
    </row>
    <row r="1330" spans="1:6" x14ac:dyDescent="0.35">
      <c r="A1330" s="1">
        <v>26</v>
      </c>
      <c r="B1330" s="1" t="s">
        <v>219</v>
      </c>
      <c r="C1330" s="218">
        <v>44936</v>
      </c>
      <c r="D1330" s="1">
        <v>2</v>
      </c>
      <c r="E1330" s="1">
        <v>126</v>
      </c>
      <c r="F1330" s="62"/>
    </row>
    <row r="1331" spans="1:6" x14ac:dyDescent="0.35">
      <c r="A1331" s="1">
        <v>26</v>
      </c>
      <c r="B1331" s="1" t="s">
        <v>219</v>
      </c>
      <c r="C1331" s="218">
        <v>44937</v>
      </c>
      <c r="D1331" s="1">
        <v>4</v>
      </c>
      <c r="E1331" s="1">
        <v>252</v>
      </c>
      <c r="F1331" s="62"/>
    </row>
    <row r="1332" spans="1:6" x14ac:dyDescent="0.35">
      <c r="A1332" s="1">
        <v>26</v>
      </c>
      <c r="B1332" s="1" t="s">
        <v>219</v>
      </c>
      <c r="C1332" s="218">
        <v>44938</v>
      </c>
      <c r="D1332" s="1">
        <v>5</v>
      </c>
      <c r="E1332" s="1">
        <v>315</v>
      </c>
      <c r="F1332" s="62"/>
    </row>
    <row r="1333" spans="1:6" x14ac:dyDescent="0.35">
      <c r="A1333" s="1">
        <v>26</v>
      </c>
      <c r="B1333" s="1" t="s">
        <v>219</v>
      </c>
      <c r="C1333" s="218">
        <v>44939</v>
      </c>
      <c r="D1333" s="1">
        <v>5</v>
      </c>
      <c r="E1333" s="1">
        <v>315</v>
      </c>
      <c r="F1333" s="62"/>
    </row>
    <row r="1334" spans="1:6" x14ac:dyDescent="0.35">
      <c r="A1334" s="1">
        <v>26</v>
      </c>
      <c r="B1334" s="1" t="s">
        <v>219</v>
      </c>
      <c r="C1334" s="218">
        <v>44940</v>
      </c>
      <c r="D1334" s="1">
        <v>8</v>
      </c>
      <c r="E1334" s="1">
        <v>504</v>
      </c>
      <c r="F1334" s="62"/>
    </row>
    <row r="1335" spans="1:6" x14ac:dyDescent="0.35">
      <c r="A1335" s="1">
        <v>26</v>
      </c>
      <c r="B1335" s="1" t="s">
        <v>219</v>
      </c>
      <c r="C1335" s="218">
        <v>44941</v>
      </c>
      <c r="D1335" s="1">
        <v>10</v>
      </c>
      <c r="E1335" s="1">
        <v>630</v>
      </c>
      <c r="F1335" s="62"/>
    </row>
    <row r="1336" spans="1:6" x14ac:dyDescent="0.35">
      <c r="A1336" s="1">
        <v>26</v>
      </c>
      <c r="B1336" s="1" t="s">
        <v>219</v>
      </c>
      <c r="C1336" s="218">
        <v>44942</v>
      </c>
      <c r="D1336" s="1">
        <v>16</v>
      </c>
      <c r="E1336" s="1">
        <v>1008</v>
      </c>
      <c r="F1336" s="62"/>
    </row>
    <row r="1337" spans="1:6" x14ac:dyDescent="0.35">
      <c r="A1337" s="1">
        <v>26</v>
      </c>
      <c r="B1337" s="1" t="s">
        <v>219</v>
      </c>
      <c r="C1337" s="218">
        <v>44943</v>
      </c>
      <c r="D1337" s="1">
        <v>8</v>
      </c>
      <c r="E1337" s="1">
        <v>504</v>
      </c>
      <c r="F1337" s="62"/>
    </row>
    <row r="1338" spans="1:6" x14ac:dyDescent="0.35">
      <c r="A1338" s="1">
        <v>26</v>
      </c>
      <c r="B1338" s="1" t="s">
        <v>219</v>
      </c>
      <c r="C1338" s="218">
        <v>44944</v>
      </c>
      <c r="D1338" s="1">
        <v>8</v>
      </c>
      <c r="E1338" s="1">
        <v>504</v>
      </c>
      <c r="F1338" s="62"/>
    </row>
    <row r="1339" spans="1:6" x14ac:dyDescent="0.35">
      <c r="A1339" s="1">
        <v>26</v>
      </c>
      <c r="B1339" s="1" t="s">
        <v>219</v>
      </c>
      <c r="C1339" s="218">
        <v>44945</v>
      </c>
      <c r="D1339" s="1">
        <v>11</v>
      </c>
      <c r="E1339" s="1">
        <v>693</v>
      </c>
      <c r="F1339" s="62"/>
    </row>
    <row r="1340" spans="1:6" x14ac:dyDescent="0.35">
      <c r="A1340" s="1">
        <v>26</v>
      </c>
      <c r="B1340" s="1" t="s">
        <v>219</v>
      </c>
      <c r="C1340" s="218">
        <v>44946</v>
      </c>
      <c r="D1340" s="1">
        <v>8</v>
      </c>
      <c r="E1340" s="1">
        <v>504</v>
      </c>
      <c r="F1340" s="62"/>
    </row>
    <row r="1341" spans="1:6" x14ac:dyDescent="0.35">
      <c r="A1341" s="1">
        <v>26</v>
      </c>
      <c r="B1341" s="1" t="s">
        <v>219</v>
      </c>
      <c r="C1341" s="218">
        <v>44947</v>
      </c>
      <c r="D1341" s="1">
        <v>14</v>
      </c>
      <c r="E1341" s="1">
        <v>882</v>
      </c>
      <c r="F1341" s="62"/>
    </row>
    <row r="1342" spans="1:6" x14ac:dyDescent="0.35">
      <c r="A1342" s="1">
        <v>26</v>
      </c>
      <c r="B1342" s="1" t="s">
        <v>219</v>
      </c>
      <c r="C1342" s="218">
        <v>44948</v>
      </c>
      <c r="D1342" s="1">
        <v>7</v>
      </c>
      <c r="E1342" s="1">
        <v>441</v>
      </c>
      <c r="F1342" s="62"/>
    </row>
    <row r="1343" spans="1:6" x14ac:dyDescent="0.35">
      <c r="A1343" s="1">
        <v>26</v>
      </c>
      <c r="B1343" s="1" t="s">
        <v>219</v>
      </c>
      <c r="C1343" s="218">
        <v>44949</v>
      </c>
      <c r="D1343" s="1">
        <v>11</v>
      </c>
      <c r="E1343" s="1">
        <v>693</v>
      </c>
      <c r="F1343" s="62"/>
    </row>
    <row r="1344" spans="1:6" x14ac:dyDescent="0.35">
      <c r="A1344" s="1">
        <v>26</v>
      </c>
      <c r="B1344" s="1" t="s">
        <v>219</v>
      </c>
      <c r="C1344" s="218">
        <v>44950</v>
      </c>
      <c r="D1344" s="1">
        <v>13</v>
      </c>
      <c r="E1344" s="1">
        <v>819</v>
      </c>
      <c r="F1344" s="62"/>
    </row>
    <row r="1345" spans="1:6" x14ac:dyDescent="0.35">
      <c r="A1345" s="1">
        <v>26</v>
      </c>
      <c r="B1345" s="1" t="s">
        <v>219</v>
      </c>
      <c r="C1345" s="218">
        <v>44951</v>
      </c>
      <c r="D1345" s="1">
        <v>13</v>
      </c>
      <c r="E1345" s="1">
        <v>819</v>
      </c>
      <c r="F1345" s="62"/>
    </row>
    <row r="1346" spans="1:6" x14ac:dyDescent="0.35">
      <c r="A1346" s="1">
        <v>26</v>
      </c>
      <c r="B1346" s="1" t="s">
        <v>219</v>
      </c>
      <c r="C1346" s="218">
        <v>44952</v>
      </c>
      <c r="D1346" s="1">
        <v>16</v>
      </c>
      <c r="E1346" s="1">
        <v>1008</v>
      </c>
      <c r="F1346" s="62"/>
    </row>
    <row r="1347" spans="1:6" x14ac:dyDescent="0.35">
      <c r="A1347" s="1">
        <v>26</v>
      </c>
      <c r="B1347" s="1" t="s">
        <v>219</v>
      </c>
      <c r="C1347" s="218">
        <v>44953</v>
      </c>
      <c r="D1347" s="1">
        <v>13</v>
      </c>
      <c r="E1347" s="1">
        <v>819</v>
      </c>
      <c r="F1347" s="62"/>
    </row>
    <row r="1348" spans="1:6" x14ac:dyDescent="0.35">
      <c r="A1348" s="1">
        <v>26</v>
      </c>
      <c r="B1348" s="1" t="s">
        <v>219</v>
      </c>
      <c r="C1348" s="218">
        <v>44954</v>
      </c>
      <c r="D1348" s="1">
        <v>8</v>
      </c>
      <c r="E1348" s="1">
        <v>504</v>
      </c>
      <c r="F1348" s="62"/>
    </row>
    <row r="1349" spans="1:6" x14ac:dyDescent="0.35">
      <c r="A1349" s="1">
        <v>26</v>
      </c>
      <c r="B1349" s="1" t="s">
        <v>219</v>
      </c>
      <c r="C1349" s="218">
        <v>44955</v>
      </c>
      <c r="D1349" s="1">
        <v>8</v>
      </c>
      <c r="E1349" s="1">
        <v>504</v>
      </c>
      <c r="F1349" s="62"/>
    </row>
    <row r="1350" spans="1:6" x14ac:dyDescent="0.35">
      <c r="A1350" s="1">
        <v>26</v>
      </c>
      <c r="B1350" s="1" t="s">
        <v>219</v>
      </c>
      <c r="C1350" s="218">
        <v>44956</v>
      </c>
      <c r="D1350" s="1">
        <v>8</v>
      </c>
      <c r="E1350" s="1">
        <v>504</v>
      </c>
      <c r="F1350" s="62"/>
    </row>
    <row r="1351" spans="1:6" x14ac:dyDescent="0.35">
      <c r="A1351" s="1">
        <v>27</v>
      </c>
      <c r="B1351" s="1" t="s">
        <v>220</v>
      </c>
      <c r="C1351" s="218">
        <v>44880</v>
      </c>
      <c r="D1351" s="1">
        <v>42</v>
      </c>
      <c r="E1351" s="1">
        <v>2745</v>
      </c>
      <c r="F1351" s="62"/>
    </row>
    <row r="1352" spans="1:6" x14ac:dyDescent="0.35">
      <c r="A1352" s="1">
        <v>27</v>
      </c>
      <c r="B1352" s="1" t="s">
        <v>220</v>
      </c>
      <c r="C1352" s="218">
        <v>44881</v>
      </c>
      <c r="D1352" s="1">
        <v>57</v>
      </c>
      <c r="E1352" s="1">
        <v>3834</v>
      </c>
      <c r="F1352" s="62"/>
    </row>
    <row r="1353" spans="1:6" x14ac:dyDescent="0.35">
      <c r="A1353" s="1">
        <v>27</v>
      </c>
      <c r="B1353" s="1" t="s">
        <v>220</v>
      </c>
      <c r="C1353" s="218">
        <v>44882</v>
      </c>
      <c r="D1353" s="1">
        <v>100</v>
      </c>
      <c r="E1353" s="1">
        <v>6516</v>
      </c>
      <c r="F1353" s="62"/>
    </row>
    <row r="1354" spans="1:6" x14ac:dyDescent="0.35">
      <c r="A1354" s="1">
        <v>27</v>
      </c>
      <c r="B1354" s="1" t="s">
        <v>220</v>
      </c>
      <c r="C1354" s="218">
        <v>44883</v>
      </c>
      <c r="D1354" s="1">
        <v>66</v>
      </c>
      <c r="E1354" s="1">
        <v>4230</v>
      </c>
      <c r="F1354" s="62"/>
    </row>
    <row r="1355" spans="1:6" x14ac:dyDescent="0.35">
      <c r="A1355" s="1">
        <v>27</v>
      </c>
      <c r="B1355" s="1" t="s">
        <v>220</v>
      </c>
      <c r="C1355" s="218">
        <v>44884</v>
      </c>
      <c r="D1355" s="1">
        <v>60</v>
      </c>
      <c r="E1355" s="1">
        <v>3888</v>
      </c>
      <c r="F1355" s="62"/>
    </row>
    <row r="1356" spans="1:6" x14ac:dyDescent="0.35">
      <c r="A1356" s="1">
        <v>27</v>
      </c>
      <c r="B1356" s="1" t="s">
        <v>220</v>
      </c>
      <c r="C1356" s="218">
        <v>44886</v>
      </c>
      <c r="D1356" s="1">
        <v>14</v>
      </c>
      <c r="E1356" s="1">
        <v>882</v>
      </c>
      <c r="F1356" s="62"/>
    </row>
    <row r="1357" spans="1:6" x14ac:dyDescent="0.35">
      <c r="A1357" s="1">
        <v>27</v>
      </c>
      <c r="B1357" s="1" t="s">
        <v>220</v>
      </c>
      <c r="C1357" s="218">
        <v>44887</v>
      </c>
      <c r="D1357" s="1">
        <v>16</v>
      </c>
      <c r="E1357" s="1">
        <v>1008</v>
      </c>
      <c r="F1357" s="62"/>
    </row>
    <row r="1358" spans="1:6" x14ac:dyDescent="0.35">
      <c r="A1358" s="1">
        <v>27</v>
      </c>
      <c r="B1358" s="1" t="s">
        <v>220</v>
      </c>
      <c r="C1358" s="218">
        <v>44888</v>
      </c>
      <c r="D1358" s="1">
        <v>16</v>
      </c>
      <c r="E1358" s="1">
        <v>1044</v>
      </c>
      <c r="F1358" s="62"/>
    </row>
    <row r="1359" spans="1:6" x14ac:dyDescent="0.35">
      <c r="A1359" s="1">
        <v>27</v>
      </c>
      <c r="B1359" s="1" t="s">
        <v>220</v>
      </c>
      <c r="C1359" s="218">
        <v>44889</v>
      </c>
      <c r="D1359" s="1">
        <v>20</v>
      </c>
      <c r="E1359" s="1">
        <v>1260</v>
      </c>
      <c r="F1359" s="62"/>
    </row>
    <row r="1360" spans="1:6" x14ac:dyDescent="0.35">
      <c r="A1360" s="1">
        <v>27</v>
      </c>
      <c r="B1360" s="1" t="s">
        <v>220</v>
      </c>
      <c r="C1360" s="218">
        <v>44890</v>
      </c>
      <c r="D1360" s="1">
        <v>39</v>
      </c>
      <c r="E1360" s="1">
        <v>2304</v>
      </c>
      <c r="F1360" s="62"/>
    </row>
    <row r="1361" spans="1:6" x14ac:dyDescent="0.35">
      <c r="A1361" s="1">
        <v>27</v>
      </c>
      <c r="B1361" s="1" t="s">
        <v>220</v>
      </c>
      <c r="C1361" s="218">
        <v>44891</v>
      </c>
      <c r="D1361" s="1">
        <v>30</v>
      </c>
      <c r="E1361" s="1">
        <v>1872</v>
      </c>
      <c r="F1361" s="62"/>
    </row>
    <row r="1362" spans="1:6" x14ac:dyDescent="0.35">
      <c r="A1362" s="1">
        <v>27</v>
      </c>
      <c r="B1362" s="1" t="s">
        <v>220</v>
      </c>
      <c r="C1362" s="218">
        <v>44892</v>
      </c>
      <c r="D1362" s="1">
        <v>38</v>
      </c>
      <c r="E1362" s="1">
        <v>2466</v>
      </c>
      <c r="F1362" s="62"/>
    </row>
    <row r="1363" spans="1:6" x14ac:dyDescent="0.35">
      <c r="A1363" s="1">
        <v>27</v>
      </c>
      <c r="B1363" s="1" t="s">
        <v>220</v>
      </c>
      <c r="C1363" s="218">
        <v>44893</v>
      </c>
      <c r="D1363" s="1">
        <v>35</v>
      </c>
      <c r="E1363" s="1">
        <v>2196</v>
      </c>
      <c r="F1363" s="62"/>
    </row>
    <row r="1364" spans="1:6" x14ac:dyDescent="0.35">
      <c r="A1364" s="1">
        <v>27</v>
      </c>
      <c r="B1364" s="1" t="s">
        <v>220</v>
      </c>
      <c r="C1364" s="218">
        <v>44894</v>
      </c>
      <c r="D1364" s="1">
        <v>51</v>
      </c>
      <c r="E1364" s="1">
        <v>3429</v>
      </c>
      <c r="F1364" s="62"/>
    </row>
    <row r="1365" spans="1:6" x14ac:dyDescent="0.35">
      <c r="A1365" s="1">
        <v>27</v>
      </c>
      <c r="B1365" s="1" t="s">
        <v>220</v>
      </c>
      <c r="C1365" s="218">
        <v>44895</v>
      </c>
      <c r="D1365" s="1">
        <v>42</v>
      </c>
      <c r="E1365" s="1">
        <v>2826</v>
      </c>
      <c r="F1365" s="62"/>
    </row>
    <row r="1366" spans="1:6" x14ac:dyDescent="0.35">
      <c r="A1366" s="1">
        <v>27</v>
      </c>
      <c r="B1366" s="1" t="s">
        <v>220</v>
      </c>
      <c r="C1366" s="218">
        <v>44896</v>
      </c>
      <c r="D1366" s="1">
        <v>31</v>
      </c>
      <c r="E1366" s="1">
        <v>1944</v>
      </c>
      <c r="F1366" s="62"/>
    </row>
    <row r="1367" spans="1:6" x14ac:dyDescent="0.35">
      <c r="A1367" s="1">
        <v>27</v>
      </c>
      <c r="B1367" s="1" t="s">
        <v>220</v>
      </c>
      <c r="C1367" s="218">
        <v>44897</v>
      </c>
      <c r="D1367" s="1">
        <v>20</v>
      </c>
      <c r="E1367" s="1">
        <v>1260</v>
      </c>
      <c r="F1367" s="62"/>
    </row>
    <row r="1368" spans="1:6" x14ac:dyDescent="0.35">
      <c r="A1368" s="1">
        <v>27</v>
      </c>
      <c r="B1368" s="1" t="s">
        <v>220</v>
      </c>
      <c r="C1368" s="218">
        <v>44898</v>
      </c>
      <c r="D1368" s="1">
        <v>15</v>
      </c>
      <c r="E1368" s="1">
        <v>945</v>
      </c>
      <c r="F1368" s="62"/>
    </row>
    <row r="1369" spans="1:6" x14ac:dyDescent="0.35">
      <c r="A1369" s="1">
        <v>27</v>
      </c>
      <c r="B1369" s="1" t="s">
        <v>220</v>
      </c>
      <c r="C1369" s="218">
        <v>44899</v>
      </c>
      <c r="D1369" s="1">
        <v>30</v>
      </c>
      <c r="E1369" s="1">
        <v>1926</v>
      </c>
      <c r="F1369" s="62"/>
    </row>
    <row r="1370" spans="1:6" x14ac:dyDescent="0.35">
      <c r="A1370" s="1">
        <v>27</v>
      </c>
      <c r="B1370" s="1" t="s">
        <v>220</v>
      </c>
      <c r="C1370" s="218">
        <v>44900</v>
      </c>
      <c r="D1370" s="1">
        <v>46</v>
      </c>
      <c r="E1370" s="1">
        <v>2898</v>
      </c>
      <c r="F1370" s="62"/>
    </row>
    <row r="1371" spans="1:6" x14ac:dyDescent="0.35">
      <c r="A1371" s="1">
        <v>27</v>
      </c>
      <c r="B1371" s="1" t="s">
        <v>220</v>
      </c>
      <c r="C1371" s="218">
        <v>44901</v>
      </c>
      <c r="D1371" s="1">
        <v>39</v>
      </c>
      <c r="E1371" s="1">
        <v>2493</v>
      </c>
      <c r="F1371" s="62"/>
    </row>
    <row r="1372" spans="1:6" x14ac:dyDescent="0.35">
      <c r="A1372" s="1">
        <v>27</v>
      </c>
      <c r="B1372" s="1" t="s">
        <v>220</v>
      </c>
      <c r="C1372" s="218">
        <v>44902</v>
      </c>
      <c r="D1372" s="1">
        <v>41</v>
      </c>
      <c r="E1372" s="1">
        <v>2619</v>
      </c>
      <c r="F1372" s="62"/>
    </row>
    <row r="1373" spans="1:6" x14ac:dyDescent="0.35">
      <c r="A1373" s="1">
        <v>27</v>
      </c>
      <c r="B1373" s="1" t="s">
        <v>220</v>
      </c>
      <c r="C1373" s="218">
        <v>44903</v>
      </c>
      <c r="D1373" s="1">
        <v>41</v>
      </c>
      <c r="E1373" s="1">
        <v>2655</v>
      </c>
      <c r="F1373" s="62"/>
    </row>
    <row r="1374" spans="1:6" x14ac:dyDescent="0.35">
      <c r="A1374" s="1">
        <v>27</v>
      </c>
      <c r="B1374" s="1" t="s">
        <v>220</v>
      </c>
      <c r="C1374" s="218">
        <v>44904</v>
      </c>
      <c r="D1374" s="1">
        <v>42</v>
      </c>
      <c r="E1374" s="1">
        <v>2673</v>
      </c>
      <c r="F1374" s="62"/>
    </row>
    <row r="1375" spans="1:6" x14ac:dyDescent="0.35">
      <c r="A1375" s="1">
        <v>27</v>
      </c>
      <c r="B1375" s="1" t="s">
        <v>220</v>
      </c>
      <c r="C1375" s="218">
        <v>44905</v>
      </c>
      <c r="D1375" s="1">
        <v>29</v>
      </c>
      <c r="E1375" s="1">
        <v>1827</v>
      </c>
      <c r="F1375" s="62"/>
    </row>
    <row r="1376" spans="1:6" x14ac:dyDescent="0.35">
      <c r="A1376" s="1">
        <v>27</v>
      </c>
      <c r="B1376" s="1" t="s">
        <v>220</v>
      </c>
      <c r="C1376" s="218">
        <v>44906</v>
      </c>
      <c r="D1376" s="1">
        <v>14</v>
      </c>
      <c r="E1376" s="1">
        <v>954</v>
      </c>
      <c r="F1376" s="62"/>
    </row>
    <row r="1377" spans="1:6" x14ac:dyDescent="0.35">
      <c r="A1377" s="1">
        <v>27</v>
      </c>
      <c r="B1377" s="1" t="s">
        <v>220</v>
      </c>
      <c r="C1377" s="218">
        <v>44907</v>
      </c>
      <c r="D1377" s="1">
        <v>42</v>
      </c>
      <c r="E1377" s="1">
        <v>2718</v>
      </c>
      <c r="F1377" s="62"/>
    </row>
    <row r="1378" spans="1:6" x14ac:dyDescent="0.35">
      <c r="A1378" s="1">
        <v>27</v>
      </c>
      <c r="B1378" s="1" t="s">
        <v>220</v>
      </c>
      <c r="C1378" s="218">
        <v>44908</v>
      </c>
      <c r="D1378" s="1">
        <v>42</v>
      </c>
      <c r="E1378" s="1">
        <v>2646</v>
      </c>
      <c r="F1378" s="62"/>
    </row>
    <row r="1379" spans="1:6" x14ac:dyDescent="0.35">
      <c r="A1379" s="1">
        <v>27</v>
      </c>
      <c r="B1379" s="1" t="s">
        <v>220</v>
      </c>
      <c r="C1379" s="218">
        <v>44909</v>
      </c>
      <c r="D1379" s="1">
        <v>45</v>
      </c>
      <c r="E1379" s="1">
        <v>2853</v>
      </c>
      <c r="F1379" s="62"/>
    </row>
    <row r="1380" spans="1:6" x14ac:dyDescent="0.35">
      <c r="A1380" s="1">
        <v>27</v>
      </c>
      <c r="B1380" s="1" t="s">
        <v>220</v>
      </c>
      <c r="C1380" s="218">
        <v>44910</v>
      </c>
      <c r="D1380" s="1">
        <v>29</v>
      </c>
      <c r="E1380" s="1">
        <v>1827</v>
      </c>
      <c r="F1380" s="62"/>
    </row>
    <row r="1381" spans="1:6" x14ac:dyDescent="0.35">
      <c r="A1381" s="1">
        <v>27</v>
      </c>
      <c r="B1381" s="1" t="s">
        <v>220</v>
      </c>
      <c r="C1381" s="218">
        <v>44911</v>
      </c>
      <c r="D1381" s="1">
        <v>12</v>
      </c>
      <c r="E1381" s="1">
        <v>891</v>
      </c>
      <c r="F1381" s="62"/>
    </row>
    <row r="1382" spans="1:6" x14ac:dyDescent="0.35">
      <c r="A1382" s="1">
        <v>27</v>
      </c>
      <c r="B1382" s="1" t="s">
        <v>220</v>
      </c>
      <c r="C1382" s="218">
        <v>44912</v>
      </c>
      <c r="D1382" s="1">
        <v>22</v>
      </c>
      <c r="E1382" s="1">
        <v>1386</v>
      </c>
      <c r="F1382" s="62"/>
    </row>
    <row r="1383" spans="1:6" x14ac:dyDescent="0.35">
      <c r="A1383" s="1">
        <v>27</v>
      </c>
      <c r="B1383" s="1" t="s">
        <v>220</v>
      </c>
      <c r="C1383" s="218">
        <v>44913</v>
      </c>
      <c r="D1383" s="1">
        <v>25</v>
      </c>
      <c r="E1383" s="1">
        <v>1683</v>
      </c>
      <c r="F1383" s="62"/>
    </row>
    <row r="1384" spans="1:6" x14ac:dyDescent="0.35">
      <c r="A1384" s="1">
        <v>27</v>
      </c>
      <c r="B1384" s="1" t="s">
        <v>220</v>
      </c>
      <c r="C1384" s="218">
        <v>44914</v>
      </c>
      <c r="D1384" s="1">
        <v>35</v>
      </c>
      <c r="E1384" s="1">
        <v>2277</v>
      </c>
      <c r="F1384" s="62"/>
    </row>
    <row r="1385" spans="1:6" x14ac:dyDescent="0.35">
      <c r="A1385" s="1">
        <v>27</v>
      </c>
      <c r="B1385" s="1" t="s">
        <v>220</v>
      </c>
      <c r="C1385" s="218">
        <v>44915</v>
      </c>
      <c r="D1385" s="1">
        <v>75</v>
      </c>
      <c r="E1385" s="1">
        <v>4851</v>
      </c>
      <c r="F1385" s="62"/>
    </row>
    <row r="1386" spans="1:6" x14ac:dyDescent="0.35">
      <c r="A1386" s="1">
        <v>27</v>
      </c>
      <c r="B1386" s="1" t="s">
        <v>220</v>
      </c>
      <c r="C1386" s="218">
        <v>44916</v>
      </c>
      <c r="D1386" s="1">
        <v>33</v>
      </c>
      <c r="E1386" s="1">
        <v>2079</v>
      </c>
      <c r="F1386" s="62"/>
    </row>
    <row r="1387" spans="1:6" x14ac:dyDescent="0.35">
      <c r="A1387" s="1">
        <v>27</v>
      </c>
      <c r="B1387" s="1" t="s">
        <v>220</v>
      </c>
      <c r="C1387" s="218">
        <v>44917</v>
      </c>
      <c r="D1387" s="1">
        <v>31</v>
      </c>
      <c r="E1387" s="1">
        <v>1989</v>
      </c>
      <c r="F1387" s="62"/>
    </row>
    <row r="1388" spans="1:6" x14ac:dyDescent="0.35">
      <c r="A1388" s="1">
        <v>27</v>
      </c>
      <c r="B1388" s="1" t="s">
        <v>220</v>
      </c>
      <c r="C1388" s="218">
        <v>44918</v>
      </c>
      <c r="D1388" s="1">
        <v>28</v>
      </c>
      <c r="E1388" s="1">
        <v>1800</v>
      </c>
      <c r="F1388" s="62"/>
    </row>
    <row r="1389" spans="1:6" x14ac:dyDescent="0.35">
      <c r="A1389" s="1">
        <v>27</v>
      </c>
      <c r="B1389" s="1" t="s">
        <v>220</v>
      </c>
      <c r="C1389" s="218">
        <v>44919</v>
      </c>
      <c r="D1389" s="1">
        <v>44</v>
      </c>
      <c r="E1389" s="1">
        <v>2871</v>
      </c>
      <c r="F1389" s="62"/>
    </row>
    <row r="1390" spans="1:6" x14ac:dyDescent="0.35">
      <c r="A1390" s="1">
        <v>27</v>
      </c>
      <c r="B1390" s="1" t="s">
        <v>220</v>
      </c>
      <c r="C1390" s="218">
        <v>44920</v>
      </c>
      <c r="D1390" s="1">
        <v>28</v>
      </c>
      <c r="E1390" s="1">
        <v>1836</v>
      </c>
      <c r="F1390" s="62"/>
    </row>
    <row r="1391" spans="1:6" x14ac:dyDescent="0.35">
      <c r="A1391" s="1">
        <v>27</v>
      </c>
      <c r="B1391" s="1" t="s">
        <v>220</v>
      </c>
      <c r="C1391" s="218">
        <v>44921</v>
      </c>
      <c r="D1391" s="1">
        <v>54</v>
      </c>
      <c r="E1391" s="1">
        <v>3582</v>
      </c>
      <c r="F1391" s="62"/>
    </row>
    <row r="1392" spans="1:6" x14ac:dyDescent="0.35">
      <c r="A1392" s="1">
        <v>27</v>
      </c>
      <c r="B1392" s="1" t="s">
        <v>220</v>
      </c>
      <c r="C1392" s="218">
        <v>44922</v>
      </c>
      <c r="D1392" s="1">
        <v>51</v>
      </c>
      <c r="E1392" s="1">
        <v>3249</v>
      </c>
      <c r="F1392" s="62"/>
    </row>
    <row r="1393" spans="1:6" x14ac:dyDescent="0.35">
      <c r="A1393" s="1">
        <v>27</v>
      </c>
      <c r="B1393" s="1" t="s">
        <v>220</v>
      </c>
      <c r="C1393" s="218">
        <v>44923</v>
      </c>
      <c r="D1393" s="1">
        <v>46</v>
      </c>
      <c r="E1393" s="1">
        <v>3078</v>
      </c>
      <c r="F1393" s="62"/>
    </row>
    <row r="1394" spans="1:6" x14ac:dyDescent="0.35">
      <c r="A1394" s="1">
        <v>27</v>
      </c>
      <c r="B1394" s="1" t="s">
        <v>220</v>
      </c>
      <c r="C1394" s="218">
        <v>44924</v>
      </c>
      <c r="D1394" s="1">
        <v>36</v>
      </c>
      <c r="E1394" s="1">
        <v>2376</v>
      </c>
      <c r="F1394" s="62"/>
    </row>
    <row r="1395" spans="1:6" x14ac:dyDescent="0.35">
      <c r="A1395" s="1">
        <v>27</v>
      </c>
      <c r="B1395" s="1" t="s">
        <v>220</v>
      </c>
      <c r="C1395" s="218">
        <v>44925</v>
      </c>
      <c r="D1395" s="1">
        <v>16</v>
      </c>
      <c r="E1395" s="1">
        <v>1008</v>
      </c>
      <c r="F1395" s="62"/>
    </row>
    <row r="1396" spans="1:6" x14ac:dyDescent="0.35">
      <c r="A1396" s="1">
        <v>27</v>
      </c>
      <c r="B1396" s="1" t="s">
        <v>220</v>
      </c>
      <c r="C1396" s="218">
        <v>44926</v>
      </c>
      <c r="D1396" s="1">
        <v>20</v>
      </c>
      <c r="E1396" s="1">
        <v>1296</v>
      </c>
      <c r="F1396" s="62"/>
    </row>
    <row r="1397" spans="1:6" x14ac:dyDescent="0.35">
      <c r="A1397" s="1">
        <v>27</v>
      </c>
      <c r="B1397" s="1" t="s">
        <v>220</v>
      </c>
      <c r="C1397" s="218">
        <v>44927</v>
      </c>
      <c r="D1397" s="1">
        <v>12</v>
      </c>
      <c r="E1397" s="1">
        <v>756</v>
      </c>
      <c r="F1397" s="62"/>
    </row>
    <row r="1398" spans="1:6" x14ac:dyDescent="0.35">
      <c r="A1398" s="1">
        <v>27</v>
      </c>
      <c r="B1398" s="1" t="s">
        <v>220</v>
      </c>
      <c r="C1398" s="218">
        <v>44928</v>
      </c>
      <c r="D1398" s="1">
        <v>45</v>
      </c>
      <c r="E1398" s="1">
        <v>2871</v>
      </c>
      <c r="F1398" s="62"/>
    </row>
    <row r="1399" spans="1:6" x14ac:dyDescent="0.35">
      <c r="A1399" s="1">
        <v>27</v>
      </c>
      <c r="B1399" s="1" t="s">
        <v>220</v>
      </c>
      <c r="C1399" s="218">
        <v>44929</v>
      </c>
      <c r="D1399" s="1">
        <v>72</v>
      </c>
      <c r="E1399" s="1">
        <v>4680</v>
      </c>
      <c r="F1399" s="62"/>
    </row>
    <row r="1400" spans="1:6" x14ac:dyDescent="0.35">
      <c r="A1400" s="1">
        <v>27</v>
      </c>
      <c r="B1400" s="1" t="s">
        <v>220</v>
      </c>
      <c r="C1400" s="218">
        <v>44930</v>
      </c>
      <c r="D1400" s="1">
        <v>25</v>
      </c>
      <c r="E1400" s="1">
        <v>1683</v>
      </c>
      <c r="F1400" s="62"/>
    </row>
    <row r="1401" spans="1:6" x14ac:dyDescent="0.35">
      <c r="A1401" s="1">
        <v>27</v>
      </c>
      <c r="B1401" s="1" t="s">
        <v>220</v>
      </c>
      <c r="C1401" s="218">
        <v>44931</v>
      </c>
      <c r="D1401" s="1">
        <v>21</v>
      </c>
      <c r="E1401" s="1">
        <v>1359</v>
      </c>
      <c r="F1401" s="62"/>
    </row>
    <row r="1402" spans="1:6" x14ac:dyDescent="0.35">
      <c r="A1402" s="1">
        <v>27</v>
      </c>
      <c r="B1402" s="1" t="s">
        <v>220</v>
      </c>
      <c r="C1402" s="218">
        <v>44932</v>
      </c>
      <c r="D1402" s="1">
        <v>26</v>
      </c>
      <c r="E1402" s="1">
        <v>1674</v>
      </c>
      <c r="F1402" s="62"/>
    </row>
    <row r="1403" spans="1:6" x14ac:dyDescent="0.35">
      <c r="A1403" s="1">
        <v>27</v>
      </c>
      <c r="B1403" s="1" t="s">
        <v>220</v>
      </c>
      <c r="C1403" s="218">
        <v>44933</v>
      </c>
      <c r="D1403" s="1">
        <v>13</v>
      </c>
      <c r="E1403" s="1">
        <v>891</v>
      </c>
      <c r="F1403" s="62"/>
    </row>
    <row r="1404" spans="1:6" x14ac:dyDescent="0.35">
      <c r="A1404" s="1">
        <v>27</v>
      </c>
      <c r="B1404" s="1" t="s">
        <v>220</v>
      </c>
      <c r="C1404" s="218">
        <v>44934</v>
      </c>
      <c r="D1404" s="1">
        <v>8</v>
      </c>
      <c r="E1404" s="1">
        <v>504</v>
      </c>
      <c r="F1404" s="62"/>
    </row>
    <row r="1405" spans="1:6" x14ac:dyDescent="0.35">
      <c r="A1405" s="1">
        <v>27</v>
      </c>
      <c r="B1405" s="1" t="s">
        <v>220</v>
      </c>
      <c r="C1405" s="218">
        <v>44935</v>
      </c>
      <c r="D1405" s="1">
        <v>6</v>
      </c>
      <c r="E1405" s="1">
        <v>378</v>
      </c>
      <c r="F1405" s="62"/>
    </row>
    <row r="1406" spans="1:6" x14ac:dyDescent="0.35">
      <c r="A1406" s="1">
        <v>27</v>
      </c>
      <c r="B1406" s="1" t="s">
        <v>220</v>
      </c>
      <c r="C1406" s="218">
        <v>44936</v>
      </c>
      <c r="D1406" s="1">
        <v>9</v>
      </c>
      <c r="E1406" s="1">
        <v>567</v>
      </c>
      <c r="F1406" s="62"/>
    </row>
    <row r="1407" spans="1:6" x14ac:dyDescent="0.35">
      <c r="A1407" s="1">
        <v>27</v>
      </c>
      <c r="B1407" s="1" t="s">
        <v>220</v>
      </c>
      <c r="C1407" s="218">
        <v>44937</v>
      </c>
      <c r="D1407" s="1">
        <v>8</v>
      </c>
      <c r="E1407" s="1">
        <v>540</v>
      </c>
      <c r="F1407" s="62"/>
    </row>
    <row r="1408" spans="1:6" x14ac:dyDescent="0.35">
      <c r="A1408" s="1">
        <v>27</v>
      </c>
      <c r="B1408" s="1" t="s">
        <v>220</v>
      </c>
      <c r="C1408" s="218">
        <v>44938</v>
      </c>
      <c r="D1408" s="1">
        <v>15</v>
      </c>
      <c r="E1408" s="1">
        <v>1089</v>
      </c>
      <c r="F1408" s="62"/>
    </row>
    <row r="1409" spans="1:6" x14ac:dyDescent="0.35">
      <c r="A1409" s="1">
        <v>27</v>
      </c>
      <c r="B1409" s="1" t="s">
        <v>220</v>
      </c>
      <c r="C1409" s="218">
        <v>44939</v>
      </c>
      <c r="D1409" s="1">
        <v>24</v>
      </c>
      <c r="E1409" s="1">
        <v>1539</v>
      </c>
      <c r="F1409" s="62"/>
    </row>
    <row r="1410" spans="1:6" x14ac:dyDescent="0.35">
      <c r="A1410" s="1">
        <v>27</v>
      </c>
      <c r="B1410" s="1" t="s">
        <v>220</v>
      </c>
      <c r="C1410" s="218">
        <v>44940</v>
      </c>
      <c r="D1410" s="1">
        <v>46</v>
      </c>
      <c r="E1410" s="1">
        <v>2934</v>
      </c>
      <c r="F1410" s="62"/>
    </row>
    <row r="1411" spans="1:6" x14ac:dyDescent="0.35">
      <c r="A1411" s="1">
        <v>27</v>
      </c>
      <c r="B1411" s="1" t="s">
        <v>220</v>
      </c>
      <c r="C1411" s="218">
        <v>44941</v>
      </c>
      <c r="D1411" s="1">
        <v>6</v>
      </c>
      <c r="E1411" s="1">
        <v>486</v>
      </c>
      <c r="F1411" s="62"/>
    </row>
    <row r="1412" spans="1:6" x14ac:dyDescent="0.35">
      <c r="A1412" s="1">
        <v>27</v>
      </c>
      <c r="B1412" s="1" t="s">
        <v>220</v>
      </c>
      <c r="C1412" s="218">
        <v>44942</v>
      </c>
      <c r="D1412" s="1">
        <v>29</v>
      </c>
      <c r="E1412" s="1">
        <v>1935</v>
      </c>
      <c r="F1412" s="62"/>
    </row>
    <row r="1413" spans="1:6" x14ac:dyDescent="0.35">
      <c r="A1413" s="1">
        <v>27</v>
      </c>
      <c r="B1413" s="1" t="s">
        <v>220</v>
      </c>
      <c r="C1413" s="218">
        <v>44943</v>
      </c>
      <c r="D1413" s="1">
        <v>17</v>
      </c>
      <c r="E1413" s="1">
        <v>1107</v>
      </c>
      <c r="F1413" s="62"/>
    </row>
    <row r="1414" spans="1:6" x14ac:dyDescent="0.35">
      <c r="A1414" s="1">
        <v>27</v>
      </c>
      <c r="B1414" s="1" t="s">
        <v>220</v>
      </c>
      <c r="C1414" s="218">
        <v>44944</v>
      </c>
      <c r="D1414" s="1">
        <v>36</v>
      </c>
      <c r="E1414" s="1">
        <v>2331</v>
      </c>
      <c r="F1414" s="62"/>
    </row>
    <row r="1415" spans="1:6" x14ac:dyDescent="0.35">
      <c r="A1415" s="1">
        <v>27</v>
      </c>
      <c r="B1415" s="1" t="s">
        <v>220</v>
      </c>
      <c r="C1415" s="218">
        <v>44945</v>
      </c>
      <c r="D1415" s="1">
        <v>36</v>
      </c>
      <c r="E1415" s="1">
        <v>2412</v>
      </c>
      <c r="F1415" s="62"/>
    </row>
    <row r="1416" spans="1:6" x14ac:dyDescent="0.35">
      <c r="A1416" s="1">
        <v>27</v>
      </c>
      <c r="B1416" s="1" t="s">
        <v>220</v>
      </c>
      <c r="C1416" s="218">
        <v>44946</v>
      </c>
      <c r="D1416" s="1">
        <v>16</v>
      </c>
      <c r="E1416" s="1">
        <v>1008</v>
      </c>
      <c r="F1416" s="62"/>
    </row>
    <row r="1417" spans="1:6" x14ac:dyDescent="0.35">
      <c r="A1417" s="1">
        <v>27</v>
      </c>
      <c r="B1417" s="1" t="s">
        <v>220</v>
      </c>
      <c r="C1417" s="218">
        <v>44947</v>
      </c>
      <c r="D1417" s="1">
        <v>30</v>
      </c>
      <c r="E1417" s="1">
        <v>1962</v>
      </c>
      <c r="F1417" s="62"/>
    </row>
    <row r="1418" spans="1:6" x14ac:dyDescent="0.35">
      <c r="A1418" s="1">
        <v>27</v>
      </c>
      <c r="B1418" s="1" t="s">
        <v>220</v>
      </c>
      <c r="C1418" s="218">
        <v>44948</v>
      </c>
      <c r="D1418" s="1">
        <v>22</v>
      </c>
      <c r="E1418" s="1">
        <v>1422</v>
      </c>
      <c r="F1418" s="62"/>
    </row>
    <row r="1419" spans="1:6" x14ac:dyDescent="0.35">
      <c r="A1419" s="1">
        <v>27</v>
      </c>
      <c r="B1419" s="1" t="s">
        <v>220</v>
      </c>
      <c r="C1419" s="218">
        <v>44949</v>
      </c>
      <c r="D1419" s="1">
        <v>23</v>
      </c>
      <c r="E1419" s="1">
        <v>1521</v>
      </c>
      <c r="F1419" s="62"/>
    </row>
    <row r="1420" spans="1:6" x14ac:dyDescent="0.35">
      <c r="A1420" s="1">
        <v>27</v>
      </c>
      <c r="B1420" s="1" t="s">
        <v>220</v>
      </c>
      <c r="C1420" s="218">
        <v>44950</v>
      </c>
      <c r="D1420" s="1">
        <v>24</v>
      </c>
      <c r="E1420" s="1">
        <v>1548</v>
      </c>
      <c r="F1420" s="62"/>
    </row>
    <row r="1421" spans="1:6" x14ac:dyDescent="0.35">
      <c r="A1421" s="1">
        <v>27</v>
      </c>
      <c r="B1421" s="1" t="s">
        <v>220</v>
      </c>
      <c r="C1421" s="218">
        <v>44951</v>
      </c>
      <c r="D1421" s="1">
        <v>22</v>
      </c>
      <c r="E1421" s="1">
        <v>1458</v>
      </c>
      <c r="F1421" s="62"/>
    </row>
    <row r="1422" spans="1:6" x14ac:dyDescent="0.35">
      <c r="A1422" s="1">
        <v>27</v>
      </c>
      <c r="B1422" s="1" t="s">
        <v>220</v>
      </c>
      <c r="C1422" s="218">
        <v>44952</v>
      </c>
      <c r="D1422" s="1">
        <v>33</v>
      </c>
      <c r="E1422" s="1">
        <v>2151</v>
      </c>
      <c r="F1422" s="62"/>
    </row>
    <row r="1423" spans="1:6" x14ac:dyDescent="0.35">
      <c r="A1423" s="1">
        <v>27</v>
      </c>
      <c r="B1423" s="1" t="s">
        <v>220</v>
      </c>
      <c r="C1423" s="218">
        <v>44953</v>
      </c>
      <c r="D1423" s="1">
        <v>34</v>
      </c>
      <c r="E1423" s="1">
        <v>2214</v>
      </c>
      <c r="F1423" s="62"/>
    </row>
    <row r="1424" spans="1:6" x14ac:dyDescent="0.35">
      <c r="A1424" s="1">
        <v>27</v>
      </c>
      <c r="B1424" s="1" t="s">
        <v>220</v>
      </c>
      <c r="C1424" s="218">
        <v>44954</v>
      </c>
      <c r="D1424" s="1">
        <v>15</v>
      </c>
      <c r="E1424" s="1">
        <v>1017</v>
      </c>
      <c r="F1424" s="62"/>
    </row>
    <row r="1425" spans="1:6" x14ac:dyDescent="0.35">
      <c r="A1425" s="1">
        <v>27</v>
      </c>
      <c r="B1425" s="1" t="s">
        <v>220</v>
      </c>
      <c r="C1425" s="218">
        <v>44955</v>
      </c>
      <c r="D1425" s="1">
        <v>19</v>
      </c>
      <c r="E1425" s="1">
        <v>1197</v>
      </c>
      <c r="F1425" s="62"/>
    </row>
    <row r="1426" spans="1:6" x14ac:dyDescent="0.35">
      <c r="A1426" s="1">
        <v>27</v>
      </c>
      <c r="B1426" s="1" t="s">
        <v>220</v>
      </c>
      <c r="C1426" s="218">
        <v>44956</v>
      </c>
      <c r="D1426" s="1">
        <v>21</v>
      </c>
      <c r="E1426" s="1">
        <v>1395</v>
      </c>
      <c r="F1426" s="62"/>
    </row>
    <row r="1427" spans="1:6" x14ac:dyDescent="0.35">
      <c r="A1427" s="1">
        <v>28</v>
      </c>
      <c r="B1427" s="1" t="s">
        <v>87</v>
      </c>
      <c r="C1427" s="218">
        <v>44883</v>
      </c>
      <c r="D1427" s="1">
        <v>18</v>
      </c>
      <c r="E1427" s="1">
        <v>351</v>
      </c>
      <c r="F1427" s="62"/>
    </row>
    <row r="1428" spans="1:6" x14ac:dyDescent="0.35">
      <c r="A1428" s="1">
        <v>28</v>
      </c>
      <c r="B1428" s="1" t="s">
        <v>87</v>
      </c>
      <c r="C1428" s="218">
        <v>44884</v>
      </c>
      <c r="D1428" s="1">
        <v>24</v>
      </c>
      <c r="E1428" s="1">
        <v>540</v>
      </c>
      <c r="F1428" s="62"/>
    </row>
    <row r="1429" spans="1:6" x14ac:dyDescent="0.35">
      <c r="A1429" s="1">
        <v>28</v>
      </c>
      <c r="B1429" s="1" t="s">
        <v>87</v>
      </c>
      <c r="C1429" s="218">
        <v>44886</v>
      </c>
      <c r="D1429" s="1">
        <v>11</v>
      </c>
      <c r="E1429" s="1">
        <v>198</v>
      </c>
      <c r="F1429" s="62"/>
    </row>
    <row r="1430" spans="1:6" x14ac:dyDescent="0.35">
      <c r="A1430" s="1">
        <v>28</v>
      </c>
      <c r="B1430" s="1" t="s">
        <v>87</v>
      </c>
      <c r="C1430" s="218">
        <v>44887</v>
      </c>
      <c r="D1430" s="1">
        <v>22</v>
      </c>
      <c r="E1430" s="1">
        <v>504</v>
      </c>
      <c r="F1430" s="62"/>
    </row>
    <row r="1431" spans="1:6" x14ac:dyDescent="0.35">
      <c r="A1431" s="1">
        <v>28</v>
      </c>
      <c r="B1431" s="1" t="s">
        <v>87</v>
      </c>
      <c r="C1431" s="218">
        <v>44888</v>
      </c>
      <c r="D1431" s="1">
        <v>22</v>
      </c>
      <c r="E1431" s="1">
        <v>585</v>
      </c>
      <c r="F1431" s="62"/>
    </row>
    <row r="1432" spans="1:6" x14ac:dyDescent="0.35">
      <c r="A1432" s="1">
        <v>28</v>
      </c>
      <c r="B1432" s="1" t="s">
        <v>87</v>
      </c>
      <c r="C1432" s="218">
        <v>44889</v>
      </c>
      <c r="D1432" s="1">
        <v>45</v>
      </c>
      <c r="E1432" s="1">
        <v>1188</v>
      </c>
      <c r="F1432" s="62"/>
    </row>
    <row r="1433" spans="1:6" x14ac:dyDescent="0.35">
      <c r="A1433" s="1">
        <v>28</v>
      </c>
      <c r="B1433" s="1" t="s">
        <v>87</v>
      </c>
      <c r="C1433" s="218">
        <v>44890</v>
      </c>
      <c r="D1433" s="1">
        <v>23</v>
      </c>
      <c r="E1433" s="1">
        <v>711</v>
      </c>
      <c r="F1433" s="62"/>
    </row>
    <row r="1434" spans="1:6" x14ac:dyDescent="0.35">
      <c r="A1434" s="1">
        <v>28</v>
      </c>
      <c r="B1434" s="1" t="s">
        <v>87</v>
      </c>
      <c r="C1434" s="218">
        <v>44891</v>
      </c>
      <c r="D1434" s="1">
        <v>27</v>
      </c>
      <c r="E1434" s="1">
        <v>891</v>
      </c>
      <c r="F1434" s="62"/>
    </row>
    <row r="1435" spans="1:6" x14ac:dyDescent="0.35">
      <c r="A1435" s="1">
        <v>28</v>
      </c>
      <c r="B1435" s="1" t="s">
        <v>87</v>
      </c>
      <c r="C1435" s="218">
        <v>44892</v>
      </c>
      <c r="D1435" s="1">
        <v>29</v>
      </c>
      <c r="E1435" s="1">
        <v>1008</v>
      </c>
      <c r="F1435" s="62"/>
    </row>
    <row r="1436" spans="1:6" x14ac:dyDescent="0.35">
      <c r="A1436" s="1">
        <v>28</v>
      </c>
      <c r="B1436" s="1" t="s">
        <v>87</v>
      </c>
      <c r="C1436" s="218">
        <v>44893</v>
      </c>
      <c r="D1436" s="1">
        <v>25</v>
      </c>
      <c r="E1436" s="1">
        <v>774</v>
      </c>
      <c r="F1436" s="62"/>
    </row>
    <row r="1437" spans="1:6" x14ac:dyDescent="0.35">
      <c r="A1437" s="1">
        <v>28</v>
      </c>
      <c r="B1437" s="1" t="s">
        <v>87</v>
      </c>
      <c r="C1437" s="218">
        <v>44894</v>
      </c>
      <c r="D1437" s="1">
        <v>17</v>
      </c>
      <c r="E1437" s="1">
        <v>549</v>
      </c>
      <c r="F1437" s="62"/>
    </row>
    <row r="1438" spans="1:6" x14ac:dyDescent="0.35">
      <c r="A1438" s="1">
        <v>28</v>
      </c>
      <c r="B1438" s="1" t="s">
        <v>87</v>
      </c>
      <c r="C1438" s="218">
        <v>44895</v>
      </c>
      <c r="D1438" s="1">
        <v>21</v>
      </c>
      <c r="E1438" s="1">
        <v>783</v>
      </c>
      <c r="F1438" s="62"/>
    </row>
    <row r="1439" spans="1:6" x14ac:dyDescent="0.35">
      <c r="A1439" s="1">
        <v>28</v>
      </c>
      <c r="B1439" s="1" t="s">
        <v>87</v>
      </c>
      <c r="C1439" s="218">
        <v>44896</v>
      </c>
      <c r="D1439" s="1">
        <v>25</v>
      </c>
      <c r="E1439" s="1">
        <v>747</v>
      </c>
      <c r="F1439" s="62"/>
    </row>
    <row r="1440" spans="1:6" x14ac:dyDescent="0.35">
      <c r="A1440" s="1">
        <v>28</v>
      </c>
      <c r="B1440" s="1" t="s">
        <v>87</v>
      </c>
      <c r="C1440" s="218">
        <v>44897</v>
      </c>
      <c r="D1440" s="1">
        <v>18</v>
      </c>
      <c r="E1440" s="1">
        <v>513</v>
      </c>
      <c r="F1440" s="62"/>
    </row>
    <row r="1441" spans="1:6" x14ac:dyDescent="0.35">
      <c r="A1441" s="1">
        <v>28</v>
      </c>
      <c r="B1441" s="1" t="s">
        <v>87</v>
      </c>
      <c r="C1441" s="218">
        <v>44898</v>
      </c>
      <c r="D1441" s="1">
        <v>25</v>
      </c>
      <c r="E1441" s="1">
        <v>693</v>
      </c>
      <c r="F1441" s="62"/>
    </row>
    <row r="1442" spans="1:6" x14ac:dyDescent="0.35">
      <c r="A1442" s="1">
        <v>28</v>
      </c>
      <c r="B1442" s="1" t="s">
        <v>87</v>
      </c>
      <c r="C1442" s="218">
        <v>44899</v>
      </c>
      <c r="D1442" s="1">
        <v>26</v>
      </c>
      <c r="E1442" s="1">
        <v>792</v>
      </c>
      <c r="F1442" s="62"/>
    </row>
    <row r="1443" spans="1:6" x14ac:dyDescent="0.35">
      <c r="A1443" s="1">
        <v>28</v>
      </c>
      <c r="B1443" s="1" t="s">
        <v>87</v>
      </c>
      <c r="C1443" s="218">
        <v>44900</v>
      </c>
      <c r="D1443" s="1">
        <v>19</v>
      </c>
      <c r="E1443" s="1">
        <v>558</v>
      </c>
      <c r="F1443" s="62"/>
    </row>
    <row r="1444" spans="1:6" x14ac:dyDescent="0.35">
      <c r="A1444" s="1">
        <v>28</v>
      </c>
      <c r="B1444" s="1" t="s">
        <v>87</v>
      </c>
      <c r="C1444" s="218">
        <v>44901</v>
      </c>
      <c r="D1444" s="1">
        <v>34</v>
      </c>
      <c r="E1444" s="1">
        <v>963</v>
      </c>
      <c r="F1444" s="62"/>
    </row>
    <row r="1445" spans="1:6" x14ac:dyDescent="0.35">
      <c r="A1445" s="1">
        <v>28</v>
      </c>
      <c r="B1445" s="1" t="s">
        <v>87</v>
      </c>
      <c r="C1445" s="218">
        <v>44902</v>
      </c>
      <c r="D1445" s="1">
        <v>17</v>
      </c>
      <c r="E1445" s="1">
        <v>495</v>
      </c>
      <c r="F1445" s="62"/>
    </row>
    <row r="1446" spans="1:6" x14ac:dyDescent="0.35">
      <c r="A1446" s="1">
        <v>28</v>
      </c>
      <c r="B1446" s="1" t="s">
        <v>87</v>
      </c>
      <c r="C1446" s="218">
        <v>44903</v>
      </c>
      <c r="D1446" s="1">
        <v>17</v>
      </c>
      <c r="E1446" s="1">
        <v>468</v>
      </c>
      <c r="F1446" s="62"/>
    </row>
    <row r="1447" spans="1:6" x14ac:dyDescent="0.35">
      <c r="A1447" s="1">
        <v>28</v>
      </c>
      <c r="B1447" s="1" t="s">
        <v>87</v>
      </c>
      <c r="C1447" s="218">
        <v>44904</v>
      </c>
      <c r="D1447" s="1">
        <v>21</v>
      </c>
      <c r="E1447" s="1">
        <v>594</v>
      </c>
      <c r="F1447" s="62"/>
    </row>
    <row r="1448" spans="1:6" x14ac:dyDescent="0.35">
      <c r="A1448" s="1">
        <v>28</v>
      </c>
      <c r="B1448" s="1" t="s">
        <v>87</v>
      </c>
      <c r="C1448" s="218">
        <v>44905</v>
      </c>
      <c r="D1448" s="1">
        <v>19</v>
      </c>
      <c r="E1448" s="1">
        <v>666</v>
      </c>
      <c r="F1448" s="62"/>
    </row>
    <row r="1449" spans="1:6" x14ac:dyDescent="0.35">
      <c r="A1449" s="1">
        <v>28</v>
      </c>
      <c r="B1449" s="1" t="s">
        <v>87</v>
      </c>
      <c r="C1449" s="218">
        <v>44906</v>
      </c>
      <c r="D1449" s="1">
        <v>15</v>
      </c>
      <c r="E1449" s="1">
        <v>540</v>
      </c>
      <c r="F1449" s="62"/>
    </row>
    <row r="1450" spans="1:6" x14ac:dyDescent="0.35">
      <c r="A1450" s="1">
        <v>28</v>
      </c>
      <c r="B1450" s="1" t="s">
        <v>87</v>
      </c>
      <c r="C1450" s="218">
        <v>44907</v>
      </c>
      <c r="D1450" s="1">
        <v>15</v>
      </c>
      <c r="E1450" s="1">
        <v>486</v>
      </c>
      <c r="F1450" s="62"/>
    </row>
    <row r="1451" spans="1:6" x14ac:dyDescent="0.35">
      <c r="A1451" s="1">
        <v>28</v>
      </c>
      <c r="B1451" s="1" t="s">
        <v>87</v>
      </c>
      <c r="C1451" s="218">
        <v>44908</v>
      </c>
      <c r="D1451" s="1">
        <v>15</v>
      </c>
      <c r="E1451" s="1">
        <v>540</v>
      </c>
      <c r="F1451" s="62"/>
    </row>
    <row r="1452" spans="1:6" x14ac:dyDescent="0.35">
      <c r="A1452" s="1">
        <v>28</v>
      </c>
      <c r="B1452" s="1" t="s">
        <v>87</v>
      </c>
      <c r="C1452" s="218">
        <v>44909</v>
      </c>
      <c r="D1452" s="1">
        <v>17</v>
      </c>
      <c r="E1452" s="1">
        <v>495</v>
      </c>
      <c r="F1452" s="62"/>
    </row>
    <row r="1453" spans="1:6" x14ac:dyDescent="0.35">
      <c r="A1453" s="1">
        <v>28</v>
      </c>
      <c r="B1453" s="1" t="s">
        <v>87</v>
      </c>
      <c r="C1453" s="218">
        <v>44910</v>
      </c>
      <c r="D1453" s="1">
        <v>20</v>
      </c>
      <c r="E1453" s="1">
        <v>522</v>
      </c>
      <c r="F1453" s="62"/>
    </row>
    <row r="1454" spans="1:6" x14ac:dyDescent="0.35">
      <c r="A1454" s="1">
        <v>28</v>
      </c>
      <c r="B1454" s="1" t="s">
        <v>87</v>
      </c>
      <c r="C1454" s="218">
        <v>44911</v>
      </c>
      <c r="D1454" s="1">
        <v>20</v>
      </c>
      <c r="E1454" s="1">
        <v>603</v>
      </c>
      <c r="F1454" s="62"/>
    </row>
    <row r="1455" spans="1:6" x14ac:dyDescent="0.35">
      <c r="A1455" s="1">
        <v>28</v>
      </c>
      <c r="B1455" s="1" t="s">
        <v>87</v>
      </c>
      <c r="C1455" s="218">
        <v>44912</v>
      </c>
      <c r="D1455" s="1">
        <v>26</v>
      </c>
      <c r="E1455" s="1">
        <v>873</v>
      </c>
      <c r="F1455" s="62"/>
    </row>
    <row r="1456" spans="1:6" x14ac:dyDescent="0.35">
      <c r="A1456" s="1">
        <v>28</v>
      </c>
      <c r="B1456" s="1" t="s">
        <v>87</v>
      </c>
      <c r="C1456" s="218">
        <v>44913</v>
      </c>
      <c r="D1456" s="1">
        <v>14</v>
      </c>
      <c r="E1456" s="1">
        <v>468</v>
      </c>
      <c r="F1456" s="62"/>
    </row>
    <row r="1457" spans="1:6" x14ac:dyDescent="0.35">
      <c r="A1457" s="1">
        <v>28</v>
      </c>
      <c r="B1457" s="1" t="s">
        <v>87</v>
      </c>
      <c r="C1457" s="218">
        <v>44914</v>
      </c>
      <c r="D1457" s="1">
        <v>17</v>
      </c>
      <c r="E1457" s="1">
        <v>522</v>
      </c>
      <c r="F1457" s="62"/>
    </row>
    <row r="1458" spans="1:6" x14ac:dyDescent="0.35">
      <c r="A1458" s="1">
        <v>28</v>
      </c>
      <c r="B1458" s="1" t="s">
        <v>87</v>
      </c>
      <c r="C1458" s="218">
        <v>44915</v>
      </c>
      <c r="D1458" s="1">
        <v>17</v>
      </c>
      <c r="E1458" s="1">
        <v>576</v>
      </c>
      <c r="F1458" s="62"/>
    </row>
    <row r="1459" spans="1:6" x14ac:dyDescent="0.35">
      <c r="A1459" s="1">
        <v>28</v>
      </c>
      <c r="B1459" s="1" t="s">
        <v>87</v>
      </c>
      <c r="C1459" s="218">
        <v>44916</v>
      </c>
      <c r="D1459" s="1">
        <v>13</v>
      </c>
      <c r="E1459" s="1">
        <v>477</v>
      </c>
      <c r="F1459" s="62"/>
    </row>
    <row r="1460" spans="1:6" x14ac:dyDescent="0.35">
      <c r="A1460" s="1">
        <v>28</v>
      </c>
      <c r="B1460" s="1" t="s">
        <v>87</v>
      </c>
      <c r="C1460" s="218">
        <v>44917</v>
      </c>
      <c r="D1460" s="1">
        <v>17</v>
      </c>
      <c r="E1460" s="1">
        <v>522</v>
      </c>
      <c r="F1460" s="62"/>
    </row>
    <row r="1461" spans="1:6" x14ac:dyDescent="0.35">
      <c r="A1461" s="1">
        <v>28</v>
      </c>
      <c r="B1461" s="1" t="s">
        <v>87</v>
      </c>
      <c r="C1461" s="218">
        <v>44918</v>
      </c>
      <c r="D1461" s="1">
        <v>15</v>
      </c>
      <c r="E1461" s="1">
        <v>486</v>
      </c>
      <c r="F1461" s="62"/>
    </row>
    <row r="1462" spans="1:6" x14ac:dyDescent="0.35">
      <c r="A1462" s="1">
        <v>28</v>
      </c>
      <c r="B1462" s="1" t="s">
        <v>87</v>
      </c>
      <c r="C1462" s="218">
        <v>44919</v>
      </c>
      <c r="D1462" s="1">
        <v>22</v>
      </c>
      <c r="E1462" s="1">
        <v>558</v>
      </c>
      <c r="F1462" s="62"/>
    </row>
    <row r="1463" spans="1:6" x14ac:dyDescent="0.35">
      <c r="A1463" s="1">
        <v>28</v>
      </c>
      <c r="B1463" s="1" t="s">
        <v>87</v>
      </c>
      <c r="C1463" s="218">
        <v>44920</v>
      </c>
      <c r="D1463" s="1">
        <v>22</v>
      </c>
      <c r="E1463" s="1">
        <v>612</v>
      </c>
      <c r="F1463" s="62"/>
    </row>
    <row r="1464" spans="1:6" x14ac:dyDescent="0.35">
      <c r="A1464" s="1">
        <v>28</v>
      </c>
      <c r="B1464" s="1" t="s">
        <v>87</v>
      </c>
      <c r="C1464" s="218">
        <v>44921</v>
      </c>
      <c r="D1464" s="1">
        <v>14</v>
      </c>
      <c r="E1464" s="1">
        <v>522</v>
      </c>
      <c r="F1464" s="62"/>
    </row>
    <row r="1465" spans="1:6" x14ac:dyDescent="0.35">
      <c r="A1465" s="1">
        <v>28</v>
      </c>
      <c r="B1465" s="1" t="s">
        <v>87</v>
      </c>
      <c r="C1465" s="218">
        <v>44922</v>
      </c>
      <c r="D1465" s="1">
        <v>22</v>
      </c>
      <c r="E1465" s="1">
        <v>720</v>
      </c>
      <c r="F1465" s="62"/>
    </row>
    <row r="1466" spans="1:6" x14ac:dyDescent="0.35">
      <c r="A1466" s="1">
        <v>28</v>
      </c>
      <c r="B1466" s="1" t="s">
        <v>87</v>
      </c>
      <c r="C1466" s="218">
        <v>44923</v>
      </c>
      <c r="D1466" s="1">
        <v>24</v>
      </c>
      <c r="E1466" s="1">
        <v>729</v>
      </c>
      <c r="F1466" s="62"/>
    </row>
    <row r="1467" spans="1:6" x14ac:dyDescent="0.35">
      <c r="A1467" s="1">
        <v>28</v>
      </c>
      <c r="B1467" s="1" t="s">
        <v>87</v>
      </c>
      <c r="C1467" s="218">
        <v>44924</v>
      </c>
      <c r="D1467" s="1">
        <v>25</v>
      </c>
      <c r="E1467" s="1">
        <v>666</v>
      </c>
      <c r="F1467" s="62"/>
    </row>
    <row r="1468" spans="1:6" x14ac:dyDescent="0.35">
      <c r="A1468" s="1">
        <v>28</v>
      </c>
      <c r="B1468" s="1" t="s">
        <v>87</v>
      </c>
      <c r="C1468" s="218">
        <v>44925</v>
      </c>
      <c r="D1468" s="1">
        <v>17</v>
      </c>
      <c r="E1468" s="1">
        <v>522</v>
      </c>
      <c r="F1468" s="62"/>
    </row>
    <row r="1469" spans="1:6" x14ac:dyDescent="0.35">
      <c r="A1469" s="1">
        <v>28</v>
      </c>
      <c r="B1469" s="1" t="s">
        <v>87</v>
      </c>
      <c r="C1469" s="218">
        <v>44926</v>
      </c>
      <c r="D1469" s="1">
        <v>17</v>
      </c>
      <c r="E1469" s="1">
        <v>522</v>
      </c>
      <c r="F1469" s="62"/>
    </row>
    <row r="1470" spans="1:6" x14ac:dyDescent="0.35">
      <c r="A1470" s="1">
        <v>28</v>
      </c>
      <c r="B1470" s="1" t="s">
        <v>87</v>
      </c>
      <c r="C1470" s="218">
        <v>44927</v>
      </c>
      <c r="D1470" s="1">
        <v>13</v>
      </c>
      <c r="E1470" s="1">
        <v>477</v>
      </c>
      <c r="F1470" s="62"/>
    </row>
    <row r="1471" spans="1:6" x14ac:dyDescent="0.35">
      <c r="A1471" s="1">
        <v>28</v>
      </c>
      <c r="B1471" s="1" t="s">
        <v>87</v>
      </c>
      <c r="C1471" s="218">
        <v>44928</v>
      </c>
      <c r="D1471" s="1">
        <v>8</v>
      </c>
      <c r="E1471" s="1">
        <v>198</v>
      </c>
      <c r="F1471" s="62"/>
    </row>
    <row r="1472" spans="1:6" x14ac:dyDescent="0.35">
      <c r="A1472" s="1">
        <v>28</v>
      </c>
      <c r="B1472" s="1" t="s">
        <v>87</v>
      </c>
      <c r="C1472" s="218">
        <v>44929</v>
      </c>
      <c r="D1472" s="1">
        <v>25</v>
      </c>
      <c r="E1472" s="1">
        <v>774</v>
      </c>
      <c r="F1472" s="62"/>
    </row>
    <row r="1473" spans="1:6" x14ac:dyDescent="0.35">
      <c r="A1473" s="1">
        <v>28</v>
      </c>
      <c r="B1473" s="1" t="s">
        <v>87</v>
      </c>
      <c r="C1473" s="218">
        <v>44930</v>
      </c>
      <c r="D1473" s="1">
        <v>19</v>
      </c>
      <c r="E1473" s="1">
        <v>558</v>
      </c>
      <c r="F1473" s="62"/>
    </row>
    <row r="1474" spans="1:6" x14ac:dyDescent="0.35">
      <c r="A1474" s="1">
        <v>28</v>
      </c>
      <c r="B1474" s="1" t="s">
        <v>87</v>
      </c>
      <c r="C1474" s="218">
        <v>44931</v>
      </c>
      <c r="D1474" s="1">
        <v>16</v>
      </c>
      <c r="E1474" s="1">
        <v>585</v>
      </c>
      <c r="F1474" s="62"/>
    </row>
    <row r="1475" spans="1:6" x14ac:dyDescent="0.35">
      <c r="A1475" s="1">
        <v>28</v>
      </c>
      <c r="B1475" s="1" t="s">
        <v>87</v>
      </c>
      <c r="C1475" s="218">
        <v>44932</v>
      </c>
      <c r="D1475" s="1">
        <v>18</v>
      </c>
      <c r="E1475" s="1">
        <v>540</v>
      </c>
      <c r="F1475" s="62"/>
    </row>
    <row r="1476" spans="1:6" x14ac:dyDescent="0.35">
      <c r="A1476" s="1">
        <v>28</v>
      </c>
      <c r="B1476" s="1" t="s">
        <v>87</v>
      </c>
      <c r="C1476" s="218">
        <v>44933</v>
      </c>
      <c r="D1476" s="1">
        <v>12</v>
      </c>
      <c r="E1476" s="1">
        <v>459</v>
      </c>
      <c r="F1476" s="62"/>
    </row>
    <row r="1477" spans="1:6" x14ac:dyDescent="0.35">
      <c r="A1477" s="1">
        <v>28</v>
      </c>
      <c r="B1477" s="1" t="s">
        <v>87</v>
      </c>
      <c r="C1477" s="218">
        <v>44934</v>
      </c>
      <c r="D1477" s="1">
        <v>22</v>
      </c>
      <c r="E1477" s="1">
        <v>585</v>
      </c>
      <c r="F1477" s="62"/>
    </row>
    <row r="1478" spans="1:6" x14ac:dyDescent="0.35">
      <c r="A1478" s="1">
        <v>28</v>
      </c>
      <c r="B1478" s="1" t="s">
        <v>87</v>
      </c>
      <c r="C1478" s="218">
        <v>44935</v>
      </c>
      <c r="D1478" s="1">
        <v>14</v>
      </c>
      <c r="E1478" s="1">
        <v>468</v>
      </c>
      <c r="F1478" s="62"/>
    </row>
    <row r="1479" spans="1:6" x14ac:dyDescent="0.35">
      <c r="A1479" s="1">
        <v>28</v>
      </c>
      <c r="B1479" s="1" t="s">
        <v>87</v>
      </c>
      <c r="C1479" s="218">
        <v>44936</v>
      </c>
      <c r="D1479" s="1">
        <v>15</v>
      </c>
      <c r="E1479" s="1">
        <v>540</v>
      </c>
      <c r="F1479" s="62"/>
    </row>
    <row r="1480" spans="1:6" x14ac:dyDescent="0.35">
      <c r="A1480" s="1">
        <v>28</v>
      </c>
      <c r="B1480" s="1" t="s">
        <v>87</v>
      </c>
      <c r="C1480" s="218">
        <v>44937</v>
      </c>
      <c r="D1480" s="1">
        <v>15</v>
      </c>
      <c r="E1480" s="1">
        <v>540</v>
      </c>
      <c r="F1480" s="62"/>
    </row>
    <row r="1481" spans="1:6" x14ac:dyDescent="0.35">
      <c r="A1481" s="1">
        <v>28</v>
      </c>
      <c r="B1481" s="1" t="s">
        <v>87</v>
      </c>
      <c r="C1481" s="218">
        <v>44938</v>
      </c>
      <c r="D1481" s="1">
        <v>16</v>
      </c>
      <c r="E1481" s="1">
        <v>612</v>
      </c>
      <c r="F1481" s="62"/>
    </row>
    <row r="1482" spans="1:6" x14ac:dyDescent="0.35">
      <c r="A1482" s="1">
        <v>28</v>
      </c>
      <c r="B1482" s="1" t="s">
        <v>87</v>
      </c>
      <c r="C1482" s="218">
        <v>44939</v>
      </c>
      <c r="D1482" s="1">
        <v>16</v>
      </c>
      <c r="E1482" s="1">
        <v>585</v>
      </c>
      <c r="F1482" s="62"/>
    </row>
    <row r="1483" spans="1:6" x14ac:dyDescent="0.35">
      <c r="A1483" s="1">
        <v>28</v>
      </c>
      <c r="B1483" s="1" t="s">
        <v>87</v>
      </c>
      <c r="C1483" s="218">
        <v>44940</v>
      </c>
      <c r="D1483" s="1">
        <v>16</v>
      </c>
      <c r="E1483" s="1">
        <v>612</v>
      </c>
      <c r="F1483" s="62"/>
    </row>
    <row r="1484" spans="1:6" x14ac:dyDescent="0.35">
      <c r="A1484" s="1">
        <v>28</v>
      </c>
      <c r="B1484" s="1" t="s">
        <v>87</v>
      </c>
      <c r="C1484" s="218">
        <v>44941</v>
      </c>
      <c r="D1484" s="1">
        <v>21</v>
      </c>
      <c r="E1484" s="1">
        <v>621</v>
      </c>
      <c r="F1484" s="62"/>
    </row>
    <row r="1485" spans="1:6" x14ac:dyDescent="0.35">
      <c r="A1485" s="1">
        <v>28</v>
      </c>
      <c r="B1485" s="1" t="s">
        <v>87</v>
      </c>
      <c r="C1485" s="218">
        <v>44942</v>
      </c>
      <c r="D1485" s="1">
        <v>18</v>
      </c>
      <c r="E1485" s="1">
        <v>621</v>
      </c>
      <c r="F1485" s="62"/>
    </row>
    <row r="1486" spans="1:6" x14ac:dyDescent="0.35">
      <c r="A1486" s="1">
        <v>28</v>
      </c>
      <c r="B1486" s="1" t="s">
        <v>87</v>
      </c>
      <c r="C1486" s="218">
        <v>44943</v>
      </c>
      <c r="D1486" s="1">
        <v>21</v>
      </c>
      <c r="E1486" s="1">
        <v>594</v>
      </c>
      <c r="F1486" s="62"/>
    </row>
    <row r="1487" spans="1:6" x14ac:dyDescent="0.35">
      <c r="A1487" s="1">
        <v>28</v>
      </c>
      <c r="B1487" s="1" t="s">
        <v>87</v>
      </c>
      <c r="C1487" s="218">
        <v>44944</v>
      </c>
      <c r="D1487" s="1">
        <v>16</v>
      </c>
      <c r="E1487" s="1">
        <v>531</v>
      </c>
      <c r="F1487" s="62"/>
    </row>
    <row r="1488" spans="1:6" x14ac:dyDescent="0.35">
      <c r="A1488" s="1">
        <v>28</v>
      </c>
      <c r="B1488" s="1" t="s">
        <v>87</v>
      </c>
      <c r="C1488" s="218">
        <v>44945</v>
      </c>
      <c r="D1488" s="1">
        <v>17</v>
      </c>
      <c r="E1488" s="1">
        <v>630</v>
      </c>
      <c r="F1488" s="62"/>
    </row>
    <row r="1489" spans="1:6" x14ac:dyDescent="0.35">
      <c r="A1489" s="1">
        <v>28</v>
      </c>
      <c r="B1489" s="1" t="s">
        <v>87</v>
      </c>
      <c r="C1489" s="218">
        <v>44946</v>
      </c>
      <c r="D1489" s="1">
        <v>11</v>
      </c>
      <c r="E1489" s="1">
        <v>468</v>
      </c>
      <c r="F1489" s="62"/>
    </row>
    <row r="1490" spans="1:6" x14ac:dyDescent="0.35">
      <c r="A1490" s="1">
        <v>28</v>
      </c>
      <c r="B1490" s="1" t="s">
        <v>87</v>
      </c>
      <c r="C1490" s="218">
        <v>44947</v>
      </c>
      <c r="D1490" s="1">
        <v>20</v>
      </c>
      <c r="E1490" s="1">
        <v>495</v>
      </c>
      <c r="F1490" s="62"/>
    </row>
    <row r="1491" spans="1:6" x14ac:dyDescent="0.35">
      <c r="A1491" s="1">
        <v>28</v>
      </c>
      <c r="B1491" s="1" t="s">
        <v>87</v>
      </c>
      <c r="C1491" s="218">
        <v>44948</v>
      </c>
      <c r="D1491" s="1">
        <v>20</v>
      </c>
      <c r="E1491" s="1">
        <v>468</v>
      </c>
      <c r="F1491" s="62"/>
    </row>
    <row r="1492" spans="1:6" x14ac:dyDescent="0.35">
      <c r="A1492" s="1">
        <v>28</v>
      </c>
      <c r="B1492" s="1" t="s">
        <v>87</v>
      </c>
      <c r="C1492" s="218">
        <v>44949</v>
      </c>
      <c r="D1492" s="1">
        <v>17</v>
      </c>
      <c r="E1492" s="1">
        <v>495</v>
      </c>
      <c r="F1492" s="62"/>
    </row>
    <row r="1493" spans="1:6" x14ac:dyDescent="0.35">
      <c r="A1493" s="1">
        <v>28</v>
      </c>
      <c r="B1493" s="1" t="s">
        <v>87</v>
      </c>
      <c r="C1493" s="218">
        <v>44950</v>
      </c>
      <c r="D1493" s="1">
        <v>20</v>
      </c>
      <c r="E1493" s="1">
        <v>495</v>
      </c>
      <c r="F1493" s="62"/>
    </row>
    <row r="1494" spans="1:6" x14ac:dyDescent="0.35">
      <c r="A1494" s="1">
        <v>28</v>
      </c>
      <c r="B1494" s="1" t="s">
        <v>87</v>
      </c>
      <c r="C1494" s="218">
        <v>44951</v>
      </c>
      <c r="D1494" s="1">
        <v>18</v>
      </c>
      <c r="E1494" s="1">
        <v>324</v>
      </c>
      <c r="F1494" s="62"/>
    </row>
    <row r="1495" spans="1:6" x14ac:dyDescent="0.35">
      <c r="A1495" s="1">
        <v>28</v>
      </c>
      <c r="B1495" s="1" t="s">
        <v>87</v>
      </c>
      <c r="C1495" s="218">
        <v>44952</v>
      </c>
      <c r="D1495" s="1">
        <v>20</v>
      </c>
      <c r="E1495" s="1">
        <v>603</v>
      </c>
      <c r="F1495" s="62"/>
    </row>
    <row r="1496" spans="1:6" x14ac:dyDescent="0.35">
      <c r="A1496" s="1">
        <v>28</v>
      </c>
      <c r="B1496" s="1" t="s">
        <v>87</v>
      </c>
      <c r="C1496" s="218">
        <v>44953</v>
      </c>
      <c r="D1496" s="1">
        <v>19</v>
      </c>
      <c r="E1496" s="1">
        <v>477</v>
      </c>
      <c r="F1496" s="62"/>
    </row>
    <row r="1497" spans="1:6" x14ac:dyDescent="0.35">
      <c r="A1497" s="1">
        <v>28</v>
      </c>
      <c r="B1497" s="1" t="s">
        <v>87</v>
      </c>
      <c r="C1497" s="218">
        <v>44954</v>
      </c>
      <c r="D1497" s="1">
        <v>19</v>
      </c>
      <c r="E1497" s="1">
        <v>585</v>
      </c>
      <c r="F1497" s="62"/>
    </row>
    <row r="1498" spans="1:6" x14ac:dyDescent="0.35">
      <c r="A1498" s="1">
        <v>28</v>
      </c>
      <c r="B1498" s="1" t="s">
        <v>87</v>
      </c>
      <c r="C1498" s="218">
        <v>44955</v>
      </c>
      <c r="D1498" s="1">
        <v>17</v>
      </c>
      <c r="E1498" s="1">
        <v>576</v>
      </c>
      <c r="F1498" s="62"/>
    </row>
    <row r="1499" spans="1:6" x14ac:dyDescent="0.35">
      <c r="A1499" s="1">
        <v>28</v>
      </c>
      <c r="B1499" s="1" t="s">
        <v>87</v>
      </c>
      <c r="C1499" s="218">
        <v>44956</v>
      </c>
      <c r="D1499" s="1">
        <v>17</v>
      </c>
      <c r="E1499" s="1">
        <v>576</v>
      </c>
      <c r="F1499" s="62"/>
    </row>
    <row r="1500" spans="1:6" x14ac:dyDescent="0.35">
      <c r="A1500" s="1">
        <v>29</v>
      </c>
      <c r="B1500" s="1" t="s">
        <v>88</v>
      </c>
      <c r="C1500" s="218">
        <v>44878</v>
      </c>
      <c r="D1500" s="1">
        <v>8</v>
      </c>
      <c r="E1500" s="1">
        <v>225</v>
      </c>
      <c r="F1500" s="62"/>
    </row>
    <row r="1501" spans="1:6" x14ac:dyDescent="0.35">
      <c r="A1501" s="1">
        <v>29</v>
      </c>
      <c r="B1501" s="1" t="s">
        <v>88</v>
      </c>
      <c r="C1501" s="218">
        <v>44879</v>
      </c>
      <c r="D1501" s="1">
        <v>12</v>
      </c>
      <c r="E1501" s="1">
        <v>324</v>
      </c>
      <c r="F1501" s="62"/>
    </row>
    <row r="1502" spans="1:6" x14ac:dyDescent="0.35">
      <c r="A1502" s="1">
        <v>29</v>
      </c>
      <c r="B1502" s="1" t="s">
        <v>88</v>
      </c>
      <c r="C1502" s="218">
        <v>44880</v>
      </c>
      <c r="D1502" s="1">
        <v>19</v>
      </c>
      <c r="E1502" s="1">
        <v>396</v>
      </c>
      <c r="F1502" s="62"/>
    </row>
    <row r="1503" spans="1:6" x14ac:dyDescent="0.35">
      <c r="A1503" s="1">
        <v>29</v>
      </c>
      <c r="B1503" s="1" t="s">
        <v>88</v>
      </c>
      <c r="C1503" s="218">
        <v>44882</v>
      </c>
      <c r="D1503" s="1">
        <v>13</v>
      </c>
      <c r="E1503" s="1">
        <v>315</v>
      </c>
      <c r="F1503" s="62"/>
    </row>
    <row r="1504" spans="1:6" x14ac:dyDescent="0.35">
      <c r="A1504" s="1">
        <v>29</v>
      </c>
      <c r="B1504" s="1" t="s">
        <v>88</v>
      </c>
      <c r="C1504" s="218">
        <v>44886</v>
      </c>
      <c r="D1504" s="1">
        <v>3</v>
      </c>
      <c r="E1504" s="1">
        <v>108</v>
      </c>
      <c r="F1504" s="62"/>
    </row>
    <row r="1505" spans="1:6" x14ac:dyDescent="0.35">
      <c r="A1505" s="1">
        <v>29</v>
      </c>
      <c r="B1505" s="1" t="s">
        <v>88</v>
      </c>
      <c r="C1505" s="218">
        <v>44887</v>
      </c>
      <c r="D1505" s="1">
        <v>4</v>
      </c>
      <c r="E1505" s="1">
        <v>126</v>
      </c>
      <c r="F1505" s="62"/>
    </row>
    <row r="1506" spans="1:6" x14ac:dyDescent="0.35">
      <c r="A1506" s="1">
        <v>29</v>
      </c>
      <c r="B1506" s="1" t="s">
        <v>88</v>
      </c>
      <c r="C1506" s="218">
        <v>44888</v>
      </c>
      <c r="D1506" s="1">
        <v>7</v>
      </c>
      <c r="E1506" s="1">
        <v>180</v>
      </c>
      <c r="F1506" s="62"/>
    </row>
    <row r="1507" spans="1:6" x14ac:dyDescent="0.35">
      <c r="A1507" s="1">
        <v>29</v>
      </c>
      <c r="B1507" s="1" t="s">
        <v>88</v>
      </c>
      <c r="C1507" s="218">
        <v>44889</v>
      </c>
      <c r="D1507" s="1">
        <v>28</v>
      </c>
      <c r="E1507" s="1">
        <v>612</v>
      </c>
      <c r="F1507" s="62"/>
    </row>
    <row r="1508" spans="1:6" x14ac:dyDescent="0.35">
      <c r="A1508" s="1">
        <v>29</v>
      </c>
      <c r="B1508" s="1" t="s">
        <v>88</v>
      </c>
      <c r="C1508" s="218">
        <v>44891</v>
      </c>
      <c r="D1508" s="1">
        <v>12</v>
      </c>
      <c r="E1508" s="1">
        <v>243</v>
      </c>
      <c r="F1508" s="62"/>
    </row>
    <row r="1509" spans="1:6" x14ac:dyDescent="0.35">
      <c r="A1509" s="1">
        <v>29</v>
      </c>
      <c r="B1509" s="1" t="s">
        <v>88</v>
      </c>
      <c r="C1509" s="218">
        <v>44892</v>
      </c>
      <c r="D1509" s="1">
        <v>16</v>
      </c>
      <c r="E1509" s="1">
        <v>369</v>
      </c>
      <c r="F1509" s="62"/>
    </row>
    <row r="1510" spans="1:6" x14ac:dyDescent="0.35">
      <c r="A1510" s="1">
        <v>29</v>
      </c>
      <c r="B1510" s="1" t="s">
        <v>88</v>
      </c>
      <c r="C1510" s="218">
        <v>44893</v>
      </c>
      <c r="D1510" s="1">
        <v>12</v>
      </c>
      <c r="E1510" s="1">
        <v>297</v>
      </c>
      <c r="F1510" s="62"/>
    </row>
    <row r="1511" spans="1:6" x14ac:dyDescent="0.35">
      <c r="A1511" s="1">
        <v>29</v>
      </c>
      <c r="B1511" s="1" t="s">
        <v>88</v>
      </c>
      <c r="C1511" s="218">
        <v>44894</v>
      </c>
      <c r="D1511" s="1">
        <v>10</v>
      </c>
      <c r="E1511" s="1">
        <v>315</v>
      </c>
      <c r="F1511" s="62"/>
    </row>
    <row r="1512" spans="1:6" x14ac:dyDescent="0.35">
      <c r="A1512" s="1">
        <v>29</v>
      </c>
      <c r="B1512" s="1" t="s">
        <v>88</v>
      </c>
      <c r="C1512" s="218">
        <v>44895</v>
      </c>
      <c r="D1512" s="1">
        <v>5</v>
      </c>
      <c r="E1512" s="1">
        <v>144</v>
      </c>
      <c r="F1512" s="62"/>
    </row>
    <row r="1513" spans="1:6" x14ac:dyDescent="0.35">
      <c r="A1513" s="1">
        <v>29</v>
      </c>
      <c r="B1513" s="1" t="s">
        <v>88</v>
      </c>
      <c r="C1513" s="218">
        <v>44896</v>
      </c>
      <c r="D1513" s="1">
        <v>14</v>
      </c>
      <c r="E1513" s="1">
        <v>387</v>
      </c>
      <c r="F1513" s="62"/>
    </row>
    <row r="1514" spans="1:6" x14ac:dyDescent="0.35">
      <c r="A1514" s="1">
        <v>29</v>
      </c>
      <c r="B1514" s="1" t="s">
        <v>88</v>
      </c>
      <c r="C1514" s="218">
        <v>44897</v>
      </c>
      <c r="D1514" s="1">
        <v>10</v>
      </c>
      <c r="E1514" s="1">
        <v>369</v>
      </c>
      <c r="F1514" s="62"/>
    </row>
    <row r="1515" spans="1:6" x14ac:dyDescent="0.35">
      <c r="A1515" s="1">
        <v>29</v>
      </c>
      <c r="B1515" s="1" t="s">
        <v>88</v>
      </c>
      <c r="C1515" s="218">
        <v>44899</v>
      </c>
      <c r="D1515" s="1">
        <v>7</v>
      </c>
      <c r="E1515" s="1">
        <v>153</v>
      </c>
      <c r="F1515" s="62"/>
    </row>
    <row r="1516" spans="1:6" x14ac:dyDescent="0.35">
      <c r="A1516" s="1">
        <v>29</v>
      </c>
      <c r="B1516" s="1" t="s">
        <v>88</v>
      </c>
      <c r="C1516" s="218">
        <v>44900</v>
      </c>
      <c r="D1516" s="1">
        <v>7</v>
      </c>
      <c r="E1516" s="1">
        <v>207</v>
      </c>
      <c r="F1516" s="62"/>
    </row>
    <row r="1517" spans="1:6" x14ac:dyDescent="0.35">
      <c r="A1517" s="1">
        <v>29</v>
      </c>
      <c r="B1517" s="1" t="s">
        <v>88</v>
      </c>
      <c r="C1517" s="218">
        <v>44901</v>
      </c>
      <c r="D1517" s="1">
        <v>9</v>
      </c>
      <c r="E1517" s="1">
        <v>243</v>
      </c>
      <c r="F1517" s="62"/>
    </row>
    <row r="1518" spans="1:6" x14ac:dyDescent="0.35">
      <c r="A1518" s="1">
        <v>29</v>
      </c>
      <c r="B1518" s="1" t="s">
        <v>88</v>
      </c>
      <c r="C1518" s="218">
        <v>44902</v>
      </c>
      <c r="D1518" s="1">
        <v>9</v>
      </c>
      <c r="E1518" s="1">
        <v>216</v>
      </c>
      <c r="F1518" s="62"/>
    </row>
    <row r="1519" spans="1:6" x14ac:dyDescent="0.35">
      <c r="A1519" s="1">
        <v>29</v>
      </c>
      <c r="B1519" s="1" t="s">
        <v>88</v>
      </c>
      <c r="C1519" s="218">
        <v>44903</v>
      </c>
      <c r="D1519" s="1">
        <v>11</v>
      </c>
      <c r="E1519" s="1">
        <v>225</v>
      </c>
      <c r="F1519" s="62"/>
    </row>
    <row r="1520" spans="1:6" x14ac:dyDescent="0.35">
      <c r="A1520" s="1">
        <v>29</v>
      </c>
      <c r="B1520" s="1" t="s">
        <v>88</v>
      </c>
      <c r="C1520" s="218">
        <v>44904</v>
      </c>
      <c r="D1520" s="1">
        <v>11</v>
      </c>
      <c r="E1520" s="1">
        <v>279</v>
      </c>
      <c r="F1520" s="62"/>
    </row>
    <row r="1521" spans="1:6" x14ac:dyDescent="0.35">
      <c r="A1521" s="1">
        <v>29</v>
      </c>
      <c r="B1521" s="1" t="s">
        <v>88</v>
      </c>
      <c r="C1521" s="218">
        <v>44905</v>
      </c>
      <c r="D1521" s="1">
        <v>13</v>
      </c>
      <c r="E1521" s="1">
        <v>369</v>
      </c>
      <c r="F1521" s="62"/>
    </row>
    <row r="1522" spans="1:6" x14ac:dyDescent="0.35">
      <c r="A1522" s="1">
        <v>29</v>
      </c>
      <c r="B1522" s="1" t="s">
        <v>88</v>
      </c>
      <c r="C1522" s="218">
        <v>44906</v>
      </c>
      <c r="D1522" s="1">
        <v>9</v>
      </c>
      <c r="E1522" s="1">
        <v>297</v>
      </c>
      <c r="F1522" s="62"/>
    </row>
    <row r="1523" spans="1:6" x14ac:dyDescent="0.35">
      <c r="A1523" s="1">
        <v>29</v>
      </c>
      <c r="B1523" s="1" t="s">
        <v>88</v>
      </c>
      <c r="C1523" s="218">
        <v>44907</v>
      </c>
      <c r="D1523" s="1">
        <v>16</v>
      </c>
      <c r="E1523" s="1">
        <v>504</v>
      </c>
      <c r="F1523" s="62"/>
    </row>
    <row r="1524" spans="1:6" x14ac:dyDescent="0.35">
      <c r="A1524" s="1">
        <v>29</v>
      </c>
      <c r="B1524" s="1" t="s">
        <v>88</v>
      </c>
      <c r="C1524" s="218">
        <v>44908</v>
      </c>
      <c r="D1524" s="1">
        <v>10</v>
      </c>
      <c r="E1524" s="1">
        <v>315</v>
      </c>
      <c r="F1524" s="62"/>
    </row>
    <row r="1525" spans="1:6" x14ac:dyDescent="0.35">
      <c r="A1525" s="1">
        <v>29</v>
      </c>
      <c r="B1525" s="1" t="s">
        <v>88</v>
      </c>
      <c r="C1525" s="218">
        <v>44909</v>
      </c>
      <c r="D1525" s="1">
        <v>10</v>
      </c>
      <c r="E1525" s="1">
        <v>396</v>
      </c>
      <c r="F1525" s="62"/>
    </row>
    <row r="1526" spans="1:6" x14ac:dyDescent="0.35">
      <c r="A1526" s="1">
        <v>29</v>
      </c>
      <c r="B1526" s="1" t="s">
        <v>88</v>
      </c>
      <c r="C1526" s="218">
        <v>44910</v>
      </c>
      <c r="D1526" s="1">
        <v>10</v>
      </c>
      <c r="E1526" s="1">
        <v>315</v>
      </c>
      <c r="F1526" s="62"/>
    </row>
    <row r="1527" spans="1:6" x14ac:dyDescent="0.35">
      <c r="A1527" s="1">
        <v>29</v>
      </c>
      <c r="B1527" s="1" t="s">
        <v>88</v>
      </c>
      <c r="C1527" s="218">
        <v>44911</v>
      </c>
      <c r="D1527" s="1">
        <v>14</v>
      </c>
      <c r="E1527" s="1">
        <v>414</v>
      </c>
      <c r="F1527" s="62"/>
    </row>
    <row r="1528" spans="1:6" x14ac:dyDescent="0.35">
      <c r="A1528" s="1">
        <v>29</v>
      </c>
      <c r="B1528" s="1" t="s">
        <v>88</v>
      </c>
      <c r="C1528" s="218">
        <v>44912</v>
      </c>
      <c r="D1528" s="1">
        <v>14</v>
      </c>
      <c r="E1528" s="1">
        <v>279</v>
      </c>
      <c r="F1528" s="62"/>
    </row>
    <row r="1529" spans="1:6" x14ac:dyDescent="0.35">
      <c r="A1529" s="1">
        <v>29</v>
      </c>
      <c r="B1529" s="1" t="s">
        <v>88</v>
      </c>
      <c r="C1529" s="218">
        <v>44913</v>
      </c>
      <c r="D1529" s="1">
        <v>11</v>
      </c>
      <c r="E1529" s="1">
        <v>360</v>
      </c>
      <c r="F1529" s="62"/>
    </row>
    <row r="1530" spans="1:6" x14ac:dyDescent="0.35">
      <c r="A1530" s="1">
        <v>29</v>
      </c>
      <c r="B1530" s="1" t="s">
        <v>88</v>
      </c>
      <c r="C1530" s="218">
        <v>44914</v>
      </c>
      <c r="D1530" s="1">
        <v>15</v>
      </c>
      <c r="E1530" s="1">
        <v>540</v>
      </c>
      <c r="F1530" s="62"/>
    </row>
    <row r="1531" spans="1:6" x14ac:dyDescent="0.35">
      <c r="A1531" s="1">
        <v>29</v>
      </c>
      <c r="B1531" s="1" t="s">
        <v>88</v>
      </c>
      <c r="C1531" s="218">
        <v>44915</v>
      </c>
      <c r="D1531" s="1">
        <v>12</v>
      </c>
      <c r="E1531" s="1">
        <v>351</v>
      </c>
      <c r="F1531" s="62"/>
    </row>
    <row r="1532" spans="1:6" x14ac:dyDescent="0.35">
      <c r="A1532" s="1">
        <v>29</v>
      </c>
      <c r="B1532" s="1" t="s">
        <v>88</v>
      </c>
      <c r="C1532" s="218">
        <v>44916</v>
      </c>
      <c r="D1532" s="1">
        <v>12</v>
      </c>
      <c r="E1532" s="1">
        <v>351</v>
      </c>
      <c r="F1532" s="62"/>
    </row>
    <row r="1533" spans="1:6" x14ac:dyDescent="0.35">
      <c r="A1533" s="1">
        <v>29</v>
      </c>
      <c r="B1533" s="1" t="s">
        <v>88</v>
      </c>
      <c r="C1533" s="218">
        <v>44917</v>
      </c>
      <c r="D1533" s="1">
        <v>10</v>
      </c>
      <c r="E1533" s="1">
        <v>315</v>
      </c>
      <c r="F1533" s="62"/>
    </row>
    <row r="1534" spans="1:6" x14ac:dyDescent="0.35">
      <c r="A1534" s="1">
        <v>29</v>
      </c>
      <c r="B1534" s="1" t="s">
        <v>88</v>
      </c>
      <c r="C1534" s="218">
        <v>44918</v>
      </c>
      <c r="D1534" s="1">
        <v>13</v>
      </c>
      <c r="E1534" s="1">
        <v>315</v>
      </c>
      <c r="F1534" s="62"/>
    </row>
    <row r="1535" spans="1:6" x14ac:dyDescent="0.35">
      <c r="A1535" s="1">
        <v>29</v>
      </c>
      <c r="B1535" s="1" t="s">
        <v>88</v>
      </c>
      <c r="C1535" s="218">
        <v>44919</v>
      </c>
      <c r="D1535" s="1">
        <v>20</v>
      </c>
      <c r="E1535" s="1">
        <v>522</v>
      </c>
      <c r="F1535" s="62"/>
    </row>
    <row r="1536" spans="1:6" x14ac:dyDescent="0.35">
      <c r="A1536" s="1">
        <v>29</v>
      </c>
      <c r="B1536" s="1" t="s">
        <v>88</v>
      </c>
      <c r="C1536" s="218">
        <v>44920</v>
      </c>
      <c r="D1536" s="1">
        <v>10</v>
      </c>
      <c r="E1536" s="1">
        <v>315</v>
      </c>
      <c r="F1536" s="62"/>
    </row>
    <row r="1537" spans="1:6" x14ac:dyDescent="0.35">
      <c r="A1537" s="1">
        <v>29</v>
      </c>
      <c r="B1537" s="1" t="s">
        <v>88</v>
      </c>
      <c r="C1537" s="218">
        <v>44921</v>
      </c>
      <c r="D1537" s="1">
        <v>12</v>
      </c>
      <c r="E1537" s="1">
        <v>459</v>
      </c>
      <c r="F1537" s="62"/>
    </row>
    <row r="1538" spans="1:6" x14ac:dyDescent="0.35">
      <c r="A1538" s="1">
        <v>29</v>
      </c>
      <c r="B1538" s="1" t="s">
        <v>88</v>
      </c>
      <c r="C1538" s="218">
        <v>44922</v>
      </c>
      <c r="D1538" s="1">
        <v>17</v>
      </c>
      <c r="E1538" s="1">
        <v>468</v>
      </c>
      <c r="F1538" s="62"/>
    </row>
    <row r="1539" spans="1:6" x14ac:dyDescent="0.35">
      <c r="A1539" s="1">
        <v>29</v>
      </c>
      <c r="B1539" s="1" t="s">
        <v>88</v>
      </c>
      <c r="C1539" s="218">
        <v>44923</v>
      </c>
      <c r="D1539" s="1">
        <v>14</v>
      </c>
      <c r="E1539" s="1">
        <v>468</v>
      </c>
      <c r="F1539" s="62"/>
    </row>
    <row r="1540" spans="1:6" x14ac:dyDescent="0.35">
      <c r="A1540" s="1">
        <v>29</v>
      </c>
      <c r="B1540" s="1" t="s">
        <v>88</v>
      </c>
      <c r="C1540" s="218">
        <v>44924</v>
      </c>
      <c r="D1540" s="1">
        <v>18</v>
      </c>
      <c r="E1540" s="1">
        <v>567</v>
      </c>
      <c r="F1540" s="62"/>
    </row>
    <row r="1541" spans="1:6" x14ac:dyDescent="0.35">
      <c r="A1541" s="1">
        <v>29</v>
      </c>
      <c r="B1541" s="1" t="s">
        <v>88</v>
      </c>
      <c r="C1541" s="218">
        <v>44925</v>
      </c>
      <c r="D1541" s="1">
        <v>19</v>
      </c>
      <c r="E1541" s="1">
        <v>558</v>
      </c>
      <c r="F1541" s="62"/>
    </row>
    <row r="1542" spans="1:6" x14ac:dyDescent="0.35">
      <c r="A1542" s="1">
        <v>29</v>
      </c>
      <c r="B1542" s="1" t="s">
        <v>88</v>
      </c>
      <c r="C1542" s="218">
        <v>44926</v>
      </c>
      <c r="D1542" s="1">
        <v>18</v>
      </c>
      <c r="E1542" s="1">
        <v>567</v>
      </c>
      <c r="F1542" s="62"/>
    </row>
    <row r="1543" spans="1:6" x14ac:dyDescent="0.35">
      <c r="A1543" s="1">
        <v>29</v>
      </c>
      <c r="B1543" s="1" t="s">
        <v>88</v>
      </c>
      <c r="C1543" s="218">
        <v>44927</v>
      </c>
      <c r="D1543" s="1">
        <v>11</v>
      </c>
      <c r="E1543" s="1">
        <v>279</v>
      </c>
      <c r="F1543" s="62"/>
    </row>
    <row r="1544" spans="1:6" x14ac:dyDescent="0.35">
      <c r="A1544" s="1">
        <v>29</v>
      </c>
      <c r="B1544" s="1" t="s">
        <v>88</v>
      </c>
      <c r="C1544" s="218">
        <v>44928</v>
      </c>
      <c r="D1544" s="1">
        <v>9</v>
      </c>
      <c r="E1544" s="1">
        <v>189</v>
      </c>
      <c r="F1544" s="62"/>
    </row>
    <row r="1545" spans="1:6" x14ac:dyDescent="0.35">
      <c r="A1545" s="1">
        <v>29</v>
      </c>
      <c r="B1545" s="1" t="s">
        <v>88</v>
      </c>
      <c r="C1545" s="218">
        <v>44929</v>
      </c>
      <c r="D1545" s="1">
        <v>16</v>
      </c>
      <c r="E1545" s="1">
        <v>558</v>
      </c>
      <c r="F1545" s="62"/>
    </row>
    <row r="1546" spans="1:6" x14ac:dyDescent="0.35">
      <c r="A1546" s="1">
        <v>29</v>
      </c>
      <c r="B1546" s="1" t="s">
        <v>88</v>
      </c>
      <c r="C1546" s="218">
        <v>44930</v>
      </c>
      <c r="D1546" s="1">
        <v>13</v>
      </c>
      <c r="E1546" s="1">
        <v>423</v>
      </c>
      <c r="F1546" s="62"/>
    </row>
    <row r="1547" spans="1:6" x14ac:dyDescent="0.35">
      <c r="A1547" s="1">
        <v>29</v>
      </c>
      <c r="B1547" s="1" t="s">
        <v>88</v>
      </c>
      <c r="C1547" s="218">
        <v>44931</v>
      </c>
      <c r="D1547" s="1">
        <v>11</v>
      </c>
      <c r="E1547" s="1">
        <v>306</v>
      </c>
      <c r="F1547" s="62"/>
    </row>
    <row r="1548" spans="1:6" x14ac:dyDescent="0.35">
      <c r="A1548" s="1">
        <v>29</v>
      </c>
      <c r="B1548" s="1" t="s">
        <v>88</v>
      </c>
      <c r="C1548" s="218">
        <v>44932</v>
      </c>
      <c r="D1548" s="1">
        <v>15</v>
      </c>
      <c r="E1548" s="1">
        <v>486</v>
      </c>
      <c r="F1548" s="62"/>
    </row>
    <row r="1549" spans="1:6" x14ac:dyDescent="0.35">
      <c r="A1549" s="1">
        <v>29</v>
      </c>
      <c r="B1549" s="1" t="s">
        <v>88</v>
      </c>
      <c r="C1549" s="218">
        <v>44933</v>
      </c>
      <c r="D1549" s="1">
        <v>11</v>
      </c>
      <c r="E1549" s="1">
        <v>360</v>
      </c>
      <c r="F1549" s="62"/>
    </row>
    <row r="1550" spans="1:6" x14ac:dyDescent="0.35">
      <c r="A1550" s="1">
        <v>29</v>
      </c>
      <c r="B1550" s="1" t="s">
        <v>88</v>
      </c>
      <c r="C1550" s="218">
        <v>44934</v>
      </c>
      <c r="D1550" s="1">
        <v>15</v>
      </c>
      <c r="E1550" s="1">
        <v>486</v>
      </c>
      <c r="F1550" s="62"/>
    </row>
    <row r="1551" spans="1:6" x14ac:dyDescent="0.35">
      <c r="A1551" s="1">
        <v>29</v>
      </c>
      <c r="B1551" s="1" t="s">
        <v>88</v>
      </c>
      <c r="C1551" s="218">
        <v>44935</v>
      </c>
      <c r="D1551" s="1">
        <v>18</v>
      </c>
      <c r="E1551" s="1">
        <v>432</v>
      </c>
      <c r="F1551" s="62"/>
    </row>
    <row r="1552" spans="1:6" x14ac:dyDescent="0.35">
      <c r="A1552" s="1">
        <v>29</v>
      </c>
      <c r="B1552" s="1" t="s">
        <v>88</v>
      </c>
      <c r="C1552" s="218">
        <v>44936</v>
      </c>
      <c r="D1552" s="1">
        <v>19</v>
      </c>
      <c r="E1552" s="1">
        <v>558</v>
      </c>
      <c r="F1552" s="62"/>
    </row>
    <row r="1553" spans="1:6" x14ac:dyDescent="0.35">
      <c r="A1553" s="1">
        <v>29</v>
      </c>
      <c r="B1553" s="1" t="s">
        <v>88</v>
      </c>
      <c r="C1553" s="218">
        <v>44937</v>
      </c>
      <c r="D1553" s="1">
        <v>23</v>
      </c>
      <c r="E1553" s="1">
        <v>711</v>
      </c>
      <c r="F1553" s="62"/>
    </row>
    <row r="1554" spans="1:6" x14ac:dyDescent="0.35">
      <c r="A1554" s="1">
        <v>29</v>
      </c>
      <c r="B1554" s="1" t="s">
        <v>88</v>
      </c>
      <c r="C1554" s="218">
        <v>44938</v>
      </c>
      <c r="D1554" s="1">
        <v>16</v>
      </c>
      <c r="E1554" s="1">
        <v>495</v>
      </c>
      <c r="F1554" s="62"/>
    </row>
    <row r="1555" spans="1:6" x14ac:dyDescent="0.35">
      <c r="A1555" s="1">
        <v>29</v>
      </c>
      <c r="B1555" s="1" t="s">
        <v>88</v>
      </c>
      <c r="C1555" s="218">
        <v>44939</v>
      </c>
      <c r="D1555" s="1">
        <v>14</v>
      </c>
      <c r="E1555" s="1">
        <v>468</v>
      </c>
      <c r="F1555" s="62"/>
    </row>
    <row r="1556" spans="1:6" x14ac:dyDescent="0.35">
      <c r="A1556" s="1">
        <v>29</v>
      </c>
      <c r="B1556" s="1" t="s">
        <v>88</v>
      </c>
      <c r="C1556" s="218">
        <v>44940</v>
      </c>
      <c r="D1556" s="1">
        <v>10</v>
      </c>
      <c r="E1556" s="1">
        <v>315</v>
      </c>
      <c r="F1556" s="62"/>
    </row>
    <row r="1557" spans="1:6" x14ac:dyDescent="0.35">
      <c r="A1557" s="1">
        <v>29</v>
      </c>
      <c r="B1557" s="1" t="s">
        <v>88</v>
      </c>
      <c r="C1557" s="218">
        <v>44941</v>
      </c>
      <c r="D1557" s="1">
        <v>7</v>
      </c>
      <c r="E1557" s="1">
        <v>261</v>
      </c>
      <c r="F1557" s="62"/>
    </row>
    <row r="1558" spans="1:6" x14ac:dyDescent="0.35">
      <c r="A1558" s="1">
        <v>29</v>
      </c>
      <c r="B1558" s="1" t="s">
        <v>88</v>
      </c>
      <c r="C1558" s="218">
        <v>44942</v>
      </c>
      <c r="D1558" s="1">
        <v>9</v>
      </c>
      <c r="E1558" s="1">
        <v>243</v>
      </c>
      <c r="F1558" s="62"/>
    </row>
    <row r="1559" spans="1:6" x14ac:dyDescent="0.35">
      <c r="A1559" s="1">
        <v>29</v>
      </c>
      <c r="B1559" s="1" t="s">
        <v>88</v>
      </c>
      <c r="C1559" s="218">
        <v>44943</v>
      </c>
      <c r="D1559" s="1">
        <v>24</v>
      </c>
      <c r="E1559" s="1">
        <v>648</v>
      </c>
      <c r="F1559" s="62"/>
    </row>
    <row r="1560" spans="1:6" x14ac:dyDescent="0.35">
      <c r="A1560" s="1">
        <v>29</v>
      </c>
      <c r="B1560" s="1" t="s">
        <v>88</v>
      </c>
      <c r="C1560" s="218">
        <v>44944</v>
      </c>
      <c r="D1560" s="1">
        <v>10</v>
      </c>
      <c r="E1560" s="1">
        <v>288</v>
      </c>
      <c r="F1560" s="62"/>
    </row>
    <row r="1561" spans="1:6" x14ac:dyDescent="0.35">
      <c r="A1561" s="1">
        <v>29</v>
      </c>
      <c r="B1561" s="1" t="s">
        <v>88</v>
      </c>
      <c r="C1561" s="218">
        <v>44945</v>
      </c>
      <c r="D1561" s="1">
        <v>7</v>
      </c>
      <c r="E1561" s="1">
        <v>261</v>
      </c>
      <c r="F1561" s="62"/>
    </row>
    <row r="1562" spans="1:6" x14ac:dyDescent="0.35">
      <c r="A1562" s="1">
        <v>29</v>
      </c>
      <c r="B1562" s="1" t="s">
        <v>88</v>
      </c>
      <c r="C1562" s="218">
        <v>44946</v>
      </c>
      <c r="D1562" s="1">
        <v>16</v>
      </c>
      <c r="E1562" s="1">
        <v>423</v>
      </c>
      <c r="F1562" s="62"/>
    </row>
    <row r="1563" spans="1:6" x14ac:dyDescent="0.35">
      <c r="A1563" s="1">
        <v>29</v>
      </c>
      <c r="B1563" s="1" t="s">
        <v>88</v>
      </c>
      <c r="C1563" s="218">
        <v>44947</v>
      </c>
      <c r="D1563" s="1">
        <v>11</v>
      </c>
      <c r="E1563" s="1">
        <v>387</v>
      </c>
      <c r="F1563" s="62"/>
    </row>
    <row r="1564" spans="1:6" x14ac:dyDescent="0.35">
      <c r="A1564" s="1">
        <v>29</v>
      </c>
      <c r="B1564" s="1" t="s">
        <v>88</v>
      </c>
      <c r="C1564" s="218">
        <v>44948</v>
      </c>
      <c r="D1564" s="1">
        <v>10</v>
      </c>
      <c r="E1564" s="1">
        <v>315</v>
      </c>
      <c r="F1564" s="62"/>
    </row>
    <row r="1565" spans="1:6" x14ac:dyDescent="0.35">
      <c r="A1565" s="1">
        <v>29</v>
      </c>
      <c r="B1565" s="1" t="s">
        <v>88</v>
      </c>
      <c r="C1565" s="218">
        <v>44949</v>
      </c>
      <c r="D1565" s="1">
        <v>13</v>
      </c>
      <c r="E1565" s="1">
        <v>396</v>
      </c>
      <c r="F1565" s="62"/>
    </row>
    <row r="1566" spans="1:6" x14ac:dyDescent="0.35">
      <c r="A1566" s="1">
        <v>29</v>
      </c>
      <c r="B1566" s="1" t="s">
        <v>88</v>
      </c>
      <c r="C1566" s="218">
        <v>44950</v>
      </c>
      <c r="D1566" s="1">
        <v>14</v>
      </c>
      <c r="E1566" s="1">
        <v>468</v>
      </c>
      <c r="F1566" s="62"/>
    </row>
    <row r="1567" spans="1:6" x14ac:dyDescent="0.35">
      <c r="A1567" s="1">
        <v>29</v>
      </c>
      <c r="B1567" s="1" t="s">
        <v>88</v>
      </c>
      <c r="C1567" s="218">
        <v>44951</v>
      </c>
      <c r="D1567" s="1">
        <v>12</v>
      </c>
      <c r="E1567" s="1">
        <v>459</v>
      </c>
      <c r="F1567" s="62"/>
    </row>
    <row r="1568" spans="1:6" x14ac:dyDescent="0.35">
      <c r="A1568" s="1">
        <v>29</v>
      </c>
      <c r="B1568" s="1" t="s">
        <v>88</v>
      </c>
      <c r="C1568" s="218">
        <v>44952</v>
      </c>
      <c r="D1568" s="1">
        <v>16</v>
      </c>
      <c r="E1568" s="1">
        <v>396</v>
      </c>
      <c r="F1568" s="62"/>
    </row>
    <row r="1569" spans="1:6" x14ac:dyDescent="0.35">
      <c r="A1569" s="1">
        <v>29</v>
      </c>
      <c r="B1569" s="1" t="s">
        <v>88</v>
      </c>
      <c r="C1569" s="218">
        <v>44953</v>
      </c>
      <c r="D1569" s="1">
        <v>10</v>
      </c>
      <c r="E1569" s="1">
        <v>315</v>
      </c>
      <c r="F1569" s="62"/>
    </row>
    <row r="1570" spans="1:6" x14ac:dyDescent="0.35">
      <c r="A1570" s="1">
        <v>29</v>
      </c>
      <c r="B1570" s="1" t="s">
        <v>88</v>
      </c>
      <c r="C1570" s="218">
        <v>44954</v>
      </c>
      <c r="D1570" s="1">
        <v>11</v>
      </c>
      <c r="E1570" s="1">
        <v>279</v>
      </c>
      <c r="F1570" s="62"/>
    </row>
    <row r="1571" spans="1:6" x14ac:dyDescent="0.35">
      <c r="A1571" s="1">
        <v>29</v>
      </c>
      <c r="B1571" s="1" t="s">
        <v>88</v>
      </c>
      <c r="C1571" s="218">
        <v>44955</v>
      </c>
      <c r="D1571" s="1">
        <v>11</v>
      </c>
      <c r="E1571" s="1">
        <v>252</v>
      </c>
      <c r="F1571" s="62"/>
    </row>
    <row r="1572" spans="1:6" x14ac:dyDescent="0.35">
      <c r="A1572" s="1">
        <v>29</v>
      </c>
      <c r="B1572" s="1" t="s">
        <v>88</v>
      </c>
      <c r="C1572" s="218">
        <v>44956</v>
      </c>
      <c r="D1572" s="1">
        <v>12</v>
      </c>
      <c r="E1572" s="1">
        <v>297</v>
      </c>
      <c r="F1572" s="62"/>
    </row>
    <row r="1573" spans="1:6" x14ac:dyDescent="0.35">
      <c r="A1573" s="1">
        <v>30</v>
      </c>
      <c r="B1573" s="1" t="s">
        <v>89</v>
      </c>
      <c r="C1573" s="218">
        <v>44878</v>
      </c>
      <c r="D1573" s="1">
        <v>12</v>
      </c>
      <c r="E1573" s="1">
        <v>405</v>
      </c>
      <c r="F1573" s="62"/>
    </row>
    <row r="1574" spans="1:6" x14ac:dyDescent="0.35">
      <c r="A1574" s="1">
        <v>30</v>
      </c>
      <c r="B1574" s="1" t="s">
        <v>89</v>
      </c>
      <c r="C1574" s="218">
        <v>44879</v>
      </c>
      <c r="D1574" s="1">
        <v>15</v>
      </c>
      <c r="E1574" s="1">
        <v>432</v>
      </c>
      <c r="F1574" s="62"/>
    </row>
    <row r="1575" spans="1:6" x14ac:dyDescent="0.35">
      <c r="A1575" s="1">
        <v>30</v>
      </c>
      <c r="B1575" s="1" t="s">
        <v>89</v>
      </c>
      <c r="C1575" s="218">
        <v>44880</v>
      </c>
      <c r="D1575" s="1">
        <v>19</v>
      </c>
      <c r="E1575" s="1">
        <v>396</v>
      </c>
      <c r="F1575" s="62"/>
    </row>
    <row r="1576" spans="1:6" x14ac:dyDescent="0.35">
      <c r="A1576" s="1">
        <v>30</v>
      </c>
      <c r="B1576" s="1" t="s">
        <v>89</v>
      </c>
      <c r="C1576" s="218">
        <v>44881</v>
      </c>
      <c r="D1576" s="1">
        <v>14</v>
      </c>
      <c r="E1576" s="1">
        <v>441</v>
      </c>
      <c r="F1576" s="62"/>
    </row>
    <row r="1577" spans="1:6" x14ac:dyDescent="0.35">
      <c r="A1577" s="1">
        <v>30</v>
      </c>
      <c r="B1577" s="1" t="s">
        <v>89</v>
      </c>
      <c r="C1577" s="218">
        <v>44882</v>
      </c>
      <c r="D1577" s="1">
        <v>14</v>
      </c>
      <c r="E1577" s="1">
        <v>468</v>
      </c>
      <c r="F1577" s="62"/>
    </row>
    <row r="1578" spans="1:6" x14ac:dyDescent="0.35">
      <c r="A1578" s="1">
        <v>30</v>
      </c>
      <c r="B1578" s="1" t="s">
        <v>89</v>
      </c>
      <c r="C1578" s="218">
        <v>44886</v>
      </c>
      <c r="D1578" s="1">
        <v>4</v>
      </c>
      <c r="E1578" s="1">
        <v>153</v>
      </c>
      <c r="F1578" s="62"/>
    </row>
    <row r="1579" spans="1:6" x14ac:dyDescent="0.35">
      <c r="A1579" s="1">
        <v>30</v>
      </c>
      <c r="B1579" s="1" t="s">
        <v>89</v>
      </c>
      <c r="C1579" s="218">
        <v>44887</v>
      </c>
      <c r="D1579" s="1">
        <v>8</v>
      </c>
      <c r="E1579" s="1">
        <v>252</v>
      </c>
      <c r="F1579" s="62"/>
    </row>
    <row r="1580" spans="1:6" x14ac:dyDescent="0.35">
      <c r="A1580" s="1">
        <v>30</v>
      </c>
      <c r="B1580" s="1" t="s">
        <v>89</v>
      </c>
      <c r="C1580" s="218">
        <v>44888</v>
      </c>
      <c r="D1580" s="1">
        <v>14</v>
      </c>
      <c r="E1580" s="1">
        <v>414</v>
      </c>
      <c r="F1580" s="62"/>
    </row>
    <row r="1581" spans="1:6" x14ac:dyDescent="0.35">
      <c r="A1581" s="1">
        <v>30</v>
      </c>
      <c r="B1581" s="1" t="s">
        <v>89</v>
      </c>
      <c r="C1581" s="218">
        <v>44889</v>
      </c>
      <c r="D1581" s="1">
        <v>32</v>
      </c>
      <c r="E1581" s="1">
        <v>900</v>
      </c>
      <c r="F1581" s="62"/>
    </row>
    <row r="1582" spans="1:6" x14ac:dyDescent="0.35">
      <c r="A1582" s="1">
        <v>30</v>
      </c>
      <c r="B1582" s="1" t="s">
        <v>89</v>
      </c>
      <c r="C1582" s="218">
        <v>44890</v>
      </c>
      <c r="D1582" s="1">
        <v>19</v>
      </c>
      <c r="E1582" s="1">
        <v>720</v>
      </c>
      <c r="F1582" s="62"/>
    </row>
    <row r="1583" spans="1:6" x14ac:dyDescent="0.35">
      <c r="A1583" s="1">
        <v>30</v>
      </c>
      <c r="B1583" s="1" t="s">
        <v>89</v>
      </c>
      <c r="C1583" s="218">
        <v>44891</v>
      </c>
      <c r="D1583" s="1">
        <v>41</v>
      </c>
      <c r="E1583" s="1">
        <v>1278</v>
      </c>
      <c r="F1583" s="62"/>
    </row>
    <row r="1584" spans="1:6" x14ac:dyDescent="0.35">
      <c r="A1584" s="1">
        <v>30</v>
      </c>
      <c r="B1584" s="1" t="s">
        <v>89</v>
      </c>
      <c r="C1584" s="218">
        <v>44892</v>
      </c>
      <c r="D1584" s="1">
        <v>16</v>
      </c>
      <c r="E1584" s="1">
        <v>639</v>
      </c>
      <c r="F1584" s="62"/>
    </row>
    <row r="1585" spans="1:6" x14ac:dyDescent="0.35">
      <c r="A1585" s="1">
        <v>30</v>
      </c>
      <c r="B1585" s="1" t="s">
        <v>89</v>
      </c>
      <c r="C1585" s="218">
        <v>44893</v>
      </c>
      <c r="D1585" s="1">
        <v>13</v>
      </c>
      <c r="E1585" s="1">
        <v>477</v>
      </c>
      <c r="F1585" s="62"/>
    </row>
    <row r="1586" spans="1:6" x14ac:dyDescent="0.35">
      <c r="A1586" s="1">
        <v>30</v>
      </c>
      <c r="B1586" s="1" t="s">
        <v>89</v>
      </c>
      <c r="C1586" s="218">
        <v>44894</v>
      </c>
      <c r="D1586" s="1">
        <v>22</v>
      </c>
      <c r="E1586" s="1">
        <v>882</v>
      </c>
      <c r="F1586" s="62"/>
    </row>
    <row r="1587" spans="1:6" x14ac:dyDescent="0.35">
      <c r="A1587" s="1">
        <v>30</v>
      </c>
      <c r="B1587" s="1" t="s">
        <v>89</v>
      </c>
      <c r="C1587" s="218">
        <v>44895</v>
      </c>
      <c r="D1587" s="1">
        <v>18</v>
      </c>
      <c r="E1587" s="1">
        <v>702</v>
      </c>
      <c r="F1587" s="62"/>
    </row>
    <row r="1588" spans="1:6" x14ac:dyDescent="0.35">
      <c r="A1588" s="1">
        <v>30</v>
      </c>
      <c r="B1588" s="1" t="s">
        <v>89</v>
      </c>
      <c r="C1588" s="218">
        <v>44896</v>
      </c>
      <c r="D1588" s="1">
        <v>18</v>
      </c>
      <c r="E1588" s="1">
        <v>675</v>
      </c>
      <c r="F1588" s="62"/>
    </row>
    <row r="1589" spans="1:6" x14ac:dyDescent="0.35">
      <c r="A1589" s="1">
        <v>30</v>
      </c>
      <c r="B1589" s="1" t="s">
        <v>89</v>
      </c>
      <c r="C1589" s="218">
        <v>44897</v>
      </c>
      <c r="D1589" s="1">
        <v>12</v>
      </c>
      <c r="E1589" s="1">
        <v>486</v>
      </c>
      <c r="F1589" s="62"/>
    </row>
    <row r="1590" spans="1:6" x14ac:dyDescent="0.35">
      <c r="A1590" s="1">
        <v>30</v>
      </c>
      <c r="B1590" s="1" t="s">
        <v>89</v>
      </c>
      <c r="C1590" s="218">
        <v>44899</v>
      </c>
      <c r="D1590" s="1">
        <v>16</v>
      </c>
      <c r="E1590" s="1">
        <v>585</v>
      </c>
      <c r="F1590" s="62"/>
    </row>
    <row r="1591" spans="1:6" x14ac:dyDescent="0.35">
      <c r="A1591" s="1">
        <v>30</v>
      </c>
      <c r="B1591" s="1" t="s">
        <v>89</v>
      </c>
      <c r="C1591" s="218">
        <v>44900</v>
      </c>
      <c r="D1591" s="1">
        <v>16</v>
      </c>
      <c r="E1591" s="1">
        <v>585</v>
      </c>
      <c r="F1591" s="62"/>
    </row>
    <row r="1592" spans="1:6" x14ac:dyDescent="0.35">
      <c r="A1592" s="1">
        <v>30</v>
      </c>
      <c r="B1592" s="1" t="s">
        <v>89</v>
      </c>
      <c r="C1592" s="218">
        <v>44901</v>
      </c>
      <c r="D1592" s="1">
        <v>14</v>
      </c>
      <c r="E1592" s="1">
        <v>576</v>
      </c>
      <c r="F1592" s="62"/>
    </row>
    <row r="1593" spans="1:6" x14ac:dyDescent="0.35">
      <c r="A1593" s="1">
        <v>30</v>
      </c>
      <c r="B1593" s="1" t="s">
        <v>89</v>
      </c>
      <c r="C1593" s="218">
        <v>44902</v>
      </c>
      <c r="D1593" s="1">
        <v>15</v>
      </c>
      <c r="E1593" s="1">
        <v>621</v>
      </c>
      <c r="F1593" s="62"/>
    </row>
    <row r="1594" spans="1:6" x14ac:dyDescent="0.35">
      <c r="A1594" s="1">
        <v>30</v>
      </c>
      <c r="B1594" s="1" t="s">
        <v>89</v>
      </c>
      <c r="C1594" s="218">
        <v>44903</v>
      </c>
      <c r="D1594" s="1">
        <v>15</v>
      </c>
      <c r="E1594" s="1">
        <v>567</v>
      </c>
      <c r="F1594" s="62"/>
    </row>
    <row r="1595" spans="1:6" x14ac:dyDescent="0.35">
      <c r="A1595" s="1">
        <v>30</v>
      </c>
      <c r="B1595" s="1" t="s">
        <v>89</v>
      </c>
      <c r="C1595" s="218">
        <v>44904</v>
      </c>
      <c r="D1595" s="1">
        <v>19</v>
      </c>
      <c r="E1595" s="1">
        <v>693</v>
      </c>
      <c r="F1595" s="62"/>
    </row>
    <row r="1596" spans="1:6" x14ac:dyDescent="0.35">
      <c r="A1596" s="1">
        <v>30</v>
      </c>
      <c r="B1596" s="1" t="s">
        <v>89</v>
      </c>
      <c r="C1596" s="218">
        <v>44905</v>
      </c>
      <c r="D1596" s="1">
        <v>15</v>
      </c>
      <c r="E1596" s="1">
        <v>513</v>
      </c>
      <c r="F1596" s="62"/>
    </row>
    <row r="1597" spans="1:6" x14ac:dyDescent="0.35">
      <c r="A1597" s="1">
        <v>30</v>
      </c>
      <c r="B1597" s="1" t="s">
        <v>89</v>
      </c>
      <c r="C1597" s="218">
        <v>44906</v>
      </c>
      <c r="D1597" s="1">
        <v>10</v>
      </c>
      <c r="E1597" s="1">
        <v>396</v>
      </c>
      <c r="F1597" s="62"/>
    </row>
    <row r="1598" spans="1:6" x14ac:dyDescent="0.35">
      <c r="A1598" s="1">
        <v>30</v>
      </c>
      <c r="B1598" s="1" t="s">
        <v>89</v>
      </c>
      <c r="C1598" s="218">
        <v>44907</v>
      </c>
      <c r="D1598" s="1">
        <v>15</v>
      </c>
      <c r="E1598" s="1">
        <v>648</v>
      </c>
      <c r="F1598" s="62"/>
    </row>
    <row r="1599" spans="1:6" x14ac:dyDescent="0.35">
      <c r="A1599" s="1">
        <v>30</v>
      </c>
      <c r="B1599" s="1" t="s">
        <v>89</v>
      </c>
      <c r="C1599" s="218">
        <v>44908</v>
      </c>
      <c r="D1599" s="1">
        <v>14</v>
      </c>
      <c r="E1599" s="1">
        <v>576</v>
      </c>
      <c r="F1599" s="62"/>
    </row>
    <row r="1600" spans="1:6" x14ac:dyDescent="0.35">
      <c r="A1600" s="1">
        <v>30</v>
      </c>
      <c r="B1600" s="1" t="s">
        <v>89</v>
      </c>
      <c r="C1600" s="218">
        <v>44909</v>
      </c>
      <c r="D1600" s="1">
        <v>14</v>
      </c>
      <c r="E1600" s="1">
        <v>603</v>
      </c>
      <c r="F1600" s="62"/>
    </row>
    <row r="1601" spans="1:6" x14ac:dyDescent="0.35">
      <c r="A1601" s="1">
        <v>30</v>
      </c>
      <c r="B1601" s="1" t="s">
        <v>89</v>
      </c>
      <c r="C1601" s="218">
        <v>44910</v>
      </c>
      <c r="D1601" s="1">
        <v>19</v>
      </c>
      <c r="E1601" s="1">
        <v>612</v>
      </c>
      <c r="F1601" s="62"/>
    </row>
    <row r="1602" spans="1:6" x14ac:dyDescent="0.35">
      <c r="A1602" s="1">
        <v>30</v>
      </c>
      <c r="B1602" s="1" t="s">
        <v>89</v>
      </c>
      <c r="C1602" s="218">
        <v>44911</v>
      </c>
      <c r="D1602" s="1">
        <v>20</v>
      </c>
      <c r="E1602" s="1">
        <v>711</v>
      </c>
      <c r="F1602" s="62"/>
    </row>
    <row r="1603" spans="1:6" x14ac:dyDescent="0.35">
      <c r="A1603" s="1">
        <v>30</v>
      </c>
      <c r="B1603" s="1" t="s">
        <v>89</v>
      </c>
      <c r="C1603" s="218">
        <v>44912</v>
      </c>
      <c r="D1603" s="1">
        <v>16</v>
      </c>
      <c r="E1603" s="1">
        <v>612</v>
      </c>
      <c r="F1603" s="62"/>
    </row>
    <row r="1604" spans="1:6" x14ac:dyDescent="0.35">
      <c r="A1604" s="1">
        <v>30</v>
      </c>
      <c r="B1604" s="1" t="s">
        <v>89</v>
      </c>
      <c r="C1604" s="218">
        <v>44913</v>
      </c>
      <c r="D1604" s="1">
        <v>21</v>
      </c>
      <c r="E1604" s="1">
        <v>648</v>
      </c>
      <c r="F1604" s="62"/>
    </row>
    <row r="1605" spans="1:6" x14ac:dyDescent="0.35">
      <c r="A1605" s="1">
        <v>30</v>
      </c>
      <c r="B1605" s="1" t="s">
        <v>89</v>
      </c>
      <c r="C1605" s="218">
        <v>44914</v>
      </c>
      <c r="D1605" s="1">
        <v>18</v>
      </c>
      <c r="E1605" s="1">
        <v>675</v>
      </c>
      <c r="F1605" s="62"/>
    </row>
    <row r="1606" spans="1:6" x14ac:dyDescent="0.35">
      <c r="A1606" s="1">
        <v>30</v>
      </c>
      <c r="B1606" s="1" t="s">
        <v>89</v>
      </c>
      <c r="C1606" s="218">
        <v>44915</v>
      </c>
      <c r="D1606" s="1">
        <v>19</v>
      </c>
      <c r="E1606" s="1">
        <v>720</v>
      </c>
      <c r="F1606" s="62"/>
    </row>
    <row r="1607" spans="1:6" x14ac:dyDescent="0.35">
      <c r="A1607" s="1">
        <v>30</v>
      </c>
      <c r="B1607" s="1" t="s">
        <v>89</v>
      </c>
      <c r="C1607" s="218">
        <v>44916</v>
      </c>
      <c r="D1607" s="1">
        <v>17</v>
      </c>
      <c r="E1607" s="1">
        <v>711</v>
      </c>
      <c r="F1607" s="62"/>
    </row>
    <row r="1608" spans="1:6" x14ac:dyDescent="0.35">
      <c r="A1608" s="1">
        <v>30</v>
      </c>
      <c r="B1608" s="1" t="s">
        <v>89</v>
      </c>
      <c r="C1608" s="218">
        <v>44917</v>
      </c>
      <c r="D1608" s="1">
        <v>16</v>
      </c>
      <c r="E1608" s="1">
        <v>558</v>
      </c>
      <c r="F1608" s="62"/>
    </row>
    <row r="1609" spans="1:6" x14ac:dyDescent="0.35">
      <c r="A1609" s="1">
        <v>30</v>
      </c>
      <c r="B1609" s="1" t="s">
        <v>89</v>
      </c>
      <c r="C1609" s="218">
        <v>44918</v>
      </c>
      <c r="D1609" s="1">
        <v>18</v>
      </c>
      <c r="E1609" s="1">
        <v>594</v>
      </c>
      <c r="F1609" s="62"/>
    </row>
    <row r="1610" spans="1:6" x14ac:dyDescent="0.35">
      <c r="A1610" s="1">
        <v>30</v>
      </c>
      <c r="B1610" s="1" t="s">
        <v>89</v>
      </c>
      <c r="C1610" s="218">
        <v>44919</v>
      </c>
      <c r="D1610" s="1">
        <v>28</v>
      </c>
      <c r="E1610" s="1">
        <v>936</v>
      </c>
      <c r="F1610" s="62"/>
    </row>
    <row r="1611" spans="1:6" x14ac:dyDescent="0.35">
      <c r="A1611" s="1">
        <v>30</v>
      </c>
      <c r="B1611" s="1" t="s">
        <v>89</v>
      </c>
      <c r="C1611" s="218">
        <v>44920</v>
      </c>
      <c r="D1611" s="1">
        <v>21</v>
      </c>
      <c r="E1611" s="1">
        <v>702</v>
      </c>
      <c r="F1611" s="62"/>
    </row>
    <row r="1612" spans="1:6" x14ac:dyDescent="0.35">
      <c r="A1612" s="1">
        <v>30</v>
      </c>
      <c r="B1612" s="1" t="s">
        <v>89</v>
      </c>
      <c r="C1612" s="218">
        <v>44921</v>
      </c>
      <c r="D1612" s="1">
        <v>21</v>
      </c>
      <c r="E1612" s="1">
        <v>783</v>
      </c>
      <c r="F1612" s="62"/>
    </row>
    <row r="1613" spans="1:6" x14ac:dyDescent="0.35">
      <c r="A1613" s="1">
        <v>30</v>
      </c>
      <c r="B1613" s="1" t="s">
        <v>89</v>
      </c>
      <c r="C1613" s="218">
        <v>44922</v>
      </c>
      <c r="D1613" s="1">
        <v>20</v>
      </c>
      <c r="E1613" s="1">
        <v>738</v>
      </c>
      <c r="F1613" s="62"/>
    </row>
    <row r="1614" spans="1:6" x14ac:dyDescent="0.35">
      <c r="A1614" s="1">
        <v>30</v>
      </c>
      <c r="B1614" s="1" t="s">
        <v>89</v>
      </c>
      <c r="C1614" s="218">
        <v>44923</v>
      </c>
      <c r="D1614" s="1">
        <v>20</v>
      </c>
      <c r="E1614" s="1">
        <v>630</v>
      </c>
      <c r="F1614" s="62"/>
    </row>
    <row r="1615" spans="1:6" x14ac:dyDescent="0.35">
      <c r="A1615" s="1">
        <v>30</v>
      </c>
      <c r="B1615" s="1" t="s">
        <v>89</v>
      </c>
      <c r="C1615" s="218">
        <v>44924</v>
      </c>
      <c r="D1615" s="1">
        <v>19</v>
      </c>
      <c r="E1615" s="1">
        <v>639</v>
      </c>
      <c r="F1615" s="62"/>
    </row>
    <row r="1616" spans="1:6" x14ac:dyDescent="0.35">
      <c r="A1616" s="1">
        <v>30</v>
      </c>
      <c r="B1616" s="1" t="s">
        <v>89</v>
      </c>
      <c r="C1616" s="218">
        <v>44925</v>
      </c>
      <c r="D1616" s="1">
        <v>19</v>
      </c>
      <c r="E1616" s="1">
        <v>639</v>
      </c>
      <c r="F1616" s="62"/>
    </row>
    <row r="1617" spans="1:6" x14ac:dyDescent="0.35">
      <c r="A1617" s="1">
        <v>30</v>
      </c>
      <c r="B1617" s="1" t="s">
        <v>89</v>
      </c>
      <c r="C1617" s="218">
        <v>44926</v>
      </c>
      <c r="D1617" s="1">
        <v>13</v>
      </c>
      <c r="E1617" s="1">
        <v>477</v>
      </c>
      <c r="F1617" s="62"/>
    </row>
    <row r="1618" spans="1:6" x14ac:dyDescent="0.35">
      <c r="A1618" s="1">
        <v>30</v>
      </c>
      <c r="B1618" s="1" t="s">
        <v>89</v>
      </c>
      <c r="C1618" s="218">
        <v>44927</v>
      </c>
      <c r="D1618" s="1">
        <v>8</v>
      </c>
      <c r="E1618" s="1">
        <v>333</v>
      </c>
      <c r="F1618" s="62"/>
    </row>
    <row r="1619" spans="1:6" x14ac:dyDescent="0.35">
      <c r="A1619" s="1">
        <v>30</v>
      </c>
      <c r="B1619" s="1" t="s">
        <v>89</v>
      </c>
      <c r="C1619" s="218">
        <v>44928</v>
      </c>
      <c r="D1619" s="1">
        <v>7</v>
      </c>
      <c r="E1619" s="1">
        <v>207</v>
      </c>
      <c r="F1619" s="62"/>
    </row>
    <row r="1620" spans="1:6" x14ac:dyDescent="0.35">
      <c r="A1620" s="1">
        <v>30</v>
      </c>
      <c r="B1620" s="1" t="s">
        <v>89</v>
      </c>
      <c r="C1620" s="218">
        <v>44929</v>
      </c>
      <c r="D1620" s="1">
        <v>24</v>
      </c>
      <c r="E1620" s="1">
        <v>918</v>
      </c>
      <c r="F1620" s="62"/>
    </row>
    <row r="1621" spans="1:6" x14ac:dyDescent="0.35">
      <c r="A1621" s="1">
        <v>30</v>
      </c>
      <c r="B1621" s="1" t="s">
        <v>89</v>
      </c>
      <c r="C1621" s="218">
        <v>44930</v>
      </c>
      <c r="D1621" s="1">
        <v>18</v>
      </c>
      <c r="E1621" s="1">
        <v>648</v>
      </c>
      <c r="F1621" s="62"/>
    </row>
    <row r="1622" spans="1:6" x14ac:dyDescent="0.35">
      <c r="A1622" s="1">
        <v>30</v>
      </c>
      <c r="B1622" s="1" t="s">
        <v>89</v>
      </c>
      <c r="C1622" s="218">
        <v>44931</v>
      </c>
      <c r="D1622" s="1">
        <v>22</v>
      </c>
      <c r="E1622" s="1">
        <v>882</v>
      </c>
      <c r="F1622" s="62"/>
    </row>
    <row r="1623" spans="1:6" x14ac:dyDescent="0.35">
      <c r="A1623" s="1">
        <v>30</v>
      </c>
      <c r="B1623" s="1" t="s">
        <v>89</v>
      </c>
      <c r="C1623" s="218">
        <v>44932</v>
      </c>
      <c r="D1623" s="1">
        <v>17</v>
      </c>
      <c r="E1623" s="1">
        <v>630</v>
      </c>
      <c r="F1623" s="62"/>
    </row>
    <row r="1624" spans="1:6" x14ac:dyDescent="0.35">
      <c r="A1624" s="1">
        <v>30</v>
      </c>
      <c r="B1624" s="1" t="s">
        <v>89</v>
      </c>
      <c r="C1624" s="218">
        <v>44933</v>
      </c>
      <c r="D1624" s="1">
        <v>17</v>
      </c>
      <c r="E1624" s="1">
        <v>603</v>
      </c>
      <c r="F1624" s="62"/>
    </row>
    <row r="1625" spans="1:6" x14ac:dyDescent="0.35">
      <c r="A1625" s="1">
        <v>30</v>
      </c>
      <c r="B1625" s="1" t="s">
        <v>89</v>
      </c>
      <c r="C1625" s="218">
        <v>44934</v>
      </c>
      <c r="D1625" s="1">
        <v>18</v>
      </c>
      <c r="E1625" s="1">
        <v>648</v>
      </c>
      <c r="F1625" s="62"/>
    </row>
    <row r="1626" spans="1:6" x14ac:dyDescent="0.35">
      <c r="A1626" s="1">
        <v>30</v>
      </c>
      <c r="B1626" s="1" t="s">
        <v>89</v>
      </c>
      <c r="C1626" s="218">
        <v>44935</v>
      </c>
      <c r="D1626" s="1">
        <v>15</v>
      </c>
      <c r="E1626" s="1">
        <v>567</v>
      </c>
      <c r="F1626" s="62"/>
    </row>
    <row r="1627" spans="1:6" x14ac:dyDescent="0.35">
      <c r="A1627" s="1">
        <v>30</v>
      </c>
      <c r="B1627" s="1" t="s">
        <v>89</v>
      </c>
      <c r="C1627" s="218">
        <v>44936</v>
      </c>
      <c r="D1627" s="1">
        <v>19</v>
      </c>
      <c r="E1627" s="1">
        <v>585</v>
      </c>
      <c r="F1627" s="62"/>
    </row>
    <row r="1628" spans="1:6" x14ac:dyDescent="0.35">
      <c r="A1628" s="1">
        <v>30</v>
      </c>
      <c r="B1628" s="1" t="s">
        <v>89</v>
      </c>
      <c r="C1628" s="218">
        <v>44937</v>
      </c>
      <c r="D1628" s="1">
        <v>18</v>
      </c>
      <c r="E1628" s="1">
        <v>675</v>
      </c>
      <c r="F1628" s="62"/>
    </row>
    <row r="1629" spans="1:6" x14ac:dyDescent="0.35">
      <c r="A1629" s="1">
        <v>30</v>
      </c>
      <c r="B1629" s="1" t="s">
        <v>89</v>
      </c>
      <c r="C1629" s="218">
        <v>44938</v>
      </c>
      <c r="D1629" s="1">
        <v>18</v>
      </c>
      <c r="E1629" s="1">
        <v>621</v>
      </c>
      <c r="F1629" s="62"/>
    </row>
    <row r="1630" spans="1:6" x14ac:dyDescent="0.35">
      <c r="A1630" s="1">
        <v>30</v>
      </c>
      <c r="B1630" s="1" t="s">
        <v>89</v>
      </c>
      <c r="C1630" s="218">
        <v>44940</v>
      </c>
      <c r="D1630" s="1">
        <v>19</v>
      </c>
      <c r="E1630" s="1">
        <v>639</v>
      </c>
      <c r="F1630" s="62"/>
    </row>
    <row r="1631" spans="1:6" x14ac:dyDescent="0.35">
      <c r="A1631" s="1">
        <v>30</v>
      </c>
      <c r="B1631" s="1" t="s">
        <v>89</v>
      </c>
      <c r="C1631" s="218">
        <v>44941</v>
      </c>
      <c r="D1631" s="1">
        <v>26</v>
      </c>
      <c r="E1631" s="1">
        <v>819</v>
      </c>
      <c r="F1631" s="62"/>
    </row>
    <row r="1632" spans="1:6" x14ac:dyDescent="0.35">
      <c r="A1632" s="1">
        <v>30</v>
      </c>
      <c r="B1632" s="1" t="s">
        <v>89</v>
      </c>
      <c r="C1632" s="218">
        <v>44942</v>
      </c>
      <c r="D1632" s="1">
        <v>19</v>
      </c>
      <c r="E1632" s="1">
        <v>801</v>
      </c>
      <c r="F1632" s="62"/>
    </row>
    <row r="1633" spans="1:6" x14ac:dyDescent="0.35">
      <c r="A1633" s="1">
        <v>30</v>
      </c>
      <c r="B1633" s="1" t="s">
        <v>89</v>
      </c>
      <c r="C1633" s="218">
        <v>44943</v>
      </c>
      <c r="D1633" s="1">
        <v>27</v>
      </c>
      <c r="E1633" s="1">
        <v>1026</v>
      </c>
      <c r="F1633" s="62"/>
    </row>
    <row r="1634" spans="1:6" x14ac:dyDescent="0.35">
      <c r="A1634" s="1">
        <v>30</v>
      </c>
      <c r="B1634" s="1" t="s">
        <v>89</v>
      </c>
      <c r="C1634" s="218">
        <v>44944</v>
      </c>
      <c r="D1634" s="1">
        <v>16</v>
      </c>
      <c r="E1634" s="1">
        <v>639</v>
      </c>
      <c r="F1634" s="62"/>
    </row>
    <row r="1635" spans="1:6" x14ac:dyDescent="0.35">
      <c r="A1635" s="1">
        <v>30</v>
      </c>
      <c r="B1635" s="1" t="s">
        <v>89</v>
      </c>
      <c r="C1635" s="218">
        <v>44945</v>
      </c>
      <c r="D1635" s="1">
        <v>21</v>
      </c>
      <c r="E1635" s="1">
        <v>783</v>
      </c>
      <c r="F1635" s="62"/>
    </row>
    <row r="1636" spans="1:6" x14ac:dyDescent="0.35">
      <c r="A1636" s="1">
        <v>30</v>
      </c>
      <c r="B1636" s="1" t="s">
        <v>89</v>
      </c>
      <c r="C1636" s="218">
        <v>44946</v>
      </c>
      <c r="D1636" s="1">
        <v>15</v>
      </c>
      <c r="E1636" s="1">
        <v>513</v>
      </c>
      <c r="F1636" s="62"/>
    </row>
    <row r="1637" spans="1:6" x14ac:dyDescent="0.35">
      <c r="A1637" s="1">
        <v>30</v>
      </c>
      <c r="B1637" s="1" t="s">
        <v>89</v>
      </c>
      <c r="C1637" s="218">
        <v>44947</v>
      </c>
      <c r="D1637" s="1">
        <v>14</v>
      </c>
      <c r="E1637" s="1">
        <v>549</v>
      </c>
      <c r="F1637" s="62"/>
    </row>
    <row r="1638" spans="1:6" x14ac:dyDescent="0.35">
      <c r="A1638" s="1">
        <v>30</v>
      </c>
      <c r="B1638" s="1" t="s">
        <v>89</v>
      </c>
      <c r="C1638" s="218">
        <v>44948</v>
      </c>
      <c r="D1638" s="1">
        <v>13</v>
      </c>
      <c r="E1638" s="1">
        <v>558</v>
      </c>
      <c r="F1638" s="62"/>
    </row>
    <row r="1639" spans="1:6" x14ac:dyDescent="0.35">
      <c r="A1639" s="1">
        <v>30</v>
      </c>
      <c r="B1639" s="1" t="s">
        <v>89</v>
      </c>
      <c r="C1639" s="218">
        <v>44949</v>
      </c>
      <c r="D1639" s="1">
        <v>12</v>
      </c>
      <c r="E1639" s="1">
        <v>459</v>
      </c>
      <c r="F1639" s="62"/>
    </row>
    <row r="1640" spans="1:6" x14ac:dyDescent="0.35">
      <c r="A1640" s="1">
        <v>30</v>
      </c>
      <c r="B1640" s="1" t="s">
        <v>89</v>
      </c>
      <c r="C1640" s="218">
        <v>44950</v>
      </c>
      <c r="D1640" s="1">
        <v>20</v>
      </c>
      <c r="E1640" s="1">
        <v>738</v>
      </c>
      <c r="F1640" s="62"/>
    </row>
    <row r="1641" spans="1:6" x14ac:dyDescent="0.35">
      <c r="A1641" s="1">
        <v>30</v>
      </c>
      <c r="B1641" s="1" t="s">
        <v>89</v>
      </c>
      <c r="C1641" s="218">
        <v>44951</v>
      </c>
      <c r="D1641" s="1">
        <v>19</v>
      </c>
      <c r="E1641" s="1">
        <v>720</v>
      </c>
      <c r="F1641" s="62"/>
    </row>
    <row r="1642" spans="1:6" x14ac:dyDescent="0.35">
      <c r="A1642" s="1">
        <v>30</v>
      </c>
      <c r="B1642" s="1" t="s">
        <v>89</v>
      </c>
      <c r="C1642" s="218">
        <v>44952</v>
      </c>
      <c r="D1642" s="1">
        <v>17</v>
      </c>
      <c r="E1642" s="1">
        <v>576</v>
      </c>
      <c r="F1642" s="62"/>
    </row>
    <row r="1643" spans="1:6" x14ac:dyDescent="0.35">
      <c r="A1643" s="1">
        <v>30</v>
      </c>
      <c r="B1643" s="1" t="s">
        <v>89</v>
      </c>
      <c r="C1643" s="218">
        <v>44953</v>
      </c>
      <c r="D1643" s="1">
        <v>20</v>
      </c>
      <c r="E1643" s="1">
        <v>738</v>
      </c>
      <c r="F1643" s="62"/>
    </row>
    <row r="1644" spans="1:6" x14ac:dyDescent="0.35">
      <c r="A1644" s="1">
        <v>30</v>
      </c>
      <c r="B1644" s="1" t="s">
        <v>89</v>
      </c>
      <c r="C1644" s="218">
        <v>44954</v>
      </c>
      <c r="D1644" s="1">
        <v>13</v>
      </c>
      <c r="E1644" s="1">
        <v>369</v>
      </c>
      <c r="F1644" s="62"/>
    </row>
    <row r="1645" spans="1:6" x14ac:dyDescent="0.35">
      <c r="A1645" s="1">
        <v>30</v>
      </c>
      <c r="B1645" s="1" t="s">
        <v>89</v>
      </c>
      <c r="C1645" s="218">
        <v>44955</v>
      </c>
      <c r="D1645" s="1">
        <v>15</v>
      </c>
      <c r="E1645" s="1">
        <v>567</v>
      </c>
      <c r="F1645" s="62"/>
    </row>
    <row r="1646" spans="1:6" x14ac:dyDescent="0.35">
      <c r="A1646" s="1">
        <v>30</v>
      </c>
      <c r="B1646" s="1" t="s">
        <v>89</v>
      </c>
      <c r="C1646" s="218">
        <v>44956</v>
      </c>
      <c r="D1646" s="1">
        <v>12</v>
      </c>
      <c r="E1646" s="1">
        <v>459</v>
      </c>
      <c r="F1646" s="62"/>
    </row>
    <row r="1647" spans="1:6" x14ac:dyDescent="0.35">
      <c r="A1647" s="1">
        <v>31</v>
      </c>
      <c r="B1647" s="1" t="s">
        <v>90</v>
      </c>
      <c r="C1647" s="218">
        <v>44906</v>
      </c>
      <c r="D1647" s="1">
        <v>3</v>
      </c>
      <c r="E1647" s="1">
        <v>54</v>
      </c>
      <c r="F1647" s="62"/>
    </row>
    <row r="1648" spans="1:6" x14ac:dyDescent="0.35">
      <c r="A1648" s="1">
        <v>31</v>
      </c>
      <c r="B1648" s="1" t="s">
        <v>90</v>
      </c>
      <c r="C1648" s="218">
        <v>44907</v>
      </c>
      <c r="D1648" s="1">
        <v>7</v>
      </c>
      <c r="E1648" s="1">
        <v>153</v>
      </c>
      <c r="F1648" s="62"/>
    </row>
    <row r="1649" spans="1:6" x14ac:dyDescent="0.35">
      <c r="A1649" s="1">
        <v>31</v>
      </c>
      <c r="B1649" s="1" t="s">
        <v>90</v>
      </c>
      <c r="C1649" s="218">
        <v>44908</v>
      </c>
      <c r="D1649" s="1">
        <v>4</v>
      </c>
      <c r="E1649" s="1">
        <v>72</v>
      </c>
      <c r="F1649" s="62"/>
    </row>
    <row r="1650" spans="1:6" x14ac:dyDescent="0.35">
      <c r="A1650" s="1">
        <v>31</v>
      </c>
      <c r="B1650" s="1" t="s">
        <v>90</v>
      </c>
      <c r="C1650" s="218">
        <v>44909</v>
      </c>
      <c r="D1650" s="1">
        <v>4</v>
      </c>
      <c r="E1650" s="1">
        <v>99</v>
      </c>
      <c r="F1650" s="62"/>
    </row>
    <row r="1651" spans="1:6" x14ac:dyDescent="0.35">
      <c r="A1651" s="1">
        <v>31</v>
      </c>
      <c r="B1651" s="1" t="s">
        <v>90</v>
      </c>
      <c r="C1651" s="218">
        <v>44910</v>
      </c>
      <c r="D1651" s="1">
        <v>11</v>
      </c>
      <c r="E1651" s="1">
        <v>279</v>
      </c>
      <c r="F1651" s="62"/>
    </row>
    <row r="1652" spans="1:6" x14ac:dyDescent="0.35">
      <c r="A1652" s="1">
        <v>31</v>
      </c>
      <c r="B1652" s="1" t="s">
        <v>90</v>
      </c>
      <c r="C1652" s="218">
        <v>44911</v>
      </c>
      <c r="D1652" s="1">
        <v>3</v>
      </c>
      <c r="E1652" s="1">
        <v>81</v>
      </c>
      <c r="F1652" s="62"/>
    </row>
    <row r="1653" spans="1:6" x14ac:dyDescent="0.35">
      <c r="A1653" s="1">
        <v>31</v>
      </c>
      <c r="B1653" s="1" t="s">
        <v>90</v>
      </c>
      <c r="C1653" s="218">
        <v>44912</v>
      </c>
      <c r="D1653" s="1">
        <v>8</v>
      </c>
      <c r="E1653" s="1">
        <v>198</v>
      </c>
      <c r="F1653" s="62"/>
    </row>
    <row r="1654" spans="1:6" x14ac:dyDescent="0.35">
      <c r="A1654" s="1">
        <v>31</v>
      </c>
      <c r="B1654" s="1" t="s">
        <v>90</v>
      </c>
      <c r="C1654" s="218">
        <v>44913</v>
      </c>
      <c r="D1654" s="1">
        <v>11</v>
      </c>
      <c r="E1654" s="1">
        <v>198</v>
      </c>
      <c r="F1654" s="62"/>
    </row>
    <row r="1655" spans="1:6" x14ac:dyDescent="0.35">
      <c r="A1655" s="1">
        <v>31</v>
      </c>
      <c r="B1655" s="1" t="s">
        <v>90</v>
      </c>
      <c r="C1655" s="218">
        <v>44914</v>
      </c>
      <c r="D1655" s="1">
        <v>10</v>
      </c>
      <c r="E1655" s="1">
        <v>207</v>
      </c>
      <c r="F1655" s="62"/>
    </row>
    <row r="1656" spans="1:6" x14ac:dyDescent="0.35">
      <c r="A1656" s="1">
        <v>31</v>
      </c>
      <c r="B1656" s="1" t="s">
        <v>90</v>
      </c>
      <c r="C1656" s="218">
        <v>44915</v>
      </c>
      <c r="D1656" s="1">
        <v>11</v>
      </c>
      <c r="E1656" s="1">
        <v>225</v>
      </c>
      <c r="F1656" s="62"/>
    </row>
    <row r="1657" spans="1:6" x14ac:dyDescent="0.35">
      <c r="A1657" s="1">
        <v>31</v>
      </c>
      <c r="B1657" s="1" t="s">
        <v>90</v>
      </c>
      <c r="C1657" s="218">
        <v>44916</v>
      </c>
      <c r="D1657" s="1">
        <v>9</v>
      </c>
      <c r="E1657" s="1">
        <v>270</v>
      </c>
      <c r="F1657" s="62"/>
    </row>
    <row r="1658" spans="1:6" x14ac:dyDescent="0.35">
      <c r="A1658" s="1">
        <v>31</v>
      </c>
      <c r="B1658" s="1" t="s">
        <v>90</v>
      </c>
      <c r="C1658" s="218">
        <v>44917</v>
      </c>
      <c r="D1658" s="1">
        <v>13</v>
      </c>
      <c r="E1658" s="1">
        <v>261</v>
      </c>
      <c r="F1658" s="62"/>
    </row>
    <row r="1659" spans="1:6" x14ac:dyDescent="0.35">
      <c r="A1659" s="1">
        <v>31</v>
      </c>
      <c r="B1659" s="1" t="s">
        <v>90</v>
      </c>
      <c r="C1659" s="218">
        <v>44918</v>
      </c>
      <c r="D1659" s="1">
        <v>11</v>
      </c>
      <c r="E1659" s="1">
        <v>279</v>
      </c>
      <c r="F1659" s="62"/>
    </row>
    <row r="1660" spans="1:6" x14ac:dyDescent="0.35">
      <c r="A1660" s="1">
        <v>31</v>
      </c>
      <c r="B1660" s="1" t="s">
        <v>90</v>
      </c>
      <c r="C1660" s="218">
        <v>44919</v>
      </c>
      <c r="D1660" s="1">
        <v>12</v>
      </c>
      <c r="E1660" s="1">
        <v>297</v>
      </c>
      <c r="F1660" s="62"/>
    </row>
    <row r="1661" spans="1:6" x14ac:dyDescent="0.35">
      <c r="A1661" s="1">
        <v>31</v>
      </c>
      <c r="B1661" s="1" t="s">
        <v>90</v>
      </c>
      <c r="C1661" s="218">
        <v>44920</v>
      </c>
      <c r="D1661" s="1">
        <v>22</v>
      </c>
      <c r="E1661" s="1">
        <v>531</v>
      </c>
      <c r="F1661" s="62"/>
    </row>
    <row r="1662" spans="1:6" x14ac:dyDescent="0.35">
      <c r="A1662" s="1">
        <v>31</v>
      </c>
      <c r="B1662" s="1" t="s">
        <v>90</v>
      </c>
      <c r="C1662" s="218">
        <v>44921</v>
      </c>
      <c r="D1662" s="1">
        <v>13</v>
      </c>
      <c r="E1662" s="1">
        <v>315</v>
      </c>
      <c r="F1662" s="62"/>
    </row>
    <row r="1663" spans="1:6" x14ac:dyDescent="0.35">
      <c r="A1663" s="1">
        <v>31</v>
      </c>
      <c r="B1663" s="1" t="s">
        <v>90</v>
      </c>
      <c r="C1663" s="218">
        <v>44922</v>
      </c>
      <c r="D1663" s="1">
        <v>16</v>
      </c>
      <c r="E1663" s="1">
        <v>450</v>
      </c>
      <c r="F1663" s="62"/>
    </row>
    <row r="1664" spans="1:6" x14ac:dyDescent="0.35">
      <c r="A1664" s="1">
        <v>31</v>
      </c>
      <c r="B1664" s="1" t="s">
        <v>90</v>
      </c>
      <c r="C1664" s="218">
        <v>44923</v>
      </c>
      <c r="D1664" s="1">
        <v>13</v>
      </c>
      <c r="E1664" s="1">
        <v>423</v>
      </c>
      <c r="F1664" s="62"/>
    </row>
    <row r="1665" spans="1:6" x14ac:dyDescent="0.35">
      <c r="A1665" s="1">
        <v>31</v>
      </c>
      <c r="B1665" s="1" t="s">
        <v>90</v>
      </c>
      <c r="C1665" s="218">
        <v>44924</v>
      </c>
      <c r="D1665" s="1">
        <v>19</v>
      </c>
      <c r="E1665" s="1">
        <v>477</v>
      </c>
      <c r="F1665" s="62"/>
    </row>
    <row r="1666" spans="1:6" x14ac:dyDescent="0.35">
      <c r="A1666" s="1">
        <v>31</v>
      </c>
      <c r="B1666" s="1" t="s">
        <v>90</v>
      </c>
      <c r="C1666" s="218">
        <v>44925</v>
      </c>
      <c r="D1666" s="1">
        <v>22</v>
      </c>
      <c r="E1666" s="1">
        <v>585</v>
      </c>
      <c r="F1666" s="62"/>
    </row>
    <row r="1667" spans="1:6" x14ac:dyDescent="0.35">
      <c r="A1667" s="1">
        <v>31</v>
      </c>
      <c r="B1667" s="1" t="s">
        <v>90</v>
      </c>
      <c r="C1667" s="218">
        <v>44926</v>
      </c>
      <c r="D1667" s="1">
        <v>18</v>
      </c>
      <c r="E1667" s="1">
        <v>459</v>
      </c>
      <c r="F1667" s="62"/>
    </row>
    <row r="1668" spans="1:6" x14ac:dyDescent="0.35">
      <c r="A1668" s="1">
        <v>31</v>
      </c>
      <c r="B1668" s="1" t="s">
        <v>90</v>
      </c>
      <c r="C1668" s="218">
        <v>44927</v>
      </c>
      <c r="D1668" s="1">
        <v>18</v>
      </c>
      <c r="E1668" s="1">
        <v>459</v>
      </c>
      <c r="F1668" s="62"/>
    </row>
    <row r="1669" spans="1:6" x14ac:dyDescent="0.35">
      <c r="A1669" s="1">
        <v>31</v>
      </c>
      <c r="B1669" s="1" t="s">
        <v>90</v>
      </c>
      <c r="C1669" s="218">
        <v>44928</v>
      </c>
      <c r="D1669" s="1">
        <v>12</v>
      </c>
      <c r="E1669" s="1">
        <v>297</v>
      </c>
      <c r="F1669" s="62"/>
    </row>
    <row r="1670" spans="1:6" x14ac:dyDescent="0.35">
      <c r="A1670" s="1">
        <v>31</v>
      </c>
      <c r="B1670" s="1" t="s">
        <v>90</v>
      </c>
      <c r="C1670" s="218">
        <v>44929</v>
      </c>
      <c r="D1670" s="1">
        <v>17</v>
      </c>
      <c r="E1670" s="1">
        <v>468</v>
      </c>
      <c r="F1670" s="62"/>
    </row>
    <row r="1671" spans="1:6" x14ac:dyDescent="0.35">
      <c r="A1671" s="1">
        <v>31</v>
      </c>
      <c r="B1671" s="1" t="s">
        <v>90</v>
      </c>
      <c r="C1671" s="218">
        <v>44930</v>
      </c>
      <c r="D1671" s="1">
        <v>18</v>
      </c>
      <c r="E1671" s="1">
        <v>540</v>
      </c>
      <c r="F1671" s="62"/>
    </row>
    <row r="1672" spans="1:6" x14ac:dyDescent="0.35">
      <c r="A1672" s="1">
        <v>31</v>
      </c>
      <c r="B1672" s="1" t="s">
        <v>90</v>
      </c>
      <c r="C1672" s="218">
        <v>44931</v>
      </c>
      <c r="D1672" s="1">
        <v>16</v>
      </c>
      <c r="E1672" s="1">
        <v>450</v>
      </c>
      <c r="F1672" s="62"/>
    </row>
    <row r="1673" spans="1:6" x14ac:dyDescent="0.35">
      <c r="A1673" s="1">
        <v>31</v>
      </c>
      <c r="B1673" s="1" t="s">
        <v>90</v>
      </c>
      <c r="C1673" s="218">
        <v>44932</v>
      </c>
      <c r="D1673" s="1">
        <v>18</v>
      </c>
      <c r="E1673" s="1">
        <v>459</v>
      </c>
      <c r="F1673" s="62"/>
    </row>
    <row r="1674" spans="1:6" x14ac:dyDescent="0.35">
      <c r="A1674" s="1">
        <v>31</v>
      </c>
      <c r="B1674" s="1" t="s">
        <v>90</v>
      </c>
      <c r="C1674" s="218">
        <v>44933</v>
      </c>
      <c r="D1674" s="1">
        <v>21</v>
      </c>
      <c r="E1674" s="1">
        <v>513</v>
      </c>
      <c r="F1674" s="62"/>
    </row>
    <row r="1675" spans="1:6" x14ac:dyDescent="0.35">
      <c r="A1675" s="1">
        <v>31</v>
      </c>
      <c r="B1675" s="1" t="s">
        <v>90</v>
      </c>
      <c r="C1675" s="218">
        <v>44934</v>
      </c>
      <c r="D1675" s="1">
        <v>17</v>
      </c>
      <c r="E1675" s="1">
        <v>414</v>
      </c>
      <c r="F1675" s="62"/>
    </row>
    <row r="1676" spans="1:6" x14ac:dyDescent="0.35">
      <c r="A1676" s="1">
        <v>31</v>
      </c>
      <c r="B1676" s="1" t="s">
        <v>90</v>
      </c>
      <c r="C1676" s="218">
        <v>44935</v>
      </c>
      <c r="D1676" s="1">
        <v>22</v>
      </c>
      <c r="E1676" s="1">
        <v>585</v>
      </c>
      <c r="F1676" s="62"/>
    </row>
    <row r="1677" spans="1:6" x14ac:dyDescent="0.35">
      <c r="A1677" s="1">
        <v>31</v>
      </c>
      <c r="B1677" s="1" t="s">
        <v>90</v>
      </c>
      <c r="C1677" s="218">
        <v>44936</v>
      </c>
      <c r="D1677" s="1">
        <v>21</v>
      </c>
      <c r="E1677" s="1">
        <v>594</v>
      </c>
      <c r="F1677" s="62"/>
    </row>
    <row r="1678" spans="1:6" x14ac:dyDescent="0.35">
      <c r="A1678" s="1">
        <v>31</v>
      </c>
      <c r="B1678" s="1" t="s">
        <v>90</v>
      </c>
      <c r="C1678" s="218">
        <v>44937</v>
      </c>
      <c r="D1678" s="1">
        <v>19</v>
      </c>
      <c r="E1678" s="1">
        <v>504</v>
      </c>
      <c r="F1678" s="62"/>
    </row>
    <row r="1679" spans="1:6" x14ac:dyDescent="0.35">
      <c r="A1679" s="1">
        <v>31</v>
      </c>
      <c r="B1679" s="1" t="s">
        <v>90</v>
      </c>
      <c r="C1679" s="218">
        <v>44938</v>
      </c>
      <c r="D1679" s="1">
        <v>18</v>
      </c>
      <c r="E1679" s="1">
        <v>405</v>
      </c>
      <c r="F1679" s="62"/>
    </row>
    <row r="1680" spans="1:6" x14ac:dyDescent="0.35">
      <c r="A1680" s="1">
        <v>31</v>
      </c>
      <c r="B1680" s="1" t="s">
        <v>90</v>
      </c>
      <c r="C1680" s="218">
        <v>44939</v>
      </c>
      <c r="D1680" s="1">
        <v>15</v>
      </c>
      <c r="E1680" s="1">
        <v>378</v>
      </c>
      <c r="F1680" s="62"/>
    </row>
    <row r="1681" spans="1:6" x14ac:dyDescent="0.35">
      <c r="A1681" s="1">
        <v>31</v>
      </c>
      <c r="B1681" s="1" t="s">
        <v>90</v>
      </c>
      <c r="C1681" s="218">
        <v>44940</v>
      </c>
      <c r="D1681" s="1">
        <v>8</v>
      </c>
      <c r="E1681" s="1">
        <v>171</v>
      </c>
      <c r="F1681" s="62"/>
    </row>
    <row r="1682" spans="1:6" x14ac:dyDescent="0.35">
      <c r="A1682" s="1">
        <v>31</v>
      </c>
      <c r="B1682" s="1" t="s">
        <v>90</v>
      </c>
      <c r="C1682" s="218">
        <v>44941</v>
      </c>
      <c r="D1682" s="1">
        <v>11</v>
      </c>
      <c r="E1682" s="1">
        <v>252</v>
      </c>
      <c r="F1682" s="62"/>
    </row>
    <row r="1683" spans="1:6" x14ac:dyDescent="0.35">
      <c r="A1683" s="1">
        <v>31</v>
      </c>
      <c r="B1683" s="1" t="s">
        <v>90</v>
      </c>
      <c r="C1683" s="218">
        <v>44942</v>
      </c>
      <c r="D1683" s="1">
        <v>14</v>
      </c>
      <c r="E1683" s="1">
        <v>306</v>
      </c>
      <c r="F1683" s="62"/>
    </row>
    <row r="1684" spans="1:6" x14ac:dyDescent="0.35">
      <c r="A1684" s="1">
        <v>31</v>
      </c>
      <c r="B1684" s="1" t="s">
        <v>90</v>
      </c>
      <c r="C1684" s="218">
        <v>44943</v>
      </c>
      <c r="D1684" s="1">
        <v>9</v>
      </c>
      <c r="E1684" s="1">
        <v>216</v>
      </c>
      <c r="F1684" s="62"/>
    </row>
    <row r="1685" spans="1:6" x14ac:dyDescent="0.35">
      <c r="A1685" s="1">
        <v>31</v>
      </c>
      <c r="B1685" s="1" t="s">
        <v>90</v>
      </c>
      <c r="C1685" s="218">
        <v>44944</v>
      </c>
      <c r="D1685" s="1">
        <v>14</v>
      </c>
      <c r="E1685" s="1">
        <v>360</v>
      </c>
      <c r="F1685" s="62"/>
    </row>
    <row r="1686" spans="1:6" x14ac:dyDescent="0.35">
      <c r="A1686" s="1">
        <v>31</v>
      </c>
      <c r="B1686" s="1" t="s">
        <v>90</v>
      </c>
      <c r="C1686" s="218">
        <v>44945</v>
      </c>
      <c r="D1686" s="1">
        <v>12</v>
      </c>
      <c r="E1686" s="1">
        <v>216</v>
      </c>
      <c r="F1686" s="62"/>
    </row>
    <row r="1687" spans="1:6" x14ac:dyDescent="0.35">
      <c r="A1687" s="1">
        <v>31</v>
      </c>
      <c r="B1687" s="1" t="s">
        <v>90</v>
      </c>
      <c r="C1687" s="218">
        <v>44946</v>
      </c>
      <c r="D1687" s="1">
        <v>11</v>
      </c>
      <c r="E1687" s="1">
        <v>279</v>
      </c>
      <c r="F1687" s="62"/>
    </row>
    <row r="1688" spans="1:6" x14ac:dyDescent="0.35">
      <c r="A1688" s="1">
        <v>31</v>
      </c>
      <c r="B1688" s="1" t="s">
        <v>90</v>
      </c>
      <c r="C1688" s="218">
        <v>44947</v>
      </c>
      <c r="D1688" s="1">
        <v>15</v>
      </c>
      <c r="E1688" s="1">
        <v>324</v>
      </c>
      <c r="F1688" s="62"/>
    </row>
    <row r="1689" spans="1:6" x14ac:dyDescent="0.35">
      <c r="A1689" s="1">
        <v>31</v>
      </c>
      <c r="B1689" s="1" t="s">
        <v>90</v>
      </c>
      <c r="C1689" s="218">
        <v>44948</v>
      </c>
      <c r="D1689" s="1">
        <v>15</v>
      </c>
      <c r="E1689" s="1">
        <v>378</v>
      </c>
      <c r="F1689" s="62"/>
    </row>
    <row r="1690" spans="1:6" x14ac:dyDescent="0.35">
      <c r="A1690" s="1">
        <v>31</v>
      </c>
      <c r="B1690" s="1" t="s">
        <v>90</v>
      </c>
      <c r="C1690" s="218">
        <v>44949</v>
      </c>
      <c r="D1690" s="1">
        <v>13</v>
      </c>
      <c r="E1690" s="1">
        <v>369</v>
      </c>
      <c r="F1690" s="62"/>
    </row>
    <row r="1691" spans="1:6" x14ac:dyDescent="0.35">
      <c r="A1691" s="1">
        <v>31</v>
      </c>
      <c r="B1691" s="1" t="s">
        <v>90</v>
      </c>
      <c r="C1691" s="218">
        <v>44950</v>
      </c>
      <c r="D1691" s="1">
        <v>17</v>
      </c>
      <c r="E1691" s="1">
        <v>387</v>
      </c>
      <c r="F1691" s="62"/>
    </row>
    <row r="1692" spans="1:6" x14ac:dyDescent="0.35">
      <c r="A1692" s="1">
        <v>31</v>
      </c>
      <c r="B1692" s="1" t="s">
        <v>90</v>
      </c>
      <c r="C1692" s="218">
        <v>44951</v>
      </c>
      <c r="D1692" s="1">
        <v>15</v>
      </c>
      <c r="E1692" s="1">
        <v>432</v>
      </c>
      <c r="F1692" s="62"/>
    </row>
    <row r="1693" spans="1:6" x14ac:dyDescent="0.35">
      <c r="A1693" s="1">
        <v>31</v>
      </c>
      <c r="B1693" s="1" t="s">
        <v>90</v>
      </c>
      <c r="C1693" s="218">
        <v>44953</v>
      </c>
      <c r="D1693" s="1">
        <v>19</v>
      </c>
      <c r="E1693" s="1">
        <v>504</v>
      </c>
      <c r="F1693" s="62"/>
    </row>
    <row r="1694" spans="1:6" x14ac:dyDescent="0.35">
      <c r="A1694" s="1">
        <v>31</v>
      </c>
      <c r="B1694" s="1" t="s">
        <v>90</v>
      </c>
      <c r="C1694" s="218">
        <v>44954</v>
      </c>
      <c r="D1694" s="1">
        <v>13</v>
      </c>
      <c r="E1694" s="1">
        <v>423</v>
      </c>
      <c r="F1694" s="62"/>
    </row>
    <row r="1695" spans="1:6" x14ac:dyDescent="0.35">
      <c r="A1695" s="1">
        <v>31</v>
      </c>
      <c r="B1695" s="1" t="s">
        <v>90</v>
      </c>
      <c r="C1695" s="218">
        <v>44955</v>
      </c>
      <c r="D1695" s="1">
        <v>12</v>
      </c>
      <c r="E1695" s="1">
        <v>324</v>
      </c>
      <c r="F1695" s="62"/>
    </row>
    <row r="1696" spans="1:6" x14ac:dyDescent="0.35">
      <c r="A1696" s="1">
        <v>31</v>
      </c>
      <c r="B1696" s="1" t="s">
        <v>90</v>
      </c>
      <c r="C1696" s="218">
        <v>44956</v>
      </c>
      <c r="D1696" s="1">
        <v>18</v>
      </c>
      <c r="E1696" s="1">
        <v>432</v>
      </c>
      <c r="F1696" s="62"/>
    </row>
    <row r="1697" spans="1:6" x14ac:dyDescent="0.35">
      <c r="A1697" s="1">
        <v>33</v>
      </c>
      <c r="B1697" s="1" t="s">
        <v>91</v>
      </c>
      <c r="C1697" s="218">
        <v>44878</v>
      </c>
      <c r="D1697" s="1">
        <v>12</v>
      </c>
      <c r="E1697" s="1">
        <v>378</v>
      </c>
      <c r="F1697" s="62"/>
    </row>
    <row r="1698" spans="1:6" x14ac:dyDescent="0.35">
      <c r="A1698" s="1">
        <v>33</v>
      </c>
      <c r="B1698" s="1" t="s">
        <v>91</v>
      </c>
      <c r="C1698" s="218">
        <v>44879</v>
      </c>
      <c r="D1698" s="1">
        <v>12</v>
      </c>
      <c r="E1698" s="1">
        <v>378</v>
      </c>
      <c r="F1698" s="62"/>
    </row>
    <row r="1699" spans="1:6" x14ac:dyDescent="0.35">
      <c r="A1699" s="1">
        <v>33</v>
      </c>
      <c r="B1699" s="1" t="s">
        <v>91</v>
      </c>
      <c r="C1699" s="218">
        <v>44880</v>
      </c>
      <c r="D1699" s="1">
        <v>11</v>
      </c>
      <c r="E1699" s="1">
        <v>495</v>
      </c>
      <c r="F1699" s="62"/>
    </row>
    <row r="1700" spans="1:6" x14ac:dyDescent="0.35">
      <c r="A1700" s="1">
        <v>33</v>
      </c>
      <c r="B1700" s="1" t="s">
        <v>91</v>
      </c>
      <c r="C1700" s="218">
        <v>44881</v>
      </c>
      <c r="D1700" s="1">
        <v>10</v>
      </c>
      <c r="E1700" s="1">
        <v>450</v>
      </c>
      <c r="F1700" s="62"/>
    </row>
    <row r="1701" spans="1:6" x14ac:dyDescent="0.35">
      <c r="A1701" s="1">
        <v>33</v>
      </c>
      <c r="B1701" s="1" t="s">
        <v>91</v>
      </c>
      <c r="C1701" s="218">
        <v>44882</v>
      </c>
      <c r="D1701" s="1">
        <v>11</v>
      </c>
      <c r="E1701" s="1">
        <v>441</v>
      </c>
      <c r="F1701" s="62"/>
    </row>
    <row r="1702" spans="1:6" x14ac:dyDescent="0.35">
      <c r="A1702" s="1">
        <v>33</v>
      </c>
      <c r="B1702" s="1" t="s">
        <v>91</v>
      </c>
      <c r="C1702" s="218">
        <v>44885</v>
      </c>
      <c r="D1702" s="1">
        <v>7</v>
      </c>
      <c r="E1702" s="1">
        <v>234</v>
      </c>
      <c r="F1702" s="62"/>
    </row>
    <row r="1703" spans="1:6" x14ac:dyDescent="0.35">
      <c r="A1703" s="1">
        <v>33</v>
      </c>
      <c r="B1703" s="1" t="s">
        <v>91</v>
      </c>
      <c r="C1703" s="218">
        <v>44886</v>
      </c>
      <c r="D1703" s="1">
        <v>7</v>
      </c>
      <c r="E1703" s="1">
        <v>207</v>
      </c>
      <c r="F1703" s="62"/>
    </row>
    <row r="1704" spans="1:6" x14ac:dyDescent="0.35">
      <c r="A1704" s="1">
        <v>33</v>
      </c>
      <c r="B1704" s="1" t="s">
        <v>91</v>
      </c>
      <c r="C1704" s="218">
        <v>44887</v>
      </c>
      <c r="D1704" s="1">
        <v>14</v>
      </c>
      <c r="E1704" s="1">
        <v>387</v>
      </c>
      <c r="F1704" s="62"/>
    </row>
    <row r="1705" spans="1:6" x14ac:dyDescent="0.35">
      <c r="A1705" s="1">
        <v>33</v>
      </c>
      <c r="B1705" s="1" t="s">
        <v>91</v>
      </c>
      <c r="C1705" s="218">
        <v>44888</v>
      </c>
      <c r="D1705" s="1">
        <v>8</v>
      </c>
      <c r="E1705" s="1">
        <v>279</v>
      </c>
      <c r="F1705" s="62"/>
    </row>
    <row r="1706" spans="1:6" x14ac:dyDescent="0.35">
      <c r="A1706" s="1">
        <v>33</v>
      </c>
      <c r="B1706" s="1" t="s">
        <v>91</v>
      </c>
      <c r="C1706" s="218">
        <v>44889</v>
      </c>
      <c r="D1706" s="1">
        <v>7</v>
      </c>
      <c r="E1706" s="1">
        <v>234</v>
      </c>
      <c r="F1706" s="62"/>
    </row>
    <row r="1707" spans="1:6" x14ac:dyDescent="0.35">
      <c r="A1707" s="1">
        <v>33</v>
      </c>
      <c r="B1707" s="1" t="s">
        <v>91</v>
      </c>
      <c r="C1707" s="218">
        <v>44890</v>
      </c>
      <c r="D1707" s="1">
        <v>10</v>
      </c>
      <c r="E1707" s="1">
        <v>315</v>
      </c>
      <c r="F1707" s="62"/>
    </row>
    <row r="1708" spans="1:6" x14ac:dyDescent="0.35">
      <c r="A1708" s="1">
        <v>33</v>
      </c>
      <c r="B1708" s="1" t="s">
        <v>91</v>
      </c>
      <c r="C1708" s="218">
        <v>44891</v>
      </c>
      <c r="D1708" s="1">
        <v>12</v>
      </c>
      <c r="E1708" s="1">
        <v>486</v>
      </c>
      <c r="F1708" s="62"/>
    </row>
    <row r="1709" spans="1:6" x14ac:dyDescent="0.35">
      <c r="A1709" s="1">
        <v>33</v>
      </c>
      <c r="B1709" s="1" t="s">
        <v>91</v>
      </c>
      <c r="C1709" s="218">
        <v>44892</v>
      </c>
      <c r="D1709" s="1">
        <v>12</v>
      </c>
      <c r="E1709" s="1">
        <v>459</v>
      </c>
      <c r="F1709" s="62"/>
    </row>
    <row r="1710" spans="1:6" x14ac:dyDescent="0.35">
      <c r="A1710" s="1">
        <v>33</v>
      </c>
      <c r="B1710" s="1" t="s">
        <v>91</v>
      </c>
      <c r="C1710" s="218">
        <v>44893</v>
      </c>
      <c r="D1710" s="1">
        <v>26</v>
      </c>
      <c r="E1710" s="1">
        <v>954</v>
      </c>
      <c r="F1710" s="62"/>
    </row>
    <row r="1711" spans="1:6" x14ac:dyDescent="0.35">
      <c r="A1711" s="1">
        <v>33</v>
      </c>
      <c r="B1711" s="1" t="s">
        <v>91</v>
      </c>
      <c r="C1711" s="218">
        <v>44894</v>
      </c>
      <c r="D1711" s="1">
        <v>15</v>
      </c>
      <c r="E1711" s="1">
        <v>648</v>
      </c>
      <c r="F1711" s="62"/>
    </row>
    <row r="1712" spans="1:6" x14ac:dyDescent="0.35">
      <c r="A1712" s="1">
        <v>33</v>
      </c>
      <c r="B1712" s="1" t="s">
        <v>91</v>
      </c>
      <c r="C1712" s="218">
        <v>44895</v>
      </c>
      <c r="D1712" s="1">
        <v>20</v>
      </c>
      <c r="E1712" s="1">
        <v>819</v>
      </c>
      <c r="F1712" s="62"/>
    </row>
    <row r="1713" spans="1:6" x14ac:dyDescent="0.35">
      <c r="A1713" s="1">
        <v>33</v>
      </c>
      <c r="B1713" s="1" t="s">
        <v>91</v>
      </c>
      <c r="C1713" s="218">
        <v>44898</v>
      </c>
      <c r="D1713" s="1">
        <v>7</v>
      </c>
      <c r="E1713" s="1">
        <v>261</v>
      </c>
      <c r="F1713" s="62"/>
    </row>
    <row r="1714" spans="1:6" x14ac:dyDescent="0.35">
      <c r="A1714" s="1">
        <v>33</v>
      </c>
      <c r="B1714" s="1" t="s">
        <v>91</v>
      </c>
      <c r="C1714" s="218">
        <v>44899</v>
      </c>
      <c r="D1714" s="1">
        <v>8</v>
      </c>
      <c r="E1714" s="1">
        <v>333</v>
      </c>
      <c r="F1714" s="62"/>
    </row>
    <row r="1715" spans="1:6" x14ac:dyDescent="0.35">
      <c r="A1715" s="1">
        <v>33</v>
      </c>
      <c r="B1715" s="1" t="s">
        <v>91</v>
      </c>
      <c r="C1715" s="218">
        <v>44900</v>
      </c>
      <c r="D1715" s="1">
        <v>5</v>
      </c>
      <c r="E1715" s="1">
        <v>198</v>
      </c>
      <c r="F1715" s="62"/>
    </row>
    <row r="1716" spans="1:6" x14ac:dyDescent="0.35">
      <c r="A1716" s="1">
        <v>33</v>
      </c>
      <c r="B1716" s="1" t="s">
        <v>91</v>
      </c>
      <c r="C1716" s="218">
        <v>44901</v>
      </c>
      <c r="D1716" s="1">
        <v>14</v>
      </c>
      <c r="E1716" s="1">
        <v>495</v>
      </c>
      <c r="F1716" s="62"/>
    </row>
    <row r="1717" spans="1:6" x14ac:dyDescent="0.35">
      <c r="A1717" s="1">
        <v>33</v>
      </c>
      <c r="B1717" s="1" t="s">
        <v>91</v>
      </c>
      <c r="C1717" s="218">
        <v>44902</v>
      </c>
      <c r="D1717" s="1">
        <v>12</v>
      </c>
      <c r="E1717" s="1">
        <v>513</v>
      </c>
      <c r="F1717" s="62"/>
    </row>
    <row r="1718" spans="1:6" x14ac:dyDescent="0.35">
      <c r="A1718" s="1">
        <v>33</v>
      </c>
      <c r="B1718" s="1" t="s">
        <v>91</v>
      </c>
      <c r="C1718" s="218">
        <v>44903</v>
      </c>
      <c r="D1718" s="1">
        <v>13</v>
      </c>
      <c r="E1718" s="1">
        <v>531</v>
      </c>
      <c r="F1718" s="62"/>
    </row>
    <row r="1719" spans="1:6" x14ac:dyDescent="0.35">
      <c r="A1719" s="1">
        <v>33</v>
      </c>
      <c r="B1719" s="1" t="s">
        <v>91</v>
      </c>
      <c r="C1719" s="218">
        <v>44904</v>
      </c>
      <c r="D1719" s="1">
        <v>10</v>
      </c>
      <c r="E1719" s="1">
        <v>369</v>
      </c>
      <c r="F1719" s="62"/>
    </row>
    <row r="1720" spans="1:6" x14ac:dyDescent="0.35">
      <c r="A1720" s="1">
        <v>33</v>
      </c>
      <c r="B1720" s="1" t="s">
        <v>91</v>
      </c>
      <c r="C1720" s="218">
        <v>44905</v>
      </c>
      <c r="D1720" s="1">
        <v>14</v>
      </c>
      <c r="E1720" s="1">
        <v>603</v>
      </c>
      <c r="F1720" s="62"/>
    </row>
    <row r="1721" spans="1:6" x14ac:dyDescent="0.35">
      <c r="A1721" s="1">
        <v>33</v>
      </c>
      <c r="B1721" s="1" t="s">
        <v>91</v>
      </c>
      <c r="C1721" s="218">
        <v>44906</v>
      </c>
      <c r="D1721" s="1">
        <v>14</v>
      </c>
      <c r="E1721" s="1">
        <v>522</v>
      </c>
      <c r="F1721" s="62"/>
    </row>
    <row r="1722" spans="1:6" x14ac:dyDescent="0.35">
      <c r="A1722" s="1">
        <v>33</v>
      </c>
      <c r="B1722" s="1" t="s">
        <v>91</v>
      </c>
      <c r="C1722" s="218">
        <v>44907</v>
      </c>
      <c r="D1722" s="1">
        <v>10</v>
      </c>
      <c r="E1722" s="1">
        <v>450</v>
      </c>
      <c r="F1722" s="62"/>
    </row>
    <row r="1723" spans="1:6" x14ac:dyDescent="0.35">
      <c r="A1723" s="1">
        <v>33</v>
      </c>
      <c r="B1723" s="1" t="s">
        <v>91</v>
      </c>
      <c r="C1723" s="218">
        <v>44908</v>
      </c>
      <c r="D1723" s="1">
        <v>15</v>
      </c>
      <c r="E1723" s="1">
        <v>567</v>
      </c>
      <c r="F1723" s="62"/>
    </row>
    <row r="1724" spans="1:6" x14ac:dyDescent="0.35">
      <c r="A1724" s="1">
        <v>33</v>
      </c>
      <c r="B1724" s="1" t="s">
        <v>91</v>
      </c>
      <c r="C1724" s="218">
        <v>44909</v>
      </c>
      <c r="D1724" s="1">
        <v>13</v>
      </c>
      <c r="E1724" s="1">
        <v>558</v>
      </c>
      <c r="F1724" s="62"/>
    </row>
    <row r="1725" spans="1:6" x14ac:dyDescent="0.35">
      <c r="A1725" s="1">
        <v>33</v>
      </c>
      <c r="B1725" s="1" t="s">
        <v>91</v>
      </c>
      <c r="C1725" s="218">
        <v>44910</v>
      </c>
      <c r="D1725" s="1">
        <v>11</v>
      </c>
      <c r="E1725" s="1">
        <v>414</v>
      </c>
      <c r="F1725" s="62"/>
    </row>
    <row r="1726" spans="1:6" x14ac:dyDescent="0.35">
      <c r="A1726" s="1">
        <v>33</v>
      </c>
      <c r="B1726" s="1" t="s">
        <v>91</v>
      </c>
      <c r="C1726" s="218">
        <v>44911</v>
      </c>
      <c r="D1726" s="1">
        <v>11</v>
      </c>
      <c r="E1726" s="1">
        <v>414</v>
      </c>
      <c r="F1726" s="62"/>
    </row>
    <row r="1727" spans="1:6" x14ac:dyDescent="0.35">
      <c r="A1727" s="1">
        <v>33</v>
      </c>
      <c r="B1727" s="1" t="s">
        <v>91</v>
      </c>
      <c r="C1727" s="218">
        <v>44912</v>
      </c>
      <c r="D1727" s="1">
        <v>14</v>
      </c>
      <c r="E1727" s="1">
        <v>468</v>
      </c>
      <c r="F1727" s="62"/>
    </row>
    <row r="1728" spans="1:6" x14ac:dyDescent="0.35">
      <c r="A1728" s="1">
        <v>33</v>
      </c>
      <c r="B1728" s="1" t="s">
        <v>91</v>
      </c>
      <c r="C1728" s="218">
        <v>44913</v>
      </c>
      <c r="D1728" s="1">
        <v>13</v>
      </c>
      <c r="E1728" s="1">
        <v>558</v>
      </c>
      <c r="F1728" s="62"/>
    </row>
    <row r="1729" spans="1:6" x14ac:dyDescent="0.35">
      <c r="A1729" s="1">
        <v>33</v>
      </c>
      <c r="B1729" s="1" t="s">
        <v>91</v>
      </c>
      <c r="C1729" s="218">
        <v>44914</v>
      </c>
      <c r="D1729" s="1">
        <v>12</v>
      </c>
      <c r="E1729" s="1">
        <v>459</v>
      </c>
      <c r="F1729" s="62"/>
    </row>
    <row r="1730" spans="1:6" x14ac:dyDescent="0.35">
      <c r="A1730" s="1">
        <v>33</v>
      </c>
      <c r="B1730" s="1" t="s">
        <v>91</v>
      </c>
      <c r="C1730" s="218">
        <v>44915</v>
      </c>
      <c r="D1730" s="1">
        <v>13</v>
      </c>
      <c r="E1730" s="1">
        <v>504</v>
      </c>
      <c r="F1730" s="62"/>
    </row>
    <row r="1731" spans="1:6" x14ac:dyDescent="0.35">
      <c r="A1731" s="1">
        <v>33</v>
      </c>
      <c r="B1731" s="1" t="s">
        <v>91</v>
      </c>
      <c r="C1731" s="218">
        <v>44916</v>
      </c>
      <c r="D1731" s="1">
        <v>11</v>
      </c>
      <c r="E1731" s="1">
        <v>468</v>
      </c>
      <c r="F1731" s="62"/>
    </row>
    <row r="1732" spans="1:6" x14ac:dyDescent="0.35">
      <c r="A1732" s="1">
        <v>33</v>
      </c>
      <c r="B1732" s="1" t="s">
        <v>91</v>
      </c>
      <c r="C1732" s="218">
        <v>44917</v>
      </c>
      <c r="D1732" s="1">
        <v>17</v>
      </c>
      <c r="E1732" s="1">
        <v>522</v>
      </c>
      <c r="F1732" s="62"/>
    </row>
    <row r="1733" spans="1:6" x14ac:dyDescent="0.35">
      <c r="A1733" s="1">
        <v>33</v>
      </c>
      <c r="B1733" s="1" t="s">
        <v>91</v>
      </c>
      <c r="C1733" s="218">
        <v>44918</v>
      </c>
      <c r="D1733" s="1">
        <v>11</v>
      </c>
      <c r="E1733" s="1">
        <v>468</v>
      </c>
      <c r="F1733" s="62"/>
    </row>
    <row r="1734" spans="1:6" x14ac:dyDescent="0.35">
      <c r="A1734" s="1">
        <v>33</v>
      </c>
      <c r="B1734" s="1" t="s">
        <v>91</v>
      </c>
      <c r="C1734" s="218">
        <v>44919</v>
      </c>
      <c r="D1734" s="1">
        <v>24</v>
      </c>
      <c r="E1734" s="1">
        <v>945</v>
      </c>
      <c r="F1734" s="62"/>
    </row>
    <row r="1735" spans="1:6" x14ac:dyDescent="0.35">
      <c r="A1735" s="1">
        <v>33</v>
      </c>
      <c r="B1735" s="1" t="s">
        <v>91</v>
      </c>
      <c r="C1735" s="218">
        <v>44920</v>
      </c>
      <c r="D1735" s="1">
        <v>14</v>
      </c>
      <c r="E1735" s="1">
        <v>576</v>
      </c>
      <c r="F1735" s="62"/>
    </row>
    <row r="1736" spans="1:6" x14ac:dyDescent="0.35">
      <c r="A1736" s="1">
        <v>33</v>
      </c>
      <c r="B1736" s="1" t="s">
        <v>91</v>
      </c>
      <c r="C1736" s="218">
        <v>44921</v>
      </c>
      <c r="D1736" s="1">
        <v>17</v>
      </c>
      <c r="E1736" s="1">
        <v>630</v>
      </c>
      <c r="F1736" s="62"/>
    </row>
    <row r="1737" spans="1:6" x14ac:dyDescent="0.35">
      <c r="A1737" s="1">
        <v>33</v>
      </c>
      <c r="B1737" s="1" t="s">
        <v>91</v>
      </c>
      <c r="C1737" s="218">
        <v>44922</v>
      </c>
      <c r="D1737" s="1">
        <v>13</v>
      </c>
      <c r="E1737" s="1">
        <v>531</v>
      </c>
      <c r="F1737" s="62"/>
    </row>
    <row r="1738" spans="1:6" x14ac:dyDescent="0.35">
      <c r="A1738" s="1">
        <v>33</v>
      </c>
      <c r="B1738" s="1" t="s">
        <v>91</v>
      </c>
      <c r="C1738" s="218">
        <v>44923</v>
      </c>
      <c r="D1738" s="1">
        <v>15</v>
      </c>
      <c r="E1738" s="1">
        <v>621</v>
      </c>
      <c r="F1738" s="62"/>
    </row>
    <row r="1739" spans="1:6" x14ac:dyDescent="0.35">
      <c r="A1739" s="1">
        <v>33</v>
      </c>
      <c r="B1739" s="1" t="s">
        <v>91</v>
      </c>
      <c r="C1739" s="218">
        <v>44924</v>
      </c>
      <c r="D1739" s="1">
        <v>14</v>
      </c>
      <c r="E1739" s="1">
        <v>522</v>
      </c>
      <c r="F1739" s="62"/>
    </row>
    <row r="1740" spans="1:6" x14ac:dyDescent="0.35">
      <c r="A1740" s="1">
        <v>33</v>
      </c>
      <c r="B1740" s="1" t="s">
        <v>91</v>
      </c>
      <c r="C1740" s="218">
        <v>44925</v>
      </c>
      <c r="D1740" s="1">
        <v>13</v>
      </c>
      <c r="E1740" s="1">
        <v>450</v>
      </c>
      <c r="F1740" s="62"/>
    </row>
    <row r="1741" spans="1:6" x14ac:dyDescent="0.35">
      <c r="A1741" s="1">
        <v>33</v>
      </c>
      <c r="B1741" s="1" t="s">
        <v>91</v>
      </c>
      <c r="C1741" s="218">
        <v>44926</v>
      </c>
      <c r="D1741" s="1">
        <v>12</v>
      </c>
      <c r="E1741" s="1">
        <v>513</v>
      </c>
      <c r="F1741" s="62"/>
    </row>
    <row r="1742" spans="1:6" x14ac:dyDescent="0.35">
      <c r="A1742" s="1">
        <v>33</v>
      </c>
      <c r="B1742" s="1" t="s">
        <v>91</v>
      </c>
      <c r="C1742" s="218">
        <v>44927</v>
      </c>
      <c r="D1742" s="1">
        <v>9</v>
      </c>
      <c r="E1742" s="1">
        <v>351</v>
      </c>
      <c r="F1742" s="62"/>
    </row>
    <row r="1743" spans="1:6" x14ac:dyDescent="0.35">
      <c r="A1743" s="1">
        <v>33</v>
      </c>
      <c r="B1743" s="1" t="s">
        <v>91</v>
      </c>
      <c r="C1743" s="218">
        <v>44928</v>
      </c>
      <c r="D1743" s="1">
        <v>5</v>
      </c>
      <c r="E1743" s="1">
        <v>198</v>
      </c>
      <c r="F1743" s="62"/>
    </row>
    <row r="1744" spans="1:6" x14ac:dyDescent="0.35">
      <c r="A1744" s="1">
        <v>33</v>
      </c>
      <c r="B1744" s="1" t="s">
        <v>91</v>
      </c>
      <c r="C1744" s="218">
        <v>44929</v>
      </c>
      <c r="D1744" s="1">
        <v>21</v>
      </c>
      <c r="E1744" s="1">
        <v>648</v>
      </c>
      <c r="F1744" s="62"/>
    </row>
    <row r="1745" spans="1:6" x14ac:dyDescent="0.35">
      <c r="A1745" s="1">
        <v>33</v>
      </c>
      <c r="B1745" s="1" t="s">
        <v>91</v>
      </c>
      <c r="C1745" s="218">
        <v>44930</v>
      </c>
      <c r="D1745" s="1">
        <v>16</v>
      </c>
      <c r="E1745" s="1">
        <v>504</v>
      </c>
      <c r="F1745" s="62"/>
    </row>
    <row r="1746" spans="1:6" x14ac:dyDescent="0.35">
      <c r="A1746" s="1">
        <v>33</v>
      </c>
      <c r="B1746" s="1" t="s">
        <v>91</v>
      </c>
      <c r="C1746" s="218">
        <v>44931</v>
      </c>
      <c r="D1746" s="1">
        <v>17</v>
      </c>
      <c r="E1746" s="1">
        <v>684</v>
      </c>
      <c r="F1746" s="62"/>
    </row>
    <row r="1747" spans="1:6" x14ac:dyDescent="0.35">
      <c r="A1747" s="1">
        <v>33</v>
      </c>
      <c r="B1747" s="1" t="s">
        <v>91</v>
      </c>
      <c r="C1747" s="218">
        <v>44932</v>
      </c>
      <c r="D1747" s="1">
        <v>15</v>
      </c>
      <c r="E1747" s="1">
        <v>540</v>
      </c>
      <c r="F1747" s="62"/>
    </row>
    <row r="1748" spans="1:6" x14ac:dyDescent="0.35">
      <c r="A1748" s="1">
        <v>33</v>
      </c>
      <c r="B1748" s="1" t="s">
        <v>91</v>
      </c>
      <c r="C1748" s="218">
        <v>44933</v>
      </c>
      <c r="D1748" s="1">
        <v>12</v>
      </c>
      <c r="E1748" s="1">
        <v>486</v>
      </c>
      <c r="F1748" s="62"/>
    </row>
    <row r="1749" spans="1:6" x14ac:dyDescent="0.35">
      <c r="A1749" s="1">
        <v>33</v>
      </c>
      <c r="B1749" s="1" t="s">
        <v>91</v>
      </c>
      <c r="C1749" s="218">
        <v>44934</v>
      </c>
      <c r="D1749" s="1">
        <v>14</v>
      </c>
      <c r="E1749" s="1">
        <v>549</v>
      </c>
      <c r="F1749" s="62"/>
    </row>
    <row r="1750" spans="1:6" x14ac:dyDescent="0.35">
      <c r="A1750" s="1">
        <v>33</v>
      </c>
      <c r="B1750" s="1" t="s">
        <v>91</v>
      </c>
      <c r="C1750" s="218">
        <v>44935</v>
      </c>
      <c r="D1750" s="1">
        <v>12</v>
      </c>
      <c r="E1750" s="1">
        <v>459</v>
      </c>
      <c r="F1750" s="62"/>
    </row>
    <row r="1751" spans="1:6" x14ac:dyDescent="0.35">
      <c r="A1751" s="1">
        <v>33</v>
      </c>
      <c r="B1751" s="1" t="s">
        <v>91</v>
      </c>
      <c r="C1751" s="218">
        <v>44936</v>
      </c>
      <c r="D1751" s="1">
        <v>13</v>
      </c>
      <c r="E1751" s="1">
        <v>558</v>
      </c>
      <c r="F1751" s="62"/>
    </row>
    <row r="1752" spans="1:6" x14ac:dyDescent="0.35">
      <c r="A1752" s="1">
        <v>33</v>
      </c>
      <c r="B1752" s="1" t="s">
        <v>91</v>
      </c>
      <c r="C1752" s="218">
        <v>44937</v>
      </c>
      <c r="D1752" s="1">
        <v>18</v>
      </c>
      <c r="E1752" s="1">
        <v>702</v>
      </c>
      <c r="F1752" s="62"/>
    </row>
    <row r="1753" spans="1:6" x14ac:dyDescent="0.35">
      <c r="A1753" s="1">
        <v>33</v>
      </c>
      <c r="B1753" s="1" t="s">
        <v>91</v>
      </c>
      <c r="C1753" s="218">
        <v>44938</v>
      </c>
      <c r="D1753" s="1">
        <v>16</v>
      </c>
      <c r="E1753" s="1">
        <v>612</v>
      </c>
      <c r="F1753" s="62"/>
    </row>
    <row r="1754" spans="1:6" x14ac:dyDescent="0.35">
      <c r="A1754" s="1">
        <v>33</v>
      </c>
      <c r="B1754" s="1" t="s">
        <v>91</v>
      </c>
      <c r="C1754" s="218">
        <v>44939</v>
      </c>
      <c r="D1754" s="1">
        <v>15</v>
      </c>
      <c r="E1754" s="1">
        <v>540</v>
      </c>
      <c r="F1754" s="62"/>
    </row>
    <row r="1755" spans="1:6" x14ac:dyDescent="0.35">
      <c r="A1755" s="1">
        <v>33</v>
      </c>
      <c r="B1755" s="1" t="s">
        <v>91</v>
      </c>
      <c r="C1755" s="218">
        <v>44940</v>
      </c>
      <c r="D1755" s="1">
        <v>15</v>
      </c>
      <c r="E1755" s="1">
        <v>621</v>
      </c>
      <c r="F1755" s="62"/>
    </row>
    <row r="1756" spans="1:6" x14ac:dyDescent="0.35">
      <c r="A1756" s="1">
        <v>33</v>
      </c>
      <c r="B1756" s="1" t="s">
        <v>91</v>
      </c>
      <c r="C1756" s="218">
        <v>44941</v>
      </c>
      <c r="D1756" s="1">
        <v>14</v>
      </c>
      <c r="E1756" s="1">
        <v>549</v>
      </c>
      <c r="F1756" s="62"/>
    </row>
    <row r="1757" spans="1:6" x14ac:dyDescent="0.35">
      <c r="A1757" s="1">
        <v>33</v>
      </c>
      <c r="B1757" s="1" t="s">
        <v>91</v>
      </c>
      <c r="C1757" s="218">
        <v>44942</v>
      </c>
      <c r="D1757" s="1">
        <v>15</v>
      </c>
      <c r="E1757" s="1">
        <v>621</v>
      </c>
      <c r="F1757" s="62"/>
    </row>
    <row r="1758" spans="1:6" x14ac:dyDescent="0.35">
      <c r="A1758" s="1">
        <v>33</v>
      </c>
      <c r="B1758" s="1" t="s">
        <v>91</v>
      </c>
      <c r="C1758" s="218">
        <v>44943</v>
      </c>
      <c r="D1758" s="1">
        <v>17</v>
      </c>
      <c r="E1758" s="1">
        <v>711</v>
      </c>
      <c r="F1758" s="62"/>
    </row>
    <row r="1759" spans="1:6" x14ac:dyDescent="0.35">
      <c r="A1759" s="1">
        <v>33</v>
      </c>
      <c r="B1759" s="1" t="s">
        <v>91</v>
      </c>
      <c r="C1759" s="218">
        <v>44944</v>
      </c>
      <c r="D1759" s="1">
        <v>14</v>
      </c>
      <c r="E1759" s="1">
        <v>522</v>
      </c>
      <c r="F1759" s="62"/>
    </row>
    <row r="1760" spans="1:6" x14ac:dyDescent="0.35">
      <c r="A1760" s="1">
        <v>33</v>
      </c>
      <c r="B1760" s="1" t="s">
        <v>91</v>
      </c>
      <c r="C1760" s="218">
        <v>44945</v>
      </c>
      <c r="D1760" s="1">
        <v>14</v>
      </c>
      <c r="E1760" s="1">
        <v>603</v>
      </c>
      <c r="F1760" s="62"/>
    </row>
    <row r="1761" spans="1:6" x14ac:dyDescent="0.35">
      <c r="A1761" s="1">
        <v>33</v>
      </c>
      <c r="B1761" s="1" t="s">
        <v>91</v>
      </c>
      <c r="C1761" s="218">
        <v>44946</v>
      </c>
      <c r="D1761" s="1">
        <v>11</v>
      </c>
      <c r="E1761" s="1">
        <v>441</v>
      </c>
      <c r="F1761" s="62"/>
    </row>
    <row r="1762" spans="1:6" x14ac:dyDescent="0.35">
      <c r="A1762" s="1">
        <v>33</v>
      </c>
      <c r="B1762" s="1" t="s">
        <v>91</v>
      </c>
      <c r="C1762" s="218">
        <v>44947</v>
      </c>
      <c r="D1762" s="1">
        <v>15</v>
      </c>
      <c r="E1762" s="1">
        <v>567</v>
      </c>
      <c r="F1762" s="62"/>
    </row>
    <row r="1763" spans="1:6" x14ac:dyDescent="0.35">
      <c r="A1763" s="1">
        <v>33</v>
      </c>
      <c r="B1763" s="1" t="s">
        <v>91</v>
      </c>
      <c r="C1763" s="218">
        <v>44948</v>
      </c>
      <c r="D1763" s="1">
        <v>12</v>
      </c>
      <c r="E1763" s="1">
        <v>513</v>
      </c>
      <c r="F1763" s="62"/>
    </row>
    <row r="1764" spans="1:6" x14ac:dyDescent="0.35">
      <c r="A1764" s="1">
        <v>33</v>
      </c>
      <c r="B1764" s="1" t="s">
        <v>91</v>
      </c>
      <c r="C1764" s="218">
        <v>44949</v>
      </c>
      <c r="D1764" s="1">
        <v>8</v>
      </c>
      <c r="E1764" s="1">
        <v>333</v>
      </c>
      <c r="F1764" s="62"/>
    </row>
    <row r="1765" spans="1:6" x14ac:dyDescent="0.35">
      <c r="A1765" s="1">
        <v>33</v>
      </c>
      <c r="B1765" s="1" t="s">
        <v>91</v>
      </c>
      <c r="C1765" s="218">
        <v>44950</v>
      </c>
      <c r="D1765" s="1">
        <v>18</v>
      </c>
      <c r="E1765" s="1">
        <v>702</v>
      </c>
      <c r="F1765" s="62"/>
    </row>
    <row r="1766" spans="1:6" x14ac:dyDescent="0.35">
      <c r="A1766" s="1">
        <v>33</v>
      </c>
      <c r="B1766" s="1" t="s">
        <v>91</v>
      </c>
      <c r="C1766" s="218">
        <v>44951</v>
      </c>
      <c r="D1766" s="1">
        <v>19</v>
      </c>
      <c r="E1766" s="1">
        <v>693</v>
      </c>
      <c r="F1766" s="62"/>
    </row>
    <row r="1767" spans="1:6" x14ac:dyDescent="0.35">
      <c r="A1767" s="1">
        <v>33</v>
      </c>
      <c r="B1767" s="1" t="s">
        <v>91</v>
      </c>
      <c r="C1767" s="218">
        <v>44952</v>
      </c>
      <c r="D1767" s="1">
        <v>8</v>
      </c>
      <c r="E1767" s="1">
        <v>306</v>
      </c>
      <c r="F1767" s="62"/>
    </row>
    <row r="1768" spans="1:6" x14ac:dyDescent="0.35">
      <c r="A1768" s="1">
        <v>33</v>
      </c>
      <c r="B1768" s="1" t="s">
        <v>91</v>
      </c>
      <c r="C1768" s="218">
        <v>44953</v>
      </c>
      <c r="D1768" s="1">
        <v>13</v>
      </c>
      <c r="E1768" s="1">
        <v>504</v>
      </c>
      <c r="F1768" s="62"/>
    </row>
    <row r="1769" spans="1:6" x14ac:dyDescent="0.35">
      <c r="A1769" s="1">
        <v>33</v>
      </c>
      <c r="B1769" s="1" t="s">
        <v>91</v>
      </c>
      <c r="C1769" s="218">
        <v>44954</v>
      </c>
      <c r="D1769" s="1">
        <v>17</v>
      </c>
      <c r="E1769" s="1">
        <v>684</v>
      </c>
      <c r="F1769" s="62"/>
    </row>
    <row r="1770" spans="1:6" x14ac:dyDescent="0.35">
      <c r="A1770" s="1">
        <v>33</v>
      </c>
      <c r="B1770" s="1" t="s">
        <v>91</v>
      </c>
      <c r="C1770" s="218">
        <v>44955</v>
      </c>
      <c r="D1770" s="1">
        <v>13</v>
      </c>
      <c r="E1770" s="1">
        <v>396</v>
      </c>
      <c r="F1770" s="62"/>
    </row>
    <row r="1771" spans="1:6" x14ac:dyDescent="0.35">
      <c r="A1771" s="1">
        <v>33</v>
      </c>
      <c r="B1771" s="1" t="s">
        <v>91</v>
      </c>
      <c r="C1771" s="218">
        <v>44956</v>
      </c>
      <c r="D1771" s="1">
        <v>14</v>
      </c>
      <c r="E1771" s="1">
        <v>549</v>
      </c>
      <c r="F1771" s="62"/>
    </row>
    <row r="1772" spans="1:6" x14ac:dyDescent="0.35">
      <c r="A1772" s="1">
        <v>34</v>
      </c>
      <c r="B1772" s="1" t="s">
        <v>92</v>
      </c>
      <c r="C1772" s="218">
        <v>44878</v>
      </c>
      <c r="D1772" s="1">
        <v>14</v>
      </c>
      <c r="E1772" s="1">
        <v>387</v>
      </c>
      <c r="F1772" s="62"/>
    </row>
    <row r="1773" spans="1:6" x14ac:dyDescent="0.35">
      <c r="A1773" s="1">
        <v>34</v>
      </c>
      <c r="B1773" s="1" t="s">
        <v>92</v>
      </c>
      <c r="C1773" s="218">
        <v>44879</v>
      </c>
      <c r="D1773" s="1">
        <v>16</v>
      </c>
      <c r="E1773" s="1">
        <v>342</v>
      </c>
      <c r="F1773" s="62"/>
    </row>
    <row r="1774" spans="1:6" x14ac:dyDescent="0.35">
      <c r="A1774" s="1">
        <v>34</v>
      </c>
      <c r="B1774" s="1" t="s">
        <v>92</v>
      </c>
      <c r="C1774" s="218">
        <v>44880</v>
      </c>
      <c r="D1774" s="1">
        <v>8</v>
      </c>
      <c r="E1774" s="1">
        <v>360</v>
      </c>
      <c r="F1774" s="62"/>
    </row>
    <row r="1775" spans="1:6" x14ac:dyDescent="0.35">
      <c r="A1775" s="1">
        <v>34</v>
      </c>
      <c r="B1775" s="1" t="s">
        <v>92</v>
      </c>
      <c r="C1775" s="218">
        <v>44881</v>
      </c>
      <c r="D1775" s="1">
        <v>13</v>
      </c>
      <c r="E1775" s="1">
        <v>315</v>
      </c>
      <c r="F1775" s="62"/>
    </row>
    <row r="1776" spans="1:6" x14ac:dyDescent="0.35">
      <c r="A1776" s="1">
        <v>34</v>
      </c>
      <c r="B1776" s="1" t="s">
        <v>92</v>
      </c>
      <c r="C1776" s="218">
        <v>44882</v>
      </c>
      <c r="D1776" s="1">
        <v>12</v>
      </c>
      <c r="E1776" s="1">
        <v>378</v>
      </c>
      <c r="F1776" s="62"/>
    </row>
    <row r="1777" spans="1:6" x14ac:dyDescent="0.35">
      <c r="A1777" s="1">
        <v>34</v>
      </c>
      <c r="B1777" s="1" t="s">
        <v>92</v>
      </c>
      <c r="C1777" s="218">
        <v>44885</v>
      </c>
      <c r="D1777" s="1">
        <v>3</v>
      </c>
      <c r="E1777" s="1">
        <v>135</v>
      </c>
      <c r="F1777" s="62"/>
    </row>
    <row r="1778" spans="1:6" x14ac:dyDescent="0.35">
      <c r="A1778" s="1">
        <v>34</v>
      </c>
      <c r="B1778" s="1" t="s">
        <v>92</v>
      </c>
      <c r="C1778" s="218">
        <v>44886</v>
      </c>
      <c r="D1778" s="1">
        <v>4</v>
      </c>
      <c r="E1778" s="1">
        <v>126</v>
      </c>
      <c r="F1778" s="62"/>
    </row>
    <row r="1779" spans="1:6" x14ac:dyDescent="0.35">
      <c r="A1779" s="1">
        <v>34</v>
      </c>
      <c r="B1779" s="1" t="s">
        <v>92</v>
      </c>
      <c r="C1779" s="218">
        <v>44887</v>
      </c>
      <c r="D1779" s="1">
        <v>4</v>
      </c>
      <c r="E1779" s="1">
        <v>99</v>
      </c>
      <c r="F1779" s="62"/>
    </row>
    <row r="1780" spans="1:6" x14ac:dyDescent="0.35">
      <c r="A1780" s="1">
        <v>34</v>
      </c>
      <c r="B1780" s="1" t="s">
        <v>92</v>
      </c>
      <c r="C1780" s="218">
        <v>44888</v>
      </c>
      <c r="D1780" s="1">
        <v>8</v>
      </c>
      <c r="E1780" s="1">
        <v>225</v>
      </c>
      <c r="F1780" s="62"/>
    </row>
    <row r="1781" spans="1:6" x14ac:dyDescent="0.35">
      <c r="A1781" s="1">
        <v>34</v>
      </c>
      <c r="B1781" s="1" t="s">
        <v>92</v>
      </c>
      <c r="C1781" s="218">
        <v>44889</v>
      </c>
      <c r="D1781" s="1">
        <v>21</v>
      </c>
      <c r="E1781" s="1">
        <v>567</v>
      </c>
      <c r="F1781" s="62"/>
    </row>
    <row r="1782" spans="1:6" x14ac:dyDescent="0.35">
      <c r="A1782" s="1">
        <v>34</v>
      </c>
      <c r="B1782" s="1" t="s">
        <v>92</v>
      </c>
      <c r="C1782" s="218">
        <v>44890</v>
      </c>
      <c r="D1782" s="1">
        <v>14</v>
      </c>
      <c r="E1782" s="1">
        <v>360</v>
      </c>
      <c r="F1782" s="62"/>
    </row>
    <row r="1783" spans="1:6" x14ac:dyDescent="0.35">
      <c r="A1783" s="1">
        <v>34</v>
      </c>
      <c r="B1783" s="1" t="s">
        <v>92</v>
      </c>
      <c r="C1783" s="218">
        <v>44891</v>
      </c>
      <c r="D1783" s="1">
        <v>15</v>
      </c>
      <c r="E1783" s="1">
        <v>540</v>
      </c>
      <c r="F1783" s="62"/>
    </row>
    <row r="1784" spans="1:6" x14ac:dyDescent="0.35">
      <c r="A1784" s="1">
        <v>34</v>
      </c>
      <c r="B1784" s="1" t="s">
        <v>92</v>
      </c>
      <c r="C1784" s="218">
        <v>44892</v>
      </c>
      <c r="D1784" s="1">
        <v>15</v>
      </c>
      <c r="E1784" s="1">
        <v>513</v>
      </c>
      <c r="F1784" s="62"/>
    </row>
    <row r="1785" spans="1:6" x14ac:dyDescent="0.35">
      <c r="A1785" s="1">
        <v>34</v>
      </c>
      <c r="B1785" s="1" t="s">
        <v>92</v>
      </c>
      <c r="C1785" s="218">
        <v>44893</v>
      </c>
      <c r="D1785" s="1">
        <v>17</v>
      </c>
      <c r="E1785" s="1">
        <v>603</v>
      </c>
      <c r="F1785" s="62"/>
    </row>
    <row r="1786" spans="1:6" x14ac:dyDescent="0.35">
      <c r="A1786" s="1">
        <v>34</v>
      </c>
      <c r="B1786" s="1" t="s">
        <v>92</v>
      </c>
      <c r="C1786" s="218">
        <v>44894</v>
      </c>
      <c r="D1786" s="1">
        <v>17</v>
      </c>
      <c r="E1786" s="1">
        <v>603</v>
      </c>
      <c r="F1786" s="62"/>
    </row>
    <row r="1787" spans="1:6" x14ac:dyDescent="0.35">
      <c r="A1787" s="1">
        <v>34</v>
      </c>
      <c r="B1787" s="1" t="s">
        <v>92</v>
      </c>
      <c r="C1787" s="218">
        <v>44895</v>
      </c>
      <c r="D1787" s="1">
        <v>19</v>
      </c>
      <c r="E1787" s="1">
        <v>612</v>
      </c>
      <c r="F1787" s="62"/>
    </row>
    <row r="1788" spans="1:6" x14ac:dyDescent="0.35">
      <c r="A1788" s="1">
        <v>34</v>
      </c>
      <c r="B1788" s="1" t="s">
        <v>92</v>
      </c>
      <c r="C1788" s="218">
        <v>44896</v>
      </c>
      <c r="D1788" s="1">
        <v>14</v>
      </c>
      <c r="E1788" s="1">
        <v>495</v>
      </c>
      <c r="F1788" s="62"/>
    </row>
    <row r="1789" spans="1:6" x14ac:dyDescent="0.35">
      <c r="A1789" s="1">
        <v>34</v>
      </c>
      <c r="B1789" s="1" t="s">
        <v>92</v>
      </c>
      <c r="C1789" s="218">
        <v>44899</v>
      </c>
      <c r="D1789" s="1">
        <v>8</v>
      </c>
      <c r="E1789" s="1">
        <v>279</v>
      </c>
      <c r="F1789" s="62"/>
    </row>
    <row r="1790" spans="1:6" x14ac:dyDescent="0.35">
      <c r="A1790" s="1">
        <v>34</v>
      </c>
      <c r="B1790" s="1" t="s">
        <v>92</v>
      </c>
      <c r="C1790" s="218">
        <v>44900</v>
      </c>
      <c r="D1790" s="1">
        <v>8</v>
      </c>
      <c r="E1790" s="1">
        <v>306</v>
      </c>
      <c r="F1790" s="62"/>
    </row>
    <row r="1791" spans="1:6" x14ac:dyDescent="0.35">
      <c r="A1791" s="1">
        <v>34</v>
      </c>
      <c r="B1791" s="1" t="s">
        <v>92</v>
      </c>
      <c r="C1791" s="218">
        <v>44901</v>
      </c>
      <c r="D1791" s="1">
        <v>12</v>
      </c>
      <c r="E1791" s="1">
        <v>405</v>
      </c>
      <c r="F1791" s="62"/>
    </row>
    <row r="1792" spans="1:6" x14ac:dyDescent="0.35">
      <c r="A1792" s="1">
        <v>34</v>
      </c>
      <c r="B1792" s="1" t="s">
        <v>92</v>
      </c>
      <c r="C1792" s="218">
        <v>44902</v>
      </c>
      <c r="D1792" s="1">
        <v>13</v>
      </c>
      <c r="E1792" s="1">
        <v>423</v>
      </c>
      <c r="F1792" s="62"/>
    </row>
    <row r="1793" spans="1:6" x14ac:dyDescent="0.35">
      <c r="A1793" s="1">
        <v>34</v>
      </c>
      <c r="B1793" s="1" t="s">
        <v>92</v>
      </c>
      <c r="C1793" s="218">
        <v>44903</v>
      </c>
      <c r="D1793" s="1">
        <v>10</v>
      </c>
      <c r="E1793" s="1">
        <v>288</v>
      </c>
      <c r="F1793" s="62"/>
    </row>
    <row r="1794" spans="1:6" x14ac:dyDescent="0.35">
      <c r="A1794" s="1">
        <v>34</v>
      </c>
      <c r="B1794" s="1" t="s">
        <v>92</v>
      </c>
      <c r="C1794" s="218">
        <v>44904</v>
      </c>
      <c r="D1794" s="1">
        <v>9</v>
      </c>
      <c r="E1794" s="1">
        <v>324</v>
      </c>
      <c r="F1794" s="62"/>
    </row>
    <row r="1795" spans="1:6" x14ac:dyDescent="0.35">
      <c r="A1795" s="1">
        <v>34</v>
      </c>
      <c r="B1795" s="1" t="s">
        <v>92</v>
      </c>
      <c r="C1795" s="218">
        <v>44905</v>
      </c>
      <c r="D1795" s="1">
        <v>8</v>
      </c>
      <c r="E1795" s="1">
        <v>306</v>
      </c>
      <c r="F1795" s="62"/>
    </row>
    <row r="1796" spans="1:6" x14ac:dyDescent="0.35">
      <c r="A1796" s="1">
        <v>34</v>
      </c>
      <c r="B1796" s="1" t="s">
        <v>92</v>
      </c>
      <c r="C1796" s="218">
        <v>44906</v>
      </c>
      <c r="D1796" s="1">
        <v>12</v>
      </c>
      <c r="E1796" s="1">
        <v>351</v>
      </c>
      <c r="F1796" s="62"/>
    </row>
    <row r="1797" spans="1:6" x14ac:dyDescent="0.35">
      <c r="A1797" s="1">
        <v>34</v>
      </c>
      <c r="B1797" s="1" t="s">
        <v>92</v>
      </c>
      <c r="C1797" s="218">
        <v>44907</v>
      </c>
      <c r="D1797" s="1">
        <v>10</v>
      </c>
      <c r="E1797" s="1">
        <v>369</v>
      </c>
      <c r="F1797" s="62"/>
    </row>
    <row r="1798" spans="1:6" x14ac:dyDescent="0.35">
      <c r="A1798" s="1">
        <v>34</v>
      </c>
      <c r="B1798" s="1" t="s">
        <v>92</v>
      </c>
      <c r="C1798" s="218">
        <v>44908</v>
      </c>
      <c r="D1798" s="1">
        <v>7</v>
      </c>
      <c r="E1798" s="1">
        <v>207</v>
      </c>
      <c r="F1798" s="62"/>
    </row>
    <row r="1799" spans="1:6" x14ac:dyDescent="0.35">
      <c r="A1799" s="1">
        <v>34</v>
      </c>
      <c r="B1799" s="1" t="s">
        <v>92</v>
      </c>
      <c r="C1799" s="218">
        <v>44909</v>
      </c>
      <c r="D1799" s="1">
        <v>12</v>
      </c>
      <c r="E1799" s="1">
        <v>378</v>
      </c>
      <c r="F1799" s="62"/>
    </row>
    <row r="1800" spans="1:6" x14ac:dyDescent="0.35">
      <c r="A1800" s="1">
        <v>34</v>
      </c>
      <c r="B1800" s="1" t="s">
        <v>92</v>
      </c>
      <c r="C1800" s="218">
        <v>44911</v>
      </c>
      <c r="D1800" s="1">
        <v>2</v>
      </c>
      <c r="E1800" s="1">
        <v>90</v>
      </c>
      <c r="F1800" s="62"/>
    </row>
    <row r="1801" spans="1:6" x14ac:dyDescent="0.35">
      <c r="A1801" s="1">
        <v>34</v>
      </c>
      <c r="B1801" s="1" t="s">
        <v>92</v>
      </c>
      <c r="C1801" s="218">
        <v>44914</v>
      </c>
      <c r="D1801" s="1">
        <v>1</v>
      </c>
      <c r="E1801" s="1">
        <v>18</v>
      </c>
      <c r="F1801" s="62"/>
    </row>
    <row r="1802" spans="1:6" x14ac:dyDescent="0.35">
      <c r="A1802" s="1">
        <v>34</v>
      </c>
      <c r="B1802" s="1" t="s">
        <v>92</v>
      </c>
      <c r="C1802" s="218">
        <v>44915</v>
      </c>
      <c r="D1802" s="1">
        <v>1</v>
      </c>
      <c r="E1802" s="1">
        <v>18</v>
      </c>
      <c r="F1802" s="62"/>
    </row>
    <row r="1803" spans="1:6" x14ac:dyDescent="0.35">
      <c r="A1803" s="1">
        <v>34</v>
      </c>
      <c r="B1803" s="1" t="s">
        <v>92</v>
      </c>
      <c r="C1803" s="218">
        <v>44916</v>
      </c>
      <c r="D1803" s="1">
        <v>1</v>
      </c>
      <c r="E1803" s="1">
        <v>45</v>
      </c>
      <c r="F1803" s="62"/>
    </row>
    <row r="1804" spans="1:6" x14ac:dyDescent="0.35">
      <c r="A1804" s="1">
        <v>34</v>
      </c>
      <c r="B1804" s="1" t="s">
        <v>92</v>
      </c>
      <c r="C1804" s="218">
        <v>44917</v>
      </c>
      <c r="D1804" s="1">
        <v>7</v>
      </c>
      <c r="E1804" s="1">
        <v>207</v>
      </c>
      <c r="F1804" s="62"/>
    </row>
    <row r="1805" spans="1:6" x14ac:dyDescent="0.35">
      <c r="A1805" s="1">
        <v>34</v>
      </c>
      <c r="B1805" s="1" t="s">
        <v>92</v>
      </c>
      <c r="C1805" s="218">
        <v>44918</v>
      </c>
      <c r="D1805" s="1">
        <v>8</v>
      </c>
      <c r="E1805" s="1">
        <v>198</v>
      </c>
      <c r="F1805" s="62"/>
    </row>
    <row r="1806" spans="1:6" x14ac:dyDescent="0.35">
      <c r="A1806" s="1">
        <v>34</v>
      </c>
      <c r="B1806" s="1" t="s">
        <v>92</v>
      </c>
      <c r="C1806" s="218">
        <v>44919</v>
      </c>
      <c r="D1806" s="1">
        <v>6</v>
      </c>
      <c r="E1806" s="1">
        <v>270</v>
      </c>
      <c r="F1806" s="62"/>
    </row>
    <row r="1807" spans="1:6" x14ac:dyDescent="0.35">
      <c r="A1807" s="1">
        <v>34</v>
      </c>
      <c r="B1807" s="1" t="s">
        <v>92</v>
      </c>
      <c r="C1807" s="218">
        <v>44920</v>
      </c>
      <c r="D1807" s="1">
        <v>12</v>
      </c>
      <c r="E1807" s="1">
        <v>270</v>
      </c>
      <c r="F1807" s="62"/>
    </row>
    <row r="1808" spans="1:6" x14ac:dyDescent="0.35">
      <c r="A1808" s="1">
        <v>34</v>
      </c>
      <c r="B1808" s="1" t="s">
        <v>92</v>
      </c>
      <c r="C1808" s="218">
        <v>44921</v>
      </c>
      <c r="D1808" s="1">
        <v>9</v>
      </c>
      <c r="E1808" s="1">
        <v>297</v>
      </c>
      <c r="F1808" s="62"/>
    </row>
    <row r="1809" spans="1:6" x14ac:dyDescent="0.35">
      <c r="A1809" s="1">
        <v>34</v>
      </c>
      <c r="B1809" s="1" t="s">
        <v>92</v>
      </c>
      <c r="C1809" s="218">
        <v>44922</v>
      </c>
      <c r="D1809" s="1">
        <v>11</v>
      </c>
      <c r="E1809" s="1">
        <v>306</v>
      </c>
      <c r="F1809" s="62"/>
    </row>
    <row r="1810" spans="1:6" x14ac:dyDescent="0.35">
      <c r="A1810" s="1">
        <v>34</v>
      </c>
      <c r="B1810" s="1" t="s">
        <v>92</v>
      </c>
      <c r="C1810" s="218">
        <v>44923</v>
      </c>
      <c r="D1810" s="1">
        <v>8</v>
      </c>
      <c r="E1810" s="1">
        <v>306</v>
      </c>
      <c r="F1810" s="62"/>
    </row>
    <row r="1811" spans="1:6" x14ac:dyDescent="0.35">
      <c r="A1811" s="1">
        <v>34</v>
      </c>
      <c r="B1811" s="1" t="s">
        <v>92</v>
      </c>
      <c r="C1811" s="218">
        <v>44924</v>
      </c>
      <c r="D1811" s="1">
        <v>8</v>
      </c>
      <c r="E1811" s="1">
        <v>252</v>
      </c>
      <c r="F1811" s="62"/>
    </row>
    <row r="1812" spans="1:6" x14ac:dyDescent="0.35">
      <c r="A1812" s="1">
        <v>34</v>
      </c>
      <c r="B1812" s="1" t="s">
        <v>92</v>
      </c>
      <c r="C1812" s="218">
        <v>44925</v>
      </c>
      <c r="D1812" s="1">
        <v>7</v>
      </c>
      <c r="E1812" s="1">
        <v>207</v>
      </c>
      <c r="F1812" s="62"/>
    </row>
    <row r="1813" spans="1:6" x14ac:dyDescent="0.35">
      <c r="A1813" s="1">
        <v>34</v>
      </c>
      <c r="B1813" s="1" t="s">
        <v>92</v>
      </c>
      <c r="C1813" s="218">
        <v>44926</v>
      </c>
      <c r="D1813" s="1">
        <v>5</v>
      </c>
      <c r="E1813" s="1">
        <v>198</v>
      </c>
      <c r="F1813" s="62"/>
    </row>
    <row r="1814" spans="1:6" x14ac:dyDescent="0.35">
      <c r="A1814" s="1">
        <v>34</v>
      </c>
      <c r="B1814" s="1" t="s">
        <v>92</v>
      </c>
      <c r="C1814" s="218">
        <v>44927</v>
      </c>
      <c r="D1814" s="1">
        <v>7</v>
      </c>
      <c r="E1814" s="1">
        <v>207</v>
      </c>
      <c r="F1814" s="62"/>
    </row>
    <row r="1815" spans="1:6" x14ac:dyDescent="0.35">
      <c r="A1815" s="1">
        <v>34</v>
      </c>
      <c r="B1815" s="1" t="s">
        <v>92</v>
      </c>
      <c r="C1815" s="218">
        <v>44928</v>
      </c>
      <c r="D1815" s="1">
        <v>6</v>
      </c>
      <c r="E1815" s="1">
        <v>162</v>
      </c>
      <c r="F1815" s="62"/>
    </row>
    <row r="1816" spans="1:6" x14ac:dyDescent="0.35">
      <c r="A1816" s="1">
        <v>34</v>
      </c>
      <c r="B1816" s="1" t="s">
        <v>92</v>
      </c>
      <c r="C1816" s="218">
        <v>44929</v>
      </c>
      <c r="D1816" s="1">
        <v>8</v>
      </c>
      <c r="E1816" s="1">
        <v>252</v>
      </c>
      <c r="F1816" s="62"/>
    </row>
    <row r="1817" spans="1:6" x14ac:dyDescent="0.35">
      <c r="A1817" s="1">
        <v>34</v>
      </c>
      <c r="B1817" s="1" t="s">
        <v>92</v>
      </c>
      <c r="C1817" s="218">
        <v>44930</v>
      </c>
      <c r="D1817" s="1">
        <v>9</v>
      </c>
      <c r="E1817" s="1">
        <v>243</v>
      </c>
      <c r="F1817" s="62"/>
    </row>
    <row r="1818" spans="1:6" x14ac:dyDescent="0.35">
      <c r="A1818" s="1">
        <v>34</v>
      </c>
      <c r="B1818" s="1" t="s">
        <v>92</v>
      </c>
      <c r="C1818" s="218">
        <v>44931</v>
      </c>
      <c r="D1818" s="1">
        <v>10</v>
      </c>
      <c r="E1818" s="1">
        <v>369</v>
      </c>
      <c r="F1818" s="62"/>
    </row>
    <row r="1819" spans="1:6" x14ac:dyDescent="0.35">
      <c r="A1819" s="1">
        <v>34</v>
      </c>
      <c r="B1819" s="1" t="s">
        <v>92</v>
      </c>
      <c r="C1819" s="218">
        <v>44932</v>
      </c>
      <c r="D1819" s="1">
        <v>11</v>
      </c>
      <c r="E1819" s="1">
        <v>387</v>
      </c>
      <c r="F1819" s="62"/>
    </row>
    <row r="1820" spans="1:6" x14ac:dyDescent="0.35">
      <c r="A1820" s="1">
        <v>34</v>
      </c>
      <c r="B1820" s="1" t="s">
        <v>92</v>
      </c>
      <c r="C1820" s="218">
        <v>44933</v>
      </c>
      <c r="D1820" s="1">
        <v>11</v>
      </c>
      <c r="E1820" s="1">
        <v>333</v>
      </c>
      <c r="F1820" s="62"/>
    </row>
    <row r="1821" spans="1:6" x14ac:dyDescent="0.35">
      <c r="A1821" s="1">
        <v>34</v>
      </c>
      <c r="B1821" s="1" t="s">
        <v>92</v>
      </c>
      <c r="C1821" s="218">
        <v>44934</v>
      </c>
      <c r="D1821" s="1">
        <v>11</v>
      </c>
      <c r="E1821" s="1">
        <v>360</v>
      </c>
      <c r="F1821" s="62"/>
    </row>
    <row r="1822" spans="1:6" x14ac:dyDescent="0.35">
      <c r="A1822" s="1">
        <v>34</v>
      </c>
      <c r="B1822" s="1" t="s">
        <v>92</v>
      </c>
      <c r="C1822" s="218">
        <v>44935</v>
      </c>
      <c r="D1822" s="1">
        <v>10</v>
      </c>
      <c r="E1822" s="1">
        <v>288</v>
      </c>
      <c r="F1822" s="62"/>
    </row>
    <row r="1823" spans="1:6" x14ac:dyDescent="0.35">
      <c r="A1823" s="1">
        <v>34</v>
      </c>
      <c r="B1823" s="1" t="s">
        <v>92</v>
      </c>
      <c r="C1823" s="218">
        <v>44936</v>
      </c>
      <c r="D1823" s="1">
        <v>9</v>
      </c>
      <c r="E1823" s="1">
        <v>297</v>
      </c>
      <c r="F1823" s="62"/>
    </row>
    <row r="1824" spans="1:6" x14ac:dyDescent="0.35">
      <c r="A1824" s="1">
        <v>34</v>
      </c>
      <c r="B1824" s="1" t="s">
        <v>92</v>
      </c>
      <c r="C1824" s="218">
        <v>44937</v>
      </c>
      <c r="D1824" s="1">
        <v>7</v>
      </c>
      <c r="E1824" s="1">
        <v>234</v>
      </c>
      <c r="F1824" s="62"/>
    </row>
    <row r="1825" spans="1:6" x14ac:dyDescent="0.35">
      <c r="A1825" s="1">
        <v>34</v>
      </c>
      <c r="B1825" s="1" t="s">
        <v>92</v>
      </c>
      <c r="C1825" s="218">
        <v>44938</v>
      </c>
      <c r="D1825" s="1">
        <v>11</v>
      </c>
      <c r="E1825" s="1">
        <v>333</v>
      </c>
      <c r="F1825" s="62"/>
    </row>
    <row r="1826" spans="1:6" x14ac:dyDescent="0.35">
      <c r="A1826" s="1">
        <v>34</v>
      </c>
      <c r="B1826" s="1" t="s">
        <v>92</v>
      </c>
      <c r="C1826" s="218">
        <v>44939</v>
      </c>
      <c r="D1826" s="1">
        <v>12</v>
      </c>
      <c r="E1826" s="1">
        <v>432</v>
      </c>
      <c r="F1826" s="62"/>
    </row>
    <row r="1827" spans="1:6" x14ac:dyDescent="0.35">
      <c r="A1827" s="1">
        <v>34</v>
      </c>
      <c r="B1827" s="1" t="s">
        <v>92</v>
      </c>
      <c r="C1827" s="218">
        <v>44940</v>
      </c>
      <c r="D1827" s="1">
        <v>6</v>
      </c>
      <c r="E1827" s="1">
        <v>243</v>
      </c>
      <c r="F1827" s="62"/>
    </row>
    <row r="1828" spans="1:6" x14ac:dyDescent="0.35">
      <c r="A1828" s="1">
        <v>34</v>
      </c>
      <c r="B1828" s="1" t="s">
        <v>92</v>
      </c>
      <c r="C1828" s="218">
        <v>44941</v>
      </c>
      <c r="D1828" s="1">
        <v>12</v>
      </c>
      <c r="E1828" s="1">
        <v>405</v>
      </c>
      <c r="F1828" s="62"/>
    </row>
    <row r="1829" spans="1:6" x14ac:dyDescent="0.35">
      <c r="A1829" s="1">
        <v>34</v>
      </c>
      <c r="B1829" s="1" t="s">
        <v>92</v>
      </c>
      <c r="C1829" s="218">
        <v>44942</v>
      </c>
      <c r="D1829" s="1">
        <v>14</v>
      </c>
      <c r="E1829" s="1">
        <v>387</v>
      </c>
      <c r="F1829" s="62"/>
    </row>
    <row r="1830" spans="1:6" x14ac:dyDescent="0.35">
      <c r="A1830" s="1">
        <v>34</v>
      </c>
      <c r="B1830" s="1" t="s">
        <v>92</v>
      </c>
      <c r="C1830" s="218">
        <v>44943</v>
      </c>
      <c r="D1830" s="1">
        <v>16</v>
      </c>
      <c r="E1830" s="1">
        <v>504</v>
      </c>
      <c r="F1830" s="62"/>
    </row>
    <row r="1831" spans="1:6" x14ac:dyDescent="0.35">
      <c r="A1831" s="1">
        <v>34</v>
      </c>
      <c r="B1831" s="1" t="s">
        <v>92</v>
      </c>
      <c r="C1831" s="218">
        <v>44944</v>
      </c>
      <c r="D1831" s="1">
        <v>10</v>
      </c>
      <c r="E1831" s="1">
        <v>396</v>
      </c>
      <c r="F1831" s="62"/>
    </row>
    <row r="1832" spans="1:6" x14ac:dyDescent="0.35">
      <c r="A1832" s="1">
        <v>34</v>
      </c>
      <c r="B1832" s="1" t="s">
        <v>92</v>
      </c>
      <c r="C1832" s="218">
        <v>44945</v>
      </c>
      <c r="D1832" s="1">
        <v>10</v>
      </c>
      <c r="E1832" s="1">
        <v>315</v>
      </c>
      <c r="F1832" s="62"/>
    </row>
    <row r="1833" spans="1:6" x14ac:dyDescent="0.35">
      <c r="A1833" s="1">
        <v>34</v>
      </c>
      <c r="B1833" s="1" t="s">
        <v>92</v>
      </c>
      <c r="C1833" s="218">
        <v>44946</v>
      </c>
      <c r="D1833" s="1">
        <v>10</v>
      </c>
      <c r="E1833" s="1">
        <v>315</v>
      </c>
      <c r="F1833" s="62"/>
    </row>
    <row r="1834" spans="1:6" x14ac:dyDescent="0.35">
      <c r="A1834" s="1">
        <v>34</v>
      </c>
      <c r="B1834" s="1" t="s">
        <v>92</v>
      </c>
      <c r="C1834" s="218">
        <v>44947</v>
      </c>
      <c r="D1834" s="1">
        <v>8</v>
      </c>
      <c r="E1834" s="1">
        <v>306</v>
      </c>
      <c r="F1834" s="62"/>
    </row>
    <row r="1835" spans="1:6" x14ac:dyDescent="0.35">
      <c r="A1835" s="1">
        <v>34</v>
      </c>
      <c r="B1835" s="1" t="s">
        <v>92</v>
      </c>
      <c r="C1835" s="218">
        <v>44948</v>
      </c>
      <c r="D1835" s="1">
        <v>7</v>
      </c>
      <c r="E1835" s="1">
        <v>234</v>
      </c>
      <c r="F1835" s="62"/>
    </row>
    <row r="1836" spans="1:6" x14ac:dyDescent="0.35">
      <c r="A1836" s="1">
        <v>34</v>
      </c>
      <c r="B1836" s="1" t="s">
        <v>92</v>
      </c>
      <c r="C1836" s="218">
        <v>44949</v>
      </c>
      <c r="D1836" s="1">
        <v>9</v>
      </c>
      <c r="E1836" s="1">
        <v>297</v>
      </c>
      <c r="F1836" s="62"/>
    </row>
    <row r="1837" spans="1:6" x14ac:dyDescent="0.35">
      <c r="A1837" s="1">
        <v>34</v>
      </c>
      <c r="B1837" s="1" t="s">
        <v>92</v>
      </c>
      <c r="C1837" s="218">
        <v>44950</v>
      </c>
      <c r="D1837" s="1">
        <v>14</v>
      </c>
      <c r="E1837" s="1">
        <v>468</v>
      </c>
      <c r="F1837" s="62"/>
    </row>
    <row r="1838" spans="1:6" x14ac:dyDescent="0.35">
      <c r="A1838" s="1">
        <v>34</v>
      </c>
      <c r="B1838" s="1" t="s">
        <v>92</v>
      </c>
      <c r="C1838" s="218">
        <v>44951</v>
      </c>
      <c r="D1838" s="1">
        <v>14</v>
      </c>
      <c r="E1838" s="1">
        <v>468</v>
      </c>
      <c r="F1838" s="62"/>
    </row>
    <row r="1839" spans="1:6" x14ac:dyDescent="0.35">
      <c r="A1839" s="1">
        <v>34</v>
      </c>
      <c r="B1839" s="1" t="s">
        <v>92</v>
      </c>
      <c r="C1839" s="218">
        <v>44952</v>
      </c>
      <c r="D1839" s="1">
        <v>13</v>
      </c>
      <c r="E1839" s="1">
        <v>396</v>
      </c>
      <c r="F1839" s="62"/>
    </row>
    <row r="1840" spans="1:6" x14ac:dyDescent="0.35">
      <c r="A1840" s="1">
        <v>34</v>
      </c>
      <c r="B1840" s="1" t="s">
        <v>92</v>
      </c>
      <c r="C1840" s="218">
        <v>44953</v>
      </c>
      <c r="D1840" s="1">
        <v>12</v>
      </c>
      <c r="E1840" s="1">
        <v>324</v>
      </c>
      <c r="F1840" s="62"/>
    </row>
    <row r="1841" spans="1:6" x14ac:dyDescent="0.35">
      <c r="A1841" s="1">
        <v>34</v>
      </c>
      <c r="B1841" s="1" t="s">
        <v>92</v>
      </c>
      <c r="C1841" s="218">
        <v>44954</v>
      </c>
      <c r="D1841" s="1">
        <v>12</v>
      </c>
      <c r="E1841" s="1">
        <v>351</v>
      </c>
      <c r="F1841" s="62"/>
    </row>
    <row r="1842" spans="1:6" x14ac:dyDescent="0.35">
      <c r="A1842" s="1">
        <v>34</v>
      </c>
      <c r="B1842" s="1" t="s">
        <v>92</v>
      </c>
      <c r="C1842" s="218">
        <v>44955</v>
      </c>
      <c r="D1842" s="1">
        <v>8</v>
      </c>
      <c r="E1842" s="1">
        <v>306</v>
      </c>
      <c r="F1842" s="62"/>
    </row>
    <row r="1843" spans="1:6" x14ac:dyDescent="0.35">
      <c r="A1843" s="1">
        <v>34</v>
      </c>
      <c r="B1843" s="1" t="s">
        <v>92</v>
      </c>
      <c r="C1843" s="218">
        <v>44956</v>
      </c>
      <c r="D1843" s="1">
        <v>11</v>
      </c>
      <c r="E1843" s="1">
        <v>306</v>
      </c>
      <c r="F1843" s="62"/>
    </row>
    <row r="1844" spans="1:6" x14ac:dyDescent="0.35">
      <c r="A1844" s="1">
        <v>35</v>
      </c>
      <c r="B1844" s="1" t="s">
        <v>93</v>
      </c>
      <c r="C1844" s="218">
        <v>44878</v>
      </c>
      <c r="D1844" s="1">
        <v>12</v>
      </c>
      <c r="E1844" s="1">
        <v>243</v>
      </c>
      <c r="F1844" s="62"/>
    </row>
    <row r="1845" spans="1:6" x14ac:dyDescent="0.35">
      <c r="A1845" s="1">
        <v>35</v>
      </c>
      <c r="B1845" s="1" t="s">
        <v>93</v>
      </c>
      <c r="C1845" s="218">
        <v>44879</v>
      </c>
      <c r="D1845" s="1">
        <v>16</v>
      </c>
      <c r="E1845" s="1">
        <v>369</v>
      </c>
      <c r="F1845" s="62"/>
    </row>
    <row r="1846" spans="1:6" x14ac:dyDescent="0.35">
      <c r="A1846" s="1">
        <v>35</v>
      </c>
      <c r="B1846" s="1" t="s">
        <v>93</v>
      </c>
      <c r="C1846" s="218">
        <v>44880</v>
      </c>
      <c r="D1846" s="1">
        <v>22</v>
      </c>
      <c r="E1846" s="1">
        <v>477</v>
      </c>
      <c r="F1846" s="62"/>
    </row>
    <row r="1847" spans="1:6" x14ac:dyDescent="0.35">
      <c r="A1847" s="1">
        <v>35</v>
      </c>
      <c r="B1847" s="1" t="s">
        <v>93</v>
      </c>
      <c r="C1847" s="218">
        <v>44881</v>
      </c>
      <c r="D1847" s="1">
        <v>22</v>
      </c>
      <c r="E1847" s="1">
        <v>423</v>
      </c>
      <c r="F1847" s="62"/>
    </row>
    <row r="1848" spans="1:6" x14ac:dyDescent="0.35">
      <c r="A1848" s="1">
        <v>35</v>
      </c>
      <c r="B1848" s="1" t="s">
        <v>93</v>
      </c>
      <c r="C1848" s="218">
        <v>44882</v>
      </c>
      <c r="D1848" s="1">
        <v>22</v>
      </c>
      <c r="E1848" s="1">
        <v>531</v>
      </c>
      <c r="F1848" s="62"/>
    </row>
    <row r="1849" spans="1:6" x14ac:dyDescent="0.35">
      <c r="A1849" s="1">
        <v>35</v>
      </c>
      <c r="B1849" s="1" t="s">
        <v>93</v>
      </c>
      <c r="C1849" s="218">
        <v>44883</v>
      </c>
      <c r="D1849" s="1">
        <v>10</v>
      </c>
      <c r="E1849" s="1">
        <v>180</v>
      </c>
      <c r="F1849" s="62"/>
    </row>
    <row r="1850" spans="1:6" x14ac:dyDescent="0.35">
      <c r="A1850" s="1">
        <v>35</v>
      </c>
      <c r="B1850" s="1" t="s">
        <v>93</v>
      </c>
      <c r="C1850" s="218">
        <v>44885</v>
      </c>
      <c r="D1850" s="1">
        <v>10</v>
      </c>
      <c r="E1850" s="1">
        <v>180</v>
      </c>
      <c r="F1850" s="62"/>
    </row>
    <row r="1851" spans="1:6" x14ac:dyDescent="0.35">
      <c r="A1851" s="1">
        <v>35</v>
      </c>
      <c r="B1851" s="1" t="s">
        <v>93</v>
      </c>
      <c r="C1851" s="218">
        <v>44886</v>
      </c>
      <c r="D1851" s="1">
        <v>9</v>
      </c>
      <c r="E1851" s="1">
        <v>324</v>
      </c>
      <c r="F1851" s="62"/>
    </row>
    <row r="1852" spans="1:6" x14ac:dyDescent="0.35">
      <c r="A1852" s="1">
        <v>35</v>
      </c>
      <c r="B1852" s="1" t="s">
        <v>93</v>
      </c>
      <c r="C1852" s="218">
        <v>44887</v>
      </c>
      <c r="D1852" s="1">
        <v>20</v>
      </c>
      <c r="E1852" s="1">
        <v>468</v>
      </c>
      <c r="F1852" s="62"/>
    </row>
    <row r="1853" spans="1:6" x14ac:dyDescent="0.35">
      <c r="A1853" s="1">
        <v>35</v>
      </c>
      <c r="B1853" s="1" t="s">
        <v>93</v>
      </c>
      <c r="C1853" s="218">
        <v>44888</v>
      </c>
      <c r="D1853" s="1">
        <v>23</v>
      </c>
      <c r="E1853" s="1">
        <v>603</v>
      </c>
      <c r="F1853" s="62"/>
    </row>
    <row r="1854" spans="1:6" x14ac:dyDescent="0.35">
      <c r="A1854" s="1">
        <v>35</v>
      </c>
      <c r="B1854" s="1" t="s">
        <v>93</v>
      </c>
      <c r="C1854" s="218">
        <v>44889</v>
      </c>
      <c r="D1854" s="1">
        <v>31</v>
      </c>
      <c r="E1854" s="1">
        <v>855</v>
      </c>
      <c r="F1854" s="62"/>
    </row>
    <row r="1855" spans="1:6" x14ac:dyDescent="0.35">
      <c r="A1855" s="1">
        <v>35</v>
      </c>
      <c r="B1855" s="1" t="s">
        <v>93</v>
      </c>
      <c r="C1855" s="218">
        <v>44890</v>
      </c>
      <c r="D1855" s="1">
        <v>27</v>
      </c>
      <c r="E1855" s="1">
        <v>675</v>
      </c>
      <c r="F1855" s="62"/>
    </row>
    <row r="1856" spans="1:6" x14ac:dyDescent="0.35">
      <c r="A1856" s="1">
        <v>35</v>
      </c>
      <c r="B1856" s="1" t="s">
        <v>93</v>
      </c>
      <c r="C1856" s="218">
        <v>44891</v>
      </c>
      <c r="D1856" s="1">
        <v>35</v>
      </c>
      <c r="E1856" s="1">
        <v>819</v>
      </c>
      <c r="F1856" s="62"/>
    </row>
    <row r="1857" spans="1:6" x14ac:dyDescent="0.35">
      <c r="A1857" s="1">
        <v>35</v>
      </c>
      <c r="B1857" s="1" t="s">
        <v>93</v>
      </c>
      <c r="C1857" s="218">
        <v>44892</v>
      </c>
      <c r="D1857" s="1">
        <v>30</v>
      </c>
      <c r="E1857" s="1">
        <v>729</v>
      </c>
      <c r="F1857" s="62"/>
    </row>
    <row r="1858" spans="1:6" x14ac:dyDescent="0.35">
      <c r="A1858" s="1">
        <v>35</v>
      </c>
      <c r="B1858" s="1" t="s">
        <v>93</v>
      </c>
      <c r="C1858" s="218">
        <v>44893</v>
      </c>
      <c r="D1858" s="1">
        <v>35</v>
      </c>
      <c r="E1858" s="1">
        <v>1224</v>
      </c>
      <c r="F1858" s="62"/>
    </row>
    <row r="1859" spans="1:6" x14ac:dyDescent="0.35">
      <c r="A1859" s="1">
        <v>35</v>
      </c>
      <c r="B1859" s="1" t="s">
        <v>93</v>
      </c>
      <c r="C1859" s="218">
        <v>44894</v>
      </c>
      <c r="D1859" s="1">
        <v>36</v>
      </c>
      <c r="E1859" s="1">
        <v>1053</v>
      </c>
      <c r="F1859" s="62"/>
    </row>
    <row r="1860" spans="1:6" x14ac:dyDescent="0.35">
      <c r="A1860" s="1">
        <v>35</v>
      </c>
      <c r="B1860" s="1" t="s">
        <v>93</v>
      </c>
      <c r="C1860" s="218">
        <v>44895</v>
      </c>
      <c r="D1860" s="1">
        <v>30</v>
      </c>
      <c r="E1860" s="1">
        <v>756</v>
      </c>
      <c r="F1860" s="62"/>
    </row>
    <row r="1861" spans="1:6" x14ac:dyDescent="0.35">
      <c r="A1861" s="1">
        <v>35</v>
      </c>
      <c r="B1861" s="1" t="s">
        <v>93</v>
      </c>
      <c r="C1861" s="218">
        <v>44896</v>
      </c>
      <c r="D1861" s="1">
        <v>35</v>
      </c>
      <c r="E1861" s="1">
        <v>954</v>
      </c>
      <c r="F1861" s="62"/>
    </row>
    <row r="1862" spans="1:6" x14ac:dyDescent="0.35">
      <c r="A1862" s="1">
        <v>35</v>
      </c>
      <c r="B1862" s="1" t="s">
        <v>93</v>
      </c>
      <c r="C1862" s="218">
        <v>44897</v>
      </c>
      <c r="D1862" s="1">
        <v>26</v>
      </c>
      <c r="E1862" s="1">
        <v>738</v>
      </c>
      <c r="F1862" s="62"/>
    </row>
    <row r="1863" spans="1:6" x14ac:dyDescent="0.35">
      <c r="A1863" s="1">
        <v>35</v>
      </c>
      <c r="B1863" s="1" t="s">
        <v>93</v>
      </c>
      <c r="C1863" s="218">
        <v>44899</v>
      </c>
      <c r="D1863" s="1">
        <v>20</v>
      </c>
      <c r="E1863" s="1">
        <v>603</v>
      </c>
      <c r="F1863" s="62"/>
    </row>
    <row r="1864" spans="1:6" x14ac:dyDescent="0.35">
      <c r="A1864" s="1">
        <v>35</v>
      </c>
      <c r="B1864" s="1" t="s">
        <v>93</v>
      </c>
      <c r="C1864" s="218">
        <v>44900</v>
      </c>
      <c r="D1864" s="1">
        <v>11</v>
      </c>
      <c r="E1864" s="1">
        <v>360</v>
      </c>
      <c r="F1864" s="62"/>
    </row>
    <row r="1865" spans="1:6" x14ac:dyDescent="0.35">
      <c r="A1865" s="1">
        <v>35</v>
      </c>
      <c r="B1865" s="1" t="s">
        <v>93</v>
      </c>
      <c r="C1865" s="218">
        <v>44901</v>
      </c>
      <c r="D1865" s="1">
        <v>23</v>
      </c>
      <c r="E1865" s="1">
        <v>603</v>
      </c>
      <c r="F1865" s="62"/>
    </row>
    <row r="1866" spans="1:6" x14ac:dyDescent="0.35">
      <c r="A1866" s="1">
        <v>35</v>
      </c>
      <c r="B1866" s="1" t="s">
        <v>93</v>
      </c>
      <c r="C1866" s="218">
        <v>44902</v>
      </c>
      <c r="D1866" s="1">
        <v>21</v>
      </c>
      <c r="E1866" s="1">
        <v>702</v>
      </c>
      <c r="F1866" s="62"/>
    </row>
    <row r="1867" spans="1:6" x14ac:dyDescent="0.35">
      <c r="A1867" s="1">
        <v>35</v>
      </c>
      <c r="B1867" s="1" t="s">
        <v>93</v>
      </c>
      <c r="C1867" s="218">
        <v>44903</v>
      </c>
      <c r="D1867" s="1">
        <v>18</v>
      </c>
      <c r="E1867" s="1">
        <v>513</v>
      </c>
      <c r="F1867" s="62"/>
    </row>
    <row r="1868" spans="1:6" x14ac:dyDescent="0.35">
      <c r="A1868" s="1">
        <v>35</v>
      </c>
      <c r="B1868" s="1" t="s">
        <v>93</v>
      </c>
      <c r="C1868" s="218">
        <v>44904</v>
      </c>
      <c r="D1868" s="1">
        <v>23</v>
      </c>
      <c r="E1868" s="1">
        <v>792</v>
      </c>
      <c r="F1868" s="62"/>
    </row>
    <row r="1869" spans="1:6" x14ac:dyDescent="0.35">
      <c r="A1869" s="1">
        <v>35</v>
      </c>
      <c r="B1869" s="1" t="s">
        <v>93</v>
      </c>
      <c r="C1869" s="218">
        <v>44905</v>
      </c>
      <c r="D1869" s="1">
        <v>22</v>
      </c>
      <c r="E1869" s="1">
        <v>666</v>
      </c>
      <c r="F1869" s="62"/>
    </row>
    <row r="1870" spans="1:6" x14ac:dyDescent="0.35">
      <c r="A1870" s="1">
        <v>35</v>
      </c>
      <c r="B1870" s="1" t="s">
        <v>93</v>
      </c>
      <c r="C1870" s="218">
        <v>44906</v>
      </c>
      <c r="D1870" s="1">
        <v>16</v>
      </c>
      <c r="E1870" s="1">
        <v>585</v>
      </c>
      <c r="F1870" s="62"/>
    </row>
    <row r="1871" spans="1:6" x14ac:dyDescent="0.35">
      <c r="A1871" s="1">
        <v>35</v>
      </c>
      <c r="B1871" s="1" t="s">
        <v>93</v>
      </c>
      <c r="C1871" s="218">
        <v>44907</v>
      </c>
      <c r="D1871" s="1">
        <v>18</v>
      </c>
      <c r="E1871" s="1">
        <v>594</v>
      </c>
      <c r="F1871" s="62"/>
    </row>
    <row r="1872" spans="1:6" x14ac:dyDescent="0.35">
      <c r="A1872" s="1">
        <v>35</v>
      </c>
      <c r="B1872" s="1" t="s">
        <v>93</v>
      </c>
      <c r="C1872" s="218">
        <v>44908</v>
      </c>
      <c r="D1872" s="1">
        <v>23</v>
      </c>
      <c r="E1872" s="1">
        <v>738</v>
      </c>
      <c r="F1872" s="62"/>
    </row>
    <row r="1873" spans="1:6" x14ac:dyDescent="0.35">
      <c r="A1873" s="1">
        <v>35</v>
      </c>
      <c r="B1873" s="1" t="s">
        <v>93</v>
      </c>
      <c r="C1873" s="218">
        <v>44909</v>
      </c>
      <c r="D1873" s="1">
        <v>34</v>
      </c>
      <c r="E1873" s="1">
        <v>828</v>
      </c>
      <c r="F1873" s="62"/>
    </row>
    <row r="1874" spans="1:6" x14ac:dyDescent="0.35">
      <c r="A1874" s="1">
        <v>35</v>
      </c>
      <c r="B1874" s="1" t="s">
        <v>93</v>
      </c>
      <c r="C1874" s="218">
        <v>44910</v>
      </c>
      <c r="D1874" s="1">
        <v>24</v>
      </c>
      <c r="E1874" s="1">
        <v>783</v>
      </c>
      <c r="F1874" s="62"/>
    </row>
    <row r="1875" spans="1:6" x14ac:dyDescent="0.35">
      <c r="A1875" s="1">
        <v>35</v>
      </c>
      <c r="B1875" s="1" t="s">
        <v>93</v>
      </c>
      <c r="C1875" s="218">
        <v>44911</v>
      </c>
      <c r="D1875" s="1">
        <v>21</v>
      </c>
      <c r="E1875" s="1">
        <v>648</v>
      </c>
      <c r="F1875" s="62"/>
    </row>
    <row r="1876" spans="1:6" x14ac:dyDescent="0.35">
      <c r="A1876" s="1">
        <v>35</v>
      </c>
      <c r="B1876" s="1" t="s">
        <v>93</v>
      </c>
      <c r="C1876" s="218">
        <v>44912</v>
      </c>
      <c r="D1876" s="1">
        <v>25</v>
      </c>
      <c r="E1876" s="1">
        <v>720</v>
      </c>
      <c r="F1876" s="62"/>
    </row>
    <row r="1877" spans="1:6" x14ac:dyDescent="0.35">
      <c r="A1877" s="1">
        <v>35</v>
      </c>
      <c r="B1877" s="1" t="s">
        <v>93</v>
      </c>
      <c r="C1877" s="218">
        <v>44913</v>
      </c>
      <c r="D1877" s="1">
        <v>22</v>
      </c>
      <c r="E1877" s="1">
        <v>558</v>
      </c>
      <c r="F1877" s="62"/>
    </row>
    <row r="1878" spans="1:6" x14ac:dyDescent="0.35">
      <c r="A1878" s="1">
        <v>35</v>
      </c>
      <c r="B1878" s="1" t="s">
        <v>93</v>
      </c>
      <c r="C1878" s="218">
        <v>44914</v>
      </c>
      <c r="D1878" s="1">
        <v>26</v>
      </c>
      <c r="E1878" s="1">
        <v>846</v>
      </c>
      <c r="F1878" s="62"/>
    </row>
    <row r="1879" spans="1:6" x14ac:dyDescent="0.35">
      <c r="A1879" s="1">
        <v>35</v>
      </c>
      <c r="B1879" s="1" t="s">
        <v>93</v>
      </c>
      <c r="C1879" s="218">
        <v>44915</v>
      </c>
      <c r="D1879" s="1">
        <v>38</v>
      </c>
      <c r="E1879" s="1">
        <v>900</v>
      </c>
      <c r="F1879" s="62"/>
    </row>
    <row r="1880" spans="1:6" x14ac:dyDescent="0.35">
      <c r="A1880" s="1">
        <v>35</v>
      </c>
      <c r="B1880" s="1" t="s">
        <v>93</v>
      </c>
      <c r="C1880" s="218">
        <v>44916</v>
      </c>
      <c r="D1880" s="1">
        <v>37</v>
      </c>
      <c r="E1880" s="1">
        <v>990</v>
      </c>
      <c r="F1880" s="62"/>
    </row>
    <row r="1881" spans="1:6" x14ac:dyDescent="0.35">
      <c r="A1881" s="1">
        <v>35</v>
      </c>
      <c r="B1881" s="1" t="s">
        <v>93</v>
      </c>
      <c r="C1881" s="218">
        <v>44917</v>
      </c>
      <c r="D1881" s="1">
        <v>25</v>
      </c>
      <c r="E1881" s="1">
        <v>774</v>
      </c>
      <c r="F1881" s="62"/>
    </row>
    <row r="1882" spans="1:6" x14ac:dyDescent="0.35">
      <c r="A1882" s="1">
        <v>35</v>
      </c>
      <c r="B1882" s="1" t="s">
        <v>93</v>
      </c>
      <c r="C1882" s="218">
        <v>44918</v>
      </c>
      <c r="D1882" s="1">
        <v>29</v>
      </c>
      <c r="E1882" s="1">
        <v>981</v>
      </c>
      <c r="F1882" s="62"/>
    </row>
    <row r="1883" spans="1:6" x14ac:dyDescent="0.35">
      <c r="A1883" s="1">
        <v>35</v>
      </c>
      <c r="B1883" s="1" t="s">
        <v>93</v>
      </c>
      <c r="C1883" s="218">
        <v>44919</v>
      </c>
      <c r="D1883" s="1">
        <v>26</v>
      </c>
      <c r="E1883" s="1">
        <v>792</v>
      </c>
      <c r="F1883" s="62"/>
    </row>
    <row r="1884" spans="1:6" x14ac:dyDescent="0.35">
      <c r="A1884" s="1">
        <v>35</v>
      </c>
      <c r="B1884" s="1" t="s">
        <v>93</v>
      </c>
      <c r="C1884" s="218">
        <v>44920</v>
      </c>
      <c r="D1884" s="1">
        <v>26</v>
      </c>
      <c r="E1884" s="1">
        <v>819</v>
      </c>
      <c r="F1884" s="62"/>
    </row>
    <row r="1885" spans="1:6" x14ac:dyDescent="0.35">
      <c r="A1885" s="1">
        <v>35</v>
      </c>
      <c r="B1885" s="1" t="s">
        <v>93</v>
      </c>
      <c r="C1885" s="218">
        <v>44921</v>
      </c>
      <c r="D1885" s="1">
        <v>27</v>
      </c>
      <c r="E1885" s="1">
        <v>783</v>
      </c>
      <c r="F1885" s="62"/>
    </row>
    <row r="1886" spans="1:6" x14ac:dyDescent="0.35">
      <c r="A1886" s="1">
        <v>35</v>
      </c>
      <c r="B1886" s="1" t="s">
        <v>93</v>
      </c>
      <c r="C1886" s="218">
        <v>44922</v>
      </c>
      <c r="D1886" s="1">
        <v>27</v>
      </c>
      <c r="E1886" s="1">
        <v>864</v>
      </c>
      <c r="F1886" s="62"/>
    </row>
    <row r="1887" spans="1:6" x14ac:dyDescent="0.35">
      <c r="A1887" s="1">
        <v>35</v>
      </c>
      <c r="B1887" s="1" t="s">
        <v>93</v>
      </c>
      <c r="C1887" s="218">
        <v>44923</v>
      </c>
      <c r="D1887" s="1">
        <v>31</v>
      </c>
      <c r="E1887" s="1">
        <v>801</v>
      </c>
      <c r="F1887" s="62"/>
    </row>
    <row r="1888" spans="1:6" x14ac:dyDescent="0.35">
      <c r="A1888" s="1">
        <v>35</v>
      </c>
      <c r="B1888" s="1" t="s">
        <v>93</v>
      </c>
      <c r="C1888" s="218">
        <v>44924</v>
      </c>
      <c r="D1888" s="1">
        <v>33</v>
      </c>
      <c r="E1888" s="1">
        <v>972</v>
      </c>
      <c r="F1888" s="62"/>
    </row>
    <row r="1889" spans="1:6" x14ac:dyDescent="0.35">
      <c r="A1889" s="1">
        <v>35</v>
      </c>
      <c r="B1889" s="1" t="s">
        <v>93</v>
      </c>
      <c r="C1889" s="218">
        <v>44925</v>
      </c>
      <c r="D1889" s="1">
        <v>31</v>
      </c>
      <c r="E1889" s="1">
        <v>990</v>
      </c>
      <c r="F1889" s="62"/>
    </row>
    <row r="1890" spans="1:6" x14ac:dyDescent="0.35">
      <c r="A1890" s="1">
        <v>35</v>
      </c>
      <c r="B1890" s="1" t="s">
        <v>93</v>
      </c>
      <c r="C1890" s="218">
        <v>44926</v>
      </c>
      <c r="D1890" s="1">
        <v>45</v>
      </c>
      <c r="E1890" s="1">
        <v>1134</v>
      </c>
      <c r="F1890" s="62"/>
    </row>
    <row r="1891" spans="1:6" x14ac:dyDescent="0.35">
      <c r="A1891" s="1">
        <v>35</v>
      </c>
      <c r="B1891" s="1" t="s">
        <v>93</v>
      </c>
      <c r="C1891" s="218">
        <v>44927</v>
      </c>
      <c r="D1891" s="1">
        <v>21</v>
      </c>
      <c r="E1891" s="1">
        <v>486</v>
      </c>
      <c r="F1891" s="62"/>
    </row>
    <row r="1892" spans="1:6" x14ac:dyDescent="0.35">
      <c r="A1892" s="1">
        <v>35</v>
      </c>
      <c r="B1892" s="1" t="s">
        <v>93</v>
      </c>
      <c r="C1892" s="218">
        <v>44928</v>
      </c>
      <c r="D1892" s="1">
        <v>10</v>
      </c>
      <c r="E1892" s="1">
        <v>288</v>
      </c>
      <c r="F1892" s="62"/>
    </row>
    <row r="1893" spans="1:6" x14ac:dyDescent="0.35">
      <c r="A1893" s="1">
        <v>35</v>
      </c>
      <c r="B1893" s="1" t="s">
        <v>93</v>
      </c>
      <c r="C1893" s="218">
        <v>44929</v>
      </c>
      <c r="D1893" s="1">
        <v>52</v>
      </c>
      <c r="E1893" s="1">
        <v>1395</v>
      </c>
      <c r="F1893" s="62"/>
    </row>
    <row r="1894" spans="1:6" x14ac:dyDescent="0.35">
      <c r="A1894" s="1">
        <v>35</v>
      </c>
      <c r="B1894" s="1" t="s">
        <v>93</v>
      </c>
      <c r="C1894" s="218">
        <v>44930</v>
      </c>
      <c r="D1894" s="1">
        <v>36</v>
      </c>
      <c r="E1894" s="1">
        <v>1053</v>
      </c>
      <c r="F1894" s="62"/>
    </row>
    <row r="1895" spans="1:6" x14ac:dyDescent="0.35">
      <c r="A1895" s="1">
        <v>35</v>
      </c>
      <c r="B1895" s="1" t="s">
        <v>93</v>
      </c>
      <c r="C1895" s="218">
        <v>44931</v>
      </c>
      <c r="D1895" s="1">
        <v>33</v>
      </c>
      <c r="E1895" s="1">
        <v>918</v>
      </c>
      <c r="F1895" s="62"/>
    </row>
    <row r="1896" spans="1:6" x14ac:dyDescent="0.35">
      <c r="A1896" s="1">
        <v>35</v>
      </c>
      <c r="B1896" s="1" t="s">
        <v>93</v>
      </c>
      <c r="C1896" s="218">
        <v>44932</v>
      </c>
      <c r="D1896" s="1">
        <v>32</v>
      </c>
      <c r="E1896" s="1">
        <v>1008</v>
      </c>
      <c r="F1896" s="62"/>
    </row>
    <row r="1897" spans="1:6" x14ac:dyDescent="0.35">
      <c r="A1897" s="1">
        <v>35</v>
      </c>
      <c r="B1897" s="1" t="s">
        <v>93</v>
      </c>
      <c r="C1897" s="218">
        <v>44933</v>
      </c>
      <c r="D1897" s="1">
        <v>30</v>
      </c>
      <c r="E1897" s="1">
        <v>918</v>
      </c>
      <c r="F1897" s="62"/>
    </row>
    <row r="1898" spans="1:6" x14ac:dyDescent="0.35">
      <c r="A1898" s="1">
        <v>35</v>
      </c>
      <c r="B1898" s="1" t="s">
        <v>93</v>
      </c>
      <c r="C1898" s="218">
        <v>44934</v>
      </c>
      <c r="D1898" s="1">
        <v>36</v>
      </c>
      <c r="E1898" s="1">
        <v>1053</v>
      </c>
      <c r="F1898" s="62"/>
    </row>
    <row r="1899" spans="1:6" x14ac:dyDescent="0.35">
      <c r="A1899" s="1">
        <v>35</v>
      </c>
      <c r="B1899" s="1" t="s">
        <v>93</v>
      </c>
      <c r="C1899" s="218">
        <v>44935</v>
      </c>
      <c r="D1899" s="1">
        <v>24</v>
      </c>
      <c r="E1899" s="1">
        <v>756</v>
      </c>
      <c r="F1899" s="62"/>
    </row>
    <row r="1900" spans="1:6" x14ac:dyDescent="0.35">
      <c r="A1900" s="1">
        <v>35</v>
      </c>
      <c r="B1900" s="1" t="s">
        <v>93</v>
      </c>
      <c r="C1900" s="218">
        <v>44936</v>
      </c>
      <c r="D1900" s="1">
        <v>39</v>
      </c>
      <c r="E1900" s="1">
        <v>1026</v>
      </c>
      <c r="F1900" s="62"/>
    </row>
    <row r="1901" spans="1:6" x14ac:dyDescent="0.35">
      <c r="A1901" s="1">
        <v>35</v>
      </c>
      <c r="B1901" s="1" t="s">
        <v>93</v>
      </c>
      <c r="C1901" s="218">
        <v>44937</v>
      </c>
      <c r="D1901" s="1">
        <v>42</v>
      </c>
      <c r="E1901" s="1">
        <v>1080</v>
      </c>
      <c r="F1901" s="62"/>
    </row>
    <row r="1902" spans="1:6" x14ac:dyDescent="0.35">
      <c r="A1902" s="1">
        <v>35</v>
      </c>
      <c r="B1902" s="1" t="s">
        <v>93</v>
      </c>
      <c r="C1902" s="218">
        <v>44938</v>
      </c>
      <c r="D1902" s="1">
        <v>29</v>
      </c>
      <c r="E1902" s="1">
        <v>846</v>
      </c>
      <c r="F1902" s="62"/>
    </row>
    <row r="1903" spans="1:6" x14ac:dyDescent="0.35">
      <c r="A1903" s="1">
        <v>35</v>
      </c>
      <c r="B1903" s="1" t="s">
        <v>93</v>
      </c>
      <c r="C1903" s="218">
        <v>44939</v>
      </c>
      <c r="D1903" s="1">
        <v>33</v>
      </c>
      <c r="E1903" s="1">
        <v>1026</v>
      </c>
      <c r="F1903" s="62"/>
    </row>
    <row r="1904" spans="1:6" x14ac:dyDescent="0.35">
      <c r="A1904" s="1">
        <v>35</v>
      </c>
      <c r="B1904" s="1" t="s">
        <v>93</v>
      </c>
      <c r="C1904" s="218">
        <v>44940</v>
      </c>
      <c r="D1904" s="1">
        <v>38</v>
      </c>
      <c r="E1904" s="1">
        <v>1008</v>
      </c>
      <c r="F1904" s="62"/>
    </row>
    <row r="1905" spans="1:6" x14ac:dyDescent="0.35">
      <c r="A1905" s="1">
        <v>35</v>
      </c>
      <c r="B1905" s="1" t="s">
        <v>93</v>
      </c>
      <c r="C1905" s="218">
        <v>44941</v>
      </c>
      <c r="D1905" s="1">
        <v>38</v>
      </c>
      <c r="E1905" s="1">
        <v>954</v>
      </c>
      <c r="F1905" s="62"/>
    </row>
    <row r="1906" spans="1:6" x14ac:dyDescent="0.35">
      <c r="A1906" s="1">
        <v>35</v>
      </c>
      <c r="B1906" s="1" t="s">
        <v>93</v>
      </c>
      <c r="C1906" s="218">
        <v>44942</v>
      </c>
      <c r="D1906" s="1">
        <v>25</v>
      </c>
      <c r="E1906" s="1">
        <v>720</v>
      </c>
      <c r="F1906" s="62"/>
    </row>
    <row r="1907" spans="1:6" x14ac:dyDescent="0.35">
      <c r="A1907" s="1">
        <v>35</v>
      </c>
      <c r="B1907" s="1" t="s">
        <v>93</v>
      </c>
      <c r="C1907" s="218">
        <v>44943</v>
      </c>
      <c r="D1907" s="1">
        <v>33</v>
      </c>
      <c r="E1907" s="1">
        <v>1080</v>
      </c>
      <c r="F1907" s="62"/>
    </row>
    <row r="1908" spans="1:6" x14ac:dyDescent="0.35">
      <c r="A1908" s="1">
        <v>35</v>
      </c>
      <c r="B1908" s="1" t="s">
        <v>93</v>
      </c>
      <c r="C1908" s="218">
        <v>44944</v>
      </c>
      <c r="D1908" s="1">
        <v>30</v>
      </c>
      <c r="E1908" s="1">
        <v>864</v>
      </c>
      <c r="F1908" s="62"/>
    </row>
    <row r="1909" spans="1:6" x14ac:dyDescent="0.35">
      <c r="A1909" s="1">
        <v>35</v>
      </c>
      <c r="B1909" s="1" t="s">
        <v>93</v>
      </c>
      <c r="C1909" s="218">
        <v>44945</v>
      </c>
      <c r="D1909" s="1">
        <v>22</v>
      </c>
      <c r="E1909" s="1">
        <v>666</v>
      </c>
      <c r="F1909" s="62"/>
    </row>
    <row r="1910" spans="1:6" x14ac:dyDescent="0.35">
      <c r="A1910" s="1">
        <v>35</v>
      </c>
      <c r="B1910" s="1" t="s">
        <v>93</v>
      </c>
      <c r="C1910" s="218">
        <v>44946</v>
      </c>
      <c r="D1910" s="1">
        <v>28</v>
      </c>
      <c r="E1910" s="1">
        <v>774</v>
      </c>
      <c r="F1910" s="62"/>
    </row>
    <row r="1911" spans="1:6" x14ac:dyDescent="0.35">
      <c r="A1911" s="1">
        <v>35</v>
      </c>
      <c r="B1911" s="1" t="s">
        <v>93</v>
      </c>
      <c r="C1911" s="218">
        <v>44947</v>
      </c>
      <c r="D1911" s="1">
        <v>35</v>
      </c>
      <c r="E1911" s="1">
        <v>954</v>
      </c>
      <c r="F1911" s="62"/>
    </row>
    <row r="1912" spans="1:6" x14ac:dyDescent="0.35">
      <c r="A1912" s="1">
        <v>35</v>
      </c>
      <c r="B1912" s="1" t="s">
        <v>93</v>
      </c>
      <c r="C1912" s="218">
        <v>44948</v>
      </c>
      <c r="D1912" s="1">
        <v>23</v>
      </c>
      <c r="E1912" s="1">
        <v>765</v>
      </c>
      <c r="F1912" s="62"/>
    </row>
    <row r="1913" spans="1:6" x14ac:dyDescent="0.35">
      <c r="A1913" s="1">
        <v>35</v>
      </c>
      <c r="B1913" s="1" t="s">
        <v>93</v>
      </c>
      <c r="C1913" s="218">
        <v>44949</v>
      </c>
      <c r="D1913" s="1">
        <v>24</v>
      </c>
      <c r="E1913" s="1">
        <v>783</v>
      </c>
      <c r="F1913" s="62"/>
    </row>
    <row r="1914" spans="1:6" x14ac:dyDescent="0.35">
      <c r="A1914" s="1">
        <v>35</v>
      </c>
      <c r="B1914" s="1" t="s">
        <v>93</v>
      </c>
      <c r="C1914" s="218">
        <v>44950</v>
      </c>
      <c r="D1914" s="1">
        <v>21</v>
      </c>
      <c r="E1914" s="1">
        <v>702</v>
      </c>
      <c r="F1914" s="62"/>
    </row>
    <row r="1915" spans="1:6" x14ac:dyDescent="0.35">
      <c r="A1915" s="1">
        <v>35</v>
      </c>
      <c r="B1915" s="1" t="s">
        <v>93</v>
      </c>
      <c r="C1915" s="218">
        <v>44951</v>
      </c>
      <c r="D1915" s="1">
        <v>23</v>
      </c>
      <c r="E1915" s="1">
        <v>657</v>
      </c>
      <c r="F1915" s="62"/>
    </row>
    <row r="1916" spans="1:6" x14ac:dyDescent="0.35">
      <c r="A1916" s="1">
        <v>35</v>
      </c>
      <c r="B1916" s="1" t="s">
        <v>93</v>
      </c>
      <c r="C1916" s="218">
        <v>44952</v>
      </c>
      <c r="D1916" s="1">
        <v>20</v>
      </c>
      <c r="E1916" s="1">
        <v>711</v>
      </c>
      <c r="F1916" s="62"/>
    </row>
    <row r="1917" spans="1:6" x14ac:dyDescent="0.35">
      <c r="A1917" s="1">
        <v>35</v>
      </c>
      <c r="B1917" s="1" t="s">
        <v>93</v>
      </c>
      <c r="C1917" s="218">
        <v>44953</v>
      </c>
      <c r="D1917" s="1">
        <v>24</v>
      </c>
      <c r="E1917" s="1">
        <v>729</v>
      </c>
      <c r="F1917" s="62"/>
    </row>
    <row r="1918" spans="1:6" x14ac:dyDescent="0.35">
      <c r="A1918" s="1">
        <v>35</v>
      </c>
      <c r="B1918" s="1" t="s">
        <v>93</v>
      </c>
      <c r="C1918" s="218">
        <v>44954</v>
      </c>
      <c r="D1918" s="1">
        <v>26</v>
      </c>
      <c r="E1918" s="1">
        <v>765</v>
      </c>
      <c r="F1918" s="62"/>
    </row>
    <row r="1919" spans="1:6" x14ac:dyDescent="0.35">
      <c r="A1919" s="1">
        <v>35</v>
      </c>
      <c r="B1919" s="1" t="s">
        <v>93</v>
      </c>
      <c r="C1919" s="218">
        <v>44955</v>
      </c>
      <c r="D1919" s="1">
        <v>26</v>
      </c>
      <c r="E1919" s="1">
        <v>819</v>
      </c>
      <c r="F1919" s="62"/>
    </row>
    <row r="1920" spans="1:6" x14ac:dyDescent="0.35">
      <c r="A1920" s="1">
        <v>35</v>
      </c>
      <c r="B1920" s="1" t="s">
        <v>93</v>
      </c>
      <c r="C1920" s="218">
        <v>44956</v>
      </c>
      <c r="D1920" s="1">
        <v>27</v>
      </c>
      <c r="E1920" s="1">
        <v>864</v>
      </c>
      <c r="F1920" s="62"/>
    </row>
    <row r="1921" spans="1:6" x14ac:dyDescent="0.35">
      <c r="A1921" s="1">
        <v>36</v>
      </c>
      <c r="B1921" s="1" t="s">
        <v>221</v>
      </c>
      <c r="C1921" s="218">
        <v>44878</v>
      </c>
      <c r="D1921" s="1">
        <v>5</v>
      </c>
      <c r="E1921" s="1">
        <v>315</v>
      </c>
      <c r="F1921" s="62"/>
    </row>
    <row r="1922" spans="1:6" x14ac:dyDescent="0.35">
      <c r="A1922" s="1">
        <v>36</v>
      </c>
      <c r="B1922" s="1" t="s">
        <v>221</v>
      </c>
      <c r="C1922" s="218">
        <v>44879</v>
      </c>
      <c r="D1922" s="1">
        <v>4</v>
      </c>
      <c r="E1922" s="1">
        <v>252</v>
      </c>
      <c r="F1922" s="62"/>
    </row>
    <row r="1923" spans="1:6" x14ac:dyDescent="0.35">
      <c r="A1923" s="1">
        <v>36</v>
      </c>
      <c r="B1923" s="1" t="s">
        <v>221</v>
      </c>
      <c r="C1923" s="218">
        <v>44880</v>
      </c>
      <c r="D1923" s="1">
        <v>79</v>
      </c>
      <c r="E1923" s="1">
        <v>4545</v>
      </c>
      <c r="F1923" s="62"/>
    </row>
    <row r="1924" spans="1:6" x14ac:dyDescent="0.35">
      <c r="A1924" s="1">
        <v>36</v>
      </c>
      <c r="B1924" s="1" t="s">
        <v>221</v>
      </c>
      <c r="C1924" s="218">
        <v>44881</v>
      </c>
      <c r="D1924" s="1">
        <v>152</v>
      </c>
      <c r="E1924" s="1">
        <v>9612</v>
      </c>
      <c r="F1924" s="62"/>
    </row>
    <row r="1925" spans="1:6" x14ac:dyDescent="0.35">
      <c r="A1925" s="1">
        <v>36</v>
      </c>
      <c r="B1925" s="1" t="s">
        <v>221</v>
      </c>
      <c r="C1925" s="218">
        <v>44882</v>
      </c>
      <c r="D1925" s="1">
        <v>120</v>
      </c>
      <c r="E1925" s="1">
        <v>7407</v>
      </c>
      <c r="F1925" s="62"/>
    </row>
    <row r="1926" spans="1:6" x14ac:dyDescent="0.35">
      <c r="A1926" s="1">
        <v>36</v>
      </c>
      <c r="B1926" s="1" t="s">
        <v>221</v>
      </c>
      <c r="C1926" s="218">
        <v>44883</v>
      </c>
      <c r="D1926" s="1">
        <v>136</v>
      </c>
      <c r="E1926" s="1">
        <v>8550</v>
      </c>
      <c r="F1926" s="62"/>
    </row>
    <row r="1927" spans="1:6" x14ac:dyDescent="0.35">
      <c r="A1927" s="1">
        <v>36</v>
      </c>
      <c r="B1927" s="1" t="s">
        <v>221</v>
      </c>
      <c r="C1927" s="218">
        <v>44884</v>
      </c>
      <c r="D1927" s="1">
        <v>132</v>
      </c>
      <c r="E1927" s="1">
        <v>8307</v>
      </c>
      <c r="F1927" s="62"/>
    </row>
    <row r="1928" spans="1:6" x14ac:dyDescent="0.35">
      <c r="A1928" s="1">
        <v>36</v>
      </c>
      <c r="B1928" s="1" t="s">
        <v>221</v>
      </c>
      <c r="C1928" s="218">
        <v>44886</v>
      </c>
      <c r="D1928" s="1">
        <v>9</v>
      </c>
      <c r="E1928" s="1">
        <v>522</v>
      </c>
      <c r="F1928" s="62"/>
    </row>
    <row r="1929" spans="1:6" x14ac:dyDescent="0.35">
      <c r="A1929" s="1">
        <v>36</v>
      </c>
      <c r="B1929" s="1" t="s">
        <v>221</v>
      </c>
      <c r="C1929" s="218">
        <v>44887</v>
      </c>
      <c r="D1929" s="1">
        <v>32</v>
      </c>
      <c r="E1929" s="1">
        <v>1926</v>
      </c>
      <c r="F1929" s="62"/>
    </row>
    <row r="1930" spans="1:6" x14ac:dyDescent="0.35">
      <c r="A1930" s="1">
        <v>36</v>
      </c>
      <c r="B1930" s="1" t="s">
        <v>221</v>
      </c>
      <c r="C1930" s="218">
        <v>44888</v>
      </c>
      <c r="D1930" s="1">
        <v>41</v>
      </c>
      <c r="E1930" s="1">
        <v>2178</v>
      </c>
      <c r="F1930" s="62"/>
    </row>
    <row r="1931" spans="1:6" x14ac:dyDescent="0.35">
      <c r="A1931" s="1">
        <v>36</v>
      </c>
      <c r="B1931" s="1" t="s">
        <v>221</v>
      </c>
      <c r="C1931" s="218">
        <v>44889</v>
      </c>
      <c r="D1931" s="1">
        <v>29</v>
      </c>
      <c r="E1931" s="1">
        <v>1683</v>
      </c>
      <c r="F1931" s="62"/>
    </row>
    <row r="1932" spans="1:6" x14ac:dyDescent="0.35">
      <c r="A1932" s="1">
        <v>36</v>
      </c>
      <c r="B1932" s="1" t="s">
        <v>221</v>
      </c>
      <c r="C1932" s="218">
        <v>44890</v>
      </c>
      <c r="D1932" s="1">
        <v>87</v>
      </c>
      <c r="E1932" s="1">
        <v>5193</v>
      </c>
      <c r="F1932" s="62"/>
    </row>
    <row r="1933" spans="1:6" x14ac:dyDescent="0.35">
      <c r="A1933" s="1">
        <v>36</v>
      </c>
      <c r="B1933" s="1" t="s">
        <v>221</v>
      </c>
      <c r="C1933" s="218">
        <v>44891</v>
      </c>
      <c r="D1933" s="1">
        <v>65</v>
      </c>
      <c r="E1933" s="1">
        <v>3906</v>
      </c>
      <c r="F1933" s="62"/>
    </row>
    <row r="1934" spans="1:6" x14ac:dyDescent="0.35">
      <c r="A1934" s="1">
        <v>36</v>
      </c>
      <c r="B1934" s="1" t="s">
        <v>221</v>
      </c>
      <c r="C1934" s="218">
        <v>44892</v>
      </c>
      <c r="D1934" s="1">
        <v>110</v>
      </c>
      <c r="E1934" s="1">
        <v>6363</v>
      </c>
      <c r="F1934" s="62"/>
    </row>
    <row r="1935" spans="1:6" x14ac:dyDescent="0.35">
      <c r="A1935" s="1">
        <v>36</v>
      </c>
      <c r="B1935" s="1" t="s">
        <v>221</v>
      </c>
      <c r="C1935" s="218">
        <v>44893</v>
      </c>
      <c r="D1935" s="1">
        <v>58</v>
      </c>
      <c r="E1935" s="1">
        <v>3294</v>
      </c>
      <c r="F1935" s="62"/>
    </row>
    <row r="1936" spans="1:6" x14ac:dyDescent="0.35">
      <c r="A1936" s="1">
        <v>36</v>
      </c>
      <c r="B1936" s="1" t="s">
        <v>221</v>
      </c>
      <c r="C1936" s="218">
        <v>44894</v>
      </c>
      <c r="D1936" s="1">
        <v>112</v>
      </c>
      <c r="E1936" s="1">
        <v>6759</v>
      </c>
      <c r="F1936" s="62"/>
    </row>
    <row r="1937" spans="1:6" x14ac:dyDescent="0.35">
      <c r="A1937" s="1">
        <v>36</v>
      </c>
      <c r="B1937" s="1" t="s">
        <v>221</v>
      </c>
      <c r="C1937" s="218">
        <v>44895</v>
      </c>
      <c r="D1937" s="1">
        <v>126</v>
      </c>
      <c r="E1937" s="1">
        <v>8118</v>
      </c>
      <c r="F1937" s="62"/>
    </row>
    <row r="1938" spans="1:6" x14ac:dyDescent="0.35">
      <c r="A1938" s="1">
        <v>36</v>
      </c>
      <c r="B1938" s="1" t="s">
        <v>221</v>
      </c>
      <c r="C1938" s="218">
        <v>44896</v>
      </c>
      <c r="D1938" s="1">
        <v>146</v>
      </c>
      <c r="E1938" s="1">
        <v>9063</v>
      </c>
      <c r="F1938" s="62"/>
    </row>
    <row r="1939" spans="1:6" x14ac:dyDescent="0.35">
      <c r="A1939" s="1">
        <v>36</v>
      </c>
      <c r="B1939" s="1" t="s">
        <v>221</v>
      </c>
      <c r="C1939" s="218">
        <v>44897</v>
      </c>
      <c r="D1939" s="1">
        <v>90</v>
      </c>
      <c r="E1939" s="1">
        <v>5706</v>
      </c>
      <c r="F1939" s="62"/>
    </row>
    <row r="1940" spans="1:6" x14ac:dyDescent="0.35">
      <c r="A1940" s="1">
        <v>36</v>
      </c>
      <c r="B1940" s="1" t="s">
        <v>221</v>
      </c>
      <c r="C1940" s="218">
        <v>44898</v>
      </c>
      <c r="D1940" s="1">
        <v>98</v>
      </c>
      <c r="E1940" s="1">
        <v>6165</v>
      </c>
      <c r="F1940" s="62"/>
    </row>
    <row r="1941" spans="1:6" x14ac:dyDescent="0.35">
      <c r="A1941" s="1">
        <v>36</v>
      </c>
      <c r="B1941" s="1" t="s">
        <v>221</v>
      </c>
      <c r="C1941" s="218">
        <v>44899</v>
      </c>
      <c r="D1941" s="1">
        <v>113</v>
      </c>
      <c r="E1941" s="1">
        <v>6975</v>
      </c>
      <c r="F1941" s="62"/>
    </row>
    <row r="1942" spans="1:6" x14ac:dyDescent="0.35">
      <c r="A1942" s="1">
        <v>36</v>
      </c>
      <c r="B1942" s="1" t="s">
        <v>221</v>
      </c>
      <c r="C1942" s="218">
        <v>44900</v>
      </c>
      <c r="D1942" s="1">
        <v>122</v>
      </c>
      <c r="E1942" s="1">
        <v>7452</v>
      </c>
      <c r="F1942" s="62"/>
    </row>
    <row r="1943" spans="1:6" x14ac:dyDescent="0.35">
      <c r="A1943" s="1">
        <v>36</v>
      </c>
      <c r="B1943" s="1" t="s">
        <v>221</v>
      </c>
      <c r="C1943" s="218">
        <v>44901</v>
      </c>
      <c r="D1943" s="1">
        <v>89</v>
      </c>
      <c r="E1943" s="1">
        <v>5661</v>
      </c>
      <c r="F1943" s="62"/>
    </row>
    <row r="1944" spans="1:6" x14ac:dyDescent="0.35">
      <c r="A1944" s="1">
        <v>36</v>
      </c>
      <c r="B1944" s="1" t="s">
        <v>221</v>
      </c>
      <c r="C1944" s="218">
        <v>44902</v>
      </c>
      <c r="D1944" s="1">
        <v>86</v>
      </c>
      <c r="E1944" s="1">
        <v>5463</v>
      </c>
      <c r="F1944" s="62"/>
    </row>
    <row r="1945" spans="1:6" x14ac:dyDescent="0.35">
      <c r="A1945" s="1">
        <v>36</v>
      </c>
      <c r="B1945" s="1" t="s">
        <v>221</v>
      </c>
      <c r="C1945" s="218">
        <v>44903</v>
      </c>
      <c r="D1945" s="1">
        <v>100</v>
      </c>
      <c r="E1945" s="1">
        <v>6255</v>
      </c>
      <c r="F1945" s="62"/>
    </row>
    <row r="1946" spans="1:6" x14ac:dyDescent="0.35">
      <c r="A1946" s="1">
        <v>36</v>
      </c>
      <c r="B1946" s="1" t="s">
        <v>221</v>
      </c>
      <c r="C1946" s="218">
        <v>44904</v>
      </c>
      <c r="D1946" s="1">
        <v>81</v>
      </c>
      <c r="E1946" s="1">
        <v>5085</v>
      </c>
      <c r="F1946" s="62"/>
    </row>
    <row r="1947" spans="1:6" x14ac:dyDescent="0.35">
      <c r="A1947" s="1">
        <v>36</v>
      </c>
      <c r="B1947" s="1" t="s">
        <v>221</v>
      </c>
      <c r="C1947" s="218">
        <v>44905</v>
      </c>
      <c r="D1947" s="1">
        <v>65</v>
      </c>
      <c r="E1947" s="1">
        <v>3996</v>
      </c>
      <c r="F1947" s="62"/>
    </row>
    <row r="1948" spans="1:6" x14ac:dyDescent="0.35">
      <c r="A1948" s="1">
        <v>36</v>
      </c>
      <c r="B1948" s="1" t="s">
        <v>221</v>
      </c>
      <c r="C1948" s="218">
        <v>44906</v>
      </c>
      <c r="D1948" s="1">
        <v>19</v>
      </c>
      <c r="E1948" s="1">
        <v>1062</v>
      </c>
      <c r="F1948" s="62"/>
    </row>
    <row r="1949" spans="1:6" x14ac:dyDescent="0.35">
      <c r="A1949" s="1">
        <v>36</v>
      </c>
      <c r="B1949" s="1" t="s">
        <v>221</v>
      </c>
      <c r="C1949" s="218">
        <v>44907</v>
      </c>
      <c r="D1949" s="1">
        <v>99</v>
      </c>
      <c r="E1949" s="1">
        <v>6147</v>
      </c>
      <c r="F1949" s="62"/>
    </row>
    <row r="1950" spans="1:6" x14ac:dyDescent="0.35">
      <c r="A1950" s="1">
        <v>36</v>
      </c>
      <c r="B1950" s="1" t="s">
        <v>221</v>
      </c>
      <c r="C1950" s="218">
        <v>44908</v>
      </c>
      <c r="D1950" s="1">
        <v>104</v>
      </c>
      <c r="E1950" s="1">
        <v>6498</v>
      </c>
      <c r="F1950" s="62"/>
    </row>
    <row r="1951" spans="1:6" x14ac:dyDescent="0.35">
      <c r="A1951" s="1">
        <v>36</v>
      </c>
      <c r="B1951" s="1" t="s">
        <v>221</v>
      </c>
      <c r="C1951" s="218">
        <v>44909</v>
      </c>
      <c r="D1951" s="1">
        <v>97</v>
      </c>
      <c r="E1951" s="1">
        <v>5859</v>
      </c>
      <c r="F1951" s="62"/>
    </row>
    <row r="1952" spans="1:6" x14ac:dyDescent="0.35">
      <c r="A1952" s="1">
        <v>36</v>
      </c>
      <c r="B1952" s="1" t="s">
        <v>221</v>
      </c>
      <c r="C1952" s="218">
        <v>44910</v>
      </c>
      <c r="D1952" s="1">
        <v>91</v>
      </c>
      <c r="E1952" s="1">
        <v>5679</v>
      </c>
      <c r="F1952" s="62"/>
    </row>
    <row r="1953" spans="1:6" x14ac:dyDescent="0.35">
      <c r="A1953" s="1">
        <v>36</v>
      </c>
      <c r="B1953" s="1" t="s">
        <v>221</v>
      </c>
      <c r="C1953" s="218">
        <v>44911</v>
      </c>
      <c r="D1953" s="1">
        <v>64</v>
      </c>
      <c r="E1953" s="1">
        <v>4077</v>
      </c>
      <c r="F1953" s="62"/>
    </row>
    <row r="1954" spans="1:6" x14ac:dyDescent="0.35">
      <c r="A1954" s="1">
        <v>36</v>
      </c>
      <c r="B1954" s="1" t="s">
        <v>221</v>
      </c>
      <c r="C1954" s="218">
        <v>44912</v>
      </c>
      <c r="D1954" s="1">
        <v>105</v>
      </c>
      <c r="E1954" s="1">
        <v>6678</v>
      </c>
      <c r="F1954" s="62"/>
    </row>
    <row r="1955" spans="1:6" x14ac:dyDescent="0.35">
      <c r="A1955" s="1">
        <v>36</v>
      </c>
      <c r="B1955" s="1" t="s">
        <v>221</v>
      </c>
      <c r="C1955" s="218">
        <v>44913</v>
      </c>
      <c r="D1955" s="1">
        <v>83</v>
      </c>
      <c r="E1955" s="1">
        <v>5067</v>
      </c>
      <c r="F1955" s="62"/>
    </row>
    <row r="1956" spans="1:6" x14ac:dyDescent="0.35">
      <c r="A1956" s="1">
        <v>36</v>
      </c>
      <c r="B1956" s="1" t="s">
        <v>221</v>
      </c>
      <c r="C1956" s="218">
        <v>44914</v>
      </c>
      <c r="D1956" s="1">
        <v>80</v>
      </c>
      <c r="E1956" s="1">
        <v>4887</v>
      </c>
      <c r="F1956" s="62"/>
    </row>
    <row r="1957" spans="1:6" x14ac:dyDescent="0.35">
      <c r="A1957" s="1">
        <v>36</v>
      </c>
      <c r="B1957" s="1" t="s">
        <v>221</v>
      </c>
      <c r="C1957" s="218">
        <v>44915</v>
      </c>
      <c r="D1957" s="1">
        <v>29</v>
      </c>
      <c r="E1957" s="1">
        <v>1863</v>
      </c>
      <c r="F1957" s="62"/>
    </row>
    <row r="1958" spans="1:6" x14ac:dyDescent="0.35">
      <c r="A1958" s="1">
        <v>36</v>
      </c>
      <c r="B1958" s="1" t="s">
        <v>221</v>
      </c>
      <c r="C1958" s="218">
        <v>44916</v>
      </c>
      <c r="D1958" s="1">
        <v>50</v>
      </c>
      <c r="E1958" s="1">
        <v>3105</v>
      </c>
      <c r="F1958" s="62"/>
    </row>
    <row r="1959" spans="1:6" x14ac:dyDescent="0.35">
      <c r="A1959" s="1">
        <v>36</v>
      </c>
      <c r="B1959" s="1" t="s">
        <v>221</v>
      </c>
      <c r="C1959" s="218">
        <v>44917</v>
      </c>
      <c r="D1959" s="1">
        <v>66</v>
      </c>
      <c r="E1959" s="1">
        <v>4059</v>
      </c>
      <c r="F1959" s="62"/>
    </row>
    <row r="1960" spans="1:6" x14ac:dyDescent="0.35">
      <c r="A1960" s="1">
        <v>36</v>
      </c>
      <c r="B1960" s="1" t="s">
        <v>221</v>
      </c>
      <c r="C1960" s="218">
        <v>44918</v>
      </c>
      <c r="D1960" s="1">
        <v>128</v>
      </c>
      <c r="E1960" s="1">
        <v>7884</v>
      </c>
      <c r="F1960" s="62"/>
    </row>
    <row r="1961" spans="1:6" x14ac:dyDescent="0.35">
      <c r="A1961" s="1">
        <v>36</v>
      </c>
      <c r="B1961" s="1" t="s">
        <v>221</v>
      </c>
      <c r="C1961" s="218">
        <v>44919</v>
      </c>
      <c r="D1961" s="1">
        <v>124</v>
      </c>
      <c r="E1961" s="1">
        <v>7749</v>
      </c>
      <c r="F1961" s="62"/>
    </row>
    <row r="1962" spans="1:6" x14ac:dyDescent="0.35">
      <c r="A1962" s="1">
        <v>36</v>
      </c>
      <c r="B1962" s="1" t="s">
        <v>221</v>
      </c>
      <c r="C1962" s="218">
        <v>44920</v>
      </c>
      <c r="D1962" s="1">
        <v>102</v>
      </c>
      <c r="E1962" s="1">
        <v>6345</v>
      </c>
      <c r="F1962" s="62"/>
    </row>
    <row r="1963" spans="1:6" x14ac:dyDescent="0.35">
      <c r="A1963" s="1">
        <v>36</v>
      </c>
      <c r="B1963" s="1" t="s">
        <v>221</v>
      </c>
      <c r="C1963" s="218">
        <v>44921</v>
      </c>
      <c r="D1963" s="1">
        <v>75</v>
      </c>
      <c r="E1963" s="1">
        <v>4752</v>
      </c>
      <c r="F1963" s="62"/>
    </row>
    <row r="1964" spans="1:6" x14ac:dyDescent="0.35">
      <c r="A1964" s="1">
        <v>36</v>
      </c>
      <c r="B1964" s="1" t="s">
        <v>221</v>
      </c>
      <c r="C1964" s="218">
        <v>44922</v>
      </c>
      <c r="D1964" s="1">
        <v>89</v>
      </c>
      <c r="E1964" s="1">
        <v>5508</v>
      </c>
      <c r="F1964" s="62"/>
    </row>
    <row r="1965" spans="1:6" x14ac:dyDescent="0.35">
      <c r="A1965" s="1">
        <v>36</v>
      </c>
      <c r="B1965" s="1" t="s">
        <v>221</v>
      </c>
      <c r="C1965" s="218">
        <v>44923</v>
      </c>
      <c r="D1965" s="1">
        <v>105</v>
      </c>
      <c r="E1965" s="1">
        <v>6714</v>
      </c>
      <c r="F1965" s="62"/>
    </row>
    <row r="1966" spans="1:6" x14ac:dyDescent="0.35">
      <c r="A1966" s="1">
        <v>36</v>
      </c>
      <c r="B1966" s="1" t="s">
        <v>221</v>
      </c>
      <c r="C1966" s="218">
        <v>44924</v>
      </c>
      <c r="D1966" s="1">
        <v>68</v>
      </c>
      <c r="E1966" s="1">
        <v>4149</v>
      </c>
      <c r="F1966" s="62"/>
    </row>
    <row r="1967" spans="1:6" x14ac:dyDescent="0.35">
      <c r="A1967" s="1">
        <v>36</v>
      </c>
      <c r="B1967" s="1" t="s">
        <v>221</v>
      </c>
      <c r="C1967" s="218">
        <v>44925</v>
      </c>
      <c r="D1967" s="1">
        <v>30</v>
      </c>
      <c r="E1967" s="1">
        <v>1800</v>
      </c>
      <c r="F1967" s="62"/>
    </row>
    <row r="1968" spans="1:6" x14ac:dyDescent="0.35">
      <c r="A1968" s="1">
        <v>36</v>
      </c>
      <c r="B1968" s="1" t="s">
        <v>221</v>
      </c>
      <c r="C1968" s="218">
        <v>44926</v>
      </c>
      <c r="D1968" s="1">
        <v>55</v>
      </c>
      <c r="E1968" s="1">
        <v>3465</v>
      </c>
      <c r="F1968" s="62"/>
    </row>
    <row r="1969" spans="1:6" x14ac:dyDescent="0.35">
      <c r="A1969" s="1">
        <v>36</v>
      </c>
      <c r="B1969" s="1" t="s">
        <v>221</v>
      </c>
      <c r="C1969" s="218">
        <v>44927</v>
      </c>
      <c r="D1969" s="1">
        <v>43</v>
      </c>
      <c r="E1969" s="1">
        <v>2736</v>
      </c>
      <c r="F1969" s="62"/>
    </row>
    <row r="1970" spans="1:6" x14ac:dyDescent="0.35">
      <c r="A1970" s="1">
        <v>36</v>
      </c>
      <c r="B1970" s="1" t="s">
        <v>221</v>
      </c>
      <c r="C1970" s="218">
        <v>44928</v>
      </c>
      <c r="D1970" s="1">
        <v>58</v>
      </c>
      <c r="E1970" s="1">
        <v>3339</v>
      </c>
      <c r="F1970" s="62"/>
    </row>
    <row r="1971" spans="1:6" x14ac:dyDescent="0.35">
      <c r="A1971" s="1">
        <v>36</v>
      </c>
      <c r="B1971" s="1" t="s">
        <v>221</v>
      </c>
      <c r="C1971" s="218">
        <v>44929</v>
      </c>
      <c r="D1971" s="1">
        <v>127</v>
      </c>
      <c r="E1971" s="1">
        <v>7893</v>
      </c>
      <c r="F1971" s="62"/>
    </row>
    <row r="1972" spans="1:6" x14ac:dyDescent="0.35">
      <c r="A1972" s="1">
        <v>36</v>
      </c>
      <c r="B1972" s="1" t="s">
        <v>221</v>
      </c>
      <c r="C1972" s="218">
        <v>44930</v>
      </c>
      <c r="D1972" s="1">
        <v>59</v>
      </c>
      <c r="E1972" s="1">
        <v>3582</v>
      </c>
      <c r="F1972" s="62"/>
    </row>
    <row r="1973" spans="1:6" x14ac:dyDescent="0.35">
      <c r="A1973" s="1">
        <v>36</v>
      </c>
      <c r="B1973" s="1" t="s">
        <v>221</v>
      </c>
      <c r="C1973" s="218">
        <v>44931</v>
      </c>
      <c r="D1973" s="1">
        <v>66</v>
      </c>
      <c r="E1973" s="1">
        <v>4167</v>
      </c>
      <c r="F1973" s="62"/>
    </row>
    <row r="1974" spans="1:6" x14ac:dyDescent="0.35">
      <c r="A1974" s="1">
        <v>36</v>
      </c>
      <c r="B1974" s="1" t="s">
        <v>221</v>
      </c>
      <c r="C1974" s="218">
        <v>44932</v>
      </c>
      <c r="D1974" s="1">
        <v>70</v>
      </c>
      <c r="E1974" s="1">
        <v>4545</v>
      </c>
      <c r="F1974" s="62"/>
    </row>
    <row r="1975" spans="1:6" x14ac:dyDescent="0.35">
      <c r="A1975" s="1">
        <v>36</v>
      </c>
      <c r="B1975" s="1" t="s">
        <v>221</v>
      </c>
      <c r="C1975" s="218">
        <v>44933</v>
      </c>
      <c r="D1975" s="1">
        <v>114</v>
      </c>
      <c r="E1975" s="1">
        <v>7227</v>
      </c>
      <c r="F1975" s="62"/>
    </row>
    <row r="1976" spans="1:6" x14ac:dyDescent="0.35">
      <c r="A1976" s="1">
        <v>36</v>
      </c>
      <c r="B1976" s="1" t="s">
        <v>221</v>
      </c>
      <c r="C1976" s="218">
        <v>44934</v>
      </c>
      <c r="D1976" s="1">
        <v>60</v>
      </c>
      <c r="E1976" s="1">
        <v>3735</v>
      </c>
      <c r="F1976" s="62"/>
    </row>
    <row r="1977" spans="1:6" x14ac:dyDescent="0.35">
      <c r="A1977" s="1">
        <v>36</v>
      </c>
      <c r="B1977" s="1" t="s">
        <v>221</v>
      </c>
      <c r="C1977" s="218">
        <v>44935</v>
      </c>
      <c r="D1977" s="1">
        <v>30</v>
      </c>
      <c r="E1977" s="1">
        <v>1836</v>
      </c>
      <c r="F1977" s="62"/>
    </row>
    <row r="1978" spans="1:6" x14ac:dyDescent="0.35">
      <c r="A1978" s="1">
        <v>36</v>
      </c>
      <c r="B1978" s="1" t="s">
        <v>221</v>
      </c>
      <c r="C1978" s="218">
        <v>44936</v>
      </c>
      <c r="D1978" s="1">
        <v>56</v>
      </c>
      <c r="E1978" s="1">
        <v>3348</v>
      </c>
      <c r="F1978" s="62"/>
    </row>
    <row r="1979" spans="1:6" x14ac:dyDescent="0.35">
      <c r="A1979" s="1">
        <v>36</v>
      </c>
      <c r="B1979" s="1" t="s">
        <v>221</v>
      </c>
      <c r="C1979" s="218">
        <v>44937</v>
      </c>
      <c r="D1979" s="1">
        <v>92</v>
      </c>
      <c r="E1979" s="1">
        <v>5895</v>
      </c>
      <c r="F1979" s="62"/>
    </row>
    <row r="1980" spans="1:6" x14ac:dyDescent="0.35">
      <c r="A1980" s="1">
        <v>36</v>
      </c>
      <c r="B1980" s="1" t="s">
        <v>221</v>
      </c>
      <c r="C1980" s="218">
        <v>44938</v>
      </c>
      <c r="D1980" s="1">
        <v>116</v>
      </c>
      <c r="E1980" s="1">
        <v>7128</v>
      </c>
      <c r="F1980" s="62"/>
    </row>
    <row r="1981" spans="1:6" x14ac:dyDescent="0.35">
      <c r="A1981" s="1">
        <v>36</v>
      </c>
      <c r="B1981" s="1" t="s">
        <v>221</v>
      </c>
      <c r="C1981" s="218">
        <v>44939</v>
      </c>
      <c r="D1981" s="1">
        <v>72</v>
      </c>
      <c r="E1981" s="1">
        <v>4608</v>
      </c>
      <c r="F1981" s="62"/>
    </row>
    <row r="1982" spans="1:6" x14ac:dyDescent="0.35">
      <c r="A1982" s="1">
        <v>36</v>
      </c>
      <c r="B1982" s="1" t="s">
        <v>221</v>
      </c>
      <c r="C1982" s="218">
        <v>44940</v>
      </c>
      <c r="D1982" s="1">
        <v>182</v>
      </c>
      <c r="E1982" s="1">
        <v>11367</v>
      </c>
      <c r="F1982" s="62"/>
    </row>
    <row r="1983" spans="1:6" x14ac:dyDescent="0.35">
      <c r="A1983" s="1">
        <v>36</v>
      </c>
      <c r="B1983" s="1" t="s">
        <v>221</v>
      </c>
      <c r="C1983" s="218">
        <v>44941</v>
      </c>
      <c r="D1983" s="1">
        <v>107</v>
      </c>
      <c r="E1983" s="1">
        <v>6633</v>
      </c>
      <c r="F1983" s="62"/>
    </row>
    <row r="1984" spans="1:6" x14ac:dyDescent="0.35">
      <c r="A1984" s="1">
        <v>36</v>
      </c>
      <c r="B1984" s="1" t="s">
        <v>221</v>
      </c>
      <c r="C1984" s="218">
        <v>44942</v>
      </c>
      <c r="D1984" s="1">
        <v>104</v>
      </c>
      <c r="E1984" s="1">
        <v>6444</v>
      </c>
      <c r="F1984" s="62"/>
    </row>
    <row r="1985" spans="1:6" x14ac:dyDescent="0.35">
      <c r="A1985" s="1">
        <v>36</v>
      </c>
      <c r="B1985" s="1" t="s">
        <v>221</v>
      </c>
      <c r="C1985" s="218">
        <v>44943</v>
      </c>
      <c r="D1985" s="1">
        <v>94</v>
      </c>
      <c r="E1985" s="1">
        <v>5841</v>
      </c>
      <c r="F1985" s="62"/>
    </row>
    <row r="1986" spans="1:6" x14ac:dyDescent="0.35">
      <c r="A1986" s="1">
        <v>36</v>
      </c>
      <c r="B1986" s="1" t="s">
        <v>221</v>
      </c>
      <c r="C1986" s="218">
        <v>44944</v>
      </c>
      <c r="D1986" s="1">
        <v>71</v>
      </c>
      <c r="E1986" s="1">
        <v>4374</v>
      </c>
      <c r="F1986" s="62"/>
    </row>
    <row r="1987" spans="1:6" x14ac:dyDescent="0.35">
      <c r="A1987" s="1">
        <v>36</v>
      </c>
      <c r="B1987" s="1" t="s">
        <v>221</v>
      </c>
      <c r="C1987" s="218">
        <v>44945</v>
      </c>
      <c r="D1987" s="1">
        <v>83</v>
      </c>
      <c r="E1987" s="1">
        <v>5031</v>
      </c>
      <c r="F1987" s="62"/>
    </row>
    <row r="1988" spans="1:6" x14ac:dyDescent="0.35">
      <c r="A1988" s="1">
        <v>36</v>
      </c>
      <c r="B1988" s="1" t="s">
        <v>221</v>
      </c>
      <c r="C1988" s="218">
        <v>44946</v>
      </c>
      <c r="D1988" s="1">
        <v>33</v>
      </c>
      <c r="E1988" s="1">
        <v>2025</v>
      </c>
      <c r="F1988" s="62"/>
    </row>
    <row r="1989" spans="1:6" x14ac:dyDescent="0.35">
      <c r="A1989" s="1">
        <v>36</v>
      </c>
      <c r="B1989" s="1" t="s">
        <v>221</v>
      </c>
      <c r="C1989" s="218">
        <v>44947</v>
      </c>
      <c r="D1989" s="1">
        <v>98</v>
      </c>
      <c r="E1989" s="1">
        <v>6318</v>
      </c>
      <c r="F1989" s="62"/>
    </row>
    <row r="1990" spans="1:6" x14ac:dyDescent="0.35">
      <c r="A1990" s="1">
        <v>36</v>
      </c>
      <c r="B1990" s="1" t="s">
        <v>221</v>
      </c>
      <c r="C1990" s="218">
        <v>44948</v>
      </c>
      <c r="D1990" s="1">
        <v>47</v>
      </c>
      <c r="E1990" s="1">
        <v>3051</v>
      </c>
      <c r="F1990" s="62"/>
    </row>
    <row r="1991" spans="1:6" x14ac:dyDescent="0.35">
      <c r="A1991" s="1">
        <v>36</v>
      </c>
      <c r="B1991" s="1" t="s">
        <v>221</v>
      </c>
      <c r="C1991" s="218">
        <v>44949</v>
      </c>
      <c r="D1991" s="1">
        <v>64</v>
      </c>
      <c r="E1991" s="1">
        <v>3933</v>
      </c>
      <c r="F1991" s="62"/>
    </row>
    <row r="1992" spans="1:6" x14ac:dyDescent="0.35">
      <c r="A1992" s="1">
        <v>36</v>
      </c>
      <c r="B1992" s="1" t="s">
        <v>221</v>
      </c>
      <c r="C1992" s="218">
        <v>44950</v>
      </c>
      <c r="D1992" s="1">
        <v>100</v>
      </c>
      <c r="E1992" s="1">
        <v>6138</v>
      </c>
      <c r="F1992" s="62"/>
    </row>
    <row r="1993" spans="1:6" x14ac:dyDescent="0.35">
      <c r="A1993" s="1">
        <v>36</v>
      </c>
      <c r="B1993" s="1" t="s">
        <v>221</v>
      </c>
      <c r="C1993" s="218">
        <v>44951</v>
      </c>
      <c r="D1993" s="1">
        <v>80</v>
      </c>
      <c r="E1993" s="1">
        <v>4932</v>
      </c>
      <c r="F1993" s="62"/>
    </row>
    <row r="1994" spans="1:6" x14ac:dyDescent="0.35">
      <c r="A1994" s="1">
        <v>36</v>
      </c>
      <c r="B1994" s="1" t="s">
        <v>221</v>
      </c>
      <c r="C1994" s="218">
        <v>44952</v>
      </c>
      <c r="D1994" s="1">
        <v>79</v>
      </c>
      <c r="E1994" s="1">
        <v>5004</v>
      </c>
      <c r="F1994" s="62"/>
    </row>
    <row r="1995" spans="1:6" x14ac:dyDescent="0.35">
      <c r="A1995" s="1">
        <v>36</v>
      </c>
      <c r="B1995" s="1" t="s">
        <v>221</v>
      </c>
      <c r="C1995" s="218">
        <v>44953</v>
      </c>
      <c r="D1995" s="1">
        <v>72</v>
      </c>
      <c r="E1995" s="1">
        <v>4590</v>
      </c>
      <c r="F1995" s="62"/>
    </row>
    <row r="1996" spans="1:6" x14ac:dyDescent="0.35">
      <c r="A1996" s="1">
        <v>36</v>
      </c>
      <c r="B1996" s="1" t="s">
        <v>221</v>
      </c>
      <c r="C1996" s="218">
        <v>44954</v>
      </c>
      <c r="D1996" s="1">
        <v>34</v>
      </c>
      <c r="E1996" s="1">
        <v>2097</v>
      </c>
      <c r="F1996" s="62"/>
    </row>
    <row r="1997" spans="1:6" x14ac:dyDescent="0.35">
      <c r="A1997" s="1">
        <v>36</v>
      </c>
      <c r="B1997" s="1" t="s">
        <v>221</v>
      </c>
      <c r="C1997" s="218">
        <v>44955</v>
      </c>
      <c r="D1997" s="1">
        <v>67</v>
      </c>
      <c r="E1997" s="1">
        <v>4356</v>
      </c>
      <c r="F1997" s="62"/>
    </row>
    <row r="1998" spans="1:6" x14ac:dyDescent="0.35">
      <c r="A1998" s="1">
        <v>36</v>
      </c>
      <c r="B1998" s="1" t="s">
        <v>221</v>
      </c>
      <c r="C1998" s="218">
        <v>44956</v>
      </c>
      <c r="D1998" s="1">
        <v>91</v>
      </c>
      <c r="E1998" s="1">
        <v>5922</v>
      </c>
      <c r="F1998" s="62"/>
    </row>
    <row r="1999" spans="1:6" x14ac:dyDescent="0.35">
      <c r="A1999" s="1">
        <v>37</v>
      </c>
      <c r="B1999" s="1" t="s">
        <v>222</v>
      </c>
      <c r="C1999" s="218">
        <v>44880</v>
      </c>
      <c r="D1999" s="1">
        <v>45</v>
      </c>
      <c r="E1999" s="1">
        <v>2835</v>
      </c>
      <c r="F1999" s="62"/>
    </row>
    <row r="2000" spans="1:6" x14ac:dyDescent="0.35">
      <c r="A2000" s="1">
        <v>37</v>
      </c>
      <c r="B2000" s="1" t="s">
        <v>222</v>
      </c>
      <c r="C2000" s="218">
        <v>44881</v>
      </c>
      <c r="D2000" s="1">
        <v>45</v>
      </c>
      <c r="E2000" s="1">
        <v>2835</v>
      </c>
      <c r="F2000" s="62"/>
    </row>
    <row r="2001" spans="1:6" x14ac:dyDescent="0.35">
      <c r="A2001" s="1">
        <v>37</v>
      </c>
      <c r="B2001" s="1" t="s">
        <v>222</v>
      </c>
      <c r="C2001" s="218">
        <v>44882</v>
      </c>
      <c r="D2001" s="1">
        <v>48</v>
      </c>
      <c r="E2001" s="1">
        <v>3024</v>
      </c>
      <c r="F2001" s="62"/>
    </row>
    <row r="2002" spans="1:6" x14ac:dyDescent="0.35">
      <c r="A2002" s="1">
        <v>37</v>
      </c>
      <c r="B2002" s="1" t="s">
        <v>222</v>
      </c>
      <c r="C2002" s="218">
        <v>44883</v>
      </c>
      <c r="D2002" s="1">
        <v>43</v>
      </c>
      <c r="E2002" s="1">
        <v>2709</v>
      </c>
      <c r="F2002" s="62"/>
    </row>
    <row r="2003" spans="1:6" x14ac:dyDescent="0.35">
      <c r="A2003" s="1">
        <v>37</v>
      </c>
      <c r="B2003" s="1" t="s">
        <v>222</v>
      </c>
      <c r="C2003" s="218">
        <v>44884</v>
      </c>
      <c r="D2003" s="1">
        <v>53</v>
      </c>
      <c r="E2003" s="1">
        <v>3339</v>
      </c>
      <c r="F2003" s="62"/>
    </row>
    <row r="2004" spans="1:6" x14ac:dyDescent="0.35">
      <c r="A2004" s="1">
        <v>37</v>
      </c>
      <c r="B2004" s="1" t="s">
        <v>222</v>
      </c>
      <c r="C2004" s="218">
        <v>44886</v>
      </c>
      <c r="D2004" s="1">
        <v>16</v>
      </c>
      <c r="E2004" s="1">
        <v>1008</v>
      </c>
      <c r="F2004" s="62"/>
    </row>
    <row r="2005" spans="1:6" x14ac:dyDescent="0.35">
      <c r="A2005" s="1">
        <v>37</v>
      </c>
      <c r="B2005" s="1" t="s">
        <v>222</v>
      </c>
      <c r="C2005" s="218">
        <v>44887</v>
      </c>
      <c r="D2005" s="1">
        <v>16</v>
      </c>
      <c r="E2005" s="1">
        <v>1008</v>
      </c>
      <c r="F2005" s="62"/>
    </row>
    <row r="2006" spans="1:6" x14ac:dyDescent="0.35">
      <c r="A2006" s="1">
        <v>37</v>
      </c>
      <c r="B2006" s="1" t="s">
        <v>222</v>
      </c>
      <c r="C2006" s="218">
        <v>44888</v>
      </c>
      <c r="D2006" s="1">
        <v>15</v>
      </c>
      <c r="E2006" s="1">
        <v>945</v>
      </c>
      <c r="F2006" s="62"/>
    </row>
    <row r="2007" spans="1:6" x14ac:dyDescent="0.35">
      <c r="A2007" s="1">
        <v>37</v>
      </c>
      <c r="B2007" s="1" t="s">
        <v>222</v>
      </c>
      <c r="C2007" s="218">
        <v>44889</v>
      </c>
      <c r="D2007" s="1">
        <v>37</v>
      </c>
      <c r="E2007" s="1">
        <v>2331</v>
      </c>
      <c r="F2007" s="62"/>
    </row>
    <row r="2008" spans="1:6" x14ac:dyDescent="0.35">
      <c r="A2008" s="1">
        <v>37</v>
      </c>
      <c r="B2008" s="1" t="s">
        <v>222</v>
      </c>
      <c r="C2008" s="218">
        <v>44890</v>
      </c>
      <c r="D2008" s="1">
        <v>47</v>
      </c>
      <c r="E2008" s="1">
        <v>2961</v>
      </c>
      <c r="F2008" s="62"/>
    </row>
    <row r="2009" spans="1:6" x14ac:dyDescent="0.35">
      <c r="A2009" s="1">
        <v>37</v>
      </c>
      <c r="B2009" s="1" t="s">
        <v>222</v>
      </c>
      <c r="C2009" s="218">
        <v>44891</v>
      </c>
      <c r="D2009" s="1">
        <v>54</v>
      </c>
      <c r="E2009" s="1">
        <v>3357</v>
      </c>
      <c r="F2009" s="62"/>
    </row>
    <row r="2010" spans="1:6" x14ac:dyDescent="0.35">
      <c r="A2010" s="1">
        <v>37</v>
      </c>
      <c r="B2010" s="1" t="s">
        <v>222</v>
      </c>
      <c r="C2010" s="218">
        <v>44892</v>
      </c>
      <c r="D2010" s="1">
        <v>60</v>
      </c>
      <c r="E2010" s="1">
        <v>3780</v>
      </c>
      <c r="F2010" s="62"/>
    </row>
    <row r="2011" spans="1:6" x14ac:dyDescent="0.35">
      <c r="A2011" s="1">
        <v>37</v>
      </c>
      <c r="B2011" s="1" t="s">
        <v>222</v>
      </c>
      <c r="C2011" s="218">
        <v>44893</v>
      </c>
      <c r="D2011" s="1">
        <v>44</v>
      </c>
      <c r="E2011" s="1">
        <v>2772</v>
      </c>
      <c r="F2011" s="62"/>
    </row>
    <row r="2012" spans="1:6" x14ac:dyDescent="0.35">
      <c r="A2012" s="1">
        <v>37</v>
      </c>
      <c r="B2012" s="1" t="s">
        <v>222</v>
      </c>
      <c r="C2012" s="218">
        <v>44894</v>
      </c>
      <c r="D2012" s="1">
        <v>58</v>
      </c>
      <c r="E2012" s="1">
        <v>3654</v>
      </c>
      <c r="F2012" s="62"/>
    </row>
    <row r="2013" spans="1:6" x14ac:dyDescent="0.35">
      <c r="A2013" s="1">
        <v>37</v>
      </c>
      <c r="B2013" s="1" t="s">
        <v>222</v>
      </c>
      <c r="C2013" s="218">
        <v>44895</v>
      </c>
      <c r="D2013" s="1">
        <v>61</v>
      </c>
      <c r="E2013" s="1">
        <v>3843</v>
      </c>
      <c r="F2013" s="62"/>
    </row>
    <row r="2014" spans="1:6" x14ac:dyDescent="0.35">
      <c r="A2014" s="1">
        <v>37</v>
      </c>
      <c r="B2014" s="1" t="s">
        <v>222</v>
      </c>
      <c r="C2014" s="218">
        <v>44896</v>
      </c>
      <c r="D2014" s="1">
        <v>43</v>
      </c>
      <c r="E2014" s="1">
        <v>2709</v>
      </c>
      <c r="F2014" s="62"/>
    </row>
    <row r="2015" spans="1:6" x14ac:dyDescent="0.35">
      <c r="A2015" s="1">
        <v>37</v>
      </c>
      <c r="B2015" s="1" t="s">
        <v>222</v>
      </c>
      <c r="C2015" s="218">
        <v>44897</v>
      </c>
      <c r="D2015" s="1">
        <v>18</v>
      </c>
      <c r="E2015" s="1">
        <v>1134</v>
      </c>
      <c r="F2015" s="62"/>
    </row>
    <row r="2016" spans="1:6" x14ac:dyDescent="0.35">
      <c r="A2016" s="1">
        <v>37</v>
      </c>
      <c r="B2016" s="1" t="s">
        <v>222</v>
      </c>
      <c r="C2016" s="218">
        <v>44898</v>
      </c>
      <c r="D2016" s="1">
        <v>14</v>
      </c>
      <c r="E2016" s="1">
        <v>882</v>
      </c>
      <c r="F2016" s="62"/>
    </row>
    <row r="2017" spans="1:6" x14ac:dyDescent="0.35">
      <c r="A2017" s="1">
        <v>37</v>
      </c>
      <c r="B2017" s="1" t="s">
        <v>222</v>
      </c>
      <c r="C2017" s="218">
        <v>44899</v>
      </c>
      <c r="D2017" s="1">
        <v>43</v>
      </c>
      <c r="E2017" s="1">
        <v>2709</v>
      </c>
      <c r="F2017" s="62"/>
    </row>
    <row r="2018" spans="1:6" x14ac:dyDescent="0.35">
      <c r="A2018" s="1">
        <v>37</v>
      </c>
      <c r="B2018" s="1" t="s">
        <v>222</v>
      </c>
      <c r="C2018" s="218">
        <v>44900</v>
      </c>
      <c r="D2018" s="1">
        <v>46</v>
      </c>
      <c r="E2018" s="1">
        <v>2898</v>
      </c>
      <c r="F2018" s="62"/>
    </row>
    <row r="2019" spans="1:6" x14ac:dyDescent="0.35">
      <c r="A2019" s="1">
        <v>37</v>
      </c>
      <c r="B2019" s="1" t="s">
        <v>222</v>
      </c>
      <c r="C2019" s="218">
        <v>44901</v>
      </c>
      <c r="D2019" s="1">
        <v>37</v>
      </c>
      <c r="E2019" s="1">
        <v>2331</v>
      </c>
      <c r="F2019" s="62"/>
    </row>
    <row r="2020" spans="1:6" x14ac:dyDescent="0.35">
      <c r="A2020" s="1">
        <v>37</v>
      </c>
      <c r="B2020" s="1" t="s">
        <v>222</v>
      </c>
      <c r="C2020" s="218">
        <v>44902</v>
      </c>
      <c r="D2020" s="1">
        <v>44</v>
      </c>
      <c r="E2020" s="1">
        <v>2772</v>
      </c>
      <c r="F2020" s="62"/>
    </row>
    <row r="2021" spans="1:6" x14ac:dyDescent="0.35">
      <c r="A2021" s="1">
        <v>37</v>
      </c>
      <c r="B2021" s="1" t="s">
        <v>222</v>
      </c>
      <c r="C2021" s="218">
        <v>44903</v>
      </c>
      <c r="D2021" s="1">
        <v>45</v>
      </c>
      <c r="E2021" s="1">
        <v>2835</v>
      </c>
      <c r="F2021" s="62"/>
    </row>
    <row r="2022" spans="1:6" x14ac:dyDescent="0.35">
      <c r="A2022" s="1">
        <v>37</v>
      </c>
      <c r="B2022" s="1" t="s">
        <v>222</v>
      </c>
      <c r="C2022" s="218">
        <v>44904</v>
      </c>
      <c r="D2022" s="1">
        <v>46</v>
      </c>
      <c r="E2022" s="1">
        <v>2898</v>
      </c>
      <c r="F2022" s="62"/>
    </row>
    <row r="2023" spans="1:6" x14ac:dyDescent="0.35">
      <c r="A2023" s="1">
        <v>37</v>
      </c>
      <c r="B2023" s="1" t="s">
        <v>222</v>
      </c>
      <c r="C2023" s="218">
        <v>44905</v>
      </c>
      <c r="D2023" s="1">
        <v>56</v>
      </c>
      <c r="E2023" s="1">
        <v>3528</v>
      </c>
      <c r="F2023" s="62"/>
    </row>
    <row r="2024" spans="1:6" x14ac:dyDescent="0.35">
      <c r="A2024" s="1">
        <v>37</v>
      </c>
      <c r="B2024" s="1" t="s">
        <v>222</v>
      </c>
      <c r="C2024" s="218">
        <v>44906</v>
      </c>
      <c r="D2024" s="1">
        <v>16</v>
      </c>
      <c r="E2024" s="1">
        <v>1008</v>
      </c>
      <c r="F2024" s="62"/>
    </row>
    <row r="2025" spans="1:6" x14ac:dyDescent="0.35">
      <c r="A2025" s="1">
        <v>37</v>
      </c>
      <c r="B2025" s="1" t="s">
        <v>222</v>
      </c>
      <c r="C2025" s="218">
        <v>44907</v>
      </c>
      <c r="D2025" s="1">
        <v>41</v>
      </c>
      <c r="E2025" s="1">
        <v>2583</v>
      </c>
      <c r="F2025" s="62"/>
    </row>
    <row r="2026" spans="1:6" x14ac:dyDescent="0.35">
      <c r="A2026" s="1">
        <v>37</v>
      </c>
      <c r="B2026" s="1" t="s">
        <v>222</v>
      </c>
      <c r="C2026" s="218">
        <v>44908</v>
      </c>
      <c r="D2026" s="1">
        <v>45</v>
      </c>
      <c r="E2026" s="1">
        <v>2835</v>
      </c>
      <c r="F2026" s="62"/>
    </row>
    <row r="2027" spans="1:6" x14ac:dyDescent="0.35">
      <c r="A2027" s="1">
        <v>37</v>
      </c>
      <c r="B2027" s="1" t="s">
        <v>222</v>
      </c>
      <c r="C2027" s="218">
        <v>44909</v>
      </c>
      <c r="D2027" s="1">
        <v>43</v>
      </c>
      <c r="E2027" s="1">
        <v>2709</v>
      </c>
      <c r="F2027" s="62"/>
    </row>
    <row r="2028" spans="1:6" x14ac:dyDescent="0.35">
      <c r="A2028" s="1">
        <v>37</v>
      </c>
      <c r="B2028" s="1" t="s">
        <v>222</v>
      </c>
      <c r="C2028" s="218">
        <v>44910</v>
      </c>
      <c r="D2028" s="1">
        <v>41</v>
      </c>
      <c r="E2028" s="1">
        <v>2583</v>
      </c>
      <c r="F2028" s="62"/>
    </row>
    <row r="2029" spans="1:6" x14ac:dyDescent="0.35">
      <c r="A2029" s="1">
        <v>37</v>
      </c>
      <c r="B2029" s="1" t="s">
        <v>222</v>
      </c>
      <c r="C2029" s="218">
        <v>44911</v>
      </c>
      <c r="D2029" s="1">
        <v>41</v>
      </c>
      <c r="E2029" s="1">
        <v>2583</v>
      </c>
      <c r="F2029" s="62"/>
    </row>
    <row r="2030" spans="1:6" x14ac:dyDescent="0.35">
      <c r="A2030" s="1">
        <v>37</v>
      </c>
      <c r="B2030" s="1" t="s">
        <v>222</v>
      </c>
      <c r="C2030" s="218">
        <v>44912</v>
      </c>
      <c r="D2030" s="1">
        <v>29</v>
      </c>
      <c r="E2030" s="1">
        <v>1827</v>
      </c>
      <c r="F2030" s="62"/>
    </row>
    <row r="2031" spans="1:6" x14ac:dyDescent="0.35">
      <c r="A2031" s="1">
        <v>37</v>
      </c>
      <c r="B2031" s="1" t="s">
        <v>222</v>
      </c>
      <c r="C2031" s="218">
        <v>44913</v>
      </c>
      <c r="D2031" s="1">
        <v>31</v>
      </c>
      <c r="E2031" s="1">
        <v>1908</v>
      </c>
      <c r="F2031" s="62"/>
    </row>
    <row r="2032" spans="1:6" x14ac:dyDescent="0.35">
      <c r="A2032" s="1">
        <v>37</v>
      </c>
      <c r="B2032" s="1" t="s">
        <v>222</v>
      </c>
      <c r="C2032" s="218">
        <v>44914</v>
      </c>
      <c r="D2032" s="1">
        <v>40</v>
      </c>
      <c r="E2032" s="1">
        <v>2520</v>
      </c>
      <c r="F2032" s="62"/>
    </row>
    <row r="2033" spans="1:6" x14ac:dyDescent="0.35">
      <c r="A2033" s="1">
        <v>37</v>
      </c>
      <c r="B2033" s="1" t="s">
        <v>222</v>
      </c>
      <c r="C2033" s="218">
        <v>44915</v>
      </c>
      <c r="D2033" s="1">
        <v>43</v>
      </c>
      <c r="E2033" s="1">
        <v>2709</v>
      </c>
      <c r="F2033" s="62"/>
    </row>
    <row r="2034" spans="1:6" x14ac:dyDescent="0.35">
      <c r="A2034" s="1">
        <v>37</v>
      </c>
      <c r="B2034" s="1" t="s">
        <v>222</v>
      </c>
      <c r="C2034" s="218">
        <v>44916</v>
      </c>
      <c r="D2034" s="1">
        <v>98</v>
      </c>
      <c r="E2034" s="1">
        <v>6174</v>
      </c>
      <c r="F2034" s="62"/>
    </row>
    <row r="2035" spans="1:6" x14ac:dyDescent="0.35">
      <c r="A2035" s="1">
        <v>37</v>
      </c>
      <c r="B2035" s="1" t="s">
        <v>222</v>
      </c>
      <c r="C2035" s="218">
        <v>44917</v>
      </c>
      <c r="D2035" s="1">
        <v>45</v>
      </c>
      <c r="E2035" s="1">
        <v>2835</v>
      </c>
      <c r="F2035" s="62"/>
    </row>
    <row r="2036" spans="1:6" x14ac:dyDescent="0.35">
      <c r="A2036" s="1">
        <v>37</v>
      </c>
      <c r="B2036" s="1" t="s">
        <v>222</v>
      </c>
      <c r="C2036" s="218">
        <v>44918</v>
      </c>
      <c r="D2036" s="1">
        <v>43</v>
      </c>
      <c r="E2036" s="1">
        <v>2709</v>
      </c>
      <c r="F2036" s="62"/>
    </row>
    <row r="2037" spans="1:6" x14ac:dyDescent="0.35">
      <c r="A2037" s="1">
        <v>37</v>
      </c>
      <c r="B2037" s="1" t="s">
        <v>222</v>
      </c>
      <c r="C2037" s="218">
        <v>44919</v>
      </c>
      <c r="D2037" s="1">
        <v>85</v>
      </c>
      <c r="E2037" s="1">
        <v>5355</v>
      </c>
      <c r="F2037" s="62"/>
    </row>
    <row r="2038" spans="1:6" x14ac:dyDescent="0.35">
      <c r="A2038" s="1">
        <v>37</v>
      </c>
      <c r="B2038" s="1" t="s">
        <v>222</v>
      </c>
      <c r="C2038" s="218">
        <v>44920</v>
      </c>
      <c r="D2038" s="1">
        <v>47</v>
      </c>
      <c r="E2038" s="1">
        <v>2961</v>
      </c>
      <c r="F2038" s="62"/>
    </row>
    <row r="2039" spans="1:6" x14ac:dyDescent="0.35">
      <c r="A2039" s="1">
        <v>37</v>
      </c>
      <c r="B2039" s="1" t="s">
        <v>222</v>
      </c>
      <c r="C2039" s="218">
        <v>44921</v>
      </c>
      <c r="D2039" s="1">
        <v>46</v>
      </c>
      <c r="E2039" s="1">
        <v>2898</v>
      </c>
      <c r="F2039" s="62"/>
    </row>
    <row r="2040" spans="1:6" x14ac:dyDescent="0.35">
      <c r="A2040" s="1">
        <v>37</v>
      </c>
      <c r="B2040" s="1" t="s">
        <v>222</v>
      </c>
      <c r="C2040" s="218">
        <v>44922</v>
      </c>
      <c r="D2040" s="1">
        <v>62</v>
      </c>
      <c r="E2040" s="1">
        <v>3906</v>
      </c>
      <c r="F2040" s="62"/>
    </row>
    <row r="2041" spans="1:6" x14ac:dyDescent="0.35">
      <c r="A2041" s="1">
        <v>37</v>
      </c>
      <c r="B2041" s="1" t="s">
        <v>222</v>
      </c>
      <c r="C2041" s="218">
        <v>44923</v>
      </c>
      <c r="D2041" s="1">
        <v>46</v>
      </c>
      <c r="E2041" s="1">
        <v>2898</v>
      </c>
      <c r="F2041" s="62"/>
    </row>
    <row r="2042" spans="1:6" x14ac:dyDescent="0.35">
      <c r="A2042" s="1">
        <v>37</v>
      </c>
      <c r="B2042" s="1" t="s">
        <v>222</v>
      </c>
      <c r="C2042" s="218">
        <v>44924</v>
      </c>
      <c r="D2042" s="1">
        <v>51</v>
      </c>
      <c r="E2042" s="1">
        <v>3213</v>
      </c>
      <c r="F2042" s="62"/>
    </row>
    <row r="2043" spans="1:6" x14ac:dyDescent="0.35">
      <c r="A2043" s="1">
        <v>37</v>
      </c>
      <c r="B2043" s="1" t="s">
        <v>222</v>
      </c>
      <c r="C2043" s="218">
        <v>44925</v>
      </c>
      <c r="D2043" s="1">
        <v>12</v>
      </c>
      <c r="E2043" s="1">
        <v>756</v>
      </c>
      <c r="F2043" s="62"/>
    </row>
    <row r="2044" spans="1:6" x14ac:dyDescent="0.35">
      <c r="A2044" s="1">
        <v>37</v>
      </c>
      <c r="B2044" s="1" t="s">
        <v>222</v>
      </c>
      <c r="C2044" s="218">
        <v>44926</v>
      </c>
      <c r="D2044" s="1">
        <v>25</v>
      </c>
      <c r="E2044" s="1">
        <v>1575</v>
      </c>
      <c r="F2044" s="62"/>
    </row>
    <row r="2045" spans="1:6" x14ac:dyDescent="0.35">
      <c r="A2045" s="1">
        <v>37</v>
      </c>
      <c r="B2045" s="1" t="s">
        <v>222</v>
      </c>
      <c r="C2045" s="218">
        <v>44927</v>
      </c>
      <c r="D2045" s="1">
        <v>17</v>
      </c>
      <c r="E2045" s="1">
        <v>1071</v>
      </c>
      <c r="F2045" s="62"/>
    </row>
    <row r="2046" spans="1:6" x14ac:dyDescent="0.35">
      <c r="A2046" s="1">
        <v>37</v>
      </c>
      <c r="B2046" s="1" t="s">
        <v>222</v>
      </c>
      <c r="C2046" s="218">
        <v>44928</v>
      </c>
      <c r="D2046" s="1">
        <v>16</v>
      </c>
      <c r="E2046" s="1">
        <v>1008</v>
      </c>
      <c r="F2046" s="62"/>
    </row>
    <row r="2047" spans="1:6" x14ac:dyDescent="0.35">
      <c r="A2047" s="1">
        <v>37</v>
      </c>
      <c r="B2047" s="1" t="s">
        <v>222</v>
      </c>
      <c r="C2047" s="218">
        <v>44929</v>
      </c>
      <c r="D2047" s="1">
        <v>9</v>
      </c>
      <c r="E2047" s="1">
        <v>567</v>
      </c>
      <c r="F2047" s="62"/>
    </row>
    <row r="2048" spans="1:6" x14ac:dyDescent="0.35">
      <c r="A2048" s="1">
        <v>37</v>
      </c>
      <c r="B2048" s="1" t="s">
        <v>222</v>
      </c>
      <c r="C2048" s="218">
        <v>44930</v>
      </c>
      <c r="D2048" s="1">
        <v>28</v>
      </c>
      <c r="E2048" s="1">
        <v>1764</v>
      </c>
      <c r="F2048" s="62"/>
    </row>
    <row r="2049" spans="1:6" x14ac:dyDescent="0.35">
      <c r="A2049" s="1">
        <v>37</v>
      </c>
      <c r="B2049" s="1" t="s">
        <v>222</v>
      </c>
      <c r="C2049" s="218">
        <v>44931</v>
      </c>
      <c r="D2049" s="1">
        <v>37</v>
      </c>
      <c r="E2049" s="1">
        <v>2331</v>
      </c>
      <c r="F2049" s="62"/>
    </row>
    <row r="2050" spans="1:6" x14ac:dyDescent="0.35">
      <c r="A2050" s="1">
        <v>37</v>
      </c>
      <c r="B2050" s="1" t="s">
        <v>222</v>
      </c>
      <c r="C2050" s="218">
        <v>44932</v>
      </c>
      <c r="D2050" s="1">
        <v>42</v>
      </c>
      <c r="E2050" s="1">
        <v>2646</v>
      </c>
      <c r="F2050" s="62"/>
    </row>
    <row r="2051" spans="1:6" x14ac:dyDescent="0.35">
      <c r="A2051" s="1">
        <v>37</v>
      </c>
      <c r="B2051" s="1" t="s">
        <v>222</v>
      </c>
      <c r="C2051" s="218">
        <v>44933</v>
      </c>
      <c r="D2051" s="1">
        <v>30</v>
      </c>
      <c r="E2051" s="1">
        <v>1890</v>
      </c>
      <c r="F2051" s="62"/>
    </row>
    <row r="2052" spans="1:6" x14ac:dyDescent="0.35">
      <c r="A2052" s="1">
        <v>37</v>
      </c>
      <c r="B2052" s="1" t="s">
        <v>222</v>
      </c>
      <c r="C2052" s="218">
        <v>44934</v>
      </c>
      <c r="D2052" s="1">
        <v>16</v>
      </c>
      <c r="E2052" s="1">
        <v>1008</v>
      </c>
      <c r="F2052" s="62"/>
    </row>
    <row r="2053" spans="1:6" x14ac:dyDescent="0.35">
      <c r="A2053" s="1">
        <v>37</v>
      </c>
      <c r="B2053" s="1" t="s">
        <v>222</v>
      </c>
      <c r="C2053" s="218">
        <v>44935</v>
      </c>
      <c r="D2053" s="1">
        <v>9</v>
      </c>
      <c r="E2053" s="1">
        <v>567</v>
      </c>
      <c r="F2053" s="62"/>
    </row>
    <row r="2054" spans="1:6" x14ac:dyDescent="0.35">
      <c r="A2054" s="1">
        <v>37</v>
      </c>
      <c r="B2054" s="1" t="s">
        <v>222</v>
      </c>
      <c r="C2054" s="218">
        <v>44936</v>
      </c>
      <c r="D2054" s="1">
        <v>8</v>
      </c>
      <c r="E2054" s="1">
        <v>504</v>
      </c>
      <c r="F2054" s="62"/>
    </row>
    <row r="2055" spans="1:6" x14ac:dyDescent="0.35">
      <c r="A2055" s="1">
        <v>37</v>
      </c>
      <c r="B2055" s="1" t="s">
        <v>222</v>
      </c>
      <c r="C2055" s="218">
        <v>44937</v>
      </c>
      <c r="D2055" s="1">
        <v>7</v>
      </c>
      <c r="E2055" s="1">
        <v>441</v>
      </c>
      <c r="F2055" s="62"/>
    </row>
    <row r="2056" spans="1:6" x14ac:dyDescent="0.35">
      <c r="A2056" s="1">
        <v>37</v>
      </c>
      <c r="B2056" s="1" t="s">
        <v>222</v>
      </c>
      <c r="C2056" s="218">
        <v>44938</v>
      </c>
      <c r="D2056" s="1">
        <v>15</v>
      </c>
      <c r="E2056" s="1">
        <v>945</v>
      </c>
      <c r="F2056" s="62"/>
    </row>
    <row r="2057" spans="1:6" x14ac:dyDescent="0.35">
      <c r="A2057" s="1">
        <v>37</v>
      </c>
      <c r="B2057" s="1" t="s">
        <v>222</v>
      </c>
      <c r="C2057" s="218">
        <v>44939</v>
      </c>
      <c r="D2057" s="1">
        <v>30</v>
      </c>
      <c r="E2057" s="1">
        <v>1890</v>
      </c>
      <c r="F2057" s="62"/>
    </row>
    <row r="2058" spans="1:6" x14ac:dyDescent="0.35">
      <c r="A2058" s="1">
        <v>37</v>
      </c>
      <c r="B2058" s="1" t="s">
        <v>222</v>
      </c>
      <c r="C2058" s="218">
        <v>44940</v>
      </c>
      <c r="D2058" s="1">
        <v>38</v>
      </c>
      <c r="E2058" s="1">
        <v>2394</v>
      </c>
      <c r="F2058" s="62"/>
    </row>
    <row r="2059" spans="1:6" x14ac:dyDescent="0.35">
      <c r="A2059" s="1">
        <v>37</v>
      </c>
      <c r="B2059" s="1" t="s">
        <v>222</v>
      </c>
      <c r="C2059" s="218">
        <v>44941</v>
      </c>
      <c r="D2059" s="1">
        <v>8</v>
      </c>
      <c r="E2059" s="1">
        <v>504</v>
      </c>
      <c r="F2059" s="62"/>
    </row>
    <row r="2060" spans="1:6" x14ac:dyDescent="0.35">
      <c r="A2060" s="1">
        <v>37</v>
      </c>
      <c r="B2060" s="1" t="s">
        <v>222</v>
      </c>
      <c r="C2060" s="218">
        <v>44942</v>
      </c>
      <c r="D2060" s="1">
        <v>37</v>
      </c>
      <c r="E2060" s="1">
        <v>2331</v>
      </c>
      <c r="F2060" s="62"/>
    </row>
    <row r="2061" spans="1:6" x14ac:dyDescent="0.35">
      <c r="A2061" s="1">
        <v>37</v>
      </c>
      <c r="B2061" s="1" t="s">
        <v>222</v>
      </c>
      <c r="C2061" s="218">
        <v>44943</v>
      </c>
      <c r="D2061" s="1">
        <v>33</v>
      </c>
      <c r="E2061" s="1">
        <v>2079</v>
      </c>
      <c r="F2061" s="62"/>
    </row>
    <row r="2062" spans="1:6" x14ac:dyDescent="0.35">
      <c r="A2062" s="1">
        <v>37</v>
      </c>
      <c r="B2062" s="1" t="s">
        <v>222</v>
      </c>
      <c r="C2062" s="218">
        <v>44944</v>
      </c>
      <c r="D2062" s="1">
        <v>31</v>
      </c>
      <c r="E2062" s="1">
        <v>1953</v>
      </c>
      <c r="F2062" s="62"/>
    </row>
    <row r="2063" spans="1:6" x14ac:dyDescent="0.35">
      <c r="A2063" s="1">
        <v>37</v>
      </c>
      <c r="B2063" s="1" t="s">
        <v>222</v>
      </c>
      <c r="C2063" s="218">
        <v>44945</v>
      </c>
      <c r="D2063" s="1">
        <v>29</v>
      </c>
      <c r="E2063" s="1">
        <v>1827</v>
      </c>
      <c r="F2063" s="62"/>
    </row>
    <row r="2064" spans="1:6" x14ac:dyDescent="0.35">
      <c r="A2064" s="1">
        <v>37</v>
      </c>
      <c r="B2064" s="1" t="s">
        <v>222</v>
      </c>
      <c r="C2064" s="218">
        <v>44946</v>
      </c>
      <c r="D2064" s="1">
        <v>16</v>
      </c>
      <c r="E2064" s="1">
        <v>1008</v>
      </c>
      <c r="F2064" s="62"/>
    </row>
    <row r="2065" spans="1:6" x14ac:dyDescent="0.35">
      <c r="A2065" s="1">
        <v>37</v>
      </c>
      <c r="B2065" s="1" t="s">
        <v>222</v>
      </c>
      <c r="C2065" s="218">
        <v>44947</v>
      </c>
      <c r="D2065" s="1">
        <v>27</v>
      </c>
      <c r="E2065" s="1">
        <v>1701</v>
      </c>
      <c r="F2065" s="62"/>
    </row>
    <row r="2066" spans="1:6" x14ac:dyDescent="0.35">
      <c r="A2066" s="1">
        <v>37</v>
      </c>
      <c r="B2066" s="1" t="s">
        <v>222</v>
      </c>
      <c r="C2066" s="218">
        <v>44948</v>
      </c>
      <c r="D2066" s="1">
        <v>31</v>
      </c>
      <c r="E2066" s="1">
        <v>1953</v>
      </c>
      <c r="F2066" s="62"/>
    </row>
    <row r="2067" spans="1:6" x14ac:dyDescent="0.35">
      <c r="A2067" s="1">
        <v>37</v>
      </c>
      <c r="B2067" s="1" t="s">
        <v>222</v>
      </c>
      <c r="C2067" s="218">
        <v>44949</v>
      </c>
      <c r="D2067" s="1">
        <v>29</v>
      </c>
      <c r="E2067" s="1">
        <v>1827</v>
      </c>
      <c r="F2067" s="62"/>
    </row>
    <row r="2068" spans="1:6" x14ac:dyDescent="0.35">
      <c r="A2068" s="1">
        <v>37</v>
      </c>
      <c r="B2068" s="1" t="s">
        <v>222</v>
      </c>
      <c r="C2068" s="218">
        <v>44950</v>
      </c>
      <c r="D2068" s="1">
        <v>30</v>
      </c>
      <c r="E2068" s="1">
        <v>1890</v>
      </c>
      <c r="F2068" s="62"/>
    </row>
    <row r="2069" spans="1:6" x14ac:dyDescent="0.35">
      <c r="A2069" s="1">
        <v>37</v>
      </c>
      <c r="B2069" s="1" t="s">
        <v>222</v>
      </c>
      <c r="C2069" s="218">
        <v>44951</v>
      </c>
      <c r="D2069" s="1">
        <v>29</v>
      </c>
      <c r="E2069" s="1">
        <v>1827</v>
      </c>
      <c r="F2069" s="62"/>
    </row>
    <row r="2070" spans="1:6" x14ac:dyDescent="0.35">
      <c r="A2070" s="1">
        <v>37</v>
      </c>
      <c r="B2070" s="1" t="s">
        <v>222</v>
      </c>
      <c r="C2070" s="218">
        <v>44952</v>
      </c>
      <c r="D2070" s="1">
        <v>32</v>
      </c>
      <c r="E2070" s="1">
        <v>2016</v>
      </c>
      <c r="F2070" s="62"/>
    </row>
    <row r="2071" spans="1:6" x14ac:dyDescent="0.35">
      <c r="A2071" s="1">
        <v>37</v>
      </c>
      <c r="B2071" s="1" t="s">
        <v>222</v>
      </c>
      <c r="C2071" s="218">
        <v>44953</v>
      </c>
      <c r="D2071" s="1">
        <v>31</v>
      </c>
      <c r="E2071" s="1">
        <v>1953</v>
      </c>
      <c r="F2071" s="62"/>
    </row>
    <row r="2072" spans="1:6" x14ac:dyDescent="0.35">
      <c r="A2072" s="1">
        <v>37</v>
      </c>
      <c r="B2072" s="1" t="s">
        <v>222</v>
      </c>
      <c r="C2072" s="218">
        <v>44954</v>
      </c>
      <c r="D2072" s="1">
        <v>36</v>
      </c>
      <c r="E2072" s="1">
        <v>2268</v>
      </c>
      <c r="F2072" s="62"/>
    </row>
    <row r="2073" spans="1:6" x14ac:dyDescent="0.35">
      <c r="A2073" s="1">
        <v>37</v>
      </c>
      <c r="B2073" s="1" t="s">
        <v>222</v>
      </c>
      <c r="C2073" s="218">
        <v>44955</v>
      </c>
      <c r="D2073" s="1">
        <v>36</v>
      </c>
      <c r="E2073" s="1">
        <v>2268</v>
      </c>
      <c r="F2073" s="62"/>
    </row>
    <row r="2074" spans="1:6" x14ac:dyDescent="0.35">
      <c r="A2074" s="1">
        <v>37</v>
      </c>
      <c r="B2074" s="1" t="s">
        <v>222</v>
      </c>
      <c r="C2074" s="218">
        <v>44956</v>
      </c>
      <c r="D2074" s="1">
        <v>23</v>
      </c>
      <c r="E2074" s="1">
        <v>1449</v>
      </c>
      <c r="F2074" s="62"/>
    </row>
    <row r="2075" spans="1:6" x14ac:dyDescent="0.35">
      <c r="A2075" s="1">
        <v>38</v>
      </c>
      <c r="B2075" s="1" t="s">
        <v>223</v>
      </c>
      <c r="C2075" s="218">
        <v>44880</v>
      </c>
      <c r="D2075" s="1">
        <v>7</v>
      </c>
      <c r="E2075" s="1">
        <v>576</v>
      </c>
      <c r="F2075" s="62"/>
    </row>
    <row r="2076" spans="1:6" x14ac:dyDescent="0.35">
      <c r="A2076" s="1">
        <v>38</v>
      </c>
      <c r="B2076" s="1" t="s">
        <v>223</v>
      </c>
      <c r="C2076" s="218">
        <v>44881</v>
      </c>
      <c r="D2076" s="1">
        <v>8</v>
      </c>
      <c r="E2076" s="1">
        <v>504</v>
      </c>
      <c r="F2076" s="62"/>
    </row>
    <row r="2077" spans="1:6" x14ac:dyDescent="0.35">
      <c r="A2077" s="1">
        <v>38</v>
      </c>
      <c r="B2077" s="1" t="s">
        <v>223</v>
      </c>
      <c r="C2077" s="218">
        <v>44882</v>
      </c>
      <c r="D2077" s="1">
        <v>8</v>
      </c>
      <c r="E2077" s="1">
        <v>504</v>
      </c>
      <c r="F2077" s="62"/>
    </row>
    <row r="2078" spans="1:6" x14ac:dyDescent="0.35">
      <c r="A2078" s="1">
        <v>38</v>
      </c>
      <c r="B2078" s="1" t="s">
        <v>223</v>
      </c>
      <c r="C2078" s="218">
        <v>44883</v>
      </c>
      <c r="D2078" s="1">
        <v>7</v>
      </c>
      <c r="E2078" s="1">
        <v>441</v>
      </c>
      <c r="F2078" s="62"/>
    </row>
    <row r="2079" spans="1:6" x14ac:dyDescent="0.35">
      <c r="A2079" s="1">
        <v>38</v>
      </c>
      <c r="B2079" s="1" t="s">
        <v>223</v>
      </c>
      <c r="C2079" s="218">
        <v>44884</v>
      </c>
      <c r="D2079" s="1">
        <v>8</v>
      </c>
      <c r="E2079" s="1">
        <v>504</v>
      </c>
      <c r="F2079" s="62"/>
    </row>
    <row r="2080" spans="1:6" x14ac:dyDescent="0.35">
      <c r="A2080" s="1">
        <v>38</v>
      </c>
      <c r="B2080" s="1" t="s">
        <v>223</v>
      </c>
      <c r="C2080" s="218">
        <v>44886</v>
      </c>
      <c r="D2080" s="1">
        <v>4</v>
      </c>
      <c r="E2080" s="1">
        <v>252</v>
      </c>
      <c r="F2080" s="62"/>
    </row>
    <row r="2081" spans="1:6" x14ac:dyDescent="0.35">
      <c r="A2081" s="1">
        <v>38</v>
      </c>
      <c r="B2081" s="1" t="s">
        <v>223</v>
      </c>
      <c r="C2081" s="218">
        <v>44887</v>
      </c>
      <c r="D2081" s="1">
        <v>3</v>
      </c>
      <c r="E2081" s="1">
        <v>225</v>
      </c>
      <c r="F2081" s="62"/>
    </row>
    <row r="2082" spans="1:6" x14ac:dyDescent="0.35">
      <c r="A2082" s="1">
        <v>38</v>
      </c>
      <c r="B2082" s="1" t="s">
        <v>223</v>
      </c>
      <c r="C2082" s="218">
        <v>44888</v>
      </c>
      <c r="D2082" s="1">
        <v>4</v>
      </c>
      <c r="E2082" s="1">
        <v>252</v>
      </c>
      <c r="F2082" s="62"/>
    </row>
    <row r="2083" spans="1:6" x14ac:dyDescent="0.35">
      <c r="A2083" s="1">
        <v>38</v>
      </c>
      <c r="B2083" s="1" t="s">
        <v>223</v>
      </c>
      <c r="C2083" s="218">
        <v>44889</v>
      </c>
      <c r="D2083" s="1">
        <v>8</v>
      </c>
      <c r="E2083" s="1">
        <v>504</v>
      </c>
      <c r="F2083" s="62"/>
    </row>
    <row r="2084" spans="1:6" x14ac:dyDescent="0.35">
      <c r="A2084" s="1">
        <v>38</v>
      </c>
      <c r="B2084" s="1" t="s">
        <v>223</v>
      </c>
      <c r="C2084" s="218">
        <v>44890</v>
      </c>
      <c r="D2084" s="1">
        <v>17</v>
      </c>
      <c r="E2084" s="1">
        <v>1071</v>
      </c>
      <c r="F2084" s="62"/>
    </row>
    <row r="2085" spans="1:6" x14ac:dyDescent="0.35">
      <c r="A2085" s="1">
        <v>38</v>
      </c>
      <c r="B2085" s="1" t="s">
        <v>223</v>
      </c>
      <c r="C2085" s="218">
        <v>44891</v>
      </c>
      <c r="D2085" s="1">
        <v>6</v>
      </c>
      <c r="E2085" s="1">
        <v>549</v>
      </c>
      <c r="F2085" s="62"/>
    </row>
    <row r="2086" spans="1:6" x14ac:dyDescent="0.35">
      <c r="A2086" s="1">
        <v>38</v>
      </c>
      <c r="B2086" s="1" t="s">
        <v>223</v>
      </c>
      <c r="C2086" s="218">
        <v>44892</v>
      </c>
      <c r="D2086" s="1">
        <v>8</v>
      </c>
      <c r="E2086" s="1">
        <v>504</v>
      </c>
      <c r="F2086" s="62"/>
    </row>
    <row r="2087" spans="1:6" x14ac:dyDescent="0.35">
      <c r="A2087" s="1">
        <v>38</v>
      </c>
      <c r="B2087" s="1" t="s">
        <v>223</v>
      </c>
      <c r="C2087" s="218">
        <v>44893</v>
      </c>
      <c r="D2087" s="1">
        <v>8</v>
      </c>
      <c r="E2087" s="1">
        <v>504</v>
      </c>
      <c r="F2087" s="62"/>
    </row>
    <row r="2088" spans="1:6" x14ac:dyDescent="0.35">
      <c r="A2088" s="1">
        <v>38</v>
      </c>
      <c r="B2088" s="1" t="s">
        <v>223</v>
      </c>
      <c r="C2088" s="218">
        <v>44894</v>
      </c>
      <c r="D2088" s="1">
        <v>8</v>
      </c>
      <c r="E2088" s="1">
        <v>504</v>
      </c>
      <c r="F2088" s="62"/>
    </row>
    <row r="2089" spans="1:6" x14ac:dyDescent="0.35">
      <c r="A2089" s="1">
        <v>38</v>
      </c>
      <c r="B2089" s="1" t="s">
        <v>223</v>
      </c>
      <c r="C2089" s="218">
        <v>44895</v>
      </c>
      <c r="D2089" s="1">
        <v>8</v>
      </c>
      <c r="E2089" s="1">
        <v>504</v>
      </c>
      <c r="F2089" s="62"/>
    </row>
    <row r="2090" spans="1:6" x14ac:dyDescent="0.35">
      <c r="A2090" s="1">
        <v>38</v>
      </c>
      <c r="B2090" s="1" t="s">
        <v>223</v>
      </c>
      <c r="C2090" s="218">
        <v>44896</v>
      </c>
      <c r="D2090" s="1">
        <v>7</v>
      </c>
      <c r="E2090" s="1">
        <v>576</v>
      </c>
      <c r="F2090" s="62"/>
    </row>
    <row r="2091" spans="1:6" x14ac:dyDescent="0.35">
      <c r="A2091" s="1">
        <v>38</v>
      </c>
      <c r="B2091" s="1" t="s">
        <v>223</v>
      </c>
      <c r="C2091" s="218">
        <v>44897</v>
      </c>
      <c r="D2091" s="1">
        <v>8</v>
      </c>
      <c r="E2091" s="1">
        <v>540</v>
      </c>
      <c r="F2091" s="62"/>
    </row>
    <row r="2092" spans="1:6" x14ac:dyDescent="0.35">
      <c r="A2092" s="1">
        <v>38</v>
      </c>
      <c r="B2092" s="1" t="s">
        <v>223</v>
      </c>
      <c r="C2092" s="218">
        <v>44898</v>
      </c>
      <c r="D2092" s="1">
        <v>8</v>
      </c>
      <c r="E2092" s="1">
        <v>504</v>
      </c>
      <c r="F2092" s="62"/>
    </row>
    <row r="2093" spans="1:6" x14ac:dyDescent="0.35">
      <c r="A2093" s="1">
        <v>38</v>
      </c>
      <c r="B2093" s="1" t="s">
        <v>223</v>
      </c>
      <c r="C2093" s="218">
        <v>44899</v>
      </c>
      <c r="D2093" s="1">
        <v>8</v>
      </c>
      <c r="E2093" s="1">
        <v>540</v>
      </c>
      <c r="F2093" s="62"/>
    </row>
    <row r="2094" spans="1:6" x14ac:dyDescent="0.35">
      <c r="A2094" s="1">
        <v>38</v>
      </c>
      <c r="B2094" s="1" t="s">
        <v>223</v>
      </c>
      <c r="C2094" s="218">
        <v>44900</v>
      </c>
      <c r="D2094" s="1">
        <v>8</v>
      </c>
      <c r="E2094" s="1">
        <v>504</v>
      </c>
      <c r="F2094" s="62"/>
    </row>
    <row r="2095" spans="1:6" x14ac:dyDescent="0.35">
      <c r="A2095" s="1">
        <v>38</v>
      </c>
      <c r="B2095" s="1" t="s">
        <v>223</v>
      </c>
      <c r="C2095" s="218">
        <v>44901</v>
      </c>
      <c r="D2095" s="1">
        <v>4</v>
      </c>
      <c r="E2095" s="1">
        <v>288</v>
      </c>
      <c r="F2095" s="62"/>
    </row>
    <row r="2096" spans="1:6" x14ac:dyDescent="0.35">
      <c r="A2096" s="1">
        <v>38</v>
      </c>
      <c r="B2096" s="1" t="s">
        <v>223</v>
      </c>
      <c r="C2096" s="218">
        <v>44902</v>
      </c>
      <c r="D2096" s="1">
        <v>2</v>
      </c>
      <c r="E2096" s="1">
        <v>261</v>
      </c>
      <c r="F2096" s="62"/>
    </row>
    <row r="2097" spans="1:6" x14ac:dyDescent="0.35">
      <c r="A2097" s="1">
        <v>38</v>
      </c>
      <c r="B2097" s="1" t="s">
        <v>223</v>
      </c>
      <c r="C2097" s="218">
        <v>44903</v>
      </c>
      <c r="D2097" s="1">
        <v>8</v>
      </c>
      <c r="E2097" s="1">
        <v>540</v>
      </c>
      <c r="F2097" s="62"/>
    </row>
    <row r="2098" spans="1:6" x14ac:dyDescent="0.35">
      <c r="A2098" s="1">
        <v>38</v>
      </c>
      <c r="B2098" s="1" t="s">
        <v>223</v>
      </c>
      <c r="C2098" s="218">
        <v>44904</v>
      </c>
      <c r="D2098" s="1">
        <v>5</v>
      </c>
      <c r="E2098" s="1">
        <v>315</v>
      </c>
      <c r="F2098" s="62"/>
    </row>
    <row r="2099" spans="1:6" x14ac:dyDescent="0.35">
      <c r="A2099" s="1">
        <v>38</v>
      </c>
      <c r="B2099" s="1" t="s">
        <v>223</v>
      </c>
      <c r="C2099" s="218">
        <v>44905</v>
      </c>
      <c r="D2099" s="1">
        <v>5</v>
      </c>
      <c r="E2099" s="1">
        <v>315</v>
      </c>
      <c r="F2099" s="62"/>
    </row>
    <row r="2100" spans="1:6" x14ac:dyDescent="0.35">
      <c r="A2100" s="1">
        <v>38</v>
      </c>
      <c r="B2100" s="1" t="s">
        <v>223</v>
      </c>
      <c r="C2100" s="218">
        <v>44906</v>
      </c>
      <c r="D2100" s="1">
        <v>3</v>
      </c>
      <c r="E2100" s="1">
        <v>324</v>
      </c>
      <c r="F2100" s="62"/>
    </row>
    <row r="2101" spans="1:6" x14ac:dyDescent="0.35">
      <c r="A2101" s="1">
        <v>38</v>
      </c>
      <c r="B2101" s="1" t="s">
        <v>223</v>
      </c>
      <c r="C2101" s="218">
        <v>44907</v>
      </c>
      <c r="D2101" s="1">
        <v>8</v>
      </c>
      <c r="E2101" s="1">
        <v>504</v>
      </c>
      <c r="F2101" s="62"/>
    </row>
    <row r="2102" spans="1:6" x14ac:dyDescent="0.35">
      <c r="A2102" s="1">
        <v>38</v>
      </c>
      <c r="B2102" s="1" t="s">
        <v>223</v>
      </c>
      <c r="C2102" s="218">
        <v>44908</v>
      </c>
      <c r="D2102" s="1">
        <v>5</v>
      </c>
      <c r="E2102" s="1">
        <v>315</v>
      </c>
      <c r="F2102" s="62"/>
    </row>
    <row r="2103" spans="1:6" x14ac:dyDescent="0.35">
      <c r="A2103" s="1">
        <v>38</v>
      </c>
      <c r="B2103" s="1" t="s">
        <v>223</v>
      </c>
      <c r="C2103" s="218">
        <v>44909</v>
      </c>
      <c r="D2103" s="1">
        <v>5</v>
      </c>
      <c r="E2103" s="1">
        <v>315</v>
      </c>
      <c r="F2103" s="62"/>
    </row>
    <row r="2104" spans="1:6" x14ac:dyDescent="0.35">
      <c r="A2104" s="1">
        <v>38</v>
      </c>
      <c r="B2104" s="1" t="s">
        <v>223</v>
      </c>
      <c r="C2104" s="218">
        <v>44910</v>
      </c>
      <c r="D2104" s="1">
        <v>4</v>
      </c>
      <c r="E2104" s="1">
        <v>324</v>
      </c>
      <c r="F2104" s="62"/>
    </row>
    <row r="2105" spans="1:6" x14ac:dyDescent="0.35">
      <c r="A2105" s="1">
        <v>38</v>
      </c>
      <c r="B2105" s="1" t="s">
        <v>223</v>
      </c>
      <c r="C2105" s="218">
        <v>44911</v>
      </c>
      <c r="D2105" s="1">
        <v>7</v>
      </c>
      <c r="E2105" s="1">
        <v>477</v>
      </c>
      <c r="F2105" s="62"/>
    </row>
    <row r="2106" spans="1:6" x14ac:dyDescent="0.35">
      <c r="A2106" s="1">
        <v>38</v>
      </c>
      <c r="B2106" s="1" t="s">
        <v>223</v>
      </c>
      <c r="C2106" s="218">
        <v>44912</v>
      </c>
      <c r="D2106" s="1">
        <v>5</v>
      </c>
      <c r="E2106" s="1">
        <v>315</v>
      </c>
      <c r="F2106" s="62"/>
    </row>
    <row r="2107" spans="1:6" x14ac:dyDescent="0.35">
      <c r="A2107" s="1">
        <v>38</v>
      </c>
      <c r="B2107" s="1" t="s">
        <v>223</v>
      </c>
      <c r="C2107" s="218">
        <v>44913</v>
      </c>
      <c r="D2107" s="1">
        <v>5</v>
      </c>
      <c r="E2107" s="1">
        <v>351</v>
      </c>
      <c r="F2107" s="62"/>
    </row>
    <row r="2108" spans="1:6" x14ac:dyDescent="0.35">
      <c r="A2108" s="1">
        <v>38</v>
      </c>
      <c r="B2108" s="1" t="s">
        <v>223</v>
      </c>
      <c r="C2108" s="218">
        <v>44914</v>
      </c>
      <c r="D2108" s="1">
        <v>3</v>
      </c>
      <c r="E2108" s="1">
        <v>324</v>
      </c>
      <c r="F2108" s="62"/>
    </row>
    <row r="2109" spans="1:6" x14ac:dyDescent="0.35">
      <c r="A2109" s="1">
        <v>38</v>
      </c>
      <c r="B2109" s="1" t="s">
        <v>223</v>
      </c>
      <c r="C2109" s="218">
        <v>44915</v>
      </c>
      <c r="D2109" s="1">
        <v>7</v>
      </c>
      <c r="E2109" s="1">
        <v>441</v>
      </c>
      <c r="F2109" s="62"/>
    </row>
    <row r="2110" spans="1:6" x14ac:dyDescent="0.35">
      <c r="A2110" s="1">
        <v>38</v>
      </c>
      <c r="B2110" s="1" t="s">
        <v>223</v>
      </c>
      <c r="C2110" s="218">
        <v>44916</v>
      </c>
      <c r="D2110" s="1">
        <v>1</v>
      </c>
      <c r="E2110" s="1">
        <v>63</v>
      </c>
      <c r="F2110" s="62"/>
    </row>
    <row r="2111" spans="1:6" x14ac:dyDescent="0.35">
      <c r="A2111" s="1">
        <v>38</v>
      </c>
      <c r="B2111" s="1" t="s">
        <v>223</v>
      </c>
      <c r="C2111" s="218">
        <v>44917</v>
      </c>
      <c r="D2111" s="1">
        <v>5</v>
      </c>
      <c r="E2111" s="1">
        <v>315</v>
      </c>
      <c r="F2111" s="62"/>
    </row>
    <row r="2112" spans="1:6" x14ac:dyDescent="0.35">
      <c r="A2112" s="1">
        <v>38</v>
      </c>
      <c r="B2112" s="1" t="s">
        <v>223</v>
      </c>
      <c r="C2112" s="218">
        <v>44918</v>
      </c>
      <c r="D2112" s="1">
        <v>2</v>
      </c>
      <c r="E2112" s="1">
        <v>126</v>
      </c>
      <c r="F2112" s="62"/>
    </row>
    <row r="2113" spans="1:6" x14ac:dyDescent="0.35">
      <c r="A2113" s="1">
        <v>38</v>
      </c>
      <c r="B2113" s="1" t="s">
        <v>223</v>
      </c>
      <c r="C2113" s="218">
        <v>44919</v>
      </c>
      <c r="D2113" s="1">
        <v>2</v>
      </c>
      <c r="E2113" s="1">
        <v>126</v>
      </c>
      <c r="F2113" s="62"/>
    </row>
    <row r="2114" spans="1:6" x14ac:dyDescent="0.35">
      <c r="A2114" s="1">
        <v>38</v>
      </c>
      <c r="B2114" s="1" t="s">
        <v>223</v>
      </c>
      <c r="C2114" s="218">
        <v>44920</v>
      </c>
      <c r="D2114" s="1">
        <v>6</v>
      </c>
      <c r="E2114" s="1">
        <v>378</v>
      </c>
      <c r="F2114" s="62"/>
    </row>
    <row r="2115" spans="1:6" x14ac:dyDescent="0.35">
      <c r="A2115" s="1">
        <v>38</v>
      </c>
      <c r="B2115" s="1" t="s">
        <v>223</v>
      </c>
      <c r="C2115" s="218">
        <v>44921</v>
      </c>
      <c r="D2115" s="1">
        <v>6</v>
      </c>
      <c r="E2115" s="1">
        <v>378</v>
      </c>
      <c r="F2115" s="62"/>
    </row>
    <row r="2116" spans="1:6" x14ac:dyDescent="0.35">
      <c r="A2116" s="1">
        <v>38</v>
      </c>
      <c r="B2116" s="1" t="s">
        <v>223</v>
      </c>
      <c r="C2116" s="218">
        <v>44922</v>
      </c>
      <c r="D2116" s="1">
        <v>5</v>
      </c>
      <c r="E2116" s="1">
        <v>315</v>
      </c>
      <c r="F2116" s="62"/>
    </row>
    <row r="2117" spans="1:6" x14ac:dyDescent="0.35">
      <c r="A2117" s="1">
        <v>38</v>
      </c>
      <c r="B2117" s="1" t="s">
        <v>223</v>
      </c>
      <c r="C2117" s="218">
        <v>44923</v>
      </c>
      <c r="D2117" s="1">
        <v>3</v>
      </c>
      <c r="E2117" s="1">
        <v>189</v>
      </c>
      <c r="F2117" s="62"/>
    </row>
    <row r="2118" spans="1:6" x14ac:dyDescent="0.35">
      <c r="A2118" s="1">
        <v>38</v>
      </c>
      <c r="B2118" s="1" t="s">
        <v>223</v>
      </c>
      <c r="C2118" s="218">
        <v>44924</v>
      </c>
      <c r="D2118" s="1">
        <v>4</v>
      </c>
      <c r="E2118" s="1">
        <v>387</v>
      </c>
      <c r="F2118" s="62"/>
    </row>
    <row r="2119" spans="1:6" x14ac:dyDescent="0.35">
      <c r="A2119" s="1">
        <v>38</v>
      </c>
      <c r="B2119" s="1" t="s">
        <v>223</v>
      </c>
      <c r="C2119" s="218">
        <v>44927</v>
      </c>
      <c r="D2119" s="1">
        <v>4</v>
      </c>
      <c r="E2119" s="1">
        <v>252</v>
      </c>
      <c r="F2119" s="62"/>
    </row>
    <row r="2120" spans="1:6" x14ac:dyDescent="0.35">
      <c r="A2120" s="1">
        <v>38</v>
      </c>
      <c r="B2120" s="1" t="s">
        <v>223</v>
      </c>
      <c r="C2120" s="218">
        <v>44929</v>
      </c>
      <c r="D2120" s="1">
        <v>8</v>
      </c>
      <c r="E2120" s="1">
        <v>504</v>
      </c>
      <c r="F2120" s="62"/>
    </row>
    <row r="2121" spans="1:6" x14ac:dyDescent="0.35">
      <c r="A2121" s="1">
        <v>38</v>
      </c>
      <c r="B2121" s="1" t="s">
        <v>223</v>
      </c>
      <c r="C2121" s="218">
        <v>44930</v>
      </c>
      <c r="D2121" s="1">
        <v>4</v>
      </c>
      <c r="E2121" s="1">
        <v>252</v>
      </c>
      <c r="F2121" s="62"/>
    </row>
    <row r="2122" spans="1:6" x14ac:dyDescent="0.35">
      <c r="A2122" s="1">
        <v>38</v>
      </c>
      <c r="B2122" s="1" t="s">
        <v>223</v>
      </c>
      <c r="C2122" s="218">
        <v>44931</v>
      </c>
      <c r="D2122" s="1">
        <v>7</v>
      </c>
      <c r="E2122" s="1">
        <v>441</v>
      </c>
      <c r="F2122" s="62"/>
    </row>
    <row r="2123" spans="1:6" x14ac:dyDescent="0.35">
      <c r="A2123" s="1">
        <v>38</v>
      </c>
      <c r="B2123" s="1" t="s">
        <v>223</v>
      </c>
      <c r="C2123" s="218">
        <v>44932</v>
      </c>
      <c r="D2123" s="1">
        <v>5</v>
      </c>
      <c r="E2123" s="1">
        <v>315</v>
      </c>
      <c r="F2123" s="62"/>
    </row>
    <row r="2124" spans="1:6" x14ac:dyDescent="0.35">
      <c r="A2124" s="1">
        <v>38</v>
      </c>
      <c r="B2124" s="1" t="s">
        <v>223</v>
      </c>
      <c r="C2124" s="218">
        <v>44933</v>
      </c>
      <c r="D2124" s="1">
        <v>4</v>
      </c>
      <c r="E2124" s="1">
        <v>252</v>
      </c>
      <c r="F2124" s="62"/>
    </row>
    <row r="2125" spans="1:6" x14ac:dyDescent="0.35">
      <c r="A2125" s="1">
        <v>38</v>
      </c>
      <c r="B2125" s="1" t="s">
        <v>223</v>
      </c>
      <c r="C2125" s="218">
        <v>44934</v>
      </c>
      <c r="D2125" s="1">
        <v>7</v>
      </c>
      <c r="E2125" s="1">
        <v>441</v>
      </c>
      <c r="F2125" s="62"/>
    </row>
    <row r="2126" spans="1:6" x14ac:dyDescent="0.35">
      <c r="A2126" s="1">
        <v>38</v>
      </c>
      <c r="B2126" s="1" t="s">
        <v>223</v>
      </c>
      <c r="C2126" s="218">
        <v>44935</v>
      </c>
      <c r="D2126" s="1">
        <v>4</v>
      </c>
      <c r="E2126" s="1">
        <v>252</v>
      </c>
      <c r="F2126" s="62"/>
    </row>
    <row r="2127" spans="1:6" x14ac:dyDescent="0.35">
      <c r="A2127" s="1">
        <v>38</v>
      </c>
      <c r="B2127" s="1" t="s">
        <v>223</v>
      </c>
      <c r="C2127" s="218">
        <v>44936</v>
      </c>
      <c r="D2127" s="1">
        <v>4</v>
      </c>
      <c r="E2127" s="1">
        <v>252</v>
      </c>
      <c r="F2127" s="62"/>
    </row>
    <row r="2128" spans="1:6" x14ac:dyDescent="0.35">
      <c r="A2128" s="1">
        <v>38</v>
      </c>
      <c r="B2128" s="1" t="s">
        <v>223</v>
      </c>
      <c r="C2128" s="218">
        <v>44937</v>
      </c>
      <c r="D2128" s="1">
        <v>1</v>
      </c>
      <c r="E2128" s="1">
        <v>198</v>
      </c>
      <c r="F2128" s="62"/>
    </row>
    <row r="2129" spans="1:6" x14ac:dyDescent="0.35">
      <c r="A2129" s="1">
        <v>38</v>
      </c>
      <c r="B2129" s="1" t="s">
        <v>223</v>
      </c>
      <c r="C2129" s="218">
        <v>44938</v>
      </c>
      <c r="D2129" s="1">
        <v>13</v>
      </c>
      <c r="E2129" s="1">
        <v>855</v>
      </c>
      <c r="F2129" s="62"/>
    </row>
    <row r="2130" spans="1:6" x14ac:dyDescent="0.35">
      <c r="A2130" s="1">
        <v>38</v>
      </c>
      <c r="B2130" s="1" t="s">
        <v>223</v>
      </c>
      <c r="C2130" s="218">
        <v>44939</v>
      </c>
      <c r="D2130" s="1">
        <v>12</v>
      </c>
      <c r="E2130" s="1">
        <v>756</v>
      </c>
      <c r="F2130" s="62"/>
    </row>
    <row r="2131" spans="1:6" x14ac:dyDescent="0.35">
      <c r="A2131" s="1">
        <v>38</v>
      </c>
      <c r="B2131" s="1" t="s">
        <v>223</v>
      </c>
      <c r="C2131" s="218">
        <v>44940</v>
      </c>
      <c r="D2131" s="1">
        <v>10</v>
      </c>
      <c r="E2131" s="1">
        <v>666</v>
      </c>
      <c r="F2131" s="62"/>
    </row>
    <row r="2132" spans="1:6" x14ac:dyDescent="0.35">
      <c r="A2132" s="1">
        <v>38</v>
      </c>
      <c r="B2132" s="1" t="s">
        <v>223</v>
      </c>
      <c r="C2132" s="218">
        <v>44941</v>
      </c>
      <c r="D2132" s="1">
        <v>13</v>
      </c>
      <c r="E2132" s="1">
        <v>855</v>
      </c>
      <c r="F2132" s="62"/>
    </row>
    <row r="2133" spans="1:6" x14ac:dyDescent="0.35">
      <c r="A2133" s="1">
        <v>38</v>
      </c>
      <c r="B2133" s="1" t="s">
        <v>223</v>
      </c>
      <c r="C2133" s="218">
        <v>44942</v>
      </c>
      <c r="D2133" s="1">
        <v>12</v>
      </c>
      <c r="E2133" s="1">
        <v>756</v>
      </c>
      <c r="F2133" s="62"/>
    </row>
    <row r="2134" spans="1:6" x14ac:dyDescent="0.35">
      <c r="A2134" s="1">
        <v>38</v>
      </c>
      <c r="B2134" s="1" t="s">
        <v>223</v>
      </c>
      <c r="C2134" s="218">
        <v>44943</v>
      </c>
      <c r="D2134" s="1">
        <v>4</v>
      </c>
      <c r="E2134" s="1">
        <v>252</v>
      </c>
      <c r="F2134" s="62"/>
    </row>
    <row r="2135" spans="1:6" x14ac:dyDescent="0.35">
      <c r="A2135" s="1">
        <v>38</v>
      </c>
      <c r="B2135" s="1" t="s">
        <v>223</v>
      </c>
      <c r="C2135" s="218">
        <v>44944</v>
      </c>
      <c r="D2135" s="1">
        <v>4</v>
      </c>
      <c r="E2135" s="1">
        <v>252</v>
      </c>
      <c r="F2135" s="62"/>
    </row>
    <row r="2136" spans="1:6" x14ac:dyDescent="0.35">
      <c r="A2136" s="1">
        <v>38</v>
      </c>
      <c r="B2136" s="1" t="s">
        <v>223</v>
      </c>
      <c r="C2136" s="218">
        <v>44945</v>
      </c>
      <c r="D2136" s="1">
        <v>5</v>
      </c>
      <c r="E2136" s="1">
        <v>450</v>
      </c>
      <c r="F2136" s="62"/>
    </row>
    <row r="2137" spans="1:6" x14ac:dyDescent="0.35">
      <c r="A2137" s="1">
        <v>38</v>
      </c>
      <c r="B2137" s="1" t="s">
        <v>223</v>
      </c>
      <c r="C2137" s="218">
        <v>44946</v>
      </c>
      <c r="D2137" s="1">
        <v>4</v>
      </c>
      <c r="E2137" s="1">
        <v>252</v>
      </c>
      <c r="F2137" s="62"/>
    </row>
    <row r="2138" spans="1:6" x14ac:dyDescent="0.35">
      <c r="A2138" s="1">
        <v>38</v>
      </c>
      <c r="B2138" s="1" t="s">
        <v>223</v>
      </c>
      <c r="C2138" s="218">
        <v>44947</v>
      </c>
      <c r="D2138" s="1">
        <v>4</v>
      </c>
      <c r="E2138" s="1">
        <v>252</v>
      </c>
      <c r="F2138" s="62"/>
    </row>
    <row r="2139" spans="1:6" x14ac:dyDescent="0.35">
      <c r="A2139" s="1">
        <v>38</v>
      </c>
      <c r="B2139" s="1" t="s">
        <v>223</v>
      </c>
      <c r="C2139" s="218">
        <v>44948</v>
      </c>
      <c r="D2139" s="1">
        <v>4</v>
      </c>
      <c r="E2139" s="1">
        <v>387</v>
      </c>
      <c r="F2139" s="62"/>
    </row>
    <row r="2140" spans="1:6" x14ac:dyDescent="0.35">
      <c r="A2140" s="1">
        <v>38</v>
      </c>
      <c r="B2140" s="1" t="s">
        <v>223</v>
      </c>
      <c r="C2140" s="218">
        <v>44949</v>
      </c>
      <c r="D2140" s="1">
        <v>3</v>
      </c>
      <c r="E2140" s="1">
        <v>225</v>
      </c>
      <c r="F2140" s="62"/>
    </row>
    <row r="2141" spans="1:6" x14ac:dyDescent="0.35">
      <c r="A2141" s="1">
        <v>38</v>
      </c>
      <c r="B2141" s="1" t="s">
        <v>223</v>
      </c>
      <c r="C2141" s="218">
        <v>44950</v>
      </c>
      <c r="D2141" s="1">
        <v>8</v>
      </c>
      <c r="E2141" s="1">
        <v>504</v>
      </c>
      <c r="F2141" s="62"/>
    </row>
    <row r="2142" spans="1:6" x14ac:dyDescent="0.35">
      <c r="A2142" s="1">
        <v>38</v>
      </c>
      <c r="B2142" s="1" t="s">
        <v>223</v>
      </c>
      <c r="C2142" s="218">
        <v>44951</v>
      </c>
      <c r="D2142" s="1">
        <v>7</v>
      </c>
      <c r="E2142" s="1">
        <v>576</v>
      </c>
      <c r="F2142" s="62"/>
    </row>
    <row r="2143" spans="1:6" x14ac:dyDescent="0.35">
      <c r="A2143" s="1">
        <v>38</v>
      </c>
      <c r="B2143" s="1" t="s">
        <v>223</v>
      </c>
      <c r="C2143" s="218">
        <v>44952</v>
      </c>
      <c r="D2143" s="1">
        <v>8</v>
      </c>
      <c r="E2143" s="1">
        <v>504</v>
      </c>
      <c r="F2143" s="62"/>
    </row>
    <row r="2144" spans="1:6" x14ac:dyDescent="0.35">
      <c r="A2144" s="1">
        <v>38</v>
      </c>
      <c r="B2144" s="1" t="s">
        <v>223</v>
      </c>
      <c r="C2144" s="218">
        <v>44953</v>
      </c>
      <c r="D2144" s="1">
        <v>5</v>
      </c>
      <c r="E2144" s="1">
        <v>315</v>
      </c>
      <c r="F2144" s="62"/>
    </row>
    <row r="2145" spans="1:6" x14ac:dyDescent="0.35">
      <c r="A2145" s="1">
        <v>38</v>
      </c>
      <c r="B2145" s="1" t="s">
        <v>223</v>
      </c>
      <c r="C2145" s="218">
        <v>44954</v>
      </c>
      <c r="D2145" s="1">
        <v>2</v>
      </c>
      <c r="E2145" s="1">
        <v>126</v>
      </c>
      <c r="F2145" s="62"/>
    </row>
    <row r="2146" spans="1:6" x14ac:dyDescent="0.35">
      <c r="A2146" s="1">
        <v>38</v>
      </c>
      <c r="B2146" s="1" t="s">
        <v>223</v>
      </c>
      <c r="C2146" s="218">
        <v>44956</v>
      </c>
      <c r="D2146" s="1">
        <v>3</v>
      </c>
      <c r="E2146" s="1">
        <v>225</v>
      </c>
      <c r="F2146" s="62"/>
    </row>
    <row r="2147" spans="1:6" x14ac:dyDescent="0.35">
      <c r="A2147" s="1">
        <v>39</v>
      </c>
      <c r="B2147" s="1" t="s">
        <v>94</v>
      </c>
      <c r="C2147" s="218">
        <v>44878</v>
      </c>
      <c r="D2147" s="1">
        <v>17</v>
      </c>
      <c r="E2147" s="1">
        <v>495</v>
      </c>
      <c r="F2147" s="62"/>
    </row>
    <row r="2148" spans="1:6" x14ac:dyDescent="0.35">
      <c r="A2148" s="1">
        <v>39</v>
      </c>
      <c r="B2148" s="1" t="s">
        <v>94</v>
      </c>
      <c r="C2148" s="218">
        <v>44879</v>
      </c>
      <c r="D2148" s="1">
        <v>18</v>
      </c>
      <c r="E2148" s="1">
        <v>540</v>
      </c>
      <c r="F2148" s="62"/>
    </row>
    <row r="2149" spans="1:6" x14ac:dyDescent="0.35">
      <c r="A2149" s="1">
        <v>39</v>
      </c>
      <c r="B2149" s="1" t="s">
        <v>94</v>
      </c>
      <c r="C2149" s="218">
        <v>44880</v>
      </c>
      <c r="D2149" s="1">
        <v>37</v>
      </c>
      <c r="E2149" s="1">
        <v>990</v>
      </c>
      <c r="F2149" s="62"/>
    </row>
    <row r="2150" spans="1:6" x14ac:dyDescent="0.35">
      <c r="A2150" s="1">
        <v>39</v>
      </c>
      <c r="B2150" s="1" t="s">
        <v>94</v>
      </c>
      <c r="C2150" s="218">
        <v>44881</v>
      </c>
      <c r="D2150" s="1">
        <v>38</v>
      </c>
      <c r="E2150" s="1">
        <v>927</v>
      </c>
      <c r="F2150" s="62"/>
    </row>
    <row r="2151" spans="1:6" x14ac:dyDescent="0.35">
      <c r="A2151" s="1">
        <v>39</v>
      </c>
      <c r="B2151" s="1" t="s">
        <v>94</v>
      </c>
      <c r="C2151" s="218">
        <v>44882</v>
      </c>
      <c r="D2151" s="1">
        <v>27</v>
      </c>
      <c r="E2151" s="1">
        <v>891</v>
      </c>
      <c r="F2151" s="62"/>
    </row>
    <row r="2152" spans="1:6" x14ac:dyDescent="0.35">
      <c r="A2152" s="1">
        <v>39</v>
      </c>
      <c r="B2152" s="1" t="s">
        <v>94</v>
      </c>
      <c r="C2152" s="218">
        <v>44883</v>
      </c>
      <c r="D2152" s="1">
        <v>8</v>
      </c>
      <c r="E2152" s="1">
        <v>306</v>
      </c>
      <c r="F2152" s="62"/>
    </row>
    <row r="2153" spans="1:6" x14ac:dyDescent="0.35">
      <c r="A2153" s="1">
        <v>39</v>
      </c>
      <c r="B2153" s="1" t="s">
        <v>94</v>
      </c>
      <c r="C2153" s="218">
        <v>44884</v>
      </c>
      <c r="D2153" s="1">
        <v>25</v>
      </c>
      <c r="E2153" s="1">
        <v>801</v>
      </c>
      <c r="F2153" s="62"/>
    </row>
    <row r="2154" spans="1:6" x14ac:dyDescent="0.35">
      <c r="A2154" s="1">
        <v>39</v>
      </c>
      <c r="B2154" s="1" t="s">
        <v>94</v>
      </c>
      <c r="C2154" s="218">
        <v>44885</v>
      </c>
      <c r="D2154" s="1">
        <v>27</v>
      </c>
      <c r="E2154" s="1">
        <v>783</v>
      </c>
      <c r="F2154" s="62"/>
    </row>
    <row r="2155" spans="1:6" x14ac:dyDescent="0.35">
      <c r="A2155" s="1">
        <v>39</v>
      </c>
      <c r="B2155" s="1" t="s">
        <v>94</v>
      </c>
      <c r="C2155" s="218">
        <v>44886</v>
      </c>
      <c r="D2155" s="1">
        <v>20</v>
      </c>
      <c r="E2155" s="1">
        <v>711</v>
      </c>
      <c r="F2155" s="62"/>
    </row>
    <row r="2156" spans="1:6" x14ac:dyDescent="0.35">
      <c r="A2156" s="1">
        <v>39</v>
      </c>
      <c r="B2156" s="1" t="s">
        <v>94</v>
      </c>
      <c r="C2156" s="218">
        <v>44887</v>
      </c>
      <c r="D2156" s="1">
        <v>33</v>
      </c>
      <c r="E2156" s="1">
        <v>999</v>
      </c>
      <c r="F2156" s="62"/>
    </row>
    <row r="2157" spans="1:6" x14ac:dyDescent="0.35">
      <c r="A2157" s="1">
        <v>39</v>
      </c>
      <c r="B2157" s="1" t="s">
        <v>94</v>
      </c>
      <c r="C2157" s="218">
        <v>44888</v>
      </c>
      <c r="D2157" s="1">
        <v>29</v>
      </c>
      <c r="E2157" s="1">
        <v>1008</v>
      </c>
      <c r="F2157" s="62"/>
    </row>
    <row r="2158" spans="1:6" x14ac:dyDescent="0.35">
      <c r="A2158" s="1">
        <v>39</v>
      </c>
      <c r="B2158" s="1" t="s">
        <v>94</v>
      </c>
      <c r="C2158" s="218">
        <v>44889</v>
      </c>
      <c r="D2158" s="1">
        <v>37</v>
      </c>
      <c r="E2158" s="1">
        <v>1341</v>
      </c>
      <c r="F2158" s="62"/>
    </row>
    <row r="2159" spans="1:6" x14ac:dyDescent="0.35">
      <c r="A2159" s="1">
        <v>39</v>
      </c>
      <c r="B2159" s="1" t="s">
        <v>94</v>
      </c>
      <c r="C2159" s="218">
        <v>44890</v>
      </c>
      <c r="D2159" s="1">
        <v>43</v>
      </c>
      <c r="E2159" s="1">
        <v>1395</v>
      </c>
      <c r="F2159" s="62"/>
    </row>
    <row r="2160" spans="1:6" x14ac:dyDescent="0.35">
      <c r="A2160" s="1">
        <v>39</v>
      </c>
      <c r="B2160" s="1" t="s">
        <v>94</v>
      </c>
      <c r="C2160" s="218">
        <v>44891</v>
      </c>
      <c r="D2160" s="1">
        <v>29</v>
      </c>
      <c r="E2160" s="1">
        <v>1197</v>
      </c>
      <c r="F2160" s="62"/>
    </row>
    <row r="2161" spans="1:6" x14ac:dyDescent="0.35">
      <c r="A2161" s="1">
        <v>39</v>
      </c>
      <c r="B2161" s="1" t="s">
        <v>94</v>
      </c>
      <c r="C2161" s="218">
        <v>44892</v>
      </c>
      <c r="D2161" s="1">
        <v>28</v>
      </c>
      <c r="E2161" s="1">
        <v>1017</v>
      </c>
      <c r="F2161" s="62"/>
    </row>
    <row r="2162" spans="1:6" x14ac:dyDescent="0.35">
      <c r="A2162" s="1">
        <v>39</v>
      </c>
      <c r="B2162" s="1" t="s">
        <v>94</v>
      </c>
      <c r="C2162" s="218">
        <v>44893</v>
      </c>
      <c r="D2162" s="1">
        <v>44</v>
      </c>
      <c r="E2162" s="1">
        <v>1548</v>
      </c>
      <c r="F2162" s="62"/>
    </row>
    <row r="2163" spans="1:6" x14ac:dyDescent="0.35">
      <c r="A2163" s="1">
        <v>39</v>
      </c>
      <c r="B2163" s="1" t="s">
        <v>94</v>
      </c>
      <c r="C2163" s="218">
        <v>44894</v>
      </c>
      <c r="D2163" s="1">
        <v>40</v>
      </c>
      <c r="E2163" s="1">
        <v>1341</v>
      </c>
      <c r="F2163" s="62"/>
    </row>
    <row r="2164" spans="1:6" x14ac:dyDescent="0.35">
      <c r="A2164" s="1">
        <v>39</v>
      </c>
      <c r="B2164" s="1" t="s">
        <v>94</v>
      </c>
      <c r="C2164" s="218">
        <v>44895</v>
      </c>
      <c r="D2164" s="1">
        <v>40</v>
      </c>
      <c r="E2164" s="1">
        <v>1530</v>
      </c>
      <c r="F2164" s="62"/>
    </row>
    <row r="2165" spans="1:6" x14ac:dyDescent="0.35">
      <c r="A2165" s="1">
        <v>39</v>
      </c>
      <c r="B2165" s="1" t="s">
        <v>94</v>
      </c>
      <c r="C2165" s="218">
        <v>44896</v>
      </c>
      <c r="D2165" s="1">
        <v>29</v>
      </c>
      <c r="E2165" s="1">
        <v>1197</v>
      </c>
      <c r="F2165" s="62"/>
    </row>
    <row r="2166" spans="1:6" x14ac:dyDescent="0.35">
      <c r="A2166" s="1">
        <v>39</v>
      </c>
      <c r="B2166" s="1" t="s">
        <v>94</v>
      </c>
      <c r="C2166" s="218">
        <v>44897</v>
      </c>
      <c r="D2166" s="1">
        <v>14</v>
      </c>
      <c r="E2166" s="1">
        <v>522</v>
      </c>
      <c r="F2166" s="62"/>
    </row>
    <row r="2167" spans="1:6" x14ac:dyDescent="0.35">
      <c r="A2167" s="1">
        <v>39</v>
      </c>
      <c r="B2167" s="1" t="s">
        <v>94</v>
      </c>
      <c r="C2167" s="218">
        <v>44898</v>
      </c>
      <c r="D2167" s="1">
        <v>12</v>
      </c>
      <c r="E2167" s="1">
        <v>513</v>
      </c>
      <c r="F2167" s="62"/>
    </row>
    <row r="2168" spans="1:6" x14ac:dyDescent="0.35">
      <c r="A2168" s="1">
        <v>39</v>
      </c>
      <c r="B2168" s="1" t="s">
        <v>94</v>
      </c>
      <c r="C2168" s="218">
        <v>44899</v>
      </c>
      <c r="D2168" s="1">
        <v>25</v>
      </c>
      <c r="E2168" s="1">
        <v>1017</v>
      </c>
      <c r="F2168" s="62"/>
    </row>
    <row r="2169" spans="1:6" x14ac:dyDescent="0.35">
      <c r="A2169" s="1">
        <v>39</v>
      </c>
      <c r="B2169" s="1" t="s">
        <v>94</v>
      </c>
      <c r="C2169" s="218">
        <v>44900</v>
      </c>
      <c r="D2169" s="1">
        <v>21</v>
      </c>
      <c r="E2169" s="1">
        <v>702</v>
      </c>
      <c r="F2169" s="62"/>
    </row>
    <row r="2170" spans="1:6" x14ac:dyDescent="0.35">
      <c r="A2170" s="1">
        <v>39</v>
      </c>
      <c r="B2170" s="1" t="s">
        <v>94</v>
      </c>
      <c r="C2170" s="218">
        <v>44901</v>
      </c>
      <c r="D2170" s="1">
        <v>35</v>
      </c>
      <c r="E2170" s="1">
        <v>1305</v>
      </c>
      <c r="F2170" s="62"/>
    </row>
    <row r="2171" spans="1:6" x14ac:dyDescent="0.35">
      <c r="A2171" s="1">
        <v>39</v>
      </c>
      <c r="B2171" s="1" t="s">
        <v>94</v>
      </c>
      <c r="C2171" s="218">
        <v>44902</v>
      </c>
      <c r="D2171" s="1">
        <v>37</v>
      </c>
      <c r="E2171" s="1">
        <v>1314</v>
      </c>
      <c r="F2171" s="62"/>
    </row>
    <row r="2172" spans="1:6" x14ac:dyDescent="0.35">
      <c r="A2172" s="1">
        <v>39</v>
      </c>
      <c r="B2172" s="1" t="s">
        <v>94</v>
      </c>
      <c r="C2172" s="218">
        <v>44903</v>
      </c>
      <c r="D2172" s="1">
        <v>13</v>
      </c>
      <c r="E2172" s="1">
        <v>504</v>
      </c>
      <c r="F2172" s="62"/>
    </row>
    <row r="2173" spans="1:6" x14ac:dyDescent="0.35">
      <c r="A2173" s="1">
        <v>39</v>
      </c>
      <c r="B2173" s="1" t="s">
        <v>94</v>
      </c>
      <c r="C2173" s="218">
        <v>44904</v>
      </c>
      <c r="D2173" s="1">
        <v>29</v>
      </c>
      <c r="E2173" s="1">
        <v>1170</v>
      </c>
      <c r="F2173" s="62"/>
    </row>
    <row r="2174" spans="1:6" x14ac:dyDescent="0.35">
      <c r="A2174" s="1">
        <v>39</v>
      </c>
      <c r="B2174" s="1" t="s">
        <v>94</v>
      </c>
      <c r="C2174" s="218">
        <v>44905</v>
      </c>
      <c r="D2174" s="1">
        <v>32</v>
      </c>
      <c r="E2174" s="1">
        <v>1224</v>
      </c>
      <c r="F2174" s="62"/>
    </row>
    <row r="2175" spans="1:6" x14ac:dyDescent="0.35">
      <c r="A2175" s="1">
        <v>39</v>
      </c>
      <c r="B2175" s="1" t="s">
        <v>94</v>
      </c>
      <c r="C2175" s="218">
        <v>44906</v>
      </c>
      <c r="D2175" s="1">
        <v>27</v>
      </c>
      <c r="E2175" s="1">
        <v>810</v>
      </c>
      <c r="F2175" s="62"/>
    </row>
    <row r="2176" spans="1:6" x14ac:dyDescent="0.35">
      <c r="A2176" s="1">
        <v>39</v>
      </c>
      <c r="B2176" s="1" t="s">
        <v>94</v>
      </c>
      <c r="C2176" s="218">
        <v>44907</v>
      </c>
      <c r="D2176" s="1">
        <v>26</v>
      </c>
      <c r="E2176" s="1">
        <v>981</v>
      </c>
      <c r="F2176" s="62"/>
    </row>
    <row r="2177" spans="1:6" x14ac:dyDescent="0.35">
      <c r="A2177" s="1">
        <v>39</v>
      </c>
      <c r="B2177" s="1" t="s">
        <v>94</v>
      </c>
      <c r="C2177" s="218">
        <v>44908</v>
      </c>
      <c r="D2177" s="1">
        <v>29</v>
      </c>
      <c r="E2177" s="1">
        <v>1116</v>
      </c>
      <c r="F2177" s="62"/>
    </row>
    <row r="2178" spans="1:6" x14ac:dyDescent="0.35">
      <c r="A2178" s="1">
        <v>39</v>
      </c>
      <c r="B2178" s="1" t="s">
        <v>94</v>
      </c>
      <c r="C2178" s="218">
        <v>44909</v>
      </c>
      <c r="D2178" s="1">
        <v>32</v>
      </c>
      <c r="E2178" s="1">
        <v>1089</v>
      </c>
      <c r="F2178" s="62"/>
    </row>
    <row r="2179" spans="1:6" x14ac:dyDescent="0.35">
      <c r="A2179" s="1">
        <v>39</v>
      </c>
      <c r="B2179" s="1" t="s">
        <v>94</v>
      </c>
      <c r="C2179" s="218">
        <v>44910</v>
      </c>
      <c r="D2179" s="1">
        <v>24</v>
      </c>
      <c r="E2179" s="1">
        <v>810</v>
      </c>
      <c r="F2179" s="62"/>
    </row>
    <row r="2180" spans="1:6" x14ac:dyDescent="0.35">
      <c r="A2180" s="1">
        <v>39</v>
      </c>
      <c r="B2180" s="1" t="s">
        <v>94</v>
      </c>
      <c r="C2180" s="218">
        <v>44911</v>
      </c>
      <c r="D2180" s="1">
        <v>23</v>
      </c>
      <c r="E2180" s="1">
        <v>819</v>
      </c>
      <c r="F2180" s="62"/>
    </row>
    <row r="2181" spans="1:6" x14ac:dyDescent="0.35">
      <c r="A2181" s="1">
        <v>39</v>
      </c>
      <c r="B2181" s="1" t="s">
        <v>94</v>
      </c>
      <c r="C2181" s="218">
        <v>44912</v>
      </c>
      <c r="D2181" s="1">
        <v>38</v>
      </c>
      <c r="E2181" s="1">
        <v>1413</v>
      </c>
      <c r="F2181" s="62"/>
    </row>
    <row r="2182" spans="1:6" x14ac:dyDescent="0.35">
      <c r="A2182" s="1">
        <v>39</v>
      </c>
      <c r="B2182" s="1" t="s">
        <v>94</v>
      </c>
      <c r="C2182" s="218">
        <v>44913</v>
      </c>
      <c r="D2182" s="1">
        <v>21</v>
      </c>
      <c r="E2182" s="1">
        <v>810</v>
      </c>
      <c r="F2182" s="62"/>
    </row>
    <row r="2183" spans="1:6" x14ac:dyDescent="0.35">
      <c r="A2183" s="1">
        <v>39</v>
      </c>
      <c r="B2183" s="1" t="s">
        <v>94</v>
      </c>
      <c r="C2183" s="218">
        <v>44914</v>
      </c>
      <c r="D2183" s="1">
        <v>29</v>
      </c>
      <c r="E2183" s="1">
        <v>1008</v>
      </c>
      <c r="F2183" s="62"/>
    </row>
    <row r="2184" spans="1:6" x14ac:dyDescent="0.35">
      <c r="A2184" s="1">
        <v>39</v>
      </c>
      <c r="B2184" s="1" t="s">
        <v>94</v>
      </c>
      <c r="C2184" s="218">
        <v>44915</v>
      </c>
      <c r="D2184" s="1">
        <v>30</v>
      </c>
      <c r="E2184" s="1">
        <v>1080</v>
      </c>
      <c r="F2184" s="62"/>
    </row>
    <row r="2185" spans="1:6" x14ac:dyDescent="0.35">
      <c r="A2185" s="1">
        <v>39</v>
      </c>
      <c r="B2185" s="1" t="s">
        <v>94</v>
      </c>
      <c r="C2185" s="218">
        <v>44916</v>
      </c>
      <c r="D2185" s="1">
        <v>31</v>
      </c>
      <c r="E2185" s="1">
        <v>1098</v>
      </c>
      <c r="F2185" s="62"/>
    </row>
    <row r="2186" spans="1:6" x14ac:dyDescent="0.35">
      <c r="A2186" s="1">
        <v>39</v>
      </c>
      <c r="B2186" s="1" t="s">
        <v>94</v>
      </c>
      <c r="C2186" s="218">
        <v>44917</v>
      </c>
      <c r="D2186" s="1">
        <v>27</v>
      </c>
      <c r="E2186" s="1">
        <v>999</v>
      </c>
      <c r="F2186" s="62"/>
    </row>
    <row r="2187" spans="1:6" x14ac:dyDescent="0.35">
      <c r="A2187" s="1">
        <v>39</v>
      </c>
      <c r="B2187" s="1" t="s">
        <v>94</v>
      </c>
      <c r="C2187" s="218">
        <v>44918</v>
      </c>
      <c r="D2187" s="1">
        <v>32</v>
      </c>
      <c r="E2187" s="1">
        <v>1008</v>
      </c>
      <c r="F2187" s="62"/>
    </row>
    <row r="2188" spans="1:6" x14ac:dyDescent="0.35">
      <c r="A2188" s="1">
        <v>39</v>
      </c>
      <c r="B2188" s="1" t="s">
        <v>94</v>
      </c>
      <c r="C2188" s="218">
        <v>44919</v>
      </c>
      <c r="D2188" s="1">
        <v>48</v>
      </c>
      <c r="E2188" s="1">
        <v>1539</v>
      </c>
      <c r="F2188" s="62"/>
    </row>
    <row r="2189" spans="1:6" x14ac:dyDescent="0.35">
      <c r="A2189" s="1">
        <v>39</v>
      </c>
      <c r="B2189" s="1" t="s">
        <v>94</v>
      </c>
      <c r="C2189" s="218">
        <v>44920</v>
      </c>
      <c r="D2189" s="1">
        <v>30</v>
      </c>
      <c r="E2189" s="1">
        <v>972</v>
      </c>
      <c r="F2189" s="62"/>
    </row>
    <row r="2190" spans="1:6" x14ac:dyDescent="0.35">
      <c r="A2190" s="1">
        <v>39</v>
      </c>
      <c r="B2190" s="1" t="s">
        <v>94</v>
      </c>
      <c r="C2190" s="218">
        <v>44921</v>
      </c>
      <c r="D2190" s="1">
        <v>26</v>
      </c>
      <c r="E2190" s="1">
        <v>1008</v>
      </c>
      <c r="F2190" s="62"/>
    </row>
    <row r="2191" spans="1:6" x14ac:dyDescent="0.35">
      <c r="A2191" s="1">
        <v>39</v>
      </c>
      <c r="B2191" s="1" t="s">
        <v>94</v>
      </c>
      <c r="C2191" s="218">
        <v>44922</v>
      </c>
      <c r="D2191" s="1">
        <v>28</v>
      </c>
      <c r="E2191" s="1">
        <v>963</v>
      </c>
      <c r="F2191" s="62"/>
    </row>
    <row r="2192" spans="1:6" x14ac:dyDescent="0.35">
      <c r="A2192" s="1">
        <v>39</v>
      </c>
      <c r="B2192" s="1" t="s">
        <v>94</v>
      </c>
      <c r="C2192" s="218">
        <v>44923</v>
      </c>
      <c r="D2192" s="1">
        <v>35</v>
      </c>
      <c r="E2192" s="1">
        <v>1170</v>
      </c>
      <c r="F2192" s="62"/>
    </row>
    <row r="2193" spans="1:6" x14ac:dyDescent="0.35">
      <c r="A2193" s="1">
        <v>39</v>
      </c>
      <c r="B2193" s="1" t="s">
        <v>94</v>
      </c>
      <c r="C2193" s="218">
        <v>44924</v>
      </c>
      <c r="D2193" s="1">
        <v>25</v>
      </c>
      <c r="E2193" s="1">
        <v>936</v>
      </c>
      <c r="F2193" s="62"/>
    </row>
    <row r="2194" spans="1:6" x14ac:dyDescent="0.35">
      <c r="A2194" s="1">
        <v>39</v>
      </c>
      <c r="B2194" s="1" t="s">
        <v>94</v>
      </c>
      <c r="C2194" s="218">
        <v>44925</v>
      </c>
      <c r="D2194" s="1">
        <v>29</v>
      </c>
      <c r="E2194" s="1">
        <v>1089</v>
      </c>
      <c r="F2194" s="62"/>
    </row>
    <row r="2195" spans="1:6" x14ac:dyDescent="0.35">
      <c r="A2195" s="1">
        <v>39</v>
      </c>
      <c r="B2195" s="1" t="s">
        <v>94</v>
      </c>
      <c r="C2195" s="218">
        <v>44926</v>
      </c>
      <c r="D2195" s="1">
        <v>27</v>
      </c>
      <c r="E2195" s="1">
        <v>918</v>
      </c>
      <c r="F2195" s="62"/>
    </row>
    <row r="2196" spans="1:6" x14ac:dyDescent="0.35">
      <c r="A2196" s="1">
        <v>39</v>
      </c>
      <c r="B2196" s="1" t="s">
        <v>94</v>
      </c>
      <c r="C2196" s="218">
        <v>44927</v>
      </c>
      <c r="D2196" s="1">
        <v>20</v>
      </c>
      <c r="E2196" s="1">
        <v>711</v>
      </c>
      <c r="F2196" s="62"/>
    </row>
    <row r="2197" spans="1:6" x14ac:dyDescent="0.35">
      <c r="A2197" s="1">
        <v>39</v>
      </c>
      <c r="B2197" s="1" t="s">
        <v>94</v>
      </c>
      <c r="C2197" s="218">
        <v>44928</v>
      </c>
      <c r="D2197" s="1">
        <v>15</v>
      </c>
      <c r="E2197" s="1">
        <v>405</v>
      </c>
      <c r="F2197" s="62"/>
    </row>
    <row r="2198" spans="1:6" x14ac:dyDescent="0.35">
      <c r="A2198" s="1">
        <v>39</v>
      </c>
      <c r="B2198" s="1" t="s">
        <v>94</v>
      </c>
      <c r="C2198" s="218">
        <v>44929</v>
      </c>
      <c r="D2198" s="1">
        <v>33</v>
      </c>
      <c r="E2198" s="1">
        <v>1188</v>
      </c>
      <c r="F2198" s="62"/>
    </row>
    <row r="2199" spans="1:6" x14ac:dyDescent="0.35">
      <c r="A2199" s="1">
        <v>39</v>
      </c>
      <c r="B2199" s="1" t="s">
        <v>94</v>
      </c>
      <c r="C2199" s="218">
        <v>44930</v>
      </c>
      <c r="D2199" s="1">
        <v>30</v>
      </c>
      <c r="E2199" s="1">
        <v>1026</v>
      </c>
      <c r="F2199" s="62"/>
    </row>
    <row r="2200" spans="1:6" x14ac:dyDescent="0.35">
      <c r="A2200" s="1">
        <v>39</v>
      </c>
      <c r="B2200" s="1" t="s">
        <v>94</v>
      </c>
      <c r="C2200" s="218">
        <v>44931</v>
      </c>
      <c r="D2200" s="1">
        <v>23</v>
      </c>
      <c r="E2200" s="1">
        <v>738</v>
      </c>
      <c r="F2200" s="62"/>
    </row>
    <row r="2201" spans="1:6" x14ac:dyDescent="0.35">
      <c r="A2201" s="1">
        <v>39</v>
      </c>
      <c r="B2201" s="1" t="s">
        <v>94</v>
      </c>
      <c r="C2201" s="218">
        <v>44932</v>
      </c>
      <c r="D2201" s="1">
        <v>28</v>
      </c>
      <c r="E2201" s="1">
        <v>801</v>
      </c>
      <c r="F2201" s="62"/>
    </row>
    <row r="2202" spans="1:6" x14ac:dyDescent="0.35">
      <c r="A2202" s="1">
        <v>39</v>
      </c>
      <c r="B2202" s="1" t="s">
        <v>94</v>
      </c>
      <c r="C2202" s="218">
        <v>44933</v>
      </c>
      <c r="D2202" s="1">
        <v>30</v>
      </c>
      <c r="E2202" s="1">
        <v>999</v>
      </c>
      <c r="F2202" s="62"/>
    </row>
    <row r="2203" spans="1:6" x14ac:dyDescent="0.35">
      <c r="A2203" s="1">
        <v>39</v>
      </c>
      <c r="B2203" s="1" t="s">
        <v>94</v>
      </c>
      <c r="C2203" s="218">
        <v>44934</v>
      </c>
      <c r="D2203" s="1">
        <v>28</v>
      </c>
      <c r="E2203" s="1">
        <v>936</v>
      </c>
      <c r="F2203" s="62"/>
    </row>
    <row r="2204" spans="1:6" x14ac:dyDescent="0.35">
      <c r="A2204" s="1">
        <v>39</v>
      </c>
      <c r="B2204" s="1" t="s">
        <v>94</v>
      </c>
      <c r="C2204" s="218">
        <v>44935</v>
      </c>
      <c r="D2204" s="1">
        <v>13</v>
      </c>
      <c r="E2204" s="1">
        <v>504</v>
      </c>
      <c r="F2204" s="62"/>
    </row>
    <row r="2205" spans="1:6" x14ac:dyDescent="0.35">
      <c r="A2205" s="1">
        <v>39</v>
      </c>
      <c r="B2205" s="1" t="s">
        <v>94</v>
      </c>
      <c r="C2205" s="218">
        <v>44936</v>
      </c>
      <c r="D2205" s="1">
        <v>33</v>
      </c>
      <c r="E2205" s="1">
        <v>999</v>
      </c>
      <c r="F2205" s="62"/>
    </row>
    <row r="2206" spans="1:6" x14ac:dyDescent="0.35">
      <c r="A2206" s="1">
        <v>39</v>
      </c>
      <c r="B2206" s="1" t="s">
        <v>94</v>
      </c>
      <c r="C2206" s="218">
        <v>44937</v>
      </c>
      <c r="D2206" s="1">
        <v>26</v>
      </c>
      <c r="E2206" s="1">
        <v>927</v>
      </c>
      <c r="F2206" s="62"/>
    </row>
    <row r="2207" spans="1:6" x14ac:dyDescent="0.35">
      <c r="A2207" s="1">
        <v>39</v>
      </c>
      <c r="B2207" s="1" t="s">
        <v>94</v>
      </c>
      <c r="C2207" s="218">
        <v>44938</v>
      </c>
      <c r="D2207" s="1">
        <v>27</v>
      </c>
      <c r="E2207" s="1">
        <v>999</v>
      </c>
      <c r="F2207" s="62"/>
    </row>
    <row r="2208" spans="1:6" x14ac:dyDescent="0.35">
      <c r="A2208" s="1">
        <v>39</v>
      </c>
      <c r="B2208" s="1" t="s">
        <v>94</v>
      </c>
      <c r="C2208" s="218">
        <v>44939</v>
      </c>
      <c r="D2208" s="1">
        <v>27</v>
      </c>
      <c r="E2208" s="1">
        <v>999</v>
      </c>
      <c r="F2208" s="62"/>
    </row>
    <row r="2209" spans="1:6" x14ac:dyDescent="0.35">
      <c r="A2209" s="1">
        <v>39</v>
      </c>
      <c r="B2209" s="1" t="s">
        <v>94</v>
      </c>
      <c r="C2209" s="218">
        <v>44940</v>
      </c>
      <c r="D2209" s="1">
        <v>36</v>
      </c>
      <c r="E2209" s="1">
        <v>1080</v>
      </c>
      <c r="F2209" s="62"/>
    </row>
    <row r="2210" spans="1:6" x14ac:dyDescent="0.35">
      <c r="A2210" s="1">
        <v>39</v>
      </c>
      <c r="B2210" s="1" t="s">
        <v>94</v>
      </c>
      <c r="C2210" s="218">
        <v>44941</v>
      </c>
      <c r="D2210" s="1">
        <v>23</v>
      </c>
      <c r="E2210" s="1">
        <v>819</v>
      </c>
      <c r="F2210" s="62"/>
    </row>
    <row r="2211" spans="1:6" x14ac:dyDescent="0.35">
      <c r="A2211" s="1">
        <v>39</v>
      </c>
      <c r="B2211" s="1" t="s">
        <v>94</v>
      </c>
      <c r="C2211" s="218">
        <v>44942</v>
      </c>
      <c r="D2211" s="1">
        <v>30</v>
      </c>
      <c r="E2211" s="1">
        <v>1134</v>
      </c>
      <c r="F2211" s="62"/>
    </row>
    <row r="2212" spans="1:6" x14ac:dyDescent="0.35">
      <c r="A2212" s="1">
        <v>39</v>
      </c>
      <c r="B2212" s="1" t="s">
        <v>94</v>
      </c>
      <c r="C2212" s="218">
        <v>44943</v>
      </c>
      <c r="D2212" s="1">
        <v>31</v>
      </c>
      <c r="E2212" s="1">
        <v>1125</v>
      </c>
      <c r="F2212" s="62"/>
    </row>
    <row r="2213" spans="1:6" x14ac:dyDescent="0.35">
      <c r="A2213" s="1">
        <v>39</v>
      </c>
      <c r="B2213" s="1" t="s">
        <v>94</v>
      </c>
      <c r="C2213" s="218">
        <v>44944</v>
      </c>
      <c r="D2213" s="1">
        <v>27</v>
      </c>
      <c r="E2213" s="1">
        <v>999</v>
      </c>
      <c r="F2213" s="62"/>
    </row>
    <row r="2214" spans="1:6" x14ac:dyDescent="0.35">
      <c r="A2214" s="1">
        <v>39</v>
      </c>
      <c r="B2214" s="1" t="s">
        <v>94</v>
      </c>
      <c r="C2214" s="218">
        <v>44945</v>
      </c>
      <c r="D2214" s="1">
        <v>28</v>
      </c>
      <c r="E2214" s="1">
        <v>1098</v>
      </c>
      <c r="F2214" s="62"/>
    </row>
    <row r="2215" spans="1:6" x14ac:dyDescent="0.35">
      <c r="A2215" s="1">
        <v>39</v>
      </c>
      <c r="B2215" s="1" t="s">
        <v>94</v>
      </c>
      <c r="C2215" s="218">
        <v>44946</v>
      </c>
      <c r="D2215" s="1">
        <v>19</v>
      </c>
      <c r="E2215" s="1">
        <v>801</v>
      </c>
      <c r="F2215" s="62"/>
    </row>
    <row r="2216" spans="1:6" x14ac:dyDescent="0.35">
      <c r="A2216" s="1">
        <v>39</v>
      </c>
      <c r="B2216" s="1" t="s">
        <v>94</v>
      </c>
      <c r="C2216" s="218">
        <v>44947</v>
      </c>
      <c r="D2216" s="1">
        <v>30</v>
      </c>
      <c r="E2216" s="1">
        <v>1080</v>
      </c>
      <c r="F2216" s="62"/>
    </row>
    <row r="2217" spans="1:6" x14ac:dyDescent="0.35">
      <c r="A2217" s="1">
        <v>39</v>
      </c>
      <c r="B2217" s="1" t="s">
        <v>94</v>
      </c>
      <c r="C2217" s="218">
        <v>44948</v>
      </c>
      <c r="D2217" s="1">
        <v>9</v>
      </c>
      <c r="E2217" s="1">
        <v>297</v>
      </c>
      <c r="F2217" s="62"/>
    </row>
    <row r="2218" spans="1:6" x14ac:dyDescent="0.35">
      <c r="A2218" s="1">
        <v>39</v>
      </c>
      <c r="B2218" s="1" t="s">
        <v>94</v>
      </c>
      <c r="C2218" s="218">
        <v>44949</v>
      </c>
      <c r="D2218" s="1">
        <v>30</v>
      </c>
      <c r="E2218" s="1">
        <v>999</v>
      </c>
      <c r="F2218" s="62"/>
    </row>
    <row r="2219" spans="1:6" x14ac:dyDescent="0.35">
      <c r="A2219" s="1">
        <v>39</v>
      </c>
      <c r="B2219" s="1" t="s">
        <v>94</v>
      </c>
      <c r="C2219" s="218">
        <v>44950</v>
      </c>
      <c r="D2219" s="1">
        <v>17</v>
      </c>
      <c r="E2219" s="1">
        <v>576</v>
      </c>
      <c r="F2219" s="62"/>
    </row>
    <row r="2220" spans="1:6" x14ac:dyDescent="0.35">
      <c r="A2220" s="1">
        <v>39</v>
      </c>
      <c r="B2220" s="1" t="s">
        <v>94</v>
      </c>
      <c r="C2220" s="218">
        <v>44951</v>
      </c>
      <c r="D2220" s="1">
        <v>15</v>
      </c>
      <c r="E2220" s="1">
        <v>621</v>
      </c>
      <c r="F2220" s="62"/>
    </row>
    <row r="2221" spans="1:6" x14ac:dyDescent="0.35">
      <c r="A2221" s="1">
        <v>39</v>
      </c>
      <c r="B2221" s="1" t="s">
        <v>94</v>
      </c>
      <c r="C2221" s="218">
        <v>44952</v>
      </c>
      <c r="D2221" s="1">
        <v>33</v>
      </c>
      <c r="E2221" s="1">
        <v>999</v>
      </c>
      <c r="F2221" s="62"/>
    </row>
    <row r="2222" spans="1:6" x14ac:dyDescent="0.35">
      <c r="A2222" s="1">
        <v>39</v>
      </c>
      <c r="B2222" s="1" t="s">
        <v>94</v>
      </c>
      <c r="C2222" s="218">
        <v>44953</v>
      </c>
      <c r="D2222" s="1">
        <v>27</v>
      </c>
      <c r="E2222" s="1">
        <v>999</v>
      </c>
      <c r="F2222" s="62"/>
    </row>
    <row r="2223" spans="1:6" x14ac:dyDescent="0.35">
      <c r="A2223" s="1">
        <v>39</v>
      </c>
      <c r="B2223" s="1" t="s">
        <v>94</v>
      </c>
      <c r="C2223" s="218">
        <v>44954</v>
      </c>
      <c r="D2223" s="1">
        <v>40</v>
      </c>
      <c r="E2223" s="1">
        <v>1395</v>
      </c>
      <c r="F2223" s="62"/>
    </row>
    <row r="2224" spans="1:6" x14ac:dyDescent="0.35">
      <c r="A2224" s="1">
        <v>39</v>
      </c>
      <c r="B2224" s="1" t="s">
        <v>94</v>
      </c>
      <c r="C2224" s="218">
        <v>44955</v>
      </c>
      <c r="D2224" s="1">
        <v>25</v>
      </c>
      <c r="E2224" s="1">
        <v>990</v>
      </c>
      <c r="F2224" s="62"/>
    </row>
    <row r="2225" spans="1:6" x14ac:dyDescent="0.35">
      <c r="A2225" s="1">
        <v>39</v>
      </c>
      <c r="B2225" s="1" t="s">
        <v>94</v>
      </c>
      <c r="C2225" s="218">
        <v>44956</v>
      </c>
      <c r="D2225" s="1">
        <v>33</v>
      </c>
      <c r="E2225" s="1">
        <v>999</v>
      </c>
      <c r="F2225" s="62"/>
    </row>
    <row r="2226" spans="1:6" x14ac:dyDescent="0.35">
      <c r="A2226" s="1">
        <v>40</v>
      </c>
      <c r="B2226" s="1" t="s">
        <v>95</v>
      </c>
      <c r="C2226" s="218">
        <v>44878</v>
      </c>
      <c r="D2226" s="1">
        <v>4</v>
      </c>
      <c r="E2226" s="1">
        <v>72</v>
      </c>
      <c r="F2226" s="62"/>
    </row>
    <row r="2227" spans="1:6" x14ac:dyDescent="0.35">
      <c r="A2227" s="1">
        <v>40</v>
      </c>
      <c r="B2227" s="1" t="s">
        <v>95</v>
      </c>
      <c r="C2227" s="218">
        <v>44879</v>
      </c>
      <c r="D2227" s="1">
        <v>3</v>
      </c>
      <c r="E2227" s="1">
        <v>135</v>
      </c>
      <c r="F2227" s="62"/>
    </row>
    <row r="2228" spans="1:6" x14ac:dyDescent="0.35">
      <c r="A2228" s="1">
        <v>40</v>
      </c>
      <c r="B2228" s="1" t="s">
        <v>95</v>
      </c>
      <c r="C2228" s="218">
        <v>44880</v>
      </c>
      <c r="D2228" s="1">
        <v>16</v>
      </c>
      <c r="E2228" s="1">
        <v>342</v>
      </c>
      <c r="F2228" s="62"/>
    </row>
    <row r="2229" spans="1:6" x14ac:dyDescent="0.35">
      <c r="A2229" s="1">
        <v>40</v>
      </c>
      <c r="B2229" s="1" t="s">
        <v>95</v>
      </c>
      <c r="C2229" s="218">
        <v>44881</v>
      </c>
      <c r="D2229" s="1">
        <v>12</v>
      </c>
      <c r="E2229" s="1">
        <v>324</v>
      </c>
      <c r="F2229" s="62"/>
    </row>
    <row r="2230" spans="1:6" x14ac:dyDescent="0.35">
      <c r="A2230" s="1">
        <v>40</v>
      </c>
      <c r="B2230" s="1" t="s">
        <v>95</v>
      </c>
      <c r="C2230" s="218">
        <v>44882</v>
      </c>
      <c r="D2230" s="1">
        <v>11</v>
      </c>
      <c r="E2230" s="1">
        <v>360</v>
      </c>
      <c r="F2230" s="62"/>
    </row>
    <row r="2231" spans="1:6" x14ac:dyDescent="0.35">
      <c r="A2231" s="1">
        <v>40</v>
      </c>
      <c r="B2231" s="1" t="s">
        <v>95</v>
      </c>
      <c r="C2231" s="218">
        <v>44883</v>
      </c>
      <c r="D2231" s="1">
        <v>6</v>
      </c>
      <c r="E2231" s="1">
        <v>135</v>
      </c>
      <c r="F2231" s="62"/>
    </row>
    <row r="2232" spans="1:6" x14ac:dyDescent="0.35">
      <c r="A2232" s="1">
        <v>40</v>
      </c>
      <c r="B2232" s="1" t="s">
        <v>95</v>
      </c>
      <c r="C2232" s="218">
        <v>44885</v>
      </c>
      <c r="D2232" s="1">
        <v>8</v>
      </c>
      <c r="E2232" s="1">
        <v>252</v>
      </c>
      <c r="F2232" s="62"/>
    </row>
    <row r="2233" spans="1:6" x14ac:dyDescent="0.35">
      <c r="A2233" s="1">
        <v>40</v>
      </c>
      <c r="B2233" s="1" t="s">
        <v>95</v>
      </c>
      <c r="C2233" s="218">
        <v>44886</v>
      </c>
      <c r="D2233" s="1">
        <v>7</v>
      </c>
      <c r="E2233" s="1">
        <v>288</v>
      </c>
      <c r="F2233" s="62"/>
    </row>
    <row r="2234" spans="1:6" x14ac:dyDescent="0.35">
      <c r="A2234" s="1">
        <v>40</v>
      </c>
      <c r="B2234" s="1" t="s">
        <v>95</v>
      </c>
      <c r="C2234" s="218">
        <v>44887</v>
      </c>
      <c r="D2234" s="1">
        <v>18</v>
      </c>
      <c r="E2234" s="1">
        <v>513</v>
      </c>
      <c r="F2234" s="62"/>
    </row>
    <row r="2235" spans="1:6" x14ac:dyDescent="0.35">
      <c r="A2235" s="1">
        <v>40</v>
      </c>
      <c r="B2235" s="1" t="s">
        <v>95</v>
      </c>
      <c r="C2235" s="218">
        <v>44888</v>
      </c>
      <c r="D2235" s="1">
        <v>15</v>
      </c>
      <c r="E2235" s="1">
        <v>459</v>
      </c>
      <c r="F2235" s="62"/>
    </row>
    <row r="2236" spans="1:6" x14ac:dyDescent="0.35">
      <c r="A2236" s="1">
        <v>40</v>
      </c>
      <c r="B2236" s="1" t="s">
        <v>95</v>
      </c>
      <c r="C2236" s="218">
        <v>44889</v>
      </c>
      <c r="D2236" s="1">
        <v>12</v>
      </c>
      <c r="E2236" s="1">
        <v>486</v>
      </c>
      <c r="F2236" s="62"/>
    </row>
    <row r="2237" spans="1:6" x14ac:dyDescent="0.35">
      <c r="A2237" s="1">
        <v>40</v>
      </c>
      <c r="B2237" s="1" t="s">
        <v>95</v>
      </c>
      <c r="C2237" s="218">
        <v>44890</v>
      </c>
      <c r="D2237" s="1">
        <v>12</v>
      </c>
      <c r="E2237" s="1">
        <v>486</v>
      </c>
      <c r="F2237" s="62"/>
    </row>
    <row r="2238" spans="1:6" x14ac:dyDescent="0.35">
      <c r="A2238" s="1">
        <v>40</v>
      </c>
      <c r="B2238" s="1" t="s">
        <v>95</v>
      </c>
      <c r="C2238" s="218">
        <v>44891</v>
      </c>
      <c r="D2238" s="1">
        <v>10</v>
      </c>
      <c r="E2238" s="1">
        <v>396</v>
      </c>
      <c r="F2238" s="62"/>
    </row>
    <row r="2239" spans="1:6" x14ac:dyDescent="0.35">
      <c r="A2239" s="1">
        <v>40</v>
      </c>
      <c r="B2239" s="1" t="s">
        <v>95</v>
      </c>
      <c r="C2239" s="218">
        <v>44892</v>
      </c>
      <c r="D2239" s="1">
        <v>12</v>
      </c>
      <c r="E2239" s="1">
        <v>459</v>
      </c>
      <c r="F2239" s="62"/>
    </row>
    <row r="2240" spans="1:6" x14ac:dyDescent="0.35">
      <c r="A2240" s="1">
        <v>40</v>
      </c>
      <c r="B2240" s="1" t="s">
        <v>95</v>
      </c>
      <c r="C2240" s="218">
        <v>44893</v>
      </c>
      <c r="D2240" s="1">
        <v>14</v>
      </c>
      <c r="E2240" s="1">
        <v>603</v>
      </c>
      <c r="F2240" s="62"/>
    </row>
    <row r="2241" spans="1:6" x14ac:dyDescent="0.35">
      <c r="A2241" s="1">
        <v>40</v>
      </c>
      <c r="B2241" s="1" t="s">
        <v>95</v>
      </c>
      <c r="C2241" s="218">
        <v>44894</v>
      </c>
      <c r="D2241" s="1">
        <v>18</v>
      </c>
      <c r="E2241" s="1">
        <v>513</v>
      </c>
      <c r="F2241" s="62"/>
    </row>
    <row r="2242" spans="1:6" x14ac:dyDescent="0.35">
      <c r="A2242" s="1">
        <v>40</v>
      </c>
      <c r="B2242" s="1" t="s">
        <v>95</v>
      </c>
      <c r="C2242" s="218">
        <v>44895</v>
      </c>
      <c r="D2242" s="1">
        <v>19</v>
      </c>
      <c r="E2242" s="1">
        <v>504</v>
      </c>
      <c r="F2242" s="62"/>
    </row>
    <row r="2243" spans="1:6" x14ac:dyDescent="0.35">
      <c r="A2243" s="1">
        <v>40</v>
      </c>
      <c r="B2243" s="1" t="s">
        <v>95</v>
      </c>
      <c r="C2243" s="218">
        <v>44896</v>
      </c>
      <c r="D2243" s="1">
        <v>11</v>
      </c>
      <c r="E2243" s="1">
        <v>441</v>
      </c>
      <c r="F2243" s="62"/>
    </row>
    <row r="2244" spans="1:6" x14ac:dyDescent="0.35">
      <c r="A2244" s="1">
        <v>40</v>
      </c>
      <c r="B2244" s="1" t="s">
        <v>95</v>
      </c>
      <c r="C2244" s="218">
        <v>44897</v>
      </c>
      <c r="D2244" s="1">
        <v>11</v>
      </c>
      <c r="E2244" s="1">
        <v>360</v>
      </c>
      <c r="F2244" s="62"/>
    </row>
    <row r="2245" spans="1:6" x14ac:dyDescent="0.35">
      <c r="A2245" s="1">
        <v>40</v>
      </c>
      <c r="B2245" s="1" t="s">
        <v>95</v>
      </c>
      <c r="C2245" s="218">
        <v>44898</v>
      </c>
      <c r="D2245" s="1">
        <v>9</v>
      </c>
      <c r="E2245" s="1">
        <v>297</v>
      </c>
      <c r="F2245" s="62"/>
    </row>
    <row r="2246" spans="1:6" x14ac:dyDescent="0.35">
      <c r="A2246" s="1">
        <v>40</v>
      </c>
      <c r="B2246" s="1" t="s">
        <v>95</v>
      </c>
      <c r="C2246" s="218">
        <v>44899</v>
      </c>
      <c r="D2246" s="1">
        <v>10</v>
      </c>
      <c r="E2246" s="1">
        <v>396</v>
      </c>
      <c r="F2246" s="62"/>
    </row>
    <row r="2247" spans="1:6" x14ac:dyDescent="0.35">
      <c r="A2247" s="1">
        <v>40</v>
      </c>
      <c r="B2247" s="1" t="s">
        <v>95</v>
      </c>
      <c r="C2247" s="218">
        <v>44900</v>
      </c>
      <c r="D2247" s="1">
        <v>5</v>
      </c>
      <c r="E2247" s="1">
        <v>198</v>
      </c>
      <c r="F2247" s="62"/>
    </row>
    <row r="2248" spans="1:6" x14ac:dyDescent="0.35">
      <c r="A2248" s="1">
        <v>40</v>
      </c>
      <c r="B2248" s="1" t="s">
        <v>95</v>
      </c>
      <c r="C2248" s="218">
        <v>44901</v>
      </c>
      <c r="D2248" s="1">
        <v>9</v>
      </c>
      <c r="E2248" s="1">
        <v>405</v>
      </c>
      <c r="F2248" s="62"/>
    </row>
    <row r="2249" spans="1:6" x14ac:dyDescent="0.35">
      <c r="A2249" s="1">
        <v>40</v>
      </c>
      <c r="B2249" s="1" t="s">
        <v>95</v>
      </c>
      <c r="C2249" s="218">
        <v>44902</v>
      </c>
      <c r="D2249" s="1">
        <v>8</v>
      </c>
      <c r="E2249" s="1">
        <v>360</v>
      </c>
      <c r="F2249" s="62"/>
    </row>
    <row r="2250" spans="1:6" x14ac:dyDescent="0.35">
      <c r="A2250" s="1">
        <v>40</v>
      </c>
      <c r="B2250" s="1" t="s">
        <v>95</v>
      </c>
      <c r="C2250" s="218">
        <v>44903</v>
      </c>
      <c r="D2250" s="1">
        <v>10</v>
      </c>
      <c r="E2250" s="1">
        <v>396</v>
      </c>
      <c r="F2250" s="62"/>
    </row>
    <row r="2251" spans="1:6" x14ac:dyDescent="0.35">
      <c r="A2251" s="1">
        <v>40</v>
      </c>
      <c r="B2251" s="1" t="s">
        <v>95</v>
      </c>
      <c r="C2251" s="218">
        <v>44904</v>
      </c>
      <c r="D2251" s="1">
        <v>12</v>
      </c>
      <c r="E2251" s="1">
        <v>432</v>
      </c>
      <c r="F2251" s="62"/>
    </row>
    <row r="2252" spans="1:6" x14ac:dyDescent="0.35">
      <c r="A2252" s="1">
        <v>40</v>
      </c>
      <c r="B2252" s="1" t="s">
        <v>95</v>
      </c>
      <c r="C2252" s="218">
        <v>44905</v>
      </c>
      <c r="D2252" s="1">
        <v>15</v>
      </c>
      <c r="E2252" s="1">
        <v>621</v>
      </c>
      <c r="F2252" s="62"/>
    </row>
    <row r="2253" spans="1:6" x14ac:dyDescent="0.35">
      <c r="A2253" s="1">
        <v>40</v>
      </c>
      <c r="B2253" s="1" t="s">
        <v>95</v>
      </c>
      <c r="C2253" s="218">
        <v>44906</v>
      </c>
      <c r="D2253" s="1">
        <v>15</v>
      </c>
      <c r="E2253" s="1">
        <v>378</v>
      </c>
      <c r="F2253" s="62"/>
    </row>
    <row r="2254" spans="1:6" x14ac:dyDescent="0.35">
      <c r="A2254" s="1">
        <v>40</v>
      </c>
      <c r="B2254" s="1" t="s">
        <v>95</v>
      </c>
      <c r="C2254" s="218">
        <v>44907</v>
      </c>
      <c r="D2254" s="1">
        <v>13</v>
      </c>
      <c r="E2254" s="1">
        <v>477</v>
      </c>
      <c r="F2254" s="62"/>
    </row>
    <row r="2255" spans="1:6" x14ac:dyDescent="0.35">
      <c r="A2255" s="1">
        <v>40</v>
      </c>
      <c r="B2255" s="1" t="s">
        <v>95</v>
      </c>
      <c r="C2255" s="218">
        <v>44908</v>
      </c>
      <c r="D2255" s="1">
        <v>9</v>
      </c>
      <c r="E2255" s="1">
        <v>405</v>
      </c>
      <c r="F2255" s="62"/>
    </row>
    <row r="2256" spans="1:6" x14ac:dyDescent="0.35">
      <c r="A2256" s="1">
        <v>40</v>
      </c>
      <c r="B2256" s="1" t="s">
        <v>95</v>
      </c>
      <c r="C2256" s="218">
        <v>44909</v>
      </c>
      <c r="D2256" s="1">
        <v>13</v>
      </c>
      <c r="E2256" s="1">
        <v>504</v>
      </c>
      <c r="F2256" s="62"/>
    </row>
    <row r="2257" spans="1:6" x14ac:dyDescent="0.35">
      <c r="A2257" s="1">
        <v>40</v>
      </c>
      <c r="B2257" s="1" t="s">
        <v>95</v>
      </c>
      <c r="C2257" s="218">
        <v>44910</v>
      </c>
      <c r="D2257" s="1">
        <v>11</v>
      </c>
      <c r="E2257" s="1">
        <v>414</v>
      </c>
      <c r="F2257" s="62"/>
    </row>
    <row r="2258" spans="1:6" x14ac:dyDescent="0.35">
      <c r="A2258" s="1">
        <v>40</v>
      </c>
      <c r="B2258" s="1" t="s">
        <v>95</v>
      </c>
      <c r="C2258" s="218">
        <v>44911</v>
      </c>
      <c r="D2258" s="1">
        <v>11</v>
      </c>
      <c r="E2258" s="1">
        <v>387</v>
      </c>
      <c r="F2258" s="62"/>
    </row>
    <row r="2259" spans="1:6" x14ac:dyDescent="0.35">
      <c r="A2259" s="1">
        <v>40</v>
      </c>
      <c r="B2259" s="1" t="s">
        <v>95</v>
      </c>
      <c r="C2259" s="218">
        <v>44912</v>
      </c>
      <c r="D2259" s="1">
        <v>21</v>
      </c>
      <c r="E2259" s="1">
        <v>756</v>
      </c>
      <c r="F2259" s="62"/>
    </row>
    <row r="2260" spans="1:6" x14ac:dyDescent="0.35">
      <c r="A2260" s="1">
        <v>40</v>
      </c>
      <c r="B2260" s="1" t="s">
        <v>95</v>
      </c>
      <c r="C2260" s="218">
        <v>44913</v>
      </c>
      <c r="D2260" s="1">
        <v>12</v>
      </c>
      <c r="E2260" s="1">
        <v>378</v>
      </c>
      <c r="F2260" s="62"/>
    </row>
    <row r="2261" spans="1:6" x14ac:dyDescent="0.35">
      <c r="A2261" s="1">
        <v>40</v>
      </c>
      <c r="B2261" s="1" t="s">
        <v>95</v>
      </c>
      <c r="C2261" s="218">
        <v>44914</v>
      </c>
      <c r="D2261" s="1">
        <v>8</v>
      </c>
      <c r="E2261" s="1">
        <v>333</v>
      </c>
      <c r="F2261" s="62"/>
    </row>
    <row r="2262" spans="1:6" x14ac:dyDescent="0.35">
      <c r="A2262" s="1">
        <v>40</v>
      </c>
      <c r="B2262" s="1" t="s">
        <v>95</v>
      </c>
      <c r="C2262" s="218">
        <v>44915</v>
      </c>
      <c r="D2262" s="1">
        <v>10</v>
      </c>
      <c r="E2262" s="1">
        <v>396</v>
      </c>
      <c r="F2262" s="62"/>
    </row>
    <row r="2263" spans="1:6" x14ac:dyDescent="0.35">
      <c r="A2263" s="1">
        <v>40</v>
      </c>
      <c r="B2263" s="1" t="s">
        <v>95</v>
      </c>
      <c r="C2263" s="218">
        <v>44916</v>
      </c>
      <c r="D2263" s="1">
        <v>12</v>
      </c>
      <c r="E2263" s="1">
        <v>432</v>
      </c>
      <c r="F2263" s="62"/>
    </row>
    <row r="2264" spans="1:6" x14ac:dyDescent="0.35">
      <c r="A2264" s="1">
        <v>40</v>
      </c>
      <c r="B2264" s="1" t="s">
        <v>95</v>
      </c>
      <c r="C2264" s="218">
        <v>44917</v>
      </c>
      <c r="D2264" s="1">
        <v>9</v>
      </c>
      <c r="E2264" s="1">
        <v>405</v>
      </c>
      <c r="F2264" s="62"/>
    </row>
    <row r="2265" spans="1:6" x14ac:dyDescent="0.35">
      <c r="A2265" s="1">
        <v>40</v>
      </c>
      <c r="B2265" s="1" t="s">
        <v>95</v>
      </c>
      <c r="C2265" s="218">
        <v>44918</v>
      </c>
      <c r="D2265" s="1">
        <v>12</v>
      </c>
      <c r="E2265" s="1">
        <v>459</v>
      </c>
      <c r="F2265" s="62"/>
    </row>
    <row r="2266" spans="1:6" x14ac:dyDescent="0.35">
      <c r="A2266" s="1">
        <v>40</v>
      </c>
      <c r="B2266" s="1" t="s">
        <v>95</v>
      </c>
      <c r="C2266" s="218">
        <v>44919</v>
      </c>
      <c r="D2266" s="1">
        <v>11</v>
      </c>
      <c r="E2266" s="1">
        <v>468</v>
      </c>
      <c r="F2266" s="62"/>
    </row>
    <row r="2267" spans="1:6" x14ac:dyDescent="0.35">
      <c r="A2267" s="1">
        <v>40</v>
      </c>
      <c r="B2267" s="1" t="s">
        <v>95</v>
      </c>
      <c r="C2267" s="218">
        <v>44920</v>
      </c>
      <c r="D2267" s="1">
        <v>16</v>
      </c>
      <c r="E2267" s="1">
        <v>504</v>
      </c>
      <c r="F2267" s="62"/>
    </row>
    <row r="2268" spans="1:6" x14ac:dyDescent="0.35">
      <c r="A2268" s="1">
        <v>40</v>
      </c>
      <c r="B2268" s="1" t="s">
        <v>95</v>
      </c>
      <c r="C2268" s="218">
        <v>44921</v>
      </c>
      <c r="D2268" s="1">
        <v>10</v>
      </c>
      <c r="E2268" s="1">
        <v>396</v>
      </c>
      <c r="F2268" s="62"/>
    </row>
    <row r="2269" spans="1:6" x14ac:dyDescent="0.35">
      <c r="A2269" s="1">
        <v>40</v>
      </c>
      <c r="B2269" s="1" t="s">
        <v>95</v>
      </c>
      <c r="C2269" s="218">
        <v>44922</v>
      </c>
      <c r="D2269" s="1">
        <v>8</v>
      </c>
      <c r="E2269" s="1">
        <v>360</v>
      </c>
      <c r="F2269" s="62"/>
    </row>
    <row r="2270" spans="1:6" x14ac:dyDescent="0.35">
      <c r="A2270" s="1">
        <v>40</v>
      </c>
      <c r="B2270" s="1" t="s">
        <v>95</v>
      </c>
      <c r="C2270" s="218">
        <v>44923</v>
      </c>
      <c r="D2270" s="1">
        <v>9</v>
      </c>
      <c r="E2270" s="1">
        <v>405</v>
      </c>
      <c r="F2270" s="62"/>
    </row>
    <row r="2271" spans="1:6" x14ac:dyDescent="0.35">
      <c r="A2271" s="1">
        <v>40</v>
      </c>
      <c r="B2271" s="1" t="s">
        <v>95</v>
      </c>
      <c r="C2271" s="218">
        <v>44924</v>
      </c>
      <c r="D2271" s="1">
        <v>10</v>
      </c>
      <c r="E2271" s="1">
        <v>396</v>
      </c>
      <c r="F2271" s="62"/>
    </row>
    <row r="2272" spans="1:6" x14ac:dyDescent="0.35">
      <c r="A2272" s="1">
        <v>40</v>
      </c>
      <c r="B2272" s="1" t="s">
        <v>95</v>
      </c>
      <c r="C2272" s="218">
        <v>44925</v>
      </c>
      <c r="D2272" s="1">
        <v>15</v>
      </c>
      <c r="E2272" s="1">
        <v>513</v>
      </c>
      <c r="F2272" s="62"/>
    </row>
    <row r="2273" spans="1:6" x14ac:dyDescent="0.35">
      <c r="A2273" s="1">
        <v>40</v>
      </c>
      <c r="B2273" s="1" t="s">
        <v>95</v>
      </c>
      <c r="C2273" s="218">
        <v>44926</v>
      </c>
      <c r="D2273" s="1">
        <v>18</v>
      </c>
      <c r="E2273" s="1">
        <v>621</v>
      </c>
      <c r="F2273" s="62"/>
    </row>
    <row r="2274" spans="1:6" x14ac:dyDescent="0.35">
      <c r="A2274" s="1">
        <v>40</v>
      </c>
      <c r="B2274" s="1" t="s">
        <v>95</v>
      </c>
      <c r="C2274" s="218">
        <v>44927</v>
      </c>
      <c r="D2274" s="1">
        <v>10</v>
      </c>
      <c r="E2274" s="1">
        <v>369</v>
      </c>
      <c r="F2274" s="62"/>
    </row>
    <row r="2275" spans="1:6" x14ac:dyDescent="0.35">
      <c r="A2275" s="1">
        <v>40</v>
      </c>
      <c r="B2275" s="1" t="s">
        <v>95</v>
      </c>
      <c r="C2275" s="218">
        <v>44928</v>
      </c>
      <c r="D2275" s="1">
        <v>10</v>
      </c>
      <c r="E2275" s="1">
        <v>207</v>
      </c>
      <c r="F2275" s="62"/>
    </row>
    <row r="2276" spans="1:6" x14ac:dyDescent="0.35">
      <c r="A2276" s="1">
        <v>40</v>
      </c>
      <c r="B2276" s="1" t="s">
        <v>95</v>
      </c>
      <c r="C2276" s="218">
        <v>44929</v>
      </c>
      <c r="D2276" s="1">
        <v>17</v>
      </c>
      <c r="E2276" s="1">
        <v>603</v>
      </c>
      <c r="F2276" s="62"/>
    </row>
    <row r="2277" spans="1:6" x14ac:dyDescent="0.35">
      <c r="A2277" s="1">
        <v>40</v>
      </c>
      <c r="B2277" s="1" t="s">
        <v>95</v>
      </c>
      <c r="C2277" s="218">
        <v>44930</v>
      </c>
      <c r="D2277" s="1">
        <v>14</v>
      </c>
      <c r="E2277" s="1">
        <v>576</v>
      </c>
      <c r="F2277" s="62"/>
    </row>
    <row r="2278" spans="1:6" x14ac:dyDescent="0.35">
      <c r="A2278" s="1">
        <v>40</v>
      </c>
      <c r="B2278" s="1" t="s">
        <v>95</v>
      </c>
      <c r="C2278" s="218">
        <v>44931</v>
      </c>
      <c r="D2278" s="1">
        <v>13</v>
      </c>
      <c r="E2278" s="1">
        <v>531</v>
      </c>
      <c r="F2278" s="62"/>
    </row>
    <row r="2279" spans="1:6" x14ac:dyDescent="0.35">
      <c r="A2279" s="1">
        <v>40</v>
      </c>
      <c r="B2279" s="1" t="s">
        <v>95</v>
      </c>
      <c r="C2279" s="218">
        <v>44932</v>
      </c>
      <c r="D2279" s="1">
        <v>17</v>
      </c>
      <c r="E2279" s="1">
        <v>522</v>
      </c>
      <c r="F2279" s="62"/>
    </row>
    <row r="2280" spans="1:6" x14ac:dyDescent="0.35">
      <c r="A2280" s="1">
        <v>40</v>
      </c>
      <c r="B2280" s="1" t="s">
        <v>95</v>
      </c>
      <c r="C2280" s="218">
        <v>44933</v>
      </c>
      <c r="D2280" s="1">
        <v>14</v>
      </c>
      <c r="E2280" s="1">
        <v>522</v>
      </c>
      <c r="F2280" s="62"/>
    </row>
    <row r="2281" spans="1:6" x14ac:dyDescent="0.35">
      <c r="A2281" s="1">
        <v>40</v>
      </c>
      <c r="B2281" s="1" t="s">
        <v>95</v>
      </c>
      <c r="C2281" s="218">
        <v>44934</v>
      </c>
      <c r="D2281" s="1">
        <v>18</v>
      </c>
      <c r="E2281" s="1">
        <v>621</v>
      </c>
      <c r="F2281" s="62"/>
    </row>
    <row r="2282" spans="1:6" x14ac:dyDescent="0.35">
      <c r="A2282" s="1">
        <v>40</v>
      </c>
      <c r="B2282" s="1" t="s">
        <v>95</v>
      </c>
      <c r="C2282" s="218">
        <v>44935</v>
      </c>
      <c r="D2282" s="1">
        <v>13</v>
      </c>
      <c r="E2282" s="1">
        <v>504</v>
      </c>
      <c r="F2282" s="62"/>
    </row>
    <row r="2283" spans="1:6" x14ac:dyDescent="0.35">
      <c r="A2283" s="1">
        <v>40</v>
      </c>
      <c r="B2283" s="1" t="s">
        <v>95</v>
      </c>
      <c r="C2283" s="218">
        <v>44936</v>
      </c>
      <c r="D2283" s="1">
        <v>15</v>
      </c>
      <c r="E2283" s="1">
        <v>513</v>
      </c>
      <c r="F2283" s="62"/>
    </row>
    <row r="2284" spans="1:6" x14ac:dyDescent="0.35">
      <c r="A2284" s="1">
        <v>40</v>
      </c>
      <c r="B2284" s="1" t="s">
        <v>95</v>
      </c>
      <c r="C2284" s="218">
        <v>44937</v>
      </c>
      <c r="D2284" s="1">
        <v>15</v>
      </c>
      <c r="E2284" s="1">
        <v>540</v>
      </c>
      <c r="F2284" s="62"/>
    </row>
    <row r="2285" spans="1:6" x14ac:dyDescent="0.35">
      <c r="A2285" s="1">
        <v>40</v>
      </c>
      <c r="B2285" s="1" t="s">
        <v>95</v>
      </c>
      <c r="C2285" s="218">
        <v>44938</v>
      </c>
      <c r="D2285" s="1">
        <v>19</v>
      </c>
      <c r="E2285" s="1">
        <v>639</v>
      </c>
      <c r="F2285" s="62"/>
    </row>
    <row r="2286" spans="1:6" x14ac:dyDescent="0.35">
      <c r="A2286" s="1">
        <v>40</v>
      </c>
      <c r="B2286" s="1" t="s">
        <v>95</v>
      </c>
      <c r="C2286" s="218">
        <v>44939</v>
      </c>
      <c r="D2286" s="1">
        <v>15</v>
      </c>
      <c r="E2286" s="1">
        <v>567</v>
      </c>
      <c r="F2286" s="62"/>
    </row>
    <row r="2287" spans="1:6" x14ac:dyDescent="0.35">
      <c r="A2287" s="1">
        <v>40</v>
      </c>
      <c r="B2287" s="1" t="s">
        <v>95</v>
      </c>
      <c r="C2287" s="218">
        <v>44940</v>
      </c>
      <c r="D2287" s="1">
        <v>17</v>
      </c>
      <c r="E2287" s="1">
        <v>603</v>
      </c>
      <c r="F2287" s="62"/>
    </row>
    <row r="2288" spans="1:6" x14ac:dyDescent="0.35">
      <c r="A2288" s="1">
        <v>40</v>
      </c>
      <c r="B2288" s="1" t="s">
        <v>95</v>
      </c>
      <c r="C2288" s="218">
        <v>44941</v>
      </c>
      <c r="D2288" s="1">
        <v>15</v>
      </c>
      <c r="E2288" s="1">
        <v>540</v>
      </c>
      <c r="F2288" s="62"/>
    </row>
    <row r="2289" spans="1:6" x14ac:dyDescent="0.35">
      <c r="A2289" s="1">
        <v>40</v>
      </c>
      <c r="B2289" s="1" t="s">
        <v>95</v>
      </c>
      <c r="C2289" s="218">
        <v>44942</v>
      </c>
      <c r="D2289" s="1">
        <v>13</v>
      </c>
      <c r="E2289" s="1">
        <v>504</v>
      </c>
      <c r="F2289" s="62"/>
    </row>
    <row r="2290" spans="1:6" x14ac:dyDescent="0.35">
      <c r="A2290" s="1">
        <v>40</v>
      </c>
      <c r="B2290" s="1" t="s">
        <v>95</v>
      </c>
      <c r="C2290" s="218">
        <v>44943</v>
      </c>
      <c r="D2290" s="1">
        <v>15</v>
      </c>
      <c r="E2290" s="1">
        <v>540</v>
      </c>
      <c r="F2290" s="62"/>
    </row>
    <row r="2291" spans="1:6" x14ac:dyDescent="0.35">
      <c r="A2291" s="1">
        <v>40</v>
      </c>
      <c r="B2291" s="1" t="s">
        <v>95</v>
      </c>
      <c r="C2291" s="218">
        <v>44944</v>
      </c>
      <c r="D2291" s="1">
        <v>14</v>
      </c>
      <c r="E2291" s="1">
        <v>522</v>
      </c>
      <c r="F2291" s="62"/>
    </row>
    <row r="2292" spans="1:6" x14ac:dyDescent="0.35">
      <c r="A2292" s="1">
        <v>40</v>
      </c>
      <c r="B2292" s="1" t="s">
        <v>95</v>
      </c>
      <c r="C2292" s="218">
        <v>44945</v>
      </c>
      <c r="D2292" s="1">
        <v>18</v>
      </c>
      <c r="E2292" s="1">
        <v>702</v>
      </c>
      <c r="F2292" s="62"/>
    </row>
    <row r="2293" spans="1:6" x14ac:dyDescent="0.35">
      <c r="A2293" s="1">
        <v>40</v>
      </c>
      <c r="B2293" s="1" t="s">
        <v>95</v>
      </c>
      <c r="C2293" s="218">
        <v>44946</v>
      </c>
      <c r="D2293" s="1">
        <v>6</v>
      </c>
      <c r="E2293" s="1">
        <v>270</v>
      </c>
      <c r="F2293" s="62"/>
    </row>
    <row r="2294" spans="1:6" x14ac:dyDescent="0.35">
      <c r="A2294" s="1">
        <v>40</v>
      </c>
      <c r="B2294" s="1" t="s">
        <v>95</v>
      </c>
      <c r="C2294" s="218">
        <v>44947</v>
      </c>
      <c r="D2294" s="1">
        <v>15</v>
      </c>
      <c r="E2294" s="1">
        <v>621</v>
      </c>
      <c r="F2294" s="62"/>
    </row>
    <row r="2295" spans="1:6" x14ac:dyDescent="0.35">
      <c r="A2295" s="1">
        <v>40</v>
      </c>
      <c r="B2295" s="1" t="s">
        <v>95</v>
      </c>
      <c r="C2295" s="218">
        <v>44948</v>
      </c>
      <c r="D2295" s="1">
        <v>15</v>
      </c>
      <c r="E2295" s="1">
        <v>513</v>
      </c>
      <c r="F2295" s="62"/>
    </row>
    <row r="2296" spans="1:6" x14ac:dyDescent="0.35">
      <c r="A2296" s="1">
        <v>40</v>
      </c>
      <c r="B2296" s="1" t="s">
        <v>95</v>
      </c>
      <c r="C2296" s="218">
        <v>44949</v>
      </c>
      <c r="D2296" s="1">
        <v>12</v>
      </c>
      <c r="E2296" s="1">
        <v>459</v>
      </c>
      <c r="F2296" s="62"/>
    </row>
    <row r="2297" spans="1:6" x14ac:dyDescent="0.35">
      <c r="A2297" s="1">
        <v>40</v>
      </c>
      <c r="B2297" s="1" t="s">
        <v>95</v>
      </c>
      <c r="C2297" s="218">
        <v>44950</v>
      </c>
      <c r="D2297" s="1">
        <v>16</v>
      </c>
      <c r="E2297" s="1">
        <v>612</v>
      </c>
      <c r="F2297" s="62"/>
    </row>
    <row r="2298" spans="1:6" x14ac:dyDescent="0.35">
      <c r="A2298" s="1">
        <v>40</v>
      </c>
      <c r="B2298" s="1" t="s">
        <v>95</v>
      </c>
      <c r="C2298" s="218">
        <v>44951</v>
      </c>
      <c r="D2298" s="1">
        <v>18</v>
      </c>
      <c r="E2298" s="1">
        <v>621</v>
      </c>
      <c r="F2298" s="62"/>
    </row>
    <row r="2299" spans="1:6" x14ac:dyDescent="0.35">
      <c r="A2299" s="1">
        <v>40</v>
      </c>
      <c r="B2299" s="1" t="s">
        <v>95</v>
      </c>
      <c r="C2299" s="218">
        <v>44952</v>
      </c>
      <c r="D2299" s="1">
        <v>11</v>
      </c>
      <c r="E2299" s="1">
        <v>414</v>
      </c>
      <c r="F2299" s="62"/>
    </row>
    <row r="2300" spans="1:6" x14ac:dyDescent="0.35">
      <c r="A2300" s="1">
        <v>40</v>
      </c>
      <c r="B2300" s="1" t="s">
        <v>95</v>
      </c>
      <c r="C2300" s="218">
        <v>44953</v>
      </c>
      <c r="D2300" s="1">
        <v>19</v>
      </c>
      <c r="E2300" s="1">
        <v>612</v>
      </c>
      <c r="F2300" s="62"/>
    </row>
    <row r="2301" spans="1:6" x14ac:dyDescent="0.35">
      <c r="A2301" s="1">
        <v>40</v>
      </c>
      <c r="B2301" s="1" t="s">
        <v>95</v>
      </c>
      <c r="C2301" s="218">
        <v>44954</v>
      </c>
      <c r="D2301" s="1">
        <v>13</v>
      </c>
      <c r="E2301" s="1">
        <v>504</v>
      </c>
      <c r="F2301" s="62"/>
    </row>
    <row r="2302" spans="1:6" x14ac:dyDescent="0.35">
      <c r="A2302" s="1">
        <v>40</v>
      </c>
      <c r="B2302" s="1" t="s">
        <v>95</v>
      </c>
      <c r="C2302" s="218">
        <v>44955</v>
      </c>
      <c r="D2302" s="1">
        <v>13</v>
      </c>
      <c r="E2302" s="1">
        <v>504</v>
      </c>
      <c r="F2302" s="62"/>
    </row>
    <row r="2303" spans="1:6" x14ac:dyDescent="0.35">
      <c r="A2303" s="1">
        <v>40</v>
      </c>
      <c r="B2303" s="1" t="s">
        <v>95</v>
      </c>
      <c r="C2303" s="218">
        <v>44956</v>
      </c>
      <c r="D2303" s="1">
        <v>8</v>
      </c>
      <c r="E2303" s="1">
        <v>333</v>
      </c>
      <c r="F2303" s="62"/>
    </row>
    <row r="2304" spans="1:6" x14ac:dyDescent="0.35">
      <c r="A2304" s="1">
        <v>41</v>
      </c>
      <c r="B2304" s="1" t="s">
        <v>96</v>
      </c>
      <c r="C2304" s="218">
        <v>44907</v>
      </c>
      <c r="D2304" s="1">
        <v>3</v>
      </c>
      <c r="E2304" s="1">
        <v>81</v>
      </c>
      <c r="F2304" s="62"/>
    </row>
    <row r="2305" spans="1:6" x14ac:dyDescent="0.35">
      <c r="A2305" s="1">
        <v>41</v>
      </c>
      <c r="B2305" s="1" t="s">
        <v>96</v>
      </c>
      <c r="C2305" s="218">
        <v>44908</v>
      </c>
      <c r="D2305" s="1">
        <v>2</v>
      </c>
      <c r="E2305" s="1">
        <v>63</v>
      </c>
      <c r="F2305" s="62"/>
    </row>
    <row r="2306" spans="1:6" x14ac:dyDescent="0.35">
      <c r="A2306" s="1">
        <v>41</v>
      </c>
      <c r="B2306" s="1" t="s">
        <v>96</v>
      </c>
      <c r="C2306" s="218">
        <v>44909</v>
      </c>
      <c r="D2306" s="1">
        <v>4</v>
      </c>
      <c r="E2306" s="1">
        <v>99</v>
      </c>
      <c r="F2306" s="62"/>
    </row>
    <row r="2307" spans="1:6" x14ac:dyDescent="0.35">
      <c r="A2307" s="1">
        <v>41</v>
      </c>
      <c r="B2307" s="1" t="s">
        <v>96</v>
      </c>
      <c r="C2307" s="218">
        <v>44910</v>
      </c>
      <c r="D2307" s="1">
        <v>14</v>
      </c>
      <c r="E2307" s="1">
        <v>387</v>
      </c>
      <c r="F2307" s="62"/>
    </row>
    <row r="2308" spans="1:6" x14ac:dyDescent="0.35">
      <c r="A2308" s="1">
        <v>41</v>
      </c>
      <c r="B2308" s="1" t="s">
        <v>96</v>
      </c>
      <c r="C2308" s="218">
        <v>44912</v>
      </c>
      <c r="D2308" s="1">
        <v>4</v>
      </c>
      <c r="E2308" s="1">
        <v>180</v>
      </c>
      <c r="F2308" s="62"/>
    </row>
    <row r="2309" spans="1:6" x14ac:dyDescent="0.35">
      <c r="A2309" s="1">
        <v>41</v>
      </c>
      <c r="B2309" s="1" t="s">
        <v>96</v>
      </c>
      <c r="C2309" s="218">
        <v>44914</v>
      </c>
      <c r="D2309" s="1">
        <v>8</v>
      </c>
      <c r="E2309" s="1">
        <v>279</v>
      </c>
      <c r="F2309" s="62"/>
    </row>
    <row r="2310" spans="1:6" x14ac:dyDescent="0.35">
      <c r="A2310" s="1">
        <v>41</v>
      </c>
      <c r="B2310" s="1" t="s">
        <v>96</v>
      </c>
      <c r="C2310" s="218">
        <v>44915</v>
      </c>
      <c r="D2310" s="1">
        <v>15</v>
      </c>
      <c r="E2310" s="1">
        <v>459</v>
      </c>
      <c r="F2310" s="62"/>
    </row>
    <row r="2311" spans="1:6" x14ac:dyDescent="0.35">
      <c r="A2311" s="1">
        <v>41</v>
      </c>
      <c r="B2311" s="1" t="s">
        <v>96</v>
      </c>
      <c r="C2311" s="218">
        <v>44916</v>
      </c>
      <c r="D2311" s="1">
        <v>12</v>
      </c>
      <c r="E2311" s="1">
        <v>270</v>
      </c>
      <c r="F2311" s="62"/>
    </row>
    <row r="2312" spans="1:6" x14ac:dyDescent="0.35">
      <c r="A2312" s="1">
        <v>41</v>
      </c>
      <c r="B2312" s="1" t="s">
        <v>96</v>
      </c>
      <c r="C2312" s="218">
        <v>44917</v>
      </c>
      <c r="D2312" s="1">
        <v>6</v>
      </c>
      <c r="E2312" s="1">
        <v>135</v>
      </c>
      <c r="F2312" s="62"/>
    </row>
    <row r="2313" spans="1:6" x14ac:dyDescent="0.35">
      <c r="A2313" s="1">
        <v>41</v>
      </c>
      <c r="B2313" s="1" t="s">
        <v>96</v>
      </c>
      <c r="C2313" s="218">
        <v>44918</v>
      </c>
      <c r="D2313" s="1">
        <v>10</v>
      </c>
      <c r="E2313" s="1">
        <v>288</v>
      </c>
      <c r="F2313" s="62"/>
    </row>
    <row r="2314" spans="1:6" x14ac:dyDescent="0.35">
      <c r="A2314" s="1">
        <v>41</v>
      </c>
      <c r="B2314" s="1" t="s">
        <v>96</v>
      </c>
      <c r="C2314" s="218">
        <v>44919</v>
      </c>
      <c r="D2314" s="1">
        <v>13</v>
      </c>
      <c r="E2314" s="1">
        <v>342</v>
      </c>
      <c r="F2314" s="62"/>
    </row>
    <row r="2315" spans="1:6" x14ac:dyDescent="0.35">
      <c r="A2315" s="1">
        <v>41</v>
      </c>
      <c r="B2315" s="1" t="s">
        <v>96</v>
      </c>
      <c r="C2315" s="218">
        <v>44920</v>
      </c>
      <c r="D2315" s="1">
        <v>12</v>
      </c>
      <c r="E2315" s="1">
        <v>405</v>
      </c>
      <c r="F2315" s="62"/>
    </row>
    <row r="2316" spans="1:6" x14ac:dyDescent="0.35">
      <c r="A2316" s="1">
        <v>41</v>
      </c>
      <c r="B2316" s="1" t="s">
        <v>96</v>
      </c>
      <c r="C2316" s="218">
        <v>44921</v>
      </c>
      <c r="D2316" s="1">
        <v>15</v>
      </c>
      <c r="E2316" s="1">
        <v>432</v>
      </c>
      <c r="F2316" s="62"/>
    </row>
    <row r="2317" spans="1:6" x14ac:dyDescent="0.35">
      <c r="A2317" s="1">
        <v>41</v>
      </c>
      <c r="B2317" s="1" t="s">
        <v>96</v>
      </c>
      <c r="C2317" s="218">
        <v>44922</v>
      </c>
      <c r="D2317" s="1">
        <v>13</v>
      </c>
      <c r="E2317" s="1">
        <v>477</v>
      </c>
      <c r="F2317" s="62"/>
    </row>
    <row r="2318" spans="1:6" x14ac:dyDescent="0.35">
      <c r="A2318" s="1">
        <v>41</v>
      </c>
      <c r="B2318" s="1" t="s">
        <v>96</v>
      </c>
      <c r="C2318" s="218">
        <v>44923</v>
      </c>
      <c r="D2318" s="1">
        <v>14</v>
      </c>
      <c r="E2318" s="1">
        <v>495</v>
      </c>
      <c r="F2318" s="62"/>
    </row>
    <row r="2319" spans="1:6" x14ac:dyDescent="0.35">
      <c r="A2319" s="1">
        <v>41</v>
      </c>
      <c r="B2319" s="1" t="s">
        <v>96</v>
      </c>
      <c r="C2319" s="218">
        <v>44924</v>
      </c>
      <c r="D2319" s="1">
        <v>17</v>
      </c>
      <c r="E2319" s="1">
        <v>576</v>
      </c>
      <c r="F2319" s="62"/>
    </row>
    <row r="2320" spans="1:6" x14ac:dyDescent="0.35">
      <c r="A2320" s="1">
        <v>41</v>
      </c>
      <c r="B2320" s="1" t="s">
        <v>96</v>
      </c>
      <c r="C2320" s="218">
        <v>44925</v>
      </c>
      <c r="D2320" s="1">
        <v>12</v>
      </c>
      <c r="E2320" s="1">
        <v>378</v>
      </c>
      <c r="F2320" s="62"/>
    </row>
    <row r="2321" spans="1:6" x14ac:dyDescent="0.35">
      <c r="A2321" s="1">
        <v>41</v>
      </c>
      <c r="B2321" s="1" t="s">
        <v>96</v>
      </c>
      <c r="C2321" s="218">
        <v>44926</v>
      </c>
      <c r="D2321" s="1">
        <v>19</v>
      </c>
      <c r="E2321" s="1">
        <v>693</v>
      </c>
      <c r="F2321" s="62"/>
    </row>
    <row r="2322" spans="1:6" x14ac:dyDescent="0.35">
      <c r="A2322" s="1">
        <v>41</v>
      </c>
      <c r="B2322" s="1" t="s">
        <v>96</v>
      </c>
      <c r="C2322" s="218">
        <v>44927</v>
      </c>
      <c r="D2322" s="1">
        <v>12</v>
      </c>
      <c r="E2322" s="1">
        <v>459</v>
      </c>
      <c r="F2322" s="62"/>
    </row>
    <row r="2323" spans="1:6" x14ac:dyDescent="0.35">
      <c r="A2323" s="1">
        <v>41</v>
      </c>
      <c r="B2323" s="1" t="s">
        <v>96</v>
      </c>
      <c r="C2323" s="218">
        <v>44928</v>
      </c>
      <c r="D2323" s="1">
        <v>8</v>
      </c>
      <c r="E2323" s="1">
        <v>225</v>
      </c>
      <c r="F2323" s="62"/>
    </row>
    <row r="2324" spans="1:6" x14ac:dyDescent="0.35">
      <c r="A2324" s="1">
        <v>41</v>
      </c>
      <c r="B2324" s="1" t="s">
        <v>96</v>
      </c>
      <c r="C2324" s="218">
        <v>44929</v>
      </c>
      <c r="D2324" s="1">
        <v>6</v>
      </c>
      <c r="E2324" s="1">
        <v>243</v>
      </c>
      <c r="F2324" s="62"/>
    </row>
    <row r="2325" spans="1:6" x14ac:dyDescent="0.35">
      <c r="A2325" s="1">
        <v>41</v>
      </c>
      <c r="B2325" s="1" t="s">
        <v>96</v>
      </c>
      <c r="C2325" s="218">
        <v>44930</v>
      </c>
      <c r="D2325" s="1">
        <v>11</v>
      </c>
      <c r="E2325" s="1">
        <v>441</v>
      </c>
      <c r="F2325" s="62"/>
    </row>
    <row r="2326" spans="1:6" x14ac:dyDescent="0.35">
      <c r="A2326" s="1">
        <v>41</v>
      </c>
      <c r="B2326" s="1" t="s">
        <v>96</v>
      </c>
      <c r="C2326" s="218">
        <v>44931</v>
      </c>
      <c r="D2326" s="1">
        <v>12</v>
      </c>
      <c r="E2326" s="1">
        <v>378</v>
      </c>
      <c r="F2326" s="62"/>
    </row>
    <row r="2327" spans="1:6" x14ac:dyDescent="0.35">
      <c r="A2327" s="1">
        <v>41</v>
      </c>
      <c r="B2327" s="1" t="s">
        <v>96</v>
      </c>
      <c r="C2327" s="218">
        <v>44932</v>
      </c>
      <c r="D2327" s="1">
        <v>10</v>
      </c>
      <c r="E2327" s="1">
        <v>450</v>
      </c>
      <c r="F2327" s="62"/>
    </row>
    <row r="2328" spans="1:6" x14ac:dyDescent="0.35">
      <c r="A2328" s="1">
        <v>41</v>
      </c>
      <c r="B2328" s="1" t="s">
        <v>96</v>
      </c>
      <c r="C2328" s="218">
        <v>44933</v>
      </c>
      <c r="D2328" s="1">
        <v>13</v>
      </c>
      <c r="E2328" s="1">
        <v>585</v>
      </c>
      <c r="F2328" s="62"/>
    </row>
    <row r="2329" spans="1:6" x14ac:dyDescent="0.35">
      <c r="A2329" s="1">
        <v>41</v>
      </c>
      <c r="B2329" s="1" t="s">
        <v>96</v>
      </c>
      <c r="C2329" s="218">
        <v>44934</v>
      </c>
      <c r="D2329" s="1">
        <v>15</v>
      </c>
      <c r="E2329" s="1">
        <v>567</v>
      </c>
      <c r="F2329" s="62"/>
    </row>
    <row r="2330" spans="1:6" x14ac:dyDescent="0.35">
      <c r="A2330" s="1">
        <v>41</v>
      </c>
      <c r="B2330" s="1" t="s">
        <v>96</v>
      </c>
      <c r="C2330" s="218">
        <v>44935</v>
      </c>
      <c r="D2330" s="1">
        <v>13</v>
      </c>
      <c r="E2330" s="1">
        <v>477</v>
      </c>
      <c r="F2330" s="62"/>
    </row>
    <row r="2331" spans="1:6" x14ac:dyDescent="0.35">
      <c r="A2331" s="1">
        <v>41</v>
      </c>
      <c r="B2331" s="1" t="s">
        <v>96</v>
      </c>
      <c r="C2331" s="218">
        <v>44936</v>
      </c>
      <c r="D2331" s="1">
        <v>12</v>
      </c>
      <c r="E2331" s="1">
        <v>459</v>
      </c>
      <c r="F2331" s="62"/>
    </row>
    <row r="2332" spans="1:6" x14ac:dyDescent="0.35">
      <c r="A2332" s="1">
        <v>41</v>
      </c>
      <c r="B2332" s="1" t="s">
        <v>96</v>
      </c>
      <c r="C2332" s="218">
        <v>44937</v>
      </c>
      <c r="D2332" s="1">
        <v>15</v>
      </c>
      <c r="E2332" s="1">
        <v>486</v>
      </c>
      <c r="F2332" s="62"/>
    </row>
    <row r="2333" spans="1:6" x14ac:dyDescent="0.35">
      <c r="A2333" s="1">
        <v>41</v>
      </c>
      <c r="B2333" s="1" t="s">
        <v>96</v>
      </c>
      <c r="C2333" s="218">
        <v>44938</v>
      </c>
      <c r="D2333" s="1">
        <v>12</v>
      </c>
      <c r="E2333" s="1">
        <v>486</v>
      </c>
      <c r="F2333" s="62"/>
    </row>
    <row r="2334" spans="1:6" x14ac:dyDescent="0.35">
      <c r="A2334" s="1">
        <v>41</v>
      </c>
      <c r="B2334" s="1" t="s">
        <v>96</v>
      </c>
      <c r="C2334" s="218">
        <v>44939</v>
      </c>
      <c r="D2334" s="1">
        <v>11</v>
      </c>
      <c r="E2334" s="1">
        <v>468</v>
      </c>
      <c r="F2334" s="62"/>
    </row>
    <row r="2335" spans="1:6" x14ac:dyDescent="0.35">
      <c r="A2335" s="1">
        <v>41</v>
      </c>
      <c r="B2335" s="1" t="s">
        <v>96</v>
      </c>
      <c r="C2335" s="218">
        <v>44940</v>
      </c>
      <c r="D2335" s="1">
        <v>7</v>
      </c>
      <c r="E2335" s="1">
        <v>261</v>
      </c>
      <c r="F2335" s="62"/>
    </row>
    <row r="2336" spans="1:6" x14ac:dyDescent="0.35">
      <c r="A2336" s="1">
        <v>41</v>
      </c>
      <c r="B2336" s="1" t="s">
        <v>96</v>
      </c>
      <c r="C2336" s="218">
        <v>44941</v>
      </c>
      <c r="D2336" s="1">
        <v>8</v>
      </c>
      <c r="E2336" s="1">
        <v>333</v>
      </c>
      <c r="F2336" s="62"/>
    </row>
    <row r="2337" spans="1:6" x14ac:dyDescent="0.35">
      <c r="A2337" s="1">
        <v>41</v>
      </c>
      <c r="B2337" s="1" t="s">
        <v>96</v>
      </c>
      <c r="C2337" s="218">
        <v>44942</v>
      </c>
      <c r="D2337" s="1">
        <v>15</v>
      </c>
      <c r="E2337" s="1">
        <v>432</v>
      </c>
      <c r="F2337" s="62"/>
    </row>
    <row r="2338" spans="1:6" x14ac:dyDescent="0.35">
      <c r="A2338" s="1">
        <v>41</v>
      </c>
      <c r="B2338" s="1" t="s">
        <v>96</v>
      </c>
      <c r="C2338" s="218">
        <v>44943</v>
      </c>
      <c r="D2338" s="1">
        <v>16</v>
      </c>
      <c r="E2338" s="1">
        <v>504</v>
      </c>
      <c r="F2338" s="62"/>
    </row>
    <row r="2339" spans="1:6" x14ac:dyDescent="0.35">
      <c r="A2339" s="1">
        <v>41</v>
      </c>
      <c r="B2339" s="1" t="s">
        <v>96</v>
      </c>
      <c r="C2339" s="218">
        <v>44944</v>
      </c>
      <c r="D2339" s="1">
        <v>11</v>
      </c>
      <c r="E2339" s="1">
        <v>441</v>
      </c>
      <c r="F2339" s="62"/>
    </row>
    <row r="2340" spans="1:6" x14ac:dyDescent="0.35">
      <c r="A2340" s="1">
        <v>41</v>
      </c>
      <c r="B2340" s="1" t="s">
        <v>96</v>
      </c>
      <c r="C2340" s="218">
        <v>44945</v>
      </c>
      <c r="D2340" s="1">
        <v>14</v>
      </c>
      <c r="E2340" s="1">
        <v>630</v>
      </c>
      <c r="F2340" s="62"/>
    </row>
    <row r="2341" spans="1:6" x14ac:dyDescent="0.35">
      <c r="A2341" s="1">
        <v>41</v>
      </c>
      <c r="B2341" s="1" t="s">
        <v>96</v>
      </c>
      <c r="C2341" s="218">
        <v>44946</v>
      </c>
      <c r="D2341" s="1">
        <v>14</v>
      </c>
      <c r="E2341" s="1">
        <v>414</v>
      </c>
      <c r="F2341" s="62"/>
    </row>
    <row r="2342" spans="1:6" x14ac:dyDescent="0.35">
      <c r="A2342" s="1">
        <v>41</v>
      </c>
      <c r="B2342" s="1" t="s">
        <v>96</v>
      </c>
      <c r="C2342" s="218">
        <v>44947</v>
      </c>
      <c r="D2342" s="1">
        <v>18</v>
      </c>
      <c r="E2342" s="1">
        <v>675</v>
      </c>
      <c r="F2342" s="62"/>
    </row>
    <row r="2343" spans="1:6" x14ac:dyDescent="0.35">
      <c r="A2343" s="1">
        <v>41</v>
      </c>
      <c r="B2343" s="1" t="s">
        <v>96</v>
      </c>
      <c r="C2343" s="218">
        <v>44948</v>
      </c>
      <c r="D2343" s="1">
        <v>16</v>
      </c>
      <c r="E2343" s="1">
        <v>585</v>
      </c>
      <c r="F2343" s="62"/>
    </row>
    <row r="2344" spans="1:6" x14ac:dyDescent="0.35">
      <c r="A2344" s="1">
        <v>41</v>
      </c>
      <c r="B2344" s="1" t="s">
        <v>96</v>
      </c>
      <c r="C2344" s="218">
        <v>44949</v>
      </c>
      <c r="D2344" s="1">
        <v>16</v>
      </c>
      <c r="E2344" s="1">
        <v>558</v>
      </c>
      <c r="F2344" s="62"/>
    </row>
    <row r="2345" spans="1:6" x14ac:dyDescent="0.35">
      <c r="A2345" s="1">
        <v>41</v>
      </c>
      <c r="B2345" s="1" t="s">
        <v>96</v>
      </c>
      <c r="C2345" s="218">
        <v>44950</v>
      </c>
      <c r="D2345" s="1">
        <v>17</v>
      </c>
      <c r="E2345" s="1">
        <v>630</v>
      </c>
      <c r="F2345" s="62"/>
    </row>
    <row r="2346" spans="1:6" x14ac:dyDescent="0.35">
      <c r="A2346" s="1">
        <v>41</v>
      </c>
      <c r="B2346" s="1" t="s">
        <v>96</v>
      </c>
      <c r="C2346" s="218">
        <v>44951</v>
      </c>
      <c r="D2346" s="1">
        <v>18</v>
      </c>
      <c r="E2346" s="1">
        <v>621</v>
      </c>
      <c r="F2346" s="62"/>
    </row>
    <row r="2347" spans="1:6" x14ac:dyDescent="0.35">
      <c r="A2347" s="1">
        <v>41</v>
      </c>
      <c r="B2347" s="1" t="s">
        <v>96</v>
      </c>
      <c r="C2347" s="218">
        <v>44953</v>
      </c>
      <c r="D2347" s="1">
        <v>28</v>
      </c>
      <c r="E2347" s="1">
        <v>801</v>
      </c>
      <c r="F2347" s="62"/>
    </row>
    <row r="2348" spans="1:6" x14ac:dyDescent="0.35">
      <c r="A2348" s="1">
        <v>41</v>
      </c>
      <c r="B2348" s="1" t="s">
        <v>96</v>
      </c>
      <c r="C2348" s="218">
        <v>44954</v>
      </c>
      <c r="D2348" s="1">
        <v>32</v>
      </c>
      <c r="E2348" s="1">
        <v>1143</v>
      </c>
      <c r="F2348" s="62"/>
    </row>
    <row r="2349" spans="1:6" x14ac:dyDescent="0.35">
      <c r="A2349" s="1">
        <v>41</v>
      </c>
      <c r="B2349" s="1" t="s">
        <v>96</v>
      </c>
      <c r="C2349" s="218">
        <v>44955</v>
      </c>
      <c r="D2349" s="1">
        <v>18</v>
      </c>
      <c r="E2349" s="1">
        <v>702</v>
      </c>
      <c r="F2349" s="62"/>
    </row>
    <row r="2350" spans="1:6" x14ac:dyDescent="0.35">
      <c r="A2350" s="1">
        <v>41</v>
      </c>
      <c r="B2350" s="1" t="s">
        <v>96</v>
      </c>
      <c r="C2350" s="218">
        <v>44956</v>
      </c>
      <c r="D2350" s="1">
        <v>21</v>
      </c>
      <c r="E2350" s="1">
        <v>648</v>
      </c>
      <c r="F2350" s="62"/>
    </row>
    <row r="2351" spans="1:6" x14ac:dyDescent="0.35">
      <c r="A2351" s="1">
        <v>43</v>
      </c>
      <c r="B2351" s="1" t="s">
        <v>97</v>
      </c>
      <c r="C2351" s="218">
        <v>44878</v>
      </c>
      <c r="D2351" s="1">
        <v>4</v>
      </c>
      <c r="E2351" s="1">
        <v>126</v>
      </c>
      <c r="F2351" s="62"/>
    </row>
    <row r="2352" spans="1:6" x14ac:dyDescent="0.35">
      <c r="A2352" s="1">
        <v>43</v>
      </c>
      <c r="B2352" s="1" t="s">
        <v>97</v>
      </c>
      <c r="C2352" s="218">
        <v>44879</v>
      </c>
      <c r="D2352" s="1">
        <v>4</v>
      </c>
      <c r="E2352" s="1">
        <v>180</v>
      </c>
      <c r="F2352" s="62"/>
    </row>
    <row r="2353" spans="1:6" x14ac:dyDescent="0.35">
      <c r="A2353" s="1">
        <v>43</v>
      </c>
      <c r="B2353" s="1" t="s">
        <v>97</v>
      </c>
      <c r="C2353" s="218">
        <v>44880</v>
      </c>
      <c r="D2353" s="1">
        <v>4</v>
      </c>
      <c r="E2353" s="1">
        <v>180</v>
      </c>
      <c r="F2353" s="62"/>
    </row>
    <row r="2354" spans="1:6" x14ac:dyDescent="0.35">
      <c r="A2354" s="1">
        <v>43</v>
      </c>
      <c r="B2354" s="1" t="s">
        <v>97</v>
      </c>
      <c r="C2354" s="218">
        <v>44881</v>
      </c>
      <c r="D2354" s="1">
        <v>7</v>
      </c>
      <c r="E2354" s="1">
        <v>315</v>
      </c>
      <c r="F2354" s="62"/>
    </row>
    <row r="2355" spans="1:6" x14ac:dyDescent="0.35">
      <c r="A2355" s="1">
        <v>43</v>
      </c>
      <c r="B2355" s="1" t="s">
        <v>97</v>
      </c>
      <c r="C2355" s="218">
        <v>44882</v>
      </c>
      <c r="D2355" s="1">
        <v>9</v>
      </c>
      <c r="E2355" s="1">
        <v>297</v>
      </c>
      <c r="F2355" s="62"/>
    </row>
    <row r="2356" spans="1:6" x14ac:dyDescent="0.35">
      <c r="A2356" s="1">
        <v>43</v>
      </c>
      <c r="B2356" s="1" t="s">
        <v>97</v>
      </c>
      <c r="C2356" s="218">
        <v>44885</v>
      </c>
      <c r="D2356" s="1">
        <v>2</v>
      </c>
      <c r="E2356" s="1">
        <v>90</v>
      </c>
      <c r="F2356" s="62"/>
    </row>
    <row r="2357" spans="1:6" x14ac:dyDescent="0.35">
      <c r="A2357" s="1">
        <v>43</v>
      </c>
      <c r="B2357" s="1" t="s">
        <v>97</v>
      </c>
      <c r="C2357" s="218">
        <v>44886</v>
      </c>
      <c r="D2357" s="1">
        <v>2</v>
      </c>
      <c r="E2357" s="1">
        <v>63</v>
      </c>
      <c r="F2357" s="62"/>
    </row>
    <row r="2358" spans="1:6" x14ac:dyDescent="0.35">
      <c r="A2358" s="1">
        <v>43</v>
      </c>
      <c r="B2358" s="1" t="s">
        <v>97</v>
      </c>
      <c r="C2358" s="218">
        <v>44887</v>
      </c>
      <c r="D2358" s="1">
        <v>2</v>
      </c>
      <c r="E2358" s="1">
        <v>36</v>
      </c>
      <c r="F2358" s="62"/>
    </row>
    <row r="2359" spans="1:6" x14ac:dyDescent="0.35">
      <c r="A2359" s="1">
        <v>43</v>
      </c>
      <c r="B2359" s="1" t="s">
        <v>97</v>
      </c>
      <c r="C2359" s="218">
        <v>44888</v>
      </c>
      <c r="D2359" s="1">
        <v>4</v>
      </c>
      <c r="E2359" s="1">
        <v>99</v>
      </c>
      <c r="F2359" s="62"/>
    </row>
    <row r="2360" spans="1:6" x14ac:dyDescent="0.35">
      <c r="A2360" s="1">
        <v>43</v>
      </c>
      <c r="B2360" s="1" t="s">
        <v>97</v>
      </c>
      <c r="C2360" s="218">
        <v>44889</v>
      </c>
      <c r="D2360" s="1">
        <v>11</v>
      </c>
      <c r="E2360" s="1">
        <v>387</v>
      </c>
      <c r="F2360" s="62"/>
    </row>
    <row r="2361" spans="1:6" x14ac:dyDescent="0.35">
      <c r="A2361" s="1">
        <v>43</v>
      </c>
      <c r="B2361" s="1" t="s">
        <v>97</v>
      </c>
      <c r="C2361" s="218">
        <v>44890</v>
      </c>
      <c r="D2361" s="1">
        <v>15</v>
      </c>
      <c r="E2361" s="1">
        <v>594</v>
      </c>
      <c r="F2361" s="62"/>
    </row>
    <row r="2362" spans="1:6" x14ac:dyDescent="0.35">
      <c r="A2362" s="1">
        <v>43</v>
      </c>
      <c r="B2362" s="1" t="s">
        <v>97</v>
      </c>
      <c r="C2362" s="218">
        <v>44891</v>
      </c>
      <c r="D2362" s="1">
        <v>12</v>
      </c>
      <c r="E2362" s="1">
        <v>486</v>
      </c>
      <c r="F2362" s="62"/>
    </row>
    <row r="2363" spans="1:6" x14ac:dyDescent="0.35">
      <c r="A2363" s="1">
        <v>43</v>
      </c>
      <c r="B2363" s="1" t="s">
        <v>97</v>
      </c>
      <c r="C2363" s="218">
        <v>44892</v>
      </c>
      <c r="D2363" s="1">
        <v>5</v>
      </c>
      <c r="E2363" s="1">
        <v>198</v>
      </c>
      <c r="F2363" s="62"/>
    </row>
    <row r="2364" spans="1:6" x14ac:dyDescent="0.35">
      <c r="A2364" s="1">
        <v>43</v>
      </c>
      <c r="B2364" s="1" t="s">
        <v>97</v>
      </c>
      <c r="C2364" s="218">
        <v>44893</v>
      </c>
      <c r="D2364" s="1">
        <v>8</v>
      </c>
      <c r="E2364" s="1">
        <v>360</v>
      </c>
      <c r="F2364" s="62"/>
    </row>
    <row r="2365" spans="1:6" x14ac:dyDescent="0.35">
      <c r="A2365" s="1">
        <v>43</v>
      </c>
      <c r="B2365" s="1" t="s">
        <v>97</v>
      </c>
      <c r="C2365" s="218">
        <v>44894</v>
      </c>
      <c r="D2365" s="1">
        <v>13</v>
      </c>
      <c r="E2365" s="1">
        <v>558</v>
      </c>
      <c r="F2365" s="62"/>
    </row>
    <row r="2366" spans="1:6" x14ac:dyDescent="0.35">
      <c r="A2366" s="1">
        <v>43</v>
      </c>
      <c r="B2366" s="1" t="s">
        <v>97</v>
      </c>
      <c r="C2366" s="218">
        <v>44895</v>
      </c>
      <c r="D2366" s="1">
        <v>8</v>
      </c>
      <c r="E2366" s="1">
        <v>360</v>
      </c>
      <c r="F2366" s="62"/>
    </row>
    <row r="2367" spans="1:6" x14ac:dyDescent="0.35">
      <c r="A2367" s="1">
        <v>43</v>
      </c>
      <c r="B2367" s="1" t="s">
        <v>97</v>
      </c>
      <c r="C2367" s="218">
        <v>44896</v>
      </c>
      <c r="D2367" s="1">
        <v>9</v>
      </c>
      <c r="E2367" s="1">
        <v>351</v>
      </c>
      <c r="F2367" s="62"/>
    </row>
    <row r="2368" spans="1:6" x14ac:dyDescent="0.35">
      <c r="A2368" s="1">
        <v>43</v>
      </c>
      <c r="B2368" s="1" t="s">
        <v>97</v>
      </c>
      <c r="C2368" s="218">
        <v>44901</v>
      </c>
      <c r="D2368" s="1">
        <v>9</v>
      </c>
      <c r="E2368" s="1">
        <v>378</v>
      </c>
      <c r="F2368" s="62"/>
    </row>
    <row r="2369" spans="1:6" x14ac:dyDescent="0.35">
      <c r="A2369" s="1">
        <v>43</v>
      </c>
      <c r="B2369" s="1" t="s">
        <v>97</v>
      </c>
      <c r="C2369" s="218">
        <v>44902</v>
      </c>
      <c r="D2369" s="1">
        <v>10</v>
      </c>
      <c r="E2369" s="1">
        <v>423</v>
      </c>
      <c r="F2369" s="62"/>
    </row>
    <row r="2370" spans="1:6" x14ac:dyDescent="0.35">
      <c r="A2370" s="1">
        <v>43</v>
      </c>
      <c r="B2370" s="1" t="s">
        <v>97</v>
      </c>
      <c r="C2370" s="218">
        <v>44903</v>
      </c>
      <c r="D2370" s="1">
        <v>6</v>
      </c>
      <c r="E2370" s="1">
        <v>243</v>
      </c>
      <c r="F2370" s="62"/>
    </row>
    <row r="2371" spans="1:6" x14ac:dyDescent="0.35">
      <c r="A2371" s="1">
        <v>43</v>
      </c>
      <c r="B2371" s="1" t="s">
        <v>97</v>
      </c>
      <c r="C2371" s="218">
        <v>44904</v>
      </c>
      <c r="D2371" s="1">
        <v>7</v>
      </c>
      <c r="E2371" s="1">
        <v>315</v>
      </c>
      <c r="F2371" s="62"/>
    </row>
    <row r="2372" spans="1:6" x14ac:dyDescent="0.35">
      <c r="A2372" s="1">
        <v>43</v>
      </c>
      <c r="B2372" s="1" t="s">
        <v>97</v>
      </c>
      <c r="C2372" s="218">
        <v>44905</v>
      </c>
      <c r="D2372" s="1">
        <v>7</v>
      </c>
      <c r="E2372" s="1">
        <v>315</v>
      </c>
      <c r="F2372" s="62"/>
    </row>
    <row r="2373" spans="1:6" x14ac:dyDescent="0.35">
      <c r="A2373" s="1">
        <v>43</v>
      </c>
      <c r="B2373" s="1" t="s">
        <v>97</v>
      </c>
      <c r="C2373" s="218">
        <v>44906</v>
      </c>
      <c r="D2373" s="1">
        <v>6</v>
      </c>
      <c r="E2373" s="1">
        <v>270</v>
      </c>
      <c r="F2373" s="62"/>
    </row>
    <row r="2374" spans="1:6" x14ac:dyDescent="0.35">
      <c r="A2374" s="1">
        <v>43</v>
      </c>
      <c r="B2374" s="1" t="s">
        <v>97</v>
      </c>
      <c r="C2374" s="218">
        <v>44907</v>
      </c>
      <c r="D2374" s="1">
        <v>7</v>
      </c>
      <c r="E2374" s="1">
        <v>315</v>
      </c>
      <c r="F2374" s="62"/>
    </row>
    <row r="2375" spans="1:6" x14ac:dyDescent="0.35">
      <c r="A2375" s="1">
        <v>43</v>
      </c>
      <c r="B2375" s="1" t="s">
        <v>97</v>
      </c>
      <c r="C2375" s="218">
        <v>44908</v>
      </c>
      <c r="D2375" s="1">
        <v>7</v>
      </c>
      <c r="E2375" s="1">
        <v>315</v>
      </c>
      <c r="F2375" s="62"/>
    </row>
    <row r="2376" spans="1:6" x14ac:dyDescent="0.35">
      <c r="A2376" s="1">
        <v>43</v>
      </c>
      <c r="B2376" s="1" t="s">
        <v>97</v>
      </c>
      <c r="C2376" s="218">
        <v>44909</v>
      </c>
      <c r="D2376" s="1">
        <v>4</v>
      </c>
      <c r="E2376" s="1">
        <v>180</v>
      </c>
      <c r="F2376" s="62"/>
    </row>
    <row r="2377" spans="1:6" x14ac:dyDescent="0.35">
      <c r="A2377" s="1">
        <v>43</v>
      </c>
      <c r="B2377" s="1" t="s">
        <v>97</v>
      </c>
      <c r="C2377" s="218">
        <v>44910</v>
      </c>
      <c r="D2377" s="1">
        <v>7</v>
      </c>
      <c r="E2377" s="1">
        <v>315</v>
      </c>
      <c r="F2377" s="62"/>
    </row>
    <row r="2378" spans="1:6" x14ac:dyDescent="0.35">
      <c r="A2378" s="1">
        <v>43</v>
      </c>
      <c r="B2378" s="1" t="s">
        <v>97</v>
      </c>
      <c r="C2378" s="218">
        <v>44911</v>
      </c>
      <c r="D2378" s="1">
        <v>8</v>
      </c>
      <c r="E2378" s="1">
        <v>333</v>
      </c>
      <c r="F2378" s="62"/>
    </row>
    <row r="2379" spans="1:6" x14ac:dyDescent="0.35">
      <c r="A2379" s="1">
        <v>43</v>
      </c>
      <c r="B2379" s="1" t="s">
        <v>97</v>
      </c>
      <c r="C2379" s="218">
        <v>44912</v>
      </c>
      <c r="D2379" s="1">
        <v>5</v>
      </c>
      <c r="E2379" s="1">
        <v>225</v>
      </c>
      <c r="F2379" s="62"/>
    </row>
    <row r="2380" spans="1:6" x14ac:dyDescent="0.35">
      <c r="A2380" s="1">
        <v>43</v>
      </c>
      <c r="B2380" s="1" t="s">
        <v>97</v>
      </c>
      <c r="C2380" s="218">
        <v>44913</v>
      </c>
      <c r="D2380" s="1">
        <v>7</v>
      </c>
      <c r="E2380" s="1">
        <v>315</v>
      </c>
      <c r="F2380" s="62"/>
    </row>
    <row r="2381" spans="1:6" x14ac:dyDescent="0.35">
      <c r="A2381" s="1">
        <v>43</v>
      </c>
      <c r="B2381" s="1" t="s">
        <v>97</v>
      </c>
      <c r="C2381" s="218">
        <v>44914</v>
      </c>
      <c r="D2381" s="1">
        <v>9</v>
      </c>
      <c r="E2381" s="1">
        <v>405</v>
      </c>
      <c r="F2381" s="62"/>
    </row>
    <row r="2382" spans="1:6" x14ac:dyDescent="0.35">
      <c r="A2382" s="1">
        <v>43</v>
      </c>
      <c r="B2382" s="1" t="s">
        <v>97</v>
      </c>
      <c r="C2382" s="218">
        <v>44915</v>
      </c>
      <c r="D2382" s="1">
        <v>10</v>
      </c>
      <c r="E2382" s="1">
        <v>423</v>
      </c>
      <c r="F2382" s="62"/>
    </row>
    <row r="2383" spans="1:6" x14ac:dyDescent="0.35">
      <c r="A2383" s="1">
        <v>43</v>
      </c>
      <c r="B2383" s="1" t="s">
        <v>97</v>
      </c>
      <c r="C2383" s="218">
        <v>44916</v>
      </c>
      <c r="D2383" s="1">
        <v>9</v>
      </c>
      <c r="E2383" s="1">
        <v>405</v>
      </c>
      <c r="F2383" s="62"/>
    </row>
    <row r="2384" spans="1:6" x14ac:dyDescent="0.35">
      <c r="A2384" s="1">
        <v>43</v>
      </c>
      <c r="B2384" s="1" t="s">
        <v>97</v>
      </c>
      <c r="C2384" s="218">
        <v>44917</v>
      </c>
      <c r="D2384" s="1">
        <v>8</v>
      </c>
      <c r="E2384" s="1">
        <v>333</v>
      </c>
      <c r="F2384" s="62"/>
    </row>
    <row r="2385" spans="1:6" x14ac:dyDescent="0.35">
      <c r="A2385" s="1">
        <v>43</v>
      </c>
      <c r="B2385" s="1" t="s">
        <v>97</v>
      </c>
      <c r="C2385" s="218">
        <v>44918</v>
      </c>
      <c r="D2385" s="1">
        <v>7</v>
      </c>
      <c r="E2385" s="1">
        <v>288</v>
      </c>
      <c r="F2385" s="62"/>
    </row>
    <row r="2386" spans="1:6" x14ac:dyDescent="0.35">
      <c r="A2386" s="1">
        <v>43</v>
      </c>
      <c r="B2386" s="1" t="s">
        <v>97</v>
      </c>
      <c r="C2386" s="218">
        <v>44919</v>
      </c>
      <c r="D2386" s="1">
        <v>11</v>
      </c>
      <c r="E2386" s="1">
        <v>441</v>
      </c>
      <c r="F2386" s="62"/>
    </row>
    <row r="2387" spans="1:6" x14ac:dyDescent="0.35">
      <c r="A2387" s="1">
        <v>43</v>
      </c>
      <c r="B2387" s="1" t="s">
        <v>97</v>
      </c>
      <c r="C2387" s="218">
        <v>44920</v>
      </c>
      <c r="D2387" s="1">
        <v>10</v>
      </c>
      <c r="E2387" s="1">
        <v>396</v>
      </c>
      <c r="F2387" s="62"/>
    </row>
    <row r="2388" spans="1:6" x14ac:dyDescent="0.35">
      <c r="A2388" s="1">
        <v>43</v>
      </c>
      <c r="B2388" s="1" t="s">
        <v>97</v>
      </c>
      <c r="C2388" s="218">
        <v>44921</v>
      </c>
      <c r="D2388" s="1">
        <v>10</v>
      </c>
      <c r="E2388" s="1">
        <v>450</v>
      </c>
      <c r="F2388" s="62"/>
    </row>
    <row r="2389" spans="1:6" x14ac:dyDescent="0.35">
      <c r="A2389" s="1">
        <v>43</v>
      </c>
      <c r="B2389" s="1" t="s">
        <v>97</v>
      </c>
      <c r="C2389" s="218">
        <v>44922</v>
      </c>
      <c r="D2389" s="1">
        <v>11</v>
      </c>
      <c r="E2389" s="1">
        <v>468</v>
      </c>
      <c r="F2389" s="62"/>
    </row>
    <row r="2390" spans="1:6" x14ac:dyDescent="0.35">
      <c r="A2390" s="1">
        <v>43</v>
      </c>
      <c r="B2390" s="1" t="s">
        <v>97</v>
      </c>
      <c r="C2390" s="218">
        <v>44923</v>
      </c>
      <c r="D2390" s="1">
        <v>9</v>
      </c>
      <c r="E2390" s="1">
        <v>405</v>
      </c>
      <c r="F2390" s="62"/>
    </row>
    <row r="2391" spans="1:6" x14ac:dyDescent="0.35">
      <c r="A2391" s="1">
        <v>43</v>
      </c>
      <c r="B2391" s="1" t="s">
        <v>97</v>
      </c>
      <c r="C2391" s="218">
        <v>44924</v>
      </c>
      <c r="D2391" s="1">
        <v>9</v>
      </c>
      <c r="E2391" s="1">
        <v>405</v>
      </c>
      <c r="F2391" s="62"/>
    </row>
    <row r="2392" spans="1:6" x14ac:dyDescent="0.35">
      <c r="A2392" s="1">
        <v>43</v>
      </c>
      <c r="B2392" s="1" t="s">
        <v>97</v>
      </c>
      <c r="C2392" s="218">
        <v>44925</v>
      </c>
      <c r="D2392" s="1">
        <v>9</v>
      </c>
      <c r="E2392" s="1">
        <v>351</v>
      </c>
      <c r="F2392" s="62"/>
    </row>
    <row r="2393" spans="1:6" x14ac:dyDescent="0.35">
      <c r="A2393" s="1">
        <v>43</v>
      </c>
      <c r="B2393" s="1" t="s">
        <v>97</v>
      </c>
      <c r="C2393" s="218">
        <v>44926</v>
      </c>
      <c r="D2393" s="1">
        <v>8</v>
      </c>
      <c r="E2393" s="1">
        <v>333</v>
      </c>
      <c r="F2393" s="62"/>
    </row>
    <row r="2394" spans="1:6" x14ac:dyDescent="0.35">
      <c r="A2394" s="1">
        <v>43</v>
      </c>
      <c r="B2394" s="1" t="s">
        <v>97</v>
      </c>
      <c r="C2394" s="218">
        <v>44927</v>
      </c>
      <c r="D2394" s="1">
        <v>8</v>
      </c>
      <c r="E2394" s="1">
        <v>306</v>
      </c>
      <c r="F2394" s="62"/>
    </row>
    <row r="2395" spans="1:6" x14ac:dyDescent="0.35">
      <c r="A2395" s="1">
        <v>43</v>
      </c>
      <c r="B2395" s="1" t="s">
        <v>97</v>
      </c>
      <c r="C2395" s="218">
        <v>44928</v>
      </c>
      <c r="D2395" s="1">
        <v>4</v>
      </c>
      <c r="E2395" s="1">
        <v>180</v>
      </c>
      <c r="F2395" s="62"/>
    </row>
    <row r="2396" spans="1:6" x14ac:dyDescent="0.35">
      <c r="A2396" s="1">
        <v>43</v>
      </c>
      <c r="B2396" s="1" t="s">
        <v>97</v>
      </c>
      <c r="C2396" s="218">
        <v>44929</v>
      </c>
      <c r="D2396" s="1">
        <v>13</v>
      </c>
      <c r="E2396" s="1">
        <v>558</v>
      </c>
      <c r="F2396" s="62"/>
    </row>
    <row r="2397" spans="1:6" x14ac:dyDescent="0.35">
      <c r="A2397" s="1">
        <v>43</v>
      </c>
      <c r="B2397" s="1" t="s">
        <v>97</v>
      </c>
      <c r="C2397" s="218">
        <v>44930</v>
      </c>
      <c r="D2397" s="1">
        <v>8</v>
      </c>
      <c r="E2397" s="1">
        <v>360</v>
      </c>
      <c r="F2397" s="62"/>
    </row>
    <row r="2398" spans="1:6" x14ac:dyDescent="0.35">
      <c r="A2398" s="1">
        <v>43</v>
      </c>
      <c r="B2398" s="1" t="s">
        <v>97</v>
      </c>
      <c r="C2398" s="218">
        <v>44931</v>
      </c>
      <c r="D2398" s="1">
        <v>9</v>
      </c>
      <c r="E2398" s="1">
        <v>378</v>
      </c>
      <c r="F2398" s="62"/>
    </row>
    <row r="2399" spans="1:6" x14ac:dyDescent="0.35">
      <c r="A2399" s="1">
        <v>43</v>
      </c>
      <c r="B2399" s="1" t="s">
        <v>97</v>
      </c>
      <c r="C2399" s="218">
        <v>44932</v>
      </c>
      <c r="D2399" s="1">
        <v>8</v>
      </c>
      <c r="E2399" s="1">
        <v>333</v>
      </c>
      <c r="F2399" s="62"/>
    </row>
    <row r="2400" spans="1:6" x14ac:dyDescent="0.35">
      <c r="A2400" s="1">
        <v>43</v>
      </c>
      <c r="B2400" s="1" t="s">
        <v>97</v>
      </c>
      <c r="C2400" s="218">
        <v>44933</v>
      </c>
      <c r="D2400" s="1">
        <v>9</v>
      </c>
      <c r="E2400" s="1">
        <v>405</v>
      </c>
      <c r="F2400" s="62"/>
    </row>
    <row r="2401" spans="1:6" x14ac:dyDescent="0.35">
      <c r="A2401" s="1">
        <v>43</v>
      </c>
      <c r="B2401" s="1" t="s">
        <v>97</v>
      </c>
      <c r="C2401" s="218">
        <v>44934</v>
      </c>
      <c r="D2401" s="1">
        <v>9</v>
      </c>
      <c r="E2401" s="1">
        <v>351</v>
      </c>
      <c r="F2401" s="62"/>
    </row>
    <row r="2402" spans="1:6" x14ac:dyDescent="0.35">
      <c r="A2402" s="1">
        <v>43</v>
      </c>
      <c r="B2402" s="1" t="s">
        <v>97</v>
      </c>
      <c r="C2402" s="218">
        <v>44935</v>
      </c>
      <c r="D2402" s="1">
        <v>8</v>
      </c>
      <c r="E2402" s="1">
        <v>360</v>
      </c>
      <c r="F2402" s="62"/>
    </row>
    <row r="2403" spans="1:6" x14ac:dyDescent="0.35">
      <c r="A2403" s="1">
        <v>43</v>
      </c>
      <c r="B2403" s="1" t="s">
        <v>97</v>
      </c>
      <c r="C2403" s="218">
        <v>44936</v>
      </c>
      <c r="D2403" s="1">
        <v>9</v>
      </c>
      <c r="E2403" s="1">
        <v>378</v>
      </c>
      <c r="F2403" s="62"/>
    </row>
    <row r="2404" spans="1:6" x14ac:dyDescent="0.35">
      <c r="A2404" s="1">
        <v>43</v>
      </c>
      <c r="B2404" s="1" t="s">
        <v>97</v>
      </c>
      <c r="C2404" s="218">
        <v>44937</v>
      </c>
      <c r="D2404" s="1">
        <v>10</v>
      </c>
      <c r="E2404" s="1">
        <v>396</v>
      </c>
      <c r="F2404" s="62"/>
    </row>
    <row r="2405" spans="1:6" x14ac:dyDescent="0.35">
      <c r="A2405" s="1">
        <v>43</v>
      </c>
      <c r="B2405" s="1" t="s">
        <v>97</v>
      </c>
      <c r="C2405" s="218">
        <v>44938</v>
      </c>
      <c r="D2405" s="1">
        <v>10</v>
      </c>
      <c r="E2405" s="1">
        <v>423</v>
      </c>
      <c r="F2405" s="62"/>
    </row>
    <row r="2406" spans="1:6" x14ac:dyDescent="0.35">
      <c r="A2406" s="1">
        <v>43</v>
      </c>
      <c r="B2406" s="1" t="s">
        <v>97</v>
      </c>
      <c r="C2406" s="218">
        <v>44939</v>
      </c>
      <c r="D2406" s="1">
        <v>8</v>
      </c>
      <c r="E2406" s="1">
        <v>333</v>
      </c>
      <c r="F2406" s="62"/>
    </row>
    <row r="2407" spans="1:6" x14ac:dyDescent="0.35">
      <c r="A2407" s="1">
        <v>43</v>
      </c>
      <c r="B2407" s="1" t="s">
        <v>97</v>
      </c>
      <c r="C2407" s="218">
        <v>44940</v>
      </c>
      <c r="D2407" s="1">
        <v>9</v>
      </c>
      <c r="E2407" s="1">
        <v>378</v>
      </c>
      <c r="F2407" s="62"/>
    </row>
    <row r="2408" spans="1:6" x14ac:dyDescent="0.35">
      <c r="A2408" s="1">
        <v>43</v>
      </c>
      <c r="B2408" s="1" t="s">
        <v>97</v>
      </c>
      <c r="C2408" s="218">
        <v>44941</v>
      </c>
      <c r="D2408" s="1">
        <v>9</v>
      </c>
      <c r="E2408" s="1">
        <v>405</v>
      </c>
      <c r="F2408" s="62"/>
    </row>
    <row r="2409" spans="1:6" x14ac:dyDescent="0.35">
      <c r="A2409" s="1">
        <v>43</v>
      </c>
      <c r="B2409" s="1" t="s">
        <v>97</v>
      </c>
      <c r="C2409" s="218">
        <v>44942</v>
      </c>
      <c r="D2409" s="1">
        <v>9</v>
      </c>
      <c r="E2409" s="1">
        <v>378</v>
      </c>
      <c r="F2409" s="62"/>
    </row>
    <row r="2410" spans="1:6" x14ac:dyDescent="0.35">
      <c r="A2410" s="1">
        <v>43</v>
      </c>
      <c r="B2410" s="1" t="s">
        <v>97</v>
      </c>
      <c r="C2410" s="218">
        <v>44943</v>
      </c>
      <c r="D2410" s="1">
        <v>6</v>
      </c>
      <c r="E2410" s="1">
        <v>270</v>
      </c>
      <c r="F2410" s="62"/>
    </row>
    <row r="2411" spans="1:6" x14ac:dyDescent="0.35">
      <c r="A2411" s="1">
        <v>43</v>
      </c>
      <c r="B2411" s="1" t="s">
        <v>97</v>
      </c>
      <c r="C2411" s="218">
        <v>44944</v>
      </c>
      <c r="D2411" s="1">
        <v>9</v>
      </c>
      <c r="E2411" s="1">
        <v>405</v>
      </c>
      <c r="F2411" s="62"/>
    </row>
    <row r="2412" spans="1:6" x14ac:dyDescent="0.35">
      <c r="A2412" s="1">
        <v>43</v>
      </c>
      <c r="B2412" s="1" t="s">
        <v>97</v>
      </c>
      <c r="C2412" s="218">
        <v>44945</v>
      </c>
      <c r="D2412" s="1">
        <v>8</v>
      </c>
      <c r="E2412" s="1">
        <v>360</v>
      </c>
      <c r="F2412" s="62"/>
    </row>
    <row r="2413" spans="1:6" x14ac:dyDescent="0.35">
      <c r="A2413" s="1">
        <v>43</v>
      </c>
      <c r="B2413" s="1" t="s">
        <v>97</v>
      </c>
      <c r="C2413" s="218">
        <v>44946</v>
      </c>
      <c r="D2413" s="1">
        <v>5</v>
      </c>
      <c r="E2413" s="1">
        <v>225</v>
      </c>
      <c r="F2413" s="62"/>
    </row>
    <row r="2414" spans="1:6" x14ac:dyDescent="0.35">
      <c r="A2414" s="1">
        <v>43</v>
      </c>
      <c r="B2414" s="1" t="s">
        <v>97</v>
      </c>
      <c r="C2414" s="218">
        <v>44947</v>
      </c>
      <c r="D2414" s="1">
        <v>7</v>
      </c>
      <c r="E2414" s="1">
        <v>288</v>
      </c>
      <c r="F2414" s="62"/>
    </row>
    <row r="2415" spans="1:6" x14ac:dyDescent="0.35">
      <c r="A2415" s="1">
        <v>43</v>
      </c>
      <c r="B2415" s="1" t="s">
        <v>97</v>
      </c>
      <c r="C2415" s="218">
        <v>44948</v>
      </c>
      <c r="D2415" s="1">
        <v>7</v>
      </c>
      <c r="E2415" s="1">
        <v>315</v>
      </c>
      <c r="F2415" s="62"/>
    </row>
    <row r="2416" spans="1:6" x14ac:dyDescent="0.35">
      <c r="A2416" s="1">
        <v>43</v>
      </c>
      <c r="B2416" s="1" t="s">
        <v>97</v>
      </c>
      <c r="C2416" s="218">
        <v>44949</v>
      </c>
      <c r="D2416" s="1">
        <v>7</v>
      </c>
      <c r="E2416" s="1">
        <v>288</v>
      </c>
      <c r="F2416" s="62"/>
    </row>
    <row r="2417" spans="1:6" x14ac:dyDescent="0.35">
      <c r="A2417" s="1">
        <v>43</v>
      </c>
      <c r="B2417" s="1" t="s">
        <v>97</v>
      </c>
      <c r="C2417" s="218">
        <v>44950</v>
      </c>
      <c r="D2417" s="1">
        <v>12</v>
      </c>
      <c r="E2417" s="1">
        <v>513</v>
      </c>
      <c r="F2417" s="62"/>
    </row>
    <row r="2418" spans="1:6" x14ac:dyDescent="0.35">
      <c r="A2418" s="1">
        <v>43</v>
      </c>
      <c r="B2418" s="1" t="s">
        <v>97</v>
      </c>
      <c r="C2418" s="218">
        <v>44951</v>
      </c>
      <c r="D2418" s="1">
        <v>9</v>
      </c>
      <c r="E2418" s="1">
        <v>405</v>
      </c>
      <c r="F2418" s="62"/>
    </row>
    <row r="2419" spans="1:6" x14ac:dyDescent="0.35">
      <c r="A2419" s="1">
        <v>43</v>
      </c>
      <c r="B2419" s="1" t="s">
        <v>97</v>
      </c>
      <c r="C2419" s="218">
        <v>44952</v>
      </c>
      <c r="D2419" s="1">
        <v>3</v>
      </c>
      <c r="E2419" s="1">
        <v>135</v>
      </c>
      <c r="F2419" s="62"/>
    </row>
    <row r="2420" spans="1:6" x14ac:dyDescent="0.35">
      <c r="A2420" s="1">
        <v>43</v>
      </c>
      <c r="B2420" s="1" t="s">
        <v>97</v>
      </c>
      <c r="C2420" s="218">
        <v>44953</v>
      </c>
      <c r="D2420" s="1">
        <v>4</v>
      </c>
      <c r="E2420" s="1">
        <v>126</v>
      </c>
      <c r="F2420" s="62"/>
    </row>
    <row r="2421" spans="1:6" x14ac:dyDescent="0.35">
      <c r="A2421" s="1">
        <v>43</v>
      </c>
      <c r="B2421" s="1" t="s">
        <v>97</v>
      </c>
      <c r="C2421" s="218">
        <v>44954</v>
      </c>
      <c r="D2421" s="1">
        <v>6</v>
      </c>
      <c r="E2421" s="1">
        <v>243</v>
      </c>
      <c r="F2421" s="62"/>
    </row>
    <row r="2422" spans="1:6" x14ac:dyDescent="0.35">
      <c r="A2422" s="1">
        <v>43</v>
      </c>
      <c r="B2422" s="1" t="s">
        <v>97</v>
      </c>
      <c r="C2422" s="218">
        <v>44955</v>
      </c>
      <c r="D2422" s="1">
        <v>5</v>
      </c>
      <c r="E2422" s="1">
        <v>198</v>
      </c>
      <c r="F2422" s="62"/>
    </row>
    <row r="2423" spans="1:6" x14ac:dyDescent="0.35">
      <c r="A2423" s="1">
        <v>43</v>
      </c>
      <c r="B2423" s="1" t="s">
        <v>97</v>
      </c>
      <c r="C2423" s="218">
        <v>44956</v>
      </c>
      <c r="D2423" s="1">
        <v>8</v>
      </c>
      <c r="E2423" s="1">
        <v>360</v>
      </c>
      <c r="F2423" s="62"/>
    </row>
    <row r="2424" spans="1:6" x14ac:dyDescent="0.35">
      <c r="A2424" s="1">
        <v>45</v>
      </c>
      <c r="B2424" s="1" t="s">
        <v>98</v>
      </c>
      <c r="C2424" s="218">
        <v>44878</v>
      </c>
      <c r="D2424" s="1">
        <v>10</v>
      </c>
      <c r="E2424" s="1">
        <v>207</v>
      </c>
      <c r="F2424" s="62"/>
    </row>
    <row r="2425" spans="1:6" x14ac:dyDescent="0.35">
      <c r="A2425" s="1">
        <v>45</v>
      </c>
      <c r="B2425" s="1" t="s">
        <v>98</v>
      </c>
      <c r="C2425" s="218">
        <v>44879</v>
      </c>
      <c r="D2425" s="1">
        <v>7</v>
      </c>
      <c r="E2425" s="1">
        <v>180</v>
      </c>
      <c r="F2425" s="62"/>
    </row>
    <row r="2426" spans="1:6" x14ac:dyDescent="0.35">
      <c r="A2426" s="1">
        <v>45</v>
      </c>
      <c r="B2426" s="1" t="s">
        <v>98</v>
      </c>
      <c r="C2426" s="218">
        <v>44880</v>
      </c>
      <c r="D2426" s="1">
        <v>12</v>
      </c>
      <c r="E2426" s="1">
        <v>432</v>
      </c>
      <c r="F2426" s="62"/>
    </row>
    <row r="2427" spans="1:6" x14ac:dyDescent="0.35">
      <c r="A2427" s="1">
        <v>45</v>
      </c>
      <c r="B2427" s="1" t="s">
        <v>98</v>
      </c>
      <c r="C2427" s="218">
        <v>44881</v>
      </c>
      <c r="D2427" s="1">
        <v>14</v>
      </c>
      <c r="E2427" s="1">
        <v>387</v>
      </c>
      <c r="F2427" s="62"/>
    </row>
    <row r="2428" spans="1:6" x14ac:dyDescent="0.35">
      <c r="A2428" s="1">
        <v>45</v>
      </c>
      <c r="B2428" s="1" t="s">
        <v>98</v>
      </c>
      <c r="C2428" s="218">
        <v>44882</v>
      </c>
      <c r="D2428" s="1">
        <v>17</v>
      </c>
      <c r="E2428" s="1">
        <v>441</v>
      </c>
      <c r="F2428" s="62"/>
    </row>
    <row r="2429" spans="1:6" x14ac:dyDescent="0.35">
      <c r="A2429" s="1">
        <v>45</v>
      </c>
      <c r="B2429" s="1" t="s">
        <v>98</v>
      </c>
      <c r="C2429" s="218">
        <v>44884</v>
      </c>
      <c r="D2429" s="1">
        <v>8</v>
      </c>
      <c r="E2429" s="1">
        <v>171</v>
      </c>
      <c r="F2429" s="62"/>
    </row>
    <row r="2430" spans="1:6" x14ac:dyDescent="0.35">
      <c r="A2430" s="1">
        <v>45</v>
      </c>
      <c r="B2430" s="1" t="s">
        <v>98</v>
      </c>
      <c r="C2430" s="218">
        <v>44885</v>
      </c>
      <c r="D2430" s="1">
        <v>2</v>
      </c>
      <c r="E2430" s="1">
        <v>63</v>
      </c>
      <c r="F2430" s="62"/>
    </row>
    <row r="2431" spans="1:6" x14ac:dyDescent="0.35">
      <c r="A2431" s="1">
        <v>45</v>
      </c>
      <c r="B2431" s="1" t="s">
        <v>98</v>
      </c>
      <c r="C2431" s="218">
        <v>44886</v>
      </c>
      <c r="D2431" s="1">
        <v>5</v>
      </c>
      <c r="E2431" s="1">
        <v>144</v>
      </c>
      <c r="F2431" s="62"/>
    </row>
    <row r="2432" spans="1:6" x14ac:dyDescent="0.35">
      <c r="A2432" s="1">
        <v>45</v>
      </c>
      <c r="B2432" s="1" t="s">
        <v>98</v>
      </c>
      <c r="C2432" s="218">
        <v>44887</v>
      </c>
      <c r="D2432" s="1">
        <v>7</v>
      </c>
      <c r="E2432" s="1">
        <v>207</v>
      </c>
      <c r="F2432" s="62"/>
    </row>
    <row r="2433" spans="1:6" x14ac:dyDescent="0.35">
      <c r="A2433" s="1">
        <v>45</v>
      </c>
      <c r="B2433" s="1" t="s">
        <v>98</v>
      </c>
      <c r="C2433" s="218">
        <v>44888</v>
      </c>
      <c r="D2433" s="1">
        <v>7</v>
      </c>
      <c r="E2433" s="1">
        <v>180</v>
      </c>
      <c r="F2433" s="62"/>
    </row>
    <row r="2434" spans="1:6" x14ac:dyDescent="0.35">
      <c r="A2434" s="1">
        <v>45</v>
      </c>
      <c r="B2434" s="1" t="s">
        <v>98</v>
      </c>
      <c r="C2434" s="218">
        <v>44889</v>
      </c>
      <c r="D2434" s="1">
        <v>18</v>
      </c>
      <c r="E2434" s="1">
        <v>594</v>
      </c>
      <c r="F2434" s="62"/>
    </row>
    <row r="2435" spans="1:6" x14ac:dyDescent="0.35">
      <c r="A2435" s="1">
        <v>45</v>
      </c>
      <c r="B2435" s="1" t="s">
        <v>98</v>
      </c>
      <c r="C2435" s="218">
        <v>44890</v>
      </c>
      <c r="D2435" s="1">
        <v>10</v>
      </c>
      <c r="E2435" s="1">
        <v>342</v>
      </c>
      <c r="F2435" s="62"/>
    </row>
    <row r="2436" spans="1:6" x14ac:dyDescent="0.35">
      <c r="A2436" s="1">
        <v>45</v>
      </c>
      <c r="B2436" s="1" t="s">
        <v>98</v>
      </c>
      <c r="C2436" s="218">
        <v>44891</v>
      </c>
      <c r="D2436" s="1">
        <v>19</v>
      </c>
      <c r="E2436" s="1">
        <v>531</v>
      </c>
      <c r="F2436" s="62"/>
    </row>
    <row r="2437" spans="1:6" x14ac:dyDescent="0.35">
      <c r="A2437" s="1">
        <v>45</v>
      </c>
      <c r="B2437" s="1" t="s">
        <v>98</v>
      </c>
      <c r="C2437" s="218">
        <v>44892</v>
      </c>
      <c r="D2437" s="1">
        <v>13</v>
      </c>
      <c r="E2437" s="1">
        <v>315</v>
      </c>
      <c r="F2437" s="62"/>
    </row>
    <row r="2438" spans="1:6" x14ac:dyDescent="0.35">
      <c r="A2438" s="1">
        <v>45</v>
      </c>
      <c r="B2438" s="1" t="s">
        <v>98</v>
      </c>
      <c r="C2438" s="218">
        <v>44893</v>
      </c>
      <c r="D2438" s="1">
        <v>14</v>
      </c>
      <c r="E2438" s="1">
        <v>414</v>
      </c>
      <c r="F2438" s="62"/>
    </row>
    <row r="2439" spans="1:6" x14ac:dyDescent="0.35">
      <c r="A2439" s="1">
        <v>45</v>
      </c>
      <c r="B2439" s="1" t="s">
        <v>98</v>
      </c>
      <c r="C2439" s="218">
        <v>44894</v>
      </c>
      <c r="D2439" s="1">
        <v>11</v>
      </c>
      <c r="E2439" s="1">
        <v>333</v>
      </c>
      <c r="F2439" s="62"/>
    </row>
    <row r="2440" spans="1:6" x14ac:dyDescent="0.35">
      <c r="A2440" s="1">
        <v>45</v>
      </c>
      <c r="B2440" s="1" t="s">
        <v>98</v>
      </c>
      <c r="C2440" s="218">
        <v>44895</v>
      </c>
      <c r="D2440" s="1">
        <v>10</v>
      </c>
      <c r="E2440" s="1">
        <v>423</v>
      </c>
      <c r="F2440" s="62"/>
    </row>
    <row r="2441" spans="1:6" x14ac:dyDescent="0.35">
      <c r="A2441" s="1">
        <v>45</v>
      </c>
      <c r="B2441" s="1" t="s">
        <v>98</v>
      </c>
      <c r="C2441" s="218">
        <v>44896</v>
      </c>
      <c r="D2441" s="1">
        <v>12</v>
      </c>
      <c r="E2441" s="1">
        <v>378</v>
      </c>
      <c r="F2441" s="62"/>
    </row>
    <row r="2442" spans="1:6" x14ac:dyDescent="0.35">
      <c r="A2442" s="1">
        <v>45</v>
      </c>
      <c r="B2442" s="1" t="s">
        <v>98</v>
      </c>
      <c r="C2442" s="218">
        <v>44897</v>
      </c>
      <c r="D2442" s="1">
        <v>10</v>
      </c>
      <c r="E2442" s="1">
        <v>342</v>
      </c>
      <c r="F2442" s="62"/>
    </row>
    <row r="2443" spans="1:6" x14ac:dyDescent="0.35">
      <c r="A2443" s="1">
        <v>45</v>
      </c>
      <c r="B2443" s="1" t="s">
        <v>98</v>
      </c>
      <c r="C2443" s="218">
        <v>44898</v>
      </c>
      <c r="D2443" s="1">
        <v>11</v>
      </c>
      <c r="E2443" s="1">
        <v>333</v>
      </c>
      <c r="F2443" s="62"/>
    </row>
    <row r="2444" spans="1:6" x14ac:dyDescent="0.35">
      <c r="A2444" s="1">
        <v>45</v>
      </c>
      <c r="B2444" s="1" t="s">
        <v>98</v>
      </c>
      <c r="C2444" s="218">
        <v>44899</v>
      </c>
      <c r="D2444" s="1">
        <v>11</v>
      </c>
      <c r="E2444" s="1">
        <v>333</v>
      </c>
      <c r="F2444" s="62"/>
    </row>
    <row r="2445" spans="1:6" x14ac:dyDescent="0.35">
      <c r="A2445" s="1">
        <v>45</v>
      </c>
      <c r="B2445" s="1" t="s">
        <v>98</v>
      </c>
      <c r="C2445" s="218">
        <v>44900</v>
      </c>
      <c r="D2445" s="1">
        <v>6</v>
      </c>
      <c r="E2445" s="1">
        <v>189</v>
      </c>
      <c r="F2445" s="62"/>
    </row>
    <row r="2446" spans="1:6" x14ac:dyDescent="0.35">
      <c r="A2446" s="1">
        <v>45</v>
      </c>
      <c r="B2446" s="1" t="s">
        <v>98</v>
      </c>
      <c r="C2446" s="218">
        <v>44901</v>
      </c>
      <c r="D2446" s="1">
        <v>11</v>
      </c>
      <c r="E2446" s="1">
        <v>279</v>
      </c>
      <c r="F2446" s="62"/>
    </row>
    <row r="2447" spans="1:6" x14ac:dyDescent="0.35">
      <c r="A2447" s="1">
        <v>45</v>
      </c>
      <c r="B2447" s="1" t="s">
        <v>98</v>
      </c>
      <c r="C2447" s="218">
        <v>44902</v>
      </c>
      <c r="D2447" s="1">
        <v>8</v>
      </c>
      <c r="E2447" s="1">
        <v>252</v>
      </c>
      <c r="F2447" s="62"/>
    </row>
    <row r="2448" spans="1:6" x14ac:dyDescent="0.35">
      <c r="A2448" s="1">
        <v>45</v>
      </c>
      <c r="B2448" s="1" t="s">
        <v>98</v>
      </c>
      <c r="C2448" s="218">
        <v>44903</v>
      </c>
      <c r="D2448" s="1">
        <v>7</v>
      </c>
      <c r="E2448" s="1">
        <v>315</v>
      </c>
      <c r="F2448" s="62"/>
    </row>
    <row r="2449" spans="1:6" x14ac:dyDescent="0.35">
      <c r="A2449" s="1">
        <v>45</v>
      </c>
      <c r="B2449" s="1" t="s">
        <v>98</v>
      </c>
      <c r="C2449" s="218">
        <v>44904</v>
      </c>
      <c r="D2449" s="1">
        <v>11</v>
      </c>
      <c r="E2449" s="1">
        <v>333</v>
      </c>
      <c r="F2449" s="62"/>
    </row>
    <row r="2450" spans="1:6" x14ac:dyDescent="0.35">
      <c r="A2450" s="1">
        <v>45</v>
      </c>
      <c r="B2450" s="1" t="s">
        <v>98</v>
      </c>
      <c r="C2450" s="218">
        <v>44905</v>
      </c>
      <c r="D2450" s="1">
        <v>9</v>
      </c>
      <c r="E2450" s="1">
        <v>270</v>
      </c>
      <c r="F2450" s="62"/>
    </row>
    <row r="2451" spans="1:6" x14ac:dyDescent="0.35">
      <c r="A2451" s="1">
        <v>45</v>
      </c>
      <c r="B2451" s="1" t="s">
        <v>98</v>
      </c>
      <c r="C2451" s="218">
        <v>44906</v>
      </c>
      <c r="D2451" s="1">
        <v>8</v>
      </c>
      <c r="E2451" s="1">
        <v>225</v>
      </c>
      <c r="F2451" s="62"/>
    </row>
    <row r="2452" spans="1:6" x14ac:dyDescent="0.35">
      <c r="A2452" s="1">
        <v>45</v>
      </c>
      <c r="B2452" s="1" t="s">
        <v>98</v>
      </c>
      <c r="C2452" s="218">
        <v>44907</v>
      </c>
      <c r="D2452" s="1">
        <v>8</v>
      </c>
      <c r="E2452" s="1">
        <v>279</v>
      </c>
      <c r="F2452" s="62"/>
    </row>
    <row r="2453" spans="1:6" x14ac:dyDescent="0.35">
      <c r="A2453" s="1">
        <v>45</v>
      </c>
      <c r="B2453" s="1" t="s">
        <v>98</v>
      </c>
      <c r="C2453" s="218">
        <v>44908</v>
      </c>
      <c r="D2453" s="1">
        <v>5</v>
      </c>
      <c r="E2453" s="1">
        <v>144</v>
      </c>
      <c r="F2453" s="62"/>
    </row>
    <row r="2454" spans="1:6" x14ac:dyDescent="0.35">
      <c r="A2454" s="1">
        <v>45</v>
      </c>
      <c r="B2454" s="1" t="s">
        <v>98</v>
      </c>
      <c r="C2454" s="218">
        <v>44909</v>
      </c>
      <c r="D2454" s="1">
        <v>11</v>
      </c>
      <c r="E2454" s="1">
        <v>333</v>
      </c>
      <c r="F2454" s="62"/>
    </row>
    <row r="2455" spans="1:6" x14ac:dyDescent="0.35">
      <c r="A2455" s="1">
        <v>45</v>
      </c>
      <c r="B2455" s="1" t="s">
        <v>98</v>
      </c>
      <c r="C2455" s="218">
        <v>44910</v>
      </c>
      <c r="D2455" s="1">
        <v>7</v>
      </c>
      <c r="E2455" s="1">
        <v>153</v>
      </c>
      <c r="F2455" s="62"/>
    </row>
    <row r="2456" spans="1:6" x14ac:dyDescent="0.35">
      <c r="A2456" s="1">
        <v>45</v>
      </c>
      <c r="B2456" s="1" t="s">
        <v>98</v>
      </c>
      <c r="C2456" s="218">
        <v>44911</v>
      </c>
      <c r="D2456" s="1">
        <v>6</v>
      </c>
      <c r="E2456" s="1">
        <v>189</v>
      </c>
      <c r="F2456" s="62"/>
    </row>
    <row r="2457" spans="1:6" x14ac:dyDescent="0.35">
      <c r="A2457" s="1">
        <v>45</v>
      </c>
      <c r="B2457" s="1" t="s">
        <v>98</v>
      </c>
      <c r="C2457" s="218">
        <v>44912</v>
      </c>
      <c r="D2457" s="1">
        <v>10</v>
      </c>
      <c r="E2457" s="1">
        <v>315</v>
      </c>
      <c r="F2457" s="62"/>
    </row>
    <row r="2458" spans="1:6" x14ac:dyDescent="0.35">
      <c r="A2458" s="1">
        <v>45</v>
      </c>
      <c r="B2458" s="1" t="s">
        <v>98</v>
      </c>
      <c r="C2458" s="218">
        <v>44913</v>
      </c>
      <c r="D2458" s="1">
        <v>8</v>
      </c>
      <c r="E2458" s="1">
        <v>252</v>
      </c>
      <c r="F2458" s="62"/>
    </row>
    <row r="2459" spans="1:6" x14ac:dyDescent="0.35">
      <c r="A2459" s="1">
        <v>45</v>
      </c>
      <c r="B2459" s="1" t="s">
        <v>98</v>
      </c>
      <c r="C2459" s="218">
        <v>44914</v>
      </c>
      <c r="D2459" s="1">
        <v>9</v>
      </c>
      <c r="E2459" s="1">
        <v>216</v>
      </c>
      <c r="F2459" s="62"/>
    </row>
    <row r="2460" spans="1:6" x14ac:dyDescent="0.35">
      <c r="A2460" s="1">
        <v>45</v>
      </c>
      <c r="B2460" s="1" t="s">
        <v>98</v>
      </c>
      <c r="C2460" s="218">
        <v>44915</v>
      </c>
      <c r="D2460" s="1">
        <v>1</v>
      </c>
      <c r="E2460" s="1">
        <v>45</v>
      </c>
      <c r="F2460" s="62"/>
    </row>
    <row r="2461" spans="1:6" x14ac:dyDescent="0.35">
      <c r="A2461" s="1">
        <v>45</v>
      </c>
      <c r="B2461" s="1" t="s">
        <v>98</v>
      </c>
      <c r="C2461" s="218">
        <v>44916</v>
      </c>
      <c r="D2461" s="1">
        <v>1</v>
      </c>
      <c r="E2461" s="1">
        <v>45</v>
      </c>
      <c r="F2461" s="62"/>
    </row>
    <row r="2462" spans="1:6" x14ac:dyDescent="0.35">
      <c r="A2462" s="1">
        <v>45</v>
      </c>
      <c r="B2462" s="1" t="s">
        <v>98</v>
      </c>
      <c r="C2462" s="218">
        <v>44917</v>
      </c>
      <c r="D2462" s="1">
        <v>7</v>
      </c>
      <c r="E2462" s="1">
        <v>234</v>
      </c>
      <c r="F2462" s="62"/>
    </row>
    <row r="2463" spans="1:6" x14ac:dyDescent="0.35">
      <c r="A2463" s="1">
        <v>45</v>
      </c>
      <c r="B2463" s="1" t="s">
        <v>98</v>
      </c>
      <c r="C2463" s="218">
        <v>44918</v>
      </c>
      <c r="D2463" s="1">
        <v>6</v>
      </c>
      <c r="E2463" s="1">
        <v>216</v>
      </c>
      <c r="F2463" s="62"/>
    </row>
    <row r="2464" spans="1:6" x14ac:dyDescent="0.35">
      <c r="A2464" s="1">
        <v>45</v>
      </c>
      <c r="B2464" s="1" t="s">
        <v>98</v>
      </c>
      <c r="C2464" s="218">
        <v>44919</v>
      </c>
      <c r="D2464" s="1">
        <v>8</v>
      </c>
      <c r="E2464" s="1">
        <v>360</v>
      </c>
      <c r="F2464" s="62"/>
    </row>
    <row r="2465" spans="1:6" x14ac:dyDescent="0.35">
      <c r="A2465" s="1">
        <v>45</v>
      </c>
      <c r="B2465" s="1" t="s">
        <v>98</v>
      </c>
      <c r="C2465" s="218">
        <v>44920</v>
      </c>
      <c r="D2465" s="1">
        <v>15</v>
      </c>
      <c r="E2465" s="1">
        <v>378</v>
      </c>
      <c r="F2465" s="62"/>
    </row>
    <row r="2466" spans="1:6" x14ac:dyDescent="0.35">
      <c r="A2466" s="1">
        <v>45</v>
      </c>
      <c r="B2466" s="1" t="s">
        <v>98</v>
      </c>
      <c r="C2466" s="218">
        <v>44921</v>
      </c>
      <c r="D2466" s="1">
        <v>10</v>
      </c>
      <c r="E2466" s="1">
        <v>387</v>
      </c>
      <c r="F2466" s="62"/>
    </row>
    <row r="2467" spans="1:6" x14ac:dyDescent="0.35">
      <c r="A2467" s="1">
        <v>45</v>
      </c>
      <c r="B2467" s="1" t="s">
        <v>98</v>
      </c>
      <c r="C2467" s="218">
        <v>44922</v>
      </c>
      <c r="D2467" s="1">
        <v>12</v>
      </c>
      <c r="E2467" s="1">
        <v>378</v>
      </c>
      <c r="F2467" s="62"/>
    </row>
    <row r="2468" spans="1:6" x14ac:dyDescent="0.35">
      <c r="A2468" s="1">
        <v>45</v>
      </c>
      <c r="B2468" s="1" t="s">
        <v>98</v>
      </c>
      <c r="C2468" s="218">
        <v>44923</v>
      </c>
      <c r="D2468" s="1">
        <v>15</v>
      </c>
      <c r="E2468" s="1">
        <v>432</v>
      </c>
      <c r="F2468" s="62"/>
    </row>
    <row r="2469" spans="1:6" x14ac:dyDescent="0.35">
      <c r="A2469" s="1">
        <v>45</v>
      </c>
      <c r="B2469" s="1" t="s">
        <v>98</v>
      </c>
      <c r="C2469" s="218">
        <v>44924</v>
      </c>
      <c r="D2469" s="1">
        <v>12</v>
      </c>
      <c r="E2469" s="1">
        <v>405</v>
      </c>
      <c r="F2469" s="62"/>
    </row>
    <row r="2470" spans="1:6" x14ac:dyDescent="0.35">
      <c r="A2470" s="1">
        <v>45</v>
      </c>
      <c r="B2470" s="1" t="s">
        <v>98</v>
      </c>
      <c r="C2470" s="218">
        <v>44925</v>
      </c>
      <c r="D2470" s="1">
        <v>8</v>
      </c>
      <c r="E2470" s="1">
        <v>279</v>
      </c>
      <c r="F2470" s="62"/>
    </row>
    <row r="2471" spans="1:6" x14ac:dyDescent="0.35">
      <c r="A2471" s="1">
        <v>45</v>
      </c>
      <c r="B2471" s="1" t="s">
        <v>98</v>
      </c>
      <c r="C2471" s="218">
        <v>44926</v>
      </c>
      <c r="D2471" s="1">
        <v>4</v>
      </c>
      <c r="E2471" s="1">
        <v>126</v>
      </c>
      <c r="F2471" s="62"/>
    </row>
    <row r="2472" spans="1:6" x14ac:dyDescent="0.35">
      <c r="A2472" s="1">
        <v>45</v>
      </c>
      <c r="B2472" s="1" t="s">
        <v>98</v>
      </c>
      <c r="C2472" s="218">
        <v>44927</v>
      </c>
      <c r="D2472" s="1">
        <v>1</v>
      </c>
      <c r="E2472" s="1">
        <v>18</v>
      </c>
      <c r="F2472" s="62"/>
    </row>
    <row r="2473" spans="1:6" x14ac:dyDescent="0.35">
      <c r="A2473" s="1">
        <v>45</v>
      </c>
      <c r="B2473" s="1" t="s">
        <v>98</v>
      </c>
      <c r="C2473" s="218">
        <v>44928</v>
      </c>
      <c r="D2473" s="1">
        <v>4</v>
      </c>
      <c r="E2473" s="1">
        <v>153</v>
      </c>
      <c r="F2473" s="62"/>
    </row>
    <row r="2474" spans="1:6" x14ac:dyDescent="0.35">
      <c r="A2474" s="1">
        <v>45</v>
      </c>
      <c r="B2474" s="1" t="s">
        <v>98</v>
      </c>
      <c r="C2474" s="218">
        <v>44929</v>
      </c>
      <c r="D2474" s="1">
        <v>12</v>
      </c>
      <c r="E2474" s="1">
        <v>324</v>
      </c>
      <c r="F2474" s="62"/>
    </row>
    <row r="2475" spans="1:6" x14ac:dyDescent="0.35">
      <c r="A2475" s="1">
        <v>45</v>
      </c>
      <c r="B2475" s="1" t="s">
        <v>98</v>
      </c>
      <c r="C2475" s="218">
        <v>44931</v>
      </c>
      <c r="D2475" s="1">
        <v>12</v>
      </c>
      <c r="E2475" s="1">
        <v>324</v>
      </c>
      <c r="F2475" s="62"/>
    </row>
    <row r="2476" spans="1:6" x14ac:dyDescent="0.35">
      <c r="A2476" s="1">
        <v>45</v>
      </c>
      <c r="B2476" s="1" t="s">
        <v>98</v>
      </c>
      <c r="C2476" s="218">
        <v>44932</v>
      </c>
      <c r="D2476" s="1">
        <v>11</v>
      </c>
      <c r="E2476" s="1">
        <v>333</v>
      </c>
      <c r="F2476" s="62"/>
    </row>
    <row r="2477" spans="1:6" x14ac:dyDescent="0.35">
      <c r="A2477" s="1">
        <v>45</v>
      </c>
      <c r="B2477" s="1" t="s">
        <v>98</v>
      </c>
      <c r="C2477" s="218">
        <v>44933</v>
      </c>
      <c r="D2477" s="1">
        <v>9</v>
      </c>
      <c r="E2477" s="1">
        <v>270</v>
      </c>
      <c r="F2477" s="62"/>
    </row>
    <row r="2478" spans="1:6" x14ac:dyDescent="0.35">
      <c r="A2478" s="1">
        <v>45</v>
      </c>
      <c r="B2478" s="1" t="s">
        <v>98</v>
      </c>
      <c r="C2478" s="218">
        <v>44934</v>
      </c>
      <c r="D2478" s="1">
        <v>7</v>
      </c>
      <c r="E2478" s="1">
        <v>261</v>
      </c>
      <c r="F2478" s="62"/>
    </row>
    <row r="2479" spans="1:6" x14ac:dyDescent="0.35">
      <c r="A2479" s="1">
        <v>45</v>
      </c>
      <c r="B2479" s="1" t="s">
        <v>98</v>
      </c>
      <c r="C2479" s="218">
        <v>44935</v>
      </c>
      <c r="D2479" s="1">
        <v>11</v>
      </c>
      <c r="E2479" s="1">
        <v>306</v>
      </c>
      <c r="F2479" s="62"/>
    </row>
    <row r="2480" spans="1:6" x14ac:dyDescent="0.35">
      <c r="A2480" s="1">
        <v>45</v>
      </c>
      <c r="B2480" s="1" t="s">
        <v>98</v>
      </c>
      <c r="C2480" s="218">
        <v>44936</v>
      </c>
      <c r="D2480" s="1">
        <v>8</v>
      </c>
      <c r="E2480" s="1">
        <v>279</v>
      </c>
      <c r="F2480" s="62"/>
    </row>
    <row r="2481" spans="1:6" x14ac:dyDescent="0.35">
      <c r="A2481" s="1">
        <v>45</v>
      </c>
      <c r="B2481" s="1" t="s">
        <v>98</v>
      </c>
      <c r="C2481" s="218">
        <v>44937</v>
      </c>
      <c r="D2481" s="1">
        <v>8</v>
      </c>
      <c r="E2481" s="1">
        <v>306</v>
      </c>
      <c r="F2481" s="62"/>
    </row>
    <row r="2482" spans="1:6" x14ac:dyDescent="0.35">
      <c r="A2482" s="1">
        <v>45</v>
      </c>
      <c r="B2482" s="1" t="s">
        <v>98</v>
      </c>
      <c r="C2482" s="218">
        <v>44938</v>
      </c>
      <c r="D2482" s="1">
        <v>12</v>
      </c>
      <c r="E2482" s="1">
        <v>405</v>
      </c>
      <c r="F2482" s="62"/>
    </row>
    <row r="2483" spans="1:6" x14ac:dyDescent="0.35">
      <c r="A2483" s="1">
        <v>45</v>
      </c>
      <c r="B2483" s="1" t="s">
        <v>98</v>
      </c>
      <c r="C2483" s="218">
        <v>44939</v>
      </c>
      <c r="D2483" s="1">
        <v>7</v>
      </c>
      <c r="E2483" s="1">
        <v>315</v>
      </c>
      <c r="F2483" s="62"/>
    </row>
    <row r="2484" spans="1:6" x14ac:dyDescent="0.35">
      <c r="A2484" s="1">
        <v>45</v>
      </c>
      <c r="B2484" s="1" t="s">
        <v>98</v>
      </c>
      <c r="C2484" s="218">
        <v>44940</v>
      </c>
      <c r="D2484" s="1">
        <v>4</v>
      </c>
      <c r="E2484" s="1">
        <v>126</v>
      </c>
      <c r="F2484" s="62"/>
    </row>
    <row r="2485" spans="1:6" x14ac:dyDescent="0.35">
      <c r="A2485" s="1">
        <v>45</v>
      </c>
      <c r="B2485" s="1" t="s">
        <v>98</v>
      </c>
      <c r="C2485" s="218">
        <v>44941</v>
      </c>
      <c r="D2485" s="1">
        <v>9</v>
      </c>
      <c r="E2485" s="1">
        <v>297</v>
      </c>
      <c r="F2485" s="62"/>
    </row>
    <row r="2486" spans="1:6" x14ac:dyDescent="0.35">
      <c r="A2486" s="1">
        <v>45</v>
      </c>
      <c r="B2486" s="1" t="s">
        <v>98</v>
      </c>
      <c r="C2486" s="218">
        <v>44942</v>
      </c>
      <c r="D2486" s="1">
        <v>13</v>
      </c>
      <c r="E2486" s="1">
        <v>369</v>
      </c>
      <c r="F2486" s="62"/>
    </row>
    <row r="2487" spans="1:6" x14ac:dyDescent="0.35">
      <c r="A2487" s="1">
        <v>45</v>
      </c>
      <c r="B2487" s="1" t="s">
        <v>98</v>
      </c>
      <c r="C2487" s="218">
        <v>44943</v>
      </c>
      <c r="D2487" s="1">
        <v>11</v>
      </c>
      <c r="E2487" s="1">
        <v>387</v>
      </c>
      <c r="F2487" s="62"/>
    </row>
    <row r="2488" spans="1:6" x14ac:dyDescent="0.35">
      <c r="A2488" s="1">
        <v>45</v>
      </c>
      <c r="B2488" s="1" t="s">
        <v>98</v>
      </c>
      <c r="C2488" s="218">
        <v>44944</v>
      </c>
      <c r="D2488" s="1">
        <v>11</v>
      </c>
      <c r="E2488" s="1">
        <v>414</v>
      </c>
      <c r="F2488" s="62"/>
    </row>
    <row r="2489" spans="1:6" x14ac:dyDescent="0.35">
      <c r="A2489" s="1">
        <v>45</v>
      </c>
      <c r="B2489" s="1" t="s">
        <v>98</v>
      </c>
      <c r="C2489" s="218">
        <v>44945</v>
      </c>
      <c r="D2489" s="1">
        <v>7</v>
      </c>
      <c r="E2489" s="1">
        <v>180</v>
      </c>
      <c r="F2489" s="62"/>
    </row>
    <row r="2490" spans="1:6" x14ac:dyDescent="0.35">
      <c r="A2490" s="1">
        <v>45</v>
      </c>
      <c r="B2490" s="1" t="s">
        <v>98</v>
      </c>
      <c r="C2490" s="218">
        <v>44946</v>
      </c>
      <c r="D2490" s="1">
        <v>5</v>
      </c>
      <c r="E2490" s="1">
        <v>171</v>
      </c>
      <c r="F2490" s="62"/>
    </row>
    <row r="2491" spans="1:6" x14ac:dyDescent="0.35">
      <c r="A2491" s="1">
        <v>45</v>
      </c>
      <c r="B2491" s="1" t="s">
        <v>98</v>
      </c>
      <c r="C2491" s="218">
        <v>44947</v>
      </c>
      <c r="D2491" s="1">
        <v>7</v>
      </c>
      <c r="E2491" s="1">
        <v>261</v>
      </c>
      <c r="F2491" s="62"/>
    </row>
    <row r="2492" spans="1:6" x14ac:dyDescent="0.35">
      <c r="A2492" s="1">
        <v>45</v>
      </c>
      <c r="B2492" s="1" t="s">
        <v>98</v>
      </c>
      <c r="C2492" s="218">
        <v>44948</v>
      </c>
      <c r="D2492" s="1">
        <v>6</v>
      </c>
      <c r="E2492" s="1">
        <v>189</v>
      </c>
      <c r="F2492" s="62"/>
    </row>
    <row r="2493" spans="1:6" x14ac:dyDescent="0.35">
      <c r="A2493" s="1">
        <v>45</v>
      </c>
      <c r="B2493" s="1" t="s">
        <v>98</v>
      </c>
      <c r="C2493" s="218">
        <v>44949</v>
      </c>
      <c r="D2493" s="1">
        <v>8</v>
      </c>
      <c r="E2493" s="1">
        <v>252</v>
      </c>
      <c r="F2493" s="62"/>
    </row>
    <row r="2494" spans="1:6" x14ac:dyDescent="0.35">
      <c r="A2494" s="1">
        <v>45</v>
      </c>
      <c r="B2494" s="1" t="s">
        <v>98</v>
      </c>
      <c r="C2494" s="218">
        <v>44950</v>
      </c>
      <c r="D2494" s="1">
        <v>13</v>
      </c>
      <c r="E2494" s="1">
        <v>369</v>
      </c>
      <c r="F2494" s="62"/>
    </row>
    <row r="2495" spans="1:6" x14ac:dyDescent="0.35">
      <c r="A2495" s="1">
        <v>45</v>
      </c>
      <c r="B2495" s="1" t="s">
        <v>98</v>
      </c>
      <c r="C2495" s="218">
        <v>44951</v>
      </c>
      <c r="D2495" s="1">
        <v>13</v>
      </c>
      <c r="E2495" s="1">
        <v>396</v>
      </c>
      <c r="F2495" s="62"/>
    </row>
    <row r="2496" spans="1:6" x14ac:dyDescent="0.35">
      <c r="A2496" s="1">
        <v>45</v>
      </c>
      <c r="B2496" s="1" t="s">
        <v>98</v>
      </c>
      <c r="C2496" s="218">
        <v>44952</v>
      </c>
      <c r="D2496" s="1">
        <v>2</v>
      </c>
      <c r="E2496" s="1">
        <v>63</v>
      </c>
      <c r="F2496" s="62"/>
    </row>
    <row r="2497" spans="1:6" x14ac:dyDescent="0.35">
      <c r="A2497" s="1">
        <v>45</v>
      </c>
      <c r="B2497" s="1" t="s">
        <v>98</v>
      </c>
      <c r="C2497" s="218">
        <v>44953</v>
      </c>
      <c r="D2497" s="1">
        <v>5</v>
      </c>
      <c r="E2497" s="1">
        <v>198</v>
      </c>
      <c r="F2497" s="62"/>
    </row>
    <row r="2498" spans="1:6" x14ac:dyDescent="0.35">
      <c r="A2498" s="1">
        <v>45</v>
      </c>
      <c r="B2498" s="1" t="s">
        <v>98</v>
      </c>
      <c r="C2498" s="218">
        <v>44954</v>
      </c>
      <c r="D2498" s="1">
        <v>7</v>
      </c>
      <c r="E2498" s="1">
        <v>234</v>
      </c>
      <c r="F2498" s="62"/>
    </row>
    <row r="2499" spans="1:6" x14ac:dyDescent="0.35">
      <c r="A2499" s="1">
        <v>45</v>
      </c>
      <c r="B2499" s="1" t="s">
        <v>98</v>
      </c>
      <c r="C2499" s="218">
        <v>44955</v>
      </c>
      <c r="D2499" s="1">
        <v>5</v>
      </c>
      <c r="E2499" s="1">
        <v>198</v>
      </c>
      <c r="F2499" s="62"/>
    </row>
    <row r="2500" spans="1:6" x14ac:dyDescent="0.35">
      <c r="A2500" s="1">
        <v>45</v>
      </c>
      <c r="B2500" s="1" t="s">
        <v>98</v>
      </c>
      <c r="C2500" s="218">
        <v>44956</v>
      </c>
      <c r="D2500" s="1">
        <v>10</v>
      </c>
      <c r="E2500" s="1">
        <v>342</v>
      </c>
      <c r="F2500" s="62"/>
    </row>
    <row r="2501" spans="1:6" x14ac:dyDescent="0.35">
      <c r="A2501" s="1">
        <v>47</v>
      </c>
      <c r="B2501" s="1" t="s">
        <v>99</v>
      </c>
      <c r="C2501" s="218">
        <v>44879</v>
      </c>
      <c r="D2501" s="1">
        <v>7</v>
      </c>
      <c r="E2501" s="1">
        <v>126</v>
      </c>
      <c r="F2501" s="62"/>
    </row>
    <row r="2502" spans="1:6" x14ac:dyDescent="0.35">
      <c r="A2502" s="1">
        <v>47</v>
      </c>
      <c r="B2502" s="1" t="s">
        <v>99</v>
      </c>
      <c r="C2502" s="218">
        <v>44880</v>
      </c>
      <c r="D2502" s="1">
        <v>9</v>
      </c>
      <c r="E2502" s="1">
        <v>243</v>
      </c>
      <c r="F2502" s="62"/>
    </row>
    <row r="2503" spans="1:6" x14ac:dyDescent="0.35">
      <c r="A2503" s="1">
        <v>47</v>
      </c>
      <c r="B2503" s="1" t="s">
        <v>99</v>
      </c>
      <c r="C2503" s="218">
        <v>44881</v>
      </c>
      <c r="D2503" s="1">
        <v>3</v>
      </c>
      <c r="E2503" s="1">
        <v>108</v>
      </c>
      <c r="F2503" s="62"/>
    </row>
    <row r="2504" spans="1:6" x14ac:dyDescent="0.35">
      <c r="A2504" s="1">
        <v>47</v>
      </c>
      <c r="B2504" s="1" t="s">
        <v>99</v>
      </c>
      <c r="C2504" s="218">
        <v>44882</v>
      </c>
      <c r="D2504" s="1">
        <v>2</v>
      </c>
      <c r="E2504" s="1">
        <v>90</v>
      </c>
      <c r="F2504" s="62"/>
    </row>
    <row r="2505" spans="1:6" x14ac:dyDescent="0.35">
      <c r="A2505" s="1">
        <v>47</v>
      </c>
      <c r="B2505" s="1" t="s">
        <v>99</v>
      </c>
      <c r="C2505" s="218">
        <v>44886</v>
      </c>
      <c r="D2505" s="1">
        <v>6</v>
      </c>
      <c r="E2505" s="1">
        <v>216</v>
      </c>
      <c r="F2505" s="62"/>
    </row>
    <row r="2506" spans="1:6" x14ac:dyDescent="0.35">
      <c r="A2506" s="1">
        <v>47</v>
      </c>
      <c r="B2506" s="1" t="s">
        <v>99</v>
      </c>
      <c r="C2506" s="218">
        <v>44888</v>
      </c>
      <c r="D2506" s="1">
        <v>5</v>
      </c>
      <c r="E2506" s="1">
        <v>171</v>
      </c>
      <c r="F2506" s="62"/>
    </row>
    <row r="2507" spans="1:6" x14ac:dyDescent="0.35">
      <c r="A2507" s="1">
        <v>47</v>
      </c>
      <c r="B2507" s="1" t="s">
        <v>99</v>
      </c>
      <c r="C2507" s="218">
        <v>44889</v>
      </c>
      <c r="D2507" s="1">
        <v>8</v>
      </c>
      <c r="E2507" s="1">
        <v>225</v>
      </c>
      <c r="F2507" s="62"/>
    </row>
    <row r="2508" spans="1:6" x14ac:dyDescent="0.35">
      <c r="A2508" s="1">
        <v>47</v>
      </c>
      <c r="B2508" s="1" t="s">
        <v>99</v>
      </c>
      <c r="C2508" s="218">
        <v>44890</v>
      </c>
      <c r="D2508" s="1">
        <v>9</v>
      </c>
      <c r="E2508" s="1">
        <v>243</v>
      </c>
      <c r="F2508" s="62"/>
    </row>
    <row r="2509" spans="1:6" x14ac:dyDescent="0.35">
      <c r="A2509" s="1">
        <v>47</v>
      </c>
      <c r="B2509" s="1" t="s">
        <v>99</v>
      </c>
      <c r="C2509" s="218">
        <v>44891</v>
      </c>
      <c r="D2509" s="1">
        <v>4</v>
      </c>
      <c r="E2509" s="1">
        <v>180</v>
      </c>
      <c r="F2509" s="62"/>
    </row>
    <row r="2510" spans="1:6" x14ac:dyDescent="0.35">
      <c r="A2510" s="1">
        <v>47</v>
      </c>
      <c r="B2510" s="1" t="s">
        <v>99</v>
      </c>
      <c r="C2510" s="218">
        <v>44892</v>
      </c>
      <c r="D2510" s="1">
        <v>6</v>
      </c>
      <c r="E2510" s="1">
        <v>216</v>
      </c>
      <c r="F2510" s="62"/>
    </row>
    <row r="2511" spans="1:6" x14ac:dyDescent="0.35">
      <c r="A2511" s="1">
        <v>47</v>
      </c>
      <c r="B2511" s="1" t="s">
        <v>99</v>
      </c>
      <c r="C2511" s="218">
        <v>44893</v>
      </c>
      <c r="D2511" s="1">
        <v>9</v>
      </c>
      <c r="E2511" s="1">
        <v>270</v>
      </c>
      <c r="F2511" s="62"/>
    </row>
    <row r="2512" spans="1:6" x14ac:dyDescent="0.35">
      <c r="A2512" s="1">
        <v>47</v>
      </c>
      <c r="B2512" s="1" t="s">
        <v>99</v>
      </c>
      <c r="C2512" s="218">
        <v>44894</v>
      </c>
      <c r="D2512" s="1">
        <v>4</v>
      </c>
      <c r="E2512" s="1">
        <v>180</v>
      </c>
      <c r="F2512" s="62"/>
    </row>
    <row r="2513" spans="1:6" x14ac:dyDescent="0.35">
      <c r="A2513" s="1">
        <v>47</v>
      </c>
      <c r="B2513" s="1" t="s">
        <v>99</v>
      </c>
      <c r="C2513" s="218">
        <v>44895</v>
      </c>
      <c r="D2513" s="1">
        <v>5</v>
      </c>
      <c r="E2513" s="1">
        <v>198</v>
      </c>
      <c r="F2513" s="62"/>
    </row>
    <row r="2514" spans="1:6" x14ac:dyDescent="0.35">
      <c r="A2514" s="1">
        <v>47</v>
      </c>
      <c r="B2514" s="1" t="s">
        <v>99</v>
      </c>
      <c r="C2514" s="218">
        <v>44896</v>
      </c>
      <c r="D2514" s="1">
        <v>7</v>
      </c>
      <c r="E2514" s="1">
        <v>207</v>
      </c>
      <c r="F2514" s="62"/>
    </row>
    <row r="2515" spans="1:6" x14ac:dyDescent="0.35">
      <c r="A2515" s="1">
        <v>47</v>
      </c>
      <c r="B2515" s="1" t="s">
        <v>99</v>
      </c>
      <c r="C2515" s="218">
        <v>44897</v>
      </c>
      <c r="D2515" s="1">
        <v>7</v>
      </c>
      <c r="E2515" s="1">
        <v>234</v>
      </c>
      <c r="F2515" s="62"/>
    </row>
    <row r="2516" spans="1:6" x14ac:dyDescent="0.35">
      <c r="A2516" s="1">
        <v>47</v>
      </c>
      <c r="B2516" s="1" t="s">
        <v>99</v>
      </c>
      <c r="C2516" s="218">
        <v>44898</v>
      </c>
      <c r="D2516" s="1">
        <v>6</v>
      </c>
      <c r="E2516" s="1">
        <v>216</v>
      </c>
      <c r="F2516" s="62"/>
    </row>
    <row r="2517" spans="1:6" x14ac:dyDescent="0.35">
      <c r="A2517" s="1">
        <v>47</v>
      </c>
      <c r="B2517" s="1" t="s">
        <v>99</v>
      </c>
      <c r="C2517" s="218">
        <v>44899</v>
      </c>
      <c r="D2517" s="1">
        <v>6</v>
      </c>
      <c r="E2517" s="1">
        <v>189</v>
      </c>
      <c r="F2517" s="62"/>
    </row>
    <row r="2518" spans="1:6" x14ac:dyDescent="0.35">
      <c r="A2518" s="1">
        <v>47</v>
      </c>
      <c r="B2518" s="1" t="s">
        <v>99</v>
      </c>
      <c r="C2518" s="218">
        <v>44900</v>
      </c>
      <c r="D2518" s="1">
        <v>4</v>
      </c>
      <c r="E2518" s="1">
        <v>99</v>
      </c>
      <c r="F2518" s="62"/>
    </row>
    <row r="2519" spans="1:6" x14ac:dyDescent="0.35">
      <c r="A2519" s="1">
        <v>47</v>
      </c>
      <c r="B2519" s="1" t="s">
        <v>99</v>
      </c>
      <c r="C2519" s="218">
        <v>44901</v>
      </c>
      <c r="D2519" s="1">
        <v>6</v>
      </c>
      <c r="E2519" s="1">
        <v>270</v>
      </c>
      <c r="F2519" s="62"/>
    </row>
    <row r="2520" spans="1:6" x14ac:dyDescent="0.35">
      <c r="A2520" s="1">
        <v>47</v>
      </c>
      <c r="B2520" s="1" t="s">
        <v>99</v>
      </c>
      <c r="C2520" s="218">
        <v>44902</v>
      </c>
      <c r="D2520" s="1">
        <v>6</v>
      </c>
      <c r="E2520" s="1">
        <v>243</v>
      </c>
      <c r="F2520" s="62"/>
    </row>
    <row r="2521" spans="1:6" x14ac:dyDescent="0.35">
      <c r="A2521" s="1">
        <v>47</v>
      </c>
      <c r="B2521" s="1" t="s">
        <v>99</v>
      </c>
      <c r="C2521" s="218">
        <v>44903</v>
      </c>
      <c r="D2521" s="1">
        <v>6</v>
      </c>
      <c r="E2521" s="1">
        <v>189</v>
      </c>
      <c r="F2521" s="62"/>
    </row>
    <row r="2522" spans="1:6" x14ac:dyDescent="0.35">
      <c r="A2522" s="1">
        <v>47</v>
      </c>
      <c r="B2522" s="1" t="s">
        <v>99</v>
      </c>
      <c r="C2522" s="218">
        <v>44904</v>
      </c>
      <c r="D2522" s="1">
        <v>8</v>
      </c>
      <c r="E2522" s="1">
        <v>279</v>
      </c>
      <c r="F2522" s="62"/>
    </row>
    <row r="2523" spans="1:6" x14ac:dyDescent="0.35">
      <c r="A2523" s="1">
        <v>47</v>
      </c>
      <c r="B2523" s="1" t="s">
        <v>99</v>
      </c>
      <c r="C2523" s="218">
        <v>44905</v>
      </c>
      <c r="D2523" s="1">
        <v>6</v>
      </c>
      <c r="E2523" s="1">
        <v>216</v>
      </c>
      <c r="F2523" s="62"/>
    </row>
    <row r="2524" spans="1:6" x14ac:dyDescent="0.35">
      <c r="A2524" s="1">
        <v>47</v>
      </c>
      <c r="B2524" s="1" t="s">
        <v>99</v>
      </c>
      <c r="C2524" s="218">
        <v>44906</v>
      </c>
      <c r="D2524" s="1">
        <v>4</v>
      </c>
      <c r="E2524" s="1">
        <v>153</v>
      </c>
      <c r="F2524" s="62"/>
    </row>
    <row r="2525" spans="1:6" x14ac:dyDescent="0.35">
      <c r="A2525" s="1">
        <v>47</v>
      </c>
      <c r="B2525" s="1" t="s">
        <v>99</v>
      </c>
      <c r="C2525" s="218">
        <v>44907</v>
      </c>
      <c r="D2525" s="1">
        <v>5</v>
      </c>
      <c r="E2525" s="1">
        <v>198</v>
      </c>
      <c r="F2525" s="62"/>
    </row>
    <row r="2526" spans="1:6" x14ac:dyDescent="0.35">
      <c r="A2526" s="1">
        <v>47</v>
      </c>
      <c r="B2526" s="1" t="s">
        <v>99</v>
      </c>
      <c r="C2526" s="218">
        <v>44908</v>
      </c>
      <c r="D2526" s="1">
        <v>10</v>
      </c>
      <c r="E2526" s="1">
        <v>315</v>
      </c>
      <c r="F2526" s="62"/>
    </row>
    <row r="2527" spans="1:6" x14ac:dyDescent="0.35">
      <c r="A2527" s="1">
        <v>47</v>
      </c>
      <c r="B2527" s="1" t="s">
        <v>99</v>
      </c>
      <c r="C2527" s="218">
        <v>44909</v>
      </c>
      <c r="D2527" s="1">
        <v>9</v>
      </c>
      <c r="E2527" s="1">
        <v>297</v>
      </c>
      <c r="F2527" s="62"/>
    </row>
    <row r="2528" spans="1:6" x14ac:dyDescent="0.35">
      <c r="A2528" s="1">
        <v>47</v>
      </c>
      <c r="B2528" s="1" t="s">
        <v>99</v>
      </c>
      <c r="C2528" s="218">
        <v>44910</v>
      </c>
      <c r="D2528" s="1">
        <v>13</v>
      </c>
      <c r="E2528" s="1">
        <v>396</v>
      </c>
      <c r="F2528" s="62"/>
    </row>
    <row r="2529" spans="1:6" x14ac:dyDescent="0.35">
      <c r="A2529" s="1">
        <v>47</v>
      </c>
      <c r="B2529" s="1" t="s">
        <v>99</v>
      </c>
      <c r="C2529" s="218">
        <v>44911</v>
      </c>
      <c r="D2529" s="1">
        <v>8</v>
      </c>
      <c r="E2529" s="1">
        <v>306</v>
      </c>
      <c r="F2529" s="62"/>
    </row>
    <row r="2530" spans="1:6" x14ac:dyDescent="0.35">
      <c r="A2530" s="1">
        <v>47</v>
      </c>
      <c r="B2530" s="1" t="s">
        <v>99</v>
      </c>
      <c r="C2530" s="218">
        <v>44912</v>
      </c>
      <c r="D2530" s="1">
        <v>8</v>
      </c>
      <c r="E2530" s="1">
        <v>360</v>
      </c>
      <c r="F2530" s="62"/>
    </row>
    <row r="2531" spans="1:6" x14ac:dyDescent="0.35">
      <c r="A2531" s="1">
        <v>47</v>
      </c>
      <c r="B2531" s="1" t="s">
        <v>99</v>
      </c>
      <c r="C2531" s="218">
        <v>44913</v>
      </c>
      <c r="D2531" s="1">
        <v>8</v>
      </c>
      <c r="E2531" s="1">
        <v>306</v>
      </c>
      <c r="F2531" s="62"/>
    </row>
    <row r="2532" spans="1:6" x14ac:dyDescent="0.35">
      <c r="A2532" s="1">
        <v>47</v>
      </c>
      <c r="B2532" s="1" t="s">
        <v>99</v>
      </c>
      <c r="C2532" s="218">
        <v>44914</v>
      </c>
      <c r="D2532" s="1">
        <v>7</v>
      </c>
      <c r="E2532" s="1">
        <v>207</v>
      </c>
      <c r="F2532" s="62"/>
    </row>
    <row r="2533" spans="1:6" x14ac:dyDescent="0.35">
      <c r="A2533" s="1">
        <v>47</v>
      </c>
      <c r="B2533" s="1" t="s">
        <v>99</v>
      </c>
      <c r="C2533" s="218">
        <v>44915</v>
      </c>
      <c r="D2533" s="1">
        <v>9</v>
      </c>
      <c r="E2533" s="1">
        <v>351</v>
      </c>
      <c r="F2533" s="62"/>
    </row>
    <row r="2534" spans="1:6" x14ac:dyDescent="0.35">
      <c r="A2534" s="1">
        <v>47</v>
      </c>
      <c r="B2534" s="1" t="s">
        <v>99</v>
      </c>
      <c r="C2534" s="218">
        <v>44916</v>
      </c>
      <c r="D2534" s="1">
        <v>13</v>
      </c>
      <c r="E2534" s="1">
        <v>423</v>
      </c>
      <c r="F2534" s="62"/>
    </row>
    <row r="2535" spans="1:6" x14ac:dyDescent="0.35">
      <c r="A2535" s="1">
        <v>47</v>
      </c>
      <c r="B2535" s="1" t="s">
        <v>99</v>
      </c>
      <c r="C2535" s="218">
        <v>44917</v>
      </c>
      <c r="D2535" s="1">
        <v>10</v>
      </c>
      <c r="E2535" s="1">
        <v>315</v>
      </c>
      <c r="F2535" s="62"/>
    </row>
    <row r="2536" spans="1:6" x14ac:dyDescent="0.35">
      <c r="A2536" s="1">
        <v>47</v>
      </c>
      <c r="B2536" s="1" t="s">
        <v>99</v>
      </c>
      <c r="C2536" s="218">
        <v>44918</v>
      </c>
      <c r="D2536" s="1">
        <v>8</v>
      </c>
      <c r="E2536" s="1">
        <v>279</v>
      </c>
      <c r="F2536" s="62"/>
    </row>
    <row r="2537" spans="1:6" x14ac:dyDescent="0.35">
      <c r="A2537" s="1">
        <v>47</v>
      </c>
      <c r="B2537" s="1" t="s">
        <v>99</v>
      </c>
      <c r="C2537" s="218">
        <v>44919</v>
      </c>
      <c r="D2537" s="1">
        <v>11</v>
      </c>
      <c r="E2537" s="1">
        <v>306</v>
      </c>
      <c r="F2537" s="62"/>
    </row>
    <row r="2538" spans="1:6" x14ac:dyDescent="0.35">
      <c r="A2538" s="1">
        <v>47</v>
      </c>
      <c r="B2538" s="1" t="s">
        <v>99</v>
      </c>
      <c r="C2538" s="218">
        <v>44920</v>
      </c>
      <c r="D2538" s="1">
        <v>13</v>
      </c>
      <c r="E2538" s="1">
        <v>396</v>
      </c>
      <c r="F2538" s="62"/>
    </row>
    <row r="2539" spans="1:6" x14ac:dyDescent="0.35">
      <c r="A2539" s="1">
        <v>47</v>
      </c>
      <c r="B2539" s="1" t="s">
        <v>99</v>
      </c>
      <c r="C2539" s="218">
        <v>44921</v>
      </c>
      <c r="D2539" s="1">
        <v>12</v>
      </c>
      <c r="E2539" s="1">
        <v>378</v>
      </c>
      <c r="F2539" s="62"/>
    </row>
    <row r="2540" spans="1:6" x14ac:dyDescent="0.35">
      <c r="A2540" s="1">
        <v>47</v>
      </c>
      <c r="B2540" s="1" t="s">
        <v>99</v>
      </c>
      <c r="C2540" s="218">
        <v>44922</v>
      </c>
      <c r="D2540" s="1">
        <v>11</v>
      </c>
      <c r="E2540" s="1">
        <v>333</v>
      </c>
      <c r="F2540" s="62"/>
    </row>
    <row r="2541" spans="1:6" x14ac:dyDescent="0.35">
      <c r="A2541" s="1">
        <v>47</v>
      </c>
      <c r="B2541" s="1" t="s">
        <v>99</v>
      </c>
      <c r="C2541" s="218">
        <v>44923</v>
      </c>
      <c r="D2541" s="1">
        <v>11</v>
      </c>
      <c r="E2541" s="1">
        <v>333</v>
      </c>
      <c r="F2541" s="62"/>
    </row>
    <row r="2542" spans="1:6" x14ac:dyDescent="0.35">
      <c r="A2542" s="1">
        <v>47</v>
      </c>
      <c r="B2542" s="1" t="s">
        <v>99</v>
      </c>
      <c r="C2542" s="218">
        <v>44924</v>
      </c>
      <c r="D2542" s="1">
        <v>8</v>
      </c>
      <c r="E2542" s="1">
        <v>306</v>
      </c>
      <c r="F2542" s="62"/>
    </row>
    <row r="2543" spans="1:6" x14ac:dyDescent="0.35">
      <c r="A2543" s="1">
        <v>47</v>
      </c>
      <c r="B2543" s="1" t="s">
        <v>99</v>
      </c>
      <c r="C2543" s="218">
        <v>44925</v>
      </c>
      <c r="D2543" s="1">
        <v>10</v>
      </c>
      <c r="E2543" s="1">
        <v>315</v>
      </c>
      <c r="F2543" s="62"/>
    </row>
    <row r="2544" spans="1:6" x14ac:dyDescent="0.35">
      <c r="A2544" s="1">
        <v>47</v>
      </c>
      <c r="B2544" s="1" t="s">
        <v>99</v>
      </c>
      <c r="C2544" s="218">
        <v>44926</v>
      </c>
      <c r="D2544" s="1">
        <v>7</v>
      </c>
      <c r="E2544" s="1">
        <v>207</v>
      </c>
      <c r="F2544" s="62"/>
    </row>
    <row r="2545" spans="1:6" x14ac:dyDescent="0.35">
      <c r="A2545" s="1">
        <v>47</v>
      </c>
      <c r="B2545" s="1" t="s">
        <v>99</v>
      </c>
      <c r="C2545" s="218">
        <v>44927</v>
      </c>
      <c r="D2545" s="1">
        <v>6</v>
      </c>
      <c r="E2545" s="1">
        <v>216</v>
      </c>
      <c r="F2545" s="62"/>
    </row>
    <row r="2546" spans="1:6" x14ac:dyDescent="0.35">
      <c r="A2546" s="1">
        <v>47</v>
      </c>
      <c r="B2546" s="1" t="s">
        <v>99</v>
      </c>
      <c r="C2546" s="218">
        <v>44928</v>
      </c>
      <c r="D2546" s="1">
        <v>5</v>
      </c>
      <c r="E2546" s="1">
        <v>171</v>
      </c>
      <c r="F2546" s="62"/>
    </row>
    <row r="2547" spans="1:6" x14ac:dyDescent="0.35">
      <c r="A2547" s="1">
        <v>47</v>
      </c>
      <c r="B2547" s="1" t="s">
        <v>99</v>
      </c>
      <c r="C2547" s="218">
        <v>44929</v>
      </c>
      <c r="D2547" s="1">
        <v>9</v>
      </c>
      <c r="E2547" s="1">
        <v>297</v>
      </c>
      <c r="F2547" s="62"/>
    </row>
    <row r="2548" spans="1:6" x14ac:dyDescent="0.35">
      <c r="A2548" s="1">
        <v>47</v>
      </c>
      <c r="B2548" s="1" t="s">
        <v>99</v>
      </c>
      <c r="C2548" s="218">
        <v>44930</v>
      </c>
      <c r="D2548" s="1">
        <v>11</v>
      </c>
      <c r="E2548" s="1">
        <v>306</v>
      </c>
      <c r="F2548" s="62"/>
    </row>
    <row r="2549" spans="1:6" x14ac:dyDescent="0.35">
      <c r="A2549" s="1">
        <v>47</v>
      </c>
      <c r="B2549" s="1" t="s">
        <v>99</v>
      </c>
      <c r="C2549" s="218">
        <v>44931</v>
      </c>
      <c r="D2549" s="1">
        <v>12</v>
      </c>
      <c r="E2549" s="1">
        <v>351</v>
      </c>
      <c r="F2549" s="62"/>
    </row>
    <row r="2550" spans="1:6" x14ac:dyDescent="0.35">
      <c r="A2550" s="1">
        <v>47</v>
      </c>
      <c r="B2550" s="1" t="s">
        <v>99</v>
      </c>
      <c r="C2550" s="218">
        <v>44932</v>
      </c>
      <c r="D2550" s="1">
        <v>13</v>
      </c>
      <c r="E2550" s="1">
        <v>450</v>
      </c>
      <c r="F2550" s="62"/>
    </row>
    <row r="2551" spans="1:6" x14ac:dyDescent="0.35">
      <c r="A2551" s="1">
        <v>47</v>
      </c>
      <c r="B2551" s="1" t="s">
        <v>99</v>
      </c>
      <c r="C2551" s="218">
        <v>44933</v>
      </c>
      <c r="D2551" s="1">
        <v>7</v>
      </c>
      <c r="E2551" s="1">
        <v>261</v>
      </c>
      <c r="F2551" s="62"/>
    </row>
    <row r="2552" spans="1:6" x14ac:dyDescent="0.35">
      <c r="A2552" s="1">
        <v>47</v>
      </c>
      <c r="B2552" s="1" t="s">
        <v>99</v>
      </c>
      <c r="C2552" s="218">
        <v>44934</v>
      </c>
      <c r="D2552" s="1">
        <v>8</v>
      </c>
      <c r="E2552" s="1">
        <v>333</v>
      </c>
      <c r="F2552" s="62"/>
    </row>
    <row r="2553" spans="1:6" x14ac:dyDescent="0.35">
      <c r="A2553" s="1">
        <v>47</v>
      </c>
      <c r="B2553" s="1" t="s">
        <v>99</v>
      </c>
      <c r="C2553" s="218">
        <v>44935</v>
      </c>
      <c r="D2553" s="1">
        <v>9</v>
      </c>
      <c r="E2553" s="1">
        <v>324</v>
      </c>
      <c r="F2553" s="62"/>
    </row>
    <row r="2554" spans="1:6" x14ac:dyDescent="0.35">
      <c r="A2554" s="1">
        <v>47</v>
      </c>
      <c r="B2554" s="1" t="s">
        <v>99</v>
      </c>
      <c r="C2554" s="218">
        <v>44936</v>
      </c>
      <c r="D2554" s="1">
        <v>15</v>
      </c>
      <c r="E2554" s="1">
        <v>324</v>
      </c>
      <c r="F2554" s="62"/>
    </row>
    <row r="2555" spans="1:6" x14ac:dyDescent="0.35">
      <c r="A2555" s="1">
        <v>47</v>
      </c>
      <c r="B2555" s="1" t="s">
        <v>99</v>
      </c>
      <c r="C2555" s="218">
        <v>44937</v>
      </c>
      <c r="D2555" s="1">
        <v>8</v>
      </c>
      <c r="E2555" s="1">
        <v>306</v>
      </c>
      <c r="F2555" s="62"/>
    </row>
    <row r="2556" spans="1:6" x14ac:dyDescent="0.35">
      <c r="A2556" s="1">
        <v>47</v>
      </c>
      <c r="B2556" s="1" t="s">
        <v>99</v>
      </c>
      <c r="C2556" s="218">
        <v>44938</v>
      </c>
      <c r="D2556" s="1">
        <v>15</v>
      </c>
      <c r="E2556" s="1">
        <v>432</v>
      </c>
      <c r="F2556" s="62"/>
    </row>
    <row r="2557" spans="1:6" x14ac:dyDescent="0.35">
      <c r="A2557" s="1">
        <v>47</v>
      </c>
      <c r="B2557" s="1" t="s">
        <v>99</v>
      </c>
      <c r="C2557" s="218">
        <v>44939</v>
      </c>
      <c r="D2557" s="1">
        <v>11</v>
      </c>
      <c r="E2557" s="1">
        <v>387</v>
      </c>
      <c r="F2557" s="62"/>
    </row>
    <row r="2558" spans="1:6" x14ac:dyDescent="0.35">
      <c r="A2558" s="1">
        <v>47</v>
      </c>
      <c r="B2558" s="1" t="s">
        <v>99</v>
      </c>
      <c r="C2558" s="218">
        <v>44940</v>
      </c>
      <c r="D2558" s="1">
        <v>5</v>
      </c>
      <c r="E2558" s="1">
        <v>198</v>
      </c>
      <c r="F2558" s="62"/>
    </row>
    <row r="2559" spans="1:6" x14ac:dyDescent="0.35">
      <c r="A2559" s="1">
        <v>47</v>
      </c>
      <c r="B2559" s="1" t="s">
        <v>99</v>
      </c>
      <c r="C2559" s="218">
        <v>44941</v>
      </c>
      <c r="D2559" s="1">
        <v>11</v>
      </c>
      <c r="E2559" s="1">
        <v>387</v>
      </c>
      <c r="F2559" s="62"/>
    </row>
    <row r="2560" spans="1:6" x14ac:dyDescent="0.35">
      <c r="A2560" s="1">
        <v>47</v>
      </c>
      <c r="B2560" s="1" t="s">
        <v>99</v>
      </c>
      <c r="C2560" s="218">
        <v>44942</v>
      </c>
      <c r="D2560" s="1">
        <v>13</v>
      </c>
      <c r="E2560" s="1">
        <v>423</v>
      </c>
      <c r="F2560" s="62"/>
    </row>
    <row r="2561" spans="1:6" x14ac:dyDescent="0.35">
      <c r="A2561" s="1">
        <v>47</v>
      </c>
      <c r="B2561" s="1" t="s">
        <v>99</v>
      </c>
      <c r="C2561" s="218">
        <v>44943</v>
      </c>
      <c r="D2561" s="1">
        <v>11</v>
      </c>
      <c r="E2561" s="1">
        <v>360</v>
      </c>
      <c r="F2561" s="62"/>
    </row>
    <row r="2562" spans="1:6" x14ac:dyDescent="0.35">
      <c r="A2562" s="1">
        <v>47</v>
      </c>
      <c r="B2562" s="1" t="s">
        <v>99</v>
      </c>
      <c r="C2562" s="218">
        <v>44944</v>
      </c>
      <c r="D2562" s="1">
        <v>8</v>
      </c>
      <c r="E2562" s="1">
        <v>333</v>
      </c>
      <c r="F2562" s="62"/>
    </row>
    <row r="2563" spans="1:6" x14ac:dyDescent="0.35">
      <c r="A2563" s="1">
        <v>47</v>
      </c>
      <c r="B2563" s="1" t="s">
        <v>99</v>
      </c>
      <c r="C2563" s="218">
        <v>44945</v>
      </c>
      <c r="D2563" s="1">
        <v>11</v>
      </c>
      <c r="E2563" s="1">
        <v>360</v>
      </c>
      <c r="F2563" s="62"/>
    </row>
    <row r="2564" spans="1:6" x14ac:dyDescent="0.35">
      <c r="A2564" s="1">
        <v>47</v>
      </c>
      <c r="B2564" s="1" t="s">
        <v>99</v>
      </c>
      <c r="C2564" s="218">
        <v>44946</v>
      </c>
      <c r="D2564" s="1">
        <v>8</v>
      </c>
      <c r="E2564" s="1">
        <v>279</v>
      </c>
      <c r="F2564" s="62"/>
    </row>
    <row r="2565" spans="1:6" x14ac:dyDescent="0.35">
      <c r="A2565" s="1">
        <v>47</v>
      </c>
      <c r="B2565" s="1" t="s">
        <v>99</v>
      </c>
      <c r="C2565" s="218">
        <v>44947</v>
      </c>
      <c r="D2565" s="1">
        <v>12</v>
      </c>
      <c r="E2565" s="1">
        <v>405</v>
      </c>
      <c r="F2565" s="62"/>
    </row>
    <row r="2566" spans="1:6" x14ac:dyDescent="0.35">
      <c r="A2566" s="1">
        <v>47</v>
      </c>
      <c r="B2566" s="1" t="s">
        <v>99</v>
      </c>
      <c r="C2566" s="218">
        <v>44948</v>
      </c>
      <c r="D2566" s="1">
        <v>8</v>
      </c>
      <c r="E2566" s="1">
        <v>171</v>
      </c>
      <c r="F2566" s="62"/>
    </row>
    <row r="2567" spans="1:6" x14ac:dyDescent="0.35">
      <c r="A2567" s="1">
        <v>47</v>
      </c>
      <c r="B2567" s="1" t="s">
        <v>99</v>
      </c>
      <c r="C2567" s="218">
        <v>44949</v>
      </c>
      <c r="D2567" s="1">
        <v>7</v>
      </c>
      <c r="E2567" s="1">
        <v>288</v>
      </c>
      <c r="F2567" s="62"/>
    </row>
    <row r="2568" spans="1:6" x14ac:dyDescent="0.35">
      <c r="A2568" s="1">
        <v>47</v>
      </c>
      <c r="B2568" s="1" t="s">
        <v>99</v>
      </c>
      <c r="C2568" s="218">
        <v>44950</v>
      </c>
      <c r="D2568" s="1">
        <v>9</v>
      </c>
      <c r="E2568" s="1">
        <v>324</v>
      </c>
      <c r="F2568" s="62"/>
    </row>
    <row r="2569" spans="1:6" x14ac:dyDescent="0.35">
      <c r="A2569" s="1">
        <v>47</v>
      </c>
      <c r="B2569" s="1" t="s">
        <v>99</v>
      </c>
      <c r="C2569" s="218">
        <v>44951</v>
      </c>
      <c r="D2569" s="1">
        <v>8</v>
      </c>
      <c r="E2569" s="1">
        <v>198</v>
      </c>
      <c r="F2569" s="62"/>
    </row>
    <row r="2570" spans="1:6" x14ac:dyDescent="0.35">
      <c r="A2570" s="1">
        <v>47</v>
      </c>
      <c r="B2570" s="1" t="s">
        <v>99</v>
      </c>
      <c r="C2570" s="218">
        <v>44952</v>
      </c>
      <c r="D2570" s="1">
        <v>5</v>
      </c>
      <c r="E2570" s="1">
        <v>171</v>
      </c>
      <c r="F2570" s="62"/>
    </row>
    <row r="2571" spans="1:6" x14ac:dyDescent="0.35">
      <c r="A2571" s="1">
        <v>47</v>
      </c>
      <c r="B2571" s="1" t="s">
        <v>99</v>
      </c>
      <c r="C2571" s="218">
        <v>44953</v>
      </c>
      <c r="D2571" s="1">
        <v>2</v>
      </c>
      <c r="E2571" s="1">
        <v>90</v>
      </c>
      <c r="F2571" s="62"/>
    </row>
    <row r="2572" spans="1:6" x14ac:dyDescent="0.35">
      <c r="A2572" s="1">
        <v>47</v>
      </c>
      <c r="B2572" s="1" t="s">
        <v>99</v>
      </c>
      <c r="C2572" s="218">
        <v>44954</v>
      </c>
      <c r="D2572" s="1">
        <v>1</v>
      </c>
      <c r="E2572" s="1">
        <v>45</v>
      </c>
      <c r="F2572" s="62"/>
    </row>
    <row r="2573" spans="1:6" x14ac:dyDescent="0.35">
      <c r="A2573" s="1">
        <v>47</v>
      </c>
      <c r="B2573" s="1" t="s">
        <v>99</v>
      </c>
      <c r="C2573" s="218">
        <v>44956</v>
      </c>
      <c r="D2573" s="1">
        <v>8</v>
      </c>
      <c r="E2573" s="1">
        <v>225</v>
      </c>
      <c r="F2573" s="62"/>
    </row>
    <row r="2574" spans="1:6" x14ac:dyDescent="0.35">
      <c r="A2574" s="1">
        <v>48</v>
      </c>
      <c r="B2574" s="1" t="s">
        <v>100</v>
      </c>
      <c r="C2574" s="218">
        <v>44878</v>
      </c>
      <c r="D2574" s="1">
        <v>4</v>
      </c>
      <c r="E2574" s="1">
        <v>153</v>
      </c>
      <c r="F2574" s="62"/>
    </row>
    <row r="2575" spans="1:6" x14ac:dyDescent="0.35">
      <c r="A2575" s="1">
        <v>48</v>
      </c>
      <c r="B2575" s="1" t="s">
        <v>100</v>
      </c>
      <c r="C2575" s="218">
        <v>44879</v>
      </c>
      <c r="D2575" s="1">
        <v>15</v>
      </c>
      <c r="E2575" s="1">
        <v>324</v>
      </c>
      <c r="F2575" s="62"/>
    </row>
    <row r="2576" spans="1:6" x14ac:dyDescent="0.35">
      <c r="A2576" s="1">
        <v>48</v>
      </c>
      <c r="B2576" s="1" t="s">
        <v>100</v>
      </c>
      <c r="C2576" s="218">
        <v>44880</v>
      </c>
      <c r="D2576" s="1">
        <v>23</v>
      </c>
      <c r="E2576" s="1">
        <v>657</v>
      </c>
      <c r="F2576" s="62"/>
    </row>
    <row r="2577" spans="1:6" x14ac:dyDescent="0.35">
      <c r="A2577" s="1">
        <v>48</v>
      </c>
      <c r="B2577" s="1" t="s">
        <v>100</v>
      </c>
      <c r="C2577" s="218">
        <v>44881</v>
      </c>
      <c r="D2577" s="1">
        <v>19</v>
      </c>
      <c r="E2577" s="1">
        <v>720</v>
      </c>
      <c r="F2577" s="62"/>
    </row>
    <row r="2578" spans="1:6" x14ac:dyDescent="0.35">
      <c r="A2578" s="1">
        <v>48</v>
      </c>
      <c r="B2578" s="1" t="s">
        <v>100</v>
      </c>
      <c r="C2578" s="218">
        <v>44882</v>
      </c>
      <c r="D2578" s="1">
        <v>19</v>
      </c>
      <c r="E2578" s="1">
        <v>558</v>
      </c>
      <c r="F2578" s="62"/>
    </row>
    <row r="2579" spans="1:6" x14ac:dyDescent="0.35">
      <c r="A2579" s="1">
        <v>48</v>
      </c>
      <c r="B2579" s="1" t="s">
        <v>100</v>
      </c>
      <c r="C2579" s="218">
        <v>44883</v>
      </c>
      <c r="D2579" s="1">
        <v>5</v>
      </c>
      <c r="E2579" s="1">
        <v>144</v>
      </c>
      <c r="F2579" s="62"/>
    </row>
    <row r="2580" spans="1:6" x14ac:dyDescent="0.35">
      <c r="A2580" s="1">
        <v>48</v>
      </c>
      <c r="B2580" s="1" t="s">
        <v>100</v>
      </c>
      <c r="C2580" s="218">
        <v>44885</v>
      </c>
      <c r="D2580" s="1">
        <v>7</v>
      </c>
      <c r="E2580" s="1">
        <v>153</v>
      </c>
      <c r="F2580" s="62"/>
    </row>
    <row r="2581" spans="1:6" x14ac:dyDescent="0.35">
      <c r="A2581" s="1">
        <v>48</v>
      </c>
      <c r="B2581" s="1" t="s">
        <v>100</v>
      </c>
      <c r="C2581" s="218">
        <v>44886</v>
      </c>
      <c r="D2581" s="1">
        <v>9</v>
      </c>
      <c r="E2581" s="1">
        <v>216</v>
      </c>
      <c r="F2581" s="62"/>
    </row>
    <row r="2582" spans="1:6" x14ac:dyDescent="0.35">
      <c r="A2582" s="1">
        <v>48</v>
      </c>
      <c r="B2582" s="1" t="s">
        <v>100</v>
      </c>
      <c r="C2582" s="218">
        <v>44887</v>
      </c>
      <c r="D2582" s="1">
        <v>14</v>
      </c>
      <c r="E2582" s="1">
        <v>360</v>
      </c>
      <c r="F2582" s="62"/>
    </row>
    <row r="2583" spans="1:6" x14ac:dyDescent="0.35">
      <c r="A2583" s="1">
        <v>48</v>
      </c>
      <c r="B2583" s="1" t="s">
        <v>100</v>
      </c>
      <c r="C2583" s="218">
        <v>44888</v>
      </c>
      <c r="D2583" s="1">
        <v>14</v>
      </c>
      <c r="E2583" s="1">
        <v>522</v>
      </c>
      <c r="F2583" s="62"/>
    </row>
    <row r="2584" spans="1:6" x14ac:dyDescent="0.35">
      <c r="A2584" s="1">
        <v>48</v>
      </c>
      <c r="B2584" s="1" t="s">
        <v>100</v>
      </c>
      <c r="C2584" s="218">
        <v>44889</v>
      </c>
      <c r="D2584" s="1">
        <v>28</v>
      </c>
      <c r="E2584" s="1">
        <v>936</v>
      </c>
      <c r="F2584" s="62"/>
    </row>
    <row r="2585" spans="1:6" x14ac:dyDescent="0.35">
      <c r="A2585" s="1">
        <v>48</v>
      </c>
      <c r="B2585" s="1" t="s">
        <v>100</v>
      </c>
      <c r="C2585" s="218">
        <v>44890</v>
      </c>
      <c r="D2585" s="1">
        <v>29</v>
      </c>
      <c r="E2585" s="1">
        <v>873</v>
      </c>
      <c r="F2585" s="62"/>
    </row>
    <row r="2586" spans="1:6" x14ac:dyDescent="0.35">
      <c r="A2586" s="1">
        <v>48</v>
      </c>
      <c r="B2586" s="1" t="s">
        <v>100</v>
      </c>
      <c r="C2586" s="218">
        <v>44891</v>
      </c>
      <c r="D2586" s="1">
        <v>22</v>
      </c>
      <c r="E2586" s="1">
        <v>720</v>
      </c>
      <c r="F2586" s="62"/>
    </row>
    <row r="2587" spans="1:6" x14ac:dyDescent="0.35">
      <c r="A2587" s="1">
        <v>48</v>
      </c>
      <c r="B2587" s="1" t="s">
        <v>100</v>
      </c>
      <c r="C2587" s="218">
        <v>44892</v>
      </c>
      <c r="D2587" s="1">
        <v>28</v>
      </c>
      <c r="E2587" s="1">
        <v>828</v>
      </c>
      <c r="F2587" s="62"/>
    </row>
    <row r="2588" spans="1:6" x14ac:dyDescent="0.35">
      <c r="A2588" s="1">
        <v>48</v>
      </c>
      <c r="B2588" s="1" t="s">
        <v>100</v>
      </c>
      <c r="C2588" s="218">
        <v>44893</v>
      </c>
      <c r="D2588" s="1">
        <v>29</v>
      </c>
      <c r="E2588" s="1">
        <v>1089</v>
      </c>
      <c r="F2588" s="62"/>
    </row>
    <row r="2589" spans="1:6" x14ac:dyDescent="0.35">
      <c r="A2589" s="1">
        <v>48</v>
      </c>
      <c r="B2589" s="1" t="s">
        <v>100</v>
      </c>
      <c r="C2589" s="218">
        <v>44894</v>
      </c>
      <c r="D2589" s="1">
        <v>29</v>
      </c>
      <c r="E2589" s="1">
        <v>1035</v>
      </c>
      <c r="F2589" s="62"/>
    </row>
    <row r="2590" spans="1:6" x14ac:dyDescent="0.35">
      <c r="A2590" s="1">
        <v>48</v>
      </c>
      <c r="B2590" s="1" t="s">
        <v>100</v>
      </c>
      <c r="C2590" s="218">
        <v>44895</v>
      </c>
      <c r="D2590" s="1">
        <v>31</v>
      </c>
      <c r="E2590" s="1">
        <v>909</v>
      </c>
      <c r="F2590" s="62"/>
    </row>
    <row r="2591" spans="1:6" x14ac:dyDescent="0.35">
      <c r="A2591" s="1">
        <v>48</v>
      </c>
      <c r="B2591" s="1" t="s">
        <v>100</v>
      </c>
      <c r="C2591" s="218">
        <v>44896</v>
      </c>
      <c r="D2591" s="1">
        <v>20</v>
      </c>
      <c r="E2591" s="1">
        <v>765</v>
      </c>
      <c r="F2591" s="62"/>
    </row>
    <row r="2592" spans="1:6" x14ac:dyDescent="0.35">
      <c r="A2592" s="1">
        <v>48</v>
      </c>
      <c r="B2592" s="1" t="s">
        <v>100</v>
      </c>
      <c r="C2592" s="218">
        <v>44897</v>
      </c>
      <c r="D2592" s="1">
        <v>18</v>
      </c>
      <c r="E2592" s="1">
        <v>567</v>
      </c>
      <c r="F2592" s="62"/>
    </row>
    <row r="2593" spans="1:6" x14ac:dyDescent="0.35">
      <c r="A2593" s="1">
        <v>48</v>
      </c>
      <c r="B2593" s="1" t="s">
        <v>100</v>
      </c>
      <c r="C2593" s="218">
        <v>44899</v>
      </c>
      <c r="D2593" s="1">
        <v>10</v>
      </c>
      <c r="E2593" s="1">
        <v>315</v>
      </c>
      <c r="F2593" s="62"/>
    </row>
    <row r="2594" spans="1:6" x14ac:dyDescent="0.35">
      <c r="A2594" s="1">
        <v>48</v>
      </c>
      <c r="B2594" s="1" t="s">
        <v>100</v>
      </c>
      <c r="C2594" s="218">
        <v>44900</v>
      </c>
      <c r="D2594" s="1">
        <v>3</v>
      </c>
      <c r="E2594" s="1">
        <v>108</v>
      </c>
      <c r="F2594" s="62"/>
    </row>
    <row r="2595" spans="1:6" x14ac:dyDescent="0.35">
      <c r="A2595" s="1">
        <v>48</v>
      </c>
      <c r="B2595" s="1" t="s">
        <v>100</v>
      </c>
      <c r="C2595" s="218">
        <v>44901</v>
      </c>
      <c r="D2595" s="1">
        <v>20</v>
      </c>
      <c r="E2595" s="1">
        <v>549</v>
      </c>
      <c r="F2595" s="62"/>
    </row>
    <row r="2596" spans="1:6" x14ac:dyDescent="0.35">
      <c r="A2596" s="1">
        <v>48</v>
      </c>
      <c r="B2596" s="1" t="s">
        <v>100</v>
      </c>
      <c r="C2596" s="218">
        <v>44902</v>
      </c>
      <c r="D2596" s="1">
        <v>17</v>
      </c>
      <c r="E2596" s="1">
        <v>549</v>
      </c>
      <c r="F2596" s="62"/>
    </row>
    <row r="2597" spans="1:6" x14ac:dyDescent="0.35">
      <c r="A2597" s="1">
        <v>48</v>
      </c>
      <c r="B2597" s="1" t="s">
        <v>100</v>
      </c>
      <c r="C2597" s="218">
        <v>44903</v>
      </c>
      <c r="D2597" s="1">
        <v>20</v>
      </c>
      <c r="E2597" s="1">
        <v>549</v>
      </c>
      <c r="F2597" s="62"/>
    </row>
    <row r="2598" spans="1:6" x14ac:dyDescent="0.35">
      <c r="A2598" s="1">
        <v>48</v>
      </c>
      <c r="B2598" s="1" t="s">
        <v>100</v>
      </c>
      <c r="C2598" s="218">
        <v>44904</v>
      </c>
      <c r="D2598" s="1">
        <v>17</v>
      </c>
      <c r="E2598" s="1">
        <v>549</v>
      </c>
      <c r="F2598" s="62"/>
    </row>
    <row r="2599" spans="1:6" x14ac:dyDescent="0.35">
      <c r="A2599" s="1">
        <v>48</v>
      </c>
      <c r="B2599" s="1" t="s">
        <v>100</v>
      </c>
      <c r="C2599" s="218">
        <v>44905</v>
      </c>
      <c r="D2599" s="1">
        <v>30</v>
      </c>
      <c r="E2599" s="1">
        <v>918</v>
      </c>
      <c r="F2599" s="62"/>
    </row>
    <row r="2600" spans="1:6" x14ac:dyDescent="0.35">
      <c r="A2600" s="1">
        <v>48</v>
      </c>
      <c r="B2600" s="1" t="s">
        <v>100</v>
      </c>
      <c r="C2600" s="218">
        <v>44906</v>
      </c>
      <c r="D2600" s="1">
        <v>14</v>
      </c>
      <c r="E2600" s="1">
        <v>441</v>
      </c>
      <c r="F2600" s="62"/>
    </row>
    <row r="2601" spans="1:6" x14ac:dyDescent="0.35">
      <c r="A2601" s="1">
        <v>48</v>
      </c>
      <c r="B2601" s="1" t="s">
        <v>100</v>
      </c>
      <c r="C2601" s="218">
        <v>44907</v>
      </c>
      <c r="D2601" s="1">
        <v>22</v>
      </c>
      <c r="E2601" s="1">
        <v>828</v>
      </c>
      <c r="F2601" s="62"/>
    </row>
    <row r="2602" spans="1:6" x14ac:dyDescent="0.35">
      <c r="A2602" s="1">
        <v>48</v>
      </c>
      <c r="B2602" s="1" t="s">
        <v>100</v>
      </c>
      <c r="C2602" s="218">
        <v>44908</v>
      </c>
      <c r="D2602" s="1">
        <v>25</v>
      </c>
      <c r="E2602" s="1">
        <v>774</v>
      </c>
      <c r="F2602" s="62"/>
    </row>
    <row r="2603" spans="1:6" x14ac:dyDescent="0.35">
      <c r="A2603" s="1">
        <v>48</v>
      </c>
      <c r="B2603" s="1" t="s">
        <v>100</v>
      </c>
      <c r="C2603" s="218">
        <v>44909</v>
      </c>
      <c r="D2603" s="1">
        <v>24</v>
      </c>
      <c r="E2603" s="1">
        <v>756</v>
      </c>
      <c r="F2603" s="62"/>
    </row>
    <row r="2604" spans="1:6" x14ac:dyDescent="0.35">
      <c r="A2604" s="1">
        <v>48</v>
      </c>
      <c r="B2604" s="1" t="s">
        <v>100</v>
      </c>
      <c r="C2604" s="218">
        <v>44910</v>
      </c>
      <c r="D2604" s="1">
        <v>21</v>
      </c>
      <c r="E2604" s="1">
        <v>702</v>
      </c>
      <c r="F2604" s="62"/>
    </row>
    <row r="2605" spans="1:6" x14ac:dyDescent="0.35">
      <c r="A2605" s="1">
        <v>48</v>
      </c>
      <c r="B2605" s="1" t="s">
        <v>100</v>
      </c>
      <c r="C2605" s="218">
        <v>44911</v>
      </c>
      <c r="D2605" s="1">
        <v>23</v>
      </c>
      <c r="E2605" s="1">
        <v>711</v>
      </c>
      <c r="F2605" s="62"/>
    </row>
    <row r="2606" spans="1:6" x14ac:dyDescent="0.35">
      <c r="A2606" s="1">
        <v>48</v>
      </c>
      <c r="B2606" s="1" t="s">
        <v>100</v>
      </c>
      <c r="C2606" s="218">
        <v>44912</v>
      </c>
      <c r="D2606" s="1">
        <v>3</v>
      </c>
      <c r="E2606" s="1">
        <v>54</v>
      </c>
      <c r="F2606" s="62"/>
    </row>
    <row r="2607" spans="1:6" x14ac:dyDescent="0.35">
      <c r="A2607" s="1">
        <v>48</v>
      </c>
      <c r="B2607" s="1" t="s">
        <v>100</v>
      </c>
      <c r="C2607" s="218">
        <v>44914</v>
      </c>
      <c r="D2607" s="1">
        <v>1</v>
      </c>
      <c r="E2607" s="1">
        <v>18</v>
      </c>
      <c r="F2607" s="62"/>
    </row>
    <row r="2608" spans="1:6" x14ac:dyDescent="0.35">
      <c r="A2608" s="1">
        <v>48</v>
      </c>
      <c r="B2608" s="1" t="s">
        <v>100</v>
      </c>
      <c r="C2608" s="218">
        <v>44915</v>
      </c>
      <c r="D2608" s="1">
        <v>2</v>
      </c>
      <c r="E2608" s="1">
        <v>36</v>
      </c>
      <c r="F2608" s="62"/>
    </row>
    <row r="2609" spans="1:6" x14ac:dyDescent="0.35">
      <c r="A2609" s="1">
        <v>48</v>
      </c>
      <c r="B2609" s="1" t="s">
        <v>100</v>
      </c>
      <c r="C2609" s="218">
        <v>44916</v>
      </c>
      <c r="D2609" s="1">
        <v>10</v>
      </c>
      <c r="E2609" s="1">
        <v>234</v>
      </c>
      <c r="F2609" s="62"/>
    </row>
    <row r="2610" spans="1:6" x14ac:dyDescent="0.35">
      <c r="A2610" s="1">
        <v>48</v>
      </c>
      <c r="B2610" s="1" t="s">
        <v>100</v>
      </c>
      <c r="C2610" s="218">
        <v>44917</v>
      </c>
      <c r="D2610" s="1">
        <v>20</v>
      </c>
      <c r="E2610" s="1">
        <v>495</v>
      </c>
      <c r="F2610" s="62"/>
    </row>
    <row r="2611" spans="1:6" x14ac:dyDescent="0.35">
      <c r="A2611" s="1">
        <v>48</v>
      </c>
      <c r="B2611" s="1" t="s">
        <v>100</v>
      </c>
      <c r="C2611" s="218">
        <v>44918</v>
      </c>
      <c r="D2611" s="1">
        <v>17</v>
      </c>
      <c r="E2611" s="1">
        <v>468</v>
      </c>
      <c r="F2611" s="62"/>
    </row>
    <row r="2612" spans="1:6" x14ac:dyDescent="0.35">
      <c r="A2612" s="1">
        <v>48</v>
      </c>
      <c r="B2612" s="1" t="s">
        <v>100</v>
      </c>
      <c r="C2612" s="218">
        <v>44919</v>
      </c>
      <c r="D2612" s="1">
        <v>37</v>
      </c>
      <c r="E2612" s="1">
        <v>990</v>
      </c>
      <c r="F2612" s="62"/>
    </row>
    <row r="2613" spans="1:6" x14ac:dyDescent="0.35">
      <c r="A2613" s="1">
        <v>48</v>
      </c>
      <c r="B2613" s="1" t="s">
        <v>100</v>
      </c>
      <c r="C2613" s="218">
        <v>44920</v>
      </c>
      <c r="D2613" s="1">
        <v>16</v>
      </c>
      <c r="E2613" s="1">
        <v>585</v>
      </c>
      <c r="F2613" s="62"/>
    </row>
    <row r="2614" spans="1:6" x14ac:dyDescent="0.35">
      <c r="A2614" s="1">
        <v>48</v>
      </c>
      <c r="B2614" s="1" t="s">
        <v>100</v>
      </c>
      <c r="C2614" s="218">
        <v>44921</v>
      </c>
      <c r="D2614" s="1">
        <v>20</v>
      </c>
      <c r="E2614" s="1">
        <v>603</v>
      </c>
      <c r="F2614" s="62"/>
    </row>
    <row r="2615" spans="1:6" x14ac:dyDescent="0.35">
      <c r="A2615" s="1">
        <v>48</v>
      </c>
      <c r="B2615" s="1" t="s">
        <v>100</v>
      </c>
      <c r="C2615" s="218">
        <v>44922</v>
      </c>
      <c r="D2615" s="1">
        <v>21</v>
      </c>
      <c r="E2615" s="1">
        <v>702</v>
      </c>
      <c r="F2615" s="62"/>
    </row>
    <row r="2616" spans="1:6" x14ac:dyDescent="0.35">
      <c r="A2616" s="1">
        <v>48</v>
      </c>
      <c r="B2616" s="1" t="s">
        <v>100</v>
      </c>
      <c r="C2616" s="218">
        <v>44923</v>
      </c>
      <c r="D2616" s="1">
        <v>18</v>
      </c>
      <c r="E2616" s="1">
        <v>594</v>
      </c>
      <c r="F2616" s="62"/>
    </row>
    <row r="2617" spans="1:6" x14ac:dyDescent="0.35">
      <c r="A2617" s="1">
        <v>48</v>
      </c>
      <c r="B2617" s="1" t="s">
        <v>100</v>
      </c>
      <c r="C2617" s="218">
        <v>44924</v>
      </c>
      <c r="D2617" s="1">
        <v>24</v>
      </c>
      <c r="E2617" s="1">
        <v>540</v>
      </c>
      <c r="F2617" s="62"/>
    </row>
    <row r="2618" spans="1:6" x14ac:dyDescent="0.35">
      <c r="A2618" s="1">
        <v>48</v>
      </c>
      <c r="B2618" s="1" t="s">
        <v>100</v>
      </c>
      <c r="C2618" s="218">
        <v>44925</v>
      </c>
      <c r="D2618" s="1">
        <v>16</v>
      </c>
      <c r="E2618" s="1">
        <v>504</v>
      </c>
      <c r="F2618" s="62"/>
    </row>
    <row r="2619" spans="1:6" x14ac:dyDescent="0.35">
      <c r="A2619" s="1">
        <v>48</v>
      </c>
      <c r="B2619" s="1" t="s">
        <v>100</v>
      </c>
      <c r="C2619" s="218">
        <v>44926</v>
      </c>
      <c r="D2619" s="1">
        <v>15</v>
      </c>
      <c r="E2619" s="1">
        <v>513</v>
      </c>
      <c r="F2619" s="62"/>
    </row>
    <row r="2620" spans="1:6" x14ac:dyDescent="0.35">
      <c r="A2620" s="1">
        <v>48</v>
      </c>
      <c r="B2620" s="1" t="s">
        <v>100</v>
      </c>
      <c r="C2620" s="218">
        <v>44927</v>
      </c>
      <c r="D2620" s="1">
        <v>12</v>
      </c>
      <c r="E2620" s="1">
        <v>378</v>
      </c>
      <c r="F2620" s="62"/>
    </row>
    <row r="2621" spans="1:6" x14ac:dyDescent="0.35">
      <c r="A2621" s="1">
        <v>48</v>
      </c>
      <c r="B2621" s="1" t="s">
        <v>100</v>
      </c>
      <c r="C2621" s="218">
        <v>44928</v>
      </c>
      <c r="D2621" s="1">
        <v>5</v>
      </c>
      <c r="E2621" s="1">
        <v>198</v>
      </c>
      <c r="F2621" s="62"/>
    </row>
    <row r="2622" spans="1:6" x14ac:dyDescent="0.35">
      <c r="A2622" s="1">
        <v>48</v>
      </c>
      <c r="B2622" s="1" t="s">
        <v>100</v>
      </c>
      <c r="C2622" s="218">
        <v>44929</v>
      </c>
      <c r="D2622" s="1">
        <v>25</v>
      </c>
      <c r="E2622" s="1">
        <v>693</v>
      </c>
      <c r="F2622" s="62"/>
    </row>
    <row r="2623" spans="1:6" x14ac:dyDescent="0.35">
      <c r="A2623" s="1">
        <v>48</v>
      </c>
      <c r="B2623" s="1" t="s">
        <v>100</v>
      </c>
      <c r="C2623" s="218">
        <v>44930</v>
      </c>
      <c r="D2623" s="1">
        <v>8</v>
      </c>
      <c r="E2623" s="1">
        <v>252</v>
      </c>
      <c r="F2623" s="62"/>
    </row>
    <row r="2624" spans="1:6" x14ac:dyDescent="0.35">
      <c r="A2624" s="1">
        <v>48</v>
      </c>
      <c r="B2624" s="1" t="s">
        <v>100</v>
      </c>
      <c r="C2624" s="218">
        <v>44931</v>
      </c>
      <c r="D2624" s="1">
        <v>16</v>
      </c>
      <c r="E2624" s="1">
        <v>504</v>
      </c>
      <c r="F2624" s="62"/>
    </row>
    <row r="2625" spans="1:6" x14ac:dyDescent="0.35">
      <c r="A2625" s="1">
        <v>48</v>
      </c>
      <c r="B2625" s="1" t="s">
        <v>100</v>
      </c>
      <c r="C2625" s="218">
        <v>44932</v>
      </c>
      <c r="D2625" s="1">
        <v>17</v>
      </c>
      <c r="E2625" s="1">
        <v>468</v>
      </c>
      <c r="F2625" s="62"/>
    </row>
    <row r="2626" spans="1:6" x14ac:dyDescent="0.35">
      <c r="A2626" s="1">
        <v>48</v>
      </c>
      <c r="B2626" s="1" t="s">
        <v>100</v>
      </c>
      <c r="C2626" s="218">
        <v>44933</v>
      </c>
      <c r="D2626" s="1">
        <v>17</v>
      </c>
      <c r="E2626" s="1">
        <v>522</v>
      </c>
      <c r="F2626" s="62"/>
    </row>
    <row r="2627" spans="1:6" x14ac:dyDescent="0.35">
      <c r="A2627" s="1">
        <v>48</v>
      </c>
      <c r="B2627" s="1" t="s">
        <v>100</v>
      </c>
      <c r="C2627" s="218">
        <v>44934</v>
      </c>
      <c r="D2627" s="1">
        <v>23</v>
      </c>
      <c r="E2627" s="1">
        <v>603</v>
      </c>
      <c r="F2627" s="62"/>
    </row>
    <row r="2628" spans="1:6" x14ac:dyDescent="0.35">
      <c r="A2628" s="1">
        <v>48</v>
      </c>
      <c r="B2628" s="1" t="s">
        <v>100</v>
      </c>
      <c r="C2628" s="218">
        <v>44935</v>
      </c>
      <c r="D2628" s="1">
        <v>9</v>
      </c>
      <c r="E2628" s="1">
        <v>297</v>
      </c>
      <c r="F2628" s="62"/>
    </row>
    <row r="2629" spans="1:6" x14ac:dyDescent="0.35">
      <c r="A2629" s="1">
        <v>48</v>
      </c>
      <c r="B2629" s="1" t="s">
        <v>100</v>
      </c>
      <c r="C2629" s="218">
        <v>44936</v>
      </c>
      <c r="D2629" s="1">
        <v>11</v>
      </c>
      <c r="E2629" s="1">
        <v>360</v>
      </c>
      <c r="F2629" s="62"/>
    </row>
    <row r="2630" spans="1:6" x14ac:dyDescent="0.35">
      <c r="A2630" s="1">
        <v>48</v>
      </c>
      <c r="B2630" s="1" t="s">
        <v>100</v>
      </c>
      <c r="C2630" s="218">
        <v>44937</v>
      </c>
      <c r="D2630" s="1">
        <v>16</v>
      </c>
      <c r="E2630" s="1">
        <v>585</v>
      </c>
      <c r="F2630" s="62"/>
    </row>
    <row r="2631" spans="1:6" x14ac:dyDescent="0.35">
      <c r="A2631" s="1">
        <v>48</v>
      </c>
      <c r="B2631" s="1" t="s">
        <v>100</v>
      </c>
      <c r="C2631" s="218">
        <v>44938</v>
      </c>
      <c r="D2631" s="1">
        <v>18</v>
      </c>
      <c r="E2631" s="1">
        <v>594</v>
      </c>
      <c r="F2631" s="62"/>
    </row>
    <row r="2632" spans="1:6" x14ac:dyDescent="0.35">
      <c r="A2632" s="1">
        <v>48</v>
      </c>
      <c r="B2632" s="1" t="s">
        <v>100</v>
      </c>
      <c r="C2632" s="218">
        <v>44939</v>
      </c>
      <c r="D2632" s="1">
        <v>19</v>
      </c>
      <c r="E2632" s="1">
        <v>612</v>
      </c>
      <c r="F2632" s="62"/>
    </row>
    <row r="2633" spans="1:6" x14ac:dyDescent="0.35">
      <c r="A2633" s="1">
        <v>48</v>
      </c>
      <c r="B2633" s="1" t="s">
        <v>100</v>
      </c>
      <c r="C2633" s="218">
        <v>44940</v>
      </c>
      <c r="D2633" s="1">
        <v>16</v>
      </c>
      <c r="E2633" s="1">
        <v>558</v>
      </c>
      <c r="F2633" s="62"/>
    </row>
    <row r="2634" spans="1:6" x14ac:dyDescent="0.35">
      <c r="A2634" s="1">
        <v>48</v>
      </c>
      <c r="B2634" s="1" t="s">
        <v>100</v>
      </c>
      <c r="C2634" s="218">
        <v>44941</v>
      </c>
      <c r="D2634" s="1">
        <v>14</v>
      </c>
      <c r="E2634" s="1">
        <v>360</v>
      </c>
      <c r="F2634" s="62"/>
    </row>
    <row r="2635" spans="1:6" x14ac:dyDescent="0.35">
      <c r="A2635" s="1">
        <v>48</v>
      </c>
      <c r="B2635" s="1" t="s">
        <v>100</v>
      </c>
      <c r="C2635" s="218">
        <v>44942</v>
      </c>
      <c r="D2635" s="1">
        <v>19</v>
      </c>
      <c r="E2635" s="1">
        <v>612</v>
      </c>
      <c r="F2635" s="62"/>
    </row>
    <row r="2636" spans="1:6" x14ac:dyDescent="0.35">
      <c r="A2636" s="1">
        <v>48</v>
      </c>
      <c r="B2636" s="1" t="s">
        <v>100</v>
      </c>
      <c r="C2636" s="218">
        <v>44943</v>
      </c>
      <c r="D2636" s="1">
        <v>13</v>
      </c>
      <c r="E2636" s="1">
        <v>504</v>
      </c>
      <c r="F2636" s="62"/>
    </row>
    <row r="2637" spans="1:6" x14ac:dyDescent="0.35">
      <c r="A2637" s="1">
        <v>48</v>
      </c>
      <c r="B2637" s="1" t="s">
        <v>100</v>
      </c>
      <c r="C2637" s="218">
        <v>44944</v>
      </c>
      <c r="D2637" s="1">
        <v>9</v>
      </c>
      <c r="E2637" s="1">
        <v>297</v>
      </c>
      <c r="F2637" s="62"/>
    </row>
    <row r="2638" spans="1:6" x14ac:dyDescent="0.35">
      <c r="A2638" s="1">
        <v>48</v>
      </c>
      <c r="B2638" s="1" t="s">
        <v>100</v>
      </c>
      <c r="C2638" s="218">
        <v>44945</v>
      </c>
      <c r="D2638" s="1">
        <v>16</v>
      </c>
      <c r="E2638" s="1">
        <v>504</v>
      </c>
      <c r="F2638" s="62"/>
    </row>
    <row r="2639" spans="1:6" x14ac:dyDescent="0.35">
      <c r="A2639" s="1">
        <v>48</v>
      </c>
      <c r="B2639" s="1" t="s">
        <v>100</v>
      </c>
      <c r="C2639" s="218">
        <v>44946</v>
      </c>
      <c r="D2639" s="1">
        <v>13</v>
      </c>
      <c r="E2639" s="1">
        <v>342</v>
      </c>
      <c r="F2639" s="62"/>
    </row>
    <row r="2640" spans="1:6" x14ac:dyDescent="0.35">
      <c r="A2640" s="1">
        <v>48</v>
      </c>
      <c r="B2640" s="1" t="s">
        <v>100</v>
      </c>
      <c r="C2640" s="218">
        <v>44947</v>
      </c>
      <c r="D2640" s="1">
        <v>11</v>
      </c>
      <c r="E2640" s="1">
        <v>414</v>
      </c>
      <c r="F2640" s="62"/>
    </row>
    <row r="2641" spans="1:6" x14ac:dyDescent="0.35">
      <c r="A2641" s="1">
        <v>48</v>
      </c>
      <c r="B2641" s="1" t="s">
        <v>100</v>
      </c>
      <c r="C2641" s="218">
        <v>44948</v>
      </c>
      <c r="D2641" s="1">
        <v>8</v>
      </c>
      <c r="E2641" s="1">
        <v>252</v>
      </c>
      <c r="F2641" s="62"/>
    </row>
    <row r="2642" spans="1:6" x14ac:dyDescent="0.35">
      <c r="A2642" s="1">
        <v>48</v>
      </c>
      <c r="B2642" s="1" t="s">
        <v>100</v>
      </c>
      <c r="C2642" s="218">
        <v>44949</v>
      </c>
      <c r="D2642" s="1">
        <v>18</v>
      </c>
      <c r="E2642" s="1">
        <v>567</v>
      </c>
      <c r="F2642" s="62"/>
    </row>
    <row r="2643" spans="1:6" x14ac:dyDescent="0.35">
      <c r="A2643" s="1">
        <v>48</v>
      </c>
      <c r="B2643" s="1" t="s">
        <v>100</v>
      </c>
      <c r="C2643" s="218">
        <v>44950</v>
      </c>
      <c r="D2643" s="1">
        <v>25</v>
      </c>
      <c r="E2643" s="1">
        <v>612</v>
      </c>
      <c r="F2643" s="62"/>
    </row>
    <row r="2644" spans="1:6" x14ac:dyDescent="0.35">
      <c r="A2644" s="1">
        <v>48</v>
      </c>
      <c r="B2644" s="1" t="s">
        <v>100</v>
      </c>
      <c r="C2644" s="218">
        <v>44951</v>
      </c>
      <c r="D2644" s="1">
        <v>16</v>
      </c>
      <c r="E2644" s="1">
        <v>585</v>
      </c>
      <c r="F2644" s="62"/>
    </row>
    <row r="2645" spans="1:6" x14ac:dyDescent="0.35">
      <c r="A2645" s="1">
        <v>48</v>
      </c>
      <c r="B2645" s="1" t="s">
        <v>100</v>
      </c>
      <c r="C2645" s="218">
        <v>44952</v>
      </c>
      <c r="D2645" s="1">
        <v>16</v>
      </c>
      <c r="E2645" s="1">
        <v>531</v>
      </c>
      <c r="F2645" s="62"/>
    </row>
    <row r="2646" spans="1:6" x14ac:dyDescent="0.35">
      <c r="A2646" s="1">
        <v>48</v>
      </c>
      <c r="B2646" s="1" t="s">
        <v>100</v>
      </c>
      <c r="C2646" s="218">
        <v>44953</v>
      </c>
      <c r="D2646" s="1">
        <v>23</v>
      </c>
      <c r="E2646" s="1">
        <v>711</v>
      </c>
      <c r="F2646" s="62"/>
    </row>
    <row r="2647" spans="1:6" x14ac:dyDescent="0.35">
      <c r="A2647" s="1">
        <v>48</v>
      </c>
      <c r="B2647" s="1" t="s">
        <v>100</v>
      </c>
      <c r="C2647" s="218">
        <v>44954</v>
      </c>
      <c r="D2647" s="1">
        <v>23</v>
      </c>
      <c r="E2647" s="1">
        <v>738</v>
      </c>
      <c r="F2647" s="62"/>
    </row>
    <row r="2648" spans="1:6" x14ac:dyDescent="0.35">
      <c r="A2648" s="1">
        <v>48</v>
      </c>
      <c r="B2648" s="1" t="s">
        <v>100</v>
      </c>
      <c r="C2648" s="218">
        <v>44955</v>
      </c>
      <c r="D2648" s="1">
        <v>20</v>
      </c>
      <c r="E2648" s="1">
        <v>576</v>
      </c>
      <c r="F2648" s="62"/>
    </row>
    <row r="2649" spans="1:6" x14ac:dyDescent="0.35">
      <c r="A2649" s="1">
        <v>48</v>
      </c>
      <c r="B2649" s="1" t="s">
        <v>100</v>
      </c>
      <c r="C2649" s="218">
        <v>44956</v>
      </c>
      <c r="D2649" s="1">
        <v>25</v>
      </c>
      <c r="E2649" s="1">
        <v>666</v>
      </c>
      <c r="F2649" s="62"/>
    </row>
    <row r="2650" spans="1:6" x14ac:dyDescent="0.35">
      <c r="A2650" s="1">
        <v>50</v>
      </c>
      <c r="B2650" s="1" t="s">
        <v>101</v>
      </c>
      <c r="C2650" s="218">
        <v>44878</v>
      </c>
      <c r="D2650" s="1">
        <v>14</v>
      </c>
      <c r="E2650" s="1">
        <v>441</v>
      </c>
      <c r="F2650" s="62"/>
    </row>
    <row r="2651" spans="1:6" x14ac:dyDescent="0.35">
      <c r="A2651" s="1">
        <v>50</v>
      </c>
      <c r="B2651" s="1" t="s">
        <v>101</v>
      </c>
      <c r="C2651" s="218">
        <v>44879</v>
      </c>
      <c r="D2651" s="1">
        <v>24</v>
      </c>
      <c r="E2651" s="1">
        <v>567</v>
      </c>
      <c r="F2651" s="62"/>
    </row>
    <row r="2652" spans="1:6" x14ac:dyDescent="0.35">
      <c r="A2652" s="1">
        <v>50</v>
      </c>
      <c r="B2652" s="1" t="s">
        <v>101</v>
      </c>
      <c r="C2652" s="218">
        <v>44880</v>
      </c>
      <c r="D2652" s="1">
        <v>23</v>
      </c>
      <c r="E2652" s="1">
        <v>603</v>
      </c>
      <c r="F2652" s="62"/>
    </row>
    <row r="2653" spans="1:6" x14ac:dyDescent="0.35">
      <c r="A2653" s="1">
        <v>50</v>
      </c>
      <c r="B2653" s="1" t="s">
        <v>101</v>
      </c>
      <c r="C2653" s="218">
        <v>44881</v>
      </c>
      <c r="D2653" s="1">
        <v>11</v>
      </c>
      <c r="E2653" s="1">
        <v>468</v>
      </c>
      <c r="F2653" s="62"/>
    </row>
    <row r="2654" spans="1:6" x14ac:dyDescent="0.35">
      <c r="A2654" s="1">
        <v>50</v>
      </c>
      <c r="B2654" s="1" t="s">
        <v>101</v>
      </c>
      <c r="C2654" s="218">
        <v>44882</v>
      </c>
      <c r="D2654" s="1">
        <v>15</v>
      </c>
      <c r="E2654" s="1">
        <v>621</v>
      </c>
      <c r="F2654" s="62"/>
    </row>
    <row r="2655" spans="1:6" x14ac:dyDescent="0.35">
      <c r="A2655" s="1">
        <v>50</v>
      </c>
      <c r="B2655" s="1" t="s">
        <v>101</v>
      </c>
      <c r="C2655" s="218">
        <v>44885</v>
      </c>
      <c r="D2655" s="1">
        <v>4</v>
      </c>
      <c r="E2655" s="1">
        <v>153</v>
      </c>
      <c r="F2655" s="62"/>
    </row>
    <row r="2656" spans="1:6" x14ac:dyDescent="0.35">
      <c r="A2656" s="1">
        <v>50</v>
      </c>
      <c r="B2656" s="1" t="s">
        <v>101</v>
      </c>
      <c r="C2656" s="218">
        <v>44886</v>
      </c>
      <c r="D2656" s="1">
        <v>5</v>
      </c>
      <c r="E2656" s="1">
        <v>171</v>
      </c>
      <c r="F2656" s="62"/>
    </row>
    <row r="2657" spans="1:6" x14ac:dyDescent="0.35">
      <c r="A2657" s="1">
        <v>50</v>
      </c>
      <c r="B2657" s="1" t="s">
        <v>101</v>
      </c>
      <c r="C2657" s="218">
        <v>44887</v>
      </c>
      <c r="D2657" s="1">
        <v>8</v>
      </c>
      <c r="E2657" s="1">
        <v>279</v>
      </c>
      <c r="F2657" s="62"/>
    </row>
    <row r="2658" spans="1:6" x14ac:dyDescent="0.35">
      <c r="A2658" s="1">
        <v>50</v>
      </c>
      <c r="B2658" s="1" t="s">
        <v>101</v>
      </c>
      <c r="C2658" s="218">
        <v>44888</v>
      </c>
      <c r="D2658" s="1">
        <v>7</v>
      </c>
      <c r="E2658" s="1">
        <v>261</v>
      </c>
      <c r="F2658" s="62"/>
    </row>
    <row r="2659" spans="1:6" x14ac:dyDescent="0.35">
      <c r="A2659" s="1">
        <v>50</v>
      </c>
      <c r="B2659" s="1" t="s">
        <v>101</v>
      </c>
      <c r="C2659" s="218">
        <v>44889</v>
      </c>
      <c r="D2659" s="1">
        <v>9</v>
      </c>
      <c r="E2659" s="1">
        <v>216</v>
      </c>
      <c r="F2659" s="62"/>
    </row>
    <row r="2660" spans="1:6" x14ac:dyDescent="0.35">
      <c r="A2660" s="1">
        <v>50</v>
      </c>
      <c r="B2660" s="1" t="s">
        <v>101</v>
      </c>
      <c r="C2660" s="218">
        <v>44890</v>
      </c>
      <c r="D2660" s="1">
        <v>22</v>
      </c>
      <c r="E2660" s="1">
        <v>774</v>
      </c>
      <c r="F2660" s="62"/>
    </row>
    <row r="2661" spans="1:6" x14ac:dyDescent="0.35">
      <c r="A2661" s="1">
        <v>50</v>
      </c>
      <c r="B2661" s="1" t="s">
        <v>101</v>
      </c>
      <c r="C2661" s="218">
        <v>44891</v>
      </c>
      <c r="D2661" s="1">
        <v>23</v>
      </c>
      <c r="E2661" s="1">
        <v>765</v>
      </c>
      <c r="F2661" s="62"/>
    </row>
    <row r="2662" spans="1:6" x14ac:dyDescent="0.35">
      <c r="A2662" s="1">
        <v>50</v>
      </c>
      <c r="B2662" s="1" t="s">
        <v>101</v>
      </c>
      <c r="C2662" s="218">
        <v>44892</v>
      </c>
      <c r="D2662" s="1">
        <v>12</v>
      </c>
      <c r="E2662" s="1">
        <v>459</v>
      </c>
      <c r="F2662" s="62"/>
    </row>
    <row r="2663" spans="1:6" x14ac:dyDescent="0.35">
      <c r="A2663" s="1">
        <v>50</v>
      </c>
      <c r="B2663" s="1" t="s">
        <v>101</v>
      </c>
      <c r="C2663" s="218">
        <v>44893</v>
      </c>
      <c r="D2663" s="1">
        <v>26</v>
      </c>
      <c r="E2663" s="1">
        <v>954</v>
      </c>
      <c r="F2663" s="62"/>
    </row>
    <row r="2664" spans="1:6" x14ac:dyDescent="0.35">
      <c r="A2664" s="1">
        <v>50</v>
      </c>
      <c r="B2664" s="1" t="s">
        <v>101</v>
      </c>
      <c r="C2664" s="218">
        <v>44894</v>
      </c>
      <c r="D2664" s="1">
        <v>20</v>
      </c>
      <c r="E2664" s="1">
        <v>792</v>
      </c>
      <c r="F2664" s="62"/>
    </row>
    <row r="2665" spans="1:6" x14ac:dyDescent="0.35">
      <c r="A2665" s="1">
        <v>50</v>
      </c>
      <c r="B2665" s="1" t="s">
        <v>101</v>
      </c>
      <c r="C2665" s="218">
        <v>44895</v>
      </c>
      <c r="D2665" s="1">
        <v>19</v>
      </c>
      <c r="E2665" s="1">
        <v>720</v>
      </c>
      <c r="F2665" s="62"/>
    </row>
    <row r="2666" spans="1:6" x14ac:dyDescent="0.35">
      <c r="A2666" s="1">
        <v>50</v>
      </c>
      <c r="B2666" s="1" t="s">
        <v>101</v>
      </c>
      <c r="C2666" s="218">
        <v>44896</v>
      </c>
      <c r="D2666" s="1">
        <v>20</v>
      </c>
      <c r="E2666" s="1">
        <v>738</v>
      </c>
      <c r="F2666" s="62"/>
    </row>
    <row r="2667" spans="1:6" x14ac:dyDescent="0.35">
      <c r="A2667" s="1">
        <v>50</v>
      </c>
      <c r="B2667" s="1" t="s">
        <v>101</v>
      </c>
      <c r="C2667" s="218">
        <v>44897</v>
      </c>
      <c r="D2667" s="1">
        <v>5</v>
      </c>
      <c r="E2667" s="1">
        <v>198</v>
      </c>
      <c r="F2667" s="62"/>
    </row>
    <row r="2668" spans="1:6" x14ac:dyDescent="0.35">
      <c r="A2668" s="1">
        <v>50</v>
      </c>
      <c r="B2668" s="1" t="s">
        <v>101</v>
      </c>
      <c r="C2668" s="218">
        <v>44899</v>
      </c>
      <c r="D2668" s="1">
        <v>10</v>
      </c>
      <c r="E2668" s="1">
        <v>396</v>
      </c>
      <c r="F2668" s="62"/>
    </row>
    <row r="2669" spans="1:6" x14ac:dyDescent="0.35">
      <c r="A2669" s="1">
        <v>50</v>
      </c>
      <c r="B2669" s="1" t="s">
        <v>101</v>
      </c>
      <c r="C2669" s="218">
        <v>44900</v>
      </c>
      <c r="D2669" s="1">
        <v>11</v>
      </c>
      <c r="E2669" s="1">
        <v>414</v>
      </c>
      <c r="F2669" s="62"/>
    </row>
    <row r="2670" spans="1:6" x14ac:dyDescent="0.35">
      <c r="A2670" s="1">
        <v>50</v>
      </c>
      <c r="B2670" s="1" t="s">
        <v>101</v>
      </c>
      <c r="C2670" s="218">
        <v>44901</v>
      </c>
      <c r="D2670" s="1">
        <v>16</v>
      </c>
      <c r="E2670" s="1">
        <v>531</v>
      </c>
      <c r="F2670" s="62"/>
    </row>
    <row r="2671" spans="1:6" x14ac:dyDescent="0.35">
      <c r="A2671" s="1">
        <v>50</v>
      </c>
      <c r="B2671" s="1" t="s">
        <v>101</v>
      </c>
      <c r="C2671" s="218">
        <v>44902</v>
      </c>
      <c r="D2671" s="1">
        <v>13</v>
      </c>
      <c r="E2671" s="1">
        <v>531</v>
      </c>
      <c r="F2671" s="62"/>
    </row>
    <row r="2672" spans="1:6" x14ac:dyDescent="0.35">
      <c r="A2672" s="1">
        <v>50</v>
      </c>
      <c r="B2672" s="1" t="s">
        <v>101</v>
      </c>
      <c r="C2672" s="218">
        <v>44903</v>
      </c>
      <c r="D2672" s="1">
        <v>9</v>
      </c>
      <c r="E2672" s="1">
        <v>351</v>
      </c>
      <c r="F2672" s="62"/>
    </row>
    <row r="2673" spans="1:6" x14ac:dyDescent="0.35">
      <c r="A2673" s="1">
        <v>50</v>
      </c>
      <c r="B2673" s="1" t="s">
        <v>101</v>
      </c>
      <c r="C2673" s="218">
        <v>44904</v>
      </c>
      <c r="D2673" s="1">
        <v>12</v>
      </c>
      <c r="E2673" s="1">
        <v>486</v>
      </c>
      <c r="F2673" s="62"/>
    </row>
    <row r="2674" spans="1:6" x14ac:dyDescent="0.35">
      <c r="A2674" s="1">
        <v>50</v>
      </c>
      <c r="B2674" s="1" t="s">
        <v>101</v>
      </c>
      <c r="C2674" s="218">
        <v>44905</v>
      </c>
      <c r="D2674" s="1">
        <v>11</v>
      </c>
      <c r="E2674" s="1">
        <v>495</v>
      </c>
      <c r="F2674" s="62"/>
    </row>
    <row r="2675" spans="1:6" x14ac:dyDescent="0.35">
      <c r="A2675" s="1">
        <v>50</v>
      </c>
      <c r="B2675" s="1" t="s">
        <v>101</v>
      </c>
      <c r="C2675" s="218">
        <v>44906</v>
      </c>
      <c r="D2675" s="1">
        <v>12</v>
      </c>
      <c r="E2675" s="1">
        <v>432</v>
      </c>
      <c r="F2675" s="62"/>
    </row>
    <row r="2676" spans="1:6" x14ac:dyDescent="0.35">
      <c r="A2676" s="1">
        <v>50</v>
      </c>
      <c r="B2676" s="1" t="s">
        <v>101</v>
      </c>
      <c r="C2676" s="218">
        <v>44907</v>
      </c>
      <c r="D2676" s="1">
        <v>17</v>
      </c>
      <c r="E2676" s="1">
        <v>603</v>
      </c>
      <c r="F2676" s="62"/>
    </row>
    <row r="2677" spans="1:6" x14ac:dyDescent="0.35">
      <c r="A2677" s="1">
        <v>50</v>
      </c>
      <c r="B2677" s="1" t="s">
        <v>101</v>
      </c>
      <c r="C2677" s="218">
        <v>44908</v>
      </c>
      <c r="D2677" s="1">
        <v>13</v>
      </c>
      <c r="E2677" s="1">
        <v>531</v>
      </c>
      <c r="F2677" s="62"/>
    </row>
    <row r="2678" spans="1:6" x14ac:dyDescent="0.35">
      <c r="A2678" s="1">
        <v>50</v>
      </c>
      <c r="B2678" s="1" t="s">
        <v>101</v>
      </c>
      <c r="C2678" s="218">
        <v>44909</v>
      </c>
      <c r="D2678" s="1">
        <v>13</v>
      </c>
      <c r="E2678" s="1">
        <v>504</v>
      </c>
      <c r="F2678" s="62"/>
    </row>
    <row r="2679" spans="1:6" x14ac:dyDescent="0.35">
      <c r="A2679" s="1">
        <v>50</v>
      </c>
      <c r="B2679" s="1" t="s">
        <v>101</v>
      </c>
      <c r="C2679" s="218">
        <v>44910</v>
      </c>
      <c r="D2679" s="1">
        <v>21</v>
      </c>
      <c r="E2679" s="1">
        <v>729</v>
      </c>
      <c r="F2679" s="62"/>
    </row>
    <row r="2680" spans="1:6" x14ac:dyDescent="0.35">
      <c r="A2680" s="1">
        <v>50</v>
      </c>
      <c r="B2680" s="1" t="s">
        <v>101</v>
      </c>
      <c r="C2680" s="218">
        <v>44911</v>
      </c>
      <c r="D2680" s="1">
        <v>18</v>
      </c>
      <c r="E2680" s="1">
        <v>567</v>
      </c>
      <c r="F2680" s="62"/>
    </row>
    <row r="2681" spans="1:6" x14ac:dyDescent="0.35">
      <c r="A2681" s="1">
        <v>50</v>
      </c>
      <c r="B2681" s="1" t="s">
        <v>101</v>
      </c>
      <c r="C2681" s="218">
        <v>44912</v>
      </c>
      <c r="D2681" s="1">
        <v>14</v>
      </c>
      <c r="E2681" s="1">
        <v>603</v>
      </c>
      <c r="F2681" s="62"/>
    </row>
    <row r="2682" spans="1:6" x14ac:dyDescent="0.35">
      <c r="A2682" s="1">
        <v>50</v>
      </c>
      <c r="B2682" s="1" t="s">
        <v>101</v>
      </c>
      <c r="C2682" s="218">
        <v>44913</v>
      </c>
      <c r="D2682" s="1">
        <v>18</v>
      </c>
      <c r="E2682" s="1">
        <v>567</v>
      </c>
      <c r="F2682" s="62"/>
    </row>
    <row r="2683" spans="1:6" x14ac:dyDescent="0.35">
      <c r="A2683" s="1">
        <v>50</v>
      </c>
      <c r="B2683" s="1" t="s">
        <v>101</v>
      </c>
      <c r="C2683" s="218">
        <v>44914</v>
      </c>
      <c r="D2683" s="1">
        <v>16</v>
      </c>
      <c r="E2683" s="1">
        <v>585</v>
      </c>
      <c r="F2683" s="62"/>
    </row>
    <row r="2684" spans="1:6" x14ac:dyDescent="0.35">
      <c r="A2684" s="1">
        <v>50</v>
      </c>
      <c r="B2684" s="1" t="s">
        <v>101</v>
      </c>
      <c r="C2684" s="218">
        <v>44915</v>
      </c>
      <c r="D2684" s="1">
        <v>19</v>
      </c>
      <c r="E2684" s="1">
        <v>720</v>
      </c>
      <c r="F2684" s="62"/>
    </row>
    <row r="2685" spans="1:6" x14ac:dyDescent="0.35">
      <c r="A2685" s="1">
        <v>50</v>
      </c>
      <c r="B2685" s="1" t="s">
        <v>101</v>
      </c>
      <c r="C2685" s="218">
        <v>44916</v>
      </c>
      <c r="D2685" s="1">
        <v>19</v>
      </c>
      <c r="E2685" s="1">
        <v>747</v>
      </c>
      <c r="F2685" s="62"/>
    </row>
    <row r="2686" spans="1:6" x14ac:dyDescent="0.35">
      <c r="A2686" s="1">
        <v>50</v>
      </c>
      <c r="B2686" s="1" t="s">
        <v>101</v>
      </c>
      <c r="C2686" s="218">
        <v>44917</v>
      </c>
      <c r="D2686" s="1">
        <v>16</v>
      </c>
      <c r="E2686" s="1">
        <v>639</v>
      </c>
      <c r="F2686" s="62"/>
    </row>
    <row r="2687" spans="1:6" x14ac:dyDescent="0.35">
      <c r="A2687" s="1">
        <v>50</v>
      </c>
      <c r="B2687" s="1" t="s">
        <v>101</v>
      </c>
      <c r="C2687" s="218">
        <v>44918</v>
      </c>
      <c r="D2687" s="1">
        <v>16</v>
      </c>
      <c r="E2687" s="1">
        <v>585</v>
      </c>
      <c r="F2687" s="62"/>
    </row>
    <row r="2688" spans="1:6" x14ac:dyDescent="0.35">
      <c r="A2688" s="1">
        <v>50</v>
      </c>
      <c r="B2688" s="1" t="s">
        <v>101</v>
      </c>
      <c r="C2688" s="218">
        <v>44919</v>
      </c>
      <c r="D2688" s="1">
        <v>16</v>
      </c>
      <c r="E2688" s="1">
        <v>612</v>
      </c>
      <c r="F2688" s="62"/>
    </row>
    <row r="2689" spans="1:6" x14ac:dyDescent="0.35">
      <c r="A2689" s="1">
        <v>50</v>
      </c>
      <c r="B2689" s="1" t="s">
        <v>101</v>
      </c>
      <c r="C2689" s="218">
        <v>44920</v>
      </c>
      <c r="D2689" s="1">
        <v>16</v>
      </c>
      <c r="E2689" s="1">
        <v>612</v>
      </c>
      <c r="F2689" s="62"/>
    </row>
    <row r="2690" spans="1:6" x14ac:dyDescent="0.35">
      <c r="A2690" s="1">
        <v>50</v>
      </c>
      <c r="B2690" s="1" t="s">
        <v>101</v>
      </c>
      <c r="C2690" s="218">
        <v>44921</v>
      </c>
      <c r="D2690" s="1">
        <v>19</v>
      </c>
      <c r="E2690" s="1">
        <v>720</v>
      </c>
      <c r="F2690" s="62"/>
    </row>
    <row r="2691" spans="1:6" x14ac:dyDescent="0.35">
      <c r="A2691" s="1">
        <v>50</v>
      </c>
      <c r="B2691" s="1" t="s">
        <v>101</v>
      </c>
      <c r="C2691" s="218">
        <v>44922</v>
      </c>
      <c r="D2691" s="1">
        <v>20</v>
      </c>
      <c r="E2691" s="1">
        <v>684</v>
      </c>
      <c r="F2691" s="62"/>
    </row>
    <row r="2692" spans="1:6" x14ac:dyDescent="0.35">
      <c r="A2692" s="1">
        <v>50</v>
      </c>
      <c r="B2692" s="1" t="s">
        <v>101</v>
      </c>
      <c r="C2692" s="218">
        <v>44923</v>
      </c>
      <c r="D2692" s="1">
        <v>20</v>
      </c>
      <c r="E2692" s="1">
        <v>738</v>
      </c>
      <c r="F2692" s="62"/>
    </row>
    <row r="2693" spans="1:6" x14ac:dyDescent="0.35">
      <c r="A2693" s="1">
        <v>50</v>
      </c>
      <c r="B2693" s="1" t="s">
        <v>101</v>
      </c>
      <c r="C2693" s="218">
        <v>44924</v>
      </c>
      <c r="D2693" s="1">
        <v>18</v>
      </c>
      <c r="E2693" s="1">
        <v>702</v>
      </c>
      <c r="F2693" s="62"/>
    </row>
    <row r="2694" spans="1:6" x14ac:dyDescent="0.35">
      <c r="A2694" s="1">
        <v>50</v>
      </c>
      <c r="B2694" s="1" t="s">
        <v>101</v>
      </c>
      <c r="C2694" s="218">
        <v>44925</v>
      </c>
      <c r="D2694" s="1">
        <v>18</v>
      </c>
      <c r="E2694" s="1">
        <v>702</v>
      </c>
      <c r="F2694" s="62"/>
    </row>
    <row r="2695" spans="1:6" x14ac:dyDescent="0.35">
      <c r="A2695" s="1">
        <v>50</v>
      </c>
      <c r="B2695" s="1" t="s">
        <v>101</v>
      </c>
      <c r="C2695" s="218">
        <v>44926</v>
      </c>
      <c r="D2695" s="1">
        <v>16</v>
      </c>
      <c r="E2695" s="1">
        <v>612</v>
      </c>
      <c r="F2695" s="62"/>
    </row>
    <row r="2696" spans="1:6" x14ac:dyDescent="0.35">
      <c r="A2696" s="1">
        <v>50</v>
      </c>
      <c r="B2696" s="1" t="s">
        <v>101</v>
      </c>
      <c r="C2696" s="218">
        <v>44927</v>
      </c>
      <c r="D2696" s="1">
        <v>12</v>
      </c>
      <c r="E2696" s="1">
        <v>432</v>
      </c>
      <c r="F2696" s="62"/>
    </row>
    <row r="2697" spans="1:6" x14ac:dyDescent="0.35">
      <c r="A2697" s="1">
        <v>50</v>
      </c>
      <c r="B2697" s="1" t="s">
        <v>101</v>
      </c>
      <c r="C2697" s="218">
        <v>44928</v>
      </c>
      <c r="D2697" s="1">
        <v>7</v>
      </c>
      <c r="E2697" s="1">
        <v>207</v>
      </c>
      <c r="F2697" s="62"/>
    </row>
    <row r="2698" spans="1:6" x14ac:dyDescent="0.35">
      <c r="A2698" s="1">
        <v>50</v>
      </c>
      <c r="B2698" s="1" t="s">
        <v>101</v>
      </c>
      <c r="C2698" s="218">
        <v>44929</v>
      </c>
      <c r="D2698" s="1">
        <v>28</v>
      </c>
      <c r="E2698" s="1">
        <v>936</v>
      </c>
      <c r="F2698" s="62"/>
    </row>
    <row r="2699" spans="1:6" x14ac:dyDescent="0.35">
      <c r="A2699" s="1">
        <v>50</v>
      </c>
      <c r="B2699" s="1" t="s">
        <v>101</v>
      </c>
      <c r="C2699" s="218">
        <v>44930</v>
      </c>
      <c r="D2699" s="1">
        <v>17</v>
      </c>
      <c r="E2699" s="1">
        <v>711</v>
      </c>
      <c r="F2699" s="62"/>
    </row>
    <row r="2700" spans="1:6" x14ac:dyDescent="0.35">
      <c r="A2700" s="1">
        <v>50</v>
      </c>
      <c r="B2700" s="1" t="s">
        <v>101</v>
      </c>
      <c r="C2700" s="218">
        <v>44931</v>
      </c>
      <c r="D2700" s="1">
        <v>18</v>
      </c>
      <c r="E2700" s="1">
        <v>594</v>
      </c>
      <c r="F2700" s="62"/>
    </row>
    <row r="2701" spans="1:6" x14ac:dyDescent="0.35">
      <c r="A2701" s="1">
        <v>50</v>
      </c>
      <c r="B2701" s="1" t="s">
        <v>101</v>
      </c>
      <c r="C2701" s="218">
        <v>44932</v>
      </c>
      <c r="D2701" s="1">
        <v>18</v>
      </c>
      <c r="E2701" s="1">
        <v>567</v>
      </c>
      <c r="F2701" s="62"/>
    </row>
    <row r="2702" spans="1:6" x14ac:dyDescent="0.35">
      <c r="A2702" s="1">
        <v>50</v>
      </c>
      <c r="B2702" s="1" t="s">
        <v>101</v>
      </c>
      <c r="C2702" s="218">
        <v>44933</v>
      </c>
      <c r="D2702" s="1">
        <v>15</v>
      </c>
      <c r="E2702" s="1">
        <v>621</v>
      </c>
      <c r="F2702" s="62"/>
    </row>
    <row r="2703" spans="1:6" x14ac:dyDescent="0.35">
      <c r="A2703" s="1">
        <v>50</v>
      </c>
      <c r="B2703" s="1" t="s">
        <v>101</v>
      </c>
      <c r="C2703" s="218">
        <v>44934</v>
      </c>
      <c r="D2703" s="1">
        <v>16</v>
      </c>
      <c r="E2703" s="1">
        <v>639</v>
      </c>
      <c r="F2703" s="62"/>
    </row>
    <row r="2704" spans="1:6" x14ac:dyDescent="0.35">
      <c r="A2704" s="1">
        <v>50</v>
      </c>
      <c r="B2704" s="1" t="s">
        <v>101</v>
      </c>
      <c r="C2704" s="218">
        <v>44935</v>
      </c>
      <c r="D2704" s="1">
        <v>15</v>
      </c>
      <c r="E2704" s="1">
        <v>513</v>
      </c>
      <c r="F2704" s="62"/>
    </row>
    <row r="2705" spans="1:6" x14ac:dyDescent="0.35">
      <c r="A2705" s="1">
        <v>50</v>
      </c>
      <c r="B2705" s="1" t="s">
        <v>101</v>
      </c>
      <c r="C2705" s="218">
        <v>44936</v>
      </c>
      <c r="D2705" s="1">
        <v>19</v>
      </c>
      <c r="E2705" s="1">
        <v>639</v>
      </c>
      <c r="F2705" s="62"/>
    </row>
    <row r="2706" spans="1:6" x14ac:dyDescent="0.35">
      <c r="A2706" s="1">
        <v>50</v>
      </c>
      <c r="B2706" s="1" t="s">
        <v>101</v>
      </c>
      <c r="C2706" s="218">
        <v>44937</v>
      </c>
      <c r="D2706" s="1">
        <v>17</v>
      </c>
      <c r="E2706" s="1">
        <v>630</v>
      </c>
      <c r="F2706" s="62"/>
    </row>
    <row r="2707" spans="1:6" x14ac:dyDescent="0.35">
      <c r="A2707" s="1">
        <v>50</v>
      </c>
      <c r="B2707" s="1" t="s">
        <v>101</v>
      </c>
      <c r="C2707" s="218">
        <v>44938</v>
      </c>
      <c r="D2707" s="1">
        <v>16</v>
      </c>
      <c r="E2707" s="1">
        <v>693</v>
      </c>
      <c r="F2707" s="62"/>
    </row>
    <row r="2708" spans="1:6" x14ac:dyDescent="0.35">
      <c r="A2708" s="1">
        <v>50</v>
      </c>
      <c r="B2708" s="1" t="s">
        <v>101</v>
      </c>
      <c r="C2708" s="218">
        <v>44939</v>
      </c>
      <c r="D2708" s="1">
        <v>16</v>
      </c>
      <c r="E2708" s="1">
        <v>639</v>
      </c>
      <c r="F2708" s="62"/>
    </row>
    <row r="2709" spans="1:6" x14ac:dyDescent="0.35">
      <c r="A2709" s="1">
        <v>50</v>
      </c>
      <c r="B2709" s="1" t="s">
        <v>101</v>
      </c>
      <c r="C2709" s="218">
        <v>44940</v>
      </c>
      <c r="D2709" s="1">
        <v>18</v>
      </c>
      <c r="E2709" s="1">
        <v>756</v>
      </c>
      <c r="F2709" s="62"/>
    </row>
    <row r="2710" spans="1:6" x14ac:dyDescent="0.35">
      <c r="A2710" s="1">
        <v>50</v>
      </c>
      <c r="B2710" s="1" t="s">
        <v>101</v>
      </c>
      <c r="C2710" s="218">
        <v>44941</v>
      </c>
      <c r="D2710" s="1">
        <v>21</v>
      </c>
      <c r="E2710" s="1">
        <v>810</v>
      </c>
      <c r="F2710" s="62"/>
    </row>
    <row r="2711" spans="1:6" x14ac:dyDescent="0.35">
      <c r="A2711" s="1">
        <v>50</v>
      </c>
      <c r="B2711" s="1" t="s">
        <v>101</v>
      </c>
      <c r="C2711" s="218">
        <v>44942</v>
      </c>
      <c r="D2711" s="1">
        <v>16</v>
      </c>
      <c r="E2711" s="1">
        <v>639</v>
      </c>
      <c r="F2711" s="62"/>
    </row>
    <row r="2712" spans="1:6" x14ac:dyDescent="0.35">
      <c r="A2712" s="1">
        <v>50</v>
      </c>
      <c r="B2712" s="1" t="s">
        <v>101</v>
      </c>
      <c r="C2712" s="218">
        <v>44943</v>
      </c>
      <c r="D2712" s="1">
        <v>14</v>
      </c>
      <c r="E2712" s="1">
        <v>576</v>
      </c>
      <c r="F2712" s="62"/>
    </row>
    <row r="2713" spans="1:6" x14ac:dyDescent="0.35">
      <c r="A2713" s="1">
        <v>50</v>
      </c>
      <c r="B2713" s="1" t="s">
        <v>101</v>
      </c>
      <c r="C2713" s="218">
        <v>44944</v>
      </c>
      <c r="D2713" s="1">
        <v>14</v>
      </c>
      <c r="E2713" s="1">
        <v>603</v>
      </c>
      <c r="F2713" s="62"/>
    </row>
    <row r="2714" spans="1:6" x14ac:dyDescent="0.35">
      <c r="A2714" s="1">
        <v>50</v>
      </c>
      <c r="B2714" s="1" t="s">
        <v>101</v>
      </c>
      <c r="C2714" s="218">
        <v>44945</v>
      </c>
      <c r="D2714" s="1">
        <v>14</v>
      </c>
      <c r="E2714" s="1">
        <v>522</v>
      </c>
      <c r="F2714" s="62"/>
    </row>
    <row r="2715" spans="1:6" x14ac:dyDescent="0.35">
      <c r="A2715" s="1">
        <v>50</v>
      </c>
      <c r="B2715" s="1" t="s">
        <v>101</v>
      </c>
      <c r="C2715" s="218">
        <v>44946</v>
      </c>
      <c r="D2715" s="1">
        <v>10</v>
      </c>
      <c r="E2715" s="1">
        <v>423</v>
      </c>
      <c r="F2715" s="62"/>
    </row>
    <row r="2716" spans="1:6" x14ac:dyDescent="0.35">
      <c r="A2716" s="1">
        <v>50</v>
      </c>
      <c r="B2716" s="1" t="s">
        <v>101</v>
      </c>
      <c r="C2716" s="218">
        <v>44947</v>
      </c>
      <c r="D2716" s="1">
        <v>16</v>
      </c>
      <c r="E2716" s="1">
        <v>504</v>
      </c>
      <c r="F2716" s="62"/>
    </row>
    <row r="2717" spans="1:6" x14ac:dyDescent="0.35">
      <c r="A2717" s="1">
        <v>50</v>
      </c>
      <c r="B2717" s="1" t="s">
        <v>101</v>
      </c>
      <c r="C2717" s="218">
        <v>44948</v>
      </c>
      <c r="D2717" s="1">
        <v>8</v>
      </c>
      <c r="E2717" s="1">
        <v>306</v>
      </c>
      <c r="F2717" s="62"/>
    </row>
    <row r="2718" spans="1:6" x14ac:dyDescent="0.35">
      <c r="A2718" s="1">
        <v>50</v>
      </c>
      <c r="B2718" s="1" t="s">
        <v>101</v>
      </c>
      <c r="C2718" s="218">
        <v>44949</v>
      </c>
      <c r="D2718" s="1">
        <v>8</v>
      </c>
      <c r="E2718" s="1">
        <v>279</v>
      </c>
      <c r="F2718" s="62"/>
    </row>
    <row r="2719" spans="1:6" x14ac:dyDescent="0.35">
      <c r="A2719" s="1">
        <v>50</v>
      </c>
      <c r="B2719" s="1" t="s">
        <v>101</v>
      </c>
      <c r="C2719" s="218">
        <v>44950</v>
      </c>
      <c r="D2719" s="1">
        <v>16</v>
      </c>
      <c r="E2719" s="1">
        <v>693</v>
      </c>
      <c r="F2719" s="62"/>
    </row>
    <row r="2720" spans="1:6" x14ac:dyDescent="0.35">
      <c r="A2720" s="1">
        <v>50</v>
      </c>
      <c r="B2720" s="1" t="s">
        <v>101</v>
      </c>
      <c r="C2720" s="218">
        <v>44951</v>
      </c>
      <c r="D2720" s="1">
        <v>20</v>
      </c>
      <c r="E2720" s="1">
        <v>603</v>
      </c>
      <c r="F2720" s="62"/>
    </row>
    <row r="2721" spans="1:6" x14ac:dyDescent="0.35">
      <c r="A2721" s="1">
        <v>50</v>
      </c>
      <c r="B2721" s="1" t="s">
        <v>101</v>
      </c>
      <c r="C2721" s="218">
        <v>44952</v>
      </c>
      <c r="D2721" s="1">
        <v>11</v>
      </c>
      <c r="E2721" s="1">
        <v>495</v>
      </c>
      <c r="F2721" s="62"/>
    </row>
    <row r="2722" spans="1:6" x14ac:dyDescent="0.35">
      <c r="A2722" s="1">
        <v>50</v>
      </c>
      <c r="B2722" s="1" t="s">
        <v>101</v>
      </c>
      <c r="C2722" s="218">
        <v>44953</v>
      </c>
      <c r="D2722" s="1">
        <v>17</v>
      </c>
      <c r="E2722" s="1">
        <v>603</v>
      </c>
      <c r="F2722" s="62"/>
    </row>
    <row r="2723" spans="1:6" x14ac:dyDescent="0.35">
      <c r="A2723" s="1">
        <v>50</v>
      </c>
      <c r="B2723" s="1" t="s">
        <v>101</v>
      </c>
      <c r="C2723" s="218">
        <v>44954</v>
      </c>
      <c r="D2723" s="1">
        <v>15</v>
      </c>
      <c r="E2723" s="1">
        <v>594</v>
      </c>
      <c r="F2723" s="62"/>
    </row>
    <row r="2724" spans="1:6" x14ac:dyDescent="0.35">
      <c r="A2724" s="1">
        <v>50</v>
      </c>
      <c r="B2724" s="1" t="s">
        <v>101</v>
      </c>
      <c r="C2724" s="218">
        <v>44955</v>
      </c>
      <c r="D2724" s="1">
        <v>14</v>
      </c>
      <c r="E2724" s="1">
        <v>522</v>
      </c>
      <c r="F2724" s="62"/>
    </row>
    <row r="2725" spans="1:6" x14ac:dyDescent="0.35">
      <c r="A2725" s="1">
        <v>50</v>
      </c>
      <c r="B2725" s="1" t="s">
        <v>101</v>
      </c>
      <c r="C2725" s="218">
        <v>44956</v>
      </c>
      <c r="D2725" s="1">
        <v>12</v>
      </c>
      <c r="E2725" s="1">
        <v>432</v>
      </c>
      <c r="F2725" s="62"/>
    </row>
    <row r="2726" spans="1:6" x14ac:dyDescent="0.35">
      <c r="A2726" s="1">
        <v>52</v>
      </c>
      <c r="B2726" s="1" t="s">
        <v>102</v>
      </c>
      <c r="C2726" s="218">
        <v>44878</v>
      </c>
      <c r="D2726" s="1">
        <v>9</v>
      </c>
      <c r="E2726" s="1">
        <v>270</v>
      </c>
      <c r="F2726" s="62"/>
    </row>
    <row r="2727" spans="1:6" x14ac:dyDescent="0.35">
      <c r="A2727" s="1">
        <v>52</v>
      </c>
      <c r="B2727" s="1" t="s">
        <v>102</v>
      </c>
      <c r="C2727" s="218">
        <v>44879</v>
      </c>
      <c r="D2727" s="1">
        <v>12</v>
      </c>
      <c r="E2727" s="1">
        <v>378</v>
      </c>
      <c r="F2727" s="62"/>
    </row>
    <row r="2728" spans="1:6" x14ac:dyDescent="0.35">
      <c r="A2728" s="1">
        <v>52</v>
      </c>
      <c r="B2728" s="1" t="s">
        <v>102</v>
      </c>
      <c r="C2728" s="218">
        <v>44880</v>
      </c>
      <c r="D2728" s="1">
        <v>19</v>
      </c>
      <c r="E2728" s="1">
        <v>558</v>
      </c>
      <c r="F2728" s="62"/>
    </row>
    <row r="2729" spans="1:6" x14ac:dyDescent="0.35">
      <c r="A2729" s="1">
        <v>52</v>
      </c>
      <c r="B2729" s="1" t="s">
        <v>102</v>
      </c>
      <c r="C2729" s="218">
        <v>44881</v>
      </c>
      <c r="D2729" s="1">
        <v>23</v>
      </c>
      <c r="E2729" s="1">
        <v>576</v>
      </c>
      <c r="F2729" s="62"/>
    </row>
    <row r="2730" spans="1:6" x14ac:dyDescent="0.35">
      <c r="A2730" s="1">
        <v>52</v>
      </c>
      <c r="B2730" s="1" t="s">
        <v>102</v>
      </c>
      <c r="C2730" s="218">
        <v>44882</v>
      </c>
      <c r="D2730" s="1">
        <v>14</v>
      </c>
      <c r="E2730" s="1">
        <v>549</v>
      </c>
      <c r="F2730" s="62"/>
    </row>
    <row r="2731" spans="1:6" x14ac:dyDescent="0.35">
      <c r="A2731" s="1">
        <v>52</v>
      </c>
      <c r="B2731" s="1" t="s">
        <v>102</v>
      </c>
      <c r="C2731" s="218">
        <v>44883</v>
      </c>
      <c r="D2731" s="1">
        <v>8</v>
      </c>
      <c r="E2731" s="1">
        <v>333</v>
      </c>
      <c r="F2731" s="62"/>
    </row>
    <row r="2732" spans="1:6" x14ac:dyDescent="0.35">
      <c r="A2732" s="1">
        <v>52</v>
      </c>
      <c r="B2732" s="1" t="s">
        <v>102</v>
      </c>
      <c r="C2732" s="218">
        <v>44884</v>
      </c>
      <c r="D2732" s="1">
        <v>12</v>
      </c>
      <c r="E2732" s="1">
        <v>432</v>
      </c>
      <c r="F2732" s="62"/>
    </row>
    <row r="2733" spans="1:6" x14ac:dyDescent="0.35">
      <c r="A2733" s="1">
        <v>52</v>
      </c>
      <c r="B2733" s="1" t="s">
        <v>102</v>
      </c>
      <c r="C2733" s="218">
        <v>44885</v>
      </c>
      <c r="D2733" s="1">
        <v>6</v>
      </c>
      <c r="E2733" s="1">
        <v>216</v>
      </c>
      <c r="F2733" s="62"/>
    </row>
    <row r="2734" spans="1:6" x14ac:dyDescent="0.35">
      <c r="A2734" s="1">
        <v>52</v>
      </c>
      <c r="B2734" s="1" t="s">
        <v>102</v>
      </c>
      <c r="C2734" s="218">
        <v>44886</v>
      </c>
      <c r="D2734" s="1">
        <v>11</v>
      </c>
      <c r="E2734" s="1">
        <v>441</v>
      </c>
      <c r="F2734" s="62"/>
    </row>
    <row r="2735" spans="1:6" x14ac:dyDescent="0.35">
      <c r="A2735" s="1">
        <v>52</v>
      </c>
      <c r="B2735" s="1" t="s">
        <v>102</v>
      </c>
      <c r="C2735" s="218">
        <v>44887</v>
      </c>
      <c r="D2735" s="1">
        <v>11</v>
      </c>
      <c r="E2735" s="1">
        <v>279</v>
      </c>
      <c r="F2735" s="62"/>
    </row>
    <row r="2736" spans="1:6" x14ac:dyDescent="0.35">
      <c r="A2736" s="1">
        <v>52</v>
      </c>
      <c r="B2736" s="1" t="s">
        <v>102</v>
      </c>
      <c r="C2736" s="218">
        <v>44888</v>
      </c>
      <c r="D2736" s="1">
        <v>17</v>
      </c>
      <c r="E2736" s="1">
        <v>603</v>
      </c>
      <c r="F2736" s="62"/>
    </row>
    <row r="2737" spans="1:6" x14ac:dyDescent="0.35">
      <c r="A2737" s="1">
        <v>52</v>
      </c>
      <c r="B2737" s="1" t="s">
        <v>102</v>
      </c>
      <c r="C2737" s="218">
        <v>44889</v>
      </c>
      <c r="D2737" s="1">
        <v>28</v>
      </c>
      <c r="E2737" s="1">
        <v>909</v>
      </c>
      <c r="F2737" s="62"/>
    </row>
    <row r="2738" spans="1:6" x14ac:dyDescent="0.35">
      <c r="A2738" s="1">
        <v>52</v>
      </c>
      <c r="B2738" s="1" t="s">
        <v>102</v>
      </c>
      <c r="C2738" s="218">
        <v>44890</v>
      </c>
      <c r="D2738" s="1">
        <v>24</v>
      </c>
      <c r="E2738" s="1">
        <v>729</v>
      </c>
      <c r="F2738" s="62"/>
    </row>
    <row r="2739" spans="1:6" x14ac:dyDescent="0.35">
      <c r="A2739" s="1">
        <v>52</v>
      </c>
      <c r="B2739" s="1" t="s">
        <v>102</v>
      </c>
      <c r="C2739" s="218">
        <v>44891</v>
      </c>
      <c r="D2739" s="1">
        <v>15</v>
      </c>
      <c r="E2739" s="1">
        <v>621</v>
      </c>
      <c r="F2739" s="62"/>
    </row>
    <row r="2740" spans="1:6" x14ac:dyDescent="0.35">
      <c r="A2740" s="1">
        <v>52</v>
      </c>
      <c r="B2740" s="1" t="s">
        <v>102</v>
      </c>
      <c r="C2740" s="218">
        <v>44892</v>
      </c>
      <c r="D2740" s="1">
        <v>17</v>
      </c>
      <c r="E2740" s="1">
        <v>657</v>
      </c>
      <c r="F2740" s="62"/>
    </row>
    <row r="2741" spans="1:6" x14ac:dyDescent="0.35">
      <c r="A2741" s="1">
        <v>52</v>
      </c>
      <c r="B2741" s="1" t="s">
        <v>102</v>
      </c>
      <c r="C2741" s="218">
        <v>44893</v>
      </c>
      <c r="D2741" s="1">
        <v>19</v>
      </c>
      <c r="E2741" s="1">
        <v>693</v>
      </c>
      <c r="F2741" s="62"/>
    </row>
    <row r="2742" spans="1:6" x14ac:dyDescent="0.35">
      <c r="A2742" s="1">
        <v>52</v>
      </c>
      <c r="B2742" s="1" t="s">
        <v>102</v>
      </c>
      <c r="C2742" s="218">
        <v>44894</v>
      </c>
      <c r="D2742" s="1">
        <v>18</v>
      </c>
      <c r="E2742" s="1">
        <v>675</v>
      </c>
      <c r="F2742" s="62"/>
    </row>
    <row r="2743" spans="1:6" x14ac:dyDescent="0.35">
      <c r="A2743" s="1">
        <v>52</v>
      </c>
      <c r="B2743" s="1" t="s">
        <v>102</v>
      </c>
      <c r="C2743" s="218">
        <v>44895</v>
      </c>
      <c r="D2743" s="1">
        <v>17</v>
      </c>
      <c r="E2743" s="1">
        <v>603</v>
      </c>
      <c r="F2743" s="62"/>
    </row>
    <row r="2744" spans="1:6" x14ac:dyDescent="0.35">
      <c r="A2744" s="1">
        <v>52</v>
      </c>
      <c r="B2744" s="1" t="s">
        <v>102</v>
      </c>
      <c r="C2744" s="218">
        <v>44896</v>
      </c>
      <c r="D2744" s="1">
        <v>22</v>
      </c>
      <c r="E2744" s="1">
        <v>612</v>
      </c>
      <c r="F2744" s="62"/>
    </row>
    <row r="2745" spans="1:6" x14ac:dyDescent="0.35">
      <c r="A2745" s="1">
        <v>52</v>
      </c>
      <c r="B2745" s="1" t="s">
        <v>102</v>
      </c>
      <c r="C2745" s="218">
        <v>44897</v>
      </c>
      <c r="D2745" s="1">
        <v>21</v>
      </c>
      <c r="E2745" s="1">
        <v>702</v>
      </c>
      <c r="F2745" s="62"/>
    </row>
    <row r="2746" spans="1:6" x14ac:dyDescent="0.35">
      <c r="A2746" s="1">
        <v>52</v>
      </c>
      <c r="B2746" s="1" t="s">
        <v>102</v>
      </c>
      <c r="C2746" s="218">
        <v>44898</v>
      </c>
      <c r="D2746" s="1">
        <v>14</v>
      </c>
      <c r="E2746" s="1">
        <v>603</v>
      </c>
      <c r="F2746" s="62"/>
    </row>
    <row r="2747" spans="1:6" x14ac:dyDescent="0.35">
      <c r="A2747" s="1">
        <v>52</v>
      </c>
      <c r="B2747" s="1" t="s">
        <v>102</v>
      </c>
      <c r="C2747" s="218">
        <v>44899</v>
      </c>
      <c r="D2747" s="1">
        <v>18</v>
      </c>
      <c r="E2747" s="1">
        <v>594</v>
      </c>
      <c r="F2747" s="62"/>
    </row>
    <row r="2748" spans="1:6" x14ac:dyDescent="0.35">
      <c r="A2748" s="1">
        <v>52</v>
      </c>
      <c r="B2748" s="1" t="s">
        <v>102</v>
      </c>
      <c r="C2748" s="218">
        <v>44900</v>
      </c>
      <c r="D2748" s="1">
        <v>5</v>
      </c>
      <c r="E2748" s="1">
        <v>198</v>
      </c>
      <c r="F2748" s="62"/>
    </row>
    <row r="2749" spans="1:6" x14ac:dyDescent="0.35">
      <c r="A2749" s="1">
        <v>52</v>
      </c>
      <c r="B2749" s="1" t="s">
        <v>102</v>
      </c>
      <c r="C2749" s="218">
        <v>44901</v>
      </c>
      <c r="D2749" s="1">
        <v>17</v>
      </c>
      <c r="E2749" s="1">
        <v>603</v>
      </c>
      <c r="F2749" s="62"/>
    </row>
    <row r="2750" spans="1:6" x14ac:dyDescent="0.35">
      <c r="A2750" s="1">
        <v>52</v>
      </c>
      <c r="B2750" s="1" t="s">
        <v>102</v>
      </c>
      <c r="C2750" s="218">
        <v>44902</v>
      </c>
      <c r="D2750" s="1">
        <v>15</v>
      </c>
      <c r="E2750" s="1">
        <v>621</v>
      </c>
      <c r="F2750" s="62"/>
    </row>
    <row r="2751" spans="1:6" x14ac:dyDescent="0.35">
      <c r="A2751" s="1">
        <v>52</v>
      </c>
      <c r="B2751" s="1" t="s">
        <v>102</v>
      </c>
      <c r="C2751" s="218">
        <v>44903</v>
      </c>
      <c r="D2751" s="1">
        <v>17</v>
      </c>
      <c r="E2751" s="1">
        <v>684</v>
      </c>
      <c r="F2751" s="62"/>
    </row>
    <row r="2752" spans="1:6" x14ac:dyDescent="0.35">
      <c r="A2752" s="1">
        <v>52</v>
      </c>
      <c r="B2752" s="1" t="s">
        <v>102</v>
      </c>
      <c r="C2752" s="218">
        <v>44904</v>
      </c>
      <c r="D2752" s="1">
        <v>21</v>
      </c>
      <c r="E2752" s="1">
        <v>729</v>
      </c>
      <c r="F2752" s="62"/>
    </row>
    <row r="2753" spans="1:6" x14ac:dyDescent="0.35">
      <c r="A2753" s="1">
        <v>52</v>
      </c>
      <c r="B2753" s="1" t="s">
        <v>102</v>
      </c>
      <c r="C2753" s="218">
        <v>44905</v>
      </c>
      <c r="D2753" s="1">
        <v>20</v>
      </c>
      <c r="E2753" s="1">
        <v>684</v>
      </c>
      <c r="F2753" s="62"/>
    </row>
    <row r="2754" spans="1:6" x14ac:dyDescent="0.35">
      <c r="A2754" s="1">
        <v>52</v>
      </c>
      <c r="B2754" s="1" t="s">
        <v>102</v>
      </c>
      <c r="C2754" s="218">
        <v>44906</v>
      </c>
      <c r="D2754" s="1">
        <v>12</v>
      </c>
      <c r="E2754" s="1">
        <v>486</v>
      </c>
      <c r="F2754" s="62"/>
    </row>
    <row r="2755" spans="1:6" x14ac:dyDescent="0.35">
      <c r="A2755" s="1">
        <v>52</v>
      </c>
      <c r="B2755" s="1" t="s">
        <v>102</v>
      </c>
      <c r="C2755" s="218">
        <v>44907</v>
      </c>
      <c r="D2755" s="1">
        <v>18</v>
      </c>
      <c r="E2755" s="1">
        <v>729</v>
      </c>
      <c r="F2755" s="62"/>
    </row>
    <row r="2756" spans="1:6" x14ac:dyDescent="0.35">
      <c r="A2756" s="1">
        <v>52</v>
      </c>
      <c r="B2756" s="1" t="s">
        <v>102</v>
      </c>
      <c r="C2756" s="218">
        <v>44908</v>
      </c>
      <c r="D2756" s="1">
        <v>19</v>
      </c>
      <c r="E2756" s="1">
        <v>720</v>
      </c>
      <c r="F2756" s="62"/>
    </row>
    <row r="2757" spans="1:6" x14ac:dyDescent="0.35">
      <c r="A2757" s="1">
        <v>52</v>
      </c>
      <c r="B2757" s="1" t="s">
        <v>102</v>
      </c>
      <c r="C2757" s="218">
        <v>44909</v>
      </c>
      <c r="D2757" s="1">
        <v>23</v>
      </c>
      <c r="E2757" s="1">
        <v>711</v>
      </c>
      <c r="F2757" s="62"/>
    </row>
    <row r="2758" spans="1:6" x14ac:dyDescent="0.35">
      <c r="A2758" s="1">
        <v>52</v>
      </c>
      <c r="B2758" s="1" t="s">
        <v>102</v>
      </c>
      <c r="C2758" s="218">
        <v>44910</v>
      </c>
      <c r="D2758" s="1">
        <v>18</v>
      </c>
      <c r="E2758" s="1">
        <v>702</v>
      </c>
      <c r="F2758" s="62"/>
    </row>
    <row r="2759" spans="1:6" x14ac:dyDescent="0.35">
      <c r="A2759" s="1">
        <v>52</v>
      </c>
      <c r="B2759" s="1" t="s">
        <v>102</v>
      </c>
      <c r="C2759" s="218">
        <v>44911</v>
      </c>
      <c r="D2759" s="1">
        <v>22</v>
      </c>
      <c r="E2759" s="1">
        <v>693</v>
      </c>
      <c r="F2759" s="62"/>
    </row>
    <row r="2760" spans="1:6" x14ac:dyDescent="0.35">
      <c r="A2760" s="1">
        <v>52</v>
      </c>
      <c r="B2760" s="1" t="s">
        <v>102</v>
      </c>
      <c r="C2760" s="218">
        <v>44912</v>
      </c>
      <c r="D2760" s="1">
        <v>21</v>
      </c>
      <c r="E2760" s="1">
        <v>729</v>
      </c>
      <c r="F2760" s="62"/>
    </row>
    <row r="2761" spans="1:6" x14ac:dyDescent="0.35">
      <c r="A2761" s="1">
        <v>52</v>
      </c>
      <c r="B2761" s="1" t="s">
        <v>102</v>
      </c>
      <c r="C2761" s="218">
        <v>44913</v>
      </c>
      <c r="D2761" s="1">
        <v>22</v>
      </c>
      <c r="E2761" s="1">
        <v>720</v>
      </c>
      <c r="F2761" s="62"/>
    </row>
    <row r="2762" spans="1:6" x14ac:dyDescent="0.35">
      <c r="A2762" s="1">
        <v>52</v>
      </c>
      <c r="B2762" s="1" t="s">
        <v>102</v>
      </c>
      <c r="C2762" s="218">
        <v>44914</v>
      </c>
      <c r="D2762" s="1">
        <v>11</v>
      </c>
      <c r="E2762" s="1">
        <v>468</v>
      </c>
      <c r="F2762" s="62"/>
    </row>
    <row r="2763" spans="1:6" x14ac:dyDescent="0.35">
      <c r="A2763" s="1">
        <v>52</v>
      </c>
      <c r="B2763" s="1" t="s">
        <v>102</v>
      </c>
      <c r="C2763" s="218">
        <v>44915</v>
      </c>
      <c r="D2763" s="1">
        <v>17</v>
      </c>
      <c r="E2763" s="1">
        <v>522</v>
      </c>
      <c r="F2763" s="62"/>
    </row>
    <row r="2764" spans="1:6" x14ac:dyDescent="0.35">
      <c r="A2764" s="1">
        <v>52</v>
      </c>
      <c r="B2764" s="1" t="s">
        <v>102</v>
      </c>
      <c r="C2764" s="218">
        <v>44916</v>
      </c>
      <c r="D2764" s="1">
        <v>14</v>
      </c>
      <c r="E2764" s="1">
        <v>522</v>
      </c>
      <c r="F2764" s="62"/>
    </row>
    <row r="2765" spans="1:6" x14ac:dyDescent="0.35">
      <c r="A2765" s="1">
        <v>52</v>
      </c>
      <c r="B2765" s="1" t="s">
        <v>102</v>
      </c>
      <c r="C2765" s="218">
        <v>44917</v>
      </c>
      <c r="D2765" s="1">
        <v>17</v>
      </c>
      <c r="E2765" s="1">
        <v>603</v>
      </c>
      <c r="F2765" s="62"/>
    </row>
    <row r="2766" spans="1:6" x14ac:dyDescent="0.35">
      <c r="A2766" s="1">
        <v>52</v>
      </c>
      <c r="B2766" s="1" t="s">
        <v>102</v>
      </c>
      <c r="C2766" s="218">
        <v>44918</v>
      </c>
      <c r="D2766" s="1">
        <v>13</v>
      </c>
      <c r="E2766" s="1">
        <v>558</v>
      </c>
      <c r="F2766" s="62"/>
    </row>
    <row r="2767" spans="1:6" x14ac:dyDescent="0.35">
      <c r="A2767" s="1">
        <v>52</v>
      </c>
      <c r="B2767" s="1" t="s">
        <v>102</v>
      </c>
      <c r="C2767" s="218">
        <v>44919</v>
      </c>
      <c r="D2767" s="1">
        <v>17</v>
      </c>
      <c r="E2767" s="1">
        <v>603</v>
      </c>
      <c r="F2767" s="62"/>
    </row>
    <row r="2768" spans="1:6" x14ac:dyDescent="0.35">
      <c r="A2768" s="1">
        <v>52</v>
      </c>
      <c r="B2768" s="1" t="s">
        <v>102</v>
      </c>
      <c r="C2768" s="218">
        <v>44920</v>
      </c>
      <c r="D2768" s="1">
        <v>16</v>
      </c>
      <c r="E2768" s="1">
        <v>585</v>
      </c>
      <c r="F2768" s="62"/>
    </row>
    <row r="2769" spans="1:6" x14ac:dyDescent="0.35">
      <c r="A2769" s="1">
        <v>52</v>
      </c>
      <c r="B2769" s="1" t="s">
        <v>102</v>
      </c>
      <c r="C2769" s="218">
        <v>44921</v>
      </c>
      <c r="D2769" s="1">
        <v>20</v>
      </c>
      <c r="E2769" s="1">
        <v>738</v>
      </c>
      <c r="F2769" s="62"/>
    </row>
    <row r="2770" spans="1:6" x14ac:dyDescent="0.35">
      <c r="A2770" s="1">
        <v>52</v>
      </c>
      <c r="B2770" s="1" t="s">
        <v>102</v>
      </c>
      <c r="C2770" s="218">
        <v>44922</v>
      </c>
      <c r="D2770" s="1">
        <v>18</v>
      </c>
      <c r="E2770" s="1">
        <v>702</v>
      </c>
      <c r="F2770" s="62"/>
    </row>
    <row r="2771" spans="1:6" x14ac:dyDescent="0.35">
      <c r="A2771" s="1">
        <v>52</v>
      </c>
      <c r="B2771" s="1" t="s">
        <v>102</v>
      </c>
      <c r="C2771" s="218">
        <v>44923</v>
      </c>
      <c r="D2771" s="1">
        <v>21</v>
      </c>
      <c r="E2771" s="1">
        <v>675</v>
      </c>
      <c r="F2771" s="62"/>
    </row>
    <row r="2772" spans="1:6" x14ac:dyDescent="0.35">
      <c r="A2772" s="1">
        <v>52</v>
      </c>
      <c r="B2772" s="1" t="s">
        <v>102</v>
      </c>
      <c r="C2772" s="218">
        <v>44924</v>
      </c>
      <c r="D2772" s="1">
        <v>17</v>
      </c>
      <c r="E2772" s="1">
        <v>603</v>
      </c>
      <c r="F2772" s="62"/>
    </row>
    <row r="2773" spans="1:6" x14ac:dyDescent="0.35">
      <c r="A2773" s="1">
        <v>52</v>
      </c>
      <c r="B2773" s="1" t="s">
        <v>102</v>
      </c>
      <c r="C2773" s="218">
        <v>44925</v>
      </c>
      <c r="D2773" s="1">
        <v>21</v>
      </c>
      <c r="E2773" s="1">
        <v>594</v>
      </c>
      <c r="F2773" s="62"/>
    </row>
    <row r="2774" spans="1:6" x14ac:dyDescent="0.35">
      <c r="A2774" s="1">
        <v>52</v>
      </c>
      <c r="B2774" s="1" t="s">
        <v>102</v>
      </c>
      <c r="C2774" s="218">
        <v>44926</v>
      </c>
      <c r="D2774" s="1">
        <v>15</v>
      </c>
      <c r="E2774" s="1">
        <v>621</v>
      </c>
      <c r="F2774" s="62"/>
    </row>
    <row r="2775" spans="1:6" x14ac:dyDescent="0.35">
      <c r="A2775" s="1">
        <v>52</v>
      </c>
      <c r="B2775" s="1" t="s">
        <v>102</v>
      </c>
      <c r="C2775" s="218">
        <v>44927</v>
      </c>
      <c r="D2775" s="1">
        <v>12</v>
      </c>
      <c r="E2775" s="1">
        <v>432</v>
      </c>
      <c r="F2775" s="62"/>
    </row>
    <row r="2776" spans="1:6" x14ac:dyDescent="0.35">
      <c r="A2776" s="1">
        <v>52</v>
      </c>
      <c r="B2776" s="1" t="s">
        <v>102</v>
      </c>
      <c r="C2776" s="218">
        <v>44928</v>
      </c>
      <c r="D2776" s="1">
        <v>6</v>
      </c>
      <c r="E2776" s="1">
        <v>216</v>
      </c>
      <c r="F2776" s="62"/>
    </row>
    <row r="2777" spans="1:6" x14ac:dyDescent="0.35">
      <c r="A2777" s="1">
        <v>52</v>
      </c>
      <c r="B2777" s="1" t="s">
        <v>102</v>
      </c>
      <c r="C2777" s="218">
        <v>44929</v>
      </c>
      <c r="D2777" s="1">
        <v>23</v>
      </c>
      <c r="E2777" s="1">
        <v>819</v>
      </c>
      <c r="F2777" s="62"/>
    </row>
    <row r="2778" spans="1:6" x14ac:dyDescent="0.35">
      <c r="A2778" s="1">
        <v>52</v>
      </c>
      <c r="B2778" s="1" t="s">
        <v>102</v>
      </c>
      <c r="C2778" s="218">
        <v>44930</v>
      </c>
      <c r="D2778" s="1">
        <v>16</v>
      </c>
      <c r="E2778" s="1">
        <v>639</v>
      </c>
      <c r="F2778" s="62"/>
    </row>
    <row r="2779" spans="1:6" x14ac:dyDescent="0.35">
      <c r="A2779" s="1">
        <v>52</v>
      </c>
      <c r="B2779" s="1" t="s">
        <v>102</v>
      </c>
      <c r="C2779" s="218">
        <v>44931</v>
      </c>
      <c r="D2779" s="1">
        <v>17</v>
      </c>
      <c r="E2779" s="1">
        <v>603</v>
      </c>
      <c r="F2779" s="62"/>
    </row>
    <row r="2780" spans="1:6" x14ac:dyDescent="0.35">
      <c r="A2780" s="1">
        <v>52</v>
      </c>
      <c r="B2780" s="1" t="s">
        <v>102</v>
      </c>
      <c r="C2780" s="218">
        <v>44932</v>
      </c>
      <c r="D2780" s="1">
        <v>16</v>
      </c>
      <c r="E2780" s="1">
        <v>558</v>
      </c>
      <c r="F2780" s="62"/>
    </row>
    <row r="2781" spans="1:6" x14ac:dyDescent="0.35">
      <c r="A2781" s="1">
        <v>52</v>
      </c>
      <c r="B2781" s="1" t="s">
        <v>102</v>
      </c>
      <c r="C2781" s="218">
        <v>44933</v>
      </c>
      <c r="D2781" s="1">
        <v>18</v>
      </c>
      <c r="E2781" s="1">
        <v>621</v>
      </c>
      <c r="F2781" s="62"/>
    </row>
    <row r="2782" spans="1:6" x14ac:dyDescent="0.35">
      <c r="A2782" s="1">
        <v>52</v>
      </c>
      <c r="B2782" s="1" t="s">
        <v>102</v>
      </c>
      <c r="C2782" s="218">
        <v>44934</v>
      </c>
      <c r="D2782" s="1">
        <v>17</v>
      </c>
      <c r="E2782" s="1">
        <v>603</v>
      </c>
      <c r="F2782" s="62"/>
    </row>
    <row r="2783" spans="1:6" x14ac:dyDescent="0.35">
      <c r="A2783" s="1">
        <v>52</v>
      </c>
      <c r="B2783" s="1" t="s">
        <v>102</v>
      </c>
      <c r="C2783" s="218">
        <v>44935</v>
      </c>
      <c r="D2783" s="1">
        <v>17</v>
      </c>
      <c r="E2783" s="1">
        <v>549</v>
      </c>
      <c r="F2783" s="62"/>
    </row>
    <row r="2784" spans="1:6" x14ac:dyDescent="0.35">
      <c r="A2784" s="1">
        <v>52</v>
      </c>
      <c r="B2784" s="1" t="s">
        <v>102</v>
      </c>
      <c r="C2784" s="218">
        <v>44936</v>
      </c>
      <c r="D2784" s="1">
        <v>17</v>
      </c>
      <c r="E2784" s="1">
        <v>630</v>
      </c>
      <c r="F2784" s="62"/>
    </row>
    <row r="2785" spans="1:6" x14ac:dyDescent="0.35">
      <c r="A2785" s="1">
        <v>52</v>
      </c>
      <c r="B2785" s="1" t="s">
        <v>102</v>
      </c>
      <c r="C2785" s="218">
        <v>44937</v>
      </c>
      <c r="D2785" s="1">
        <v>17</v>
      </c>
      <c r="E2785" s="1">
        <v>630</v>
      </c>
      <c r="F2785" s="62"/>
    </row>
    <row r="2786" spans="1:6" x14ac:dyDescent="0.35">
      <c r="A2786" s="1">
        <v>52</v>
      </c>
      <c r="B2786" s="1" t="s">
        <v>102</v>
      </c>
      <c r="C2786" s="218">
        <v>44938</v>
      </c>
      <c r="D2786" s="1">
        <v>24</v>
      </c>
      <c r="E2786" s="1">
        <v>810</v>
      </c>
      <c r="F2786" s="62"/>
    </row>
    <row r="2787" spans="1:6" x14ac:dyDescent="0.35">
      <c r="A2787" s="1">
        <v>52</v>
      </c>
      <c r="B2787" s="1" t="s">
        <v>102</v>
      </c>
      <c r="C2787" s="218">
        <v>44939</v>
      </c>
      <c r="D2787" s="1">
        <v>21</v>
      </c>
      <c r="E2787" s="1">
        <v>756</v>
      </c>
      <c r="F2787" s="62"/>
    </row>
    <row r="2788" spans="1:6" x14ac:dyDescent="0.35">
      <c r="A2788" s="1">
        <v>52</v>
      </c>
      <c r="B2788" s="1" t="s">
        <v>102</v>
      </c>
      <c r="C2788" s="218">
        <v>44940</v>
      </c>
      <c r="D2788" s="1">
        <v>21</v>
      </c>
      <c r="E2788" s="1">
        <v>810</v>
      </c>
      <c r="F2788" s="62"/>
    </row>
    <row r="2789" spans="1:6" x14ac:dyDescent="0.35">
      <c r="A2789" s="1">
        <v>52</v>
      </c>
      <c r="B2789" s="1" t="s">
        <v>102</v>
      </c>
      <c r="C2789" s="218">
        <v>44941</v>
      </c>
      <c r="D2789" s="1">
        <v>25</v>
      </c>
      <c r="E2789" s="1">
        <v>801</v>
      </c>
      <c r="F2789" s="62"/>
    </row>
    <row r="2790" spans="1:6" x14ac:dyDescent="0.35">
      <c r="A2790" s="1">
        <v>52</v>
      </c>
      <c r="B2790" s="1" t="s">
        <v>102</v>
      </c>
      <c r="C2790" s="218">
        <v>44942</v>
      </c>
      <c r="D2790" s="1">
        <v>20</v>
      </c>
      <c r="E2790" s="1">
        <v>684</v>
      </c>
      <c r="F2790" s="62"/>
    </row>
    <row r="2791" spans="1:6" x14ac:dyDescent="0.35">
      <c r="A2791" s="1">
        <v>52</v>
      </c>
      <c r="B2791" s="1" t="s">
        <v>102</v>
      </c>
      <c r="C2791" s="218">
        <v>44943</v>
      </c>
      <c r="D2791" s="1">
        <v>21</v>
      </c>
      <c r="E2791" s="1">
        <v>810</v>
      </c>
      <c r="F2791" s="62"/>
    </row>
    <row r="2792" spans="1:6" x14ac:dyDescent="0.35">
      <c r="A2792" s="1">
        <v>52</v>
      </c>
      <c r="B2792" s="1" t="s">
        <v>102</v>
      </c>
      <c r="C2792" s="218">
        <v>44944</v>
      </c>
      <c r="D2792" s="1">
        <v>20</v>
      </c>
      <c r="E2792" s="1">
        <v>684</v>
      </c>
      <c r="F2792" s="62"/>
    </row>
    <row r="2793" spans="1:6" x14ac:dyDescent="0.35">
      <c r="A2793" s="1">
        <v>52</v>
      </c>
      <c r="B2793" s="1" t="s">
        <v>102</v>
      </c>
      <c r="C2793" s="218">
        <v>44945</v>
      </c>
      <c r="D2793" s="1">
        <v>25</v>
      </c>
      <c r="E2793" s="1">
        <v>882</v>
      </c>
      <c r="F2793" s="62"/>
    </row>
    <row r="2794" spans="1:6" x14ac:dyDescent="0.35">
      <c r="A2794" s="1">
        <v>52</v>
      </c>
      <c r="B2794" s="1" t="s">
        <v>102</v>
      </c>
      <c r="C2794" s="218">
        <v>44946</v>
      </c>
      <c r="D2794" s="1">
        <v>16</v>
      </c>
      <c r="E2794" s="1">
        <v>504</v>
      </c>
      <c r="F2794" s="62"/>
    </row>
    <row r="2795" spans="1:6" x14ac:dyDescent="0.35">
      <c r="A2795" s="1">
        <v>52</v>
      </c>
      <c r="B2795" s="1" t="s">
        <v>102</v>
      </c>
      <c r="C2795" s="218">
        <v>44947</v>
      </c>
      <c r="D2795" s="1">
        <v>17</v>
      </c>
      <c r="E2795" s="1">
        <v>738</v>
      </c>
      <c r="F2795" s="62"/>
    </row>
    <row r="2796" spans="1:6" x14ac:dyDescent="0.35">
      <c r="A2796" s="1">
        <v>52</v>
      </c>
      <c r="B2796" s="1" t="s">
        <v>102</v>
      </c>
      <c r="C2796" s="218">
        <v>44948</v>
      </c>
      <c r="D2796" s="1">
        <v>15</v>
      </c>
      <c r="E2796" s="1">
        <v>513</v>
      </c>
      <c r="F2796" s="62"/>
    </row>
    <row r="2797" spans="1:6" x14ac:dyDescent="0.35">
      <c r="A2797" s="1">
        <v>52</v>
      </c>
      <c r="B2797" s="1" t="s">
        <v>102</v>
      </c>
      <c r="C2797" s="218">
        <v>44949</v>
      </c>
      <c r="D2797" s="1">
        <v>13</v>
      </c>
      <c r="E2797" s="1">
        <v>450</v>
      </c>
      <c r="F2797" s="62"/>
    </row>
    <row r="2798" spans="1:6" x14ac:dyDescent="0.35">
      <c r="A2798" s="1">
        <v>52</v>
      </c>
      <c r="B2798" s="1" t="s">
        <v>102</v>
      </c>
      <c r="C2798" s="218">
        <v>44950</v>
      </c>
      <c r="D2798" s="1">
        <v>13</v>
      </c>
      <c r="E2798" s="1">
        <v>504</v>
      </c>
      <c r="F2798" s="62"/>
    </row>
    <row r="2799" spans="1:6" x14ac:dyDescent="0.35">
      <c r="A2799" s="1">
        <v>52</v>
      </c>
      <c r="B2799" s="1" t="s">
        <v>102</v>
      </c>
      <c r="C2799" s="218">
        <v>44951</v>
      </c>
      <c r="D2799" s="1">
        <v>13</v>
      </c>
      <c r="E2799" s="1">
        <v>504</v>
      </c>
      <c r="F2799" s="62"/>
    </row>
    <row r="2800" spans="1:6" x14ac:dyDescent="0.35">
      <c r="A2800" s="1">
        <v>52</v>
      </c>
      <c r="B2800" s="1" t="s">
        <v>102</v>
      </c>
      <c r="C2800" s="218">
        <v>44952</v>
      </c>
      <c r="D2800" s="1">
        <v>16</v>
      </c>
      <c r="E2800" s="1">
        <v>639</v>
      </c>
      <c r="F2800" s="62"/>
    </row>
    <row r="2801" spans="1:6" x14ac:dyDescent="0.35">
      <c r="A2801" s="1">
        <v>52</v>
      </c>
      <c r="B2801" s="1" t="s">
        <v>102</v>
      </c>
      <c r="C2801" s="218">
        <v>44953</v>
      </c>
      <c r="D2801" s="1">
        <v>18</v>
      </c>
      <c r="E2801" s="1">
        <v>729</v>
      </c>
      <c r="F2801" s="62"/>
    </row>
    <row r="2802" spans="1:6" x14ac:dyDescent="0.35">
      <c r="A2802" s="1">
        <v>52</v>
      </c>
      <c r="B2802" s="1" t="s">
        <v>102</v>
      </c>
      <c r="C2802" s="218">
        <v>44954</v>
      </c>
      <c r="D2802" s="1">
        <v>18</v>
      </c>
      <c r="E2802" s="1">
        <v>729</v>
      </c>
      <c r="F2802" s="62"/>
    </row>
    <row r="2803" spans="1:6" x14ac:dyDescent="0.35">
      <c r="A2803" s="1">
        <v>52</v>
      </c>
      <c r="B2803" s="1" t="s">
        <v>102</v>
      </c>
      <c r="C2803" s="218">
        <v>44955</v>
      </c>
      <c r="D2803" s="1">
        <v>19</v>
      </c>
      <c r="E2803" s="1">
        <v>720</v>
      </c>
      <c r="F2803" s="62"/>
    </row>
    <row r="2804" spans="1:6" x14ac:dyDescent="0.35">
      <c r="A2804" s="1">
        <v>52</v>
      </c>
      <c r="B2804" s="1" t="s">
        <v>102</v>
      </c>
      <c r="C2804" s="218">
        <v>44956</v>
      </c>
      <c r="D2804" s="1">
        <v>20</v>
      </c>
      <c r="E2804" s="1">
        <v>738</v>
      </c>
      <c r="F2804" s="62"/>
    </row>
    <row r="2805" spans="1:6" x14ac:dyDescent="0.35">
      <c r="A2805" s="1">
        <v>60</v>
      </c>
      <c r="B2805" s="1" t="s">
        <v>103</v>
      </c>
      <c r="C2805" s="218">
        <v>44880</v>
      </c>
      <c r="D2805" s="1">
        <v>13</v>
      </c>
      <c r="E2805" s="1">
        <v>423</v>
      </c>
      <c r="F2805" s="62"/>
    </row>
    <row r="2806" spans="1:6" x14ac:dyDescent="0.35">
      <c r="A2806" s="1">
        <v>60</v>
      </c>
      <c r="B2806" s="1" t="s">
        <v>103</v>
      </c>
      <c r="C2806" s="218">
        <v>44881</v>
      </c>
      <c r="D2806" s="1">
        <v>15</v>
      </c>
      <c r="E2806" s="1">
        <v>324</v>
      </c>
      <c r="F2806" s="62"/>
    </row>
    <row r="2807" spans="1:6" x14ac:dyDescent="0.35">
      <c r="A2807" s="1">
        <v>60</v>
      </c>
      <c r="B2807" s="1" t="s">
        <v>103</v>
      </c>
      <c r="C2807" s="218">
        <v>44882</v>
      </c>
      <c r="D2807" s="1">
        <v>12</v>
      </c>
      <c r="E2807" s="1">
        <v>297</v>
      </c>
      <c r="F2807" s="62"/>
    </row>
    <row r="2808" spans="1:6" x14ac:dyDescent="0.35">
      <c r="A2808" s="1">
        <v>60</v>
      </c>
      <c r="B2808" s="1" t="s">
        <v>103</v>
      </c>
      <c r="C2808" s="218">
        <v>44886</v>
      </c>
      <c r="D2808" s="1">
        <v>6</v>
      </c>
      <c r="E2808" s="1">
        <v>189</v>
      </c>
      <c r="F2808" s="62"/>
    </row>
    <row r="2809" spans="1:6" x14ac:dyDescent="0.35">
      <c r="A2809" s="1">
        <v>60</v>
      </c>
      <c r="B2809" s="1" t="s">
        <v>103</v>
      </c>
      <c r="C2809" s="218">
        <v>44887</v>
      </c>
      <c r="D2809" s="1">
        <v>9</v>
      </c>
      <c r="E2809" s="1">
        <v>297</v>
      </c>
      <c r="F2809" s="62"/>
    </row>
    <row r="2810" spans="1:6" x14ac:dyDescent="0.35">
      <c r="A2810" s="1">
        <v>60</v>
      </c>
      <c r="B2810" s="1" t="s">
        <v>103</v>
      </c>
      <c r="C2810" s="218">
        <v>44888</v>
      </c>
      <c r="D2810" s="1">
        <v>9</v>
      </c>
      <c r="E2810" s="1">
        <v>324</v>
      </c>
      <c r="F2810" s="62"/>
    </row>
    <row r="2811" spans="1:6" x14ac:dyDescent="0.35">
      <c r="A2811" s="1">
        <v>60</v>
      </c>
      <c r="B2811" s="1" t="s">
        <v>103</v>
      </c>
      <c r="C2811" s="218">
        <v>44889</v>
      </c>
      <c r="D2811" s="1">
        <v>44</v>
      </c>
      <c r="E2811" s="1">
        <v>1494</v>
      </c>
      <c r="F2811" s="62"/>
    </row>
    <row r="2812" spans="1:6" x14ac:dyDescent="0.35">
      <c r="A2812" s="1">
        <v>60</v>
      </c>
      <c r="B2812" s="1" t="s">
        <v>103</v>
      </c>
      <c r="C2812" s="218">
        <v>44890</v>
      </c>
      <c r="D2812" s="1">
        <v>24</v>
      </c>
      <c r="E2812" s="1">
        <v>810</v>
      </c>
      <c r="F2812" s="62"/>
    </row>
    <row r="2813" spans="1:6" x14ac:dyDescent="0.35">
      <c r="A2813" s="1">
        <v>60</v>
      </c>
      <c r="B2813" s="1" t="s">
        <v>103</v>
      </c>
      <c r="C2813" s="218">
        <v>44891</v>
      </c>
      <c r="D2813" s="1">
        <v>20</v>
      </c>
      <c r="E2813" s="1">
        <v>819</v>
      </c>
      <c r="F2813" s="62"/>
    </row>
    <row r="2814" spans="1:6" x14ac:dyDescent="0.35">
      <c r="A2814" s="1">
        <v>60</v>
      </c>
      <c r="B2814" s="1" t="s">
        <v>103</v>
      </c>
      <c r="C2814" s="218">
        <v>44892</v>
      </c>
      <c r="D2814" s="1">
        <v>25</v>
      </c>
      <c r="E2814" s="1">
        <v>828</v>
      </c>
      <c r="F2814" s="62"/>
    </row>
    <row r="2815" spans="1:6" x14ac:dyDescent="0.35">
      <c r="A2815" s="1">
        <v>60</v>
      </c>
      <c r="B2815" s="1" t="s">
        <v>103</v>
      </c>
      <c r="C2815" s="218">
        <v>44893</v>
      </c>
      <c r="D2815" s="1">
        <v>25</v>
      </c>
      <c r="E2815" s="1">
        <v>1017</v>
      </c>
      <c r="F2815" s="62"/>
    </row>
    <row r="2816" spans="1:6" x14ac:dyDescent="0.35">
      <c r="A2816" s="1">
        <v>60</v>
      </c>
      <c r="B2816" s="1" t="s">
        <v>103</v>
      </c>
      <c r="C2816" s="218">
        <v>44894</v>
      </c>
      <c r="D2816" s="1">
        <v>26</v>
      </c>
      <c r="E2816" s="1">
        <v>1035</v>
      </c>
      <c r="F2816" s="62"/>
    </row>
    <row r="2817" spans="1:6" x14ac:dyDescent="0.35">
      <c r="A2817" s="1">
        <v>60</v>
      </c>
      <c r="B2817" s="1" t="s">
        <v>103</v>
      </c>
      <c r="C2817" s="218">
        <v>44895</v>
      </c>
      <c r="D2817" s="1">
        <v>26</v>
      </c>
      <c r="E2817" s="1">
        <v>927</v>
      </c>
      <c r="F2817" s="62"/>
    </row>
    <row r="2818" spans="1:6" x14ac:dyDescent="0.35">
      <c r="A2818" s="1">
        <v>60</v>
      </c>
      <c r="B2818" s="1" t="s">
        <v>103</v>
      </c>
      <c r="C2818" s="218">
        <v>44896</v>
      </c>
      <c r="D2818" s="1">
        <v>17</v>
      </c>
      <c r="E2818" s="1">
        <v>630</v>
      </c>
      <c r="F2818" s="62"/>
    </row>
    <row r="2819" spans="1:6" x14ac:dyDescent="0.35">
      <c r="A2819" s="1">
        <v>60</v>
      </c>
      <c r="B2819" s="1" t="s">
        <v>103</v>
      </c>
      <c r="C2819" s="218">
        <v>44897</v>
      </c>
      <c r="D2819" s="1">
        <v>9</v>
      </c>
      <c r="E2819" s="1">
        <v>351</v>
      </c>
      <c r="F2819" s="62"/>
    </row>
    <row r="2820" spans="1:6" x14ac:dyDescent="0.35">
      <c r="A2820" s="1">
        <v>60</v>
      </c>
      <c r="B2820" s="1" t="s">
        <v>103</v>
      </c>
      <c r="C2820" s="218">
        <v>44899</v>
      </c>
      <c r="D2820" s="1">
        <v>12</v>
      </c>
      <c r="E2820" s="1">
        <v>378</v>
      </c>
      <c r="F2820" s="62"/>
    </row>
    <row r="2821" spans="1:6" x14ac:dyDescent="0.35">
      <c r="A2821" s="1">
        <v>60</v>
      </c>
      <c r="B2821" s="1" t="s">
        <v>103</v>
      </c>
      <c r="C2821" s="218">
        <v>44900</v>
      </c>
      <c r="D2821" s="1">
        <v>12</v>
      </c>
      <c r="E2821" s="1">
        <v>297</v>
      </c>
      <c r="F2821" s="62"/>
    </row>
    <row r="2822" spans="1:6" x14ac:dyDescent="0.35">
      <c r="A2822" s="1">
        <v>60</v>
      </c>
      <c r="B2822" s="1" t="s">
        <v>103</v>
      </c>
      <c r="C2822" s="218">
        <v>44902</v>
      </c>
      <c r="D2822" s="1">
        <v>2</v>
      </c>
      <c r="E2822" s="1">
        <v>90</v>
      </c>
      <c r="F2822" s="62"/>
    </row>
    <row r="2823" spans="1:6" x14ac:dyDescent="0.35">
      <c r="A2823" s="1">
        <v>60</v>
      </c>
      <c r="B2823" s="1" t="s">
        <v>103</v>
      </c>
      <c r="C2823" s="218">
        <v>44903</v>
      </c>
      <c r="D2823" s="1">
        <v>7</v>
      </c>
      <c r="E2823" s="1">
        <v>261</v>
      </c>
      <c r="F2823" s="62"/>
    </row>
    <row r="2824" spans="1:6" x14ac:dyDescent="0.35">
      <c r="A2824" s="1">
        <v>60</v>
      </c>
      <c r="B2824" s="1" t="s">
        <v>103</v>
      </c>
      <c r="C2824" s="218">
        <v>44904</v>
      </c>
      <c r="D2824" s="1">
        <v>13</v>
      </c>
      <c r="E2824" s="1">
        <v>450</v>
      </c>
      <c r="F2824" s="62"/>
    </row>
    <row r="2825" spans="1:6" x14ac:dyDescent="0.35">
      <c r="A2825" s="1">
        <v>60</v>
      </c>
      <c r="B2825" s="1" t="s">
        <v>103</v>
      </c>
      <c r="C2825" s="218">
        <v>44905</v>
      </c>
      <c r="D2825" s="1">
        <v>15</v>
      </c>
      <c r="E2825" s="1">
        <v>432</v>
      </c>
      <c r="F2825" s="62"/>
    </row>
    <row r="2826" spans="1:6" x14ac:dyDescent="0.35">
      <c r="A2826" s="1">
        <v>60</v>
      </c>
      <c r="B2826" s="1" t="s">
        <v>103</v>
      </c>
      <c r="C2826" s="218">
        <v>44906</v>
      </c>
      <c r="D2826" s="1">
        <v>8</v>
      </c>
      <c r="E2826" s="1">
        <v>252</v>
      </c>
      <c r="F2826" s="62"/>
    </row>
    <row r="2827" spans="1:6" x14ac:dyDescent="0.35">
      <c r="A2827" s="1">
        <v>60</v>
      </c>
      <c r="B2827" s="1" t="s">
        <v>103</v>
      </c>
      <c r="C2827" s="218">
        <v>44907</v>
      </c>
      <c r="D2827" s="1">
        <v>17</v>
      </c>
      <c r="E2827" s="1">
        <v>603</v>
      </c>
      <c r="F2827" s="62"/>
    </row>
    <row r="2828" spans="1:6" x14ac:dyDescent="0.35">
      <c r="A2828" s="1">
        <v>60</v>
      </c>
      <c r="B2828" s="1" t="s">
        <v>103</v>
      </c>
      <c r="C2828" s="218">
        <v>44908</v>
      </c>
      <c r="D2828" s="1">
        <v>17</v>
      </c>
      <c r="E2828" s="1">
        <v>603</v>
      </c>
      <c r="F2828" s="62"/>
    </row>
    <row r="2829" spans="1:6" x14ac:dyDescent="0.35">
      <c r="A2829" s="1">
        <v>60</v>
      </c>
      <c r="B2829" s="1" t="s">
        <v>103</v>
      </c>
      <c r="C2829" s="218">
        <v>44909</v>
      </c>
      <c r="D2829" s="1">
        <v>17</v>
      </c>
      <c r="E2829" s="1">
        <v>603</v>
      </c>
      <c r="F2829" s="62"/>
    </row>
    <row r="2830" spans="1:6" x14ac:dyDescent="0.35">
      <c r="A2830" s="1">
        <v>60</v>
      </c>
      <c r="B2830" s="1" t="s">
        <v>103</v>
      </c>
      <c r="C2830" s="218">
        <v>44910</v>
      </c>
      <c r="D2830" s="1">
        <v>15</v>
      </c>
      <c r="E2830" s="1">
        <v>513</v>
      </c>
      <c r="F2830" s="62"/>
    </row>
    <row r="2831" spans="1:6" x14ac:dyDescent="0.35">
      <c r="A2831" s="1">
        <v>60</v>
      </c>
      <c r="B2831" s="1" t="s">
        <v>103</v>
      </c>
      <c r="C2831" s="218">
        <v>44911</v>
      </c>
      <c r="D2831" s="1">
        <v>11</v>
      </c>
      <c r="E2831" s="1">
        <v>306</v>
      </c>
      <c r="F2831" s="62"/>
    </row>
    <row r="2832" spans="1:6" x14ac:dyDescent="0.35">
      <c r="A2832" s="1">
        <v>60</v>
      </c>
      <c r="B2832" s="1" t="s">
        <v>103</v>
      </c>
      <c r="C2832" s="218">
        <v>44912</v>
      </c>
      <c r="D2832" s="1">
        <v>14</v>
      </c>
      <c r="E2832" s="1">
        <v>414</v>
      </c>
      <c r="F2832" s="62"/>
    </row>
    <row r="2833" spans="1:6" x14ac:dyDescent="0.35">
      <c r="A2833" s="1">
        <v>60</v>
      </c>
      <c r="B2833" s="1" t="s">
        <v>103</v>
      </c>
      <c r="C2833" s="218">
        <v>44913</v>
      </c>
      <c r="D2833" s="1">
        <v>12</v>
      </c>
      <c r="E2833" s="1">
        <v>459</v>
      </c>
      <c r="F2833" s="62"/>
    </row>
    <row r="2834" spans="1:6" x14ac:dyDescent="0.35">
      <c r="A2834" s="1">
        <v>60</v>
      </c>
      <c r="B2834" s="1" t="s">
        <v>103</v>
      </c>
      <c r="C2834" s="218">
        <v>44914</v>
      </c>
      <c r="D2834" s="1">
        <v>1</v>
      </c>
      <c r="E2834" s="1">
        <v>45</v>
      </c>
      <c r="F2834" s="62"/>
    </row>
    <row r="2835" spans="1:6" x14ac:dyDescent="0.35">
      <c r="A2835" s="1">
        <v>60</v>
      </c>
      <c r="B2835" s="1" t="s">
        <v>103</v>
      </c>
      <c r="C2835" s="218">
        <v>44915</v>
      </c>
      <c r="D2835" s="1">
        <v>24</v>
      </c>
      <c r="E2835" s="1">
        <v>810</v>
      </c>
      <c r="F2835" s="62"/>
    </row>
    <row r="2836" spans="1:6" x14ac:dyDescent="0.35">
      <c r="A2836" s="1">
        <v>60</v>
      </c>
      <c r="B2836" s="1" t="s">
        <v>103</v>
      </c>
      <c r="C2836" s="218">
        <v>44916</v>
      </c>
      <c r="D2836" s="1">
        <v>11</v>
      </c>
      <c r="E2836" s="1">
        <v>414</v>
      </c>
      <c r="F2836" s="62"/>
    </row>
    <row r="2837" spans="1:6" x14ac:dyDescent="0.35">
      <c r="A2837" s="1">
        <v>60</v>
      </c>
      <c r="B2837" s="1" t="s">
        <v>103</v>
      </c>
      <c r="C2837" s="218">
        <v>44917</v>
      </c>
      <c r="D2837" s="1">
        <v>15</v>
      </c>
      <c r="E2837" s="1">
        <v>540</v>
      </c>
      <c r="F2837" s="62"/>
    </row>
    <row r="2838" spans="1:6" x14ac:dyDescent="0.35">
      <c r="A2838" s="1">
        <v>60</v>
      </c>
      <c r="B2838" s="1" t="s">
        <v>103</v>
      </c>
      <c r="C2838" s="218">
        <v>44918</v>
      </c>
      <c r="D2838" s="1">
        <v>11</v>
      </c>
      <c r="E2838" s="1">
        <v>414</v>
      </c>
      <c r="F2838" s="62"/>
    </row>
    <row r="2839" spans="1:6" x14ac:dyDescent="0.35">
      <c r="A2839" s="1">
        <v>60</v>
      </c>
      <c r="B2839" s="1" t="s">
        <v>103</v>
      </c>
      <c r="C2839" s="218">
        <v>44919</v>
      </c>
      <c r="D2839" s="1">
        <v>25</v>
      </c>
      <c r="E2839" s="1">
        <v>828</v>
      </c>
      <c r="F2839" s="62"/>
    </row>
    <row r="2840" spans="1:6" x14ac:dyDescent="0.35">
      <c r="A2840" s="1">
        <v>60</v>
      </c>
      <c r="B2840" s="1" t="s">
        <v>103</v>
      </c>
      <c r="C2840" s="218">
        <v>44920</v>
      </c>
      <c r="D2840" s="1">
        <v>16</v>
      </c>
      <c r="E2840" s="1">
        <v>531</v>
      </c>
      <c r="F2840" s="62"/>
    </row>
    <row r="2841" spans="1:6" x14ac:dyDescent="0.35">
      <c r="A2841" s="1">
        <v>60</v>
      </c>
      <c r="B2841" s="1" t="s">
        <v>103</v>
      </c>
      <c r="C2841" s="218">
        <v>44921</v>
      </c>
      <c r="D2841" s="1">
        <v>17</v>
      </c>
      <c r="E2841" s="1">
        <v>549</v>
      </c>
      <c r="F2841" s="62"/>
    </row>
    <row r="2842" spans="1:6" x14ac:dyDescent="0.35">
      <c r="A2842" s="1">
        <v>60</v>
      </c>
      <c r="B2842" s="1" t="s">
        <v>103</v>
      </c>
      <c r="C2842" s="218">
        <v>44922</v>
      </c>
      <c r="D2842" s="1">
        <v>20</v>
      </c>
      <c r="E2842" s="1">
        <v>630</v>
      </c>
      <c r="F2842" s="62"/>
    </row>
    <row r="2843" spans="1:6" x14ac:dyDescent="0.35">
      <c r="A2843" s="1">
        <v>60</v>
      </c>
      <c r="B2843" s="1" t="s">
        <v>103</v>
      </c>
      <c r="C2843" s="218">
        <v>44923</v>
      </c>
      <c r="D2843" s="1">
        <v>17</v>
      </c>
      <c r="E2843" s="1">
        <v>495</v>
      </c>
      <c r="F2843" s="62"/>
    </row>
    <row r="2844" spans="1:6" x14ac:dyDescent="0.35">
      <c r="A2844" s="1">
        <v>60</v>
      </c>
      <c r="B2844" s="1" t="s">
        <v>103</v>
      </c>
      <c r="C2844" s="218">
        <v>44924</v>
      </c>
      <c r="D2844" s="1">
        <v>18</v>
      </c>
      <c r="E2844" s="1">
        <v>540</v>
      </c>
      <c r="F2844" s="62"/>
    </row>
    <row r="2845" spans="1:6" x14ac:dyDescent="0.35">
      <c r="A2845" s="1">
        <v>60</v>
      </c>
      <c r="B2845" s="1" t="s">
        <v>103</v>
      </c>
      <c r="C2845" s="218">
        <v>44925</v>
      </c>
      <c r="D2845" s="1">
        <v>13</v>
      </c>
      <c r="E2845" s="1">
        <v>504</v>
      </c>
      <c r="F2845" s="62"/>
    </row>
    <row r="2846" spans="1:6" x14ac:dyDescent="0.35">
      <c r="A2846" s="1">
        <v>60</v>
      </c>
      <c r="B2846" s="1" t="s">
        <v>103</v>
      </c>
      <c r="C2846" s="218">
        <v>44926</v>
      </c>
      <c r="D2846" s="1">
        <v>10</v>
      </c>
      <c r="E2846" s="1">
        <v>315</v>
      </c>
      <c r="F2846" s="62"/>
    </row>
    <row r="2847" spans="1:6" x14ac:dyDescent="0.35">
      <c r="A2847" s="1">
        <v>60</v>
      </c>
      <c r="B2847" s="1" t="s">
        <v>103</v>
      </c>
      <c r="C2847" s="218">
        <v>44927</v>
      </c>
      <c r="D2847" s="1">
        <v>1</v>
      </c>
      <c r="E2847" s="1">
        <v>45</v>
      </c>
      <c r="F2847" s="62"/>
    </row>
    <row r="2848" spans="1:6" x14ac:dyDescent="0.35">
      <c r="A2848" s="1">
        <v>60</v>
      </c>
      <c r="B2848" s="1" t="s">
        <v>103</v>
      </c>
      <c r="C2848" s="218">
        <v>44928</v>
      </c>
      <c r="D2848" s="1">
        <v>8</v>
      </c>
      <c r="E2848" s="1">
        <v>225</v>
      </c>
      <c r="F2848" s="62"/>
    </row>
    <row r="2849" spans="1:6" x14ac:dyDescent="0.35">
      <c r="A2849" s="1">
        <v>60</v>
      </c>
      <c r="B2849" s="1" t="s">
        <v>103</v>
      </c>
      <c r="C2849" s="218">
        <v>44929</v>
      </c>
      <c r="D2849" s="1">
        <v>27</v>
      </c>
      <c r="E2849" s="1">
        <v>810</v>
      </c>
      <c r="F2849" s="62"/>
    </row>
    <row r="2850" spans="1:6" x14ac:dyDescent="0.35">
      <c r="A2850" s="1">
        <v>60</v>
      </c>
      <c r="B2850" s="1" t="s">
        <v>103</v>
      </c>
      <c r="C2850" s="218">
        <v>44930</v>
      </c>
      <c r="D2850" s="1">
        <v>2</v>
      </c>
      <c r="E2850" s="1">
        <v>90</v>
      </c>
      <c r="F2850" s="62"/>
    </row>
    <row r="2851" spans="1:6" x14ac:dyDescent="0.35">
      <c r="A2851" s="1">
        <v>60</v>
      </c>
      <c r="B2851" s="1" t="s">
        <v>103</v>
      </c>
      <c r="C2851" s="218">
        <v>44931</v>
      </c>
      <c r="D2851" s="1">
        <v>14</v>
      </c>
      <c r="E2851" s="1">
        <v>468</v>
      </c>
      <c r="F2851" s="62"/>
    </row>
    <row r="2852" spans="1:6" x14ac:dyDescent="0.35">
      <c r="A2852" s="1">
        <v>60</v>
      </c>
      <c r="B2852" s="1" t="s">
        <v>103</v>
      </c>
      <c r="C2852" s="218">
        <v>44932</v>
      </c>
      <c r="D2852" s="1">
        <v>13</v>
      </c>
      <c r="E2852" s="1">
        <v>504</v>
      </c>
      <c r="F2852" s="62"/>
    </row>
    <row r="2853" spans="1:6" x14ac:dyDescent="0.35">
      <c r="A2853" s="1">
        <v>60</v>
      </c>
      <c r="B2853" s="1" t="s">
        <v>103</v>
      </c>
      <c r="C2853" s="218">
        <v>44933</v>
      </c>
      <c r="D2853" s="1">
        <v>14</v>
      </c>
      <c r="E2853" s="1">
        <v>522</v>
      </c>
      <c r="F2853" s="62"/>
    </row>
    <row r="2854" spans="1:6" x14ac:dyDescent="0.35">
      <c r="A2854" s="1">
        <v>60</v>
      </c>
      <c r="B2854" s="1" t="s">
        <v>103</v>
      </c>
      <c r="C2854" s="218">
        <v>44934</v>
      </c>
      <c r="D2854" s="1">
        <v>14</v>
      </c>
      <c r="E2854" s="1">
        <v>522</v>
      </c>
      <c r="F2854" s="62"/>
    </row>
    <row r="2855" spans="1:6" x14ac:dyDescent="0.35">
      <c r="A2855" s="1">
        <v>60</v>
      </c>
      <c r="B2855" s="1" t="s">
        <v>103</v>
      </c>
      <c r="C2855" s="218">
        <v>44935</v>
      </c>
      <c r="D2855" s="1">
        <v>5</v>
      </c>
      <c r="E2855" s="1">
        <v>198</v>
      </c>
      <c r="F2855" s="62"/>
    </row>
    <row r="2856" spans="1:6" x14ac:dyDescent="0.35">
      <c r="A2856" s="1">
        <v>60</v>
      </c>
      <c r="B2856" s="1" t="s">
        <v>103</v>
      </c>
      <c r="C2856" s="218">
        <v>44936</v>
      </c>
      <c r="D2856" s="1">
        <v>12</v>
      </c>
      <c r="E2856" s="1">
        <v>459</v>
      </c>
      <c r="F2856" s="62"/>
    </row>
    <row r="2857" spans="1:6" x14ac:dyDescent="0.35">
      <c r="A2857" s="1">
        <v>60</v>
      </c>
      <c r="B2857" s="1" t="s">
        <v>103</v>
      </c>
      <c r="C2857" s="218">
        <v>44937</v>
      </c>
      <c r="D2857" s="1">
        <v>15</v>
      </c>
      <c r="E2857" s="1">
        <v>486</v>
      </c>
      <c r="F2857" s="62"/>
    </row>
    <row r="2858" spans="1:6" x14ac:dyDescent="0.35">
      <c r="A2858" s="1">
        <v>60</v>
      </c>
      <c r="B2858" s="1" t="s">
        <v>103</v>
      </c>
      <c r="C2858" s="218">
        <v>44938</v>
      </c>
      <c r="D2858" s="1">
        <v>14</v>
      </c>
      <c r="E2858" s="1">
        <v>414</v>
      </c>
      <c r="F2858" s="62"/>
    </row>
    <row r="2859" spans="1:6" x14ac:dyDescent="0.35">
      <c r="A2859" s="1">
        <v>60</v>
      </c>
      <c r="B2859" s="1" t="s">
        <v>103</v>
      </c>
      <c r="C2859" s="218">
        <v>44939</v>
      </c>
      <c r="D2859" s="1">
        <v>13</v>
      </c>
      <c r="E2859" s="1">
        <v>477</v>
      </c>
      <c r="F2859" s="62"/>
    </row>
    <row r="2860" spans="1:6" x14ac:dyDescent="0.35">
      <c r="A2860" s="1">
        <v>60</v>
      </c>
      <c r="B2860" s="1" t="s">
        <v>103</v>
      </c>
      <c r="C2860" s="218">
        <v>44940</v>
      </c>
      <c r="D2860" s="1">
        <v>19</v>
      </c>
      <c r="E2860" s="1">
        <v>612</v>
      </c>
      <c r="F2860" s="62"/>
    </row>
    <row r="2861" spans="1:6" x14ac:dyDescent="0.35">
      <c r="A2861" s="1">
        <v>60</v>
      </c>
      <c r="B2861" s="1" t="s">
        <v>103</v>
      </c>
      <c r="C2861" s="218">
        <v>44941</v>
      </c>
      <c r="D2861" s="1">
        <v>14</v>
      </c>
      <c r="E2861" s="1">
        <v>522</v>
      </c>
      <c r="F2861" s="62"/>
    </row>
    <row r="2862" spans="1:6" x14ac:dyDescent="0.35">
      <c r="A2862" s="1">
        <v>60</v>
      </c>
      <c r="B2862" s="1" t="s">
        <v>103</v>
      </c>
      <c r="C2862" s="218">
        <v>44942</v>
      </c>
      <c r="D2862" s="1">
        <v>14</v>
      </c>
      <c r="E2862" s="1">
        <v>468</v>
      </c>
      <c r="F2862" s="62"/>
    </row>
    <row r="2863" spans="1:6" x14ac:dyDescent="0.35">
      <c r="A2863" s="1">
        <v>60</v>
      </c>
      <c r="B2863" s="1" t="s">
        <v>103</v>
      </c>
      <c r="C2863" s="218">
        <v>44943</v>
      </c>
      <c r="D2863" s="1">
        <v>20</v>
      </c>
      <c r="E2863" s="1">
        <v>711</v>
      </c>
      <c r="F2863" s="62"/>
    </row>
    <row r="2864" spans="1:6" x14ac:dyDescent="0.35">
      <c r="A2864" s="1">
        <v>60</v>
      </c>
      <c r="B2864" s="1" t="s">
        <v>103</v>
      </c>
      <c r="C2864" s="218">
        <v>44944</v>
      </c>
      <c r="D2864" s="1">
        <v>14</v>
      </c>
      <c r="E2864" s="1">
        <v>495</v>
      </c>
      <c r="F2864" s="62"/>
    </row>
    <row r="2865" spans="1:6" x14ac:dyDescent="0.35">
      <c r="A2865" s="1">
        <v>60</v>
      </c>
      <c r="B2865" s="1" t="s">
        <v>103</v>
      </c>
      <c r="C2865" s="218">
        <v>44945</v>
      </c>
      <c r="D2865" s="1">
        <v>12</v>
      </c>
      <c r="E2865" s="1">
        <v>486</v>
      </c>
      <c r="F2865" s="62"/>
    </row>
    <row r="2866" spans="1:6" x14ac:dyDescent="0.35">
      <c r="A2866" s="1">
        <v>60</v>
      </c>
      <c r="B2866" s="1" t="s">
        <v>103</v>
      </c>
      <c r="C2866" s="218">
        <v>44946</v>
      </c>
      <c r="D2866" s="1">
        <v>10</v>
      </c>
      <c r="E2866" s="1">
        <v>288</v>
      </c>
      <c r="F2866" s="62"/>
    </row>
    <row r="2867" spans="1:6" x14ac:dyDescent="0.35">
      <c r="A2867" s="1">
        <v>60</v>
      </c>
      <c r="B2867" s="1" t="s">
        <v>103</v>
      </c>
      <c r="C2867" s="218">
        <v>44947</v>
      </c>
      <c r="D2867" s="1">
        <v>11</v>
      </c>
      <c r="E2867" s="1">
        <v>387</v>
      </c>
      <c r="F2867" s="62"/>
    </row>
    <row r="2868" spans="1:6" x14ac:dyDescent="0.35">
      <c r="A2868" s="1">
        <v>60</v>
      </c>
      <c r="B2868" s="1" t="s">
        <v>103</v>
      </c>
      <c r="C2868" s="218">
        <v>44948</v>
      </c>
      <c r="D2868" s="1">
        <v>17</v>
      </c>
      <c r="E2868" s="1">
        <v>549</v>
      </c>
      <c r="F2868" s="62"/>
    </row>
    <row r="2869" spans="1:6" x14ac:dyDescent="0.35">
      <c r="A2869" s="1">
        <v>60</v>
      </c>
      <c r="B2869" s="1" t="s">
        <v>103</v>
      </c>
      <c r="C2869" s="218">
        <v>44949</v>
      </c>
      <c r="D2869" s="1">
        <v>13</v>
      </c>
      <c r="E2869" s="1">
        <v>396</v>
      </c>
      <c r="F2869" s="62"/>
    </row>
    <row r="2870" spans="1:6" x14ac:dyDescent="0.35">
      <c r="A2870" s="1">
        <v>60</v>
      </c>
      <c r="B2870" s="1" t="s">
        <v>103</v>
      </c>
      <c r="C2870" s="218">
        <v>44950</v>
      </c>
      <c r="D2870" s="1">
        <v>17</v>
      </c>
      <c r="E2870" s="1">
        <v>603</v>
      </c>
      <c r="F2870" s="62"/>
    </row>
    <row r="2871" spans="1:6" x14ac:dyDescent="0.35">
      <c r="A2871" s="1">
        <v>60</v>
      </c>
      <c r="B2871" s="1" t="s">
        <v>103</v>
      </c>
      <c r="C2871" s="218">
        <v>44951</v>
      </c>
      <c r="D2871" s="1">
        <v>19</v>
      </c>
      <c r="E2871" s="1">
        <v>612</v>
      </c>
      <c r="F2871" s="62"/>
    </row>
    <row r="2872" spans="1:6" x14ac:dyDescent="0.35">
      <c r="A2872" s="1">
        <v>60</v>
      </c>
      <c r="B2872" s="1" t="s">
        <v>103</v>
      </c>
      <c r="C2872" s="218">
        <v>44952</v>
      </c>
      <c r="D2872" s="1">
        <v>9</v>
      </c>
      <c r="E2872" s="1">
        <v>324</v>
      </c>
      <c r="F2872" s="62"/>
    </row>
    <row r="2873" spans="1:6" x14ac:dyDescent="0.35">
      <c r="A2873" s="1">
        <v>60</v>
      </c>
      <c r="B2873" s="1" t="s">
        <v>103</v>
      </c>
      <c r="C2873" s="218">
        <v>44953</v>
      </c>
      <c r="D2873" s="1">
        <v>8</v>
      </c>
      <c r="E2873" s="1">
        <v>306</v>
      </c>
      <c r="F2873" s="62"/>
    </row>
    <row r="2874" spans="1:6" x14ac:dyDescent="0.35">
      <c r="A2874" s="1">
        <v>60</v>
      </c>
      <c r="B2874" s="1" t="s">
        <v>103</v>
      </c>
      <c r="C2874" s="218">
        <v>44955</v>
      </c>
      <c r="D2874" s="1">
        <v>8</v>
      </c>
      <c r="E2874" s="1">
        <v>279</v>
      </c>
      <c r="F2874" s="62"/>
    </row>
    <row r="2875" spans="1:6" x14ac:dyDescent="0.35">
      <c r="A2875" s="1">
        <v>60</v>
      </c>
      <c r="B2875" s="1" t="s">
        <v>103</v>
      </c>
      <c r="C2875" s="218">
        <v>44956</v>
      </c>
      <c r="D2875" s="1">
        <v>10</v>
      </c>
      <c r="E2875" s="1">
        <v>288</v>
      </c>
      <c r="F2875" s="62"/>
    </row>
    <row r="2876" spans="1:6" x14ac:dyDescent="0.35">
      <c r="A2876" s="1">
        <v>61</v>
      </c>
      <c r="B2876" s="1" t="s">
        <v>104</v>
      </c>
      <c r="C2876" s="218">
        <v>44879</v>
      </c>
      <c r="D2876" s="1">
        <v>16</v>
      </c>
      <c r="E2876" s="1">
        <v>504</v>
      </c>
      <c r="F2876" s="62"/>
    </row>
    <row r="2877" spans="1:6" x14ac:dyDescent="0.35">
      <c r="A2877" s="1">
        <v>61</v>
      </c>
      <c r="B2877" s="1" t="s">
        <v>104</v>
      </c>
      <c r="C2877" s="218">
        <v>44880</v>
      </c>
      <c r="D2877" s="1">
        <v>16</v>
      </c>
      <c r="E2877" s="1">
        <v>504</v>
      </c>
      <c r="F2877" s="62"/>
    </row>
    <row r="2878" spans="1:6" x14ac:dyDescent="0.35">
      <c r="A2878" s="1">
        <v>61</v>
      </c>
      <c r="B2878" s="1" t="s">
        <v>104</v>
      </c>
      <c r="C2878" s="218">
        <v>44882</v>
      </c>
      <c r="D2878" s="1">
        <v>18</v>
      </c>
      <c r="E2878" s="1">
        <v>486</v>
      </c>
      <c r="F2878" s="62"/>
    </row>
    <row r="2879" spans="1:6" x14ac:dyDescent="0.35">
      <c r="A2879" s="1">
        <v>61</v>
      </c>
      <c r="B2879" s="1" t="s">
        <v>104</v>
      </c>
      <c r="C2879" s="218">
        <v>44885</v>
      </c>
      <c r="D2879" s="1">
        <v>5</v>
      </c>
      <c r="E2879" s="1">
        <v>90</v>
      </c>
      <c r="F2879" s="62"/>
    </row>
    <row r="2880" spans="1:6" x14ac:dyDescent="0.35">
      <c r="A2880" s="1">
        <v>61</v>
      </c>
      <c r="B2880" s="1" t="s">
        <v>104</v>
      </c>
      <c r="C2880" s="218">
        <v>44886</v>
      </c>
      <c r="D2880" s="1">
        <v>7</v>
      </c>
      <c r="E2880" s="1">
        <v>207</v>
      </c>
      <c r="F2880" s="62"/>
    </row>
    <row r="2881" spans="1:6" x14ac:dyDescent="0.35">
      <c r="A2881" s="1">
        <v>61</v>
      </c>
      <c r="B2881" s="1" t="s">
        <v>104</v>
      </c>
      <c r="C2881" s="218">
        <v>44887</v>
      </c>
      <c r="D2881" s="1">
        <v>9</v>
      </c>
      <c r="E2881" s="1">
        <v>405</v>
      </c>
      <c r="F2881" s="62"/>
    </row>
    <row r="2882" spans="1:6" x14ac:dyDescent="0.35">
      <c r="A2882" s="1">
        <v>61</v>
      </c>
      <c r="B2882" s="1" t="s">
        <v>104</v>
      </c>
      <c r="C2882" s="218">
        <v>44888</v>
      </c>
      <c r="D2882" s="1">
        <v>10</v>
      </c>
      <c r="E2882" s="1">
        <v>396</v>
      </c>
      <c r="F2882" s="62"/>
    </row>
    <row r="2883" spans="1:6" x14ac:dyDescent="0.35">
      <c r="A2883" s="1">
        <v>61</v>
      </c>
      <c r="B2883" s="1" t="s">
        <v>104</v>
      </c>
      <c r="C2883" s="218">
        <v>44889</v>
      </c>
      <c r="D2883" s="1">
        <v>6</v>
      </c>
      <c r="E2883" s="1">
        <v>216</v>
      </c>
      <c r="F2883" s="62"/>
    </row>
    <row r="2884" spans="1:6" x14ac:dyDescent="0.35">
      <c r="A2884" s="1">
        <v>61</v>
      </c>
      <c r="B2884" s="1" t="s">
        <v>104</v>
      </c>
      <c r="C2884" s="218">
        <v>44890</v>
      </c>
      <c r="D2884" s="1">
        <v>10</v>
      </c>
      <c r="E2884" s="1">
        <v>342</v>
      </c>
      <c r="F2884" s="62"/>
    </row>
    <row r="2885" spans="1:6" x14ac:dyDescent="0.35">
      <c r="A2885" s="1">
        <v>61</v>
      </c>
      <c r="B2885" s="1" t="s">
        <v>104</v>
      </c>
      <c r="C2885" s="218">
        <v>44891</v>
      </c>
      <c r="D2885" s="1">
        <v>26</v>
      </c>
      <c r="E2885" s="1">
        <v>900</v>
      </c>
      <c r="F2885" s="62"/>
    </row>
    <row r="2886" spans="1:6" x14ac:dyDescent="0.35">
      <c r="A2886" s="1">
        <v>61</v>
      </c>
      <c r="B2886" s="1" t="s">
        <v>104</v>
      </c>
      <c r="C2886" s="218">
        <v>44892</v>
      </c>
      <c r="D2886" s="1">
        <v>15</v>
      </c>
      <c r="E2886" s="1">
        <v>594</v>
      </c>
      <c r="F2886" s="62"/>
    </row>
    <row r="2887" spans="1:6" x14ac:dyDescent="0.35">
      <c r="A2887" s="1">
        <v>61</v>
      </c>
      <c r="B2887" s="1" t="s">
        <v>104</v>
      </c>
      <c r="C2887" s="218">
        <v>44893</v>
      </c>
      <c r="D2887" s="1">
        <v>15</v>
      </c>
      <c r="E2887" s="1">
        <v>540</v>
      </c>
      <c r="F2887" s="62"/>
    </row>
    <row r="2888" spans="1:6" x14ac:dyDescent="0.35">
      <c r="A2888" s="1">
        <v>61</v>
      </c>
      <c r="B2888" s="1" t="s">
        <v>104</v>
      </c>
      <c r="C2888" s="218">
        <v>44894</v>
      </c>
      <c r="D2888" s="1">
        <v>16</v>
      </c>
      <c r="E2888" s="1">
        <v>585</v>
      </c>
      <c r="F2888" s="62"/>
    </row>
    <row r="2889" spans="1:6" x14ac:dyDescent="0.35">
      <c r="A2889" s="1">
        <v>61</v>
      </c>
      <c r="B2889" s="1" t="s">
        <v>104</v>
      </c>
      <c r="C2889" s="218">
        <v>44895</v>
      </c>
      <c r="D2889" s="1">
        <v>19</v>
      </c>
      <c r="E2889" s="1">
        <v>639</v>
      </c>
      <c r="F2889" s="62"/>
    </row>
    <row r="2890" spans="1:6" x14ac:dyDescent="0.35">
      <c r="A2890" s="1">
        <v>61</v>
      </c>
      <c r="B2890" s="1" t="s">
        <v>104</v>
      </c>
      <c r="C2890" s="218">
        <v>44896</v>
      </c>
      <c r="D2890" s="1">
        <v>17</v>
      </c>
      <c r="E2890" s="1">
        <v>549</v>
      </c>
      <c r="F2890" s="62"/>
    </row>
    <row r="2891" spans="1:6" x14ac:dyDescent="0.35">
      <c r="A2891" s="1">
        <v>61</v>
      </c>
      <c r="B2891" s="1" t="s">
        <v>104</v>
      </c>
      <c r="C2891" s="218">
        <v>44897</v>
      </c>
      <c r="D2891" s="1">
        <v>5</v>
      </c>
      <c r="E2891" s="1">
        <v>225</v>
      </c>
      <c r="F2891" s="62"/>
    </row>
    <row r="2892" spans="1:6" x14ac:dyDescent="0.35">
      <c r="A2892" s="1">
        <v>61</v>
      </c>
      <c r="B2892" s="1" t="s">
        <v>104</v>
      </c>
      <c r="C2892" s="218">
        <v>44899</v>
      </c>
      <c r="D2892" s="1">
        <v>10</v>
      </c>
      <c r="E2892" s="1">
        <v>315</v>
      </c>
      <c r="F2892" s="62"/>
    </row>
    <row r="2893" spans="1:6" x14ac:dyDescent="0.35">
      <c r="A2893" s="1">
        <v>61</v>
      </c>
      <c r="B2893" s="1" t="s">
        <v>104</v>
      </c>
      <c r="C2893" s="218">
        <v>44900</v>
      </c>
      <c r="D2893" s="1">
        <v>9</v>
      </c>
      <c r="E2893" s="1">
        <v>324</v>
      </c>
      <c r="F2893" s="62"/>
    </row>
    <row r="2894" spans="1:6" x14ac:dyDescent="0.35">
      <c r="A2894" s="1">
        <v>61</v>
      </c>
      <c r="B2894" s="1" t="s">
        <v>104</v>
      </c>
      <c r="C2894" s="218">
        <v>44901</v>
      </c>
      <c r="D2894" s="1">
        <v>13</v>
      </c>
      <c r="E2894" s="1">
        <v>423</v>
      </c>
      <c r="F2894" s="62"/>
    </row>
    <row r="2895" spans="1:6" x14ac:dyDescent="0.35">
      <c r="A2895" s="1">
        <v>61</v>
      </c>
      <c r="B2895" s="1" t="s">
        <v>104</v>
      </c>
      <c r="C2895" s="218">
        <v>44902</v>
      </c>
      <c r="D2895" s="1">
        <v>9</v>
      </c>
      <c r="E2895" s="1">
        <v>378</v>
      </c>
      <c r="F2895" s="62"/>
    </row>
    <row r="2896" spans="1:6" x14ac:dyDescent="0.35">
      <c r="A2896" s="1">
        <v>61</v>
      </c>
      <c r="B2896" s="1" t="s">
        <v>104</v>
      </c>
      <c r="C2896" s="218">
        <v>44903</v>
      </c>
      <c r="D2896" s="1">
        <v>10</v>
      </c>
      <c r="E2896" s="1">
        <v>315</v>
      </c>
      <c r="F2896" s="62"/>
    </row>
    <row r="2897" spans="1:6" x14ac:dyDescent="0.35">
      <c r="A2897" s="1">
        <v>61</v>
      </c>
      <c r="B2897" s="1" t="s">
        <v>104</v>
      </c>
      <c r="C2897" s="218">
        <v>44904</v>
      </c>
      <c r="D2897" s="1">
        <v>10</v>
      </c>
      <c r="E2897" s="1">
        <v>288</v>
      </c>
      <c r="F2897" s="62"/>
    </row>
    <row r="2898" spans="1:6" x14ac:dyDescent="0.35">
      <c r="A2898" s="1">
        <v>61</v>
      </c>
      <c r="B2898" s="1" t="s">
        <v>104</v>
      </c>
      <c r="C2898" s="218">
        <v>44905</v>
      </c>
      <c r="D2898" s="1">
        <v>15</v>
      </c>
      <c r="E2898" s="1">
        <v>513</v>
      </c>
      <c r="F2898" s="62"/>
    </row>
    <row r="2899" spans="1:6" x14ac:dyDescent="0.35">
      <c r="A2899" s="1">
        <v>61</v>
      </c>
      <c r="B2899" s="1" t="s">
        <v>104</v>
      </c>
      <c r="C2899" s="218">
        <v>44906</v>
      </c>
      <c r="D2899" s="1">
        <v>9</v>
      </c>
      <c r="E2899" s="1">
        <v>297</v>
      </c>
      <c r="F2899" s="62"/>
    </row>
    <row r="2900" spans="1:6" x14ac:dyDescent="0.35">
      <c r="A2900" s="1">
        <v>61</v>
      </c>
      <c r="B2900" s="1" t="s">
        <v>104</v>
      </c>
      <c r="C2900" s="218">
        <v>44907</v>
      </c>
      <c r="D2900" s="1">
        <v>13</v>
      </c>
      <c r="E2900" s="1">
        <v>504</v>
      </c>
      <c r="F2900" s="62"/>
    </row>
    <row r="2901" spans="1:6" x14ac:dyDescent="0.35">
      <c r="A2901" s="1">
        <v>61</v>
      </c>
      <c r="B2901" s="1" t="s">
        <v>104</v>
      </c>
      <c r="C2901" s="218">
        <v>44908</v>
      </c>
      <c r="D2901" s="1">
        <v>11</v>
      </c>
      <c r="E2901" s="1">
        <v>414</v>
      </c>
      <c r="F2901" s="62"/>
    </row>
    <row r="2902" spans="1:6" x14ac:dyDescent="0.35">
      <c r="A2902" s="1">
        <v>61</v>
      </c>
      <c r="B2902" s="1" t="s">
        <v>104</v>
      </c>
      <c r="C2902" s="218">
        <v>44909</v>
      </c>
      <c r="D2902" s="1">
        <v>12</v>
      </c>
      <c r="E2902" s="1">
        <v>405</v>
      </c>
      <c r="F2902" s="62"/>
    </row>
    <row r="2903" spans="1:6" x14ac:dyDescent="0.35">
      <c r="A2903" s="1">
        <v>61</v>
      </c>
      <c r="B2903" s="1" t="s">
        <v>104</v>
      </c>
      <c r="C2903" s="218">
        <v>44910</v>
      </c>
      <c r="D2903" s="1">
        <v>10</v>
      </c>
      <c r="E2903" s="1">
        <v>396</v>
      </c>
      <c r="F2903" s="62"/>
    </row>
    <row r="2904" spans="1:6" x14ac:dyDescent="0.35">
      <c r="A2904" s="1">
        <v>61</v>
      </c>
      <c r="B2904" s="1" t="s">
        <v>104</v>
      </c>
      <c r="C2904" s="218">
        <v>44912</v>
      </c>
      <c r="D2904" s="1">
        <v>13</v>
      </c>
      <c r="E2904" s="1">
        <v>477</v>
      </c>
      <c r="F2904" s="62"/>
    </row>
    <row r="2905" spans="1:6" x14ac:dyDescent="0.35">
      <c r="A2905" s="1">
        <v>61</v>
      </c>
      <c r="B2905" s="1" t="s">
        <v>104</v>
      </c>
      <c r="C2905" s="218">
        <v>44913</v>
      </c>
      <c r="D2905" s="1">
        <v>18</v>
      </c>
      <c r="E2905" s="1">
        <v>594</v>
      </c>
      <c r="F2905" s="62"/>
    </row>
    <row r="2906" spans="1:6" x14ac:dyDescent="0.35">
      <c r="A2906" s="1">
        <v>61</v>
      </c>
      <c r="B2906" s="1" t="s">
        <v>104</v>
      </c>
      <c r="C2906" s="218">
        <v>44914</v>
      </c>
      <c r="D2906" s="1">
        <v>21</v>
      </c>
      <c r="E2906" s="1">
        <v>729</v>
      </c>
      <c r="F2906" s="62"/>
    </row>
    <row r="2907" spans="1:6" x14ac:dyDescent="0.35">
      <c r="A2907" s="1">
        <v>61</v>
      </c>
      <c r="B2907" s="1" t="s">
        <v>104</v>
      </c>
      <c r="C2907" s="218">
        <v>44915</v>
      </c>
      <c r="D2907" s="1">
        <v>21</v>
      </c>
      <c r="E2907" s="1">
        <v>783</v>
      </c>
      <c r="F2907" s="62"/>
    </row>
    <row r="2908" spans="1:6" x14ac:dyDescent="0.35">
      <c r="A2908" s="1">
        <v>61</v>
      </c>
      <c r="B2908" s="1" t="s">
        <v>104</v>
      </c>
      <c r="C2908" s="218">
        <v>44916</v>
      </c>
      <c r="D2908" s="1">
        <v>24</v>
      </c>
      <c r="E2908" s="1">
        <v>756</v>
      </c>
      <c r="F2908" s="62"/>
    </row>
    <row r="2909" spans="1:6" x14ac:dyDescent="0.35">
      <c r="A2909" s="1">
        <v>61</v>
      </c>
      <c r="B2909" s="1" t="s">
        <v>104</v>
      </c>
      <c r="C2909" s="218">
        <v>44917</v>
      </c>
      <c r="D2909" s="1">
        <v>16</v>
      </c>
      <c r="E2909" s="1">
        <v>585</v>
      </c>
      <c r="F2909" s="62"/>
    </row>
    <row r="2910" spans="1:6" x14ac:dyDescent="0.35">
      <c r="A2910" s="1">
        <v>61</v>
      </c>
      <c r="B2910" s="1" t="s">
        <v>104</v>
      </c>
      <c r="C2910" s="218">
        <v>44918</v>
      </c>
      <c r="D2910" s="1">
        <v>19</v>
      </c>
      <c r="E2910" s="1">
        <v>585</v>
      </c>
      <c r="F2910" s="62"/>
    </row>
    <row r="2911" spans="1:6" x14ac:dyDescent="0.35">
      <c r="A2911" s="1">
        <v>61</v>
      </c>
      <c r="B2911" s="1" t="s">
        <v>104</v>
      </c>
      <c r="C2911" s="218">
        <v>44919</v>
      </c>
      <c r="D2911" s="1">
        <v>16</v>
      </c>
      <c r="E2911" s="1">
        <v>585</v>
      </c>
      <c r="F2911" s="62"/>
    </row>
    <row r="2912" spans="1:6" x14ac:dyDescent="0.35">
      <c r="A2912" s="1">
        <v>61</v>
      </c>
      <c r="B2912" s="1" t="s">
        <v>104</v>
      </c>
      <c r="C2912" s="218">
        <v>44920</v>
      </c>
      <c r="D2912" s="1">
        <v>18</v>
      </c>
      <c r="E2912" s="1">
        <v>621</v>
      </c>
      <c r="F2912" s="62"/>
    </row>
    <row r="2913" spans="1:6" x14ac:dyDescent="0.35">
      <c r="A2913" s="1">
        <v>61</v>
      </c>
      <c r="B2913" s="1" t="s">
        <v>104</v>
      </c>
      <c r="C2913" s="218">
        <v>44921</v>
      </c>
      <c r="D2913" s="1">
        <v>16</v>
      </c>
      <c r="E2913" s="1">
        <v>585</v>
      </c>
      <c r="F2913" s="62"/>
    </row>
    <row r="2914" spans="1:6" x14ac:dyDescent="0.35">
      <c r="A2914" s="1">
        <v>61</v>
      </c>
      <c r="B2914" s="1" t="s">
        <v>104</v>
      </c>
      <c r="C2914" s="218">
        <v>44922</v>
      </c>
      <c r="D2914" s="1">
        <v>18</v>
      </c>
      <c r="E2914" s="1">
        <v>621</v>
      </c>
      <c r="F2914" s="62"/>
    </row>
    <row r="2915" spans="1:6" x14ac:dyDescent="0.35">
      <c r="A2915" s="1">
        <v>61</v>
      </c>
      <c r="B2915" s="1" t="s">
        <v>104</v>
      </c>
      <c r="C2915" s="218">
        <v>44923</v>
      </c>
      <c r="D2915" s="1">
        <v>16</v>
      </c>
      <c r="E2915" s="1">
        <v>558</v>
      </c>
      <c r="F2915" s="62"/>
    </row>
    <row r="2916" spans="1:6" x14ac:dyDescent="0.35">
      <c r="A2916" s="1">
        <v>61</v>
      </c>
      <c r="B2916" s="1" t="s">
        <v>104</v>
      </c>
      <c r="C2916" s="218">
        <v>44924</v>
      </c>
      <c r="D2916" s="1">
        <v>16</v>
      </c>
      <c r="E2916" s="1">
        <v>585</v>
      </c>
      <c r="F2916" s="62"/>
    </row>
    <row r="2917" spans="1:6" x14ac:dyDescent="0.35">
      <c r="A2917" s="1">
        <v>61</v>
      </c>
      <c r="B2917" s="1" t="s">
        <v>104</v>
      </c>
      <c r="C2917" s="218">
        <v>44925</v>
      </c>
      <c r="D2917" s="1">
        <v>16</v>
      </c>
      <c r="E2917" s="1">
        <v>531</v>
      </c>
      <c r="F2917" s="62"/>
    </row>
    <row r="2918" spans="1:6" x14ac:dyDescent="0.35">
      <c r="A2918" s="1">
        <v>61</v>
      </c>
      <c r="B2918" s="1" t="s">
        <v>104</v>
      </c>
      <c r="C2918" s="218">
        <v>44926</v>
      </c>
      <c r="D2918" s="1">
        <v>14</v>
      </c>
      <c r="E2918" s="1">
        <v>441</v>
      </c>
      <c r="F2918" s="62"/>
    </row>
    <row r="2919" spans="1:6" x14ac:dyDescent="0.35">
      <c r="A2919" s="1">
        <v>61</v>
      </c>
      <c r="B2919" s="1" t="s">
        <v>104</v>
      </c>
      <c r="C2919" s="218">
        <v>44927</v>
      </c>
      <c r="D2919" s="1">
        <v>11</v>
      </c>
      <c r="E2919" s="1">
        <v>387</v>
      </c>
      <c r="F2919" s="62"/>
    </row>
    <row r="2920" spans="1:6" x14ac:dyDescent="0.35">
      <c r="A2920" s="1">
        <v>61</v>
      </c>
      <c r="B2920" s="1" t="s">
        <v>104</v>
      </c>
      <c r="C2920" s="218">
        <v>44928</v>
      </c>
      <c r="D2920" s="1">
        <v>6</v>
      </c>
      <c r="E2920" s="1">
        <v>216</v>
      </c>
      <c r="F2920" s="62"/>
    </row>
    <row r="2921" spans="1:6" x14ac:dyDescent="0.35">
      <c r="A2921" s="1">
        <v>61</v>
      </c>
      <c r="B2921" s="1" t="s">
        <v>104</v>
      </c>
      <c r="C2921" s="218">
        <v>44929</v>
      </c>
      <c r="D2921" s="1">
        <v>21</v>
      </c>
      <c r="E2921" s="1">
        <v>810</v>
      </c>
      <c r="F2921" s="62"/>
    </row>
    <row r="2922" spans="1:6" x14ac:dyDescent="0.35">
      <c r="A2922" s="1">
        <v>61</v>
      </c>
      <c r="B2922" s="1" t="s">
        <v>104</v>
      </c>
      <c r="C2922" s="218">
        <v>44930</v>
      </c>
      <c r="D2922" s="1">
        <v>13</v>
      </c>
      <c r="E2922" s="1">
        <v>477</v>
      </c>
      <c r="F2922" s="62"/>
    </row>
    <row r="2923" spans="1:6" x14ac:dyDescent="0.35">
      <c r="A2923" s="1">
        <v>61</v>
      </c>
      <c r="B2923" s="1" t="s">
        <v>104</v>
      </c>
      <c r="C2923" s="218">
        <v>44931</v>
      </c>
      <c r="D2923" s="1">
        <v>18</v>
      </c>
      <c r="E2923" s="1">
        <v>648</v>
      </c>
      <c r="F2923" s="62"/>
    </row>
    <row r="2924" spans="1:6" x14ac:dyDescent="0.35">
      <c r="A2924" s="1">
        <v>61</v>
      </c>
      <c r="B2924" s="1" t="s">
        <v>104</v>
      </c>
      <c r="C2924" s="218">
        <v>44932</v>
      </c>
      <c r="D2924" s="1">
        <v>15</v>
      </c>
      <c r="E2924" s="1">
        <v>540</v>
      </c>
      <c r="F2924" s="62"/>
    </row>
    <row r="2925" spans="1:6" x14ac:dyDescent="0.35">
      <c r="A2925" s="1">
        <v>61</v>
      </c>
      <c r="B2925" s="1" t="s">
        <v>104</v>
      </c>
      <c r="C2925" s="218">
        <v>44933</v>
      </c>
      <c r="D2925" s="1">
        <v>15</v>
      </c>
      <c r="E2925" s="1">
        <v>567</v>
      </c>
      <c r="F2925" s="62"/>
    </row>
    <row r="2926" spans="1:6" x14ac:dyDescent="0.35">
      <c r="A2926" s="1">
        <v>61</v>
      </c>
      <c r="B2926" s="1" t="s">
        <v>104</v>
      </c>
      <c r="C2926" s="218">
        <v>44934</v>
      </c>
      <c r="D2926" s="1">
        <v>17</v>
      </c>
      <c r="E2926" s="1">
        <v>603</v>
      </c>
      <c r="F2926" s="62"/>
    </row>
    <row r="2927" spans="1:6" x14ac:dyDescent="0.35">
      <c r="A2927" s="1">
        <v>61</v>
      </c>
      <c r="B2927" s="1" t="s">
        <v>104</v>
      </c>
      <c r="C2927" s="218">
        <v>44935</v>
      </c>
      <c r="D2927" s="1">
        <v>17</v>
      </c>
      <c r="E2927" s="1">
        <v>603</v>
      </c>
      <c r="F2927" s="62"/>
    </row>
    <row r="2928" spans="1:6" x14ac:dyDescent="0.35">
      <c r="A2928" s="1">
        <v>61</v>
      </c>
      <c r="B2928" s="1" t="s">
        <v>104</v>
      </c>
      <c r="C2928" s="218">
        <v>44936</v>
      </c>
      <c r="D2928" s="1">
        <v>24</v>
      </c>
      <c r="E2928" s="1">
        <v>810</v>
      </c>
      <c r="F2928" s="62"/>
    </row>
    <row r="2929" spans="1:6" x14ac:dyDescent="0.35">
      <c r="A2929" s="1">
        <v>61</v>
      </c>
      <c r="B2929" s="1" t="s">
        <v>104</v>
      </c>
      <c r="C2929" s="218">
        <v>44937</v>
      </c>
      <c r="D2929" s="1">
        <v>26</v>
      </c>
      <c r="E2929" s="1">
        <v>819</v>
      </c>
      <c r="F2929" s="62"/>
    </row>
    <row r="2930" spans="1:6" x14ac:dyDescent="0.35">
      <c r="A2930" s="1">
        <v>61</v>
      </c>
      <c r="B2930" s="1" t="s">
        <v>104</v>
      </c>
      <c r="C2930" s="218">
        <v>44938</v>
      </c>
      <c r="D2930" s="1">
        <v>18</v>
      </c>
      <c r="E2930" s="1">
        <v>729</v>
      </c>
      <c r="F2930" s="62"/>
    </row>
    <row r="2931" spans="1:6" x14ac:dyDescent="0.35">
      <c r="A2931" s="1">
        <v>61</v>
      </c>
      <c r="B2931" s="1" t="s">
        <v>104</v>
      </c>
      <c r="C2931" s="218">
        <v>44939</v>
      </c>
      <c r="D2931" s="1">
        <v>14</v>
      </c>
      <c r="E2931" s="1">
        <v>468</v>
      </c>
      <c r="F2931" s="62"/>
    </row>
    <row r="2932" spans="1:6" x14ac:dyDescent="0.35">
      <c r="A2932" s="1">
        <v>61</v>
      </c>
      <c r="B2932" s="1" t="s">
        <v>104</v>
      </c>
      <c r="C2932" s="218">
        <v>44940</v>
      </c>
      <c r="D2932" s="1">
        <v>8</v>
      </c>
      <c r="E2932" s="1">
        <v>306</v>
      </c>
      <c r="F2932" s="62"/>
    </row>
    <row r="2933" spans="1:6" x14ac:dyDescent="0.35">
      <c r="A2933" s="1">
        <v>61</v>
      </c>
      <c r="B2933" s="1" t="s">
        <v>104</v>
      </c>
      <c r="C2933" s="218">
        <v>44941</v>
      </c>
      <c r="D2933" s="1">
        <v>6</v>
      </c>
      <c r="E2933" s="1">
        <v>216</v>
      </c>
      <c r="F2933" s="62"/>
    </row>
    <row r="2934" spans="1:6" x14ac:dyDescent="0.35">
      <c r="A2934" s="1">
        <v>61</v>
      </c>
      <c r="B2934" s="1" t="s">
        <v>104</v>
      </c>
      <c r="C2934" s="218">
        <v>44942</v>
      </c>
      <c r="D2934" s="1">
        <v>13</v>
      </c>
      <c r="E2934" s="1">
        <v>504</v>
      </c>
      <c r="F2934" s="62"/>
    </row>
    <row r="2935" spans="1:6" x14ac:dyDescent="0.35">
      <c r="A2935" s="1">
        <v>61</v>
      </c>
      <c r="B2935" s="1" t="s">
        <v>104</v>
      </c>
      <c r="C2935" s="218">
        <v>44943</v>
      </c>
      <c r="D2935" s="1">
        <v>19</v>
      </c>
      <c r="E2935" s="1">
        <v>693</v>
      </c>
      <c r="F2935" s="62"/>
    </row>
    <row r="2936" spans="1:6" x14ac:dyDescent="0.35">
      <c r="A2936" s="1">
        <v>61</v>
      </c>
      <c r="B2936" s="1" t="s">
        <v>104</v>
      </c>
      <c r="C2936" s="218">
        <v>44944</v>
      </c>
      <c r="D2936" s="1">
        <v>15</v>
      </c>
      <c r="E2936" s="1">
        <v>540</v>
      </c>
      <c r="F2936" s="62"/>
    </row>
    <row r="2937" spans="1:6" x14ac:dyDescent="0.35">
      <c r="A2937" s="1">
        <v>61</v>
      </c>
      <c r="B2937" s="1" t="s">
        <v>104</v>
      </c>
      <c r="C2937" s="218">
        <v>44945</v>
      </c>
      <c r="D2937" s="1">
        <v>19</v>
      </c>
      <c r="E2937" s="1">
        <v>693</v>
      </c>
      <c r="F2937" s="62"/>
    </row>
    <row r="2938" spans="1:6" x14ac:dyDescent="0.35">
      <c r="A2938" s="1">
        <v>61</v>
      </c>
      <c r="B2938" s="1" t="s">
        <v>104</v>
      </c>
      <c r="C2938" s="218">
        <v>44946</v>
      </c>
      <c r="D2938" s="1">
        <v>10</v>
      </c>
      <c r="E2938" s="1">
        <v>396</v>
      </c>
      <c r="F2938" s="62"/>
    </row>
    <row r="2939" spans="1:6" x14ac:dyDescent="0.35">
      <c r="A2939" s="1">
        <v>61</v>
      </c>
      <c r="B2939" s="1" t="s">
        <v>104</v>
      </c>
      <c r="C2939" s="218">
        <v>44947</v>
      </c>
      <c r="D2939" s="1">
        <v>19</v>
      </c>
      <c r="E2939" s="1">
        <v>693</v>
      </c>
      <c r="F2939" s="62"/>
    </row>
    <row r="2940" spans="1:6" x14ac:dyDescent="0.35">
      <c r="A2940" s="1">
        <v>61</v>
      </c>
      <c r="B2940" s="1" t="s">
        <v>104</v>
      </c>
      <c r="C2940" s="218">
        <v>44948</v>
      </c>
      <c r="D2940" s="1">
        <v>17</v>
      </c>
      <c r="E2940" s="1">
        <v>603</v>
      </c>
      <c r="F2940" s="62"/>
    </row>
    <row r="2941" spans="1:6" x14ac:dyDescent="0.35">
      <c r="A2941" s="1">
        <v>61</v>
      </c>
      <c r="B2941" s="1" t="s">
        <v>104</v>
      </c>
      <c r="C2941" s="218">
        <v>44949</v>
      </c>
      <c r="D2941" s="1">
        <v>14</v>
      </c>
      <c r="E2941" s="1">
        <v>522</v>
      </c>
      <c r="F2941" s="62"/>
    </row>
    <row r="2942" spans="1:6" x14ac:dyDescent="0.35">
      <c r="A2942" s="1">
        <v>61</v>
      </c>
      <c r="B2942" s="1" t="s">
        <v>104</v>
      </c>
      <c r="C2942" s="218">
        <v>44950</v>
      </c>
      <c r="D2942" s="1">
        <v>19</v>
      </c>
      <c r="E2942" s="1">
        <v>666</v>
      </c>
      <c r="F2942" s="62"/>
    </row>
    <row r="2943" spans="1:6" x14ac:dyDescent="0.35">
      <c r="A2943" s="1">
        <v>61</v>
      </c>
      <c r="B2943" s="1" t="s">
        <v>104</v>
      </c>
      <c r="C2943" s="218">
        <v>44951</v>
      </c>
      <c r="D2943" s="1">
        <v>18</v>
      </c>
      <c r="E2943" s="1">
        <v>702</v>
      </c>
      <c r="F2943" s="62"/>
    </row>
    <row r="2944" spans="1:6" x14ac:dyDescent="0.35">
      <c r="A2944" s="1">
        <v>61</v>
      </c>
      <c r="B2944" s="1" t="s">
        <v>104</v>
      </c>
      <c r="C2944" s="218">
        <v>44952</v>
      </c>
      <c r="D2944" s="1">
        <v>6</v>
      </c>
      <c r="E2944" s="1">
        <v>216</v>
      </c>
      <c r="F2944" s="62"/>
    </row>
    <row r="2945" spans="1:6" x14ac:dyDescent="0.35">
      <c r="A2945" s="1">
        <v>61</v>
      </c>
      <c r="B2945" s="1" t="s">
        <v>104</v>
      </c>
      <c r="C2945" s="218">
        <v>44953</v>
      </c>
      <c r="D2945" s="1">
        <v>10</v>
      </c>
      <c r="E2945" s="1">
        <v>396</v>
      </c>
      <c r="F2945" s="62"/>
    </row>
    <row r="2946" spans="1:6" x14ac:dyDescent="0.35">
      <c r="A2946" s="1">
        <v>61</v>
      </c>
      <c r="B2946" s="1" t="s">
        <v>104</v>
      </c>
      <c r="C2946" s="218">
        <v>44954</v>
      </c>
      <c r="D2946" s="1">
        <v>7</v>
      </c>
      <c r="E2946" s="1">
        <v>234</v>
      </c>
      <c r="F2946" s="62"/>
    </row>
    <row r="2947" spans="1:6" x14ac:dyDescent="0.35">
      <c r="A2947" s="1">
        <v>61</v>
      </c>
      <c r="B2947" s="1" t="s">
        <v>104</v>
      </c>
      <c r="C2947" s="218">
        <v>44955</v>
      </c>
      <c r="D2947" s="1">
        <v>11</v>
      </c>
      <c r="E2947" s="1">
        <v>441</v>
      </c>
      <c r="F2947" s="62"/>
    </row>
    <row r="2948" spans="1:6" x14ac:dyDescent="0.35">
      <c r="A2948" s="1">
        <v>61</v>
      </c>
      <c r="B2948" s="1" t="s">
        <v>104</v>
      </c>
      <c r="C2948" s="218">
        <v>44956</v>
      </c>
      <c r="D2948" s="1">
        <v>15</v>
      </c>
      <c r="E2948" s="1">
        <v>567</v>
      </c>
      <c r="F2948" s="62"/>
    </row>
    <row r="2949" spans="1:6" x14ac:dyDescent="0.35">
      <c r="A2949" s="1">
        <v>62</v>
      </c>
      <c r="B2949" s="1" t="s">
        <v>105</v>
      </c>
      <c r="C2949" s="218">
        <v>44878</v>
      </c>
      <c r="D2949" s="1">
        <v>5</v>
      </c>
      <c r="E2949" s="1">
        <v>198</v>
      </c>
      <c r="F2949" s="62"/>
    </row>
    <row r="2950" spans="1:6" x14ac:dyDescent="0.35">
      <c r="A2950" s="1">
        <v>62</v>
      </c>
      <c r="B2950" s="1" t="s">
        <v>105</v>
      </c>
      <c r="C2950" s="218">
        <v>44879</v>
      </c>
      <c r="D2950" s="1">
        <v>10</v>
      </c>
      <c r="E2950" s="1">
        <v>315</v>
      </c>
      <c r="F2950" s="62"/>
    </row>
    <row r="2951" spans="1:6" x14ac:dyDescent="0.35">
      <c r="A2951" s="1">
        <v>62</v>
      </c>
      <c r="B2951" s="1" t="s">
        <v>105</v>
      </c>
      <c r="C2951" s="218">
        <v>44880</v>
      </c>
      <c r="D2951" s="1">
        <v>13</v>
      </c>
      <c r="E2951" s="1">
        <v>315</v>
      </c>
      <c r="F2951" s="62"/>
    </row>
    <row r="2952" spans="1:6" x14ac:dyDescent="0.35">
      <c r="A2952" s="1">
        <v>62</v>
      </c>
      <c r="B2952" s="1" t="s">
        <v>105</v>
      </c>
      <c r="C2952" s="218">
        <v>44881</v>
      </c>
      <c r="D2952" s="1">
        <v>9</v>
      </c>
      <c r="E2952" s="1">
        <v>270</v>
      </c>
      <c r="F2952" s="62"/>
    </row>
    <row r="2953" spans="1:6" x14ac:dyDescent="0.35">
      <c r="A2953" s="1">
        <v>62</v>
      </c>
      <c r="B2953" s="1" t="s">
        <v>105</v>
      </c>
      <c r="C2953" s="218">
        <v>44882</v>
      </c>
      <c r="D2953" s="1">
        <v>13</v>
      </c>
      <c r="E2953" s="1">
        <v>504</v>
      </c>
      <c r="F2953" s="62"/>
    </row>
    <row r="2954" spans="1:6" x14ac:dyDescent="0.35">
      <c r="A2954" s="1">
        <v>62</v>
      </c>
      <c r="B2954" s="1" t="s">
        <v>105</v>
      </c>
      <c r="C2954" s="218">
        <v>44885</v>
      </c>
      <c r="D2954" s="1">
        <v>8</v>
      </c>
      <c r="E2954" s="1">
        <v>225</v>
      </c>
      <c r="F2954" s="62"/>
    </row>
    <row r="2955" spans="1:6" x14ac:dyDescent="0.35">
      <c r="A2955" s="1">
        <v>62</v>
      </c>
      <c r="B2955" s="1" t="s">
        <v>105</v>
      </c>
      <c r="C2955" s="218">
        <v>44886</v>
      </c>
      <c r="D2955" s="1">
        <v>6</v>
      </c>
      <c r="E2955" s="1">
        <v>216</v>
      </c>
      <c r="F2955" s="62"/>
    </row>
    <row r="2956" spans="1:6" x14ac:dyDescent="0.35">
      <c r="A2956" s="1">
        <v>62</v>
      </c>
      <c r="B2956" s="1" t="s">
        <v>105</v>
      </c>
      <c r="C2956" s="218">
        <v>44887</v>
      </c>
      <c r="D2956" s="1">
        <v>12</v>
      </c>
      <c r="E2956" s="1">
        <v>270</v>
      </c>
      <c r="F2956" s="62"/>
    </row>
    <row r="2957" spans="1:6" x14ac:dyDescent="0.35">
      <c r="A2957" s="1">
        <v>62</v>
      </c>
      <c r="B2957" s="1" t="s">
        <v>105</v>
      </c>
      <c r="C2957" s="218">
        <v>44888</v>
      </c>
      <c r="D2957" s="1">
        <v>6</v>
      </c>
      <c r="E2957" s="1">
        <v>216</v>
      </c>
      <c r="F2957" s="62"/>
    </row>
    <row r="2958" spans="1:6" x14ac:dyDescent="0.35">
      <c r="A2958" s="1">
        <v>62</v>
      </c>
      <c r="B2958" s="1" t="s">
        <v>105</v>
      </c>
      <c r="C2958" s="218">
        <v>44889</v>
      </c>
      <c r="D2958" s="1">
        <v>16</v>
      </c>
      <c r="E2958" s="1">
        <v>612</v>
      </c>
      <c r="F2958" s="62"/>
    </row>
    <row r="2959" spans="1:6" x14ac:dyDescent="0.35">
      <c r="A2959" s="1">
        <v>62</v>
      </c>
      <c r="B2959" s="1" t="s">
        <v>105</v>
      </c>
      <c r="C2959" s="218">
        <v>44890</v>
      </c>
      <c r="D2959" s="1">
        <v>13</v>
      </c>
      <c r="E2959" s="1">
        <v>423</v>
      </c>
      <c r="F2959" s="62"/>
    </row>
    <row r="2960" spans="1:6" x14ac:dyDescent="0.35">
      <c r="A2960" s="1">
        <v>62</v>
      </c>
      <c r="B2960" s="1" t="s">
        <v>105</v>
      </c>
      <c r="C2960" s="218">
        <v>44891</v>
      </c>
      <c r="D2960" s="1">
        <v>26</v>
      </c>
      <c r="E2960" s="1">
        <v>873</v>
      </c>
      <c r="F2960" s="62"/>
    </row>
    <row r="2961" spans="1:6" x14ac:dyDescent="0.35">
      <c r="A2961" s="1">
        <v>62</v>
      </c>
      <c r="B2961" s="1" t="s">
        <v>105</v>
      </c>
      <c r="C2961" s="218">
        <v>44892</v>
      </c>
      <c r="D2961" s="1">
        <v>13</v>
      </c>
      <c r="E2961" s="1">
        <v>450</v>
      </c>
      <c r="F2961" s="62"/>
    </row>
    <row r="2962" spans="1:6" x14ac:dyDescent="0.35">
      <c r="A2962" s="1">
        <v>62</v>
      </c>
      <c r="B2962" s="1" t="s">
        <v>105</v>
      </c>
      <c r="C2962" s="218">
        <v>44893</v>
      </c>
      <c r="D2962" s="1">
        <v>16</v>
      </c>
      <c r="E2962" s="1">
        <v>612</v>
      </c>
      <c r="F2962" s="62"/>
    </row>
    <row r="2963" spans="1:6" x14ac:dyDescent="0.35">
      <c r="A2963" s="1">
        <v>62</v>
      </c>
      <c r="B2963" s="1" t="s">
        <v>105</v>
      </c>
      <c r="C2963" s="218">
        <v>44894</v>
      </c>
      <c r="D2963" s="1">
        <v>20</v>
      </c>
      <c r="E2963" s="1">
        <v>738</v>
      </c>
      <c r="F2963" s="62"/>
    </row>
    <row r="2964" spans="1:6" x14ac:dyDescent="0.35">
      <c r="A2964" s="1">
        <v>62</v>
      </c>
      <c r="B2964" s="1" t="s">
        <v>105</v>
      </c>
      <c r="C2964" s="218">
        <v>44895</v>
      </c>
      <c r="D2964" s="1">
        <v>16</v>
      </c>
      <c r="E2964" s="1">
        <v>558</v>
      </c>
      <c r="F2964" s="62"/>
    </row>
    <row r="2965" spans="1:6" x14ac:dyDescent="0.35">
      <c r="A2965" s="1">
        <v>62</v>
      </c>
      <c r="B2965" s="1" t="s">
        <v>105</v>
      </c>
      <c r="C2965" s="218">
        <v>44896</v>
      </c>
      <c r="D2965" s="1">
        <v>20</v>
      </c>
      <c r="E2965" s="1">
        <v>657</v>
      </c>
      <c r="F2965" s="62"/>
    </row>
    <row r="2966" spans="1:6" x14ac:dyDescent="0.35">
      <c r="A2966" s="1">
        <v>62</v>
      </c>
      <c r="B2966" s="1" t="s">
        <v>105</v>
      </c>
      <c r="C2966" s="218">
        <v>44899</v>
      </c>
      <c r="D2966" s="1">
        <v>10</v>
      </c>
      <c r="E2966" s="1">
        <v>315</v>
      </c>
      <c r="F2966" s="62"/>
    </row>
    <row r="2967" spans="1:6" x14ac:dyDescent="0.35">
      <c r="A2967" s="1">
        <v>62</v>
      </c>
      <c r="B2967" s="1" t="s">
        <v>105</v>
      </c>
      <c r="C2967" s="218">
        <v>44900</v>
      </c>
      <c r="D2967" s="1">
        <v>4</v>
      </c>
      <c r="E2967" s="1">
        <v>126</v>
      </c>
      <c r="F2967" s="62"/>
    </row>
    <row r="2968" spans="1:6" x14ac:dyDescent="0.35">
      <c r="A2968" s="1">
        <v>62</v>
      </c>
      <c r="B2968" s="1" t="s">
        <v>105</v>
      </c>
      <c r="C2968" s="218">
        <v>44903</v>
      </c>
      <c r="D2968" s="1">
        <v>8</v>
      </c>
      <c r="E2968" s="1">
        <v>279</v>
      </c>
      <c r="F2968" s="62"/>
    </row>
    <row r="2969" spans="1:6" x14ac:dyDescent="0.35">
      <c r="A2969" s="1">
        <v>62</v>
      </c>
      <c r="B2969" s="1" t="s">
        <v>105</v>
      </c>
      <c r="C2969" s="218">
        <v>44904</v>
      </c>
      <c r="D2969" s="1">
        <v>12</v>
      </c>
      <c r="E2969" s="1">
        <v>297</v>
      </c>
      <c r="F2969" s="62"/>
    </row>
    <row r="2970" spans="1:6" x14ac:dyDescent="0.35">
      <c r="A2970" s="1">
        <v>62</v>
      </c>
      <c r="B2970" s="1" t="s">
        <v>105</v>
      </c>
      <c r="C2970" s="218">
        <v>44905</v>
      </c>
      <c r="D2970" s="1">
        <v>9</v>
      </c>
      <c r="E2970" s="1">
        <v>351</v>
      </c>
      <c r="F2970" s="62"/>
    </row>
    <row r="2971" spans="1:6" x14ac:dyDescent="0.35">
      <c r="A2971" s="1">
        <v>62</v>
      </c>
      <c r="B2971" s="1" t="s">
        <v>105</v>
      </c>
      <c r="C2971" s="218">
        <v>44906</v>
      </c>
      <c r="D2971" s="1">
        <v>4</v>
      </c>
      <c r="E2971" s="1">
        <v>126</v>
      </c>
      <c r="F2971" s="62"/>
    </row>
    <row r="2972" spans="1:6" x14ac:dyDescent="0.35">
      <c r="A2972" s="1">
        <v>62</v>
      </c>
      <c r="B2972" s="1" t="s">
        <v>105</v>
      </c>
      <c r="C2972" s="218">
        <v>44907</v>
      </c>
      <c r="D2972" s="1">
        <v>12</v>
      </c>
      <c r="E2972" s="1">
        <v>432</v>
      </c>
      <c r="F2972" s="62"/>
    </row>
    <row r="2973" spans="1:6" x14ac:dyDescent="0.35">
      <c r="A2973" s="1">
        <v>62</v>
      </c>
      <c r="B2973" s="1" t="s">
        <v>105</v>
      </c>
      <c r="C2973" s="218">
        <v>44909</v>
      </c>
      <c r="D2973" s="1">
        <v>11</v>
      </c>
      <c r="E2973" s="1">
        <v>387</v>
      </c>
      <c r="F2973" s="62"/>
    </row>
    <row r="2974" spans="1:6" x14ac:dyDescent="0.35">
      <c r="A2974" s="1">
        <v>62</v>
      </c>
      <c r="B2974" s="1" t="s">
        <v>105</v>
      </c>
      <c r="C2974" s="218">
        <v>44910</v>
      </c>
      <c r="D2974" s="1">
        <v>19</v>
      </c>
      <c r="E2974" s="1">
        <v>531</v>
      </c>
      <c r="F2974" s="62"/>
    </row>
    <row r="2975" spans="1:6" x14ac:dyDescent="0.35">
      <c r="A2975" s="1">
        <v>62</v>
      </c>
      <c r="B2975" s="1" t="s">
        <v>105</v>
      </c>
      <c r="C2975" s="218">
        <v>44911</v>
      </c>
      <c r="D2975" s="1">
        <v>9</v>
      </c>
      <c r="E2975" s="1">
        <v>378</v>
      </c>
      <c r="F2975" s="62"/>
    </row>
    <row r="2976" spans="1:6" x14ac:dyDescent="0.35">
      <c r="A2976" s="1">
        <v>62</v>
      </c>
      <c r="B2976" s="1" t="s">
        <v>105</v>
      </c>
      <c r="C2976" s="218">
        <v>44912</v>
      </c>
      <c r="D2976" s="1">
        <v>11</v>
      </c>
      <c r="E2976" s="1">
        <v>414</v>
      </c>
      <c r="F2976" s="62"/>
    </row>
    <row r="2977" spans="1:6" x14ac:dyDescent="0.35">
      <c r="A2977" s="1">
        <v>62</v>
      </c>
      <c r="B2977" s="1" t="s">
        <v>105</v>
      </c>
      <c r="C2977" s="218">
        <v>44913</v>
      </c>
      <c r="D2977" s="1">
        <v>17</v>
      </c>
      <c r="E2977" s="1">
        <v>549</v>
      </c>
      <c r="F2977" s="62"/>
    </row>
    <row r="2978" spans="1:6" x14ac:dyDescent="0.35">
      <c r="A2978" s="1">
        <v>62</v>
      </c>
      <c r="B2978" s="1" t="s">
        <v>105</v>
      </c>
      <c r="C2978" s="218">
        <v>44914</v>
      </c>
      <c r="D2978" s="1">
        <v>10</v>
      </c>
      <c r="E2978" s="1">
        <v>315</v>
      </c>
      <c r="F2978" s="62"/>
    </row>
    <row r="2979" spans="1:6" x14ac:dyDescent="0.35">
      <c r="A2979" s="1">
        <v>62</v>
      </c>
      <c r="B2979" s="1" t="s">
        <v>105</v>
      </c>
      <c r="C2979" s="218">
        <v>44915</v>
      </c>
      <c r="D2979" s="1">
        <v>9</v>
      </c>
      <c r="E2979" s="1">
        <v>378</v>
      </c>
      <c r="F2979" s="62"/>
    </row>
    <row r="2980" spans="1:6" x14ac:dyDescent="0.35">
      <c r="A2980" s="1">
        <v>62</v>
      </c>
      <c r="B2980" s="1" t="s">
        <v>105</v>
      </c>
      <c r="C2980" s="218">
        <v>44916</v>
      </c>
      <c r="D2980" s="1">
        <v>12</v>
      </c>
      <c r="E2980" s="1">
        <v>378</v>
      </c>
      <c r="F2980" s="62"/>
    </row>
    <row r="2981" spans="1:6" x14ac:dyDescent="0.35">
      <c r="A2981" s="1">
        <v>62</v>
      </c>
      <c r="B2981" s="1" t="s">
        <v>105</v>
      </c>
      <c r="C2981" s="218">
        <v>44917</v>
      </c>
      <c r="D2981" s="1">
        <v>15</v>
      </c>
      <c r="E2981" s="1">
        <v>486</v>
      </c>
      <c r="F2981" s="62"/>
    </row>
    <row r="2982" spans="1:6" x14ac:dyDescent="0.35">
      <c r="A2982" s="1">
        <v>62</v>
      </c>
      <c r="B2982" s="1" t="s">
        <v>105</v>
      </c>
      <c r="C2982" s="218">
        <v>44918</v>
      </c>
      <c r="D2982" s="1">
        <v>11</v>
      </c>
      <c r="E2982" s="1">
        <v>441</v>
      </c>
      <c r="F2982" s="62"/>
    </row>
    <row r="2983" spans="1:6" x14ac:dyDescent="0.35">
      <c r="A2983" s="1">
        <v>62</v>
      </c>
      <c r="B2983" s="1" t="s">
        <v>105</v>
      </c>
      <c r="C2983" s="218">
        <v>44919</v>
      </c>
      <c r="D2983" s="1">
        <v>14</v>
      </c>
      <c r="E2983" s="1">
        <v>441</v>
      </c>
      <c r="F2983" s="62"/>
    </row>
    <row r="2984" spans="1:6" x14ac:dyDescent="0.35">
      <c r="A2984" s="1">
        <v>62</v>
      </c>
      <c r="B2984" s="1" t="s">
        <v>105</v>
      </c>
      <c r="C2984" s="218">
        <v>44920</v>
      </c>
      <c r="D2984" s="1">
        <v>12</v>
      </c>
      <c r="E2984" s="1">
        <v>486</v>
      </c>
      <c r="F2984" s="62"/>
    </row>
    <row r="2985" spans="1:6" x14ac:dyDescent="0.35">
      <c r="A2985" s="1">
        <v>62</v>
      </c>
      <c r="B2985" s="1" t="s">
        <v>105</v>
      </c>
      <c r="C2985" s="218">
        <v>44921</v>
      </c>
      <c r="D2985" s="1">
        <v>18</v>
      </c>
      <c r="E2985" s="1">
        <v>594</v>
      </c>
      <c r="F2985" s="62"/>
    </row>
    <row r="2986" spans="1:6" x14ac:dyDescent="0.35">
      <c r="A2986" s="1">
        <v>62</v>
      </c>
      <c r="B2986" s="1" t="s">
        <v>105</v>
      </c>
      <c r="C2986" s="218">
        <v>44922</v>
      </c>
      <c r="D2986" s="1">
        <v>17</v>
      </c>
      <c r="E2986" s="1">
        <v>522</v>
      </c>
      <c r="F2986" s="62"/>
    </row>
    <row r="2987" spans="1:6" x14ac:dyDescent="0.35">
      <c r="A2987" s="1">
        <v>62</v>
      </c>
      <c r="B2987" s="1" t="s">
        <v>105</v>
      </c>
      <c r="C2987" s="218">
        <v>44923</v>
      </c>
      <c r="D2987" s="1">
        <v>12</v>
      </c>
      <c r="E2987" s="1">
        <v>432</v>
      </c>
      <c r="F2987" s="62"/>
    </row>
    <row r="2988" spans="1:6" x14ac:dyDescent="0.35">
      <c r="A2988" s="1">
        <v>62</v>
      </c>
      <c r="B2988" s="1" t="s">
        <v>105</v>
      </c>
      <c r="C2988" s="218">
        <v>44924</v>
      </c>
      <c r="D2988" s="1">
        <v>17</v>
      </c>
      <c r="E2988" s="1">
        <v>630</v>
      </c>
      <c r="F2988" s="62"/>
    </row>
    <row r="2989" spans="1:6" x14ac:dyDescent="0.35">
      <c r="A2989" s="1">
        <v>62</v>
      </c>
      <c r="B2989" s="1" t="s">
        <v>105</v>
      </c>
      <c r="C2989" s="218">
        <v>44925</v>
      </c>
      <c r="D2989" s="1">
        <v>12</v>
      </c>
      <c r="E2989" s="1">
        <v>378</v>
      </c>
      <c r="F2989" s="62"/>
    </row>
    <row r="2990" spans="1:6" x14ac:dyDescent="0.35">
      <c r="A2990" s="1">
        <v>62</v>
      </c>
      <c r="B2990" s="1" t="s">
        <v>105</v>
      </c>
      <c r="C2990" s="218">
        <v>44926</v>
      </c>
      <c r="D2990" s="1">
        <v>16</v>
      </c>
      <c r="E2990" s="1">
        <v>504</v>
      </c>
      <c r="F2990" s="62"/>
    </row>
    <row r="2991" spans="1:6" x14ac:dyDescent="0.35">
      <c r="A2991" s="1">
        <v>62</v>
      </c>
      <c r="B2991" s="1" t="s">
        <v>105</v>
      </c>
      <c r="C2991" s="218">
        <v>44927</v>
      </c>
      <c r="D2991" s="1">
        <v>9</v>
      </c>
      <c r="E2991" s="1">
        <v>297</v>
      </c>
      <c r="F2991" s="62"/>
    </row>
    <row r="2992" spans="1:6" x14ac:dyDescent="0.35">
      <c r="A2992" s="1">
        <v>62</v>
      </c>
      <c r="B2992" s="1" t="s">
        <v>105</v>
      </c>
      <c r="C2992" s="218">
        <v>44928</v>
      </c>
      <c r="D2992" s="1">
        <v>5</v>
      </c>
      <c r="E2992" s="1">
        <v>171</v>
      </c>
      <c r="F2992" s="62"/>
    </row>
    <row r="2993" spans="1:6" x14ac:dyDescent="0.35">
      <c r="A2993" s="1">
        <v>62</v>
      </c>
      <c r="B2993" s="1" t="s">
        <v>105</v>
      </c>
      <c r="C2993" s="218">
        <v>44929</v>
      </c>
      <c r="D2993" s="1">
        <v>24</v>
      </c>
      <c r="E2993" s="1">
        <v>810</v>
      </c>
      <c r="F2993" s="62"/>
    </row>
    <row r="2994" spans="1:6" x14ac:dyDescent="0.35">
      <c r="A2994" s="1">
        <v>62</v>
      </c>
      <c r="B2994" s="1" t="s">
        <v>105</v>
      </c>
      <c r="C2994" s="218">
        <v>44930</v>
      </c>
      <c r="D2994" s="1">
        <v>13</v>
      </c>
      <c r="E2994" s="1">
        <v>531</v>
      </c>
      <c r="F2994" s="62"/>
    </row>
    <row r="2995" spans="1:6" x14ac:dyDescent="0.35">
      <c r="A2995" s="1">
        <v>62</v>
      </c>
      <c r="B2995" s="1" t="s">
        <v>105</v>
      </c>
      <c r="C2995" s="218">
        <v>44931</v>
      </c>
      <c r="D2995" s="1">
        <v>12</v>
      </c>
      <c r="E2995" s="1">
        <v>405</v>
      </c>
      <c r="F2995" s="62"/>
    </row>
    <row r="2996" spans="1:6" x14ac:dyDescent="0.35">
      <c r="A2996" s="1">
        <v>62</v>
      </c>
      <c r="B2996" s="1" t="s">
        <v>105</v>
      </c>
      <c r="C2996" s="218">
        <v>44932</v>
      </c>
      <c r="D2996" s="1">
        <v>11</v>
      </c>
      <c r="E2996" s="1">
        <v>360</v>
      </c>
      <c r="F2996" s="62"/>
    </row>
    <row r="2997" spans="1:6" x14ac:dyDescent="0.35">
      <c r="A2997" s="1">
        <v>62</v>
      </c>
      <c r="B2997" s="1" t="s">
        <v>105</v>
      </c>
      <c r="C2997" s="218">
        <v>44933</v>
      </c>
      <c r="D2997" s="1">
        <v>15</v>
      </c>
      <c r="E2997" s="1">
        <v>459</v>
      </c>
      <c r="F2997" s="62"/>
    </row>
    <row r="2998" spans="1:6" x14ac:dyDescent="0.35">
      <c r="A2998" s="1">
        <v>62</v>
      </c>
      <c r="B2998" s="1" t="s">
        <v>105</v>
      </c>
      <c r="C2998" s="218">
        <v>44934</v>
      </c>
      <c r="D2998" s="1">
        <v>10</v>
      </c>
      <c r="E2998" s="1">
        <v>342</v>
      </c>
      <c r="F2998" s="62"/>
    </row>
    <row r="2999" spans="1:6" x14ac:dyDescent="0.35">
      <c r="A2999" s="1">
        <v>62</v>
      </c>
      <c r="B2999" s="1" t="s">
        <v>105</v>
      </c>
      <c r="C2999" s="218">
        <v>44935</v>
      </c>
      <c r="D2999" s="1">
        <v>9</v>
      </c>
      <c r="E2999" s="1">
        <v>270</v>
      </c>
      <c r="F2999" s="62"/>
    </row>
    <row r="3000" spans="1:6" x14ac:dyDescent="0.35">
      <c r="A3000" s="1">
        <v>62</v>
      </c>
      <c r="B3000" s="1" t="s">
        <v>105</v>
      </c>
      <c r="C3000" s="218">
        <v>44936</v>
      </c>
      <c r="D3000" s="1">
        <v>15</v>
      </c>
      <c r="E3000" s="1">
        <v>432</v>
      </c>
      <c r="F3000" s="62"/>
    </row>
    <row r="3001" spans="1:6" x14ac:dyDescent="0.35">
      <c r="A3001" s="1">
        <v>62</v>
      </c>
      <c r="B3001" s="1" t="s">
        <v>105</v>
      </c>
      <c r="C3001" s="218">
        <v>44937</v>
      </c>
      <c r="D3001" s="1">
        <v>16</v>
      </c>
      <c r="E3001" s="1">
        <v>612</v>
      </c>
      <c r="F3001" s="62"/>
    </row>
    <row r="3002" spans="1:6" x14ac:dyDescent="0.35">
      <c r="A3002" s="1">
        <v>62</v>
      </c>
      <c r="B3002" s="1" t="s">
        <v>105</v>
      </c>
      <c r="C3002" s="218">
        <v>44938</v>
      </c>
      <c r="D3002" s="1">
        <v>18</v>
      </c>
      <c r="E3002" s="1">
        <v>567</v>
      </c>
      <c r="F3002" s="62"/>
    </row>
    <row r="3003" spans="1:6" x14ac:dyDescent="0.35">
      <c r="A3003" s="1">
        <v>62</v>
      </c>
      <c r="B3003" s="1" t="s">
        <v>105</v>
      </c>
      <c r="C3003" s="218">
        <v>44939</v>
      </c>
      <c r="D3003" s="1">
        <v>19</v>
      </c>
      <c r="E3003" s="1">
        <v>558</v>
      </c>
      <c r="F3003" s="62"/>
    </row>
    <row r="3004" spans="1:6" x14ac:dyDescent="0.35">
      <c r="A3004" s="1">
        <v>62</v>
      </c>
      <c r="B3004" s="1" t="s">
        <v>105</v>
      </c>
      <c r="C3004" s="218">
        <v>44940</v>
      </c>
      <c r="D3004" s="1">
        <v>13</v>
      </c>
      <c r="E3004" s="1">
        <v>477</v>
      </c>
      <c r="F3004" s="62"/>
    </row>
    <row r="3005" spans="1:6" x14ac:dyDescent="0.35">
      <c r="A3005" s="1">
        <v>62</v>
      </c>
      <c r="B3005" s="1" t="s">
        <v>105</v>
      </c>
      <c r="C3005" s="218">
        <v>44941</v>
      </c>
      <c r="D3005" s="1">
        <v>9</v>
      </c>
      <c r="E3005" s="1">
        <v>297</v>
      </c>
      <c r="F3005" s="62"/>
    </row>
    <row r="3006" spans="1:6" x14ac:dyDescent="0.35">
      <c r="A3006" s="1">
        <v>62</v>
      </c>
      <c r="B3006" s="1" t="s">
        <v>105</v>
      </c>
      <c r="C3006" s="218">
        <v>44942</v>
      </c>
      <c r="D3006" s="1">
        <v>12</v>
      </c>
      <c r="E3006" s="1">
        <v>405</v>
      </c>
      <c r="F3006" s="62"/>
    </row>
    <row r="3007" spans="1:6" x14ac:dyDescent="0.35">
      <c r="A3007" s="1">
        <v>62</v>
      </c>
      <c r="B3007" s="1" t="s">
        <v>105</v>
      </c>
      <c r="C3007" s="218">
        <v>44943</v>
      </c>
      <c r="D3007" s="1">
        <v>18</v>
      </c>
      <c r="E3007" s="1">
        <v>621</v>
      </c>
      <c r="F3007" s="62"/>
    </row>
    <row r="3008" spans="1:6" x14ac:dyDescent="0.35">
      <c r="A3008" s="1">
        <v>62</v>
      </c>
      <c r="B3008" s="1" t="s">
        <v>105</v>
      </c>
      <c r="C3008" s="218">
        <v>44944</v>
      </c>
      <c r="D3008" s="1">
        <v>11</v>
      </c>
      <c r="E3008" s="1">
        <v>333</v>
      </c>
      <c r="F3008" s="62"/>
    </row>
    <row r="3009" spans="1:6" x14ac:dyDescent="0.35">
      <c r="A3009" s="1">
        <v>62</v>
      </c>
      <c r="B3009" s="1" t="s">
        <v>105</v>
      </c>
      <c r="C3009" s="218">
        <v>44945</v>
      </c>
      <c r="D3009" s="1">
        <v>14</v>
      </c>
      <c r="E3009" s="1">
        <v>468</v>
      </c>
      <c r="F3009" s="62"/>
    </row>
    <row r="3010" spans="1:6" x14ac:dyDescent="0.35">
      <c r="A3010" s="1">
        <v>62</v>
      </c>
      <c r="B3010" s="1" t="s">
        <v>105</v>
      </c>
      <c r="C3010" s="218">
        <v>44946</v>
      </c>
      <c r="D3010" s="1">
        <v>11</v>
      </c>
      <c r="E3010" s="1">
        <v>306</v>
      </c>
      <c r="F3010" s="62"/>
    </row>
    <row r="3011" spans="1:6" x14ac:dyDescent="0.35">
      <c r="A3011" s="1">
        <v>62</v>
      </c>
      <c r="B3011" s="1" t="s">
        <v>105</v>
      </c>
      <c r="C3011" s="218">
        <v>44947</v>
      </c>
      <c r="D3011" s="1">
        <v>16</v>
      </c>
      <c r="E3011" s="1">
        <v>585</v>
      </c>
      <c r="F3011" s="62"/>
    </row>
    <row r="3012" spans="1:6" x14ac:dyDescent="0.35">
      <c r="A3012" s="1">
        <v>62</v>
      </c>
      <c r="B3012" s="1" t="s">
        <v>105</v>
      </c>
      <c r="C3012" s="218">
        <v>44948</v>
      </c>
      <c r="D3012" s="1">
        <v>9</v>
      </c>
      <c r="E3012" s="1">
        <v>297</v>
      </c>
      <c r="F3012" s="62"/>
    </row>
    <row r="3013" spans="1:6" x14ac:dyDescent="0.35">
      <c r="A3013" s="1">
        <v>62</v>
      </c>
      <c r="B3013" s="1" t="s">
        <v>105</v>
      </c>
      <c r="C3013" s="218">
        <v>44949</v>
      </c>
      <c r="D3013" s="1">
        <v>6</v>
      </c>
      <c r="E3013" s="1">
        <v>189</v>
      </c>
      <c r="F3013" s="62"/>
    </row>
    <row r="3014" spans="1:6" x14ac:dyDescent="0.35">
      <c r="A3014" s="1">
        <v>62</v>
      </c>
      <c r="B3014" s="1" t="s">
        <v>105</v>
      </c>
      <c r="C3014" s="218">
        <v>44950</v>
      </c>
      <c r="D3014" s="1">
        <v>11</v>
      </c>
      <c r="E3014" s="1">
        <v>360</v>
      </c>
      <c r="F3014" s="62"/>
    </row>
    <row r="3015" spans="1:6" x14ac:dyDescent="0.35">
      <c r="A3015" s="1">
        <v>62</v>
      </c>
      <c r="B3015" s="1" t="s">
        <v>105</v>
      </c>
      <c r="C3015" s="218">
        <v>44951</v>
      </c>
      <c r="D3015" s="1">
        <v>13</v>
      </c>
      <c r="E3015" s="1">
        <v>396</v>
      </c>
      <c r="F3015" s="62"/>
    </row>
    <row r="3016" spans="1:6" x14ac:dyDescent="0.35">
      <c r="A3016" s="1">
        <v>62</v>
      </c>
      <c r="B3016" s="1" t="s">
        <v>105</v>
      </c>
      <c r="C3016" s="218">
        <v>44952</v>
      </c>
      <c r="D3016" s="1">
        <v>6</v>
      </c>
      <c r="E3016" s="1">
        <v>243</v>
      </c>
      <c r="F3016" s="62"/>
    </row>
    <row r="3017" spans="1:6" x14ac:dyDescent="0.35">
      <c r="A3017" s="1">
        <v>62</v>
      </c>
      <c r="B3017" s="1" t="s">
        <v>105</v>
      </c>
      <c r="C3017" s="218">
        <v>44953</v>
      </c>
      <c r="D3017" s="1">
        <v>12</v>
      </c>
      <c r="E3017" s="1">
        <v>513</v>
      </c>
      <c r="F3017" s="62"/>
    </row>
    <row r="3018" spans="1:6" x14ac:dyDescent="0.35">
      <c r="A3018" s="1">
        <v>62</v>
      </c>
      <c r="B3018" s="1" t="s">
        <v>105</v>
      </c>
      <c r="C3018" s="218">
        <v>44955</v>
      </c>
      <c r="D3018" s="1">
        <v>7</v>
      </c>
      <c r="E3018" s="1">
        <v>261</v>
      </c>
      <c r="F3018" s="62"/>
    </row>
    <row r="3019" spans="1:6" x14ac:dyDescent="0.35">
      <c r="A3019" s="1">
        <v>62</v>
      </c>
      <c r="B3019" s="1" t="s">
        <v>105</v>
      </c>
      <c r="C3019" s="218">
        <v>44956</v>
      </c>
      <c r="D3019" s="1">
        <v>14</v>
      </c>
      <c r="E3019" s="1">
        <v>468</v>
      </c>
      <c r="F3019" s="62"/>
    </row>
    <row r="3020" spans="1:6" x14ac:dyDescent="0.35">
      <c r="A3020" s="1">
        <v>63</v>
      </c>
      <c r="B3020" s="1" t="s">
        <v>106</v>
      </c>
      <c r="C3020" s="218">
        <v>44891</v>
      </c>
      <c r="D3020" s="1">
        <v>46</v>
      </c>
      <c r="E3020" s="1">
        <v>882</v>
      </c>
      <c r="F3020" s="62"/>
    </row>
    <row r="3021" spans="1:6" x14ac:dyDescent="0.35">
      <c r="A3021" s="1">
        <v>63</v>
      </c>
      <c r="B3021" s="1" t="s">
        <v>106</v>
      </c>
      <c r="C3021" s="218">
        <v>44893</v>
      </c>
      <c r="D3021" s="1">
        <v>23</v>
      </c>
      <c r="E3021" s="1">
        <v>495</v>
      </c>
      <c r="F3021" s="62"/>
    </row>
    <row r="3022" spans="1:6" x14ac:dyDescent="0.35">
      <c r="A3022" s="1">
        <v>63</v>
      </c>
      <c r="B3022" s="1" t="s">
        <v>106</v>
      </c>
      <c r="C3022" s="218">
        <v>44894</v>
      </c>
      <c r="D3022" s="1">
        <v>15</v>
      </c>
      <c r="E3022" s="1">
        <v>459</v>
      </c>
      <c r="F3022" s="62"/>
    </row>
    <row r="3023" spans="1:6" x14ac:dyDescent="0.35">
      <c r="A3023" s="1">
        <v>63</v>
      </c>
      <c r="B3023" s="1" t="s">
        <v>106</v>
      </c>
      <c r="C3023" s="218">
        <v>44895</v>
      </c>
      <c r="D3023" s="1">
        <v>21</v>
      </c>
      <c r="E3023" s="1">
        <v>675</v>
      </c>
      <c r="F3023" s="62"/>
    </row>
    <row r="3024" spans="1:6" x14ac:dyDescent="0.35">
      <c r="A3024" s="1">
        <v>63</v>
      </c>
      <c r="B3024" s="1" t="s">
        <v>106</v>
      </c>
      <c r="C3024" s="218">
        <v>44896</v>
      </c>
      <c r="D3024" s="1">
        <v>14</v>
      </c>
      <c r="E3024" s="1">
        <v>468</v>
      </c>
      <c r="F3024" s="62"/>
    </row>
    <row r="3025" spans="1:6" x14ac:dyDescent="0.35">
      <c r="A3025" s="1">
        <v>63</v>
      </c>
      <c r="B3025" s="1" t="s">
        <v>106</v>
      </c>
      <c r="C3025" s="218">
        <v>44897</v>
      </c>
      <c r="D3025" s="1">
        <v>18</v>
      </c>
      <c r="E3025" s="1">
        <v>432</v>
      </c>
      <c r="F3025" s="62"/>
    </row>
    <row r="3026" spans="1:6" x14ac:dyDescent="0.35">
      <c r="A3026" s="1">
        <v>63</v>
      </c>
      <c r="B3026" s="1" t="s">
        <v>106</v>
      </c>
      <c r="C3026" s="218">
        <v>44898</v>
      </c>
      <c r="D3026" s="1">
        <v>22</v>
      </c>
      <c r="E3026" s="1">
        <v>477</v>
      </c>
      <c r="F3026" s="62"/>
    </row>
    <row r="3027" spans="1:6" x14ac:dyDescent="0.35">
      <c r="A3027" s="1">
        <v>63</v>
      </c>
      <c r="B3027" s="1" t="s">
        <v>106</v>
      </c>
      <c r="C3027" s="218">
        <v>44899</v>
      </c>
      <c r="D3027" s="1">
        <v>20</v>
      </c>
      <c r="E3027" s="1">
        <v>657</v>
      </c>
      <c r="F3027" s="62"/>
    </row>
    <row r="3028" spans="1:6" x14ac:dyDescent="0.35">
      <c r="A3028" s="1">
        <v>63</v>
      </c>
      <c r="B3028" s="1" t="s">
        <v>106</v>
      </c>
      <c r="C3028" s="218">
        <v>44900</v>
      </c>
      <c r="D3028" s="1">
        <v>15</v>
      </c>
      <c r="E3028" s="1">
        <v>513</v>
      </c>
      <c r="F3028" s="62"/>
    </row>
    <row r="3029" spans="1:6" x14ac:dyDescent="0.35">
      <c r="A3029" s="1">
        <v>63</v>
      </c>
      <c r="B3029" s="1" t="s">
        <v>106</v>
      </c>
      <c r="C3029" s="218">
        <v>44901</v>
      </c>
      <c r="D3029" s="1">
        <v>19</v>
      </c>
      <c r="E3029" s="1">
        <v>666</v>
      </c>
      <c r="F3029" s="62"/>
    </row>
    <row r="3030" spans="1:6" x14ac:dyDescent="0.35">
      <c r="A3030" s="1">
        <v>63</v>
      </c>
      <c r="B3030" s="1" t="s">
        <v>106</v>
      </c>
      <c r="C3030" s="218">
        <v>44902</v>
      </c>
      <c r="D3030" s="1">
        <v>18</v>
      </c>
      <c r="E3030" s="1">
        <v>648</v>
      </c>
      <c r="F3030" s="62"/>
    </row>
    <row r="3031" spans="1:6" x14ac:dyDescent="0.35">
      <c r="A3031" s="1">
        <v>63</v>
      </c>
      <c r="B3031" s="1" t="s">
        <v>106</v>
      </c>
      <c r="C3031" s="218">
        <v>44903</v>
      </c>
      <c r="D3031" s="1">
        <v>23</v>
      </c>
      <c r="E3031" s="1">
        <v>630</v>
      </c>
      <c r="F3031" s="62"/>
    </row>
    <row r="3032" spans="1:6" x14ac:dyDescent="0.35">
      <c r="A3032" s="1">
        <v>63</v>
      </c>
      <c r="B3032" s="1" t="s">
        <v>106</v>
      </c>
      <c r="C3032" s="218">
        <v>44904</v>
      </c>
      <c r="D3032" s="1">
        <v>25</v>
      </c>
      <c r="E3032" s="1">
        <v>882</v>
      </c>
      <c r="F3032" s="62"/>
    </row>
    <row r="3033" spans="1:6" x14ac:dyDescent="0.35">
      <c r="A3033" s="1">
        <v>63</v>
      </c>
      <c r="B3033" s="1" t="s">
        <v>106</v>
      </c>
      <c r="C3033" s="218">
        <v>44905</v>
      </c>
      <c r="D3033" s="1">
        <v>34</v>
      </c>
      <c r="E3033" s="1">
        <v>909</v>
      </c>
      <c r="F3033" s="62"/>
    </row>
    <row r="3034" spans="1:6" x14ac:dyDescent="0.35">
      <c r="A3034" s="1">
        <v>63</v>
      </c>
      <c r="B3034" s="1" t="s">
        <v>106</v>
      </c>
      <c r="C3034" s="218">
        <v>44906</v>
      </c>
      <c r="D3034" s="1">
        <v>18</v>
      </c>
      <c r="E3034" s="1">
        <v>621</v>
      </c>
      <c r="F3034" s="62"/>
    </row>
    <row r="3035" spans="1:6" x14ac:dyDescent="0.35">
      <c r="A3035" s="1">
        <v>63</v>
      </c>
      <c r="B3035" s="1" t="s">
        <v>106</v>
      </c>
      <c r="C3035" s="218">
        <v>44907</v>
      </c>
      <c r="D3035" s="1">
        <v>23</v>
      </c>
      <c r="E3035" s="1">
        <v>792</v>
      </c>
      <c r="F3035" s="62"/>
    </row>
    <row r="3036" spans="1:6" x14ac:dyDescent="0.35">
      <c r="A3036" s="1">
        <v>63</v>
      </c>
      <c r="B3036" s="1" t="s">
        <v>106</v>
      </c>
      <c r="C3036" s="218">
        <v>44908</v>
      </c>
      <c r="D3036" s="1">
        <v>26</v>
      </c>
      <c r="E3036" s="1">
        <v>927</v>
      </c>
      <c r="F3036" s="62"/>
    </row>
    <row r="3037" spans="1:6" x14ac:dyDescent="0.35">
      <c r="A3037" s="1">
        <v>63</v>
      </c>
      <c r="B3037" s="1" t="s">
        <v>106</v>
      </c>
      <c r="C3037" s="218">
        <v>44909</v>
      </c>
      <c r="D3037" s="1">
        <v>34</v>
      </c>
      <c r="E3037" s="1">
        <v>909</v>
      </c>
      <c r="F3037" s="62"/>
    </row>
    <row r="3038" spans="1:6" x14ac:dyDescent="0.35">
      <c r="A3038" s="1">
        <v>63</v>
      </c>
      <c r="B3038" s="1" t="s">
        <v>106</v>
      </c>
      <c r="C3038" s="218">
        <v>44910</v>
      </c>
      <c r="D3038" s="1">
        <v>23</v>
      </c>
      <c r="E3038" s="1">
        <v>765</v>
      </c>
      <c r="F3038" s="62"/>
    </row>
    <row r="3039" spans="1:6" x14ac:dyDescent="0.35">
      <c r="A3039" s="1">
        <v>63</v>
      </c>
      <c r="B3039" s="1" t="s">
        <v>106</v>
      </c>
      <c r="C3039" s="218">
        <v>44911</v>
      </c>
      <c r="D3039" s="1">
        <v>19</v>
      </c>
      <c r="E3039" s="1">
        <v>666</v>
      </c>
      <c r="F3039" s="62"/>
    </row>
    <row r="3040" spans="1:6" x14ac:dyDescent="0.35">
      <c r="A3040" s="1">
        <v>63</v>
      </c>
      <c r="B3040" s="1" t="s">
        <v>106</v>
      </c>
      <c r="C3040" s="218">
        <v>44912</v>
      </c>
      <c r="D3040" s="1">
        <v>14</v>
      </c>
      <c r="E3040" s="1">
        <v>414</v>
      </c>
      <c r="F3040" s="62"/>
    </row>
    <row r="3041" spans="1:6" x14ac:dyDescent="0.35">
      <c r="A3041" s="1">
        <v>63</v>
      </c>
      <c r="B3041" s="1" t="s">
        <v>106</v>
      </c>
      <c r="C3041" s="218">
        <v>44913</v>
      </c>
      <c r="D3041" s="1">
        <v>27</v>
      </c>
      <c r="E3041" s="1">
        <v>783</v>
      </c>
      <c r="F3041" s="62"/>
    </row>
    <row r="3042" spans="1:6" x14ac:dyDescent="0.35">
      <c r="A3042" s="1">
        <v>63</v>
      </c>
      <c r="B3042" s="1" t="s">
        <v>106</v>
      </c>
      <c r="C3042" s="218">
        <v>44914</v>
      </c>
      <c r="D3042" s="1">
        <v>39</v>
      </c>
      <c r="E3042" s="1">
        <v>999</v>
      </c>
      <c r="F3042" s="62"/>
    </row>
    <row r="3043" spans="1:6" x14ac:dyDescent="0.35">
      <c r="A3043" s="1">
        <v>63</v>
      </c>
      <c r="B3043" s="1" t="s">
        <v>106</v>
      </c>
      <c r="C3043" s="218">
        <v>44915</v>
      </c>
      <c r="D3043" s="1">
        <v>23</v>
      </c>
      <c r="E3043" s="1">
        <v>819</v>
      </c>
      <c r="F3043" s="62"/>
    </row>
    <row r="3044" spans="1:6" x14ac:dyDescent="0.35">
      <c r="A3044" s="1">
        <v>63</v>
      </c>
      <c r="B3044" s="1" t="s">
        <v>106</v>
      </c>
      <c r="C3044" s="218">
        <v>44916</v>
      </c>
      <c r="D3044" s="1">
        <v>34</v>
      </c>
      <c r="E3044" s="1">
        <v>882</v>
      </c>
      <c r="F3044" s="62"/>
    </row>
    <row r="3045" spans="1:6" x14ac:dyDescent="0.35">
      <c r="A3045" s="1">
        <v>63</v>
      </c>
      <c r="B3045" s="1" t="s">
        <v>106</v>
      </c>
      <c r="C3045" s="218">
        <v>44917</v>
      </c>
      <c r="D3045" s="1">
        <v>21</v>
      </c>
      <c r="E3045" s="1">
        <v>729</v>
      </c>
      <c r="F3045" s="62"/>
    </row>
    <row r="3046" spans="1:6" x14ac:dyDescent="0.35">
      <c r="A3046" s="1">
        <v>63</v>
      </c>
      <c r="B3046" s="1" t="s">
        <v>106</v>
      </c>
      <c r="C3046" s="218">
        <v>44918</v>
      </c>
      <c r="D3046" s="1">
        <v>19</v>
      </c>
      <c r="E3046" s="1">
        <v>693</v>
      </c>
      <c r="F3046" s="62"/>
    </row>
    <row r="3047" spans="1:6" x14ac:dyDescent="0.35">
      <c r="A3047" s="1">
        <v>63</v>
      </c>
      <c r="B3047" s="1" t="s">
        <v>106</v>
      </c>
      <c r="C3047" s="218">
        <v>44919</v>
      </c>
      <c r="D3047" s="1">
        <v>26</v>
      </c>
      <c r="E3047" s="1">
        <v>657</v>
      </c>
      <c r="F3047" s="62"/>
    </row>
    <row r="3048" spans="1:6" x14ac:dyDescent="0.35">
      <c r="A3048" s="1">
        <v>63</v>
      </c>
      <c r="B3048" s="1" t="s">
        <v>106</v>
      </c>
      <c r="C3048" s="218">
        <v>44920</v>
      </c>
      <c r="D3048" s="1">
        <v>27</v>
      </c>
      <c r="E3048" s="1">
        <v>675</v>
      </c>
      <c r="F3048" s="62"/>
    </row>
    <row r="3049" spans="1:6" x14ac:dyDescent="0.35">
      <c r="A3049" s="1">
        <v>63</v>
      </c>
      <c r="B3049" s="1" t="s">
        <v>106</v>
      </c>
      <c r="C3049" s="218">
        <v>44921</v>
      </c>
      <c r="D3049" s="1">
        <v>24</v>
      </c>
      <c r="E3049" s="1">
        <v>702</v>
      </c>
      <c r="F3049" s="62"/>
    </row>
    <row r="3050" spans="1:6" x14ac:dyDescent="0.35">
      <c r="A3050" s="1">
        <v>63</v>
      </c>
      <c r="B3050" s="1" t="s">
        <v>106</v>
      </c>
      <c r="C3050" s="218">
        <v>44922</v>
      </c>
      <c r="D3050" s="1">
        <v>24</v>
      </c>
      <c r="E3050" s="1">
        <v>729</v>
      </c>
      <c r="F3050" s="62"/>
    </row>
    <row r="3051" spans="1:6" x14ac:dyDescent="0.35">
      <c r="A3051" s="1">
        <v>63</v>
      </c>
      <c r="B3051" s="1" t="s">
        <v>106</v>
      </c>
      <c r="C3051" s="218">
        <v>44923</v>
      </c>
      <c r="D3051" s="1">
        <v>25</v>
      </c>
      <c r="E3051" s="1">
        <v>747</v>
      </c>
      <c r="F3051" s="62"/>
    </row>
    <row r="3052" spans="1:6" x14ac:dyDescent="0.35">
      <c r="A3052" s="1">
        <v>63</v>
      </c>
      <c r="B3052" s="1" t="s">
        <v>106</v>
      </c>
      <c r="C3052" s="218">
        <v>44924</v>
      </c>
      <c r="D3052" s="1">
        <v>24</v>
      </c>
      <c r="E3052" s="1">
        <v>729</v>
      </c>
      <c r="F3052" s="62"/>
    </row>
    <row r="3053" spans="1:6" x14ac:dyDescent="0.35">
      <c r="A3053" s="1">
        <v>63</v>
      </c>
      <c r="B3053" s="1" t="s">
        <v>106</v>
      </c>
      <c r="C3053" s="218">
        <v>44925</v>
      </c>
      <c r="D3053" s="1">
        <v>20</v>
      </c>
      <c r="E3053" s="1">
        <v>576</v>
      </c>
      <c r="F3053" s="62"/>
    </row>
    <row r="3054" spans="1:6" x14ac:dyDescent="0.35">
      <c r="A3054" s="1">
        <v>63</v>
      </c>
      <c r="B3054" s="1" t="s">
        <v>106</v>
      </c>
      <c r="C3054" s="218">
        <v>44926</v>
      </c>
      <c r="D3054" s="1">
        <v>18</v>
      </c>
      <c r="E3054" s="1">
        <v>567</v>
      </c>
      <c r="F3054" s="62"/>
    </row>
    <row r="3055" spans="1:6" x14ac:dyDescent="0.35">
      <c r="A3055" s="1">
        <v>63</v>
      </c>
      <c r="B3055" s="1" t="s">
        <v>106</v>
      </c>
      <c r="C3055" s="218">
        <v>44927</v>
      </c>
      <c r="D3055" s="1">
        <v>15</v>
      </c>
      <c r="E3055" s="1">
        <v>459</v>
      </c>
      <c r="F3055" s="62"/>
    </row>
    <row r="3056" spans="1:6" x14ac:dyDescent="0.35">
      <c r="A3056" s="1">
        <v>63</v>
      </c>
      <c r="B3056" s="1" t="s">
        <v>106</v>
      </c>
      <c r="C3056" s="218">
        <v>44928</v>
      </c>
      <c r="D3056" s="1">
        <v>6</v>
      </c>
      <c r="E3056" s="1">
        <v>162</v>
      </c>
      <c r="F3056" s="62"/>
    </row>
    <row r="3057" spans="1:6" x14ac:dyDescent="0.35">
      <c r="A3057" s="1">
        <v>63</v>
      </c>
      <c r="B3057" s="1" t="s">
        <v>106</v>
      </c>
      <c r="C3057" s="218">
        <v>44929</v>
      </c>
      <c r="D3057" s="1">
        <v>36</v>
      </c>
      <c r="E3057" s="1">
        <v>1134</v>
      </c>
      <c r="F3057" s="62"/>
    </row>
    <row r="3058" spans="1:6" x14ac:dyDescent="0.35">
      <c r="A3058" s="1">
        <v>63</v>
      </c>
      <c r="B3058" s="1" t="s">
        <v>106</v>
      </c>
      <c r="C3058" s="218">
        <v>44930</v>
      </c>
      <c r="D3058" s="1">
        <v>21</v>
      </c>
      <c r="E3058" s="1">
        <v>594</v>
      </c>
      <c r="F3058" s="62"/>
    </row>
    <row r="3059" spans="1:6" x14ac:dyDescent="0.35">
      <c r="A3059" s="1">
        <v>63</v>
      </c>
      <c r="B3059" s="1" t="s">
        <v>106</v>
      </c>
      <c r="C3059" s="218">
        <v>44931</v>
      </c>
      <c r="D3059" s="1">
        <v>29</v>
      </c>
      <c r="E3059" s="1">
        <v>711</v>
      </c>
      <c r="F3059" s="62"/>
    </row>
    <row r="3060" spans="1:6" x14ac:dyDescent="0.35">
      <c r="A3060" s="1">
        <v>63</v>
      </c>
      <c r="B3060" s="1" t="s">
        <v>106</v>
      </c>
      <c r="C3060" s="218">
        <v>44932</v>
      </c>
      <c r="D3060" s="1">
        <v>20</v>
      </c>
      <c r="E3060" s="1">
        <v>657</v>
      </c>
      <c r="F3060" s="62"/>
    </row>
    <row r="3061" spans="1:6" x14ac:dyDescent="0.35">
      <c r="A3061" s="1">
        <v>63</v>
      </c>
      <c r="B3061" s="1" t="s">
        <v>106</v>
      </c>
      <c r="C3061" s="218">
        <v>44933</v>
      </c>
      <c r="D3061" s="1">
        <v>26</v>
      </c>
      <c r="E3061" s="1">
        <v>765</v>
      </c>
      <c r="F3061" s="62"/>
    </row>
    <row r="3062" spans="1:6" x14ac:dyDescent="0.35">
      <c r="A3062" s="1">
        <v>63</v>
      </c>
      <c r="B3062" s="1" t="s">
        <v>106</v>
      </c>
      <c r="C3062" s="218">
        <v>44934</v>
      </c>
      <c r="D3062" s="1">
        <v>23</v>
      </c>
      <c r="E3062" s="1">
        <v>819</v>
      </c>
      <c r="F3062" s="62"/>
    </row>
    <row r="3063" spans="1:6" x14ac:dyDescent="0.35">
      <c r="A3063" s="1">
        <v>63</v>
      </c>
      <c r="B3063" s="1" t="s">
        <v>106</v>
      </c>
      <c r="C3063" s="218">
        <v>44935</v>
      </c>
      <c r="D3063" s="1">
        <v>9</v>
      </c>
      <c r="E3063" s="1">
        <v>324</v>
      </c>
      <c r="F3063" s="62"/>
    </row>
    <row r="3064" spans="1:6" x14ac:dyDescent="0.35">
      <c r="A3064" s="1">
        <v>63</v>
      </c>
      <c r="B3064" s="1" t="s">
        <v>106</v>
      </c>
      <c r="C3064" s="218">
        <v>44936</v>
      </c>
      <c r="D3064" s="1">
        <v>32</v>
      </c>
      <c r="E3064" s="1">
        <v>1008</v>
      </c>
      <c r="F3064" s="62"/>
    </row>
    <row r="3065" spans="1:6" x14ac:dyDescent="0.35">
      <c r="A3065" s="1">
        <v>63</v>
      </c>
      <c r="B3065" s="1" t="s">
        <v>106</v>
      </c>
      <c r="C3065" s="218">
        <v>44937</v>
      </c>
      <c r="D3065" s="1">
        <v>27</v>
      </c>
      <c r="E3065" s="1">
        <v>918</v>
      </c>
      <c r="F3065" s="62"/>
    </row>
    <row r="3066" spans="1:6" x14ac:dyDescent="0.35">
      <c r="A3066" s="1">
        <v>63</v>
      </c>
      <c r="B3066" s="1" t="s">
        <v>106</v>
      </c>
      <c r="C3066" s="218">
        <v>44938</v>
      </c>
      <c r="D3066" s="1">
        <v>21</v>
      </c>
      <c r="E3066" s="1">
        <v>648</v>
      </c>
      <c r="F3066" s="62"/>
    </row>
    <row r="3067" spans="1:6" x14ac:dyDescent="0.35">
      <c r="A3067" s="1">
        <v>63</v>
      </c>
      <c r="B3067" s="1" t="s">
        <v>106</v>
      </c>
      <c r="C3067" s="218">
        <v>44939</v>
      </c>
      <c r="D3067" s="1">
        <v>27</v>
      </c>
      <c r="E3067" s="1">
        <v>918</v>
      </c>
      <c r="F3067" s="62"/>
    </row>
    <row r="3068" spans="1:6" x14ac:dyDescent="0.35">
      <c r="A3068" s="1">
        <v>63</v>
      </c>
      <c r="B3068" s="1" t="s">
        <v>106</v>
      </c>
      <c r="C3068" s="218">
        <v>44940</v>
      </c>
      <c r="D3068" s="1">
        <v>34</v>
      </c>
      <c r="E3068" s="1">
        <v>990</v>
      </c>
      <c r="F3068" s="62"/>
    </row>
    <row r="3069" spans="1:6" x14ac:dyDescent="0.35">
      <c r="A3069" s="1">
        <v>63</v>
      </c>
      <c r="B3069" s="1" t="s">
        <v>106</v>
      </c>
      <c r="C3069" s="218">
        <v>44941</v>
      </c>
      <c r="D3069" s="1">
        <v>25</v>
      </c>
      <c r="E3069" s="1">
        <v>828</v>
      </c>
      <c r="F3069" s="62"/>
    </row>
    <row r="3070" spans="1:6" x14ac:dyDescent="0.35">
      <c r="A3070" s="1">
        <v>63</v>
      </c>
      <c r="B3070" s="1" t="s">
        <v>106</v>
      </c>
      <c r="C3070" s="218">
        <v>44942</v>
      </c>
      <c r="D3070" s="1">
        <v>22</v>
      </c>
      <c r="E3070" s="1">
        <v>720</v>
      </c>
      <c r="F3070" s="62"/>
    </row>
    <row r="3071" spans="1:6" x14ac:dyDescent="0.35">
      <c r="A3071" s="1">
        <v>63</v>
      </c>
      <c r="B3071" s="1" t="s">
        <v>106</v>
      </c>
      <c r="C3071" s="218">
        <v>44943</v>
      </c>
      <c r="D3071" s="1">
        <v>25</v>
      </c>
      <c r="E3071" s="1">
        <v>882</v>
      </c>
      <c r="F3071" s="62"/>
    </row>
    <row r="3072" spans="1:6" x14ac:dyDescent="0.35">
      <c r="A3072" s="1">
        <v>63</v>
      </c>
      <c r="B3072" s="1" t="s">
        <v>106</v>
      </c>
      <c r="C3072" s="218">
        <v>44944</v>
      </c>
      <c r="D3072" s="1">
        <v>9</v>
      </c>
      <c r="E3072" s="1">
        <v>297</v>
      </c>
      <c r="F3072" s="62"/>
    </row>
    <row r="3073" spans="1:6" x14ac:dyDescent="0.35">
      <c r="A3073" s="1">
        <v>63</v>
      </c>
      <c r="B3073" s="1" t="s">
        <v>106</v>
      </c>
      <c r="C3073" s="218">
        <v>44945</v>
      </c>
      <c r="D3073" s="1">
        <v>17</v>
      </c>
      <c r="E3073" s="1">
        <v>684</v>
      </c>
      <c r="F3073" s="62"/>
    </row>
    <row r="3074" spans="1:6" x14ac:dyDescent="0.35">
      <c r="A3074" s="1">
        <v>63</v>
      </c>
      <c r="B3074" s="1" t="s">
        <v>106</v>
      </c>
      <c r="C3074" s="218">
        <v>44946</v>
      </c>
      <c r="D3074" s="1">
        <v>21</v>
      </c>
      <c r="E3074" s="1">
        <v>594</v>
      </c>
      <c r="F3074" s="62"/>
    </row>
    <row r="3075" spans="1:6" x14ac:dyDescent="0.35">
      <c r="A3075" s="1">
        <v>63</v>
      </c>
      <c r="B3075" s="1" t="s">
        <v>106</v>
      </c>
      <c r="C3075" s="218">
        <v>44947</v>
      </c>
      <c r="D3075" s="1">
        <v>23</v>
      </c>
      <c r="E3075" s="1">
        <v>792</v>
      </c>
      <c r="F3075" s="62"/>
    </row>
    <row r="3076" spans="1:6" x14ac:dyDescent="0.35">
      <c r="A3076" s="1">
        <v>63</v>
      </c>
      <c r="B3076" s="1" t="s">
        <v>106</v>
      </c>
      <c r="C3076" s="218">
        <v>44948</v>
      </c>
      <c r="D3076" s="1">
        <v>9</v>
      </c>
      <c r="E3076" s="1">
        <v>297</v>
      </c>
      <c r="F3076" s="62"/>
    </row>
    <row r="3077" spans="1:6" x14ac:dyDescent="0.35">
      <c r="A3077" s="1">
        <v>63</v>
      </c>
      <c r="B3077" s="1" t="s">
        <v>106</v>
      </c>
      <c r="C3077" s="218">
        <v>44949</v>
      </c>
      <c r="D3077" s="1">
        <v>14</v>
      </c>
      <c r="E3077" s="1">
        <v>414</v>
      </c>
      <c r="F3077" s="62"/>
    </row>
    <row r="3078" spans="1:6" x14ac:dyDescent="0.35">
      <c r="A3078" s="1">
        <v>63</v>
      </c>
      <c r="B3078" s="1" t="s">
        <v>106</v>
      </c>
      <c r="C3078" s="218">
        <v>44950</v>
      </c>
      <c r="D3078" s="1">
        <v>22</v>
      </c>
      <c r="E3078" s="1">
        <v>828</v>
      </c>
      <c r="F3078" s="62"/>
    </row>
    <row r="3079" spans="1:6" x14ac:dyDescent="0.35">
      <c r="A3079" s="1">
        <v>63</v>
      </c>
      <c r="B3079" s="1" t="s">
        <v>106</v>
      </c>
      <c r="C3079" s="218">
        <v>44951</v>
      </c>
      <c r="D3079" s="1">
        <v>23</v>
      </c>
      <c r="E3079" s="1">
        <v>819</v>
      </c>
      <c r="F3079" s="62"/>
    </row>
    <row r="3080" spans="1:6" x14ac:dyDescent="0.35">
      <c r="A3080" s="1">
        <v>63</v>
      </c>
      <c r="B3080" s="1" t="s">
        <v>106</v>
      </c>
      <c r="C3080" s="218">
        <v>44952</v>
      </c>
      <c r="D3080" s="1">
        <v>19</v>
      </c>
      <c r="E3080" s="1">
        <v>720</v>
      </c>
      <c r="F3080" s="62"/>
    </row>
    <row r="3081" spans="1:6" x14ac:dyDescent="0.35">
      <c r="A3081" s="1">
        <v>63</v>
      </c>
      <c r="B3081" s="1" t="s">
        <v>106</v>
      </c>
      <c r="C3081" s="218">
        <v>44953</v>
      </c>
      <c r="D3081" s="1">
        <v>21</v>
      </c>
      <c r="E3081" s="1">
        <v>810</v>
      </c>
      <c r="F3081" s="62"/>
    </row>
    <row r="3082" spans="1:6" x14ac:dyDescent="0.35">
      <c r="A3082" s="1">
        <v>63</v>
      </c>
      <c r="B3082" s="1" t="s">
        <v>106</v>
      </c>
      <c r="C3082" s="218">
        <v>44954</v>
      </c>
      <c r="D3082" s="1">
        <v>27</v>
      </c>
      <c r="E3082" s="1">
        <v>837</v>
      </c>
      <c r="F3082" s="62"/>
    </row>
    <row r="3083" spans="1:6" x14ac:dyDescent="0.35">
      <c r="A3083" s="1">
        <v>63</v>
      </c>
      <c r="B3083" s="1" t="s">
        <v>106</v>
      </c>
      <c r="C3083" s="218">
        <v>44955</v>
      </c>
      <c r="D3083" s="1">
        <v>25</v>
      </c>
      <c r="E3083" s="1">
        <v>801</v>
      </c>
      <c r="F3083" s="62"/>
    </row>
    <row r="3084" spans="1:6" x14ac:dyDescent="0.35">
      <c r="A3084" s="1">
        <v>63</v>
      </c>
      <c r="B3084" s="1" t="s">
        <v>106</v>
      </c>
      <c r="C3084" s="218">
        <v>44956</v>
      </c>
      <c r="D3084" s="1">
        <v>28</v>
      </c>
      <c r="E3084" s="1">
        <v>855</v>
      </c>
      <c r="F3084" s="62"/>
    </row>
    <row r="3085" spans="1:6" x14ac:dyDescent="0.35">
      <c r="A3085" s="1">
        <v>65</v>
      </c>
      <c r="B3085" s="1" t="s">
        <v>107</v>
      </c>
      <c r="C3085" s="218">
        <v>44878</v>
      </c>
      <c r="D3085" s="1">
        <v>22</v>
      </c>
      <c r="E3085" s="1">
        <v>396</v>
      </c>
      <c r="F3085" s="62"/>
    </row>
    <row r="3086" spans="1:6" x14ac:dyDescent="0.35">
      <c r="A3086" s="1">
        <v>65</v>
      </c>
      <c r="B3086" s="1" t="s">
        <v>107</v>
      </c>
      <c r="C3086" s="218">
        <v>44879</v>
      </c>
      <c r="D3086" s="1">
        <v>28</v>
      </c>
      <c r="E3086" s="1">
        <v>585</v>
      </c>
      <c r="F3086" s="62"/>
    </row>
    <row r="3087" spans="1:6" x14ac:dyDescent="0.35">
      <c r="A3087" s="1">
        <v>65</v>
      </c>
      <c r="B3087" s="1" t="s">
        <v>107</v>
      </c>
      <c r="C3087" s="218">
        <v>44880</v>
      </c>
      <c r="D3087" s="1">
        <v>32</v>
      </c>
      <c r="E3087" s="1">
        <v>630</v>
      </c>
      <c r="F3087" s="62"/>
    </row>
    <row r="3088" spans="1:6" x14ac:dyDescent="0.35">
      <c r="A3088" s="1">
        <v>65</v>
      </c>
      <c r="B3088" s="1" t="s">
        <v>107</v>
      </c>
      <c r="C3088" s="218">
        <v>44881</v>
      </c>
      <c r="D3088" s="1">
        <v>31</v>
      </c>
      <c r="E3088" s="1">
        <v>693</v>
      </c>
      <c r="F3088" s="62"/>
    </row>
    <row r="3089" spans="1:6" x14ac:dyDescent="0.35">
      <c r="A3089" s="1">
        <v>65</v>
      </c>
      <c r="B3089" s="1" t="s">
        <v>107</v>
      </c>
      <c r="C3089" s="218">
        <v>44882</v>
      </c>
      <c r="D3089" s="1">
        <v>23</v>
      </c>
      <c r="E3089" s="1">
        <v>576</v>
      </c>
      <c r="F3089" s="62"/>
    </row>
    <row r="3090" spans="1:6" x14ac:dyDescent="0.35">
      <c r="A3090" s="1">
        <v>65</v>
      </c>
      <c r="B3090" s="1" t="s">
        <v>107</v>
      </c>
      <c r="C3090" s="218">
        <v>44885</v>
      </c>
      <c r="D3090" s="1">
        <v>12</v>
      </c>
      <c r="E3090" s="1">
        <v>459</v>
      </c>
      <c r="F3090" s="62"/>
    </row>
    <row r="3091" spans="1:6" x14ac:dyDescent="0.35">
      <c r="A3091" s="1">
        <v>65</v>
      </c>
      <c r="B3091" s="1" t="s">
        <v>107</v>
      </c>
      <c r="C3091" s="218">
        <v>44886</v>
      </c>
      <c r="D3091" s="1">
        <v>12</v>
      </c>
      <c r="E3091" s="1">
        <v>297</v>
      </c>
      <c r="F3091" s="62"/>
    </row>
    <row r="3092" spans="1:6" x14ac:dyDescent="0.35">
      <c r="A3092" s="1">
        <v>65</v>
      </c>
      <c r="B3092" s="1" t="s">
        <v>107</v>
      </c>
      <c r="C3092" s="218">
        <v>44887</v>
      </c>
      <c r="D3092" s="1">
        <v>13</v>
      </c>
      <c r="E3092" s="1">
        <v>369</v>
      </c>
      <c r="F3092" s="62"/>
    </row>
    <row r="3093" spans="1:6" x14ac:dyDescent="0.35">
      <c r="A3093" s="1">
        <v>65</v>
      </c>
      <c r="B3093" s="1" t="s">
        <v>107</v>
      </c>
      <c r="C3093" s="218">
        <v>44888</v>
      </c>
      <c r="D3093" s="1">
        <v>20</v>
      </c>
      <c r="E3093" s="1">
        <v>468</v>
      </c>
      <c r="F3093" s="62"/>
    </row>
    <row r="3094" spans="1:6" x14ac:dyDescent="0.35">
      <c r="A3094" s="1">
        <v>65</v>
      </c>
      <c r="B3094" s="1" t="s">
        <v>107</v>
      </c>
      <c r="C3094" s="218">
        <v>44889</v>
      </c>
      <c r="D3094" s="1">
        <v>32</v>
      </c>
      <c r="E3094" s="1">
        <v>657</v>
      </c>
      <c r="F3094" s="62"/>
    </row>
    <row r="3095" spans="1:6" x14ac:dyDescent="0.35">
      <c r="A3095" s="1">
        <v>65</v>
      </c>
      <c r="B3095" s="1" t="s">
        <v>107</v>
      </c>
      <c r="C3095" s="218">
        <v>44890</v>
      </c>
      <c r="D3095" s="1">
        <v>22</v>
      </c>
      <c r="E3095" s="1">
        <v>639</v>
      </c>
      <c r="F3095" s="62"/>
    </row>
    <row r="3096" spans="1:6" x14ac:dyDescent="0.35">
      <c r="A3096" s="1">
        <v>65</v>
      </c>
      <c r="B3096" s="1" t="s">
        <v>107</v>
      </c>
      <c r="C3096" s="218">
        <v>44891</v>
      </c>
      <c r="D3096" s="1">
        <v>36</v>
      </c>
      <c r="E3096" s="1">
        <v>810</v>
      </c>
      <c r="F3096" s="62"/>
    </row>
    <row r="3097" spans="1:6" x14ac:dyDescent="0.35">
      <c r="A3097" s="1">
        <v>65</v>
      </c>
      <c r="B3097" s="1" t="s">
        <v>107</v>
      </c>
      <c r="C3097" s="218">
        <v>44892</v>
      </c>
      <c r="D3097" s="1">
        <v>37</v>
      </c>
      <c r="E3097" s="1">
        <v>936</v>
      </c>
      <c r="F3097" s="62"/>
    </row>
    <row r="3098" spans="1:6" x14ac:dyDescent="0.35">
      <c r="A3098" s="1">
        <v>65</v>
      </c>
      <c r="B3098" s="1" t="s">
        <v>107</v>
      </c>
      <c r="C3098" s="218">
        <v>44893</v>
      </c>
      <c r="D3098" s="1">
        <v>27</v>
      </c>
      <c r="E3098" s="1">
        <v>972</v>
      </c>
      <c r="F3098" s="62"/>
    </row>
    <row r="3099" spans="1:6" x14ac:dyDescent="0.35">
      <c r="A3099" s="1">
        <v>65</v>
      </c>
      <c r="B3099" s="1" t="s">
        <v>107</v>
      </c>
      <c r="C3099" s="218">
        <v>44894</v>
      </c>
      <c r="D3099" s="1">
        <v>23</v>
      </c>
      <c r="E3099" s="1">
        <v>981</v>
      </c>
      <c r="F3099" s="62"/>
    </row>
    <row r="3100" spans="1:6" x14ac:dyDescent="0.35">
      <c r="A3100" s="1">
        <v>65</v>
      </c>
      <c r="B3100" s="1" t="s">
        <v>107</v>
      </c>
      <c r="C3100" s="218">
        <v>44895</v>
      </c>
      <c r="D3100" s="1">
        <v>29</v>
      </c>
      <c r="E3100" s="1">
        <v>927</v>
      </c>
      <c r="F3100" s="62"/>
    </row>
    <row r="3101" spans="1:6" x14ac:dyDescent="0.35">
      <c r="A3101" s="1">
        <v>65</v>
      </c>
      <c r="B3101" s="1" t="s">
        <v>107</v>
      </c>
      <c r="C3101" s="218">
        <v>44896</v>
      </c>
      <c r="D3101" s="1">
        <v>38</v>
      </c>
      <c r="E3101" s="1">
        <v>954</v>
      </c>
      <c r="F3101" s="62"/>
    </row>
    <row r="3102" spans="1:6" x14ac:dyDescent="0.35">
      <c r="A3102" s="1">
        <v>65</v>
      </c>
      <c r="B3102" s="1" t="s">
        <v>107</v>
      </c>
      <c r="C3102" s="218">
        <v>44897</v>
      </c>
      <c r="D3102" s="1">
        <v>35</v>
      </c>
      <c r="E3102" s="1">
        <v>954</v>
      </c>
      <c r="F3102" s="62"/>
    </row>
    <row r="3103" spans="1:6" x14ac:dyDescent="0.35">
      <c r="A3103" s="1">
        <v>65</v>
      </c>
      <c r="B3103" s="1" t="s">
        <v>107</v>
      </c>
      <c r="C3103" s="218">
        <v>44898</v>
      </c>
      <c r="D3103" s="1">
        <v>13</v>
      </c>
      <c r="E3103" s="1">
        <v>504</v>
      </c>
      <c r="F3103" s="62"/>
    </row>
    <row r="3104" spans="1:6" x14ac:dyDescent="0.35">
      <c r="A3104" s="1">
        <v>65</v>
      </c>
      <c r="B3104" s="1" t="s">
        <v>107</v>
      </c>
      <c r="C3104" s="218">
        <v>44899</v>
      </c>
      <c r="D3104" s="1">
        <v>26</v>
      </c>
      <c r="E3104" s="1">
        <v>738</v>
      </c>
      <c r="F3104" s="62"/>
    </row>
    <row r="3105" spans="1:6" x14ac:dyDescent="0.35">
      <c r="A3105" s="1">
        <v>65</v>
      </c>
      <c r="B3105" s="1" t="s">
        <v>107</v>
      </c>
      <c r="C3105" s="218">
        <v>44900</v>
      </c>
      <c r="D3105" s="1">
        <v>22</v>
      </c>
      <c r="E3105" s="1">
        <v>720</v>
      </c>
      <c r="F3105" s="62"/>
    </row>
    <row r="3106" spans="1:6" x14ac:dyDescent="0.35">
      <c r="A3106" s="1">
        <v>65</v>
      </c>
      <c r="B3106" s="1" t="s">
        <v>107</v>
      </c>
      <c r="C3106" s="218">
        <v>44901</v>
      </c>
      <c r="D3106" s="1">
        <v>22</v>
      </c>
      <c r="E3106" s="1">
        <v>909</v>
      </c>
      <c r="F3106" s="62"/>
    </row>
    <row r="3107" spans="1:6" x14ac:dyDescent="0.35">
      <c r="A3107" s="1">
        <v>65</v>
      </c>
      <c r="B3107" s="1" t="s">
        <v>107</v>
      </c>
      <c r="C3107" s="218">
        <v>44902</v>
      </c>
      <c r="D3107" s="1">
        <v>21</v>
      </c>
      <c r="E3107" s="1">
        <v>891</v>
      </c>
      <c r="F3107" s="62"/>
    </row>
    <row r="3108" spans="1:6" x14ac:dyDescent="0.35">
      <c r="A3108" s="1">
        <v>65</v>
      </c>
      <c r="B3108" s="1" t="s">
        <v>107</v>
      </c>
      <c r="C3108" s="218">
        <v>44903</v>
      </c>
      <c r="D3108" s="1">
        <v>25</v>
      </c>
      <c r="E3108" s="1">
        <v>855</v>
      </c>
      <c r="F3108" s="62"/>
    </row>
    <row r="3109" spans="1:6" x14ac:dyDescent="0.35">
      <c r="A3109" s="1">
        <v>65</v>
      </c>
      <c r="B3109" s="1" t="s">
        <v>107</v>
      </c>
      <c r="C3109" s="218">
        <v>44904</v>
      </c>
      <c r="D3109" s="1">
        <v>34</v>
      </c>
      <c r="E3109" s="1">
        <v>990</v>
      </c>
      <c r="F3109" s="62"/>
    </row>
    <row r="3110" spans="1:6" x14ac:dyDescent="0.35">
      <c r="A3110" s="1">
        <v>65</v>
      </c>
      <c r="B3110" s="1" t="s">
        <v>107</v>
      </c>
      <c r="C3110" s="218">
        <v>44905</v>
      </c>
      <c r="D3110" s="1">
        <v>38</v>
      </c>
      <c r="E3110" s="1">
        <v>981</v>
      </c>
      <c r="F3110" s="62"/>
    </row>
    <row r="3111" spans="1:6" x14ac:dyDescent="0.35">
      <c r="A3111" s="1">
        <v>65</v>
      </c>
      <c r="B3111" s="1" t="s">
        <v>107</v>
      </c>
      <c r="C3111" s="218">
        <v>44906</v>
      </c>
      <c r="D3111" s="1">
        <v>16</v>
      </c>
      <c r="E3111" s="1">
        <v>612</v>
      </c>
      <c r="F3111" s="62"/>
    </row>
    <row r="3112" spans="1:6" x14ac:dyDescent="0.35">
      <c r="A3112" s="1">
        <v>65</v>
      </c>
      <c r="B3112" s="1" t="s">
        <v>107</v>
      </c>
      <c r="C3112" s="218">
        <v>44907</v>
      </c>
      <c r="D3112" s="1">
        <v>27</v>
      </c>
      <c r="E3112" s="1">
        <v>999</v>
      </c>
      <c r="F3112" s="62"/>
    </row>
    <row r="3113" spans="1:6" x14ac:dyDescent="0.35">
      <c r="A3113" s="1">
        <v>65</v>
      </c>
      <c r="B3113" s="1" t="s">
        <v>107</v>
      </c>
      <c r="C3113" s="218">
        <v>44908</v>
      </c>
      <c r="D3113" s="1">
        <v>29</v>
      </c>
      <c r="E3113" s="1">
        <v>927</v>
      </c>
      <c r="F3113" s="62"/>
    </row>
    <row r="3114" spans="1:6" x14ac:dyDescent="0.35">
      <c r="A3114" s="1">
        <v>65</v>
      </c>
      <c r="B3114" s="1" t="s">
        <v>107</v>
      </c>
      <c r="C3114" s="218">
        <v>44909</v>
      </c>
      <c r="D3114" s="1">
        <v>38</v>
      </c>
      <c r="E3114" s="1">
        <v>981</v>
      </c>
      <c r="F3114" s="62"/>
    </row>
    <row r="3115" spans="1:6" x14ac:dyDescent="0.35">
      <c r="A3115" s="1">
        <v>65</v>
      </c>
      <c r="B3115" s="1" t="s">
        <v>107</v>
      </c>
      <c r="C3115" s="218">
        <v>44910</v>
      </c>
      <c r="D3115" s="1">
        <v>30</v>
      </c>
      <c r="E3115" s="1">
        <v>756</v>
      </c>
      <c r="F3115" s="62"/>
    </row>
    <row r="3116" spans="1:6" x14ac:dyDescent="0.35">
      <c r="A3116" s="1">
        <v>65</v>
      </c>
      <c r="B3116" s="1" t="s">
        <v>107</v>
      </c>
      <c r="C3116" s="218">
        <v>44911</v>
      </c>
      <c r="D3116" s="1">
        <v>18</v>
      </c>
      <c r="E3116" s="1">
        <v>594</v>
      </c>
      <c r="F3116" s="62"/>
    </row>
    <row r="3117" spans="1:6" x14ac:dyDescent="0.35">
      <c r="A3117" s="1">
        <v>65</v>
      </c>
      <c r="B3117" s="1" t="s">
        <v>107</v>
      </c>
      <c r="C3117" s="218">
        <v>44912</v>
      </c>
      <c r="D3117" s="1">
        <v>25</v>
      </c>
      <c r="E3117" s="1">
        <v>774</v>
      </c>
      <c r="F3117" s="62"/>
    </row>
    <row r="3118" spans="1:6" x14ac:dyDescent="0.35">
      <c r="A3118" s="1">
        <v>65</v>
      </c>
      <c r="B3118" s="1" t="s">
        <v>107</v>
      </c>
      <c r="C3118" s="218">
        <v>44913</v>
      </c>
      <c r="D3118" s="1">
        <v>36</v>
      </c>
      <c r="E3118" s="1">
        <v>1026</v>
      </c>
      <c r="F3118" s="62"/>
    </row>
    <row r="3119" spans="1:6" x14ac:dyDescent="0.35">
      <c r="A3119" s="1">
        <v>65</v>
      </c>
      <c r="B3119" s="1" t="s">
        <v>107</v>
      </c>
      <c r="C3119" s="218">
        <v>44914</v>
      </c>
      <c r="D3119" s="1">
        <v>26</v>
      </c>
      <c r="E3119" s="1">
        <v>981</v>
      </c>
      <c r="F3119" s="62"/>
    </row>
    <row r="3120" spans="1:6" x14ac:dyDescent="0.35">
      <c r="A3120" s="1">
        <v>65</v>
      </c>
      <c r="B3120" s="1" t="s">
        <v>107</v>
      </c>
      <c r="C3120" s="218">
        <v>44915</v>
      </c>
      <c r="D3120" s="1">
        <v>26</v>
      </c>
      <c r="E3120" s="1">
        <v>954</v>
      </c>
      <c r="F3120" s="62"/>
    </row>
    <row r="3121" spans="1:6" x14ac:dyDescent="0.35">
      <c r="A3121" s="1">
        <v>65</v>
      </c>
      <c r="B3121" s="1" t="s">
        <v>107</v>
      </c>
      <c r="C3121" s="218">
        <v>44916</v>
      </c>
      <c r="D3121" s="1">
        <v>30</v>
      </c>
      <c r="E3121" s="1">
        <v>918</v>
      </c>
      <c r="F3121" s="62"/>
    </row>
    <row r="3122" spans="1:6" x14ac:dyDescent="0.35">
      <c r="A3122" s="1">
        <v>65</v>
      </c>
      <c r="B3122" s="1" t="s">
        <v>107</v>
      </c>
      <c r="C3122" s="218">
        <v>44917</v>
      </c>
      <c r="D3122" s="1">
        <v>31</v>
      </c>
      <c r="E3122" s="1">
        <v>963</v>
      </c>
      <c r="F3122" s="62"/>
    </row>
    <row r="3123" spans="1:6" x14ac:dyDescent="0.35">
      <c r="A3123" s="1">
        <v>65</v>
      </c>
      <c r="B3123" s="1" t="s">
        <v>107</v>
      </c>
      <c r="C3123" s="218">
        <v>44918</v>
      </c>
      <c r="D3123" s="1">
        <v>37</v>
      </c>
      <c r="E3123" s="1">
        <v>909</v>
      </c>
      <c r="F3123" s="62"/>
    </row>
    <row r="3124" spans="1:6" x14ac:dyDescent="0.35">
      <c r="A3124" s="1">
        <v>65</v>
      </c>
      <c r="B3124" s="1" t="s">
        <v>107</v>
      </c>
      <c r="C3124" s="218">
        <v>44919</v>
      </c>
      <c r="D3124" s="1">
        <v>32</v>
      </c>
      <c r="E3124" s="1">
        <v>981</v>
      </c>
      <c r="F3124" s="62"/>
    </row>
    <row r="3125" spans="1:6" x14ac:dyDescent="0.35">
      <c r="A3125" s="1">
        <v>65</v>
      </c>
      <c r="B3125" s="1" t="s">
        <v>107</v>
      </c>
      <c r="C3125" s="218">
        <v>44920</v>
      </c>
      <c r="D3125" s="1">
        <v>29</v>
      </c>
      <c r="E3125" s="1">
        <v>819</v>
      </c>
      <c r="F3125" s="62"/>
    </row>
    <row r="3126" spans="1:6" x14ac:dyDescent="0.35">
      <c r="A3126" s="1">
        <v>65</v>
      </c>
      <c r="B3126" s="1" t="s">
        <v>107</v>
      </c>
      <c r="C3126" s="218">
        <v>44921</v>
      </c>
      <c r="D3126" s="1">
        <v>31</v>
      </c>
      <c r="E3126" s="1">
        <v>882</v>
      </c>
      <c r="F3126" s="62"/>
    </row>
    <row r="3127" spans="1:6" x14ac:dyDescent="0.35">
      <c r="A3127" s="1">
        <v>65</v>
      </c>
      <c r="B3127" s="1" t="s">
        <v>107</v>
      </c>
      <c r="C3127" s="218">
        <v>44922</v>
      </c>
      <c r="D3127" s="1">
        <v>25</v>
      </c>
      <c r="E3127" s="1">
        <v>774</v>
      </c>
      <c r="F3127" s="62"/>
    </row>
    <row r="3128" spans="1:6" x14ac:dyDescent="0.35">
      <c r="A3128" s="1">
        <v>65</v>
      </c>
      <c r="B3128" s="1" t="s">
        <v>107</v>
      </c>
      <c r="C3128" s="218">
        <v>44923</v>
      </c>
      <c r="D3128" s="1">
        <v>31</v>
      </c>
      <c r="E3128" s="1">
        <v>963</v>
      </c>
      <c r="F3128" s="62"/>
    </row>
    <row r="3129" spans="1:6" x14ac:dyDescent="0.35">
      <c r="A3129" s="1">
        <v>65</v>
      </c>
      <c r="B3129" s="1" t="s">
        <v>107</v>
      </c>
      <c r="C3129" s="218">
        <v>44924</v>
      </c>
      <c r="D3129" s="1">
        <v>38</v>
      </c>
      <c r="E3129" s="1">
        <v>981</v>
      </c>
      <c r="F3129" s="62"/>
    </row>
    <row r="3130" spans="1:6" x14ac:dyDescent="0.35">
      <c r="A3130" s="1">
        <v>65</v>
      </c>
      <c r="B3130" s="1" t="s">
        <v>107</v>
      </c>
      <c r="C3130" s="218">
        <v>44925</v>
      </c>
      <c r="D3130" s="1">
        <v>34</v>
      </c>
      <c r="E3130" s="1">
        <v>990</v>
      </c>
      <c r="F3130" s="62"/>
    </row>
    <row r="3131" spans="1:6" x14ac:dyDescent="0.35">
      <c r="A3131" s="1">
        <v>65</v>
      </c>
      <c r="B3131" s="1" t="s">
        <v>107</v>
      </c>
      <c r="C3131" s="218">
        <v>44926</v>
      </c>
      <c r="D3131" s="1">
        <v>33</v>
      </c>
      <c r="E3131" s="1">
        <v>972</v>
      </c>
      <c r="F3131" s="62"/>
    </row>
    <row r="3132" spans="1:6" x14ac:dyDescent="0.35">
      <c r="A3132" s="1">
        <v>65</v>
      </c>
      <c r="B3132" s="1" t="s">
        <v>107</v>
      </c>
      <c r="C3132" s="218">
        <v>44927</v>
      </c>
      <c r="D3132" s="1">
        <v>21</v>
      </c>
      <c r="E3132" s="1">
        <v>648</v>
      </c>
      <c r="F3132" s="62"/>
    </row>
    <row r="3133" spans="1:6" x14ac:dyDescent="0.35">
      <c r="A3133" s="1">
        <v>65</v>
      </c>
      <c r="B3133" s="1" t="s">
        <v>107</v>
      </c>
      <c r="C3133" s="218">
        <v>44928</v>
      </c>
      <c r="D3133" s="1">
        <v>16</v>
      </c>
      <c r="E3133" s="1">
        <v>369</v>
      </c>
      <c r="F3133" s="62"/>
    </row>
    <row r="3134" spans="1:6" x14ac:dyDescent="0.35">
      <c r="A3134" s="1">
        <v>65</v>
      </c>
      <c r="B3134" s="1" t="s">
        <v>107</v>
      </c>
      <c r="C3134" s="218">
        <v>44929</v>
      </c>
      <c r="D3134" s="1">
        <v>36</v>
      </c>
      <c r="E3134" s="1">
        <v>1080</v>
      </c>
      <c r="F3134" s="62"/>
    </row>
    <row r="3135" spans="1:6" x14ac:dyDescent="0.35">
      <c r="A3135" s="1">
        <v>65</v>
      </c>
      <c r="B3135" s="1" t="s">
        <v>107</v>
      </c>
      <c r="C3135" s="218">
        <v>44930</v>
      </c>
      <c r="D3135" s="1">
        <v>64</v>
      </c>
      <c r="E3135" s="1">
        <v>1611</v>
      </c>
      <c r="F3135" s="62"/>
    </row>
    <row r="3136" spans="1:6" x14ac:dyDescent="0.35">
      <c r="A3136" s="1">
        <v>65</v>
      </c>
      <c r="B3136" s="1" t="s">
        <v>107</v>
      </c>
      <c r="C3136" s="218">
        <v>44931</v>
      </c>
      <c r="D3136" s="1">
        <v>36</v>
      </c>
      <c r="E3136" s="1">
        <v>1161</v>
      </c>
      <c r="F3136" s="62"/>
    </row>
    <row r="3137" spans="1:6" x14ac:dyDescent="0.35">
      <c r="A3137" s="1">
        <v>65</v>
      </c>
      <c r="B3137" s="1" t="s">
        <v>107</v>
      </c>
      <c r="C3137" s="218">
        <v>44932</v>
      </c>
      <c r="D3137" s="1">
        <v>33</v>
      </c>
      <c r="E3137" s="1">
        <v>918</v>
      </c>
      <c r="F3137" s="62"/>
    </row>
    <row r="3138" spans="1:6" x14ac:dyDescent="0.35">
      <c r="A3138" s="1">
        <v>65</v>
      </c>
      <c r="B3138" s="1" t="s">
        <v>107</v>
      </c>
      <c r="C3138" s="218">
        <v>44933</v>
      </c>
      <c r="D3138" s="1">
        <v>34</v>
      </c>
      <c r="E3138" s="1">
        <v>963</v>
      </c>
      <c r="F3138" s="62"/>
    </row>
    <row r="3139" spans="1:6" x14ac:dyDescent="0.35">
      <c r="A3139" s="1">
        <v>65</v>
      </c>
      <c r="B3139" s="1" t="s">
        <v>107</v>
      </c>
      <c r="C3139" s="218">
        <v>44934</v>
      </c>
      <c r="D3139" s="1">
        <v>37</v>
      </c>
      <c r="E3139" s="1">
        <v>1152</v>
      </c>
      <c r="F3139" s="62"/>
    </row>
    <row r="3140" spans="1:6" x14ac:dyDescent="0.35">
      <c r="A3140" s="1">
        <v>65</v>
      </c>
      <c r="B3140" s="1" t="s">
        <v>107</v>
      </c>
      <c r="C3140" s="218">
        <v>44935</v>
      </c>
      <c r="D3140" s="1">
        <v>35</v>
      </c>
      <c r="E3140" s="1">
        <v>981</v>
      </c>
      <c r="F3140" s="62"/>
    </row>
    <row r="3141" spans="1:6" x14ac:dyDescent="0.35">
      <c r="A3141" s="1">
        <v>65</v>
      </c>
      <c r="B3141" s="1" t="s">
        <v>107</v>
      </c>
      <c r="C3141" s="218">
        <v>44936</v>
      </c>
      <c r="D3141" s="1">
        <v>37</v>
      </c>
      <c r="E3141" s="1">
        <v>1098</v>
      </c>
      <c r="F3141" s="62"/>
    </row>
    <row r="3142" spans="1:6" x14ac:dyDescent="0.35">
      <c r="A3142" s="1">
        <v>65</v>
      </c>
      <c r="B3142" s="1" t="s">
        <v>107</v>
      </c>
      <c r="C3142" s="218">
        <v>44937</v>
      </c>
      <c r="D3142" s="1">
        <v>39</v>
      </c>
      <c r="E3142" s="1">
        <v>1188</v>
      </c>
      <c r="F3142" s="62"/>
    </row>
    <row r="3143" spans="1:6" x14ac:dyDescent="0.35">
      <c r="A3143" s="1">
        <v>65</v>
      </c>
      <c r="B3143" s="1" t="s">
        <v>107</v>
      </c>
      <c r="C3143" s="218">
        <v>44938</v>
      </c>
      <c r="D3143" s="1">
        <v>34</v>
      </c>
      <c r="E3143" s="1">
        <v>963</v>
      </c>
      <c r="F3143" s="62"/>
    </row>
    <row r="3144" spans="1:6" x14ac:dyDescent="0.35">
      <c r="A3144" s="1">
        <v>65</v>
      </c>
      <c r="B3144" s="1" t="s">
        <v>107</v>
      </c>
      <c r="C3144" s="218">
        <v>44939</v>
      </c>
      <c r="D3144" s="1">
        <v>37</v>
      </c>
      <c r="E3144" s="1">
        <v>909</v>
      </c>
      <c r="F3144" s="62"/>
    </row>
    <row r="3145" spans="1:6" x14ac:dyDescent="0.35">
      <c r="A3145" s="1">
        <v>65</v>
      </c>
      <c r="B3145" s="1" t="s">
        <v>107</v>
      </c>
      <c r="C3145" s="218">
        <v>44940</v>
      </c>
      <c r="D3145" s="1">
        <v>37</v>
      </c>
      <c r="E3145" s="1">
        <v>1044</v>
      </c>
      <c r="F3145" s="62"/>
    </row>
    <row r="3146" spans="1:6" x14ac:dyDescent="0.35">
      <c r="A3146" s="1">
        <v>65</v>
      </c>
      <c r="B3146" s="1" t="s">
        <v>107</v>
      </c>
      <c r="C3146" s="218">
        <v>44941</v>
      </c>
      <c r="D3146" s="1">
        <v>32</v>
      </c>
      <c r="E3146" s="1">
        <v>981</v>
      </c>
      <c r="F3146" s="62"/>
    </row>
    <row r="3147" spans="1:6" x14ac:dyDescent="0.35">
      <c r="A3147" s="1">
        <v>65</v>
      </c>
      <c r="B3147" s="1" t="s">
        <v>107</v>
      </c>
      <c r="C3147" s="218">
        <v>44942</v>
      </c>
      <c r="D3147" s="1">
        <v>36</v>
      </c>
      <c r="E3147" s="1">
        <v>972</v>
      </c>
      <c r="F3147" s="62"/>
    </row>
    <row r="3148" spans="1:6" x14ac:dyDescent="0.35">
      <c r="A3148" s="1">
        <v>65</v>
      </c>
      <c r="B3148" s="1" t="s">
        <v>107</v>
      </c>
      <c r="C3148" s="218">
        <v>44943</v>
      </c>
      <c r="D3148" s="1">
        <v>34</v>
      </c>
      <c r="E3148" s="1">
        <v>882</v>
      </c>
      <c r="F3148" s="62"/>
    </row>
    <row r="3149" spans="1:6" x14ac:dyDescent="0.35">
      <c r="A3149" s="1">
        <v>65</v>
      </c>
      <c r="B3149" s="1" t="s">
        <v>107</v>
      </c>
      <c r="C3149" s="218">
        <v>44944</v>
      </c>
      <c r="D3149" s="1">
        <v>29</v>
      </c>
      <c r="E3149" s="1">
        <v>927</v>
      </c>
      <c r="F3149" s="62"/>
    </row>
    <row r="3150" spans="1:6" x14ac:dyDescent="0.35">
      <c r="A3150" s="1">
        <v>65</v>
      </c>
      <c r="B3150" s="1" t="s">
        <v>107</v>
      </c>
      <c r="C3150" s="218">
        <v>44945</v>
      </c>
      <c r="D3150" s="1">
        <v>40</v>
      </c>
      <c r="E3150" s="1">
        <v>1206</v>
      </c>
      <c r="F3150" s="62"/>
    </row>
    <row r="3151" spans="1:6" x14ac:dyDescent="0.35">
      <c r="A3151" s="1">
        <v>65</v>
      </c>
      <c r="B3151" s="1" t="s">
        <v>107</v>
      </c>
      <c r="C3151" s="218">
        <v>44946</v>
      </c>
      <c r="D3151" s="1">
        <v>25</v>
      </c>
      <c r="E3151" s="1">
        <v>666</v>
      </c>
      <c r="F3151" s="62"/>
    </row>
    <row r="3152" spans="1:6" x14ac:dyDescent="0.35">
      <c r="A3152" s="1">
        <v>65</v>
      </c>
      <c r="B3152" s="1" t="s">
        <v>107</v>
      </c>
      <c r="C3152" s="218">
        <v>44947</v>
      </c>
      <c r="D3152" s="1">
        <v>39</v>
      </c>
      <c r="E3152" s="1">
        <v>1188</v>
      </c>
      <c r="F3152" s="62"/>
    </row>
    <row r="3153" spans="1:6" x14ac:dyDescent="0.35">
      <c r="A3153" s="1">
        <v>65</v>
      </c>
      <c r="B3153" s="1" t="s">
        <v>107</v>
      </c>
      <c r="C3153" s="218">
        <v>44948</v>
      </c>
      <c r="D3153" s="1">
        <v>28</v>
      </c>
      <c r="E3153" s="1">
        <v>936</v>
      </c>
      <c r="F3153" s="62"/>
    </row>
    <row r="3154" spans="1:6" x14ac:dyDescent="0.35">
      <c r="A3154" s="1">
        <v>65</v>
      </c>
      <c r="B3154" s="1" t="s">
        <v>107</v>
      </c>
      <c r="C3154" s="218">
        <v>44949</v>
      </c>
      <c r="D3154" s="1">
        <v>17</v>
      </c>
      <c r="E3154" s="1">
        <v>414</v>
      </c>
      <c r="F3154" s="62"/>
    </row>
    <row r="3155" spans="1:6" x14ac:dyDescent="0.35">
      <c r="A3155" s="1">
        <v>65</v>
      </c>
      <c r="B3155" s="1" t="s">
        <v>107</v>
      </c>
      <c r="C3155" s="218">
        <v>44950</v>
      </c>
      <c r="D3155" s="1">
        <v>27</v>
      </c>
      <c r="E3155" s="1">
        <v>918</v>
      </c>
      <c r="F3155" s="62"/>
    </row>
    <row r="3156" spans="1:6" x14ac:dyDescent="0.35">
      <c r="A3156" s="1">
        <v>65</v>
      </c>
      <c r="B3156" s="1" t="s">
        <v>107</v>
      </c>
      <c r="C3156" s="218">
        <v>44951</v>
      </c>
      <c r="D3156" s="1">
        <v>33</v>
      </c>
      <c r="E3156" s="1">
        <v>999</v>
      </c>
      <c r="F3156" s="62"/>
    </row>
    <row r="3157" spans="1:6" x14ac:dyDescent="0.35">
      <c r="A3157" s="1">
        <v>65</v>
      </c>
      <c r="B3157" s="1" t="s">
        <v>107</v>
      </c>
      <c r="C3157" s="218">
        <v>44952</v>
      </c>
      <c r="D3157" s="1">
        <v>31</v>
      </c>
      <c r="E3157" s="1">
        <v>990</v>
      </c>
      <c r="F3157" s="62"/>
    </row>
    <row r="3158" spans="1:6" x14ac:dyDescent="0.35">
      <c r="A3158" s="1">
        <v>65</v>
      </c>
      <c r="B3158" s="1" t="s">
        <v>107</v>
      </c>
      <c r="C3158" s="218">
        <v>44953</v>
      </c>
      <c r="D3158" s="1">
        <v>32</v>
      </c>
      <c r="E3158" s="1">
        <v>1035</v>
      </c>
      <c r="F3158" s="62"/>
    </row>
    <row r="3159" spans="1:6" x14ac:dyDescent="0.35">
      <c r="A3159" s="1">
        <v>65</v>
      </c>
      <c r="B3159" s="1" t="s">
        <v>107</v>
      </c>
      <c r="C3159" s="218">
        <v>44954</v>
      </c>
      <c r="D3159" s="1">
        <v>43</v>
      </c>
      <c r="E3159" s="1">
        <v>1341</v>
      </c>
      <c r="F3159" s="62"/>
    </row>
    <row r="3160" spans="1:6" x14ac:dyDescent="0.35">
      <c r="A3160" s="1">
        <v>65</v>
      </c>
      <c r="B3160" s="1" t="s">
        <v>107</v>
      </c>
      <c r="C3160" s="218">
        <v>44955</v>
      </c>
      <c r="D3160" s="1">
        <v>30</v>
      </c>
      <c r="E3160" s="1">
        <v>999</v>
      </c>
      <c r="F3160" s="62"/>
    </row>
    <row r="3161" spans="1:6" x14ac:dyDescent="0.35">
      <c r="A3161" s="1">
        <v>65</v>
      </c>
      <c r="B3161" s="1" t="s">
        <v>107</v>
      </c>
      <c r="C3161" s="218">
        <v>44956</v>
      </c>
      <c r="D3161" s="1">
        <v>34</v>
      </c>
      <c r="E3161" s="1">
        <v>963</v>
      </c>
      <c r="F3161" s="62"/>
    </row>
    <row r="3162" spans="1:6" x14ac:dyDescent="0.35">
      <c r="A3162" s="1">
        <v>71</v>
      </c>
      <c r="B3162" s="1" t="s">
        <v>108</v>
      </c>
      <c r="C3162" s="218">
        <v>44878</v>
      </c>
      <c r="D3162" s="1">
        <v>7</v>
      </c>
      <c r="E3162" s="1">
        <v>180</v>
      </c>
      <c r="F3162" s="62"/>
    </row>
    <row r="3163" spans="1:6" x14ac:dyDescent="0.35">
      <c r="A3163" s="1">
        <v>71</v>
      </c>
      <c r="B3163" s="1" t="s">
        <v>108</v>
      </c>
      <c r="C3163" s="218">
        <v>44879</v>
      </c>
      <c r="D3163" s="1">
        <v>6</v>
      </c>
      <c r="E3163" s="1">
        <v>189</v>
      </c>
      <c r="F3163" s="62"/>
    </row>
    <row r="3164" spans="1:6" x14ac:dyDescent="0.35">
      <c r="A3164" s="1">
        <v>71</v>
      </c>
      <c r="B3164" s="1" t="s">
        <v>108</v>
      </c>
      <c r="C3164" s="218">
        <v>44880</v>
      </c>
      <c r="D3164" s="1">
        <v>13</v>
      </c>
      <c r="E3164" s="1">
        <v>396</v>
      </c>
      <c r="F3164" s="62"/>
    </row>
    <row r="3165" spans="1:6" x14ac:dyDescent="0.35">
      <c r="A3165" s="1">
        <v>71</v>
      </c>
      <c r="B3165" s="1" t="s">
        <v>108</v>
      </c>
      <c r="C3165" s="218">
        <v>44881</v>
      </c>
      <c r="D3165" s="1">
        <v>4</v>
      </c>
      <c r="E3165" s="1">
        <v>180</v>
      </c>
      <c r="F3165" s="62"/>
    </row>
    <row r="3166" spans="1:6" x14ac:dyDescent="0.35">
      <c r="A3166" s="1">
        <v>71</v>
      </c>
      <c r="B3166" s="1" t="s">
        <v>108</v>
      </c>
      <c r="C3166" s="218">
        <v>44882</v>
      </c>
      <c r="D3166" s="1">
        <v>8</v>
      </c>
      <c r="E3166" s="1">
        <v>279</v>
      </c>
      <c r="F3166" s="62"/>
    </row>
    <row r="3167" spans="1:6" x14ac:dyDescent="0.35">
      <c r="A3167" s="1">
        <v>71</v>
      </c>
      <c r="B3167" s="1" t="s">
        <v>108</v>
      </c>
      <c r="C3167" s="218">
        <v>44883</v>
      </c>
      <c r="D3167" s="1">
        <v>6</v>
      </c>
      <c r="E3167" s="1">
        <v>216</v>
      </c>
      <c r="F3167" s="62"/>
    </row>
    <row r="3168" spans="1:6" x14ac:dyDescent="0.35">
      <c r="A3168" s="1">
        <v>71</v>
      </c>
      <c r="B3168" s="1" t="s">
        <v>108</v>
      </c>
      <c r="C3168" s="218">
        <v>44886</v>
      </c>
      <c r="D3168" s="1">
        <v>6</v>
      </c>
      <c r="E3168" s="1">
        <v>162</v>
      </c>
      <c r="F3168" s="62"/>
    </row>
    <row r="3169" spans="1:6" x14ac:dyDescent="0.35">
      <c r="A3169" s="1">
        <v>71</v>
      </c>
      <c r="B3169" s="1" t="s">
        <v>108</v>
      </c>
      <c r="C3169" s="218">
        <v>44887</v>
      </c>
      <c r="D3169" s="1">
        <v>6</v>
      </c>
      <c r="E3169" s="1">
        <v>243</v>
      </c>
      <c r="F3169" s="62"/>
    </row>
    <row r="3170" spans="1:6" x14ac:dyDescent="0.35">
      <c r="A3170" s="1">
        <v>71</v>
      </c>
      <c r="B3170" s="1" t="s">
        <v>108</v>
      </c>
      <c r="C3170" s="218">
        <v>44888</v>
      </c>
      <c r="D3170" s="1">
        <v>6</v>
      </c>
      <c r="E3170" s="1">
        <v>243</v>
      </c>
      <c r="F3170" s="62"/>
    </row>
    <row r="3171" spans="1:6" x14ac:dyDescent="0.35">
      <c r="A3171" s="1">
        <v>71</v>
      </c>
      <c r="B3171" s="1" t="s">
        <v>108</v>
      </c>
      <c r="C3171" s="218">
        <v>44889</v>
      </c>
      <c r="D3171" s="1">
        <v>19</v>
      </c>
      <c r="E3171" s="1">
        <v>612</v>
      </c>
      <c r="F3171" s="62"/>
    </row>
    <row r="3172" spans="1:6" x14ac:dyDescent="0.35">
      <c r="A3172" s="1">
        <v>71</v>
      </c>
      <c r="B3172" s="1" t="s">
        <v>108</v>
      </c>
      <c r="C3172" s="218">
        <v>44890</v>
      </c>
      <c r="D3172" s="1">
        <v>8</v>
      </c>
      <c r="E3172" s="1">
        <v>360</v>
      </c>
      <c r="F3172" s="62"/>
    </row>
    <row r="3173" spans="1:6" x14ac:dyDescent="0.35">
      <c r="A3173" s="1">
        <v>71</v>
      </c>
      <c r="B3173" s="1" t="s">
        <v>108</v>
      </c>
      <c r="C3173" s="218">
        <v>44891</v>
      </c>
      <c r="D3173" s="1">
        <v>11</v>
      </c>
      <c r="E3173" s="1">
        <v>387</v>
      </c>
      <c r="F3173" s="62"/>
    </row>
    <row r="3174" spans="1:6" x14ac:dyDescent="0.35">
      <c r="A3174" s="1">
        <v>71</v>
      </c>
      <c r="B3174" s="1" t="s">
        <v>108</v>
      </c>
      <c r="C3174" s="218">
        <v>44892</v>
      </c>
      <c r="D3174" s="1">
        <v>8</v>
      </c>
      <c r="E3174" s="1">
        <v>306</v>
      </c>
      <c r="F3174" s="62"/>
    </row>
    <row r="3175" spans="1:6" x14ac:dyDescent="0.35">
      <c r="A3175" s="1">
        <v>71</v>
      </c>
      <c r="B3175" s="1" t="s">
        <v>108</v>
      </c>
      <c r="C3175" s="218">
        <v>44893</v>
      </c>
      <c r="D3175" s="1">
        <v>11</v>
      </c>
      <c r="E3175" s="1">
        <v>360</v>
      </c>
      <c r="F3175" s="62"/>
    </row>
    <row r="3176" spans="1:6" x14ac:dyDescent="0.35">
      <c r="A3176" s="1">
        <v>71</v>
      </c>
      <c r="B3176" s="1" t="s">
        <v>108</v>
      </c>
      <c r="C3176" s="218">
        <v>44894</v>
      </c>
      <c r="D3176" s="1">
        <v>10</v>
      </c>
      <c r="E3176" s="1">
        <v>369</v>
      </c>
      <c r="F3176" s="62"/>
    </row>
    <row r="3177" spans="1:6" x14ac:dyDescent="0.35">
      <c r="A3177" s="1">
        <v>71</v>
      </c>
      <c r="B3177" s="1" t="s">
        <v>108</v>
      </c>
      <c r="C3177" s="218">
        <v>44895</v>
      </c>
      <c r="D3177" s="1">
        <v>12</v>
      </c>
      <c r="E3177" s="1">
        <v>432</v>
      </c>
      <c r="F3177" s="62"/>
    </row>
    <row r="3178" spans="1:6" x14ac:dyDescent="0.35">
      <c r="A3178" s="1">
        <v>71</v>
      </c>
      <c r="B3178" s="1" t="s">
        <v>108</v>
      </c>
      <c r="C3178" s="218">
        <v>44896</v>
      </c>
      <c r="D3178" s="1">
        <v>10</v>
      </c>
      <c r="E3178" s="1">
        <v>423</v>
      </c>
      <c r="F3178" s="62"/>
    </row>
    <row r="3179" spans="1:6" x14ac:dyDescent="0.35">
      <c r="A3179" s="1">
        <v>71</v>
      </c>
      <c r="B3179" s="1" t="s">
        <v>108</v>
      </c>
      <c r="C3179" s="218">
        <v>44897</v>
      </c>
      <c r="D3179" s="1">
        <v>13</v>
      </c>
      <c r="E3179" s="1">
        <v>423</v>
      </c>
      <c r="F3179" s="62"/>
    </row>
    <row r="3180" spans="1:6" x14ac:dyDescent="0.35">
      <c r="A3180" s="1">
        <v>71</v>
      </c>
      <c r="B3180" s="1" t="s">
        <v>108</v>
      </c>
      <c r="C3180" s="218">
        <v>44898</v>
      </c>
      <c r="D3180" s="1">
        <v>11</v>
      </c>
      <c r="E3180" s="1">
        <v>387</v>
      </c>
      <c r="F3180" s="62"/>
    </row>
    <row r="3181" spans="1:6" x14ac:dyDescent="0.35">
      <c r="A3181" s="1">
        <v>71</v>
      </c>
      <c r="B3181" s="1" t="s">
        <v>108</v>
      </c>
      <c r="C3181" s="218">
        <v>44899</v>
      </c>
      <c r="D3181" s="1">
        <v>7</v>
      </c>
      <c r="E3181" s="1">
        <v>234</v>
      </c>
      <c r="F3181" s="62"/>
    </row>
    <row r="3182" spans="1:6" x14ac:dyDescent="0.35">
      <c r="A3182" s="1">
        <v>71</v>
      </c>
      <c r="B3182" s="1" t="s">
        <v>108</v>
      </c>
      <c r="C3182" s="218">
        <v>44900</v>
      </c>
      <c r="D3182" s="1">
        <v>12</v>
      </c>
      <c r="E3182" s="1">
        <v>405</v>
      </c>
      <c r="F3182" s="62"/>
    </row>
    <row r="3183" spans="1:6" x14ac:dyDescent="0.35">
      <c r="A3183" s="1">
        <v>71</v>
      </c>
      <c r="B3183" s="1" t="s">
        <v>108</v>
      </c>
      <c r="C3183" s="218">
        <v>44901</v>
      </c>
      <c r="D3183" s="1">
        <v>11</v>
      </c>
      <c r="E3183" s="1">
        <v>387</v>
      </c>
      <c r="F3183" s="62"/>
    </row>
    <row r="3184" spans="1:6" x14ac:dyDescent="0.35">
      <c r="A3184" s="1">
        <v>71</v>
      </c>
      <c r="B3184" s="1" t="s">
        <v>108</v>
      </c>
      <c r="C3184" s="218">
        <v>44902</v>
      </c>
      <c r="D3184" s="1">
        <v>11</v>
      </c>
      <c r="E3184" s="1">
        <v>360</v>
      </c>
      <c r="F3184" s="62"/>
    </row>
    <row r="3185" spans="1:6" x14ac:dyDescent="0.35">
      <c r="A3185" s="1">
        <v>71</v>
      </c>
      <c r="B3185" s="1" t="s">
        <v>108</v>
      </c>
      <c r="C3185" s="218">
        <v>44903</v>
      </c>
      <c r="D3185" s="1">
        <v>12</v>
      </c>
      <c r="E3185" s="1">
        <v>432</v>
      </c>
      <c r="F3185" s="62"/>
    </row>
    <row r="3186" spans="1:6" x14ac:dyDescent="0.35">
      <c r="A3186" s="1">
        <v>71</v>
      </c>
      <c r="B3186" s="1" t="s">
        <v>108</v>
      </c>
      <c r="C3186" s="218">
        <v>44904</v>
      </c>
      <c r="D3186" s="1">
        <v>12</v>
      </c>
      <c r="E3186" s="1">
        <v>405</v>
      </c>
      <c r="F3186" s="62"/>
    </row>
    <row r="3187" spans="1:6" x14ac:dyDescent="0.35">
      <c r="A3187" s="1">
        <v>71</v>
      </c>
      <c r="B3187" s="1" t="s">
        <v>108</v>
      </c>
      <c r="C3187" s="218">
        <v>44905</v>
      </c>
      <c r="D3187" s="1">
        <v>10</v>
      </c>
      <c r="E3187" s="1">
        <v>396</v>
      </c>
      <c r="F3187" s="62"/>
    </row>
    <row r="3188" spans="1:6" x14ac:dyDescent="0.35">
      <c r="A3188" s="1">
        <v>71</v>
      </c>
      <c r="B3188" s="1" t="s">
        <v>108</v>
      </c>
      <c r="C3188" s="218">
        <v>44906</v>
      </c>
      <c r="D3188" s="1">
        <v>12</v>
      </c>
      <c r="E3188" s="1">
        <v>432</v>
      </c>
      <c r="F3188" s="62"/>
    </row>
    <row r="3189" spans="1:6" x14ac:dyDescent="0.35">
      <c r="A3189" s="1">
        <v>71</v>
      </c>
      <c r="B3189" s="1" t="s">
        <v>108</v>
      </c>
      <c r="C3189" s="218">
        <v>44907</v>
      </c>
      <c r="D3189" s="1">
        <v>15</v>
      </c>
      <c r="E3189" s="1">
        <v>513</v>
      </c>
      <c r="F3189" s="62"/>
    </row>
    <row r="3190" spans="1:6" x14ac:dyDescent="0.35">
      <c r="A3190" s="1">
        <v>71</v>
      </c>
      <c r="B3190" s="1" t="s">
        <v>108</v>
      </c>
      <c r="C3190" s="218">
        <v>44908</v>
      </c>
      <c r="D3190" s="1">
        <v>14</v>
      </c>
      <c r="E3190" s="1">
        <v>468</v>
      </c>
      <c r="F3190" s="62"/>
    </row>
    <row r="3191" spans="1:6" x14ac:dyDescent="0.35">
      <c r="A3191" s="1">
        <v>71</v>
      </c>
      <c r="B3191" s="1" t="s">
        <v>108</v>
      </c>
      <c r="C3191" s="218">
        <v>44909</v>
      </c>
      <c r="D3191" s="1">
        <v>13</v>
      </c>
      <c r="E3191" s="1">
        <v>450</v>
      </c>
      <c r="F3191" s="62"/>
    </row>
    <row r="3192" spans="1:6" x14ac:dyDescent="0.35">
      <c r="A3192" s="1">
        <v>71</v>
      </c>
      <c r="B3192" s="1" t="s">
        <v>108</v>
      </c>
      <c r="C3192" s="218">
        <v>44910</v>
      </c>
      <c r="D3192" s="1">
        <v>15</v>
      </c>
      <c r="E3192" s="1">
        <v>513</v>
      </c>
      <c r="F3192" s="62"/>
    </row>
    <row r="3193" spans="1:6" x14ac:dyDescent="0.35">
      <c r="A3193" s="1">
        <v>71</v>
      </c>
      <c r="B3193" s="1" t="s">
        <v>108</v>
      </c>
      <c r="C3193" s="218">
        <v>44911</v>
      </c>
      <c r="D3193" s="1">
        <v>12</v>
      </c>
      <c r="E3193" s="1">
        <v>432</v>
      </c>
      <c r="F3193" s="62"/>
    </row>
    <row r="3194" spans="1:6" x14ac:dyDescent="0.35">
      <c r="A3194" s="1">
        <v>71</v>
      </c>
      <c r="B3194" s="1" t="s">
        <v>108</v>
      </c>
      <c r="C3194" s="218">
        <v>44912</v>
      </c>
      <c r="D3194" s="1">
        <v>13</v>
      </c>
      <c r="E3194" s="1">
        <v>477</v>
      </c>
      <c r="F3194" s="62"/>
    </row>
    <row r="3195" spans="1:6" x14ac:dyDescent="0.35">
      <c r="A3195" s="1">
        <v>71</v>
      </c>
      <c r="B3195" s="1" t="s">
        <v>108</v>
      </c>
      <c r="C3195" s="218">
        <v>44913</v>
      </c>
      <c r="D3195" s="1">
        <v>1</v>
      </c>
      <c r="E3195" s="1">
        <v>18</v>
      </c>
      <c r="F3195" s="62"/>
    </row>
    <row r="3196" spans="1:6" x14ac:dyDescent="0.35">
      <c r="A3196" s="1">
        <v>71</v>
      </c>
      <c r="B3196" s="1" t="s">
        <v>108</v>
      </c>
      <c r="C3196" s="218">
        <v>44914</v>
      </c>
      <c r="D3196" s="1">
        <v>1</v>
      </c>
      <c r="E3196" s="1">
        <v>18</v>
      </c>
      <c r="F3196" s="62"/>
    </row>
    <row r="3197" spans="1:6" x14ac:dyDescent="0.35">
      <c r="A3197" s="1">
        <v>71</v>
      </c>
      <c r="B3197" s="1" t="s">
        <v>108</v>
      </c>
      <c r="C3197" s="218">
        <v>44916</v>
      </c>
      <c r="D3197" s="1">
        <v>7</v>
      </c>
      <c r="E3197" s="1">
        <v>207</v>
      </c>
      <c r="F3197" s="62"/>
    </row>
    <row r="3198" spans="1:6" x14ac:dyDescent="0.35">
      <c r="A3198" s="1">
        <v>71</v>
      </c>
      <c r="B3198" s="1" t="s">
        <v>108</v>
      </c>
      <c r="C3198" s="218">
        <v>44917</v>
      </c>
      <c r="D3198" s="1">
        <v>7</v>
      </c>
      <c r="E3198" s="1">
        <v>234</v>
      </c>
      <c r="F3198" s="62"/>
    </row>
    <row r="3199" spans="1:6" x14ac:dyDescent="0.35">
      <c r="A3199" s="1">
        <v>71</v>
      </c>
      <c r="B3199" s="1" t="s">
        <v>108</v>
      </c>
      <c r="C3199" s="218">
        <v>44918</v>
      </c>
      <c r="D3199" s="1">
        <v>5</v>
      </c>
      <c r="E3199" s="1">
        <v>198</v>
      </c>
      <c r="F3199" s="62"/>
    </row>
    <row r="3200" spans="1:6" x14ac:dyDescent="0.35">
      <c r="A3200" s="1">
        <v>71</v>
      </c>
      <c r="B3200" s="1" t="s">
        <v>108</v>
      </c>
      <c r="C3200" s="218">
        <v>44919</v>
      </c>
      <c r="D3200" s="1">
        <v>7</v>
      </c>
      <c r="E3200" s="1">
        <v>288</v>
      </c>
      <c r="F3200" s="62"/>
    </row>
    <row r="3201" spans="1:6" x14ac:dyDescent="0.35">
      <c r="A3201" s="1">
        <v>71</v>
      </c>
      <c r="B3201" s="1" t="s">
        <v>108</v>
      </c>
      <c r="C3201" s="218">
        <v>44920</v>
      </c>
      <c r="D3201" s="1">
        <v>10</v>
      </c>
      <c r="E3201" s="1">
        <v>342</v>
      </c>
      <c r="F3201" s="62"/>
    </row>
    <row r="3202" spans="1:6" x14ac:dyDescent="0.35">
      <c r="A3202" s="1">
        <v>71</v>
      </c>
      <c r="B3202" s="1" t="s">
        <v>108</v>
      </c>
      <c r="C3202" s="218">
        <v>44921</v>
      </c>
      <c r="D3202" s="1">
        <v>12</v>
      </c>
      <c r="E3202" s="1">
        <v>405</v>
      </c>
      <c r="F3202" s="62"/>
    </row>
    <row r="3203" spans="1:6" x14ac:dyDescent="0.35">
      <c r="A3203" s="1">
        <v>71</v>
      </c>
      <c r="B3203" s="1" t="s">
        <v>108</v>
      </c>
      <c r="C3203" s="218">
        <v>44922</v>
      </c>
      <c r="D3203" s="1">
        <v>11</v>
      </c>
      <c r="E3203" s="1">
        <v>414</v>
      </c>
      <c r="F3203" s="62"/>
    </row>
    <row r="3204" spans="1:6" x14ac:dyDescent="0.35">
      <c r="A3204" s="1">
        <v>71</v>
      </c>
      <c r="B3204" s="1" t="s">
        <v>108</v>
      </c>
      <c r="C3204" s="218">
        <v>44923</v>
      </c>
      <c r="D3204" s="1">
        <v>12</v>
      </c>
      <c r="E3204" s="1">
        <v>405</v>
      </c>
      <c r="F3204" s="62"/>
    </row>
    <row r="3205" spans="1:6" x14ac:dyDescent="0.35">
      <c r="A3205" s="1">
        <v>71</v>
      </c>
      <c r="B3205" s="1" t="s">
        <v>108</v>
      </c>
      <c r="C3205" s="218">
        <v>44924</v>
      </c>
      <c r="D3205" s="1">
        <v>11</v>
      </c>
      <c r="E3205" s="1">
        <v>360</v>
      </c>
      <c r="F3205" s="62"/>
    </row>
    <row r="3206" spans="1:6" x14ac:dyDescent="0.35">
      <c r="A3206" s="1">
        <v>71</v>
      </c>
      <c r="B3206" s="1" t="s">
        <v>108</v>
      </c>
      <c r="C3206" s="218">
        <v>44925</v>
      </c>
      <c r="D3206" s="1">
        <v>1</v>
      </c>
      <c r="E3206" s="1">
        <v>45</v>
      </c>
      <c r="F3206" s="62"/>
    </row>
    <row r="3207" spans="1:6" x14ac:dyDescent="0.35">
      <c r="A3207" s="1">
        <v>71</v>
      </c>
      <c r="B3207" s="1" t="s">
        <v>108</v>
      </c>
      <c r="C3207" s="218">
        <v>44926</v>
      </c>
      <c r="D3207" s="1">
        <v>6</v>
      </c>
      <c r="E3207" s="1">
        <v>216</v>
      </c>
      <c r="F3207" s="62"/>
    </row>
    <row r="3208" spans="1:6" x14ac:dyDescent="0.35">
      <c r="A3208" s="1">
        <v>71</v>
      </c>
      <c r="B3208" s="1" t="s">
        <v>108</v>
      </c>
      <c r="C3208" s="218">
        <v>44927</v>
      </c>
      <c r="D3208" s="1">
        <v>1</v>
      </c>
      <c r="E3208" s="1">
        <v>45</v>
      </c>
      <c r="F3208" s="62"/>
    </row>
    <row r="3209" spans="1:6" x14ac:dyDescent="0.35">
      <c r="A3209" s="1">
        <v>71</v>
      </c>
      <c r="B3209" s="1" t="s">
        <v>108</v>
      </c>
      <c r="C3209" s="218">
        <v>44929</v>
      </c>
      <c r="D3209" s="1">
        <v>5</v>
      </c>
      <c r="E3209" s="1">
        <v>225</v>
      </c>
      <c r="F3209" s="62"/>
    </row>
    <row r="3210" spans="1:6" x14ac:dyDescent="0.35">
      <c r="A3210" s="1">
        <v>71</v>
      </c>
      <c r="B3210" s="1" t="s">
        <v>108</v>
      </c>
      <c r="C3210" s="218">
        <v>44930</v>
      </c>
      <c r="D3210" s="1">
        <v>1</v>
      </c>
      <c r="E3210" s="1">
        <v>45</v>
      </c>
      <c r="F3210" s="62"/>
    </row>
    <row r="3211" spans="1:6" x14ac:dyDescent="0.35">
      <c r="A3211" s="1">
        <v>71</v>
      </c>
      <c r="B3211" s="1" t="s">
        <v>108</v>
      </c>
      <c r="C3211" s="218">
        <v>44931</v>
      </c>
      <c r="D3211" s="1">
        <v>6</v>
      </c>
      <c r="E3211" s="1">
        <v>189</v>
      </c>
      <c r="F3211" s="62"/>
    </row>
    <row r="3212" spans="1:6" x14ac:dyDescent="0.35">
      <c r="A3212" s="1">
        <v>71</v>
      </c>
      <c r="B3212" s="1" t="s">
        <v>108</v>
      </c>
      <c r="C3212" s="218">
        <v>44932</v>
      </c>
      <c r="D3212" s="1">
        <v>7</v>
      </c>
      <c r="E3212" s="1">
        <v>234</v>
      </c>
      <c r="F3212" s="62"/>
    </row>
    <row r="3213" spans="1:6" x14ac:dyDescent="0.35">
      <c r="A3213" s="1">
        <v>71</v>
      </c>
      <c r="B3213" s="1" t="s">
        <v>108</v>
      </c>
      <c r="C3213" s="218">
        <v>44933</v>
      </c>
      <c r="D3213" s="1">
        <v>8</v>
      </c>
      <c r="E3213" s="1">
        <v>306</v>
      </c>
      <c r="F3213" s="62"/>
    </row>
    <row r="3214" spans="1:6" x14ac:dyDescent="0.35">
      <c r="A3214" s="1">
        <v>71</v>
      </c>
      <c r="B3214" s="1" t="s">
        <v>108</v>
      </c>
      <c r="C3214" s="218">
        <v>44934</v>
      </c>
      <c r="D3214" s="1">
        <v>5</v>
      </c>
      <c r="E3214" s="1">
        <v>198</v>
      </c>
      <c r="F3214" s="62"/>
    </row>
    <row r="3215" spans="1:6" x14ac:dyDescent="0.35">
      <c r="A3215" s="1">
        <v>71</v>
      </c>
      <c r="B3215" s="1" t="s">
        <v>108</v>
      </c>
      <c r="C3215" s="218">
        <v>44935</v>
      </c>
      <c r="D3215" s="1">
        <v>5</v>
      </c>
      <c r="E3215" s="1">
        <v>225</v>
      </c>
      <c r="F3215" s="62"/>
    </row>
    <row r="3216" spans="1:6" x14ac:dyDescent="0.35">
      <c r="A3216" s="1">
        <v>71</v>
      </c>
      <c r="B3216" s="1" t="s">
        <v>108</v>
      </c>
      <c r="C3216" s="218">
        <v>44936</v>
      </c>
      <c r="D3216" s="1">
        <v>7</v>
      </c>
      <c r="E3216" s="1">
        <v>207</v>
      </c>
      <c r="F3216" s="62"/>
    </row>
    <row r="3217" spans="1:6" x14ac:dyDescent="0.35">
      <c r="A3217" s="1">
        <v>71</v>
      </c>
      <c r="B3217" s="1" t="s">
        <v>108</v>
      </c>
      <c r="C3217" s="218">
        <v>44937</v>
      </c>
      <c r="D3217" s="1">
        <v>7</v>
      </c>
      <c r="E3217" s="1">
        <v>207</v>
      </c>
      <c r="F3217" s="62"/>
    </row>
    <row r="3218" spans="1:6" x14ac:dyDescent="0.35">
      <c r="A3218" s="1">
        <v>71</v>
      </c>
      <c r="B3218" s="1" t="s">
        <v>108</v>
      </c>
      <c r="C3218" s="218">
        <v>44938</v>
      </c>
      <c r="D3218" s="1">
        <v>5</v>
      </c>
      <c r="E3218" s="1">
        <v>198</v>
      </c>
      <c r="F3218" s="62"/>
    </row>
    <row r="3219" spans="1:6" x14ac:dyDescent="0.35">
      <c r="A3219" s="1">
        <v>71</v>
      </c>
      <c r="B3219" s="1" t="s">
        <v>108</v>
      </c>
      <c r="C3219" s="218">
        <v>44939</v>
      </c>
      <c r="D3219" s="1">
        <v>5</v>
      </c>
      <c r="E3219" s="1">
        <v>198</v>
      </c>
      <c r="F3219" s="62"/>
    </row>
    <row r="3220" spans="1:6" x14ac:dyDescent="0.35">
      <c r="A3220" s="1">
        <v>71</v>
      </c>
      <c r="B3220" s="1" t="s">
        <v>108</v>
      </c>
      <c r="C3220" s="218">
        <v>44940</v>
      </c>
      <c r="D3220" s="1">
        <v>9</v>
      </c>
      <c r="E3220" s="1">
        <v>297</v>
      </c>
      <c r="F3220" s="62"/>
    </row>
    <row r="3221" spans="1:6" x14ac:dyDescent="0.35">
      <c r="A3221" s="1">
        <v>71</v>
      </c>
      <c r="B3221" s="1" t="s">
        <v>108</v>
      </c>
      <c r="C3221" s="218">
        <v>44941</v>
      </c>
      <c r="D3221" s="1">
        <v>9</v>
      </c>
      <c r="E3221" s="1">
        <v>378</v>
      </c>
      <c r="F3221" s="62"/>
    </row>
    <row r="3222" spans="1:6" x14ac:dyDescent="0.35">
      <c r="A3222" s="1">
        <v>71</v>
      </c>
      <c r="B3222" s="1" t="s">
        <v>108</v>
      </c>
      <c r="C3222" s="218">
        <v>44942</v>
      </c>
      <c r="D3222" s="1">
        <v>7</v>
      </c>
      <c r="E3222" s="1">
        <v>261</v>
      </c>
      <c r="F3222" s="62"/>
    </row>
    <row r="3223" spans="1:6" x14ac:dyDescent="0.35">
      <c r="A3223" s="1">
        <v>71</v>
      </c>
      <c r="B3223" s="1" t="s">
        <v>108</v>
      </c>
      <c r="C3223" s="218">
        <v>44943</v>
      </c>
      <c r="D3223" s="1">
        <v>11</v>
      </c>
      <c r="E3223" s="1">
        <v>306</v>
      </c>
      <c r="F3223" s="62"/>
    </row>
    <row r="3224" spans="1:6" x14ac:dyDescent="0.35">
      <c r="A3224" s="1">
        <v>71</v>
      </c>
      <c r="B3224" s="1" t="s">
        <v>108</v>
      </c>
      <c r="C3224" s="218">
        <v>44944</v>
      </c>
      <c r="D3224" s="1">
        <v>9</v>
      </c>
      <c r="E3224" s="1">
        <v>324</v>
      </c>
      <c r="F3224" s="62"/>
    </row>
    <row r="3225" spans="1:6" x14ac:dyDescent="0.35">
      <c r="A3225" s="1">
        <v>71</v>
      </c>
      <c r="B3225" s="1" t="s">
        <v>108</v>
      </c>
      <c r="C3225" s="218">
        <v>44945</v>
      </c>
      <c r="D3225" s="1">
        <v>9</v>
      </c>
      <c r="E3225" s="1">
        <v>297</v>
      </c>
      <c r="F3225" s="62"/>
    </row>
    <row r="3226" spans="1:6" x14ac:dyDescent="0.35">
      <c r="A3226" s="1">
        <v>71</v>
      </c>
      <c r="B3226" s="1" t="s">
        <v>108</v>
      </c>
      <c r="C3226" s="218">
        <v>44946</v>
      </c>
      <c r="D3226" s="1">
        <v>8</v>
      </c>
      <c r="E3226" s="1">
        <v>306</v>
      </c>
      <c r="F3226" s="62"/>
    </row>
    <row r="3227" spans="1:6" x14ac:dyDescent="0.35">
      <c r="A3227" s="1">
        <v>71</v>
      </c>
      <c r="B3227" s="1" t="s">
        <v>108</v>
      </c>
      <c r="C3227" s="218">
        <v>44947</v>
      </c>
      <c r="D3227" s="1">
        <v>11</v>
      </c>
      <c r="E3227" s="1">
        <v>360</v>
      </c>
      <c r="F3227" s="62"/>
    </row>
    <row r="3228" spans="1:6" x14ac:dyDescent="0.35">
      <c r="A3228" s="1">
        <v>71</v>
      </c>
      <c r="B3228" s="1" t="s">
        <v>108</v>
      </c>
      <c r="C3228" s="218">
        <v>44948</v>
      </c>
      <c r="D3228" s="1">
        <v>8</v>
      </c>
      <c r="E3228" s="1">
        <v>306</v>
      </c>
      <c r="F3228" s="62"/>
    </row>
    <row r="3229" spans="1:6" x14ac:dyDescent="0.35">
      <c r="A3229" s="1">
        <v>71</v>
      </c>
      <c r="B3229" s="1" t="s">
        <v>108</v>
      </c>
      <c r="C3229" s="218">
        <v>44949</v>
      </c>
      <c r="D3229" s="1">
        <v>8</v>
      </c>
      <c r="E3229" s="1">
        <v>225</v>
      </c>
      <c r="F3229" s="62"/>
    </row>
    <row r="3230" spans="1:6" x14ac:dyDescent="0.35">
      <c r="A3230" s="1">
        <v>71</v>
      </c>
      <c r="B3230" s="1" t="s">
        <v>108</v>
      </c>
      <c r="C3230" s="218">
        <v>44950</v>
      </c>
      <c r="D3230" s="1">
        <v>11</v>
      </c>
      <c r="E3230" s="1">
        <v>414</v>
      </c>
      <c r="F3230" s="62"/>
    </row>
    <row r="3231" spans="1:6" x14ac:dyDescent="0.35">
      <c r="A3231" s="1">
        <v>71</v>
      </c>
      <c r="B3231" s="1" t="s">
        <v>108</v>
      </c>
      <c r="C3231" s="218">
        <v>44951</v>
      </c>
      <c r="D3231" s="1">
        <v>9</v>
      </c>
      <c r="E3231" s="1">
        <v>405</v>
      </c>
      <c r="F3231" s="62"/>
    </row>
    <row r="3232" spans="1:6" x14ac:dyDescent="0.35">
      <c r="A3232" s="1">
        <v>71</v>
      </c>
      <c r="B3232" s="1" t="s">
        <v>108</v>
      </c>
      <c r="C3232" s="218">
        <v>44952</v>
      </c>
      <c r="D3232" s="1">
        <v>9</v>
      </c>
      <c r="E3232" s="1">
        <v>297</v>
      </c>
      <c r="F3232" s="62"/>
    </row>
    <row r="3233" spans="1:6" x14ac:dyDescent="0.35">
      <c r="A3233" s="1">
        <v>71</v>
      </c>
      <c r="B3233" s="1" t="s">
        <v>108</v>
      </c>
      <c r="C3233" s="218">
        <v>44953</v>
      </c>
      <c r="D3233" s="1">
        <v>8</v>
      </c>
      <c r="E3233" s="1">
        <v>333</v>
      </c>
      <c r="F3233" s="62"/>
    </row>
    <row r="3234" spans="1:6" x14ac:dyDescent="0.35">
      <c r="A3234" s="1">
        <v>71</v>
      </c>
      <c r="B3234" s="1" t="s">
        <v>108</v>
      </c>
      <c r="C3234" s="218">
        <v>44954</v>
      </c>
      <c r="D3234" s="1">
        <v>6</v>
      </c>
      <c r="E3234" s="1">
        <v>243</v>
      </c>
      <c r="F3234" s="62"/>
    </row>
    <row r="3235" spans="1:6" x14ac:dyDescent="0.35">
      <c r="A3235" s="1">
        <v>71</v>
      </c>
      <c r="B3235" s="1" t="s">
        <v>108</v>
      </c>
      <c r="C3235" s="218">
        <v>44955</v>
      </c>
      <c r="D3235" s="1">
        <v>3</v>
      </c>
      <c r="E3235" s="1">
        <v>108</v>
      </c>
      <c r="F3235" s="62"/>
    </row>
    <row r="3236" spans="1:6" x14ac:dyDescent="0.35">
      <c r="A3236" s="1">
        <v>73</v>
      </c>
      <c r="B3236" s="1" t="s">
        <v>109</v>
      </c>
      <c r="C3236" s="218">
        <v>44878</v>
      </c>
      <c r="D3236" s="1">
        <v>16</v>
      </c>
      <c r="E3236" s="1">
        <v>342</v>
      </c>
      <c r="F3236" s="62"/>
    </row>
    <row r="3237" spans="1:6" x14ac:dyDescent="0.35">
      <c r="A3237" s="1">
        <v>73</v>
      </c>
      <c r="B3237" s="1" t="s">
        <v>109</v>
      </c>
      <c r="C3237" s="218">
        <v>44879</v>
      </c>
      <c r="D3237" s="1">
        <v>23</v>
      </c>
      <c r="E3237" s="1">
        <v>495</v>
      </c>
      <c r="F3237" s="62"/>
    </row>
    <row r="3238" spans="1:6" x14ac:dyDescent="0.35">
      <c r="A3238" s="1">
        <v>73</v>
      </c>
      <c r="B3238" s="1" t="s">
        <v>109</v>
      </c>
      <c r="C3238" s="218">
        <v>44880</v>
      </c>
      <c r="D3238" s="1">
        <v>22</v>
      </c>
      <c r="E3238" s="1">
        <v>477</v>
      </c>
      <c r="F3238" s="62"/>
    </row>
    <row r="3239" spans="1:6" x14ac:dyDescent="0.35">
      <c r="A3239" s="1">
        <v>73</v>
      </c>
      <c r="B3239" s="1" t="s">
        <v>109</v>
      </c>
      <c r="C3239" s="218">
        <v>44881</v>
      </c>
      <c r="D3239" s="1">
        <v>9</v>
      </c>
      <c r="E3239" s="1">
        <v>216</v>
      </c>
      <c r="F3239" s="62"/>
    </row>
    <row r="3240" spans="1:6" x14ac:dyDescent="0.35">
      <c r="A3240" s="1">
        <v>73</v>
      </c>
      <c r="B3240" s="1" t="s">
        <v>109</v>
      </c>
      <c r="C3240" s="218">
        <v>44882</v>
      </c>
      <c r="D3240" s="1">
        <v>15</v>
      </c>
      <c r="E3240" s="1">
        <v>270</v>
      </c>
      <c r="F3240" s="62"/>
    </row>
    <row r="3241" spans="1:6" x14ac:dyDescent="0.35">
      <c r="A3241" s="1">
        <v>73</v>
      </c>
      <c r="B3241" s="1" t="s">
        <v>109</v>
      </c>
      <c r="C3241" s="218">
        <v>44883</v>
      </c>
      <c r="D3241" s="1">
        <v>6</v>
      </c>
      <c r="E3241" s="1">
        <v>162</v>
      </c>
      <c r="F3241" s="62"/>
    </row>
    <row r="3242" spans="1:6" x14ac:dyDescent="0.35">
      <c r="A3242" s="1">
        <v>73</v>
      </c>
      <c r="B3242" s="1" t="s">
        <v>109</v>
      </c>
      <c r="C3242" s="218">
        <v>44885</v>
      </c>
      <c r="D3242" s="1">
        <v>8</v>
      </c>
      <c r="E3242" s="1">
        <v>279</v>
      </c>
      <c r="F3242" s="62"/>
    </row>
    <row r="3243" spans="1:6" x14ac:dyDescent="0.35">
      <c r="A3243" s="1">
        <v>73</v>
      </c>
      <c r="B3243" s="1" t="s">
        <v>109</v>
      </c>
      <c r="C3243" s="218">
        <v>44886</v>
      </c>
      <c r="D3243" s="1">
        <v>11</v>
      </c>
      <c r="E3243" s="1">
        <v>279</v>
      </c>
      <c r="F3243" s="62"/>
    </row>
    <row r="3244" spans="1:6" x14ac:dyDescent="0.35">
      <c r="A3244" s="1">
        <v>73</v>
      </c>
      <c r="B3244" s="1" t="s">
        <v>109</v>
      </c>
      <c r="C3244" s="218">
        <v>44887</v>
      </c>
      <c r="D3244" s="1">
        <v>10</v>
      </c>
      <c r="E3244" s="1">
        <v>342</v>
      </c>
      <c r="F3244" s="62"/>
    </row>
    <row r="3245" spans="1:6" x14ac:dyDescent="0.35">
      <c r="A3245" s="1">
        <v>73</v>
      </c>
      <c r="B3245" s="1" t="s">
        <v>109</v>
      </c>
      <c r="C3245" s="218">
        <v>44888</v>
      </c>
      <c r="D3245" s="1">
        <v>10</v>
      </c>
      <c r="E3245" s="1">
        <v>315</v>
      </c>
      <c r="F3245" s="62"/>
    </row>
    <row r="3246" spans="1:6" x14ac:dyDescent="0.35">
      <c r="A3246" s="1">
        <v>73</v>
      </c>
      <c r="B3246" s="1" t="s">
        <v>109</v>
      </c>
      <c r="C3246" s="218">
        <v>44889</v>
      </c>
      <c r="D3246" s="1">
        <v>21</v>
      </c>
      <c r="E3246" s="1">
        <v>567</v>
      </c>
      <c r="F3246" s="62"/>
    </row>
    <row r="3247" spans="1:6" x14ac:dyDescent="0.35">
      <c r="A3247" s="1">
        <v>73</v>
      </c>
      <c r="B3247" s="1" t="s">
        <v>109</v>
      </c>
      <c r="C3247" s="218">
        <v>44890</v>
      </c>
      <c r="D3247" s="1">
        <v>16</v>
      </c>
      <c r="E3247" s="1">
        <v>423</v>
      </c>
      <c r="F3247" s="62"/>
    </row>
    <row r="3248" spans="1:6" x14ac:dyDescent="0.35">
      <c r="A3248" s="1">
        <v>73</v>
      </c>
      <c r="B3248" s="1" t="s">
        <v>109</v>
      </c>
      <c r="C3248" s="218">
        <v>44891</v>
      </c>
      <c r="D3248" s="1">
        <v>18</v>
      </c>
      <c r="E3248" s="1">
        <v>540</v>
      </c>
      <c r="F3248" s="62"/>
    </row>
    <row r="3249" spans="1:6" x14ac:dyDescent="0.35">
      <c r="A3249" s="1">
        <v>73</v>
      </c>
      <c r="B3249" s="1" t="s">
        <v>109</v>
      </c>
      <c r="C3249" s="218">
        <v>44892</v>
      </c>
      <c r="D3249" s="1">
        <v>16</v>
      </c>
      <c r="E3249" s="1">
        <v>585</v>
      </c>
      <c r="F3249" s="62"/>
    </row>
    <row r="3250" spans="1:6" x14ac:dyDescent="0.35">
      <c r="A3250" s="1">
        <v>73</v>
      </c>
      <c r="B3250" s="1" t="s">
        <v>109</v>
      </c>
      <c r="C3250" s="218">
        <v>44893</v>
      </c>
      <c r="D3250" s="1">
        <v>18</v>
      </c>
      <c r="E3250" s="1">
        <v>621</v>
      </c>
      <c r="F3250" s="62"/>
    </row>
    <row r="3251" spans="1:6" x14ac:dyDescent="0.35">
      <c r="A3251" s="1">
        <v>73</v>
      </c>
      <c r="B3251" s="1" t="s">
        <v>109</v>
      </c>
      <c r="C3251" s="218">
        <v>44894</v>
      </c>
      <c r="D3251" s="1">
        <v>24</v>
      </c>
      <c r="E3251" s="1">
        <v>486</v>
      </c>
      <c r="F3251" s="62"/>
    </row>
    <row r="3252" spans="1:6" x14ac:dyDescent="0.35">
      <c r="A3252" s="1">
        <v>73</v>
      </c>
      <c r="B3252" s="1" t="s">
        <v>109</v>
      </c>
      <c r="C3252" s="218">
        <v>44895</v>
      </c>
      <c r="D3252" s="1">
        <v>18</v>
      </c>
      <c r="E3252" s="1">
        <v>675</v>
      </c>
      <c r="F3252" s="62"/>
    </row>
    <row r="3253" spans="1:6" x14ac:dyDescent="0.35">
      <c r="A3253" s="1">
        <v>73</v>
      </c>
      <c r="B3253" s="1" t="s">
        <v>109</v>
      </c>
      <c r="C3253" s="218">
        <v>44896</v>
      </c>
      <c r="D3253" s="1">
        <v>21</v>
      </c>
      <c r="E3253" s="1">
        <v>513</v>
      </c>
      <c r="F3253" s="62"/>
    </row>
    <row r="3254" spans="1:6" x14ac:dyDescent="0.35">
      <c r="A3254" s="1">
        <v>73</v>
      </c>
      <c r="B3254" s="1" t="s">
        <v>109</v>
      </c>
      <c r="C3254" s="218">
        <v>44897</v>
      </c>
      <c r="D3254" s="1">
        <v>15</v>
      </c>
      <c r="E3254" s="1">
        <v>513</v>
      </c>
      <c r="F3254" s="62"/>
    </row>
    <row r="3255" spans="1:6" x14ac:dyDescent="0.35">
      <c r="A3255" s="1">
        <v>73</v>
      </c>
      <c r="B3255" s="1" t="s">
        <v>109</v>
      </c>
      <c r="C3255" s="218">
        <v>44899</v>
      </c>
      <c r="D3255" s="1">
        <v>13</v>
      </c>
      <c r="E3255" s="1">
        <v>450</v>
      </c>
      <c r="F3255" s="62"/>
    </row>
    <row r="3256" spans="1:6" x14ac:dyDescent="0.35">
      <c r="A3256" s="1">
        <v>73</v>
      </c>
      <c r="B3256" s="1" t="s">
        <v>109</v>
      </c>
      <c r="C3256" s="218">
        <v>44900</v>
      </c>
      <c r="D3256" s="1">
        <v>13</v>
      </c>
      <c r="E3256" s="1">
        <v>423</v>
      </c>
      <c r="F3256" s="62"/>
    </row>
    <row r="3257" spans="1:6" x14ac:dyDescent="0.35">
      <c r="A3257" s="1">
        <v>73</v>
      </c>
      <c r="B3257" s="1" t="s">
        <v>109</v>
      </c>
      <c r="C3257" s="218">
        <v>44901</v>
      </c>
      <c r="D3257" s="1">
        <v>16</v>
      </c>
      <c r="E3257" s="1">
        <v>531</v>
      </c>
      <c r="F3257" s="62"/>
    </row>
    <row r="3258" spans="1:6" x14ac:dyDescent="0.35">
      <c r="A3258" s="1">
        <v>73</v>
      </c>
      <c r="B3258" s="1" t="s">
        <v>109</v>
      </c>
      <c r="C3258" s="218">
        <v>44902</v>
      </c>
      <c r="D3258" s="1">
        <v>17</v>
      </c>
      <c r="E3258" s="1">
        <v>576</v>
      </c>
      <c r="F3258" s="62"/>
    </row>
    <row r="3259" spans="1:6" x14ac:dyDescent="0.35">
      <c r="A3259" s="1">
        <v>73</v>
      </c>
      <c r="B3259" s="1" t="s">
        <v>109</v>
      </c>
      <c r="C3259" s="218">
        <v>44903</v>
      </c>
      <c r="D3259" s="1">
        <v>19</v>
      </c>
      <c r="E3259" s="1">
        <v>531</v>
      </c>
      <c r="F3259" s="62"/>
    </row>
    <row r="3260" spans="1:6" x14ac:dyDescent="0.35">
      <c r="A3260" s="1">
        <v>73</v>
      </c>
      <c r="B3260" s="1" t="s">
        <v>109</v>
      </c>
      <c r="C3260" s="218">
        <v>44904</v>
      </c>
      <c r="D3260" s="1">
        <v>19</v>
      </c>
      <c r="E3260" s="1">
        <v>504</v>
      </c>
      <c r="F3260" s="62"/>
    </row>
    <row r="3261" spans="1:6" x14ac:dyDescent="0.35">
      <c r="A3261" s="1">
        <v>73</v>
      </c>
      <c r="B3261" s="1" t="s">
        <v>109</v>
      </c>
      <c r="C3261" s="218">
        <v>44905</v>
      </c>
      <c r="D3261" s="1">
        <v>18</v>
      </c>
      <c r="E3261" s="1">
        <v>486</v>
      </c>
      <c r="F3261" s="62"/>
    </row>
    <row r="3262" spans="1:6" x14ac:dyDescent="0.35">
      <c r="A3262" s="1">
        <v>73</v>
      </c>
      <c r="B3262" s="1" t="s">
        <v>109</v>
      </c>
      <c r="C3262" s="218">
        <v>44906</v>
      </c>
      <c r="D3262" s="1">
        <v>10</v>
      </c>
      <c r="E3262" s="1">
        <v>396</v>
      </c>
      <c r="F3262" s="62"/>
    </row>
    <row r="3263" spans="1:6" x14ac:dyDescent="0.35">
      <c r="A3263" s="1">
        <v>73</v>
      </c>
      <c r="B3263" s="1" t="s">
        <v>109</v>
      </c>
      <c r="C3263" s="218">
        <v>44907</v>
      </c>
      <c r="D3263" s="1">
        <v>16</v>
      </c>
      <c r="E3263" s="1">
        <v>612</v>
      </c>
      <c r="F3263" s="62"/>
    </row>
    <row r="3264" spans="1:6" x14ac:dyDescent="0.35">
      <c r="A3264" s="1">
        <v>73</v>
      </c>
      <c r="B3264" s="1" t="s">
        <v>109</v>
      </c>
      <c r="C3264" s="218">
        <v>44908</v>
      </c>
      <c r="D3264" s="1">
        <v>18</v>
      </c>
      <c r="E3264" s="1">
        <v>621</v>
      </c>
      <c r="F3264" s="62"/>
    </row>
    <row r="3265" spans="1:6" x14ac:dyDescent="0.35">
      <c r="A3265" s="1">
        <v>73</v>
      </c>
      <c r="B3265" s="1" t="s">
        <v>109</v>
      </c>
      <c r="C3265" s="218">
        <v>44909</v>
      </c>
      <c r="D3265" s="1">
        <v>19</v>
      </c>
      <c r="E3265" s="1">
        <v>477</v>
      </c>
      <c r="F3265" s="62"/>
    </row>
    <row r="3266" spans="1:6" x14ac:dyDescent="0.35">
      <c r="A3266" s="1">
        <v>73</v>
      </c>
      <c r="B3266" s="1" t="s">
        <v>109</v>
      </c>
      <c r="C3266" s="218">
        <v>44910</v>
      </c>
      <c r="D3266" s="1">
        <v>18</v>
      </c>
      <c r="E3266" s="1">
        <v>405</v>
      </c>
      <c r="F3266" s="62"/>
    </row>
    <row r="3267" spans="1:6" x14ac:dyDescent="0.35">
      <c r="A3267" s="1">
        <v>73</v>
      </c>
      <c r="B3267" s="1" t="s">
        <v>109</v>
      </c>
      <c r="C3267" s="218">
        <v>44911</v>
      </c>
      <c r="D3267" s="1">
        <v>16</v>
      </c>
      <c r="E3267" s="1">
        <v>585</v>
      </c>
      <c r="F3267" s="62"/>
    </row>
    <row r="3268" spans="1:6" x14ac:dyDescent="0.35">
      <c r="A3268" s="1">
        <v>73</v>
      </c>
      <c r="B3268" s="1" t="s">
        <v>109</v>
      </c>
      <c r="C3268" s="218">
        <v>44912</v>
      </c>
      <c r="D3268" s="1">
        <v>11</v>
      </c>
      <c r="E3268" s="1">
        <v>441</v>
      </c>
      <c r="F3268" s="62"/>
    </row>
    <row r="3269" spans="1:6" x14ac:dyDescent="0.35">
      <c r="A3269" s="1">
        <v>73</v>
      </c>
      <c r="B3269" s="1" t="s">
        <v>109</v>
      </c>
      <c r="C3269" s="218">
        <v>44913</v>
      </c>
      <c r="D3269" s="1">
        <v>15</v>
      </c>
      <c r="E3269" s="1">
        <v>459</v>
      </c>
      <c r="F3269" s="62"/>
    </row>
    <row r="3270" spans="1:6" x14ac:dyDescent="0.35">
      <c r="A3270" s="1">
        <v>73</v>
      </c>
      <c r="B3270" s="1" t="s">
        <v>109</v>
      </c>
      <c r="C3270" s="218">
        <v>44914</v>
      </c>
      <c r="D3270" s="1">
        <v>18</v>
      </c>
      <c r="E3270" s="1">
        <v>567</v>
      </c>
      <c r="F3270" s="62"/>
    </row>
    <row r="3271" spans="1:6" x14ac:dyDescent="0.35">
      <c r="A3271" s="1">
        <v>73</v>
      </c>
      <c r="B3271" s="1" t="s">
        <v>109</v>
      </c>
      <c r="C3271" s="218">
        <v>44915</v>
      </c>
      <c r="D3271" s="1">
        <v>13</v>
      </c>
      <c r="E3271" s="1">
        <v>504</v>
      </c>
      <c r="F3271" s="62"/>
    </row>
    <row r="3272" spans="1:6" x14ac:dyDescent="0.35">
      <c r="A3272" s="1">
        <v>73</v>
      </c>
      <c r="B3272" s="1" t="s">
        <v>109</v>
      </c>
      <c r="C3272" s="218">
        <v>44916</v>
      </c>
      <c r="D3272" s="1">
        <v>16</v>
      </c>
      <c r="E3272" s="1">
        <v>531</v>
      </c>
      <c r="F3272" s="62"/>
    </row>
    <row r="3273" spans="1:6" x14ac:dyDescent="0.35">
      <c r="A3273" s="1">
        <v>73</v>
      </c>
      <c r="B3273" s="1" t="s">
        <v>109</v>
      </c>
      <c r="C3273" s="218">
        <v>44917</v>
      </c>
      <c r="D3273" s="1">
        <v>15</v>
      </c>
      <c r="E3273" s="1">
        <v>459</v>
      </c>
      <c r="F3273" s="62"/>
    </row>
    <row r="3274" spans="1:6" x14ac:dyDescent="0.35">
      <c r="A3274" s="1">
        <v>73</v>
      </c>
      <c r="B3274" s="1" t="s">
        <v>109</v>
      </c>
      <c r="C3274" s="218">
        <v>44918</v>
      </c>
      <c r="D3274" s="1">
        <v>19</v>
      </c>
      <c r="E3274" s="1">
        <v>558</v>
      </c>
      <c r="F3274" s="62"/>
    </row>
    <row r="3275" spans="1:6" x14ac:dyDescent="0.35">
      <c r="A3275" s="1">
        <v>73</v>
      </c>
      <c r="B3275" s="1" t="s">
        <v>109</v>
      </c>
      <c r="C3275" s="218">
        <v>44919</v>
      </c>
      <c r="D3275" s="1">
        <v>20</v>
      </c>
      <c r="E3275" s="1">
        <v>603</v>
      </c>
      <c r="F3275" s="62"/>
    </row>
    <row r="3276" spans="1:6" x14ac:dyDescent="0.35">
      <c r="A3276" s="1">
        <v>73</v>
      </c>
      <c r="B3276" s="1" t="s">
        <v>109</v>
      </c>
      <c r="C3276" s="218">
        <v>44920</v>
      </c>
      <c r="D3276" s="1">
        <v>19</v>
      </c>
      <c r="E3276" s="1">
        <v>639</v>
      </c>
      <c r="F3276" s="62"/>
    </row>
    <row r="3277" spans="1:6" x14ac:dyDescent="0.35">
      <c r="A3277" s="1">
        <v>73</v>
      </c>
      <c r="B3277" s="1" t="s">
        <v>109</v>
      </c>
      <c r="C3277" s="218">
        <v>44921</v>
      </c>
      <c r="D3277" s="1">
        <v>21</v>
      </c>
      <c r="E3277" s="1">
        <v>594</v>
      </c>
      <c r="F3277" s="62"/>
    </row>
    <row r="3278" spans="1:6" x14ac:dyDescent="0.35">
      <c r="A3278" s="1">
        <v>73</v>
      </c>
      <c r="B3278" s="1" t="s">
        <v>109</v>
      </c>
      <c r="C3278" s="218">
        <v>44922</v>
      </c>
      <c r="D3278" s="1">
        <v>19</v>
      </c>
      <c r="E3278" s="1">
        <v>450</v>
      </c>
      <c r="F3278" s="62"/>
    </row>
    <row r="3279" spans="1:6" x14ac:dyDescent="0.35">
      <c r="A3279" s="1">
        <v>73</v>
      </c>
      <c r="B3279" s="1" t="s">
        <v>109</v>
      </c>
      <c r="C3279" s="218">
        <v>44923</v>
      </c>
      <c r="D3279" s="1">
        <v>20</v>
      </c>
      <c r="E3279" s="1">
        <v>576</v>
      </c>
      <c r="F3279" s="62"/>
    </row>
    <row r="3280" spans="1:6" x14ac:dyDescent="0.35">
      <c r="A3280" s="1">
        <v>73</v>
      </c>
      <c r="B3280" s="1" t="s">
        <v>109</v>
      </c>
      <c r="C3280" s="218">
        <v>44924</v>
      </c>
      <c r="D3280" s="1">
        <v>18</v>
      </c>
      <c r="E3280" s="1">
        <v>567</v>
      </c>
      <c r="F3280" s="62"/>
    </row>
    <row r="3281" spans="1:6" x14ac:dyDescent="0.35">
      <c r="A3281" s="1">
        <v>73</v>
      </c>
      <c r="B3281" s="1" t="s">
        <v>109</v>
      </c>
      <c r="C3281" s="218">
        <v>44925</v>
      </c>
      <c r="D3281" s="1">
        <v>21</v>
      </c>
      <c r="E3281" s="1">
        <v>621</v>
      </c>
      <c r="F3281" s="62"/>
    </row>
    <row r="3282" spans="1:6" x14ac:dyDescent="0.35">
      <c r="A3282" s="1">
        <v>73</v>
      </c>
      <c r="B3282" s="1" t="s">
        <v>109</v>
      </c>
      <c r="C3282" s="218">
        <v>44926</v>
      </c>
      <c r="D3282" s="1">
        <v>13</v>
      </c>
      <c r="E3282" s="1">
        <v>450</v>
      </c>
      <c r="F3282" s="62"/>
    </row>
    <row r="3283" spans="1:6" x14ac:dyDescent="0.35">
      <c r="A3283" s="1">
        <v>73</v>
      </c>
      <c r="B3283" s="1" t="s">
        <v>109</v>
      </c>
      <c r="C3283" s="218">
        <v>44927</v>
      </c>
      <c r="D3283" s="1">
        <v>11</v>
      </c>
      <c r="E3283" s="1">
        <v>360</v>
      </c>
      <c r="F3283" s="62"/>
    </row>
    <row r="3284" spans="1:6" x14ac:dyDescent="0.35">
      <c r="A3284" s="1">
        <v>73</v>
      </c>
      <c r="B3284" s="1" t="s">
        <v>109</v>
      </c>
      <c r="C3284" s="218">
        <v>44928</v>
      </c>
      <c r="D3284" s="1">
        <v>7</v>
      </c>
      <c r="E3284" s="1">
        <v>207</v>
      </c>
      <c r="F3284" s="62"/>
    </row>
    <row r="3285" spans="1:6" x14ac:dyDescent="0.35">
      <c r="A3285" s="1">
        <v>73</v>
      </c>
      <c r="B3285" s="1" t="s">
        <v>109</v>
      </c>
      <c r="C3285" s="218">
        <v>44929</v>
      </c>
      <c r="D3285" s="1">
        <v>23</v>
      </c>
      <c r="E3285" s="1">
        <v>630</v>
      </c>
      <c r="F3285" s="62"/>
    </row>
    <row r="3286" spans="1:6" x14ac:dyDescent="0.35">
      <c r="A3286" s="1">
        <v>73</v>
      </c>
      <c r="B3286" s="1" t="s">
        <v>109</v>
      </c>
      <c r="C3286" s="218">
        <v>44930</v>
      </c>
      <c r="D3286" s="1">
        <v>26</v>
      </c>
      <c r="E3286" s="1">
        <v>819</v>
      </c>
      <c r="F3286" s="62"/>
    </row>
    <row r="3287" spans="1:6" x14ac:dyDescent="0.35">
      <c r="A3287" s="1">
        <v>73</v>
      </c>
      <c r="B3287" s="1" t="s">
        <v>109</v>
      </c>
      <c r="C3287" s="218">
        <v>44931</v>
      </c>
      <c r="D3287" s="1">
        <v>15</v>
      </c>
      <c r="E3287" s="1">
        <v>540</v>
      </c>
      <c r="F3287" s="62"/>
    </row>
    <row r="3288" spans="1:6" x14ac:dyDescent="0.35">
      <c r="A3288" s="1">
        <v>73</v>
      </c>
      <c r="B3288" s="1" t="s">
        <v>109</v>
      </c>
      <c r="C3288" s="218">
        <v>44932</v>
      </c>
      <c r="D3288" s="1">
        <v>17</v>
      </c>
      <c r="E3288" s="1">
        <v>549</v>
      </c>
      <c r="F3288" s="62"/>
    </row>
    <row r="3289" spans="1:6" x14ac:dyDescent="0.35">
      <c r="A3289" s="1">
        <v>73</v>
      </c>
      <c r="B3289" s="1" t="s">
        <v>109</v>
      </c>
      <c r="C3289" s="218">
        <v>44933</v>
      </c>
      <c r="D3289" s="1">
        <v>12</v>
      </c>
      <c r="E3289" s="1">
        <v>405</v>
      </c>
      <c r="F3289" s="62"/>
    </row>
    <row r="3290" spans="1:6" x14ac:dyDescent="0.35">
      <c r="A3290" s="1">
        <v>73</v>
      </c>
      <c r="B3290" s="1" t="s">
        <v>109</v>
      </c>
      <c r="C3290" s="218">
        <v>44934</v>
      </c>
      <c r="D3290" s="1">
        <v>21</v>
      </c>
      <c r="E3290" s="1">
        <v>621</v>
      </c>
      <c r="F3290" s="62"/>
    </row>
    <row r="3291" spans="1:6" x14ac:dyDescent="0.35">
      <c r="A3291" s="1">
        <v>73</v>
      </c>
      <c r="B3291" s="1" t="s">
        <v>109</v>
      </c>
      <c r="C3291" s="218">
        <v>44935</v>
      </c>
      <c r="D3291" s="1">
        <v>21</v>
      </c>
      <c r="E3291" s="1">
        <v>486</v>
      </c>
      <c r="F3291" s="62"/>
    </row>
    <row r="3292" spans="1:6" x14ac:dyDescent="0.35">
      <c r="A3292" s="1">
        <v>73</v>
      </c>
      <c r="B3292" s="1" t="s">
        <v>109</v>
      </c>
      <c r="C3292" s="218">
        <v>44936</v>
      </c>
      <c r="D3292" s="1">
        <v>21</v>
      </c>
      <c r="E3292" s="1">
        <v>648</v>
      </c>
      <c r="F3292" s="62"/>
    </row>
    <row r="3293" spans="1:6" x14ac:dyDescent="0.35">
      <c r="A3293" s="1">
        <v>73</v>
      </c>
      <c r="B3293" s="1" t="s">
        <v>109</v>
      </c>
      <c r="C3293" s="218">
        <v>44937</v>
      </c>
      <c r="D3293" s="1">
        <v>16</v>
      </c>
      <c r="E3293" s="1">
        <v>558</v>
      </c>
      <c r="F3293" s="62"/>
    </row>
    <row r="3294" spans="1:6" x14ac:dyDescent="0.35">
      <c r="A3294" s="1">
        <v>73</v>
      </c>
      <c r="B3294" s="1" t="s">
        <v>109</v>
      </c>
      <c r="C3294" s="218">
        <v>44938</v>
      </c>
      <c r="D3294" s="1">
        <v>19</v>
      </c>
      <c r="E3294" s="1">
        <v>558</v>
      </c>
      <c r="F3294" s="62"/>
    </row>
    <row r="3295" spans="1:6" x14ac:dyDescent="0.35">
      <c r="A3295" s="1">
        <v>73</v>
      </c>
      <c r="B3295" s="1" t="s">
        <v>109</v>
      </c>
      <c r="C3295" s="218">
        <v>44939</v>
      </c>
      <c r="D3295" s="1">
        <v>19</v>
      </c>
      <c r="E3295" s="1">
        <v>558</v>
      </c>
      <c r="F3295" s="62"/>
    </row>
    <row r="3296" spans="1:6" x14ac:dyDescent="0.35">
      <c r="A3296" s="1">
        <v>73</v>
      </c>
      <c r="B3296" s="1" t="s">
        <v>109</v>
      </c>
      <c r="C3296" s="218">
        <v>44940</v>
      </c>
      <c r="D3296" s="1">
        <v>19</v>
      </c>
      <c r="E3296" s="1">
        <v>585</v>
      </c>
      <c r="F3296" s="62"/>
    </row>
    <row r="3297" spans="1:6" x14ac:dyDescent="0.35">
      <c r="A3297" s="1">
        <v>73</v>
      </c>
      <c r="B3297" s="1" t="s">
        <v>109</v>
      </c>
      <c r="C3297" s="218">
        <v>44941</v>
      </c>
      <c r="D3297" s="1">
        <v>18</v>
      </c>
      <c r="E3297" s="1">
        <v>621</v>
      </c>
      <c r="F3297" s="62"/>
    </row>
    <row r="3298" spans="1:6" x14ac:dyDescent="0.35">
      <c r="A3298" s="1">
        <v>73</v>
      </c>
      <c r="B3298" s="1" t="s">
        <v>109</v>
      </c>
      <c r="C3298" s="218">
        <v>44942</v>
      </c>
      <c r="D3298" s="1">
        <v>16</v>
      </c>
      <c r="E3298" s="1">
        <v>477</v>
      </c>
      <c r="F3298" s="62"/>
    </row>
    <row r="3299" spans="1:6" x14ac:dyDescent="0.35">
      <c r="A3299" s="1">
        <v>73</v>
      </c>
      <c r="B3299" s="1" t="s">
        <v>109</v>
      </c>
      <c r="C3299" s="218">
        <v>44943</v>
      </c>
      <c r="D3299" s="1">
        <v>24</v>
      </c>
      <c r="E3299" s="1">
        <v>648</v>
      </c>
      <c r="F3299" s="62"/>
    </row>
    <row r="3300" spans="1:6" x14ac:dyDescent="0.35">
      <c r="A3300" s="1">
        <v>73</v>
      </c>
      <c r="B3300" s="1" t="s">
        <v>109</v>
      </c>
      <c r="C3300" s="218">
        <v>44944</v>
      </c>
      <c r="D3300" s="1">
        <v>16</v>
      </c>
      <c r="E3300" s="1">
        <v>585</v>
      </c>
      <c r="F3300" s="62"/>
    </row>
    <row r="3301" spans="1:6" x14ac:dyDescent="0.35">
      <c r="A3301" s="1">
        <v>73</v>
      </c>
      <c r="B3301" s="1" t="s">
        <v>109</v>
      </c>
      <c r="C3301" s="218">
        <v>44945</v>
      </c>
      <c r="D3301" s="1">
        <v>17</v>
      </c>
      <c r="E3301" s="1">
        <v>495</v>
      </c>
      <c r="F3301" s="62"/>
    </row>
    <row r="3302" spans="1:6" x14ac:dyDescent="0.35">
      <c r="A3302" s="1">
        <v>73</v>
      </c>
      <c r="B3302" s="1" t="s">
        <v>109</v>
      </c>
      <c r="C3302" s="218">
        <v>44946</v>
      </c>
      <c r="D3302" s="1">
        <v>11</v>
      </c>
      <c r="E3302" s="1">
        <v>279</v>
      </c>
      <c r="F3302" s="62"/>
    </row>
    <row r="3303" spans="1:6" x14ac:dyDescent="0.35">
      <c r="A3303" s="1">
        <v>73</v>
      </c>
      <c r="B3303" s="1" t="s">
        <v>109</v>
      </c>
      <c r="C3303" s="218">
        <v>44947</v>
      </c>
      <c r="D3303" s="1">
        <v>16</v>
      </c>
      <c r="E3303" s="1">
        <v>504</v>
      </c>
      <c r="F3303" s="62"/>
    </row>
    <row r="3304" spans="1:6" x14ac:dyDescent="0.35">
      <c r="A3304" s="1">
        <v>73</v>
      </c>
      <c r="B3304" s="1" t="s">
        <v>109</v>
      </c>
      <c r="C3304" s="218">
        <v>44948</v>
      </c>
      <c r="D3304" s="1">
        <v>14</v>
      </c>
      <c r="E3304" s="1">
        <v>387</v>
      </c>
      <c r="F3304" s="62"/>
    </row>
    <row r="3305" spans="1:6" x14ac:dyDescent="0.35">
      <c r="A3305" s="1">
        <v>73</v>
      </c>
      <c r="B3305" s="1" t="s">
        <v>109</v>
      </c>
      <c r="C3305" s="218">
        <v>44949</v>
      </c>
      <c r="D3305" s="1">
        <v>7</v>
      </c>
      <c r="E3305" s="1">
        <v>288</v>
      </c>
      <c r="F3305" s="62"/>
    </row>
    <row r="3306" spans="1:6" x14ac:dyDescent="0.35">
      <c r="A3306" s="1">
        <v>73</v>
      </c>
      <c r="B3306" s="1" t="s">
        <v>109</v>
      </c>
      <c r="C3306" s="218">
        <v>44950</v>
      </c>
      <c r="D3306" s="1">
        <v>17</v>
      </c>
      <c r="E3306" s="1">
        <v>468</v>
      </c>
      <c r="F3306" s="62"/>
    </row>
    <row r="3307" spans="1:6" x14ac:dyDescent="0.35">
      <c r="A3307" s="1">
        <v>73</v>
      </c>
      <c r="B3307" s="1" t="s">
        <v>109</v>
      </c>
      <c r="C3307" s="218">
        <v>44951</v>
      </c>
      <c r="D3307" s="1">
        <v>17</v>
      </c>
      <c r="E3307" s="1">
        <v>522</v>
      </c>
      <c r="F3307" s="62"/>
    </row>
    <row r="3308" spans="1:6" x14ac:dyDescent="0.35">
      <c r="A3308" s="1">
        <v>73</v>
      </c>
      <c r="B3308" s="1" t="s">
        <v>109</v>
      </c>
      <c r="C3308" s="218">
        <v>44952</v>
      </c>
      <c r="D3308" s="1">
        <v>18</v>
      </c>
      <c r="E3308" s="1">
        <v>594</v>
      </c>
      <c r="F3308" s="62"/>
    </row>
    <row r="3309" spans="1:6" x14ac:dyDescent="0.35">
      <c r="A3309" s="1">
        <v>73</v>
      </c>
      <c r="B3309" s="1" t="s">
        <v>109</v>
      </c>
      <c r="C3309" s="218">
        <v>44953</v>
      </c>
      <c r="D3309" s="1">
        <v>18</v>
      </c>
      <c r="E3309" s="1">
        <v>459</v>
      </c>
      <c r="F3309" s="62"/>
    </row>
    <row r="3310" spans="1:6" x14ac:dyDescent="0.35">
      <c r="A3310" s="1">
        <v>73</v>
      </c>
      <c r="B3310" s="1" t="s">
        <v>109</v>
      </c>
      <c r="C3310" s="218">
        <v>44954</v>
      </c>
      <c r="D3310" s="1">
        <v>17</v>
      </c>
      <c r="E3310" s="1">
        <v>603</v>
      </c>
      <c r="F3310" s="62"/>
    </row>
    <row r="3311" spans="1:6" x14ac:dyDescent="0.35">
      <c r="A3311" s="1">
        <v>73</v>
      </c>
      <c r="B3311" s="1" t="s">
        <v>109</v>
      </c>
      <c r="C3311" s="218">
        <v>44955</v>
      </c>
      <c r="D3311" s="1">
        <v>18</v>
      </c>
      <c r="E3311" s="1">
        <v>594</v>
      </c>
      <c r="F3311" s="62"/>
    </row>
    <row r="3312" spans="1:6" x14ac:dyDescent="0.35">
      <c r="A3312" s="1">
        <v>73</v>
      </c>
      <c r="B3312" s="1" t="s">
        <v>109</v>
      </c>
      <c r="C3312" s="218">
        <v>44956</v>
      </c>
      <c r="D3312" s="1">
        <v>19</v>
      </c>
      <c r="E3312" s="1">
        <v>585</v>
      </c>
      <c r="F3312" s="62"/>
    </row>
    <row r="3313" spans="1:6" x14ac:dyDescent="0.35">
      <c r="A3313" s="1">
        <v>75</v>
      </c>
      <c r="B3313" s="1" t="s">
        <v>110</v>
      </c>
      <c r="C3313" s="218">
        <v>44886</v>
      </c>
      <c r="D3313" s="1">
        <v>6</v>
      </c>
      <c r="E3313" s="1">
        <v>216</v>
      </c>
      <c r="F3313" s="62"/>
    </row>
    <row r="3314" spans="1:6" x14ac:dyDescent="0.35">
      <c r="A3314" s="1">
        <v>75</v>
      </c>
      <c r="B3314" s="1" t="s">
        <v>110</v>
      </c>
      <c r="C3314" s="218">
        <v>44887</v>
      </c>
      <c r="D3314" s="1">
        <v>4</v>
      </c>
      <c r="E3314" s="1">
        <v>180</v>
      </c>
      <c r="F3314" s="62"/>
    </row>
    <row r="3315" spans="1:6" x14ac:dyDescent="0.35">
      <c r="A3315" s="1">
        <v>75</v>
      </c>
      <c r="B3315" s="1" t="s">
        <v>110</v>
      </c>
      <c r="C3315" s="218">
        <v>44888</v>
      </c>
      <c r="D3315" s="1">
        <v>5</v>
      </c>
      <c r="E3315" s="1">
        <v>225</v>
      </c>
      <c r="F3315" s="62"/>
    </row>
    <row r="3316" spans="1:6" x14ac:dyDescent="0.35">
      <c r="A3316" s="1">
        <v>75</v>
      </c>
      <c r="B3316" s="1" t="s">
        <v>110</v>
      </c>
      <c r="C3316" s="218">
        <v>44889</v>
      </c>
      <c r="D3316" s="1">
        <v>6</v>
      </c>
      <c r="E3316" s="1">
        <v>216</v>
      </c>
      <c r="F3316" s="62"/>
    </row>
    <row r="3317" spans="1:6" x14ac:dyDescent="0.35">
      <c r="A3317" s="1">
        <v>75</v>
      </c>
      <c r="B3317" s="1" t="s">
        <v>110</v>
      </c>
      <c r="C3317" s="218">
        <v>44890</v>
      </c>
      <c r="D3317" s="1">
        <v>5</v>
      </c>
      <c r="E3317" s="1">
        <v>198</v>
      </c>
      <c r="F3317" s="62"/>
    </row>
    <row r="3318" spans="1:6" x14ac:dyDescent="0.35">
      <c r="A3318" s="1">
        <v>75</v>
      </c>
      <c r="B3318" s="1" t="s">
        <v>110</v>
      </c>
      <c r="C3318" s="218">
        <v>44891</v>
      </c>
      <c r="D3318" s="1">
        <v>5</v>
      </c>
      <c r="E3318" s="1">
        <v>198</v>
      </c>
      <c r="F3318" s="62"/>
    </row>
    <row r="3319" spans="1:6" x14ac:dyDescent="0.35">
      <c r="A3319" s="1">
        <v>75</v>
      </c>
      <c r="B3319" s="1" t="s">
        <v>110</v>
      </c>
      <c r="C3319" s="218">
        <v>44892</v>
      </c>
      <c r="D3319" s="1">
        <v>4</v>
      </c>
      <c r="E3319" s="1">
        <v>180</v>
      </c>
      <c r="F3319" s="62"/>
    </row>
    <row r="3320" spans="1:6" x14ac:dyDescent="0.35">
      <c r="A3320" s="1">
        <v>75</v>
      </c>
      <c r="B3320" s="1" t="s">
        <v>110</v>
      </c>
      <c r="C3320" s="218">
        <v>44893</v>
      </c>
      <c r="D3320" s="1">
        <v>6</v>
      </c>
      <c r="E3320" s="1">
        <v>270</v>
      </c>
      <c r="F3320" s="62"/>
    </row>
    <row r="3321" spans="1:6" x14ac:dyDescent="0.35">
      <c r="A3321" s="1">
        <v>75</v>
      </c>
      <c r="B3321" s="1" t="s">
        <v>110</v>
      </c>
      <c r="C3321" s="218">
        <v>44894</v>
      </c>
      <c r="D3321" s="1">
        <v>7</v>
      </c>
      <c r="E3321" s="1">
        <v>207</v>
      </c>
      <c r="F3321" s="62"/>
    </row>
    <row r="3322" spans="1:6" x14ac:dyDescent="0.35">
      <c r="A3322" s="1">
        <v>75</v>
      </c>
      <c r="B3322" s="1" t="s">
        <v>110</v>
      </c>
      <c r="C3322" s="218">
        <v>44895</v>
      </c>
      <c r="D3322" s="1">
        <v>5</v>
      </c>
      <c r="E3322" s="1">
        <v>225</v>
      </c>
      <c r="F3322" s="62"/>
    </row>
    <row r="3323" spans="1:6" x14ac:dyDescent="0.35">
      <c r="A3323" s="1">
        <v>75</v>
      </c>
      <c r="B3323" s="1" t="s">
        <v>110</v>
      </c>
      <c r="C3323" s="218">
        <v>44896</v>
      </c>
      <c r="D3323" s="1">
        <v>4</v>
      </c>
      <c r="E3323" s="1">
        <v>126</v>
      </c>
      <c r="F3323" s="62"/>
    </row>
    <row r="3324" spans="1:6" x14ac:dyDescent="0.35">
      <c r="A3324" s="1">
        <v>75</v>
      </c>
      <c r="B3324" s="1" t="s">
        <v>110</v>
      </c>
      <c r="C3324" s="218">
        <v>44897</v>
      </c>
      <c r="D3324" s="1">
        <v>4</v>
      </c>
      <c r="E3324" s="1">
        <v>180</v>
      </c>
      <c r="F3324" s="62"/>
    </row>
    <row r="3325" spans="1:6" x14ac:dyDescent="0.35">
      <c r="A3325" s="1">
        <v>75</v>
      </c>
      <c r="B3325" s="1" t="s">
        <v>110</v>
      </c>
      <c r="C3325" s="218">
        <v>44899</v>
      </c>
      <c r="D3325" s="1">
        <v>4</v>
      </c>
      <c r="E3325" s="1">
        <v>153</v>
      </c>
      <c r="F3325" s="62"/>
    </row>
    <row r="3326" spans="1:6" x14ac:dyDescent="0.35">
      <c r="A3326" s="1">
        <v>75</v>
      </c>
      <c r="B3326" s="1" t="s">
        <v>110</v>
      </c>
      <c r="C3326" s="218">
        <v>44900</v>
      </c>
      <c r="D3326" s="1">
        <v>4</v>
      </c>
      <c r="E3326" s="1">
        <v>153</v>
      </c>
      <c r="F3326" s="62"/>
    </row>
    <row r="3327" spans="1:6" x14ac:dyDescent="0.35">
      <c r="A3327" s="1">
        <v>75</v>
      </c>
      <c r="B3327" s="1" t="s">
        <v>110</v>
      </c>
      <c r="C3327" s="218">
        <v>44901</v>
      </c>
      <c r="D3327" s="1">
        <v>5</v>
      </c>
      <c r="E3327" s="1">
        <v>225</v>
      </c>
      <c r="F3327" s="62"/>
    </row>
    <row r="3328" spans="1:6" x14ac:dyDescent="0.35">
      <c r="A3328" s="1">
        <v>75</v>
      </c>
      <c r="B3328" s="1" t="s">
        <v>110</v>
      </c>
      <c r="C3328" s="218">
        <v>44902</v>
      </c>
      <c r="D3328" s="1">
        <v>6</v>
      </c>
      <c r="E3328" s="1">
        <v>216</v>
      </c>
      <c r="F3328" s="62"/>
    </row>
    <row r="3329" spans="1:6" x14ac:dyDescent="0.35">
      <c r="A3329" s="1">
        <v>75</v>
      </c>
      <c r="B3329" s="1" t="s">
        <v>110</v>
      </c>
      <c r="C3329" s="218">
        <v>44903</v>
      </c>
      <c r="D3329" s="1">
        <v>8</v>
      </c>
      <c r="E3329" s="1">
        <v>279</v>
      </c>
      <c r="F3329" s="62"/>
    </row>
    <row r="3330" spans="1:6" x14ac:dyDescent="0.35">
      <c r="A3330" s="1">
        <v>75</v>
      </c>
      <c r="B3330" s="1" t="s">
        <v>110</v>
      </c>
      <c r="C3330" s="218">
        <v>44904</v>
      </c>
      <c r="D3330" s="1">
        <v>8</v>
      </c>
      <c r="E3330" s="1">
        <v>306</v>
      </c>
      <c r="F3330" s="62"/>
    </row>
    <row r="3331" spans="1:6" x14ac:dyDescent="0.35">
      <c r="A3331" s="1">
        <v>75</v>
      </c>
      <c r="B3331" s="1" t="s">
        <v>110</v>
      </c>
      <c r="C3331" s="218">
        <v>44905</v>
      </c>
      <c r="D3331" s="1">
        <v>5</v>
      </c>
      <c r="E3331" s="1">
        <v>198</v>
      </c>
      <c r="F3331" s="62"/>
    </row>
    <row r="3332" spans="1:6" x14ac:dyDescent="0.35">
      <c r="A3332" s="1">
        <v>75</v>
      </c>
      <c r="B3332" s="1" t="s">
        <v>110</v>
      </c>
      <c r="C3332" s="218">
        <v>44906</v>
      </c>
      <c r="D3332" s="1">
        <v>5</v>
      </c>
      <c r="E3332" s="1">
        <v>198</v>
      </c>
      <c r="F3332" s="62"/>
    </row>
    <row r="3333" spans="1:6" x14ac:dyDescent="0.35">
      <c r="A3333" s="1">
        <v>75</v>
      </c>
      <c r="B3333" s="1" t="s">
        <v>110</v>
      </c>
      <c r="C3333" s="218">
        <v>44907</v>
      </c>
      <c r="D3333" s="1">
        <v>5</v>
      </c>
      <c r="E3333" s="1">
        <v>225</v>
      </c>
      <c r="F3333" s="62"/>
    </row>
    <row r="3334" spans="1:6" x14ac:dyDescent="0.35">
      <c r="A3334" s="1">
        <v>75</v>
      </c>
      <c r="B3334" s="1" t="s">
        <v>110</v>
      </c>
      <c r="C3334" s="218">
        <v>44908</v>
      </c>
      <c r="D3334" s="1">
        <v>5</v>
      </c>
      <c r="E3334" s="1">
        <v>225</v>
      </c>
      <c r="F3334" s="62"/>
    </row>
    <row r="3335" spans="1:6" x14ac:dyDescent="0.35">
      <c r="A3335" s="1">
        <v>75</v>
      </c>
      <c r="B3335" s="1" t="s">
        <v>110</v>
      </c>
      <c r="C3335" s="218">
        <v>44909</v>
      </c>
      <c r="D3335" s="1">
        <v>5</v>
      </c>
      <c r="E3335" s="1">
        <v>198</v>
      </c>
      <c r="F3335" s="62"/>
    </row>
    <row r="3336" spans="1:6" x14ac:dyDescent="0.35">
      <c r="A3336" s="1">
        <v>75</v>
      </c>
      <c r="B3336" s="1" t="s">
        <v>110</v>
      </c>
      <c r="C3336" s="218">
        <v>44910</v>
      </c>
      <c r="D3336" s="1">
        <v>3</v>
      </c>
      <c r="E3336" s="1">
        <v>108</v>
      </c>
      <c r="F3336" s="62"/>
    </row>
    <row r="3337" spans="1:6" x14ac:dyDescent="0.35">
      <c r="A3337" s="1">
        <v>75</v>
      </c>
      <c r="B3337" s="1" t="s">
        <v>110</v>
      </c>
      <c r="C3337" s="218">
        <v>44911</v>
      </c>
      <c r="D3337" s="1">
        <v>3</v>
      </c>
      <c r="E3337" s="1">
        <v>108</v>
      </c>
      <c r="F3337" s="62"/>
    </row>
    <row r="3338" spans="1:6" x14ac:dyDescent="0.35">
      <c r="A3338" s="1">
        <v>75</v>
      </c>
      <c r="B3338" s="1" t="s">
        <v>110</v>
      </c>
      <c r="C3338" s="218">
        <v>44912</v>
      </c>
      <c r="D3338" s="1">
        <v>6</v>
      </c>
      <c r="E3338" s="1">
        <v>243</v>
      </c>
      <c r="F3338" s="62"/>
    </row>
    <row r="3339" spans="1:6" x14ac:dyDescent="0.35">
      <c r="A3339" s="1">
        <v>75</v>
      </c>
      <c r="B3339" s="1" t="s">
        <v>110</v>
      </c>
      <c r="C3339" s="218">
        <v>44913</v>
      </c>
      <c r="D3339" s="1">
        <v>8</v>
      </c>
      <c r="E3339" s="1">
        <v>306</v>
      </c>
      <c r="F3339" s="62"/>
    </row>
    <row r="3340" spans="1:6" x14ac:dyDescent="0.35">
      <c r="A3340" s="1">
        <v>75</v>
      </c>
      <c r="B3340" s="1" t="s">
        <v>110</v>
      </c>
      <c r="C3340" s="218">
        <v>44914</v>
      </c>
      <c r="D3340" s="1">
        <v>5</v>
      </c>
      <c r="E3340" s="1">
        <v>225</v>
      </c>
      <c r="F3340" s="62"/>
    </row>
    <row r="3341" spans="1:6" x14ac:dyDescent="0.35">
      <c r="A3341" s="1">
        <v>75</v>
      </c>
      <c r="B3341" s="1" t="s">
        <v>110</v>
      </c>
      <c r="C3341" s="218">
        <v>44915</v>
      </c>
      <c r="D3341" s="1">
        <v>5</v>
      </c>
      <c r="E3341" s="1">
        <v>225</v>
      </c>
      <c r="F3341" s="62"/>
    </row>
    <row r="3342" spans="1:6" x14ac:dyDescent="0.35">
      <c r="A3342" s="1">
        <v>75</v>
      </c>
      <c r="B3342" s="1" t="s">
        <v>110</v>
      </c>
      <c r="C3342" s="218">
        <v>44916</v>
      </c>
      <c r="D3342" s="1">
        <v>7</v>
      </c>
      <c r="E3342" s="1">
        <v>234</v>
      </c>
      <c r="F3342" s="62"/>
    </row>
    <row r="3343" spans="1:6" x14ac:dyDescent="0.35">
      <c r="A3343" s="1">
        <v>75</v>
      </c>
      <c r="B3343" s="1" t="s">
        <v>110</v>
      </c>
      <c r="C3343" s="218">
        <v>44917</v>
      </c>
      <c r="D3343" s="1">
        <v>9</v>
      </c>
      <c r="E3343" s="1">
        <v>351</v>
      </c>
      <c r="F3343" s="62"/>
    </row>
    <row r="3344" spans="1:6" x14ac:dyDescent="0.35">
      <c r="A3344" s="1">
        <v>75</v>
      </c>
      <c r="B3344" s="1" t="s">
        <v>110</v>
      </c>
      <c r="C3344" s="218">
        <v>44918</v>
      </c>
      <c r="D3344" s="1">
        <v>8</v>
      </c>
      <c r="E3344" s="1">
        <v>333</v>
      </c>
      <c r="F3344" s="62"/>
    </row>
    <row r="3345" spans="1:6" x14ac:dyDescent="0.35">
      <c r="A3345" s="1">
        <v>75</v>
      </c>
      <c r="B3345" s="1" t="s">
        <v>110</v>
      </c>
      <c r="C3345" s="218">
        <v>44919</v>
      </c>
      <c r="D3345" s="1">
        <v>3</v>
      </c>
      <c r="E3345" s="1">
        <v>135</v>
      </c>
      <c r="F3345" s="62"/>
    </row>
    <row r="3346" spans="1:6" x14ac:dyDescent="0.35">
      <c r="A3346" s="1">
        <v>75</v>
      </c>
      <c r="B3346" s="1" t="s">
        <v>110</v>
      </c>
      <c r="C3346" s="218">
        <v>44920</v>
      </c>
      <c r="D3346" s="1">
        <v>5</v>
      </c>
      <c r="E3346" s="1">
        <v>198</v>
      </c>
      <c r="F3346" s="62"/>
    </row>
    <row r="3347" spans="1:6" x14ac:dyDescent="0.35">
      <c r="A3347" s="1">
        <v>75</v>
      </c>
      <c r="B3347" s="1" t="s">
        <v>110</v>
      </c>
      <c r="C3347" s="218">
        <v>44921</v>
      </c>
      <c r="D3347" s="1">
        <v>5</v>
      </c>
      <c r="E3347" s="1">
        <v>198</v>
      </c>
      <c r="F3347" s="62"/>
    </row>
    <row r="3348" spans="1:6" x14ac:dyDescent="0.35">
      <c r="A3348" s="1">
        <v>75</v>
      </c>
      <c r="B3348" s="1" t="s">
        <v>110</v>
      </c>
      <c r="C3348" s="218">
        <v>44922</v>
      </c>
      <c r="D3348" s="1">
        <v>5</v>
      </c>
      <c r="E3348" s="1">
        <v>198</v>
      </c>
      <c r="F3348" s="62"/>
    </row>
    <row r="3349" spans="1:6" x14ac:dyDescent="0.35">
      <c r="A3349" s="1">
        <v>75</v>
      </c>
      <c r="B3349" s="1" t="s">
        <v>110</v>
      </c>
      <c r="C3349" s="218">
        <v>44923</v>
      </c>
      <c r="D3349" s="1">
        <v>5</v>
      </c>
      <c r="E3349" s="1">
        <v>225</v>
      </c>
      <c r="F3349" s="62"/>
    </row>
    <row r="3350" spans="1:6" x14ac:dyDescent="0.35">
      <c r="A3350" s="1">
        <v>75</v>
      </c>
      <c r="B3350" s="1" t="s">
        <v>110</v>
      </c>
      <c r="C3350" s="218">
        <v>44924</v>
      </c>
      <c r="D3350" s="1">
        <v>5</v>
      </c>
      <c r="E3350" s="1">
        <v>225</v>
      </c>
      <c r="F3350" s="62"/>
    </row>
    <row r="3351" spans="1:6" x14ac:dyDescent="0.35">
      <c r="A3351" s="1">
        <v>75</v>
      </c>
      <c r="B3351" s="1" t="s">
        <v>110</v>
      </c>
      <c r="C3351" s="218">
        <v>44925</v>
      </c>
      <c r="D3351" s="1">
        <v>5</v>
      </c>
      <c r="E3351" s="1">
        <v>225</v>
      </c>
      <c r="F3351" s="62"/>
    </row>
    <row r="3352" spans="1:6" x14ac:dyDescent="0.35">
      <c r="A3352" s="1">
        <v>75</v>
      </c>
      <c r="B3352" s="1" t="s">
        <v>110</v>
      </c>
      <c r="C3352" s="218">
        <v>44926</v>
      </c>
      <c r="D3352" s="1">
        <v>5</v>
      </c>
      <c r="E3352" s="1">
        <v>198</v>
      </c>
      <c r="F3352" s="62"/>
    </row>
    <row r="3353" spans="1:6" x14ac:dyDescent="0.35">
      <c r="A3353" s="1">
        <v>75</v>
      </c>
      <c r="B3353" s="1" t="s">
        <v>110</v>
      </c>
      <c r="C3353" s="218">
        <v>44927</v>
      </c>
      <c r="D3353" s="1">
        <v>5</v>
      </c>
      <c r="E3353" s="1">
        <v>198</v>
      </c>
      <c r="F3353" s="62"/>
    </row>
    <row r="3354" spans="1:6" x14ac:dyDescent="0.35">
      <c r="A3354" s="1">
        <v>75</v>
      </c>
      <c r="B3354" s="1" t="s">
        <v>110</v>
      </c>
      <c r="C3354" s="218">
        <v>44928</v>
      </c>
      <c r="D3354" s="1">
        <v>5</v>
      </c>
      <c r="E3354" s="1">
        <v>225</v>
      </c>
      <c r="F3354" s="62"/>
    </row>
    <row r="3355" spans="1:6" x14ac:dyDescent="0.35">
      <c r="A3355" s="1">
        <v>75</v>
      </c>
      <c r="B3355" s="1" t="s">
        <v>110</v>
      </c>
      <c r="C3355" s="218">
        <v>44929</v>
      </c>
      <c r="D3355" s="1">
        <v>4</v>
      </c>
      <c r="E3355" s="1">
        <v>180</v>
      </c>
      <c r="F3355" s="62"/>
    </row>
    <row r="3356" spans="1:6" x14ac:dyDescent="0.35">
      <c r="A3356" s="1">
        <v>75</v>
      </c>
      <c r="B3356" s="1" t="s">
        <v>110</v>
      </c>
      <c r="C3356" s="218">
        <v>44930</v>
      </c>
      <c r="D3356" s="1">
        <v>5</v>
      </c>
      <c r="E3356" s="1">
        <v>198</v>
      </c>
      <c r="F3356" s="62"/>
    </row>
    <row r="3357" spans="1:6" x14ac:dyDescent="0.35">
      <c r="A3357" s="1">
        <v>75</v>
      </c>
      <c r="B3357" s="1" t="s">
        <v>110</v>
      </c>
      <c r="C3357" s="218">
        <v>44931</v>
      </c>
      <c r="D3357" s="1">
        <v>6</v>
      </c>
      <c r="E3357" s="1">
        <v>216</v>
      </c>
      <c r="F3357" s="62"/>
    </row>
    <row r="3358" spans="1:6" x14ac:dyDescent="0.35">
      <c r="A3358" s="1">
        <v>75</v>
      </c>
      <c r="B3358" s="1" t="s">
        <v>110</v>
      </c>
      <c r="C3358" s="218">
        <v>44932</v>
      </c>
      <c r="D3358" s="1">
        <v>5</v>
      </c>
      <c r="E3358" s="1">
        <v>225</v>
      </c>
      <c r="F3358" s="62"/>
    </row>
    <row r="3359" spans="1:6" x14ac:dyDescent="0.35">
      <c r="A3359" s="1">
        <v>75</v>
      </c>
      <c r="B3359" s="1" t="s">
        <v>110</v>
      </c>
      <c r="C3359" s="218">
        <v>44933</v>
      </c>
      <c r="D3359" s="1">
        <v>6</v>
      </c>
      <c r="E3359" s="1">
        <v>216</v>
      </c>
      <c r="F3359" s="62"/>
    </row>
    <row r="3360" spans="1:6" x14ac:dyDescent="0.35">
      <c r="A3360" s="1">
        <v>75</v>
      </c>
      <c r="B3360" s="1" t="s">
        <v>110</v>
      </c>
      <c r="C3360" s="218">
        <v>44934</v>
      </c>
      <c r="D3360" s="1">
        <v>5</v>
      </c>
      <c r="E3360" s="1">
        <v>198</v>
      </c>
      <c r="F3360" s="62"/>
    </row>
    <row r="3361" spans="1:6" x14ac:dyDescent="0.35">
      <c r="A3361" s="1">
        <v>75</v>
      </c>
      <c r="B3361" s="1" t="s">
        <v>110</v>
      </c>
      <c r="C3361" s="218">
        <v>44935</v>
      </c>
      <c r="D3361" s="1">
        <v>3</v>
      </c>
      <c r="E3361" s="1">
        <v>135</v>
      </c>
      <c r="F3361" s="62"/>
    </row>
    <row r="3362" spans="1:6" x14ac:dyDescent="0.35">
      <c r="A3362" s="1">
        <v>75</v>
      </c>
      <c r="B3362" s="1" t="s">
        <v>110</v>
      </c>
      <c r="C3362" s="218">
        <v>44936</v>
      </c>
      <c r="D3362" s="1">
        <v>1</v>
      </c>
      <c r="E3362" s="1">
        <v>45</v>
      </c>
      <c r="F3362" s="62"/>
    </row>
    <row r="3363" spans="1:6" x14ac:dyDescent="0.35">
      <c r="A3363" s="1">
        <v>75</v>
      </c>
      <c r="B3363" s="1" t="s">
        <v>110</v>
      </c>
      <c r="C3363" s="218">
        <v>44938</v>
      </c>
      <c r="D3363" s="1">
        <v>1</v>
      </c>
      <c r="E3363" s="1">
        <v>18</v>
      </c>
      <c r="F3363" s="62"/>
    </row>
    <row r="3364" spans="1:6" x14ac:dyDescent="0.35">
      <c r="A3364" s="1">
        <v>75</v>
      </c>
      <c r="B3364" s="1" t="s">
        <v>110</v>
      </c>
      <c r="C3364" s="218">
        <v>44940</v>
      </c>
      <c r="D3364" s="1">
        <v>3</v>
      </c>
      <c r="E3364" s="1">
        <v>108</v>
      </c>
      <c r="F3364" s="62"/>
    </row>
    <row r="3365" spans="1:6" x14ac:dyDescent="0.35">
      <c r="A3365" s="1">
        <v>75</v>
      </c>
      <c r="B3365" s="1" t="s">
        <v>110</v>
      </c>
      <c r="C3365" s="218">
        <v>44941</v>
      </c>
      <c r="D3365" s="1">
        <v>4</v>
      </c>
      <c r="E3365" s="1">
        <v>153</v>
      </c>
      <c r="F3365" s="62"/>
    </row>
    <row r="3366" spans="1:6" x14ac:dyDescent="0.35">
      <c r="A3366" s="1">
        <v>75</v>
      </c>
      <c r="B3366" s="1" t="s">
        <v>110</v>
      </c>
      <c r="C3366" s="218">
        <v>44942</v>
      </c>
      <c r="D3366" s="1">
        <v>7</v>
      </c>
      <c r="E3366" s="1">
        <v>261</v>
      </c>
      <c r="F3366" s="62"/>
    </row>
    <row r="3367" spans="1:6" x14ac:dyDescent="0.35">
      <c r="A3367" s="1">
        <v>75</v>
      </c>
      <c r="B3367" s="1" t="s">
        <v>110</v>
      </c>
      <c r="C3367" s="218">
        <v>44943</v>
      </c>
      <c r="D3367" s="1">
        <v>5</v>
      </c>
      <c r="E3367" s="1">
        <v>225</v>
      </c>
      <c r="F3367" s="62"/>
    </row>
    <row r="3368" spans="1:6" x14ac:dyDescent="0.35">
      <c r="A3368" s="1">
        <v>75</v>
      </c>
      <c r="B3368" s="1" t="s">
        <v>110</v>
      </c>
      <c r="C3368" s="218">
        <v>44944</v>
      </c>
      <c r="D3368" s="1">
        <v>5</v>
      </c>
      <c r="E3368" s="1">
        <v>225</v>
      </c>
      <c r="F3368" s="62"/>
    </row>
    <row r="3369" spans="1:6" x14ac:dyDescent="0.35">
      <c r="A3369" s="1">
        <v>75</v>
      </c>
      <c r="B3369" s="1" t="s">
        <v>110</v>
      </c>
      <c r="C3369" s="218">
        <v>44945</v>
      </c>
      <c r="D3369" s="1">
        <v>3</v>
      </c>
      <c r="E3369" s="1">
        <v>135</v>
      </c>
      <c r="F3369" s="62"/>
    </row>
    <row r="3370" spans="1:6" x14ac:dyDescent="0.35">
      <c r="A3370" s="1">
        <v>75</v>
      </c>
      <c r="B3370" s="1" t="s">
        <v>110</v>
      </c>
      <c r="C3370" s="218">
        <v>44946</v>
      </c>
      <c r="D3370" s="1">
        <v>6</v>
      </c>
      <c r="E3370" s="1">
        <v>216</v>
      </c>
      <c r="F3370" s="62"/>
    </row>
    <row r="3371" spans="1:6" x14ac:dyDescent="0.35">
      <c r="A3371" s="1">
        <v>75</v>
      </c>
      <c r="B3371" s="1" t="s">
        <v>110</v>
      </c>
      <c r="C3371" s="218">
        <v>44947</v>
      </c>
      <c r="D3371" s="1">
        <v>2</v>
      </c>
      <c r="E3371" s="1">
        <v>90</v>
      </c>
      <c r="F3371" s="62"/>
    </row>
    <row r="3372" spans="1:6" x14ac:dyDescent="0.35">
      <c r="A3372" s="1">
        <v>75</v>
      </c>
      <c r="B3372" s="1" t="s">
        <v>110</v>
      </c>
      <c r="C3372" s="218">
        <v>44948</v>
      </c>
      <c r="D3372" s="1">
        <v>2</v>
      </c>
      <c r="E3372" s="1">
        <v>90</v>
      </c>
      <c r="F3372" s="62"/>
    </row>
    <row r="3373" spans="1:6" x14ac:dyDescent="0.35">
      <c r="A3373" s="1">
        <v>75</v>
      </c>
      <c r="B3373" s="1" t="s">
        <v>110</v>
      </c>
      <c r="C3373" s="218">
        <v>44950</v>
      </c>
      <c r="D3373" s="1">
        <v>5</v>
      </c>
      <c r="E3373" s="1">
        <v>225</v>
      </c>
      <c r="F3373" s="62"/>
    </row>
    <row r="3374" spans="1:6" x14ac:dyDescent="0.35">
      <c r="A3374" s="1">
        <v>75</v>
      </c>
      <c r="B3374" s="1" t="s">
        <v>110</v>
      </c>
      <c r="C3374" s="218">
        <v>44951</v>
      </c>
      <c r="D3374" s="1">
        <v>2</v>
      </c>
      <c r="E3374" s="1">
        <v>90</v>
      </c>
      <c r="F3374" s="62"/>
    </row>
    <row r="3375" spans="1:6" x14ac:dyDescent="0.35">
      <c r="A3375" s="1">
        <v>75</v>
      </c>
      <c r="B3375" s="1" t="s">
        <v>110</v>
      </c>
      <c r="C3375" s="218">
        <v>44952</v>
      </c>
      <c r="D3375" s="1">
        <v>3</v>
      </c>
      <c r="E3375" s="1">
        <v>135</v>
      </c>
      <c r="F3375" s="62"/>
    </row>
    <row r="3376" spans="1:6" x14ac:dyDescent="0.35">
      <c r="A3376" s="1">
        <v>75</v>
      </c>
      <c r="B3376" s="1" t="s">
        <v>110</v>
      </c>
      <c r="C3376" s="218">
        <v>44953</v>
      </c>
      <c r="D3376" s="1">
        <v>2</v>
      </c>
      <c r="E3376" s="1">
        <v>90</v>
      </c>
      <c r="F3376" s="62"/>
    </row>
    <row r="3377" spans="1:6" x14ac:dyDescent="0.35">
      <c r="A3377" s="1">
        <v>75</v>
      </c>
      <c r="B3377" s="1" t="s">
        <v>110</v>
      </c>
      <c r="C3377" s="218">
        <v>44954</v>
      </c>
      <c r="D3377" s="1">
        <v>1</v>
      </c>
      <c r="E3377" s="1">
        <v>45</v>
      </c>
      <c r="F3377" s="62"/>
    </row>
    <row r="3378" spans="1:6" x14ac:dyDescent="0.35">
      <c r="A3378" s="1">
        <v>77</v>
      </c>
      <c r="B3378" s="1" t="s">
        <v>111</v>
      </c>
      <c r="C3378" s="218">
        <v>44879</v>
      </c>
      <c r="D3378" s="1">
        <v>23</v>
      </c>
      <c r="E3378" s="1">
        <v>414</v>
      </c>
      <c r="F3378" s="62"/>
    </row>
    <row r="3379" spans="1:6" x14ac:dyDescent="0.35">
      <c r="A3379" s="1">
        <v>77</v>
      </c>
      <c r="B3379" s="1" t="s">
        <v>111</v>
      </c>
      <c r="C3379" s="218">
        <v>44880</v>
      </c>
      <c r="D3379" s="1">
        <v>20</v>
      </c>
      <c r="E3379" s="1">
        <v>495</v>
      </c>
      <c r="F3379" s="62"/>
    </row>
    <row r="3380" spans="1:6" x14ac:dyDescent="0.35">
      <c r="A3380" s="1">
        <v>77</v>
      </c>
      <c r="B3380" s="1" t="s">
        <v>111</v>
      </c>
      <c r="C3380" s="218">
        <v>44881</v>
      </c>
      <c r="D3380" s="1">
        <v>16</v>
      </c>
      <c r="E3380" s="1">
        <v>315</v>
      </c>
      <c r="F3380" s="62"/>
    </row>
    <row r="3381" spans="1:6" x14ac:dyDescent="0.35">
      <c r="A3381" s="1">
        <v>77</v>
      </c>
      <c r="B3381" s="1" t="s">
        <v>111</v>
      </c>
      <c r="C3381" s="218">
        <v>44882</v>
      </c>
      <c r="D3381" s="1">
        <v>15</v>
      </c>
      <c r="E3381" s="1">
        <v>432</v>
      </c>
      <c r="F3381" s="62"/>
    </row>
    <row r="3382" spans="1:6" x14ac:dyDescent="0.35">
      <c r="A3382" s="1">
        <v>77</v>
      </c>
      <c r="B3382" s="1" t="s">
        <v>111</v>
      </c>
      <c r="C3382" s="218">
        <v>44884</v>
      </c>
      <c r="D3382" s="1">
        <v>7</v>
      </c>
      <c r="E3382" s="1">
        <v>180</v>
      </c>
      <c r="F3382" s="62"/>
    </row>
    <row r="3383" spans="1:6" x14ac:dyDescent="0.35">
      <c r="A3383" s="1">
        <v>77</v>
      </c>
      <c r="B3383" s="1" t="s">
        <v>111</v>
      </c>
      <c r="C3383" s="218">
        <v>44885</v>
      </c>
      <c r="D3383" s="1">
        <v>8</v>
      </c>
      <c r="E3383" s="1">
        <v>279</v>
      </c>
      <c r="F3383" s="62"/>
    </row>
    <row r="3384" spans="1:6" x14ac:dyDescent="0.35">
      <c r="A3384" s="1">
        <v>77</v>
      </c>
      <c r="B3384" s="1" t="s">
        <v>111</v>
      </c>
      <c r="C3384" s="218">
        <v>44886</v>
      </c>
      <c r="D3384" s="1">
        <v>18</v>
      </c>
      <c r="E3384" s="1">
        <v>540</v>
      </c>
      <c r="F3384" s="62"/>
    </row>
    <row r="3385" spans="1:6" x14ac:dyDescent="0.35">
      <c r="A3385" s="1">
        <v>77</v>
      </c>
      <c r="B3385" s="1" t="s">
        <v>111</v>
      </c>
      <c r="C3385" s="218">
        <v>44887</v>
      </c>
      <c r="D3385" s="1">
        <v>19</v>
      </c>
      <c r="E3385" s="1">
        <v>477</v>
      </c>
      <c r="F3385" s="62"/>
    </row>
    <row r="3386" spans="1:6" x14ac:dyDescent="0.35">
      <c r="A3386" s="1">
        <v>77</v>
      </c>
      <c r="B3386" s="1" t="s">
        <v>111</v>
      </c>
      <c r="C3386" s="218">
        <v>44888</v>
      </c>
      <c r="D3386" s="1">
        <v>19</v>
      </c>
      <c r="E3386" s="1">
        <v>504</v>
      </c>
      <c r="F3386" s="62"/>
    </row>
    <row r="3387" spans="1:6" x14ac:dyDescent="0.35">
      <c r="A3387" s="1">
        <v>77</v>
      </c>
      <c r="B3387" s="1" t="s">
        <v>111</v>
      </c>
      <c r="C3387" s="218">
        <v>44889</v>
      </c>
      <c r="D3387" s="1">
        <v>16</v>
      </c>
      <c r="E3387" s="1">
        <v>423</v>
      </c>
      <c r="F3387" s="62"/>
    </row>
    <row r="3388" spans="1:6" x14ac:dyDescent="0.35">
      <c r="A3388" s="1">
        <v>77</v>
      </c>
      <c r="B3388" s="1" t="s">
        <v>111</v>
      </c>
      <c r="C3388" s="218">
        <v>44890</v>
      </c>
      <c r="D3388" s="1">
        <v>25</v>
      </c>
      <c r="E3388" s="1">
        <v>450</v>
      </c>
      <c r="F3388" s="62"/>
    </row>
    <row r="3389" spans="1:6" x14ac:dyDescent="0.35">
      <c r="A3389" s="1">
        <v>77</v>
      </c>
      <c r="B3389" s="1" t="s">
        <v>111</v>
      </c>
      <c r="C3389" s="218">
        <v>44891</v>
      </c>
      <c r="D3389" s="1">
        <v>18</v>
      </c>
      <c r="E3389" s="1">
        <v>567</v>
      </c>
      <c r="F3389" s="62"/>
    </row>
    <row r="3390" spans="1:6" x14ac:dyDescent="0.35">
      <c r="A3390" s="1">
        <v>77</v>
      </c>
      <c r="B3390" s="1" t="s">
        <v>111</v>
      </c>
      <c r="C3390" s="218">
        <v>44892</v>
      </c>
      <c r="D3390" s="1">
        <v>22</v>
      </c>
      <c r="E3390" s="1">
        <v>585</v>
      </c>
      <c r="F3390" s="62"/>
    </row>
    <row r="3391" spans="1:6" x14ac:dyDescent="0.35">
      <c r="A3391" s="1">
        <v>77</v>
      </c>
      <c r="B3391" s="1" t="s">
        <v>111</v>
      </c>
      <c r="C3391" s="218">
        <v>44894</v>
      </c>
      <c r="D3391" s="1">
        <v>9</v>
      </c>
      <c r="E3391" s="1">
        <v>297</v>
      </c>
      <c r="F3391" s="62"/>
    </row>
    <row r="3392" spans="1:6" x14ac:dyDescent="0.35">
      <c r="A3392" s="1">
        <v>77</v>
      </c>
      <c r="B3392" s="1" t="s">
        <v>111</v>
      </c>
      <c r="C3392" s="218">
        <v>44895</v>
      </c>
      <c r="D3392" s="1">
        <v>19</v>
      </c>
      <c r="E3392" s="1">
        <v>504</v>
      </c>
      <c r="F3392" s="62"/>
    </row>
    <row r="3393" spans="1:6" x14ac:dyDescent="0.35">
      <c r="A3393" s="1">
        <v>77</v>
      </c>
      <c r="B3393" s="1" t="s">
        <v>111</v>
      </c>
      <c r="C3393" s="218">
        <v>44896</v>
      </c>
      <c r="D3393" s="1">
        <v>15</v>
      </c>
      <c r="E3393" s="1">
        <v>486</v>
      </c>
      <c r="F3393" s="62"/>
    </row>
    <row r="3394" spans="1:6" x14ac:dyDescent="0.35">
      <c r="A3394" s="1">
        <v>77</v>
      </c>
      <c r="B3394" s="1" t="s">
        <v>111</v>
      </c>
      <c r="C3394" s="218">
        <v>44897</v>
      </c>
      <c r="D3394" s="1">
        <v>13</v>
      </c>
      <c r="E3394" s="1">
        <v>342</v>
      </c>
      <c r="F3394" s="62"/>
    </row>
    <row r="3395" spans="1:6" x14ac:dyDescent="0.35">
      <c r="A3395" s="1">
        <v>77</v>
      </c>
      <c r="B3395" s="1" t="s">
        <v>111</v>
      </c>
      <c r="C3395" s="218">
        <v>44898</v>
      </c>
      <c r="D3395" s="1">
        <v>15</v>
      </c>
      <c r="E3395" s="1">
        <v>405</v>
      </c>
      <c r="F3395" s="62"/>
    </row>
    <row r="3396" spans="1:6" x14ac:dyDescent="0.35">
      <c r="A3396" s="1">
        <v>77</v>
      </c>
      <c r="B3396" s="1" t="s">
        <v>111</v>
      </c>
      <c r="C3396" s="218">
        <v>44899</v>
      </c>
      <c r="D3396" s="1">
        <v>20</v>
      </c>
      <c r="E3396" s="1">
        <v>549</v>
      </c>
      <c r="F3396" s="62"/>
    </row>
    <row r="3397" spans="1:6" x14ac:dyDescent="0.35">
      <c r="A3397" s="1">
        <v>77</v>
      </c>
      <c r="B3397" s="1" t="s">
        <v>111</v>
      </c>
      <c r="C3397" s="218">
        <v>44900</v>
      </c>
      <c r="D3397" s="1">
        <v>22</v>
      </c>
      <c r="E3397" s="1">
        <v>720</v>
      </c>
      <c r="F3397" s="62"/>
    </row>
    <row r="3398" spans="1:6" x14ac:dyDescent="0.35">
      <c r="A3398" s="1">
        <v>77</v>
      </c>
      <c r="B3398" s="1" t="s">
        <v>111</v>
      </c>
      <c r="C3398" s="218">
        <v>44901</v>
      </c>
      <c r="D3398" s="1">
        <v>19</v>
      </c>
      <c r="E3398" s="1">
        <v>558</v>
      </c>
      <c r="F3398" s="62"/>
    </row>
    <row r="3399" spans="1:6" x14ac:dyDescent="0.35">
      <c r="A3399" s="1">
        <v>77</v>
      </c>
      <c r="B3399" s="1" t="s">
        <v>111</v>
      </c>
      <c r="C3399" s="218">
        <v>44902</v>
      </c>
      <c r="D3399" s="1">
        <v>15</v>
      </c>
      <c r="E3399" s="1">
        <v>513</v>
      </c>
      <c r="F3399" s="62"/>
    </row>
    <row r="3400" spans="1:6" x14ac:dyDescent="0.35">
      <c r="A3400" s="1">
        <v>77</v>
      </c>
      <c r="B3400" s="1" t="s">
        <v>111</v>
      </c>
      <c r="C3400" s="218">
        <v>44903</v>
      </c>
      <c r="D3400" s="1">
        <v>16</v>
      </c>
      <c r="E3400" s="1">
        <v>504</v>
      </c>
      <c r="F3400" s="62"/>
    </row>
    <row r="3401" spans="1:6" x14ac:dyDescent="0.35">
      <c r="A3401" s="1">
        <v>77</v>
      </c>
      <c r="B3401" s="1" t="s">
        <v>111</v>
      </c>
      <c r="C3401" s="218">
        <v>44904</v>
      </c>
      <c r="D3401" s="1">
        <v>17</v>
      </c>
      <c r="E3401" s="1">
        <v>522</v>
      </c>
      <c r="F3401" s="62"/>
    </row>
    <row r="3402" spans="1:6" x14ac:dyDescent="0.35">
      <c r="A3402" s="1">
        <v>77</v>
      </c>
      <c r="B3402" s="1" t="s">
        <v>111</v>
      </c>
      <c r="C3402" s="218">
        <v>44905</v>
      </c>
      <c r="D3402" s="1">
        <v>18</v>
      </c>
      <c r="E3402" s="1">
        <v>513</v>
      </c>
      <c r="F3402" s="62"/>
    </row>
    <row r="3403" spans="1:6" x14ac:dyDescent="0.35">
      <c r="A3403" s="1">
        <v>77</v>
      </c>
      <c r="B3403" s="1" t="s">
        <v>111</v>
      </c>
      <c r="C3403" s="218">
        <v>44906</v>
      </c>
      <c r="D3403" s="1">
        <v>16</v>
      </c>
      <c r="E3403" s="1">
        <v>423</v>
      </c>
      <c r="F3403" s="62"/>
    </row>
    <row r="3404" spans="1:6" x14ac:dyDescent="0.35">
      <c r="A3404" s="1">
        <v>77</v>
      </c>
      <c r="B3404" s="1" t="s">
        <v>111</v>
      </c>
      <c r="C3404" s="218">
        <v>44907</v>
      </c>
      <c r="D3404" s="1">
        <v>18</v>
      </c>
      <c r="E3404" s="1">
        <v>513</v>
      </c>
      <c r="F3404" s="62"/>
    </row>
    <row r="3405" spans="1:6" x14ac:dyDescent="0.35">
      <c r="A3405" s="1">
        <v>77</v>
      </c>
      <c r="B3405" s="1" t="s">
        <v>111</v>
      </c>
      <c r="C3405" s="218">
        <v>44908</v>
      </c>
      <c r="D3405" s="1">
        <v>13</v>
      </c>
      <c r="E3405" s="1">
        <v>315</v>
      </c>
      <c r="F3405" s="62"/>
    </row>
    <row r="3406" spans="1:6" x14ac:dyDescent="0.35">
      <c r="A3406" s="1">
        <v>77</v>
      </c>
      <c r="B3406" s="1" t="s">
        <v>111</v>
      </c>
      <c r="C3406" s="218">
        <v>44909</v>
      </c>
      <c r="D3406" s="1">
        <v>20</v>
      </c>
      <c r="E3406" s="1">
        <v>522</v>
      </c>
      <c r="F3406" s="62"/>
    </row>
    <row r="3407" spans="1:6" x14ac:dyDescent="0.35">
      <c r="A3407" s="1">
        <v>77</v>
      </c>
      <c r="B3407" s="1" t="s">
        <v>111</v>
      </c>
      <c r="C3407" s="218">
        <v>44910</v>
      </c>
      <c r="D3407" s="1">
        <v>16</v>
      </c>
      <c r="E3407" s="1">
        <v>504</v>
      </c>
      <c r="F3407" s="62"/>
    </row>
    <row r="3408" spans="1:6" x14ac:dyDescent="0.35">
      <c r="A3408" s="1">
        <v>77</v>
      </c>
      <c r="B3408" s="1" t="s">
        <v>111</v>
      </c>
      <c r="C3408" s="218">
        <v>44911</v>
      </c>
      <c r="D3408" s="1">
        <v>19</v>
      </c>
      <c r="E3408" s="1">
        <v>504</v>
      </c>
      <c r="F3408" s="62"/>
    </row>
    <row r="3409" spans="1:6" x14ac:dyDescent="0.35">
      <c r="A3409" s="1">
        <v>77</v>
      </c>
      <c r="B3409" s="1" t="s">
        <v>111</v>
      </c>
      <c r="C3409" s="218">
        <v>44912</v>
      </c>
      <c r="D3409" s="1">
        <v>13</v>
      </c>
      <c r="E3409" s="1">
        <v>396</v>
      </c>
      <c r="F3409" s="62"/>
    </row>
    <row r="3410" spans="1:6" x14ac:dyDescent="0.35">
      <c r="A3410" s="1">
        <v>77</v>
      </c>
      <c r="B3410" s="1" t="s">
        <v>111</v>
      </c>
      <c r="C3410" s="218">
        <v>44913</v>
      </c>
      <c r="D3410" s="1">
        <v>18</v>
      </c>
      <c r="E3410" s="1">
        <v>594</v>
      </c>
      <c r="F3410" s="62"/>
    </row>
    <row r="3411" spans="1:6" x14ac:dyDescent="0.35">
      <c r="A3411" s="1">
        <v>77</v>
      </c>
      <c r="B3411" s="1" t="s">
        <v>111</v>
      </c>
      <c r="C3411" s="218">
        <v>44914</v>
      </c>
      <c r="D3411" s="1">
        <v>36</v>
      </c>
      <c r="E3411" s="1">
        <v>999</v>
      </c>
      <c r="F3411" s="62"/>
    </row>
    <row r="3412" spans="1:6" x14ac:dyDescent="0.35">
      <c r="A3412" s="1">
        <v>77</v>
      </c>
      <c r="B3412" s="1" t="s">
        <v>111</v>
      </c>
      <c r="C3412" s="218">
        <v>44915</v>
      </c>
      <c r="D3412" s="1">
        <v>21</v>
      </c>
      <c r="E3412" s="1">
        <v>567</v>
      </c>
      <c r="F3412" s="62"/>
    </row>
    <row r="3413" spans="1:6" x14ac:dyDescent="0.35">
      <c r="A3413" s="1">
        <v>77</v>
      </c>
      <c r="B3413" s="1" t="s">
        <v>111</v>
      </c>
      <c r="C3413" s="218">
        <v>44916</v>
      </c>
      <c r="D3413" s="1">
        <v>23</v>
      </c>
      <c r="E3413" s="1">
        <v>603</v>
      </c>
      <c r="F3413" s="62"/>
    </row>
    <row r="3414" spans="1:6" x14ac:dyDescent="0.35">
      <c r="A3414" s="1">
        <v>77</v>
      </c>
      <c r="B3414" s="1" t="s">
        <v>111</v>
      </c>
      <c r="C3414" s="218">
        <v>44917</v>
      </c>
      <c r="D3414" s="1">
        <v>18</v>
      </c>
      <c r="E3414" s="1">
        <v>513</v>
      </c>
      <c r="F3414" s="62"/>
    </row>
    <row r="3415" spans="1:6" x14ac:dyDescent="0.35">
      <c r="A3415" s="1">
        <v>77</v>
      </c>
      <c r="B3415" s="1" t="s">
        <v>111</v>
      </c>
      <c r="C3415" s="218">
        <v>44918</v>
      </c>
      <c r="D3415" s="1">
        <v>18</v>
      </c>
      <c r="E3415" s="1">
        <v>513</v>
      </c>
      <c r="F3415" s="62"/>
    </row>
    <row r="3416" spans="1:6" x14ac:dyDescent="0.35">
      <c r="A3416" s="1">
        <v>77</v>
      </c>
      <c r="B3416" s="1" t="s">
        <v>111</v>
      </c>
      <c r="C3416" s="218">
        <v>44919</v>
      </c>
      <c r="D3416" s="1">
        <v>18</v>
      </c>
      <c r="E3416" s="1">
        <v>513</v>
      </c>
      <c r="F3416" s="62"/>
    </row>
    <row r="3417" spans="1:6" x14ac:dyDescent="0.35">
      <c r="A3417" s="1">
        <v>77</v>
      </c>
      <c r="B3417" s="1" t="s">
        <v>111</v>
      </c>
      <c r="C3417" s="218">
        <v>44920</v>
      </c>
      <c r="D3417" s="1">
        <v>18</v>
      </c>
      <c r="E3417" s="1">
        <v>513</v>
      </c>
      <c r="F3417" s="62"/>
    </row>
    <row r="3418" spans="1:6" x14ac:dyDescent="0.35">
      <c r="A3418" s="1">
        <v>77</v>
      </c>
      <c r="B3418" s="1" t="s">
        <v>111</v>
      </c>
      <c r="C3418" s="218">
        <v>44921</v>
      </c>
      <c r="D3418" s="1">
        <v>19</v>
      </c>
      <c r="E3418" s="1">
        <v>504</v>
      </c>
      <c r="F3418" s="62"/>
    </row>
    <row r="3419" spans="1:6" x14ac:dyDescent="0.35">
      <c r="A3419" s="1">
        <v>77</v>
      </c>
      <c r="B3419" s="1" t="s">
        <v>111</v>
      </c>
      <c r="C3419" s="218">
        <v>44922</v>
      </c>
      <c r="D3419" s="1">
        <v>12</v>
      </c>
      <c r="E3419" s="1">
        <v>297</v>
      </c>
      <c r="F3419" s="62"/>
    </row>
    <row r="3420" spans="1:6" x14ac:dyDescent="0.35">
      <c r="A3420" s="1">
        <v>77</v>
      </c>
      <c r="B3420" s="1" t="s">
        <v>111</v>
      </c>
      <c r="C3420" s="218">
        <v>44923</v>
      </c>
      <c r="D3420" s="1">
        <v>9</v>
      </c>
      <c r="E3420" s="1">
        <v>297</v>
      </c>
      <c r="F3420" s="62"/>
    </row>
    <row r="3421" spans="1:6" x14ac:dyDescent="0.35">
      <c r="A3421" s="1">
        <v>77</v>
      </c>
      <c r="B3421" s="1" t="s">
        <v>111</v>
      </c>
      <c r="C3421" s="218">
        <v>44924</v>
      </c>
      <c r="D3421" s="1">
        <v>24</v>
      </c>
      <c r="E3421" s="1">
        <v>621</v>
      </c>
      <c r="F3421" s="62"/>
    </row>
    <row r="3422" spans="1:6" x14ac:dyDescent="0.35">
      <c r="A3422" s="1">
        <v>77</v>
      </c>
      <c r="B3422" s="1" t="s">
        <v>111</v>
      </c>
      <c r="C3422" s="218">
        <v>44925</v>
      </c>
      <c r="D3422" s="1">
        <v>19</v>
      </c>
      <c r="E3422" s="1">
        <v>585</v>
      </c>
      <c r="F3422" s="62"/>
    </row>
    <row r="3423" spans="1:6" x14ac:dyDescent="0.35">
      <c r="A3423" s="1">
        <v>77</v>
      </c>
      <c r="B3423" s="1" t="s">
        <v>111</v>
      </c>
      <c r="C3423" s="218">
        <v>44926</v>
      </c>
      <c r="D3423" s="1">
        <v>20</v>
      </c>
      <c r="E3423" s="1">
        <v>468</v>
      </c>
      <c r="F3423" s="62"/>
    </row>
    <row r="3424" spans="1:6" x14ac:dyDescent="0.35">
      <c r="A3424" s="1">
        <v>77</v>
      </c>
      <c r="B3424" s="1" t="s">
        <v>111</v>
      </c>
      <c r="C3424" s="218">
        <v>44927</v>
      </c>
      <c r="D3424" s="1">
        <v>11</v>
      </c>
      <c r="E3424" s="1">
        <v>333</v>
      </c>
      <c r="F3424" s="62"/>
    </row>
    <row r="3425" spans="1:6" x14ac:dyDescent="0.35">
      <c r="A3425" s="1">
        <v>77</v>
      </c>
      <c r="B3425" s="1" t="s">
        <v>111</v>
      </c>
      <c r="C3425" s="218">
        <v>44928</v>
      </c>
      <c r="D3425" s="1">
        <v>10</v>
      </c>
      <c r="E3425" s="1">
        <v>207</v>
      </c>
      <c r="F3425" s="62"/>
    </row>
    <row r="3426" spans="1:6" x14ac:dyDescent="0.35">
      <c r="A3426" s="1">
        <v>77</v>
      </c>
      <c r="B3426" s="1" t="s">
        <v>111</v>
      </c>
      <c r="C3426" s="218">
        <v>44929</v>
      </c>
      <c r="D3426" s="1">
        <v>27</v>
      </c>
      <c r="E3426" s="1">
        <v>810</v>
      </c>
      <c r="F3426" s="62"/>
    </row>
    <row r="3427" spans="1:6" x14ac:dyDescent="0.35">
      <c r="A3427" s="1">
        <v>77</v>
      </c>
      <c r="B3427" s="1" t="s">
        <v>111</v>
      </c>
      <c r="C3427" s="218">
        <v>44930</v>
      </c>
      <c r="D3427" s="1">
        <v>22</v>
      </c>
      <c r="E3427" s="1">
        <v>639</v>
      </c>
      <c r="F3427" s="62"/>
    </row>
    <row r="3428" spans="1:6" x14ac:dyDescent="0.35">
      <c r="A3428" s="1">
        <v>77</v>
      </c>
      <c r="B3428" s="1" t="s">
        <v>111</v>
      </c>
      <c r="C3428" s="218">
        <v>44931</v>
      </c>
      <c r="D3428" s="1">
        <v>22</v>
      </c>
      <c r="E3428" s="1">
        <v>585</v>
      </c>
      <c r="F3428" s="62"/>
    </row>
    <row r="3429" spans="1:6" x14ac:dyDescent="0.35">
      <c r="A3429" s="1">
        <v>77</v>
      </c>
      <c r="B3429" s="1" t="s">
        <v>111</v>
      </c>
      <c r="C3429" s="218">
        <v>44932</v>
      </c>
      <c r="D3429" s="1">
        <v>22</v>
      </c>
      <c r="E3429" s="1">
        <v>585</v>
      </c>
      <c r="F3429" s="62"/>
    </row>
    <row r="3430" spans="1:6" x14ac:dyDescent="0.35">
      <c r="A3430" s="1">
        <v>77</v>
      </c>
      <c r="B3430" s="1" t="s">
        <v>111</v>
      </c>
      <c r="C3430" s="218">
        <v>44933</v>
      </c>
      <c r="D3430" s="1">
        <v>18</v>
      </c>
      <c r="E3430" s="1">
        <v>594</v>
      </c>
      <c r="F3430" s="62"/>
    </row>
    <row r="3431" spans="1:6" x14ac:dyDescent="0.35">
      <c r="A3431" s="1">
        <v>77</v>
      </c>
      <c r="B3431" s="1" t="s">
        <v>111</v>
      </c>
      <c r="C3431" s="218">
        <v>44934</v>
      </c>
      <c r="D3431" s="1">
        <v>23</v>
      </c>
      <c r="E3431" s="1">
        <v>576</v>
      </c>
      <c r="F3431" s="62"/>
    </row>
    <row r="3432" spans="1:6" x14ac:dyDescent="0.35">
      <c r="A3432" s="1">
        <v>77</v>
      </c>
      <c r="B3432" s="1" t="s">
        <v>111</v>
      </c>
      <c r="C3432" s="218">
        <v>44935</v>
      </c>
      <c r="D3432" s="1">
        <v>19</v>
      </c>
      <c r="E3432" s="1">
        <v>531</v>
      </c>
      <c r="F3432" s="62"/>
    </row>
    <row r="3433" spans="1:6" x14ac:dyDescent="0.35">
      <c r="A3433" s="1">
        <v>77</v>
      </c>
      <c r="B3433" s="1" t="s">
        <v>111</v>
      </c>
      <c r="C3433" s="218">
        <v>44936</v>
      </c>
      <c r="D3433" s="1">
        <v>17</v>
      </c>
      <c r="E3433" s="1">
        <v>576</v>
      </c>
      <c r="F3433" s="62"/>
    </row>
    <row r="3434" spans="1:6" x14ac:dyDescent="0.35">
      <c r="A3434" s="1">
        <v>77</v>
      </c>
      <c r="B3434" s="1" t="s">
        <v>111</v>
      </c>
      <c r="C3434" s="218">
        <v>44937</v>
      </c>
      <c r="D3434" s="1">
        <v>21</v>
      </c>
      <c r="E3434" s="1">
        <v>621</v>
      </c>
      <c r="F3434" s="62"/>
    </row>
    <row r="3435" spans="1:6" x14ac:dyDescent="0.35">
      <c r="A3435" s="1">
        <v>77</v>
      </c>
      <c r="B3435" s="1" t="s">
        <v>111</v>
      </c>
      <c r="C3435" s="218">
        <v>44938</v>
      </c>
      <c r="D3435" s="1">
        <v>28</v>
      </c>
      <c r="E3435" s="1">
        <v>693</v>
      </c>
      <c r="F3435" s="62"/>
    </row>
    <row r="3436" spans="1:6" x14ac:dyDescent="0.35">
      <c r="A3436" s="1">
        <v>77</v>
      </c>
      <c r="B3436" s="1" t="s">
        <v>111</v>
      </c>
      <c r="C3436" s="218">
        <v>44939</v>
      </c>
      <c r="D3436" s="1">
        <v>19</v>
      </c>
      <c r="E3436" s="1">
        <v>612</v>
      </c>
      <c r="F3436" s="62"/>
    </row>
    <row r="3437" spans="1:6" x14ac:dyDescent="0.35">
      <c r="A3437" s="1">
        <v>77</v>
      </c>
      <c r="B3437" s="1" t="s">
        <v>111</v>
      </c>
      <c r="C3437" s="218">
        <v>44940</v>
      </c>
      <c r="D3437" s="1">
        <v>22</v>
      </c>
      <c r="E3437" s="1">
        <v>585</v>
      </c>
      <c r="F3437" s="62"/>
    </row>
    <row r="3438" spans="1:6" x14ac:dyDescent="0.35">
      <c r="A3438" s="1">
        <v>77</v>
      </c>
      <c r="B3438" s="1" t="s">
        <v>111</v>
      </c>
      <c r="C3438" s="218">
        <v>44941</v>
      </c>
      <c r="D3438" s="1">
        <v>12</v>
      </c>
      <c r="E3438" s="1">
        <v>405</v>
      </c>
      <c r="F3438" s="62"/>
    </row>
    <row r="3439" spans="1:6" x14ac:dyDescent="0.35">
      <c r="A3439" s="1">
        <v>77</v>
      </c>
      <c r="B3439" s="1" t="s">
        <v>111</v>
      </c>
      <c r="C3439" s="218">
        <v>44942</v>
      </c>
      <c r="D3439" s="1">
        <v>23</v>
      </c>
      <c r="E3439" s="1">
        <v>603</v>
      </c>
      <c r="F3439" s="62"/>
    </row>
    <row r="3440" spans="1:6" x14ac:dyDescent="0.35">
      <c r="A3440" s="1">
        <v>77</v>
      </c>
      <c r="B3440" s="1" t="s">
        <v>111</v>
      </c>
      <c r="C3440" s="218">
        <v>44943</v>
      </c>
      <c r="D3440" s="1">
        <v>24</v>
      </c>
      <c r="E3440" s="1">
        <v>648</v>
      </c>
      <c r="F3440" s="62"/>
    </row>
    <row r="3441" spans="1:6" x14ac:dyDescent="0.35">
      <c r="A3441" s="1">
        <v>77</v>
      </c>
      <c r="B3441" s="1" t="s">
        <v>111</v>
      </c>
      <c r="C3441" s="218">
        <v>44944</v>
      </c>
      <c r="D3441" s="1">
        <v>21</v>
      </c>
      <c r="E3441" s="1">
        <v>621</v>
      </c>
      <c r="F3441" s="62"/>
    </row>
    <row r="3442" spans="1:6" x14ac:dyDescent="0.35">
      <c r="A3442" s="1">
        <v>77</v>
      </c>
      <c r="B3442" s="1" t="s">
        <v>111</v>
      </c>
      <c r="C3442" s="218">
        <v>44945</v>
      </c>
      <c r="D3442" s="1">
        <v>21</v>
      </c>
      <c r="E3442" s="1">
        <v>486</v>
      </c>
      <c r="F3442" s="62"/>
    </row>
    <row r="3443" spans="1:6" x14ac:dyDescent="0.35">
      <c r="A3443" s="1">
        <v>77</v>
      </c>
      <c r="B3443" s="1" t="s">
        <v>111</v>
      </c>
      <c r="C3443" s="218">
        <v>44946</v>
      </c>
      <c r="D3443" s="1">
        <v>18</v>
      </c>
      <c r="E3443" s="1">
        <v>405</v>
      </c>
      <c r="F3443" s="62"/>
    </row>
    <row r="3444" spans="1:6" x14ac:dyDescent="0.35">
      <c r="A3444" s="1">
        <v>77</v>
      </c>
      <c r="B3444" s="1" t="s">
        <v>111</v>
      </c>
      <c r="C3444" s="218">
        <v>44947</v>
      </c>
      <c r="D3444" s="1">
        <v>19</v>
      </c>
      <c r="E3444" s="1">
        <v>639</v>
      </c>
      <c r="F3444" s="62"/>
    </row>
    <row r="3445" spans="1:6" x14ac:dyDescent="0.35">
      <c r="A3445" s="1">
        <v>77</v>
      </c>
      <c r="B3445" s="1" t="s">
        <v>111</v>
      </c>
      <c r="C3445" s="218">
        <v>44948</v>
      </c>
      <c r="D3445" s="1">
        <v>13</v>
      </c>
      <c r="E3445" s="1">
        <v>342</v>
      </c>
      <c r="F3445" s="62"/>
    </row>
    <row r="3446" spans="1:6" x14ac:dyDescent="0.35">
      <c r="A3446" s="1">
        <v>77</v>
      </c>
      <c r="B3446" s="1" t="s">
        <v>111</v>
      </c>
      <c r="C3446" s="218">
        <v>44949</v>
      </c>
      <c r="D3446" s="1">
        <v>13</v>
      </c>
      <c r="E3446" s="1">
        <v>396</v>
      </c>
      <c r="F3446" s="62"/>
    </row>
    <row r="3447" spans="1:6" x14ac:dyDescent="0.35">
      <c r="A3447" s="1">
        <v>77</v>
      </c>
      <c r="B3447" s="1" t="s">
        <v>111</v>
      </c>
      <c r="C3447" s="218">
        <v>44950</v>
      </c>
      <c r="D3447" s="1">
        <v>22</v>
      </c>
      <c r="E3447" s="1">
        <v>612</v>
      </c>
      <c r="F3447" s="62"/>
    </row>
    <row r="3448" spans="1:6" x14ac:dyDescent="0.35">
      <c r="A3448" s="1">
        <v>77</v>
      </c>
      <c r="B3448" s="1" t="s">
        <v>111</v>
      </c>
      <c r="C3448" s="218">
        <v>44951</v>
      </c>
      <c r="D3448" s="1">
        <v>19</v>
      </c>
      <c r="E3448" s="1">
        <v>585</v>
      </c>
      <c r="F3448" s="62"/>
    </row>
    <row r="3449" spans="1:6" x14ac:dyDescent="0.35">
      <c r="A3449" s="1">
        <v>77</v>
      </c>
      <c r="B3449" s="1" t="s">
        <v>111</v>
      </c>
      <c r="C3449" s="218">
        <v>44952</v>
      </c>
      <c r="D3449" s="1">
        <v>21</v>
      </c>
      <c r="E3449" s="1">
        <v>621</v>
      </c>
      <c r="F3449" s="62"/>
    </row>
    <row r="3450" spans="1:6" x14ac:dyDescent="0.35">
      <c r="A3450" s="1">
        <v>77</v>
      </c>
      <c r="B3450" s="1" t="s">
        <v>111</v>
      </c>
      <c r="C3450" s="218">
        <v>44953</v>
      </c>
      <c r="D3450" s="1">
        <v>25</v>
      </c>
      <c r="E3450" s="1">
        <v>612</v>
      </c>
      <c r="F3450" s="62"/>
    </row>
    <row r="3451" spans="1:6" x14ac:dyDescent="0.35">
      <c r="A3451" s="1">
        <v>77</v>
      </c>
      <c r="B3451" s="1" t="s">
        <v>111</v>
      </c>
      <c r="C3451" s="218">
        <v>44954</v>
      </c>
      <c r="D3451" s="1">
        <v>18</v>
      </c>
      <c r="E3451" s="1">
        <v>513</v>
      </c>
      <c r="F3451" s="62"/>
    </row>
    <row r="3452" spans="1:6" x14ac:dyDescent="0.35">
      <c r="A3452" s="1">
        <v>77</v>
      </c>
      <c r="B3452" s="1" t="s">
        <v>111</v>
      </c>
      <c r="C3452" s="218">
        <v>44955</v>
      </c>
      <c r="D3452" s="1">
        <v>22</v>
      </c>
      <c r="E3452" s="1">
        <v>612</v>
      </c>
      <c r="F3452" s="62"/>
    </row>
    <row r="3453" spans="1:6" x14ac:dyDescent="0.35">
      <c r="A3453" s="1">
        <v>77</v>
      </c>
      <c r="B3453" s="1" t="s">
        <v>111</v>
      </c>
      <c r="C3453" s="218">
        <v>44956</v>
      </c>
      <c r="D3453" s="1">
        <v>13</v>
      </c>
      <c r="E3453" s="1">
        <v>477</v>
      </c>
      <c r="F3453" s="62"/>
    </row>
    <row r="3454" spans="1:6" x14ac:dyDescent="0.35">
      <c r="A3454" s="1">
        <v>78</v>
      </c>
      <c r="B3454" s="1" t="s">
        <v>112</v>
      </c>
      <c r="C3454" s="218">
        <v>44879</v>
      </c>
      <c r="D3454" s="1">
        <v>14</v>
      </c>
      <c r="E3454" s="1">
        <v>360</v>
      </c>
      <c r="F3454" s="62"/>
    </row>
    <row r="3455" spans="1:6" x14ac:dyDescent="0.35">
      <c r="A3455" s="1">
        <v>78</v>
      </c>
      <c r="B3455" s="1" t="s">
        <v>112</v>
      </c>
      <c r="C3455" s="218">
        <v>44880</v>
      </c>
      <c r="D3455" s="1">
        <v>20</v>
      </c>
      <c r="E3455" s="1">
        <v>495</v>
      </c>
      <c r="F3455" s="62"/>
    </row>
    <row r="3456" spans="1:6" x14ac:dyDescent="0.35">
      <c r="A3456" s="1">
        <v>78</v>
      </c>
      <c r="B3456" s="1" t="s">
        <v>112</v>
      </c>
      <c r="C3456" s="218">
        <v>44881</v>
      </c>
      <c r="D3456" s="1">
        <v>13</v>
      </c>
      <c r="E3456" s="1">
        <v>396</v>
      </c>
      <c r="F3456" s="62"/>
    </row>
    <row r="3457" spans="1:6" x14ac:dyDescent="0.35">
      <c r="A3457" s="1">
        <v>78</v>
      </c>
      <c r="B3457" s="1" t="s">
        <v>112</v>
      </c>
      <c r="C3457" s="218">
        <v>44882</v>
      </c>
      <c r="D3457" s="1">
        <v>14</v>
      </c>
      <c r="E3457" s="1">
        <v>495</v>
      </c>
      <c r="F3457" s="62"/>
    </row>
    <row r="3458" spans="1:6" x14ac:dyDescent="0.35">
      <c r="A3458" s="1">
        <v>78</v>
      </c>
      <c r="B3458" s="1" t="s">
        <v>112</v>
      </c>
      <c r="C3458" s="218">
        <v>44884</v>
      </c>
      <c r="D3458" s="1">
        <v>5</v>
      </c>
      <c r="E3458" s="1">
        <v>198</v>
      </c>
      <c r="F3458" s="62"/>
    </row>
    <row r="3459" spans="1:6" x14ac:dyDescent="0.35">
      <c r="A3459" s="1">
        <v>78</v>
      </c>
      <c r="B3459" s="1" t="s">
        <v>112</v>
      </c>
      <c r="C3459" s="218">
        <v>44885</v>
      </c>
      <c r="D3459" s="1">
        <v>9</v>
      </c>
      <c r="E3459" s="1">
        <v>297</v>
      </c>
      <c r="F3459" s="62"/>
    </row>
    <row r="3460" spans="1:6" x14ac:dyDescent="0.35">
      <c r="A3460" s="1">
        <v>78</v>
      </c>
      <c r="B3460" s="1" t="s">
        <v>112</v>
      </c>
      <c r="C3460" s="218">
        <v>44886</v>
      </c>
      <c r="D3460" s="1">
        <v>15</v>
      </c>
      <c r="E3460" s="1">
        <v>378</v>
      </c>
      <c r="F3460" s="62"/>
    </row>
    <row r="3461" spans="1:6" x14ac:dyDescent="0.35">
      <c r="A3461" s="1">
        <v>78</v>
      </c>
      <c r="B3461" s="1" t="s">
        <v>112</v>
      </c>
      <c r="C3461" s="218">
        <v>44887</v>
      </c>
      <c r="D3461" s="1">
        <v>15</v>
      </c>
      <c r="E3461" s="1">
        <v>513</v>
      </c>
      <c r="F3461" s="62"/>
    </row>
    <row r="3462" spans="1:6" x14ac:dyDescent="0.35">
      <c r="A3462" s="1">
        <v>78</v>
      </c>
      <c r="B3462" s="1" t="s">
        <v>112</v>
      </c>
      <c r="C3462" s="218">
        <v>44888</v>
      </c>
      <c r="D3462" s="1">
        <v>18</v>
      </c>
      <c r="E3462" s="1">
        <v>513</v>
      </c>
      <c r="F3462" s="62"/>
    </row>
    <row r="3463" spans="1:6" x14ac:dyDescent="0.35">
      <c r="A3463" s="1">
        <v>78</v>
      </c>
      <c r="B3463" s="1" t="s">
        <v>112</v>
      </c>
      <c r="C3463" s="218">
        <v>44889</v>
      </c>
      <c r="D3463" s="1">
        <v>15</v>
      </c>
      <c r="E3463" s="1">
        <v>459</v>
      </c>
      <c r="F3463" s="62"/>
    </row>
    <row r="3464" spans="1:6" x14ac:dyDescent="0.35">
      <c r="A3464" s="1">
        <v>78</v>
      </c>
      <c r="B3464" s="1" t="s">
        <v>112</v>
      </c>
      <c r="C3464" s="218">
        <v>44890</v>
      </c>
      <c r="D3464" s="1">
        <v>10</v>
      </c>
      <c r="E3464" s="1">
        <v>342</v>
      </c>
      <c r="F3464" s="62"/>
    </row>
    <row r="3465" spans="1:6" x14ac:dyDescent="0.35">
      <c r="A3465" s="1">
        <v>78</v>
      </c>
      <c r="B3465" s="1" t="s">
        <v>112</v>
      </c>
      <c r="C3465" s="218">
        <v>44891</v>
      </c>
      <c r="D3465" s="1">
        <v>14</v>
      </c>
      <c r="E3465" s="1">
        <v>360</v>
      </c>
      <c r="F3465" s="62"/>
    </row>
    <row r="3466" spans="1:6" x14ac:dyDescent="0.35">
      <c r="A3466" s="1">
        <v>78</v>
      </c>
      <c r="B3466" s="1" t="s">
        <v>112</v>
      </c>
      <c r="C3466" s="218">
        <v>44892</v>
      </c>
      <c r="D3466" s="1">
        <v>15</v>
      </c>
      <c r="E3466" s="1">
        <v>513</v>
      </c>
      <c r="F3466" s="62"/>
    </row>
    <row r="3467" spans="1:6" x14ac:dyDescent="0.35">
      <c r="A3467" s="1">
        <v>78</v>
      </c>
      <c r="B3467" s="1" t="s">
        <v>112</v>
      </c>
      <c r="C3467" s="218">
        <v>44893</v>
      </c>
      <c r="D3467" s="1">
        <v>15</v>
      </c>
      <c r="E3467" s="1">
        <v>459</v>
      </c>
      <c r="F3467" s="62"/>
    </row>
    <row r="3468" spans="1:6" x14ac:dyDescent="0.35">
      <c r="A3468" s="1">
        <v>78</v>
      </c>
      <c r="B3468" s="1" t="s">
        <v>112</v>
      </c>
      <c r="C3468" s="218">
        <v>44894</v>
      </c>
      <c r="D3468" s="1">
        <v>14</v>
      </c>
      <c r="E3468" s="1">
        <v>387</v>
      </c>
      <c r="F3468" s="62"/>
    </row>
    <row r="3469" spans="1:6" x14ac:dyDescent="0.35">
      <c r="A3469" s="1">
        <v>78</v>
      </c>
      <c r="B3469" s="1" t="s">
        <v>112</v>
      </c>
      <c r="C3469" s="218">
        <v>44895</v>
      </c>
      <c r="D3469" s="1">
        <v>14</v>
      </c>
      <c r="E3469" s="1">
        <v>495</v>
      </c>
      <c r="F3469" s="62"/>
    </row>
    <row r="3470" spans="1:6" x14ac:dyDescent="0.35">
      <c r="A3470" s="1">
        <v>78</v>
      </c>
      <c r="B3470" s="1" t="s">
        <v>112</v>
      </c>
      <c r="C3470" s="218">
        <v>44896</v>
      </c>
      <c r="D3470" s="1">
        <v>16</v>
      </c>
      <c r="E3470" s="1">
        <v>504</v>
      </c>
      <c r="F3470" s="62"/>
    </row>
    <row r="3471" spans="1:6" x14ac:dyDescent="0.35">
      <c r="A3471" s="1">
        <v>78</v>
      </c>
      <c r="B3471" s="1" t="s">
        <v>112</v>
      </c>
      <c r="C3471" s="218">
        <v>44897</v>
      </c>
      <c r="D3471" s="1">
        <v>14</v>
      </c>
      <c r="E3471" s="1">
        <v>414</v>
      </c>
      <c r="F3471" s="62"/>
    </row>
    <row r="3472" spans="1:6" x14ac:dyDescent="0.35">
      <c r="A3472" s="1">
        <v>78</v>
      </c>
      <c r="B3472" s="1" t="s">
        <v>112</v>
      </c>
      <c r="C3472" s="218">
        <v>44898</v>
      </c>
      <c r="D3472" s="1">
        <v>9</v>
      </c>
      <c r="E3472" s="1">
        <v>324</v>
      </c>
      <c r="F3472" s="62"/>
    </row>
    <row r="3473" spans="1:6" x14ac:dyDescent="0.35">
      <c r="A3473" s="1">
        <v>78</v>
      </c>
      <c r="B3473" s="1" t="s">
        <v>112</v>
      </c>
      <c r="C3473" s="218">
        <v>44899</v>
      </c>
      <c r="D3473" s="1">
        <v>16</v>
      </c>
      <c r="E3473" s="1">
        <v>477</v>
      </c>
      <c r="F3473" s="62"/>
    </row>
    <row r="3474" spans="1:6" x14ac:dyDescent="0.35">
      <c r="A3474" s="1">
        <v>78</v>
      </c>
      <c r="B3474" s="1" t="s">
        <v>112</v>
      </c>
      <c r="C3474" s="218">
        <v>44900</v>
      </c>
      <c r="D3474" s="1">
        <v>17</v>
      </c>
      <c r="E3474" s="1">
        <v>603</v>
      </c>
      <c r="F3474" s="62"/>
    </row>
    <row r="3475" spans="1:6" x14ac:dyDescent="0.35">
      <c r="A3475" s="1">
        <v>78</v>
      </c>
      <c r="B3475" s="1" t="s">
        <v>112</v>
      </c>
      <c r="C3475" s="218">
        <v>44901</v>
      </c>
      <c r="D3475" s="1">
        <v>13</v>
      </c>
      <c r="E3475" s="1">
        <v>423</v>
      </c>
      <c r="F3475" s="62"/>
    </row>
    <row r="3476" spans="1:6" x14ac:dyDescent="0.35">
      <c r="A3476" s="1">
        <v>78</v>
      </c>
      <c r="B3476" s="1" t="s">
        <v>112</v>
      </c>
      <c r="C3476" s="218">
        <v>44902</v>
      </c>
      <c r="D3476" s="1">
        <v>14</v>
      </c>
      <c r="E3476" s="1">
        <v>414</v>
      </c>
      <c r="F3476" s="62"/>
    </row>
    <row r="3477" spans="1:6" x14ac:dyDescent="0.35">
      <c r="A3477" s="1">
        <v>78</v>
      </c>
      <c r="B3477" s="1" t="s">
        <v>112</v>
      </c>
      <c r="C3477" s="218">
        <v>44903</v>
      </c>
      <c r="D3477" s="1">
        <v>12</v>
      </c>
      <c r="E3477" s="1">
        <v>378</v>
      </c>
      <c r="F3477" s="62"/>
    </row>
    <row r="3478" spans="1:6" x14ac:dyDescent="0.35">
      <c r="A3478" s="1">
        <v>78</v>
      </c>
      <c r="B3478" s="1" t="s">
        <v>112</v>
      </c>
      <c r="C3478" s="218">
        <v>44904</v>
      </c>
      <c r="D3478" s="1">
        <v>11</v>
      </c>
      <c r="E3478" s="1">
        <v>333</v>
      </c>
      <c r="F3478" s="62"/>
    </row>
    <row r="3479" spans="1:6" x14ac:dyDescent="0.35">
      <c r="A3479" s="1">
        <v>78</v>
      </c>
      <c r="B3479" s="1" t="s">
        <v>112</v>
      </c>
      <c r="C3479" s="218">
        <v>44905</v>
      </c>
      <c r="D3479" s="1">
        <v>16</v>
      </c>
      <c r="E3479" s="1">
        <v>450</v>
      </c>
      <c r="F3479" s="62"/>
    </row>
    <row r="3480" spans="1:6" x14ac:dyDescent="0.35">
      <c r="A3480" s="1">
        <v>78</v>
      </c>
      <c r="B3480" s="1" t="s">
        <v>112</v>
      </c>
      <c r="C3480" s="218">
        <v>44906</v>
      </c>
      <c r="D3480" s="1">
        <v>9</v>
      </c>
      <c r="E3480" s="1">
        <v>297</v>
      </c>
      <c r="F3480" s="62"/>
    </row>
    <row r="3481" spans="1:6" x14ac:dyDescent="0.35">
      <c r="A3481" s="1">
        <v>78</v>
      </c>
      <c r="B3481" s="1" t="s">
        <v>112</v>
      </c>
      <c r="C3481" s="218">
        <v>44907</v>
      </c>
      <c r="D3481" s="1">
        <v>16</v>
      </c>
      <c r="E3481" s="1">
        <v>450</v>
      </c>
      <c r="F3481" s="62"/>
    </row>
    <row r="3482" spans="1:6" x14ac:dyDescent="0.35">
      <c r="A3482" s="1">
        <v>78</v>
      </c>
      <c r="B3482" s="1" t="s">
        <v>112</v>
      </c>
      <c r="C3482" s="218">
        <v>44908</v>
      </c>
      <c r="D3482" s="1">
        <v>11</v>
      </c>
      <c r="E3482" s="1">
        <v>414</v>
      </c>
      <c r="F3482" s="62"/>
    </row>
    <row r="3483" spans="1:6" x14ac:dyDescent="0.35">
      <c r="A3483" s="1">
        <v>78</v>
      </c>
      <c r="B3483" s="1" t="s">
        <v>112</v>
      </c>
      <c r="C3483" s="218">
        <v>44909</v>
      </c>
      <c r="D3483" s="1">
        <v>13</v>
      </c>
      <c r="E3483" s="1">
        <v>396</v>
      </c>
      <c r="F3483" s="62"/>
    </row>
    <row r="3484" spans="1:6" x14ac:dyDescent="0.35">
      <c r="A3484" s="1">
        <v>78</v>
      </c>
      <c r="B3484" s="1" t="s">
        <v>112</v>
      </c>
      <c r="C3484" s="218">
        <v>44910</v>
      </c>
      <c r="D3484" s="1">
        <v>13</v>
      </c>
      <c r="E3484" s="1">
        <v>396</v>
      </c>
      <c r="F3484" s="62"/>
    </row>
    <row r="3485" spans="1:6" x14ac:dyDescent="0.35">
      <c r="A3485" s="1">
        <v>78</v>
      </c>
      <c r="B3485" s="1" t="s">
        <v>112</v>
      </c>
      <c r="C3485" s="218">
        <v>44911</v>
      </c>
      <c r="D3485" s="1">
        <v>15</v>
      </c>
      <c r="E3485" s="1">
        <v>405</v>
      </c>
      <c r="F3485" s="62"/>
    </row>
    <row r="3486" spans="1:6" x14ac:dyDescent="0.35">
      <c r="A3486" s="1">
        <v>78</v>
      </c>
      <c r="B3486" s="1" t="s">
        <v>112</v>
      </c>
      <c r="C3486" s="218">
        <v>44912</v>
      </c>
      <c r="D3486" s="1">
        <v>15</v>
      </c>
      <c r="E3486" s="1">
        <v>405</v>
      </c>
      <c r="F3486" s="62"/>
    </row>
    <row r="3487" spans="1:6" x14ac:dyDescent="0.35">
      <c r="A3487" s="1">
        <v>78</v>
      </c>
      <c r="B3487" s="1" t="s">
        <v>112</v>
      </c>
      <c r="C3487" s="218">
        <v>44913</v>
      </c>
      <c r="D3487" s="1">
        <v>13</v>
      </c>
      <c r="E3487" s="1">
        <v>423</v>
      </c>
      <c r="F3487" s="62"/>
    </row>
    <row r="3488" spans="1:6" x14ac:dyDescent="0.35">
      <c r="A3488" s="1">
        <v>78</v>
      </c>
      <c r="B3488" s="1" t="s">
        <v>112</v>
      </c>
      <c r="C3488" s="218">
        <v>44914</v>
      </c>
      <c r="D3488" s="1">
        <v>12</v>
      </c>
      <c r="E3488" s="1">
        <v>432</v>
      </c>
      <c r="F3488" s="62"/>
    </row>
    <row r="3489" spans="1:6" x14ac:dyDescent="0.35">
      <c r="A3489" s="1">
        <v>78</v>
      </c>
      <c r="B3489" s="1" t="s">
        <v>112</v>
      </c>
      <c r="C3489" s="218">
        <v>44915</v>
      </c>
      <c r="D3489" s="1">
        <v>15</v>
      </c>
      <c r="E3489" s="1">
        <v>432</v>
      </c>
      <c r="F3489" s="62"/>
    </row>
    <row r="3490" spans="1:6" x14ac:dyDescent="0.35">
      <c r="A3490" s="1">
        <v>78</v>
      </c>
      <c r="B3490" s="1" t="s">
        <v>112</v>
      </c>
      <c r="C3490" s="218">
        <v>44916</v>
      </c>
      <c r="D3490" s="1">
        <v>14</v>
      </c>
      <c r="E3490" s="1">
        <v>414</v>
      </c>
      <c r="F3490" s="62"/>
    </row>
    <row r="3491" spans="1:6" x14ac:dyDescent="0.35">
      <c r="A3491" s="1">
        <v>78</v>
      </c>
      <c r="B3491" s="1" t="s">
        <v>112</v>
      </c>
      <c r="C3491" s="218">
        <v>44917</v>
      </c>
      <c r="D3491" s="1">
        <v>15</v>
      </c>
      <c r="E3491" s="1">
        <v>432</v>
      </c>
      <c r="F3491" s="62"/>
    </row>
    <row r="3492" spans="1:6" x14ac:dyDescent="0.35">
      <c r="A3492" s="1">
        <v>78</v>
      </c>
      <c r="B3492" s="1" t="s">
        <v>112</v>
      </c>
      <c r="C3492" s="218">
        <v>44918</v>
      </c>
      <c r="D3492" s="1">
        <v>14</v>
      </c>
      <c r="E3492" s="1">
        <v>441</v>
      </c>
      <c r="F3492" s="62"/>
    </row>
    <row r="3493" spans="1:6" x14ac:dyDescent="0.35">
      <c r="A3493" s="1">
        <v>78</v>
      </c>
      <c r="B3493" s="1" t="s">
        <v>112</v>
      </c>
      <c r="C3493" s="218">
        <v>44919</v>
      </c>
      <c r="D3493" s="1">
        <v>14</v>
      </c>
      <c r="E3493" s="1">
        <v>387</v>
      </c>
      <c r="F3493" s="62"/>
    </row>
    <row r="3494" spans="1:6" x14ac:dyDescent="0.35">
      <c r="A3494" s="1">
        <v>78</v>
      </c>
      <c r="B3494" s="1" t="s">
        <v>112</v>
      </c>
      <c r="C3494" s="218">
        <v>44920</v>
      </c>
      <c r="D3494" s="1">
        <v>13</v>
      </c>
      <c r="E3494" s="1">
        <v>450</v>
      </c>
      <c r="F3494" s="62"/>
    </row>
    <row r="3495" spans="1:6" x14ac:dyDescent="0.35">
      <c r="A3495" s="1">
        <v>78</v>
      </c>
      <c r="B3495" s="1" t="s">
        <v>112</v>
      </c>
      <c r="C3495" s="218">
        <v>44921</v>
      </c>
      <c r="D3495" s="1">
        <v>18</v>
      </c>
      <c r="E3495" s="1">
        <v>486</v>
      </c>
      <c r="F3495" s="62"/>
    </row>
    <row r="3496" spans="1:6" x14ac:dyDescent="0.35">
      <c r="A3496" s="1">
        <v>78</v>
      </c>
      <c r="B3496" s="1" t="s">
        <v>112</v>
      </c>
      <c r="C3496" s="218">
        <v>44922</v>
      </c>
      <c r="D3496" s="1">
        <v>14</v>
      </c>
      <c r="E3496" s="1">
        <v>468</v>
      </c>
      <c r="F3496" s="62"/>
    </row>
    <row r="3497" spans="1:6" x14ac:dyDescent="0.35">
      <c r="A3497" s="1">
        <v>78</v>
      </c>
      <c r="B3497" s="1" t="s">
        <v>112</v>
      </c>
      <c r="C3497" s="218">
        <v>44923</v>
      </c>
      <c r="D3497" s="1">
        <v>17</v>
      </c>
      <c r="E3497" s="1">
        <v>468</v>
      </c>
      <c r="F3497" s="62"/>
    </row>
    <row r="3498" spans="1:6" x14ac:dyDescent="0.35">
      <c r="A3498" s="1">
        <v>78</v>
      </c>
      <c r="B3498" s="1" t="s">
        <v>112</v>
      </c>
      <c r="C3498" s="218">
        <v>44924</v>
      </c>
      <c r="D3498" s="1">
        <v>12</v>
      </c>
      <c r="E3498" s="1">
        <v>405</v>
      </c>
      <c r="F3498" s="62"/>
    </row>
    <row r="3499" spans="1:6" x14ac:dyDescent="0.35">
      <c r="A3499" s="1">
        <v>78</v>
      </c>
      <c r="B3499" s="1" t="s">
        <v>112</v>
      </c>
      <c r="C3499" s="218">
        <v>44925</v>
      </c>
      <c r="D3499" s="1">
        <v>15</v>
      </c>
      <c r="E3499" s="1">
        <v>432</v>
      </c>
      <c r="F3499" s="62"/>
    </row>
    <row r="3500" spans="1:6" x14ac:dyDescent="0.35">
      <c r="A3500" s="1">
        <v>78</v>
      </c>
      <c r="B3500" s="1" t="s">
        <v>112</v>
      </c>
      <c r="C3500" s="218">
        <v>44926</v>
      </c>
      <c r="D3500" s="1">
        <v>8</v>
      </c>
      <c r="E3500" s="1">
        <v>306</v>
      </c>
      <c r="F3500" s="62"/>
    </row>
    <row r="3501" spans="1:6" x14ac:dyDescent="0.35">
      <c r="A3501" s="1">
        <v>78</v>
      </c>
      <c r="B3501" s="1" t="s">
        <v>112</v>
      </c>
      <c r="C3501" s="218">
        <v>44927</v>
      </c>
      <c r="D3501" s="1">
        <v>9</v>
      </c>
      <c r="E3501" s="1">
        <v>297</v>
      </c>
      <c r="F3501" s="62"/>
    </row>
    <row r="3502" spans="1:6" x14ac:dyDescent="0.35">
      <c r="A3502" s="1">
        <v>78</v>
      </c>
      <c r="B3502" s="1" t="s">
        <v>112</v>
      </c>
      <c r="C3502" s="218">
        <v>44928</v>
      </c>
      <c r="D3502" s="1">
        <v>7</v>
      </c>
      <c r="E3502" s="1">
        <v>234</v>
      </c>
      <c r="F3502" s="62"/>
    </row>
    <row r="3503" spans="1:6" x14ac:dyDescent="0.35">
      <c r="A3503" s="1">
        <v>78</v>
      </c>
      <c r="B3503" s="1" t="s">
        <v>112</v>
      </c>
      <c r="C3503" s="218">
        <v>44929</v>
      </c>
      <c r="D3503" s="1">
        <v>10</v>
      </c>
      <c r="E3503" s="1">
        <v>396</v>
      </c>
      <c r="F3503" s="62"/>
    </row>
    <row r="3504" spans="1:6" x14ac:dyDescent="0.35">
      <c r="A3504" s="1">
        <v>78</v>
      </c>
      <c r="B3504" s="1" t="s">
        <v>112</v>
      </c>
      <c r="C3504" s="218">
        <v>44930</v>
      </c>
      <c r="D3504" s="1">
        <v>14</v>
      </c>
      <c r="E3504" s="1">
        <v>387</v>
      </c>
      <c r="F3504" s="62"/>
    </row>
    <row r="3505" spans="1:6" x14ac:dyDescent="0.35">
      <c r="A3505" s="1">
        <v>78</v>
      </c>
      <c r="B3505" s="1" t="s">
        <v>112</v>
      </c>
      <c r="C3505" s="218">
        <v>44931</v>
      </c>
      <c r="D3505" s="1">
        <v>15</v>
      </c>
      <c r="E3505" s="1">
        <v>459</v>
      </c>
      <c r="F3505" s="62"/>
    </row>
    <row r="3506" spans="1:6" x14ac:dyDescent="0.35">
      <c r="A3506" s="1">
        <v>78</v>
      </c>
      <c r="B3506" s="1" t="s">
        <v>112</v>
      </c>
      <c r="C3506" s="218">
        <v>44932</v>
      </c>
      <c r="D3506" s="1">
        <v>16</v>
      </c>
      <c r="E3506" s="1">
        <v>450</v>
      </c>
      <c r="F3506" s="62"/>
    </row>
    <row r="3507" spans="1:6" x14ac:dyDescent="0.35">
      <c r="A3507" s="1">
        <v>78</v>
      </c>
      <c r="B3507" s="1" t="s">
        <v>112</v>
      </c>
      <c r="C3507" s="218">
        <v>44933</v>
      </c>
      <c r="D3507" s="1">
        <v>12</v>
      </c>
      <c r="E3507" s="1">
        <v>432</v>
      </c>
      <c r="F3507" s="62"/>
    </row>
    <row r="3508" spans="1:6" x14ac:dyDescent="0.35">
      <c r="A3508" s="1">
        <v>78</v>
      </c>
      <c r="B3508" s="1" t="s">
        <v>112</v>
      </c>
      <c r="C3508" s="218">
        <v>44934</v>
      </c>
      <c r="D3508" s="1">
        <v>13</v>
      </c>
      <c r="E3508" s="1">
        <v>396</v>
      </c>
      <c r="F3508" s="62"/>
    </row>
    <row r="3509" spans="1:6" x14ac:dyDescent="0.35">
      <c r="A3509" s="1">
        <v>78</v>
      </c>
      <c r="B3509" s="1" t="s">
        <v>112</v>
      </c>
      <c r="C3509" s="218">
        <v>44935</v>
      </c>
      <c r="D3509" s="1">
        <v>7</v>
      </c>
      <c r="E3509" s="1">
        <v>234</v>
      </c>
      <c r="F3509" s="62"/>
    </row>
    <row r="3510" spans="1:6" x14ac:dyDescent="0.35">
      <c r="A3510" s="1">
        <v>78</v>
      </c>
      <c r="B3510" s="1" t="s">
        <v>112</v>
      </c>
      <c r="C3510" s="218">
        <v>44936</v>
      </c>
      <c r="D3510" s="1">
        <v>12</v>
      </c>
      <c r="E3510" s="1">
        <v>270</v>
      </c>
      <c r="F3510" s="62"/>
    </row>
    <row r="3511" spans="1:6" x14ac:dyDescent="0.35">
      <c r="A3511" s="1">
        <v>78</v>
      </c>
      <c r="B3511" s="1" t="s">
        <v>112</v>
      </c>
      <c r="C3511" s="218">
        <v>44937</v>
      </c>
      <c r="D3511" s="1">
        <v>10</v>
      </c>
      <c r="E3511" s="1">
        <v>369</v>
      </c>
      <c r="F3511" s="62"/>
    </row>
    <row r="3512" spans="1:6" x14ac:dyDescent="0.35">
      <c r="A3512" s="1">
        <v>78</v>
      </c>
      <c r="B3512" s="1" t="s">
        <v>112</v>
      </c>
      <c r="C3512" s="218">
        <v>44938</v>
      </c>
      <c r="D3512" s="1">
        <v>10</v>
      </c>
      <c r="E3512" s="1">
        <v>342</v>
      </c>
      <c r="F3512" s="62"/>
    </row>
    <row r="3513" spans="1:6" x14ac:dyDescent="0.35">
      <c r="A3513" s="1">
        <v>78</v>
      </c>
      <c r="B3513" s="1" t="s">
        <v>112</v>
      </c>
      <c r="C3513" s="218">
        <v>44939</v>
      </c>
      <c r="D3513" s="1">
        <v>13</v>
      </c>
      <c r="E3513" s="1">
        <v>288</v>
      </c>
      <c r="F3513" s="62"/>
    </row>
    <row r="3514" spans="1:6" x14ac:dyDescent="0.35">
      <c r="A3514" s="1">
        <v>78</v>
      </c>
      <c r="B3514" s="1" t="s">
        <v>112</v>
      </c>
      <c r="C3514" s="218">
        <v>44940</v>
      </c>
      <c r="D3514" s="1">
        <v>14</v>
      </c>
      <c r="E3514" s="1">
        <v>468</v>
      </c>
      <c r="F3514" s="62"/>
    </row>
    <row r="3515" spans="1:6" x14ac:dyDescent="0.35">
      <c r="A3515" s="1">
        <v>78</v>
      </c>
      <c r="B3515" s="1" t="s">
        <v>112</v>
      </c>
      <c r="C3515" s="218">
        <v>44941</v>
      </c>
      <c r="D3515" s="1">
        <v>12</v>
      </c>
      <c r="E3515" s="1">
        <v>405</v>
      </c>
      <c r="F3515" s="62"/>
    </row>
    <row r="3516" spans="1:6" x14ac:dyDescent="0.35">
      <c r="A3516" s="1">
        <v>78</v>
      </c>
      <c r="B3516" s="1" t="s">
        <v>112</v>
      </c>
      <c r="C3516" s="218">
        <v>44942</v>
      </c>
      <c r="D3516" s="1">
        <v>12</v>
      </c>
      <c r="E3516" s="1">
        <v>378</v>
      </c>
      <c r="F3516" s="62"/>
    </row>
    <row r="3517" spans="1:6" x14ac:dyDescent="0.35">
      <c r="A3517" s="1">
        <v>78</v>
      </c>
      <c r="B3517" s="1" t="s">
        <v>112</v>
      </c>
      <c r="C3517" s="218">
        <v>44943</v>
      </c>
      <c r="D3517" s="1">
        <v>20</v>
      </c>
      <c r="E3517" s="1">
        <v>630</v>
      </c>
      <c r="F3517" s="62"/>
    </row>
    <row r="3518" spans="1:6" x14ac:dyDescent="0.35">
      <c r="A3518" s="1">
        <v>78</v>
      </c>
      <c r="B3518" s="1" t="s">
        <v>112</v>
      </c>
      <c r="C3518" s="218">
        <v>44944</v>
      </c>
      <c r="D3518" s="1">
        <v>12</v>
      </c>
      <c r="E3518" s="1">
        <v>324</v>
      </c>
      <c r="F3518" s="62"/>
    </row>
    <row r="3519" spans="1:6" x14ac:dyDescent="0.35">
      <c r="A3519" s="1">
        <v>78</v>
      </c>
      <c r="B3519" s="1" t="s">
        <v>112</v>
      </c>
      <c r="C3519" s="218">
        <v>44945</v>
      </c>
      <c r="D3519" s="1">
        <v>7</v>
      </c>
      <c r="E3519" s="1">
        <v>234</v>
      </c>
      <c r="F3519" s="62"/>
    </row>
    <row r="3520" spans="1:6" x14ac:dyDescent="0.35">
      <c r="A3520" s="1">
        <v>78</v>
      </c>
      <c r="B3520" s="1" t="s">
        <v>112</v>
      </c>
      <c r="C3520" s="218">
        <v>44946</v>
      </c>
      <c r="D3520" s="1">
        <v>7</v>
      </c>
      <c r="E3520" s="1">
        <v>234</v>
      </c>
      <c r="F3520" s="62"/>
    </row>
    <row r="3521" spans="1:6" x14ac:dyDescent="0.35">
      <c r="A3521" s="1">
        <v>78</v>
      </c>
      <c r="B3521" s="1" t="s">
        <v>112</v>
      </c>
      <c r="C3521" s="218">
        <v>44947</v>
      </c>
      <c r="D3521" s="1">
        <v>17</v>
      </c>
      <c r="E3521" s="1">
        <v>468</v>
      </c>
      <c r="F3521" s="62"/>
    </row>
    <row r="3522" spans="1:6" x14ac:dyDescent="0.35">
      <c r="A3522" s="1">
        <v>78</v>
      </c>
      <c r="B3522" s="1" t="s">
        <v>112</v>
      </c>
      <c r="C3522" s="218">
        <v>44948</v>
      </c>
      <c r="D3522" s="1">
        <v>8</v>
      </c>
      <c r="E3522" s="1">
        <v>225</v>
      </c>
      <c r="F3522" s="62"/>
    </row>
    <row r="3523" spans="1:6" x14ac:dyDescent="0.35">
      <c r="A3523" s="1">
        <v>78</v>
      </c>
      <c r="B3523" s="1" t="s">
        <v>112</v>
      </c>
      <c r="C3523" s="218">
        <v>44949</v>
      </c>
      <c r="D3523" s="1">
        <v>13</v>
      </c>
      <c r="E3523" s="1">
        <v>423</v>
      </c>
      <c r="F3523" s="62"/>
    </row>
    <row r="3524" spans="1:6" x14ac:dyDescent="0.35">
      <c r="A3524" s="1">
        <v>78</v>
      </c>
      <c r="B3524" s="1" t="s">
        <v>112</v>
      </c>
      <c r="C3524" s="218">
        <v>44950</v>
      </c>
      <c r="D3524" s="1">
        <v>15</v>
      </c>
      <c r="E3524" s="1">
        <v>513</v>
      </c>
      <c r="F3524" s="62"/>
    </row>
    <row r="3525" spans="1:6" x14ac:dyDescent="0.35">
      <c r="A3525" s="1">
        <v>78</v>
      </c>
      <c r="B3525" s="1" t="s">
        <v>112</v>
      </c>
      <c r="C3525" s="218">
        <v>44951</v>
      </c>
      <c r="D3525" s="1">
        <v>18</v>
      </c>
      <c r="E3525" s="1">
        <v>513</v>
      </c>
      <c r="F3525" s="62"/>
    </row>
    <row r="3526" spans="1:6" x14ac:dyDescent="0.35">
      <c r="A3526" s="1">
        <v>78</v>
      </c>
      <c r="B3526" s="1" t="s">
        <v>112</v>
      </c>
      <c r="C3526" s="218">
        <v>44952</v>
      </c>
      <c r="D3526" s="1">
        <v>18</v>
      </c>
      <c r="E3526" s="1">
        <v>594</v>
      </c>
      <c r="F3526" s="62"/>
    </row>
    <row r="3527" spans="1:6" x14ac:dyDescent="0.35">
      <c r="A3527" s="1">
        <v>78</v>
      </c>
      <c r="B3527" s="1" t="s">
        <v>112</v>
      </c>
      <c r="C3527" s="218">
        <v>44953</v>
      </c>
      <c r="D3527" s="1">
        <v>17</v>
      </c>
      <c r="E3527" s="1">
        <v>576</v>
      </c>
      <c r="F3527" s="62"/>
    </row>
    <row r="3528" spans="1:6" x14ac:dyDescent="0.35">
      <c r="A3528" s="1">
        <v>78</v>
      </c>
      <c r="B3528" s="1" t="s">
        <v>112</v>
      </c>
      <c r="C3528" s="218">
        <v>44954</v>
      </c>
      <c r="D3528" s="1">
        <v>16</v>
      </c>
      <c r="E3528" s="1">
        <v>504</v>
      </c>
      <c r="F3528" s="62"/>
    </row>
    <row r="3529" spans="1:6" x14ac:dyDescent="0.35">
      <c r="A3529" s="1">
        <v>78</v>
      </c>
      <c r="B3529" s="1" t="s">
        <v>112</v>
      </c>
      <c r="C3529" s="218">
        <v>44955</v>
      </c>
      <c r="D3529" s="1">
        <v>16</v>
      </c>
      <c r="E3529" s="1">
        <v>477</v>
      </c>
      <c r="F3529" s="62"/>
    </row>
    <row r="3530" spans="1:6" x14ac:dyDescent="0.35">
      <c r="A3530" s="1">
        <v>78</v>
      </c>
      <c r="B3530" s="1" t="s">
        <v>112</v>
      </c>
      <c r="C3530" s="218">
        <v>44956</v>
      </c>
      <c r="D3530" s="1">
        <v>12</v>
      </c>
      <c r="E3530" s="1">
        <v>351</v>
      </c>
      <c r="F3530" s="62"/>
    </row>
    <row r="3531" spans="1:6" x14ac:dyDescent="0.35">
      <c r="A3531" s="1">
        <v>80</v>
      </c>
      <c r="B3531" s="1" t="s">
        <v>113</v>
      </c>
      <c r="C3531" s="218">
        <v>44878</v>
      </c>
      <c r="D3531" s="1">
        <v>22</v>
      </c>
      <c r="E3531" s="1">
        <v>477</v>
      </c>
      <c r="F3531" s="62"/>
    </row>
    <row r="3532" spans="1:6" x14ac:dyDescent="0.35">
      <c r="A3532" s="1">
        <v>80</v>
      </c>
      <c r="B3532" s="1" t="s">
        <v>113</v>
      </c>
      <c r="C3532" s="218">
        <v>44879</v>
      </c>
      <c r="D3532" s="1">
        <v>28</v>
      </c>
      <c r="E3532" s="1">
        <v>585</v>
      </c>
      <c r="F3532" s="62"/>
    </row>
    <row r="3533" spans="1:6" x14ac:dyDescent="0.35">
      <c r="A3533" s="1">
        <v>80</v>
      </c>
      <c r="B3533" s="1" t="s">
        <v>113</v>
      </c>
      <c r="C3533" s="218">
        <v>44880</v>
      </c>
      <c r="D3533" s="1">
        <v>29</v>
      </c>
      <c r="E3533" s="1">
        <v>549</v>
      </c>
      <c r="F3533" s="62"/>
    </row>
    <row r="3534" spans="1:6" x14ac:dyDescent="0.35">
      <c r="A3534" s="1">
        <v>80</v>
      </c>
      <c r="B3534" s="1" t="s">
        <v>113</v>
      </c>
      <c r="C3534" s="218">
        <v>44881</v>
      </c>
      <c r="D3534" s="1">
        <v>26</v>
      </c>
      <c r="E3534" s="1">
        <v>549</v>
      </c>
      <c r="F3534" s="62"/>
    </row>
    <row r="3535" spans="1:6" x14ac:dyDescent="0.35">
      <c r="A3535" s="1">
        <v>80</v>
      </c>
      <c r="B3535" s="1" t="s">
        <v>113</v>
      </c>
      <c r="C3535" s="218">
        <v>44882</v>
      </c>
      <c r="D3535" s="1">
        <v>22</v>
      </c>
      <c r="E3535" s="1">
        <v>585</v>
      </c>
      <c r="F3535" s="62"/>
    </row>
    <row r="3536" spans="1:6" x14ac:dyDescent="0.35">
      <c r="A3536" s="1">
        <v>80</v>
      </c>
      <c r="B3536" s="1" t="s">
        <v>113</v>
      </c>
      <c r="C3536" s="218">
        <v>44883</v>
      </c>
      <c r="D3536" s="1">
        <v>15</v>
      </c>
      <c r="E3536" s="1">
        <v>324</v>
      </c>
      <c r="F3536" s="62"/>
    </row>
    <row r="3537" spans="1:6" x14ac:dyDescent="0.35">
      <c r="A3537" s="1">
        <v>80</v>
      </c>
      <c r="B3537" s="1" t="s">
        <v>113</v>
      </c>
      <c r="C3537" s="218">
        <v>44885</v>
      </c>
      <c r="D3537" s="1">
        <v>9</v>
      </c>
      <c r="E3537" s="1">
        <v>189</v>
      </c>
      <c r="F3537" s="62"/>
    </row>
    <row r="3538" spans="1:6" x14ac:dyDescent="0.35">
      <c r="A3538" s="1">
        <v>80</v>
      </c>
      <c r="B3538" s="1" t="s">
        <v>113</v>
      </c>
      <c r="C3538" s="218">
        <v>44886</v>
      </c>
      <c r="D3538" s="1">
        <v>8</v>
      </c>
      <c r="E3538" s="1">
        <v>198</v>
      </c>
      <c r="F3538" s="62"/>
    </row>
    <row r="3539" spans="1:6" x14ac:dyDescent="0.35">
      <c r="A3539" s="1">
        <v>80</v>
      </c>
      <c r="B3539" s="1" t="s">
        <v>113</v>
      </c>
      <c r="C3539" s="218">
        <v>44887</v>
      </c>
      <c r="D3539" s="1">
        <v>18</v>
      </c>
      <c r="E3539" s="1">
        <v>351</v>
      </c>
      <c r="F3539" s="62"/>
    </row>
    <row r="3540" spans="1:6" x14ac:dyDescent="0.35">
      <c r="A3540" s="1">
        <v>80</v>
      </c>
      <c r="B3540" s="1" t="s">
        <v>113</v>
      </c>
      <c r="C3540" s="218">
        <v>44888</v>
      </c>
      <c r="D3540" s="1">
        <v>18</v>
      </c>
      <c r="E3540" s="1">
        <v>432</v>
      </c>
      <c r="F3540" s="62"/>
    </row>
    <row r="3541" spans="1:6" x14ac:dyDescent="0.35">
      <c r="A3541" s="1">
        <v>80</v>
      </c>
      <c r="B3541" s="1" t="s">
        <v>113</v>
      </c>
      <c r="C3541" s="218">
        <v>44889</v>
      </c>
      <c r="D3541" s="1">
        <v>29</v>
      </c>
      <c r="E3541" s="1">
        <v>684</v>
      </c>
      <c r="F3541" s="62"/>
    </row>
    <row r="3542" spans="1:6" x14ac:dyDescent="0.35">
      <c r="A3542" s="1">
        <v>80</v>
      </c>
      <c r="B3542" s="1" t="s">
        <v>113</v>
      </c>
      <c r="C3542" s="218">
        <v>44890</v>
      </c>
      <c r="D3542" s="1">
        <v>25</v>
      </c>
      <c r="E3542" s="1">
        <v>504</v>
      </c>
      <c r="F3542" s="62"/>
    </row>
    <row r="3543" spans="1:6" x14ac:dyDescent="0.35">
      <c r="A3543" s="1">
        <v>80</v>
      </c>
      <c r="B3543" s="1" t="s">
        <v>113</v>
      </c>
      <c r="C3543" s="218">
        <v>44891</v>
      </c>
      <c r="D3543" s="1">
        <v>27</v>
      </c>
      <c r="E3543" s="1">
        <v>702</v>
      </c>
      <c r="F3543" s="62"/>
    </row>
    <row r="3544" spans="1:6" x14ac:dyDescent="0.35">
      <c r="A3544" s="1">
        <v>80</v>
      </c>
      <c r="B3544" s="1" t="s">
        <v>113</v>
      </c>
      <c r="C3544" s="218">
        <v>44892</v>
      </c>
      <c r="D3544" s="1">
        <v>24</v>
      </c>
      <c r="E3544" s="1">
        <v>675</v>
      </c>
      <c r="F3544" s="62"/>
    </row>
    <row r="3545" spans="1:6" x14ac:dyDescent="0.35">
      <c r="A3545" s="1">
        <v>80</v>
      </c>
      <c r="B3545" s="1" t="s">
        <v>113</v>
      </c>
      <c r="C3545" s="218">
        <v>44893</v>
      </c>
      <c r="D3545" s="1">
        <v>24</v>
      </c>
      <c r="E3545" s="1">
        <v>729</v>
      </c>
      <c r="F3545" s="62"/>
    </row>
    <row r="3546" spans="1:6" x14ac:dyDescent="0.35">
      <c r="A3546" s="1">
        <v>80</v>
      </c>
      <c r="B3546" s="1" t="s">
        <v>113</v>
      </c>
      <c r="C3546" s="218">
        <v>44894</v>
      </c>
      <c r="D3546" s="1">
        <v>27</v>
      </c>
      <c r="E3546" s="1">
        <v>702</v>
      </c>
      <c r="F3546" s="62"/>
    </row>
    <row r="3547" spans="1:6" x14ac:dyDescent="0.35">
      <c r="A3547" s="1">
        <v>80</v>
      </c>
      <c r="B3547" s="1" t="s">
        <v>113</v>
      </c>
      <c r="C3547" s="218">
        <v>44895</v>
      </c>
      <c r="D3547" s="1">
        <v>34</v>
      </c>
      <c r="E3547" s="1">
        <v>774</v>
      </c>
      <c r="F3547" s="62"/>
    </row>
    <row r="3548" spans="1:6" x14ac:dyDescent="0.35">
      <c r="A3548" s="1">
        <v>80</v>
      </c>
      <c r="B3548" s="1" t="s">
        <v>113</v>
      </c>
      <c r="C3548" s="218">
        <v>44896</v>
      </c>
      <c r="D3548" s="1">
        <v>29</v>
      </c>
      <c r="E3548" s="1">
        <v>738</v>
      </c>
      <c r="F3548" s="62"/>
    </row>
    <row r="3549" spans="1:6" x14ac:dyDescent="0.35">
      <c r="A3549" s="1">
        <v>80</v>
      </c>
      <c r="B3549" s="1" t="s">
        <v>113</v>
      </c>
      <c r="C3549" s="218">
        <v>44897</v>
      </c>
      <c r="D3549" s="1">
        <v>18</v>
      </c>
      <c r="E3549" s="1">
        <v>648</v>
      </c>
      <c r="F3549" s="62"/>
    </row>
    <row r="3550" spans="1:6" x14ac:dyDescent="0.35">
      <c r="A3550" s="1">
        <v>80</v>
      </c>
      <c r="B3550" s="1" t="s">
        <v>113</v>
      </c>
      <c r="C3550" s="218">
        <v>44898</v>
      </c>
      <c r="D3550" s="1">
        <v>11</v>
      </c>
      <c r="E3550" s="1">
        <v>360</v>
      </c>
      <c r="F3550" s="62"/>
    </row>
    <row r="3551" spans="1:6" x14ac:dyDescent="0.35">
      <c r="A3551" s="1">
        <v>80</v>
      </c>
      <c r="B3551" s="1" t="s">
        <v>113</v>
      </c>
      <c r="C3551" s="218">
        <v>44899</v>
      </c>
      <c r="D3551" s="1">
        <v>19</v>
      </c>
      <c r="E3551" s="1">
        <v>585</v>
      </c>
      <c r="F3551" s="62"/>
    </row>
    <row r="3552" spans="1:6" x14ac:dyDescent="0.35">
      <c r="A3552" s="1">
        <v>80</v>
      </c>
      <c r="B3552" s="1" t="s">
        <v>113</v>
      </c>
      <c r="C3552" s="218">
        <v>44900</v>
      </c>
      <c r="D3552" s="1">
        <v>21</v>
      </c>
      <c r="E3552" s="1">
        <v>540</v>
      </c>
      <c r="F3552" s="62"/>
    </row>
    <row r="3553" spans="1:6" x14ac:dyDescent="0.35">
      <c r="A3553" s="1">
        <v>80</v>
      </c>
      <c r="B3553" s="1" t="s">
        <v>113</v>
      </c>
      <c r="C3553" s="218">
        <v>44901</v>
      </c>
      <c r="D3553" s="1">
        <v>22</v>
      </c>
      <c r="E3553" s="1">
        <v>558</v>
      </c>
      <c r="F3553" s="62"/>
    </row>
    <row r="3554" spans="1:6" x14ac:dyDescent="0.35">
      <c r="A3554" s="1">
        <v>80</v>
      </c>
      <c r="B3554" s="1" t="s">
        <v>113</v>
      </c>
      <c r="C3554" s="218">
        <v>44902</v>
      </c>
      <c r="D3554" s="1">
        <v>30</v>
      </c>
      <c r="E3554" s="1">
        <v>702</v>
      </c>
      <c r="F3554" s="62"/>
    </row>
    <row r="3555" spans="1:6" x14ac:dyDescent="0.35">
      <c r="A3555" s="1">
        <v>80</v>
      </c>
      <c r="B3555" s="1" t="s">
        <v>113</v>
      </c>
      <c r="C3555" s="218">
        <v>44903</v>
      </c>
      <c r="D3555" s="1">
        <v>26</v>
      </c>
      <c r="E3555" s="1">
        <v>549</v>
      </c>
      <c r="F3555" s="62"/>
    </row>
    <row r="3556" spans="1:6" x14ac:dyDescent="0.35">
      <c r="A3556" s="1">
        <v>80</v>
      </c>
      <c r="B3556" s="1" t="s">
        <v>113</v>
      </c>
      <c r="C3556" s="218">
        <v>44904</v>
      </c>
      <c r="D3556" s="1">
        <v>24</v>
      </c>
      <c r="E3556" s="1">
        <v>621</v>
      </c>
      <c r="F3556" s="62"/>
    </row>
    <row r="3557" spans="1:6" x14ac:dyDescent="0.35">
      <c r="A3557" s="1">
        <v>80</v>
      </c>
      <c r="B3557" s="1" t="s">
        <v>113</v>
      </c>
      <c r="C3557" s="218">
        <v>44905</v>
      </c>
      <c r="D3557" s="1">
        <v>19</v>
      </c>
      <c r="E3557" s="1">
        <v>666</v>
      </c>
      <c r="F3557" s="62"/>
    </row>
    <row r="3558" spans="1:6" x14ac:dyDescent="0.35">
      <c r="A3558" s="1">
        <v>80</v>
      </c>
      <c r="B3558" s="1" t="s">
        <v>113</v>
      </c>
      <c r="C3558" s="218">
        <v>44906</v>
      </c>
      <c r="D3558" s="1">
        <v>17</v>
      </c>
      <c r="E3558" s="1">
        <v>495</v>
      </c>
      <c r="F3558" s="62"/>
    </row>
    <row r="3559" spans="1:6" x14ac:dyDescent="0.35">
      <c r="A3559" s="1">
        <v>80</v>
      </c>
      <c r="B3559" s="1" t="s">
        <v>113</v>
      </c>
      <c r="C3559" s="218">
        <v>44907</v>
      </c>
      <c r="D3559" s="1">
        <v>28</v>
      </c>
      <c r="E3559" s="1">
        <v>639</v>
      </c>
      <c r="F3559" s="62"/>
    </row>
    <row r="3560" spans="1:6" x14ac:dyDescent="0.35">
      <c r="A3560" s="1">
        <v>80</v>
      </c>
      <c r="B3560" s="1" t="s">
        <v>113</v>
      </c>
      <c r="C3560" s="218">
        <v>44908</v>
      </c>
      <c r="D3560" s="1">
        <v>24</v>
      </c>
      <c r="E3560" s="1">
        <v>648</v>
      </c>
      <c r="F3560" s="62"/>
    </row>
    <row r="3561" spans="1:6" x14ac:dyDescent="0.35">
      <c r="A3561" s="1">
        <v>80</v>
      </c>
      <c r="B3561" s="1" t="s">
        <v>113</v>
      </c>
      <c r="C3561" s="218">
        <v>44909</v>
      </c>
      <c r="D3561" s="1">
        <v>26</v>
      </c>
      <c r="E3561" s="1">
        <v>684</v>
      </c>
      <c r="F3561" s="62"/>
    </row>
    <row r="3562" spans="1:6" x14ac:dyDescent="0.35">
      <c r="A3562" s="1">
        <v>80</v>
      </c>
      <c r="B3562" s="1" t="s">
        <v>113</v>
      </c>
      <c r="C3562" s="218">
        <v>44910</v>
      </c>
      <c r="D3562" s="1">
        <v>23</v>
      </c>
      <c r="E3562" s="1">
        <v>576</v>
      </c>
      <c r="F3562" s="62"/>
    </row>
    <row r="3563" spans="1:6" x14ac:dyDescent="0.35">
      <c r="A3563" s="1">
        <v>80</v>
      </c>
      <c r="B3563" s="1" t="s">
        <v>113</v>
      </c>
      <c r="C3563" s="218">
        <v>44911</v>
      </c>
      <c r="D3563" s="1">
        <v>19</v>
      </c>
      <c r="E3563" s="1">
        <v>477</v>
      </c>
      <c r="F3563" s="62"/>
    </row>
    <row r="3564" spans="1:6" x14ac:dyDescent="0.35">
      <c r="A3564" s="1">
        <v>80</v>
      </c>
      <c r="B3564" s="1" t="s">
        <v>113</v>
      </c>
      <c r="C3564" s="218">
        <v>44912</v>
      </c>
      <c r="D3564" s="1">
        <v>23</v>
      </c>
      <c r="E3564" s="1">
        <v>630</v>
      </c>
      <c r="F3564" s="62"/>
    </row>
    <row r="3565" spans="1:6" x14ac:dyDescent="0.35">
      <c r="A3565" s="1">
        <v>80</v>
      </c>
      <c r="B3565" s="1" t="s">
        <v>113</v>
      </c>
      <c r="C3565" s="218">
        <v>44913</v>
      </c>
      <c r="D3565" s="1">
        <v>22</v>
      </c>
      <c r="E3565" s="1">
        <v>639</v>
      </c>
      <c r="F3565" s="62"/>
    </row>
    <row r="3566" spans="1:6" x14ac:dyDescent="0.35">
      <c r="A3566" s="1">
        <v>80</v>
      </c>
      <c r="B3566" s="1" t="s">
        <v>113</v>
      </c>
      <c r="C3566" s="218">
        <v>44914</v>
      </c>
      <c r="D3566" s="1">
        <v>26</v>
      </c>
      <c r="E3566" s="1">
        <v>630</v>
      </c>
      <c r="F3566" s="62"/>
    </row>
    <row r="3567" spans="1:6" x14ac:dyDescent="0.35">
      <c r="A3567" s="1">
        <v>80</v>
      </c>
      <c r="B3567" s="1" t="s">
        <v>113</v>
      </c>
      <c r="C3567" s="218">
        <v>44915</v>
      </c>
      <c r="D3567" s="1">
        <v>27</v>
      </c>
      <c r="E3567" s="1">
        <v>702</v>
      </c>
      <c r="F3567" s="62"/>
    </row>
    <row r="3568" spans="1:6" x14ac:dyDescent="0.35">
      <c r="A3568" s="1">
        <v>80</v>
      </c>
      <c r="B3568" s="1" t="s">
        <v>113</v>
      </c>
      <c r="C3568" s="218">
        <v>44916</v>
      </c>
      <c r="D3568" s="1">
        <v>28</v>
      </c>
      <c r="E3568" s="1">
        <v>666</v>
      </c>
      <c r="F3568" s="62"/>
    </row>
    <row r="3569" spans="1:6" x14ac:dyDescent="0.35">
      <c r="A3569" s="1">
        <v>80</v>
      </c>
      <c r="B3569" s="1" t="s">
        <v>113</v>
      </c>
      <c r="C3569" s="218">
        <v>44917</v>
      </c>
      <c r="D3569" s="1">
        <v>22</v>
      </c>
      <c r="E3569" s="1">
        <v>666</v>
      </c>
      <c r="F3569" s="62"/>
    </row>
    <row r="3570" spans="1:6" x14ac:dyDescent="0.35">
      <c r="A3570" s="1">
        <v>80</v>
      </c>
      <c r="B3570" s="1" t="s">
        <v>113</v>
      </c>
      <c r="C3570" s="218">
        <v>44918</v>
      </c>
      <c r="D3570" s="1">
        <v>29</v>
      </c>
      <c r="E3570" s="1">
        <v>657</v>
      </c>
      <c r="F3570" s="62"/>
    </row>
    <row r="3571" spans="1:6" x14ac:dyDescent="0.35">
      <c r="A3571" s="1">
        <v>80</v>
      </c>
      <c r="B3571" s="1" t="s">
        <v>113</v>
      </c>
      <c r="C3571" s="218">
        <v>44919</v>
      </c>
      <c r="D3571" s="1">
        <v>26</v>
      </c>
      <c r="E3571" s="1">
        <v>630</v>
      </c>
      <c r="F3571" s="62"/>
    </row>
    <row r="3572" spans="1:6" x14ac:dyDescent="0.35">
      <c r="A3572" s="1">
        <v>80</v>
      </c>
      <c r="B3572" s="1" t="s">
        <v>113</v>
      </c>
      <c r="C3572" s="218">
        <v>44920</v>
      </c>
      <c r="D3572" s="1">
        <v>33</v>
      </c>
      <c r="E3572" s="1">
        <v>729</v>
      </c>
      <c r="F3572" s="62"/>
    </row>
    <row r="3573" spans="1:6" x14ac:dyDescent="0.35">
      <c r="A3573" s="1">
        <v>80</v>
      </c>
      <c r="B3573" s="1" t="s">
        <v>113</v>
      </c>
      <c r="C3573" s="218">
        <v>44921</v>
      </c>
      <c r="D3573" s="1">
        <v>29</v>
      </c>
      <c r="E3573" s="1">
        <v>657</v>
      </c>
      <c r="F3573" s="62"/>
    </row>
    <row r="3574" spans="1:6" x14ac:dyDescent="0.35">
      <c r="A3574" s="1">
        <v>80</v>
      </c>
      <c r="B3574" s="1" t="s">
        <v>113</v>
      </c>
      <c r="C3574" s="218">
        <v>44922</v>
      </c>
      <c r="D3574" s="1">
        <v>17</v>
      </c>
      <c r="E3574" s="1">
        <v>495</v>
      </c>
      <c r="F3574" s="62"/>
    </row>
    <row r="3575" spans="1:6" x14ac:dyDescent="0.35">
      <c r="A3575" s="1">
        <v>80</v>
      </c>
      <c r="B3575" s="1" t="s">
        <v>113</v>
      </c>
      <c r="C3575" s="218">
        <v>44923</v>
      </c>
      <c r="D3575" s="1">
        <v>25</v>
      </c>
      <c r="E3575" s="1">
        <v>639</v>
      </c>
      <c r="F3575" s="62"/>
    </row>
    <row r="3576" spans="1:6" x14ac:dyDescent="0.35">
      <c r="A3576" s="1">
        <v>80</v>
      </c>
      <c r="B3576" s="1" t="s">
        <v>113</v>
      </c>
      <c r="C3576" s="218">
        <v>44924</v>
      </c>
      <c r="D3576" s="1">
        <v>21</v>
      </c>
      <c r="E3576" s="1">
        <v>567</v>
      </c>
      <c r="F3576" s="62"/>
    </row>
    <row r="3577" spans="1:6" x14ac:dyDescent="0.35">
      <c r="A3577" s="1">
        <v>80</v>
      </c>
      <c r="B3577" s="1" t="s">
        <v>113</v>
      </c>
      <c r="C3577" s="218">
        <v>44925</v>
      </c>
      <c r="D3577" s="1">
        <v>24</v>
      </c>
      <c r="E3577" s="1">
        <v>594</v>
      </c>
      <c r="F3577" s="62"/>
    </row>
    <row r="3578" spans="1:6" x14ac:dyDescent="0.35">
      <c r="A3578" s="1">
        <v>80</v>
      </c>
      <c r="B3578" s="1" t="s">
        <v>113</v>
      </c>
      <c r="C3578" s="218">
        <v>44926</v>
      </c>
      <c r="D3578" s="1">
        <v>26</v>
      </c>
      <c r="E3578" s="1">
        <v>603</v>
      </c>
      <c r="F3578" s="62"/>
    </row>
    <row r="3579" spans="1:6" x14ac:dyDescent="0.35">
      <c r="A3579" s="1">
        <v>80</v>
      </c>
      <c r="B3579" s="1" t="s">
        <v>113</v>
      </c>
      <c r="C3579" s="218">
        <v>44927</v>
      </c>
      <c r="D3579" s="1">
        <v>15</v>
      </c>
      <c r="E3579" s="1">
        <v>432</v>
      </c>
      <c r="F3579" s="62"/>
    </row>
    <row r="3580" spans="1:6" x14ac:dyDescent="0.35">
      <c r="A3580" s="1">
        <v>80</v>
      </c>
      <c r="B3580" s="1" t="s">
        <v>113</v>
      </c>
      <c r="C3580" s="218">
        <v>44928</v>
      </c>
      <c r="D3580" s="1">
        <v>7</v>
      </c>
      <c r="E3580" s="1">
        <v>207</v>
      </c>
      <c r="F3580" s="62"/>
    </row>
    <row r="3581" spans="1:6" x14ac:dyDescent="0.35">
      <c r="A3581" s="1">
        <v>80</v>
      </c>
      <c r="B3581" s="1" t="s">
        <v>113</v>
      </c>
      <c r="C3581" s="218">
        <v>44929</v>
      </c>
      <c r="D3581" s="1">
        <v>34</v>
      </c>
      <c r="E3581" s="1">
        <v>828</v>
      </c>
      <c r="F3581" s="62"/>
    </row>
    <row r="3582" spans="1:6" x14ac:dyDescent="0.35">
      <c r="A3582" s="1">
        <v>80</v>
      </c>
      <c r="B3582" s="1" t="s">
        <v>113</v>
      </c>
      <c r="C3582" s="218">
        <v>44930</v>
      </c>
      <c r="D3582" s="1">
        <v>24</v>
      </c>
      <c r="E3582" s="1">
        <v>594</v>
      </c>
      <c r="F3582" s="62"/>
    </row>
    <row r="3583" spans="1:6" x14ac:dyDescent="0.35">
      <c r="A3583" s="1">
        <v>80</v>
      </c>
      <c r="B3583" s="1" t="s">
        <v>113</v>
      </c>
      <c r="C3583" s="218">
        <v>44931</v>
      </c>
      <c r="D3583" s="1">
        <v>27</v>
      </c>
      <c r="E3583" s="1">
        <v>675</v>
      </c>
      <c r="F3583" s="62"/>
    </row>
    <row r="3584" spans="1:6" x14ac:dyDescent="0.35">
      <c r="A3584" s="1">
        <v>80</v>
      </c>
      <c r="B3584" s="1" t="s">
        <v>113</v>
      </c>
      <c r="C3584" s="218">
        <v>44932</v>
      </c>
      <c r="D3584" s="1">
        <v>22</v>
      </c>
      <c r="E3584" s="1">
        <v>666</v>
      </c>
      <c r="F3584" s="62"/>
    </row>
    <row r="3585" spans="1:6" x14ac:dyDescent="0.35">
      <c r="A3585" s="1">
        <v>80</v>
      </c>
      <c r="B3585" s="1" t="s">
        <v>113</v>
      </c>
      <c r="C3585" s="218">
        <v>44933</v>
      </c>
      <c r="D3585" s="1">
        <v>30</v>
      </c>
      <c r="E3585" s="1">
        <v>702</v>
      </c>
      <c r="F3585" s="62"/>
    </row>
    <row r="3586" spans="1:6" x14ac:dyDescent="0.35">
      <c r="A3586" s="1">
        <v>80</v>
      </c>
      <c r="B3586" s="1" t="s">
        <v>113</v>
      </c>
      <c r="C3586" s="218">
        <v>44934</v>
      </c>
      <c r="D3586" s="1">
        <v>27</v>
      </c>
      <c r="E3586" s="1">
        <v>756</v>
      </c>
      <c r="F3586" s="62"/>
    </row>
    <row r="3587" spans="1:6" x14ac:dyDescent="0.35">
      <c r="A3587" s="1">
        <v>80</v>
      </c>
      <c r="B3587" s="1" t="s">
        <v>113</v>
      </c>
      <c r="C3587" s="218">
        <v>44935</v>
      </c>
      <c r="D3587" s="1">
        <v>27</v>
      </c>
      <c r="E3587" s="1">
        <v>675</v>
      </c>
      <c r="F3587" s="62"/>
    </row>
    <row r="3588" spans="1:6" x14ac:dyDescent="0.35">
      <c r="A3588" s="1">
        <v>80</v>
      </c>
      <c r="B3588" s="1" t="s">
        <v>113</v>
      </c>
      <c r="C3588" s="218">
        <v>44936</v>
      </c>
      <c r="D3588" s="1">
        <v>31</v>
      </c>
      <c r="E3588" s="1">
        <v>801</v>
      </c>
      <c r="F3588" s="62"/>
    </row>
    <row r="3589" spans="1:6" x14ac:dyDescent="0.35">
      <c r="A3589" s="1">
        <v>80</v>
      </c>
      <c r="B3589" s="1" t="s">
        <v>113</v>
      </c>
      <c r="C3589" s="218">
        <v>44937</v>
      </c>
      <c r="D3589" s="1">
        <v>33</v>
      </c>
      <c r="E3589" s="1">
        <v>783</v>
      </c>
      <c r="F3589" s="62"/>
    </row>
    <row r="3590" spans="1:6" x14ac:dyDescent="0.35">
      <c r="A3590" s="1">
        <v>80</v>
      </c>
      <c r="B3590" s="1" t="s">
        <v>113</v>
      </c>
      <c r="C3590" s="218">
        <v>44938</v>
      </c>
      <c r="D3590" s="1">
        <v>28</v>
      </c>
      <c r="E3590" s="1">
        <v>801</v>
      </c>
      <c r="F3590" s="62"/>
    </row>
    <row r="3591" spans="1:6" x14ac:dyDescent="0.35">
      <c r="A3591" s="1">
        <v>80</v>
      </c>
      <c r="B3591" s="1" t="s">
        <v>113</v>
      </c>
      <c r="C3591" s="218">
        <v>44939</v>
      </c>
      <c r="D3591" s="1">
        <v>23</v>
      </c>
      <c r="E3591" s="1">
        <v>684</v>
      </c>
      <c r="F3591" s="62"/>
    </row>
    <row r="3592" spans="1:6" x14ac:dyDescent="0.35">
      <c r="A3592" s="1">
        <v>80</v>
      </c>
      <c r="B3592" s="1" t="s">
        <v>113</v>
      </c>
      <c r="C3592" s="218">
        <v>44940</v>
      </c>
      <c r="D3592" s="1">
        <v>22</v>
      </c>
      <c r="E3592" s="1">
        <v>666</v>
      </c>
      <c r="F3592" s="62"/>
    </row>
    <row r="3593" spans="1:6" x14ac:dyDescent="0.35">
      <c r="A3593" s="1">
        <v>80</v>
      </c>
      <c r="B3593" s="1" t="s">
        <v>113</v>
      </c>
      <c r="C3593" s="218">
        <v>44941</v>
      </c>
      <c r="D3593" s="1">
        <v>21</v>
      </c>
      <c r="E3593" s="1">
        <v>648</v>
      </c>
      <c r="F3593" s="62"/>
    </row>
    <row r="3594" spans="1:6" x14ac:dyDescent="0.35">
      <c r="A3594" s="1">
        <v>80</v>
      </c>
      <c r="B3594" s="1" t="s">
        <v>113</v>
      </c>
      <c r="C3594" s="218">
        <v>44942</v>
      </c>
      <c r="D3594" s="1">
        <v>25</v>
      </c>
      <c r="E3594" s="1">
        <v>801</v>
      </c>
      <c r="F3594" s="62"/>
    </row>
    <row r="3595" spans="1:6" x14ac:dyDescent="0.35">
      <c r="A3595" s="1">
        <v>80</v>
      </c>
      <c r="B3595" s="1" t="s">
        <v>113</v>
      </c>
      <c r="C3595" s="218">
        <v>44943</v>
      </c>
      <c r="D3595" s="1">
        <v>33</v>
      </c>
      <c r="E3595" s="1">
        <v>810</v>
      </c>
      <c r="F3595" s="62"/>
    </row>
    <row r="3596" spans="1:6" x14ac:dyDescent="0.35">
      <c r="A3596" s="1">
        <v>80</v>
      </c>
      <c r="B3596" s="1" t="s">
        <v>113</v>
      </c>
      <c r="C3596" s="218">
        <v>44944</v>
      </c>
      <c r="D3596" s="1">
        <v>23</v>
      </c>
      <c r="E3596" s="1">
        <v>738</v>
      </c>
      <c r="F3596" s="62"/>
    </row>
    <row r="3597" spans="1:6" x14ac:dyDescent="0.35">
      <c r="A3597" s="1">
        <v>80</v>
      </c>
      <c r="B3597" s="1" t="s">
        <v>113</v>
      </c>
      <c r="C3597" s="218">
        <v>44945</v>
      </c>
      <c r="D3597" s="1">
        <v>25</v>
      </c>
      <c r="E3597" s="1">
        <v>720</v>
      </c>
      <c r="F3597" s="62"/>
    </row>
    <row r="3598" spans="1:6" x14ac:dyDescent="0.35">
      <c r="A3598" s="1">
        <v>80</v>
      </c>
      <c r="B3598" s="1" t="s">
        <v>113</v>
      </c>
      <c r="C3598" s="218">
        <v>44946</v>
      </c>
      <c r="D3598" s="1">
        <v>23</v>
      </c>
      <c r="E3598" s="1">
        <v>522</v>
      </c>
      <c r="F3598" s="62"/>
    </row>
    <row r="3599" spans="1:6" x14ac:dyDescent="0.35">
      <c r="A3599" s="1">
        <v>80</v>
      </c>
      <c r="B3599" s="1" t="s">
        <v>113</v>
      </c>
      <c r="C3599" s="218">
        <v>44947</v>
      </c>
      <c r="D3599" s="1">
        <v>26</v>
      </c>
      <c r="E3599" s="1">
        <v>711</v>
      </c>
      <c r="F3599" s="62"/>
    </row>
    <row r="3600" spans="1:6" x14ac:dyDescent="0.35">
      <c r="A3600" s="1">
        <v>80</v>
      </c>
      <c r="B3600" s="1" t="s">
        <v>113</v>
      </c>
      <c r="C3600" s="218">
        <v>44948</v>
      </c>
      <c r="D3600" s="1">
        <v>18</v>
      </c>
      <c r="E3600" s="1">
        <v>513</v>
      </c>
      <c r="F3600" s="62"/>
    </row>
    <row r="3601" spans="1:6" x14ac:dyDescent="0.35">
      <c r="A3601" s="1">
        <v>80</v>
      </c>
      <c r="B3601" s="1" t="s">
        <v>113</v>
      </c>
      <c r="C3601" s="218">
        <v>44949</v>
      </c>
      <c r="D3601" s="1">
        <v>16</v>
      </c>
      <c r="E3601" s="1">
        <v>504</v>
      </c>
      <c r="F3601" s="62"/>
    </row>
    <row r="3602" spans="1:6" x14ac:dyDescent="0.35">
      <c r="A3602" s="1">
        <v>80</v>
      </c>
      <c r="B3602" s="1" t="s">
        <v>113</v>
      </c>
      <c r="C3602" s="218">
        <v>44950</v>
      </c>
      <c r="D3602" s="1">
        <v>18</v>
      </c>
      <c r="E3602" s="1">
        <v>567</v>
      </c>
      <c r="F3602" s="62"/>
    </row>
    <row r="3603" spans="1:6" x14ac:dyDescent="0.35">
      <c r="A3603" s="1">
        <v>80</v>
      </c>
      <c r="B3603" s="1" t="s">
        <v>113</v>
      </c>
      <c r="C3603" s="218">
        <v>44951</v>
      </c>
      <c r="D3603" s="1">
        <v>22</v>
      </c>
      <c r="E3603" s="1">
        <v>585</v>
      </c>
      <c r="F3603" s="62"/>
    </row>
    <row r="3604" spans="1:6" x14ac:dyDescent="0.35">
      <c r="A3604" s="1">
        <v>80</v>
      </c>
      <c r="B3604" s="1" t="s">
        <v>113</v>
      </c>
      <c r="C3604" s="218">
        <v>44952</v>
      </c>
      <c r="D3604" s="1">
        <v>28</v>
      </c>
      <c r="E3604" s="1">
        <v>747</v>
      </c>
      <c r="F3604" s="62"/>
    </row>
    <row r="3605" spans="1:6" x14ac:dyDescent="0.35">
      <c r="A3605" s="1">
        <v>80</v>
      </c>
      <c r="B3605" s="1" t="s">
        <v>113</v>
      </c>
      <c r="C3605" s="218">
        <v>44953</v>
      </c>
      <c r="D3605" s="1">
        <v>30</v>
      </c>
      <c r="E3605" s="1">
        <v>783</v>
      </c>
      <c r="F3605" s="62"/>
    </row>
    <row r="3606" spans="1:6" x14ac:dyDescent="0.35">
      <c r="A3606" s="1">
        <v>80</v>
      </c>
      <c r="B3606" s="1" t="s">
        <v>113</v>
      </c>
      <c r="C3606" s="218">
        <v>44954</v>
      </c>
      <c r="D3606" s="1">
        <v>29</v>
      </c>
      <c r="E3606" s="1">
        <v>765</v>
      </c>
      <c r="F3606" s="62"/>
    </row>
    <row r="3607" spans="1:6" x14ac:dyDescent="0.35">
      <c r="A3607" s="1">
        <v>80</v>
      </c>
      <c r="B3607" s="1" t="s">
        <v>113</v>
      </c>
      <c r="C3607" s="218">
        <v>44955</v>
      </c>
      <c r="D3607" s="1">
        <v>31</v>
      </c>
      <c r="E3607" s="1">
        <v>801</v>
      </c>
      <c r="F3607" s="62"/>
    </row>
    <row r="3608" spans="1:6" x14ac:dyDescent="0.35">
      <c r="A3608" s="1">
        <v>80</v>
      </c>
      <c r="B3608" s="1" t="s">
        <v>113</v>
      </c>
      <c r="C3608" s="218">
        <v>44956</v>
      </c>
      <c r="D3608" s="1">
        <v>27</v>
      </c>
      <c r="E3608" s="1">
        <v>648</v>
      </c>
      <c r="F3608" s="62"/>
    </row>
    <row r="3609" spans="1:6" x14ac:dyDescent="0.35">
      <c r="A3609" s="1">
        <v>82</v>
      </c>
      <c r="B3609" s="1" t="s">
        <v>114</v>
      </c>
      <c r="C3609" s="218">
        <v>44878</v>
      </c>
      <c r="D3609" s="1">
        <v>12</v>
      </c>
      <c r="E3609" s="1">
        <v>324</v>
      </c>
      <c r="F3609" s="62"/>
    </row>
    <row r="3610" spans="1:6" x14ac:dyDescent="0.35">
      <c r="A3610" s="1">
        <v>82</v>
      </c>
      <c r="B3610" s="1" t="s">
        <v>114</v>
      </c>
      <c r="C3610" s="218">
        <v>44879</v>
      </c>
      <c r="D3610" s="1">
        <v>12</v>
      </c>
      <c r="E3610" s="1">
        <v>270</v>
      </c>
      <c r="F3610" s="62"/>
    </row>
    <row r="3611" spans="1:6" x14ac:dyDescent="0.35">
      <c r="A3611" s="1">
        <v>82</v>
      </c>
      <c r="B3611" s="1" t="s">
        <v>114</v>
      </c>
      <c r="C3611" s="218">
        <v>44880</v>
      </c>
      <c r="D3611" s="1">
        <v>10</v>
      </c>
      <c r="E3611" s="1">
        <v>261</v>
      </c>
      <c r="F3611" s="62"/>
    </row>
    <row r="3612" spans="1:6" x14ac:dyDescent="0.35">
      <c r="A3612" s="1">
        <v>82</v>
      </c>
      <c r="B3612" s="1" t="s">
        <v>114</v>
      </c>
      <c r="C3612" s="218">
        <v>44881</v>
      </c>
      <c r="D3612" s="1">
        <v>12</v>
      </c>
      <c r="E3612" s="1">
        <v>432</v>
      </c>
      <c r="F3612" s="62"/>
    </row>
    <row r="3613" spans="1:6" x14ac:dyDescent="0.35">
      <c r="A3613" s="1">
        <v>82</v>
      </c>
      <c r="B3613" s="1" t="s">
        <v>114</v>
      </c>
      <c r="C3613" s="218">
        <v>44882</v>
      </c>
      <c r="D3613" s="1">
        <v>12</v>
      </c>
      <c r="E3613" s="1">
        <v>405</v>
      </c>
      <c r="F3613" s="62"/>
    </row>
    <row r="3614" spans="1:6" x14ac:dyDescent="0.35">
      <c r="A3614" s="1">
        <v>82</v>
      </c>
      <c r="B3614" s="1" t="s">
        <v>114</v>
      </c>
      <c r="C3614" s="218">
        <v>44885</v>
      </c>
      <c r="D3614" s="1">
        <v>3</v>
      </c>
      <c r="E3614" s="1">
        <v>54</v>
      </c>
      <c r="F3614" s="62"/>
    </row>
    <row r="3615" spans="1:6" x14ac:dyDescent="0.35">
      <c r="A3615" s="1">
        <v>82</v>
      </c>
      <c r="B3615" s="1" t="s">
        <v>114</v>
      </c>
      <c r="C3615" s="218">
        <v>44886</v>
      </c>
      <c r="D3615" s="1">
        <v>6</v>
      </c>
      <c r="E3615" s="1">
        <v>189</v>
      </c>
      <c r="F3615" s="62"/>
    </row>
    <row r="3616" spans="1:6" x14ac:dyDescent="0.35">
      <c r="A3616" s="1">
        <v>82</v>
      </c>
      <c r="B3616" s="1" t="s">
        <v>114</v>
      </c>
      <c r="C3616" s="218">
        <v>44887</v>
      </c>
      <c r="D3616" s="1">
        <v>8</v>
      </c>
      <c r="E3616" s="1">
        <v>252</v>
      </c>
      <c r="F3616" s="62"/>
    </row>
    <row r="3617" spans="1:6" x14ac:dyDescent="0.35">
      <c r="A3617" s="1">
        <v>82</v>
      </c>
      <c r="B3617" s="1" t="s">
        <v>114</v>
      </c>
      <c r="C3617" s="218">
        <v>44888</v>
      </c>
      <c r="D3617" s="1">
        <v>7</v>
      </c>
      <c r="E3617" s="1">
        <v>261</v>
      </c>
      <c r="F3617" s="62"/>
    </row>
    <row r="3618" spans="1:6" x14ac:dyDescent="0.35">
      <c r="A3618" s="1">
        <v>82</v>
      </c>
      <c r="B3618" s="1" t="s">
        <v>114</v>
      </c>
      <c r="C3618" s="218">
        <v>44889</v>
      </c>
      <c r="D3618" s="1">
        <v>19</v>
      </c>
      <c r="E3618" s="1">
        <v>423</v>
      </c>
      <c r="F3618" s="62"/>
    </row>
    <row r="3619" spans="1:6" x14ac:dyDescent="0.35">
      <c r="A3619" s="1">
        <v>82</v>
      </c>
      <c r="B3619" s="1" t="s">
        <v>114</v>
      </c>
      <c r="C3619" s="218">
        <v>44890</v>
      </c>
      <c r="D3619" s="1">
        <v>13</v>
      </c>
      <c r="E3619" s="1">
        <v>369</v>
      </c>
      <c r="F3619" s="62"/>
    </row>
    <row r="3620" spans="1:6" x14ac:dyDescent="0.35">
      <c r="A3620" s="1">
        <v>82</v>
      </c>
      <c r="B3620" s="1" t="s">
        <v>114</v>
      </c>
      <c r="C3620" s="218">
        <v>44891</v>
      </c>
      <c r="D3620" s="1">
        <v>11</v>
      </c>
      <c r="E3620" s="1">
        <v>360</v>
      </c>
      <c r="F3620" s="62"/>
    </row>
    <row r="3621" spans="1:6" x14ac:dyDescent="0.35">
      <c r="A3621" s="1">
        <v>82</v>
      </c>
      <c r="B3621" s="1" t="s">
        <v>114</v>
      </c>
      <c r="C3621" s="218">
        <v>44892</v>
      </c>
      <c r="D3621" s="1">
        <v>11</v>
      </c>
      <c r="E3621" s="1">
        <v>414</v>
      </c>
      <c r="F3621" s="62"/>
    </row>
    <row r="3622" spans="1:6" x14ac:dyDescent="0.35">
      <c r="A3622" s="1">
        <v>82</v>
      </c>
      <c r="B3622" s="1" t="s">
        <v>114</v>
      </c>
      <c r="C3622" s="218">
        <v>44893</v>
      </c>
      <c r="D3622" s="1">
        <v>13</v>
      </c>
      <c r="E3622" s="1">
        <v>423</v>
      </c>
      <c r="F3622" s="62"/>
    </row>
    <row r="3623" spans="1:6" x14ac:dyDescent="0.35">
      <c r="A3623" s="1">
        <v>82</v>
      </c>
      <c r="B3623" s="1" t="s">
        <v>114</v>
      </c>
      <c r="C3623" s="218">
        <v>44894</v>
      </c>
      <c r="D3623" s="1">
        <v>17</v>
      </c>
      <c r="E3623" s="1">
        <v>468</v>
      </c>
      <c r="F3623" s="62"/>
    </row>
    <row r="3624" spans="1:6" x14ac:dyDescent="0.35">
      <c r="A3624" s="1">
        <v>82</v>
      </c>
      <c r="B3624" s="1" t="s">
        <v>114</v>
      </c>
      <c r="C3624" s="218">
        <v>44895</v>
      </c>
      <c r="D3624" s="1">
        <v>15</v>
      </c>
      <c r="E3624" s="1">
        <v>486</v>
      </c>
      <c r="F3624" s="62"/>
    </row>
    <row r="3625" spans="1:6" x14ac:dyDescent="0.35">
      <c r="A3625" s="1">
        <v>82</v>
      </c>
      <c r="B3625" s="1" t="s">
        <v>114</v>
      </c>
      <c r="C3625" s="218">
        <v>44896</v>
      </c>
      <c r="D3625" s="1">
        <v>13</v>
      </c>
      <c r="E3625" s="1">
        <v>504</v>
      </c>
      <c r="F3625" s="62"/>
    </row>
    <row r="3626" spans="1:6" x14ac:dyDescent="0.35">
      <c r="A3626" s="1">
        <v>82</v>
      </c>
      <c r="B3626" s="1" t="s">
        <v>114</v>
      </c>
      <c r="C3626" s="218">
        <v>44897</v>
      </c>
      <c r="D3626" s="1">
        <v>3</v>
      </c>
      <c r="E3626" s="1">
        <v>108</v>
      </c>
      <c r="F3626" s="62"/>
    </row>
    <row r="3627" spans="1:6" x14ac:dyDescent="0.35">
      <c r="A3627" s="1">
        <v>82</v>
      </c>
      <c r="B3627" s="1" t="s">
        <v>114</v>
      </c>
      <c r="C3627" s="218">
        <v>44899</v>
      </c>
      <c r="D3627" s="1">
        <v>10</v>
      </c>
      <c r="E3627" s="1">
        <v>369</v>
      </c>
      <c r="F3627" s="62"/>
    </row>
    <row r="3628" spans="1:6" x14ac:dyDescent="0.35">
      <c r="A3628" s="1">
        <v>82</v>
      </c>
      <c r="B3628" s="1" t="s">
        <v>114</v>
      </c>
      <c r="C3628" s="218">
        <v>44900</v>
      </c>
      <c r="D3628" s="1">
        <v>8</v>
      </c>
      <c r="E3628" s="1">
        <v>279</v>
      </c>
      <c r="F3628" s="62"/>
    </row>
    <row r="3629" spans="1:6" x14ac:dyDescent="0.35">
      <c r="A3629" s="1">
        <v>82</v>
      </c>
      <c r="B3629" s="1" t="s">
        <v>114</v>
      </c>
      <c r="C3629" s="218">
        <v>44901</v>
      </c>
      <c r="D3629" s="1">
        <v>9</v>
      </c>
      <c r="E3629" s="1">
        <v>351</v>
      </c>
      <c r="F3629" s="62"/>
    </row>
    <row r="3630" spans="1:6" x14ac:dyDescent="0.35">
      <c r="A3630" s="1">
        <v>82</v>
      </c>
      <c r="B3630" s="1" t="s">
        <v>114</v>
      </c>
      <c r="C3630" s="218">
        <v>44902</v>
      </c>
      <c r="D3630" s="1">
        <v>14</v>
      </c>
      <c r="E3630" s="1">
        <v>360</v>
      </c>
      <c r="F3630" s="62"/>
    </row>
    <row r="3631" spans="1:6" x14ac:dyDescent="0.35">
      <c r="A3631" s="1">
        <v>82</v>
      </c>
      <c r="B3631" s="1" t="s">
        <v>114</v>
      </c>
      <c r="C3631" s="218">
        <v>44903</v>
      </c>
      <c r="D3631" s="1">
        <v>14</v>
      </c>
      <c r="E3631" s="1">
        <v>360</v>
      </c>
      <c r="F3631" s="62"/>
    </row>
    <row r="3632" spans="1:6" x14ac:dyDescent="0.35">
      <c r="A3632" s="1">
        <v>82</v>
      </c>
      <c r="B3632" s="1" t="s">
        <v>114</v>
      </c>
      <c r="C3632" s="218">
        <v>44904</v>
      </c>
      <c r="D3632" s="1">
        <v>13</v>
      </c>
      <c r="E3632" s="1">
        <v>477</v>
      </c>
      <c r="F3632" s="62"/>
    </row>
    <row r="3633" spans="1:6" x14ac:dyDescent="0.35">
      <c r="A3633" s="1">
        <v>82</v>
      </c>
      <c r="B3633" s="1" t="s">
        <v>114</v>
      </c>
      <c r="C3633" s="218">
        <v>44905</v>
      </c>
      <c r="D3633" s="1">
        <v>15</v>
      </c>
      <c r="E3633" s="1">
        <v>486</v>
      </c>
      <c r="F3633" s="62"/>
    </row>
    <row r="3634" spans="1:6" x14ac:dyDescent="0.35">
      <c r="A3634" s="1">
        <v>82</v>
      </c>
      <c r="B3634" s="1" t="s">
        <v>114</v>
      </c>
      <c r="C3634" s="218">
        <v>44906</v>
      </c>
      <c r="D3634" s="1">
        <v>12</v>
      </c>
      <c r="E3634" s="1">
        <v>405</v>
      </c>
      <c r="F3634" s="62"/>
    </row>
    <row r="3635" spans="1:6" x14ac:dyDescent="0.35">
      <c r="A3635" s="1">
        <v>82</v>
      </c>
      <c r="B3635" s="1" t="s">
        <v>114</v>
      </c>
      <c r="C3635" s="218">
        <v>44907</v>
      </c>
      <c r="D3635" s="1">
        <v>12</v>
      </c>
      <c r="E3635" s="1">
        <v>405</v>
      </c>
      <c r="F3635" s="62"/>
    </row>
    <row r="3636" spans="1:6" x14ac:dyDescent="0.35">
      <c r="A3636" s="1">
        <v>82</v>
      </c>
      <c r="B3636" s="1" t="s">
        <v>114</v>
      </c>
      <c r="C3636" s="218">
        <v>44908</v>
      </c>
      <c r="D3636" s="1">
        <v>17</v>
      </c>
      <c r="E3636" s="1">
        <v>468</v>
      </c>
      <c r="F3636" s="62"/>
    </row>
    <row r="3637" spans="1:6" x14ac:dyDescent="0.35">
      <c r="A3637" s="1">
        <v>82</v>
      </c>
      <c r="B3637" s="1" t="s">
        <v>114</v>
      </c>
      <c r="C3637" s="218">
        <v>44909</v>
      </c>
      <c r="D3637" s="1">
        <v>16</v>
      </c>
      <c r="E3637" s="1">
        <v>450</v>
      </c>
      <c r="F3637" s="62"/>
    </row>
    <row r="3638" spans="1:6" x14ac:dyDescent="0.35">
      <c r="A3638" s="1">
        <v>82</v>
      </c>
      <c r="B3638" s="1" t="s">
        <v>114</v>
      </c>
      <c r="C3638" s="218">
        <v>44910</v>
      </c>
      <c r="D3638" s="1">
        <v>10</v>
      </c>
      <c r="E3638" s="1">
        <v>288</v>
      </c>
      <c r="F3638" s="62"/>
    </row>
    <row r="3639" spans="1:6" x14ac:dyDescent="0.35">
      <c r="A3639" s="1">
        <v>82</v>
      </c>
      <c r="B3639" s="1" t="s">
        <v>114</v>
      </c>
      <c r="C3639" s="218">
        <v>44911</v>
      </c>
      <c r="D3639" s="1">
        <v>12</v>
      </c>
      <c r="E3639" s="1">
        <v>405</v>
      </c>
      <c r="F3639" s="62"/>
    </row>
    <row r="3640" spans="1:6" x14ac:dyDescent="0.35">
      <c r="A3640" s="1">
        <v>82</v>
      </c>
      <c r="B3640" s="1" t="s">
        <v>114</v>
      </c>
      <c r="C3640" s="218">
        <v>44912</v>
      </c>
      <c r="D3640" s="1">
        <v>19</v>
      </c>
      <c r="E3640" s="1">
        <v>720</v>
      </c>
      <c r="F3640" s="62"/>
    </row>
    <row r="3641" spans="1:6" x14ac:dyDescent="0.35">
      <c r="A3641" s="1">
        <v>82</v>
      </c>
      <c r="B3641" s="1" t="s">
        <v>114</v>
      </c>
      <c r="C3641" s="218">
        <v>44913</v>
      </c>
      <c r="D3641" s="1">
        <v>11</v>
      </c>
      <c r="E3641" s="1">
        <v>360</v>
      </c>
      <c r="F3641" s="62"/>
    </row>
    <row r="3642" spans="1:6" x14ac:dyDescent="0.35">
      <c r="A3642" s="1">
        <v>82</v>
      </c>
      <c r="B3642" s="1" t="s">
        <v>114</v>
      </c>
      <c r="C3642" s="218">
        <v>44914</v>
      </c>
      <c r="D3642" s="1">
        <v>8</v>
      </c>
      <c r="E3642" s="1">
        <v>252</v>
      </c>
      <c r="F3642" s="62"/>
    </row>
    <row r="3643" spans="1:6" x14ac:dyDescent="0.35">
      <c r="A3643" s="1">
        <v>82</v>
      </c>
      <c r="B3643" s="1" t="s">
        <v>114</v>
      </c>
      <c r="C3643" s="218">
        <v>44915</v>
      </c>
      <c r="D3643" s="1">
        <v>11</v>
      </c>
      <c r="E3643" s="1">
        <v>333</v>
      </c>
      <c r="F3643" s="62"/>
    </row>
    <row r="3644" spans="1:6" x14ac:dyDescent="0.35">
      <c r="A3644" s="1">
        <v>82</v>
      </c>
      <c r="B3644" s="1" t="s">
        <v>114</v>
      </c>
      <c r="C3644" s="218">
        <v>44916</v>
      </c>
      <c r="D3644" s="1">
        <v>10</v>
      </c>
      <c r="E3644" s="1">
        <v>342</v>
      </c>
      <c r="F3644" s="62"/>
    </row>
    <row r="3645" spans="1:6" x14ac:dyDescent="0.35">
      <c r="A3645" s="1">
        <v>82</v>
      </c>
      <c r="B3645" s="1" t="s">
        <v>114</v>
      </c>
      <c r="C3645" s="218">
        <v>44917</v>
      </c>
      <c r="D3645" s="1">
        <v>9</v>
      </c>
      <c r="E3645" s="1">
        <v>351</v>
      </c>
      <c r="F3645" s="62"/>
    </row>
    <row r="3646" spans="1:6" x14ac:dyDescent="0.35">
      <c r="A3646" s="1">
        <v>82</v>
      </c>
      <c r="B3646" s="1" t="s">
        <v>114</v>
      </c>
      <c r="C3646" s="218">
        <v>44918</v>
      </c>
      <c r="D3646" s="1">
        <v>9</v>
      </c>
      <c r="E3646" s="1">
        <v>324</v>
      </c>
      <c r="F3646" s="62"/>
    </row>
    <row r="3647" spans="1:6" x14ac:dyDescent="0.35">
      <c r="A3647" s="1">
        <v>82</v>
      </c>
      <c r="B3647" s="1" t="s">
        <v>114</v>
      </c>
      <c r="C3647" s="218">
        <v>44919</v>
      </c>
      <c r="D3647" s="1">
        <v>10</v>
      </c>
      <c r="E3647" s="1">
        <v>342</v>
      </c>
      <c r="F3647" s="62"/>
    </row>
    <row r="3648" spans="1:6" x14ac:dyDescent="0.35">
      <c r="A3648" s="1">
        <v>82</v>
      </c>
      <c r="B3648" s="1" t="s">
        <v>114</v>
      </c>
      <c r="C3648" s="218">
        <v>44920</v>
      </c>
      <c r="D3648" s="1">
        <v>13</v>
      </c>
      <c r="E3648" s="1">
        <v>369</v>
      </c>
      <c r="F3648" s="62"/>
    </row>
    <row r="3649" spans="1:6" x14ac:dyDescent="0.35">
      <c r="A3649" s="1">
        <v>82</v>
      </c>
      <c r="B3649" s="1" t="s">
        <v>114</v>
      </c>
      <c r="C3649" s="218">
        <v>44921</v>
      </c>
      <c r="D3649" s="1">
        <v>10</v>
      </c>
      <c r="E3649" s="1">
        <v>315</v>
      </c>
      <c r="F3649" s="62"/>
    </row>
    <row r="3650" spans="1:6" x14ac:dyDescent="0.35">
      <c r="A3650" s="1">
        <v>82</v>
      </c>
      <c r="B3650" s="1" t="s">
        <v>114</v>
      </c>
      <c r="C3650" s="218">
        <v>44922</v>
      </c>
      <c r="D3650" s="1">
        <v>12</v>
      </c>
      <c r="E3650" s="1">
        <v>432</v>
      </c>
      <c r="F3650" s="62"/>
    </row>
    <row r="3651" spans="1:6" x14ac:dyDescent="0.35">
      <c r="A3651" s="1">
        <v>82</v>
      </c>
      <c r="B3651" s="1" t="s">
        <v>114</v>
      </c>
      <c r="C3651" s="218">
        <v>44923</v>
      </c>
      <c r="D3651" s="1">
        <v>12</v>
      </c>
      <c r="E3651" s="1">
        <v>405</v>
      </c>
      <c r="F3651" s="62"/>
    </row>
    <row r="3652" spans="1:6" x14ac:dyDescent="0.35">
      <c r="A3652" s="1">
        <v>82</v>
      </c>
      <c r="B3652" s="1" t="s">
        <v>114</v>
      </c>
      <c r="C3652" s="218">
        <v>44924</v>
      </c>
      <c r="D3652" s="1">
        <v>10</v>
      </c>
      <c r="E3652" s="1">
        <v>342</v>
      </c>
      <c r="F3652" s="62"/>
    </row>
    <row r="3653" spans="1:6" x14ac:dyDescent="0.35">
      <c r="A3653" s="1">
        <v>82</v>
      </c>
      <c r="B3653" s="1" t="s">
        <v>114</v>
      </c>
      <c r="C3653" s="218">
        <v>44925</v>
      </c>
      <c r="D3653" s="1">
        <v>9</v>
      </c>
      <c r="E3653" s="1">
        <v>270</v>
      </c>
      <c r="F3653" s="62"/>
    </row>
    <row r="3654" spans="1:6" x14ac:dyDescent="0.35">
      <c r="A3654" s="1">
        <v>82</v>
      </c>
      <c r="B3654" s="1" t="s">
        <v>114</v>
      </c>
      <c r="C3654" s="218">
        <v>44926</v>
      </c>
      <c r="D3654" s="1">
        <v>9</v>
      </c>
      <c r="E3654" s="1">
        <v>324</v>
      </c>
      <c r="F3654" s="62"/>
    </row>
    <row r="3655" spans="1:6" x14ac:dyDescent="0.35">
      <c r="A3655" s="1">
        <v>82</v>
      </c>
      <c r="B3655" s="1" t="s">
        <v>114</v>
      </c>
      <c r="C3655" s="218">
        <v>44927</v>
      </c>
      <c r="D3655" s="1">
        <v>9</v>
      </c>
      <c r="E3655" s="1">
        <v>297</v>
      </c>
      <c r="F3655" s="62"/>
    </row>
    <row r="3656" spans="1:6" x14ac:dyDescent="0.35">
      <c r="A3656" s="1">
        <v>82</v>
      </c>
      <c r="B3656" s="1" t="s">
        <v>114</v>
      </c>
      <c r="C3656" s="218">
        <v>44928</v>
      </c>
      <c r="D3656" s="1">
        <v>8</v>
      </c>
      <c r="E3656" s="1">
        <v>279</v>
      </c>
      <c r="F3656" s="62"/>
    </row>
    <row r="3657" spans="1:6" x14ac:dyDescent="0.35">
      <c r="A3657" s="1">
        <v>82</v>
      </c>
      <c r="B3657" s="1" t="s">
        <v>114</v>
      </c>
      <c r="C3657" s="218">
        <v>44929</v>
      </c>
      <c r="D3657" s="1">
        <v>11</v>
      </c>
      <c r="E3657" s="1">
        <v>333</v>
      </c>
      <c r="F3657" s="62"/>
    </row>
    <row r="3658" spans="1:6" x14ac:dyDescent="0.35">
      <c r="A3658" s="1">
        <v>82</v>
      </c>
      <c r="B3658" s="1" t="s">
        <v>114</v>
      </c>
      <c r="C3658" s="218">
        <v>44930</v>
      </c>
      <c r="D3658" s="1">
        <v>18</v>
      </c>
      <c r="E3658" s="1">
        <v>594</v>
      </c>
      <c r="F3658" s="62"/>
    </row>
    <row r="3659" spans="1:6" x14ac:dyDescent="0.35">
      <c r="A3659" s="1">
        <v>82</v>
      </c>
      <c r="B3659" s="1" t="s">
        <v>114</v>
      </c>
      <c r="C3659" s="218">
        <v>44931</v>
      </c>
      <c r="D3659" s="1">
        <v>13</v>
      </c>
      <c r="E3659" s="1">
        <v>369</v>
      </c>
      <c r="F3659" s="62"/>
    </row>
    <row r="3660" spans="1:6" x14ac:dyDescent="0.35">
      <c r="A3660" s="1">
        <v>82</v>
      </c>
      <c r="B3660" s="1" t="s">
        <v>114</v>
      </c>
      <c r="C3660" s="218">
        <v>44932</v>
      </c>
      <c r="D3660" s="1">
        <v>13</v>
      </c>
      <c r="E3660" s="1">
        <v>369</v>
      </c>
      <c r="F3660" s="62"/>
    </row>
    <row r="3661" spans="1:6" x14ac:dyDescent="0.35">
      <c r="A3661" s="1">
        <v>82</v>
      </c>
      <c r="B3661" s="1" t="s">
        <v>114</v>
      </c>
      <c r="C3661" s="218">
        <v>44933</v>
      </c>
      <c r="D3661" s="1">
        <v>8</v>
      </c>
      <c r="E3661" s="1">
        <v>360</v>
      </c>
      <c r="F3661" s="62"/>
    </row>
    <row r="3662" spans="1:6" x14ac:dyDescent="0.35">
      <c r="A3662" s="1">
        <v>82</v>
      </c>
      <c r="B3662" s="1" t="s">
        <v>114</v>
      </c>
      <c r="C3662" s="218">
        <v>44934</v>
      </c>
      <c r="D3662" s="1">
        <v>12</v>
      </c>
      <c r="E3662" s="1">
        <v>297</v>
      </c>
      <c r="F3662" s="62"/>
    </row>
    <row r="3663" spans="1:6" x14ac:dyDescent="0.35">
      <c r="A3663" s="1">
        <v>82</v>
      </c>
      <c r="B3663" s="1" t="s">
        <v>114</v>
      </c>
      <c r="C3663" s="218">
        <v>44935</v>
      </c>
      <c r="D3663" s="1">
        <v>9</v>
      </c>
      <c r="E3663" s="1">
        <v>351</v>
      </c>
      <c r="F3663" s="62"/>
    </row>
    <row r="3664" spans="1:6" x14ac:dyDescent="0.35">
      <c r="A3664" s="1">
        <v>82</v>
      </c>
      <c r="B3664" s="1" t="s">
        <v>114</v>
      </c>
      <c r="C3664" s="218">
        <v>44936</v>
      </c>
      <c r="D3664" s="1">
        <v>11</v>
      </c>
      <c r="E3664" s="1">
        <v>387</v>
      </c>
      <c r="F3664" s="62"/>
    </row>
    <row r="3665" spans="1:6" x14ac:dyDescent="0.35">
      <c r="A3665" s="1">
        <v>82</v>
      </c>
      <c r="B3665" s="1" t="s">
        <v>114</v>
      </c>
      <c r="C3665" s="218">
        <v>44937</v>
      </c>
      <c r="D3665" s="1">
        <v>11</v>
      </c>
      <c r="E3665" s="1">
        <v>333</v>
      </c>
      <c r="F3665" s="62"/>
    </row>
    <row r="3666" spans="1:6" x14ac:dyDescent="0.35">
      <c r="A3666" s="1">
        <v>82</v>
      </c>
      <c r="B3666" s="1" t="s">
        <v>114</v>
      </c>
      <c r="C3666" s="218">
        <v>44938</v>
      </c>
      <c r="D3666" s="1">
        <v>12</v>
      </c>
      <c r="E3666" s="1">
        <v>405</v>
      </c>
      <c r="F3666" s="62"/>
    </row>
    <row r="3667" spans="1:6" x14ac:dyDescent="0.35">
      <c r="A3667" s="1">
        <v>82</v>
      </c>
      <c r="B3667" s="1" t="s">
        <v>114</v>
      </c>
      <c r="C3667" s="218">
        <v>44939</v>
      </c>
      <c r="D3667" s="1">
        <v>12</v>
      </c>
      <c r="E3667" s="1">
        <v>405</v>
      </c>
      <c r="F3667" s="62"/>
    </row>
    <row r="3668" spans="1:6" x14ac:dyDescent="0.35">
      <c r="A3668" s="1">
        <v>82</v>
      </c>
      <c r="B3668" s="1" t="s">
        <v>114</v>
      </c>
      <c r="C3668" s="218">
        <v>44940</v>
      </c>
      <c r="D3668" s="1">
        <v>12</v>
      </c>
      <c r="E3668" s="1">
        <v>324</v>
      </c>
      <c r="F3668" s="62"/>
    </row>
    <row r="3669" spans="1:6" x14ac:dyDescent="0.35">
      <c r="A3669" s="1">
        <v>82</v>
      </c>
      <c r="B3669" s="1" t="s">
        <v>114</v>
      </c>
      <c r="C3669" s="218">
        <v>44941</v>
      </c>
      <c r="D3669" s="1">
        <v>10</v>
      </c>
      <c r="E3669" s="1">
        <v>315</v>
      </c>
      <c r="F3669" s="62"/>
    </row>
    <row r="3670" spans="1:6" x14ac:dyDescent="0.35">
      <c r="A3670" s="1">
        <v>82</v>
      </c>
      <c r="B3670" s="1" t="s">
        <v>114</v>
      </c>
      <c r="C3670" s="218">
        <v>44942</v>
      </c>
      <c r="D3670" s="1">
        <v>12</v>
      </c>
      <c r="E3670" s="1">
        <v>432</v>
      </c>
      <c r="F3670" s="62"/>
    </row>
    <row r="3671" spans="1:6" x14ac:dyDescent="0.35">
      <c r="A3671" s="1">
        <v>82</v>
      </c>
      <c r="B3671" s="1" t="s">
        <v>114</v>
      </c>
      <c r="C3671" s="218">
        <v>44943</v>
      </c>
      <c r="D3671" s="1">
        <v>15</v>
      </c>
      <c r="E3671" s="1">
        <v>459</v>
      </c>
      <c r="F3671" s="62"/>
    </row>
    <row r="3672" spans="1:6" x14ac:dyDescent="0.35">
      <c r="A3672" s="1">
        <v>82</v>
      </c>
      <c r="B3672" s="1" t="s">
        <v>114</v>
      </c>
      <c r="C3672" s="218">
        <v>44944</v>
      </c>
      <c r="D3672" s="1">
        <v>11</v>
      </c>
      <c r="E3672" s="1">
        <v>306</v>
      </c>
      <c r="F3672" s="62"/>
    </row>
    <row r="3673" spans="1:6" x14ac:dyDescent="0.35">
      <c r="A3673" s="1">
        <v>82</v>
      </c>
      <c r="B3673" s="1" t="s">
        <v>114</v>
      </c>
      <c r="C3673" s="218">
        <v>44945</v>
      </c>
      <c r="D3673" s="1">
        <v>12</v>
      </c>
      <c r="E3673" s="1">
        <v>378</v>
      </c>
      <c r="F3673" s="62"/>
    </row>
    <row r="3674" spans="1:6" x14ac:dyDescent="0.35">
      <c r="A3674" s="1">
        <v>82</v>
      </c>
      <c r="B3674" s="1" t="s">
        <v>114</v>
      </c>
      <c r="C3674" s="218">
        <v>44946</v>
      </c>
      <c r="D3674" s="1">
        <v>8</v>
      </c>
      <c r="E3674" s="1">
        <v>279</v>
      </c>
      <c r="F3674" s="62"/>
    </row>
    <row r="3675" spans="1:6" x14ac:dyDescent="0.35">
      <c r="A3675" s="1">
        <v>82</v>
      </c>
      <c r="B3675" s="1" t="s">
        <v>114</v>
      </c>
      <c r="C3675" s="218">
        <v>44947</v>
      </c>
      <c r="D3675" s="1">
        <v>12</v>
      </c>
      <c r="E3675" s="1">
        <v>432</v>
      </c>
      <c r="F3675" s="62"/>
    </row>
    <row r="3676" spans="1:6" x14ac:dyDescent="0.35">
      <c r="A3676" s="1">
        <v>82</v>
      </c>
      <c r="B3676" s="1" t="s">
        <v>114</v>
      </c>
      <c r="C3676" s="218">
        <v>44948</v>
      </c>
      <c r="D3676" s="1">
        <v>8</v>
      </c>
      <c r="E3676" s="1">
        <v>306</v>
      </c>
      <c r="F3676" s="62"/>
    </row>
    <row r="3677" spans="1:6" x14ac:dyDescent="0.35">
      <c r="A3677" s="1">
        <v>82</v>
      </c>
      <c r="B3677" s="1" t="s">
        <v>114</v>
      </c>
      <c r="C3677" s="218">
        <v>44949</v>
      </c>
      <c r="D3677" s="1">
        <v>7</v>
      </c>
      <c r="E3677" s="1">
        <v>207</v>
      </c>
      <c r="F3677" s="62"/>
    </row>
    <row r="3678" spans="1:6" x14ac:dyDescent="0.35">
      <c r="A3678" s="1">
        <v>82</v>
      </c>
      <c r="B3678" s="1" t="s">
        <v>114</v>
      </c>
      <c r="C3678" s="218">
        <v>44950</v>
      </c>
      <c r="D3678" s="1">
        <v>9</v>
      </c>
      <c r="E3678" s="1">
        <v>297</v>
      </c>
      <c r="F3678" s="62"/>
    </row>
    <row r="3679" spans="1:6" x14ac:dyDescent="0.35">
      <c r="A3679" s="1">
        <v>82</v>
      </c>
      <c r="B3679" s="1" t="s">
        <v>114</v>
      </c>
      <c r="C3679" s="218">
        <v>44951</v>
      </c>
      <c r="D3679" s="1">
        <v>8</v>
      </c>
      <c r="E3679" s="1">
        <v>279</v>
      </c>
      <c r="F3679" s="62"/>
    </row>
    <row r="3680" spans="1:6" x14ac:dyDescent="0.35">
      <c r="A3680" s="1">
        <v>82</v>
      </c>
      <c r="B3680" s="1" t="s">
        <v>114</v>
      </c>
      <c r="C3680" s="218">
        <v>44952</v>
      </c>
      <c r="D3680" s="1">
        <v>11</v>
      </c>
      <c r="E3680" s="1">
        <v>414</v>
      </c>
      <c r="F3680" s="62"/>
    </row>
    <row r="3681" spans="1:6" x14ac:dyDescent="0.35">
      <c r="A3681" s="1">
        <v>82</v>
      </c>
      <c r="B3681" s="1" t="s">
        <v>114</v>
      </c>
      <c r="C3681" s="218">
        <v>44953</v>
      </c>
      <c r="D3681" s="1">
        <v>12</v>
      </c>
      <c r="E3681" s="1">
        <v>405</v>
      </c>
      <c r="F3681" s="62"/>
    </row>
    <row r="3682" spans="1:6" x14ac:dyDescent="0.35">
      <c r="A3682" s="1">
        <v>82</v>
      </c>
      <c r="B3682" s="1" t="s">
        <v>114</v>
      </c>
      <c r="C3682" s="218">
        <v>44954</v>
      </c>
      <c r="D3682" s="1">
        <v>11</v>
      </c>
      <c r="E3682" s="1">
        <v>414</v>
      </c>
      <c r="F3682" s="62"/>
    </row>
    <row r="3683" spans="1:6" x14ac:dyDescent="0.35">
      <c r="A3683" s="1">
        <v>82</v>
      </c>
      <c r="B3683" s="1" t="s">
        <v>114</v>
      </c>
      <c r="C3683" s="218">
        <v>44955</v>
      </c>
      <c r="D3683" s="1">
        <v>12</v>
      </c>
      <c r="E3683" s="1">
        <v>405</v>
      </c>
      <c r="F3683" s="62"/>
    </row>
    <row r="3684" spans="1:6" x14ac:dyDescent="0.35">
      <c r="A3684" s="1">
        <v>82</v>
      </c>
      <c r="B3684" s="1" t="s">
        <v>114</v>
      </c>
      <c r="C3684" s="218">
        <v>44956</v>
      </c>
      <c r="D3684" s="1">
        <v>8</v>
      </c>
      <c r="E3684" s="1">
        <v>252</v>
      </c>
      <c r="F3684" s="62"/>
    </row>
    <row r="3685" spans="1:6" x14ac:dyDescent="0.35">
      <c r="A3685" s="1">
        <v>83</v>
      </c>
      <c r="B3685" s="1" t="s">
        <v>115</v>
      </c>
      <c r="C3685" s="218">
        <v>44878</v>
      </c>
      <c r="D3685" s="1">
        <v>16</v>
      </c>
      <c r="E3685" s="1">
        <v>396</v>
      </c>
      <c r="F3685" s="62"/>
    </row>
    <row r="3686" spans="1:6" x14ac:dyDescent="0.35">
      <c r="A3686" s="1">
        <v>83</v>
      </c>
      <c r="B3686" s="1" t="s">
        <v>115</v>
      </c>
      <c r="C3686" s="218">
        <v>44879</v>
      </c>
      <c r="D3686" s="1">
        <v>21</v>
      </c>
      <c r="E3686" s="1">
        <v>486</v>
      </c>
      <c r="F3686" s="62"/>
    </row>
    <row r="3687" spans="1:6" x14ac:dyDescent="0.35">
      <c r="A3687" s="1">
        <v>83</v>
      </c>
      <c r="B3687" s="1" t="s">
        <v>115</v>
      </c>
      <c r="C3687" s="218">
        <v>44880</v>
      </c>
      <c r="D3687" s="1">
        <v>24</v>
      </c>
      <c r="E3687" s="1">
        <v>540</v>
      </c>
      <c r="F3687" s="62"/>
    </row>
    <row r="3688" spans="1:6" x14ac:dyDescent="0.35">
      <c r="A3688" s="1">
        <v>83</v>
      </c>
      <c r="B3688" s="1" t="s">
        <v>115</v>
      </c>
      <c r="C3688" s="218">
        <v>44881</v>
      </c>
      <c r="D3688" s="1">
        <v>16</v>
      </c>
      <c r="E3688" s="1">
        <v>396</v>
      </c>
      <c r="F3688" s="62"/>
    </row>
    <row r="3689" spans="1:6" x14ac:dyDescent="0.35">
      <c r="A3689" s="1">
        <v>83</v>
      </c>
      <c r="B3689" s="1" t="s">
        <v>115</v>
      </c>
      <c r="C3689" s="218">
        <v>44882</v>
      </c>
      <c r="D3689" s="1">
        <v>16</v>
      </c>
      <c r="E3689" s="1">
        <v>612</v>
      </c>
      <c r="F3689" s="62"/>
    </row>
    <row r="3690" spans="1:6" x14ac:dyDescent="0.35">
      <c r="A3690" s="1">
        <v>83</v>
      </c>
      <c r="B3690" s="1" t="s">
        <v>115</v>
      </c>
      <c r="C3690" s="218">
        <v>44884</v>
      </c>
      <c r="D3690" s="1">
        <v>6</v>
      </c>
      <c r="E3690" s="1">
        <v>162</v>
      </c>
      <c r="F3690" s="62"/>
    </row>
    <row r="3691" spans="1:6" x14ac:dyDescent="0.35">
      <c r="A3691" s="1">
        <v>83</v>
      </c>
      <c r="B3691" s="1" t="s">
        <v>115</v>
      </c>
      <c r="C3691" s="218">
        <v>44885</v>
      </c>
      <c r="D3691" s="1">
        <v>9</v>
      </c>
      <c r="E3691" s="1">
        <v>270</v>
      </c>
      <c r="F3691" s="62"/>
    </row>
    <row r="3692" spans="1:6" x14ac:dyDescent="0.35">
      <c r="A3692" s="1">
        <v>83</v>
      </c>
      <c r="B3692" s="1" t="s">
        <v>115</v>
      </c>
      <c r="C3692" s="218">
        <v>44886</v>
      </c>
      <c r="D3692" s="1">
        <v>8</v>
      </c>
      <c r="E3692" s="1">
        <v>225</v>
      </c>
      <c r="F3692" s="62"/>
    </row>
    <row r="3693" spans="1:6" x14ac:dyDescent="0.35">
      <c r="A3693" s="1">
        <v>83</v>
      </c>
      <c r="B3693" s="1" t="s">
        <v>115</v>
      </c>
      <c r="C3693" s="218">
        <v>44887</v>
      </c>
      <c r="D3693" s="1">
        <v>11</v>
      </c>
      <c r="E3693" s="1">
        <v>306</v>
      </c>
      <c r="F3693" s="62"/>
    </row>
    <row r="3694" spans="1:6" x14ac:dyDescent="0.35">
      <c r="A3694" s="1">
        <v>83</v>
      </c>
      <c r="B3694" s="1" t="s">
        <v>115</v>
      </c>
      <c r="C3694" s="218">
        <v>44888</v>
      </c>
      <c r="D3694" s="1">
        <v>17</v>
      </c>
      <c r="E3694" s="1">
        <v>387</v>
      </c>
      <c r="F3694" s="62"/>
    </row>
    <row r="3695" spans="1:6" x14ac:dyDescent="0.35">
      <c r="A3695" s="1">
        <v>83</v>
      </c>
      <c r="B3695" s="1" t="s">
        <v>115</v>
      </c>
      <c r="C3695" s="218">
        <v>44889</v>
      </c>
      <c r="D3695" s="1">
        <v>7</v>
      </c>
      <c r="E3695" s="1">
        <v>180</v>
      </c>
      <c r="F3695" s="62"/>
    </row>
    <row r="3696" spans="1:6" x14ac:dyDescent="0.35">
      <c r="A3696" s="1">
        <v>83</v>
      </c>
      <c r="B3696" s="1" t="s">
        <v>115</v>
      </c>
      <c r="C3696" s="218">
        <v>44890</v>
      </c>
      <c r="D3696" s="1">
        <v>30</v>
      </c>
      <c r="E3696" s="1">
        <v>810</v>
      </c>
      <c r="F3696" s="62"/>
    </row>
    <row r="3697" spans="1:6" x14ac:dyDescent="0.35">
      <c r="A3697" s="1">
        <v>83</v>
      </c>
      <c r="B3697" s="1" t="s">
        <v>115</v>
      </c>
      <c r="C3697" s="218">
        <v>44891</v>
      </c>
      <c r="D3697" s="1">
        <v>15</v>
      </c>
      <c r="E3697" s="1">
        <v>378</v>
      </c>
      <c r="F3697" s="62"/>
    </row>
    <row r="3698" spans="1:6" x14ac:dyDescent="0.35">
      <c r="A3698" s="1">
        <v>83</v>
      </c>
      <c r="B3698" s="1" t="s">
        <v>115</v>
      </c>
      <c r="C3698" s="218">
        <v>44892</v>
      </c>
      <c r="D3698" s="1">
        <v>16</v>
      </c>
      <c r="E3698" s="1">
        <v>504</v>
      </c>
      <c r="F3698" s="62"/>
    </row>
    <row r="3699" spans="1:6" x14ac:dyDescent="0.35">
      <c r="A3699" s="1">
        <v>83</v>
      </c>
      <c r="B3699" s="1" t="s">
        <v>115</v>
      </c>
      <c r="C3699" s="218">
        <v>44893</v>
      </c>
      <c r="D3699" s="1">
        <v>18</v>
      </c>
      <c r="E3699" s="1">
        <v>513</v>
      </c>
      <c r="F3699" s="62"/>
    </row>
    <row r="3700" spans="1:6" x14ac:dyDescent="0.35">
      <c r="A3700" s="1">
        <v>83</v>
      </c>
      <c r="B3700" s="1" t="s">
        <v>115</v>
      </c>
      <c r="C3700" s="218">
        <v>44894</v>
      </c>
      <c r="D3700" s="1">
        <v>17</v>
      </c>
      <c r="E3700" s="1">
        <v>549</v>
      </c>
      <c r="F3700" s="62"/>
    </row>
    <row r="3701" spans="1:6" x14ac:dyDescent="0.35">
      <c r="A3701" s="1">
        <v>83</v>
      </c>
      <c r="B3701" s="1" t="s">
        <v>115</v>
      </c>
      <c r="C3701" s="218">
        <v>44895</v>
      </c>
      <c r="D3701" s="1">
        <v>22</v>
      </c>
      <c r="E3701" s="1">
        <v>585</v>
      </c>
      <c r="F3701" s="62"/>
    </row>
    <row r="3702" spans="1:6" x14ac:dyDescent="0.35">
      <c r="A3702" s="1">
        <v>83</v>
      </c>
      <c r="B3702" s="1" t="s">
        <v>115</v>
      </c>
      <c r="C3702" s="218">
        <v>44896</v>
      </c>
      <c r="D3702" s="1">
        <v>16</v>
      </c>
      <c r="E3702" s="1">
        <v>612</v>
      </c>
      <c r="F3702" s="62"/>
    </row>
    <row r="3703" spans="1:6" x14ac:dyDescent="0.35">
      <c r="A3703" s="1">
        <v>83</v>
      </c>
      <c r="B3703" s="1" t="s">
        <v>115</v>
      </c>
      <c r="C3703" s="218">
        <v>44897</v>
      </c>
      <c r="D3703" s="1">
        <v>15</v>
      </c>
      <c r="E3703" s="1">
        <v>378</v>
      </c>
      <c r="F3703" s="62"/>
    </row>
    <row r="3704" spans="1:6" x14ac:dyDescent="0.35">
      <c r="A3704" s="1">
        <v>83</v>
      </c>
      <c r="B3704" s="1" t="s">
        <v>115</v>
      </c>
      <c r="C3704" s="218">
        <v>44898</v>
      </c>
      <c r="D3704" s="1">
        <v>13</v>
      </c>
      <c r="E3704" s="1">
        <v>396</v>
      </c>
      <c r="F3704" s="62"/>
    </row>
    <row r="3705" spans="1:6" x14ac:dyDescent="0.35">
      <c r="A3705" s="1">
        <v>83</v>
      </c>
      <c r="B3705" s="1" t="s">
        <v>115</v>
      </c>
      <c r="C3705" s="218">
        <v>44899</v>
      </c>
      <c r="D3705" s="1">
        <v>21</v>
      </c>
      <c r="E3705" s="1">
        <v>702</v>
      </c>
      <c r="F3705" s="62"/>
    </row>
    <row r="3706" spans="1:6" x14ac:dyDescent="0.35">
      <c r="A3706" s="1">
        <v>83</v>
      </c>
      <c r="B3706" s="1" t="s">
        <v>115</v>
      </c>
      <c r="C3706" s="218">
        <v>44900</v>
      </c>
      <c r="D3706" s="1">
        <v>22</v>
      </c>
      <c r="E3706" s="1">
        <v>666</v>
      </c>
      <c r="F3706" s="62"/>
    </row>
    <row r="3707" spans="1:6" x14ac:dyDescent="0.35">
      <c r="A3707" s="1">
        <v>83</v>
      </c>
      <c r="B3707" s="1" t="s">
        <v>115</v>
      </c>
      <c r="C3707" s="218">
        <v>44901</v>
      </c>
      <c r="D3707" s="1">
        <v>19</v>
      </c>
      <c r="E3707" s="1">
        <v>558</v>
      </c>
      <c r="F3707" s="62"/>
    </row>
    <row r="3708" spans="1:6" x14ac:dyDescent="0.35">
      <c r="A3708" s="1">
        <v>83</v>
      </c>
      <c r="B3708" s="1" t="s">
        <v>115</v>
      </c>
      <c r="C3708" s="218">
        <v>44902</v>
      </c>
      <c r="D3708" s="1">
        <v>17</v>
      </c>
      <c r="E3708" s="1">
        <v>549</v>
      </c>
      <c r="F3708" s="62"/>
    </row>
    <row r="3709" spans="1:6" x14ac:dyDescent="0.35">
      <c r="A3709" s="1">
        <v>83</v>
      </c>
      <c r="B3709" s="1" t="s">
        <v>115</v>
      </c>
      <c r="C3709" s="218">
        <v>44903</v>
      </c>
      <c r="D3709" s="1">
        <v>14</v>
      </c>
      <c r="E3709" s="1">
        <v>522</v>
      </c>
      <c r="F3709" s="62"/>
    </row>
    <row r="3710" spans="1:6" x14ac:dyDescent="0.35">
      <c r="A3710" s="1">
        <v>83</v>
      </c>
      <c r="B3710" s="1" t="s">
        <v>115</v>
      </c>
      <c r="C3710" s="218">
        <v>44905</v>
      </c>
      <c r="D3710" s="1">
        <v>13</v>
      </c>
      <c r="E3710" s="1">
        <v>396</v>
      </c>
      <c r="F3710" s="62"/>
    </row>
    <row r="3711" spans="1:6" x14ac:dyDescent="0.35">
      <c r="A3711" s="1">
        <v>83</v>
      </c>
      <c r="B3711" s="1" t="s">
        <v>115</v>
      </c>
      <c r="C3711" s="218">
        <v>44906</v>
      </c>
      <c r="D3711" s="1">
        <v>13</v>
      </c>
      <c r="E3711" s="1">
        <v>396</v>
      </c>
      <c r="F3711" s="62"/>
    </row>
    <row r="3712" spans="1:6" x14ac:dyDescent="0.35">
      <c r="A3712" s="1">
        <v>83</v>
      </c>
      <c r="B3712" s="1" t="s">
        <v>115</v>
      </c>
      <c r="C3712" s="218">
        <v>44907</v>
      </c>
      <c r="D3712" s="1">
        <v>8</v>
      </c>
      <c r="E3712" s="1">
        <v>198</v>
      </c>
      <c r="F3712" s="62"/>
    </row>
    <row r="3713" spans="1:6" x14ac:dyDescent="0.35">
      <c r="A3713" s="1">
        <v>83</v>
      </c>
      <c r="B3713" s="1" t="s">
        <v>115</v>
      </c>
      <c r="C3713" s="218">
        <v>44908</v>
      </c>
      <c r="D3713" s="1">
        <v>22</v>
      </c>
      <c r="E3713" s="1">
        <v>504</v>
      </c>
      <c r="F3713" s="62"/>
    </row>
    <row r="3714" spans="1:6" x14ac:dyDescent="0.35">
      <c r="A3714" s="1">
        <v>83</v>
      </c>
      <c r="B3714" s="1" t="s">
        <v>115</v>
      </c>
      <c r="C3714" s="218">
        <v>44909</v>
      </c>
      <c r="D3714" s="1">
        <v>21</v>
      </c>
      <c r="E3714" s="1">
        <v>621</v>
      </c>
      <c r="F3714" s="62"/>
    </row>
    <row r="3715" spans="1:6" x14ac:dyDescent="0.35">
      <c r="A3715" s="1">
        <v>83</v>
      </c>
      <c r="B3715" s="1" t="s">
        <v>115</v>
      </c>
      <c r="C3715" s="218">
        <v>44910</v>
      </c>
      <c r="D3715" s="1">
        <v>13</v>
      </c>
      <c r="E3715" s="1">
        <v>396</v>
      </c>
      <c r="F3715" s="62"/>
    </row>
    <row r="3716" spans="1:6" x14ac:dyDescent="0.35">
      <c r="A3716" s="1">
        <v>83</v>
      </c>
      <c r="B3716" s="1" t="s">
        <v>115</v>
      </c>
      <c r="C3716" s="218">
        <v>44911</v>
      </c>
      <c r="D3716" s="1">
        <v>21</v>
      </c>
      <c r="E3716" s="1">
        <v>513</v>
      </c>
      <c r="F3716" s="62"/>
    </row>
    <row r="3717" spans="1:6" x14ac:dyDescent="0.35">
      <c r="A3717" s="1">
        <v>83</v>
      </c>
      <c r="B3717" s="1" t="s">
        <v>115</v>
      </c>
      <c r="C3717" s="218">
        <v>44912</v>
      </c>
      <c r="D3717" s="1">
        <v>17</v>
      </c>
      <c r="E3717" s="1">
        <v>576</v>
      </c>
      <c r="F3717" s="62"/>
    </row>
    <row r="3718" spans="1:6" x14ac:dyDescent="0.35">
      <c r="A3718" s="1">
        <v>83</v>
      </c>
      <c r="B3718" s="1" t="s">
        <v>115</v>
      </c>
      <c r="C3718" s="218">
        <v>44913</v>
      </c>
      <c r="D3718" s="1">
        <v>18</v>
      </c>
      <c r="E3718" s="1">
        <v>459</v>
      </c>
      <c r="F3718" s="62"/>
    </row>
    <row r="3719" spans="1:6" x14ac:dyDescent="0.35">
      <c r="A3719" s="1">
        <v>83</v>
      </c>
      <c r="B3719" s="1" t="s">
        <v>115</v>
      </c>
      <c r="C3719" s="218">
        <v>44914</v>
      </c>
      <c r="D3719" s="1">
        <v>20</v>
      </c>
      <c r="E3719" s="1">
        <v>603</v>
      </c>
      <c r="F3719" s="62"/>
    </row>
    <row r="3720" spans="1:6" x14ac:dyDescent="0.35">
      <c r="A3720" s="1">
        <v>83</v>
      </c>
      <c r="B3720" s="1" t="s">
        <v>115</v>
      </c>
      <c r="C3720" s="218">
        <v>44915</v>
      </c>
      <c r="D3720" s="1">
        <v>24</v>
      </c>
      <c r="E3720" s="1">
        <v>756</v>
      </c>
      <c r="F3720" s="62"/>
    </row>
    <row r="3721" spans="1:6" x14ac:dyDescent="0.35">
      <c r="A3721" s="1">
        <v>83</v>
      </c>
      <c r="B3721" s="1" t="s">
        <v>115</v>
      </c>
      <c r="C3721" s="218">
        <v>44916</v>
      </c>
      <c r="D3721" s="1">
        <v>19</v>
      </c>
      <c r="E3721" s="1">
        <v>639</v>
      </c>
      <c r="F3721" s="62"/>
    </row>
    <row r="3722" spans="1:6" x14ac:dyDescent="0.35">
      <c r="A3722" s="1">
        <v>83</v>
      </c>
      <c r="B3722" s="1" t="s">
        <v>115</v>
      </c>
      <c r="C3722" s="218">
        <v>44917</v>
      </c>
      <c r="D3722" s="1">
        <v>18</v>
      </c>
      <c r="E3722" s="1">
        <v>513</v>
      </c>
      <c r="F3722" s="62"/>
    </row>
    <row r="3723" spans="1:6" x14ac:dyDescent="0.35">
      <c r="A3723" s="1">
        <v>83</v>
      </c>
      <c r="B3723" s="1" t="s">
        <v>115</v>
      </c>
      <c r="C3723" s="218">
        <v>44918</v>
      </c>
      <c r="D3723" s="1">
        <v>17</v>
      </c>
      <c r="E3723" s="1">
        <v>468</v>
      </c>
      <c r="F3723" s="62"/>
    </row>
    <row r="3724" spans="1:6" x14ac:dyDescent="0.35">
      <c r="A3724" s="1">
        <v>83</v>
      </c>
      <c r="B3724" s="1" t="s">
        <v>115</v>
      </c>
      <c r="C3724" s="218">
        <v>44919</v>
      </c>
      <c r="D3724" s="1">
        <v>21</v>
      </c>
      <c r="E3724" s="1">
        <v>594</v>
      </c>
      <c r="F3724" s="62"/>
    </row>
    <row r="3725" spans="1:6" x14ac:dyDescent="0.35">
      <c r="A3725" s="1">
        <v>83</v>
      </c>
      <c r="B3725" s="1" t="s">
        <v>115</v>
      </c>
      <c r="C3725" s="218">
        <v>44920</v>
      </c>
      <c r="D3725" s="1">
        <v>18</v>
      </c>
      <c r="E3725" s="1">
        <v>594</v>
      </c>
      <c r="F3725" s="62"/>
    </row>
    <row r="3726" spans="1:6" x14ac:dyDescent="0.35">
      <c r="A3726" s="1">
        <v>83</v>
      </c>
      <c r="B3726" s="1" t="s">
        <v>115</v>
      </c>
      <c r="C3726" s="218">
        <v>44921</v>
      </c>
      <c r="D3726" s="1">
        <v>25</v>
      </c>
      <c r="E3726" s="1">
        <v>612</v>
      </c>
      <c r="F3726" s="62"/>
    </row>
    <row r="3727" spans="1:6" x14ac:dyDescent="0.35">
      <c r="A3727" s="1">
        <v>83</v>
      </c>
      <c r="B3727" s="1" t="s">
        <v>115</v>
      </c>
      <c r="C3727" s="218">
        <v>44922</v>
      </c>
      <c r="D3727" s="1">
        <v>23</v>
      </c>
      <c r="E3727" s="1">
        <v>603</v>
      </c>
      <c r="F3727" s="62"/>
    </row>
    <row r="3728" spans="1:6" x14ac:dyDescent="0.35">
      <c r="A3728" s="1">
        <v>83</v>
      </c>
      <c r="B3728" s="1" t="s">
        <v>115</v>
      </c>
      <c r="C3728" s="218">
        <v>44923</v>
      </c>
      <c r="D3728" s="1">
        <v>19</v>
      </c>
      <c r="E3728" s="1">
        <v>612</v>
      </c>
      <c r="F3728" s="62"/>
    </row>
    <row r="3729" spans="1:6" x14ac:dyDescent="0.35">
      <c r="A3729" s="1">
        <v>83</v>
      </c>
      <c r="B3729" s="1" t="s">
        <v>115</v>
      </c>
      <c r="C3729" s="218">
        <v>44924</v>
      </c>
      <c r="D3729" s="1">
        <v>19</v>
      </c>
      <c r="E3729" s="1">
        <v>585</v>
      </c>
      <c r="F3729" s="62"/>
    </row>
    <row r="3730" spans="1:6" x14ac:dyDescent="0.35">
      <c r="A3730" s="1">
        <v>83</v>
      </c>
      <c r="B3730" s="1" t="s">
        <v>115</v>
      </c>
      <c r="C3730" s="218">
        <v>44925</v>
      </c>
      <c r="D3730" s="1">
        <v>21</v>
      </c>
      <c r="E3730" s="1">
        <v>567</v>
      </c>
      <c r="F3730" s="62"/>
    </row>
    <row r="3731" spans="1:6" x14ac:dyDescent="0.35">
      <c r="A3731" s="1">
        <v>83</v>
      </c>
      <c r="B3731" s="1" t="s">
        <v>115</v>
      </c>
      <c r="C3731" s="218">
        <v>44926</v>
      </c>
      <c r="D3731" s="1">
        <v>22</v>
      </c>
      <c r="E3731" s="1">
        <v>639</v>
      </c>
      <c r="F3731" s="62"/>
    </row>
    <row r="3732" spans="1:6" x14ac:dyDescent="0.35">
      <c r="A3732" s="1">
        <v>83</v>
      </c>
      <c r="B3732" s="1" t="s">
        <v>115</v>
      </c>
      <c r="C3732" s="218">
        <v>44927</v>
      </c>
      <c r="D3732" s="1">
        <v>14</v>
      </c>
      <c r="E3732" s="1">
        <v>441</v>
      </c>
      <c r="F3732" s="62"/>
    </row>
    <row r="3733" spans="1:6" x14ac:dyDescent="0.35">
      <c r="A3733" s="1">
        <v>83</v>
      </c>
      <c r="B3733" s="1" t="s">
        <v>115</v>
      </c>
      <c r="C3733" s="218">
        <v>44928</v>
      </c>
      <c r="D3733" s="1">
        <v>18</v>
      </c>
      <c r="E3733" s="1">
        <v>405</v>
      </c>
      <c r="F3733" s="62"/>
    </row>
    <row r="3734" spans="1:6" x14ac:dyDescent="0.35">
      <c r="A3734" s="1">
        <v>83</v>
      </c>
      <c r="B3734" s="1" t="s">
        <v>115</v>
      </c>
      <c r="C3734" s="218">
        <v>44929</v>
      </c>
      <c r="D3734" s="1">
        <v>33</v>
      </c>
      <c r="E3734" s="1">
        <v>918</v>
      </c>
      <c r="F3734" s="62"/>
    </row>
    <row r="3735" spans="1:6" x14ac:dyDescent="0.35">
      <c r="A3735" s="1">
        <v>83</v>
      </c>
      <c r="B3735" s="1" t="s">
        <v>115</v>
      </c>
      <c r="C3735" s="218">
        <v>44930</v>
      </c>
      <c r="D3735" s="1">
        <v>27</v>
      </c>
      <c r="E3735" s="1">
        <v>729</v>
      </c>
      <c r="F3735" s="62"/>
    </row>
    <row r="3736" spans="1:6" x14ac:dyDescent="0.35">
      <c r="A3736" s="1">
        <v>83</v>
      </c>
      <c r="B3736" s="1" t="s">
        <v>115</v>
      </c>
      <c r="C3736" s="218">
        <v>44931</v>
      </c>
      <c r="D3736" s="1">
        <v>30</v>
      </c>
      <c r="E3736" s="1">
        <v>837</v>
      </c>
      <c r="F3736" s="62"/>
    </row>
    <row r="3737" spans="1:6" x14ac:dyDescent="0.35">
      <c r="A3737" s="1">
        <v>83</v>
      </c>
      <c r="B3737" s="1" t="s">
        <v>115</v>
      </c>
      <c r="C3737" s="218">
        <v>44932</v>
      </c>
      <c r="D3737" s="1">
        <v>29</v>
      </c>
      <c r="E3737" s="1">
        <v>846</v>
      </c>
      <c r="F3737" s="62"/>
    </row>
    <row r="3738" spans="1:6" x14ac:dyDescent="0.35">
      <c r="A3738" s="1">
        <v>83</v>
      </c>
      <c r="B3738" s="1" t="s">
        <v>115</v>
      </c>
      <c r="C3738" s="218">
        <v>44933</v>
      </c>
      <c r="D3738" s="1">
        <v>21</v>
      </c>
      <c r="E3738" s="1">
        <v>648</v>
      </c>
      <c r="F3738" s="62"/>
    </row>
    <row r="3739" spans="1:6" x14ac:dyDescent="0.35">
      <c r="A3739" s="1">
        <v>83</v>
      </c>
      <c r="B3739" s="1" t="s">
        <v>115</v>
      </c>
      <c r="C3739" s="218">
        <v>44934</v>
      </c>
      <c r="D3739" s="1">
        <v>22</v>
      </c>
      <c r="E3739" s="1">
        <v>531</v>
      </c>
      <c r="F3739" s="62"/>
    </row>
    <row r="3740" spans="1:6" x14ac:dyDescent="0.35">
      <c r="A3740" s="1">
        <v>83</v>
      </c>
      <c r="B3740" s="1" t="s">
        <v>115</v>
      </c>
      <c r="C3740" s="218">
        <v>44935</v>
      </c>
      <c r="D3740" s="1">
        <v>17</v>
      </c>
      <c r="E3740" s="1">
        <v>522</v>
      </c>
      <c r="F3740" s="62"/>
    </row>
    <row r="3741" spans="1:6" x14ac:dyDescent="0.35">
      <c r="A3741" s="1">
        <v>83</v>
      </c>
      <c r="B3741" s="1" t="s">
        <v>115</v>
      </c>
      <c r="C3741" s="218">
        <v>44936</v>
      </c>
      <c r="D3741" s="1">
        <v>18</v>
      </c>
      <c r="E3741" s="1">
        <v>567</v>
      </c>
      <c r="F3741" s="62"/>
    </row>
    <row r="3742" spans="1:6" x14ac:dyDescent="0.35">
      <c r="A3742" s="1">
        <v>83</v>
      </c>
      <c r="B3742" s="1" t="s">
        <v>115</v>
      </c>
      <c r="C3742" s="218">
        <v>44937</v>
      </c>
      <c r="D3742" s="1">
        <v>29</v>
      </c>
      <c r="E3742" s="1">
        <v>711</v>
      </c>
      <c r="F3742" s="62"/>
    </row>
    <row r="3743" spans="1:6" x14ac:dyDescent="0.35">
      <c r="A3743" s="1">
        <v>83</v>
      </c>
      <c r="B3743" s="1" t="s">
        <v>115</v>
      </c>
      <c r="C3743" s="218">
        <v>44938</v>
      </c>
      <c r="D3743" s="1">
        <v>23</v>
      </c>
      <c r="E3743" s="1">
        <v>657</v>
      </c>
      <c r="F3743" s="62"/>
    </row>
    <row r="3744" spans="1:6" x14ac:dyDescent="0.35">
      <c r="A3744" s="1">
        <v>83</v>
      </c>
      <c r="B3744" s="1" t="s">
        <v>115</v>
      </c>
      <c r="C3744" s="218">
        <v>44939</v>
      </c>
      <c r="D3744" s="1">
        <v>21</v>
      </c>
      <c r="E3744" s="1">
        <v>675</v>
      </c>
      <c r="F3744" s="62"/>
    </row>
    <row r="3745" spans="1:6" x14ac:dyDescent="0.35">
      <c r="A3745" s="1">
        <v>83</v>
      </c>
      <c r="B3745" s="1" t="s">
        <v>115</v>
      </c>
      <c r="C3745" s="218">
        <v>44940</v>
      </c>
      <c r="D3745" s="1">
        <v>23</v>
      </c>
      <c r="E3745" s="1">
        <v>576</v>
      </c>
      <c r="F3745" s="62"/>
    </row>
    <row r="3746" spans="1:6" x14ac:dyDescent="0.35">
      <c r="A3746" s="1">
        <v>83</v>
      </c>
      <c r="B3746" s="1" t="s">
        <v>115</v>
      </c>
      <c r="C3746" s="218">
        <v>44941</v>
      </c>
      <c r="D3746" s="1">
        <v>21</v>
      </c>
      <c r="E3746" s="1">
        <v>540</v>
      </c>
      <c r="F3746" s="62"/>
    </row>
    <row r="3747" spans="1:6" x14ac:dyDescent="0.35">
      <c r="A3747" s="1">
        <v>83</v>
      </c>
      <c r="B3747" s="1" t="s">
        <v>115</v>
      </c>
      <c r="C3747" s="218">
        <v>44942</v>
      </c>
      <c r="D3747" s="1">
        <v>21</v>
      </c>
      <c r="E3747" s="1">
        <v>621</v>
      </c>
      <c r="F3747" s="62"/>
    </row>
    <row r="3748" spans="1:6" x14ac:dyDescent="0.35">
      <c r="A3748" s="1">
        <v>83</v>
      </c>
      <c r="B3748" s="1" t="s">
        <v>115</v>
      </c>
      <c r="C3748" s="218">
        <v>44943</v>
      </c>
      <c r="D3748" s="1">
        <v>25</v>
      </c>
      <c r="E3748" s="1">
        <v>720</v>
      </c>
      <c r="F3748" s="62"/>
    </row>
    <row r="3749" spans="1:6" x14ac:dyDescent="0.35">
      <c r="A3749" s="1">
        <v>83</v>
      </c>
      <c r="B3749" s="1" t="s">
        <v>115</v>
      </c>
      <c r="C3749" s="218">
        <v>44944</v>
      </c>
      <c r="D3749" s="1">
        <v>21</v>
      </c>
      <c r="E3749" s="1">
        <v>621</v>
      </c>
      <c r="F3749" s="62"/>
    </row>
    <row r="3750" spans="1:6" x14ac:dyDescent="0.35">
      <c r="A3750" s="1">
        <v>83</v>
      </c>
      <c r="B3750" s="1" t="s">
        <v>115</v>
      </c>
      <c r="C3750" s="218">
        <v>44945</v>
      </c>
      <c r="D3750" s="1">
        <v>18</v>
      </c>
      <c r="E3750" s="1">
        <v>567</v>
      </c>
      <c r="F3750" s="62"/>
    </row>
    <row r="3751" spans="1:6" x14ac:dyDescent="0.35">
      <c r="A3751" s="1">
        <v>83</v>
      </c>
      <c r="B3751" s="1" t="s">
        <v>115</v>
      </c>
      <c r="C3751" s="218">
        <v>44946</v>
      </c>
      <c r="D3751" s="1">
        <v>17</v>
      </c>
      <c r="E3751" s="1">
        <v>495</v>
      </c>
      <c r="F3751" s="62"/>
    </row>
    <row r="3752" spans="1:6" x14ac:dyDescent="0.35">
      <c r="A3752" s="1">
        <v>83</v>
      </c>
      <c r="B3752" s="1" t="s">
        <v>115</v>
      </c>
      <c r="C3752" s="218">
        <v>44947</v>
      </c>
      <c r="D3752" s="1">
        <v>20</v>
      </c>
      <c r="E3752" s="1">
        <v>684</v>
      </c>
      <c r="F3752" s="62"/>
    </row>
    <row r="3753" spans="1:6" x14ac:dyDescent="0.35">
      <c r="A3753" s="1">
        <v>83</v>
      </c>
      <c r="B3753" s="1" t="s">
        <v>115</v>
      </c>
      <c r="C3753" s="218">
        <v>44948</v>
      </c>
      <c r="D3753" s="1">
        <v>17</v>
      </c>
      <c r="E3753" s="1">
        <v>495</v>
      </c>
      <c r="F3753" s="62"/>
    </row>
    <row r="3754" spans="1:6" x14ac:dyDescent="0.35">
      <c r="A3754" s="1">
        <v>83</v>
      </c>
      <c r="B3754" s="1" t="s">
        <v>115</v>
      </c>
      <c r="C3754" s="218">
        <v>44949</v>
      </c>
      <c r="D3754" s="1">
        <v>14</v>
      </c>
      <c r="E3754" s="1">
        <v>387</v>
      </c>
      <c r="F3754" s="62"/>
    </row>
    <row r="3755" spans="1:6" x14ac:dyDescent="0.35">
      <c r="A3755" s="1">
        <v>83</v>
      </c>
      <c r="B3755" s="1" t="s">
        <v>115</v>
      </c>
      <c r="C3755" s="218">
        <v>44950</v>
      </c>
      <c r="D3755" s="1">
        <v>20</v>
      </c>
      <c r="E3755" s="1">
        <v>603</v>
      </c>
      <c r="F3755" s="62"/>
    </row>
    <row r="3756" spans="1:6" x14ac:dyDescent="0.35">
      <c r="A3756" s="1">
        <v>83</v>
      </c>
      <c r="B3756" s="1" t="s">
        <v>115</v>
      </c>
      <c r="C3756" s="218">
        <v>44951</v>
      </c>
      <c r="D3756" s="1">
        <v>21</v>
      </c>
      <c r="E3756" s="1">
        <v>621</v>
      </c>
      <c r="F3756" s="62"/>
    </row>
    <row r="3757" spans="1:6" x14ac:dyDescent="0.35">
      <c r="A3757" s="1">
        <v>83</v>
      </c>
      <c r="B3757" s="1" t="s">
        <v>115</v>
      </c>
      <c r="C3757" s="218">
        <v>44952</v>
      </c>
      <c r="D3757" s="1">
        <v>26</v>
      </c>
      <c r="E3757" s="1">
        <v>684</v>
      </c>
      <c r="F3757" s="62"/>
    </row>
    <row r="3758" spans="1:6" x14ac:dyDescent="0.35">
      <c r="A3758" s="1">
        <v>83</v>
      </c>
      <c r="B3758" s="1" t="s">
        <v>115</v>
      </c>
      <c r="C3758" s="218">
        <v>44953</v>
      </c>
      <c r="D3758" s="1">
        <v>15</v>
      </c>
      <c r="E3758" s="1">
        <v>513</v>
      </c>
      <c r="F3758" s="62"/>
    </row>
    <row r="3759" spans="1:6" x14ac:dyDescent="0.35">
      <c r="A3759" s="1">
        <v>83</v>
      </c>
      <c r="B3759" s="1" t="s">
        <v>115</v>
      </c>
      <c r="C3759" s="218">
        <v>44954</v>
      </c>
      <c r="D3759" s="1">
        <v>19</v>
      </c>
      <c r="E3759" s="1">
        <v>450</v>
      </c>
      <c r="F3759" s="62"/>
    </row>
    <row r="3760" spans="1:6" x14ac:dyDescent="0.35">
      <c r="A3760" s="1">
        <v>83</v>
      </c>
      <c r="B3760" s="1" t="s">
        <v>115</v>
      </c>
      <c r="C3760" s="218">
        <v>44955</v>
      </c>
      <c r="D3760" s="1">
        <v>19</v>
      </c>
      <c r="E3760" s="1">
        <v>639</v>
      </c>
      <c r="F3760" s="62"/>
    </row>
    <row r="3761" spans="1:6" x14ac:dyDescent="0.35">
      <c r="A3761" s="1">
        <v>83</v>
      </c>
      <c r="B3761" s="1" t="s">
        <v>115</v>
      </c>
      <c r="C3761" s="218">
        <v>44956</v>
      </c>
      <c r="D3761" s="1">
        <v>20</v>
      </c>
      <c r="E3761" s="1">
        <v>603</v>
      </c>
      <c r="F3761" s="62"/>
    </row>
    <row r="3762" spans="1:6" x14ac:dyDescent="0.35">
      <c r="A3762" s="1">
        <v>85</v>
      </c>
      <c r="B3762" s="1" t="s">
        <v>116</v>
      </c>
      <c r="C3762" s="218">
        <v>44878</v>
      </c>
      <c r="D3762" s="1">
        <v>2</v>
      </c>
      <c r="E3762" s="1">
        <v>63</v>
      </c>
      <c r="F3762" s="62"/>
    </row>
    <row r="3763" spans="1:6" x14ac:dyDescent="0.35">
      <c r="A3763" s="1">
        <v>85</v>
      </c>
      <c r="B3763" s="1" t="s">
        <v>116</v>
      </c>
      <c r="C3763" s="218">
        <v>44879</v>
      </c>
      <c r="D3763" s="1">
        <v>6</v>
      </c>
      <c r="E3763" s="1">
        <v>135</v>
      </c>
      <c r="F3763" s="62"/>
    </row>
    <row r="3764" spans="1:6" x14ac:dyDescent="0.35">
      <c r="A3764" s="1">
        <v>85</v>
      </c>
      <c r="B3764" s="1" t="s">
        <v>116</v>
      </c>
      <c r="C3764" s="218">
        <v>44880</v>
      </c>
      <c r="D3764" s="1">
        <v>9</v>
      </c>
      <c r="E3764" s="1">
        <v>162</v>
      </c>
      <c r="F3764" s="62"/>
    </row>
    <row r="3765" spans="1:6" x14ac:dyDescent="0.35">
      <c r="A3765" s="1">
        <v>85</v>
      </c>
      <c r="B3765" s="1" t="s">
        <v>116</v>
      </c>
      <c r="C3765" s="218">
        <v>44881</v>
      </c>
      <c r="D3765" s="1">
        <v>14</v>
      </c>
      <c r="E3765" s="1">
        <v>252</v>
      </c>
      <c r="F3765" s="62"/>
    </row>
    <row r="3766" spans="1:6" x14ac:dyDescent="0.35">
      <c r="A3766" s="1">
        <v>85</v>
      </c>
      <c r="B3766" s="1" t="s">
        <v>116</v>
      </c>
      <c r="C3766" s="218">
        <v>44882</v>
      </c>
      <c r="D3766" s="1">
        <v>14</v>
      </c>
      <c r="E3766" s="1">
        <v>252</v>
      </c>
      <c r="F3766" s="62"/>
    </row>
    <row r="3767" spans="1:6" x14ac:dyDescent="0.35">
      <c r="A3767" s="1">
        <v>85</v>
      </c>
      <c r="B3767" s="1" t="s">
        <v>116</v>
      </c>
      <c r="C3767" s="218">
        <v>44883</v>
      </c>
      <c r="D3767" s="1">
        <v>15</v>
      </c>
      <c r="E3767" s="1">
        <v>324</v>
      </c>
      <c r="F3767" s="62"/>
    </row>
    <row r="3768" spans="1:6" x14ac:dyDescent="0.35">
      <c r="A3768" s="1">
        <v>85</v>
      </c>
      <c r="B3768" s="1" t="s">
        <v>116</v>
      </c>
      <c r="C3768" s="218">
        <v>44884</v>
      </c>
      <c r="D3768" s="1">
        <v>19</v>
      </c>
      <c r="E3768" s="1">
        <v>369</v>
      </c>
      <c r="F3768" s="62"/>
    </row>
    <row r="3769" spans="1:6" x14ac:dyDescent="0.35">
      <c r="A3769" s="1">
        <v>85</v>
      </c>
      <c r="B3769" s="1" t="s">
        <v>116</v>
      </c>
      <c r="C3769" s="218">
        <v>44886</v>
      </c>
      <c r="D3769" s="1">
        <v>13</v>
      </c>
      <c r="E3769" s="1">
        <v>234</v>
      </c>
      <c r="F3769" s="62"/>
    </row>
    <row r="3770" spans="1:6" x14ac:dyDescent="0.35">
      <c r="A3770" s="1">
        <v>85</v>
      </c>
      <c r="B3770" s="1" t="s">
        <v>116</v>
      </c>
      <c r="C3770" s="218">
        <v>44887</v>
      </c>
      <c r="D3770" s="1">
        <v>17</v>
      </c>
      <c r="E3770" s="1">
        <v>360</v>
      </c>
      <c r="F3770" s="62"/>
    </row>
    <row r="3771" spans="1:6" x14ac:dyDescent="0.35">
      <c r="A3771" s="1">
        <v>85</v>
      </c>
      <c r="B3771" s="1" t="s">
        <v>116</v>
      </c>
      <c r="C3771" s="218">
        <v>44888</v>
      </c>
      <c r="D3771" s="1">
        <v>16</v>
      </c>
      <c r="E3771" s="1">
        <v>396</v>
      </c>
      <c r="F3771" s="62"/>
    </row>
    <row r="3772" spans="1:6" x14ac:dyDescent="0.35">
      <c r="A3772" s="1">
        <v>85</v>
      </c>
      <c r="B3772" s="1" t="s">
        <v>116</v>
      </c>
      <c r="C3772" s="218">
        <v>44889</v>
      </c>
      <c r="D3772" s="1">
        <v>24</v>
      </c>
      <c r="E3772" s="1">
        <v>459</v>
      </c>
      <c r="F3772" s="62"/>
    </row>
    <row r="3773" spans="1:6" x14ac:dyDescent="0.35">
      <c r="A3773" s="1">
        <v>85</v>
      </c>
      <c r="B3773" s="1" t="s">
        <v>116</v>
      </c>
      <c r="C3773" s="218">
        <v>44890</v>
      </c>
      <c r="D3773" s="1">
        <v>16</v>
      </c>
      <c r="E3773" s="1">
        <v>369</v>
      </c>
      <c r="F3773" s="62"/>
    </row>
    <row r="3774" spans="1:6" x14ac:dyDescent="0.35">
      <c r="A3774" s="1">
        <v>85</v>
      </c>
      <c r="B3774" s="1" t="s">
        <v>116</v>
      </c>
      <c r="C3774" s="218">
        <v>44891</v>
      </c>
      <c r="D3774" s="1">
        <v>13</v>
      </c>
      <c r="E3774" s="1">
        <v>369</v>
      </c>
      <c r="F3774" s="62"/>
    </row>
    <row r="3775" spans="1:6" x14ac:dyDescent="0.35">
      <c r="A3775" s="1">
        <v>85</v>
      </c>
      <c r="B3775" s="1" t="s">
        <v>116</v>
      </c>
      <c r="C3775" s="218">
        <v>44892</v>
      </c>
      <c r="D3775" s="1">
        <v>15</v>
      </c>
      <c r="E3775" s="1">
        <v>486</v>
      </c>
      <c r="F3775" s="62"/>
    </row>
    <row r="3776" spans="1:6" x14ac:dyDescent="0.35">
      <c r="A3776" s="1">
        <v>85</v>
      </c>
      <c r="B3776" s="1" t="s">
        <v>116</v>
      </c>
      <c r="C3776" s="218">
        <v>44893</v>
      </c>
      <c r="D3776" s="1">
        <v>20</v>
      </c>
      <c r="E3776" s="1">
        <v>441</v>
      </c>
      <c r="F3776" s="62"/>
    </row>
    <row r="3777" spans="1:6" x14ac:dyDescent="0.35">
      <c r="A3777" s="1">
        <v>85</v>
      </c>
      <c r="B3777" s="1" t="s">
        <v>116</v>
      </c>
      <c r="C3777" s="218">
        <v>44894</v>
      </c>
      <c r="D3777" s="1">
        <v>12</v>
      </c>
      <c r="E3777" s="1">
        <v>351</v>
      </c>
      <c r="F3777" s="62"/>
    </row>
    <row r="3778" spans="1:6" x14ac:dyDescent="0.35">
      <c r="A3778" s="1">
        <v>85</v>
      </c>
      <c r="B3778" s="1" t="s">
        <v>116</v>
      </c>
      <c r="C3778" s="218">
        <v>44895</v>
      </c>
      <c r="D3778" s="1">
        <v>16</v>
      </c>
      <c r="E3778" s="1">
        <v>396</v>
      </c>
      <c r="F3778" s="62"/>
    </row>
    <row r="3779" spans="1:6" x14ac:dyDescent="0.35">
      <c r="A3779" s="1">
        <v>85</v>
      </c>
      <c r="B3779" s="1" t="s">
        <v>116</v>
      </c>
      <c r="C3779" s="218">
        <v>44896</v>
      </c>
      <c r="D3779" s="1">
        <v>17</v>
      </c>
      <c r="E3779" s="1">
        <v>360</v>
      </c>
      <c r="F3779" s="62"/>
    </row>
    <row r="3780" spans="1:6" x14ac:dyDescent="0.35">
      <c r="A3780" s="1">
        <v>85</v>
      </c>
      <c r="B3780" s="1" t="s">
        <v>116</v>
      </c>
      <c r="C3780" s="218">
        <v>44897</v>
      </c>
      <c r="D3780" s="1">
        <v>9</v>
      </c>
      <c r="E3780" s="1">
        <v>162</v>
      </c>
      <c r="F3780" s="62"/>
    </row>
    <row r="3781" spans="1:6" x14ac:dyDescent="0.35">
      <c r="A3781" s="1">
        <v>85</v>
      </c>
      <c r="B3781" s="1" t="s">
        <v>116</v>
      </c>
      <c r="C3781" s="218">
        <v>44898</v>
      </c>
      <c r="D3781" s="1">
        <v>13</v>
      </c>
      <c r="E3781" s="1">
        <v>234</v>
      </c>
      <c r="F3781" s="62"/>
    </row>
    <row r="3782" spans="1:6" x14ac:dyDescent="0.35">
      <c r="A3782" s="1">
        <v>85</v>
      </c>
      <c r="B3782" s="1" t="s">
        <v>116</v>
      </c>
      <c r="C3782" s="218">
        <v>44899</v>
      </c>
      <c r="D3782" s="1">
        <v>18</v>
      </c>
      <c r="E3782" s="1">
        <v>378</v>
      </c>
      <c r="F3782" s="62"/>
    </row>
    <row r="3783" spans="1:6" x14ac:dyDescent="0.35">
      <c r="A3783" s="1">
        <v>85</v>
      </c>
      <c r="B3783" s="1" t="s">
        <v>116</v>
      </c>
      <c r="C3783" s="218">
        <v>44900</v>
      </c>
      <c r="D3783" s="1">
        <v>10</v>
      </c>
      <c r="E3783" s="1">
        <v>261</v>
      </c>
      <c r="F3783" s="62"/>
    </row>
    <row r="3784" spans="1:6" x14ac:dyDescent="0.35">
      <c r="A3784" s="1">
        <v>85</v>
      </c>
      <c r="B3784" s="1" t="s">
        <v>116</v>
      </c>
      <c r="C3784" s="218">
        <v>44901</v>
      </c>
      <c r="D3784" s="1">
        <v>20</v>
      </c>
      <c r="E3784" s="1">
        <v>414</v>
      </c>
      <c r="F3784" s="62"/>
    </row>
    <row r="3785" spans="1:6" x14ac:dyDescent="0.35">
      <c r="A3785" s="1">
        <v>85</v>
      </c>
      <c r="B3785" s="1" t="s">
        <v>116</v>
      </c>
      <c r="C3785" s="218">
        <v>44902</v>
      </c>
      <c r="D3785" s="1">
        <v>11</v>
      </c>
      <c r="E3785" s="1">
        <v>225</v>
      </c>
      <c r="F3785" s="62"/>
    </row>
    <row r="3786" spans="1:6" x14ac:dyDescent="0.35">
      <c r="A3786" s="1">
        <v>85</v>
      </c>
      <c r="B3786" s="1" t="s">
        <v>116</v>
      </c>
      <c r="C3786" s="218">
        <v>44903</v>
      </c>
      <c r="D3786" s="1">
        <v>17</v>
      </c>
      <c r="E3786" s="1">
        <v>387</v>
      </c>
      <c r="F3786" s="62"/>
    </row>
    <row r="3787" spans="1:6" x14ac:dyDescent="0.35">
      <c r="A3787" s="1">
        <v>85</v>
      </c>
      <c r="B3787" s="1" t="s">
        <v>116</v>
      </c>
      <c r="C3787" s="218">
        <v>44904</v>
      </c>
      <c r="D3787" s="1">
        <v>13</v>
      </c>
      <c r="E3787" s="1">
        <v>261</v>
      </c>
      <c r="F3787" s="62"/>
    </row>
    <row r="3788" spans="1:6" x14ac:dyDescent="0.35">
      <c r="A3788" s="1">
        <v>85</v>
      </c>
      <c r="B3788" s="1" t="s">
        <v>116</v>
      </c>
      <c r="C3788" s="218">
        <v>44905</v>
      </c>
      <c r="D3788" s="1">
        <v>18</v>
      </c>
      <c r="E3788" s="1">
        <v>378</v>
      </c>
      <c r="F3788" s="62"/>
    </row>
    <row r="3789" spans="1:6" x14ac:dyDescent="0.35">
      <c r="A3789" s="1">
        <v>85</v>
      </c>
      <c r="B3789" s="1" t="s">
        <v>116</v>
      </c>
      <c r="C3789" s="218">
        <v>44906</v>
      </c>
      <c r="D3789" s="1">
        <v>20</v>
      </c>
      <c r="E3789" s="1">
        <v>387</v>
      </c>
      <c r="F3789" s="62"/>
    </row>
    <row r="3790" spans="1:6" x14ac:dyDescent="0.35">
      <c r="A3790" s="1">
        <v>85</v>
      </c>
      <c r="B3790" s="1" t="s">
        <v>116</v>
      </c>
      <c r="C3790" s="218">
        <v>44908</v>
      </c>
      <c r="D3790" s="1">
        <v>6</v>
      </c>
      <c r="E3790" s="1">
        <v>108</v>
      </c>
      <c r="F3790" s="62"/>
    </row>
    <row r="3791" spans="1:6" x14ac:dyDescent="0.35">
      <c r="A3791" s="1">
        <v>85</v>
      </c>
      <c r="B3791" s="1" t="s">
        <v>116</v>
      </c>
      <c r="C3791" s="218">
        <v>44909</v>
      </c>
      <c r="D3791" s="1">
        <v>9</v>
      </c>
      <c r="E3791" s="1">
        <v>189</v>
      </c>
      <c r="F3791" s="62"/>
    </row>
    <row r="3792" spans="1:6" x14ac:dyDescent="0.35">
      <c r="A3792" s="1">
        <v>85</v>
      </c>
      <c r="B3792" s="1" t="s">
        <v>116</v>
      </c>
      <c r="C3792" s="218">
        <v>44910</v>
      </c>
      <c r="D3792" s="1">
        <v>8</v>
      </c>
      <c r="E3792" s="1">
        <v>198</v>
      </c>
      <c r="F3792" s="62"/>
    </row>
    <row r="3793" spans="1:6" x14ac:dyDescent="0.35">
      <c r="A3793" s="1">
        <v>85</v>
      </c>
      <c r="B3793" s="1" t="s">
        <v>116</v>
      </c>
      <c r="C3793" s="218">
        <v>44911</v>
      </c>
      <c r="D3793" s="1">
        <v>10</v>
      </c>
      <c r="E3793" s="1">
        <v>207</v>
      </c>
      <c r="F3793" s="62"/>
    </row>
    <row r="3794" spans="1:6" x14ac:dyDescent="0.35">
      <c r="A3794" s="1">
        <v>85</v>
      </c>
      <c r="B3794" s="1" t="s">
        <v>116</v>
      </c>
      <c r="C3794" s="218">
        <v>44912</v>
      </c>
      <c r="D3794" s="1">
        <v>9</v>
      </c>
      <c r="E3794" s="1">
        <v>216</v>
      </c>
      <c r="F3794" s="62"/>
    </row>
    <row r="3795" spans="1:6" x14ac:dyDescent="0.35">
      <c r="A3795" s="1">
        <v>85</v>
      </c>
      <c r="B3795" s="1" t="s">
        <v>116</v>
      </c>
      <c r="C3795" s="218">
        <v>44913</v>
      </c>
      <c r="D3795" s="1">
        <v>14</v>
      </c>
      <c r="E3795" s="1">
        <v>252</v>
      </c>
      <c r="F3795" s="62"/>
    </row>
    <row r="3796" spans="1:6" x14ac:dyDescent="0.35">
      <c r="A3796" s="1">
        <v>85</v>
      </c>
      <c r="B3796" s="1" t="s">
        <v>116</v>
      </c>
      <c r="C3796" s="218">
        <v>44914</v>
      </c>
      <c r="D3796" s="1">
        <v>10</v>
      </c>
      <c r="E3796" s="1">
        <v>234</v>
      </c>
      <c r="F3796" s="62"/>
    </row>
    <row r="3797" spans="1:6" x14ac:dyDescent="0.35">
      <c r="A3797" s="1">
        <v>85</v>
      </c>
      <c r="B3797" s="1" t="s">
        <v>116</v>
      </c>
      <c r="C3797" s="218">
        <v>44915</v>
      </c>
      <c r="D3797" s="1">
        <v>17</v>
      </c>
      <c r="E3797" s="1">
        <v>387</v>
      </c>
      <c r="F3797" s="62"/>
    </row>
    <row r="3798" spans="1:6" x14ac:dyDescent="0.35">
      <c r="A3798" s="1">
        <v>85</v>
      </c>
      <c r="B3798" s="1" t="s">
        <v>116</v>
      </c>
      <c r="C3798" s="218">
        <v>44916</v>
      </c>
      <c r="D3798" s="1">
        <v>26</v>
      </c>
      <c r="E3798" s="1">
        <v>522</v>
      </c>
      <c r="F3798" s="62"/>
    </row>
    <row r="3799" spans="1:6" x14ac:dyDescent="0.35">
      <c r="A3799" s="1">
        <v>85</v>
      </c>
      <c r="B3799" s="1" t="s">
        <v>116</v>
      </c>
      <c r="C3799" s="218">
        <v>44917</v>
      </c>
      <c r="D3799" s="1">
        <v>11</v>
      </c>
      <c r="E3799" s="1">
        <v>252</v>
      </c>
      <c r="F3799" s="62"/>
    </row>
    <row r="3800" spans="1:6" x14ac:dyDescent="0.35">
      <c r="A3800" s="1">
        <v>85</v>
      </c>
      <c r="B3800" s="1" t="s">
        <v>116</v>
      </c>
      <c r="C3800" s="218">
        <v>44918</v>
      </c>
      <c r="D3800" s="1">
        <v>11</v>
      </c>
      <c r="E3800" s="1">
        <v>279</v>
      </c>
      <c r="F3800" s="62"/>
    </row>
    <row r="3801" spans="1:6" x14ac:dyDescent="0.35">
      <c r="A3801" s="1">
        <v>85</v>
      </c>
      <c r="B3801" s="1" t="s">
        <v>116</v>
      </c>
      <c r="C3801" s="218">
        <v>44919</v>
      </c>
      <c r="D3801" s="1">
        <v>11</v>
      </c>
      <c r="E3801" s="1">
        <v>252</v>
      </c>
      <c r="F3801" s="62"/>
    </row>
    <row r="3802" spans="1:6" x14ac:dyDescent="0.35">
      <c r="A3802" s="1">
        <v>85</v>
      </c>
      <c r="B3802" s="1" t="s">
        <v>116</v>
      </c>
      <c r="C3802" s="218">
        <v>44920</v>
      </c>
      <c r="D3802" s="1">
        <v>14</v>
      </c>
      <c r="E3802" s="1">
        <v>306</v>
      </c>
      <c r="F3802" s="62"/>
    </row>
    <row r="3803" spans="1:6" x14ac:dyDescent="0.35">
      <c r="A3803" s="1">
        <v>85</v>
      </c>
      <c r="B3803" s="1" t="s">
        <v>116</v>
      </c>
      <c r="C3803" s="218">
        <v>44921</v>
      </c>
      <c r="D3803" s="1">
        <v>11</v>
      </c>
      <c r="E3803" s="1">
        <v>306</v>
      </c>
      <c r="F3803" s="62"/>
    </row>
    <row r="3804" spans="1:6" x14ac:dyDescent="0.35">
      <c r="A3804" s="1">
        <v>85</v>
      </c>
      <c r="B3804" s="1" t="s">
        <v>116</v>
      </c>
      <c r="C3804" s="218">
        <v>44922</v>
      </c>
      <c r="D3804" s="1">
        <v>10</v>
      </c>
      <c r="E3804" s="1">
        <v>288</v>
      </c>
      <c r="F3804" s="62"/>
    </row>
    <row r="3805" spans="1:6" x14ac:dyDescent="0.35">
      <c r="A3805" s="1">
        <v>85</v>
      </c>
      <c r="B3805" s="1" t="s">
        <v>116</v>
      </c>
      <c r="C3805" s="218">
        <v>44923</v>
      </c>
      <c r="D3805" s="1">
        <v>10</v>
      </c>
      <c r="E3805" s="1">
        <v>261</v>
      </c>
      <c r="F3805" s="62"/>
    </row>
    <row r="3806" spans="1:6" x14ac:dyDescent="0.35">
      <c r="A3806" s="1">
        <v>85</v>
      </c>
      <c r="B3806" s="1" t="s">
        <v>116</v>
      </c>
      <c r="C3806" s="218">
        <v>44924</v>
      </c>
      <c r="D3806" s="1">
        <v>15</v>
      </c>
      <c r="E3806" s="1">
        <v>351</v>
      </c>
      <c r="F3806" s="62"/>
    </row>
    <row r="3807" spans="1:6" x14ac:dyDescent="0.35">
      <c r="A3807" s="1">
        <v>85</v>
      </c>
      <c r="B3807" s="1" t="s">
        <v>116</v>
      </c>
      <c r="C3807" s="218">
        <v>44925</v>
      </c>
      <c r="D3807" s="1">
        <v>13</v>
      </c>
      <c r="E3807" s="1">
        <v>288</v>
      </c>
      <c r="F3807" s="62"/>
    </row>
    <row r="3808" spans="1:6" x14ac:dyDescent="0.35">
      <c r="A3808" s="1">
        <v>85</v>
      </c>
      <c r="B3808" s="1" t="s">
        <v>116</v>
      </c>
      <c r="C3808" s="218">
        <v>44926</v>
      </c>
      <c r="D3808" s="1">
        <v>10</v>
      </c>
      <c r="E3808" s="1">
        <v>207</v>
      </c>
      <c r="F3808" s="62"/>
    </row>
    <row r="3809" spans="1:6" x14ac:dyDescent="0.35">
      <c r="A3809" s="1">
        <v>85</v>
      </c>
      <c r="B3809" s="1" t="s">
        <v>116</v>
      </c>
      <c r="C3809" s="218">
        <v>44927</v>
      </c>
      <c r="D3809" s="1">
        <v>6</v>
      </c>
      <c r="E3809" s="1">
        <v>189</v>
      </c>
      <c r="F3809" s="62"/>
    </row>
    <row r="3810" spans="1:6" x14ac:dyDescent="0.35">
      <c r="A3810" s="1">
        <v>85</v>
      </c>
      <c r="B3810" s="1" t="s">
        <v>116</v>
      </c>
      <c r="C3810" s="218">
        <v>44928</v>
      </c>
      <c r="D3810" s="1">
        <v>9</v>
      </c>
      <c r="E3810" s="1">
        <v>216</v>
      </c>
      <c r="F3810" s="62"/>
    </row>
    <row r="3811" spans="1:6" x14ac:dyDescent="0.35">
      <c r="A3811" s="1">
        <v>85</v>
      </c>
      <c r="B3811" s="1" t="s">
        <v>116</v>
      </c>
      <c r="C3811" s="218">
        <v>44929</v>
      </c>
      <c r="D3811" s="1">
        <v>21</v>
      </c>
      <c r="E3811" s="1">
        <v>486</v>
      </c>
      <c r="F3811" s="62"/>
    </row>
    <row r="3812" spans="1:6" x14ac:dyDescent="0.35">
      <c r="A3812" s="1">
        <v>85</v>
      </c>
      <c r="B3812" s="1" t="s">
        <v>116</v>
      </c>
      <c r="C3812" s="218">
        <v>44930</v>
      </c>
      <c r="D3812" s="1">
        <v>13</v>
      </c>
      <c r="E3812" s="1">
        <v>342</v>
      </c>
      <c r="F3812" s="62"/>
    </row>
    <row r="3813" spans="1:6" x14ac:dyDescent="0.35">
      <c r="A3813" s="1">
        <v>85</v>
      </c>
      <c r="B3813" s="1" t="s">
        <v>116</v>
      </c>
      <c r="C3813" s="218">
        <v>44931</v>
      </c>
      <c r="D3813" s="1">
        <v>12</v>
      </c>
      <c r="E3813" s="1">
        <v>270</v>
      </c>
      <c r="F3813" s="62"/>
    </row>
    <row r="3814" spans="1:6" x14ac:dyDescent="0.35">
      <c r="A3814" s="1">
        <v>85</v>
      </c>
      <c r="B3814" s="1" t="s">
        <v>116</v>
      </c>
      <c r="C3814" s="218">
        <v>44932</v>
      </c>
      <c r="D3814" s="1">
        <v>11</v>
      </c>
      <c r="E3814" s="1">
        <v>306</v>
      </c>
      <c r="F3814" s="62"/>
    </row>
    <row r="3815" spans="1:6" x14ac:dyDescent="0.35">
      <c r="A3815" s="1">
        <v>85</v>
      </c>
      <c r="B3815" s="1" t="s">
        <v>116</v>
      </c>
      <c r="C3815" s="218">
        <v>44933</v>
      </c>
      <c r="D3815" s="1">
        <v>1</v>
      </c>
      <c r="E3815" s="1">
        <v>18</v>
      </c>
      <c r="F3815" s="62"/>
    </row>
    <row r="3816" spans="1:6" x14ac:dyDescent="0.35">
      <c r="A3816" s="1">
        <v>85</v>
      </c>
      <c r="B3816" s="1" t="s">
        <v>116</v>
      </c>
      <c r="C3816" s="218">
        <v>44934</v>
      </c>
      <c r="D3816" s="1">
        <v>2</v>
      </c>
      <c r="E3816" s="1">
        <v>36</v>
      </c>
      <c r="F3816" s="62"/>
    </row>
    <row r="3817" spans="1:6" x14ac:dyDescent="0.35">
      <c r="A3817" s="1">
        <v>85</v>
      </c>
      <c r="B3817" s="1" t="s">
        <v>116</v>
      </c>
      <c r="C3817" s="218">
        <v>44935</v>
      </c>
      <c r="D3817" s="1">
        <v>8</v>
      </c>
      <c r="E3817" s="1">
        <v>144</v>
      </c>
      <c r="F3817" s="62"/>
    </row>
    <row r="3818" spans="1:6" x14ac:dyDescent="0.35">
      <c r="A3818" s="1">
        <v>85</v>
      </c>
      <c r="B3818" s="1" t="s">
        <v>116</v>
      </c>
      <c r="C3818" s="218">
        <v>44936</v>
      </c>
      <c r="D3818" s="1">
        <v>3</v>
      </c>
      <c r="E3818" s="1">
        <v>54</v>
      </c>
      <c r="F3818" s="62"/>
    </row>
    <row r="3819" spans="1:6" x14ac:dyDescent="0.35">
      <c r="A3819" s="1">
        <v>85</v>
      </c>
      <c r="B3819" s="1" t="s">
        <v>116</v>
      </c>
      <c r="C3819" s="218">
        <v>44937</v>
      </c>
      <c r="D3819" s="1">
        <v>4</v>
      </c>
      <c r="E3819" s="1">
        <v>72</v>
      </c>
      <c r="F3819" s="62"/>
    </row>
    <row r="3820" spans="1:6" x14ac:dyDescent="0.35">
      <c r="A3820" s="1">
        <v>85</v>
      </c>
      <c r="B3820" s="1" t="s">
        <v>116</v>
      </c>
      <c r="C3820" s="218">
        <v>44938</v>
      </c>
      <c r="D3820" s="1">
        <v>9</v>
      </c>
      <c r="E3820" s="1">
        <v>243</v>
      </c>
      <c r="F3820" s="62"/>
    </row>
    <row r="3821" spans="1:6" x14ac:dyDescent="0.35">
      <c r="A3821" s="1">
        <v>85</v>
      </c>
      <c r="B3821" s="1" t="s">
        <v>116</v>
      </c>
      <c r="C3821" s="218">
        <v>44940</v>
      </c>
      <c r="D3821" s="1">
        <v>20</v>
      </c>
      <c r="E3821" s="1">
        <v>387</v>
      </c>
      <c r="F3821" s="62"/>
    </row>
    <row r="3822" spans="1:6" x14ac:dyDescent="0.35">
      <c r="A3822" s="1">
        <v>85</v>
      </c>
      <c r="B3822" s="1" t="s">
        <v>116</v>
      </c>
      <c r="C3822" s="218">
        <v>44941</v>
      </c>
      <c r="D3822" s="1">
        <v>13</v>
      </c>
      <c r="E3822" s="1">
        <v>396</v>
      </c>
      <c r="F3822" s="62"/>
    </row>
    <row r="3823" spans="1:6" x14ac:dyDescent="0.35">
      <c r="A3823" s="1">
        <v>85</v>
      </c>
      <c r="B3823" s="1" t="s">
        <v>116</v>
      </c>
      <c r="C3823" s="218">
        <v>44942</v>
      </c>
      <c r="D3823" s="1">
        <v>14</v>
      </c>
      <c r="E3823" s="1">
        <v>306</v>
      </c>
      <c r="F3823" s="62"/>
    </row>
    <row r="3824" spans="1:6" x14ac:dyDescent="0.35">
      <c r="A3824" s="1">
        <v>85</v>
      </c>
      <c r="B3824" s="1" t="s">
        <v>116</v>
      </c>
      <c r="C3824" s="218">
        <v>44943</v>
      </c>
      <c r="D3824" s="1">
        <v>14</v>
      </c>
      <c r="E3824" s="1">
        <v>279</v>
      </c>
      <c r="F3824" s="62"/>
    </row>
    <row r="3825" spans="1:6" x14ac:dyDescent="0.35">
      <c r="A3825" s="1">
        <v>85</v>
      </c>
      <c r="B3825" s="1" t="s">
        <v>116</v>
      </c>
      <c r="C3825" s="218">
        <v>44944</v>
      </c>
      <c r="D3825" s="1">
        <v>14</v>
      </c>
      <c r="E3825" s="1">
        <v>279</v>
      </c>
      <c r="F3825" s="62"/>
    </row>
    <row r="3826" spans="1:6" x14ac:dyDescent="0.35">
      <c r="A3826" s="1">
        <v>85</v>
      </c>
      <c r="B3826" s="1" t="s">
        <v>116</v>
      </c>
      <c r="C3826" s="218">
        <v>44945</v>
      </c>
      <c r="D3826" s="1">
        <v>12</v>
      </c>
      <c r="E3826" s="1">
        <v>216</v>
      </c>
      <c r="F3826" s="62"/>
    </row>
    <row r="3827" spans="1:6" x14ac:dyDescent="0.35">
      <c r="A3827" s="1">
        <v>85</v>
      </c>
      <c r="B3827" s="1" t="s">
        <v>116</v>
      </c>
      <c r="C3827" s="218">
        <v>44946</v>
      </c>
      <c r="D3827" s="1">
        <v>8</v>
      </c>
      <c r="E3827" s="1">
        <v>198</v>
      </c>
      <c r="F3827" s="62"/>
    </row>
    <row r="3828" spans="1:6" x14ac:dyDescent="0.35">
      <c r="A3828" s="1">
        <v>85</v>
      </c>
      <c r="B3828" s="1" t="s">
        <v>116</v>
      </c>
      <c r="C3828" s="218">
        <v>44949</v>
      </c>
      <c r="D3828" s="1">
        <v>3</v>
      </c>
      <c r="E3828" s="1">
        <v>54</v>
      </c>
      <c r="F3828" s="62"/>
    </row>
    <row r="3829" spans="1:6" x14ac:dyDescent="0.35">
      <c r="A3829" s="1">
        <v>85</v>
      </c>
      <c r="B3829" s="1" t="s">
        <v>116</v>
      </c>
      <c r="C3829" s="218">
        <v>44951</v>
      </c>
      <c r="D3829" s="1">
        <v>12</v>
      </c>
      <c r="E3829" s="1">
        <v>216</v>
      </c>
      <c r="F3829" s="62"/>
    </row>
    <row r="3830" spans="1:6" x14ac:dyDescent="0.35">
      <c r="A3830" s="1">
        <v>85</v>
      </c>
      <c r="B3830" s="1" t="s">
        <v>116</v>
      </c>
      <c r="C3830" s="218">
        <v>44952</v>
      </c>
      <c r="D3830" s="1">
        <v>11</v>
      </c>
      <c r="E3830" s="1">
        <v>252</v>
      </c>
      <c r="F3830" s="62"/>
    </row>
    <row r="3831" spans="1:6" x14ac:dyDescent="0.35">
      <c r="A3831" s="1">
        <v>85</v>
      </c>
      <c r="B3831" s="1" t="s">
        <v>116</v>
      </c>
      <c r="C3831" s="218">
        <v>44953</v>
      </c>
      <c r="D3831" s="1">
        <v>11</v>
      </c>
      <c r="E3831" s="1">
        <v>252</v>
      </c>
      <c r="F3831" s="62"/>
    </row>
    <row r="3832" spans="1:6" x14ac:dyDescent="0.35">
      <c r="A3832" s="1">
        <v>85</v>
      </c>
      <c r="B3832" s="1" t="s">
        <v>116</v>
      </c>
      <c r="C3832" s="218">
        <v>44954</v>
      </c>
      <c r="D3832" s="1">
        <v>11</v>
      </c>
      <c r="E3832" s="1">
        <v>279</v>
      </c>
      <c r="F3832" s="62"/>
    </row>
    <row r="3833" spans="1:6" x14ac:dyDescent="0.35">
      <c r="A3833" s="1">
        <v>85</v>
      </c>
      <c r="B3833" s="1" t="s">
        <v>116</v>
      </c>
      <c r="C3833" s="218">
        <v>44955</v>
      </c>
      <c r="D3833" s="1">
        <v>15</v>
      </c>
      <c r="E3833" s="1">
        <v>297</v>
      </c>
      <c r="F3833" s="62"/>
    </row>
    <row r="3834" spans="1:6" x14ac:dyDescent="0.35">
      <c r="A3834" s="1">
        <v>85</v>
      </c>
      <c r="B3834" s="1" t="s">
        <v>116</v>
      </c>
      <c r="C3834" s="218">
        <v>44956</v>
      </c>
      <c r="D3834" s="1">
        <v>16</v>
      </c>
      <c r="E3834" s="1">
        <v>342</v>
      </c>
      <c r="F3834" s="62"/>
    </row>
    <row r="3835" spans="1:6" x14ac:dyDescent="0.35">
      <c r="A3835" s="1">
        <v>86</v>
      </c>
      <c r="B3835" s="1" t="s">
        <v>117</v>
      </c>
      <c r="C3835" s="218">
        <v>44903</v>
      </c>
      <c r="D3835" s="1">
        <v>8</v>
      </c>
      <c r="E3835" s="1">
        <v>144</v>
      </c>
      <c r="F3835" s="62"/>
    </row>
    <row r="3836" spans="1:6" x14ac:dyDescent="0.35">
      <c r="A3836" s="1">
        <v>86</v>
      </c>
      <c r="B3836" s="1" t="s">
        <v>117</v>
      </c>
      <c r="C3836" s="218">
        <v>44904</v>
      </c>
      <c r="D3836" s="1">
        <v>6</v>
      </c>
      <c r="E3836" s="1">
        <v>108</v>
      </c>
      <c r="F3836" s="62"/>
    </row>
    <row r="3837" spans="1:6" x14ac:dyDescent="0.35">
      <c r="A3837" s="1">
        <v>86</v>
      </c>
      <c r="B3837" s="1" t="s">
        <v>117</v>
      </c>
      <c r="C3837" s="218">
        <v>44906</v>
      </c>
      <c r="D3837" s="1">
        <v>7</v>
      </c>
      <c r="E3837" s="1">
        <v>153</v>
      </c>
      <c r="F3837" s="62"/>
    </row>
    <row r="3838" spans="1:6" x14ac:dyDescent="0.35">
      <c r="A3838" s="1">
        <v>86</v>
      </c>
      <c r="B3838" s="1" t="s">
        <v>117</v>
      </c>
      <c r="C3838" s="218">
        <v>44907</v>
      </c>
      <c r="D3838" s="1">
        <v>8</v>
      </c>
      <c r="E3838" s="1">
        <v>198</v>
      </c>
      <c r="F3838" s="62"/>
    </row>
    <row r="3839" spans="1:6" x14ac:dyDescent="0.35">
      <c r="A3839" s="1">
        <v>86</v>
      </c>
      <c r="B3839" s="1" t="s">
        <v>117</v>
      </c>
      <c r="C3839" s="218">
        <v>44908</v>
      </c>
      <c r="D3839" s="1">
        <v>6</v>
      </c>
      <c r="E3839" s="1">
        <v>135</v>
      </c>
      <c r="F3839" s="62"/>
    </row>
    <row r="3840" spans="1:6" x14ac:dyDescent="0.35">
      <c r="A3840" s="1">
        <v>86</v>
      </c>
      <c r="B3840" s="1" t="s">
        <v>117</v>
      </c>
      <c r="C3840" s="218">
        <v>44909</v>
      </c>
      <c r="D3840" s="1">
        <v>8</v>
      </c>
      <c r="E3840" s="1">
        <v>198</v>
      </c>
      <c r="F3840" s="62"/>
    </row>
    <row r="3841" spans="1:6" x14ac:dyDescent="0.35">
      <c r="A3841" s="1">
        <v>86</v>
      </c>
      <c r="B3841" s="1" t="s">
        <v>117</v>
      </c>
      <c r="C3841" s="218">
        <v>44910</v>
      </c>
      <c r="D3841" s="1">
        <v>8</v>
      </c>
      <c r="E3841" s="1">
        <v>144</v>
      </c>
      <c r="F3841" s="62"/>
    </row>
    <row r="3842" spans="1:6" x14ac:dyDescent="0.35">
      <c r="A3842" s="1">
        <v>86</v>
      </c>
      <c r="B3842" s="1" t="s">
        <v>117</v>
      </c>
      <c r="C3842" s="218">
        <v>44911</v>
      </c>
      <c r="D3842" s="1">
        <v>9</v>
      </c>
      <c r="E3842" s="1">
        <v>189</v>
      </c>
      <c r="F3842" s="62"/>
    </row>
    <row r="3843" spans="1:6" x14ac:dyDescent="0.35">
      <c r="A3843" s="1">
        <v>86</v>
      </c>
      <c r="B3843" s="1" t="s">
        <v>117</v>
      </c>
      <c r="C3843" s="218">
        <v>44912</v>
      </c>
      <c r="D3843" s="1">
        <v>10</v>
      </c>
      <c r="E3843" s="1">
        <v>207</v>
      </c>
      <c r="F3843" s="62"/>
    </row>
    <row r="3844" spans="1:6" x14ac:dyDescent="0.35">
      <c r="A3844" s="1">
        <v>86</v>
      </c>
      <c r="B3844" s="1" t="s">
        <v>117</v>
      </c>
      <c r="C3844" s="218">
        <v>44914</v>
      </c>
      <c r="D3844" s="1">
        <v>13</v>
      </c>
      <c r="E3844" s="1">
        <v>342</v>
      </c>
      <c r="F3844" s="62"/>
    </row>
    <row r="3845" spans="1:6" x14ac:dyDescent="0.35">
      <c r="A3845" s="1">
        <v>86</v>
      </c>
      <c r="B3845" s="1" t="s">
        <v>117</v>
      </c>
      <c r="C3845" s="218">
        <v>44915</v>
      </c>
      <c r="D3845" s="1">
        <v>14</v>
      </c>
      <c r="E3845" s="1">
        <v>333</v>
      </c>
      <c r="F3845" s="62"/>
    </row>
    <row r="3846" spans="1:6" x14ac:dyDescent="0.35">
      <c r="A3846" s="1">
        <v>86</v>
      </c>
      <c r="B3846" s="1" t="s">
        <v>117</v>
      </c>
      <c r="C3846" s="218">
        <v>44916</v>
      </c>
      <c r="D3846" s="1">
        <v>11</v>
      </c>
      <c r="E3846" s="1">
        <v>306</v>
      </c>
      <c r="F3846" s="62"/>
    </row>
    <row r="3847" spans="1:6" x14ac:dyDescent="0.35">
      <c r="A3847" s="1">
        <v>86</v>
      </c>
      <c r="B3847" s="1" t="s">
        <v>117</v>
      </c>
      <c r="C3847" s="218">
        <v>44917</v>
      </c>
      <c r="D3847" s="1">
        <v>7</v>
      </c>
      <c r="E3847" s="1">
        <v>261</v>
      </c>
      <c r="F3847" s="62"/>
    </row>
    <row r="3848" spans="1:6" x14ac:dyDescent="0.35">
      <c r="A3848" s="1">
        <v>86</v>
      </c>
      <c r="B3848" s="1" t="s">
        <v>117</v>
      </c>
      <c r="C3848" s="218">
        <v>44918</v>
      </c>
      <c r="D3848" s="1">
        <v>7</v>
      </c>
      <c r="E3848" s="1">
        <v>288</v>
      </c>
      <c r="F3848" s="62"/>
    </row>
    <row r="3849" spans="1:6" x14ac:dyDescent="0.35">
      <c r="A3849" s="1">
        <v>86</v>
      </c>
      <c r="B3849" s="1" t="s">
        <v>117</v>
      </c>
      <c r="C3849" s="218">
        <v>44919</v>
      </c>
      <c r="D3849" s="1">
        <v>4</v>
      </c>
      <c r="E3849" s="1">
        <v>126</v>
      </c>
      <c r="F3849" s="62"/>
    </row>
    <row r="3850" spans="1:6" x14ac:dyDescent="0.35">
      <c r="A3850" s="1">
        <v>86</v>
      </c>
      <c r="B3850" s="1" t="s">
        <v>117</v>
      </c>
      <c r="C3850" s="218">
        <v>44920</v>
      </c>
      <c r="D3850" s="1">
        <v>7</v>
      </c>
      <c r="E3850" s="1">
        <v>261</v>
      </c>
      <c r="F3850" s="62"/>
    </row>
    <row r="3851" spans="1:6" x14ac:dyDescent="0.35">
      <c r="A3851" s="1">
        <v>86</v>
      </c>
      <c r="B3851" s="1" t="s">
        <v>117</v>
      </c>
      <c r="C3851" s="218">
        <v>44921</v>
      </c>
      <c r="D3851" s="1">
        <v>12</v>
      </c>
      <c r="E3851" s="1">
        <v>324</v>
      </c>
      <c r="F3851" s="62"/>
    </row>
    <row r="3852" spans="1:6" x14ac:dyDescent="0.35">
      <c r="A3852" s="1">
        <v>86</v>
      </c>
      <c r="B3852" s="1" t="s">
        <v>117</v>
      </c>
      <c r="C3852" s="218">
        <v>44922</v>
      </c>
      <c r="D3852" s="1">
        <v>9</v>
      </c>
      <c r="E3852" s="1">
        <v>243</v>
      </c>
      <c r="F3852" s="62"/>
    </row>
    <row r="3853" spans="1:6" x14ac:dyDescent="0.35">
      <c r="A3853" s="1">
        <v>86</v>
      </c>
      <c r="B3853" s="1" t="s">
        <v>117</v>
      </c>
      <c r="C3853" s="218">
        <v>44923</v>
      </c>
      <c r="D3853" s="1">
        <v>13</v>
      </c>
      <c r="E3853" s="1">
        <v>315</v>
      </c>
      <c r="F3853" s="62"/>
    </row>
    <row r="3854" spans="1:6" x14ac:dyDescent="0.35">
      <c r="A3854" s="1">
        <v>86</v>
      </c>
      <c r="B3854" s="1" t="s">
        <v>117</v>
      </c>
      <c r="C3854" s="218">
        <v>44924</v>
      </c>
      <c r="D3854" s="1">
        <v>14</v>
      </c>
      <c r="E3854" s="1">
        <v>333</v>
      </c>
      <c r="F3854" s="62"/>
    </row>
    <row r="3855" spans="1:6" x14ac:dyDescent="0.35">
      <c r="A3855" s="1">
        <v>86</v>
      </c>
      <c r="B3855" s="1" t="s">
        <v>117</v>
      </c>
      <c r="C3855" s="218">
        <v>44925</v>
      </c>
      <c r="D3855" s="1">
        <v>18</v>
      </c>
      <c r="E3855" s="1">
        <v>486</v>
      </c>
      <c r="F3855" s="62"/>
    </row>
    <row r="3856" spans="1:6" x14ac:dyDescent="0.35">
      <c r="A3856" s="1">
        <v>86</v>
      </c>
      <c r="B3856" s="1" t="s">
        <v>117</v>
      </c>
      <c r="C3856" s="218">
        <v>44926</v>
      </c>
      <c r="D3856" s="1">
        <v>19</v>
      </c>
      <c r="E3856" s="1">
        <v>477</v>
      </c>
      <c r="F3856" s="62"/>
    </row>
    <row r="3857" spans="1:6" x14ac:dyDescent="0.35">
      <c r="A3857" s="1">
        <v>86</v>
      </c>
      <c r="B3857" s="1" t="s">
        <v>117</v>
      </c>
      <c r="C3857" s="218">
        <v>44927</v>
      </c>
      <c r="D3857" s="1">
        <v>12</v>
      </c>
      <c r="E3857" s="1">
        <v>378</v>
      </c>
      <c r="F3857" s="62"/>
    </row>
    <row r="3858" spans="1:6" x14ac:dyDescent="0.35">
      <c r="A3858" s="1">
        <v>86</v>
      </c>
      <c r="B3858" s="1" t="s">
        <v>117</v>
      </c>
      <c r="C3858" s="218">
        <v>44928</v>
      </c>
      <c r="D3858" s="1">
        <v>4</v>
      </c>
      <c r="E3858" s="1">
        <v>72</v>
      </c>
      <c r="F3858" s="62"/>
    </row>
    <row r="3859" spans="1:6" x14ac:dyDescent="0.35">
      <c r="A3859" s="1">
        <v>86</v>
      </c>
      <c r="B3859" s="1" t="s">
        <v>117</v>
      </c>
      <c r="C3859" s="218">
        <v>44929</v>
      </c>
      <c r="D3859" s="1">
        <v>8</v>
      </c>
      <c r="E3859" s="1">
        <v>225</v>
      </c>
      <c r="F3859" s="62"/>
    </row>
    <row r="3860" spans="1:6" x14ac:dyDescent="0.35">
      <c r="A3860" s="1">
        <v>86</v>
      </c>
      <c r="B3860" s="1" t="s">
        <v>117</v>
      </c>
      <c r="C3860" s="218">
        <v>44930</v>
      </c>
      <c r="D3860" s="1">
        <v>10</v>
      </c>
      <c r="E3860" s="1">
        <v>234</v>
      </c>
      <c r="F3860" s="62"/>
    </row>
    <row r="3861" spans="1:6" x14ac:dyDescent="0.35">
      <c r="A3861" s="1">
        <v>86</v>
      </c>
      <c r="B3861" s="1" t="s">
        <v>117</v>
      </c>
      <c r="C3861" s="218">
        <v>44931</v>
      </c>
      <c r="D3861" s="1">
        <v>10</v>
      </c>
      <c r="E3861" s="1">
        <v>288</v>
      </c>
      <c r="F3861" s="62"/>
    </row>
    <row r="3862" spans="1:6" x14ac:dyDescent="0.35">
      <c r="A3862" s="1">
        <v>86</v>
      </c>
      <c r="B3862" s="1" t="s">
        <v>117</v>
      </c>
      <c r="C3862" s="218">
        <v>44932</v>
      </c>
      <c r="D3862" s="1">
        <v>12</v>
      </c>
      <c r="E3862" s="1">
        <v>270</v>
      </c>
      <c r="F3862" s="62"/>
    </row>
    <row r="3863" spans="1:6" x14ac:dyDescent="0.35">
      <c r="A3863" s="1">
        <v>86</v>
      </c>
      <c r="B3863" s="1" t="s">
        <v>117</v>
      </c>
      <c r="C3863" s="218">
        <v>44933</v>
      </c>
      <c r="D3863" s="1">
        <v>11</v>
      </c>
      <c r="E3863" s="1">
        <v>279</v>
      </c>
      <c r="F3863" s="62"/>
    </row>
    <row r="3864" spans="1:6" x14ac:dyDescent="0.35">
      <c r="A3864" s="1">
        <v>86</v>
      </c>
      <c r="B3864" s="1" t="s">
        <v>117</v>
      </c>
      <c r="C3864" s="218">
        <v>44934</v>
      </c>
      <c r="D3864" s="1">
        <v>10</v>
      </c>
      <c r="E3864" s="1">
        <v>288</v>
      </c>
      <c r="F3864" s="62"/>
    </row>
    <row r="3865" spans="1:6" x14ac:dyDescent="0.35">
      <c r="A3865" s="1">
        <v>86</v>
      </c>
      <c r="B3865" s="1" t="s">
        <v>117</v>
      </c>
      <c r="C3865" s="218">
        <v>44935</v>
      </c>
      <c r="D3865" s="1">
        <v>13</v>
      </c>
      <c r="E3865" s="1">
        <v>288</v>
      </c>
      <c r="F3865" s="62"/>
    </row>
    <row r="3866" spans="1:6" x14ac:dyDescent="0.35">
      <c r="A3866" s="1">
        <v>86</v>
      </c>
      <c r="B3866" s="1" t="s">
        <v>117</v>
      </c>
      <c r="C3866" s="218">
        <v>44936</v>
      </c>
      <c r="D3866" s="1">
        <v>8</v>
      </c>
      <c r="E3866" s="1">
        <v>279</v>
      </c>
      <c r="F3866" s="62"/>
    </row>
    <row r="3867" spans="1:6" x14ac:dyDescent="0.35">
      <c r="A3867" s="1">
        <v>86</v>
      </c>
      <c r="B3867" s="1" t="s">
        <v>117</v>
      </c>
      <c r="C3867" s="218">
        <v>44937</v>
      </c>
      <c r="D3867" s="1">
        <v>9</v>
      </c>
      <c r="E3867" s="1">
        <v>216</v>
      </c>
      <c r="F3867" s="62"/>
    </row>
    <row r="3868" spans="1:6" x14ac:dyDescent="0.35">
      <c r="A3868" s="1">
        <v>86</v>
      </c>
      <c r="B3868" s="1" t="s">
        <v>117</v>
      </c>
      <c r="C3868" s="218">
        <v>44938</v>
      </c>
      <c r="D3868" s="1">
        <v>13</v>
      </c>
      <c r="E3868" s="1">
        <v>315</v>
      </c>
      <c r="F3868" s="62"/>
    </row>
    <row r="3869" spans="1:6" x14ac:dyDescent="0.35">
      <c r="A3869" s="1">
        <v>86</v>
      </c>
      <c r="B3869" s="1" t="s">
        <v>117</v>
      </c>
      <c r="C3869" s="218">
        <v>44939</v>
      </c>
      <c r="D3869" s="1">
        <v>10</v>
      </c>
      <c r="E3869" s="1">
        <v>315</v>
      </c>
      <c r="F3869" s="62"/>
    </row>
    <row r="3870" spans="1:6" x14ac:dyDescent="0.35">
      <c r="A3870" s="1">
        <v>86</v>
      </c>
      <c r="B3870" s="1" t="s">
        <v>117</v>
      </c>
      <c r="C3870" s="218">
        <v>44940</v>
      </c>
      <c r="D3870" s="1">
        <v>6</v>
      </c>
      <c r="E3870" s="1">
        <v>162</v>
      </c>
      <c r="F3870" s="62"/>
    </row>
    <row r="3871" spans="1:6" x14ac:dyDescent="0.35">
      <c r="A3871" s="1">
        <v>86</v>
      </c>
      <c r="B3871" s="1" t="s">
        <v>117</v>
      </c>
      <c r="C3871" s="218">
        <v>44941</v>
      </c>
      <c r="D3871" s="1">
        <v>12</v>
      </c>
      <c r="E3871" s="1">
        <v>297</v>
      </c>
      <c r="F3871" s="62"/>
    </row>
    <row r="3872" spans="1:6" x14ac:dyDescent="0.35">
      <c r="A3872" s="1">
        <v>86</v>
      </c>
      <c r="B3872" s="1" t="s">
        <v>117</v>
      </c>
      <c r="C3872" s="218">
        <v>44942</v>
      </c>
      <c r="D3872" s="1">
        <v>10</v>
      </c>
      <c r="E3872" s="1">
        <v>234</v>
      </c>
      <c r="F3872" s="62"/>
    </row>
    <row r="3873" spans="1:6" x14ac:dyDescent="0.35">
      <c r="A3873" s="1">
        <v>86</v>
      </c>
      <c r="B3873" s="1" t="s">
        <v>117</v>
      </c>
      <c r="C3873" s="218">
        <v>44943</v>
      </c>
      <c r="D3873" s="1">
        <v>5</v>
      </c>
      <c r="E3873" s="1">
        <v>144</v>
      </c>
      <c r="F3873" s="62"/>
    </row>
    <row r="3874" spans="1:6" x14ac:dyDescent="0.35">
      <c r="A3874" s="1">
        <v>86</v>
      </c>
      <c r="B3874" s="1" t="s">
        <v>117</v>
      </c>
      <c r="C3874" s="218">
        <v>44944</v>
      </c>
      <c r="D3874" s="1">
        <v>9</v>
      </c>
      <c r="E3874" s="1">
        <v>216</v>
      </c>
      <c r="F3874" s="62"/>
    </row>
    <row r="3875" spans="1:6" x14ac:dyDescent="0.35">
      <c r="A3875" s="1">
        <v>86</v>
      </c>
      <c r="B3875" s="1" t="s">
        <v>117</v>
      </c>
      <c r="C3875" s="218">
        <v>44945</v>
      </c>
      <c r="D3875" s="1">
        <v>7</v>
      </c>
      <c r="E3875" s="1">
        <v>180</v>
      </c>
      <c r="F3875" s="62"/>
    </row>
    <row r="3876" spans="1:6" x14ac:dyDescent="0.35">
      <c r="A3876" s="1">
        <v>86</v>
      </c>
      <c r="B3876" s="1" t="s">
        <v>117</v>
      </c>
      <c r="C3876" s="218">
        <v>44946</v>
      </c>
      <c r="D3876" s="1">
        <v>11</v>
      </c>
      <c r="E3876" s="1">
        <v>333</v>
      </c>
      <c r="F3876" s="62"/>
    </row>
    <row r="3877" spans="1:6" x14ac:dyDescent="0.35">
      <c r="A3877" s="1">
        <v>86</v>
      </c>
      <c r="B3877" s="1" t="s">
        <v>117</v>
      </c>
      <c r="C3877" s="218">
        <v>44947</v>
      </c>
      <c r="D3877" s="1">
        <v>7</v>
      </c>
      <c r="E3877" s="1">
        <v>180</v>
      </c>
      <c r="F3877" s="62"/>
    </row>
    <row r="3878" spans="1:6" x14ac:dyDescent="0.35">
      <c r="A3878" s="1">
        <v>86</v>
      </c>
      <c r="B3878" s="1" t="s">
        <v>117</v>
      </c>
      <c r="C3878" s="218">
        <v>44948</v>
      </c>
      <c r="D3878" s="1">
        <v>5</v>
      </c>
      <c r="E3878" s="1">
        <v>117</v>
      </c>
      <c r="F3878" s="62"/>
    </row>
    <row r="3879" spans="1:6" x14ac:dyDescent="0.35">
      <c r="A3879" s="1">
        <v>86</v>
      </c>
      <c r="B3879" s="1" t="s">
        <v>117</v>
      </c>
      <c r="C3879" s="218">
        <v>44949</v>
      </c>
      <c r="D3879" s="1">
        <v>7</v>
      </c>
      <c r="E3879" s="1">
        <v>234</v>
      </c>
      <c r="F3879" s="62"/>
    </row>
    <row r="3880" spans="1:6" x14ac:dyDescent="0.35">
      <c r="A3880" s="1">
        <v>86</v>
      </c>
      <c r="B3880" s="1" t="s">
        <v>117</v>
      </c>
      <c r="C3880" s="218">
        <v>44950</v>
      </c>
      <c r="D3880" s="1">
        <v>6</v>
      </c>
      <c r="E3880" s="1">
        <v>162</v>
      </c>
      <c r="F3880" s="62"/>
    </row>
    <row r="3881" spans="1:6" x14ac:dyDescent="0.35">
      <c r="A3881" s="1">
        <v>86</v>
      </c>
      <c r="B3881" s="1" t="s">
        <v>117</v>
      </c>
      <c r="C3881" s="218">
        <v>44951</v>
      </c>
      <c r="D3881" s="1">
        <v>6</v>
      </c>
      <c r="E3881" s="1">
        <v>162</v>
      </c>
      <c r="F3881" s="62"/>
    </row>
    <row r="3882" spans="1:6" x14ac:dyDescent="0.35">
      <c r="A3882" s="1">
        <v>86</v>
      </c>
      <c r="B3882" s="1" t="s">
        <v>117</v>
      </c>
      <c r="C3882" s="218">
        <v>44952</v>
      </c>
      <c r="D3882" s="1">
        <v>1</v>
      </c>
      <c r="E3882" s="1">
        <v>18</v>
      </c>
      <c r="F3882" s="62"/>
    </row>
    <row r="3883" spans="1:6" x14ac:dyDescent="0.35">
      <c r="A3883" s="1">
        <v>86</v>
      </c>
      <c r="B3883" s="1" t="s">
        <v>117</v>
      </c>
      <c r="C3883" s="218">
        <v>44953</v>
      </c>
      <c r="D3883" s="1">
        <v>1</v>
      </c>
      <c r="E3883" s="1">
        <v>18</v>
      </c>
      <c r="F3883" s="62"/>
    </row>
    <row r="3884" spans="1:6" x14ac:dyDescent="0.35">
      <c r="A3884" s="1">
        <v>86</v>
      </c>
      <c r="B3884" s="1" t="s">
        <v>117</v>
      </c>
      <c r="C3884" s="218">
        <v>44954</v>
      </c>
      <c r="D3884" s="1">
        <v>1</v>
      </c>
      <c r="E3884" s="1">
        <v>18</v>
      </c>
      <c r="F3884" s="62"/>
    </row>
    <row r="3885" spans="1:6" x14ac:dyDescent="0.35">
      <c r="A3885" s="1">
        <v>87</v>
      </c>
      <c r="B3885" s="1" t="s">
        <v>118</v>
      </c>
      <c r="C3885" s="218">
        <v>44878</v>
      </c>
      <c r="D3885" s="1">
        <v>18</v>
      </c>
      <c r="E3885" s="1">
        <v>378</v>
      </c>
      <c r="F3885" s="62"/>
    </row>
    <row r="3886" spans="1:6" x14ac:dyDescent="0.35">
      <c r="A3886" s="1">
        <v>87</v>
      </c>
      <c r="B3886" s="1" t="s">
        <v>118</v>
      </c>
      <c r="C3886" s="218">
        <v>44879</v>
      </c>
      <c r="D3886" s="1">
        <v>22</v>
      </c>
      <c r="E3886" s="1">
        <v>531</v>
      </c>
      <c r="F3886" s="62"/>
    </row>
    <row r="3887" spans="1:6" x14ac:dyDescent="0.35">
      <c r="A3887" s="1">
        <v>87</v>
      </c>
      <c r="B3887" s="1" t="s">
        <v>118</v>
      </c>
      <c r="C3887" s="218">
        <v>44880</v>
      </c>
      <c r="D3887" s="1">
        <v>25</v>
      </c>
      <c r="E3887" s="1">
        <v>639</v>
      </c>
      <c r="F3887" s="62"/>
    </row>
    <row r="3888" spans="1:6" x14ac:dyDescent="0.35">
      <c r="A3888" s="1">
        <v>87</v>
      </c>
      <c r="B3888" s="1" t="s">
        <v>118</v>
      </c>
      <c r="C3888" s="218">
        <v>44881</v>
      </c>
      <c r="D3888" s="1">
        <v>15</v>
      </c>
      <c r="E3888" s="1">
        <v>351</v>
      </c>
      <c r="F3888" s="62"/>
    </row>
    <row r="3889" spans="1:6" x14ac:dyDescent="0.35">
      <c r="A3889" s="1">
        <v>87</v>
      </c>
      <c r="B3889" s="1" t="s">
        <v>118</v>
      </c>
      <c r="C3889" s="218">
        <v>44882</v>
      </c>
      <c r="D3889" s="1">
        <v>12</v>
      </c>
      <c r="E3889" s="1">
        <v>351</v>
      </c>
      <c r="F3889" s="62"/>
    </row>
    <row r="3890" spans="1:6" x14ac:dyDescent="0.35">
      <c r="A3890" s="1">
        <v>87</v>
      </c>
      <c r="B3890" s="1" t="s">
        <v>118</v>
      </c>
      <c r="C3890" s="218">
        <v>44885</v>
      </c>
      <c r="D3890" s="1">
        <v>6</v>
      </c>
      <c r="E3890" s="1">
        <v>108</v>
      </c>
      <c r="F3890" s="62"/>
    </row>
    <row r="3891" spans="1:6" x14ac:dyDescent="0.35">
      <c r="A3891" s="1">
        <v>87</v>
      </c>
      <c r="B3891" s="1" t="s">
        <v>118</v>
      </c>
      <c r="C3891" s="218">
        <v>44886</v>
      </c>
      <c r="D3891" s="1">
        <v>8</v>
      </c>
      <c r="E3891" s="1">
        <v>279</v>
      </c>
      <c r="F3891" s="62"/>
    </row>
    <row r="3892" spans="1:6" x14ac:dyDescent="0.35">
      <c r="A3892" s="1">
        <v>87</v>
      </c>
      <c r="B3892" s="1" t="s">
        <v>118</v>
      </c>
      <c r="C3892" s="218">
        <v>44887</v>
      </c>
      <c r="D3892" s="1">
        <v>12</v>
      </c>
      <c r="E3892" s="1">
        <v>324</v>
      </c>
      <c r="F3892" s="62"/>
    </row>
    <row r="3893" spans="1:6" x14ac:dyDescent="0.35">
      <c r="A3893" s="1">
        <v>87</v>
      </c>
      <c r="B3893" s="1" t="s">
        <v>118</v>
      </c>
      <c r="C3893" s="218">
        <v>44888</v>
      </c>
      <c r="D3893" s="1">
        <v>13</v>
      </c>
      <c r="E3893" s="1">
        <v>342</v>
      </c>
      <c r="F3893" s="62"/>
    </row>
    <row r="3894" spans="1:6" x14ac:dyDescent="0.35">
      <c r="A3894" s="1">
        <v>87</v>
      </c>
      <c r="B3894" s="1" t="s">
        <v>118</v>
      </c>
      <c r="C3894" s="218">
        <v>44889</v>
      </c>
      <c r="D3894" s="1">
        <v>12</v>
      </c>
      <c r="E3894" s="1">
        <v>351</v>
      </c>
      <c r="F3894" s="62"/>
    </row>
    <row r="3895" spans="1:6" x14ac:dyDescent="0.35">
      <c r="A3895" s="1">
        <v>87</v>
      </c>
      <c r="B3895" s="1" t="s">
        <v>118</v>
      </c>
      <c r="C3895" s="218">
        <v>44890</v>
      </c>
      <c r="D3895" s="1">
        <v>8</v>
      </c>
      <c r="E3895" s="1">
        <v>198</v>
      </c>
      <c r="F3895" s="62"/>
    </row>
    <row r="3896" spans="1:6" x14ac:dyDescent="0.35">
      <c r="A3896" s="1">
        <v>87</v>
      </c>
      <c r="B3896" s="1" t="s">
        <v>118</v>
      </c>
      <c r="C3896" s="218">
        <v>44891</v>
      </c>
      <c r="D3896" s="1">
        <v>26</v>
      </c>
      <c r="E3896" s="1">
        <v>657</v>
      </c>
      <c r="F3896" s="62"/>
    </row>
    <row r="3897" spans="1:6" x14ac:dyDescent="0.35">
      <c r="A3897" s="1">
        <v>87</v>
      </c>
      <c r="B3897" s="1" t="s">
        <v>118</v>
      </c>
      <c r="C3897" s="218">
        <v>44892</v>
      </c>
      <c r="D3897" s="1">
        <v>28</v>
      </c>
      <c r="E3897" s="1">
        <v>558</v>
      </c>
      <c r="F3897" s="62"/>
    </row>
    <row r="3898" spans="1:6" x14ac:dyDescent="0.35">
      <c r="A3898" s="1">
        <v>87</v>
      </c>
      <c r="B3898" s="1" t="s">
        <v>118</v>
      </c>
      <c r="C3898" s="218">
        <v>44893</v>
      </c>
      <c r="D3898" s="1">
        <v>26</v>
      </c>
      <c r="E3898" s="1">
        <v>684</v>
      </c>
      <c r="F3898" s="62"/>
    </row>
    <row r="3899" spans="1:6" x14ac:dyDescent="0.35">
      <c r="A3899" s="1">
        <v>87</v>
      </c>
      <c r="B3899" s="1" t="s">
        <v>118</v>
      </c>
      <c r="C3899" s="218">
        <v>44894</v>
      </c>
      <c r="D3899" s="1">
        <v>21</v>
      </c>
      <c r="E3899" s="1">
        <v>621</v>
      </c>
      <c r="F3899" s="62"/>
    </row>
    <row r="3900" spans="1:6" x14ac:dyDescent="0.35">
      <c r="A3900" s="1">
        <v>87</v>
      </c>
      <c r="B3900" s="1" t="s">
        <v>118</v>
      </c>
      <c r="C3900" s="218">
        <v>44895</v>
      </c>
      <c r="D3900" s="1">
        <v>15</v>
      </c>
      <c r="E3900" s="1">
        <v>621</v>
      </c>
      <c r="F3900" s="62"/>
    </row>
    <row r="3901" spans="1:6" x14ac:dyDescent="0.35">
      <c r="A3901" s="1">
        <v>87</v>
      </c>
      <c r="B3901" s="1" t="s">
        <v>118</v>
      </c>
      <c r="C3901" s="218">
        <v>44896</v>
      </c>
      <c r="D3901" s="1">
        <v>21</v>
      </c>
      <c r="E3901" s="1">
        <v>567</v>
      </c>
      <c r="F3901" s="62"/>
    </row>
    <row r="3902" spans="1:6" x14ac:dyDescent="0.35">
      <c r="A3902" s="1">
        <v>87</v>
      </c>
      <c r="B3902" s="1" t="s">
        <v>118</v>
      </c>
      <c r="C3902" s="218">
        <v>44897</v>
      </c>
      <c r="D3902" s="1">
        <v>13</v>
      </c>
      <c r="E3902" s="1">
        <v>423</v>
      </c>
      <c r="F3902" s="62"/>
    </row>
    <row r="3903" spans="1:6" x14ac:dyDescent="0.35">
      <c r="A3903" s="1">
        <v>87</v>
      </c>
      <c r="B3903" s="1" t="s">
        <v>118</v>
      </c>
      <c r="C3903" s="218">
        <v>44898</v>
      </c>
      <c r="D3903" s="1">
        <v>6</v>
      </c>
      <c r="E3903" s="1">
        <v>243</v>
      </c>
      <c r="F3903" s="62"/>
    </row>
    <row r="3904" spans="1:6" x14ac:dyDescent="0.35">
      <c r="A3904" s="1">
        <v>87</v>
      </c>
      <c r="B3904" s="1" t="s">
        <v>118</v>
      </c>
      <c r="C3904" s="218">
        <v>44899</v>
      </c>
      <c r="D3904" s="1">
        <v>12</v>
      </c>
      <c r="E3904" s="1">
        <v>324</v>
      </c>
      <c r="F3904" s="62"/>
    </row>
    <row r="3905" spans="1:6" x14ac:dyDescent="0.35">
      <c r="A3905" s="1">
        <v>87</v>
      </c>
      <c r="B3905" s="1" t="s">
        <v>118</v>
      </c>
      <c r="C3905" s="218">
        <v>44900</v>
      </c>
      <c r="D3905" s="1">
        <v>9</v>
      </c>
      <c r="E3905" s="1">
        <v>270</v>
      </c>
      <c r="F3905" s="62"/>
    </row>
    <row r="3906" spans="1:6" x14ac:dyDescent="0.35">
      <c r="A3906" s="1">
        <v>87</v>
      </c>
      <c r="B3906" s="1" t="s">
        <v>118</v>
      </c>
      <c r="C3906" s="218">
        <v>44901</v>
      </c>
      <c r="D3906" s="1">
        <v>20</v>
      </c>
      <c r="E3906" s="1">
        <v>468</v>
      </c>
      <c r="F3906" s="62"/>
    </row>
    <row r="3907" spans="1:6" x14ac:dyDescent="0.35">
      <c r="A3907" s="1">
        <v>87</v>
      </c>
      <c r="B3907" s="1" t="s">
        <v>118</v>
      </c>
      <c r="C3907" s="218">
        <v>44902</v>
      </c>
      <c r="D3907" s="1">
        <v>16</v>
      </c>
      <c r="E3907" s="1">
        <v>558</v>
      </c>
      <c r="F3907" s="62"/>
    </row>
    <row r="3908" spans="1:6" x14ac:dyDescent="0.35">
      <c r="A3908" s="1">
        <v>87</v>
      </c>
      <c r="B3908" s="1" t="s">
        <v>118</v>
      </c>
      <c r="C3908" s="218">
        <v>44903</v>
      </c>
      <c r="D3908" s="1">
        <v>6</v>
      </c>
      <c r="E3908" s="1">
        <v>243</v>
      </c>
      <c r="F3908" s="62"/>
    </row>
    <row r="3909" spans="1:6" x14ac:dyDescent="0.35">
      <c r="A3909" s="1">
        <v>87</v>
      </c>
      <c r="B3909" s="1" t="s">
        <v>118</v>
      </c>
      <c r="C3909" s="218">
        <v>44904</v>
      </c>
      <c r="D3909" s="1">
        <v>15</v>
      </c>
      <c r="E3909" s="1">
        <v>513</v>
      </c>
      <c r="F3909" s="62"/>
    </row>
    <row r="3910" spans="1:6" x14ac:dyDescent="0.35">
      <c r="A3910" s="1">
        <v>87</v>
      </c>
      <c r="B3910" s="1" t="s">
        <v>118</v>
      </c>
      <c r="C3910" s="218">
        <v>44905</v>
      </c>
      <c r="D3910" s="1">
        <v>9</v>
      </c>
      <c r="E3910" s="1">
        <v>351</v>
      </c>
      <c r="F3910" s="62"/>
    </row>
    <row r="3911" spans="1:6" x14ac:dyDescent="0.35">
      <c r="A3911" s="1">
        <v>87</v>
      </c>
      <c r="B3911" s="1" t="s">
        <v>118</v>
      </c>
      <c r="C3911" s="218">
        <v>44906</v>
      </c>
      <c r="D3911" s="1">
        <v>13</v>
      </c>
      <c r="E3911" s="1">
        <v>369</v>
      </c>
      <c r="F3911" s="62"/>
    </row>
    <row r="3912" spans="1:6" x14ac:dyDescent="0.35">
      <c r="A3912" s="1">
        <v>87</v>
      </c>
      <c r="B3912" s="1" t="s">
        <v>118</v>
      </c>
      <c r="C3912" s="218">
        <v>44907</v>
      </c>
      <c r="D3912" s="1">
        <v>11</v>
      </c>
      <c r="E3912" s="1">
        <v>360</v>
      </c>
      <c r="F3912" s="62"/>
    </row>
    <row r="3913" spans="1:6" x14ac:dyDescent="0.35">
      <c r="A3913" s="1">
        <v>87</v>
      </c>
      <c r="B3913" s="1" t="s">
        <v>118</v>
      </c>
      <c r="C3913" s="218">
        <v>44908</v>
      </c>
      <c r="D3913" s="1">
        <v>14</v>
      </c>
      <c r="E3913" s="1">
        <v>468</v>
      </c>
      <c r="F3913" s="62"/>
    </row>
    <row r="3914" spans="1:6" x14ac:dyDescent="0.35">
      <c r="A3914" s="1">
        <v>87</v>
      </c>
      <c r="B3914" s="1" t="s">
        <v>118</v>
      </c>
      <c r="C3914" s="218">
        <v>44909</v>
      </c>
      <c r="D3914" s="1">
        <v>13</v>
      </c>
      <c r="E3914" s="1">
        <v>477</v>
      </c>
      <c r="F3914" s="62"/>
    </row>
    <row r="3915" spans="1:6" x14ac:dyDescent="0.35">
      <c r="A3915" s="1">
        <v>87</v>
      </c>
      <c r="B3915" s="1" t="s">
        <v>118</v>
      </c>
      <c r="C3915" s="218">
        <v>44910</v>
      </c>
      <c r="D3915" s="1">
        <v>12</v>
      </c>
      <c r="E3915" s="1">
        <v>405</v>
      </c>
      <c r="F3915" s="62"/>
    </row>
    <row r="3916" spans="1:6" x14ac:dyDescent="0.35">
      <c r="A3916" s="1">
        <v>87</v>
      </c>
      <c r="B3916" s="1" t="s">
        <v>118</v>
      </c>
      <c r="C3916" s="218">
        <v>44911</v>
      </c>
      <c r="D3916" s="1">
        <v>14</v>
      </c>
      <c r="E3916" s="1">
        <v>387</v>
      </c>
      <c r="F3916" s="62"/>
    </row>
    <row r="3917" spans="1:6" x14ac:dyDescent="0.35">
      <c r="A3917" s="1">
        <v>87</v>
      </c>
      <c r="B3917" s="1" t="s">
        <v>118</v>
      </c>
      <c r="C3917" s="218">
        <v>44912</v>
      </c>
      <c r="D3917" s="1">
        <v>14</v>
      </c>
      <c r="E3917" s="1">
        <v>495</v>
      </c>
      <c r="F3917" s="62"/>
    </row>
    <row r="3918" spans="1:6" x14ac:dyDescent="0.35">
      <c r="A3918" s="1">
        <v>87</v>
      </c>
      <c r="B3918" s="1" t="s">
        <v>118</v>
      </c>
      <c r="C3918" s="218">
        <v>44913</v>
      </c>
      <c r="D3918" s="1">
        <v>12</v>
      </c>
      <c r="E3918" s="1">
        <v>486</v>
      </c>
      <c r="F3918" s="62"/>
    </row>
    <row r="3919" spans="1:6" x14ac:dyDescent="0.35">
      <c r="A3919" s="1">
        <v>87</v>
      </c>
      <c r="B3919" s="1" t="s">
        <v>118</v>
      </c>
      <c r="C3919" s="218">
        <v>44914</v>
      </c>
      <c r="D3919" s="1">
        <v>12</v>
      </c>
      <c r="E3919" s="1">
        <v>405</v>
      </c>
      <c r="F3919" s="62"/>
    </row>
    <row r="3920" spans="1:6" x14ac:dyDescent="0.35">
      <c r="A3920" s="1">
        <v>87</v>
      </c>
      <c r="B3920" s="1" t="s">
        <v>118</v>
      </c>
      <c r="C3920" s="218">
        <v>44915</v>
      </c>
      <c r="D3920" s="1">
        <v>16</v>
      </c>
      <c r="E3920" s="1">
        <v>558</v>
      </c>
      <c r="F3920" s="62"/>
    </row>
    <row r="3921" spans="1:6" x14ac:dyDescent="0.35">
      <c r="A3921" s="1">
        <v>87</v>
      </c>
      <c r="B3921" s="1" t="s">
        <v>118</v>
      </c>
      <c r="C3921" s="218">
        <v>44916</v>
      </c>
      <c r="D3921" s="1">
        <v>17</v>
      </c>
      <c r="E3921" s="1">
        <v>468</v>
      </c>
      <c r="F3921" s="62"/>
    </row>
    <row r="3922" spans="1:6" x14ac:dyDescent="0.35">
      <c r="A3922" s="1">
        <v>87</v>
      </c>
      <c r="B3922" s="1" t="s">
        <v>118</v>
      </c>
      <c r="C3922" s="218">
        <v>44917</v>
      </c>
      <c r="D3922" s="1">
        <v>16</v>
      </c>
      <c r="E3922" s="1">
        <v>477</v>
      </c>
      <c r="F3922" s="62"/>
    </row>
    <row r="3923" spans="1:6" x14ac:dyDescent="0.35">
      <c r="A3923" s="1">
        <v>87</v>
      </c>
      <c r="B3923" s="1" t="s">
        <v>118</v>
      </c>
      <c r="C3923" s="218">
        <v>44918</v>
      </c>
      <c r="D3923" s="1">
        <v>11</v>
      </c>
      <c r="E3923" s="1">
        <v>360</v>
      </c>
      <c r="F3923" s="62"/>
    </row>
    <row r="3924" spans="1:6" x14ac:dyDescent="0.35">
      <c r="A3924" s="1">
        <v>87</v>
      </c>
      <c r="B3924" s="1" t="s">
        <v>118</v>
      </c>
      <c r="C3924" s="218">
        <v>44919</v>
      </c>
      <c r="D3924" s="1">
        <v>13</v>
      </c>
      <c r="E3924" s="1">
        <v>423</v>
      </c>
      <c r="F3924" s="62"/>
    </row>
    <row r="3925" spans="1:6" x14ac:dyDescent="0.35">
      <c r="A3925" s="1">
        <v>87</v>
      </c>
      <c r="B3925" s="1" t="s">
        <v>118</v>
      </c>
      <c r="C3925" s="218">
        <v>44920</v>
      </c>
      <c r="D3925" s="1">
        <v>20</v>
      </c>
      <c r="E3925" s="1">
        <v>630</v>
      </c>
      <c r="F3925" s="62"/>
    </row>
    <row r="3926" spans="1:6" x14ac:dyDescent="0.35">
      <c r="A3926" s="1">
        <v>87</v>
      </c>
      <c r="B3926" s="1" t="s">
        <v>118</v>
      </c>
      <c r="C3926" s="218">
        <v>44921</v>
      </c>
      <c r="D3926" s="1">
        <v>19</v>
      </c>
      <c r="E3926" s="1">
        <v>585</v>
      </c>
      <c r="F3926" s="62"/>
    </row>
    <row r="3927" spans="1:6" x14ac:dyDescent="0.35">
      <c r="A3927" s="1">
        <v>87</v>
      </c>
      <c r="B3927" s="1" t="s">
        <v>118</v>
      </c>
      <c r="C3927" s="218">
        <v>44922</v>
      </c>
      <c r="D3927" s="1">
        <v>15</v>
      </c>
      <c r="E3927" s="1">
        <v>513</v>
      </c>
      <c r="F3927" s="62"/>
    </row>
    <row r="3928" spans="1:6" x14ac:dyDescent="0.35">
      <c r="A3928" s="1">
        <v>87</v>
      </c>
      <c r="B3928" s="1" t="s">
        <v>118</v>
      </c>
      <c r="C3928" s="218">
        <v>44923</v>
      </c>
      <c r="D3928" s="1">
        <v>16</v>
      </c>
      <c r="E3928" s="1">
        <v>477</v>
      </c>
      <c r="F3928" s="62"/>
    </row>
    <row r="3929" spans="1:6" x14ac:dyDescent="0.35">
      <c r="A3929" s="1">
        <v>87</v>
      </c>
      <c r="B3929" s="1" t="s">
        <v>118</v>
      </c>
      <c r="C3929" s="218">
        <v>44924</v>
      </c>
      <c r="D3929" s="1">
        <v>20</v>
      </c>
      <c r="E3929" s="1">
        <v>522</v>
      </c>
      <c r="F3929" s="62"/>
    </row>
    <row r="3930" spans="1:6" x14ac:dyDescent="0.35">
      <c r="A3930" s="1">
        <v>87</v>
      </c>
      <c r="B3930" s="1" t="s">
        <v>118</v>
      </c>
      <c r="C3930" s="218">
        <v>44925</v>
      </c>
      <c r="D3930" s="1">
        <v>18</v>
      </c>
      <c r="E3930" s="1">
        <v>594</v>
      </c>
      <c r="F3930" s="62"/>
    </row>
    <row r="3931" spans="1:6" x14ac:dyDescent="0.35">
      <c r="A3931" s="1">
        <v>87</v>
      </c>
      <c r="B3931" s="1" t="s">
        <v>118</v>
      </c>
      <c r="C3931" s="218">
        <v>44926</v>
      </c>
      <c r="D3931" s="1">
        <v>20</v>
      </c>
      <c r="E3931" s="1">
        <v>630</v>
      </c>
      <c r="F3931" s="62"/>
    </row>
    <row r="3932" spans="1:6" x14ac:dyDescent="0.35">
      <c r="A3932" s="1">
        <v>87</v>
      </c>
      <c r="B3932" s="1" t="s">
        <v>118</v>
      </c>
      <c r="C3932" s="218">
        <v>44927</v>
      </c>
      <c r="D3932" s="1">
        <v>24</v>
      </c>
      <c r="E3932" s="1">
        <v>729</v>
      </c>
      <c r="F3932" s="62"/>
    </row>
    <row r="3933" spans="1:6" x14ac:dyDescent="0.35">
      <c r="A3933" s="1">
        <v>87</v>
      </c>
      <c r="B3933" s="1" t="s">
        <v>118</v>
      </c>
      <c r="C3933" s="218">
        <v>44928</v>
      </c>
      <c r="D3933" s="1">
        <v>8</v>
      </c>
      <c r="E3933" s="1">
        <v>252</v>
      </c>
      <c r="F3933" s="62"/>
    </row>
    <row r="3934" spans="1:6" x14ac:dyDescent="0.35">
      <c r="A3934" s="1">
        <v>87</v>
      </c>
      <c r="B3934" s="1" t="s">
        <v>118</v>
      </c>
      <c r="C3934" s="218">
        <v>44929</v>
      </c>
      <c r="D3934" s="1">
        <v>21</v>
      </c>
      <c r="E3934" s="1">
        <v>702</v>
      </c>
      <c r="F3934" s="62"/>
    </row>
    <row r="3935" spans="1:6" x14ac:dyDescent="0.35">
      <c r="A3935" s="1">
        <v>87</v>
      </c>
      <c r="B3935" s="1" t="s">
        <v>118</v>
      </c>
      <c r="C3935" s="218">
        <v>44930</v>
      </c>
      <c r="D3935" s="1">
        <v>17</v>
      </c>
      <c r="E3935" s="1">
        <v>468</v>
      </c>
      <c r="F3935" s="62"/>
    </row>
    <row r="3936" spans="1:6" x14ac:dyDescent="0.35">
      <c r="A3936" s="1">
        <v>87</v>
      </c>
      <c r="B3936" s="1" t="s">
        <v>118</v>
      </c>
      <c r="C3936" s="218">
        <v>44931</v>
      </c>
      <c r="D3936" s="1">
        <v>18</v>
      </c>
      <c r="E3936" s="1">
        <v>486</v>
      </c>
      <c r="F3936" s="62"/>
    </row>
    <row r="3937" spans="1:6" x14ac:dyDescent="0.35">
      <c r="A3937" s="1">
        <v>87</v>
      </c>
      <c r="B3937" s="1" t="s">
        <v>118</v>
      </c>
      <c r="C3937" s="218">
        <v>44932</v>
      </c>
      <c r="D3937" s="1">
        <v>22</v>
      </c>
      <c r="E3937" s="1">
        <v>585</v>
      </c>
      <c r="F3937" s="62"/>
    </row>
    <row r="3938" spans="1:6" x14ac:dyDescent="0.35">
      <c r="A3938" s="1">
        <v>87</v>
      </c>
      <c r="B3938" s="1" t="s">
        <v>118</v>
      </c>
      <c r="C3938" s="218">
        <v>44933</v>
      </c>
      <c r="D3938" s="1">
        <v>13</v>
      </c>
      <c r="E3938" s="1">
        <v>531</v>
      </c>
      <c r="F3938" s="62"/>
    </row>
    <row r="3939" spans="1:6" x14ac:dyDescent="0.35">
      <c r="A3939" s="1">
        <v>87</v>
      </c>
      <c r="B3939" s="1" t="s">
        <v>118</v>
      </c>
      <c r="C3939" s="218">
        <v>44934</v>
      </c>
      <c r="D3939" s="1">
        <v>21</v>
      </c>
      <c r="E3939" s="1">
        <v>594</v>
      </c>
      <c r="F3939" s="62"/>
    </row>
    <row r="3940" spans="1:6" x14ac:dyDescent="0.35">
      <c r="A3940" s="1">
        <v>87</v>
      </c>
      <c r="B3940" s="1" t="s">
        <v>118</v>
      </c>
      <c r="C3940" s="218">
        <v>44935</v>
      </c>
      <c r="D3940" s="1">
        <v>24</v>
      </c>
      <c r="E3940" s="1">
        <v>702</v>
      </c>
      <c r="F3940" s="62"/>
    </row>
    <row r="3941" spans="1:6" x14ac:dyDescent="0.35">
      <c r="A3941" s="1">
        <v>87</v>
      </c>
      <c r="B3941" s="1" t="s">
        <v>118</v>
      </c>
      <c r="C3941" s="218">
        <v>44936</v>
      </c>
      <c r="D3941" s="1">
        <v>14</v>
      </c>
      <c r="E3941" s="1">
        <v>441</v>
      </c>
      <c r="F3941" s="62"/>
    </row>
    <row r="3942" spans="1:6" x14ac:dyDescent="0.35">
      <c r="A3942" s="1">
        <v>87</v>
      </c>
      <c r="B3942" s="1" t="s">
        <v>118</v>
      </c>
      <c r="C3942" s="218">
        <v>44937</v>
      </c>
      <c r="D3942" s="1">
        <v>19</v>
      </c>
      <c r="E3942" s="1">
        <v>639</v>
      </c>
      <c r="F3942" s="62"/>
    </row>
    <row r="3943" spans="1:6" x14ac:dyDescent="0.35">
      <c r="A3943" s="1">
        <v>87</v>
      </c>
      <c r="B3943" s="1" t="s">
        <v>118</v>
      </c>
      <c r="C3943" s="218">
        <v>44938</v>
      </c>
      <c r="D3943" s="1">
        <v>19</v>
      </c>
      <c r="E3943" s="1">
        <v>585</v>
      </c>
      <c r="F3943" s="62"/>
    </row>
    <row r="3944" spans="1:6" x14ac:dyDescent="0.35">
      <c r="A3944" s="1">
        <v>87</v>
      </c>
      <c r="B3944" s="1" t="s">
        <v>118</v>
      </c>
      <c r="C3944" s="218">
        <v>44939</v>
      </c>
      <c r="D3944" s="1">
        <v>25</v>
      </c>
      <c r="E3944" s="1">
        <v>666</v>
      </c>
      <c r="F3944" s="62"/>
    </row>
    <row r="3945" spans="1:6" x14ac:dyDescent="0.35">
      <c r="A3945" s="1">
        <v>87</v>
      </c>
      <c r="B3945" s="1" t="s">
        <v>118</v>
      </c>
      <c r="C3945" s="218">
        <v>44940</v>
      </c>
      <c r="D3945" s="1">
        <v>8</v>
      </c>
      <c r="E3945" s="1">
        <v>252</v>
      </c>
      <c r="F3945" s="62"/>
    </row>
    <row r="3946" spans="1:6" x14ac:dyDescent="0.35">
      <c r="A3946" s="1">
        <v>87</v>
      </c>
      <c r="B3946" s="1" t="s">
        <v>118</v>
      </c>
      <c r="C3946" s="218">
        <v>44941</v>
      </c>
      <c r="D3946" s="1">
        <v>6</v>
      </c>
      <c r="E3946" s="1">
        <v>162</v>
      </c>
      <c r="F3946" s="62"/>
    </row>
    <row r="3947" spans="1:6" x14ac:dyDescent="0.35">
      <c r="A3947" s="1">
        <v>87</v>
      </c>
      <c r="B3947" s="1" t="s">
        <v>118</v>
      </c>
      <c r="C3947" s="218">
        <v>44942</v>
      </c>
      <c r="D3947" s="1">
        <v>15</v>
      </c>
      <c r="E3947" s="1">
        <v>486</v>
      </c>
      <c r="F3947" s="62"/>
    </row>
    <row r="3948" spans="1:6" x14ac:dyDescent="0.35">
      <c r="A3948" s="1">
        <v>87</v>
      </c>
      <c r="B3948" s="1" t="s">
        <v>118</v>
      </c>
      <c r="C3948" s="218">
        <v>44943</v>
      </c>
      <c r="D3948" s="1">
        <v>14</v>
      </c>
      <c r="E3948" s="1">
        <v>495</v>
      </c>
      <c r="F3948" s="62"/>
    </row>
    <row r="3949" spans="1:6" x14ac:dyDescent="0.35">
      <c r="A3949" s="1">
        <v>87</v>
      </c>
      <c r="B3949" s="1" t="s">
        <v>118</v>
      </c>
      <c r="C3949" s="218">
        <v>44944</v>
      </c>
      <c r="D3949" s="1">
        <v>17</v>
      </c>
      <c r="E3949" s="1">
        <v>414</v>
      </c>
      <c r="F3949" s="62"/>
    </row>
    <row r="3950" spans="1:6" x14ac:dyDescent="0.35">
      <c r="A3950" s="1">
        <v>87</v>
      </c>
      <c r="B3950" s="1" t="s">
        <v>118</v>
      </c>
      <c r="C3950" s="218">
        <v>44945</v>
      </c>
      <c r="D3950" s="1">
        <v>16</v>
      </c>
      <c r="E3950" s="1">
        <v>558</v>
      </c>
      <c r="F3950" s="62"/>
    </row>
    <row r="3951" spans="1:6" x14ac:dyDescent="0.35">
      <c r="A3951" s="1">
        <v>87</v>
      </c>
      <c r="B3951" s="1" t="s">
        <v>118</v>
      </c>
      <c r="C3951" s="218">
        <v>44946</v>
      </c>
      <c r="D3951" s="1">
        <v>14</v>
      </c>
      <c r="E3951" s="1">
        <v>360</v>
      </c>
      <c r="F3951" s="62"/>
    </row>
    <row r="3952" spans="1:6" x14ac:dyDescent="0.35">
      <c r="A3952" s="1">
        <v>87</v>
      </c>
      <c r="B3952" s="1" t="s">
        <v>118</v>
      </c>
      <c r="C3952" s="218">
        <v>44947</v>
      </c>
      <c r="D3952" s="1">
        <v>14</v>
      </c>
      <c r="E3952" s="1">
        <v>387</v>
      </c>
      <c r="F3952" s="62"/>
    </row>
    <row r="3953" spans="1:6" x14ac:dyDescent="0.35">
      <c r="A3953" s="1">
        <v>87</v>
      </c>
      <c r="B3953" s="1" t="s">
        <v>118</v>
      </c>
      <c r="C3953" s="218">
        <v>44948</v>
      </c>
      <c r="D3953" s="1">
        <v>19</v>
      </c>
      <c r="E3953" s="1">
        <v>477</v>
      </c>
      <c r="F3953" s="62"/>
    </row>
    <row r="3954" spans="1:6" x14ac:dyDescent="0.35">
      <c r="A3954" s="1">
        <v>87</v>
      </c>
      <c r="B3954" s="1" t="s">
        <v>118</v>
      </c>
      <c r="C3954" s="218">
        <v>44949</v>
      </c>
      <c r="D3954" s="1">
        <v>13</v>
      </c>
      <c r="E3954" s="1">
        <v>369</v>
      </c>
      <c r="F3954" s="62"/>
    </row>
    <row r="3955" spans="1:6" x14ac:dyDescent="0.35">
      <c r="A3955" s="1">
        <v>87</v>
      </c>
      <c r="B3955" s="1" t="s">
        <v>118</v>
      </c>
      <c r="C3955" s="218">
        <v>44950</v>
      </c>
      <c r="D3955" s="1">
        <v>14</v>
      </c>
      <c r="E3955" s="1">
        <v>549</v>
      </c>
      <c r="F3955" s="62"/>
    </row>
    <row r="3956" spans="1:6" x14ac:dyDescent="0.35">
      <c r="A3956" s="1">
        <v>87</v>
      </c>
      <c r="B3956" s="1" t="s">
        <v>118</v>
      </c>
      <c r="C3956" s="218">
        <v>44951</v>
      </c>
      <c r="D3956" s="1">
        <v>24</v>
      </c>
      <c r="E3956" s="1">
        <v>675</v>
      </c>
      <c r="F3956" s="62"/>
    </row>
    <row r="3957" spans="1:6" x14ac:dyDescent="0.35">
      <c r="A3957" s="1">
        <v>87</v>
      </c>
      <c r="B3957" s="1" t="s">
        <v>118</v>
      </c>
      <c r="C3957" s="218">
        <v>44952</v>
      </c>
      <c r="D3957" s="1">
        <v>11</v>
      </c>
      <c r="E3957" s="1">
        <v>387</v>
      </c>
      <c r="F3957" s="62"/>
    </row>
    <row r="3958" spans="1:6" x14ac:dyDescent="0.35">
      <c r="A3958" s="1">
        <v>87</v>
      </c>
      <c r="B3958" s="1" t="s">
        <v>118</v>
      </c>
      <c r="C3958" s="218">
        <v>44953</v>
      </c>
      <c r="D3958" s="1">
        <v>18</v>
      </c>
      <c r="E3958" s="1">
        <v>621</v>
      </c>
      <c r="F3958" s="62"/>
    </row>
    <row r="3959" spans="1:6" x14ac:dyDescent="0.35">
      <c r="A3959" s="1">
        <v>87</v>
      </c>
      <c r="B3959" s="1" t="s">
        <v>118</v>
      </c>
      <c r="C3959" s="218">
        <v>44954</v>
      </c>
      <c r="D3959" s="1">
        <v>8</v>
      </c>
      <c r="E3959" s="1">
        <v>279</v>
      </c>
      <c r="F3959" s="62"/>
    </row>
    <row r="3960" spans="1:6" x14ac:dyDescent="0.35">
      <c r="A3960" s="1">
        <v>87</v>
      </c>
      <c r="B3960" s="1" t="s">
        <v>118</v>
      </c>
      <c r="C3960" s="218">
        <v>44955</v>
      </c>
      <c r="D3960" s="1">
        <v>17</v>
      </c>
      <c r="E3960" s="1">
        <v>576</v>
      </c>
      <c r="F3960" s="62"/>
    </row>
    <row r="3961" spans="1:6" x14ac:dyDescent="0.35">
      <c r="A3961" s="1">
        <v>87</v>
      </c>
      <c r="B3961" s="1" t="s">
        <v>118</v>
      </c>
      <c r="C3961" s="218">
        <v>44956</v>
      </c>
      <c r="D3961" s="1">
        <v>15</v>
      </c>
      <c r="E3961" s="1">
        <v>459</v>
      </c>
      <c r="F3961" s="62"/>
    </row>
    <row r="3962" spans="1:6" x14ac:dyDescent="0.35">
      <c r="A3962" s="1">
        <v>88</v>
      </c>
      <c r="B3962" s="1" t="s">
        <v>119</v>
      </c>
      <c r="C3962" s="218">
        <v>44878</v>
      </c>
      <c r="D3962" s="1">
        <v>22</v>
      </c>
      <c r="E3962" s="1">
        <v>423</v>
      </c>
      <c r="F3962" s="62"/>
    </row>
    <row r="3963" spans="1:6" x14ac:dyDescent="0.35">
      <c r="A3963" s="1">
        <v>88</v>
      </c>
      <c r="B3963" s="1" t="s">
        <v>119</v>
      </c>
      <c r="C3963" s="218">
        <v>44879</v>
      </c>
      <c r="D3963" s="1">
        <v>19</v>
      </c>
      <c r="E3963" s="1">
        <v>477</v>
      </c>
      <c r="F3963" s="62"/>
    </row>
    <row r="3964" spans="1:6" x14ac:dyDescent="0.35">
      <c r="A3964" s="1">
        <v>88</v>
      </c>
      <c r="B3964" s="1" t="s">
        <v>119</v>
      </c>
      <c r="C3964" s="218">
        <v>44880</v>
      </c>
      <c r="D3964" s="1">
        <v>22</v>
      </c>
      <c r="E3964" s="1">
        <v>450</v>
      </c>
      <c r="F3964" s="62"/>
    </row>
    <row r="3965" spans="1:6" x14ac:dyDescent="0.35">
      <c r="A3965" s="1">
        <v>88</v>
      </c>
      <c r="B3965" s="1" t="s">
        <v>119</v>
      </c>
      <c r="C3965" s="218">
        <v>44881</v>
      </c>
      <c r="D3965" s="1">
        <v>18</v>
      </c>
      <c r="E3965" s="1">
        <v>405</v>
      </c>
      <c r="F3965" s="62"/>
    </row>
    <row r="3966" spans="1:6" x14ac:dyDescent="0.35">
      <c r="A3966" s="1">
        <v>88</v>
      </c>
      <c r="B3966" s="1" t="s">
        <v>119</v>
      </c>
      <c r="C3966" s="218">
        <v>44882</v>
      </c>
      <c r="D3966" s="1">
        <v>16</v>
      </c>
      <c r="E3966" s="1">
        <v>396</v>
      </c>
      <c r="F3966" s="62"/>
    </row>
    <row r="3967" spans="1:6" x14ac:dyDescent="0.35">
      <c r="A3967" s="1">
        <v>88</v>
      </c>
      <c r="B3967" s="1" t="s">
        <v>119</v>
      </c>
      <c r="C3967" s="218">
        <v>44885</v>
      </c>
      <c r="D3967" s="1">
        <v>9</v>
      </c>
      <c r="E3967" s="1">
        <v>378</v>
      </c>
      <c r="F3967" s="62"/>
    </row>
    <row r="3968" spans="1:6" x14ac:dyDescent="0.35">
      <c r="A3968" s="1">
        <v>88</v>
      </c>
      <c r="B3968" s="1" t="s">
        <v>119</v>
      </c>
      <c r="C3968" s="218">
        <v>44886</v>
      </c>
      <c r="D3968" s="1">
        <v>15</v>
      </c>
      <c r="E3968" s="1">
        <v>432</v>
      </c>
      <c r="F3968" s="62"/>
    </row>
    <row r="3969" spans="1:6" x14ac:dyDescent="0.35">
      <c r="A3969" s="1">
        <v>88</v>
      </c>
      <c r="B3969" s="1" t="s">
        <v>119</v>
      </c>
      <c r="C3969" s="218">
        <v>44887</v>
      </c>
      <c r="D3969" s="1">
        <v>10</v>
      </c>
      <c r="E3969" s="1">
        <v>315</v>
      </c>
      <c r="F3969" s="62"/>
    </row>
    <row r="3970" spans="1:6" x14ac:dyDescent="0.35">
      <c r="A3970" s="1">
        <v>88</v>
      </c>
      <c r="B3970" s="1" t="s">
        <v>119</v>
      </c>
      <c r="C3970" s="218">
        <v>44888</v>
      </c>
      <c r="D3970" s="1">
        <v>17</v>
      </c>
      <c r="E3970" s="1">
        <v>360</v>
      </c>
      <c r="F3970" s="62"/>
    </row>
    <row r="3971" spans="1:6" x14ac:dyDescent="0.35">
      <c r="A3971" s="1">
        <v>88</v>
      </c>
      <c r="B3971" s="1" t="s">
        <v>119</v>
      </c>
      <c r="C3971" s="218">
        <v>44889</v>
      </c>
      <c r="D3971" s="1">
        <v>31</v>
      </c>
      <c r="E3971" s="1">
        <v>963</v>
      </c>
      <c r="F3971" s="62"/>
    </row>
    <row r="3972" spans="1:6" x14ac:dyDescent="0.35">
      <c r="A3972" s="1">
        <v>88</v>
      </c>
      <c r="B3972" s="1" t="s">
        <v>119</v>
      </c>
      <c r="C3972" s="218">
        <v>44890</v>
      </c>
      <c r="D3972" s="1">
        <v>37</v>
      </c>
      <c r="E3972" s="1">
        <v>936</v>
      </c>
      <c r="F3972" s="62"/>
    </row>
    <row r="3973" spans="1:6" x14ac:dyDescent="0.35">
      <c r="A3973" s="1">
        <v>88</v>
      </c>
      <c r="B3973" s="1" t="s">
        <v>119</v>
      </c>
      <c r="C3973" s="218">
        <v>44891</v>
      </c>
      <c r="D3973" s="1">
        <v>38</v>
      </c>
      <c r="E3973" s="1">
        <v>1278</v>
      </c>
      <c r="F3973" s="62"/>
    </row>
    <row r="3974" spans="1:6" x14ac:dyDescent="0.35">
      <c r="A3974" s="1">
        <v>88</v>
      </c>
      <c r="B3974" s="1" t="s">
        <v>119</v>
      </c>
      <c r="C3974" s="218">
        <v>44892</v>
      </c>
      <c r="D3974" s="1">
        <v>22</v>
      </c>
      <c r="E3974" s="1">
        <v>828</v>
      </c>
      <c r="F3974" s="62"/>
    </row>
    <row r="3975" spans="1:6" x14ac:dyDescent="0.35">
      <c r="A3975" s="1">
        <v>88</v>
      </c>
      <c r="B3975" s="1" t="s">
        <v>119</v>
      </c>
      <c r="C3975" s="218">
        <v>44893</v>
      </c>
      <c r="D3975" s="1">
        <v>32</v>
      </c>
      <c r="E3975" s="1">
        <v>738</v>
      </c>
      <c r="F3975" s="62"/>
    </row>
    <row r="3976" spans="1:6" x14ac:dyDescent="0.35">
      <c r="A3976" s="1">
        <v>88</v>
      </c>
      <c r="B3976" s="1" t="s">
        <v>119</v>
      </c>
      <c r="C3976" s="218">
        <v>44894</v>
      </c>
      <c r="D3976" s="1">
        <v>30</v>
      </c>
      <c r="E3976" s="1">
        <v>810</v>
      </c>
      <c r="F3976" s="62"/>
    </row>
    <row r="3977" spans="1:6" x14ac:dyDescent="0.35">
      <c r="A3977" s="1">
        <v>88</v>
      </c>
      <c r="B3977" s="1" t="s">
        <v>119</v>
      </c>
      <c r="C3977" s="218">
        <v>44895</v>
      </c>
      <c r="D3977" s="1">
        <v>25</v>
      </c>
      <c r="E3977" s="1">
        <v>801</v>
      </c>
      <c r="F3977" s="62"/>
    </row>
    <row r="3978" spans="1:6" x14ac:dyDescent="0.35">
      <c r="A3978" s="1">
        <v>88</v>
      </c>
      <c r="B3978" s="1" t="s">
        <v>119</v>
      </c>
      <c r="C3978" s="218">
        <v>44896</v>
      </c>
      <c r="D3978" s="1">
        <v>17</v>
      </c>
      <c r="E3978" s="1">
        <v>630</v>
      </c>
      <c r="F3978" s="62"/>
    </row>
    <row r="3979" spans="1:6" x14ac:dyDescent="0.35">
      <c r="A3979" s="1">
        <v>88</v>
      </c>
      <c r="B3979" s="1" t="s">
        <v>119</v>
      </c>
      <c r="C3979" s="218">
        <v>44897</v>
      </c>
      <c r="D3979" s="1">
        <v>12</v>
      </c>
      <c r="E3979" s="1">
        <v>405</v>
      </c>
      <c r="F3979" s="62"/>
    </row>
    <row r="3980" spans="1:6" x14ac:dyDescent="0.35">
      <c r="A3980" s="1">
        <v>88</v>
      </c>
      <c r="B3980" s="1" t="s">
        <v>119</v>
      </c>
      <c r="C3980" s="218">
        <v>44899</v>
      </c>
      <c r="D3980" s="1">
        <v>18</v>
      </c>
      <c r="E3980" s="1">
        <v>540</v>
      </c>
      <c r="F3980" s="62"/>
    </row>
    <row r="3981" spans="1:6" x14ac:dyDescent="0.35">
      <c r="A3981" s="1">
        <v>88</v>
      </c>
      <c r="B3981" s="1" t="s">
        <v>119</v>
      </c>
      <c r="C3981" s="218">
        <v>44900</v>
      </c>
      <c r="D3981" s="1">
        <v>18</v>
      </c>
      <c r="E3981" s="1">
        <v>621</v>
      </c>
      <c r="F3981" s="62"/>
    </row>
    <row r="3982" spans="1:6" x14ac:dyDescent="0.35">
      <c r="A3982" s="1">
        <v>88</v>
      </c>
      <c r="B3982" s="1" t="s">
        <v>119</v>
      </c>
      <c r="C3982" s="218">
        <v>44901</v>
      </c>
      <c r="D3982" s="1">
        <v>21</v>
      </c>
      <c r="E3982" s="1">
        <v>621</v>
      </c>
      <c r="F3982" s="62"/>
    </row>
    <row r="3983" spans="1:6" x14ac:dyDescent="0.35">
      <c r="A3983" s="1">
        <v>88</v>
      </c>
      <c r="B3983" s="1" t="s">
        <v>119</v>
      </c>
      <c r="C3983" s="218">
        <v>44902</v>
      </c>
      <c r="D3983" s="1">
        <v>23</v>
      </c>
      <c r="E3983" s="1">
        <v>603</v>
      </c>
      <c r="F3983" s="62"/>
    </row>
    <row r="3984" spans="1:6" x14ac:dyDescent="0.35">
      <c r="A3984" s="1">
        <v>88</v>
      </c>
      <c r="B3984" s="1" t="s">
        <v>119</v>
      </c>
      <c r="C3984" s="218">
        <v>44903</v>
      </c>
      <c r="D3984" s="1">
        <v>18</v>
      </c>
      <c r="E3984" s="1">
        <v>567</v>
      </c>
      <c r="F3984" s="62"/>
    </row>
    <row r="3985" spans="1:6" x14ac:dyDescent="0.35">
      <c r="A3985" s="1">
        <v>88</v>
      </c>
      <c r="B3985" s="1" t="s">
        <v>119</v>
      </c>
      <c r="C3985" s="218">
        <v>44904</v>
      </c>
      <c r="D3985" s="1">
        <v>19</v>
      </c>
      <c r="E3985" s="1">
        <v>639</v>
      </c>
      <c r="F3985" s="62"/>
    </row>
    <row r="3986" spans="1:6" x14ac:dyDescent="0.35">
      <c r="A3986" s="1">
        <v>88</v>
      </c>
      <c r="B3986" s="1" t="s">
        <v>119</v>
      </c>
      <c r="C3986" s="218">
        <v>44905</v>
      </c>
      <c r="D3986" s="1">
        <v>18</v>
      </c>
      <c r="E3986" s="1">
        <v>594</v>
      </c>
      <c r="F3986" s="62"/>
    </row>
    <row r="3987" spans="1:6" x14ac:dyDescent="0.35">
      <c r="A3987" s="1">
        <v>88</v>
      </c>
      <c r="B3987" s="1" t="s">
        <v>119</v>
      </c>
      <c r="C3987" s="218">
        <v>44906</v>
      </c>
      <c r="D3987" s="1">
        <v>16</v>
      </c>
      <c r="E3987" s="1">
        <v>396</v>
      </c>
      <c r="F3987" s="62"/>
    </row>
    <row r="3988" spans="1:6" x14ac:dyDescent="0.35">
      <c r="A3988" s="1">
        <v>88</v>
      </c>
      <c r="B3988" s="1" t="s">
        <v>119</v>
      </c>
      <c r="C3988" s="218">
        <v>44907</v>
      </c>
      <c r="D3988" s="1">
        <v>24</v>
      </c>
      <c r="E3988" s="1">
        <v>702</v>
      </c>
      <c r="F3988" s="62"/>
    </row>
    <row r="3989" spans="1:6" x14ac:dyDescent="0.35">
      <c r="A3989" s="1">
        <v>88</v>
      </c>
      <c r="B3989" s="1" t="s">
        <v>119</v>
      </c>
      <c r="C3989" s="218">
        <v>44908</v>
      </c>
      <c r="D3989" s="1">
        <v>27</v>
      </c>
      <c r="E3989" s="1">
        <v>702</v>
      </c>
      <c r="F3989" s="62"/>
    </row>
    <row r="3990" spans="1:6" x14ac:dyDescent="0.35">
      <c r="A3990" s="1">
        <v>88</v>
      </c>
      <c r="B3990" s="1" t="s">
        <v>119</v>
      </c>
      <c r="C3990" s="218">
        <v>44909</v>
      </c>
      <c r="D3990" s="1">
        <v>25</v>
      </c>
      <c r="E3990" s="1">
        <v>720</v>
      </c>
      <c r="F3990" s="62"/>
    </row>
    <row r="3991" spans="1:6" x14ac:dyDescent="0.35">
      <c r="A3991" s="1">
        <v>88</v>
      </c>
      <c r="B3991" s="1" t="s">
        <v>119</v>
      </c>
      <c r="C3991" s="218">
        <v>44910</v>
      </c>
      <c r="D3991" s="1">
        <v>23</v>
      </c>
      <c r="E3991" s="1">
        <v>738</v>
      </c>
      <c r="F3991" s="62"/>
    </row>
    <row r="3992" spans="1:6" x14ac:dyDescent="0.35">
      <c r="A3992" s="1">
        <v>88</v>
      </c>
      <c r="B3992" s="1" t="s">
        <v>119</v>
      </c>
      <c r="C3992" s="218">
        <v>44911</v>
      </c>
      <c r="D3992" s="1">
        <v>22</v>
      </c>
      <c r="E3992" s="1">
        <v>720</v>
      </c>
      <c r="F3992" s="1"/>
    </row>
    <row r="3993" spans="1:6" x14ac:dyDescent="0.35">
      <c r="A3993" s="1">
        <v>88</v>
      </c>
      <c r="B3993" s="1" t="s">
        <v>119</v>
      </c>
      <c r="C3993" s="218">
        <v>44912</v>
      </c>
      <c r="D3993" s="1">
        <v>19</v>
      </c>
      <c r="E3993" s="1">
        <v>585</v>
      </c>
      <c r="F3993" s="1"/>
    </row>
    <row r="3994" spans="1:6" x14ac:dyDescent="0.35">
      <c r="A3994" s="1">
        <v>88</v>
      </c>
      <c r="B3994" s="1" t="s">
        <v>119</v>
      </c>
      <c r="C3994" s="218">
        <v>44913</v>
      </c>
      <c r="D3994" s="1">
        <v>25</v>
      </c>
      <c r="E3994" s="1">
        <v>639</v>
      </c>
      <c r="F3994" s="1"/>
    </row>
    <row r="3995" spans="1:6" x14ac:dyDescent="0.35">
      <c r="A3995" s="1">
        <v>88</v>
      </c>
      <c r="B3995" s="1" t="s">
        <v>119</v>
      </c>
      <c r="C3995" s="218">
        <v>44914</v>
      </c>
      <c r="D3995" s="1">
        <v>21</v>
      </c>
      <c r="E3995" s="1">
        <v>702</v>
      </c>
      <c r="F3995" s="1"/>
    </row>
    <row r="3996" spans="1:6" x14ac:dyDescent="0.35">
      <c r="A3996" s="1">
        <v>88</v>
      </c>
      <c r="B3996" s="1" t="s">
        <v>119</v>
      </c>
      <c r="C3996" s="218">
        <v>44915</v>
      </c>
      <c r="D3996" s="1">
        <v>28</v>
      </c>
      <c r="E3996" s="1">
        <v>909</v>
      </c>
      <c r="F3996" s="1"/>
    </row>
    <row r="3997" spans="1:6" x14ac:dyDescent="0.35">
      <c r="A3997" s="1">
        <v>88</v>
      </c>
      <c r="B3997" s="1" t="s">
        <v>119</v>
      </c>
      <c r="C3997" s="218">
        <v>44916</v>
      </c>
      <c r="D3997" s="1">
        <v>28</v>
      </c>
      <c r="E3997" s="1">
        <v>909</v>
      </c>
      <c r="F3997" s="1"/>
    </row>
    <row r="3998" spans="1:6" x14ac:dyDescent="0.35">
      <c r="A3998" s="1">
        <v>88</v>
      </c>
      <c r="B3998" s="1" t="s">
        <v>119</v>
      </c>
      <c r="C3998" s="218">
        <v>44917</v>
      </c>
      <c r="D3998" s="1">
        <v>20</v>
      </c>
      <c r="E3998" s="1">
        <v>522</v>
      </c>
      <c r="F3998" s="1"/>
    </row>
    <row r="3999" spans="1:6" x14ac:dyDescent="0.35">
      <c r="A3999" s="1">
        <v>88</v>
      </c>
      <c r="B3999" s="1" t="s">
        <v>119</v>
      </c>
      <c r="C3999" s="218">
        <v>44918</v>
      </c>
      <c r="D3999" s="1">
        <v>21</v>
      </c>
      <c r="E3999" s="1">
        <v>594</v>
      </c>
      <c r="F3999" s="1"/>
    </row>
    <row r="4000" spans="1:6" x14ac:dyDescent="0.35">
      <c r="A4000" s="1">
        <v>88</v>
      </c>
      <c r="B4000" s="1" t="s">
        <v>119</v>
      </c>
      <c r="C4000" s="218">
        <v>44919</v>
      </c>
      <c r="D4000" s="1">
        <v>23</v>
      </c>
      <c r="E4000" s="1">
        <v>630</v>
      </c>
      <c r="F4000" s="1"/>
    </row>
    <row r="4001" spans="1:6" x14ac:dyDescent="0.35">
      <c r="A4001" s="1">
        <v>88</v>
      </c>
      <c r="B4001" s="1" t="s">
        <v>119</v>
      </c>
      <c r="C4001" s="218">
        <v>44920</v>
      </c>
      <c r="D4001" s="1">
        <v>16</v>
      </c>
      <c r="E4001" s="1">
        <v>450</v>
      </c>
      <c r="F4001" s="1"/>
    </row>
    <row r="4002" spans="1:6" x14ac:dyDescent="0.35">
      <c r="A4002" s="1">
        <v>88</v>
      </c>
      <c r="B4002" s="1" t="s">
        <v>119</v>
      </c>
      <c r="C4002" s="218">
        <v>44921</v>
      </c>
      <c r="D4002" s="1">
        <v>20</v>
      </c>
      <c r="E4002" s="1">
        <v>468</v>
      </c>
      <c r="F4002" s="1"/>
    </row>
    <row r="4003" spans="1:6" x14ac:dyDescent="0.35">
      <c r="A4003" s="1">
        <v>88</v>
      </c>
      <c r="B4003" s="1" t="s">
        <v>119</v>
      </c>
      <c r="C4003" s="218">
        <v>44922</v>
      </c>
      <c r="D4003" s="1">
        <v>20</v>
      </c>
      <c r="E4003" s="1">
        <v>522</v>
      </c>
      <c r="F4003" s="1"/>
    </row>
    <row r="4004" spans="1:6" x14ac:dyDescent="0.35">
      <c r="A4004" s="1">
        <v>88</v>
      </c>
      <c r="B4004" s="1" t="s">
        <v>119</v>
      </c>
      <c r="C4004" s="218">
        <v>44923</v>
      </c>
      <c r="D4004" s="1">
        <v>17</v>
      </c>
      <c r="E4004" s="1">
        <v>522</v>
      </c>
      <c r="F4004" s="1"/>
    </row>
    <row r="4005" spans="1:6" x14ac:dyDescent="0.35">
      <c r="A4005" s="1">
        <v>88</v>
      </c>
      <c r="B4005" s="1" t="s">
        <v>119</v>
      </c>
      <c r="C4005" s="218">
        <v>44924</v>
      </c>
      <c r="D4005" s="1">
        <v>19</v>
      </c>
      <c r="E4005" s="1">
        <v>558</v>
      </c>
      <c r="F4005" s="1"/>
    </row>
    <row r="4006" spans="1:6" x14ac:dyDescent="0.35">
      <c r="A4006" s="1">
        <v>88</v>
      </c>
      <c r="B4006" s="1" t="s">
        <v>119</v>
      </c>
      <c r="C4006" s="218">
        <v>44925</v>
      </c>
      <c r="D4006" s="1">
        <v>16</v>
      </c>
      <c r="E4006" s="1">
        <v>558</v>
      </c>
      <c r="F4006" s="1"/>
    </row>
    <row r="4007" spans="1:6" x14ac:dyDescent="0.35">
      <c r="A4007" s="1">
        <v>88</v>
      </c>
      <c r="B4007" s="1" t="s">
        <v>119</v>
      </c>
      <c r="C4007" s="218">
        <v>44926</v>
      </c>
      <c r="D4007" s="1">
        <v>19</v>
      </c>
      <c r="E4007" s="1">
        <v>504</v>
      </c>
      <c r="F4007" s="1"/>
    </row>
    <row r="4008" spans="1:6" x14ac:dyDescent="0.35">
      <c r="A4008" s="1">
        <v>88</v>
      </c>
      <c r="B4008" s="1" t="s">
        <v>119</v>
      </c>
      <c r="C4008" s="218">
        <v>44927</v>
      </c>
      <c r="D4008" s="1">
        <v>21</v>
      </c>
      <c r="E4008" s="1">
        <v>513</v>
      </c>
      <c r="F4008" s="1"/>
    </row>
    <row r="4009" spans="1:6" x14ac:dyDescent="0.35">
      <c r="A4009" s="1">
        <v>88</v>
      </c>
      <c r="B4009" s="1" t="s">
        <v>119</v>
      </c>
      <c r="C4009" s="218">
        <v>44928</v>
      </c>
      <c r="D4009" s="1">
        <v>7</v>
      </c>
      <c r="E4009" s="1">
        <v>180</v>
      </c>
      <c r="F4009" s="1"/>
    </row>
    <row r="4010" spans="1:6" x14ac:dyDescent="0.35">
      <c r="A4010" s="1">
        <v>88</v>
      </c>
      <c r="B4010" s="1" t="s">
        <v>119</v>
      </c>
      <c r="C4010" s="218">
        <v>44929</v>
      </c>
      <c r="D4010" s="1">
        <v>29</v>
      </c>
      <c r="E4010" s="1">
        <v>684</v>
      </c>
      <c r="F4010" s="1"/>
    </row>
    <row r="4011" spans="1:6" x14ac:dyDescent="0.35">
      <c r="A4011" s="1">
        <v>88</v>
      </c>
      <c r="B4011" s="1" t="s">
        <v>119</v>
      </c>
      <c r="C4011" s="218">
        <v>44930</v>
      </c>
      <c r="D4011" s="1">
        <v>25</v>
      </c>
      <c r="E4011" s="1">
        <v>639</v>
      </c>
      <c r="F4011" s="1"/>
    </row>
    <row r="4012" spans="1:6" x14ac:dyDescent="0.35">
      <c r="A4012" s="1">
        <v>88</v>
      </c>
      <c r="B4012" s="1" t="s">
        <v>119</v>
      </c>
      <c r="C4012" s="218">
        <v>44931</v>
      </c>
      <c r="D4012" s="1">
        <v>32</v>
      </c>
      <c r="E4012" s="1">
        <v>792</v>
      </c>
      <c r="F4012" s="1"/>
    </row>
    <row r="4013" spans="1:6" x14ac:dyDescent="0.35">
      <c r="A4013" s="1">
        <v>88</v>
      </c>
      <c r="B4013" s="1" t="s">
        <v>119</v>
      </c>
      <c r="C4013" s="218">
        <v>44932</v>
      </c>
      <c r="D4013" s="1">
        <v>27</v>
      </c>
      <c r="E4013" s="1">
        <v>810</v>
      </c>
      <c r="F4013" s="1"/>
    </row>
    <row r="4014" spans="1:6" x14ac:dyDescent="0.35">
      <c r="A4014" s="1">
        <v>88</v>
      </c>
      <c r="B4014" s="1" t="s">
        <v>119</v>
      </c>
      <c r="C4014" s="218">
        <v>44933</v>
      </c>
      <c r="D4014" s="1">
        <v>22</v>
      </c>
      <c r="E4014" s="1">
        <v>612</v>
      </c>
      <c r="F4014" s="1"/>
    </row>
    <row r="4015" spans="1:6" x14ac:dyDescent="0.35">
      <c r="A4015" s="1">
        <v>88</v>
      </c>
      <c r="B4015" s="1" t="s">
        <v>119</v>
      </c>
      <c r="C4015" s="218">
        <v>44934</v>
      </c>
      <c r="D4015" s="1">
        <v>22</v>
      </c>
      <c r="E4015" s="1">
        <v>612</v>
      </c>
      <c r="F4015" s="1"/>
    </row>
    <row r="4016" spans="1:6" x14ac:dyDescent="0.35">
      <c r="A4016" s="1">
        <v>88</v>
      </c>
      <c r="B4016" s="1" t="s">
        <v>119</v>
      </c>
      <c r="C4016" s="218">
        <v>44935</v>
      </c>
      <c r="D4016" s="1">
        <v>27</v>
      </c>
      <c r="E4016" s="1">
        <v>756</v>
      </c>
      <c r="F4016" s="1"/>
    </row>
    <row r="4017" spans="1:6" x14ac:dyDescent="0.35">
      <c r="A4017" s="1">
        <v>88</v>
      </c>
      <c r="B4017" s="1" t="s">
        <v>119</v>
      </c>
      <c r="C4017" s="218">
        <v>44936</v>
      </c>
      <c r="D4017" s="1">
        <v>24</v>
      </c>
      <c r="E4017" s="1">
        <v>702</v>
      </c>
      <c r="F4017" s="1"/>
    </row>
    <row r="4018" spans="1:6" x14ac:dyDescent="0.35">
      <c r="A4018" s="1">
        <v>88</v>
      </c>
      <c r="B4018" s="1" t="s">
        <v>119</v>
      </c>
      <c r="C4018" s="218">
        <v>44937</v>
      </c>
      <c r="D4018" s="1">
        <v>26</v>
      </c>
      <c r="E4018" s="1">
        <v>657</v>
      </c>
      <c r="F4018" s="1"/>
    </row>
    <row r="4019" spans="1:6" x14ac:dyDescent="0.35">
      <c r="A4019" s="1">
        <v>88</v>
      </c>
      <c r="B4019" s="1" t="s">
        <v>119</v>
      </c>
      <c r="C4019" s="218">
        <v>44938</v>
      </c>
      <c r="D4019" s="1">
        <v>25</v>
      </c>
      <c r="E4019" s="1">
        <v>666</v>
      </c>
      <c r="F4019" s="1"/>
    </row>
    <row r="4020" spans="1:6" x14ac:dyDescent="0.35">
      <c r="A4020" s="1">
        <v>88</v>
      </c>
      <c r="B4020" s="1" t="s">
        <v>119</v>
      </c>
      <c r="C4020" s="218">
        <v>44939</v>
      </c>
      <c r="D4020" s="1">
        <v>24</v>
      </c>
      <c r="E4020" s="1">
        <v>702</v>
      </c>
      <c r="F4020" s="1"/>
    </row>
    <row r="4021" spans="1:6" x14ac:dyDescent="0.35">
      <c r="A4021" s="1">
        <v>88</v>
      </c>
      <c r="B4021" s="1" t="s">
        <v>119</v>
      </c>
      <c r="C4021" s="218">
        <v>44940</v>
      </c>
      <c r="D4021" s="1">
        <v>30</v>
      </c>
      <c r="E4021" s="1">
        <v>783</v>
      </c>
      <c r="F4021" s="1"/>
    </row>
    <row r="4022" spans="1:6" x14ac:dyDescent="0.35">
      <c r="A4022" s="1">
        <v>88</v>
      </c>
      <c r="B4022" s="1" t="s">
        <v>119</v>
      </c>
      <c r="C4022" s="218">
        <v>44941</v>
      </c>
      <c r="D4022" s="1">
        <v>28</v>
      </c>
      <c r="E4022" s="1">
        <v>774</v>
      </c>
      <c r="F4022" s="1"/>
    </row>
    <row r="4023" spans="1:6" x14ac:dyDescent="0.35">
      <c r="A4023" s="1">
        <v>88</v>
      </c>
      <c r="B4023" s="1" t="s">
        <v>119</v>
      </c>
      <c r="C4023" s="218">
        <v>44942</v>
      </c>
      <c r="D4023" s="1">
        <v>27</v>
      </c>
      <c r="E4023" s="1">
        <v>810</v>
      </c>
      <c r="F4023" s="1"/>
    </row>
    <row r="4024" spans="1:6" x14ac:dyDescent="0.35">
      <c r="A4024" s="1">
        <v>88</v>
      </c>
      <c r="B4024" s="1" t="s">
        <v>119</v>
      </c>
      <c r="C4024" s="218">
        <v>44943</v>
      </c>
      <c r="D4024" s="1">
        <v>23</v>
      </c>
      <c r="E4024" s="1">
        <v>765</v>
      </c>
      <c r="F4024" s="1"/>
    </row>
    <row r="4025" spans="1:6" x14ac:dyDescent="0.35">
      <c r="A4025" s="1">
        <v>88</v>
      </c>
      <c r="B4025" s="1" t="s">
        <v>119</v>
      </c>
      <c r="C4025" s="218">
        <v>44944</v>
      </c>
      <c r="D4025" s="1">
        <v>28</v>
      </c>
      <c r="E4025" s="1">
        <v>801</v>
      </c>
      <c r="F4025" s="1"/>
    </row>
    <row r="4026" spans="1:6" x14ac:dyDescent="0.35">
      <c r="A4026" s="1">
        <v>88</v>
      </c>
      <c r="B4026" s="1" t="s">
        <v>119</v>
      </c>
      <c r="C4026" s="218">
        <v>44945</v>
      </c>
      <c r="D4026" s="1">
        <v>27</v>
      </c>
      <c r="E4026" s="1">
        <v>783</v>
      </c>
      <c r="F4026" s="1"/>
    </row>
    <row r="4027" spans="1:6" x14ac:dyDescent="0.35">
      <c r="A4027" s="1">
        <v>88</v>
      </c>
      <c r="B4027" s="1" t="s">
        <v>119</v>
      </c>
      <c r="C4027" s="218">
        <v>44946</v>
      </c>
      <c r="D4027" s="1">
        <v>15</v>
      </c>
      <c r="E4027" s="1">
        <v>432</v>
      </c>
      <c r="F4027" s="1"/>
    </row>
    <row r="4028" spans="1:6" x14ac:dyDescent="0.35">
      <c r="A4028" s="1">
        <v>88</v>
      </c>
      <c r="B4028" s="1" t="s">
        <v>119</v>
      </c>
      <c r="C4028" s="218">
        <v>44947</v>
      </c>
      <c r="D4028" s="1">
        <v>18</v>
      </c>
      <c r="E4028" s="1">
        <v>594</v>
      </c>
      <c r="F4028" s="1"/>
    </row>
    <row r="4029" spans="1:6" x14ac:dyDescent="0.35">
      <c r="A4029" s="1">
        <v>88</v>
      </c>
      <c r="B4029" s="1" t="s">
        <v>119</v>
      </c>
      <c r="C4029" s="218">
        <v>44948</v>
      </c>
      <c r="D4029" s="1">
        <v>12</v>
      </c>
      <c r="E4029" s="1">
        <v>405</v>
      </c>
      <c r="F4029" s="1"/>
    </row>
    <row r="4030" spans="1:6" x14ac:dyDescent="0.35">
      <c r="A4030" s="1">
        <v>88</v>
      </c>
      <c r="B4030" s="1" t="s">
        <v>119</v>
      </c>
      <c r="C4030" s="218">
        <v>44949</v>
      </c>
      <c r="D4030" s="1">
        <v>17</v>
      </c>
      <c r="E4030" s="1">
        <v>468</v>
      </c>
      <c r="F4030" s="1"/>
    </row>
    <row r="4031" spans="1:6" x14ac:dyDescent="0.35">
      <c r="A4031" s="1">
        <v>88</v>
      </c>
      <c r="B4031" s="1" t="s">
        <v>119</v>
      </c>
      <c r="C4031" s="218">
        <v>44950</v>
      </c>
      <c r="D4031" s="1">
        <v>9</v>
      </c>
      <c r="E4031" s="1">
        <v>297</v>
      </c>
      <c r="F4031" s="1"/>
    </row>
    <row r="4032" spans="1:6" x14ac:dyDescent="0.35">
      <c r="A4032" s="1">
        <v>88</v>
      </c>
      <c r="B4032" s="1" t="s">
        <v>119</v>
      </c>
      <c r="C4032" s="218">
        <v>44951</v>
      </c>
      <c r="D4032" s="1">
        <v>11</v>
      </c>
      <c r="E4032" s="1">
        <v>333</v>
      </c>
      <c r="F4032" s="1"/>
    </row>
    <row r="4033" spans="1:6" x14ac:dyDescent="0.35">
      <c r="A4033" s="1">
        <v>88</v>
      </c>
      <c r="B4033" s="1" t="s">
        <v>119</v>
      </c>
      <c r="C4033" s="218">
        <v>44952</v>
      </c>
      <c r="D4033" s="1">
        <v>3</v>
      </c>
      <c r="E4033" s="1">
        <v>108</v>
      </c>
      <c r="F4033" s="1"/>
    </row>
    <row r="4034" spans="1:6" x14ac:dyDescent="0.35">
      <c r="A4034" s="1">
        <v>88</v>
      </c>
      <c r="B4034" s="1" t="s">
        <v>119</v>
      </c>
      <c r="C4034" s="218">
        <v>44953</v>
      </c>
      <c r="D4034" s="1">
        <v>33</v>
      </c>
      <c r="E4034" s="1">
        <v>1026</v>
      </c>
      <c r="F4034" s="1"/>
    </row>
    <row r="4035" spans="1:6" x14ac:dyDescent="0.35">
      <c r="A4035" s="1">
        <v>88</v>
      </c>
      <c r="B4035" s="1" t="s">
        <v>119</v>
      </c>
      <c r="C4035" s="218">
        <v>44954</v>
      </c>
      <c r="D4035" s="1">
        <v>23</v>
      </c>
      <c r="E4035" s="1">
        <v>657</v>
      </c>
      <c r="F4035" s="1"/>
    </row>
    <row r="4036" spans="1:6" x14ac:dyDescent="0.35">
      <c r="A4036" s="1">
        <v>88</v>
      </c>
      <c r="B4036" s="1" t="s">
        <v>119</v>
      </c>
      <c r="C4036" s="218">
        <v>44955</v>
      </c>
      <c r="D4036" s="1">
        <v>16</v>
      </c>
      <c r="E4036" s="1">
        <v>531</v>
      </c>
      <c r="F4036" s="1"/>
    </row>
    <row r="4037" spans="1:6" x14ac:dyDescent="0.35">
      <c r="A4037" s="1">
        <v>88</v>
      </c>
      <c r="B4037" s="1" t="s">
        <v>119</v>
      </c>
      <c r="C4037" s="218">
        <v>44956</v>
      </c>
      <c r="D4037" s="1">
        <v>27</v>
      </c>
      <c r="E4037" s="1">
        <v>783</v>
      </c>
      <c r="F4037" s="1"/>
    </row>
    <row r="4038" spans="1:6" x14ac:dyDescent="0.35">
      <c r="A4038" s="1">
        <v>91</v>
      </c>
      <c r="B4038" s="1" t="s">
        <v>120</v>
      </c>
      <c r="C4038" s="218">
        <v>44878</v>
      </c>
      <c r="D4038" s="1">
        <v>9</v>
      </c>
      <c r="E4038" s="1">
        <v>243</v>
      </c>
      <c r="F4038" s="1"/>
    </row>
    <row r="4039" spans="1:6" x14ac:dyDescent="0.35">
      <c r="A4039" s="1">
        <v>91</v>
      </c>
      <c r="B4039" s="1" t="s">
        <v>120</v>
      </c>
      <c r="C4039" s="218">
        <v>44879</v>
      </c>
      <c r="D4039" s="1">
        <v>15</v>
      </c>
      <c r="E4039" s="1">
        <v>351</v>
      </c>
      <c r="F4039" s="1"/>
    </row>
    <row r="4040" spans="1:6" x14ac:dyDescent="0.35">
      <c r="A4040" s="1">
        <v>91</v>
      </c>
      <c r="B4040" s="1" t="s">
        <v>120</v>
      </c>
      <c r="C4040" s="218">
        <v>44880</v>
      </c>
      <c r="D4040" s="1">
        <v>12</v>
      </c>
      <c r="E4040" s="1">
        <v>432</v>
      </c>
      <c r="F4040" s="1"/>
    </row>
    <row r="4041" spans="1:6" x14ac:dyDescent="0.35">
      <c r="A4041" s="1">
        <v>91</v>
      </c>
      <c r="B4041" s="1" t="s">
        <v>120</v>
      </c>
      <c r="C4041" s="218">
        <v>44881</v>
      </c>
      <c r="D4041" s="1">
        <v>11</v>
      </c>
      <c r="E4041" s="1">
        <v>360</v>
      </c>
      <c r="F4041" s="1"/>
    </row>
    <row r="4042" spans="1:6" x14ac:dyDescent="0.35">
      <c r="A4042" s="1">
        <v>91</v>
      </c>
      <c r="B4042" s="1" t="s">
        <v>120</v>
      </c>
      <c r="C4042" s="218">
        <v>44882</v>
      </c>
      <c r="D4042" s="1">
        <v>9</v>
      </c>
      <c r="E4042" s="1">
        <v>351</v>
      </c>
      <c r="F4042" s="1"/>
    </row>
    <row r="4043" spans="1:6" x14ac:dyDescent="0.35">
      <c r="A4043" s="1">
        <v>91</v>
      </c>
      <c r="B4043" s="1" t="s">
        <v>120</v>
      </c>
      <c r="C4043" s="218">
        <v>44884</v>
      </c>
      <c r="D4043" s="1">
        <v>3</v>
      </c>
      <c r="E4043" s="1">
        <v>108</v>
      </c>
      <c r="F4043" s="1"/>
    </row>
    <row r="4044" spans="1:6" x14ac:dyDescent="0.35">
      <c r="A4044" s="1">
        <v>91</v>
      </c>
      <c r="B4044" s="1" t="s">
        <v>120</v>
      </c>
      <c r="C4044" s="218">
        <v>44886</v>
      </c>
      <c r="D4044" s="1">
        <v>4</v>
      </c>
      <c r="E4044" s="1">
        <v>126</v>
      </c>
      <c r="F4044" s="1"/>
    </row>
    <row r="4045" spans="1:6" x14ac:dyDescent="0.35">
      <c r="A4045" s="1">
        <v>91</v>
      </c>
      <c r="B4045" s="1" t="s">
        <v>120</v>
      </c>
      <c r="C4045" s="218">
        <v>44887</v>
      </c>
      <c r="D4045" s="1">
        <v>8</v>
      </c>
      <c r="E4045" s="1">
        <v>171</v>
      </c>
      <c r="F4045" s="1"/>
    </row>
    <row r="4046" spans="1:6" x14ac:dyDescent="0.35">
      <c r="A4046" s="1">
        <v>91</v>
      </c>
      <c r="B4046" s="1" t="s">
        <v>120</v>
      </c>
      <c r="C4046" s="218">
        <v>44888</v>
      </c>
      <c r="D4046" s="1">
        <v>7</v>
      </c>
      <c r="E4046" s="1">
        <v>180</v>
      </c>
      <c r="F4046" s="1"/>
    </row>
    <row r="4047" spans="1:6" x14ac:dyDescent="0.35">
      <c r="A4047" s="1">
        <v>91</v>
      </c>
      <c r="B4047" s="1" t="s">
        <v>120</v>
      </c>
      <c r="C4047" s="218">
        <v>44889</v>
      </c>
      <c r="D4047" s="1">
        <v>20</v>
      </c>
      <c r="E4047" s="1">
        <v>522</v>
      </c>
      <c r="F4047" s="1"/>
    </row>
    <row r="4048" spans="1:6" x14ac:dyDescent="0.35">
      <c r="A4048" s="1">
        <v>91</v>
      </c>
      <c r="B4048" s="1" t="s">
        <v>120</v>
      </c>
      <c r="C4048" s="218">
        <v>44890</v>
      </c>
      <c r="D4048" s="1">
        <v>5</v>
      </c>
      <c r="E4048" s="1">
        <v>144</v>
      </c>
      <c r="F4048" s="1"/>
    </row>
    <row r="4049" spans="1:6" x14ac:dyDescent="0.35">
      <c r="A4049" s="1">
        <v>91</v>
      </c>
      <c r="B4049" s="1" t="s">
        <v>120</v>
      </c>
      <c r="C4049" s="218">
        <v>44891</v>
      </c>
      <c r="D4049" s="1">
        <v>15</v>
      </c>
      <c r="E4049" s="1">
        <v>459</v>
      </c>
      <c r="F4049" s="1"/>
    </row>
    <row r="4050" spans="1:6" x14ac:dyDescent="0.35">
      <c r="A4050" s="1">
        <v>91</v>
      </c>
      <c r="B4050" s="1" t="s">
        <v>120</v>
      </c>
      <c r="C4050" s="218">
        <v>44892</v>
      </c>
      <c r="D4050" s="1">
        <v>13</v>
      </c>
      <c r="E4050" s="1">
        <v>477</v>
      </c>
      <c r="F4050" s="1"/>
    </row>
    <row r="4051" spans="1:6" x14ac:dyDescent="0.35">
      <c r="A4051" s="1">
        <v>91</v>
      </c>
      <c r="B4051" s="1" t="s">
        <v>120</v>
      </c>
      <c r="C4051" s="218">
        <v>44893</v>
      </c>
      <c r="D4051" s="1">
        <v>14</v>
      </c>
      <c r="E4051" s="1">
        <v>387</v>
      </c>
      <c r="F4051" s="1"/>
    </row>
    <row r="4052" spans="1:6" x14ac:dyDescent="0.35">
      <c r="A4052" s="1">
        <v>91</v>
      </c>
      <c r="B4052" s="1" t="s">
        <v>120</v>
      </c>
      <c r="C4052" s="218">
        <v>44894</v>
      </c>
      <c r="D4052" s="1">
        <v>6</v>
      </c>
      <c r="E4052" s="1">
        <v>270</v>
      </c>
      <c r="F4052" s="1"/>
    </row>
    <row r="4053" spans="1:6" x14ac:dyDescent="0.35">
      <c r="A4053" s="1">
        <v>91</v>
      </c>
      <c r="B4053" s="1" t="s">
        <v>120</v>
      </c>
      <c r="C4053" s="218">
        <v>44895</v>
      </c>
      <c r="D4053" s="1">
        <v>9</v>
      </c>
      <c r="E4053" s="1">
        <v>324</v>
      </c>
      <c r="F4053" s="1"/>
    </row>
    <row r="4054" spans="1:6" x14ac:dyDescent="0.35">
      <c r="A4054" s="1">
        <v>91</v>
      </c>
      <c r="B4054" s="1" t="s">
        <v>120</v>
      </c>
      <c r="C4054" s="218">
        <v>44896</v>
      </c>
      <c r="D4054" s="1">
        <v>11</v>
      </c>
      <c r="E4054" s="1">
        <v>387</v>
      </c>
      <c r="F4054" s="1"/>
    </row>
    <row r="4055" spans="1:6" x14ac:dyDescent="0.35">
      <c r="A4055" s="1">
        <v>91</v>
      </c>
      <c r="B4055" s="1" t="s">
        <v>120</v>
      </c>
      <c r="C4055" s="218">
        <v>44897</v>
      </c>
      <c r="D4055" s="1">
        <v>12</v>
      </c>
      <c r="E4055" s="1">
        <v>405</v>
      </c>
      <c r="F4055" s="1"/>
    </row>
    <row r="4056" spans="1:6" x14ac:dyDescent="0.35">
      <c r="A4056" s="1">
        <v>91</v>
      </c>
      <c r="B4056" s="1" t="s">
        <v>120</v>
      </c>
      <c r="C4056" s="218">
        <v>44898</v>
      </c>
      <c r="D4056" s="1">
        <v>7</v>
      </c>
      <c r="E4056" s="1">
        <v>234</v>
      </c>
      <c r="F4056" s="1"/>
    </row>
    <row r="4057" spans="1:6" x14ac:dyDescent="0.35">
      <c r="A4057" s="1">
        <v>91</v>
      </c>
      <c r="B4057" s="1" t="s">
        <v>120</v>
      </c>
      <c r="C4057" s="218">
        <v>44899</v>
      </c>
      <c r="D4057" s="1">
        <v>10</v>
      </c>
      <c r="E4057" s="1">
        <v>396</v>
      </c>
      <c r="F4057" s="1"/>
    </row>
    <row r="4058" spans="1:6" x14ac:dyDescent="0.35">
      <c r="A4058" s="1">
        <v>91</v>
      </c>
      <c r="B4058" s="1" t="s">
        <v>120</v>
      </c>
      <c r="C4058" s="218">
        <v>44900</v>
      </c>
      <c r="D4058" s="1">
        <v>5</v>
      </c>
      <c r="E4058" s="1">
        <v>198</v>
      </c>
      <c r="F4058" s="1"/>
    </row>
    <row r="4059" spans="1:6" x14ac:dyDescent="0.35">
      <c r="A4059" s="1">
        <v>91</v>
      </c>
      <c r="B4059" s="1" t="s">
        <v>120</v>
      </c>
      <c r="C4059" s="218">
        <v>44901</v>
      </c>
      <c r="D4059" s="1">
        <v>8</v>
      </c>
      <c r="E4059" s="1">
        <v>306</v>
      </c>
      <c r="F4059" s="1"/>
    </row>
    <row r="4060" spans="1:6" x14ac:dyDescent="0.35">
      <c r="A4060" s="1">
        <v>91</v>
      </c>
      <c r="B4060" s="1" t="s">
        <v>120</v>
      </c>
      <c r="C4060" s="218">
        <v>44902</v>
      </c>
      <c r="D4060" s="1">
        <v>9</v>
      </c>
      <c r="E4060" s="1">
        <v>351</v>
      </c>
      <c r="F4060" s="1"/>
    </row>
    <row r="4061" spans="1:6" x14ac:dyDescent="0.35">
      <c r="A4061" s="1">
        <v>91</v>
      </c>
      <c r="B4061" s="1" t="s">
        <v>120</v>
      </c>
      <c r="C4061" s="218">
        <v>44903</v>
      </c>
      <c r="D4061" s="1">
        <v>11</v>
      </c>
      <c r="E4061" s="1">
        <v>252</v>
      </c>
      <c r="F4061" s="1"/>
    </row>
    <row r="4062" spans="1:6" x14ac:dyDescent="0.35">
      <c r="A4062" s="1">
        <v>91</v>
      </c>
      <c r="B4062" s="1" t="s">
        <v>120</v>
      </c>
      <c r="C4062" s="218">
        <v>44904</v>
      </c>
      <c r="D4062" s="1">
        <v>11</v>
      </c>
      <c r="E4062" s="1">
        <v>414</v>
      </c>
      <c r="F4062" s="1"/>
    </row>
    <row r="4063" spans="1:6" x14ac:dyDescent="0.35">
      <c r="A4063" s="1">
        <v>91</v>
      </c>
      <c r="B4063" s="1" t="s">
        <v>120</v>
      </c>
      <c r="C4063" s="218">
        <v>44905</v>
      </c>
      <c r="D4063" s="1">
        <v>9</v>
      </c>
      <c r="E4063" s="1">
        <v>378</v>
      </c>
      <c r="F4063" s="1"/>
    </row>
    <row r="4064" spans="1:6" x14ac:dyDescent="0.35">
      <c r="A4064" s="1">
        <v>91</v>
      </c>
      <c r="B4064" s="1" t="s">
        <v>120</v>
      </c>
      <c r="C4064" s="218">
        <v>44906</v>
      </c>
      <c r="D4064" s="1">
        <v>8</v>
      </c>
      <c r="E4064" s="1">
        <v>306</v>
      </c>
      <c r="F4064" s="1"/>
    </row>
    <row r="4065" spans="1:6" x14ac:dyDescent="0.35">
      <c r="A4065" s="1">
        <v>91</v>
      </c>
      <c r="B4065" s="1" t="s">
        <v>120</v>
      </c>
      <c r="C4065" s="218">
        <v>44907</v>
      </c>
      <c r="D4065" s="1">
        <v>7</v>
      </c>
      <c r="E4065" s="1">
        <v>261</v>
      </c>
      <c r="F4065" s="1"/>
    </row>
    <row r="4066" spans="1:6" x14ac:dyDescent="0.35">
      <c r="A4066" s="1">
        <v>91</v>
      </c>
      <c r="B4066" s="1" t="s">
        <v>120</v>
      </c>
      <c r="C4066" s="218">
        <v>44908</v>
      </c>
      <c r="D4066" s="1">
        <v>8</v>
      </c>
      <c r="E4066" s="1">
        <v>279</v>
      </c>
      <c r="F4066" s="1"/>
    </row>
    <row r="4067" spans="1:6" x14ac:dyDescent="0.35">
      <c r="A4067" s="1">
        <v>91</v>
      </c>
      <c r="B4067" s="1" t="s">
        <v>120</v>
      </c>
      <c r="C4067" s="218">
        <v>44909</v>
      </c>
      <c r="D4067" s="1">
        <v>11</v>
      </c>
      <c r="E4067" s="1">
        <v>360</v>
      </c>
      <c r="F4067" s="1"/>
    </row>
    <row r="4068" spans="1:6" x14ac:dyDescent="0.35">
      <c r="A4068" s="1">
        <v>91</v>
      </c>
      <c r="B4068" s="1" t="s">
        <v>120</v>
      </c>
      <c r="C4068" s="218">
        <v>44910</v>
      </c>
      <c r="D4068" s="1">
        <v>8</v>
      </c>
      <c r="E4068" s="1">
        <v>252</v>
      </c>
      <c r="F4068" s="1"/>
    </row>
    <row r="4069" spans="1:6" x14ac:dyDescent="0.35">
      <c r="A4069" s="1">
        <v>91</v>
      </c>
      <c r="B4069" s="1" t="s">
        <v>120</v>
      </c>
      <c r="C4069" s="218">
        <v>44911</v>
      </c>
      <c r="D4069" s="1">
        <v>11</v>
      </c>
      <c r="E4069" s="1">
        <v>306</v>
      </c>
      <c r="F4069" s="1"/>
    </row>
    <row r="4070" spans="1:6" x14ac:dyDescent="0.35">
      <c r="A4070" s="1">
        <v>91</v>
      </c>
      <c r="B4070" s="1" t="s">
        <v>120</v>
      </c>
      <c r="C4070" s="218">
        <v>44912</v>
      </c>
      <c r="D4070" s="1">
        <v>11</v>
      </c>
      <c r="E4070" s="1">
        <v>333</v>
      </c>
      <c r="F4070" s="1"/>
    </row>
    <row r="4071" spans="1:6" x14ac:dyDescent="0.35">
      <c r="A4071" s="1">
        <v>91</v>
      </c>
      <c r="B4071" s="1" t="s">
        <v>120</v>
      </c>
      <c r="C4071" s="218">
        <v>44913</v>
      </c>
      <c r="D4071" s="1">
        <v>11</v>
      </c>
      <c r="E4071" s="1">
        <v>468</v>
      </c>
      <c r="F4071" s="1"/>
    </row>
    <row r="4072" spans="1:6" x14ac:dyDescent="0.35">
      <c r="A4072" s="1">
        <v>91</v>
      </c>
      <c r="B4072" s="1" t="s">
        <v>120</v>
      </c>
      <c r="C4072" s="218">
        <v>44914</v>
      </c>
      <c r="D4072" s="1">
        <v>8</v>
      </c>
      <c r="E4072" s="1">
        <v>333</v>
      </c>
      <c r="F4072" s="1"/>
    </row>
    <row r="4073" spans="1:6" x14ac:dyDescent="0.35">
      <c r="A4073" s="1">
        <v>91</v>
      </c>
      <c r="B4073" s="1" t="s">
        <v>120</v>
      </c>
      <c r="C4073" s="218">
        <v>44915</v>
      </c>
      <c r="D4073" s="1">
        <v>6</v>
      </c>
      <c r="E4073" s="1">
        <v>243</v>
      </c>
      <c r="F4073" s="1"/>
    </row>
    <row r="4074" spans="1:6" x14ac:dyDescent="0.35">
      <c r="A4074" s="1">
        <v>91</v>
      </c>
      <c r="B4074" s="1" t="s">
        <v>120</v>
      </c>
      <c r="C4074" s="218">
        <v>44916</v>
      </c>
      <c r="D4074" s="1">
        <v>8</v>
      </c>
      <c r="E4074" s="1">
        <v>306</v>
      </c>
      <c r="F4074" s="1"/>
    </row>
    <row r="4075" spans="1:6" x14ac:dyDescent="0.35">
      <c r="A4075" s="1">
        <v>91</v>
      </c>
      <c r="B4075" s="1" t="s">
        <v>120</v>
      </c>
      <c r="C4075" s="218">
        <v>44917</v>
      </c>
      <c r="D4075" s="1">
        <v>11</v>
      </c>
      <c r="E4075" s="1">
        <v>360</v>
      </c>
      <c r="F4075" s="1"/>
    </row>
    <row r="4076" spans="1:6" x14ac:dyDescent="0.35">
      <c r="A4076" s="1">
        <v>91</v>
      </c>
      <c r="B4076" s="1" t="s">
        <v>120</v>
      </c>
      <c r="C4076" s="218">
        <v>44918</v>
      </c>
      <c r="D4076" s="1">
        <v>11</v>
      </c>
      <c r="E4076" s="1">
        <v>360</v>
      </c>
      <c r="F4076" s="1"/>
    </row>
    <row r="4077" spans="1:6" x14ac:dyDescent="0.35">
      <c r="A4077" s="1">
        <v>91</v>
      </c>
      <c r="B4077" s="1" t="s">
        <v>120</v>
      </c>
      <c r="C4077" s="218">
        <v>44919</v>
      </c>
      <c r="D4077" s="1">
        <v>7</v>
      </c>
      <c r="E4077" s="1">
        <v>234</v>
      </c>
      <c r="F4077" s="1"/>
    </row>
    <row r="4078" spans="1:6" x14ac:dyDescent="0.35">
      <c r="A4078" s="1">
        <v>91</v>
      </c>
      <c r="B4078" s="1" t="s">
        <v>120</v>
      </c>
      <c r="C4078" s="218">
        <v>44920</v>
      </c>
      <c r="D4078" s="1">
        <v>13</v>
      </c>
      <c r="E4078" s="1">
        <v>450</v>
      </c>
      <c r="F4078" s="1"/>
    </row>
    <row r="4079" spans="1:6" x14ac:dyDescent="0.35">
      <c r="A4079" s="1">
        <v>91</v>
      </c>
      <c r="B4079" s="1" t="s">
        <v>120</v>
      </c>
      <c r="C4079" s="218">
        <v>44921</v>
      </c>
      <c r="D4079" s="1">
        <v>12</v>
      </c>
      <c r="E4079" s="1">
        <v>378</v>
      </c>
      <c r="F4079" s="1"/>
    </row>
    <row r="4080" spans="1:6" x14ac:dyDescent="0.35">
      <c r="A4080" s="1">
        <v>91</v>
      </c>
      <c r="B4080" s="1" t="s">
        <v>120</v>
      </c>
      <c r="C4080" s="218">
        <v>44922</v>
      </c>
      <c r="D4080" s="1">
        <v>12</v>
      </c>
      <c r="E4080" s="1">
        <v>378</v>
      </c>
      <c r="F4080" s="1"/>
    </row>
    <row r="4081" spans="1:6" x14ac:dyDescent="0.35">
      <c r="A4081" s="1">
        <v>91</v>
      </c>
      <c r="B4081" s="1" t="s">
        <v>120</v>
      </c>
      <c r="C4081" s="218">
        <v>44923</v>
      </c>
      <c r="D4081" s="1">
        <v>11</v>
      </c>
      <c r="E4081" s="1">
        <v>333</v>
      </c>
      <c r="F4081" s="1"/>
    </row>
    <row r="4082" spans="1:6" x14ac:dyDescent="0.35">
      <c r="A4082" s="1">
        <v>91</v>
      </c>
      <c r="B4082" s="1" t="s">
        <v>120</v>
      </c>
      <c r="C4082" s="218">
        <v>44924</v>
      </c>
      <c r="D4082" s="1">
        <v>15</v>
      </c>
      <c r="E4082" s="1">
        <v>405</v>
      </c>
      <c r="F4082" s="1"/>
    </row>
    <row r="4083" spans="1:6" x14ac:dyDescent="0.35">
      <c r="A4083" s="1">
        <v>91</v>
      </c>
      <c r="B4083" s="1" t="s">
        <v>120</v>
      </c>
      <c r="C4083" s="218">
        <v>44925</v>
      </c>
      <c r="D4083" s="1">
        <v>12</v>
      </c>
      <c r="E4083" s="1">
        <v>405</v>
      </c>
      <c r="F4083" s="1"/>
    </row>
    <row r="4084" spans="1:6" x14ac:dyDescent="0.35">
      <c r="A4084" s="1">
        <v>91</v>
      </c>
      <c r="B4084" s="1" t="s">
        <v>120</v>
      </c>
      <c r="C4084" s="218">
        <v>44926</v>
      </c>
      <c r="D4084" s="1">
        <v>9</v>
      </c>
      <c r="E4084" s="1">
        <v>351</v>
      </c>
      <c r="F4084" s="1"/>
    </row>
    <row r="4085" spans="1:6" x14ac:dyDescent="0.35">
      <c r="A4085" s="1">
        <v>91</v>
      </c>
      <c r="B4085" s="1" t="s">
        <v>120</v>
      </c>
      <c r="C4085" s="218">
        <v>44927</v>
      </c>
      <c r="D4085" s="1">
        <v>8</v>
      </c>
      <c r="E4085" s="1">
        <v>279</v>
      </c>
      <c r="F4085" s="1"/>
    </row>
    <row r="4086" spans="1:6" x14ac:dyDescent="0.35">
      <c r="A4086" s="1">
        <v>91</v>
      </c>
      <c r="B4086" s="1" t="s">
        <v>120</v>
      </c>
      <c r="C4086" s="218">
        <v>44928</v>
      </c>
      <c r="D4086" s="1">
        <v>5</v>
      </c>
      <c r="E4086" s="1">
        <v>198</v>
      </c>
      <c r="F4086" s="1"/>
    </row>
    <row r="4087" spans="1:6" x14ac:dyDescent="0.35">
      <c r="A4087" s="1">
        <v>91</v>
      </c>
      <c r="B4087" s="1" t="s">
        <v>120</v>
      </c>
      <c r="C4087" s="218">
        <v>44929</v>
      </c>
      <c r="D4087" s="1">
        <v>20</v>
      </c>
      <c r="E4087" s="1">
        <v>630</v>
      </c>
      <c r="F4087" s="1"/>
    </row>
    <row r="4088" spans="1:6" x14ac:dyDescent="0.35">
      <c r="A4088" s="1">
        <v>91</v>
      </c>
      <c r="B4088" s="1" t="s">
        <v>120</v>
      </c>
      <c r="C4088" s="218">
        <v>44930</v>
      </c>
      <c r="D4088" s="1">
        <v>8</v>
      </c>
      <c r="E4088" s="1">
        <v>306</v>
      </c>
      <c r="F4088" s="1"/>
    </row>
    <row r="4089" spans="1:6" x14ac:dyDescent="0.35">
      <c r="A4089" s="1">
        <v>91</v>
      </c>
      <c r="B4089" s="1" t="s">
        <v>120</v>
      </c>
      <c r="C4089" s="218">
        <v>44931</v>
      </c>
      <c r="D4089" s="1">
        <v>8</v>
      </c>
      <c r="E4089" s="1">
        <v>252</v>
      </c>
      <c r="F4089" s="1"/>
    </row>
    <row r="4090" spans="1:6" x14ac:dyDescent="0.35">
      <c r="A4090" s="1">
        <v>91</v>
      </c>
      <c r="B4090" s="1" t="s">
        <v>120</v>
      </c>
      <c r="C4090" s="218">
        <v>44932</v>
      </c>
      <c r="D4090" s="1">
        <v>7</v>
      </c>
      <c r="E4090" s="1">
        <v>288</v>
      </c>
      <c r="F4090" s="1"/>
    </row>
    <row r="4091" spans="1:6" x14ac:dyDescent="0.35">
      <c r="A4091" s="1">
        <v>91</v>
      </c>
      <c r="B4091" s="1" t="s">
        <v>120</v>
      </c>
      <c r="C4091" s="218">
        <v>44933</v>
      </c>
      <c r="D4091" s="1">
        <v>10</v>
      </c>
      <c r="E4091" s="1">
        <v>315</v>
      </c>
      <c r="F4091" s="1"/>
    </row>
    <row r="4092" spans="1:6" x14ac:dyDescent="0.35">
      <c r="A4092" s="1">
        <v>91</v>
      </c>
      <c r="B4092" s="1" t="s">
        <v>120</v>
      </c>
      <c r="C4092" s="218">
        <v>44934</v>
      </c>
      <c r="D4092" s="1">
        <v>12</v>
      </c>
      <c r="E4092" s="1">
        <v>486</v>
      </c>
      <c r="F4092" s="1"/>
    </row>
    <row r="4093" spans="1:6" x14ac:dyDescent="0.35">
      <c r="A4093" s="1">
        <v>91</v>
      </c>
      <c r="B4093" s="1" t="s">
        <v>120</v>
      </c>
      <c r="C4093" s="218">
        <v>44935</v>
      </c>
      <c r="D4093" s="1">
        <v>11</v>
      </c>
      <c r="E4093" s="1">
        <v>360</v>
      </c>
      <c r="F4093" s="1"/>
    </row>
    <row r="4094" spans="1:6" x14ac:dyDescent="0.35">
      <c r="A4094" s="1">
        <v>91</v>
      </c>
      <c r="B4094" s="1" t="s">
        <v>120</v>
      </c>
      <c r="C4094" s="218">
        <v>44936</v>
      </c>
      <c r="D4094" s="1">
        <v>11</v>
      </c>
      <c r="E4094" s="1">
        <v>360</v>
      </c>
      <c r="F4094" s="1"/>
    </row>
    <row r="4095" spans="1:6" x14ac:dyDescent="0.35">
      <c r="A4095" s="1">
        <v>91</v>
      </c>
      <c r="B4095" s="1" t="s">
        <v>120</v>
      </c>
      <c r="C4095" s="218">
        <v>44937</v>
      </c>
      <c r="D4095" s="1">
        <v>11</v>
      </c>
      <c r="E4095" s="1">
        <v>360</v>
      </c>
      <c r="F4095" s="1"/>
    </row>
    <row r="4096" spans="1:6" x14ac:dyDescent="0.35">
      <c r="A4096" s="1">
        <v>91</v>
      </c>
      <c r="B4096" s="1" t="s">
        <v>120</v>
      </c>
      <c r="C4096" s="218">
        <v>44938</v>
      </c>
      <c r="D4096" s="1">
        <v>12</v>
      </c>
      <c r="E4096" s="1">
        <v>405</v>
      </c>
      <c r="F4096" s="1"/>
    </row>
    <row r="4097" spans="1:6" x14ac:dyDescent="0.35">
      <c r="A4097" s="1">
        <v>91</v>
      </c>
      <c r="B4097" s="1" t="s">
        <v>120</v>
      </c>
      <c r="C4097" s="218">
        <v>44939</v>
      </c>
      <c r="D4097" s="1">
        <v>11</v>
      </c>
      <c r="E4097" s="1">
        <v>360</v>
      </c>
      <c r="F4097" s="1"/>
    </row>
    <row r="4098" spans="1:6" x14ac:dyDescent="0.35">
      <c r="A4098" s="1">
        <v>91</v>
      </c>
      <c r="B4098" s="1" t="s">
        <v>120</v>
      </c>
      <c r="C4098" s="218">
        <v>44940</v>
      </c>
      <c r="D4098" s="1">
        <v>8</v>
      </c>
      <c r="E4098" s="1">
        <v>252</v>
      </c>
      <c r="F4098" s="1"/>
    </row>
    <row r="4099" spans="1:6" x14ac:dyDescent="0.35">
      <c r="A4099" s="1">
        <v>91</v>
      </c>
      <c r="B4099" s="1" t="s">
        <v>120</v>
      </c>
      <c r="C4099" s="218">
        <v>44941</v>
      </c>
      <c r="D4099" s="1">
        <v>8</v>
      </c>
      <c r="E4099" s="1">
        <v>306</v>
      </c>
      <c r="F4099" s="1"/>
    </row>
    <row r="4100" spans="1:6" x14ac:dyDescent="0.35">
      <c r="A4100" s="1">
        <v>91</v>
      </c>
      <c r="B4100" s="1" t="s">
        <v>120</v>
      </c>
      <c r="C4100" s="218">
        <v>44942</v>
      </c>
      <c r="D4100" s="1">
        <v>9</v>
      </c>
      <c r="E4100" s="1">
        <v>351</v>
      </c>
      <c r="F4100" s="1"/>
    </row>
    <row r="4101" spans="1:6" x14ac:dyDescent="0.35">
      <c r="A4101" s="1">
        <v>91</v>
      </c>
      <c r="B4101" s="1" t="s">
        <v>120</v>
      </c>
      <c r="C4101" s="218">
        <v>44943</v>
      </c>
      <c r="D4101" s="1">
        <v>7</v>
      </c>
      <c r="E4101" s="1">
        <v>288</v>
      </c>
      <c r="F4101" s="1"/>
    </row>
    <row r="4102" spans="1:6" x14ac:dyDescent="0.35">
      <c r="A4102" s="1">
        <v>91</v>
      </c>
      <c r="B4102" s="1" t="s">
        <v>120</v>
      </c>
      <c r="C4102" s="218">
        <v>44944</v>
      </c>
      <c r="D4102" s="1">
        <v>9</v>
      </c>
      <c r="E4102" s="1">
        <v>378</v>
      </c>
      <c r="F4102" s="1"/>
    </row>
    <row r="4103" spans="1:6" x14ac:dyDescent="0.35">
      <c r="A4103" s="1">
        <v>91</v>
      </c>
      <c r="B4103" s="1" t="s">
        <v>120</v>
      </c>
      <c r="C4103" s="218">
        <v>44945</v>
      </c>
      <c r="D4103" s="1">
        <v>6</v>
      </c>
      <c r="E4103" s="1">
        <v>162</v>
      </c>
      <c r="F4103" s="1"/>
    </row>
    <row r="4104" spans="1:6" x14ac:dyDescent="0.35">
      <c r="A4104" s="1">
        <v>91</v>
      </c>
      <c r="B4104" s="1" t="s">
        <v>120</v>
      </c>
      <c r="C4104" s="218">
        <v>44946</v>
      </c>
      <c r="D4104" s="1">
        <v>11</v>
      </c>
      <c r="E4104" s="1">
        <v>306</v>
      </c>
      <c r="F4104" s="1"/>
    </row>
    <row r="4105" spans="1:6" x14ac:dyDescent="0.35">
      <c r="A4105" s="1">
        <v>91</v>
      </c>
      <c r="B4105" s="1" t="s">
        <v>120</v>
      </c>
      <c r="C4105" s="218">
        <v>44947</v>
      </c>
      <c r="D4105" s="1">
        <v>9</v>
      </c>
      <c r="E4105" s="1">
        <v>297</v>
      </c>
      <c r="F4105" s="1"/>
    </row>
    <row r="4106" spans="1:6" x14ac:dyDescent="0.35">
      <c r="A4106" s="1">
        <v>91</v>
      </c>
      <c r="B4106" s="1" t="s">
        <v>120</v>
      </c>
      <c r="C4106" s="218">
        <v>44948</v>
      </c>
      <c r="D4106" s="1">
        <v>8</v>
      </c>
      <c r="E4106" s="1">
        <v>306</v>
      </c>
      <c r="F4106" s="1"/>
    </row>
    <row r="4107" spans="1:6" x14ac:dyDescent="0.35">
      <c r="A4107" s="1">
        <v>91</v>
      </c>
      <c r="B4107" s="1" t="s">
        <v>120</v>
      </c>
      <c r="C4107" s="218">
        <v>44949</v>
      </c>
      <c r="D4107" s="1">
        <v>13</v>
      </c>
      <c r="E4107" s="1">
        <v>396</v>
      </c>
      <c r="F4107" s="1"/>
    </row>
    <row r="4108" spans="1:6" x14ac:dyDescent="0.35">
      <c r="A4108" s="1">
        <v>91</v>
      </c>
      <c r="B4108" s="1" t="s">
        <v>120</v>
      </c>
      <c r="C4108" s="218">
        <v>44950</v>
      </c>
      <c r="D4108" s="1">
        <v>9</v>
      </c>
      <c r="E4108" s="1">
        <v>351</v>
      </c>
      <c r="F4108" s="1"/>
    </row>
    <row r="4109" spans="1:6" x14ac:dyDescent="0.35">
      <c r="A4109" s="1">
        <v>91</v>
      </c>
      <c r="B4109" s="1" t="s">
        <v>120</v>
      </c>
      <c r="C4109" s="218">
        <v>44951</v>
      </c>
      <c r="D4109" s="1">
        <v>12</v>
      </c>
      <c r="E4109" s="1">
        <v>432</v>
      </c>
      <c r="F4109" s="1"/>
    </row>
    <row r="4110" spans="1:6" x14ac:dyDescent="0.35">
      <c r="A4110" s="1">
        <v>91</v>
      </c>
      <c r="B4110" s="1" t="s">
        <v>120</v>
      </c>
      <c r="C4110" s="218">
        <v>44952</v>
      </c>
      <c r="D4110" s="1">
        <v>8</v>
      </c>
      <c r="E4110" s="1">
        <v>252</v>
      </c>
      <c r="F4110" s="1"/>
    </row>
    <row r="4111" spans="1:6" x14ac:dyDescent="0.35">
      <c r="A4111" s="1">
        <v>91</v>
      </c>
      <c r="B4111" s="1" t="s">
        <v>120</v>
      </c>
      <c r="C4111" s="218">
        <v>44953</v>
      </c>
      <c r="D4111" s="1">
        <v>12</v>
      </c>
      <c r="E4111" s="1">
        <v>378</v>
      </c>
      <c r="F4111" s="1"/>
    </row>
    <row r="4112" spans="1:6" x14ac:dyDescent="0.35">
      <c r="A4112" s="1">
        <v>91</v>
      </c>
      <c r="B4112" s="1" t="s">
        <v>120</v>
      </c>
      <c r="C4112" s="218">
        <v>44954</v>
      </c>
      <c r="D4112" s="1">
        <v>9</v>
      </c>
      <c r="E4112" s="1">
        <v>324</v>
      </c>
      <c r="F4112" s="1"/>
    </row>
    <row r="4113" spans="1:6" x14ac:dyDescent="0.35">
      <c r="A4113" s="1">
        <v>91</v>
      </c>
      <c r="B4113" s="1" t="s">
        <v>120</v>
      </c>
      <c r="C4113" s="218">
        <v>44955</v>
      </c>
      <c r="D4113" s="1">
        <v>9</v>
      </c>
      <c r="E4113" s="1">
        <v>324</v>
      </c>
      <c r="F4113" s="1"/>
    </row>
    <row r="4114" spans="1:6" x14ac:dyDescent="0.35">
      <c r="A4114" s="1">
        <v>91</v>
      </c>
      <c r="B4114" s="1" t="s">
        <v>120</v>
      </c>
      <c r="C4114" s="218">
        <v>44956</v>
      </c>
      <c r="D4114" s="1">
        <v>7</v>
      </c>
      <c r="E4114" s="1">
        <v>261</v>
      </c>
      <c r="F4114" s="1"/>
    </row>
    <row r="4115" spans="1:6" x14ac:dyDescent="0.35">
      <c r="A4115" s="1">
        <v>92</v>
      </c>
      <c r="B4115" s="1" t="s">
        <v>121</v>
      </c>
      <c r="C4115" s="218">
        <v>44878</v>
      </c>
      <c r="D4115" s="1">
        <v>10</v>
      </c>
      <c r="E4115" s="1">
        <v>207</v>
      </c>
      <c r="F4115" s="1"/>
    </row>
    <row r="4116" spans="1:6" x14ac:dyDescent="0.35">
      <c r="A4116" s="1">
        <v>92</v>
      </c>
      <c r="B4116" s="1" t="s">
        <v>121</v>
      </c>
      <c r="C4116" s="218">
        <v>44879</v>
      </c>
      <c r="D4116" s="1">
        <v>8</v>
      </c>
      <c r="E4116" s="1">
        <v>198</v>
      </c>
      <c r="F4116" s="1"/>
    </row>
    <row r="4117" spans="1:6" x14ac:dyDescent="0.35">
      <c r="A4117" s="1">
        <v>92</v>
      </c>
      <c r="B4117" s="1" t="s">
        <v>121</v>
      </c>
      <c r="C4117" s="218">
        <v>44880</v>
      </c>
      <c r="D4117" s="1">
        <v>6</v>
      </c>
      <c r="E4117" s="1">
        <v>270</v>
      </c>
      <c r="F4117" s="1"/>
    </row>
    <row r="4118" spans="1:6" x14ac:dyDescent="0.35">
      <c r="A4118" s="1">
        <v>92</v>
      </c>
      <c r="B4118" s="1" t="s">
        <v>121</v>
      </c>
      <c r="C4118" s="218">
        <v>44881</v>
      </c>
      <c r="D4118" s="1">
        <v>7</v>
      </c>
      <c r="E4118" s="1">
        <v>207</v>
      </c>
      <c r="F4118" s="1"/>
    </row>
    <row r="4119" spans="1:6" x14ac:dyDescent="0.35">
      <c r="A4119" s="1">
        <v>92</v>
      </c>
      <c r="B4119" s="1" t="s">
        <v>121</v>
      </c>
      <c r="C4119" s="218">
        <v>44882</v>
      </c>
      <c r="D4119" s="1">
        <v>5</v>
      </c>
      <c r="E4119" s="1">
        <v>198</v>
      </c>
      <c r="F4119" s="1"/>
    </row>
    <row r="4120" spans="1:6" x14ac:dyDescent="0.35">
      <c r="A4120" s="1">
        <v>92</v>
      </c>
      <c r="B4120" s="1" t="s">
        <v>121</v>
      </c>
      <c r="C4120" s="218">
        <v>44883</v>
      </c>
      <c r="D4120" s="1">
        <v>2</v>
      </c>
      <c r="E4120" s="1">
        <v>90</v>
      </c>
      <c r="F4120" s="1"/>
    </row>
    <row r="4121" spans="1:6" x14ac:dyDescent="0.35">
      <c r="A4121" s="1">
        <v>92</v>
      </c>
      <c r="B4121" s="1" t="s">
        <v>121</v>
      </c>
      <c r="C4121" s="218">
        <v>44885</v>
      </c>
      <c r="D4121" s="1">
        <v>6</v>
      </c>
      <c r="E4121" s="1">
        <v>135</v>
      </c>
      <c r="F4121" s="1"/>
    </row>
    <row r="4122" spans="1:6" x14ac:dyDescent="0.35">
      <c r="A4122" s="1">
        <v>92</v>
      </c>
      <c r="B4122" s="1" t="s">
        <v>121</v>
      </c>
      <c r="C4122" s="218">
        <v>44886</v>
      </c>
      <c r="D4122" s="1">
        <v>3</v>
      </c>
      <c r="E4122" s="1">
        <v>135</v>
      </c>
      <c r="F4122" s="1"/>
    </row>
    <row r="4123" spans="1:6" x14ac:dyDescent="0.35">
      <c r="A4123" s="1">
        <v>92</v>
      </c>
      <c r="B4123" s="1" t="s">
        <v>121</v>
      </c>
      <c r="C4123" s="218">
        <v>44887</v>
      </c>
      <c r="D4123" s="1">
        <v>5</v>
      </c>
      <c r="E4123" s="1">
        <v>144</v>
      </c>
      <c r="F4123" s="1"/>
    </row>
    <row r="4124" spans="1:6" x14ac:dyDescent="0.35">
      <c r="A4124" s="1">
        <v>92</v>
      </c>
      <c r="B4124" s="1" t="s">
        <v>121</v>
      </c>
      <c r="C4124" s="218">
        <v>44888</v>
      </c>
      <c r="D4124" s="1">
        <v>5</v>
      </c>
      <c r="E4124" s="1">
        <v>198</v>
      </c>
      <c r="F4124" s="1"/>
    </row>
    <row r="4125" spans="1:6" x14ac:dyDescent="0.35">
      <c r="A4125" s="1">
        <v>92</v>
      </c>
      <c r="B4125" s="1" t="s">
        <v>121</v>
      </c>
      <c r="C4125" s="218">
        <v>44889</v>
      </c>
      <c r="D4125" s="1">
        <v>2</v>
      </c>
      <c r="E4125" s="1">
        <v>90</v>
      </c>
      <c r="F4125" s="1"/>
    </row>
    <row r="4126" spans="1:6" x14ac:dyDescent="0.35">
      <c r="A4126" s="1">
        <v>92</v>
      </c>
      <c r="B4126" s="1" t="s">
        <v>121</v>
      </c>
      <c r="C4126" s="218">
        <v>44890</v>
      </c>
      <c r="D4126" s="1">
        <v>10</v>
      </c>
      <c r="E4126" s="1">
        <v>315</v>
      </c>
      <c r="F4126" s="1"/>
    </row>
    <row r="4127" spans="1:6" x14ac:dyDescent="0.35">
      <c r="A4127" s="1">
        <v>92</v>
      </c>
      <c r="B4127" s="1" t="s">
        <v>121</v>
      </c>
      <c r="C4127" s="218">
        <v>44891</v>
      </c>
      <c r="D4127" s="1">
        <v>13</v>
      </c>
      <c r="E4127" s="1">
        <v>423</v>
      </c>
      <c r="F4127" s="1"/>
    </row>
    <row r="4128" spans="1:6" x14ac:dyDescent="0.35">
      <c r="A4128" s="1">
        <v>92</v>
      </c>
      <c r="B4128" s="1" t="s">
        <v>121</v>
      </c>
      <c r="C4128" s="218">
        <v>44892</v>
      </c>
      <c r="D4128" s="1">
        <v>14</v>
      </c>
      <c r="E4128" s="1">
        <v>414</v>
      </c>
      <c r="F4128" s="1"/>
    </row>
    <row r="4129" spans="1:6" x14ac:dyDescent="0.35">
      <c r="A4129" s="1">
        <v>92</v>
      </c>
      <c r="B4129" s="1" t="s">
        <v>121</v>
      </c>
      <c r="C4129" s="218">
        <v>44893</v>
      </c>
      <c r="D4129" s="1">
        <v>13</v>
      </c>
      <c r="E4129" s="1">
        <v>423</v>
      </c>
      <c r="F4129" s="1"/>
    </row>
    <row r="4130" spans="1:6" x14ac:dyDescent="0.35">
      <c r="A4130" s="1">
        <v>92</v>
      </c>
      <c r="B4130" s="1" t="s">
        <v>121</v>
      </c>
      <c r="C4130" s="218">
        <v>44894</v>
      </c>
      <c r="D4130" s="1">
        <v>11</v>
      </c>
      <c r="E4130" s="1">
        <v>360</v>
      </c>
      <c r="F4130" s="1"/>
    </row>
    <row r="4131" spans="1:6" x14ac:dyDescent="0.35">
      <c r="A4131" s="1">
        <v>92</v>
      </c>
      <c r="B4131" s="1" t="s">
        <v>121</v>
      </c>
      <c r="C4131" s="218">
        <v>44895</v>
      </c>
      <c r="D4131" s="1">
        <v>12</v>
      </c>
      <c r="E4131" s="1">
        <v>378</v>
      </c>
      <c r="F4131" s="1"/>
    </row>
    <row r="4132" spans="1:6" x14ac:dyDescent="0.35">
      <c r="A4132" s="1">
        <v>92</v>
      </c>
      <c r="B4132" s="1" t="s">
        <v>121</v>
      </c>
      <c r="C4132" s="218">
        <v>44896</v>
      </c>
      <c r="D4132" s="1">
        <v>9</v>
      </c>
      <c r="E4132" s="1">
        <v>351</v>
      </c>
      <c r="F4132" s="1"/>
    </row>
    <row r="4133" spans="1:6" x14ac:dyDescent="0.35">
      <c r="A4133" s="1">
        <v>92</v>
      </c>
      <c r="B4133" s="1" t="s">
        <v>121</v>
      </c>
      <c r="C4133" s="218">
        <v>44897</v>
      </c>
      <c r="D4133" s="1">
        <v>9</v>
      </c>
      <c r="E4133" s="1">
        <v>378</v>
      </c>
      <c r="F4133" s="1"/>
    </row>
    <row r="4134" spans="1:6" x14ac:dyDescent="0.35">
      <c r="A4134" s="1">
        <v>92</v>
      </c>
      <c r="B4134" s="1" t="s">
        <v>121</v>
      </c>
      <c r="C4134" s="218">
        <v>44898</v>
      </c>
      <c r="D4134" s="1">
        <v>7</v>
      </c>
      <c r="E4134" s="1">
        <v>234</v>
      </c>
      <c r="F4134" s="1"/>
    </row>
    <row r="4135" spans="1:6" x14ac:dyDescent="0.35">
      <c r="A4135" s="1">
        <v>92</v>
      </c>
      <c r="B4135" s="1" t="s">
        <v>121</v>
      </c>
      <c r="C4135" s="218">
        <v>44899</v>
      </c>
      <c r="D4135" s="1">
        <v>10</v>
      </c>
      <c r="E4135" s="1">
        <v>423</v>
      </c>
      <c r="F4135" s="1"/>
    </row>
    <row r="4136" spans="1:6" x14ac:dyDescent="0.35">
      <c r="A4136" s="1">
        <v>92</v>
      </c>
      <c r="B4136" s="1" t="s">
        <v>121</v>
      </c>
      <c r="C4136" s="218">
        <v>44900</v>
      </c>
      <c r="D4136" s="1">
        <v>5</v>
      </c>
      <c r="E4136" s="1">
        <v>198</v>
      </c>
      <c r="F4136" s="1"/>
    </row>
    <row r="4137" spans="1:6" x14ac:dyDescent="0.35">
      <c r="A4137" s="1">
        <v>92</v>
      </c>
      <c r="B4137" s="1" t="s">
        <v>121</v>
      </c>
      <c r="C4137" s="218">
        <v>44901</v>
      </c>
      <c r="D4137" s="1">
        <v>5</v>
      </c>
      <c r="E4137" s="1">
        <v>198</v>
      </c>
      <c r="F4137" s="1"/>
    </row>
    <row r="4138" spans="1:6" x14ac:dyDescent="0.35">
      <c r="A4138" s="1">
        <v>92</v>
      </c>
      <c r="B4138" s="1" t="s">
        <v>121</v>
      </c>
      <c r="C4138" s="218">
        <v>44902</v>
      </c>
      <c r="D4138" s="1">
        <v>7</v>
      </c>
      <c r="E4138" s="1">
        <v>234</v>
      </c>
      <c r="F4138" s="1"/>
    </row>
    <row r="4139" spans="1:6" x14ac:dyDescent="0.35">
      <c r="A4139" s="1">
        <v>92</v>
      </c>
      <c r="B4139" s="1" t="s">
        <v>121</v>
      </c>
      <c r="C4139" s="218">
        <v>44903</v>
      </c>
      <c r="D4139" s="1">
        <v>3</v>
      </c>
      <c r="E4139" s="1">
        <v>135</v>
      </c>
      <c r="F4139" s="1"/>
    </row>
    <row r="4140" spans="1:6" x14ac:dyDescent="0.35">
      <c r="A4140" s="1">
        <v>92</v>
      </c>
      <c r="B4140" s="1" t="s">
        <v>121</v>
      </c>
      <c r="C4140" s="218">
        <v>44905</v>
      </c>
      <c r="D4140" s="1">
        <v>5</v>
      </c>
      <c r="E4140" s="1">
        <v>225</v>
      </c>
      <c r="F4140" s="1"/>
    </row>
    <row r="4141" spans="1:6" x14ac:dyDescent="0.35">
      <c r="A4141" s="1">
        <v>92</v>
      </c>
      <c r="B4141" s="1" t="s">
        <v>121</v>
      </c>
      <c r="C4141" s="218">
        <v>44906</v>
      </c>
      <c r="D4141" s="1">
        <v>2</v>
      </c>
      <c r="E4141" s="1">
        <v>90</v>
      </c>
      <c r="F4141" s="1"/>
    </row>
    <row r="4142" spans="1:6" x14ac:dyDescent="0.35">
      <c r="A4142" s="1">
        <v>92</v>
      </c>
      <c r="B4142" s="1" t="s">
        <v>121</v>
      </c>
      <c r="C4142" s="218">
        <v>44907</v>
      </c>
      <c r="D4142" s="1">
        <v>3</v>
      </c>
      <c r="E4142" s="1">
        <v>135</v>
      </c>
      <c r="F4142" s="1"/>
    </row>
    <row r="4143" spans="1:6" x14ac:dyDescent="0.35">
      <c r="A4143" s="1">
        <v>92</v>
      </c>
      <c r="B4143" s="1" t="s">
        <v>121</v>
      </c>
      <c r="C4143" s="218">
        <v>44908</v>
      </c>
      <c r="D4143" s="1">
        <v>7</v>
      </c>
      <c r="E4143" s="1">
        <v>288</v>
      </c>
      <c r="F4143" s="1"/>
    </row>
    <row r="4144" spans="1:6" x14ac:dyDescent="0.35">
      <c r="A4144" s="1">
        <v>92</v>
      </c>
      <c r="B4144" s="1" t="s">
        <v>121</v>
      </c>
      <c r="C4144" s="218">
        <v>44909</v>
      </c>
      <c r="D4144" s="1">
        <v>8</v>
      </c>
      <c r="E4144" s="1">
        <v>333</v>
      </c>
      <c r="F4144" s="1"/>
    </row>
    <row r="4145" spans="1:6" x14ac:dyDescent="0.35">
      <c r="A4145" s="1">
        <v>92</v>
      </c>
      <c r="B4145" s="1" t="s">
        <v>121</v>
      </c>
      <c r="C4145" s="218">
        <v>44910</v>
      </c>
      <c r="D4145" s="1">
        <v>1</v>
      </c>
      <c r="E4145" s="1">
        <v>45</v>
      </c>
      <c r="F4145" s="1"/>
    </row>
    <row r="4146" spans="1:6" x14ac:dyDescent="0.35">
      <c r="A4146" s="1">
        <v>92</v>
      </c>
      <c r="B4146" s="1" t="s">
        <v>121</v>
      </c>
      <c r="C4146" s="218">
        <v>44912</v>
      </c>
      <c r="D4146" s="1">
        <v>7</v>
      </c>
      <c r="E4146" s="1">
        <v>234</v>
      </c>
      <c r="F4146" s="1"/>
    </row>
    <row r="4147" spans="1:6" x14ac:dyDescent="0.35">
      <c r="A4147" s="1">
        <v>92</v>
      </c>
      <c r="B4147" s="1" t="s">
        <v>121</v>
      </c>
      <c r="C4147" s="218">
        <v>44914</v>
      </c>
      <c r="D4147" s="1">
        <v>1</v>
      </c>
      <c r="E4147" s="1">
        <v>45</v>
      </c>
      <c r="F4147" s="1"/>
    </row>
    <row r="4148" spans="1:6" x14ac:dyDescent="0.35">
      <c r="A4148" s="1">
        <v>92</v>
      </c>
      <c r="B4148" s="1" t="s">
        <v>121</v>
      </c>
      <c r="C4148" s="218">
        <v>44915</v>
      </c>
      <c r="D4148" s="1">
        <v>10</v>
      </c>
      <c r="E4148" s="1">
        <v>315</v>
      </c>
      <c r="F4148" s="1"/>
    </row>
    <row r="4149" spans="1:6" x14ac:dyDescent="0.35">
      <c r="A4149" s="1">
        <v>92</v>
      </c>
      <c r="B4149" s="1" t="s">
        <v>121</v>
      </c>
      <c r="C4149" s="218">
        <v>44916</v>
      </c>
      <c r="D4149" s="1">
        <v>1</v>
      </c>
      <c r="E4149" s="1">
        <v>45</v>
      </c>
      <c r="F4149" s="1"/>
    </row>
    <row r="4150" spans="1:6" x14ac:dyDescent="0.35">
      <c r="A4150" s="1">
        <v>92</v>
      </c>
      <c r="B4150" s="1" t="s">
        <v>121</v>
      </c>
      <c r="C4150" s="218">
        <v>44917</v>
      </c>
      <c r="D4150" s="1">
        <v>6</v>
      </c>
      <c r="E4150" s="1">
        <v>270</v>
      </c>
      <c r="F4150" s="1"/>
    </row>
    <row r="4151" spans="1:6" x14ac:dyDescent="0.35">
      <c r="A4151" s="1">
        <v>92</v>
      </c>
      <c r="B4151" s="1" t="s">
        <v>121</v>
      </c>
      <c r="C4151" s="218">
        <v>44918</v>
      </c>
      <c r="D4151" s="1">
        <v>8</v>
      </c>
      <c r="E4151" s="1">
        <v>279</v>
      </c>
      <c r="F4151" s="1"/>
    </row>
    <row r="4152" spans="1:6" x14ac:dyDescent="0.35">
      <c r="A4152" s="1">
        <v>92</v>
      </c>
      <c r="B4152" s="1" t="s">
        <v>121</v>
      </c>
      <c r="C4152" s="218">
        <v>44919</v>
      </c>
      <c r="D4152" s="1">
        <v>4</v>
      </c>
      <c r="E4152" s="1">
        <v>180</v>
      </c>
      <c r="F4152" s="1"/>
    </row>
    <row r="4153" spans="1:6" x14ac:dyDescent="0.35">
      <c r="A4153" s="1">
        <v>92</v>
      </c>
      <c r="B4153" s="1" t="s">
        <v>121</v>
      </c>
      <c r="C4153" s="218">
        <v>44920</v>
      </c>
      <c r="D4153" s="1">
        <v>4</v>
      </c>
      <c r="E4153" s="1">
        <v>180</v>
      </c>
      <c r="F4153" s="1"/>
    </row>
    <row r="4154" spans="1:6" x14ac:dyDescent="0.35">
      <c r="A4154" s="1">
        <v>92</v>
      </c>
      <c r="B4154" s="1" t="s">
        <v>121</v>
      </c>
      <c r="C4154" s="218">
        <v>44921</v>
      </c>
      <c r="D4154" s="1">
        <v>3</v>
      </c>
      <c r="E4154" s="1">
        <v>135</v>
      </c>
      <c r="F4154" s="1"/>
    </row>
    <row r="4155" spans="1:6" x14ac:dyDescent="0.35">
      <c r="A4155" s="1">
        <v>92</v>
      </c>
      <c r="B4155" s="1" t="s">
        <v>121</v>
      </c>
      <c r="C4155" s="218">
        <v>44922</v>
      </c>
      <c r="D4155" s="1">
        <v>5</v>
      </c>
      <c r="E4155" s="1">
        <v>198</v>
      </c>
      <c r="F4155" s="1"/>
    </row>
    <row r="4156" spans="1:6" x14ac:dyDescent="0.35">
      <c r="A4156" s="1">
        <v>92</v>
      </c>
      <c r="B4156" s="1" t="s">
        <v>121</v>
      </c>
      <c r="C4156" s="218">
        <v>44923</v>
      </c>
      <c r="D4156" s="1">
        <v>2</v>
      </c>
      <c r="E4156" s="1">
        <v>90</v>
      </c>
      <c r="F4156" s="1"/>
    </row>
    <row r="4157" spans="1:6" x14ac:dyDescent="0.35">
      <c r="A4157" s="1">
        <v>92</v>
      </c>
      <c r="B4157" s="1" t="s">
        <v>121</v>
      </c>
      <c r="C4157" s="218">
        <v>44924</v>
      </c>
      <c r="D4157" s="1">
        <v>6</v>
      </c>
      <c r="E4157" s="1">
        <v>216</v>
      </c>
      <c r="F4157" s="1"/>
    </row>
    <row r="4158" spans="1:6" x14ac:dyDescent="0.35">
      <c r="A4158" s="1">
        <v>92</v>
      </c>
      <c r="B4158" s="1" t="s">
        <v>121</v>
      </c>
      <c r="C4158" s="218">
        <v>44925</v>
      </c>
      <c r="D4158" s="1">
        <v>2</v>
      </c>
      <c r="E4158" s="1">
        <v>63</v>
      </c>
      <c r="F4158" s="1"/>
    </row>
    <row r="4159" spans="1:6" x14ac:dyDescent="0.35">
      <c r="A4159" s="1">
        <v>92</v>
      </c>
      <c r="B4159" s="1" t="s">
        <v>121</v>
      </c>
      <c r="C4159" s="218">
        <v>44926</v>
      </c>
      <c r="D4159" s="1">
        <v>3</v>
      </c>
      <c r="E4159" s="1">
        <v>108</v>
      </c>
      <c r="F4159" s="1"/>
    </row>
    <row r="4160" spans="1:6" x14ac:dyDescent="0.35">
      <c r="A4160" s="1">
        <v>92</v>
      </c>
      <c r="B4160" s="1" t="s">
        <v>121</v>
      </c>
      <c r="C4160" s="218">
        <v>44927</v>
      </c>
      <c r="D4160" s="1">
        <v>1</v>
      </c>
      <c r="E4160" s="1">
        <v>18</v>
      </c>
      <c r="F4160" s="1"/>
    </row>
    <row r="4161" spans="1:6" x14ac:dyDescent="0.35">
      <c r="A4161" s="1">
        <v>92</v>
      </c>
      <c r="B4161" s="1" t="s">
        <v>121</v>
      </c>
      <c r="C4161" s="218">
        <v>44928</v>
      </c>
      <c r="D4161" s="1">
        <v>3</v>
      </c>
      <c r="E4161" s="1">
        <v>108</v>
      </c>
      <c r="F4161" s="1"/>
    </row>
    <row r="4162" spans="1:6" x14ac:dyDescent="0.35">
      <c r="A4162" s="1">
        <v>92</v>
      </c>
      <c r="B4162" s="1" t="s">
        <v>121</v>
      </c>
      <c r="C4162" s="218">
        <v>44929</v>
      </c>
      <c r="D4162" s="1">
        <v>3</v>
      </c>
      <c r="E4162" s="1">
        <v>108</v>
      </c>
      <c r="F4162" s="1"/>
    </row>
    <row r="4163" spans="1:6" x14ac:dyDescent="0.35">
      <c r="A4163" s="1">
        <v>92</v>
      </c>
      <c r="B4163" s="1" t="s">
        <v>121</v>
      </c>
      <c r="C4163" s="218">
        <v>44930</v>
      </c>
      <c r="D4163" s="1">
        <v>1</v>
      </c>
      <c r="E4163" s="1">
        <v>45</v>
      </c>
      <c r="F4163" s="1"/>
    </row>
    <row r="4164" spans="1:6" x14ac:dyDescent="0.35">
      <c r="A4164" s="1">
        <v>92</v>
      </c>
      <c r="B4164" s="1" t="s">
        <v>121</v>
      </c>
      <c r="C4164" s="218">
        <v>44931</v>
      </c>
      <c r="D4164" s="1">
        <v>5</v>
      </c>
      <c r="E4164" s="1">
        <v>225</v>
      </c>
      <c r="F4164" s="1"/>
    </row>
    <row r="4165" spans="1:6" x14ac:dyDescent="0.35">
      <c r="A4165" s="1">
        <v>92</v>
      </c>
      <c r="B4165" s="1" t="s">
        <v>121</v>
      </c>
      <c r="C4165" s="218">
        <v>44932</v>
      </c>
      <c r="D4165" s="1">
        <v>7</v>
      </c>
      <c r="E4165" s="1">
        <v>207</v>
      </c>
      <c r="F4165" s="1"/>
    </row>
    <row r="4166" spans="1:6" x14ac:dyDescent="0.35">
      <c r="A4166" s="1">
        <v>92</v>
      </c>
      <c r="B4166" s="1" t="s">
        <v>121</v>
      </c>
      <c r="C4166" s="218">
        <v>44933</v>
      </c>
      <c r="D4166" s="1">
        <v>4</v>
      </c>
      <c r="E4166" s="1">
        <v>126</v>
      </c>
      <c r="F4166" s="1"/>
    </row>
    <row r="4167" spans="1:6" x14ac:dyDescent="0.35">
      <c r="A4167" s="1">
        <v>92</v>
      </c>
      <c r="B4167" s="1" t="s">
        <v>121</v>
      </c>
      <c r="C4167" s="218">
        <v>44934</v>
      </c>
      <c r="D4167" s="1">
        <v>5</v>
      </c>
      <c r="E4167" s="1">
        <v>198</v>
      </c>
      <c r="F4167" s="1"/>
    </row>
    <row r="4168" spans="1:6" x14ac:dyDescent="0.35">
      <c r="A4168" s="1">
        <v>92</v>
      </c>
      <c r="B4168" s="1" t="s">
        <v>121</v>
      </c>
      <c r="C4168" s="218">
        <v>44935</v>
      </c>
      <c r="D4168" s="1">
        <v>5</v>
      </c>
      <c r="E4168" s="1">
        <v>198</v>
      </c>
      <c r="F4168" s="1"/>
    </row>
    <row r="4169" spans="1:6" x14ac:dyDescent="0.35">
      <c r="A4169" s="1">
        <v>92</v>
      </c>
      <c r="B4169" s="1" t="s">
        <v>121</v>
      </c>
      <c r="C4169" s="218">
        <v>44936</v>
      </c>
      <c r="D4169" s="1">
        <v>7</v>
      </c>
      <c r="E4169" s="1">
        <v>207</v>
      </c>
      <c r="F4169" s="1"/>
    </row>
    <row r="4170" spans="1:6" x14ac:dyDescent="0.35">
      <c r="A4170" s="1">
        <v>92</v>
      </c>
      <c r="B4170" s="1" t="s">
        <v>121</v>
      </c>
      <c r="C4170" s="218">
        <v>44937</v>
      </c>
      <c r="D4170" s="1">
        <v>5</v>
      </c>
      <c r="E4170" s="1">
        <v>171</v>
      </c>
      <c r="F4170" s="1"/>
    </row>
    <row r="4171" spans="1:6" x14ac:dyDescent="0.35">
      <c r="A4171" s="1">
        <v>92</v>
      </c>
      <c r="B4171" s="1" t="s">
        <v>121</v>
      </c>
      <c r="C4171" s="218">
        <v>44938</v>
      </c>
      <c r="D4171" s="1">
        <v>6</v>
      </c>
      <c r="E4171" s="1">
        <v>162</v>
      </c>
      <c r="F4171" s="1"/>
    </row>
    <row r="4172" spans="1:6" x14ac:dyDescent="0.35">
      <c r="A4172" s="1">
        <v>92</v>
      </c>
      <c r="B4172" s="1" t="s">
        <v>121</v>
      </c>
      <c r="C4172" s="218">
        <v>44939</v>
      </c>
      <c r="D4172" s="1">
        <v>6</v>
      </c>
      <c r="E4172" s="1">
        <v>243</v>
      </c>
      <c r="F4172" s="1"/>
    </row>
    <row r="4173" spans="1:6" x14ac:dyDescent="0.35">
      <c r="A4173" s="1">
        <v>92</v>
      </c>
      <c r="B4173" s="1" t="s">
        <v>121</v>
      </c>
      <c r="C4173" s="218">
        <v>44940</v>
      </c>
      <c r="D4173" s="1">
        <v>6</v>
      </c>
      <c r="E4173" s="1">
        <v>189</v>
      </c>
      <c r="F4173" s="1"/>
    </row>
    <row r="4174" spans="1:6" x14ac:dyDescent="0.35">
      <c r="A4174" s="1">
        <v>92</v>
      </c>
      <c r="B4174" s="1" t="s">
        <v>121</v>
      </c>
      <c r="C4174" s="218">
        <v>44941</v>
      </c>
      <c r="D4174" s="1">
        <v>7</v>
      </c>
      <c r="E4174" s="1">
        <v>207</v>
      </c>
      <c r="F4174" s="1"/>
    </row>
    <row r="4175" spans="1:6" x14ac:dyDescent="0.35">
      <c r="A4175" s="1">
        <v>92</v>
      </c>
      <c r="B4175" s="1" t="s">
        <v>121</v>
      </c>
      <c r="C4175" s="218">
        <v>44942</v>
      </c>
      <c r="D4175" s="1">
        <v>7</v>
      </c>
      <c r="E4175" s="1">
        <v>207</v>
      </c>
      <c r="F4175" s="1"/>
    </row>
    <row r="4176" spans="1:6" x14ac:dyDescent="0.35">
      <c r="A4176" s="1">
        <v>92</v>
      </c>
      <c r="B4176" s="1" t="s">
        <v>121</v>
      </c>
      <c r="C4176" s="218">
        <v>44943</v>
      </c>
      <c r="D4176" s="1">
        <v>5</v>
      </c>
      <c r="E4176" s="1">
        <v>225</v>
      </c>
      <c r="F4176" s="1"/>
    </row>
    <row r="4177" spans="1:6" x14ac:dyDescent="0.35">
      <c r="A4177" s="1">
        <v>92</v>
      </c>
      <c r="B4177" s="1" t="s">
        <v>121</v>
      </c>
      <c r="C4177" s="218">
        <v>44944</v>
      </c>
      <c r="D4177" s="1">
        <v>5</v>
      </c>
      <c r="E4177" s="1">
        <v>198</v>
      </c>
      <c r="F4177" s="1"/>
    </row>
    <row r="4178" spans="1:6" x14ac:dyDescent="0.35">
      <c r="A4178" s="1">
        <v>92</v>
      </c>
      <c r="B4178" s="1" t="s">
        <v>121</v>
      </c>
      <c r="C4178" s="218">
        <v>44945</v>
      </c>
      <c r="D4178" s="1">
        <v>5</v>
      </c>
      <c r="E4178" s="1">
        <v>144</v>
      </c>
      <c r="F4178" s="1"/>
    </row>
    <row r="4179" spans="1:6" x14ac:dyDescent="0.35">
      <c r="A4179" s="1">
        <v>92</v>
      </c>
      <c r="B4179" s="1" t="s">
        <v>121</v>
      </c>
      <c r="C4179" s="218">
        <v>44946</v>
      </c>
      <c r="D4179" s="1">
        <v>5</v>
      </c>
      <c r="E4179" s="1">
        <v>171</v>
      </c>
      <c r="F4179" s="1"/>
    </row>
    <row r="4180" spans="1:6" x14ac:dyDescent="0.35">
      <c r="A4180" s="1">
        <v>92</v>
      </c>
      <c r="B4180" s="1" t="s">
        <v>121</v>
      </c>
      <c r="C4180" s="218">
        <v>44947</v>
      </c>
      <c r="D4180" s="1">
        <v>5</v>
      </c>
      <c r="E4180" s="1">
        <v>198</v>
      </c>
      <c r="F4180" s="1"/>
    </row>
    <row r="4181" spans="1:6" x14ac:dyDescent="0.35">
      <c r="A4181" s="1">
        <v>92</v>
      </c>
      <c r="B4181" s="1" t="s">
        <v>121</v>
      </c>
      <c r="C4181" s="218">
        <v>44948</v>
      </c>
      <c r="D4181" s="1">
        <v>5</v>
      </c>
      <c r="E4181" s="1">
        <v>171</v>
      </c>
      <c r="F4181" s="1"/>
    </row>
    <row r="4182" spans="1:6" x14ac:dyDescent="0.35">
      <c r="A4182" s="1">
        <v>92</v>
      </c>
      <c r="B4182" s="1" t="s">
        <v>121</v>
      </c>
      <c r="C4182" s="218">
        <v>44949</v>
      </c>
      <c r="D4182" s="1">
        <v>6</v>
      </c>
      <c r="E4182" s="1">
        <v>216</v>
      </c>
      <c r="F4182" s="1"/>
    </row>
    <row r="4183" spans="1:6" x14ac:dyDescent="0.35">
      <c r="A4183" s="1">
        <v>92</v>
      </c>
      <c r="B4183" s="1" t="s">
        <v>121</v>
      </c>
      <c r="C4183" s="218">
        <v>44950</v>
      </c>
      <c r="D4183" s="1">
        <v>5</v>
      </c>
      <c r="E4183" s="1">
        <v>198</v>
      </c>
      <c r="F4183" s="1"/>
    </row>
    <row r="4184" spans="1:6" x14ac:dyDescent="0.35">
      <c r="A4184" s="1">
        <v>92</v>
      </c>
      <c r="B4184" s="1" t="s">
        <v>121</v>
      </c>
      <c r="C4184" s="218">
        <v>44951</v>
      </c>
      <c r="D4184" s="1">
        <v>7</v>
      </c>
      <c r="E4184" s="1">
        <v>207</v>
      </c>
      <c r="F4184" s="1"/>
    </row>
    <row r="4185" spans="1:6" x14ac:dyDescent="0.35">
      <c r="A4185" s="1">
        <v>92</v>
      </c>
      <c r="B4185" s="1" t="s">
        <v>121</v>
      </c>
      <c r="C4185" s="218">
        <v>44952</v>
      </c>
      <c r="D4185" s="1">
        <v>6</v>
      </c>
      <c r="E4185" s="1">
        <v>216</v>
      </c>
      <c r="F4185" s="1"/>
    </row>
    <row r="4186" spans="1:6" x14ac:dyDescent="0.35">
      <c r="A4186" s="1">
        <v>92</v>
      </c>
      <c r="B4186" s="1" t="s">
        <v>121</v>
      </c>
      <c r="C4186" s="218">
        <v>44953</v>
      </c>
      <c r="D4186" s="1">
        <v>8</v>
      </c>
      <c r="E4186" s="1">
        <v>252</v>
      </c>
      <c r="F4186" s="1"/>
    </row>
    <row r="4187" spans="1:6" x14ac:dyDescent="0.35">
      <c r="A4187" s="1">
        <v>92</v>
      </c>
      <c r="B4187" s="1" t="s">
        <v>121</v>
      </c>
      <c r="C4187" s="218">
        <v>44954</v>
      </c>
      <c r="D4187" s="1">
        <v>5</v>
      </c>
      <c r="E4187" s="1">
        <v>198</v>
      </c>
      <c r="F4187" s="1"/>
    </row>
    <row r="4188" spans="1:6" x14ac:dyDescent="0.35">
      <c r="A4188" s="1">
        <v>92</v>
      </c>
      <c r="B4188" s="1" t="s">
        <v>121</v>
      </c>
      <c r="C4188" s="218">
        <v>44955</v>
      </c>
      <c r="D4188" s="1">
        <v>7</v>
      </c>
      <c r="E4188" s="1">
        <v>234</v>
      </c>
      <c r="F4188" s="1"/>
    </row>
    <row r="4189" spans="1:6" x14ac:dyDescent="0.35">
      <c r="A4189" s="1">
        <v>92</v>
      </c>
      <c r="B4189" s="1" t="s">
        <v>121</v>
      </c>
      <c r="C4189" s="218">
        <v>44956</v>
      </c>
      <c r="D4189" s="1">
        <v>9</v>
      </c>
      <c r="E4189" s="1">
        <v>324</v>
      </c>
      <c r="F4189" s="1"/>
    </row>
    <row r="4190" spans="1:6" x14ac:dyDescent="0.35">
      <c r="A4190" s="1">
        <v>93</v>
      </c>
      <c r="B4190" s="1" t="s">
        <v>122</v>
      </c>
      <c r="C4190" s="218">
        <v>44881</v>
      </c>
      <c r="D4190" s="1">
        <v>16</v>
      </c>
      <c r="E4190" s="1">
        <v>288</v>
      </c>
      <c r="F4190" s="1"/>
    </row>
    <row r="4191" spans="1:6" x14ac:dyDescent="0.35">
      <c r="A4191" s="1">
        <v>93</v>
      </c>
      <c r="B4191" s="1" t="s">
        <v>122</v>
      </c>
      <c r="C4191" s="218">
        <v>44882</v>
      </c>
      <c r="D4191" s="1">
        <v>18</v>
      </c>
      <c r="E4191" s="1">
        <v>324</v>
      </c>
      <c r="F4191" s="1"/>
    </row>
    <row r="4192" spans="1:6" x14ac:dyDescent="0.35">
      <c r="A4192" s="1">
        <v>93</v>
      </c>
      <c r="B4192" s="1" t="s">
        <v>122</v>
      </c>
      <c r="C4192" s="218">
        <v>44885</v>
      </c>
      <c r="D4192" s="1">
        <v>9</v>
      </c>
      <c r="E4192" s="1">
        <v>162</v>
      </c>
      <c r="F4192" s="1"/>
    </row>
    <row r="4193" spans="1:6" x14ac:dyDescent="0.35">
      <c r="A4193" s="1">
        <v>93</v>
      </c>
      <c r="B4193" s="1" t="s">
        <v>122</v>
      </c>
      <c r="C4193" s="218">
        <v>44886</v>
      </c>
      <c r="D4193" s="1">
        <v>10</v>
      </c>
      <c r="E4193" s="1">
        <v>207</v>
      </c>
      <c r="F4193" s="1"/>
    </row>
    <row r="4194" spans="1:6" x14ac:dyDescent="0.35">
      <c r="A4194" s="1">
        <v>93</v>
      </c>
      <c r="B4194" s="1" t="s">
        <v>122</v>
      </c>
      <c r="C4194" s="218">
        <v>44887</v>
      </c>
      <c r="D4194" s="1">
        <v>9</v>
      </c>
      <c r="E4194" s="1">
        <v>216</v>
      </c>
      <c r="F4194" s="1"/>
    </row>
    <row r="4195" spans="1:6" x14ac:dyDescent="0.35">
      <c r="A4195" s="1">
        <v>93</v>
      </c>
      <c r="B4195" s="1" t="s">
        <v>122</v>
      </c>
      <c r="C4195" s="218">
        <v>44888</v>
      </c>
      <c r="D4195" s="1">
        <v>10</v>
      </c>
      <c r="E4195" s="1">
        <v>234</v>
      </c>
      <c r="F4195" s="1"/>
    </row>
    <row r="4196" spans="1:6" x14ac:dyDescent="0.35">
      <c r="A4196" s="1">
        <v>93</v>
      </c>
      <c r="B4196" s="1" t="s">
        <v>122</v>
      </c>
      <c r="C4196" s="218">
        <v>44889</v>
      </c>
      <c r="D4196" s="1">
        <v>16</v>
      </c>
      <c r="E4196" s="1">
        <v>396</v>
      </c>
      <c r="F4196" s="1"/>
    </row>
    <row r="4197" spans="1:6" x14ac:dyDescent="0.35">
      <c r="A4197" s="1">
        <v>93</v>
      </c>
      <c r="B4197" s="1" t="s">
        <v>122</v>
      </c>
      <c r="C4197" s="218">
        <v>44890</v>
      </c>
      <c r="D4197" s="1">
        <v>11</v>
      </c>
      <c r="E4197" s="1">
        <v>387</v>
      </c>
      <c r="F4197" s="1"/>
    </row>
    <row r="4198" spans="1:6" x14ac:dyDescent="0.35">
      <c r="A4198" s="1">
        <v>93</v>
      </c>
      <c r="B4198" s="1" t="s">
        <v>122</v>
      </c>
      <c r="C4198" s="218">
        <v>44891</v>
      </c>
      <c r="D4198" s="1">
        <v>12</v>
      </c>
      <c r="E4198" s="1">
        <v>270</v>
      </c>
      <c r="F4198" s="1"/>
    </row>
    <row r="4199" spans="1:6" x14ac:dyDescent="0.35">
      <c r="A4199" s="1">
        <v>93</v>
      </c>
      <c r="B4199" s="1" t="s">
        <v>122</v>
      </c>
      <c r="C4199" s="218">
        <v>44892</v>
      </c>
      <c r="D4199" s="1">
        <v>13</v>
      </c>
      <c r="E4199" s="1">
        <v>234</v>
      </c>
      <c r="F4199" s="1"/>
    </row>
    <row r="4200" spans="1:6" x14ac:dyDescent="0.35">
      <c r="A4200" s="1">
        <v>93</v>
      </c>
      <c r="B4200" s="1" t="s">
        <v>122</v>
      </c>
      <c r="C4200" s="218">
        <v>44893</v>
      </c>
      <c r="D4200" s="1">
        <v>22</v>
      </c>
      <c r="E4200" s="1">
        <v>477</v>
      </c>
      <c r="F4200" s="1"/>
    </row>
    <row r="4201" spans="1:6" x14ac:dyDescent="0.35">
      <c r="A4201" s="1">
        <v>93</v>
      </c>
      <c r="B4201" s="1" t="s">
        <v>122</v>
      </c>
      <c r="C4201" s="218">
        <v>44894</v>
      </c>
      <c r="D4201" s="1">
        <v>20</v>
      </c>
      <c r="E4201" s="1">
        <v>441</v>
      </c>
      <c r="F4201" s="1"/>
    </row>
    <row r="4202" spans="1:6" x14ac:dyDescent="0.35">
      <c r="A4202" s="1">
        <v>93</v>
      </c>
      <c r="B4202" s="1" t="s">
        <v>122</v>
      </c>
      <c r="C4202" s="218">
        <v>44895</v>
      </c>
      <c r="D4202" s="1">
        <v>12</v>
      </c>
      <c r="E4202" s="1">
        <v>378</v>
      </c>
      <c r="F4202" s="1"/>
    </row>
    <row r="4203" spans="1:6" x14ac:dyDescent="0.35">
      <c r="A4203" s="1">
        <v>93</v>
      </c>
      <c r="B4203" s="1" t="s">
        <v>122</v>
      </c>
      <c r="C4203" s="218">
        <v>44896</v>
      </c>
      <c r="D4203" s="1">
        <v>10</v>
      </c>
      <c r="E4203" s="1">
        <v>342</v>
      </c>
      <c r="F4203" s="1"/>
    </row>
    <row r="4204" spans="1:6" x14ac:dyDescent="0.35">
      <c r="A4204" s="1">
        <v>93</v>
      </c>
      <c r="B4204" s="1" t="s">
        <v>122</v>
      </c>
      <c r="C4204" s="218">
        <v>44897</v>
      </c>
      <c r="D4204" s="1">
        <v>13</v>
      </c>
      <c r="E4204" s="1">
        <v>315</v>
      </c>
      <c r="F4204" s="1"/>
    </row>
    <row r="4205" spans="1:6" x14ac:dyDescent="0.35">
      <c r="A4205" s="1">
        <v>93</v>
      </c>
      <c r="B4205" s="1" t="s">
        <v>122</v>
      </c>
      <c r="C4205" s="218">
        <v>44898</v>
      </c>
      <c r="D4205" s="1">
        <v>13</v>
      </c>
      <c r="E4205" s="1">
        <v>315</v>
      </c>
      <c r="F4205" s="1"/>
    </row>
    <row r="4206" spans="1:6" x14ac:dyDescent="0.35">
      <c r="A4206" s="1">
        <v>93</v>
      </c>
      <c r="B4206" s="1" t="s">
        <v>122</v>
      </c>
      <c r="C4206" s="218">
        <v>44899</v>
      </c>
      <c r="D4206" s="1">
        <v>17</v>
      </c>
      <c r="E4206" s="1">
        <v>387</v>
      </c>
      <c r="F4206" s="1"/>
    </row>
    <row r="4207" spans="1:6" x14ac:dyDescent="0.35">
      <c r="A4207" s="1">
        <v>93</v>
      </c>
      <c r="B4207" s="1" t="s">
        <v>122</v>
      </c>
      <c r="C4207" s="218">
        <v>44900</v>
      </c>
      <c r="D4207" s="1">
        <v>9</v>
      </c>
      <c r="E4207" s="1">
        <v>297</v>
      </c>
      <c r="F4207" s="1"/>
    </row>
    <row r="4208" spans="1:6" x14ac:dyDescent="0.35">
      <c r="A4208" s="1">
        <v>93</v>
      </c>
      <c r="B4208" s="1" t="s">
        <v>122</v>
      </c>
      <c r="C4208" s="218">
        <v>44901</v>
      </c>
      <c r="D4208" s="1">
        <v>9</v>
      </c>
      <c r="E4208" s="1">
        <v>270</v>
      </c>
      <c r="F4208" s="1"/>
    </row>
    <row r="4209" spans="1:6" x14ac:dyDescent="0.35">
      <c r="A4209" s="1">
        <v>93</v>
      </c>
      <c r="B4209" s="1" t="s">
        <v>122</v>
      </c>
      <c r="C4209" s="218">
        <v>44902</v>
      </c>
      <c r="D4209" s="1">
        <v>11</v>
      </c>
      <c r="E4209" s="1">
        <v>360</v>
      </c>
      <c r="F4209" s="1"/>
    </row>
    <row r="4210" spans="1:6" x14ac:dyDescent="0.35">
      <c r="A4210" s="1">
        <v>93</v>
      </c>
      <c r="B4210" s="1" t="s">
        <v>122</v>
      </c>
      <c r="C4210" s="218">
        <v>44903</v>
      </c>
      <c r="D4210" s="1">
        <v>13</v>
      </c>
      <c r="E4210" s="1">
        <v>342</v>
      </c>
      <c r="F4210" s="1"/>
    </row>
    <row r="4211" spans="1:6" x14ac:dyDescent="0.35">
      <c r="A4211" s="1">
        <v>93</v>
      </c>
      <c r="B4211" s="1" t="s">
        <v>122</v>
      </c>
      <c r="C4211" s="218">
        <v>44904</v>
      </c>
      <c r="D4211" s="1">
        <v>7</v>
      </c>
      <c r="E4211" s="1">
        <v>261</v>
      </c>
      <c r="F4211" s="1"/>
    </row>
    <row r="4212" spans="1:6" x14ac:dyDescent="0.35">
      <c r="A4212" s="1">
        <v>93</v>
      </c>
      <c r="B4212" s="1" t="s">
        <v>122</v>
      </c>
      <c r="C4212" s="218">
        <v>44908</v>
      </c>
      <c r="D4212" s="1">
        <v>16</v>
      </c>
      <c r="E4212" s="1">
        <v>504</v>
      </c>
      <c r="F4212" s="1"/>
    </row>
    <row r="4213" spans="1:6" x14ac:dyDescent="0.35">
      <c r="A4213" s="1">
        <v>93</v>
      </c>
      <c r="B4213" s="1" t="s">
        <v>122</v>
      </c>
      <c r="C4213" s="218">
        <v>44910</v>
      </c>
      <c r="D4213" s="1">
        <v>12</v>
      </c>
      <c r="E4213" s="1">
        <v>405</v>
      </c>
      <c r="F4213" s="1"/>
    </row>
    <row r="4214" spans="1:6" x14ac:dyDescent="0.35">
      <c r="A4214" s="1">
        <v>93</v>
      </c>
      <c r="B4214" s="1" t="s">
        <v>122</v>
      </c>
      <c r="C4214" s="218">
        <v>44911</v>
      </c>
      <c r="D4214" s="1">
        <v>15</v>
      </c>
      <c r="E4214" s="1">
        <v>351</v>
      </c>
      <c r="F4214" s="1"/>
    </row>
    <row r="4215" spans="1:6" x14ac:dyDescent="0.35">
      <c r="A4215" s="1">
        <v>93</v>
      </c>
      <c r="B4215" s="1" t="s">
        <v>122</v>
      </c>
      <c r="C4215" s="218">
        <v>44912</v>
      </c>
      <c r="D4215" s="1">
        <v>22</v>
      </c>
      <c r="E4215" s="1">
        <v>639</v>
      </c>
      <c r="F4215" s="1"/>
    </row>
    <row r="4216" spans="1:6" x14ac:dyDescent="0.35">
      <c r="A4216" s="1">
        <v>93</v>
      </c>
      <c r="B4216" s="1" t="s">
        <v>122</v>
      </c>
      <c r="C4216" s="218">
        <v>44913</v>
      </c>
      <c r="D4216" s="1">
        <v>15</v>
      </c>
      <c r="E4216" s="1">
        <v>405</v>
      </c>
      <c r="F4216" s="1"/>
    </row>
    <row r="4217" spans="1:6" x14ac:dyDescent="0.35">
      <c r="A4217" s="1">
        <v>93</v>
      </c>
      <c r="B4217" s="1" t="s">
        <v>122</v>
      </c>
      <c r="C4217" s="218">
        <v>44914</v>
      </c>
      <c r="D4217" s="1">
        <v>10</v>
      </c>
      <c r="E4217" s="1">
        <v>288</v>
      </c>
      <c r="F4217" s="1"/>
    </row>
    <row r="4218" spans="1:6" x14ac:dyDescent="0.35">
      <c r="A4218" s="1">
        <v>93</v>
      </c>
      <c r="B4218" s="1" t="s">
        <v>122</v>
      </c>
      <c r="C4218" s="218">
        <v>44915</v>
      </c>
      <c r="D4218" s="1">
        <v>24</v>
      </c>
      <c r="E4218" s="1">
        <v>486</v>
      </c>
      <c r="F4218" s="1"/>
    </row>
    <row r="4219" spans="1:6" x14ac:dyDescent="0.35">
      <c r="A4219" s="1">
        <v>93</v>
      </c>
      <c r="B4219" s="1" t="s">
        <v>122</v>
      </c>
      <c r="C4219" s="218">
        <v>44916</v>
      </c>
      <c r="D4219" s="1">
        <v>19</v>
      </c>
      <c r="E4219" s="1">
        <v>558</v>
      </c>
      <c r="F4219" s="1"/>
    </row>
    <row r="4220" spans="1:6" x14ac:dyDescent="0.35">
      <c r="A4220" s="1">
        <v>93</v>
      </c>
      <c r="B4220" s="1" t="s">
        <v>122</v>
      </c>
      <c r="C4220" s="218">
        <v>44917</v>
      </c>
      <c r="D4220" s="1">
        <v>14</v>
      </c>
      <c r="E4220" s="1">
        <v>360</v>
      </c>
      <c r="F4220" s="1"/>
    </row>
    <row r="4221" spans="1:6" x14ac:dyDescent="0.35">
      <c r="A4221" s="1">
        <v>93</v>
      </c>
      <c r="B4221" s="1" t="s">
        <v>122</v>
      </c>
      <c r="C4221" s="218">
        <v>44918</v>
      </c>
      <c r="D4221" s="1">
        <v>14</v>
      </c>
      <c r="E4221" s="1">
        <v>414</v>
      </c>
      <c r="F4221" s="1"/>
    </row>
    <row r="4222" spans="1:6" x14ac:dyDescent="0.35">
      <c r="A4222" s="1">
        <v>93</v>
      </c>
      <c r="B4222" s="1" t="s">
        <v>122</v>
      </c>
      <c r="C4222" s="218">
        <v>44919</v>
      </c>
      <c r="D4222" s="1">
        <v>15</v>
      </c>
      <c r="E4222" s="1">
        <v>432</v>
      </c>
      <c r="F4222" s="1"/>
    </row>
    <row r="4223" spans="1:6" x14ac:dyDescent="0.35">
      <c r="A4223" s="1">
        <v>93</v>
      </c>
      <c r="B4223" s="1" t="s">
        <v>122</v>
      </c>
      <c r="C4223" s="218">
        <v>44920</v>
      </c>
      <c r="D4223" s="1">
        <v>15</v>
      </c>
      <c r="E4223" s="1">
        <v>324</v>
      </c>
      <c r="F4223" s="1"/>
    </row>
    <row r="4224" spans="1:6" x14ac:dyDescent="0.35">
      <c r="A4224" s="1">
        <v>93</v>
      </c>
      <c r="B4224" s="1" t="s">
        <v>122</v>
      </c>
      <c r="C4224" s="218">
        <v>44921</v>
      </c>
      <c r="D4224" s="1">
        <v>22</v>
      </c>
      <c r="E4224" s="1">
        <v>477</v>
      </c>
      <c r="F4224" s="1"/>
    </row>
    <row r="4225" spans="1:6" x14ac:dyDescent="0.35">
      <c r="A4225" s="1">
        <v>93</v>
      </c>
      <c r="B4225" s="1" t="s">
        <v>122</v>
      </c>
      <c r="C4225" s="218">
        <v>44922</v>
      </c>
      <c r="D4225" s="1">
        <v>19</v>
      </c>
      <c r="E4225" s="1">
        <v>477</v>
      </c>
      <c r="F4225" s="1"/>
    </row>
    <row r="4226" spans="1:6" x14ac:dyDescent="0.35">
      <c r="A4226" s="1">
        <v>93</v>
      </c>
      <c r="B4226" s="1" t="s">
        <v>122</v>
      </c>
      <c r="C4226" s="218">
        <v>44923</v>
      </c>
      <c r="D4226" s="1">
        <v>16</v>
      </c>
      <c r="E4226" s="1">
        <v>450</v>
      </c>
      <c r="F4226" s="1"/>
    </row>
    <row r="4227" spans="1:6" x14ac:dyDescent="0.35">
      <c r="A4227" s="1">
        <v>93</v>
      </c>
      <c r="B4227" s="1" t="s">
        <v>122</v>
      </c>
      <c r="C4227" s="218">
        <v>44924</v>
      </c>
      <c r="D4227" s="1">
        <v>17</v>
      </c>
      <c r="E4227" s="1">
        <v>495</v>
      </c>
      <c r="F4227" s="1"/>
    </row>
    <row r="4228" spans="1:6" x14ac:dyDescent="0.35">
      <c r="A4228" s="1">
        <v>93</v>
      </c>
      <c r="B4228" s="1" t="s">
        <v>122</v>
      </c>
      <c r="C4228" s="218">
        <v>44925</v>
      </c>
      <c r="D4228" s="1">
        <v>25</v>
      </c>
      <c r="E4228" s="1">
        <v>639</v>
      </c>
      <c r="F4228" s="1"/>
    </row>
    <row r="4229" spans="1:6" x14ac:dyDescent="0.35">
      <c r="A4229" s="1">
        <v>93</v>
      </c>
      <c r="B4229" s="1" t="s">
        <v>122</v>
      </c>
      <c r="C4229" s="218">
        <v>44926</v>
      </c>
      <c r="D4229" s="1">
        <v>18</v>
      </c>
      <c r="E4229" s="1">
        <v>513</v>
      </c>
      <c r="F4229" s="1"/>
    </row>
    <row r="4230" spans="1:6" x14ac:dyDescent="0.35">
      <c r="A4230" s="1">
        <v>93</v>
      </c>
      <c r="B4230" s="1" t="s">
        <v>122</v>
      </c>
      <c r="C4230" s="218">
        <v>44927</v>
      </c>
      <c r="D4230" s="1">
        <v>18</v>
      </c>
      <c r="E4230" s="1">
        <v>405</v>
      </c>
      <c r="F4230" s="1"/>
    </row>
    <row r="4231" spans="1:6" x14ac:dyDescent="0.35">
      <c r="A4231" s="1">
        <v>93</v>
      </c>
      <c r="B4231" s="1" t="s">
        <v>122</v>
      </c>
      <c r="C4231" s="218">
        <v>44928</v>
      </c>
      <c r="D4231" s="1">
        <v>5</v>
      </c>
      <c r="E4231" s="1">
        <v>144</v>
      </c>
      <c r="F4231" s="1"/>
    </row>
    <row r="4232" spans="1:6" x14ac:dyDescent="0.35">
      <c r="A4232" s="1">
        <v>93</v>
      </c>
      <c r="B4232" s="1" t="s">
        <v>122</v>
      </c>
      <c r="C4232" s="218">
        <v>44929</v>
      </c>
      <c r="D4232" s="1">
        <v>20</v>
      </c>
      <c r="E4232" s="1">
        <v>468</v>
      </c>
      <c r="F4232" s="1"/>
    </row>
    <row r="4233" spans="1:6" x14ac:dyDescent="0.35">
      <c r="A4233" s="1">
        <v>93</v>
      </c>
      <c r="B4233" s="1" t="s">
        <v>122</v>
      </c>
      <c r="C4233" s="218">
        <v>44930</v>
      </c>
      <c r="D4233" s="1">
        <v>13</v>
      </c>
      <c r="E4233" s="1">
        <v>315</v>
      </c>
      <c r="F4233" s="1"/>
    </row>
    <row r="4234" spans="1:6" x14ac:dyDescent="0.35">
      <c r="A4234" s="1">
        <v>93</v>
      </c>
      <c r="B4234" s="1" t="s">
        <v>122</v>
      </c>
      <c r="C4234" s="218">
        <v>44931</v>
      </c>
      <c r="D4234" s="1">
        <v>19</v>
      </c>
      <c r="E4234" s="1">
        <v>423</v>
      </c>
      <c r="F4234" s="1"/>
    </row>
    <row r="4235" spans="1:6" x14ac:dyDescent="0.35">
      <c r="A4235" s="1">
        <v>93</v>
      </c>
      <c r="B4235" s="1" t="s">
        <v>122</v>
      </c>
      <c r="C4235" s="218">
        <v>44932</v>
      </c>
      <c r="D4235" s="1">
        <v>18</v>
      </c>
      <c r="E4235" s="1">
        <v>405</v>
      </c>
      <c r="F4235" s="1"/>
    </row>
    <row r="4236" spans="1:6" x14ac:dyDescent="0.35">
      <c r="A4236" s="1">
        <v>93</v>
      </c>
      <c r="B4236" s="1" t="s">
        <v>122</v>
      </c>
      <c r="C4236" s="218">
        <v>44933</v>
      </c>
      <c r="D4236" s="1">
        <v>15</v>
      </c>
      <c r="E4236" s="1">
        <v>405</v>
      </c>
      <c r="F4236" s="1"/>
    </row>
    <row r="4237" spans="1:6" x14ac:dyDescent="0.35">
      <c r="A4237" s="1">
        <v>93</v>
      </c>
      <c r="B4237" s="1" t="s">
        <v>122</v>
      </c>
      <c r="C4237" s="218">
        <v>44934</v>
      </c>
      <c r="D4237" s="1">
        <v>17</v>
      </c>
      <c r="E4237" s="1">
        <v>414</v>
      </c>
      <c r="F4237" s="1"/>
    </row>
    <row r="4238" spans="1:6" x14ac:dyDescent="0.35">
      <c r="A4238" s="1">
        <v>93</v>
      </c>
      <c r="B4238" s="1" t="s">
        <v>122</v>
      </c>
      <c r="C4238" s="218">
        <v>44935</v>
      </c>
      <c r="D4238" s="1">
        <v>17</v>
      </c>
      <c r="E4238" s="1">
        <v>333</v>
      </c>
      <c r="F4238" s="1"/>
    </row>
    <row r="4239" spans="1:6" x14ac:dyDescent="0.35">
      <c r="A4239" s="1">
        <v>93</v>
      </c>
      <c r="B4239" s="1" t="s">
        <v>122</v>
      </c>
      <c r="C4239" s="218">
        <v>44936</v>
      </c>
      <c r="D4239" s="1">
        <v>18</v>
      </c>
      <c r="E4239" s="1">
        <v>432</v>
      </c>
      <c r="F4239" s="1"/>
    </row>
    <row r="4240" spans="1:6" x14ac:dyDescent="0.35">
      <c r="A4240" s="1">
        <v>93</v>
      </c>
      <c r="B4240" s="1" t="s">
        <v>122</v>
      </c>
      <c r="C4240" s="218">
        <v>44937</v>
      </c>
      <c r="D4240" s="1">
        <v>15</v>
      </c>
      <c r="E4240" s="1">
        <v>405</v>
      </c>
      <c r="F4240" s="1"/>
    </row>
    <row r="4241" spans="1:6" x14ac:dyDescent="0.35">
      <c r="A4241" s="1">
        <v>93</v>
      </c>
      <c r="B4241" s="1" t="s">
        <v>122</v>
      </c>
      <c r="C4241" s="218">
        <v>44938</v>
      </c>
      <c r="D4241" s="1">
        <v>21</v>
      </c>
      <c r="E4241" s="1">
        <v>486</v>
      </c>
      <c r="F4241" s="1"/>
    </row>
    <row r="4242" spans="1:6" x14ac:dyDescent="0.35">
      <c r="A4242" s="1">
        <v>93</v>
      </c>
      <c r="B4242" s="1" t="s">
        <v>122</v>
      </c>
      <c r="C4242" s="218">
        <v>44939</v>
      </c>
      <c r="D4242" s="1">
        <v>18</v>
      </c>
      <c r="E4242" s="1">
        <v>486</v>
      </c>
      <c r="F4242" s="1"/>
    </row>
    <row r="4243" spans="1:6" x14ac:dyDescent="0.35">
      <c r="A4243" s="1">
        <v>93</v>
      </c>
      <c r="B4243" s="1" t="s">
        <v>122</v>
      </c>
      <c r="C4243" s="218">
        <v>44940</v>
      </c>
      <c r="D4243" s="1">
        <v>18</v>
      </c>
      <c r="E4243" s="1">
        <v>486</v>
      </c>
      <c r="F4243" s="1"/>
    </row>
    <row r="4244" spans="1:6" x14ac:dyDescent="0.35">
      <c r="A4244" s="1">
        <v>93</v>
      </c>
      <c r="B4244" s="1" t="s">
        <v>122</v>
      </c>
      <c r="C4244" s="218">
        <v>44941</v>
      </c>
      <c r="D4244" s="1">
        <v>16</v>
      </c>
      <c r="E4244" s="1">
        <v>450</v>
      </c>
      <c r="F4244" s="1"/>
    </row>
    <row r="4245" spans="1:6" x14ac:dyDescent="0.35">
      <c r="A4245" s="1">
        <v>93</v>
      </c>
      <c r="B4245" s="1" t="s">
        <v>122</v>
      </c>
      <c r="C4245" s="218">
        <v>44942</v>
      </c>
      <c r="D4245" s="1">
        <v>13</v>
      </c>
      <c r="E4245" s="1">
        <v>369</v>
      </c>
      <c r="F4245" s="1"/>
    </row>
    <row r="4246" spans="1:6" x14ac:dyDescent="0.35">
      <c r="A4246" s="1">
        <v>93</v>
      </c>
      <c r="B4246" s="1" t="s">
        <v>122</v>
      </c>
      <c r="C4246" s="218">
        <v>44943</v>
      </c>
      <c r="D4246" s="1">
        <v>15</v>
      </c>
      <c r="E4246" s="1">
        <v>297</v>
      </c>
      <c r="F4246" s="1"/>
    </row>
    <row r="4247" spans="1:6" x14ac:dyDescent="0.35">
      <c r="A4247" s="1">
        <v>93</v>
      </c>
      <c r="B4247" s="1" t="s">
        <v>122</v>
      </c>
      <c r="C4247" s="218">
        <v>44944</v>
      </c>
      <c r="D4247" s="1">
        <v>18</v>
      </c>
      <c r="E4247" s="1">
        <v>432</v>
      </c>
      <c r="F4247" s="1"/>
    </row>
    <row r="4248" spans="1:6" x14ac:dyDescent="0.35">
      <c r="A4248" s="1">
        <v>93</v>
      </c>
      <c r="B4248" s="1" t="s">
        <v>122</v>
      </c>
      <c r="C4248" s="218">
        <v>44945</v>
      </c>
      <c r="D4248" s="1">
        <v>18</v>
      </c>
      <c r="E4248" s="1">
        <v>378</v>
      </c>
      <c r="F4248" s="1"/>
    </row>
    <row r="4249" spans="1:6" x14ac:dyDescent="0.35">
      <c r="A4249" s="1">
        <v>93</v>
      </c>
      <c r="B4249" s="1" t="s">
        <v>122</v>
      </c>
      <c r="C4249" s="218">
        <v>44946</v>
      </c>
      <c r="D4249" s="1">
        <v>12</v>
      </c>
      <c r="E4249" s="1">
        <v>324</v>
      </c>
      <c r="F4249" s="1"/>
    </row>
    <row r="4250" spans="1:6" x14ac:dyDescent="0.35">
      <c r="A4250" s="1">
        <v>93</v>
      </c>
      <c r="B4250" s="1" t="s">
        <v>122</v>
      </c>
      <c r="C4250" s="218">
        <v>44947</v>
      </c>
      <c r="D4250" s="1">
        <v>19</v>
      </c>
      <c r="E4250" s="1">
        <v>477</v>
      </c>
      <c r="F4250" s="1"/>
    </row>
    <row r="4251" spans="1:6" x14ac:dyDescent="0.35">
      <c r="A4251" s="1">
        <v>93</v>
      </c>
      <c r="B4251" s="1" t="s">
        <v>122</v>
      </c>
      <c r="C4251" s="218">
        <v>44948</v>
      </c>
      <c r="D4251" s="1">
        <v>15</v>
      </c>
      <c r="E4251" s="1">
        <v>432</v>
      </c>
      <c r="F4251" s="1"/>
    </row>
    <row r="4252" spans="1:6" x14ac:dyDescent="0.35">
      <c r="A4252" s="1">
        <v>93</v>
      </c>
      <c r="B4252" s="1" t="s">
        <v>122</v>
      </c>
      <c r="C4252" s="218">
        <v>44949</v>
      </c>
      <c r="D4252" s="1">
        <v>15</v>
      </c>
      <c r="E4252" s="1">
        <v>378</v>
      </c>
      <c r="F4252" s="1"/>
    </row>
    <row r="4253" spans="1:6" x14ac:dyDescent="0.35">
      <c r="A4253" s="1">
        <v>93</v>
      </c>
      <c r="B4253" s="1" t="s">
        <v>122</v>
      </c>
      <c r="C4253" s="218">
        <v>44950</v>
      </c>
      <c r="D4253" s="1">
        <v>17</v>
      </c>
      <c r="E4253" s="1">
        <v>522</v>
      </c>
      <c r="F4253" s="1"/>
    </row>
    <row r="4254" spans="1:6" x14ac:dyDescent="0.35">
      <c r="A4254" s="1">
        <v>93</v>
      </c>
      <c r="B4254" s="1" t="s">
        <v>122</v>
      </c>
      <c r="C4254" s="218">
        <v>44951</v>
      </c>
      <c r="D4254" s="1">
        <v>17</v>
      </c>
      <c r="E4254" s="1">
        <v>468</v>
      </c>
      <c r="F4254" s="1"/>
    </row>
    <row r="4255" spans="1:6" x14ac:dyDescent="0.35">
      <c r="A4255" s="1">
        <v>93</v>
      </c>
      <c r="B4255" s="1" t="s">
        <v>122</v>
      </c>
      <c r="C4255" s="218">
        <v>44952</v>
      </c>
      <c r="D4255" s="1">
        <v>12</v>
      </c>
      <c r="E4255" s="1">
        <v>297</v>
      </c>
      <c r="F4255" s="1"/>
    </row>
    <row r="4256" spans="1:6" x14ac:dyDescent="0.35">
      <c r="A4256" s="1">
        <v>93</v>
      </c>
      <c r="B4256" s="1" t="s">
        <v>122</v>
      </c>
      <c r="C4256" s="218">
        <v>44953</v>
      </c>
      <c r="D4256" s="1">
        <v>16</v>
      </c>
      <c r="E4256" s="1">
        <v>396</v>
      </c>
      <c r="F4256" s="1"/>
    </row>
    <row r="4257" spans="1:6" x14ac:dyDescent="0.35">
      <c r="A4257" s="1">
        <v>93</v>
      </c>
      <c r="B4257" s="1" t="s">
        <v>122</v>
      </c>
      <c r="C4257" s="218">
        <v>44954</v>
      </c>
      <c r="D4257" s="1">
        <v>18</v>
      </c>
      <c r="E4257" s="1">
        <v>486</v>
      </c>
      <c r="F4257" s="1"/>
    </row>
    <row r="4258" spans="1:6" x14ac:dyDescent="0.35">
      <c r="A4258" s="1">
        <v>93</v>
      </c>
      <c r="B4258" s="1" t="s">
        <v>122</v>
      </c>
      <c r="C4258" s="218">
        <v>44955</v>
      </c>
      <c r="D4258" s="1">
        <v>21</v>
      </c>
      <c r="E4258" s="1">
        <v>513</v>
      </c>
      <c r="F4258" s="1"/>
    </row>
    <row r="4259" spans="1:6" x14ac:dyDescent="0.35">
      <c r="A4259" s="1">
        <v>93</v>
      </c>
      <c r="B4259" s="1" t="s">
        <v>122</v>
      </c>
      <c r="C4259" s="218">
        <v>44956</v>
      </c>
      <c r="D4259" s="1">
        <v>18</v>
      </c>
      <c r="E4259" s="1">
        <v>378</v>
      </c>
      <c r="F4259" s="1"/>
    </row>
    <row r="4260" spans="1:6" x14ac:dyDescent="0.35">
      <c r="A4260" s="1">
        <v>94</v>
      </c>
      <c r="B4260" s="1" t="s">
        <v>123</v>
      </c>
      <c r="C4260" s="218">
        <v>44881</v>
      </c>
      <c r="D4260" s="1">
        <v>6</v>
      </c>
      <c r="E4260" s="1">
        <v>108</v>
      </c>
      <c r="F4260" s="1"/>
    </row>
    <row r="4261" spans="1:6" x14ac:dyDescent="0.35">
      <c r="A4261" s="1">
        <v>94</v>
      </c>
      <c r="B4261" s="1" t="s">
        <v>123</v>
      </c>
      <c r="C4261" s="218">
        <v>44882</v>
      </c>
      <c r="D4261" s="1">
        <v>9</v>
      </c>
      <c r="E4261" s="1">
        <v>162</v>
      </c>
      <c r="F4261" s="1"/>
    </row>
    <row r="4262" spans="1:6" x14ac:dyDescent="0.35">
      <c r="A4262" s="1">
        <v>94</v>
      </c>
      <c r="B4262" s="1" t="s">
        <v>123</v>
      </c>
      <c r="C4262" s="218">
        <v>44885</v>
      </c>
      <c r="D4262" s="1">
        <v>2</v>
      </c>
      <c r="E4262" s="1">
        <v>90</v>
      </c>
      <c r="F4262" s="1"/>
    </row>
    <row r="4263" spans="1:6" x14ac:dyDescent="0.35">
      <c r="A4263" s="1">
        <v>94</v>
      </c>
      <c r="B4263" s="1" t="s">
        <v>123</v>
      </c>
      <c r="C4263" s="218">
        <v>44886</v>
      </c>
      <c r="D4263" s="1">
        <v>6</v>
      </c>
      <c r="E4263" s="1">
        <v>135</v>
      </c>
      <c r="F4263" s="1"/>
    </row>
    <row r="4264" spans="1:6" x14ac:dyDescent="0.35">
      <c r="A4264" s="1">
        <v>94</v>
      </c>
      <c r="B4264" s="1" t="s">
        <v>123</v>
      </c>
      <c r="C4264" s="218">
        <v>44887</v>
      </c>
      <c r="D4264" s="1">
        <v>4</v>
      </c>
      <c r="E4264" s="1">
        <v>72</v>
      </c>
      <c r="F4264" s="1"/>
    </row>
    <row r="4265" spans="1:6" x14ac:dyDescent="0.35">
      <c r="A4265" s="1">
        <v>94</v>
      </c>
      <c r="B4265" s="1" t="s">
        <v>123</v>
      </c>
      <c r="C4265" s="218">
        <v>44888</v>
      </c>
      <c r="D4265" s="1">
        <v>3</v>
      </c>
      <c r="E4265" s="1">
        <v>135</v>
      </c>
      <c r="F4265" s="1"/>
    </row>
    <row r="4266" spans="1:6" x14ac:dyDescent="0.35">
      <c r="A4266" s="1">
        <v>94</v>
      </c>
      <c r="B4266" s="1" t="s">
        <v>123</v>
      </c>
      <c r="C4266" s="218">
        <v>44889</v>
      </c>
      <c r="D4266" s="1">
        <v>9</v>
      </c>
      <c r="E4266" s="1">
        <v>162</v>
      </c>
      <c r="F4266" s="1"/>
    </row>
    <row r="4267" spans="1:6" x14ac:dyDescent="0.35">
      <c r="A4267" s="1">
        <v>94</v>
      </c>
      <c r="B4267" s="1" t="s">
        <v>123</v>
      </c>
      <c r="C4267" s="218">
        <v>44890</v>
      </c>
      <c r="D4267" s="1">
        <v>4</v>
      </c>
      <c r="E4267" s="1">
        <v>99</v>
      </c>
      <c r="F4267" s="1"/>
    </row>
    <row r="4268" spans="1:6" x14ac:dyDescent="0.35">
      <c r="A4268" s="1">
        <v>94</v>
      </c>
      <c r="B4268" s="1" t="s">
        <v>123</v>
      </c>
      <c r="C4268" s="218">
        <v>44891</v>
      </c>
      <c r="D4268" s="1">
        <v>5</v>
      </c>
      <c r="E4268" s="1">
        <v>144</v>
      </c>
      <c r="F4268" s="1"/>
    </row>
    <row r="4269" spans="1:6" x14ac:dyDescent="0.35">
      <c r="A4269" s="1">
        <v>94</v>
      </c>
      <c r="B4269" s="1" t="s">
        <v>123</v>
      </c>
      <c r="C4269" s="218">
        <v>44892</v>
      </c>
      <c r="D4269" s="1">
        <v>8</v>
      </c>
      <c r="E4269" s="1">
        <v>225</v>
      </c>
      <c r="F4269" s="1"/>
    </row>
    <row r="4270" spans="1:6" x14ac:dyDescent="0.35">
      <c r="A4270" s="1">
        <v>94</v>
      </c>
      <c r="B4270" s="1" t="s">
        <v>123</v>
      </c>
      <c r="C4270" s="218">
        <v>44893</v>
      </c>
      <c r="D4270" s="1">
        <v>6</v>
      </c>
      <c r="E4270" s="1">
        <v>162</v>
      </c>
      <c r="F4270" s="1"/>
    </row>
    <row r="4271" spans="1:6" x14ac:dyDescent="0.35">
      <c r="A4271" s="1">
        <v>94</v>
      </c>
      <c r="B4271" s="1" t="s">
        <v>123</v>
      </c>
      <c r="C4271" s="218">
        <v>44894</v>
      </c>
      <c r="D4271" s="1">
        <v>6</v>
      </c>
      <c r="E4271" s="1">
        <v>162</v>
      </c>
      <c r="F4271" s="1"/>
    </row>
    <row r="4272" spans="1:6" x14ac:dyDescent="0.35">
      <c r="A4272" s="1">
        <v>94</v>
      </c>
      <c r="B4272" s="1" t="s">
        <v>123</v>
      </c>
      <c r="C4272" s="218">
        <v>44895</v>
      </c>
      <c r="D4272" s="1">
        <v>9</v>
      </c>
      <c r="E4272" s="1">
        <v>189</v>
      </c>
      <c r="F4272" s="1"/>
    </row>
    <row r="4273" spans="1:6" x14ac:dyDescent="0.35">
      <c r="A4273" s="1">
        <v>94</v>
      </c>
      <c r="B4273" s="1" t="s">
        <v>123</v>
      </c>
      <c r="C4273" s="218">
        <v>44896</v>
      </c>
      <c r="D4273" s="1">
        <v>6</v>
      </c>
      <c r="E4273" s="1">
        <v>135</v>
      </c>
      <c r="F4273" s="1"/>
    </row>
    <row r="4274" spans="1:6" x14ac:dyDescent="0.35">
      <c r="A4274" s="1">
        <v>94</v>
      </c>
      <c r="B4274" s="1" t="s">
        <v>123</v>
      </c>
      <c r="C4274" s="218">
        <v>44897</v>
      </c>
      <c r="D4274" s="1">
        <v>4</v>
      </c>
      <c r="E4274" s="1">
        <v>126</v>
      </c>
      <c r="F4274" s="1"/>
    </row>
    <row r="4275" spans="1:6" x14ac:dyDescent="0.35">
      <c r="A4275" s="1">
        <v>94</v>
      </c>
      <c r="B4275" s="1" t="s">
        <v>123</v>
      </c>
      <c r="C4275" s="218">
        <v>44899</v>
      </c>
      <c r="D4275" s="1">
        <v>5</v>
      </c>
      <c r="E4275" s="1">
        <v>90</v>
      </c>
      <c r="F4275" s="1"/>
    </row>
    <row r="4276" spans="1:6" x14ac:dyDescent="0.35">
      <c r="A4276" s="1">
        <v>94</v>
      </c>
      <c r="B4276" s="1" t="s">
        <v>123</v>
      </c>
      <c r="C4276" s="218">
        <v>44900</v>
      </c>
      <c r="D4276" s="1">
        <v>3</v>
      </c>
      <c r="E4276" s="1">
        <v>108</v>
      </c>
      <c r="F4276" s="1"/>
    </row>
    <row r="4277" spans="1:6" x14ac:dyDescent="0.35">
      <c r="A4277" s="1">
        <v>94</v>
      </c>
      <c r="B4277" s="1" t="s">
        <v>123</v>
      </c>
      <c r="C4277" s="218">
        <v>44901</v>
      </c>
      <c r="D4277" s="1">
        <v>4</v>
      </c>
      <c r="E4277" s="1">
        <v>153</v>
      </c>
      <c r="F4277" s="1"/>
    </row>
    <row r="4278" spans="1:6" x14ac:dyDescent="0.35">
      <c r="A4278" s="1">
        <v>94</v>
      </c>
      <c r="B4278" s="1" t="s">
        <v>123</v>
      </c>
      <c r="C4278" s="218">
        <v>44902</v>
      </c>
      <c r="D4278" s="1">
        <v>3</v>
      </c>
      <c r="E4278" s="1">
        <v>108</v>
      </c>
      <c r="F4278" s="1"/>
    </row>
    <row r="4279" spans="1:6" x14ac:dyDescent="0.35">
      <c r="A4279" s="1">
        <v>94</v>
      </c>
      <c r="B4279" s="1" t="s">
        <v>123</v>
      </c>
      <c r="C4279" s="218">
        <v>44903</v>
      </c>
      <c r="D4279" s="1">
        <v>5</v>
      </c>
      <c r="E4279" s="1">
        <v>117</v>
      </c>
      <c r="F4279" s="1"/>
    </row>
    <row r="4280" spans="1:6" x14ac:dyDescent="0.35">
      <c r="A4280" s="1">
        <v>94</v>
      </c>
      <c r="B4280" s="1" t="s">
        <v>123</v>
      </c>
      <c r="C4280" s="218">
        <v>44904</v>
      </c>
      <c r="D4280" s="1">
        <v>4</v>
      </c>
      <c r="E4280" s="1">
        <v>99</v>
      </c>
      <c r="F4280" s="1"/>
    </row>
    <row r="4281" spans="1:6" x14ac:dyDescent="0.35">
      <c r="A4281" s="1">
        <v>94</v>
      </c>
      <c r="B4281" s="1" t="s">
        <v>123</v>
      </c>
      <c r="C4281" s="218">
        <v>44905</v>
      </c>
      <c r="D4281" s="1">
        <v>6</v>
      </c>
      <c r="E4281" s="1">
        <v>162</v>
      </c>
      <c r="F4281" s="1"/>
    </row>
    <row r="4282" spans="1:6" x14ac:dyDescent="0.35">
      <c r="A4282" s="1">
        <v>94</v>
      </c>
      <c r="B4282" s="1" t="s">
        <v>123</v>
      </c>
      <c r="C4282" s="218">
        <v>44906</v>
      </c>
      <c r="D4282" s="1">
        <v>5</v>
      </c>
      <c r="E4282" s="1">
        <v>90</v>
      </c>
      <c r="F4282" s="1"/>
    </row>
    <row r="4283" spans="1:6" x14ac:dyDescent="0.35">
      <c r="A4283" s="1">
        <v>94</v>
      </c>
      <c r="B4283" s="1" t="s">
        <v>123</v>
      </c>
      <c r="C4283" s="218">
        <v>44907</v>
      </c>
      <c r="D4283" s="1">
        <v>5</v>
      </c>
      <c r="E4283" s="1">
        <v>117</v>
      </c>
      <c r="F4283" s="1"/>
    </row>
    <row r="4284" spans="1:6" x14ac:dyDescent="0.35">
      <c r="A4284" s="1">
        <v>94</v>
      </c>
      <c r="B4284" s="1" t="s">
        <v>123</v>
      </c>
      <c r="C4284" s="218">
        <v>44908</v>
      </c>
      <c r="D4284" s="1">
        <v>8</v>
      </c>
      <c r="E4284" s="1">
        <v>198</v>
      </c>
      <c r="F4284" s="1"/>
    </row>
    <row r="4285" spans="1:6" x14ac:dyDescent="0.35">
      <c r="A4285" s="1">
        <v>94</v>
      </c>
      <c r="B4285" s="1" t="s">
        <v>123</v>
      </c>
      <c r="C4285" s="218">
        <v>44909</v>
      </c>
      <c r="D4285" s="1">
        <v>5</v>
      </c>
      <c r="E4285" s="1">
        <v>198</v>
      </c>
      <c r="F4285" s="1"/>
    </row>
    <row r="4286" spans="1:6" x14ac:dyDescent="0.35">
      <c r="A4286" s="1">
        <v>94</v>
      </c>
      <c r="B4286" s="1" t="s">
        <v>123</v>
      </c>
      <c r="C4286" s="218">
        <v>44910</v>
      </c>
      <c r="D4286" s="1">
        <v>6</v>
      </c>
      <c r="E4286" s="1">
        <v>108</v>
      </c>
      <c r="F4286" s="1"/>
    </row>
    <row r="4287" spans="1:6" x14ac:dyDescent="0.35">
      <c r="A4287" s="1">
        <v>94</v>
      </c>
      <c r="B4287" s="1" t="s">
        <v>123</v>
      </c>
      <c r="C4287" s="218">
        <v>44911</v>
      </c>
      <c r="D4287" s="1">
        <v>4</v>
      </c>
      <c r="E4287" s="1">
        <v>126</v>
      </c>
      <c r="F4287" s="1"/>
    </row>
    <row r="4288" spans="1:6" x14ac:dyDescent="0.35">
      <c r="A4288" s="1">
        <v>94</v>
      </c>
      <c r="B4288" s="1" t="s">
        <v>123</v>
      </c>
      <c r="C4288" s="218">
        <v>44912</v>
      </c>
      <c r="D4288" s="1">
        <v>6</v>
      </c>
      <c r="E4288" s="1">
        <v>189</v>
      </c>
      <c r="F4288" s="1"/>
    </row>
    <row r="4289" spans="1:6" x14ac:dyDescent="0.35">
      <c r="A4289" s="1">
        <v>94</v>
      </c>
      <c r="B4289" s="1" t="s">
        <v>123</v>
      </c>
      <c r="C4289" s="218">
        <v>44913</v>
      </c>
      <c r="D4289" s="1">
        <v>4</v>
      </c>
      <c r="E4289" s="1">
        <v>99</v>
      </c>
      <c r="F4289" s="1"/>
    </row>
    <row r="4290" spans="1:6" x14ac:dyDescent="0.35">
      <c r="A4290" s="1">
        <v>94</v>
      </c>
      <c r="B4290" s="1" t="s">
        <v>123</v>
      </c>
      <c r="C4290" s="218">
        <v>44914</v>
      </c>
      <c r="D4290" s="1">
        <v>4</v>
      </c>
      <c r="E4290" s="1">
        <v>126</v>
      </c>
      <c r="F4290" s="1"/>
    </row>
    <row r="4291" spans="1:6" x14ac:dyDescent="0.35">
      <c r="A4291" s="1">
        <v>94</v>
      </c>
      <c r="B4291" s="1" t="s">
        <v>123</v>
      </c>
      <c r="C4291" s="218">
        <v>44915</v>
      </c>
      <c r="D4291" s="1">
        <v>4</v>
      </c>
      <c r="E4291" s="1">
        <v>99</v>
      </c>
      <c r="F4291" s="1"/>
    </row>
    <row r="4292" spans="1:6" x14ac:dyDescent="0.35">
      <c r="A4292" s="1">
        <v>94</v>
      </c>
      <c r="B4292" s="1" t="s">
        <v>123</v>
      </c>
      <c r="C4292" s="218">
        <v>44916</v>
      </c>
      <c r="D4292" s="1">
        <v>3</v>
      </c>
      <c r="E4292" s="1">
        <v>108</v>
      </c>
      <c r="F4292" s="1"/>
    </row>
    <row r="4293" spans="1:6" x14ac:dyDescent="0.35">
      <c r="A4293" s="1">
        <v>94</v>
      </c>
      <c r="B4293" s="1" t="s">
        <v>123</v>
      </c>
      <c r="C4293" s="218">
        <v>44917</v>
      </c>
      <c r="D4293" s="1">
        <v>3</v>
      </c>
      <c r="E4293" s="1">
        <v>54</v>
      </c>
      <c r="F4293" s="1"/>
    </row>
    <row r="4294" spans="1:6" x14ac:dyDescent="0.35">
      <c r="A4294" s="1">
        <v>94</v>
      </c>
      <c r="B4294" s="1" t="s">
        <v>123</v>
      </c>
      <c r="C4294" s="218">
        <v>44918</v>
      </c>
      <c r="D4294" s="1">
        <v>4</v>
      </c>
      <c r="E4294" s="1">
        <v>99</v>
      </c>
      <c r="F4294" s="1"/>
    </row>
    <row r="4295" spans="1:6" x14ac:dyDescent="0.35">
      <c r="A4295" s="1">
        <v>94</v>
      </c>
      <c r="B4295" s="1" t="s">
        <v>123</v>
      </c>
      <c r="C4295" s="218">
        <v>44919</v>
      </c>
      <c r="D4295" s="1">
        <v>3</v>
      </c>
      <c r="E4295" s="1">
        <v>135</v>
      </c>
      <c r="F4295" s="1"/>
    </row>
    <row r="4296" spans="1:6" x14ac:dyDescent="0.35">
      <c r="A4296" s="1">
        <v>94</v>
      </c>
      <c r="B4296" s="1" t="s">
        <v>123</v>
      </c>
      <c r="C4296" s="218">
        <v>44920</v>
      </c>
      <c r="D4296" s="1">
        <v>5</v>
      </c>
      <c r="E4296" s="1">
        <v>90</v>
      </c>
      <c r="F4296" s="1"/>
    </row>
    <row r="4297" spans="1:6" x14ac:dyDescent="0.35">
      <c r="A4297" s="1">
        <v>94</v>
      </c>
      <c r="B4297" s="1" t="s">
        <v>123</v>
      </c>
      <c r="C4297" s="218">
        <v>44921</v>
      </c>
      <c r="D4297" s="1">
        <v>6</v>
      </c>
      <c r="E4297" s="1">
        <v>135</v>
      </c>
      <c r="F4297" s="1"/>
    </row>
    <row r="4298" spans="1:6" x14ac:dyDescent="0.35">
      <c r="A4298" s="1">
        <v>94</v>
      </c>
      <c r="B4298" s="1" t="s">
        <v>123</v>
      </c>
      <c r="C4298" s="218">
        <v>44922</v>
      </c>
      <c r="D4298" s="1">
        <v>7</v>
      </c>
      <c r="E4298" s="1">
        <v>153</v>
      </c>
      <c r="F4298" s="1"/>
    </row>
    <row r="4299" spans="1:6" x14ac:dyDescent="0.35">
      <c r="A4299" s="1">
        <v>94</v>
      </c>
      <c r="B4299" s="1" t="s">
        <v>123</v>
      </c>
      <c r="C4299" s="218">
        <v>44923</v>
      </c>
      <c r="D4299" s="1">
        <v>5</v>
      </c>
      <c r="E4299" s="1">
        <v>171</v>
      </c>
      <c r="F4299" s="1"/>
    </row>
    <row r="4300" spans="1:6" x14ac:dyDescent="0.35">
      <c r="A4300" s="1">
        <v>94</v>
      </c>
      <c r="B4300" s="1" t="s">
        <v>123</v>
      </c>
      <c r="C4300" s="218">
        <v>44924</v>
      </c>
      <c r="D4300" s="1">
        <v>6</v>
      </c>
      <c r="E4300" s="1">
        <v>162</v>
      </c>
      <c r="F4300" s="1"/>
    </row>
    <row r="4301" spans="1:6" x14ac:dyDescent="0.35">
      <c r="A4301" s="1">
        <v>94</v>
      </c>
      <c r="B4301" s="1" t="s">
        <v>123</v>
      </c>
      <c r="C4301" s="218">
        <v>44925</v>
      </c>
      <c r="D4301" s="1">
        <v>5</v>
      </c>
      <c r="E4301" s="1">
        <v>144</v>
      </c>
      <c r="F4301" s="1"/>
    </row>
    <row r="4302" spans="1:6" x14ac:dyDescent="0.35">
      <c r="A4302" s="1">
        <v>94</v>
      </c>
      <c r="B4302" s="1" t="s">
        <v>123</v>
      </c>
      <c r="C4302" s="218">
        <v>44926</v>
      </c>
      <c r="D4302" s="1">
        <v>5</v>
      </c>
      <c r="E4302" s="1">
        <v>144</v>
      </c>
      <c r="F4302" s="1"/>
    </row>
    <row r="4303" spans="1:6" x14ac:dyDescent="0.35">
      <c r="A4303" s="1">
        <v>94</v>
      </c>
      <c r="B4303" s="1" t="s">
        <v>123</v>
      </c>
      <c r="C4303" s="218">
        <v>44927</v>
      </c>
      <c r="D4303" s="1">
        <v>4</v>
      </c>
      <c r="E4303" s="1">
        <v>153</v>
      </c>
      <c r="F4303" s="1"/>
    </row>
    <row r="4304" spans="1:6" x14ac:dyDescent="0.35">
      <c r="A4304" s="1">
        <v>94</v>
      </c>
      <c r="B4304" s="1" t="s">
        <v>123</v>
      </c>
      <c r="C4304" s="218">
        <v>44928</v>
      </c>
      <c r="D4304" s="1">
        <v>5</v>
      </c>
      <c r="E4304" s="1">
        <v>144</v>
      </c>
      <c r="F4304" s="1"/>
    </row>
    <row r="4305" spans="1:6" x14ac:dyDescent="0.35">
      <c r="A4305" s="1">
        <v>94</v>
      </c>
      <c r="B4305" s="1" t="s">
        <v>123</v>
      </c>
      <c r="C4305" s="218">
        <v>44929</v>
      </c>
      <c r="D4305" s="1">
        <v>3</v>
      </c>
      <c r="E4305" s="1">
        <v>81</v>
      </c>
      <c r="F4305" s="1"/>
    </row>
    <row r="4306" spans="1:6" x14ac:dyDescent="0.35">
      <c r="A4306" s="1">
        <v>94</v>
      </c>
      <c r="B4306" s="1" t="s">
        <v>123</v>
      </c>
      <c r="C4306" s="218">
        <v>44930</v>
      </c>
      <c r="D4306" s="1">
        <v>7</v>
      </c>
      <c r="E4306" s="1">
        <v>126</v>
      </c>
      <c r="F4306" s="1"/>
    </row>
    <row r="4307" spans="1:6" x14ac:dyDescent="0.35">
      <c r="A4307" s="1">
        <v>94</v>
      </c>
      <c r="B4307" s="1" t="s">
        <v>123</v>
      </c>
      <c r="C4307" s="218">
        <v>44931</v>
      </c>
      <c r="D4307" s="1">
        <v>1</v>
      </c>
      <c r="E4307" s="1">
        <v>45</v>
      </c>
      <c r="F4307" s="1"/>
    </row>
    <row r="4308" spans="1:6" x14ac:dyDescent="0.35">
      <c r="A4308" s="1">
        <v>94</v>
      </c>
      <c r="B4308" s="1" t="s">
        <v>123</v>
      </c>
      <c r="C4308" s="218">
        <v>44932</v>
      </c>
      <c r="D4308" s="1">
        <v>5</v>
      </c>
      <c r="E4308" s="1">
        <v>117</v>
      </c>
      <c r="F4308" s="1"/>
    </row>
    <row r="4309" spans="1:6" x14ac:dyDescent="0.35">
      <c r="A4309" s="1">
        <v>94</v>
      </c>
      <c r="B4309" s="1" t="s">
        <v>123</v>
      </c>
      <c r="C4309" s="218">
        <v>44933</v>
      </c>
      <c r="D4309" s="1">
        <v>3</v>
      </c>
      <c r="E4309" s="1">
        <v>54</v>
      </c>
      <c r="F4309" s="1"/>
    </row>
    <row r="4310" spans="1:6" x14ac:dyDescent="0.35">
      <c r="A4310" s="1">
        <v>94</v>
      </c>
      <c r="B4310" s="1" t="s">
        <v>123</v>
      </c>
      <c r="C4310" s="218">
        <v>44934</v>
      </c>
      <c r="D4310" s="1">
        <v>4</v>
      </c>
      <c r="E4310" s="1">
        <v>99</v>
      </c>
      <c r="F4310" s="1"/>
    </row>
    <row r="4311" spans="1:6" x14ac:dyDescent="0.35">
      <c r="A4311" s="1">
        <v>94</v>
      </c>
      <c r="B4311" s="1" t="s">
        <v>123</v>
      </c>
      <c r="C4311" s="218">
        <v>44935</v>
      </c>
      <c r="D4311" s="1">
        <v>5</v>
      </c>
      <c r="E4311" s="1">
        <v>144</v>
      </c>
      <c r="F4311" s="1"/>
    </row>
    <row r="4312" spans="1:6" x14ac:dyDescent="0.35">
      <c r="A4312" s="1">
        <v>94</v>
      </c>
      <c r="B4312" s="1" t="s">
        <v>123</v>
      </c>
      <c r="C4312" s="218">
        <v>44936</v>
      </c>
      <c r="D4312" s="1">
        <v>9</v>
      </c>
      <c r="E4312" s="1">
        <v>162</v>
      </c>
      <c r="F4312" s="1"/>
    </row>
    <row r="4313" spans="1:6" x14ac:dyDescent="0.35">
      <c r="A4313" s="1">
        <v>94</v>
      </c>
      <c r="B4313" s="1" t="s">
        <v>123</v>
      </c>
      <c r="C4313" s="218">
        <v>44937</v>
      </c>
      <c r="D4313" s="1">
        <v>5</v>
      </c>
      <c r="E4313" s="1">
        <v>117</v>
      </c>
      <c r="F4313" s="1"/>
    </row>
    <row r="4314" spans="1:6" x14ac:dyDescent="0.35">
      <c r="A4314" s="1">
        <v>94</v>
      </c>
      <c r="B4314" s="1" t="s">
        <v>123</v>
      </c>
      <c r="C4314" s="218">
        <v>44938</v>
      </c>
      <c r="D4314" s="1">
        <v>2</v>
      </c>
      <c r="E4314" s="1">
        <v>36</v>
      </c>
      <c r="F4314" s="1"/>
    </row>
    <row r="4315" spans="1:6" x14ac:dyDescent="0.35">
      <c r="A4315" s="1">
        <v>94</v>
      </c>
      <c r="B4315" s="1" t="s">
        <v>123</v>
      </c>
      <c r="C4315" s="218">
        <v>44940</v>
      </c>
      <c r="D4315" s="1">
        <v>6</v>
      </c>
      <c r="E4315" s="1">
        <v>162</v>
      </c>
      <c r="F4315" s="1"/>
    </row>
    <row r="4316" spans="1:6" x14ac:dyDescent="0.35">
      <c r="A4316" s="1">
        <v>94</v>
      </c>
      <c r="B4316" s="1" t="s">
        <v>123</v>
      </c>
      <c r="C4316" s="218">
        <v>44941</v>
      </c>
      <c r="D4316" s="1">
        <v>4</v>
      </c>
      <c r="E4316" s="1">
        <v>72</v>
      </c>
      <c r="F4316" s="1"/>
    </row>
    <row r="4317" spans="1:6" x14ac:dyDescent="0.35">
      <c r="A4317" s="1">
        <v>94</v>
      </c>
      <c r="B4317" s="1" t="s">
        <v>123</v>
      </c>
      <c r="C4317" s="218">
        <v>44942</v>
      </c>
      <c r="D4317" s="1">
        <v>6</v>
      </c>
      <c r="E4317" s="1">
        <v>189</v>
      </c>
      <c r="F4317" s="1"/>
    </row>
    <row r="4318" spans="1:6" x14ac:dyDescent="0.35">
      <c r="A4318" s="1">
        <v>94</v>
      </c>
      <c r="B4318" s="1" t="s">
        <v>123</v>
      </c>
      <c r="C4318" s="218">
        <v>44943</v>
      </c>
      <c r="D4318" s="1">
        <v>9</v>
      </c>
      <c r="E4318" s="1">
        <v>189</v>
      </c>
      <c r="F4318" s="1"/>
    </row>
    <row r="4319" spans="1:6" x14ac:dyDescent="0.35">
      <c r="A4319" s="1">
        <v>94</v>
      </c>
      <c r="B4319" s="1" t="s">
        <v>123</v>
      </c>
      <c r="C4319" s="218">
        <v>44944</v>
      </c>
      <c r="D4319" s="1">
        <v>7</v>
      </c>
      <c r="E4319" s="1">
        <v>207</v>
      </c>
      <c r="F4319" s="1"/>
    </row>
    <row r="4320" spans="1:6" x14ac:dyDescent="0.35">
      <c r="A4320" s="1">
        <v>94</v>
      </c>
      <c r="B4320" s="1" t="s">
        <v>123</v>
      </c>
      <c r="C4320" s="218">
        <v>44945</v>
      </c>
      <c r="D4320" s="1">
        <v>5</v>
      </c>
      <c r="E4320" s="1">
        <v>171</v>
      </c>
      <c r="F4320" s="1"/>
    </row>
    <row r="4321" spans="1:6" x14ac:dyDescent="0.35">
      <c r="A4321" s="1">
        <v>94</v>
      </c>
      <c r="B4321" s="1" t="s">
        <v>123</v>
      </c>
      <c r="C4321" s="218">
        <v>44946</v>
      </c>
      <c r="D4321" s="1">
        <v>6</v>
      </c>
      <c r="E4321" s="1">
        <v>162</v>
      </c>
      <c r="F4321" s="1"/>
    </row>
    <row r="4322" spans="1:6" x14ac:dyDescent="0.35">
      <c r="A4322" s="1">
        <v>94</v>
      </c>
      <c r="B4322" s="1" t="s">
        <v>123</v>
      </c>
      <c r="C4322" s="218">
        <v>44947</v>
      </c>
      <c r="D4322" s="1">
        <v>7</v>
      </c>
      <c r="E4322" s="1">
        <v>153</v>
      </c>
      <c r="F4322" s="1"/>
    </row>
    <row r="4323" spans="1:6" x14ac:dyDescent="0.35">
      <c r="A4323" s="1">
        <v>94</v>
      </c>
      <c r="B4323" s="1" t="s">
        <v>123</v>
      </c>
      <c r="C4323" s="218">
        <v>44948</v>
      </c>
      <c r="D4323" s="1">
        <v>2</v>
      </c>
      <c r="E4323" s="1">
        <v>63</v>
      </c>
      <c r="F4323" s="1"/>
    </row>
    <row r="4324" spans="1:6" x14ac:dyDescent="0.35">
      <c r="A4324" s="1">
        <v>94</v>
      </c>
      <c r="B4324" s="1" t="s">
        <v>123</v>
      </c>
      <c r="C4324" s="218">
        <v>44949</v>
      </c>
      <c r="D4324" s="1">
        <v>3</v>
      </c>
      <c r="E4324" s="1">
        <v>81</v>
      </c>
      <c r="F4324" s="1"/>
    </row>
    <row r="4325" spans="1:6" x14ac:dyDescent="0.35">
      <c r="A4325" s="1">
        <v>94</v>
      </c>
      <c r="B4325" s="1" t="s">
        <v>123</v>
      </c>
      <c r="C4325" s="218">
        <v>44950</v>
      </c>
      <c r="D4325" s="1">
        <v>4</v>
      </c>
      <c r="E4325" s="1">
        <v>153</v>
      </c>
      <c r="F4325" s="1"/>
    </row>
    <row r="4326" spans="1:6" x14ac:dyDescent="0.35">
      <c r="A4326" s="1">
        <v>94</v>
      </c>
      <c r="B4326" s="1" t="s">
        <v>123</v>
      </c>
      <c r="C4326" s="218">
        <v>44951</v>
      </c>
      <c r="D4326" s="1">
        <v>6</v>
      </c>
      <c r="E4326" s="1">
        <v>216</v>
      </c>
      <c r="F4326" s="1"/>
    </row>
    <row r="4327" spans="1:6" x14ac:dyDescent="0.35">
      <c r="A4327" s="1">
        <v>94</v>
      </c>
      <c r="B4327" s="1" t="s">
        <v>123</v>
      </c>
      <c r="C4327" s="218">
        <v>44952</v>
      </c>
      <c r="D4327" s="1">
        <v>8</v>
      </c>
      <c r="E4327" s="1">
        <v>144</v>
      </c>
      <c r="F4327" s="1"/>
    </row>
    <row r="4328" spans="1:6" x14ac:dyDescent="0.35">
      <c r="A4328" s="1">
        <v>94</v>
      </c>
      <c r="B4328" s="1" t="s">
        <v>123</v>
      </c>
      <c r="C4328" s="218">
        <v>44953</v>
      </c>
      <c r="D4328" s="1">
        <v>7</v>
      </c>
      <c r="E4328" s="1">
        <v>207</v>
      </c>
      <c r="F4328" s="1"/>
    </row>
    <row r="4329" spans="1:6" x14ac:dyDescent="0.35">
      <c r="A4329" s="1">
        <v>94</v>
      </c>
      <c r="B4329" s="1" t="s">
        <v>123</v>
      </c>
      <c r="C4329" s="218">
        <v>44954</v>
      </c>
      <c r="D4329" s="1">
        <v>6</v>
      </c>
      <c r="E4329" s="1">
        <v>135</v>
      </c>
      <c r="F4329" s="1"/>
    </row>
    <row r="4330" spans="1:6" x14ac:dyDescent="0.35">
      <c r="A4330" s="1">
        <v>94</v>
      </c>
      <c r="B4330" s="1" t="s">
        <v>123</v>
      </c>
      <c r="C4330" s="218">
        <v>44955</v>
      </c>
      <c r="D4330" s="1">
        <v>6</v>
      </c>
      <c r="E4330" s="1">
        <v>162</v>
      </c>
      <c r="F4330" s="1"/>
    </row>
    <row r="4331" spans="1:6" x14ac:dyDescent="0.35">
      <c r="A4331" s="1">
        <v>94</v>
      </c>
      <c r="B4331" s="1" t="s">
        <v>123</v>
      </c>
      <c r="C4331" s="218">
        <v>44956</v>
      </c>
      <c r="D4331" s="1">
        <v>6</v>
      </c>
      <c r="E4331" s="1">
        <v>135</v>
      </c>
      <c r="F4331" s="1"/>
    </row>
    <row r="4332" spans="1:6" x14ac:dyDescent="0.35">
      <c r="A4332" s="1">
        <v>101</v>
      </c>
      <c r="B4332" s="1" t="s">
        <v>124</v>
      </c>
      <c r="C4332" s="218">
        <v>44878</v>
      </c>
      <c r="D4332" s="1">
        <v>13</v>
      </c>
      <c r="E4332" s="1">
        <v>396</v>
      </c>
      <c r="F4332" s="1"/>
    </row>
    <row r="4333" spans="1:6" x14ac:dyDescent="0.35">
      <c r="A4333" s="1">
        <v>101</v>
      </c>
      <c r="B4333" s="1" t="s">
        <v>124</v>
      </c>
      <c r="C4333" s="218">
        <v>44879</v>
      </c>
      <c r="D4333" s="1">
        <v>18</v>
      </c>
      <c r="E4333" s="1">
        <v>432</v>
      </c>
      <c r="F4333" s="1"/>
    </row>
    <row r="4334" spans="1:6" x14ac:dyDescent="0.35">
      <c r="A4334" s="1">
        <v>101</v>
      </c>
      <c r="B4334" s="1" t="s">
        <v>124</v>
      </c>
      <c r="C4334" s="218">
        <v>44880</v>
      </c>
      <c r="D4334" s="1">
        <v>21</v>
      </c>
      <c r="E4334" s="1">
        <v>594</v>
      </c>
      <c r="F4334" s="1"/>
    </row>
    <row r="4335" spans="1:6" x14ac:dyDescent="0.35">
      <c r="A4335" s="1">
        <v>101</v>
      </c>
      <c r="B4335" s="1" t="s">
        <v>124</v>
      </c>
      <c r="C4335" s="218">
        <v>44881</v>
      </c>
      <c r="D4335" s="1">
        <v>15</v>
      </c>
      <c r="E4335" s="1">
        <v>513</v>
      </c>
      <c r="F4335" s="1"/>
    </row>
    <row r="4336" spans="1:6" x14ac:dyDescent="0.35">
      <c r="A4336" s="1">
        <v>101</v>
      </c>
      <c r="B4336" s="1" t="s">
        <v>124</v>
      </c>
      <c r="C4336" s="218">
        <v>44882</v>
      </c>
      <c r="D4336" s="1">
        <v>20</v>
      </c>
      <c r="E4336" s="1">
        <v>657</v>
      </c>
      <c r="F4336" s="1"/>
    </row>
    <row r="4337" spans="1:6" x14ac:dyDescent="0.35">
      <c r="A4337" s="1">
        <v>101</v>
      </c>
      <c r="B4337" s="1" t="s">
        <v>124</v>
      </c>
      <c r="C4337" s="218">
        <v>44883</v>
      </c>
      <c r="D4337" s="1">
        <v>9</v>
      </c>
      <c r="E4337" s="1">
        <v>270</v>
      </c>
      <c r="F4337" s="1"/>
    </row>
    <row r="4338" spans="1:6" x14ac:dyDescent="0.35">
      <c r="A4338" s="1">
        <v>101</v>
      </c>
      <c r="B4338" s="1" t="s">
        <v>124</v>
      </c>
      <c r="C4338" s="218">
        <v>44884</v>
      </c>
      <c r="D4338" s="1">
        <v>11</v>
      </c>
      <c r="E4338" s="1">
        <v>333</v>
      </c>
      <c r="F4338" s="1"/>
    </row>
    <row r="4339" spans="1:6" x14ac:dyDescent="0.35">
      <c r="A4339" s="1">
        <v>101</v>
      </c>
      <c r="B4339" s="1" t="s">
        <v>124</v>
      </c>
      <c r="C4339" s="218">
        <v>44886</v>
      </c>
      <c r="D4339" s="1">
        <v>9</v>
      </c>
      <c r="E4339" s="1">
        <v>378</v>
      </c>
      <c r="F4339" s="1"/>
    </row>
    <row r="4340" spans="1:6" x14ac:dyDescent="0.35">
      <c r="A4340" s="1">
        <v>101</v>
      </c>
      <c r="B4340" s="1" t="s">
        <v>124</v>
      </c>
      <c r="C4340" s="218">
        <v>44887</v>
      </c>
      <c r="D4340" s="1">
        <v>10</v>
      </c>
      <c r="E4340" s="1">
        <v>315</v>
      </c>
      <c r="F4340" s="1"/>
    </row>
    <row r="4341" spans="1:6" x14ac:dyDescent="0.35">
      <c r="A4341" s="1">
        <v>101</v>
      </c>
      <c r="B4341" s="1" t="s">
        <v>124</v>
      </c>
      <c r="C4341" s="218">
        <v>44888</v>
      </c>
      <c r="D4341" s="1">
        <v>16</v>
      </c>
      <c r="E4341" s="1">
        <v>450</v>
      </c>
      <c r="F4341" s="1"/>
    </row>
    <row r="4342" spans="1:6" x14ac:dyDescent="0.35">
      <c r="A4342" s="1">
        <v>101</v>
      </c>
      <c r="B4342" s="1" t="s">
        <v>124</v>
      </c>
      <c r="C4342" s="218">
        <v>44889</v>
      </c>
      <c r="D4342" s="1">
        <v>15</v>
      </c>
      <c r="E4342" s="1">
        <v>567</v>
      </c>
      <c r="F4342" s="1"/>
    </row>
    <row r="4343" spans="1:6" x14ac:dyDescent="0.35">
      <c r="A4343" s="1">
        <v>101</v>
      </c>
      <c r="B4343" s="1" t="s">
        <v>124</v>
      </c>
      <c r="C4343" s="218">
        <v>44890</v>
      </c>
      <c r="D4343" s="1">
        <v>13</v>
      </c>
      <c r="E4343" s="1">
        <v>477</v>
      </c>
      <c r="F4343" s="1"/>
    </row>
    <row r="4344" spans="1:6" x14ac:dyDescent="0.35">
      <c r="A4344" s="1">
        <v>101</v>
      </c>
      <c r="B4344" s="1" t="s">
        <v>124</v>
      </c>
      <c r="C4344" s="218">
        <v>44891</v>
      </c>
      <c r="D4344" s="1">
        <v>26</v>
      </c>
      <c r="E4344" s="1">
        <v>846</v>
      </c>
      <c r="F4344" s="1"/>
    </row>
    <row r="4345" spans="1:6" x14ac:dyDescent="0.35">
      <c r="A4345" s="1">
        <v>101</v>
      </c>
      <c r="B4345" s="1" t="s">
        <v>124</v>
      </c>
      <c r="C4345" s="218">
        <v>44892</v>
      </c>
      <c r="D4345" s="1">
        <v>17</v>
      </c>
      <c r="E4345" s="1">
        <v>468</v>
      </c>
      <c r="F4345" s="1"/>
    </row>
    <row r="4346" spans="1:6" x14ac:dyDescent="0.35">
      <c r="A4346" s="1">
        <v>101</v>
      </c>
      <c r="B4346" s="1" t="s">
        <v>124</v>
      </c>
      <c r="C4346" s="218">
        <v>44893</v>
      </c>
      <c r="D4346" s="1">
        <v>24</v>
      </c>
      <c r="E4346" s="1">
        <v>972</v>
      </c>
      <c r="F4346" s="1"/>
    </row>
    <row r="4347" spans="1:6" x14ac:dyDescent="0.35">
      <c r="A4347" s="1">
        <v>101</v>
      </c>
      <c r="B4347" s="1" t="s">
        <v>124</v>
      </c>
      <c r="C4347" s="218">
        <v>44894</v>
      </c>
      <c r="D4347" s="1">
        <v>16</v>
      </c>
      <c r="E4347" s="1">
        <v>639</v>
      </c>
      <c r="F4347" s="1"/>
    </row>
    <row r="4348" spans="1:6" x14ac:dyDescent="0.35">
      <c r="A4348" s="1">
        <v>101</v>
      </c>
      <c r="B4348" s="1" t="s">
        <v>124</v>
      </c>
      <c r="C4348" s="218">
        <v>44895</v>
      </c>
      <c r="D4348" s="1">
        <v>17</v>
      </c>
      <c r="E4348" s="1">
        <v>711</v>
      </c>
      <c r="F4348" s="1"/>
    </row>
    <row r="4349" spans="1:6" x14ac:dyDescent="0.35">
      <c r="A4349" s="1">
        <v>101</v>
      </c>
      <c r="B4349" s="1" t="s">
        <v>124</v>
      </c>
      <c r="C4349" s="218">
        <v>44896</v>
      </c>
      <c r="D4349" s="1">
        <v>21</v>
      </c>
      <c r="E4349" s="1">
        <v>837</v>
      </c>
      <c r="F4349" s="1"/>
    </row>
    <row r="4350" spans="1:6" x14ac:dyDescent="0.35">
      <c r="A4350" s="1">
        <v>101</v>
      </c>
      <c r="B4350" s="1" t="s">
        <v>124</v>
      </c>
      <c r="C4350" s="218">
        <v>44897</v>
      </c>
      <c r="D4350" s="1">
        <v>14</v>
      </c>
      <c r="E4350" s="1">
        <v>630</v>
      </c>
      <c r="F4350" s="1"/>
    </row>
    <row r="4351" spans="1:6" x14ac:dyDescent="0.35">
      <c r="A4351" s="1">
        <v>101</v>
      </c>
      <c r="B4351" s="1" t="s">
        <v>124</v>
      </c>
      <c r="C4351" s="218">
        <v>44898</v>
      </c>
      <c r="D4351" s="1">
        <v>16</v>
      </c>
      <c r="E4351" s="1">
        <v>639</v>
      </c>
      <c r="F4351" s="1"/>
    </row>
    <row r="4352" spans="1:6" x14ac:dyDescent="0.35">
      <c r="A4352" s="1">
        <v>101</v>
      </c>
      <c r="B4352" s="1" t="s">
        <v>124</v>
      </c>
      <c r="C4352" s="218">
        <v>44899</v>
      </c>
      <c r="D4352" s="1">
        <v>8</v>
      </c>
      <c r="E4352" s="1">
        <v>333</v>
      </c>
      <c r="F4352" s="1"/>
    </row>
    <row r="4353" spans="1:6" x14ac:dyDescent="0.35">
      <c r="A4353" s="1">
        <v>101</v>
      </c>
      <c r="B4353" s="1" t="s">
        <v>124</v>
      </c>
      <c r="C4353" s="218">
        <v>44900</v>
      </c>
      <c r="D4353" s="1">
        <v>18</v>
      </c>
      <c r="E4353" s="1">
        <v>729</v>
      </c>
      <c r="F4353" s="1"/>
    </row>
    <row r="4354" spans="1:6" x14ac:dyDescent="0.35">
      <c r="A4354" s="1">
        <v>101</v>
      </c>
      <c r="B4354" s="1" t="s">
        <v>124</v>
      </c>
      <c r="C4354" s="218">
        <v>44901</v>
      </c>
      <c r="D4354" s="1">
        <v>17</v>
      </c>
      <c r="E4354" s="1">
        <v>738</v>
      </c>
      <c r="F4354" s="1"/>
    </row>
    <row r="4355" spans="1:6" x14ac:dyDescent="0.35">
      <c r="A4355" s="1">
        <v>101</v>
      </c>
      <c r="B4355" s="1" t="s">
        <v>124</v>
      </c>
      <c r="C4355" s="218">
        <v>44902</v>
      </c>
      <c r="D4355" s="1">
        <v>16</v>
      </c>
      <c r="E4355" s="1">
        <v>612</v>
      </c>
      <c r="F4355" s="1"/>
    </row>
    <row r="4356" spans="1:6" x14ac:dyDescent="0.35">
      <c r="A4356" s="1">
        <v>101</v>
      </c>
      <c r="B4356" s="1" t="s">
        <v>124</v>
      </c>
      <c r="C4356" s="218">
        <v>44903</v>
      </c>
      <c r="D4356" s="1">
        <v>16</v>
      </c>
      <c r="E4356" s="1">
        <v>558</v>
      </c>
      <c r="F4356" s="1"/>
    </row>
    <row r="4357" spans="1:6" x14ac:dyDescent="0.35">
      <c r="A4357" s="1">
        <v>101</v>
      </c>
      <c r="B4357" s="1" t="s">
        <v>124</v>
      </c>
      <c r="C4357" s="218">
        <v>44904</v>
      </c>
      <c r="D4357" s="1">
        <v>24</v>
      </c>
      <c r="E4357" s="1">
        <v>945</v>
      </c>
      <c r="F4357" s="1"/>
    </row>
    <row r="4358" spans="1:6" x14ac:dyDescent="0.35">
      <c r="A4358" s="1">
        <v>101</v>
      </c>
      <c r="B4358" s="1" t="s">
        <v>124</v>
      </c>
      <c r="C4358" s="218">
        <v>44905</v>
      </c>
      <c r="D4358" s="1">
        <v>14</v>
      </c>
      <c r="E4358" s="1">
        <v>603</v>
      </c>
      <c r="F4358" s="1"/>
    </row>
    <row r="4359" spans="1:6" x14ac:dyDescent="0.35">
      <c r="A4359" s="1">
        <v>101</v>
      </c>
      <c r="B4359" s="1" t="s">
        <v>124</v>
      </c>
      <c r="C4359" s="218">
        <v>44906</v>
      </c>
      <c r="D4359" s="1">
        <v>13</v>
      </c>
      <c r="E4359" s="1">
        <v>504</v>
      </c>
      <c r="F4359" s="1"/>
    </row>
    <row r="4360" spans="1:6" x14ac:dyDescent="0.35">
      <c r="A4360" s="1">
        <v>101</v>
      </c>
      <c r="B4360" s="1" t="s">
        <v>124</v>
      </c>
      <c r="C4360" s="218">
        <v>44907</v>
      </c>
      <c r="D4360" s="1">
        <v>15</v>
      </c>
      <c r="E4360" s="1">
        <v>594</v>
      </c>
      <c r="F4360" s="1"/>
    </row>
    <row r="4361" spans="1:6" x14ac:dyDescent="0.35">
      <c r="A4361" s="1">
        <v>101</v>
      </c>
      <c r="B4361" s="1" t="s">
        <v>124</v>
      </c>
      <c r="C4361" s="218">
        <v>44908</v>
      </c>
      <c r="D4361" s="1">
        <v>14</v>
      </c>
      <c r="E4361" s="1">
        <v>603</v>
      </c>
      <c r="F4361" s="1"/>
    </row>
    <row r="4362" spans="1:6" x14ac:dyDescent="0.35">
      <c r="A4362" s="1">
        <v>101</v>
      </c>
      <c r="B4362" s="1" t="s">
        <v>124</v>
      </c>
      <c r="C4362" s="218">
        <v>44909</v>
      </c>
      <c r="D4362" s="1">
        <v>16</v>
      </c>
      <c r="E4362" s="1">
        <v>612</v>
      </c>
      <c r="F4362" s="1"/>
    </row>
    <row r="4363" spans="1:6" x14ac:dyDescent="0.35">
      <c r="A4363" s="1">
        <v>101</v>
      </c>
      <c r="B4363" s="1" t="s">
        <v>124</v>
      </c>
      <c r="C4363" s="218">
        <v>44910</v>
      </c>
      <c r="D4363" s="1">
        <v>9</v>
      </c>
      <c r="E4363" s="1">
        <v>405</v>
      </c>
      <c r="F4363" s="1"/>
    </row>
    <row r="4364" spans="1:6" x14ac:dyDescent="0.35">
      <c r="A4364" s="1">
        <v>101</v>
      </c>
      <c r="B4364" s="1" t="s">
        <v>124</v>
      </c>
      <c r="C4364" s="218">
        <v>44911</v>
      </c>
      <c r="D4364" s="1">
        <v>16</v>
      </c>
      <c r="E4364" s="1">
        <v>612</v>
      </c>
      <c r="F4364" s="1"/>
    </row>
    <row r="4365" spans="1:6" x14ac:dyDescent="0.35">
      <c r="A4365" s="1">
        <v>101</v>
      </c>
      <c r="B4365" s="1" t="s">
        <v>124</v>
      </c>
      <c r="C4365" s="218">
        <v>44912</v>
      </c>
      <c r="D4365" s="1">
        <v>13</v>
      </c>
      <c r="E4365" s="1">
        <v>558</v>
      </c>
      <c r="F4365" s="1"/>
    </row>
    <row r="4366" spans="1:6" x14ac:dyDescent="0.35">
      <c r="A4366" s="1">
        <v>101</v>
      </c>
      <c r="B4366" s="1" t="s">
        <v>124</v>
      </c>
      <c r="C4366" s="218">
        <v>44913</v>
      </c>
      <c r="D4366" s="1">
        <v>19</v>
      </c>
      <c r="E4366" s="1">
        <v>585</v>
      </c>
      <c r="F4366" s="1"/>
    </row>
    <row r="4367" spans="1:6" x14ac:dyDescent="0.35">
      <c r="A4367" s="1">
        <v>101</v>
      </c>
      <c r="B4367" s="1" t="s">
        <v>124</v>
      </c>
      <c r="C4367" s="218">
        <v>44914</v>
      </c>
      <c r="D4367" s="1">
        <v>15</v>
      </c>
      <c r="E4367" s="1">
        <v>567</v>
      </c>
      <c r="F4367" s="1"/>
    </row>
    <row r="4368" spans="1:6" x14ac:dyDescent="0.35">
      <c r="A4368" s="1">
        <v>101</v>
      </c>
      <c r="B4368" s="1" t="s">
        <v>124</v>
      </c>
      <c r="C4368" s="218">
        <v>44915</v>
      </c>
      <c r="D4368" s="1">
        <v>14</v>
      </c>
      <c r="E4368" s="1">
        <v>576</v>
      </c>
      <c r="F4368" s="1"/>
    </row>
    <row r="4369" spans="1:6" x14ac:dyDescent="0.35">
      <c r="A4369" s="1">
        <v>101</v>
      </c>
      <c r="B4369" s="1" t="s">
        <v>124</v>
      </c>
      <c r="C4369" s="218">
        <v>44916</v>
      </c>
      <c r="D4369" s="1">
        <v>16</v>
      </c>
      <c r="E4369" s="1">
        <v>612</v>
      </c>
      <c r="F4369" s="1"/>
    </row>
    <row r="4370" spans="1:6" x14ac:dyDescent="0.35">
      <c r="A4370" s="1">
        <v>101</v>
      </c>
      <c r="B4370" s="1" t="s">
        <v>124</v>
      </c>
      <c r="C4370" s="218">
        <v>44917</v>
      </c>
      <c r="D4370" s="1">
        <v>16</v>
      </c>
      <c r="E4370" s="1">
        <v>612</v>
      </c>
      <c r="F4370" s="1"/>
    </row>
    <row r="4371" spans="1:6" x14ac:dyDescent="0.35">
      <c r="A4371" s="1">
        <v>101</v>
      </c>
      <c r="B4371" s="1" t="s">
        <v>124</v>
      </c>
      <c r="C4371" s="218">
        <v>44918</v>
      </c>
      <c r="D4371" s="1">
        <v>14</v>
      </c>
      <c r="E4371" s="1">
        <v>603</v>
      </c>
      <c r="F4371" s="1"/>
    </row>
    <row r="4372" spans="1:6" x14ac:dyDescent="0.35">
      <c r="A4372" s="1">
        <v>101</v>
      </c>
      <c r="B4372" s="1" t="s">
        <v>124</v>
      </c>
      <c r="C4372" s="218">
        <v>44919</v>
      </c>
      <c r="D4372" s="1">
        <v>14</v>
      </c>
      <c r="E4372" s="1">
        <v>522</v>
      </c>
      <c r="F4372" s="1"/>
    </row>
    <row r="4373" spans="1:6" x14ac:dyDescent="0.35">
      <c r="A4373" s="1">
        <v>101</v>
      </c>
      <c r="B4373" s="1" t="s">
        <v>124</v>
      </c>
      <c r="C4373" s="218">
        <v>44920</v>
      </c>
      <c r="D4373" s="1">
        <v>17</v>
      </c>
      <c r="E4373" s="1">
        <v>738</v>
      </c>
      <c r="F4373" s="1"/>
    </row>
    <row r="4374" spans="1:6" x14ac:dyDescent="0.35">
      <c r="A4374" s="1">
        <v>101</v>
      </c>
      <c r="B4374" s="1" t="s">
        <v>124</v>
      </c>
      <c r="C4374" s="218">
        <v>44921</v>
      </c>
      <c r="D4374" s="1">
        <v>18</v>
      </c>
      <c r="E4374" s="1">
        <v>675</v>
      </c>
      <c r="F4374" s="1"/>
    </row>
    <row r="4375" spans="1:6" x14ac:dyDescent="0.35">
      <c r="A4375" s="1">
        <v>101</v>
      </c>
      <c r="B4375" s="1" t="s">
        <v>124</v>
      </c>
      <c r="C4375" s="218">
        <v>44922</v>
      </c>
      <c r="D4375" s="1">
        <v>19</v>
      </c>
      <c r="E4375" s="1">
        <v>720</v>
      </c>
      <c r="F4375" s="1"/>
    </row>
    <row r="4376" spans="1:6" x14ac:dyDescent="0.35">
      <c r="A4376" s="1">
        <v>101</v>
      </c>
      <c r="B4376" s="1" t="s">
        <v>124</v>
      </c>
      <c r="C4376" s="218">
        <v>44923</v>
      </c>
      <c r="D4376" s="1">
        <v>16</v>
      </c>
      <c r="E4376" s="1">
        <v>666</v>
      </c>
      <c r="F4376" s="1"/>
    </row>
    <row r="4377" spans="1:6" x14ac:dyDescent="0.35">
      <c r="A4377" s="1">
        <v>101</v>
      </c>
      <c r="B4377" s="1" t="s">
        <v>124</v>
      </c>
      <c r="C4377" s="218">
        <v>44924</v>
      </c>
      <c r="D4377" s="1">
        <v>16</v>
      </c>
      <c r="E4377" s="1">
        <v>612</v>
      </c>
      <c r="F4377" s="1"/>
    </row>
    <row r="4378" spans="1:6" x14ac:dyDescent="0.35">
      <c r="A4378" s="1">
        <v>101</v>
      </c>
      <c r="B4378" s="1" t="s">
        <v>124</v>
      </c>
      <c r="C4378" s="218">
        <v>44925</v>
      </c>
      <c r="D4378" s="1">
        <v>15</v>
      </c>
      <c r="E4378" s="1">
        <v>594</v>
      </c>
      <c r="F4378" s="1"/>
    </row>
    <row r="4379" spans="1:6" x14ac:dyDescent="0.35">
      <c r="A4379" s="1">
        <v>101</v>
      </c>
      <c r="B4379" s="1" t="s">
        <v>124</v>
      </c>
      <c r="C4379" s="218">
        <v>44926</v>
      </c>
      <c r="D4379" s="1">
        <v>17</v>
      </c>
      <c r="E4379" s="1">
        <v>603</v>
      </c>
      <c r="F4379" s="1"/>
    </row>
    <row r="4380" spans="1:6" x14ac:dyDescent="0.35">
      <c r="A4380" s="1">
        <v>101</v>
      </c>
      <c r="B4380" s="1" t="s">
        <v>124</v>
      </c>
      <c r="C4380" s="218">
        <v>44927</v>
      </c>
      <c r="D4380" s="1">
        <v>9</v>
      </c>
      <c r="E4380" s="1">
        <v>351</v>
      </c>
      <c r="F4380" s="1"/>
    </row>
    <row r="4381" spans="1:6" x14ac:dyDescent="0.35">
      <c r="A4381" s="1">
        <v>101</v>
      </c>
      <c r="B4381" s="1" t="s">
        <v>124</v>
      </c>
      <c r="C4381" s="218">
        <v>44928</v>
      </c>
      <c r="D4381" s="1">
        <v>7</v>
      </c>
      <c r="E4381" s="1">
        <v>234</v>
      </c>
      <c r="F4381" s="1"/>
    </row>
    <row r="4382" spans="1:6" x14ac:dyDescent="0.35">
      <c r="A4382" s="1">
        <v>101</v>
      </c>
      <c r="B4382" s="1" t="s">
        <v>124</v>
      </c>
      <c r="C4382" s="218">
        <v>44929</v>
      </c>
      <c r="D4382" s="1">
        <v>17</v>
      </c>
      <c r="E4382" s="1">
        <v>630</v>
      </c>
      <c r="F4382" s="1"/>
    </row>
    <row r="4383" spans="1:6" x14ac:dyDescent="0.35">
      <c r="A4383" s="1">
        <v>101</v>
      </c>
      <c r="B4383" s="1" t="s">
        <v>124</v>
      </c>
      <c r="C4383" s="218">
        <v>44930</v>
      </c>
      <c r="D4383" s="1">
        <v>31</v>
      </c>
      <c r="E4383" s="1">
        <v>1152</v>
      </c>
      <c r="F4383" s="1"/>
    </row>
    <row r="4384" spans="1:6" x14ac:dyDescent="0.35">
      <c r="A4384" s="1">
        <v>101</v>
      </c>
      <c r="B4384" s="1" t="s">
        <v>124</v>
      </c>
      <c r="C4384" s="218">
        <v>44931</v>
      </c>
      <c r="D4384" s="1">
        <v>26</v>
      </c>
      <c r="E4384" s="1">
        <v>1008</v>
      </c>
      <c r="F4384" s="1"/>
    </row>
    <row r="4385" spans="1:6" x14ac:dyDescent="0.35">
      <c r="A4385" s="1">
        <v>101</v>
      </c>
      <c r="B4385" s="1" t="s">
        <v>124</v>
      </c>
      <c r="C4385" s="218">
        <v>44932</v>
      </c>
      <c r="D4385" s="1">
        <v>15</v>
      </c>
      <c r="E4385" s="1">
        <v>594</v>
      </c>
      <c r="F4385" s="1"/>
    </row>
    <row r="4386" spans="1:6" x14ac:dyDescent="0.35">
      <c r="A4386" s="1">
        <v>101</v>
      </c>
      <c r="B4386" s="1" t="s">
        <v>124</v>
      </c>
      <c r="C4386" s="218">
        <v>44933</v>
      </c>
      <c r="D4386" s="1">
        <v>15</v>
      </c>
      <c r="E4386" s="1">
        <v>594</v>
      </c>
      <c r="F4386" s="1"/>
    </row>
    <row r="4387" spans="1:6" x14ac:dyDescent="0.35">
      <c r="A4387" s="1">
        <v>101</v>
      </c>
      <c r="B4387" s="1" t="s">
        <v>124</v>
      </c>
      <c r="C4387" s="218">
        <v>44934</v>
      </c>
      <c r="D4387" s="1">
        <v>17</v>
      </c>
      <c r="E4387" s="1">
        <v>630</v>
      </c>
      <c r="F4387" s="1"/>
    </row>
    <row r="4388" spans="1:6" x14ac:dyDescent="0.35">
      <c r="A4388" s="1">
        <v>101</v>
      </c>
      <c r="B4388" s="1" t="s">
        <v>124</v>
      </c>
      <c r="C4388" s="218">
        <v>44935</v>
      </c>
      <c r="D4388" s="1">
        <v>27</v>
      </c>
      <c r="E4388" s="1">
        <v>1026</v>
      </c>
      <c r="F4388" s="1"/>
    </row>
    <row r="4389" spans="1:6" x14ac:dyDescent="0.35">
      <c r="A4389" s="1">
        <v>101</v>
      </c>
      <c r="B4389" s="1" t="s">
        <v>124</v>
      </c>
      <c r="C4389" s="218">
        <v>44936</v>
      </c>
      <c r="D4389" s="1">
        <v>9</v>
      </c>
      <c r="E4389" s="1">
        <v>405</v>
      </c>
      <c r="F4389" s="1"/>
    </row>
    <row r="4390" spans="1:6" x14ac:dyDescent="0.35">
      <c r="A4390" s="1">
        <v>101</v>
      </c>
      <c r="B4390" s="1" t="s">
        <v>124</v>
      </c>
      <c r="C4390" s="218">
        <v>44937</v>
      </c>
      <c r="D4390" s="1">
        <v>17</v>
      </c>
      <c r="E4390" s="1">
        <v>630</v>
      </c>
      <c r="F4390" s="1"/>
    </row>
    <row r="4391" spans="1:6" x14ac:dyDescent="0.35">
      <c r="A4391" s="1">
        <v>101</v>
      </c>
      <c r="B4391" s="1" t="s">
        <v>124</v>
      </c>
      <c r="C4391" s="218">
        <v>44938</v>
      </c>
      <c r="D4391" s="1">
        <v>18</v>
      </c>
      <c r="E4391" s="1">
        <v>702</v>
      </c>
      <c r="F4391" s="1"/>
    </row>
    <row r="4392" spans="1:6" x14ac:dyDescent="0.35">
      <c r="A4392" s="1">
        <v>101</v>
      </c>
      <c r="B4392" s="1" t="s">
        <v>124</v>
      </c>
      <c r="C4392" s="218">
        <v>44939</v>
      </c>
      <c r="D4392" s="1">
        <v>7</v>
      </c>
      <c r="E4392" s="1">
        <v>288</v>
      </c>
      <c r="F4392" s="1"/>
    </row>
    <row r="4393" spans="1:6" x14ac:dyDescent="0.35">
      <c r="A4393" s="1">
        <v>101</v>
      </c>
      <c r="B4393" s="1" t="s">
        <v>124</v>
      </c>
      <c r="C4393" s="218">
        <v>44940</v>
      </c>
      <c r="D4393" s="1">
        <v>14</v>
      </c>
      <c r="E4393" s="1">
        <v>576</v>
      </c>
      <c r="F4393" s="1"/>
    </row>
    <row r="4394" spans="1:6" x14ac:dyDescent="0.35">
      <c r="A4394" s="1">
        <v>101</v>
      </c>
      <c r="B4394" s="1" t="s">
        <v>124</v>
      </c>
      <c r="C4394" s="218">
        <v>44941</v>
      </c>
      <c r="D4394" s="1">
        <v>13</v>
      </c>
      <c r="E4394" s="1">
        <v>531</v>
      </c>
      <c r="F4394" s="1"/>
    </row>
    <row r="4395" spans="1:6" x14ac:dyDescent="0.35">
      <c r="A4395" s="1">
        <v>101</v>
      </c>
      <c r="B4395" s="1" t="s">
        <v>124</v>
      </c>
      <c r="C4395" s="218">
        <v>44942</v>
      </c>
      <c r="D4395" s="1">
        <v>19</v>
      </c>
      <c r="E4395" s="1">
        <v>693</v>
      </c>
      <c r="F4395" s="1"/>
    </row>
    <row r="4396" spans="1:6" x14ac:dyDescent="0.35">
      <c r="A4396" s="1">
        <v>101</v>
      </c>
      <c r="B4396" s="1" t="s">
        <v>124</v>
      </c>
      <c r="C4396" s="218">
        <v>44943</v>
      </c>
      <c r="D4396" s="1">
        <v>18</v>
      </c>
      <c r="E4396" s="1">
        <v>729</v>
      </c>
      <c r="F4396" s="1"/>
    </row>
    <row r="4397" spans="1:6" x14ac:dyDescent="0.35">
      <c r="A4397" s="1">
        <v>101</v>
      </c>
      <c r="B4397" s="1" t="s">
        <v>124</v>
      </c>
      <c r="C4397" s="218">
        <v>44944</v>
      </c>
      <c r="D4397" s="1">
        <v>23</v>
      </c>
      <c r="E4397" s="1">
        <v>738</v>
      </c>
      <c r="F4397" s="1"/>
    </row>
    <row r="4398" spans="1:6" x14ac:dyDescent="0.35">
      <c r="A4398" s="1">
        <v>101</v>
      </c>
      <c r="B4398" s="1" t="s">
        <v>124</v>
      </c>
      <c r="C4398" s="218">
        <v>44945</v>
      </c>
      <c r="D4398" s="1">
        <v>14</v>
      </c>
      <c r="E4398" s="1">
        <v>576</v>
      </c>
      <c r="F4398" s="1"/>
    </row>
    <row r="4399" spans="1:6" x14ac:dyDescent="0.35">
      <c r="A4399" s="1">
        <v>101</v>
      </c>
      <c r="B4399" s="1" t="s">
        <v>124</v>
      </c>
      <c r="C4399" s="218">
        <v>44946</v>
      </c>
      <c r="D4399" s="1">
        <v>12</v>
      </c>
      <c r="E4399" s="1">
        <v>459</v>
      </c>
      <c r="F4399" s="1"/>
    </row>
    <row r="4400" spans="1:6" x14ac:dyDescent="0.35">
      <c r="A4400" s="1">
        <v>101</v>
      </c>
      <c r="B4400" s="1" t="s">
        <v>124</v>
      </c>
      <c r="C4400" s="218">
        <v>44947</v>
      </c>
      <c r="D4400" s="1">
        <v>15</v>
      </c>
      <c r="E4400" s="1">
        <v>567</v>
      </c>
      <c r="F4400" s="1"/>
    </row>
    <row r="4401" spans="1:6" x14ac:dyDescent="0.35">
      <c r="A4401" s="1">
        <v>101</v>
      </c>
      <c r="B4401" s="1" t="s">
        <v>124</v>
      </c>
      <c r="C4401" s="218">
        <v>44948</v>
      </c>
      <c r="D4401" s="1">
        <v>13</v>
      </c>
      <c r="E4401" s="1">
        <v>477</v>
      </c>
      <c r="F4401" s="1"/>
    </row>
    <row r="4402" spans="1:6" x14ac:dyDescent="0.35">
      <c r="A4402" s="1">
        <v>101</v>
      </c>
      <c r="B4402" s="1" t="s">
        <v>124</v>
      </c>
      <c r="C4402" s="218">
        <v>44949</v>
      </c>
      <c r="D4402" s="1">
        <v>14</v>
      </c>
      <c r="E4402" s="1">
        <v>549</v>
      </c>
      <c r="F4402" s="1"/>
    </row>
    <row r="4403" spans="1:6" x14ac:dyDescent="0.35">
      <c r="A4403" s="1">
        <v>101</v>
      </c>
      <c r="B4403" s="1" t="s">
        <v>124</v>
      </c>
      <c r="C4403" s="218">
        <v>44950</v>
      </c>
      <c r="D4403" s="1">
        <v>11</v>
      </c>
      <c r="E4403" s="1">
        <v>495</v>
      </c>
      <c r="F4403" s="1"/>
    </row>
    <row r="4404" spans="1:6" x14ac:dyDescent="0.35">
      <c r="A4404" s="1">
        <v>101</v>
      </c>
      <c r="B4404" s="1" t="s">
        <v>124</v>
      </c>
      <c r="C4404" s="218">
        <v>44951</v>
      </c>
      <c r="D4404" s="1">
        <v>12</v>
      </c>
      <c r="E4404" s="1">
        <v>486</v>
      </c>
      <c r="F4404" s="1"/>
    </row>
    <row r="4405" spans="1:6" x14ac:dyDescent="0.35">
      <c r="A4405" s="1">
        <v>101</v>
      </c>
      <c r="B4405" s="1" t="s">
        <v>124</v>
      </c>
      <c r="C4405" s="218">
        <v>44952</v>
      </c>
      <c r="D4405" s="1">
        <v>16</v>
      </c>
      <c r="E4405" s="1">
        <v>504</v>
      </c>
      <c r="F4405" s="1"/>
    </row>
    <row r="4406" spans="1:6" x14ac:dyDescent="0.35">
      <c r="A4406" s="1">
        <v>101</v>
      </c>
      <c r="B4406" s="1" t="s">
        <v>124</v>
      </c>
      <c r="C4406" s="218">
        <v>44953</v>
      </c>
      <c r="D4406" s="1">
        <v>16</v>
      </c>
      <c r="E4406" s="1">
        <v>585</v>
      </c>
      <c r="F4406" s="1"/>
    </row>
    <row r="4407" spans="1:6" x14ac:dyDescent="0.35">
      <c r="A4407" s="1">
        <v>101</v>
      </c>
      <c r="B4407" s="1" t="s">
        <v>124</v>
      </c>
      <c r="C4407" s="218">
        <v>44954</v>
      </c>
      <c r="D4407" s="1">
        <v>12</v>
      </c>
      <c r="E4407" s="1">
        <v>486</v>
      </c>
      <c r="F4407" s="1"/>
    </row>
    <row r="4408" spans="1:6" x14ac:dyDescent="0.35">
      <c r="A4408" s="1">
        <v>101</v>
      </c>
      <c r="B4408" s="1" t="s">
        <v>124</v>
      </c>
      <c r="C4408" s="218">
        <v>44955</v>
      </c>
      <c r="D4408" s="1">
        <v>12</v>
      </c>
      <c r="E4408" s="1">
        <v>513</v>
      </c>
      <c r="F4408" s="1"/>
    </row>
    <row r="4409" spans="1:6" x14ac:dyDescent="0.35">
      <c r="A4409" s="1">
        <v>101</v>
      </c>
      <c r="B4409" s="1" t="s">
        <v>124</v>
      </c>
      <c r="C4409" s="218">
        <v>44956</v>
      </c>
      <c r="D4409" s="1">
        <v>12</v>
      </c>
      <c r="E4409" s="1">
        <v>513</v>
      </c>
      <c r="F4409" s="1"/>
    </row>
    <row r="4410" spans="1:6" x14ac:dyDescent="0.35">
      <c r="A4410" s="1">
        <v>102</v>
      </c>
      <c r="B4410" s="1" t="s">
        <v>125</v>
      </c>
      <c r="C4410" s="218">
        <v>44886</v>
      </c>
      <c r="D4410" s="1">
        <v>12</v>
      </c>
      <c r="E4410" s="1">
        <v>243</v>
      </c>
      <c r="F4410" s="1"/>
    </row>
    <row r="4411" spans="1:6" x14ac:dyDescent="0.35">
      <c r="A4411" s="1">
        <v>102</v>
      </c>
      <c r="B4411" s="1" t="s">
        <v>125</v>
      </c>
      <c r="C4411" s="218">
        <v>44888</v>
      </c>
      <c r="D4411" s="1">
        <v>6</v>
      </c>
      <c r="E4411" s="1">
        <v>162</v>
      </c>
      <c r="F4411" s="1"/>
    </row>
    <row r="4412" spans="1:6" x14ac:dyDescent="0.35">
      <c r="A4412" s="1">
        <v>102</v>
      </c>
      <c r="B4412" s="1" t="s">
        <v>125</v>
      </c>
      <c r="C4412" s="218">
        <v>44891</v>
      </c>
      <c r="D4412" s="1">
        <v>6</v>
      </c>
      <c r="E4412" s="1">
        <v>162</v>
      </c>
      <c r="F4412" s="1"/>
    </row>
    <row r="4413" spans="1:6" x14ac:dyDescent="0.35">
      <c r="A4413" s="1">
        <v>102</v>
      </c>
      <c r="B4413" s="1" t="s">
        <v>125</v>
      </c>
      <c r="C4413" s="218">
        <v>44893</v>
      </c>
      <c r="D4413" s="1">
        <v>30</v>
      </c>
      <c r="E4413" s="1">
        <v>1026</v>
      </c>
      <c r="F4413" s="1"/>
    </row>
    <row r="4414" spans="1:6" x14ac:dyDescent="0.35">
      <c r="A4414" s="1">
        <v>102</v>
      </c>
      <c r="B4414" s="1" t="s">
        <v>125</v>
      </c>
      <c r="C4414" s="218">
        <v>44894</v>
      </c>
      <c r="D4414" s="1">
        <v>5</v>
      </c>
      <c r="E4414" s="1">
        <v>198</v>
      </c>
      <c r="F4414" s="1"/>
    </row>
    <row r="4415" spans="1:6" x14ac:dyDescent="0.35">
      <c r="A4415" s="1">
        <v>102</v>
      </c>
      <c r="B4415" s="1" t="s">
        <v>125</v>
      </c>
      <c r="C4415" s="218">
        <v>44895</v>
      </c>
      <c r="D4415" s="1">
        <v>6</v>
      </c>
      <c r="E4415" s="1">
        <v>270</v>
      </c>
      <c r="F4415" s="1"/>
    </row>
    <row r="4416" spans="1:6" x14ac:dyDescent="0.35">
      <c r="A4416" s="1">
        <v>102</v>
      </c>
      <c r="B4416" s="1" t="s">
        <v>125</v>
      </c>
      <c r="C4416" s="218">
        <v>44896</v>
      </c>
      <c r="D4416" s="1">
        <v>16</v>
      </c>
      <c r="E4416" s="1">
        <v>558</v>
      </c>
      <c r="F4416" s="1"/>
    </row>
    <row r="4417" spans="1:6" x14ac:dyDescent="0.35">
      <c r="A4417" s="1">
        <v>102</v>
      </c>
      <c r="B4417" s="1" t="s">
        <v>125</v>
      </c>
      <c r="C4417" s="218">
        <v>44897</v>
      </c>
      <c r="D4417" s="1">
        <v>13</v>
      </c>
      <c r="E4417" s="1">
        <v>423</v>
      </c>
      <c r="F4417" s="1"/>
    </row>
    <row r="4418" spans="1:6" x14ac:dyDescent="0.35">
      <c r="A4418" s="1">
        <v>102</v>
      </c>
      <c r="B4418" s="1" t="s">
        <v>125</v>
      </c>
      <c r="C4418" s="218">
        <v>44898</v>
      </c>
      <c r="D4418" s="1">
        <v>8</v>
      </c>
      <c r="E4418" s="1">
        <v>306</v>
      </c>
      <c r="F4418" s="1"/>
    </row>
    <row r="4419" spans="1:6" x14ac:dyDescent="0.35">
      <c r="A4419" s="1">
        <v>102</v>
      </c>
      <c r="B4419" s="1" t="s">
        <v>125</v>
      </c>
      <c r="C4419" s="218">
        <v>44900</v>
      </c>
      <c r="D4419" s="1">
        <v>6</v>
      </c>
      <c r="E4419" s="1">
        <v>189</v>
      </c>
      <c r="F4419" s="1"/>
    </row>
    <row r="4420" spans="1:6" x14ac:dyDescent="0.35">
      <c r="A4420" s="1">
        <v>102</v>
      </c>
      <c r="B4420" s="1" t="s">
        <v>125</v>
      </c>
      <c r="C4420" s="218">
        <v>44901</v>
      </c>
      <c r="D4420" s="1">
        <v>23</v>
      </c>
      <c r="E4420" s="1">
        <v>603</v>
      </c>
      <c r="F4420" s="1"/>
    </row>
    <row r="4421" spans="1:6" x14ac:dyDescent="0.35">
      <c r="A4421" s="1">
        <v>102</v>
      </c>
      <c r="B4421" s="1" t="s">
        <v>125</v>
      </c>
      <c r="C4421" s="218">
        <v>44902</v>
      </c>
      <c r="D4421" s="1">
        <v>10</v>
      </c>
      <c r="E4421" s="1">
        <v>315</v>
      </c>
      <c r="F4421" s="1"/>
    </row>
    <row r="4422" spans="1:6" x14ac:dyDescent="0.35">
      <c r="A4422" s="1">
        <v>102</v>
      </c>
      <c r="B4422" s="1" t="s">
        <v>125</v>
      </c>
      <c r="C4422" s="218">
        <v>44903</v>
      </c>
      <c r="D4422" s="1">
        <v>8</v>
      </c>
      <c r="E4422" s="1">
        <v>333</v>
      </c>
      <c r="F4422" s="1"/>
    </row>
    <row r="4423" spans="1:6" x14ac:dyDescent="0.35">
      <c r="A4423" s="1">
        <v>102</v>
      </c>
      <c r="B4423" s="1" t="s">
        <v>125</v>
      </c>
      <c r="C4423" s="218">
        <v>44904</v>
      </c>
      <c r="D4423" s="1">
        <v>23</v>
      </c>
      <c r="E4423" s="1">
        <v>927</v>
      </c>
      <c r="F4423" s="1"/>
    </row>
    <row r="4424" spans="1:6" x14ac:dyDescent="0.35">
      <c r="A4424" s="1">
        <v>102</v>
      </c>
      <c r="B4424" s="1" t="s">
        <v>125</v>
      </c>
      <c r="C4424" s="218">
        <v>44905</v>
      </c>
      <c r="D4424" s="1">
        <v>9</v>
      </c>
      <c r="E4424" s="1">
        <v>405</v>
      </c>
      <c r="F4424" s="1"/>
    </row>
    <row r="4425" spans="1:6" x14ac:dyDescent="0.35">
      <c r="A4425" s="1">
        <v>102</v>
      </c>
      <c r="B4425" s="1" t="s">
        <v>125</v>
      </c>
      <c r="C4425" s="218">
        <v>44906</v>
      </c>
      <c r="D4425" s="1">
        <v>12</v>
      </c>
      <c r="E4425" s="1">
        <v>513</v>
      </c>
      <c r="F4425" s="1"/>
    </row>
    <row r="4426" spans="1:6" x14ac:dyDescent="0.35">
      <c r="A4426" s="1">
        <v>102</v>
      </c>
      <c r="B4426" s="1" t="s">
        <v>125</v>
      </c>
      <c r="C4426" s="218">
        <v>44907</v>
      </c>
      <c r="D4426" s="1">
        <v>12</v>
      </c>
      <c r="E4426" s="1">
        <v>513</v>
      </c>
      <c r="F4426" s="1"/>
    </row>
    <row r="4427" spans="1:6" x14ac:dyDescent="0.35">
      <c r="A4427" s="1">
        <v>102</v>
      </c>
      <c r="B4427" s="1" t="s">
        <v>125</v>
      </c>
      <c r="C4427" s="218">
        <v>44908</v>
      </c>
      <c r="D4427" s="1">
        <v>7</v>
      </c>
      <c r="E4427" s="1">
        <v>261</v>
      </c>
      <c r="F4427" s="1"/>
    </row>
    <row r="4428" spans="1:6" x14ac:dyDescent="0.35">
      <c r="A4428" s="1">
        <v>102</v>
      </c>
      <c r="B4428" s="1" t="s">
        <v>125</v>
      </c>
      <c r="C4428" s="218">
        <v>44909</v>
      </c>
      <c r="D4428" s="1">
        <v>9</v>
      </c>
      <c r="E4428" s="1">
        <v>297</v>
      </c>
      <c r="F4428" s="1"/>
    </row>
    <row r="4429" spans="1:6" x14ac:dyDescent="0.35">
      <c r="A4429" s="1">
        <v>102</v>
      </c>
      <c r="B4429" s="1" t="s">
        <v>125</v>
      </c>
      <c r="C4429" s="218">
        <v>44910</v>
      </c>
      <c r="D4429" s="1">
        <v>8</v>
      </c>
      <c r="E4429" s="1">
        <v>306</v>
      </c>
      <c r="F4429" s="1"/>
    </row>
    <row r="4430" spans="1:6" x14ac:dyDescent="0.35">
      <c r="A4430" s="1">
        <v>102</v>
      </c>
      <c r="B4430" s="1" t="s">
        <v>125</v>
      </c>
      <c r="C4430" s="218">
        <v>44911</v>
      </c>
      <c r="D4430" s="1">
        <v>8</v>
      </c>
      <c r="E4430" s="1">
        <v>279</v>
      </c>
      <c r="F4430" s="1"/>
    </row>
    <row r="4431" spans="1:6" x14ac:dyDescent="0.35">
      <c r="A4431" s="1">
        <v>102</v>
      </c>
      <c r="B4431" s="1" t="s">
        <v>125</v>
      </c>
      <c r="C4431" s="218">
        <v>44912</v>
      </c>
      <c r="D4431" s="1">
        <v>7</v>
      </c>
      <c r="E4431" s="1">
        <v>261</v>
      </c>
      <c r="F4431" s="1"/>
    </row>
    <row r="4432" spans="1:6" x14ac:dyDescent="0.35">
      <c r="A4432" s="1">
        <v>102</v>
      </c>
      <c r="B4432" s="1" t="s">
        <v>125</v>
      </c>
      <c r="C4432" s="218">
        <v>44913</v>
      </c>
      <c r="D4432" s="1">
        <v>10</v>
      </c>
      <c r="E4432" s="1">
        <v>342</v>
      </c>
      <c r="F4432" s="1"/>
    </row>
    <row r="4433" spans="1:6" x14ac:dyDescent="0.35">
      <c r="A4433" s="1">
        <v>102</v>
      </c>
      <c r="B4433" s="1" t="s">
        <v>125</v>
      </c>
      <c r="C4433" s="218">
        <v>44914</v>
      </c>
      <c r="D4433" s="1">
        <v>11</v>
      </c>
      <c r="E4433" s="1">
        <v>414</v>
      </c>
      <c r="F4433" s="1"/>
    </row>
    <row r="4434" spans="1:6" x14ac:dyDescent="0.35">
      <c r="A4434" s="1">
        <v>102</v>
      </c>
      <c r="B4434" s="1" t="s">
        <v>125</v>
      </c>
      <c r="C4434" s="218">
        <v>44915</v>
      </c>
      <c r="D4434" s="1">
        <v>15</v>
      </c>
      <c r="E4434" s="1">
        <v>540</v>
      </c>
      <c r="F4434" s="1"/>
    </row>
    <row r="4435" spans="1:6" x14ac:dyDescent="0.35">
      <c r="A4435" s="1">
        <v>102</v>
      </c>
      <c r="B4435" s="1" t="s">
        <v>125</v>
      </c>
      <c r="C4435" s="218">
        <v>44916</v>
      </c>
      <c r="D4435" s="1">
        <v>11</v>
      </c>
      <c r="E4435" s="1">
        <v>387</v>
      </c>
      <c r="F4435" s="1"/>
    </row>
    <row r="4436" spans="1:6" x14ac:dyDescent="0.35">
      <c r="A4436" s="1">
        <v>102</v>
      </c>
      <c r="B4436" s="1" t="s">
        <v>125</v>
      </c>
      <c r="C4436" s="218">
        <v>44917</v>
      </c>
      <c r="D4436" s="1">
        <v>9</v>
      </c>
      <c r="E4436" s="1">
        <v>297</v>
      </c>
      <c r="F4436" s="1"/>
    </row>
    <row r="4437" spans="1:6" x14ac:dyDescent="0.35">
      <c r="A4437" s="1">
        <v>102</v>
      </c>
      <c r="B4437" s="1" t="s">
        <v>125</v>
      </c>
      <c r="C4437" s="218">
        <v>44918</v>
      </c>
      <c r="D4437" s="1">
        <v>8</v>
      </c>
      <c r="E4437" s="1">
        <v>279</v>
      </c>
      <c r="F4437" s="1"/>
    </row>
    <row r="4438" spans="1:6" x14ac:dyDescent="0.35">
      <c r="A4438" s="1">
        <v>102</v>
      </c>
      <c r="B4438" s="1" t="s">
        <v>125</v>
      </c>
      <c r="C4438" s="218">
        <v>44919</v>
      </c>
      <c r="D4438" s="1">
        <v>10</v>
      </c>
      <c r="E4438" s="1">
        <v>450</v>
      </c>
      <c r="F4438" s="1"/>
    </row>
    <row r="4439" spans="1:6" x14ac:dyDescent="0.35">
      <c r="A4439" s="1">
        <v>102</v>
      </c>
      <c r="B4439" s="1" t="s">
        <v>125</v>
      </c>
      <c r="C4439" s="218">
        <v>44920</v>
      </c>
      <c r="D4439" s="1">
        <v>16</v>
      </c>
      <c r="E4439" s="1">
        <v>585</v>
      </c>
      <c r="F4439" s="1"/>
    </row>
    <row r="4440" spans="1:6" x14ac:dyDescent="0.35">
      <c r="A4440" s="1">
        <v>102</v>
      </c>
      <c r="B4440" s="1" t="s">
        <v>125</v>
      </c>
      <c r="C4440" s="218">
        <v>44921</v>
      </c>
      <c r="D4440" s="1">
        <v>10</v>
      </c>
      <c r="E4440" s="1">
        <v>342</v>
      </c>
      <c r="F4440" s="1"/>
    </row>
    <row r="4441" spans="1:6" x14ac:dyDescent="0.35">
      <c r="A4441" s="1">
        <v>102</v>
      </c>
      <c r="B4441" s="1" t="s">
        <v>125</v>
      </c>
      <c r="C4441" s="218">
        <v>44922</v>
      </c>
      <c r="D4441" s="1">
        <v>9</v>
      </c>
      <c r="E4441" s="1">
        <v>324</v>
      </c>
      <c r="F4441" s="1"/>
    </row>
    <row r="4442" spans="1:6" x14ac:dyDescent="0.35">
      <c r="A4442" s="1">
        <v>102</v>
      </c>
      <c r="B4442" s="1" t="s">
        <v>125</v>
      </c>
      <c r="C4442" s="218">
        <v>44923</v>
      </c>
      <c r="D4442" s="1">
        <v>11</v>
      </c>
      <c r="E4442" s="1">
        <v>414</v>
      </c>
      <c r="F4442" s="1"/>
    </row>
    <row r="4443" spans="1:6" x14ac:dyDescent="0.35">
      <c r="A4443" s="1">
        <v>102</v>
      </c>
      <c r="B4443" s="1" t="s">
        <v>125</v>
      </c>
      <c r="C4443" s="218">
        <v>44924</v>
      </c>
      <c r="D4443" s="1">
        <v>9</v>
      </c>
      <c r="E4443" s="1">
        <v>378</v>
      </c>
      <c r="F4443" s="1"/>
    </row>
    <row r="4444" spans="1:6" x14ac:dyDescent="0.35">
      <c r="A4444" s="1">
        <v>102</v>
      </c>
      <c r="B4444" s="1" t="s">
        <v>125</v>
      </c>
      <c r="C4444" s="218">
        <v>44925</v>
      </c>
      <c r="D4444" s="1">
        <v>10</v>
      </c>
      <c r="E4444" s="1">
        <v>369</v>
      </c>
      <c r="F4444" s="1"/>
    </row>
    <row r="4445" spans="1:6" x14ac:dyDescent="0.35">
      <c r="A4445" s="1">
        <v>102</v>
      </c>
      <c r="B4445" s="1" t="s">
        <v>125</v>
      </c>
      <c r="C4445" s="218">
        <v>44926</v>
      </c>
      <c r="D4445" s="1">
        <v>10</v>
      </c>
      <c r="E4445" s="1">
        <v>369</v>
      </c>
      <c r="F4445" s="1"/>
    </row>
    <row r="4446" spans="1:6" x14ac:dyDescent="0.35">
      <c r="A4446" s="1">
        <v>102</v>
      </c>
      <c r="B4446" s="1" t="s">
        <v>125</v>
      </c>
      <c r="C4446" s="218">
        <v>44927</v>
      </c>
      <c r="D4446" s="1">
        <v>7</v>
      </c>
      <c r="E4446" s="1">
        <v>288</v>
      </c>
      <c r="F4446" s="1"/>
    </row>
    <row r="4447" spans="1:6" x14ac:dyDescent="0.35">
      <c r="A4447" s="1">
        <v>102</v>
      </c>
      <c r="B4447" s="1" t="s">
        <v>125</v>
      </c>
      <c r="C4447" s="218">
        <v>44928</v>
      </c>
      <c r="D4447" s="1">
        <v>5</v>
      </c>
      <c r="E4447" s="1">
        <v>198</v>
      </c>
      <c r="F4447" s="1"/>
    </row>
    <row r="4448" spans="1:6" x14ac:dyDescent="0.35">
      <c r="A4448" s="1">
        <v>102</v>
      </c>
      <c r="B4448" s="1" t="s">
        <v>125</v>
      </c>
      <c r="C4448" s="218">
        <v>44929</v>
      </c>
      <c r="D4448" s="1">
        <v>10</v>
      </c>
      <c r="E4448" s="1">
        <v>369</v>
      </c>
      <c r="F4448" s="1"/>
    </row>
    <row r="4449" spans="1:6" x14ac:dyDescent="0.35">
      <c r="A4449" s="1">
        <v>102</v>
      </c>
      <c r="B4449" s="1" t="s">
        <v>125</v>
      </c>
      <c r="C4449" s="218">
        <v>44930</v>
      </c>
      <c r="D4449" s="1">
        <v>16</v>
      </c>
      <c r="E4449" s="1">
        <v>585</v>
      </c>
      <c r="F4449" s="1"/>
    </row>
    <row r="4450" spans="1:6" x14ac:dyDescent="0.35">
      <c r="A4450" s="1">
        <v>102</v>
      </c>
      <c r="B4450" s="1" t="s">
        <v>125</v>
      </c>
      <c r="C4450" s="218">
        <v>44931</v>
      </c>
      <c r="D4450" s="1">
        <v>9</v>
      </c>
      <c r="E4450" s="1">
        <v>351</v>
      </c>
      <c r="F4450" s="1"/>
    </row>
    <row r="4451" spans="1:6" x14ac:dyDescent="0.35">
      <c r="A4451" s="1">
        <v>102</v>
      </c>
      <c r="B4451" s="1" t="s">
        <v>125</v>
      </c>
      <c r="C4451" s="218">
        <v>44932</v>
      </c>
      <c r="D4451" s="1">
        <v>7</v>
      </c>
      <c r="E4451" s="1">
        <v>288</v>
      </c>
      <c r="F4451" s="1"/>
    </row>
    <row r="4452" spans="1:6" x14ac:dyDescent="0.35">
      <c r="A4452" s="1">
        <v>102</v>
      </c>
      <c r="B4452" s="1" t="s">
        <v>125</v>
      </c>
      <c r="C4452" s="218">
        <v>44933</v>
      </c>
      <c r="D4452" s="1">
        <v>10</v>
      </c>
      <c r="E4452" s="1">
        <v>423</v>
      </c>
      <c r="F4452" s="1"/>
    </row>
    <row r="4453" spans="1:6" x14ac:dyDescent="0.35">
      <c r="A4453" s="1">
        <v>102</v>
      </c>
      <c r="B4453" s="1" t="s">
        <v>125</v>
      </c>
      <c r="C4453" s="218">
        <v>44934</v>
      </c>
      <c r="D4453" s="1">
        <v>11</v>
      </c>
      <c r="E4453" s="1">
        <v>360</v>
      </c>
      <c r="F4453" s="1"/>
    </row>
    <row r="4454" spans="1:6" x14ac:dyDescent="0.35">
      <c r="A4454" s="1">
        <v>102</v>
      </c>
      <c r="B4454" s="1" t="s">
        <v>125</v>
      </c>
      <c r="C4454" s="218">
        <v>44935</v>
      </c>
      <c r="D4454" s="1">
        <v>11</v>
      </c>
      <c r="E4454" s="1">
        <v>414</v>
      </c>
      <c r="F4454" s="1"/>
    </row>
    <row r="4455" spans="1:6" x14ac:dyDescent="0.35">
      <c r="A4455" s="1">
        <v>102</v>
      </c>
      <c r="B4455" s="1" t="s">
        <v>125</v>
      </c>
      <c r="C4455" s="218">
        <v>44936</v>
      </c>
      <c r="D4455" s="1">
        <v>13</v>
      </c>
      <c r="E4455" s="1">
        <v>450</v>
      </c>
      <c r="F4455" s="1"/>
    </row>
    <row r="4456" spans="1:6" x14ac:dyDescent="0.35">
      <c r="A4456" s="1">
        <v>102</v>
      </c>
      <c r="B4456" s="1" t="s">
        <v>125</v>
      </c>
      <c r="C4456" s="218">
        <v>44937</v>
      </c>
      <c r="D4456" s="1">
        <v>13</v>
      </c>
      <c r="E4456" s="1">
        <v>477</v>
      </c>
      <c r="F4456" s="1"/>
    </row>
    <row r="4457" spans="1:6" x14ac:dyDescent="0.35">
      <c r="A4457" s="1">
        <v>102</v>
      </c>
      <c r="B4457" s="1" t="s">
        <v>125</v>
      </c>
      <c r="C4457" s="218">
        <v>44938</v>
      </c>
      <c r="D4457" s="1">
        <v>14</v>
      </c>
      <c r="E4457" s="1">
        <v>522</v>
      </c>
      <c r="F4457" s="1"/>
    </row>
    <row r="4458" spans="1:6" x14ac:dyDescent="0.35">
      <c r="A4458" s="1">
        <v>102</v>
      </c>
      <c r="B4458" s="1" t="s">
        <v>125</v>
      </c>
      <c r="C4458" s="218">
        <v>44939</v>
      </c>
      <c r="D4458" s="1">
        <v>13</v>
      </c>
      <c r="E4458" s="1">
        <v>531</v>
      </c>
      <c r="F4458" s="1"/>
    </row>
    <row r="4459" spans="1:6" x14ac:dyDescent="0.35">
      <c r="A4459" s="1">
        <v>102</v>
      </c>
      <c r="B4459" s="1" t="s">
        <v>125</v>
      </c>
      <c r="C4459" s="218">
        <v>44940</v>
      </c>
      <c r="D4459" s="1">
        <v>15</v>
      </c>
      <c r="E4459" s="1">
        <v>540</v>
      </c>
      <c r="F4459" s="1"/>
    </row>
    <row r="4460" spans="1:6" x14ac:dyDescent="0.35">
      <c r="A4460" s="1">
        <v>102</v>
      </c>
      <c r="B4460" s="1" t="s">
        <v>125</v>
      </c>
      <c r="C4460" s="218">
        <v>44941</v>
      </c>
      <c r="D4460" s="1">
        <v>12</v>
      </c>
      <c r="E4460" s="1">
        <v>378</v>
      </c>
      <c r="F4460" s="1"/>
    </row>
    <row r="4461" spans="1:6" x14ac:dyDescent="0.35">
      <c r="A4461" s="1">
        <v>102</v>
      </c>
      <c r="B4461" s="1" t="s">
        <v>125</v>
      </c>
      <c r="C4461" s="218">
        <v>44942</v>
      </c>
      <c r="D4461" s="1">
        <v>11</v>
      </c>
      <c r="E4461" s="1">
        <v>414</v>
      </c>
      <c r="F4461" s="1"/>
    </row>
    <row r="4462" spans="1:6" x14ac:dyDescent="0.35">
      <c r="A4462" s="1">
        <v>102</v>
      </c>
      <c r="B4462" s="1" t="s">
        <v>125</v>
      </c>
      <c r="C4462" s="218">
        <v>44943</v>
      </c>
      <c r="D4462" s="1">
        <v>11</v>
      </c>
      <c r="E4462" s="1">
        <v>414</v>
      </c>
      <c r="F4462" s="1"/>
    </row>
    <row r="4463" spans="1:6" x14ac:dyDescent="0.35">
      <c r="A4463" s="1">
        <v>102</v>
      </c>
      <c r="B4463" s="1" t="s">
        <v>125</v>
      </c>
      <c r="C4463" s="218">
        <v>44944</v>
      </c>
      <c r="D4463" s="1">
        <v>8</v>
      </c>
      <c r="E4463" s="1">
        <v>360</v>
      </c>
      <c r="F4463" s="1"/>
    </row>
    <row r="4464" spans="1:6" x14ac:dyDescent="0.35">
      <c r="A4464" s="1">
        <v>102</v>
      </c>
      <c r="B4464" s="1" t="s">
        <v>125</v>
      </c>
      <c r="C4464" s="218">
        <v>44945</v>
      </c>
      <c r="D4464" s="1">
        <v>14</v>
      </c>
      <c r="E4464" s="1">
        <v>495</v>
      </c>
      <c r="F4464" s="1"/>
    </row>
    <row r="4465" spans="1:6" x14ac:dyDescent="0.35">
      <c r="A4465" s="1">
        <v>102</v>
      </c>
      <c r="B4465" s="1" t="s">
        <v>125</v>
      </c>
      <c r="C4465" s="218">
        <v>44946</v>
      </c>
      <c r="D4465" s="1">
        <v>10</v>
      </c>
      <c r="E4465" s="1">
        <v>396</v>
      </c>
      <c r="F4465" s="1"/>
    </row>
    <row r="4466" spans="1:6" x14ac:dyDescent="0.35">
      <c r="A4466" s="1">
        <v>102</v>
      </c>
      <c r="B4466" s="1" t="s">
        <v>125</v>
      </c>
      <c r="C4466" s="218">
        <v>44947</v>
      </c>
      <c r="D4466" s="1">
        <v>7</v>
      </c>
      <c r="E4466" s="1">
        <v>207</v>
      </c>
      <c r="F4466" s="1"/>
    </row>
    <row r="4467" spans="1:6" x14ac:dyDescent="0.35">
      <c r="A4467" s="1">
        <v>102</v>
      </c>
      <c r="B4467" s="1" t="s">
        <v>125</v>
      </c>
      <c r="C4467" s="218">
        <v>44948</v>
      </c>
      <c r="D4467" s="1">
        <v>8</v>
      </c>
      <c r="E4467" s="1">
        <v>333</v>
      </c>
      <c r="F4467" s="1"/>
    </row>
    <row r="4468" spans="1:6" x14ac:dyDescent="0.35">
      <c r="A4468" s="1">
        <v>102</v>
      </c>
      <c r="B4468" s="1" t="s">
        <v>125</v>
      </c>
      <c r="C4468" s="218">
        <v>44949</v>
      </c>
      <c r="D4468" s="1">
        <v>12</v>
      </c>
      <c r="E4468" s="1">
        <v>378</v>
      </c>
      <c r="F4468" s="1"/>
    </row>
    <row r="4469" spans="1:6" x14ac:dyDescent="0.35">
      <c r="A4469" s="1">
        <v>102</v>
      </c>
      <c r="B4469" s="1" t="s">
        <v>125</v>
      </c>
      <c r="C4469" s="218">
        <v>44950</v>
      </c>
      <c r="D4469" s="1">
        <v>14</v>
      </c>
      <c r="E4469" s="1">
        <v>468</v>
      </c>
      <c r="F4469" s="1"/>
    </row>
    <row r="4470" spans="1:6" x14ac:dyDescent="0.35">
      <c r="A4470" s="1">
        <v>102</v>
      </c>
      <c r="B4470" s="1" t="s">
        <v>125</v>
      </c>
      <c r="C4470" s="218">
        <v>44951</v>
      </c>
      <c r="D4470" s="1">
        <v>21</v>
      </c>
      <c r="E4470" s="1">
        <v>783</v>
      </c>
      <c r="F4470" s="1"/>
    </row>
    <row r="4471" spans="1:6" x14ac:dyDescent="0.35">
      <c r="A4471" s="1">
        <v>102</v>
      </c>
      <c r="B4471" s="1" t="s">
        <v>125</v>
      </c>
      <c r="C4471" s="218">
        <v>44952</v>
      </c>
      <c r="D4471" s="1">
        <v>9</v>
      </c>
      <c r="E4471" s="1">
        <v>270</v>
      </c>
      <c r="F4471" s="1"/>
    </row>
    <row r="4472" spans="1:6" x14ac:dyDescent="0.35">
      <c r="A4472" s="1">
        <v>102</v>
      </c>
      <c r="B4472" s="1" t="s">
        <v>125</v>
      </c>
      <c r="C4472" s="218">
        <v>44953</v>
      </c>
      <c r="D4472" s="1">
        <v>10</v>
      </c>
      <c r="E4472" s="1">
        <v>234</v>
      </c>
      <c r="F4472" s="1"/>
    </row>
    <row r="4473" spans="1:6" x14ac:dyDescent="0.35">
      <c r="A4473" s="1">
        <v>102</v>
      </c>
      <c r="B4473" s="1" t="s">
        <v>125</v>
      </c>
      <c r="C4473" s="218">
        <v>44954</v>
      </c>
      <c r="D4473" s="1">
        <v>6</v>
      </c>
      <c r="E4473" s="1">
        <v>270</v>
      </c>
      <c r="F4473" s="1"/>
    </row>
    <row r="4474" spans="1:6" x14ac:dyDescent="0.35">
      <c r="A4474" s="1">
        <v>102</v>
      </c>
      <c r="B4474" s="1" t="s">
        <v>125</v>
      </c>
      <c r="C4474" s="218">
        <v>44955</v>
      </c>
      <c r="D4474" s="1">
        <v>1</v>
      </c>
      <c r="E4474" s="1">
        <v>45</v>
      </c>
      <c r="F4474" s="1"/>
    </row>
    <row r="4475" spans="1:6" x14ac:dyDescent="0.35">
      <c r="A4475" s="1">
        <v>102</v>
      </c>
      <c r="B4475" s="1" t="s">
        <v>125</v>
      </c>
      <c r="C4475" s="218">
        <v>44956</v>
      </c>
      <c r="D4475" s="1">
        <v>10</v>
      </c>
      <c r="E4475" s="1">
        <v>288</v>
      </c>
      <c r="F4475" s="1"/>
    </row>
    <row r="4476" spans="1:6" x14ac:dyDescent="0.35">
      <c r="A4476" s="1">
        <v>103</v>
      </c>
      <c r="B4476" s="1" t="s">
        <v>126</v>
      </c>
      <c r="C4476" s="218">
        <v>44883</v>
      </c>
      <c r="D4476" s="1">
        <v>26</v>
      </c>
      <c r="E4476" s="1">
        <v>495</v>
      </c>
      <c r="F4476" s="1"/>
    </row>
    <row r="4477" spans="1:6" x14ac:dyDescent="0.35">
      <c r="A4477" s="1">
        <v>103</v>
      </c>
      <c r="B4477" s="1" t="s">
        <v>126</v>
      </c>
      <c r="C4477" s="218">
        <v>44886</v>
      </c>
      <c r="D4477" s="1">
        <v>17</v>
      </c>
      <c r="E4477" s="1">
        <v>306</v>
      </c>
      <c r="F4477" s="1"/>
    </row>
    <row r="4478" spans="1:6" x14ac:dyDescent="0.35">
      <c r="A4478" s="1">
        <v>103</v>
      </c>
      <c r="B4478" s="1" t="s">
        <v>126</v>
      </c>
      <c r="C4478" s="218">
        <v>44887</v>
      </c>
      <c r="D4478" s="1">
        <v>9</v>
      </c>
      <c r="E4478" s="1">
        <v>216</v>
      </c>
      <c r="F4478" s="1"/>
    </row>
    <row r="4479" spans="1:6" x14ac:dyDescent="0.35">
      <c r="A4479" s="1">
        <v>103</v>
      </c>
      <c r="B4479" s="1" t="s">
        <v>126</v>
      </c>
      <c r="C4479" s="218">
        <v>44888</v>
      </c>
      <c r="D4479" s="1">
        <v>15</v>
      </c>
      <c r="E4479" s="1">
        <v>297</v>
      </c>
      <c r="F4479" s="1"/>
    </row>
    <row r="4480" spans="1:6" x14ac:dyDescent="0.35">
      <c r="A4480" s="1">
        <v>103</v>
      </c>
      <c r="B4480" s="1" t="s">
        <v>126</v>
      </c>
      <c r="C4480" s="218">
        <v>44889</v>
      </c>
      <c r="D4480" s="1">
        <v>28</v>
      </c>
      <c r="E4480" s="1">
        <v>585</v>
      </c>
      <c r="F4480" s="1"/>
    </row>
    <row r="4481" spans="1:6" x14ac:dyDescent="0.35">
      <c r="A4481" s="1">
        <v>103</v>
      </c>
      <c r="B4481" s="1" t="s">
        <v>126</v>
      </c>
      <c r="C4481" s="218">
        <v>44890</v>
      </c>
      <c r="D4481" s="1">
        <v>19</v>
      </c>
      <c r="E4481" s="1">
        <v>477</v>
      </c>
      <c r="F4481" s="1"/>
    </row>
    <row r="4482" spans="1:6" x14ac:dyDescent="0.35">
      <c r="A4482" s="1">
        <v>103</v>
      </c>
      <c r="B4482" s="1" t="s">
        <v>126</v>
      </c>
      <c r="C4482" s="218">
        <v>44892</v>
      </c>
      <c r="D4482" s="1">
        <v>9</v>
      </c>
      <c r="E4482" s="1">
        <v>189</v>
      </c>
      <c r="F4482" s="1"/>
    </row>
    <row r="4483" spans="1:6" x14ac:dyDescent="0.35">
      <c r="A4483" s="1">
        <v>103</v>
      </c>
      <c r="B4483" s="1" t="s">
        <v>126</v>
      </c>
      <c r="C4483" s="218">
        <v>44893</v>
      </c>
      <c r="D4483" s="1">
        <v>61</v>
      </c>
      <c r="E4483" s="1">
        <v>1314</v>
      </c>
      <c r="F4483" s="1"/>
    </row>
    <row r="4484" spans="1:6" x14ac:dyDescent="0.35">
      <c r="A4484" s="1">
        <v>103</v>
      </c>
      <c r="B4484" s="1" t="s">
        <v>126</v>
      </c>
      <c r="C4484" s="218">
        <v>44894</v>
      </c>
      <c r="D4484" s="1">
        <v>26</v>
      </c>
      <c r="E4484" s="1">
        <v>549</v>
      </c>
      <c r="F4484" s="1"/>
    </row>
    <row r="4485" spans="1:6" x14ac:dyDescent="0.35">
      <c r="A4485" s="1">
        <v>103</v>
      </c>
      <c r="B4485" s="1" t="s">
        <v>126</v>
      </c>
      <c r="C4485" s="218">
        <v>44895</v>
      </c>
      <c r="D4485" s="1">
        <v>23</v>
      </c>
      <c r="E4485" s="1">
        <v>495</v>
      </c>
      <c r="F4485" s="1"/>
    </row>
    <row r="4486" spans="1:6" x14ac:dyDescent="0.35">
      <c r="A4486" s="1">
        <v>103</v>
      </c>
      <c r="B4486" s="1" t="s">
        <v>126</v>
      </c>
      <c r="C4486" s="218">
        <v>44896</v>
      </c>
      <c r="D4486" s="1">
        <v>31</v>
      </c>
      <c r="E4486" s="1">
        <v>612</v>
      </c>
      <c r="F4486" s="1"/>
    </row>
    <row r="4487" spans="1:6" x14ac:dyDescent="0.35">
      <c r="A4487" s="1">
        <v>103</v>
      </c>
      <c r="B4487" s="1" t="s">
        <v>126</v>
      </c>
      <c r="C4487" s="218">
        <v>44897</v>
      </c>
      <c r="D4487" s="1">
        <v>22</v>
      </c>
      <c r="E4487" s="1">
        <v>666</v>
      </c>
      <c r="F4487" s="1"/>
    </row>
    <row r="4488" spans="1:6" x14ac:dyDescent="0.35">
      <c r="A4488" s="1">
        <v>103</v>
      </c>
      <c r="B4488" s="1" t="s">
        <v>126</v>
      </c>
      <c r="C4488" s="218">
        <v>44898</v>
      </c>
      <c r="D4488" s="1">
        <v>22</v>
      </c>
      <c r="E4488" s="1">
        <v>612</v>
      </c>
      <c r="F4488" s="1"/>
    </row>
    <row r="4489" spans="1:6" x14ac:dyDescent="0.35">
      <c r="A4489" s="1">
        <v>103</v>
      </c>
      <c r="B4489" s="1" t="s">
        <v>126</v>
      </c>
      <c r="C4489" s="218">
        <v>44899</v>
      </c>
      <c r="D4489" s="1">
        <v>7</v>
      </c>
      <c r="E4489" s="1">
        <v>180</v>
      </c>
      <c r="F4489" s="1"/>
    </row>
    <row r="4490" spans="1:6" x14ac:dyDescent="0.35">
      <c r="A4490" s="1">
        <v>103</v>
      </c>
      <c r="B4490" s="1" t="s">
        <v>126</v>
      </c>
      <c r="C4490" s="218">
        <v>44900</v>
      </c>
      <c r="D4490" s="1">
        <v>15</v>
      </c>
      <c r="E4490" s="1">
        <v>405</v>
      </c>
      <c r="F4490" s="1"/>
    </row>
    <row r="4491" spans="1:6" x14ac:dyDescent="0.35">
      <c r="A4491" s="1">
        <v>103</v>
      </c>
      <c r="B4491" s="1" t="s">
        <v>126</v>
      </c>
      <c r="C4491" s="218">
        <v>44901</v>
      </c>
      <c r="D4491" s="1">
        <v>28</v>
      </c>
      <c r="E4491" s="1">
        <v>639</v>
      </c>
      <c r="F4491" s="1"/>
    </row>
    <row r="4492" spans="1:6" x14ac:dyDescent="0.35">
      <c r="A4492" s="1">
        <v>103</v>
      </c>
      <c r="B4492" s="1" t="s">
        <v>126</v>
      </c>
      <c r="C4492" s="218">
        <v>44902</v>
      </c>
      <c r="D4492" s="1">
        <v>26</v>
      </c>
      <c r="E4492" s="1">
        <v>630</v>
      </c>
      <c r="F4492" s="1"/>
    </row>
    <row r="4493" spans="1:6" x14ac:dyDescent="0.35">
      <c r="A4493" s="1">
        <v>103</v>
      </c>
      <c r="B4493" s="1" t="s">
        <v>126</v>
      </c>
      <c r="C4493" s="218">
        <v>44903</v>
      </c>
      <c r="D4493" s="1">
        <v>16</v>
      </c>
      <c r="E4493" s="1">
        <v>396</v>
      </c>
      <c r="F4493" s="1"/>
    </row>
    <row r="4494" spans="1:6" x14ac:dyDescent="0.35">
      <c r="A4494" s="1">
        <v>103</v>
      </c>
      <c r="B4494" s="1" t="s">
        <v>126</v>
      </c>
      <c r="C4494" s="218">
        <v>44904</v>
      </c>
      <c r="D4494" s="1">
        <v>14</v>
      </c>
      <c r="E4494" s="1">
        <v>360</v>
      </c>
      <c r="F4494" s="1"/>
    </row>
    <row r="4495" spans="1:6" x14ac:dyDescent="0.35">
      <c r="A4495" s="1">
        <v>103</v>
      </c>
      <c r="B4495" s="1" t="s">
        <v>126</v>
      </c>
      <c r="C4495" s="218">
        <v>44905</v>
      </c>
      <c r="D4495" s="1">
        <v>24</v>
      </c>
      <c r="E4495" s="1">
        <v>621</v>
      </c>
      <c r="F4495" s="1"/>
    </row>
    <row r="4496" spans="1:6" x14ac:dyDescent="0.35">
      <c r="A4496" s="1">
        <v>103</v>
      </c>
      <c r="B4496" s="1" t="s">
        <v>126</v>
      </c>
      <c r="C4496" s="218">
        <v>44906</v>
      </c>
      <c r="D4496" s="1">
        <v>16</v>
      </c>
      <c r="E4496" s="1">
        <v>423</v>
      </c>
      <c r="F4496" s="1"/>
    </row>
    <row r="4497" spans="1:6" x14ac:dyDescent="0.35">
      <c r="A4497" s="1">
        <v>103</v>
      </c>
      <c r="B4497" s="1" t="s">
        <v>126</v>
      </c>
      <c r="C4497" s="218">
        <v>44907</v>
      </c>
      <c r="D4497" s="1">
        <v>26</v>
      </c>
      <c r="E4497" s="1">
        <v>738</v>
      </c>
      <c r="F4497" s="1"/>
    </row>
    <row r="4498" spans="1:6" x14ac:dyDescent="0.35">
      <c r="A4498" s="1">
        <v>103</v>
      </c>
      <c r="B4498" s="1" t="s">
        <v>126</v>
      </c>
      <c r="C4498" s="218">
        <v>44908</v>
      </c>
      <c r="D4498" s="1">
        <v>18</v>
      </c>
      <c r="E4498" s="1">
        <v>594</v>
      </c>
      <c r="F4498" s="1"/>
    </row>
    <row r="4499" spans="1:6" x14ac:dyDescent="0.35">
      <c r="A4499" s="1">
        <v>103</v>
      </c>
      <c r="B4499" s="1" t="s">
        <v>126</v>
      </c>
      <c r="C4499" s="218">
        <v>44909</v>
      </c>
      <c r="D4499" s="1">
        <v>20</v>
      </c>
      <c r="E4499" s="1">
        <v>630</v>
      </c>
      <c r="F4499" s="1"/>
    </row>
    <row r="4500" spans="1:6" x14ac:dyDescent="0.35">
      <c r="A4500" s="1">
        <v>103</v>
      </c>
      <c r="B4500" s="1" t="s">
        <v>126</v>
      </c>
      <c r="C4500" s="218">
        <v>44910</v>
      </c>
      <c r="D4500" s="1">
        <v>19</v>
      </c>
      <c r="E4500" s="1">
        <v>558</v>
      </c>
      <c r="F4500" s="1"/>
    </row>
    <row r="4501" spans="1:6" x14ac:dyDescent="0.35">
      <c r="A4501" s="1">
        <v>103</v>
      </c>
      <c r="B4501" s="1" t="s">
        <v>126</v>
      </c>
      <c r="C4501" s="218">
        <v>44911</v>
      </c>
      <c r="D4501" s="1">
        <v>23</v>
      </c>
      <c r="E4501" s="1">
        <v>630</v>
      </c>
      <c r="F4501" s="1"/>
    </row>
    <row r="4502" spans="1:6" x14ac:dyDescent="0.35">
      <c r="A4502" s="1">
        <v>103</v>
      </c>
      <c r="B4502" s="1" t="s">
        <v>126</v>
      </c>
      <c r="C4502" s="218">
        <v>44912</v>
      </c>
      <c r="D4502" s="1">
        <v>19</v>
      </c>
      <c r="E4502" s="1">
        <v>504</v>
      </c>
      <c r="F4502" s="1"/>
    </row>
    <row r="4503" spans="1:6" x14ac:dyDescent="0.35">
      <c r="A4503" s="1">
        <v>103</v>
      </c>
      <c r="B4503" s="1" t="s">
        <v>126</v>
      </c>
      <c r="C4503" s="218">
        <v>44913</v>
      </c>
      <c r="D4503" s="1">
        <v>24</v>
      </c>
      <c r="E4503" s="1">
        <v>594</v>
      </c>
      <c r="F4503" s="1"/>
    </row>
    <row r="4504" spans="1:6" x14ac:dyDescent="0.35">
      <c r="A4504" s="1">
        <v>103</v>
      </c>
      <c r="B4504" s="1" t="s">
        <v>126</v>
      </c>
      <c r="C4504" s="218">
        <v>44914</v>
      </c>
      <c r="D4504" s="1">
        <v>17</v>
      </c>
      <c r="E4504" s="1">
        <v>549</v>
      </c>
      <c r="F4504" s="1"/>
    </row>
    <row r="4505" spans="1:6" x14ac:dyDescent="0.35">
      <c r="A4505" s="1">
        <v>103</v>
      </c>
      <c r="B4505" s="1" t="s">
        <v>126</v>
      </c>
      <c r="C4505" s="218">
        <v>44915</v>
      </c>
      <c r="D4505" s="1">
        <v>35</v>
      </c>
      <c r="E4505" s="1">
        <v>873</v>
      </c>
      <c r="F4505" s="1"/>
    </row>
    <row r="4506" spans="1:6" x14ac:dyDescent="0.35">
      <c r="A4506" s="1">
        <v>103</v>
      </c>
      <c r="B4506" s="1" t="s">
        <v>126</v>
      </c>
      <c r="C4506" s="218">
        <v>44916</v>
      </c>
      <c r="D4506" s="1">
        <v>28</v>
      </c>
      <c r="E4506" s="1">
        <v>612</v>
      </c>
      <c r="F4506" s="1"/>
    </row>
    <row r="4507" spans="1:6" x14ac:dyDescent="0.35">
      <c r="A4507" s="1">
        <v>103</v>
      </c>
      <c r="B4507" s="1" t="s">
        <v>126</v>
      </c>
      <c r="C4507" s="218">
        <v>44917</v>
      </c>
      <c r="D4507" s="1">
        <v>20</v>
      </c>
      <c r="E4507" s="1">
        <v>549</v>
      </c>
      <c r="F4507" s="1"/>
    </row>
    <row r="4508" spans="1:6" x14ac:dyDescent="0.35">
      <c r="A4508" s="1">
        <v>103</v>
      </c>
      <c r="B4508" s="1" t="s">
        <v>126</v>
      </c>
      <c r="C4508" s="218">
        <v>44918</v>
      </c>
      <c r="D4508" s="1">
        <v>19</v>
      </c>
      <c r="E4508" s="1">
        <v>585</v>
      </c>
      <c r="F4508" s="1"/>
    </row>
    <row r="4509" spans="1:6" x14ac:dyDescent="0.35">
      <c r="A4509" s="1">
        <v>103</v>
      </c>
      <c r="B4509" s="1" t="s">
        <v>126</v>
      </c>
      <c r="C4509" s="218">
        <v>44919</v>
      </c>
      <c r="D4509" s="1">
        <v>38</v>
      </c>
      <c r="E4509" s="1">
        <v>1062</v>
      </c>
      <c r="F4509" s="1"/>
    </row>
    <row r="4510" spans="1:6" x14ac:dyDescent="0.35">
      <c r="A4510" s="1">
        <v>103</v>
      </c>
      <c r="B4510" s="1" t="s">
        <v>126</v>
      </c>
      <c r="C4510" s="218">
        <v>44920</v>
      </c>
      <c r="D4510" s="1">
        <v>27</v>
      </c>
      <c r="E4510" s="1">
        <v>675</v>
      </c>
      <c r="F4510" s="1"/>
    </row>
    <row r="4511" spans="1:6" x14ac:dyDescent="0.35">
      <c r="A4511" s="1">
        <v>103</v>
      </c>
      <c r="B4511" s="1" t="s">
        <v>126</v>
      </c>
      <c r="C4511" s="218">
        <v>44921</v>
      </c>
      <c r="D4511" s="1">
        <v>21</v>
      </c>
      <c r="E4511" s="1">
        <v>594</v>
      </c>
      <c r="F4511" s="1"/>
    </row>
    <row r="4512" spans="1:6" x14ac:dyDescent="0.35">
      <c r="A4512" s="1">
        <v>103</v>
      </c>
      <c r="B4512" s="1" t="s">
        <v>126</v>
      </c>
      <c r="C4512" s="218">
        <v>44922</v>
      </c>
      <c r="D4512" s="1">
        <v>22</v>
      </c>
      <c r="E4512" s="1">
        <v>639</v>
      </c>
      <c r="F4512" s="1"/>
    </row>
    <row r="4513" spans="1:6" x14ac:dyDescent="0.35">
      <c r="A4513" s="1">
        <v>103</v>
      </c>
      <c r="B4513" s="1" t="s">
        <v>126</v>
      </c>
      <c r="C4513" s="218">
        <v>44923</v>
      </c>
      <c r="D4513" s="1">
        <v>23</v>
      </c>
      <c r="E4513" s="1">
        <v>603</v>
      </c>
      <c r="F4513" s="1"/>
    </row>
    <row r="4514" spans="1:6" x14ac:dyDescent="0.35">
      <c r="A4514" s="1">
        <v>103</v>
      </c>
      <c r="B4514" s="1" t="s">
        <v>126</v>
      </c>
      <c r="C4514" s="218">
        <v>44924</v>
      </c>
      <c r="D4514" s="1">
        <v>29</v>
      </c>
      <c r="E4514" s="1">
        <v>711</v>
      </c>
      <c r="F4514" s="1"/>
    </row>
    <row r="4515" spans="1:6" x14ac:dyDescent="0.35">
      <c r="A4515" s="1">
        <v>103</v>
      </c>
      <c r="B4515" s="1" t="s">
        <v>126</v>
      </c>
      <c r="C4515" s="218">
        <v>44925</v>
      </c>
      <c r="D4515" s="1">
        <v>23</v>
      </c>
      <c r="E4515" s="1">
        <v>630</v>
      </c>
      <c r="F4515" s="1"/>
    </row>
    <row r="4516" spans="1:6" x14ac:dyDescent="0.35">
      <c r="A4516" s="1">
        <v>103</v>
      </c>
      <c r="B4516" s="1" t="s">
        <v>126</v>
      </c>
      <c r="C4516" s="218">
        <v>44926</v>
      </c>
      <c r="D4516" s="1">
        <v>35</v>
      </c>
      <c r="E4516" s="1">
        <v>846</v>
      </c>
      <c r="F4516" s="1"/>
    </row>
    <row r="4517" spans="1:6" x14ac:dyDescent="0.35">
      <c r="A4517" s="1">
        <v>103</v>
      </c>
      <c r="B4517" s="1" t="s">
        <v>126</v>
      </c>
      <c r="C4517" s="218">
        <v>44927</v>
      </c>
      <c r="D4517" s="1">
        <v>18</v>
      </c>
      <c r="E4517" s="1">
        <v>459</v>
      </c>
      <c r="F4517" s="1"/>
    </row>
    <row r="4518" spans="1:6" x14ac:dyDescent="0.35">
      <c r="A4518" s="1">
        <v>103</v>
      </c>
      <c r="B4518" s="1" t="s">
        <v>126</v>
      </c>
      <c r="C4518" s="218">
        <v>44928</v>
      </c>
      <c r="D4518" s="1">
        <v>7</v>
      </c>
      <c r="E4518" s="1">
        <v>126</v>
      </c>
      <c r="F4518" s="1"/>
    </row>
    <row r="4519" spans="1:6" x14ac:dyDescent="0.35">
      <c r="A4519" s="1">
        <v>103</v>
      </c>
      <c r="B4519" s="1" t="s">
        <v>126</v>
      </c>
      <c r="C4519" s="218">
        <v>44929</v>
      </c>
      <c r="D4519" s="1">
        <v>27</v>
      </c>
      <c r="E4519" s="1">
        <v>702</v>
      </c>
      <c r="F4519" s="1"/>
    </row>
    <row r="4520" spans="1:6" x14ac:dyDescent="0.35">
      <c r="A4520" s="1">
        <v>103</v>
      </c>
      <c r="B4520" s="1" t="s">
        <v>126</v>
      </c>
      <c r="C4520" s="218">
        <v>44930</v>
      </c>
      <c r="D4520" s="1">
        <v>28</v>
      </c>
      <c r="E4520" s="1">
        <v>774</v>
      </c>
      <c r="F4520" s="1"/>
    </row>
    <row r="4521" spans="1:6" x14ac:dyDescent="0.35">
      <c r="A4521" s="1">
        <v>103</v>
      </c>
      <c r="B4521" s="1" t="s">
        <v>126</v>
      </c>
      <c r="C4521" s="218">
        <v>44931</v>
      </c>
      <c r="D4521" s="1">
        <v>33</v>
      </c>
      <c r="E4521" s="1">
        <v>756</v>
      </c>
      <c r="F4521" s="1"/>
    </row>
    <row r="4522" spans="1:6" x14ac:dyDescent="0.35">
      <c r="A4522" s="1">
        <v>103</v>
      </c>
      <c r="B4522" s="1" t="s">
        <v>126</v>
      </c>
      <c r="C4522" s="218">
        <v>44932</v>
      </c>
      <c r="D4522" s="1">
        <v>26</v>
      </c>
      <c r="E4522" s="1">
        <v>765</v>
      </c>
      <c r="F4522" s="1"/>
    </row>
    <row r="4523" spans="1:6" x14ac:dyDescent="0.35">
      <c r="A4523" s="1">
        <v>103</v>
      </c>
      <c r="B4523" s="1" t="s">
        <v>126</v>
      </c>
      <c r="C4523" s="218">
        <v>44933</v>
      </c>
      <c r="D4523" s="1">
        <v>27</v>
      </c>
      <c r="E4523" s="1">
        <v>729</v>
      </c>
      <c r="F4523" s="1"/>
    </row>
    <row r="4524" spans="1:6" x14ac:dyDescent="0.35">
      <c r="A4524" s="1">
        <v>103</v>
      </c>
      <c r="B4524" s="1" t="s">
        <v>126</v>
      </c>
      <c r="C4524" s="218">
        <v>44934</v>
      </c>
      <c r="D4524" s="1">
        <v>30</v>
      </c>
      <c r="E4524" s="1">
        <v>729</v>
      </c>
      <c r="F4524" s="1"/>
    </row>
    <row r="4525" spans="1:6" x14ac:dyDescent="0.35">
      <c r="A4525" s="1">
        <v>103</v>
      </c>
      <c r="B4525" s="1" t="s">
        <v>126</v>
      </c>
      <c r="C4525" s="218">
        <v>44935</v>
      </c>
      <c r="D4525" s="1">
        <v>30</v>
      </c>
      <c r="E4525" s="1">
        <v>729</v>
      </c>
      <c r="F4525" s="1"/>
    </row>
    <row r="4526" spans="1:6" x14ac:dyDescent="0.35">
      <c r="A4526" s="1">
        <v>103</v>
      </c>
      <c r="B4526" s="1" t="s">
        <v>126</v>
      </c>
      <c r="C4526" s="218">
        <v>44936</v>
      </c>
      <c r="D4526" s="1">
        <v>24</v>
      </c>
      <c r="E4526" s="1">
        <v>729</v>
      </c>
      <c r="F4526" s="1"/>
    </row>
    <row r="4527" spans="1:6" x14ac:dyDescent="0.35">
      <c r="A4527" s="1">
        <v>103</v>
      </c>
      <c r="B4527" s="1" t="s">
        <v>126</v>
      </c>
      <c r="C4527" s="218">
        <v>44937</v>
      </c>
      <c r="D4527" s="1">
        <v>28</v>
      </c>
      <c r="E4527" s="1">
        <v>693</v>
      </c>
      <c r="F4527" s="1"/>
    </row>
    <row r="4528" spans="1:6" x14ac:dyDescent="0.35">
      <c r="A4528" s="1">
        <v>103</v>
      </c>
      <c r="B4528" s="1" t="s">
        <v>126</v>
      </c>
      <c r="C4528" s="218">
        <v>44938</v>
      </c>
      <c r="D4528" s="1">
        <v>33</v>
      </c>
      <c r="E4528" s="1">
        <v>702</v>
      </c>
      <c r="F4528" s="1"/>
    </row>
    <row r="4529" spans="1:6" x14ac:dyDescent="0.35">
      <c r="A4529" s="1">
        <v>103</v>
      </c>
      <c r="B4529" s="1" t="s">
        <v>126</v>
      </c>
      <c r="C4529" s="218">
        <v>44939</v>
      </c>
      <c r="D4529" s="1">
        <v>31</v>
      </c>
      <c r="E4529" s="1">
        <v>774</v>
      </c>
      <c r="F4529" s="1"/>
    </row>
    <row r="4530" spans="1:6" x14ac:dyDescent="0.35">
      <c r="A4530" s="1">
        <v>103</v>
      </c>
      <c r="B4530" s="1" t="s">
        <v>126</v>
      </c>
      <c r="C4530" s="218">
        <v>44940</v>
      </c>
      <c r="D4530" s="1">
        <v>31</v>
      </c>
      <c r="E4530" s="1">
        <v>801</v>
      </c>
      <c r="F4530" s="1"/>
    </row>
    <row r="4531" spans="1:6" x14ac:dyDescent="0.35">
      <c r="A4531" s="1">
        <v>103</v>
      </c>
      <c r="B4531" s="1" t="s">
        <v>126</v>
      </c>
      <c r="C4531" s="218">
        <v>44941</v>
      </c>
      <c r="D4531" s="1">
        <v>28</v>
      </c>
      <c r="E4531" s="1">
        <v>666</v>
      </c>
      <c r="F4531" s="1"/>
    </row>
    <row r="4532" spans="1:6" x14ac:dyDescent="0.35">
      <c r="A4532" s="1">
        <v>103</v>
      </c>
      <c r="B4532" s="1" t="s">
        <v>126</v>
      </c>
      <c r="C4532" s="218">
        <v>44942</v>
      </c>
      <c r="D4532" s="1">
        <v>22</v>
      </c>
      <c r="E4532" s="1">
        <v>666</v>
      </c>
      <c r="F4532" s="1"/>
    </row>
    <row r="4533" spans="1:6" x14ac:dyDescent="0.35">
      <c r="A4533" s="1">
        <v>103</v>
      </c>
      <c r="B4533" s="1" t="s">
        <v>126</v>
      </c>
      <c r="C4533" s="218">
        <v>44943</v>
      </c>
      <c r="D4533" s="1">
        <v>36</v>
      </c>
      <c r="E4533" s="1">
        <v>918</v>
      </c>
      <c r="F4533" s="1"/>
    </row>
    <row r="4534" spans="1:6" x14ac:dyDescent="0.35">
      <c r="A4534" s="1">
        <v>103</v>
      </c>
      <c r="B4534" s="1" t="s">
        <v>126</v>
      </c>
      <c r="C4534" s="218">
        <v>44944</v>
      </c>
      <c r="D4534" s="1">
        <v>21</v>
      </c>
      <c r="E4534" s="1">
        <v>621</v>
      </c>
      <c r="F4534" s="1"/>
    </row>
    <row r="4535" spans="1:6" x14ac:dyDescent="0.35">
      <c r="A4535" s="1">
        <v>103</v>
      </c>
      <c r="B4535" s="1" t="s">
        <v>126</v>
      </c>
      <c r="C4535" s="218">
        <v>44945</v>
      </c>
      <c r="D4535" s="1">
        <v>15</v>
      </c>
      <c r="E4535" s="1">
        <v>324</v>
      </c>
      <c r="F4535" s="1"/>
    </row>
    <row r="4536" spans="1:6" x14ac:dyDescent="0.35">
      <c r="A4536" s="1">
        <v>103</v>
      </c>
      <c r="B4536" s="1" t="s">
        <v>126</v>
      </c>
      <c r="C4536" s="218">
        <v>44946</v>
      </c>
      <c r="D4536" s="1">
        <v>8</v>
      </c>
      <c r="E4536" s="1">
        <v>225</v>
      </c>
      <c r="F4536" s="1"/>
    </row>
    <row r="4537" spans="1:6" x14ac:dyDescent="0.35">
      <c r="A4537" s="1">
        <v>103</v>
      </c>
      <c r="B4537" s="1" t="s">
        <v>126</v>
      </c>
      <c r="C4537" s="218">
        <v>44947</v>
      </c>
      <c r="D4537" s="1">
        <v>25</v>
      </c>
      <c r="E4537" s="1">
        <v>585</v>
      </c>
      <c r="F4537" s="1"/>
    </row>
    <row r="4538" spans="1:6" x14ac:dyDescent="0.35">
      <c r="A4538" s="1">
        <v>103</v>
      </c>
      <c r="B4538" s="1" t="s">
        <v>126</v>
      </c>
      <c r="C4538" s="218">
        <v>44948</v>
      </c>
      <c r="D4538" s="1">
        <v>20</v>
      </c>
      <c r="E4538" s="1">
        <v>495</v>
      </c>
      <c r="F4538" s="1"/>
    </row>
    <row r="4539" spans="1:6" x14ac:dyDescent="0.35">
      <c r="A4539" s="1">
        <v>103</v>
      </c>
      <c r="B4539" s="1" t="s">
        <v>126</v>
      </c>
      <c r="C4539" s="218">
        <v>44949</v>
      </c>
      <c r="D4539" s="1">
        <v>16</v>
      </c>
      <c r="E4539" s="1">
        <v>450</v>
      </c>
      <c r="F4539" s="1"/>
    </row>
    <row r="4540" spans="1:6" x14ac:dyDescent="0.35">
      <c r="A4540" s="1">
        <v>103</v>
      </c>
      <c r="B4540" s="1" t="s">
        <v>126</v>
      </c>
      <c r="C4540" s="218">
        <v>44950</v>
      </c>
      <c r="D4540" s="1">
        <v>27</v>
      </c>
      <c r="E4540" s="1">
        <v>594</v>
      </c>
      <c r="F4540" s="1"/>
    </row>
    <row r="4541" spans="1:6" x14ac:dyDescent="0.35">
      <c r="A4541" s="1">
        <v>103</v>
      </c>
      <c r="B4541" s="1" t="s">
        <v>126</v>
      </c>
      <c r="C4541" s="218">
        <v>44951</v>
      </c>
      <c r="D4541" s="1">
        <v>24</v>
      </c>
      <c r="E4541" s="1">
        <v>594</v>
      </c>
      <c r="F4541" s="1"/>
    </row>
    <row r="4542" spans="1:6" x14ac:dyDescent="0.35">
      <c r="A4542" s="1">
        <v>103</v>
      </c>
      <c r="B4542" s="1" t="s">
        <v>126</v>
      </c>
      <c r="C4542" s="218">
        <v>44952</v>
      </c>
      <c r="D4542" s="1">
        <v>21</v>
      </c>
      <c r="E4542" s="1">
        <v>594</v>
      </c>
      <c r="F4542" s="1"/>
    </row>
    <row r="4543" spans="1:6" x14ac:dyDescent="0.35">
      <c r="A4543" s="1">
        <v>103</v>
      </c>
      <c r="B4543" s="1" t="s">
        <v>126</v>
      </c>
      <c r="C4543" s="218">
        <v>44953</v>
      </c>
      <c r="D4543" s="1">
        <v>22</v>
      </c>
      <c r="E4543" s="1">
        <v>531</v>
      </c>
      <c r="F4543" s="1"/>
    </row>
    <row r="4544" spans="1:6" x14ac:dyDescent="0.35">
      <c r="A4544" s="1">
        <v>103</v>
      </c>
      <c r="B4544" s="1" t="s">
        <v>126</v>
      </c>
      <c r="C4544" s="218">
        <v>44954</v>
      </c>
      <c r="D4544" s="1">
        <v>27</v>
      </c>
      <c r="E4544" s="1">
        <v>567</v>
      </c>
      <c r="F4544" s="1"/>
    </row>
    <row r="4545" spans="1:6" x14ac:dyDescent="0.35">
      <c r="A4545" s="1">
        <v>103</v>
      </c>
      <c r="B4545" s="1" t="s">
        <v>126</v>
      </c>
      <c r="C4545" s="218">
        <v>44955</v>
      </c>
      <c r="D4545" s="1">
        <v>35</v>
      </c>
      <c r="E4545" s="1">
        <v>981</v>
      </c>
      <c r="F4545" s="1"/>
    </row>
    <row r="4546" spans="1:6" x14ac:dyDescent="0.35">
      <c r="A4546" s="1">
        <v>103</v>
      </c>
      <c r="B4546" s="1" t="s">
        <v>126</v>
      </c>
      <c r="C4546" s="218">
        <v>44956</v>
      </c>
      <c r="D4546" s="1">
        <v>24</v>
      </c>
      <c r="E4546" s="1">
        <v>675</v>
      </c>
      <c r="F4546" s="1"/>
    </row>
    <row r="4547" spans="1:6" x14ac:dyDescent="0.35">
      <c r="A4547" s="1">
        <v>104</v>
      </c>
      <c r="B4547" s="1" t="s">
        <v>127</v>
      </c>
      <c r="C4547" s="218">
        <v>44878</v>
      </c>
      <c r="D4547" s="1">
        <v>20</v>
      </c>
      <c r="E4547" s="1">
        <v>387</v>
      </c>
      <c r="F4547" s="1"/>
    </row>
    <row r="4548" spans="1:6" x14ac:dyDescent="0.35">
      <c r="A4548" s="1">
        <v>104</v>
      </c>
      <c r="B4548" s="1" t="s">
        <v>127</v>
      </c>
      <c r="C4548" s="218">
        <v>44879</v>
      </c>
      <c r="D4548" s="1">
        <v>21</v>
      </c>
      <c r="E4548" s="1">
        <v>405</v>
      </c>
      <c r="F4548" s="1"/>
    </row>
    <row r="4549" spans="1:6" x14ac:dyDescent="0.35">
      <c r="A4549" s="1">
        <v>104</v>
      </c>
      <c r="B4549" s="1" t="s">
        <v>127</v>
      </c>
      <c r="C4549" s="218">
        <v>44880</v>
      </c>
      <c r="D4549" s="1">
        <v>22</v>
      </c>
      <c r="E4549" s="1">
        <v>531</v>
      </c>
      <c r="F4549" s="1"/>
    </row>
    <row r="4550" spans="1:6" x14ac:dyDescent="0.35">
      <c r="A4550" s="1">
        <v>104</v>
      </c>
      <c r="B4550" s="1" t="s">
        <v>127</v>
      </c>
      <c r="C4550" s="218">
        <v>44881</v>
      </c>
      <c r="D4550" s="1">
        <v>23</v>
      </c>
      <c r="E4550" s="1">
        <v>522</v>
      </c>
      <c r="F4550" s="1"/>
    </row>
    <row r="4551" spans="1:6" x14ac:dyDescent="0.35">
      <c r="A4551" s="1">
        <v>104</v>
      </c>
      <c r="B4551" s="1" t="s">
        <v>127</v>
      </c>
      <c r="C4551" s="218">
        <v>44882</v>
      </c>
      <c r="D4551" s="1">
        <v>21</v>
      </c>
      <c r="E4551" s="1">
        <v>567</v>
      </c>
      <c r="F4551" s="1"/>
    </row>
    <row r="4552" spans="1:6" x14ac:dyDescent="0.35">
      <c r="A4552" s="1">
        <v>104</v>
      </c>
      <c r="B4552" s="1" t="s">
        <v>127</v>
      </c>
      <c r="C4552" s="218">
        <v>44883</v>
      </c>
      <c r="D4552" s="1">
        <v>22</v>
      </c>
      <c r="E4552" s="1">
        <v>666</v>
      </c>
      <c r="F4552" s="1"/>
    </row>
    <row r="4553" spans="1:6" x14ac:dyDescent="0.35">
      <c r="A4553" s="1">
        <v>104</v>
      </c>
      <c r="B4553" s="1" t="s">
        <v>127</v>
      </c>
      <c r="C4553" s="218">
        <v>44884</v>
      </c>
      <c r="D4553" s="1">
        <v>11</v>
      </c>
      <c r="E4553" s="1">
        <v>225</v>
      </c>
      <c r="F4553" s="1"/>
    </row>
    <row r="4554" spans="1:6" x14ac:dyDescent="0.35">
      <c r="A4554" s="1">
        <v>104</v>
      </c>
      <c r="B4554" s="1" t="s">
        <v>127</v>
      </c>
      <c r="C4554" s="218">
        <v>44886</v>
      </c>
      <c r="D4554" s="1">
        <v>12</v>
      </c>
      <c r="E4554" s="1">
        <v>324</v>
      </c>
      <c r="F4554" s="1"/>
    </row>
    <row r="4555" spans="1:6" x14ac:dyDescent="0.35">
      <c r="A4555" s="1">
        <v>104</v>
      </c>
      <c r="B4555" s="1" t="s">
        <v>127</v>
      </c>
      <c r="C4555" s="218">
        <v>44887</v>
      </c>
      <c r="D4555" s="1">
        <v>7</v>
      </c>
      <c r="E4555" s="1">
        <v>180</v>
      </c>
      <c r="F4555" s="1"/>
    </row>
    <row r="4556" spans="1:6" x14ac:dyDescent="0.35">
      <c r="A4556" s="1">
        <v>104</v>
      </c>
      <c r="B4556" s="1" t="s">
        <v>127</v>
      </c>
      <c r="C4556" s="218">
        <v>44888</v>
      </c>
      <c r="D4556" s="1">
        <v>6</v>
      </c>
      <c r="E4556" s="1">
        <v>189</v>
      </c>
      <c r="F4556" s="1"/>
    </row>
    <row r="4557" spans="1:6" x14ac:dyDescent="0.35">
      <c r="A4557" s="1">
        <v>104</v>
      </c>
      <c r="B4557" s="1" t="s">
        <v>127</v>
      </c>
      <c r="C4557" s="218">
        <v>44889</v>
      </c>
      <c r="D4557" s="1">
        <v>22</v>
      </c>
      <c r="E4557" s="1">
        <v>504</v>
      </c>
      <c r="F4557" s="1"/>
    </row>
    <row r="4558" spans="1:6" x14ac:dyDescent="0.35">
      <c r="A4558" s="1">
        <v>104</v>
      </c>
      <c r="B4558" s="1" t="s">
        <v>127</v>
      </c>
      <c r="C4558" s="218">
        <v>44890</v>
      </c>
      <c r="D4558" s="1">
        <v>22</v>
      </c>
      <c r="E4558" s="1">
        <v>585</v>
      </c>
      <c r="F4558" s="1"/>
    </row>
    <row r="4559" spans="1:6" x14ac:dyDescent="0.35">
      <c r="A4559" s="1">
        <v>104</v>
      </c>
      <c r="B4559" s="1" t="s">
        <v>127</v>
      </c>
      <c r="C4559" s="218">
        <v>44891</v>
      </c>
      <c r="D4559" s="1">
        <v>37</v>
      </c>
      <c r="E4559" s="1">
        <v>936</v>
      </c>
      <c r="F4559" s="1"/>
    </row>
    <row r="4560" spans="1:6" x14ac:dyDescent="0.35">
      <c r="A4560" s="1">
        <v>104</v>
      </c>
      <c r="B4560" s="1" t="s">
        <v>127</v>
      </c>
      <c r="C4560" s="218">
        <v>44892</v>
      </c>
      <c r="D4560" s="1">
        <v>32</v>
      </c>
      <c r="E4560" s="1">
        <v>684</v>
      </c>
      <c r="F4560" s="1"/>
    </row>
    <row r="4561" spans="1:6" x14ac:dyDescent="0.35">
      <c r="A4561" s="1">
        <v>104</v>
      </c>
      <c r="B4561" s="1" t="s">
        <v>127</v>
      </c>
      <c r="C4561" s="218">
        <v>44893</v>
      </c>
      <c r="D4561" s="1">
        <v>41</v>
      </c>
      <c r="E4561" s="1">
        <v>1197</v>
      </c>
      <c r="F4561" s="1"/>
    </row>
    <row r="4562" spans="1:6" x14ac:dyDescent="0.35">
      <c r="A4562" s="1">
        <v>104</v>
      </c>
      <c r="B4562" s="1" t="s">
        <v>127</v>
      </c>
      <c r="C4562" s="218">
        <v>44894</v>
      </c>
      <c r="D4562" s="1">
        <v>21</v>
      </c>
      <c r="E4562" s="1">
        <v>783</v>
      </c>
      <c r="F4562" s="1"/>
    </row>
    <row r="4563" spans="1:6" x14ac:dyDescent="0.35">
      <c r="A4563" s="1">
        <v>104</v>
      </c>
      <c r="B4563" s="1" t="s">
        <v>127</v>
      </c>
      <c r="C4563" s="218">
        <v>44895</v>
      </c>
      <c r="D4563" s="1">
        <v>20</v>
      </c>
      <c r="E4563" s="1">
        <v>738</v>
      </c>
      <c r="F4563" s="1"/>
    </row>
    <row r="4564" spans="1:6" x14ac:dyDescent="0.35">
      <c r="A4564" s="1">
        <v>104</v>
      </c>
      <c r="B4564" s="1" t="s">
        <v>127</v>
      </c>
      <c r="C4564" s="218">
        <v>44896</v>
      </c>
      <c r="D4564" s="1">
        <v>27</v>
      </c>
      <c r="E4564" s="1">
        <v>945</v>
      </c>
      <c r="F4564" s="1"/>
    </row>
    <row r="4565" spans="1:6" x14ac:dyDescent="0.35">
      <c r="A4565" s="1">
        <v>104</v>
      </c>
      <c r="B4565" s="1" t="s">
        <v>127</v>
      </c>
      <c r="C4565" s="218">
        <v>44897</v>
      </c>
      <c r="D4565" s="1">
        <v>23</v>
      </c>
      <c r="E4565" s="1">
        <v>684</v>
      </c>
      <c r="F4565" s="1"/>
    </row>
    <row r="4566" spans="1:6" x14ac:dyDescent="0.35">
      <c r="A4566" s="1">
        <v>104</v>
      </c>
      <c r="B4566" s="1" t="s">
        <v>127</v>
      </c>
      <c r="C4566" s="218">
        <v>44898</v>
      </c>
      <c r="D4566" s="1">
        <v>14</v>
      </c>
      <c r="E4566" s="1">
        <v>495</v>
      </c>
      <c r="F4566" s="1"/>
    </row>
    <row r="4567" spans="1:6" x14ac:dyDescent="0.35">
      <c r="A4567" s="1">
        <v>104</v>
      </c>
      <c r="B4567" s="1" t="s">
        <v>127</v>
      </c>
      <c r="C4567" s="218">
        <v>44899</v>
      </c>
      <c r="D4567" s="1">
        <v>9</v>
      </c>
      <c r="E4567" s="1">
        <v>243</v>
      </c>
      <c r="F4567" s="1"/>
    </row>
    <row r="4568" spans="1:6" x14ac:dyDescent="0.35">
      <c r="A4568" s="1">
        <v>104</v>
      </c>
      <c r="B4568" s="1" t="s">
        <v>127</v>
      </c>
      <c r="C4568" s="218">
        <v>44900</v>
      </c>
      <c r="D4568" s="1">
        <v>13</v>
      </c>
      <c r="E4568" s="1">
        <v>504</v>
      </c>
      <c r="F4568" s="1"/>
    </row>
    <row r="4569" spans="1:6" x14ac:dyDescent="0.35">
      <c r="A4569" s="1">
        <v>104</v>
      </c>
      <c r="B4569" s="1" t="s">
        <v>127</v>
      </c>
      <c r="C4569" s="218">
        <v>44901</v>
      </c>
      <c r="D4569" s="1">
        <v>23</v>
      </c>
      <c r="E4569" s="1">
        <v>657</v>
      </c>
      <c r="F4569" s="1"/>
    </row>
    <row r="4570" spans="1:6" x14ac:dyDescent="0.35">
      <c r="A4570" s="1">
        <v>104</v>
      </c>
      <c r="B4570" s="1" t="s">
        <v>127</v>
      </c>
      <c r="C4570" s="218">
        <v>44902</v>
      </c>
      <c r="D4570" s="1">
        <v>18</v>
      </c>
      <c r="E4570" s="1">
        <v>540</v>
      </c>
      <c r="F4570" s="1"/>
    </row>
    <row r="4571" spans="1:6" x14ac:dyDescent="0.35">
      <c r="A4571" s="1">
        <v>104</v>
      </c>
      <c r="B4571" s="1" t="s">
        <v>127</v>
      </c>
      <c r="C4571" s="218">
        <v>44903</v>
      </c>
      <c r="D4571" s="1">
        <v>19</v>
      </c>
      <c r="E4571" s="1">
        <v>558</v>
      </c>
      <c r="F4571" s="1"/>
    </row>
    <row r="4572" spans="1:6" x14ac:dyDescent="0.35">
      <c r="A4572" s="1">
        <v>104</v>
      </c>
      <c r="B4572" s="1" t="s">
        <v>127</v>
      </c>
      <c r="C4572" s="218">
        <v>44904</v>
      </c>
      <c r="D4572" s="1">
        <v>17</v>
      </c>
      <c r="E4572" s="1">
        <v>576</v>
      </c>
      <c r="F4572" s="1"/>
    </row>
    <row r="4573" spans="1:6" x14ac:dyDescent="0.35">
      <c r="A4573" s="1">
        <v>104</v>
      </c>
      <c r="B4573" s="1" t="s">
        <v>127</v>
      </c>
      <c r="C4573" s="218">
        <v>44906</v>
      </c>
      <c r="D4573" s="1">
        <v>15</v>
      </c>
      <c r="E4573" s="1">
        <v>432</v>
      </c>
      <c r="F4573" s="1"/>
    </row>
    <row r="4574" spans="1:6" x14ac:dyDescent="0.35">
      <c r="A4574" s="1">
        <v>104</v>
      </c>
      <c r="B4574" s="1" t="s">
        <v>127</v>
      </c>
      <c r="C4574" s="218">
        <v>44908</v>
      </c>
      <c r="D4574" s="1">
        <v>14</v>
      </c>
      <c r="E4574" s="1">
        <v>468</v>
      </c>
      <c r="F4574" s="1"/>
    </row>
    <row r="4575" spans="1:6" x14ac:dyDescent="0.35">
      <c r="A4575" s="1">
        <v>104</v>
      </c>
      <c r="B4575" s="1" t="s">
        <v>127</v>
      </c>
      <c r="C4575" s="218">
        <v>44909</v>
      </c>
      <c r="D4575" s="1">
        <v>15</v>
      </c>
      <c r="E4575" s="1">
        <v>486</v>
      </c>
      <c r="F4575" s="1"/>
    </row>
    <row r="4576" spans="1:6" x14ac:dyDescent="0.35">
      <c r="A4576" s="1">
        <v>104</v>
      </c>
      <c r="B4576" s="1" t="s">
        <v>127</v>
      </c>
      <c r="C4576" s="218">
        <v>44910</v>
      </c>
      <c r="D4576" s="1">
        <v>20</v>
      </c>
      <c r="E4576" s="1">
        <v>603</v>
      </c>
      <c r="F4576" s="1"/>
    </row>
    <row r="4577" spans="1:6" x14ac:dyDescent="0.35">
      <c r="A4577" s="1">
        <v>104</v>
      </c>
      <c r="B4577" s="1" t="s">
        <v>127</v>
      </c>
      <c r="C4577" s="218">
        <v>44911</v>
      </c>
      <c r="D4577" s="1">
        <v>23</v>
      </c>
      <c r="E4577" s="1">
        <v>711</v>
      </c>
      <c r="F4577" s="1"/>
    </row>
    <row r="4578" spans="1:6" x14ac:dyDescent="0.35">
      <c r="A4578" s="1">
        <v>104</v>
      </c>
      <c r="B4578" s="1" t="s">
        <v>127</v>
      </c>
      <c r="C4578" s="218">
        <v>44912</v>
      </c>
      <c r="D4578" s="1">
        <v>22</v>
      </c>
      <c r="E4578" s="1">
        <v>666</v>
      </c>
      <c r="F4578" s="1"/>
    </row>
    <row r="4579" spans="1:6" x14ac:dyDescent="0.35">
      <c r="A4579" s="1">
        <v>104</v>
      </c>
      <c r="B4579" s="1" t="s">
        <v>127</v>
      </c>
      <c r="C4579" s="218">
        <v>44913</v>
      </c>
      <c r="D4579" s="1">
        <v>27</v>
      </c>
      <c r="E4579" s="1">
        <v>783</v>
      </c>
      <c r="F4579" s="1"/>
    </row>
    <row r="4580" spans="1:6" x14ac:dyDescent="0.35">
      <c r="A4580" s="1">
        <v>104</v>
      </c>
      <c r="B4580" s="1" t="s">
        <v>127</v>
      </c>
      <c r="C4580" s="218">
        <v>44914</v>
      </c>
      <c r="D4580" s="1">
        <v>26</v>
      </c>
      <c r="E4580" s="1">
        <v>684</v>
      </c>
      <c r="F4580" s="1"/>
    </row>
    <row r="4581" spans="1:6" x14ac:dyDescent="0.35">
      <c r="A4581" s="1">
        <v>104</v>
      </c>
      <c r="B4581" s="1" t="s">
        <v>127</v>
      </c>
      <c r="C4581" s="218">
        <v>44915</v>
      </c>
      <c r="D4581" s="1">
        <v>22</v>
      </c>
      <c r="E4581" s="1">
        <v>612</v>
      </c>
      <c r="F4581" s="1"/>
    </row>
    <row r="4582" spans="1:6" x14ac:dyDescent="0.35">
      <c r="A4582" s="1">
        <v>104</v>
      </c>
      <c r="B4582" s="1" t="s">
        <v>127</v>
      </c>
      <c r="C4582" s="218">
        <v>44916</v>
      </c>
      <c r="D4582" s="1">
        <v>16</v>
      </c>
      <c r="E4582" s="1">
        <v>450</v>
      </c>
      <c r="F4582" s="1"/>
    </row>
    <row r="4583" spans="1:6" x14ac:dyDescent="0.35">
      <c r="A4583" s="1">
        <v>104</v>
      </c>
      <c r="B4583" s="1" t="s">
        <v>127</v>
      </c>
      <c r="C4583" s="218">
        <v>44917</v>
      </c>
      <c r="D4583" s="1">
        <v>14</v>
      </c>
      <c r="E4583" s="1">
        <v>441</v>
      </c>
      <c r="F4583" s="1"/>
    </row>
    <row r="4584" spans="1:6" x14ac:dyDescent="0.35">
      <c r="A4584" s="1">
        <v>104</v>
      </c>
      <c r="B4584" s="1" t="s">
        <v>127</v>
      </c>
      <c r="C4584" s="218">
        <v>44918</v>
      </c>
      <c r="D4584" s="1">
        <v>40</v>
      </c>
      <c r="E4584" s="1">
        <v>1098</v>
      </c>
      <c r="F4584" s="1"/>
    </row>
    <row r="4585" spans="1:6" x14ac:dyDescent="0.35">
      <c r="A4585" s="1">
        <v>104</v>
      </c>
      <c r="B4585" s="1" t="s">
        <v>127</v>
      </c>
      <c r="C4585" s="218">
        <v>44919</v>
      </c>
      <c r="D4585" s="1">
        <v>23</v>
      </c>
      <c r="E4585" s="1">
        <v>603</v>
      </c>
      <c r="F4585" s="1"/>
    </row>
    <row r="4586" spans="1:6" x14ac:dyDescent="0.35">
      <c r="A4586" s="1">
        <v>104</v>
      </c>
      <c r="B4586" s="1" t="s">
        <v>127</v>
      </c>
      <c r="C4586" s="218">
        <v>44920</v>
      </c>
      <c r="D4586" s="1">
        <v>39</v>
      </c>
      <c r="E4586" s="1">
        <v>1053</v>
      </c>
      <c r="F4586" s="1"/>
    </row>
    <row r="4587" spans="1:6" x14ac:dyDescent="0.35">
      <c r="A4587" s="1">
        <v>104</v>
      </c>
      <c r="B4587" s="1" t="s">
        <v>127</v>
      </c>
      <c r="C4587" s="218">
        <v>44921</v>
      </c>
      <c r="D4587" s="1">
        <v>25</v>
      </c>
      <c r="E4587" s="1">
        <v>774</v>
      </c>
      <c r="F4587" s="1"/>
    </row>
    <row r="4588" spans="1:6" x14ac:dyDescent="0.35">
      <c r="A4588" s="1">
        <v>104</v>
      </c>
      <c r="B4588" s="1" t="s">
        <v>127</v>
      </c>
      <c r="C4588" s="218">
        <v>44922</v>
      </c>
      <c r="D4588" s="1">
        <v>28</v>
      </c>
      <c r="E4588" s="1">
        <v>693</v>
      </c>
      <c r="F4588" s="1"/>
    </row>
    <row r="4589" spans="1:6" x14ac:dyDescent="0.35">
      <c r="A4589" s="1">
        <v>104</v>
      </c>
      <c r="B4589" s="1" t="s">
        <v>127</v>
      </c>
      <c r="C4589" s="218">
        <v>44923</v>
      </c>
      <c r="D4589" s="1">
        <v>20</v>
      </c>
      <c r="E4589" s="1">
        <v>684</v>
      </c>
      <c r="F4589" s="1"/>
    </row>
    <row r="4590" spans="1:6" x14ac:dyDescent="0.35">
      <c r="A4590" s="1">
        <v>104</v>
      </c>
      <c r="B4590" s="1" t="s">
        <v>127</v>
      </c>
      <c r="C4590" s="218">
        <v>44924</v>
      </c>
      <c r="D4590" s="1">
        <v>26</v>
      </c>
      <c r="E4590" s="1">
        <v>738</v>
      </c>
      <c r="F4590" s="1"/>
    </row>
    <row r="4591" spans="1:6" x14ac:dyDescent="0.35">
      <c r="A4591" s="1">
        <v>104</v>
      </c>
      <c r="B4591" s="1" t="s">
        <v>127</v>
      </c>
      <c r="C4591" s="218">
        <v>44925</v>
      </c>
      <c r="D4591" s="1">
        <v>27</v>
      </c>
      <c r="E4591" s="1">
        <v>756</v>
      </c>
      <c r="F4591" s="1"/>
    </row>
    <row r="4592" spans="1:6" x14ac:dyDescent="0.35">
      <c r="A4592" s="1">
        <v>104</v>
      </c>
      <c r="B4592" s="1" t="s">
        <v>127</v>
      </c>
      <c r="C4592" s="218">
        <v>44926</v>
      </c>
      <c r="D4592" s="1">
        <v>29</v>
      </c>
      <c r="E4592" s="1">
        <v>819</v>
      </c>
      <c r="F4592" s="1"/>
    </row>
    <row r="4593" spans="1:6" x14ac:dyDescent="0.35">
      <c r="A4593" s="1">
        <v>104</v>
      </c>
      <c r="B4593" s="1" t="s">
        <v>127</v>
      </c>
      <c r="C4593" s="218">
        <v>44927</v>
      </c>
      <c r="D4593" s="1">
        <v>16</v>
      </c>
      <c r="E4593" s="1">
        <v>450</v>
      </c>
      <c r="F4593" s="1"/>
    </row>
    <row r="4594" spans="1:6" x14ac:dyDescent="0.35">
      <c r="A4594" s="1">
        <v>104</v>
      </c>
      <c r="B4594" s="1" t="s">
        <v>127</v>
      </c>
      <c r="C4594" s="218">
        <v>44928</v>
      </c>
      <c r="D4594" s="1">
        <v>5</v>
      </c>
      <c r="E4594" s="1">
        <v>198</v>
      </c>
      <c r="F4594" s="1"/>
    </row>
    <row r="4595" spans="1:6" x14ac:dyDescent="0.35">
      <c r="A4595" s="1">
        <v>104</v>
      </c>
      <c r="B4595" s="1" t="s">
        <v>127</v>
      </c>
      <c r="C4595" s="218">
        <v>44929</v>
      </c>
      <c r="D4595" s="1">
        <v>29</v>
      </c>
      <c r="E4595" s="1">
        <v>792</v>
      </c>
      <c r="F4595" s="1"/>
    </row>
    <row r="4596" spans="1:6" x14ac:dyDescent="0.35">
      <c r="A4596" s="1">
        <v>104</v>
      </c>
      <c r="B4596" s="1" t="s">
        <v>127</v>
      </c>
      <c r="C4596" s="218">
        <v>44930</v>
      </c>
      <c r="D4596" s="1">
        <v>20</v>
      </c>
      <c r="E4596" s="1">
        <v>603</v>
      </c>
      <c r="F4596" s="1"/>
    </row>
    <row r="4597" spans="1:6" x14ac:dyDescent="0.35">
      <c r="A4597" s="1">
        <v>104</v>
      </c>
      <c r="B4597" s="1" t="s">
        <v>127</v>
      </c>
      <c r="C4597" s="218">
        <v>44931</v>
      </c>
      <c r="D4597" s="1">
        <v>30</v>
      </c>
      <c r="E4597" s="1">
        <v>837</v>
      </c>
      <c r="F4597" s="1"/>
    </row>
    <row r="4598" spans="1:6" x14ac:dyDescent="0.35">
      <c r="A4598" s="1">
        <v>104</v>
      </c>
      <c r="B4598" s="1" t="s">
        <v>127</v>
      </c>
      <c r="C4598" s="218">
        <v>44932</v>
      </c>
      <c r="D4598" s="1">
        <v>25</v>
      </c>
      <c r="E4598" s="1">
        <v>774</v>
      </c>
      <c r="F4598" s="1"/>
    </row>
    <row r="4599" spans="1:6" x14ac:dyDescent="0.35">
      <c r="A4599" s="1">
        <v>104</v>
      </c>
      <c r="B4599" s="1" t="s">
        <v>127</v>
      </c>
      <c r="C4599" s="218">
        <v>44933</v>
      </c>
      <c r="D4599" s="1">
        <v>22</v>
      </c>
      <c r="E4599" s="1">
        <v>693</v>
      </c>
      <c r="F4599" s="1"/>
    </row>
    <row r="4600" spans="1:6" x14ac:dyDescent="0.35">
      <c r="A4600" s="1">
        <v>104</v>
      </c>
      <c r="B4600" s="1" t="s">
        <v>127</v>
      </c>
      <c r="C4600" s="218">
        <v>44934</v>
      </c>
      <c r="D4600" s="1">
        <v>28</v>
      </c>
      <c r="E4600" s="1">
        <v>774</v>
      </c>
      <c r="F4600" s="1"/>
    </row>
    <row r="4601" spans="1:6" x14ac:dyDescent="0.35">
      <c r="A4601" s="1">
        <v>104</v>
      </c>
      <c r="B4601" s="1" t="s">
        <v>127</v>
      </c>
      <c r="C4601" s="218">
        <v>44935</v>
      </c>
      <c r="D4601" s="1">
        <v>24</v>
      </c>
      <c r="E4601" s="1">
        <v>756</v>
      </c>
      <c r="F4601" s="1"/>
    </row>
    <row r="4602" spans="1:6" x14ac:dyDescent="0.35">
      <c r="A4602" s="1">
        <v>104</v>
      </c>
      <c r="B4602" s="1" t="s">
        <v>127</v>
      </c>
      <c r="C4602" s="218">
        <v>44936</v>
      </c>
      <c r="D4602" s="1">
        <v>27</v>
      </c>
      <c r="E4602" s="1">
        <v>810</v>
      </c>
      <c r="F4602" s="1"/>
    </row>
    <row r="4603" spans="1:6" x14ac:dyDescent="0.35">
      <c r="A4603" s="1">
        <v>104</v>
      </c>
      <c r="B4603" s="1" t="s">
        <v>127</v>
      </c>
      <c r="C4603" s="218">
        <v>44937</v>
      </c>
      <c r="D4603" s="1">
        <v>25</v>
      </c>
      <c r="E4603" s="1">
        <v>801</v>
      </c>
      <c r="F4603" s="1"/>
    </row>
    <row r="4604" spans="1:6" x14ac:dyDescent="0.35">
      <c r="A4604" s="1">
        <v>104</v>
      </c>
      <c r="B4604" s="1" t="s">
        <v>127</v>
      </c>
      <c r="C4604" s="218">
        <v>44938</v>
      </c>
      <c r="D4604" s="1">
        <v>21</v>
      </c>
      <c r="E4604" s="1">
        <v>675</v>
      </c>
      <c r="F4604" s="1"/>
    </row>
    <row r="4605" spans="1:6" x14ac:dyDescent="0.35">
      <c r="A4605" s="1">
        <v>104</v>
      </c>
      <c r="B4605" s="1" t="s">
        <v>127</v>
      </c>
      <c r="C4605" s="218">
        <v>44939</v>
      </c>
      <c r="D4605" s="1">
        <v>21</v>
      </c>
      <c r="E4605" s="1">
        <v>594</v>
      </c>
      <c r="F4605" s="1"/>
    </row>
    <row r="4606" spans="1:6" x14ac:dyDescent="0.35">
      <c r="A4606" s="1">
        <v>104</v>
      </c>
      <c r="B4606" s="1" t="s">
        <v>127</v>
      </c>
      <c r="C4606" s="218">
        <v>44940</v>
      </c>
      <c r="D4606" s="1">
        <v>13</v>
      </c>
      <c r="E4606" s="1">
        <v>423</v>
      </c>
      <c r="F4606" s="1"/>
    </row>
    <row r="4607" spans="1:6" x14ac:dyDescent="0.35">
      <c r="A4607" s="1">
        <v>104</v>
      </c>
      <c r="B4607" s="1" t="s">
        <v>127</v>
      </c>
      <c r="C4607" s="218">
        <v>44941</v>
      </c>
      <c r="D4607" s="1">
        <v>25</v>
      </c>
      <c r="E4607" s="1">
        <v>720</v>
      </c>
      <c r="F4607" s="1"/>
    </row>
    <row r="4608" spans="1:6" x14ac:dyDescent="0.35">
      <c r="A4608" s="1">
        <v>104</v>
      </c>
      <c r="B4608" s="1" t="s">
        <v>127</v>
      </c>
      <c r="C4608" s="218">
        <v>44942</v>
      </c>
      <c r="D4608" s="1">
        <v>22</v>
      </c>
      <c r="E4608" s="1">
        <v>720</v>
      </c>
      <c r="F4608" s="1"/>
    </row>
    <row r="4609" spans="1:6" x14ac:dyDescent="0.35">
      <c r="A4609" s="1">
        <v>104</v>
      </c>
      <c r="B4609" s="1" t="s">
        <v>127</v>
      </c>
      <c r="C4609" s="218">
        <v>44943</v>
      </c>
      <c r="D4609" s="1">
        <v>22</v>
      </c>
      <c r="E4609" s="1">
        <v>612</v>
      </c>
      <c r="F4609" s="1"/>
    </row>
    <row r="4610" spans="1:6" x14ac:dyDescent="0.35">
      <c r="A4610" s="1">
        <v>104</v>
      </c>
      <c r="B4610" s="1" t="s">
        <v>127</v>
      </c>
      <c r="C4610" s="218">
        <v>44944</v>
      </c>
      <c r="D4610" s="1">
        <v>21</v>
      </c>
      <c r="E4610" s="1">
        <v>540</v>
      </c>
      <c r="F4610" s="1"/>
    </row>
    <row r="4611" spans="1:6" x14ac:dyDescent="0.35">
      <c r="A4611" s="1">
        <v>104</v>
      </c>
      <c r="B4611" s="1" t="s">
        <v>127</v>
      </c>
      <c r="C4611" s="218">
        <v>44945</v>
      </c>
      <c r="D4611" s="1">
        <v>20</v>
      </c>
      <c r="E4611" s="1">
        <v>522</v>
      </c>
      <c r="F4611" s="1"/>
    </row>
    <row r="4612" spans="1:6" x14ac:dyDescent="0.35">
      <c r="A4612" s="1">
        <v>104</v>
      </c>
      <c r="B4612" s="1" t="s">
        <v>127</v>
      </c>
      <c r="C4612" s="218">
        <v>44946</v>
      </c>
      <c r="D4612" s="1">
        <v>1</v>
      </c>
      <c r="E4612" s="1">
        <v>18</v>
      </c>
      <c r="F4612" s="1"/>
    </row>
    <row r="4613" spans="1:6" x14ac:dyDescent="0.35">
      <c r="A4613" s="1">
        <v>104</v>
      </c>
      <c r="B4613" s="1" t="s">
        <v>127</v>
      </c>
      <c r="C4613" s="218">
        <v>44947</v>
      </c>
      <c r="D4613" s="1">
        <v>6</v>
      </c>
      <c r="E4613" s="1">
        <v>189</v>
      </c>
      <c r="F4613" s="1"/>
    </row>
    <row r="4614" spans="1:6" x14ac:dyDescent="0.35">
      <c r="A4614" s="1">
        <v>104</v>
      </c>
      <c r="B4614" s="1" t="s">
        <v>127</v>
      </c>
      <c r="C4614" s="218">
        <v>44949</v>
      </c>
      <c r="D4614" s="1">
        <v>8</v>
      </c>
      <c r="E4614" s="1">
        <v>171</v>
      </c>
      <c r="F4614" s="1"/>
    </row>
    <row r="4615" spans="1:6" x14ac:dyDescent="0.35">
      <c r="A4615" s="1">
        <v>104</v>
      </c>
      <c r="B4615" s="1" t="s">
        <v>127</v>
      </c>
      <c r="C4615" s="218">
        <v>44950</v>
      </c>
      <c r="D4615" s="1">
        <v>3</v>
      </c>
      <c r="E4615" s="1">
        <v>54</v>
      </c>
      <c r="F4615" s="1"/>
    </row>
    <row r="4616" spans="1:6" x14ac:dyDescent="0.35">
      <c r="A4616" s="1">
        <v>104</v>
      </c>
      <c r="B4616" s="1" t="s">
        <v>127</v>
      </c>
      <c r="C4616" s="218">
        <v>44952</v>
      </c>
      <c r="D4616" s="1">
        <v>2</v>
      </c>
      <c r="E4616" s="1">
        <v>90</v>
      </c>
      <c r="F4616" s="1"/>
    </row>
    <row r="4617" spans="1:6" x14ac:dyDescent="0.35">
      <c r="A4617" s="1">
        <v>104</v>
      </c>
      <c r="B4617" s="1" t="s">
        <v>127</v>
      </c>
      <c r="C4617" s="218">
        <v>44953</v>
      </c>
      <c r="D4617" s="1">
        <v>4</v>
      </c>
      <c r="E4617" s="1">
        <v>99</v>
      </c>
      <c r="F4617" s="1"/>
    </row>
    <row r="4618" spans="1:6" x14ac:dyDescent="0.35">
      <c r="A4618" s="1">
        <v>104</v>
      </c>
      <c r="B4618" s="1" t="s">
        <v>127</v>
      </c>
      <c r="C4618" s="218">
        <v>44954</v>
      </c>
      <c r="D4618" s="1">
        <v>1</v>
      </c>
      <c r="E4618" s="1">
        <v>45</v>
      </c>
      <c r="F4618" s="1"/>
    </row>
    <row r="4619" spans="1:6" x14ac:dyDescent="0.35">
      <c r="A4619" s="1">
        <v>104</v>
      </c>
      <c r="B4619" s="1" t="s">
        <v>127</v>
      </c>
      <c r="C4619" s="218">
        <v>44956</v>
      </c>
      <c r="D4619" s="1">
        <v>22</v>
      </c>
      <c r="E4619" s="1">
        <v>531</v>
      </c>
      <c r="F4619" s="1"/>
    </row>
    <row r="4620" spans="1:6" x14ac:dyDescent="0.35">
      <c r="A4620" s="1">
        <v>105</v>
      </c>
      <c r="B4620" s="1" t="s">
        <v>128</v>
      </c>
      <c r="C4620" s="218">
        <v>44904</v>
      </c>
      <c r="D4620" s="1">
        <v>6</v>
      </c>
      <c r="E4620" s="1">
        <v>108</v>
      </c>
      <c r="F4620" s="1"/>
    </row>
    <row r="4621" spans="1:6" x14ac:dyDescent="0.35">
      <c r="A4621" s="1">
        <v>105</v>
      </c>
      <c r="B4621" s="1" t="s">
        <v>128</v>
      </c>
      <c r="C4621" s="218">
        <v>44906</v>
      </c>
      <c r="D4621" s="1">
        <v>6</v>
      </c>
      <c r="E4621" s="1">
        <v>108</v>
      </c>
      <c r="F4621" s="1"/>
    </row>
    <row r="4622" spans="1:6" x14ac:dyDescent="0.35">
      <c r="A4622" s="1">
        <v>105</v>
      </c>
      <c r="B4622" s="1" t="s">
        <v>128</v>
      </c>
      <c r="C4622" s="218">
        <v>44907</v>
      </c>
      <c r="D4622" s="1">
        <v>5</v>
      </c>
      <c r="E4622" s="1">
        <v>90</v>
      </c>
      <c r="F4622" s="1"/>
    </row>
    <row r="4623" spans="1:6" x14ac:dyDescent="0.35">
      <c r="A4623" s="1">
        <v>105</v>
      </c>
      <c r="B4623" s="1" t="s">
        <v>128</v>
      </c>
      <c r="C4623" s="218">
        <v>44908</v>
      </c>
      <c r="D4623" s="1">
        <v>11</v>
      </c>
      <c r="E4623" s="1">
        <v>198</v>
      </c>
      <c r="F4623" s="1"/>
    </row>
    <row r="4624" spans="1:6" x14ac:dyDescent="0.35">
      <c r="A4624" s="1">
        <v>105</v>
      </c>
      <c r="B4624" s="1" t="s">
        <v>128</v>
      </c>
      <c r="C4624" s="218">
        <v>44909</v>
      </c>
      <c r="D4624" s="1">
        <v>10</v>
      </c>
      <c r="E4624" s="1">
        <v>180</v>
      </c>
      <c r="F4624" s="1"/>
    </row>
    <row r="4625" spans="1:6" x14ac:dyDescent="0.35">
      <c r="A4625" s="1">
        <v>105</v>
      </c>
      <c r="B4625" s="1" t="s">
        <v>128</v>
      </c>
      <c r="C4625" s="218">
        <v>44910</v>
      </c>
      <c r="D4625" s="1">
        <v>5</v>
      </c>
      <c r="E4625" s="1">
        <v>198</v>
      </c>
      <c r="F4625" s="1"/>
    </row>
    <row r="4626" spans="1:6" x14ac:dyDescent="0.35">
      <c r="A4626" s="1">
        <v>105</v>
      </c>
      <c r="B4626" s="1" t="s">
        <v>128</v>
      </c>
      <c r="C4626" s="218">
        <v>44911</v>
      </c>
      <c r="D4626" s="1">
        <v>7</v>
      </c>
      <c r="E4626" s="1">
        <v>153</v>
      </c>
      <c r="F4626" s="1"/>
    </row>
    <row r="4627" spans="1:6" x14ac:dyDescent="0.35">
      <c r="A4627" s="1">
        <v>105</v>
      </c>
      <c r="B4627" s="1" t="s">
        <v>128</v>
      </c>
      <c r="C4627" s="218">
        <v>44912</v>
      </c>
      <c r="D4627" s="1">
        <v>7</v>
      </c>
      <c r="E4627" s="1">
        <v>153</v>
      </c>
      <c r="F4627" s="1"/>
    </row>
    <row r="4628" spans="1:6" x14ac:dyDescent="0.35">
      <c r="A4628" s="1">
        <v>105</v>
      </c>
      <c r="B4628" s="1" t="s">
        <v>128</v>
      </c>
      <c r="C4628" s="218">
        <v>44913</v>
      </c>
      <c r="D4628" s="1">
        <v>8</v>
      </c>
      <c r="E4628" s="1">
        <v>198</v>
      </c>
      <c r="F4628" s="1"/>
    </row>
    <row r="4629" spans="1:6" x14ac:dyDescent="0.35">
      <c r="A4629" s="1">
        <v>105</v>
      </c>
      <c r="B4629" s="1" t="s">
        <v>128</v>
      </c>
      <c r="C4629" s="218">
        <v>44914</v>
      </c>
      <c r="D4629" s="1">
        <v>9</v>
      </c>
      <c r="E4629" s="1">
        <v>216</v>
      </c>
      <c r="F4629" s="1"/>
    </row>
    <row r="4630" spans="1:6" x14ac:dyDescent="0.35">
      <c r="A4630" s="1">
        <v>105</v>
      </c>
      <c r="B4630" s="1" t="s">
        <v>128</v>
      </c>
      <c r="C4630" s="218">
        <v>44915</v>
      </c>
      <c r="D4630" s="1">
        <v>12</v>
      </c>
      <c r="E4630" s="1">
        <v>324</v>
      </c>
      <c r="F4630" s="1"/>
    </row>
    <row r="4631" spans="1:6" x14ac:dyDescent="0.35">
      <c r="A4631" s="1">
        <v>105</v>
      </c>
      <c r="B4631" s="1" t="s">
        <v>128</v>
      </c>
      <c r="C4631" s="218">
        <v>44916</v>
      </c>
      <c r="D4631" s="1">
        <v>6</v>
      </c>
      <c r="E4631" s="1">
        <v>189</v>
      </c>
      <c r="F4631" s="1"/>
    </row>
    <row r="4632" spans="1:6" x14ac:dyDescent="0.35">
      <c r="A4632" s="1">
        <v>105</v>
      </c>
      <c r="B4632" s="1" t="s">
        <v>128</v>
      </c>
      <c r="C4632" s="218">
        <v>44917</v>
      </c>
      <c r="D4632" s="1">
        <v>6</v>
      </c>
      <c r="E4632" s="1">
        <v>243</v>
      </c>
      <c r="F4632" s="1"/>
    </row>
    <row r="4633" spans="1:6" x14ac:dyDescent="0.35">
      <c r="A4633" s="1">
        <v>105</v>
      </c>
      <c r="B4633" s="1" t="s">
        <v>128</v>
      </c>
      <c r="C4633" s="218">
        <v>44918</v>
      </c>
      <c r="D4633" s="1">
        <v>8</v>
      </c>
      <c r="E4633" s="1">
        <v>198</v>
      </c>
      <c r="F4633" s="1"/>
    </row>
    <row r="4634" spans="1:6" x14ac:dyDescent="0.35">
      <c r="A4634" s="1">
        <v>105</v>
      </c>
      <c r="B4634" s="1" t="s">
        <v>128</v>
      </c>
      <c r="C4634" s="218">
        <v>44919</v>
      </c>
      <c r="D4634" s="1">
        <v>17</v>
      </c>
      <c r="E4634" s="1">
        <v>441</v>
      </c>
      <c r="F4634" s="1"/>
    </row>
    <row r="4635" spans="1:6" x14ac:dyDescent="0.35">
      <c r="A4635" s="1">
        <v>105</v>
      </c>
      <c r="B4635" s="1" t="s">
        <v>128</v>
      </c>
      <c r="C4635" s="218">
        <v>44920</v>
      </c>
      <c r="D4635" s="1">
        <v>7</v>
      </c>
      <c r="E4635" s="1">
        <v>261</v>
      </c>
      <c r="F4635" s="1"/>
    </row>
    <row r="4636" spans="1:6" x14ac:dyDescent="0.35">
      <c r="A4636" s="1">
        <v>105</v>
      </c>
      <c r="B4636" s="1" t="s">
        <v>128</v>
      </c>
      <c r="C4636" s="218">
        <v>44921</v>
      </c>
      <c r="D4636" s="1">
        <v>10</v>
      </c>
      <c r="E4636" s="1">
        <v>342</v>
      </c>
      <c r="F4636" s="1"/>
    </row>
    <row r="4637" spans="1:6" x14ac:dyDescent="0.35">
      <c r="A4637" s="1">
        <v>105</v>
      </c>
      <c r="B4637" s="1" t="s">
        <v>128</v>
      </c>
      <c r="C4637" s="218">
        <v>44922</v>
      </c>
      <c r="D4637" s="1">
        <v>10</v>
      </c>
      <c r="E4637" s="1">
        <v>261</v>
      </c>
      <c r="F4637" s="1"/>
    </row>
    <row r="4638" spans="1:6" x14ac:dyDescent="0.35">
      <c r="A4638" s="1">
        <v>105</v>
      </c>
      <c r="B4638" s="1" t="s">
        <v>128</v>
      </c>
      <c r="C4638" s="218">
        <v>44923</v>
      </c>
      <c r="D4638" s="1">
        <v>8</v>
      </c>
      <c r="E4638" s="1">
        <v>252</v>
      </c>
      <c r="F4638" s="1"/>
    </row>
    <row r="4639" spans="1:6" x14ac:dyDescent="0.35">
      <c r="A4639" s="1">
        <v>105</v>
      </c>
      <c r="B4639" s="1" t="s">
        <v>128</v>
      </c>
      <c r="C4639" s="218">
        <v>44924</v>
      </c>
      <c r="D4639" s="1">
        <v>10</v>
      </c>
      <c r="E4639" s="1">
        <v>288</v>
      </c>
      <c r="F4639" s="1"/>
    </row>
    <row r="4640" spans="1:6" x14ac:dyDescent="0.35">
      <c r="A4640" s="1">
        <v>105</v>
      </c>
      <c r="B4640" s="1" t="s">
        <v>128</v>
      </c>
      <c r="C4640" s="218">
        <v>44925</v>
      </c>
      <c r="D4640" s="1">
        <v>9</v>
      </c>
      <c r="E4640" s="1">
        <v>270</v>
      </c>
      <c r="F4640" s="1"/>
    </row>
    <row r="4641" spans="1:6" x14ac:dyDescent="0.35">
      <c r="A4641" s="1">
        <v>105</v>
      </c>
      <c r="B4641" s="1" t="s">
        <v>128</v>
      </c>
      <c r="C4641" s="218">
        <v>44926</v>
      </c>
      <c r="D4641" s="1">
        <v>11</v>
      </c>
      <c r="E4641" s="1">
        <v>306</v>
      </c>
      <c r="F4641" s="1"/>
    </row>
    <row r="4642" spans="1:6" x14ac:dyDescent="0.35">
      <c r="A4642" s="1">
        <v>105</v>
      </c>
      <c r="B4642" s="1" t="s">
        <v>128</v>
      </c>
      <c r="C4642" s="218">
        <v>44927</v>
      </c>
      <c r="D4642" s="1">
        <v>11</v>
      </c>
      <c r="E4642" s="1">
        <v>252</v>
      </c>
      <c r="F4642" s="1"/>
    </row>
    <row r="4643" spans="1:6" x14ac:dyDescent="0.35">
      <c r="A4643" s="1">
        <v>105</v>
      </c>
      <c r="B4643" s="1" t="s">
        <v>128</v>
      </c>
      <c r="C4643" s="218">
        <v>44928</v>
      </c>
      <c r="D4643" s="1">
        <v>8</v>
      </c>
      <c r="E4643" s="1">
        <v>198</v>
      </c>
      <c r="F4643" s="1"/>
    </row>
    <row r="4644" spans="1:6" x14ac:dyDescent="0.35">
      <c r="A4644" s="1">
        <v>105</v>
      </c>
      <c r="B4644" s="1" t="s">
        <v>128</v>
      </c>
      <c r="C4644" s="218">
        <v>44929</v>
      </c>
      <c r="D4644" s="1">
        <v>9</v>
      </c>
      <c r="E4644" s="1">
        <v>270</v>
      </c>
      <c r="F4644" s="1"/>
    </row>
    <row r="4645" spans="1:6" x14ac:dyDescent="0.35">
      <c r="A4645" s="1">
        <v>105</v>
      </c>
      <c r="B4645" s="1" t="s">
        <v>128</v>
      </c>
      <c r="C4645" s="218">
        <v>44930</v>
      </c>
      <c r="D4645" s="1">
        <v>9</v>
      </c>
      <c r="E4645" s="1">
        <v>297</v>
      </c>
      <c r="F4645" s="1"/>
    </row>
    <row r="4646" spans="1:6" x14ac:dyDescent="0.35">
      <c r="A4646" s="1">
        <v>105</v>
      </c>
      <c r="B4646" s="1" t="s">
        <v>128</v>
      </c>
      <c r="C4646" s="218">
        <v>44931</v>
      </c>
      <c r="D4646" s="1">
        <v>7</v>
      </c>
      <c r="E4646" s="1">
        <v>234</v>
      </c>
      <c r="F4646" s="1"/>
    </row>
    <row r="4647" spans="1:6" x14ac:dyDescent="0.35">
      <c r="A4647" s="1">
        <v>105</v>
      </c>
      <c r="B4647" s="1" t="s">
        <v>128</v>
      </c>
      <c r="C4647" s="218">
        <v>44932</v>
      </c>
      <c r="D4647" s="1">
        <v>9</v>
      </c>
      <c r="E4647" s="1">
        <v>297</v>
      </c>
      <c r="F4647" s="1"/>
    </row>
    <row r="4648" spans="1:6" x14ac:dyDescent="0.35">
      <c r="A4648" s="1">
        <v>105</v>
      </c>
      <c r="B4648" s="1" t="s">
        <v>128</v>
      </c>
      <c r="C4648" s="218">
        <v>44933</v>
      </c>
      <c r="D4648" s="1">
        <v>11</v>
      </c>
      <c r="E4648" s="1">
        <v>225</v>
      </c>
      <c r="F4648" s="1"/>
    </row>
    <row r="4649" spans="1:6" x14ac:dyDescent="0.35">
      <c r="A4649" s="1">
        <v>105</v>
      </c>
      <c r="B4649" s="1" t="s">
        <v>128</v>
      </c>
      <c r="C4649" s="218">
        <v>44934</v>
      </c>
      <c r="D4649" s="1">
        <v>8</v>
      </c>
      <c r="E4649" s="1">
        <v>279</v>
      </c>
      <c r="F4649" s="1"/>
    </row>
    <row r="4650" spans="1:6" x14ac:dyDescent="0.35">
      <c r="A4650" s="1">
        <v>105</v>
      </c>
      <c r="B4650" s="1" t="s">
        <v>128</v>
      </c>
      <c r="C4650" s="218">
        <v>44935</v>
      </c>
      <c r="D4650" s="1">
        <v>10</v>
      </c>
      <c r="E4650" s="1">
        <v>288</v>
      </c>
      <c r="F4650" s="1"/>
    </row>
    <row r="4651" spans="1:6" x14ac:dyDescent="0.35">
      <c r="A4651" s="1">
        <v>105</v>
      </c>
      <c r="B4651" s="1" t="s">
        <v>128</v>
      </c>
      <c r="C4651" s="218">
        <v>44936</v>
      </c>
      <c r="D4651" s="1">
        <v>12</v>
      </c>
      <c r="E4651" s="1">
        <v>297</v>
      </c>
      <c r="F4651" s="1"/>
    </row>
    <row r="4652" spans="1:6" x14ac:dyDescent="0.35">
      <c r="A4652" s="1">
        <v>105</v>
      </c>
      <c r="B4652" s="1" t="s">
        <v>128</v>
      </c>
      <c r="C4652" s="218">
        <v>44937</v>
      </c>
      <c r="D4652" s="1">
        <v>9</v>
      </c>
      <c r="E4652" s="1">
        <v>270</v>
      </c>
      <c r="F4652" s="1"/>
    </row>
    <row r="4653" spans="1:6" x14ac:dyDescent="0.35">
      <c r="A4653" s="1">
        <v>105</v>
      </c>
      <c r="B4653" s="1" t="s">
        <v>128</v>
      </c>
      <c r="C4653" s="218">
        <v>44938</v>
      </c>
      <c r="D4653" s="1">
        <v>16</v>
      </c>
      <c r="E4653" s="1">
        <v>315</v>
      </c>
      <c r="F4653" s="1"/>
    </row>
    <row r="4654" spans="1:6" x14ac:dyDescent="0.35">
      <c r="A4654" s="1">
        <v>105</v>
      </c>
      <c r="B4654" s="1" t="s">
        <v>128</v>
      </c>
      <c r="C4654" s="218">
        <v>44939</v>
      </c>
      <c r="D4654" s="1">
        <v>15</v>
      </c>
      <c r="E4654" s="1">
        <v>351</v>
      </c>
      <c r="F4654" s="1"/>
    </row>
    <row r="4655" spans="1:6" x14ac:dyDescent="0.35">
      <c r="A4655" s="1">
        <v>105</v>
      </c>
      <c r="B4655" s="1" t="s">
        <v>128</v>
      </c>
      <c r="C4655" s="218">
        <v>44940</v>
      </c>
      <c r="D4655" s="1">
        <v>13</v>
      </c>
      <c r="E4655" s="1">
        <v>369</v>
      </c>
      <c r="F4655" s="1"/>
    </row>
    <row r="4656" spans="1:6" x14ac:dyDescent="0.35">
      <c r="A4656" s="1">
        <v>105</v>
      </c>
      <c r="B4656" s="1" t="s">
        <v>128</v>
      </c>
      <c r="C4656" s="218">
        <v>44941</v>
      </c>
      <c r="D4656" s="1">
        <v>14</v>
      </c>
      <c r="E4656" s="1">
        <v>387</v>
      </c>
      <c r="F4656" s="1"/>
    </row>
    <row r="4657" spans="1:6" x14ac:dyDescent="0.35">
      <c r="A4657" s="1">
        <v>105</v>
      </c>
      <c r="B4657" s="1" t="s">
        <v>128</v>
      </c>
      <c r="C4657" s="218">
        <v>44942</v>
      </c>
      <c r="D4657" s="1">
        <v>9</v>
      </c>
      <c r="E4657" s="1">
        <v>270</v>
      </c>
      <c r="F4657" s="1"/>
    </row>
    <row r="4658" spans="1:6" x14ac:dyDescent="0.35">
      <c r="A4658" s="1">
        <v>105</v>
      </c>
      <c r="B4658" s="1" t="s">
        <v>128</v>
      </c>
      <c r="C4658" s="218">
        <v>44943</v>
      </c>
      <c r="D4658" s="1">
        <v>10</v>
      </c>
      <c r="E4658" s="1">
        <v>315</v>
      </c>
      <c r="F4658" s="1"/>
    </row>
    <row r="4659" spans="1:6" x14ac:dyDescent="0.35">
      <c r="A4659" s="1">
        <v>105</v>
      </c>
      <c r="B4659" s="1" t="s">
        <v>128</v>
      </c>
      <c r="C4659" s="218">
        <v>44944</v>
      </c>
      <c r="D4659" s="1">
        <v>9</v>
      </c>
      <c r="E4659" s="1">
        <v>189</v>
      </c>
      <c r="F4659" s="1"/>
    </row>
    <row r="4660" spans="1:6" x14ac:dyDescent="0.35">
      <c r="A4660" s="1">
        <v>105</v>
      </c>
      <c r="B4660" s="1" t="s">
        <v>128</v>
      </c>
      <c r="C4660" s="218">
        <v>44945</v>
      </c>
      <c r="D4660" s="1">
        <v>12</v>
      </c>
      <c r="E4660" s="1">
        <v>324</v>
      </c>
      <c r="F4660" s="1"/>
    </row>
    <row r="4661" spans="1:6" x14ac:dyDescent="0.35">
      <c r="A4661" s="1">
        <v>105</v>
      </c>
      <c r="B4661" s="1" t="s">
        <v>128</v>
      </c>
      <c r="C4661" s="218">
        <v>44947</v>
      </c>
      <c r="D4661" s="1">
        <v>10</v>
      </c>
      <c r="E4661" s="1">
        <v>315</v>
      </c>
      <c r="F4661" s="1"/>
    </row>
    <row r="4662" spans="1:6" x14ac:dyDescent="0.35">
      <c r="A4662" s="1">
        <v>105</v>
      </c>
      <c r="B4662" s="1" t="s">
        <v>128</v>
      </c>
      <c r="C4662" s="218">
        <v>44948</v>
      </c>
      <c r="D4662" s="1">
        <v>10</v>
      </c>
      <c r="E4662" s="1">
        <v>315</v>
      </c>
      <c r="F4662" s="1"/>
    </row>
    <row r="4663" spans="1:6" x14ac:dyDescent="0.35">
      <c r="A4663" s="1">
        <v>105</v>
      </c>
      <c r="B4663" s="1" t="s">
        <v>128</v>
      </c>
      <c r="C4663" s="218">
        <v>44949</v>
      </c>
      <c r="D4663" s="1">
        <v>12</v>
      </c>
      <c r="E4663" s="1">
        <v>297</v>
      </c>
      <c r="F4663" s="1"/>
    </row>
    <row r="4664" spans="1:6" x14ac:dyDescent="0.35">
      <c r="A4664" s="1">
        <v>105</v>
      </c>
      <c r="B4664" s="1" t="s">
        <v>128</v>
      </c>
      <c r="C4664" s="218">
        <v>44950</v>
      </c>
      <c r="D4664" s="1">
        <v>11</v>
      </c>
      <c r="E4664" s="1">
        <v>225</v>
      </c>
      <c r="F4664" s="1"/>
    </row>
    <row r="4665" spans="1:6" x14ac:dyDescent="0.35">
      <c r="A4665" s="1">
        <v>105</v>
      </c>
      <c r="B4665" s="1" t="s">
        <v>128</v>
      </c>
      <c r="C4665" s="218">
        <v>44951</v>
      </c>
      <c r="D4665" s="1">
        <v>8</v>
      </c>
      <c r="E4665" s="1">
        <v>252</v>
      </c>
      <c r="F4665" s="1"/>
    </row>
    <row r="4666" spans="1:6" x14ac:dyDescent="0.35">
      <c r="A4666" s="1">
        <v>105</v>
      </c>
      <c r="B4666" s="1" t="s">
        <v>128</v>
      </c>
      <c r="C4666" s="218">
        <v>44952</v>
      </c>
      <c r="D4666" s="1">
        <v>4</v>
      </c>
      <c r="E4666" s="1">
        <v>126</v>
      </c>
      <c r="F4666" s="1"/>
    </row>
    <row r="4667" spans="1:6" x14ac:dyDescent="0.35">
      <c r="A4667" s="1">
        <v>105</v>
      </c>
      <c r="B4667" s="1" t="s">
        <v>128</v>
      </c>
      <c r="C4667" s="218">
        <v>44953</v>
      </c>
      <c r="D4667" s="1">
        <v>16</v>
      </c>
      <c r="E4667" s="1">
        <v>531</v>
      </c>
      <c r="F4667" s="1"/>
    </row>
    <row r="4668" spans="1:6" x14ac:dyDescent="0.35">
      <c r="A4668" s="1">
        <v>105</v>
      </c>
      <c r="B4668" s="1" t="s">
        <v>128</v>
      </c>
      <c r="C4668" s="218">
        <v>44954</v>
      </c>
      <c r="D4668" s="1">
        <v>8</v>
      </c>
      <c r="E4668" s="1">
        <v>198</v>
      </c>
      <c r="F4668" s="1"/>
    </row>
    <row r="4669" spans="1:6" x14ac:dyDescent="0.35">
      <c r="A4669" s="1">
        <v>105</v>
      </c>
      <c r="B4669" s="1" t="s">
        <v>128</v>
      </c>
      <c r="C4669" s="218">
        <v>44955</v>
      </c>
      <c r="D4669" s="1">
        <v>14</v>
      </c>
      <c r="E4669" s="1">
        <v>387</v>
      </c>
      <c r="F4669" s="1"/>
    </row>
    <row r="4670" spans="1:6" x14ac:dyDescent="0.35">
      <c r="A4670" s="1">
        <v>105</v>
      </c>
      <c r="B4670" s="1" t="s">
        <v>128</v>
      </c>
      <c r="C4670" s="218">
        <v>44956</v>
      </c>
      <c r="D4670" s="1">
        <v>8</v>
      </c>
      <c r="E4670" s="1">
        <v>306</v>
      </c>
      <c r="F4670" s="1"/>
    </row>
    <row r="4671" spans="1:6" x14ac:dyDescent="0.35">
      <c r="A4671" s="1">
        <v>106</v>
      </c>
      <c r="B4671" s="1" t="s">
        <v>129</v>
      </c>
      <c r="C4671" s="218">
        <v>44878</v>
      </c>
      <c r="D4671" s="1">
        <v>4</v>
      </c>
      <c r="E4671" s="1">
        <v>126</v>
      </c>
      <c r="F4671" s="1"/>
    </row>
    <row r="4672" spans="1:6" x14ac:dyDescent="0.35">
      <c r="A4672" s="1">
        <v>106</v>
      </c>
      <c r="B4672" s="1" t="s">
        <v>129</v>
      </c>
      <c r="C4672" s="218">
        <v>44879</v>
      </c>
      <c r="D4672" s="1">
        <v>5</v>
      </c>
      <c r="E4672" s="1">
        <v>171</v>
      </c>
      <c r="F4672" s="1"/>
    </row>
    <row r="4673" spans="1:6" x14ac:dyDescent="0.35">
      <c r="A4673" s="1">
        <v>106</v>
      </c>
      <c r="B4673" s="1" t="s">
        <v>129</v>
      </c>
      <c r="C4673" s="218">
        <v>44880</v>
      </c>
      <c r="D4673" s="1">
        <v>15</v>
      </c>
      <c r="E4673" s="1">
        <v>432</v>
      </c>
      <c r="F4673" s="1"/>
    </row>
    <row r="4674" spans="1:6" x14ac:dyDescent="0.35">
      <c r="A4674" s="1">
        <v>106</v>
      </c>
      <c r="B4674" s="1" t="s">
        <v>129</v>
      </c>
      <c r="C4674" s="218">
        <v>44881</v>
      </c>
      <c r="D4674" s="1">
        <v>14</v>
      </c>
      <c r="E4674" s="1">
        <v>441</v>
      </c>
      <c r="F4674" s="1"/>
    </row>
    <row r="4675" spans="1:6" x14ac:dyDescent="0.35">
      <c r="A4675" s="1">
        <v>106</v>
      </c>
      <c r="B4675" s="1" t="s">
        <v>129</v>
      </c>
      <c r="C4675" s="218">
        <v>44882</v>
      </c>
      <c r="D4675" s="1">
        <v>14</v>
      </c>
      <c r="E4675" s="1">
        <v>468</v>
      </c>
      <c r="F4675" s="1"/>
    </row>
    <row r="4676" spans="1:6" x14ac:dyDescent="0.35">
      <c r="A4676" s="1">
        <v>106</v>
      </c>
      <c r="B4676" s="1" t="s">
        <v>129</v>
      </c>
      <c r="C4676" s="218">
        <v>44883</v>
      </c>
      <c r="D4676" s="1">
        <v>7</v>
      </c>
      <c r="E4676" s="1">
        <v>180</v>
      </c>
      <c r="F4676" s="1"/>
    </row>
    <row r="4677" spans="1:6" x14ac:dyDescent="0.35">
      <c r="A4677" s="1">
        <v>106</v>
      </c>
      <c r="B4677" s="1" t="s">
        <v>129</v>
      </c>
      <c r="C4677" s="218">
        <v>44884</v>
      </c>
      <c r="D4677" s="1">
        <v>9</v>
      </c>
      <c r="E4677" s="1">
        <v>378</v>
      </c>
      <c r="F4677" s="1"/>
    </row>
    <row r="4678" spans="1:6" x14ac:dyDescent="0.35">
      <c r="A4678" s="1">
        <v>106</v>
      </c>
      <c r="B4678" s="1" t="s">
        <v>129</v>
      </c>
      <c r="C4678" s="218">
        <v>44885</v>
      </c>
      <c r="D4678" s="1">
        <v>7</v>
      </c>
      <c r="E4678" s="1">
        <v>234</v>
      </c>
      <c r="F4678" s="1"/>
    </row>
    <row r="4679" spans="1:6" x14ac:dyDescent="0.35">
      <c r="A4679" s="1">
        <v>106</v>
      </c>
      <c r="B4679" s="1" t="s">
        <v>129</v>
      </c>
      <c r="C4679" s="218">
        <v>44886</v>
      </c>
      <c r="D4679" s="1">
        <v>10</v>
      </c>
      <c r="E4679" s="1">
        <v>261</v>
      </c>
      <c r="F4679" s="1"/>
    </row>
    <row r="4680" spans="1:6" x14ac:dyDescent="0.35">
      <c r="A4680" s="1">
        <v>106</v>
      </c>
      <c r="B4680" s="1" t="s">
        <v>129</v>
      </c>
      <c r="C4680" s="218">
        <v>44887</v>
      </c>
      <c r="D4680" s="1">
        <v>16</v>
      </c>
      <c r="E4680" s="1">
        <v>477</v>
      </c>
      <c r="F4680" s="1"/>
    </row>
    <row r="4681" spans="1:6" x14ac:dyDescent="0.35">
      <c r="A4681" s="1">
        <v>106</v>
      </c>
      <c r="B4681" s="1" t="s">
        <v>129</v>
      </c>
      <c r="C4681" s="218">
        <v>44888</v>
      </c>
      <c r="D4681" s="1">
        <v>14</v>
      </c>
      <c r="E4681" s="1">
        <v>603</v>
      </c>
      <c r="F4681" s="1"/>
    </row>
    <row r="4682" spans="1:6" x14ac:dyDescent="0.35">
      <c r="A4682" s="1">
        <v>106</v>
      </c>
      <c r="B4682" s="1" t="s">
        <v>129</v>
      </c>
      <c r="C4682" s="218">
        <v>44889</v>
      </c>
      <c r="D4682" s="1">
        <v>29</v>
      </c>
      <c r="E4682" s="1">
        <v>819</v>
      </c>
      <c r="F4682" s="1"/>
    </row>
    <row r="4683" spans="1:6" x14ac:dyDescent="0.35">
      <c r="A4683" s="1">
        <v>106</v>
      </c>
      <c r="B4683" s="1" t="s">
        <v>129</v>
      </c>
      <c r="C4683" s="218">
        <v>44890</v>
      </c>
      <c r="D4683" s="1">
        <v>21</v>
      </c>
      <c r="E4683" s="1">
        <v>675</v>
      </c>
      <c r="F4683" s="1"/>
    </row>
    <row r="4684" spans="1:6" x14ac:dyDescent="0.35">
      <c r="A4684" s="1">
        <v>106</v>
      </c>
      <c r="B4684" s="1" t="s">
        <v>129</v>
      </c>
      <c r="C4684" s="218">
        <v>44891</v>
      </c>
      <c r="D4684" s="1">
        <v>17</v>
      </c>
      <c r="E4684" s="1">
        <v>657</v>
      </c>
      <c r="F4684" s="1"/>
    </row>
    <row r="4685" spans="1:6" x14ac:dyDescent="0.35">
      <c r="A4685" s="1">
        <v>106</v>
      </c>
      <c r="B4685" s="1" t="s">
        <v>129</v>
      </c>
      <c r="C4685" s="218">
        <v>44892</v>
      </c>
      <c r="D4685" s="1">
        <v>16</v>
      </c>
      <c r="E4685" s="1">
        <v>558</v>
      </c>
      <c r="F4685" s="1"/>
    </row>
    <row r="4686" spans="1:6" x14ac:dyDescent="0.35">
      <c r="A4686" s="1">
        <v>106</v>
      </c>
      <c r="B4686" s="1" t="s">
        <v>129</v>
      </c>
      <c r="C4686" s="218">
        <v>44893</v>
      </c>
      <c r="D4686" s="1">
        <v>18</v>
      </c>
      <c r="E4686" s="1">
        <v>648</v>
      </c>
      <c r="F4686" s="1"/>
    </row>
    <row r="4687" spans="1:6" x14ac:dyDescent="0.35">
      <c r="A4687" s="1">
        <v>106</v>
      </c>
      <c r="B4687" s="1" t="s">
        <v>129</v>
      </c>
      <c r="C4687" s="218">
        <v>44894</v>
      </c>
      <c r="D4687" s="1">
        <v>15</v>
      </c>
      <c r="E4687" s="1">
        <v>540</v>
      </c>
      <c r="F4687" s="1"/>
    </row>
    <row r="4688" spans="1:6" x14ac:dyDescent="0.35">
      <c r="A4688" s="1">
        <v>106</v>
      </c>
      <c r="B4688" s="1" t="s">
        <v>129</v>
      </c>
      <c r="C4688" s="218">
        <v>44895</v>
      </c>
      <c r="D4688" s="1">
        <v>26</v>
      </c>
      <c r="E4688" s="1">
        <v>765</v>
      </c>
      <c r="F4688" s="1"/>
    </row>
    <row r="4689" spans="1:6" x14ac:dyDescent="0.35">
      <c r="A4689" s="1">
        <v>106</v>
      </c>
      <c r="B4689" s="1" t="s">
        <v>129</v>
      </c>
      <c r="C4689" s="218">
        <v>44896</v>
      </c>
      <c r="D4689" s="1">
        <v>22</v>
      </c>
      <c r="E4689" s="1">
        <v>747</v>
      </c>
      <c r="F4689" s="1"/>
    </row>
    <row r="4690" spans="1:6" x14ac:dyDescent="0.35">
      <c r="A4690" s="1">
        <v>106</v>
      </c>
      <c r="B4690" s="1" t="s">
        <v>129</v>
      </c>
      <c r="C4690" s="218">
        <v>44897</v>
      </c>
      <c r="D4690" s="1">
        <v>11</v>
      </c>
      <c r="E4690" s="1">
        <v>441</v>
      </c>
      <c r="F4690" s="1"/>
    </row>
    <row r="4691" spans="1:6" x14ac:dyDescent="0.35">
      <c r="A4691" s="1">
        <v>106</v>
      </c>
      <c r="B4691" s="1" t="s">
        <v>129</v>
      </c>
      <c r="C4691" s="218">
        <v>44898</v>
      </c>
      <c r="D4691" s="1">
        <v>11</v>
      </c>
      <c r="E4691" s="1">
        <v>387</v>
      </c>
      <c r="F4691" s="1"/>
    </row>
    <row r="4692" spans="1:6" x14ac:dyDescent="0.35">
      <c r="A4692" s="1">
        <v>106</v>
      </c>
      <c r="B4692" s="1" t="s">
        <v>129</v>
      </c>
      <c r="C4692" s="218">
        <v>44899</v>
      </c>
      <c r="D4692" s="1">
        <v>18</v>
      </c>
      <c r="E4692" s="1">
        <v>567</v>
      </c>
      <c r="F4692" s="1"/>
    </row>
    <row r="4693" spans="1:6" x14ac:dyDescent="0.35">
      <c r="A4693" s="1">
        <v>106</v>
      </c>
      <c r="B4693" s="1" t="s">
        <v>129</v>
      </c>
      <c r="C4693" s="218">
        <v>44900</v>
      </c>
      <c r="D4693" s="1">
        <v>12</v>
      </c>
      <c r="E4693" s="1">
        <v>378</v>
      </c>
      <c r="F4693" s="1"/>
    </row>
    <row r="4694" spans="1:6" x14ac:dyDescent="0.35">
      <c r="A4694" s="1">
        <v>106</v>
      </c>
      <c r="B4694" s="1" t="s">
        <v>129</v>
      </c>
      <c r="C4694" s="218">
        <v>44901</v>
      </c>
      <c r="D4694" s="1">
        <v>15</v>
      </c>
      <c r="E4694" s="1">
        <v>594</v>
      </c>
      <c r="F4694" s="1"/>
    </row>
    <row r="4695" spans="1:6" x14ac:dyDescent="0.35">
      <c r="A4695" s="1">
        <v>106</v>
      </c>
      <c r="B4695" s="1" t="s">
        <v>129</v>
      </c>
      <c r="C4695" s="218">
        <v>44902</v>
      </c>
      <c r="D4695" s="1">
        <v>14</v>
      </c>
      <c r="E4695" s="1">
        <v>522</v>
      </c>
      <c r="F4695" s="1"/>
    </row>
    <row r="4696" spans="1:6" x14ac:dyDescent="0.35">
      <c r="A4696" s="1">
        <v>106</v>
      </c>
      <c r="B4696" s="1" t="s">
        <v>129</v>
      </c>
      <c r="C4696" s="218">
        <v>44903</v>
      </c>
      <c r="D4696" s="1">
        <v>15</v>
      </c>
      <c r="E4696" s="1">
        <v>459</v>
      </c>
      <c r="F4696" s="1"/>
    </row>
    <row r="4697" spans="1:6" x14ac:dyDescent="0.35">
      <c r="A4697" s="1">
        <v>106</v>
      </c>
      <c r="B4697" s="1" t="s">
        <v>129</v>
      </c>
      <c r="C4697" s="218">
        <v>44904</v>
      </c>
      <c r="D4697" s="1">
        <v>25</v>
      </c>
      <c r="E4697" s="1">
        <v>801</v>
      </c>
      <c r="F4697" s="1"/>
    </row>
    <row r="4698" spans="1:6" x14ac:dyDescent="0.35">
      <c r="A4698" s="1">
        <v>106</v>
      </c>
      <c r="B4698" s="1" t="s">
        <v>129</v>
      </c>
      <c r="C4698" s="218">
        <v>44905</v>
      </c>
      <c r="D4698" s="1">
        <v>21</v>
      </c>
      <c r="E4698" s="1">
        <v>783</v>
      </c>
      <c r="F4698" s="1"/>
    </row>
    <row r="4699" spans="1:6" x14ac:dyDescent="0.35">
      <c r="A4699" s="1">
        <v>106</v>
      </c>
      <c r="B4699" s="1" t="s">
        <v>129</v>
      </c>
      <c r="C4699" s="218">
        <v>44906</v>
      </c>
      <c r="D4699" s="1">
        <v>15</v>
      </c>
      <c r="E4699" s="1">
        <v>459</v>
      </c>
      <c r="F4699" s="1"/>
    </row>
    <row r="4700" spans="1:6" x14ac:dyDescent="0.35">
      <c r="A4700" s="1">
        <v>106</v>
      </c>
      <c r="B4700" s="1" t="s">
        <v>129</v>
      </c>
      <c r="C4700" s="218">
        <v>44907</v>
      </c>
      <c r="D4700" s="1">
        <v>19</v>
      </c>
      <c r="E4700" s="1">
        <v>693</v>
      </c>
      <c r="F4700" s="1"/>
    </row>
    <row r="4701" spans="1:6" x14ac:dyDescent="0.35">
      <c r="A4701" s="1">
        <v>106</v>
      </c>
      <c r="B4701" s="1" t="s">
        <v>129</v>
      </c>
      <c r="C4701" s="218">
        <v>44908</v>
      </c>
      <c r="D4701" s="1">
        <v>22</v>
      </c>
      <c r="E4701" s="1">
        <v>720</v>
      </c>
      <c r="F4701" s="1"/>
    </row>
    <row r="4702" spans="1:6" x14ac:dyDescent="0.35">
      <c r="A4702" s="1">
        <v>106</v>
      </c>
      <c r="B4702" s="1" t="s">
        <v>129</v>
      </c>
      <c r="C4702" s="218">
        <v>44909</v>
      </c>
      <c r="D4702" s="1">
        <v>24</v>
      </c>
      <c r="E4702" s="1">
        <v>729</v>
      </c>
      <c r="F4702" s="1"/>
    </row>
    <row r="4703" spans="1:6" x14ac:dyDescent="0.35">
      <c r="A4703" s="1">
        <v>106</v>
      </c>
      <c r="B4703" s="1" t="s">
        <v>129</v>
      </c>
      <c r="C4703" s="218">
        <v>44910</v>
      </c>
      <c r="D4703" s="1">
        <v>20</v>
      </c>
      <c r="E4703" s="1">
        <v>765</v>
      </c>
      <c r="F4703" s="1"/>
    </row>
    <row r="4704" spans="1:6" x14ac:dyDescent="0.35">
      <c r="A4704" s="1">
        <v>106</v>
      </c>
      <c r="B4704" s="1" t="s">
        <v>129</v>
      </c>
      <c r="C4704" s="218">
        <v>44911</v>
      </c>
      <c r="D4704" s="1">
        <v>17</v>
      </c>
      <c r="E4704" s="1">
        <v>576</v>
      </c>
      <c r="F4704" s="1"/>
    </row>
    <row r="4705" spans="1:6" x14ac:dyDescent="0.35">
      <c r="A4705" s="1">
        <v>106</v>
      </c>
      <c r="B4705" s="1" t="s">
        <v>129</v>
      </c>
      <c r="C4705" s="218">
        <v>44912</v>
      </c>
      <c r="D4705" s="1">
        <v>19</v>
      </c>
      <c r="E4705" s="1">
        <v>585</v>
      </c>
      <c r="F4705" s="1"/>
    </row>
    <row r="4706" spans="1:6" x14ac:dyDescent="0.35">
      <c r="A4706" s="1">
        <v>106</v>
      </c>
      <c r="B4706" s="1" t="s">
        <v>129</v>
      </c>
      <c r="C4706" s="218">
        <v>44913</v>
      </c>
      <c r="D4706" s="1">
        <v>25</v>
      </c>
      <c r="E4706" s="1">
        <v>801</v>
      </c>
      <c r="F4706" s="1"/>
    </row>
    <row r="4707" spans="1:6" x14ac:dyDescent="0.35">
      <c r="A4707" s="1">
        <v>106</v>
      </c>
      <c r="B4707" s="1" t="s">
        <v>129</v>
      </c>
      <c r="C4707" s="218">
        <v>44914</v>
      </c>
      <c r="D4707" s="1">
        <v>15</v>
      </c>
      <c r="E4707" s="1">
        <v>567</v>
      </c>
      <c r="F4707" s="1"/>
    </row>
    <row r="4708" spans="1:6" x14ac:dyDescent="0.35">
      <c r="A4708" s="1">
        <v>106</v>
      </c>
      <c r="B4708" s="1" t="s">
        <v>129</v>
      </c>
      <c r="C4708" s="218">
        <v>44915</v>
      </c>
      <c r="D4708" s="1">
        <v>14</v>
      </c>
      <c r="E4708" s="1">
        <v>468</v>
      </c>
      <c r="F4708" s="1"/>
    </row>
    <row r="4709" spans="1:6" x14ac:dyDescent="0.35">
      <c r="A4709" s="1">
        <v>106</v>
      </c>
      <c r="B4709" s="1" t="s">
        <v>129</v>
      </c>
      <c r="C4709" s="218">
        <v>44916</v>
      </c>
      <c r="D4709" s="1">
        <v>17</v>
      </c>
      <c r="E4709" s="1">
        <v>576</v>
      </c>
      <c r="F4709" s="1"/>
    </row>
    <row r="4710" spans="1:6" x14ac:dyDescent="0.35">
      <c r="A4710" s="1">
        <v>106</v>
      </c>
      <c r="B4710" s="1" t="s">
        <v>129</v>
      </c>
      <c r="C4710" s="218">
        <v>44917</v>
      </c>
      <c r="D4710" s="1">
        <v>16</v>
      </c>
      <c r="E4710" s="1">
        <v>477</v>
      </c>
      <c r="F4710" s="1"/>
    </row>
    <row r="4711" spans="1:6" x14ac:dyDescent="0.35">
      <c r="A4711" s="1">
        <v>106</v>
      </c>
      <c r="B4711" s="1" t="s">
        <v>129</v>
      </c>
      <c r="C4711" s="218">
        <v>44918</v>
      </c>
      <c r="D4711" s="1">
        <v>14</v>
      </c>
      <c r="E4711" s="1">
        <v>522</v>
      </c>
      <c r="F4711" s="1"/>
    </row>
    <row r="4712" spans="1:6" x14ac:dyDescent="0.35">
      <c r="A4712" s="1">
        <v>106</v>
      </c>
      <c r="B4712" s="1" t="s">
        <v>129</v>
      </c>
      <c r="C4712" s="218">
        <v>44919</v>
      </c>
      <c r="D4712" s="1">
        <v>28</v>
      </c>
      <c r="E4712" s="1">
        <v>936</v>
      </c>
      <c r="F4712" s="1"/>
    </row>
    <row r="4713" spans="1:6" x14ac:dyDescent="0.35">
      <c r="A4713" s="1">
        <v>106</v>
      </c>
      <c r="B4713" s="1" t="s">
        <v>129</v>
      </c>
      <c r="C4713" s="218">
        <v>44920</v>
      </c>
      <c r="D4713" s="1">
        <v>17</v>
      </c>
      <c r="E4713" s="1">
        <v>603</v>
      </c>
      <c r="F4713" s="1"/>
    </row>
    <row r="4714" spans="1:6" x14ac:dyDescent="0.35">
      <c r="A4714" s="1">
        <v>106</v>
      </c>
      <c r="B4714" s="1" t="s">
        <v>129</v>
      </c>
      <c r="C4714" s="218">
        <v>44921</v>
      </c>
      <c r="D4714" s="1">
        <v>20</v>
      </c>
      <c r="E4714" s="1">
        <v>576</v>
      </c>
      <c r="F4714" s="1"/>
    </row>
    <row r="4715" spans="1:6" x14ac:dyDescent="0.35">
      <c r="A4715" s="1">
        <v>106</v>
      </c>
      <c r="B4715" s="1" t="s">
        <v>129</v>
      </c>
      <c r="C4715" s="218">
        <v>44922</v>
      </c>
      <c r="D4715" s="1">
        <v>10</v>
      </c>
      <c r="E4715" s="1">
        <v>450</v>
      </c>
      <c r="F4715" s="1"/>
    </row>
    <row r="4716" spans="1:6" x14ac:dyDescent="0.35">
      <c r="A4716" s="1">
        <v>106</v>
      </c>
      <c r="B4716" s="1" t="s">
        <v>129</v>
      </c>
      <c r="C4716" s="218">
        <v>44923</v>
      </c>
      <c r="D4716" s="1">
        <v>16</v>
      </c>
      <c r="E4716" s="1">
        <v>585</v>
      </c>
      <c r="F4716" s="1"/>
    </row>
    <row r="4717" spans="1:6" x14ac:dyDescent="0.35">
      <c r="A4717" s="1">
        <v>106</v>
      </c>
      <c r="B4717" s="1" t="s">
        <v>129</v>
      </c>
      <c r="C4717" s="218">
        <v>44924</v>
      </c>
      <c r="D4717" s="1">
        <v>16</v>
      </c>
      <c r="E4717" s="1">
        <v>477</v>
      </c>
      <c r="F4717" s="1"/>
    </row>
    <row r="4718" spans="1:6" x14ac:dyDescent="0.35">
      <c r="A4718" s="1">
        <v>106</v>
      </c>
      <c r="B4718" s="1" t="s">
        <v>129</v>
      </c>
      <c r="C4718" s="218">
        <v>44925</v>
      </c>
      <c r="D4718" s="1">
        <v>15</v>
      </c>
      <c r="E4718" s="1">
        <v>486</v>
      </c>
      <c r="F4718" s="1"/>
    </row>
    <row r="4719" spans="1:6" x14ac:dyDescent="0.35">
      <c r="A4719" s="1">
        <v>106</v>
      </c>
      <c r="B4719" s="1" t="s">
        <v>129</v>
      </c>
      <c r="C4719" s="218">
        <v>44926</v>
      </c>
      <c r="D4719" s="1">
        <v>16</v>
      </c>
      <c r="E4719" s="1">
        <v>558</v>
      </c>
      <c r="F4719" s="1"/>
    </row>
    <row r="4720" spans="1:6" x14ac:dyDescent="0.35">
      <c r="A4720" s="1">
        <v>106</v>
      </c>
      <c r="B4720" s="1" t="s">
        <v>129</v>
      </c>
      <c r="C4720" s="218">
        <v>44927</v>
      </c>
      <c r="D4720" s="1">
        <v>11</v>
      </c>
      <c r="E4720" s="1">
        <v>360</v>
      </c>
      <c r="F4720" s="1"/>
    </row>
    <row r="4721" spans="1:6" x14ac:dyDescent="0.35">
      <c r="A4721" s="1">
        <v>106</v>
      </c>
      <c r="B4721" s="1" t="s">
        <v>129</v>
      </c>
      <c r="C4721" s="218">
        <v>44928</v>
      </c>
      <c r="D4721" s="1">
        <v>6</v>
      </c>
      <c r="E4721" s="1">
        <v>216</v>
      </c>
      <c r="F4721" s="1"/>
    </row>
    <row r="4722" spans="1:6" x14ac:dyDescent="0.35">
      <c r="A4722" s="1">
        <v>106</v>
      </c>
      <c r="B4722" s="1" t="s">
        <v>129</v>
      </c>
      <c r="C4722" s="218">
        <v>44929</v>
      </c>
      <c r="D4722" s="1">
        <v>21</v>
      </c>
      <c r="E4722" s="1">
        <v>702</v>
      </c>
      <c r="F4722" s="1"/>
    </row>
    <row r="4723" spans="1:6" x14ac:dyDescent="0.35">
      <c r="A4723" s="1">
        <v>106</v>
      </c>
      <c r="B4723" s="1" t="s">
        <v>129</v>
      </c>
      <c r="C4723" s="218">
        <v>44930</v>
      </c>
      <c r="D4723" s="1">
        <v>14</v>
      </c>
      <c r="E4723" s="1">
        <v>468</v>
      </c>
      <c r="F4723" s="1"/>
    </row>
    <row r="4724" spans="1:6" x14ac:dyDescent="0.35">
      <c r="A4724" s="1">
        <v>106</v>
      </c>
      <c r="B4724" s="1" t="s">
        <v>129</v>
      </c>
      <c r="C4724" s="218">
        <v>44931</v>
      </c>
      <c r="D4724" s="1">
        <v>19</v>
      </c>
      <c r="E4724" s="1">
        <v>612</v>
      </c>
      <c r="F4724" s="1"/>
    </row>
    <row r="4725" spans="1:6" x14ac:dyDescent="0.35">
      <c r="A4725" s="1">
        <v>106</v>
      </c>
      <c r="B4725" s="1" t="s">
        <v>129</v>
      </c>
      <c r="C4725" s="218">
        <v>44932</v>
      </c>
      <c r="D4725" s="1">
        <v>16</v>
      </c>
      <c r="E4725" s="1">
        <v>612</v>
      </c>
      <c r="F4725" s="1"/>
    </row>
    <row r="4726" spans="1:6" x14ac:dyDescent="0.35">
      <c r="A4726" s="1">
        <v>106</v>
      </c>
      <c r="B4726" s="1" t="s">
        <v>129</v>
      </c>
      <c r="C4726" s="218">
        <v>44933</v>
      </c>
      <c r="D4726" s="1">
        <v>19</v>
      </c>
      <c r="E4726" s="1">
        <v>612</v>
      </c>
      <c r="F4726" s="1"/>
    </row>
    <row r="4727" spans="1:6" x14ac:dyDescent="0.35">
      <c r="A4727" s="1">
        <v>106</v>
      </c>
      <c r="B4727" s="1" t="s">
        <v>129</v>
      </c>
      <c r="C4727" s="218">
        <v>44934</v>
      </c>
      <c r="D4727" s="1">
        <v>14</v>
      </c>
      <c r="E4727" s="1">
        <v>603</v>
      </c>
      <c r="F4727" s="1"/>
    </row>
    <row r="4728" spans="1:6" x14ac:dyDescent="0.35">
      <c r="A4728" s="1">
        <v>106</v>
      </c>
      <c r="B4728" s="1" t="s">
        <v>129</v>
      </c>
      <c r="C4728" s="218">
        <v>44935</v>
      </c>
      <c r="D4728" s="1">
        <v>14</v>
      </c>
      <c r="E4728" s="1">
        <v>414</v>
      </c>
      <c r="F4728" s="1"/>
    </row>
    <row r="4729" spans="1:6" x14ac:dyDescent="0.35">
      <c r="A4729" s="1">
        <v>106</v>
      </c>
      <c r="B4729" s="1" t="s">
        <v>129</v>
      </c>
      <c r="C4729" s="218">
        <v>44936</v>
      </c>
      <c r="D4729" s="1">
        <v>18</v>
      </c>
      <c r="E4729" s="1">
        <v>513</v>
      </c>
      <c r="F4729" s="1"/>
    </row>
    <row r="4730" spans="1:6" x14ac:dyDescent="0.35">
      <c r="A4730" s="1">
        <v>106</v>
      </c>
      <c r="B4730" s="1" t="s">
        <v>129</v>
      </c>
      <c r="C4730" s="218">
        <v>44937</v>
      </c>
      <c r="D4730" s="1">
        <v>12</v>
      </c>
      <c r="E4730" s="1">
        <v>459</v>
      </c>
      <c r="F4730" s="1"/>
    </row>
    <row r="4731" spans="1:6" x14ac:dyDescent="0.35">
      <c r="A4731" s="1">
        <v>106</v>
      </c>
      <c r="B4731" s="1" t="s">
        <v>129</v>
      </c>
      <c r="C4731" s="218">
        <v>44938</v>
      </c>
      <c r="D4731" s="1">
        <v>19</v>
      </c>
      <c r="E4731" s="1">
        <v>585</v>
      </c>
      <c r="F4731" s="1"/>
    </row>
    <row r="4732" spans="1:6" x14ac:dyDescent="0.35">
      <c r="A4732" s="1">
        <v>106</v>
      </c>
      <c r="B4732" s="1" t="s">
        <v>129</v>
      </c>
      <c r="C4732" s="218">
        <v>44939</v>
      </c>
      <c r="D4732" s="1">
        <v>18</v>
      </c>
      <c r="E4732" s="1">
        <v>594</v>
      </c>
      <c r="F4732" s="1"/>
    </row>
    <row r="4733" spans="1:6" x14ac:dyDescent="0.35">
      <c r="A4733" s="1">
        <v>106</v>
      </c>
      <c r="B4733" s="1" t="s">
        <v>129</v>
      </c>
      <c r="C4733" s="218">
        <v>44940</v>
      </c>
      <c r="D4733" s="1">
        <v>15</v>
      </c>
      <c r="E4733" s="1">
        <v>513</v>
      </c>
      <c r="F4733" s="1"/>
    </row>
    <row r="4734" spans="1:6" x14ac:dyDescent="0.35">
      <c r="A4734" s="1">
        <v>106</v>
      </c>
      <c r="B4734" s="1" t="s">
        <v>129</v>
      </c>
      <c r="C4734" s="218">
        <v>44941</v>
      </c>
      <c r="D4734" s="1">
        <v>14</v>
      </c>
      <c r="E4734" s="1">
        <v>468</v>
      </c>
      <c r="F4734" s="1"/>
    </row>
    <row r="4735" spans="1:6" x14ac:dyDescent="0.35">
      <c r="A4735" s="1">
        <v>106</v>
      </c>
      <c r="B4735" s="1" t="s">
        <v>129</v>
      </c>
      <c r="C4735" s="218">
        <v>44942</v>
      </c>
      <c r="D4735" s="1">
        <v>20</v>
      </c>
      <c r="E4735" s="1">
        <v>684</v>
      </c>
      <c r="F4735" s="1"/>
    </row>
    <row r="4736" spans="1:6" x14ac:dyDescent="0.35">
      <c r="A4736" s="1">
        <v>106</v>
      </c>
      <c r="B4736" s="1" t="s">
        <v>129</v>
      </c>
      <c r="C4736" s="218">
        <v>44943</v>
      </c>
      <c r="D4736" s="1">
        <v>20</v>
      </c>
      <c r="E4736" s="1">
        <v>576</v>
      </c>
      <c r="F4736" s="1"/>
    </row>
    <row r="4737" spans="1:6" x14ac:dyDescent="0.35">
      <c r="A4737" s="1">
        <v>106</v>
      </c>
      <c r="B4737" s="1" t="s">
        <v>129</v>
      </c>
      <c r="C4737" s="218">
        <v>44944</v>
      </c>
      <c r="D4737" s="1">
        <v>17</v>
      </c>
      <c r="E4737" s="1">
        <v>549</v>
      </c>
      <c r="F4737" s="1"/>
    </row>
    <row r="4738" spans="1:6" x14ac:dyDescent="0.35">
      <c r="A4738" s="1">
        <v>106</v>
      </c>
      <c r="B4738" s="1" t="s">
        <v>129</v>
      </c>
      <c r="C4738" s="218">
        <v>44945</v>
      </c>
      <c r="D4738" s="1">
        <v>19</v>
      </c>
      <c r="E4738" s="1">
        <v>612</v>
      </c>
      <c r="F4738" s="1"/>
    </row>
    <row r="4739" spans="1:6" x14ac:dyDescent="0.35">
      <c r="A4739" s="1">
        <v>106</v>
      </c>
      <c r="B4739" s="1" t="s">
        <v>129</v>
      </c>
      <c r="C4739" s="218">
        <v>44946</v>
      </c>
      <c r="D4739" s="1">
        <v>12</v>
      </c>
      <c r="E4739" s="1">
        <v>405</v>
      </c>
      <c r="F4739" s="1"/>
    </row>
    <row r="4740" spans="1:6" x14ac:dyDescent="0.35">
      <c r="A4740" s="1">
        <v>106</v>
      </c>
      <c r="B4740" s="1" t="s">
        <v>129</v>
      </c>
      <c r="C4740" s="218">
        <v>44947</v>
      </c>
      <c r="D4740" s="1">
        <v>14</v>
      </c>
      <c r="E4740" s="1">
        <v>468</v>
      </c>
      <c r="F4740" s="1"/>
    </row>
    <row r="4741" spans="1:6" x14ac:dyDescent="0.35">
      <c r="A4741" s="1">
        <v>106</v>
      </c>
      <c r="B4741" s="1" t="s">
        <v>129</v>
      </c>
      <c r="C4741" s="218">
        <v>44948</v>
      </c>
      <c r="D4741" s="1">
        <v>16</v>
      </c>
      <c r="E4741" s="1">
        <v>531</v>
      </c>
      <c r="F4741" s="1"/>
    </row>
    <row r="4742" spans="1:6" x14ac:dyDescent="0.35">
      <c r="A4742" s="1">
        <v>106</v>
      </c>
      <c r="B4742" s="1" t="s">
        <v>129</v>
      </c>
      <c r="C4742" s="218">
        <v>44949</v>
      </c>
      <c r="D4742" s="1">
        <v>15</v>
      </c>
      <c r="E4742" s="1">
        <v>486</v>
      </c>
      <c r="F4742" s="1"/>
    </row>
    <row r="4743" spans="1:6" x14ac:dyDescent="0.35">
      <c r="A4743" s="1">
        <v>106</v>
      </c>
      <c r="B4743" s="1" t="s">
        <v>129</v>
      </c>
      <c r="C4743" s="218">
        <v>44950</v>
      </c>
      <c r="D4743" s="1">
        <v>22</v>
      </c>
      <c r="E4743" s="1">
        <v>774</v>
      </c>
      <c r="F4743" s="1"/>
    </row>
    <row r="4744" spans="1:6" x14ac:dyDescent="0.35">
      <c r="A4744" s="1">
        <v>106</v>
      </c>
      <c r="B4744" s="1" t="s">
        <v>129</v>
      </c>
      <c r="C4744" s="218">
        <v>44951</v>
      </c>
      <c r="D4744" s="1">
        <v>21</v>
      </c>
      <c r="E4744" s="1">
        <v>864</v>
      </c>
      <c r="F4744" s="1"/>
    </row>
    <row r="4745" spans="1:6" x14ac:dyDescent="0.35">
      <c r="A4745" s="1">
        <v>106</v>
      </c>
      <c r="B4745" s="1" t="s">
        <v>129</v>
      </c>
      <c r="C4745" s="218">
        <v>44952</v>
      </c>
      <c r="D4745" s="1">
        <v>17</v>
      </c>
      <c r="E4745" s="1">
        <v>549</v>
      </c>
      <c r="F4745" s="1"/>
    </row>
    <row r="4746" spans="1:6" x14ac:dyDescent="0.35">
      <c r="A4746" s="1">
        <v>106</v>
      </c>
      <c r="B4746" s="1" t="s">
        <v>129</v>
      </c>
      <c r="C4746" s="218">
        <v>44953</v>
      </c>
      <c r="D4746" s="1">
        <v>19</v>
      </c>
      <c r="E4746" s="1">
        <v>693</v>
      </c>
      <c r="F4746" s="1"/>
    </row>
    <row r="4747" spans="1:6" x14ac:dyDescent="0.35">
      <c r="A4747" s="1">
        <v>106</v>
      </c>
      <c r="B4747" s="1" t="s">
        <v>129</v>
      </c>
      <c r="C4747" s="218">
        <v>44954</v>
      </c>
      <c r="D4747" s="1">
        <v>18</v>
      </c>
      <c r="E4747" s="1">
        <v>729</v>
      </c>
      <c r="F4747" s="1"/>
    </row>
    <row r="4748" spans="1:6" x14ac:dyDescent="0.35">
      <c r="A4748" s="1">
        <v>106</v>
      </c>
      <c r="B4748" s="1" t="s">
        <v>129</v>
      </c>
      <c r="C4748" s="218">
        <v>44955</v>
      </c>
      <c r="D4748" s="1">
        <v>20</v>
      </c>
      <c r="E4748" s="1">
        <v>711</v>
      </c>
      <c r="F4748" s="1"/>
    </row>
    <row r="4749" spans="1:6" x14ac:dyDescent="0.35">
      <c r="A4749" s="1">
        <v>106</v>
      </c>
      <c r="B4749" s="1" t="s">
        <v>129</v>
      </c>
      <c r="C4749" s="218">
        <v>44956</v>
      </c>
      <c r="D4749" s="1">
        <v>20</v>
      </c>
      <c r="E4749" s="1">
        <v>630</v>
      </c>
      <c r="F4749" s="1"/>
    </row>
    <row r="4750" spans="1:6" x14ac:dyDescent="0.35">
      <c r="A4750" s="1">
        <v>107</v>
      </c>
      <c r="B4750" s="1" t="s">
        <v>130</v>
      </c>
      <c r="C4750" s="218">
        <v>44880</v>
      </c>
      <c r="D4750" s="1">
        <v>23</v>
      </c>
      <c r="E4750" s="1">
        <v>414</v>
      </c>
      <c r="F4750" s="1"/>
    </row>
    <row r="4751" spans="1:6" x14ac:dyDescent="0.35">
      <c r="A4751" s="1">
        <v>107</v>
      </c>
      <c r="B4751" s="1" t="s">
        <v>130</v>
      </c>
      <c r="C4751" s="218">
        <v>44881</v>
      </c>
      <c r="D4751" s="1">
        <v>18</v>
      </c>
      <c r="E4751" s="1">
        <v>351</v>
      </c>
      <c r="F4751" s="1"/>
    </row>
    <row r="4752" spans="1:6" x14ac:dyDescent="0.35">
      <c r="A4752" s="1">
        <v>107</v>
      </c>
      <c r="B4752" s="1" t="s">
        <v>130</v>
      </c>
      <c r="C4752" s="218">
        <v>44882</v>
      </c>
      <c r="D4752" s="1">
        <v>18</v>
      </c>
      <c r="E4752" s="1">
        <v>486</v>
      </c>
      <c r="F4752" s="1"/>
    </row>
    <row r="4753" spans="1:6" x14ac:dyDescent="0.35">
      <c r="A4753" s="1">
        <v>107</v>
      </c>
      <c r="B4753" s="1" t="s">
        <v>130</v>
      </c>
      <c r="C4753" s="218">
        <v>44883</v>
      </c>
      <c r="D4753" s="1">
        <v>14</v>
      </c>
      <c r="E4753" s="1">
        <v>279</v>
      </c>
      <c r="F4753" s="1"/>
    </row>
    <row r="4754" spans="1:6" x14ac:dyDescent="0.35">
      <c r="A4754" s="1">
        <v>107</v>
      </c>
      <c r="B4754" s="1" t="s">
        <v>130</v>
      </c>
      <c r="C4754" s="218">
        <v>44886</v>
      </c>
      <c r="D4754" s="1">
        <v>13</v>
      </c>
      <c r="E4754" s="1">
        <v>261</v>
      </c>
      <c r="F4754" s="1"/>
    </row>
    <row r="4755" spans="1:6" x14ac:dyDescent="0.35">
      <c r="A4755" s="1">
        <v>107</v>
      </c>
      <c r="B4755" s="1" t="s">
        <v>130</v>
      </c>
      <c r="C4755" s="218">
        <v>44888</v>
      </c>
      <c r="D4755" s="1">
        <v>17</v>
      </c>
      <c r="E4755" s="1">
        <v>306</v>
      </c>
      <c r="F4755" s="1"/>
    </row>
    <row r="4756" spans="1:6" x14ac:dyDescent="0.35">
      <c r="A4756" s="1">
        <v>107</v>
      </c>
      <c r="B4756" s="1" t="s">
        <v>130</v>
      </c>
      <c r="C4756" s="218">
        <v>44891</v>
      </c>
      <c r="D4756" s="1">
        <v>30</v>
      </c>
      <c r="E4756" s="1">
        <v>729</v>
      </c>
      <c r="F4756" s="1"/>
    </row>
    <row r="4757" spans="1:6" x14ac:dyDescent="0.35">
      <c r="A4757" s="1">
        <v>107</v>
      </c>
      <c r="B4757" s="1" t="s">
        <v>130</v>
      </c>
      <c r="C4757" s="218">
        <v>44892</v>
      </c>
      <c r="D4757" s="1">
        <v>14</v>
      </c>
      <c r="E4757" s="1">
        <v>360</v>
      </c>
      <c r="F4757" s="1"/>
    </row>
    <row r="4758" spans="1:6" x14ac:dyDescent="0.35">
      <c r="A4758" s="1">
        <v>107</v>
      </c>
      <c r="B4758" s="1" t="s">
        <v>130</v>
      </c>
      <c r="C4758" s="218">
        <v>44893</v>
      </c>
      <c r="D4758" s="1">
        <v>54</v>
      </c>
      <c r="E4758" s="1">
        <v>1296</v>
      </c>
      <c r="F4758" s="1"/>
    </row>
    <row r="4759" spans="1:6" x14ac:dyDescent="0.35">
      <c r="A4759" s="1">
        <v>107</v>
      </c>
      <c r="B4759" s="1" t="s">
        <v>130</v>
      </c>
      <c r="C4759" s="218">
        <v>44894</v>
      </c>
      <c r="D4759" s="1">
        <v>32</v>
      </c>
      <c r="E4759" s="1">
        <v>765</v>
      </c>
      <c r="F4759" s="1"/>
    </row>
    <row r="4760" spans="1:6" x14ac:dyDescent="0.35">
      <c r="A4760" s="1">
        <v>107</v>
      </c>
      <c r="B4760" s="1" t="s">
        <v>130</v>
      </c>
      <c r="C4760" s="218">
        <v>44895</v>
      </c>
      <c r="D4760" s="1">
        <v>28</v>
      </c>
      <c r="E4760" s="1">
        <v>801</v>
      </c>
      <c r="F4760" s="1"/>
    </row>
    <row r="4761" spans="1:6" x14ac:dyDescent="0.35">
      <c r="A4761" s="1">
        <v>107</v>
      </c>
      <c r="B4761" s="1" t="s">
        <v>130</v>
      </c>
      <c r="C4761" s="218">
        <v>44896</v>
      </c>
      <c r="D4761" s="1">
        <v>26</v>
      </c>
      <c r="E4761" s="1">
        <v>738</v>
      </c>
      <c r="F4761" s="1"/>
    </row>
    <row r="4762" spans="1:6" x14ac:dyDescent="0.35">
      <c r="A4762" s="1">
        <v>107</v>
      </c>
      <c r="B4762" s="1" t="s">
        <v>130</v>
      </c>
      <c r="C4762" s="218">
        <v>44897</v>
      </c>
      <c r="D4762" s="1">
        <v>22</v>
      </c>
      <c r="E4762" s="1">
        <v>612</v>
      </c>
      <c r="F4762" s="1"/>
    </row>
    <row r="4763" spans="1:6" x14ac:dyDescent="0.35">
      <c r="A4763" s="1">
        <v>107</v>
      </c>
      <c r="B4763" s="1" t="s">
        <v>130</v>
      </c>
      <c r="C4763" s="218">
        <v>44898</v>
      </c>
      <c r="D4763" s="1">
        <v>11</v>
      </c>
      <c r="E4763" s="1">
        <v>414</v>
      </c>
      <c r="F4763" s="1"/>
    </row>
    <row r="4764" spans="1:6" x14ac:dyDescent="0.35">
      <c r="A4764" s="1">
        <v>107</v>
      </c>
      <c r="B4764" s="1" t="s">
        <v>130</v>
      </c>
      <c r="C4764" s="218">
        <v>44899</v>
      </c>
      <c r="D4764" s="1">
        <v>7</v>
      </c>
      <c r="E4764" s="1">
        <v>207</v>
      </c>
      <c r="F4764" s="1"/>
    </row>
    <row r="4765" spans="1:6" x14ac:dyDescent="0.35">
      <c r="A4765" s="1">
        <v>107</v>
      </c>
      <c r="B4765" s="1" t="s">
        <v>130</v>
      </c>
      <c r="C4765" s="218">
        <v>44900</v>
      </c>
      <c r="D4765" s="1">
        <v>9</v>
      </c>
      <c r="E4765" s="1">
        <v>297</v>
      </c>
      <c r="F4765" s="1"/>
    </row>
    <row r="4766" spans="1:6" x14ac:dyDescent="0.35">
      <c r="A4766" s="1">
        <v>107</v>
      </c>
      <c r="B4766" s="1" t="s">
        <v>130</v>
      </c>
      <c r="C4766" s="218">
        <v>44901</v>
      </c>
      <c r="D4766" s="1">
        <v>30</v>
      </c>
      <c r="E4766" s="1">
        <v>945</v>
      </c>
      <c r="F4766" s="1"/>
    </row>
    <row r="4767" spans="1:6" x14ac:dyDescent="0.35">
      <c r="A4767" s="1">
        <v>107</v>
      </c>
      <c r="B4767" s="1" t="s">
        <v>130</v>
      </c>
      <c r="C4767" s="218">
        <v>44902</v>
      </c>
      <c r="D4767" s="1">
        <v>14</v>
      </c>
      <c r="E4767" s="1">
        <v>414</v>
      </c>
      <c r="F4767" s="1"/>
    </row>
    <row r="4768" spans="1:6" x14ac:dyDescent="0.35">
      <c r="A4768" s="1">
        <v>107</v>
      </c>
      <c r="B4768" s="1" t="s">
        <v>130</v>
      </c>
      <c r="C4768" s="218">
        <v>44903</v>
      </c>
      <c r="D4768" s="1">
        <v>13</v>
      </c>
      <c r="E4768" s="1">
        <v>450</v>
      </c>
      <c r="F4768" s="1"/>
    </row>
    <row r="4769" spans="1:6" x14ac:dyDescent="0.35">
      <c r="A4769" s="1">
        <v>107</v>
      </c>
      <c r="B4769" s="1" t="s">
        <v>130</v>
      </c>
      <c r="C4769" s="218">
        <v>44904</v>
      </c>
      <c r="D4769" s="1">
        <v>22</v>
      </c>
      <c r="E4769" s="1">
        <v>855</v>
      </c>
      <c r="F4769" s="1"/>
    </row>
    <row r="4770" spans="1:6" x14ac:dyDescent="0.35">
      <c r="A4770" s="1">
        <v>107</v>
      </c>
      <c r="B4770" s="1" t="s">
        <v>130</v>
      </c>
      <c r="C4770" s="218">
        <v>44905</v>
      </c>
      <c r="D4770" s="1">
        <v>16</v>
      </c>
      <c r="E4770" s="1">
        <v>639</v>
      </c>
      <c r="F4770" s="1"/>
    </row>
    <row r="4771" spans="1:6" x14ac:dyDescent="0.35">
      <c r="A4771" s="1">
        <v>107</v>
      </c>
      <c r="B4771" s="1" t="s">
        <v>130</v>
      </c>
      <c r="C4771" s="218">
        <v>44906</v>
      </c>
      <c r="D4771" s="1">
        <v>14</v>
      </c>
      <c r="E4771" s="1">
        <v>468</v>
      </c>
      <c r="F4771" s="1"/>
    </row>
    <row r="4772" spans="1:6" x14ac:dyDescent="0.35">
      <c r="A4772" s="1">
        <v>107</v>
      </c>
      <c r="B4772" s="1" t="s">
        <v>130</v>
      </c>
      <c r="C4772" s="218">
        <v>44907</v>
      </c>
      <c r="D4772" s="1">
        <v>14</v>
      </c>
      <c r="E4772" s="1">
        <v>495</v>
      </c>
      <c r="F4772" s="1"/>
    </row>
    <row r="4773" spans="1:6" x14ac:dyDescent="0.35">
      <c r="A4773" s="1">
        <v>107</v>
      </c>
      <c r="B4773" s="1" t="s">
        <v>130</v>
      </c>
      <c r="C4773" s="218">
        <v>44908</v>
      </c>
      <c r="D4773" s="1">
        <v>18</v>
      </c>
      <c r="E4773" s="1">
        <v>594</v>
      </c>
      <c r="F4773" s="1"/>
    </row>
    <row r="4774" spans="1:6" x14ac:dyDescent="0.35">
      <c r="A4774" s="1">
        <v>107</v>
      </c>
      <c r="B4774" s="1" t="s">
        <v>130</v>
      </c>
      <c r="C4774" s="218">
        <v>44909</v>
      </c>
      <c r="D4774" s="1">
        <v>20</v>
      </c>
      <c r="E4774" s="1">
        <v>603</v>
      </c>
      <c r="F4774" s="1"/>
    </row>
    <row r="4775" spans="1:6" x14ac:dyDescent="0.35">
      <c r="A4775" s="1">
        <v>107</v>
      </c>
      <c r="B4775" s="1" t="s">
        <v>130</v>
      </c>
      <c r="C4775" s="218">
        <v>44910</v>
      </c>
      <c r="D4775" s="1">
        <v>19</v>
      </c>
      <c r="E4775" s="1">
        <v>558</v>
      </c>
      <c r="F4775" s="1"/>
    </row>
    <row r="4776" spans="1:6" x14ac:dyDescent="0.35">
      <c r="A4776" s="1">
        <v>107</v>
      </c>
      <c r="B4776" s="1" t="s">
        <v>130</v>
      </c>
      <c r="C4776" s="218">
        <v>44911</v>
      </c>
      <c r="D4776" s="1">
        <v>19</v>
      </c>
      <c r="E4776" s="1">
        <v>612</v>
      </c>
      <c r="F4776" s="1"/>
    </row>
    <row r="4777" spans="1:6" x14ac:dyDescent="0.35">
      <c r="A4777" s="1">
        <v>107</v>
      </c>
      <c r="B4777" s="1" t="s">
        <v>130</v>
      </c>
      <c r="C4777" s="218">
        <v>44912</v>
      </c>
      <c r="D4777" s="1">
        <v>19</v>
      </c>
      <c r="E4777" s="1">
        <v>504</v>
      </c>
      <c r="F4777" s="1"/>
    </row>
    <row r="4778" spans="1:6" x14ac:dyDescent="0.35">
      <c r="A4778" s="1">
        <v>107</v>
      </c>
      <c r="B4778" s="1" t="s">
        <v>130</v>
      </c>
      <c r="C4778" s="218">
        <v>44913</v>
      </c>
      <c r="D4778" s="1">
        <v>16</v>
      </c>
      <c r="E4778" s="1">
        <v>504</v>
      </c>
      <c r="F4778" s="1"/>
    </row>
    <row r="4779" spans="1:6" x14ac:dyDescent="0.35">
      <c r="A4779" s="1">
        <v>107</v>
      </c>
      <c r="B4779" s="1" t="s">
        <v>130</v>
      </c>
      <c r="C4779" s="218">
        <v>44914</v>
      </c>
      <c r="D4779" s="1">
        <v>19</v>
      </c>
      <c r="E4779" s="1">
        <v>612</v>
      </c>
      <c r="F4779" s="1"/>
    </row>
    <row r="4780" spans="1:6" x14ac:dyDescent="0.35">
      <c r="A4780" s="1">
        <v>107</v>
      </c>
      <c r="B4780" s="1" t="s">
        <v>130</v>
      </c>
      <c r="C4780" s="218">
        <v>44915</v>
      </c>
      <c r="D4780" s="1">
        <v>18</v>
      </c>
      <c r="E4780" s="1">
        <v>594</v>
      </c>
      <c r="F4780" s="1"/>
    </row>
    <row r="4781" spans="1:6" x14ac:dyDescent="0.35">
      <c r="A4781" s="1">
        <v>107</v>
      </c>
      <c r="B4781" s="1" t="s">
        <v>130</v>
      </c>
      <c r="C4781" s="218">
        <v>44916</v>
      </c>
      <c r="D4781" s="1">
        <v>24</v>
      </c>
      <c r="E4781" s="1">
        <v>594</v>
      </c>
      <c r="F4781" s="1"/>
    </row>
    <row r="4782" spans="1:6" x14ac:dyDescent="0.35">
      <c r="A4782" s="1">
        <v>107</v>
      </c>
      <c r="B4782" s="1" t="s">
        <v>130</v>
      </c>
      <c r="C4782" s="218">
        <v>44917</v>
      </c>
      <c r="D4782" s="1">
        <v>15</v>
      </c>
      <c r="E4782" s="1">
        <v>540</v>
      </c>
      <c r="F4782" s="1"/>
    </row>
    <row r="4783" spans="1:6" x14ac:dyDescent="0.35">
      <c r="A4783" s="1">
        <v>107</v>
      </c>
      <c r="B4783" s="1" t="s">
        <v>130</v>
      </c>
      <c r="C4783" s="218">
        <v>44918</v>
      </c>
      <c r="D4783" s="1">
        <v>14</v>
      </c>
      <c r="E4783" s="1">
        <v>495</v>
      </c>
      <c r="F4783" s="1"/>
    </row>
    <row r="4784" spans="1:6" x14ac:dyDescent="0.35">
      <c r="A4784" s="1">
        <v>107</v>
      </c>
      <c r="B4784" s="1" t="s">
        <v>130</v>
      </c>
      <c r="C4784" s="218">
        <v>44919</v>
      </c>
      <c r="D4784" s="1">
        <v>15</v>
      </c>
      <c r="E4784" s="1">
        <v>432</v>
      </c>
      <c r="F4784" s="1"/>
    </row>
    <row r="4785" spans="1:6" x14ac:dyDescent="0.35">
      <c r="A4785" s="1">
        <v>107</v>
      </c>
      <c r="B4785" s="1" t="s">
        <v>130</v>
      </c>
      <c r="C4785" s="218">
        <v>44920</v>
      </c>
      <c r="D4785" s="1">
        <v>31</v>
      </c>
      <c r="E4785" s="1">
        <v>936</v>
      </c>
      <c r="F4785" s="1"/>
    </row>
    <row r="4786" spans="1:6" x14ac:dyDescent="0.35">
      <c r="A4786" s="1">
        <v>107</v>
      </c>
      <c r="B4786" s="1" t="s">
        <v>130</v>
      </c>
      <c r="C4786" s="218">
        <v>44921</v>
      </c>
      <c r="D4786" s="1">
        <v>14</v>
      </c>
      <c r="E4786" s="1">
        <v>522</v>
      </c>
      <c r="F4786" s="1"/>
    </row>
    <row r="4787" spans="1:6" x14ac:dyDescent="0.35">
      <c r="A4787" s="1">
        <v>107</v>
      </c>
      <c r="B4787" s="1" t="s">
        <v>130</v>
      </c>
      <c r="C4787" s="218">
        <v>44922</v>
      </c>
      <c r="D4787" s="1">
        <v>16</v>
      </c>
      <c r="E4787" s="1">
        <v>612</v>
      </c>
      <c r="F4787" s="1"/>
    </row>
    <row r="4788" spans="1:6" x14ac:dyDescent="0.35">
      <c r="A4788" s="1">
        <v>107</v>
      </c>
      <c r="B4788" s="1" t="s">
        <v>130</v>
      </c>
      <c r="C4788" s="218">
        <v>44923</v>
      </c>
      <c r="D4788" s="1">
        <v>21</v>
      </c>
      <c r="E4788" s="1">
        <v>621</v>
      </c>
      <c r="F4788" s="1"/>
    </row>
    <row r="4789" spans="1:6" x14ac:dyDescent="0.35">
      <c r="A4789" s="1">
        <v>107</v>
      </c>
      <c r="B4789" s="1" t="s">
        <v>130</v>
      </c>
      <c r="C4789" s="218">
        <v>44924</v>
      </c>
      <c r="D4789" s="1">
        <v>20</v>
      </c>
      <c r="E4789" s="1">
        <v>468</v>
      </c>
      <c r="F4789" s="1"/>
    </row>
    <row r="4790" spans="1:6" x14ac:dyDescent="0.35">
      <c r="A4790" s="1">
        <v>107</v>
      </c>
      <c r="B4790" s="1" t="s">
        <v>130</v>
      </c>
      <c r="C4790" s="218">
        <v>44925</v>
      </c>
      <c r="D4790" s="1">
        <v>16</v>
      </c>
      <c r="E4790" s="1">
        <v>504</v>
      </c>
      <c r="F4790" s="1"/>
    </row>
    <row r="4791" spans="1:6" x14ac:dyDescent="0.35">
      <c r="A4791" s="1">
        <v>107</v>
      </c>
      <c r="B4791" s="1" t="s">
        <v>130</v>
      </c>
      <c r="C4791" s="218">
        <v>44926</v>
      </c>
      <c r="D4791" s="1">
        <v>15</v>
      </c>
      <c r="E4791" s="1">
        <v>513</v>
      </c>
      <c r="F4791" s="1"/>
    </row>
    <row r="4792" spans="1:6" x14ac:dyDescent="0.35">
      <c r="A4792" s="1">
        <v>107</v>
      </c>
      <c r="B4792" s="1" t="s">
        <v>130</v>
      </c>
      <c r="C4792" s="218">
        <v>44927</v>
      </c>
      <c r="D4792" s="1">
        <v>15</v>
      </c>
      <c r="E4792" s="1">
        <v>405</v>
      </c>
      <c r="F4792" s="1"/>
    </row>
    <row r="4793" spans="1:6" x14ac:dyDescent="0.35">
      <c r="A4793" s="1">
        <v>107</v>
      </c>
      <c r="B4793" s="1" t="s">
        <v>130</v>
      </c>
      <c r="C4793" s="218">
        <v>44928</v>
      </c>
      <c r="D4793" s="1">
        <v>6</v>
      </c>
      <c r="E4793" s="1">
        <v>216</v>
      </c>
      <c r="F4793" s="1"/>
    </row>
    <row r="4794" spans="1:6" x14ac:dyDescent="0.35">
      <c r="A4794" s="1">
        <v>107</v>
      </c>
      <c r="B4794" s="1" t="s">
        <v>130</v>
      </c>
      <c r="C4794" s="218">
        <v>44929</v>
      </c>
      <c r="D4794" s="1">
        <v>14</v>
      </c>
      <c r="E4794" s="1">
        <v>495</v>
      </c>
      <c r="F4794" s="1"/>
    </row>
    <row r="4795" spans="1:6" x14ac:dyDescent="0.35">
      <c r="A4795" s="1">
        <v>107</v>
      </c>
      <c r="B4795" s="1" t="s">
        <v>130</v>
      </c>
      <c r="C4795" s="218">
        <v>44930</v>
      </c>
      <c r="D4795" s="1">
        <v>26</v>
      </c>
      <c r="E4795" s="1">
        <v>846</v>
      </c>
      <c r="F4795" s="1"/>
    </row>
    <row r="4796" spans="1:6" x14ac:dyDescent="0.35">
      <c r="A4796" s="1">
        <v>107</v>
      </c>
      <c r="B4796" s="1" t="s">
        <v>130</v>
      </c>
      <c r="C4796" s="218">
        <v>44931</v>
      </c>
      <c r="D4796" s="1">
        <v>18</v>
      </c>
      <c r="E4796" s="1">
        <v>621</v>
      </c>
      <c r="F4796" s="1"/>
    </row>
    <row r="4797" spans="1:6" x14ac:dyDescent="0.35">
      <c r="A4797" s="1">
        <v>107</v>
      </c>
      <c r="B4797" s="1" t="s">
        <v>130</v>
      </c>
      <c r="C4797" s="218">
        <v>44932</v>
      </c>
      <c r="D4797" s="1">
        <v>21</v>
      </c>
      <c r="E4797" s="1">
        <v>621</v>
      </c>
      <c r="F4797" s="1"/>
    </row>
    <row r="4798" spans="1:6" x14ac:dyDescent="0.35">
      <c r="A4798" s="1">
        <v>107</v>
      </c>
      <c r="B4798" s="1" t="s">
        <v>130</v>
      </c>
      <c r="C4798" s="218">
        <v>44933</v>
      </c>
      <c r="D4798" s="1">
        <v>16</v>
      </c>
      <c r="E4798" s="1">
        <v>612</v>
      </c>
      <c r="F4798" s="1"/>
    </row>
    <row r="4799" spans="1:6" x14ac:dyDescent="0.35">
      <c r="A4799" s="1">
        <v>107</v>
      </c>
      <c r="B4799" s="1" t="s">
        <v>130</v>
      </c>
      <c r="C4799" s="218">
        <v>44934</v>
      </c>
      <c r="D4799" s="1">
        <v>27</v>
      </c>
      <c r="E4799" s="1">
        <v>837</v>
      </c>
      <c r="F4799" s="1"/>
    </row>
    <row r="4800" spans="1:6" x14ac:dyDescent="0.35">
      <c r="A4800" s="1">
        <v>107</v>
      </c>
      <c r="B4800" s="1" t="s">
        <v>130</v>
      </c>
      <c r="C4800" s="218">
        <v>44935</v>
      </c>
      <c r="D4800" s="1">
        <v>16</v>
      </c>
      <c r="E4800" s="1">
        <v>504</v>
      </c>
      <c r="F4800" s="1"/>
    </row>
    <row r="4801" spans="1:6" x14ac:dyDescent="0.35">
      <c r="A4801" s="1">
        <v>107</v>
      </c>
      <c r="B4801" s="1" t="s">
        <v>130</v>
      </c>
      <c r="C4801" s="218">
        <v>44936</v>
      </c>
      <c r="D4801" s="1">
        <v>27</v>
      </c>
      <c r="E4801" s="1">
        <v>729</v>
      </c>
      <c r="F4801" s="1"/>
    </row>
    <row r="4802" spans="1:6" x14ac:dyDescent="0.35">
      <c r="A4802" s="1">
        <v>107</v>
      </c>
      <c r="B4802" s="1" t="s">
        <v>130</v>
      </c>
      <c r="C4802" s="218">
        <v>44937</v>
      </c>
      <c r="D4802" s="1">
        <v>28</v>
      </c>
      <c r="E4802" s="1">
        <v>801</v>
      </c>
      <c r="F4802" s="1"/>
    </row>
    <row r="4803" spans="1:6" x14ac:dyDescent="0.35">
      <c r="A4803" s="1">
        <v>107</v>
      </c>
      <c r="B4803" s="1" t="s">
        <v>130</v>
      </c>
      <c r="C4803" s="218">
        <v>44938</v>
      </c>
      <c r="D4803" s="1">
        <v>24</v>
      </c>
      <c r="E4803" s="1">
        <v>702</v>
      </c>
      <c r="F4803" s="1"/>
    </row>
    <row r="4804" spans="1:6" x14ac:dyDescent="0.35">
      <c r="A4804" s="1">
        <v>107</v>
      </c>
      <c r="B4804" s="1" t="s">
        <v>130</v>
      </c>
      <c r="C4804" s="218">
        <v>44939</v>
      </c>
      <c r="D4804" s="1">
        <v>28</v>
      </c>
      <c r="E4804" s="1">
        <v>828</v>
      </c>
      <c r="F4804" s="1"/>
    </row>
    <row r="4805" spans="1:6" x14ac:dyDescent="0.35">
      <c r="A4805" s="1">
        <v>107</v>
      </c>
      <c r="B4805" s="1" t="s">
        <v>130</v>
      </c>
      <c r="C4805" s="218">
        <v>44940</v>
      </c>
      <c r="D4805" s="1">
        <v>25</v>
      </c>
      <c r="E4805" s="1">
        <v>828</v>
      </c>
      <c r="F4805" s="1"/>
    </row>
    <row r="4806" spans="1:6" x14ac:dyDescent="0.35">
      <c r="A4806" s="1">
        <v>107</v>
      </c>
      <c r="B4806" s="1" t="s">
        <v>130</v>
      </c>
      <c r="C4806" s="218">
        <v>44941</v>
      </c>
      <c r="D4806" s="1">
        <v>23</v>
      </c>
      <c r="E4806" s="1">
        <v>819</v>
      </c>
      <c r="F4806" s="1"/>
    </row>
    <row r="4807" spans="1:6" x14ac:dyDescent="0.35">
      <c r="A4807" s="1">
        <v>107</v>
      </c>
      <c r="B4807" s="1" t="s">
        <v>130</v>
      </c>
      <c r="C4807" s="218">
        <v>44942</v>
      </c>
      <c r="D4807" s="1">
        <v>16</v>
      </c>
      <c r="E4807" s="1">
        <v>585</v>
      </c>
      <c r="F4807" s="1"/>
    </row>
    <row r="4808" spans="1:6" x14ac:dyDescent="0.35">
      <c r="A4808" s="1">
        <v>107</v>
      </c>
      <c r="B4808" s="1" t="s">
        <v>130</v>
      </c>
      <c r="C4808" s="218">
        <v>44943</v>
      </c>
      <c r="D4808" s="1">
        <v>19</v>
      </c>
      <c r="E4808" s="1">
        <v>612</v>
      </c>
      <c r="F4808" s="1"/>
    </row>
    <row r="4809" spans="1:6" x14ac:dyDescent="0.35">
      <c r="A4809" s="1">
        <v>107</v>
      </c>
      <c r="B4809" s="1" t="s">
        <v>130</v>
      </c>
      <c r="C4809" s="218">
        <v>44944</v>
      </c>
      <c r="D4809" s="1">
        <v>19</v>
      </c>
      <c r="E4809" s="1">
        <v>558</v>
      </c>
      <c r="F4809" s="1"/>
    </row>
    <row r="4810" spans="1:6" x14ac:dyDescent="0.35">
      <c r="A4810" s="1">
        <v>107</v>
      </c>
      <c r="B4810" s="1" t="s">
        <v>130</v>
      </c>
      <c r="C4810" s="218">
        <v>44945</v>
      </c>
      <c r="D4810" s="1">
        <v>17</v>
      </c>
      <c r="E4810" s="1">
        <v>603</v>
      </c>
      <c r="F4810" s="1"/>
    </row>
    <row r="4811" spans="1:6" x14ac:dyDescent="0.35">
      <c r="A4811" s="1">
        <v>107</v>
      </c>
      <c r="B4811" s="1" t="s">
        <v>130</v>
      </c>
      <c r="C4811" s="218">
        <v>44946</v>
      </c>
      <c r="D4811" s="1">
        <v>17</v>
      </c>
      <c r="E4811" s="1">
        <v>495</v>
      </c>
      <c r="F4811" s="1"/>
    </row>
    <row r="4812" spans="1:6" x14ac:dyDescent="0.35">
      <c r="A4812" s="1">
        <v>107</v>
      </c>
      <c r="B4812" s="1" t="s">
        <v>130</v>
      </c>
      <c r="C4812" s="218">
        <v>44947</v>
      </c>
      <c r="D4812" s="1">
        <v>25</v>
      </c>
      <c r="E4812" s="1">
        <v>720</v>
      </c>
      <c r="F4812" s="1"/>
    </row>
    <row r="4813" spans="1:6" x14ac:dyDescent="0.35">
      <c r="A4813" s="1">
        <v>107</v>
      </c>
      <c r="B4813" s="1" t="s">
        <v>130</v>
      </c>
      <c r="C4813" s="218">
        <v>44948</v>
      </c>
      <c r="D4813" s="1">
        <v>16</v>
      </c>
      <c r="E4813" s="1">
        <v>504</v>
      </c>
      <c r="F4813" s="1"/>
    </row>
    <row r="4814" spans="1:6" x14ac:dyDescent="0.35">
      <c r="A4814" s="1">
        <v>107</v>
      </c>
      <c r="B4814" s="1" t="s">
        <v>130</v>
      </c>
      <c r="C4814" s="218">
        <v>44949</v>
      </c>
      <c r="D4814" s="1">
        <v>16</v>
      </c>
      <c r="E4814" s="1">
        <v>531</v>
      </c>
      <c r="F4814" s="1"/>
    </row>
    <row r="4815" spans="1:6" x14ac:dyDescent="0.35">
      <c r="A4815" s="1">
        <v>107</v>
      </c>
      <c r="B4815" s="1" t="s">
        <v>130</v>
      </c>
      <c r="C4815" s="218">
        <v>44950</v>
      </c>
      <c r="D4815" s="1">
        <v>20</v>
      </c>
      <c r="E4815" s="1">
        <v>576</v>
      </c>
      <c r="F4815" s="1"/>
    </row>
    <row r="4816" spans="1:6" x14ac:dyDescent="0.35">
      <c r="A4816" s="1">
        <v>107</v>
      </c>
      <c r="B4816" s="1" t="s">
        <v>130</v>
      </c>
      <c r="C4816" s="218">
        <v>44951</v>
      </c>
      <c r="D4816" s="1">
        <v>17</v>
      </c>
      <c r="E4816" s="1">
        <v>603</v>
      </c>
      <c r="F4816" s="1"/>
    </row>
    <row r="4817" spans="1:6" x14ac:dyDescent="0.35">
      <c r="A4817" s="1">
        <v>107</v>
      </c>
      <c r="B4817" s="1" t="s">
        <v>130</v>
      </c>
      <c r="C4817" s="218">
        <v>44952</v>
      </c>
      <c r="D4817" s="1">
        <v>16</v>
      </c>
      <c r="E4817" s="1">
        <v>612</v>
      </c>
      <c r="F4817" s="1"/>
    </row>
    <row r="4818" spans="1:6" x14ac:dyDescent="0.35">
      <c r="A4818" s="1">
        <v>107</v>
      </c>
      <c r="B4818" s="1" t="s">
        <v>130</v>
      </c>
      <c r="C4818" s="218">
        <v>44953</v>
      </c>
      <c r="D4818" s="1">
        <v>32</v>
      </c>
      <c r="E4818" s="1">
        <v>1035</v>
      </c>
      <c r="F4818" s="1"/>
    </row>
    <row r="4819" spans="1:6" x14ac:dyDescent="0.35">
      <c r="A4819" s="1">
        <v>107</v>
      </c>
      <c r="B4819" s="1" t="s">
        <v>130</v>
      </c>
      <c r="C4819" s="218">
        <v>44954</v>
      </c>
      <c r="D4819" s="1">
        <v>24</v>
      </c>
      <c r="E4819" s="1">
        <v>810</v>
      </c>
      <c r="F4819" s="1"/>
    </row>
    <row r="4820" spans="1:6" x14ac:dyDescent="0.35">
      <c r="A4820" s="1">
        <v>107</v>
      </c>
      <c r="B4820" s="1" t="s">
        <v>130</v>
      </c>
      <c r="C4820" s="218">
        <v>44955</v>
      </c>
      <c r="D4820" s="1">
        <v>44</v>
      </c>
      <c r="E4820" s="1">
        <v>1332</v>
      </c>
      <c r="F4820" s="1"/>
    </row>
    <row r="4821" spans="1:6" x14ac:dyDescent="0.35">
      <c r="A4821" s="1">
        <v>107</v>
      </c>
      <c r="B4821" s="1" t="s">
        <v>130</v>
      </c>
      <c r="C4821" s="218">
        <v>44956</v>
      </c>
      <c r="D4821" s="1">
        <v>28</v>
      </c>
      <c r="E4821" s="1">
        <v>801</v>
      </c>
      <c r="F4821" s="1"/>
    </row>
    <row r="4822" spans="1:6" x14ac:dyDescent="0.35">
      <c r="A4822" s="1">
        <v>108</v>
      </c>
      <c r="B4822" s="1" t="s">
        <v>131</v>
      </c>
      <c r="C4822" s="218">
        <v>44879</v>
      </c>
      <c r="D4822" s="1">
        <v>20</v>
      </c>
      <c r="E4822" s="1">
        <v>387</v>
      </c>
      <c r="F4822" s="1"/>
    </row>
    <row r="4823" spans="1:6" x14ac:dyDescent="0.35">
      <c r="A4823" s="1">
        <v>108</v>
      </c>
      <c r="B4823" s="1" t="s">
        <v>131</v>
      </c>
      <c r="C4823" s="218">
        <v>44880</v>
      </c>
      <c r="D4823" s="1">
        <v>15</v>
      </c>
      <c r="E4823" s="1">
        <v>378</v>
      </c>
      <c r="F4823" s="1"/>
    </row>
    <row r="4824" spans="1:6" x14ac:dyDescent="0.35">
      <c r="A4824" s="1">
        <v>108</v>
      </c>
      <c r="B4824" s="1" t="s">
        <v>131</v>
      </c>
      <c r="C4824" s="218">
        <v>44881</v>
      </c>
      <c r="D4824" s="1">
        <v>9</v>
      </c>
      <c r="E4824" s="1">
        <v>189</v>
      </c>
      <c r="F4824" s="1"/>
    </row>
    <row r="4825" spans="1:6" x14ac:dyDescent="0.35">
      <c r="A4825" s="1">
        <v>108</v>
      </c>
      <c r="B4825" s="1" t="s">
        <v>131</v>
      </c>
      <c r="C4825" s="218">
        <v>44882</v>
      </c>
      <c r="D4825" s="1">
        <v>15</v>
      </c>
      <c r="E4825" s="1">
        <v>297</v>
      </c>
      <c r="F4825" s="1"/>
    </row>
    <row r="4826" spans="1:6" x14ac:dyDescent="0.35">
      <c r="A4826" s="1">
        <v>108</v>
      </c>
      <c r="B4826" s="1" t="s">
        <v>131</v>
      </c>
      <c r="C4826" s="218">
        <v>44885</v>
      </c>
      <c r="D4826" s="1">
        <v>17</v>
      </c>
      <c r="E4826" s="1">
        <v>306</v>
      </c>
      <c r="F4826" s="1"/>
    </row>
    <row r="4827" spans="1:6" x14ac:dyDescent="0.35">
      <c r="A4827" s="1">
        <v>108</v>
      </c>
      <c r="B4827" s="1" t="s">
        <v>131</v>
      </c>
      <c r="C4827" s="218">
        <v>44886</v>
      </c>
      <c r="D4827" s="1">
        <v>13</v>
      </c>
      <c r="E4827" s="1">
        <v>288</v>
      </c>
      <c r="F4827" s="1"/>
    </row>
    <row r="4828" spans="1:6" x14ac:dyDescent="0.35">
      <c r="A4828" s="1">
        <v>108</v>
      </c>
      <c r="B4828" s="1" t="s">
        <v>131</v>
      </c>
      <c r="C4828" s="218">
        <v>44887</v>
      </c>
      <c r="D4828" s="1">
        <v>14</v>
      </c>
      <c r="E4828" s="1">
        <v>279</v>
      </c>
      <c r="F4828" s="1"/>
    </row>
    <row r="4829" spans="1:6" x14ac:dyDescent="0.35">
      <c r="A4829" s="1">
        <v>108</v>
      </c>
      <c r="B4829" s="1" t="s">
        <v>131</v>
      </c>
      <c r="C4829" s="218">
        <v>44888</v>
      </c>
      <c r="D4829" s="1">
        <v>15</v>
      </c>
      <c r="E4829" s="1">
        <v>270</v>
      </c>
      <c r="F4829" s="1"/>
    </row>
    <row r="4830" spans="1:6" x14ac:dyDescent="0.35">
      <c r="A4830" s="1">
        <v>108</v>
      </c>
      <c r="B4830" s="1" t="s">
        <v>131</v>
      </c>
      <c r="C4830" s="218">
        <v>44889</v>
      </c>
      <c r="D4830" s="1">
        <v>55</v>
      </c>
      <c r="E4830" s="1">
        <v>1368</v>
      </c>
      <c r="F4830" s="1"/>
    </row>
    <row r="4831" spans="1:6" x14ac:dyDescent="0.35">
      <c r="A4831" s="1">
        <v>108</v>
      </c>
      <c r="B4831" s="1" t="s">
        <v>131</v>
      </c>
      <c r="C4831" s="218">
        <v>44890</v>
      </c>
      <c r="D4831" s="1">
        <v>24</v>
      </c>
      <c r="E4831" s="1">
        <v>729</v>
      </c>
      <c r="F4831" s="1"/>
    </row>
    <row r="4832" spans="1:6" x14ac:dyDescent="0.35">
      <c r="A4832" s="1">
        <v>108</v>
      </c>
      <c r="B4832" s="1" t="s">
        <v>131</v>
      </c>
      <c r="C4832" s="218">
        <v>44891</v>
      </c>
      <c r="D4832" s="1">
        <v>25</v>
      </c>
      <c r="E4832" s="1">
        <v>585</v>
      </c>
      <c r="F4832" s="1"/>
    </row>
    <row r="4833" spans="1:6" x14ac:dyDescent="0.35">
      <c r="A4833" s="1">
        <v>108</v>
      </c>
      <c r="B4833" s="1" t="s">
        <v>131</v>
      </c>
      <c r="C4833" s="218">
        <v>44892</v>
      </c>
      <c r="D4833" s="1">
        <v>29</v>
      </c>
      <c r="E4833" s="1">
        <v>684</v>
      </c>
      <c r="F4833" s="1"/>
    </row>
    <row r="4834" spans="1:6" x14ac:dyDescent="0.35">
      <c r="A4834" s="1">
        <v>108</v>
      </c>
      <c r="B4834" s="1" t="s">
        <v>131</v>
      </c>
      <c r="C4834" s="218">
        <v>44893</v>
      </c>
      <c r="D4834" s="1">
        <v>23</v>
      </c>
      <c r="E4834" s="1">
        <v>765</v>
      </c>
      <c r="F4834" s="1"/>
    </row>
    <row r="4835" spans="1:6" x14ac:dyDescent="0.35">
      <c r="A4835" s="1">
        <v>108</v>
      </c>
      <c r="B4835" s="1" t="s">
        <v>131</v>
      </c>
      <c r="C4835" s="218">
        <v>44894</v>
      </c>
      <c r="D4835" s="1">
        <v>25</v>
      </c>
      <c r="E4835" s="1">
        <v>666</v>
      </c>
      <c r="F4835" s="1"/>
    </row>
    <row r="4836" spans="1:6" x14ac:dyDescent="0.35">
      <c r="A4836" s="1">
        <v>108</v>
      </c>
      <c r="B4836" s="1" t="s">
        <v>131</v>
      </c>
      <c r="C4836" s="218">
        <v>44895</v>
      </c>
      <c r="D4836" s="1">
        <v>23</v>
      </c>
      <c r="E4836" s="1">
        <v>603</v>
      </c>
      <c r="F4836" s="1"/>
    </row>
    <row r="4837" spans="1:6" x14ac:dyDescent="0.35">
      <c r="A4837" s="1">
        <v>108</v>
      </c>
      <c r="B4837" s="1" t="s">
        <v>131</v>
      </c>
      <c r="C4837" s="218">
        <v>44896</v>
      </c>
      <c r="D4837" s="1">
        <v>21</v>
      </c>
      <c r="E4837" s="1">
        <v>567</v>
      </c>
      <c r="F4837" s="1"/>
    </row>
    <row r="4838" spans="1:6" x14ac:dyDescent="0.35">
      <c r="A4838" s="1">
        <v>108</v>
      </c>
      <c r="B4838" s="1" t="s">
        <v>131</v>
      </c>
      <c r="C4838" s="218">
        <v>44897</v>
      </c>
      <c r="D4838" s="1">
        <v>18</v>
      </c>
      <c r="E4838" s="1">
        <v>513</v>
      </c>
      <c r="F4838" s="1"/>
    </row>
    <row r="4839" spans="1:6" x14ac:dyDescent="0.35">
      <c r="A4839" s="1">
        <v>108</v>
      </c>
      <c r="B4839" s="1" t="s">
        <v>131</v>
      </c>
      <c r="C4839" s="218">
        <v>44898</v>
      </c>
      <c r="D4839" s="1">
        <v>15</v>
      </c>
      <c r="E4839" s="1">
        <v>405</v>
      </c>
      <c r="F4839" s="1"/>
    </row>
    <row r="4840" spans="1:6" x14ac:dyDescent="0.35">
      <c r="A4840" s="1">
        <v>108</v>
      </c>
      <c r="B4840" s="1" t="s">
        <v>131</v>
      </c>
      <c r="C4840" s="218">
        <v>44899</v>
      </c>
      <c r="D4840" s="1">
        <v>22</v>
      </c>
      <c r="E4840" s="1">
        <v>585</v>
      </c>
      <c r="F4840" s="1"/>
    </row>
    <row r="4841" spans="1:6" x14ac:dyDescent="0.35">
      <c r="A4841" s="1">
        <v>108</v>
      </c>
      <c r="B4841" s="1" t="s">
        <v>131</v>
      </c>
      <c r="C4841" s="218">
        <v>44900</v>
      </c>
      <c r="D4841" s="1">
        <v>18</v>
      </c>
      <c r="E4841" s="1">
        <v>405</v>
      </c>
      <c r="F4841" s="1"/>
    </row>
    <row r="4842" spans="1:6" x14ac:dyDescent="0.35">
      <c r="A4842" s="1">
        <v>108</v>
      </c>
      <c r="B4842" s="1" t="s">
        <v>131</v>
      </c>
      <c r="C4842" s="218">
        <v>44901</v>
      </c>
      <c r="D4842" s="1">
        <v>18</v>
      </c>
      <c r="E4842" s="1">
        <v>513</v>
      </c>
      <c r="F4842" s="1"/>
    </row>
    <row r="4843" spans="1:6" x14ac:dyDescent="0.35">
      <c r="A4843" s="1">
        <v>108</v>
      </c>
      <c r="B4843" s="1" t="s">
        <v>131</v>
      </c>
      <c r="C4843" s="218">
        <v>44902</v>
      </c>
      <c r="D4843" s="1">
        <v>15</v>
      </c>
      <c r="E4843" s="1">
        <v>513</v>
      </c>
      <c r="F4843" s="1"/>
    </row>
    <row r="4844" spans="1:6" x14ac:dyDescent="0.35">
      <c r="A4844" s="1">
        <v>108</v>
      </c>
      <c r="B4844" s="1" t="s">
        <v>131</v>
      </c>
      <c r="C4844" s="218">
        <v>44903</v>
      </c>
      <c r="D4844" s="1">
        <v>24</v>
      </c>
      <c r="E4844" s="1">
        <v>648</v>
      </c>
      <c r="F4844" s="1"/>
    </row>
    <row r="4845" spans="1:6" x14ac:dyDescent="0.35">
      <c r="A4845" s="1">
        <v>108</v>
      </c>
      <c r="B4845" s="1" t="s">
        <v>131</v>
      </c>
      <c r="C4845" s="218">
        <v>44904</v>
      </c>
      <c r="D4845" s="1">
        <v>34</v>
      </c>
      <c r="E4845" s="1">
        <v>882</v>
      </c>
      <c r="F4845" s="1"/>
    </row>
    <row r="4846" spans="1:6" x14ac:dyDescent="0.35">
      <c r="A4846" s="1">
        <v>108</v>
      </c>
      <c r="B4846" s="1" t="s">
        <v>131</v>
      </c>
      <c r="C4846" s="218">
        <v>44905</v>
      </c>
      <c r="D4846" s="1">
        <v>16</v>
      </c>
      <c r="E4846" s="1">
        <v>504</v>
      </c>
      <c r="F4846" s="1"/>
    </row>
    <row r="4847" spans="1:6" x14ac:dyDescent="0.35">
      <c r="A4847" s="1">
        <v>108</v>
      </c>
      <c r="B4847" s="1" t="s">
        <v>131</v>
      </c>
      <c r="C4847" s="218">
        <v>44906</v>
      </c>
      <c r="D4847" s="1">
        <v>16</v>
      </c>
      <c r="E4847" s="1">
        <v>558</v>
      </c>
      <c r="F4847" s="1"/>
    </row>
    <row r="4848" spans="1:6" x14ac:dyDescent="0.35">
      <c r="A4848" s="1">
        <v>108</v>
      </c>
      <c r="B4848" s="1" t="s">
        <v>131</v>
      </c>
      <c r="C4848" s="218">
        <v>44907</v>
      </c>
      <c r="D4848" s="1">
        <v>21</v>
      </c>
      <c r="E4848" s="1">
        <v>594</v>
      </c>
      <c r="F4848" s="1"/>
    </row>
    <row r="4849" spans="1:6" x14ac:dyDescent="0.35">
      <c r="A4849" s="1">
        <v>108</v>
      </c>
      <c r="B4849" s="1" t="s">
        <v>131</v>
      </c>
      <c r="C4849" s="218">
        <v>44908</v>
      </c>
      <c r="D4849" s="1">
        <v>26</v>
      </c>
      <c r="E4849" s="1">
        <v>576</v>
      </c>
      <c r="F4849" s="1"/>
    </row>
    <row r="4850" spans="1:6" x14ac:dyDescent="0.35">
      <c r="A4850" s="1">
        <v>108</v>
      </c>
      <c r="B4850" s="1" t="s">
        <v>131</v>
      </c>
      <c r="C4850" s="218">
        <v>44909</v>
      </c>
      <c r="D4850" s="1">
        <v>24</v>
      </c>
      <c r="E4850" s="1">
        <v>675</v>
      </c>
      <c r="F4850" s="1"/>
    </row>
    <row r="4851" spans="1:6" x14ac:dyDescent="0.35">
      <c r="A4851" s="1">
        <v>108</v>
      </c>
      <c r="B4851" s="1" t="s">
        <v>131</v>
      </c>
      <c r="C4851" s="218">
        <v>44910</v>
      </c>
      <c r="D4851" s="1">
        <v>25</v>
      </c>
      <c r="E4851" s="1">
        <v>612</v>
      </c>
      <c r="F4851" s="1"/>
    </row>
    <row r="4852" spans="1:6" x14ac:dyDescent="0.35">
      <c r="A4852" s="1">
        <v>108</v>
      </c>
      <c r="B4852" s="1" t="s">
        <v>131</v>
      </c>
      <c r="C4852" s="218">
        <v>44911</v>
      </c>
      <c r="D4852" s="1">
        <v>19</v>
      </c>
      <c r="E4852" s="1">
        <v>612</v>
      </c>
      <c r="F4852" s="1"/>
    </row>
    <row r="4853" spans="1:6" x14ac:dyDescent="0.35">
      <c r="A4853" s="1">
        <v>108</v>
      </c>
      <c r="B4853" s="1" t="s">
        <v>131</v>
      </c>
      <c r="C4853" s="218">
        <v>44912</v>
      </c>
      <c r="D4853" s="1">
        <v>22</v>
      </c>
      <c r="E4853" s="1">
        <v>639</v>
      </c>
      <c r="F4853" s="1"/>
    </row>
    <row r="4854" spans="1:6" x14ac:dyDescent="0.35">
      <c r="A4854" s="1">
        <v>108</v>
      </c>
      <c r="B4854" s="1" t="s">
        <v>131</v>
      </c>
      <c r="C4854" s="218">
        <v>44913</v>
      </c>
      <c r="D4854" s="1">
        <v>24</v>
      </c>
      <c r="E4854" s="1">
        <v>621</v>
      </c>
      <c r="F4854" s="1"/>
    </row>
    <row r="4855" spans="1:6" x14ac:dyDescent="0.35">
      <c r="A4855" s="1">
        <v>108</v>
      </c>
      <c r="B4855" s="1" t="s">
        <v>131</v>
      </c>
      <c r="C4855" s="218">
        <v>44914</v>
      </c>
      <c r="D4855" s="1">
        <v>20</v>
      </c>
      <c r="E4855" s="1">
        <v>522</v>
      </c>
      <c r="F4855" s="1"/>
    </row>
    <row r="4856" spans="1:6" x14ac:dyDescent="0.35">
      <c r="A4856" s="1">
        <v>108</v>
      </c>
      <c r="B4856" s="1" t="s">
        <v>131</v>
      </c>
      <c r="C4856" s="218">
        <v>44915</v>
      </c>
      <c r="D4856" s="1">
        <v>18</v>
      </c>
      <c r="E4856" s="1">
        <v>513</v>
      </c>
      <c r="F4856" s="1"/>
    </row>
    <row r="4857" spans="1:6" x14ac:dyDescent="0.35">
      <c r="A4857" s="1">
        <v>108</v>
      </c>
      <c r="B4857" s="1" t="s">
        <v>131</v>
      </c>
      <c r="C4857" s="218">
        <v>44916</v>
      </c>
      <c r="D4857" s="1">
        <v>23</v>
      </c>
      <c r="E4857" s="1">
        <v>495</v>
      </c>
      <c r="F4857" s="1"/>
    </row>
    <row r="4858" spans="1:6" x14ac:dyDescent="0.35">
      <c r="A4858" s="1">
        <v>108</v>
      </c>
      <c r="B4858" s="1" t="s">
        <v>131</v>
      </c>
      <c r="C4858" s="218">
        <v>44917</v>
      </c>
      <c r="D4858" s="1">
        <v>20</v>
      </c>
      <c r="E4858" s="1">
        <v>468</v>
      </c>
      <c r="F4858" s="1"/>
    </row>
    <row r="4859" spans="1:6" x14ac:dyDescent="0.35">
      <c r="A4859" s="1">
        <v>108</v>
      </c>
      <c r="B4859" s="1" t="s">
        <v>131</v>
      </c>
      <c r="C4859" s="218">
        <v>44918</v>
      </c>
      <c r="D4859" s="1">
        <v>19</v>
      </c>
      <c r="E4859" s="1">
        <v>504</v>
      </c>
      <c r="F4859" s="1"/>
    </row>
    <row r="4860" spans="1:6" x14ac:dyDescent="0.35">
      <c r="A4860" s="1">
        <v>108</v>
      </c>
      <c r="B4860" s="1" t="s">
        <v>131</v>
      </c>
      <c r="C4860" s="218">
        <v>44919</v>
      </c>
      <c r="D4860" s="1">
        <v>16</v>
      </c>
      <c r="E4860" s="1">
        <v>504</v>
      </c>
      <c r="F4860" s="1"/>
    </row>
    <row r="4861" spans="1:6" x14ac:dyDescent="0.35">
      <c r="A4861" s="1">
        <v>108</v>
      </c>
      <c r="B4861" s="1" t="s">
        <v>131</v>
      </c>
      <c r="C4861" s="218">
        <v>44920</v>
      </c>
      <c r="D4861" s="1">
        <v>39</v>
      </c>
      <c r="E4861" s="1">
        <v>1053</v>
      </c>
      <c r="F4861" s="1"/>
    </row>
    <row r="4862" spans="1:6" x14ac:dyDescent="0.35">
      <c r="A4862" s="1">
        <v>108</v>
      </c>
      <c r="B4862" s="1" t="s">
        <v>131</v>
      </c>
      <c r="C4862" s="218">
        <v>44921</v>
      </c>
      <c r="D4862" s="1">
        <v>22</v>
      </c>
      <c r="E4862" s="1">
        <v>585</v>
      </c>
      <c r="F4862" s="1"/>
    </row>
    <row r="4863" spans="1:6" x14ac:dyDescent="0.35">
      <c r="A4863" s="1">
        <v>108</v>
      </c>
      <c r="B4863" s="1" t="s">
        <v>131</v>
      </c>
      <c r="C4863" s="218">
        <v>44922</v>
      </c>
      <c r="D4863" s="1">
        <v>22</v>
      </c>
      <c r="E4863" s="1">
        <v>504</v>
      </c>
      <c r="F4863" s="1"/>
    </row>
    <row r="4864" spans="1:6" x14ac:dyDescent="0.35">
      <c r="A4864" s="1">
        <v>108</v>
      </c>
      <c r="B4864" s="1" t="s">
        <v>131</v>
      </c>
      <c r="C4864" s="218">
        <v>44923</v>
      </c>
      <c r="D4864" s="1">
        <v>20</v>
      </c>
      <c r="E4864" s="1">
        <v>522</v>
      </c>
      <c r="F4864" s="1"/>
    </row>
    <row r="4865" spans="1:6" x14ac:dyDescent="0.35">
      <c r="A4865" s="1">
        <v>108</v>
      </c>
      <c r="B4865" s="1" t="s">
        <v>131</v>
      </c>
      <c r="C4865" s="218">
        <v>44924</v>
      </c>
      <c r="D4865" s="1">
        <v>19</v>
      </c>
      <c r="E4865" s="1">
        <v>504</v>
      </c>
      <c r="F4865" s="1"/>
    </row>
    <row r="4866" spans="1:6" x14ac:dyDescent="0.35">
      <c r="A4866" s="1">
        <v>108</v>
      </c>
      <c r="B4866" s="1" t="s">
        <v>131</v>
      </c>
      <c r="C4866" s="218">
        <v>44925</v>
      </c>
      <c r="D4866" s="1">
        <v>22</v>
      </c>
      <c r="E4866" s="1">
        <v>558</v>
      </c>
      <c r="F4866" s="1"/>
    </row>
    <row r="4867" spans="1:6" x14ac:dyDescent="0.35">
      <c r="A4867" s="1">
        <v>108</v>
      </c>
      <c r="B4867" s="1" t="s">
        <v>131</v>
      </c>
      <c r="C4867" s="218">
        <v>44926</v>
      </c>
      <c r="D4867" s="1">
        <v>17</v>
      </c>
      <c r="E4867" s="1">
        <v>441</v>
      </c>
      <c r="F4867" s="1"/>
    </row>
    <row r="4868" spans="1:6" x14ac:dyDescent="0.35">
      <c r="A4868" s="1">
        <v>108</v>
      </c>
      <c r="B4868" s="1" t="s">
        <v>131</v>
      </c>
      <c r="C4868" s="218">
        <v>44927</v>
      </c>
      <c r="D4868" s="1">
        <v>15</v>
      </c>
      <c r="E4868" s="1">
        <v>432</v>
      </c>
      <c r="F4868" s="1"/>
    </row>
    <row r="4869" spans="1:6" x14ac:dyDescent="0.35">
      <c r="A4869" s="1">
        <v>108</v>
      </c>
      <c r="B4869" s="1" t="s">
        <v>131</v>
      </c>
      <c r="C4869" s="218">
        <v>44928</v>
      </c>
      <c r="D4869" s="1">
        <v>8</v>
      </c>
      <c r="E4869" s="1">
        <v>198</v>
      </c>
      <c r="F4869" s="1"/>
    </row>
    <row r="4870" spans="1:6" x14ac:dyDescent="0.35">
      <c r="A4870" s="1">
        <v>108</v>
      </c>
      <c r="B4870" s="1" t="s">
        <v>131</v>
      </c>
      <c r="C4870" s="218">
        <v>44929</v>
      </c>
      <c r="D4870" s="1">
        <v>30</v>
      </c>
      <c r="E4870" s="1">
        <v>675</v>
      </c>
      <c r="F4870" s="1"/>
    </row>
    <row r="4871" spans="1:6" x14ac:dyDescent="0.35">
      <c r="A4871" s="1">
        <v>108</v>
      </c>
      <c r="B4871" s="1" t="s">
        <v>131</v>
      </c>
      <c r="C4871" s="218">
        <v>44930</v>
      </c>
      <c r="D4871" s="1">
        <v>20</v>
      </c>
      <c r="E4871" s="1">
        <v>549</v>
      </c>
      <c r="F4871" s="1"/>
    </row>
    <row r="4872" spans="1:6" x14ac:dyDescent="0.35">
      <c r="A4872" s="1">
        <v>108</v>
      </c>
      <c r="B4872" s="1" t="s">
        <v>131</v>
      </c>
      <c r="C4872" s="218">
        <v>44931</v>
      </c>
      <c r="D4872" s="1">
        <v>21</v>
      </c>
      <c r="E4872" s="1">
        <v>594</v>
      </c>
      <c r="F4872" s="1"/>
    </row>
    <row r="4873" spans="1:6" x14ac:dyDescent="0.35">
      <c r="A4873" s="1">
        <v>108</v>
      </c>
      <c r="B4873" s="1" t="s">
        <v>131</v>
      </c>
      <c r="C4873" s="218">
        <v>44932</v>
      </c>
      <c r="D4873" s="1">
        <v>24</v>
      </c>
      <c r="E4873" s="1">
        <v>621</v>
      </c>
      <c r="F4873" s="1"/>
    </row>
    <row r="4874" spans="1:6" x14ac:dyDescent="0.35">
      <c r="A4874" s="1">
        <v>108</v>
      </c>
      <c r="B4874" s="1" t="s">
        <v>131</v>
      </c>
      <c r="C4874" s="218">
        <v>44933</v>
      </c>
      <c r="D4874" s="1">
        <v>21</v>
      </c>
      <c r="E4874" s="1">
        <v>567</v>
      </c>
      <c r="F4874" s="1"/>
    </row>
    <row r="4875" spans="1:6" x14ac:dyDescent="0.35">
      <c r="A4875" s="1">
        <v>108</v>
      </c>
      <c r="B4875" s="1" t="s">
        <v>131</v>
      </c>
      <c r="C4875" s="218">
        <v>44934</v>
      </c>
      <c r="D4875" s="1">
        <v>23</v>
      </c>
      <c r="E4875" s="1">
        <v>603</v>
      </c>
      <c r="F4875" s="1"/>
    </row>
    <row r="4876" spans="1:6" x14ac:dyDescent="0.35">
      <c r="A4876" s="1">
        <v>108</v>
      </c>
      <c r="B4876" s="1" t="s">
        <v>131</v>
      </c>
      <c r="C4876" s="218">
        <v>44935</v>
      </c>
      <c r="D4876" s="1">
        <v>21</v>
      </c>
      <c r="E4876" s="1">
        <v>513</v>
      </c>
      <c r="F4876" s="1"/>
    </row>
    <row r="4877" spans="1:6" x14ac:dyDescent="0.35">
      <c r="A4877" s="1">
        <v>108</v>
      </c>
      <c r="B4877" s="1" t="s">
        <v>131</v>
      </c>
      <c r="C4877" s="218">
        <v>44936</v>
      </c>
      <c r="D4877" s="1">
        <v>19</v>
      </c>
      <c r="E4877" s="1">
        <v>450</v>
      </c>
      <c r="F4877" s="1"/>
    </row>
    <row r="4878" spans="1:6" x14ac:dyDescent="0.35">
      <c r="A4878" s="1">
        <v>108</v>
      </c>
      <c r="B4878" s="1" t="s">
        <v>131</v>
      </c>
      <c r="C4878" s="218">
        <v>44937</v>
      </c>
      <c r="D4878" s="1">
        <v>22</v>
      </c>
      <c r="E4878" s="1">
        <v>450</v>
      </c>
      <c r="F4878" s="1"/>
    </row>
    <row r="4879" spans="1:6" x14ac:dyDescent="0.35">
      <c r="A4879" s="1">
        <v>108</v>
      </c>
      <c r="B4879" s="1" t="s">
        <v>131</v>
      </c>
      <c r="C4879" s="218">
        <v>44938</v>
      </c>
      <c r="D4879" s="1">
        <v>17</v>
      </c>
      <c r="E4879" s="1">
        <v>576</v>
      </c>
      <c r="F4879" s="1"/>
    </row>
    <row r="4880" spans="1:6" x14ac:dyDescent="0.35">
      <c r="A4880" s="1">
        <v>108</v>
      </c>
      <c r="B4880" s="1" t="s">
        <v>131</v>
      </c>
      <c r="C4880" s="218">
        <v>44939</v>
      </c>
      <c r="D4880" s="1">
        <v>20</v>
      </c>
      <c r="E4880" s="1">
        <v>549</v>
      </c>
      <c r="F4880" s="1"/>
    </row>
    <row r="4881" spans="1:6" x14ac:dyDescent="0.35">
      <c r="A4881" s="1">
        <v>108</v>
      </c>
      <c r="B4881" s="1" t="s">
        <v>131</v>
      </c>
      <c r="C4881" s="218">
        <v>44940</v>
      </c>
      <c r="D4881" s="1">
        <v>24</v>
      </c>
      <c r="E4881" s="1">
        <v>567</v>
      </c>
      <c r="F4881" s="1"/>
    </row>
    <row r="4882" spans="1:6" x14ac:dyDescent="0.35">
      <c r="A4882" s="1">
        <v>108</v>
      </c>
      <c r="B4882" s="1" t="s">
        <v>131</v>
      </c>
      <c r="C4882" s="218">
        <v>44941</v>
      </c>
      <c r="D4882" s="1">
        <v>20</v>
      </c>
      <c r="E4882" s="1">
        <v>576</v>
      </c>
      <c r="F4882" s="1"/>
    </row>
    <row r="4883" spans="1:6" x14ac:dyDescent="0.35">
      <c r="A4883" s="1">
        <v>108</v>
      </c>
      <c r="B4883" s="1" t="s">
        <v>131</v>
      </c>
      <c r="C4883" s="218">
        <v>44942</v>
      </c>
      <c r="D4883" s="1">
        <v>15</v>
      </c>
      <c r="E4883" s="1">
        <v>432</v>
      </c>
      <c r="F4883" s="1"/>
    </row>
    <row r="4884" spans="1:6" x14ac:dyDescent="0.35">
      <c r="A4884" s="1">
        <v>108</v>
      </c>
      <c r="B4884" s="1" t="s">
        <v>131</v>
      </c>
      <c r="C4884" s="218">
        <v>44943</v>
      </c>
      <c r="D4884" s="1">
        <v>12</v>
      </c>
      <c r="E4884" s="1">
        <v>324</v>
      </c>
      <c r="F4884" s="1"/>
    </row>
    <row r="4885" spans="1:6" x14ac:dyDescent="0.35">
      <c r="A4885" s="1">
        <v>108</v>
      </c>
      <c r="B4885" s="1" t="s">
        <v>131</v>
      </c>
      <c r="C4885" s="218">
        <v>44944</v>
      </c>
      <c r="D4885" s="1">
        <v>23</v>
      </c>
      <c r="E4885" s="1">
        <v>630</v>
      </c>
      <c r="F4885" s="1"/>
    </row>
    <row r="4886" spans="1:6" x14ac:dyDescent="0.35">
      <c r="A4886" s="1">
        <v>108</v>
      </c>
      <c r="B4886" s="1" t="s">
        <v>131</v>
      </c>
      <c r="C4886" s="218">
        <v>44945</v>
      </c>
      <c r="D4886" s="1">
        <v>26</v>
      </c>
      <c r="E4886" s="1">
        <v>711</v>
      </c>
      <c r="F4886" s="1"/>
    </row>
    <row r="4887" spans="1:6" x14ac:dyDescent="0.35">
      <c r="A4887" s="1">
        <v>108</v>
      </c>
      <c r="B4887" s="1" t="s">
        <v>131</v>
      </c>
      <c r="C4887" s="218">
        <v>44946</v>
      </c>
      <c r="D4887" s="1">
        <v>14</v>
      </c>
      <c r="E4887" s="1">
        <v>414</v>
      </c>
      <c r="F4887" s="1"/>
    </row>
    <row r="4888" spans="1:6" x14ac:dyDescent="0.35">
      <c r="A4888" s="1">
        <v>108</v>
      </c>
      <c r="B4888" s="1" t="s">
        <v>131</v>
      </c>
      <c r="C4888" s="218">
        <v>44947</v>
      </c>
      <c r="D4888" s="1">
        <v>26</v>
      </c>
      <c r="E4888" s="1">
        <v>657</v>
      </c>
      <c r="F4888" s="1"/>
    </row>
    <row r="4889" spans="1:6" x14ac:dyDescent="0.35">
      <c r="A4889" s="1">
        <v>108</v>
      </c>
      <c r="B4889" s="1" t="s">
        <v>131</v>
      </c>
      <c r="C4889" s="218">
        <v>44948</v>
      </c>
      <c r="D4889" s="1">
        <v>19</v>
      </c>
      <c r="E4889" s="1">
        <v>504</v>
      </c>
      <c r="F4889" s="1"/>
    </row>
    <row r="4890" spans="1:6" x14ac:dyDescent="0.35">
      <c r="A4890" s="1">
        <v>108</v>
      </c>
      <c r="B4890" s="1" t="s">
        <v>131</v>
      </c>
      <c r="C4890" s="218">
        <v>44949</v>
      </c>
      <c r="D4890" s="1">
        <v>20</v>
      </c>
      <c r="E4890" s="1">
        <v>549</v>
      </c>
      <c r="F4890" s="1"/>
    </row>
    <row r="4891" spans="1:6" x14ac:dyDescent="0.35">
      <c r="A4891" s="1">
        <v>108</v>
      </c>
      <c r="B4891" s="1" t="s">
        <v>131</v>
      </c>
      <c r="C4891" s="218">
        <v>44950</v>
      </c>
      <c r="D4891" s="1">
        <v>28</v>
      </c>
      <c r="E4891" s="1">
        <v>666</v>
      </c>
      <c r="F4891" s="1"/>
    </row>
    <row r="4892" spans="1:6" x14ac:dyDescent="0.35">
      <c r="A4892" s="1">
        <v>108</v>
      </c>
      <c r="B4892" s="1" t="s">
        <v>131</v>
      </c>
      <c r="C4892" s="218">
        <v>44951</v>
      </c>
      <c r="D4892" s="1">
        <v>24</v>
      </c>
      <c r="E4892" s="1">
        <v>675</v>
      </c>
      <c r="F4892" s="1"/>
    </row>
    <row r="4893" spans="1:6" x14ac:dyDescent="0.35">
      <c r="A4893" s="1">
        <v>108</v>
      </c>
      <c r="B4893" s="1" t="s">
        <v>131</v>
      </c>
      <c r="C4893" s="218">
        <v>44952</v>
      </c>
      <c r="D4893" s="1">
        <v>25</v>
      </c>
      <c r="E4893" s="1">
        <v>666</v>
      </c>
      <c r="F4893" s="1"/>
    </row>
    <row r="4894" spans="1:6" x14ac:dyDescent="0.35">
      <c r="A4894" s="1">
        <v>108</v>
      </c>
      <c r="B4894" s="1" t="s">
        <v>131</v>
      </c>
      <c r="C4894" s="218">
        <v>44953</v>
      </c>
      <c r="D4894" s="1">
        <v>28</v>
      </c>
      <c r="E4894" s="1">
        <v>693</v>
      </c>
      <c r="F4894" s="1"/>
    </row>
    <row r="4895" spans="1:6" x14ac:dyDescent="0.35">
      <c r="A4895" s="1">
        <v>108</v>
      </c>
      <c r="B4895" s="1" t="s">
        <v>131</v>
      </c>
      <c r="C4895" s="218">
        <v>44954</v>
      </c>
      <c r="D4895" s="1">
        <v>23</v>
      </c>
      <c r="E4895" s="1">
        <v>657</v>
      </c>
      <c r="F4895" s="1"/>
    </row>
    <row r="4896" spans="1:6" x14ac:dyDescent="0.35">
      <c r="A4896" s="1">
        <v>108</v>
      </c>
      <c r="B4896" s="1" t="s">
        <v>131</v>
      </c>
      <c r="C4896" s="218">
        <v>44955</v>
      </c>
      <c r="D4896" s="1">
        <v>28</v>
      </c>
      <c r="E4896" s="1">
        <v>693</v>
      </c>
      <c r="F4896" s="1"/>
    </row>
    <row r="4897" spans="1:6" x14ac:dyDescent="0.35">
      <c r="A4897" s="1">
        <v>108</v>
      </c>
      <c r="B4897" s="1" t="s">
        <v>131</v>
      </c>
      <c r="C4897" s="218">
        <v>44956</v>
      </c>
      <c r="D4897" s="1">
        <v>25</v>
      </c>
      <c r="E4897" s="1">
        <v>612</v>
      </c>
      <c r="F4897" s="1"/>
    </row>
    <row r="4898" spans="1:6" x14ac:dyDescent="0.35">
      <c r="A4898" s="1">
        <v>110</v>
      </c>
      <c r="B4898" s="1" t="s">
        <v>132</v>
      </c>
      <c r="C4898" s="218">
        <v>44878</v>
      </c>
      <c r="D4898" s="1">
        <v>10</v>
      </c>
      <c r="E4898" s="1">
        <v>180</v>
      </c>
      <c r="F4898" s="1"/>
    </row>
    <row r="4899" spans="1:6" x14ac:dyDescent="0.35">
      <c r="A4899" s="1">
        <v>110</v>
      </c>
      <c r="B4899" s="1" t="s">
        <v>132</v>
      </c>
      <c r="C4899" s="218">
        <v>44879</v>
      </c>
      <c r="D4899" s="1">
        <v>7</v>
      </c>
      <c r="E4899" s="1">
        <v>153</v>
      </c>
      <c r="F4899" s="1"/>
    </row>
    <row r="4900" spans="1:6" x14ac:dyDescent="0.35">
      <c r="A4900" s="1">
        <v>110</v>
      </c>
      <c r="B4900" s="1" t="s">
        <v>132</v>
      </c>
      <c r="C4900" s="218">
        <v>44880</v>
      </c>
      <c r="D4900" s="1">
        <v>11</v>
      </c>
      <c r="E4900" s="1">
        <v>198</v>
      </c>
      <c r="F4900" s="1"/>
    </row>
    <row r="4901" spans="1:6" x14ac:dyDescent="0.35">
      <c r="A4901" s="1">
        <v>110</v>
      </c>
      <c r="B4901" s="1" t="s">
        <v>132</v>
      </c>
      <c r="C4901" s="218">
        <v>44881</v>
      </c>
      <c r="D4901" s="1">
        <v>10</v>
      </c>
      <c r="E4901" s="1">
        <v>261</v>
      </c>
      <c r="F4901" s="1"/>
    </row>
    <row r="4902" spans="1:6" x14ac:dyDescent="0.35">
      <c r="A4902" s="1">
        <v>110</v>
      </c>
      <c r="B4902" s="1" t="s">
        <v>132</v>
      </c>
      <c r="C4902" s="218">
        <v>44882</v>
      </c>
      <c r="D4902" s="1">
        <v>12</v>
      </c>
      <c r="E4902" s="1">
        <v>324</v>
      </c>
      <c r="F4902" s="1"/>
    </row>
    <row r="4903" spans="1:6" x14ac:dyDescent="0.35">
      <c r="A4903" s="1">
        <v>110</v>
      </c>
      <c r="B4903" s="1" t="s">
        <v>132</v>
      </c>
      <c r="C4903" s="218">
        <v>44883</v>
      </c>
      <c r="D4903" s="1">
        <v>19</v>
      </c>
      <c r="E4903" s="1">
        <v>558</v>
      </c>
      <c r="F4903" s="1"/>
    </row>
    <row r="4904" spans="1:6" x14ac:dyDescent="0.35">
      <c r="A4904" s="1">
        <v>110</v>
      </c>
      <c r="B4904" s="1" t="s">
        <v>132</v>
      </c>
      <c r="C4904" s="218">
        <v>44884</v>
      </c>
      <c r="D4904" s="1">
        <v>14</v>
      </c>
      <c r="E4904" s="1">
        <v>414</v>
      </c>
      <c r="F4904" s="1"/>
    </row>
    <row r="4905" spans="1:6" x14ac:dyDescent="0.35">
      <c r="A4905" s="1">
        <v>110</v>
      </c>
      <c r="B4905" s="1" t="s">
        <v>132</v>
      </c>
      <c r="C4905" s="218">
        <v>44889</v>
      </c>
      <c r="D4905" s="1">
        <v>21</v>
      </c>
      <c r="E4905" s="1">
        <v>540</v>
      </c>
      <c r="F4905" s="1"/>
    </row>
    <row r="4906" spans="1:6" x14ac:dyDescent="0.35">
      <c r="A4906" s="1">
        <v>110</v>
      </c>
      <c r="B4906" s="1" t="s">
        <v>132</v>
      </c>
      <c r="C4906" s="218">
        <v>44890</v>
      </c>
      <c r="D4906" s="1">
        <v>36</v>
      </c>
      <c r="E4906" s="1">
        <v>1134</v>
      </c>
      <c r="F4906" s="1"/>
    </row>
    <row r="4907" spans="1:6" x14ac:dyDescent="0.35">
      <c r="A4907" s="1">
        <v>110</v>
      </c>
      <c r="B4907" s="1" t="s">
        <v>132</v>
      </c>
      <c r="C4907" s="218">
        <v>44891</v>
      </c>
      <c r="D4907" s="1">
        <v>15</v>
      </c>
      <c r="E4907" s="1">
        <v>513</v>
      </c>
      <c r="F4907" s="1"/>
    </row>
    <row r="4908" spans="1:6" x14ac:dyDescent="0.35">
      <c r="A4908" s="1">
        <v>110</v>
      </c>
      <c r="B4908" s="1" t="s">
        <v>132</v>
      </c>
      <c r="C4908" s="218">
        <v>44892</v>
      </c>
      <c r="D4908" s="1">
        <v>20</v>
      </c>
      <c r="E4908" s="1">
        <v>576</v>
      </c>
      <c r="F4908" s="1"/>
    </row>
    <row r="4909" spans="1:6" x14ac:dyDescent="0.35">
      <c r="A4909" s="1">
        <v>110</v>
      </c>
      <c r="B4909" s="1" t="s">
        <v>132</v>
      </c>
      <c r="C4909" s="218">
        <v>44893</v>
      </c>
      <c r="D4909" s="1">
        <v>22</v>
      </c>
      <c r="E4909" s="1">
        <v>666</v>
      </c>
      <c r="F4909" s="1"/>
    </row>
    <row r="4910" spans="1:6" x14ac:dyDescent="0.35">
      <c r="A4910" s="1">
        <v>110</v>
      </c>
      <c r="B4910" s="1" t="s">
        <v>132</v>
      </c>
      <c r="C4910" s="218">
        <v>44894</v>
      </c>
      <c r="D4910" s="1">
        <v>21</v>
      </c>
      <c r="E4910" s="1">
        <v>594</v>
      </c>
      <c r="F4910" s="1"/>
    </row>
    <row r="4911" spans="1:6" x14ac:dyDescent="0.35">
      <c r="A4911" s="1">
        <v>110</v>
      </c>
      <c r="B4911" s="1" t="s">
        <v>132</v>
      </c>
      <c r="C4911" s="218">
        <v>44895</v>
      </c>
      <c r="D4911" s="1">
        <v>17</v>
      </c>
      <c r="E4911" s="1">
        <v>549</v>
      </c>
      <c r="F4911" s="1"/>
    </row>
    <row r="4912" spans="1:6" x14ac:dyDescent="0.35">
      <c r="A4912" s="1">
        <v>110</v>
      </c>
      <c r="B4912" s="1" t="s">
        <v>132</v>
      </c>
      <c r="C4912" s="218">
        <v>44896</v>
      </c>
      <c r="D4912" s="1">
        <v>25</v>
      </c>
      <c r="E4912" s="1">
        <v>801</v>
      </c>
      <c r="F4912" s="1"/>
    </row>
    <row r="4913" spans="1:6" x14ac:dyDescent="0.35">
      <c r="A4913" s="1">
        <v>110</v>
      </c>
      <c r="B4913" s="1" t="s">
        <v>132</v>
      </c>
      <c r="C4913" s="218">
        <v>44897</v>
      </c>
      <c r="D4913" s="1">
        <v>10</v>
      </c>
      <c r="E4913" s="1">
        <v>315</v>
      </c>
      <c r="F4913" s="1"/>
    </row>
    <row r="4914" spans="1:6" x14ac:dyDescent="0.35">
      <c r="A4914" s="1">
        <v>110</v>
      </c>
      <c r="B4914" s="1" t="s">
        <v>132</v>
      </c>
      <c r="C4914" s="218">
        <v>44898</v>
      </c>
      <c r="D4914" s="1">
        <v>21</v>
      </c>
      <c r="E4914" s="1">
        <v>594</v>
      </c>
      <c r="F4914" s="1"/>
    </row>
    <row r="4915" spans="1:6" x14ac:dyDescent="0.35">
      <c r="A4915" s="1">
        <v>110</v>
      </c>
      <c r="B4915" s="1" t="s">
        <v>132</v>
      </c>
      <c r="C4915" s="218">
        <v>44899</v>
      </c>
      <c r="D4915" s="1">
        <v>18</v>
      </c>
      <c r="E4915" s="1">
        <v>540</v>
      </c>
      <c r="F4915" s="1"/>
    </row>
    <row r="4916" spans="1:6" x14ac:dyDescent="0.35">
      <c r="A4916" s="1">
        <v>110</v>
      </c>
      <c r="B4916" s="1" t="s">
        <v>132</v>
      </c>
      <c r="C4916" s="218">
        <v>44900</v>
      </c>
      <c r="D4916" s="1">
        <v>23</v>
      </c>
      <c r="E4916" s="1">
        <v>630</v>
      </c>
      <c r="F4916" s="1"/>
    </row>
    <row r="4917" spans="1:6" x14ac:dyDescent="0.35">
      <c r="A4917" s="1">
        <v>110</v>
      </c>
      <c r="B4917" s="1" t="s">
        <v>132</v>
      </c>
      <c r="C4917" s="218">
        <v>44901</v>
      </c>
      <c r="D4917" s="1">
        <v>18</v>
      </c>
      <c r="E4917" s="1">
        <v>459</v>
      </c>
      <c r="F4917" s="1"/>
    </row>
    <row r="4918" spans="1:6" x14ac:dyDescent="0.35">
      <c r="A4918" s="1">
        <v>110</v>
      </c>
      <c r="B4918" s="1" t="s">
        <v>132</v>
      </c>
      <c r="C4918" s="218">
        <v>44902</v>
      </c>
      <c r="D4918" s="1">
        <v>15</v>
      </c>
      <c r="E4918" s="1">
        <v>540</v>
      </c>
      <c r="F4918" s="1"/>
    </row>
    <row r="4919" spans="1:6" x14ac:dyDescent="0.35">
      <c r="A4919" s="1">
        <v>110</v>
      </c>
      <c r="B4919" s="1" t="s">
        <v>132</v>
      </c>
      <c r="C4919" s="218">
        <v>44903</v>
      </c>
      <c r="D4919" s="1">
        <v>14</v>
      </c>
      <c r="E4919" s="1">
        <v>468</v>
      </c>
      <c r="F4919" s="1"/>
    </row>
    <row r="4920" spans="1:6" x14ac:dyDescent="0.35">
      <c r="A4920" s="1">
        <v>110</v>
      </c>
      <c r="B4920" s="1" t="s">
        <v>132</v>
      </c>
      <c r="C4920" s="218">
        <v>44904</v>
      </c>
      <c r="D4920" s="1">
        <v>17</v>
      </c>
      <c r="E4920" s="1">
        <v>495</v>
      </c>
      <c r="F4920" s="1"/>
    </row>
    <row r="4921" spans="1:6" x14ac:dyDescent="0.35">
      <c r="A4921" s="1">
        <v>110</v>
      </c>
      <c r="B4921" s="1" t="s">
        <v>132</v>
      </c>
      <c r="C4921" s="218">
        <v>44905</v>
      </c>
      <c r="D4921" s="1">
        <v>28</v>
      </c>
      <c r="E4921" s="1">
        <v>909</v>
      </c>
      <c r="F4921" s="1"/>
    </row>
    <row r="4922" spans="1:6" x14ac:dyDescent="0.35">
      <c r="A4922" s="1">
        <v>110</v>
      </c>
      <c r="B4922" s="1" t="s">
        <v>132</v>
      </c>
      <c r="C4922" s="218">
        <v>44906</v>
      </c>
      <c r="D4922" s="1">
        <v>13</v>
      </c>
      <c r="E4922" s="1">
        <v>396</v>
      </c>
      <c r="F4922" s="1"/>
    </row>
    <row r="4923" spans="1:6" x14ac:dyDescent="0.35">
      <c r="A4923" s="1">
        <v>110</v>
      </c>
      <c r="B4923" s="1" t="s">
        <v>132</v>
      </c>
      <c r="C4923" s="218">
        <v>44907</v>
      </c>
      <c r="D4923" s="1">
        <v>22</v>
      </c>
      <c r="E4923" s="1">
        <v>612</v>
      </c>
      <c r="F4923" s="1"/>
    </row>
    <row r="4924" spans="1:6" x14ac:dyDescent="0.35">
      <c r="A4924" s="1">
        <v>110</v>
      </c>
      <c r="B4924" s="1" t="s">
        <v>132</v>
      </c>
      <c r="C4924" s="218">
        <v>44908</v>
      </c>
      <c r="D4924" s="1">
        <v>20</v>
      </c>
      <c r="E4924" s="1">
        <v>603</v>
      </c>
      <c r="F4924" s="1"/>
    </row>
    <row r="4925" spans="1:6" x14ac:dyDescent="0.35">
      <c r="A4925" s="1">
        <v>110</v>
      </c>
      <c r="B4925" s="1" t="s">
        <v>132</v>
      </c>
      <c r="C4925" s="218">
        <v>44909</v>
      </c>
      <c r="D4925" s="1">
        <v>19</v>
      </c>
      <c r="E4925" s="1">
        <v>558</v>
      </c>
      <c r="F4925" s="1"/>
    </row>
    <row r="4926" spans="1:6" x14ac:dyDescent="0.35">
      <c r="A4926" s="1">
        <v>110</v>
      </c>
      <c r="B4926" s="1" t="s">
        <v>132</v>
      </c>
      <c r="C4926" s="218">
        <v>44910</v>
      </c>
      <c r="D4926" s="1">
        <v>17</v>
      </c>
      <c r="E4926" s="1">
        <v>468</v>
      </c>
      <c r="F4926" s="1"/>
    </row>
    <row r="4927" spans="1:6" x14ac:dyDescent="0.35">
      <c r="A4927" s="1">
        <v>110</v>
      </c>
      <c r="B4927" s="1" t="s">
        <v>132</v>
      </c>
      <c r="C4927" s="218">
        <v>44911</v>
      </c>
      <c r="D4927" s="1">
        <v>18</v>
      </c>
      <c r="E4927" s="1">
        <v>513</v>
      </c>
      <c r="F4927" s="1"/>
    </row>
    <row r="4928" spans="1:6" x14ac:dyDescent="0.35">
      <c r="A4928" s="1">
        <v>110</v>
      </c>
      <c r="B4928" s="1" t="s">
        <v>132</v>
      </c>
      <c r="C4928" s="218">
        <v>44912</v>
      </c>
      <c r="D4928" s="1">
        <v>18</v>
      </c>
      <c r="E4928" s="1">
        <v>513</v>
      </c>
      <c r="F4928" s="1"/>
    </row>
    <row r="4929" spans="1:6" x14ac:dyDescent="0.35">
      <c r="A4929" s="1">
        <v>110</v>
      </c>
      <c r="B4929" s="1" t="s">
        <v>132</v>
      </c>
      <c r="C4929" s="218">
        <v>44913</v>
      </c>
      <c r="D4929" s="1">
        <v>11</v>
      </c>
      <c r="E4929" s="1">
        <v>387</v>
      </c>
      <c r="F4929" s="1"/>
    </row>
    <row r="4930" spans="1:6" x14ac:dyDescent="0.35">
      <c r="A4930" s="1">
        <v>110</v>
      </c>
      <c r="B4930" s="1" t="s">
        <v>132</v>
      </c>
      <c r="C4930" s="218">
        <v>44914</v>
      </c>
      <c r="D4930" s="1">
        <v>15</v>
      </c>
      <c r="E4930" s="1">
        <v>486</v>
      </c>
      <c r="F4930" s="1"/>
    </row>
    <row r="4931" spans="1:6" x14ac:dyDescent="0.35">
      <c r="A4931" s="1">
        <v>110</v>
      </c>
      <c r="B4931" s="1" t="s">
        <v>132</v>
      </c>
      <c r="C4931" s="218">
        <v>44915</v>
      </c>
      <c r="D4931" s="1">
        <v>14</v>
      </c>
      <c r="E4931" s="1">
        <v>522</v>
      </c>
      <c r="F4931" s="1"/>
    </row>
    <row r="4932" spans="1:6" x14ac:dyDescent="0.35">
      <c r="A4932" s="1">
        <v>110</v>
      </c>
      <c r="B4932" s="1" t="s">
        <v>132</v>
      </c>
      <c r="C4932" s="218">
        <v>44916</v>
      </c>
      <c r="D4932" s="1">
        <v>22</v>
      </c>
      <c r="E4932" s="1">
        <v>801</v>
      </c>
      <c r="F4932" s="1"/>
    </row>
    <row r="4933" spans="1:6" x14ac:dyDescent="0.35">
      <c r="A4933" s="1">
        <v>110</v>
      </c>
      <c r="B4933" s="1" t="s">
        <v>132</v>
      </c>
      <c r="C4933" s="218">
        <v>44917</v>
      </c>
      <c r="D4933" s="1">
        <v>13</v>
      </c>
      <c r="E4933" s="1">
        <v>396</v>
      </c>
      <c r="F4933" s="1"/>
    </row>
    <row r="4934" spans="1:6" x14ac:dyDescent="0.35">
      <c r="A4934" s="1">
        <v>110</v>
      </c>
      <c r="B4934" s="1" t="s">
        <v>132</v>
      </c>
      <c r="C4934" s="218">
        <v>44918</v>
      </c>
      <c r="D4934" s="1">
        <v>19</v>
      </c>
      <c r="E4934" s="1">
        <v>639</v>
      </c>
      <c r="F4934" s="1"/>
    </row>
    <row r="4935" spans="1:6" x14ac:dyDescent="0.35">
      <c r="A4935" s="1">
        <v>110</v>
      </c>
      <c r="B4935" s="1" t="s">
        <v>132</v>
      </c>
      <c r="C4935" s="218">
        <v>44919</v>
      </c>
      <c r="D4935" s="1">
        <v>14</v>
      </c>
      <c r="E4935" s="1">
        <v>468</v>
      </c>
      <c r="F4935" s="1"/>
    </row>
    <row r="4936" spans="1:6" x14ac:dyDescent="0.35">
      <c r="A4936" s="1">
        <v>110</v>
      </c>
      <c r="B4936" s="1" t="s">
        <v>132</v>
      </c>
      <c r="C4936" s="218">
        <v>44920</v>
      </c>
      <c r="D4936" s="1">
        <v>17</v>
      </c>
      <c r="E4936" s="1">
        <v>603</v>
      </c>
      <c r="F4936" s="1"/>
    </row>
    <row r="4937" spans="1:6" x14ac:dyDescent="0.35">
      <c r="A4937" s="1">
        <v>110</v>
      </c>
      <c r="B4937" s="1" t="s">
        <v>132</v>
      </c>
      <c r="C4937" s="218">
        <v>44921</v>
      </c>
      <c r="D4937" s="1">
        <v>17</v>
      </c>
      <c r="E4937" s="1">
        <v>522</v>
      </c>
      <c r="F4937" s="1"/>
    </row>
    <row r="4938" spans="1:6" x14ac:dyDescent="0.35">
      <c r="A4938" s="1">
        <v>110</v>
      </c>
      <c r="B4938" s="1" t="s">
        <v>132</v>
      </c>
      <c r="C4938" s="218">
        <v>44922</v>
      </c>
      <c r="D4938" s="1">
        <v>21</v>
      </c>
      <c r="E4938" s="1">
        <v>621</v>
      </c>
      <c r="F4938" s="1"/>
    </row>
    <row r="4939" spans="1:6" x14ac:dyDescent="0.35">
      <c r="A4939" s="1">
        <v>110</v>
      </c>
      <c r="B4939" s="1" t="s">
        <v>132</v>
      </c>
      <c r="C4939" s="218">
        <v>44923</v>
      </c>
      <c r="D4939" s="1">
        <v>19</v>
      </c>
      <c r="E4939" s="1">
        <v>612</v>
      </c>
      <c r="F4939" s="1"/>
    </row>
    <row r="4940" spans="1:6" x14ac:dyDescent="0.35">
      <c r="A4940" s="1">
        <v>110</v>
      </c>
      <c r="B4940" s="1" t="s">
        <v>132</v>
      </c>
      <c r="C4940" s="218">
        <v>44924</v>
      </c>
      <c r="D4940" s="1">
        <v>17</v>
      </c>
      <c r="E4940" s="1">
        <v>549</v>
      </c>
      <c r="F4940" s="1"/>
    </row>
    <row r="4941" spans="1:6" x14ac:dyDescent="0.35">
      <c r="A4941" s="1">
        <v>110</v>
      </c>
      <c r="B4941" s="1" t="s">
        <v>132</v>
      </c>
      <c r="C4941" s="218">
        <v>44925</v>
      </c>
      <c r="D4941" s="1">
        <v>17</v>
      </c>
      <c r="E4941" s="1">
        <v>522</v>
      </c>
      <c r="F4941" s="1"/>
    </row>
    <row r="4942" spans="1:6" x14ac:dyDescent="0.35">
      <c r="A4942" s="1">
        <v>110</v>
      </c>
      <c r="B4942" s="1" t="s">
        <v>132</v>
      </c>
      <c r="C4942" s="218">
        <v>44926</v>
      </c>
      <c r="D4942" s="1">
        <v>9</v>
      </c>
      <c r="E4942" s="1">
        <v>297</v>
      </c>
      <c r="F4942" s="1"/>
    </row>
    <row r="4943" spans="1:6" x14ac:dyDescent="0.35">
      <c r="A4943" s="1">
        <v>110</v>
      </c>
      <c r="B4943" s="1" t="s">
        <v>132</v>
      </c>
      <c r="C4943" s="218">
        <v>44927</v>
      </c>
      <c r="D4943" s="1">
        <v>10</v>
      </c>
      <c r="E4943" s="1">
        <v>288</v>
      </c>
      <c r="F4943" s="1"/>
    </row>
    <row r="4944" spans="1:6" x14ac:dyDescent="0.35">
      <c r="A4944" s="1">
        <v>110</v>
      </c>
      <c r="B4944" s="1" t="s">
        <v>132</v>
      </c>
      <c r="C4944" s="218">
        <v>44928</v>
      </c>
      <c r="D4944" s="1">
        <v>7</v>
      </c>
      <c r="E4944" s="1">
        <v>234</v>
      </c>
      <c r="F4944" s="1"/>
    </row>
    <row r="4945" spans="1:6" x14ac:dyDescent="0.35">
      <c r="A4945" s="1">
        <v>110</v>
      </c>
      <c r="B4945" s="1" t="s">
        <v>132</v>
      </c>
      <c r="C4945" s="218">
        <v>44929</v>
      </c>
      <c r="D4945" s="1">
        <v>33</v>
      </c>
      <c r="E4945" s="1">
        <v>1080</v>
      </c>
      <c r="F4945" s="1"/>
    </row>
    <row r="4946" spans="1:6" x14ac:dyDescent="0.35">
      <c r="A4946" s="1">
        <v>110</v>
      </c>
      <c r="B4946" s="1" t="s">
        <v>132</v>
      </c>
      <c r="C4946" s="218">
        <v>44930</v>
      </c>
      <c r="D4946" s="1">
        <v>17</v>
      </c>
      <c r="E4946" s="1">
        <v>549</v>
      </c>
      <c r="F4946" s="1"/>
    </row>
    <row r="4947" spans="1:6" x14ac:dyDescent="0.35">
      <c r="A4947" s="1">
        <v>110</v>
      </c>
      <c r="B4947" s="1" t="s">
        <v>132</v>
      </c>
      <c r="C4947" s="218">
        <v>44931</v>
      </c>
      <c r="D4947" s="1">
        <v>16</v>
      </c>
      <c r="E4947" s="1">
        <v>477</v>
      </c>
      <c r="F4947" s="1"/>
    </row>
    <row r="4948" spans="1:6" x14ac:dyDescent="0.35">
      <c r="A4948" s="1">
        <v>110</v>
      </c>
      <c r="B4948" s="1" t="s">
        <v>132</v>
      </c>
      <c r="C4948" s="218">
        <v>44932</v>
      </c>
      <c r="D4948" s="1">
        <v>17</v>
      </c>
      <c r="E4948" s="1">
        <v>495</v>
      </c>
      <c r="F4948" s="1"/>
    </row>
    <row r="4949" spans="1:6" x14ac:dyDescent="0.35">
      <c r="A4949" s="1">
        <v>110</v>
      </c>
      <c r="B4949" s="1" t="s">
        <v>132</v>
      </c>
      <c r="C4949" s="218">
        <v>44933</v>
      </c>
      <c r="D4949" s="1">
        <v>16</v>
      </c>
      <c r="E4949" s="1">
        <v>558</v>
      </c>
      <c r="F4949" s="1"/>
    </row>
    <row r="4950" spans="1:6" x14ac:dyDescent="0.35">
      <c r="A4950" s="1">
        <v>110</v>
      </c>
      <c r="B4950" s="1" t="s">
        <v>132</v>
      </c>
      <c r="C4950" s="218">
        <v>44934</v>
      </c>
      <c r="D4950" s="1">
        <v>22</v>
      </c>
      <c r="E4950" s="1">
        <v>693</v>
      </c>
      <c r="F4950" s="1"/>
    </row>
    <row r="4951" spans="1:6" x14ac:dyDescent="0.35">
      <c r="A4951" s="1">
        <v>110</v>
      </c>
      <c r="B4951" s="1" t="s">
        <v>132</v>
      </c>
      <c r="C4951" s="218">
        <v>44935</v>
      </c>
      <c r="D4951" s="1">
        <v>15</v>
      </c>
      <c r="E4951" s="1">
        <v>513</v>
      </c>
      <c r="F4951" s="1"/>
    </row>
    <row r="4952" spans="1:6" x14ac:dyDescent="0.35">
      <c r="A4952" s="1">
        <v>110</v>
      </c>
      <c r="B4952" s="1" t="s">
        <v>132</v>
      </c>
      <c r="C4952" s="218">
        <v>44936</v>
      </c>
      <c r="D4952" s="1">
        <v>3</v>
      </c>
      <c r="E4952" s="1">
        <v>135</v>
      </c>
      <c r="F4952" s="1"/>
    </row>
    <row r="4953" spans="1:6" x14ac:dyDescent="0.35">
      <c r="A4953" s="1">
        <v>110</v>
      </c>
      <c r="B4953" s="1" t="s">
        <v>132</v>
      </c>
      <c r="C4953" s="218">
        <v>44937</v>
      </c>
      <c r="D4953" s="1">
        <v>2</v>
      </c>
      <c r="E4953" s="1">
        <v>36</v>
      </c>
      <c r="F4953" s="1"/>
    </row>
    <row r="4954" spans="1:6" x14ac:dyDescent="0.35">
      <c r="A4954" s="1">
        <v>110</v>
      </c>
      <c r="B4954" s="1" t="s">
        <v>132</v>
      </c>
      <c r="C4954" s="218">
        <v>44938</v>
      </c>
      <c r="D4954" s="1">
        <v>3</v>
      </c>
      <c r="E4954" s="1">
        <v>54</v>
      </c>
      <c r="F4954" s="1"/>
    </row>
    <row r="4955" spans="1:6" x14ac:dyDescent="0.35">
      <c r="A4955" s="1">
        <v>110</v>
      </c>
      <c r="B4955" s="1" t="s">
        <v>132</v>
      </c>
      <c r="C4955" s="218">
        <v>44939</v>
      </c>
      <c r="D4955" s="1">
        <v>2</v>
      </c>
      <c r="E4955" s="1">
        <v>36</v>
      </c>
      <c r="F4955" s="1"/>
    </row>
    <row r="4956" spans="1:6" x14ac:dyDescent="0.35">
      <c r="A4956" s="1">
        <v>110</v>
      </c>
      <c r="B4956" s="1" t="s">
        <v>132</v>
      </c>
      <c r="C4956" s="218">
        <v>44940</v>
      </c>
      <c r="D4956" s="1">
        <v>19</v>
      </c>
      <c r="E4956" s="1">
        <v>585</v>
      </c>
      <c r="F4956" s="1"/>
    </row>
    <row r="4957" spans="1:6" x14ac:dyDescent="0.35">
      <c r="A4957" s="1">
        <v>110</v>
      </c>
      <c r="B4957" s="1" t="s">
        <v>132</v>
      </c>
      <c r="C4957" s="218">
        <v>44941</v>
      </c>
      <c r="D4957" s="1">
        <v>14</v>
      </c>
      <c r="E4957" s="1">
        <v>387</v>
      </c>
      <c r="F4957" s="1"/>
    </row>
    <row r="4958" spans="1:6" x14ac:dyDescent="0.35">
      <c r="A4958" s="1">
        <v>110</v>
      </c>
      <c r="B4958" s="1" t="s">
        <v>132</v>
      </c>
      <c r="C4958" s="218">
        <v>44942</v>
      </c>
      <c r="D4958" s="1">
        <v>21</v>
      </c>
      <c r="E4958" s="1">
        <v>621</v>
      </c>
      <c r="F4958" s="1"/>
    </row>
    <row r="4959" spans="1:6" x14ac:dyDescent="0.35">
      <c r="A4959" s="1">
        <v>110</v>
      </c>
      <c r="B4959" s="1" t="s">
        <v>132</v>
      </c>
      <c r="C4959" s="218">
        <v>44943</v>
      </c>
      <c r="D4959" s="1">
        <v>18</v>
      </c>
      <c r="E4959" s="1">
        <v>513</v>
      </c>
      <c r="F4959" s="1"/>
    </row>
    <row r="4960" spans="1:6" x14ac:dyDescent="0.35">
      <c r="A4960" s="1">
        <v>110</v>
      </c>
      <c r="B4960" s="1" t="s">
        <v>132</v>
      </c>
      <c r="C4960" s="218">
        <v>44944</v>
      </c>
      <c r="D4960" s="1">
        <v>17</v>
      </c>
      <c r="E4960" s="1">
        <v>522</v>
      </c>
      <c r="F4960" s="1"/>
    </row>
    <row r="4961" spans="1:6" x14ac:dyDescent="0.35">
      <c r="A4961" s="1">
        <v>110</v>
      </c>
      <c r="B4961" s="1" t="s">
        <v>132</v>
      </c>
      <c r="C4961" s="218">
        <v>44945</v>
      </c>
      <c r="D4961" s="1">
        <v>7</v>
      </c>
      <c r="E4961" s="1">
        <v>180</v>
      </c>
      <c r="F4961" s="1"/>
    </row>
    <row r="4962" spans="1:6" x14ac:dyDescent="0.35">
      <c r="A4962" s="1">
        <v>110</v>
      </c>
      <c r="B4962" s="1" t="s">
        <v>132</v>
      </c>
      <c r="C4962" s="218">
        <v>44949</v>
      </c>
      <c r="D4962" s="1">
        <v>2</v>
      </c>
      <c r="E4962" s="1">
        <v>63</v>
      </c>
      <c r="F4962" s="1"/>
    </row>
    <row r="4963" spans="1:6" x14ac:dyDescent="0.35">
      <c r="A4963" s="1">
        <v>110</v>
      </c>
      <c r="B4963" s="1" t="s">
        <v>132</v>
      </c>
      <c r="C4963" s="218">
        <v>44950</v>
      </c>
      <c r="D4963" s="1">
        <v>3</v>
      </c>
      <c r="E4963" s="1">
        <v>81</v>
      </c>
      <c r="F4963" s="1"/>
    </row>
    <row r="4964" spans="1:6" x14ac:dyDescent="0.35">
      <c r="A4964" s="1">
        <v>110</v>
      </c>
      <c r="B4964" s="1" t="s">
        <v>132</v>
      </c>
      <c r="C4964" s="218">
        <v>44951</v>
      </c>
      <c r="D4964" s="1">
        <v>22</v>
      </c>
      <c r="E4964" s="1">
        <v>450</v>
      </c>
      <c r="F4964" s="1"/>
    </row>
    <row r="4965" spans="1:6" x14ac:dyDescent="0.35">
      <c r="A4965" s="1">
        <v>110</v>
      </c>
      <c r="B4965" s="1" t="s">
        <v>132</v>
      </c>
      <c r="C4965" s="218">
        <v>44952</v>
      </c>
      <c r="D4965" s="1">
        <v>16</v>
      </c>
      <c r="E4965" s="1">
        <v>450</v>
      </c>
      <c r="F4965" s="1"/>
    </row>
    <row r="4966" spans="1:6" x14ac:dyDescent="0.35">
      <c r="A4966" s="1">
        <v>110</v>
      </c>
      <c r="B4966" s="1" t="s">
        <v>132</v>
      </c>
      <c r="C4966" s="218">
        <v>44953</v>
      </c>
      <c r="D4966" s="1">
        <v>19</v>
      </c>
      <c r="E4966" s="1">
        <v>531</v>
      </c>
      <c r="F4966" s="1"/>
    </row>
    <row r="4967" spans="1:6" x14ac:dyDescent="0.35">
      <c r="A4967" s="1">
        <v>110</v>
      </c>
      <c r="B4967" s="1" t="s">
        <v>132</v>
      </c>
      <c r="C4967" s="218">
        <v>44954</v>
      </c>
      <c r="D4967" s="1">
        <v>14</v>
      </c>
      <c r="E4967" s="1">
        <v>495</v>
      </c>
      <c r="F4967" s="1"/>
    </row>
    <row r="4968" spans="1:6" x14ac:dyDescent="0.35">
      <c r="A4968" s="1">
        <v>110</v>
      </c>
      <c r="B4968" s="1" t="s">
        <v>132</v>
      </c>
      <c r="C4968" s="218">
        <v>44955</v>
      </c>
      <c r="D4968" s="1">
        <v>16</v>
      </c>
      <c r="E4968" s="1">
        <v>504</v>
      </c>
      <c r="F4968" s="1"/>
    </row>
    <row r="4969" spans="1:6" x14ac:dyDescent="0.35">
      <c r="A4969" s="1">
        <v>110</v>
      </c>
      <c r="B4969" s="1" t="s">
        <v>132</v>
      </c>
      <c r="C4969" s="218">
        <v>44956</v>
      </c>
      <c r="D4969" s="1">
        <v>19</v>
      </c>
      <c r="E4969" s="1">
        <v>531</v>
      </c>
      <c r="F4969" s="1"/>
    </row>
    <row r="4970" spans="1:6" x14ac:dyDescent="0.35">
      <c r="A4970" s="1">
        <v>111</v>
      </c>
      <c r="B4970" s="1" t="s">
        <v>133</v>
      </c>
      <c r="C4970" s="218">
        <v>44878</v>
      </c>
      <c r="D4970" s="1">
        <v>6</v>
      </c>
      <c r="E4970" s="1">
        <v>135</v>
      </c>
      <c r="F4970" s="1"/>
    </row>
    <row r="4971" spans="1:6" x14ac:dyDescent="0.35">
      <c r="A4971" s="1">
        <v>111</v>
      </c>
      <c r="B4971" s="1" t="s">
        <v>133</v>
      </c>
      <c r="C4971" s="218">
        <v>44879</v>
      </c>
      <c r="D4971" s="1">
        <v>15</v>
      </c>
      <c r="E4971" s="1">
        <v>297</v>
      </c>
      <c r="F4971" s="1"/>
    </row>
    <row r="4972" spans="1:6" x14ac:dyDescent="0.35">
      <c r="A4972" s="1">
        <v>111</v>
      </c>
      <c r="B4972" s="1" t="s">
        <v>133</v>
      </c>
      <c r="C4972" s="218">
        <v>44880</v>
      </c>
      <c r="D4972" s="1">
        <v>25</v>
      </c>
      <c r="E4972" s="1">
        <v>558</v>
      </c>
      <c r="F4972" s="1"/>
    </row>
    <row r="4973" spans="1:6" x14ac:dyDescent="0.35">
      <c r="A4973" s="1">
        <v>111</v>
      </c>
      <c r="B4973" s="1" t="s">
        <v>133</v>
      </c>
      <c r="C4973" s="218">
        <v>44881</v>
      </c>
      <c r="D4973" s="1">
        <v>12</v>
      </c>
      <c r="E4973" s="1">
        <v>324</v>
      </c>
      <c r="F4973" s="1"/>
    </row>
    <row r="4974" spans="1:6" x14ac:dyDescent="0.35">
      <c r="A4974" s="1">
        <v>111</v>
      </c>
      <c r="B4974" s="1" t="s">
        <v>133</v>
      </c>
      <c r="C4974" s="218">
        <v>44882</v>
      </c>
      <c r="D4974" s="1">
        <v>8</v>
      </c>
      <c r="E4974" s="1">
        <v>279</v>
      </c>
      <c r="F4974" s="1"/>
    </row>
    <row r="4975" spans="1:6" x14ac:dyDescent="0.35">
      <c r="A4975" s="1">
        <v>111</v>
      </c>
      <c r="B4975" s="1" t="s">
        <v>133</v>
      </c>
      <c r="C4975" s="218">
        <v>44883</v>
      </c>
      <c r="D4975" s="1">
        <v>6</v>
      </c>
      <c r="E4975" s="1">
        <v>189</v>
      </c>
      <c r="F4975" s="1"/>
    </row>
    <row r="4976" spans="1:6" x14ac:dyDescent="0.35">
      <c r="A4976" s="1">
        <v>111</v>
      </c>
      <c r="B4976" s="1" t="s">
        <v>133</v>
      </c>
      <c r="C4976" s="218">
        <v>44886</v>
      </c>
      <c r="D4976" s="1">
        <v>6</v>
      </c>
      <c r="E4976" s="1">
        <v>135</v>
      </c>
      <c r="F4976" s="1"/>
    </row>
    <row r="4977" spans="1:6" x14ac:dyDescent="0.35">
      <c r="A4977" s="1">
        <v>111</v>
      </c>
      <c r="B4977" s="1" t="s">
        <v>133</v>
      </c>
      <c r="C4977" s="218">
        <v>44887</v>
      </c>
      <c r="D4977" s="1">
        <v>5</v>
      </c>
      <c r="E4977" s="1">
        <v>171</v>
      </c>
      <c r="F4977" s="1"/>
    </row>
    <row r="4978" spans="1:6" x14ac:dyDescent="0.35">
      <c r="A4978" s="1">
        <v>111</v>
      </c>
      <c r="B4978" s="1" t="s">
        <v>133</v>
      </c>
      <c r="C4978" s="218">
        <v>44888</v>
      </c>
      <c r="D4978" s="1">
        <v>10</v>
      </c>
      <c r="E4978" s="1">
        <v>207</v>
      </c>
      <c r="F4978" s="1"/>
    </row>
    <row r="4979" spans="1:6" x14ac:dyDescent="0.35">
      <c r="A4979" s="1">
        <v>111</v>
      </c>
      <c r="B4979" s="1" t="s">
        <v>133</v>
      </c>
      <c r="C4979" s="218">
        <v>44889</v>
      </c>
      <c r="D4979" s="1">
        <v>18</v>
      </c>
      <c r="E4979" s="1">
        <v>405</v>
      </c>
      <c r="F4979" s="1"/>
    </row>
    <row r="4980" spans="1:6" x14ac:dyDescent="0.35">
      <c r="A4980" s="1">
        <v>111</v>
      </c>
      <c r="B4980" s="1" t="s">
        <v>133</v>
      </c>
      <c r="C4980" s="218">
        <v>44890</v>
      </c>
      <c r="D4980" s="1">
        <v>17</v>
      </c>
      <c r="E4980" s="1">
        <v>441</v>
      </c>
      <c r="F4980" s="1"/>
    </row>
    <row r="4981" spans="1:6" x14ac:dyDescent="0.35">
      <c r="A4981" s="1">
        <v>111</v>
      </c>
      <c r="B4981" s="1" t="s">
        <v>133</v>
      </c>
      <c r="C4981" s="218">
        <v>44891</v>
      </c>
      <c r="D4981" s="1">
        <v>8</v>
      </c>
      <c r="E4981" s="1">
        <v>279</v>
      </c>
      <c r="F4981" s="1"/>
    </row>
    <row r="4982" spans="1:6" x14ac:dyDescent="0.35">
      <c r="A4982" s="1">
        <v>111</v>
      </c>
      <c r="B4982" s="1" t="s">
        <v>133</v>
      </c>
      <c r="C4982" s="218">
        <v>44892</v>
      </c>
      <c r="D4982" s="1">
        <v>15</v>
      </c>
      <c r="E4982" s="1">
        <v>324</v>
      </c>
      <c r="F4982" s="1"/>
    </row>
    <row r="4983" spans="1:6" x14ac:dyDescent="0.35">
      <c r="A4983" s="1">
        <v>111</v>
      </c>
      <c r="B4983" s="1" t="s">
        <v>133</v>
      </c>
      <c r="C4983" s="218">
        <v>44893</v>
      </c>
      <c r="D4983" s="1">
        <v>27</v>
      </c>
      <c r="E4983" s="1">
        <v>702</v>
      </c>
      <c r="F4983" s="1"/>
    </row>
    <row r="4984" spans="1:6" x14ac:dyDescent="0.35">
      <c r="A4984" s="1">
        <v>111</v>
      </c>
      <c r="B4984" s="1" t="s">
        <v>133</v>
      </c>
      <c r="C4984" s="218">
        <v>44894</v>
      </c>
      <c r="D4984" s="1">
        <v>10</v>
      </c>
      <c r="E4984" s="1">
        <v>261</v>
      </c>
      <c r="F4984" s="1"/>
    </row>
    <row r="4985" spans="1:6" x14ac:dyDescent="0.35">
      <c r="A4985" s="1">
        <v>111</v>
      </c>
      <c r="B4985" s="1" t="s">
        <v>133</v>
      </c>
      <c r="C4985" s="218">
        <v>44895</v>
      </c>
      <c r="D4985" s="1">
        <v>15</v>
      </c>
      <c r="E4985" s="1">
        <v>432</v>
      </c>
      <c r="F4985" s="1"/>
    </row>
    <row r="4986" spans="1:6" x14ac:dyDescent="0.35">
      <c r="A4986" s="1">
        <v>111</v>
      </c>
      <c r="B4986" s="1" t="s">
        <v>133</v>
      </c>
      <c r="C4986" s="218">
        <v>44896</v>
      </c>
      <c r="D4986" s="1">
        <v>15</v>
      </c>
      <c r="E4986" s="1">
        <v>513</v>
      </c>
      <c r="F4986" s="1"/>
    </row>
    <row r="4987" spans="1:6" x14ac:dyDescent="0.35">
      <c r="A4987" s="1">
        <v>111</v>
      </c>
      <c r="B4987" s="1" t="s">
        <v>133</v>
      </c>
      <c r="C4987" s="218">
        <v>44897</v>
      </c>
      <c r="D4987" s="1">
        <v>10</v>
      </c>
      <c r="E4987" s="1">
        <v>261</v>
      </c>
      <c r="F4987" s="1"/>
    </row>
    <row r="4988" spans="1:6" x14ac:dyDescent="0.35">
      <c r="A4988" s="1">
        <v>111</v>
      </c>
      <c r="B4988" s="1" t="s">
        <v>133</v>
      </c>
      <c r="C4988" s="218">
        <v>44898</v>
      </c>
      <c r="D4988" s="1">
        <v>7</v>
      </c>
      <c r="E4988" s="1">
        <v>234</v>
      </c>
      <c r="F4988" s="1"/>
    </row>
    <row r="4989" spans="1:6" x14ac:dyDescent="0.35">
      <c r="A4989" s="1">
        <v>111</v>
      </c>
      <c r="B4989" s="1" t="s">
        <v>133</v>
      </c>
      <c r="C4989" s="218">
        <v>44899</v>
      </c>
      <c r="D4989" s="1">
        <v>8</v>
      </c>
      <c r="E4989" s="1">
        <v>252</v>
      </c>
      <c r="F4989" s="1"/>
    </row>
    <row r="4990" spans="1:6" x14ac:dyDescent="0.35">
      <c r="A4990" s="1">
        <v>111</v>
      </c>
      <c r="B4990" s="1" t="s">
        <v>133</v>
      </c>
      <c r="C4990" s="218">
        <v>44900</v>
      </c>
      <c r="D4990" s="1">
        <v>11</v>
      </c>
      <c r="E4990" s="1">
        <v>333</v>
      </c>
      <c r="F4990" s="1"/>
    </row>
    <row r="4991" spans="1:6" x14ac:dyDescent="0.35">
      <c r="A4991" s="1">
        <v>111</v>
      </c>
      <c r="B4991" s="1" t="s">
        <v>133</v>
      </c>
      <c r="C4991" s="218">
        <v>44901</v>
      </c>
      <c r="D4991" s="1">
        <v>19</v>
      </c>
      <c r="E4991" s="1">
        <v>504</v>
      </c>
      <c r="F4991" s="1"/>
    </row>
    <row r="4992" spans="1:6" x14ac:dyDescent="0.35">
      <c r="A4992" s="1">
        <v>111</v>
      </c>
      <c r="B4992" s="1" t="s">
        <v>133</v>
      </c>
      <c r="C4992" s="218">
        <v>44902</v>
      </c>
      <c r="D4992" s="1">
        <v>14</v>
      </c>
      <c r="E4992" s="1">
        <v>441</v>
      </c>
      <c r="F4992" s="1"/>
    </row>
    <row r="4993" spans="1:6" x14ac:dyDescent="0.35">
      <c r="A4993" s="1">
        <v>111</v>
      </c>
      <c r="B4993" s="1" t="s">
        <v>133</v>
      </c>
      <c r="C4993" s="218">
        <v>44903</v>
      </c>
      <c r="D4993" s="1">
        <v>9</v>
      </c>
      <c r="E4993" s="1">
        <v>324</v>
      </c>
      <c r="F4993" s="1"/>
    </row>
    <row r="4994" spans="1:6" x14ac:dyDescent="0.35">
      <c r="A4994" s="1">
        <v>111</v>
      </c>
      <c r="B4994" s="1" t="s">
        <v>133</v>
      </c>
      <c r="C4994" s="218">
        <v>44904</v>
      </c>
      <c r="D4994" s="1">
        <v>12</v>
      </c>
      <c r="E4994" s="1">
        <v>405</v>
      </c>
      <c r="F4994" s="1"/>
    </row>
    <row r="4995" spans="1:6" x14ac:dyDescent="0.35">
      <c r="A4995" s="1">
        <v>111</v>
      </c>
      <c r="B4995" s="1" t="s">
        <v>133</v>
      </c>
      <c r="C4995" s="218">
        <v>44905</v>
      </c>
      <c r="D4995" s="1">
        <v>14</v>
      </c>
      <c r="E4995" s="1">
        <v>468</v>
      </c>
      <c r="F4995" s="1"/>
    </row>
    <row r="4996" spans="1:6" x14ac:dyDescent="0.35">
      <c r="A4996" s="1">
        <v>111</v>
      </c>
      <c r="B4996" s="1" t="s">
        <v>133</v>
      </c>
      <c r="C4996" s="218">
        <v>44906</v>
      </c>
      <c r="D4996" s="1">
        <v>11</v>
      </c>
      <c r="E4996" s="1">
        <v>306</v>
      </c>
      <c r="F4996" s="1"/>
    </row>
    <row r="4997" spans="1:6" x14ac:dyDescent="0.35">
      <c r="A4997" s="1">
        <v>111</v>
      </c>
      <c r="B4997" s="1" t="s">
        <v>133</v>
      </c>
      <c r="C4997" s="218">
        <v>44907</v>
      </c>
      <c r="D4997" s="1">
        <v>18</v>
      </c>
      <c r="E4997" s="1">
        <v>486</v>
      </c>
      <c r="F4997" s="1"/>
    </row>
    <row r="4998" spans="1:6" x14ac:dyDescent="0.35">
      <c r="A4998" s="1">
        <v>111</v>
      </c>
      <c r="B4998" s="1" t="s">
        <v>133</v>
      </c>
      <c r="C4998" s="218">
        <v>44908</v>
      </c>
      <c r="D4998" s="1">
        <v>17</v>
      </c>
      <c r="E4998" s="1">
        <v>468</v>
      </c>
      <c r="F4998" s="1"/>
    </row>
    <row r="4999" spans="1:6" x14ac:dyDescent="0.35">
      <c r="A4999" s="1">
        <v>111</v>
      </c>
      <c r="B4999" s="1" t="s">
        <v>133</v>
      </c>
      <c r="C4999" s="218">
        <v>44909</v>
      </c>
      <c r="D4999" s="1">
        <v>22</v>
      </c>
      <c r="E4999" s="1">
        <v>558</v>
      </c>
      <c r="F4999" s="1"/>
    </row>
    <row r="5000" spans="1:6" x14ac:dyDescent="0.35">
      <c r="A5000" s="1">
        <v>111</v>
      </c>
      <c r="B5000" s="1" t="s">
        <v>133</v>
      </c>
      <c r="C5000" s="218">
        <v>44910</v>
      </c>
      <c r="D5000" s="1">
        <v>13</v>
      </c>
      <c r="E5000" s="1">
        <v>396</v>
      </c>
      <c r="F5000" s="1"/>
    </row>
    <row r="5001" spans="1:6" x14ac:dyDescent="0.35">
      <c r="A5001" s="1">
        <v>111</v>
      </c>
      <c r="B5001" s="1" t="s">
        <v>133</v>
      </c>
      <c r="C5001" s="218">
        <v>44911</v>
      </c>
      <c r="D5001" s="1">
        <v>14</v>
      </c>
      <c r="E5001" s="1">
        <v>414</v>
      </c>
      <c r="F5001" s="1"/>
    </row>
    <row r="5002" spans="1:6" x14ac:dyDescent="0.35">
      <c r="A5002" s="1">
        <v>111</v>
      </c>
      <c r="B5002" s="1" t="s">
        <v>133</v>
      </c>
      <c r="C5002" s="218">
        <v>44912</v>
      </c>
      <c r="D5002" s="1">
        <v>13</v>
      </c>
      <c r="E5002" s="1">
        <v>396</v>
      </c>
      <c r="F5002" s="1"/>
    </row>
    <row r="5003" spans="1:6" x14ac:dyDescent="0.35">
      <c r="A5003" s="1">
        <v>111</v>
      </c>
      <c r="B5003" s="1" t="s">
        <v>133</v>
      </c>
      <c r="C5003" s="218">
        <v>44913</v>
      </c>
      <c r="D5003" s="1">
        <v>13</v>
      </c>
      <c r="E5003" s="1">
        <v>396</v>
      </c>
      <c r="F5003" s="1"/>
    </row>
    <row r="5004" spans="1:6" x14ac:dyDescent="0.35">
      <c r="A5004" s="1">
        <v>111</v>
      </c>
      <c r="B5004" s="1" t="s">
        <v>133</v>
      </c>
      <c r="C5004" s="218">
        <v>44914</v>
      </c>
      <c r="D5004" s="1">
        <v>16</v>
      </c>
      <c r="E5004" s="1">
        <v>477</v>
      </c>
      <c r="F5004" s="1"/>
    </row>
    <row r="5005" spans="1:6" x14ac:dyDescent="0.35">
      <c r="A5005" s="1">
        <v>111</v>
      </c>
      <c r="B5005" s="1" t="s">
        <v>133</v>
      </c>
      <c r="C5005" s="218">
        <v>44915</v>
      </c>
      <c r="D5005" s="1">
        <v>24</v>
      </c>
      <c r="E5005" s="1">
        <v>675</v>
      </c>
      <c r="F5005" s="1"/>
    </row>
    <row r="5006" spans="1:6" x14ac:dyDescent="0.35">
      <c r="A5006" s="1">
        <v>111</v>
      </c>
      <c r="B5006" s="1" t="s">
        <v>133</v>
      </c>
      <c r="C5006" s="218">
        <v>44916</v>
      </c>
      <c r="D5006" s="1">
        <v>23</v>
      </c>
      <c r="E5006" s="1">
        <v>576</v>
      </c>
      <c r="F5006" s="1"/>
    </row>
    <row r="5007" spans="1:6" x14ac:dyDescent="0.35">
      <c r="A5007" s="1">
        <v>111</v>
      </c>
      <c r="B5007" s="1" t="s">
        <v>133</v>
      </c>
      <c r="C5007" s="218">
        <v>44917</v>
      </c>
      <c r="D5007" s="1">
        <v>15</v>
      </c>
      <c r="E5007" s="1">
        <v>405</v>
      </c>
      <c r="F5007" s="1"/>
    </row>
    <row r="5008" spans="1:6" x14ac:dyDescent="0.35">
      <c r="A5008" s="1">
        <v>111</v>
      </c>
      <c r="B5008" s="1" t="s">
        <v>133</v>
      </c>
      <c r="C5008" s="218">
        <v>44918</v>
      </c>
      <c r="D5008" s="1">
        <v>19</v>
      </c>
      <c r="E5008" s="1">
        <v>585</v>
      </c>
      <c r="F5008" s="1"/>
    </row>
    <row r="5009" spans="1:6" x14ac:dyDescent="0.35">
      <c r="A5009" s="1">
        <v>111</v>
      </c>
      <c r="B5009" s="1" t="s">
        <v>133</v>
      </c>
      <c r="C5009" s="218">
        <v>44919</v>
      </c>
      <c r="D5009" s="1">
        <v>17</v>
      </c>
      <c r="E5009" s="1">
        <v>441</v>
      </c>
      <c r="F5009" s="1"/>
    </row>
    <row r="5010" spans="1:6" x14ac:dyDescent="0.35">
      <c r="A5010" s="1">
        <v>111</v>
      </c>
      <c r="B5010" s="1" t="s">
        <v>133</v>
      </c>
      <c r="C5010" s="218">
        <v>44920</v>
      </c>
      <c r="D5010" s="1">
        <v>18</v>
      </c>
      <c r="E5010" s="1">
        <v>513</v>
      </c>
      <c r="F5010" s="1"/>
    </row>
    <row r="5011" spans="1:6" x14ac:dyDescent="0.35">
      <c r="A5011" s="1">
        <v>111</v>
      </c>
      <c r="B5011" s="1" t="s">
        <v>133</v>
      </c>
      <c r="C5011" s="218">
        <v>44921</v>
      </c>
      <c r="D5011" s="1">
        <v>19</v>
      </c>
      <c r="E5011" s="1">
        <v>504</v>
      </c>
      <c r="F5011" s="1"/>
    </row>
    <row r="5012" spans="1:6" x14ac:dyDescent="0.35">
      <c r="A5012" s="1">
        <v>111</v>
      </c>
      <c r="B5012" s="1" t="s">
        <v>133</v>
      </c>
      <c r="C5012" s="218">
        <v>44922</v>
      </c>
      <c r="D5012" s="1">
        <v>19</v>
      </c>
      <c r="E5012" s="1">
        <v>531</v>
      </c>
      <c r="F5012" s="1"/>
    </row>
    <row r="5013" spans="1:6" x14ac:dyDescent="0.35">
      <c r="A5013" s="1">
        <v>111</v>
      </c>
      <c r="B5013" s="1" t="s">
        <v>133</v>
      </c>
      <c r="C5013" s="218">
        <v>44923</v>
      </c>
      <c r="D5013" s="1">
        <v>15</v>
      </c>
      <c r="E5013" s="1">
        <v>459</v>
      </c>
      <c r="F5013" s="1"/>
    </row>
    <row r="5014" spans="1:6" x14ac:dyDescent="0.35">
      <c r="A5014" s="1">
        <v>111</v>
      </c>
      <c r="B5014" s="1" t="s">
        <v>133</v>
      </c>
      <c r="C5014" s="218">
        <v>44924</v>
      </c>
      <c r="D5014" s="1">
        <v>17</v>
      </c>
      <c r="E5014" s="1">
        <v>441</v>
      </c>
      <c r="F5014" s="1"/>
    </row>
    <row r="5015" spans="1:6" x14ac:dyDescent="0.35">
      <c r="A5015" s="1">
        <v>111</v>
      </c>
      <c r="B5015" s="1" t="s">
        <v>133</v>
      </c>
      <c r="C5015" s="218">
        <v>44925</v>
      </c>
      <c r="D5015" s="1">
        <v>17</v>
      </c>
      <c r="E5015" s="1">
        <v>468</v>
      </c>
      <c r="F5015" s="1"/>
    </row>
    <row r="5016" spans="1:6" x14ac:dyDescent="0.35">
      <c r="A5016" s="1">
        <v>111</v>
      </c>
      <c r="B5016" s="1" t="s">
        <v>133</v>
      </c>
      <c r="C5016" s="218">
        <v>44926</v>
      </c>
      <c r="D5016" s="1">
        <v>11</v>
      </c>
      <c r="E5016" s="1">
        <v>387</v>
      </c>
      <c r="F5016" s="1"/>
    </row>
    <row r="5017" spans="1:6" x14ac:dyDescent="0.35">
      <c r="A5017" s="1">
        <v>111</v>
      </c>
      <c r="B5017" s="1" t="s">
        <v>133</v>
      </c>
      <c r="C5017" s="218">
        <v>44927</v>
      </c>
      <c r="D5017" s="1">
        <v>17</v>
      </c>
      <c r="E5017" s="1">
        <v>360</v>
      </c>
      <c r="F5017" s="1"/>
    </row>
    <row r="5018" spans="1:6" x14ac:dyDescent="0.35">
      <c r="A5018" s="1">
        <v>111</v>
      </c>
      <c r="B5018" s="1" t="s">
        <v>133</v>
      </c>
      <c r="C5018" s="218">
        <v>44928</v>
      </c>
      <c r="D5018" s="1">
        <v>6</v>
      </c>
      <c r="E5018" s="1">
        <v>189</v>
      </c>
      <c r="F5018" s="1"/>
    </row>
    <row r="5019" spans="1:6" x14ac:dyDescent="0.35">
      <c r="A5019" s="1">
        <v>111</v>
      </c>
      <c r="B5019" s="1" t="s">
        <v>133</v>
      </c>
      <c r="C5019" s="218">
        <v>44929</v>
      </c>
      <c r="D5019" s="1">
        <v>17</v>
      </c>
      <c r="E5019" s="1">
        <v>468</v>
      </c>
      <c r="F5019" s="1"/>
    </row>
    <row r="5020" spans="1:6" x14ac:dyDescent="0.35">
      <c r="A5020" s="1">
        <v>111</v>
      </c>
      <c r="B5020" s="1" t="s">
        <v>133</v>
      </c>
      <c r="C5020" s="218">
        <v>44930</v>
      </c>
      <c r="D5020" s="1">
        <v>13</v>
      </c>
      <c r="E5020" s="1">
        <v>369</v>
      </c>
      <c r="F5020" s="1"/>
    </row>
    <row r="5021" spans="1:6" x14ac:dyDescent="0.35">
      <c r="A5021" s="1">
        <v>111</v>
      </c>
      <c r="B5021" s="1" t="s">
        <v>133</v>
      </c>
      <c r="C5021" s="218">
        <v>44931</v>
      </c>
      <c r="D5021" s="1">
        <v>11</v>
      </c>
      <c r="E5021" s="1">
        <v>387</v>
      </c>
      <c r="F5021" s="1"/>
    </row>
    <row r="5022" spans="1:6" x14ac:dyDescent="0.35">
      <c r="A5022" s="1">
        <v>111</v>
      </c>
      <c r="B5022" s="1" t="s">
        <v>133</v>
      </c>
      <c r="C5022" s="218">
        <v>44932</v>
      </c>
      <c r="D5022" s="1">
        <v>15</v>
      </c>
      <c r="E5022" s="1">
        <v>405</v>
      </c>
      <c r="F5022" s="1"/>
    </row>
    <row r="5023" spans="1:6" x14ac:dyDescent="0.35">
      <c r="A5023" s="1">
        <v>111</v>
      </c>
      <c r="B5023" s="1" t="s">
        <v>133</v>
      </c>
      <c r="C5023" s="218">
        <v>44933</v>
      </c>
      <c r="D5023" s="1">
        <v>18</v>
      </c>
      <c r="E5023" s="1">
        <v>459</v>
      </c>
      <c r="F5023" s="1"/>
    </row>
    <row r="5024" spans="1:6" x14ac:dyDescent="0.35">
      <c r="A5024" s="1">
        <v>111</v>
      </c>
      <c r="B5024" s="1" t="s">
        <v>133</v>
      </c>
      <c r="C5024" s="218">
        <v>44934</v>
      </c>
      <c r="D5024" s="1">
        <v>16</v>
      </c>
      <c r="E5024" s="1">
        <v>396</v>
      </c>
      <c r="F5024" s="1"/>
    </row>
    <row r="5025" spans="1:6" x14ac:dyDescent="0.35">
      <c r="A5025" s="1">
        <v>111</v>
      </c>
      <c r="B5025" s="1" t="s">
        <v>133</v>
      </c>
      <c r="C5025" s="218">
        <v>44935</v>
      </c>
      <c r="D5025" s="1">
        <v>10</v>
      </c>
      <c r="E5025" s="1">
        <v>234</v>
      </c>
      <c r="F5025" s="1"/>
    </row>
    <row r="5026" spans="1:6" x14ac:dyDescent="0.35">
      <c r="A5026" s="1">
        <v>111</v>
      </c>
      <c r="B5026" s="1" t="s">
        <v>133</v>
      </c>
      <c r="C5026" s="218">
        <v>44936</v>
      </c>
      <c r="D5026" s="1">
        <v>10</v>
      </c>
      <c r="E5026" s="1">
        <v>288</v>
      </c>
      <c r="F5026" s="1"/>
    </row>
    <row r="5027" spans="1:6" x14ac:dyDescent="0.35">
      <c r="A5027" s="1">
        <v>111</v>
      </c>
      <c r="B5027" s="1" t="s">
        <v>133</v>
      </c>
      <c r="C5027" s="218">
        <v>44937</v>
      </c>
      <c r="D5027" s="1">
        <v>12</v>
      </c>
      <c r="E5027" s="1">
        <v>297</v>
      </c>
      <c r="F5027" s="1"/>
    </row>
    <row r="5028" spans="1:6" x14ac:dyDescent="0.35">
      <c r="A5028" s="1">
        <v>111</v>
      </c>
      <c r="B5028" s="1" t="s">
        <v>133</v>
      </c>
      <c r="C5028" s="218">
        <v>44938</v>
      </c>
      <c r="D5028" s="1">
        <v>9</v>
      </c>
      <c r="E5028" s="1">
        <v>297</v>
      </c>
      <c r="F5028" s="1"/>
    </row>
    <row r="5029" spans="1:6" x14ac:dyDescent="0.35">
      <c r="A5029" s="1">
        <v>111</v>
      </c>
      <c r="B5029" s="1" t="s">
        <v>133</v>
      </c>
      <c r="C5029" s="218">
        <v>44939</v>
      </c>
      <c r="D5029" s="1">
        <v>12</v>
      </c>
      <c r="E5029" s="1">
        <v>270</v>
      </c>
      <c r="F5029" s="1"/>
    </row>
    <row r="5030" spans="1:6" x14ac:dyDescent="0.35">
      <c r="A5030" s="1">
        <v>111</v>
      </c>
      <c r="B5030" s="1" t="s">
        <v>133</v>
      </c>
      <c r="C5030" s="218">
        <v>44940</v>
      </c>
      <c r="D5030" s="1">
        <v>10</v>
      </c>
      <c r="E5030" s="1">
        <v>342</v>
      </c>
      <c r="F5030" s="1"/>
    </row>
    <row r="5031" spans="1:6" x14ac:dyDescent="0.35">
      <c r="A5031" s="1">
        <v>111</v>
      </c>
      <c r="B5031" s="1" t="s">
        <v>133</v>
      </c>
      <c r="C5031" s="218">
        <v>44941</v>
      </c>
      <c r="D5031" s="1">
        <v>12</v>
      </c>
      <c r="E5031" s="1">
        <v>405</v>
      </c>
      <c r="F5031" s="1"/>
    </row>
    <row r="5032" spans="1:6" x14ac:dyDescent="0.35">
      <c r="A5032" s="1">
        <v>111</v>
      </c>
      <c r="B5032" s="1" t="s">
        <v>133</v>
      </c>
      <c r="C5032" s="218">
        <v>44942</v>
      </c>
      <c r="D5032" s="1">
        <v>16</v>
      </c>
      <c r="E5032" s="1">
        <v>504</v>
      </c>
      <c r="F5032" s="1"/>
    </row>
    <row r="5033" spans="1:6" x14ac:dyDescent="0.35">
      <c r="A5033" s="1">
        <v>111</v>
      </c>
      <c r="B5033" s="1" t="s">
        <v>133</v>
      </c>
      <c r="C5033" s="218">
        <v>44943</v>
      </c>
      <c r="D5033" s="1">
        <v>12</v>
      </c>
      <c r="E5033" s="1">
        <v>324</v>
      </c>
      <c r="F5033" s="1"/>
    </row>
    <row r="5034" spans="1:6" x14ac:dyDescent="0.35">
      <c r="A5034" s="1">
        <v>111</v>
      </c>
      <c r="B5034" s="1" t="s">
        <v>133</v>
      </c>
      <c r="C5034" s="218">
        <v>44944</v>
      </c>
      <c r="D5034" s="1">
        <v>18</v>
      </c>
      <c r="E5034" s="1">
        <v>459</v>
      </c>
      <c r="F5034" s="1"/>
    </row>
    <row r="5035" spans="1:6" x14ac:dyDescent="0.35">
      <c r="A5035" s="1">
        <v>111</v>
      </c>
      <c r="B5035" s="1" t="s">
        <v>133</v>
      </c>
      <c r="C5035" s="218">
        <v>44945</v>
      </c>
      <c r="D5035" s="1">
        <v>15</v>
      </c>
      <c r="E5035" s="1">
        <v>405</v>
      </c>
      <c r="F5035" s="1"/>
    </row>
    <row r="5036" spans="1:6" x14ac:dyDescent="0.35">
      <c r="A5036" s="1">
        <v>111</v>
      </c>
      <c r="B5036" s="1" t="s">
        <v>133</v>
      </c>
      <c r="C5036" s="218">
        <v>44946</v>
      </c>
      <c r="D5036" s="1">
        <v>10</v>
      </c>
      <c r="E5036" s="1">
        <v>288</v>
      </c>
      <c r="F5036" s="1"/>
    </row>
    <row r="5037" spans="1:6" x14ac:dyDescent="0.35">
      <c r="A5037" s="1">
        <v>111</v>
      </c>
      <c r="B5037" s="1" t="s">
        <v>133</v>
      </c>
      <c r="C5037" s="218">
        <v>44947</v>
      </c>
      <c r="D5037" s="1">
        <v>18</v>
      </c>
      <c r="E5037" s="1">
        <v>405</v>
      </c>
      <c r="F5037" s="1"/>
    </row>
    <row r="5038" spans="1:6" x14ac:dyDescent="0.35">
      <c r="A5038" s="1">
        <v>111</v>
      </c>
      <c r="B5038" s="1" t="s">
        <v>133</v>
      </c>
      <c r="C5038" s="218">
        <v>44948</v>
      </c>
      <c r="D5038" s="1">
        <v>15</v>
      </c>
      <c r="E5038" s="1">
        <v>432</v>
      </c>
      <c r="F5038" s="1"/>
    </row>
    <row r="5039" spans="1:6" x14ac:dyDescent="0.35">
      <c r="A5039" s="1">
        <v>111</v>
      </c>
      <c r="B5039" s="1" t="s">
        <v>133</v>
      </c>
      <c r="C5039" s="218">
        <v>44949</v>
      </c>
      <c r="D5039" s="1">
        <v>13</v>
      </c>
      <c r="E5039" s="1">
        <v>396</v>
      </c>
      <c r="F5039" s="1"/>
    </row>
    <row r="5040" spans="1:6" x14ac:dyDescent="0.35">
      <c r="A5040" s="1">
        <v>111</v>
      </c>
      <c r="B5040" s="1" t="s">
        <v>133</v>
      </c>
      <c r="C5040" s="218">
        <v>44950</v>
      </c>
      <c r="D5040" s="1">
        <v>15</v>
      </c>
      <c r="E5040" s="1">
        <v>405</v>
      </c>
      <c r="F5040" s="1"/>
    </row>
    <row r="5041" spans="1:6" x14ac:dyDescent="0.35">
      <c r="A5041" s="1">
        <v>111</v>
      </c>
      <c r="B5041" s="1" t="s">
        <v>133</v>
      </c>
      <c r="C5041" s="218">
        <v>44951</v>
      </c>
      <c r="D5041" s="1">
        <v>10</v>
      </c>
      <c r="E5041" s="1">
        <v>396</v>
      </c>
      <c r="F5041" s="1"/>
    </row>
    <row r="5042" spans="1:6" x14ac:dyDescent="0.35">
      <c r="A5042" s="1">
        <v>111</v>
      </c>
      <c r="B5042" s="1" t="s">
        <v>133</v>
      </c>
      <c r="C5042" s="218">
        <v>44952</v>
      </c>
      <c r="D5042" s="1">
        <v>7</v>
      </c>
      <c r="E5042" s="1">
        <v>207</v>
      </c>
      <c r="F5042" s="1"/>
    </row>
    <row r="5043" spans="1:6" x14ac:dyDescent="0.35">
      <c r="A5043" s="1">
        <v>111</v>
      </c>
      <c r="B5043" s="1" t="s">
        <v>133</v>
      </c>
      <c r="C5043" s="218">
        <v>44953</v>
      </c>
      <c r="D5043" s="1">
        <v>12</v>
      </c>
      <c r="E5043" s="1">
        <v>324</v>
      </c>
      <c r="F5043" s="1"/>
    </row>
    <row r="5044" spans="1:6" x14ac:dyDescent="0.35">
      <c r="A5044" s="1">
        <v>111</v>
      </c>
      <c r="B5044" s="1" t="s">
        <v>133</v>
      </c>
      <c r="C5044" s="218">
        <v>44954</v>
      </c>
      <c r="D5044" s="1">
        <v>10</v>
      </c>
      <c r="E5044" s="1">
        <v>315</v>
      </c>
      <c r="F5044" s="1"/>
    </row>
    <row r="5045" spans="1:6" x14ac:dyDescent="0.35">
      <c r="A5045" s="1">
        <v>111</v>
      </c>
      <c r="B5045" s="1" t="s">
        <v>133</v>
      </c>
      <c r="C5045" s="218">
        <v>44955</v>
      </c>
      <c r="D5045" s="1">
        <v>15</v>
      </c>
      <c r="E5045" s="1">
        <v>378</v>
      </c>
      <c r="F5045" s="1"/>
    </row>
    <row r="5046" spans="1:6" x14ac:dyDescent="0.35">
      <c r="A5046" s="1">
        <v>111</v>
      </c>
      <c r="B5046" s="1" t="s">
        <v>133</v>
      </c>
      <c r="C5046" s="218">
        <v>44956</v>
      </c>
      <c r="D5046" s="1">
        <v>22</v>
      </c>
      <c r="E5046" s="1">
        <v>639</v>
      </c>
      <c r="F5046" s="1"/>
    </row>
    <row r="5047" spans="1:6" x14ac:dyDescent="0.35">
      <c r="A5047" s="1">
        <v>112</v>
      </c>
      <c r="B5047" s="1" t="s">
        <v>134</v>
      </c>
      <c r="C5047" s="218">
        <v>44886</v>
      </c>
      <c r="D5047" s="1">
        <v>4</v>
      </c>
      <c r="E5047" s="1">
        <v>72</v>
      </c>
      <c r="F5047" s="1"/>
    </row>
    <row r="5048" spans="1:6" x14ac:dyDescent="0.35">
      <c r="A5048" s="1">
        <v>112</v>
      </c>
      <c r="B5048" s="1" t="s">
        <v>134</v>
      </c>
      <c r="C5048" s="218">
        <v>44887</v>
      </c>
      <c r="D5048" s="1">
        <v>4</v>
      </c>
      <c r="E5048" s="1">
        <v>72</v>
      </c>
      <c r="F5048" s="1"/>
    </row>
    <row r="5049" spans="1:6" x14ac:dyDescent="0.35">
      <c r="A5049" s="1">
        <v>112</v>
      </c>
      <c r="B5049" s="1" t="s">
        <v>134</v>
      </c>
      <c r="C5049" s="218">
        <v>44888</v>
      </c>
      <c r="D5049" s="1">
        <v>5</v>
      </c>
      <c r="E5049" s="1">
        <v>90</v>
      </c>
      <c r="F5049" s="1"/>
    </row>
    <row r="5050" spans="1:6" x14ac:dyDescent="0.35">
      <c r="A5050" s="1">
        <v>112</v>
      </c>
      <c r="B5050" s="1" t="s">
        <v>134</v>
      </c>
      <c r="C5050" s="218">
        <v>44889</v>
      </c>
      <c r="D5050" s="1">
        <v>7</v>
      </c>
      <c r="E5050" s="1">
        <v>180</v>
      </c>
      <c r="F5050" s="1"/>
    </row>
    <row r="5051" spans="1:6" x14ac:dyDescent="0.35">
      <c r="A5051" s="1">
        <v>112</v>
      </c>
      <c r="B5051" s="1" t="s">
        <v>134</v>
      </c>
      <c r="C5051" s="218">
        <v>44890</v>
      </c>
      <c r="D5051" s="1">
        <v>8</v>
      </c>
      <c r="E5051" s="1">
        <v>198</v>
      </c>
      <c r="F5051" s="1"/>
    </row>
    <row r="5052" spans="1:6" x14ac:dyDescent="0.35">
      <c r="A5052" s="1">
        <v>112</v>
      </c>
      <c r="B5052" s="1" t="s">
        <v>134</v>
      </c>
      <c r="C5052" s="218">
        <v>44891</v>
      </c>
      <c r="D5052" s="1">
        <v>6</v>
      </c>
      <c r="E5052" s="1">
        <v>162</v>
      </c>
      <c r="F5052" s="1"/>
    </row>
    <row r="5053" spans="1:6" x14ac:dyDescent="0.35">
      <c r="A5053" s="1">
        <v>112</v>
      </c>
      <c r="B5053" s="1" t="s">
        <v>134</v>
      </c>
      <c r="C5053" s="218">
        <v>44892</v>
      </c>
      <c r="D5053" s="1">
        <v>5</v>
      </c>
      <c r="E5053" s="1">
        <v>171</v>
      </c>
      <c r="F5053" s="1"/>
    </row>
    <row r="5054" spans="1:6" x14ac:dyDescent="0.35">
      <c r="A5054" s="1">
        <v>112</v>
      </c>
      <c r="B5054" s="1" t="s">
        <v>134</v>
      </c>
      <c r="C5054" s="218">
        <v>44893</v>
      </c>
      <c r="D5054" s="1">
        <v>3</v>
      </c>
      <c r="E5054" s="1">
        <v>81</v>
      </c>
      <c r="F5054" s="1"/>
    </row>
    <row r="5055" spans="1:6" x14ac:dyDescent="0.35">
      <c r="A5055" s="1">
        <v>112</v>
      </c>
      <c r="B5055" s="1" t="s">
        <v>134</v>
      </c>
      <c r="C5055" s="218">
        <v>44894</v>
      </c>
      <c r="D5055" s="1">
        <v>9</v>
      </c>
      <c r="E5055" s="1">
        <v>162</v>
      </c>
      <c r="F5055" s="1"/>
    </row>
    <row r="5056" spans="1:6" x14ac:dyDescent="0.35">
      <c r="A5056" s="1">
        <v>112</v>
      </c>
      <c r="B5056" s="1" t="s">
        <v>134</v>
      </c>
      <c r="C5056" s="218">
        <v>44895</v>
      </c>
      <c r="D5056" s="1">
        <v>8</v>
      </c>
      <c r="E5056" s="1">
        <v>198</v>
      </c>
      <c r="F5056" s="1"/>
    </row>
    <row r="5057" spans="1:6" x14ac:dyDescent="0.35">
      <c r="A5057" s="1">
        <v>112</v>
      </c>
      <c r="B5057" s="1" t="s">
        <v>134</v>
      </c>
      <c r="C5057" s="218">
        <v>44896</v>
      </c>
      <c r="D5057" s="1">
        <v>8</v>
      </c>
      <c r="E5057" s="1">
        <v>171</v>
      </c>
      <c r="F5057" s="1"/>
    </row>
    <row r="5058" spans="1:6" x14ac:dyDescent="0.35">
      <c r="A5058" s="1">
        <v>112</v>
      </c>
      <c r="B5058" s="1" t="s">
        <v>134</v>
      </c>
      <c r="C5058" s="218">
        <v>44897</v>
      </c>
      <c r="D5058" s="1">
        <v>4</v>
      </c>
      <c r="E5058" s="1">
        <v>99</v>
      </c>
      <c r="F5058" s="1"/>
    </row>
    <row r="5059" spans="1:6" x14ac:dyDescent="0.35">
      <c r="A5059" s="1">
        <v>112</v>
      </c>
      <c r="B5059" s="1" t="s">
        <v>134</v>
      </c>
      <c r="C5059" s="218">
        <v>44899</v>
      </c>
      <c r="D5059" s="1">
        <v>7</v>
      </c>
      <c r="E5059" s="1">
        <v>207</v>
      </c>
      <c r="F5059" s="1"/>
    </row>
    <row r="5060" spans="1:6" x14ac:dyDescent="0.35">
      <c r="A5060" s="1">
        <v>112</v>
      </c>
      <c r="B5060" s="1" t="s">
        <v>134</v>
      </c>
      <c r="C5060" s="218">
        <v>44900</v>
      </c>
      <c r="D5060" s="1">
        <v>5</v>
      </c>
      <c r="E5060" s="1">
        <v>90</v>
      </c>
      <c r="F5060" s="1"/>
    </row>
    <row r="5061" spans="1:6" x14ac:dyDescent="0.35">
      <c r="A5061" s="1">
        <v>112</v>
      </c>
      <c r="B5061" s="1" t="s">
        <v>134</v>
      </c>
      <c r="C5061" s="218">
        <v>44901</v>
      </c>
      <c r="D5061" s="1">
        <v>5</v>
      </c>
      <c r="E5061" s="1">
        <v>144</v>
      </c>
      <c r="F5061" s="1"/>
    </row>
    <row r="5062" spans="1:6" x14ac:dyDescent="0.35">
      <c r="A5062" s="1">
        <v>112</v>
      </c>
      <c r="B5062" s="1" t="s">
        <v>134</v>
      </c>
      <c r="C5062" s="218">
        <v>44902</v>
      </c>
      <c r="D5062" s="1">
        <v>6</v>
      </c>
      <c r="E5062" s="1">
        <v>162</v>
      </c>
      <c r="F5062" s="1"/>
    </row>
    <row r="5063" spans="1:6" x14ac:dyDescent="0.35">
      <c r="A5063" s="1">
        <v>112</v>
      </c>
      <c r="B5063" s="1" t="s">
        <v>134</v>
      </c>
      <c r="C5063" s="218">
        <v>44903</v>
      </c>
      <c r="D5063" s="1">
        <v>3</v>
      </c>
      <c r="E5063" s="1">
        <v>81</v>
      </c>
      <c r="F5063" s="1"/>
    </row>
    <row r="5064" spans="1:6" x14ac:dyDescent="0.35">
      <c r="A5064" s="1">
        <v>112</v>
      </c>
      <c r="B5064" s="1" t="s">
        <v>134</v>
      </c>
      <c r="C5064" s="218">
        <v>44904</v>
      </c>
      <c r="D5064" s="1">
        <v>5</v>
      </c>
      <c r="E5064" s="1">
        <v>90</v>
      </c>
      <c r="F5064" s="1"/>
    </row>
    <row r="5065" spans="1:6" x14ac:dyDescent="0.35">
      <c r="A5065" s="1">
        <v>112</v>
      </c>
      <c r="B5065" s="1" t="s">
        <v>134</v>
      </c>
      <c r="C5065" s="218">
        <v>44905</v>
      </c>
      <c r="D5065" s="1">
        <v>7</v>
      </c>
      <c r="E5065" s="1">
        <v>207</v>
      </c>
      <c r="F5065" s="1"/>
    </row>
    <row r="5066" spans="1:6" x14ac:dyDescent="0.35">
      <c r="A5066" s="1">
        <v>112</v>
      </c>
      <c r="B5066" s="1" t="s">
        <v>134</v>
      </c>
      <c r="C5066" s="218">
        <v>44906</v>
      </c>
      <c r="D5066" s="1">
        <v>3</v>
      </c>
      <c r="E5066" s="1">
        <v>108</v>
      </c>
      <c r="F5066" s="1"/>
    </row>
    <row r="5067" spans="1:6" x14ac:dyDescent="0.35">
      <c r="A5067" s="1">
        <v>112</v>
      </c>
      <c r="B5067" s="1" t="s">
        <v>134</v>
      </c>
      <c r="C5067" s="218">
        <v>44907</v>
      </c>
      <c r="D5067" s="1">
        <v>4</v>
      </c>
      <c r="E5067" s="1">
        <v>99</v>
      </c>
      <c r="F5067" s="1"/>
    </row>
    <row r="5068" spans="1:6" x14ac:dyDescent="0.35">
      <c r="A5068" s="1">
        <v>112</v>
      </c>
      <c r="B5068" s="1" t="s">
        <v>134</v>
      </c>
      <c r="C5068" s="218">
        <v>44908</v>
      </c>
      <c r="D5068" s="1">
        <v>5</v>
      </c>
      <c r="E5068" s="1">
        <v>117</v>
      </c>
      <c r="F5068" s="1"/>
    </row>
    <row r="5069" spans="1:6" x14ac:dyDescent="0.35">
      <c r="A5069" s="1">
        <v>112</v>
      </c>
      <c r="B5069" s="1" t="s">
        <v>134</v>
      </c>
      <c r="C5069" s="218">
        <v>44909</v>
      </c>
      <c r="D5069" s="1">
        <v>5</v>
      </c>
      <c r="E5069" s="1">
        <v>117</v>
      </c>
      <c r="F5069" s="1"/>
    </row>
    <row r="5070" spans="1:6" x14ac:dyDescent="0.35">
      <c r="A5070" s="1">
        <v>112</v>
      </c>
      <c r="B5070" s="1" t="s">
        <v>134</v>
      </c>
      <c r="C5070" s="218">
        <v>44910</v>
      </c>
      <c r="D5070" s="1">
        <v>8</v>
      </c>
      <c r="E5070" s="1">
        <v>198</v>
      </c>
      <c r="F5070" s="1"/>
    </row>
    <row r="5071" spans="1:6" x14ac:dyDescent="0.35">
      <c r="A5071" s="1">
        <v>112</v>
      </c>
      <c r="B5071" s="1" t="s">
        <v>134</v>
      </c>
      <c r="C5071" s="218">
        <v>44911</v>
      </c>
      <c r="D5071" s="1">
        <v>7</v>
      </c>
      <c r="E5071" s="1">
        <v>207</v>
      </c>
      <c r="F5071" s="1"/>
    </row>
    <row r="5072" spans="1:6" x14ac:dyDescent="0.35">
      <c r="A5072" s="1">
        <v>112</v>
      </c>
      <c r="B5072" s="1" t="s">
        <v>134</v>
      </c>
      <c r="C5072" s="218">
        <v>44912</v>
      </c>
      <c r="D5072" s="1">
        <v>6</v>
      </c>
      <c r="E5072" s="1">
        <v>108</v>
      </c>
      <c r="F5072" s="1"/>
    </row>
    <row r="5073" spans="1:6" x14ac:dyDescent="0.35">
      <c r="A5073" s="1">
        <v>112</v>
      </c>
      <c r="B5073" s="1" t="s">
        <v>134</v>
      </c>
      <c r="C5073" s="218">
        <v>44914</v>
      </c>
      <c r="D5073" s="1">
        <v>4</v>
      </c>
      <c r="E5073" s="1">
        <v>99</v>
      </c>
      <c r="F5073" s="1"/>
    </row>
    <row r="5074" spans="1:6" x14ac:dyDescent="0.35">
      <c r="A5074" s="1">
        <v>112</v>
      </c>
      <c r="B5074" s="1" t="s">
        <v>134</v>
      </c>
      <c r="C5074" s="218">
        <v>44915</v>
      </c>
      <c r="D5074" s="1">
        <v>3</v>
      </c>
      <c r="E5074" s="1">
        <v>108</v>
      </c>
      <c r="F5074" s="1"/>
    </row>
    <row r="5075" spans="1:6" x14ac:dyDescent="0.35">
      <c r="A5075" s="1">
        <v>112</v>
      </c>
      <c r="B5075" s="1" t="s">
        <v>134</v>
      </c>
      <c r="C5075" s="218">
        <v>44916</v>
      </c>
      <c r="D5075" s="1">
        <v>3</v>
      </c>
      <c r="E5075" s="1">
        <v>108</v>
      </c>
      <c r="F5075" s="1"/>
    </row>
    <row r="5076" spans="1:6" x14ac:dyDescent="0.35">
      <c r="A5076" s="1">
        <v>112</v>
      </c>
      <c r="B5076" s="1" t="s">
        <v>134</v>
      </c>
      <c r="C5076" s="218">
        <v>44917</v>
      </c>
      <c r="D5076" s="1">
        <v>2</v>
      </c>
      <c r="E5076" s="1">
        <v>63</v>
      </c>
      <c r="F5076" s="1"/>
    </row>
    <row r="5077" spans="1:6" x14ac:dyDescent="0.35">
      <c r="A5077" s="1">
        <v>112</v>
      </c>
      <c r="B5077" s="1" t="s">
        <v>134</v>
      </c>
      <c r="C5077" s="218">
        <v>44918</v>
      </c>
      <c r="D5077" s="1">
        <v>4</v>
      </c>
      <c r="E5077" s="1">
        <v>126</v>
      </c>
      <c r="F5077" s="1"/>
    </row>
    <row r="5078" spans="1:6" x14ac:dyDescent="0.35">
      <c r="A5078" s="1">
        <v>112</v>
      </c>
      <c r="B5078" s="1" t="s">
        <v>134</v>
      </c>
      <c r="C5078" s="218">
        <v>44919</v>
      </c>
      <c r="D5078" s="1">
        <v>6</v>
      </c>
      <c r="E5078" s="1">
        <v>162</v>
      </c>
      <c r="F5078" s="1"/>
    </row>
    <row r="5079" spans="1:6" x14ac:dyDescent="0.35">
      <c r="A5079" s="1">
        <v>112</v>
      </c>
      <c r="B5079" s="1" t="s">
        <v>134</v>
      </c>
      <c r="C5079" s="218">
        <v>44920</v>
      </c>
      <c r="D5079" s="1">
        <v>2</v>
      </c>
      <c r="E5079" s="1">
        <v>90</v>
      </c>
      <c r="F5079" s="1"/>
    </row>
    <row r="5080" spans="1:6" x14ac:dyDescent="0.35">
      <c r="A5080" s="1">
        <v>112</v>
      </c>
      <c r="B5080" s="1" t="s">
        <v>134</v>
      </c>
      <c r="C5080" s="218">
        <v>44921</v>
      </c>
      <c r="D5080" s="1">
        <v>8</v>
      </c>
      <c r="E5080" s="1">
        <v>225</v>
      </c>
      <c r="F5080" s="1"/>
    </row>
    <row r="5081" spans="1:6" x14ac:dyDescent="0.35">
      <c r="A5081" s="1">
        <v>112</v>
      </c>
      <c r="B5081" s="1" t="s">
        <v>134</v>
      </c>
      <c r="C5081" s="218">
        <v>44922</v>
      </c>
      <c r="D5081" s="1">
        <v>7</v>
      </c>
      <c r="E5081" s="1">
        <v>180</v>
      </c>
      <c r="F5081" s="1"/>
    </row>
    <row r="5082" spans="1:6" x14ac:dyDescent="0.35">
      <c r="A5082" s="1">
        <v>112</v>
      </c>
      <c r="B5082" s="1" t="s">
        <v>134</v>
      </c>
      <c r="C5082" s="218">
        <v>44923</v>
      </c>
      <c r="D5082" s="1">
        <v>6</v>
      </c>
      <c r="E5082" s="1">
        <v>189</v>
      </c>
      <c r="F5082" s="1"/>
    </row>
    <row r="5083" spans="1:6" x14ac:dyDescent="0.35">
      <c r="A5083" s="1">
        <v>112</v>
      </c>
      <c r="B5083" s="1" t="s">
        <v>134</v>
      </c>
      <c r="C5083" s="218">
        <v>44924</v>
      </c>
      <c r="D5083" s="1">
        <v>5</v>
      </c>
      <c r="E5083" s="1">
        <v>117</v>
      </c>
      <c r="F5083" s="1"/>
    </row>
    <row r="5084" spans="1:6" x14ac:dyDescent="0.35">
      <c r="A5084" s="1">
        <v>112</v>
      </c>
      <c r="B5084" s="1" t="s">
        <v>134</v>
      </c>
      <c r="C5084" s="218">
        <v>44925</v>
      </c>
      <c r="D5084" s="1">
        <v>6</v>
      </c>
      <c r="E5084" s="1">
        <v>135</v>
      </c>
      <c r="F5084" s="1"/>
    </row>
    <row r="5085" spans="1:6" x14ac:dyDescent="0.35">
      <c r="A5085" s="1">
        <v>112</v>
      </c>
      <c r="B5085" s="1" t="s">
        <v>134</v>
      </c>
      <c r="C5085" s="218">
        <v>44928</v>
      </c>
      <c r="D5085" s="1">
        <v>4</v>
      </c>
      <c r="E5085" s="1">
        <v>126</v>
      </c>
      <c r="F5085" s="1"/>
    </row>
    <row r="5086" spans="1:6" x14ac:dyDescent="0.35">
      <c r="A5086" s="1">
        <v>112</v>
      </c>
      <c r="B5086" s="1" t="s">
        <v>134</v>
      </c>
      <c r="C5086" s="218">
        <v>44929</v>
      </c>
      <c r="D5086" s="1">
        <v>2</v>
      </c>
      <c r="E5086" s="1">
        <v>90</v>
      </c>
      <c r="F5086" s="1"/>
    </row>
    <row r="5087" spans="1:6" x14ac:dyDescent="0.35">
      <c r="A5087" s="1">
        <v>112</v>
      </c>
      <c r="B5087" s="1" t="s">
        <v>134</v>
      </c>
      <c r="C5087" s="218">
        <v>44930</v>
      </c>
      <c r="D5087" s="1">
        <v>4</v>
      </c>
      <c r="E5087" s="1">
        <v>99</v>
      </c>
      <c r="F5087" s="1"/>
    </row>
    <row r="5088" spans="1:6" x14ac:dyDescent="0.35">
      <c r="A5088" s="1">
        <v>112</v>
      </c>
      <c r="B5088" s="1" t="s">
        <v>134</v>
      </c>
      <c r="C5088" s="218">
        <v>44931</v>
      </c>
      <c r="D5088" s="1">
        <v>4</v>
      </c>
      <c r="E5088" s="1">
        <v>126</v>
      </c>
      <c r="F5088" s="1"/>
    </row>
    <row r="5089" spans="1:6" x14ac:dyDescent="0.35">
      <c r="A5089" s="1">
        <v>112</v>
      </c>
      <c r="B5089" s="1" t="s">
        <v>134</v>
      </c>
      <c r="C5089" s="218">
        <v>44932</v>
      </c>
      <c r="D5089" s="1">
        <v>4</v>
      </c>
      <c r="E5089" s="1">
        <v>99</v>
      </c>
      <c r="F5089" s="1"/>
    </row>
    <row r="5090" spans="1:6" x14ac:dyDescent="0.35">
      <c r="A5090" s="1">
        <v>112</v>
      </c>
      <c r="B5090" s="1" t="s">
        <v>134</v>
      </c>
      <c r="C5090" s="218">
        <v>44933</v>
      </c>
      <c r="D5090" s="1">
        <v>4</v>
      </c>
      <c r="E5090" s="1">
        <v>99</v>
      </c>
      <c r="F5090" s="1"/>
    </row>
    <row r="5091" spans="1:6" x14ac:dyDescent="0.35">
      <c r="A5091" s="1">
        <v>112</v>
      </c>
      <c r="B5091" s="1" t="s">
        <v>134</v>
      </c>
      <c r="C5091" s="218">
        <v>44934</v>
      </c>
      <c r="D5091" s="1">
        <v>4</v>
      </c>
      <c r="E5091" s="1">
        <v>99</v>
      </c>
      <c r="F5091" s="1"/>
    </row>
    <row r="5092" spans="1:6" x14ac:dyDescent="0.35">
      <c r="A5092" s="1">
        <v>112</v>
      </c>
      <c r="B5092" s="1" t="s">
        <v>134</v>
      </c>
      <c r="C5092" s="218">
        <v>44935</v>
      </c>
      <c r="D5092" s="1">
        <v>5</v>
      </c>
      <c r="E5092" s="1">
        <v>144</v>
      </c>
      <c r="F5092" s="1"/>
    </row>
    <row r="5093" spans="1:6" x14ac:dyDescent="0.35">
      <c r="A5093" s="1">
        <v>112</v>
      </c>
      <c r="B5093" s="1" t="s">
        <v>134</v>
      </c>
      <c r="C5093" s="218">
        <v>44936</v>
      </c>
      <c r="D5093" s="1">
        <v>1</v>
      </c>
      <c r="E5093" s="1">
        <v>45</v>
      </c>
      <c r="F5093" s="1"/>
    </row>
    <row r="5094" spans="1:6" x14ac:dyDescent="0.35">
      <c r="A5094" s="1">
        <v>112</v>
      </c>
      <c r="B5094" s="1" t="s">
        <v>134</v>
      </c>
      <c r="C5094" s="218">
        <v>44938</v>
      </c>
      <c r="D5094" s="1">
        <v>1</v>
      </c>
      <c r="E5094" s="1">
        <v>18</v>
      </c>
      <c r="F5094" s="1"/>
    </row>
    <row r="5095" spans="1:6" x14ac:dyDescent="0.35">
      <c r="A5095" s="1">
        <v>112</v>
      </c>
      <c r="B5095" s="1" t="s">
        <v>134</v>
      </c>
      <c r="C5095" s="218">
        <v>44940</v>
      </c>
      <c r="D5095" s="1">
        <v>4</v>
      </c>
      <c r="E5095" s="1">
        <v>180</v>
      </c>
      <c r="F5095" s="1"/>
    </row>
    <row r="5096" spans="1:6" x14ac:dyDescent="0.35">
      <c r="A5096" s="1">
        <v>112</v>
      </c>
      <c r="B5096" s="1" t="s">
        <v>134</v>
      </c>
      <c r="C5096" s="218">
        <v>44941</v>
      </c>
      <c r="D5096" s="1">
        <v>3</v>
      </c>
      <c r="E5096" s="1">
        <v>81</v>
      </c>
      <c r="F5096" s="1"/>
    </row>
    <row r="5097" spans="1:6" x14ac:dyDescent="0.35">
      <c r="A5097" s="1">
        <v>112</v>
      </c>
      <c r="B5097" s="1" t="s">
        <v>134</v>
      </c>
      <c r="C5097" s="218">
        <v>44942</v>
      </c>
      <c r="D5097" s="1">
        <v>3</v>
      </c>
      <c r="E5097" s="1">
        <v>81</v>
      </c>
      <c r="F5097" s="1"/>
    </row>
    <row r="5098" spans="1:6" x14ac:dyDescent="0.35">
      <c r="A5098" s="1">
        <v>112</v>
      </c>
      <c r="B5098" s="1" t="s">
        <v>134</v>
      </c>
      <c r="C5098" s="218">
        <v>44943</v>
      </c>
      <c r="D5098" s="1">
        <v>6</v>
      </c>
      <c r="E5098" s="1">
        <v>162</v>
      </c>
      <c r="F5098" s="1"/>
    </row>
    <row r="5099" spans="1:6" x14ac:dyDescent="0.35">
      <c r="A5099" s="1">
        <v>112</v>
      </c>
      <c r="B5099" s="1" t="s">
        <v>134</v>
      </c>
      <c r="C5099" s="218">
        <v>44944</v>
      </c>
      <c r="D5099" s="1">
        <v>2</v>
      </c>
      <c r="E5099" s="1">
        <v>36</v>
      </c>
      <c r="F5099" s="1"/>
    </row>
    <row r="5100" spans="1:6" x14ac:dyDescent="0.35">
      <c r="A5100" s="1">
        <v>112</v>
      </c>
      <c r="B5100" s="1" t="s">
        <v>134</v>
      </c>
      <c r="C5100" s="218">
        <v>44945</v>
      </c>
      <c r="D5100" s="1">
        <v>4</v>
      </c>
      <c r="E5100" s="1">
        <v>99</v>
      </c>
      <c r="F5100" s="1"/>
    </row>
    <row r="5101" spans="1:6" x14ac:dyDescent="0.35">
      <c r="A5101" s="1">
        <v>112</v>
      </c>
      <c r="B5101" s="1" t="s">
        <v>134</v>
      </c>
      <c r="C5101" s="218">
        <v>44946</v>
      </c>
      <c r="D5101" s="1">
        <v>2</v>
      </c>
      <c r="E5101" s="1">
        <v>90</v>
      </c>
      <c r="F5101" s="1"/>
    </row>
    <row r="5102" spans="1:6" x14ac:dyDescent="0.35">
      <c r="A5102" s="1">
        <v>112</v>
      </c>
      <c r="B5102" s="1" t="s">
        <v>134</v>
      </c>
      <c r="C5102" s="218">
        <v>44947</v>
      </c>
      <c r="D5102" s="1">
        <v>4</v>
      </c>
      <c r="E5102" s="1">
        <v>72</v>
      </c>
      <c r="F5102" s="1"/>
    </row>
    <row r="5103" spans="1:6" x14ac:dyDescent="0.35">
      <c r="A5103" s="1">
        <v>112</v>
      </c>
      <c r="B5103" s="1" t="s">
        <v>134</v>
      </c>
      <c r="C5103" s="218">
        <v>44948</v>
      </c>
      <c r="D5103" s="1">
        <v>1</v>
      </c>
      <c r="E5103" s="1">
        <v>18</v>
      </c>
      <c r="F5103" s="1"/>
    </row>
    <row r="5104" spans="1:6" x14ac:dyDescent="0.35">
      <c r="A5104" s="1">
        <v>112</v>
      </c>
      <c r="B5104" s="1" t="s">
        <v>134</v>
      </c>
      <c r="C5104" s="218">
        <v>44951</v>
      </c>
      <c r="D5104" s="1">
        <v>1</v>
      </c>
      <c r="E5104" s="1">
        <v>18</v>
      </c>
      <c r="F5104" s="1"/>
    </row>
    <row r="5105" spans="1:6" x14ac:dyDescent="0.35">
      <c r="A5105" s="1">
        <v>112</v>
      </c>
      <c r="B5105" s="1" t="s">
        <v>134</v>
      </c>
      <c r="C5105" s="218">
        <v>44952</v>
      </c>
      <c r="D5105" s="1">
        <v>5</v>
      </c>
      <c r="E5105" s="1">
        <v>90</v>
      </c>
      <c r="F5105" s="1"/>
    </row>
    <row r="5106" spans="1:6" x14ac:dyDescent="0.35">
      <c r="A5106" s="1">
        <v>112</v>
      </c>
      <c r="B5106" s="1" t="s">
        <v>134</v>
      </c>
      <c r="C5106" s="218">
        <v>44953</v>
      </c>
      <c r="D5106" s="1">
        <v>4</v>
      </c>
      <c r="E5106" s="1">
        <v>126</v>
      </c>
      <c r="F5106" s="1"/>
    </row>
    <row r="5107" spans="1:6" x14ac:dyDescent="0.35">
      <c r="A5107" s="1">
        <v>112</v>
      </c>
      <c r="B5107" s="1" t="s">
        <v>134</v>
      </c>
      <c r="C5107" s="218">
        <v>44954</v>
      </c>
      <c r="D5107" s="1">
        <v>4</v>
      </c>
      <c r="E5107" s="1">
        <v>72</v>
      </c>
      <c r="F5107" s="1"/>
    </row>
    <row r="5108" spans="1:6" x14ac:dyDescent="0.35">
      <c r="A5108" s="1">
        <v>112</v>
      </c>
      <c r="B5108" s="1" t="s">
        <v>134</v>
      </c>
      <c r="C5108" s="218">
        <v>44955</v>
      </c>
      <c r="D5108" s="1">
        <v>5</v>
      </c>
      <c r="E5108" s="1">
        <v>90</v>
      </c>
      <c r="F5108" s="1"/>
    </row>
    <row r="5109" spans="1:6" x14ac:dyDescent="0.35">
      <c r="A5109" s="1">
        <v>112</v>
      </c>
      <c r="B5109" s="1" t="s">
        <v>134</v>
      </c>
      <c r="C5109" s="218">
        <v>44956</v>
      </c>
      <c r="D5109" s="1">
        <v>6</v>
      </c>
      <c r="E5109" s="1">
        <v>135</v>
      </c>
      <c r="F5109" s="1"/>
    </row>
    <row r="5110" spans="1:6" x14ac:dyDescent="0.35">
      <c r="A5110" s="1">
        <v>113</v>
      </c>
      <c r="B5110" s="1" t="s">
        <v>135</v>
      </c>
      <c r="C5110" s="218">
        <v>44878</v>
      </c>
      <c r="D5110" s="1">
        <v>6</v>
      </c>
      <c r="E5110" s="1">
        <v>135</v>
      </c>
      <c r="F5110" s="1"/>
    </row>
    <row r="5111" spans="1:6" x14ac:dyDescent="0.35">
      <c r="A5111" s="1">
        <v>113</v>
      </c>
      <c r="B5111" s="1" t="s">
        <v>135</v>
      </c>
      <c r="C5111" s="218">
        <v>44879</v>
      </c>
      <c r="D5111" s="1">
        <v>10</v>
      </c>
      <c r="E5111" s="1">
        <v>180</v>
      </c>
      <c r="F5111" s="1"/>
    </row>
    <row r="5112" spans="1:6" x14ac:dyDescent="0.35">
      <c r="A5112" s="1">
        <v>113</v>
      </c>
      <c r="B5112" s="1" t="s">
        <v>135</v>
      </c>
      <c r="C5112" s="218">
        <v>44880</v>
      </c>
      <c r="D5112" s="1">
        <v>17</v>
      </c>
      <c r="E5112" s="1">
        <v>441</v>
      </c>
      <c r="F5112" s="1"/>
    </row>
    <row r="5113" spans="1:6" x14ac:dyDescent="0.35">
      <c r="A5113" s="1">
        <v>113</v>
      </c>
      <c r="B5113" s="1" t="s">
        <v>135</v>
      </c>
      <c r="C5113" s="218">
        <v>44881</v>
      </c>
      <c r="D5113" s="1">
        <v>10</v>
      </c>
      <c r="E5113" s="1">
        <v>261</v>
      </c>
      <c r="F5113" s="1"/>
    </row>
    <row r="5114" spans="1:6" x14ac:dyDescent="0.35">
      <c r="A5114" s="1">
        <v>113</v>
      </c>
      <c r="B5114" s="1" t="s">
        <v>135</v>
      </c>
      <c r="C5114" s="218">
        <v>44882</v>
      </c>
      <c r="D5114" s="1">
        <v>5</v>
      </c>
      <c r="E5114" s="1">
        <v>225</v>
      </c>
      <c r="F5114" s="1"/>
    </row>
    <row r="5115" spans="1:6" x14ac:dyDescent="0.35">
      <c r="A5115" s="1">
        <v>113</v>
      </c>
      <c r="B5115" s="1" t="s">
        <v>135</v>
      </c>
      <c r="C5115" s="218">
        <v>44886</v>
      </c>
      <c r="D5115" s="1">
        <v>4</v>
      </c>
      <c r="E5115" s="1">
        <v>126</v>
      </c>
      <c r="F5115" s="1"/>
    </row>
    <row r="5116" spans="1:6" x14ac:dyDescent="0.35">
      <c r="A5116" s="1">
        <v>113</v>
      </c>
      <c r="B5116" s="1" t="s">
        <v>135</v>
      </c>
      <c r="C5116" s="218">
        <v>44887</v>
      </c>
      <c r="D5116" s="1">
        <v>6</v>
      </c>
      <c r="E5116" s="1">
        <v>162</v>
      </c>
      <c r="F5116" s="1"/>
    </row>
    <row r="5117" spans="1:6" x14ac:dyDescent="0.35">
      <c r="A5117" s="1">
        <v>113</v>
      </c>
      <c r="B5117" s="1" t="s">
        <v>135</v>
      </c>
      <c r="C5117" s="218">
        <v>44888</v>
      </c>
      <c r="D5117" s="1">
        <v>7</v>
      </c>
      <c r="E5117" s="1">
        <v>207</v>
      </c>
      <c r="F5117" s="1"/>
    </row>
    <row r="5118" spans="1:6" x14ac:dyDescent="0.35">
      <c r="A5118" s="1">
        <v>113</v>
      </c>
      <c r="B5118" s="1" t="s">
        <v>135</v>
      </c>
      <c r="C5118" s="218">
        <v>44889</v>
      </c>
      <c r="D5118" s="1">
        <v>19</v>
      </c>
      <c r="E5118" s="1">
        <v>639</v>
      </c>
      <c r="F5118" s="1"/>
    </row>
    <row r="5119" spans="1:6" x14ac:dyDescent="0.35">
      <c r="A5119" s="1">
        <v>113</v>
      </c>
      <c r="B5119" s="1" t="s">
        <v>135</v>
      </c>
      <c r="C5119" s="218">
        <v>44890</v>
      </c>
      <c r="D5119" s="1">
        <v>16</v>
      </c>
      <c r="E5119" s="1">
        <v>396</v>
      </c>
      <c r="F5119" s="1"/>
    </row>
    <row r="5120" spans="1:6" x14ac:dyDescent="0.35">
      <c r="A5120" s="1">
        <v>113</v>
      </c>
      <c r="B5120" s="1" t="s">
        <v>135</v>
      </c>
      <c r="C5120" s="218">
        <v>44891</v>
      </c>
      <c r="D5120" s="1">
        <v>12</v>
      </c>
      <c r="E5120" s="1">
        <v>351</v>
      </c>
      <c r="F5120" s="1"/>
    </row>
    <row r="5121" spans="1:6" x14ac:dyDescent="0.35">
      <c r="A5121" s="1">
        <v>113</v>
      </c>
      <c r="B5121" s="1" t="s">
        <v>135</v>
      </c>
      <c r="C5121" s="218">
        <v>44892</v>
      </c>
      <c r="D5121" s="1">
        <v>15</v>
      </c>
      <c r="E5121" s="1">
        <v>432</v>
      </c>
      <c r="F5121" s="1"/>
    </row>
    <row r="5122" spans="1:6" x14ac:dyDescent="0.35">
      <c r="A5122" s="1">
        <v>113</v>
      </c>
      <c r="B5122" s="1" t="s">
        <v>135</v>
      </c>
      <c r="C5122" s="218">
        <v>44893</v>
      </c>
      <c r="D5122" s="1">
        <v>18</v>
      </c>
      <c r="E5122" s="1">
        <v>540</v>
      </c>
      <c r="F5122" s="1"/>
    </row>
    <row r="5123" spans="1:6" x14ac:dyDescent="0.35">
      <c r="A5123" s="1">
        <v>113</v>
      </c>
      <c r="B5123" s="1" t="s">
        <v>135</v>
      </c>
      <c r="C5123" s="218">
        <v>44894</v>
      </c>
      <c r="D5123" s="1">
        <v>12</v>
      </c>
      <c r="E5123" s="1">
        <v>405</v>
      </c>
      <c r="F5123" s="1"/>
    </row>
    <row r="5124" spans="1:6" x14ac:dyDescent="0.35">
      <c r="A5124" s="1">
        <v>113</v>
      </c>
      <c r="B5124" s="1" t="s">
        <v>135</v>
      </c>
      <c r="C5124" s="218">
        <v>44895</v>
      </c>
      <c r="D5124" s="1">
        <v>11</v>
      </c>
      <c r="E5124" s="1">
        <v>306</v>
      </c>
      <c r="F5124" s="1"/>
    </row>
    <row r="5125" spans="1:6" x14ac:dyDescent="0.35">
      <c r="A5125" s="1">
        <v>113</v>
      </c>
      <c r="B5125" s="1" t="s">
        <v>135</v>
      </c>
      <c r="C5125" s="218">
        <v>44896</v>
      </c>
      <c r="D5125" s="1">
        <v>10</v>
      </c>
      <c r="E5125" s="1">
        <v>342</v>
      </c>
      <c r="F5125" s="1"/>
    </row>
    <row r="5126" spans="1:6" x14ac:dyDescent="0.35">
      <c r="A5126" s="1">
        <v>113</v>
      </c>
      <c r="B5126" s="1" t="s">
        <v>135</v>
      </c>
      <c r="C5126" s="218">
        <v>44897</v>
      </c>
      <c r="D5126" s="1">
        <v>10</v>
      </c>
      <c r="E5126" s="1">
        <v>369</v>
      </c>
      <c r="F5126" s="1"/>
    </row>
    <row r="5127" spans="1:6" x14ac:dyDescent="0.35">
      <c r="A5127" s="1">
        <v>113</v>
      </c>
      <c r="B5127" s="1" t="s">
        <v>135</v>
      </c>
      <c r="C5127" s="218">
        <v>44898</v>
      </c>
      <c r="D5127" s="1">
        <v>7</v>
      </c>
      <c r="E5127" s="1">
        <v>207</v>
      </c>
      <c r="F5127" s="1"/>
    </row>
    <row r="5128" spans="1:6" x14ac:dyDescent="0.35">
      <c r="A5128" s="1">
        <v>113</v>
      </c>
      <c r="B5128" s="1" t="s">
        <v>135</v>
      </c>
      <c r="C5128" s="218">
        <v>44899</v>
      </c>
      <c r="D5128" s="1">
        <v>18</v>
      </c>
      <c r="E5128" s="1">
        <v>459</v>
      </c>
      <c r="F5128" s="1"/>
    </row>
    <row r="5129" spans="1:6" x14ac:dyDescent="0.35">
      <c r="A5129" s="1">
        <v>113</v>
      </c>
      <c r="B5129" s="1" t="s">
        <v>135</v>
      </c>
      <c r="C5129" s="218">
        <v>44900</v>
      </c>
      <c r="D5129" s="1">
        <v>10</v>
      </c>
      <c r="E5129" s="1">
        <v>369</v>
      </c>
      <c r="F5129" s="1"/>
    </row>
    <row r="5130" spans="1:6" x14ac:dyDescent="0.35">
      <c r="A5130" s="1">
        <v>113</v>
      </c>
      <c r="B5130" s="1" t="s">
        <v>135</v>
      </c>
      <c r="C5130" s="218">
        <v>44901</v>
      </c>
      <c r="D5130" s="1">
        <v>13</v>
      </c>
      <c r="E5130" s="1">
        <v>369</v>
      </c>
      <c r="F5130" s="1"/>
    </row>
    <row r="5131" spans="1:6" x14ac:dyDescent="0.35">
      <c r="A5131" s="1">
        <v>113</v>
      </c>
      <c r="B5131" s="1" t="s">
        <v>135</v>
      </c>
      <c r="C5131" s="218">
        <v>44902</v>
      </c>
      <c r="D5131" s="1">
        <v>14</v>
      </c>
      <c r="E5131" s="1">
        <v>360</v>
      </c>
      <c r="F5131" s="1"/>
    </row>
    <row r="5132" spans="1:6" x14ac:dyDescent="0.35">
      <c r="A5132" s="1">
        <v>113</v>
      </c>
      <c r="B5132" s="1" t="s">
        <v>135</v>
      </c>
      <c r="C5132" s="218">
        <v>44903</v>
      </c>
      <c r="D5132" s="1">
        <v>12</v>
      </c>
      <c r="E5132" s="1">
        <v>351</v>
      </c>
      <c r="F5132" s="1"/>
    </row>
    <row r="5133" spans="1:6" x14ac:dyDescent="0.35">
      <c r="A5133" s="1">
        <v>113</v>
      </c>
      <c r="B5133" s="1" t="s">
        <v>135</v>
      </c>
      <c r="C5133" s="218">
        <v>44904</v>
      </c>
      <c r="D5133" s="1">
        <v>11</v>
      </c>
      <c r="E5133" s="1">
        <v>360</v>
      </c>
      <c r="F5133" s="1"/>
    </row>
    <row r="5134" spans="1:6" x14ac:dyDescent="0.35">
      <c r="A5134" s="1">
        <v>113</v>
      </c>
      <c r="B5134" s="1" t="s">
        <v>135</v>
      </c>
      <c r="C5134" s="218">
        <v>44905</v>
      </c>
      <c r="D5134" s="1">
        <v>19</v>
      </c>
      <c r="E5134" s="1">
        <v>531</v>
      </c>
      <c r="F5134" s="1"/>
    </row>
    <row r="5135" spans="1:6" x14ac:dyDescent="0.35">
      <c r="A5135" s="1">
        <v>113</v>
      </c>
      <c r="B5135" s="1" t="s">
        <v>135</v>
      </c>
      <c r="C5135" s="218">
        <v>44906</v>
      </c>
      <c r="D5135" s="1">
        <v>11</v>
      </c>
      <c r="E5135" s="1">
        <v>360</v>
      </c>
      <c r="F5135" s="1"/>
    </row>
    <row r="5136" spans="1:6" x14ac:dyDescent="0.35">
      <c r="A5136" s="1">
        <v>113</v>
      </c>
      <c r="B5136" s="1" t="s">
        <v>135</v>
      </c>
      <c r="C5136" s="218">
        <v>44907</v>
      </c>
      <c r="D5136" s="1">
        <v>13</v>
      </c>
      <c r="E5136" s="1">
        <v>396</v>
      </c>
      <c r="F5136" s="1"/>
    </row>
    <row r="5137" spans="1:6" x14ac:dyDescent="0.35">
      <c r="A5137" s="1">
        <v>113</v>
      </c>
      <c r="B5137" s="1" t="s">
        <v>135</v>
      </c>
      <c r="C5137" s="218">
        <v>44908</v>
      </c>
      <c r="D5137" s="1">
        <v>5</v>
      </c>
      <c r="E5137" s="1">
        <v>198</v>
      </c>
      <c r="F5137" s="1"/>
    </row>
    <row r="5138" spans="1:6" x14ac:dyDescent="0.35">
      <c r="A5138" s="1">
        <v>113</v>
      </c>
      <c r="B5138" s="1" t="s">
        <v>135</v>
      </c>
      <c r="C5138" s="218">
        <v>44909</v>
      </c>
      <c r="D5138" s="1">
        <v>16</v>
      </c>
      <c r="E5138" s="1">
        <v>396</v>
      </c>
      <c r="F5138" s="1"/>
    </row>
    <row r="5139" spans="1:6" x14ac:dyDescent="0.35">
      <c r="A5139" s="1">
        <v>113</v>
      </c>
      <c r="B5139" s="1" t="s">
        <v>135</v>
      </c>
      <c r="C5139" s="218">
        <v>44910</v>
      </c>
      <c r="D5139" s="1">
        <v>1</v>
      </c>
      <c r="E5139" s="1">
        <v>18</v>
      </c>
      <c r="F5139" s="1"/>
    </row>
    <row r="5140" spans="1:6" x14ac:dyDescent="0.35">
      <c r="A5140" s="1">
        <v>113</v>
      </c>
      <c r="B5140" s="1" t="s">
        <v>135</v>
      </c>
      <c r="C5140" s="218">
        <v>44911</v>
      </c>
      <c r="D5140" s="1">
        <v>7</v>
      </c>
      <c r="E5140" s="1">
        <v>261</v>
      </c>
      <c r="F5140" s="1"/>
    </row>
    <row r="5141" spans="1:6" x14ac:dyDescent="0.35">
      <c r="A5141" s="1">
        <v>113</v>
      </c>
      <c r="B5141" s="1" t="s">
        <v>135</v>
      </c>
      <c r="C5141" s="218">
        <v>44912</v>
      </c>
      <c r="D5141" s="1">
        <v>9</v>
      </c>
      <c r="E5141" s="1">
        <v>297</v>
      </c>
      <c r="F5141" s="1"/>
    </row>
    <row r="5142" spans="1:6" x14ac:dyDescent="0.35">
      <c r="A5142" s="1">
        <v>113</v>
      </c>
      <c r="B5142" s="1" t="s">
        <v>135</v>
      </c>
      <c r="C5142" s="218">
        <v>44913</v>
      </c>
      <c r="D5142" s="1">
        <v>11</v>
      </c>
      <c r="E5142" s="1">
        <v>306</v>
      </c>
      <c r="F5142" s="1"/>
    </row>
    <row r="5143" spans="1:6" x14ac:dyDescent="0.35">
      <c r="A5143" s="1">
        <v>113</v>
      </c>
      <c r="B5143" s="1" t="s">
        <v>135</v>
      </c>
      <c r="C5143" s="218">
        <v>44914</v>
      </c>
      <c r="D5143" s="1">
        <v>15</v>
      </c>
      <c r="E5143" s="1">
        <v>459</v>
      </c>
      <c r="F5143" s="1"/>
    </row>
    <row r="5144" spans="1:6" x14ac:dyDescent="0.35">
      <c r="A5144" s="1">
        <v>113</v>
      </c>
      <c r="B5144" s="1" t="s">
        <v>135</v>
      </c>
      <c r="C5144" s="218">
        <v>44915</v>
      </c>
      <c r="D5144" s="1">
        <v>11</v>
      </c>
      <c r="E5144" s="1">
        <v>279</v>
      </c>
      <c r="F5144" s="1"/>
    </row>
    <row r="5145" spans="1:6" x14ac:dyDescent="0.35">
      <c r="A5145" s="1">
        <v>113</v>
      </c>
      <c r="B5145" s="1" t="s">
        <v>135</v>
      </c>
      <c r="C5145" s="218">
        <v>44916</v>
      </c>
      <c r="D5145" s="1">
        <v>12</v>
      </c>
      <c r="E5145" s="1">
        <v>324</v>
      </c>
      <c r="F5145" s="1"/>
    </row>
    <row r="5146" spans="1:6" x14ac:dyDescent="0.35">
      <c r="A5146" s="1">
        <v>113</v>
      </c>
      <c r="B5146" s="1" t="s">
        <v>135</v>
      </c>
      <c r="C5146" s="218">
        <v>44917</v>
      </c>
      <c r="D5146" s="1">
        <v>11</v>
      </c>
      <c r="E5146" s="1">
        <v>387</v>
      </c>
      <c r="F5146" s="1"/>
    </row>
    <row r="5147" spans="1:6" x14ac:dyDescent="0.35">
      <c r="A5147" s="1">
        <v>113</v>
      </c>
      <c r="B5147" s="1" t="s">
        <v>135</v>
      </c>
      <c r="C5147" s="218">
        <v>44918</v>
      </c>
      <c r="D5147" s="1">
        <v>13</v>
      </c>
      <c r="E5147" s="1">
        <v>423</v>
      </c>
      <c r="F5147" s="1"/>
    </row>
    <row r="5148" spans="1:6" x14ac:dyDescent="0.35">
      <c r="A5148" s="1">
        <v>113</v>
      </c>
      <c r="B5148" s="1" t="s">
        <v>135</v>
      </c>
      <c r="C5148" s="218">
        <v>44919</v>
      </c>
      <c r="D5148" s="1">
        <v>17</v>
      </c>
      <c r="E5148" s="1">
        <v>441</v>
      </c>
      <c r="F5148" s="1"/>
    </row>
    <row r="5149" spans="1:6" x14ac:dyDescent="0.35">
      <c r="A5149" s="1">
        <v>113</v>
      </c>
      <c r="B5149" s="1" t="s">
        <v>135</v>
      </c>
      <c r="C5149" s="218">
        <v>44920</v>
      </c>
      <c r="D5149" s="1">
        <v>14</v>
      </c>
      <c r="E5149" s="1">
        <v>387</v>
      </c>
      <c r="F5149" s="1"/>
    </row>
    <row r="5150" spans="1:6" x14ac:dyDescent="0.35">
      <c r="A5150" s="1">
        <v>113</v>
      </c>
      <c r="B5150" s="1" t="s">
        <v>135</v>
      </c>
      <c r="C5150" s="218">
        <v>44921</v>
      </c>
      <c r="D5150" s="1">
        <v>14</v>
      </c>
      <c r="E5150" s="1">
        <v>387</v>
      </c>
      <c r="F5150" s="1"/>
    </row>
    <row r="5151" spans="1:6" x14ac:dyDescent="0.35">
      <c r="A5151" s="1">
        <v>113</v>
      </c>
      <c r="B5151" s="1" t="s">
        <v>135</v>
      </c>
      <c r="C5151" s="218">
        <v>44922</v>
      </c>
      <c r="D5151" s="1">
        <v>13</v>
      </c>
      <c r="E5151" s="1">
        <v>342</v>
      </c>
      <c r="F5151" s="1"/>
    </row>
    <row r="5152" spans="1:6" x14ac:dyDescent="0.35">
      <c r="A5152" s="1">
        <v>113</v>
      </c>
      <c r="B5152" s="1" t="s">
        <v>135</v>
      </c>
      <c r="C5152" s="218">
        <v>44923</v>
      </c>
      <c r="D5152" s="1">
        <v>14</v>
      </c>
      <c r="E5152" s="1">
        <v>279</v>
      </c>
      <c r="F5152" s="1"/>
    </row>
    <row r="5153" spans="1:6" x14ac:dyDescent="0.35">
      <c r="A5153" s="1">
        <v>113</v>
      </c>
      <c r="B5153" s="1" t="s">
        <v>135</v>
      </c>
      <c r="C5153" s="218">
        <v>44924</v>
      </c>
      <c r="D5153" s="1">
        <v>12</v>
      </c>
      <c r="E5153" s="1">
        <v>378</v>
      </c>
      <c r="F5153" s="1"/>
    </row>
    <row r="5154" spans="1:6" x14ac:dyDescent="0.35">
      <c r="A5154" s="1">
        <v>113</v>
      </c>
      <c r="B5154" s="1" t="s">
        <v>135</v>
      </c>
      <c r="C5154" s="218">
        <v>44925</v>
      </c>
      <c r="D5154" s="1">
        <v>7</v>
      </c>
      <c r="E5154" s="1">
        <v>180</v>
      </c>
      <c r="F5154" s="1"/>
    </row>
    <row r="5155" spans="1:6" x14ac:dyDescent="0.35">
      <c r="A5155" s="1">
        <v>113</v>
      </c>
      <c r="B5155" s="1" t="s">
        <v>135</v>
      </c>
      <c r="C5155" s="218">
        <v>44926</v>
      </c>
      <c r="D5155" s="1">
        <v>12</v>
      </c>
      <c r="E5155" s="1">
        <v>297</v>
      </c>
      <c r="F5155" s="1"/>
    </row>
    <row r="5156" spans="1:6" x14ac:dyDescent="0.35">
      <c r="A5156" s="1">
        <v>113</v>
      </c>
      <c r="B5156" s="1" t="s">
        <v>135</v>
      </c>
      <c r="C5156" s="218">
        <v>44927</v>
      </c>
      <c r="D5156" s="1">
        <v>1</v>
      </c>
      <c r="E5156" s="1">
        <v>45</v>
      </c>
      <c r="F5156" s="1"/>
    </row>
    <row r="5157" spans="1:6" x14ac:dyDescent="0.35">
      <c r="A5157" s="1">
        <v>113</v>
      </c>
      <c r="B5157" s="1" t="s">
        <v>135</v>
      </c>
      <c r="C5157" s="218">
        <v>44928</v>
      </c>
      <c r="D5157" s="1">
        <v>6</v>
      </c>
      <c r="E5157" s="1">
        <v>216</v>
      </c>
      <c r="F5157" s="1"/>
    </row>
    <row r="5158" spans="1:6" x14ac:dyDescent="0.35">
      <c r="A5158" s="1">
        <v>113</v>
      </c>
      <c r="B5158" s="1" t="s">
        <v>135</v>
      </c>
      <c r="C5158" s="218">
        <v>44929</v>
      </c>
      <c r="D5158" s="1">
        <v>17</v>
      </c>
      <c r="E5158" s="1">
        <v>441</v>
      </c>
      <c r="F5158" s="1"/>
    </row>
    <row r="5159" spans="1:6" x14ac:dyDescent="0.35">
      <c r="A5159" s="1">
        <v>113</v>
      </c>
      <c r="B5159" s="1" t="s">
        <v>135</v>
      </c>
      <c r="C5159" s="218">
        <v>44930</v>
      </c>
      <c r="D5159" s="1">
        <v>11</v>
      </c>
      <c r="E5159" s="1">
        <v>360</v>
      </c>
      <c r="F5159" s="1"/>
    </row>
    <row r="5160" spans="1:6" x14ac:dyDescent="0.35">
      <c r="A5160" s="1">
        <v>113</v>
      </c>
      <c r="B5160" s="1" t="s">
        <v>135</v>
      </c>
      <c r="C5160" s="218">
        <v>44931</v>
      </c>
      <c r="D5160" s="1">
        <v>8</v>
      </c>
      <c r="E5160" s="1">
        <v>252</v>
      </c>
      <c r="F5160" s="1"/>
    </row>
    <row r="5161" spans="1:6" x14ac:dyDescent="0.35">
      <c r="A5161" s="1">
        <v>113</v>
      </c>
      <c r="B5161" s="1" t="s">
        <v>135</v>
      </c>
      <c r="C5161" s="218">
        <v>44932</v>
      </c>
      <c r="D5161" s="1">
        <v>8</v>
      </c>
      <c r="E5161" s="1">
        <v>252</v>
      </c>
      <c r="F5161" s="1"/>
    </row>
    <row r="5162" spans="1:6" x14ac:dyDescent="0.35">
      <c r="A5162" s="1">
        <v>113</v>
      </c>
      <c r="B5162" s="1" t="s">
        <v>135</v>
      </c>
      <c r="C5162" s="218">
        <v>44933</v>
      </c>
      <c r="D5162" s="1">
        <v>10</v>
      </c>
      <c r="E5162" s="1">
        <v>288</v>
      </c>
      <c r="F5162" s="1"/>
    </row>
    <row r="5163" spans="1:6" x14ac:dyDescent="0.35">
      <c r="A5163" s="1">
        <v>113</v>
      </c>
      <c r="B5163" s="1" t="s">
        <v>135</v>
      </c>
      <c r="C5163" s="218">
        <v>44934</v>
      </c>
      <c r="D5163" s="1">
        <v>11</v>
      </c>
      <c r="E5163" s="1">
        <v>306</v>
      </c>
      <c r="F5163" s="1"/>
    </row>
    <row r="5164" spans="1:6" x14ac:dyDescent="0.35">
      <c r="A5164" s="1">
        <v>113</v>
      </c>
      <c r="B5164" s="1" t="s">
        <v>135</v>
      </c>
      <c r="C5164" s="218">
        <v>44935</v>
      </c>
      <c r="D5164" s="1">
        <v>7</v>
      </c>
      <c r="E5164" s="1">
        <v>315</v>
      </c>
      <c r="F5164" s="1"/>
    </row>
    <row r="5165" spans="1:6" x14ac:dyDescent="0.35">
      <c r="A5165" s="1">
        <v>113</v>
      </c>
      <c r="B5165" s="1" t="s">
        <v>135</v>
      </c>
      <c r="C5165" s="218">
        <v>44936</v>
      </c>
      <c r="D5165" s="1">
        <v>8</v>
      </c>
      <c r="E5165" s="1">
        <v>252</v>
      </c>
      <c r="F5165" s="1"/>
    </row>
    <row r="5166" spans="1:6" x14ac:dyDescent="0.35">
      <c r="A5166" s="1">
        <v>113</v>
      </c>
      <c r="B5166" s="1" t="s">
        <v>135</v>
      </c>
      <c r="C5166" s="218">
        <v>44937</v>
      </c>
      <c r="D5166" s="1">
        <v>11</v>
      </c>
      <c r="E5166" s="1">
        <v>306</v>
      </c>
      <c r="F5166" s="1"/>
    </row>
    <row r="5167" spans="1:6" x14ac:dyDescent="0.35">
      <c r="A5167" s="1">
        <v>113</v>
      </c>
      <c r="B5167" s="1" t="s">
        <v>135</v>
      </c>
      <c r="C5167" s="218">
        <v>44938</v>
      </c>
      <c r="D5167" s="1">
        <v>13</v>
      </c>
      <c r="E5167" s="1">
        <v>396</v>
      </c>
      <c r="F5167" s="1"/>
    </row>
    <row r="5168" spans="1:6" x14ac:dyDescent="0.35">
      <c r="A5168" s="1">
        <v>113</v>
      </c>
      <c r="B5168" s="1" t="s">
        <v>135</v>
      </c>
      <c r="C5168" s="218">
        <v>44939</v>
      </c>
      <c r="D5168" s="1">
        <v>11</v>
      </c>
      <c r="E5168" s="1">
        <v>360</v>
      </c>
      <c r="F5168" s="1"/>
    </row>
    <row r="5169" spans="1:6" x14ac:dyDescent="0.35">
      <c r="A5169" s="1">
        <v>113</v>
      </c>
      <c r="B5169" s="1" t="s">
        <v>135</v>
      </c>
      <c r="C5169" s="218">
        <v>44940</v>
      </c>
      <c r="D5169" s="1">
        <v>22</v>
      </c>
      <c r="E5169" s="1">
        <v>585</v>
      </c>
      <c r="F5169" s="1"/>
    </row>
    <row r="5170" spans="1:6" x14ac:dyDescent="0.35">
      <c r="A5170" s="1">
        <v>113</v>
      </c>
      <c r="B5170" s="1" t="s">
        <v>135</v>
      </c>
      <c r="C5170" s="218">
        <v>44941</v>
      </c>
      <c r="D5170" s="1">
        <v>15</v>
      </c>
      <c r="E5170" s="1">
        <v>459</v>
      </c>
      <c r="F5170" s="1"/>
    </row>
    <row r="5171" spans="1:6" x14ac:dyDescent="0.35">
      <c r="A5171" s="1">
        <v>113</v>
      </c>
      <c r="B5171" s="1" t="s">
        <v>135</v>
      </c>
      <c r="C5171" s="218">
        <v>44942</v>
      </c>
      <c r="D5171" s="1">
        <v>14</v>
      </c>
      <c r="E5171" s="1">
        <v>387</v>
      </c>
      <c r="F5171" s="1"/>
    </row>
    <row r="5172" spans="1:6" x14ac:dyDescent="0.35">
      <c r="A5172" s="1">
        <v>113</v>
      </c>
      <c r="B5172" s="1" t="s">
        <v>135</v>
      </c>
      <c r="C5172" s="218">
        <v>44943</v>
      </c>
      <c r="D5172" s="1">
        <v>9</v>
      </c>
      <c r="E5172" s="1">
        <v>297</v>
      </c>
      <c r="F5172" s="1"/>
    </row>
    <row r="5173" spans="1:6" x14ac:dyDescent="0.35">
      <c r="A5173" s="1">
        <v>113</v>
      </c>
      <c r="B5173" s="1" t="s">
        <v>135</v>
      </c>
      <c r="C5173" s="218">
        <v>44944</v>
      </c>
      <c r="D5173" s="1">
        <v>12</v>
      </c>
      <c r="E5173" s="1">
        <v>405</v>
      </c>
      <c r="F5173" s="1"/>
    </row>
    <row r="5174" spans="1:6" x14ac:dyDescent="0.35">
      <c r="A5174" s="1">
        <v>113</v>
      </c>
      <c r="B5174" s="1" t="s">
        <v>135</v>
      </c>
      <c r="C5174" s="218">
        <v>44945</v>
      </c>
      <c r="D5174" s="1">
        <v>18</v>
      </c>
      <c r="E5174" s="1">
        <v>459</v>
      </c>
      <c r="F5174" s="1"/>
    </row>
    <row r="5175" spans="1:6" x14ac:dyDescent="0.35">
      <c r="A5175" s="1">
        <v>113</v>
      </c>
      <c r="B5175" s="1" t="s">
        <v>135</v>
      </c>
      <c r="C5175" s="218">
        <v>44946</v>
      </c>
      <c r="D5175" s="1">
        <v>6</v>
      </c>
      <c r="E5175" s="1">
        <v>189</v>
      </c>
      <c r="F5175" s="1"/>
    </row>
    <row r="5176" spans="1:6" x14ac:dyDescent="0.35">
      <c r="A5176" s="1">
        <v>113</v>
      </c>
      <c r="B5176" s="1" t="s">
        <v>135</v>
      </c>
      <c r="C5176" s="218">
        <v>44947</v>
      </c>
      <c r="D5176" s="1">
        <v>8</v>
      </c>
      <c r="E5176" s="1">
        <v>306</v>
      </c>
      <c r="F5176" s="1"/>
    </row>
    <row r="5177" spans="1:6" x14ac:dyDescent="0.35">
      <c r="A5177" s="1">
        <v>113</v>
      </c>
      <c r="B5177" s="1" t="s">
        <v>135</v>
      </c>
      <c r="C5177" s="218">
        <v>44948</v>
      </c>
      <c r="D5177" s="1">
        <v>11</v>
      </c>
      <c r="E5177" s="1">
        <v>306</v>
      </c>
      <c r="F5177" s="1"/>
    </row>
    <row r="5178" spans="1:6" x14ac:dyDescent="0.35">
      <c r="A5178" s="1">
        <v>113</v>
      </c>
      <c r="B5178" s="1" t="s">
        <v>135</v>
      </c>
      <c r="C5178" s="218">
        <v>44949</v>
      </c>
      <c r="D5178" s="1">
        <v>11</v>
      </c>
      <c r="E5178" s="1">
        <v>306</v>
      </c>
      <c r="F5178" s="1"/>
    </row>
    <row r="5179" spans="1:6" x14ac:dyDescent="0.35">
      <c r="A5179" s="1">
        <v>113</v>
      </c>
      <c r="B5179" s="1" t="s">
        <v>135</v>
      </c>
      <c r="C5179" s="218">
        <v>44950</v>
      </c>
      <c r="D5179" s="1">
        <v>9</v>
      </c>
      <c r="E5179" s="1">
        <v>243</v>
      </c>
      <c r="F5179" s="1"/>
    </row>
    <row r="5180" spans="1:6" x14ac:dyDescent="0.35">
      <c r="A5180" s="1">
        <v>113</v>
      </c>
      <c r="B5180" s="1" t="s">
        <v>135</v>
      </c>
      <c r="C5180" s="218">
        <v>44951</v>
      </c>
      <c r="D5180" s="1">
        <v>11</v>
      </c>
      <c r="E5180" s="1">
        <v>333</v>
      </c>
      <c r="F5180" s="1"/>
    </row>
    <row r="5181" spans="1:6" x14ac:dyDescent="0.35">
      <c r="A5181" s="1">
        <v>113</v>
      </c>
      <c r="B5181" s="1" t="s">
        <v>135</v>
      </c>
      <c r="C5181" s="218">
        <v>44952</v>
      </c>
      <c r="D5181" s="1">
        <v>13</v>
      </c>
      <c r="E5181" s="1">
        <v>342</v>
      </c>
      <c r="F5181" s="1"/>
    </row>
    <row r="5182" spans="1:6" x14ac:dyDescent="0.35">
      <c r="A5182" s="1">
        <v>113</v>
      </c>
      <c r="B5182" s="1" t="s">
        <v>135</v>
      </c>
      <c r="C5182" s="218">
        <v>44953</v>
      </c>
      <c r="D5182" s="1">
        <v>17</v>
      </c>
      <c r="E5182" s="1">
        <v>414</v>
      </c>
      <c r="F5182" s="1"/>
    </row>
    <row r="5183" spans="1:6" x14ac:dyDescent="0.35">
      <c r="A5183" s="1">
        <v>113</v>
      </c>
      <c r="B5183" s="1" t="s">
        <v>135</v>
      </c>
      <c r="C5183" s="218">
        <v>44954</v>
      </c>
      <c r="D5183" s="1">
        <v>20</v>
      </c>
      <c r="E5183" s="1">
        <v>522</v>
      </c>
      <c r="F5183" s="1"/>
    </row>
    <row r="5184" spans="1:6" x14ac:dyDescent="0.35">
      <c r="A5184" s="1">
        <v>113</v>
      </c>
      <c r="B5184" s="1" t="s">
        <v>135</v>
      </c>
      <c r="C5184" s="218">
        <v>44955</v>
      </c>
      <c r="D5184" s="1">
        <v>19</v>
      </c>
      <c r="E5184" s="1">
        <v>477</v>
      </c>
      <c r="F5184" s="1"/>
    </row>
    <row r="5185" spans="1:6" x14ac:dyDescent="0.35">
      <c r="A5185" s="1">
        <v>113</v>
      </c>
      <c r="B5185" s="1" t="s">
        <v>135</v>
      </c>
      <c r="C5185" s="218">
        <v>44956</v>
      </c>
      <c r="D5185" s="1">
        <v>18</v>
      </c>
      <c r="E5185" s="1">
        <v>486</v>
      </c>
      <c r="F5185" s="1"/>
    </row>
    <row r="5186" spans="1:6" x14ac:dyDescent="0.35">
      <c r="A5186" s="1">
        <v>114</v>
      </c>
      <c r="B5186" s="1" t="s">
        <v>136</v>
      </c>
      <c r="C5186" s="218">
        <v>44878</v>
      </c>
      <c r="D5186" s="1">
        <v>13</v>
      </c>
      <c r="E5186" s="1">
        <v>315</v>
      </c>
      <c r="F5186" s="1"/>
    </row>
    <row r="5187" spans="1:6" x14ac:dyDescent="0.35">
      <c r="A5187" s="1">
        <v>114</v>
      </c>
      <c r="B5187" s="1" t="s">
        <v>136</v>
      </c>
      <c r="C5187" s="218">
        <v>44879</v>
      </c>
      <c r="D5187" s="1">
        <v>11</v>
      </c>
      <c r="E5187" s="1">
        <v>252</v>
      </c>
      <c r="F5187" s="1"/>
    </row>
    <row r="5188" spans="1:6" x14ac:dyDescent="0.35">
      <c r="A5188" s="1">
        <v>114</v>
      </c>
      <c r="B5188" s="1" t="s">
        <v>136</v>
      </c>
      <c r="C5188" s="218">
        <v>44880</v>
      </c>
      <c r="D5188" s="1">
        <v>11</v>
      </c>
      <c r="E5188" s="1">
        <v>360</v>
      </c>
      <c r="F5188" s="1"/>
    </row>
    <row r="5189" spans="1:6" x14ac:dyDescent="0.35">
      <c r="A5189" s="1">
        <v>114</v>
      </c>
      <c r="B5189" s="1" t="s">
        <v>136</v>
      </c>
      <c r="C5189" s="218">
        <v>44881</v>
      </c>
      <c r="D5189" s="1">
        <v>9</v>
      </c>
      <c r="E5189" s="1">
        <v>297</v>
      </c>
      <c r="F5189" s="1"/>
    </row>
    <row r="5190" spans="1:6" x14ac:dyDescent="0.35">
      <c r="A5190" s="1">
        <v>114</v>
      </c>
      <c r="B5190" s="1" t="s">
        <v>136</v>
      </c>
      <c r="C5190" s="218">
        <v>44882</v>
      </c>
      <c r="D5190" s="1">
        <v>13</v>
      </c>
      <c r="E5190" s="1">
        <v>369</v>
      </c>
      <c r="F5190" s="1"/>
    </row>
    <row r="5191" spans="1:6" x14ac:dyDescent="0.35">
      <c r="A5191" s="1">
        <v>114</v>
      </c>
      <c r="B5191" s="1" t="s">
        <v>136</v>
      </c>
      <c r="C5191" s="218">
        <v>44884</v>
      </c>
      <c r="D5191" s="1">
        <v>11</v>
      </c>
      <c r="E5191" s="1">
        <v>360</v>
      </c>
      <c r="F5191" s="1"/>
    </row>
    <row r="5192" spans="1:6" x14ac:dyDescent="0.35">
      <c r="A5192" s="1">
        <v>114</v>
      </c>
      <c r="B5192" s="1" t="s">
        <v>136</v>
      </c>
      <c r="C5192" s="218">
        <v>44885</v>
      </c>
      <c r="D5192" s="1">
        <v>3</v>
      </c>
      <c r="E5192" s="1">
        <v>81</v>
      </c>
      <c r="F5192" s="1"/>
    </row>
    <row r="5193" spans="1:6" x14ac:dyDescent="0.35">
      <c r="A5193" s="1">
        <v>114</v>
      </c>
      <c r="B5193" s="1" t="s">
        <v>136</v>
      </c>
      <c r="C5193" s="218">
        <v>44886</v>
      </c>
      <c r="D5193" s="1">
        <v>6</v>
      </c>
      <c r="E5193" s="1">
        <v>135</v>
      </c>
      <c r="F5193" s="1"/>
    </row>
    <row r="5194" spans="1:6" x14ac:dyDescent="0.35">
      <c r="A5194" s="1">
        <v>114</v>
      </c>
      <c r="B5194" s="1" t="s">
        <v>136</v>
      </c>
      <c r="C5194" s="218">
        <v>44887</v>
      </c>
      <c r="D5194" s="1">
        <v>6</v>
      </c>
      <c r="E5194" s="1">
        <v>162</v>
      </c>
      <c r="F5194" s="1"/>
    </row>
    <row r="5195" spans="1:6" x14ac:dyDescent="0.35">
      <c r="A5195" s="1">
        <v>114</v>
      </c>
      <c r="B5195" s="1" t="s">
        <v>136</v>
      </c>
      <c r="C5195" s="218">
        <v>44888</v>
      </c>
      <c r="D5195" s="1">
        <v>3</v>
      </c>
      <c r="E5195" s="1">
        <v>108</v>
      </c>
      <c r="F5195" s="1"/>
    </row>
    <row r="5196" spans="1:6" x14ac:dyDescent="0.35">
      <c r="A5196" s="1">
        <v>114</v>
      </c>
      <c r="B5196" s="1" t="s">
        <v>136</v>
      </c>
      <c r="C5196" s="218">
        <v>44889</v>
      </c>
      <c r="D5196" s="1">
        <v>10</v>
      </c>
      <c r="E5196" s="1">
        <v>207</v>
      </c>
      <c r="F5196" s="1"/>
    </row>
    <row r="5197" spans="1:6" x14ac:dyDescent="0.35">
      <c r="A5197" s="1">
        <v>114</v>
      </c>
      <c r="B5197" s="1" t="s">
        <v>136</v>
      </c>
      <c r="C5197" s="218">
        <v>44891</v>
      </c>
      <c r="D5197" s="1">
        <v>14</v>
      </c>
      <c r="E5197" s="1">
        <v>441</v>
      </c>
      <c r="F5197" s="1"/>
    </row>
    <row r="5198" spans="1:6" x14ac:dyDescent="0.35">
      <c r="A5198" s="1">
        <v>114</v>
      </c>
      <c r="B5198" s="1" t="s">
        <v>136</v>
      </c>
      <c r="C5198" s="218">
        <v>44892</v>
      </c>
      <c r="D5198" s="1">
        <v>9</v>
      </c>
      <c r="E5198" s="1">
        <v>243</v>
      </c>
      <c r="F5198" s="1"/>
    </row>
    <row r="5199" spans="1:6" x14ac:dyDescent="0.35">
      <c r="A5199" s="1">
        <v>114</v>
      </c>
      <c r="B5199" s="1" t="s">
        <v>136</v>
      </c>
      <c r="C5199" s="218">
        <v>44893</v>
      </c>
      <c r="D5199" s="1">
        <v>6</v>
      </c>
      <c r="E5199" s="1">
        <v>216</v>
      </c>
      <c r="F5199" s="1"/>
    </row>
    <row r="5200" spans="1:6" x14ac:dyDescent="0.35">
      <c r="A5200" s="1">
        <v>114</v>
      </c>
      <c r="B5200" s="1" t="s">
        <v>136</v>
      </c>
      <c r="C5200" s="218">
        <v>44894</v>
      </c>
      <c r="D5200" s="1">
        <v>13</v>
      </c>
      <c r="E5200" s="1">
        <v>423</v>
      </c>
      <c r="F5200" s="1"/>
    </row>
    <row r="5201" spans="1:6" x14ac:dyDescent="0.35">
      <c r="A5201" s="1">
        <v>114</v>
      </c>
      <c r="B5201" s="1" t="s">
        <v>136</v>
      </c>
      <c r="C5201" s="218">
        <v>44895</v>
      </c>
      <c r="D5201" s="1">
        <v>12</v>
      </c>
      <c r="E5201" s="1">
        <v>378</v>
      </c>
      <c r="F5201" s="1"/>
    </row>
    <row r="5202" spans="1:6" x14ac:dyDescent="0.35">
      <c r="A5202" s="1">
        <v>114</v>
      </c>
      <c r="B5202" s="1" t="s">
        <v>136</v>
      </c>
      <c r="C5202" s="218">
        <v>44896</v>
      </c>
      <c r="D5202" s="1">
        <v>13</v>
      </c>
      <c r="E5202" s="1">
        <v>396</v>
      </c>
      <c r="F5202" s="1"/>
    </row>
    <row r="5203" spans="1:6" x14ac:dyDescent="0.35">
      <c r="A5203" s="1">
        <v>114</v>
      </c>
      <c r="B5203" s="1" t="s">
        <v>136</v>
      </c>
      <c r="C5203" s="218">
        <v>44897</v>
      </c>
      <c r="D5203" s="1">
        <v>11</v>
      </c>
      <c r="E5203" s="1">
        <v>279</v>
      </c>
      <c r="F5203" s="1"/>
    </row>
    <row r="5204" spans="1:6" x14ac:dyDescent="0.35">
      <c r="A5204" s="1">
        <v>114</v>
      </c>
      <c r="B5204" s="1" t="s">
        <v>136</v>
      </c>
      <c r="C5204" s="218">
        <v>44900</v>
      </c>
      <c r="D5204" s="1">
        <v>6</v>
      </c>
      <c r="E5204" s="1">
        <v>189</v>
      </c>
      <c r="F5204" s="1"/>
    </row>
    <row r="5205" spans="1:6" x14ac:dyDescent="0.35">
      <c r="A5205" s="1">
        <v>114</v>
      </c>
      <c r="B5205" s="1" t="s">
        <v>136</v>
      </c>
      <c r="C5205" s="218">
        <v>44901</v>
      </c>
      <c r="D5205" s="1">
        <v>5</v>
      </c>
      <c r="E5205" s="1">
        <v>198</v>
      </c>
      <c r="F5205" s="1"/>
    </row>
    <row r="5206" spans="1:6" x14ac:dyDescent="0.35">
      <c r="A5206" s="1">
        <v>114</v>
      </c>
      <c r="B5206" s="1" t="s">
        <v>136</v>
      </c>
      <c r="C5206" s="218">
        <v>44902</v>
      </c>
      <c r="D5206" s="1">
        <v>5</v>
      </c>
      <c r="E5206" s="1">
        <v>225</v>
      </c>
      <c r="F5206" s="1"/>
    </row>
    <row r="5207" spans="1:6" x14ac:dyDescent="0.35">
      <c r="A5207" s="1">
        <v>114</v>
      </c>
      <c r="B5207" s="1" t="s">
        <v>136</v>
      </c>
      <c r="C5207" s="218">
        <v>44904</v>
      </c>
      <c r="D5207" s="1">
        <v>8</v>
      </c>
      <c r="E5207" s="1">
        <v>252</v>
      </c>
      <c r="F5207" s="1"/>
    </row>
    <row r="5208" spans="1:6" x14ac:dyDescent="0.35">
      <c r="A5208" s="1">
        <v>114</v>
      </c>
      <c r="B5208" s="1" t="s">
        <v>136</v>
      </c>
      <c r="C5208" s="218">
        <v>44905</v>
      </c>
      <c r="D5208" s="1">
        <v>10</v>
      </c>
      <c r="E5208" s="1">
        <v>261</v>
      </c>
      <c r="F5208" s="1"/>
    </row>
    <row r="5209" spans="1:6" x14ac:dyDescent="0.35">
      <c r="A5209" s="1">
        <v>114</v>
      </c>
      <c r="B5209" s="1" t="s">
        <v>136</v>
      </c>
      <c r="C5209" s="218">
        <v>44906</v>
      </c>
      <c r="D5209" s="1">
        <v>7</v>
      </c>
      <c r="E5209" s="1">
        <v>207</v>
      </c>
      <c r="F5209" s="1"/>
    </row>
    <row r="5210" spans="1:6" x14ac:dyDescent="0.35">
      <c r="A5210" s="1">
        <v>114</v>
      </c>
      <c r="B5210" s="1" t="s">
        <v>136</v>
      </c>
      <c r="C5210" s="218">
        <v>44907</v>
      </c>
      <c r="D5210" s="1">
        <v>7</v>
      </c>
      <c r="E5210" s="1">
        <v>234</v>
      </c>
      <c r="F5210" s="1"/>
    </row>
    <row r="5211" spans="1:6" x14ac:dyDescent="0.35">
      <c r="A5211" s="1">
        <v>114</v>
      </c>
      <c r="B5211" s="1" t="s">
        <v>136</v>
      </c>
      <c r="C5211" s="218">
        <v>44908</v>
      </c>
      <c r="D5211" s="1">
        <v>7</v>
      </c>
      <c r="E5211" s="1">
        <v>234</v>
      </c>
      <c r="F5211" s="1"/>
    </row>
    <row r="5212" spans="1:6" x14ac:dyDescent="0.35">
      <c r="A5212" s="1">
        <v>114</v>
      </c>
      <c r="B5212" s="1" t="s">
        <v>136</v>
      </c>
      <c r="C5212" s="218">
        <v>44909</v>
      </c>
      <c r="D5212" s="1">
        <v>5</v>
      </c>
      <c r="E5212" s="1">
        <v>198</v>
      </c>
      <c r="F5212" s="1"/>
    </row>
    <row r="5213" spans="1:6" x14ac:dyDescent="0.35">
      <c r="A5213" s="1">
        <v>114</v>
      </c>
      <c r="B5213" s="1" t="s">
        <v>136</v>
      </c>
      <c r="C5213" s="218">
        <v>44911</v>
      </c>
      <c r="D5213" s="1">
        <v>5</v>
      </c>
      <c r="E5213" s="1">
        <v>198</v>
      </c>
      <c r="F5213" s="1"/>
    </row>
    <row r="5214" spans="1:6" x14ac:dyDescent="0.35">
      <c r="A5214" s="1">
        <v>114</v>
      </c>
      <c r="B5214" s="1" t="s">
        <v>136</v>
      </c>
      <c r="C5214" s="218">
        <v>44912</v>
      </c>
      <c r="D5214" s="1">
        <v>7</v>
      </c>
      <c r="E5214" s="1">
        <v>207</v>
      </c>
      <c r="F5214" s="1"/>
    </row>
    <row r="5215" spans="1:6" x14ac:dyDescent="0.35">
      <c r="A5215" s="1">
        <v>114</v>
      </c>
      <c r="B5215" s="1" t="s">
        <v>136</v>
      </c>
      <c r="C5215" s="218">
        <v>44913</v>
      </c>
      <c r="D5215" s="1">
        <v>8</v>
      </c>
      <c r="E5215" s="1">
        <v>225</v>
      </c>
      <c r="F5215" s="1"/>
    </row>
    <row r="5216" spans="1:6" x14ac:dyDescent="0.35">
      <c r="A5216" s="1">
        <v>114</v>
      </c>
      <c r="B5216" s="1" t="s">
        <v>136</v>
      </c>
      <c r="C5216" s="218">
        <v>44914</v>
      </c>
      <c r="D5216" s="1">
        <v>9</v>
      </c>
      <c r="E5216" s="1">
        <v>216</v>
      </c>
      <c r="F5216" s="1"/>
    </row>
    <row r="5217" spans="1:6" x14ac:dyDescent="0.35">
      <c r="A5217" s="1">
        <v>114</v>
      </c>
      <c r="B5217" s="1" t="s">
        <v>136</v>
      </c>
      <c r="C5217" s="218">
        <v>44915</v>
      </c>
      <c r="D5217" s="1">
        <v>7</v>
      </c>
      <c r="E5217" s="1">
        <v>153</v>
      </c>
      <c r="F5217" s="1"/>
    </row>
    <row r="5218" spans="1:6" x14ac:dyDescent="0.35">
      <c r="A5218" s="1">
        <v>114</v>
      </c>
      <c r="B5218" s="1" t="s">
        <v>136</v>
      </c>
      <c r="C5218" s="218">
        <v>44916</v>
      </c>
      <c r="D5218" s="1">
        <v>6</v>
      </c>
      <c r="E5218" s="1">
        <v>162</v>
      </c>
      <c r="F5218" s="1"/>
    </row>
    <row r="5219" spans="1:6" x14ac:dyDescent="0.35">
      <c r="A5219" s="1">
        <v>114</v>
      </c>
      <c r="B5219" s="1" t="s">
        <v>136</v>
      </c>
      <c r="C5219" s="218">
        <v>44917</v>
      </c>
      <c r="D5219" s="1">
        <v>7</v>
      </c>
      <c r="E5219" s="1">
        <v>207</v>
      </c>
      <c r="F5219" s="1"/>
    </row>
    <row r="5220" spans="1:6" x14ac:dyDescent="0.35">
      <c r="A5220" s="1">
        <v>114</v>
      </c>
      <c r="B5220" s="1" t="s">
        <v>136</v>
      </c>
      <c r="C5220" s="218">
        <v>44918</v>
      </c>
      <c r="D5220" s="1">
        <v>7</v>
      </c>
      <c r="E5220" s="1">
        <v>207</v>
      </c>
      <c r="F5220" s="1"/>
    </row>
    <row r="5221" spans="1:6" x14ac:dyDescent="0.35">
      <c r="A5221" s="1">
        <v>114</v>
      </c>
      <c r="B5221" s="1" t="s">
        <v>136</v>
      </c>
      <c r="C5221" s="218">
        <v>44919</v>
      </c>
      <c r="D5221" s="1">
        <v>11</v>
      </c>
      <c r="E5221" s="1">
        <v>414</v>
      </c>
      <c r="F5221" s="1"/>
    </row>
    <row r="5222" spans="1:6" x14ac:dyDescent="0.35">
      <c r="A5222" s="1">
        <v>114</v>
      </c>
      <c r="B5222" s="1" t="s">
        <v>136</v>
      </c>
      <c r="C5222" s="218">
        <v>44920</v>
      </c>
      <c r="D5222" s="1">
        <v>9</v>
      </c>
      <c r="E5222" s="1">
        <v>216</v>
      </c>
      <c r="F5222" s="1"/>
    </row>
    <row r="5223" spans="1:6" x14ac:dyDescent="0.35">
      <c r="A5223" s="1">
        <v>114</v>
      </c>
      <c r="B5223" s="1" t="s">
        <v>136</v>
      </c>
      <c r="C5223" s="218">
        <v>44921</v>
      </c>
      <c r="D5223" s="1">
        <v>10</v>
      </c>
      <c r="E5223" s="1">
        <v>315</v>
      </c>
      <c r="F5223" s="1"/>
    </row>
    <row r="5224" spans="1:6" x14ac:dyDescent="0.35">
      <c r="A5224" s="1">
        <v>114</v>
      </c>
      <c r="B5224" s="1" t="s">
        <v>136</v>
      </c>
      <c r="C5224" s="218">
        <v>44922</v>
      </c>
      <c r="D5224" s="1">
        <v>14</v>
      </c>
      <c r="E5224" s="1">
        <v>333</v>
      </c>
      <c r="F5224" s="1"/>
    </row>
    <row r="5225" spans="1:6" x14ac:dyDescent="0.35">
      <c r="A5225" s="1">
        <v>114</v>
      </c>
      <c r="B5225" s="1" t="s">
        <v>136</v>
      </c>
      <c r="C5225" s="218">
        <v>44923</v>
      </c>
      <c r="D5225" s="1">
        <v>8</v>
      </c>
      <c r="E5225" s="1">
        <v>279</v>
      </c>
      <c r="F5225" s="1"/>
    </row>
    <row r="5226" spans="1:6" x14ac:dyDescent="0.35">
      <c r="A5226" s="1">
        <v>114</v>
      </c>
      <c r="B5226" s="1" t="s">
        <v>136</v>
      </c>
      <c r="C5226" s="218">
        <v>44924</v>
      </c>
      <c r="D5226" s="1">
        <v>10</v>
      </c>
      <c r="E5226" s="1">
        <v>261</v>
      </c>
      <c r="F5226" s="1"/>
    </row>
    <row r="5227" spans="1:6" x14ac:dyDescent="0.35">
      <c r="A5227" s="1">
        <v>114</v>
      </c>
      <c r="B5227" s="1" t="s">
        <v>136</v>
      </c>
      <c r="C5227" s="218">
        <v>44925</v>
      </c>
      <c r="D5227" s="1">
        <v>8</v>
      </c>
      <c r="E5227" s="1">
        <v>279</v>
      </c>
      <c r="F5227" s="1"/>
    </row>
    <row r="5228" spans="1:6" x14ac:dyDescent="0.35">
      <c r="A5228" s="1">
        <v>114</v>
      </c>
      <c r="B5228" s="1" t="s">
        <v>136</v>
      </c>
      <c r="C5228" s="218">
        <v>44926</v>
      </c>
      <c r="D5228" s="1">
        <v>7</v>
      </c>
      <c r="E5228" s="1">
        <v>207</v>
      </c>
      <c r="F5228" s="1"/>
    </row>
    <row r="5229" spans="1:6" x14ac:dyDescent="0.35">
      <c r="A5229" s="1">
        <v>114</v>
      </c>
      <c r="B5229" s="1" t="s">
        <v>136</v>
      </c>
      <c r="C5229" s="218">
        <v>44927</v>
      </c>
      <c r="D5229" s="1">
        <v>5</v>
      </c>
      <c r="E5229" s="1">
        <v>198</v>
      </c>
      <c r="F5229" s="1"/>
    </row>
    <row r="5230" spans="1:6" x14ac:dyDescent="0.35">
      <c r="A5230" s="1">
        <v>114</v>
      </c>
      <c r="B5230" s="1" t="s">
        <v>136</v>
      </c>
      <c r="C5230" s="218">
        <v>44928</v>
      </c>
      <c r="D5230" s="1">
        <v>7</v>
      </c>
      <c r="E5230" s="1">
        <v>180</v>
      </c>
      <c r="F5230" s="1"/>
    </row>
    <row r="5231" spans="1:6" x14ac:dyDescent="0.35">
      <c r="A5231" s="1">
        <v>114</v>
      </c>
      <c r="B5231" s="1" t="s">
        <v>136</v>
      </c>
      <c r="C5231" s="218">
        <v>44929</v>
      </c>
      <c r="D5231" s="1">
        <v>13</v>
      </c>
      <c r="E5231" s="1">
        <v>450</v>
      </c>
      <c r="F5231" s="1"/>
    </row>
    <row r="5232" spans="1:6" x14ac:dyDescent="0.35">
      <c r="A5232" s="1">
        <v>114</v>
      </c>
      <c r="B5232" s="1" t="s">
        <v>136</v>
      </c>
      <c r="C5232" s="218">
        <v>44930</v>
      </c>
      <c r="D5232" s="1">
        <v>7</v>
      </c>
      <c r="E5232" s="1">
        <v>234</v>
      </c>
      <c r="F5232" s="1"/>
    </row>
    <row r="5233" spans="1:6" x14ac:dyDescent="0.35">
      <c r="A5233" s="1">
        <v>114</v>
      </c>
      <c r="B5233" s="1" t="s">
        <v>136</v>
      </c>
      <c r="C5233" s="218">
        <v>44931</v>
      </c>
      <c r="D5233" s="1">
        <v>8</v>
      </c>
      <c r="E5233" s="1">
        <v>252</v>
      </c>
      <c r="F5233" s="1"/>
    </row>
    <row r="5234" spans="1:6" x14ac:dyDescent="0.35">
      <c r="A5234" s="1">
        <v>114</v>
      </c>
      <c r="B5234" s="1" t="s">
        <v>136</v>
      </c>
      <c r="C5234" s="218">
        <v>44932</v>
      </c>
      <c r="D5234" s="1">
        <v>10</v>
      </c>
      <c r="E5234" s="1">
        <v>261</v>
      </c>
      <c r="F5234" s="1"/>
    </row>
    <row r="5235" spans="1:6" x14ac:dyDescent="0.35">
      <c r="A5235" s="1">
        <v>114</v>
      </c>
      <c r="B5235" s="1" t="s">
        <v>136</v>
      </c>
      <c r="C5235" s="218">
        <v>44933</v>
      </c>
      <c r="D5235" s="1">
        <v>8</v>
      </c>
      <c r="E5235" s="1">
        <v>252</v>
      </c>
      <c r="F5235" s="1"/>
    </row>
    <row r="5236" spans="1:6" x14ac:dyDescent="0.35">
      <c r="A5236" s="1">
        <v>114</v>
      </c>
      <c r="B5236" s="1" t="s">
        <v>136</v>
      </c>
      <c r="C5236" s="218">
        <v>44934</v>
      </c>
      <c r="D5236" s="1">
        <v>11</v>
      </c>
      <c r="E5236" s="1">
        <v>252</v>
      </c>
      <c r="F5236" s="1"/>
    </row>
    <row r="5237" spans="1:6" x14ac:dyDescent="0.35">
      <c r="A5237" s="1">
        <v>114</v>
      </c>
      <c r="B5237" s="1" t="s">
        <v>136</v>
      </c>
      <c r="C5237" s="218">
        <v>44935</v>
      </c>
      <c r="D5237" s="1">
        <v>11</v>
      </c>
      <c r="E5237" s="1">
        <v>252</v>
      </c>
      <c r="F5237" s="1"/>
    </row>
    <row r="5238" spans="1:6" x14ac:dyDescent="0.35">
      <c r="A5238" s="1">
        <v>114</v>
      </c>
      <c r="B5238" s="1" t="s">
        <v>136</v>
      </c>
      <c r="C5238" s="218">
        <v>44936</v>
      </c>
      <c r="D5238" s="1">
        <v>8</v>
      </c>
      <c r="E5238" s="1">
        <v>198</v>
      </c>
      <c r="F5238" s="1"/>
    </row>
    <row r="5239" spans="1:6" x14ac:dyDescent="0.35">
      <c r="A5239" s="1">
        <v>114</v>
      </c>
      <c r="B5239" s="1" t="s">
        <v>136</v>
      </c>
      <c r="C5239" s="218">
        <v>44937</v>
      </c>
      <c r="D5239" s="1">
        <v>6</v>
      </c>
      <c r="E5239" s="1">
        <v>189</v>
      </c>
      <c r="F5239" s="1"/>
    </row>
    <row r="5240" spans="1:6" x14ac:dyDescent="0.35">
      <c r="A5240" s="1">
        <v>114</v>
      </c>
      <c r="B5240" s="1" t="s">
        <v>136</v>
      </c>
      <c r="C5240" s="218">
        <v>44938</v>
      </c>
      <c r="D5240" s="1">
        <v>7</v>
      </c>
      <c r="E5240" s="1">
        <v>234</v>
      </c>
      <c r="F5240" s="1"/>
    </row>
    <row r="5241" spans="1:6" x14ac:dyDescent="0.35">
      <c r="A5241" s="1">
        <v>114</v>
      </c>
      <c r="B5241" s="1" t="s">
        <v>136</v>
      </c>
      <c r="C5241" s="218">
        <v>44939</v>
      </c>
      <c r="D5241" s="1">
        <v>8</v>
      </c>
      <c r="E5241" s="1">
        <v>279</v>
      </c>
      <c r="F5241" s="1"/>
    </row>
    <row r="5242" spans="1:6" x14ac:dyDescent="0.35">
      <c r="A5242" s="1">
        <v>114</v>
      </c>
      <c r="B5242" s="1" t="s">
        <v>136</v>
      </c>
      <c r="C5242" s="218">
        <v>44940</v>
      </c>
      <c r="D5242" s="1">
        <v>10</v>
      </c>
      <c r="E5242" s="1">
        <v>261</v>
      </c>
      <c r="F5242" s="1"/>
    </row>
    <row r="5243" spans="1:6" x14ac:dyDescent="0.35">
      <c r="A5243" s="1">
        <v>114</v>
      </c>
      <c r="B5243" s="1" t="s">
        <v>136</v>
      </c>
      <c r="C5243" s="218">
        <v>44941</v>
      </c>
      <c r="D5243" s="1">
        <v>9</v>
      </c>
      <c r="E5243" s="1">
        <v>270</v>
      </c>
      <c r="F5243" s="1"/>
    </row>
    <row r="5244" spans="1:6" x14ac:dyDescent="0.35">
      <c r="A5244" s="1">
        <v>114</v>
      </c>
      <c r="B5244" s="1" t="s">
        <v>136</v>
      </c>
      <c r="C5244" s="218">
        <v>44942</v>
      </c>
      <c r="D5244" s="1">
        <v>12</v>
      </c>
      <c r="E5244" s="1">
        <v>324</v>
      </c>
      <c r="F5244" s="1"/>
    </row>
    <row r="5245" spans="1:6" x14ac:dyDescent="0.35">
      <c r="A5245" s="1">
        <v>114</v>
      </c>
      <c r="B5245" s="1" t="s">
        <v>136</v>
      </c>
      <c r="C5245" s="218">
        <v>44943</v>
      </c>
      <c r="D5245" s="1">
        <v>17</v>
      </c>
      <c r="E5245" s="1">
        <v>414</v>
      </c>
      <c r="F5245" s="1"/>
    </row>
    <row r="5246" spans="1:6" x14ac:dyDescent="0.35">
      <c r="A5246" s="1">
        <v>114</v>
      </c>
      <c r="B5246" s="1" t="s">
        <v>136</v>
      </c>
      <c r="C5246" s="218">
        <v>44944</v>
      </c>
      <c r="D5246" s="1">
        <v>11</v>
      </c>
      <c r="E5246" s="1">
        <v>333</v>
      </c>
      <c r="F5246" s="1"/>
    </row>
    <row r="5247" spans="1:6" x14ac:dyDescent="0.35">
      <c r="A5247" s="1">
        <v>114</v>
      </c>
      <c r="B5247" s="1" t="s">
        <v>136</v>
      </c>
      <c r="C5247" s="218">
        <v>44945</v>
      </c>
      <c r="D5247" s="1">
        <v>7</v>
      </c>
      <c r="E5247" s="1">
        <v>288</v>
      </c>
      <c r="F5247" s="1"/>
    </row>
    <row r="5248" spans="1:6" x14ac:dyDescent="0.35">
      <c r="A5248" s="1">
        <v>114</v>
      </c>
      <c r="B5248" s="1" t="s">
        <v>136</v>
      </c>
      <c r="C5248" s="218">
        <v>44946</v>
      </c>
      <c r="D5248" s="1">
        <v>11</v>
      </c>
      <c r="E5248" s="1">
        <v>306</v>
      </c>
      <c r="F5248" s="1"/>
    </row>
    <row r="5249" spans="1:6" x14ac:dyDescent="0.35">
      <c r="A5249" s="1">
        <v>114</v>
      </c>
      <c r="B5249" s="1" t="s">
        <v>136</v>
      </c>
      <c r="C5249" s="218">
        <v>44947</v>
      </c>
      <c r="D5249" s="1">
        <v>7</v>
      </c>
      <c r="E5249" s="1">
        <v>288</v>
      </c>
      <c r="F5249" s="1"/>
    </row>
    <row r="5250" spans="1:6" x14ac:dyDescent="0.35">
      <c r="A5250" s="1">
        <v>114</v>
      </c>
      <c r="B5250" s="1" t="s">
        <v>136</v>
      </c>
      <c r="C5250" s="218">
        <v>44948</v>
      </c>
      <c r="D5250" s="1">
        <v>13</v>
      </c>
      <c r="E5250" s="1">
        <v>288</v>
      </c>
      <c r="F5250" s="1"/>
    </row>
    <row r="5251" spans="1:6" x14ac:dyDescent="0.35">
      <c r="A5251" s="1">
        <v>114</v>
      </c>
      <c r="B5251" s="1" t="s">
        <v>136</v>
      </c>
      <c r="C5251" s="218">
        <v>44949</v>
      </c>
      <c r="D5251" s="1">
        <v>10</v>
      </c>
      <c r="E5251" s="1">
        <v>315</v>
      </c>
      <c r="F5251" s="1"/>
    </row>
    <row r="5252" spans="1:6" x14ac:dyDescent="0.35">
      <c r="A5252" s="1">
        <v>114</v>
      </c>
      <c r="B5252" s="1" t="s">
        <v>136</v>
      </c>
      <c r="C5252" s="218">
        <v>44950</v>
      </c>
      <c r="D5252" s="1">
        <v>11</v>
      </c>
      <c r="E5252" s="1">
        <v>333</v>
      </c>
      <c r="F5252" s="1"/>
    </row>
    <row r="5253" spans="1:6" x14ac:dyDescent="0.35">
      <c r="A5253" s="1">
        <v>114</v>
      </c>
      <c r="B5253" s="1" t="s">
        <v>136</v>
      </c>
      <c r="C5253" s="218">
        <v>44951</v>
      </c>
      <c r="D5253" s="1">
        <v>10</v>
      </c>
      <c r="E5253" s="1">
        <v>342</v>
      </c>
      <c r="F5253" s="1"/>
    </row>
    <row r="5254" spans="1:6" x14ac:dyDescent="0.35">
      <c r="A5254" s="1">
        <v>114</v>
      </c>
      <c r="B5254" s="1" t="s">
        <v>136</v>
      </c>
      <c r="C5254" s="218">
        <v>44952</v>
      </c>
      <c r="D5254" s="1">
        <v>6</v>
      </c>
      <c r="E5254" s="1">
        <v>189</v>
      </c>
      <c r="F5254" s="1"/>
    </row>
    <row r="5255" spans="1:6" x14ac:dyDescent="0.35">
      <c r="A5255" s="1">
        <v>114</v>
      </c>
      <c r="B5255" s="1" t="s">
        <v>136</v>
      </c>
      <c r="C5255" s="218">
        <v>44953</v>
      </c>
      <c r="D5255" s="1">
        <v>8</v>
      </c>
      <c r="E5255" s="1">
        <v>171</v>
      </c>
      <c r="F5255" s="1"/>
    </row>
    <row r="5256" spans="1:6" x14ac:dyDescent="0.35">
      <c r="A5256" s="1">
        <v>114</v>
      </c>
      <c r="B5256" s="1" t="s">
        <v>136</v>
      </c>
      <c r="C5256" s="218">
        <v>44954</v>
      </c>
      <c r="D5256" s="1">
        <v>4</v>
      </c>
      <c r="E5256" s="1">
        <v>153</v>
      </c>
      <c r="F5256" s="1"/>
    </row>
    <row r="5257" spans="1:6" x14ac:dyDescent="0.35">
      <c r="A5257" s="1">
        <v>114</v>
      </c>
      <c r="B5257" s="1" t="s">
        <v>136</v>
      </c>
      <c r="C5257" s="218">
        <v>44955</v>
      </c>
      <c r="D5257" s="1">
        <v>11</v>
      </c>
      <c r="E5257" s="1">
        <v>279</v>
      </c>
      <c r="F5257" s="1"/>
    </row>
    <row r="5258" spans="1:6" x14ac:dyDescent="0.35">
      <c r="A5258" s="1">
        <v>114</v>
      </c>
      <c r="B5258" s="1" t="s">
        <v>136</v>
      </c>
      <c r="C5258" s="218">
        <v>44956</v>
      </c>
      <c r="D5258" s="1">
        <v>4</v>
      </c>
      <c r="E5258" s="1">
        <v>126</v>
      </c>
      <c r="F5258" s="1"/>
    </row>
    <row r="5259" spans="1:6" x14ac:dyDescent="0.35">
      <c r="A5259" s="1">
        <v>115</v>
      </c>
      <c r="B5259" s="1" t="s">
        <v>137</v>
      </c>
      <c r="C5259" s="218">
        <v>44886</v>
      </c>
      <c r="D5259" s="1">
        <v>15</v>
      </c>
      <c r="E5259" s="1">
        <v>270</v>
      </c>
      <c r="F5259" s="1"/>
    </row>
    <row r="5260" spans="1:6" x14ac:dyDescent="0.35">
      <c r="A5260" s="1">
        <v>115</v>
      </c>
      <c r="B5260" s="1" t="s">
        <v>137</v>
      </c>
      <c r="C5260" s="218">
        <v>44888</v>
      </c>
      <c r="D5260" s="1">
        <v>10</v>
      </c>
      <c r="E5260" s="1">
        <v>180</v>
      </c>
      <c r="F5260" s="1"/>
    </row>
    <row r="5261" spans="1:6" x14ac:dyDescent="0.35">
      <c r="A5261" s="1">
        <v>115</v>
      </c>
      <c r="B5261" s="1" t="s">
        <v>137</v>
      </c>
      <c r="C5261" s="218">
        <v>44889</v>
      </c>
      <c r="D5261" s="1">
        <v>10</v>
      </c>
      <c r="E5261" s="1">
        <v>180</v>
      </c>
      <c r="F5261" s="1"/>
    </row>
    <row r="5262" spans="1:6" x14ac:dyDescent="0.35">
      <c r="A5262" s="1">
        <v>115</v>
      </c>
      <c r="B5262" s="1" t="s">
        <v>137</v>
      </c>
      <c r="C5262" s="218">
        <v>44891</v>
      </c>
      <c r="D5262" s="1">
        <v>14</v>
      </c>
      <c r="E5262" s="1">
        <v>279</v>
      </c>
      <c r="F5262" s="1"/>
    </row>
    <row r="5263" spans="1:6" x14ac:dyDescent="0.35">
      <c r="A5263" s="1">
        <v>115</v>
      </c>
      <c r="B5263" s="1" t="s">
        <v>137</v>
      </c>
      <c r="C5263" s="218">
        <v>44893</v>
      </c>
      <c r="D5263" s="1">
        <v>36</v>
      </c>
      <c r="E5263" s="1">
        <v>702</v>
      </c>
      <c r="F5263" s="1"/>
    </row>
    <row r="5264" spans="1:6" x14ac:dyDescent="0.35">
      <c r="A5264" s="1">
        <v>115</v>
      </c>
      <c r="B5264" s="1" t="s">
        <v>137</v>
      </c>
      <c r="C5264" s="218">
        <v>44894</v>
      </c>
      <c r="D5264" s="1">
        <v>11</v>
      </c>
      <c r="E5264" s="1">
        <v>252</v>
      </c>
      <c r="F5264" s="1"/>
    </row>
    <row r="5265" spans="1:6" x14ac:dyDescent="0.35">
      <c r="A5265" s="1">
        <v>115</v>
      </c>
      <c r="B5265" s="1" t="s">
        <v>137</v>
      </c>
      <c r="C5265" s="218">
        <v>44895</v>
      </c>
      <c r="D5265" s="1">
        <v>13</v>
      </c>
      <c r="E5265" s="1">
        <v>288</v>
      </c>
      <c r="F5265" s="1"/>
    </row>
    <row r="5266" spans="1:6" x14ac:dyDescent="0.35">
      <c r="A5266" s="1">
        <v>115</v>
      </c>
      <c r="B5266" s="1" t="s">
        <v>137</v>
      </c>
      <c r="C5266" s="218">
        <v>44896</v>
      </c>
      <c r="D5266" s="1">
        <v>20</v>
      </c>
      <c r="E5266" s="1">
        <v>441</v>
      </c>
      <c r="F5266" s="1"/>
    </row>
    <row r="5267" spans="1:6" x14ac:dyDescent="0.35">
      <c r="A5267" s="1">
        <v>115</v>
      </c>
      <c r="B5267" s="1" t="s">
        <v>137</v>
      </c>
      <c r="C5267" s="218">
        <v>44897</v>
      </c>
      <c r="D5267" s="1">
        <v>9</v>
      </c>
      <c r="E5267" s="1">
        <v>243</v>
      </c>
      <c r="F5267" s="1"/>
    </row>
    <row r="5268" spans="1:6" x14ac:dyDescent="0.35">
      <c r="A5268" s="1">
        <v>115</v>
      </c>
      <c r="B5268" s="1" t="s">
        <v>137</v>
      </c>
      <c r="C5268" s="218">
        <v>44898</v>
      </c>
      <c r="D5268" s="1">
        <v>11</v>
      </c>
      <c r="E5268" s="1">
        <v>252</v>
      </c>
      <c r="F5268" s="1"/>
    </row>
    <row r="5269" spans="1:6" x14ac:dyDescent="0.35">
      <c r="A5269" s="1">
        <v>115</v>
      </c>
      <c r="B5269" s="1" t="s">
        <v>137</v>
      </c>
      <c r="C5269" s="218">
        <v>44899</v>
      </c>
      <c r="D5269" s="1">
        <v>9</v>
      </c>
      <c r="E5269" s="1">
        <v>189</v>
      </c>
      <c r="F5269" s="1"/>
    </row>
    <row r="5270" spans="1:6" x14ac:dyDescent="0.35">
      <c r="A5270" s="1">
        <v>115</v>
      </c>
      <c r="B5270" s="1" t="s">
        <v>137</v>
      </c>
      <c r="C5270" s="218">
        <v>44900</v>
      </c>
      <c r="D5270" s="1">
        <v>9</v>
      </c>
      <c r="E5270" s="1">
        <v>162</v>
      </c>
      <c r="F5270" s="1"/>
    </row>
    <row r="5271" spans="1:6" x14ac:dyDescent="0.35">
      <c r="A5271" s="1">
        <v>115</v>
      </c>
      <c r="B5271" s="1" t="s">
        <v>137</v>
      </c>
      <c r="C5271" s="218">
        <v>44901</v>
      </c>
      <c r="D5271" s="1">
        <v>19</v>
      </c>
      <c r="E5271" s="1">
        <v>477</v>
      </c>
      <c r="F5271" s="1"/>
    </row>
    <row r="5272" spans="1:6" x14ac:dyDescent="0.35">
      <c r="A5272" s="1">
        <v>115</v>
      </c>
      <c r="B5272" s="1" t="s">
        <v>137</v>
      </c>
      <c r="C5272" s="218">
        <v>44902</v>
      </c>
      <c r="D5272" s="1">
        <v>10</v>
      </c>
      <c r="E5272" s="1">
        <v>234</v>
      </c>
      <c r="F5272" s="1"/>
    </row>
    <row r="5273" spans="1:6" x14ac:dyDescent="0.35">
      <c r="A5273" s="1">
        <v>115</v>
      </c>
      <c r="B5273" s="1" t="s">
        <v>137</v>
      </c>
      <c r="C5273" s="218">
        <v>44903</v>
      </c>
      <c r="D5273" s="1">
        <v>14</v>
      </c>
      <c r="E5273" s="1">
        <v>279</v>
      </c>
      <c r="F5273" s="1"/>
    </row>
    <row r="5274" spans="1:6" x14ac:dyDescent="0.35">
      <c r="A5274" s="1">
        <v>115</v>
      </c>
      <c r="B5274" s="1" t="s">
        <v>137</v>
      </c>
      <c r="C5274" s="218">
        <v>44904</v>
      </c>
      <c r="D5274" s="1">
        <v>22</v>
      </c>
      <c r="E5274" s="1">
        <v>585</v>
      </c>
      <c r="F5274" s="1"/>
    </row>
    <row r="5275" spans="1:6" x14ac:dyDescent="0.35">
      <c r="A5275" s="1">
        <v>115</v>
      </c>
      <c r="B5275" s="1" t="s">
        <v>137</v>
      </c>
      <c r="C5275" s="218">
        <v>44905</v>
      </c>
      <c r="D5275" s="1">
        <v>15</v>
      </c>
      <c r="E5275" s="1">
        <v>351</v>
      </c>
      <c r="F5275" s="1"/>
    </row>
    <row r="5276" spans="1:6" x14ac:dyDescent="0.35">
      <c r="A5276" s="1">
        <v>115</v>
      </c>
      <c r="B5276" s="1" t="s">
        <v>137</v>
      </c>
      <c r="C5276" s="218">
        <v>44906</v>
      </c>
      <c r="D5276" s="1">
        <v>10</v>
      </c>
      <c r="E5276" s="1">
        <v>342</v>
      </c>
      <c r="F5276" s="1"/>
    </row>
    <row r="5277" spans="1:6" x14ac:dyDescent="0.35">
      <c r="A5277" s="1">
        <v>115</v>
      </c>
      <c r="B5277" s="1" t="s">
        <v>137</v>
      </c>
      <c r="C5277" s="218">
        <v>44907</v>
      </c>
      <c r="D5277" s="1">
        <v>19</v>
      </c>
      <c r="E5277" s="1">
        <v>396</v>
      </c>
      <c r="F5277" s="1"/>
    </row>
    <row r="5278" spans="1:6" x14ac:dyDescent="0.35">
      <c r="A5278" s="1">
        <v>115</v>
      </c>
      <c r="B5278" s="1" t="s">
        <v>137</v>
      </c>
      <c r="C5278" s="218">
        <v>44908</v>
      </c>
      <c r="D5278" s="1">
        <v>15</v>
      </c>
      <c r="E5278" s="1">
        <v>351</v>
      </c>
      <c r="F5278" s="1"/>
    </row>
    <row r="5279" spans="1:6" x14ac:dyDescent="0.35">
      <c r="A5279" s="1">
        <v>115</v>
      </c>
      <c r="B5279" s="1" t="s">
        <v>137</v>
      </c>
      <c r="C5279" s="218">
        <v>44909</v>
      </c>
      <c r="D5279" s="1">
        <v>14</v>
      </c>
      <c r="E5279" s="1">
        <v>360</v>
      </c>
      <c r="F5279" s="1"/>
    </row>
    <row r="5280" spans="1:6" x14ac:dyDescent="0.35">
      <c r="A5280" s="1">
        <v>115</v>
      </c>
      <c r="B5280" s="1" t="s">
        <v>137</v>
      </c>
      <c r="C5280" s="218">
        <v>44910</v>
      </c>
      <c r="D5280" s="1">
        <v>18</v>
      </c>
      <c r="E5280" s="1">
        <v>405</v>
      </c>
      <c r="F5280" s="1"/>
    </row>
    <row r="5281" spans="1:6" x14ac:dyDescent="0.35">
      <c r="A5281" s="1">
        <v>115</v>
      </c>
      <c r="B5281" s="1" t="s">
        <v>137</v>
      </c>
      <c r="C5281" s="218">
        <v>44911</v>
      </c>
      <c r="D5281" s="1">
        <v>19</v>
      </c>
      <c r="E5281" s="1">
        <v>369</v>
      </c>
      <c r="F5281" s="1"/>
    </row>
    <row r="5282" spans="1:6" x14ac:dyDescent="0.35">
      <c r="A5282" s="1">
        <v>115</v>
      </c>
      <c r="B5282" s="1" t="s">
        <v>137</v>
      </c>
      <c r="C5282" s="218">
        <v>44912</v>
      </c>
      <c r="D5282" s="1">
        <v>11</v>
      </c>
      <c r="E5282" s="1">
        <v>360</v>
      </c>
      <c r="F5282" s="1"/>
    </row>
    <row r="5283" spans="1:6" x14ac:dyDescent="0.35">
      <c r="A5283" s="1">
        <v>115</v>
      </c>
      <c r="B5283" s="1" t="s">
        <v>137</v>
      </c>
      <c r="C5283" s="218">
        <v>44913</v>
      </c>
      <c r="D5283" s="1">
        <v>8</v>
      </c>
      <c r="E5283" s="1">
        <v>225</v>
      </c>
      <c r="F5283" s="1"/>
    </row>
    <row r="5284" spans="1:6" x14ac:dyDescent="0.35">
      <c r="A5284" s="1">
        <v>115</v>
      </c>
      <c r="B5284" s="1" t="s">
        <v>137</v>
      </c>
      <c r="C5284" s="218">
        <v>44914</v>
      </c>
      <c r="D5284" s="1">
        <v>7</v>
      </c>
      <c r="E5284" s="1">
        <v>207</v>
      </c>
      <c r="F5284" s="1"/>
    </row>
    <row r="5285" spans="1:6" x14ac:dyDescent="0.35">
      <c r="A5285" s="1">
        <v>115</v>
      </c>
      <c r="B5285" s="1" t="s">
        <v>137</v>
      </c>
      <c r="C5285" s="218">
        <v>44915</v>
      </c>
      <c r="D5285" s="1">
        <v>12</v>
      </c>
      <c r="E5285" s="1">
        <v>297</v>
      </c>
      <c r="F5285" s="1"/>
    </row>
    <row r="5286" spans="1:6" x14ac:dyDescent="0.35">
      <c r="A5286" s="1">
        <v>115</v>
      </c>
      <c r="B5286" s="1" t="s">
        <v>137</v>
      </c>
      <c r="C5286" s="218">
        <v>44916</v>
      </c>
      <c r="D5286" s="1">
        <v>13</v>
      </c>
      <c r="E5286" s="1">
        <v>315</v>
      </c>
      <c r="F5286" s="1"/>
    </row>
    <row r="5287" spans="1:6" x14ac:dyDescent="0.35">
      <c r="A5287" s="1">
        <v>115</v>
      </c>
      <c r="B5287" s="1" t="s">
        <v>137</v>
      </c>
      <c r="C5287" s="218">
        <v>44917</v>
      </c>
      <c r="D5287" s="1">
        <v>15</v>
      </c>
      <c r="E5287" s="1">
        <v>324</v>
      </c>
      <c r="F5287" s="1"/>
    </row>
    <row r="5288" spans="1:6" x14ac:dyDescent="0.35">
      <c r="A5288" s="1">
        <v>115</v>
      </c>
      <c r="B5288" s="1" t="s">
        <v>137</v>
      </c>
      <c r="C5288" s="218">
        <v>44918</v>
      </c>
      <c r="D5288" s="1">
        <v>18</v>
      </c>
      <c r="E5288" s="1">
        <v>351</v>
      </c>
      <c r="F5288" s="1"/>
    </row>
    <row r="5289" spans="1:6" x14ac:dyDescent="0.35">
      <c r="A5289" s="1">
        <v>115</v>
      </c>
      <c r="B5289" s="1" t="s">
        <v>137</v>
      </c>
      <c r="C5289" s="218">
        <v>44919</v>
      </c>
      <c r="D5289" s="1">
        <v>13</v>
      </c>
      <c r="E5289" s="1">
        <v>288</v>
      </c>
      <c r="F5289" s="1"/>
    </row>
    <row r="5290" spans="1:6" x14ac:dyDescent="0.35">
      <c r="A5290" s="1">
        <v>115</v>
      </c>
      <c r="B5290" s="1" t="s">
        <v>137</v>
      </c>
      <c r="C5290" s="218">
        <v>44920</v>
      </c>
      <c r="D5290" s="1">
        <v>28</v>
      </c>
      <c r="E5290" s="1">
        <v>693</v>
      </c>
      <c r="F5290" s="1"/>
    </row>
    <row r="5291" spans="1:6" x14ac:dyDescent="0.35">
      <c r="A5291" s="1">
        <v>115</v>
      </c>
      <c r="B5291" s="1" t="s">
        <v>137</v>
      </c>
      <c r="C5291" s="218">
        <v>44921</v>
      </c>
      <c r="D5291" s="1">
        <v>17</v>
      </c>
      <c r="E5291" s="1">
        <v>414</v>
      </c>
      <c r="F5291" s="1"/>
    </row>
    <row r="5292" spans="1:6" x14ac:dyDescent="0.35">
      <c r="A5292" s="1">
        <v>115</v>
      </c>
      <c r="B5292" s="1" t="s">
        <v>137</v>
      </c>
      <c r="C5292" s="218">
        <v>44922</v>
      </c>
      <c r="D5292" s="1">
        <v>16</v>
      </c>
      <c r="E5292" s="1">
        <v>342</v>
      </c>
      <c r="F5292" s="1"/>
    </row>
    <row r="5293" spans="1:6" x14ac:dyDescent="0.35">
      <c r="A5293" s="1">
        <v>115</v>
      </c>
      <c r="B5293" s="1" t="s">
        <v>137</v>
      </c>
      <c r="C5293" s="218">
        <v>44923</v>
      </c>
      <c r="D5293" s="1">
        <v>15</v>
      </c>
      <c r="E5293" s="1">
        <v>405</v>
      </c>
      <c r="F5293" s="1"/>
    </row>
    <row r="5294" spans="1:6" x14ac:dyDescent="0.35">
      <c r="A5294" s="1">
        <v>115</v>
      </c>
      <c r="B5294" s="1" t="s">
        <v>137</v>
      </c>
      <c r="C5294" s="218">
        <v>44924</v>
      </c>
      <c r="D5294" s="1">
        <v>11</v>
      </c>
      <c r="E5294" s="1">
        <v>279</v>
      </c>
      <c r="F5294" s="1"/>
    </row>
    <row r="5295" spans="1:6" x14ac:dyDescent="0.35">
      <c r="A5295" s="1">
        <v>115</v>
      </c>
      <c r="B5295" s="1" t="s">
        <v>137</v>
      </c>
      <c r="C5295" s="218">
        <v>44925</v>
      </c>
      <c r="D5295" s="1">
        <v>8</v>
      </c>
      <c r="E5295" s="1">
        <v>198</v>
      </c>
      <c r="F5295" s="1"/>
    </row>
    <row r="5296" spans="1:6" x14ac:dyDescent="0.35">
      <c r="A5296" s="1">
        <v>115</v>
      </c>
      <c r="B5296" s="1" t="s">
        <v>137</v>
      </c>
      <c r="C5296" s="218">
        <v>44926</v>
      </c>
      <c r="D5296" s="1">
        <v>12</v>
      </c>
      <c r="E5296" s="1">
        <v>243</v>
      </c>
      <c r="F5296" s="1"/>
    </row>
    <row r="5297" spans="1:6" x14ac:dyDescent="0.35">
      <c r="A5297" s="1">
        <v>115</v>
      </c>
      <c r="B5297" s="1" t="s">
        <v>137</v>
      </c>
      <c r="C5297" s="218">
        <v>44927</v>
      </c>
      <c r="D5297" s="1">
        <v>11</v>
      </c>
      <c r="E5297" s="1">
        <v>279</v>
      </c>
      <c r="F5297" s="1"/>
    </row>
    <row r="5298" spans="1:6" x14ac:dyDescent="0.35">
      <c r="A5298" s="1">
        <v>115</v>
      </c>
      <c r="B5298" s="1" t="s">
        <v>137</v>
      </c>
      <c r="C5298" s="218">
        <v>44928</v>
      </c>
      <c r="D5298" s="1">
        <v>9</v>
      </c>
      <c r="E5298" s="1">
        <v>216</v>
      </c>
      <c r="F5298" s="1"/>
    </row>
    <row r="5299" spans="1:6" x14ac:dyDescent="0.35">
      <c r="A5299" s="1">
        <v>115</v>
      </c>
      <c r="B5299" s="1" t="s">
        <v>137</v>
      </c>
      <c r="C5299" s="218">
        <v>44929</v>
      </c>
      <c r="D5299" s="1">
        <v>9</v>
      </c>
      <c r="E5299" s="1">
        <v>243</v>
      </c>
      <c r="F5299" s="1"/>
    </row>
    <row r="5300" spans="1:6" x14ac:dyDescent="0.35">
      <c r="A5300" s="1">
        <v>115</v>
      </c>
      <c r="B5300" s="1" t="s">
        <v>137</v>
      </c>
      <c r="C5300" s="218">
        <v>44930</v>
      </c>
      <c r="D5300" s="1">
        <v>19</v>
      </c>
      <c r="E5300" s="1">
        <v>423</v>
      </c>
      <c r="F5300" s="1"/>
    </row>
    <row r="5301" spans="1:6" x14ac:dyDescent="0.35">
      <c r="A5301" s="1">
        <v>115</v>
      </c>
      <c r="B5301" s="1" t="s">
        <v>137</v>
      </c>
      <c r="C5301" s="218">
        <v>44931</v>
      </c>
      <c r="D5301" s="1">
        <v>15</v>
      </c>
      <c r="E5301" s="1">
        <v>351</v>
      </c>
      <c r="F5301" s="1"/>
    </row>
    <row r="5302" spans="1:6" x14ac:dyDescent="0.35">
      <c r="A5302" s="1">
        <v>115</v>
      </c>
      <c r="B5302" s="1" t="s">
        <v>137</v>
      </c>
      <c r="C5302" s="218">
        <v>44932</v>
      </c>
      <c r="D5302" s="1">
        <v>13</v>
      </c>
      <c r="E5302" s="1">
        <v>261</v>
      </c>
      <c r="F5302" s="1"/>
    </row>
    <row r="5303" spans="1:6" x14ac:dyDescent="0.35">
      <c r="A5303" s="1">
        <v>115</v>
      </c>
      <c r="B5303" s="1" t="s">
        <v>137</v>
      </c>
      <c r="C5303" s="218">
        <v>44933</v>
      </c>
      <c r="D5303" s="1">
        <v>17</v>
      </c>
      <c r="E5303" s="1">
        <v>387</v>
      </c>
      <c r="F5303" s="1"/>
    </row>
    <row r="5304" spans="1:6" x14ac:dyDescent="0.35">
      <c r="A5304" s="1">
        <v>115</v>
      </c>
      <c r="B5304" s="1" t="s">
        <v>137</v>
      </c>
      <c r="C5304" s="218">
        <v>44934</v>
      </c>
      <c r="D5304" s="1">
        <v>14</v>
      </c>
      <c r="E5304" s="1">
        <v>333</v>
      </c>
      <c r="F5304" s="1"/>
    </row>
    <row r="5305" spans="1:6" x14ac:dyDescent="0.35">
      <c r="A5305" s="1">
        <v>115</v>
      </c>
      <c r="B5305" s="1" t="s">
        <v>137</v>
      </c>
      <c r="C5305" s="218">
        <v>44935</v>
      </c>
      <c r="D5305" s="1">
        <v>15</v>
      </c>
      <c r="E5305" s="1">
        <v>297</v>
      </c>
      <c r="F5305" s="1"/>
    </row>
    <row r="5306" spans="1:6" x14ac:dyDescent="0.35">
      <c r="A5306" s="1">
        <v>115</v>
      </c>
      <c r="B5306" s="1" t="s">
        <v>137</v>
      </c>
      <c r="C5306" s="218">
        <v>44936</v>
      </c>
      <c r="D5306" s="1">
        <v>12</v>
      </c>
      <c r="E5306" s="1">
        <v>324</v>
      </c>
      <c r="F5306" s="1"/>
    </row>
    <row r="5307" spans="1:6" x14ac:dyDescent="0.35">
      <c r="A5307" s="1">
        <v>115</v>
      </c>
      <c r="B5307" s="1" t="s">
        <v>137</v>
      </c>
      <c r="C5307" s="218">
        <v>44937</v>
      </c>
      <c r="D5307" s="1">
        <v>15</v>
      </c>
      <c r="E5307" s="1">
        <v>297</v>
      </c>
      <c r="F5307" s="1"/>
    </row>
    <row r="5308" spans="1:6" x14ac:dyDescent="0.35">
      <c r="A5308" s="1">
        <v>115</v>
      </c>
      <c r="B5308" s="1" t="s">
        <v>137</v>
      </c>
      <c r="C5308" s="218">
        <v>44938</v>
      </c>
      <c r="D5308" s="1">
        <v>15</v>
      </c>
      <c r="E5308" s="1">
        <v>378</v>
      </c>
      <c r="F5308" s="1"/>
    </row>
    <row r="5309" spans="1:6" x14ac:dyDescent="0.35">
      <c r="A5309" s="1">
        <v>115</v>
      </c>
      <c r="B5309" s="1" t="s">
        <v>137</v>
      </c>
      <c r="C5309" s="218">
        <v>44939</v>
      </c>
      <c r="D5309" s="1">
        <v>13</v>
      </c>
      <c r="E5309" s="1">
        <v>342</v>
      </c>
      <c r="F5309" s="1"/>
    </row>
    <row r="5310" spans="1:6" x14ac:dyDescent="0.35">
      <c r="A5310" s="1">
        <v>115</v>
      </c>
      <c r="B5310" s="1" t="s">
        <v>137</v>
      </c>
      <c r="C5310" s="218">
        <v>44940</v>
      </c>
      <c r="D5310" s="1">
        <v>13</v>
      </c>
      <c r="E5310" s="1">
        <v>342</v>
      </c>
      <c r="F5310" s="1"/>
    </row>
    <row r="5311" spans="1:6" x14ac:dyDescent="0.35">
      <c r="A5311" s="1">
        <v>115</v>
      </c>
      <c r="B5311" s="1" t="s">
        <v>137</v>
      </c>
      <c r="C5311" s="218">
        <v>44941</v>
      </c>
      <c r="D5311" s="1">
        <v>12</v>
      </c>
      <c r="E5311" s="1">
        <v>324</v>
      </c>
      <c r="F5311" s="1"/>
    </row>
    <row r="5312" spans="1:6" x14ac:dyDescent="0.35">
      <c r="A5312" s="1">
        <v>115</v>
      </c>
      <c r="B5312" s="1" t="s">
        <v>137</v>
      </c>
      <c r="C5312" s="218">
        <v>44942</v>
      </c>
      <c r="D5312" s="1">
        <v>16</v>
      </c>
      <c r="E5312" s="1">
        <v>369</v>
      </c>
      <c r="F5312" s="1"/>
    </row>
    <row r="5313" spans="1:6" x14ac:dyDescent="0.35">
      <c r="A5313" s="1">
        <v>115</v>
      </c>
      <c r="B5313" s="1" t="s">
        <v>137</v>
      </c>
      <c r="C5313" s="218">
        <v>44943</v>
      </c>
      <c r="D5313" s="1">
        <v>11</v>
      </c>
      <c r="E5313" s="1">
        <v>279</v>
      </c>
      <c r="F5313" s="1"/>
    </row>
    <row r="5314" spans="1:6" x14ac:dyDescent="0.35">
      <c r="A5314" s="1">
        <v>115</v>
      </c>
      <c r="B5314" s="1" t="s">
        <v>137</v>
      </c>
      <c r="C5314" s="218">
        <v>44944</v>
      </c>
      <c r="D5314" s="1">
        <v>13</v>
      </c>
      <c r="E5314" s="1">
        <v>369</v>
      </c>
      <c r="F5314" s="1"/>
    </row>
    <row r="5315" spans="1:6" x14ac:dyDescent="0.35">
      <c r="A5315" s="1">
        <v>115</v>
      </c>
      <c r="B5315" s="1" t="s">
        <v>137</v>
      </c>
      <c r="C5315" s="218">
        <v>44945</v>
      </c>
      <c r="D5315" s="1">
        <v>16</v>
      </c>
      <c r="E5315" s="1">
        <v>315</v>
      </c>
      <c r="F5315" s="1"/>
    </row>
    <row r="5316" spans="1:6" x14ac:dyDescent="0.35">
      <c r="A5316" s="1">
        <v>115</v>
      </c>
      <c r="B5316" s="1" t="s">
        <v>137</v>
      </c>
      <c r="C5316" s="218">
        <v>44946</v>
      </c>
      <c r="D5316" s="1">
        <v>12</v>
      </c>
      <c r="E5316" s="1">
        <v>297</v>
      </c>
      <c r="F5316" s="1"/>
    </row>
    <row r="5317" spans="1:6" x14ac:dyDescent="0.35">
      <c r="A5317" s="1">
        <v>115</v>
      </c>
      <c r="B5317" s="1" t="s">
        <v>137</v>
      </c>
      <c r="C5317" s="218">
        <v>44947</v>
      </c>
      <c r="D5317" s="1">
        <v>15</v>
      </c>
      <c r="E5317" s="1">
        <v>297</v>
      </c>
      <c r="F5317" s="1"/>
    </row>
    <row r="5318" spans="1:6" x14ac:dyDescent="0.35">
      <c r="A5318" s="1">
        <v>115</v>
      </c>
      <c r="B5318" s="1" t="s">
        <v>137</v>
      </c>
      <c r="C5318" s="218">
        <v>44948</v>
      </c>
      <c r="D5318" s="1">
        <v>13</v>
      </c>
      <c r="E5318" s="1">
        <v>315</v>
      </c>
      <c r="F5318" s="1"/>
    </row>
    <row r="5319" spans="1:6" x14ac:dyDescent="0.35">
      <c r="A5319" s="1">
        <v>115</v>
      </c>
      <c r="B5319" s="1" t="s">
        <v>137</v>
      </c>
      <c r="C5319" s="218">
        <v>44949</v>
      </c>
      <c r="D5319" s="1">
        <v>9</v>
      </c>
      <c r="E5319" s="1">
        <v>216</v>
      </c>
      <c r="F5319" s="1"/>
    </row>
    <row r="5320" spans="1:6" x14ac:dyDescent="0.35">
      <c r="A5320" s="1">
        <v>115</v>
      </c>
      <c r="B5320" s="1" t="s">
        <v>137</v>
      </c>
      <c r="C5320" s="218">
        <v>44950</v>
      </c>
      <c r="D5320" s="1">
        <v>11</v>
      </c>
      <c r="E5320" s="1">
        <v>360</v>
      </c>
      <c r="F5320" s="1"/>
    </row>
    <row r="5321" spans="1:6" x14ac:dyDescent="0.35">
      <c r="A5321" s="1">
        <v>115</v>
      </c>
      <c r="B5321" s="1" t="s">
        <v>137</v>
      </c>
      <c r="C5321" s="218">
        <v>44951</v>
      </c>
      <c r="D5321" s="1">
        <v>12</v>
      </c>
      <c r="E5321" s="1">
        <v>297</v>
      </c>
      <c r="F5321" s="1"/>
    </row>
    <row r="5322" spans="1:6" x14ac:dyDescent="0.35">
      <c r="A5322" s="1">
        <v>115</v>
      </c>
      <c r="B5322" s="1" t="s">
        <v>137</v>
      </c>
      <c r="C5322" s="218">
        <v>44952</v>
      </c>
      <c r="D5322" s="1">
        <v>11</v>
      </c>
      <c r="E5322" s="1">
        <v>252</v>
      </c>
      <c r="F5322" s="1"/>
    </row>
    <row r="5323" spans="1:6" x14ac:dyDescent="0.35">
      <c r="A5323" s="1">
        <v>115</v>
      </c>
      <c r="B5323" s="1" t="s">
        <v>137</v>
      </c>
      <c r="C5323" s="218">
        <v>44953</v>
      </c>
      <c r="D5323" s="1">
        <v>13</v>
      </c>
      <c r="E5323" s="1">
        <v>288</v>
      </c>
      <c r="F5323" s="1"/>
    </row>
    <row r="5324" spans="1:6" x14ac:dyDescent="0.35">
      <c r="A5324" s="1">
        <v>115</v>
      </c>
      <c r="B5324" s="1" t="s">
        <v>137</v>
      </c>
      <c r="C5324" s="218">
        <v>44954</v>
      </c>
      <c r="D5324" s="1">
        <v>16</v>
      </c>
      <c r="E5324" s="1">
        <v>477</v>
      </c>
      <c r="F5324" s="1"/>
    </row>
    <row r="5325" spans="1:6" x14ac:dyDescent="0.35">
      <c r="A5325" s="1">
        <v>115</v>
      </c>
      <c r="B5325" s="1" t="s">
        <v>137</v>
      </c>
      <c r="C5325" s="218">
        <v>44955</v>
      </c>
      <c r="D5325" s="1">
        <v>18</v>
      </c>
      <c r="E5325" s="1">
        <v>432</v>
      </c>
      <c r="F5325" s="1"/>
    </row>
    <row r="5326" spans="1:6" x14ac:dyDescent="0.35">
      <c r="A5326" s="1">
        <v>115</v>
      </c>
      <c r="B5326" s="1" t="s">
        <v>137</v>
      </c>
      <c r="C5326" s="218">
        <v>44956</v>
      </c>
      <c r="D5326" s="1">
        <v>16</v>
      </c>
      <c r="E5326" s="1">
        <v>315</v>
      </c>
      <c r="F5326" s="1"/>
    </row>
    <row r="5327" spans="1:6" x14ac:dyDescent="0.35">
      <c r="A5327" s="1">
        <v>116</v>
      </c>
      <c r="B5327" s="1" t="s">
        <v>138</v>
      </c>
      <c r="C5327" s="218">
        <v>44883</v>
      </c>
      <c r="D5327" s="1">
        <v>13</v>
      </c>
      <c r="E5327" s="1">
        <v>315</v>
      </c>
      <c r="F5327" s="1"/>
    </row>
    <row r="5328" spans="1:6" x14ac:dyDescent="0.35">
      <c r="A5328" s="1">
        <v>116</v>
      </c>
      <c r="B5328" s="1" t="s">
        <v>138</v>
      </c>
      <c r="C5328" s="218">
        <v>44884</v>
      </c>
      <c r="D5328" s="1">
        <v>3</v>
      </c>
      <c r="E5328" s="1">
        <v>108</v>
      </c>
      <c r="F5328" s="1"/>
    </row>
    <row r="5329" spans="1:6" x14ac:dyDescent="0.35">
      <c r="A5329" s="1">
        <v>116</v>
      </c>
      <c r="B5329" s="1" t="s">
        <v>138</v>
      </c>
      <c r="C5329" s="218">
        <v>44886</v>
      </c>
      <c r="D5329" s="1">
        <v>5</v>
      </c>
      <c r="E5329" s="1">
        <v>198</v>
      </c>
      <c r="F5329" s="1"/>
    </row>
    <row r="5330" spans="1:6" x14ac:dyDescent="0.35">
      <c r="A5330" s="1">
        <v>116</v>
      </c>
      <c r="B5330" s="1" t="s">
        <v>138</v>
      </c>
      <c r="C5330" s="218">
        <v>44888</v>
      </c>
      <c r="D5330" s="1">
        <v>5</v>
      </c>
      <c r="E5330" s="1">
        <v>171</v>
      </c>
      <c r="F5330" s="1"/>
    </row>
    <row r="5331" spans="1:6" x14ac:dyDescent="0.35">
      <c r="A5331" s="1">
        <v>116</v>
      </c>
      <c r="B5331" s="1" t="s">
        <v>138</v>
      </c>
      <c r="C5331" s="218">
        <v>44889</v>
      </c>
      <c r="D5331" s="1">
        <v>5</v>
      </c>
      <c r="E5331" s="1">
        <v>198</v>
      </c>
      <c r="F5331" s="1"/>
    </row>
    <row r="5332" spans="1:6" x14ac:dyDescent="0.35">
      <c r="A5332" s="1">
        <v>116</v>
      </c>
      <c r="B5332" s="1" t="s">
        <v>138</v>
      </c>
      <c r="C5332" s="218">
        <v>44893</v>
      </c>
      <c r="D5332" s="1">
        <v>32</v>
      </c>
      <c r="E5332" s="1">
        <v>1008</v>
      </c>
      <c r="F5332" s="1"/>
    </row>
    <row r="5333" spans="1:6" x14ac:dyDescent="0.35">
      <c r="A5333" s="1">
        <v>116</v>
      </c>
      <c r="B5333" s="1" t="s">
        <v>138</v>
      </c>
      <c r="C5333" s="218">
        <v>44894</v>
      </c>
      <c r="D5333" s="1">
        <v>13</v>
      </c>
      <c r="E5333" s="1">
        <v>396</v>
      </c>
      <c r="F5333" s="1"/>
    </row>
    <row r="5334" spans="1:6" x14ac:dyDescent="0.35">
      <c r="A5334" s="1">
        <v>116</v>
      </c>
      <c r="B5334" s="1" t="s">
        <v>138</v>
      </c>
      <c r="C5334" s="218">
        <v>44895</v>
      </c>
      <c r="D5334" s="1">
        <v>12</v>
      </c>
      <c r="E5334" s="1">
        <v>432</v>
      </c>
      <c r="F5334" s="1"/>
    </row>
    <row r="5335" spans="1:6" x14ac:dyDescent="0.35">
      <c r="A5335" s="1">
        <v>116</v>
      </c>
      <c r="B5335" s="1" t="s">
        <v>138</v>
      </c>
      <c r="C5335" s="218">
        <v>44896</v>
      </c>
      <c r="D5335" s="1">
        <v>20</v>
      </c>
      <c r="E5335" s="1">
        <v>792</v>
      </c>
      <c r="F5335" s="1"/>
    </row>
    <row r="5336" spans="1:6" x14ac:dyDescent="0.35">
      <c r="A5336" s="1">
        <v>116</v>
      </c>
      <c r="B5336" s="1" t="s">
        <v>138</v>
      </c>
      <c r="C5336" s="218">
        <v>44897</v>
      </c>
      <c r="D5336" s="1">
        <v>14</v>
      </c>
      <c r="E5336" s="1">
        <v>549</v>
      </c>
      <c r="F5336" s="1"/>
    </row>
    <row r="5337" spans="1:6" x14ac:dyDescent="0.35">
      <c r="A5337" s="1">
        <v>116</v>
      </c>
      <c r="B5337" s="1" t="s">
        <v>138</v>
      </c>
      <c r="C5337" s="218">
        <v>44898</v>
      </c>
      <c r="D5337" s="1">
        <v>7</v>
      </c>
      <c r="E5337" s="1">
        <v>261</v>
      </c>
      <c r="F5337" s="1"/>
    </row>
    <row r="5338" spans="1:6" x14ac:dyDescent="0.35">
      <c r="A5338" s="1">
        <v>116</v>
      </c>
      <c r="B5338" s="1" t="s">
        <v>138</v>
      </c>
      <c r="C5338" s="218">
        <v>44900</v>
      </c>
      <c r="D5338" s="1">
        <v>4</v>
      </c>
      <c r="E5338" s="1">
        <v>180</v>
      </c>
      <c r="F5338" s="1"/>
    </row>
    <row r="5339" spans="1:6" x14ac:dyDescent="0.35">
      <c r="A5339" s="1">
        <v>116</v>
      </c>
      <c r="B5339" s="1" t="s">
        <v>138</v>
      </c>
      <c r="C5339" s="218">
        <v>44901</v>
      </c>
      <c r="D5339" s="1">
        <v>20</v>
      </c>
      <c r="E5339" s="1">
        <v>765</v>
      </c>
      <c r="F5339" s="1"/>
    </row>
    <row r="5340" spans="1:6" x14ac:dyDescent="0.35">
      <c r="A5340" s="1">
        <v>116</v>
      </c>
      <c r="B5340" s="1" t="s">
        <v>138</v>
      </c>
      <c r="C5340" s="218">
        <v>44902</v>
      </c>
      <c r="D5340" s="1">
        <v>12</v>
      </c>
      <c r="E5340" s="1">
        <v>459</v>
      </c>
      <c r="F5340" s="1"/>
    </row>
    <row r="5341" spans="1:6" x14ac:dyDescent="0.35">
      <c r="A5341" s="1">
        <v>116</v>
      </c>
      <c r="B5341" s="1" t="s">
        <v>138</v>
      </c>
      <c r="C5341" s="218">
        <v>44903</v>
      </c>
      <c r="D5341" s="1">
        <v>9</v>
      </c>
      <c r="E5341" s="1">
        <v>351</v>
      </c>
      <c r="F5341" s="1"/>
    </row>
    <row r="5342" spans="1:6" x14ac:dyDescent="0.35">
      <c r="A5342" s="1">
        <v>116</v>
      </c>
      <c r="B5342" s="1" t="s">
        <v>138</v>
      </c>
      <c r="C5342" s="218">
        <v>44904</v>
      </c>
      <c r="D5342" s="1">
        <v>22</v>
      </c>
      <c r="E5342" s="1">
        <v>936</v>
      </c>
      <c r="F5342" s="1"/>
    </row>
    <row r="5343" spans="1:6" x14ac:dyDescent="0.35">
      <c r="A5343" s="1">
        <v>116</v>
      </c>
      <c r="B5343" s="1" t="s">
        <v>138</v>
      </c>
      <c r="C5343" s="218">
        <v>44905</v>
      </c>
      <c r="D5343" s="1">
        <v>12</v>
      </c>
      <c r="E5343" s="1">
        <v>459</v>
      </c>
      <c r="F5343" s="1"/>
    </row>
    <row r="5344" spans="1:6" x14ac:dyDescent="0.35">
      <c r="A5344" s="1">
        <v>116</v>
      </c>
      <c r="B5344" s="1" t="s">
        <v>138</v>
      </c>
      <c r="C5344" s="218">
        <v>44906</v>
      </c>
      <c r="D5344" s="1">
        <v>9</v>
      </c>
      <c r="E5344" s="1">
        <v>405</v>
      </c>
      <c r="F5344" s="1"/>
    </row>
    <row r="5345" spans="1:6" x14ac:dyDescent="0.35">
      <c r="A5345" s="1">
        <v>116</v>
      </c>
      <c r="B5345" s="1" t="s">
        <v>138</v>
      </c>
      <c r="C5345" s="218">
        <v>44907</v>
      </c>
      <c r="D5345" s="1">
        <v>11</v>
      </c>
      <c r="E5345" s="1">
        <v>441</v>
      </c>
      <c r="F5345" s="1"/>
    </row>
    <row r="5346" spans="1:6" x14ac:dyDescent="0.35">
      <c r="A5346" s="1">
        <v>116</v>
      </c>
      <c r="B5346" s="1" t="s">
        <v>138</v>
      </c>
      <c r="C5346" s="218">
        <v>44908</v>
      </c>
      <c r="D5346" s="1">
        <v>11</v>
      </c>
      <c r="E5346" s="1">
        <v>441</v>
      </c>
      <c r="F5346" s="1"/>
    </row>
    <row r="5347" spans="1:6" x14ac:dyDescent="0.35">
      <c r="A5347" s="1">
        <v>116</v>
      </c>
      <c r="B5347" s="1" t="s">
        <v>138</v>
      </c>
      <c r="C5347" s="218">
        <v>44909</v>
      </c>
      <c r="D5347" s="1">
        <v>8</v>
      </c>
      <c r="E5347" s="1">
        <v>333</v>
      </c>
      <c r="F5347" s="1"/>
    </row>
    <row r="5348" spans="1:6" x14ac:dyDescent="0.35">
      <c r="A5348" s="1">
        <v>116</v>
      </c>
      <c r="B5348" s="1" t="s">
        <v>138</v>
      </c>
      <c r="C5348" s="218">
        <v>44910</v>
      </c>
      <c r="D5348" s="1">
        <v>11</v>
      </c>
      <c r="E5348" s="1">
        <v>414</v>
      </c>
      <c r="F5348" s="1"/>
    </row>
    <row r="5349" spans="1:6" x14ac:dyDescent="0.35">
      <c r="A5349" s="1">
        <v>116</v>
      </c>
      <c r="B5349" s="1" t="s">
        <v>138</v>
      </c>
      <c r="C5349" s="218">
        <v>44911</v>
      </c>
      <c r="D5349" s="1">
        <v>13</v>
      </c>
      <c r="E5349" s="1">
        <v>504</v>
      </c>
      <c r="F5349" s="1"/>
    </row>
    <row r="5350" spans="1:6" x14ac:dyDescent="0.35">
      <c r="A5350" s="1">
        <v>116</v>
      </c>
      <c r="B5350" s="1" t="s">
        <v>138</v>
      </c>
      <c r="C5350" s="218">
        <v>44912</v>
      </c>
      <c r="D5350" s="1">
        <v>11</v>
      </c>
      <c r="E5350" s="1">
        <v>387</v>
      </c>
      <c r="F5350" s="1"/>
    </row>
    <row r="5351" spans="1:6" x14ac:dyDescent="0.35">
      <c r="A5351" s="1">
        <v>116</v>
      </c>
      <c r="B5351" s="1" t="s">
        <v>138</v>
      </c>
      <c r="C5351" s="218">
        <v>44913</v>
      </c>
      <c r="D5351" s="1">
        <v>9</v>
      </c>
      <c r="E5351" s="1">
        <v>405</v>
      </c>
      <c r="F5351" s="1"/>
    </row>
    <row r="5352" spans="1:6" x14ac:dyDescent="0.35">
      <c r="A5352" s="1">
        <v>116</v>
      </c>
      <c r="B5352" s="1" t="s">
        <v>138</v>
      </c>
      <c r="C5352" s="218">
        <v>44914</v>
      </c>
      <c r="D5352" s="1">
        <v>12</v>
      </c>
      <c r="E5352" s="1">
        <v>432</v>
      </c>
      <c r="F5352" s="1"/>
    </row>
    <row r="5353" spans="1:6" x14ac:dyDescent="0.35">
      <c r="A5353" s="1">
        <v>116</v>
      </c>
      <c r="B5353" s="1" t="s">
        <v>138</v>
      </c>
      <c r="C5353" s="218">
        <v>44915</v>
      </c>
      <c r="D5353" s="1">
        <v>10</v>
      </c>
      <c r="E5353" s="1">
        <v>396</v>
      </c>
      <c r="F5353" s="1"/>
    </row>
    <row r="5354" spans="1:6" x14ac:dyDescent="0.35">
      <c r="A5354" s="1">
        <v>116</v>
      </c>
      <c r="B5354" s="1" t="s">
        <v>138</v>
      </c>
      <c r="C5354" s="218">
        <v>44916</v>
      </c>
      <c r="D5354" s="1">
        <v>10</v>
      </c>
      <c r="E5354" s="1">
        <v>423</v>
      </c>
      <c r="F5354" s="1"/>
    </row>
    <row r="5355" spans="1:6" x14ac:dyDescent="0.35">
      <c r="A5355" s="1">
        <v>116</v>
      </c>
      <c r="B5355" s="1" t="s">
        <v>138</v>
      </c>
      <c r="C5355" s="218">
        <v>44917</v>
      </c>
      <c r="D5355" s="1">
        <v>6</v>
      </c>
      <c r="E5355" s="1">
        <v>270</v>
      </c>
      <c r="F5355" s="1"/>
    </row>
    <row r="5356" spans="1:6" x14ac:dyDescent="0.35">
      <c r="A5356" s="1">
        <v>116</v>
      </c>
      <c r="B5356" s="1" t="s">
        <v>138</v>
      </c>
      <c r="C5356" s="218">
        <v>44918</v>
      </c>
      <c r="D5356" s="1">
        <v>8</v>
      </c>
      <c r="E5356" s="1">
        <v>333</v>
      </c>
      <c r="F5356" s="1"/>
    </row>
    <row r="5357" spans="1:6" x14ac:dyDescent="0.35">
      <c r="A5357" s="1">
        <v>116</v>
      </c>
      <c r="B5357" s="1" t="s">
        <v>138</v>
      </c>
      <c r="C5357" s="218">
        <v>44919</v>
      </c>
      <c r="D5357" s="1">
        <v>8</v>
      </c>
      <c r="E5357" s="1">
        <v>333</v>
      </c>
      <c r="F5357" s="1"/>
    </row>
    <row r="5358" spans="1:6" x14ac:dyDescent="0.35">
      <c r="A5358" s="1">
        <v>116</v>
      </c>
      <c r="B5358" s="1" t="s">
        <v>138</v>
      </c>
      <c r="C5358" s="218">
        <v>44920</v>
      </c>
      <c r="D5358" s="1">
        <v>25</v>
      </c>
      <c r="E5358" s="1">
        <v>855</v>
      </c>
      <c r="F5358" s="1"/>
    </row>
    <row r="5359" spans="1:6" x14ac:dyDescent="0.35">
      <c r="A5359" s="1">
        <v>116</v>
      </c>
      <c r="B5359" s="1" t="s">
        <v>138</v>
      </c>
      <c r="C5359" s="218">
        <v>44921</v>
      </c>
      <c r="D5359" s="1">
        <v>14</v>
      </c>
      <c r="E5359" s="1">
        <v>576</v>
      </c>
      <c r="F5359" s="1"/>
    </row>
    <row r="5360" spans="1:6" x14ac:dyDescent="0.35">
      <c r="A5360" s="1">
        <v>116</v>
      </c>
      <c r="B5360" s="1" t="s">
        <v>138</v>
      </c>
      <c r="C5360" s="218">
        <v>44922</v>
      </c>
      <c r="D5360" s="1">
        <v>12</v>
      </c>
      <c r="E5360" s="1">
        <v>513</v>
      </c>
      <c r="F5360" s="1"/>
    </row>
    <row r="5361" spans="1:6" x14ac:dyDescent="0.35">
      <c r="A5361" s="1">
        <v>116</v>
      </c>
      <c r="B5361" s="1" t="s">
        <v>138</v>
      </c>
      <c r="C5361" s="218">
        <v>44923</v>
      </c>
      <c r="D5361" s="1">
        <v>14</v>
      </c>
      <c r="E5361" s="1">
        <v>576</v>
      </c>
      <c r="F5361" s="1"/>
    </row>
    <row r="5362" spans="1:6" x14ac:dyDescent="0.35">
      <c r="A5362" s="1">
        <v>116</v>
      </c>
      <c r="B5362" s="1" t="s">
        <v>138</v>
      </c>
      <c r="C5362" s="218">
        <v>44924</v>
      </c>
      <c r="D5362" s="1">
        <v>12</v>
      </c>
      <c r="E5362" s="1">
        <v>432</v>
      </c>
      <c r="F5362" s="1"/>
    </row>
    <row r="5363" spans="1:6" x14ac:dyDescent="0.35">
      <c r="A5363" s="1">
        <v>116</v>
      </c>
      <c r="B5363" s="1" t="s">
        <v>138</v>
      </c>
      <c r="C5363" s="218">
        <v>44925</v>
      </c>
      <c r="D5363" s="1">
        <v>10</v>
      </c>
      <c r="E5363" s="1">
        <v>423</v>
      </c>
      <c r="F5363" s="1"/>
    </row>
    <row r="5364" spans="1:6" x14ac:dyDescent="0.35">
      <c r="A5364" s="1">
        <v>116</v>
      </c>
      <c r="B5364" s="1" t="s">
        <v>138</v>
      </c>
      <c r="C5364" s="218">
        <v>44926</v>
      </c>
      <c r="D5364" s="1">
        <v>10</v>
      </c>
      <c r="E5364" s="1">
        <v>423</v>
      </c>
      <c r="F5364" s="1"/>
    </row>
    <row r="5365" spans="1:6" x14ac:dyDescent="0.35">
      <c r="A5365" s="1">
        <v>116</v>
      </c>
      <c r="B5365" s="1" t="s">
        <v>138</v>
      </c>
      <c r="C5365" s="218">
        <v>44927</v>
      </c>
      <c r="D5365" s="1">
        <v>10</v>
      </c>
      <c r="E5365" s="1">
        <v>369</v>
      </c>
      <c r="F5365" s="1"/>
    </row>
    <row r="5366" spans="1:6" x14ac:dyDescent="0.35">
      <c r="A5366" s="1">
        <v>116</v>
      </c>
      <c r="B5366" s="1" t="s">
        <v>138</v>
      </c>
      <c r="C5366" s="218">
        <v>44928</v>
      </c>
      <c r="D5366" s="1">
        <v>5</v>
      </c>
      <c r="E5366" s="1">
        <v>225</v>
      </c>
      <c r="F5366" s="1"/>
    </row>
    <row r="5367" spans="1:6" x14ac:dyDescent="0.35">
      <c r="A5367" s="1">
        <v>116</v>
      </c>
      <c r="B5367" s="1" t="s">
        <v>138</v>
      </c>
      <c r="C5367" s="218">
        <v>44929</v>
      </c>
      <c r="D5367" s="1">
        <v>8</v>
      </c>
      <c r="E5367" s="1">
        <v>306</v>
      </c>
      <c r="F5367" s="1"/>
    </row>
    <row r="5368" spans="1:6" x14ac:dyDescent="0.35">
      <c r="A5368" s="1">
        <v>116</v>
      </c>
      <c r="B5368" s="1" t="s">
        <v>138</v>
      </c>
      <c r="C5368" s="218">
        <v>44930</v>
      </c>
      <c r="D5368" s="1">
        <v>17</v>
      </c>
      <c r="E5368" s="1">
        <v>603</v>
      </c>
      <c r="F5368" s="1"/>
    </row>
    <row r="5369" spans="1:6" x14ac:dyDescent="0.35">
      <c r="A5369" s="1">
        <v>116</v>
      </c>
      <c r="B5369" s="1" t="s">
        <v>138</v>
      </c>
      <c r="C5369" s="218">
        <v>44931</v>
      </c>
      <c r="D5369" s="1">
        <v>12</v>
      </c>
      <c r="E5369" s="1">
        <v>459</v>
      </c>
      <c r="F5369" s="1"/>
    </row>
    <row r="5370" spans="1:6" x14ac:dyDescent="0.35">
      <c r="A5370" s="1">
        <v>116</v>
      </c>
      <c r="B5370" s="1" t="s">
        <v>138</v>
      </c>
      <c r="C5370" s="218">
        <v>44932</v>
      </c>
      <c r="D5370" s="1">
        <v>8</v>
      </c>
      <c r="E5370" s="1">
        <v>360</v>
      </c>
      <c r="F5370" s="1"/>
    </row>
    <row r="5371" spans="1:6" x14ac:dyDescent="0.35">
      <c r="A5371" s="1">
        <v>116</v>
      </c>
      <c r="B5371" s="1" t="s">
        <v>138</v>
      </c>
      <c r="C5371" s="218">
        <v>44933</v>
      </c>
      <c r="D5371" s="1">
        <v>13</v>
      </c>
      <c r="E5371" s="1">
        <v>504</v>
      </c>
      <c r="F5371" s="1"/>
    </row>
    <row r="5372" spans="1:6" x14ac:dyDescent="0.35">
      <c r="A5372" s="1">
        <v>116</v>
      </c>
      <c r="B5372" s="1" t="s">
        <v>138</v>
      </c>
      <c r="C5372" s="218">
        <v>44934</v>
      </c>
      <c r="D5372" s="1">
        <v>15</v>
      </c>
      <c r="E5372" s="1">
        <v>513</v>
      </c>
      <c r="F5372" s="1"/>
    </row>
    <row r="5373" spans="1:6" x14ac:dyDescent="0.35">
      <c r="A5373" s="1">
        <v>116</v>
      </c>
      <c r="B5373" s="1" t="s">
        <v>138</v>
      </c>
      <c r="C5373" s="218">
        <v>44935</v>
      </c>
      <c r="D5373" s="1">
        <v>11</v>
      </c>
      <c r="E5373" s="1">
        <v>414</v>
      </c>
      <c r="F5373" s="1"/>
    </row>
    <row r="5374" spans="1:6" x14ac:dyDescent="0.35">
      <c r="A5374" s="1">
        <v>116</v>
      </c>
      <c r="B5374" s="1" t="s">
        <v>138</v>
      </c>
      <c r="C5374" s="218">
        <v>44936</v>
      </c>
      <c r="D5374" s="1">
        <v>10</v>
      </c>
      <c r="E5374" s="1">
        <v>450</v>
      </c>
      <c r="F5374" s="1"/>
    </row>
    <row r="5375" spans="1:6" x14ac:dyDescent="0.35">
      <c r="A5375" s="1">
        <v>116</v>
      </c>
      <c r="B5375" s="1" t="s">
        <v>138</v>
      </c>
      <c r="C5375" s="218">
        <v>44937</v>
      </c>
      <c r="D5375" s="1">
        <v>13</v>
      </c>
      <c r="E5375" s="1">
        <v>504</v>
      </c>
      <c r="F5375" s="1"/>
    </row>
    <row r="5376" spans="1:6" x14ac:dyDescent="0.35">
      <c r="A5376" s="1">
        <v>116</v>
      </c>
      <c r="B5376" s="1" t="s">
        <v>138</v>
      </c>
      <c r="C5376" s="218">
        <v>44938</v>
      </c>
      <c r="D5376" s="1">
        <v>11</v>
      </c>
      <c r="E5376" s="1">
        <v>495</v>
      </c>
      <c r="F5376" s="1"/>
    </row>
    <row r="5377" spans="1:6" x14ac:dyDescent="0.35">
      <c r="A5377" s="1">
        <v>116</v>
      </c>
      <c r="B5377" s="1" t="s">
        <v>138</v>
      </c>
      <c r="C5377" s="218">
        <v>44939</v>
      </c>
      <c r="D5377" s="1">
        <v>11</v>
      </c>
      <c r="E5377" s="1">
        <v>441</v>
      </c>
      <c r="F5377" s="1"/>
    </row>
    <row r="5378" spans="1:6" x14ac:dyDescent="0.35">
      <c r="A5378" s="1">
        <v>116</v>
      </c>
      <c r="B5378" s="1" t="s">
        <v>138</v>
      </c>
      <c r="C5378" s="218">
        <v>44940</v>
      </c>
      <c r="D5378" s="1">
        <v>15</v>
      </c>
      <c r="E5378" s="1">
        <v>459</v>
      </c>
      <c r="F5378" s="1"/>
    </row>
    <row r="5379" spans="1:6" x14ac:dyDescent="0.35">
      <c r="A5379" s="1">
        <v>116</v>
      </c>
      <c r="B5379" s="1" t="s">
        <v>138</v>
      </c>
      <c r="C5379" s="218">
        <v>44941</v>
      </c>
      <c r="D5379" s="1">
        <v>4</v>
      </c>
      <c r="E5379" s="1">
        <v>153</v>
      </c>
      <c r="F5379" s="1"/>
    </row>
    <row r="5380" spans="1:6" x14ac:dyDescent="0.35">
      <c r="A5380" s="1">
        <v>116</v>
      </c>
      <c r="B5380" s="1" t="s">
        <v>138</v>
      </c>
      <c r="C5380" s="218">
        <v>44942</v>
      </c>
      <c r="D5380" s="1">
        <v>11</v>
      </c>
      <c r="E5380" s="1">
        <v>414</v>
      </c>
      <c r="F5380" s="1"/>
    </row>
    <row r="5381" spans="1:6" x14ac:dyDescent="0.35">
      <c r="A5381" s="1">
        <v>116</v>
      </c>
      <c r="B5381" s="1" t="s">
        <v>138</v>
      </c>
      <c r="C5381" s="218">
        <v>44943</v>
      </c>
      <c r="D5381" s="1">
        <v>10</v>
      </c>
      <c r="E5381" s="1">
        <v>396</v>
      </c>
      <c r="F5381" s="1"/>
    </row>
    <row r="5382" spans="1:6" x14ac:dyDescent="0.35">
      <c r="A5382" s="1">
        <v>116</v>
      </c>
      <c r="B5382" s="1" t="s">
        <v>138</v>
      </c>
      <c r="C5382" s="218">
        <v>44944</v>
      </c>
      <c r="D5382" s="1">
        <v>11</v>
      </c>
      <c r="E5382" s="1">
        <v>414</v>
      </c>
      <c r="F5382" s="1"/>
    </row>
    <row r="5383" spans="1:6" x14ac:dyDescent="0.35">
      <c r="A5383" s="1">
        <v>116</v>
      </c>
      <c r="B5383" s="1" t="s">
        <v>138</v>
      </c>
      <c r="C5383" s="218">
        <v>44945</v>
      </c>
      <c r="D5383" s="1">
        <v>15</v>
      </c>
      <c r="E5383" s="1">
        <v>567</v>
      </c>
      <c r="F5383" s="1"/>
    </row>
    <row r="5384" spans="1:6" x14ac:dyDescent="0.35">
      <c r="A5384" s="1">
        <v>116</v>
      </c>
      <c r="B5384" s="1" t="s">
        <v>138</v>
      </c>
      <c r="C5384" s="218">
        <v>44946</v>
      </c>
      <c r="D5384" s="1">
        <v>5</v>
      </c>
      <c r="E5384" s="1">
        <v>171</v>
      </c>
      <c r="F5384" s="1"/>
    </row>
    <row r="5385" spans="1:6" x14ac:dyDescent="0.35">
      <c r="A5385" s="1">
        <v>116</v>
      </c>
      <c r="B5385" s="1" t="s">
        <v>138</v>
      </c>
      <c r="C5385" s="218">
        <v>44947</v>
      </c>
      <c r="D5385" s="1">
        <v>15</v>
      </c>
      <c r="E5385" s="1">
        <v>540</v>
      </c>
      <c r="F5385" s="1"/>
    </row>
    <row r="5386" spans="1:6" x14ac:dyDescent="0.35">
      <c r="A5386" s="1">
        <v>116</v>
      </c>
      <c r="B5386" s="1" t="s">
        <v>138</v>
      </c>
      <c r="C5386" s="218">
        <v>44948</v>
      </c>
      <c r="D5386" s="1">
        <v>9</v>
      </c>
      <c r="E5386" s="1">
        <v>378</v>
      </c>
      <c r="F5386" s="1"/>
    </row>
    <row r="5387" spans="1:6" x14ac:dyDescent="0.35">
      <c r="A5387" s="1">
        <v>116</v>
      </c>
      <c r="B5387" s="1" t="s">
        <v>138</v>
      </c>
      <c r="C5387" s="218">
        <v>44949</v>
      </c>
      <c r="D5387" s="1">
        <v>11</v>
      </c>
      <c r="E5387" s="1">
        <v>387</v>
      </c>
      <c r="F5387" s="1"/>
    </row>
    <row r="5388" spans="1:6" x14ac:dyDescent="0.35">
      <c r="A5388" s="1">
        <v>116</v>
      </c>
      <c r="B5388" s="1" t="s">
        <v>138</v>
      </c>
      <c r="C5388" s="218">
        <v>44950</v>
      </c>
      <c r="D5388" s="1">
        <v>12</v>
      </c>
      <c r="E5388" s="1">
        <v>486</v>
      </c>
      <c r="F5388" s="1"/>
    </row>
    <row r="5389" spans="1:6" x14ac:dyDescent="0.35">
      <c r="A5389" s="1">
        <v>116</v>
      </c>
      <c r="B5389" s="1" t="s">
        <v>138</v>
      </c>
      <c r="C5389" s="218">
        <v>44951</v>
      </c>
      <c r="D5389" s="1">
        <v>14</v>
      </c>
      <c r="E5389" s="1">
        <v>603</v>
      </c>
      <c r="F5389" s="1"/>
    </row>
    <row r="5390" spans="1:6" x14ac:dyDescent="0.35">
      <c r="A5390" s="1">
        <v>116</v>
      </c>
      <c r="B5390" s="1" t="s">
        <v>138</v>
      </c>
      <c r="C5390" s="218">
        <v>44952</v>
      </c>
      <c r="D5390" s="1">
        <v>18</v>
      </c>
      <c r="E5390" s="1">
        <v>621</v>
      </c>
      <c r="F5390" s="1"/>
    </row>
    <row r="5391" spans="1:6" x14ac:dyDescent="0.35">
      <c r="A5391" s="1">
        <v>116</v>
      </c>
      <c r="B5391" s="1" t="s">
        <v>138</v>
      </c>
      <c r="C5391" s="218">
        <v>44953</v>
      </c>
      <c r="D5391" s="1">
        <v>12</v>
      </c>
      <c r="E5391" s="1">
        <v>513</v>
      </c>
      <c r="F5391" s="1"/>
    </row>
    <row r="5392" spans="1:6" x14ac:dyDescent="0.35">
      <c r="A5392" s="1">
        <v>116</v>
      </c>
      <c r="B5392" s="1" t="s">
        <v>138</v>
      </c>
      <c r="C5392" s="218">
        <v>44954</v>
      </c>
      <c r="D5392" s="1">
        <v>12</v>
      </c>
      <c r="E5392" s="1">
        <v>459</v>
      </c>
      <c r="F5392" s="1"/>
    </row>
    <row r="5393" spans="1:6" x14ac:dyDescent="0.35">
      <c r="A5393" s="1">
        <v>116</v>
      </c>
      <c r="B5393" s="1" t="s">
        <v>138</v>
      </c>
      <c r="C5393" s="218">
        <v>44955</v>
      </c>
      <c r="D5393" s="1">
        <v>15</v>
      </c>
      <c r="E5393" s="1">
        <v>540</v>
      </c>
      <c r="F5393" s="1"/>
    </row>
    <row r="5394" spans="1:6" x14ac:dyDescent="0.35">
      <c r="A5394" s="1">
        <v>116</v>
      </c>
      <c r="B5394" s="1" t="s">
        <v>138</v>
      </c>
      <c r="C5394" s="218">
        <v>44956</v>
      </c>
      <c r="D5394" s="1">
        <v>13</v>
      </c>
      <c r="E5394" s="1">
        <v>477</v>
      </c>
      <c r="F5394" s="1"/>
    </row>
    <row r="5395" spans="1:6" x14ac:dyDescent="0.35">
      <c r="A5395" s="1">
        <v>117</v>
      </c>
      <c r="B5395" s="1" t="s">
        <v>139</v>
      </c>
      <c r="C5395" s="218">
        <v>44893</v>
      </c>
      <c r="D5395" s="1">
        <v>11</v>
      </c>
      <c r="E5395" s="1">
        <v>225</v>
      </c>
      <c r="F5395" s="1"/>
    </row>
    <row r="5396" spans="1:6" x14ac:dyDescent="0.35">
      <c r="A5396" s="1">
        <v>117</v>
      </c>
      <c r="B5396" s="1" t="s">
        <v>139</v>
      </c>
      <c r="C5396" s="218">
        <v>44894</v>
      </c>
      <c r="D5396" s="1">
        <v>7</v>
      </c>
      <c r="E5396" s="1">
        <v>126</v>
      </c>
      <c r="F5396" s="1"/>
    </row>
    <row r="5397" spans="1:6" x14ac:dyDescent="0.35">
      <c r="A5397" s="1">
        <v>117</v>
      </c>
      <c r="B5397" s="1" t="s">
        <v>139</v>
      </c>
      <c r="C5397" s="218">
        <v>44895</v>
      </c>
      <c r="D5397" s="1">
        <v>7</v>
      </c>
      <c r="E5397" s="1">
        <v>180</v>
      </c>
      <c r="F5397" s="1"/>
    </row>
    <row r="5398" spans="1:6" x14ac:dyDescent="0.35">
      <c r="A5398" s="1">
        <v>117</v>
      </c>
      <c r="B5398" s="1" t="s">
        <v>139</v>
      </c>
      <c r="C5398" s="218">
        <v>44896</v>
      </c>
      <c r="D5398" s="1">
        <v>8</v>
      </c>
      <c r="E5398" s="1">
        <v>225</v>
      </c>
      <c r="F5398" s="1"/>
    </row>
    <row r="5399" spans="1:6" x14ac:dyDescent="0.35">
      <c r="A5399" s="1">
        <v>117</v>
      </c>
      <c r="B5399" s="1" t="s">
        <v>139</v>
      </c>
      <c r="C5399" s="218">
        <v>44897</v>
      </c>
      <c r="D5399" s="1">
        <v>7</v>
      </c>
      <c r="E5399" s="1">
        <v>180</v>
      </c>
      <c r="F5399" s="1"/>
    </row>
    <row r="5400" spans="1:6" x14ac:dyDescent="0.35">
      <c r="A5400" s="1">
        <v>117</v>
      </c>
      <c r="B5400" s="1" t="s">
        <v>139</v>
      </c>
      <c r="C5400" s="218">
        <v>44899</v>
      </c>
      <c r="D5400" s="1">
        <v>7</v>
      </c>
      <c r="E5400" s="1">
        <v>207</v>
      </c>
      <c r="F5400" s="1"/>
    </row>
    <row r="5401" spans="1:6" x14ac:dyDescent="0.35">
      <c r="A5401" s="1">
        <v>117</v>
      </c>
      <c r="B5401" s="1" t="s">
        <v>139</v>
      </c>
      <c r="C5401" s="218">
        <v>44901</v>
      </c>
      <c r="D5401" s="1">
        <v>9</v>
      </c>
      <c r="E5401" s="1">
        <v>189</v>
      </c>
      <c r="F5401" s="1"/>
    </row>
    <row r="5402" spans="1:6" x14ac:dyDescent="0.35">
      <c r="A5402" s="1">
        <v>117</v>
      </c>
      <c r="B5402" s="1" t="s">
        <v>139</v>
      </c>
      <c r="C5402" s="218">
        <v>44902</v>
      </c>
      <c r="D5402" s="1">
        <v>6</v>
      </c>
      <c r="E5402" s="1">
        <v>162</v>
      </c>
      <c r="F5402" s="1"/>
    </row>
    <row r="5403" spans="1:6" x14ac:dyDescent="0.35">
      <c r="A5403" s="1">
        <v>117</v>
      </c>
      <c r="B5403" s="1" t="s">
        <v>139</v>
      </c>
      <c r="C5403" s="218">
        <v>44903</v>
      </c>
      <c r="D5403" s="1">
        <v>11</v>
      </c>
      <c r="E5403" s="1">
        <v>225</v>
      </c>
      <c r="F5403" s="1"/>
    </row>
    <row r="5404" spans="1:6" x14ac:dyDescent="0.35">
      <c r="A5404" s="1">
        <v>117</v>
      </c>
      <c r="B5404" s="1" t="s">
        <v>139</v>
      </c>
      <c r="C5404" s="218">
        <v>44904</v>
      </c>
      <c r="D5404" s="1">
        <v>9</v>
      </c>
      <c r="E5404" s="1">
        <v>324</v>
      </c>
      <c r="F5404" s="1"/>
    </row>
    <row r="5405" spans="1:6" x14ac:dyDescent="0.35">
      <c r="A5405" s="1">
        <v>117</v>
      </c>
      <c r="B5405" s="1" t="s">
        <v>139</v>
      </c>
      <c r="C5405" s="218">
        <v>44905</v>
      </c>
      <c r="D5405" s="1">
        <v>6</v>
      </c>
      <c r="E5405" s="1">
        <v>216</v>
      </c>
      <c r="F5405" s="1"/>
    </row>
    <row r="5406" spans="1:6" x14ac:dyDescent="0.35">
      <c r="A5406" s="1">
        <v>117</v>
      </c>
      <c r="B5406" s="1" t="s">
        <v>139</v>
      </c>
      <c r="C5406" s="218">
        <v>44906</v>
      </c>
      <c r="D5406" s="1">
        <v>8</v>
      </c>
      <c r="E5406" s="1">
        <v>225</v>
      </c>
      <c r="F5406" s="1"/>
    </row>
    <row r="5407" spans="1:6" x14ac:dyDescent="0.35">
      <c r="A5407" s="1">
        <v>117</v>
      </c>
      <c r="B5407" s="1" t="s">
        <v>139</v>
      </c>
      <c r="C5407" s="218">
        <v>44907</v>
      </c>
      <c r="D5407" s="1">
        <v>5</v>
      </c>
      <c r="E5407" s="1">
        <v>144</v>
      </c>
      <c r="F5407" s="1"/>
    </row>
    <row r="5408" spans="1:6" x14ac:dyDescent="0.35">
      <c r="A5408" s="1">
        <v>117</v>
      </c>
      <c r="B5408" s="1" t="s">
        <v>139</v>
      </c>
      <c r="C5408" s="218">
        <v>44908</v>
      </c>
      <c r="D5408" s="1">
        <v>8</v>
      </c>
      <c r="E5408" s="1">
        <v>279</v>
      </c>
      <c r="F5408" s="1"/>
    </row>
    <row r="5409" spans="1:6" x14ac:dyDescent="0.35">
      <c r="A5409" s="1">
        <v>117</v>
      </c>
      <c r="B5409" s="1" t="s">
        <v>139</v>
      </c>
      <c r="C5409" s="218">
        <v>44909</v>
      </c>
      <c r="D5409" s="1">
        <v>4</v>
      </c>
      <c r="E5409" s="1">
        <v>153</v>
      </c>
      <c r="F5409" s="1"/>
    </row>
    <row r="5410" spans="1:6" x14ac:dyDescent="0.35">
      <c r="A5410" s="1">
        <v>117</v>
      </c>
      <c r="B5410" s="1" t="s">
        <v>139</v>
      </c>
      <c r="C5410" s="218">
        <v>44910</v>
      </c>
      <c r="D5410" s="1">
        <v>7</v>
      </c>
      <c r="E5410" s="1">
        <v>207</v>
      </c>
      <c r="F5410" s="1"/>
    </row>
    <row r="5411" spans="1:6" x14ac:dyDescent="0.35">
      <c r="A5411" s="1">
        <v>117</v>
      </c>
      <c r="B5411" s="1" t="s">
        <v>139</v>
      </c>
      <c r="C5411" s="218">
        <v>44911</v>
      </c>
      <c r="D5411" s="1">
        <v>5</v>
      </c>
      <c r="E5411" s="1">
        <v>225</v>
      </c>
      <c r="F5411" s="1"/>
    </row>
    <row r="5412" spans="1:6" x14ac:dyDescent="0.35">
      <c r="A5412" s="1">
        <v>117</v>
      </c>
      <c r="B5412" s="1" t="s">
        <v>139</v>
      </c>
      <c r="C5412" s="218">
        <v>44912</v>
      </c>
      <c r="D5412" s="1">
        <v>6</v>
      </c>
      <c r="E5412" s="1">
        <v>216</v>
      </c>
      <c r="F5412" s="1"/>
    </row>
    <row r="5413" spans="1:6" x14ac:dyDescent="0.35">
      <c r="A5413" s="1">
        <v>117</v>
      </c>
      <c r="B5413" s="1" t="s">
        <v>139</v>
      </c>
      <c r="C5413" s="218">
        <v>44913</v>
      </c>
      <c r="D5413" s="1">
        <v>7</v>
      </c>
      <c r="E5413" s="1">
        <v>180</v>
      </c>
      <c r="F5413" s="1"/>
    </row>
    <row r="5414" spans="1:6" x14ac:dyDescent="0.35">
      <c r="A5414" s="1">
        <v>117</v>
      </c>
      <c r="B5414" s="1" t="s">
        <v>139</v>
      </c>
      <c r="C5414" s="218">
        <v>44914</v>
      </c>
      <c r="D5414" s="1">
        <v>5</v>
      </c>
      <c r="E5414" s="1">
        <v>198</v>
      </c>
      <c r="F5414" s="1"/>
    </row>
    <row r="5415" spans="1:6" x14ac:dyDescent="0.35">
      <c r="A5415" s="1">
        <v>117</v>
      </c>
      <c r="B5415" s="1" t="s">
        <v>139</v>
      </c>
      <c r="C5415" s="218">
        <v>44915</v>
      </c>
      <c r="D5415" s="1">
        <v>7</v>
      </c>
      <c r="E5415" s="1">
        <v>234</v>
      </c>
      <c r="F5415" s="1"/>
    </row>
    <row r="5416" spans="1:6" x14ac:dyDescent="0.35">
      <c r="A5416" s="1">
        <v>117</v>
      </c>
      <c r="B5416" s="1" t="s">
        <v>139</v>
      </c>
      <c r="C5416" s="218">
        <v>44916</v>
      </c>
      <c r="D5416" s="1">
        <v>8</v>
      </c>
      <c r="E5416" s="1">
        <v>198</v>
      </c>
      <c r="F5416" s="1"/>
    </row>
    <row r="5417" spans="1:6" x14ac:dyDescent="0.35">
      <c r="A5417" s="1">
        <v>117</v>
      </c>
      <c r="B5417" s="1" t="s">
        <v>139</v>
      </c>
      <c r="C5417" s="218">
        <v>44917</v>
      </c>
      <c r="D5417" s="1">
        <v>6</v>
      </c>
      <c r="E5417" s="1">
        <v>216</v>
      </c>
      <c r="F5417" s="1"/>
    </row>
    <row r="5418" spans="1:6" x14ac:dyDescent="0.35">
      <c r="A5418" s="1">
        <v>117</v>
      </c>
      <c r="B5418" s="1" t="s">
        <v>139</v>
      </c>
      <c r="C5418" s="218">
        <v>44918</v>
      </c>
      <c r="D5418" s="1">
        <v>7</v>
      </c>
      <c r="E5418" s="1">
        <v>207</v>
      </c>
      <c r="F5418" s="1"/>
    </row>
    <row r="5419" spans="1:6" x14ac:dyDescent="0.35">
      <c r="A5419" s="1">
        <v>117</v>
      </c>
      <c r="B5419" s="1" t="s">
        <v>139</v>
      </c>
      <c r="C5419" s="218">
        <v>44919</v>
      </c>
      <c r="D5419" s="1">
        <v>8</v>
      </c>
      <c r="E5419" s="1">
        <v>252</v>
      </c>
      <c r="F5419" s="1"/>
    </row>
    <row r="5420" spans="1:6" x14ac:dyDescent="0.35">
      <c r="A5420" s="1">
        <v>117</v>
      </c>
      <c r="B5420" s="1" t="s">
        <v>139</v>
      </c>
      <c r="C5420" s="218">
        <v>44920</v>
      </c>
      <c r="D5420" s="1">
        <v>14</v>
      </c>
      <c r="E5420" s="1">
        <v>387</v>
      </c>
      <c r="F5420" s="1"/>
    </row>
    <row r="5421" spans="1:6" x14ac:dyDescent="0.35">
      <c r="A5421" s="1">
        <v>117</v>
      </c>
      <c r="B5421" s="1" t="s">
        <v>139</v>
      </c>
      <c r="C5421" s="218">
        <v>44921</v>
      </c>
      <c r="D5421" s="1">
        <v>11</v>
      </c>
      <c r="E5421" s="1">
        <v>333</v>
      </c>
      <c r="F5421" s="1"/>
    </row>
    <row r="5422" spans="1:6" x14ac:dyDescent="0.35">
      <c r="A5422" s="1">
        <v>117</v>
      </c>
      <c r="B5422" s="1" t="s">
        <v>139</v>
      </c>
      <c r="C5422" s="218">
        <v>44922</v>
      </c>
      <c r="D5422" s="1">
        <v>11</v>
      </c>
      <c r="E5422" s="1">
        <v>333</v>
      </c>
      <c r="F5422" s="1"/>
    </row>
    <row r="5423" spans="1:6" x14ac:dyDescent="0.35">
      <c r="A5423" s="1">
        <v>117</v>
      </c>
      <c r="B5423" s="1" t="s">
        <v>139</v>
      </c>
      <c r="C5423" s="218">
        <v>44923</v>
      </c>
      <c r="D5423" s="1">
        <v>7</v>
      </c>
      <c r="E5423" s="1">
        <v>234</v>
      </c>
      <c r="F5423" s="1"/>
    </row>
    <row r="5424" spans="1:6" x14ac:dyDescent="0.35">
      <c r="A5424" s="1">
        <v>117</v>
      </c>
      <c r="B5424" s="1" t="s">
        <v>139</v>
      </c>
      <c r="C5424" s="218">
        <v>44924</v>
      </c>
      <c r="D5424" s="1">
        <v>8</v>
      </c>
      <c r="E5424" s="1">
        <v>252</v>
      </c>
      <c r="F5424" s="1"/>
    </row>
    <row r="5425" spans="1:6" x14ac:dyDescent="0.35">
      <c r="A5425" s="1">
        <v>117</v>
      </c>
      <c r="B5425" s="1" t="s">
        <v>139</v>
      </c>
      <c r="C5425" s="218">
        <v>44925</v>
      </c>
      <c r="D5425" s="1">
        <v>10</v>
      </c>
      <c r="E5425" s="1">
        <v>261</v>
      </c>
      <c r="F5425" s="1"/>
    </row>
    <row r="5426" spans="1:6" x14ac:dyDescent="0.35">
      <c r="A5426" s="1">
        <v>117</v>
      </c>
      <c r="B5426" s="1" t="s">
        <v>139</v>
      </c>
      <c r="C5426" s="218">
        <v>44926</v>
      </c>
      <c r="D5426" s="1">
        <v>10</v>
      </c>
      <c r="E5426" s="1">
        <v>288</v>
      </c>
      <c r="F5426" s="1"/>
    </row>
    <row r="5427" spans="1:6" x14ac:dyDescent="0.35">
      <c r="A5427" s="1">
        <v>117</v>
      </c>
      <c r="B5427" s="1" t="s">
        <v>139</v>
      </c>
      <c r="C5427" s="218">
        <v>44927</v>
      </c>
      <c r="D5427" s="1">
        <v>9</v>
      </c>
      <c r="E5427" s="1">
        <v>297</v>
      </c>
      <c r="F5427" s="1"/>
    </row>
    <row r="5428" spans="1:6" x14ac:dyDescent="0.35">
      <c r="A5428" s="1">
        <v>117</v>
      </c>
      <c r="B5428" s="1" t="s">
        <v>139</v>
      </c>
      <c r="C5428" s="218">
        <v>44928</v>
      </c>
      <c r="D5428" s="1">
        <v>8</v>
      </c>
      <c r="E5428" s="1">
        <v>198</v>
      </c>
      <c r="F5428" s="1"/>
    </row>
    <row r="5429" spans="1:6" x14ac:dyDescent="0.35">
      <c r="A5429" s="1">
        <v>117</v>
      </c>
      <c r="B5429" s="1" t="s">
        <v>139</v>
      </c>
      <c r="C5429" s="218">
        <v>44929</v>
      </c>
      <c r="D5429" s="1">
        <v>10</v>
      </c>
      <c r="E5429" s="1">
        <v>261</v>
      </c>
      <c r="F5429" s="1"/>
    </row>
    <row r="5430" spans="1:6" x14ac:dyDescent="0.35">
      <c r="A5430" s="1">
        <v>117</v>
      </c>
      <c r="B5430" s="1" t="s">
        <v>139</v>
      </c>
      <c r="C5430" s="218">
        <v>44930</v>
      </c>
      <c r="D5430" s="1">
        <v>8</v>
      </c>
      <c r="E5430" s="1">
        <v>252</v>
      </c>
      <c r="F5430" s="1"/>
    </row>
    <row r="5431" spans="1:6" x14ac:dyDescent="0.35">
      <c r="A5431" s="1">
        <v>117</v>
      </c>
      <c r="B5431" s="1" t="s">
        <v>139</v>
      </c>
      <c r="C5431" s="218">
        <v>44931</v>
      </c>
      <c r="D5431" s="1">
        <v>10</v>
      </c>
      <c r="E5431" s="1">
        <v>315</v>
      </c>
      <c r="F5431" s="1"/>
    </row>
    <row r="5432" spans="1:6" x14ac:dyDescent="0.35">
      <c r="A5432" s="1">
        <v>117</v>
      </c>
      <c r="B5432" s="1" t="s">
        <v>139</v>
      </c>
      <c r="C5432" s="218">
        <v>44932</v>
      </c>
      <c r="D5432" s="1">
        <v>12</v>
      </c>
      <c r="E5432" s="1">
        <v>324</v>
      </c>
      <c r="F5432" s="1"/>
    </row>
    <row r="5433" spans="1:6" x14ac:dyDescent="0.35">
      <c r="A5433" s="1">
        <v>117</v>
      </c>
      <c r="B5433" s="1" t="s">
        <v>139</v>
      </c>
      <c r="C5433" s="218">
        <v>44933</v>
      </c>
      <c r="D5433" s="1">
        <v>8</v>
      </c>
      <c r="E5433" s="1">
        <v>252</v>
      </c>
      <c r="F5433" s="1"/>
    </row>
    <row r="5434" spans="1:6" x14ac:dyDescent="0.35">
      <c r="A5434" s="1">
        <v>117</v>
      </c>
      <c r="B5434" s="1" t="s">
        <v>139</v>
      </c>
      <c r="C5434" s="218">
        <v>44934</v>
      </c>
      <c r="D5434" s="1">
        <v>10</v>
      </c>
      <c r="E5434" s="1">
        <v>315</v>
      </c>
      <c r="F5434" s="1"/>
    </row>
    <row r="5435" spans="1:6" x14ac:dyDescent="0.35">
      <c r="A5435" s="1">
        <v>117</v>
      </c>
      <c r="B5435" s="1" t="s">
        <v>139</v>
      </c>
      <c r="C5435" s="218">
        <v>44935</v>
      </c>
      <c r="D5435" s="1">
        <v>8</v>
      </c>
      <c r="E5435" s="1">
        <v>252</v>
      </c>
      <c r="F5435" s="1"/>
    </row>
    <row r="5436" spans="1:6" x14ac:dyDescent="0.35">
      <c r="A5436" s="1">
        <v>117</v>
      </c>
      <c r="B5436" s="1" t="s">
        <v>139</v>
      </c>
      <c r="C5436" s="218">
        <v>44936</v>
      </c>
      <c r="D5436" s="1">
        <v>10</v>
      </c>
      <c r="E5436" s="1">
        <v>261</v>
      </c>
      <c r="F5436" s="1"/>
    </row>
    <row r="5437" spans="1:6" x14ac:dyDescent="0.35">
      <c r="A5437" s="1">
        <v>117</v>
      </c>
      <c r="B5437" s="1" t="s">
        <v>139</v>
      </c>
      <c r="C5437" s="218">
        <v>44937</v>
      </c>
      <c r="D5437" s="1">
        <v>8</v>
      </c>
      <c r="E5437" s="1">
        <v>279</v>
      </c>
      <c r="F5437" s="1"/>
    </row>
    <row r="5438" spans="1:6" x14ac:dyDescent="0.35">
      <c r="A5438" s="1">
        <v>117</v>
      </c>
      <c r="B5438" s="1" t="s">
        <v>139</v>
      </c>
      <c r="C5438" s="218">
        <v>44938</v>
      </c>
      <c r="D5438" s="1">
        <v>10</v>
      </c>
      <c r="E5438" s="1">
        <v>315</v>
      </c>
      <c r="F5438" s="1"/>
    </row>
    <row r="5439" spans="1:6" x14ac:dyDescent="0.35">
      <c r="A5439" s="1">
        <v>117</v>
      </c>
      <c r="B5439" s="1" t="s">
        <v>139</v>
      </c>
      <c r="C5439" s="218">
        <v>44939</v>
      </c>
      <c r="D5439" s="1">
        <v>9</v>
      </c>
      <c r="E5439" s="1">
        <v>297</v>
      </c>
      <c r="F5439" s="1"/>
    </row>
    <row r="5440" spans="1:6" x14ac:dyDescent="0.35">
      <c r="A5440" s="1">
        <v>117</v>
      </c>
      <c r="B5440" s="1" t="s">
        <v>139</v>
      </c>
      <c r="C5440" s="218">
        <v>44940</v>
      </c>
      <c r="D5440" s="1">
        <v>9</v>
      </c>
      <c r="E5440" s="1">
        <v>297</v>
      </c>
      <c r="F5440" s="1"/>
    </row>
    <row r="5441" spans="1:6" x14ac:dyDescent="0.35">
      <c r="A5441" s="1">
        <v>117</v>
      </c>
      <c r="B5441" s="1" t="s">
        <v>139</v>
      </c>
      <c r="C5441" s="218">
        <v>44941</v>
      </c>
      <c r="D5441" s="1">
        <v>10</v>
      </c>
      <c r="E5441" s="1">
        <v>315</v>
      </c>
      <c r="F5441" s="1"/>
    </row>
    <row r="5442" spans="1:6" x14ac:dyDescent="0.35">
      <c r="A5442" s="1">
        <v>117</v>
      </c>
      <c r="B5442" s="1" t="s">
        <v>139</v>
      </c>
      <c r="C5442" s="218">
        <v>44942</v>
      </c>
      <c r="D5442" s="1">
        <v>10</v>
      </c>
      <c r="E5442" s="1">
        <v>315</v>
      </c>
      <c r="F5442" s="1"/>
    </row>
    <row r="5443" spans="1:6" x14ac:dyDescent="0.35">
      <c r="A5443" s="1">
        <v>117</v>
      </c>
      <c r="B5443" s="1" t="s">
        <v>139</v>
      </c>
      <c r="C5443" s="218">
        <v>44943</v>
      </c>
      <c r="D5443" s="1">
        <v>8</v>
      </c>
      <c r="E5443" s="1">
        <v>252</v>
      </c>
      <c r="F5443" s="1"/>
    </row>
    <row r="5444" spans="1:6" x14ac:dyDescent="0.35">
      <c r="A5444" s="1">
        <v>117</v>
      </c>
      <c r="B5444" s="1" t="s">
        <v>139</v>
      </c>
      <c r="C5444" s="218">
        <v>44944</v>
      </c>
      <c r="D5444" s="1">
        <v>9</v>
      </c>
      <c r="E5444" s="1">
        <v>324</v>
      </c>
      <c r="F5444" s="1"/>
    </row>
    <row r="5445" spans="1:6" x14ac:dyDescent="0.35">
      <c r="A5445" s="1">
        <v>117</v>
      </c>
      <c r="B5445" s="1" t="s">
        <v>139</v>
      </c>
      <c r="C5445" s="218">
        <v>44945</v>
      </c>
      <c r="D5445" s="1">
        <v>11</v>
      </c>
      <c r="E5445" s="1">
        <v>333</v>
      </c>
      <c r="F5445" s="1"/>
    </row>
    <row r="5446" spans="1:6" x14ac:dyDescent="0.35">
      <c r="A5446" s="1">
        <v>117</v>
      </c>
      <c r="B5446" s="1" t="s">
        <v>139</v>
      </c>
      <c r="C5446" s="218">
        <v>44947</v>
      </c>
      <c r="D5446" s="1">
        <v>12</v>
      </c>
      <c r="E5446" s="1">
        <v>270</v>
      </c>
      <c r="F5446" s="1"/>
    </row>
    <row r="5447" spans="1:6" x14ac:dyDescent="0.35">
      <c r="A5447" s="1">
        <v>117</v>
      </c>
      <c r="B5447" s="1" t="s">
        <v>139</v>
      </c>
      <c r="C5447" s="218">
        <v>44948</v>
      </c>
      <c r="D5447" s="1">
        <v>11</v>
      </c>
      <c r="E5447" s="1">
        <v>306</v>
      </c>
      <c r="F5447" s="1"/>
    </row>
    <row r="5448" spans="1:6" x14ac:dyDescent="0.35">
      <c r="A5448" s="1">
        <v>117</v>
      </c>
      <c r="B5448" s="1" t="s">
        <v>139</v>
      </c>
      <c r="C5448" s="218">
        <v>44949</v>
      </c>
      <c r="D5448" s="1">
        <v>14</v>
      </c>
      <c r="E5448" s="1">
        <v>333</v>
      </c>
      <c r="F5448" s="1"/>
    </row>
    <row r="5449" spans="1:6" x14ac:dyDescent="0.35">
      <c r="A5449" s="1">
        <v>117</v>
      </c>
      <c r="B5449" s="1" t="s">
        <v>139</v>
      </c>
      <c r="C5449" s="218">
        <v>44950</v>
      </c>
      <c r="D5449" s="1">
        <v>8</v>
      </c>
      <c r="E5449" s="1">
        <v>225</v>
      </c>
      <c r="F5449" s="1"/>
    </row>
    <row r="5450" spans="1:6" x14ac:dyDescent="0.35">
      <c r="A5450" s="1">
        <v>117</v>
      </c>
      <c r="B5450" s="1" t="s">
        <v>139</v>
      </c>
      <c r="C5450" s="218">
        <v>44951</v>
      </c>
      <c r="D5450" s="1">
        <v>12</v>
      </c>
      <c r="E5450" s="1">
        <v>243</v>
      </c>
      <c r="F5450" s="1"/>
    </row>
    <row r="5451" spans="1:6" x14ac:dyDescent="0.35">
      <c r="A5451" s="1">
        <v>117</v>
      </c>
      <c r="B5451" s="1" t="s">
        <v>139</v>
      </c>
      <c r="C5451" s="218">
        <v>44952</v>
      </c>
      <c r="D5451" s="1">
        <v>1</v>
      </c>
      <c r="E5451" s="1">
        <v>45</v>
      </c>
      <c r="F5451" s="1"/>
    </row>
    <row r="5452" spans="1:6" x14ac:dyDescent="0.35">
      <c r="A5452" s="1">
        <v>117</v>
      </c>
      <c r="B5452" s="1" t="s">
        <v>139</v>
      </c>
      <c r="C5452" s="218">
        <v>44953</v>
      </c>
      <c r="D5452" s="1">
        <v>2</v>
      </c>
      <c r="E5452" s="1">
        <v>36</v>
      </c>
      <c r="F5452" s="1"/>
    </row>
    <row r="5453" spans="1:6" x14ac:dyDescent="0.35">
      <c r="A5453" s="1">
        <v>117</v>
      </c>
      <c r="B5453" s="1" t="s">
        <v>139</v>
      </c>
      <c r="C5453" s="218">
        <v>44956</v>
      </c>
      <c r="D5453" s="1">
        <v>13</v>
      </c>
      <c r="E5453" s="1">
        <v>234</v>
      </c>
      <c r="F5453" s="1"/>
    </row>
    <row r="5454" spans="1:6" x14ac:dyDescent="0.35">
      <c r="A5454" s="1">
        <v>118</v>
      </c>
      <c r="B5454" s="1" t="s">
        <v>140</v>
      </c>
      <c r="C5454" s="218">
        <v>44878</v>
      </c>
      <c r="D5454" s="1">
        <v>29</v>
      </c>
      <c r="E5454" s="1">
        <v>522</v>
      </c>
      <c r="F5454" s="1"/>
    </row>
    <row r="5455" spans="1:6" x14ac:dyDescent="0.35">
      <c r="A5455" s="1">
        <v>118</v>
      </c>
      <c r="B5455" s="1" t="s">
        <v>140</v>
      </c>
      <c r="C5455" s="218">
        <v>44879</v>
      </c>
      <c r="D5455" s="1">
        <v>29</v>
      </c>
      <c r="E5455" s="1">
        <v>657</v>
      </c>
      <c r="F5455" s="1"/>
    </row>
    <row r="5456" spans="1:6" x14ac:dyDescent="0.35">
      <c r="A5456" s="1">
        <v>118</v>
      </c>
      <c r="B5456" s="1" t="s">
        <v>140</v>
      </c>
      <c r="C5456" s="218">
        <v>44880</v>
      </c>
      <c r="D5456" s="1">
        <v>34</v>
      </c>
      <c r="E5456" s="1">
        <v>666</v>
      </c>
      <c r="F5456" s="1"/>
    </row>
    <row r="5457" spans="1:6" x14ac:dyDescent="0.35">
      <c r="A5457" s="1">
        <v>118</v>
      </c>
      <c r="B5457" s="1" t="s">
        <v>140</v>
      </c>
      <c r="C5457" s="218">
        <v>44881</v>
      </c>
      <c r="D5457" s="1">
        <v>17</v>
      </c>
      <c r="E5457" s="1">
        <v>441</v>
      </c>
      <c r="F5457" s="1"/>
    </row>
    <row r="5458" spans="1:6" x14ac:dyDescent="0.35">
      <c r="A5458" s="1">
        <v>118</v>
      </c>
      <c r="B5458" s="1" t="s">
        <v>140</v>
      </c>
      <c r="C5458" s="218">
        <v>44882</v>
      </c>
      <c r="D5458" s="1">
        <v>20</v>
      </c>
      <c r="E5458" s="1">
        <v>630</v>
      </c>
      <c r="F5458" s="1"/>
    </row>
    <row r="5459" spans="1:6" x14ac:dyDescent="0.35">
      <c r="A5459" s="1">
        <v>118</v>
      </c>
      <c r="B5459" s="1" t="s">
        <v>140</v>
      </c>
      <c r="C5459" s="218">
        <v>44886</v>
      </c>
      <c r="D5459" s="1">
        <v>9</v>
      </c>
      <c r="E5459" s="1">
        <v>189</v>
      </c>
      <c r="F5459" s="1"/>
    </row>
    <row r="5460" spans="1:6" x14ac:dyDescent="0.35">
      <c r="A5460" s="1">
        <v>118</v>
      </c>
      <c r="B5460" s="1" t="s">
        <v>140</v>
      </c>
      <c r="C5460" s="218">
        <v>44887</v>
      </c>
      <c r="D5460" s="1">
        <v>4</v>
      </c>
      <c r="E5460" s="1">
        <v>126</v>
      </c>
      <c r="F5460" s="1"/>
    </row>
    <row r="5461" spans="1:6" x14ac:dyDescent="0.35">
      <c r="A5461" s="1">
        <v>118</v>
      </c>
      <c r="B5461" s="1" t="s">
        <v>140</v>
      </c>
      <c r="C5461" s="218">
        <v>44888</v>
      </c>
      <c r="D5461" s="1">
        <v>7</v>
      </c>
      <c r="E5461" s="1">
        <v>126</v>
      </c>
      <c r="F5461" s="1"/>
    </row>
    <row r="5462" spans="1:6" x14ac:dyDescent="0.35">
      <c r="A5462" s="1">
        <v>118</v>
      </c>
      <c r="B5462" s="1" t="s">
        <v>140</v>
      </c>
      <c r="C5462" s="218">
        <v>44889</v>
      </c>
      <c r="D5462" s="1">
        <v>11</v>
      </c>
      <c r="E5462" s="1">
        <v>306</v>
      </c>
      <c r="F5462" s="1"/>
    </row>
    <row r="5463" spans="1:6" x14ac:dyDescent="0.35">
      <c r="A5463" s="1">
        <v>118</v>
      </c>
      <c r="B5463" s="1" t="s">
        <v>140</v>
      </c>
      <c r="C5463" s="218">
        <v>44890</v>
      </c>
      <c r="D5463" s="1">
        <v>31</v>
      </c>
      <c r="E5463" s="1">
        <v>801</v>
      </c>
      <c r="F5463" s="1"/>
    </row>
    <row r="5464" spans="1:6" x14ac:dyDescent="0.35">
      <c r="A5464" s="1">
        <v>118</v>
      </c>
      <c r="B5464" s="1" t="s">
        <v>140</v>
      </c>
      <c r="C5464" s="218">
        <v>44891</v>
      </c>
      <c r="D5464" s="1">
        <v>47</v>
      </c>
      <c r="E5464" s="1">
        <v>1467</v>
      </c>
      <c r="F5464" s="1"/>
    </row>
    <row r="5465" spans="1:6" x14ac:dyDescent="0.35">
      <c r="A5465" s="1">
        <v>118</v>
      </c>
      <c r="B5465" s="1" t="s">
        <v>140</v>
      </c>
      <c r="C5465" s="218">
        <v>44892</v>
      </c>
      <c r="D5465" s="1">
        <v>28</v>
      </c>
      <c r="E5465" s="1">
        <v>855</v>
      </c>
      <c r="F5465" s="1"/>
    </row>
    <row r="5466" spans="1:6" x14ac:dyDescent="0.35">
      <c r="A5466" s="1">
        <v>118</v>
      </c>
      <c r="B5466" s="1" t="s">
        <v>140</v>
      </c>
      <c r="C5466" s="218">
        <v>44893</v>
      </c>
      <c r="D5466" s="1">
        <v>32</v>
      </c>
      <c r="E5466" s="1">
        <v>900</v>
      </c>
      <c r="F5466" s="1"/>
    </row>
    <row r="5467" spans="1:6" x14ac:dyDescent="0.35">
      <c r="A5467" s="1">
        <v>118</v>
      </c>
      <c r="B5467" s="1" t="s">
        <v>140</v>
      </c>
      <c r="C5467" s="218">
        <v>44894</v>
      </c>
      <c r="D5467" s="1">
        <v>39</v>
      </c>
      <c r="E5467" s="1">
        <v>1026</v>
      </c>
      <c r="F5467" s="1"/>
    </row>
    <row r="5468" spans="1:6" x14ac:dyDescent="0.35">
      <c r="A5468" s="1">
        <v>118</v>
      </c>
      <c r="B5468" s="1" t="s">
        <v>140</v>
      </c>
      <c r="C5468" s="218">
        <v>44895</v>
      </c>
      <c r="D5468" s="1">
        <v>32</v>
      </c>
      <c r="E5468" s="1">
        <v>954</v>
      </c>
      <c r="F5468" s="1"/>
    </row>
    <row r="5469" spans="1:6" x14ac:dyDescent="0.35">
      <c r="A5469" s="1">
        <v>118</v>
      </c>
      <c r="B5469" s="1" t="s">
        <v>140</v>
      </c>
      <c r="C5469" s="218">
        <v>44896</v>
      </c>
      <c r="D5469" s="1">
        <v>28</v>
      </c>
      <c r="E5469" s="1">
        <v>963</v>
      </c>
      <c r="F5469" s="1"/>
    </row>
    <row r="5470" spans="1:6" x14ac:dyDescent="0.35">
      <c r="A5470" s="1">
        <v>118</v>
      </c>
      <c r="B5470" s="1" t="s">
        <v>140</v>
      </c>
      <c r="C5470" s="218">
        <v>44897</v>
      </c>
      <c r="D5470" s="1">
        <v>16</v>
      </c>
      <c r="E5470" s="1">
        <v>504</v>
      </c>
      <c r="F5470" s="1"/>
    </row>
    <row r="5471" spans="1:6" x14ac:dyDescent="0.35">
      <c r="A5471" s="1">
        <v>118</v>
      </c>
      <c r="B5471" s="1" t="s">
        <v>140</v>
      </c>
      <c r="C5471" s="218">
        <v>44899</v>
      </c>
      <c r="D5471" s="1">
        <v>29</v>
      </c>
      <c r="E5471" s="1">
        <v>711</v>
      </c>
      <c r="F5471" s="1"/>
    </row>
    <row r="5472" spans="1:6" x14ac:dyDescent="0.35">
      <c r="A5472" s="1">
        <v>118</v>
      </c>
      <c r="B5472" s="1" t="s">
        <v>140</v>
      </c>
      <c r="C5472" s="218">
        <v>44900</v>
      </c>
      <c r="D5472" s="1">
        <v>26</v>
      </c>
      <c r="E5472" s="1">
        <v>711</v>
      </c>
      <c r="F5472" s="1"/>
    </row>
    <row r="5473" spans="1:6" x14ac:dyDescent="0.35">
      <c r="A5473" s="1">
        <v>118</v>
      </c>
      <c r="B5473" s="1" t="s">
        <v>140</v>
      </c>
      <c r="C5473" s="218">
        <v>44901</v>
      </c>
      <c r="D5473" s="1">
        <v>19</v>
      </c>
      <c r="E5473" s="1">
        <v>612</v>
      </c>
      <c r="F5473" s="1"/>
    </row>
    <row r="5474" spans="1:6" x14ac:dyDescent="0.35">
      <c r="A5474" s="1">
        <v>118</v>
      </c>
      <c r="B5474" s="1" t="s">
        <v>140</v>
      </c>
      <c r="C5474" s="218">
        <v>44902</v>
      </c>
      <c r="D5474" s="1">
        <v>22</v>
      </c>
      <c r="E5474" s="1">
        <v>558</v>
      </c>
      <c r="F5474" s="1"/>
    </row>
    <row r="5475" spans="1:6" x14ac:dyDescent="0.35">
      <c r="A5475" s="1">
        <v>118</v>
      </c>
      <c r="B5475" s="1" t="s">
        <v>140</v>
      </c>
      <c r="C5475" s="218">
        <v>44903</v>
      </c>
      <c r="D5475" s="1">
        <v>21</v>
      </c>
      <c r="E5475" s="1">
        <v>567</v>
      </c>
      <c r="F5475" s="1"/>
    </row>
    <row r="5476" spans="1:6" x14ac:dyDescent="0.35">
      <c r="A5476" s="1">
        <v>118</v>
      </c>
      <c r="B5476" s="1" t="s">
        <v>140</v>
      </c>
      <c r="C5476" s="218">
        <v>44904</v>
      </c>
      <c r="D5476" s="1">
        <v>15</v>
      </c>
      <c r="E5476" s="1">
        <v>621</v>
      </c>
      <c r="F5476" s="1"/>
    </row>
    <row r="5477" spans="1:6" x14ac:dyDescent="0.35">
      <c r="A5477" s="1">
        <v>118</v>
      </c>
      <c r="B5477" s="1" t="s">
        <v>140</v>
      </c>
      <c r="C5477" s="218">
        <v>44905</v>
      </c>
      <c r="D5477" s="1">
        <v>23</v>
      </c>
      <c r="E5477" s="1">
        <v>711</v>
      </c>
      <c r="F5477" s="1"/>
    </row>
    <row r="5478" spans="1:6" x14ac:dyDescent="0.35">
      <c r="A5478" s="1">
        <v>118</v>
      </c>
      <c r="B5478" s="1" t="s">
        <v>140</v>
      </c>
      <c r="C5478" s="218">
        <v>44906</v>
      </c>
      <c r="D5478" s="1">
        <v>19</v>
      </c>
      <c r="E5478" s="1">
        <v>504</v>
      </c>
      <c r="F5478" s="1"/>
    </row>
    <row r="5479" spans="1:6" x14ac:dyDescent="0.35">
      <c r="A5479" s="1">
        <v>118</v>
      </c>
      <c r="B5479" s="1" t="s">
        <v>140</v>
      </c>
      <c r="C5479" s="218">
        <v>44907</v>
      </c>
      <c r="D5479" s="1">
        <v>19</v>
      </c>
      <c r="E5479" s="1">
        <v>504</v>
      </c>
      <c r="F5479" s="1"/>
    </row>
    <row r="5480" spans="1:6" x14ac:dyDescent="0.35">
      <c r="A5480" s="1">
        <v>118</v>
      </c>
      <c r="B5480" s="1" t="s">
        <v>140</v>
      </c>
      <c r="C5480" s="218">
        <v>44908</v>
      </c>
      <c r="D5480" s="1">
        <v>7</v>
      </c>
      <c r="E5480" s="1">
        <v>234</v>
      </c>
      <c r="F5480" s="1"/>
    </row>
    <row r="5481" spans="1:6" x14ac:dyDescent="0.35">
      <c r="A5481" s="1">
        <v>118</v>
      </c>
      <c r="B5481" s="1" t="s">
        <v>140</v>
      </c>
      <c r="C5481" s="218">
        <v>44909</v>
      </c>
      <c r="D5481" s="1">
        <v>7</v>
      </c>
      <c r="E5481" s="1">
        <v>234</v>
      </c>
      <c r="F5481" s="1"/>
    </row>
    <row r="5482" spans="1:6" x14ac:dyDescent="0.35">
      <c r="A5482" s="1">
        <v>118</v>
      </c>
      <c r="B5482" s="1" t="s">
        <v>140</v>
      </c>
      <c r="C5482" s="218">
        <v>44910</v>
      </c>
      <c r="D5482" s="1">
        <v>20</v>
      </c>
      <c r="E5482" s="1">
        <v>603</v>
      </c>
      <c r="F5482" s="1"/>
    </row>
    <row r="5483" spans="1:6" x14ac:dyDescent="0.35">
      <c r="A5483" s="1">
        <v>118</v>
      </c>
      <c r="B5483" s="1" t="s">
        <v>140</v>
      </c>
      <c r="C5483" s="218">
        <v>44911</v>
      </c>
      <c r="D5483" s="1">
        <v>15</v>
      </c>
      <c r="E5483" s="1">
        <v>513</v>
      </c>
      <c r="F5483" s="1"/>
    </row>
    <row r="5484" spans="1:6" x14ac:dyDescent="0.35">
      <c r="A5484" s="1">
        <v>118</v>
      </c>
      <c r="B5484" s="1" t="s">
        <v>140</v>
      </c>
      <c r="C5484" s="218">
        <v>44912</v>
      </c>
      <c r="D5484" s="1">
        <v>21</v>
      </c>
      <c r="E5484" s="1">
        <v>513</v>
      </c>
      <c r="F5484" s="1"/>
    </row>
    <row r="5485" spans="1:6" x14ac:dyDescent="0.35">
      <c r="A5485" s="1">
        <v>118</v>
      </c>
      <c r="B5485" s="1" t="s">
        <v>140</v>
      </c>
      <c r="C5485" s="218">
        <v>44913</v>
      </c>
      <c r="D5485" s="1">
        <v>22</v>
      </c>
      <c r="E5485" s="1">
        <v>585</v>
      </c>
      <c r="F5485" s="1"/>
    </row>
    <row r="5486" spans="1:6" x14ac:dyDescent="0.35">
      <c r="A5486" s="1">
        <v>118</v>
      </c>
      <c r="B5486" s="1" t="s">
        <v>140</v>
      </c>
      <c r="C5486" s="218">
        <v>44914</v>
      </c>
      <c r="D5486" s="1">
        <v>25</v>
      </c>
      <c r="E5486" s="1">
        <v>612</v>
      </c>
      <c r="F5486" s="1"/>
    </row>
    <row r="5487" spans="1:6" x14ac:dyDescent="0.35">
      <c r="A5487" s="1">
        <v>118</v>
      </c>
      <c r="B5487" s="1" t="s">
        <v>140</v>
      </c>
      <c r="C5487" s="218">
        <v>44915</v>
      </c>
      <c r="D5487" s="1">
        <v>22</v>
      </c>
      <c r="E5487" s="1">
        <v>747</v>
      </c>
      <c r="F5487" s="1"/>
    </row>
    <row r="5488" spans="1:6" x14ac:dyDescent="0.35">
      <c r="A5488" s="1">
        <v>118</v>
      </c>
      <c r="B5488" s="1" t="s">
        <v>140</v>
      </c>
      <c r="C5488" s="218">
        <v>44916</v>
      </c>
      <c r="D5488" s="1">
        <v>23</v>
      </c>
      <c r="E5488" s="1">
        <v>603</v>
      </c>
      <c r="F5488" s="1"/>
    </row>
    <row r="5489" spans="1:6" x14ac:dyDescent="0.35">
      <c r="A5489" s="1">
        <v>118</v>
      </c>
      <c r="B5489" s="1" t="s">
        <v>140</v>
      </c>
      <c r="C5489" s="218">
        <v>44918</v>
      </c>
      <c r="D5489" s="1">
        <v>19</v>
      </c>
      <c r="E5489" s="1">
        <v>612</v>
      </c>
      <c r="F5489" s="1"/>
    </row>
    <row r="5490" spans="1:6" x14ac:dyDescent="0.35">
      <c r="A5490" s="1">
        <v>118</v>
      </c>
      <c r="B5490" s="1" t="s">
        <v>140</v>
      </c>
      <c r="C5490" s="218">
        <v>44919</v>
      </c>
      <c r="D5490" s="1">
        <v>41</v>
      </c>
      <c r="E5490" s="1">
        <v>1170</v>
      </c>
      <c r="F5490" s="1"/>
    </row>
    <row r="5491" spans="1:6" x14ac:dyDescent="0.35">
      <c r="A5491" s="1">
        <v>118</v>
      </c>
      <c r="B5491" s="1" t="s">
        <v>140</v>
      </c>
      <c r="C5491" s="218">
        <v>44920</v>
      </c>
      <c r="D5491" s="1">
        <v>25</v>
      </c>
      <c r="E5491" s="1">
        <v>693</v>
      </c>
      <c r="F5491" s="1"/>
    </row>
    <row r="5492" spans="1:6" x14ac:dyDescent="0.35">
      <c r="A5492" s="1">
        <v>118</v>
      </c>
      <c r="B5492" s="1" t="s">
        <v>140</v>
      </c>
      <c r="C5492" s="218">
        <v>44921</v>
      </c>
      <c r="D5492" s="1">
        <v>26</v>
      </c>
      <c r="E5492" s="1">
        <v>792</v>
      </c>
      <c r="F5492" s="1"/>
    </row>
    <row r="5493" spans="1:6" x14ac:dyDescent="0.35">
      <c r="A5493" s="1">
        <v>118</v>
      </c>
      <c r="B5493" s="1" t="s">
        <v>140</v>
      </c>
      <c r="C5493" s="218">
        <v>44922</v>
      </c>
      <c r="D5493" s="1">
        <v>30</v>
      </c>
      <c r="E5493" s="1">
        <v>837</v>
      </c>
      <c r="F5493" s="1"/>
    </row>
    <row r="5494" spans="1:6" x14ac:dyDescent="0.35">
      <c r="A5494" s="1">
        <v>118</v>
      </c>
      <c r="B5494" s="1" t="s">
        <v>140</v>
      </c>
      <c r="C5494" s="218">
        <v>44923</v>
      </c>
      <c r="D5494" s="1">
        <v>29</v>
      </c>
      <c r="E5494" s="1">
        <v>711</v>
      </c>
      <c r="F5494" s="1"/>
    </row>
    <row r="5495" spans="1:6" x14ac:dyDescent="0.35">
      <c r="A5495" s="1">
        <v>118</v>
      </c>
      <c r="B5495" s="1" t="s">
        <v>140</v>
      </c>
      <c r="C5495" s="218">
        <v>44924</v>
      </c>
      <c r="D5495" s="1">
        <v>20</v>
      </c>
      <c r="E5495" s="1">
        <v>603</v>
      </c>
      <c r="F5495" s="1"/>
    </row>
    <row r="5496" spans="1:6" x14ac:dyDescent="0.35">
      <c r="A5496" s="1">
        <v>118</v>
      </c>
      <c r="B5496" s="1" t="s">
        <v>140</v>
      </c>
      <c r="C5496" s="218">
        <v>44925</v>
      </c>
      <c r="D5496" s="1">
        <v>22</v>
      </c>
      <c r="E5496" s="1">
        <v>612</v>
      </c>
      <c r="F5496" s="1"/>
    </row>
    <row r="5497" spans="1:6" x14ac:dyDescent="0.35">
      <c r="A5497" s="1">
        <v>118</v>
      </c>
      <c r="B5497" s="1" t="s">
        <v>140</v>
      </c>
      <c r="C5497" s="218">
        <v>44926</v>
      </c>
      <c r="D5497" s="1">
        <v>16</v>
      </c>
      <c r="E5497" s="1">
        <v>396</v>
      </c>
      <c r="F5497" s="1"/>
    </row>
    <row r="5498" spans="1:6" x14ac:dyDescent="0.35">
      <c r="A5498" s="1">
        <v>118</v>
      </c>
      <c r="B5498" s="1" t="s">
        <v>140</v>
      </c>
      <c r="C5498" s="218">
        <v>44927</v>
      </c>
      <c r="D5498" s="1">
        <v>13</v>
      </c>
      <c r="E5498" s="1">
        <v>396</v>
      </c>
      <c r="F5498" s="1"/>
    </row>
    <row r="5499" spans="1:6" x14ac:dyDescent="0.35">
      <c r="A5499" s="1">
        <v>118</v>
      </c>
      <c r="B5499" s="1" t="s">
        <v>140</v>
      </c>
      <c r="C5499" s="218">
        <v>44928</v>
      </c>
      <c r="D5499" s="1">
        <v>6</v>
      </c>
      <c r="E5499" s="1">
        <v>216</v>
      </c>
      <c r="F5499" s="1"/>
    </row>
    <row r="5500" spans="1:6" x14ac:dyDescent="0.35">
      <c r="A5500" s="1">
        <v>118</v>
      </c>
      <c r="B5500" s="1" t="s">
        <v>140</v>
      </c>
      <c r="C5500" s="218">
        <v>44929</v>
      </c>
      <c r="D5500" s="1">
        <v>25</v>
      </c>
      <c r="E5500" s="1">
        <v>612</v>
      </c>
      <c r="F5500" s="1"/>
    </row>
    <row r="5501" spans="1:6" x14ac:dyDescent="0.35">
      <c r="A5501" s="1">
        <v>118</v>
      </c>
      <c r="B5501" s="1" t="s">
        <v>140</v>
      </c>
      <c r="C5501" s="218">
        <v>44930</v>
      </c>
      <c r="D5501" s="1">
        <v>9</v>
      </c>
      <c r="E5501" s="1">
        <v>243</v>
      </c>
      <c r="F5501" s="1"/>
    </row>
    <row r="5502" spans="1:6" x14ac:dyDescent="0.35">
      <c r="A5502" s="1">
        <v>118</v>
      </c>
      <c r="B5502" s="1" t="s">
        <v>140</v>
      </c>
      <c r="C5502" s="218">
        <v>44931</v>
      </c>
      <c r="D5502" s="1">
        <v>19</v>
      </c>
      <c r="E5502" s="1">
        <v>585</v>
      </c>
      <c r="F5502" s="1"/>
    </row>
    <row r="5503" spans="1:6" x14ac:dyDescent="0.35">
      <c r="A5503" s="1">
        <v>118</v>
      </c>
      <c r="B5503" s="1" t="s">
        <v>140</v>
      </c>
      <c r="C5503" s="218">
        <v>44932</v>
      </c>
      <c r="D5503" s="1">
        <v>24</v>
      </c>
      <c r="E5503" s="1">
        <v>621</v>
      </c>
      <c r="F5503" s="1"/>
    </row>
    <row r="5504" spans="1:6" x14ac:dyDescent="0.35">
      <c r="A5504" s="1">
        <v>118</v>
      </c>
      <c r="B5504" s="1" t="s">
        <v>140</v>
      </c>
      <c r="C5504" s="218">
        <v>44933</v>
      </c>
      <c r="D5504" s="1">
        <v>24</v>
      </c>
      <c r="E5504" s="1">
        <v>621</v>
      </c>
      <c r="F5504" s="1"/>
    </row>
    <row r="5505" spans="1:6" x14ac:dyDescent="0.35">
      <c r="A5505" s="1">
        <v>118</v>
      </c>
      <c r="B5505" s="1" t="s">
        <v>140</v>
      </c>
      <c r="C5505" s="218">
        <v>44934</v>
      </c>
      <c r="D5505" s="1">
        <v>27</v>
      </c>
      <c r="E5505" s="1">
        <v>702</v>
      </c>
      <c r="F5505" s="1"/>
    </row>
    <row r="5506" spans="1:6" x14ac:dyDescent="0.35">
      <c r="A5506" s="1">
        <v>118</v>
      </c>
      <c r="B5506" s="1" t="s">
        <v>140</v>
      </c>
      <c r="C5506" s="218">
        <v>44935</v>
      </c>
      <c r="D5506" s="1">
        <v>12</v>
      </c>
      <c r="E5506" s="1">
        <v>324</v>
      </c>
      <c r="F5506" s="1"/>
    </row>
    <row r="5507" spans="1:6" x14ac:dyDescent="0.35">
      <c r="A5507" s="1">
        <v>118</v>
      </c>
      <c r="B5507" s="1" t="s">
        <v>140</v>
      </c>
      <c r="C5507" s="218">
        <v>44936</v>
      </c>
      <c r="D5507" s="1">
        <v>18</v>
      </c>
      <c r="E5507" s="1">
        <v>513</v>
      </c>
      <c r="F5507" s="1"/>
    </row>
    <row r="5508" spans="1:6" x14ac:dyDescent="0.35">
      <c r="A5508" s="1">
        <v>118</v>
      </c>
      <c r="B5508" s="1" t="s">
        <v>140</v>
      </c>
      <c r="C5508" s="218">
        <v>44937</v>
      </c>
      <c r="D5508" s="1">
        <v>16</v>
      </c>
      <c r="E5508" s="1">
        <v>531</v>
      </c>
      <c r="F5508" s="1"/>
    </row>
    <row r="5509" spans="1:6" x14ac:dyDescent="0.35">
      <c r="A5509" s="1">
        <v>118</v>
      </c>
      <c r="B5509" s="1" t="s">
        <v>140</v>
      </c>
      <c r="C5509" s="218">
        <v>44938</v>
      </c>
      <c r="D5509" s="1">
        <v>28</v>
      </c>
      <c r="E5509" s="1">
        <v>828</v>
      </c>
      <c r="F5509" s="1"/>
    </row>
    <row r="5510" spans="1:6" x14ac:dyDescent="0.35">
      <c r="A5510" s="1">
        <v>118</v>
      </c>
      <c r="B5510" s="1" t="s">
        <v>140</v>
      </c>
      <c r="C5510" s="218">
        <v>44939</v>
      </c>
      <c r="D5510" s="1">
        <v>27</v>
      </c>
      <c r="E5510" s="1">
        <v>810</v>
      </c>
      <c r="F5510" s="1"/>
    </row>
    <row r="5511" spans="1:6" x14ac:dyDescent="0.35">
      <c r="A5511" s="1">
        <v>118</v>
      </c>
      <c r="B5511" s="1" t="s">
        <v>140</v>
      </c>
      <c r="C5511" s="218">
        <v>44940</v>
      </c>
      <c r="D5511" s="1">
        <v>8</v>
      </c>
      <c r="E5511" s="1">
        <v>252</v>
      </c>
      <c r="F5511" s="1"/>
    </row>
    <row r="5512" spans="1:6" x14ac:dyDescent="0.35">
      <c r="A5512" s="1">
        <v>118</v>
      </c>
      <c r="B5512" s="1" t="s">
        <v>140</v>
      </c>
      <c r="C5512" s="218">
        <v>44941</v>
      </c>
      <c r="D5512" s="1">
        <v>17</v>
      </c>
      <c r="E5512" s="1">
        <v>414</v>
      </c>
      <c r="F5512" s="1"/>
    </row>
    <row r="5513" spans="1:6" x14ac:dyDescent="0.35">
      <c r="A5513" s="1">
        <v>118</v>
      </c>
      <c r="B5513" s="1" t="s">
        <v>140</v>
      </c>
      <c r="C5513" s="218">
        <v>44942</v>
      </c>
      <c r="D5513" s="1">
        <v>15</v>
      </c>
      <c r="E5513" s="1">
        <v>405</v>
      </c>
      <c r="F5513" s="1"/>
    </row>
    <row r="5514" spans="1:6" x14ac:dyDescent="0.35">
      <c r="A5514" s="1">
        <v>118</v>
      </c>
      <c r="B5514" s="1" t="s">
        <v>140</v>
      </c>
      <c r="C5514" s="218">
        <v>44943</v>
      </c>
      <c r="D5514" s="1">
        <v>24</v>
      </c>
      <c r="E5514" s="1">
        <v>675</v>
      </c>
      <c r="F5514" s="1"/>
    </row>
    <row r="5515" spans="1:6" x14ac:dyDescent="0.35">
      <c r="A5515" s="1">
        <v>118</v>
      </c>
      <c r="B5515" s="1" t="s">
        <v>140</v>
      </c>
      <c r="C5515" s="218">
        <v>44944</v>
      </c>
      <c r="D5515" s="1">
        <v>19</v>
      </c>
      <c r="E5515" s="1">
        <v>558</v>
      </c>
      <c r="F5515" s="1"/>
    </row>
    <row r="5516" spans="1:6" x14ac:dyDescent="0.35">
      <c r="A5516" s="1">
        <v>118</v>
      </c>
      <c r="B5516" s="1" t="s">
        <v>140</v>
      </c>
      <c r="C5516" s="218">
        <v>44945</v>
      </c>
      <c r="D5516" s="1">
        <v>22</v>
      </c>
      <c r="E5516" s="1">
        <v>558</v>
      </c>
      <c r="F5516" s="1"/>
    </row>
    <row r="5517" spans="1:6" x14ac:dyDescent="0.35">
      <c r="A5517" s="1">
        <v>118</v>
      </c>
      <c r="B5517" s="1" t="s">
        <v>140</v>
      </c>
      <c r="C5517" s="218">
        <v>44946</v>
      </c>
      <c r="D5517" s="1">
        <v>14</v>
      </c>
      <c r="E5517" s="1">
        <v>414</v>
      </c>
      <c r="F5517" s="1"/>
    </row>
    <row r="5518" spans="1:6" x14ac:dyDescent="0.35">
      <c r="A5518" s="1">
        <v>118</v>
      </c>
      <c r="B5518" s="1" t="s">
        <v>140</v>
      </c>
      <c r="C5518" s="218">
        <v>44947</v>
      </c>
      <c r="D5518" s="1">
        <v>16</v>
      </c>
      <c r="E5518" s="1">
        <v>558</v>
      </c>
      <c r="F5518" s="1"/>
    </row>
    <row r="5519" spans="1:6" x14ac:dyDescent="0.35">
      <c r="A5519" s="1">
        <v>118</v>
      </c>
      <c r="B5519" s="1" t="s">
        <v>140</v>
      </c>
      <c r="C5519" s="218">
        <v>44948</v>
      </c>
      <c r="D5519" s="1">
        <v>15</v>
      </c>
      <c r="E5519" s="1">
        <v>351</v>
      </c>
      <c r="F5519" s="1"/>
    </row>
    <row r="5520" spans="1:6" x14ac:dyDescent="0.35">
      <c r="A5520" s="1">
        <v>118</v>
      </c>
      <c r="B5520" s="1" t="s">
        <v>140</v>
      </c>
      <c r="C5520" s="218">
        <v>44949</v>
      </c>
      <c r="D5520" s="1">
        <v>15</v>
      </c>
      <c r="E5520" s="1">
        <v>486</v>
      </c>
      <c r="F5520" s="1"/>
    </row>
    <row r="5521" spans="1:6" x14ac:dyDescent="0.35">
      <c r="A5521" s="1">
        <v>118</v>
      </c>
      <c r="B5521" s="1" t="s">
        <v>140</v>
      </c>
      <c r="C5521" s="218">
        <v>44950</v>
      </c>
      <c r="D5521" s="1">
        <v>27</v>
      </c>
      <c r="E5521" s="1">
        <v>810</v>
      </c>
      <c r="F5521" s="1"/>
    </row>
    <row r="5522" spans="1:6" x14ac:dyDescent="0.35">
      <c r="A5522" s="1">
        <v>118</v>
      </c>
      <c r="B5522" s="1" t="s">
        <v>140</v>
      </c>
      <c r="C5522" s="218">
        <v>44951</v>
      </c>
      <c r="D5522" s="1">
        <v>25</v>
      </c>
      <c r="E5522" s="1">
        <v>801</v>
      </c>
      <c r="F5522" s="1"/>
    </row>
    <row r="5523" spans="1:6" x14ac:dyDescent="0.35">
      <c r="A5523" s="1">
        <v>118</v>
      </c>
      <c r="B5523" s="1" t="s">
        <v>140</v>
      </c>
      <c r="C5523" s="218">
        <v>44952</v>
      </c>
      <c r="D5523" s="1">
        <v>27</v>
      </c>
      <c r="E5523" s="1">
        <v>648</v>
      </c>
      <c r="F5523" s="1"/>
    </row>
    <row r="5524" spans="1:6" x14ac:dyDescent="0.35">
      <c r="A5524" s="1">
        <v>118</v>
      </c>
      <c r="B5524" s="1" t="s">
        <v>140</v>
      </c>
      <c r="C5524" s="218">
        <v>44953</v>
      </c>
      <c r="D5524" s="1">
        <v>15</v>
      </c>
      <c r="E5524" s="1">
        <v>459</v>
      </c>
      <c r="F5524" s="1"/>
    </row>
    <row r="5525" spans="1:6" x14ac:dyDescent="0.35">
      <c r="A5525" s="1">
        <v>118</v>
      </c>
      <c r="B5525" s="1" t="s">
        <v>140</v>
      </c>
      <c r="C5525" s="218">
        <v>44954</v>
      </c>
      <c r="D5525" s="1">
        <v>25</v>
      </c>
      <c r="E5525" s="1">
        <v>774</v>
      </c>
      <c r="F5525" s="1"/>
    </row>
    <row r="5526" spans="1:6" x14ac:dyDescent="0.35">
      <c r="A5526" s="1">
        <v>118</v>
      </c>
      <c r="B5526" s="1" t="s">
        <v>140</v>
      </c>
      <c r="C5526" s="218">
        <v>44955</v>
      </c>
      <c r="D5526" s="1">
        <v>20</v>
      </c>
      <c r="E5526" s="1">
        <v>684</v>
      </c>
      <c r="F5526" s="1"/>
    </row>
    <row r="5527" spans="1:6" x14ac:dyDescent="0.35">
      <c r="A5527" s="1">
        <v>118</v>
      </c>
      <c r="B5527" s="1" t="s">
        <v>140</v>
      </c>
      <c r="C5527" s="218">
        <v>44956</v>
      </c>
      <c r="D5527" s="1">
        <v>22</v>
      </c>
      <c r="E5527" s="1">
        <v>720</v>
      </c>
      <c r="F5527" s="1"/>
    </row>
    <row r="5528" spans="1:6" x14ac:dyDescent="0.35">
      <c r="A5528" s="1">
        <v>119</v>
      </c>
      <c r="B5528" s="1" t="s">
        <v>141</v>
      </c>
      <c r="C5528" s="218">
        <v>44878</v>
      </c>
      <c r="D5528" s="1">
        <v>20</v>
      </c>
      <c r="E5528" s="1">
        <v>360</v>
      </c>
      <c r="F5528" s="1"/>
    </row>
    <row r="5529" spans="1:6" x14ac:dyDescent="0.35">
      <c r="A5529" s="1">
        <v>119</v>
      </c>
      <c r="B5529" s="1" t="s">
        <v>141</v>
      </c>
      <c r="C5529" s="218">
        <v>44879</v>
      </c>
      <c r="D5529" s="1">
        <v>20</v>
      </c>
      <c r="E5529" s="1">
        <v>495</v>
      </c>
      <c r="F5529" s="1"/>
    </row>
    <row r="5530" spans="1:6" x14ac:dyDescent="0.35">
      <c r="A5530" s="1">
        <v>119</v>
      </c>
      <c r="B5530" s="1" t="s">
        <v>141</v>
      </c>
      <c r="C5530" s="218">
        <v>44880</v>
      </c>
      <c r="D5530" s="1">
        <v>22</v>
      </c>
      <c r="E5530" s="1">
        <v>477</v>
      </c>
      <c r="F5530" s="1"/>
    </row>
    <row r="5531" spans="1:6" x14ac:dyDescent="0.35">
      <c r="A5531" s="1">
        <v>119</v>
      </c>
      <c r="B5531" s="1" t="s">
        <v>141</v>
      </c>
      <c r="C5531" s="218">
        <v>44881</v>
      </c>
      <c r="D5531" s="1">
        <v>15</v>
      </c>
      <c r="E5531" s="1">
        <v>324</v>
      </c>
      <c r="F5531" s="1"/>
    </row>
    <row r="5532" spans="1:6" x14ac:dyDescent="0.35">
      <c r="A5532" s="1">
        <v>119</v>
      </c>
      <c r="B5532" s="1" t="s">
        <v>141</v>
      </c>
      <c r="C5532" s="218">
        <v>44882</v>
      </c>
      <c r="D5532" s="1">
        <v>19</v>
      </c>
      <c r="E5532" s="1">
        <v>423</v>
      </c>
      <c r="F5532" s="1"/>
    </row>
    <row r="5533" spans="1:6" x14ac:dyDescent="0.35">
      <c r="A5533" s="1">
        <v>119</v>
      </c>
      <c r="B5533" s="1" t="s">
        <v>141</v>
      </c>
      <c r="C5533" s="218">
        <v>44885</v>
      </c>
      <c r="D5533" s="1">
        <v>7</v>
      </c>
      <c r="E5533" s="1">
        <v>153</v>
      </c>
      <c r="F5533" s="1"/>
    </row>
    <row r="5534" spans="1:6" x14ac:dyDescent="0.35">
      <c r="A5534" s="1">
        <v>119</v>
      </c>
      <c r="B5534" s="1" t="s">
        <v>141</v>
      </c>
      <c r="C5534" s="218">
        <v>44886</v>
      </c>
      <c r="D5534" s="1">
        <v>7</v>
      </c>
      <c r="E5534" s="1">
        <v>153</v>
      </c>
      <c r="F5534" s="1"/>
    </row>
    <row r="5535" spans="1:6" x14ac:dyDescent="0.35">
      <c r="A5535" s="1">
        <v>119</v>
      </c>
      <c r="B5535" s="1" t="s">
        <v>141</v>
      </c>
      <c r="C5535" s="218">
        <v>44887</v>
      </c>
      <c r="D5535" s="1">
        <v>8</v>
      </c>
      <c r="E5535" s="1">
        <v>198</v>
      </c>
      <c r="F5535" s="1"/>
    </row>
    <row r="5536" spans="1:6" x14ac:dyDescent="0.35">
      <c r="A5536" s="1">
        <v>119</v>
      </c>
      <c r="B5536" s="1" t="s">
        <v>141</v>
      </c>
      <c r="C5536" s="218">
        <v>44888</v>
      </c>
      <c r="D5536" s="1">
        <v>12</v>
      </c>
      <c r="E5536" s="1">
        <v>243</v>
      </c>
      <c r="F5536" s="1"/>
    </row>
    <row r="5537" spans="1:6" x14ac:dyDescent="0.35">
      <c r="A5537" s="1">
        <v>119</v>
      </c>
      <c r="B5537" s="1" t="s">
        <v>141</v>
      </c>
      <c r="C5537" s="218">
        <v>44889</v>
      </c>
      <c r="D5537" s="1">
        <v>30</v>
      </c>
      <c r="E5537" s="1">
        <v>783</v>
      </c>
      <c r="F5537" s="1"/>
    </row>
    <row r="5538" spans="1:6" x14ac:dyDescent="0.35">
      <c r="A5538" s="1">
        <v>119</v>
      </c>
      <c r="B5538" s="1" t="s">
        <v>141</v>
      </c>
      <c r="C5538" s="218">
        <v>44890</v>
      </c>
      <c r="D5538" s="1">
        <v>27</v>
      </c>
      <c r="E5538" s="1">
        <v>648</v>
      </c>
      <c r="F5538" s="1"/>
    </row>
    <row r="5539" spans="1:6" x14ac:dyDescent="0.35">
      <c r="A5539" s="1">
        <v>119</v>
      </c>
      <c r="B5539" s="1" t="s">
        <v>141</v>
      </c>
      <c r="C5539" s="218">
        <v>44891</v>
      </c>
      <c r="D5539" s="1">
        <v>36</v>
      </c>
      <c r="E5539" s="1">
        <v>972</v>
      </c>
      <c r="F5539" s="1"/>
    </row>
    <row r="5540" spans="1:6" x14ac:dyDescent="0.35">
      <c r="A5540" s="1">
        <v>119</v>
      </c>
      <c r="B5540" s="1" t="s">
        <v>141</v>
      </c>
      <c r="C5540" s="218">
        <v>44892</v>
      </c>
      <c r="D5540" s="1">
        <v>23</v>
      </c>
      <c r="E5540" s="1">
        <v>684</v>
      </c>
      <c r="F5540" s="1"/>
    </row>
    <row r="5541" spans="1:6" x14ac:dyDescent="0.35">
      <c r="A5541" s="1">
        <v>119</v>
      </c>
      <c r="B5541" s="1" t="s">
        <v>141</v>
      </c>
      <c r="C5541" s="218">
        <v>44893</v>
      </c>
      <c r="D5541" s="1">
        <v>23</v>
      </c>
      <c r="E5541" s="1">
        <v>630</v>
      </c>
      <c r="F5541" s="1"/>
    </row>
    <row r="5542" spans="1:6" x14ac:dyDescent="0.35">
      <c r="A5542" s="1">
        <v>119</v>
      </c>
      <c r="B5542" s="1" t="s">
        <v>141</v>
      </c>
      <c r="C5542" s="218">
        <v>44894</v>
      </c>
      <c r="D5542" s="1">
        <v>23</v>
      </c>
      <c r="E5542" s="1">
        <v>630</v>
      </c>
      <c r="F5542" s="1"/>
    </row>
    <row r="5543" spans="1:6" x14ac:dyDescent="0.35">
      <c r="A5543" s="1">
        <v>119</v>
      </c>
      <c r="B5543" s="1" t="s">
        <v>141</v>
      </c>
      <c r="C5543" s="218">
        <v>44895</v>
      </c>
      <c r="D5543" s="1">
        <v>29</v>
      </c>
      <c r="E5543" s="1">
        <v>711</v>
      </c>
      <c r="F5543" s="1"/>
    </row>
    <row r="5544" spans="1:6" x14ac:dyDescent="0.35">
      <c r="A5544" s="1">
        <v>119</v>
      </c>
      <c r="B5544" s="1" t="s">
        <v>141</v>
      </c>
      <c r="C5544" s="218">
        <v>44896</v>
      </c>
      <c r="D5544" s="1">
        <v>22</v>
      </c>
      <c r="E5544" s="1">
        <v>531</v>
      </c>
      <c r="F5544" s="1"/>
    </row>
    <row r="5545" spans="1:6" x14ac:dyDescent="0.35">
      <c r="A5545" s="1">
        <v>119</v>
      </c>
      <c r="B5545" s="1" t="s">
        <v>141</v>
      </c>
      <c r="C5545" s="218">
        <v>44897</v>
      </c>
      <c r="D5545" s="1">
        <v>18</v>
      </c>
      <c r="E5545" s="1">
        <v>432</v>
      </c>
      <c r="F5545" s="1"/>
    </row>
    <row r="5546" spans="1:6" x14ac:dyDescent="0.35">
      <c r="A5546" s="1">
        <v>119</v>
      </c>
      <c r="B5546" s="1" t="s">
        <v>141</v>
      </c>
      <c r="C5546" s="218">
        <v>44899</v>
      </c>
      <c r="D5546" s="1">
        <v>19</v>
      </c>
      <c r="E5546" s="1">
        <v>477</v>
      </c>
      <c r="F5546" s="1"/>
    </row>
    <row r="5547" spans="1:6" x14ac:dyDescent="0.35">
      <c r="A5547" s="1">
        <v>119</v>
      </c>
      <c r="B5547" s="1" t="s">
        <v>141</v>
      </c>
      <c r="C5547" s="218">
        <v>44900</v>
      </c>
      <c r="D5547" s="1">
        <v>19</v>
      </c>
      <c r="E5547" s="1">
        <v>504</v>
      </c>
      <c r="F5547" s="1"/>
    </row>
    <row r="5548" spans="1:6" x14ac:dyDescent="0.35">
      <c r="A5548" s="1">
        <v>119</v>
      </c>
      <c r="B5548" s="1" t="s">
        <v>141</v>
      </c>
      <c r="C5548" s="218">
        <v>44901</v>
      </c>
      <c r="D5548" s="1">
        <v>20</v>
      </c>
      <c r="E5548" s="1">
        <v>549</v>
      </c>
      <c r="F5548" s="1"/>
    </row>
    <row r="5549" spans="1:6" x14ac:dyDescent="0.35">
      <c r="A5549" s="1">
        <v>119</v>
      </c>
      <c r="B5549" s="1" t="s">
        <v>141</v>
      </c>
      <c r="C5549" s="218">
        <v>44902</v>
      </c>
      <c r="D5549" s="1">
        <v>21</v>
      </c>
      <c r="E5549" s="1">
        <v>513</v>
      </c>
      <c r="F5549" s="1"/>
    </row>
    <row r="5550" spans="1:6" x14ac:dyDescent="0.35">
      <c r="A5550" s="1">
        <v>119</v>
      </c>
      <c r="B5550" s="1" t="s">
        <v>141</v>
      </c>
      <c r="C5550" s="218">
        <v>44904</v>
      </c>
      <c r="D5550" s="1">
        <v>25</v>
      </c>
      <c r="E5550" s="1">
        <v>612</v>
      </c>
      <c r="F5550" s="1"/>
    </row>
    <row r="5551" spans="1:6" x14ac:dyDescent="0.35">
      <c r="A5551" s="1">
        <v>119</v>
      </c>
      <c r="B5551" s="1" t="s">
        <v>141</v>
      </c>
      <c r="C5551" s="218">
        <v>44905</v>
      </c>
      <c r="D5551" s="1">
        <v>15</v>
      </c>
      <c r="E5551" s="1">
        <v>351</v>
      </c>
      <c r="F5551" s="1"/>
    </row>
    <row r="5552" spans="1:6" x14ac:dyDescent="0.35">
      <c r="A5552" s="1">
        <v>119</v>
      </c>
      <c r="B5552" s="1" t="s">
        <v>141</v>
      </c>
      <c r="C5552" s="218">
        <v>44906</v>
      </c>
      <c r="D5552" s="1">
        <v>16</v>
      </c>
      <c r="E5552" s="1">
        <v>396</v>
      </c>
      <c r="F5552" s="1"/>
    </row>
    <row r="5553" spans="1:6" x14ac:dyDescent="0.35">
      <c r="A5553" s="1">
        <v>119</v>
      </c>
      <c r="B5553" s="1" t="s">
        <v>141</v>
      </c>
      <c r="C5553" s="218">
        <v>44907</v>
      </c>
      <c r="D5553" s="1">
        <v>21</v>
      </c>
      <c r="E5553" s="1">
        <v>567</v>
      </c>
      <c r="F5553" s="1"/>
    </row>
    <row r="5554" spans="1:6" x14ac:dyDescent="0.35">
      <c r="A5554" s="1">
        <v>119</v>
      </c>
      <c r="B5554" s="1" t="s">
        <v>141</v>
      </c>
      <c r="C5554" s="218">
        <v>44908</v>
      </c>
      <c r="D5554" s="1">
        <v>21</v>
      </c>
      <c r="E5554" s="1">
        <v>513</v>
      </c>
      <c r="F5554" s="1"/>
    </row>
    <row r="5555" spans="1:6" x14ac:dyDescent="0.35">
      <c r="A5555" s="1">
        <v>119</v>
      </c>
      <c r="B5555" s="1" t="s">
        <v>141</v>
      </c>
      <c r="C5555" s="218">
        <v>44909</v>
      </c>
      <c r="D5555" s="1">
        <v>19</v>
      </c>
      <c r="E5555" s="1">
        <v>504</v>
      </c>
      <c r="F5555" s="1"/>
    </row>
    <row r="5556" spans="1:6" x14ac:dyDescent="0.35">
      <c r="A5556" s="1">
        <v>119</v>
      </c>
      <c r="B5556" s="1" t="s">
        <v>141</v>
      </c>
      <c r="C5556" s="218">
        <v>44910</v>
      </c>
      <c r="D5556" s="1">
        <v>25</v>
      </c>
      <c r="E5556" s="1">
        <v>585</v>
      </c>
      <c r="F5556" s="1"/>
    </row>
    <row r="5557" spans="1:6" x14ac:dyDescent="0.35">
      <c r="A5557" s="1">
        <v>119</v>
      </c>
      <c r="B5557" s="1" t="s">
        <v>141</v>
      </c>
      <c r="C5557" s="218">
        <v>44911</v>
      </c>
      <c r="D5557" s="1">
        <v>23</v>
      </c>
      <c r="E5557" s="1">
        <v>549</v>
      </c>
      <c r="F5557" s="1"/>
    </row>
    <row r="5558" spans="1:6" x14ac:dyDescent="0.35">
      <c r="A5558" s="1">
        <v>119</v>
      </c>
      <c r="B5558" s="1" t="s">
        <v>141</v>
      </c>
      <c r="C5558" s="218">
        <v>44912</v>
      </c>
      <c r="D5558" s="1">
        <v>25</v>
      </c>
      <c r="E5558" s="1">
        <v>639</v>
      </c>
      <c r="F5558" s="1"/>
    </row>
    <row r="5559" spans="1:6" x14ac:dyDescent="0.35">
      <c r="A5559" s="1">
        <v>119</v>
      </c>
      <c r="B5559" s="1" t="s">
        <v>141</v>
      </c>
      <c r="C5559" s="218">
        <v>44913</v>
      </c>
      <c r="D5559" s="1">
        <v>20</v>
      </c>
      <c r="E5559" s="1">
        <v>549</v>
      </c>
      <c r="F5559" s="1"/>
    </row>
    <row r="5560" spans="1:6" x14ac:dyDescent="0.35">
      <c r="A5560" s="1">
        <v>119</v>
      </c>
      <c r="B5560" s="1" t="s">
        <v>141</v>
      </c>
      <c r="C5560" s="218">
        <v>44914</v>
      </c>
      <c r="D5560" s="1">
        <v>28</v>
      </c>
      <c r="E5560" s="1">
        <v>612</v>
      </c>
      <c r="F5560" s="1"/>
    </row>
    <row r="5561" spans="1:6" x14ac:dyDescent="0.35">
      <c r="A5561" s="1">
        <v>119</v>
      </c>
      <c r="B5561" s="1" t="s">
        <v>141</v>
      </c>
      <c r="C5561" s="218">
        <v>44915</v>
      </c>
      <c r="D5561" s="1">
        <v>23</v>
      </c>
      <c r="E5561" s="1">
        <v>630</v>
      </c>
      <c r="F5561" s="1"/>
    </row>
    <row r="5562" spans="1:6" x14ac:dyDescent="0.35">
      <c r="A5562" s="1">
        <v>119</v>
      </c>
      <c r="B5562" s="1" t="s">
        <v>141</v>
      </c>
      <c r="C5562" s="218">
        <v>44916</v>
      </c>
      <c r="D5562" s="1">
        <v>20</v>
      </c>
      <c r="E5562" s="1">
        <v>576</v>
      </c>
      <c r="F5562" s="1"/>
    </row>
    <row r="5563" spans="1:6" x14ac:dyDescent="0.35">
      <c r="A5563" s="1">
        <v>119</v>
      </c>
      <c r="B5563" s="1" t="s">
        <v>141</v>
      </c>
      <c r="C5563" s="218">
        <v>44917</v>
      </c>
      <c r="D5563" s="1">
        <v>24</v>
      </c>
      <c r="E5563" s="1">
        <v>594</v>
      </c>
      <c r="F5563" s="1"/>
    </row>
    <row r="5564" spans="1:6" x14ac:dyDescent="0.35">
      <c r="A5564" s="1">
        <v>119</v>
      </c>
      <c r="B5564" s="1" t="s">
        <v>141</v>
      </c>
      <c r="C5564" s="218">
        <v>44918</v>
      </c>
      <c r="D5564" s="1">
        <v>18</v>
      </c>
      <c r="E5564" s="1">
        <v>621</v>
      </c>
      <c r="F5564" s="1"/>
    </row>
    <row r="5565" spans="1:6" x14ac:dyDescent="0.35">
      <c r="A5565" s="1">
        <v>119</v>
      </c>
      <c r="B5565" s="1" t="s">
        <v>141</v>
      </c>
      <c r="C5565" s="218">
        <v>44919</v>
      </c>
      <c r="D5565" s="1">
        <v>17</v>
      </c>
      <c r="E5565" s="1">
        <v>549</v>
      </c>
      <c r="F5565" s="1"/>
    </row>
    <row r="5566" spans="1:6" x14ac:dyDescent="0.35">
      <c r="A5566" s="1">
        <v>119</v>
      </c>
      <c r="B5566" s="1" t="s">
        <v>141</v>
      </c>
      <c r="C5566" s="218">
        <v>44920</v>
      </c>
      <c r="D5566" s="1">
        <v>22</v>
      </c>
      <c r="E5566" s="1">
        <v>504</v>
      </c>
      <c r="F5566" s="1"/>
    </row>
    <row r="5567" spans="1:6" x14ac:dyDescent="0.35">
      <c r="A5567" s="1">
        <v>119</v>
      </c>
      <c r="B5567" s="1" t="s">
        <v>141</v>
      </c>
      <c r="C5567" s="218">
        <v>44921</v>
      </c>
      <c r="D5567" s="1">
        <v>22</v>
      </c>
      <c r="E5567" s="1">
        <v>531</v>
      </c>
      <c r="F5567" s="1"/>
    </row>
    <row r="5568" spans="1:6" x14ac:dyDescent="0.35">
      <c r="A5568" s="1">
        <v>119</v>
      </c>
      <c r="B5568" s="1" t="s">
        <v>141</v>
      </c>
      <c r="C5568" s="218">
        <v>44922</v>
      </c>
      <c r="D5568" s="1">
        <v>17</v>
      </c>
      <c r="E5568" s="1">
        <v>549</v>
      </c>
      <c r="F5568" s="1"/>
    </row>
    <row r="5569" spans="1:6" x14ac:dyDescent="0.35">
      <c r="A5569" s="1">
        <v>119</v>
      </c>
      <c r="B5569" s="1" t="s">
        <v>141</v>
      </c>
      <c r="C5569" s="218">
        <v>44923</v>
      </c>
      <c r="D5569" s="1">
        <v>20</v>
      </c>
      <c r="E5569" s="1">
        <v>522</v>
      </c>
      <c r="F5569" s="1"/>
    </row>
    <row r="5570" spans="1:6" x14ac:dyDescent="0.35">
      <c r="A5570" s="1">
        <v>119</v>
      </c>
      <c r="B5570" s="1" t="s">
        <v>141</v>
      </c>
      <c r="C5570" s="218">
        <v>44924</v>
      </c>
      <c r="D5570" s="1">
        <v>23</v>
      </c>
      <c r="E5570" s="1">
        <v>549</v>
      </c>
      <c r="F5570" s="1"/>
    </row>
    <row r="5571" spans="1:6" x14ac:dyDescent="0.35">
      <c r="A5571" s="1">
        <v>119</v>
      </c>
      <c r="B5571" s="1" t="s">
        <v>141</v>
      </c>
      <c r="C5571" s="218">
        <v>44925</v>
      </c>
      <c r="D5571" s="1">
        <v>21</v>
      </c>
      <c r="E5571" s="1">
        <v>513</v>
      </c>
      <c r="F5571" s="1"/>
    </row>
    <row r="5572" spans="1:6" x14ac:dyDescent="0.35">
      <c r="A5572" s="1">
        <v>119</v>
      </c>
      <c r="B5572" s="1" t="s">
        <v>141</v>
      </c>
      <c r="C5572" s="218">
        <v>44926</v>
      </c>
      <c r="D5572" s="1">
        <v>19</v>
      </c>
      <c r="E5572" s="1">
        <v>504</v>
      </c>
      <c r="F5572" s="1"/>
    </row>
    <row r="5573" spans="1:6" x14ac:dyDescent="0.35">
      <c r="A5573" s="1">
        <v>119</v>
      </c>
      <c r="B5573" s="1" t="s">
        <v>141</v>
      </c>
      <c r="C5573" s="218">
        <v>44927</v>
      </c>
      <c r="D5573" s="1">
        <v>16</v>
      </c>
      <c r="E5573" s="1">
        <v>423</v>
      </c>
      <c r="F5573" s="1"/>
    </row>
    <row r="5574" spans="1:6" x14ac:dyDescent="0.35">
      <c r="A5574" s="1">
        <v>119</v>
      </c>
      <c r="B5574" s="1" t="s">
        <v>141</v>
      </c>
      <c r="C5574" s="218">
        <v>44928</v>
      </c>
      <c r="D5574" s="1">
        <v>6</v>
      </c>
      <c r="E5574" s="1">
        <v>162</v>
      </c>
      <c r="F5574" s="1"/>
    </row>
    <row r="5575" spans="1:6" x14ac:dyDescent="0.35">
      <c r="A5575" s="1">
        <v>119</v>
      </c>
      <c r="B5575" s="1" t="s">
        <v>141</v>
      </c>
      <c r="C5575" s="218">
        <v>44929</v>
      </c>
      <c r="D5575" s="1">
        <v>33</v>
      </c>
      <c r="E5575" s="1">
        <v>783</v>
      </c>
      <c r="F5575" s="1"/>
    </row>
    <row r="5576" spans="1:6" x14ac:dyDescent="0.35">
      <c r="A5576" s="1">
        <v>119</v>
      </c>
      <c r="B5576" s="1" t="s">
        <v>141</v>
      </c>
      <c r="C5576" s="218">
        <v>44930</v>
      </c>
      <c r="D5576" s="1">
        <v>18</v>
      </c>
      <c r="E5576" s="1">
        <v>486</v>
      </c>
      <c r="F5576" s="1"/>
    </row>
    <row r="5577" spans="1:6" x14ac:dyDescent="0.35">
      <c r="A5577" s="1">
        <v>119</v>
      </c>
      <c r="B5577" s="1" t="s">
        <v>141</v>
      </c>
      <c r="C5577" s="218">
        <v>44931</v>
      </c>
      <c r="D5577" s="1">
        <v>20</v>
      </c>
      <c r="E5577" s="1">
        <v>603</v>
      </c>
      <c r="F5577" s="1"/>
    </row>
    <row r="5578" spans="1:6" x14ac:dyDescent="0.35">
      <c r="A5578" s="1">
        <v>119</v>
      </c>
      <c r="B5578" s="1" t="s">
        <v>141</v>
      </c>
      <c r="C5578" s="218">
        <v>44932</v>
      </c>
      <c r="D5578" s="1">
        <v>16</v>
      </c>
      <c r="E5578" s="1">
        <v>396</v>
      </c>
      <c r="F5578" s="1"/>
    </row>
    <row r="5579" spans="1:6" x14ac:dyDescent="0.35">
      <c r="A5579" s="1">
        <v>119</v>
      </c>
      <c r="B5579" s="1" t="s">
        <v>141</v>
      </c>
      <c r="C5579" s="218">
        <v>44933</v>
      </c>
      <c r="D5579" s="1">
        <v>23</v>
      </c>
      <c r="E5579" s="1">
        <v>630</v>
      </c>
      <c r="F5579" s="1"/>
    </row>
    <row r="5580" spans="1:6" x14ac:dyDescent="0.35">
      <c r="A5580" s="1">
        <v>119</v>
      </c>
      <c r="B5580" s="1" t="s">
        <v>141</v>
      </c>
      <c r="C5580" s="218">
        <v>44934</v>
      </c>
      <c r="D5580" s="1">
        <v>25</v>
      </c>
      <c r="E5580" s="1">
        <v>612</v>
      </c>
      <c r="F5580" s="1"/>
    </row>
    <row r="5581" spans="1:6" x14ac:dyDescent="0.35">
      <c r="A5581" s="1">
        <v>119</v>
      </c>
      <c r="B5581" s="1" t="s">
        <v>141</v>
      </c>
      <c r="C5581" s="218">
        <v>44935</v>
      </c>
      <c r="D5581" s="1">
        <v>23</v>
      </c>
      <c r="E5581" s="1">
        <v>549</v>
      </c>
      <c r="F5581" s="1"/>
    </row>
    <row r="5582" spans="1:6" x14ac:dyDescent="0.35">
      <c r="A5582" s="1">
        <v>119</v>
      </c>
      <c r="B5582" s="1" t="s">
        <v>141</v>
      </c>
      <c r="C5582" s="218">
        <v>44936</v>
      </c>
      <c r="D5582" s="1">
        <v>30</v>
      </c>
      <c r="E5582" s="1">
        <v>756</v>
      </c>
      <c r="F5582" s="1"/>
    </row>
    <row r="5583" spans="1:6" x14ac:dyDescent="0.35">
      <c r="A5583" s="1">
        <v>119</v>
      </c>
      <c r="B5583" s="1" t="s">
        <v>141</v>
      </c>
      <c r="C5583" s="218">
        <v>44937</v>
      </c>
      <c r="D5583" s="1">
        <v>26</v>
      </c>
      <c r="E5583" s="1">
        <v>603</v>
      </c>
      <c r="F5583" s="1"/>
    </row>
    <row r="5584" spans="1:6" x14ac:dyDescent="0.35">
      <c r="A5584" s="1">
        <v>119</v>
      </c>
      <c r="B5584" s="1" t="s">
        <v>141</v>
      </c>
      <c r="C5584" s="218">
        <v>44938</v>
      </c>
      <c r="D5584" s="1">
        <v>27</v>
      </c>
      <c r="E5584" s="1">
        <v>648</v>
      </c>
      <c r="F5584" s="1"/>
    </row>
    <row r="5585" spans="1:6" x14ac:dyDescent="0.35">
      <c r="A5585" s="1">
        <v>119</v>
      </c>
      <c r="B5585" s="1" t="s">
        <v>141</v>
      </c>
      <c r="C5585" s="218">
        <v>44939</v>
      </c>
      <c r="D5585" s="1">
        <v>27</v>
      </c>
      <c r="E5585" s="1">
        <v>621</v>
      </c>
      <c r="F5585" s="1"/>
    </row>
    <row r="5586" spans="1:6" x14ac:dyDescent="0.35">
      <c r="A5586" s="1">
        <v>119</v>
      </c>
      <c r="B5586" s="1" t="s">
        <v>141</v>
      </c>
      <c r="C5586" s="218">
        <v>44940</v>
      </c>
      <c r="D5586" s="1">
        <v>31</v>
      </c>
      <c r="E5586" s="1">
        <v>801</v>
      </c>
      <c r="F5586" s="1"/>
    </row>
    <row r="5587" spans="1:6" x14ac:dyDescent="0.35">
      <c r="A5587" s="1">
        <v>119</v>
      </c>
      <c r="B5587" s="1" t="s">
        <v>141</v>
      </c>
      <c r="C5587" s="218">
        <v>44941</v>
      </c>
      <c r="D5587" s="1">
        <v>21</v>
      </c>
      <c r="E5587" s="1">
        <v>486</v>
      </c>
      <c r="F5587" s="1"/>
    </row>
    <row r="5588" spans="1:6" x14ac:dyDescent="0.35">
      <c r="A5588" s="1">
        <v>119</v>
      </c>
      <c r="B5588" s="1" t="s">
        <v>141</v>
      </c>
      <c r="C5588" s="218">
        <v>44942</v>
      </c>
      <c r="D5588" s="1">
        <v>21</v>
      </c>
      <c r="E5588" s="1">
        <v>459</v>
      </c>
      <c r="F5588" s="1"/>
    </row>
    <row r="5589" spans="1:6" x14ac:dyDescent="0.35">
      <c r="A5589" s="1">
        <v>119</v>
      </c>
      <c r="B5589" s="1" t="s">
        <v>141</v>
      </c>
      <c r="C5589" s="218">
        <v>44943</v>
      </c>
      <c r="D5589" s="1">
        <v>19</v>
      </c>
      <c r="E5589" s="1">
        <v>531</v>
      </c>
      <c r="F5589" s="1"/>
    </row>
    <row r="5590" spans="1:6" x14ac:dyDescent="0.35">
      <c r="A5590" s="1">
        <v>119</v>
      </c>
      <c r="B5590" s="1" t="s">
        <v>141</v>
      </c>
      <c r="C5590" s="218">
        <v>44944</v>
      </c>
      <c r="D5590" s="1">
        <v>16</v>
      </c>
      <c r="E5590" s="1">
        <v>504</v>
      </c>
      <c r="F5590" s="1"/>
    </row>
    <row r="5591" spans="1:6" x14ac:dyDescent="0.35">
      <c r="A5591" s="1">
        <v>119</v>
      </c>
      <c r="B5591" s="1" t="s">
        <v>141</v>
      </c>
      <c r="C5591" s="218">
        <v>44945</v>
      </c>
      <c r="D5591" s="1">
        <v>25</v>
      </c>
      <c r="E5591" s="1">
        <v>693</v>
      </c>
      <c r="F5591" s="1"/>
    </row>
    <row r="5592" spans="1:6" x14ac:dyDescent="0.35">
      <c r="A5592" s="1">
        <v>119</v>
      </c>
      <c r="B5592" s="1" t="s">
        <v>141</v>
      </c>
      <c r="C5592" s="218">
        <v>44946</v>
      </c>
      <c r="D5592" s="1">
        <v>19</v>
      </c>
      <c r="E5592" s="1">
        <v>396</v>
      </c>
      <c r="F5592" s="1"/>
    </row>
    <row r="5593" spans="1:6" x14ac:dyDescent="0.35">
      <c r="A5593" s="1">
        <v>119</v>
      </c>
      <c r="B5593" s="1" t="s">
        <v>141</v>
      </c>
      <c r="C5593" s="218">
        <v>44947</v>
      </c>
      <c r="D5593" s="1">
        <v>23</v>
      </c>
      <c r="E5593" s="1">
        <v>576</v>
      </c>
      <c r="F5593" s="1"/>
    </row>
    <row r="5594" spans="1:6" x14ac:dyDescent="0.35">
      <c r="A5594" s="1">
        <v>119</v>
      </c>
      <c r="B5594" s="1" t="s">
        <v>141</v>
      </c>
      <c r="C5594" s="218">
        <v>44948</v>
      </c>
      <c r="D5594" s="1">
        <v>21</v>
      </c>
      <c r="E5594" s="1">
        <v>540</v>
      </c>
      <c r="F5594" s="1"/>
    </row>
    <row r="5595" spans="1:6" x14ac:dyDescent="0.35">
      <c r="A5595" s="1">
        <v>119</v>
      </c>
      <c r="B5595" s="1" t="s">
        <v>141</v>
      </c>
      <c r="C5595" s="218">
        <v>44949</v>
      </c>
      <c r="D5595" s="1">
        <v>16</v>
      </c>
      <c r="E5595" s="1">
        <v>396</v>
      </c>
      <c r="F5595" s="1"/>
    </row>
    <row r="5596" spans="1:6" x14ac:dyDescent="0.35">
      <c r="A5596" s="1">
        <v>119</v>
      </c>
      <c r="B5596" s="1" t="s">
        <v>141</v>
      </c>
      <c r="C5596" s="218">
        <v>44950</v>
      </c>
      <c r="D5596" s="1">
        <v>14</v>
      </c>
      <c r="E5596" s="1">
        <v>360</v>
      </c>
      <c r="F5596" s="1"/>
    </row>
    <row r="5597" spans="1:6" x14ac:dyDescent="0.35">
      <c r="A5597" s="1">
        <v>119</v>
      </c>
      <c r="B5597" s="1" t="s">
        <v>141</v>
      </c>
      <c r="C5597" s="218">
        <v>44951</v>
      </c>
      <c r="D5597" s="1">
        <v>13</v>
      </c>
      <c r="E5597" s="1">
        <v>369</v>
      </c>
      <c r="F5597" s="1"/>
    </row>
    <row r="5598" spans="1:6" x14ac:dyDescent="0.35">
      <c r="A5598" s="1">
        <v>119</v>
      </c>
      <c r="B5598" s="1" t="s">
        <v>141</v>
      </c>
      <c r="C5598" s="218">
        <v>44952</v>
      </c>
      <c r="D5598" s="1">
        <v>13</v>
      </c>
      <c r="E5598" s="1">
        <v>369</v>
      </c>
      <c r="F5598" s="1"/>
    </row>
    <row r="5599" spans="1:6" x14ac:dyDescent="0.35">
      <c r="A5599" s="1">
        <v>119</v>
      </c>
      <c r="B5599" s="1" t="s">
        <v>141</v>
      </c>
      <c r="C5599" s="218">
        <v>44953</v>
      </c>
      <c r="D5599" s="1">
        <v>21</v>
      </c>
      <c r="E5599" s="1">
        <v>513</v>
      </c>
      <c r="F5599" s="1"/>
    </row>
    <row r="5600" spans="1:6" x14ac:dyDescent="0.35">
      <c r="A5600" s="1">
        <v>119</v>
      </c>
      <c r="B5600" s="1" t="s">
        <v>141</v>
      </c>
      <c r="C5600" s="218">
        <v>44954</v>
      </c>
      <c r="D5600" s="1">
        <v>9</v>
      </c>
      <c r="E5600" s="1">
        <v>216</v>
      </c>
      <c r="F5600" s="1"/>
    </row>
    <row r="5601" spans="1:6" x14ac:dyDescent="0.35">
      <c r="A5601" s="1">
        <v>119</v>
      </c>
      <c r="B5601" s="1" t="s">
        <v>141</v>
      </c>
      <c r="C5601" s="218">
        <v>44955</v>
      </c>
      <c r="D5601" s="1">
        <v>15</v>
      </c>
      <c r="E5601" s="1">
        <v>405</v>
      </c>
      <c r="F5601" s="1"/>
    </row>
    <row r="5602" spans="1:6" x14ac:dyDescent="0.35">
      <c r="A5602" s="1">
        <v>119</v>
      </c>
      <c r="B5602" s="1" t="s">
        <v>141</v>
      </c>
      <c r="C5602" s="218">
        <v>44956</v>
      </c>
      <c r="D5602" s="1">
        <v>22</v>
      </c>
      <c r="E5602" s="1">
        <v>585</v>
      </c>
      <c r="F5602" s="1"/>
    </row>
    <row r="5603" spans="1:6" x14ac:dyDescent="0.35">
      <c r="A5603" s="1">
        <v>120</v>
      </c>
      <c r="B5603" s="1" t="s">
        <v>142</v>
      </c>
      <c r="C5603" s="218">
        <v>44880</v>
      </c>
      <c r="D5603" s="1">
        <v>14</v>
      </c>
      <c r="E5603" s="1">
        <v>279</v>
      </c>
      <c r="F5603" s="1"/>
    </row>
    <row r="5604" spans="1:6" x14ac:dyDescent="0.35">
      <c r="A5604" s="1">
        <v>120</v>
      </c>
      <c r="B5604" s="1" t="s">
        <v>142</v>
      </c>
      <c r="C5604" s="218">
        <v>44881</v>
      </c>
      <c r="D5604" s="1">
        <v>22</v>
      </c>
      <c r="E5604" s="1">
        <v>423</v>
      </c>
      <c r="F5604" s="1"/>
    </row>
    <row r="5605" spans="1:6" x14ac:dyDescent="0.35">
      <c r="A5605" s="1">
        <v>120</v>
      </c>
      <c r="B5605" s="1" t="s">
        <v>142</v>
      </c>
      <c r="C5605" s="218">
        <v>44882</v>
      </c>
      <c r="D5605" s="1">
        <v>22</v>
      </c>
      <c r="E5605" s="1">
        <v>396</v>
      </c>
      <c r="F5605" s="1"/>
    </row>
    <row r="5606" spans="1:6" x14ac:dyDescent="0.35">
      <c r="A5606" s="1">
        <v>120</v>
      </c>
      <c r="B5606" s="1" t="s">
        <v>142</v>
      </c>
      <c r="C5606" s="218">
        <v>44883</v>
      </c>
      <c r="D5606" s="1">
        <v>20</v>
      </c>
      <c r="E5606" s="1">
        <v>468</v>
      </c>
      <c r="F5606" s="1"/>
    </row>
    <row r="5607" spans="1:6" x14ac:dyDescent="0.35">
      <c r="A5607" s="1">
        <v>120</v>
      </c>
      <c r="B5607" s="1" t="s">
        <v>142</v>
      </c>
      <c r="C5607" s="218">
        <v>44884</v>
      </c>
      <c r="D5607" s="1">
        <v>10</v>
      </c>
      <c r="E5607" s="1">
        <v>288</v>
      </c>
      <c r="F5607" s="1"/>
    </row>
    <row r="5608" spans="1:6" x14ac:dyDescent="0.35">
      <c r="A5608" s="1">
        <v>120</v>
      </c>
      <c r="B5608" s="1" t="s">
        <v>142</v>
      </c>
      <c r="C5608" s="218">
        <v>44885</v>
      </c>
      <c r="D5608" s="1">
        <v>17</v>
      </c>
      <c r="E5608" s="1">
        <v>387</v>
      </c>
      <c r="F5608" s="1"/>
    </row>
    <row r="5609" spans="1:6" x14ac:dyDescent="0.35">
      <c r="A5609" s="1">
        <v>120</v>
      </c>
      <c r="B5609" s="1" t="s">
        <v>142</v>
      </c>
      <c r="C5609" s="218">
        <v>44886</v>
      </c>
      <c r="D5609" s="1">
        <v>15</v>
      </c>
      <c r="E5609" s="1">
        <v>378</v>
      </c>
      <c r="F5609" s="1"/>
    </row>
    <row r="5610" spans="1:6" x14ac:dyDescent="0.35">
      <c r="A5610" s="1">
        <v>120</v>
      </c>
      <c r="B5610" s="1" t="s">
        <v>142</v>
      </c>
      <c r="C5610" s="218">
        <v>44887</v>
      </c>
      <c r="D5610" s="1">
        <v>22</v>
      </c>
      <c r="E5610" s="1">
        <v>477</v>
      </c>
      <c r="F5610" s="1"/>
    </row>
    <row r="5611" spans="1:6" x14ac:dyDescent="0.35">
      <c r="A5611" s="1">
        <v>120</v>
      </c>
      <c r="B5611" s="1" t="s">
        <v>142</v>
      </c>
      <c r="C5611" s="218">
        <v>44888</v>
      </c>
      <c r="D5611" s="1">
        <v>19</v>
      </c>
      <c r="E5611" s="1">
        <v>504</v>
      </c>
      <c r="F5611" s="1"/>
    </row>
    <row r="5612" spans="1:6" x14ac:dyDescent="0.35">
      <c r="A5612" s="1">
        <v>120</v>
      </c>
      <c r="B5612" s="1" t="s">
        <v>142</v>
      </c>
      <c r="C5612" s="218">
        <v>44889</v>
      </c>
      <c r="D5612" s="1">
        <v>16</v>
      </c>
      <c r="E5612" s="1">
        <v>342</v>
      </c>
      <c r="F5612" s="1"/>
    </row>
    <row r="5613" spans="1:6" x14ac:dyDescent="0.35">
      <c r="A5613" s="1">
        <v>120</v>
      </c>
      <c r="B5613" s="1" t="s">
        <v>142</v>
      </c>
      <c r="C5613" s="218">
        <v>44890</v>
      </c>
      <c r="D5613" s="1">
        <v>12</v>
      </c>
      <c r="E5613" s="1">
        <v>297</v>
      </c>
      <c r="F5613" s="1"/>
    </row>
    <row r="5614" spans="1:6" x14ac:dyDescent="0.35">
      <c r="A5614" s="1">
        <v>120</v>
      </c>
      <c r="B5614" s="1" t="s">
        <v>142</v>
      </c>
      <c r="C5614" s="218">
        <v>44891</v>
      </c>
      <c r="D5614" s="1">
        <v>15</v>
      </c>
      <c r="E5614" s="1">
        <v>351</v>
      </c>
      <c r="F5614" s="1"/>
    </row>
    <row r="5615" spans="1:6" x14ac:dyDescent="0.35">
      <c r="A5615" s="1">
        <v>120</v>
      </c>
      <c r="B5615" s="1" t="s">
        <v>142</v>
      </c>
      <c r="C5615" s="218">
        <v>44892</v>
      </c>
      <c r="D5615" s="1">
        <v>16</v>
      </c>
      <c r="E5615" s="1">
        <v>396</v>
      </c>
      <c r="F5615" s="1"/>
    </row>
    <row r="5616" spans="1:6" x14ac:dyDescent="0.35">
      <c r="A5616" s="1">
        <v>120</v>
      </c>
      <c r="B5616" s="1" t="s">
        <v>142</v>
      </c>
      <c r="C5616" s="218">
        <v>44893</v>
      </c>
      <c r="D5616" s="1">
        <v>20</v>
      </c>
      <c r="E5616" s="1">
        <v>468</v>
      </c>
      <c r="F5616" s="1"/>
    </row>
    <row r="5617" spans="1:6" x14ac:dyDescent="0.35">
      <c r="A5617" s="1">
        <v>120</v>
      </c>
      <c r="B5617" s="1" t="s">
        <v>142</v>
      </c>
      <c r="C5617" s="218">
        <v>44894</v>
      </c>
      <c r="D5617" s="1">
        <v>18</v>
      </c>
      <c r="E5617" s="1">
        <v>486</v>
      </c>
      <c r="F5617" s="1"/>
    </row>
    <row r="5618" spans="1:6" x14ac:dyDescent="0.35">
      <c r="A5618" s="1">
        <v>120</v>
      </c>
      <c r="B5618" s="1" t="s">
        <v>142</v>
      </c>
      <c r="C5618" s="218">
        <v>44895</v>
      </c>
      <c r="D5618" s="1">
        <v>14</v>
      </c>
      <c r="E5618" s="1">
        <v>468</v>
      </c>
      <c r="F5618" s="1"/>
    </row>
    <row r="5619" spans="1:6" x14ac:dyDescent="0.35">
      <c r="A5619" s="1">
        <v>120</v>
      </c>
      <c r="B5619" s="1" t="s">
        <v>142</v>
      </c>
      <c r="C5619" s="218">
        <v>44896</v>
      </c>
      <c r="D5619" s="1">
        <v>18</v>
      </c>
      <c r="E5619" s="1">
        <v>405</v>
      </c>
      <c r="F5619" s="1"/>
    </row>
    <row r="5620" spans="1:6" x14ac:dyDescent="0.35">
      <c r="A5620" s="1">
        <v>120</v>
      </c>
      <c r="B5620" s="1" t="s">
        <v>142</v>
      </c>
      <c r="C5620" s="218">
        <v>44897</v>
      </c>
      <c r="D5620" s="1">
        <v>7</v>
      </c>
      <c r="E5620" s="1">
        <v>234</v>
      </c>
      <c r="F5620" s="1"/>
    </row>
    <row r="5621" spans="1:6" x14ac:dyDescent="0.35">
      <c r="A5621" s="1">
        <v>120</v>
      </c>
      <c r="B5621" s="1" t="s">
        <v>142</v>
      </c>
      <c r="C5621" s="218">
        <v>44898</v>
      </c>
      <c r="D5621" s="1">
        <v>5</v>
      </c>
      <c r="E5621" s="1">
        <v>144</v>
      </c>
      <c r="F5621" s="1"/>
    </row>
    <row r="5622" spans="1:6" x14ac:dyDescent="0.35">
      <c r="A5622" s="1">
        <v>120</v>
      </c>
      <c r="B5622" s="1" t="s">
        <v>142</v>
      </c>
      <c r="C5622" s="218">
        <v>44899</v>
      </c>
      <c r="D5622" s="1">
        <v>10</v>
      </c>
      <c r="E5622" s="1">
        <v>315</v>
      </c>
      <c r="F5622" s="1"/>
    </row>
    <row r="5623" spans="1:6" x14ac:dyDescent="0.35">
      <c r="A5623" s="1">
        <v>120</v>
      </c>
      <c r="B5623" s="1" t="s">
        <v>142</v>
      </c>
      <c r="C5623" s="218">
        <v>44900</v>
      </c>
      <c r="D5623" s="1">
        <v>9</v>
      </c>
      <c r="E5623" s="1">
        <v>189</v>
      </c>
      <c r="F5623" s="1"/>
    </row>
    <row r="5624" spans="1:6" x14ac:dyDescent="0.35">
      <c r="A5624" s="1">
        <v>120</v>
      </c>
      <c r="B5624" s="1" t="s">
        <v>142</v>
      </c>
      <c r="C5624" s="218">
        <v>44901</v>
      </c>
      <c r="D5624" s="1">
        <v>27</v>
      </c>
      <c r="E5624" s="1">
        <v>675</v>
      </c>
      <c r="F5624" s="1"/>
    </row>
    <row r="5625" spans="1:6" x14ac:dyDescent="0.35">
      <c r="A5625" s="1">
        <v>120</v>
      </c>
      <c r="B5625" s="1" t="s">
        <v>142</v>
      </c>
      <c r="C5625" s="218">
        <v>44902</v>
      </c>
      <c r="D5625" s="1">
        <v>16</v>
      </c>
      <c r="E5625" s="1">
        <v>396</v>
      </c>
      <c r="F5625" s="1"/>
    </row>
    <row r="5626" spans="1:6" x14ac:dyDescent="0.35">
      <c r="A5626" s="1">
        <v>120</v>
      </c>
      <c r="B5626" s="1" t="s">
        <v>142</v>
      </c>
      <c r="C5626" s="218">
        <v>44903</v>
      </c>
      <c r="D5626" s="1">
        <v>19</v>
      </c>
      <c r="E5626" s="1">
        <v>396</v>
      </c>
      <c r="F5626" s="1"/>
    </row>
    <row r="5627" spans="1:6" x14ac:dyDescent="0.35">
      <c r="A5627" s="1">
        <v>120</v>
      </c>
      <c r="B5627" s="1" t="s">
        <v>142</v>
      </c>
      <c r="C5627" s="218">
        <v>44904</v>
      </c>
      <c r="D5627" s="1">
        <v>19</v>
      </c>
      <c r="E5627" s="1">
        <v>396</v>
      </c>
      <c r="F5627" s="1"/>
    </row>
    <row r="5628" spans="1:6" x14ac:dyDescent="0.35">
      <c r="A5628" s="1">
        <v>120</v>
      </c>
      <c r="B5628" s="1" t="s">
        <v>142</v>
      </c>
      <c r="C5628" s="218">
        <v>44905</v>
      </c>
      <c r="D5628" s="1">
        <v>15</v>
      </c>
      <c r="E5628" s="1">
        <v>405</v>
      </c>
      <c r="F5628" s="1"/>
    </row>
    <row r="5629" spans="1:6" x14ac:dyDescent="0.35">
      <c r="A5629" s="1">
        <v>120</v>
      </c>
      <c r="B5629" s="1" t="s">
        <v>142</v>
      </c>
      <c r="C5629" s="218">
        <v>44906</v>
      </c>
      <c r="D5629" s="1">
        <v>14</v>
      </c>
      <c r="E5629" s="1">
        <v>387</v>
      </c>
      <c r="F5629" s="1"/>
    </row>
    <row r="5630" spans="1:6" x14ac:dyDescent="0.35">
      <c r="A5630" s="1">
        <v>120</v>
      </c>
      <c r="B5630" s="1" t="s">
        <v>142</v>
      </c>
      <c r="C5630" s="218">
        <v>44907</v>
      </c>
      <c r="D5630" s="1">
        <v>15</v>
      </c>
      <c r="E5630" s="1">
        <v>405</v>
      </c>
      <c r="F5630" s="1"/>
    </row>
    <row r="5631" spans="1:6" x14ac:dyDescent="0.35">
      <c r="A5631" s="1">
        <v>120</v>
      </c>
      <c r="B5631" s="1" t="s">
        <v>142</v>
      </c>
      <c r="C5631" s="218">
        <v>44908</v>
      </c>
      <c r="D5631" s="1">
        <v>15</v>
      </c>
      <c r="E5631" s="1">
        <v>378</v>
      </c>
      <c r="F5631" s="1"/>
    </row>
    <row r="5632" spans="1:6" x14ac:dyDescent="0.35">
      <c r="A5632" s="1">
        <v>120</v>
      </c>
      <c r="B5632" s="1" t="s">
        <v>142</v>
      </c>
      <c r="C5632" s="218">
        <v>44909</v>
      </c>
      <c r="D5632" s="1">
        <v>14</v>
      </c>
      <c r="E5632" s="1">
        <v>414</v>
      </c>
      <c r="F5632" s="1"/>
    </row>
    <row r="5633" spans="1:6" x14ac:dyDescent="0.35">
      <c r="A5633" s="1">
        <v>120</v>
      </c>
      <c r="B5633" s="1" t="s">
        <v>142</v>
      </c>
      <c r="C5633" s="218">
        <v>44910</v>
      </c>
      <c r="D5633" s="1">
        <v>19</v>
      </c>
      <c r="E5633" s="1">
        <v>477</v>
      </c>
      <c r="F5633" s="1"/>
    </row>
    <row r="5634" spans="1:6" x14ac:dyDescent="0.35">
      <c r="A5634" s="1">
        <v>120</v>
      </c>
      <c r="B5634" s="1" t="s">
        <v>142</v>
      </c>
      <c r="C5634" s="218">
        <v>44911</v>
      </c>
      <c r="D5634" s="1">
        <v>16</v>
      </c>
      <c r="E5634" s="1">
        <v>369</v>
      </c>
      <c r="F5634" s="1"/>
    </row>
    <row r="5635" spans="1:6" x14ac:dyDescent="0.35">
      <c r="A5635" s="1">
        <v>120</v>
      </c>
      <c r="B5635" s="1" t="s">
        <v>142</v>
      </c>
      <c r="C5635" s="218">
        <v>44912</v>
      </c>
      <c r="D5635" s="1">
        <v>17</v>
      </c>
      <c r="E5635" s="1">
        <v>387</v>
      </c>
      <c r="F5635" s="1"/>
    </row>
    <row r="5636" spans="1:6" x14ac:dyDescent="0.35">
      <c r="A5636" s="1">
        <v>120</v>
      </c>
      <c r="B5636" s="1" t="s">
        <v>142</v>
      </c>
      <c r="C5636" s="218">
        <v>44913</v>
      </c>
      <c r="D5636" s="1">
        <v>15</v>
      </c>
      <c r="E5636" s="1">
        <v>297</v>
      </c>
      <c r="F5636" s="1"/>
    </row>
    <row r="5637" spans="1:6" x14ac:dyDescent="0.35">
      <c r="A5637" s="1">
        <v>120</v>
      </c>
      <c r="B5637" s="1" t="s">
        <v>142</v>
      </c>
      <c r="C5637" s="218">
        <v>44914</v>
      </c>
      <c r="D5637" s="1">
        <v>14</v>
      </c>
      <c r="E5637" s="1">
        <v>360</v>
      </c>
      <c r="F5637" s="1"/>
    </row>
    <row r="5638" spans="1:6" x14ac:dyDescent="0.35">
      <c r="A5638" s="1">
        <v>120</v>
      </c>
      <c r="B5638" s="1" t="s">
        <v>142</v>
      </c>
      <c r="C5638" s="218">
        <v>44915</v>
      </c>
      <c r="D5638" s="1">
        <v>12</v>
      </c>
      <c r="E5638" s="1">
        <v>378</v>
      </c>
      <c r="F5638" s="1"/>
    </row>
    <row r="5639" spans="1:6" x14ac:dyDescent="0.35">
      <c r="A5639" s="1">
        <v>120</v>
      </c>
      <c r="B5639" s="1" t="s">
        <v>142</v>
      </c>
      <c r="C5639" s="218">
        <v>44916</v>
      </c>
      <c r="D5639" s="1">
        <v>17</v>
      </c>
      <c r="E5639" s="1">
        <v>414</v>
      </c>
      <c r="F5639" s="1"/>
    </row>
    <row r="5640" spans="1:6" x14ac:dyDescent="0.35">
      <c r="A5640" s="1">
        <v>120</v>
      </c>
      <c r="B5640" s="1" t="s">
        <v>142</v>
      </c>
      <c r="C5640" s="218">
        <v>44917</v>
      </c>
      <c r="D5640" s="1">
        <v>17</v>
      </c>
      <c r="E5640" s="1">
        <v>414</v>
      </c>
      <c r="F5640" s="1"/>
    </row>
    <row r="5641" spans="1:6" x14ac:dyDescent="0.35">
      <c r="A5641" s="1">
        <v>120</v>
      </c>
      <c r="B5641" s="1" t="s">
        <v>142</v>
      </c>
      <c r="C5641" s="218">
        <v>44918</v>
      </c>
      <c r="D5641" s="1">
        <v>12</v>
      </c>
      <c r="E5641" s="1">
        <v>351</v>
      </c>
      <c r="F5641" s="1"/>
    </row>
    <row r="5642" spans="1:6" x14ac:dyDescent="0.35">
      <c r="A5642" s="1">
        <v>120</v>
      </c>
      <c r="B5642" s="1" t="s">
        <v>142</v>
      </c>
      <c r="C5642" s="218">
        <v>44919</v>
      </c>
      <c r="D5642" s="1">
        <v>19</v>
      </c>
      <c r="E5642" s="1">
        <v>423</v>
      </c>
      <c r="F5642" s="1"/>
    </row>
    <row r="5643" spans="1:6" x14ac:dyDescent="0.35">
      <c r="A5643" s="1">
        <v>120</v>
      </c>
      <c r="B5643" s="1" t="s">
        <v>142</v>
      </c>
      <c r="C5643" s="218">
        <v>44920</v>
      </c>
      <c r="D5643" s="1">
        <v>11</v>
      </c>
      <c r="E5643" s="1">
        <v>279</v>
      </c>
      <c r="F5643" s="1"/>
    </row>
    <row r="5644" spans="1:6" x14ac:dyDescent="0.35">
      <c r="A5644" s="1">
        <v>120</v>
      </c>
      <c r="B5644" s="1" t="s">
        <v>142</v>
      </c>
      <c r="C5644" s="218">
        <v>44921</v>
      </c>
      <c r="D5644" s="1">
        <v>18</v>
      </c>
      <c r="E5644" s="1">
        <v>351</v>
      </c>
      <c r="F5644" s="1"/>
    </row>
    <row r="5645" spans="1:6" x14ac:dyDescent="0.35">
      <c r="A5645" s="1">
        <v>120</v>
      </c>
      <c r="B5645" s="1" t="s">
        <v>142</v>
      </c>
      <c r="C5645" s="218">
        <v>44922</v>
      </c>
      <c r="D5645" s="1">
        <v>15</v>
      </c>
      <c r="E5645" s="1">
        <v>378</v>
      </c>
      <c r="F5645" s="1"/>
    </row>
    <row r="5646" spans="1:6" x14ac:dyDescent="0.35">
      <c r="A5646" s="1">
        <v>120</v>
      </c>
      <c r="B5646" s="1" t="s">
        <v>142</v>
      </c>
      <c r="C5646" s="218">
        <v>44923</v>
      </c>
      <c r="D5646" s="1">
        <v>15</v>
      </c>
      <c r="E5646" s="1">
        <v>378</v>
      </c>
      <c r="F5646" s="1"/>
    </row>
    <row r="5647" spans="1:6" x14ac:dyDescent="0.35">
      <c r="A5647" s="1">
        <v>120</v>
      </c>
      <c r="B5647" s="1" t="s">
        <v>142</v>
      </c>
      <c r="C5647" s="218">
        <v>44924</v>
      </c>
      <c r="D5647" s="1">
        <v>15</v>
      </c>
      <c r="E5647" s="1">
        <v>297</v>
      </c>
      <c r="F5647" s="1"/>
    </row>
    <row r="5648" spans="1:6" x14ac:dyDescent="0.35">
      <c r="A5648" s="1">
        <v>120</v>
      </c>
      <c r="B5648" s="1" t="s">
        <v>142</v>
      </c>
      <c r="C5648" s="218">
        <v>44925</v>
      </c>
      <c r="D5648" s="1">
        <v>17</v>
      </c>
      <c r="E5648" s="1">
        <v>414</v>
      </c>
      <c r="F5648" s="1"/>
    </row>
    <row r="5649" spans="1:6" x14ac:dyDescent="0.35">
      <c r="A5649" s="1">
        <v>120</v>
      </c>
      <c r="B5649" s="1" t="s">
        <v>142</v>
      </c>
      <c r="C5649" s="218">
        <v>44926</v>
      </c>
      <c r="D5649" s="1">
        <v>11</v>
      </c>
      <c r="E5649" s="1">
        <v>306</v>
      </c>
      <c r="F5649" s="1"/>
    </row>
    <row r="5650" spans="1:6" x14ac:dyDescent="0.35">
      <c r="A5650" s="1">
        <v>120</v>
      </c>
      <c r="B5650" s="1" t="s">
        <v>142</v>
      </c>
      <c r="C5650" s="218">
        <v>44927</v>
      </c>
      <c r="D5650" s="1">
        <v>12</v>
      </c>
      <c r="E5650" s="1">
        <v>297</v>
      </c>
      <c r="F5650" s="1"/>
    </row>
    <row r="5651" spans="1:6" x14ac:dyDescent="0.35">
      <c r="A5651" s="1">
        <v>120</v>
      </c>
      <c r="B5651" s="1" t="s">
        <v>142</v>
      </c>
      <c r="C5651" s="218">
        <v>44928</v>
      </c>
      <c r="D5651" s="1">
        <v>10</v>
      </c>
      <c r="E5651" s="1">
        <v>207</v>
      </c>
      <c r="F5651" s="1"/>
    </row>
    <row r="5652" spans="1:6" x14ac:dyDescent="0.35">
      <c r="A5652" s="1">
        <v>120</v>
      </c>
      <c r="B5652" s="1" t="s">
        <v>142</v>
      </c>
      <c r="C5652" s="218">
        <v>44929</v>
      </c>
      <c r="D5652" s="1">
        <v>18</v>
      </c>
      <c r="E5652" s="1">
        <v>540</v>
      </c>
      <c r="F5652" s="1"/>
    </row>
    <row r="5653" spans="1:6" x14ac:dyDescent="0.35">
      <c r="A5653" s="1">
        <v>120</v>
      </c>
      <c r="B5653" s="1" t="s">
        <v>142</v>
      </c>
      <c r="C5653" s="218">
        <v>44930</v>
      </c>
      <c r="D5653" s="1">
        <v>15</v>
      </c>
      <c r="E5653" s="1">
        <v>378</v>
      </c>
      <c r="F5653" s="1"/>
    </row>
    <row r="5654" spans="1:6" x14ac:dyDescent="0.35">
      <c r="A5654" s="1">
        <v>120</v>
      </c>
      <c r="B5654" s="1" t="s">
        <v>142</v>
      </c>
      <c r="C5654" s="218">
        <v>44931</v>
      </c>
      <c r="D5654" s="1">
        <v>15</v>
      </c>
      <c r="E5654" s="1">
        <v>351</v>
      </c>
      <c r="F5654" s="1"/>
    </row>
    <row r="5655" spans="1:6" x14ac:dyDescent="0.35">
      <c r="A5655" s="1">
        <v>120</v>
      </c>
      <c r="B5655" s="1" t="s">
        <v>142</v>
      </c>
      <c r="C5655" s="218">
        <v>44932</v>
      </c>
      <c r="D5655" s="1">
        <v>12</v>
      </c>
      <c r="E5655" s="1">
        <v>297</v>
      </c>
      <c r="F5655" s="1"/>
    </row>
    <row r="5656" spans="1:6" x14ac:dyDescent="0.35">
      <c r="A5656" s="1">
        <v>120</v>
      </c>
      <c r="B5656" s="1" t="s">
        <v>142</v>
      </c>
      <c r="C5656" s="218">
        <v>44933</v>
      </c>
      <c r="D5656" s="1">
        <v>16</v>
      </c>
      <c r="E5656" s="1">
        <v>423</v>
      </c>
      <c r="F5656" s="1"/>
    </row>
    <row r="5657" spans="1:6" x14ac:dyDescent="0.35">
      <c r="A5657" s="1">
        <v>120</v>
      </c>
      <c r="B5657" s="1" t="s">
        <v>142</v>
      </c>
      <c r="C5657" s="218">
        <v>44934</v>
      </c>
      <c r="D5657" s="1">
        <v>18</v>
      </c>
      <c r="E5657" s="1">
        <v>432</v>
      </c>
      <c r="F5657" s="1"/>
    </row>
    <row r="5658" spans="1:6" x14ac:dyDescent="0.35">
      <c r="A5658" s="1">
        <v>120</v>
      </c>
      <c r="B5658" s="1" t="s">
        <v>142</v>
      </c>
      <c r="C5658" s="218">
        <v>44935</v>
      </c>
      <c r="D5658" s="1">
        <v>17</v>
      </c>
      <c r="E5658" s="1">
        <v>360</v>
      </c>
      <c r="F5658" s="1"/>
    </row>
    <row r="5659" spans="1:6" x14ac:dyDescent="0.35">
      <c r="A5659" s="1">
        <v>120</v>
      </c>
      <c r="B5659" s="1" t="s">
        <v>142</v>
      </c>
      <c r="C5659" s="218">
        <v>44936</v>
      </c>
      <c r="D5659" s="1">
        <v>16</v>
      </c>
      <c r="E5659" s="1">
        <v>342</v>
      </c>
      <c r="F5659" s="1"/>
    </row>
    <row r="5660" spans="1:6" x14ac:dyDescent="0.35">
      <c r="A5660" s="1">
        <v>120</v>
      </c>
      <c r="B5660" s="1" t="s">
        <v>142</v>
      </c>
      <c r="C5660" s="218">
        <v>44937</v>
      </c>
      <c r="D5660" s="1">
        <v>12</v>
      </c>
      <c r="E5660" s="1">
        <v>324</v>
      </c>
      <c r="F5660" s="1"/>
    </row>
    <row r="5661" spans="1:6" x14ac:dyDescent="0.35">
      <c r="A5661" s="1">
        <v>120</v>
      </c>
      <c r="B5661" s="1" t="s">
        <v>142</v>
      </c>
      <c r="C5661" s="218">
        <v>44938</v>
      </c>
      <c r="D5661" s="1">
        <v>7</v>
      </c>
      <c r="E5661" s="1">
        <v>261</v>
      </c>
      <c r="F5661" s="1"/>
    </row>
    <row r="5662" spans="1:6" x14ac:dyDescent="0.35">
      <c r="A5662" s="1">
        <v>120</v>
      </c>
      <c r="B5662" s="1" t="s">
        <v>142</v>
      </c>
      <c r="C5662" s="218">
        <v>44939</v>
      </c>
      <c r="D5662" s="1">
        <v>13</v>
      </c>
      <c r="E5662" s="1">
        <v>396</v>
      </c>
      <c r="F5662" s="1"/>
    </row>
    <row r="5663" spans="1:6" x14ac:dyDescent="0.35">
      <c r="A5663" s="1">
        <v>120</v>
      </c>
      <c r="B5663" s="1" t="s">
        <v>142</v>
      </c>
      <c r="C5663" s="218">
        <v>44940</v>
      </c>
      <c r="D5663" s="1">
        <v>16</v>
      </c>
      <c r="E5663" s="1">
        <v>531</v>
      </c>
      <c r="F5663" s="1"/>
    </row>
    <row r="5664" spans="1:6" x14ac:dyDescent="0.35">
      <c r="A5664" s="1">
        <v>120</v>
      </c>
      <c r="B5664" s="1" t="s">
        <v>142</v>
      </c>
      <c r="C5664" s="218">
        <v>44941</v>
      </c>
      <c r="D5664" s="1">
        <v>15</v>
      </c>
      <c r="E5664" s="1">
        <v>378</v>
      </c>
      <c r="F5664" s="1"/>
    </row>
    <row r="5665" spans="1:6" x14ac:dyDescent="0.35">
      <c r="A5665" s="1">
        <v>120</v>
      </c>
      <c r="B5665" s="1" t="s">
        <v>142</v>
      </c>
      <c r="C5665" s="218">
        <v>44942</v>
      </c>
      <c r="D5665" s="1">
        <v>17</v>
      </c>
      <c r="E5665" s="1">
        <v>387</v>
      </c>
      <c r="F5665" s="1"/>
    </row>
    <row r="5666" spans="1:6" x14ac:dyDescent="0.35">
      <c r="A5666" s="1">
        <v>120</v>
      </c>
      <c r="B5666" s="1" t="s">
        <v>142</v>
      </c>
      <c r="C5666" s="218">
        <v>44943</v>
      </c>
      <c r="D5666" s="1">
        <v>19</v>
      </c>
      <c r="E5666" s="1">
        <v>504</v>
      </c>
      <c r="F5666" s="1"/>
    </row>
    <row r="5667" spans="1:6" x14ac:dyDescent="0.35">
      <c r="A5667" s="1">
        <v>120</v>
      </c>
      <c r="B5667" s="1" t="s">
        <v>142</v>
      </c>
      <c r="C5667" s="218">
        <v>44944</v>
      </c>
      <c r="D5667" s="1">
        <v>15</v>
      </c>
      <c r="E5667" s="1">
        <v>405</v>
      </c>
      <c r="F5667" s="1"/>
    </row>
    <row r="5668" spans="1:6" x14ac:dyDescent="0.35">
      <c r="A5668" s="1">
        <v>120</v>
      </c>
      <c r="B5668" s="1" t="s">
        <v>142</v>
      </c>
      <c r="C5668" s="218">
        <v>44945</v>
      </c>
      <c r="D5668" s="1">
        <v>18</v>
      </c>
      <c r="E5668" s="1">
        <v>378</v>
      </c>
      <c r="F5668" s="1"/>
    </row>
    <row r="5669" spans="1:6" x14ac:dyDescent="0.35">
      <c r="A5669" s="1">
        <v>120</v>
      </c>
      <c r="B5669" s="1" t="s">
        <v>142</v>
      </c>
      <c r="C5669" s="218">
        <v>44946</v>
      </c>
      <c r="D5669" s="1">
        <v>13</v>
      </c>
      <c r="E5669" s="1">
        <v>396</v>
      </c>
      <c r="F5669" s="1"/>
    </row>
    <row r="5670" spans="1:6" x14ac:dyDescent="0.35">
      <c r="A5670" s="1">
        <v>120</v>
      </c>
      <c r="B5670" s="1" t="s">
        <v>142</v>
      </c>
      <c r="C5670" s="218">
        <v>44947</v>
      </c>
      <c r="D5670" s="1">
        <v>14</v>
      </c>
      <c r="E5670" s="1">
        <v>360</v>
      </c>
      <c r="F5670" s="1"/>
    </row>
    <row r="5671" spans="1:6" x14ac:dyDescent="0.35">
      <c r="A5671" s="1">
        <v>120</v>
      </c>
      <c r="B5671" s="1" t="s">
        <v>142</v>
      </c>
      <c r="C5671" s="218">
        <v>44948</v>
      </c>
      <c r="D5671" s="1">
        <v>18</v>
      </c>
      <c r="E5671" s="1">
        <v>405</v>
      </c>
      <c r="F5671" s="1"/>
    </row>
    <row r="5672" spans="1:6" x14ac:dyDescent="0.35">
      <c r="A5672" s="1">
        <v>120</v>
      </c>
      <c r="B5672" s="1" t="s">
        <v>142</v>
      </c>
      <c r="C5672" s="218">
        <v>44949</v>
      </c>
      <c r="D5672" s="1">
        <v>17</v>
      </c>
      <c r="E5672" s="1">
        <v>387</v>
      </c>
      <c r="F5672" s="1"/>
    </row>
    <row r="5673" spans="1:6" x14ac:dyDescent="0.35">
      <c r="A5673" s="1">
        <v>120</v>
      </c>
      <c r="B5673" s="1" t="s">
        <v>142</v>
      </c>
      <c r="C5673" s="218">
        <v>44950</v>
      </c>
      <c r="D5673" s="1">
        <v>14</v>
      </c>
      <c r="E5673" s="1">
        <v>387</v>
      </c>
      <c r="F5673" s="1"/>
    </row>
    <row r="5674" spans="1:6" x14ac:dyDescent="0.35">
      <c r="A5674" s="1">
        <v>120</v>
      </c>
      <c r="B5674" s="1" t="s">
        <v>142</v>
      </c>
      <c r="C5674" s="218">
        <v>44951</v>
      </c>
      <c r="D5674" s="1">
        <v>17</v>
      </c>
      <c r="E5674" s="1">
        <v>414</v>
      </c>
      <c r="F5674" s="1"/>
    </row>
    <row r="5675" spans="1:6" x14ac:dyDescent="0.35">
      <c r="A5675" s="1">
        <v>120</v>
      </c>
      <c r="B5675" s="1" t="s">
        <v>142</v>
      </c>
      <c r="C5675" s="218">
        <v>44952</v>
      </c>
      <c r="D5675" s="1">
        <v>15</v>
      </c>
      <c r="E5675" s="1">
        <v>378</v>
      </c>
      <c r="F5675" s="1"/>
    </row>
    <row r="5676" spans="1:6" x14ac:dyDescent="0.35">
      <c r="A5676" s="1">
        <v>120</v>
      </c>
      <c r="B5676" s="1" t="s">
        <v>142</v>
      </c>
      <c r="C5676" s="218">
        <v>44953</v>
      </c>
      <c r="D5676" s="1">
        <v>16</v>
      </c>
      <c r="E5676" s="1">
        <v>396</v>
      </c>
      <c r="F5676" s="1"/>
    </row>
    <row r="5677" spans="1:6" x14ac:dyDescent="0.35">
      <c r="A5677" s="1">
        <v>120</v>
      </c>
      <c r="B5677" s="1" t="s">
        <v>142</v>
      </c>
      <c r="C5677" s="218">
        <v>44954</v>
      </c>
      <c r="D5677" s="1">
        <v>17</v>
      </c>
      <c r="E5677" s="1">
        <v>414</v>
      </c>
      <c r="F5677" s="1"/>
    </row>
    <row r="5678" spans="1:6" x14ac:dyDescent="0.35">
      <c r="A5678" s="1">
        <v>120</v>
      </c>
      <c r="B5678" s="1" t="s">
        <v>142</v>
      </c>
      <c r="C5678" s="218">
        <v>44955</v>
      </c>
      <c r="D5678" s="1">
        <v>18</v>
      </c>
      <c r="E5678" s="1">
        <v>378</v>
      </c>
      <c r="F5678" s="1"/>
    </row>
    <row r="5679" spans="1:6" x14ac:dyDescent="0.35">
      <c r="A5679" s="1">
        <v>120</v>
      </c>
      <c r="B5679" s="1" t="s">
        <v>142</v>
      </c>
      <c r="C5679" s="218">
        <v>44956</v>
      </c>
      <c r="D5679" s="1">
        <v>16</v>
      </c>
      <c r="E5679" s="1">
        <v>423</v>
      </c>
      <c r="F5679" s="1"/>
    </row>
    <row r="5680" spans="1:6" x14ac:dyDescent="0.35">
      <c r="A5680" s="1">
        <v>121</v>
      </c>
      <c r="B5680" s="1" t="s">
        <v>143</v>
      </c>
      <c r="C5680" s="218">
        <v>44879</v>
      </c>
      <c r="D5680" s="1">
        <v>4</v>
      </c>
      <c r="E5680" s="1">
        <v>72</v>
      </c>
      <c r="F5680" s="1"/>
    </row>
    <row r="5681" spans="1:6" x14ac:dyDescent="0.35">
      <c r="A5681" s="1">
        <v>121</v>
      </c>
      <c r="B5681" s="1" t="s">
        <v>143</v>
      </c>
      <c r="C5681" s="218">
        <v>44880</v>
      </c>
      <c r="D5681" s="1">
        <v>9</v>
      </c>
      <c r="E5681" s="1">
        <v>243</v>
      </c>
      <c r="F5681" s="1"/>
    </row>
    <row r="5682" spans="1:6" x14ac:dyDescent="0.35">
      <c r="A5682" s="1">
        <v>121</v>
      </c>
      <c r="B5682" s="1" t="s">
        <v>143</v>
      </c>
      <c r="C5682" s="218">
        <v>44882</v>
      </c>
      <c r="D5682" s="1">
        <v>3</v>
      </c>
      <c r="E5682" s="1">
        <v>135</v>
      </c>
      <c r="F5682" s="1"/>
    </row>
    <row r="5683" spans="1:6" x14ac:dyDescent="0.35">
      <c r="A5683" s="1">
        <v>121</v>
      </c>
      <c r="B5683" s="1" t="s">
        <v>143</v>
      </c>
      <c r="C5683" s="218">
        <v>44886</v>
      </c>
      <c r="D5683" s="1">
        <v>4</v>
      </c>
      <c r="E5683" s="1">
        <v>99</v>
      </c>
      <c r="F5683" s="1"/>
    </row>
    <row r="5684" spans="1:6" x14ac:dyDescent="0.35">
      <c r="A5684" s="1">
        <v>121</v>
      </c>
      <c r="B5684" s="1" t="s">
        <v>143</v>
      </c>
      <c r="C5684" s="218">
        <v>44888</v>
      </c>
      <c r="D5684" s="1">
        <v>2</v>
      </c>
      <c r="E5684" s="1">
        <v>63</v>
      </c>
      <c r="F5684" s="1"/>
    </row>
    <row r="5685" spans="1:6" x14ac:dyDescent="0.35">
      <c r="A5685" s="1">
        <v>121</v>
      </c>
      <c r="B5685" s="1" t="s">
        <v>143</v>
      </c>
      <c r="C5685" s="218">
        <v>44889</v>
      </c>
      <c r="D5685" s="1">
        <v>9</v>
      </c>
      <c r="E5685" s="1">
        <v>216</v>
      </c>
      <c r="F5685" s="1"/>
    </row>
    <row r="5686" spans="1:6" x14ac:dyDescent="0.35">
      <c r="A5686" s="1">
        <v>121</v>
      </c>
      <c r="B5686" s="1" t="s">
        <v>143</v>
      </c>
      <c r="C5686" s="218">
        <v>44890</v>
      </c>
      <c r="D5686" s="1">
        <v>8</v>
      </c>
      <c r="E5686" s="1">
        <v>252</v>
      </c>
      <c r="F5686" s="1"/>
    </row>
    <row r="5687" spans="1:6" x14ac:dyDescent="0.35">
      <c r="A5687" s="1">
        <v>121</v>
      </c>
      <c r="B5687" s="1" t="s">
        <v>143</v>
      </c>
      <c r="C5687" s="218">
        <v>44891</v>
      </c>
      <c r="D5687" s="1">
        <v>5</v>
      </c>
      <c r="E5687" s="1">
        <v>171</v>
      </c>
      <c r="F5687" s="1"/>
    </row>
    <row r="5688" spans="1:6" x14ac:dyDescent="0.35">
      <c r="A5688" s="1">
        <v>121</v>
      </c>
      <c r="B5688" s="1" t="s">
        <v>143</v>
      </c>
      <c r="C5688" s="218">
        <v>44892</v>
      </c>
      <c r="D5688" s="1">
        <v>7</v>
      </c>
      <c r="E5688" s="1">
        <v>180</v>
      </c>
      <c r="F5688" s="1"/>
    </row>
    <row r="5689" spans="1:6" x14ac:dyDescent="0.35">
      <c r="A5689" s="1">
        <v>121</v>
      </c>
      <c r="B5689" s="1" t="s">
        <v>143</v>
      </c>
      <c r="C5689" s="218">
        <v>44893</v>
      </c>
      <c r="D5689" s="1">
        <v>9</v>
      </c>
      <c r="E5689" s="1">
        <v>216</v>
      </c>
      <c r="F5689" s="1"/>
    </row>
    <row r="5690" spans="1:6" x14ac:dyDescent="0.35">
      <c r="A5690" s="1">
        <v>121</v>
      </c>
      <c r="B5690" s="1" t="s">
        <v>143</v>
      </c>
      <c r="C5690" s="218">
        <v>44894</v>
      </c>
      <c r="D5690" s="1">
        <v>4</v>
      </c>
      <c r="E5690" s="1">
        <v>126</v>
      </c>
      <c r="F5690" s="1"/>
    </row>
    <row r="5691" spans="1:6" x14ac:dyDescent="0.35">
      <c r="A5691" s="1">
        <v>121</v>
      </c>
      <c r="B5691" s="1" t="s">
        <v>143</v>
      </c>
      <c r="C5691" s="218">
        <v>44895</v>
      </c>
      <c r="D5691" s="1">
        <v>3</v>
      </c>
      <c r="E5691" s="1">
        <v>108</v>
      </c>
      <c r="F5691" s="1"/>
    </row>
    <row r="5692" spans="1:6" x14ac:dyDescent="0.35">
      <c r="A5692" s="1">
        <v>121</v>
      </c>
      <c r="B5692" s="1" t="s">
        <v>143</v>
      </c>
      <c r="C5692" s="218">
        <v>44896</v>
      </c>
      <c r="D5692" s="1">
        <v>6</v>
      </c>
      <c r="E5692" s="1">
        <v>189</v>
      </c>
      <c r="F5692" s="1"/>
    </row>
    <row r="5693" spans="1:6" x14ac:dyDescent="0.35">
      <c r="A5693" s="1">
        <v>121</v>
      </c>
      <c r="B5693" s="1" t="s">
        <v>143</v>
      </c>
      <c r="C5693" s="218">
        <v>44897</v>
      </c>
      <c r="D5693" s="1">
        <v>9</v>
      </c>
      <c r="E5693" s="1">
        <v>297</v>
      </c>
      <c r="F5693" s="1"/>
    </row>
    <row r="5694" spans="1:6" x14ac:dyDescent="0.35">
      <c r="A5694" s="1">
        <v>121</v>
      </c>
      <c r="B5694" s="1" t="s">
        <v>143</v>
      </c>
      <c r="C5694" s="218">
        <v>44898</v>
      </c>
      <c r="D5694" s="1">
        <v>5</v>
      </c>
      <c r="E5694" s="1">
        <v>198</v>
      </c>
      <c r="F5694" s="1"/>
    </row>
    <row r="5695" spans="1:6" x14ac:dyDescent="0.35">
      <c r="A5695" s="1">
        <v>121</v>
      </c>
      <c r="B5695" s="1" t="s">
        <v>143</v>
      </c>
      <c r="C5695" s="218">
        <v>44899</v>
      </c>
      <c r="D5695" s="1">
        <v>5</v>
      </c>
      <c r="E5695" s="1">
        <v>144</v>
      </c>
      <c r="F5695" s="1"/>
    </row>
    <row r="5696" spans="1:6" x14ac:dyDescent="0.35">
      <c r="A5696" s="1">
        <v>121</v>
      </c>
      <c r="B5696" s="1" t="s">
        <v>143</v>
      </c>
      <c r="C5696" s="218">
        <v>44900</v>
      </c>
      <c r="D5696" s="1">
        <v>5</v>
      </c>
      <c r="E5696" s="1">
        <v>198</v>
      </c>
      <c r="F5696" s="1"/>
    </row>
    <row r="5697" spans="1:6" x14ac:dyDescent="0.35">
      <c r="A5697" s="1">
        <v>121</v>
      </c>
      <c r="B5697" s="1" t="s">
        <v>143</v>
      </c>
      <c r="C5697" s="218">
        <v>44901</v>
      </c>
      <c r="D5697" s="1">
        <v>4</v>
      </c>
      <c r="E5697" s="1">
        <v>153</v>
      </c>
      <c r="F5697" s="1"/>
    </row>
    <row r="5698" spans="1:6" x14ac:dyDescent="0.35">
      <c r="A5698" s="1">
        <v>121</v>
      </c>
      <c r="B5698" s="1" t="s">
        <v>143</v>
      </c>
      <c r="C5698" s="218">
        <v>44902</v>
      </c>
      <c r="D5698" s="1">
        <v>6</v>
      </c>
      <c r="E5698" s="1">
        <v>243</v>
      </c>
      <c r="F5698" s="1"/>
    </row>
    <row r="5699" spans="1:6" x14ac:dyDescent="0.35">
      <c r="A5699" s="1">
        <v>121</v>
      </c>
      <c r="B5699" s="1" t="s">
        <v>143</v>
      </c>
      <c r="C5699" s="218">
        <v>44903</v>
      </c>
      <c r="D5699" s="1">
        <v>9</v>
      </c>
      <c r="E5699" s="1">
        <v>216</v>
      </c>
      <c r="F5699" s="1"/>
    </row>
    <row r="5700" spans="1:6" x14ac:dyDescent="0.35">
      <c r="A5700" s="1">
        <v>121</v>
      </c>
      <c r="B5700" s="1" t="s">
        <v>143</v>
      </c>
      <c r="C5700" s="218">
        <v>44904</v>
      </c>
      <c r="D5700" s="1">
        <v>7</v>
      </c>
      <c r="E5700" s="1">
        <v>207</v>
      </c>
      <c r="F5700" s="1"/>
    </row>
    <row r="5701" spans="1:6" x14ac:dyDescent="0.35">
      <c r="A5701" s="1">
        <v>121</v>
      </c>
      <c r="B5701" s="1" t="s">
        <v>143</v>
      </c>
      <c r="C5701" s="218">
        <v>44905</v>
      </c>
      <c r="D5701" s="1">
        <v>4</v>
      </c>
      <c r="E5701" s="1">
        <v>99</v>
      </c>
      <c r="F5701" s="1"/>
    </row>
    <row r="5702" spans="1:6" x14ac:dyDescent="0.35">
      <c r="A5702" s="1">
        <v>121</v>
      </c>
      <c r="B5702" s="1" t="s">
        <v>143</v>
      </c>
      <c r="C5702" s="218">
        <v>44906</v>
      </c>
      <c r="D5702" s="1">
        <v>4</v>
      </c>
      <c r="E5702" s="1">
        <v>99</v>
      </c>
      <c r="F5702" s="1"/>
    </row>
    <row r="5703" spans="1:6" x14ac:dyDescent="0.35">
      <c r="A5703" s="1">
        <v>121</v>
      </c>
      <c r="B5703" s="1" t="s">
        <v>143</v>
      </c>
      <c r="C5703" s="218">
        <v>44907</v>
      </c>
      <c r="D5703" s="1">
        <v>7</v>
      </c>
      <c r="E5703" s="1">
        <v>207</v>
      </c>
      <c r="F5703" s="1"/>
    </row>
    <row r="5704" spans="1:6" x14ac:dyDescent="0.35">
      <c r="A5704" s="1">
        <v>121</v>
      </c>
      <c r="B5704" s="1" t="s">
        <v>143</v>
      </c>
      <c r="C5704" s="218">
        <v>44908</v>
      </c>
      <c r="D5704" s="1">
        <v>7</v>
      </c>
      <c r="E5704" s="1">
        <v>234</v>
      </c>
      <c r="F5704" s="1"/>
    </row>
    <row r="5705" spans="1:6" x14ac:dyDescent="0.35">
      <c r="A5705" s="1">
        <v>121</v>
      </c>
      <c r="B5705" s="1" t="s">
        <v>143</v>
      </c>
      <c r="C5705" s="218">
        <v>44909</v>
      </c>
      <c r="D5705" s="1">
        <v>7</v>
      </c>
      <c r="E5705" s="1">
        <v>180</v>
      </c>
      <c r="F5705" s="1"/>
    </row>
    <row r="5706" spans="1:6" x14ac:dyDescent="0.35">
      <c r="A5706" s="1">
        <v>121</v>
      </c>
      <c r="B5706" s="1" t="s">
        <v>143</v>
      </c>
      <c r="C5706" s="218">
        <v>44910</v>
      </c>
      <c r="D5706" s="1">
        <v>8</v>
      </c>
      <c r="E5706" s="1">
        <v>252</v>
      </c>
      <c r="F5706" s="1"/>
    </row>
    <row r="5707" spans="1:6" x14ac:dyDescent="0.35">
      <c r="A5707" s="1">
        <v>121</v>
      </c>
      <c r="B5707" s="1" t="s">
        <v>143</v>
      </c>
      <c r="C5707" s="218">
        <v>44911</v>
      </c>
      <c r="D5707" s="1">
        <v>7</v>
      </c>
      <c r="E5707" s="1">
        <v>261</v>
      </c>
      <c r="F5707" s="1"/>
    </row>
    <row r="5708" spans="1:6" x14ac:dyDescent="0.35">
      <c r="A5708" s="1">
        <v>121</v>
      </c>
      <c r="B5708" s="1" t="s">
        <v>143</v>
      </c>
      <c r="C5708" s="218">
        <v>44912</v>
      </c>
      <c r="D5708" s="1">
        <v>5</v>
      </c>
      <c r="E5708" s="1">
        <v>171</v>
      </c>
      <c r="F5708" s="1"/>
    </row>
    <row r="5709" spans="1:6" x14ac:dyDescent="0.35">
      <c r="A5709" s="1">
        <v>121</v>
      </c>
      <c r="B5709" s="1" t="s">
        <v>143</v>
      </c>
      <c r="C5709" s="218">
        <v>44913</v>
      </c>
      <c r="D5709" s="1">
        <v>6</v>
      </c>
      <c r="E5709" s="1">
        <v>189</v>
      </c>
      <c r="F5709" s="1"/>
    </row>
    <row r="5710" spans="1:6" x14ac:dyDescent="0.35">
      <c r="A5710" s="1">
        <v>121</v>
      </c>
      <c r="B5710" s="1" t="s">
        <v>143</v>
      </c>
      <c r="C5710" s="218">
        <v>44915</v>
      </c>
      <c r="D5710" s="1">
        <v>15</v>
      </c>
      <c r="E5710" s="1">
        <v>459</v>
      </c>
      <c r="F5710" s="1"/>
    </row>
    <row r="5711" spans="1:6" x14ac:dyDescent="0.35">
      <c r="A5711" s="1">
        <v>121</v>
      </c>
      <c r="B5711" s="1" t="s">
        <v>143</v>
      </c>
      <c r="C5711" s="218">
        <v>44916</v>
      </c>
      <c r="D5711" s="1">
        <v>5</v>
      </c>
      <c r="E5711" s="1">
        <v>198</v>
      </c>
      <c r="F5711" s="1"/>
    </row>
    <row r="5712" spans="1:6" x14ac:dyDescent="0.35">
      <c r="A5712" s="1">
        <v>121</v>
      </c>
      <c r="B5712" s="1" t="s">
        <v>143</v>
      </c>
      <c r="C5712" s="218">
        <v>44917</v>
      </c>
      <c r="D5712" s="1">
        <v>8</v>
      </c>
      <c r="E5712" s="1">
        <v>279</v>
      </c>
      <c r="F5712" s="1"/>
    </row>
    <row r="5713" spans="1:6" x14ac:dyDescent="0.35">
      <c r="A5713" s="1">
        <v>121</v>
      </c>
      <c r="B5713" s="1" t="s">
        <v>143</v>
      </c>
      <c r="C5713" s="218">
        <v>44918</v>
      </c>
      <c r="D5713" s="1">
        <v>10</v>
      </c>
      <c r="E5713" s="1">
        <v>288</v>
      </c>
      <c r="F5713" s="1"/>
    </row>
    <row r="5714" spans="1:6" x14ac:dyDescent="0.35">
      <c r="A5714" s="1">
        <v>121</v>
      </c>
      <c r="B5714" s="1" t="s">
        <v>143</v>
      </c>
      <c r="C5714" s="218">
        <v>44919</v>
      </c>
      <c r="D5714" s="1">
        <v>10</v>
      </c>
      <c r="E5714" s="1">
        <v>315</v>
      </c>
      <c r="F5714" s="1"/>
    </row>
    <row r="5715" spans="1:6" x14ac:dyDescent="0.35">
      <c r="A5715" s="1">
        <v>121</v>
      </c>
      <c r="B5715" s="1" t="s">
        <v>143</v>
      </c>
      <c r="C5715" s="218">
        <v>44920</v>
      </c>
      <c r="D5715" s="1">
        <v>9</v>
      </c>
      <c r="E5715" s="1">
        <v>270</v>
      </c>
      <c r="F5715" s="1"/>
    </row>
    <row r="5716" spans="1:6" x14ac:dyDescent="0.35">
      <c r="A5716" s="1">
        <v>121</v>
      </c>
      <c r="B5716" s="1" t="s">
        <v>143</v>
      </c>
      <c r="C5716" s="218">
        <v>44921</v>
      </c>
      <c r="D5716" s="1">
        <v>5</v>
      </c>
      <c r="E5716" s="1">
        <v>198</v>
      </c>
      <c r="F5716" s="1"/>
    </row>
    <row r="5717" spans="1:6" x14ac:dyDescent="0.35">
      <c r="A5717" s="1">
        <v>121</v>
      </c>
      <c r="B5717" s="1" t="s">
        <v>143</v>
      </c>
      <c r="C5717" s="218">
        <v>44922</v>
      </c>
      <c r="D5717" s="1">
        <v>7</v>
      </c>
      <c r="E5717" s="1">
        <v>234</v>
      </c>
      <c r="F5717" s="1"/>
    </row>
    <row r="5718" spans="1:6" x14ac:dyDescent="0.35">
      <c r="A5718" s="1">
        <v>121</v>
      </c>
      <c r="B5718" s="1" t="s">
        <v>143</v>
      </c>
      <c r="C5718" s="218">
        <v>44923</v>
      </c>
      <c r="D5718" s="1">
        <v>11</v>
      </c>
      <c r="E5718" s="1">
        <v>360</v>
      </c>
      <c r="F5718" s="1"/>
    </row>
    <row r="5719" spans="1:6" x14ac:dyDescent="0.35">
      <c r="A5719" s="1">
        <v>121</v>
      </c>
      <c r="B5719" s="1" t="s">
        <v>143</v>
      </c>
      <c r="C5719" s="218">
        <v>44924</v>
      </c>
      <c r="D5719" s="1">
        <v>7</v>
      </c>
      <c r="E5719" s="1">
        <v>207</v>
      </c>
      <c r="F5719" s="1"/>
    </row>
    <row r="5720" spans="1:6" x14ac:dyDescent="0.35">
      <c r="A5720" s="1">
        <v>121</v>
      </c>
      <c r="B5720" s="1" t="s">
        <v>143</v>
      </c>
      <c r="C5720" s="218">
        <v>44925</v>
      </c>
      <c r="D5720" s="1">
        <v>7</v>
      </c>
      <c r="E5720" s="1">
        <v>234</v>
      </c>
      <c r="F5720" s="1"/>
    </row>
    <row r="5721" spans="1:6" x14ac:dyDescent="0.35">
      <c r="A5721" s="1">
        <v>121</v>
      </c>
      <c r="B5721" s="1" t="s">
        <v>143</v>
      </c>
      <c r="C5721" s="218">
        <v>44926</v>
      </c>
      <c r="D5721" s="1">
        <v>8</v>
      </c>
      <c r="E5721" s="1">
        <v>225</v>
      </c>
      <c r="F5721" s="1"/>
    </row>
    <row r="5722" spans="1:6" x14ac:dyDescent="0.35">
      <c r="A5722" s="1">
        <v>121</v>
      </c>
      <c r="B5722" s="1" t="s">
        <v>143</v>
      </c>
      <c r="C5722" s="218">
        <v>44927</v>
      </c>
      <c r="D5722" s="1">
        <v>8</v>
      </c>
      <c r="E5722" s="1">
        <v>252</v>
      </c>
      <c r="F5722" s="1"/>
    </row>
    <row r="5723" spans="1:6" x14ac:dyDescent="0.35">
      <c r="A5723" s="1">
        <v>121</v>
      </c>
      <c r="B5723" s="1" t="s">
        <v>143</v>
      </c>
      <c r="C5723" s="218">
        <v>44928</v>
      </c>
      <c r="D5723" s="1">
        <v>8</v>
      </c>
      <c r="E5723" s="1">
        <v>198</v>
      </c>
      <c r="F5723" s="1"/>
    </row>
    <row r="5724" spans="1:6" x14ac:dyDescent="0.35">
      <c r="A5724" s="1">
        <v>121</v>
      </c>
      <c r="B5724" s="1" t="s">
        <v>143</v>
      </c>
      <c r="C5724" s="218">
        <v>44929</v>
      </c>
      <c r="D5724" s="1">
        <v>9</v>
      </c>
      <c r="E5724" s="1">
        <v>297</v>
      </c>
      <c r="F5724" s="1"/>
    </row>
    <row r="5725" spans="1:6" x14ac:dyDescent="0.35">
      <c r="A5725" s="1">
        <v>121</v>
      </c>
      <c r="B5725" s="1" t="s">
        <v>143</v>
      </c>
      <c r="C5725" s="218">
        <v>44930</v>
      </c>
      <c r="D5725" s="1">
        <v>4</v>
      </c>
      <c r="E5725" s="1">
        <v>180</v>
      </c>
      <c r="F5725" s="1"/>
    </row>
    <row r="5726" spans="1:6" x14ac:dyDescent="0.35">
      <c r="A5726" s="1">
        <v>121</v>
      </c>
      <c r="B5726" s="1" t="s">
        <v>143</v>
      </c>
      <c r="C5726" s="218">
        <v>44931</v>
      </c>
      <c r="D5726" s="1">
        <v>7</v>
      </c>
      <c r="E5726" s="1">
        <v>207</v>
      </c>
      <c r="F5726" s="1"/>
    </row>
    <row r="5727" spans="1:6" x14ac:dyDescent="0.35">
      <c r="A5727" s="1">
        <v>121</v>
      </c>
      <c r="B5727" s="1" t="s">
        <v>143</v>
      </c>
      <c r="C5727" s="218">
        <v>44932</v>
      </c>
      <c r="D5727" s="1">
        <v>6</v>
      </c>
      <c r="E5727" s="1">
        <v>189</v>
      </c>
      <c r="F5727" s="1"/>
    </row>
    <row r="5728" spans="1:6" x14ac:dyDescent="0.35">
      <c r="A5728" s="1">
        <v>121</v>
      </c>
      <c r="B5728" s="1" t="s">
        <v>143</v>
      </c>
      <c r="C5728" s="218">
        <v>44933</v>
      </c>
      <c r="D5728" s="1">
        <v>8</v>
      </c>
      <c r="E5728" s="1">
        <v>252</v>
      </c>
      <c r="F5728" s="1"/>
    </row>
    <row r="5729" spans="1:6" x14ac:dyDescent="0.35">
      <c r="A5729" s="1">
        <v>121</v>
      </c>
      <c r="B5729" s="1" t="s">
        <v>143</v>
      </c>
      <c r="C5729" s="218">
        <v>44934</v>
      </c>
      <c r="D5729" s="1">
        <v>10</v>
      </c>
      <c r="E5729" s="1">
        <v>288</v>
      </c>
      <c r="F5729" s="1"/>
    </row>
    <row r="5730" spans="1:6" x14ac:dyDescent="0.35">
      <c r="A5730" s="1">
        <v>121</v>
      </c>
      <c r="B5730" s="1" t="s">
        <v>143</v>
      </c>
      <c r="C5730" s="218">
        <v>44935</v>
      </c>
      <c r="D5730" s="1">
        <v>8</v>
      </c>
      <c r="E5730" s="1">
        <v>225</v>
      </c>
      <c r="F5730" s="1"/>
    </row>
    <row r="5731" spans="1:6" x14ac:dyDescent="0.35">
      <c r="A5731" s="1">
        <v>121</v>
      </c>
      <c r="B5731" s="1" t="s">
        <v>143</v>
      </c>
      <c r="C5731" s="218">
        <v>44936</v>
      </c>
      <c r="D5731" s="1">
        <v>5</v>
      </c>
      <c r="E5731" s="1">
        <v>171</v>
      </c>
      <c r="F5731" s="1"/>
    </row>
    <row r="5732" spans="1:6" x14ac:dyDescent="0.35">
      <c r="A5732" s="1">
        <v>121</v>
      </c>
      <c r="B5732" s="1" t="s">
        <v>143</v>
      </c>
      <c r="C5732" s="218">
        <v>44937</v>
      </c>
      <c r="D5732" s="1">
        <v>8</v>
      </c>
      <c r="E5732" s="1">
        <v>252</v>
      </c>
      <c r="F5732" s="1"/>
    </row>
    <row r="5733" spans="1:6" x14ac:dyDescent="0.35">
      <c r="A5733" s="1">
        <v>121</v>
      </c>
      <c r="B5733" s="1" t="s">
        <v>143</v>
      </c>
      <c r="C5733" s="218">
        <v>44938</v>
      </c>
      <c r="D5733" s="1">
        <v>8</v>
      </c>
      <c r="E5733" s="1">
        <v>225</v>
      </c>
      <c r="F5733" s="1"/>
    </row>
    <row r="5734" spans="1:6" x14ac:dyDescent="0.35">
      <c r="A5734" s="1">
        <v>121</v>
      </c>
      <c r="B5734" s="1" t="s">
        <v>143</v>
      </c>
      <c r="C5734" s="218">
        <v>44939</v>
      </c>
      <c r="D5734" s="1">
        <v>8</v>
      </c>
      <c r="E5734" s="1">
        <v>279</v>
      </c>
      <c r="F5734" s="1"/>
    </row>
    <row r="5735" spans="1:6" x14ac:dyDescent="0.35">
      <c r="A5735" s="1">
        <v>121</v>
      </c>
      <c r="B5735" s="1" t="s">
        <v>143</v>
      </c>
      <c r="C5735" s="218">
        <v>44940</v>
      </c>
      <c r="D5735" s="1">
        <v>9</v>
      </c>
      <c r="E5735" s="1">
        <v>297</v>
      </c>
      <c r="F5735" s="1"/>
    </row>
    <row r="5736" spans="1:6" x14ac:dyDescent="0.35">
      <c r="A5736" s="1">
        <v>121</v>
      </c>
      <c r="B5736" s="1" t="s">
        <v>143</v>
      </c>
      <c r="C5736" s="218">
        <v>44941</v>
      </c>
      <c r="D5736" s="1">
        <v>7</v>
      </c>
      <c r="E5736" s="1">
        <v>261</v>
      </c>
      <c r="F5736" s="1"/>
    </row>
    <row r="5737" spans="1:6" x14ac:dyDescent="0.35">
      <c r="A5737" s="1">
        <v>121</v>
      </c>
      <c r="B5737" s="1" t="s">
        <v>143</v>
      </c>
      <c r="C5737" s="218">
        <v>44942</v>
      </c>
      <c r="D5737" s="1">
        <v>10</v>
      </c>
      <c r="E5737" s="1">
        <v>315</v>
      </c>
      <c r="F5737" s="1"/>
    </row>
    <row r="5738" spans="1:6" x14ac:dyDescent="0.35">
      <c r="A5738" s="1">
        <v>121</v>
      </c>
      <c r="B5738" s="1" t="s">
        <v>143</v>
      </c>
      <c r="C5738" s="218">
        <v>44943</v>
      </c>
      <c r="D5738" s="1">
        <v>6</v>
      </c>
      <c r="E5738" s="1">
        <v>243</v>
      </c>
      <c r="F5738" s="1"/>
    </row>
    <row r="5739" spans="1:6" x14ac:dyDescent="0.35">
      <c r="A5739" s="1">
        <v>121</v>
      </c>
      <c r="B5739" s="1" t="s">
        <v>143</v>
      </c>
      <c r="C5739" s="218">
        <v>44944</v>
      </c>
      <c r="D5739" s="1">
        <v>9</v>
      </c>
      <c r="E5739" s="1">
        <v>351</v>
      </c>
      <c r="F5739" s="1"/>
    </row>
    <row r="5740" spans="1:6" x14ac:dyDescent="0.35">
      <c r="A5740" s="1">
        <v>121</v>
      </c>
      <c r="B5740" s="1" t="s">
        <v>143</v>
      </c>
      <c r="C5740" s="218">
        <v>44945</v>
      </c>
      <c r="D5740" s="1">
        <v>6</v>
      </c>
      <c r="E5740" s="1">
        <v>189</v>
      </c>
      <c r="F5740" s="1"/>
    </row>
    <row r="5741" spans="1:6" x14ac:dyDescent="0.35">
      <c r="A5741" s="1">
        <v>121</v>
      </c>
      <c r="B5741" s="1" t="s">
        <v>143</v>
      </c>
      <c r="C5741" s="218">
        <v>44946</v>
      </c>
      <c r="D5741" s="1">
        <v>5</v>
      </c>
      <c r="E5741" s="1">
        <v>171</v>
      </c>
      <c r="F5741" s="1"/>
    </row>
    <row r="5742" spans="1:6" x14ac:dyDescent="0.35">
      <c r="A5742" s="1">
        <v>121</v>
      </c>
      <c r="B5742" s="1" t="s">
        <v>143</v>
      </c>
      <c r="C5742" s="218">
        <v>44947</v>
      </c>
      <c r="D5742" s="1">
        <v>6</v>
      </c>
      <c r="E5742" s="1">
        <v>243</v>
      </c>
      <c r="F5742" s="1"/>
    </row>
    <row r="5743" spans="1:6" x14ac:dyDescent="0.35">
      <c r="A5743" s="1">
        <v>121</v>
      </c>
      <c r="B5743" s="1" t="s">
        <v>143</v>
      </c>
      <c r="C5743" s="218">
        <v>44948</v>
      </c>
      <c r="D5743" s="1">
        <v>8</v>
      </c>
      <c r="E5743" s="1">
        <v>306</v>
      </c>
      <c r="F5743" s="1"/>
    </row>
    <row r="5744" spans="1:6" x14ac:dyDescent="0.35">
      <c r="A5744" s="1">
        <v>121</v>
      </c>
      <c r="B5744" s="1" t="s">
        <v>143</v>
      </c>
      <c r="C5744" s="218">
        <v>44949</v>
      </c>
      <c r="D5744" s="1">
        <v>11</v>
      </c>
      <c r="E5744" s="1">
        <v>306</v>
      </c>
      <c r="F5744" s="1"/>
    </row>
    <row r="5745" spans="1:6" x14ac:dyDescent="0.35">
      <c r="A5745" s="1">
        <v>121</v>
      </c>
      <c r="B5745" s="1" t="s">
        <v>143</v>
      </c>
      <c r="C5745" s="218">
        <v>44950</v>
      </c>
      <c r="D5745" s="1">
        <v>10</v>
      </c>
      <c r="E5745" s="1">
        <v>342</v>
      </c>
      <c r="F5745" s="1"/>
    </row>
    <row r="5746" spans="1:6" x14ac:dyDescent="0.35">
      <c r="A5746" s="1">
        <v>121</v>
      </c>
      <c r="B5746" s="1" t="s">
        <v>143</v>
      </c>
      <c r="C5746" s="218">
        <v>44951</v>
      </c>
      <c r="D5746" s="1">
        <v>10</v>
      </c>
      <c r="E5746" s="1">
        <v>315</v>
      </c>
      <c r="F5746" s="1"/>
    </row>
    <row r="5747" spans="1:6" x14ac:dyDescent="0.35">
      <c r="A5747" s="1">
        <v>121</v>
      </c>
      <c r="B5747" s="1" t="s">
        <v>143</v>
      </c>
      <c r="C5747" s="218">
        <v>44952</v>
      </c>
      <c r="D5747" s="1">
        <v>10</v>
      </c>
      <c r="E5747" s="1">
        <v>315</v>
      </c>
      <c r="F5747" s="1"/>
    </row>
    <row r="5748" spans="1:6" x14ac:dyDescent="0.35">
      <c r="A5748" s="1">
        <v>121</v>
      </c>
      <c r="B5748" s="1" t="s">
        <v>143</v>
      </c>
      <c r="C5748" s="218">
        <v>44953</v>
      </c>
      <c r="D5748" s="1">
        <v>10</v>
      </c>
      <c r="E5748" s="1">
        <v>261</v>
      </c>
      <c r="F5748" s="1"/>
    </row>
    <row r="5749" spans="1:6" x14ac:dyDescent="0.35">
      <c r="A5749" s="1">
        <v>121</v>
      </c>
      <c r="B5749" s="1" t="s">
        <v>143</v>
      </c>
      <c r="C5749" s="218">
        <v>44954</v>
      </c>
      <c r="D5749" s="1">
        <v>6</v>
      </c>
      <c r="E5749" s="1">
        <v>189</v>
      </c>
      <c r="F5749" s="1"/>
    </row>
    <row r="5750" spans="1:6" x14ac:dyDescent="0.35">
      <c r="A5750" s="1">
        <v>121</v>
      </c>
      <c r="B5750" s="1" t="s">
        <v>143</v>
      </c>
      <c r="C5750" s="218">
        <v>44955</v>
      </c>
      <c r="D5750" s="1">
        <v>1</v>
      </c>
      <c r="E5750" s="1">
        <v>45</v>
      </c>
      <c r="F5750" s="1"/>
    </row>
    <row r="5751" spans="1:6" x14ac:dyDescent="0.35">
      <c r="A5751" s="1">
        <v>121</v>
      </c>
      <c r="B5751" s="1" t="s">
        <v>143</v>
      </c>
      <c r="C5751" s="218">
        <v>44956</v>
      </c>
      <c r="D5751" s="1">
        <v>3</v>
      </c>
      <c r="E5751" s="1">
        <v>81</v>
      </c>
      <c r="F5751" s="1"/>
    </row>
    <row r="5752" spans="1:6" x14ac:dyDescent="0.35">
      <c r="A5752" s="1">
        <v>122</v>
      </c>
      <c r="B5752" s="1" t="s">
        <v>144</v>
      </c>
      <c r="C5752" s="218">
        <v>44907</v>
      </c>
      <c r="D5752" s="1">
        <v>2</v>
      </c>
      <c r="E5752" s="1">
        <v>90</v>
      </c>
      <c r="F5752" s="1"/>
    </row>
    <row r="5753" spans="1:6" x14ac:dyDescent="0.35">
      <c r="A5753" s="1">
        <v>122</v>
      </c>
      <c r="B5753" s="1" t="s">
        <v>144</v>
      </c>
      <c r="C5753" s="218">
        <v>44908</v>
      </c>
      <c r="D5753" s="1">
        <v>1</v>
      </c>
      <c r="E5753" s="1">
        <v>45</v>
      </c>
      <c r="F5753" s="1"/>
    </row>
    <row r="5754" spans="1:6" x14ac:dyDescent="0.35">
      <c r="A5754" s="1">
        <v>122</v>
      </c>
      <c r="B5754" s="1" t="s">
        <v>144</v>
      </c>
      <c r="C5754" s="218">
        <v>44909</v>
      </c>
      <c r="D5754" s="1">
        <v>4</v>
      </c>
      <c r="E5754" s="1">
        <v>126</v>
      </c>
      <c r="F5754" s="1"/>
    </row>
    <row r="5755" spans="1:6" x14ac:dyDescent="0.35">
      <c r="A5755" s="1">
        <v>122</v>
      </c>
      <c r="B5755" s="1" t="s">
        <v>144</v>
      </c>
      <c r="C5755" s="218">
        <v>44914</v>
      </c>
      <c r="D5755" s="1">
        <v>6</v>
      </c>
      <c r="E5755" s="1">
        <v>189</v>
      </c>
      <c r="F5755" s="1"/>
    </row>
    <row r="5756" spans="1:6" x14ac:dyDescent="0.35">
      <c r="A5756" s="1">
        <v>122</v>
      </c>
      <c r="B5756" s="1" t="s">
        <v>144</v>
      </c>
      <c r="C5756" s="218">
        <v>44915</v>
      </c>
      <c r="D5756" s="1">
        <v>4</v>
      </c>
      <c r="E5756" s="1">
        <v>153</v>
      </c>
      <c r="F5756" s="1"/>
    </row>
    <row r="5757" spans="1:6" x14ac:dyDescent="0.35">
      <c r="A5757" s="1">
        <v>122</v>
      </c>
      <c r="B5757" s="1" t="s">
        <v>144</v>
      </c>
      <c r="C5757" s="218">
        <v>44916</v>
      </c>
      <c r="D5757" s="1">
        <v>2</v>
      </c>
      <c r="E5757" s="1">
        <v>63</v>
      </c>
      <c r="F5757" s="1"/>
    </row>
    <row r="5758" spans="1:6" x14ac:dyDescent="0.35">
      <c r="A5758" s="1">
        <v>122</v>
      </c>
      <c r="B5758" s="1" t="s">
        <v>144</v>
      </c>
      <c r="C5758" s="218">
        <v>44917</v>
      </c>
      <c r="D5758" s="1">
        <v>3</v>
      </c>
      <c r="E5758" s="1">
        <v>108</v>
      </c>
      <c r="F5758" s="1"/>
    </row>
    <row r="5759" spans="1:6" x14ac:dyDescent="0.35">
      <c r="A5759" s="1">
        <v>122</v>
      </c>
      <c r="B5759" s="1" t="s">
        <v>144</v>
      </c>
      <c r="C5759" s="218">
        <v>44918</v>
      </c>
      <c r="D5759" s="1">
        <v>4</v>
      </c>
      <c r="E5759" s="1">
        <v>180</v>
      </c>
      <c r="F5759" s="1"/>
    </row>
    <row r="5760" spans="1:6" x14ac:dyDescent="0.35">
      <c r="A5760" s="1">
        <v>122</v>
      </c>
      <c r="B5760" s="1" t="s">
        <v>144</v>
      </c>
      <c r="C5760" s="218">
        <v>44919</v>
      </c>
      <c r="D5760" s="1">
        <v>3</v>
      </c>
      <c r="E5760" s="1">
        <v>108</v>
      </c>
      <c r="F5760" s="1"/>
    </row>
    <row r="5761" spans="1:6" x14ac:dyDescent="0.35">
      <c r="A5761" s="1">
        <v>122</v>
      </c>
      <c r="B5761" s="1" t="s">
        <v>144</v>
      </c>
      <c r="C5761" s="218">
        <v>44920</v>
      </c>
      <c r="D5761" s="1">
        <v>4</v>
      </c>
      <c r="E5761" s="1">
        <v>180</v>
      </c>
      <c r="F5761" s="1"/>
    </row>
    <row r="5762" spans="1:6" x14ac:dyDescent="0.35">
      <c r="A5762" s="1">
        <v>122</v>
      </c>
      <c r="B5762" s="1" t="s">
        <v>144</v>
      </c>
      <c r="C5762" s="218">
        <v>44921</v>
      </c>
      <c r="D5762" s="1">
        <v>4</v>
      </c>
      <c r="E5762" s="1">
        <v>99</v>
      </c>
      <c r="F5762" s="1"/>
    </row>
    <row r="5763" spans="1:6" x14ac:dyDescent="0.35">
      <c r="A5763" s="1">
        <v>122</v>
      </c>
      <c r="B5763" s="1" t="s">
        <v>144</v>
      </c>
      <c r="C5763" s="218">
        <v>44922</v>
      </c>
      <c r="D5763" s="1">
        <v>5</v>
      </c>
      <c r="E5763" s="1">
        <v>225</v>
      </c>
      <c r="F5763" s="1"/>
    </row>
    <row r="5764" spans="1:6" x14ac:dyDescent="0.35">
      <c r="A5764" s="1">
        <v>122</v>
      </c>
      <c r="B5764" s="1" t="s">
        <v>144</v>
      </c>
      <c r="C5764" s="218">
        <v>44923</v>
      </c>
      <c r="D5764" s="1">
        <v>6</v>
      </c>
      <c r="E5764" s="1">
        <v>243</v>
      </c>
      <c r="F5764" s="1"/>
    </row>
    <row r="5765" spans="1:6" x14ac:dyDescent="0.35">
      <c r="A5765" s="1">
        <v>122</v>
      </c>
      <c r="B5765" s="1" t="s">
        <v>144</v>
      </c>
      <c r="C5765" s="218">
        <v>44924</v>
      </c>
      <c r="D5765" s="1">
        <v>3</v>
      </c>
      <c r="E5765" s="1">
        <v>108</v>
      </c>
      <c r="F5765" s="1"/>
    </row>
    <row r="5766" spans="1:6" x14ac:dyDescent="0.35">
      <c r="A5766" s="1">
        <v>122</v>
      </c>
      <c r="B5766" s="1" t="s">
        <v>144</v>
      </c>
      <c r="C5766" s="218">
        <v>44925</v>
      </c>
      <c r="D5766" s="1">
        <v>7</v>
      </c>
      <c r="E5766" s="1">
        <v>234</v>
      </c>
      <c r="F5766" s="1"/>
    </row>
    <row r="5767" spans="1:6" x14ac:dyDescent="0.35">
      <c r="A5767" s="1">
        <v>122</v>
      </c>
      <c r="B5767" s="1" t="s">
        <v>144</v>
      </c>
      <c r="C5767" s="218">
        <v>44926</v>
      </c>
      <c r="D5767" s="1">
        <v>9</v>
      </c>
      <c r="E5767" s="1">
        <v>378</v>
      </c>
      <c r="F5767" s="1"/>
    </row>
    <row r="5768" spans="1:6" x14ac:dyDescent="0.35">
      <c r="A5768" s="1">
        <v>122</v>
      </c>
      <c r="B5768" s="1" t="s">
        <v>144</v>
      </c>
      <c r="C5768" s="218">
        <v>44927</v>
      </c>
      <c r="D5768" s="1">
        <v>5</v>
      </c>
      <c r="E5768" s="1">
        <v>198</v>
      </c>
      <c r="F5768" s="1"/>
    </row>
    <row r="5769" spans="1:6" x14ac:dyDescent="0.35">
      <c r="A5769" s="1">
        <v>122</v>
      </c>
      <c r="B5769" s="1" t="s">
        <v>144</v>
      </c>
      <c r="C5769" s="218">
        <v>44928</v>
      </c>
      <c r="D5769" s="1">
        <v>4</v>
      </c>
      <c r="E5769" s="1">
        <v>126</v>
      </c>
      <c r="F5769" s="1"/>
    </row>
    <row r="5770" spans="1:6" x14ac:dyDescent="0.35">
      <c r="A5770" s="1">
        <v>122</v>
      </c>
      <c r="B5770" s="1" t="s">
        <v>144</v>
      </c>
      <c r="C5770" s="218">
        <v>44929</v>
      </c>
      <c r="D5770" s="1">
        <v>8</v>
      </c>
      <c r="E5770" s="1">
        <v>252</v>
      </c>
      <c r="F5770" s="1"/>
    </row>
    <row r="5771" spans="1:6" x14ac:dyDescent="0.35">
      <c r="A5771" s="1">
        <v>122</v>
      </c>
      <c r="B5771" s="1" t="s">
        <v>144</v>
      </c>
      <c r="C5771" s="218">
        <v>44930</v>
      </c>
      <c r="D5771" s="1">
        <v>3</v>
      </c>
      <c r="E5771" s="1">
        <v>135</v>
      </c>
      <c r="F5771" s="1"/>
    </row>
    <row r="5772" spans="1:6" x14ac:dyDescent="0.35">
      <c r="A5772" s="1">
        <v>122</v>
      </c>
      <c r="B5772" s="1" t="s">
        <v>144</v>
      </c>
      <c r="C5772" s="218">
        <v>44931</v>
      </c>
      <c r="D5772" s="1">
        <v>4</v>
      </c>
      <c r="E5772" s="1">
        <v>180</v>
      </c>
      <c r="F5772" s="1"/>
    </row>
    <row r="5773" spans="1:6" x14ac:dyDescent="0.35">
      <c r="A5773" s="1">
        <v>122</v>
      </c>
      <c r="B5773" s="1" t="s">
        <v>144</v>
      </c>
      <c r="C5773" s="218">
        <v>44932</v>
      </c>
      <c r="D5773" s="1">
        <v>6</v>
      </c>
      <c r="E5773" s="1">
        <v>216</v>
      </c>
      <c r="F5773" s="1"/>
    </row>
    <row r="5774" spans="1:6" x14ac:dyDescent="0.35">
      <c r="A5774" s="1">
        <v>122</v>
      </c>
      <c r="B5774" s="1" t="s">
        <v>144</v>
      </c>
      <c r="C5774" s="218">
        <v>44933</v>
      </c>
      <c r="D5774" s="1">
        <v>6</v>
      </c>
      <c r="E5774" s="1">
        <v>189</v>
      </c>
      <c r="F5774" s="1"/>
    </row>
    <row r="5775" spans="1:6" x14ac:dyDescent="0.35">
      <c r="A5775" s="1">
        <v>122</v>
      </c>
      <c r="B5775" s="1" t="s">
        <v>144</v>
      </c>
      <c r="C5775" s="218">
        <v>44934</v>
      </c>
      <c r="D5775" s="1">
        <v>5</v>
      </c>
      <c r="E5775" s="1">
        <v>171</v>
      </c>
      <c r="F5775" s="1"/>
    </row>
    <row r="5776" spans="1:6" x14ac:dyDescent="0.35">
      <c r="A5776" s="1">
        <v>122</v>
      </c>
      <c r="B5776" s="1" t="s">
        <v>144</v>
      </c>
      <c r="C5776" s="218">
        <v>44935</v>
      </c>
      <c r="D5776" s="1">
        <v>6</v>
      </c>
      <c r="E5776" s="1">
        <v>216</v>
      </c>
      <c r="F5776" s="1"/>
    </row>
    <row r="5777" spans="1:6" x14ac:dyDescent="0.35">
      <c r="A5777" s="1">
        <v>122</v>
      </c>
      <c r="B5777" s="1" t="s">
        <v>144</v>
      </c>
      <c r="C5777" s="218">
        <v>44936</v>
      </c>
      <c r="D5777" s="1">
        <v>3</v>
      </c>
      <c r="E5777" s="1">
        <v>135</v>
      </c>
      <c r="F5777" s="1"/>
    </row>
    <row r="5778" spans="1:6" x14ac:dyDescent="0.35">
      <c r="A5778" s="1">
        <v>122</v>
      </c>
      <c r="B5778" s="1" t="s">
        <v>144</v>
      </c>
      <c r="C5778" s="218">
        <v>44937</v>
      </c>
      <c r="D5778" s="1">
        <v>5</v>
      </c>
      <c r="E5778" s="1">
        <v>171</v>
      </c>
      <c r="F5778" s="1"/>
    </row>
    <row r="5779" spans="1:6" x14ac:dyDescent="0.35">
      <c r="A5779" s="1">
        <v>122</v>
      </c>
      <c r="B5779" s="1" t="s">
        <v>144</v>
      </c>
      <c r="C5779" s="218">
        <v>44938</v>
      </c>
      <c r="D5779" s="1">
        <v>6</v>
      </c>
      <c r="E5779" s="1">
        <v>216</v>
      </c>
      <c r="F5779" s="1"/>
    </row>
    <row r="5780" spans="1:6" x14ac:dyDescent="0.35">
      <c r="A5780" s="1">
        <v>122</v>
      </c>
      <c r="B5780" s="1" t="s">
        <v>144</v>
      </c>
      <c r="C5780" s="218">
        <v>44939</v>
      </c>
      <c r="D5780" s="1">
        <v>5</v>
      </c>
      <c r="E5780" s="1">
        <v>198</v>
      </c>
      <c r="F5780" s="1"/>
    </row>
    <row r="5781" spans="1:6" x14ac:dyDescent="0.35">
      <c r="A5781" s="1">
        <v>122</v>
      </c>
      <c r="B5781" s="1" t="s">
        <v>144</v>
      </c>
      <c r="C5781" s="218">
        <v>44940</v>
      </c>
      <c r="D5781" s="1">
        <v>2</v>
      </c>
      <c r="E5781" s="1">
        <v>63</v>
      </c>
      <c r="F5781" s="1"/>
    </row>
    <row r="5782" spans="1:6" x14ac:dyDescent="0.35">
      <c r="A5782" s="1">
        <v>122</v>
      </c>
      <c r="B5782" s="1" t="s">
        <v>144</v>
      </c>
      <c r="C5782" s="218">
        <v>44941</v>
      </c>
      <c r="D5782" s="1">
        <v>4</v>
      </c>
      <c r="E5782" s="1">
        <v>153</v>
      </c>
      <c r="F5782" s="1"/>
    </row>
    <row r="5783" spans="1:6" x14ac:dyDescent="0.35">
      <c r="A5783" s="1">
        <v>122</v>
      </c>
      <c r="B5783" s="1" t="s">
        <v>144</v>
      </c>
      <c r="C5783" s="218">
        <v>44942</v>
      </c>
      <c r="D5783" s="1">
        <v>6</v>
      </c>
      <c r="E5783" s="1">
        <v>216</v>
      </c>
      <c r="F5783" s="1"/>
    </row>
    <row r="5784" spans="1:6" x14ac:dyDescent="0.35">
      <c r="A5784" s="1">
        <v>122</v>
      </c>
      <c r="B5784" s="1" t="s">
        <v>144</v>
      </c>
      <c r="C5784" s="218">
        <v>44943</v>
      </c>
      <c r="D5784" s="1">
        <v>5</v>
      </c>
      <c r="E5784" s="1">
        <v>171</v>
      </c>
      <c r="F5784" s="1"/>
    </row>
    <row r="5785" spans="1:6" x14ac:dyDescent="0.35">
      <c r="A5785" s="1">
        <v>122</v>
      </c>
      <c r="B5785" s="1" t="s">
        <v>144</v>
      </c>
      <c r="C5785" s="218">
        <v>44944</v>
      </c>
      <c r="D5785" s="1">
        <v>3</v>
      </c>
      <c r="E5785" s="1">
        <v>108</v>
      </c>
      <c r="F5785" s="1"/>
    </row>
    <row r="5786" spans="1:6" x14ac:dyDescent="0.35">
      <c r="A5786" s="1">
        <v>122</v>
      </c>
      <c r="B5786" s="1" t="s">
        <v>144</v>
      </c>
      <c r="C5786" s="218">
        <v>44945</v>
      </c>
      <c r="D5786" s="1">
        <v>5</v>
      </c>
      <c r="E5786" s="1">
        <v>144</v>
      </c>
      <c r="F5786" s="1"/>
    </row>
    <row r="5787" spans="1:6" x14ac:dyDescent="0.35">
      <c r="A5787" s="1">
        <v>122</v>
      </c>
      <c r="B5787" s="1" t="s">
        <v>144</v>
      </c>
      <c r="C5787" s="218">
        <v>44946</v>
      </c>
      <c r="D5787" s="1">
        <v>2</v>
      </c>
      <c r="E5787" s="1">
        <v>90</v>
      </c>
      <c r="F5787" s="1"/>
    </row>
    <row r="5788" spans="1:6" x14ac:dyDescent="0.35">
      <c r="A5788" s="1">
        <v>122</v>
      </c>
      <c r="B5788" s="1" t="s">
        <v>144</v>
      </c>
      <c r="C5788" s="218">
        <v>44947</v>
      </c>
      <c r="D5788" s="1">
        <v>5</v>
      </c>
      <c r="E5788" s="1">
        <v>171</v>
      </c>
      <c r="F5788" s="1"/>
    </row>
    <row r="5789" spans="1:6" x14ac:dyDescent="0.35">
      <c r="A5789" s="1">
        <v>122</v>
      </c>
      <c r="B5789" s="1" t="s">
        <v>144</v>
      </c>
      <c r="C5789" s="218">
        <v>44948</v>
      </c>
      <c r="D5789" s="1">
        <v>6</v>
      </c>
      <c r="E5789" s="1">
        <v>162</v>
      </c>
      <c r="F5789" s="1"/>
    </row>
    <row r="5790" spans="1:6" x14ac:dyDescent="0.35">
      <c r="A5790" s="1">
        <v>122</v>
      </c>
      <c r="B5790" s="1" t="s">
        <v>144</v>
      </c>
      <c r="C5790" s="218">
        <v>44949</v>
      </c>
      <c r="D5790" s="1">
        <v>2</v>
      </c>
      <c r="E5790" s="1">
        <v>90</v>
      </c>
      <c r="F5790" s="1"/>
    </row>
    <row r="5791" spans="1:6" x14ac:dyDescent="0.35">
      <c r="A5791" s="1">
        <v>122</v>
      </c>
      <c r="B5791" s="1" t="s">
        <v>144</v>
      </c>
      <c r="C5791" s="218">
        <v>44950</v>
      </c>
      <c r="D5791" s="1">
        <v>2</v>
      </c>
      <c r="E5791" s="1">
        <v>63</v>
      </c>
      <c r="F5791" s="1"/>
    </row>
    <row r="5792" spans="1:6" x14ac:dyDescent="0.35">
      <c r="A5792" s="1">
        <v>122</v>
      </c>
      <c r="B5792" s="1" t="s">
        <v>144</v>
      </c>
      <c r="C5792" s="218">
        <v>44951</v>
      </c>
      <c r="D5792" s="1">
        <v>3</v>
      </c>
      <c r="E5792" s="1">
        <v>135</v>
      </c>
      <c r="F5792" s="1"/>
    </row>
    <row r="5793" spans="1:6" x14ac:dyDescent="0.35">
      <c r="A5793" s="1">
        <v>122</v>
      </c>
      <c r="B5793" s="1" t="s">
        <v>144</v>
      </c>
      <c r="C5793" s="218">
        <v>44952</v>
      </c>
      <c r="D5793" s="1">
        <v>4</v>
      </c>
      <c r="E5793" s="1">
        <v>153</v>
      </c>
      <c r="F5793" s="1"/>
    </row>
    <row r="5794" spans="1:6" x14ac:dyDescent="0.35">
      <c r="A5794" s="1">
        <v>122</v>
      </c>
      <c r="B5794" s="1" t="s">
        <v>144</v>
      </c>
      <c r="C5794" s="218">
        <v>44953</v>
      </c>
      <c r="D5794" s="1">
        <v>4</v>
      </c>
      <c r="E5794" s="1">
        <v>126</v>
      </c>
      <c r="F5794" s="1"/>
    </row>
    <row r="5795" spans="1:6" x14ac:dyDescent="0.35">
      <c r="A5795" s="1">
        <v>122</v>
      </c>
      <c r="B5795" s="1" t="s">
        <v>144</v>
      </c>
      <c r="C5795" s="218">
        <v>44954</v>
      </c>
      <c r="D5795" s="1">
        <v>5</v>
      </c>
      <c r="E5795" s="1">
        <v>198</v>
      </c>
      <c r="F5795" s="1"/>
    </row>
    <row r="5796" spans="1:6" x14ac:dyDescent="0.35">
      <c r="A5796" s="1">
        <v>122</v>
      </c>
      <c r="B5796" s="1" t="s">
        <v>144</v>
      </c>
      <c r="C5796" s="218">
        <v>44955</v>
      </c>
      <c r="D5796" s="1">
        <v>3</v>
      </c>
      <c r="E5796" s="1">
        <v>81</v>
      </c>
      <c r="F5796" s="1"/>
    </row>
    <row r="5797" spans="1:6" x14ac:dyDescent="0.35">
      <c r="A5797" s="1">
        <v>122</v>
      </c>
      <c r="B5797" s="1" t="s">
        <v>144</v>
      </c>
      <c r="C5797" s="218">
        <v>44956</v>
      </c>
      <c r="D5797" s="1">
        <v>4</v>
      </c>
      <c r="E5797" s="1">
        <v>126</v>
      </c>
      <c r="F5797" s="1"/>
    </row>
    <row r="5798" spans="1:6" x14ac:dyDescent="0.35">
      <c r="A5798" s="1">
        <v>123</v>
      </c>
      <c r="B5798" s="1" t="s">
        <v>145</v>
      </c>
      <c r="C5798" s="218">
        <v>44878</v>
      </c>
      <c r="D5798" s="1">
        <v>18</v>
      </c>
      <c r="E5798" s="1">
        <v>486</v>
      </c>
      <c r="F5798" s="1"/>
    </row>
    <row r="5799" spans="1:6" x14ac:dyDescent="0.35">
      <c r="A5799" s="1">
        <v>123</v>
      </c>
      <c r="B5799" s="1" t="s">
        <v>145</v>
      </c>
      <c r="C5799" s="218">
        <v>44879</v>
      </c>
      <c r="D5799" s="1">
        <v>36</v>
      </c>
      <c r="E5799" s="1">
        <v>675</v>
      </c>
      <c r="F5799" s="1"/>
    </row>
    <row r="5800" spans="1:6" x14ac:dyDescent="0.35">
      <c r="A5800" s="1">
        <v>123</v>
      </c>
      <c r="B5800" s="1" t="s">
        <v>145</v>
      </c>
      <c r="C5800" s="218">
        <v>44880</v>
      </c>
      <c r="D5800" s="1">
        <v>30</v>
      </c>
      <c r="E5800" s="1">
        <v>648</v>
      </c>
      <c r="F5800" s="1"/>
    </row>
    <row r="5801" spans="1:6" x14ac:dyDescent="0.35">
      <c r="A5801" s="1">
        <v>123</v>
      </c>
      <c r="B5801" s="1" t="s">
        <v>145</v>
      </c>
      <c r="C5801" s="218">
        <v>44881</v>
      </c>
      <c r="D5801" s="1">
        <v>18</v>
      </c>
      <c r="E5801" s="1">
        <v>594</v>
      </c>
      <c r="F5801" s="1"/>
    </row>
    <row r="5802" spans="1:6" x14ac:dyDescent="0.35">
      <c r="A5802" s="1">
        <v>123</v>
      </c>
      <c r="B5802" s="1" t="s">
        <v>145</v>
      </c>
      <c r="C5802" s="218">
        <v>44882</v>
      </c>
      <c r="D5802" s="1">
        <v>18</v>
      </c>
      <c r="E5802" s="1">
        <v>513</v>
      </c>
      <c r="F5802" s="1"/>
    </row>
    <row r="5803" spans="1:6" x14ac:dyDescent="0.35">
      <c r="A5803" s="1">
        <v>123</v>
      </c>
      <c r="B5803" s="1" t="s">
        <v>145</v>
      </c>
      <c r="C5803" s="218">
        <v>44885</v>
      </c>
      <c r="D5803" s="1">
        <v>3</v>
      </c>
      <c r="E5803" s="1">
        <v>135</v>
      </c>
      <c r="F5803" s="1"/>
    </row>
    <row r="5804" spans="1:6" x14ac:dyDescent="0.35">
      <c r="A5804" s="1">
        <v>123</v>
      </c>
      <c r="B5804" s="1" t="s">
        <v>145</v>
      </c>
      <c r="C5804" s="218">
        <v>44886</v>
      </c>
      <c r="D5804" s="1">
        <v>12</v>
      </c>
      <c r="E5804" s="1">
        <v>351</v>
      </c>
      <c r="F5804" s="1"/>
    </row>
    <row r="5805" spans="1:6" x14ac:dyDescent="0.35">
      <c r="A5805" s="1">
        <v>123</v>
      </c>
      <c r="B5805" s="1" t="s">
        <v>145</v>
      </c>
      <c r="C5805" s="218">
        <v>44887</v>
      </c>
      <c r="D5805" s="1">
        <v>8</v>
      </c>
      <c r="E5805" s="1">
        <v>279</v>
      </c>
      <c r="F5805" s="1"/>
    </row>
    <row r="5806" spans="1:6" x14ac:dyDescent="0.35">
      <c r="A5806" s="1">
        <v>123</v>
      </c>
      <c r="B5806" s="1" t="s">
        <v>145</v>
      </c>
      <c r="C5806" s="218">
        <v>44888</v>
      </c>
      <c r="D5806" s="1">
        <v>13</v>
      </c>
      <c r="E5806" s="1">
        <v>369</v>
      </c>
      <c r="F5806" s="1"/>
    </row>
    <row r="5807" spans="1:6" x14ac:dyDescent="0.35">
      <c r="A5807" s="1">
        <v>123</v>
      </c>
      <c r="B5807" s="1" t="s">
        <v>145</v>
      </c>
      <c r="C5807" s="218">
        <v>44889</v>
      </c>
      <c r="D5807" s="1">
        <v>21</v>
      </c>
      <c r="E5807" s="1">
        <v>432</v>
      </c>
      <c r="F5807" s="1"/>
    </row>
    <row r="5808" spans="1:6" x14ac:dyDescent="0.35">
      <c r="A5808" s="1">
        <v>123</v>
      </c>
      <c r="B5808" s="1" t="s">
        <v>145</v>
      </c>
      <c r="C5808" s="218">
        <v>44890</v>
      </c>
      <c r="D5808" s="1">
        <v>28</v>
      </c>
      <c r="E5808" s="1">
        <v>720</v>
      </c>
      <c r="F5808" s="1"/>
    </row>
    <row r="5809" spans="1:6" x14ac:dyDescent="0.35">
      <c r="A5809" s="1">
        <v>123</v>
      </c>
      <c r="B5809" s="1" t="s">
        <v>145</v>
      </c>
      <c r="C5809" s="218">
        <v>44891</v>
      </c>
      <c r="D5809" s="1">
        <v>25</v>
      </c>
      <c r="E5809" s="1">
        <v>720</v>
      </c>
      <c r="F5809" s="1"/>
    </row>
    <row r="5810" spans="1:6" x14ac:dyDescent="0.35">
      <c r="A5810" s="1">
        <v>123</v>
      </c>
      <c r="B5810" s="1" t="s">
        <v>145</v>
      </c>
      <c r="C5810" s="218">
        <v>44892</v>
      </c>
      <c r="D5810" s="1">
        <v>20</v>
      </c>
      <c r="E5810" s="1">
        <v>765</v>
      </c>
      <c r="F5810" s="1"/>
    </row>
    <row r="5811" spans="1:6" x14ac:dyDescent="0.35">
      <c r="A5811" s="1">
        <v>123</v>
      </c>
      <c r="B5811" s="1" t="s">
        <v>145</v>
      </c>
      <c r="C5811" s="218">
        <v>44893</v>
      </c>
      <c r="D5811" s="1">
        <v>29</v>
      </c>
      <c r="E5811" s="1">
        <v>981</v>
      </c>
      <c r="F5811" s="1"/>
    </row>
    <row r="5812" spans="1:6" x14ac:dyDescent="0.35">
      <c r="A5812" s="1">
        <v>123</v>
      </c>
      <c r="B5812" s="1" t="s">
        <v>145</v>
      </c>
      <c r="C5812" s="218">
        <v>44894</v>
      </c>
      <c r="D5812" s="1">
        <v>24</v>
      </c>
      <c r="E5812" s="1">
        <v>810</v>
      </c>
      <c r="F5812" s="1"/>
    </row>
    <row r="5813" spans="1:6" x14ac:dyDescent="0.35">
      <c r="A5813" s="1">
        <v>123</v>
      </c>
      <c r="B5813" s="1" t="s">
        <v>145</v>
      </c>
      <c r="C5813" s="218">
        <v>44895</v>
      </c>
      <c r="D5813" s="1">
        <v>36</v>
      </c>
      <c r="E5813" s="1">
        <v>1026</v>
      </c>
      <c r="F5813" s="1"/>
    </row>
    <row r="5814" spans="1:6" x14ac:dyDescent="0.35">
      <c r="A5814" s="1">
        <v>123</v>
      </c>
      <c r="B5814" s="1" t="s">
        <v>145</v>
      </c>
      <c r="C5814" s="218">
        <v>44896</v>
      </c>
      <c r="D5814" s="1">
        <v>32</v>
      </c>
      <c r="E5814" s="1">
        <v>1008</v>
      </c>
      <c r="F5814" s="1"/>
    </row>
    <row r="5815" spans="1:6" x14ac:dyDescent="0.35">
      <c r="A5815" s="1">
        <v>123</v>
      </c>
      <c r="B5815" s="1" t="s">
        <v>145</v>
      </c>
      <c r="C5815" s="218">
        <v>44897</v>
      </c>
      <c r="D5815" s="1">
        <v>15</v>
      </c>
      <c r="E5815" s="1">
        <v>486</v>
      </c>
      <c r="F5815" s="1"/>
    </row>
    <row r="5816" spans="1:6" x14ac:dyDescent="0.35">
      <c r="A5816" s="1">
        <v>123</v>
      </c>
      <c r="B5816" s="1" t="s">
        <v>145</v>
      </c>
      <c r="C5816" s="218">
        <v>44900</v>
      </c>
      <c r="D5816" s="1">
        <v>4</v>
      </c>
      <c r="E5816" s="1">
        <v>153</v>
      </c>
      <c r="F5816" s="1"/>
    </row>
    <row r="5817" spans="1:6" x14ac:dyDescent="0.35">
      <c r="A5817" s="1">
        <v>123</v>
      </c>
      <c r="B5817" s="1" t="s">
        <v>145</v>
      </c>
      <c r="C5817" s="218">
        <v>44901</v>
      </c>
      <c r="D5817" s="1">
        <v>13</v>
      </c>
      <c r="E5817" s="1">
        <v>396</v>
      </c>
      <c r="F5817" s="1"/>
    </row>
    <row r="5818" spans="1:6" x14ac:dyDescent="0.35">
      <c r="A5818" s="1">
        <v>123</v>
      </c>
      <c r="B5818" s="1" t="s">
        <v>145</v>
      </c>
      <c r="C5818" s="218">
        <v>44902</v>
      </c>
      <c r="D5818" s="1">
        <v>17</v>
      </c>
      <c r="E5818" s="1">
        <v>603</v>
      </c>
      <c r="F5818" s="1"/>
    </row>
    <row r="5819" spans="1:6" x14ac:dyDescent="0.35">
      <c r="A5819" s="1">
        <v>123</v>
      </c>
      <c r="B5819" s="1" t="s">
        <v>145</v>
      </c>
      <c r="C5819" s="218">
        <v>44903</v>
      </c>
      <c r="D5819" s="1">
        <v>14</v>
      </c>
      <c r="E5819" s="1">
        <v>522</v>
      </c>
      <c r="F5819" s="1"/>
    </row>
    <row r="5820" spans="1:6" x14ac:dyDescent="0.35">
      <c r="A5820" s="1">
        <v>123</v>
      </c>
      <c r="B5820" s="1" t="s">
        <v>145</v>
      </c>
      <c r="C5820" s="218">
        <v>44904</v>
      </c>
      <c r="D5820" s="1">
        <v>13</v>
      </c>
      <c r="E5820" s="1">
        <v>531</v>
      </c>
      <c r="F5820" s="1"/>
    </row>
    <row r="5821" spans="1:6" x14ac:dyDescent="0.35">
      <c r="A5821" s="1">
        <v>123</v>
      </c>
      <c r="B5821" s="1" t="s">
        <v>145</v>
      </c>
      <c r="C5821" s="218">
        <v>44905</v>
      </c>
      <c r="D5821" s="1">
        <v>20</v>
      </c>
      <c r="E5821" s="1">
        <v>711</v>
      </c>
      <c r="F5821" s="1"/>
    </row>
    <row r="5822" spans="1:6" x14ac:dyDescent="0.35">
      <c r="A5822" s="1">
        <v>123</v>
      </c>
      <c r="B5822" s="1" t="s">
        <v>145</v>
      </c>
      <c r="C5822" s="218">
        <v>44906</v>
      </c>
      <c r="D5822" s="1">
        <v>18</v>
      </c>
      <c r="E5822" s="1">
        <v>540</v>
      </c>
      <c r="F5822" s="1"/>
    </row>
    <row r="5823" spans="1:6" x14ac:dyDescent="0.35">
      <c r="A5823" s="1">
        <v>123</v>
      </c>
      <c r="B5823" s="1" t="s">
        <v>145</v>
      </c>
      <c r="C5823" s="218">
        <v>44907</v>
      </c>
      <c r="D5823" s="1">
        <v>25</v>
      </c>
      <c r="E5823" s="1">
        <v>666</v>
      </c>
      <c r="F5823" s="1"/>
    </row>
    <row r="5824" spans="1:6" x14ac:dyDescent="0.35">
      <c r="A5824" s="1">
        <v>123</v>
      </c>
      <c r="B5824" s="1" t="s">
        <v>145</v>
      </c>
      <c r="C5824" s="218">
        <v>44908</v>
      </c>
      <c r="D5824" s="1">
        <v>21</v>
      </c>
      <c r="E5824" s="1">
        <v>675</v>
      </c>
      <c r="F5824" s="1"/>
    </row>
    <row r="5825" spans="1:6" x14ac:dyDescent="0.35">
      <c r="A5825" s="1">
        <v>123</v>
      </c>
      <c r="B5825" s="1" t="s">
        <v>145</v>
      </c>
      <c r="C5825" s="218">
        <v>44909</v>
      </c>
      <c r="D5825" s="1">
        <v>17</v>
      </c>
      <c r="E5825" s="1">
        <v>684</v>
      </c>
      <c r="F5825" s="1"/>
    </row>
    <row r="5826" spans="1:6" x14ac:dyDescent="0.35">
      <c r="A5826" s="1">
        <v>123</v>
      </c>
      <c r="B5826" s="1" t="s">
        <v>145</v>
      </c>
      <c r="C5826" s="218">
        <v>44910</v>
      </c>
      <c r="D5826" s="1">
        <v>16</v>
      </c>
      <c r="E5826" s="1">
        <v>504</v>
      </c>
      <c r="F5826" s="1"/>
    </row>
    <row r="5827" spans="1:6" x14ac:dyDescent="0.35">
      <c r="A5827" s="1">
        <v>123</v>
      </c>
      <c r="B5827" s="1" t="s">
        <v>145</v>
      </c>
      <c r="C5827" s="218">
        <v>44911</v>
      </c>
      <c r="D5827" s="1">
        <v>12</v>
      </c>
      <c r="E5827" s="1">
        <v>405</v>
      </c>
      <c r="F5827" s="1"/>
    </row>
    <row r="5828" spans="1:6" x14ac:dyDescent="0.35">
      <c r="A5828" s="1">
        <v>123</v>
      </c>
      <c r="B5828" s="1" t="s">
        <v>145</v>
      </c>
      <c r="C5828" s="218">
        <v>44912</v>
      </c>
      <c r="D5828" s="1">
        <v>18</v>
      </c>
      <c r="E5828" s="1">
        <v>594</v>
      </c>
      <c r="F5828" s="1"/>
    </row>
    <row r="5829" spans="1:6" x14ac:dyDescent="0.35">
      <c r="A5829" s="1">
        <v>123</v>
      </c>
      <c r="B5829" s="1" t="s">
        <v>145</v>
      </c>
      <c r="C5829" s="218">
        <v>44913</v>
      </c>
      <c r="D5829" s="1">
        <v>21</v>
      </c>
      <c r="E5829" s="1">
        <v>675</v>
      </c>
      <c r="F5829" s="1"/>
    </row>
    <row r="5830" spans="1:6" x14ac:dyDescent="0.35">
      <c r="A5830" s="1">
        <v>123</v>
      </c>
      <c r="B5830" s="1" t="s">
        <v>145</v>
      </c>
      <c r="C5830" s="218">
        <v>44914</v>
      </c>
      <c r="D5830" s="1">
        <v>37</v>
      </c>
      <c r="E5830" s="1">
        <v>936</v>
      </c>
      <c r="F5830" s="1"/>
    </row>
    <row r="5831" spans="1:6" x14ac:dyDescent="0.35">
      <c r="A5831" s="1">
        <v>123</v>
      </c>
      <c r="B5831" s="1" t="s">
        <v>145</v>
      </c>
      <c r="C5831" s="218">
        <v>44915</v>
      </c>
      <c r="D5831" s="1">
        <v>29</v>
      </c>
      <c r="E5831" s="1">
        <v>792</v>
      </c>
      <c r="F5831" s="1"/>
    </row>
    <row r="5832" spans="1:6" x14ac:dyDescent="0.35">
      <c r="A5832" s="1">
        <v>123</v>
      </c>
      <c r="B5832" s="1" t="s">
        <v>145</v>
      </c>
      <c r="C5832" s="218">
        <v>44916</v>
      </c>
      <c r="D5832" s="1">
        <v>23</v>
      </c>
      <c r="E5832" s="1">
        <v>765</v>
      </c>
      <c r="F5832" s="1"/>
    </row>
    <row r="5833" spans="1:6" x14ac:dyDescent="0.35">
      <c r="A5833" s="1">
        <v>123</v>
      </c>
      <c r="B5833" s="1" t="s">
        <v>145</v>
      </c>
      <c r="C5833" s="218">
        <v>44917</v>
      </c>
      <c r="D5833" s="1">
        <v>16</v>
      </c>
      <c r="E5833" s="1">
        <v>612</v>
      </c>
      <c r="F5833" s="1"/>
    </row>
    <row r="5834" spans="1:6" x14ac:dyDescent="0.35">
      <c r="A5834" s="1">
        <v>123</v>
      </c>
      <c r="B5834" s="1" t="s">
        <v>145</v>
      </c>
      <c r="C5834" s="218">
        <v>44918</v>
      </c>
      <c r="D5834" s="1">
        <v>21</v>
      </c>
      <c r="E5834" s="1">
        <v>702</v>
      </c>
      <c r="F5834" s="1"/>
    </row>
    <row r="5835" spans="1:6" x14ac:dyDescent="0.35">
      <c r="A5835" s="1">
        <v>123</v>
      </c>
      <c r="B5835" s="1" t="s">
        <v>145</v>
      </c>
      <c r="C5835" s="218">
        <v>44919</v>
      </c>
      <c r="D5835" s="1">
        <v>32</v>
      </c>
      <c r="E5835" s="1">
        <v>1089</v>
      </c>
      <c r="F5835" s="1"/>
    </row>
    <row r="5836" spans="1:6" x14ac:dyDescent="0.35">
      <c r="A5836" s="1">
        <v>123</v>
      </c>
      <c r="B5836" s="1" t="s">
        <v>145</v>
      </c>
      <c r="C5836" s="218">
        <v>44920</v>
      </c>
      <c r="D5836" s="1">
        <v>19</v>
      </c>
      <c r="E5836" s="1">
        <v>585</v>
      </c>
      <c r="F5836" s="1"/>
    </row>
    <row r="5837" spans="1:6" x14ac:dyDescent="0.35">
      <c r="A5837" s="1">
        <v>123</v>
      </c>
      <c r="B5837" s="1" t="s">
        <v>145</v>
      </c>
      <c r="C5837" s="218">
        <v>44921</v>
      </c>
      <c r="D5837" s="1">
        <v>21</v>
      </c>
      <c r="E5837" s="1">
        <v>702</v>
      </c>
      <c r="F5837" s="1"/>
    </row>
    <row r="5838" spans="1:6" x14ac:dyDescent="0.35">
      <c r="A5838" s="1">
        <v>123</v>
      </c>
      <c r="B5838" s="1" t="s">
        <v>145</v>
      </c>
      <c r="C5838" s="218">
        <v>44922</v>
      </c>
      <c r="D5838" s="1">
        <v>21</v>
      </c>
      <c r="E5838" s="1">
        <v>702</v>
      </c>
      <c r="F5838" s="1"/>
    </row>
    <row r="5839" spans="1:6" x14ac:dyDescent="0.35">
      <c r="A5839" s="1">
        <v>123</v>
      </c>
      <c r="B5839" s="1" t="s">
        <v>145</v>
      </c>
      <c r="C5839" s="218">
        <v>44923</v>
      </c>
      <c r="D5839" s="1">
        <v>24</v>
      </c>
      <c r="E5839" s="1">
        <v>675</v>
      </c>
      <c r="F5839" s="1"/>
    </row>
    <row r="5840" spans="1:6" x14ac:dyDescent="0.35">
      <c r="A5840" s="1">
        <v>123</v>
      </c>
      <c r="B5840" s="1" t="s">
        <v>145</v>
      </c>
      <c r="C5840" s="218">
        <v>44924</v>
      </c>
      <c r="D5840" s="1">
        <v>25</v>
      </c>
      <c r="E5840" s="1">
        <v>639</v>
      </c>
      <c r="F5840" s="1"/>
    </row>
    <row r="5841" spans="1:6" x14ac:dyDescent="0.35">
      <c r="A5841" s="1">
        <v>123</v>
      </c>
      <c r="B5841" s="1" t="s">
        <v>145</v>
      </c>
      <c r="C5841" s="218">
        <v>44925</v>
      </c>
      <c r="D5841" s="1">
        <v>21</v>
      </c>
      <c r="E5841" s="1">
        <v>648</v>
      </c>
      <c r="F5841" s="1"/>
    </row>
    <row r="5842" spans="1:6" x14ac:dyDescent="0.35">
      <c r="A5842" s="1">
        <v>123</v>
      </c>
      <c r="B5842" s="1" t="s">
        <v>145</v>
      </c>
      <c r="C5842" s="218">
        <v>44926</v>
      </c>
      <c r="D5842" s="1">
        <v>14</v>
      </c>
      <c r="E5842" s="1">
        <v>522</v>
      </c>
      <c r="F5842" s="1"/>
    </row>
    <row r="5843" spans="1:6" x14ac:dyDescent="0.35">
      <c r="A5843" s="1">
        <v>123</v>
      </c>
      <c r="B5843" s="1" t="s">
        <v>145</v>
      </c>
      <c r="C5843" s="218">
        <v>44927</v>
      </c>
      <c r="D5843" s="1">
        <v>16</v>
      </c>
      <c r="E5843" s="1">
        <v>450</v>
      </c>
      <c r="F5843" s="1"/>
    </row>
    <row r="5844" spans="1:6" x14ac:dyDescent="0.35">
      <c r="A5844" s="1">
        <v>123</v>
      </c>
      <c r="B5844" s="1" t="s">
        <v>145</v>
      </c>
      <c r="C5844" s="218">
        <v>44928</v>
      </c>
      <c r="D5844" s="1">
        <v>7</v>
      </c>
      <c r="E5844" s="1">
        <v>207</v>
      </c>
      <c r="F5844" s="1"/>
    </row>
    <row r="5845" spans="1:6" x14ac:dyDescent="0.35">
      <c r="A5845" s="1">
        <v>123</v>
      </c>
      <c r="B5845" s="1" t="s">
        <v>145</v>
      </c>
      <c r="C5845" s="218">
        <v>44929</v>
      </c>
      <c r="D5845" s="1">
        <v>26</v>
      </c>
      <c r="E5845" s="1">
        <v>900</v>
      </c>
      <c r="F5845" s="1"/>
    </row>
    <row r="5846" spans="1:6" x14ac:dyDescent="0.35">
      <c r="A5846" s="1">
        <v>123</v>
      </c>
      <c r="B5846" s="1" t="s">
        <v>145</v>
      </c>
      <c r="C5846" s="218">
        <v>44930</v>
      </c>
      <c r="D5846" s="1">
        <v>23</v>
      </c>
      <c r="E5846" s="1">
        <v>738</v>
      </c>
      <c r="F5846" s="1"/>
    </row>
    <row r="5847" spans="1:6" x14ac:dyDescent="0.35">
      <c r="A5847" s="1">
        <v>123</v>
      </c>
      <c r="B5847" s="1" t="s">
        <v>145</v>
      </c>
      <c r="C5847" s="218">
        <v>44931</v>
      </c>
      <c r="D5847" s="1">
        <v>24</v>
      </c>
      <c r="E5847" s="1">
        <v>729</v>
      </c>
      <c r="F5847" s="1"/>
    </row>
    <row r="5848" spans="1:6" x14ac:dyDescent="0.35">
      <c r="A5848" s="1">
        <v>123</v>
      </c>
      <c r="B5848" s="1" t="s">
        <v>145</v>
      </c>
      <c r="C5848" s="218">
        <v>44932</v>
      </c>
      <c r="D5848" s="1">
        <v>21</v>
      </c>
      <c r="E5848" s="1">
        <v>675</v>
      </c>
      <c r="F5848" s="1"/>
    </row>
    <row r="5849" spans="1:6" x14ac:dyDescent="0.35">
      <c r="A5849" s="1">
        <v>123</v>
      </c>
      <c r="B5849" s="1" t="s">
        <v>145</v>
      </c>
      <c r="C5849" s="218">
        <v>44933</v>
      </c>
      <c r="D5849" s="1">
        <v>30</v>
      </c>
      <c r="E5849" s="1">
        <v>783</v>
      </c>
      <c r="F5849" s="1"/>
    </row>
    <row r="5850" spans="1:6" x14ac:dyDescent="0.35">
      <c r="A5850" s="1">
        <v>123</v>
      </c>
      <c r="B5850" s="1" t="s">
        <v>145</v>
      </c>
      <c r="C5850" s="218">
        <v>44934</v>
      </c>
      <c r="D5850" s="1">
        <v>23</v>
      </c>
      <c r="E5850" s="1">
        <v>738</v>
      </c>
      <c r="F5850" s="1"/>
    </row>
    <row r="5851" spans="1:6" x14ac:dyDescent="0.35">
      <c r="A5851" s="1">
        <v>123</v>
      </c>
      <c r="B5851" s="1" t="s">
        <v>145</v>
      </c>
      <c r="C5851" s="218">
        <v>44935</v>
      </c>
      <c r="D5851" s="1">
        <v>27</v>
      </c>
      <c r="E5851" s="1">
        <v>648</v>
      </c>
      <c r="F5851" s="1"/>
    </row>
    <row r="5852" spans="1:6" x14ac:dyDescent="0.35">
      <c r="A5852" s="1">
        <v>123</v>
      </c>
      <c r="B5852" s="1" t="s">
        <v>145</v>
      </c>
      <c r="C5852" s="218">
        <v>44936</v>
      </c>
      <c r="D5852" s="1">
        <v>22</v>
      </c>
      <c r="E5852" s="1">
        <v>720</v>
      </c>
      <c r="F5852" s="1"/>
    </row>
    <row r="5853" spans="1:6" x14ac:dyDescent="0.35">
      <c r="A5853" s="1">
        <v>123</v>
      </c>
      <c r="B5853" s="1" t="s">
        <v>145</v>
      </c>
      <c r="C5853" s="218">
        <v>44937</v>
      </c>
      <c r="D5853" s="1">
        <v>29</v>
      </c>
      <c r="E5853" s="1">
        <v>792</v>
      </c>
      <c r="F5853" s="1"/>
    </row>
    <row r="5854" spans="1:6" x14ac:dyDescent="0.35">
      <c r="A5854" s="1">
        <v>123</v>
      </c>
      <c r="B5854" s="1" t="s">
        <v>145</v>
      </c>
      <c r="C5854" s="218">
        <v>44938</v>
      </c>
      <c r="D5854" s="1">
        <v>25</v>
      </c>
      <c r="E5854" s="1">
        <v>774</v>
      </c>
      <c r="F5854" s="1"/>
    </row>
    <row r="5855" spans="1:6" x14ac:dyDescent="0.35">
      <c r="A5855" s="1">
        <v>123</v>
      </c>
      <c r="B5855" s="1" t="s">
        <v>145</v>
      </c>
      <c r="C5855" s="218">
        <v>44939</v>
      </c>
      <c r="D5855" s="1">
        <v>28</v>
      </c>
      <c r="E5855" s="1">
        <v>828</v>
      </c>
      <c r="F5855" s="1"/>
    </row>
    <row r="5856" spans="1:6" x14ac:dyDescent="0.35">
      <c r="A5856" s="1">
        <v>123</v>
      </c>
      <c r="B5856" s="1" t="s">
        <v>145</v>
      </c>
      <c r="C5856" s="218">
        <v>44940</v>
      </c>
      <c r="D5856" s="1">
        <v>26</v>
      </c>
      <c r="E5856" s="1">
        <v>900</v>
      </c>
      <c r="F5856" s="1"/>
    </row>
    <row r="5857" spans="1:6" x14ac:dyDescent="0.35">
      <c r="A5857" s="1">
        <v>123</v>
      </c>
      <c r="B5857" s="1" t="s">
        <v>145</v>
      </c>
      <c r="C5857" s="218">
        <v>44941</v>
      </c>
      <c r="D5857" s="1">
        <v>26</v>
      </c>
      <c r="E5857" s="1">
        <v>819</v>
      </c>
      <c r="F5857" s="1"/>
    </row>
    <row r="5858" spans="1:6" x14ac:dyDescent="0.35">
      <c r="A5858" s="1">
        <v>123</v>
      </c>
      <c r="B5858" s="1" t="s">
        <v>145</v>
      </c>
      <c r="C5858" s="218">
        <v>44942</v>
      </c>
      <c r="D5858" s="1">
        <v>30</v>
      </c>
      <c r="E5858" s="1">
        <v>972</v>
      </c>
      <c r="F5858" s="1"/>
    </row>
    <row r="5859" spans="1:6" x14ac:dyDescent="0.35">
      <c r="A5859" s="1">
        <v>123</v>
      </c>
      <c r="B5859" s="1" t="s">
        <v>145</v>
      </c>
      <c r="C5859" s="218">
        <v>44943</v>
      </c>
      <c r="D5859" s="1">
        <v>32</v>
      </c>
      <c r="E5859" s="1">
        <v>1008</v>
      </c>
      <c r="F5859" s="1"/>
    </row>
    <row r="5860" spans="1:6" x14ac:dyDescent="0.35">
      <c r="A5860" s="1">
        <v>123</v>
      </c>
      <c r="B5860" s="1" t="s">
        <v>145</v>
      </c>
      <c r="C5860" s="218">
        <v>44944</v>
      </c>
      <c r="D5860" s="1">
        <v>27</v>
      </c>
      <c r="E5860" s="1">
        <v>891</v>
      </c>
      <c r="F5860" s="1"/>
    </row>
    <row r="5861" spans="1:6" x14ac:dyDescent="0.35">
      <c r="A5861" s="1">
        <v>123</v>
      </c>
      <c r="B5861" s="1" t="s">
        <v>145</v>
      </c>
      <c r="C5861" s="218">
        <v>44945</v>
      </c>
      <c r="D5861" s="1">
        <v>36</v>
      </c>
      <c r="E5861" s="1">
        <v>999</v>
      </c>
      <c r="F5861" s="1"/>
    </row>
    <row r="5862" spans="1:6" x14ac:dyDescent="0.35">
      <c r="A5862" s="1">
        <v>123</v>
      </c>
      <c r="B5862" s="1" t="s">
        <v>145</v>
      </c>
      <c r="C5862" s="218">
        <v>44946</v>
      </c>
      <c r="D5862" s="1">
        <v>14</v>
      </c>
      <c r="E5862" s="1">
        <v>495</v>
      </c>
      <c r="F5862" s="1"/>
    </row>
    <row r="5863" spans="1:6" x14ac:dyDescent="0.35">
      <c r="A5863" s="1">
        <v>123</v>
      </c>
      <c r="B5863" s="1" t="s">
        <v>145</v>
      </c>
      <c r="C5863" s="218">
        <v>44947</v>
      </c>
      <c r="D5863" s="1">
        <v>28</v>
      </c>
      <c r="E5863" s="1">
        <v>828</v>
      </c>
      <c r="F5863" s="1"/>
    </row>
    <row r="5864" spans="1:6" x14ac:dyDescent="0.35">
      <c r="A5864" s="1">
        <v>123</v>
      </c>
      <c r="B5864" s="1" t="s">
        <v>145</v>
      </c>
      <c r="C5864" s="218">
        <v>44948</v>
      </c>
      <c r="D5864" s="1">
        <v>18</v>
      </c>
      <c r="E5864" s="1">
        <v>594</v>
      </c>
      <c r="F5864" s="1"/>
    </row>
    <row r="5865" spans="1:6" x14ac:dyDescent="0.35">
      <c r="A5865" s="1">
        <v>123</v>
      </c>
      <c r="B5865" s="1" t="s">
        <v>145</v>
      </c>
      <c r="C5865" s="218">
        <v>44949</v>
      </c>
      <c r="D5865" s="1">
        <v>19</v>
      </c>
      <c r="E5865" s="1">
        <v>585</v>
      </c>
      <c r="F5865" s="1"/>
    </row>
    <row r="5866" spans="1:6" x14ac:dyDescent="0.35">
      <c r="A5866" s="1">
        <v>123</v>
      </c>
      <c r="B5866" s="1" t="s">
        <v>145</v>
      </c>
      <c r="C5866" s="218">
        <v>44950</v>
      </c>
      <c r="D5866" s="1">
        <v>27</v>
      </c>
      <c r="E5866" s="1">
        <v>972</v>
      </c>
      <c r="F5866" s="1"/>
    </row>
    <row r="5867" spans="1:6" x14ac:dyDescent="0.35">
      <c r="A5867" s="1">
        <v>123</v>
      </c>
      <c r="B5867" s="1" t="s">
        <v>145</v>
      </c>
      <c r="C5867" s="218">
        <v>44951</v>
      </c>
      <c r="D5867" s="1">
        <v>34</v>
      </c>
      <c r="E5867" s="1">
        <v>1017</v>
      </c>
      <c r="F5867" s="1"/>
    </row>
    <row r="5868" spans="1:6" x14ac:dyDescent="0.35">
      <c r="A5868" s="1">
        <v>123</v>
      </c>
      <c r="B5868" s="1" t="s">
        <v>145</v>
      </c>
      <c r="C5868" s="218">
        <v>44952</v>
      </c>
      <c r="D5868" s="1">
        <v>5</v>
      </c>
      <c r="E5868" s="1">
        <v>171</v>
      </c>
      <c r="F5868" s="1"/>
    </row>
    <row r="5869" spans="1:6" x14ac:dyDescent="0.35">
      <c r="A5869" s="1">
        <v>123</v>
      </c>
      <c r="B5869" s="1" t="s">
        <v>145</v>
      </c>
      <c r="C5869" s="218">
        <v>44953</v>
      </c>
      <c r="D5869" s="1">
        <v>12</v>
      </c>
      <c r="E5869" s="1">
        <v>432</v>
      </c>
      <c r="F5869" s="1"/>
    </row>
    <row r="5870" spans="1:6" x14ac:dyDescent="0.35">
      <c r="A5870" s="1">
        <v>123</v>
      </c>
      <c r="B5870" s="1" t="s">
        <v>145</v>
      </c>
      <c r="C5870" s="218">
        <v>44954</v>
      </c>
      <c r="D5870" s="1">
        <v>11</v>
      </c>
      <c r="E5870" s="1">
        <v>306</v>
      </c>
      <c r="F5870" s="1"/>
    </row>
    <row r="5871" spans="1:6" x14ac:dyDescent="0.35">
      <c r="A5871" s="1">
        <v>123</v>
      </c>
      <c r="B5871" s="1" t="s">
        <v>145</v>
      </c>
      <c r="C5871" s="218">
        <v>44955</v>
      </c>
      <c r="D5871" s="1">
        <v>18</v>
      </c>
      <c r="E5871" s="1">
        <v>459</v>
      </c>
      <c r="F5871" s="1"/>
    </row>
    <row r="5872" spans="1:6" x14ac:dyDescent="0.35">
      <c r="A5872" s="1">
        <v>123</v>
      </c>
      <c r="B5872" s="1" t="s">
        <v>145</v>
      </c>
      <c r="C5872" s="218">
        <v>44956</v>
      </c>
      <c r="D5872" s="1">
        <v>27</v>
      </c>
      <c r="E5872" s="1">
        <v>729</v>
      </c>
      <c r="F5872" s="1"/>
    </row>
    <row r="5873" spans="1:6" x14ac:dyDescent="0.35">
      <c r="A5873" s="1">
        <v>124</v>
      </c>
      <c r="B5873" s="1" t="s">
        <v>146</v>
      </c>
      <c r="C5873" s="218">
        <v>44878</v>
      </c>
      <c r="D5873" s="1">
        <v>21</v>
      </c>
      <c r="E5873" s="1">
        <v>486</v>
      </c>
      <c r="F5873" s="1"/>
    </row>
    <row r="5874" spans="1:6" x14ac:dyDescent="0.35">
      <c r="A5874" s="1">
        <v>124</v>
      </c>
      <c r="B5874" s="1" t="s">
        <v>146</v>
      </c>
      <c r="C5874" s="218">
        <v>44879</v>
      </c>
      <c r="D5874" s="1">
        <v>25</v>
      </c>
      <c r="E5874" s="1">
        <v>612</v>
      </c>
      <c r="F5874" s="1"/>
    </row>
    <row r="5875" spans="1:6" x14ac:dyDescent="0.35">
      <c r="A5875" s="1">
        <v>124</v>
      </c>
      <c r="B5875" s="1" t="s">
        <v>146</v>
      </c>
      <c r="C5875" s="218">
        <v>44880</v>
      </c>
      <c r="D5875" s="1">
        <v>27</v>
      </c>
      <c r="E5875" s="1">
        <v>729</v>
      </c>
      <c r="F5875" s="1"/>
    </row>
    <row r="5876" spans="1:6" x14ac:dyDescent="0.35">
      <c r="A5876" s="1">
        <v>124</v>
      </c>
      <c r="B5876" s="1" t="s">
        <v>146</v>
      </c>
      <c r="C5876" s="218">
        <v>44881</v>
      </c>
      <c r="D5876" s="1">
        <v>13</v>
      </c>
      <c r="E5876" s="1">
        <v>477</v>
      </c>
      <c r="F5876" s="1"/>
    </row>
    <row r="5877" spans="1:6" x14ac:dyDescent="0.35">
      <c r="A5877" s="1">
        <v>124</v>
      </c>
      <c r="B5877" s="1" t="s">
        <v>146</v>
      </c>
      <c r="C5877" s="218">
        <v>44882</v>
      </c>
      <c r="D5877" s="1">
        <v>15</v>
      </c>
      <c r="E5877" s="1">
        <v>513</v>
      </c>
      <c r="F5877" s="1"/>
    </row>
    <row r="5878" spans="1:6" x14ac:dyDescent="0.35">
      <c r="A5878" s="1">
        <v>124</v>
      </c>
      <c r="B5878" s="1" t="s">
        <v>146</v>
      </c>
      <c r="C5878" s="218">
        <v>44885</v>
      </c>
      <c r="D5878" s="1">
        <v>11</v>
      </c>
      <c r="E5878" s="1">
        <v>306</v>
      </c>
      <c r="F5878" s="1"/>
    </row>
    <row r="5879" spans="1:6" x14ac:dyDescent="0.35">
      <c r="A5879" s="1">
        <v>124</v>
      </c>
      <c r="B5879" s="1" t="s">
        <v>146</v>
      </c>
      <c r="C5879" s="218">
        <v>44886</v>
      </c>
      <c r="D5879" s="1">
        <v>10</v>
      </c>
      <c r="E5879" s="1">
        <v>342</v>
      </c>
      <c r="F5879" s="1"/>
    </row>
    <row r="5880" spans="1:6" x14ac:dyDescent="0.35">
      <c r="A5880" s="1">
        <v>124</v>
      </c>
      <c r="B5880" s="1" t="s">
        <v>146</v>
      </c>
      <c r="C5880" s="218">
        <v>44887</v>
      </c>
      <c r="D5880" s="1">
        <v>12</v>
      </c>
      <c r="E5880" s="1">
        <v>459</v>
      </c>
      <c r="F5880" s="1"/>
    </row>
    <row r="5881" spans="1:6" x14ac:dyDescent="0.35">
      <c r="A5881" s="1">
        <v>124</v>
      </c>
      <c r="B5881" s="1" t="s">
        <v>146</v>
      </c>
      <c r="C5881" s="218">
        <v>44888</v>
      </c>
      <c r="D5881" s="1">
        <v>17</v>
      </c>
      <c r="E5881" s="1">
        <v>576</v>
      </c>
      <c r="F5881" s="1"/>
    </row>
    <row r="5882" spans="1:6" x14ac:dyDescent="0.35">
      <c r="A5882" s="1">
        <v>124</v>
      </c>
      <c r="B5882" s="1" t="s">
        <v>146</v>
      </c>
      <c r="C5882" s="218">
        <v>44889</v>
      </c>
      <c r="D5882" s="1">
        <v>35</v>
      </c>
      <c r="E5882" s="1">
        <v>792</v>
      </c>
      <c r="F5882" s="1"/>
    </row>
    <row r="5883" spans="1:6" x14ac:dyDescent="0.35">
      <c r="A5883" s="1">
        <v>124</v>
      </c>
      <c r="B5883" s="1" t="s">
        <v>146</v>
      </c>
      <c r="C5883" s="218">
        <v>44890</v>
      </c>
      <c r="D5883" s="1">
        <v>40</v>
      </c>
      <c r="E5883" s="1">
        <v>1098</v>
      </c>
      <c r="F5883" s="1"/>
    </row>
    <row r="5884" spans="1:6" x14ac:dyDescent="0.35">
      <c r="A5884" s="1">
        <v>124</v>
      </c>
      <c r="B5884" s="1" t="s">
        <v>146</v>
      </c>
      <c r="C5884" s="218">
        <v>44891</v>
      </c>
      <c r="D5884" s="1">
        <v>22</v>
      </c>
      <c r="E5884" s="1">
        <v>693</v>
      </c>
      <c r="F5884" s="1"/>
    </row>
    <row r="5885" spans="1:6" x14ac:dyDescent="0.35">
      <c r="A5885" s="1">
        <v>124</v>
      </c>
      <c r="B5885" s="1" t="s">
        <v>146</v>
      </c>
      <c r="C5885" s="218">
        <v>44892</v>
      </c>
      <c r="D5885" s="1">
        <v>19</v>
      </c>
      <c r="E5885" s="1">
        <v>639</v>
      </c>
      <c r="F5885" s="1"/>
    </row>
    <row r="5886" spans="1:6" x14ac:dyDescent="0.35">
      <c r="A5886" s="1">
        <v>124</v>
      </c>
      <c r="B5886" s="1" t="s">
        <v>146</v>
      </c>
      <c r="C5886" s="218">
        <v>44893</v>
      </c>
      <c r="D5886" s="1">
        <v>26</v>
      </c>
      <c r="E5886" s="1">
        <v>1035</v>
      </c>
      <c r="F5886" s="1"/>
    </row>
    <row r="5887" spans="1:6" x14ac:dyDescent="0.35">
      <c r="A5887" s="1">
        <v>124</v>
      </c>
      <c r="B5887" s="1" t="s">
        <v>146</v>
      </c>
      <c r="C5887" s="218">
        <v>44894</v>
      </c>
      <c r="D5887" s="1">
        <v>27</v>
      </c>
      <c r="E5887" s="1">
        <v>702</v>
      </c>
      <c r="F5887" s="1"/>
    </row>
    <row r="5888" spans="1:6" x14ac:dyDescent="0.35">
      <c r="A5888" s="1">
        <v>124</v>
      </c>
      <c r="B5888" s="1" t="s">
        <v>146</v>
      </c>
      <c r="C5888" s="218">
        <v>44896</v>
      </c>
      <c r="D5888" s="1">
        <v>16</v>
      </c>
      <c r="E5888" s="1">
        <v>531</v>
      </c>
      <c r="F5888" s="1"/>
    </row>
    <row r="5889" spans="1:6" x14ac:dyDescent="0.35">
      <c r="A5889" s="1">
        <v>124</v>
      </c>
      <c r="B5889" s="1" t="s">
        <v>146</v>
      </c>
      <c r="C5889" s="218">
        <v>44899</v>
      </c>
      <c r="D5889" s="1">
        <v>15</v>
      </c>
      <c r="E5889" s="1">
        <v>486</v>
      </c>
      <c r="F5889" s="1"/>
    </row>
    <row r="5890" spans="1:6" x14ac:dyDescent="0.35">
      <c r="A5890" s="1">
        <v>124</v>
      </c>
      <c r="B5890" s="1" t="s">
        <v>146</v>
      </c>
      <c r="C5890" s="218">
        <v>44900</v>
      </c>
      <c r="D5890" s="1">
        <v>13</v>
      </c>
      <c r="E5890" s="1">
        <v>423</v>
      </c>
      <c r="F5890" s="1"/>
    </row>
    <row r="5891" spans="1:6" x14ac:dyDescent="0.35">
      <c r="A5891" s="1">
        <v>124</v>
      </c>
      <c r="B5891" s="1" t="s">
        <v>146</v>
      </c>
      <c r="C5891" s="218">
        <v>44901</v>
      </c>
      <c r="D5891" s="1">
        <v>6</v>
      </c>
      <c r="E5891" s="1">
        <v>216</v>
      </c>
      <c r="F5891" s="1"/>
    </row>
    <row r="5892" spans="1:6" x14ac:dyDescent="0.35">
      <c r="A5892" s="1">
        <v>124</v>
      </c>
      <c r="B5892" s="1" t="s">
        <v>146</v>
      </c>
      <c r="C5892" s="218">
        <v>44902</v>
      </c>
      <c r="D5892" s="1">
        <v>10</v>
      </c>
      <c r="E5892" s="1">
        <v>396</v>
      </c>
      <c r="F5892" s="1"/>
    </row>
    <row r="5893" spans="1:6" x14ac:dyDescent="0.35">
      <c r="A5893" s="1">
        <v>124</v>
      </c>
      <c r="B5893" s="1" t="s">
        <v>146</v>
      </c>
      <c r="C5893" s="218">
        <v>44903</v>
      </c>
      <c r="D5893" s="1">
        <v>14</v>
      </c>
      <c r="E5893" s="1">
        <v>414</v>
      </c>
      <c r="F5893" s="1"/>
    </row>
    <row r="5894" spans="1:6" x14ac:dyDescent="0.35">
      <c r="A5894" s="1">
        <v>124</v>
      </c>
      <c r="B5894" s="1" t="s">
        <v>146</v>
      </c>
      <c r="C5894" s="218">
        <v>44904</v>
      </c>
      <c r="D5894" s="1">
        <v>31</v>
      </c>
      <c r="E5894" s="1">
        <v>1017</v>
      </c>
      <c r="F5894" s="1"/>
    </row>
    <row r="5895" spans="1:6" x14ac:dyDescent="0.35">
      <c r="A5895" s="1">
        <v>124</v>
      </c>
      <c r="B5895" s="1" t="s">
        <v>146</v>
      </c>
      <c r="C5895" s="218">
        <v>44905</v>
      </c>
      <c r="D5895" s="1">
        <v>24</v>
      </c>
      <c r="E5895" s="1">
        <v>945</v>
      </c>
      <c r="F5895" s="1"/>
    </row>
    <row r="5896" spans="1:6" x14ac:dyDescent="0.35">
      <c r="A5896" s="1">
        <v>124</v>
      </c>
      <c r="B5896" s="1" t="s">
        <v>146</v>
      </c>
      <c r="C5896" s="218">
        <v>44906</v>
      </c>
      <c r="D5896" s="1">
        <v>17</v>
      </c>
      <c r="E5896" s="1">
        <v>603</v>
      </c>
      <c r="F5896" s="1"/>
    </row>
    <row r="5897" spans="1:6" x14ac:dyDescent="0.35">
      <c r="A5897" s="1">
        <v>124</v>
      </c>
      <c r="B5897" s="1" t="s">
        <v>146</v>
      </c>
      <c r="C5897" s="218">
        <v>44907</v>
      </c>
      <c r="D5897" s="1">
        <v>24</v>
      </c>
      <c r="E5897" s="1">
        <v>891</v>
      </c>
      <c r="F5897" s="1"/>
    </row>
    <row r="5898" spans="1:6" x14ac:dyDescent="0.35">
      <c r="A5898" s="1">
        <v>124</v>
      </c>
      <c r="B5898" s="1" t="s">
        <v>146</v>
      </c>
      <c r="C5898" s="218">
        <v>44908</v>
      </c>
      <c r="D5898" s="1">
        <v>19</v>
      </c>
      <c r="E5898" s="1">
        <v>666</v>
      </c>
      <c r="F5898" s="1"/>
    </row>
    <row r="5899" spans="1:6" x14ac:dyDescent="0.35">
      <c r="A5899" s="1">
        <v>124</v>
      </c>
      <c r="B5899" s="1" t="s">
        <v>146</v>
      </c>
      <c r="C5899" s="218">
        <v>44909</v>
      </c>
      <c r="D5899" s="1">
        <v>18</v>
      </c>
      <c r="E5899" s="1">
        <v>702</v>
      </c>
      <c r="F5899" s="1"/>
    </row>
    <row r="5900" spans="1:6" x14ac:dyDescent="0.35">
      <c r="A5900" s="1">
        <v>124</v>
      </c>
      <c r="B5900" s="1" t="s">
        <v>146</v>
      </c>
      <c r="C5900" s="218">
        <v>44910</v>
      </c>
      <c r="D5900" s="1">
        <v>18</v>
      </c>
      <c r="E5900" s="1">
        <v>594</v>
      </c>
      <c r="F5900" s="1"/>
    </row>
    <row r="5901" spans="1:6" x14ac:dyDescent="0.35">
      <c r="A5901" s="1">
        <v>124</v>
      </c>
      <c r="B5901" s="1" t="s">
        <v>146</v>
      </c>
      <c r="C5901" s="218">
        <v>44911</v>
      </c>
      <c r="D5901" s="1">
        <v>27</v>
      </c>
      <c r="E5901" s="1">
        <v>702</v>
      </c>
      <c r="F5901" s="1"/>
    </row>
    <row r="5902" spans="1:6" x14ac:dyDescent="0.35">
      <c r="A5902" s="1">
        <v>124</v>
      </c>
      <c r="B5902" s="1" t="s">
        <v>146</v>
      </c>
      <c r="C5902" s="218">
        <v>44912</v>
      </c>
      <c r="D5902" s="1">
        <v>14</v>
      </c>
      <c r="E5902" s="1">
        <v>603</v>
      </c>
      <c r="F5902" s="1"/>
    </row>
    <row r="5903" spans="1:6" x14ac:dyDescent="0.35">
      <c r="A5903" s="1">
        <v>124</v>
      </c>
      <c r="B5903" s="1" t="s">
        <v>146</v>
      </c>
      <c r="C5903" s="218">
        <v>44913</v>
      </c>
      <c r="D5903" s="1">
        <v>16</v>
      </c>
      <c r="E5903" s="1">
        <v>666</v>
      </c>
      <c r="F5903" s="1"/>
    </row>
    <row r="5904" spans="1:6" x14ac:dyDescent="0.35">
      <c r="A5904" s="1">
        <v>124</v>
      </c>
      <c r="B5904" s="1" t="s">
        <v>146</v>
      </c>
      <c r="C5904" s="218">
        <v>44914</v>
      </c>
      <c r="D5904" s="1">
        <v>31</v>
      </c>
      <c r="E5904" s="1">
        <v>963</v>
      </c>
      <c r="F5904" s="1"/>
    </row>
    <row r="5905" spans="1:6" x14ac:dyDescent="0.35">
      <c r="A5905" s="1">
        <v>124</v>
      </c>
      <c r="B5905" s="1" t="s">
        <v>146</v>
      </c>
      <c r="C5905" s="218">
        <v>44915</v>
      </c>
      <c r="D5905" s="1">
        <v>28</v>
      </c>
      <c r="E5905" s="1">
        <v>882</v>
      </c>
      <c r="F5905" s="1"/>
    </row>
    <row r="5906" spans="1:6" x14ac:dyDescent="0.35">
      <c r="A5906" s="1">
        <v>124</v>
      </c>
      <c r="B5906" s="1" t="s">
        <v>146</v>
      </c>
      <c r="C5906" s="218">
        <v>44916</v>
      </c>
      <c r="D5906" s="1">
        <v>26</v>
      </c>
      <c r="E5906" s="1">
        <v>873</v>
      </c>
      <c r="F5906" s="1"/>
    </row>
    <row r="5907" spans="1:6" x14ac:dyDescent="0.35">
      <c r="A5907" s="1">
        <v>124</v>
      </c>
      <c r="B5907" s="1" t="s">
        <v>146</v>
      </c>
      <c r="C5907" s="218">
        <v>44917</v>
      </c>
      <c r="D5907" s="1">
        <v>25</v>
      </c>
      <c r="E5907" s="1">
        <v>801</v>
      </c>
      <c r="F5907" s="1"/>
    </row>
    <row r="5908" spans="1:6" x14ac:dyDescent="0.35">
      <c r="A5908" s="1">
        <v>124</v>
      </c>
      <c r="B5908" s="1" t="s">
        <v>146</v>
      </c>
      <c r="C5908" s="218">
        <v>44918</v>
      </c>
      <c r="D5908" s="1">
        <v>21</v>
      </c>
      <c r="E5908" s="1">
        <v>729</v>
      </c>
      <c r="F5908" s="1"/>
    </row>
    <row r="5909" spans="1:6" x14ac:dyDescent="0.35">
      <c r="A5909" s="1">
        <v>124</v>
      </c>
      <c r="B5909" s="1" t="s">
        <v>146</v>
      </c>
      <c r="C5909" s="218">
        <v>44919</v>
      </c>
      <c r="D5909" s="1">
        <v>23</v>
      </c>
      <c r="E5909" s="1">
        <v>765</v>
      </c>
      <c r="F5909" s="1"/>
    </row>
    <row r="5910" spans="1:6" x14ac:dyDescent="0.35">
      <c r="A5910" s="1">
        <v>124</v>
      </c>
      <c r="B5910" s="1" t="s">
        <v>146</v>
      </c>
      <c r="C5910" s="218">
        <v>44920</v>
      </c>
      <c r="D5910" s="1">
        <v>22</v>
      </c>
      <c r="E5910" s="1">
        <v>855</v>
      </c>
      <c r="F5910" s="1"/>
    </row>
    <row r="5911" spans="1:6" x14ac:dyDescent="0.35">
      <c r="A5911" s="1">
        <v>124</v>
      </c>
      <c r="B5911" s="1" t="s">
        <v>146</v>
      </c>
      <c r="C5911" s="218">
        <v>44921</v>
      </c>
      <c r="D5911" s="1">
        <v>23</v>
      </c>
      <c r="E5911" s="1">
        <v>792</v>
      </c>
      <c r="F5911" s="1"/>
    </row>
    <row r="5912" spans="1:6" x14ac:dyDescent="0.35">
      <c r="A5912" s="1">
        <v>124</v>
      </c>
      <c r="B5912" s="1" t="s">
        <v>146</v>
      </c>
      <c r="C5912" s="218">
        <v>44922</v>
      </c>
      <c r="D5912" s="1">
        <v>28</v>
      </c>
      <c r="E5912" s="1">
        <v>720</v>
      </c>
      <c r="F5912" s="1"/>
    </row>
    <row r="5913" spans="1:6" x14ac:dyDescent="0.35">
      <c r="A5913" s="1">
        <v>124</v>
      </c>
      <c r="B5913" s="1" t="s">
        <v>146</v>
      </c>
      <c r="C5913" s="218">
        <v>44923</v>
      </c>
      <c r="D5913" s="1">
        <v>21</v>
      </c>
      <c r="E5913" s="1">
        <v>729</v>
      </c>
      <c r="F5913" s="1"/>
    </row>
    <row r="5914" spans="1:6" x14ac:dyDescent="0.35">
      <c r="A5914" s="1">
        <v>124</v>
      </c>
      <c r="B5914" s="1" t="s">
        <v>146</v>
      </c>
      <c r="C5914" s="218">
        <v>44924</v>
      </c>
      <c r="D5914" s="1">
        <v>32</v>
      </c>
      <c r="E5914" s="1">
        <v>1008</v>
      </c>
      <c r="F5914" s="1"/>
    </row>
    <row r="5915" spans="1:6" x14ac:dyDescent="0.35">
      <c r="A5915" s="1">
        <v>124</v>
      </c>
      <c r="B5915" s="1" t="s">
        <v>146</v>
      </c>
      <c r="C5915" s="218">
        <v>44925</v>
      </c>
      <c r="D5915" s="1">
        <v>33</v>
      </c>
      <c r="E5915" s="1">
        <v>999</v>
      </c>
      <c r="F5915" s="1"/>
    </row>
    <row r="5916" spans="1:6" x14ac:dyDescent="0.35">
      <c r="A5916" s="1">
        <v>124</v>
      </c>
      <c r="B5916" s="1" t="s">
        <v>146</v>
      </c>
      <c r="C5916" s="218">
        <v>44926</v>
      </c>
      <c r="D5916" s="1">
        <v>26</v>
      </c>
      <c r="E5916" s="1">
        <v>765</v>
      </c>
      <c r="F5916" s="1"/>
    </row>
    <row r="5917" spans="1:6" x14ac:dyDescent="0.35">
      <c r="A5917" s="1">
        <v>124</v>
      </c>
      <c r="B5917" s="1" t="s">
        <v>146</v>
      </c>
      <c r="C5917" s="218">
        <v>44927</v>
      </c>
      <c r="D5917" s="1">
        <v>14</v>
      </c>
      <c r="E5917" s="1">
        <v>468</v>
      </c>
      <c r="F5917" s="1"/>
    </row>
    <row r="5918" spans="1:6" x14ac:dyDescent="0.35">
      <c r="A5918" s="1">
        <v>124</v>
      </c>
      <c r="B5918" s="1" t="s">
        <v>146</v>
      </c>
      <c r="C5918" s="218">
        <v>44928</v>
      </c>
      <c r="D5918" s="1">
        <v>13</v>
      </c>
      <c r="E5918" s="1">
        <v>396</v>
      </c>
      <c r="F5918" s="1"/>
    </row>
    <row r="5919" spans="1:6" x14ac:dyDescent="0.35">
      <c r="A5919" s="1">
        <v>124</v>
      </c>
      <c r="B5919" s="1" t="s">
        <v>146</v>
      </c>
      <c r="C5919" s="218">
        <v>44929</v>
      </c>
      <c r="D5919" s="1">
        <v>44</v>
      </c>
      <c r="E5919" s="1">
        <v>1359</v>
      </c>
      <c r="F5919" s="1"/>
    </row>
    <row r="5920" spans="1:6" x14ac:dyDescent="0.35">
      <c r="A5920" s="1">
        <v>124</v>
      </c>
      <c r="B5920" s="1" t="s">
        <v>146</v>
      </c>
      <c r="C5920" s="218">
        <v>44930</v>
      </c>
      <c r="D5920" s="1">
        <v>30</v>
      </c>
      <c r="E5920" s="1">
        <v>972</v>
      </c>
      <c r="F5920" s="1"/>
    </row>
    <row r="5921" spans="1:6" x14ac:dyDescent="0.35">
      <c r="A5921" s="1">
        <v>124</v>
      </c>
      <c r="B5921" s="1" t="s">
        <v>146</v>
      </c>
      <c r="C5921" s="218">
        <v>44931</v>
      </c>
      <c r="D5921" s="1">
        <v>27</v>
      </c>
      <c r="E5921" s="1">
        <v>945</v>
      </c>
      <c r="F5921" s="1"/>
    </row>
    <row r="5922" spans="1:6" x14ac:dyDescent="0.35">
      <c r="A5922" s="1">
        <v>124</v>
      </c>
      <c r="B5922" s="1" t="s">
        <v>146</v>
      </c>
      <c r="C5922" s="218">
        <v>44932</v>
      </c>
      <c r="D5922" s="1">
        <v>28</v>
      </c>
      <c r="E5922" s="1">
        <v>936</v>
      </c>
      <c r="F5922" s="1"/>
    </row>
    <row r="5923" spans="1:6" x14ac:dyDescent="0.35">
      <c r="A5923" s="1">
        <v>124</v>
      </c>
      <c r="B5923" s="1" t="s">
        <v>146</v>
      </c>
      <c r="C5923" s="218">
        <v>44934</v>
      </c>
      <c r="D5923" s="1">
        <v>28</v>
      </c>
      <c r="E5923" s="1">
        <v>909</v>
      </c>
      <c r="F5923" s="1"/>
    </row>
    <row r="5924" spans="1:6" x14ac:dyDescent="0.35">
      <c r="A5924" s="1">
        <v>124</v>
      </c>
      <c r="B5924" s="1" t="s">
        <v>146</v>
      </c>
      <c r="C5924" s="218">
        <v>44935</v>
      </c>
      <c r="D5924" s="1">
        <v>26</v>
      </c>
      <c r="E5924" s="1">
        <v>792</v>
      </c>
      <c r="F5924" s="1"/>
    </row>
    <row r="5925" spans="1:6" x14ac:dyDescent="0.35">
      <c r="A5925" s="1">
        <v>124</v>
      </c>
      <c r="B5925" s="1" t="s">
        <v>146</v>
      </c>
      <c r="C5925" s="218">
        <v>44936</v>
      </c>
      <c r="D5925" s="1">
        <v>22</v>
      </c>
      <c r="E5925" s="1">
        <v>639</v>
      </c>
      <c r="F5925" s="1"/>
    </row>
    <row r="5926" spans="1:6" x14ac:dyDescent="0.35">
      <c r="A5926" s="1">
        <v>124</v>
      </c>
      <c r="B5926" s="1" t="s">
        <v>146</v>
      </c>
      <c r="C5926" s="218">
        <v>44937</v>
      </c>
      <c r="D5926" s="1">
        <v>18</v>
      </c>
      <c r="E5926" s="1">
        <v>540</v>
      </c>
      <c r="F5926" s="1"/>
    </row>
    <row r="5927" spans="1:6" x14ac:dyDescent="0.35">
      <c r="A5927" s="1">
        <v>124</v>
      </c>
      <c r="B5927" s="1" t="s">
        <v>146</v>
      </c>
      <c r="C5927" s="218">
        <v>44938</v>
      </c>
      <c r="D5927" s="1">
        <v>30</v>
      </c>
      <c r="E5927" s="1">
        <v>918</v>
      </c>
      <c r="F5927" s="1"/>
    </row>
    <row r="5928" spans="1:6" x14ac:dyDescent="0.35">
      <c r="A5928" s="1">
        <v>124</v>
      </c>
      <c r="B5928" s="1" t="s">
        <v>146</v>
      </c>
      <c r="C5928" s="218">
        <v>44939</v>
      </c>
      <c r="D5928" s="1">
        <v>29</v>
      </c>
      <c r="E5928" s="1">
        <v>954</v>
      </c>
      <c r="F5928" s="1"/>
    </row>
    <row r="5929" spans="1:6" x14ac:dyDescent="0.35">
      <c r="A5929" s="1">
        <v>124</v>
      </c>
      <c r="B5929" s="1" t="s">
        <v>146</v>
      </c>
      <c r="C5929" s="218">
        <v>44940</v>
      </c>
      <c r="D5929" s="1">
        <v>33</v>
      </c>
      <c r="E5929" s="1">
        <v>1026</v>
      </c>
      <c r="F5929" s="1"/>
    </row>
    <row r="5930" spans="1:6" x14ac:dyDescent="0.35">
      <c r="A5930" s="1">
        <v>124</v>
      </c>
      <c r="B5930" s="1" t="s">
        <v>146</v>
      </c>
      <c r="C5930" s="218">
        <v>44941</v>
      </c>
      <c r="D5930" s="1">
        <v>27</v>
      </c>
      <c r="E5930" s="1">
        <v>945</v>
      </c>
      <c r="F5930" s="1"/>
    </row>
    <row r="5931" spans="1:6" x14ac:dyDescent="0.35">
      <c r="A5931" s="1">
        <v>124</v>
      </c>
      <c r="B5931" s="1" t="s">
        <v>146</v>
      </c>
      <c r="C5931" s="218">
        <v>44942</v>
      </c>
      <c r="D5931" s="1">
        <v>29</v>
      </c>
      <c r="E5931" s="1">
        <v>927</v>
      </c>
      <c r="F5931" s="1"/>
    </row>
    <row r="5932" spans="1:6" x14ac:dyDescent="0.35">
      <c r="A5932" s="1">
        <v>124</v>
      </c>
      <c r="B5932" s="1" t="s">
        <v>146</v>
      </c>
      <c r="C5932" s="218">
        <v>44943</v>
      </c>
      <c r="D5932" s="1">
        <v>27</v>
      </c>
      <c r="E5932" s="1">
        <v>891</v>
      </c>
      <c r="F5932" s="1"/>
    </row>
    <row r="5933" spans="1:6" x14ac:dyDescent="0.35">
      <c r="A5933" s="1">
        <v>124</v>
      </c>
      <c r="B5933" s="1" t="s">
        <v>146</v>
      </c>
      <c r="C5933" s="218">
        <v>44944</v>
      </c>
      <c r="D5933" s="1">
        <v>26</v>
      </c>
      <c r="E5933" s="1">
        <v>900</v>
      </c>
      <c r="F5933" s="1"/>
    </row>
    <row r="5934" spans="1:6" x14ac:dyDescent="0.35">
      <c r="A5934" s="1">
        <v>124</v>
      </c>
      <c r="B5934" s="1" t="s">
        <v>146</v>
      </c>
      <c r="C5934" s="218">
        <v>44945</v>
      </c>
      <c r="D5934" s="1">
        <v>31</v>
      </c>
      <c r="E5934" s="1">
        <v>963</v>
      </c>
      <c r="F5934" s="1"/>
    </row>
    <row r="5935" spans="1:6" x14ac:dyDescent="0.35">
      <c r="A5935" s="1">
        <v>124</v>
      </c>
      <c r="B5935" s="1" t="s">
        <v>146</v>
      </c>
      <c r="C5935" s="218">
        <v>44946</v>
      </c>
      <c r="D5935" s="1">
        <v>27</v>
      </c>
      <c r="E5935" s="1">
        <v>810</v>
      </c>
      <c r="F5935" s="1"/>
    </row>
    <row r="5936" spans="1:6" x14ac:dyDescent="0.35">
      <c r="A5936" s="1">
        <v>124</v>
      </c>
      <c r="B5936" s="1" t="s">
        <v>146</v>
      </c>
      <c r="C5936" s="218">
        <v>44947</v>
      </c>
      <c r="D5936" s="1">
        <v>24</v>
      </c>
      <c r="E5936" s="1">
        <v>810</v>
      </c>
      <c r="F5936" s="1"/>
    </row>
    <row r="5937" spans="1:6" x14ac:dyDescent="0.35">
      <c r="A5937" s="1">
        <v>124</v>
      </c>
      <c r="B5937" s="1" t="s">
        <v>146</v>
      </c>
      <c r="C5937" s="218">
        <v>44948</v>
      </c>
      <c r="D5937" s="1">
        <v>19</v>
      </c>
      <c r="E5937" s="1">
        <v>666</v>
      </c>
      <c r="F5937" s="1"/>
    </row>
    <row r="5938" spans="1:6" x14ac:dyDescent="0.35">
      <c r="A5938" s="1">
        <v>124</v>
      </c>
      <c r="B5938" s="1" t="s">
        <v>146</v>
      </c>
      <c r="C5938" s="218">
        <v>44949</v>
      </c>
      <c r="D5938" s="1">
        <v>11</v>
      </c>
      <c r="E5938" s="1">
        <v>360</v>
      </c>
      <c r="F5938" s="1"/>
    </row>
    <row r="5939" spans="1:6" x14ac:dyDescent="0.35">
      <c r="A5939" s="1">
        <v>124</v>
      </c>
      <c r="B5939" s="1" t="s">
        <v>146</v>
      </c>
      <c r="C5939" s="218">
        <v>44950</v>
      </c>
      <c r="D5939" s="1">
        <v>31</v>
      </c>
      <c r="E5939" s="1">
        <v>1044</v>
      </c>
      <c r="F5939" s="1"/>
    </row>
    <row r="5940" spans="1:6" x14ac:dyDescent="0.35">
      <c r="A5940" s="1">
        <v>124</v>
      </c>
      <c r="B5940" s="1" t="s">
        <v>146</v>
      </c>
      <c r="C5940" s="218">
        <v>44951</v>
      </c>
      <c r="D5940" s="1">
        <v>32</v>
      </c>
      <c r="E5940" s="1">
        <v>1116</v>
      </c>
      <c r="F5940" s="1"/>
    </row>
    <row r="5941" spans="1:6" x14ac:dyDescent="0.35">
      <c r="A5941" s="1">
        <v>124</v>
      </c>
      <c r="B5941" s="1" t="s">
        <v>146</v>
      </c>
      <c r="C5941" s="218">
        <v>44952</v>
      </c>
      <c r="D5941" s="1">
        <v>8</v>
      </c>
      <c r="E5941" s="1">
        <v>279</v>
      </c>
      <c r="F5941" s="1"/>
    </row>
    <row r="5942" spans="1:6" x14ac:dyDescent="0.35">
      <c r="A5942" s="1">
        <v>124</v>
      </c>
      <c r="B5942" s="1" t="s">
        <v>146</v>
      </c>
      <c r="C5942" s="218">
        <v>44953</v>
      </c>
      <c r="D5942" s="1">
        <v>18</v>
      </c>
      <c r="E5942" s="1">
        <v>675</v>
      </c>
      <c r="F5942" s="1"/>
    </row>
    <row r="5943" spans="1:6" x14ac:dyDescent="0.35">
      <c r="A5943" s="1">
        <v>124</v>
      </c>
      <c r="B5943" s="1" t="s">
        <v>146</v>
      </c>
      <c r="C5943" s="218">
        <v>44954</v>
      </c>
      <c r="D5943" s="1">
        <v>22</v>
      </c>
      <c r="E5943" s="1">
        <v>747</v>
      </c>
      <c r="F5943" s="1"/>
    </row>
    <row r="5944" spans="1:6" x14ac:dyDescent="0.35">
      <c r="A5944" s="1">
        <v>124</v>
      </c>
      <c r="B5944" s="1" t="s">
        <v>146</v>
      </c>
      <c r="C5944" s="218">
        <v>44955</v>
      </c>
      <c r="D5944" s="1">
        <v>25</v>
      </c>
      <c r="E5944" s="1">
        <v>828</v>
      </c>
      <c r="F5944" s="1"/>
    </row>
    <row r="5945" spans="1:6" x14ac:dyDescent="0.35">
      <c r="A5945" s="1">
        <v>124</v>
      </c>
      <c r="B5945" s="1" t="s">
        <v>146</v>
      </c>
      <c r="C5945" s="218">
        <v>44956</v>
      </c>
      <c r="D5945" s="1">
        <v>22</v>
      </c>
      <c r="E5945" s="1">
        <v>639</v>
      </c>
      <c r="F5945" s="1"/>
    </row>
    <row r="5946" spans="1:6" x14ac:dyDescent="0.35">
      <c r="A5946" s="1">
        <v>125</v>
      </c>
      <c r="B5946" s="1" t="s">
        <v>147</v>
      </c>
      <c r="C5946" s="218">
        <v>44879</v>
      </c>
      <c r="D5946" s="1">
        <v>13</v>
      </c>
      <c r="E5946" s="1">
        <v>234</v>
      </c>
      <c r="F5946" s="1"/>
    </row>
    <row r="5947" spans="1:6" x14ac:dyDescent="0.35">
      <c r="A5947" s="1">
        <v>125</v>
      </c>
      <c r="B5947" s="1" t="s">
        <v>147</v>
      </c>
      <c r="C5947" s="218">
        <v>44880</v>
      </c>
      <c r="D5947" s="1">
        <v>16</v>
      </c>
      <c r="E5947" s="1">
        <v>288</v>
      </c>
      <c r="F5947" s="1"/>
    </row>
    <row r="5948" spans="1:6" x14ac:dyDescent="0.35">
      <c r="A5948" s="1">
        <v>125</v>
      </c>
      <c r="B5948" s="1" t="s">
        <v>147</v>
      </c>
      <c r="C5948" s="218">
        <v>44881</v>
      </c>
      <c r="D5948" s="1">
        <v>15</v>
      </c>
      <c r="E5948" s="1">
        <v>324</v>
      </c>
      <c r="F5948" s="1"/>
    </row>
    <row r="5949" spans="1:6" x14ac:dyDescent="0.35">
      <c r="A5949" s="1">
        <v>125</v>
      </c>
      <c r="B5949" s="1" t="s">
        <v>147</v>
      </c>
      <c r="C5949" s="218">
        <v>44882</v>
      </c>
      <c r="D5949" s="1">
        <v>19</v>
      </c>
      <c r="E5949" s="1">
        <v>369</v>
      </c>
      <c r="F5949" s="1"/>
    </row>
    <row r="5950" spans="1:6" x14ac:dyDescent="0.35">
      <c r="A5950" s="1">
        <v>125</v>
      </c>
      <c r="B5950" s="1" t="s">
        <v>147</v>
      </c>
      <c r="C5950" s="218">
        <v>44883</v>
      </c>
      <c r="D5950" s="1">
        <v>15</v>
      </c>
      <c r="E5950" s="1">
        <v>270</v>
      </c>
      <c r="F5950" s="1"/>
    </row>
    <row r="5951" spans="1:6" x14ac:dyDescent="0.35">
      <c r="A5951" s="1">
        <v>125</v>
      </c>
      <c r="B5951" s="1" t="s">
        <v>147</v>
      </c>
      <c r="C5951" s="218">
        <v>44884</v>
      </c>
      <c r="D5951" s="1">
        <v>12</v>
      </c>
      <c r="E5951" s="1">
        <v>297</v>
      </c>
      <c r="F5951" s="1"/>
    </row>
    <row r="5952" spans="1:6" x14ac:dyDescent="0.35">
      <c r="A5952" s="1">
        <v>125</v>
      </c>
      <c r="B5952" s="1" t="s">
        <v>147</v>
      </c>
      <c r="C5952" s="218">
        <v>44885</v>
      </c>
      <c r="D5952" s="1">
        <v>19</v>
      </c>
      <c r="E5952" s="1">
        <v>369</v>
      </c>
      <c r="F5952" s="1"/>
    </row>
    <row r="5953" spans="1:6" x14ac:dyDescent="0.35">
      <c r="A5953" s="1">
        <v>125</v>
      </c>
      <c r="B5953" s="1" t="s">
        <v>147</v>
      </c>
      <c r="C5953" s="218">
        <v>44886</v>
      </c>
      <c r="D5953" s="1">
        <v>10</v>
      </c>
      <c r="E5953" s="1">
        <v>315</v>
      </c>
      <c r="F5953" s="1"/>
    </row>
    <row r="5954" spans="1:6" x14ac:dyDescent="0.35">
      <c r="A5954" s="1">
        <v>125</v>
      </c>
      <c r="B5954" s="1" t="s">
        <v>147</v>
      </c>
      <c r="C5954" s="218">
        <v>44887</v>
      </c>
      <c r="D5954" s="1">
        <v>23</v>
      </c>
      <c r="E5954" s="1">
        <v>495</v>
      </c>
      <c r="F5954" s="1"/>
    </row>
    <row r="5955" spans="1:6" x14ac:dyDescent="0.35">
      <c r="A5955" s="1">
        <v>125</v>
      </c>
      <c r="B5955" s="1" t="s">
        <v>147</v>
      </c>
      <c r="C5955" s="218">
        <v>44888</v>
      </c>
      <c r="D5955" s="1">
        <v>18</v>
      </c>
      <c r="E5955" s="1">
        <v>486</v>
      </c>
      <c r="F5955" s="1"/>
    </row>
    <row r="5956" spans="1:6" x14ac:dyDescent="0.35">
      <c r="A5956" s="1">
        <v>125</v>
      </c>
      <c r="B5956" s="1" t="s">
        <v>147</v>
      </c>
      <c r="C5956" s="218">
        <v>44889</v>
      </c>
      <c r="D5956" s="1">
        <v>18</v>
      </c>
      <c r="E5956" s="1">
        <v>378</v>
      </c>
      <c r="F5956" s="1"/>
    </row>
    <row r="5957" spans="1:6" x14ac:dyDescent="0.35">
      <c r="A5957" s="1">
        <v>125</v>
      </c>
      <c r="B5957" s="1" t="s">
        <v>147</v>
      </c>
      <c r="C5957" s="218">
        <v>44890</v>
      </c>
      <c r="D5957" s="1">
        <v>14</v>
      </c>
      <c r="E5957" s="1">
        <v>333</v>
      </c>
      <c r="F5957" s="1"/>
    </row>
    <row r="5958" spans="1:6" x14ac:dyDescent="0.35">
      <c r="A5958" s="1">
        <v>125</v>
      </c>
      <c r="B5958" s="1" t="s">
        <v>147</v>
      </c>
      <c r="C5958" s="218">
        <v>44891</v>
      </c>
      <c r="D5958" s="1">
        <v>17</v>
      </c>
      <c r="E5958" s="1">
        <v>387</v>
      </c>
      <c r="F5958" s="1"/>
    </row>
    <row r="5959" spans="1:6" x14ac:dyDescent="0.35">
      <c r="A5959" s="1">
        <v>125</v>
      </c>
      <c r="B5959" s="1" t="s">
        <v>147</v>
      </c>
      <c r="C5959" s="218">
        <v>44892</v>
      </c>
      <c r="D5959" s="1">
        <v>14</v>
      </c>
      <c r="E5959" s="1">
        <v>414</v>
      </c>
      <c r="F5959" s="1"/>
    </row>
    <row r="5960" spans="1:6" x14ac:dyDescent="0.35">
      <c r="A5960" s="1">
        <v>125</v>
      </c>
      <c r="B5960" s="1" t="s">
        <v>147</v>
      </c>
      <c r="C5960" s="218">
        <v>44893</v>
      </c>
      <c r="D5960" s="1">
        <v>8</v>
      </c>
      <c r="E5960" s="1">
        <v>360</v>
      </c>
      <c r="F5960" s="1"/>
    </row>
    <row r="5961" spans="1:6" x14ac:dyDescent="0.35">
      <c r="A5961" s="1">
        <v>125</v>
      </c>
      <c r="B5961" s="1" t="s">
        <v>147</v>
      </c>
      <c r="C5961" s="218">
        <v>44894</v>
      </c>
      <c r="D5961" s="1">
        <v>13</v>
      </c>
      <c r="E5961" s="1">
        <v>396</v>
      </c>
      <c r="F5961" s="1"/>
    </row>
    <row r="5962" spans="1:6" x14ac:dyDescent="0.35">
      <c r="A5962" s="1">
        <v>125</v>
      </c>
      <c r="B5962" s="1" t="s">
        <v>147</v>
      </c>
      <c r="C5962" s="218">
        <v>44895</v>
      </c>
      <c r="D5962" s="1">
        <v>17</v>
      </c>
      <c r="E5962" s="1">
        <v>360</v>
      </c>
      <c r="F5962" s="1"/>
    </row>
    <row r="5963" spans="1:6" x14ac:dyDescent="0.35">
      <c r="A5963" s="1">
        <v>125</v>
      </c>
      <c r="B5963" s="1" t="s">
        <v>147</v>
      </c>
      <c r="C5963" s="218">
        <v>44896</v>
      </c>
      <c r="D5963" s="1">
        <v>14</v>
      </c>
      <c r="E5963" s="1">
        <v>333</v>
      </c>
      <c r="F5963" s="1"/>
    </row>
    <row r="5964" spans="1:6" x14ac:dyDescent="0.35">
      <c r="A5964" s="1">
        <v>125</v>
      </c>
      <c r="B5964" s="1" t="s">
        <v>147</v>
      </c>
      <c r="C5964" s="218">
        <v>44897</v>
      </c>
      <c r="D5964" s="1">
        <v>6</v>
      </c>
      <c r="E5964" s="1">
        <v>189</v>
      </c>
      <c r="F5964" s="1"/>
    </row>
    <row r="5965" spans="1:6" x14ac:dyDescent="0.35">
      <c r="A5965" s="1">
        <v>125</v>
      </c>
      <c r="B5965" s="1" t="s">
        <v>147</v>
      </c>
      <c r="C5965" s="218">
        <v>44898</v>
      </c>
      <c r="D5965" s="1">
        <v>7</v>
      </c>
      <c r="E5965" s="1">
        <v>180</v>
      </c>
      <c r="F5965" s="1"/>
    </row>
    <row r="5966" spans="1:6" x14ac:dyDescent="0.35">
      <c r="A5966" s="1">
        <v>125</v>
      </c>
      <c r="B5966" s="1" t="s">
        <v>147</v>
      </c>
      <c r="C5966" s="218">
        <v>44899</v>
      </c>
      <c r="D5966" s="1">
        <v>6</v>
      </c>
      <c r="E5966" s="1">
        <v>216</v>
      </c>
      <c r="F5966" s="1"/>
    </row>
    <row r="5967" spans="1:6" x14ac:dyDescent="0.35">
      <c r="A5967" s="1">
        <v>125</v>
      </c>
      <c r="B5967" s="1" t="s">
        <v>147</v>
      </c>
      <c r="C5967" s="218">
        <v>44900</v>
      </c>
      <c r="D5967" s="1">
        <v>11</v>
      </c>
      <c r="E5967" s="1">
        <v>306</v>
      </c>
      <c r="F5967" s="1"/>
    </row>
    <row r="5968" spans="1:6" x14ac:dyDescent="0.35">
      <c r="A5968" s="1">
        <v>125</v>
      </c>
      <c r="B5968" s="1" t="s">
        <v>147</v>
      </c>
      <c r="C5968" s="218">
        <v>44901</v>
      </c>
      <c r="D5968" s="1">
        <v>16</v>
      </c>
      <c r="E5968" s="1">
        <v>558</v>
      </c>
      <c r="F5968" s="1"/>
    </row>
    <row r="5969" spans="1:6" x14ac:dyDescent="0.35">
      <c r="A5969" s="1">
        <v>125</v>
      </c>
      <c r="B5969" s="1" t="s">
        <v>147</v>
      </c>
      <c r="C5969" s="218">
        <v>44902</v>
      </c>
      <c r="D5969" s="1">
        <v>9</v>
      </c>
      <c r="E5969" s="1">
        <v>297</v>
      </c>
      <c r="F5969" s="1"/>
    </row>
    <row r="5970" spans="1:6" x14ac:dyDescent="0.35">
      <c r="A5970" s="1">
        <v>125</v>
      </c>
      <c r="B5970" s="1" t="s">
        <v>147</v>
      </c>
      <c r="C5970" s="218">
        <v>44903</v>
      </c>
      <c r="D5970" s="1">
        <v>9</v>
      </c>
      <c r="E5970" s="1">
        <v>378</v>
      </c>
      <c r="F5970" s="1"/>
    </row>
    <row r="5971" spans="1:6" x14ac:dyDescent="0.35">
      <c r="A5971" s="1">
        <v>125</v>
      </c>
      <c r="B5971" s="1" t="s">
        <v>147</v>
      </c>
      <c r="C5971" s="218">
        <v>44904</v>
      </c>
      <c r="D5971" s="1">
        <v>11</v>
      </c>
      <c r="E5971" s="1">
        <v>387</v>
      </c>
      <c r="F5971" s="1"/>
    </row>
    <row r="5972" spans="1:6" x14ac:dyDescent="0.35">
      <c r="A5972" s="1">
        <v>125</v>
      </c>
      <c r="B5972" s="1" t="s">
        <v>147</v>
      </c>
      <c r="C5972" s="218">
        <v>44905</v>
      </c>
      <c r="D5972" s="1">
        <v>20</v>
      </c>
      <c r="E5972" s="1">
        <v>441</v>
      </c>
      <c r="F5972" s="1"/>
    </row>
    <row r="5973" spans="1:6" x14ac:dyDescent="0.35">
      <c r="A5973" s="1">
        <v>125</v>
      </c>
      <c r="B5973" s="1" t="s">
        <v>147</v>
      </c>
      <c r="C5973" s="218">
        <v>44906</v>
      </c>
      <c r="D5973" s="1">
        <v>14</v>
      </c>
      <c r="E5973" s="1">
        <v>414</v>
      </c>
      <c r="F5973" s="1"/>
    </row>
    <row r="5974" spans="1:6" x14ac:dyDescent="0.35">
      <c r="A5974" s="1">
        <v>125</v>
      </c>
      <c r="B5974" s="1" t="s">
        <v>147</v>
      </c>
      <c r="C5974" s="218">
        <v>44907</v>
      </c>
      <c r="D5974" s="1">
        <v>12</v>
      </c>
      <c r="E5974" s="1">
        <v>405</v>
      </c>
      <c r="F5974" s="1"/>
    </row>
    <row r="5975" spans="1:6" x14ac:dyDescent="0.35">
      <c r="A5975" s="1">
        <v>125</v>
      </c>
      <c r="B5975" s="1" t="s">
        <v>147</v>
      </c>
      <c r="C5975" s="218">
        <v>44908</v>
      </c>
      <c r="D5975" s="1">
        <v>16</v>
      </c>
      <c r="E5975" s="1">
        <v>396</v>
      </c>
      <c r="F5975" s="1"/>
    </row>
    <row r="5976" spans="1:6" x14ac:dyDescent="0.35">
      <c r="A5976" s="1">
        <v>125</v>
      </c>
      <c r="B5976" s="1" t="s">
        <v>147</v>
      </c>
      <c r="C5976" s="218">
        <v>44909</v>
      </c>
      <c r="D5976" s="1">
        <v>16</v>
      </c>
      <c r="E5976" s="1">
        <v>369</v>
      </c>
      <c r="F5976" s="1"/>
    </row>
    <row r="5977" spans="1:6" x14ac:dyDescent="0.35">
      <c r="A5977" s="1">
        <v>125</v>
      </c>
      <c r="B5977" s="1" t="s">
        <v>147</v>
      </c>
      <c r="C5977" s="218">
        <v>44910</v>
      </c>
      <c r="D5977" s="1">
        <v>14</v>
      </c>
      <c r="E5977" s="1">
        <v>306</v>
      </c>
      <c r="F5977" s="1"/>
    </row>
    <row r="5978" spans="1:6" x14ac:dyDescent="0.35">
      <c r="A5978" s="1">
        <v>125</v>
      </c>
      <c r="B5978" s="1" t="s">
        <v>147</v>
      </c>
      <c r="C5978" s="218">
        <v>44911</v>
      </c>
      <c r="D5978" s="1">
        <v>11</v>
      </c>
      <c r="E5978" s="1">
        <v>306</v>
      </c>
      <c r="F5978" s="1"/>
    </row>
    <row r="5979" spans="1:6" x14ac:dyDescent="0.35">
      <c r="A5979" s="1">
        <v>125</v>
      </c>
      <c r="B5979" s="1" t="s">
        <v>147</v>
      </c>
      <c r="C5979" s="218">
        <v>44912</v>
      </c>
      <c r="D5979" s="1">
        <v>14</v>
      </c>
      <c r="E5979" s="1">
        <v>279</v>
      </c>
      <c r="F5979" s="1"/>
    </row>
    <row r="5980" spans="1:6" x14ac:dyDescent="0.35">
      <c r="A5980" s="1">
        <v>125</v>
      </c>
      <c r="B5980" s="1" t="s">
        <v>147</v>
      </c>
      <c r="C5980" s="218">
        <v>44913</v>
      </c>
      <c r="D5980" s="1">
        <v>11</v>
      </c>
      <c r="E5980" s="1">
        <v>387</v>
      </c>
      <c r="F5980" s="1"/>
    </row>
    <row r="5981" spans="1:6" x14ac:dyDescent="0.35">
      <c r="A5981" s="1">
        <v>125</v>
      </c>
      <c r="B5981" s="1" t="s">
        <v>147</v>
      </c>
      <c r="C5981" s="218">
        <v>44914</v>
      </c>
      <c r="D5981" s="1">
        <v>10</v>
      </c>
      <c r="E5981" s="1">
        <v>315</v>
      </c>
      <c r="F5981" s="1"/>
    </row>
    <row r="5982" spans="1:6" x14ac:dyDescent="0.35">
      <c r="A5982" s="1">
        <v>125</v>
      </c>
      <c r="B5982" s="1" t="s">
        <v>147</v>
      </c>
      <c r="C5982" s="218">
        <v>44915</v>
      </c>
      <c r="D5982" s="1">
        <v>13</v>
      </c>
      <c r="E5982" s="1">
        <v>450</v>
      </c>
      <c r="F5982" s="1"/>
    </row>
    <row r="5983" spans="1:6" x14ac:dyDescent="0.35">
      <c r="A5983" s="1">
        <v>125</v>
      </c>
      <c r="B5983" s="1" t="s">
        <v>147</v>
      </c>
      <c r="C5983" s="218">
        <v>44916</v>
      </c>
      <c r="D5983" s="1">
        <v>15</v>
      </c>
      <c r="E5983" s="1">
        <v>378</v>
      </c>
      <c r="F5983" s="1"/>
    </row>
    <row r="5984" spans="1:6" x14ac:dyDescent="0.35">
      <c r="A5984" s="1">
        <v>125</v>
      </c>
      <c r="B5984" s="1" t="s">
        <v>147</v>
      </c>
      <c r="C5984" s="218">
        <v>44917</v>
      </c>
      <c r="D5984" s="1">
        <v>16</v>
      </c>
      <c r="E5984" s="1">
        <v>396</v>
      </c>
      <c r="F5984" s="1"/>
    </row>
    <row r="5985" spans="1:6" x14ac:dyDescent="0.35">
      <c r="A5985" s="1">
        <v>125</v>
      </c>
      <c r="B5985" s="1" t="s">
        <v>147</v>
      </c>
      <c r="C5985" s="218">
        <v>44918</v>
      </c>
      <c r="D5985" s="1">
        <v>13</v>
      </c>
      <c r="E5985" s="1">
        <v>315</v>
      </c>
      <c r="F5985" s="1"/>
    </row>
    <row r="5986" spans="1:6" x14ac:dyDescent="0.35">
      <c r="A5986" s="1">
        <v>125</v>
      </c>
      <c r="B5986" s="1" t="s">
        <v>147</v>
      </c>
      <c r="C5986" s="218">
        <v>44919</v>
      </c>
      <c r="D5986" s="1">
        <v>18</v>
      </c>
      <c r="E5986" s="1">
        <v>405</v>
      </c>
      <c r="F5986" s="1"/>
    </row>
    <row r="5987" spans="1:6" x14ac:dyDescent="0.35">
      <c r="A5987" s="1">
        <v>125</v>
      </c>
      <c r="B5987" s="1" t="s">
        <v>147</v>
      </c>
      <c r="C5987" s="218">
        <v>44920</v>
      </c>
      <c r="D5987" s="1">
        <v>17</v>
      </c>
      <c r="E5987" s="1">
        <v>441</v>
      </c>
      <c r="F5987" s="1"/>
    </row>
    <row r="5988" spans="1:6" x14ac:dyDescent="0.35">
      <c r="A5988" s="1">
        <v>125</v>
      </c>
      <c r="B5988" s="1" t="s">
        <v>147</v>
      </c>
      <c r="C5988" s="218">
        <v>44921</v>
      </c>
      <c r="D5988" s="1">
        <v>25</v>
      </c>
      <c r="E5988" s="1">
        <v>612</v>
      </c>
      <c r="F5988" s="1"/>
    </row>
    <row r="5989" spans="1:6" x14ac:dyDescent="0.35">
      <c r="A5989" s="1">
        <v>125</v>
      </c>
      <c r="B5989" s="1" t="s">
        <v>147</v>
      </c>
      <c r="C5989" s="218">
        <v>44922</v>
      </c>
      <c r="D5989" s="1">
        <v>25</v>
      </c>
      <c r="E5989" s="1">
        <v>612</v>
      </c>
      <c r="F5989" s="1"/>
    </row>
    <row r="5990" spans="1:6" x14ac:dyDescent="0.35">
      <c r="A5990" s="1">
        <v>125</v>
      </c>
      <c r="B5990" s="1" t="s">
        <v>147</v>
      </c>
      <c r="C5990" s="218">
        <v>44923</v>
      </c>
      <c r="D5990" s="1">
        <v>22</v>
      </c>
      <c r="E5990" s="1">
        <v>585</v>
      </c>
      <c r="F5990" s="1"/>
    </row>
    <row r="5991" spans="1:6" x14ac:dyDescent="0.35">
      <c r="A5991" s="1">
        <v>125</v>
      </c>
      <c r="B5991" s="1" t="s">
        <v>147</v>
      </c>
      <c r="C5991" s="218">
        <v>44924</v>
      </c>
      <c r="D5991" s="1">
        <v>16</v>
      </c>
      <c r="E5991" s="1">
        <v>504</v>
      </c>
      <c r="F5991" s="1"/>
    </row>
    <row r="5992" spans="1:6" x14ac:dyDescent="0.35">
      <c r="A5992" s="1">
        <v>125</v>
      </c>
      <c r="B5992" s="1" t="s">
        <v>147</v>
      </c>
      <c r="C5992" s="218">
        <v>44925</v>
      </c>
      <c r="D5992" s="1">
        <v>20</v>
      </c>
      <c r="E5992" s="1">
        <v>468</v>
      </c>
      <c r="F5992" s="1"/>
    </row>
    <row r="5993" spans="1:6" x14ac:dyDescent="0.35">
      <c r="A5993" s="1">
        <v>125</v>
      </c>
      <c r="B5993" s="1" t="s">
        <v>147</v>
      </c>
      <c r="C5993" s="218">
        <v>44926</v>
      </c>
      <c r="D5993" s="1">
        <v>11</v>
      </c>
      <c r="E5993" s="1">
        <v>279</v>
      </c>
      <c r="F5993" s="1"/>
    </row>
    <row r="5994" spans="1:6" x14ac:dyDescent="0.35">
      <c r="A5994" s="1">
        <v>125</v>
      </c>
      <c r="B5994" s="1" t="s">
        <v>147</v>
      </c>
      <c r="C5994" s="218">
        <v>44927</v>
      </c>
      <c r="D5994" s="1">
        <v>11</v>
      </c>
      <c r="E5994" s="1">
        <v>279</v>
      </c>
      <c r="F5994" s="1"/>
    </row>
    <row r="5995" spans="1:6" x14ac:dyDescent="0.35">
      <c r="A5995" s="1">
        <v>125</v>
      </c>
      <c r="B5995" s="1" t="s">
        <v>147</v>
      </c>
      <c r="C5995" s="218">
        <v>44928</v>
      </c>
      <c r="D5995" s="1">
        <v>7</v>
      </c>
      <c r="E5995" s="1">
        <v>180</v>
      </c>
      <c r="F5995" s="1"/>
    </row>
    <row r="5996" spans="1:6" x14ac:dyDescent="0.35">
      <c r="A5996" s="1">
        <v>125</v>
      </c>
      <c r="B5996" s="1" t="s">
        <v>147</v>
      </c>
      <c r="C5996" s="218">
        <v>44929</v>
      </c>
      <c r="D5996" s="1">
        <v>17</v>
      </c>
      <c r="E5996" s="1">
        <v>414</v>
      </c>
      <c r="F5996" s="1"/>
    </row>
    <row r="5997" spans="1:6" x14ac:dyDescent="0.35">
      <c r="A5997" s="1">
        <v>125</v>
      </c>
      <c r="B5997" s="1" t="s">
        <v>147</v>
      </c>
      <c r="C5997" s="218">
        <v>44930</v>
      </c>
      <c r="D5997" s="1">
        <v>11</v>
      </c>
      <c r="E5997" s="1">
        <v>252</v>
      </c>
      <c r="F5997" s="1"/>
    </row>
    <row r="5998" spans="1:6" x14ac:dyDescent="0.35">
      <c r="A5998" s="1">
        <v>125</v>
      </c>
      <c r="B5998" s="1" t="s">
        <v>147</v>
      </c>
      <c r="C5998" s="218">
        <v>44931</v>
      </c>
      <c r="D5998" s="1">
        <v>21</v>
      </c>
      <c r="E5998" s="1">
        <v>567</v>
      </c>
      <c r="F5998" s="1"/>
    </row>
    <row r="5999" spans="1:6" x14ac:dyDescent="0.35">
      <c r="A5999" s="1">
        <v>125</v>
      </c>
      <c r="B5999" s="1" t="s">
        <v>147</v>
      </c>
      <c r="C5999" s="218">
        <v>44932</v>
      </c>
      <c r="D5999" s="1">
        <v>12</v>
      </c>
      <c r="E5999" s="1">
        <v>432</v>
      </c>
      <c r="F5999" s="1"/>
    </row>
    <row r="6000" spans="1:6" x14ac:dyDescent="0.35">
      <c r="A6000" s="1">
        <v>125</v>
      </c>
      <c r="B6000" s="1" t="s">
        <v>147</v>
      </c>
      <c r="C6000" s="218">
        <v>44933</v>
      </c>
      <c r="D6000" s="1">
        <v>15</v>
      </c>
      <c r="E6000" s="1">
        <v>459</v>
      </c>
      <c r="F6000" s="1"/>
    </row>
    <row r="6001" spans="1:6" x14ac:dyDescent="0.35">
      <c r="A6001" s="1">
        <v>125</v>
      </c>
      <c r="B6001" s="1" t="s">
        <v>147</v>
      </c>
      <c r="C6001" s="218">
        <v>44934</v>
      </c>
      <c r="D6001" s="1">
        <v>18</v>
      </c>
      <c r="E6001" s="1">
        <v>432</v>
      </c>
      <c r="F6001" s="1"/>
    </row>
    <row r="6002" spans="1:6" x14ac:dyDescent="0.35">
      <c r="A6002" s="1">
        <v>125</v>
      </c>
      <c r="B6002" s="1" t="s">
        <v>147</v>
      </c>
      <c r="C6002" s="218">
        <v>44935</v>
      </c>
      <c r="D6002" s="1">
        <v>12</v>
      </c>
      <c r="E6002" s="1">
        <v>378</v>
      </c>
      <c r="F6002" s="1"/>
    </row>
    <row r="6003" spans="1:6" x14ac:dyDescent="0.35">
      <c r="A6003" s="1">
        <v>125</v>
      </c>
      <c r="B6003" s="1" t="s">
        <v>147</v>
      </c>
      <c r="C6003" s="218">
        <v>44936</v>
      </c>
      <c r="D6003" s="1">
        <v>15</v>
      </c>
      <c r="E6003" s="1">
        <v>324</v>
      </c>
      <c r="F6003" s="1"/>
    </row>
    <row r="6004" spans="1:6" x14ac:dyDescent="0.35">
      <c r="A6004" s="1">
        <v>125</v>
      </c>
      <c r="B6004" s="1" t="s">
        <v>147</v>
      </c>
      <c r="C6004" s="218">
        <v>44937</v>
      </c>
      <c r="D6004" s="1">
        <v>16</v>
      </c>
      <c r="E6004" s="1">
        <v>369</v>
      </c>
      <c r="F6004" s="1"/>
    </row>
    <row r="6005" spans="1:6" x14ac:dyDescent="0.35">
      <c r="A6005" s="1">
        <v>125</v>
      </c>
      <c r="B6005" s="1" t="s">
        <v>147</v>
      </c>
      <c r="C6005" s="218">
        <v>44938</v>
      </c>
      <c r="D6005" s="1">
        <v>22</v>
      </c>
      <c r="E6005" s="1">
        <v>504</v>
      </c>
      <c r="F6005" s="1"/>
    </row>
    <row r="6006" spans="1:6" x14ac:dyDescent="0.35">
      <c r="A6006" s="1">
        <v>125</v>
      </c>
      <c r="B6006" s="1" t="s">
        <v>147</v>
      </c>
      <c r="C6006" s="218">
        <v>44939</v>
      </c>
      <c r="D6006" s="1">
        <v>18</v>
      </c>
      <c r="E6006" s="1">
        <v>486</v>
      </c>
      <c r="F6006" s="1"/>
    </row>
    <row r="6007" spans="1:6" x14ac:dyDescent="0.35">
      <c r="A6007" s="1">
        <v>125</v>
      </c>
      <c r="B6007" s="1" t="s">
        <v>147</v>
      </c>
      <c r="C6007" s="218">
        <v>44940</v>
      </c>
      <c r="D6007" s="1">
        <v>13</v>
      </c>
      <c r="E6007" s="1">
        <v>342</v>
      </c>
      <c r="F6007" s="1"/>
    </row>
    <row r="6008" spans="1:6" x14ac:dyDescent="0.35">
      <c r="A6008" s="1">
        <v>125</v>
      </c>
      <c r="B6008" s="1" t="s">
        <v>147</v>
      </c>
      <c r="C6008" s="218">
        <v>44941</v>
      </c>
      <c r="D6008" s="1">
        <v>17</v>
      </c>
      <c r="E6008" s="1">
        <v>441</v>
      </c>
      <c r="F6008" s="1"/>
    </row>
    <row r="6009" spans="1:6" x14ac:dyDescent="0.35">
      <c r="A6009" s="1">
        <v>125</v>
      </c>
      <c r="B6009" s="1" t="s">
        <v>147</v>
      </c>
      <c r="C6009" s="218">
        <v>44942</v>
      </c>
      <c r="D6009" s="1">
        <v>16</v>
      </c>
      <c r="E6009" s="1">
        <v>477</v>
      </c>
      <c r="F6009" s="1"/>
    </row>
    <row r="6010" spans="1:6" x14ac:dyDescent="0.35">
      <c r="A6010" s="1">
        <v>125</v>
      </c>
      <c r="B6010" s="1" t="s">
        <v>147</v>
      </c>
      <c r="C6010" s="218">
        <v>44943</v>
      </c>
      <c r="D6010" s="1">
        <v>15</v>
      </c>
      <c r="E6010" s="1">
        <v>486</v>
      </c>
      <c r="F6010" s="1"/>
    </row>
    <row r="6011" spans="1:6" x14ac:dyDescent="0.35">
      <c r="A6011" s="1">
        <v>125</v>
      </c>
      <c r="B6011" s="1" t="s">
        <v>147</v>
      </c>
      <c r="C6011" s="218">
        <v>44944</v>
      </c>
      <c r="D6011" s="1">
        <v>16</v>
      </c>
      <c r="E6011" s="1">
        <v>504</v>
      </c>
      <c r="F6011" s="1"/>
    </row>
    <row r="6012" spans="1:6" x14ac:dyDescent="0.35">
      <c r="A6012" s="1">
        <v>125</v>
      </c>
      <c r="B6012" s="1" t="s">
        <v>147</v>
      </c>
      <c r="C6012" s="218">
        <v>44945</v>
      </c>
      <c r="D6012" s="1">
        <v>22</v>
      </c>
      <c r="E6012" s="1">
        <v>504</v>
      </c>
      <c r="F6012" s="1"/>
    </row>
    <row r="6013" spans="1:6" x14ac:dyDescent="0.35">
      <c r="A6013" s="1">
        <v>125</v>
      </c>
      <c r="B6013" s="1" t="s">
        <v>147</v>
      </c>
      <c r="C6013" s="218">
        <v>44946</v>
      </c>
      <c r="D6013" s="1">
        <v>10</v>
      </c>
      <c r="E6013" s="1">
        <v>342</v>
      </c>
      <c r="F6013" s="1"/>
    </row>
    <row r="6014" spans="1:6" x14ac:dyDescent="0.35">
      <c r="A6014" s="1">
        <v>125</v>
      </c>
      <c r="B6014" s="1" t="s">
        <v>147</v>
      </c>
      <c r="C6014" s="218">
        <v>44947</v>
      </c>
      <c r="D6014" s="1">
        <v>15</v>
      </c>
      <c r="E6014" s="1">
        <v>432</v>
      </c>
      <c r="F6014" s="1"/>
    </row>
    <row r="6015" spans="1:6" x14ac:dyDescent="0.35">
      <c r="A6015" s="1">
        <v>125</v>
      </c>
      <c r="B6015" s="1" t="s">
        <v>147</v>
      </c>
      <c r="C6015" s="218">
        <v>44948</v>
      </c>
      <c r="D6015" s="1">
        <v>12</v>
      </c>
      <c r="E6015" s="1">
        <v>324</v>
      </c>
      <c r="F6015" s="1"/>
    </row>
    <row r="6016" spans="1:6" x14ac:dyDescent="0.35">
      <c r="A6016" s="1">
        <v>125</v>
      </c>
      <c r="B6016" s="1" t="s">
        <v>147</v>
      </c>
      <c r="C6016" s="218">
        <v>44949</v>
      </c>
      <c r="D6016" s="1">
        <v>8</v>
      </c>
      <c r="E6016" s="1">
        <v>252</v>
      </c>
      <c r="F6016" s="1"/>
    </row>
    <row r="6017" spans="1:6" x14ac:dyDescent="0.35">
      <c r="A6017" s="1">
        <v>125</v>
      </c>
      <c r="B6017" s="1" t="s">
        <v>147</v>
      </c>
      <c r="C6017" s="218">
        <v>44950</v>
      </c>
      <c r="D6017" s="1">
        <v>16</v>
      </c>
      <c r="E6017" s="1">
        <v>369</v>
      </c>
      <c r="F6017" s="1"/>
    </row>
    <row r="6018" spans="1:6" x14ac:dyDescent="0.35">
      <c r="A6018" s="1">
        <v>125</v>
      </c>
      <c r="B6018" s="1" t="s">
        <v>147</v>
      </c>
      <c r="C6018" s="218">
        <v>44951</v>
      </c>
      <c r="D6018" s="1">
        <v>13</v>
      </c>
      <c r="E6018" s="1">
        <v>396</v>
      </c>
      <c r="F6018" s="1"/>
    </row>
    <row r="6019" spans="1:6" x14ac:dyDescent="0.35">
      <c r="A6019" s="1">
        <v>125</v>
      </c>
      <c r="B6019" s="1" t="s">
        <v>147</v>
      </c>
      <c r="C6019" s="218">
        <v>44952</v>
      </c>
      <c r="D6019" s="1">
        <v>13</v>
      </c>
      <c r="E6019" s="1">
        <v>396</v>
      </c>
      <c r="F6019" s="1"/>
    </row>
    <row r="6020" spans="1:6" x14ac:dyDescent="0.35">
      <c r="A6020" s="1">
        <v>125</v>
      </c>
      <c r="B6020" s="1" t="s">
        <v>147</v>
      </c>
      <c r="C6020" s="218">
        <v>44953</v>
      </c>
      <c r="D6020" s="1">
        <v>12</v>
      </c>
      <c r="E6020" s="1">
        <v>270</v>
      </c>
      <c r="F6020" s="1"/>
    </row>
    <row r="6021" spans="1:6" x14ac:dyDescent="0.35">
      <c r="A6021" s="1">
        <v>125</v>
      </c>
      <c r="B6021" s="1" t="s">
        <v>147</v>
      </c>
      <c r="C6021" s="218">
        <v>44954</v>
      </c>
      <c r="D6021" s="1">
        <v>5</v>
      </c>
      <c r="E6021" s="1">
        <v>171</v>
      </c>
      <c r="F6021" s="1"/>
    </row>
    <row r="6022" spans="1:6" x14ac:dyDescent="0.35">
      <c r="A6022" s="1">
        <v>125</v>
      </c>
      <c r="B6022" s="1" t="s">
        <v>147</v>
      </c>
      <c r="C6022" s="218">
        <v>44955</v>
      </c>
      <c r="D6022" s="1">
        <v>9</v>
      </c>
      <c r="E6022" s="1">
        <v>297</v>
      </c>
      <c r="F6022" s="1"/>
    </row>
    <row r="6023" spans="1:6" x14ac:dyDescent="0.35">
      <c r="A6023" s="1">
        <v>125</v>
      </c>
      <c r="B6023" s="1" t="s">
        <v>147</v>
      </c>
      <c r="C6023" s="218">
        <v>44956</v>
      </c>
      <c r="D6023" s="1">
        <v>15</v>
      </c>
      <c r="E6023" s="1">
        <v>351</v>
      </c>
      <c r="F6023" s="1"/>
    </row>
    <row r="6024" spans="1:6" x14ac:dyDescent="0.35">
      <c r="A6024" s="1">
        <v>126</v>
      </c>
      <c r="B6024" s="1" t="s">
        <v>148</v>
      </c>
      <c r="C6024" s="218">
        <v>44878</v>
      </c>
      <c r="D6024" s="1">
        <v>9</v>
      </c>
      <c r="E6024" s="1">
        <v>162</v>
      </c>
      <c r="F6024" s="1"/>
    </row>
    <row r="6025" spans="1:6" x14ac:dyDescent="0.35">
      <c r="A6025" s="1">
        <v>126</v>
      </c>
      <c r="B6025" s="1" t="s">
        <v>148</v>
      </c>
      <c r="C6025" s="218">
        <v>44879</v>
      </c>
      <c r="D6025" s="1">
        <v>10</v>
      </c>
      <c r="E6025" s="1">
        <v>180</v>
      </c>
      <c r="F6025" s="1"/>
    </row>
    <row r="6026" spans="1:6" x14ac:dyDescent="0.35">
      <c r="A6026" s="1">
        <v>126</v>
      </c>
      <c r="B6026" s="1" t="s">
        <v>148</v>
      </c>
      <c r="C6026" s="218">
        <v>44880</v>
      </c>
      <c r="D6026" s="1">
        <v>20</v>
      </c>
      <c r="E6026" s="1">
        <v>387</v>
      </c>
      <c r="F6026" s="1"/>
    </row>
    <row r="6027" spans="1:6" x14ac:dyDescent="0.35">
      <c r="A6027" s="1">
        <v>126</v>
      </c>
      <c r="B6027" s="1" t="s">
        <v>148</v>
      </c>
      <c r="C6027" s="218">
        <v>44881</v>
      </c>
      <c r="D6027" s="1">
        <v>20</v>
      </c>
      <c r="E6027" s="1">
        <v>387</v>
      </c>
      <c r="F6027" s="1"/>
    </row>
    <row r="6028" spans="1:6" x14ac:dyDescent="0.35">
      <c r="A6028" s="1">
        <v>126</v>
      </c>
      <c r="B6028" s="1" t="s">
        <v>148</v>
      </c>
      <c r="C6028" s="218">
        <v>44882</v>
      </c>
      <c r="D6028" s="1">
        <v>22</v>
      </c>
      <c r="E6028" s="1">
        <v>477</v>
      </c>
      <c r="F6028" s="1"/>
    </row>
    <row r="6029" spans="1:6" x14ac:dyDescent="0.35">
      <c r="A6029" s="1">
        <v>126</v>
      </c>
      <c r="B6029" s="1" t="s">
        <v>148</v>
      </c>
      <c r="C6029" s="218">
        <v>44883</v>
      </c>
      <c r="D6029" s="1">
        <v>10</v>
      </c>
      <c r="E6029" s="1">
        <v>234</v>
      </c>
      <c r="F6029" s="1"/>
    </row>
    <row r="6030" spans="1:6" x14ac:dyDescent="0.35">
      <c r="A6030" s="1">
        <v>126</v>
      </c>
      <c r="B6030" s="1" t="s">
        <v>148</v>
      </c>
      <c r="C6030" s="218">
        <v>44884</v>
      </c>
      <c r="D6030" s="1">
        <v>7</v>
      </c>
      <c r="E6030" s="1">
        <v>207</v>
      </c>
      <c r="F6030" s="1"/>
    </row>
    <row r="6031" spans="1:6" x14ac:dyDescent="0.35">
      <c r="A6031" s="1">
        <v>126</v>
      </c>
      <c r="B6031" s="1" t="s">
        <v>148</v>
      </c>
      <c r="C6031" s="218">
        <v>44885</v>
      </c>
      <c r="D6031" s="1">
        <v>6</v>
      </c>
      <c r="E6031" s="1">
        <v>108</v>
      </c>
      <c r="F6031" s="1"/>
    </row>
    <row r="6032" spans="1:6" x14ac:dyDescent="0.35">
      <c r="A6032" s="1">
        <v>126</v>
      </c>
      <c r="B6032" s="1" t="s">
        <v>148</v>
      </c>
      <c r="C6032" s="218">
        <v>44886</v>
      </c>
      <c r="D6032" s="1">
        <v>11</v>
      </c>
      <c r="E6032" s="1">
        <v>306</v>
      </c>
      <c r="F6032" s="1"/>
    </row>
    <row r="6033" spans="1:6" x14ac:dyDescent="0.35">
      <c r="A6033" s="1">
        <v>126</v>
      </c>
      <c r="B6033" s="1" t="s">
        <v>148</v>
      </c>
      <c r="C6033" s="218">
        <v>44887</v>
      </c>
      <c r="D6033" s="1">
        <v>14</v>
      </c>
      <c r="E6033" s="1">
        <v>252</v>
      </c>
      <c r="F6033" s="1"/>
    </row>
    <row r="6034" spans="1:6" x14ac:dyDescent="0.35">
      <c r="A6034" s="1">
        <v>126</v>
      </c>
      <c r="B6034" s="1" t="s">
        <v>148</v>
      </c>
      <c r="C6034" s="218">
        <v>44888</v>
      </c>
      <c r="D6034" s="1">
        <v>12</v>
      </c>
      <c r="E6034" s="1">
        <v>270</v>
      </c>
      <c r="F6034" s="1"/>
    </row>
    <row r="6035" spans="1:6" x14ac:dyDescent="0.35">
      <c r="A6035" s="1">
        <v>126</v>
      </c>
      <c r="B6035" s="1" t="s">
        <v>148</v>
      </c>
      <c r="C6035" s="218">
        <v>44889</v>
      </c>
      <c r="D6035" s="1">
        <v>8</v>
      </c>
      <c r="E6035" s="1">
        <v>198</v>
      </c>
      <c r="F6035" s="1"/>
    </row>
    <row r="6036" spans="1:6" x14ac:dyDescent="0.35">
      <c r="A6036" s="1">
        <v>126</v>
      </c>
      <c r="B6036" s="1" t="s">
        <v>148</v>
      </c>
      <c r="C6036" s="218">
        <v>44890</v>
      </c>
      <c r="D6036" s="1">
        <v>12</v>
      </c>
      <c r="E6036" s="1">
        <v>378</v>
      </c>
      <c r="F6036" s="1"/>
    </row>
    <row r="6037" spans="1:6" x14ac:dyDescent="0.35">
      <c r="A6037" s="1">
        <v>126</v>
      </c>
      <c r="B6037" s="1" t="s">
        <v>148</v>
      </c>
      <c r="C6037" s="218">
        <v>44891</v>
      </c>
      <c r="D6037" s="1">
        <v>11</v>
      </c>
      <c r="E6037" s="1">
        <v>279</v>
      </c>
      <c r="F6037" s="1"/>
    </row>
    <row r="6038" spans="1:6" x14ac:dyDescent="0.35">
      <c r="A6038" s="1">
        <v>126</v>
      </c>
      <c r="B6038" s="1" t="s">
        <v>148</v>
      </c>
      <c r="C6038" s="218">
        <v>44892</v>
      </c>
      <c r="D6038" s="1">
        <v>17</v>
      </c>
      <c r="E6038" s="1">
        <v>360</v>
      </c>
      <c r="F6038" s="1"/>
    </row>
    <row r="6039" spans="1:6" x14ac:dyDescent="0.35">
      <c r="A6039" s="1">
        <v>126</v>
      </c>
      <c r="B6039" s="1" t="s">
        <v>148</v>
      </c>
      <c r="C6039" s="218">
        <v>44893</v>
      </c>
      <c r="D6039" s="1">
        <v>15</v>
      </c>
      <c r="E6039" s="1">
        <v>297</v>
      </c>
      <c r="F6039" s="1"/>
    </row>
    <row r="6040" spans="1:6" x14ac:dyDescent="0.35">
      <c r="A6040" s="1">
        <v>126</v>
      </c>
      <c r="B6040" s="1" t="s">
        <v>148</v>
      </c>
      <c r="C6040" s="218">
        <v>44894</v>
      </c>
      <c r="D6040" s="1">
        <v>19</v>
      </c>
      <c r="E6040" s="1">
        <v>477</v>
      </c>
      <c r="F6040" s="1"/>
    </row>
    <row r="6041" spans="1:6" x14ac:dyDescent="0.35">
      <c r="A6041" s="1">
        <v>126</v>
      </c>
      <c r="B6041" s="1" t="s">
        <v>148</v>
      </c>
      <c r="C6041" s="218">
        <v>44895</v>
      </c>
      <c r="D6041" s="1">
        <v>16</v>
      </c>
      <c r="E6041" s="1">
        <v>504</v>
      </c>
      <c r="F6041" s="1"/>
    </row>
    <row r="6042" spans="1:6" x14ac:dyDescent="0.35">
      <c r="A6042" s="1">
        <v>126</v>
      </c>
      <c r="B6042" s="1" t="s">
        <v>148</v>
      </c>
      <c r="C6042" s="218">
        <v>44896</v>
      </c>
      <c r="D6042" s="1">
        <v>5</v>
      </c>
      <c r="E6042" s="1">
        <v>198</v>
      </c>
      <c r="F6042" s="1"/>
    </row>
    <row r="6043" spans="1:6" x14ac:dyDescent="0.35">
      <c r="A6043" s="1">
        <v>126</v>
      </c>
      <c r="B6043" s="1" t="s">
        <v>148</v>
      </c>
      <c r="C6043" s="218">
        <v>44899</v>
      </c>
      <c r="D6043" s="1">
        <v>6</v>
      </c>
      <c r="E6043" s="1">
        <v>135</v>
      </c>
      <c r="F6043" s="1"/>
    </row>
    <row r="6044" spans="1:6" x14ac:dyDescent="0.35">
      <c r="A6044" s="1">
        <v>126</v>
      </c>
      <c r="B6044" s="1" t="s">
        <v>148</v>
      </c>
      <c r="C6044" s="218">
        <v>44900</v>
      </c>
      <c r="D6044" s="1">
        <v>8</v>
      </c>
      <c r="E6044" s="1">
        <v>198</v>
      </c>
      <c r="F6044" s="1"/>
    </row>
    <row r="6045" spans="1:6" x14ac:dyDescent="0.35">
      <c r="A6045" s="1">
        <v>126</v>
      </c>
      <c r="B6045" s="1" t="s">
        <v>148</v>
      </c>
      <c r="C6045" s="218">
        <v>44901</v>
      </c>
      <c r="D6045" s="1">
        <v>13</v>
      </c>
      <c r="E6045" s="1">
        <v>288</v>
      </c>
      <c r="F6045" s="1"/>
    </row>
    <row r="6046" spans="1:6" x14ac:dyDescent="0.35">
      <c r="A6046" s="1">
        <v>126</v>
      </c>
      <c r="B6046" s="1" t="s">
        <v>148</v>
      </c>
      <c r="C6046" s="218">
        <v>44902</v>
      </c>
      <c r="D6046" s="1">
        <v>10</v>
      </c>
      <c r="E6046" s="1">
        <v>234</v>
      </c>
      <c r="F6046" s="1"/>
    </row>
    <row r="6047" spans="1:6" x14ac:dyDescent="0.35">
      <c r="A6047" s="1">
        <v>126</v>
      </c>
      <c r="B6047" s="1" t="s">
        <v>148</v>
      </c>
      <c r="C6047" s="218">
        <v>44903</v>
      </c>
      <c r="D6047" s="1">
        <v>7</v>
      </c>
      <c r="E6047" s="1">
        <v>207</v>
      </c>
      <c r="F6047" s="1"/>
    </row>
    <row r="6048" spans="1:6" x14ac:dyDescent="0.35">
      <c r="A6048" s="1">
        <v>126</v>
      </c>
      <c r="B6048" s="1" t="s">
        <v>148</v>
      </c>
      <c r="C6048" s="218">
        <v>44904</v>
      </c>
      <c r="D6048" s="1">
        <v>11</v>
      </c>
      <c r="E6048" s="1">
        <v>279</v>
      </c>
      <c r="F6048" s="1"/>
    </row>
    <row r="6049" spans="1:6" x14ac:dyDescent="0.35">
      <c r="A6049" s="1">
        <v>126</v>
      </c>
      <c r="B6049" s="1" t="s">
        <v>148</v>
      </c>
      <c r="C6049" s="218">
        <v>44906</v>
      </c>
      <c r="D6049" s="1">
        <v>9</v>
      </c>
      <c r="E6049" s="1">
        <v>216</v>
      </c>
      <c r="F6049" s="1"/>
    </row>
    <row r="6050" spans="1:6" x14ac:dyDescent="0.35">
      <c r="A6050" s="1">
        <v>126</v>
      </c>
      <c r="B6050" s="1" t="s">
        <v>148</v>
      </c>
      <c r="C6050" s="218">
        <v>44907</v>
      </c>
      <c r="D6050" s="1">
        <v>6</v>
      </c>
      <c r="E6050" s="1">
        <v>189</v>
      </c>
      <c r="F6050" s="1"/>
    </row>
    <row r="6051" spans="1:6" x14ac:dyDescent="0.35">
      <c r="A6051" s="1">
        <v>126</v>
      </c>
      <c r="B6051" s="1" t="s">
        <v>148</v>
      </c>
      <c r="C6051" s="218">
        <v>44908</v>
      </c>
      <c r="D6051" s="1">
        <v>15</v>
      </c>
      <c r="E6051" s="1">
        <v>378</v>
      </c>
      <c r="F6051" s="1"/>
    </row>
    <row r="6052" spans="1:6" x14ac:dyDescent="0.35">
      <c r="A6052" s="1">
        <v>126</v>
      </c>
      <c r="B6052" s="1" t="s">
        <v>148</v>
      </c>
      <c r="C6052" s="218">
        <v>44909</v>
      </c>
      <c r="D6052" s="1">
        <v>11</v>
      </c>
      <c r="E6052" s="1">
        <v>279</v>
      </c>
      <c r="F6052" s="1"/>
    </row>
    <row r="6053" spans="1:6" x14ac:dyDescent="0.35">
      <c r="A6053" s="1">
        <v>126</v>
      </c>
      <c r="B6053" s="1" t="s">
        <v>148</v>
      </c>
      <c r="C6053" s="218">
        <v>44911</v>
      </c>
      <c r="D6053" s="1">
        <v>10</v>
      </c>
      <c r="E6053" s="1">
        <v>207</v>
      </c>
      <c r="F6053" s="1"/>
    </row>
    <row r="6054" spans="1:6" x14ac:dyDescent="0.35">
      <c r="A6054" s="1">
        <v>126</v>
      </c>
      <c r="B6054" s="1" t="s">
        <v>148</v>
      </c>
      <c r="C6054" s="218">
        <v>44912</v>
      </c>
      <c r="D6054" s="1">
        <v>7</v>
      </c>
      <c r="E6054" s="1">
        <v>207</v>
      </c>
      <c r="F6054" s="1"/>
    </row>
    <row r="6055" spans="1:6" x14ac:dyDescent="0.35">
      <c r="A6055" s="1">
        <v>126</v>
      </c>
      <c r="B6055" s="1" t="s">
        <v>148</v>
      </c>
      <c r="C6055" s="218">
        <v>44913</v>
      </c>
      <c r="D6055" s="1">
        <v>10</v>
      </c>
      <c r="E6055" s="1">
        <v>207</v>
      </c>
      <c r="F6055" s="1"/>
    </row>
    <row r="6056" spans="1:6" x14ac:dyDescent="0.35">
      <c r="A6056" s="1">
        <v>126</v>
      </c>
      <c r="B6056" s="1" t="s">
        <v>148</v>
      </c>
      <c r="C6056" s="218">
        <v>44914</v>
      </c>
      <c r="D6056" s="1">
        <v>7</v>
      </c>
      <c r="E6056" s="1">
        <v>180</v>
      </c>
      <c r="F6056" s="1"/>
    </row>
    <row r="6057" spans="1:6" x14ac:dyDescent="0.35">
      <c r="A6057" s="1">
        <v>126</v>
      </c>
      <c r="B6057" s="1" t="s">
        <v>148</v>
      </c>
      <c r="C6057" s="218">
        <v>44915</v>
      </c>
      <c r="D6057" s="1">
        <v>13</v>
      </c>
      <c r="E6057" s="1">
        <v>315</v>
      </c>
      <c r="F6057" s="1"/>
    </row>
    <row r="6058" spans="1:6" x14ac:dyDescent="0.35">
      <c r="A6058" s="1">
        <v>126</v>
      </c>
      <c r="B6058" s="1" t="s">
        <v>148</v>
      </c>
      <c r="C6058" s="218">
        <v>44916</v>
      </c>
      <c r="D6058" s="1">
        <v>14</v>
      </c>
      <c r="E6058" s="1">
        <v>279</v>
      </c>
      <c r="F6058" s="1"/>
    </row>
    <row r="6059" spans="1:6" x14ac:dyDescent="0.35">
      <c r="A6059" s="1">
        <v>126</v>
      </c>
      <c r="B6059" s="1" t="s">
        <v>148</v>
      </c>
      <c r="C6059" s="218">
        <v>44917</v>
      </c>
      <c r="D6059" s="1">
        <v>17</v>
      </c>
      <c r="E6059" s="1">
        <v>387</v>
      </c>
      <c r="F6059" s="1"/>
    </row>
    <row r="6060" spans="1:6" x14ac:dyDescent="0.35">
      <c r="A6060" s="1">
        <v>126</v>
      </c>
      <c r="B6060" s="1" t="s">
        <v>148</v>
      </c>
      <c r="C6060" s="218">
        <v>44918</v>
      </c>
      <c r="D6060" s="1">
        <v>12</v>
      </c>
      <c r="E6060" s="1">
        <v>351</v>
      </c>
      <c r="F6060" s="1"/>
    </row>
    <row r="6061" spans="1:6" x14ac:dyDescent="0.35">
      <c r="A6061" s="1">
        <v>126</v>
      </c>
      <c r="B6061" s="1" t="s">
        <v>148</v>
      </c>
      <c r="C6061" s="218">
        <v>44919</v>
      </c>
      <c r="D6061" s="1">
        <v>19</v>
      </c>
      <c r="E6061" s="1">
        <v>396</v>
      </c>
      <c r="F6061" s="1"/>
    </row>
    <row r="6062" spans="1:6" x14ac:dyDescent="0.35">
      <c r="A6062" s="1">
        <v>126</v>
      </c>
      <c r="B6062" s="1" t="s">
        <v>148</v>
      </c>
      <c r="C6062" s="218">
        <v>44920</v>
      </c>
      <c r="D6062" s="1">
        <v>13</v>
      </c>
      <c r="E6062" s="1">
        <v>288</v>
      </c>
      <c r="F6062" s="1"/>
    </row>
    <row r="6063" spans="1:6" x14ac:dyDescent="0.35">
      <c r="A6063" s="1">
        <v>126</v>
      </c>
      <c r="B6063" s="1" t="s">
        <v>148</v>
      </c>
      <c r="C6063" s="218">
        <v>44921</v>
      </c>
      <c r="D6063" s="1">
        <v>13</v>
      </c>
      <c r="E6063" s="1">
        <v>315</v>
      </c>
      <c r="F6063" s="1"/>
    </row>
    <row r="6064" spans="1:6" x14ac:dyDescent="0.35">
      <c r="A6064" s="1">
        <v>126</v>
      </c>
      <c r="B6064" s="1" t="s">
        <v>148</v>
      </c>
      <c r="C6064" s="218">
        <v>44922</v>
      </c>
      <c r="D6064" s="1">
        <v>9</v>
      </c>
      <c r="E6064" s="1">
        <v>297</v>
      </c>
      <c r="F6064" s="1"/>
    </row>
    <row r="6065" spans="1:6" x14ac:dyDescent="0.35">
      <c r="A6065" s="1">
        <v>126</v>
      </c>
      <c r="B6065" s="1" t="s">
        <v>148</v>
      </c>
      <c r="C6065" s="218">
        <v>44923</v>
      </c>
      <c r="D6065" s="1">
        <v>10</v>
      </c>
      <c r="E6065" s="1">
        <v>288</v>
      </c>
      <c r="F6065" s="1"/>
    </row>
    <row r="6066" spans="1:6" x14ac:dyDescent="0.35">
      <c r="A6066" s="1">
        <v>126</v>
      </c>
      <c r="B6066" s="1" t="s">
        <v>148</v>
      </c>
      <c r="C6066" s="218">
        <v>44924</v>
      </c>
      <c r="D6066" s="1">
        <v>9</v>
      </c>
      <c r="E6066" s="1">
        <v>270</v>
      </c>
      <c r="F6066" s="1"/>
    </row>
    <row r="6067" spans="1:6" x14ac:dyDescent="0.35">
      <c r="A6067" s="1">
        <v>126</v>
      </c>
      <c r="B6067" s="1" t="s">
        <v>148</v>
      </c>
      <c r="C6067" s="218">
        <v>44925</v>
      </c>
      <c r="D6067" s="1">
        <v>10</v>
      </c>
      <c r="E6067" s="1">
        <v>261</v>
      </c>
      <c r="F6067" s="1"/>
    </row>
    <row r="6068" spans="1:6" x14ac:dyDescent="0.35">
      <c r="A6068" s="1">
        <v>126</v>
      </c>
      <c r="B6068" s="1" t="s">
        <v>148</v>
      </c>
      <c r="C6068" s="218">
        <v>44926</v>
      </c>
      <c r="D6068" s="1">
        <v>7</v>
      </c>
      <c r="E6068" s="1">
        <v>234</v>
      </c>
      <c r="F6068" s="1"/>
    </row>
    <row r="6069" spans="1:6" x14ac:dyDescent="0.35">
      <c r="A6069" s="1">
        <v>126</v>
      </c>
      <c r="B6069" s="1" t="s">
        <v>148</v>
      </c>
      <c r="C6069" s="218">
        <v>44927</v>
      </c>
      <c r="D6069" s="1">
        <v>14</v>
      </c>
      <c r="E6069" s="1">
        <v>279</v>
      </c>
      <c r="F6069" s="1"/>
    </row>
    <row r="6070" spans="1:6" x14ac:dyDescent="0.35">
      <c r="A6070" s="1">
        <v>126</v>
      </c>
      <c r="B6070" s="1" t="s">
        <v>148</v>
      </c>
      <c r="C6070" s="218">
        <v>44928</v>
      </c>
      <c r="D6070" s="1">
        <v>8</v>
      </c>
      <c r="E6070" s="1">
        <v>198</v>
      </c>
      <c r="F6070" s="1"/>
    </row>
    <row r="6071" spans="1:6" x14ac:dyDescent="0.35">
      <c r="A6071" s="1">
        <v>126</v>
      </c>
      <c r="B6071" s="1" t="s">
        <v>148</v>
      </c>
      <c r="C6071" s="218">
        <v>44929</v>
      </c>
      <c r="D6071" s="1">
        <v>10</v>
      </c>
      <c r="E6071" s="1">
        <v>207</v>
      </c>
      <c r="F6071" s="1"/>
    </row>
    <row r="6072" spans="1:6" x14ac:dyDescent="0.35">
      <c r="A6072" s="1">
        <v>126</v>
      </c>
      <c r="B6072" s="1" t="s">
        <v>148</v>
      </c>
      <c r="C6072" s="218">
        <v>44930</v>
      </c>
      <c r="D6072" s="1">
        <v>14</v>
      </c>
      <c r="E6072" s="1">
        <v>279</v>
      </c>
      <c r="F6072" s="1"/>
    </row>
    <row r="6073" spans="1:6" x14ac:dyDescent="0.35">
      <c r="A6073" s="1">
        <v>126</v>
      </c>
      <c r="B6073" s="1" t="s">
        <v>148</v>
      </c>
      <c r="C6073" s="218">
        <v>44931</v>
      </c>
      <c r="D6073" s="1">
        <v>17</v>
      </c>
      <c r="E6073" s="1">
        <v>360</v>
      </c>
      <c r="F6073" s="1"/>
    </row>
    <row r="6074" spans="1:6" x14ac:dyDescent="0.35">
      <c r="A6074" s="1">
        <v>126</v>
      </c>
      <c r="B6074" s="1" t="s">
        <v>148</v>
      </c>
      <c r="C6074" s="218">
        <v>44932</v>
      </c>
      <c r="D6074" s="1">
        <v>18</v>
      </c>
      <c r="E6074" s="1">
        <v>351</v>
      </c>
      <c r="F6074" s="1"/>
    </row>
    <row r="6075" spans="1:6" x14ac:dyDescent="0.35">
      <c r="A6075" s="1">
        <v>126</v>
      </c>
      <c r="B6075" s="1" t="s">
        <v>148</v>
      </c>
      <c r="C6075" s="218">
        <v>44933</v>
      </c>
      <c r="D6075" s="1">
        <v>16</v>
      </c>
      <c r="E6075" s="1">
        <v>423</v>
      </c>
      <c r="F6075" s="1"/>
    </row>
    <row r="6076" spans="1:6" x14ac:dyDescent="0.35">
      <c r="A6076" s="1">
        <v>126</v>
      </c>
      <c r="B6076" s="1" t="s">
        <v>148</v>
      </c>
      <c r="C6076" s="218">
        <v>44934</v>
      </c>
      <c r="D6076" s="1">
        <v>15</v>
      </c>
      <c r="E6076" s="1">
        <v>378</v>
      </c>
      <c r="F6076" s="1"/>
    </row>
    <row r="6077" spans="1:6" x14ac:dyDescent="0.35">
      <c r="A6077" s="1">
        <v>126</v>
      </c>
      <c r="B6077" s="1" t="s">
        <v>148</v>
      </c>
      <c r="C6077" s="218">
        <v>44935</v>
      </c>
      <c r="D6077" s="1">
        <v>13</v>
      </c>
      <c r="E6077" s="1">
        <v>315</v>
      </c>
      <c r="F6077" s="1"/>
    </row>
    <row r="6078" spans="1:6" x14ac:dyDescent="0.35">
      <c r="A6078" s="1">
        <v>126</v>
      </c>
      <c r="B6078" s="1" t="s">
        <v>148</v>
      </c>
      <c r="C6078" s="218">
        <v>44936</v>
      </c>
      <c r="D6078" s="1">
        <v>12</v>
      </c>
      <c r="E6078" s="1">
        <v>378</v>
      </c>
      <c r="F6078" s="1"/>
    </row>
    <row r="6079" spans="1:6" x14ac:dyDescent="0.35">
      <c r="A6079" s="1">
        <v>126</v>
      </c>
      <c r="B6079" s="1" t="s">
        <v>148</v>
      </c>
      <c r="C6079" s="218">
        <v>44937</v>
      </c>
      <c r="D6079" s="1">
        <v>12</v>
      </c>
      <c r="E6079" s="1">
        <v>324</v>
      </c>
      <c r="F6079" s="1"/>
    </row>
    <row r="6080" spans="1:6" x14ac:dyDescent="0.35">
      <c r="A6080" s="1">
        <v>126</v>
      </c>
      <c r="B6080" s="1" t="s">
        <v>148</v>
      </c>
      <c r="C6080" s="218">
        <v>44938</v>
      </c>
      <c r="D6080" s="1">
        <v>13</v>
      </c>
      <c r="E6080" s="1">
        <v>288</v>
      </c>
      <c r="F6080" s="1"/>
    </row>
    <row r="6081" spans="1:6" x14ac:dyDescent="0.35">
      <c r="A6081" s="1">
        <v>126</v>
      </c>
      <c r="B6081" s="1" t="s">
        <v>148</v>
      </c>
      <c r="C6081" s="218">
        <v>44939</v>
      </c>
      <c r="D6081" s="1">
        <v>11</v>
      </c>
      <c r="E6081" s="1">
        <v>333</v>
      </c>
      <c r="F6081" s="1"/>
    </row>
    <row r="6082" spans="1:6" x14ac:dyDescent="0.35">
      <c r="A6082" s="1">
        <v>126</v>
      </c>
      <c r="B6082" s="1" t="s">
        <v>148</v>
      </c>
      <c r="C6082" s="218">
        <v>44940</v>
      </c>
      <c r="D6082" s="1">
        <v>11</v>
      </c>
      <c r="E6082" s="1">
        <v>333</v>
      </c>
      <c r="F6082" s="1"/>
    </row>
    <row r="6083" spans="1:6" x14ac:dyDescent="0.35">
      <c r="A6083" s="1">
        <v>126</v>
      </c>
      <c r="B6083" s="1" t="s">
        <v>148</v>
      </c>
      <c r="C6083" s="218">
        <v>44941</v>
      </c>
      <c r="D6083" s="1">
        <v>11</v>
      </c>
      <c r="E6083" s="1">
        <v>279</v>
      </c>
      <c r="F6083" s="1"/>
    </row>
    <row r="6084" spans="1:6" x14ac:dyDescent="0.35">
      <c r="A6084" s="1">
        <v>126</v>
      </c>
      <c r="B6084" s="1" t="s">
        <v>148</v>
      </c>
      <c r="C6084" s="218">
        <v>44942</v>
      </c>
      <c r="D6084" s="1">
        <v>14</v>
      </c>
      <c r="E6084" s="1">
        <v>306</v>
      </c>
      <c r="F6084" s="1"/>
    </row>
    <row r="6085" spans="1:6" x14ac:dyDescent="0.35">
      <c r="A6085" s="1">
        <v>126</v>
      </c>
      <c r="B6085" s="1" t="s">
        <v>148</v>
      </c>
      <c r="C6085" s="218">
        <v>44943</v>
      </c>
      <c r="D6085" s="1">
        <v>11</v>
      </c>
      <c r="E6085" s="1">
        <v>333</v>
      </c>
      <c r="F6085" s="1"/>
    </row>
    <row r="6086" spans="1:6" x14ac:dyDescent="0.35">
      <c r="A6086" s="1">
        <v>126</v>
      </c>
      <c r="B6086" s="1" t="s">
        <v>148</v>
      </c>
      <c r="C6086" s="218">
        <v>44944</v>
      </c>
      <c r="D6086" s="1">
        <v>14</v>
      </c>
      <c r="E6086" s="1">
        <v>333</v>
      </c>
      <c r="F6086" s="1"/>
    </row>
    <row r="6087" spans="1:6" x14ac:dyDescent="0.35">
      <c r="A6087" s="1">
        <v>126</v>
      </c>
      <c r="B6087" s="1" t="s">
        <v>148</v>
      </c>
      <c r="C6087" s="218">
        <v>44945</v>
      </c>
      <c r="D6087" s="1">
        <v>5</v>
      </c>
      <c r="E6087" s="1">
        <v>171</v>
      </c>
      <c r="F6087" s="1"/>
    </row>
    <row r="6088" spans="1:6" x14ac:dyDescent="0.35">
      <c r="A6088" s="1">
        <v>126</v>
      </c>
      <c r="B6088" s="1" t="s">
        <v>148</v>
      </c>
      <c r="C6088" s="218">
        <v>44946</v>
      </c>
      <c r="D6088" s="1">
        <v>9</v>
      </c>
      <c r="E6088" s="1">
        <v>216</v>
      </c>
      <c r="F6088" s="1"/>
    </row>
    <row r="6089" spans="1:6" x14ac:dyDescent="0.35">
      <c r="A6089" s="1">
        <v>126</v>
      </c>
      <c r="B6089" s="1" t="s">
        <v>148</v>
      </c>
      <c r="C6089" s="218">
        <v>44947</v>
      </c>
      <c r="D6089" s="1">
        <v>14</v>
      </c>
      <c r="E6089" s="1">
        <v>333</v>
      </c>
      <c r="F6089" s="1"/>
    </row>
    <row r="6090" spans="1:6" x14ac:dyDescent="0.35">
      <c r="A6090" s="1">
        <v>126</v>
      </c>
      <c r="B6090" s="1" t="s">
        <v>148</v>
      </c>
      <c r="C6090" s="218">
        <v>44948</v>
      </c>
      <c r="D6090" s="1">
        <v>13</v>
      </c>
      <c r="E6090" s="1">
        <v>315</v>
      </c>
      <c r="F6090" s="1"/>
    </row>
    <row r="6091" spans="1:6" x14ac:dyDescent="0.35">
      <c r="A6091" s="1">
        <v>126</v>
      </c>
      <c r="B6091" s="1" t="s">
        <v>148</v>
      </c>
      <c r="C6091" s="218">
        <v>44949</v>
      </c>
      <c r="D6091" s="1">
        <v>6</v>
      </c>
      <c r="E6091" s="1">
        <v>189</v>
      </c>
      <c r="F6091" s="1"/>
    </row>
    <row r="6092" spans="1:6" x14ac:dyDescent="0.35">
      <c r="A6092" s="1">
        <v>126</v>
      </c>
      <c r="B6092" s="1" t="s">
        <v>148</v>
      </c>
      <c r="C6092" s="218">
        <v>44950</v>
      </c>
      <c r="D6092" s="1">
        <v>19</v>
      </c>
      <c r="E6092" s="1">
        <v>450</v>
      </c>
      <c r="F6092" s="1"/>
    </row>
    <row r="6093" spans="1:6" x14ac:dyDescent="0.35">
      <c r="A6093" s="1">
        <v>126</v>
      </c>
      <c r="B6093" s="1" t="s">
        <v>148</v>
      </c>
      <c r="C6093" s="218">
        <v>44951</v>
      </c>
      <c r="D6093" s="1">
        <v>17</v>
      </c>
      <c r="E6093" s="1">
        <v>441</v>
      </c>
      <c r="F6093" s="1"/>
    </row>
    <row r="6094" spans="1:6" x14ac:dyDescent="0.35">
      <c r="A6094" s="1">
        <v>126</v>
      </c>
      <c r="B6094" s="1" t="s">
        <v>148</v>
      </c>
      <c r="C6094" s="218">
        <v>44952</v>
      </c>
      <c r="D6094" s="1">
        <v>8</v>
      </c>
      <c r="E6094" s="1">
        <v>225</v>
      </c>
      <c r="F6094" s="1"/>
    </row>
    <row r="6095" spans="1:6" x14ac:dyDescent="0.35">
      <c r="A6095" s="1">
        <v>126</v>
      </c>
      <c r="B6095" s="1" t="s">
        <v>148</v>
      </c>
      <c r="C6095" s="218">
        <v>44953</v>
      </c>
      <c r="D6095" s="1">
        <v>11</v>
      </c>
      <c r="E6095" s="1">
        <v>252</v>
      </c>
      <c r="F6095" s="1"/>
    </row>
    <row r="6096" spans="1:6" x14ac:dyDescent="0.35">
      <c r="A6096" s="1">
        <v>126</v>
      </c>
      <c r="B6096" s="1" t="s">
        <v>148</v>
      </c>
      <c r="C6096" s="218">
        <v>44954</v>
      </c>
      <c r="D6096" s="1">
        <v>6</v>
      </c>
      <c r="E6096" s="1">
        <v>189</v>
      </c>
      <c r="F6096" s="1"/>
    </row>
    <row r="6097" spans="1:6" x14ac:dyDescent="0.35">
      <c r="A6097" s="1">
        <v>126</v>
      </c>
      <c r="B6097" s="1" t="s">
        <v>148</v>
      </c>
      <c r="C6097" s="218">
        <v>44955</v>
      </c>
      <c r="D6097" s="1">
        <v>7</v>
      </c>
      <c r="E6097" s="1">
        <v>234</v>
      </c>
      <c r="F6097" s="1"/>
    </row>
    <row r="6098" spans="1:6" x14ac:dyDescent="0.35">
      <c r="A6098" s="1">
        <v>126</v>
      </c>
      <c r="B6098" s="1" t="s">
        <v>148</v>
      </c>
      <c r="C6098" s="218">
        <v>44956</v>
      </c>
      <c r="D6098" s="1">
        <v>1</v>
      </c>
      <c r="E6098" s="1">
        <v>18</v>
      </c>
      <c r="F6098" s="1"/>
    </row>
    <row r="6099" spans="1:6" x14ac:dyDescent="0.35">
      <c r="A6099" s="1">
        <v>127</v>
      </c>
      <c r="B6099" s="1" t="s">
        <v>224</v>
      </c>
      <c r="C6099" s="218">
        <v>44880</v>
      </c>
      <c r="D6099" s="1">
        <v>10</v>
      </c>
      <c r="E6099" s="1">
        <v>423</v>
      </c>
      <c r="F6099" s="1"/>
    </row>
    <row r="6100" spans="1:6" x14ac:dyDescent="0.35">
      <c r="A6100" s="1">
        <v>127</v>
      </c>
      <c r="B6100" s="1" t="s">
        <v>224</v>
      </c>
      <c r="C6100" s="218">
        <v>44881</v>
      </c>
      <c r="D6100" s="1">
        <v>15</v>
      </c>
      <c r="E6100" s="1">
        <v>648</v>
      </c>
      <c r="F6100" s="1"/>
    </row>
    <row r="6101" spans="1:6" x14ac:dyDescent="0.35">
      <c r="A6101" s="1">
        <v>127</v>
      </c>
      <c r="B6101" s="1" t="s">
        <v>224</v>
      </c>
      <c r="C6101" s="218">
        <v>44882</v>
      </c>
      <c r="D6101" s="1">
        <v>18</v>
      </c>
      <c r="E6101" s="1">
        <v>810</v>
      </c>
      <c r="F6101" s="1"/>
    </row>
    <row r="6102" spans="1:6" x14ac:dyDescent="0.35">
      <c r="A6102" s="1">
        <v>127</v>
      </c>
      <c r="B6102" s="1" t="s">
        <v>224</v>
      </c>
      <c r="C6102" s="218">
        <v>44883</v>
      </c>
      <c r="D6102" s="1">
        <v>12</v>
      </c>
      <c r="E6102" s="1">
        <v>540</v>
      </c>
      <c r="F6102" s="1"/>
    </row>
    <row r="6103" spans="1:6" x14ac:dyDescent="0.35">
      <c r="A6103" s="1">
        <v>127</v>
      </c>
      <c r="B6103" s="1" t="s">
        <v>224</v>
      </c>
      <c r="C6103" s="218">
        <v>44884</v>
      </c>
      <c r="D6103" s="1">
        <v>5</v>
      </c>
      <c r="E6103" s="1">
        <v>225</v>
      </c>
      <c r="F6103" s="1"/>
    </row>
    <row r="6104" spans="1:6" x14ac:dyDescent="0.35">
      <c r="A6104" s="1">
        <v>127</v>
      </c>
      <c r="B6104" s="1" t="s">
        <v>224</v>
      </c>
      <c r="C6104" s="218">
        <v>44886</v>
      </c>
      <c r="D6104" s="1">
        <v>7</v>
      </c>
      <c r="E6104" s="1">
        <v>315</v>
      </c>
      <c r="F6104" s="1"/>
    </row>
    <row r="6105" spans="1:6" x14ac:dyDescent="0.35">
      <c r="A6105" s="1">
        <v>127</v>
      </c>
      <c r="B6105" s="1" t="s">
        <v>224</v>
      </c>
      <c r="C6105" s="218">
        <v>44887</v>
      </c>
      <c r="D6105" s="1">
        <v>5</v>
      </c>
      <c r="E6105" s="1">
        <v>225</v>
      </c>
      <c r="F6105" s="1"/>
    </row>
    <row r="6106" spans="1:6" x14ac:dyDescent="0.35">
      <c r="A6106" s="1">
        <v>127</v>
      </c>
      <c r="B6106" s="1" t="s">
        <v>224</v>
      </c>
      <c r="C6106" s="218">
        <v>44888</v>
      </c>
      <c r="D6106" s="1">
        <v>9</v>
      </c>
      <c r="E6106" s="1">
        <v>405</v>
      </c>
      <c r="F6106" s="1"/>
    </row>
    <row r="6107" spans="1:6" x14ac:dyDescent="0.35">
      <c r="A6107" s="1">
        <v>127</v>
      </c>
      <c r="B6107" s="1" t="s">
        <v>224</v>
      </c>
      <c r="C6107" s="218">
        <v>44889</v>
      </c>
      <c r="D6107" s="1">
        <v>12</v>
      </c>
      <c r="E6107" s="1">
        <v>540</v>
      </c>
      <c r="F6107" s="1"/>
    </row>
    <row r="6108" spans="1:6" x14ac:dyDescent="0.35">
      <c r="A6108" s="1">
        <v>127</v>
      </c>
      <c r="B6108" s="1" t="s">
        <v>224</v>
      </c>
      <c r="C6108" s="218">
        <v>44893</v>
      </c>
      <c r="D6108" s="1">
        <v>1</v>
      </c>
      <c r="E6108" s="1">
        <v>18</v>
      </c>
      <c r="F6108" s="1"/>
    </row>
    <row r="6109" spans="1:6" x14ac:dyDescent="0.35">
      <c r="A6109" s="1">
        <v>128</v>
      </c>
      <c r="B6109" s="1" t="s">
        <v>150</v>
      </c>
      <c r="C6109" s="218">
        <v>44878</v>
      </c>
      <c r="D6109" s="1">
        <v>19</v>
      </c>
      <c r="E6109" s="1">
        <v>369</v>
      </c>
      <c r="F6109" s="1"/>
    </row>
    <row r="6110" spans="1:6" x14ac:dyDescent="0.35">
      <c r="A6110" s="1">
        <v>128</v>
      </c>
      <c r="B6110" s="1" t="s">
        <v>150</v>
      </c>
      <c r="C6110" s="218">
        <v>44879</v>
      </c>
      <c r="D6110" s="1">
        <v>14</v>
      </c>
      <c r="E6110" s="1">
        <v>360</v>
      </c>
      <c r="F6110" s="1"/>
    </row>
    <row r="6111" spans="1:6" x14ac:dyDescent="0.35">
      <c r="A6111" s="1">
        <v>128</v>
      </c>
      <c r="B6111" s="1" t="s">
        <v>150</v>
      </c>
      <c r="C6111" s="218">
        <v>44880</v>
      </c>
      <c r="D6111" s="1">
        <v>17</v>
      </c>
      <c r="E6111" s="1">
        <v>522</v>
      </c>
      <c r="F6111" s="1"/>
    </row>
    <row r="6112" spans="1:6" x14ac:dyDescent="0.35">
      <c r="A6112" s="1">
        <v>128</v>
      </c>
      <c r="B6112" s="1" t="s">
        <v>150</v>
      </c>
      <c r="C6112" s="218">
        <v>44881</v>
      </c>
      <c r="D6112" s="1">
        <v>19</v>
      </c>
      <c r="E6112" s="1">
        <v>585</v>
      </c>
      <c r="F6112" s="1"/>
    </row>
    <row r="6113" spans="1:6" x14ac:dyDescent="0.35">
      <c r="A6113" s="1">
        <v>128</v>
      </c>
      <c r="B6113" s="1" t="s">
        <v>150</v>
      </c>
      <c r="C6113" s="218">
        <v>44882</v>
      </c>
      <c r="D6113" s="1">
        <v>20</v>
      </c>
      <c r="E6113" s="1">
        <v>711</v>
      </c>
      <c r="F6113" s="1"/>
    </row>
    <row r="6114" spans="1:6" x14ac:dyDescent="0.35">
      <c r="A6114" s="1">
        <v>128</v>
      </c>
      <c r="B6114" s="1" t="s">
        <v>150</v>
      </c>
      <c r="C6114" s="218">
        <v>44883</v>
      </c>
      <c r="D6114" s="1">
        <v>16</v>
      </c>
      <c r="E6114" s="1">
        <v>504</v>
      </c>
      <c r="F6114" s="1"/>
    </row>
    <row r="6115" spans="1:6" x14ac:dyDescent="0.35">
      <c r="A6115" s="1">
        <v>128</v>
      </c>
      <c r="B6115" s="1" t="s">
        <v>150</v>
      </c>
      <c r="C6115" s="218">
        <v>44887</v>
      </c>
      <c r="D6115" s="1">
        <v>6</v>
      </c>
      <c r="E6115" s="1">
        <v>243</v>
      </c>
      <c r="F6115" s="1"/>
    </row>
    <row r="6116" spans="1:6" x14ac:dyDescent="0.35">
      <c r="A6116" s="1">
        <v>128</v>
      </c>
      <c r="B6116" s="1" t="s">
        <v>150</v>
      </c>
      <c r="C6116" s="218">
        <v>44888</v>
      </c>
      <c r="D6116" s="1">
        <v>5</v>
      </c>
      <c r="E6116" s="1">
        <v>171</v>
      </c>
      <c r="F6116" s="1"/>
    </row>
    <row r="6117" spans="1:6" x14ac:dyDescent="0.35">
      <c r="A6117" s="1">
        <v>128</v>
      </c>
      <c r="B6117" s="1" t="s">
        <v>150</v>
      </c>
      <c r="C6117" s="218">
        <v>44889</v>
      </c>
      <c r="D6117" s="1">
        <v>13</v>
      </c>
      <c r="E6117" s="1">
        <v>342</v>
      </c>
      <c r="F6117" s="1"/>
    </row>
    <row r="6118" spans="1:6" x14ac:dyDescent="0.35">
      <c r="A6118" s="1">
        <v>128</v>
      </c>
      <c r="B6118" s="1" t="s">
        <v>150</v>
      </c>
      <c r="C6118" s="218">
        <v>44890</v>
      </c>
      <c r="D6118" s="1">
        <v>15</v>
      </c>
      <c r="E6118" s="1">
        <v>486</v>
      </c>
      <c r="F6118" s="1"/>
    </row>
    <row r="6119" spans="1:6" x14ac:dyDescent="0.35">
      <c r="A6119" s="1">
        <v>128</v>
      </c>
      <c r="B6119" s="1" t="s">
        <v>150</v>
      </c>
      <c r="C6119" s="218">
        <v>44891</v>
      </c>
      <c r="D6119" s="1">
        <v>20</v>
      </c>
      <c r="E6119" s="1">
        <v>630</v>
      </c>
      <c r="F6119" s="1"/>
    </row>
    <row r="6120" spans="1:6" x14ac:dyDescent="0.35">
      <c r="A6120" s="1">
        <v>128</v>
      </c>
      <c r="B6120" s="1" t="s">
        <v>150</v>
      </c>
      <c r="C6120" s="218">
        <v>44892</v>
      </c>
      <c r="D6120" s="1">
        <v>13</v>
      </c>
      <c r="E6120" s="1">
        <v>369</v>
      </c>
      <c r="F6120" s="1"/>
    </row>
    <row r="6121" spans="1:6" x14ac:dyDescent="0.35">
      <c r="A6121" s="1">
        <v>128</v>
      </c>
      <c r="B6121" s="1" t="s">
        <v>150</v>
      </c>
      <c r="C6121" s="218">
        <v>44893</v>
      </c>
      <c r="D6121" s="1">
        <v>32</v>
      </c>
      <c r="E6121" s="1">
        <v>1278</v>
      </c>
      <c r="F6121" s="1"/>
    </row>
    <row r="6122" spans="1:6" x14ac:dyDescent="0.35">
      <c r="A6122" s="1">
        <v>128</v>
      </c>
      <c r="B6122" s="1" t="s">
        <v>150</v>
      </c>
      <c r="C6122" s="218">
        <v>44894</v>
      </c>
      <c r="D6122" s="1">
        <v>12</v>
      </c>
      <c r="E6122" s="1">
        <v>513</v>
      </c>
      <c r="F6122" s="1"/>
    </row>
    <row r="6123" spans="1:6" x14ac:dyDescent="0.35">
      <c r="A6123" s="1">
        <v>128</v>
      </c>
      <c r="B6123" s="1" t="s">
        <v>150</v>
      </c>
      <c r="C6123" s="218">
        <v>44895</v>
      </c>
      <c r="D6123" s="1">
        <v>15</v>
      </c>
      <c r="E6123" s="1">
        <v>459</v>
      </c>
      <c r="F6123" s="1"/>
    </row>
    <row r="6124" spans="1:6" x14ac:dyDescent="0.35">
      <c r="A6124" s="1">
        <v>128</v>
      </c>
      <c r="B6124" s="1" t="s">
        <v>150</v>
      </c>
      <c r="C6124" s="218">
        <v>44896</v>
      </c>
      <c r="D6124" s="1">
        <v>15</v>
      </c>
      <c r="E6124" s="1">
        <v>567</v>
      </c>
      <c r="F6124" s="1"/>
    </row>
    <row r="6125" spans="1:6" x14ac:dyDescent="0.35">
      <c r="A6125" s="1">
        <v>128</v>
      </c>
      <c r="B6125" s="1" t="s">
        <v>150</v>
      </c>
      <c r="C6125" s="218">
        <v>44897</v>
      </c>
      <c r="D6125" s="1">
        <v>12</v>
      </c>
      <c r="E6125" s="1">
        <v>513</v>
      </c>
      <c r="F6125" s="1"/>
    </row>
    <row r="6126" spans="1:6" x14ac:dyDescent="0.35">
      <c r="A6126" s="1">
        <v>128</v>
      </c>
      <c r="B6126" s="1" t="s">
        <v>150</v>
      </c>
      <c r="C6126" s="218">
        <v>44898</v>
      </c>
      <c r="D6126" s="1">
        <v>13</v>
      </c>
      <c r="E6126" s="1">
        <v>396</v>
      </c>
      <c r="F6126" s="1"/>
    </row>
    <row r="6127" spans="1:6" x14ac:dyDescent="0.35">
      <c r="A6127" s="1">
        <v>128</v>
      </c>
      <c r="B6127" s="1" t="s">
        <v>150</v>
      </c>
      <c r="C6127" s="218">
        <v>44899</v>
      </c>
      <c r="D6127" s="1">
        <v>8</v>
      </c>
      <c r="E6127" s="1">
        <v>306</v>
      </c>
      <c r="F6127" s="1"/>
    </row>
    <row r="6128" spans="1:6" x14ac:dyDescent="0.35">
      <c r="A6128" s="1">
        <v>128</v>
      </c>
      <c r="B6128" s="1" t="s">
        <v>150</v>
      </c>
      <c r="C6128" s="218">
        <v>44900</v>
      </c>
      <c r="D6128" s="1">
        <v>5</v>
      </c>
      <c r="E6128" s="1">
        <v>198</v>
      </c>
      <c r="F6128" s="1"/>
    </row>
    <row r="6129" spans="1:6" x14ac:dyDescent="0.35">
      <c r="A6129" s="1">
        <v>128</v>
      </c>
      <c r="B6129" s="1" t="s">
        <v>150</v>
      </c>
      <c r="C6129" s="218">
        <v>44901</v>
      </c>
      <c r="D6129" s="1">
        <v>8</v>
      </c>
      <c r="E6129" s="1">
        <v>306</v>
      </c>
      <c r="F6129" s="1"/>
    </row>
    <row r="6130" spans="1:6" x14ac:dyDescent="0.35">
      <c r="A6130" s="1">
        <v>128</v>
      </c>
      <c r="B6130" s="1" t="s">
        <v>150</v>
      </c>
      <c r="C6130" s="218">
        <v>44902</v>
      </c>
      <c r="D6130" s="1">
        <v>12</v>
      </c>
      <c r="E6130" s="1">
        <v>486</v>
      </c>
      <c r="F6130" s="1"/>
    </row>
    <row r="6131" spans="1:6" x14ac:dyDescent="0.35">
      <c r="A6131" s="1">
        <v>128</v>
      </c>
      <c r="B6131" s="1" t="s">
        <v>150</v>
      </c>
      <c r="C6131" s="218">
        <v>44903</v>
      </c>
      <c r="D6131" s="1">
        <v>6</v>
      </c>
      <c r="E6131" s="1">
        <v>270</v>
      </c>
      <c r="F6131" s="1"/>
    </row>
    <row r="6132" spans="1:6" x14ac:dyDescent="0.35">
      <c r="A6132" s="1">
        <v>128</v>
      </c>
      <c r="B6132" s="1" t="s">
        <v>150</v>
      </c>
      <c r="C6132" s="218">
        <v>44904</v>
      </c>
      <c r="D6132" s="1">
        <v>26</v>
      </c>
      <c r="E6132" s="1">
        <v>954</v>
      </c>
      <c r="F6132" s="1"/>
    </row>
    <row r="6133" spans="1:6" x14ac:dyDescent="0.35">
      <c r="A6133" s="1">
        <v>128</v>
      </c>
      <c r="B6133" s="1" t="s">
        <v>150</v>
      </c>
      <c r="C6133" s="218">
        <v>44905</v>
      </c>
      <c r="D6133" s="1">
        <v>15</v>
      </c>
      <c r="E6133" s="1">
        <v>513</v>
      </c>
      <c r="F6133" s="1"/>
    </row>
    <row r="6134" spans="1:6" x14ac:dyDescent="0.35">
      <c r="A6134" s="1">
        <v>128</v>
      </c>
      <c r="B6134" s="1" t="s">
        <v>150</v>
      </c>
      <c r="C6134" s="218">
        <v>44906</v>
      </c>
      <c r="D6134" s="1">
        <v>15</v>
      </c>
      <c r="E6134" s="1">
        <v>513</v>
      </c>
      <c r="F6134" s="1"/>
    </row>
    <row r="6135" spans="1:6" x14ac:dyDescent="0.35">
      <c r="A6135" s="1">
        <v>128</v>
      </c>
      <c r="B6135" s="1" t="s">
        <v>150</v>
      </c>
      <c r="C6135" s="218">
        <v>44907</v>
      </c>
      <c r="D6135" s="1">
        <v>13</v>
      </c>
      <c r="E6135" s="1">
        <v>504</v>
      </c>
      <c r="F6135" s="1"/>
    </row>
    <row r="6136" spans="1:6" x14ac:dyDescent="0.35">
      <c r="A6136" s="1">
        <v>128</v>
      </c>
      <c r="B6136" s="1" t="s">
        <v>150</v>
      </c>
      <c r="C6136" s="218">
        <v>44908</v>
      </c>
      <c r="D6136" s="1">
        <v>15</v>
      </c>
      <c r="E6136" s="1">
        <v>513</v>
      </c>
      <c r="F6136" s="1"/>
    </row>
    <row r="6137" spans="1:6" x14ac:dyDescent="0.35">
      <c r="A6137" s="1">
        <v>128</v>
      </c>
      <c r="B6137" s="1" t="s">
        <v>150</v>
      </c>
      <c r="C6137" s="218">
        <v>44909</v>
      </c>
      <c r="D6137" s="1">
        <v>16</v>
      </c>
      <c r="E6137" s="1">
        <v>504</v>
      </c>
      <c r="F6137" s="1"/>
    </row>
    <row r="6138" spans="1:6" x14ac:dyDescent="0.35">
      <c r="A6138" s="1">
        <v>128</v>
      </c>
      <c r="B6138" s="1" t="s">
        <v>150</v>
      </c>
      <c r="C6138" s="218">
        <v>44910</v>
      </c>
      <c r="D6138" s="1">
        <v>15</v>
      </c>
      <c r="E6138" s="1">
        <v>540</v>
      </c>
      <c r="F6138" s="1"/>
    </row>
    <row r="6139" spans="1:6" x14ac:dyDescent="0.35">
      <c r="A6139" s="1">
        <v>128</v>
      </c>
      <c r="B6139" s="1" t="s">
        <v>150</v>
      </c>
      <c r="C6139" s="218">
        <v>44911</v>
      </c>
      <c r="D6139" s="1">
        <v>15</v>
      </c>
      <c r="E6139" s="1">
        <v>513</v>
      </c>
      <c r="F6139" s="1"/>
    </row>
    <row r="6140" spans="1:6" x14ac:dyDescent="0.35">
      <c r="A6140" s="1">
        <v>128</v>
      </c>
      <c r="B6140" s="1" t="s">
        <v>150</v>
      </c>
      <c r="C6140" s="218">
        <v>44912</v>
      </c>
      <c r="D6140" s="1">
        <v>13</v>
      </c>
      <c r="E6140" s="1">
        <v>504</v>
      </c>
      <c r="F6140" s="1"/>
    </row>
    <row r="6141" spans="1:6" x14ac:dyDescent="0.35">
      <c r="A6141" s="1">
        <v>128</v>
      </c>
      <c r="B6141" s="1" t="s">
        <v>150</v>
      </c>
      <c r="C6141" s="218">
        <v>44913</v>
      </c>
      <c r="D6141" s="1">
        <v>17</v>
      </c>
      <c r="E6141" s="1">
        <v>495</v>
      </c>
      <c r="F6141" s="1"/>
    </row>
    <row r="6142" spans="1:6" x14ac:dyDescent="0.35">
      <c r="A6142" s="1">
        <v>128</v>
      </c>
      <c r="B6142" s="1" t="s">
        <v>150</v>
      </c>
      <c r="C6142" s="218">
        <v>44914</v>
      </c>
      <c r="D6142" s="1">
        <v>13</v>
      </c>
      <c r="E6142" s="1">
        <v>531</v>
      </c>
      <c r="F6142" s="1"/>
    </row>
    <row r="6143" spans="1:6" x14ac:dyDescent="0.35">
      <c r="A6143" s="1">
        <v>128</v>
      </c>
      <c r="B6143" s="1" t="s">
        <v>150</v>
      </c>
      <c r="C6143" s="218">
        <v>44915</v>
      </c>
      <c r="D6143" s="1">
        <v>17</v>
      </c>
      <c r="E6143" s="1">
        <v>603</v>
      </c>
      <c r="F6143" s="1"/>
    </row>
    <row r="6144" spans="1:6" x14ac:dyDescent="0.35">
      <c r="A6144" s="1">
        <v>128</v>
      </c>
      <c r="B6144" s="1" t="s">
        <v>150</v>
      </c>
      <c r="C6144" s="218">
        <v>44916</v>
      </c>
      <c r="D6144" s="1">
        <v>15</v>
      </c>
      <c r="E6144" s="1">
        <v>513</v>
      </c>
      <c r="F6144" s="1"/>
    </row>
    <row r="6145" spans="1:6" x14ac:dyDescent="0.35">
      <c r="A6145" s="1">
        <v>128</v>
      </c>
      <c r="B6145" s="1" t="s">
        <v>150</v>
      </c>
      <c r="C6145" s="218">
        <v>44917</v>
      </c>
      <c r="D6145" s="1">
        <v>16</v>
      </c>
      <c r="E6145" s="1">
        <v>531</v>
      </c>
      <c r="F6145" s="1"/>
    </row>
    <row r="6146" spans="1:6" x14ac:dyDescent="0.35">
      <c r="A6146" s="1">
        <v>128</v>
      </c>
      <c r="B6146" s="1" t="s">
        <v>150</v>
      </c>
      <c r="C6146" s="218">
        <v>44918</v>
      </c>
      <c r="D6146" s="1">
        <v>15</v>
      </c>
      <c r="E6146" s="1">
        <v>513</v>
      </c>
      <c r="F6146" s="1"/>
    </row>
    <row r="6147" spans="1:6" x14ac:dyDescent="0.35">
      <c r="A6147" s="1">
        <v>128</v>
      </c>
      <c r="B6147" s="1" t="s">
        <v>150</v>
      </c>
      <c r="C6147" s="218">
        <v>44919</v>
      </c>
      <c r="D6147" s="1">
        <v>14</v>
      </c>
      <c r="E6147" s="1">
        <v>495</v>
      </c>
      <c r="F6147" s="1"/>
    </row>
    <row r="6148" spans="1:6" x14ac:dyDescent="0.35">
      <c r="A6148" s="1">
        <v>128</v>
      </c>
      <c r="B6148" s="1" t="s">
        <v>150</v>
      </c>
      <c r="C6148" s="218">
        <v>44920</v>
      </c>
      <c r="D6148" s="1">
        <v>17</v>
      </c>
      <c r="E6148" s="1">
        <v>576</v>
      </c>
      <c r="F6148" s="1"/>
    </row>
    <row r="6149" spans="1:6" x14ac:dyDescent="0.35">
      <c r="A6149" s="1">
        <v>128</v>
      </c>
      <c r="B6149" s="1" t="s">
        <v>150</v>
      </c>
      <c r="C6149" s="218">
        <v>44921</v>
      </c>
      <c r="D6149" s="1">
        <v>16</v>
      </c>
      <c r="E6149" s="1">
        <v>558</v>
      </c>
      <c r="F6149" s="1"/>
    </row>
    <row r="6150" spans="1:6" x14ac:dyDescent="0.35">
      <c r="A6150" s="1">
        <v>128</v>
      </c>
      <c r="B6150" s="1" t="s">
        <v>150</v>
      </c>
      <c r="C6150" s="218">
        <v>44922</v>
      </c>
      <c r="D6150" s="1">
        <v>15</v>
      </c>
      <c r="E6150" s="1">
        <v>486</v>
      </c>
      <c r="F6150" s="1"/>
    </row>
    <row r="6151" spans="1:6" x14ac:dyDescent="0.35">
      <c r="A6151" s="1">
        <v>128</v>
      </c>
      <c r="B6151" s="1" t="s">
        <v>150</v>
      </c>
      <c r="C6151" s="218">
        <v>44923</v>
      </c>
      <c r="D6151" s="1">
        <v>12</v>
      </c>
      <c r="E6151" s="1">
        <v>405</v>
      </c>
      <c r="F6151" s="1"/>
    </row>
    <row r="6152" spans="1:6" x14ac:dyDescent="0.35">
      <c r="A6152" s="1">
        <v>128</v>
      </c>
      <c r="B6152" s="1" t="s">
        <v>150</v>
      </c>
      <c r="C6152" s="218">
        <v>44924</v>
      </c>
      <c r="D6152" s="1">
        <v>7</v>
      </c>
      <c r="E6152" s="1">
        <v>288</v>
      </c>
      <c r="F6152" s="1"/>
    </row>
    <row r="6153" spans="1:6" x14ac:dyDescent="0.35">
      <c r="A6153" s="1">
        <v>128</v>
      </c>
      <c r="B6153" s="1" t="s">
        <v>150</v>
      </c>
      <c r="C6153" s="218">
        <v>44925</v>
      </c>
      <c r="D6153" s="1">
        <v>8</v>
      </c>
      <c r="E6153" s="1">
        <v>333</v>
      </c>
      <c r="F6153" s="1"/>
    </row>
    <row r="6154" spans="1:6" x14ac:dyDescent="0.35">
      <c r="A6154" s="1">
        <v>128</v>
      </c>
      <c r="B6154" s="1" t="s">
        <v>150</v>
      </c>
      <c r="C6154" s="218">
        <v>44926</v>
      </c>
      <c r="D6154" s="1">
        <v>7</v>
      </c>
      <c r="E6154" s="1">
        <v>261</v>
      </c>
      <c r="F6154" s="1"/>
    </row>
    <row r="6155" spans="1:6" x14ac:dyDescent="0.35">
      <c r="A6155" s="1">
        <v>128</v>
      </c>
      <c r="B6155" s="1" t="s">
        <v>150</v>
      </c>
      <c r="C6155" s="218">
        <v>44927</v>
      </c>
      <c r="D6155" s="1">
        <v>8</v>
      </c>
      <c r="E6155" s="1">
        <v>306</v>
      </c>
      <c r="F6155" s="1"/>
    </row>
    <row r="6156" spans="1:6" x14ac:dyDescent="0.35">
      <c r="A6156" s="1">
        <v>128</v>
      </c>
      <c r="B6156" s="1" t="s">
        <v>150</v>
      </c>
      <c r="C6156" s="218">
        <v>44928</v>
      </c>
      <c r="D6156" s="1">
        <v>11</v>
      </c>
      <c r="E6156" s="1">
        <v>306</v>
      </c>
      <c r="F6156" s="1"/>
    </row>
    <row r="6157" spans="1:6" x14ac:dyDescent="0.35">
      <c r="A6157" s="1">
        <v>128</v>
      </c>
      <c r="B6157" s="1" t="s">
        <v>150</v>
      </c>
      <c r="C6157" s="218">
        <v>44929</v>
      </c>
      <c r="D6157" s="1">
        <v>7</v>
      </c>
      <c r="E6157" s="1">
        <v>261</v>
      </c>
      <c r="F6157" s="1"/>
    </row>
    <row r="6158" spans="1:6" x14ac:dyDescent="0.35">
      <c r="A6158" s="1">
        <v>128</v>
      </c>
      <c r="B6158" s="1" t="s">
        <v>150</v>
      </c>
      <c r="C6158" s="218">
        <v>44930</v>
      </c>
      <c r="D6158" s="1">
        <v>20</v>
      </c>
      <c r="E6158" s="1">
        <v>657</v>
      </c>
      <c r="F6158" s="1"/>
    </row>
    <row r="6159" spans="1:6" x14ac:dyDescent="0.35">
      <c r="A6159" s="1">
        <v>128</v>
      </c>
      <c r="B6159" s="1" t="s">
        <v>150</v>
      </c>
      <c r="C6159" s="218">
        <v>44931</v>
      </c>
      <c r="D6159" s="1">
        <v>14</v>
      </c>
      <c r="E6159" s="1">
        <v>522</v>
      </c>
      <c r="F6159" s="1"/>
    </row>
    <row r="6160" spans="1:6" x14ac:dyDescent="0.35">
      <c r="A6160" s="1">
        <v>128</v>
      </c>
      <c r="B6160" s="1" t="s">
        <v>150</v>
      </c>
      <c r="C6160" s="218">
        <v>44932</v>
      </c>
      <c r="D6160" s="1">
        <v>13</v>
      </c>
      <c r="E6160" s="1">
        <v>477</v>
      </c>
      <c r="F6160" s="1"/>
    </row>
    <row r="6161" spans="1:6" x14ac:dyDescent="0.35">
      <c r="A6161" s="1">
        <v>128</v>
      </c>
      <c r="B6161" s="1" t="s">
        <v>150</v>
      </c>
      <c r="C6161" s="218">
        <v>44934</v>
      </c>
      <c r="D6161" s="1">
        <v>1</v>
      </c>
      <c r="E6161" s="1">
        <v>45</v>
      </c>
      <c r="F6161" s="1"/>
    </row>
    <row r="6162" spans="1:6" x14ac:dyDescent="0.35">
      <c r="A6162" s="1">
        <v>128</v>
      </c>
      <c r="B6162" s="1" t="s">
        <v>150</v>
      </c>
      <c r="C6162" s="218">
        <v>44938</v>
      </c>
      <c r="D6162" s="1">
        <v>8</v>
      </c>
      <c r="E6162" s="1">
        <v>333</v>
      </c>
      <c r="F6162" s="1"/>
    </row>
    <row r="6163" spans="1:6" x14ac:dyDescent="0.35">
      <c r="A6163" s="1">
        <v>128</v>
      </c>
      <c r="B6163" s="1" t="s">
        <v>150</v>
      </c>
      <c r="C6163" s="218">
        <v>44939</v>
      </c>
      <c r="D6163" s="1">
        <v>12</v>
      </c>
      <c r="E6163" s="1">
        <v>351</v>
      </c>
      <c r="F6163" s="1"/>
    </row>
    <row r="6164" spans="1:6" x14ac:dyDescent="0.35">
      <c r="A6164" s="1">
        <v>128</v>
      </c>
      <c r="B6164" s="1" t="s">
        <v>150</v>
      </c>
      <c r="C6164" s="218">
        <v>44940</v>
      </c>
      <c r="D6164" s="1">
        <v>8</v>
      </c>
      <c r="E6164" s="1">
        <v>225</v>
      </c>
      <c r="F6164" s="1"/>
    </row>
    <row r="6165" spans="1:6" x14ac:dyDescent="0.35">
      <c r="A6165" s="1">
        <v>128</v>
      </c>
      <c r="B6165" s="1" t="s">
        <v>150</v>
      </c>
      <c r="C6165" s="218">
        <v>44941</v>
      </c>
      <c r="D6165" s="1">
        <v>14</v>
      </c>
      <c r="E6165" s="1">
        <v>495</v>
      </c>
      <c r="F6165" s="1"/>
    </row>
    <row r="6166" spans="1:6" x14ac:dyDescent="0.35">
      <c r="A6166" s="1">
        <v>128</v>
      </c>
      <c r="B6166" s="1" t="s">
        <v>150</v>
      </c>
      <c r="C6166" s="218">
        <v>44942</v>
      </c>
      <c r="D6166" s="1">
        <v>13</v>
      </c>
      <c r="E6166" s="1">
        <v>504</v>
      </c>
      <c r="F6166" s="1"/>
    </row>
    <row r="6167" spans="1:6" x14ac:dyDescent="0.35">
      <c r="A6167" s="1">
        <v>128</v>
      </c>
      <c r="B6167" s="1" t="s">
        <v>150</v>
      </c>
      <c r="C6167" s="218">
        <v>44943</v>
      </c>
      <c r="D6167" s="1">
        <v>16</v>
      </c>
      <c r="E6167" s="1">
        <v>504</v>
      </c>
      <c r="F6167" s="1"/>
    </row>
    <row r="6168" spans="1:6" x14ac:dyDescent="0.35">
      <c r="A6168" s="1">
        <v>128</v>
      </c>
      <c r="B6168" s="1" t="s">
        <v>150</v>
      </c>
      <c r="C6168" s="218">
        <v>44944</v>
      </c>
      <c r="D6168" s="1">
        <v>3</v>
      </c>
      <c r="E6168" s="1">
        <v>108</v>
      </c>
      <c r="F6168" s="1"/>
    </row>
    <row r="6169" spans="1:6" x14ac:dyDescent="0.35">
      <c r="A6169" s="1">
        <v>128</v>
      </c>
      <c r="B6169" s="1" t="s">
        <v>150</v>
      </c>
      <c r="C6169" s="218">
        <v>44947</v>
      </c>
      <c r="D6169" s="1">
        <v>4</v>
      </c>
      <c r="E6169" s="1">
        <v>153</v>
      </c>
      <c r="F6169" s="1"/>
    </row>
    <row r="6170" spans="1:6" x14ac:dyDescent="0.35">
      <c r="A6170" s="1">
        <v>128</v>
      </c>
      <c r="B6170" s="1" t="s">
        <v>150</v>
      </c>
      <c r="C6170" s="218">
        <v>44948</v>
      </c>
      <c r="D6170" s="1">
        <v>4</v>
      </c>
      <c r="E6170" s="1">
        <v>153</v>
      </c>
      <c r="F6170" s="1"/>
    </row>
    <row r="6171" spans="1:6" x14ac:dyDescent="0.35">
      <c r="A6171" s="1">
        <v>128</v>
      </c>
      <c r="B6171" s="1" t="s">
        <v>150</v>
      </c>
      <c r="C6171" s="218">
        <v>44949</v>
      </c>
      <c r="D6171" s="1">
        <v>5</v>
      </c>
      <c r="E6171" s="1">
        <v>171</v>
      </c>
      <c r="F6171" s="1"/>
    </row>
    <row r="6172" spans="1:6" x14ac:dyDescent="0.35">
      <c r="A6172" s="1">
        <v>128</v>
      </c>
      <c r="B6172" s="1" t="s">
        <v>150</v>
      </c>
      <c r="C6172" s="218">
        <v>44950</v>
      </c>
      <c r="D6172" s="1">
        <v>4</v>
      </c>
      <c r="E6172" s="1">
        <v>153</v>
      </c>
      <c r="F6172" s="1"/>
    </row>
    <row r="6173" spans="1:6" x14ac:dyDescent="0.35">
      <c r="A6173" s="1">
        <v>128</v>
      </c>
      <c r="B6173" s="1" t="s">
        <v>150</v>
      </c>
      <c r="C6173" s="218">
        <v>44951</v>
      </c>
      <c r="D6173" s="1">
        <v>1</v>
      </c>
      <c r="E6173" s="1">
        <v>18</v>
      </c>
      <c r="F6173" s="1"/>
    </row>
    <row r="6174" spans="1:6" x14ac:dyDescent="0.35">
      <c r="A6174" s="1">
        <v>128</v>
      </c>
      <c r="B6174" s="1" t="s">
        <v>150</v>
      </c>
      <c r="C6174" s="218">
        <v>44952</v>
      </c>
      <c r="D6174" s="1">
        <v>8</v>
      </c>
      <c r="E6174" s="1">
        <v>279</v>
      </c>
      <c r="F6174" s="1"/>
    </row>
    <row r="6175" spans="1:6" x14ac:dyDescent="0.35">
      <c r="A6175" s="1">
        <v>128</v>
      </c>
      <c r="B6175" s="1" t="s">
        <v>150</v>
      </c>
      <c r="C6175" s="218">
        <v>44954</v>
      </c>
      <c r="D6175" s="1">
        <v>12</v>
      </c>
      <c r="E6175" s="1">
        <v>378</v>
      </c>
      <c r="F6175" s="1"/>
    </row>
    <row r="6176" spans="1:6" x14ac:dyDescent="0.35">
      <c r="A6176" s="1">
        <v>128</v>
      </c>
      <c r="B6176" s="1" t="s">
        <v>150</v>
      </c>
      <c r="C6176" s="218">
        <v>44955</v>
      </c>
      <c r="D6176" s="1">
        <v>4</v>
      </c>
      <c r="E6176" s="1">
        <v>126</v>
      </c>
      <c r="F6176" s="1"/>
    </row>
    <row r="6177" spans="1:6" x14ac:dyDescent="0.35">
      <c r="A6177" s="1">
        <v>128</v>
      </c>
      <c r="B6177" s="1" t="s">
        <v>150</v>
      </c>
      <c r="C6177" s="218">
        <v>44956</v>
      </c>
      <c r="D6177" s="1">
        <v>16</v>
      </c>
      <c r="E6177" s="1">
        <v>504</v>
      </c>
      <c r="F6177" s="1"/>
    </row>
    <row r="6178" spans="1:6" x14ac:dyDescent="0.35">
      <c r="A6178" s="1">
        <v>129</v>
      </c>
      <c r="B6178" s="1" t="s">
        <v>151</v>
      </c>
      <c r="C6178" s="218">
        <v>44903</v>
      </c>
      <c r="D6178" s="1">
        <v>9</v>
      </c>
      <c r="E6178" s="1">
        <v>162</v>
      </c>
      <c r="F6178" s="1"/>
    </row>
    <row r="6179" spans="1:6" x14ac:dyDescent="0.35">
      <c r="A6179" s="1">
        <v>129</v>
      </c>
      <c r="B6179" s="1" t="s">
        <v>151</v>
      </c>
      <c r="C6179" s="218">
        <v>44904</v>
      </c>
      <c r="D6179" s="1">
        <v>7</v>
      </c>
      <c r="E6179" s="1">
        <v>153</v>
      </c>
      <c r="F6179" s="1"/>
    </row>
    <row r="6180" spans="1:6" x14ac:dyDescent="0.35">
      <c r="A6180" s="1">
        <v>129</v>
      </c>
      <c r="B6180" s="1" t="s">
        <v>151</v>
      </c>
      <c r="C6180" s="218">
        <v>44906</v>
      </c>
      <c r="D6180" s="1">
        <v>7</v>
      </c>
      <c r="E6180" s="1">
        <v>207</v>
      </c>
      <c r="F6180" s="1"/>
    </row>
    <row r="6181" spans="1:6" x14ac:dyDescent="0.35">
      <c r="A6181" s="1">
        <v>129</v>
      </c>
      <c r="B6181" s="1" t="s">
        <v>151</v>
      </c>
      <c r="C6181" s="218">
        <v>44907</v>
      </c>
      <c r="D6181" s="1">
        <v>7</v>
      </c>
      <c r="E6181" s="1">
        <v>153</v>
      </c>
      <c r="F6181" s="1"/>
    </row>
    <row r="6182" spans="1:6" x14ac:dyDescent="0.35">
      <c r="A6182" s="1">
        <v>129</v>
      </c>
      <c r="B6182" s="1" t="s">
        <v>151</v>
      </c>
      <c r="C6182" s="218">
        <v>44908</v>
      </c>
      <c r="D6182" s="1">
        <v>4</v>
      </c>
      <c r="E6182" s="1">
        <v>153</v>
      </c>
      <c r="F6182" s="1"/>
    </row>
    <row r="6183" spans="1:6" x14ac:dyDescent="0.35">
      <c r="A6183" s="1">
        <v>129</v>
      </c>
      <c r="B6183" s="1" t="s">
        <v>151</v>
      </c>
      <c r="C6183" s="218">
        <v>44909</v>
      </c>
      <c r="D6183" s="1">
        <v>6</v>
      </c>
      <c r="E6183" s="1">
        <v>162</v>
      </c>
      <c r="F6183" s="1"/>
    </row>
    <row r="6184" spans="1:6" x14ac:dyDescent="0.35">
      <c r="A6184" s="1">
        <v>129</v>
      </c>
      <c r="B6184" s="1" t="s">
        <v>151</v>
      </c>
      <c r="C6184" s="218">
        <v>44910</v>
      </c>
      <c r="D6184" s="1">
        <v>9</v>
      </c>
      <c r="E6184" s="1">
        <v>216</v>
      </c>
      <c r="F6184" s="1"/>
    </row>
    <row r="6185" spans="1:6" x14ac:dyDescent="0.35">
      <c r="A6185" s="1">
        <v>129</v>
      </c>
      <c r="B6185" s="1" t="s">
        <v>151</v>
      </c>
      <c r="C6185" s="218">
        <v>44911</v>
      </c>
      <c r="D6185" s="1">
        <v>6</v>
      </c>
      <c r="E6185" s="1">
        <v>216</v>
      </c>
      <c r="F6185" s="1"/>
    </row>
    <row r="6186" spans="1:6" x14ac:dyDescent="0.35">
      <c r="A6186" s="1">
        <v>129</v>
      </c>
      <c r="B6186" s="1" t="s">
        <v>151</v>
      </c>
      <c r="C6186" s="218">
        <v>44912</v>
      </c>
      <c r="D6186" s="1">
        <v>7</v>
      </c>
      <c r="E6186" s="1">
        <v>207</v>
      </c>
      <c r="F6186" s="1"/>
    </row>
    <row r="6187" spans="1:6" x14ac:dyDescent="0.35">
      <c r="A6187" s="1">
        <v>129</v>
      </c>
      <c r="B6187" s="1" t="s">
        <v>151</v>
      </c>
      <c r="C6187" s="218">
        <v>44913</v>
      </c>
      <c r="D6187" s="1">
        <v>9</v>
      </c>
      <c r="E6187" s="1">
        <v>270</v>
      </c>
      <c r="F6187" s="1"/>
    </row>
    <row r="6188" spans="1:6" x14ac:dyDescent="0.35">
      <c r="A6188" s="1">
        <v>129</v>
      </c>
      <c r="B6188" s="1" t="s">
        <v>151</v>
      </c>
      <c r="C6188" s="218">
        <v>44914</v>
      </c>
      <c r="D6188" s="1">
        <v>7</v>
      </c>
      <c r="E6188" s="1">
        <v>234</v>
      </c>
      <c r="F6188" s="1"/>
    </row>
    <row r="6189" spans="1:6" x14ac:dyDescent="0.35">
      <c r="A6189" s="1">
        <v>129</v>
      </c>
      <c r="B6189" s="1" t="s">
        <v>151</v>
      </c>
      <c r="C6189" s="218">
        <v>44915</v>
      </c>
      <c r="D6189" s="1">
        <v>9</v>
      </c>
      <c r="E6189" s="1">
        <v>189</v>
      </c>
      <c r="F6189" s="1"/>
    </row>
    <row r="6190" spans="1:6" x14ac:dyDescent="0.35">
      <c r="A6190" s="1">
        <v>129</v>
      </c>
      <c r="B6190" s="1" t="s">
        <v>151</v>
      </c>
      <c r="C6190" s="218">
        <v>44916</v>
      </c>
      <c r="D6190" s="1">
        <v>7</v>
      </c>
      <c r="E6190" s="1">
        <v>207</v>
      </c>
      <c r="F6190" s="1"/>
    </row>
    <row r="6191" spans="1:6" x14ac:dyDescent="0.35">
      <c r="A6191" s="1">
        <v>129</v>
      </c>
      <c r="B6191" s="1" t="s">
        <v>151</v>
      </c>
      <c r="C6191" s="218">
        <v>44917</v>
      </c>
      <c r="D6191" s="1">
        <v>6</v>
      </c>
      <c r="E6191" s="1">
        <v>189</v>
      </c>
      <c r="F6191" s="1"/>
    </row>
    <row r="6192" spans="1:6" x14ac:dyDescent="0.35">
      <c r="A6192" s="1">
        <v>129</v>
      </c>
      <c r="B6192" s="1" t="s">
        <v>151</v>
      </c>
      <c r="C6192" s="218">
        <v>44918</v>
      </c>
      <c r="D6192" s="1">
        <v>7</v>
      </c>
      <c r="E6192" s="1">
        <v>207</v>
      </c>
      <c r="F6192" s="1"/>
    </row>
    <row r="6193" spans="1:6" x14ac:dyDescent="0.35">
      <c r="A6193" s="1">
        <v>129</v>
      </c>
      <c r="B6193" s="1" t="s">
        <v>151</v>
      </c>
      <c r="C6193" s="218">
        <v>44919</v>
      </c>
      <c r="D6193" s="1">
        <v>5</v>
      </c>
      <c r="E6193" s="1">
        <v>171</v>
      </c>
      <c r="F6193" s="1"/>
    </row>
    <row r="6194" spans="1:6" x14ac:dyDescent="0.35">
      <c r="A6194" s="1">
        <v>129</v>
      </c>
      <c r="B6194" s="1" t="s">
        <v>151</v>
      </c>
      <c r="C6194" s="218">
        <v>44920</v>
      </c>
      <c r="D6194" s="1">
        <v>5</v>
      </c>
      <c r="E6194" s="1">
        <v>171</v>
      </c>
      <c r="F6194" s="1"/>
    </row>
    <row r="6195" spans="1:6" x14ac:dyDescent="0.35">
      <c r="A6195" s="1">
        <v>129</v>
      </c>
      <c r="B6195" s="1" t="s">
        <v>151</v>
      </c>
      <c r="C6195" s="218">
        <v>44921</v>
      </c>
      <c r="D6195" s="1">
        <v>5</v>
      </c>
      <c r="E6195" s="1">
        <v>171</v>
      </c>
      <c r="F6195" s="1"/>
    </row>
    <row r="6196" spans="1:6" x14ac:dyDescent="0.35">
      <c r="A6196" s="1">
        <v>129</v>
      </c>
      <c r="B6196" s="1" t="s">
        <v>151</v>
      </c>
      <c r="C6196" s="218">
        <v>44922</v>
      </c>
      <c r="D6196" s="1">
        <v>6</v>
      </c>
      <c r="E6196" s="1">
        <v>162</v>
      </c>
      <c r="F6196" s="1"/>
    </row>
    <row r="6197" spans="1:6" x14ac:dyDescent="0.35">
      <c r="A6197" s="1">
        <v>129</v>
      </c>
      <c r="B6197" s="1" t="s">
        <v>151</v>
      </c>
      <c r="C6197" s="218">
        <v>44923</v>
      </c>
      <c r="D6197" s="1">
        <v>7</v>
      </c>
      <c r="E6197" s="1">
        <v>180</v>
      </c>
      <c r="F6197" s="1"/>
    </row>
    <row r="6198" spans="1:6" x14ac:dyDescent="0.35">
      <c r="A6198" s="1">
        <v>129</v>
      </c>
      <c r="B6198" s="1" t="s">
        <v>151</v>
      </c>
      <c r="C6198" s="218">
        <v>44924</v>
      </c>
      <c r="D6198" s="1">
        <v>5</v>
      </c>
      <c r="E6198" s="1">
        <v>198</v>
      </c>
      <c r="F6198" s="1"/>
    </row>
    <row r="6199" spans="1:6" x14ac:dyDescent="0.35">
      <c r="A6199" s="1">
        <v>129</v>
      </c>
      <c r="B6199" s="1" t="s">
        <v>151</v>
      </c>
      <c r="C6199" s="218">
        <v>44925</v>
      </c>
      <c r="D6199" s="1">
        <v>9</v>
      </c>
      <c r="E6199" s="1">
        <v>162</v>
      </c>
      <c r="F6199" s="1"/>
    </row>
    <row r="6200" spans="1:6" x14ac:dyDescent="0.35">
      <c r="A6200" s="1">
        <v>129</v>
      </c>
      <c r="B6200" s="1" t="s">
        <v>151</v>
      </c>
      <c r="C6200" s="218">
        <v>44928</v>
      </c>
      <c r="D6200" s="1">
        <v>8</v>
      </c>
      <c r="E6200" s="1">
        <v>198</v>
      </c>
      <c r="F6200" s="1"/>
    </row>
    <row r="6201" spans="1:6" x14ac:dyDescent="0.35">
      <c r="A6201" s="1">
        <v>129</v>
      </c>
      <c r="B6201" s="1" t="s">
        <v>151</v>
      </c>
      <c r="C6201" s="218">
        <v>44929</v>
      </c>
      <c r="D6201" s="1">
        <v>6</v>
      </c>
      <c r="E6201" s="1">
        <v>189</v>
      </c>
      <c r="F6201" s="1"/>
    </row>
    <row r="6202" spans="1:6" x14ac:dyDescent="0.35">
      <c r="A6202" s="1">
        <v>129</v>
      </c>
      <c r="B6202" s="1" t="s">
        <v>151</v>
      </c>
      <c r="C6202" s="218">
        <v>44930</v>
      </c>
      <c r="D6202" s="1">
        <v>11</v>
      </c>
      <c r="E6202" s="1">
        <v>252</v>
      </c>
      <c r="F6202" s="1"/>
    </row>
    <row r="6203" spans="1:6" x14ac:dyDescent="0.35">
      <c r="A6203" s="1">
        <v>129</v>
      </c>
      <c r="B6203" s="1" t="s">
        <v>151</v>
      </c>
      <c r="C6203" s="218">
        <v>44931</v>
      </c>
      <c r="D6203" s="1">
        <v>8</v>
      </c>
      <c r="E6203" s="1">
        <v>198</v>
      </c>
      <c r="F6203" s="1"/>
    </row>
    <row r="6204" spans="1:6" x14ac:dyDescent="0.35">
      <c r="A6204" s="1">
        <v>129</v>
      </c>
      <c r="B6204" s="1" t="s">
        <v>151</v>
      </c>
      <c r="C6204" s="218">
        <v>44932</v>
      </c>
      <c r="D6204" s="1">
        <v>7</v>
      </c>
      <c r="E6204" s="1">
        <v>180</v>
      </c>
      <c r="F6204" s="1"/>
    </row>
    <row r="6205" spans="1:6" x14ac:dyDescent="0.35">
      <c r="A6205" s="1">
        <v>129</v>
      </c>
      <c r="B6205" s="1" t="s">
        <v>151</v>
      </c>
      <c r="C6205" s="218">
        <v>44933</v>
      </c>
      <c r="D6205" s="1">
        <v>7</v>
      </c>
      <c r="E6205" s="1">
        <v>234</v>
      </c>
      <c r="F6205" s="1"/>
    </row>
    <row r="6206" spans="1:6" x14ac:dyDescent="0.35">
      <c r="A6206" s="1">
        <v>129</v>
      </c>
      <c r="B6206" s="1" t="s">
        <v>151</v>
      </c>
      <c r="C6206" s="218">
        <v>44934</v>
      </c>
      <c r="D6206" s="1">
        <v>5</v>
      </c>
      <c r="E6206" s="1">
        <v>144</v>
      </c>
      <c r="F6206" s="1"/>
    </row>
    <row r="6207" spans="1:6" x14ac:dyDescent="0.35">
      <c r="A6207" s="1">
        <v>129</v>
      </c>
      <c r="B6207" s="1" t="s">
        <v>151</v>
      </c>
      <c r="C6207" s="218">
        <v>44935</v>
      </c>
      <c r="D6207" s="1">
        <v>5</v>
      </c>
      <c r="E6207" s="1">
        <v>171</v>
      </c>
      <c r="F6207" s="1"/>
    </row>
    <row r="6208" spans="1:6" x14ac:dyDescent="0.35">
      <c r="A6208" s="1">
        <v>129</v>
      </c>
      <c r="B6208" s="1" t="s">
        <v>151</v>
      </c>
      <c r="C6208" s="218">
        <v>44936</v>
      </c>
      <c r="D6208" s="1">
        <v>7</v>
      </c>
      <c r="E6208" s="1">
        <v>153</v>
      </c>
      <c r="F6208" s="1"/>
    </row>
    <row r="6209" spans="1:6" x14ac:dyDescent="0.35">
      <c r="A6209" s="1">
        <v>129</v>
      </c>
      <c r="B6209" s="1" t="s">
        <v>151</v>
      </c>
      <c r="C6209" s="218">
        <v>44937</v>
      </c>
      <c r="D6209" s="1">
        <v>5</v>
      </c>
      <c r="E6209" s="1">
        <v>144</v>
      </c>
      <c r="F6209" s="1"/>
    </row>
    <row r="6210" spans="1:6" x14ac:dyDescent="0.35">
      <c r="A6210" s="1">
        <v>129</v>
      </c>
      <c r="B6210" s="1" t="s">
        <v>151</v>
      </c>
      <c r="C6210" s="218">
        <v>44939</v>
      </c>
      <c r="D6210" s="1">
        <v>7</v>
      </c>
      <c r="E6210" s="1">
        <v>207</v>
      </c>
      <c r="F6210" s="1"/>
    </row>
    <row r="6211" spans="1:6" x14ac:dyDescent="0.35">
      <c r="A6211" s="1">
        <v>129</v>
      </c>
      <c r="B6211" s="1" t="s">
        <v>151</v>
      </c>
      <c r="C6211" s="218">
        <v>44940</v>
      </c>
      <c r="D6211" s="1">
        <v>3</v>
      </c>
      <c r="E6211" s="1">
        <v>81</v>
      </c>
      <c r="F6211" s="1"/>
    </row>
    <row r="6212" spans="1:6" x14ac:dyDescent="0.35">
      <c r="A6212" s="1">
        <v>129</v>
      </c>
      <c r="B6212" s="1" t="s">
        <v>151</v>
      </c>
      <c r="C6212" s="218">
        <v>44941</v>
      </c>
      <c r="D6212" s="1">
        <v>8</v>
      </c>
      <c r="E6212" s="1">
        <v>225</v>
      </c>
      <c r="F6212" s="1"/>
    </row>
    <row r="6213" spans="1:6" x14ac:dyDescent="0.35">
      <c r="A6213" s="1">
        <v>129</v>
      </c>
      <c r="B6213" s="1" t="s">
        <v>151</v>
      </c>
      <c r="C6213" s="218">
        <v>44942</v>
      </c>
      <c r="D6213" s="1">
        <v>4</v>
      </c>
      <c r="E6213" s="1">
        <v>72</v>
      </c>
      <c r="F6213" s="1"/>
    </row>
    <row r="6214" spans="1:6" x14ac:dyDescent="0.35">
      <c r="A6214" s="1">
        <v>129</v>
      </c>
      <c r="B6214" s="1" t="s">
        <v>151</v>
      </c>
      <c r="C6214" s="218">
        <v>44943</v>
      </c>
      <c r="D6214" s="1">
        <v>3</v>
      </c>
      <c r="E6214" s="1">
        <v>54</v>
      </c>
      <c r="F6214" s="1"/>
    </row>
    <row r="6215" spans="1:6" x14ac:dyDescent="0.35">
      <c r="A6215" s="1">
        <v>129</v>
      </c>
      <c r="B6215" s="1" t="s">
        <v>151</v>
      </c>
      <c r="C6215" s="218">
        <v>44944</v>
      </c>
      <c r="D6215" s="1">
        <v>5</v>
      </c>
      <c r="E6215" s="1">
        <v>144</v>
      </c>
      <c r="F6215" s="1"/>
    </row>
    <row r="6216" spans="1:6" x14ac:dyDescent="0.35">
      <c r="A6216" s="1">
        <v>129</v>
      </c>
      <c r="B6216" s="1" t="s">
        <v>151</v>
      </c>
      <c r="C6216" s="218">
        <v>44945</v>
      </c>
      <c r="D6216" s="1">
        <v>7</v>
      </c>
      <c r="E6216" s="1">
        <v>207</v>
      </c>
      <c r="F6216" s="1"/>
    </row>
    <row r="6217" spans="1:6" x14ac:dyDescent="0.35">
      <c r="A6217" s="1">
        <v>129</v>
      </c>
      <c r="B6217" s="1" t="s">
        <v>151</v>
      </c>
      <c r="C6217" s="218">
        <v>44949</v>
      </c>
      <c r="D6217" s="1">
        <v>1</v>
      </c>
      <c r="E6217" s="1">
        <v>18</v>
      </c>
      <c r="F6217" s="1"/>
    </row>
    <row r="6218" spans="1:6" x14ac:dyDescent="0.35">
      <c r="A6218" s="1">
        <v>129</v>
      </c>
      <c r="B6218" s="1" t="s">
        <v>151</v>
      </c>
      <c r="C6218" s="218">
        <v>44953</v>
      </c>
      <c r="D6218" s="1">
        <v>6</v>
      </c>
      <c r="E6218" s="1">
        <v>108</v>
      </c>
      <c r="F6218" s="1"/>
    </row>
    <row r="6219" spans="1:6" x14ac:dyDescent="0.35">
      <c r="A6219" s="1">
        <v>129</v>
      </c>
      <c r="B6219" s="1" t="s">
        <v>151</v>
      </c>
      <c r="C6219" s="218">
        <v>44956</v>
      </c>
      <c r="D6219" s="1">
        <v>4</v>
      </c>
      <c r="E6219" s="1">
        <v>99</v>
      </c>
      <c r="F6219" s="1"/>
    </row>
    <row r="6220" spans="1:6" x14ac:dyDescent="0.35">
      <c r="A6220" s="1">
        <v>130</v>
      </c>
      <c r="B6220" s="1" t="s">
        <v>152</v>
      </c>
      <c r="C6220" s="218">
        <v>44878</v>
      </c>
      <c r="D6220" s="1">
        <v>7</v>
      </c>
      <c r="E6220" s="1">
        <v>126</v>
      </c>
      <c r="F6220" s="1"/>
    </row>
    <row r="6221" spans="1:6" x14ac:dyDescent="0.35">
      <c r="A6221" s="1">
        <v>130</v>
      </c>
      <c r="B6221" s="1" t="s">
        <v>152</v>
      </c>
      <c r="C6221" s="218">
        <v>44879</v>
      </c>
      <c r="D6221" s="1">
        <v>7</v>
      </c>
      <c r="E6221" s="1">
        <v>126</v>
      </c>
      <c r="F6221" s="1"/>
    </row>
    <row r="6222" spans="1:6" x14ac:dyDescent="0.35">
      <c r="A6222" s="1">
        <v>130</v>
      </c>
      <c r="B6222" s="1" t="s">
        <v>152</v>
      </c>
      <c r="C6222" s="218">
        <v>44880</v>
      </c>
      <c r="D6222" s="1">
        <v>19</v>
      </c>
      <c r="E6222" s="1">
        <v>396</v>
      </c>
      <c r="F6222" s="1"/>
    </row>
    <row r="6223" spans="1:6" x14ac:dyDescent="0.35">
      <c r="A6223" s="1">
        <v>130</v>
      </c>
      <c r="B6223" s="1" t="s">
        <v>152</v>
      </c>
      <c r="C6223" s="218">
        <v>44881</v>
      </c>
      <c r="D6223" s="1">
        <v>14</v>
      </c>
      <c r="E6223" s="1">
        <v>279</v>
      </c>
      <c r="F6223" s="1"/>
    </row>
    <row r="6224" spans="1:6" x14ac:dyDescent="0.35">
      <c r="A6224" s="1">
        <v>130</v>
      </c>
      <c r="B6224" s="1" t="s">
        <v>152</v>
      </c>
      <c r="C6224" s="218">
        <v>44882</v>
      </c>
      <c r="D6224" s="1">
        <v>12</v>
      </c>
      <c r="E6224" s="1">
        <v>405</v>
      </c>
      <c r="F6224" s="1"/>
    </row>
    <row r="6225" spans="1:6" x14ac:dyDescent="0.35">
      <c r="A6225" s="1">
        <v>130</v>
      </c>
      <c r="B6225" s="1" t="s">
        <v>152</v>
      </c>
      <c r="C6225" s="218">
        <v>44883</v>
      </c>
      <c r="D6225" s="1">
        <v>7</v>
      </c>
      <c r="E6225" s="1">
        <v>180</v>
      </c>
      <c r="F6225" s="1"/>
    </row>
    <row r="6226" spans="1:6" x14ac:dyDescent="0.35">
      <c r="A6226" s="1">
        <v>130</v>
      </c>
      <c r="B6226" s="1" t="s">
        <v>152</v>
      </c>
      <c r="C6226" s="218">
        <v>44884</v>
      </c>
      <c r="D6226" s="1">
        <v>8</v>
      </c>
      <c r="E6226" s="1">
        <v>252</v>
      </c>
      <c r="F6226" s="1"/>
    </row>
    <row r="6227" spans="1:6" x14ac:dyDescent="0.35">
      <c r="A6227" s="1">
        <v>130</v>
      </c>
      <c r="B6227" s="1" t="s">
        <v>152</v>
      </c>
      <c r="C6227" s="218">
        <v>44886</v>
      </c>
      <c r="D6227" s="1">
        <v>7</v>
      </c>
      <c r="E6227" s="1">
        <v>180</v>
      </c>
      <c r="F6227" s="1"/>
    </row>
    <row r="6228" spans="1:6" x14ac:dyDescent="0.35">
      <c r="A6228" s="1">
        <v>130</v>
      </c>
      <c r="B6228" s="1" t="s">
        <v>152</v>
      </c>
      <c r="C6228" s="218">
        <v>44888</v>
      </c>
      <c r="D6228" s="1">
        <v>11</v>
      </c>
      <c r="E6228" s="1">
        <v>279</v>
      </c>
      <c r="F6228" s="1"/>
    </row>
    <row r="6229" spans="1:6" x14ac:dyDescent="0.35">
      <c r="A6229" s="1">
        <v>130</v>
      </c>
      <c r="B6229" s="1" t="s">
        <v>152</v>
      </c>
      <c r="C6229" s="218">
        <v>44889</v>
      </c>
      <c r="D6229" s="1">
        <v>15</v>
      </c>
      <c r="E6229" s="1">
        <v>459</v>
      </c>
      <c r="F6229" s="1"/>
    </row>
    <row r="6230" spans="1:6" x14ac:dyDescent="0.35">
      <c r="A6230" s="1">
        <v>130</v>
      </c>
      <c r="B6230" s="1" t="s">
        <v>152</v>
      </c>
      <c r="C6230" s="218">
        <v>44890</v>
      </c>
      <c r="D6230" s="1">
        <v>21</v>
      </c>
      <c r="E6230" s="1">
        <v>567</v>
      </c>
      <c r="F6230" s="1"/>
    </row>
    <row r="6231" spans="1:6" x14ac:dyDescent="0.35">
      <c r="A6231" s="1">
        <v>130</v>
      </c>
      <c r="B6231" s="1" t="s">
        <v>152</v>
      </c>
      <c r="C6231" s="218">
        <v>44891</v>
      </c>
      <c r="D6231" s="1">
        <v>24</v>
      </c>
      <c r="E6231" s="1">
        <v>648</v>
      </c>
      <c r="F6231" s="1"/>
    </row>
    <row r="6232" spans="1:6" x14ac:dyDescent="0.35">
      <c r="A6232" s="1">
        <v>130</v>
      </c>
      <c r="B6232" s="1" t="s">
        <v>152</v>
      </c>
      <c r="C6232" s="218">
        <v>44892</v>
      </c>
      <c r="D6232" s="1">
        <v>26</v>
      </c>
      <c r="E6232" s="1">
        <v>711</v>
      </c>
      <c r="F6232" s="1"/>
    </row>
    <row r="6233" spans="1:6" x14ac:dyDescent="0.35">
      <c r="A6233" s="1">
        <v>130</v>
      </c>
      <c r="B6233" s="1" t="s">
        <v>152</v>
      </c>
      <c r="C6233" s="218">
        <v>44893</v>
      </c>
      <c r="D6233" s="1">
        <v>17</v>
      </c>
      <c r="E6233" s="1">
        <v>522</v>
      </c>
      <c r="F6233" s="1"/>
    </row>
    <row r="6234" spans="1:6" x14ac:dyDescent="0.35">
      <c r="A6234" s="1">
        <v>130</v>
      </c>
      <c r="B6234" s="1" t="s">
        <v>152</v>
      </c>
      <c r="C6234" s="218">
        <v>44894</v>
      </c>
      <c r="D6234" s="1">
        <v>20</v>
      </c>
      <c r="E6234" s="1">
        <v>495</v>
      </c>
      <c r="F6234" s="1"/>
    </row>
    <row r="6235" spans="1:6" x14ac:dyDescent="0.35">
      <c r="A6235" s="1">
        <v>130</v>
      </c>
      <c r="B6235" s="1" t="s">
        <v>152</v>
      </c>
      <c r="C6235" s="218">
        <v>44895</v>
      </c>
      <c r="D6235" s="1">
        <v>21</v>
      </c>
      <c r="E6235" s="1">
        <v>540</v>
      </c>
      <c r="F6235" s="1"/>
    </row>
    <row r="6236" spans="1:6" x14ac:dyDescent="0.35">
      <c r="A6236" s="1">
        <v>130</v>
      </c>
      <c r="B6236" s="1" t="s">
        <v>152</v>
      </c>
      <c r="C6236" s="218">
        <v>44896</v>
      </c>
      <c r="D6236" s="1">
        <v>20</v>
      </c>
      <c r="E6236" s="1">
        <v>603</v>
      </c>
      <c r="F6236" s="1"/>
    </row>
    <row r="6237" spans="1:6" x14ac:dyDescent="0.35">
      <c r="A6237" s="1">
        <v>130</v>
      </c>
      <c r="B6237" s="1" t="s">
        <v>152</v>
      </c>
      <c r="C6237" s="218">
        <v>44897</v>
      </c>
      <c r="D6237" s="1">
        <v>27</v>
      </c>
      <c r="E6237" s="1">
        <v>702</v>
      </c>
      <c r="F6237" s="1"/>
    </row>
    <row r="6238" spans="1:6" x14ac:dyDescent="0.35">
      <c r="A6238" s="1">
        <v>130</v>
      </c>
      <c r="B6238" s="1" t="s">
        <v>152</v>
      </c>
      <c r="C6238" s="218">
        <v>44898</v>
      </c>
      <c r="D6238" s="1">
        <v>11</v>
      </c>
      <c r="E6238" s="1">
        <v>306</v>
      </c>
      <c r="F6238" s="1"/>
    </row>
    <row r="6239" spans="1:6" x14ac:dyDescent="0.35">
      <c r="A6239" s="1">
        <v>130</v>
      </c>
      <c r="B6239" s="1" t="s">
        <v>152</v>
      </c>
      <c r="C6239" s="218">
        <v>44899</v>
      </c>
      <c r="D6239" s="1">
        <v>18</v>
      </c>
      <c r="E6239" s="1">
        <v>567</v>
      </c>
      <c r="F6239" s="1"/>
    </row>
    <row r="6240" spans="1:6" x14ac:dyDescent="0.35">
      <c r="A6240" s="1">
        <v>130</v>
      </c>
      <c r="B6240" s="1" t="s">
        <v>152</v>
      </c>
      <c r="C6240" s="218">
        <v>44900</v>
      </c>
      <c r="D6240" s="1">
        <v>14</v>
      </c>
      <c r="E6240" s="1">
        <v>414</v>
      </c>
      <c r="F6240" s="1"/>
    </row>
    <row r="6241" spans="1:6" x14ac:dyDescent="0.35">
      <c r="A6241" s="1">
        <v>130</v>
      </c>
      <c r="B6241" s="1" t="s">
        <v>152</v>
      </c>
      <c r="C6241" s="218">
        <v>44901</v>
      </c>
      <c r="D6241" s="1">
        <v>16</v>
      </c>
      <c r="E6241" s="1">
        <v>504</v>
      </c>
      <c r="F6241" s="1"/>
    </row>
    <row r="6242" spans="1:6" x14ac:dyDescent="0.35">
      <c r="A6242" s="1">
        <v>130</v>
      </c>
      <c r="B6242" s="1" t="s">
        <v>152</v>
      </c>
      <c r="C6242" s="218">
        <v>44902</v>
      </c>
      <c r="D6242" s="1">
        <v>19</v>
      </c>
      <c r="E6242" s="1">
        <v>450</v>
      </c>
      <c r="F6242" s="1"/>
    </row>
    <row r="6243" spans="1:6" x14ac:dyDescent="0.35">
      <c r="A6243" s="1">
        <v>130</v>
      </c>
      <c r="B6243" s="1" t="s">
        <v>152</v>
      </c>
      <c r="C6243" s="218">
        <v>44903</v>
      </c>
      <c r="D6243" s="1">
        <v>14</v>
      </c>
      <c r="E6243" s="1">
        <v>495</v>
      </c>
      <c r="F6243" s="1"/>
    </row>
    <row r="6244" spans="1:6" x14ac:dyDescent="0.35">
      <c r="A6244" s="1">
        <v>130</v>
      </c>
      <c r="B6244" s="1" t="s">
        <v>152</v>
      </c>
      <c r="C6244" s="218">
        <v>44904</v>
      </c>
      <c r="D6244" s="1">
        <v>18</v>
      </c>
      <c r="E6244" s="1">
        <v>567</v>
      </c>
      <c r="F6244" s="1"/>
    </row>
    <row r="6245" spans="1:6" x14ac:dyDescent="0.35">
      <c r="A6245" s="1">
        <v>130</v>
      </c>
      <c r="B6245" s="1" t="s">
        <v>152</v>
      </c>
      <c r="C6245" s="218">
        <v>44905</v>
      </c>
      <c r="D6245" s="1">
        <v>23</v>
      </c>
      <c r="E6245" s="1">
        <v>576</v>
      </c>
      <c r="F6245" s="1"/>
    </row>
    <row r="6246" spans="1:6" x14ac:dyDescent="0.35">
      <c r="A6246" s="1">
        <v>130</v>
      </c>
      <c r="B6246" s="1" t="s">
        <v>152</v>
      </c>
      <c r="C6246" s="218">
        <v>44906</v>
      </c>
      <c r="D6246" s="1">
        <v>18</v>
      </c>
      <c r="E6246" s="1">
        <v>486</v>
      </c>
      <c r="F6246" s="1"/>
    </row>
    <row r="6247" spans="1:6" x14ac:dyDescent="0.35">
      <c r="A6247" s="1">
        <v>130</v>
      </c>
      <c r="B6247" s="1" t="s">
        <v>152</v>
      </c>
      <c r="C6247" s="218">
        <v>44907</v>
      </c>
      <c r="D6247" s="1">
        <v>20</v>
      </c>
      <c r="E6247" s="1">
        <v>630</v>
      </c>
      <c r="F6247" s="1"/>
    </row>
    <row r="6248" spans="1:6" x14ac:dyDescent="0.35">
      <c r="A6248" s="1">
        <v>130</v>
      </c>
      <c r="B6248" s="1" t="s">
        <v>152</v>
      </c>
      <c r="C6248" s="218">
        <v>44908</v>
      </c>
      <c r="D6248" s="1">
        <v>26</v>
      </c>
      <c r="E6248" s="1">
        <v>603</v>
      </c>
      <c r="F6248" s="1"/>
    </row>
    <row r="6249" spans="1:6" x14ac:dyDescent="0.35">
      <c r="A6249" s="1">
        <v>130</v>
      </c>
      <c r="B6249" s="1" t="s">
        <v>152</v>
      </c>
      <c r="C6249" s="218">
        <v>44909</v>
      </c>
      <c r="D6249" s="1">
        <v>19</v>
      </c>
      <c r="E6249" s="1">
        <v>558</v>
      </c>
      <c r="F6249" s="1"/>
    </row>
    <row r="6250" spans="1:6" x14ac:dyDescent="0.35">
      <c r="A6250" s="1">
        <v>130</v>
      </c>
      <c r="B6250" s="1" t="s">
        <v>152</v>
      </c>
      <c r="C6250" s="218">
        <v>44910</v>
      </c>
      <c r="D6250" s="1">
        <v>18</v>
      </c>
      <c r="E6250" s="1">
        <v>513</v>
      </c>
      <c r="F6250" s="1"/>
    </row>
    <row r="6251" spans="1:6" x14ac:dyDescent="0.35">
      <c r="A6251" s="1">
        <v>130</v>
      </c>
      <c r="B6251" s="1" t="s">
        <v>152</v>
      </c>
      <c r="C6251" s="218">
        <v>44911</v>
      </c>
      <c r="D6251" s="1">
        <v>23</v>
      </c>
      <c r="E6251" s="1">
        <v>522</v>
      </c>
      <c r="F6251" s="1"/>
    </row>
    <row r="6252" spans="1:6" x14ac:dyDescent="0.35">
      <c r="A6252" s="1">
        <v>130</v>
      </c>
      <c r="B6252" s="1" t="s">
        <v>152</v>
      </c>
      <c r="C6252" s="218">
        <v>44912</v>
      </c>
      <c r="D6252" s="1">
        <v>21</v>
      </c>
      <c r="E6252" s="1">
        <v>513</v>
      </c>
      <c r="F6252" s="1"/>
    </row>
    <row r="6253" spans="1:6" x14ac:dyDescent="0.35">
      <c r="A6253" s="1">
        <v>130</v>
      </c>
      <c r="B6253" s="1" t="s">
        <v>152</v>
      </c>
      <c r="C6253" s="218">
        <v>44913</v>
      </c>
      <c r="D6253" s="1">
        <v>17</v>
      </c>
      <c r="E6253" s="1">
        <v>549</v>
      </c>
      <c r="F6253" s="1"/>
    </row>
    <row r="6254" spans="1:6" x14ac:dyDescent="0.35">
      <c r="A6254" s="1">
        <v>130</v>
      </c>
      <c r="B6254" s="1" t="s">
        <v>152</v>
      </c>
      <c r="C6254" s="218">
        <v>44914</v>
      </c>
      <c r="D6254" s="1">
        <v>18</v>
      </c>
      <c r="E6254" s="1">
        <v>513</v>
      </c>
      <c r="F6254" s="1"/>
    </row>
    <row r="6255" spans="1:6" x14ac:dyDescent="0.35">
      <c r="A6255" s="1">
        <v>130</v>
      </c>
      <c r="B6255" s="1" t="s">
        <v>152</v>
      </c>
      <c r="C6255" s="218">
        <v>44915</v>
      </c>
      <c r="D6255" s="1">
        <v>19</v>
      </c>
      <c r="E6255" s="1">
        <v>531</v>
      </c>
      <c r="F6255" s="1"/>
    </row>
    <row r="6256" spans="1:6" x14ac:dyDescent="0.35">
      <c r="A6256" s="1">
        <v>130</v>
      </c>
      <c r="B6256" s="1" t="s">
        <v>152</v>
      </c>
      <c r="C6256" s="218">
        <v>44916</v>
      </c>
      <c r="D6256" s="1">
        <v>17</v>
      </c>
      <c r="E6256" s="1">
        <v>495</v>
      </c>
      <c r="F6256" s="1"/>
    </row>
    <row r="6257" spans="1:6" x14ac:dyDescent="0.35">
      <c r="A6257" s="1">
        <v>130</v>
      </c>
      <c r="B6257" s="1" t="s">
        <v>152</v>
      </c>
      <c r="C6257" s="218">
        <v>44917</v>
      </c>
      <c r="D6257" s="1">
        <v>21</v>
      </c>
      <c r="E6257" s="1">
        <v>486</v>
      </c>
      <c r="F6257" s="1"/>
    </row>
    <row r="6258" spans="1:6" x14ac:dyDescent="0.35">
      <c r="A6258" s="1">
        <v>130</v>
      </c>
      <c r="B6258" s="1" t="s">
        <v>152</v>
      </c>
      <c r="C6258" s="218">
        <v>44918</v>
      </c>
      <c r="D6258" s="1">
        <v>18</v>
      </c>
      <c r="E6258" s="1">
        <v>513</v>
      </c>
      <c r="F6258" s="1"/>
    </row>
    <row r="6259" spans="1:6" x14ac:dyDescent="0.35">
      <c r="A6259" s="1">
        <v>130</v>
      </c>
      <c r="B6259" s="1" t="s">
        <v>152</v>
      </c>
      <c r="C6259" s="218">
        <v>44919</v>
      </c>
      <c r="D6259" s="1">
        <v>21</v>
      </c>
      <c r="E6259" s="1">
        <v>675</v>
      </c>
      <c r="F6259" s="1"/>
    </row>
    <row r="6260" spans="1:6" x14ac:dyDescent="0.35">
      <c r="A6260" s="1">
        <v>130</v>
      </c>
      <c r="B6260" s="1" t="s">
        <v>152</v>
      </c>
      <c r="C6260" s="218">
        <v>44920</v>
      </c>
      <c r="D6260" s="1">
        <v>20</v>
      </c>
      <c r="E6260" s="1">
        <v>576</v>
      </c>
      <c r="F6260" s="1"/>
    </row>
    <row r="6261" spans="1:6" x14ac:dyDescent="0.35">
      <c r="A6261" s="1">
        <v>130</v>
      </c>
      <c r="B6261" s="1" t="s">
        <v>152</v>
      </c>
      <c r="C6261" s="218">
        <v>44921</v>
      </c>
      <c r="D6261" s="1">
        <v>19</v>
      </c>
      <c r="E6261" s="1">
        <v>504</v>
      </c>
      <c r="F6261" s="1"/>
    </row>
    <row r="6262" spans="1:6" x14ac:dyDescent="0.35">
      <c r="A6262" s="1">
        <v>130</v>
      </c>
      <c r="B6262" s="1" t="s">
        <v>152</v>
      </c>
      <c r="C6262" s="218">
        <v>44922</v>
      </c>
      <c r="D6262" s="1">
        <v>20</v>
      </c>
      <c r="E6262" s="1">
        <v>522</v>
      </c>
      <c r="F6262" s="1"/>
    </row>
    <row r="6263" spans="1:6" x14ac:dyDescent="0.35">
      <c r="A6263" s="1">
        <v>130</v>
      </c>
      <c r="B6263" s="1" t="s">
        <v>152</v>
      </c>
      <c r="C6263" s="218">
        <v>44923</v>
      </c>
      <c r="D6263" s="1">
        <v>18</v>
      </c>
      <c r="E6263" s="1">
        <v>432</v>
      </c>
      <c r="F6263" s="1"/>
    </row>
    <row r="6264" spans="1:6" x14ac:dyDescent="0.35">
      <c r="A6264" s="1">
        <v>130</v>
      </c>
      <c r="B6264" s="1" t="s">
        <v>152</v>
      </c>
      <c r="C6264" s="218">
        <v>44924</v>
      </c>
      <c r="D6264" s="1">
        <v>14</v>
      </c>
      <c r="E6264" s="1">
        <v>441</v>
      </c>
      <c r="F6264" s="1"/>
    </row>
    <row r="6265" spans="1:6" x14ac:dyDescent="0.35">
      <c r="A6265" s="1">
        <v>130</v>
      </c>
      <c r="B6265" s="1" t="s">
        <v>152</v>
      </c>
      <c r="C6265" s="218">
        <v>44925</v>
      </c>
      <c r="D6265" s="1">
        <v>18</v>
      </c>
      <c r="E6265" s="1">
        <v>513</v>
      </c>
      <c r="F6265" s="1"/>
    </row>
    <row r="6266" spans="1:6" x14ac:dyDescent="0.35">
      <c r="A6266" s="1">
        <v>130</v>
      </c>
      <c r="B6266" s="1" t="s">
        <v>152</v>
      </c>
      <c r="C6266" s="218">
        <v>44926</v>
      </c>
      <c r="D6266" s="1">
        <v>21</v>
      </c>
      <c r="E6266" s="1">
        <v>486</v>
      </c>
      <c r="F6266" s="1"/>
    </row>
    <row r="6267" spans="1:6" x14ac:dyDescent="0.35">
      <c r="A6267" s="1">
        <v>130</v>
      </c>
      <c r="B6267" s="1" t="s">
        <v>152</v>
      </c>
      <c r="C6267" s="218">
        <v>44927</v>
      </c>
      <c r="D6267" s="1">
        <v>12</v>
      </c>
      <c r="E6267" s="1">
        <v>297</v>
      </c>
      <c r="F6267" s="1"/>
    </row>
    <row r="6268" spans="1:6" x14ac:dyDescent="0.35">
      <c r="A6268" s="1">
        <v>130</v>
      </c>
      <c r="B6268" s="1" t="s">
        <v>152</v>
      </c>
      <c r="C6268" s="218">
        <v>44928</v>
      </c>
      <c r="D6268" s="1">
        <v>7</v>
      </c>
      <c r="E6268" s="1">
        <v>207</v>
      </c>
      <c r="F6268" s="1"/>
    </row>
    <row r="6269" spans="1:6" x14ac:dyDescent="0.35">
      <c r="A6269" s="1">
        <v>130</v>
      </c>
      <c r="B6269" s="1" t="s">
        <v>152</v>
      </c>
      <c r="C6269" s="218">
        <v>44929</v>
      </c>
      <c r="D6269" s="1">
        <v>20</v>
      </c>
      <c r="E6269" s="1">
        <v>576</v>
      </c>
      <c r="F6269" s="1"/>
    </row>
    <row r="6270" spans="1:6" x14ac:dyDescent="0.35">
      <c r="A6270" s="1">
        <v>130</v>
      </c>
      <c r="B6270" s="1" t="s">
        <v>152</v>
      </c>
      <c r="C6270" s="218">
        <v>44930</v>
      </c>
      <c r="D6270" s="1">
        <v>18</v>
      </c>
      <c r="E6270" s="1">
        <v>540</v>
      </c>
      <c r="F6270" s="1"/>
    </row>
    <row r="6271" spans="1:6" x14ac:dyDescent="0.35">
      <c r="A6271" s="1">
        <v>130</v>
      </c>
      <c r="B6271" s="1" t="s">
        <v>152</v>
      </c>
      <c r="C6271" s="218">
        <v>44931</v>
      </c>
      <c r="D6271" s="1">
        <v>18</v>
      </c>
      <c r="E6271" s="1">
        <v>486</v>
      </c>
      <c r="F6271" s="1"/>
    </row>
    <row r="6272" spans="1:6" x14ac:dyDescent="0.35">
      <c r="A6272" s="1">
        <v>130</v>
      </c>
      <c r="B6272" s="1" t="s">
        <v>152</v>
      </c>
      <c r="C6272" s="218">
        <v>44932</v>
      </c>
      <c r="D6272" s="1">
        <v>21</v>
      </c>
      <c r="E6272" s="1">
        <v>513</v>
      </c>
      <c r="F6272" s="1"/>
    </row>
    <row r="6273" spans="1:6" x14ac:dyDescent="0.35">
      <c r="A6273" s="1">
        <v>130</v>
      </c>
      <c r="B6273" s="1" t="s">
        <v>152</v>
      </c>
      <c r="C6273" s="218">
        <v>44933</v>
      </c>
      <c r="D6273" s="1">
        <v>18</v>
      </c>
      <c r="E6273" s="1">
        <v>513</v>
      </c>
      <c r="F6273" s="1"/>
    </row>
    <row r="6274" spans="1:6" x14ac:dyDescent="0.35">
      <c r="A6274" s="1">
        <v>130</v>
      </c>
      <c r="B6274" s="1" t="s">
        <v>152</v>
      </c>
      <c r="C6274" s="218">
        <v>44934</v>
      </c>
      <c r="D6274" s="1">
        <v>19</v>
      </c>
      <c r="E6274" s="1">
        <v>504</v>
      </c>
      <c r="F6274" s="1"/>
    </row>
    <row r="6275" spans="1:6" x14ac:dyDescent="0.35">
      <c r="A6275" s="1">
        <v>130</v>
      </c>
      <c r="B6275" s="1" t="s">
        <v>152</v>
      </c>
      <c r="C6275" s="218">
        <v>44935</v>
      </c>
      <c r="D6275" s="1">
        <v>18</v>
      </c>
      <c r="E6275" s="1">
        <v>513</v>
      </c>
      <c r="F6275" s="1"/>
    </row>
    <row r="6276" spans="1:6" x14ac:dyDescent="0.35">
      <c r="A6276" s="1">
        <v>130</v>
      </c>
      <c r="B6276" s="1" t="s">
        <v>152</v>
      </c>
      <c r="C6276" s="218">
        <v>44936</v>
      </c>
      <c r="D6276" s="1">
        <v>19</v>
      </c>
      <c r="E6276" s="1">
        <v>531</v>
      </c>
      <c r="F6276" s="1"/>
    </row>
    <row r="6277" spans="1:6" x14ac:dyDescent="0.35">
      <c r="A6277" s="1">
        <v>130</v>
      </c>
      <c r="B6277" s="1" t="s">
        <v>152</v>
      </c>
      <c r="C6277" s="218">
        <v>44937</v>
      </c>
      <c r="D6277" s="1">
        <v>17</v>
      </c>
      <c r="E6277" s="1">
        <v>468</v>
      </c>
      <c r="F6277" s="1"/>
    </row>
    <row r="6278" spans="1:6" x14ac:dyDescent="0.35">
      <c r="A6278" s="1">
        <v>130</v>
      </c>
      <c r="B6278" s="1" t="s">
        <v>152</v>
      </c>
      <c r="C6278" s="218">
        <v>44938</v>
      </c>
      <c r="D6278" s="1">
        <v>23</v>
      </c>
      <c r="E6278" s="1">
        <v>549</v>
      </c>
      <c r="F6278" s="1"/>
    </row>
    <row r="6279" spans="1:6" x14ac:dyDescent="0.35">
      <c r="A6279" s="1">
        <v>130</v>
      </c>
      <c r="B6279" s="1" t="s">
        <v>152</v>
      </c>
      <c r="C6279" s="218">
        <v>44939</v>
      </c>
      <c r="D6279" s="1">
        <v>19</v>
      </c>
      <c r="E6279" s="1">
        <v>585</v>
      </c>
      <c r="F6279" s="1"/>
    </row>
    <row r="6280" spans="1:6" x14ac:dyDescent="0.35">
      <c r="A6280" s="1">
        <v>130</v>
      </c>
      <c r="B6280" s="1" t="s">
        <v>152</v>
      </c>
      <c r="C6280" s="218">
        <v>44940</v>
      </c>
      <c r="D6280" s="1">
        <v>28</v>
      </c>
      <c r="E6280" s="1">
        <v>720</v>
      </c>
      <c r="F6280" s="1"/>
    </row>
    <row r="6281" spans="1:6" x14ac:dyDescent="0.35">
      <c r="A6281" s="1">
        <v>130</v>
      </c>
      <c r="B6281" s="1" t="s">
        <v>152</v>
      </c>
      <c r="C6281" s="218">
        <v>44941</v>
      </c>
      <c r="D6281" s="1">
        <v>25</v>
      </c>
      <c r="E6281" s="1">
        <v>720</v>
      </c>
      <c r="F6281" s="1"/>
    </row>
    <row r="6282" spans="1:6" x14ac:dyDescent="0.35">
      <c r="A6282" s="1">
        <v>130</v>
      </c>
      <c r="B6282" s="1" t="s">
        <v>152</v>
      </c>
      <c r="C6282" s="218">
        <v>44942</v>
      </c>
      <c r="D6282" s="1">
        <v>24</v>
      </c>
      <c r="E6282" s="1">
        <v>702</v>
      </c>
      <c r="F6282" s="1"/>
    </row>
    <row r="6283" spans="1:6" x14ac:dyDescent="0.35">
      <c r="A6283" s="1">
        <v>130</v>
      </c>
      <c r="B6283" s="1" t="s">
        <v>152</v>
      </c>
      <c r="C6283" s="218">
        <v>44943</v>
      </c>
      <c r="D6283" s="1">
        <v>24</v>
      </c>
      <c r="E6283" s="1">
        <v>729</v>
      </c>
      <c r="F6283" s="1"/>
    </row>
    <row r="6284" spans="1:6" x14ac:dyDescent="0.35">
      <c r="A6284" s="1">
        <v>130</v>
      </c>
      <c r="B6284" s="1" t="s">
        <v>152</v>
      </c>
      <c r="C6284" s="218">
        <v>44944</v>
      </c>
      <c r="D6284" s="1">
        <v>16</v>
      </c>
      <c r="E6284" s="1">
        <v>477</v>
      </c>
      <c r="F6284" s="1"/>
    </row>
    <row r="6285" spans="1:6" x14ac:dyDescent="0.35">
      <c r="A6285" s="1">
        <v>130</v>
      </c>
      <c r="B6285" s="1" t="s">
        <v>152</v>
      </c>
      <c r="C6285" s="218">
        <v>44945</v>
      </c>
      <c r="D6285" s="1">
        <v>14</v>
      </c>
      <c r="E6285" s="1">
        <v>468</v>
      </c>
      <c r="F6285" s="1"/>
    </row>
    <row r="6286" spans="1:6" x14ac:dyDescent="0.35">
      <c r="A6286" s="1">
        <v>130</v>
      </c>
      <c r="B6286" s="1" t="s">
        <v>152</v>
      </c>
      <c r="C6286" s="218">
        <v>44946</v>
      </c>
      <c r="D6286" s="1">
        <v>12</v>
      </c>
      <c r="E6286" s="1">
        <v>324</v>
      </c>
      <c r="F6286" s="1"/>
    </row>
    <row r="6287" spans="1:6" x14ac:dyDescent="0.35">
      <c r="A6287" s="1">
        <v>130</v>
      </c>
      <c r="B6287" s="1" t="s">
        <v>152</v>
      </c>
      <c r="C6287" s="218">
        <v>44947</v>
      </c>
      <c r="D6287" s="1">
        <v>16</v>
      </c>
      <c r="E6287" s="1">
        <v>396</v>
      </c>
      <c r="F6287" s="1"/>
    </row>
    <row r="6288" spans="1:6" x14ac:dyDescent="0.35">
      <c r="A6288" s="1">
        <v>130</v>
      </c>
      <c r="B6288" s="1" t="s">
        <v>152</v>
      </c>
      <c r="C6288" s="218">
        <v>44948</v>
      </c>
      <c r="D6288" s="1">
        <v>20</v>
      </c>
      <c r="E6288" s="1">
        <v>522</v>
      </c>
      <c r="F6288" s="1"/>
    </row>
    <row r="6289" spans="1:6" x14ac:dyDescent="0.35">
      <c r="A6289" s="1">
        <v>130</v>
      </c>
      <c r="B6289" s="1" t="s">
        <v>152</v>
      </c>
      <c r="C6289" s="218">
        <v>44949</v>
      </c>
      <c r="D6289" s="1">
        <v>18</v>
      </c>
      <c r="E6289" s="1">
        <v>432</v>
      </c>
      <c r="F6289" s="1"/>
    </row>
    <row r="6290" spans="1:6" x14ac:dyDescent="0.35">
      <c r="A6290" s="1">
        <v>130</v>
      </c>
      <c r="B6290" s="1" t="s">
        <v>152</v>
      </c>
      <c r="C6290" s="218">
        <v>44950</v>
      </c>
      <c r="D6290" s="1">
        <v>14</v>
      </c>
      <c r="E6290" s="1">
        <v>414</v>
      </c>
      <c r="F6290" s="1"/>
    </row>
    <row r="6291" spans="1:6" x14ac:dyDescent="0.35">
      <c r="A6291" s="1">
        <v>130</v>
      </c>
      <c r="B6291" s="1" t="s">
        <v>152</v>
      </c>
      <c r="C6291" s="218">
        <v>44951</v>
      </c>
      <c r="D6291" s="1">
        <v>12</v>
      </c>
      <c r="E6291" s="1">
        <v>405</v>
      </c>
      <c r="F6291" s="1"/>
    </row>
    <row r="6292" spans="1:6" x14ac:dyDescent="0.35">
      <c r="A6292" s="1">
        <v>130</v>
      </c>
      <c r="B6292" s="1" t="s">
        <v>152</v>
      </c>
      <c r="C6292" s="218">
        <v>44952</v>
      </c>
      <c r="D6292" s="1">
        <v>18</v>
      </c>
      <c r="E6292" s="1">
        <v>486</v>
      </c>
      <c r="F6292" s="1"/>
    </row>
    <row r="6293" spans="1:6" x14ac:dyDescent="0.35">
      <c r="A6293" s="1">
        <v>130</v>
      </c>
      <c r="B6293" s="1" t="s">
        <v>152</v>
      </c>
      <c r="C6293" s="218">
        <v>44953</v>
      </c>
      <c r="D6293" s="1">
        <v>20</v>
      </c>
      <c r="E6293" s="1">
        <v>576</v>
      </c>
      <c r="F6293" s="1"/>
    </row>
    <row r="6294" spans="1:6" x14ac:dyDescent="0.35">
      <c r="A6294" s="1">
        <v>130</v>
      </c>
      <c r="B6294" s="1" t="s">
        <v>152</v>
      </c>
      <c r="C6294" s="218">
        <v>44954</v>
      </c>
      <c r="D6294" s="1">
        <v>29</v>
      </c>
      <c r="E6294" s="1">
        <v>765</v>
      </c>
      <c r="F6294" s="1"/>
    </row>
    <row r="6295" spans="1:6" x14ac:dyDescent="0.35">
      <c r="A6295" s="1">
        <v>130</v>
      </c>
      <c r="B6295" s="1" t="s">
        <v>152</v>
      </c>
      <c r="C6295" s="218">
        <v>44955</v>
      </c>
      <c r="D6295" s="1">
        <v>20</v>
      </c>
      <c r="E6295" s="1">
        <v>468</v>
      </c>
      <c r="F6295" s="1"/>
    </row>
    <row r="6296" spans="1:6" x14ac:dyDescent="0.35">
      <c r="A6296" s="1">
        <v>130</v>
      </c>
      <c r="B6296" s="1" t="s">
        <v>152</v>
      </c>
      <c r="C6296" s="218">
        <v>44956</v>
      </c>
      <c r="D6296" s="1">
        <v>20</v>
      </c>
      <c r="E6296" s="1">
        <v>468</v>
      </c>
      <c r="F6296" s="1"/>
    </row>
    <row r="6297" spans="1:6" x14ac:dyDescent="0.35">
      <c r="A6297" s="1">
        <v>131</v>
      </c>
      <c r="B6297" s="1" t="s">
        <v>153</v>
      </c>
      <c r="C6297" s="218">
        <v>44898</v>
      </c>
      <c r="D6297" s="1">
        <v>15</v>
      </c>
      <c r="E6297" s="1">
        <v>324</v>
      </c>
      <c r="F6297" s="1"/>
    </row>
    <row r="6298" spans="1:6" x14ac:dyDescent="0.35">
      <c r="A6298" s="1">
        <v>131</v>
      </c>
      <c r="B6298" s="1" t="s">
        <v>153</v>
      </c>
      <c r="C6298" s="218">
        <v>44899</v>
      </c>
      <c r="D6298" s="1">
        <v>8</v>
      </c>
      <c r="E6298" s="1">
        <v>306</v>
      </c>
      <c r="F6298" s="1"/>
    </row>
    <row r="6299" spans="1:6" x14ac:dyDescent="0.35">
      <c r="A6299" s="1">
        <v>131</v>
      </c>
      <c r="B6299" s="1" t="s">
        <v>153</v>
      </c>
      <c r="C6299" s="218">
        <v>44900</v>
      </c>
      <c r="D6299" s="1">
        <v>6</v>
      </c>
      <c r="E6299" s="1">
        <v>243</v>
      </c>
      <c r="F6299" s="1"/>
    </row>
    <row r="6300" spans="1:6" x14ac:dyDescent="0.35">
      <c r="A6300" s="1">
        <v>131</v>
      </c>
      <c r="B6300" s="1" t="s">
        <v>153</v>
      </c>
      <c r="C6300" s="218">
        <v>44901</v>
      </c>
      <c r="D6300" s="1">
        <v>5</v>
      </c>
      <c r="E6300" s="1">
        <v>171</v>
      </c>
      <c r="F6300" s="1"/>
    </row>
    <row r="6301" spans="1:6" x14ac:dyDescent="0.35">
      <c r="A6301" s="1">
        <v>131</v>
      </c>
      <c r="B6301" s="1" t="s">
        <v>153</v>
      </c>
      <c r="C6301" s="218">
        <v>44902</v>
      </c>
      <c r="D6301" s="1">
        <v>6</v>
      </c>
      <c r="E6301" s="1">
        <v>243</v>
      </c>
      <c r="F6301" s="1"/>
    </row>
    <row r="6302" spans="1:6" x14ac:dyDescent="0.35">
      <c r="A6302" s="1">
        <v>131</v>
      </c>
      <c r="B6302" s="1" t="s">
        <v>153</v>
      </c>
      <c r="C6302" s="218">
        <v>44904</v>
      </c>
      <c r="D6302" s="1">
        <v>3</v>
      </c>
      <c r="E6302" s="1">
        <v>135</v>
      </c>
      <c r="F6302" s="1"/>
    </row>
    <row r="6303" spans="1:6" x14ac:dyDescent="0.35">
      <c r="A6303" s="1">
        <v>131</v>
      </c>
      <c r="B6303" s="1" t="s">
        <v>153</v>
      </c>
      <c r="C6303" s="218">
        <v>44905</v>
      </c>
      <c r="D6303" s="1">
        <v>8</v>
      </c>
      <c r="E6303" s="1">
        <v>279</v>
      </c>
      <c r="F6303" s="1"/>
    </row>
    <row r="6304" spans="1:6" x14ac:dyDescent="0.35">
      <c r="A6304" s="1">
        <v>131</v>
      </c>
      <c r="B6304" s="1" t="s">
        <v>153</v>
      </c>
      <c r="C6304" s="218">
        <v>44906</v>
      </c>
      <c r="D6304" s="1">
        <v>8</v>
      </c>
      <c r="E6304" s="1">
        <v>306</v>
      </c>
      <c r="F6304" s="1"/>
    </row>
    <row r="6305" spans="1:6" x14ac:dyDescent="0.35">
      <c r="A6305" s="1">
        <v>131</v>
      </c>
      <c r="B6305" s="1" t="s">
        <v>153</v>
      </c>
      <c r="C6305" s="218">
        <v>44907</v>
      </c>
      <c r="D6305" s="1">
        <v>7</v>
      </c>
      <c r="E6305" s="1">
        <v>261</v>
      </c>
      <c r="F6305" s="1"/>
    </row>
    <row r="6306" spans="1:6" x14ac:dyDescent="0.35">
      <c r="A6306" s="1">
        <v>131</v>
      </c>
      <c r="B6306" s="1" t="s">
        <v>153</v>
      </c>
      <c r="C6306" s="218">
        <v>44908</v>
      </c>
      <c r="D6306" s="1">
        <v>9</v>
      </c>
      <c r="E6306" s="1">
        <v>270</v>
      </c>
      <c r="F6306" s="1"/>
    </row>
    <row r="6307" spans="1:6" x14ac:dyDescent="0.35">
      <c r="A6307" s="1">
        <v>131</v>
      </c>
      <c r="B6307" s="1" t="s">
        <v>153</v>
      </c>
      <c r="C6307" s="218">
        <v>44909</v>
      </c>
      <c r="D6307" s="1">
        <v>7</v>
      </c>
      <c r="E6307" s="1">
        <v>288</v>
      </c>
      <c r="F6307" s="1"/>
    </row>
    <row r="6308" spans="1:6" x14ac:dyDescent="0.35">
      <c r="A6308" s="1">
        <v>131</v>
      </c>
      <c r="B6308" s="1" t="s">
        <v>153</v>
      </c>
      <c r="C6308" s="218">
        <v>44910</v>
      </c>
      <c r="D6308" s="1">
        <v>11</v>
      </c>
      <c r="E6308" s="1">
        <v>333</v>
      </c>
      <c r="F6308" s="1"/>
    </row>
    <row r="6309" spans="1:6" x14ac:dyDescent="0.35">
      <c r="A6309" s="1">
        <v>131</v>
      </c>
      <c r="B6309" s="1" t="s">
        <v>153</v>
      </c>
      <c r="C6309" s="218">
        <v>44911</v>
      </c>
      <c r="D6309" s="1">
        <v>10</v>
      </c>
      <c r="E6309" s="1">
        <v>369</v>
      </c>
      <c r="F6309" s="1"/>
    </row>
    <row r="6310" spans="1:6" x14ac:dyDescent="0.35">
      <c r="A6310" s="1">
        <v>131</v>
      </c>
      <c r="B6310" s="1" t="s">
        <v>153</v>
      </c>
      <c r="C6310" s="218">
        <v>44912</v>
      </c>
      <c r="D6310" s="1">
        <v>3</v>
      </c>
      <c r="E6310" s="1">
        <v>108</v>
      </c>
      <c r="F6310" s="1"/>
    </row>
    <row r="6311" spans="1:6" x14ac:dyDescent="0.35">
      <c r="A6311" s="1">
        <v>131</v>
      </c>
      <c r="B6311" s="1" t="s">
        <v>153</v>
      </c>
      <c r="C6311" s="218">
        <v>44913</v>
      </c>
      <c r="D6311" s="1">
        <v>11</v>
      </c>
      <c r="E6311" s="1">
        <v>360</v>
      </c>
      <c r="F6311" s="1"/>
    </row>
    <row r="6312" spans="1:6" x14ac:dyDescent="0.35">
      <c r="A6312" s="1">
        <v>131</v>
      </c>
      <c r="B6312" s="1" t="s">
        <v>153</v>
      </c>
      <c r="C6312" s="218">
        <v>44914</v>
      </c>
      <c r="D6312" s="1">
        <v>7</v>
      </c>
      <c r="E6312" s="1">
        <v>288</v>
      </c>
      <c r="F6312" s="1"/>
    </row>
    <row r="6313" spans="1:6" x14ac:dyDescent="0.35">
      <c r="A6313" s="1">
        <v>131</v>
      </c>
      <c r="B6313" s="1" t="s">
        <v>153</v>
      </c>
      <c r="C6313" s="218">
        <v>44915</v>
      </c>
      <c r="D6313" s="1">
        <v>8</v>
      </c>
      <c r="E6313" s="1">
        <v>333</v>
      </c>
      <c r="F6313" s="1"/>
    </row>
    <row r="6314" spans="1:6" x14ac:dyDescent="0.35">
      <c r="A6314" s="1">
        <v>131</v>
      </c>
      <c r="B6314" s="1" t="s">
        <v>153</v>
      </c>
      <c r="C6314" s="218">
        <v>44916</v>
      </c>
      <c r="D6314" s="1">
        <v>5</v>
      </c>
      <c r="E6314" s="1">
        <v>198</v>
      </c>
      <c r="F6314" s="1"/>
    </row>
    <row r="6315" spans="1:6" x14ac:dyDescent="0.35">
      <c r="A6315" s="1">
        <v>131</v>
      </c>
      <c r="B6315" s="1" t="s">
        <v>153</v>
      </c>
      <c r="C6315" s="218">
        <v>44917</v>
      </c>
      <c r="D6315" s="1">
        <v>4</v>
      </c>
      <c r="E6315" s="1">
        <v>180</v>
      </c>
      <c r="F6315" s="1"/>
    </row>
    <row r="6316" spans="1:6" x14ac:dyDescent="0.35">
      <c r="A6316" s="1">
        <v>131</v>
      </c>
      <c r="B6316" s="1" t="s">
        <v>153</v>
      </c>
      <c r="C6316" s="218">
        <v>44918</v>
      </c>
      <c r="D6316" s="1">
        <v>9</v>
      </c>
      <c r="E6316" s="1">
        <v>324</v>
      </c>
      <c r="F6316" s="1"/>
    </row>
    <row r="6317" spans="1:6" x14ac:dyDescent="0.35">
      <c r="A6317" s="1">
        <v>131</v>
      </c>
      <c r="B6317" s="1" t="s">
        <v>153</v>
      </c>
      <c r="C6317" s="218">
        <v>44919</v>
      </c>
      <c r="D6317" s="1">
        <v>8</v>
      </c>
      <c r="E6317" s="1">
        <v>306</v>
      </c>
      <c r="F6317" s="1"/>
    </row>
    <row r="6318" spans="1:6" x14ac:dyDescent="0.35">
      <c r="A6318" s="1">
        <v>131</v>
      </c>
      <c r="B6318" s="1" t="s">
        <v>153</v>
      </c>
      <c r="C6318" s="218">
        <v>44920</v>
      </c>
      <c r="D6318" s="1">
        <v>9</v>
      </c>
      <c r="E6318" s="1">
        <v>324</v>
      </c>
      <c r="F6318" s="1"/>
    </row>
    <row r="6319" spans="1:6" x14ac:dyDescent="0.35">
      <c r="A6319" s="1">
        <v>131</v>
      </c>
      <c r="B6319" s="1" t="s">
        <v>153</v>
      </c>
      <c r="C6319" s="218">
        <v>44921</v>
      </c>
      <c r="D6319" s="1">
        <v>7</v>
      </c>
      <c r="E6319" s="1">
        <v>234</v>
      </c>
      <c r="F6319" s="1"/>
    </row>
    <row r="6320" spans="1:6" x14ac:dyDescent="0.35">
      <c r="A6320" s="1">
        <v>131</v>
      </c>
      <c r="B6320" s="1" t="s">
        <v>153</v>
      </c>
      <c r="C6320" s="218">
        <v>44922</v>
      </c>
      <c r="D6320" s="1">
        <v>7</v>
      </c>
      <c r="E6320" s="1">
        <v>288</v>
      </c>
      <c r="F6320" s="1"/>
    </row>
    <row r="6321" spans="1:6" x14ac:dyDescent="0.35">
      <c r="A6321" s="1">
        <v>131</v>
      </c>
      <c r="B6321" s="1" t="s">
        <v>153</v>
      </c>
      <c r="C6321" s="218">
        <v>44923</v>
      </c>
      <c r="D6321" s="1">
        <v>9</v>
      </c>
      <c r="E6321" s="1">
        <v>324</v>
      </c>
      <c r="F6321" s="1"/>
    </row>
    <row r="6322" spans="1:6" x14ac:dyDescent="0.35">
      <c r="A6322" s="1">
        <v>131</v>
      </c>
      <c r="B6322" s="1" t="s">
        <v>153</v>
      </c>
      <c r="C6322" s="218">
        <v>44924</v>
      </c>
      <c r="D6322" s="1">
        <v>8</v>
      </c>
      <c r="E6322" s="1">
        <v>333</v>
      </c>
      <c r="F6322" s="1"/>
    </row>
    <row r="6323" spans="1:6" x14ac:dyDescent="0.35">
      <c r="A6323" s="1">
        <v>131</v>
      </c>
      <c r="B6323" s="1" t="s">
        <v>153</v>
      </c>
      <c r="C6323" s="218">
        <v>44925</v>
      </c>
      <c r="D6323" s="1">
        <v>8</v>
      </c>
      <c r="E6323" s="1">
        <v>306</v>
      </c>
      <c r="F6323" s="1"/>
    </row>
    <row r="6324" spans="1:6" x14ac:dyDescent="0.35">
      <c r="A6324" s="1">
        <v>131</v>
      </c>
      <c r="B6324" s="1" t="s">
        <v>153</v>
      </c>
      <c r="C6324" s="218">
        <v>44926</v>
      </c>
      <c r="D6324" s="1">
        <v>5</v>
      </c>
      <c r="E6324" s="1">
        <v>171</v>
      </c>
      <c r="F6324" s="1"/>
    </row>
    <row r="6325" spans="1:6" x14ac:dyDescent="0.35">
      <c r="A6325" s="1">
        <v>131</v>
      </c>
      <c r="B6325" s="1" t="s">
        <v>153</v>
      </c>
      <c r="C6325" s="218">
        <v>44927</v>
      </c>
      <c r="D6325" s="1">
        <v>8</v>
      </c>
      <c r="E6325" s="1">
        <v>279</v>
      </c>
      <c r="F6325" s="1"/>
    </row>
    <row r="6326" spans="1:6" x14ac:dyDescent="0.35">
      <c r="A6326" s="1">
        <v>131</v>
      </c>
      <c r="B6326" s="1" t="s">
        <v>153</v>
      </c>
      <c r="C6326" s="218">
        <v>44929</v>
      </c>
      <c r="D6326" s="1">
        <v>8</v>
      </c>
      <c r="E6326" s="1">
        <v>306</v>
      </c>
      <c r="F6326" s="1"/>
    </row>
    <row r="6327" spans="1:6" x14ac:dyDescent="0.35">
      <c r="A6327" s="1">
        <v>131</v>
      </c>
      <c r="B6327" s="1" t="s">
        <v>153</v>
      </c>
      <c r="C6327" s="218">
        <v>44930</v>
      </c>
      <c r="D6327" s="1">
        <v>7</v>
      </c>
      <c r="E6327" s="1">
        <v>261</v>
      </c>
      <c r="F6327" s="1"/>
    </row>
    <row r="6328" spans="1:6" x14ac:dyDescent="0.35">
      <c r="A6328" s="1">
        <v>131</v>
      </c>
      <c r="B6328" s="1" t="s">
        <v>153</v>
      </c>
      <c r="C6328" s="218">
        <v>44931</v>
      </c>
      <c r="D6328" s="1">
        <v>7</v>
      </c>
      <c r="E6328" s="1">
        <v>288</v>
      </c>
      <c r="F6328" s="1"/>
    </row>
    <row r="6329" spans="1:6" x14ac:dyDescent="0.35">
      <c r="A6329" s="1">
        <v>131</v>
      </c>
      <c r="B6329" s="1" t="s">
        <v>153</v>
      </c>
      <c r="C6329" s="218">
        <v>44932</v>
      </c>
      <c r="D6329" s="1">
        <v>8</v>
      </c>
      <c r="E6329" s="1">
        <v>306</v>
      </c>
      <c r="F6329" s="1"/>
    </row>
    <row r="6330" spans="1:6" x14ac:dyDescent="0.35">
      <c r="A6330" s="1">
        <v>131</v>
      </c>
      <c r="B6330" s="1" t="s">
        <v>153</v>
      </c>
      <c r="C6330" s="218">
        <v>44933</v>
      </c>
      <c r="D6330" s="1">
        <v>5</v>
      </c>
      <c r="E6330" s="1">
        <v>198</v>
      </c>
      <c r="F6330" s="1"/>
    </row>
    <row r="6331" spans="1:6" x14ac:dyDescent="0.35">
      <c r="A6331" s="1">
        <v>131</v>
      </c>
      <c r="B6331" s="1" t="s">
        <v>153</v>
      </c>
      <c r="C6331" s="218">
        <v>44934</v>
      </c>
      <c r="D6331" s="1">
        <v>5</v>
      </c>
      <c r="E6331" s="1">
        <v>198</v>
      </c>
      <c r="F6331" s="1"/>
    </row>
    <row r="6332" spans="1:6" x14ac:dyDescent="0.35">
      <c r="A6332" s="1">
        <v>131</v>
      </c>
      <c r="B6332" s="1" t="s">
        <v>153</v>
      </c>
      <c r="C6332" s="218">
        <v>44935</v>
      </c>
      <c r="D6332" s="1">
        <v>8</v>
      </c>
      <c r="E6332" s="1">
        <v>306</v>
      </c>
      <c r="F6332" s="1"/>
    </row>
    <row r="6333" spans="1:6" x14ac:dyDescent="0.35">
      <c r="A6333" s="1">
        <v>131</v>
      </c>
      <c r="B6333" s="1" t="s">
        <v>153</v>
      </c>
      <c r="C6333" s="218">
        <v>44936</v>
      </c>
      <c r="D6333" s="1">
        <v>5</v>
      </c>
      <c r="E6333" s="1">
        <v>198</v>
      </c>
      <c r="F6333" s="1"/>
    </row>
    <row r="6334" spans="1:6" x14ac:dyDescent="0.35">
      <c r="A6334" s="1">
        <v>131</v>
      </c>
      <c r="B6334" s="1" t="s">
        <v>153</v>
      </c>
      <c r="C6334" s="218">
        <v>44937</v>
      </c>
      <c r="D6334" s="1">
        <v>5</v>
      </c>
      <c r="E6334" s="1">
        <v>198</v>
      </c>
      <c r="F6334" s="1"/>
    </row>
    <row r="6335" spans="1:6" x14ac:dyDescent="0.35">
      <c r="A6335" s="1">
        <v>131</v>
      </c>
      <c r="B6335" s="1" t="s">
        <v>153</v>
      </c>
      <c r="C6335" s="218">
        <v>44938</v>
      </c>
      <c r="D6335" s="1">
        <v>8</v>
      </c>
      <c r="E6335" s="1">
        <v>333</v>
      </c>
      <c r="F6335" s="1"/>
    </row>
    <row r="6336" spans="1:6" x14ac:dyDescent="0.35">
      <c r="A6336" s="1">
        <v>131</v>
      </c>
      <c r="B6336" s="1" t="s">
        <v>153</v>
      </c>
      <c r="C6336" s="218">
        <v>44939</v>
      </c>
      <c r="D6336" s="1">
        <v>8</v>
      </c>
      <c r="E6336" s="1">
        <v>333</v>
      </c>
      <c r="F6336" s="1"/>
    </row>
    <row r="6337" spans="1:6" x14ac:dyDescent="0.35">
      <c r="A6337" s="1">
        <v>131</v>
      </c>
      <c r="B6337" s="1" t="s">
        <v>153</v>
      </c>
      <c r="C6337" s="218">
        <v>44940</v>
      </c>
      <c r="D6337" s="1">
        <v>8</v>
      </c>
      <c r="E6337" s="1">
        <v>279</v>
      </c>
      <c r="F6337" s="1"/>
    </row>
    <row r="6338" spans="1:6" x14ac:dyDescent="0.35">
      <c r="A6338" s="1">
        <v>131</v>
      </c>
      <c r="B6338" s="1" t="s">
        <v>153</v>
      </c>
      <c r="C6338" s="218">
        <v>44941</v>
      </c>
      <c r="D6338" s="1">
        <v>17</v>
      </c>
      <c r="E6338" s="1">
        <v>684</v>
      </c>
      <c r="F6338" s="1"/>
    </row>
    <row r="6339" spans="1:6" x14ac:dyDescent="0.35">
      <c r="A6339" s="1">
        <v>131</v>
      </c>
      <c r="B6339" s="1" t="s">
        <v>153</v>
      </c>
      <c r="C6339" s="218">
        <v>44942</v>
      </c>
      <c r="D6339" s="1">
        <v>16</v>
      </c>
      <c r="E6339" s="1">
        <v>504</v>
      </c>
      <c r="F6339" s="1"/>
    </row>
    <row r="6340" spans="1:6" x14ac:dyDescent="0.35">
      <c r="A6340" s="1">
        <v>131</v>
      </c>
      <c r="B6340" s="1" t="s">
        <v>153</v>
      </c>
      <c r="C6340" s="218">
        <v>44943</v>
      </c>
      <c r="D6340" s="1">
        <v>11</v>
      </c>
      <c r="E6340" s="1">
        <v>414</v>
      </c>
      <c r="F6340" s="1"/>
    </row>
    <row r="6341" spans="1:6" x14ac:dyDescent="0.35">
      <c r="A6341" s="1">
        <v>131</v>
      </c>
      <c r="B6341" s="1" t="s">
        <v>153</v>
      </c>
      <c r="C6341" s="218">
        <v>44944</v>
      </c>
      <c r="D6341" s="1">
        <v>4</v>
      </c>
      <c r="E6341" s="1">
        <v>99</v>
      </c>
      <c r="F6341" s="1"/>
    </row>
    <row r="6342" spans="1:6" x14ac:dyDescent="0.35">
      <c r="A6342" s="1">
        <v>131</v>
      </c>
      <c r="B6342" s="1" t="s">
        <v>153</v>
      </c>
      <c r="C6342" s="218">
        <v>44945</v>
      </c>
      <c r="D6342" s="1">
        <v>5</v>
      </c>
      <c r="E6342" s="1">
        <v>198</v>
      </c>
      <c r="F6342" s="1"/>
    </row>
    <row r="6343" spans="1:6" x14ac:dyDescent="0.35">
      <c r="A6343" s="1">
        <v>131</v>
      </c>
      <c r="B6343" s="1" t="s">
        <v>153</v>
      </c>
      <c r="C6343" s="218">
        <v>44946</v>
      </c>
      <c r="D6343" s="1">
        <v>8</v>
      </c>
      <c r="E6343" s="1">
        <v>225</v>
      </c>
      <c r="F6343" s="1"/>
    </row>
    <row r="6344" spans="1:6" x14ac:dyDescent="0.35">
      <c r="A6344" s="1">
        <v>131</v>
      </c>
      <c r="B6344" s="1" t="s">
        <v>153</v>
      </c>
      <c r="C6344" s="218">
        <v>44947</v>
      </c>
      <c r="D6344" s="1">
        <v>6</v>
      </c>
      <c r="E6344" s="1">
        <v>162</v>
      </c>
      <c r="F6344" s="1"/>
    </row>
    <row r="6345" spans="1:6" x14ac:dyDescent="0.35">
      <c r="A6345" s="1">
        <v>131</v>
      </c>
      <c r="B6345" s="1" t="s">
        <v>153</v>
      </c>
      <c r="C6345" s="218">
        <v>44949</v>
      </c>
      <c r="D6345" s="1">
        <v>5</v>
      </c>
      <c r="E6345" s="1">
        <v>171</v>
      </c>
      <c r="F6345" s="1"/>
    </row>
    <row r="6346" spans="1:6" x14ac:dyDescent="0.35">
      <c r="A6346" s="1">
        <v>131</v>
      </c>
      <c r="B6346" s="1" t="s">
        <v>153</v>
      </c>
      <c r="C6346" s="218">
        <v>44950</v>
      </c>
      <c r="D6346" s="1">
        <v>4</v>
      </c>
      <c r="E6346" s="1">
        <v>126</v>
      </c>
      <c r="F6346" s="1"/>
    </row>
    <row r="6347" spans="1:6" x14ac:dyDescent="0.35">
      <c r="A6347" s="1">
        <v>131</v>
      </c>
      <c r="B6347" s="1" t="s">
        <v>153</v>
      </c>
      <c r="C6347" s="218">
        <v>44956</v>
      </c>
      <c r="D6347" s="1">
        <v>15</v>
      </c>
      <c r="E6347" s="1">
        <v>459</v>
      </c>
      <c r="F6347" s="1"/>
    </row>
    <row r="6348" spans="1:6" x14ac:dyDescent="0.35">
      <c r="A6348" s="1">
        <v>132</v>
      </c>
      <c r="B6348" s="1" t="s">
        <v>154</v>
      </c>
      <c r="C6348" s="218">
        <v>44898</v>
      </c>
      <c r="D6348" s="1">
        <v>21</v>
      </c>
      <c r="E6348" s="1">
        <v>378</v>
      </c>
      <c r="F6348" s="1"/>
    </row>
    <row r="6349" spans="1:6" x14ac:dyDescent="0.35">
      <c r="A6349" s="1">
        <v>132</v>
      </c>
      <c r="B6349" s="1" t="s">
        <v>154</v>
      </c>
      <c r="C6349" s="218">
        <v>44899</v>
      </c>
      <c r="D6349" s="1">
        <v>18</v>
      </c>
      <c r="E6349" s="1">
        <v>405</v>
      </c>
      <c r="F6349" s="1"/>
    </row>
    <row r="6350" spans="1:6" x14ac:dyDescent="0.35">
      <c r="A6350" s="1">
        <v>132</v>
      </c>
      <c r="B6350" s="1" t="s">
        <v>154</v>
      </c>
      <c r="C6350" s="218">
        <v>44900</v>
      </c>
      <c r="D6350" s="1">
        <v>15</v>
      </c>
      <c r="E6350" s="1">
        <v>351</v>
      </c>
      <c r="F6350" s="1"/>
    </row>
    <row r="6351" spans="1:6" x14ac:dyDescent="0.35">
      <c r="A6351" s="1">
        <v>132</v>
      </c>
      <c r="B6351" s="1" t="s">
        <v>154</v>
      </c>
      <c r="C6351" s="218">
        <v>44901</v>
      </c>
      <c r="D6351" s="1">
        <v>12</v>
      </c>
      <c r="E6351" s="1">
        <v>459</v>
      </c>
      <c r="F6351" s="1"/>
    </row>
    <row r="6352" spans="1:6" x14ac:dyDescent="0.35">
      <c r="A6352" s="1">
        <v>132</v>
      </c>
      <c r="B6352" s="1" t="s">
        <v>154</v>
      </c>
      <c r="C6352" s="218">
        <v>44902</v>
      </c>
      <c r="D6352" s="1">
        <v>17</v>
      </c>
      <c r="E6352" s="1">
        <v>468</v>
      </c>
      <c r="F6352" s="1"/>
    </row>
    <row r="6353" spans="1:6" x14ac:dyDescent="0.35">
      <c r="A6353" s="1">
        <v>132</v>
      </c>
      <c r="B6353" s="1" t="s">
        <v>154</v>
      </c>
      <c r="C6353" s="218">
        <v>44905</v>
      </c>
      <c r="D6353" s="1">
        <v>17</v>
      </c>
      <c r="E6353" s="1">
        <v>522</v>
      </c>
      <c r="F6353" s="1"/>
    </row>
    <row r="6354" spans="1:6" x14ac:dyDescent="0.35">
      <c r="A6354" s="1">
        <v>132</v>
      </c>
      <c r="B6354" s="1" t="s">
        <v>154</v>
      </c>
      <c r="C6354" s="218">
        <v>44906</v>
      </c>
      <c r="D6354" s="1">
        <v>9</v>
      </c>
      <c r="E6354" s="1">
        <v>270</v>
      </c>
      <c r="F6354" s="1"/>
    </row>
    <row r="6355" spans="1:6" x14ac:dyDescent="0.35">
      <c r="A6355" s="1">
        <v>132</v>
      </c>
      <c r="B6355" s="1" t="s">
        <v>154</v>
      </c>
      <c r="C6355" s="218">
        <v>44907</v>
      </c>
      <c r="D6355" s="1">
        <v>12</v>
      </c>
      <c r="E6355" s="1">
        <v>297</v>
      </c>
      <c r="F6355" s="1"/>
    </row>
    <row r="6356" spans="1:6" x14ac:dyDescent="0.35">
      <c r="A6356" s="1">
        <v>132</v>
      </c>
      <c r="B6356" s="1" t="s">
        <v>154</v>
      </c>
      <c r="C6356" s="218">
        <v>44908</v>
      </c>
      <c r="D6356" s="1">
        <v>10</v>
      </c>
      <c r="E6356" s="1">
        <v>369</v>
      </c>
      <c r="F6356" s="1"/>
    </row>
    <row r="6357" spans="1:6" x14ac:dyDescent="0.35">
      <c r="A6357" s="1">
        <v>132</v>
      </c>
      <c r="B6357" s="1" t="s">
        <v>154</v>
      </c>
      <c r="C6357" s="218">
        <v>44909</v>
      </c>
      <c r="D6357" s="1">
        <v>11</v>
      </c>
      <c r="E6357" s="1">
        <v>333</v>
      </c>
      <c r="F6357" s="1"/>
    </row>
    <row r="6358" spans="1:6" x14ac:dyDescent="0.35">
      <c r="A6358" s="1">
        <v>132</v>
      </c>
      <c r="B6358" s="1" t="s">
        <v>154</v>
      </c>
      <c r="C6358" s="218">
        <v>44910</v>
      </c>
      <c r="D6358" s="1">
        <v>25</v>
      </c>
      <c r="E6358" s="1">
        <v>909</v>
      </c>
      <c r="F6358" s="1"/>
    </row>
    <row r="6359" spans="1:6" x14ac:dyDescent="0.35">
      <c r="A6359" s="1">
        <v>132</v>
      </c>
      <c r="B6359" s="1" t="s">
        <v>154</v>
      </c>
      <c r="C6359" s="218">
        <v>44911</v>
      </c>
      <c r="D6359" s="1">
        <v>19</v>
      </c>
      <c r="E6359" s="1">
        <v>666</v>
      </c>
      <c r="F6359" s="1"/>
    </row>
    <row r="6360" spans="1:6" x14ac:dyDescent="0.35">
      <c r="A6360" s="1">
        <v>132</v>
      </c>
      <c r="B6360" s="1" t="s">
        <v>154</v>
      </c>
      <c r="C6360" s="218">
        <v>44912</v>
      </c>
      <c r="D6360" s="1">
        <v>26</v>
      </c>
      <c r="E6360" s="1">
        <v>819</v>
      </c>
      <c r="F6360" s="1"/>
    </row>
    <row r="6361" spans="1:6" x14ac:dyDescent="0.35">
      <c r="A6361" s="1">
        <v>132</v>
      </c>
      <c r="B6361" s="1" t="s">
        <v>154</v>
      </c>
      <c r="C6361" s="218">
        <v>44913</v>
      </c>
      <c r="D6361" s="1">
        <v>25</v>
      </c>
      <c r="E6361" s="1">
        <v>855</v>
      </c>
      <c r="F6361" s="1"/>
    </row>
    <row r="6362" spans="1:6" x14ac:dyDescent="0.35">
      <c r="A6362" s="1">
        <v>132</v>
      </c>
      <c r="B6362" s="1" t="s">
        <v>154</v>
      </c>
      <c r="C6362" s="218">
        <v>44914</v>
      </c>
      <c r="D6362" s="1">
        <v>18</v>
      </c>
      <c r="E6362" s="1">
        <v>702</v>
      </c>
      <c r="F6362" s="1"/>
    </row>
    <row r="6363" spans="1:6" x14ac:dyDescent="0.35">
      <c r="A6363" s="1">
        <v>132</v>
      </c>
      <c r="B6363" s="1" t="s">
        <v>154</v>
      </c>
      <c r="C6363" s="218">
        <v>44915</v>
      </c>
      <c r="D6363" s="1">
        <v>26</v>
      </c>
      <c r="E6363" s="1">
        <v>981</v>
      </c>
      <c r="F6363" s="1"/>
    </row>
    <row r="6364" spans="1:6" x14ac:dyDescent="0.35">
      <c r="A6364" s="1">
        <v>132</v>
      </c>
      <c r="B6364" s="1" t="s">
        <v>154</v>
      </c>
      <c r="C6364" s="218">
        <v>44916</v>
      </c>
      <c r="D6364" s="1">
        <v>17</v>
      </c>
      <c r="E6364" s="1">
        <v>522</v>
      </c>
      <c r="F6364" s="1"/>
    </row>
    <row r="6365" spans="1:6" x14ac:dyDescent="0.35">
      <c r="A6365" s="1">
        <v>132</v>
      </c>
      <c r="B6365" s="1" t="s">
        <v>154</v>
      </c>
      <c r="C6365" s="218">
        <v>44917</v>
      </c>
      <c r="D6365" s="1">
        <v>23</v>
      </c>
      <c r="E6365" s="1">
        <v>765</v>
      </c>
      <c r="F6365" s="1"/>
    </row>
    <row r="6366" spans="1:6" x14ac:dyDescent="0.35">
      <c r="A6366" s="1">
        <v>132</v>
      </c>
      <c r="B6366" s="1" t="s">
        <v>154</v>
      </c>
      <c r="C6366" s="218">
        <v>44918</v>
      </c>
      <c r="D6366" s="1">
        <v>20</v>
      </c>
      <c r="E6366" s="1">
        <v>657</v>
      </c>
      <c r="F6366" s="1"/>
    </row>
    <row r="6367" spans="1:6" x14ac:dyDescent="0.35">
      <c r="A6367" s="1">
        <v>132</v>
      </c>
      <c r="B6367" s="1" t="s">
        <v>154</v>
      </c>
      <c r="C6367" s="218">
        <v>44919</v>
      </c>
      <c r="D6367" s="1">
        <v>20</v>
      </c>
      <c r="E6367" s="1">
        <v>603</v>
      </c>
      <c r="F6367" s="1"/>
    </row>
    <row r="6368" spans="1:6" x14ac:dyDescent="0.35">
      <c r="A6368" s="1">
        <v>132</v>
      </c>
      <c r="B6368" s="1" t="s">
        <v>154</v>
      </c>
      <c r="C6368" s="218">
        <v>44920</v>
      </c>
      <c r="D6368" s="1">
        <v>20</v>
      </c>
      <c r="E6368" s="1">
        <v>603</v>
      </c>
      <c r="F6368" s="1"/>
    </row>
    <row r="6369" spans="1:6" x14ac:dyDescent="0.35">
      <c r="A6369" s="1">
        <v>132</v>
      </c>
      <c r="B6369" s="1" t="s">
        <v>154</v>
      </c>
      <c r="C6369" s="218">
        <v>44921</v>
      </c>
      <c r="D6369" s="1">
        <v>16</v>
      </c>
      <c r="E6369" s="1">
        <v>666</v>
      </c>
      <c r="F6369" s="1"/>
    </row>
    <row r="6370" spans="1:6" x14ac:dyDescent="0.35">
      <c r="A6370" s="1">
        <v>132</v>
      </c>
      <c r="B6370" s="1" t="s">
        <v>154</v>
      </c>
      <c r="C6370" s="218">
        <v>44922</v>
      </c>
      <c r="D6370" s="1">
        <v>27</v>
      </c>
      <c r="E6370" s="1">
        <v>729</v>
      </c>
      <c r="F6370" s="1"/>
    </row>
    <row r="6371" spans="1:6" x14ac:dyDescent="0.35">
      <c r="A6371" s="1">
        <v>132</v>
      </c>
      <c r="B6371" s="1" t="s">
        <v>154</v>
      </c>
      <c r="C6371" s="218">
        <v>44923</v>
      </c>
      <c r="D6371" s="1">
        <v>23</v>
      </c>
      <c r="E6371" s="1">
        <v>765</v>
      </c>
      <c r="F6371" s="1"/>
    </row>
    <row r="6372" spans="1:6" x14ac:dyDescent="0.35">
      <c r="A6372" s="1">
        <v>132</v>
      </c>
      <c r="B6372" s="1" t="s">
        <v>154</v>
      </c>
      <c r="C6372" s="218">
        <v>44924</v>
      </c>
      <c r="D6372" s="1">
        <v>14</v>
      </c>
      <c r="E6372" s="1">
        <v>495</v>
      </c>
      <c r="F6372" s="1"/>
    </row>
    <row r="6373" spans="1:6" x14ac:dyDescent="0.35">
      <c r="A6373" s="1">
        <v>132</v>
      </c>
      <c r="B6373" s="1" t="s">
        <v>154</v>
      </c>
      <c r="C6373" s="218">
        <v>44925</v>
      </c>
      <c r="D6373" s="1">
        <v>19</v>
      </c>
      <c r="E6373" s="1">
        <v>531</v>
      </c>
      <c r="F6373" s="1"/>
    </row>
    <row r="6374" spans="1:6" x14ac:dyDescent="0.35">
      <c r="A6374" s="1">
        <v>132</v>
      </c>
      <c r="B6374" s="1" t="s">
        <v>154</v>
      </c>
      <c r="C6374" s="218">
        <v>44926</v>
      </c>
      <c r="D6374" s="1">
        <v>17</v>
      </c>
      <c r="E6374" s="1">
        <v>630</v>
      </c>
      <c r="F6374" s="1"/>
    </row>
    <row r="6375" spans="1:6" x14ac:dyDescent="0.35">
      <c r="A6375" s="1">
        <v>132</v>
      </c>
      <c r="B6375" s="1" t="s">
        <v>154</v>
      </c>
      <c r="C6375" s="218">
        <v>44927</v>
      </c>
      <c r="D6375" s="1">
        <v>14</v>
      </c>
      <c r="E6375" s="1">
        <v>414</v>
      </c>
      <c r="F6375" s="1"/>
    </row>
    <row r="6376" spans="1:6" x14ac:dyDescent="0.35">
      <c r="A6376" s="1">
        <v>132</v>
      </c>
      <c r="B6376" s="1" t="s">
        <v>154</v>
      </c>
      <c r="C6376" s="218">
        <v>44929</v>
      </c>
      <c r="D6376" s="1">
        <v>10</v>
      </c>
      <c r="E6376" s="1">
        <v>288</v>
      </c>
      <c r="F6376" s="1"/>
    </row>
    <row r="6377" spans="1:6" x14ac:dyDescent="0.35">
      <c r="A6377" s="1">
        <v>132</v>
      </c>
      <c r="B6377" s="1" t="s">
        <v>154</v>
      </c>
      <c r="C6377" s="218">
        <v>44930</v>
      </c>
      <c r="D6377" s="1">
        <v>21</v>
      </c>
      <c r="E6377" s="1">
        <v>594</v>
      </c>
      <c r="F6377" s="1"/>
    </row>
    <row r="6378" spans="1:6" x14ac:dyDescent="0.35">
      <c r="A6378" s="1">
        <v>132</v>
      </c>
      <c r="B6378" s="1" t="s">
        <v>154</v>
      </c>
      <c r="C6378" s="218">
        <v>44931</v>
      </c>
      <c r="D6378" s="1">
        <v>28</v>
      </c>
      <c r="E6378" s="1">
        <v>936</v>
      </c>
      <c r="F6378" s="1"/>
    </row>
    <row r="6379" spans="1:6" x14ac:dyDescent="0.35">
      <c r="A6379" s="1">
        <v>132</v>
      </c>
      <c r="B6379" s="1" t="s">
        <v>154</v>
      </c>
      <c r="C6379" s="218">
        <v>44932</v>
      </c>
      <c r="D6379" s="1">
        <v>27</v>
      </c>
      <c r="E6379" s="1">
        <v>891</v>
      </c>
      <c r="F6379" s="1"/>
    </row>
    <row r="6380" spans="1:6" x14ac:dyDescent="0.35">
      <c r="A6380" s="1">
        <v>132</v>
      </c>
      <c r="B6380" s="1" t="s">
        <v>154</v>
      </c>
      <c r="C6380" s="218">
        <v>44933</v>
      </c>
      <c r="D6380" s="1">
        <v>12</v>
      </c>
      <c r="E6380" s="1">
        <v>405</v>
      </c>
      <c r="F6380" s="1"/>
    </row>
    <row r="6381" spans="1:6" x14ac:dyDescent="0.35">
      <c r="A6381" s="1">
        <v>132</v>
      </c>
      <c r="B6381" s="1" t="s">
        <v>154</v>
      </c>
      <c r="C6381" s="218">
        <v>44934</v>
      </c>
      <c r="D6381" s="1">
        <v>21</v>
      </c>
      <c r="E6381" s="1">
        <v>729</v>
      </c>
      <c r="F6381" s="1"/>
    </row>
    <row r="6382" spans="1:6" x14ac:dyDescent="0.35">
      <c r="A6382" s="1">
        <v>132</v>
      </c>
      <c r="B6382" s="1" t="s">
        <v>154</v>
      </c>
      <c r="C6382" s="218">
        <v>44935</v>
      </c>
      <c r="D6382" s="1">
        <v>17</v>
      </c>
      <c r="E6382" s="1">
        <v>495</v>
      </c>
      <c r="F6382" s="1"/>
    </row>
    <row r="6383" spans="1:6" x14ac:dyDescent="0.35">
      <c r="A6383" s="1">
        <v>132</v>
      </c>
      <c r="B6383" s="1" t="s">
        <v>154</v>
      </c>
      <c r="C6383" s="218">
        <v>44936</v>
      </c>
      <c r="D6383" s="1">
        <v>21</v>
      </c>
      <c r="E6383" s="1">
        <v>540</v>
      </c>
      <c r="F6383" s="1"/>
    </row>
    <row r="6384" spans="1:6" x14ac:dyDescent="0.35">
      <c r="A6384" s="1">
        <v>132</v>
      </c>
      <c r="B6384" s="1" t="s">
        <v>154</v>
      </c>
      <c r="C6384" s="218">
        <v>44937</v>
      </c>
      <c r="D6384" s="1">
        <v>14</v>
      </c>
      <c r="E6384" s="1">
        <v>360</v>
      </c>
      <c r="F6384" s="1"/>
    </row>
    <row r="6385" spans="1:6" x14ac:dyDescent="0.35">
      <c r="A6385" s="1">
        <v>132</v>
      </c>
      <c r="B6385" s="1" t="s">
        <v>154</v>
      </c>
      <c r="C6385" s="218">
        <v>44938</v>
      </c>
      <c r="D6385" s="1">
        <v>22</v>
      </c>
      <c r="E6385" s="1">
        <v>747</v>
      </c>
      <c r="F6385" s="1"/>
    </row>
    <row r="6386" spans="1:6" x14ac:dyDescent="0.35">
      <c r="A6386" s="1">
        <v>132</v>
      </c>
      <c r="B6386" s="1" t="s">
        <v>154</v>
      </c>
      <c r="C6386" s="218">
        <v>44939</v>
      </c>
      <c r="D6386" s="1">
        <v>22</v>
      </c>
      <c r="E6386" s="1">
        <v>747</v>
      </c>
      <c r="F6386" s="1"/>
    </row>
    <row r="6387" spans="1:6" x14ac:dyDescent="0.35">
      <c r="A6387" s="1">
        <v>132</v>
      </c>
      <c r="B6387" s="1" t="s">
        <v>154</v>
      </c>
      <c r="C6387" s="218">
        <v>44940</v>
      </c>
      <c r="D6387" s="1">
        <v>24</v>
      </c>
      <c r="E6387" s="1">
        <v>729</v>
      </c>
      <c r="F6387" s="1"/>
    </row>
    <row r="6388" spans="1:6" x14ac:dyDescent="0.35">
      <c r="A6388" s="1">
        <v>132</v>
      </c>
      <c r="B6388" s="1" t="s">
        <v>154</v>
      </c>
      <c r="C6388" s="218">
        <v>44941</v>
      </c>
      <c r="D6388" s="1">
        <v>20</v>
      </c>
      <c r="E6388" s="1">
        <v>630</v>
      </c>
      <c r="F6388" s="1"/>
    </row>
    <row r="6389" spans="1:6" x14ac:dyDescent="0.35">
      <c r="A6389" s="1">
        <v>132</v>
      </c>
      <c r="B6389" s="1" t="s">
        <v>154</v>
      </c>
      <c r="C6389" s="218">
        <v>44942</v>
      </c>
      <c r="D6389" s="1">
        <v>21</v>
      </c>
      <c r="E6389" s="1">
        <v>675</v>
      </c>
      <c r="F6389" s="1"/>
    </row>
    <row r="6390" spans="1:6" x14ac:dyDescent="0.35">
      <c r="A6390" s="1">
        <v>132</v>
      </c>
      <c r="B6390" s="1" t="s">
        <v>154</v>
      </c>
      <c r="C6390" s="218">
        <v>44943</v>
      </c>
      <c r="D6390" s="1">
        <v>19</v>
      </c>
      <c r="E6390" s="1">
        <v>693</v>
      </c>
      <c r="F6390" s="1"/>
    </row>
    <row r="6391" spans="1:6" x14ac:dyDescent="0.35">
      <c r="A6391" s="1">
        <v>132</v>
      </c>
      <c r="B6391" s="1" t="s">
        <v>154</v>
      </c>
      <c r="C6391" s="218">
        <v>44944</v>
      </c>
      <c r="D6391" s="1">
        <v>22</v>
      </c>
      <c r="E6391" s="1">
        <v>720</v>
      </c>
      <c r="F6391" s="1"/>
    </row>
    <row r="6392" spans="1:6" x14ac:dyDescent="0.35">
      <c r="A6392" s="1">
        <v>132</v>
      </c>
      <c r="B6392" s="1" t="s">
        <v>154</v>
      </c>
      <c r="C6392" s="218">
        <v>44945</v>
      </c>
      <c r="D6392" s="1">
        <v>21</v>
      </c>
      <c r="E6392" s="1">
        <v>702</v>
      </c>
      <c r="F6392" s="1"/>
    </row>
    <row r="6393" spans="1:6" x14ac:dyDescent="0.35">
      <c r="A6393" s="1">
        <v>132</v>
      </c>
      <c r="B6393" s="1" t="s">
        <v>154</v>
      </c>
      <c r="C6393" s="218">
        <v>44946</v>
      </c>
      <c r="D6393" s="1">
        <v>18</v>
      </c>
      <c r="E6393" s="1">
        <v>648</v>
      </c>
      <c r="F6393" s="1"/>
    </row>
    <row r="6394" spans="1:6" x14ac:dyDescent="0.35">
      <c r="A6394" s="1">
        <v>132</v>
      </c>
      <c r="B6394" s="1" t="s">
        <v>154</v>
      </c>
      <c r="C6394" s="218">
        <v>44947</v>
      </c>
      <c r="D6394" s="1">
        <v>23</v>
      </c>
      <c r="E6394" s="1">
        <v>846</v>
      </c>
      <c r="F6394" s="1"/>
    </row>
    <row r="6395" spans="1:6" x14ac:dyDescent="0.35">
      <c r="A6395" s="1">
        <v>132</v>
      </c>
      <c r="B6395" s="1" t="s">
        <v>154</v>
      </c>
      <c r="C6395" s="218">
        <v>44948</v>
      </c>
      <c r="D6395" s="1">
        <v>21</v>
      </c>
      <c r="E6395" s="1">
        <v>648</v>
      </c>
      <c r="F6395" s="1"/>
    </row>
    <row r="6396" spans="1:6" x14ac:dyDescent="0.35">
      <c r="A6396" s="1">
        <v>132</v>
      </c>
      <c r="B6396" s="1" t="s">
        <v>154</v>
      </c>
      <c r="C6396" s="218">
        <v>44949</v>
      </c>
      <c r="D6396" s="1">
        <v>15</v>
      </c>
      <c r="E6396" s="1">
        <v>513</v>
      </c>
      <c r="F6396" s="1"/>
    </row>
    <row r="6397" spans="1:6" x14ac:dyDescent="0.35">
      <c r="A6397" s="1">
        <v>132</v>
      </c>
      <c r="B6397" s="1" t="s">
        <v>154</v>
      </c>
      <c r="C6397" s="218">
        <v>44950</v>
      </c>
      <c r="D6397" s="1">
        <v>22</v>
      </c>
      <c r="E6397" s="1">
        <v>747</v>
      </c>
      <c r="F6397" s="1"/>
    </row>
    <row r="6398" spans="1:6" x14ac:dyDescent="0.35">
      <c r="A6398" s="1">
        <v>132</v>
      </c>
      <c r="B6398" s="1" t="s">
        <v>154</v>
      </c>
      <c r="C6398" s="218">
        <v>44951</v>
      </c>
      <c r="D6398" s="1">
        <v>22</v>
      </c>
      <c r="E6398" s="1">
        <v>720</v>
      </c>
      <c r="F6398" s="1"/>
    </row>
    <row r="6399" spans="1:6" x14ac:dyDescent="0.35">
      <c r="A6399" s="1">
        <v>132</v>
      </c>
      <c r="B6399" s="1" t="s">
        <v>154</v>
      </c>
      <c r="C6399" s="218">
        <v>44952</v>
      </c>
      <c r="D6399" s="1">
        <v>11</v>
      </c>
      <c r="E6399" s="1">
        <v>279</v>
      </c>
      <c r="F6399" s="1"/>
    </row>
    <row r="6400" spans="1:6" x14ac:dyDescent="0.35">
      <c r="A6400" s="1">
        <v>132</v>
      </c>
      <c r="B6400" s="1" t="s">
        <v>154</v>
      </c>
      <c r="C6400" s="218">
        <v>44953</v>
      </c>
      <c r="D6400" s="1">
        <v>13</v>
      </c>
      <c r="E6400" s="1">
        <v>423</v>
      </c>
      <c r="F6400" s="1"/>
    </row>
    <row r="6401" spans="1:6" x14ac:dyDescent="0.35">
      <c r="A6401" s="1">
        <v>132</v>
      </c>
      <c r="B6401" s="1" t="s">
        <v>154</v>
      </c>
      <c r="C6401" s="218">
        <v>44954</v>
      </c>
      <c r="D6401" s="1">
        <v>30</v>
      </c>
      <c r="E6401" s="1">
        <v>837</v>
      </c>
      <c r="F6401" s="1"/>
    </row>
    <row r="6402" spans="1:6" x14ac:dyDescent="0.35">
      <c r="A6402" s="1">
        <v>132</v>
      </c>
      <c r="B6402" s="1" t="s">
        <v>154</v>
      </c>
      <c r="C6402" s="218">
        <v>44955</v>
      </c>
      <c r="D6402" s="1">
        <v>25</v>
      </c>
      <c r="E6402" s="1">
        <v>801</v>
      </c>
      <c r="F6402" s="1"/>
    </row>
    <row r="6403" spans="1:6" x14ac:dyDescent="0.35">
      <c r="A6403" s="1">
        <v>132</v>
      </c>
      <c r="B6403" s="1" t="s">
        <v>154</v>
      </c>
      <c r="C6403" s="218">
        <v>44956</v>
      </c>
      <c r="D6403" s="1">
        <v>25</v>
      </c>
      <c r="E6403" s="1">
        <v>828</v>
      </c>
      <c r="F6403" s="1"/>
    </row>
    <row r="6404" spans="1:6" x14ac:dyDescent="0.35">
      <c r="A6404" s="1">
        <v>133</v>
      </c>
      <c r="B6404" s="1" t="s">
        <v>155</v>
      </c>
      <c r="C6404" s="218">
        <v>44898</v>
      </c>
      <c r="D6404" s="1">
        <v>15</v>
      </c>
      <c r="E6404" s="1">
        <v>405</v>
      </c>
      <c r="F6404" s="1"/>
    </row>
    <row r="6405" spans="1:6" x14ac:dyDescent="0.35">
      <c r="A6405" s="1">
        <v>133</v>
      </c>
      <c r="B6405" s="1" t="s">
        <v>155</v>
      </c>
      <c r="C6405" s="218">
        <v>44899</v>
      </c>
      <c r="D6405" s="1">
        <v>14</v>
      </c>
      <c r="E6405" s="1">
        <v>387</v>
      </c>
      <c r="F6405" s="1"/>
    </row>
    <row r="6406" spans="1:6" x14ac:dyDescent="0.35">
      <c r="A6406" s="1">
        <v>133</v>
      </c>
      <c r="B6406" s="1" t="s">
        <v>155</v>
      </c>
      <c r="C6406" s="218">
        <v>44900</v>
      </c>
      <c r="D6406" s="1">
        <v>6</v>
      </c>
      <c r="E6406" s="1">
        <v>270</v>
      </c>
      <c r="F6406" s="1"/>
    </row>
    <row r="6407" spans="1:6" x14ac:dyDescent="0.35">
      <c r="A6407" s="1">
        <v>133</v>
      </c>
      <c r="B6407" s="1" t="s">
        <v>155</v>
      </c>
      <c r="C6407" s="218">
        <v>44901</v>
      </c>
      <c r="D6407" s="1">
        <v>7</v>
      </c>
      <c r="E6407" s="1">
        <v>261</v>
      </c>
      <c r="F6407" s="1"/>
    </row>
    <row r="6408" spans="1:6" x14ac:dyDescent="0.35">
      <c r="A6408" s="1">
        <v>133</v>
      </c>
      <c r="B6408" s="1" t="s">
        <v>155</v>
      </c>
      <c r="C6408" s="218">
        <v>44902</v>
      </c>
      <c r="D6408" s="1">
        <v>7</v>
      </c>
      <c r="E6408" s="1">
        <v>315</v>
      </c>
      <c r="F6408" s="1"/>
    </row>
    <row r="6409" spans="1:6" x14ac:dyDescent="0.35">
      <c r="A6409" s="1">
        <v>133</v>
      </c>
      <c r="B6409" s="1" t="s">
        <v>155</v>
      </c>
      <c r="C6409" s="218">
        <v>44904</v>
      </c>
      <c r="D6409" s="1">
        <v>5</v>
      </c>
      <c r="E6409" s="1">
        <v>225</v>
      </c>
      <c r="F6409" s="1"/>
    </row>
    <row r="6410" spans="1:6" x14ac:dyDescent="0.35">
      <c r="A6410" s="1">
        <v>133</v>
      </c>
      <c r="B6410" s="1" t="s">
        <v>155</v>
      </c>
      <c r="C6410" s="218">
        <v>44905</v>
      </c>
      <c r="D6410" s="1">
        <v>10</v>
      </c>
      <c r="E6410" s="1">
        <v>450</v>
      </c>
      <c r="F6410" s="1"/>
    </row>
    <row r="6411" spans="1:6" x14ac:dyDescent="0.35">
      <c r="A6411" s="1">
        <v>133</v>
      </c>
      <c r="B6411" s="1" t="s">
        <v>155</v>
      </c>
      <c r="C6411" s="218">
        <v>44906</v>
      </c>
      <c r="D6411" s="1">
        <v>8</v>
      </c>
      <c r="E6411" s="1">
        <v>360</v>
      </c>
      <c r="F6411" s="1"/>
    </row>
    <row r="6412" spans="1:6" x14ac:dyDescent="0.35">
      <c r="A6412" s="1">
        <v>133</v>
      </c>
      <c r="B6412" s="1" t="s">
        <v>155</v>
      </c>
      <c r="C6412" s="218">
        <v>44907</v>
      </c>
      <c r="D6412" s="1">
        <v>8</v>
      </c>
      <c r="E6412" s="1">
        <v>333</v>
      </c>
      <c r="F6412" s="1"/>
    </row>
    <row r="6413" spans="1:6" x14ac:dyDescent="0.35">
      <c r="A6413" s="1">
        <v>133</v>
      </c>
      <c r="B6413" s="1" t="s">
        <v>155</v>
      </c>
      <c r="C6413" s="218">
        <v>44908</v>
      </c>
      <c r="D6413" s="1">
        <v>8</v>
      </c>
      <c r="E6413" s="1">
        <v>306</v>
      </c>
      <c r="F6413" s="1"/>
    </row>
    <row r="6414" spans="1:6" x14ac:dyDescent="0.35">
      <c r="A6414" s="1">
        <v>133</v>
      </c>
      <c r="B6414" s="1" t="s">
        <v>155</v>
      </c>
      <c r="C6414" s="218">
        <v>44909</v>
      </c>
      <c r="D6414" s="1">
        <v>6</v>
      </c>
      <c r="E6414" s="1">
        <v>243</v>
      </c>
      <c r="F6414" s="1"/>
    </row>
    <row r="6415" spans="1:6" x14ac:dyDescent="0.35">
      <c r="A6415" s="1">
        <v>133</v>
      </c>
      <c r="B6415" s="1" t="s">
        <v>155</v>
      </c>
      <c r="C6415" s="218">
        <v>44910</v>
      </c>
      <c r="D6415" s="1">
        <v>13</v>
      </c>
      <c r="E6415" s="1">
        <v>558</v>
      </c>
      <c r="F6415" s="1"/>
    </row>
    <row r="6416" spans="1:6" x14ac:dyDescent="0.35">
      <c r="A6416" s="1">
        <v>133</v>
      </c>
      <c r="B6416" s="1" t="s">
        <v>155</v>
      </c>
      <c r="C6416" s="218">
        <v>44911</v>
      </c>
      <c r="D6416" s="1">
        <v>12</v>
      </c>
      <c r="E6416" s="1">
        <v>432</v>
      </c>
      <c r="F6416" s="1"/>
    </row>
    <row r="6417" spans="1:6" x14ac:dyDescent="0.35">
      <c r="A6417" s="1">
        <v>133</v>
      </c>
      <c r="B6417" s="1" t="s">
        <v>155</v>
      </c>
      <c r="C6417" s="218">
        <v>44912</v>
      </c>
      <c r="D6417" s="1">
        <v>11</v>
      </c>
      <c r="E6417" s="1">
        <v>468</v>
      </c>
      <c r="F6417" s="1"/>
    </row>
    <row r="6418" spans="1:6" x14ac:dyDescent="0.35">
      <c r="A6418" s="1">
        <v>133</v>
      </c>
      <c r="B6418" s="1" t="s">
        <v>155</v>
      </c>
      <c r="C6418" s="218">
        <v>44913</v>
      </c>
      <c r="D6418" s="1">
        <v>10</v>
      </c>
      <c r="E6418" s="1">
        <v>423</v>
      </c>
      <c r="F6418" s="1"/>
    </row>
    <row r="6419" spans="1:6" x14ac:dyDescent="0.35">
      <c r="A6419" s="1">
        <v>133</v>
      </c>
      <c r="B6419" s="1" t="s">
        <v>155</v>
      </c>
      <c r="C6419" s="218">
        <v>44914</v>
      </c>
      <c r="D6419" s="1">
        <v>14</v>
      </c>
      <c r="E6419" s="1">
        <v>549</v>
      </c>
      <c r="F6419" s="1"/>
    </row>
    <row r="6420" spans="1:6" x14ac:dyDescent="0.35">
      <c r="A6420" s="1">
        <v>133</v>
      </c>
      <c r="B6420" s="1" t="s">
        <v>155</v>
      </c>
      <c r="C6420" s="218">
        <v>44915</v>
      </c>
      <c r="D6420" s="1">
        <v>13</v>
      </c>
      <c r="E6420" s="1">
        <v>558</v>
      </c>
      <c r="F6420" s="1"/>
    </row>
    <row r="6421" spans="1:6" x14ac:dyDescent="0.35">
      <c r="A6421" s="1">
        <v>133</v>
      </c>
      <c r="B6421" s="1" t="s">
        <v>155</v>
      </c>
      <c r="C6421" s="218">
        <v>44916</v>
      </c>
      <c r="D6421" s="1">
        <v>5</v>
      </c>
      <c r="E6421" s="1">
        <v>171</v>
      </c>
      <c r="F6421" s="1"/>
    </row>
    <row r="6422" spans="1:6" x14ac:dyDescent="0.35">
      <c r="A6422" s="1">
        <v>133</v>
      </c>
      <c r="B6422" s="1" t="s">
        <v>155</v>
      </c>
      <c r="C6422" s="218">
        <v>44917</v>
      </c>
      <c r="D6422" s="1">
        <v>4</v>
      </c>
      <c r="E6422" s="1">
        <v>153</v>
      </c>
      <c r="F6422" s="1"/>
    </row>
    <row r="6423" spans="1:6" x14ac:dyDescent="0.35">
      <c r="A6423" s="1">
        <v>133</v>
      </c>
      <c r="B6423" s="1" t="s">
        <v>155</v>
      </c>
      <c r="C6423" s="218">
        <v>44918</v>
      </c>
      <c r="D6423" s="1">
        <v>13</v>
      </c>
      <c r="E6423" s="1">
        <v>477</v>
      </c>
      <c r="F6423" s="1"/>
    </row>
    <row r="6424" spans="1:6" x14ac:dyDescent="0.35">
      <c r="A6424" s="1">
        <v>133</v>
      </c>
      <c r="B6424" s="1" t="s">
        <v>155</v>
      </c>
      <c r="C6424" s="218">
        <v>44919</v>
      </c>
      <c r="D6424" s="1">
        <v>11</v>
      </c>
      <c r="E6424" s="1">
        <v>468</v>
      </c>
      <c r="F6424" s="1"/>
    </row>
    <row r="6425" spans="1:6" x14ac:dyDescent="0.35">
      <c r="A6425" s="1">
        <v>133</v>
      </c>
      <c r="B6425" s="1" t="s">
        <v>155</v>
      </c>
      <c r="C6425" s="218">
        <v>44920</v>
      </c>
      <c r="D6425" s="1">
        <v>13</v>
      </c>
      <c r="E6425" s="1">
        <v>531</v>
      </c>
      <c r="F6425" s="1"/>
    </row>
    <row r="6426" spans="1:6" x14ac:dyDescent="0.35">
      <c r="A6426" s="1">
        <v>133</v>
      </c>
      <c r="B6426" s="1" t="s">
        <v>155</v>
      </c>
      <c r="C6426" s="218">
        <v>44921</v>
      </c>
      <c r="D6426" s="1">
        <v>11</v>
      </c>
      <c r="E6426" s="1">
        <v>360</v>
      </c>
      <c r="F6426" s="1"/>
    </row>
    <row r="6427" spans="1:6" x14ac:dyDescent="0.35">
      <c r="A6427" s="1">
        <v>133</v>
      </c>
      <c r="B6427" s="1" t="s">
        <v>155</v>
      </c>
      <c r="C6427" s="218">
        <v>44922</v>
      </c>
      <c r="D6427" s="1">
        <v>9</v>
      </c>
      <c r="E6427" s="1">
        <v>378</v>
      </c>
      <c r="F6427" s="1"/>
    </row>
    <row r="6428" spans="1:6" x14ac:dyDescent="0.35">
      <c r="A6428" s="1">
        <v>133</v>
      </c>
      <c r="B6428" s="1" t="s">
        <v>155</v>
      </c>
      <c r="C6428" s="218">
        <v>44923</v>
      </c>
      <c r="D6428" s="1">
        <v>8</v>
      </c>
      <c r="E6428" s="1">
        <v>333</v>
      </c>
      <c r="F6428" s="1"/>
    </row>
    <row r="6429" spans="1:6" x14ac:dyDescent="0.35">
      <c r="A6429" s="1">
        <v>133</v>
      </c>
      <c r="B6429" s="1" t="s">
        <v>155</v>
      </c>
      <c r="C6429" s="218">
        <v>44924</v>
      </c>
      <c r="D6429" s="1">
        <v>12</v>
      </c>
      <c r="E6429" s="1">
        <v>351</v>
      </c>
      <c r="F6429" s="1"/>
    </row>
    <row r="6430" spans="1:6" x14ac:dyDescent="0.35">
      <c r="A6430" s="1">
        <v>133</v>
      </c>
      <c r="B6430" s="1" t="s">
        <v>155</v>
      </c>
      <c r="C6430" s="218">
        <v>44925</v>
      </c>
      <c r="D6430" s="1">
        <v>8</v>
      </c>
      <c r="E6430" s="1">
        <v>279</v>
      </c>
      <c r="F6430" s="1"/>
    </row>
    <row r="6431" spans="1:6" x14ac:dyDescent="0.35">
      <c r="A6431" s="1">
        <v>133</v>
      </c>
      <c r="B6431" s="1" t="s">
        <v>155</v>
      </c>
      <c r="C6431" s="218">
        <v>44926</v>
      </c>
      <c r="D6431" s="1">
        <v>3</v>
      </c>
      <c r="E6431" s="1">
        <v>108</v>
      </c>
      <c r="F6431" s="1"/>
    </row>
    <row r="6432" spans="1:6" x14ac:dyDescent="0.35">
      <c r="A6432" s="1">
        <v>133</v>
      </c>
      <c r="B6432" s="1" t="s">
        <v>155</v>
      </c>
      <c r="C6432" s="218">
        <v>44927</v>
      </c>
      <c r="D6432" s="1">
        <v>7</v>
      </c>
      <c r="E6432" s="1">
        <v>288</v>
      </c>
      <c r="F6432" s="1"/>
    </row>
    <row r="6433" spans="1:6" x14ac:dyDescent="0.35">
      <c r="A6433" s="1">
        <v>133</v>
      </c>
      <c r="B6433" s="1" t="s">
        <v>155</v>
      </c>
      <c r="C6433" s="218">
        <v>44928</v>
      </c>
      <c r="D6433" s="1">
        <v>8</v>
      </c>
      <c r="E6433" s="1">
        <v>252</v>
      </c>
      <c r="F6433" s="1"/>
    </row>
    <row r="6434" spans="1:6" x14ac:dyDescent="0.35">
      <c r="A6434" s="1">
        <v>133</v>
      </c>
      <c r="B6434" s="1" t="s">
        <v>155</v>
      </c>
      <c r="C6434" s="218">
        <v>44929</v>
      </c>
      <c r="D6434" s="1">
        <v>9</v>
      </c>
      <c r="E6434" s="1">
        <v>378</v>
      </c>
      <c r="F6434" s="1"/>
    </row>
    <row r="6435" spans="1:6" x14ac:dyDescent="0.35">
      <c r="A6435" s="1">
        <v>133</v>
      </c>
      <c r="B6435" s="1" t="s">
        <v>155</v>
      </c>
      <c r="C6435" s="218">
        <v>44930</v>
      </c>
      <c r="D6435" s="1">
        <v>6</v>
      </c>
      <c r="E6435" s="1">
        <v>189</v>
      </c>
      <c r="F6435" s="1"/>
    </row>
    <row r="6436" spans="1:6" x14ac:dyDescent="0.35">
      <c r="A6436" s="1">
        <v>133</v>
      </c>
      <c r="B6436" s="1" t="s">
        <v>155</v>
      </c>
      <c r="C6436" s="218">
        <v>44931</v>
      </c>
      <c r="D6436" s="1">
        <v>16</v>
      </c>
      <c r="E6436" s="1">
        <v>639</v>
      </c>
      <c r="F6436" s="1"/>
    </row>
    <row r="6437" spans="1:6" x14ac:dyDescent="0.35">
      <c r="A6437" s="1">
        <v>133</v>
      </c>
      <c r="B6437" s="1" t="s">
        <v>155</v>
      </c>
      <c r="C6437" s="218">
        <v>44932</v>
      </c>
      <c r="D6437" s="1">
        <v>19</v>
      </c>
      <c r="E6437" s="1">
        <v>801</v>
      </c>
      <c r="F6437" s="1"/>
    </row>
    <row r="6438" spans="1:6" x14ac:dyDescent="0.35">
      <c r="A6438" s="1">
        <v>133</v>
      </c>
      <c r="B6438" s="1" t="s">
        <v>155</v>
      </c>
      <c r="C6438" s="218">
        <v>44933</v>
      </c>
      <c r="D6438" s="1">
        <v>9</v>
      </c>
      <c r="E6438" s="1">
        <v>351</v>
      </c>
      <c r="F6438" s="1"/>
    </row>
    <row r="6439" spans="1:6" x14ac:dyDescent="0.35">
      <c r="A6439" s="1">
        <v>133</v>
      </c>
      <c r="B6439" s="1" t="s">
        <v>155</v>
      </c>
      <c r="C6439" s="218">
        <v>44934</v>
      </c>
      <c r="D6439" s="1">
        <v>11</v>
      </c>
      <c r="E6439" s="1">
        <v>441</v>
      </c>
      <c r="F6439" s="1"/>
    </row>
    <row r="6440" spans="1:6" x14ac:dyDescent="0.35">
      <c r="A6440" s="1">
        <v>133</v>
      </c>
      <c r="B6440" s="1" t="s">
        <v>155</v>
      </c>
      <c r="C6440" s="218">
        <v>44935</v>
      </c>
      <c r="D6440" s="1">
        <v>12</v>
      </c>
      <c r="E6440" s="1">
        <v>540</v>
      </c>
      <c r="F6440" s="1"/>
    </row>
    <row r="6441" spans="1:6" x14ac:dyDescent="0.35">
      <c r="A6441" s="1">
        <v>133</v>
      </c>
      <c r="B6441" s="1" t="s">
        <v>155</v>
      </c>
      <c r="C6441" s="218">
        <v>44936</v>
      </c>
      <c r="D6441" s="1">
        <v>10</v>
      </c>
      <c r="E6441" s="1">
        <v>396</v>
      </c>
      <c r="F6441" s="1"/>
    </row>
    <row r="6442" spans="1:6" x14ac:dyDescent="0.35">
      <c r="A6442" s="1">
        <v>133</v>
      </c>
      <c r="B6442" s="1" t="s">
        <v>155</v>
      </c>
      <c r="C6442" s="218">
        <v>44937</v>
      </c>
      <c r="D6442" s="1">
        <v>8</v>
      </c>
      <c r="E6442" s="1">
        <v>360</v>
      </c>
      <c r="F6442" s="1"/>
    </row>
    <row r="6443" spans="1:6" x14ac:dyDescent="0.35">
      <c r="A6443" s="1">
        <v>133</v>
      </c>
      <c r="B6443" s="1" t="s">
        <v>155</v>
      </c>
      <c r="C6443" s="218">
        <v>44938</v>
      </c>
      <c r="D6443" s="1">
        <v>5</v>
      </c>
      <c r="E6443" s="1">
        <v>171</v>
      </c>
      <c r="F6443" s="1"/>
    </row>
    <row r="6444" spans="1:6" x14ac:dyDescent="0.35">
      <c r="A6444" s="1">
        <v>133</v>
      </c>
      <c r="B6444" s="1" t="s">
        <v>155</v>
      </c>
      <c r="C6444" s="218">
        <v>44939</v>
      </c>
      <c r="D6444" s="1">
        <v>13</v>
      </c>
      <c r="E6444" s="1">
        <v>477</v>
      </c>
      <c r="F6444" s="1"/>
    </row>
    <row r="6445" spans="1:6" x14ac:dyDescent="0.35">
      <c r="A6445" s="1">
        <v>133</v>
      </c>
      <c r="B6445" s="1" t="s">
        <v>155</v>
      </c>
      <c r="C6445" s="218">
        <v>44940</v>
      </c>
      <c r="D6445" s="1">
        <v>8</v>
      </c>
      <c r="E6445" s="1">
        <v>279</v>
      </c>
      <c r="F6445" s="1"/>
    </row>
    <row r="6446" spans="1:6" x14ac:dyDescent="0.35">
      <c r="A6446" s="1">
        <v>133</v>
      </c>
      <c r="B6446" s="1" t="s">
        <v>155</v>
      </c>
      <c r="C6446" s="218">
        <v>44941</v>
      </c>
      <c r="D6446" s="1">
        <v>13</v>
      </c>
      <c r="E6446" s="1">
        <v>423</v>
      </c>
      <c r="F6446" s="1"/>
    </row>
    <row r="6447" spans="1:6" x14ac:dyDescent="0.35">
      <c r="A6447" s="1">
        <v>133</v>
      </c>
      <c r="B6447" s="1" t="s">
        <v>155</v>
      </c>
      <c r="C6447" s="218">
        <v>44942</v>
      </c>
      <c r="D6447" s="1">
        <v>11</v>
      </c>
      <c r="E6447" s="1">
        <v>441</v>
      </c>
      <c r="F6447" s="1"/>
    </row>
    <row r="6448" spans="1:6" x14ac:dyDescent="0.35">
      <c r="A6448" s="1">
        <v>133</v>
      </c>
      <c r="B6448" s="1" t="s">
        <v>155</v>
      </c>
      <c r="C6448" s="218">
        <v>44943</v>
      </c>
      <c r="D6448" s="1">
        <v>13</v>
      </c>
      <c r="E6448" s="1">
        <v>504</v>
      </c>
      <c r="F6448" s="1"/>
    </row>
    <row r="6449" spans="1:6" x14ac:dyDescent="0.35">
      <c r="A6449" s="1">
        <v>133</v>
      </c>
      <c r="B6449" s="1" t="s">
        <v>155</v>
      </c>
      <c r="C6449" s="218">
        <v>44944</v>
      </c>
      <c r="D6449" s="1">
        <v>12</v>
      </c>
      <c r="E6449" s="1">
        <v>486</v>
      </c>
      <c r="F6449" s="1"/>
    </row>
    <row r="6450" spans="1:6" x14ac:dyDescent="0.35">
      <c r="A6450" s="1">
        <v>133</v>
      </c>
      <c r="B6450" s="1" t="s">
        <v>155</v>
      </c>
      <c r="C6450" s="218">
        <v>44945</v>
      </c>
      <c r="D6450" s="1">
        <v>12</v>
      </c>
      <c r="E6450" s="1">
        <v>486</v>
      </c>
      <c r="F6450" s="1"/>
    </row>
    <row r="6451" spans="1:6" x14ac:dyDescent="0.35">
      <c r="A6451" s="1">
        <v>133</v>
      </c>
      <c r="B6451" s="1" t="s">
        <v>155</v>
      </c>
      <c r="C6451" s="218">
        <v>44946</v>
      </c>
      <c r="D6451" s="1">
        <v>9</v>
      </c>
      <c r="E6451" s="1">
        <v>324</v>
      </c>
      <c r="F6451" s="1"/>
    </row>
    <row r="6452" spans="1:6" x14ac:dyDescent="0.35">
      <c r="A6452" s="1">
        <v>133</v>
      </c>
      <c r="B6452" s="1" t="s">
        <v>155</v>
      </c>
      <c r="C6452" s="218">
        <v>44947</v>
      </c>
      <c r="D6452" s="1">
        <v>6</v>
      </c>
      <c r="E6452" s="1">
        <v>243</v>
      </c>
      <c r="F6452" s="1"/>
    </row>
    <row r="6453" spans="1:6" x14ac:dyDescent="0.35">
      <c r="A6453" s="1">
        <v>133</v>
      </c>
      <c r="B6453" s="1" t="s">
        <v>155</v>
      </c>
      <c r="C6453" s="218">
        <v>44948</v>
      </c>
      <c r="D6453" s="1">
        <v>6</v>
      </c>
      <c r="E6453" s="1">
        <v>243</v>
      </c>
      <c r="F6453" s="1"/>
    </row>
    <row r="6454" spans="1:6" x14ac:dyDescent="0.35">
      <c r="A6454" s="1">
        <v>133</v>
      </c>
      <c r="B6454" s="1" t="s">
        <v>155</v>
      </c>
      <c r="C6454" s="218">
        <v>44949</v>
      </c>
      <c r="D6454" s="1">
        <v>10</v>
      </c>
      <c r="E6454" s="1">
        <v>369</v>
      </c>
      <c r="F6454" s="1"/>
    </row>
    <row r="6455" spans="1:6" x14ac:dyDescent="0.35">
      <c r="A6455" s="1">
        <v>133</v>
      </c>
      <c r="B6455" s="1" t="s">
        <v>155</v>
      </c>
      <c r="C6455" s="218">
        <v>44950</v>
      </c>
      <c r="D6455" s="1">
        <v>7</v>
      </c>
      <c r="E6455" s="1">
        <v>234</v>
      </c>
      <c r="F6455" s="1"/>
    </row>
    <row r="6456" spans="1:6" x14ac:dyDescent="0.35">
      <c r="A6456" s="1">
        <v>133</v>
      </c>
      <c r="B6456" s="1" t="s">
        <v>155</v>
      </c>
      <c r="C6456" s="218">
        <v>44951</v>
      </c>
      <c r="D6456" s="1">
        <v>4</v>
      </c>
      <c r="E6456" s="1">
        <v>126</v>
      </c>
      <c r="F6456" s="1"/>
    </row>
    <row r="6457" spans="1:6" x14ac:dyDescent="0.35">
      <c r="A6457" s="1">
        <v>133</v>
      </c>
      <c r="B6457" s="1" t="s">
        <v>155</v>
      </c>
      <c r="C6457" s="218">
        <v>44952</v>
      </c>
      <c r="D6457" s="1">
        <v>3</v>
      </c>
      <c r="E6457" s="1">
        <v>135</v>
      </c>
      <c r="F6457" s="1"/>
    </row>
    <row r="6458" spans="1:6" x14ac:dyDescent="0.35">
      <c r="A6458" s="1">
        <v>133</v>
      </c>
      <c r="B6458" s="1" t="s">
        <v>155</v>
      </c>
      <c r="C6458" s="218">
        <v>44953</v>
      </c>
      <c r="D6458" s="1">
        <v>4</v>
      </c>
      <c r="E6458" s="1">
        <v>126</v>
      </c>
      <c r="F6458" s="1"/>
    </row>
    <row r="6459" spans="1:6" x14ac:dyDescent="0.35">
      <c r="A6459" s="1">
        <v>133</v>
      </c>
      <c r="B6459" s="1" t="s">
        <v>155</v>
      </c>
      <c r="C6459" s="218">
        <v>44954</v>
      </c>
      <c r="D6459" s="1">
        <v>11</v>
      </c>
      <c r="E6459" s="1">
        <v>279</v>
      </c>
      <c r="F6459" s="1"/>
    </row>
    <row r="6460" spans="1:6" x14ac:dyDescent="0.35">
      <c r="A6460" s="1">
        <v>133</v>
      </c>
      <c r="B6460" s="1" t="s">
        <v>155</v>
      </c>
      <c r="C6460" s="218">
        <v>44955</v>
      </c>
      <c r="D6460" s="1">
        <v>9</v>
      </c>
      <c r="E6460" s="1">
        <v>324</v>
      </c>
      <c r="F6460" s="1"/>
    </row>
    <row r="6461" spans="1:6" x14ac:dyDescent="0.35">
      <c r="A6461" s="1">
        <v>133</v>
      </c>
      <c r="B6461" s="1" t="s">
        <v>155</v>
      </c>
      <c r="C6461" s="218">
        <v>44956</v>
      </c>
      <c r="D6461" s="1">
        <v>16</v>
      </c>
      <c r="E6461" s="1">
        <v>585</v>
      </c>
      <c r="F6461" s="1"/>
    </row>
    <row r="6462" spans="1:6" x14ac:dyDescent="0.35">
      <c r="A6462" s="1">
        <v>134</v>
      </c>
      <c r="B6462" s="1" t="s">
        <v>156</v>
      </c>
      <c r="C6462" s="218">
        <v>44898</v>
      </c>
      <c r="D6462" s="1">
        <v>5</v>
      </c>
      <c r="E6462" s="1">
        <v>117</v>
      </c>
    </row>
    <row r="6463" spans="1:6" x14ac:dyDescent="0.35">
      <c r="A6463" s="1">
        <v>134</v>
      </c>
      <c r="B6463" s="1" t="s">
        <v>156</v>
      </c>
      <c r="C6463" s="218">
        <v>44899</v>
      </c>
      <c r="D6463" s="1">
        <v>10</v>
      </c>
      <c r="E6463" s="1">
        <v>288</v>
      </c>
    </row>
    <row r="6464" spans="1:6" x14ac:dyDescent="0.35">
      <c r="A6464" s="1">
        <v>134</v>
      </c>
      <c r="B6464" s="1" t="s">
        <v>156</v>
      </c>
      <c r="C6464" s="218">
        <v>44900</v>
      </c>
      <c r="D6464" s="1">
        <v>3</v>
      </c>
      <c r="E6464" s="1">
        <v>108</v>
      </c>
    </row>
    <row r="6465" spans="1:5" x14ac:dyDescent="0.35">
      <c r="A6465" s="1">
        <v>134</v>
      </c>
      <c r="B6465" s="1" t="s">
        <v>156</v>
      </c>
      <c r="C6465" s="218">
        <v>44901</v>
      </c>
      <c r="D6465" s="1">
        <v>5</v>
      </c>
      <c r="E6465" s="1">
        <v>225</v>
      </c>
    </row>
    <row r="6466" spans="1:5" x14ac:dyDescent="0.35">
      <c r="A6466" s="1">
        <v>134</v>
      </c>
      <c r="B6466" s="1" t="s">
        <v>156</v>
      </c>
      <c r="C6466" s="218">
        <v>44902</v>
      </c>
      <c r="D6466" s="1">
        <v>7</v>
      </c>
      <c r="E6466" s="1">
        <v>207</v>
      </c>
    </row>
    <row r="6467" spans="1:5" x14ac:dyDescent="0.35">
      <c r="A6467" s="1">
        <v>134</v>
      </c>
      <c r="B6467" s="1" t="s">
        <v>156</v>
      </c>
      <c r="C6467" s="218">
        <v>44904</v>
      </c>
      <c r="D6467" s="1">
        <v>5</v>
      </c>
      <c r="E6467" s="1">
        <v>198</v>
      </c>
    </row>
    <row r="6468" spans="1:5" x14ac:dyDescent="0.35">
      <c r="A6468" s="1">
        <v>134</v>
      </c>
      <c r="B6468" s="1" t="s">
        <v>156</v>
      </c>
      <c r="C6468" s="218">
        <v>44905</v>
      </c>
      <c r="D6468" s="1">
        <v>12</v>
      </c>
      <c r="E6468" s="1">
        <v>351</v>
      </c>
    </row>
    <row r="6469" spans="1:5" x14ac:dyDescent="0.35">
      <c r="A6469" s="1">
        <v>134</v>
      </c>
      <c r="B6469" s="1" t="s">
        <v>156</v>
      </c>
      <c r="C6469" s="218">
        <v>44906</v>
      </c>
      <c r="D6469" s="1">
        <v>7</v>
      </c>
      <c r="E6469" s="1">
        <v>288</v>
      </c>
    </row>
    <row r="6470" spans="1:5" x14ac:dyDescent="0.35">
      <c r="A6470" s="1">
        <v>134</v>
      </c>
      <c r="B6470" s="1" t="s">
        <v>156</v>
      </c>
      <c r="C6470" s="218">
        <v>44907</v>
      </c>
      <c r="D6470" s="1">
        <v>8</v>
      </c>
      <c r="E6470" s="1">
        <v>225</v>
      </c>
    </row>
    <row r="6471" spans="1:5" x14ac:dyDescent="0.35">
      <c r="A6471" s="1">
        <v>134</v>
      </c>
      <c r="B6471" s="1" t="s">
        <v>156</v>
      </c>
      <c r="C6471" s="218">
        <v>44908</v>
      </c>
      <c r="D6471" s="1">
        <v>8</v>
      </c>
      <c r="E6471" s="1">
        <v>306</v>
      </c>
    </row>
    <row r="6472" spans="1:5" x14ac:dyDescent="0.35">
      <c r="A6472" s="1">
        <v>134</v>
      </c>
      <c r="B6472" s="1" t="s">
        <v>156</v>
      </c>
      <c r="C6472" s="218">
        <v>44909</v>
      </c>
      <c r="D6472" s="1">
        <v>9</v>
      </c>
      <c r="E6472" s="1">
        <v>297</v>
      </c>
    </row>
    <row r="6473" spans="1:5" x14ac:dyDescent="0.35">
      <c r="A6473" s="1">
        <v>134</v>
      </c>
      <c r="B6473" s="1" t="s">
        <v>156</v>
      </c>
      <c r="C6473" s="218">
        <v>44910</v>
      </c>
      <c r="D6473" s="1">
        <v>9</v>
      </c>
      <c r="E6473" s="1">
        <v>351</v>
      </c>
    </row>
    <row r="6474" spans="1:5" x14ac:dyDescent="0.35">
      <c r="A6474" s="1">
        <v>134</v>
      </c>
      <c r="B6474" s="1" t="s">
        <v>156</v>
      </c>
      <c r="C6474" s="218">
        <v>44911</v>
      </c>
      <c r="D6474" s="1">
        <v>11</v>
      </c>
      <c r="E6474" s="1">
        <v>414</v>
      </c>
    </row>
    <row r="6475" spans="1:5" x14ac:dyDescent="0.35">
      <c r="A6475" s="1">
        <v>134</v>
      </c>
      <c r="B6475" s="1" t="s">
        <v>156</v>
      </c>
      <c r="C6475" s="218">
        <v>44912</v>
      </c>
      <c r="D6475" s="1">
        <v>7</v>
      </c>
      <c r="E6475" s="1">
        <v>261</v>
      </c>
    </row>
    <row r="6476" spans="1:5" x14ac:dyDescent="0.35">
      <c r="A6476" s="1">
        <v>134</v>
      </c>
      <c r="B6476" s="1" t="s">
        <v>156</v>
      </c>
      <c r="C6476" s="218">
        <v>44913</v>
      </c>
      <c r="D6476" s="1">
        <v>8</v>
      </c>
      <c r="E6476" s="1">
        <v>333</v>
      </c>
    </row>
    <row r="6477" spans="1:5" x14ac:dyDescent="0.35">
      <c r="A6477" s="1">
        <v>134</v>
      </c>
      <c r="B6477" s="1" t="s">
        <v>156</v>
      </c>
      <c r="C6477" s="218">
        <v>44914</v>
      </c>
      <c r="D6477" s="1">
        <v>7</v>
      </c>
      <c r="E6477" s="1">
        <v>288</v>
      </c>
    </row>
    <row r="6478" spans="1:5" x14ac:dyDescent="0.35">
      <c r="A6478" s="1">
        <v>134</v>
      </c>
      <c r="B6478" s="1" t="s">
        <v>156</v>
      </c>
      <c r="C6478" s="218">
        <v>44915</v>
      </c>
      <c r="D6478" s="1">
        <v>12</v>
      </c>
      <c r="E6478" s="1">
        <v>459</v>
      </c>
    </row>
    <row r="6479" spans="1:5" x14ac:dyDescent="0.35">
      <c r="A6479" s="1">
        <v>134</v>
      </c>
      <c r="B6479" s="1" t="s">
        <v>156</v>
      </c>
      <c r="C6479" s="218">
        <v>44916</v>
      </c>
      <c r="D6479" s="1">
        <v>5</v>
      </c>
      <c r="E6479" s="1">
        <v>198</v>
      </c>
    </row>
    <row r="6480" spans="1:5" x14ac:dyDescent="0.35">
      <c r="A6480" s="1">
        <v>134</v>
      </c>
      <c r="B6480" s="1" t="s">
        <v>156</v>
      </c>
      <c r="C6480" s="218">
        <v>44917</v>
      </c>
      <c r="D6480" s="1">
        <v>7</v>
      </c>
      <c r="E6480" s="1">
        <v>261</v>
      </c>
    </row>
    <row r="6481" spans="1:5" x14ac:dyDescent="0.35">
      <c r="A6481" s="1">
        <v>134</v>
      </c>
      <c r="B6481" s="1" t="s">
        <v>156</v>
      </c>
      <c r="C6481" s="218">
        <v>44919</v>
      </c>
      <c r="D6481" s="1">
        <v>9</v>
      </c>
      <c r="E6481" s="1">
        <v>297</v>
      </c>
    </row>
    <row r="6482" spans="1:5" x14ac:dyDescent="0.35">
      <c r="A6482" s="1">
        <v>134</v>
      </c>
      <c r="B6482" s="1" t="s">
        <v>156</v>
      </c>
      <c r="C6482" s="218">
        <v>44920</v>
      </c>
      <c r="D6482" s="1">
        <v>10</v>
      </c>
      <c r="E6482" s="1">
        <v>315</v>
      </c>
    </row>
    <row r="6483" spans="1:5" x14ac:dyDescent="0.35">
      <c r="A6483" s="1">
        <v>134</v>
      </c>
      <c r="B6483" s="1" t="s">
        <v>156</v>
      </c>
      <c r="C6483" s="218">
        <v>44921</v>
      </c>
      <c r="D6483" s="1">
        <v>7</v>
      </c>
      <c r="E6483" s="1">
        <v>288</v>
      </c>
    </row>
    <row r="6484" spans="1:5" x14ac:dyDescent="0.35">
      <c r="A6484" s="1">
        <v>134</v>
      </c>
      <c r="B6484" s="1" t="s">
        <v>156</v>
      </c>
      <c r="C6484" s="218">
        <v>44922</v>
      </c>
      <c r="D6484" s="1">
        <v>7</v>
      </c>
      <c r="E6484" s="1">
        <v>261</v>
      </c>
    </row>
    <row r="6485" spans="1:5" x14ac:dyDescent="0.35">
      <c r="A6485" s="1">
        <v>134</v>
      </c>
      <c r="B6485" s="1" t="s">
        <v>156</v>
      </c>
      <c r="C6485" s="218">
        <v>44923</v>
      </c>
      <c r="D6485" s="1">
        <v>4</v>
      </c>
      <c r="E6485" s="1">
        <v>153</v>
      </c>
    </row>
    <row r="6486" spans="1:5" x14ac:dyDescent="0.35">
      <c r="A6486" s="1">
        <v>134</v>
      </c>
      <c r="B6486" s="1" t="s">
        <v>156</v>
      </c>
      <c r="C6486" s="218">
        <v>44924</v>
      </c>
      <c r="D6486" s="1">
        <v>10</v>
      </c>
      <c r="E6486" s="1">
        <v>315</v>
      </c>
    </row>
    <row r="6487" spans="1:5" x14ac:dyDescent="0.35">
      <c r="A6487" s="1">
        <v>134</v>
      </c>
      <c r="B6487" s="1" t="s">
        <v>156</v>
      </c>
      <c r="C6487" s="218">
        <v>44925</v>
      </c>
      <c r="D6487" s="1">
        <v>6</v>
      </c>
      <c r="E6487" s="1">
        <v>270</v>
      </c>
    </row>
    <row r="6488" spans="1:5" x14ac:dyDescent="0.35">
      <c r="A6488" s="1">
        <v>134</v>
      </c>
      <c r="B6488" s="1" t="s">
        <v>156</v>
      </c>
      <c r="C6488" s="218">
        <v>44926</v>
      </c>
      <c r="D6488" s="1">
        <v>7</v>
      </c>
      <c r="E6488" s="1">
        <v>261</v>
      </c>
    </row>
    <row r="6489" spans="1:5" x14ac:dyDescent="0.35">
      <c r="A6489" s="1">
        <v>134</v>
      </c>
      <c r="B6489" s="1" t="s">
        <v>156</v>
      </c>
      <c r="C6489" s="218">
        <v>44927</v>
      </c>
      <c r="D6489" s="1">
        <v>9</v>
      </c>
      <c r="E6489" s="1">
        <v>270</v>
      </c>
    </row>
    <row r="6490" spans="1:5" x14ac:dyDescent="0.35">
      <c r="A6490" s="1">
        <v>134</v>
      </c>
      <c r="B6490" s="1" t="s">
        <v>156</v>
      </c>
      <c r="C6490" s="218">
        <v>44928</v>
      </c>
      <c r="D6490" s="1">
        <v>7</v>
      </c>
      <c r="E6490" s="1">
        <v>207</v>
      </c>
    </row>
    <row r="6491" spans="1:5" x14ac:dyDescent="0.35">
      <c r="A6491" s="1">
        <v>134</v>
      </c>
      <c r="B6491" s="1" t="s">
        <v>156</v>
      </c>
      <c r="C6491" s="218">
        <v>44929</v>
      </c>
      <c r="D6491" s="1">
        <v>5</v>
      </c>
      <c r="E6491" s="1">
        <v>198</v>
      </c>
    </row>
    <row r="6492" spans="1:5" x14ac:dyDescent="0.35">
      <c r="A6492" s="1">
        <v>134</v>
      </c>
      <c r="B6492" s="1" t="s">
        <v>156</v>
      </c>
      <c r="C6492" s="218">
        <v>44930</v>
      </c>
      <c r="D6492" s="1">
        <v>12</v>
      </c>
      <c r="E6492" s="1">
        <v>513</v>
      </c>
    </row>
    <row r="6493" spans="1:5" x14ac:dyDescent="0.35">
      <c r="A6493" s="1">
        <v>134</v>
      </c>
      <c r="B6493" s="1" t="s">
        <v>156</v>
      </c>
      <c r="C6493" s="218">
        <v>44931</v>
      </c>
      <c r="D6493" s="1">
        <v>22</v>
      </c>
      <c r="E6493" s="1">
        <v>747</v>
      </c>
    </row>
    <row r="6494" spans="1:5" x14ac:dyDescent="0.35">
      <c r="A6494" s="1">
        <v>134</v>
      </c>
      <c r="B6494" s="1" t="s">
        <v>156</v>
      </c>
      <c r="C6494" s="218">
        <v>44932</v>
      </c>
      <c r="D6494" s="1">
        <v>16</v>
      </c>
      <c r="E6494" s="1">
        <v>558</v>
      </c>
    </row>
    <row r="6495" spans="1:5" x14ac:dyDescent="0.35">
      <c r="A6495" s="1">
        <v>134</v>
      </c>
      <c r="B6495" s="1" t="s">
        <v>156</v>
      </c>
      <c r="C6495" s="218">
        <v>44933</v>
      </c>
      <c r="D6495" s="1">
        <v>3</v>
      </c>
      <c r="E6495" s="1">
        <v>135</v>
      </c>
    </row>
    <row r="6496" spans="1:5" x14ac:dyDescent="0.35">
      <c r="A6496" s="1">
        <v>134</v>
      </c>
      <c r="B6496" s="1" t="s">
        <v>156</v>
      </c>
      <c r="C6496" s="218">
        <v>44934</v>
      </c>
      <c r="D6496" s="1">
        <v>10</v>
      </c>
      <c r="E6496" s="1">
        <v>396</v>
      </c>
    </row>
    <row r="6497" spans="1:5" x14ac:dyDescent="0.35">
      <c r="A6497" s="1">
        <v>134</v>
      </c>
      <c r="B6497" s="1" t="s">
        <v>156</v>
      </c>
      <c r="C6497" s="218">
        <v>44935</v>
      </c>
      <c r="D6497" s="1">
        <v>10</v>
      </c>
      <c r="E6497" s="1">
        <v>315</v>
      </c>
    </row>
    <row r="6498" spans="1:5" x14ac:dyDescent="0.35">
      <c r="A6498" s="1">
        <v>134</v>
      </c>
      <c r="B6498" s="1" t="s">
        <v>156</v>
      </c>
      <c r="C6498" s="218">
        <v>44936</v>
      </c>
      <c r="D6498" s="1">
        <v>3</v>
      </c>
      <c r="E6498" s="1">
        <v>108</v>
      </c>
    </row>
    <row r="6499" spans="1:5" x14ac:dyDescent="0.35">
      <c r="A6499" s="1">
        <v>134</v>
      </c>
      <c r="B6499" s="1" t="s">
        <v>156</v>
      </c>
      <c r="C6499" s="218">
        <v>44937</v>
      </c>
      <c r="D6499" s="1">
        <v>8</v>
      </c>
      <c r="E6499" s="1">
        <v>225</v>
      </c>
    </row>
    <row r="6500" spans="1:5" x14ac:dyDescent="0.35">
      <c r="A6500" s="1">
        <v>134</v>
      </c>
      <c r="B6500" s="1" t="s">
        <v>156</v>
      </c>
      <c r="C6500" s="218">
        <v>44938</v>
      </c>
      <c r="D6500" s="1">
        <v>5</v>
      </c>
      <c r="E6500" s="1">
        <v>198</v>
      </c>
    </row>
    <row r="6501" spans="1:5" x14ac:dyDescent="0.35">
      <c r="A6501" s="1">
        <v>134</v>
      </c>
      <c r="B6501" s="1" t="s">
        <v>156</v>
      </c>
      <c r="C6501" s="218">
        <v>44939</v>
      </c>
      <c r="D6501" s="1">
        <v>14</v>
      </c>
      <c r="E6501" s="1">
        <v>414</v>
      </c>
    </row>
    <row r="6502" spans="1:5" x14ac:dyDescent="0.35">
      <c r="A6502" s="1">
        <v>134</v>
      </c>
      <c r="B6502" s="1" t="s">
        <v>156</v>
      </c>
      <c r="C6502" s="218">
        <v>44940</v>
      </c>
      <c r="D6502" s="1">
        <v>8</v>
      </c>
      <c r="E6502" s="1">
        <v>306</v>
      </c>
    </row>
    <row r="6503" spans="1:5" x14ac:dyDescent="0.35">
      <c r="A6503" s="1">
        <v>134</v>
      </c>
      <c r="B6503" s="1" t="s">
        <v>156</v>
      </c>
      <c r="C6503" s="218">
        <v>44941</v>
      </c>
      <c r="D6503" s="1">
        <v>10</v>
      </c>
      <c r="E6503" s="1">
        <v>423</v>
      </c>
    </row>
    <row r="6504" spans="1:5" x14ac:dyDescent="0.35">
      <c r="A6504" s="1">
        <v>134</v>
      </c>
      <c r="B6504" s="1" t="s">
        <v>156</v>
      </c>
      <c r="C6504" s="218">
        <v>44942</v>
      </c>
      <c r="D6504" s="1">
        <v>9</v>
      </c>
      <c r="E6504" s="1">
        <v>351</v>
      </c>
    </row>
    <row r="6505" spans="1:5" x14ac:dyDescent="0.35">
      <c r="A6505" s="1">
        <v>134</v>
      </c>
      <c r="B6505" s="1" t="s">
        <v>156</v>
      </c>
      <c r="C6505" s="218">
        <v>44943</v>
      </c>
      <c r="D6505" s="1">
        <v>15</v>
      </c>
      <c r="E6505" s="1">
        <v>540</v>
      </c>
    </row>
    <row r="6506" spans="1:5" x14ac:dyDescent="0.35">
      <c r="A6506" s="1">
        <v>134</v>
      </c>
      <c r="B6506" s="1" t="s">
        <v>156</v>
      </c>
      <c r="C6506" s="218">
        <v>44944</v>
      </c>
      <c r="D6506" s="1">
        <v>11</v>
      </c>
      <c r="E6506" s="1">
        <v>360</v>
      </c>
    </row>
    <row r="6507" spans="1:5" x14ac:dyDescent="0.35">
      <c r="A6507" s="1">
        <v>134</v>
      </c>
      <c r="B6507" s="1" t="s">
        <v>156</v>
      </c>
      <c r="C6507" s="218">
        <v>44945</v>
      </c>
      <c r="D6507" s="1">
        <v>13</v>
      </c>
      <c r="E6507" s="1">
        <v>531</v>
      </c>
    </row>
    <row r="6508" spans="1:5" x14ac:dyDescent="0.35">
      <c r="A6508" s="1">
        <v>134</v>
      </c>
      <c r="B6508" s="1" t="s">
        <v>156</v>
      </c>
      <c r="C6508" s="218">
        <v>44946</v>
      </c>
      <c r="D6508" s="1">
        <v>7</v>
      </c>
      <c r="E6508" s="1">
        <v>315</v>
      </c>
    </row>
    <row r="6509" spans="1:5" x14ac:dyDescent="0.35">
      <c r="A6509" s="1">
        <v>134</v>
      </c>
      <c r="B6509" s="1" t="s">
        <v>156</v>
      </c>
      <c r="C6509" s="218">
        <v>44947</v>
      </c>
      <c r="D6509" s="1">
        <v>8</v>
      </c>
      <c r="E6509" s="1">
        <v>252</v>
      </c>
    </row>
    <row r="6510" spans="1:5" x14ac:dyDescent="0.35">
      <c r="A6510" s="1">
        <v>134</v>
      </c>
      <c r="B6510" s="1" t="s">
        <v>156</v>
      </c>
      <c r="C6510" s="218">
        <v>44948</v>
      </c>
      <c r="D6510" s="1">
        <v>6</v>
      </c>
      <c r="E6510" s="1">
        <v>270</v>
      </c>
    </row>
    <row r="6511" spans="1:5" x14ac:dyDescent="0.35">
      <c r="A6511" s="1">
        <v>134</v>
      </c>
      <c r="B6511" s="1" t="s">
        <v>156</v>
      </c>
      <c r="C6511" s="218">
        <v>44949</v>
      </c>
      <c r="D6511" s="1">
        <v>5</v>
      </c>
      <c r="E6511" s="1">
        <v>225</v>
      </c>
    </row>
    <row r="6512" spans="1:5" x14ac:dyDescent="0.35">
      <c r="A6512" s="1">
        <v>134</v>
      </c>
      <c r="B6512" s="1" t="s">
        <v>156</v>
      </c>
      <c r="C6512" s="218">
        <v>44950</v>
      </c>
      <c r="D6512" s="1">
        <v>7</v>
      </c>
      <c r="E6512" s="1">
        <v>180</v>
      </c>
    </row>
    <row r="6513" spans="1:5" x14ac:dyDescent="0.35">
      <c r="A6513" s="1">
        <v>134</v>
      </c>
      <c r="B6513" s="1" t="s">
        <v>156</v>
      </c>
      <c r="C6513" s="218">
        <v>44951</v>
      </c>
      <c r="D6513" s="1">
        <v>6</v>
      </c>
      <c r="E6513" s="1">
        <v>270</v>
      </c>
    </row>
    <row r="6514" spans="1:5" x14ac:dyDescent="0.35">
      <c r="A6514" s="1">
        <v>134</v>
      </c>
      <c r="B6514" s="1" t="s">
        <v>156</v>
      </c>
      <c r="C6514" s="218">
        <v>44952</v>
      </c>
      <c r="D6514" s="1">
        <v>7</v>
      </c>
      <c r="E6514" s="1">
        <v>261</v>
      </c>
    </row>
    <row r="6515" spans="1:5" x14ac:dyDescent="0.35">
      <c r="A6515" s="1">
        <v>134</v>
      </c>
      <c r="B6515" s="1" t="s">
        <v>156</v>
      </c>
      <c r="C6515" s="218">
        <v>44953</v>
      </c>
      <c r="D6515" s="1">
        <v>7</v>
      </c>
      <c r="E6515" s="1">
        <v>261</v>
      </c>
    </row>
    <row r="6516" spans="1:5" x14ac:dyDescent="0.35">
      <c r="A6516" s="1">
        <v>134</v>
      </c>
      <c r="B6516" s="1" t="s">
        <v>156</v>
      </c>
      <c r="C6516" s="218">
        <v>44954</v>
      </c>
      <c r="D6516" s="1">
        <v>13</v>
      </c>
      <c r="E6516" s="1">
        <v>288</v>
      </c>
    </row>
    <row r="6517" spans="1:5" x14ac:dyDescent="0.35">
      <c r="A6517" s="1">
        <v>134</v>
      </c>
      <c r="B6517" s="1" t="s">
        <v>156</v>
      </c>
      <c r="C6517" s="218">
        <v>44955</v>
      </c>
      <c r="D6517" s="1">
        <v>11</v>
      </c>
      <c r="E6517" s="1">
        <v>306</v>
      </c>
    </row>
    <row r="6518" spans="1:5" x14ac:dyDescent="0.35">
      <c r="A6518" s="1">
        <v>134</v>
      </c>
      <c r="B6518" s="1" t="s">
        <v>156</v>
      </c>
      <c r="C6518" s="218">
        <v>44956</v>
      </c>
      <c r="D6518" s="1">
        <v>14</v>
      </c>
      <c r="E6518" s="1">
        <v>414</v>
      </c>
    </row>
    <row r="6519" spans="1:5" x14ac:dyDescent="0.35">
      <c r="A6519" s="1">
        <v>135</v>
      </c>
      <c r="B6519" s="1" t="s">
        <v>225</v>
      </c>
      <c r="C6519" s="218">
        <v>44880</v>
      </c>
      <c r="D6519" s="1">
        <v>8</v>
      </c>
      <c r="E6519" s="1">
        <v>504</v>
      </c>
    </row>
    <row r="6520" spans="1:5" x14ac:dyDescent="0.35">
      <c r="A6520" s="1">
        <v>135</v>
      </c>
      <c r="B6520" s="1" t="s">
        <v>225</v>
      </c>
      <c r="C6520" s="218">
        <v>44881</v>
      </c>
      <c r="D6520" s="1">
        <v>8</v>
      </c>
      <c r="E6520" s="1">
        <v>504</v>
      </c>
    </row>
    <row r="6521" spans="1:5" x14ac:dyDescent="0.35">
      <c r="A6521" s="1">
        <v>135</v>
      </c>
      <c r="B6521" s="1" t="s">
        <v>225</v>
      </c>
      <c r="C6521" s="218">
        <v>44882</v>
      </c>
      <c r="D6521" s="1">
        <v>8</v>
      </c>
      <c r="E6521" s="1">
        <v>504</v>
      </c>
    </row>
    <row r="6522" spans="1:5" x14ac:dyDescent="0.35">
      <c r="A6522" s="1">
        <v>135</v>
      </c>
      <c r="B6522" s="1" t="s">
        <v>225</v>
      </c>
      <c r="C6522" s="218">
        <v>44883</v>
      </c>
      <c r="D6522" s="1">
        <v>8</v>
      </c>
      <c r="E6522" s="1">
        <v>504</v>
      </c>
    </row>
    <row r="6523" spans="1:5" x14ac:dyDescent="0.35">
      <c r="A6523" s="1">
        <v>135</v>
      </c>
      <c r="B6523" s="1" t="s">
        <v>225</v>
      </c>
      <c r="C6523" s="218">
        <v>44884</v>
      </c>
      <c r="D6523" s="1">
        <v>8</v>
      </c>
      <c r="E6523" s="1">
        <v>504</v>
      </c>
    </row>
    <row r="6524" spans="1:5" x14ac:dyDescent="0.35">
      <c r="A6524" s="1">
        <v>135</v>
      </c>
      <c r="B6524" s="1" t="s">
        <v>225</v>
      </c>
      <c r="C6524" s="218">
        <v>44886</v>
      </c>
      <c r="D6524" s="1">
        <v>5</v>
      </c>
      <c r="E6524" s="1">
        <v>315</v>
      </c>
    </row>
    <row r="6525" spans="1:5" x14ac:dyDescent="0.35">
      <c r="A6525" s="1">
        <v>135</v>
      </c>
      <c r="B6525" s="1" t="s">
        <v>225</v>
      </c>
      <c r="C6525" s="218">
        <v>44887</v>
      </c>
      <c r="D6525" s="1">
        <v>5</v>
      </c>
      <c r="E6525" s="1">
        <v>315</v>
      </c>
    </row>
    <row r="6526" spans="1:5" x14ac:dyDescent="0.35">
      <c r="A6526" s="1">
        <v>135</v>
      </c>
      <c r="B6526" s="1" t="s">
        <v>225</v>
      </c>
      <c r="C6526" s="218">
        <v>44888</v>
      </c>
      <c r="D6526" s="1">
        <v>4</v>
      </c>
      <c r="E6526" s="1">
        <v>252</v>
      </c>
    </row>
    <row r="6527" spans="1:5" x14ac:dyDescent="0.35">
      <c r="A6527" s="1">
        <v>135</v>
      </c>
      <c r="B6527" s="1" t="s">
        <v>225</v>
      </c>
      <c r="C6527" s="218">
        <v>44889</v>
      </c>
      <c r="D6527" s="1">
        <v>5</v>
      </c>
      <c r="E6527" s="1">
        <v>315</v>
      </c>
    </row>
    <row r="6528" spans="1:5" x14ac:dyDescent="0.35">
      <c r="A6528" s="1">
        <v>135</v>
      </c>
      <c r="B6528" s="1" t="s">
        <v>225</v>
      </c>
      <c r="C6528" s="218">
        <v>44890</v>
      </c>
      <c r="D6528" s="1">
        <v>5</v>
      </c>
      <c r="E6528" s="1">
        <v>315</v>
      </c>
    </row>
    <row r="6529" spans="1:5" x14ac:dyDescent="0.35">
      <c r="A6529" s="1">
        <v>135</v>
      </c>
      <c r="B6529" s="1" t="s">
        <v>225</v>
      </c>
      <c r="C6529" s="218">
        <v>44891</v>
      </c>
      <c r="D6529" s="1">
        <v>7</v>
      </c>
      <c r="E6529" s="1">
        <v>441</v>
      </c>
    </row>
    <row r="6530" spans="1:5" x14ac:dyDescent="0.35">
      <c r="A6530" s="1">
        <v>135</v>
      </c>
      <c r="B6530" s="1" t="s">
        <v>225</v>
      </c>
      <c r="C6530" s="218">
        <v>44892</v>
      </c>
      <c r="D6530" s="1">
        <v>7</v>
      </c>
      <c r="E6530" s="1">
        <v>441</v>
      </c>
    </row>
    <row r="6531" spans="1:5" x14ac:dyDescent="0.35">
      <c r="A6531" s="1">
        <v>135</v>
      </c>
      <c r="B6531" s="1" t="s">
        <v>225</v>
      </c>
      <c r="C6531" s="218">
        <v>44893</v>
      </c>
      <c r="D6531" s="1">
        <v>8</v>
      </c>
      <c r="E6531" s="1">
        <v>504</v>
      </c>
    </row>
    <row r="6532" spans="1:5" x14ac:dyDescent="0.35">
      <c r="A6532" s="1">
        <v>135</v>
      </c>
      <c r="B6532" s="1" t="s">
        <v>225</v>
      </c>
      <c r="C6532" s="218">
        <v>44894</v>
      </c>
      <c r="D6532" s="1">
        <v>8</v>
      </c>
      <c r="E6532" s="1">
        <v>504</v>
      </c>
    </row>
    <row r="6533" spans="1:5" x14ac:dyDescent="0.35">
      <c r="A6533" s="1">
        <v>135</v>
      </c>
      <c r="B6533" s="1" t="s">
        <v>225</v>
      </c>
      <c r="C6533" s="218">
        <v>44895</v>
      </c>
      <c r="D6533" s="1">
        <v>8</v>
      </c>
      <c r="E6533" s="1">
        <v>504</v>
      </c>
    </row>
    <row r="6534" spans="1:5" x14ac:dyDescent="0.35">
      <c r="A6534" s="1">
        <v>135</v>
      </c>
      <c r="B6534" s="1" t="s">
        <v>225</v>
      </c>
      <c r="C6534" s="218">
        <v>44896</v>
      </c>
      <c r="D6534" s="1">
        <v>8</v>
      </c>
      <c r="E6534" s="1">
        <v>504</v>
      </c>
    </row>
    <row r="6535" spans="1:5" x14ac:dyDescent="0.35">
      <c r="A6535" s="1">
        <v>135</v>
      </c>
      <c r="B6535" s="1" t="s">
        <v>225</v>
      </c>
      <c r="C6535" s="218">
        <v>44897</v>
      </c>
      <c r="D6535" s="1">
        <v>8</v>
      </c>
      <c r="E6535" s="1">
        <v>504</v>
      </c>
    </row>
    <row r="6536" spans="1:5" x14ac:dyDescent="0.35">
      <c r="A6536" s="1">
        <v>135</v>
      </c>
      <c r="B6536" s="1" t="s">
        <v>225</v>
      </c>
      <c r="C6536" s="218">
        <v>44898</v>
      </c>
      <c r="D6536" s="1">
        <v>8</v>
      </c>
      <c r="E6536" s="1">
        <v>504</v>
      </c>
    </row>
    <row r="6537" spans="1:5" x14ac:dyDescent="0.35">
      <c r="A6537" s="1">
        <v>135</v>
      </c>
      <c r="B6537" s="1" t="s">
        <v>225</v>
      </c>
      <c r="C6537" s="218">
        <v>44899</v>
      </c>
      <c r="D6537" s="1">
        <v>8</v>
      </c>
      <c r="E6537" s="1">
        <v>504</v>
      </c>
    </row>
    <row r="6538" spans="1:5" x14ac:dyDescent="0.35">
      <c r="A6538" s="1">
        <v>135</v>
      </c>
      <c r="B6538" s="1" t="s">
        <v>225</v>
      </c>
      <c r="C6538" s="218">
        <v>44900</v>
      </c>
      <c r="D6538" s="1">
        <v>8</v>
      </c>
      <c r="E6538" s="1">
        <v>504</v>
      </c>
    </row>
    <row r="6539" spans="1:5" x14ac:dyDescent="0.35">
      <c r="A6539" s="1">
        <v>135</v>
      </c>
      <c r="B6539" s="1" t="s">
        <v>225</v>
      </c>
      <c r="C6539" s="218">
        <v>44901</v>
      </c>
      <c r="D6539" s="1">
        <v>4</v>
      </c>
      <c r="E6539" s="1">
        <v>252</v>
      </c>
    </row>
    <row r="6540" spans="1:5" x14ac:dyDescent="0.35">
      <c r="A6540" s="1">
        <v>135</v>
      </c>
      <c r="B6540" s="1" t="s">
        <v>225</v>
      </c>
      <c r="C6540" s="218">
        <v>44902</v>
      </c>
      <c r="D6540" s="1">
        <v>5</v>
      </c>
      <c r="E6540" s="1">
        <v>315</v>
      </c>
    </row>
    <row r="6541" spans="1:5" x14ac:dyDescent="0.35">
      <c r="A6541" s="1">
        <v>135</v>
      </c>
      <c r="B6541" s="1" t="s">
        <v>225</v>
      </c>
      <c r="C6541" s="218">
        <v>44903</v>
      </c>
      <c r="D6541" s="1">
        <v>8</v>
      </c>
      <c r="E6541" s="1">
        <v>504</v>
      </c>
    </row>
    <row r="6542" spans="1:5" x14ac:dyDescent="0.35">
      <c r="A6542" s="1">
        <v>135</v>
      </c>
      <c r="B6542" s="1" t="s">
        <v>225</v>
      </c>
      <c r="C6542" s="218">
        <v>44904</v>
      </c>
      <c r="D6542" s="1">
        <v>8</v>
      </c>
      <c r="E6542" s="1">
        <v>504</v>
      </c>
    </row>
    <row r="6543" spans="1:5" x14ac:dyDescent="0.35">
      <c r="A6543" s="1">
        <v>135</v>
      </c>
      <c r="B6543" s="1" t="s">
        <v>225</v>
      </c>
      <c r="C6543" s="218">
        <v>44905</v>
      </c>
      <c r="D6543" s="1">
        <v>8</v>
      </c>
      <c r="E6543" s="1">
        <v>504</v>
      </c>
    </row>
    <row r="6544" spans="1:5" x14ac:dyDescent="0.35">
      <c r="A6544" s="1">
        <v>135</v>
      </c>
      <c r="B6544" s="1" t="s">
        <v>225</v>
      </c>
      <c r="C6544" s="218">
        <v>44906</v>
      </c>
      <c r="D6544" s="1">
        <v>4</v>
      </c>
      <c r="E6544" s="1">
        <v>252</v>
      </c>
    </row>
    <row r="6545" spans="1:5" x14ac:dyDescent="0.35">
      <c r="A6545" s="1">
        <v>135</v>
      </c>
      <c r="B6545" s="1" t="s">
        <v>225</v>
      </c>
      <c r="C6545" s="218">
        <v>44907</v>
      </c>
      <c r="D6545" s="1">
        <v>8</v>
      </c>
      <c r="E6545" s="1">
        <v>504</v>
      </c>
    </row>
    <row r="6546" spans="1:5" x14ac:dyDescent="0.35">
      <c r="A6546" s="1">
        <v>135</v>
      </c>
      <c r="B6546" s="1" t="s">
        <v>225</v>
      </c>
      <c r="C6546" s="218">
        <v>44908</v>
      </c>
      <c r="D6546" s="1">
        <v>8</v>
      </c>
      <c r="E6546" s="1">
        <v>504</v>
      </c>
    </row>
    <row r="6547" spans="1:5" x14ac:dyDescent="0.35">
      <c r="A6547" s="1">
        <v>135</v>
      </c>
      <c r="B6547" s="1" t="s">
        <v>225</v>
      </c>
      <c r="C6547" s="218">
        <v>44909</v>
      </c>
      <c r="D6547" s="1">
        <v>8</v>
      </c>
      <c r="E6547" s="1">
        <v>504</v>
      </c>
    </row>
    <row r="6548" spans="1:5" x14ac:dyDescent="0.35">
      <c r="A6548" s="1">
        <v>135</v>
      </c>
      <c r="B6548" s="1" t="s">
        <v>225</v>
      </c>
      <c r="C6548" s="218">
        <v>44910</v>
      </c>
      <c r="D6548" s="1">
        <v>8</v>
      </c>
      <c r="E6548" s="1">
        <v>504</v>
      </c>
    </row>
    <row r="6549" spans="1:5" x14ac:dyDescent="0.35">
      <c r="A6549" s="1">
        <v>135</v>
      </c>
      <c r="B6549" s="1" t="s">
        <v>225</v>
      </c>
      <c r="C6549" s="218">
        <v>44911</v>
      </c>
      <c r="D6549" s="1">
        <v>8</v>
      </c>
      <c r="E6549" s="1">
        <v>504</v>
      </c>
    </row>
    <row r="6550" spans="1:5" x14ac:dyDescent="0.35">
      <c r="A6550" s="1">
        <v>135</v>
      </c>
      <c r="B6550" s="1" t="s">
        <v>225</v>
      </c>
      <c r="C6550" s="218">
        <v>44912</v>
      </c>
      <c r="D6550" s="1">
        <v>8</v>
      </c>
      <c r="E6550" s="1">
        <v>504</v>
      </c>
    </row>
    <row r="6551" spans="1:5" x14ac:dyDescent="0.35">
      <c r="A6551" s="1">
        <v>135</v>
      </c>
      <c r="B6551" s="1" t="s">
        <v>225</v>
      </c>
      <c r="C6551" s="218">
        <v>44913</v>
      </c>
      <c r="D6551" s="1">
        <v>8</v>
      </c>
      <c r="E6551" s="1">
        <v>504</v>
      </c>
    </row>
    <row r="6552" spans="1:5" x14ac:dyDescent="0.35">
      <c r="A6552" s="1">
        <v>135</v>
      </c>
      <c r="B6552" s="1" t="s">
        <v>225</v>
      </c>
      <c r="C6552" s="218">
        <v>44914</v>
      </c>
      <c r="D6552" s="1">
        <v>8</v>
      </c>
      <c r="E6552" s="1">
        <v>504</v>
      </c>
    </row>
    <row r="6553" spans="1:5" x14ac:dyDescent="0.35">
      <c r="A6553" s="1">
        <v>135</v>
      </c>
      <c r="B6553" s="1" t="s">
        <v>225</v>
      </c>
      <c r="C6553" s="218">
        <v>44915</v>
      </c>
      <c r="D6553" s="1">
        <v>8</v>
      </c>
      <c r="E6553" s="1">
        <v>504</v>
      </c>
    </row>
    <row r="6554" spans="1:5" x14ac:dyDescent="0.35">
      <c r="A6554" s="1">
        <v>135</v>
      </c>
      <c r="B6554" s="1" t="s">
        <v>225</v>
      </c>
      <c r="C6554" s="218">
        <v>44917</v>
      </c>
      <c r="D6554" s="1">
        <v>8</v>
      </c>
      <c r="E6554" s="1">
        <v>504</v>
      </c>
    </row>
    <row r="6555" spans="1:5" x14ac:dyDescent="0.35">
      <c r="A6555" s="1">
        <v>135</v>
      </c>
      <c r="B6555" s="1" t="s">
        <v>225</v>
      </c>
      <c r="C6555" s="218">
        <v>44918</v>
      </c>
      <c r="D6555" s="1">
        <v>7</v>
      </c>
      <c r="E6555" s="1">
        <v>441</v>
      </c>
    </row>
    <row r="6556" spans="1:5" x14ac:dyDescent="0.35">
      <c r="A6556" s="1">
        <v>135</v>
      </c>
      <c r="B6556" s="1" t="s">
        <v>225</v>
      </c>
      <c r="C6556" s="218">
        <v>44919</v>
      </c>
      <c r="D6556" s="1">
        <v>7</v>
      </c>
      <c r="E6556" s="1">
        <v>441</v>
      </c>
    </row>
    <row r="6557" spans="1:5" x14ac:dyDescent="0.35">
      <c r="A6557" s="1">
        <v>135</v>
      </c>
      <c r="B6557" s="1" t="s">
        <v>225</v>
      </c>
      <c r="C6557" s="218">
        <v>44920</v>
      </c>
      <c r="D6557" s="1">
        <v>8</v>
      </c>
      <c r="E6557" s="1">
        <v>504</v>
      </c>
    </row>
    <row r="6558" spans="1:5" x14ac:dyDescent="0.35">
      <c r="A6558" s="1">
        <v>135</v>
      </c>
      <c r="B6558" s="1" t="s">
        <v>225</v>
      </c>
      <c r="C6558" s="218">
        <v>44921</v>
      </c>
      <c r="D6558" s="1">
        <v>8</v>
      </c>
      <c r="E6558" s="1">
        <v>504</v>
      </c>
    </row>
    <row r="6559" spans="1:5" x14ac:dyDescent="0.35">
      <c r="A6559" s="1">
        <v>135</v>
      </c>
      <c r="B6559" s="1" t="s">
        <v>225</v>
      </c>
      <c r="C6559" s="218">
        <v>44922</v>
      </c>
      <c r="D6559" s="1">
        <v>8</v>
      </c>
      <c r="E6559" s="1">
        <v>504</v>
      </c>
    </row>
    <row r="6560" spans="1:5" x14ac:dyDescent="0.35">
      <c r="A6560" s="1">
        <v>135</v>
      </c>
      <c r="B6560" s="1" t="s">
        <v>225</v>
      </c>
      <c r="C6560" s="218">
        <v>44923</v>
      </c>
      <c r="D6560" s="1">
        <v>8</v>
      </c>
      <c r="E6560" s="1">
        <v>504</v>
      </c>
    </row>
    <row r="6561" spans="1:5" x14ac:dyDescent="0.35">
      <c r="A6561" s="1">
        <v>135</v>
      </c>
      <c r="B6561" s="1" t="s">
        <v>225</v>
      </c>
      <c r="C6561" s="218">
        <v>44924</v>
      </c>
      <c r="D6561" s="1">
        <v>8</v>
      </c>
      <c r="E6561" s="1">
        <v>504</v>
      </c>
    </row>
    <row r="6562" spans="1:5" x14ac:dyDescent="0.35">
      <c r="A6562" s="1">
        <v>135</v>
      </c>
      <c r="B6562" s="1" t="s">
        <v>225</v>
      </c>
      <c r="C6562" s="218">
        <v>44925</v>
      </c>
      <c r="D6562" s="1">
        <v>3</v>
      </c>
      <c r="E6562" s="1">
        <v>189</v>
      </c>
    </row>
    <row r="6563" spans="1:5" x14ac:dyDescent="0.35">
      <c r="A6563" s="1">
        <v>135</v>
      </c>
      <c r="B6563" s="1" t="s">
        <v>225</v>
      </c>
      <c r="C6563" s="218">
        <v>44926</v>
      </c>
      <c r="D6563" s="1">
        <v>8</v>
      </c>
      <c r="E6563" s="1">
        <v>504</v>
      </c>
    </row>
    <row r="6564" spans="1:5" x14ac:dyDescent="0.35">
      <c r="A6564" s="1">
        <v>135</v>
      </c>
      <c r="B6564" s="1" t="s">
        <v>225</v>
      </c>
      <c r="C6564" s="218">
        <v>44927</v>
      </c>
      <c r="D6564" s="1">
        <v>5</v>
      </c>
      <c r="E6564" s="1">
        <v>315</v>
      </c>
    </row>
    <row r="6565" spans="1:5" x14ac:dyDescent="0.35">
      <c r="A6565" s="1">
        <v>135</v>
      </c>
      <c r="B6565" s="1" t="s">
        <v>225</v>
      </c>
      <c r="C6565" s="218">
        <v>44929</v>
      </c>
      <c r="D6565" s="1">
        <v>8</v>
      </c>
      <c r="E6565" s="1">
        <v>504</v>
      </c>
    </row>
    <row r="6566" spans="1:5" x14ac:dyDescent="0.35">
      <c r="A6566" s="1">
        <v>135</v>
      </c>
      <c r="B6566" s="1" t="s">
        <v>225</v>
      </c>
      <c r="C6566" s="218">
        <v>44930</v>
      </c>
      <c r="D6566" s="1">
        <v>8</v>
      </c>
      <c r="E6566" s="1">
        <v>504</v>
      </c>
    </row>
    <row r="6567" spans="1:5" x14ac:dyDescent="0.35">
      <c r="A6567" s="1">
        <v>135</v>
      </c>
      <c r="B6567" s="1" t="s">
        <v>225</v>
      </c>
      <c r="C6567" s="218">
        <v>44931</v>
      </c>
      <c r="D6567" s="1">
        <v>8</v>
      </c>
      <c r="E6567" s="1">
        <v>504</v>
      </c>
    </row>
    <row r="6568" spans="1:5" x14ac:dyDescent="0.35">
      <c r="A6568" s="1">
        <v>135</v>
      </c>
      <c r="B6568" s="1" t="s">
        <v>225</v>
      </c>
      <c r="C6568" s="218">
        <v>44932</v>
      </c>
      <c r="D6568" s="1">
        <v>8</v>
      </c>
      <c r="E6568" s="1">
        <v>504</v>
      </c>
    </row>
    <row r="6569" spans="1:5" x14ac:dyDescent="0.35">
      <c r="A6569" s="1">
        <v>135</v>
      </c>
      <c r="B6569" s="1" t="s">
        <v>225</v>
      </c>
      <c r="C6569" s="218">
        <v>44933</v>
      </c>
      <c r="D6569" s="1">
        <v>8</v>
      </c>
      <c r="E6569" s="1">
        <v>504</v>
      </c>
    </row>
    <row r="6570" spans="1:5" x14ac:dyDescent="0.35">
      <c r="A6570" s="1">
        <v>135</v>
      </c>
      <c r="B6570" s="1" t="s">
        <v>225</v>
      </c>
      <c r="C6570" s="218">
        <v>44935</v>
      </c>
      <c r="D6570" s="1">
        <v>4</v>
      </c>
      <c r="E6570" s="1">
        <v>252</v>
      </c>
    </row>
    <row r="6571" spans="1:5" x14ac:dyDescent="0.35">
      <c r="A6571" s="1">
        <v>135</v>
      </c>
      <c r="B6571" s="1" t="s">
        <v>225</v>
      </c>
      <c r="C6571" s="218">
        <v>44937</v>
      </c>
      <c r="D6571" s="1">
        <v>3</v>
      </c>
      <c r="E6571" s="1">
        <v>189</v>
      </c>
    </row>
    <row r="6572" spans="1:5" x14ac:dyDescent="0.35">
      <c r="A6572" s="1">
        <v>135</v>
      </c>
      <c r="B6572" s="1" t="s">
        <v>225</v>
      </c>
      <c r="C6572" s="218">
        <v>44938</v>
      </c>
      <c r="D6572" s="1">
        <v>4</v>
      </c>
      <c r="E6572" s="1">
        <v>252</v>
      </c>
    </row>
    <row r="6573" spans="1:5" x14ac:dyDescent="0.35">
      <c r="A6573" s="1">
        <v>135</v>
      </c>
      <c r="B6573" s="1" t="s">
        <v>225</v>
      </c>
      <c r="C6573" s="218">
        <v>44939</v>
      </c>
      <c r="D6573" s="1">
        <v>5</v>
      </c>
      <c r="E6573" s="1">
        <v>315</v>
      </c>
    </row>
    <row r="6574" spans="1:5" x14ac:dyDescent="0.35">
      <c r="A6574" s="1">
        <v>135</v>
      </c>
      <c r="B6574" s="1" t="s">
        <v>225</v>
      </c>
      <c r="C6574" s="218">
        <v>44940</v>
      </c>
      <c r="D6574" s="1">
        <v>5</v>
      </c>
      <c r="E6574" s="1">
        <v>315</v>
      </c>
    </row>
    <row r="6575" spans="1:5" x14ac:dyDescent="0.35">
      <c r="A6575" s="1">
        <v>135</v>
      </c>
      <c r="B6575" s="1" t="s">
        <v>225</v>
      </c>
      <c r="C6575" s="218">
        <v>44941</v>
      </c>
      <c r="D6575" s="1">
        <v>5</v>
      </c>
      <c r="E6575" s="1">
        <v>315</v>
      </c>
    </row>
    <row r="6576" spans="1:5" x14ac:dyDescent="0.35">
      <c r="A6576" s="1">
        <v>135</v>
      </c>
      <c r="B6576" s="1" t="s">
        <v>225</v>
      </c>
      <c r="C6576" s="218">
        <v>44942</v>
      </c>
      <c r="D6576" s="1">
        <v>8</v>
      </c>
      <c r="E6576" s="1">
        <v>504</v>
      </c>
    </row>
    <row r="6577" spans="1:5" x14ac:dyDescent="0.35">
      <c r="A6577" s="1">
        <v>135</v>
      </c>
      <c r="B6577" s="1" t="s">
        <v>225</v>
      </c>
      <c r="C6577" s="218">
        <v>44943</v>
      </c>
      <c r="D6577" s="1">
        <v>4</v>
      </c>
      <c r="E6577" s="1">
        <v>252</v>
      </c>
    </row>
    <row r="6578" spans="1:5" x14ac:dyDescent="0.35">
      <c r="A6578" s="1">
        <v>135</v>
      </c>
      <c r="B6578" s="1" t="s">
        <v>225</v>
      </c>
      <c r="C6578" s="218">
        <v>44944</v>
      </c>
      <c r="D6578" s="1">
        <v>4</v>
      </c>
      <c r="E6578" s="1">
        <v>252</v>
      </c>
    </row>
    <row r="6579" spans="1:5" x14ac:dyDescent="0.35">
      <c r="A6579" s="1">
        <v>135</v>
      </c>
      <c r="B6579" s="1" t="s">
        <v>225</v>
      </c>
      <c r="C6579" s="218">
        <v>44945</v>
      </c>
      <c r="D6579" s="1">
        <v>8</v>
      </c>
      <c r="E6579" s="1">
        <v>504</v>
      </c>
    </row>
    <row r="6580" spans="1:5" x14ac:dyDescent="0.35">
      <c r="A6580" s="1">
        <v>135</v>
      </c>
      <c r="B6580" s="1" t="s">
        <v>225</v>
      </c>
      <c r="C6580" s="218">
        <v>44946</v>
      </c>
      <c r="D6580" s="1">
        <v>4</v>
      </c>
      <c r="E6580" s="1">
        <v>252</v>
      </c>
    </row>
    <row r="6581" spans="1:5" x14ac:dyDescent="0.35">
      <c r="A6581" s="1">
        <v>135</v>
      </c>
      <c r="B6581" s="1" t="s">
        <v>225</v>
      </c>
      <c r="C6581" s="218">
        <v>44947</v>
      </c>
      <c r="D6581" s="1">
        <v>8</v>
      </c>
      <c r="E6581" s="1">
        <v>504</v>
      </c>
    </row>
    <row r="6582" spans="1:5" x14ac:dyDescent="0.35">
      <c r="A6582" s="1">
        <v>135</v>
      </c>
      <c r="B6582" s="1" t="s">
        <v>225</v>
      </c>
      <c r="C6582" s="218">
        <v>44948</v>
      </c>
      <c r="D6582" s="1">
        <v>8</v>
      </c>
      <c r="E6582" s="1">
        <v>504</v>
      </c>
    </row>
    <row r="6583" spans="1:5" x14ac:dyDescent="0.35">
      <c r="A6583" s="1">
        <v>135</v>
      </c>
      <c r="B6583" s="1" t="s">
        <v>225</v>
      </c>
      <c r="C6583" s="218">
        <v>44949</v>
      </c>
      <c r="D6583" s="1">
        <v>5</v>
      </c>
      <c r="E6583" s="1">
        <v>315</v>
      </c>
    </row>
    <row r="6584" spans="1:5" x14ac:dyDescent="0.35">
      <c r="A6584" s="1">
        <v>135</v>
      </c>
      <c r="B6584" s="1" t="s">
        <v>225</v>
      </c>
      <c r="C6584" s="218">
        <v>44950</v>
      </c>
      <c r="D6584" s="1">
        <v>7</v>
      </c>
      <c r="E6584" s="1">
        <v>441</v>
      </c>
    </row>
    <row r="6585" spans="1:5" x14ac:dyDescent="0.35">
      <c r="A6585" s="1">
        <v>135</v>
      </c>
      <c r="B6585" s="1" t="s">
        <v>225</v>
      </c>
      <c r="C6585" s="218">
        <v>44951</v>
      </c>
      <c r="D6585" s="1">
        <v>7</v>
      </c>
      <c r="E6585" s="1">
        <v>441</v>
      </c>
    </row>
    <row r="6586" spans="1:5" x14ac:dyDescent="0.35">
      <c r="A6586" s="1">
        <v>135</v>
      </c>
      <c r="B6586" s="1" t="s">
        <v>225</v>
      </c>
      <c r="C6586" s="218">
        <v>44952</v>
      </c>
      <c r="D6586" s="1">
        <v>8</v>
      </c>
      <c r="E6586" s="1">
        <v>504</v>
      </c>
    </row>
    <row r="6587" spans="1:5" x14ac:dyDescent="0.35">
      <c r="A6587" s="1">
        <v>135</v>
      </c>
      <c r="B6587" s="1" t="s">
        <v>225</v>
      </c>
      <c r="C6587" s="218">
        <v>44953</v>
      </c>
      <c r="D6587" s="1">
        <v>5</v>
      </c>
      <c r="E6587" s="1">
        <v>315</v>
      </c>
    </row>
    <row r="6588" spans="1:5" x14ac:dyDescent="0.35">
      <c r="A6588" s="1">
        <v>135</v>
      </c>
      <c r="B6588" s="1" t="s">
        <v>225</v>
      </c>
      <c r="C6588" s="218">
        <v>44954</v>
      </c>
      <c r="D6588" s="1">
        <v>4</v>
      </c>
      <c r="E6588" s="1">
        <v>252</v>
      </c>
    </row>
    <row r="6589" spans="1:5" x14ac:dyDescent="0.35">
      <c r="A6589" s="1">
        <v>135</v>
      </c>
      <c r="B6589" s="1" t="s">
        <v>225</v>
      </c>
      <c r="C6589" s="218">
        <v>44955</v>
      </c>
      <c r="D6589" s="1">
        <v>4</v>
      </c>
      <c r="E6589" s="1">
        <v>252</v>
      </c>
    </row>
    <row r="6590" spans="1:5" x14ac:dyDescent="0.35">
      <c r="A6590" s="1">
        <v>135</v>
      </c>
      <c r="B6590" s="1" t="s">
        <v>225</v>
      </c>
      <c r="C6590" s="218">
        <v>44956</v>
      </c>
      <c r="D6590" s="1">
        <v>4</v>
      </c>
      <c r="E6590" s="1">
        <v>252</v>
      </c>
    </row>
    <row r="6591" spans="1:5" x14ac:dyDescent="0.35">
      <c r="A6591" s="1">
        <v>136</v>
      </c>
      <c r="B6591" s="1" t="s">
        <v>157</v>
      </c>
      <c r="C6591" s="218">
        <v>44903</v>
      </c>
      <c r="D6591" s="1">
        <v>3</v>
      </c>
      <c r="E6591" s="1">
        <v>54</v>
      </c>
    </row>
    <row r="6592" spans="1:5" x14ac:dyDescent="0.35">
      <c r="A6592" s="1">
        <v>136</v>
      </c>
      <c r="B6592" s="1" t="s">
        <v>157</v>
      </c>
      <c r="C6592" s="218">
        <v>44904</v>
      </c>
      <c r="D6592" s="1">
        <v>2</v>
      </c>
      <c r="E6592" s="1">
        <v>36</v>
      </c>
    </row>
    <row r="6593" spans="1:5" x14ac:dyDescent="0.35">
      <c r="A6593" s="1">
        <v>136</v>
      </c>
      <c r="B6593" s="1" t="s">
        <v>157</v>
      </c>
      <c r="C6593" s="218">
        <v>44906</v>
      </c>
      <c r="D6593" s="1">
        <v>1</v>
      </c>
      <c r="E6593" s="1">
        <v>18</v>
      </c>
    </row>
    <row r="6594" spans="1:5" x14ac:dyDescent="0.35">
      <c r="A6594" s="1">
        <v>136</v>
      </c>
      <c r="B6594" s="1" t="s">
        <v>157</v>
      </c>
      <c r="C6594" s="218">
        <v>44907</v>
      </c>
      <c r="D6594" s="1">
        <v>2</v>
      </c>
      <c r="E6594" s="1">
        <v>90</v>
      </c>
    </row>
    <row r="6595" spans="1:5" x14ac:dyDescent="0.35">
      <c r="A6595" s="1">
        <v>136</v>
      </c>
      <c r="B6595" s="1" t="s">
        <v>157</v>
      </c>
      <c r="C6595" s="218">
        <v>44908</v>
      </c>
      <c r="D6595" s="1">
        <v>2</v>
      </c>
      <c r="E6595" s="1">
        <v>63</v>
      </c>
    </row>
    <row r="6596" spans="1:5" x14ac:dyDescent="0.35">
      <c r="A6596" s="1">
        <v>136</v>
      </c>
      <c r="B6596" s="1" t="s">
        <v>157</v>
      </c>
      <c r="C6596" s="218">
        <v>44909</v>
      </c>
      <c r="D6596" s="1">
        <v>1</v>
      </c>
      <c r="E6596" s="1">
        <v>18</v>
      </c>
    </row>
    <row r="6597" spans="1:5" x14ac:dyDescent="0.35">
      <c r="A6597" s="1">
        <v>136</v>
      </c>
      <c r="B6597" s="1" t="s">
        <v>157</v>
      </c>
      <c r="C6597" s="218">
        <v>44910</v>
      </c>
      <c r="D6597" s="1">
        <v>2</v>
      </c>
      <c r="E6597" s="1">
        <v>36</v>
      </c>
    </row>
    <row r="6598" spans="1:5" x14ac:dyDescent="0.35">
      <c r="A6598" s="1">
        <v>136</v>
      </c>
      <c r="B6598" s="1" t="s">
        <v>157</v>
      </c>
      <c r="C6598" s="218">
        <v>44911</v>
      </c>
      <c r="D6598" s="1">
        <v>1</v>
      </c>
      <c r="E6598" s="1">
        <v>45</v>
      </c>
    </row>
    <row r="6599" spans="1:5" x14ac:dyDescent="0.35">
      <c r="A6599" s="1">
        <v>136</v>
      </c>
      <c r="B6599" s="1" t="s">
        <v>157</v>
      </c>
      <c r="C6599" s="218">
        <v>44912</v>
      </c>
      <c r="D6599" s="1">
        <v>3</v>
      </c>
      <c r="E6599" s="1">
        <v>81</v>
      </c>
    </row>
    <row r="6600" spans="1:5" x14ac:dyDescent="0.35">
      <c r="A6600" s="1">
        <v>136</v>
      </c>
      <c r="B6600" s="1" t="s">
        <v>157</v>
      </c>
      <c r="C6600" s="218">
        <v>44914</v>
      </c>
      <c r="D6600" s="1">
        <v>4</v>
      </c>
      <c r="E6600" s="1">
        <v>153</v>
      </c>
    </row>
    <row r="6601" spans="1:5" x14ac:dyDescent="0.35">
      <c r="A6601" s="1">
        <v>136</v>
      </c>
      <c r="B6601" s="1" t="s">
        <v>157</v>
      </c>
      <c r="C6601" s="218">
        <v>44915</v>
      </c>
      <c r="D6601" s="1">
        <v>2</v>
      </c>
      <c r="E6601" s="1">
        <v>63</v>
      </c>
    </row>
    <row r="6602" spans="1:5" x14ac:dyDescent="0.35">
      <c r="A6602" s="1">
        <v>136</v>
      </c>
      <c r="B6602" s="1" t="s">
        <v>157</v>
      </c>
      <c r="C6602" s="218">
        <v>44916</v>
      </c>
      <c r="D6602" s="1">
        <v>2</v>
      </c>
      <c r="E6602" s="1">
        <v>90</v>
      </c>
    </row>
    <row r="6603" spans="1:5" x14ac:dyDescent="0.35">
      <c r="A6603" s="1">
        <v>136</v>
      </c>
      <c r="B6603" s="1" t="s">
        <v>157</v>
      </c>
      <c r="C6603" s="218">
        <v>44917</v>
      </c>
      <c r="D6603" s="1">
        <v>2</v>
      </c>
      <c r="E6603" s="1">
        <v>63</v>
      </c>
    </row>
    <row r="6604" spans="1:5" x14ac:dyDescent="0.35">
      <c r="A6604" s="1">
        <v>136</v>
      </c>
      <c r="B6604" s="1" t="s">
        <v>157</v>
      </c>
      <c r="C6604" s="218">
        <v>44918</v>
      </c>
      <c r="D6604" s="1">
        <v>1</v>
      </c>
      <c r="E6604" s="1">
        <v>45</v>
      </c>
    </row>
    <row r="6605" spans="1:5" x14ac:dyDescent="0.35">
      <c r="A6605" s="1">
        <v>136</v>
      </c>
      <c r="B6605" s="1" t="s">
        <v>157</v>
      </c>
      <c r="C6605" s="218">
        <v>44919</v>
      </c>
      <c r="D6605" s="1">
        <v>2</v>
      </c>
      <c r="E6605" s="1">
        <v>63</v>
      </c>
    </row>
    <row r="6606" spans="1:5" x14ac:dyDescent="0.35">
      <c r="A6606" s="1">
        <v>136</v>
      </c>
      <c r="B6606" s="1" t="s">
        <v>157</v>
      </c>
      <c r="C6606" s="218">
        <v>44920</v>
      </c>
      <c r="D6606" s="1">
        <v>2</v>
      </c>
      <c r="E6606" s="1">
        <v>90</v>
      </c>
    </row>
    <row r="6607" spans="1:5" x14ac:dyDescent="0.35">
      <c r="A6607" s="1">
        <v>136</v>
      </c>
      <c r="B6607" s="1" t="s">
        <v>157</v>
      </c>
      <c r="C6607" s="218">
        <v>44921</v>
      </c>
      <c r="D6607" s="1">
        <v>3</v>
      </c>
      <c r="E6607" s="1">
        <v>81</v>
      </c>
    </row>
    <row r="6608" spans="1:5" x14ac:dyDescent="0.35">
      <c r="A6608" s="1">
        <v>136</v>
      </c>
      <c r="B6608" s="1" t="s">
        <v>157</v>
      </c>
      <c r="C6608" s="218">
        <v>44922</v>
      </c>
      <c r="D6608" s="1">
        <v>2</v>
      </c>
      <c r="E6608" s="1">
        <v>90</v>
      </c>
    </row>
    <row r="6609" spans="1:5" x14ac:dyDescent="0.35">
      <c r="A6609" s="1">
        <v>136</v>
      </c>
      <c r="B6609" s="1" t="s">
        <v>157</v>
      </c>
      <c r="C6609" s="218">
        <v>44923</v>
      </c>
      <c r="D6609" s="1">
        <v>1</v>
      </c>
      <c r="E6609" s="1">
        <v>18</v>
      </c>
    </row>
    <row r="6610" spans="1:5" x14ac:dyDescent="0.35">
      <c r="A6610" s="1">
        <v>136</v>
      </c>
      <c r="B6610" s="1" t="s">
        <v>157</v>
      </c>
      <c r="C6610" s="218">
        <v>44924</v>
      </c>
      <c r="D6610" s="1">
        <v>4</v>
      </c>
      <c r="E6610" s="1">
        <v>99</v>
      </c>
    </row>
    <row r="6611" spans="1:5" x14ac:dyDescent="0.35">
      <c r="A6611" s="1">
        <v>136</v>
      </c>
      <c r="B6611" s="1" t="s">
        <v>157</v>
      </c>
      <c r="C6611" s="218">
        <v>44925</v>
      </c>
      <c r="D6611" s="1">
        <v>1</v>
      </c>
      <c r="E6611" s="1">
        <v>45</v>
      </c>
    </row>
    <row r="6612" spans="1:5" x14ac:dyDescent="0.35">
      <c r="A6612" s="1">
        <v>136</v>
      </c>
      <c r="B6612" s="1" t="s">
        <v>157</v>
      </c>
      <c r="C6612" s="218">
        <v>44926</v>
      </c>
      <c r="D6612" s="1">
        <v>8</v>
      </c>
      <c r="E6612" s="1">
        <v>252</v>
      </c>
    </row>
    <row r="6613" spans="1:5" x14ac:dyDescent="0.35">
      <c r="A6613" s="1">
        <v>136</v>
      </c>
      <c r="B6613" s="1" t="s">
        <v>157</v>
      </c>
      <c r="C6613" s="218">
        <v>44927</v>
      </c>
      <c r="D6613" s="1">
        <v>4</v>
      </c>
      <c r="E6613" s="1">
        <v>153</v>
      </c>
    </row>
    <row r="6614" spans="1:5" x14ac:dyDescent="0.35">
      <c r="A6614" s="1">
        <v>136</v>
      </c>
      <c r="B6614" s="1" t="s">
        <v>157</v>
      </c>
      <c r="C6614" s="218">
        <v>44928</v>
      </c>
      <c r="D6614" s="1">
        <v>3</v>
      </c>
      <c r="E6614" s="1">
        <v>135</v>
      </c>
    </row>
    <row r="6615" spans="1:5" x14ac:dyDescent="0.35">
      <c r="A6615" s="1">
        <v>136</v>
      </c>
      <c r="B6615" s="1" t="s">
        <v>157</v>
      </c>
      <c r="C6615" s="218">
        <v>44929</v>
      </c>
      <c r="D6615" s="1">
        <v>10</v>
      </c>
      <c r="E6615" s="1">
        <v>315</v>
      </c>
    </row>
    <row r="6616" spans="1:5" x14ac:dyDescent="0.35">
      <c r="A6616" s="1">
        <v>136</v>
      </c>
      <c r="B6616" s="1" t="s">
        <v>157</v>
      </c>
      <c r="C6616" s="218">
        <v>44930</v>
      </c>
      <c r="D6616" s="1">
        <v>7</v>
      </c>
      <c r="E6616" s="1">
        <v>207</v>
      </c>
    </row>
    <row r="6617" spans="1:5" x14ac:dyDescent="0.35">
      <c r="A6617" s="1">
        <v>136</v>
      </c>
      <c r="B6617" s="1" t="s">
        <v>157</v>
      </c>
      <c r="C6617" s="218">
        <v>44931</v>
      </c>
      <c r="D6617" s="1">
        <v>6</v>
      </c>
      <c r="E6617" s="1">
        <v>216</v>
      </c>
    </row>
    <row r="6618" spans="1:5" x14ac:dyDescent="0.35">
      <c r="A6618" s="1">
        <v>136</v>
      </c>
      <c r="B6618" s="1" t="s">
        <v>157</v>
      </c>
      <c r="C6618" s="218">
        <v>44932</v>
      </c>
      <c r="D6618" s="1">
        <v>7</v>
      </c>
      <c r="E6618" s="1">
        <v>207</v>
      </c>
    </row>
    <row r="6619" spans="1:5" x14ac:dyDescent="0.35">
      <c r="A6619" s="1">
        <v>136</v>
      </c>
      <c r="B6619" s="1" t="s">
        <v>157</v>
      </c>
      <c r="C6619" s="218">
        <v>44933</v>
      </c>
      <c r="D6619" s="1">
        <v>7</v>
      </c>
      <c r="E6619" s="1">
        <v>261</v>
      </c>
    </row>
    <row r="6620" spans="1:5" x14ac:dyDescent="0.35">
      <c r="A6620" s="1">
        <v>136</v>
      </c>
      <c r="B6620" s="1" t="s">
        <v>157</v>
      </c>
      <c r="C6620" s="218">
        <v>44935</v>
      </c>
      <c r="D6620" s="1">
        <v>3</v>
      </c>
      <c r="E6620" s="1">
        <v>135</v>
      </c>
    </row>
    <row r="6621" spans="1:5" x14ac:dyDescent="0.35">
      <c r="A6621" s="1">
        <v>136</v>
      </c>
      <c r="B6621" s="1" t="s">
        <v>157</v>
      </c>
      <c r="C6621" s="218">
        <v>44936</v>
      </c>
      <c r="D6621" s="1">
        <v>3</v>
      </c>
      <c r="E6621" s="1">
        <v>108</v>
      </c>
    </row>
    <row r="6622" spans="1:5" x14ac:dyDescent="0.35">
      <c r="A6622" s="1">
        <v>136</v>
      </c>
      <c r="B6622" s="1" t="s">
        <v>157</v>
      </c>
      <c r="C6622" s="218">
        <v>44937</v>
      </c>
      <c r="D6622" s="1">
        <v>7</v>
      </c>
      <c r="E6622" s="1">
        <v>180</v>
      </c>
    </row>
    <row r="6623" spans="1:5" x14ac:dyDescent="0.35">
      <c r="A6623" s="1">
        <v>136</v>
      </c>
      <c r="B6623" s="1" t="s">
        <v>157</v>
      </c>
      <c r="C6623" s="218">
        <v>44939</v>
      </c>
      <c r="D6623" s="1">
        <v>4</v>
      </c>
      <c r="E6623" s="1">
        <v>126</v>
      </c>
    </row>
    <row r="6624" spans="1:5" x14ac:dyDescent="0.35">
      <c r="A6624" s="1">
        <v>136</v>
      </c>
      <c r="B6624" s="1" t="s">
        <v>157</v>
      </c>
      <c r="C6624" s="218">
        <v>44940</v>
      </c>
      <c r="D6624" s="1">
        <v>4</v>
      </c>
      <c r="E6624" s="1">
        <v>126</v>
      </c>
    </row>
    <row r="6625" spans="1:5" x14ac:dyDescent="0.35">
      <c r="A6625" s="1">
        <v>136</v>
      </c>
      <c r="B6625" s="1" t="s">
        <v>157</v>
      </c>
      <c r="C6625" s="218">
        <v>44941</v>
      </c>
      <c r="D6625" s="1">
        <v>2</v>
      </c>
      <c r="E6625" s="1">
        <v>90</v>
      </c>
    </row>
    <row r="6626" spans="1:5" x14ac:dyDescent="0.35">
      <c r="A6626" s="1">
        <v>136</v>
      </c>
      <c r="B6626" s="1" t="s">
        <v>157</v>
      </c>
      <c r="C6626" s="218">
        <v>44942</v>
      </c>
      <c r="D6626" s="1">
        <v>2</v>
      </c>
      <c r="E6626" s="1">
        <v>63</v>
      </c>
    </row>
    <row r="6627" spans="1:5" x14ac:dyDescent="0.35">
      <c r="A6627" s="1">
        <v>136</v>
      </c>
      <c r="B6627" s="1" t="s">
        <v>157</v>
      </c>
      <c r="C6627" s="218">
        <v>44943</v>
      </c>
      <c r="D6627" s="1">
        <v>3</v>
      </c>
      <c r="E6627" s="1">
        <v>108</v>
      </c>
    </row>
    <row r="6628" spans="1:5" x14ac:dyDescent="0.35">
      <c r="A6628" s="1">
        <v>136</v>
      </c>
      <c r="B6628" s="1" t="s">
        <v>157</v>
      </c>
      <c r="C6628" s="218">
        <v>44944</v>
      </c>
      <c r="D6628" s="1">
        <v>3</v>
      </c>
      <c r="E6628" s="1">
        <v>108</v>
      </c>
    </row>
    <row r="6629" spans="1:5" x14ac:dyDescent="0.35">
      <c r="A6629" s="1">
        <v>136</v>
      </c>
      <c r="B6629" s="1" t="s">
        <v>157</v>
      </c>
      <c r="C6629" s="218">
        <v>44945</v>
      </c>
      <c r="D6629" s="1">
        <v>4</v>
      </c>
      <c r="E6629" s="1">
        <v>126</v>
      </c>
    </row>
    <row r="6630" spans="1:5" x14ac:dyDescent="0.35">
      <c r="A6630" s="1">
        <v>136</v>
      </c>
      <c r="B6630" s="1" t="s">
        <v>157</v>
      </c>
      <c r="C6630" s="218">
        <v>44946</v>
      </c>
      <c r="D6630" s="1">
        <v>4</v>
      </c>
      <c r="E6630" s="1">
        <v>153</v>
      </c>
    </row>
    <row r="6631" spans="1:5" x14ac:dyDescent="0.35">
      <c r="A6631" s="1">
        <v>136</v>
      </c>
      <c r="B6631" s="1" t="s">
        <v>157</v>
      </c>
      <c r="C6631" s="218">
        <v>44947</v>
      </c>
      <c r="D6631" s="1">
        <v>3</v>
      </c>
      <c r="E6631" s="1">
        <v>108</v>
      </c>
    </row>
    <row r="6632" spans="1:5" x14ac:dyDescent="0.35">
      <c r="A6632" s="1">
        <v>136</v>
      </c>
      <c r="B6632" s="1" t="s">
        <v>157</v>
      </c>
      <c r="C6632" s="218">
        <v>44948</v>
      </c>
      <c r="D6632" s="1">
        <v>4</v>
      </c>
      <c r="E6632" s="1">
        <v>126</v>
      </c>
    </row>
    <row r="6633" spans="1:5" x14ac:dyDescent="0.35">
      <c r="A6633" s="1">
        <v>136</v>
      </c>
      <c r="B6633" s="1" t="s">
        <v>157</v>
      </c>
      <c r="C6633" s="218">
        <v>44949</v>
      </c>
      <c r="D6633" s="1">
        <v>4</v>
      </c>
      <c r="E6633" s="1">
        <v>126</v>
      </c>
    </row>
    <row r="6634" spans="1:5" x14ac:dyDescent="0.35">
      <c r="A6634" s="1">
        <v>136</v>
      </c>
      <c r="B6634" s="1" t="s">
        <v>157</v>
      </c>
      <c r="C6634" s="218">
        <v>44950</v>
      </c>
      <c r="D6634" s="1">
        <v>5</v>
      </c>
      <c r="E6634" s="1">
        <v>144</v>
      </c>
    </row>
    <row r="6635" spans="1:5" x14ac:dyDescent="0.35">
      <c r="A6635" s="1">
        <v>136</v>
      </c>
      <c r="B6635" s="1" t="s">
        <v>157</v>
      </c>
      <c r="C6635" s="218">
        <v>44951</v>
      </c>
      <c r="D6635" s="1">
        <v>4</v>
      </c>
      <c r="E6635" s="1">
        <v>153</v>
      </c>
    </row>
    <row r="6636" spans="1:5" x14ac:dyDescent="0.35">
      <c r="A6636" s="1">
        <v>136</v>
      </c>
      <c r="B6636" s="1" t="s">
        <v>157</v>
      </c>
      <c r="C6636" s="218">
        <v>44952</v>
      </c>
      <c r="D6636" s="1">
        <v>3</v>
      </c>
      <c r="E6636" s="1">
        <v>108</v>
      </c>
    </row>
    <row r="6637" spans="1:5" x14ac:dyDescent="0.35">
      <c r="A6637" s="1">
        <v>136</v>
      </c>
      <c r="B6637" s="1" t="s">
        <v>157</v>
      </c>
      <c r="C6637" s="218">
        <v>44953</v>
      </c>
      <c r="D6637" s="1">
        <v>4</v>
      </c>
      <c r="E6637" s="1">
        <v>126</v>
      </c>
    </row>
    <row r="6638" spans="1:5" x14ac:dyDescent="0.35">
      <c r="A6638" s="1">
        <v>136</v>
      </c>
      <c r="B6638" s="1" t="s">
        <v>157</v>
      </c>
      <c r="C6638" s="218">
        <v>44954</v>
      </c>
      <c r="D6638" s="1">
        <v>3</v>
      </c>
      <c r="E6638" s="1">
        <v>135</v>
      </c>
    </row>
    <row r="6639" spans="1:5" x14ac:dyDescent="0.35">
      <c r="A6639" s="1">
        <v>136</v>
      </c>
      <c r="B6639" s="1" t="s">
        <v>157</v>
      </c>
      <c r="C6639" s="218">
        <v>44955</v>
      </c>
      <c r="D6639" s="1">
        <v>3</v>
      </c>
      <c r="E6639" s="1">
        <v>108</v>
      </c>
    </row>
    <row r="6640" spans="1:5" x14ac:dyDescent="0.35">
      <c r="A6640" s="1">
        <v>136</v>
      </c>
      <c r="B6640" s="1" t="s">
        <v>157</v>
      </c>
      <c r="C6640" s="218">
        <v>44956</v>
      </c>
      <c r="D6640" s="1">
        <v>2</v>
      </c>
      <c r="E6640" s="1">
        <v>90</v>
      </c>
    </row>
    <row r="6641" spans="1:5" x14ac:dyDescent="0.35">
      <c r="A6641" s="1">
        <v>137</v>
      </c>
      <c r="B6641" s="1" t="s">
        <v>158</v>
      </c>
      <c r="C6641" s="218">
        <v>44881</v>
      </c>
      <c r="D6641" s="1">
        <v>17</v>
      </c>
      <c r="E6641" s="1">
        <v>306</v>
      </c>
    </row>
    <row r="6642" spans="1:5" x14ac:dyDescent="0.35">
      <c r="A6642" s="1">
        <v>137</v>
      </c>
      <c r="B6642" s="1" t="s">
        <v>158</v>
      </c>
      <c r="C6642" s="218">
        <v>44882</v>
      </c>
      <c r="D6642" s="1">
        <v>22</v>
      </c>
      <c r="E6642" s="1">
        <v>396</v>
      </c>
    </row>
    <row r="6643" spans="1:5" x14ac:dyDescent="0.35">
      <c r="A6643" s="1">
        <v>137</v>
      </c>
      <c r="B6643" s="1" t="s">
        <v>158</v>
      </c>
      <c r="C6643" s="218">
        <v>44883</v>
      </c>
      <c r="D6643" s="1">
        <v>20</v>
      </c>
      <c r="E6643" s="1">
        <v>360</v>
      </c>
    </row>
    <row r="6644" spans="1:5" x14ac:dyDescent="0.35">
      <c r="A6644" s="1">
        <v>137</v>
      </c>
      <c r="B6644" s="1" t="s">
        <v>158</v>
      </c>
      <c r="C6644" s="218">
        <v>44884</v>
      </c>
      <c r="D6644" s="1">
        <v>21</v>
      </c>
      <c r="E6644" s="1">
        <v>378</v>
      </c>
    </row>
    <row r="6645" spans="1:5" x14ac:dyDescent="0.35">
      <c r="A6645" s="1">
        <v>137</v>
      </c>
      <c r="B6645" s="1" t="s">
        <v>158</v>
      </c>
      <c r="C6645" s="218">
        <v>44886</v>
      </c>
      <c r="D6645" s="1">
        <v>11</v>
      </c>
      <c r="E6645" s="1">
        <v>198</v>
      </c>
    </row>
    <row r="6646" spans="1:5" x14ac:dyDescent="0.35">
      <c r="A6646" s="1">
        <v>137</v>
      </c>
      <c r="B6646" s="1" t="s">
        <v>158</v>
      </c>
      <c r="C6646" s="218">
        <v>44887</v>
      </c>
      <c r="D6646" s="1">
        <v>22</v>
      </c>
      <c r="E6646" s="1">
        <v>396</v>
      </c>
    </row>
    <row r="6647" spans="1:5" x14ac:dyDescent="0.35">
      <c r="A6647" s="1">
        <v>137</v>
      </c>
      <c r="B6647" s="1" t="s">
        <v>158</v>
      </c>
      <c r="C6647" s="218">
        <v>44888</v>
      </c>
      <c r="D6647" s="1">
        <v>17</v>
      </c>
      <c r="E6647" s="1">
        <v>360</v>
      </c>
    </row>
    <row r="6648" spans="1:5" x14ac:dyDescent="0.35">
      <c r="A6648" s="1">
        <v>137</v>
      </c>
      <c r="B6648" s="1" t="s">
        <v>158</v>
      </c>
      <c r="C6648" s="218">
        <v>44889</v>
      </c>
      <c r="D6648" s="1">
        <v>14</v>
      </c>
      <c r="E6648" s="1">
        <v>279</v>
      </c>
    </row>
    <row r="6649" spans="1:5" x14ac:dyDescent="0.35">
      <c r="A6649" s="1">
        <v>137</v>
      </c>
      <c r="B6649" s="1" t="s">
        <v>158</v>
      </c>
      <c r="C6649" s="218">
        <v>44890</v>
      </c>
      <c r="D6649" s="1">
        <v>28</v>
      </c>
      <c r="E6649" s="1">
        <v>585</v>
      </c>
    </row>
    <row r="6650" spans="1:5" x14ac:dyDescent="0.35">
      <c r="A6650" s="1">
        <v>137</v>
      </c>
      <c r="B6650" s="1" t="s">
        <v>158</v>
      </c>
      <c r="C6650" s="218">
        <v>44891</v>
      </c>
      <c r="D6650" s="1">
        <v>26</v>
      </c>
      <c r="E6650" s="1">
        <v>495</v>
      </c>
    </row>
    <row r="6651" spans="1:5" x14ac:dyDescent="0.35">
      <c r="A6651" s="1">
        <v>137</v>
      </c>
      <c r="B6651" s="1" t="s">
        <v>158</v>
      </c>
      <c r="C6651" s="218">
        <v>44892</v>
      </c>
      <c r="D6651" s="1">
        <v>30</v>
      </c>
      <c r="E6651" s="1">
        <v>567</v>
      </c>
    </row>
    <row r="6652" spans="1:5" x14ac:dyDescent="0.35">
      <c r="A6652" s="1">
        <v>137</v>
      </c>
      <c r="B6652" s="1" t="s">
        <v>158</v>
      </c>
      <c r="C6652" s="218">
        <v>44893</v>
      </c>
      <c r="D6652" s="1">
        <v>23</v>
      </c>
      <c r="E6652" s="1">
        <v>441</v>
      </c>
    </row>
    <row r="6653" spans="1:5" x14ac:dyDescent="0.35">
      <c r="A6653" s="1">
        <v>137</v>
      </c>
      <c r="B6653" s="1" t="s">
        <v>158</v>
      </c>
      <c r="C6653" s="218">
        <v>44896</v>
      </c>
      <c r="D6653" s="1">
        <v>21</v>
      </c>
      <c r="E6653" s="1">
        <v>378</v>
      </c>
    </row>
    <row r="6654" spans="1:5" x14ac:dyDescent="0.35">
      <c r="A6654" s="1">
        <v>137</v>
      </c>
      <c r="B6654" s="1" t="s">
        <v>158</v>
      </c>
      <c r="C6654" s="218">
        <v>44897</v>
      </c>
      <c r="D6654" s="1">
        <v>19</v>
      </c>
      <c r="E6654" s="1">
        <v>396</v>
      </c>
    </row>
    <row r="6655" spans="1:5" x14ac:dyDescent="0.35">
      <c r="A6655" s="1">
        <v>137</v>
      </c>
      <c r="B6655" s="1" t="s">
        <v>158</v>
      </c>
      <c r="C6655" s="218">
        <v>44898</v>
      </c>
      <c r="D6655" s="1">
        <v>26</v>
      </c>
      <c r="E6655" s="1">
        <v>522</v>
      </c>
    </row>
    <row r="6656" spans="1:5" x14ac:dyDescent="0.35">
      <c r="A6656" s="1">
        <v>137</v>
      </c>
      <c r="B6656" s="1" t="s">
        <v>158</v>
      </c>
      <c r="C6656" s="218">
        <v>44899</v>
      </c>
      <c r="D6656" s="1">
        <v>21</v>
      </c>
      <c r="E6656" s="1">
        <v>486</v>
      </c>
    </row>
    <row r="6657" spans="1:5" x14ac:dyDescent="0.35">
      <c r="A6657" s="1">
        <v>137</v>
      </c>
      <c r="B6657" s="1" t="s">
        <v>158</v>
      </c>
      <c r="C6657" s="218">
        <v>44900</v>
      </c>
      <c r="D6657" s="1">
        <v>15</v>
      </c>
      <c r="E6657" s="1">
        <v>378</v>
      </c>
    </row>
    <row r="6658" spans="1:5" x14ac:dyDescent="0.35">
      <c r="A6658" s="1">
        <v>137</v>
      </c>
      <c r="B6658" s="1" t="s">
        <v>158</v>
      </c>
      <c r="C6658" s="218">
        <v>44901</v>
      </c>
      <c r="D6658" s="1">
        <v>13</v>
      </c>
      <c r="E6658" s="1">
        <v>261</v>
      </c>
    </row>
    <row r="6659" spans="1:5" x14ac:dyDescent="0.35">
      <c r="A6659" s="1">
        <v>137</v>
      </c>
      <c r="B6659" s="1" t="s">
        <v>158</v>
      </c>
      <c r="C6659" s="218">
        <v>44902</v>
      </c>
      <c r="D6659" s="1">
        <v>17</v>
      </c>
      <c r="E6659" s="1">
        <v>360</v>
      </c>
    </row>
    <row r="6660" spans="1:5" x14ac:dyDescent="0.35">
      <c r="A6660" s="1">
        <v>137</v>
      </c>
      <c r="B6660" s="1" t="s">
        <v>158</v>
      </c>
      <c r="C6660" s="218">
        <v>44903</v>
      </c>
      <c r="D6660" s="1">
        <v>18</v>
      </c>
      <c r="E6660" s="1">
        <v>405</v>
      </c>
    </row>
    <row r="6661" spans="1:5" x14ac:dyDescent="0.35">
      <c r="A6661" s="1">
        <v>137</v>
      </c>
      <c r="B6661" s="1" t="s">
        <v>158</v>
      </c>
      <c r="C6661" s="218">
        <v>44905</v>
      </c>
      <c r="D6661" s="1">
        <v>18</v>
      </c>
      <c r="E6661" s="1">
        <v>405</v>
      </c>
    </row>
    <row r="6662" spans="1:5" x14ac:dyDescent="0.35">
      <c r="A6662" s="1">
        <v>137</v>
      </c>
      <c r="B6662" s="1" t="s">
        <v>158</v>
      </c>
      <c r="C6662" s="218">
        <v>44907</v>
      </c>
      <c r="D6662" s="1">
        <v>20</v>
      </c>
      <c r="E6662" s="1">
        <v>387</v>
      </c>
    </row>
    <row r="6663" spans="1:5" x14ac:dyDescent="0.35">
      <c r="A6663" s="1">
        <v>137</v>
      </c>
      <c r="B6663" s="1" t="s">
        <v>158</v>
      </c>
      <c r="C6663" s="218">
        <v>44908</v>
      </c>
      <c r="D6663" s="1">
        <v>24</v>
      </c>
      <c r="E6663" s="1">
        <v>459</v>
      </c>
    </row>
    <row r="6664" spans="1:5" x14ac:dyDescent="0.35">
      <c r="A6664" s="1">
        <v>137</v>
      </c>
      <c r="B6664" s="1" t="s">
        <v>158</v>
      </c>
      <c r="C6664" s="218">
        <v>44909</v>
      </c>
      <c r="D6664" s="1">
        <v>20</v>
      </c>
      <c r="E6664" s="1">
        <v>414</v>
      </c>
    </row>
    <row r="6665" spans="1:5" x14ac:dyDescent="0.35">
      <c r="A6665" s="1">
        <v>137</v>
      </c>
      <c r="B6665" s="1" t="s">
        <v>158</v>
      </c>
      <c r="C6665" s="218">
        <v>44910</v>
      </c>
      <c r="D6665" s="1">
        <v>16</v>
      </c>
      <c r="E6665" s="1">
        <v>396</v>
      </c>
    </row>
    <row r="6666" spans="1:5" x14ac:dyDescent="0.35">
      <c r="A6666" s="1">
        <v>137</v>
      </c>
      <c r="B6666" s="1" t="s">
        <v>158</v>
      </c>
      <c r="C6666" s="218">
        <v>44911</v>
      </c>
      <c r="D6666" s="1">
        <v>19</v>
      </c>
      <c r="E6666" s="1">
        <v>396</v>
      </c>
    </row>
    <row r="6667" spans="1:5" x14ac:dyDescent="0.35">
      <c r="A6667" s="1">
        <v>137</v>
      </c>
      <c r="B6667" s="1" t="s">
        <v>158</v>
      </c>
      <c r="C6667" s="218">
        <v>44912</v>
      </c>
      <c r="D6667" s="1">
        <v>20</v>
      </c>
      <c r="E6667" s="1">
        <v>414</v>
      </c>
    </row>
    <row r="6668" spans="1:5" x14ac:dyDescent="0.35">
      <c r="A6668" s="1">
        <v>137</v>
      </c>
      <c r="B6668" s="1" t="s">
        <v>158</v>
      </c>
      <c r="C6668" s="218">
        <v>44913</v>
      </c>
      <c r="D6668" s="1">
        <v>19</v>
      </c>
      <c r="E6668" s="1">
        <v>369</v>
      </c>
    </row>
    <row r="6669" spans="1:5" x14ac:dyDescent="0.35">
      <c r="A6669" s="1">
        <v>137</v>
      </c>
      <c r="B6669" s="1" t="s">
        <v>158</v>
      </c>
      <c r="C6669" s="218">
        <v>44914</v>
      </c>
      <c r="D6669" s="1">
        <v>17</v>
      </c>
      <c r="E6669" s="1">
        <v>414</v>
      </c>
    </row>
    <row r="6670" spans="1:5" x14ac:dyDescent="0.35">
      <c r="A6670" s="1">
        <v>137</v>
      </c>
      <c r="B6670" s="1" t="s">
        <v>158</v>
      </c>
      <c r="C6670" s="218">
        <v>44915</v>
      </c>
      <c r="D6670" s="1">
        <v>16</v>
      </c>
      <c r="E6670" s="1">
        <v>396</v>
      </c>
    </row>
    <row r="6671" spans="1:5" x14ac:dyDescent="0.35">
      <c r="A6671" s="1">
        <v>137</v>
      </c>
      <c r="B6671" s="1" t="s">
        <v>158</v>
      </c>
      <c r="C6671" s="218">
        <v>44916</v>
      </c>
      <c r="D6671" s="1">
        <v>21</v>
      </c>
      <c r="E6671" s="1">
        <v>405</v>
      </c>
    </row>
    <row r="6672" spans="1:5" x14ac:dyDescent="0.35">
      <c r="A6672" s="1">
        <v>137</v>
      </c>
      <c r="B6672" s="1" t="s">
        <v>158</v>
      </c>
      <c r="C6672" s="218">
        <v>44917</v>
      </c>
      <c r="D6672" s="1">
        <v>22</v>
      </c>
      <c r="E6672" s="1">
        <v>396</v>
      </c>
    </row>
    <row r="6673" spans="1:5" x14ac:dyDescent="0.35">
      <c r="A6673" s="1">
        <v>137</v>
      </c>
      <c r="B6673" s="1" t="s">
        <v>158</v>
      </c>
      <c r="C6673" s="218">
        <v>44918</v>
      </c>
      <c r="D6673" s="1">
        <v>21</v>
      </c>
      <c r="E6673" s="1">
        <v>405</v>
      </c>
    </row>
    <row r="6674" spans="1:5" x14ac:dyDescent="0.35">
      <c r="A6674" s="1">
        <v>137</v>
      </c>
      <c r="B6674" s="1" t="s">
        <v>158</v>
      </c>
      <c r="C6674" s="218">
        <v>44919</v>
      </c>
      <c r="D6674" s="1">
        <v>21</v>
      </c>
      <c r="E6674" s="1">
        <v>405</v>
      </c>
    </row>
    <row r="6675" spans="1:5" x14ac:dyDescent="0.35">
      <c r="A6675" s="1">
        <v>137</v>
      </c>
      <c r="B6675" s="1" t="s">
        <v>158</v>
      </c>
      <c r="C6675" s="218">
        <v>44920</v>
      </c>
      <c r="D6675" s="1">
        <v>23</v>
      </c>
      <c r="E6675" s="1">
        <v>468</v>
      </c>
    </row>
    <row r="6676" spans="1:5" x14ac:dyDescent="0.35">
      <c r="A6676" s="1">
        <v>137</v>
      </c>
      <c r="B6676" s="1" t="s">
        <v>158</v>
      </c>
      <c r="C6676" s="218">
        <v>44921</v>
      </c>
      <c r="D6676" s="1">
        <v>27</v>
      </c>
      <c r="E6676" s="1">
        <v>594</v>
      </c>
    </row>
    <row r="6677" spans="1:5" x14ac:dyDescent="0.35">
      <c r="A6677" s="1">
        <v>137</v>
      </c>
      <c r="B6677" s="1" t="s">
        <v>158</v>
      </c>
      <c r="C6677" s="218">
        <v>44922</v>
      </c>
      <c r="D6677" s="1">
        <v>27</v>
      </c>
      <c r="E6677" s="1">
        <v>567</v>
      </c>
    </row>
    <row r="6678" spans="1:5" x14ac:dyDescent="0.35">
      <c r="A6678" s="1">
        <v>137</v>
      </c>
      <c r="B6678" s="1" t="s">
        <v>158</v>
      </c>
      <c r="C6678" s="218">
        <v>44923</v>
      </c>
      <c r="D6678" s="1">
        <v>34</v>
      </c>
      <c r="E6678" s="1">
        <v>612</v>
      </c>
    </row>
    <row r="6679" spans="1:5" x14ac:dyDescent="0.35">
      <c r="A6679" s="1">
        <v>137</v>
      </c>
      <c r="B6679" s="1" t="s">
        <v>158</v>
      </c>
      <c r="C6679" s="218">
        <v>44924</v>
      </c>
      <c r="D6679" s="1">
        <v>24</v>
      </c>
      <c r="E6679" s="1">
        <v>486</v>
      </c>
    </row>
    <row r="6680" spans="1:5" x14ac:dyDescent="0.35">
      <c r="A6680" s="1">
        <v>137</v>
      </c>
      <c r="B6680" s="1" t="s">
        <v>158</v>
      </c>
      <c r="C6680" s="218">
        <v>44925</v>
      </c>
      <c r="D6680" s="1">
        <v>24</v>
      </c>
      <c r="E6680" s="1">
        <v>486</v>
      </c>
    </row>
    <row r="6681" spans="1:5" x14ac:dyDescent="0.35">
      <c r="A6681" s="1">
        <v>137</v>
      </c>
      <c r="B6681" s="1" t="s">
        <v>158</v>
      </c>
      <c r="C6681" s="218">
        <v>44926</v>
      </c>
      <c r="D6681" s="1">
        <v>7</v>
      </c>
      <c r="E6681" s="1">
        <v>126</v>
      </c>
    </row>
    <row r="6682" spans="1:5" x14ac:dyDescent="0.35">
      <c r="A6682" s="1">
        <v>137</v>
      </c>
      <c r="B6682" s="1" t="s">
        <v>158</v>
      </c>
      <c r="C6682" s="218">
        <v>44927</v>
      </c>
      <c r="D6682" s="1">
        <v>9</v>
      </c>
      <c r="E6682" s="1">
        <v>189</v>
      </c>
    </row>
    <row r="6683" spans="1:5" x14ac:dyDescent="0.35">
      <c r="A6683" s="1">
        <v>137</v>
      </c>
      <c r="B6683" s="1" t="s">
        <v>158</v>
      </c>
      <c r="C6683" s="218">
        <v>44928</v>
      </c>
      <c r="D6683" s="1">
        <v>10</v>
      </c>
      <c r="E6683" s="1">
        <v>207</v>
      </c>
    </row>
    <row r="6684" spans="1:5" x14ac:dyDescent="0.35">
      <c r="A6684" s="1">
        <v>137</v>
      </c>
      <c r="B6684" s="1" t="s">
        <v>158</v>
      </c>
      <c r="C6684" s="218">
        <v>44929</v>
      </c>
      <c r="D6684" s="1">
        <v>16</v>
      </c>
      <c r="E6684" s="1">
        <v>369</v>
      </c>
    </row>
    <row r="6685" spans="1:5" x14ac:dyDescent="0.35">
      <c r="A6685" s="1">
        <v>137</v>
      </c>
      <c r="B6685" s="1" t="s">
        <v>158</v>
      </c>
      <c r="C6685" s="218">
        <v>44930</v>
      </c>
      <c r="D6685" s="1">
        <v>18</v>
      </c>
      <c r="E6685" s="1">
        <v>378</v>
      </c>
    </row>
    <row r="6686" spans="1:5" x14ac:dyDescent="0.35">
      <c r="A6686" s="1">
        <v>137</v>
      </c>
      <c r="B6686" s="1" t="s">
        <v>158</v>
      </c>
      <c r="C6686" s="218">
        <v>44931</v>
      </c>
      <c r="D6686" s="1">
        <v>21</v>
      </c>
      <c r="E6686" s="1">
        <v>432</v>
      </c>
    </row>
    <row r="6687" spans="1:5" x14ac:dyDescent="0.35">
      <c r="A6687" s="1">
        <v>137</v>
      </c>
      <c r="B6687" s="1" t="s">
        <v>158</v>
      </c>
      <c r="C6687" s="218">
        <v>44932</v>
      </c>
      <c r="D6687" s="1">
        <v>21</v>
      </c>
      <c r="E6687" s="1">
        <v>432</v>
      </c>
    </row>
    <row r="6688" spans="1:5" x14ac:dyDescent="0.35">
      <c r="A6688" s="1">
        <v>137</v>
      </c>
      <c r="B6688" s="1" t="s">
        <v>158</v>
      </c>
      <c r="C6688" s="218">
        <v>44933</v>
      </c>
      <c r="D6688" s="1">
        <v>21</v>
      </c>
      <c r="E6688" s="1">
        <v>405</v>
      </c>
    </row>
    <row r="6689" spans="1:5" x14ac:dyDescent="0.35">
      <c r="A6689" s="1">
        <v>137</v>
      </c>
      <c r="B6689" s="1" t="s">
        <v>158</v>
      </c>
      <c r="C6689" s="218">
        <v>44934</v>
      </c>
      <c r="D6689" s="1">
        <v>19</v>
      </c>
      <c r="E6689" s="1">
        <v>369</v>
      </c>
    </row>
    <row r="6690" spans="1:5" x14ac:dyDescent="0.35">
      <c r="A6690" s="1">
        <v>137</v>
      </c>
      <c r="B6690" s="1" t="s">
        <v>158</v>
      </c>
      <c r="C6690" s="218">
        <v>44936</v>
      </c>
      <c r="D6690" s="1">
        <v>18</v>
      </c>
      <c r="E6690" s="1">
        <v>378</v>
      </c>
    </row>
    <row r="6691" spans="1:5" x14ac:dyDescent="0.35">
      <c r="A6691" s="1">
        <v>137</v>
      </c>
      <c r="B6691" s="1" t="s">
        <v>158</v>
      </c>
      <c r="C6691" s="218">
        <v>44937</v>
      </c>
      <c r="D6691" s="1">
        <v>19</v>
      </c>
      <c r="E6691" s="1">
        <v>423</v>
      </c>
    </row>
    <row r="6692" spans="1:5" x14ac:dyDescent="0.35">
      <c r="A6692" s="1">
        <v>137</v>
      </c>
      <c r="B6692" s="1" t="s">
        <v>158</v>
      </c>
      <c r="C6692" s="218">
        <v>44940</v>
      </c>
      <c r="D6692" s="1">
        <v>26</v>
      </c>
      <c r="E6692" s="1">
        <v>522</v>
      </c>
    </row>
    <row r="6693" spans="1:5" x14ac:dyDescent="0.35">
      <c r="A6693" s="1">
        <v>137</v>
      </c>
      <c r="B6693" s="1" t="s">
        <v>158</v>
      </c>
      <c r="C6693" s="218">
        <v>44941</v>
      </c>
      <c r="D6693" s="1">
        <v>25</v>
      </c>
      <c r="E6693" s="1">
        <v>450</v>
      </c>
    </row>
    <row r="6694" spans="1:5" x14ac:dyDescent="0.35">
      <c r="A6694" s="1">
        <v>137</v>
      </c>
      <c r="B6694" s="1" t="s">
        <v>158</v>
      </c>
      <c r="C6694" s="218">
        <v>44942</v>
      </c>
      <c r="D6694" s="1">
        <v>21</v>
      </c>
      <c r="E6694" s="1">
        <v>486</v>
      </c>
    </row>
    <row r="6695" spans="1:5" x14ac:dyDescent="0.35">
      <c r="A6695" s="1">
        <v>137</v>
      </c>
      <c r="B6695" s="1" t="s">
        <v>158</v>
      </c>
      <c r="C6695" s="218">
        <v>44943</v>
      </c>
      <c r="D6695" s="1">
        <v>21</v>
      </c>
      <c r="E6695" s="1">
        <v>540</v>
      </c>
    </row>
    <row r="6696" spans="1:5" x14ac:dyDescent="0.35">
      <c r="A6696" s="1">
        <v>137</v>
      </c>
      <c r="B6696" s="1" t="s">
        <v>158</v>
      </c>
      <c r="C6696" s="218">
        <v>44944</v>
      </c>
      <c r="D6696" s="1">
        <v>21</v>
      </c>
      <c r="E6696" s="1">
        <v>405</v>
      </c>
    </row>
    <row r="6697" spans="1:5" x14ac:dyDescent="0.35">
      <c r="A6697" s="1">
        <v>137</v>
      </c>
      <c r="B6697" s="1" t="s">
        <v>158</v>
      </c>
      <c r="C6697" s="218">
        <v>44945</v>
      </c>
      <c r="D6697" s="1">
        <v>23</v>
      </c>
      <c r="E6697" s="1">
        <v>522</v>
      </c>
    </row>
    <row r="6698" spans="1:5" x14ac:dyDescent="0.35">
      <c r="A6698" s="1">
        <v>137</v>
      </c>
      <c r="B6698" s="1" t="s">
        <v>158</v>
      </c>
      <c r="C6698" s="218">
        <v>44946</v>
      </c>
      <c r="D6698" s="1">
        <v>24</v>
      </c>
      <c r="E6698" s="1">
        <v>513</v>
      </c>
    </row>
    <row r="6699" spans="1:5" x14ac:dyDescent="0.35">
      <c r="A6699" s="1">
        <v>137</v>
      </c>
      <c r="B6699" s="1" t="s">
        <v>158</v>
      </c>
      <c r="C6699" s="218">
        <v>44947</v>
      </c>
      <c r="D6699" s="1">
        <v>23</v>
      </c>
      <c r="E6699" s="1">
        <v>495</v>
      </c>
    </row>
    <row r="6700" spans="1:5" x14ac:dyDescent="0.35">
      <c r="A6700" s="1">
        <v>137</v>
      </c>
      <c r="B6700" s="1" t="s">
        <v>158</v>
      </c>
      <c r="C6700" s="218">
        <v>44948</v>
      </c>
      <c r="D6700" s="1">
        <v>25</v>
      </c>
      <c r="E6700" s="1">
        <v>504</v>
      </c>
    </row>
    <row r="6701" spans="1:5" x14ac:dyDescent="0.35">
      <c r="A6701" s="1">
        <v>137</v>
      </c>
      <c r="B6701" s="1" t="s">
        <v>158</v>
      </c>
      <c r="C6701" s="218">
        <v>44949</v>
      </c>
      <c r="D6701" s="1">
        <v>21</v>
      </c>
      <c r="E6701" s="1">
        <v>513</v>
      </c>
    </row>
    <row r="6702" spans="1:5" x14ac:dyDescent="0.35">
      <c r="A6702" s="1">
        <v>137</v>
      </c>
      <c r="B6702" s="1" t="s">
        <v>158</v>
      </c>
      <c r="C6702" s="218">
        <v>44952</v>
      </c>
      <c r="D6702" s="1">
        <v>12</v>
      </c>
      <c r="E6702" s="1">
        <v>216</v>
      </c>
    </row>
    <row r="6703" spans="1:5" x14ac:dyDescent="0.35">
      <c r="A6703" s="1">
        <v>137</v>
      </c>
      <c r="B6703" s="1" t="s">
        <v>158</v>
      </c>
      <c r="C6703" s="218">
        <v>44953</v>
      </c>
      <c r="D6703" s="1">
        <v>15</v>
      </c>
      <c r="E6703" s="1">
        <v>270</v>
      </c>
    </row>
    <row r="6704" spans="1:5" x14ac:dyDescent="0.35">
      <c r="A6704" s="1">
        <v>137</v>
      </c>
      <c r="B6704" s="1" t="s">
        <v>158</v>
      </c>
      <c r="C6704" s="218">
        <v>44954</v>
      </c>
      <c r="D6704" s="1">
        <v>13</v>
      </c>
      <c r="E6704" s="1">
        <v>261</v>
      </c>
    </row>
    <row r="6705" spans="1:5" x14ac:dyDescent="0.35">
      <c r="A6705" s="1">
        <v>137</v>
      </c>
      <c r="B6705" s="1" t="s">
        <v>158</v>
      </c>
      <c r="C6705" s="218">
        <v>44955</v>
      </c>
      <c r="D6705" s="1">
        <v>15</v>
      </c>
      <c r="E6705" s="1">
        <v>270</v>
      </c>
    </row>
    <row r="6706" spans="1:5" x14ac:dyDescent="0.35">
      <c r="A6706" s="1">
        <v>137</v>
      </c>
      <c r="B6706" s="1" t="s">
        <v>158</v>
      </c>
      <c r="C6706" s="218">
        <v>44956</v>
      </c>
      <c r="D6706" s="1">
        <v>13</v>
      </c>
      <c r="E6706" s="1">
        <v>261</v>
      </c>
    </row>
    <row r="6707" spans="1:5" x14ac:dyDescent="0.35">
      <c r="A6707" s="1">
        <v>138</v>
      </c>
      <c r="B6707" s="1" t="s">
        <v>159</v>
      </c>
      <c r="C6707" s="218">
        <v>44895</v>
      </c>
      <c r="D6707" s="1">
        <v>8</v>
      </c>
      <c r="E6707" s="1">
        <v>171</v>
      </c>
    </row>
    <row r="6708" spans="1:5" x14ac:dyDescent="0.35">
      <c r="A6708" s="1">
        <v>138</v>
      </c>
      <c r="B6708" s="1" t="s">
        <v>159</v>
      </c>
      <c r="C6708" s="218">
        <v>44896</v>
      </c>
      <c r="D6708" s="1">
        <v>8</v>
      </c>
      <c r="E6708" s="1">
        <v>198</v>
      </c>
    </row>
    <row r="6709" spans="1:5" x14ac:dyDescent="0.35">
      <c r="A6709" s="1">
        <v>138</v>
      </c>
      <c r="B6709" s="1" t="s">
        <v>159</v>
      </c>
      <c r="C6709" s="218">
        <v>44897</v>
      </c>
      <c r="D6709" s="1">
        <v>9</v>
      </c>
      <c r="E6709" s="1">
        <v>189</v>
      </c>
    </row>
    <row r="6710" spans="1:5" x14ac:dyDescent="0.35">
      <c r="A6710" s="1">
        <v>138</v>
      </c>
      <c r="B6710" s="1" t="s">
        <v>159</v>
      </c>
      <c r="C6710" s="218">
        <v>44900</v>
      </c>
      <c r="D6710" s="1">
        <v>9</v>
      </c>
      <c r="E6710" s="1">
        <v>189</v>
      </c>
    </row>
    <row r="6711" spans="1:5" x14ac:dyDescent="0.35">
      <c r="A6711" s="1">
        <v>138</v>
      </c>
      <c r="B6711" s="1" t="s">
        <v>159</v>
      </c>
      <c r="C6711" s="218">
        <v>44901</v>
      </c>
      <c r="D6711" s="1">
        <v>15</v>
      </c>
      <c r="E6711" s="1">
        <v>432</v>
      </c>
    </row>
    <row r="6712" spans="1:5" x14ac:dyDescent="0.35">
      <c r="A6712" s="1">
        <v>138</v>
      </c>
      <c r="B6712" s="1" t="s">
        <v>159</v>
      </c>
      <c r="C6712" s="218">
        <v>44902</v>
      </c>
      <c r="D6712" s="1">
        <v>5</v>
      </c>
      <c r="E6712" s="1">
        <v>171</v>
      </c>
    </row>
    <row r="6713" spans="1:5" x14ac:dyDescent="0.35">
      <c r="A6713" s="1">
        <v>138</v>
      </c>
      <c r="B6713" s="1" t="s">
        <v>159</v>
      </c>
      <c r="C6713" s="218">
        <v>44903</v>
      </c>
      <c r="D6713" s="1">
        <v>7</v>
      </c>
      <c r="E6713" s="1">
        <v>207</v>
      </c>
    </row>
    <row r="6714" spans="1:5" x14ac:dyDescent="0.35">
      <c r="A6714" s="1">
        <v>138</v>
      </c>
      <c r="B6714" s="1" t="s">
        <v>159</v>
      </c>
      <c r="C6714" s="218">
        <v>44904</v>
      </c>
      <c r="D6714" s="1">
        <v>7</v>
      </c>
      <c r="E6714" s="1">
        <v>207</v>
      </c>
    </row>
    <row r="6715" spans="1:5" x14ac:dyDescent="0.35">
      <c r="A6715" s="1">
        <v>138</v>
      </c>
      <c r="B6715" s="1" t="s">
        <v>159</v>
      </c>
      <c r="C6715" s="218">
        <v>44905</v>
      </c>
      <c r="D6715" s="1">
        <v>6</v>
      </c>
      <c r="E6715" s="1">
        <v>216</v>
      </c>
    </row>
    <row r="6716" spans="1:5" x14ac:dyDescent="0.35">
      <c r="A6716" s="1">
        <v>138</v>
      </c>
      <c r="B6716" s="1" t="s">
        <v>159</v>
      </c>
      <c r="C6716" s="218">
        <v>44906</v>
      </c>
      <c r="D6716" s="1">
        <v>6</v>
      </c>
      <c r="E6716" s="1">
        <v>189</v>
      </c>
    </row>
    <row r="6717" spans="1:5" x14ac:dyDescent="0.35">
      <c r="A6717" s="1">
        <v>138</v>
      </c>
      <c r="B6717" s="1" t="s">
        <v>159</v>
      </c>
      <c r="C6717" s="218">
        <v>44907</v>
      </c>
      <c r="D6717" s="1">
        <v>5</v>
      </c>
      <c r="E6717" s="1">
        <v>171</v>
      </c>
    </row>
    <row r="6718" spans="1:5" x14ac:dyDescent="0.35">
      <c r="A6718" s="1">
        <v>138</v>
      </c>
      <c r="B6718" s="1" t="s">
        <v>159</v>
      </c>
      <c r="C6718" s="218">
        <v>44908</v>
      </c>
      <c r="D6718" s="1">
        <v>5</v>
      </c>
      <c r="E6718" s="1">
        <v>171</v>
      </c>
    </row>
    <row r="6719" spans="1:5" x14ac:dyDescent="0.35">
      <c r="A6719" s="1">
        <v>138</v>
      </c>
      <c r="B6719" s="1" t="s">
        <v>159</v>
      </c>
      <c r="C6719" s="218">
        <v>44909</v>
      </c>
      <c r="D6719" s="1">
        <v>6</v>
      </c>
      <c r="E6719" s="1">
        <v>216</v>
      </c>
    </row>
    <row r="6720" spans="1:5" x14ac:dyDescent="0.35">
      <c r="A6720" s="1">
        <v>138</v>
      </c>
      <c r="B6720" s="1" t="s">
        <v>159</v>
      </c>
      <c r="C6720" s="218">
        <v>44910</v>
      </c>
      <c r="D6720" s="1">
        <v>5</v>
      </c>
      <c r="E6720" s="1">
        <v>198</v>
      </c>
    </row>
    <row r="6721" spans="1:5" x14ac:dyDescent="0.35">
      <c r="A6721" s="1">
        <v>138</v>
      </c>
      <c r="B6721" s="1" t="s">
        <v>159</v>
      </c>
      <c r="C6721" s="218">
        <v>44911</v>
      </c>
      <c r="D6721" s="1">
        <v>8</v>
      </c>
      <c r="E6721" s="1">
        <v>171</v>
      </c>
    </row>
    <row r="6722" spans="1:5" x14ac:dyDescent="0.35">
      <c r="A6722" s="1">
        <v>138</v>
      </c>
      <c r="B6722" s="1" t="s">
        <v>159</v>
      </c>
      <c r="C6722" s="218">
        <v>44912</v>
      </c>
      <c r="D6722" s="1">
        <v>7</v>
      </c>
      <c r="E6722" s="1">
        <v>207</v>
      </c>
    </row>
    <row r="6723" spans="1:5" x14ac:dyDescent="0.35">
      <c r="A6723" s="1">
        <v>138</v>
      </c>
      <c r="B6723" s="1" t="s">
        <v>159</v>
      </c>
      <c r="C6723" s="218">
        <v>44913</v>
      </c>
      <c r="D6723" s="1">
        <v>5</v>
      </c>
      <c r="E6723" s="1">
        <v>171</v>
      </c>
    </row>
    <row r="6724" spans="1:5" x14ac:dyDescent="0.35">
      <c r="A6724" s="1">
        <v>138</v>
      </c>
      <c r="B6724" s="1" t="s">
        <v>159</v>
      </c>
      <c r="C6724" s="218">
        <v>44914</v>
      </c>
      <c r="D6724" s="1">
        <v>6</v>
      </c>
      <c r="E6724" s="1">
        <v>216</v>
      </c>
    </row>
    <row r="6725" spans="1:5" x14ac:dyDescent="0.35">
      <c r="A6725" s="1">
        <v>138</v>
      </c>
      <c r="B6725" s="1" t="s">
        <v>159</v>
      </c>
      <c r="C6725" s="218">
        <v>44915</v>
      </c>
      <c r="D6725" s="1">
        <v>6</v>
      </c>
      <c r="E6725" s="1">
        <v>189</v>
      </c>
    </row>
    <row r="6726" spans="1:5" x14ac:dyDescent="0.35">
      <c r="A6726" s="1">
        <v>138</v>
      </c>
      <c r="B6726" s="1" t="s">
        <v>159</v>
      </c>
      <c r="C6726" s="218">
        <v>44916</v>
      </c>
      <c r="D6726" s="1">
        <v>8</v>
      </c>
      <c r="E6726" s="1">
        <v>225</v>
      </c>
    </row>
    <row r="6727" spans="1:5" x14ac:dyDescent="0.35">
      <c r="A6727" s="1">
        <v>138</v>
      </c>
      <c r="B6727" s="1" t="s">
        <v>159</v>
      </c>
      <c r="C6727" s="218">
        <v>44917</v>
      </c>
      <c r="D6727" s="1">
        <v>7</v>
      </c>
      <c r="E6727" s="1">
        <v>207</v>
      </c>
    </row>
    <row r="6728" spans="1:5" x14ac:dyDescent="0.35">
      <c r="A6728" s="1">
        <v>138</v>
      </c>
      <c r="B6728" s="1" t="s">
        <v>159</v>
      </c>
      <c r="C6728" s="218">
        <v>44918</v>
      </c>
      <c r="D6728" s="1">
        <v>8</v>
      </c>
      <c r="E6728" s="1">
        <v>198</v>
      </c>
    </row>
    <row r="6729" spans="1:5" x14ac:dyDescent="0.35">
      <c r="A6729" s="1">
        <v>138</v>
      </c>
      <c r="B6729" s="1" t="s">
        <v>159</v>
      </c>
      <c r="C6729" s="218">
        <v>44919</v>
      </c>
      <c r="D6729" s="1">
        <v>7</v>
      </c>
      <c r="E6729" s="1">
        <v>234</v>
      </c>
    </row>
    <row r="6730" spans="1:5" x14ac:dyDescent="0.35">
      <c r="A6730" s="1">
        <v>138</v>
      </c>
      <c r="B6730" s="1" t="s">
        <v>159</v>
      </c>
      <c r="C6730" s="218">
        <v>44920</v>
      </c>
      <c r="D6730" s="1">
        <v>9</v>
      </c>
      <c r="E6730" s="1">
        <v>243</v>
      </c>
    </row>
    <row r="6731" spans="1:5" x14ac:dyDescent="0.35">
      <c r="A6731" s="1">
        <v>138</v>
      </c>
      <c r="B6731" s="1" t="s">
        <v>159</v>
      </c>
      <c r="C6731" s="218">
        <v>44921</v>
      </c>
      <c r="D6731" s="1">
        <v>8</v>
      </c>
      <c r="E6731" s="1">
        <v>306</v>
      </c>
    </row>
    <row r="6732" spans="1:5" x14ac:dyDescent="0.35">
      <c r="A6732" s="1">
        <v>138</v>
      </c>
      <c r="B6732" s="1" t="s">
        <v>159</v>
      </c>
      <c r="C6732" s="218">
        <v>44922</v>
      </c>
      <c r="D6732" s="1">
        <v>9</v>
      </c>
      <c r="E6732" s="1">
        <v>297</v>
      </c>
    </row>
    <row r="6733" spans="1:5" x14ac:dyDescent="0.35">
      <c r="A6733" s="1">
        <v>138</v>
      </c>
      <c r="B6733" s="1" t="s">
        <v>159</v>
      </c>
      <c r="C6733" s="218">
        <v>44923</v>
      </c>
      <c r="D6733" s="1">
        <v>8</v>
      </c>
      <c r="E6733" s="1">
        <v>225</v>
      </c>
    </row>
    <row r="6734" spans="1:5" x14ac:dyDescent="0.35">
      <c r="A6734" s="1">
        <v>138</v>
      </c>
      <c r="B6734" s="1" t="s">
        <v>159</v>
      </c>
      <c r="C6734" s="218">
        <v>44924</v>
      </c>
      <c r="D6734" s="1">
        <v>6</v>
      </c>
      <c r="E6734" s="1">
        <v>189</v>
      </c>
    </row>
    <row r="6735" spans="1:5" x14ac:dyDescent="0.35">
      <c r="A6735" s="1">
        <v>138</v>
      </c>
      <c r="B6735" s="1" t="s">
        <v>159</v>
      </c>
      <c r="C6735" s="218">
        <v>44925</v>
      </c>
      <c r="D6735" s="1">
        <v>7</v>
      </c>
      <c r="E6735" s="1">
        <v>207</v>
      </c>
    </row>
    <row r="6736" spans="1:5" x14ac:dyDescent="0.35">
      <c r="A6736" s="1">
        <v>138</v>
      </c>
      <c r="B6736" s="1" t="s">
        <v>159</v>
      </c>
      <c r="C6736" s="218">
        <v>44926</v>
      </c>
      <c r="D6736" s="1">
        <v>4</v>
      </c>
      <c r="E6736" s="1">
        <v>153</v>
      </c>
    </row>
    <row r="6737" spans="1:5" x14ac:dyDescent="0.35">
      <c r="A6737" s="1">
        <v>138</v>
      </c>
      <c r="B6737" s="1" t="s">
        <v>159</v>
      </c>
      <c r="C6737" s="218">
        <v>44927</v>
      </c>
      <c r="D6737" s="1">
        <v>4</v>
      </c>
      <c r="E6737" s="1">
        <v>99</v>
      </c>
    </row>
    <row r="6738" spans="1:5" x14ac:dyDescent="0.35">
      <c r="A6738" s="1">
        <v>138</v>
      </c>
      <c r="B6738" s="1" t="s">
        <v>159</v>
      </c>
      <c r="C6738" s="218">
        <v>44929</v>
      </c>
      <c r="D6738" s="1">
        <v>13</v>
      </c>
      <c r="E6738" s="1">
        <v>288</v>
      </c>
    </row>
    <row r="6739" spans="1:5" x14ac:dyDescent="0.35">
      <c r="A6739" s="1">
        <v>138</v>
      </c>
      <c r="B6739" s="1" t="s">
        <v>159</v>
      </c>
      <c r="C6739" s="218">
        <v>44931</v>
      </c>
      <c r="D6739" s="1">
        <v>5</v>
      </c>
      <c r="E6739" s="1">
        <v>198</v>
      </c>
    </row>
    <row r="6740" spans="1:5" x14ac:dyDescent="0.35">
      <c r="A6740" s="1">
        <v>138</v>
      </c>
      <c r="B6740" s="1" t="s">
        <v>159</v>
      </c>
      <c r="C6740" s="218">
        <v>44932</v>
      </c>
      <c r="D6740" s="1">
        <v>8</v>
      </c>
      <c r="E6740" s="1">
        <v>225</v>
      </c>
    </row>
    <row r="6741" spans="1:5" x14ac:dyDescent="0.35">
      <c r="A6741" s="1">
        <v>138</v>
      </c>
      <c r="B6741" s="1" t="s">
        <v>159</v>
      </c>
      <c r="C6741" s="218">
        <v>44933</v>
      </c>
      <c r="D6741" s="1">
        <v>8</v>
      </c>
      <c r="E6741" s="1">
        <v>306</v>
      </c>
    </row>
    <row r="6742" spans="1:5" x14ac:dyDescent="0.35">
      <c r="A6742" s="1">
        <v>138</v>
      </c>
      <c r="B6742" s="1" t="s">
        <v>159</v>
      </c>
      <c r="C6742" s="218">
        <v>44934</v>
      </c>
      <c r="D6742" s="1">
        <v>6</v>
      </c>
      <c r="E6742" s="1">
        <v>162</v>
      </c>
    </row>
    <row r="6743" spans="1:5" x14ac:dyDescent="0.35">
      <c r="A6743" s="1">
        <v>138</v>
      </c>
      <c r="B6743" s="1" t="s">
        <v>159</v>
      </c>
      <c r="C6743" s="218">
        <v>44935</v>
      </c>
      <c r="D6743" s="1">
        <v>1</v>
      </c>
      <c r="E6743" s="1">
        <v>45</v>
      </c>
    </row>
    <row r="6744" spans="1:5" x14ac:dyDescent="0.35">
      <c r="A6744" s="1">
        <v>138</v>
      </c>
      <c r="B6744" s="1" t="s">
        <v>159</v>
      </c>
      <c r="C6744" s="218">
        <v>44936</v>
      </c>
      <c r="D6744" s="1">
        <v>2</v>
      </c>
      <c r="E6744" s="1">
        <v>63</v>
      </c>
    </row>
    <row r="6745" spans="1:5" x14ac:dyDescent="0.35">
      <c r="A6745" s="1">
        <v>138</v>
      </c>
      <c r="B6745" s="1" t="s">
        <v>159</v>
      </c>
      <c r="C6745" s="218">
        <v>44938</v>
      </c>
      <c r="D6745" s="1">
        <v>2</v>
      </c>
      <c r="E6745" s="1">
        <v>63</v>
      </c>
    </row>
    <row r="6746" spans="1:5" x14ac:dyDescent="0.35">
      <c r="A6746" s="1">
        <v>138</v>
      </c>
      <c r="B6746" s="1" t="s">
        <v>159</v>
      </c>
      <c r="C6746" s="218">
        <v>44940</v>
      </c>
      <c r="D6746" s="1">
        <v>6</v>
      </c>
      <c r="E6746" s="1">
        <v>270</v>
      </c>
    </row>
    <row r="6747" spans="1:5" x14ac:dyDescent="0.35">
      <c r="A6747" s="1">
        <v>138</v>
      </c>
      <c r="B6747" s="1" t="s">
        <v>159</v>
      </c>
      <c r="C6747" s="218">
        <v>44941</v>
      </c>
      <c r="D6747" s="1">
        <v>4</v>
      </c>
      <c r="E6747" s="1">
        <v>99</v>
      </c>
    </row>
    <row r="6748" spans="1:5" x14ac:dyDescent="0.35">
      <c r="A6748" s="1">
        <v>138</v>
      </c>
      <c r="B6748" s="1" t="s">
        <v>159</v>
      </c>
      <c r="C6748" s="218">
        <v>44942</v>
      </c>
      <c r="D6748" s="1">
        <v>6</v>
      </c>
      <c r="E6748" s="1">
        <v>162</v>
      </c>
    </row>
    <row r="6749" spans="1:5" x14ac:dyDescent="0.35">
      <c r="A6749" s="1">
        <v>138</v>
      </c>
      <c r="B6749" s="1" t="s">
        <v>159</v>
      </c>
      <c r="C6749" s="218">
        <v>44943</v>
      </c>
      <c r="D6749" s="1">
        <v>8</v>
      </c>
      <c r="E6749" s="1">
        <v>225</v>
      </c>
    </row>
    <row r="6750" spans="1:5" x14ac:dyDescent="0.35">
      <c r="A6750" s="1">
        <v>138</v>
      </c>
      <c r="B6750" s="1" t="s">
        <v>159</v>
      </c>
      <c r="C6750" s="218">
        <v>44944</v>
      </c>
      <c r="D6750" s="1">
        <v>7</v>
      </c>
      <c r="E6750" s="1">
        <v>234</v>
      </c>
    </row>
    <row r="6751" spans="1:5" x14ac:dyDescent="0.35">
      <c r="A6751" s="1">
        <v>138</v>
      </c>
      <c r="B6751" s="1" t="s">
        <v>159</v>
      </c>
      <c r="C6751" s="218">
        <v>44946</v>
      </c>
      <c r="D6751" s="1">
        <v>1</v>
      </c>
      <c r="E6751" s="1">
        <v>18</v>
      </c>
    </row>
    <row r="6752" spans="1:5" x14ac:dyDescent="0.35">
      <c r="A6752" s="1">
        <v>138</v>
      </c>
      <c r="B6752" s="1" t="s">
        <v>159</v>
      </c>
      <c r="C6752" s="218">
        <v>44947</v>
      </c>
      <c r="D6752" s="1">
        <v>4</v>
      </c>
      <c r="E6752" s="1">
        <v>180</v>
      </c>
    </row>
    <row r="6753" spans="1:5" x14ac:dyDescent="0.35">
      <c r="A6753" s="1">
        <v>138</v>
      </c>
      <c r="B6753" s="1" t="s">
        <v>159</v>
      </c>
      <c r="C6753" s="218">
        <v>44948</v>
      </c>
      <c r="D6753" s="1">
        <v>1</v>
      </c>
      <c r="E6753" s="1">
        <v>45</v>
      </c>
    </row>
    <row r="6754" spans="1:5" x14ac:dyDescent="0.35">
      <c r="A6754" s="1">
        <v>138</v>
      </c>
      <c r="B6754" s="1" t="s">
        <v>159</v>
      </c>
      <c r="C6754" s="218">
        <v>44950</v>
      </c>
      <c r="D6754" s="1">
        <v>6</v>
      </c>
      <c r="E6754" s="1">
        <v>270</v>
      </c>
    </row>
    <row r="6755" spans="1:5" x14ac:dyDescent="0.35">
      <c r="A6755" s="1">
        <v>138</v>
      </c>
      <c r="B6755" s="1" t="s">
        <v>159</v>
      </c>
      <c r="C6755" s="218">
        <v>44951</v>
      </c>
      <c r="D6755" s="1">
        <v>4</v>
      </c>
      <c r="E6755" s="1">
        <v>153</v>
      </c>
    </row>
    <row r="6756" spans="1:5" x14ac:dyDescent="0.35">
      <c r="A6756" s="1">
        <v>138</v>
      </c>
      <c r="B6756" s="1" t="s">
        <v>159</v>
      </c>
      <c r="C6756" s="218">
        <v>44952</v>
      </c>
      <c r="D6756" s="1">
        <v>9</v>
      </c>
      <c r="E6756" s="1">
        <v>189</v>
      </c>
    </row>
    <row r="6757" spans="1:5" x14ac:dyDescent="0.35">
      <c r="A6757" s="1">
        <v>138</v>
      </c>
      <c r="B6757" s="1" t="s">
        <v>159</v>
      </c>
      <c r="C6757" s="218">
        <v>44953</v>
      </c>
      <c r="D6757" s="1">
        <v>7</v>
      </c>
      <c r="E6757" s="1">
        <v>153</v>
      </c>
    </row>
    <row r="6758" spans="1:5" x14ac:dyDescent="0.35">
      <c r="A6758" s="1">
        <v>138</v>
      </c>
      <c r="B6758" s="1" t="s">
        <v>159</v>
      </c>
      <c r="C6758" s="218">
        <v>44954</v>
      </c>
      <c r="D6758" s="1">
        <v>9</v>
      </c>
      <c r="E6758" s="1">
        <v>189</v>
      </c>
    </row>
    <row r="6759" spans="1:5" x14ac:dyDescent="0.35">
      <c r="A6759" s="1">
        <v>138</v>
      </c>
      <c r="B6759" s="1" t="s">
        <v>159</v>
      </c>
      <c r="C6759" s="218">
        <v>44955</v>
      </c>
      <c r="D6759" s="1">
        <v>6</v>
      </c>
      <c r="E6759" s="1">
        <v>189</v>
      </c>
    </row>
    <row r="6760" spans="1:5" x14ac:dyDescent="0.35">
      <c r="A6760" s="1">
        <v>138</v>
      </c>
      <c r="B6760" s="1" t="s">
        <v>159</v>
      </c>
      <c r="C6760" s="218">
        <v>44956</v>
      </c>
      <c r="D6760" s="1">
        <v>18</v>
      </c>
      <c r="E6760" s="1">
        <v>324</v>
      </c>
    </row>
    <row r="6761" spans="1:5" x14ac:dyDescent="0.35">
      <c r="A6761" s="1">
        <v>139</v>
      </c>
      <c r="B6761" s="1" t="s">
        <v>160</v>
      </c>
      <c r="C6761" s="218">
        <v>44878</v>
      </c>
      <c r="D6761" s="1">
        <v>9</v>
      </c>
      <c r="E6761" s="1">
        <v>189</v>
      </c>
    </row>
    <row r="6762" spans="1:5" x14ac:dyDescent="0.35">
      <c r="A6762" s="1">
        <v>139</v>
      </c>
      <c r="B6762" s="1" t="s">
        <v>160</v>
      </c>
      <c r="C6762" s="218">
        <v>44879</v>
      </c>
      <c r="D6762" s="1">
        <v>15</v>
      </c>
      <c r="E6762" s="1">
        <v>270</v>
      </c>
    </row>
    <row r="6763" spans="1:5" x14ac:dyDescent="0.35">
      <c r="A6763" s="1">
        <v>139</v>
      </c>
      <c r="B6763" s="1" t="s">
        <v>160</v>
      </c>
      <c r="C6763" s="218">
        <v>44880</v>
      </c>
      <c r="D6763" s="1">
        <v>19</v>
      </c>
      <c r="E6763" s="1">
        <v>423</v>
      </c>
    </row>
    <row r="6764" spans="1:5" x14ac:dyDescent="0.35">
      <c r="A6764" s="1">
        <v>139</v>
      </c>
      <c r="B6764" s="1" t="s">
        <v>160</v>
      </c>
      <c r="C6764" s="218">
        <v>44881</v>
      </c>
      <c r="D6764" s="1">
        <v>11</v>
      </c>
      <c r="E6764" s="1">
        <v>279</v>
      </c>
    </row>
    <row r="6765" spans="1:5" x14ac:dyDescent="0.35">
      <c r="A6765" s="1">
        <v>139</v>
      </c>
      <c r="B6765" s="1" t="s">
        <v>160</v>
      </c>
      <c r="C6765" s="218">
        <v>44882</v>
      </c>
      <c r="D6765" s="1">
        <v>8</v>
      </c>
      <c r="E6765" s="1">
        <v>225</v>
      </c>
    </row>
    <row r="6766" spans="1:5" x14ac:dyDescent="0.35">
      <c r="A6766" s="1">
        <v>139</v>
      </c>
      <c r="B6766" s="1" t="s">
        <v>160</v>
      </c>
      <c r="C6766" s="218">
        <v>44885</v>
      </c>
      <c r="D6766" s="1">
        <v>5</v>
      </c>
      <c r="E6766" s="1">
        <v>90</v>
      </c>
    </row>
    <row r="6767" spans="1:5" x14ac:dyDescent="0.35">
      <c r="A6767" s="1">
        <v>139</v>
      </c>
      <c r="B6767" s="1" t="s">
        <v>160</v>
      </c>
      <c r="C6767" s="218">
        <v>44886</v>
      </c>
      <c r="D6767" s="1">
        <v>3</v>
      </c>
      <c r="E6767" s="1">
        <v>81</v>
      </c>
    </row>
    <row r="6768" spans="1:5" x14ac:dyDescent="0.35">
      <c r="A6768" s="1">
        <v>139</v>
      </c>
      <c r="B6768" s="1" t="s">
        <v>160</v>
      </c>
      <c r="C6768" s="218">
        <v>44887</v>
      </c>
      <c r="D6768" s="1">
        <v>2</v>
      </c>
      <c r="E6768" s="1">
        <v>90</v>
      </c>
    </row>
    <row r="6769" spans="1:5" x14ac:dyDescent="0.35">
      <c r="A6769" s="1">
        <v>139</v>
      </c>
      <c r="B6769" s="1" t="s">
        <v>160</v>
      </c>
      <c r="C6769" s="218">
        <v>44888</v>
      </c>
      <c r="D6769" s="1">
        <v>3</v>
      </c>
      <c r="E6769" s="1">
        <v>108</v>
      </c>
    </row>
    <row r="6770" spans="1:5" x14ac:dyDescent="0.35">
      <c r="A6770" s="1">
        <v>139</v>
      </c>
      <c r="B6770" s="1" t="s">
        <v>160</v>
      </c>
      <c r="C6770" s="218">
        <v>44889</v>
      </c>
      <c r="D6770" s="1">
        <v>6</v>
      </c>
      <c r="E6770" s="1">
        <v>162</v>
      </c>
    </row>
    <row r="6771" spans="1:5" x14ac:dyDescent="0.35">
      <c r="A6771" s="1">
        <v>139</v>
      </c>
      <c r="B6771" s="1" t="s">
        <v>160</v>
      </c>
      <c r="C6771" s="218">
        <v>44890</v>
      </c>
      <c r="D6771" s="1">
        <v>11</v>
      </c>
      <c r="E6771" s="1">
        <v>306</v>
      </c>
    </row>
    <row r="6772" spans="1:5" x14ac:dyDescent="0.35">
      <c r="A6772" s="1">
        <v>139</v>
      </c>
      <c r="B6772" s="1" t="s">
        <v>160</v>
      </c>
      <c r="C6772" s="218">
        <v>44891</v>
      </c>
      <c r="D6772" s="1">
        <v>17</v>
      </c>
      <c r="E6772" s="1">
        <v>549</v>
      </c>
    </row>
    <row r="6773" spans="1:5" x14ac:dyDescent="0.35">
      <c r="A6773" s="1">
        <v>139</v>
      </c>
      <c r="B6773" s="1" t="s">
        <v>160</v>
      </c>
      <c r="C6773" s="218">
        <v>44892</v>
      </c>
      <c r="D6773" s="1">
        <v>13</v>
      </c>
      <c r="E6773" s="1">
        <v>315</v>
      </c>
    </row>
    <row r="6774" spans="1:5" x14ac:dyDescent="0.35">
      <c r="A6774" s="1">
        <v>139</v>
      </c>
      <c r="B6774" s="1" t="s">
        <v>160</v>
      </c>
      <c r="C6774" s="218">
        <v>44893</v>
      </c>
      <c r="D6774" s="1">
        <v>8</v>
      </c>
      <c r="E6774" s="1">
        <v>252</v>
      </c>
    </row>
    <row r="6775" spans="1:5" x14ac:dyDescent="0.35">
      <c r="A6775" s="1">
        <v>139</v>
      </c>
      <c r="B6775" s="1" t="s">
        <v>160</v>
      </c>
      <c r="C6775" s="218">
        <v>44894</v>
      </c>
      <c r="D6775" s="1">
        <v>14</v>
      </c>
      <c r="E6775" s="1">
        <v>360</v>
      </c>
    </row>
    <row r="6776" spans="1:5" x14ac:dyDescent="0.35">
      <c r="A6776" s="1">
        <v>139</v>
      </c>
      <c r="B6776" s="1" t="s">
        <v>160</v>
      </c>
      <c r="C6776" s="218">
        <v>44895</v>
      </c>
      <c r="D6776" s="1">
        <v>10</v>
      </c>
      <c r="E6776" s="1">
        <v>342</v>
      </c>
    </row>
    <row r="6777" spans="1:5" x14ac:dyDescent="0.35">
      <c r="A6777" s="1">
        <v>139</v>
      </c>
      <c r="B6777" s="1" t="s">
        <v>160</v>
      </c>
      <c r="C6777" s="218">
        <v>44896</v>
      </c>
      <c r="D6777" s="1">
        <v>9</v>
      </c>
      <c r="E6777" s="1">
        <v>324</v>
      </c>
    </row>
    <row r="6778" spans="1:5" x14ac:dyDescent="0.35">
      <c r="A6778" s="1">
        <v>139</v>
      </c>
      <c r="B6778" s="1" t="s">
        <v>160</v>
      </c>
      <c r="C6778" s="218">
        <v>44897</v>
      </c>
      <c r="D6778" s="1">
        <v>6</v>
      </c>
      <c r="E6778" s="1">
        <v>108</v>
      </c>
    </row>
    <row r="6779" spans="1:5" x14ac:dyDescent="0.35">
      <c r="A6779" s="1">
        <v>139</v>
      </c>
      <c r="B6779" s="1" t="s">
        <v>160</v>
      </c>
      <c r="C6779" s="218">
        <v>44900</v>
      </c>
      <c r="D6779" s="1">
        <v>7</v>
      </c>
      <c r="E6779" s="1">
        <v>153</v>
      </c>
    </row>
    <row r="6780" spans="1:5" x14ac:dyDescent="0.35">
      <c r="A6780" s="1">
        <v>139</v>
      </c>
      <c r="B6780" s="1" t="s">
        <v>160</v>
      </c>
      <c r="C6780" s="218">
        <v>44901</v>
      </c>
      <c r="D6780" s="1">
        <v>9</v>
      </c>
      <c r="E6780" s="1">
        <v>243</v>
      </c>
    </row>
    <row r="6781" spans="1:5" x14ac:dyDescent="0.35">
      <c r="A6781" s="1">
        <v>139</v>
      </c>
      <c r="B6781" s="1" t="s">
        <v>160</v>
      </c>
      <c r="C6781" s="218">
        <v>44902</v>
      </c>
      <c r="D6781" s="1">
        <v>7</v>
      </c>
      <c r="E6781" s="1">
        <v>261</v>
      </c>
    </row>
    <row r="6782" spans="1:5" x14ac:dyDescent="0.35">
      <c r="A6782" s="1">
        <v>139</v>
      </c>
      <c r="B6782" s="1" t="s">
        <v>160</v>
      </c>
      <c r="C6782" s="218">
        <v>44903</v>
      </c>
      <c r="D6782" s="1">
        <v>8</v>
      </c>
      <c r="E6782" s="1">
        <v>225</v>
      </c>
    </row>
    <row r="6783" spans="1:5" x14ac:dyDescent="0.35">
      <c r="A6783" s="1">
        <v>139</v>
      </c>
      <c r="B6783" s="1" t="s">
        <v>160</v>
      </c>
      <c r="C6783" s="218">
        <v>44904</v>
      </c>
      <c r="D6783" s="1">
        <v>11</v>
      </c>
      <c r="E6783" s="1">
        <v>252</v>
      </c>
    </row>
    <row r="6784" spans="1:5" x14ac:dyDescent="0.35">
      <c r="A6784" s="1">
        <v>139</v>
      </c>
      <c r="B6784" s="1" t="s">
        <v>160</v>
      </c>
      <c r="C6784" s="218">
        <v>44905</v>
      </c>
      <c r="D6784" s="1">
        <v>6</v>
      </c>
      <c r="E6784" s="1">
        <v>162</v>
      </c>
    </row>
    <row r="6785" spans="1:5" x14ac:dyDescent="0.35">
      <c r="A6785" s="1">
        <v>139</v>
      </c>
      <c r="B6785" s="1" t="s">
        <v>160</v>
      </c>
      <c r="C6785" s="218">
        <v>44906</v>
      </c>
      <c r="D6785" s="1">
        <v>5</v>
      </c>
      <c r="E6785" s="1">
        <v>117</v>
      </c>
    </row>
    <row r="6786" spans="1:5" x14ac:dyDescent="0.35">
      <c r="A6786" s="1">
        <v>139</v>
      </c>
      <c r="B6786" s="1" t="s">
        <v>160</v>
      </c>
      <c r="C6786" s="218">
        <v>44907</v>
      </c>
      <c r="D6786" s="1">
        <v>5</v>
      </c>
      <c r="E6786" s="1">
        <v>198</v>
      </c>
    </row>
    <row r="6787" spans="1:5" x14ac:dyDescent="0.35">
      <c r="A6787" s="1">
        <v>139</v>
      </c>
      <c r="B6787" s="1" t="s">
        <v>160</v>
      </c>
      <c r="C6787" s="218">
        <v>44908</v>
      </c>
      <c r="D6787" s="1">
        <v>3</v>
      </c>
      <c r="E6787" s="1">
        <v>81</v>
      </c>
    </row>
    <row r="6788" spans="1:5" x14ac:dyDescent="0.35">
      <c r="A6788" s="1">
        <v>139</v>
      </c>
      <c r="B6788" s="1" t="s">
        <v>160</v>
      </c>
      <c r="C6788" s="218">
        <v>44909</v>
      </c>
      <c r="D6788" s="1">
        <v>4</v>
      </c>
      <c r="E6788" s="1">
        <v>99</v>
      </c>
    </row>
    <row r="6789" spans="1:5" x14ac:dyDescent="0.35">
      <c r="A6789" s="1">
        <v>139</v>
      </c>
      <c r="B6789" s="1" t="s">
        <v>160</v>
      </c>
      <c r="C6789" s="218">
        <v>44910</v>
      </c>
      <c r="D6789" s="1">
        <v>7</v>
      </c>
      <c r="E6789" s="1">
        <v>207</v>
      </c>
    </row>
    <row r="6790" spans="1:5" x14ac:dyDescent="0.35">
      <c r="A6790" s="1">
        <v>139</v>
      </c>
      <c r="B6790" s="1" t="s">
        <v>160</v>
      </c>
      <c r="C6790" s="218">
        <v>44911</v>
      </c>
      <c r="D6790" s="1">
        <v>7</v>
      </c>
      <c r="E6790" s="1">
        <v>207</v>
      </c>
    </row>
    <row r="6791" spans="1:5" x14ac:dyDescent="0.35">
      <c r="A6791" s="1">
        <v>139</v>
      </c>
      <c r="B6791" s="1" t="s">
        <v>160</v>
      </c>
      <c r="C6791" s="218">
        <v>44912</v>
      </c>
      <c r="D6791" s="1">
        <v>6</v>
      </c>
      <c r="E6791" s="1">
        <v>189</v>
      </c>
    </row>
    <row r="6792" spans="1:5" x14ac:dyDescent="0.35">
      <c r="A6792" s="1">
        <v>139</v>
      </c>
      <c r="B6792" s="1" t="s">
        <v>160</v>
      </c>
      <c r="C6792" s="218">
        <v>44913</v>
      </c>
      <c r="D6792" s="1">
        <v>7</v>
      </c>
      <c r="E6792" s="1">
        <v>234</v>
      </c>
    </row>
    <row r="6793" spans="1:5" x14ac:dyDescent="0.35">
      <c r="A6793" s="1">
        <v>139</v>
      </c>
      <c r="B6793" s="1" t="s">
        <v>160</v>
      </c>
      <c r="C6793" s="218">
        <v>44914</v>
      </c>
      <c r="D6793" s="1">
        <v>7</v>
      </c>
      <c r="E6793" s="1">
        <v>261</v>
      </c>
    </row>
    <row r="6794" spans="1:5" x14ac:dyDescent="0.35">
      <c r="A6794" s="1">
        <v>139</v>
      </c>
      <c r="B6794" s="1" t="s">
        <v>160</v>
      </c>
      <c r="C6794" s="218">
        <v>44915</v>
      </c>
      <c r="D6794" s="1">
        <v>10</v>
      </c>
      <c r="E6794" s="1">
        <v>207</v>
      </c>
    </row>
    <row r="6795" spans="1:5" x14ac:dyDescent="0.35">
      <c r="A6795" s="1">
        <v>139</v>
      </c>
      <c r="B6795" s="1" t="s">
        <v>160</v>
      </c>
      <c r="C6795" s="218">
        <v>44916</v>
      </c>
      <c r="D6795" s="1">
        <v>8</v>
      </c>
      <c r="E6795" s="1">
        <v>252</v>
      </c>
    </row>
    <row r="6796" spans="1:5" x14ac:dyDescent="0.35">
      <c r="A6796" s="1">
        <v>139</v>
      </c>
      <c r="B6796" s="1" t="s">
        <v>160</v>
      </c>
      <c r="C6796" s="218">
        <v>44917</v>
      </c>
      <c r="D6796" s="1">
        <v>8</v>
      </c>
      <c r="E6796" s="1">
        <v>198</v>
      </c>
    </row>
    <row r="6797" spans="1:5" x14ac:dyDescent="0.35">
      <c r="A6797" s="1">
        <v>139</v>
      </c>
      <c r="B6797" s="1" t="s">
        <v>160</v>
      </c>
      <c r="C6797" s="218">
        <v>44918</v>
      </c>
      <c r="D6797" s="1">
        <v>6</v>
      </c>
      <c r="E6797" s="1">
        <v>216</v>
      </c>
    </row>
    <row r="6798" spans="1:5" x14ac:dyDescent="0.35">
      <c r="A6798" s="1">
        <v>139</v>
      </c>
      <c r="B6798" s="1" t="s">
        <v>160</v>
      </c>
      <c r="C6798" s="218">
        <v>44919</v>
      </c>
      <c r="D6798" s="1">
        <v>5</v>
      </c>
      <c r="E6798" s="1">
        <v>198</v>
      </c>
    </row>
    <row r="6799" spans="1:5" x14ac:dyDescent="0.35">
      <c r="A6799" s="1">
        <v>139</v>
      </c>
      <c r="B6799" s="1" t="s">
        <v>160</v>
      </c>
      <c r="C6799" s="218">
        <v>44920</v>
      </c>
      <c r="D6799" s="1">
        <v>6</v>
      </c>
      <c r="E6799" s="1">
        <v>216</v>
      </c>
    </row>
    <row r="6800" spans="1:5" x14ac:dyDescent="0.35">
      <c r="A6800" s="1">
        <v>139</v>
      </c>
      <c r="B6800" s="1" t="s">
        <v>160</v>
      </c>
      <c r="C6800" s="218">
        <v>44921</v>
      </c>
      <c r="D6800" s="1">
        <v>6</v>
      </c>
      <c r="E6800" s="1">
        <v>216</v>
      </c>
    </row>
    <row r="6801" spans="1:5" x14ac:dyDescent="0.35">
      <c r="A6801" s="1">
        <v>139</v>
      </c>
      <c r="B6801" s="1" t="s">
        <v>160</v>
      </c>
      <c r="C6801" s="218">
        <v>44922</v>
      </c>
      <c r="D6801" s="1">
        <v>8</v>
      </c>
      <c r="E6801" s="1">
        <v>225</v>
      </c>
    </row>
    <row r="6802" spans="1:5" x14ac:dyDescent="0.35">
      <c r="A6802" s="1">
        <v>139</v>
      </c>
      <c r="B6802" s="1" t="s">
        <v>160</v>
      </c>
      <c r="C6802" s="218">
        <v>44923</v>
      </c>
      <c r="D6802" s="1">
        <v>5</v>
      </c>
      <c r="E6802" s="1">
        <v>198</v>
      </c>
    </row>
    <row r="6803" spans="1:5" x14ac:dyDescent="0.35">
      <c r="A6803" s="1">
        <v>139</v>
      </c>
      <c r="B6803" s="1" t="s">
        <v>160</v>
      </c>
      <c r="C6803" s="218">
        <v>44924</v>
      </c>
      <c r="D6803" s="1">
        <v>8</v>
      </c>
      <c r="E6803" s="1">
        <v>225</v>
      </c>
    </row>
    <row r="6804" spans="1:5" x14ac:dyDescent="0.35">
      <c r="A6804" s="1">
        <v>139</v>
      </c>
      <c r="B6804" s="1" t="s">
        <v>160</v>
      </c>
      <c r="C6804" s="218">
        <v>44925</v>
      </c>
      <c r="D6804" s="1">
        <v>10</v>
      </c>
      <c r="E6804" s="1">
        <v>207</v>
      </c>
    </row>
    <row r="6805" spans="1:5" x14ac:dyDescent="0.35">
      <c r="A6805" s="1">
        <v>139</v>
      </c>
      <c r="B6805" s="1" t="s">
        <v>160</v>
      </c>
      <c r="C6805" s="218">
        <v>44926</v>
      </c>
      <c r="D6805" s="1">
        <v>7</v>
      </c>
      <c r="E6805" s="1">
        <v>207</v>
      </c>
    </row>
    <row r="6806" spans="1:5" x14ac:dyDescent="0.35">
      <c r="A6806" s="1">
        <v>139</v>
      </c>
      <c r="B6806" s="1" t="s">
        <v>160</v>
      </c>
      <c r="C6806" s="218">
        <v>44927</v>
      </c>
      <c r="D6806" s="1">
        <v>8</v>
      </c>
      <c r="E6806" s="1">
        <v>198</v>
      </c>
    </row>
    <row r="6807" spans="1:5" x14ac:dyDescent="0.35">
      <c r="A6807" s="1">
        <v>139</v>
      </c>
      <c r="B6807" s="1" t="s">
        <v>160</v>
      </c>
      <c r="C6807" s="218">
        <v>44928</v>
      </c>
      <c r="D6807" s="1">
        <v>5</v>
      </c>
      <c r="E6807" s="1">
        <v>171</v>
      </c>
    </row>
    <row r="6808" spans="1:5" x14ac:dyDescent="0.35">
      <c r="A6808" s="1">
        <v>139</v>
      </c>
      <c r="B6808" s="1" t="s">
        <v>160</v>
      </c>
      <c r="C6808" s="218">
        <v>44929</v>
      </c>
      <c r="D6808" s="1">
        <v>10</v>
      </c>
      <c r="E6808" s="1">
        <v>288</v>
      </c>
    </row>
    <row r="6809" spans="1:5" x14ac:dyDescent="0.35">
      <c r="A6809" s="1">
        <v>139</v>
      </c>
      <c r="B6809" s="1" t="s">
        <v>160</v>
      </c>
      <c r="C6809" s="218">
        <v>44930</v>
      </c>
      <c r="D6809" s="1">
        <v>5</v>
      </c>
      <c r="E6809" s="1">
        <v>171</v>
      </c>
    </row>
    <row r="6810" spans="1:5" x14ac:dyDescent="0.35">
      <c r="A6810" s="1">
        <v>139</v>
      </c>
      <c r="B6810" s="1" t="s">
        <v>160</v>
      </c>
      <c r="C6810" s="218">
        <v>44931</v>
      </c>
      <c r="D6810" s="1">
        <v>10</v>
      </c>
      <c r="E6810" s="1">
        <v>261</v>
      </c>
    </row>
    <row r="6811" spans="1:5" x14ac:dyDescent="0.35">
      <c r="A6811" s="1">
        <v>139</v>
      </c>
      <c r="B6811" s="1" t="s">
        <v>160</v>
      </c>
      <c r="C6811" s="218">
        <v>44932</v>
      </c>
      <c r="D6811" s="1">
        <v>10</v>
      </c>
      <c r="E6811" s="1">
        <v>234</v>
      </c>
    </row>
    <row r="6812" spans="1:5" x14ac:dyDescent="0.35">
      <c r="A6812" s="1">
        <v>139</v>
      </c>
      <c r="B6812" s="1" t="s">
        <v>160</v>
      </c>
      <c r="C6812" s="218">
        <v>44933</v>
      </c>
      <c r="D6812" s="1">
        <v>12</v>
      </c>
      <c r="E6812" s="1">
        <v>351</v>
      </c>
    </row>
    <row r="6813" spans="1:5" x14ac:dyDescent="0.35">
      <c r="A6813" s="1">
        <v>139</v>
      </c>
      <c r="B6813" s="1" t="s">
        <v>160</v>
      </c>
      <c r="C6813" s="218">
        <v>44934</v>
      </c>
      <c r="D6813" s="1">
        <v>6</v>
      </c>
      <c r="E6813" s="1">
        <v>189</v>
      </c>
    </row>
    <row r="6814" spans="1:5" x14ac:dyDescent="0.35">
      <c r="A6814" s="1">
        <v>139</v>
      </c>
      <c r="B6814" s="1" t="s">
        <v>160</v>
      </c>
      <c r="C6814" s="218">
        <v>44935</v>
      </c>
      <c r="D6814" s="1">
        <v>13</v>
      </c>
      <c r="E6814" s="1">
        <v>261</v>
      </c>
    </row>
    <row r="6815" spans="1:5" x14ac:dyDescent="0.35">
      <c r="A6815" s="1">
        <v>139</v>
      </c>
      <c r="B6815" s="1" t="s">
        <v>160</v>
      </c>
      <c r="C6815" s="218">
        <v>44936</v>
      </c>
      <c r="D6815" s="1">
        <v>9</v>
      </c>
      <c r="E6815" s="1">
        <v>243</v>
      </c>
    </row>
    <row r="6816" spans="1:5" x14ac:dyDescent="0.35">
      <c r="A6816" s="1">
        <v>139</v>
      </c>
      <c r="B6816" s="1" t="s">
        <v>160</v>
      </c>
      <c r="C6816" s="218">
        <v>44937</v>
      </c>
      <c r="D6816" s="1">
        <v>10</v>
      </c>
      <c r="E6816" s="1">
        <v>234</v>
      </c>
    </row>
    <row r="6817" spans="1:5" x14ac:dyDescent="0.35">
      <c r="A6817" s="1">
        <v>139</v>
      </c>
      <c r="B6817" s="1" t="s">
        <v>160</v>
      </c>
      <c r="C6817" s="218">
        <v>44938</v>
      </c>
      <c r="D6817" s="1">
        <v>8</v>
      </c>
      <c r="E6817" s="1">
        <v>252</v>
      </c>
    </row>
    <row r="6818" spans="1:5" x14ac:dyDescent="0.35">
      <c r="A6818" s="1">
        <v>139</v>
      </c>
      <c r="B6818" s="1" t="s">
        <v>160</v>
      </c>
      <c r="C6818" s="218">
        <v>44940</v>
      </c>
      <c r="D6818" s="1">
        <v>10</v>
      </c>
      <c r="E6818" s="1">
        <v>315</v>
      </c>
    </row>
    <row r="6819" spans="1:5" x14ac:dyDescent="0.35">
      <c r="A6819" s="1">
        <v>139</v>
      </c>
      <c r="B6819" s="1" t="s">
        <v>160</v>
      </c>
      <c r="C6819" s="218">
        <v>44941</v>
      </c>
      <c r="D6819" s="1">
        <v>11</v>
      </c>
      <c r="E6819" s="1">
        <v>306</v>
      </c>
    </row>
    <row r="6820" spans="1:5" x14ac:dyDescent="0.35">
      <c r="A6820" s="1">
        <v>139</v>
      </c>
      <c r="B6820" s="1" t="s">
        <v>160</v>
      </c>
      <c r="C6820" s="218">
        <v>44942</v>
      </c>
      <c r="D6820" s="1">
        <v>12</v>
      </c>
      <c r="E6820" s="1">
        <v>297</v>
      </c>
    </row>
    <row r="6821" spans="1:5" x14ac:dyDescent="0.35">
      <c r="A6821" s="1">
        <v>139</v>
      </c>
      <c r="B6821" s="1" t="s">
        <v>160</v>
      </c>
      <c r="C6821" s="218">
        <v>44943</v>
      </c>
      <c r="D6821" s="1">
        <v>8</v>
      </c>
      <c r="E6821" s="1">
        <v>225</v>
      </c>
    </row>
    <row r="6822" spans="1:5" x14ac:dyDescent="0.35">
      <c r="A6822" s="1">
        <v>139</v>
      </c>
      <c r="B6822" s="1" t="s">
        <v>160</v>
      </c>
      <c r="C6822" s="218">
        <v>44944</v>
      </c>
      <c r="D6822" s="1">
        <v>7</v>
      </c>
      <c r="E6822" s="1">
        <v>207</v>
      </c>
    </row>
    <row r="6823" spans="1:5" x14ac:dyDescent="0.35">
      <c r="A6823" s="1">
        <v>139</v>
      </c>
      <c r="B6823" s="1" t="s">
        <v>160</v>
      </c>
      <c r="C6823" s="218">
        <v>44945</v>
      </c>
      <c r="D6823" s="1">
        <v>11</v>
      </c>
      <c r="E6823" s="1">
        <v>252</v>
      </c>
    </row>
    <row r="6824" spans="1:5" x14ac:dyDescent="0.35">
      <c r="A6824" s="1">
        <v>139</v>
      </c>
      <c r="B6824" s="1" t="s">
        <v>160</v>
      </c>
      <c r="C6824" s="218">
        <v>44946</v>
      </c>
      <c r="D6824" s="1">
        <v>6</v>
      </c>
      <c r="E6824" s="1">
        <v>162</v>
      </c>
    </row>
    <row r="6825" spans="1:5" x14ac:dyDescent="0.35">
      <c r="A6825" s="1">
        <v>139</v>
      </c>
      <c r="B6825" s="1" t="s">
        <v>160</v>
      </c>
      <c r="C6825" s="218">
        <v>44947</v>
      </c>
      <c r="D6825" s="1">
        <v>5</v>
      </c>
      <c r="E6825" s="1">
        <v>198</v>
      </c>
    </row>
    <row r="6826" spans="1:5" x14ac:dyDescent="0.35">
      <c r="A6826" s="1">
        <v>139</v>
      </c>
      <c r="B6826" s="1" t="s">
        <v>160</v>
      </c>
      <c r="C6826" s="218">
        <v>44948</v>
      </c>
      <c r="D6826" s="1">
        <v>6</v>
      </c>
      <c r="E6826" s="1">
        <v>216</v>
      </c>
    </row>
    <row r="6827" spans="1:5" x14ac:dyDescent="0.35">
      <c r="A6827" s="1">
        <v>139</v>
      </c>
      <c r="B6827" s="1" t="s">
        <v>160</v>
      </c>
      <c r="C6827" s="218">
        <v>44949</v>
      </c>
      <c r="D6827" s="1">
        <v>7</v>
      </c>
      <c r="E6827" s="1">
        <v>180</v>
      </c>
    </row>
    <row r="6828" spans="1:5" x14ac:dyDescent="0.35">
      <c r="A6828" s="1">
        <v>139</v>
      </c>
      <c r="B6828" s="1" t="s">
        <v>160</v>
      </c>
      <c r="C6828" s="218">
        <v>44950</v>
      </c>
      <c r="D6828" s="1">
        <v>6</v>
      </c>
      <c r="E6828" s="1">
        <v>189</v>
      </c>
    </row>
    <row r="6829" spans="1:5" x14ac:dyDescent="0.35">
      <c r="A6829" s="1">
        <v>139</v>
      </c>
      <c r="B6829" s="1" t="s">
        <v>160</v>
      </c>
      <c r="C6829" s="218">
        <v>44951</v>
      </c>
      <c r="D6829" s="1">
        <v>6</v>
      </c>
      <c r="E6829" s="1">
        <v>216</v>
      </c>
    </row>
    <row r="6830" spans="1:5" x14ac:dyDescent="0.35">
      <c r="A6830" s="1">
        <v>139</v>
      </c>
      <c r="B6830" s="1" t="s">
        <v>160</v>
      </c>
      <c r="C6830" s="218">
        <v>44952</v>
      </c>
      <c r="D6830" s="1">
        <v>10</v>
      </c>
      <c r="E6830" s="1">
        <v>261</v>
      </c>
    </row>
    <row r="6831" spans="1:5" x14ac:dyDescent="0.35">
      <c r="A6831" s="1">
        <v>139</v>
      </c>
      <c r="B6831" s="1" t="s">
        <v>160</v>
      </c>
      <c r="C6831" s="218">
        <v>44953</v>
      </c>
      <c r="D6831" s="1">
        <v>8</v>
      </c>
      <c r="E6831" s="1">
        <v>279</v>
      </c>
    </row>
    <row r="6832" spans="1:5" x14ac:dyDescent="0.35">
      <c r="A6832" s="1">
        <v>139</v>
      </c>
      <c r="B6832" s="1" t="s">
        <v>160</v>
      </c>
      <c r="C6832" s="218">
        <v>44954</v>
      </c>
      <c r="D6832" s="1">
        <v>5</v>
      </c>
      <c r="E6832" s="1">
        <v>144</v>
      </c>
    </row>
    <row r="6833" spans="1:5" x14ac:dyDescent="0.35">
      <c r="A6833" s="1">
        <v>139</v>
      </c>
      <c r="B6833" s="1" t="s">
        <v>160</v>
      </c>
      <c r="C6833" s="218">
        <v>44955</v>
      </c>
      <c r="D6833" s="1">
        <v>8</v>
      </c>
      <c r="E6833" s="1">
        <v>198</v>
      </c>
    </row>
    <row r="6834" spans="1:5" x14ac:dyDescent="0.35">
      <c r="A6834" s="1">
        <v>139</v>
      </c>
      <c r="B6834" s="1" t="s">
        <v>160</v>
      </c>
      <c r="C6834" s="218">
        <v>44956</v>
      </c>
      <c r="D6834" s="1">
        <v>8</v>
      </c>
      <c r="E6834" s="1">
        <v>198</v>
      </c>
    </row>
    <row r="6835" spans="1:5" x14ac:dyDescent="0.35">
      <c r="A6835" s="1">
        <v>140</v>
      </c>
      <c r="B6835" s="1" t="s">
        <v>161</v>
      </c>
      <c r="C6835" s="218">
        <v>44878</v>
      </c>
      <c r="D6835" s="1">
        <v>10</v>
      </c>
      <c r="E6835" s="1">
        <v>261</v>
      </c>
    </row>
    <row r="6836" spans="1:5" x14ac:dyDescent="0.35">
      <c r="A6836" s="1">
        <v>140</v>
      </c>
      <c r="B6836" s="1" t="s">
        <v>161</v>
      </c>
      <c r="C6836" s="218">
        <v>44879</v>
      </c>
      <c r="D6836" s="1">
        <v>16</v>
      </c>
      <c r="E6836" s="1">
        <v>315</v>
      </c>
    </row>
    <row r="6837" spans="1:5" x14ac:dyDescent="0.35">
      <c r="A6837" s="1">
        <v>140</v>
      </c>
      <c r="B6837" s="1" t="s">
        <v>161</v>
      </c>
      <c r="C6837" s="218">
        <v>44880</v>
      </c>
      <c r="D6837" s="1">
        <v>19</v>
      </c>
      <c r="E6837" s="1">
        <v>531</v>
      </c>
    </row>
    <row r="6838" spans="1:5" x14ac:dyDescent="0.35">
      <c r="A6838" s="1">
        <v>140</v>
      </c>
      <c r="B6838" s="1" t="s">
        <v>161</v>
      </c>
      <c r="C6838" s="218">
        <v>44881</v>
      </c>
      <c r="D6838" s="1">
        <v>21</v>
      </c>
      <c r="E6838" s="1">
        <v>621</v>
      </c>
    </row>
    <row r="6839" spans="1:5" x14ac:dyDescent="0.35">
      <c r="A6839" s="1">
        <v>140</v>
      </c>
      <c r="B6839" s="1" t="s">
        <v>161</v>
      </c>
      <c r="C6839" s="218">
        <v>44882</v>
      </c>
      <c r="D6839" s="1">
        <v>16</v>
      </c>
      <c r="E6839" s="1">
        <v>531</v>
      </c>
    </row>
    <row r="6840" spans="1:5" x14ac:dyDescent="0.35">
      <c r="A6840" s="1">
        <v>140</v>
      </c>
      <c r="B6840" s="1" t="s">
        <v>161</v>
      </c>
      <c r="C6840" s="218">
        <v>44883</v>
      </c>
      <c r="D6840" s="1">
        <v>5</v>
      </c>
      <c r="E6840" s="1">
        <v>225</v>
      </c>
    </row>
    <row r="6841" spans="1:5" x14ac:dyDescent="0.35">
      <c r="A6841" s="1">
        <v>140</v>
      </c>
      <c r="B6841" s="1" t="s">
        <v>161</v>
      </c>
      <c r="C6841" s="218">
        <v>44886</v>
      </c>
      <c r="D6841" s="1">
        <v>7</v>
      </c>
      <c r="E6841" s="1">
        <v>180</v>
      </c>
    </row>
    <row r="6842" spans="1:5" x14ac:dyDescent="0.35">
      <c r="A6842" s="1">
        <v>140</v>
      </c>
      <c r="B6842" s="1" t="s">
        <v>161</v>
      </c>
      <c r="C6842" s="218">
        <v>44887</v>
      </c>
      <c r="D6842" s="1">
        <v>8</v>
      </c>
      <c r="E6842" s="1">
        <v>225</v>
      </c>
    </row>
    <row r="6843" spans="1:5" x14ac:dyDescent="0.35">
      <c r="A6843" s="1">
        <v>140</v>
      </c>
      <c r="B6843" s="1" t="s">
        <v>161</v>
      </c>
      <c r="C6843" s="218">
        <v>44888</v>
      </c>
      <c r="D6843" s="1">
        <v>7</v>
      </c>
      <c r="E6843" s="1">
        <v>153</v>
      </c>
    </row>
    <row r="6844" spans="1:5" x14ac:dyDescent="0.35">
      <c r="A6844" s="1">
        <v>140</v>
      </c>
      <c r="B6844" s="1" t="s">
        <v>161</v>
      </c>
      <c r="C6844" s="218">
        <v>44889</v>
      </c>
      <c r="D6844" s="1">
        <v>17</v>
      </c>
      <c r="E6844" s="1">
        <v>468</v>
      </c>
    </row>
    <row r="6845" spans="1:5" x14ac:dyDescent="0.35">
      <c r="A6845" s="1">
        <v>140</v>
      </c>
      <c r="B6845" s="1" t="s">
        <v>161</v>
      </c>
      <c r="C6845" s="218">
        <v>44890</v>
      </c>
      <c r="D6845" s="1">
        <v>28</v>
      </c>
      <c r="E6845" s="1">
        <v>801</v>
      </c>
    </row>
    <row r="6846" spans="1:5" x14ac:dyDescent="0.35">
      <c r="A6846" s="1">
        <v>140</v>
      </c>
      <c r="B6846" s="1" t="s">
        <v>161</v>
      </c>
      <c r="C6846" s="218">
        <v>44891</v>
      </c>
      <c r="D6846" s="1">
        <v>29</v>
      </c>
      <c r="E6846" s="1">
        <v>900</v>
      </c>
    </row>
    <row r="6847" spans="1:5" x14ac:dyDescent="0.35">
      <c r="A6847" s="1">
        <v>140</v>
      </c>
      <c r="B6847" s="1" t="s">
        <v>161</v>
      </c>
      <c r="C6847" s="218">
        <v>44892</v>
      </c>
      <c r="D6847" s="1">
        <v>17</v>
      </c>
      <c r="E6847" s="1">
        <v>657</v>
      </c>
    </row>
    <row r="6848" spans="1:5" x14ac:dyDescent="0.35">
      <c r="A6848" s="1">
        <v>140</v>
      </c>
      <c r="B6848" s="1" t="s">
        <v>161</v>
      </c>
      <c r="C6848" s="218">
        <v>44893</v>
      </c>
      <c r="D6848" s="1">
        <v>14</v>
      </c>
      <c r="E6848" s="1">
        <v>522</v>
      </c>
    </row>
    <row r="6849" spans="1:5" x14ac:dyDescent="0.35">
      <c r="A6849" s="1">
        <v>140</v>
      </c>
      <c r="B6849" s="1" t="s">
        <v>161</v>
      </c>
      <c r="C6849" s="218">
        <v>44894</v>
      </c>
      <c r="D6849" s="1">
        <v>18</v>
      </c>
      <c r="E6849" s="1">
        <v>675</v>
      </c>
    </row>
    <row r="6850" spans="1:5" x14ac:dyDescent="0.35">
      <c r="A6850" s="1">
        <v>140</v>
      </c>
      <c r="B6850" s="1" t="s">
        <v>161</v>
      </c>
      <c r="C6850" s="218">
        <v>44895</v>
      </c>
      <c r="D6850" s="1">
        <v>18</v>
      </c>
      <c r="E6850" s="1">
        <v>648</v>
      </c>
    </row>
    <row r="6851" spans="1:5" x14ac:dyDescent="0.35">
      <c r="A6851" s="1">
        <v>140</v>
      </c>
      <c r="B6851" s="1" t="s">
        <v>161</v>
      </c>
      <c r="C6851" s="218">
        <v>44896</v>
      </c>
      <c r="D6851" s="1">
        <v>19</v>
      </c>
      <c r="E6851" s="1">
        <v>747</v>
      </c>
    </row>
    <row r="6852" spans="1:5" x14ac:dyDescent="0.35">
      <c r="A6852" s="1">
        <v>140</v>
      </c>
      <c r="B6852" s="1" t="s">
        <v>161</v>
      </c>
      <c r="C6852" s="218">
        <v>44897</v>
      </c>
      <c r="D6852" s="1">
        <v>14</v>
      </c>
      <c r="E6852" s="1">
        <v>495</v>
      </c>
    </row>
    <row r="6853" spans="1:5" x14ac:dyDescent="0.35">
      <c r="A6853" s="1">
        <v>140</v>
      </c>
      <c r="B6853" s="1" t="s">
        <v>161</v>
      </c>
      <c r="C6853" s="218">
        <v>44898</v>
      </c>
      <c r="D6853" s="1">
        <v>11</v>
      </c>
      <c r="E6853" s="1">
        <v>414</v>
      </c>
    </row>
    <row r="6854" spans="1:5" x14ac:dyDescent="0.35">
      <c r="A6854" s="1">
        <v>140</v>
      </c>
      <c r="B6854" s="1" t="s">
        <v>161</v>
      </c>
      <c r="C6854" s="218">
        <v>44899</v>
      </c>
      <c r="D6854" s="1">
        <v>6</v>
      </c>
      <c r="E6854" s="1">
        <v>216</v>
      </c>
    </row>
    <row r="6855" spans="1:5" x14ac:dyDescent="0.35">
      <c r="A6855" s="1">
        <v>140</v>
      </c>
      <c r="B6855" s="1" t="s">
        <v>161</v>
      </c>
      <c r="C6855" s="218">
        <v>44900</v>
      </c>
      <c r="D6855" s="1">
        <v>7</v>
      </c>
      <c r="E6855" s="1">
        <v>234</v>
      </c>
    </row>
    <row r="6856" spans="1:5" x14ac:dyDescent="0.35">
      <c r="A6856" s="1">
        <v>140</v>
      </c>
      <c r="B6856" s="1" t="s">
        <v>161</v>
      </c>
      <c r="C6856" s="218">
        <v>44901</v>
      </c>
      <c r="D6856" s="1">
        <v>7</v>
      </c>
      <c r="E6856" s="1">
        <v>234</v>
      </c>
    </row>
    <row r="6857" spans="1:5" x14ac:dyDescent="0.35">
      <c r="A6857" s="1">
        <v>140</v>
      </c>
      <c r="B6857" s="1" t="s">
        <v>161</v>
      </c>
      <c r="C6857" s="218">
        <v>44902</v>
      </c>
      <c r="D6857" s="1">
        <v>7</v>
      </c>
      <c r="E6857" s="1">
        <v>288</v>
      </c>
    </row>
    <row r="6858" spans="1:5" x14ac:dyDescent="0.35">
      <c r="A6858" s="1">
        <v>140</v>
      </c>
      <c r="B6858" s="1" t="s">
        <v>161</v>
      </c>
      <c r="C6858" s="218">
        <v>44903</v>
      </c>
      <c r="D6858" s="1">
        <v>17</v>
      </c>
      <c r="E6858" s="1">
        <v>630</v>
      </c>
    </row>
    <row r="6859" spans="1:5" x14ac:dyDescent="0.35">
      <c r="A6859" s="1">
        <v>140</v>
      </c>
      <c r="B6859" s="1" t="s">
        <v>161</v>
      </c>
      <c r="C6859" s="218">
        <v>44904</v>
      </c>
      <c r="D6859" s="1">
        <v>11</v>
      </c>
      <c r="E6859" s="1">
        <v>441</v>
      </c>
    </row>
    <row r="6860" spans="1:5" x14ac:dyDescent="0.35">
      <c r="A6860" s="1">
        <v>140</v>
      </c>
      <c r="B6860" s="1" t="s">
        <v>161</v>
      </c>
      <c r="C6860" s="218">
        <v>44905</v>
      </c>
      <c r="D6860" s="1">
        <v>17</v>
      </c>
      <c r="E6860" s="1">
        <v>630</v>
      </c>
    </row>
    <row r="6861" spans="1:5" x14ac:dyDescent="0.35">
      <c r="A6861" s="1">
        <v>140</v>
      </c>
      <c r="B6861" s="1" t="s">
        <v>161</v>
      </c>
      <c r="C6861" s="218">
        <v>44906</v>
      </c>
      <c r="D6861" s="1">
        <v>17</v>
      </c>
      <c r="E6861" s="1">
        <v>495</v>
      </c>
    </row>
    <row r="6862" spans="1:5" x14ac:dyDescent="0.35">
      <c r="A6862" s="1">
        <v>140</v>
      </c>
      <c r="B6862" s="1" t="s">
        <v>161</v>
      </c>
      <c r="C6862" s="218">
        <v>44907</v>
      </c>
      <c r="D6862" s="1">
        <v>17</v>
      </c>
      <c r="E6862" s="1">
        <v>603</v>
      </c>
    </row>
    <row r="6863" spans="1:5" x14ac:dyDescent="0.35">
      <c r="A6863" s="1">
        <v>140</v>
      </c>
      <c r="B6863" s="1" t="s">
        <v>161</v>
      </c>
      <c r="C6863" s="218">
        <v>44908</v>
      </c>
      <c r="D6863" s="1">
        <v>16</v>
      </c>
      <c r="E6863" s="1">
        <v>639</v>
      </c>
    </row>
    <row r="6864" spans="1:5" x14ac:dyDescent="0.35">
      <c r="A6864" s="1">
        <v>140</v>
      </c>
      <c r="B6864" s="1" t="s">
        <v>161</v>
      </c>
      <c r="C6864" s="218">
        <v>44909</v>
      </c>
      <c r="D6864" s="1">
        <v>18</v>
      </c>
      <c r="E6864" s="1">
        <v>648</v>
      </c>
    </row>
    <row r="6865" spans="1:5" x14ac:dyDescent="0.35">
      <c r="A6865" s="1">
        <v>140</v>
      </c>
      <c r="B6865" s="1" t="s">
        <v>161</v>
      </c>
      <c r="C6865" s="218">
        <v>44910</v>
      </c>
      <c r="D6865" s="1">
        <v>16</v>
      </c>
      <c r="E6865" s="1">
        <v>612</v>
      </c>
    </row>
    <row r="6866" spans="1:5" x14ac:dyDescent="0.35">
      <c r="A6866" s="1">
        <v>140</v>
      </c>
      <c r="B6866" s="1" t="s">
        <v>161</v>
      </c>
      <c r="C6866" s="218">
        <v>44911</v>
      </c>
      <c r="D6866" s="1">
        <v>18</v>
      </c>
      <c r="E6866" s="1">
        <v>648</v>
      </c>
    </row>
    <row r="6867" spans="1:5" x14ac:dyDescent="0.35">
      <c r="A6867" s="1">
        <v>140</v>
      </c>
      <c r="B6867" s="1" t="s">
        <v>161</v>
      </c>
      <c r="C6867" s="218">
        <v>44912</v>
      </c>
      <c r="D6867" s="1">
        <v>17</v>
      </c>
      <c r="E6867" s="1">
        <v>630</v>
      </c>
    </row>
    <row r="6868" spans="1:5" x14ac:dyDescent="0.35">
      <c r="A6868" s="1">
        <v>140</v>
      </c>
      <c r="B6868" s="1" t="s">
        <v>161</v>
      </c>
      <c r="C6868" s="218">
        <v>44913</v>
      </c>
      <c r="D6868" s="1">
        <v>10</v>
      </c>
      <c r="E6868" s="1">
        <v>396</v>
      </c>
    </row>
    <row r="6869" spans="1:5" x14ac:dyDescent="0.35">
      <c r="A6869" s="1">
        <v>140</v>
      </c>
      <c r="B6869" s="1" t="s">
        <v>161</v>
      </c>
      <c r="C6869" s="218">
        <v>44914</v>
      </c>
      <c r="D6869" s="1">
        <v>20</v>
      </c>
      <c r="E6869" s="1">
        <v>765</v>
      </c>
    </row>
    <row r="6870" spans="1:5" x14ac:dyDescent="0.35">
      <c r="A6870" s="1">
        <v>140</v>
      </c>
      <c r="B6870" s="1" t="s">
        <v>161</v>
      </c>
      <c r="C6870" s="218">
        <v>44915</v>
      </c>
      <c r="D6870" s="1">
        <v>18</v>
      </c>
      <c r="E6870" s="1">
        <v>702</v>
      </c>
    </row>
    <row r="6871" spans="1:5" x14ac:dyDescent="0.35">
      <c r="A6871" s="1">
        <v>140</v>
      </c>
      <c r="B6871" s="1" t="s">
        <v>161</v>
      </c>
      <c r="C6871" s="218">
        <v>44916</v>
      </c>
      <c r="D6871" s="1">
        <v>20</v>
      </c>
      <c r="E6871" s="1">
        <v>792</v>
      </c>
    </row>
    <row r="6872" spans="1:5" x14ac:dyDescent="0.35">
      <c r="A6872" s="1">
        <v>140</v>
      </c>
      <c r="B6872" s="1" t="s">
        <v>161</v>
      </c>
      <c r="C6872" s="218">
        <v>44917</v>
      </c>
      <c r="D6872" s="1">
        <v>20</v>
      </c>
      <c r="E6872" s="1">
        <v>657</v>
      </c>
    </row>
    <row r="6873" spans="1:5" x14ac:dyDescent="0.35">
      <c r="A6873" s="1">
        <v>140</v>
      </c>
      <c r="B6873" s="1" t="s">
        <v>161</v>
      </c>
      <c r="C6873" s="218">
        <v>44918</v>
      </c>
      <c r="D6873" s="1">
        <v>18</v>
      </c>
      <c r="E6873" s="1">
        <v>594</v>
      </c>
    </row>
    <row r="6874" spans="1:5" x14ac:dyDescent="0.35">
      <c r="A6874" s="1">
        <v>140</v>
      </c>
      <c r="B6874" s="1" t="s">
        <v>161</v>
      </c>
      <c r="C6874" s="218">
        <v>44919</v>
      </c>
      <c r="D6874" s="1">
        <v>20</v>
      </c>
      <c r="E6874" s="1">
        <v>576</v>
      </c>
    </row>
    <row r="6875" spans="1:5" x14ac:dyDescent="0.35">
      <c r="A6875" s="1">
        <v>140</v>
      </c>
      <c r="B6875" s="1" t="s">
        <v>161</v>
      </c>
      <c r="C6875" s="218">
        <v>44920</v>
      </c>
      <c r="D6875" s="1">
        <v>26</v>
      </c>
      <c r="E6875" s="1">
        <v>738</v>
      </c>
    </row>
    <row r="6876" spans="1:5" x14ac:dyDescent="0.35">
      <c r="A6876" s="1">
        <v>140</v>
      </c>
      <c r="B6876" s="1" t="s">
        <v>161</v>
      </c>
      <c r="C6876" s="218">
        <v>44921</v>
      </c>
      <c r="D6876" s="1">
        <v>21</v>
      </c>
      <c r="E6876" s="1">
        <v>621</v>
      </c>
    </row>
    <row r="6877" spans="1:5" x14ac:dyDescent="0.35">
      <c r="A6877" s="1">
        <v>140</v>
      </c>
      <c r="B6877" s="1" t="s">
        <v>161</v>
      </c>
      <c r="C6877" s="218">
        <v>44922</v>
      </c>
      <c r="D6877" s="1">
        <v>17</v>
      </c>
      <c r="E6877" s="1">
        <v>576</v>
      </c>
    </row>
    <row r="6878" spans="1:5" x14ac:dyDescent="0.35">
      <c r="A6878" s="1">
        <v>140</v>
      </c>
      <c r="B6878" s="1" t="s">
        <v>161</v>
      </c>
      <c r="C6878" s="218">
        <v>44923</v>
      </c>
      <c r="D6878" s="1">
        <v>16</v>
      </c>
      <c r="E6878" s="1">
        <v>504</v>
      </c>
    </row>
    <row r="6879" spans="1:5" x14ac:dyDescent="0.35">
      <c r="A6879" s="1">
        <v>140</v>
      </c>
      <c r="B6879" s="1" t="s">
        <v>161</v>
      </c>
      <c r="C6879" s="218">
        <v>44924</v>
      </c>
      <c r="D6879" s="1">
        <v>13</v>
      </c>
      <c r="E6879" s="1">
        <v>450</v>
      </c>
    </row>
    <row r="6880" spans="1:5" x14ac:dyDescent="0.35">
      <c r="A6880" s="1">
        <v>140</v>
      </c>
      <c r="B6880" s="1" t="s">
        <v>161</v>
      </c>
      <c r="C6880" s="218">
        <v>44925</v>
      </c>
      <c r="D6880" s="1">
        <v>15</v>
      </c>
      <c r="E6880" s="1">
        <v>513</v>
      </c>
    </row>
    <row r="6881" spans="1:5" x14ac:dyDescent="0.35">
      <c r="A6881" s="1">
        <v>140</v>
      </c>
      <c r="B6881" s="1" t="s">
        <v>161</v>
      </c>
      <c r="C6881" s="218">
        <v>44926</v>
      </c>
      <c r="D6881" s="1">
        <v>20</v>
      </c>
      <c r="E6881" s="1">
        <v>684</v>
      </c>
    </row>
    <row r="6882" spans="1:5" x14ac:dyDescent="0.35">
      <c r="A6882" s="1">
        <v>140</v>
      </c>
      <c r="B6882" s="1" t="s">
        <v>161</v>
      </c>
      <c r="C6882" s="218">
        <v>44927</v>
      </c>
      <c r="D6882" s="1">
        <v>15</v>
      </c>
      <c r="E6882" s="1">
        <v>486</v>
      </c>
    </row>
    <row r="6883" spans="1:5" x14ac:dyDescent="0.35">
      <c r="A6883" s="1">
        <v>140</v>
      </c>
      <c r="B6883" s="1" t="s">
        <v>161</v>
      </c>
      <c r="C6883" s="218">
        <v>44928</v>
      </c>
      <c r="D6883" s="1">
        <v>6</v>
      </c>
      <c r="E6883" s="1">
        <v>189</v>
      </c>
    </row>
    <row r="6884" spans="1:5" x14ac:dyDescent="0.35">
      <c r="A6884" s="1">
        <v>140</v>
      </c>
      <c r="B6884" s="1" t="s">
        <v>161</v>
      </c>
      <c r="C6884" s="218">
        <v>44929</v>
      </c>
      <c r="D6884" s="1">
        <v>16</v>
      </c>
      <c r="E6884" s="1">
        <v>504</v>
      </c>
    </row>
    <row r="6885" spans="1:5" x14ac:dyDescent="0.35">
      <c r="A6885" s="1">
        <v>140</v>
      </c>
      <c r="B6885" s="1" t="s">
        <v>161</v>
      </c>
      <c r="C6885" s="218">
        <v>44930</v>
      </c>
      <c r="D6885" s="1">
        <v>9</v>
      </c>
      <c r="E6885" s="1">
        <v>243</v>
      </c>
    </row>
    <row r="6886" spans="1:5" x14ac:dyDescent="0.35">
      <c r="A6886" s="1">
        <v>140</v>
      </c>
      <c r="B6886" s="1" t="s">
        <v>161</v>
      </c>
      <c r="C6886" s="218">
        <v>44931</v>
      </c>
      <c r="D6886" s="1">
        <v>30</v>
      </c>
      <c r="E6886" s="1">
        <v>1026</v>
      </c>
    </row>
    <row r="6887" spans="1:5" x14ac:dyDescent="0.35">
      <c r="A6887" s="1">
        <v>140</v>
      </c>
      <c r="B6887" s="1" t="s">
        <v>161</v>
      </c>
      <c r="C6887" s="218">
        <v>44932</v>
      </c>
      <c r="D6887" s="1">
        <v>21</v>
      </c>
      <c r="E6887" s="1">
        <v>675</v>
      </c>
    </row>
    <row r="6888" spans="1:5" x14ac:dyDescent="0.35">
      <c r="A6888" s="1">
        <v>140</v>
      </c>
      <c r="B6888" s="1" t="s">
        <v>161</v>
      </c>
      <c r="C6888" s="218">
        <v>44933</v>
      </c>
      <c r="D6888" s="1">
        <v>23</v>
      </c>
      <c r="E6888" s="1">
        <v>819</v>
      </c>
    </row>
    <row r="6889" spans="1:5" x14ac:dyDescent="0.35">
      <c r="A6889" s="1">
        <v>140</v>
      </c>
      <c r="B6889" s="1" t="s">
        <v>161</v>
      </c>
      <c r="C6889" s="218">
        <v>44934</v>
      </c>
      <c r="D6889" s="1">
        <v>22</v>
      </c>
      <c r="E6889" s="1">
        <v>882</v>
      </c>
    </row>
    <row r="6890" spans="1:5" x14ac:dyDescent="0.35">
      <c r="A6890" s="1">
        <v>140</v>
      </c>
      <c r="B6890" s="1" t="s">
        <v>161</v>
      </c>
      <c r="C6890" s="218">
        <v>44935</v>
      </c>
      <c r="D6890" s="1">
        <v>26</v>
      </c>
      <c r="E6890" s="1">
        <v>981</v>
      </c>
    </row>
    <row r="6891" spans="1:5" x14ac:dyDescent="0.35">
      <c r="A6891" s="1">
        <v>140</v>
      </c>
      <c r="B6891" s="1" t="s">
        <v>161</v>
      </c>
      <c r="C6891" s="218">
        <v>44936</v>
      </c>
      <c r="D6891" s="1">
        <v>21</v>
      </c>
      <c r="E6891" s="1">
        <v>756</v>
      </c>
    </row>
    <row r="6892" spans="1:5" x14ac:dyDescent="0.35">
      <c r="A6892" s="1">
        <v>140</v>
      </c>
      <c r="B6892" s="1" t="s">
        <v>161</v>
      </c>
      <c r="C6892" s="218">
        <v>44937</v>
      </c>
      <c r="D6892" s="1">
        <v>26</v>
      </c>
      <c r="E6892" s="1">
        <v>900</v>
      </c>
    </row>
    <row r="6893" spans="1:5" x14ac:dyDescent="0.35">
      <c r="A6893" s="1">
        <v>140</v>
      </c>
      <c r="B6893" s="1" t="s">
        <v>161</v>
      </c>
      <c r="C6893" s="218">
        <v>44938</v>
      </c>
      <c r="D6893" s="1">
        <v>16</v>
      </c>
      <c r="E6893" s="1">
        <v>666</v>
      </c>
    </row>
    <row r="6894" spans="1:5" x14ac:dyDescent="0.35">
      <c r="A6894" s="1">
        <v>140</v>
      </c>
      <c r="B6894" s="1" t="s">
        <v>161</v>
      </c>
      <c r="C6894" s="218">
        <v>44939</v>
      </c>
      <c r="D6894" s="1">
        <v>21</v>
      </c>
      <c r="E6894" s="1">
        <v>729</v>
      </c>
    </row>
    <row r="6895" spans="1:5" x14ac:dyDescent="0.35">
      <c r="A6895" s="1">
        <v>140</v>
      </c>
      <c r="B6895" s="1" t="s">
        <v>161</v>
      </c>
      <c r="C6895" s="218">
        <v>44940</v>
      </c>
      <c r="D6895" s="1">
        <v>21</v>
      </c>
      <c r="E6895" s="1">
        <v>729</v>
      </c>
    </row>
    <row r="6896" spans="1:5" x14ac:dyDescent="0.35">
      <c r="A6896" s="1">
        <v>140</v>
      </c>
      <c r="B6896" s="1" t="s">
        <v>161</v>
      </c>
      <c r="C6896" s="218">
        <v>44941</v>
      </c>
      <c r="D6896" s="1">
        <v>21</v>
      </c>
      <c r="E6896" s="1">
        <v>729</v>
      </c>
    </row>
    <row r="6897" spans="1:5" x14ac:dyDescent="0.35">
      <c r="A6897" s="1">
        <v>140</v>
      </c>
      <c r="B6897" s="1" t="s">
        <v>161</v>
      </c>
      <c r="C6897" s="218">
        <v>44942</v>
      </c>
      <c r="D6897" s="1">
        <v>22</v>
      </c>
      <c r="E6897" s="1">
        <v>720</v>
      </c>
    </row>
    <row r="6898" spans="1:5" x14ac:dyDescent="0.35">
      <c r="A6898" s="1">
        <v>140</v>
      </c>
      <c r="B6898" s="1" t="s">
        <v>161</v>
      </c>
      <c r="C6898" s="218">
        <v>44943</v>
      </c>
      <c r="D6898" s="1">
        <v>18</v>
      </c>
      <c r="E6898" s="1">
        <v>621</v>
      </c>
    </row>
    <row r="6899" spans="1:5" x14ac:dyDescent="0.35">
      <c r="A6899" s="1">
        <v>140</v>
      </c>
      <c r="B6899" s="1" t="s">
        <v>161</v>
      </c>
      <c r="C6899" s="218">
        <v>44944</v>
      </c>
      <c r="D6899" s="1">
        <v>18</v>
      </c>
      <c r="E6899" s="1">
        <v>648</v>
      </c>
    </row>
    <row r="6900" spans="1:5" x14ac:dyDescent="0.35">
      <c r="A6900" s="1">
        <v>140</v>
      </c>
      <c r="B6900" s="1" t="s">
        <v>161</v>
      </c>
      <c r="C6900" s="218">
        <v>44945</v>
      </c>
      <c r="D6900" s="1">
        <v>19</v>
      </c>
      <c r="E6900" s="1">
        <v>693</v>
      </c>
    </row>
    <row r="6901" spans="1:5" x14ac:dyDescent="0.35">
      <c r="A6901" s="1">
        <v>140</v>
      </c>
      <c r="B6901" s="1" t="s">
        <v>161</v>
      </c>
      <c r="C6901" s="218">
        <v>44946</v>
      </c>
      <c r="D6901" s="1">
        <v>11</v>
      </c>
      <c r="E6901" s="1">
        <v>468</v>
      </c>
    </row>
    <row r="6902" spans="1:5" x14ac:dyDescent="0.35">
      <c r="A6902" s="1">
        <v>140</v>
      </c>
      <c r="B6902" s="1" t="s">
        <v>161</v>
      </c>
      <c r="C6902" s="218">
        <v>44947</v>
      </c>
      <c r="D6902" s="1">
        <v>22</v>
      </c>
      <c r="E6902" s="1">
        <v>801</v>
      </c>
    </row>
    <row r="6903" spans="1:5" x14ac:dyDescent="0.35">
      <c r="A6903" s="1">
        <v>140</v>
      </c>
      <c r="B6903" s="1" t="s">
        <v>161</v>
      </c>
      <c r="C6903" s="218">
        <v>44948</v>
      </c>
      <c r="D6903" s="1">
        <v>13</v>
      </c>
      <c r="E6903" s="1">
        <v>504</v>
      </c>
    </row>
    <row r="6904" spans="1:5" x14ac:dyDescent="0.35">
      <c r="A6904" s="1">
        <v>140</v>
      </c>
      <c r="B6904" s="1" t="s">
        <v>161</v>
      </c>
      <c r="C6904" s="218">
        <v>44949</v>
      </c>
      <c r="D6904" s="1">
        <v>12</v>
      </c>
      <c r="E6904" s="1">
        <v>459</v>
      </c>
    </row>
    <row r="6905" spans="1:5" x14ac:dyDescent="0.35">
      <c r="A6905" s="1">
        <v>140</v>
      </c>
      <c r="B6905" s="1" t="s">
        <v>161</v>
      </c>
      <c r="C6905" s="218">
        <v>44950</v>
      </c>
      <c r="D6905" s="1">
        <v>19</v>
      </c>
      <c r="E6905" s="1">
        <v>612</v>
      </c>
    </row>
    <row r="6906" spans="1:5" x14ac:dyDescent="0.35">
      <c r="A6906" s="1">
        <v>140</v>
      </c>
      <c r="B6906" s="1" t="s">
        <v>161</v>
      </c>
      <c r="C6906" s="218">
        <v>44951</v>
      </c>
      <c r="D6906" s="1">
        <v>16</v>
      </c>
      <c r="E6906" s="1">
        <v>612</v>
      </c>
    </row>
    <row r="6907" spans="1:5" x14ac:dyDescent="0.35">
      <c r="A6907" s="1">
        <v>140</v>
      </c>
      <c r="B6907" s="1" t="s">
        <v>161</v>
      </c>
      <c r="C6907" s="218">
        <v>44952</v>
      </c>
      <c r="D6907" s="1">
        <v>27</v>
      </c>
      <c r="E6907" s="1">
        <v>972</v>
      </c>
    </row>
    <row r="6908" spans="1:5" x14ac:dyDescent="0.35">
      <c r="A6908" s="1">
        <v>140</v>
      </c>
      <c r="B6908" s="1" t="s">
        <v>161</v>
      </c>
      <c r="C6908" s="218">
        <v>44953</v>
      </c>
      <c r="D6908" s="1">
        <v>31</v>
      </c>
      <c r="E6908" s="1">
        <v>963</v>
      </c>
    </row>
    <row r="6909" spans="1:5" x14ac:dyDescent="0.35">
      <c r="A6909" s="1">
        <v>140</v>
      </c>
      <c r="B6909" s="1" t="s">
        <v>161</v>
      </c>
      <c r="C6909" s="218">
        <v>44954</v>
      </c>
      <c r="D6909" s="1">
        <v>28</v>
      </c>
      <c r="E6909" s="1">
        <v>1044</v>
      </c>
    </row>
    <row r="6910" spans="1:5" x14ac:dyDescent="0.35">
      <c r="A6910" s="1">
        <v>140</v>
      </c>
      <c r="B6910" s="1" t="s">
        <v>161</v>
      </c>
      <c r="C6910" s="218">
        <v>44955</v>
      </c>
      <c r="D6910" s="1">
        <v>38</v>
      </c>
      <c r="E6910" s="1">
        <v>1386</v>
      </c>
    </row>
    <row r="6911" spans="1:5" x14ac:dyDescent="0.35">
      <c r="A6911" s="1">
        <v>140</v>
      </c>
      <c r="B6911" s="1" t="s">
        <v>161</v>
      </c>
      <c r="C6911" s="218">
        <v>44956</v>
      </c>
      <c r="D6911" s="1">
        <v>24</v>
      </c>
      <c r="E6911" s="1">
        <v>810</v>
      </c>
    </row>
    <row r="6912" spans="1:5" x14ac:dyDescent="0.35">
      <c r="A6912" s="1">
        <v>141</v>
      </c>
      <c r="B6912" s="1" t="s">
        <v>162</v>
      </c>
      <c r="C6912" s="218">
        <v>44878</v>
      </c>
      <c r="D6912" s="1">
        <v>15</v>
      </c>
      <c r="E6912" s="1">
        <v>513</v>
      </c>
    </row>
    <row r="6913" spans="1:5" x14ac:dyDescent="0.35">
      <c r="A6913" s="1">
        <v>141</v>
      </c>
      <c r="B6913" s="1" t="s">
        <v>162</v>
      </c>
      <c r="C6913" s="218">
        <v>44879</v>
      </c>
      <c r="D6913" s="1">
        <v>11</v>
      </c>
      <c r="E6913" s="1">
        <v>468</v>
      </c>
    </row>
    <row r="6914" spans="1:5" x14ac:dyDescent="0.35">
      <c r="A6914" s="1">
        <v>141</v>
      </c>
      <c r="B6914" s="1" t="s">
        <v>162</v>
      </c>
      <c r="C6914" s="218">
        <v>44880</v>
      </c>
      <c r="D6914" s="1">
        <v>18</v>
      </c>
      <c r="E6914" s="1">
        <v>729</v>
      </c>
    </row>
    <row r="6915" spans="1:5" x14ac:dyDescent="0.35">
      <c r="A6915" s="1">
        <v>141</v>
      </c>
      <c r="B6915" s="1" t="s">
        <v>162</v>
      </c>
      <c r="C6915" s="218">
        <v>44881</v>
      </c>
      <c r="D6915" s="1">
        <v>12</v>
      </c>
      <c r="E6915" s="1">
        <v>513</v>
      </c>
    </row>
    <row r="6916" spans="1:5" x14ac:dyDescent="0.35">
      <c r="A6916" s="1">
        <v>141</v>
      </c>
      <c r="B6916" s="1" t="s">
        <v>162</v>
      </c>
      <c r="C6916" s="218">
        <v>44882</v>
      </c>
      <c r="D6916" s="1">
        <v>11</v>
      </c>
      <c r="E6916" s="1">
        <v>495</v>
      </c>
    </row>
    <row r="6917" spans="1:5" x14ac:dyDescent="0.35">
      <c r="A6917" s="1">
        <v>141</v>
      </c>
      <c r="B6917" s="1" t="s">
        <v>162</v>
      </c>
      <c r="C6917" s="218">
        <v>44883</v>
      </c>
      <c r="D6917" s="1">
        <v>5</v>
      </c>
      <c r="E6917" s="1">
        <v>198</v>
      </c>
    </row>
    <row r="6918" spans="1:5" x14ac:dyDescent="0.35">
      <c r="A6918" s="1">
        <v>141</v>
      </c>
      <c r="B6918" s="1" t="s">
        <v>162</v>
      </c>
      <c r="C6918" s="218">
        <v>44886</v>
      </c>
      <c r="D6918" s="1">
        <v>4</v>
      </c>
      <c r="E6918" s="1">
        <v>153</v>
      </c>
    </row>
    <row r="6919" spans="1:5" x14ac:dyDescent="0.35">
      <c r="A6919" s="1">
        <v>141</v>
      </c>
      <c r="B6919" s="1" t="s">
        <v>162</v>
      </c>
      <c r="C6919" s="218">
        <v>44887</v>
      </c>
      <c r="D6919" s="1">
        <v>2</v>
      </c>
      <c r="E6919" s="1">
        <v>90</v>
      </c>
    </row>
    <row r="6920" spans="1:5" x14ac:dyDescent="0.35">
      <c r="A6920" s="1">
        <v>141</v>
      </c>
      <c r="B6920" s="1" t="s">
        <v>162</v>
      </c>
      <c r="C6920" s="218">
        <v>44888</v>
      </c>
      <c r="D6920" s="1">
        <v>4</v>
      </c>
      <c r="E6920" s="1">
        <v>153</v>
      </c>
    </row>
    <row r="6921" spans="1:5" x14ac:dyDescent="0.35">
      <c r="A6921" s="1">
        <v>141</v>
      </c>
      <c r="B6921" s="1" t="s">
        <v>162</v>
      </c>
      <c r="C6921" s="218">
        <v>44889</v>
      </c>
      <c r="D6921" s="1">
        <v>10</v>
      </c>
      <c r="E6921" s="1">
        <v>396</v>
      </c>
    </row>
    <row r="6922" spans="1:5" x14ac:dyDescent="0.35">
      <c r="A6922" s="1">
        <v>141</v>
      </c>
      <c r="B6922" s="1" t="s">
        <v>162</v>
      </c>
      <c r="C6922" s="218">
        <v>44890</v>
      </c>
      <c r="D6922" s="1">
        <v>11</v>
      </c>
      <c r="E6922" s="1">
        <v>495</v>
      </c>
    </row>
    <row r="6923" spans="1:5" x14ac:dyDescent="0.35">
      <c r="A6923" s="1">
        <v>141</v>
      </c>
      <c r="B6923" s="1" t="s">
        <v>162</v>
      </c>
      <c r="C6923" s="218">
        <v>44891</v>
      </c>
      <c r="D6923" s="1">
        <v>17</v>
      </c>
      <c r="E6923" s="1">
        <v>765</v>
      </c>
    </row>
    <row r="6924" spans="1:5" x14ac:dyDescent="0.35">
      <c r="A6924" s="1">
        <v>141</v>
      </c>
      <c r="B6924" s="1" t="s">
        <v>162</v>
      </c>
      <c r="C6924" s="218">
        <v>44892</v>
      </c>
      <c r="D6924" s="1">
        <v>18</v>
      </c>
      <c r="E6924" s="1">
        <v>810</v>
      </c>
    </row>
    <row r="6925" spans="1:5" x14ac:dyDescent="0.35">
      <c r="A6925" s="1">
        <v>141</v>
      </c>
      <c r="B6925" s="1" t="s">
        <v>162</v>
      </c>
      <c r="C6925" s="218">
        <v>44893</v>
      </c>
      <c r="D6925" s="1">
        <v>18</v>
      </c>
      <c r="E6925" s="1">
        <v>810</v>
      </c>
    </row>
    <row r="6926" spans="1:5" x14ac:dyDescent="0.35">
      <c r="A6926" s="1">
        <v>141</v>
      </c>
      <c r="B6926" s="1" t="s">
        <v>162</v>
      </c>
      <c r="C6926" s="218">
        <v>44894</v>
      </c>
      <c r="D6926" s="1">
        <v>13</v>
      </c>
      <c r="E6926" s="1">
        <v>585</v>
      </c>
    </row>
    <row r="6927" spans="1:5" x14ac:dyDescent="0.35">
      <c r="A6927" s="1">
        <v>141</v>
      </c>
      <c r="B6927" s="1" t="s">
        <v>162</v>
      </c>
      <c r="C6927" s="218">
        <v>44895</v>
      </c>
      <c r="D6927" s="1">
        <v>15</v>
      </c>
      <c r="E6927" s="1">
        <v>648</v>
      </c>
    </row>
    <row r="6928" spans="1:5" x14ac:dyDescent="0.35">
      <c r="A6928" s="1">
        <v>141</v>
      </c>
      <c r="B6928" s="1" t="s">
        <v>162</v>
      </c>
      <c r="C6928" s="218">
        <v>44896</v>
      </c>
      <c r="D6928" s="1">
        <v>13</v>
      </c>
      <c r="E6928" s="1">
        <v>558</v>
      </c>
    </row>
    <row r="6929" spans="1:5" x14ac:dyDescent="0.35">
      <c r="A6929" s="1">
        <v>141</v>
      </c>
      <c r="B6929" s="1" t="s">
        <v>162</v>
      </c>
      <c r="C6929" s="218">
        <v>44897</v>
      </c>
      <c r="D6929" s="1">
        <v>9</v>
      </c>
      <c r="E6929" s="1">
        <v>405</v>
      </c>
    </row>
    <row r="6930" spans="1:5" x14ac:dyDescent="0.35">
      <c r="A6930" s="1">
        <v>141</v>
      </c>
      <c r="B6930" s="1" t="s">
        <v>162</v>
      </c>
      <c r="C6930" s="218">
        <v>44898</v>
      </c>
      <c r="D6930" s="1">
        <v>7</v>
      </c>
      <c r="E6930" s="1">
        <v>315</v>
      </c>
    </row>
    <row r="6931" spans="1:5" x14ac:dyDescent="0.35">
      <c r="A6931" s="1">
        <v>141</v>
      </c>
      <c r="B6931" s="1" t="s">
        <v>162</v>
      </c>
      <c r="C6931" s="218">
        <v>44900</v>
      </c>
      <c r="D6931" s="1">
        <v>5</v>
      </c>
      <c r="E6931" s="1">
        <v>225</v>
      </c>
    </row>
    <row r="6932" spans="1:5" x14ac:dyDescent="0.35">
      <c r="A6932" s="1">
        <v>141</v>
      </c>
      <c r="B6932" s="1" t="s">
        <v>162</v>
      </c>
      <c r="C6932" s="218">
        <v>44901</v>
      </c>
      <c r="D6932" s="1">
        <v>15</v>
      </c>
      <c r="E6932" s="1">
        <v>648</v>
      </c>
    </row>
    <row r="6933" spans="1:5" x14ac:dyDescent="0.35">
      <c r="A6933" s="1">
        <v>141</v>
      </c>
      <c r="B6933" s="1" t="s">
        <v>162</v>
      </c>
      <c r="C6933" s="218">
        <v>44902</v>
      </c>
      <c r="D6933" s="1">
        <v>5</v>
      </c>
      <c r="E6933" s="1">
        <v>171</v>
      </c>
    </row>
    <row r="6934" spans="1:5" x14ac:dyDescent="0.35">
      <c r="A6934" s="1">
        <v>141</v>
      </c>
      <c r="B6934" s="1" t="s">
        <v>162</v>
      </c>
      <c r="C6934" s="218">
        <v>44903</v>
      </c>
      <c r="D6934" s="1">
        <v>12</v>
      </c>
      <c r="E6934" s="1">
        <v>513</v>
      </c>
    </row>
    <row r="6935" spans="1:5" x14ac:dyDescent="0.35">
      <c r="A6935" s="1">
        <v>141</v>
      </c>
      <c r="B6935" s="1" t="s">
        <v>162</v>
      </c>
      <c r="C6935" s="218">
        <v>44904</v>
      </c>
      <c r="D6935" s="1">
        <v>27</v>
      </c>
      <c r="E6935" s="1">
        <v>1161</v>
      </c>
    </row>
    <row r="6936" spans="1:5" x14ac:dyDescent="0.35">
      <c r="A6936" s="1">
        <v>141</v>
      </c>
      <c r="B6936" s="1" t="s">
        <v>162</v>
      </c>
      <c r="C6936" s="218">
        <v>44905</v>
      </c>
      <c r="D6936" s="1">
        <v>13</v>
      </c>
      <c r="E6936" s="1">
        <v>585</v>
      </c>
    </row>
    <row r="6937" spans="1:5" x14ac:dyDescent="0.35">
      <c r="A6937" s="1">
        <v>141</v>
      </c>
      <c r="B6937" s="1" t="s">
        <v>162</v>
      </c>
      <c r="C6937" s="218">
        <v>44906</v>
      </c>
      <c r="D6937" s="1">
        <v>12</v>
      </c>
      <c r="E6937" s="1">
        <v>540</v>
      </c>
    </row>
    <row r="6938" spans="1:5" x14ac:dyDescent="0.35">
      <c r="A6938" s="1">
        <v>141</v>
      </c>
      <c r="B6938" s="1" t="s">
        <v>162</v>
      </c>
      <c r="C6938" s="218">
        <v>44907</v>
      </c>
      <c r="D6938" s="1">
        <v>14</v>
      </c>
      <c r="E6938" s="1">
        <v>630</v>
      </c>
    </row>
    <row r="6939" spans="1:5" x14ac:dyDescent="0.35">
      <c r="A6939" s="1">
        <v>141</v>
      </c>
      <c r="B6939" s="1" t="s">
        <v>162</v>
      </c>
      <c r="C6939" s="218">
        <v>44908</v>
      </c>
      <c r="D6939" s="1">
        <v>14</v>
      </c>
      <c r="E6939" s="1">
        <v>630</v>
      </c>
    </row>
    <row r="6940" spans="1:5" x14ac:dyDescent="0.35">
      <c r="A6940" s="1">
        <v>141</v>
      </c>
      <c r="B6940" s="1" t="s">
        <v>162</v>
      </c>
      <c r="C6940" s="218">
        <v>44909</v>
      </c>
      <c r="D6940" s="1">
        <v>14</v>
      </c>
      <c r="E6940" s="1">
        <v>630</v>
      </c>
    </row>
    <row r="6941" spans="1:5" x14ac:dyDescent="0.35">
      <c r="A6941" s="1">
        <v>141</v>
      </c>
      <c r="B6941" s="1" t="s">
        <v>162</v>
      </c>
      <c r="C6941" s="218">
        <v>44910</v>
      </c>
      <c r="D6941" s="1">
        <v>14</v>
      </c>
      <c r="E6941" s="1">
        <v>603</v>
      </c>
    </row>
    <row r="6942" spans="1:5" x14ac:dyDescent="0.35">
      <c r="A6942" s="1">
        <v>141</v>
      </c>
      <c r="B6942" s="1" t="s">
        <v>162</v>
      </c>
      <c r="C6942" s="218">
        <v>44911</v>
      </c>
      <c r="D6942" s="1">
        <v>15</v>
      </c>
      <c r="E6942" s="1">
        <v>648</v>
      </c>
    </row>
    <row r="6943" spans="1:5" x14ac:dyDescent="0.35">
      <c r="A6943" s="1">
        <v>141</v>
      </c>
      <c r="B6943" s="1" t="s">
        <v>162</v>
      </c>
      <c r="C6943" s="218">
        <v>44912</v>
      </c>
      <c r="D6943" s="1">
        <v>15</v>
      </c>
      <c r="E6943" s="1">
        <v>621</v>
      </c>
    </row>
    <row r="6944" spans="1:5" x14ac:dyDescent="0.35">
      <c r="A6944" s="1">
        <v>141</v>
      </c>
      <c r="B6944" s="1" t="s">
        <v>162</v>
      </c>
      <c r="C6944" s="218">
        <v>44913</v>
      </c>
      <c r="D6944" s="1">
        <v>15</v>
      </c>
      <c r="E6944" s="1">
        <v>648</v>
      </c>
    </row>
    <row r="6945" spans="1:5" x14ac:dyDescent="0.35">
      <c r="A6945" s="1">
        <v>141</v>
      </c>
      <c r="B6945" s="1" t="s">
        <v>162</v>
      </c>
      <c r="C6945" s="218">
        <v>44914</v>
      </c>
      <c r="D6945" s="1">
        <v>12</v>
      </c>
      <c r="E6945" s="1">
        <v>486</v>
      </c>
    </row>
    <row r="6946" spans="1:5" x14ac:dyDescent="0.35">
      <c r="A6946" s="1">
        <v>141</v>
      </c>
      <c r="B6946" s="1" t="s">
        <v>162</v>
      </c>
      <c r="C6946" s="218">
        <v>44915</v>
      </c>
      <c r="D6946" s="1">
        <v>20</v>
      </c>
      <c r="E6946" s="1">
        <v>819</v>
      </c>
    </row>
    <row r="6947" spans="1:5" x14ac:dyDescent="0.35">
      <c r="A6947" s="1">
        <v>141</v>
      </c>
      <c r="B6947" s="1" t="s">
        <v>162</v>
      </c>
      <c r="C6947" s="218">
        <v>44916</v>
      </c>
      <c r="D6947" s="1">
        <v>12</v>
      </c>
      <c r="E6947" s="1">
        <v>540</v>
      </c>
    </row>
    <row r="6948" spans="1:5" x14ac:dyDescent="0.35">
      <c r="A6948" s="1">
        <v>141</v>
      </c>
      <c r="B6948" s="1" t="s">
        <v>162</v>
      </c>
      <c r="C6948" s="218">
        <v>44917</v>
      </c>
      <c r="D6948" s="1">
        <v>18</v>
      </c>
      <c r="E6948" s="1">
        <v>810</v>
      </c>
    </row>
    <row r="6949" spans="1:5" x14ac:dyDescent="0.35">
      <c r="A6949" s="1">
        <v>141</v>
      </c>
      <c r="B6949" s="1" t="s">
        <v>162</v>
      </c>
      <c r="C6949" s="218">
        <v>44918</v>
      </c>
      <c r="D6949" s="1">
        <v>14</v>
      </c>
      <c r="E6949" s="1">
        <v>630</v>
      </c>
    </row>
    <row r="6950" spans="1:5" x14ac:dyDescent="0.35">
      <c r="A6950" s="1">
        <v>141</v>
      </c>
      <c r="B6950" s="1" t="s">
        <v>162</v>
      </c>
      <c r="C6950" s="218">
        <v>44919</v>
      </c>
      <c r="D6950" s="1">
        <v>14</v>
      </c>
      <c r="E6950" s="1">
        <v>630</v>
      </c>
    </row>
    <row r="6951" spans="1:5" x14ac:dyDescent="0.35">
      <c r="A6951" s="1">
        <v>141</v>
      </c>
      <c r="B6951" s="1" t="s">
        <v>162</v>
      </c>
      <c r="C6951" s="218">
        <v>44920</v>
      </c>
      <c r="D6951" s="1">
        <v>18</v>
      </c>
      <c r="E6951" s="1">
        <v>729</v>
      </c>
    </row>
    <row r="6952" spans="1:5" x14ac:dyDescent="0.35">
      <c r="A6952" s="1">
        <v>141</v>
      </c>
      <c r="B6952" s="1" t="s">
        <v>162</v>
      </c>
      <c r="C6952" s="218">
        <v>44921</v>
      </c>
      <c r="D6952" s="1">
        <v>16</v>
      </c>
      <c r="E6952" s="1">
        <v>720</v>
      </c>
    </row>
    <row r="6953" spans="1:5" x14ac:dyDescent="0.35">
      <c r="A6953" s="1">
        <v>141</v>
      </c>
      <c r="B6953" s="1" t="s">
        <v>162</v>
      </c>
      <c r="C6953" s="218">
        <v>44922</v>
      </c>
      <c r="D6953" s="1">
        <v>15</v>
      </c>
      <c r="E6953" s="1">
        <v>675</v>
      </c>
    </row>
    <row r="6954" spans="1:5" x14ac:dyDescent="0.35">
      <c r="A6954" s="1">
        <v>141</v>
      </c>
      <c r="B6954" s="1" t="s">
        <v>162</v>
      </c>
      <c r="C6954" s="218">
        <v>44923</v>
      </c>
      <c r="D6954" s="1">
        <v>11</v>
      </c>
      <c r="E6954" s="1">
        <v>468</v>
      </c>
    </row>
    <row r="6955" spans="1:5" x14ac:dyDescent="0.35">
      <c r="A6955" s="1">
        <v>141</v>
      </c>
      <c r="B6955" s="1" t="s">
        <v>162</v>
      </c>
      <c r="C6955" s="218">
        <v>44924</v>
      </c>
      <c r="D6955" s="1">
        <v>13</v>
      </c>
      <c r="E6955" s="1">
        <v>531</v>
      </c>
    </row>
    <row r="6956" spans="1:5" x14ac:dyDescent="0.35">
      <c r="A6956" s="1">
        <v>141</v>
      </c>
      <c r="B6956" s="1" t="s">
        <v>162</v>
      </c>
      <c r="C6956" s="218">
        <v>44925</v>
      </c>
      <c r="D6956" s="1">
        <v>12</v>
      </c>
      <c r="E6956" s="1">
        <v>540</v>
      </c>
    </row>
    <row r="6957" spans="1:5" x14ac:dyDescent="0.35">
      <c r="A6957" s="1">
        <v>141</v>
      </c>
      <c r="B6957" s="1" t="s">
        <v>162</v>
      </c>
      <c r="C6957" s="218">
        <v>44926</v>
      </c>
      <c r="D6957" s="1">
        <v>8</v>
      </c>
      <c r="E6957" s="1">
        <v>333</v>
      </c>
    </row>
    <row r="6958" spans="1:5" x14ac:dyDescent="0.35">
      <c r="A6958" s="1">
        <v>141</v>
      </c>
      <c r="B6958" s="1" t="s">
        <v>162</v>
      </c>
      <c r="C6958" s="218">
        <v>44927</v>
      </c>
      <c r="D6958" s="1">
        <v>10</v>
      </c>
      <c r="E6958" s="1">
        <v>423</v>
      </c>
    </row>
    <row r="6959" spans="1:5" x14ac:dyDescent="0.35">
      <c r="A6959" s="1">
        <v>141</v>
      </c>
      <c r="B6959" s="1" t="s">
        <v>162</v>
      </c>
      <c r="C6959" s="218">
        <v>44928</v>
      </c>
      <c r="D6959" s="1">
        <v>4</v>
      </c>
      <c r="E6959" s="1">
        <v>180</v>
      </c>
    </row>
    <row r="6960" spans="1:5" x14ac:dyDescent="0.35">
      <c r="A6960" s="1">
        <v>141</v>
      </c>
      <c r="B6960" s="1" t="s">
        <v>162</v>
      </c>
      <c r="C6960" s="218">
        <v>44929</v>
      </c>
      <c r="D6960" s="1">
        <v>12</v>
      </c>
      <c r="E6960" s="1">
        <v>486</v>
      </c>
    </row>
    <row r="6961" spans="1:5" x14ac:dyDescent="0.35">
      <c r="A6961" s="1">
        <v>141</v>
      </c>
      <c r="B6961" s="1" t="s">
        <v>162</v>
      </c>
      <c r="C6961" s="218">
        <v>44930</v>
      </c>
      <c r="D6961" s="1">
        <v>17</v>
      </c>
      <c r="E6961" s="1">
        <v>765</v>
      </c>
    </row>
    <row r="6962" spans="1:5" x14ac:dyDescent="0.35">
      <c r="A6962" s="1">
        <v>141</v>
      </c>
      <c r="B6962" s="1" t="s">
        <v>162</v>
      </c>
      <c r="C6962" s="218">
        <v>44931</v>
      </c>
      <c r="D6962" s="1">
        <v>10</v>
      </c>
      <c r="E6962" s="1">
        <v>450</v>
      </c>
    </row>
    <row r="6963" spans="1:5" x14ac:dyDescent="0.35">
      <c r="A6963" s="1">
        <v>141</v>
      </c>
      <c r="B6963" s="1" t="s">
        <v>162</v>
      </c>
      <c r="C6963" s="218">
        <v>44932</v>
      </c>
      <c r="D6963" s="1">
        <v>12</v>
      </c>
      <c r="E6963" s="1">
        <v>513</v>
      </c>
    </row>
    <row r="6964" spans="1:5" x14ac:dyDescent="0.35">
      <c r="A6964" s="1">
        <v>141</v>
      </c>
      <c r="B6964" s="1" t="s">
        <v>162</v>
      </c>
      <c r="C6964" s="218">
        <v>44933</v>
      </c>
      <c r="D6964" s="1">
        <v>1</v>
      </c>
      <c r="E6964" s="1">
        <v>45</v>
      </c>
    </row>
    <row r="6965" spans="1:5" x14ac:dyDescent="0.35">
      <c r="A6965" s="1">
        <v>141</v>
      </c>
      <c r="B6965" s="1" t="s">
        <v>162</v>
      </c>
      <c r="C6965" s="218">
        <v>44934</v>
      </c>
      <c r="D6965" s="1">
        <v>2</v>
      </c>
      <c r="E6965" s="1">
        <v>90</v>
      </c>
    </row>
    <row r="6966" spans="1:5" x14ac:dyDescent="0.35">
      <c r="A6966" s="1">
        <v>141</v>
      </c>
      <c r="B6966" s="1" t="s">
        <v>162</v>
      </c>
      <c r="C6966" s="218">
        <v>44938</v>
      </c>
      <c r="D6966" s="1">
        <v>12</v>
      </c>
      <c r="E6966" s="1">
        <v>486</v>
      </c>
    </row>
    <row r="6967" spans="1:5" x14ac:dyDescent="0.35">
      <c r="A6967" s="1">
        <v>141</v>
      </c>
      <c r="B6967" s="1" t="s">
        <v>162</v>
      </c>
      <c r="C6967" s="218">
        <v>44939</v>
      </c>
      <c r="D6967" s="1">
        <v>14</v>
      </c>
      <c r="E6967" s="1">
        <v>522</v>
      </c>
    </row>
    <row r="6968" spans="1:5" x14ac:dyDescent="0.35">
      <c r="A6968" s="1">
        <v>141</v>
      </c>
      <c r="B6968" s="1" t="s">
        <v>162</v>
      </c>
      <c r="C6968" s="218">
        <v>44940</v>
      </c>
      <c r="D6968" s="1">
        <v>12</v>
      </c>
      <c r="E6968" s="1">
        <v>540</v>
      </c>
    </row>
    <row r="6969" spans="1:5" x14ac:dyDescent="0.35">
      <c r="A6969" s="1">
        <v>141</v>
      </c>
      <c r="B6969" s="1" t="s">
        <v>162</v>
      </c>
      <c r="C6969" s="218">
        <v>44941</v>
      </c>
      <c r="D6969" s="1">
        <v>12</v>
      </c>
      <c r="E6969" s="1">
        <v>513</v>
      </c>
    </row>
    <row r="6970" spans="1:5" x14ac:dyDescent="0.35">
      <c r="A6970" s="1">
        <v>141</v>
      </c>
      <c r="B6970" s="1" t="s">
        <v>162</v>
      </c>
      <c r="C6970" s="218">
        <v>44942</v>
      </c>
      <c r="D6970" s="1">
        <v>13</v>
      </c>
      <c r="E6970" s="1">
        <v>531</v>
      </c>
    </row>
    <row r="6971" spans="1:5" x14ac:dyDescent="0.35">
      <c r="A6971" s="1">
        <v>141</v>
      </c>
      <c r="B6971" s="1" t="s">
        <v>162</v>
      </c>
      <c r="C6971" s="218">
        <v>44943</v>
      </c>
      <c r="D6971" s="1">
        <v>10</v>
      </c>
      <c r="E6971" s="1">
        <v>450</v>
      </c>
    </row>
    <row r="6972" spans="1:5" x14ac:dyDescent="0.35">
      <c r="A6972" s="1">
        <v>141</v>
      </c>
      <c r="B6972" s="1" t="s">
        <v>162</v>
      </c>
      <c r="C6972" s="218">
        <v>44944</v>
      </c>
      <c r="D6972" s="1">
        <v>11</v>
      </c>
      <c r="E6972" s="1">
        <v>468</v>
      </c>
    </row>
    <row r="6973" spans="1:5" x14ac:dyDescent="0.35">
      <c r="A6973" s="1">
        <v>141</v>
      </c>
      <c r="B6973" s="1" t="s">
        <v>162</v>
      </c>
      <c r="C6973" s="218">
        <v>44945</v>
      </c>
      <c r="D6973" s="1">
        <v>12</v>
      </c>
      <c r="E6973" s="1">
        <v>540</v>
      </c>
    </row>
    <row r="6974" spans="1:5" x14ac:dyDescent="0.35">
      <c r="A6974" s="1">
        <v>141</v>
      </c>
      <c r="B6974" s="1" t="s">
        <v>162</v>
      </c>
      <c r="C6974" s="218">
        <v>44946</v>
      </c>
      <c r="D6974" s="1">
        <v>9</v>
      </c>
      <c r="E6974" s="1">
        <v>405</v>
      </c>
    </row>
    <row r="6975" spans="1:5" x14ac:dyDescent="0.35">
      <c r="A6975" s="1">
        <v>141</v>
      </c>
      <c r="B6975" s="1" t="s">
        <v>162</v>
      </c>
      <c r="C6975" s="218">
        <v>44947</v>
      </c>
      <c r="D6975" s="1">
        <v>7</v>
      </c>
      <c r="E6975" s="1">
        <v>288</v>
      </c>
    </row>
    <row r="6976" spans="1:5" x14ac:dyDescent="0.35">
      <c r="A6976" s="1">
        <v>141</v>
      </c>
      <c r="B6976" s="1" t="s">
        <v>162</v>
      </c>
      <c r="C6976" s="218">
        <v>44950</v>
      </c>
      <c r="D6976" s="1">
        <v>1</v>
      </c>
      <c r="E6976" s="1">
        <v>18</v>
      </c>
    </row>
    <row r="6977" spans="1:5" x14ac:dyDescent="0.35">
      <c r="A6977" s="1">
        <v>141</v>
      </c>
      <c r="B6977" s="1" t="s">
        <v>162</v>
      </c>
      <c r="C6977" s="218">
        <v>44952</v>
      </c>
      <c r="D6977" s="1">
        <v>4</v>
      </c>
      <c r="E6977" s="1">
        <v>153</v>
      </c>
    </row>
    <row r="6978" spans="1:5" x14ac:dyDescent="0.35">
      <c r="A6978" s="1">
        <v>141</v>
      </c>
      <c r="B6978" s="1" t="s">
        <v>162</v>
      </c>
      <c r="C6978" s="218">
        <v>44953</v>
      </c>
      <c r="D6978" s="1">
        <v>2</v>
      </c>
      <c r="E6978" s="1">
        <v>90</v>
      </c>
    </row>
    <row r="6979" spans="1:5" x14ac:dyDescent="0.35">
      <c r="A6979" s="1">
        <v>141</v>
      </c>
      <c r="B6979" s="1" t="s">
        <v>162</v>
      </c>
      <c r="C6979" s="218">
        <v>44954</v>
      </c>
      <c r="D6979" s="1">
        <v>4</v>
      </c>
      <c r="E6979" s="1">
        <v>180</v>
      </c>
    </row>
    <row r="6980" spans="1:5" x14ac:dyDescent="0.35">
      <c r="A6980" s="1">
        <v>141</v>
      </c>
      <c r="B6980" s="1" t="s">
        <v>162</v>
      </c>
      <c r="C6980" s="218">
        <v>44955</v>
      </c>
      <c r="D6980" s="1">
        <v>4</v>
      </c>
      <c r="E6980" s="1">
        <v>180</v>
      </c>
    </row>
    <row r="6981" spans="1:5" x14ac:dyDescent="0.35">
      <c r="A6981" s="1">
        <v>141</v>
      </c>
      <c r="B6981" s="1" t="s">
        <v>162</v>
      </c>
      <c r="C6981" s="218">
        <v>44956</v>
      </c>
      <c r="D6981" s="1">
        <v>14</v>
      </c>
      <c r="E6981" s="1">
        <v>522</v>
      </c>
    </row>
    <row r="6982" spans="1:5" x14ac:dyDescent="0.35">
      <c r="A6982" s="1">
        <v>142</v>
      </c>
      <c r="B6982" s="1" t="s">
        <v>163</v>
      </c>
      <c r="C6982" s="218">
        <v>44881</v>
      </c>
      <c r="D6982" s="1">
        <v>23</v>
      </c>
      <c r="E6982" s="1">
        <v>414</v>
      </c>
    </row>
    <row r="6983" spans="1:5" x14ac:dyDescent="0.35">
      <c r="A6983" s="1">
        <v>142</v>
      </c>
      <c r="B6983" s="1" t="s">
        <v>163</v>
      </c>
      <c r="C6983" s="218">
        <v>44882</v>
      </c>
      <c r="D6983" s="1">
        <v>20</v>
      </c>
      <c r="E6983" s="1">
        <v>441</v>
      </c>
    </row>
    <row r="6984" spans="1:5" x14ac:dyDescent="0.35">
      <c r="A6984" s="1">
        <v>142</v>
      </c>
      <c r="B6984" s="1" t="s">
        <v>163</v>
      </c>
      <c r="C6984" s="218">
        <v>44883</v>
      </c>
      <c r="D6984" s="1">
        <v>25</v>
      </c>
      <c r="E6984" s="1">
        <v>450</v>
      </c>
    </row>
    <row r="6985" spans="1:5" x14ac:dyDescent="0.35">
      <c r="A6985" s="1">
        <v>142</v>
      </c>
      <c r="B6985" s="1" t="s">
        <v>163</v>
      </c>
      <c r="C6985" s="218">
        <v>44884</v>
      </c>
      <c r="D6985" s="1">
        <v>14</v>
      </c>
      <c r="E6985" s="1">
        <v>252</v>
      </c>
    </row>
    <row r="6986" spans="1:5" x14ac:dyDescent="0.35">
      <c r="A6986" s="1">
        <v>142</v>
      </c>
      <c r="B6986" s="1" t="s">
        <v>163</v>
      </c>
      <c r="C6986" s="218">
        <v>44886</v>
      </c>
      <c r="D6986" s="1">
        <v>14</v>
      </c>
      <c r="E6986" s="1">
        <v>252</v>
      </c>
    </row>
    <row r="6987" spans="1:5" x14ac:dyDescent="0.35">
      <c r="A6987" s="1">
        <v>142</v>
      </c>
      <c r="B6987" s="1" t="s">
        <v>163</v>
      </c>
      <c r="C6987" s="218">
        <v>44887</v>
      </c>
      <c r="D6987" s="1">
        <v>15</v>
      </c>
      <c r="E6987" s="1">
        <v>432</v>
      </c>
    </row>
    <row r="6988" spans="1:5" x14ac:dyDescent="0.35">
      <c r="A6988" s="1">
        <v>142</v>
      </c>
      <c r="B6988" s="1" t="s">
        <v>163</v>
      </c>
      <c r="C6988" s="218">
        <v>44888</v>
      </c>
      <c r="D6988" s="1">
        <v>8</v>
      </c>
      <c r="E6988" s="1">
        <v>198</v>
      </c>
    </row>
    <row r="6989" spans="1:5" x14ac:dyDescent="0.35">
      <c r="A6989" s="1">
        <v>142</v>
      </c>
      <c r="B6989" s="1" t="s">
        <v>163</v>
      </c>
      <c r="C6989" s="218">
        <v>44889</v>
      </c>
      <c r="D6989" s="1">
        <v>25</v>
      </c>
      <c r="E6989" s="1">
        <v>558</v>
      </c>
    </row>
    <row r="6990" spans="1:5" x14ac:dyDescent="0.35">
      <c r="A6990" s="1">
        <v>142</v>
      </c>
      <c r="B6990" s="1" t="s">
        <v>163</v>
      </c>
      <c r="C6990" s="218">
        <v>44890</v>
      </c>
      <c r="D6990" s="1">
        <v>11</v>
      </c>
      <c r="E6990" s="1">
        <v>306</v>
      </c>
    </row>
    <row r="6991" spans="1:5" x14ac:dyDescent="0.35">
      <c r="A6991" s="1">
        <v>142</v>
      </c>
      <c r="B6991" s="1" t="s">
        <v>163</v>
      </c>
      <c r="C6991" s="218">
        <v>44891</v>
      </c>
      <c r="D6991" s="1">
        <v>20</v>
      </c>
      <c r="E6991" s="1">
        <v>441</v>
      </c>
    </row>
    <row r="6992" spans="1:5" x14ac:dyDescent="0.35">
      <c r="A6992" s="1">
        <v>142</v>
      </c>
      <c r="B6992" s="1" t="s">
        <v>163</v>
      </c>
      <c r="C6992" s="218">
        <v>44892</v>
      </c>
      <c r="D6992" s="1">
        <v>19</v>
      </c>
      <c r="E6992" s="1">
        <v>531</v>
      </c>
    </row>
    <row r="6993" spans="1:5" x14ac:dyDescent="0.35">
      <c r="A6993" s="1">
        <v>142</v>
      </c>
      <c r="B6993" s="1" t="s">
        <v>163</v>
      </c>
      <c r="C6993" s="218">
        <v>44893</v>
      </c>
      <c r="D6993" s="1">
        <v>20</v>
      </c>
      <c r="E6993" s="1">
        <v>576</v>
      </c>
    </row>
    <row r="6994" spans="1:5" x14ac:dyDescent="0.35">
      <c r="A6994" s="1">
        <v>142</v>
      </c>
      <c r="B6994" s="1" t="s">
        <v>163</v>
      </c>
      <c r="C6994" s="218">
        <v>44894</v>
      </c>
      <c r="D6994" s="1">
        <v>29</v>
      </c>
      <c r="E6994" s="1">
        <v>684</v>
      </c>
    </row>
    <row r="6995" spans="1:5" x14ac:dyDescent="0.35">
      <c r="A6995" s="1">
        <v>142</v>
      </c>
      <c r="B6995" s="1" t="s">
        <v>163</v>
      </c>
      <c r="C6995" s="218">
        <v>44895</v>
      </c>
      <c r="D6995" s="1">
        <v>25</v>
      </c>
      <c r="E6995" s="1">
        <v>639</v>
      </c>
    </row>
    <row r="6996" spans="1:5" x14ac:dyDescent="0.35">
      <c r="A6996" s="1">
        <v>142</v>
      </c>
      <c r="B6996" s="1" t="s">
        <v>163</v>
      </c>
      <c r="C6996" s="218">
        <v>44896</v>
      </c>
      <c r="D6996" s="1">
        <v>16</v>
      </c>
      <c r="E6996" s="1">
        <v>477</v>
      </c>
    </row>
    <row r="6997" spans="1:5" x14ac:dyDescent="0.35">
      <c r="A6997" s="1">
        <v>142</v>
      </c>
      <c r="B6997" s="1" t="s">
        <v>163</v>
      </c>
      <c r="C6997" s="218">
        <v>44897</v>
      </c>
      <c r="D6997" s="1">
        <v>8</v>
      </c>
      <c r="E6997" s="1">
        <v>252</v>
      </c>
    </row>
    <row r="6998" spans="1:5" x14ac:dyDescent="0.35">
      <c r="A6998" s="1">
        <v>142</v>
      </c>
      <c r="B6998" s="1" t="s">
        <v>163</v>
      </c>
      <c r="C6998" s="218">
        <v>44898</v>
      </c>
      <c r="D6998" s="1">
        <v>11</v>
      </c>
      <c r="E6998" s="1">
        <v>252</v>
      </c>
    </row>
    <row r="6999" spans="1:5" x14ac:dyDescent="0.35">
      <c r="A6999" s="1">
        <v>142</v>
      </c>
      <c r="B6999" s="1" t="s">
        <v>163</v>
      </c>
      <c r="C6999" s="218">
        <v>44901</v>
      </c>
      <c r="D6999" s="1">
        <v>43</v>
      </c>
      <c r="E6999" s="1">
        <v>1125</v>
      </c>
    </row>
    <row r="7000" spans="1:5" x14ac:dyDescent="0.35">
      <c r="A7000" s="1">
        <v>142</v>
      </c>
      <c r="B7000" s="1" t="s">
        <v>163</v>
      </c>
      <c r="C7000" s="218">
        <v>44902</v>
      </c>
      <c r="D7000" s="1">
        <v>18</v>
      </c>
      <c r="E7000" s="1">
        <v>567</v>
      </c>
    </row>
    <row r="7001" spans="1:5" x14ac:dyDescent="0.35">
      <c r="A7001" s="1">
        <v>142</v>
      </c>
      <c r="B7001" s="1" t="s">
        <v>163</v>
      </c>
      <c r="C7001" s="218">
        <v>44903</v>
      </c>
      <c r="D7001" s="1">
        <v>19</v>
      </c>
      <c r="E7001" s="1">
        <v>531</v>
      </c>
    </row>
    <row r="7002" spans="1:5" x14ac:dyDescent="0.35">
      <c r="A7002" s="1">
        <v>142</v>
      </c>
      <c r="B7002" s="1" t="s">
        <v>163</v>
      </c>
      <c r="C7002" s="218">
        <v>44904</v>
      </c>
      <c r="D7002" s="1">
        <v>16</v>
      </c>
      <c r="E7002" s="1">
        <v>450</v>
      </c>
    </row>
    <row r="7003" spans="1:5" x14ac:dyDescent="0.35">
      <c r="A7003" s="1">
        <v>142</v>
      </c>
      <c r="B7003" s="1" t="s">
        <v>163</v>
      </c>
      <c r="C7003" s="218">
        <v>44905</v>
      </c>
      <c r="D7003" s="1">
        <v>17</v>
      </c>
      <c r="E7003" s="1">
        <v>576</v>
      </c>
    </row>
    <row r="7004" spans="1:5" x14ac:dyDescent="0.35">
      <c r="A7004" s="1">
        <v>142</v>
      </c>
      <c r="B7004" s="1" t="s">
        <v>163</v>
      </c>
      <c r="C7004" s="218">
        <v>44906</v>
      </c>
      <c r="D7004" s="1">
        <v>20</v>
      </c>
      <c r="E7004" s="1">
        <v>522</v>
      </c>
    </row>
    <row r="7005" spans="1:5" x14ac:dyDescent="0.35">
      <c r="A7005" s="1">
        <v>142</v>
      </c>
      <c r="B7005" s="1" t="s">
        <v>163</v>
      </c>
      <c r="C7005" s="218">
        <v>44907</v>
      </c>
      <c r="D7005" s="1">
        <v>19</v>
      </c>
      <c r="E7005" s="1">
        <v>450</v>
      </c>
    </row>
    <row r="7006" spans="1:5" x14ac:dyDescent="0.35">
      <c r="A7006" s="1">
        <v>142</v>
      </c>
      <c r="B7006" s="1" t="s">
        <v>163</v>
      </c>
      <c r="C7006" s="218">
        <v>44908</v>
      </c>
      <c r="D7006" s="1">
        <v>22</v>
      </c>
      <c r="E7006" s="1">
        <v>504</v>
      </c>
    </row>
    <row r="7007" spans="1:5" x14ac:dyDescent="0.35">
      <c r="A7007" s="1">
        <v>142</v>
      </c>
      <c r="B7007" s="1" t="s">
        <v>163</v>
      </c>
      <c r="C7007" s="218">
        <v>44909</v>
      </c>
      <c r="D7007" s="1">
        <v>20</v>
      </c>
      <c r="E7007" s="1">
        <v>549</v>
      </c>
    </row>
    <row r="7008" spans="1:5" x14ac:dyDescent="0.35">
      <c r="A7008" s="1">
        <v>142</v>
      </c>
      <c r="B7008" s="1" t="s">
        <v>163</v>
      </c>
      <c r="C7008" s="218">
        <v>44910</v>
      </c>
      <c r="D7008" s="1">
        <v>16</v>
      </c>
      <c r="E7008" s="1">
        <v>450</v>
      </c>
    </row>
    <row r="7009" spans="1:5" x14ac:dyDescent="0.35">
      <c r="A7009" s="1">
        <v>142</v>
      </c>
      <c r="B7009" s="1" t="s">
        <v>163</v>
      </c>
      <c r="C7009" s="218">
        <v>44911</v>
      </c>
      <c r="D7009" s="1">
        <v>26</v>
      </c>
      <c r="E7009" s="1">
        <v>630</v>
      </c>
    </row>
    <row r="7010" spans="1:5" x14ac:dyDescent="0.35">
      <c r="A7010" s="1">
        <v>142</v>
      </c>
      <c r="B7010" s="1" t="s">
        <v>163</v>
      </c>
      <c r="C7010" s="218">
        <v>44912</v>
      </c>
      <c r="D7010" s="1">
        <v>16</v>
      </c>
      <c r="E7010" s="1">
        <v>450</v>
      </c>
    </row>
    <row r="7011" spans="1:5" x14ac:dyDescent="0.35">
      <c r="A7011" s="1">
        <v>142</v>
      </c>
      <c r="B7011" s="1" t="s">
        <v>163</v>
      </c>
      <c r="C7011" s="218">
        <v>44913</v>
      </c>
      <c r="D7011" s="1">
        <v>14</v>
      </c>
      <c r="E7011" s="1">
        <v>441</v>
      </c>
    </row>
    <row r="7012" spans="1:5" x14ac:dyDescent="0.35">
      <c r="A7012" s="1">
        <v>142</v>
      </c>
      <c r="B7012" s="1" t="s">
        <v>163</v>
      </c>
      <c r="C7012" s="218">
        <v>44914</v>
      </c>
      <c r="D7012" s="1">
        <v>17</v>
      </c>
      <c r="E7012" s="1">
        <v>522</v>
      </c>
    </row>
    <row r="7013" spans="1:5" x14ac:dyDescent="0.35">
      <c r="A7013" s="1">
        <v>142</v>
      </c>
      <c r="B7013" s="1" t="s">
        <v>163</v>
      </c>
      <c r="C7013" s="218">
        <v>44915</v>
      </c>
      <c r="D7013" s="1">
        <v>22</v>
      </c>
      <c r="E7013" s="1">
        <v>558</v>
      </c>
    </row>
    <row r="7014" spans="1:5" x14ac:dyDescent="0.35">
      <c r="A7014" s="1">
        <v>142</v>
      </c>
      <c r="B7014" s="1" t="s">
        <v>163</v>
      </c>
      <c r="C7014" s="218">
        <v>44916</v>
      </c>
      <c r="D7014" s="1">
        <v>22</v>
      </c>
      <c r="E7014" s="1">
        <v>585</v>
      </c>
    </row>
    <row r="7015" spans="1:5" x14ac:dyDescent="0.35">
      <c r="A7015" s="1">
        <v>142</v>
      </c>
      <c r="B7015" s="1" t="s">
        <v>163</v>
      </c>
      <c r="C7015" s="218">
        <v>44917</v>
      </c>
      <c r="D7015" s="1">
        <v>24</v>
      </c>
      <c r="E7015" s="1">
        <v>567</v>
      </c>
    </row>
    <row r="7016" spans="1:5" x14ac:dyDescent="0.35">
      <c r="A7016" s="1">
        <v>142</v>
      </c>
      <c r="B7016" s="1" t="s">
        <v>163</v>
      </c>
      <c r="C7016" s="218">
        <v>44918</v>
      </c>
      <c r="D7016" s="1">
        <v>20</v>
      </c>
      <c r="E7016" s="1">
        <v>522</v>
      </c>
    </row>
    <row r="7017" spans="1:5" x14ac:dyDescent="0.35">
      <c r="A7017" s="1">
        <v>142</v>
      </c>
      <c r="B7017" s="1" t="s">
        <v>163</v>
      </c>
      <c r="C7017" s="218">
        <v>44919</v>
      </c>
      <c r="D7017" s="1">
        <v>26</v>
      </c>
      <c r="E7017" s="1">
        <v>603</v>
      </c>
    </row>
    <row r="7018" spans="1:5" x14ac:dyDescent="0.35">
      <c r="A7018" s="1">
        <v>142</v>
      </c>
      <c r="B7018" s="1" t="s">
        <v>163</v>
      </c>
      <c r="C7018" s="218">
        <v>44920</v>
      </c>
      <c r="D7018" s="1">
        <v>24</v>
      </c>
      <c r="E7018" s="1">
        <v>621</v>
      </c>
    </row>
    <row r="7019" spans="1:5" x14ac:dyDescent="0.35">
      <c r="A7019" s="1">
        <v>142</v>
      </c>
      <c r="B7019" s="1" t="s">
        <v>163</v>
      </c>
      <c r="C7019" s="218">
        <v>44921</v>
      </c>
      <c r="D7019" s="1">
        <v>21</v>
      </c>
      <c r="E7019" s="1">
        <v>540</v>
      </c>
    </row>
    <row r="7020" spans="1:5" x14ac:dyDescent="0.35">
      <c r="A7020" s="1">
        <v>142</v>
      </c>
      <c r="B7020" s="1" t="s">
        <v>163</v>
      </c>
      <c r="C7020" s="218">
        <v>44922</v>
      </c>
      <c r="D7020" s="1">
        <v>27</v>
      </c>
      <c r="E7020" s="1">
        <v>648</v>
      </c>
    </row>
    <row r="7021" spans="1:5" x14ac:dyDescent="0.35">
      <c r="A7021" s="1">
        <v>142</v>
      </c>
      <c r="B7021" s="1" t="s">
        <v>163</v>
      </c>
      <c r="C7021" s="218">
        <v>44923</v>
      </c>
      <c r="D7021" s="1">
        <v>21</v>
      </c>
      <c r="E7021" s="1">
        <v>540</v>
      </c>
    </row>
    <row r="7022" spans="1:5" x14ac:dyDescent="0.35">
      <c r="A7022" s="1">
        <v>142</v>
      </c>
      <c r="B7022" s="1" t="s">
        <v>163</v>
      </c>
      <c r="C7022" s="218">
        <v>44924</v>
      </c>
      <c r="D7022" s="1">
        <v>17</v>
      </c>
      <c r="E7022" s="1">
        <v>495</v>
      </c>
    </row>
    <row r="7023" spans="1:5" x14ac:dyDescent="0.35">
      <c r="A7023" s="1">
        <v>142</v>
      </c>
      <c r="B7023" s="1" t="s">
        <v>163</v>
      </c>
      <c r="C7023" s="218">
        <v>44925</v>
      </c>
      <c r="D7023" s="1">
        <v>19</v>
      </c>
      <c r="E7023" s="1">
        <v>531</v>
      </c>
    </row>
    <row r="7024" spans="1:5" x14ac:dyDescent="0.35">
      <c r="A7024" s="1">
        <v>142</v>
      </c>
      <c r="B7024" s="1" t="s">
        <v>163</v>
      </c>
      <c r="C7024" s="218">
        <v>44926</v>
      </c>
      <c r="D7024" s="1">
        <v>22</v>
      </c>
      <c r="E7024" s="1">
        <v>558</v>
      </c>
    </row>
    <row r="7025" spans="1:5" x14ac:dyDescent="0.35">
      <c r="A7025" s="1">
        <v>142</v>
      </c>
      <c r="B7025" s="1" t="s">
        <v>163</v>
      </c>
      <c r="C7025" s="218">
        <v>44927</v>
      </c>
      <c r="D7025" s="1">
        <v>13</v>
      </c>
      <c r="E7025" s="1">
        <v>396</v>
      </c>
    </row>
    <row r="7026" spans="1:5" x14ac:dyDescent="0.35">
      <c r="A7026" s="1">
        <v>142</v>
      </c>
      <c r="B7026" s="1" t="s">
        <v>163</v>
      </c>
      <c r="C7026" s="218">
        <v>44928</v>
      </c>
      <c r="D7026" s="1">
        <v>10</v>
      </c>
      <c r="E7026" s="1">
        <v>207</v>
      </c>
    </row>
    <row r="7027" spans="1:5" x14ac:dyDescent="0.35">
      <c r="A7027" s="1">
        <v>142</v>
      </c>
      <c r="B7027" s="1" t="s">
        <v>163</v>
      </c>
      <c r="C7027" s="218">
        <v>44929</v>
      </c>
      <c r="D7027" s="1">
        <v>20</v>
      </c>
      <c r="E7027" s="1">
        <v>495</v>
      </c>
    </row>
    <row r="7028" spans="1:5" x14ac:dyDescent="0.35">
      <c r="A7028" s="1">
        <v>142</v>
      </c>
      <c r="B7028" s="1" t="s">
        <v>163</v>
      </c>
      <c r="C7028" s="218">
        <v>44930</v>
      </c>
      <c r="D7028" s="1">
        <v>25</v>
      </c>
      <c r="E7028" s="1">
        <v>639</v>
      </c>
    </row>
    <row r="7029" spans="1:5" x14ac:dyDescent="0.35">
      <c r="A7029" s="1">
        <v>142</v>
      </c>
      <c r="B7029" s="1" t="s">
        <v>163</v>
      </c>
      <c r="C7029" s="218">
        <v>44931</v>
      </c>
      <c r="D7029" s="1">
        <v>22</v>
      </c>
      <c r="E7029" s="1">
        <v>477</v>
      </c>
    </row>
    <row r="7030" spans="1:5" x14ac:dyDescent="0.35">
      <c r="A7030" s="1">
        <v>142</v>
      </c>
      <c r="B7030" s="1" t="s">
        <v>163</v>
      </c>
      <c r="C7030" s="218">
        <v>44932</v>
      </c>
      <c r="D7030" s="1">
        <v>19</v>
      </c>
      <c r="E7030" s="1">
        <v>504</v>
      </c>
    </row>
    <row r="7031" spans="1:5" x14ac:dyDescent="0.35">
      <c r="A7031" s="1">
        <v>142</v>
      </c>
      <c r="B7031" s="1" t="s">
        <v>163</v>
      </c>
      <c r="C7031" s="218">
        <v>44933</v>
      </c>
      <c r="D7031" s="1">
        <v>22</v>
      </c>
      <c r="E7031" s="1">
        <v>558</v>
      </c>
    </row>
    <row r="7032" spans="1:5" x14ac:dyDescent="0.35">
      <c r="A7032" s="1">
        <v>142</v>
      </c>
      <c r="B7032" s="1" t="s">
        <v>163</v>
      </c>
      <c r="C7032" s="218">
        <v>44934</v>
      </c>
      <c r="D7032" s="1">
        <v>22</v>
      </c>
      <c r="E7032" s="1">
        <v>585</v>
      </c>
    </row>
    <row r="7033" spans="1:5" x14ac:dyDescent="0.35">
      <c r="A7033" s="1">
        <v>142</v>
      </c>
      <c r="B7033" s="1" t="s">
        <v>163</v>
      </c>
      <c r="C7033" s="218">
        <v>44935</v>
      </c>
      <c r="D7033" s="1">
        <v>23</v>
      </c>
      <c r="E7033" s="1">
        <v>603</v>
      </c>
    </row>
    <row r="7034" spans="1:5" x14ac:dyDescent="0.35">
      <c r="A7034" s="1">
        <v>142</v>
      </c>
      <c r="B7034" s="1" t="s">
        <v>163</v>
      </c>
      <c r="C7034" s="218">
        <v>44936</v>
      </c>
      <c r="D7034" s="1">
        <v>20</v>
      </c>
      <c r="E7034" s="1">
        <v>549</v>
      </c>
    </row>
    <row r="7035" spans="1:5" x14ac:dyDescent="0.35">
      <c r="A7035" s="1">
        <v>142</v>
      </c>
      <c r="B7035" s="1" t="s">
        <v>163</v>
      </c>
      <c r="C7035" s="218">
        <v>44937</v>
      </c>
      <c r="D7035" s="1">
        <v>24</v>
      </c>
      <c r="E7035" s="1">
        <v>675</v>
      </c>
    </row>
    <row r="7036" spans="1:5" x14ac:dyDescent="0.35">
      <c r="A7036" s="1">
        <v>142</v>
      </c>
      <c r="B7036" s="1" t="s">
        <v>163</v>
      </c>
      <c r="C7036" s="218">
        <v>44938</v>
      </c>
      <c r="D7036" s="1">
        <v>17</v>
      </c>
      <c r="E7036" s="1">
        <v>549</v>
      </c>
    </row>
    <row r="7037" spans="1:5" x14ac:dyDescent="0.35">
      <c r="A7037" s="1">
        <v>142</v>
      </c>
      <c r="B7037" s="1" t="s">
        <v>163</v>
      </c>
      <c r="C7037" s="218">
        <v>44939</v>
      </c>
      <c r="D7037" s="1">
        <v>18</v>
      </c>
      <c r="E7037" s="1">
        <v>567</v>
      </c>
    </row>
    <row r="7038" spans="1:5" x14ac:dyDescent="0.35">
      <c r="A7038" s="1">
        <v>142</v>
      </c>
      <c r="B7038" s="1" t="s">
        <v>163</v>
      </c>
      <c r="C7038" s="218">
        <v>44940</v>
      </c>
      <c r="D7038" s="1">
        <v>21</v>
      </c>
      <c r="E7038" s="1">
        <v>513</v>
      </c>
    </row>
    <row r="7039" spans="1:5" x14ac:dyDescent="0.35">
      <c r="A7039" s="1">
        <v>142</v>
      </c>
      <c r="B7039" s="1" t="s">
        <v>163</v>
      </c>
      <c r="C7039" s="218">
        <v>44941</v>
      </c>
      <c r="D7039" s="1">
        <v>20</v>
      </c>
      <c r="E7039" s="1">
        <v>441</v>
      </c>
    </row>
    <row r="7040" spans="1:5" x14ac:dyDescent="0.35">
      <c r="A7040" s="1">
        <v>142</v>
      </c>
      <c r="B7040" s="1" t="s">
        <v>163</v>
      </c>
      <c r="C7040" s="218">
        <v>44942</v>
      </c>
      <c r="D7040" s="1">
        <v>23</v>
      </c>
      <c r="E7040" s="1">
        <v>603</v>
      </c>
    </row>
    <row r="7041" spans="1:5" x14ac:dyDescent="0.35">
      <c r="A7041" s="1">
        <v>142</v>
      </c>
      <c r="B7041" s="1" t="s">
        <v>163</v>
      </c>
      <c r="C7041" s="218">
        <v>44943</v>
      </c>
      <c r="D7041" s="1">
        <v>21</v>
      </c>
      <c r="E7041" s="1">
        <v>540</v>
      </c>
    </row>
    <row r="7042" spans="1:5" x14ac:dyDescent="0.35">
      <c r="A7042" s="1">
        <v>142</v>
      </c>
      <c r="B7042" s="1" t="s">
        <v>163</v>
      </c>
      <c r="C7042" s="218">
        <v>44944</v>
      </c>
      <c r="D7042" s="1">
        <v>17</v>
      </c>
      <c r="E7042" s="1">
        <v>603</v>
      </c>
    </row>
    <row r="7043" spans="1:5" x14ac:dyDescent="0.35">
      <c r="A7043" s="1">
        <v>142</v>
      </c>
      <c r="B7043" s="1" t="s">
        <v>163</v>
      </c>
      <c r="C7043" s="218">
        <v>44945</v>
      </c>
      <c r="D7043" s="1">
        <v>25</v>
      </c>
      <c r="E7043" s="1">
        <v>612</v>
      </c>
    </row>
    <row r="7044" spans="1:5" x14ac:dyDescent="0.35">
      <c r="A7044" s="1">
        <v>142</v>
      </c>
      <c r="B7044" s="1" t="s">
        <v>163</v>
      </c>
      <c r="C7044" s="218">
        <v>44946</v>
      </c>
      <c r="D7044" s="1">
        <v>10</v>
      </c>
      <c r="E7044" s="1">
        <v>234</v>
      </c>
    </row>
    <row r="7045" spans="1:5" x14ac:dyDescent="0.35">
      <c r="A7045" s="1">
        <v>142</v>
      </c>
      <c r="B7045" s="1" t="s">
        <v>163</v>
      </c>
      <c r="C7045" s="218">
        <v>44947</v>
      </c>
      <c r="D7045" s="1">
        <v>21</v>
      </c>
      <c r="E7045" s="1">
        <v>567</v>
      </c>
    </row>
    <row r="7046" spans="1:5" x14ac:dyDescent="0.35">
      <c r="A7046" s="1">
        <v>142</v>
      </c>
      <c r="B7046" s="1" t="s">
        <v>163</v>
      </c>
      <c r="C7046" s="218">
        <v>44948</v>
      </c>
      <c r="D7046" s="1">
        <v>21</v>
      </c>
      <c r="E7046" s="1">
        <v>513</v>
      </c>
    </row>
    <row r="7047" spans="1:5" x14ac:dyDescent="0.35">
      <c r="A7047" s="1">
        <v>142</v>
      </c>
      <c r="B7047" s="1" t="s">
        <v>163</v>
      </c>
      <c r="C7047" s="218">
        <v>44949</v>
      </c>
      <c r="D7047" s="1">
        <v>18</v>
      </c>
      <c r="E7047" s="1">
        <v>513</v>
      </c>
    </row>
    <row r="7048" spans="1:5" x14ac:dyDescent="0.35">
      <c r="A7048" s="1">
        <v>142</v>
      </c>
      <c r="B7048" s="1" t="s">
        <v>163</v>
      </c>
      <c r="C7048" s="218">
        <v>44950</v>
      </c>
      <c r="D7048" s="1">
        <v>16</v>
      </c>
      <c r="E7048" s="1">
        <v>396</v>
      </c>
    </row>
    <row r="7049" spans="1:5" x14ac:dyDescent="0.35">
      <c r="A7049" s="1">
        <v>142</v>
      </c>
      <c r="B7049" s="1" t="s">
        <v>163</v>
      </c>
      <c r="C7049" s="218">
        <v>44951</v>
      </c>
      <c r="D7049" s="1">
        <v>20</v>
      </c>
      <c r="E7049" s="1">
        <v>495</v>
      </c>
    </row>
    <row r="7050" spans="1:5" x14ac:dyDescent="0.35">
      <c r="A7050" s="1">
        <v>142</v>
      </c>
      <c r="B7050" s="1" t="s">
        <v>163</v>
      </c>
      <c r="C7050" s="218">
        <v>44952</v>
      </c>
      <c r="D7050" s="1">
        <v>27</v>
      </c>
      <c r="E7050" s="1">
        <v>594</v>
      </c>
    </row>
    <row r="7051" spans="1:5" x14ac:dyDescent="0.35">
      <c r="A7051" s="1">
        <v>142</v>
      </c>
      <c r="B7051" s="1" t="s">
        <v>163</v>
      </c>
      <c r="C7051" s="218">
        <v>44953</v>
      </c>
      <c r="D7051" s="1">
        <v>10</v>
      </c>
      <c r="E7051" s="1">
        <v>234</v>
      </c>
    </row>
    <row r="7052" spans="1:5" x14ac:dyDescent="0.35">
      <c r="A7052" s="1">
        <v>142</v>
      </c>
      <c r="B7052" s="1" t="s">
        <v>163</v>
      </c>
      <c r="C7052" s="218">
        <v>44954</v>
      </c>
      <c r="D7052" s="1">
        <v>5</v>
      </c>
      <c r="E7052" s="1">
        <v>144</v>
      </c>
    </row>
    <row r="7053" spans="1:5" x14ac:dyDescent="0.35">
      <c r="A7053" s="1">
        <v>142</v>
      </c>
      <c r="B7053" s="1" t="s">
        <v>163</v>
      </c>
      <c r="C7053" s="218">
        <v>44956</v>
      </c>
      <c r="D7053" s="1">
        <v>20</v>
      </c>
      <c r="E7053" s="1">
        <v>495</v>
      </c>
    </row>
    <row r="7054" spans="1:5" x14ac:dyDescent="0.35">
      <c r="A7054" s="1">
        <v>143</v>
      </c>
      <c r="B7054" s="1" t="s">
        <v>164</v>
      </c>
      <c r="C7054" s="218">
        <v>44878</v>
      </c>
      <c r="D7054" s="1">
        <v>7</v>
      </c>
      <c r="E7054" s="1">
        <v>153</v>
      </c>
    </row>
    <row r="7055" spans="1:5" x14ac:dyDescent="0.35">
      <c r="A7055" s="1">
        <v>143</v>
      </c>
      <c r="B7055" s="1" t="s">
        <v>164</v>
      </c>
      <c r="C7055" s="218">
        <v>44879</v>
      </c>
      <c r="D7055" s="1">
        <v>8</v>
      </c>
      <c r="E7055" s="1">
        <v>198</v>
      </c>
    </row>
    <row r="7056" spans="1:5" x14ac:dyDescent="0.35">
      <c r="A7056" s="1">
        <v>143</v>
      </c>
      <c r="B7056" s="1" t="s">
        <v>164</v>
      </c>
      <c r="C7056" s="218">
        <v>44880</v>
      </c>
      <c r="D7056" s="1">
        <v>15</v>
      </c>
      <c r="E7056" s="1">
        <v>459</v>
      </c>
    </row>
    <row r="7057" spans="1:5" x14ac:dyDescent="0.35">
      <c r="A7057" s="1">
        <v>143</v>
      </c>
      <c r="B7057" s="1" t="s">
        <v>164</v>
      </c>
      <c r="C7057" s="218">
        <v>44881</v>
      </c>
      <c r="D7057" s="1">
        <v>13</v>
      </c>
      <c r="E7057" s="1">
        <v>396</v>
      </c>
    </row>
    <row r="7058" spans="1:5" x14ac:dyDescent="0.35">
      <c r="A7058" s="1">
        <v>143</v>
      </c>
      <c r="B7058" s="1" t="s">
        <v>164</v>
      </c>
      <c r="C7058" s="218">
        <v>44882</v>
      </c>
      <c r="D7058" s="1">
        <v>16</v>
      </c>
      <c r="E7058" s="1">
        <v>342</v>
      </c>
    </row>
    <row r="7059" spans="1:5" x14ac:dyDescent="0.35">
      <c r="A7059" s="1">
        <v>143</v>
      </c>
      <c r="B7059" s="1" t="s">
        <v>164</v>
      </c>
      <c r="C7059" s="218">
        <v>44883</v>
      </c>
      <c r="D7059" s="1">
        <v>7</v>
      </c>
      <c r="E7059" s="1">
        <v>234</v>
      </c>
    </row>
    <row r="7060" spans="1:5" x14ac:dyDescent="0.35">
      <c r="A7060" s="1">
        <v>143</v>
      </c>
      <c r="B7060" s="1" t="s">
        <v>164</v>
      </c>
      <c r="C7060" s="218">
        <v>44886</v>
      </c>
      <c r="D7060" s="1">
        <v>10</v>
      </c>
      <c r="E7060" s="1">
        <v>288</v>
      </c>
    </row>
    <row r="7061" spans="1:5" x14ac:dyDescent="0.35">
      <c r="A7061" s="1">
        <v>143</v>
      </c>
      <c r="B7061" s="1" t="s">
        <v>164</v>
      </c>
      <c r="C7061" s="218">
        <v>44887</v>
      </c>
      <c r="D7061" s="1">
        <v>9</v>
      </c>
      <c r="E7061" s="1">
        <v>189</v>
      </c>
    </row>
    <row r="7062" spans="1:5" x14ac:dyDescent="0.35">
      <c r="A7062" s="1">
        <v>143</v>
      </c>
      <c r="B7062" s="1" t="s">
        <v>164</v>
      </c>
      <c r="C7062" s="218">
        <v>44888</v>
      </c>
      <c r="D7062" s="1">
        <v>16</v>
      </c>
      <c r="E7062" s="1">
        <v>315</v>
      </c>
    </row>
    <row r="7063" spans="1:5" x14ac:dyDescent="0.35">
      <c r="A7063" s="1">
        <v>143</v>
      </c>
      <c r="B7063" s="1" t="s">
        <v>164</v>
      </c>
      <c r="C7063" s="218">
        <v>44889</v>
      </c>
      <c r="D7063" s="1">
        <v>20</v>
      </c>
      <c r="E7063" s="1">
        <v>684</v>
      </c>
    </row>
    <row r="7064" spans="1:5" x14ac:dyDescent="0.35">
      <c r="A7064" s="1">
        <v>143</v>
      </c>
      <c r="B7064" s="1" t="s">
        <v>164</v>
      </c>
      <c r="C7064" s="218">
        <v>44890</v>
      </c>
      <c r="D7064" s="1">
        <v>18</v>
      </c>
      <c r="E7064" s="1">
        <v>540</v>
      </c>
    </row>
    <row r="7065" spans="1:5" x14ac:dyDescent="0.35">
      <c r="A7065" s="1">
        <v>143</v>
      </c>
      <c r="B7065" s="1" t="s">
        <v>164</v>
      </c>
      <c r="C7065" s="218">
        <v>44891</v>
      </c>
      <c r="D7065" s="1">
        <v>16</v>
      </c>
      <c r="E7065" s="1">
        <v>531</v>
      </c>
    </row>
    <row r="7066" spans="1:5" x14ac:dyDescent="0.35">
      <c r="A7066" s="1">
        <v>143</v>
      </c>
      <c r="B7066" s="1" t="s">
        <v>164</v>
      </c>
      <c r="C7066" s="218">
        <v>44892</v>
      </c>
      <c r="D7066" s="1">
        <v>13</v>
      </c>
      <c r="E7066" s="1">
        <v>558</v>
      </c>
    </row>
    <row r="7067" spans="1:5" x14ac:dyDescent="0.35">
      <c r="A7067" s="1">
        <v>143</v>
      </c>
      <c r="B7067" s="1" t="s">
        <v>164</v>
      </c>
      <c r="C7067" s="218">
        <v>44893</v>
      </c>
      <c r="D7067" s="1">
        <v>16</v>
      </c>
      <c r="E7067" s="1">
        <v>585</v>
      </c>
    </row>
    <row r="7068" spans="1:5" x14ac:dyDescent="0.35">
      <c r="A7068" s="1">
        <v>143</v>
      </c>
      <c r="B7068" s="1" t="s">
        <v>164</v>
      </c>
      <c r="C7068" s="218">
        <v>44894</v>
      </c>
      <c r="D7068" s="1">
        <v>17</v>
      </c>
      <c r="E7068" s="1">
        <v>657</v>
      </c>
    </row>
    <row r="7069" spans="1:5" x14ac:dyDescent="0.35">
      <c r="A7069" s="1">
        <v>143</v>
      </c>
      <c r="B7069" s="1" t="s">
        <v>164</v>
      </c>
      <c r="C7069" s="218">
        <v>44895</v>
      </c>
      <c r="D7069" s="1">
        <v>20</v>
      </c>
      <c r="E7069" s="1">
        <v>711</v>
      </c>
    </row>
    <row r="7070" spans="1:5" x14ac:dyDescent="0.35">
      <c r="A7070" s="1">
        <v>143</v>
      </c>
      <c r="B7070" s="1" t="s">
        <v>164</v>
      </c>
      <c r="C7070" s="218">
        <v>44896</v>
      </c>
      <c r="D7070" s="1">
        <v>12</v>
      </c>
      <c r="E7070" s="1">
        <v>405</v>
      </c>
    </row>
    <row r="7071" spans="1:5" x14ac:dyDescent="0.35">
      <c r="A7071" s="1">
        <v>143</v>
      </c>
      <c r="B7071" s="1" t="s">
        <v>164</v>
      </c>
      <c r="C7071" s="218">
        <v>44897</v>
      </c>
      <c r="D7071" s="1">
        <v>12</v>
      </c>
      <c r="E7071" s="1">
        <v>405</v>
      </c>
    </row>
    <row r="7072" spans="1:5" x14ac:dyDescent="0.35">
      <c r="A7072" s="1">
        <v>143</v>
      </c>
      <c r="B7072" s="1" t="s">
        <v>164</v>
      </c>
      <c r="C7072" s="218">
        <v>44898</v>
      </c>
      <c r="D7072" s="1">
        <v>9</v>
      </c>
      <c r="E7072" s="1">
        <v>324</v>
      </c>
    </row>
    <row r="7073" spans="1:5" x14ac:dyDescent="0.35">
      <c r="A7073" s="1">
        <v>143</v>
      </c>
      <c r="B7073" s="1" t="s">
        <v>164</v>
      </c>
      <c r="C7073" s="218">
        <v>44901</v>
      </c>
      <c r="D7073" s="1">
        <v>11</v>
      </c>
      <c r="E7073" s="1">
        <v>333</v>
      </c>
    </row>
    <row r="7074" spans="1:5" x14ac:dyDescent="0.35">
      <c r="A7074" s="1">
        <v>143</v>
      </c>
      <c r="B7074" s="1" t="s">
        <v>164</v>
      </c>
      <c r="C7074" s="218">
        <v>44902</v>
      </c>
      <c r="D7074" s="1">
        <v>15</v>
      </c>
      <c r="E7074" s="1">
        <v>378</v>
      </c>
    </row>
    <row r="7075" spans="1:5" x14ac:dyDescent="0.35">
      <c r="A7075" s="1">
        <v>143</v>
      </c>
      <c r="B7075" s="1" t="s">
        <v>164</v>
      </c>
      <c r="C7075" s="218">
        <v>44903</v>
      </c>
      <c r="D7075" s="1">
        <v>7</v>
      </c>
      <c r="E7075" s="1">
        <v>261</v>
      </c>
    </row>
    <row r="7076" spans="1:5" x14ac:dyDescent="0.35">
      <c r="A7076" s="1">
        <v>143</v>
      </c>
      <c r="B7076" s="1" t="s">
        <v>164</v>
      </c>
      <c r="C7076" s="218">
        <v>44904</v>
      </c>
      <c r="D7076" s="1">
        <v>19</v>
      </c>
      <c r="E7076" s="1">
        <v>666</v>
      </c>
    </row>
    <row r="7077" spans="1:5" x14ac:dyDescent="0.35">
      <c r="A7077" s="1">
        <v>143</v>
      </c>
      <c r="B7077" s="1" t="s">
        <v>164</v>
      </c>
      <c r="C7077" s="218">
        <v>44905</v>
      </c>
      <c r="D7077" s="1">
        <v>18</v>
      </c>
      <c r="E7077" s="1">
        <v>513</v>
      </c>
    </row>
    <row r="7078" spans="1:5" x14ac:dyDescent="0.35">
      <c r="A7078" s="1">
        <v>143</v>
      </c>
      <c r="B7078" s="1" t="s">
        <v>164</v>
      </c>
      <c r="C7078" s="218">
        <v>44906</v>
      </c>
      <c r="D7078" s="1">
        <v>16</v>
      </c>
      <c r="E7078" s="1">
        <v>531</v>
      </c>
    </row>
    <row r="7079" spans="1:5" x14ac:dyDescent="0.35">
      <c r="A7079" s="1">
        <v>143</v>
      </c>
      <c r="B7079" s="1" t="s">
        <v>164</v>
      </c>
      <c r="C7079" s="218">
        <v>44907</v>
      </c>
      <c r="D7079" s="1">
        <v>15</v>
      </c>
      <c r="E7079" s="1">
        <v>486</v>
      </c>
    </row>
    <row r="7080" spans="1:5" x14ac:dyDescent="0.35">
      <c r="A7080" s="1">
        <v>143</v>
      </c>
      <c r="B7080" s="1" t="s">
        <v>164</v>
      </c>
      <c r="C7080" s="218">
        <v>44908</v>
      </c>
      <c r="D7080" s="1">
        <v>13</v>
      </c>
      <c r="E7080" s="1">
        <v>504</v>
      </c>
    </row>
    <row r="7081" spans="1:5" x14ac:dyDescent="0.35">
      <c r="A7081" s="1">
        <v>143</v>
      </c>
      <c r="B7081" s="1" t="s">
        <v>164</v>
      </c>
      <c r="C7081" s="218">
        <v>44909</v>
      </c>
      <c r="D7081" s="1">
        <v>15</v>
      </c>
      <c r="E7081" s="1">
        <v>513</v>
      </c>
    </row>
    <row r="7082" spans="1:5" x14ac:dyDescent="0.35">
      <c r="A7082" s="1">
        <v>143</v>
      </c>
      <c r="B7082" s="1" t="s">
        <v>164</v>
      </c>
      <c r="C7082" s="218">
        <v>44910</v>
      </c>
      <c r="D7082" s="1">
        <v>13</v>
      </c>
      <c r="E7082" s="1">
        <v>504</v>
      </c>
    </row>
    <row r="7083" spans="1:5" x14ac:dyDescent="0.35">
      <c r="A7083" s="1">
        <v>143</v>
      </c>
      <c r="B7083" s="1" t="s">
        <v>164</v>
      </c>
      <c r="C7083" s="218">
        <v>44911</v>
      </c>
      <c r="D7083" s="1">
        <v>17</v>
      </c>
      <c r="E7083" s="1">
        <v>522</v>
      </c>
    </row>
    <row r="7084" spans="1:5" x14ac:dyDescent="0.35">
      <c r="A7084" s="1">
        <v>143</v>
      </c>
      <c r="B7084" s="1" t="s">
        <v>164</v>
      </c>
      <c r="C7084" s="218">
        <v>44912</v>
      </c>
      <c r="D7084" s="1">
        <v>16</v>
      </c>
      <c r="E7084" s="1">
        <v>531</v>
      </c>
    </row>
    <row r="7085" spans="1:5" x14ac:dyDescent="0.35">
      <c r="A7085" s="1">
        <v>143</v>
      </c>
      <c r="B7085" s="1" t="s">
        <v>164</v>
      </c>
      <c r="C7085" s="218">
        <v>44913</v>
      </c>
      <c r="D7085" s="1">
        <v>13</v>
      </c>
      <c r="E7085" s="1">
        <v>450</v>
      </c>
    </row>
    <row r="7086" spans="1:5" x14ac:dyDescent="0.35">
      <c r="A7086" s="1">
        <v>143</v>
      </c>
      <c r="B7086" s="1" t="s">
        <v>164</v>
      </c>
      <c r="C7086" s="218">
        <v>44914</v>
      </c>
      <c r="D7086" s="1">
        <v>15</v>
      </c>
      <c r="E7086" s="1">
        <v>486</v>
      </c>
    </row>
    <row r="7087" spans="1:5" x14ac:dyDescent="0.35">
      <c r="A7087" s="1">
        <v>143</v>
      </c>
      <c r="B7087" s="1" t="s">
        <v>164</v>
      </c>
      <c r="C7087" s="218">
        <v>44915</v>
      </c>
      <c r="D7087" s="1">
        <v>20</v>
      </c>
      <c r="E7087" s="1">
        <v>576</v>
      </c>
    </row>
    <row r="7088" spans="1:5" x14ac:dyDescent="0.35">
      <c r="A7088" s="1">
        <v>143</v>
      </c>
      <c r="B7088" s="1" t="s">
        <v>164</v>
      </c>
      <c r="C7088" s="218">
        <v>44916</v>
      </c>
      <c r="D7088" s="1">
        <v>20</v>
      </c>
      <c r="E7088" s="1">
        <v>576</v>
      </c>
    </row>
    <row r="7089" spans="1:5" x14ac:dyDescent="0.35">
      <c r="A7089" s="1">
        <v>143</v>
      </c>
      <c r="B7089" s="1" t="s">
        <v>164</v>
      </c>
      <c r="C7089" s="218">
        <v>44917</v>
      </c>
      <c r="D7089" s="1">
        <v>15</v>
      </c>
      <c r="E7089" s="1">
        <v>567</v>
      </c>
    </row>
    <row r="7090" spans="1:5" x14ac:dyDescent="0.35">
      <c r="A7090" s="1">
        <v>143</v>
      </c>
      <c r="B7090" s="1" t="s">
        <v>164</v>
      </c>
      <c r="C7090" s="218">
        <v>44918</v>
      </c>
      <c r="D7090" s="1">
        <v>18</v>
      </c>
      <c r="E7090" s="1">
        <v>567</v>
      </c>
    </row>
    <row r="7091" spans="1:5" x14ac:dyDescent="0.35">
      <c r="A7091" s="1">
        <v>143</v>
      </c>
      <c r="B7091" s="1" t="s">
        <v>164</v>
      </c>
      <c r="C7091" s="218">
        <v>44919</v>
      </c>
      <c r="D7091" s="1">
        <v>20</v>
      </c>
      <c r="E7091" s="1">
        <v>603</v>
      </c>
    </row>
    <row r="7092" spans="1:5" x14ac:dyDescent="0.35">
      <c r="A7092" s="1">
        <v>143</v>
      </c>
      <c r="B7092" s="1" t="s">
        <v>164</v>
      </c>
      <c r="C7092" s="218">
        <v>44920</v>
      </c>
      <c r="D7092" s="1">
        <v>18</v>
      </c>
      <c r="E7092" s="1">
        <v>675</v>
      </c>
    </row>
    <row r="7093" spans="1:5" x14ac:dyDescent="0.35">
      <c r="A7093" s="1">
        <v>143</v>
      </c>
      <c r="B7093" s="1" t="s">
        <v>164</v>
      </c>
      <c r="C7093" s="218">
        <v>44921</v>
      </c>
      <c r="D7093" s="1">
        <v>18</v>
      </c>
      <c r="E7093" s="1">
        <v>621</v>
      </c>
    </row>
    <row r="7094" spans="1:5" x14ac:dyDescent="0.35">
      <c r="A7094" s="1">
        <v>143</v>
      </c>
      <c r="B7094" s="1" t="s">
        <v>164</v>
      </c>
      <c r="C7094" s="218">
        <v>44922</v>
      </c>
      <c r="D7094" s="1">
        <v>12</v>
      </c>
      <c r="E7094" s="1">
        <v>486</v>
      </c>
    </row>
    <row r="7095" spans="1:5" x14ac:dyDescent="0.35">
      <c r="A7095" s="1">
        <v>143</v>
      </c>
      <c r="B7095" s="1" t="s">
        <v>164</v>
      </c>
      <c r="C7095" s="218">
        <v>44923</v>
      </c>
      <c r="D7095" s="1">
        <v>17</v>
      </c>
      <c r="E7095" s="1">
        <v>549</v>
      </c>
    </row>
    <row r="7096" spans="1:5" x14ac:dyDescent="0.35">
      <c r="A7096" s="1">
        <v>143</v>
      </c>
      <c r="B7096" s="1" t="s">
        <v>164</v>
      </c>
      <c r="C7096" s="218">
        <v>44924</v>
      </c>
      <c r="D7096" s="1">
        <v>15</v>
      </c>
      <c r="E7096" s="1">
        <v>405</v>
      </c>
    </row>
    <row r="7097" spans="1:5" x14ac:dyDescent="0.35">
      <c r="A7097" s="1">
        <v>143</v>
      </c>
      <c r="B7097" s="1" t="s">
        <v>164</v>
      </c>
      <c r="C7097" s="218">
        <v>44925</v>
      </c>
      <c r="D7097" s="1">
        <v>14</v>
      </c>
      <c r="E7097" s="1">
        <v>387</v>
      </c>
    </row>
    <row r="7098" spans="1:5" x14ac:dyDescent="0.35">
      <c r="A7098" s="1">
        <v>143</v>
      </c>
      <c r="B7098" s="1" t="s">
        <v>164</v>
      </c>
      <c r="C7098" s="218">
        <v>44926</v>
      </c>
      <c r="D7098" s="1">
        <v>11</v>
      </c>
      <c r="E7098" s="1">
        <v>333</v>
      </c>
    </row>
    <row r="7099" spans="1:5" x14ac:dyDescent="0.35">
      <c r="A7099" s="1">
        <v>143</v>
      </c>
      <c r="B7099" s="1" t="s">
        <v>164</v>
      </c>
      <c r="C7099" s="218">
        <v>44927</v>
      </c>
      <c r="D7099" s="1">
        <v>9</v>
      </c>
      <c r="E7099" s="1">
        <v>405</v>
      </c>
    </row>
    <row r="7100" spans="1:5" x14ac:dyDescent="0.35">
      <c r="A7100" s="1">
        <v>143</v>
      </c>
      <c r="B7100" s="1" t="s">
        <v>164</v>
      </c>
      <c r="C7100" s="218">
        <v>44928</v>
      </c>
      <c r="D7100" s="1">
        <v>7</v>
      </c>
      <c r="E7100" s="1">
        <v>180</v>
      </c>
    </row>
    <row r="7101" spans="1:5" x14ac:dyDescent="0.35">
      <c r="A7101" s="1">
        <v>143</v>
      </c>
      <c r="B7101" s="1" t="s">
        <v>164</v>
      </c>
      <c r="C7101" s="218">
        <v>44929</v>
      </c>
      <c r="D7101" s="1">
        <v>13</v>
      </c>
      <c r="E7101" s="1">
        <v>369</v>
      </c>
    </row>
    <row r="7102" spans="1:5" x14ac:dyDescent="0.35">
      <c r="A7102" s="1">
        <v>143</v>
      </c>
      <c r="B7102" s="1" t="s">
        <v>164</v>
      </c>
      <c r="C7102" s="218">
        <v>44930</v>
      </c>
      <c r="D7102" s="1">
        <v>9</v>
      </c>
      <c r="E7102" s="1">
        <v>189</v>
      </c>
    </row>
    <row r="7103" spans="1:5" x14ac:dyDescent="0.35">
      <c r="A7103" s="1">
        <v>143</v>
      </c>
      <c r="B7103" s="1" t="s">
        <v>164</v>
      </c>
      <c r="C7103" s="218">
        <v>44931</v>
      </c>
      <c r="D7103" s="1">
        <v>20</v>
      </c>
      <c r="E7103" s="1">
        <v>549</v>
      </c>
    </row>
    <row r="7104" spans="1:5" x14ac:dyDescent="0.35">
      <c r="A7104" s="1">
        <v>143</v>
      </c>
      <c r="B7104" s="1" t="s">
        <v>164</v>
      </c>
      <c r="C7104" s="218">
        <v>44932</v>
      </c>
      <c r="D7104" s="1">
        <v>9</v>
      </c>
      <c r="E7104" s="1">
        <v>324</v>
      </c>
    </row>
    <row r="7105" spans="1:5" x14ac:dyDescent="0.35">
      <c r="A7105" s="1">
        <v>143</v>
      </c>
      <c r="B7105" s="1" t="s">
        <v>164</v>
      </c>
      <c r="C7105" s="218">
        <v>44933</v>
      </c>
      <c r="D7105" s="1">
        <v>16</v>
      </c>
      <c r="E7105" s="1">
        <v>531</v>
      </c>
    </row>
    <row r="7106" spans="1:5" x14ac:dyDescent="0.35">
      <c r="A7106" s="1">
        <v>143</v>
      </c>
      <c r="B7106" s="1" t="s">
        <v>164</v>
      </c>
      <c r="C7106" s="218">
        <v>44934</v>
      </c>
      <c r="D7106" s="1">
        <v>18</v>
      </c>
      <c r="E7106" s="1">
        <v>513</v>
      </c>
    </row>
    <row r="7107" spans="1:5" x14ac:dyDescent="0.35">
      <c r="A7107" s="1">
        <v>143</v>
      </c>
      <c r="B7107" s="1" t="s">
        <v>164</v>
      </c>
      <c r="C7107" s="218">
        <v>44935</v>
      </c>
      <c r="D7107" s="1">
        <v>11</v>
      </c>
      <c r="E7107" s="1">
        <v>468</v>
      </c>
    </row>
    <row r="7108" spans="1:5" x14ac:dyDescent="0.35">
      <c r="A7108" s="1">
        <v>143</v>
      </c>
      <c r="B7108" s="1" t="s">
        <v>164</v>
      </c>
      <c r="C7108" s="218">
        <v>44936</v>
      </c>
      <c r="D7108" s="1">
        <v>14</v>
      </c>
      <c r="E7108" s="1">
        <v>441</v>
      </c>
    </row>
    <row r="7109" spans="1:5" x14ac:dyDescent="0.35">
      <c r="A7109" s="1">
        <v>143</v>
      </c>
      <c r="B7109" s="1" t="s">
        <v>164</v>
      </c>
      <c r="C7109" s="218">
        <v>44937</v>
      </c>
      <c r="D7109" s="1">
        <v>15</v>
      </c>
      <c r="E7109" s="1">
        <v>540</v>
      </c>
    </row>
    <row r="7110" spans="1:5" x14ac:dyDescent="0.35">
      <c r="A7110" s="1">
        <v>143</v>
      </c>
      <c r="B7110" s="1" t="s">
        <v>164</v>
      </c>
      <c r="C7110" s="218">
        <v>44938</v>
      </c>
      <c r="D7110" s="1">
        <v>16</v>
      </c>
      <c r="E7110" s="1">
        <v>558</v>
      </c>
    </row>
    <row r="7111" spans="1:5" x14ac:dyDescent="0.35">
      <c r="A7111" s="1">
        <v>143</v>
      </c>
      <c r="B7111" s="1" t="s">
        <v>164</v>
      </c>
      <c r="C7111" s="218">
        <v>44939</v>
      </c>
      <c r="D7111" s="1">
        <v>18</v>
      </c>
      <c r="E7111" s="1">
        <v>621</v>
      </c>
    </row>
    <row r="7112" spans="1:5" x14ac:dyDescent="0.35">
      <c r="A7112" s="1">
        <v>143</v>
      </c>
      <c r="B7112" s="1" t="s">
        <v>164</v>
      </c>
      <c r="C7112" s="218">
        <v>44940</v>
      </c>
      <c r="D7112" s="1">
        <v>12</v>
      </c>
      <c r="E7112" s="1">
        <v>405</v>
      </c>
    </row>
    <row r="7113" spans="1:5" x14ac:dyDescent="0.35">
      <c r="A7113" s="1">
        <v>143</v>
      </c>
      <c r="B7113" s="1" t="s">
        <v>164</v>
      </c>
      <c r="C7113" s="218">
        <v>44941</v>
      </c>
      <c r="D7113" s="1">
        <v>14</v>
      </c>
      <c r="E7113" s="1">
        <v>441</v>
      </c>
    </row>
    <row r="7114" spans="1:5" x14ac:dyDescent="0.35">
      <c r="A7114" s="1">
        <v>143</v>
      </c>
      <c r="B7114" s="1" t="s">
        <v>164</v>
      </c>
      <c r="C7114" s="218">
        <v>44942</v>
      </c>
      <c r="D7114" s="1">
        <v>11</v>
      </c>
      <c r="E7114" s="1">
        <v>360</v>
      </c>
    </row>
    <row r="7115" spans="1:5" x14ac:dyDescent="0.35">
      <c r="A7115" s="1">
        <v>143</v>
      </c>
      <c r="B7115" s="1" t="s">
        <v>164</v>
      </c>
      <c r="C7115" s="218">
        <v>44943</v>
      </c>
      <c r="D7115" s="1">
        <v>12</v>
      </c>
      <c r="E7115" s="1">
        <v>297</v>
      </c>
    </row>
    <row r="7116" spans="1:5" x14ac:dyDescent="0.35">
      <c r="A7116" s="1">
        <v>143</v>
      </c>
      <c r="B7116" s="1" t="s">
        <v>164</v>
      </c>
      <c r="C7116" s="218">
        <v>44944</v>
      </c>
      <c r="D7116" s="1">
        <v>13</v>
      </c>
      <c r="E7116" s="1">
        <v>450</v>
      </c>
    </row>
    <row r="7117" spans="1:5" x14ac:dyDescent="0.35">
      <c r="A7117" s="1">
        <v>143</v>
      </c>
      <c r="B7117" s="1" t="s">
        <v>164</v>
      </c>
      <c r="C7117" s="218">
        <v>44945</v>
      </c>
      <c r="D7117" s="1">
        <v>15</v>
      </c>
      <c r="E7117" s="1">
        <v>459</v>
      </c>
    </row>
    <row r="7118" spans="1:5" x14ac:dyDescent="0.35">
      <c r="A7118" s="1">
        <v>143</v>
      </c>
      <c r="B7118" s="1" t="s">
        <v>164</v>
      </c>
      <c r="C7118" s="218">
        <v>44946</v>
      </c>
      <c r="D7118" s="1">
        <v>8</v>
      </c>
      <c r="E7118" s="1">
        <v>360</v>
      </c>
    </row>
    <row r="7119" spans="1:5" x14ac:dyDescent="0.35">
      <c r="A7119" s="1">
        <v>143</v>
      </c>
      <c r="B7119" s="1" t="s">
        <v>164</v>
      </c>
      <c r="C7119" s="218">
        <v>44947</v>
      </c>
      <c r="D7119" s="1">
        <v>14</v>
      </c>
      <c r="E7119" s="1">
        <v>441</v>
      </c>
    </row>
    <row r="7120" spans="1:5" x14ac:dyDescent="0.35">
      <c r="A7120" s="1">
        <v>143</v>
      </c>
      <c r="B7120" s="1" t="s">
        <v>164</v>
      </c>
      <c r="C7120" s="218">
        <v>44948</v>
      </c>
      <c r="D7120" s="1">
        <v>13</v>
      </c>
      <c r="E7120" s="1">
        <v>396</v>
      </c>
    </row>
    <row r="7121" spans="1:5" x14ac:dyDescent="0.35">
      <c r="A7121" s="1">
        <v>143</v>
      </c>
      <c r="B7121" s="1" t="s">
        <v>164</v>
      </c>
      <c r="C7121" s="218">
        <v>44949</v>
      </c>
      <c r="D7121" s="1">
        <v>5</v>
      </c>
      <c r="E7121" s="1">
        <v>144</v>
      </c>
    </row>
    <row r="7122" spans="1:5" x14ac:dyDescent="0.35">
      <c r="A7122" s="1">
        <v>143</v>
      </c>
      <c r="B7122" s="1" t="s">
        <v>164</v>
      </c>
      <c r="C7122" s="218">
        <v>44950</v>
      </c>
      <c r="D7122" s="1">
        <v>3</v>
      </c>
      <c r="E7122" s="1">
        <v>108</v>
      </c>
    </row>
    <row r="7123" spans="1:5" x14ac:dyDescent="0.35">
      <c r="A7123" s="1">
        <v>143</v>
      </c>
      <c r="B7123" s="1" t="s">
        <v>164</v>
      </c>
      <c r="C7123" s="218">
        <v>44951</v>
      </c>
      <c r="D7123" s="1">
        <v>6</v>
      </c>
      <c r="E7123" s="1">
        <v>162</v>
      </c>
    </row>
    <row r="7124" spans="1:5" x14ac:dyDescent="0.35">
      <c r="A7124" s="1">
        <v>143</v>
      </c>
      <c r="B7124" s="1" t="s">
        <v>164</v>
      </c>
      <c r="C7124" s="218">
        <v>44952</v>
      </c>
      <c r="D7124" s="1">
        <v>4</v>
      </c>
      <c r="E7124" s="1">
        <v>153</v>
      </c>
    </row>
    <row r="7125" spans="1:5" x14ac:dyDescent="0.35">
      <c r="A7125" s="1">
        <v>143</v>
      </c>
      <c r="B7125" s="1" t="s">
        <v>164</v>
      </c>
      <c r="C7125" s="218">
        <v>44953</v>
      </c>
      <c r="D7125" s="1">
        <v>3</v>
      </c>
      <c r="E7125" s="1">
        <v>54</v>
      </c>
    </row>
    <row r="7126" spans="1:5" x14ac:dyDescent="0.35">
      <c r="A7126" s="1">
        <v>143</v>
      </c>
      <c r="B7126" s="1" t="s">
        <v>164</v>
      </c>
      <c r="C7126" s="218">
        <v>44954</v>
      </c>
      <c r="D7126" s="1">
        <v>2</v>
      </c>
      <c r="E7126" s="1">
        <v>63</v>
      </c>
    </row>
    <row r="7127" spans="1:5" x14ac:dyDescent="0.35">
      <c r="A7127" s="1">
        <v>143</v>
      </c>
      <c r="B7127" s="1" t="s">
        <v>164</v>
      </c>
      <c r="C7127" s="218">
        <v>44956</v>
      </c>
      <c r="D7127" s="1">
        <v>17</v>
      </c>
      <c r="E7127" s="1">
        <v>495</v>
      </c>
    </row>
    <row r="7128" spans="1:5" x14ac:dyDescent="0.35">
      <c r="A7128" s="1">
        <v>144</v>
      </c>
      <c r="B7128" s="1" t="s">
        <v>165</v>
      </c>
      <c r="C7128" s="218">
        <v>44879</v>
      </c>
      <c r="D7128" s="1">
        <v>8</v>
      </c>
      <c r="E7128" s="1">
        <v>144</v>
      </c>
    </row>
    <row r="7129" spans="1:5" x14ac:dyDescent="0.35">
      <c r="A7129" s="1">
        <v>144</v>
      </c>
      <c r="B7129" s="1" t="s">
        <v>165</v>
      </c>
      <c r="C7129" s="218">
        <v>44880</v>
      </c>
      <c r="D7129" s="1">
        <v>5</v>
      </c>
      <c r="E7129" s="1">
        <v>171</v>
      </c>
    </row>
    <row r="7130" spans="1:5" x14ac:dyDescent="0.35">
      <c r="A7130" s="1">
        <v>144</v>
      </c>
      <c r="B7130" s="1" t="s">
        <v>165</v>
      </c>
      <c r="C7130" s="218">
        <v>44881</v>
      </c>
      <c r="D7130" s="1">
        <v>5</v>
      </c>
      <c r="E7130" s="1">
        <v>171</v>
      </c>
    </row>
    <row r="7131" spans="1:5" x14ac:dyDescent="0.35">
      <c r="A7131" s="1">
        <v>144</v>
      </c>
      <c r="B7131" s="1" t="s">
        <v>165</v>
      </c>
      <c r="C7131" s="218">
        <v>44882</v>
      </c>
      <c r="D7131" s="1">
        <v>7</v>
      </c>
      <c r="E7131" s="1">
        <v>180</v>
      </c>
    </row>
    <row r="7132" spans="1:5" x14ac:dyDescent="0.35">
      <c r="A7132" s="1">
        <v>144</v>
      </c>
      <c r="B7132" s="1" t="s">
        <v>165</v>
      </c>
      <c r="C7132" s="218">
        <v>44893</v>
      </c>
      <c r="D7132" s="1">
        <v>7</v>
      </c>
      <c r="E7132" s="1">
        <v>180</v>
      </c>
    </row>
    <row r="7133" spans="1:5" x14ac:dyDescent="0.35">
      <c r="A7133" s="1">
        <v>144</v>
      </c>
      <c r="B7133" s="1" t="s">
        <v>165</v>
      </c>
      <c r="C7133" s="218">
        <v>44894</v>
      </c>
      <c r="D7133" s="1">
        <v>8</v>
      </c>
      <c r="E7133" s="1">
        <v>279</v>
      </c>
    </row>
    <row r="7134" spans="1:5" x14ac:dyDescent="0.35">
      <c r="A7134" s="1">
        <v>144</v>
      </c>
      <c r="B7134" s="1" t="s">
        <v>165</v>
      </c>
      <c r="C7134" s="218">
        <v>44895</v>
      </c>
      <c r="D7134" s="1">
        <v>8</v>
      </c>
      <c r="E7134" s="1">
        <v>279</v>
      </c>
    </row>
    <row r="7135" spans="1:5" x14ac:dyDescent="0.35">
      <c r="A7135" s="1">
        <v>144</v>
      </c>
      <c r="B7135" s="1" t="s">
        <v>165</v>
      </c>
      <c r="C7135" s="218">
        <v>44899</v>
      </c>
      <c r="D7135" s="1">
        <v>6</v>
      </c>
      <c r="E7135" s="1">
        <v>243</v>
      </c>
    </row>
    <row r="7136" spans="1:5" x14ac:dyDescent="0.35">
      <c r="A7136" s="1">
        <v>144</v>
      </c>
      <c r="B7136" s="1" t="s">
        <v>165</v>
      </c>
      <c r="C7136" s="218">
        <v>44902</v>
      </c>
      <c r="D7136" s="1">
        <v>6</v>
      </c>
      <c r="E7136" s="1">
        <v>162</v>
      </c>
    </row>
    <row r="7137" spans="1:5" x14ac:dyDescent="0.35">
      <c r="A7137" s="1">
        <v>144</v>
      </c>
      <c r="B7137" s="1" t="s">
        <v>165</v>
      </c>
      <c r="C7137" s="218">
        <v>44903</v>
      </c>
      <c r="D7137" s="1">
        <v>5</v>
      </c>
      <c r="E7137" s="1">
        <v>144</v>
      </c>
    </row>
    <row r="7138" spans="1:5" x14ac:dyDescent="0.35">
      <c r="A7138" s="1">
        <v>144</v>
      </c>
      <c r="B7138" s="1" t="s">
        <v>165</v>
      </c>
      <c r="C7138" s="218">
        <v>44904</v>
      </c>
      <c r="D7138" s="1">
        <v>11</v>
      </c>
      <c r="E7138" s="1">
        <v>414</v>
      </c>
    </row>
    <row r="7139" spans="1:5" x14ac:dyDescent="0.35">
      <c r="A7139" s="1">
        <v>144</v>
      </c>
      <c r="B7139" s="1" t="s">
        <v>165</v>
      </c>
      <c r="C7139" s="218">
        <v>44906</v>
      </c>
      <c r="D7139" s="1">
        <v>5</v>
      </c>
      <c r="E7139" s="1">
        <v>225</v>
      </c>
    </row>
    <row r="7140" spans="1:5" x14ac:dyDescent="0.35">
      <c r="A7140" s="1">
        <v>144</v>
      </c>
      <c r="B7140" s="1" t="s">
        <v>165</v>
      </c>
      <c r="C7140" s="218">
        <v>44907</v>
      </c>
      <c r="D7140" s="1">
        <v>7</v>
      </c>
      <c r="E7140" s="1">
        <v>207</v>
      </c>
    </row>
    <row r="7141" spans="1:5" x14ac:dyDescent="0.35">
      <c r="A7141" s="1">
        <v>144</v>
      </c>
      <c r="B7141" s="1" t="s">
        <v>165</v>
      </c>
      <c r="C7141" s="218">
        <v>44908</v>
      </c>
      <c r="D7141" s="1">
        <v>6</v>
      </c>
      <c r="E7141" s="1">
        <v>216</v>
      </c>
    </row>
    <row r="7142" spans="1:5" x14ac:dyDescent="0.35">
      <c r="A7142" s="1">
        <v>144</v>
      </c>
      <c r="B7142" s="1" t="s">
        <v>165</v>
      </c>
      <c r="C7142" s="218">
        <v>44909</v>
      </c>
      <c r="D7142" s="1">
        <v>5</v>
      </c>
      <c r="E7142" s="1">
        <v>198</v>
      </c>
    </row>
    <row r="7143" spans="1:5" x14ac:dyDescent="0.35">
      <c r="A7143" s="1">
        <v>144</v>
      </c>
      <c r="B7143" s="1" t="s">
        <v>165</v>
      </c>
      <c r="C7143" s="218">
        <v>44910</v>
      </c>
      <c r="D7143" s="1">
        <v>8</v>
      </c>
      <c r="E7143" s="1">
        <v>279</v>
      </c>
    </row>
    <row r="7144" spans="1:5" x14ac:dyDescent="0.35">
      <c r="A7144" s="1">
        <v>144</v>
      </c>
      <c r="B7144" s="1" t="s">
        <v>165</v>
      </c>
      <c r="C7144" s="218">
        <v>44911</v>
      </c>
      <c r="D7144" s="1">
        <v>6</v>
      </c>
      <c r="E7144" s="1">
        <v>189</v>
      </c>
    </row>
    <row r="7145" spans="1:5" x14ac:dyDescent="0.35">
      <c r="A7145" s="1">
        <v>144</v>
      </c>
      <c r="B7145" s="1" t="s">
        <v>165</v>
      </c>
      <c r="C7145" s="218">
        <v>44912</v>
      </c>
      <c r="D7145" s="1">
        <v>5</v>
      </c>
      <c r="E7145" s="1">
        <v>198</v>
      </c>
    </row>
    <row r="7146" spans="1:5" x14ac:dyDescent="0.35">
      <c r="A7146" s="1">
        <v>144</v>
      </c>
      <c r="B7146" s="1" t="s">
        <v>165</v>
      </c>
      <c r="C7146" s="218">
        <v>44913</v>
      </c>
      <c r="D7146" s="1">
        <v>4</v>
      </c>
      <c r="E7146" s="1">
        <v>153</v>
      </c>
    </row>
    <row r="7147" spans="1:5" x14ac:dyDescent="0.35">
      <c r="A7147" s="1">
        <v>144</v>
      </c>
      <c r="B7147" s="1" t="s">
        <v>165</v>
      </c>
      <c r="C7147" s="218">
        <v>44914</v>
      </c>
      <c r="D7147" s="1">
        <v>8</v>
      </c>
      <c r="E7147" s="1">
        <v>279</v>
      </c>
    </row>
    <row r="7148" spans="1:5" x14ac:dyDescent="0.35">
      <c r="A7148" s="1">
        <v>144</v>
      </c>
      <c r="B7148" s="1" t="s">
        <v>165</v>
      </c>
      <c r="C7148" s="218">
        <v>44915</v>
      </c>
      <c r="D7148" s="1">
        <v>8</v>
      </c>
      <c r="E7148" s="1">
        <v>198</v>
      </c>
    </row>
    <row r="7149" spans="1:5" x14ac:dyDescent="0.35">
      <c r="A7149" s="1">
        <v>144</v>
      </c>
      <c r="B7149" s="1" t="s">
        <v>165</v>
      </c>
      <c r="C7149" s="218">
        <v>44916</v>
      </c>
      <c r="D7149" s="1">
        <v>6</v>
      </c>
      <c r="E7149" s="1">
        <v>189</v>
      </c>
    </row>
    <row r="7150" spans="1:5" x14ac:dyDescent="0.35">
      <c r="A7150" s="1">
        <v>144</v>
      </c>
      <c r="B7150" s="1" t="s">
        <v>165</v>
      </c>
      <c r="C7150" s="218">
        <v>44917</v>
      </c>
      <c r="D7150" s="1">
        <v>7</v>
      </c>
      <c r="E7150" s="1">
        <v>207</v>
      </c>
    </row>
    <row r="7151" spans="1:5" x14ac:dyDescent="0.35">
      <c r="A7151" s="1">
        <v>144</v>
      </c>
      <c r="B7151" s="1" t="s">
        <v>165</v>
      </c>
      <c r="C7151" s="218">
        <v>44918</v>
      </c>
      <c r="D7151" s="1">
        <v>7</v>
      </c>
      <c r="E7151" s="1">
        <v>207</v>
      </c>
    </row>
    <row r="7152" spans="1:5" x14ac:dyDescent="0.35">
      <c r="A7152" s="1">
        <v>144</v>
      </c>
      <c r="B7152" s="1" t="s">
        <v>165</v>
      </c>
      <c r="C7152" s="218">
        <v>44919</v>
      </c>
      <c r="D7152" s="1">
        <v>7</v>
      </c>
      <c r="E7152" s="1">
        <v>180</v>
      </c>
    </row>
    <row r="7153" spans="1:5" x14ac:dyDescent="0.35">
      <c r="A7153" s="1">
        <v>144</v>
      </c>
      <c r="B7153" s="1" t="s">
        <v>165</v>
      </c>
      <c r="C7153" s="218">
        <v>44920</v>
      </c>
      <c r="D7153" s="1">
        <v>9</v>
      </c>
      <c r="E7153" s="1">
        <v>243</v>
      </c>
    </row>
    <row r="7154" spans="1:5" x14ac:dyDescent="0.35">
      <c r="A7154" s="1">
        <v>144</v>
      </c>
      <c r="B7154" s="1" t="s">
        <v>165</v>
      </c>
      <c r="C7154" s="218">
        <v>44921</v>
      </c>
      <c r="D7154" s="1">
        <v>8</v>
      </c>
      <c r="E7154" s="1">
        <v>252</v>
      </c>
    </row>
    <row r="7155" spans="1:5" x14ac:dyDescent="0.35">
      <c r="A7155" s="1">
        <v>144</v>
      </c>
      <c r="B7155" s="1" t="s">
        <v>165</v>
      </c>
      <c r="C7155" s="218">
        <v>44922</v>
      </c>
      <c r="D7155" s="1">
        <v>7</v>
      </c>
      <c r="E7155" s="1">
        <v>180</v>
      </c>
    </row>
    <row r="7156" spans="1:5" x14ac:dyDescent="0.35">
      <c r="A7156" s="1">
        <v>144</v>
      </c>
      <c r="B7156" s="1" t="s">
        <v>165</v>
      </c>
      <c r="C7156" s="218">
        <v>44923</v>
      </c>
      <c r="D7156" s="1">
        <v>5</v>
      </c>
      <c r="E7156" s="1">
        <v>198</v>
      </c>
    </row>
    <row r="7157" spans="1:5" x14ac:dyDescent="0.35">
      <c r="A7157" s="1">
        <v>144</v>
      </c>
      <c r="B7157" s="1" t="s">
        <v>165</v>
      </c>
      <c r="C7157" s="218">
        <v>44924</v>
      </c>
      <c r="D7157" s="1">
        <v>8</v>
      </c>
      <c r="E7157" s="1">
        <v>279</v>
      </c>
    </row>
    <row r="7158" spans="1:5" x14ac:dyDescent="0.35">
      <c r="A7158" s="1">
        <v>144</v>
      </c>
      <c r="B7158" s="1" t="s">
        <v>165</v>
      </c>
      <c r="C7158" s="218">
        <v>44925</v>
      </c>
      <c r="D7158" s="1">
        <v>6</v>
      </c>
      <c r="E7158" s="1">
        <v>216</v>
      </c>
    </row>
    <row r="7159" spans="1:5" x14ac:dyDescent="0.35">
      <c r="A7159" s="1">
        <v>144</v>
      </c>
      <c r="B7159" s="1" t="s">
        <v>165</v>
      </c>
      <c r="C7159" s="218">
        <v>44926</v>
      </c>
      <c r="D7159" s="1">
        <v>11</v>
      </c>
      <c r="E7159" s="1">
        <v>279</v>
      </c>
    </row>
    <row r="7160" spans="1:5" x14ac:dyDescent="0.35">
      <c r="A7160" s="1">
        <v>144</v>
      </c>
      <c r="B7160" s="1" t="s">
        <v>165</v>
      </c>
      <c r="C7160" s="218">
        <v>44927</v>
      </c>
      <c r="D7160" s="1">
        <v>5</v>
      </c>
      <c r="E7160" s="1">
        <v>198</v>
      </c>
    </row>
    <row r="7161" spans="1:5" x14ac:dyDescent="0.35">
      <c r="A7161" s="1">
        <v>144</v>
      </c>
      <c r="B7161" s="1" t="s">
        <v>165</v>
      </c>
      <c r="C7161" s="218">
        <v>44928</v>
      </c>
      <c r="D7161" s="1">
        <v>8</v>
      </c>
      <c r="E7161" s="1">
        <v>225</v>
      </c>
    </row>
    <row r="7162" spans="1:5" x14ac:dyDescent="0.35">
      <c r="A7162" s="1">
        <v>144</v>
      </c>
      <c r="B7162" s="1" t="s">
        <v>165</v>
      </c>
      <c r="C7162" s="218">
        <v>44929</v>
      </c>
      <c r="D7162" s="1">
        <v>7</v>
      </c>
      <c r="E7162" s="1">
        <v>234</v>
      </c>
    </row>
    <row r="7163" spans="1:5" x14ac:dyDescent="0.35">
      <c r="A7163" s="1">
        <v>144</v>
      </c>
      <c r="B7163" s="1" t="s">
        <v>165</v>
      </c>
      <c r="C7163" s="218">
        <v>44930</v>
      </c>
      <c r="D7163" s="1">
        <v>10</v>
      </c>
      <c r="E7163" s="1">
        <v>342</v>
      </c>
    </row>
    <row r="7164" spans="1:5" x14ac:dyDescent="0.35">
      <c r="A7164" s="1">
        <v>144</v>
      </c>
      <c r="B7164" s="1" t="s">
        <v>165</v>
      </c>
      <c r="C7164" s="218">
        <v>44931</v>
      </c>
      <c r="D7164" s="1">
        <v>7</v>
      </c>
      <c r="E7164" s="1">
        <v>234</v>
      </c>
    </row>
    <row r="7165" spans="1:5" x14ac:dyDescent="0.35">
      <c r="A7165" s="1">
        <v>144</v>
      </c>
      <c r="B7165" s="1" t="s">
        <v>165</v>
      </c>
      <c r="C7165" s="218">
        <v>44932</v>
      </c>
      <c r="D7165" s="1">
        <v>7</v>
      </c>
      <c r="E7165" s="1">
        <v>261</v>
      </c>
    </row>
    <row r="7166" spans="1:5" x14ac:dyDescent="0.35">
      <c r="A7166" s="1">
        <v>144</v>
      </c>
      <c r="B7166" s="1" t="s">
        <v>165</v>
      </c>
      <c r="C7166" s="218">
        <v>44933</v>
      </c>
      <c r="D7166" s="1">
        <v>9</v>
      </c>
      <c r="E7166" s="1">
        <v>270</v>
      </c>
    </row>
    <row r="7167" spans="1:5" x14ac:dyDescent="0.35">
      <c r="A7167" s="1">
        <v>144</v>
      </c>
      <c r="B7167" s="1" t="s">
        <v>165</v>
      </c>
      <c r="C7167" s="218">
        <v>44934</v>
      </c>
      <c r="D7167" s="1">
        <v>10</v>
      </c>
      <c r="E7167" s="1">
        <v>261</v>
      </c>
    </row>
    <row r="7168" spans="1:5" x14ac:dyDescent="0.35">
      <c r="A7168" s="1">
        <v>144</v>
      </c>
      <c r="B7168" s="1" t="s">
        <v>165</v>
      </c>
      <c r="C7168" s="218">
        <v>44935</v>
      </c>
      <c r="D7168" s="1">
        <v>9</v>
      </c>
      <c r="E7168" s="1">
        <v>243</v>
      </c>
    </row>
    <row r="7169" spans="1:5" x14ac:dyDescent="0.35">
      <c r="A7169" s="1">
        <v>144</v>
      </c>
      <c r="B7169" s="1" t="s">
        <v>165</v>
      </c>
      <c r="C7169" s="218">
        <v>44936</v>
      </c>
      <c r="D7169" s="1">
        <v>6</v>
      </c>
      <c r="E7169" s="1">
        <v>189</v>
      </c>
    </row>
    <row r="7170" spans="1:5" x14ac:dyDescent="0.35">
      <c r="A7170" s="1">
        <v>144</v>
      </c>
      <c r="B7170" s="1" t="s">
        <v>165</v>
      </c>
      <c r="C7170" s="218">
        <v>44937</v>
      </c>
      <c r="D7170" s="1">
        <v>8</v>
      </c>
      <c r="E7170" s="1">
        <v>198</v>
      </c>
    </row>
    <row r="7171" spans="1:5" x14ac:dyDescent="0.35">
      <c r="A7171" s="1">
        <v>144</v>
      </c>
      <c r="B7171" s="1" t="s">
        <v>165</v>
      </c>
      <c r="C7171" s="218">
        <v>44939</v>
      </c>
      <c r="D7171" s="1">
        <v>6</v>
      </c>
      <c r="E7171" s="1">
        <v>216</v>
      </c>
    </row>
    <row r="7172" spans="1:5" x14ac:dyDescent="0.35">
      <c r="A7172" s="1">
        <v>144</v>
      </c>
      <c r="B7172" s="1" t="s">
        <v>165</v>
      </c>
      <c r="C7172" s="218">
        <v>44940</v>
      </c>
      <c r="D7172" s="1">
        <v>5</v>
      </c>
      <c r="E7172" s="1">
        <v>198</v>
      </c>
    </row>
    <row r="7173" spans="1:5" x14ac:dyDescent="0.35">
      <c r="A7173" s="1">
        <v>144</v>
      </c>
      <c r="B7173" s="1" t="s">
        <v>165</v>
      </c>
      <c r="C7173" s="218">
        <v>44941</v>
      </c>
      <c r="D7173" s="1">
        <v>7</v>
      </c>
      <c r="E7173" s="1">
        <v>207</v>
      </c>
    </row>
    <row r="7174" spans="1:5" x14ac:dyDescent="0.35">
      <c r="A7174" s="1">
        <v>144</v>
      </c>
      <c r="B7174" s="1" t="s">
        <v>165</v>
      </c>
      <c r="C7174" s="218">
        <v>44942</v>
      </c>
      <c r="D7174" s="1">
        <v>5</v>
      </c>
      <c r="E7174" s="1">
        <v>198</v>
      </c>
    </row>
    <row r="7175" spans="1:5" x14ac:dyDescent="0.35">
      <c r="A7175" s="1">
        <v>144</v>
      </c>
      <c r="B7175" s="1" t="s">
        <v>165</v>
      </c>
      <c r="C7175" s="218">
        <v>44943</v>
      </c>
      <c r="D7175" s="1">
        <v>3</v>
      </c>
      <c r="E7175" s="1">
        <v>108</v>
      </c>
    </row>
    <row r="7176" spans="1:5" x14ac:dyDescent="0.35">
      <c r="A7176" s="1">
        <v>144</v>
      </c>
      <c r="B7176" s="1" t="s">
        <v>165</v>
      </c>
      <c r="C7176" s="218">
        <v>44944</v>
      </c>
      <c r="D7176" s="1">
        <v>7</v>
      </c>
      <c r="E7176" s="1">
        <v>234</v>
      </c>
    </row>
    <row r="7177" spans="1:5" x14ac:dyDescent="0.35">
      <c r="A7177" s="1">
        <v>144</v>
      </c>
      <c r="B7177" s="1" t="s">
        <v>165</v>
      </c>
      <c r="C7177" s="218">
        <v>44945</v>
      </c>
      <c r="D7177" s="1">
        <v>7</v>
      </c>
      <c r="E7177" s="1">
        <v>180</v>
      </c>
    </row>
    <row r="7178" spans="1:5" x14ac:dyDescent="0.35">
      <c r="A7178" s="1">
        <v>144</v>
      </c>
      <c r="B7178" s="1" t="s">
        <v>165</v>
      </c>
      <c r="C7178" s="218">
        <v>44946</v>
      </c>
      <c r="D7178" s="1">
        <v>5</v>
      </c>
      <c r="E7178" s="1">
        <v>198</v>
      </c>
    </row>
    <row r="7179" spans="1:5" x14ac:dyDescent="0.35">
      <c r="A7179" s="1">
        <v>144</v>
      </c>
      <c r="B7179" s="1" t="s">
        <v>165</v>
      </c>
      <c r="C7179" s="218">
        <v>44947</v>
      </c>
      <c r="D7179" s="1">
        <v>7</v>
      </c>
      <c r="E7179" s="1">
        <v>207</v>
      </c>
    </row>
    <row r="7180" spans="1:5" x14ac:dyDescent="0.35">
      <c r="A7180" s="1">
        <v>144</v>
      </c>
      <c r="B7180" s="1" t="s">
        <v>165</v>
      </c>
      <c r="C7180" s="218">
        <v>44948</v>
      </c>
      <c r="D7180" s="1">
        <v>6</v>
      </c>
      <c r="E7180" s="1">
        <v>189</v>
      </c>
    </row>
    <row r="7181" spans="1:5" x14ac:dyDescent="0.35">
      <c r="A7181" s="1">
        <v>144</v>
      </c>
      <c r="B7181" s="1" t="s">
        <v>165</v>
      </c>
      <c r="C7181" s="218">
        <v>44949</v>
      </c>
      <c r="D7181" s="1">
        <v>4</v>
      </c>
      <c r="E7181" s="1">
        <v>99</v>
      </c>
    </row>
    <row r="7182" spans="1:5" x14ac:dyDescent="0.35">
      <c r="A7182" s="1">
        <v>144</v>
      </c>
      <c r="B7182" s="1" t="s">
        <v>165</v>
      </c>
      <c r="C7182" s="218">
        <v>44953</v>
      </c>
      <c r="D7182" s="1">
        <v>8</v>
      </c>
      <c r="E7182" s="1">
        <v>279</v>
      </c>
    </row>
    <row r="7183" spans="1:5" x14ac:dyDescent="0.35">
      <c r="A7183" s="1">
        <v>144</v>
      </c>
      <c r="B7183" s="1" t="s">
        <v>165</v>
      </c>
      <c r="C7183" s="218">
        <v>44954</v>
      </c>
      <c r="D7183" s="1">
        <v>1</v>
      </c>
      <c r="E7183" s="1">
        <v>45</v>
      </c>
    </row>
    <row r="7184" spans="1:5" x14ac:dyDescent="0.35">
      <c r="A7184" s="1">
        <v>144</v>
      </c>
      <c r="B7184" s="1" t="s">
        <v>165</v>
      </c>
      <c r="C7184" s="218">
        <v>44956</v>
      </c>
      <c r="D7184" s="1">
        <v>3</v>
      </c>
      <c r="E7184" s="1">
        <v>108</v>
      </c>
    </row>
    <row r="7185" spans="1:5" x14ac:dyDescent="0.35">
      <c r="A7185" s="1">
        <v>171</v>
      </c>
      <c r="B7185" s="1" t="s">
        <v>166</v>
      </c>
      <c r="C7185" s="218">
        <v>44878</v>
      </c>
      <c r="D7185" s="1">
        <v>15</v>
      </c>
      <c r="E7185" s="1">
        <v>270</v>
      </c>
    </row>
    <row r="7186" spans="1:5" x14ac:dyDescent="0.35">
      <c r="A7186" s="1">
        <v>171</v>
      </c>
      <c r="B7186" s="1" t="s">
        <v>166</v>
      </c>
      <c r="C7186" s="218">
        <v>44879</v>
      </c>
      <c r="D7186" s="1">
        <v>16</v>
      </c>
      <c r="E7186" s="1">
        <v>315</v>
      </c>
    </row>
    <row r="7187" spans="1:5" x14ac:dyDescent="0.35">
      <c r="A7187" s="1">
        <v>171</v>
      </c>
      <c r="B7187" s="1" t="s">
        <v>166</v>
      </c>
      <c r="C7187" s="218">
        <v>44880</v>
      </c>
      <c r="D7187" s="1">
        <v>25</v>
      </c>
      <c r="E7187" s="1">
        <v>477</v>
      </c>
    </row>
    <row r="7188" spans="1:5" x14ac:dyDescent="0.35">
      <c r="A7188" s="1">
        <v>171</v>
      </c>
      <c r="B7188" s="1" t="s">
        <v>166</v>
      </c>
      <c r="C7188" s="218">
        <v>44881</v>
      </c>
      <c r="D7188" s="1">
        <v>26</v>
      </c>
      <c r="E7188" s="1">
        <v>576</v>
      </c>
    </row>
    <row r="7189" spans="1:5" x14ac:dyDescent="0.35">
      <c r="A7189" s="1">
        <v>171</v>
      </c>
      <c r="B7189" s="1" t="s">
        <v>166</v>
      </c>
      <c r="C7189" s="218">
        <v>44882</v>
      </c>
      <c r="D7189" s="1">
        <v>26</v>
      </c>
      <c r="E7189" s="1">
        <v>630</v>
      </c>
    </row>
    <row r="7190" spans="1:5" x14ac:dyDescent="0.35">
      <c r="A7190" s="1">
        <v>171</v>
      </c>
      <c r="B7190" s="1" t="s">
        <v>166</v>
      </c>
      <c r="C7190" s="218">
        <v>44883</v>
      </c>
      <c r="D7190" s="1">
        <v>21</v>
      </c>
      <c r="E7190" s="1">
        <v>513</v>
      </c>
    </row>
    <row r="7191" spans="1:5" x14ac:dyDescent="0.35">
      <c r="A7191" s="1">
        <v>171</v>
      </c>
      <c r="B7191" s="1" t="s">
        <v>166</v>
      </c>
      <c r="C7191" s="218">
        <v>44884</v>
      </c>
      <c r="D7191" s="1">
        <v>14</v>
      </c>
      <c r="E7191" s="1">
        <v>360</v>
      </c>
    </row>
    <row r="7192" spans="1:5" x14ac:dyDescent="0.35">
      <c r="A7192" s="1">
        <v>171</v>
      </c>
      <c r="B7192" s="1" t="s">
        <v>166</v>
      </c>
      <c r="C7192" s="218">
        <v>44885</v>
      </c>
      <c r="D7192" s="1">
        <v>24</v>
      </c>
      <c r="E7192" s="1">
        <v>486</v>
      </c>
    </row>
    <row r="7193" spans="1:5" x14ac:dyDescent="0.35">
      <c r="A7193" s="1">
        <v>171</v>
      </c>
      <c r="B7193" s="1" t="s">
        <v>166</v>
      </c>
      <c r="C7193" s="218">
        <v>44886</v>
      </c>
      <c r="D7193" s="1">
        <v>14</v>
      </c>
      <c r="E7193" s="1">
        <v>387</v>
      </c>
    </row>
    <row r="7194" spans="1:5" x14ac:dyDescent="0.35">
      <c r="A7194" s="1">
        <v>171</v>
      </c>
      <c r="B7194" s="1" t="s">
        <v>166</v>
      </c>
      <c r="C7194" s="218">
        <v>44887</v>
      </c>
      <c r="D7194" s="1">
        <v>24</v>
      </c>
      <c r="E7194" s="1">
        <v>567</v>
      </c>
    </row>
    <row r="7195" spans="1:5" x14ac:dyDescent="0.35">
      <c r="A7195" s="1">
        <v>171</v>
      </c>
      <c r="B7195" s="1" t="s">
        <v>166</v>
      </c>
      <c r="C7195" s="218">
        <v>44888</v>
      </c>
      <c r="D7195" s="1">
        <v>22</v>
      </c>
      <c r="E7195" s="1">
        <v>666</v>
      </c>
    </row>
    <row r="7196" spans="1:5" x14ac:dyDescent="0.35">
      <c r="A7196" s="1">
        <v>171</v>
      </c>
      <c r="B7196" s="1" t="s">
        <v>166</v>
      </c>
      <c r="C7196" s="218">
        <v>44889</v>
      </c>
      <c r="D7196" s="1">
        <v>10</v>
      </c>
      <c r="E7196" s="1">
        <v>288</v>
      </c>
    </row>
    <row r="7197" spans="1:5" x14ac:dyDescent="0.35">
      <c r="A7197" s="1">
        <v>171</v>
      </c>
      <c r="B7197" s="1" t="s">
        <v>166</v>
      </c>
      <c r="C7197" s="218">
        <v>44890</v>
      </c>
      <c r="D7197" s="1">
        <v>25</v>
      </c>
      <c r="E7197" s="1">
        <v>720</v>
      </c>
    </row>
    <row r="7198" spans="1:5" x14ac:dyDescent="0.35">
      <c r="A7198" s="1">
        <v>171</v>
      </c>
      <c r="B7198" s="1" t="s">
        <v>166</v>
      </c>
      <c r="C7198" s="218">
        <v>44891</v>
      </c>
      <c r="D7198" s="1">
        <v>17</v>
      </c>
      <c r="E7198" s="1">
        <v>549</v>
      </c>
    </row>
    <row r="7199" spans="1:5" x14ac:dyDescent="0.35">
      <c r="A7199" s="1">
        <v>171</v>
      </c>
      <c r="B7199" s="1" t="s">
        <v>166</v>
      </c>
      <c r="C7199" s="218">
        <v>44892</v>
      </c>
      <c r="D7199" s="1">
        <v>22</v>
      </c>
      <c r="E7199" s="1">
        <v>612</v>
      </c>
    </row>
    <row r="7200" spans="1:5" x14ac:dyDescent="0.35">
      <c r="A7200" s="1">
        <v>171</v>
      </c>
      <c r="B7200" s="1" t="s">
        <v>166</v>
      </c>
      <c r="C7200" s="218">
        <v>44893</v>
      </c>
      <c r="D7200" s="1">
        <v>23</v>
      </c>
      <c r="E7200" s="1">
        <v>711</v>
      </c>
    </row>
    <row r="7201" spans="1:5" x14ac:dyDescent="0.35">
      <c r="A7201" s="1">
        <v>171</v>
      </c>
      <c r="B7201" s="1" t="s">
        <v>166</v>
      </c>
      <c r="C7201" s="218">
        <v>44894</v>
      </c>
      <c r="D7201" s="1">
        <v>30</v>
      </c>
      <c r="E7201" s="1">
        <v>810</v>
      </c>
    </row>
    <row r="7202" spans="1:5" x14ac:dyDescent="0.35">
      <c r="A7202" s="1">
        <v>171</v>
      </c>
      <c r="B7202" s="1" t="s">
        <v>166</v>
      </c>
      <c r="C7202" s="218">
        <v>44895</v>
      </c>
      <c r="D7202" s="1">
        <v>21</v>
      </c>
      <c r="E7202" s="1">
        <v>810</v>
      </c>
    </row>
    <row r="7203" spans="1:5" x14ac:dyDescent="0.35">
      <c r="A7203" s="1">
        <v>171</v>
      </c>
      <c r="B7203" s="1" t="s">
        <v>166</v>
      </c>
      <c r="C7203" s="218">
        <v>44896</v>
      </c>
      <c r="D7203" s="1">
        <v>16</v>
      </c>
      <c r="E7203" s="1">
        <v>612</v>
      </c>
    </row>
    <row r="7204" spans="1:5" x14ac:dyDescent="0.35">
      <c r="A7204" s="1">
        <v>171</v>
      </c>
      <c r="B7204" s="1" t="s">
        <v>166</v>
      </c>
      <c r="C7204" s="218">
        <v>44899</v>
      </c>
      <c r="D7204" s="1">
        <v>11</v>
      </c>
      <c r="E7204" s="1">
        <v>387</v>
      </c>
    </row>
    <row r="7205" spans="1:5" x14ac:dyDescent="0.35">
      <c r="A7205" s="1">
        <v>171</v>
      </c>
      <c r="B7205" s="1" t="s">
        <v>166</v>
      </c>
      <c r="C7205" s="218">
        <v>44900</v>
      </c>
      <c r="D7205" s="1">
        <v>8</v>
      </c>
      <c r="E7205" s="1">
        <v>306</v>
      </c>
    </row>
    <row r="7206" spans="1:5" x14ac:dyDescent="0.35">
      <c r="A7206" s="1">
        <v>171</v>
      </c>
      <c r="B7206" s="1" t="s">
        <v>166</v>
      </c>
      <c r="C7206" s="218">
        <v>44901</v>
      </c>
      <c r="D7206" s="1">
        <v>24</v>
      </c>
      <c r="E7206" s="1">
        <v>702</v>
      </c>
    </row>
    <row r="7207" spans="1:5" x14ac:dyDescent="0.35">
      <c r="A7207" s="1">
        <v>171</v>
      </c>
      <c r="B7207" s="1" t="s">
        <v>166</v>
      </c>
      <c r="C7207" s="218">
        <v>44902</v>
      </c>
      <c r="D7207" s="1">
        <v>10</v>
      </c>
      <c r="E7207" s="1">
        <v>288</v>
      </c>
    </row>
    <row r="7208" spans="1:5" x14ac:dyDescent="0.35">
      <c r="A7208" s="1">
        <v>171</v>
      </c>
      <c r="B7208" s="1" t="s">
        <v>166</v>
      </c>
      <c r="C7208" s="218">
        <v>44903</v>
      </c>
      <c r="D7208" s="1">
        <v>20</v>
      </c>
      <c r="E7208" s="1">
        <v>576</v>
      </c>
    </row>
    <row r="7209" spans="1:5" x14ac:dyDescent="0.35">
      <c r="A7209" s="1">
        <v>171</v>
      </c>
      <c r="B7209" s="1" t="s">
        <v>166</v>
      </c>
      <c r="C7209" s="218">
        <v>44904</v>
      </c>
      <c r="D7209" s="1">
        <v>23</v>
      </c>
      <c r="E7209" s="1">
        <v>657</v>
      </c>
    </row>
    <row r="7210" spans="1:5" x14ac:dyDescent="0.35">
      <c r="A7210" s="1">
        <v>171</v>
      </c>
      <c r="B7210" s="1" t="s">
        <v>166</v>
      </c>
      <c r="C7210" s="218">
        <v>44905</v>
      </c>
      <c r="D7210" s="1">
        <v>17</v>
      </c>
      <c r="E7210" s="1">
        <v>738</v>
      </c>
    </row>
    <row r="7211" spans="1:5" x14ac:dyDescent="0.35">
      <c r="A7211" s="1">
        <v>171</v>
      </c>
      <c r="B7211" s="1" t="s">
        <v>166</v>
      </c>
      <c r="C7211" s="218">
        <v>44906</v>
      </c>
      <c r="D7211" s="1">
        <v>22</v>
      </c>
      <c r="E7211" s="1">
        <v>639</v>
      </c>
    </row>
    <row r="7212" spans="1:5" x14ac:dyDescent="0.35">
      <c r="A7212" s="1">
        <v>171</v>
      </c>
      <c r="B7212" s="1" t="s">
        <v>166</v>
      </c>
      <c r="C7212" s="218">
        <v>44907</v>
      </c>
      <c r="D7212" s="1">
        <v>20</v>
      </c>
      <c r="E7212" s="1">
        <v>657</v>
      </c>
    </row>
    <row r="7213" spans="1:5" x14ac:dyDescent="0.35">
      <c r="A7213" s="1">
        <v>171</v>
      </c>
      <c r="B7213" s="1" t="s">
        <v>166</v>
      </c>
      <c r="C7213" s="218">
        <v>44908</v>
      </c>
      <c r="D7213" s="1">
        <v>34</v>
      </c>
      <c r="E7213" s="1">
        <v>801</v>
      </c>
    </row>
    <row r="7214" spans="1:5" x14ac:dyDescent="0.35">
      <c r="A7214" s="1">
        <v>171</v>
      </c>
      <c r="B7214" s="1" t="s">
        <v>166</v>
      </c>
      <c r="C7214" s="218">
        <v>44909</v>
      </c>
      <c r="D7214" s="1">
        <v>25</v>
      </c>
      <c r="E7214" s="1">
        <v>747</v>
      </c>
    </row>
    <row r="7215" spans="1:5" x14ac:dyDescent="0.35">
      <c r="A7215" s="1">
        <v>171</v>
      </c>
      <c r="B7215" s="1" t="s">
        <v>166</v>
      </c>
      <c r="C7215" s="218">
        <v>44910</v>
      </c>
      <c r="D7215" s="1">
        <v>20</v>
      </c>
      <c r="E7215" s="1">
        <v>630</v>
      </c>
    </row>
    <row r="7216" spans="1:5" x14ac:dyDescent="0.35">
      <c r="A7216" s="1">
        <v>171</v>
      </c>
      <c r="B7216" s="1" t="s">
        <v>166</v>
      </c>
      <c r="C7216" s="218">
        <v>44911</v>
      </c>
      <c r="D7216" s="1">
        <v>23</v>
      </c>
      <c r="E7216" s="1">
        <v>819</v>
      </c>
    </row>
    <row r="7217" spans="1:5" x14ac:dyDescent="0.35">
      <c r="A7217" s="1">
        <v>171</v>
      </c>
      <c r="B7217" s="1" t="s">
        <v>166</v>
      </c>
      <c r="C7217" s="218">
        <v>44912</v>
      </c>
      <c r="D7217" s="1">
        <v>9</v>
      </c>
      <c r="E7217" s="1">
        <v>324</v>
      </c>
    </row>
    <row r="7218" spans="1:5" x14ac:dyDescent="0.35">
      <c r="A7218" s="1">
        <v>171</v>
      </c>
      <c r="B7218" s="1" t="s">
        <v>166</v>
      </c>
      <c r="C7218" s="218">
        <v>44913</v>
      </c>
      <c r="D7218" s="1">
        <v>10</v>
      </c>
      <c r="E7218" s="1">
        <v>369</v>
      </c>
    </row>
    <row r="7219" spans="1:5" x14ac:dyDescent="0.35">
      <c r="A7219" s="1">
        <v>171</v>
      </c>
      <c r="B7219" s="1" t="s">
        <v>166</v>
      </c>
      <c r="C7219" s="218">
        <v>44914</v>
      </c>
      <c r="D7219" s="1">
        <v>24</v>
      </c>
      <c r="E7219" s="1">
        <v>702</v>
      </c>
    </row>
    <row r="7220" spans="1:5" x14ac:dyDescent="0.35">
      <c r="A7220" s="1">
        <v>171</v>
      </c>
      <c r="B7220" s="1" t="s">
        <v>166</v>
      </c>
      <c r="C7220" s="218">
        <v>44915</v>
      </c>
      <c r="D7220" s="1">
        <v>22</v>
      </c>
      <c r="E7220" s="1">
        <v>639</v>
      </c>
    </row>
    <row r="7221" spans="1:5" x14ac:dyDescent="0.35">
      <c r="A7221" s="1">
        <v>171</v>
      </c>
      <c r="B7221" s="1" t="s">
        <v>166</v>
      </c>
      <c r="C7221" s="218">
        <v>44916</v>
      </c>
      <c r="D7221" s="1">
        <v>24</v>
      </c>
      <c r="E7221" s="1">
        <v>702</v>
      </c>
    </row>
    <row r="7222" spans="1:5" x14ac:dyDescent="0.35">
      <c r="A7222" s="1">
        <v>171</v>
      </c>
      <c r="B7222" s="1" t="s">
        <v>166</v>
      </c>
      <c r="C7222" s="218">
        <v>44917</v>
      </c>
      <c r="D7222" s="1">
        <v>23</v>
      </c>
      <c r="E7222" s="1">
        <v>603</v>
      </c>
    </row>
    <row r="7223" spans="1:5" x14ac:dyDescent="0.35">
      <c r="A7223" s="1">
        <v>171</v>
      </c>
      <c r="B7223" s="1" t="s">
        <v>166</v>
      </c>
      <c r="C7223" s="218">
        <v>44918</v>
      </c>
      <c r="D7223" s="1">
        <v>23</v>
      </c>
      <c r="E7223" s="1">
        <v>711</v>
      </c>
    </row>
    <row r="7224" spans="1:5" x14ac:dyDescent="0.35">
      <c r="A7224" s="1">
        <v>171</v>
      </c>
      <c r="B7224" s="1" t="s">
        <v>166</v>
      </c>
      <c r="C7224" s="218">
        <v>44919</v>
      </c>
      <c r="D7224" s="1">
        <v>25</v>
      </c>
      <c r="E7224" s="1">
        <v>666</v>
      </c>
    </row>
    <row r="7225" spans="1:5" x14ac:dyDescent="0.35">
      <c r="A7225" s="1">
        <v>171</v>
      </c>
      <c r="B7225" s="1" t="s">
        <v>166</v>
      </c>
      <c r="C7225" s="218">
        <v>44920</v>
      </c>
      <c r="D7225" s="1">
        <v>25</v>
      </c>
      <c r="E7225" s="1">
        <v>747</v>
      </c>
    </row>
    <row r="7226" spans="1:5" x14ac:dyDescent="0.35">
      <c r="A7226" s="1">
        <v>171</v>
      </c>
      <c r="B7226" s="1" t="s">
        <v>166</v>
      </c>
      <c r="C7226" s="218">
        <v>44921</v>
      </c>
      <c r="D7226" s="1">
        <v>24</v>
      </c>
      <c r="E7226" s="1">
        <v>729</v>
      </c>
    </row>
    <row r="7227" spans="1:5" x14ac:dyDescent="0.35">
      <c r="A7227" s="1">
        <v>171</v>
      </c>
      <c r="B7227" s="1" t="s">
        <v>166</v>
      </c>
      <c r="C7227" s="218">
        <v>44922</v>
      </c>
      <c r="D7227" s="1">
        <v>23</v>
      </c>
      <c r="E7227" s="1">
        <v>711</v>
      </c>
    </row>
    <row r="7228" spans="1:5" x14ac:dyDescent="0.35">
      <c r="A7228" s="1">
        <v>171</v>
      </c>
      <c r="B7228" s="1" t="s">
        <v>166</v>
      </c>
      <c r="C7228" s="218">
        <v>44923</v>
      </c>
      <c r="D7228" s="1">
        <v>25</v>
      </c>
      <c r="E7228" s="1">
        <v>612</v>
      </c>
    </row>
    <row r="7229" spans="1:5" x14ac:dyDescent="0.35">
      <c r="A7229" s="1">
        <v>171</v>
      </c>
      <c r="B7229" s="1" t="s">
        <v>166</v>
      </c>
      <c r="C7229" s="218">
        <v>44924</v>
      </c>
      <c r="D7229" s="1">
        <v>20</v>
      </c>
      <c r="E7229" s="1">
        <v>603</v>
      </c>
    </row>
    <row r="7230" spans="1:5" x14ac:dyDescent="0.35">
      <c r="A7230" s="1">
        <v>171</v>
      </c>
      <c r="B7230" s="1" t="s">
        <v>166</v>
      </c>
      <c r="C7230" s="218">
        <v>44925</v>
      </c>
      <c r="D7230" s="1">
        <v>25</v>
      </c>
      <c r="E7230" s="1">
        <v>693</v>
      </c>
    </row>
    <row r="7231" spans="1:5" x14ac:dyDescent="0.35">
      <c r="A7231" s="1">
        <v>171</v>
      </c>
      <c r="B7231" s="1" t="s">
        <v>166</v>
      </c>
      <c r="C7231" s="218">
        <v>44926</v>
      </c>
      <c r="D7231" s="1">
        <v>18</v>
      </c>
      <c r="E7231" s="1">
        <v>567</v>
      </c>
    </row>
    <row r="7232" spans="1:5" x14ac:dyDescent="0.35">
      <c r="A7232" s="1">
        <v>171</v>
      </c>
      <c r="B7232" s="1" t="s">
        <v>166</v>
      </c>
      <c r="C7232" s="218">
        <v>44927</v>
      </c>
      <c r="D7232" s="1">
        <v>12</v>
      </c>
      <c r="E7232" s="1">
        <v>378</v>
      </c>
    </row>
    <row r="7233" spans="1:5" x14ac:dyDescent="0.35">
      <c r="A7233" s="1">
        <v>171</v>
      </c>
      <c r="B7233" s="1" t="s">
        <v>166</v>
      </c>
      <c r="C7233" s="218">
        <v>44928</v>
      </c>
      <c r="D7233" s="1">
        <v>7</v>
      </c>
      <c r="E7233" s="1">
        <v>207</v>
      </c>
    </row>
    <row r="7234" spans="1:5" x14ac:dyDescent="0.35">
      <c r="A7234" s="1">
        <v>171</v>
      </c>
      <c r="B7234" s="1" t="s">
        <v>166</v>
      </c>
      <c r="C7234" s="218">
        <v>44929</v>
      </c>
      <c r="D7234" s="1">
        <v>21</v>
      </c>
      <c r="E7234" s="1">
        <v>621</v>
      </c>
    </row>
    <row r="7235" spans="1:5" x14ac:dyDescent="0.35">
      <c r="A7235" s="1">
        <v>171</v>
      </c>
      <c r="B7235" s="1" t="s">
        <v>166</v>
      </c>
      <c r="C7235" s="218">
        <v>44930</v>
      </c>
      <c r="D7235" s="1">
        <v>17</v>
      </c>
      <c r="E7235" s="1">
        <v>657</v>
      </c>
    </row>
    <row r="7236" spans="1:5" x14ac:dyDescent="0.35">
      <c r="A7236" s="1">
        <v>171</v>
      </c>
      <c r="B7236" s="1" t="s">
        <v>166</v>
      </c>
      <c r="C7236" s="218">
        <v>44931</v>
      </c>
      <c r="D7236" s="1">
        <v>30</v>
      </c>
      <c r="E7236" s="1">
        <v>837</v>
      </c>
    </row>
    <row r="7237" spans="1:5" x14ac:dyDescent="0.35">
      <c r="A7237" s="1">
        <v>171</v>
      </c>
      <c r="B7237" s="1" t="s">
        <v>166</v>
      </c>
      <c r="C7237" s="218">
        <v>44932</v>
      </c>
      <c r="D7237" s="1">
        <v>18</v>
      </c>
      <c r="E7237" s="1">
        <v>513</v>
      </c>
    </row>
    <row r="7238" spans="1:5" x14ac:dyDescent="0.35">
      <c r="A7238" s="1">
        <v>171</v>
      </c>
      <c r="B7238" s="1" t="s">
        <v>166</v>
      </c>
      <c r="C7238" s="218">
        <v>44933</v>
      </c>
      <c r="D7238" s="1">
        <v>27</v>
      </c>
      <c r="E7238" s="1">
        <v>675</v>
      </c>
    </row>
    <row r="7239" spans="1:5" x14ac:dyDescent="0.35">
      <c r="A7239" s="1">
        <v>171</v>
      </c>
      <c r="B7239" s="1" t="s">
        <v>166</v>
      </c>
      <c r="C7239" s="218">
        <v>44934</v>
      </c>
      <c r="D7239" s="1">
        <v>25</v>
      </c>
      <c r="E7239" s="1">
        <v>720</v>
      </c>
    </row>
    <row r="7240" spans="1:5" x14ac:dyDescent="0.35">
      <c r="A7240" s="1">
        <v>171</v>
      </c>
      <c r="B7240" s="1" t="s">
        <v>166</v>
      </c>
      <c r="C7240" s="218">
        <v>44935</v>
      </c>
      <c r="D7240" s="1">
        <v>24</v>
      </c>
      <c r="E7240" s="1">
        <v>594</v>
      </c>
    </row>
    <row r="7241" spans="1:5" x14ac:dyDescent="0.35">
      <c r="A7241" s="1">
        <v>171</v>
      </c>
      <c r="B7241" s="1" t="s">
        <v>166</v>
      </c>
      <c r="C7241" s="218">
        <v>44936</v>
      </c>
      <c r="D7241" s="1">
        <v>9</v>
      </c>
      <c r="E7241" s="1">
        <v>297</v>
      </c>
    </row>
    <row r="7242" spans="1:5" x14ac:dyDescent="0.35">
      <c r="A7242" s="1">
        <v>171</v>
      </c>
      <c r="B7242" s="1" t="s">
        <v>166</v>
      </c>
      <c r="C7242" s="218">
        <v>44937</v>
      </c>
      <c r="D7242" s="1">
        <v>17</v>
      </c>
      <c r="E7242" s="1">
        <v>495</v>
      </c>
    </row>
    <row r="7243" spans="1:5" x14ac:dyDescent="0.35">
      <c r="A7243" s="1">
        <v>171</v>
      </c>
      <c r="B7243" s="1" t="s">
        <v>166</v>
      </c>
      <c r="C7243" s="218">
        <v>44938</v>
      </c>
      <c r="D7243" s="1">
        <v>15</v>
      </c>
      <c r="E7243" s="1">
        <v>567</v>
      </c>
    </row>
    <row r="7244" spans="1:5" x14ac:dyDescent="0.35">
      <c r="A7244" s="1">
        <v>171</v>
      </c>
      <c r="B7244" s="1" t="s">
        <v>166</v>
      </c>
      <c r="C7244" s="218">
        <v>44939</v>
      </c>
      <c r="D7244" s="1">
        <v>27</v>
      </c>
      <c r="E7244" s="1">
        <v>729</v>
      </c>
    </row>
    <row r="7245" spans="1:5" x14ac:dyDescent="0.35">
      <c r="A7245" s="1">
        <v>171</v>
      </c>
      <c r="B7245" s="1" t="s">
        <v>166</v>
      </c>
      <c r="C7245" s="218">
        <v>44940</v>
      </c>
      <c r="D7245" s="1">
        <v>25</v>
      </c>
      <c r="E7245" s="1">
        <v>666</v>
      </c>
    </row>
    <row r="7246" spans="1:5" x14ac:dyDescent="0.35">
      <c r="A7246" s="1">
        <v>171</v>
      </c>
      <c r="B7246" s="1" t="s">
        <v>166</v>
      </c>
      <c r="C7246" s="218">
        <v>44941</v>
      </c>
      <c r="D7246" s="1">
        <v>25</v>
      </c>
      <c r="E7246" s="1">
        <v>720</v>
      </c>
    </row>
    <row r="7247" spans="1:5" x14ac:dyDescent="0.35">
      <c r="A7247" s="1">
        <v>171</v>
      </c>
      <c r="B7247" s="1" t="s">
        <v>166</v>
      </c>
      <c r="C7247" s="218">
        <v>44942</v>
      </c>
      <c r="D7247" s="1">
        <v>27</v>
      </c>
      <c r="E7247" s="1">
        <v>756</v>
      </c>
    </row>
    <row r="7248" spans="1:5" x14ac:dyDescent="0.35">
      <c r="A7248" s="1">
        <v>171</v>
      </c>
      <c r="B7248" s="1" t="s">
        <v>166</v>
      </c>
      <c r="C7248" s="218">
        <v>44943</v>
      </c>
      <c r="D7248" s="1">
        <v>37</v>
      </c>
      <c r="E7248" s="1">
        <v>963</v>
      </c>
    </row>
    <row r="7249" spans="1:5" x14ac:dyDescent="0.35">
      <c r="A7249" s="1">
        <v>171</v>
      </c>
      <c r="B7249" s="1" t="s">
        <v>166</v>
      </c>
      <c r="C7249" s="218">
        <v>44944</v>
      </c>
      <c r="D7249" s="1">
        <v>23</v>
      </c>
      <c r="E7249" s="1">
        <v>657</v>
      </c>
    </row>
    <row r="7250" spans="1:5" x14ac:dyDescent="0.35">
      <c r="A7250" s="1">
        <v>171</v>
      </c>
      <c r="B7250" s="1" t="s">
        <v>166</v>
      </c>
      <c r="C7250" s="218">
        <v>44945</v>
      </c>
      <c r="D7250" s="1">
        <v>20</v>
      </c>
      <c r="E7250" s="1">
        <v>657</v>
      </c>
    </row>
    <row r="7251" spans="1:5" x14ac:dyDescent="0.35">
      <c r="A7251" s="1">
        <v>171</v>
      </c>
      <c r="B7251" s="1" t="s">
        <v>166</v>
      </c>
      <c r="C7251" s="218">
        <v>44946</v>
      </c>
      <c r="D7251" s="1">
        <v>13</v>
      </c>
      <c r="E7251" s="1">
        <v>396</v>
      </c>
    </row>
    <row r="7252" spans="1:5" x14ac:dyDescent="0.35">
      <c r="A7252" s="1">
        <v>171</v>
      </c>
      <c r="B7252" s="1" t="s">
        <v>166</v>
      </c>
      <c r="C7252" s="218">
        <v>44947</v>
      </c>
      <c r="D7252" s="1">
        <v>21</v>
      </c>
      <c r="E7252" s="1">
        <v>621</v>
      </c>
    </row>
    <row r="7253" spans="1:5" x14ac:dyDescent="0.35">
      <c r="A7253" s="1">
        <v>171</v>
      </c>
      <c r="B7253" s="1" t="s">
        <v>166</v>
      </c>
      <c r="C7253" s="218">
        <v>44948</v>
      </c>
      <c r="D7253" s="1">
        <v>15</v>
      </c>
      <c r="E7253" s="1">
        <v>513</v>
      </c>
    </row>
    <row r="7254" spans="1:5" x14ac:dyDescent="0.35">
      <c r="A7254" s="1">
        <v>171</v>
      </c>
      <c r="B7254" s="1" t="s">
        <v>166</v>
      </c>
      <c r="C7254" s="218">
        <v>44949</v>
      </c>
      <c r="D7254" s="1">
        <v>25</v>
      </c>
      <c r="E7254" s="1">
        <v>585</v>
      </c>
    </row>
    <row r="7255" spans="1:5" x14ac:dyDescent="0.35">
      <c r="A7255" s="1">
        <v>171</v>
      </c>
      <c r="B7255" s="1" t="s">
        <v>166</v>
      </c>
      <c r="C7255" s="218">
        <v>44950</v>
      </c>
      <c r="D7255" s="1">
        <v>11</v>
      </c>
      <c r="E7255" s="1">
        <v>333</v>
      </c>
    </row>
    <row r="7256" spans="1:5" x14ac:dyDescent="0.35">
      <c r="A7256" s="1">
        <v>171</v>
      </c>
      <c r="B7256" s="1" t="s">
        <v>166</v>
      </c>
      <c r="C7256" s="218">
        <v>44951</v>
      </c>
      <c r="D7256" s="1">
        <v>12</v>
      </c>
      <c r="E7256" s="1">
        <v>324</v>
      </c>
    </row>
    <row r="7257" spans="1:5" x14ac:dyDescent="0.35">
      <c r="A7257" s="1">
        <v>171</v>
      </c>
      <c r="B7257" s="1" t="s">
        <v>166</v>
      </c>
      <c r="C7257" s="218">
        <v>44952</v>
      </c>
      <c r="D7257" s="1">
        <v>17</v>
      </c>
      <c r="E7257" s="1">
        <v>495</v>
      </c>
    </row>
    <row r="7258" spans="1:5" x14ac:dyDescent="0.35">
      <c r="A7258" s="1">
        <v>171</v>
      </c>
      <c r="B7258" s="1" t="s">
        <v>166</v>
      </c>
      <c r="C7258" s="218">
        <v>44953</v>
      </c>
      <c r="D7258" s="1">
        <v>19</v>
      </c>
      <c r="E7258" s="1">
        <v>504</v>
      </c>
    </row>
    <row r="7259" spans="1:5" x14ac:dyDescent="0.35">
      <c r="A7259" s="1">
        <v>171</v>
      </c>
      <c r="B7259" s="1" t="s">
        <v>166</v>
      </c>
      <c r="C7259" s="218">
        <v>44954</v>
      </c>
      <c r="D7259" s="1">
        <v>16</v>
      </c>
      <c r="E7259" s="1">
        <v>531</v>
      </c>
    </row>
    <row r="7260" spans="1:5" x14ac:dyDescent="0.35">
      <c r="A7260" s="1">
        <v>171</v>
      </c>
      <c r="B7260" s="1" t="s">
        <v>166</v>
      </c>
      <c r="C7260" s="218">
        <v>44955</v>
      </c>
      <c r="D7260" s="1">
        <v>17</v>
      </c>
      <c r="E7260" s="1">
        <v>549</v>
      </c>
    </row>
    <row r="7261" spans="1:5" x14ac:dyDescent="0.35">
      <c r="A7261" s="1">
        <v>171</v>
      </c>
      <c r="B7261" s="1" t="s">
        <v>166</v>
      </c>
      <c r="C7261" s="218">
        <v>44956</v>
      </c>
      <c r="D7261" s="1">
        <v>19</v>
      </c>
      <c r="E7261" s="1">
        <v>666</v>
      </c>
    </row>
    <row r="7262" spans="1:5" x14ac:dyDescent="0.35">
      <c r="A7262" s="1">
        <v>178</v>
      </c>
      <c r="B7262" s="1" t="s">
        <v>167</v>
      </c>
      <c r="C7262" s="218">
        <v>44878</v>
      </c>
      <c r="D7262" s="1">
        <v>16</v>
      </c>
      <c r="E7262" s="1">
        <v>288</v>
      </c>
    </row>
    <row r="7263" spans="1:5" x14ac:dyDescent="0.35">
      <c r="A7263" s="1">
        <v>178</v>
      </c>
      <c r="B7263" s="1" t="s">
        <v>167</v>
      </c>
      <c r="C7263" s="218">
        <v>44879</v>
      </c>
      <c r="D7263" s="1">
        <v>25</v>
      </c>
      <c r="E7263" s="1">
        <v>450</v>
      </c>
    </row>
    <row r="7264" spans="1:5" x14ac:dyDescent="0.35">
      <c r="A7264" s="1">
        <v>178</v>
      </c>
      <c r="B7264" s="1" t="s">
        <v>167</v>
      </c>
      <c r="C7264" s="218">
        <v>44880</v>
      </c>
      <c r="D7264" s="1">
        <v>32</v>
      </c>
      <c r="E7264" s="1">
        <v>576</v>
      </c>
    </row>
    <row r="7265" spans="1:5" x14ac:dyDescent="0.35">
      <c r="A7265" s="1">
        <v>178</v>
      </c>
      <c r="B7265" s="1" t="s">
        <v>167</v>
      </c>
      <c r="C7265" s="218">
        <v>44881</v>
      </c>
      <c r="D7265" s="1">
        <v>43</v>
      </c>
      <c r="E7265" s="1">
        <v>774</v>
      </c>
    </row>
    <row r="7266" spans="1:5" x14ac:dyDescent="0.35">
      <c r="A7266" s="1">
        <v>178</v>
      </c>
      <c r="B7266" s="1" t="s">
        <v>167</v>
      </c>
      <c r="C7266" s="218">
        <v>44882</v>
      </c>
      <c r="D7266" s="1">
        <v>46</v>
      </c>
      <c r="E7266" s="1">
        <v>828</v>
      </c>
    </row>
    <row r="7267" spans="1:5" x14ac:dyDescent="0.35">
      <c r="A7267" s="1">
        <v>178</v>
      </c>
      <c r="B7267" s="1" t="s">
        <v>167</v>
      </c>
      <c r="C7267" s="218">
        <v>44883</v>
      </c>
      <c r="D7267" s="1">
        <v>25</v>
      </c>
      <c r="E7267" s="1">
        <v>477</v>
      </c>
    </row>
    <row r="7268" spans="1:5" x14ac:dyDescent="0.35">
      <c r="A7268" s="1">
        <v>178</v>
      </c>
      <c r="B7268" s="1" t="s">
        <v>167</v>
      </c>
      <c r="C7268" s="218">
        <v>44884</v>
      </c>
      <c r="D7268" s="1">
        <v>21</v>
      </c>
      <c r="E7268" s="1">
        <v>459</v>
      </c>
    </row>
    <row r="7269" spans="1:5" x14ac:dyDescent="0.35">
      <c r="A7269" s="1">
        <v>178</v>
      </c>
      <c r="B7269" s="1" t="s">
        <v>167</v>
      </c>
      <c r="C7269" s="218">
        <v>44885</v>
      </c>
      <c r="D7269" s="1">
        <v>26</v>
      </c>
      <c r="E7269" s="1">
        <v>495</v>
      </c>
    </row>
    <row r="7270" spans="1:5" x14ac:dyDescent="0.35">
      <c r="A7270" s="1">
        <v>178</v>
      </c>
      <c r="B7270" s="1" t="s">
        <v>167</v>
      </c>
      <c r="C7270" s="218">
        <v>44886</v>
      </c>
      <c r="D7270" s="1">
        <v>23</v>
      </c>
      <c r="E7270" s="1">
        <v>441</v>
      </c>
    </row>
    <row r="7271" spans="1:5" x14ac:dyDescent="0.35">
      <c r="A7271" s="1">
        <v>178</v>
      </c>
      <c r="B7271" s="1" t="s">
        <v>167</v>
      </c>
      <c r="C7271" s="218">
        <v>44887</v>
      </c>
      <c r="D7271" s="1">
        <v>27</v>
      </c>
      <c r="E7271" s="1">
        <v>567</v>
      </c>
    </row>
    <row r="7272" spans="1:5" x14ac:dyDescent="0.35">
      <c r="A7272" s="1">
        <v>178</v>
      </c>
      <c r="B7272" s="1" t="s">
        <v>167</v>
      </c>
      <c r="C7272" s="218">
        <v>44888</v>
      </c>
      <c r="D7272" s="1">
        <v>35</v>
      </c>
      <c r="E7272" s="1">
        <v>657</v>
      </c>
    </row>
    <row r="7273" spans="1:5" x14ac:dyDescent="0.35">
      <c r="A7273" s="1">
        <v>178</v>
      </c>
      <c r="B7273" s="1" t="s">
        <v>167</v>
      </c>
      <c r="C7273" s="218">
        <v>44889</v>
      </c>
      <c r="D7273" s="1">
        <v>23</v>
      </c>
      <c r="E7273" s="1">
        <v>522</v>
      </c>
    </row>
    <row r="7274" spans="1:5" x14ac:dyDescent="0.35">
      <c r="A7274" s="1">
        <v>178</v>
      </c>
      <c r="B7274" s="1" t="s">
        <v>167</v>
      </c>
      <c r="C7274" s="218">
        <v>44890</v>
      </c>
      <c r="D7274" s="1">
        <v>46</v>
      </c>
      <c r="E7274" s="1">
        <v>1098</v>
      </c>
    </row>
    <row r="7275" spans="1:5" x14ac:dyDescent="0.35">
      <c r="A7275" s="1">
        <v>178</v>
      </c>
      <c r="B7275" s="1" t="s">
        <v>167</v>
      </c>
      <c r="C7275" s="218">
        <v>44891</v>
      </c>
      <c r="D7275" s="1">
        <v>35</v>
      </c>
      <c r="E7275" s="1">
        <v>738</v>
      </c>
    </row>
    <row r="7276" spans="1:5" x14ac:dyDescent="0.35">
      <c r="A7276" s="1">
        <v>178</v>
      </c>
      <c r="B7276" s="1" t="s">
        <v>167</v>
      </c>
      <c r="C7276" s="218">
        <v>44892</v>
      </c>
      <c r="D7276" s="1">
        <v>40</v>
      </c>
      <c r="E7276" s="1">
        <v>774</v>
      </c>
    </row>
    <row r="7277" spans="1:5" x14ac:dyDescent="0.35">
      <c r="A7277" s="1">
        <v>178</v>
      </c>
      <c r="B7277" s="1" t="s">
        <v>167</v>
      </c>
      <c r="C7277" s="218">
        <v>44893</v>
      </c>
      <c r="D7277" s="1">
        <v>46</v>
      </c>
      <c r="E7277" s="1">
        <v>936</v>
      </c>
    </row>
    <row r="7278" spans="1:5" x14ac:dyDescent="0.35">
      <c r="A7278" s="1">
        <v>178</v>
      </c>
      <c r="B7278" s="1" t="s">
        <v>167</v>
      </c>
      <c r="C7278" s="218">
        <v>44894</v>
      </c>
      <c r="D7278" s="1">
        <v>40</v>
      </c>
      <c r="E7278" s="1">
        <v>936</v>
      </c>
    </row>
    <row r="7279" spans="1:5" x14ac:dyDescent="0.35">
      <c r="A7279" s="1">
        <v>178</v>
      </c>
      <c r="B7279" s="1" t="s">
        <v>167</v>
      </c>
      <c r="C7279" s="218">
        <v>44895</v>
      </c>
      <c r="D7279" s="1">
        <v>28</v>
      </c>
      <c r="E7279" s="1">
        <v>747</v>
      </c>
    </row>
    <row r="7280" spans="1:5" x14ac:dyDescent="0.35">
      <c r="A7280" s="1">
        <v>178</v>
      </c>
      <c r="B7280" s="1" t="s">
        <v>167</v>
      </c>
      <c r="C7280" s="218">
        <v>44896</v>
      </c>
      <c r="D7280" s="1">
        <v>25</v>
      </c>
      <c r="E7280" s="1">
        <v>801</v>
      </c>
    </row>
    <row r="7281" spans="1:5" x14ac:dyDescent="0.35">
      <c r="A7281" s="1">
        <v>178</v>
      </c>
      <c r="B7281" s="1" t="s">
        <v>167</v>
      </c>
      <c r="C7281" s="218">
        <v>44897</v>
      </c>
      <c r="D7281" s="1">
        <v>22</v>
      </c>
      <c r="E7281" s="1">
        <v>585</v>
      </c>
    </row>
    <row r="7282" spans="1:5" x14ac:dyDescent="0.35">
      <c r="A7282" s="1">
        <v>178</v>
      </c>
      <c r="B7282" s="1" t="s">
        <v>167</v>
      </c>
      <c r="C7282" s="218">
        <v>44898</v>
      </c>
      <c r="D7282" s="1">
        <v>24</v>
      </c>
      <c r="E7282" s="1">
        <v>459</v>
      </c>
    </row>
    <row r="7283" spans="1:5" x14ac:dyDescent="0.35">
      <c r="A7283" s="1">
        <v>178</v>
      </c>
      <c r="B7283" s="1" t="s">
        <v>167</v>
      </c>
      <c r="C7283" s="218">
        <v>44899</v>
      </c>
      <c r="D7283" s="1">
        <v>28</v>
      </c>
      <c r="E7283" s="1">
        <v>531</v>
      </c>
    </row>
    <row r="7284" spans="1:5" x14ac:dyDescent="0.35">
      <c r="A7284" s="1">
        <v>178</v>
      </c>
      <c r="B7284" s="1" t="s">
        <v>167</v>
      </c>
      <c r="C7284" s="218">
        <v>44900</v>
      </c>
      <c r="D7284" s="1">
        <v>23</v>
      </c>
      <c r="E7284" s="1">
        <v>441</v>
      </c>
    </row>
    <row r="7285" spans="1:5" x14ac:dyDescent="0.35">
      <c r="A7285" s="1">
        <v>178</v>
      </c>
      <c r="B7285" s="1" t="s">
        <v>167</v>
      </c>
      <c r="C7285" s="218">
        <v>44901</v>
      </c>
      <c r="D7285" s="1">
        <v>35</v>
      </c>
      <c r="E7285" s="1">
        <v>738</v>
      </c>
    </row>
    <row r="7286" spans="1:5" x14ac:dyDescent="0.35">
      <c r="A7286" s="1">
        <v>178</v>
      </c>
      <c r="B7286" s="1" t="s">
        <v>167</v>
      </c>
      <c r="C7286" s="218">
        <v>44902</v>
      </c>
      <c r="D7286" s="1">
        <v>28</v>
      </c>
      <c r="E7286" s="1">
        <v>666</v>
      </c>
    </row>
    <row r="7287" spans="1:5" x14ac:dyDescent="0.35">
      <c r="A7287" s="1">
        <v>178</v>
      </c>
      <c r="B7287" s="1" t="s">
        <v>167</v>
      </c>
      <c r="C7287" s="218">
        <v>44903</v>
      </c>
      <c r="D7287" s="1">
        <v>16</v>
      </c>
      <c r="E7287" s="1">
        <v>396</v>
      </c>
    </row>
    <row r="7288" spans="1:5" x14ac:dyDescent="0.35">
      <c r="A7288" s="1">
        <v>178</v>
      </c>
      <c r="B7288" s="1" t="s">
        <v>167</v>
      </c>
      <c r="C7288" s="218">
        <v>44904</v>
      </c>
      <c r="D7288" s="1">
        <v>32</v>
      </c>
      <c r="E7288" s="1">
        <v>927</v>
      </c>
    </row>
    <row r="7289" spans="1:5" x14ac:dyDescent="0.35">
      <c r="A7289" s="1">
        <v>178</v>
      </c>
      <c r="B7289" s="1" t="s">
        <v>167</v>
      </c>
      <c r="C7289" s="218">
        <v>44905</v>
      </c>
      <c r="D7289" s="1">
        <v>31</v>
      </c>
      <c r="E7289" s="1">
        <v>936</v>
      </c>
    </row>
    <row r="7290" spans="1:5" x14ac:dyDescent="0.35">
      <c r="A7290" s="1">
        <v>178</v>
      </c>
      <c r="B7290" s="1" t="s">
        <v>167</v>
      </c>
      <c r="C7290" s="218">
        <v>44906</v>
      </c>
      <c r="D7290" s="1">
        <v>19</v>
      </c>
      <c r="E7290" s="1">
        <v>612</v>
      </c>
    </row>
    <row r="7291" spans="1:5" x14ac:dyDescent="0.35">
      <c r="A7291" s="1">
        <v>178</v>
      </c>
      <c r="B7291" s="1" t="s">
        <v>167</v>
      </c>
      <c r="C7291" s="218">
        <v>44907</v>
      </c>
      <c r="D7291" s="1">
        <v>33</v>
      </c>
      <c r="E7291" s="1">
        <v>891</v>
      </c>
    </row>
    <row r="7292" spans="1:5" x14ac:dyDescent="0.35">
      <c r="A7292" s="1">
        <v>178</v>
      </c>
      <c r="B7292" s="1" t="s">
        <v>167</v>
      </c>
      <c r="C7292" s="218">
        <v>44908</v>
      </c>
      <c r="D7292" s="1">
        <v>37</v>
      </c>
      <c r="E7292" s="1">
        <v>909</v>
      </c>
    </row>
    <row r="7293" spans="1:5" x14ac:dyDescent="0.35">
      <c r="A7293" s="1">
        <v>178</v>
      </c>
      <c r="B7293" s="1" t="s">
        <v>167</v>
      </c>
      <c r="C7293" s="218">
        <v>44909</v>
      </c>
      <c r="D7293" s="1">
        <v>42</v>
      </c>
      <c r="E7293" s="1">
        <v>810</v>
      </c>
    </row>
    <row r="7294" spans="1:5" x14ac:dyDescent="0.35">
      <c r="A7294" s="1">
        <v>178</v>
      </c>
      <c r="B7294" s="1" t="s">
        <v>167</v>
      </c>
      <c r="C7294" s="218">
        <v>44910</v>
      </c>
      <c r="D7294" s="1">
        <v>39</v>
      </c>
      <c r="E7294" s="1">
        <v>972</v>
      </c>
    </row>
    <row r="7295" spans="1:5" x14ac:dyDescent="0.35">
      <c r="A7295" s="1">
        <v>178</v>
      </c>
      <c r="B7295" s="1" t="s">
        <v>167</v>
      </c>
      <c r="C7295" s="218">
        <v>44911</v>
      </c>
      <c r="D7295" s="1">
        <v>38</v>
      </c>
      <c r="E7295" s="1">
        <v>981</v>
      </c>
    </row>
    <row r="7296" spans="1:5" x14ac:dyDescent="0.35">
      <c r="A7296" s="1">
        <v>178</v>
      </c>
      <c r="B7296" s="1" t="s">
        <v>167</v>
      </c>
      <c r="C7296" s="218">
        <v>44912</v>
      </c>
      <c r="D7296" s="1">
        <v>39</v>
      </c>
      <c r="E7296" s="1">
        <v>837</v>
      </c>
    </row>
    <row r="7297" spans="1:5" x14ac:dyDescent="0.35">
      <c r="A7297" s="1">
        <v>178</v>
      </c>
      <c r="B7297" s="1" t="s">
        <v>167</v>
      </c>
      <c r="C7297" s="218">
        <v>44913</v>
      </c>
      <c r="D7297" s="1">
        <v>35</v>
      </c>
      <c r="E7297" s="1">
        <v>900</v>
      </c>
    </row>
    <row r="7298" spans="1:5" x14ac:dyDescent="0.35">
      <c r="A7298" s="1">
        <v>178</v>
      </c>
      <c r="B7298" s="1" t="s">
        <v>167</v>
      </c>
      <c r="C7298" s="218">
        <v>44914</v>
      </c>
      <c r="D7298" s="1">
        <v>42</v>
      </c>
      <c r="E7298" s="1">
        <v>972</v>
      </c>
    </row>
    <row r="7299" spans="1:5" x14ac:dyDescent="0.35">
      <c r="A7299" s="1">
        <v>178</v>
      </c>
      <c r="B7299" s="1" t="s">
        <v>167</v>
      </c>
      <c r="C7299" s="218">
        <v>44915</v>
      </c>
      <c r="D7299" s="1">
        <v>46</v>
      </c>
      <c r="E7299" s="1">
        <v>1071</v>
      </c>
    </row>
    <row r="7300" spans="1:5" x14ac:dyDescent="0.35">
      <c r="A7300" s="1">
        <v>178</v>
      </c>
      <c r="B7300" s="1" t="s">
        <v>167</v>
      </c>
      <c r="C7300" s="218">
        <v>44916</v>
      </c>
      <c r="D7300" s="1">
        <v>37</v>
      </c>
      <c r="E7300" s="1">
        <v>855</v>
      </c>
    </row>
    <row r="7301" spans="1:5" x14ac:dyDescent="0.35">
      <c r="A7301" s="1">
        <v>178</v>
      </c>
      <c r="B7301" s="1" t="s">
        <v>167</v>
      </c>
      <c r="C7301" s="218">
        <v>44917</v>
      </c>
      <c r="D7301" s="1">
        <v>36</v>
      </c>
      <c r="E7301" s="1">
        <v>945</v>
      </c>
    </row>
    <row r="7302" spans="1:5" x14ac:dyDescent="0.35">
      <c r="A7302" s="1">
        <v>178</v>
      </c>
      <c r="B7302" s="1" t="s">
        <v>167</v>
      </c>
      <c r="C7302" s="218">
        <v>44918</v>
      </c>
      <c r="D7302" s="1">
        <v>40</v>
      </c>
      <c r="E7302" s="1">
        <v>936</v>
      </c>
    </row>
    <row r="7303" spans="1:5" x14ac:dyDescent="0.35">
      <c r="A7303" s="1">
        <v>178</v>
      </c>
      <c r="B7303" s="1" t="s">
        <v>167</v>
      </c>
      <c r="C7303" s="218">
        <v>44919</v>
      </c>
      <c r="D7303" s="1">
        <v>42</v>
      </c>
      <c r="E7303" s="1">
        <v>999</v>
      </c>
    </row>
    <row r="7304" spans="1:5" x14ac:dyDescent="0.35">
      <c r="A7304" s="1">
        <v>178</v>
      </c>
      <c r="B7304" s="1" t="s">
        <v>167</v>
      </c>
      <c r="C7304" s="218">
        <v>44920</v>
      </c>
      <c r="D7304" s="1">
        <v>47</v>
      </c>
      <c r="E7304" s="1">
        <v>927</v>
      </c>
    </row>
    <row r="7305" spans="1:5" x14ac:dyDescent="0.35">
      <c r="A7305" s="1">
        <v>178</v>
      </c>
      <c r="B7305" s="1" t="s">
        <v>167</v>
      </c>
      <c r="C7305" s="218">
        <v>44921</v>
      </c>
      <c r="D7305" s="1">
        <v>37</v>
      </c>
      <c r="E7305" s="1">
        <v>774</v>
      </c>
    </row>
    <row r="7306" spans="1:5" x14ac:dyDescent="0.35">
      <c r="A7306" s="1">
        <v>178</v>
      </c>
      <c r="B7306" s="1" t="s">
        <v>167</v>
      </c>
      <c r="C7306" s="218">
        <v>44922</v>
      </c>
      <c r="D7306" s="1">
        <v>29</v>
      </c>
      <c r="E7306" s="1">
        <v>738</v>
      </c>
    </row>
    <row r="7307" spans="1:5" x14ac:dyDescent="0.35">
      <c r="A7307" s="1">
        <v>178</v>
      </c>
      <c r="B7307" s="1" t="s">
        <v>167</v>
      </c>
      <c r="C7307" s="218">
        <v>44923</v>
      </c>
      <c r="D7307" s="1">
        <v>33</v>
      </c>
      <c r="E7307" s="1">
        <v>783</v>
      </c>
    </row>
    <row r="7308" spans="1:5" x14ac:dyDescent="0.35">
      <c r="A7308" s="1">
        <v>178</v>
      </c>
      <c r="B7308" s="1" t="s">
        <v>167</v>
      </c>
      <c r="C7308" s="218">
        <v>44924</v>
      </c>
      <c r="D7308" s="1">
        <v>25</v>
      </c>
      <c r="E7308" s="1">
        <v>774</v>
      </c>
    </row>
    <row r="7309" spans="1:5" x14ac:dyDescent="0.35">
      <c r="A7309" s="1">
        <v>178</v>
      </c>
      <c r="B7309" s="1" t="s">
        <v>167</v>
      </c>
      <c r="C7309" s="218">
        <v>44925</v>
      </c>
      <c r="D7309" s="1">
        <v>42</v>
      </c>
      <c r="E7309" s="1">
        <v>945</v>
      </c>
    </row>
    <row r="7310" spans="1:5" x14ac:dyDescent="0.35">
      <c r="A7310" s="1">
        <v>178</v>
      </c>
      <c r="B7310" s="1" t="s">
        <v>167</v>
      </c>
      <c r="C7310" s="218">
        <v>44926</v>
      </c>
      <c r="D7310" s="1">
        <v>43</v>
      </c>
      <c r="E7310" s="1">
        <v>963</v>
      </c>
    </row>
    <row r="7311" spans="1:5" x14ac:dyDescent="0.35">
      <c r="A7311" s="1">
        <v>178</v>
      </c>
      <c r="B7311" s="1" t="s">
        <v>167</v>
      </c>
      <c r="C7311" s="218">
        <v>44927</v>
      </c>
      <c r="D7311" s="1">
        <v>20</v>
      </c>
      <c r="E7311" s="1">
        <v>468</v>
      </c>
    </row>
    <row r="7312" spans="1:5" x14ac:dyDescent="0.35">
      <c r="A7312" s="1">
        <v>178</v>
      </c>
      <c r="B7312" s="1" t="s">
        <v>167</v>
      </c>
      <c r="C7312" s="218">
        <v>44928</v>
      </c>
      <c r="D7312" s="1">
        <v>15</v>
      </c>
      <c r="E7312" s="1">
        <v>297</v>
      </c>
    </row>
    <row r="7313" spans="1:5" x14ac:dyDescent="0.35">
      <c r="A7313" s="1">
        <v>178</v>
      </c>
      <c r="B7313" s="1" t="s">
        <v>167</v>
      </c>
      <c r="C7313" s="218">
        <v>44929</v>
      </c>
      <c r="D7313" s="1">
        <v>48</v>
      </c>
      <c r="E7313" s="1">
        <v>945</v>
      </c>
    </row>
    <row r="7314" spans="1:5" x14ac:dyDescent="0.35">
      <c r="A7314" s="1">
        <v>178</v>
      </c>
      <c r="B7314" s="1" t="s">
        <v>167</v>
      </c>
      <c r="C7314" s="218">
        <v>44930</v>
      </c>
      <c r="D7314" s="1">
        <v>54</v>
      </c>
      <c r="E7314" s="1">
        <v>1080</v>
      </c>
    </row>
    <row r="7315" spans="1:5" x14ac:dyDescent="0.35">
      <c r="A7315" s="1">
        <v>178</v>
      </c>
      <c r="B7315" s="1" t="s">
        <v>167</v>
      </c>
      <c r="C7315" s="218">
        <v>44931</v>
      </c>
      <c r="D7315" s="1">
        <v>44</v>
      </c>
      <c r="E7315" s="1">
        <v>1008</v>
      </c>
    </row>
    <row r="7316" spans="1:5" x14ac:dyDescent="0.35">
      <c r="A7316" s="1">
        <v>178</v>
      </c>
      <c r="B7316" s="1" t="s">
        <v>167</v>
      </c>
      <c r="C7316" s="218">
        <v>44932</v>
      </c>
      <c r="D7316" s="1">
        <v>48</v>
      </c>
      <c r="E7316" s="1">
        <v>999</v>
      </c>
    </row>
    <row r="7317" spans="1:5" x14ac:dyDescent="0.35">
      <c r="A7317" s="1">
        <v>178</v>
      </c>
      <c r="B7317" s="1" t="s">
        <v>167</v>
      </c>
      <c r="C7317" s="218">
        <v>44933</v>
      </c>
      <c r="D7317" s="1">
        <v>41</v>
      </c>
      <c r="E7317" s="1">
        <v>900</v>
      </c>
    </row>
    <row r="7318" spans="1:5" x14ac:dyDescent="0.35">
      <c r="A7318" s="1">
        <v>178</v>
      </c>
      <c r="B7318" s="1" t="s">
        <v>167</v>
      </c>
      <c r="C7318" s="218">
        <v>44934</v>
      </c>
      <c r="D7318" s="1">
        <v>49</v>
      </c>
      <c r="E7318" s="1">
        <v>1017</v>
      </c>
    </row>
    <row r="7319" spans="1:5" x14ac:dyDescent="0.35">
      <c r="A7319" s="1">
        <v>178</v>
      </c>
      <c r="B7319" s="1" t="s">
        <v>167</v>
      </c>
      <c r="C7319" s="218">
        <v>44935</v>
      </c>
      <c r="D7319" s="1">
        <v>44</v>
      </c>
      <c r="E7319" s="1">
        <v>1008</v>
      </c>
    </row>
    <row r="7320" spans="1:5" x14ac:dyDescent="0.35">
      <c r="A7320" s="1">
        <v>178</v>
      </c>
      <c r="B7320" s="1" t="s">
        <v>167</v>
      </c>
      <c r="C7320" s="218">
        <v>44936</v>
      </c>
      <c r="D7320" s="1">
        <v>49</v>
      </c>
      <c r="E7320" s="1">
        <v>1017</v>
      </c>
    </row>
    <row r="7321" spans="1:5" x14ac:dyDescent="0.35">
      <c r="A7321" s="1">
        <v>178</v>
      </c>
      <c r="B7321" s="1" t="s">
        <v>167</v>
      </c>
      <c r="C7321" s="218">
        <v>44937</v>
      </c>
      <c r="D7321" s="1">
        <v>39</v>
      </c>
      <c r="E7321" s="1">
        <v>864</v>
      </c>
    </row>
    <row r="7322" spans="1:5" x14ac:dyDescent="0.35">
      <c r="A7322" s="1">
        <v>178</v>
      </c>
      <c r="B7322" s="1" t="s">
        <v>167</v>
      </c>
      <c r="C7322" s="218">
        <v>44938</v>
      </c>
      <c r="D7322" s="1">
        <v>42</v>
      </c>
      <c r="E7322" s="1">
        <v>1026</v>
      </c>
    </row>
    <row r="7323" spans="1:5" x14ac:dyDescent="0.35">
      <c r="A7323" s="1">
        <v>178</v>
      </c>
      <c r="B7323" s="1" t="s">
        <v>167</v>
      </c>
      <c r="C7323" s="218">
        <v>44939</v>
      </c>
      <c r="D7323" s="1">
        <v>32</v>
      </c>
      <c r="E7323" s="1">
        <v>711</v>
      </c>
    </row>
    <row r="7324" spans="1:5" x14ac:dyDescent="0.35">
      <c r="A7324" s="1">
        <v>178</v>
      </c>
      <c r="B7324" s="1" t="s">
        <v>167</v>
      </c>
      <c r="C7324" s="218">
        <v>44940</v>
      </c>
      <c r="D7324" s="1">
        <v>38</v>
      </c>
      <c r="E7324" s="1">
        <v>792</v>
      </c>
    </row>
    <row r="7325" spans="1:5" x14ac:dyDescent="0.35">
      <c r="A7325" s="1">
        <v>178</v>
      </c>
      <c r="B7325" s="1" t="s">
        <v>167</v>
      </c>
      <c r="C7325" s="218">
        <v>44941</v>
      </c>
      <c r="D7325" s="1">
        <v>33</v>
      </c>
      <c r="E7325" s="1">
        <v>891</v>
      </c>
    </row>
    <row r="7326" spans="1:5" x14ac:dyDescent="0.35">
      <c r="A7326" s="1">
        <v>178</v>
      </c>
      <c r="B7326" s="1" t="s">
        <v>167</v>
      </c>
      <c r="C7326" s="218">
        <v>44942</v>
      </c>
      <c r="D7326" s="1">
        <v>45</v>
      </c>
      <c r="E7326" s="1">
        <v>1107</v>
      </c>
    </row>
    <row r="7327" spans="1:5" x14ac:dyDescent="0.35">
      <c r="A7327" s="1">
        <v>178</v>
      </c>
      <c r="B7327" s="1" t="s">
        <v>167</v>
      </c>
      <c r="C7327" s="218">
        <v>44943</v>
      </c>
      <c r="D7327" s="1">
        <v>55</v>
      </c>
      <c r="E7327" s="1">
        <v>1179</v>
      </c>
    </row>
    <row r="7328" spans="1:5" x14ac:dyDescent="0.35">
      <c r="A7328" s="1">
        <v>178</v>
      </c>
      <c r="B7328" s="1" t="s">
        <v>167</v>
      </c>
      <c r="C7328" s="218">
        <v>44944</v>
      </c>
      <c r="D7328" s="1">
        <v>56</v>
      </c>
      <c r="E7328" s="1">
        <v>1170</v>
      </c>
    </row>
    <row r="7329" spans="1:5" x14ac:dyDescent="0.35">
      <c r="A7329" s="1">
        <v>178</v>
      </c>
      <c r="B7329" s="1" t="s">
        <v>167</v>
      </c>
      <c r="C7329" s="218">
        <v>44945</v>
      </c>
      <c r="D7329" s="1">
        <v>39</v>
      </c>
      <c r="E7329" s="1">
        <v>918</v>
      </c>
    </row>
    <row r="7330" spans="1:5" x14ac:dyDescent="0.35">
      <c r="A7330" s="1">
        <v>178</v>
      </c>
      <c r="B7330" s="1" t="s">
        <v>167</v>
      </c>
      <c r="C7330" s="218">
        <v>44946</v>
      </c>
      <c r="D7330" s="1">
        <v>33</v>
      </c>
      <c r="E7330" s="1">
        <v>783</v>
      </c>
    </row>
    <row r="7331" spans="1:5" x14ac:dyDescent="0.35">
      <c r="A7331" s="1">
        <v>178</v>
      </c>
      <c r="B7331" s="1" t="s">
        <v>167</v>
      </c>
      <c r="C7331" s="218">
        <v>44947</v>
      </c>
      <c r="D7331" s="1">
        <v>38</v>
      </c>
      <c r="E7331" s="1">
        <v>900</v>
      </c>
    </row>
    <row r="7332" spans="1:5" x14ac:dyDescent="0.35">
      <c r="A7332" s="1">
        <v>178</v>
      </c>
      <c r="B7332" s="1" t="s">
        <v>167</v>
      </c>
      <c r="C7332" s="218">
        <v>44948</v>
      </c>
      <c r="D7332" s="1">
        <v>33</v>
      </c>
      <c r="E7332" s="1">
        <v>756</v>
      </c>
    </row>
    <row r="7333" spans="1:5" x14ac:dyDescent="0.35">
      <c r="A7333" s="1">
        <v>178</v>
      </c>
      <c r="B7333" s="1" t="s">
        <v>167</v>
      </c>
      <c r="C7333" s="218">
        <v>44949</v>
      </c>
      <c r="D7333" s="1">
        <v>29</v>
      </c>
      <c r="E7333" s="1">
        <v>603</v>
      </c>
    </row>
    <row r="7334" spans="1:5" x14ac:dyDescent="0.35">
      <c r="A7334" s="1">
        <v>178</v>
      </c>
      <c r="B7334" s="1" t="s">
        <v>167</v>
      </c>
      <c r="C7334" s="218">
        <v>44950</v>
      </c>
      <c r="D7334" s="1">
        <v>24</v>
      </c>
      <c r="E7334" s="1">
        <v>567</v>
      </c>
    </row>
    <row r="7335" spans="1:5" x14ac:dyDescent="0.35">
      <c r="A7335" s="1">
        <v>178</v>
      </c>
      <c r="B7335" s="1" t="s">
        <v>167</v>
      </c>
      <c r="C7335" s="218">
        <v>44951</v>
      </c>
      <c r="D7335" s="1">
        <v>21</v>
      </c>
      <c r="E7335" s="1">
        <v>432</v>
      </c>
    </row>
    <row r="7336" spans="1:5" x14ac:dyDescent="0.35">
      <c r="A7336" s="1">
        <v>178</v>
      </c>
      <c r="B7336" s="1" t="s">
        <v>167</v>
      </c>
      <c r="C7336" s="218">
        <v>44952</v>
      </c>
      <c r="D7336" s="1">
        <v>24</v>
      </c>
      <c r="E7336" s="1">
        <v>486</v>
      </c>
    </row>
    <row r="7337" spans="1:5" x14ac:dyDescent="0.35">
      <c r="A7337" s="1">
        <v>178</v>
      </c>
      <c r="B7337" s="1" t="s">
        <v>167</v>
      </c>
      <c r="C7337" s="218">
        <v>44953</v>
      </c>
      <c r="D7337" s="1">
        <v>26</v>
      </c>
      <c r="E7337" s="1">
        <v>657</v>
      </c>
    </row>
    <row r="7338" spans="1:5" x14ac:dyDescent="0.35">
      <c r="A7338" s="1">
        <v>178</v>
      </c>
      <c r="B7338" s="1" t="s">
        <v>167</v>
      </c>
      <c r="C7338" s="218">
        <v>44954</v>
      </c>
      <c r="D7338" s="1">
        <v>47</v>
      </c>
      <c r="E7338" s="1">
        <v>1062</v>
      </c>
    </row>
    <row r="7339" spans="1:5" x14ac:dyDescent="0.35">
      <c r="A7339" s="1">
        <v>178</v>
      </c>
      <c r="B7339" s="1" t="s">
        <v>167</v>
      </c>
      <c r="C7339" s="218">
        <v>44955</v>
      </c>
      <c r="D7339" s="1">
        <v>28</v>
      </c>
      <c r="E7339" s="1">
        <v>747</v>
      </c>
    </row>
    <row r="7340" spans="1:5" x14ac:dyDescent="0.35">
      <c r="A7340" s="1">
        <v>178</v>
      </c>
      <c r="B7340" s="1" t="s">
        <v>167</v>
      </c>
      <c r="C7340" s="218">
        <v>44956</v>
      </c>
      <c r="D7340" s="1">
        <v>43</v>
      </c>
      <c r="E7340" s="1">
        <v>963</v>
      </c>
    </row>
    <row r="7341" spans="1:5" x14ac:dyDescent="0.35">
      <c r="A7341" s="1">
        <v>214</v>
      </c>
      <c r="B7341" s="1" t="s">
        <v>168</v>
      </c>
      <c r="C7341" s="218">
        <v>44878</v>
      </c>
      <c r="D7341" s="1">
        <v>6</v>
      </c>
      <c r="E7341" s="1">
        <v>135</v>
      </c>
    </row>
    <row r="7342" spans="1:5" x14ac:dyDescent="0.35">
      <c r="A7342" s="1">
        <v>214</v>
      </c>
      <c r="B7342" s="1" t="s">
        <v>168</v>
      </c>
      <c r="C7342" s="218">
        <v>44879</v>
      </c>
      <c r="D7342" s="1">
        <v>10</v>
      </c>
      <c r="E7342" s="1">
        <v>207</v>
      </c>
    </row>
    <row r="7343" spans="1:5" x14ac:dyDescent="0.35">
      <c r="A7343" s="1">
        <v>214</v>
      </c>
      <c r="B7343" s="1" t="s">
        <v>168</v>
      </c>
      <c r="C7343" s="218">
        <v>44880</v>
      </c>
      <c r="D7343" s="1">
        <v>10</v>
      </c>
      <c r="E7343" s="1">
        <v>315</v>
      </c>
    </row>
    <row r="7344" spans="1:5" x14ac:dyDescent="0.35">
      <c r="A7344" s="1">
        <v>214</v>
      </c>
      <c r="B7344" s="1" t="s">
        <v>168</v>
      </c>
      <c r="C7344" s="218">
        <v>44881</v>
      </c>
      <c r="D7344" s="1">
        <v>6</v>
      </c>
      <c r="E7344" s="1">
        <v>162</v>
      </c>
    </row>
    <row r="7345" spans="1:5" x14ac:dyDescent="0.35">
      <c r="A7345" s="1">
        <v>214</v>
      </c>
      <c r="B7345" s="1" t="s">
        <v>168</v>
      </c>
      <c r="C7345" s="218">
        <v>44882</v>
      </c>
      <c r="D7345" s="1">
        <v>15</v>
      </c>
      <c r="E7345" s="1">
        <v>405</v>
      </c>
    </row>
    <row r="7346" spans="1:5" x14ac:dyDescent="0.35">
      <c r="A7346" s="1">
        <v>214</v>
      </c>
      <c r="B7346" s="1" t="s">
        <v>168</v>
      </c>
      <c r="C7346" s="218">
        <v>44886</v>
      </c>
      <c r="D7346" s="1">
        <v>3</v>
      </c>
      <c r="E7346" s="1">
        <v>126</v>
      </c>
    </row>
    <row r="7347" spans="1:5" x14ac:dyDescent="0.35">
      <c r="A7347" s="1">
        <v>214</v>
      </c>
      <c r="B7347" s="1" t="s">
        <v>168</v>
      </c>
      <c r="C7347" s="218">
        <v>44887</v>
      </c>
      <c r="D7347" s="1">
        <v>6</v>
      </c>
      <c r="E7347" s="1">
        <v>162</v>
      </c>
    </row>
    <row r="7348" spans="1:5" x14ac:dyDescent="0.35">
      <c r="A7348" s="1">
        <v>214</v>
      </c>
      <c r="B7348" s="1" t="s">
        <v>168</v>
      </c>
      <c r="C7348" s="218">
        <v>44888</v>
      </c>
      <c r="D7348" s="1">
        <v>4</v>
      </c>
      <c r="E7348" s="1">
        <v>126</v>
      </c>
    </row>
    <row r="7349" spans="1:5" x14ac:dyDescent="0.35">
      <c r="A7349" s="1">
        <v>214</v>
      </c>
      <c r="B7349" s="1" t="s">
        <v>168</v>
      </c>
      <c r="C7349" s="218">
        <v>44889</v>
      </c>
      <c r="D7349" s="1">
        <v>31</v>
      </c>
      <c r="E7349" s="1">
        <v>855</v>
      </c>
    </row>
    <row r="7350" spans="1:5" x14ac:dyDescent="0.35">
      <c r="A7350" s="1">
        <v>214</v>
      </c>
      <c r="B7350" s="1" t="s">
        <v>168</v>
      </c>
      <c r="C7350" s="218">
        <v>44890</v>
      </c>
      <c r="D7350" s="1">
        <v>27</v>
      </c>
      <c r="E7350" s="1">
        <v>666</v>
      </c>
    </row>
    <row r="7351" spans="1:5" x14ac:dyDescent="0.35">
      <c r="A7351" s="1">
        <v>214</v>
      </c>
      <c r="B7351" s="1" t="s">
        <v>168</v>
      </c>
      <c r="C7351" s="218">
        <v>44891</v>
      </c>
      <c r="D7351" s="1">
        <v>19</v>
      </c>
      <c r="E7351" s="1">
        <v>765</v>
      </c>
    </row>
    <row r="7352" spans="1:5" x14ac:dyDescent="0.35">
      <c r="A7352" s="1">
        <v>214</v>
      </c>
      <c r="B7352" s="1" t="s">
        <v>168</v>
      </c>
      <c r="C7352" s="218">
        <v>44892</v>
      </c>
      <c r="D7352" s="1">
        <v>25</v>
      </c>
      <c r="E7352" s="1">
        <v>999</v>
      </c>
    </row>
    <row r="7353" spans="1:5" x14ac:dyDescent="0.35">
      <c r="A7353" s="1">
        <v>214</v>
      </c>
      <c r="B7353" s="1" t="s">
        <v>168</v>
      </c>
      <c r="C7353" s="218">
        <v>44893</v>
      </c>
      <c r="D7353" s="1">
        <v>20</v>
      </c>
      <c r="E7353" s="1">
        <v>702</v>
      </c>
    </row>
    <row r="7354" spans="1:5" x14ac:dyDescent="0.35">
      <c r="A7354" s="1">
        <v>214</v>
      </c>
      <c r="B7354" s="1" t="s">
        <v>168</v>
      </c>
      <c r="C7354" s="218">
        <v>44894</v>
      </c>
      <c r="D7354" s="1">
        <v>17</v>
      </c>
      <c r="E7354" s="1">
        <v>639</v>
      </c>
    </row>
    <row r="7355" spans="1:5" x14ac:dyDescent="0.35">
      <c r="A7355" s="1">
        <v>214</v>
      </c>
      <c r="B7355" s="1" t="s">
        <v>168</v>
      </c>
      <c r="C7355" s="218">
        <v>44895</v>
      </c>
      <c r="D7355" s="1">
        <v>17</v>
      </c>
      <c r="E7355" s="1">
        <v>756</v>
      </c>
    </row>
    <row r="7356" spans="1:5" x14ac:dyDescent="0.35">
      <c r="A7356" s="1">
        <v>214</v>
      </c>
      <c r="B7356" s="1" t="s">
        <v>168</v>
      </c>
      <c r="C7356" s="218">
        <v>44898</v>
      </c>
      <c r="D7356" s="1">
        <v>9</v>
      </c>
      <c r="E7356" s="1">
        <v>396</v>
      </c>
    </row>
    <row r="7357" spans="1:5" x14ac:dyDescent="0.35">
      <c r="A7357" s="1">
        <v>214</v>
      </c>
      <c r="B7357" s="1" t="s">
        <v>168</v>
      </c>
      <c r="C7357" s="218">
        <v>44900</v>
      </c>
      <c r="D7357" s="1">
        <v>7</v>
      </c>
      <c r="E7357" s="1">
        <v>315</v>
      </c>
    </row>
    <row r="7358" spans="1:5" x14ac:dyDescent="0.35">
      <c r="A7358" s="1">
        <v>214</v>
      </c>
      <c r="B7358" s="1" t="s">
        <v>168</v>
      </c>
      <c r="C7358" s="218">
        <v>44904</v>
      </c>
      <c r="D7358" s="1">
        <v>20</v>
      </c>
      <c r="E7358" s="1">
        <v>684</v>
      </c>
    </row>
    <row r="7359" spans="1:5" x14ac:dyDescent="0.35">
      <c r="A7359" s="1">
        <v>214</v>
      </c>
      <c r="B7359" s="1" t="s">
        <v>168</v>
      </c>
      <c r="C7359" s="218">
        <v>44905</v>
      </c>
      <c r="D7359" s="1">
        <v>12</v>
      </c>
      <c r="E7359" s="1">
        <v>378</v>
      </c>
    </row>
    <row r="7360" spans="1:5" x14ac:dyDescent="0.35">
      <c r="A7360" s="1">
        <v>214</v>
      </c>
      <c r="B7360" s="1" t="s">
        <v>168</v>
      </c>
      <c r="C7360" s="218">
        <v>44906</v>
      </c>
      <c r="D7360" s="1">
        <v>11</v>
      </c>
      <c r="E7360" s="1">
        <v>414</v>
      </c>
    </row>
    <row r="7361" spans="1:5" x14ac:dyDescent="0.35">
      <c r="A7361" s="1">
        <v>214</v>
      </c>
      <c r="B7361" s="1" t="s">
        <v>168</v>
      </c>
      <c r="C7361" s="218">
        <v>44907</v>
      </c>
      <c r="D7361" s="1">
        <v>13</v>
      </c>
      <c r="E7361" s="1">
        <v>477</v>
      </c>
    </row>
    <row r="7362" spans="1:5" x14ac:dyDescent="0.35">
      <c r="A7362" s="1">
        <v>214</v>
      </c>
      <c r="B7362" s="1" t="s">
        <v>168</v>
      </c>
      <c r="C7362" s="218">
        <v>44908</v>
      </c>
      <c r="D7362" s="1">
        <v>14</v>
      </c>
      <c r="E7362" s="1">
        <v>450</v>
      </c>
    </row>
    <row r="7363" spans="1:5" x14ac:dyDescent="0.35">
      <c r="A7363" s="1">
        <v>214</v>
      </c>
      <c r="B7363" s="1" t="s">
        <v>168</v>
      </c>
      <c r="C7363" s="218">
        <v>44909</v>
      </c>
      <c r="D7363" s="1">
        <v>9</v>
      </c>
      <c r="E7363" s="1">
        <v>387</v>
      </c>
    </row>
    <row r="7364" spans="1:5" x14ac:dyDescent="0.35">
      <c r="A7364" s="1">
        <v>214</v>
      </c>
      <c r="B7364" s="1" t="s">
        <v>168</v>
      </c>
      <c r="C7364" s="218">
        <v>44910</v>
      </c>
      <c r="D7364" s="1">
        <v>12</v>
      </c>
      <c r="E7364" s="1">
        <v>486</v>
      </c>
    </row>
    <row r="7365" spans="1:5" x14ac:dyDescent="0.35">
      <c r="A7365" s="1">
        <v>214</v>
      </c>
      <c r="B7365" s="1" t="s">
        <v>168</v>
      </c>
      <c r="C7365" s="218">
        <v>44911</v>
      </c>
      <c r="D7365" s="1">
        <v>11</v>
      </c>
      <c r="E7365" s="1">
        <v>360</v>
      </c>
    </row>
    <row r="7366" spans="1:5" x14ac:dyDescent="0.35">
      <c r="A7366" s="1">
        <v>214</v>
      </c>
      <c r="B7366" s="1" t="s">
        <v>168</v>
      </c>
      <c r="C7366" s="218">
        <v>44912</v>
      </c>
      <c r="D7366" s="1">
        <v>10</v>
      </c>
      <c r="E7366" s="1">
        <v>378</v>
      </c>
    </row>
    <row r="7367" spans="1:5" x14ac:dyDescent="0.35">
      <c r="A7367" s="1">
        <v>214</v>
      </c>
      <c r="B7367" s="1" t="s">
        <v>168</v>
      </c>
      <c r="C7367" s="218">
        <v>44913</v>
      </c>
      <c r="D7367" s="1">
        <v>15</v>
      </c>
      <c r="E7367" s="1">
        <v>504</v>
      </c>
    </row>
    <row r="7368" spans="1:5" x14ac:dyDescent="0.35">
      <c r="A7368" s="1">
        <v>214</v>
      </c>
      <c r="B7368" s="1" t="s">
        <v>168</v>
      </c>
      <c r="C7368" s="218">
        <v>44914</v>
      </c>
      <c r="D7368" s="1">
        <v>14</v>
      </c>
      <c r="E7368" s="1">
        <v>378</v>
      </c>
    </row>
    <row r="7369" spans="1:5" x14ac:dyDescent="0.35">
      <c r="A7369" s="1">
        <v>214</v>
      </c>
      <c r="B7369" s="1" t="s">
        <v>168</v>
      </c>
      <c r="C7369" s="218">
        <v>44915</v>
      </c>
      <c r="D7369" s="1">
        <v>16</v>
      </c>
      <c r="E7369" s="1">
        <v>468</v>
      </c>
    </row>
    <row r="7370" spans="1:5" x14ac:dyDescent="0.35">
      <c r="A7370" s="1">
        <v>214</v>
      </c>
      <c r="B7370" s="1" t="s">
        <v>168</v>
      </c>
      <c r="C7370" s="218">
        <v>44916</v>
      </c>
      <c r="D7370" s="1">
        <v>12</v>
      </c>
      <c r="E7370" s="1">
        <v>504</v>
      </c>
    </row>
    <row r="7371" spans="1:5" x14ac:dyDescent="0.35">
      <c r="A7371" s="1">
        <v>214</v>
      </c>
      <c r="B7371" s="1" t="s">
        <v>168</v>
      </c>
      <c r="C7371" s="218">
        <v>44917</v>
      </c>
      <c r="D7371" s="1">
        <v>19</v>
      </c>
      <c r="E7371" s="1">
        <v>495</v>
      </c>
    </row>
    <row r="7372" spans="1:5" x14ac:dyDescent="0.35">
      <c r="A7372" s="1">
        <v>214</v>
      </c>
      <c r="B7372" s="1" t="s">
        <v>168</v>
      </c>
      <c r="C7372" s="218">
        <v>44918</v>
      </c>
      <c r="D7372" s="1">
        <v>9</v>
      </c>
      <c r="E7372" s="1">
        <v>387</v>
      </c>
    </row>
    <row r="7373" spans="1:5" x14ac:dyDescent="0.35">
      <c r="A7373" s="1">
        <v>214</v>
      </c>
      <c r="B7373" s="1" t="s">
        <v>168</v>
      </c>
      <c r="C7373" s="218">
        <v>44919</v>
      </c>
      <c r="D7373" s="1">
        <v>16</v>
      </c>
      <c r="E7373" s="1">
        <v>522</v>
      </c>
    </row>
    <row r="7374" spans="1:5" x14ac:dyDescent="0.35">
      <c r="A7374" s="1">
        <v>214</v>
      </c>
      <c r="B7374" s="1" t="s">
        <v>168</v>
      </c>
      <c r="C7374" s="218">
        <v>44920</v>
      </c>
      <c r="D7374" s="1">
        <v>16</v>
      </c>
      <c r="E7374" s="1">
        <v>495</v>
      </c>
    </row>
    <row r="7375" spans="1:5" x14ac:dyDescent="0.35">
      <c r="A7375" s="1">
        <v>214</v>
      </c>
      <c r="B7375" s="1" t="s">
        <v>168</v>
      </c>
      <c r="C7375" s="218">
        <v>44922</v>
      </c>
      <c r="D7375" s="1">
        <v>14</v>
      </c>
      <c r="E7375" s="1">
        <v>405</v>
      </c>
    </row>
    <row r="7376" spans="1:5" x14ac:dyDescent="0.35">
      <c r="A7376" s="1">
        <v>214</v>
      </c>
      <c r="B7376" s="1" t="s">
        <v>168</v>
      </c>
      <c r="C7376" s="218">
        <v>44923</v>
      </c>
      <c r="D7376" s="1">
        <v>16</v>
      </c>
      <c r="E7376" s="1">
        <v>495</v>
      </c>
    </row>
    <row r="7377" spans="1:5" x14ac:dyDescent="0.35">
      <c r="A7377" s="1">
        <v>214</v>
      </c>
      <c r="B7377" s="1" t="s">
        <v>168</v>
      </c>
      <c r="C7377" s="218">
        <v>44924</v>
      </c>
      <c r="D7377" s="1">
        <v>13</v>
      </c>
      <c r="E7377" s="1">
        <v>432</v>
      </c>
    </row>
    <row r="7378" spans="1:5" x14ac:dyDescent="0.35">
      <c r="A7378" s="1">
        <v>214</v>
      </c>
      <c r="B7378" s="1" t="s">
        <v>168</v>
      </c>
      <c r="C7378" s="218">
        <v>44925</v>
      </c>
      <c r="D7378" s="1">
        <v>13</v>
      </c>
      <c r="E7378" s="1">
        <v>414</v>
      </c>
    </row>
    <row r="7379" spans="1:5" x14ac:dyDescent="0.35">
      <c r="A7379" s="1">
        <v>214</v>
      </c>
      <c r="B7379" s="1" t="s">
        <v>168</v>
      </c>
      <c r="C7379" s="218">
        <v>44926</v>
      </c>
      <c r="D7379" s="1">
        <v>12</v>
      </c>
      <c r="E7379" s="1">
        <v>549</v>
      </c>
    </row>
    <row r="7380" spans="1:5" x14ac:dyDescent="0.35">
      <c r="A7380" s="1">
        <v>214</v>
      </c>
      <c r="B7380" s="1" t="s">
        <v>168</v>
      </c>
      <c r="C7380" s="218">
        <v>44927</v>
      </c>
      <c r="D7380" s="1">
        <v>7</v>
      </c>
      <c r="E7380" s="1">
        <v>180</v>
      </c>
    </row>
    <row r="7381" spans="1:5" x14ac:dyDescent="0.35">
      <c r="A7381" s="1">
        <v>214</v>
      </c>
      <c r="B7381" s="1" t="s">
        <v>168</v>
      </c>
      <c r="C7381" s="218">
        <v>44928</v>
      </c>
      <c r="D7381" s="1">
        <v>7</v>
      </c>
      <c r="E7381" s="1">
        <v>225</v>
      </c>
    </row>
    <row r="7382" spans="1:5" x14ac:dyDescent="0.35">
      <c r="A7382" s="1">
        <v>214</v>
      </c>
      <c r="B7382" s="1" t="s">
        <v>168</v>
      </c>
      <c r="C7382" s="218">
        <v>44929</v>
      </c>
      <c r="D7382" s="1">
        <v>15</v>
      </c>
      <c r="E7382" s="1">
        <v>531</v>
      </c>
    </row>
    <row r="7383" spans="1:5" x14ac:dyDescent="0.35">
      <c r="A7383" s="1">
        <v>214</v>
      </c>
      <c r="B7383" s="1" t="s">
        <v>168</v>
      </c>
      <c r="C7383" s="218">
        <v>44930</v>
      </c>
      <c r="D7383" s="1">
        <v>9</v>
      </c>
      <c r="E7383" s="1">
        <v>270</v>
      </c>
    </row>
    <row r="7384" spans="1:5" x14ac:dyDescent="0.35">
      <c r="A7384" s="1">
        <v>214</v>
      </c>
      <c r="B7384" s="1" t="s">
        <v>168</v>
      </c>
      <c r="C7384" s="218">
        <v>44931</v>
      </c>
      <c r="D7384" s="1">
        <v>20</v>
      </c>
      <c r="E7384" s="1">
        <v>774</v>
      </c>
    </row>
    <row r="7385" spans="1:5" x14ac:dyDescent="0.35">
      <c r="A7385" s="1">
        <v>214</v>
      </c>
      <c r="B7385" s="1" t="s">
        <v>168</v>
      </c>
      <c r="C7385" s="218">
        <v>44932</v>
      </c>
      <c r="D7385" s="1">
        <v>15</v>
      </c>
      <c r="E7385" s="1">
        <v>621</v>
      </c>
    </row>
    <row r="7386" spans="1:5" x14ac:dyDescent="0.35">
      <c r="A7386" s="1">
        <v>214</v>
      </c>
      <c r="B7386" s="1" t="s">
        <v>168</v>
      </c>
      <c r="C7386" s="218">
        <v>44933</v>
      </c>
      <c r="D7386" s="1">
        <v>16</v>
      </c>
      <c r="E7386" s="1">
        <v>540</v>
      </c>
    </row>
    <row r="7387" spans="1:5" x14ac:dyDescent="0.35">
      <c r="A7387" s="1">
        <v>214</v>
      </c>
      <c r="B7387" s="1" t="s">
        <v>168</v>
      </c>
      <c r="C7387" s="218">
        <v>44934</v>
      </c>
      <c r="D7387" s="1">
        <v>13</v>
      </c>
      <c r="E7387" s="1">
        <v>450</v>
      </c>
    </row>
    <row r="7388" spans="1:5" x14ac:dyDescent="0.35">
      <c r="A7388" s="1">
        <v>214</v>
      </c>
      <c r="B7388" s="1" t="s">
        <v>168</v>
      </c>
      <c r="C7388" s="218">
        <v>44935</v>
      </c>
      <c r="D7388" s="1">
        <v>7</v>
      </c>
      <c r="E7388" s="1">
        <v>270</v>
      </c>
    </row>
    <row r="7389" spans="1:5" x14ac:dyDescent="0.35">
      <c r="A7389" s="1">
        <v>214</v>
      </c>
      <c r="B7389" s="1" t="s">
        <v>168</v>
      </c>
      <c r="C7389" s="218">
        <v>44936</v>
      </c>
      <c r="D7389" s="1">
        <v>9</v>
      </c>
      <c r="E7389" s="1">
        <v>297</v>
      </c>
    </row>
    <row r="7390" spans="1:5" x14ac:dyDescent="0.35">
      <c r="A7390" s="1">
        <v>214</v>
      </c>
      <c r="B7390" s="1" t="s">
        <v>168</v>
      </c>
      <c r="C7390" s="218">
        <v>44937</v>
      </c>
      <c r="D7390" s="1">
        <v>7</v>
      </c>
      <c r="E7390" s="1">
        <v>252</v>
      </c>
    </row>
    <row r="7391" spans="1:5" x14ac:dyDescent="0.35">
      <c r="A7391" s="1">
        <v>214</v>
      </c>
      <c r="B7391" s="1" t="s">
        <v>168</v>
      </c>
      <c r="C7391" s="218">
        <v>44938</v>
      </c>
      <c r="D7391" s="1">
        <v>15</v>
      </c>
      <c r="E7391" s="1">
        <v>477</v>
      </c>
    </row>
    <row r="7392" spans="1:5" x14ac:dyDescent="0.35">
      <c r="A7392" s="1">
        <v>214</v>
      </c>
      <c r="B7392" s="1" t="s">
        <v>168</v>
      </c>
      <c r="C7392" s="218">
        <v>44939</v>
      </c>
      <c r="D7392" s="1">
        <v>15</v>
      </c>
      <c r="E7392" s="1">
        <v>477</v>
      </c>
    </row>
    <row r="7393" spans="1:5" x14ac:dyDescent="0.35">
      <c r="A7393" s="1">
        <v>214</v>
      </c>
      <c r="B7393" s="1" t="s">
        <v>168</v>
      </c>
      <c r="C7393" s="218">
        <v>44940</v>
      </c>
      <c r="D7393" s="1">
        <v>12</v>
      </c>
      <c r="E7393" s="1">
        <v>459</v>
      </c>
    </row>
    <row r="7394" spans="1:5" x14ac:dyDescent="0.35">
      <c r="A7394" s="1">
        <v>214</v>
      </c>
      <c r="B7394" s="1" t="s">
        <v>168</v>
      </c>
      <c r="C7394" s="218">
        <v>44941</v>
      </c>
      <c r="D7394" s="1">
        <v>12</v>
      </c>
      <c r="E7394" s="1">
        <v>378</v>
      </c>
    </row>
    <row r="7395" spans="1:5" x14ac:dyDescent="0.35">
      <c r="A7395" s="1">
        <v>214</v>
      </c>
      <c r="B7395" s="1" t="s">
        <v>168</v>
      </c>
      <c r="C7395" s="218">
        <v>44942</v>
      </c>
      <c r="D7395" s="1">
        <v>15</v>
      </c>
      <c r="E7395" s="1">
        <v>567</v>
      </c>
    </row>
    <row r="7396" spans="1:5" x14ac:dyDescent="0.35">
      <c r="A7396" s="1">
        <v>214</v>
      </c>
      <c r="B7396" s="1" t="s">
        <v>168</v>
      </c>
      <c r="C7396" s="218">
        <v>44943</v>
      </c>
      <c r="D7396" s="1">
        <v>18</v>
      </c>
      <c r="E7396" s="1">
        <v>459</v>
      </c>
    </row>
    <row r="7397" spans="1:5" x14ac:dyDescent="0.35">
      <c r="A7397" s="1">
        <v>214</v>
      </c>
      <c r="B7397" s="1" t="s">
        <v>168</v>
      </c>
      <c r="C7397" s="218">
        <v>44944</v>
      </c>
      <c r="D7397" s="1">
        <v>12</v>
      </c>
      <c r="E7397" s="1">
        <v>369</v>
      </c>
    </row>
    <row r="7398" spans="1:5" x14ac:dyDescent="0.35">
      <c r="A7398" s="1">
        <v>214</v>
      </c>
      <c r="B7398" s="1" t="s">
        <v>168</v>
      </c>
      <c r="C7398" s="218">
        <v>44945</v>
      </c>
      <c r="D7398" s="1">
        <v>16</v>
      </c>
      <c r="E7398" s="1">
        <v>576</v>
      </c>
    </row>
    <row r="7399" spans="1:5" x14ac:dyDescent="0.35">
      <c r="A7399" s="1">
        <v>214</v>
      </c>
      <c r="B7399" s="1" t="s">
        <v>168</v>
      </c>
      <c r="C7399" s="218">
        <v>44946</v>
      </c>
      <c r="D7399" s="1">
        <v>10</v>
      </c>
      <c r="E7399" s="1">
        <v>396</v>
      </c>
    </row>
    <row r="7400" spans="1:5" x14ac:dyDescent="0.35">
      <c r="A7400" s="1">
        <v>214</v>
      </c>
      <c r="B7400" s="1" t="s">
        <v>168</v>
      </c>
      <c r="C7400" s="218">
        <v>44947</v>
      </c>
      <c r="D7400" s="1">
        <v>20</v>
      </c>
      <c r="E7400" s="1">
        <v>603</v>
      </c>
    </row>
    <row r="7401" spans="1:5" x14ac:dyDescent="0.35">
      <c r="A7401" s="1">
        <v>214</v>
      </c>
      <c r="B7401" s="1" t="s">
        <v>168</v>
      </c>
      <c r="C7401" s="218">
        <v>44948</v>
      </c>
      <c r="D7401" s="1">
        <v>13</v>
      </c>
      <c r="E7401" s="1">
        <v>423</v>
      </c>
    </row>
    <row r="7402" spans="1:5" x14ac:dyDescent="0.35">
      <c r="A7402" s="1">
        <v>214</v>
      </c>
      <c r="B7402" s="1" t="s">
        <v>168</v>
      </c>
      <c r="C7402" s="218">
        <v>44950</v>
      </c>
      <c r="D7402" s="1">
        <v>16</v>
      </c>
      <c r="E7402" s="1">
        <v>459</v>
      </c>
    </row>
    <row r="7403" spans="1:5" x14ac:dyDescent="0.35">
      <c r="A7403" s="1">
        <v>214</v>
      </c>
      <c r="B7403" s="1" t="s">
        <v>168</v>
      </c>
      <c r="C7403" s="218">
        <v>44951</v>
      </c>
      <c r="D7403" s="1">
        <v>20</v>
      </c>
      <c r="E7403" s="1">
        <v>666</v>
      </c>
    </row>
    <row r="7404" spans="1:5" x14ac:dyDescent="0.35">
      <c r="A7404" s="1">
        <v>214</v>
      </c>
      <c r="B7404" s="1" t="s">
        <v>168</v>
      </c>
      <c r="C7404" s="218">
        <v>44952</v>
      </c>
      <c r="D7404" s="1">
        <v>13</v>
      </c>
      <c r="E7404" s="1">
        <v>396</v>
      </c>
    </row>
    <row r="7405" spans="1:5" x14ac:dyDescent="0.35">
      <c r="A7405" s="1">
        <v>214</v>
      </c>
      <c r="B7405" s="1" t="s">
        <v>168</v>
      </c>
      <c r="C7405" s="218">
        <v>44953</v>
      </c>
      <c r="D7405" s="1">
        <v>11</v>
      </c>
      <c r="E7405" s="1">
        <v>387</v>
      </c>
    </row>
    <row r="7406" spans="1:5" x14ac:dyDescent="0.35">
      <c r="A7406" s="1">
        <v>214</v>
      </c>
      <c r="B7406" s="1" t="s">
        <v>168</v>
      </c>
      <c r="C7406" s="218">
        <v>44954</v>
      </c>
      <c r="D7406" s="1">
        <v>19</v>
      </c>
      <c r="E7406" s="1">
        <v>711</v>
      </c>
    </row>
    <row r="7407" spans="1:5" x14ac:dyDescent="0.35">
      <c r="A7407" s="1">
        <v>214</v>
      </c>
      <c r="B7407" s="1" t="s">
        <v>168</v>
      </c>
      <c r="C7407" s="218">
        <v>44955</v>
      </c>
      <c r="D7407" s="1">
        <v>11</v>
      </c>
      <c r="E7407" s="1">
        <v>387</v>
      </c>
    </row>
    <row r="7408" spans="1:5" x14ac:dyDescent="0.35">
      <c r="A7408" s="1">
        <v>214</v>
      </c>
      <c r="B7408" s="1" t="s">
        <v>168</v>
      </c>
      <c r="C7408" s="218">
        <v>44956</v>
      </c>
      <c r="D7408" s="1">
        <v>11</v>
      </c>
      <c r="E7408" s="1">
        <v>423</v>
      </c>
    </row>
    <row r="7409" spans="1:5" x14ac:dyDescent="0.35">
      <c r="A7409" s="1">
        <v>222</v>
      </c>
      <c r="B7409" s="1" t="s">
        <v>169</v>
      </c>
      <c r="C7409" s="218">
        <v>44878</v>
      </c>
      <c r="D7409" s="1">
        <v>14</v>
      </c>
      <c r="E7409" s="1">
        <v>333</v>
      </c>
    </row>
    <row r="7410" spans="1:5" x14ac:dyDescent="0.35">
      <c r="A7410" s="1">
        <v>222</v>
      </c>
      <c r="B7410" s="1" t="s">
        <v>169</v>
      </c>
      <c r="C7410" s="218">
        <v>44879</v>
      </c>
      <c r="D7410" s="1">
        <v>16</v>
      </c>
      <c r="E7410" s="1">
        <v>342</v>
      </c>
    </row>
    <row r="7411" spans="1:5" x14ac:dyDescent="0.35">
      <c r="A7411" s="1">
        <v>222</v>
      </c>
      <c r="B7411" s="1" t="s">
        <v>169</v>
      </c>
      <c r="C7411" s="218">
        <v>44880</v>
      </c>
      <c r="D7411" s="1">
        <v>10</v>
      </c>
      <c r="E7411" s="1">
        <v>315</v>
      </c>
    </row>
    <row r="7412" spans="1:5" x14ac:dyDescent="0.35">
      <c r="A7412" s="1">
        <v>222</v>
      </c>
      <c r="B7412" s="1" t="s">
        <v>169</v>
      </c>
      <c r="C7412" s="218">
        <v>44881</v>
      </c>
      <c r="D7412" s="1">
        <v>7</v>
      </c>
      <c r="E7412" s="1">
        <v>279</v>
      </c>
    </row>
    <row r="7413" spans="1:5" x14ac:dyDescent="0.35">
      <c r="A7413" s="1">
        <v>222</v>
      </c>
      <c r="B7413" s="1" t="s">
        <v>169</v>
      </c>
      <c r="C7413" s="218">
        <v>44882</v>
      </c>
      <c r="D7413" s="1">
        <v>5</v>
      </c>
      <c r="E7413" s="1">
        <v>144</v>
      </c>
    </row>
    <row r="7414" spans="1:5" x14ac:dyDescent="0.35">
      <c r="A7414" s="1">
        <v>222</v>
      </c>
      <c r="B7414" s="1" t="s">
        <v>169</v>
      </c>
      <c r="C7414" s="218">
        <v>44886</v>
      </c>
      <c r="D7414" s="1">
        <v>4</v>
      </c>
      <c r="E7414" s="1">
        <v>126</v>
      </c>
    </row>
    <row r="7415" spans="1:5" x14ac:dyDescent="0.35">
      <c r="A7415" s="1">
        <v>222</v>
      </c>
      <c r="B7415" s="1" t="s">
        <v>169</v>
      </c>
      <c r="C7415" s="218">
        <v>44887</v>
      </c>
      <c r="D7415" s="1">
        <v>5</v>
      </c>
      <c r="E7415" s="1">
        <v>189</v>
      </c>
    </row>
    <row r="7416" spans="1:5" x14ac:dyDescent="0.35">
      <c r="A7416" s="1">
        <v>222</v>
      </c>
      <c r="B7416" s="1" t="s">
        <v>169</v>
      </c>
      <c r="C7416" s="218">
        <v>44888</v>
      </c>
      <c r="D7416" s="1">
        <v>5</v>
      </c>
      <c r="E7416" s="1">
        <v>162</v>
      </c>
    </row>
    <row r="7417" spans="1:5" x14ac:dyDescent="0.35">
      <c r="A7417" s="1">
        <v>222</v>
      </c>
      <c r="B7417" s="1" t="s">
        <v>169</v>
      </c>
      <c r="C7417" s="218">
        <v>44889</v>
      </c>
      <c r="D7417" s="1">
        <v>19</v>
      </c>
      <c r="E7417" s="1">
        <v>621</v>
      </c>
    </row>
    <row r="7418" spans="1:5" x14ac:dyDescent="0.35">
      <c r="A7418" s="1">
        <v>222</v>
      </c>
      <c r="B7418" s="1" t="s">
        <v>169</v>
      </c>
      <c r="C7418" s="218">
        <v>44890</v>
      </c>
      <c r="D7418" s="1">
        <v>19</v>
      </c>
      <c r="E7418" s="1">
        <v>756</v>
      </c>
    </row>
    <row r="7419" spans="1:5" x14ac:dyDescent="0.35">
      <c r="A7419" s="1">
        <v>222</v>
      </c>
      <c r="B7419" s="1" t="s">
        <v>169</v>
      </c>
      <c r="C7419" s="218">
        <v>44891</v>
      </c>
      <c r="D7419" s="1">
        <v>19</v>
      </c>
      <c r="E7419" s="1">
        <v>738</v>
      </c>
    </row>
    <row r="7420" spans="1:5" x14ac:dyDescent="0.35">
      <c r="A7420" s="1">
        <v>222</v>
      </c>
      <c r="B7420" s="1" t="s">
        <v>169</v>
      </c>
      <c r="C7420" s="218">
        <v>44892</v>
      </c>
      <c r="D7420" s="1">
        <v>16</v>
      </c>
      <c r="E7420" s="1">
        <v>729</v>
      </c>
    </row>
    <row r="7421" spans="1:5" x14ac:dyDescent="0.35">
      <c r="A7421" s="1">
        <v>222</v>
      </c>
      <c r="B7421" s="1" t="s">
        <v>169</v>
      </c>
      <c r="C7421" s="218">
        <v>44893</v>
      </c>
      <c r="D7421" s="1">
        <v>32</v>
      </c>
      <c r="E7421" s="1">
        <v>1377</v>
      </c>
    </row>
    <row r="7422" spans="1:5" x14ac:dyDescent="0.35">
      <c r="A7422" s="1">
        <v>222</v>
      </c>
      <c r="B7422" s="1" t="s">
        <v>169</v>
      </c>
      <c r="C7422" s="218">
        <v>44894</v>
      </c>
      <c r="D7422" s="1">
        <v>27</v>
      </c>
      <c r="E7422" s="1">
        <v>981</v>
      </c>
    </row>
    <row r="7423" spans="1:5" x14ac:dyDescent="0.35">
      <c r="A7423" s="1">
        <v>222</v>
      </c>
      <c r="B7423" s="1" t="s">
        <v>169</v>
      </c>
      <c r="C7423" s="218">
        <v>44895</v>
      </c>
      <c r="D7423" s="1">
        <v>22</v>
      </c>
      <c r="E7423" s="1">
        <v>873</v>
      </c>
    </row>
    <row r="7424" spans="1:5" x14ac:dyDescent="0.35">
      <c r="A7424" s="1">
        <v>222</v>
      </c>
      <c r="B7424" s="1" t="s">
        <v>169</v>
      </c>
      <c r="C7424" s="218">
        <v>44896</v>
      </c>
      <c r="D7424" s="1">
        <v>19</v>
      </c>
      <c r="E7424" s="1">
        <v>702</v>
      </c>
    </row>
    <row r="7425" spans="1:5" x14ac:dyDescent="0.35">
      <c r="A7425" s="1">
        <v>222</v>
      </c>
      <c r="B7425" s="1" t="s">
        <v>169</v>
      </c>
      <c r="C7425" s="218">
        <v>44899</v>
      </c>
      <c r="D7425" s="1">
        <v>5</v>
      </c>
      <c r="E7425" s="1">
        <v>234</v>
      </c>
    </row>
    <row r="7426" spans="1:5" x14ac:dyDescent="0.35">
      <c r="A7426" s="1">
        <v>222</v>
      </c>
      <c r="B7426" s="1" t="s">
        <v>169</v>
      </c>
      <c r="C7426" s="218">
        <v>44900</v>
      </c>
      <c r="D7426" s="1">
        <v>7</v>
      </c>
      <c r="E7426" s="1">
        <v>207</v>
      </c>
    </row>
    <row r="7427" spans="1:5" x14ac:dyDescent="0.35">
      <c r="A7427" s="1">
        <v>222</v>
      </c>
      <c r="B7427" s="1" t="s">
        <v>169</v>
      </c>
      <c r="C7427" s="218">
        <v>44904</v>
      </c>
      <c r="D7427" s="1">
        <v>11</v>
      </c>
      <c r="E7427" s="1">
        <v>504</v>
      </c>
    </row>
    <row r="7428" spans="1:5" x14ac:dyDescent="0.35">
      <c r="A7428" s="1">
        <v>222</v>
      </c>
      <c r="B7428" s="1" t="s">
        <v>169</v>
      </c>
      <c r="C7428" s="218">
        <v>44906</v>
      </c>
      <c r="D7428" s="1">
        <v>2</v>
      </c>
      <c r="E7428" s="1">
        <v>63</v>
      </c>
    </row>
    <row r="7429" spans="1:5" x14ac:dyDescent="0.35">
      <c r="A7429" s="1">
        <v>222</v>
      </c>
      <c r="B7429" s="1" t="s">
        <v>169</v>
      </c>
      <c r="C7429" s="218">
        <v>44907</v>
      </c>
      <c r="D7429" s="1">
        <v>12</v>
      </c>
      <c r="E7429" s="1">
        <v>432</v>
      </c>
    </row>
    <row r="7430" spans="1:5" x14ac:dyDescent="0.35">
      <c r="A7430" s="1">
        <v>222</v>
      </c>
      <c r="B7430" s="1" t="s">
        <v>169</v>
      </c>
      <c r="C7430" s="218">
        <v>44908</v>
      </c>
      <c r="D7430" s="1">
        <v>14</v>
      </c>
      <c r="E7430" s="1">
        <v>495</v>
      </c>
    </row>
    <row r="7431" spans="1:5" x14ac:dyDescent="0.35">
      <c r="A7431" s="1">
        <v>222</v>
      </c>
      <c r="B7431" s="1" t="s">
        <v>169</v>
      </c>
      <c r="C7431" s="218">
        <v>44909</v>
      </c>
      <c r="D7431" s="1">
        <v>12</v>
      </c>
      <c r="E7431" s="1">
        <v>432</v>
      </c>
    </row>
    <row r="7432" spans="1:5" x14ac:dyDescent="0.35">
      <c r="A7432" s="1">
        <v>222</v>
      </c>
      <c r="B7432" s="1" t="s">
        <v>169</v>
      </c>
      <c r="C7432" s="218">
        <v>44910</v>
      </c>
      <c r="D7432" s="1">
        <v>15</v>
      </c>
      <c r="E7432" s="1">
        <v>513</v>
      </c>
    </row>
    <row r="7433" spans="1:5" x14ac:dyDescent="0.35">
      <c r="A7433" s="1">
        <v>222</v>
      </c>
      <c r="B7433" s="1" t="s">
        <v>169</v>
      </c>
      <c r="C7433" s="218">
        <v>44911</v>
      </c>
      <c r="D7433" s="1">
        <v>14</v>
      </c>
      <c r="E7433" s="1">
        <v>486</v>
      </c>
    </row>
    <row r="7434" spans="1:5" x14ac:dyDescent="0.35">
      <c r="A7434" s="1">
        <v>222</v>
      </c>
      <c r="B7434" s="1" t="s">
        <v>169</v>
      </c>
      <c r="C7434" s="218">
        <v>44912</v>
      </c>
      <c r="D7434" s="1">
        <v>8</v>
      </c>
      <c r="E7434" s="1">
        <v>306</v>
      </c>
    </row>
    <row r="7435" spans="1:5" x14ac:dyDescent="0.35">
      <c r="A7435" s="1">
        <v>222</v>
      </c>
      <c r="B7435" s="1" t="s">
        <v>169</v>
      </c>
      <c r="C7435" s="218">
        <v>44913</v>
      </c>
      <c r="D7435" s="1">
        <v>9</v>
      </c>
      <c r="E7435" s="1">
        <v>414</v>
      </c>
    </row>
    <row r="7436" spans="1:5" x14ac:dyDescent="0.35">
      <c r="A7436" s="1">
        <v>222</v>
      </c>
      <c r="B7436" s="1" t="s">
        <v>169</v>
      </c>
      <c r="C7436" s="218">
        <v>44914</v>
      </c>
      <c r="D7436" s="1">
        <v>16</v>
      </c>
      <c r="E7436" s="1">
        <v>585</v>
      </c>
    </row>
    <row r="7437" spans="1:5" x14ac:dyDescent="0.35">
      <c r="A7437" s="1">
        <v>222</v>
      </c>
      <c r="B7437" s="1" t="s">
        <v>169</v>
      </c>
      <c r="C7437" s="218">
        <v>44915</v>
      </c>
      <c r="D7437" s="1">
        <v>13</v>
      </c>
      <c r="E7437" s="1">
        <v>522</v>
      </c>
    </row>
    <row r="7438" spans="1:5" x14ac:dyDescent="0.35">
      <c r="A7438" s="1">
        <v>222</v>
      </c>
      <c r="B7438" s="1" t="s">
        <v>169</v>
      </c>
      <c r="C7438" s="218">
        <v>44916</v>
      </c>
      <c r="D7438" s="1">
        <v>12</v>
      </c>
      <c r="E7438" s="1">
        <v>513</v>
      </c>
    </row>
    <row r="7439" spans="1:5" x14ac:dyDescent="0.35">
      <c r="A7439" s="1">
        <v>222</v>
      </c>
      <c r="B7439" s="1" t="s">
        <v>169</v>
      </c>
      <c r="C7439" s="218">
        <v>44917</v>
      </c>
      <c r="D7439" s="1">
        <v>12</v>
      </c>
      <c r="E7439" s="1">
        <v>495</v>
      </c>
    </row>
    <row r="7440" spans="1:5" x14ac:dyDescent="0.35">
      <c r="A7440" s="1">
        <v>222</v>
      </c>
      <c r="B7440" s="1" t="s">
        <v>169</v>
      </c>
      <c r="C7440" s="218">
        <v>44918</v>
      </c>
      <c r="D7440" s="1">
        <v>10</v>
      </c>
      <c r="E7440" s="1">
        <v>396</v>
      </c>
    </row>
    <row r="7441" spans="1:5" x14ac:dyDescent="0.35">
      <c r="A7441" s="1">
        <v>222</v>
      </c>
      <c r="B7441" s="1" t="s">
        <v>169</v>
      </c>
      <c r="C7441" s="218">
        <v>44919</v>
      </c>
      <c r="D7441" s="1">
        <v>14</v>
      </c>
      <c r="E7441" s="1">
        <v>531</v>
      </c>
    </row>
    <row r="7442" spans="1:5" x14ac:dyDescent="0.35">
      <c r="A7442" s="1">
        <v>222</v>
      </c>
      <c r="B7442" s="1" t="s">
        <v>169</v>
      </c>
      <c r="C7442" s="218">
        <v>44920</v>
      </c>
      <c r="D7442" s="1">
        <v>10</v>
      </c>
      <c r="E7442" s="1">
        <v>486</v>
      </c>
    </row>
    <row r="7443" spans="1:5" x14ac:dyDescent="0.35">
      <c r="A7443" s="1">
        <v>222</v>
      </c>
      <c r="B7443" s="1" t="s">
        <v>169</v>
      </c>
      <c r="C7443" s="218">
        <v>44921</v>
      </c>
      <c r="D7443" s="1">
        <v>10</v>
      </c>
      <c r="E7443" s="1">
        <v>495</v>
      </c>
    </row>
    <row r="7444" spans="1:5" x14ac:dyDescent="0.35">
      <c r="A7444" s="1">
        <v>222</v>
      </c>
      <c r="B7444" s="1" t="s">
        <v>169</v>
      </c>
      <c r="C7444" s="218">
        <v>44922</v>
      </c>
      <c r="D7444" s="1">
        <v>14</v>
      </c>
      <c r="E7444" s="1">
        <v>504</v>
      </c>
    </row>
    <row r="7445" spans="1:5" x14ac:dyDescent="0.35">
      <c r="A7445" s="1">
        <v>222</v>
      </c>
      <c r="B7445" s="1" t="s">
        <v>169</v>
      </c>
      <c r="C7445" s="218">
        <v>44923</v>
      </c>
      <c r="D7445" s="1">
        <v>17</v>
      </c>
      <c r="E7445" s="1">
        <v>612</v>
      </c>
    </row>
    <row r="7446" spans="1:5" x14ac:dyDescent="0.35">
      <c r="A7446" s="1">
        <v>222</v>
      </c>
      <c r="B7446" s="1" t="s">
        <v>169</v>
      </c>
      <c r="C7446" s="218">
        <v>44924</v>
      </c>
      <c r="D7446" s="1">
        <v>13</v>
      </c>
      <c r="E7446" s="1">
        <v>387</v>
      </c>
    </row>
    <row r="7447" spans="1:5" x14ac:dyDescent="0.35">
      <c r="A7447" s="1">
        <v>222</v>
      </c>
      <c r="B7447" s="1" t="s">
        <v>169</v>
      </c>
      <c r="C7447" s="218">
        <v>44925</v>
      </c>
      <c r="D7447" s="1">
        <v>9</v>
      </c>
      <c r="E7447" s="1">
        <v>297</v>
      </c>
    </row>
    <row r="7448" spans="1:5" x14ac:dyDescent="0.35">
      <c r="A7448" s="1">
        <v>222</v>
      </c>
      <c r="B7448" s="1" t="s">
        <v>169</v>
      </c>
      <c r="C7448" s="218">
        <v>44926</v>
      </c>
      <c r="D7448" s="1">
        <v>6</v>
      </c>
      <c r="E7448" s="1">
        <v>261</v>
      </c>
    </row>
    <row r="7449" spans="1:5" x14ac:dyDescent="0.35">
      <c r="A7449" s="1">
        <v>222</v>
      </c>
      <c r="B7449" s="1" t="s">
        <v>169</v>
      </c>
      <c r="C7449" s="218">
        <v>44927</v>
      </c>
      <c r="D7449" s="1">
        <v>5</v>
      </c>
      <c r="E7449" s="1">
        <v>216</v>
      </c>
    </row>
    <row r="7450" spans="1:5" x14ac:dyDescent="0.35">
      <c r="A7450" s="1">
        <v>222</v>
      </c>
      <c r="B7450" s="1" t="s">
        <v>169</v>
      </c>
      <c r="C7450" s="218">
        <v>44928</v>
      </c>
      <c r="D7450" s="1">
        <v>3</v>
      </c>
      <c r="E7450" s="1">
        <v>108</v>
      </c>
    </row>
    <row r="7451" spans="1:5" x14ac:dyDescent="0.35">
      <c r="A7451" s="1">
        <v>222</v>
      </c>
      <c r="B7451" s="1" t="s">
        <v>169</v>
      </c>
      <c r="C7451" s="218">
        <v>44929</v>
      </c>
      <c r="D7451" s="1">
        <v>11</v>
      </c>
      <c r="E7451" s="1">
        <v>369</v>
      </c>
    </row>
    <row r="7452" spans="1:5" x14ac:dyDescent="0.35">
      <c r="A7452" s="1">
        <v>222</v>
      </c>
      <c r="B7452" s="1" t="s">
        <v>169</v>
      </c>
      <c r="C7452" s="218">
        <v>44930</v>
      </c>
      <c r="D7452" s="1">
        <v>14</v>
      </c>
      <c r="E7452" s="1">
        <v>432</v>
      </c>
    </row>
    <row r="7453" spans="1:5" x14ac:dyDescent="0.35">
      <c r="A7453" s="1">
        <v>222</v>
      </c>
      <c r="B7453" s="1" t="s">
        <v>169</v>
      </c>
      <c r="C7453" s="218">
        <v>44931</v>
      </c>
      <c r="D7453" s="1">
        <v>22</v>
      </c>
      <c r="E7453" s="1">
        <v>657</v>
      </c>
    </row>
    <row r="7454" spans="1:5" x14ac:dyDescent="0.35">
      <c r="A7454" s="1">
        <v>222</v>
      </c>
      <c r="B7454" s="1" t="s">
        <v>169</v>
      </c>
      <c r="C7454" s="218">
        <v>44932</v>
      </c>
      <c r="D7454" s="1">
        <v>17</v>
      </c>
      <c r="E7454" s="1">
        <v>540</v>
      </c>
    </row>
    <row r="7455" spans="1:5" x14ac:dyDescent="0.35">
      <c r="A7455" s="1">
        <v>222</v>
      </c>
      <c r="B7455" s="1" t="s">
        <v>169</v>
      </c>
      <c r="C7455" s="218">
        <v>44933</v>
      </c>
      <c r="D7455" s="1">
        <v>17</v>
      </c>
      <c r="E7455" s="1">
        <v>522</v>
      </c>
    </row>
    <row r="7456" spans="1:5" x14ac:dyDescent="0.35">
      <c r="A7456" s="1">
        <v>222</v>
      </c>
      <c r="B7456" s="1" t="s">
        <v>169</v>
      </c>
      <c r="C7456" s="218">
        <v>44934</v>
      </c>
      <c r="D7456" s="1">
        <v>11</v>
      </c>
      <c r="E7456" s="1">
        <v>414</v>
      </c>
    </row>
    <row r="7457" spans="1:5" x14ac:dyDescent="0.35">
      <c r="A7457" s="1">
        <v>222</v>
      </c>
      <c r="B7457" s="1" t="s">
        <v>169</v>
      </c>
      <c r="C7457" s="218">
        <v>44935</v>
      </c>
      <c r="D7457" s="1">
        <v>12</v>
      </c>
      <c r="E7457" s="1">
        <v>378</v>
      </c>
    </row>
    <row r="7458" spans="1:5" x14ac:dyDescent="0.35">
      <c r="A7458" s="1">
        <v>222</v>
      </c>
      <c r="B7458" s="1" t="s">
        <v>169</v>
      </c>
      <c r="C7458" s="218">
        <v>44936</v>
      </c>
      <c r="D7458" s="1">
        <v>13</v>
      </c>
      <c r="E7458" s="1">
        <v>459</v>
      </c>
    </row>
    <row r="7459" spans="1:5" x14ac:dyDescent="0.35">
      <c r="A7459" s="1">
        <v>222</v>
      </c>
      <c r="B7459" s="1" t="s">
        <v>169</v>
      </c>
      <c r="C7459" s="218">
        <v>44937</v>
      </c>
      <c r="D7459" s="1">
        <v>12</v>
      </c>
      <c r="E7459" s="1">
        <v>396</v>
      </c>
    </row>
    <row r="7460" spans="1:5" x14ac:dyDescent="0.35">
      <c r="A7460" s="1">
        <v>222</v>
      </c>
      <c r="B7460" s="1" t="s">
        <v>169</v>
      </c>
      <c r="C7460" s="218">
        <v>44938</v>
      </c>
      <c r="D7460" s="1">
        <v>10</v>
      </c>
      <c r="E7460" s="1">
        <v>441</v>
      </c>
    </row>
    <row r="7461" spans="1:5" x14ac:dyDescent="0.35">
      <c r="A7461" s="1">
        <v>222</v>
      </c>
      <c r="B7461" s="1" t="s">
        <v>169</v>
      </c>
      <c r="C7461" s="218">
        <v>44939</v>
      </c>
      <c r="D7461" s="1">
        <v>13</v>
      </c>
      <c r="E7461" s="1">
        <v>486</v>
      </c>
    </row>
    <row r="7462" spans="1:5" x14ac:dyDescent="0.35">
      <c r="A7462" s="1">
        <v>222</v>
      </c>
      <c r="B7462" s="1" t="s">
        <v>169</v>
      </c>
      <c r="C7462" s="218">
        <v>44940</v>
      </c>
      <c r="D7462" s="1">
        <v>13</v>
      </c>
      <c r="E7462" s="1">
        <v>396</v>
      </c>
    </row>
    <row r="7463" spans="1:5" x14ac:dyDescent="0.35">
      <c r="A7463" s="1">
        <v>222</v>
      </c>
      <c r="B7463" s="1" t="s">
        <v>169</v>
      </c>
      <c r="C7463" s="218">
        <v>44941</v>
      </c>
      <c r="D7463" s="1">
        <v>15</v>
      </c>
      <c r="E7463" s="1">
        <v>486</v>
      </c>
    </row>
    <row r="7464" spans="1:5" x14ac:dyDescent="0.35">
      <c r="A7464" s="1">
        <v>222</v>
      </c>
      <c r="B7464" s="1" t="s">
        <v>169</v>
      </c>
      <c r="C7464" s="218">
        <v>44942</v>
      </c>
      <c r="D7464" s="1">
        <v>12</v>
      </c>
      <c r="E7464" s="1">
        <v>468</v>
      </c>
    </row>
    <row r="7465" spans="1:5" x14ac:dyDescent="0.35">
      <c r="A7465" s="1">
        <v>222</v>
      </c>
      <c r="B7465" s="1" t="s">
        <v>169</v>
      </c>
      <c r="C7465" s="218">
        <v>44943</v>
      </c>
      <c r="D7465" s="1">
        <v>13</v>
      </c>
      <c r="E7465" s="1">
        <v>495</v>
      </c>
    </row>
    <row r="7466" spans="1:5" x14ac:dyDescent="0.35">
      <c r="A7466" s="1">
        <v>222</v>
      </c>
      <c r="B7466" s="1" t="s">
        <v>169</v>
      </c>
      <c r="C7466" s="218">
        <v>44944</v>
      </c>
      <c r="D7466" s="1">
        <v>11</v>
      </c>
      <c r="E7466" s="1">
        <v>441</v>
      </c>
    </row>
    <row r="7467" spans="1:5" x14ac:dyDescent="0.35">
      <c r="A7467" s="1">
        <v>222</v>
      </c>
      <c r="B7467" s="1" t="s">
        <v>169</v>
      </c>
      <c r="C7467" s="218">
        <v>44945</v>
      </c>
      <c r="D7467" s="1">
        <v>11</v>
      </c>
      <c r="E7467" s="1">
        <v>405</v>
      </c>
    </row>
    <row r="7468" spans="1:5" x14ac:dyDescent="0.35">
      <c r="A7468" s="1">
        <v>222</v>
      </c>
      <c r="B7468" s="1" t="s">
        <v>169</v>
      </c>
      <c r="C7468" s="218">
        <v>44946</v>
      </c>
      <c r="D7468" s="1">
        <v>9</v>
      </c>
      <c r="E7468" s="1">
        <v>297</v>
      </c>
    </row>
    <row r="7469" spans="1:5" x14ac:dyDescent="0.35">
      <c r="A7469" s="1">
        <v>222</v>
      </c>
      <c r="B7469" s="1" t="s">
        <v>169</v>
      </c>
      <c r="C7469" s="218">
        <v>44947</v>
      </c>
      <c r="D7469" s="1">
        <v>12</v>
      </c>
      <c r="E7469" s="1">
        <v>423</v>
      </c>
    </row>
    <row r="7470" spans="1:5" x14ac:dyDescent="0.35">
      <c r="A7470" s="1">
        <v>222</v>
      </c>
      <c r="B7470" s="1" t="s">
        <v>169</v>
      </c>
      <c r="C7470" s="218">
        <v>44948</v>
      </c>
      <c r="D7470" s="1">
        <v>7</v>
      </c>
      <c r="E7470" s="1">
        <v>234</v>
      </c>
    </row>
    <row r="7471" spans="1:5" x14ac:dyDescent="0.35">
      <c r="A7471" s="1">
        <v>222</v>
      </c>
      <c r="B7471" s="1" t="s">
        <v>169</v>
      </c>
      <c r="C7471" s="218">
        <v>44949</v>
      </c>
      <c r="D7471" s="1">
        <v>9</v>
      </c>
      <c r="E7471" s="1">
        <v>297</v>
      </c>
    </row>
    <row r="7472" spans="1:5" x14ac:dyDescent="0.35">
      <c r="A7472" s="1">
        <v>222</v>
      </c>
      <c r="B7472" s="1" t="s">
        <v>169</v>
      </c>
      <c r="C7472" s="218">
        <v>44950</v>
      </c>
      <c r="D7472" s="1">
        <v>11</v>
      </c>
      <c r="E7472" s="1">
        <v>459</v>
      </c>
    </row>
    <row r="7473" spans="1:5" x14ac:dyDescent="0.35">
      <c r="A7473" s="1">
        <v>222</v>
      </c>
      <c r="B7473" s="1" t="s">
        <v>169</v>
      </c>
      <c r="C7473" s="218">
        <v>44951</v>
      </c>
      <c r="D7473" s="1">
        <v>13</v>
      </c>
      <c r="E7473" s="1">
        <v>513</v>
      </c>
    </row>
    <row r="7474" spans="1:5" x14ac:dyDescent="0.35">
      <c r="A7474" s="1">
        <v>222</v>
      </c>
      <c r="B7474" s="1" t="s">
        <v>169</v>
      </c>
      <c r="C7474" s="218">
        <v>44952</v>
      </c>
      <c r="D7474" s="1">
        <v>13</v>
      </c>
      <c r="E7474" s="1">
        <v>549</v>
      </c>
    </row>
    <row r="7475" spans="1:5" x14ac:dyDescent="0.35">
      <c r="A7475" s="1">
        <v>222</v>
      </c>
      <c r="B7475" s="1" t="s">
        <v>169</v>
      </c>
      <c r="C7475" s="218">
        <v>44953</v>
      </c>
      <c r="D7475" s="1">
        <v>8</v>
      </c>
      <c r="E7475" s="1">
        <v>315</v>
      </c>
    </row>
    <row r="7476" spans="1:5" x14ac:dyDescent="0.35">
      <c r="A7476" s="1">
        <v>222</v>
      </c>
      <c r="B7476" s="1" t="s">
        <v>169</v>
      </c>
      <c r="C7476" s="218">
        <v>44954</v>
      </c>
      <c r="D7476" s="1">
        <v>15</v>
      </c>
      <c r="E7476" s="1">
        <v>621</v>
      </c>
    </row>
    <row r="7477" spans="1:5" x14ac:dyDescent="0.35">
      <c r="A7477" s="1">
        <v>222</v>
      </c>
      <c r="B7477" s="1" t="s">
        <v>169</v>
      </c>
      <c r="C7477" s="218">
        <v>44955</v>
      </c>
      <c r="D7477" s="1">
        <v>12</v>
      </c>
      <c r="E7477" s="1">
        <v>495</v>
      </c>
    </row>
    <row r="7478" spans="1:5" x14ac:dyDescent="0.35">
      <c r="A7478" s="1">
        <v>222</v>
      </c>
      <c r="B7478" s="1" t="s">
        <v>169</v>
      </c>
      <c r="C7478" s="218">
        <v>44956</v>
      </c>
      <c r="D7478" s="1">
        <v>4</v>
      </c>
      <c r="E7478" s="1">
        <v>153</v>
      </c>
    </row>
    <row r="7479" spans="1:5" x14ac:dyDescent="0.35">
      <c r="A7479" s="1">
        <v>231</v>
      </c>
      <c r="B7479" s="1" t="s">
        <v>170</v>
      </c>
      <c r="C7479" s="218">
        <v>44878</v>
      </c>
      <c r="D7479" s="1">
        <v>12</v>
      </c>
      <c r="E7479" s="1">
        <v>216</v>
      </c>
    </row>
    <row r="7480" spans="1:5" x14ac:dyDescent="0.35">
      <c r="A7480" s="1">
        <v>231</v>
      </c>
      <c r="B7480" s="1" t="s">
        <v>170</v>
      </c>
      <c r="C7480" s="218">
        <v>44879</v>
      </c>
      <c r="D7480" s="1">
        <v>20</v>
      </c>
      <c r="E7480" s="1">
        <v>360</v>
      </c>
    </row>
    <row r="7481" spans="1:5" x14ac:dyDescent="0.35">
      <c r="A7481" s="1">
        <v>231</v>
      </c>
      <c r="B7481" s="1" t="s">
        <v>170</v>
      </c>
      <c r="C7481" s="218">
        <v>44880</v>
      </c>
      <c r="D7481" s="1">
        <v>14</v>
      </c>
      <c r="E7481" s="1">
        <v>252</v>
      </c>
    </row>
    <row r="7482" spans="1:5" x14ac:dyDescent="0.35">
      <c r="A7482" s="1">
        <v>231</v>
      </c>
      <c r="B7482" s="1" t="s">
        <v>170</v>
      </c>
      <c r="C7482" s="218">
        <v>44881</v>
      </c>
      <c r="D7482" s="1">
        <v>19</v>
      </c>
      <c r="E7482" s="1">
        <v>369</v>
      </c>
    </row>
    <row r="7483" spans="1:5" x14ac:dyDescent="0.35">
      <c r="A7483" s="1">
        <v>231</v>
      </c>
      <c r="B7483" s="1" t="s">
        <v>170</v>
      </c>
      <c r="C7483" s="218">
        <v>44882</v>
      </c>
      <c r="D7483" s="1">
        <v>21</v>
      </c>
      <c r="E7483" s="1">
        <v>378</v>
      </c>
    </row>
    <row r="7484" spans="1:5" x14ac:dyDescent="0.35">
      <c r="A7484" s="1">
        <v>231</v>
      </c>
      <c r="B7484" s="1" t="s">
        <v>170</v>
      </c>
      <c r="C7484" s="218">
        <v>44886</v>
      </c>
      <c r="D7484" s="1">
        <v>4</v>
      </c>
      <c r="E7484" s="1">
        <v>72</v>
      </c>
    </row>
    <row r="7485" spans="1:5" x14ac:dyDescent="0.35">
      <c r="A7485" s="1">
        <v>231</v>
      </c>
      <c r="B7485" s="1" t="s">
        <v>170</v>
      </c>
      <c r="C7485" s="218">
        <v>44887</v>
      </c>
      <c r="D7485" s="1">
        <v>6</v>
      </c>
      <c r="E7485" s="1">
        <v>108</v>
      </c>
    </row>
    <row r="7486" spans="1:5" x14ac:dyDescent="0.35">
      <c r="A7486" s="1">
        <v>231</v>
      </c>
      <c r="B7486" s="1" t="s">
        <v>170</v>
      </c>
      <c r="C7486" s="218">
        <v>44888</v>
      </c>
      <c r="D7486" s="1">
        <v>7</v>
      </c>
      <c r="E7486" s="1">
        <v>126</v>
      </c>
    </row>
    <row r="7487" spans="1:5" x14ac:dyDescent="0.35">
      <c r="A7487" s="1">
        <v>231</v>
      </c>
      <c r="B7487" s="1" t="s">
        <v>170</v>
      </c>
      <c r="C7487" s="218">
        <v>44890</v>
      </c>
      <c r="D7487" s="1">
        <v>23</v>
      </c>
      <c r="E7487" s="1">
        <v>495</v>
      </c>
    </row>
    <row r="7488" spans="1:5" x14ac:dyDescent="0.35">
      <c r="A7488" s="1">
        <v>231</v>
      </c>
      <c r="B7488" s="1" t="s">
        <v>170</v>
      </c>
      <c r="C7488" s="218">
        <v>44891</v>
      </c>
      <c r="D7488" s="1">
        <v>30</v>
      </c>
      <c r="E7488" s="1">
        <v>756</v>
      </c>
    </row>
    <row r="7489" spans="1:5" x14ac:dyDescent="0.35">
      <c r="A7489" s="1">
        <v>231</v>
      </c>
      <c r="B7489" s="1" t="s">
        <v>170</v>
      </c>
      <c r="C7489" s="218">
        <v>44892</v>
      </c>
      <c r="D7489" s="1">
        <v>16</v>
      </c>
      <c r="E7489" s="1">
        <v>396</v>
      </c>
    </row>
    <row r="7490" spans="1:5" x14ac:dyDescent="0.35">
      <c r="A7490" s="1">
        <v>231</v>
      </c>
      <c r="B7490" s="1" t="s">
        <v>170</v>
      </c>
      <c r="C7490" s="218">
        <v>44893</v>
      </c>
      <c r="D7490" s="1">
        <v>23</v>
      </c>
      <c r="E7490" s="1">
        <v>468</v>
      </c>
    </row>
    <row r="7491" spans="1:5" x14ac:dyDescent="0.35">
      <c r="A7491" s="1">
        <v>231</v>
      </c>
      <c r="B7491" s="1" t="s">
        <v>170</v>
      </c>
      <c r="C7491" s="218">
        <v>44894</v>
      </c>
      <c r="D7491" s="1">
        <v>25</v>
      </c>
      <c r="E7491" s="1">
        <v>531</v>
      </c>
    </row>
    <row r="7492" spans="1:5" x14ac:dyDescent="0.35">
      <c r="A7492" s="1">
        <v>231</v>
      </c>
      <c r="B7492" s="1" t="s">
        <v>170</v>
      </c>
      <c r="C7492" s="218">
        <v>44895</v>
      </c>
      <c r="D7492" s="1">
        <v>31</v>
      </c>
      <c r="E7492" s="1">
        <v>666</v>
      </c>
    </row>
    <row r="7493" spans="1:5" x14ac:dyDescent="0.35">
      <c r="A7493" s="1">
        <v>231</v>
      </c>
      <c r="B7493" s="1" t="s">
        <v>170</v>
      </c>
      <c r="C7493" s="218">
        <v>44896</v>
      </c>
      <c r="D7493" s="1">
        <v>37</v>
      </c>
      <c r="E7493" s="1">
        <v>882</v>
      </c>
    </row>
    <row r="7494" spans="1:5" x14ac:dyDescent="0.35">
      <c r="A7494" s="1">
        <v>231</v>
      </c>
      <c r="B7494" s="1" t="s">
        <v>170</v>
      </c>
      <c r="C7494" s="218">
        <v>44898</v>
      </c>
      <c r="D7494" s="1">
        <v>9</v>
      </c>
      <c r="E7494" s="1">
        <v>243</v>
      </c>
    </row>
    <row r="7495" spans="1:5" x14ac:dyDescent="0.35">
      <c r="A7495" s="1">
        <v>231</v>
      </c>
      <c r="B7495" s="1" t="s">
        <v>170</v>
      </c>
      <c r="C7495" s="218">
        <v>44899</v>
      </c>
      <c r="D7495" s="1">
        <v>9</v>
      </c>
      <c r="E7495" s="1">
        <v>243</v>
      </c>
    </row>
    <row r="7496" spans="1:5" x14ac:dyDescent="0.35">
      <c r="A7496" s="1">
        <v>231</v>
      </c>
      <c r="B7496" s="1" t="s">
        <v>170</v>
      </c>
      <c r="C7496" s="218">
        <v>44900</v>
      </c>
      <c r="D7496" s="1">
        <v>15</v>
      </c>
      <c r="E7496" s="1">
        <v>270</v>
      </c>
    </row>
    <row r="7497" spans="1:5" x14ac:dyDescent="0.35">
      <c r="A7497" s="1">
        <v>231</v>
      </c>
      <c r="B7497" s="1" t="s">
        <v>170</v>
      </c>
      <c r="C7497" s="218">
        <v>44901</v>
      </c>
      <c r="D7497" s="1">
        <v>20</v>
      </c>
      <c r="E7497" s="1">
        <v>414</v>
      </c>
    </row>
    <row r="7498" spans="1:5" x14ac:dyDescent="0.35">
      <c r="A7498" s="1">
        <v>231</v>
      </c>
      <c r="B7498" s="1" t="s">
        <v>170</v>
      </c>
      <c r="C7498" s="218">
        <v>44902</v>
      </c>
      <c r="D7498" s="1">
        <v>19</v>
      </c>
      <c r="E7498" s="1">
        <v>477</v>
      </c>
    </row>
    <row r="7499" spans="1:5" x14ac:dyDescent="0.35">
      <c r="A7499" s="1">
        <v>231</v>
      </c>
      <c r="B7499" s="1" t="s">
        <v>170</v>
      </c>
      <c r="C7499" s="218">
        <v>44904</v>
      </c>
      <c r="D7499" s="1">
        <v>16</v>
      </c>
      <c r="E7499" s="1">
        <v>342</v>
      </c>
    </row>
    <row r="7500" spans="1:5" x14ac:dyDescent="0.35">
      <c r="A7500" s="1">
        <v>231</v>
      </c>
      <c r="B7500" s="1" t="s">
        <v>170</v>
      </c>
      <c r="C7500" s="218">
        <v>44905</v>
      </c>
      <c r="D7500" s="1">
        <v>16</v>
      </c>
      <c r="E7500" s="1">
        <v>396</v>
      </c>
    </row>
    <row r="7501" spans="1:5" x14ac:dyDescent="0.35">
      <c r="A7501" s="1">
        <v>231</v>
      </c>
      <c r="B7501" s="1" t="s">
        <v>170</v>
      </c>
      <c r="C7501" s="218">
        <v>44906</v>
      </c>
      <c r="D7501" s="1">
        <v>8</v>
      </c>
      <c r="E7501" s="1">
        <v>198</v>
      </c>
    </row>
    <row r="7502" spans="1:5" x14ac:dyDescent="0.35">
      <c r="A7502" s="1">
        <v>231</v>
      </c>
      <c r="B7502" s="1" t="s">
        <v>170</v>
      </c>
      <c r="C7502" s="218">
        <v>44907</v>
      </c>
      <c r="D7502" s="1">
        <v>13</v>
      </c>
      <c r="E7502" s="1">
        <v>288</v>
      </c>
    </row>
    <row r="7503" spans="1:5" x14ac:dyDescent="0.35">
      <c r="A7503" s="1">
        <v>231</v>
      </c>
      <c r="B7503" s="1" t="s">
        <v>170</v>
      </c>
      <c r="C7503" s="218">
        <v>44908</v>
      </c>
      <c r="D7503" s="1">
        <v>9</v>
      </c>
      <c r="E7503" s="1">
        <v>297</v>
      </c>
    </row>
    <row r="7504" spans="1:5" x14ac:dyDescent="0.35">
      <c r="A7504" s="1">
        <v>231</v>
      </c>
      <c r="B7504" s="1" t="s">
        <v>170</v>
      </c>
      <c r="C7504" s="218">
        <v>44909</v>
      </c>
      <c r="D7504" s="1">
        <v>13</v>
      </c>
      <c r="E7504" s="1">
        <v>423</v>
      </c>
    </row>
    <row r="7505" spans="1:5" x14ac:dyDescent="0.35">
      <c r="A7505" s="1">
        <v>231</v>
      </c>
      <c r="B7505" s="1" t="s">
        <v>170</v>
      </c>
      <c r="C7505" s="218">
        <v>44910</v>
      </c>
      <c r="D7505" s="1">
        <v>17</v>
      </c>
      <c r="E7505" s="1">
        <v>468</v>
      </c>
    </row>
    <row r="7506" spans="1:5" x14ac:dyDescent="0.35">
      <c r="A7506" s="1">
        <v>231</v>
      </c>
      <c r="B7506" s="1" t="s">
        <v>170</v>
      </c>
      <c r="C7506" s="218">
        <v>44911</v>
      </c>
      <c r="D7506" s="1">
        <v>18</v>
      </c>
      <c r="E7506" s="1">
        <v>459</v>
      </c>
    </row>
    <row r="7507" spans="1:5" x14ac:dyDescent="0.35">
      <c r="A7507" s="1">
        <v>231</v>
      </c>
      <c r="B7507" s="1" t="s">
        <v>170</v>
      </c>
      <c r="C7507" s="218">
        <v>44912</v>
      </c>
      <c r="D7507" s="1">
        <v>20</v>
      </c>
      <c r="E7507" s="1">
        <v>387</v>
      </c>
    </row>
    <row r="7508" spans="1:5" x14ac:dyDescent="0.35">
      <c r="A7508" s="1">
        <v>231</v>
      </c>
      <c r="B7508" s="1" t="s">
        <v>170</v>
      </c>
      <c r="C7508" s="218">
        <v>44913</v>
      </c>
      <c r="D7508" s="1">
        <v>21</v>
      </c>
      <c r="E7508" s="1">
        <v>594</v>
      </c>
    </row>
    <row r="7509" spans="1:5" x14ac:dyDescent="0.35">
      <c r="A7509" s="1">
        <v>231</v>
      </c>
      <c r="B7509" s="1" t="s">
        <v>170</v>
      </c>
      <c r="C7509" s="218">
        <v>44914</v>
      </c>
      <c r="D7509" s="1">
        <v>26</v>
      </c>
      <c r="E7509" s="1">
        <v>603</v>
      </c>
    </row>
    <row r="7510" spans="1:5" x14ac:dyDescent="0.35">
      <c r="A7510" s="1">
        <v>231</v>
      </c>
      <c r="B7510" s="1" t="s">
        <v>170</v>
      </c>
      <c r="C7510" s="218">
        <v>44915</v>
      </c>
      <c r="D7510" s="1">
        <v>19</v>
      </c>
      <c r="E7510" s="1">
        <v>450</v>
      </c>
    </row>
    <row r="7511" spans="1:5" x14ac:dyDescent="0.35">
      <c r="A7511" s="1">
        <v>231</v>
      </c>
      <c r="B7511" s="1" t="s">
        <v>170</v>
      </c>
      <c r="C7511" s="218">
        <v>44916</v>
      </c>
      <c r="D7511" s="1">
        <v>21</v>
      </c>
      <c r="E7511" s="1">
        <v>459</v>
      </c>
    </row>
    <row r="7512" spans="1:5" x14ac:dyDescent="0.35">
      <c r="A7512" s="1">
        <v>231</v>
      </c>
      <c r="B7512" s="1" t="s">
        <v>170</v>
      </c>
      <c r="C7512" s="218">
        <v>44917</v>
      </c>
      <c r="D7512" s="1">
        <v>18</v>
      </c>
      <c r="E7512" s="1">
        <v>495</v>
      </c>
    </row>
    <row r="7513" spans="1:5" x14ac:dyDescent="0.35">
      <c r="A7513" s="1">
        <v>231</v>
      </c>
      <c r="B7513" s="1" t="s">
        <v>170</v>
      </c>
      <c r="C7513" s="218">
        <v>44918</v>
      </c>
      <c r="D7513" s="1">
        <v>21</v>
      </c>
      <c r="E7513" s="1">
        <v>513</v>
      </c>
    </row>
    <row r="7514" spans="1:5" x14ac:dyDescent="0.35">
      <c r="A7514" s="1">
        <v>231</v>
      </c>
      <c r="B7514" s="1" t="s">
        <v>170</v>
      </c>
      <c r="C7514" s="218">
        <v>44919</v>
      </c>
      <c r="D7514" s="1">
        <v>25</v>
      </c>
      <c r="E7514" s="1">
        <v>585</v>
      </c>
    </row>
    <row r="7515" spans="1:5" x14ac:dyDescent="0.35">
      <c r="A7515" s="1">
        <v>231</v>
      </c>
      <c r="B7515" s="1" t="s">
        <v>170</v>
      </c>
      <c r="C7515" s="218">
        <v>44921</v>
      </c>
      <c r="D7515" s="1">
        <v>8</v>
      </c>
      <c r="E7515" s="1">
        <v>252</v>
      </c>
    </row>
    <row r="7516" spans="1:5" x14ac:dyDescent="0.35">
      <c r="A7516" s="1">
        <v>231</v>
      </c>
      <c r="B7516" s="1" t="s">
        <v>170</v>
      </c>
      <c r="C7516" s="218">
        <v>44922</v>
      </c>
      <c r="D7516" s="1">
        <v>26</v>
      </c>
      <c r="E7516" s="1">
        <v>576</v>
      </c>
    </row>
    <row r="7517" spans="1:5" x14ac:dyDescent="0.35">
      <c r="A7517" s="1">
        <v>231</v>
      </c>
      <c r="B7517" s="1" t="s">
        <v>170</v>
      </c>
      <c r="C7517" s="218">
        <v>44923</v>
      </c>
      <c r="D7517" s="1">
        <v>27</v>
      </c>
      <c r="E7517" s="1">
        <v>621</v>
      </c>
    </row>
    <row r="7518" spans="1:5" x14ac:dyDescent="0.35">
      <c r="A7518" s="1">
        <v>231</v>
      </c>
      <c r="B7518" s="1" t="s">
        <v>170</v>
      </c>
      <c r="C7518" s="218">
        <v>44924</v>
      </c>
      <c r="D7518" s="1">
        <v>28</v>
      </c>
      <c r="E7518" s="1">
        <v>558</v>
      </c>
    </row>
    <row r="7519" spans="1:5" x14ac:dyDescent="0.35">
      <c r="A7519" s="1">
        <v>231</v>
      </c>
      <c r="B7519" s="1" t="s">
        <v>170</v>
      </c>
      <c r="C7519" s="218">
        <v>44925</v>
      </c>
      <c r="D7519" s="1">
        <v>27</v>
      </c>
      <c r="E7519" s="1">
        <v>648</v>
      </c>
    </row>
    <row r="7520" spans="1:5" x14ac:dyDescent="0.35">
      <c r="A7520" s="1">
        <v>231</v>
      </c>
      <c r="B7520" s="1" t="s">
        <v>170</v>
      </c>
      <c r="C7520" s="218">
        <v>44926</v>
      </c>
      <c r="D7520" s="1">
        <v>24</v>
      </c>
      <c r="E7520" s="1">
        <v>513</v>
      </c>
    </row>
    <row r="7521" spans="1:5" x14ac:dyDescent="0.35">
      <c r="A7521" s="1">
        <v>231</v>
      </c>
      <c r="B7521" s="1" t="s">
        <v>170</v>
      </c>
      <c r="C7521" s="218">
        <v>44927</v>
      </c>
      <c r="D7521" s="1">
        <v>9</v>
      </c>
      <c r="E7521" s="1">
        <v>243</v>
      </c>
    </row>
    <row r="7522" spans="1:5" x14ac:dyDescent="0.35">
      <c r="A7522" s="1">
        <v>231</v>
      </c>
      <c r="B7522" s="1" t="s">
        <v>170</v>
      </c>
      <c r="C7522" s="218">
        <v>44928</v>
      </c>
      <c r="D7522" s="1">
        <v>9</v>
      </c>
      <c r="E7522" s="1">
        <v>216</v>
      </c>
    </row>
    <row r="7523" spans="1:5" x14ac:dyDescent="0.35">
      <c r="A7523" s="1">
        <v>231</v>
      </c>
      <c r="B7523" s="1" t="s">
        <v>170</v>
      </c>
      <c r="C7523" s="218">
        <v>44929</v>
      </c>
      <c r="D7523" s="1">
        <v>7</v>
      </c>
      <c r="E7523" s="1">
        <v>180</v>
      </c>
    </row>
    <row r="7524" spans="1:5" x14ac:dyDescent="0.35">
      <c r="A7524" s="1">
        <v>231</v>
      </c>
      <c r="B7524" s="1" t="s">
        <v>170</v>
      </c>
      <c r="C7524" s="218">
        <v>44930</v>
      </c>
      <c r="D7524" s="1">
        <v>26</v>
      </c>
      <c r="E7524" s="1">
        <v>630</v>
      </c>
    </row>
    <row r="7525" spans="1:5" x14ac:dyDescent="0.35">
      <c r="A7525" s="1">
        <v>231</v>
      </c>
      <c r="B7525" s="1" t="s">
        <v>170</v>
      </c>
      <c r="C7525" s="218">
        <v>44931</v>
      </c>
      <c r="D7525" s="1">
        <v>39</v>
      </c>
      <c r="E7525" s="1">
        <v>837</v>
      </c>
    </row>
    <row r="7526" spans="1:5" x14ac:dyDescent="0.35">
      <c r="A7526" s="1">
        <v>231</v>
      </c>
      <c r="B7526" s="1" t="s">
        <v>170</v>
      </c>
      <c r="C7526" s="218">
        <v>44932</v>
      </c>
      <c r="D7526" s="1">
        <v>21</v>
      </c>
      <c r="E7526" s="1">
        <v>540</v>
      </c>
    </row>
    <row r="7527" spans="1:5" x14ac:dyDescent="0.35">
      <c r="A7527" s="1">
        <v>231</v>
      </c>
      <c r="B7527" s="1" t="s">
        <v>170</v>
      </c>
      <c r="C7527" s="218">
        <v>44933</v>
      </c>
      <c r="D7527" s="1">
        <v>20</v>
      </c>
      <c r="E7527" s="1">
        <v>522</v>
      </c>
    </row>
    <row r="7528" spans="1:5" x14ac:dyDescent="0.35">
      <c r="A7528" s="1">
        <v>231</v>
      </c>
      <c r="B7528" s="1" t="s">
        <v>170</v>
      </c>
      <c r="C7528" s="218">
        <v>44934</v>
      </c>
      <c r="D7528" s="1">
        <v>12</v>
      </c>
      <c r="E7528" s="1">
        <v>351</v>
      </c>
    </row>
    <row r="7529" spans="1:5" x14ac:dyDescent="0.35">
      <c r="A7529" s="1">
        <v>231</v>
      </c>
      <c r="B7529" s="1" t="s">
        <v>170</v>
      </c>
      <c r="C7529" s="218">
        <v>44935</v>
      </c>
      <c r="D7529" s="1">
        <v>16</v>
      </c>
      <c r="E7529" s="1">
        <v>342</v>
      </c>
    </row>
    <row r="7530" spans="1:5" x14ac:dyDescent="0.35">
      <c r="A7530" s="1">
        <v>231</v>
      </c>
      <c r="B7530" s="1" t="s">
        <v>170</v>
      </c>
      <c r="C7530" s="218">
        <v>44936</v>
      </c>
      <c r="D7530" s="1">
        <v>20</v>
      </c>
      <c r="E7530" s="1">
        <v>441</v>
      </c>
    </row>
    <row r="7531" spans="1:5" x14ac:dyDescent="0.35">
      <c r="A7531" s="1">
        <v>231</v>
      </c>
      <c r="B7531" s="1" t="s">
        <v>170</v>
      </c>
      <c r="C7531" s="218">
        <v>44937</v>
      </c>
      <c r="D7531" s="1">
        <v>25</v>
      </c>
      <c r="E7531" s="1">
        <v>531</v>
      </c>
    </row>
    <row r="7532" spans="1:5" x14ac:dyDescent="0.35">
      <c r="A7532" s="1">
        <v>231</v>
      </c>
      <c r="B7532" s="1" t="s">
        <v>170</v>
      </c>
      <c r="C7532" s="218">
        <v>44938</v>
      </c>
      <c r="D7532" s="1">
        <v>20</v>
      </c>
      <c r="E7532" s="1">
        <v>414</v>
      </c>
    </row>
    <row r="7533" spans="1:5" x14ac:dyDescent="0.35">
      <c r="A7533" s="1">
        <v>231</v>
      </c>
      <c r="B7533" s="1" t="s">
        <v>170</v>
      </c>
      <c r="C7533" s="218">
        <v>44941</v>
      </c>
      <c r="D7533" s="1">
        <v>25</v>
      </c>
      <c r="E7533" s="1">
        <v>585</v>
      </c>
    </row>
    <row r="7534" spans="1:5" x14ac:dyDescent="0.35">
      <c r="A7534" s="1">
        <v>231</v>
      </c>
      <c r="B7534" s="1" t="s">
        <v>170</v>
      </c>
      <c r="C7534" s="218">
        <v>44942</v>
      </c>
      <c r="D7534" s="1">
        <v>21</v>
      </c>
      <c r="E7534" s="1">
        <v>486</v>
      </c>
    </row>
    <row r="7535" spans="1:5" x14ac:dyDescent="0.35">
      <c r="A7535" s="1">
        <v>231</v>
      </c>
      <c r="B7535" s="1" t="s">
        <v>170</v>
      </c>
      <c r="C7535" s="218">
        <v>44943</v>
      </c>
      <c r="D7535" s="1">
        <v>31</v>
      </c>
      <c r="E7535" s="1">
        <v>801</v>
      </c>
    </row>
    <row r="7536" spans="1:5" x14ac:dyDescent="0.35">
      <c r="A7536" s="1">
        <v>231</v>
      </c>
      <c r="B7536" s="1" t="s">
        <v>170</v>
      </c>
      <c r="C7536" s="218">
        <v>44944</v>
      </c>
      <c r="D7536" s="1">
        <v>21</v>
      </c>
      <c r="E7536" s="1">
        <v>513</v>
      </c>
    </row>
    <row r="7537" spans="1:5" x14ac:dyDescent="0.35">
      <c r="A7537" s="1">
        <v>231</v>
      </c>
      <c r="B7537" s="1" t="s">
        <v>170</v>
      </c>
      <c r="C7537" s="218">
        <v>44945</v>
      </c>
      <c r="D7537" s="1">
        <v>12</v>
      </c>
      <c r="E7537" s="1">
        <v>297</v>
      </c>
    </row>
    <row r="7538" spans="1:5" x14ac:dyDescent="0.35">
      <c r="A7538" s="1">
        <v>231</v>
      </c>
      <c r="B7538" s="1" t="s">
        <v>170</v>
      </c>
      <c r="C7538" s="218">
        <v>44946</v>
      </c>
      <c r="D7538" s="1">
        <v>13</v>
      </c>
      <c r="E7538" s="1">
        <v>315</v>
      </c>
    </row>
    <row r="7539" spans="1:5" x14ac:dyDescent="0.35">
      <c r="A7539" s="1">
        <v>231</v>
      </c>
      <c r="B7539" s="1" t="s">
        <v>170</v>
      </c>
      <c r="C7539" s="218">
        <v>44947</v>
      </c>
      <c r="D7539" s="1">
        <v>24</v>
      </c>
      <c r="E7539" s="1">
        <v>513</v>
      </c>
    </row>
    <row r="7540" spans="1:5" x14ac:dyDescent="0.35">
      <c r="A7540" s="1">
        <v>231</v>
      </c>
      <c r="B7540" s="1" t="s">
        <v>170</v>
      </c>
      <c r="C7540" s="218">
        <v>44948</v>
      </c>
      <c r="D7540" s="1">
        <v>17</v>
      </c>
      <c r="E7540" s="1">
        <v>387</v>
      </c>
    </row>
    <row r="7541" spans="1:5" x14ac:dyDescent="0.35">
      <c r="A7541" s="1">
        <v>231</v>
      </c>
      <c r="B7541" s="1" t="s">
        <v>170</v>
      </c>
      <c r="C7541" s="218">
        <v>44949</v>
      </c>
      <c r="D7541" s="1">
        <v>10</v>
      </c>
      <c r="E7541" s="1">
        <v>261</v>
      </c>
    </row>
    <row r="7542" spans="1:5" x14ac:dyDescent="0.35">
      <c r="A7542" s="1">
        <v>231</v>
      </c>
      <c r="B7542" s="1" t="s">
        <v>170</v>
      </c>
      <c r="C7542" s="218">
        <v>44950</v>
      </c>
      <c r="D7542" s="1">
        <v>11</v>
      </c>
      <c r="E7542" s="1">
        <v>279</v>
      </c>
    </row>
    <row r="7543" spans="1:5" x14ac:dyDescent="0.35">
      <c r="A7543" s="1">
        <v>231</v>
      </c>
      <c r="B7543" s="1" t="s">
        <v>170</v>
      </c>
      <c r="C7543" s="218">
        <v>44951</v>
      </c>
      <c r="D7543" s="1">
        <v>12</v>
      </c>
      <c r="E7543" s="1">
        <v>243</v>
      </c>
    </row>
    <row r="7544" spans="1:5" x14ac:dyDescent="0.35">
      <c r="A7544" s="1">
        <v>231</v>
      </c>
      <c r="B7544" s="1" t="s">
        <v>170</v>
      </c>
      <c r="C7544" s="218">
        <v>44952</v>
      </c>
      <c r="D7544" s="1">
        <v>27</v>
      </c>
      <c r="E7544" s="1">
        <v>702</v>
      </c>
    </row>
    <row r="7545" spans="1:5" x14ac:dyDescent="0.35">
      <c r="A7545" s="1">
        <v>231</v>
      </c>
      <c r="B7545" s="1" t="s">
        <v>170</v>
      </c>
      <c r="C7545" s="218">
        <v>44953</v>
      </c>
      <c r="D7545" s="1">
        <v>24</v>
      </c>
      <c r="E7545" s="1">
        <v>594</v>
      </c>
    </row>
    <row r="7546" spans="1:5" x14ac:dyDescent="0.35">
      <c r="A7546" s="1">
        <v>231</v>
      </c>
      <c r="B7546" s="1" t="s">
        <v>170</v>
      </c>
      <c r="C7546" s="218">
        <v>44954</v>
      </c>
      <c r="D7546" s="1">
        <v>16</v>
      </c>
      <c r="E7546" s="1">
        <v>477</v>
      </c>
    </row>
    <row r="7547" spans="1:5" x14ac:dyDescent="0.35">
      <c r="A7547" s="1">
        <v>231</v>
      </c>
      <c r="B7547" s="1" t="s">
        <v>170</v>
      </c>
      <c r="C7547" s="218">
        <v>44955</v>
      </c>
      <c r="D7547" s="1">
        <v>21</v>
      </c>
      <c r="E7547" s="1">
        <v>513</v>
      </c>
    </row>
    <row r="7548" spans="1:5" x14ac:dyDescent="0.35">
      <c r="A7548" s="1">
        <v>231</v>
      </c>
      <c r="B7548" s="1" t="s">
        <v>170</v>
      </c>
      <c r="C7548" s="218">
        <v>44956</v>
      </c>
      <c r="D7548" s="1">
        <v>18</v>
      </c>
      <c r="E7548" s="1">
        <v>513</v>
      </c>
    </row>
    <row r="7549" spans="1:5" x14ac:dyDescent="0.35">
      <c r="A7549" s="1">
        <v>238</v>
      </c>
      <c r="B7549" s="1" t="s">
        <v>171</v>
      </c>
      <c r="C7549" s="218">
        <v>44878</v>
      </c>
      <c r="D7549" s="1">
        <v>22</v>
      </c>
      <c r="E7549" s="1">
        <v>495</v>
      </c>
    </row>
    <row r="7550" spans="1:5" x14ac:dyDescent="0.35">
      <c r="A7550" s="1">
        <v>238</v>
      </c>
      <c r="B7550" s="1" t="s">
        <v>171</v>
      </c>
      <c r="C7550" s="218">
        <v>44879</v>
      </c>
      <c r="D7550" s="1">
        <v>14</v>
      </c>
      <c r="E7550" s="1">
        <v>549</v>
      </c>
    </row>
    <row r="7551" spans="1:5" x14ac:dyDescent="0.35">
      <c r="A7551" s="1">
        <v>238</v>
      </c>
      <c r="B7551" s="1" t="s">
        <v>171</v>
      </c>
      <c r="C7551" s="218">
        <v>44880</v>
      </c>
      <c r="D7551" s="1">
        <v>21</v>
      </c>
      <c r="E7551" s="1">
        <v>675</v>
      </c>
    </row>
    <row r="7552" spans="1:5" x14ac:dyDescent="0.35">
      <c r="A7552" s="1">
        <v>238</v>
      </c>
      <c r="B7552" s="1" t="s">
        <v>171</v>
      </c>
      <c r="C7552" s="218">
        <v>44881</v>
      </c>
      <c r="D7552" s="1">
        <v>12</v>
      </c>
      <c r="E7552" s="1">
        <v>387</v>
      </c>
    </row>
    <row r="7553" spans="1:5" x14ac:dyDescent="0.35">
      <c r="A7553" s="1">
        <v>238</v>
      </c>
      <c r="B7553" s="1" t="s">
        <v>171</v>
      </c>
      <c r="C7553" s="218">
        <v>44882</v>
      </c>
      <c r="D7553" s="1">
        <v>8</v>
      </c>
      <c r="E7553" s="1">
        <v>396</v>
      </c>
    </row>
    <row r="7554" spans="1:5" x14ac:dyDescent="0.35">
      <c r="A7554" s="1">
        <v>238</v>
      </c>
      <c r="B7554" s="1" t="s">
        <v>171</v>
      </c>
      <c r="C7554" s="218">
        <v>44886</v>
      </c>
      <c r="D7554" s="1">
        <v>3</v>
      </c>
      <c r="E7554" s="1">
        <v>108</v>
      </c>
    </row>
    <row r="7555" spans="1:5" x14ac:dyDescent="0.35">
      <c r="A7555" s="1">
        <v>238</v>
      </c>
      <c r="B7555" s="1" t="s">
        <v>171</v>
      </c>
      <c r="C7555" s="218">
        <v>44887</v>
      </c>
      <c r="D7555" s="1">
        <v>6</v>
      </c>
      <c r="E7555" s="1">
        <v>162</v>
      </c>
    </row>
    <row r="7556" spans="1:5" x14ac:dyDescent="0.35">
      <c r="A7556" s="1">
        <v>238</v>
      </c>
      <c r="B7556" s="1" t="s">
        <v>171</v>
      </c>
      <c r="C7556" s="218">
        <v>44888</v>
      </c>
      <c r="D7556" s="1">
        <v>6</v>
      </c>
      <c r="E7556" s="1">
        <v>162</v>
      </c>
    </row>
    <row r="7557" spans="1:5" x14ac:dyDescent="0.35">
      <c r="A7557" s="1">
        <v>238</v>
      </c>
      <c r="B7557" s="1" t="s">
        <v>171</v>
      </c>
      <c r="C7557" s="218">
        <v>44889</v>
      </c>
      <c r="D7557" s="1">
        <v>30</v>
      </c>
      <c r="E7557" s="1">
        <v>972</v>
      </c>
    </row>
    <row r="7558" spans="1:5" x14ac:dyDescent="0.35">
      <c r="A7558" s="1">
        <v>238</v>
      </c>
      <c r="B7558" s="1" t="s">
        <v>171</v>
      </c>
      <c r="C7558" s="218">
        <v>44890</v>
      </c>
      <c r="D7558" s="1">
        <v>26</v>
      </c>
      <c r="E7558" s="1">
        <v>801</v>
      </c>
    </row>
    <row r="7559" spans="1:5" x14ac:dyDescent="0.35">
      <c r="A7559" s="1">
        <v>238</v>
      </c>
      <c r="B7559" s="1" t="s">
        <v>171</v>
      </c>
      <c r="C7559" s="218">
        <v>44891</v>
      </c>
      <c r="D7559" s="1">
        <v>25</v>
      </c>
      <c r="E7559" s="1">
        <v>918</v>
      </c>
    </row>
    <row r="7560" spans="1:5" x14ac:dyDescent="0.35">
      <c r="A7560" s="1">
        <v>238</v>
      </c>
      <c r="B7560" s="1" t="s">
        <v>171</v>
      </c>
      <c r="C7560" s="218">
        <v>44892</v>
      </c>
      <c r="D7560" s="1">
        <v>27</v>
      </c>
      <c r="E7560" s="1">
        <v>1017</v>
      </c>
    </row>
    <row r="7561" spans="1:5" x14ac:dyDescent="0.35">
      <c r="A7561" s="1">
        <v>238</v>
      </c>
      <c r="B7561" s="1" t="s">
        <v>171</v>
      </c>
      <c r="C7561" s="218">
        <v>44893</v>
      </c>
      <c r="D7561" s="1">
        <v>33</v>
      </c>
      <c r="E7561" s="1">
        <v>1440</v>
      </c>
    </row>
    <row r="7562" spans="1:5" x14ac:dyDescent="0.35">
      <c r="A7562" s="1">
        <v>238</v>
      </c>
      <c r="B7562" s="1" t="s">
        <v>171</v>
      </c>
      <c r="C7562" s="218">
        <v>44894</v>
      </c>
      <c r="D7562" s="1">
        <v>28</v>
      </c>
      <c r="E7562" s="1">
        <v>945</v>
      </c>
    </row>
    <row r="7563" spans="1:5" x14ac:dyDescent="0.35">
      <c r="A7563" s="1">
        <v>238</v>
      </c>
      <c r="B7563" s="1" t="s">
        <v>171</v>
      </c>
      <c r="C7563" s="218">
        <v>44895</v>
      </c>
      <c r="D7563" s="1">
        <v>24</v>
      </c>
      <c r="E7563" s="1">
        <v>972</v>
      </c>
    </row>
    <row r="7564" spans="1:5" x14ac:dyDescent="0.35">
      <c r="A7564" s="1">
        <v>238</v>
      </c>
      <c r="B7564" s="1" t="s">
        <v>171</v>
      </c>
      <c r="C7564" s="218">
        <v>44896</v>
      </c>
      <c r="D7564" s="1">
        <v>23</v>
      </c>
      <c r="E7564" s="1">
        <v>1062</v>
      </c>
    </row>
    <row r="7565" spans="1:5" x14ac:dyDescent="0.35">
      <c r="A7565" s="1">
        <v>238</v>
      </c>
      <c r="B7565" s="1" t="s">
        <v>171</v>
      </c>
      <c r="C7565" s="218">
        <v>44897</v>
      </c>
      <c r="D7565" s="1">
        <v>28</v>
      </c>
      <c r="E7565" s="1">
        <v>999</v>
      </c>
    </row>
    <row r="7566" spans="1:5" x14ac:dyDescent="0.35">
      <c r="A7566" s="1">
        <v>238</v>
      </c>
      <c r="B7566" s="1" t="s">
        <v>171</v>
      </c>
      <c r="C7566" s="218">
        <v>44898</v>
      </c>
      <c r="D7566" s="1">
        <v>22</v>
      </c>
      <c r="E7566" s="1">
        <v>684</v>
      </c>
    </row>
    <row r="7567" spans="1:5" x14ac:dyDescent="0.35">
      <c r="A7567" s="1">
        <v>238</v>
      </c>
      <c r="B7567" s="1" t="s">
        <v>171</v>
      </c>
      <c r="C7567" s="218">
        <v>44900</v>
      </c>
      <c r="D7567" s="1">
        <v>4</v>
      </c>
      <c r="E7567" s="1">
        <v>99</v>
      </c>
    </row>
    <row r="7568" spans="1:5" x14ac:dyDescent="0.35">
      <c r="A7568" s="1">
        <v>238</v>
      </c>
      <c r="B7568" s="1" t="s">
        <v>171</v>
      </c>
      <c r="C7568" s="218">
        <v>44902</v>
      </c>
      <c r="D7568" s="1">
        <v>10</v>
      </c>
      <c r="E7568" s="1">
        <v>315</v>
      </c>
    </row>
    <row r="7569" spans="1:5" x14ac:dyDescent="0.35">
      <c r="A7569" s="1">
        <v>238</v>
      </c>
      <c r="B7569" s="1" t="s">
        <v>171</v>
      </c>
      <c r="C7569" s="218">
        <v>44905</v>
      </c>
      <c r="D7569" s="1">
        <v>23</v>
      </c>
      <c r="E7569" s="1">
        <v>1125</v>
      </c>
    </row>
    <row r="7570" spans="1:5" x14ac:dyDescent="0.35">
      <c r="A7570" s="1">
        <v>238</v>
      </c>
      <c r="B7570" s="1" t="s">
        <v>171</v>
      </c>
      <c r="C7570" s="218">
        <v>44906</v>
      </c>
      <c r="D7570" s="1">
        <v>3</v>
      </c>
      <c r="E7570" s="1">
        <v>126</v>
      </c>
    </row>
    <row r="7571" spans="1:5" x14ac:dyDescent="0.35">
      <c r="A7571" s="1">
        <v>238</v>
      </c>
      <c r="B7571" s="1" t="s">
        <v>171</v>
      </c>
      <c r="C7571" s="218">
        <v>44907</v>
      </c>
      <c r="D7571" s="1">
        <v>10</v>
      </c>
      <c r="E7571" s="1">
        <v>441</v>
      </c>
    </row>
    <row r="7572" spans="1:5" x14ac:dyDescent="0.35">
      <c r="A7572" s="1">
        <v>238</v>
      </c>
      <c r="B7572" s="1" t="s">
        <v>171</v>
      </c>
      <c r="C7572" s="218">
        <v>44908</v>
      </c>
      <c r="D7572" s="1">
        <v>9</v>
      </c>
      <c r="E7572" s="1">
        <v>369</v>
      </c>
    </row>
    <row r="7573" spans="1:5" x14ac:dyDescent="0.35">
      <c r="A7573" s="1">
        <v>238</v>
      </c>
      <c r="B7573" s="1" t="s">
        <v>171</v>
      </c>
      <c r="C7573" s="218">
        <v>44909</v>
      </c>
      <c r="D7573" s="1">
        <v>17</v>
      </c>
      <c r="E7573" s="1">
        <v>477</v>
      </c>
    </row>
    <row r="7574" spans="1:5" x14ac:dyDescent="0.35">
      <c r="A7574" s="1">
        <v>238</v>
      </c>
      <c r="B7574" s="1" t="s">
        <v>171</v>
      </c>
      <c r="C7574" s="218">
        <v>44910</v>
      </c>
      <c r="D7574" s="1">
        <v>18</v>
      </c>
      <c r="E7574" s="1">
        <v>567</v>
      </c>
    </row>
    <row r="7575" spans="1:5" x14ac:dyDescent="0.35">
      <c r="A7575" s="1">
        <v>238</v>
      </c>
      <c r="B7575" s="1" t="s">
        <v>171</v>
      </c>
      <c r="C7575" s="218">
        <v>44911</v>
      </c>
      <c r="D7575" s="1">
        <v>17</v>
      </c>
      <c r="E7575" s="1">
        <v>702</v>
      </c>
    </row>
    <row r="7576" spans="1:5" x14ac:dyDescent="0.35">
      <c r="A7576" s="1">
        <v>238</v>
      </c>
      <c r="B7576" s="1" t="s">
        <v>171</v>
      </c>
      <c r="C7576" s="218">
        <v>44912</v>
      </c>
      <c r="D7576" s="1">
        <v>9</v>
      </c>
      <c r="E7576" s="1">
        <v>468</v>
      </c>
    </row>
    <row r="7577" spans="1:5" x14ac:dyDescent="0.35">
      <c r="A7577" s="1">
        <v>238</v>
      </c>
      <c r="B7577" s="1" t="s">
        <v>171</v>
      </c>
      <c r="C7577" s="218">
        <v>44913</v>
      </c>
      <c r="D7577" s="1">
        <v>11</v>
      </c>
      <c r="E7577" s="1">
        <v>513</v>
      </c>
    </row>
    <row r="7578" spans="1:5" x14ac:dyDescent="0.35">
      <c r="A7578" s="1">
        <v>238</v>
      </c>
      <c r="B7578" s="1" t="s">
        <v>171</v>
      </c>
      <c r="C7578" s="218">
        <v>44914</v>
      </c>
      <c r="D7578" s="1">
        <v>23</v>
      </c>
      <c r="E7578" s="1">
        <v>837</v>
      </c>
    </row>
    <row r="7579" spans="1:5" x14ac:dyDescent="0.35">
      <c r="A7579" s="1">
        <v>238</v>
      </c>
      <c r="B7579" s="1" t="s">
        <v>171</v>
      </c>
      <c r="C7579" s="218">
        <v>44915</v>
      </c>
      <c r="D7579" s="1">
        <v>10</v>
      </c>
      <c r="E7579" s="1">
        <v>486</v>
      </c>
    </row>
    <row r="7580" spans="1:5" x14ac:dyDescent="0.35">
      <c r="A7580" s="1">
        <v>238</v>
      </c>
      <c r="B7580" s="1" t="s">
        <v>171</v>
      </c>
      <c r="C7580" s="218">
        <v>44916</v>
      </c>
      <c r="D7580" s="1">
        <v>11</v>
      </c>
      <c r="E7580" s="1">
        <v>504</v>
      </c>
    </row>
    <row r="7581" spans="1:5" x14ac:dyDescent="0.35">
      <c r="A7581" s="1">
        <v>238</v>
      </c>
      <c r="B7581" s="1" t="s">
        <v>171</v>
      </c>
      <c r="C7581" s="218">
        <v>44917</v>
      </c>
      <c r="D7581" s="1">
        <v>15</v>
      </c>
      <c r="E7581" s="1">
        <v>621</v>
      </c>
    </row>
    <row r="7582" spans="1:5" x14ac:dyDescent="0.35">
      <c r="A7582" s="1">
        <v>238</v>
      </c>
      <c r="B7582" s="1" t="s">
        <v>171</v>
      </c>
      <c r="C7582" s="218">
        <v>44918</v>
      </c>
      <c r="D7582" s="1">
        <v>19</v>
      </c>
      <c r="E7582" s="1">
        <v>630</v>
      </c>
    </row>
    <row r="7583" spans="1:5" x14ac:dyDescent="0.35">
      <c r="A7583" s="1">
        <v>238</v>
      </c>
      <c r="B7583" s="1" t="s">
        <v>171</v>
      </c>
      <c r="C7583" s="218">
        <v>44919</v>
      </c>
      <c r="D7583" s="1">
        <v>13</v>
      </c>
      <c r="E7583" s="1">
        <v>513</v>
      </c>
    </row>
    <row r="7584" spans="1:5" x14ac:dyDescent="0.35">
      <c r="A7584" s="1">
        <v>238</v>
      </c>
      <c r="B7584" s="1" t="s">
        <v>171</v>
      </c>
      <c r="C7584" s="218">
        <v>44920</v>
      </c>
      <c r="D7584" s="1">
        <v>18</v>
      </c>
      <c r="E7584" s="1">
        <v>639</v>
      </c>
    </row>
    <row r="7585" spans="1:5" x14ac:dyDescent="0.35">
      <c r="A7585" s="1">
        <v>238</v>
      </c>
      <c r="B7585" s="1" t="s">
        <v>171</v>
      </c>
      <c r="C7585" s="218">
        <v>44921</v>
      </c>
      <c r="D7585" s="1">
        <v>19</v>
      </c>
      <c r="E7585" s="1">
        <v>666</v>
      </c>
    </row>
    <row r="7586" spans="1:5" x14ac:dyDescent="0.35">
      <c r="A7586" s="1">
        <v>238</v>
      </c>
      <c r="B7586" s="1" t="s">
        <v>171</v>
      </c>
      <c r="C7586" s="218">
        <v>44922</v>
      </c>
      <c r="D7586" s="1">
        <v>17</v>
      </c>
      <c r="E7586" s="1">
        <v>702</v>
      </c>
    </row>
    <row r="7587" spans="1:5" x14ac:dyDescent="0.35">
      <c r="A7587" s="1">
        <v>238</v>
      </c>
      <c r="B7587" s="1" t="s">
        <v>171</v>
      </c>
      <c r="C7587" s="218">
        <v>44923</v>
      </c>
      <c r="D7587" s="1">
        <v>18</v>
      </c>
      <c r="E7587" s="1">
        <v>621</v>
      </c>
    </row>
    <row r="7588" spans="1:5" x14ac:dyDescent="0.35">
      <c r="A7588" s="1">
        <v>238</v>
      </c>
      <c r="B7588" s="1" t="s">
        <v>171</v>
      </c>
      <c r="C7588" s="218">
        <v>44924</v>
      </c>
      <c r="D7588" s="1">
        <v>17</v>
      </c>
      <c r="E7588" s="1">
        <v>657</v>
      </c>
    </row>
    <row r="7589" spans="1:5" x14ac:dyDescent="0.35">
      <c r="A7589" s="1">
        <v>238</v>
      </c>
      <c r="B7589" s="1" t="s">
        <v>171</v>
      </c>
      <c r="C7589" s="218">
        <v>44925</v>
      </c>
      <c r="D7589" s="1">
        <v>17</v>
      </c>
      <c r="E7589" s="1">
        <v>675</v>
      </c>
    </row>
    <row r="7590" spans="1:5" x14ac:dyDescent="0.35">
      <c r="A7590" s="1">
        <v>238</v>
      </c>
      <c r="B7590" s="1" t="s">
        <v>171</v>
      </c>
      <c r="C7590" s="218">
        <v>44926</v>
      </c>
      <c r="D7590" s="1">
        <v>19</v>
      </c>
      <c r="E7590" s="1">
        <v>657</v>
      </c>
    </row>
    <row r="7591" spans="1:5" x14ac:dyDescent="0.35">
      <c r="A7591" s="1">
        <v>238</v>
      </c>
      <c r="B7591" s="1" t="s">
        <v>171</v>
      </c>
      <c r="C7591" s="218">
        <v>44927</v>
      </c>
      <c r="D7591" s="1">
        <v>9</v>
      </c>
      <c r="E7591" s="1">
        <v>351</v>
      </c>
    </row>
    <row r="7592" spans="1:5" x14ac:dyDescent="0.35">
      <c r="A7592" s="1">
        <v>238</v>
      </c>
      <c r="B7592" s="1" t="s">
        <v>171</v>
      </c>
      <c r="C7592" s="218">
        <v>44928</v>
      </c>
      <c r="D7592" s="1">
        <v>6</v>
      </c>
      <c r="E7592" s="1">
        <v>198</v>
      </c>
    </row>
    <row r="7593" spans="1:5" x14ac:dyDescent="0.35">
      <c r="A7593" s="1">
        <v>238</v>
      </c>
      <c r="B7593" s="1" t="s">
        <v>171</v>
      </c>
      <c r="C7593" s="218">
        <v>44929</v>
      </c>
      <c r="D7593" s="1">
        <v>10</v>
      </c>
      <c r="E7593" s="1">
        <v>486</v>
      </c>
    </row>
    <row r="7594" spans="1:5" x14ac:dyDescent="0.35">
      <c r="A7594" s="1">
        <v>238</v>
      </c>
      <c r="B7594" s="1" t="s">
        <v>171</v>
      </c>
      <c r="C7594" s="218">
        <v>44930</v>
      </c>
      <c r="D7594" s="1">
        <v>15</v>
      </c>
      <c r="E7594" s="1">
        <v>549</v>
      </c>
    </row>
    <row r="7595" spans="1:5" x14ac:dyDescent="0.35">
      <c r="A7595" s="1">
        <v>238</v>
      </c>
      <c r="B7595" s="1" t="s">
        <v>171</v>
      </c>
      <c r="C7595" s="218">
        <v>44931</v>
      </c>
      <c r="D7595" s="1">
        <v>22</v>
      </c>
      <c r="E7595" s="1">
        <v>1026</v>
      </c>
    </row>
    <row r="7596" spans="1:5" x14ac:dyDescent="0.35">
      <c r="A7596" s="1">
        <v>238</v>
      </c>
      <c r="B7596" s="1" t="s">
        <v>171</v>
      </c>
      <c r="C7596" s="218">
        <v>44932</v>
      </c>
      <c r="D7596" s="1">
        <v>19</v>
      </c>
      <c r="E7596" s="1">
        <v>711</v>
      </c>
    </row>
    <row r="7597" spans="1:5" x14ac:dyDescent="0.35">
      <c r="A7597" s="1">
        <v>238</v>
      </c>
      <c r="B7597" s="1" t="s">
        <v>171</v>
      </c>
      <c r="C7597" s="218">
        <v>44933</v>
      </c>
      <c r="D7597" s="1">
        <v>20</v>
      </c>
      <c r="E7597" s="1">
        <v>720</v>
      </c>
    </row>
    <row r="7598" spans="1:5" x14ac:dyDescent="0.35">
      <c r="A7598" s="1">
        <v>238</v>
      </c>
      <c r="B7598" s="1" t="s">
        <v>171</v>
      </c>
      <c r="C7598" s="218">
        <v>44934</v>
      </c>
      <c r="D7598" s="1">
        <v>18</v>
      </c>
      <c r="E7598" s="1">
        <v>666</v>
      </c>
    </row>
    <row r="7599" spans="1:5" x14ac:dyDescent="0.35">
      <c r="A7599" s="1">
        <v>238</v>
      </c>
      <c r="B7599" s="1" t="s">
        <v>171</v>
      </c>
      <c r="C7599" s="218">
        <v>44935</v>
      </c>
      <c r="D7599" s="1">
        <v>11</v>
      </c>
      <c r="E7599" s="1">
        <v>504</v>
      </c>
    </row>
    <row r="7600" spans="1:5" x14ac:dyDescent="0.35">
      <c r="A7600" s="1">
        <v>238</v>
      </c>
      <c r="B7600" s="1" t="s">
        <v>171</v>
      </c>
      <c r="C7600" s="218">
        <v>44936</v>
      </c>
      <c r="D7600" s="1">
        <v>17</v>
      </c>
      <c r="E7600" s="1">
        <v>630</v>
      </c>
    </row>
    <row r="7601" spans="1:5" x14ac:dyDescent="0.35">
      <c r="A7601" s="1">
        <v>238</v>
      </c>
      <c r="B7601" s="1" t="s">
        <v>171</v>
      </c>
      <c r="C7601" s="218">
        <v>44937</v>
      </c>
      <c r="D7601" s="1">
        <v>24</v>
      </c>
      <c r="E7601" s="1">
        <v>693</v>
      </c>
    </row>
    <row r="7602" spans="1:5" x14ac:dyDescent="0.35">
      <c r="A7602" s="1">
        <v>238</v>
      </c>
      <c r="B7602" s="1" t="s">
        <v>171</v>
      </c>
      <c r="C7602" s="218">
        <v>44938</v>
      </c>
      <c r="D7602" s="1">
        <v>15</v>
      </c>
      <c r="E7602" s="1">
        <v>549</v>
      </c>
    </row>
    <row r="7603" spans="1:5" x14ac:dyDescent="0.35">
      <c r="A7603" s="1">
        <v>238</v>
      </c>
      <c r="B7603" s="1" t="s">
        <v>171</v>
      </c>
      <c r="C7603" s="218">
        <v>44939</v>
      </c>
      <c r="D7603" s="1">
        <v>21</v>
      </c>
      <c r="E7603" s="1">
        <v>756</v>
      </c>
    </row>
    <row r="7604" spans="1:5" x14ac:dyDescent="0.35">
      <c r="A7604" s="1">
        <v>238</v>
      </c>
      <c r="B7604" s="1" t="s">
        <v>171</v>
      </c>
      <c r="C7604" s="218">
        <v>44940</v>
      </c>
      <c r="D7604" s="1">
        <v>16</v>
      </c>
      <c r="E7604" s="1">
        <v>702</v>
      </c>
    </row>
    <row r="7605" spans="1:5" x14ac:dyDescent="0.35">
      <c r="A7605" s="1">
        <v>238</v>
      </c>
      <c r="B7605" s="1" t="s">
        <v>171</v>
      </c>
      <c r="C7605" s="218">
        <v>44941</v>
      </c>
      <c r="D7605" s="1">
        <v>22</v>
      </c>
      <c r="E7605" s="1">
        <v>765</v>
      </c>
    </row>
    <row r="7606" spans="1:5" x14ac:dyDescent="0.35">
      <c r="A7606" s="1">
        <v>238</v>
      </c>
      <c r="B7606" s="1" t="s">
        <v>171</v>
      </c>
      <c r="C7606" s="218">
        <v>44942</v>
      </c>
      <c r="D7606" s="1">
        <v>16</v>
      </c>
      <c r="E7606" s="1">
        <v>729</v>
      </c>
    </row>
    <row r="7607" spans="1:5" x14ac:dyDescent="0.35">
      <c r="A7607" s="1">
        <v>238</v>
      </c>
      <c r="B7607" s="1" t="s">
        <v>171</v>
      </c>
      <c r="C7607" s="218">
        <v>44943</v>
      </c>
      <c r="D7607" s="1">
        <v>21</v>
      </c>
      <c r="E7607" s="1">
        <v>783</v>
      </c>
    </row>
    <row r="7608" spans="1:5" x14ac:dyDescent="0.35">
      <c r="A7608" s="1">
        <v>238</v>
      </c>
      <c r="B7608" s="1" t="s">
        <v>171</v>
      </c>
      <c r="C7608" s="218">
        <v>44944</v>
      </c>
      <c r="D7608" s="1">
        <v>16</v>
      </c>
      <c r="E7608" s="1">
        <v>657</v>
      </c>
    </row>
    <row r="7609" spans="1:5" x14ac:dyDescent="0.35">
      <c r="A7609" s="1">
        <v>238</v>
      </c>
      <c r="B7609" s="1" t="s">
        <v>171</v>
      </c>
      <c r="C7609" s="218">
        <v>44945</v>
      </c>
      <c r="D7609" s="1">
        <v>20</v>
      </c>
      <c r="E7609" s="1">
        <v>765</v>
      </c>
    </row>
    <row r="7610" spans="1:5" x14ac:dyDescent="0.35">
      <c r="A7610" s="1">
        <v>238</v>
      </c>
      <c r="B7610" s="1" t="s">
        <v>171</v>
      </c>
      <c r="C7610" s="218">
        <v>44946</v>
      </c>
      <c r="D7610" s="1">
        <v>8</v>
      </c>
      <c r="E7610" s="1">
        <v>333</v>
      </c>
    </row>
    <row r="7611" spans="1:5" x14ac:dyDescent="0.35">
      <c r="A7611" s="1">
        <v>238</v>
      </c>
      <c r="B7611" s="1" t="s">
        <v>171</v>
      </c>
      <c r="C7611" s="218">
        <v>44947</v>
      </c>
      <c r="D7611" s="1">
        <v>18</v>
      </c>
      <c r="E7611" s="1">
        <v>558</v>
      </c>
    </row>
    <row r="7612" spans="1:5" x14ac:dyDescent="0.35">
      <c r="A7612" s="1">
        <v>238</v>
      </c>
      <c r="B7612" s="1" t="s">
        <v>171</v>
      </c>
      <c r="C7612" s="218">
        <v>44948</v>
      </c>
      <c r="D7612" s="1">
        <v>15</v>
      </c>
      <c r="E7612" s="1">
        <v>513</v>
      </c>
    </row>
    <row r="7613" spans="1:5" x14ac:dyDescent="0.35">
      <c r="A7613" s="1">
        <v>238</v>
      </c>
      <c r="B7613" s="1" t="s">
        <v>171</v>
      </c>
      <c r="C7613" s="218">
        <v>44949</v>
      </c>
      <c r="D7613" s="1">
        <v>10</v>
      </c>
      <c r="E7613" s="1">
        <v>378</v>
      </c>
    </row>
    <row r="7614" spans="1:5" x14ac:dyDescent="0.35">
      <c r="A7614" s="1">
        <v>238</v>
      </c>
      <c r="B7614" s="1" t="s">
        <v>171</v>
      </c>
      <c r="C7614" s="218">
        <v>44950</v>
      </c>
      <c r="D7614" s="1">
        <v>15</v>
      </c>
      <c r="E7614" s="1">
        <v>531</v>
      </c>
    </row>
    <row r="7615" spans="1:5" x14ac:dyDescent="0.35">
      <c r="A7615" s="1">
        <v>238</v>
      </c>
      <c r="B7615" s="1" t="s">
        <v>171</v>
      </c>
      <c r="C7615" s="218">
        <v>44951</v>
      </c>
      <c r="D7615" s="1">
        <v>16</v>
      </c>
      <c r="E7615" s="1">
        <v>612</v>
      </c>
    </row>
    <row r="7616" spans="1:5" x14ac:dyDescent="0.35">
      <c r="A7616" s="1">
        <v>238</v>
      </c>
      <c r="B7616" s="1" t="s">
        <v>171</v>
      </c>
      <c r="C7616" s="218">
        <v>44952</v>
      </c>
      <c r="D7616" s="1">
        <v>26</v>
      </c>
      <c r="E7616" s="1">
        <v>1044</v>
      </c>
    </row>
    <row r="7617" spans="1:5" x14ac:dyDescent="0.35">
      <c r="A7617" s="1">
        <v>238</v>
      </c>
      <c r="B7617" s="1" t="s">
        <v>171</v>
      </c>
      <c r="C7617" s="218">
        <v>44953</v>
      </c>
      <c r="D7617" s="1">
        <v>10</v>
      </c>
      <c r="E7617" s="1">
        <v>396</v>
      </c>
    </row>
    <row r="7618" spans="1:5" x14ac:dyDescent="0.35">
      <c r="A7618" s="1">
        <v>238</v>
      </c>
      <c r="B7618" s="1" t="s">
        <v>171</v>
      </c>
      <c r="C7618" s="218">
        <v>44954</v>
      </c>
      <c r="D7618" s="1">
        <v>14</v>
      </c>
      <c r="E7618" s="1">
        <v>630</v>
      </c>
    </row>
    <row r="7619" spans="1:5" x14ac:dyDescent="0.35">
      <c r="A7619" s="1">
        <v>238</v>
      </c>
      <c r="B7619" s="1" t="s">
        <v>171</v>
      </c>
      <c r="C7619" s="218">
        <v>44955</v>
      </c>
      <c r="D7619" s="1">
        <v>10</v>
      </c>
      <c r="E7619" s="1">
        <v>504</v>
      </c>
    </row>
    <row r="7620" spans="1:5" x14ac:dyDescent="0.35">
      <c r="A7620" s="1">
        <v>238</v>
      </c>
      <c r="B7620" s="1" t="s">
        <v>171</v>
      </c>
      <c r="C7620" s="218">
        <v>44956</v>
      </c>
      <c r="D7620" s="1">
        <v>15</v>
      </c>
      <c r="E7620" s="1">
        <v>504</v>
      </c>
    </row>
    <row r="7621" spans="1:5" x14ac:dyDescent="0.35">
      <c r="A7621" s="1">
        <v>241</v>
      </c>
      <c r="B7621" s="1" t="s">
        <v>172</v>
      </c>
      <c r="C7621" s="218">
        <v>44878</v>
      </c>
      <c r="D7621" s="1">
        <v>24</v>
      </c>
      <c r="E7621" s="1">
        <v>459</v>
      </c>
    </row>
    <row r="7622" spans="1:5" x14ac:dyDescent="0.35">
      <c r="A7622" s="1">
        <v>241</v>
      </c>
      <c r="B7622" s="1" t="s">
        <v>172</v>
      </c>
      <c r="C7622" s="218">
        <v>44879</v>
      </c>
      <c r="D7622" s="1">
        <v>24</v>
      </c>
      <c r="E7622" s="1">
        <v>567</v>
      </c>
    </row>
    <row r="7623" spans="1:5" x14ac:dyDescent="0.35">
      <c r="A7623" s="1">
        <v>241</v>
      </c>
      <c r="B7623" s="1" t="s">
        <v>172</v>
      </c>
      <c r="C7623" s="218">
        <v>44880</v>
      </c>
      <c r="D7623" s="1">
        <v>31</v>
      </c>
      <c r="E7623" s="1">
        <v>639</v>
      </c>
    </row>
    <row r="7624" spans="1:5" x14ac:dyDescent="0.35">
      <c r="A7624" s="1">
        <v>241</v>
      </c>
      <c r="B7624" s="1" t="s">
        <v>172</v>
      </c>
      <c r="C7624" s="218">
        <v>44881</v>
      </c>
      <c r="D7624" s="1">
        <v>15</v>
      </c>
      <c r="E7624" s="1">
        <v>351</v>
      </c>
    </row>
    <row r="7625" spans="1:5" x14ac:dyDescent="0.35">
      <c r="A7625" s="1">
        <v>241</v>
      </c>
      <c r="B7625" s="1" t="s">
        <v>172</v>
      </c>
      <c r="C7625" s="218">
        <v>44882</v>
      </c>
      <c r="D7625" s="1">
        <v>20</v>
      </c>
      <c r="E7625" s="1">
        <v>414</v>
      </c>
    </row>
    <row r="7626" spans="1:5" x14ac:dyDescent="0.35">
      <c r="A7626" s="1">
        <v>241</v>
      </c>
      <c r="B7626" s="1" t="s">
        <v>172</v>
      </c>
      <c r="C7626" s="218">
        <v>44886</v>
      </c>
      <c r="D7626" s="1">
        <v>4</v>
      </c>
      <c r="E7626" s="1">
        <v>126</v>
      </c>
    </row>
    <row r="7627" spans="1:5" x14ac:dyDescent="0.35">
      <c r="A7627" s="1">
        <v>241</v>
      </c>
      <c r="B7627" s="1" t="s">
        <v>172</v>
      </c>
      <c r="C7627" s="218">
        <v>44887</v>
      </c>
      <c r="D7627" s="1">
        <v>7</v>
      </c>
      <c r="E7627" s="1">
        <v>207</v>
      </c>
    </row>
    <row r="7628" spans="1:5" x14ac:dyDescent="0.35">
      <c r="A7628" s="1">
        <v>241</v>
      </c>
      <c r="B7628" s="1" t="s">
        <v>172</v>
      </c>
      <c r="C7628" s="218">
        <v>44888</v>
      </c>
      <c r="D7628" s="1">
        <v>12</v>
      </c>
      <c r="E7628" s="1">
        <v>243</v>
      </c>
    </row>
    <row r="7629" spans="1:5" x14ac:dyDescent="0.35">
      <c r="A7629" s="1">
        <v>241</v>
      </c>
      <c r="B7629" s="1" t="s">
        <v>172</v>
      </c>
      <c r="C7629" s="218">
        <v>44890</v>
      </c>
      <c r="D7629" s="1">
        <v>15</v>
      </c>
      <c r="E7629" s="1">
        <v>459</v>
      </c>
    </row>
    <row r="7630" spans="1:5" x14ac:dyDescent="0.35">
      <c r="A7630" s="1">
        <v>241</v>
      </c>
      <c r="B7630" s="1" t="s">
        <v>172</v>
      </c>
      <c r="C7630" s="218">
        <v>44891</v>
      </c>
      <c r="D7630" s="1">
        <v>41</v>
      </c>
      <c r="E7630" s="1">
        <v>1116</v>
      </c>
    </row>
    <row r="7631" spans="1:5" x14ac:dyDescent="0.35">
      <c r="A7631" s="1">
        <v>241</v>
      </c>
      <c r="B7631" s="1" t="s">
        <v>172</v>
      </c>
      <c r="C7631" s="218">
        <v>44892</v>
      </c>
      <c r="D7631" s="1">
        <v>22</v>
      </c>
      <c r="E7631" s="1">
        <v>612</v>
      </c>
    </row>
    <row r="7632" spans="1:5" x14ac:dyDescent="0.35">
      <c r="A7632" s="1">
        <v>241</v>
      </c>
      <c r="B7632" s="1" t="s">
        <v>172</v>
      </c>
      <c r="C7632" s="218">
        <v>44893</v>
      </c>
      <c r="D7632" s="1">
        <v>29</v>
      </c>
      <c r="E7632" s="1">
        <v>765</v>
      </c>
    </row>
    <row r="7633" spans="1:5" x14ac:dyDescent="0.35">
      <c r="A7633" s="1">
        <v>241</v>
      </c>
      <c r="B7633" s="1" t="s">
        <v>172</v>
      </c>
      <c r="C7633" s="218">
        <v>44894</v>
      </c>
      <c r="D7633" s="1">
        <v>30</v>
      </c>
      <c r="E7633" s="1">
        <v>756</v>
      </c>
    </row>
    <row r="7634" spans="1:5" x14ac:dyDescent="0.35">
      <c r="A7634" s="1">
        <v>241</v>
      </c>
      <c r="B7634" s="1" t="s">
        <v>172</v>
      </c>
      <c r="C7634" s="218">
        <v>44895</v>
      </c>
      <c r="D7634" s="1">
        <v>24</v>
      </c>
      <c r="E7634" s="1">
        <v>621</v>
      </c>
    </row>
    <row r="7635" spans="1:5" x14ac:dyDescent="0.35">
      <c r="A7635" s="1">
        <v>241</v>
      </c>
      <c r="B7635" s="1" t="s">
        <v>172</v>
      </c>
      <c r="C7635" s="218">
        <v>44896</v>
      </c>
      <c r="D7635" s="1">
        <v>30</v>
      </c>
      <c r="E7635" s="1">
        <v>918</v>
      </c>
    </row>
    <row r="7636" spans="1:5" x14ac:dyDescent="0.35">
      <c r="A7636" s="1">
        <v>241</v>
      </c>
      <c r="B7636" s="1" t="s">
        <v>172</v>
      </c>
      <c r="C7636" s="218">
        <v>44897</v>
      </c>
      <c r="D7636" s="1">
        <v>18</v>
      </c>
      <c r="E7636" s="1">
        <v>567</v>
      </c>
    </row>
    <row r="7637" spans="1:5" x14ac:dyDescent="0.35">
      <c r="A7637" s="1">
        <v>241</v>
      </c>
      <c r="B7637" s="1" t="s">
        <v>172</v>
      </c>
      <c r="C7637" s="218">
        <v>44898</v>
      </c>
      <c r="D7637" s="1">
        <v>19</v>
      </c>
      <c r="E7637" s="1">
        <v>504</v>
      </c>
    </row>
    <row r="7638" spans="1:5" x14ac:dyDescent="0.35">
      <c r="A7638" s="1">
        <v>241</v>
      </c>
      <c r="B7638" s="1" t="s">
        <v>172</v>
      </c>
      <c r="C7638" s="218">
        <v>44899</v>
      </c>
      <c r="D7638" s="1">
        <v>7</v>
      </c>
      <c r="E7638" s="1">
        <v>153</v>
      </c>
    </row>
    <row r="7639" spans="1:5" x14ac:dyDescent="0.35">
      <c r="A7639" s="1">
        <v>241</v>
      </c>
      <c r="B7639" s="1" t="s">
        <v>172</v>
      </c>
      <c r="C7639" s="218">
        <v>44900</v>
      </c>
      <c r="D7639" s="1">
        <v>15</v>
      </c>
      <c r="E7639" s="1">
        <v>486</v>
      </c>
    </row>
    <row r="7640" spans="1:5" x14ac:dyDescent="0.35">
      <c r="A7640" s="1">
        <v>241</v>
      </c>
      <c r="B7640" s="1" t="s">
        <v>172</v>
      </c>
      <c r="C7640" s="218">
        <v>44901</v>
      </c>
      <c r="D7640" s="1">
        <v>23</v>
      </c>
      <c r="E7640" s="1">
        <v>648</v>
      </c>
    </row>
    <row r="7641" spans="1:5" x14ac:dyDescent="0.35">
      <c r="A7641" s="1">
        <v>241</v>
      </c>
      <c r="B7641" s="1" t="s">
        <v>172</v>
      </c>
      <c r="C7641" s="218">
        <v>44902</v>
      </c>
      <c r="D7641" s="1">
        <v>21</v>
      </c>
      <c r="E7641" s="1">
        <v>648</v>
      </c>
    </row>
    <row r="7642" spans="1:5" x14ac:dyDescent="0.35">
      <c r="A7642" s="1">
        <v>241</v>
      </c>
      <c r="B7642" s="1" t="s">
        <v>172</v>
      </c>
      <c r="C7642" s="218">
        <v>44903</v>
      </c>
      <c r="D7642" s="1">
        <v>1</v>
      </c>
      <c r="E7642" s="1">
        <v>18</v>
      </c>
    </row>
    <row r="7643" spans="1:5" x14ac:dyDescent="0.35">
      <c r="A7643" s="1">
        <v>241</v>
      </c>
      <c r="B7643" s="1" t="s">
        <v>172</v>
      </c>
      <c r="C7643" s="218">
        <v>44904</v>
      </c>
      <c r="D7643" s="1">
        <v>19</v>
      </c>
      <c r="E7643" s="1">
        <v>639</v>
      </c>
    </row>
    <row r="7644" spans="1:5" x14ac:dyDescent="0.35">
      <c r="A7644" s="1">
        <v>241</v>
      </c>
      <c r="B7644" s="1" t="s">
        <v>172</v>
      </c>
      <c r="C7644" s="218">
        <v>44906</v>
      </c>
      <c r="D7644" s="1">
        <v>11</v>
      </c>
      <c r="E7644" s="1">
        <v>360</v>
      </c>
    </row>
    <row r="7645" spans="1:5" x14ac:dyDescent="0.35">
      <c r="A7645" s="1">
        <v>241</v>
      </c>
      <c r="B7645" s="1" t="s">
        <v>172</v>
      </c>
      <c r="C7645" s="218">
        <v>44907</v>
      </c>
      <c r="D7645" s="1">
        <v>8</v>
      </c>
      <c r="E7645" s="1">
        <v>279</v>
      </c>
    </row>
    <row r="7646" spans="1:5" x14ac:dyDescent="0.35">
      <c r="A7646" s="1">
        <v>241</v>
      </c>
      <c r="B7646" s="1" t="s">
        <v>172</v>
      </c>
      <c r="C7646" s="218">
        <v>44910</v>
      </c>
      <c r="D7646" s="1">
        <v>24</v>
      </c>
      <c r="E7646" s="1">
        <v>783</v>
      </c>
    </row>
    <row r="7647" spans="1:5" x14ac:dyDescent="0.35">
      <c r="A7647" s="1">
        <v>241</v>
      </c>
      <c r="B7647" s="1" t="s">
        <v>172</v>
      </c>
      <c r="C7647" s="218">
        <v>44911</v>
      </c>
      <c r="D7647" s="1">
        <v>22</v>
      </c>
      <c r="E7647" s="1">
        <v>693</v>
      </c>
    </row>
    <row r="7648" spans="1:5" x14ac:dyDescent="0.35">
      <c r="A7648" s="1">
        <v>241</v>
      </c>
      <c r="B7648" s="1" t="s">
        <v>172</v>
      </c>
      <c r="C7648" s="218">
        <v>44912</v>
      </c>
      <c r="D7648" s="1">
        <v>25</v>
      </c>
      <c r="E7648" s="1">
        <v>612</v>
      </c>
    </row>
    <row r="7649" spans="1:5" x14ac:dyDescent="0.35">
      <c r="A7649" s="1">
        <v>241</v>
      </c>
      <c r="B7649" s="1" t="s">
        <v>172</v>
      </c>
      <c r="C7649" s="218">
        <v>44913</v>
      </c>
      <c r="D7649" s="1">
        <v>25</v>
      </c>
      <c r="E7649" s="1">
        <v>720</v>
      </c>
    </row>
    <row r="7650" spans="1:5" x14ac:dyDescent="0.35">
      <c r="A7650" s="1">
        <v>241</v>
      </c>
      <c r="B7650" s="1" t="s">
        <v>172</v>
      </c>
      <c r="C7650" s="218">
        <v>44914</v>
      </c>
      <c r="D7650" s="1">
        <v>25</v>
      </c>
      <c r="E7650" s="1">
        <v>828</v>
      </c>
    </row>
    <row r="7651" spans="1:5" x14ac:dyDescent="0.35">
      <c r="A7651" s="1">
        <v>241</v>
      </c>
      <c r="B7651" s="1" t="s">
        <v>172</v>
      </c>
      <c r="C7651" s="218">
        <v>44915</v>
      </c>
      <c r="D7651" s="1">
        <v>17</v>
      </c>
      <c r="E7651" s="1">
        <v>468</v>
      </c>
    </row>
    <row r="7652" spans="1:5" x14ac:dyDescent="0.35">
      <c r="A7652" s="1">
        <v>241</v>
      </c>
      <c r="B7652" s="1" t="s">
        <v>172</v>
      </c>
      <c r="C7652" s="218">
        <v>44916</v>
      </c>
      <c r="D7652" s="1">
        <v>14</v>
      </c>
      <c r="E7652" s="1">
        <v>387</v>
      </c>
    </row>
    <row r="7653" spans="1:5" x14ac:dyDescent="0.35">
      <c r="A7653" s="1">
        <v>241</v>
      </c>
      <c r="B7653" s="1" t="s">
        <v>172</v>
      </c>
      <c r="C7653" s="218">
        <v>44917</v>
      </c>
      <c r="D7653" s="1">
        <v>24</v>
      </c>
      <c r="E7653" s="1">
        <v>729</v>
      </c>
    </row>
    <row r="7654" spans="1:5" x14ac:dyDescent="0.35">
      <c r="A7654" s="1">
        <v>241</v>
      </c>
      <c r="B7654" s="1" t="s">
        <v>172</v>
      </c>
      <c r="C7654" s="218">
        <v>44918</v>
      </c>
      <c r="D7654" s="1">
        <v>25</v>
      </c>
      <c r="E7654" s="1">
        <v>693</v>
      </c>
    </row>
    <row r="7655" spans="1:5" x14ac:dyDescent="0.35">
      <c r="A7655" s="1">
        <v>241</v>
      </c>
      <c r="B7655" s="1" t="s">
        <v>172</v>
      </c>
      <c r="C7655" s="218">
        <v>44919</v>
      </c>
      <c r="D7655" s="1">
        <v>29</v>
      </c>
      <c r="E7655" s="1">
        <v>711</v>
      </c>
    </row>
    <row r="7656" spans="1:5" x14ac:dyDescent="0.35">
      <c r="A7656" s="1">
        <v>241</v>
      </c>
      <c r="B7656" s="1" t="s">
        <v>172</v>
      </c>
      <c r="C7656" s="218">
        <v>44921</v>
      </c>
      <c r="D7656" s="1">
        <v>19</v>
      </c>
      <c r="E7656" s="1">
        <v>450</v>
      </c>
    </row>
    <row r="7657" spans="1:5" x14ac:dyDescent="0.35">
      <c r="A7657" s="1">
        <v>241</v>
      </c>
      <c r="B7657" s="1" t="s">
        <v>172</v>
      </c>
      <c r="C7657" s="218">
        <v>44922</v>
      </c>
      <c r="D7657" s="1">
        <v>21</v>
      </c>
      <c r="E7657" s="1">
        <v>594</v>
      </c>
    </row>
    <row r="7658" spans="1:5" x14ac:dyDescent="0.35">
      <c r="A7658" s="1">
        <v>241</v>
      </c>
      <c r="B7658" s="1" t="s">
        <v>172</v>
      </c>
      <c r="C7658" s="218">
        <v>44923</v>
      </c>
      <c r="D7658" s="1">
        <v>31</v>
      </c>
      <c r="E7658" s="1">
        <v>936</v>
      </c>
    </row>
    <row r="7659" spans="1:5" x14ac:dyDescent="0.35">
      <c r="A7659" s="1">
        <v>241</v>
      </c>
      <c r="B7659" s="1" t="s">
        <v>172</v>
      </c>
      <c r="C7659" s="218">
        <v>44924</v>
      </c>
      <c r="D7659" s="1">
        <v>30</v>
      </c>
      <c r="E7659" s="1">
        <v>972</v>
      </c>
    </row>
    <row r="7660" spans="1:5" x14ac:dyDescent="0.35">
      <c r="A7660" s="1">
        <v>241</v>
      </c>
      <c r="B7660" s="1" t="s">
        <v>172</v>
      </c>
      <c r="C7660" s="218">
        <v>44925</v>
      </c>
      <c r="D7660" s="1">
        <v>35</v>
      </c>
      <c r="E7660" s="1">
        <v>900</v>
      </c>
    </row>
    <row r="7661" spans="1:5" x14ac:dyDescent="0.35">
      <c r="A7661" s="1">
        <v>241</v>
      </c>
      <c r="B7661" s="1" t="s">
        <v>172</v>
      </c>
      <c r="C7661" s="218">
        <v>44926</v>
      </c>
      <c r="D7661" s="1">
        <v>32</v>
      </c>
      <c r="E7661" s="1">
        <v>846</v>
      </c>
    </row>
    <row r="7662" spans="1:5" x14ac:dyDescent="0.35">
      <c r="A7662" s="1">
        <v>241</v>
      </c>
      <c r="B7662" s="1" t="s">
        <v>172</v>
      </c>
      <c r="C7662" s="218">
        <v>44927</v>
      </c>
      <c r="D7662" s="1">
        <v>20</v>
      </c>
      <c r="E7662" s="1">
        <v>441</v>
      </c>
    </row>
    <row r="7663" spans="1:5" x14ac:dyDescent="0.35">
      <c r="A7663" s="1">
        <v>241</v>
      </c>
      <c r="B7663" s="1" t="s">
        <v>172</v>
      </c>
      <c r="C7663" s="218">
        <v>44928</v>
      </c>
      <c r="D7663" s="1">
        <v>8</v>
      </c>
      <c r="E7663" s="1">
        <v>171</v>
      </c>
    </row>
    <row r="7664" spans="1:5" x14ac:dyDescent="0.35">
      <c r="A7664" s="1">
        <v>241</v>
      </c>
      <c r="B7664" s="1" t="s">
        <v>172</v>
      </c>
      <c r="C7664" s="218">
        <v>44929</v>
      </c>
      <c r="D7664" s="1">
        <v>15</v>
      </c>
      <c r="E7664" s="1">
        <v>486</v>
      </c>
    </row>
    <row r="7665" spans="1:5" x14ac:dyDescent="0.35">
      <c r="A7665" s="1">
        <v>241</v>
      </c>
      <c r="B7665" s="1" t="s">
        <v>172</v>
      </c>
      <c r="C7665" s="218">
        <v>44930</v>
      </c>
      <c r="D7665" s="1">
        <v>22</v>
      </c>
      <c r="E7665" s="1">
        <v>639</v>
      </c>
    </row>
    <row r="7666" spans="1:5" x14ac:dyDescent="0.35">
      <c r="A7666" s="1">
        <v>241</v>
      </c>
      <c r="B7666" s="1" t="s">
        <v>172</v>
      </c>
      <c r="C7666" s="218">
        <v>44931</v>
      </c>
      <c r="D7666" s="1">
        <v>39</v>
      </c>
      <c r="E7666" s="1">
        <v>1107</v>
      </c>
    </row>
    <row r="7667" spans="1:5" x14ac:dyDescent="0.35">
      <c r="A7667" s="1">
        <v>241</v>
      </c>
      <c r="B7667" s="1" t="s">
        <v>172</v>
      </c>
      <c r="C7667" s="218">
        <v>44932</v>
      </c>
      <c r="D7667" s="1">
        <v>27</v>
      </c>
      <c r="E7667" s="1">
        <v>810</v>
      </c>
    </row>
    <row r="7668" spans="1:5" x14ac:dyDescent="0.35">
      <c r="A7668" s="1">
        <v>241</v>
      </c>
      <c r="B7668" s="1" t="s">
        <v>172</v>
      </c>
      <c r="C7668" s="218">
        <v>44933</v>
      </c>
      <c r="D7668" s="1">
        <v>25</v>
      </c>
      <c r="E7668" s="1">
        <v>747</v>
      </c>
    </row>
    <row r="7669" spans="1:5" x14ac:dyDescent="0.35">
      <c r="A7669" s="1">
        <v>241</v>
      </c>
      <c r="B7669" s="1" t="s">
        <v>172</v>
      </c>
      <c r="C7669" s="218">
        <v>44934</v>
      </c>
      <c r="D7669" s="1">
        <v>21</v>
      </c>
      <c r="E7669" s="1">
        <v>567</v>
      </c>
    </row>
    <row r="7670" spans="1:5" x14ac:dyDescent="0.35">
      <c r="A7670" s="1">
        <v>241</v>
      </c>
      <c r="B7670" s="1" t="s">
        <v>172</v>
      </c>
      <c r="C7670" s="218">
        <v>44935</v>
      </c>
      <c r="D7670" s="1">
        <v>20</v>
      </c>
      <c r="E7670" s="1">
        <v>468</v>
      </c>
    </row>
    <row r="7671" spans="1:5" x14ac:dyDescent="0.35">
      <c r="A7671" s="1">
        <v>241</v>
      </c>
      <c r="B7671" s="1" t="s">
        <v>172</v>
      </c>
      <c r="C7671" s="218">
        <v>44936</v>
      </c>
      <c r="D7671" s="1">
        <v>30</v>
      </c>
      <c r="E7671" s="1">
        <v>783</v>
      </c>
    </row>
    <row r="7672" spans="1:5" x14ac:dyDescent="0.35">
      <c r="A7672" s="1">
        <v>241</v>
      </c>
      <c r="B7672" s="1" t="s">
        <v>172</v>
      </c>
      <c r="C7672" s="218">
        <v>44937</v>
      </c>
      <c r="D7672" s="1">
        <v>22</v>
      </c>
      <c r="E7672" s="1">
        <v>801</v>
      </c>
    </row>
    <row r="7673" spans="1:5" x14ac:dyDescent="0.35">
      <c r="A7673" s="1">
        <v>241</v>
      </c>
      <c r="B7673" s="1" t="s">
        <v>172</v>
      </c>
      <c r="C7673" s="218">
        <v>44938</v>
      </c>
      <c r="D7673" s="1">
        <v>26</v>
      </c>
      <c r="E7673" s="1">
        <v>711</v>
      </c>
    </row>
    <row r="7674" spans="1:5" x14ac:dyDescent="0.35">
      <c r="A7674" s="1">
        <v>241</v>
      </c>
      <c r="B7674" s="1" t="s">
        <v>172</v>
      </c>
      <c r="C7674" s="218">
        <v>44939</v>
      </c>
      <c r="D7674" s="1">
        <v>27</v>
      </c>
      <c r="E7674" s="1">
        <v>747</v>
      </c>
    </row>
    <row r="7675" spans="1:5" x14ac:dyDescent="0.35">
      <c r="A7675" s="1">
        <v>241</v>
      </c>
      <c r="B7675" s="1" t="s">
        <v>172</v>
      </c>
      <c r="C7675" s="218">
        <v>44940</v>
      </c>
      <c r="D7675" s="1">
        <v>21</v>
      </c>
      <c r="E7675" s="1">
        <v>702</v>
      </c>
    </row>
    <row r="7676" spans="1:5" x14ac:dyDescent="0.35">
      <c r="A7676" s="1">
        <v>241</v>
      </c>
      <c r="B7676" s="1" t="s">
        <v>172</v>
      </c>
      <c r="C7676" s="218">
        <v>44941</v>
      </c>
      <c r="D7676" s="1">
        <v>22</v>
      </c>
      <c r="E7676" s="1">
        <v>738</v>
      </c>
    </row>
    <row r="7677" spans="1:5" x14ac:dyDescent="0.35">
      <c r="A7677" s="1">
        <v>241</v>
      </c>
      <c r="B7677" s="1" t="s">
        <v>172</v>
      </c>
      <c r="C7677" s="218">
        <v>44942</v>
      </c>
      <c r="D7677" s="1">
        <v>30</v>
      </c>
      <c r="E7677" s="1">
        <v>729</v>
      </c>
    </row>
    <row r="7678" spans="1:5" x14ac:dyDescent="0.35">
      <c r="A7678" s="1">
        <v>241</v>
      </c>
      <c r="B7678" s="1" t="s">
        <v>172</v>
      </c>
      <c r="C7678" s="218">
        <v>44943</v>
      </c>
      <c r="D7678" s="1">
        <v>43</v>
      </c>
      <c r="E7678" s="1">
        <v>1314</v>
      </c>
    </row>
    <row r="7679" spans="1:5" x14ac:dyDescent="0.35">
      <c r="A7679" s="1">
        <v>241</v>
      </c>
      <c r="B7679" s="1" t="s">
        <v>172</v>
      </c>
      <c r="C7679" s="218">
        <v>44944</v>
      </c>
      <c r="D7679" s="1">
        <v>25</v>
      </c>
      <c r="E7679" s="1">
        <v>747</v>
      </c>
    </row>
    <row r="7680" spans="1:5" x14ac:dyDescent="0.35">
      <c r="A7680" s="1">
        <v>241</v>
      </c>
      <c r="B7680" s="1" t="s">
        <v>172</v>
      </c>
      <c r="C7680" s="218">
        <v>44945</v>
      </c>
      <c r="D7680" s="1">
        <v>36</v>
      </c>
      <c r="E7680" s="1">
        <v>891</v>
      </c>
    </row>
    <row r="7681" spans="1:5" x14ac:dyDescent="0.35">
      <c r="A7681" s="1">
        <v>241</v>
      </c>
      <c r="B7681" s="1" t="s">
        <v>172</v>
      </c>
      <c r="C7681" s="218">
        <v>44946</v>
      </c>
      <c r="D7681" s="1">
        <v>21</v>
      </c>
      <c r="E7681" s="1">
        <v>567</v>
      </c>
    </row>
    <row r="7682" spans="1:5" x14ac:dyDescent="0.35">
      <c r="A7682" s="1">
        <v>241</v>
      </c>
      <c r="B7682" s="1" t="s">
        <v>172</v>
      </c>
      <c r="C7682" s="218">
        <v>44947</v>
      </c>
      <c r="D7682" s="1">
        <v>22</v>
      </c>
      <c r="E7682" s="1">
        <v>666</v>
      </c>
    </row>
    <row r="7683" spans="1:5" x14ac:dyDescent="0.35">
      <c r="A7683" s="1">
        <v>241</v>
      </c>
      <c r="B7683" s="1" t="s">
        <v>172</v>
      </c>
      <c r="C7683" s="218">
        <v>44948</v>
      </c>
      <c r="D7683" s="1">
        <v>20</v>
      </c>
      <c r="E7683" s="1">
        <v>522</v>
      </c>
    </row>
    <row r="7684" spans="1:5" x14ac:dyDescent="0.35">
      <c r="A7684" s="1">
        <v>241</v>
      </c>
      <c r="B7684" s="1" t="s">
        <v>172</v>
      </c>
      <c r="C7684" s="218">
        <v>44949</v>
      </c>
      <c r="D7684" s="1">
        <v>12</v>
      </c>
      <c r="E7684" s="1">
        <v>378</v>
      </c>
    </row>
    <row r="7685" spans="1:5" x14ac:dyDescent="0.35">
      <c r="A7685" s="1">
        <v>241</v>
      </c>
      <c r="B7685" s="1" t="s">
        <v>172</v>
      </c>
      <c r="C7685" s="218">
        <v>44950</v>
      </c>
      <c r="D7685" s="1">
        <v>22</v>
      </c>
      <c r="E7685" s="1">
        <v>666</v>
      </c>
    </row>
    <row r="7686" spans="1:5" x14ac:dyDescent="0.35">
      <c r="A7686" s="1">
        <v>241</v>
      </c>
      <c r="B7686" s="1" t="s">
        <v>172</v>
      </c>
      <c r="C7686" s="218">
        <v>44951</v>
      </c>
      <c r="D7686" s="1">
        <v>20</v>
      </c>
      <c r="E7686" s="1">
        <v>603</v>
      </c>
    </row>
    <row r="7687" spans="1:5" x14ac:dyDescent="0.35">
      <c r="A7687" s="1">
        <v>241</v>
      </c>
      <c r="B7687" s="1" t="s">
        <v>172</v>
      </c>
      <c r="C7687" s="218">
        <v>44952</v>
      </c>
      <c r="D7687" s="1">
        <v>17</v>
      </c>
      <c r="E7687" s="1">
        <v>468</v>
      </c>
    </row>
    <row r="7688" spans="1:5" x14ac:dyDescent="0.35">
      <c r="A7688" s="1">
        <v>241</v>
      </c>
      <c r="B7688" s="1" t="s">
        <v>172</v>
      </c>
      <c r="C7688" s="218">
        <v>44953</v>
      </c>
      <c r="D7688" s="1">
        <v>17</v>
      </c>
      <c r="E7688" s="1">
        <v>441</v>
      </c>
    </row>
    <row r="7689" spans="1:5" x14ac:dyDescent="0.35">
      <c r="A7689" s="1">
        <v>241</v>
      </c>
      <c r="B7689" s="1" t="s">
        <v>172</v>
      </c>
      <c r="C7689" s="218">
        <v>44954</v>
      </c>
      <c r="D7689" s="1">
        <v>22</v>
      </c>
      <c r="E7689" s="1">
        <v>747</v>
      </c>
    </row>
    <row r="7690" spans="1:5" x14ac:dyDescent="0.35">
      <c r="A7690" s="1">
        <v>241</v>
      </c>
      <c r="B7690" s="1" t="s">
        <v>172</v>
      </c>
      <c r="C7690" s="218">
        <v>44955</v>
      </c>
      <c r="D7690" s="1">
        <v>20</v>
      </c>
      <c r="E7690" s="1">
        <v>603</v>
      </c>
    </row>
    <row r="7691" spans="1:5" x14ac:dyDescent="0.35">
      <c r="A7691" s="1">
        <v>241</v>
      </c>
      <c r="B7691" s="1" t="s">
        <v>172</v>
      </c>
      <c r="C7691" s="218">
        <v>44956</v>
      </c>
      <c r="D7691" s="1">
        <v>13</v>
      </c>
      <c r="E7691" s="1">
        <v>396</v>
      </c>
    </row>
    <row r="7692" spans="1:5" x14ac:dyDescent="0.35">
      <c r="A7692" s="1">
        <v>247</v>
      </c>
      <c r="B7692" s="1" t="s">
        <v>149</v>
      </c>
      <c r="C7692" s="218">
        <v>44918</v>
      </c>
      <c r="D7692" s="1">
        <v>30</v>
      </c>
      <c r="E7692" s="1">
        <v>540</v>
      </c>
    </row>
    <row r="7693" spans="1:5" x14ac:dyDescent="0.35">
      <c r="A7693" s="1">
        <v>247</v>
      </c>
      <c r="B7693" s="1" t="s">
        <v>149</v>
      </c>
      <c r="C7693" s="218">
        <v>44919</v>
      </c>
      <c r="D7693" s="1">
        <v>28</v>
      </c>
      <c r="E7693" s="1">
        <v>504</v>
      </c>
    </row>
    <row r="7694" spans="1:5" x14ac:dyDescent="0.35">
      <c r="A7694" s="1">
        <v>247</v>
      </c>
      <c r="B7694" s="1" t="s">
        <v>149</v>
      </c>
      <c r="C7694" s="218">
        <v>44920</v>
      </c>
      <c r="D7694" s="1">
        <v>27</v>
      </c>
      <c r="E7694" s="1">
        <v>486</v>
      </c>
    </row>
    <row r="7695" spans="1:5" x14ac:dyDescent="0.35">
      <c r="A7695" s="1">
        <v>247</v>
      </c>
      <c r="B7695" s="1" t="s">
        <v>149</v>
      </c>
      <c r="C7695" s="218">
        <v>44921</v>
      </c>
      <c r="D7695" s="1">
        <v>15</v>
      </c>
      <c r="E7695" s="1">
        <v>270</v>
      </c>
    </row>
    <row r="7696" spans="1:5" x14ac:dyDescent="0.35">
      <c r="A7696" s="1">
        <v>247</v>
      </c>
      <c r="B7696" s="1" t="s">
        <v>149</v>
      </c>
      <c r="C7696" s="218">
        <v>44922</v>
      </c>
      <c r="D7696" s="1">
        <v>27</v>
      </c>
      <c r="E7696" s="1">
        <v>540</v>
      </c>
    </row>
    <row r="7697" spans="1:5" x14ac:dyDescent="0.35">
      <c r="A7697" s="1">
        <v>247</v>
      </c>
      <c r="B7697" s="1" t="s">
        <v>149</v>
      </c>
      <c r="C7697" s="218">
        <v>44923</v>
      </c>
      <c r="D7697" s="1">
        <v>18</v>
      </c>
      <c r="E7697" s="1">
        <v>513</v>
      </c>
    </row>
    <row r="7698" spans="1:5" x14ac:dyDescent="0.35">
      <c r="A7698" s="1">
        <v>247</v>
      </c>
      <c r="B7698" s="1" t="s">
        <v>149</v>
      </c>
      <c r="C7698" s="218">
        <v>44924</v>
      </c>
      <c r="D7698" s="1">
        <v>15</v>
      </c>
      <c r="E7698" s="1">
        <v>648</v>
      </c>
    </row>
    <row r="7699" spans="1:5" x14ac:dyDescent="0.35">
      <c r="A7699" s="1">
        <v>247</v>
      </c>
      <c r="B7699" s="1" t="s">
        <v>149</v>
      </c>
      <c r="C7699" s="218">
        <v>44925</v>
      </c>
      <c r="D7699" s="1">
        <v>10</v>
      </c>
      <c r="E7699" s="1">
        <v>423</v>
      </c>
    </row>
    <row r="7700" spans="1:5" x14ac:dyDescent="0.35">
      <c r="A7700" s="1">
        <v>247</v>
      </c>
      <c r="B7700" s="1" t="s">
        <v>149</v>
      </c>
      <c r="C7700" s="218">
        <v>44926</v>
      </c>
      <c r="D7700" s="1">
        <v>18</v>
      </c>
      <c r="E7700" s="1">
        <v>621</v>
      </c>
    </row>
    <row r="7701" spans="1:5" x14ac:dyDescent="0.35">
      <c r="A7701" s="1">
        <v>247</v>
      </c>
      <c r="B7701" s="1" t="s">
        <v>149</v>
      </c>
      <c r="C7701" s="218">
        <v>44927</v>
      </c>
      <c r="D7701" s="1">
        <v>14</v>
      </c>
      <c r="E7701" s="1">
        <v>495</v>
      </c>
    </row>
    <row r="7702" spans="1:5" x14ac:dyDescent="0.35">
      <c r="A7702" s="1">
        <v>247</v>
      </c>
      <c r="B7702" s="1" t="s">
        <v>149</v>
      </c>
      <c r="C7702" s="218">
        <v>44931</v>
      </c>
      <c r="D7702" s="1">
        <v>24</v>
      </c>
      <c r="E7702" s="1">
        <v>783</v>
      </c>
    </row>
    <row r="7703" spans="1:5" x14ac:dyDescent="0.35">
      <c r="A7703" s="1">
        <v>247</v>
      </c>
      <c r="B7703" s="1" t="s">
        <v>149</v>
      </c>
      <c r="C7703" s="218">
        <v>44932</v>
      </c>
      <c r="D7703" s="1">
        <v>19</v>
      </c>
      <c r="E7703" s="1">
        <v>477</v>
      </c>
    </row>
    <row r="7704" spans="1:5" x14ac:dyDescent="0.35">
      <c r="A7704" s="1">
        <v>247</v>
      </c>
      <c r="B7704" s="1" t="s">
        <v>149</v>
      </c>
      <c r="C7704" s="218">
        <v>44933</v>
      </c>
      <c r="D7704" s="1">
        <v>15</v>
      </c>
      <c r="E7704" s="1">
        <v>459</v>
      </c>
    </row>
    <row r="7705" spans="1:5" x14ac:dyDescent="0.35">
      <c r="A7705" s="1">
        <v>247</v>
      </c>
      <c r="B7705" s="1" t="s">
        <v>149</v>
      </c>
      <c r="C7705" s="218">
        <v>44934</v>
      </c>
      <c r="D7705" s="1">
        <v>24</v>
      </c>
      <c r="E7705" s="1">
        <v>810</v>
      </c>
    </row>
    <row r="7706" spans="1:5" x14ac:dyDescent="0.35">
      <c r="A7706" s="1">
        <v>247</v>
      </c>
      <c r="B7706" s="1" t="s">
        <v>149</v>
      </c>
      <c r="C7706" s="218">
        <v>44935</v>
      </c>
      <c r="D7706" s="1">
        <v>10</v>
      </c>
      <c r="E7706" s="1">
        <v>423</v>
      </c>
    </row>
    <row r="7707" spans="1:5" x14ac:dyDescent="0.35">
      <c r="A7707" s="1">
        <v>247</v>
      </c>
      <c r="B7707" s="1" t="s">
        <v>149</v>
      </c>
      <c r="C7707" s="218">
        <v>44936</v>
      </c>
      <c r="D7707" s="1">
        <v>23</v>
      </c>
      <c r="E7707" s="1">
        <v>765</v>
      </c>
    </row>
    <row r="7708" spans="1:5" x14ac:dyDescent="0.35">
      <c r="A7708" s="1">
        <v>247</v>
      </c>
      <c r="B7708" s="1" t="s">
        <v>149</v>
      </c>
      <c r="C7708" s="218">
        <v>44937</v>
      </c>
      <c r="D7708" s="1">
        <v>22</v>
      </c>
      <c r="E7708" s="1">
        <v>693</v>
      </c>
    </row>
    <row r="7709" spans="1:5" x14ac:dyDescent="0.35">
      <c r="A7709" s="1">
        <v>247</v>
      </c>
      <c r="B7709" s="1" t="s">
        <v>149</v>
      </c>
      <c r="C7709" s="218">
        <v>44938</v>
      </c>
      <c r="D7709" s="1">
        <v>15</v>
      </c>
      <c r="E7709" s="1">
        <v>594</v>
      </c>
    </row>
    <row r="7710" spans="1:5" x14ac:dyDescent="0.35">
      <c r="A7710" s="1">
        <v>247</v>
      </c>
      <c r="B7710" s="1" t="s">
        <v>149</v>
      </c>
      <c r="C7710" s="218">
        <v>44939</v>
      </c>
      <c r="D7710" s="1">
        <v>16</v>
      </c>
      <c r="E7710" s="1">
        <v>639</v>
      </c>
    </row>
    <row r="7711" spans="1:5" x14ac:dyDescent="0.35">
      <c r="A7711" s="1">
        <v>247</v>
      </c>
      <c r="B7711" s="1" t="s">
        <v>149</v>
      </c>
      <c r="C7711" s="218">
        <v>44940</v>
      </c>
      <c r="D7711" s="1">
        <v>18</v>
      </c>
      <c r="E7711" s="1">
        <v>567</v>
      </c>
    </row>
    <row r="7712" spans="1:5" x14ac:dyDescent="0.35">
      <c r="A7712" s="1">
        <v>247</v>
      </c>
      <c r="B7712" s="1" t="s">
        <v>149</v>
      </c>
      <c r="C7712" s="218">
        <v>44941</v>
      </c>
      <c r="D7712" s="1">
        <v>8</v>
      </c>
      <c r="E7712" s="1">
        <v>306</v>
      </c>
    </row>
    <row r="7713" spans="1:5" x14ac:dyDescent="0.35">
      <c r="A7713" s="1">
        <v>247</v>
      </c>
      <c r="B7713" s="1" t="s">
        <v>149</v>
      </c>
      <c r="C7713" s="218">
        <v>44942</v>
      </c>
      <c r="D7713" s="1">
        <v>19</v>
      </c>
      <c r="E7713" s="1">
        <v>477</v>
      </c>
    </row>
    <row r="7714" spans="1:5" x14ac:dyDescent="0.35">
      <c r="A7714" s="1">
        <v>247</v>
      </c>
      <c r="B7714" s="1" t="s">
        <v>149</v>
      </c>
      <c r="C7714" s="218">
        <v>44943</v>
      </c>
      <c r="D7714" s="1">
        <v>15</v>
      </c>
      <c r="E7714" s="1">
        <v>486</v>
      </c>
    </row>
    <row r="7715" spans="1:5" x14ac:dyDescent="0.35">
      <c r="A7715" s="1">
        <v>247</v>
      </c>
      <c r="B7715" s="1" t="s">
        <v>149</v>
      </c>
      <c r="C7715" s="218">
        <v>44944</v>
      </c>
      <c r="D7715" s="1">
        <v>14</v>
      </c>
      <c r="E7715" s="1">
        <v>495</v>
      </c>
    </row>
    <row r="7716" spans="1:5" x14ac:dyDescent="0.35">
      <c r="A7716" s="1">
        <v>247</v>
      </c>
      <c r="B7716" s="1" t="s">
        <v>149</v>
      </c>
      <c r="C7716" s="218">
        <v>44945</v>
      </c>
      <c r="D7716" s="1">
        <v>24</v>
      </c>
      <c r="E7716" s="1">
        <v>837</v>
      </c>
    </row>
    <row r="7717" spans="1:5" x14ac:dyDescent="0.35">
      <c r="A7717" s="1">
        <v>247</v>
      </c>
      <c r="B7717" s="1" t="s">
        <v>149</v>
      </c>
      <c r="C7717" s="218">
        <v>44946</v>
      </c>
      <c r="D7717" s="1">
        <v>10</v>
      </c>
      <c r="E7717" s="1">
        <v>315</v>
      </c>
    </row>
    <row r="7718" spans="1:5" x14ac:dyDescent="0.35">
      <c r="A7718" s="1">
        <v>247</v>
      </c>
      <c r="B7718" s="1" t="s">
        <v>149</v>
      </c>
      <c r="C7718" s="218">
        <v>44947</v>
      </c>
      <c r="D7718" s="1">
        <v>20</v>
      </c>
      <c r="E7718" s="1">
        <v>576</v>
      </c>
    </row>
    <row r="7719" spans="1:5" x14ac:dyDescent="0.35">
      <c r="A7719" s="1">
        <v>247</v>
      </c>
      <c r="B7719" s="1" t="s">
        <v>149</v>
      </c>
      <c r="C7719" s="218">
        <v>44948</v>
      </c>
      <c r="D7719" s="1">
        <v>20</v>
      </c>
      <c r="E7719" s="1">
        <v>468</v>
      </c>
    </row>
    <row r="7720" spans="1:5" x14ac:dyDescent="0.35">
      <c r="A7720" s="1">
        <v>247</v>
      </c>
      <c r="B7720" s="1" t="s">
        <v>149</v>
      </c>
      <c r="C7720" s="218">
        <v>44949</v>
      </c>
      <c r="D7720" s="1">
        <v>10</v>
      </c>
      <c r="E7720" s="1">
        <v>234</v>
      </c>
    </row>
    <row r="7721" spans="1:5" x14ac:dyDescent="0.35">
      <c r="A7721" s="1">
        <v>247</v>
      </c>
      <c r="B7721" s="1" t="s">
        <v>149</v>
      </c>
      <c r="C7721" s="218">
        <v>44950</v>
      </c>
      <c r="D7721" s="1">
        <v>17</v>
      </c>
      <c r="E7721" s="1">
        <v>603</v>
      </c>
    </row>
    <row r="7722" spans="1:5" x14ac:dyDescent="0.35">
      <c r="A7722" s="1">
        <v>247</v>
      </c>
      <c r="B7722" s="1" t="s">
        <v>149</v>
      </c>
      <c r="C7722" s="218">
        <v>44951</v>
      </c>
      <c r="D7722" s="1">
        <v>17</v>
      </c>
      <c r="E7722" s="1">
        <v>603</v>
      </c>
    </row>
    <row r="7723" spans="1:5" x14ac:dyDescent="0.35">
      <c r="A7723" s="1">
        <v>247</v>
      </c>
      <c r="B7723" s="1" t="s">
        <v>149</v>
      </c>
      <c r="C7723" s="218">
        <v>44952</v>
      </c>
      <c r="D7723" s="1">
        <v>28</v>
      </c>
      <c r="E7723" s="1">
        <v>801</v>
      </c>
    </row>
    <row r="7724" spans="1:5" x14ac:dyDescent="0.35">
      <c r="A7724" s="1">
        <v>247</v>
      </c>
      <c r="B7724" s="1" t="s">
        <v>149</v>
      </c>
      <c r="C7724" s="218">
        <v>44953</v>
      </c>
      <c r="D7724" s="1">
        <v>16</v>
      </c>
      <c r="E7724" s="1">
        <v>612</v>
      </c>
    </row>
    <row r="7725" spans="1:5" x14ac:dyDescent="0.35">
      <c r="A7725" s="1">
        <v>247</v>
      </c>
      <c r="B7725" s="1" t="s">
        <v>149</v>
      </c>
      <c r="C7725" s="218">
        <v>44954</v>
      </c>
      <c r="D7725" s="1">
        <v>17</v>
      </c>
      <c r="E7725" s="1">
        <v>495</v>
      </c>
    </row>
    <row r="7726" spans="1:5" x14ac:dyDescent="0.35">
      <c r="A7726" s="1">
        <v>247</v>
      </c>
      <c r="B7726" s="1" t="s">
        <v>149</v>
      </c>
      <c r="C7726" s="218">
        <v>44955</v>
      </c>
      <c r="D7726" s="1">
        <v>15</v>
      </c>
      <c r="E7726" s="1">
        <v>486</v>
      </c>
    </row>
    <row r="7727" spans="1:5" x14ac:dyDescent="0.35">
      <c r="A7727" s="1">
        <v>247</v>
      </c>
      <c r="B7727" s="1" t="s">
        <v>149</v>
      </c>
      <c r="C7727" s="218">
        <v>44956</v>
      </c>
      <c r="D7727" s="1">
        <v>17</v>
      </c>
      <c r="E7727" s="1">
        <v>441</v>
      </c>
    </row>
    <row r="7728" spans="1:5" x14ac:dyDescent="0.35">
      <c r="A7728" s="1">
        <v>249</v>
      </c>
      <c r="B7728" s="1" t="s">
        <v>173</v>
      </c>
      <c r="C7728" s="218">
        <v>44878</v>
      </c>
      <c r="D7728" s="1">
        <v>5</v>
      </c>
      <c r="E7728" s="1">
        <v>117</v>
      </c>
    </row>
    <row r="7729" spans="1:5" x14ac:dyDescent="0.35">
      <c r="A7729" s="1">
        <v>249</v>
      </c>
      <c r="B7729" s="1" t="s">
        <v>173</v>
      </c>
      <c r="C7729" s="218">
        <v>44879</v>
      </c>
      <c r="D7729" s="1">
        <v>4</v>
      </c>
      <c r="E7729" s="1">
        <v>153</v>
      </c>
    </row>
    <row r="7730" spans="1:5" x14ac:dyDescent="0.35">
      <c r="A7730" s="1">
        <v>249</v>
      </c>
      <c r="B7730" s="1" t="s">
        <v>173</v>
      </c>
      <c r="C7730" s="218">
        <v>44880</v>
      </c>
      <c r="D7730" s="1">
        <v>11</v>
      </c>
      <c r="E7730" s="1">
        <v>360</v>
      </c>
    </row>
    <row r="7731" spans="1:5" x14ac:dyDescent="0.35">
      <c r="A7731" s="1">
        <v>249</v>
      </c>
      <c r="B7731" s="1" t="s">
        <v>173</v>
      </c>
      <c r="C7731" s="218">
        <v>44881</v>
      </c>
      <c r="D7731" s="1">
        <v>7</v>
      </c>
      <c r="E7731" s="1">
        <v>234</v>
      </c>
    </row>
    <row r="7732" spans="1:5" x14ac:dyDescent="0.35">
      <c r="A7732" s="1">
        <v>249</v>
      </c>
      <c r="B7732" s="1" t="s">
        <v>173</v>
      </c>
      <c r="C7732" s="218">
        <v>44882</v>
      </c>
      <c r="D7732" s="1">
        <v>11</v>
      </c>
      <c r="E7732" s="1">
        <v>387</v>
      </c>
    </row>
    <row r="7733" spans="1:5" x14ac:dyDescent="0.35">
      <c r="A7733" s="1">
        <v>249</v>
      </c>
      <c r="B7733" s="1" t="s">
        <v>173</v>
      </c>
      <c r="C7733" s="218">
        <v>44886</v>
      </c>
      <c r="D7733" s="1">
        <v>3</v>
      </c>
      <c r="E7733" s="1">
        <v>108</v>
      </c>
    </row>
    <row r="7734" spans="1:5" x14ac:dyDescent="0.35">
      <c r="A7734" s="1">
        <v>249</v>
      </c>
      <c r="B7734" s="1" t="s">
        <v>173</v>
      </c>
      <c r="C7734" s="218">
        <v>44887</v>
      </c>
      <c r="D7734" s="1">
        <v>7</v>
      </c>
      <c r="E7734" s="1">
        <v>153</v>
      </c>
    </row>
    <row r="7735" spans="1:5" x14ac:dyDescent="0.35">
      <c r="A7735" s="1">
        <v>249</v>
      </c>
      <c r="B7735" s="1" t="s">
        <v>173</v>
      </c>
      <c r="C7735" s="218">
        <v>44888</v>
      </c>
      <c r="D7735" s="1">
        <v>8</v>
      </c>
      <c r="E7735" s="1">
        <v>171</v>
      </c>
    </row>
    <row r="7736" spans="1:5" x14ac:dyDescent="0.35">
      <c r="A7736" s="1">
        <v>249</v>
      </c>
      <c r="B7736" s="1" t="s">
        <v>173</v>
      </c>
      <c r="C7736" s="218">
        <v>44889</v>
      </c>
      <c r="D7736" s="1">
        <v>25</v>
      </c>
      <c r="E7736" s="1">
        <v>693</v>
      </c>
    </row>
    <row r="7737" spans="1:5" x14ac:dyDescent="0.35">
      <c r="A7737" s="1">
        <v>249</v>
      </c>
      <c r="B7737" s="1" t="s">
        <v>173</v>
      </c>
      <c r="C7737" s="218">
        <v>44890</v>
      </c>
      <c r="D7737" s="1">
        <v>18</v>
      </c>
      <c r="E7737" s="1">
        <v>567</v>
      </c>
    </row>
    <row r="7738" spans="1:5" x14ac:dyDescent="0.35">
      <c r="A7738" s="1">
        <v>249</v>
      </c>
      <c r="B7738" s="1" t="s">
        <v>173</v>
      </c>
      <c r="C7738" s="218">
        <v>44891</v>
      </c>
      <c r="D7738" s="1">
        <v>21</v>
      </c>
      <c r="E7738" s="1">
        <v>567</v>
      </c>
    </row>
    <row r="7739" spans="1:5" x14ac:dyDescent="0.35">
      <c r="A7739" s="1">
        <v>249</v>
      </c>
      <c r="B7739" s="1" t="s">
        <v>173</v>
      </c>
      <c r="C7739" s="218">
        <v>44892</v>
      </c>
      <c r="D7739" s="1">
        <v>19</v>
      </c>
      <c r="E7739" s="1">
        <v>585</v>
      </c>
    </row>
    <row r="7740" spans="1:5" x14ac:dyDescent="0.35">
      <c r="A7740" s="1">
        <v>249</v>
      </c>
      <c r="B7740" s="1" t="s">
        <v>173</v>
      </c>
      <c r="C7740" s="218">
        <v>44893</v>
      </c>
      <c r="D7740" s="1">
        <v>18</v>
      </c>
      <c r="E7740" s="1">
        <v>594</v>
      </c>
    </row>
    <row r="7741" spans="1:5" x14ac:dyDescent="0.35">
      <c r="A7741" s="1">
        <v>249</v>
      </c>
      <c r="B7741" s="1" t="s">
        <v>173</v>
      </c>
      <c r="C7741" s="218">
        <v>44894</v>
      </c>
      <c r="D7741" s="1">
        <v>19</v>
      </c>
      <c r="E7741" s="1">
        <v>639</v>
      </c>
    </row>
    <row r="7742" spans="1:5" x14ac:dyDescent="0.35">
      <c r="A7742" s="1">
        <v>249</v>
      </c>
      <c r="B7742" s="1" t="s">
        <v>173</v>
      </c>
      <c r="C7742" s="218">
        <v>44895</v>
      </c>
      <c r="D7742" s="1">
        <v>14</v>
      </c>
      <c r="E7742" s="1">
        <v>522</v>
      </c>
    </row>
    <row r="7743" spans="1:5" x14ac:dyDescent="0.35">
      <c r="A7743" s="1">
        <v>249</v>
      </c>
      <c r="B7743" s="1" t="s">
        <v>173</v>
      </c>
      <c r="C7743" s="218">
        <v>44897</v>
      </c>
      <c r="D7743" s="1">
        <v>16</v>
      </c>
      <c r="E7743" s="1">
        <v>477</v>
      </c>
    </row>
    <row r="7744" spans="1:5" x14ac:dyDescent="0.35">
      <c r="A7744" s="1">
        <v>249</v>
      </c>
      <c r="B7744" s="1" t="s">
        <v>173</v>
      </c>
      <c r="C7744" s="218">
        <v>44898</v>
      </c>
      <c r="D7744" s="1">
        <v>14</v>
      </c>
      <c r="E7744" s="1">
        <v>441</v>
      </c>
    </row>
    <row r="7745" spans="1:5" x14ac:dyDescent="0.35">
      <c r="A7745" s="1">
        <v>249</v>
      </c>
      <c r="B7745" s="1" t="s">
        <v>173</v>
      </c>
      <c r="C7745" s="218">
        <v>44899</v>
      </c>
      <c r="D7745" s="1">
        <v>14</v>
      </c>
      <c r="E7745" s="1">
        <v>387</v>
      </c>
    </row>
    <row r="7746" spans="1:5" x14ac:dyDescent="0.35">
      <c r="A7746" s="1">
        <v>249</v>
      </c>
      <c r="B7746" s="1" t="s">
        <v>173</v>
      </c>
      <c r="C7746" s="218">
        <v>44900</v>
      </c>
      <c r="D7746" s="1">
        <v>13</v>
      </c>
      <c r="E7746" s="1">
        <v>288</v>
      </c>
    </row>
    <row r="7747" spans="1:5" x14ac:dyDescent="0.35">
      <c r="A7747" s="1">
        <v>249</v>
      </c>
      <c r="B7747" s="1" t="s">
        <v>173</v>
      </c>
      <c r="C7747" s="218">
        <v>44901</v>
      </c>
      <c r="D7747" s="1">
        <v>13</v>
      </c>
      <c r="E7747" s="1">
        <v>423</v>
      </c>
    </row>
    <row r="7748" spans="1:5" x14ac:dyDescent="0.35">
      <c r="A7748" s="1">
        <v>249</v>
      </c>
      <c r="B7748" s="1" t="s">
        <v>173</v>
      </c>
      <c r="C7748" s="218">
        <v>44902</v>
      </c>
      <c r="D7748" s="1">
        <v>12</v>
      </c>
      <c r="E7748" s="1">
        <v>378</v>
      </c>
    </row>
    <row r="7749" spans="1:5" x14ac:dyDescent="0.35">
      <c r="A7749" s="1">
        <v>249</v>
      </c>
      <c r="B7749" s="1" t="s">
        <v>173</v>
      </c>
      <c r="C7749" s="218">
        <v>44904</v>
      </c>
      <c r="D7749" s="1">
        <v>19</v>
      </c>
      <c r="E7749" s="1">
        <v>657</v>
      </c>
    </row>
    <row r="7750" spans="1:5" x14ac:dyDescent="0.35">
      <c r="A7750" s="1">
        <v>249</v>
      </c>
      <c r="B7750" s="1" t="s">
        <v>173</v>
      </c>
      <c r="C7750" s="218">
        <v>44906</v>
      </c>
      <c r="D7750" s="1">
        <v>7</v>
      </c>
      <c r="E7750" s="1">
        <v>234</v>
      </c>
    </row>
    <row r="7751" spans="1:5" x14ac:dyDescent="0.35">
      <c r="A7751" s="1">
        <v>249</v>
      </c>
      <c r="B7751" s="1" t="s">
        <v>173</v>
      </c>
      <c r="C7751" s="218">
        <v>44907</v>
      </c>
      <c r="D7751" s="1">
        <v>15</v>
      </c>
      <c r="E7751" s="1">
        <v>405</v>
      </c>
    </row>
    <row r="7752" spans="1:5" x14ac:dyDescent="0.35">
      <c r="A7752" s="1">
        <v>249</v>
      </c>
      <c r="B7752" s="1" t="s">
        <v>173</v>
      </c>
      <c r="C7752" s="218">
        <v>44908</v>
      </c>
      <c r="D7752" s="1">
        <v>12</v>
      </c>
      <c r="E7752" s="1">
        <v>405</v>
      </c>
    </row>
    <row r="7753" spans="1:5" x14ac:dyDescent="0.35">
      <c r="A7753" s="1">
        <v>249</v>
      </c>
      <c r="B7753" s="1" t="s">
        <v>173</v>
      </c>
      <c r="C7753" s="218">
        <v>44909</v>
      </c>
      <c r="D7753" s="1">
        <v>15</v>
      </c>
      <c r="E7753" s="1">
        <v>459</v>
      </c>
    </row>
    <row r="7754" spans="1:5" x14ac:dyDescent="0.35">
      <c r="A7754" s="1">
        <v>249</v>
      </c>
      <c r="B7754" s="1" t="s">
        <v>173</v>
      </c>
      <c r="C7754" s="218">
        <v>44910</v>
      </c>
      <c r="D7754" s="1">
        <v>16</v>
      </c>
      <c r="E7754" s="1">
        <v>477</v>
      </c>
    </row>
    <row r="7755" spans="1:5" x14ac:dyDescent="0.35">
      <c r="A7755" s="1">
        <v>249</v>
      </c>
      <c r="B7755" s="1" t="s">
        <v>173</v>
      </c>
      <c r="C7755" s="218">
        <v>44911</v>
      </c>
      <c r="D7755" s="1">
        <v>18</v>
      </c>
      <c r="E7755" s="1">
        <v>513</v>
      </c>
    </row>
    <row r="7756" spans="1:5" x14ac:dyDescent="0.35">
      <c r="A7756" s="1">
        <v>249</v>
      </c>
      <c r="B7756" s="1" t="s">
        <v>173</v>
      </c>
      <c r="C7756" s="218">
        <v>44912</v>
      </c>
      <c r="D7756" s="1">
        <v>15</v>
      </c>
      <c r="E7756" s="1">
        <v>405</v>
      </c>
    </row>
    <row r="7757" spans="1:5" x14ac:dyDescent="0.35">
      <c r="A7757" s="1">
        <v>249</v>
      </c>
      <c r="B7757" s="1" t="s">
        <v>173</v>
      </c>
      <c r="C7757" s="218">
        <v>44913</v>
      </c>
      <c r="D7757" s="1">
        <v>15</v>
      </c>
      <c r="E7757" s="1">
        <v>513</v>
      </c>
    </row>
    <row r="7758" spans="1:5" x14ac:dyDescent="0.35">
      <c r="A7758" s="1">
        <v>249</v>
      </c>
      <c r="B7758" s="1" t="s">
        <v>173</v>
      </c>
      <c r="C7758" s="218">
        <v>44914</v>
      </c>
      <c r="D7758" s="1">
        <v>19</v>
      </c>
      <c r="E7758" s="1">
        <v>585</v>
      </c>
    </row>
    <row r="7759" spans="1:5" x14ac:dyDescent="0.35">
      <c r="A7759" s="1">
        <v>249</v>
      </c>
      <c r="B7759" s="1" t="s">
        <v>173</v>
      </c>
      <c r="C7759" s="218">
        <v>44915</v>
      </c>
      <c r="D7759" s="1">
        <v>12</v>
      </c>
      <c r="E7759" s="1">
        <v>351</v>
      </c>
    </row>
    <row r="7760" spans="1:5" x14ac:dyDescent="0.35">
      <c r="A7760" s="1">
        <v>249</v>
      </c>
      <c r="B7760" s="1" t="s">
        <v>173</v>
      </c>
      <c r="C7760" s="218">
        <v>44916</v>
      </c>
      <c r="D7760" s="1">
        <v>14</v>
      </c>
      <c r="E7760" s="1">
        <v>414</v>
      </c>
    </row>
    <row r="7761" spans="1:5" x14ac:dyDescent="0.35">
      <c r="A7761" s="1">
        <v>249</v>
      </c>
      <c r="B7761" s="1" t="s">
        <v>173</v>
      </c>
      <c r="C7761" s="218">
        <v>44917</v>
      </c>
      <c r="D7761" s="1">
        <v>12</v>
      </c>
      <c r="E7761" s="1">
        <v>378</v>
      </c>
    </row>
    <row r="7762" spans="1:5" x14ac:dyDescent="0.35">
      <c r="A7762" s="1">
        <v>249</v>
      </c>
      <c r="B7762" s="1" t="s">
        <v>173</v>
      </c>
      <c r="C7762" s="218">
        <v>44918</v>
      </c>
      <c r="D7762" s="1">
        <v>10</v>
      </c>
      <c r="E7762" s="1">
        <v>396</v>
      </c>
    </row>
    <row r="7763" spans="1:5" x14ac:dyDescent="0.35">
      <c r="A7763" s="1">
        <v>249</v>
      </c>
      <c r="B7763" s="1" t="s">
        <v>173</v>
      </c>
      <c r="C7763" s="218">
        <v>44919</v>
      </c>
      <c r="D7763" s="1">
        <v>14</v>
      </c>
      <c r="E7763" s="1">
        <v>414</v>
      </c>
    </row>
    <row r="7764" spans="1:5" x14ac:dyDescent="0.35">
      <c r="A7764" s="1">
        <v>249</v>
      </c>
      <c r="B7764" s="1" t="s">
        <v>173</v>
      </c>
      <c r="C7764" s="218">
        <v>44920</v>
      </c>
      <c r="D7764" s="1">
        <v>16</v>
      </c>
      <c r="E7764" s="1">
        <v>504</v>
      </c>
    </row>
    <row r="7765" spans="1:5" x14ac:dyDescent="0.35">
      <c r="A7765" s="1">
        <v>249</v>
      </c>
      <c r="B7765" s="1" t="s">
        <v>173</v>
      </c>
      <c r="C7765" s="218">
        <v>44921</v>
      </c>
      <c r="D7765" s="1">
        <v>16</v>
      </c>
      <c r="E7765" s="1">
        <v>504</v>
      </c>
    </row>
    <row r="7766" spans="1:5" x14ac:dyDescent="0.35">
      <c r="A7766" s="1">
        <v>249</v>
      </c>
      <c r="B7766" s="1" t="s">
        <v>173</v>
      </c>
      <c r="C7766" s="218">
        <v>44922</v>
      </c>
      <c r="D7766" s="1">
        <v>13</v>
      </c>
      <c r="E7766" s="1">
        <v>504</v>
      </c>
    </row>
    <row r="7767" spans="1:5" x14ac:dyDescent="0.35">
      <c r="A7767" s="1">
        <v>249</v>
      </c>
      <c r="B7767" s="1" t="s">
        <v>173</v>
      </c>
      <c r="C7767" s="218">
        <v>44923</v>
      </c>
      <c r="D7767" s="1">
        <v>23</v>
      </c>
      <c r="E7767" s="1">
        <v>630</v>
      </c>
    </row>
    <row r="7768" spans="1:5" x14ac:dyDescent="0.35">
      <c r="A7768" s="1">
        <v>249</v>
      </c>
      <c r="B7768" s="1" t="s">
        <v>173</v>
      </c>
      <c r="C7768" s="218">
        <v>44924</v>
      </c>
      <c r="D7768" s="1">
        <v>8</v>
      </c>
      <c r="E7768" s="1">
        <v>198</v>
      </c>
    </row>
    <row r="7769" spans="1:5" x14ac:dyDescent="0.35">
      <c r="A7769" s="1">
        <v>249</v>
      </c>
      <c r="B7769" s="1" t="s">
        <v>173</v>
      </c>
      <c r="C7769" s="218">
        <v>44925</v>
      </c>
      <c r="D7769" s="1">
        <v>7</v>
      </c>
      <c r="E7769" s="1">
        <v>207</v>
      </c>
    </row>
    <row r="7770" spans="1:5" x14ac:dyDescent="0.35">
      <c r="A7770" s="1">
        <v>249</v>
      </c>
      <c r="B7770" s="1" t="s">
        <v>173</v>
      </c>
      <c r="C7770" s="218">
        <v>44926</v>
      </c>
      <c r="D7770" s="1">
        <v>6</v>
      </c>
      <c r="E7770" s="1">
        <v>216</v>
      </c>
    </row>
    <row r="7771" spans="1:5" x14ac:dyDescent="0.35">
      <c r="A7771" s="1">
        <v>249</v>
      </c>
      <c r="B7771" s="1" t="s">
        <v>173</v>
      </c>
      <c r="C7771" s="218">
        <v>44927</v>
      </c>
      <c r="D7771" s="1">
        <v>6</v>
      </c>
      <c r="E7771" s="1">
        <v>216</v>
      </c>
    </row>
    <row r="7772" spans="1:5" x14ac:dyDescent="0.35">
      <c r="A7772" s="1">
        <v>249</v>
      </c>
      <c r="B7772" s="1" t="s">
        <v>173</v>
      </c>
      <c r="C7772" s="218">
        <v>44928</v>
      </c>
      <c r="D7772" s="1">
        <v>7</v>
      </c>
      <c r="E7772" s="1">
        <v>207</v>
      </c>
    </row>
    <row r="7773" spans="1:5" x14ac:dyDescent="0.35">
      <c r="A7773" s="1">
        <v>249</v>
      </c>
      <c r="B7773" s="1" t="s">
        <v>173</v>
      </c>
      <c r="C7773" s="218">
        <v>44929</v>
      </c>
      <c r="D7773" s="1">
        <v>11</v>
      </c>
      <c r="E7773" s="1">
        <v>414</v>
      </c>
    </row>
    <row r="7774" spans="1:5" x14ac:dyDescent="0.35">
      <c r="A7774" s="1">
        <v>249</v>
      </c>
      <c r="B7774" s="1" t="s">
        <v>173</v>
      </c>
      <c r="C7774" s="218">
        <v>44930</v>
      </c>
      <c r="D7774" s="1">
        <v>11</v>
      </c>
      <c r="E7774" s="1">
        <v>414</v>
      </c>
    </row>
    <row r="7775" spans="1:5" x14ac:dyDescent="0.35">
      <c r="A7775" s="1">
        <v>249</v>
      </c>
      <c r="B7775" s="1" t="s">
        <v>173</v>
      </c>
      <c r="C7775" s="218">
        <v>44931</v>
      </c>
      <c r="D7775" s="1">
        <v>20</v>
      </c>
      <c r="E7775" s="1">
        <v>765</v>
      </c>
    </row>
    <row r="7776" spans="1:5" x14ac:dyDescent="0.35">
      <c r="A7776" s="1">
        <v>249</v>
      </c>
      <c r="B7776" s="1" t="s">
        <v>173</v>
      </c>
      <c r="C7776" s="218">
        <v>44932</v>
      </c>
      <c r="D7776" s="1">
        <v>15</v>
      </c>
      <c r="E7776" s="1">
        <v>513</v>
      </c>
    </row>
    <row r="7777" spans="1:5" x14ac:dyDescent="0.35">
      <c r="A7777" s="1">
        <v>249</v>
      </c>
      <c r="B7777" s="1" t="s">
        <v>173</v>
      </c>
      <c r="C7777" s="218">
        <v>44933</v>
      </c>
      <c r="D7777" s="1">
        <v>16</v>
      </c>
      <c r="E7777" s="1">
        <v>612</v>
      </c>
    </row>
    <row r="7778" spans="1:5" x14ac:dyDescent="0.35">
      <c r="A7778" s="1">
        <v>249</v>
      </c>
      <c r="B7778" s="1" t="s">
        <v>173</v>
      </c>
      <c r="C7778" s="218">
        <v>44934</v>
      </c>
      <c r="D7778" s="1">
        <v>11</v>
      </c>
      <c r="E7778" s="1">
        <v>360</v>
      </c>
    </row>
    <row r="7779" spans="1:5" x14ac:dyDescent="0.35">
      <c r="A7779" s="1">
        <v>249</v>
      </c>
      <c r="B7779" s="1" t="s">
        <v>173</v>
      </c>
      <c r="C7779" s="218">
        <v>44935</v>
      </c>
      <c r="D7779" s="1">
        <v>10</v>
      </c>
      <c r="E7779" s="1">
        <v>369</v>
      </c>
    </row>
    <row r="7780" spans="1:5" x14ac:dyDescent="0.35">
      <c r="A7780" s="1">
        <v>249</v>
      </c>
      <c r="B7780" s="1" t="s">
        <v>173</v>
      </c>
      <c r="C7780" s="218">
        <v>44936</v>
      </c>
      <c r="D7780" s="1">
        <v>13</v>
      </c>
      <c r="E7780" s="1">
        <v>423</v>
      </c>
    </row>
    <row r="7781" spans="1:5" x14ac:dyDescent="0.35">
      <c r="A7781" s="1">
        <v>249</v>
      </c>
      <c r="B7781" s="1" t="s">
        <v>173</v>
      </c>
      <c r="C7781" s="218">
        <v>44937</v>
      </c>
      <c r="D7781" s="1">
        <v>11</v>
      </c>
      <c r="E7781" s="1">
        <v>387</v>
      </c>
    </row>
    <row r="7782" spans="1:5" x14ac:dyDescent="0.35">
      <c r="A7782" s="1">
        <v>249</v>
      </c>
      <c r="B7782" s="1" t="s">
        <v>173</v>
      </c>
      <c r="C7782" s="218">
        <v>44938</v>
      </c>
      <c r="D7782" s="1">
        <v>9</v>
      </c>
      <c r="E7782" s="1">
        <v>324</v>
      </c>
    </row>
    <row r="7783" spans="1:5" x14ac:dyDescent="0.35">
      <c r="A7783" s="1">
        <v>249</v>
      </c>
      <c r="B7783" s="1" t="s">
        <v>173</v>
      </c>
      <c r="C7783" s="218">
        <v>44939</v>
      </c>
      <c r="D7783" s="1">
        <v>8</v>
      </c>
      <c r="E7783" s="1">
        <v>306</v>
      </c>
    </row>
    <row r="7784" spans="1:5" x14ac:dyDescent="0.35">
      <c r="A7784" s="1">
        <v>249</v>
      </c>
      <c r="B7784" s="1" t="s">
        <v>173</v>
      </c>
      <c r="C7784" s="218">
        <v>44940</v>
      </c>
      <c r="D7784" s="1">
        <v>12</v>
      </c>
      <c r="E7784" s="1">
        <v>405</v>
      </c>
    </row>
    <row r="7785" spans="1:5" x14ac:dyDescent="0.35">
      <c r="A7785" s="1">
        <v>249</v>
      </c>
      <c r="B7785" s="1" t="s">
        <v>173</v>
      </c>
      <c r="C7785" s="218">
        <v>44941</v>
      </c>
      <c r="D7785" s="1">
        <v>16</v>
      </c>
      <c r="E7785" s="1">
        <v>531</v>
      </c>
    </row>
    <row r="7786" spans="1:5" x14ac:dyDescent="0.35">
      <c r="A7786" s="1">
        <v>249</v>
      </c>
      <c r="B7786" s="1" t="s">
        <v>173</v>
      </c>
      <c r="C7786" s="218">
        <v>44942</v>
      </c>
      <c r="D7786" s="1">
        <v>12</v>
      </c>
      <c r="E7786" s="1">
        <v>486</v>
      </c>
    </row>
    <row r="7787" spans="1:5" x14ac:dyDescent="0.35">
      <c r="A7787" s="1">
        <v>249</v>
      </c>
      <c r="B7787" s="1" t="s">
        <v>173</v>
      </c>
      <c r="C7787" s="218">
        <v>44943</v>
      </c>
      <c r="D7787" s="1">
        <v>12</v>
      </c>
      <c r="E7787" s="1">
        <v>459</v>
      </c>
    </row>
    <row r="7788" spans="1:5" x14ac:dyDescent="0.35">
      <c r="A7788" s="1">
        <v>249</v>
      </c>
      <c r="B7788" s="1" t="s">
        <v>173</v>
      </c>
      <c r="C7788" s="218">
        <v>44944</v>
      </c>
      <c r="D7788" s="1">
        <v>11</v>
      </c>
      <c r="E7788" s="1">
        <v>387</v>
      </c>
    </row>
    <row r="7789" spans="1:5" x14ac:dyDescent="0.35">
      <c r="A7789" s="1">
        <v>249</v>
      </c>
      <c r="B7789" s="1" t="s">
        <v>173</v>
      </c>
      <c r="C7789" s="218">
        <v>44945</v>
      </c>
      <c r="D7789" s="1">
        <v>17</v>
      </c>
      <c r="E7789" s="1">
        <v>495</v>
      </c>
    </row>
    <row r="7790" spans="1:5" x14ac:dyDescent="0.35">
      <c r="A7790" s="1">
        <v>249</v>
      </c>
      <c r="B7790" s="1" t="s">
        <v>173</v>
      </c>
      <c r="C7790" s="218">
        <v>44946</v>
      </c>
      <c r="D7790" s="1">
        <v>10</v>
      </c>
      <c r="E7790" s="1">
        <v>315</v>
      </c>
    </row>
    <row r="7791" spans="1:5" x14ac:dyDescent="0.35">
      <c r="A7791" s="1">
        <v>249</v>
      </c>
      <c r="B7791" s="1" t="s">
        <v>173</v>
      </c>
      <c r="C7791" s="218">
        <v>44947</v>
      </c>
      <c r="D7791" s="1">
        <v>17</v>
      </c>
      <c r="E7791" s="1">
        <v>495</v>
      </c>
    </row>
    <row r="7792" spans="1:5" x14ac:dyDescent="0.35">
      <c r="A7792" s="1">
        <v>249</v>
      </c>
      <c r="B7792" s="1" t="s">
        <v>173</v>
      </c>
      <c r="C7792" s="218">
        <v>44948</v>
      </c>
      <c r="D7792" s="1">
        <v>7</v>
      </c>
      <c r="E7792" s="1">
        <v>207</v>
      </c>
    </row>
    <row r="7793" spans="1:5" x14ac:dyDescent="0.35">
      <c r="A7793" s="1">
        <v>249</v>
      </c>
      <c r="B7793" s="1" t="s">
        <v>173</v>
      </c>
      <c r="C7793" s="218">
        <v>44949</v>
      </c>
      <c r="D7793" s="1">
        <v>12</v>
      </c>
      <c r="E7793" s="1">
        <v>270</v>
      </c>
    </row>
    <row r="7794" spans="1:5" x14ac:dyDescent="0.35">
      <c r="A7794" s="1">
        <v>249</v>
      </c>
      <c r="B7794" s="1" t="s">
        <v>173</v>
      </c>
      <c r="C7794" s="218">
        <v>44950</v>
      </c>
      <c r="D7794" s="1">
        <v>18</v>
      </c>
      <c r="E7794" s="1">
        <v>459</v>
      </c>
    </row>
    <row r="7795" spans="1:5" x14ac:dyDescent="0.35">
      <c r="A7795" s="1">
        <v>249</v>
      </c>
      <c r="B7795" s="1" t="s">
        <v>173</v>
      </c>
      <c r="C7795" s="218">
        <v>44951</v>
      </c>
      <c r="D7795" s="1">
        <v>13</v>
      </c>
      <c r="E7795" s="1">
        <v>369</v>
      </c>
    </row>
    <row r="7796" spans="1:5" x14ac:dyDescent="0.35">
      <c r="A7796" s="1">
        <v>249</v>
      </c>
      <c r="B7796" s="1" t="s">
        <v>173</v>
      </c>
      <c r="C7796" s="218">
        <v>44952</v>
      </c>
      <c r="D7796" s="1">
        <v>14</v>
      </c>
      <c r="E7796" s="1">
        <v>414</v>
      </c>
    </row>
    <row r="7797" spans="1:5" x14ac:dyDescent="0.35">
      <c r="A7797" s="1">
        <v>249</v>
      </c>
      <c r="B7797" s="1" t="s">
        <v>173</v>
      </c>
      <c r="C7797" s="218">
        <v>44953</v>
      </c>
      <c r="D7797" s="1">
        <v>17</v>
      </c>
      <c r="E7797" s="1">
        <v>495</v>
      </c>
    </row>
    <row r="7798" spans="1:5" x14ac:dyDescent="0.35">
      <c r="A7798" s="1">
        <v>249</v>
      </c>
      <c r="B7798" s="1" t="s">
        <v>173</v>
      </c>
      <c r="C7798" s="218">
        <v>44954</v>
      </c>
      <c r="D7798" s="1">
        <v>14</v>
      </c>
      <c r="E7798" s="1">
        <v>441</v>
      </c>
    </row>
    <row r="7799" spans="1:5" x14ac:dyDescent="0.35">
      <c r="A7799" s="1">
        <v>249</v>
      </c>
      <c r="B7799" s="1" t="s">
        <v>173</v>
      </c>
      <c r="C7799" s="218">
        <v>44955</v>
      </c>
      <c r="D7799" s="1">
        <v>7</v>
      </c>
      <c r="E7799" s="1">
        <v>153</v>
      </c>
    </row>
    <row r="7800" spans="1:5" x14ac:dyDescent="0.35">
      <c r="A7800" s="1">
        <v>249</v>
      </c>
      <c r="B7800" s="1" t="s">
        <v>173</v>
      </c>
      <c r="C7800" s="218">
        <v>44956</v>
      </c>
      <c r="D7800" s="1">
        <v>15</v>
      </c>
      <c r="E7800" s="1">
        <v>405</v>
      </c>
    </row>
    <row r="7801" spans="1:5" x14ac:dyDescent="0.35">
      <c r="A7801" s="1">
        <v>251</v>
      </c>
      <c r="B7801" s="1" t="s">
        <v>174</v>
      </c>
      <c r="C7801" s="218">
        <v>44878</v>
      </c>
      <c r="D7801" s="1">
        <v>11</v>
      </c>
      <c r="E7801" s="1">
        <v>198</v>
      </c>
    </row>
    <row r="7802" spans="1:5" x14ac:dyDescent="0.35">
      <c r="A7802" s="1">
        <v>251</v>
      </c>
      <c r="B7802" s="1" t="s">
        <v>174</v>
      </c>
      <c r="C7802" s="218">
        <v>44879</v>
      </c>
      <c r="D7802" s="1">
        <v>11</v>
      </c>
      <c r="E7802" s="1">
        <v>225</v>
      </c>
    </row>
    <row r="7803" spans="1:5" x14ac:dyDescent="0.35">
      <c r="A7803" s="1">
        <v>251</v>
      </c>
      <c r="B7803" s="1" t="s">
        <v>174</v>
      </c>
      <c r="C7803" s="218">
        <v>44880</v>
      </c>
      <c r="D7803" s="1">
        <v>12</v>
      </c>
      <c r="E7803" s="1">
        <v>270</v>
      </c>
    </row>
    <row r="7804" spans="1:5" x14ac:dyDescent="0.35">
      <c r="A7804" s="1">
        <v>251</v>
      </c>
      <c r="B7804" s="1" t="s">
        <v>174</v>
      </c>
      <c r="C7804" s="218">
        <v>44882</v>
      </c>
      <c r="D7804" s="1">
        <v>7</v>
      </c>
      <c r="E7804" s="1">
        <v>126</v>
      </c>
    </row>
    <row r="7805" spans="1:5" x14ac:dyDescent="0.35">
      <c r="A7805" s="1">
        <v>251</v>
      </c>
      <c r="B7805" s="1" t="s">
        <v>174</v>
      </c>
      <c r="C7805" s="218">
        <v>44888</v>
      </c>
      <c r="D7805" s="1">
        <v>7</v>
      </c>
      <c r="E7805" s="1">
        <v>126</v>
      </c>
    </row>
    <row r="7806" spans="1:5" x14ac:dyDescent="0.35">
      <c r="A7806" s="1">
        <v>251</v>
      </c>
      <c r="B7806" s="1" t="s">
        <v>174</v>
      </c>
      <c r="C7806" s="218">
        <v>44890</v>
      </c>
      <c r="D7806" s="1">
        <v>11</v>
      </c>
      <c r="E7806" s="1">
        <v>252</v>
      </c>
    </row>
    <row r="7807" spans="1:5" x14ac:dyDescent="0.35">
      <c r="A7807" s="1">
        <v>251</v>
      </c>
      <c r="B7807" s="1" t="s">
        <v>174</v>
      </c>
      <c r="C7807" s="218">
        <v>44891</v>
      </c>
      <c r="D7807" s="1">
        <v>26</v>
      </c>
      <c r="E7807" s="1">
        <v>630</v>
      </c>
    </row>
    <row r="7808" spans="1:5" x14ac:dyDescent="0.35">
      <c r="A7808" s="1">
        <v>251</v>
      </c>
      <c r="B7808" s="1" t="s">
        <v>174</v>
      </c>
      <c r="C7808" s="218">
        <v>44892</v>
      </c>
      <c r="D7808" s="1">
        <v>13</v>
      </c>
      <c r="E7808" s="1">
        <v>423</v>
      </c>
    </row>
    <row r="7809" spans="1:5" x14ac:dyDescent="0.35">
      <c r="A7809" s="1">
        <v>251</v>
      </c>
      <c r="B7809" s="1" t="s">
        <v>174</v>
      </c>
      <c r="C7809" s="218">
        <v>44893</v>
      </c>
      <c r="D7809" s="1">
        <v>22</v>
      </c>
      <c r="E7809" s="1">
        <v>450</v>
      </c>
    </row>
    <row r="7810" spans="1:5" x14ac:dyDescent="0.35">
      <c r="A7810" s="1">
        <v>251</v>
      </c>
      <c r="B7810" s="1" t="s">
        <v>174</v>
      </c>
      <c r="C7810" s="218">
        <v>44894</v>
      </c>
      <c r="D7810" s="1">
        <v>23</v>
      </c>
      <c r="E7810" s="1">
        <v>603</v>
      </c>
    </row>
    <row r="7811" spans="1:5" x14ac:dyDescent="0.35">
      <c r="A7811" s="1">
        <v>251</v>
      </c>
      <c r="B7811" s="1" t="s">
        <v>174</v>
      </c>
      <c r="C7811" s="218">
        <v>44895</v>
      </c>
      <c r="D7811" s="1">
        <v>19</v>
      </c>
      <c r="E7811" s="1">
        <v>639</v>
      </c>
    </row>
    <row r="7812" spans="1:5" x14ac:dyDescent="0.35">
      <c r="A7812" s="1">
        <v>251</v>
      </c>
      <c r="B7812" s="1" t="s">
        <v>174</v>
      </c>
      <c r="C7812" s="218">
        <v>44896</v>
      </c>
      <c r="D7812" s="1">
        <v>19</v>
      </c>
      <c r="E7812" s="1">
        <v>396</v>
      </c>
    </row>
    <row r="7813" spans="1:5" x14ac:dyDescent="0.35">
      <c r="A7813" s="1">
        <v>251</v>
      </c>
      <c r="B7813" s="1" t="s">
        <v>174</v>
      </c>
      <c r="C7813" s="218">
        <v>44897</v>
      </c>
      <c r="D7813" s="1">
        <v>8</v>
      </c>
      <c r="E7813" s="1">
        <v>225</v>
      </c>
    </row>
    <row r="7814" spans="1:5" x14ac:dyDescent="0.35">
      <c r="A7814" s="1">
        <v>251</v>
      </c>
      <c r="B7814" s="1" t="s">
        <v>174</v>
      </c>
      <c r="C7814" s="218">
        <v>44898</v>
      </c>
      <c r="D7814" s="1">
        <v>4</v>
      </c>
      <c r="E7814" s="1">
        <v>153</v>
      </c>
    </row>
    <row r="7815" spans="1:5" x14ac:dyDescent="0.35">
      <c r="A7815" s="1">
        <v>251</v>
      </c>
      <c r="B7815" s="1" t="s">
        <v>174</v>
      </c>
      <c r="C7815" s="218">
        <v>44899</v>
      </c>
      <c r="D7815" s="1">
        <v>9</v>
      </c>
      <c r="E7815" s="1">
        <v>270</v>
      </c>
    </row>
    <row r="7816" spans="1:5" x14ac:dyDescent="0.35">
      <c r="A7816" s="1">
        <v>251</v>
      </c>
      <c r="B7816" s="1" t="s">
        <v>174</v>
      </c>
      <c r="C7816" s="218">
        <v>44901</v>
      </c>
      <c r="D7816" s="1">
        <v>11</v>
      </c>
      <c r="E7816" s="1">
        <v>306</v>
      </c>
    </row>
    <row r="7817" spans="1:5" x14ac:dyDescent="0.35">
      <c r="A7817" s="1">
        <v>251</v>
      </c>
      <c r="B7817" s="1" t="s">
        <v>174</v>
      </c>
      <c r="C7817" s="218">
        <v>44902</v>
      </c>
      <c r="D7817" s="1">
        <v>15</v>
      </c>
      <c r="E7817" s="1">
        <v>405</v>
      </c>
    </row>
    <row r="7818" spans="1:5" x14ac:dyDescent="0.35">
      <c r="A7818" s="1">
        <v>251</v>
      </c>
      <c r="B7818" s="1" t="s">
        <v>174</v>
      </c>
      <c r="C7818" s="218">
        <v>44904</v>
      </c>
      <c r="D7818" s="1">
        <v>6</v>
      </c>
      <c r="E7818" s="1">
        <v>216</v>
      </c>
    </row>
    <row r="7819" spans="1:5" x14ac:dyDescent="0.35">
      <c r="A7819" s="1">
        <v>251</v>
      </c>
      <c r="B7819" s="1" t="s">
        <v>174</v>
      </c>
      <c r="C7819" s="218">
        <v>44905</v>
      </c>
      <c r="D7819" s="1">
        <v>8</v>
      </c>
      <c r="E7819" s="1">
        <v>225</v>
      </c>
    </row>
    <row r="7820" spans="1:5" x14ac:dyDescent="0.35">
      <c r="A7820" s="1">
        <v>251</v>
      </c>
      <c r="B7820" s="1" t="s">
        <v>174</v>
      </c>
      <c r="C7820" s="218">
        <v>44906</v>
      </c>
      <c r="D7820" s="1">
        <v>7</v>
      </c>
      <c r="E7820" s="1">
        <v>180</v>
      </c>
    </row>
    <row r="7821" spans="1:5" x14ac:dyDescent="0.35">
      <c r="A7821" s="1">
        <v>251</v>
      </c>
      <c r="B7821" s="1" t="s">
        <v>174</v>
      </c>
      <c r="C7821" s="218">
        <v>44907</v>
      </c>
      <c r="D7821" s="1">
        <v>14</v>
      </c>
      <c r="E7821" s="1">
        <v>306</v>
      </c>
    </row>
    <row r="7822" spans="1:5" x14ac:dyDescent="0.35">
      <c r="A7822" s="1">
        <v>251</v>
      </c>
      <c r="B7822" s="1" t="s">
        <v>174</v>
      </c>
      <c r="C7822" s="218">
        <v>44908</v>
      </c>
      <c r="D7822" s="1">
        <v>10</v>
      </c>
      <c r="E7822" s="1">
        <v>261</v>
      </c>
    </row>
    <row r="7823" spans="1:5" x14ac:dyDescent="0.35">
      <c r="A7823" s="1">
        <v>251</v>
      </c>
      <c r="B7823" s="1" t="s">
        <v>174</v>
      </c>
      <c r="C7823" s="218">
        <v>44909</v>
      </c>
      <c r="D7823" s="1">
        <v>14</v>
      </c>
      <c r="E7823" s="1">
        <v>387</v>
      </c>
    </row>
    <row r="7824" spans="1:5" x14ac:dyDescent="0.35">
      <c r="A7824" s="1">
        <v>251</v>
      </c>
      <c r="B7824" s="1" t="s">
        <v>174</v>
      </c>
      <c r="C7824" s="218">
        <v>44910</v>
      </c>
      <c r="D7824" s="1">
        <v>21</v>
      </c>
      <c r="E7824" s="1">
        <v>486</v>
      </c>
    </row>
    <row r="7825" spans="1:5" x14ac:dyDescent="0.35">
      <c r="A7825" s="1">
        <v>251</v>
      </c>
      <c r="B7825" s="1" t="s">
        <v>174</v>
      </c>
      <c r="C7825" s="218">
        <v>44911</v>
      </c>
      <c r="D7825" s="1">
        <v>15</v>
      </c>
      <c r="E7825" s="1">
        <v>378</v>
      </c>
    </row>
    <row r="7826" spans="1:5" x14ac:dyDescent="0.35">
      <c r="A7826" s="1">
        <v>251</v>
      </c>
      <c r="B7826" s="1" t="s">
        <v>174</v>
      </c>
      <c r="C7826" s="218">
        <v>44912</v>
      </c>
      <c r="D7826" s="1">
        <v>7</v>
      </c>
      <c r="E7826" s="1">
        <v>180</v>
      </c>
    </row>
    <row r="7827" spans="1:5" x14ac:dyDescent="0.35">
      <c r="A7827" s="1">
        <v>251</v>
      </c>
      <c r="B7827" s="1" t="s">
        <v>174</v>
      </c>
      <c r="C7827" s="218">
        <v>44913</v>
      </c>
      <c r="D7827" s="1">
        <v>17</v>
      </c>
      <c r="E7827" s="1">
        <v>414</v>
      </c>
    </row>
    <row r="7828" spans="1:5" x14ac:dyDescent="0.35">
      <c r="A7828" s="1">
        <v>251</v>
      </c>
      <c r="B7828" s="1" t="s">
        <v>174</v>
      </c>
      <c r="C7828" s="218">
        <v>44914</v>
      </c>
      <c r="D7828" s="1">
        <v>13</v>
      </c>
      <c r="E7828" s="1">
        <v>342</v>
      </c>
    </row>
    <row r="7829" spans="1:5" x14ac:dyDescent="0.35">
      <c r="A7829" s="1">
        <v>251</v>
      </c>
      <c r="B7829" s="1" t="s">
        <v>174</v>
      </c>
      <c r="C7829" s="218">
        <v>44915</v>
      </c>
      <c r="D7829" s="1">
        <v>12</v>
      </c>
      <c r="E7829" s="1">
        <v>324</v>
      </c>
    </row>
    <row r="7830" spans="1:5" x14ac:dyDescent="0.35">
      <c r="A7830" s="1">
        <v>251</v>
      </c>
      <c r="B7830" s="1" t="s">
        <v>174</v>
      </c>
      <c r="C7830" s="218">
        <v>44916</v>
      </c>
      <c r="D7830" s="1">
        <v>13</v>
      </c>
      <c r="E7830" s="1">
        <v>369</v>
      </c>
    </row>
    <row r="7831" spans="1:5" x14ac:dyDescent="0.35">
      <c r="A7831" s="1">
        <v>251</v>
      </c>
      <c r="B7831" s="1" t="s">
        <v>174</v>
      </c>
      <c r="C7831" s="218">
        <v>44917</v>
      </c>
      <c r="D7831" s="1">
        <v>11</v>
      </c>
      <c r="E7831" s="1">
        <v>333</v>
      </c>
    </row>
    <row r="7832" spans="1:5" x14ac:dyDescent="0.35">
      <c r="A7832" s="1">
        <v>251</v>
      </c>
      <c r="B7832" s="1" t="s">
        <v>174</v>
      </c>
      <c r="C7832" s="218">
        <v>44918</v>
      </c>
      <c r="D7832" s="1">
        <v>14</v>
      </c>
      <c r="E7832" s="1">
        <v>306</v>
      </c>
    </row>
    <row r="7833" spans="1:5" x14ac:dyDescent="0.35">
      <c r="A7833" s="1">
        <v>251</v>
      </c>
      <c r="B7833" s="1" t="s">
        <v>174</v>
      </c>
      <c r="C7833" s="218">
        <v>44919</v>
      </c>
      <c r="D7833" s="1">
        <v>16</v>
      </c>
      <c r="E7833" s="1">
        <v>369</v>
      </c>
    </row>
    <row r="7834" spans="1:5" x14ac:dyDescent="0.35">
      <c r="A7834" s="1">
        <v>251</v>
      </c>
      <c r="B7834" s="1" t="s">
        <v>174</v>
      </c>
      <c r="C7834" s="218">
        <v>44921</v>
      </c>
      <c r="D7834" s="1">
        <v>8</v>
      </c>
      <c r="E7834" s="1">
        <v>252</v>
      </c>
    </row>
    <row r="7835" spans="1:5" x14ac:dyDescent="0.35">
      <c r="A7835" s="1">
        <v>251</v>
      </c>
      <c r="B7835" s="1" t="s">
        <v>174</v>
      </c>
      <c r="C7835" s="218">
        <v>44922</v>
      </c>
      <c r="D7835" s="1">
        <v>5</v>
      </c>
      <c r="E7835" s="1">
        <v>198</v>
      </c>
    </row>
    <row r="7836" spans="1:5" x14ac:dyDescent="0.35">
      <c r="A7836" s="1">
        <v>251</v>
      </c>
      <c r="B7836" s="1" t="s">
        <v>174</v>
      </c>
      <c r="C7836" s="218">
        <v>44923</v>
      </c>
      <c r="D7836" s="1">
        <v>8</v>
      </c>
      <c r="E7836" s="1">
        <v>225</v>
      </c>
    </row>
    <row r="7837" spans="1:5" x14ac:dyDescent="0.35">
      <c r="A7837" s="1">
        <v>251</v>
      </c>
      <c r="B7837" s="1" t="s">
        <v>174</v>
      </c>
      <c r="C7837" s="218">
        <v>44924</v>
      </c>
      <c r="D7837" s="1">
        <v>15</v>
      </c>
      <c r="E7837" s="1">
        <v>378</v>
      </c>
    </row>
    <row r="7838" spans="1:5" x14ac:dyDescent="0.35">
      <c r="A7838" s="1">
        <v>251</v>
      </c>
      <c r="B7838" s="1" t="s">
        <v>174</v>
      </c>
      <c r="C7838" s="218">
        <v>44925</v>
      </c>
      <c r="D7838" s="1">
        <v>14</v>
      </c>
      <c r="E7838" s="1">
        <v>387</v>
      </c>
    </row>
    <row r="7839" spans="1:5" x14ac:dyDescent="0.35">
      <c r="A7839" s="1">
        <v>251</v>
      </c>
      <c r="B7839" s="1" t="s">
        <v>174</v>
      </c>
      <c r="C7839" s="218">
        <v>44926</v>
      </c>
      <c r="D7839" s="1">
        <v>12</v>
      </c>
      <c r="E7839" s="1">
        <v>351</v>
      </c>
    </row>
    <row r="7840" spans="1:5" x14ac:dyDescent="0.35">
      <c r="A7840" s="1">
        <v>251</v>
      </c>
      <c r="B7840" s="1" t="s">
        <v>174</v>
      </c>
      <c r="C7840" s="218">
        <v>44927</v>
      </c>
      <c r="D7840" s="1">
        <v>7</v>
      </c>
      <c r="E7840" s="1">
        <v>207</v>
      </c>
    </row>
    <row r="7841" spans="1:5" x14ac:dyDescent="0.35">
      <c r="A7841" s="1">
        <v>251</v>
      </c>
      <c r="B7841" s="1" t="s">
        <v>174</v>
      </c>
      <c r="C7841" s="218">
        <v>44928</v>
      </c>
      <c r="D7841" s="1">
        <v>8</v>
      </c>
      <c r="E7841" s="1">
        <v>198</v>
      </c>
    </row>
    <row r="7842" spans="1:5" x14ac:dyDescent="0.35">
      <c r="A7842" s="1">
        <v>251</v>
      </c>
      <c r="B7842" s="1" t="s">
        <v>174</v>
      </c>
      <c r="C7842" s="218">
        <v>44929</v>
      </c>
      <c r="D7842" s="1">
        <v>13</v>
      </c>
      <c r="E7842" s="1">
        <v>342</v>
      </c>
    </row>
    <row r="7843" spans="1:5" x14ac:dyDescent="0.35">
      <c r="A7843" s="1">
        <v>251</v>
      </c>
      <c r="B7843" s="1" t="s">
        <v>174</v>
      </c>
      <c r="C7843" s="218">
        <v>44930</v>
      </c>
      <c r="D7843" s="1">
        <v>21</v>
      </c>
      <c r="E7843" s="1">
        <v>513</v>
      </c>
    </row>
    <row r="7844" spans="1:5" x14ac:dyDescent="0.35">
      <c r="A7844" s="1">
        <v>251</v>
      </c>
      <c r="B7844" s="1" t="s">
        <v>174</v>
      </c>
      <c r="C7844" s="218">
        <v>44931</v>
      </c>
      <c r="D7844" s="1">
        <v>28</v>
      </c>
      <c r="E7844" s="1">
        <v>720</v>
      </c>
    </row>
    <row r="7845" spans="1:5" x14ac:dyDescent="0.35">
      <c r="A7845" s="1">
        <v>251</v>
      </c>
      <c r="B7845" s="1" t="s">
        <v>174</v>
      </c>
      <c r="C7845" s="218">
        <v>44932</v>
      </c>
      <c r="D7845" s="1">
        <v>16</v>
      </c>
      <c r="E7845" s="1">
        <v>423</v>
      </c>
    </row>
    <row r="7846" spans="1:5" x14ac:dyDescent="0.35">
      <c r="A7846" s="1">
        <v>251</v>
      </c>
      <c r="B7846" s="1" t="s">
        <v>174</v>
      </c>
      <c r="C7846" s="218">
        <v>44933</v>
      </c>
      <c r="D7846" s="1">
        <v>19</v>
      </c>
      <c r="E7846" s="1">
        <v>504</v>
      </c>
    </row>
    <row r="7847" spans="1:5" x14ac:dyDescent="0.35">
      <c r="A7847" s="1">
        <v>251</v>
      </c>
      <c r="B7847" s="1" t="s">
        <v>174</v>
      </c>
      <c r="C7847" s="218">
        <v>44934</v>
      </c>
      <c r="D7847" s="1">
        <v>13</v>
      </c>
      <c r="E7847" s="1">
        <v>369</v>
      </c>
    </row>
    <row r="7848" spans="1:5" x14ac:dyDescent="0.35">
      <c r="A7848" s="1">
        <v>251</v>
      </c>
      <c r="B7848" s="1" t="s">
        <v>174</v>
      </c>
      <c r="C7848" s="218">
        <v>44935</v>
      </c>
      <c r="D7848" s="1">
        <v>14</v>
      </c>
      <c r="E7848" s="1">
        <v>306</v>
      </c>
    </row>
    <row r="7849" spans="1:5" x14ac:dyDescent="0.35">
      <c r="A7849" s="1">
        <v>251</v>
      </c>
      <c r="B7849" s="1" t="s">
        <v>174</v>
      </c>
      <c r="C7849" s="218">
        <v>44936</v>
      </c>
      <c r="D7849" s="1">
        <v>16</v>
      </c>
      <c r="E7849" s="1">
        <v>450</v>
      </c>
    </row>
    <row r="7850" spans="1:5" x14ac:dyDescent="0.35">
      <c r="A7850" s="1">
        <v>251</v>
      </c>
      <c r="B7850" s="1" t="s">
        <v>174</v>
      </c>
      <c r="C7850" s="218">
        <v>44937</v>
      </c>
      <c r="D7850" s="1">
        <v>18</v>
      </c>
      <c r="E7850" s="1">
        <v>459</v>
      </c>
    </row>
    <row r="7851" spans="1:5" x14ac:dyDescent="0.35">
      <c r="A7851" s="1">
        <v>251</v>
      </c>
      <c r="B7851" s="1" t="s">
        <v>174</v>
      </c>
      <c r="C7851" s="218">
        <v>44940</v>
      </c>
      <c r="D7851" s="1">
        <v>17</v>
      </c>
      <c r="E7851" s="1">
        <v>387</v>
      </c>
    </row>
    <row r="7852" spans="1:5" x14ac:dyDescent="0.35">
      <c r="A7852" s="1">
        <v>251</v>
      </c>
      <c r="B7852" s="1" t="s">
        <v>174</v>
      </c>
      <c r="C7852" s="218">
        <v>44941</v>
      </c>
      <c r="D7852" s="1">
        <v>19</v>
      </c>
      <c r="E7852" s="1">
        <v>369</v>
      </c>
    </row>
    <row r="7853" spans="1:5" x14ac:dyDescent="0.35">
      <c r="A7853" s="1">
        <v>251</v>
      </c>
      <c r="B7853" s="1" t="s">
        <v>174</v>
      </c>
      <c r="C7853" s="218">
        <v>44942</v>
      </c>
      <c r="D7853" s="1">
        <v>19</v>
      </c>
      <c r="E7853" s="1">
        <v>504</v>
      </c>
    </row>
    <row r="7854" spans="1:5" x14ac:dyDescent="0.35">
      <c r="A7854" s="1">
        <v>251</v>
      </c>
      <c r="B7854" s="1" t="s">
        <v>174</v>
      </c>
      <c r="C7854" s="218">
        <v>44943</v>
      </c>
      <c r="D7854" s="1">
        <v>14</v>
      </c>
      <c r="E7854" s="1">
        <v>414</v>
      </c>
    </row>
    <row r="7855" spans="1:5" x14ac:dyDescent="0.35">
      <c r="A7855" s="1">
        <v>251</v>
      </c>
      <c r="B7855" s="1" t="s">
        <v>174</v>
      </c>
      <c r="C7855" s="218">
        <v>44944</v>
      </c>
      <c r="D7855" s="1">
        <v>23</v>
      </c>
      <c r="E7855" s="1">
        <v>495</v>
      </c>
    </row>
    <row r="7856" spans="1:5" x14ac:dyDescent="0.35">
      <c r="A7856" s="1">
        <v>251</v>
      </c>
      <c r="B7856" s="1" t="s">
        <v>174</v>
      </c>
      <c r="C7856" s="218">
        <v>44945</v>
      </c>
      <c r="D7856" s="1">
        <v>18</v>
      </c>
      <c r="E7856" s="1">
        <v>486</v>
      </c>
    </row>
    <row r="7857" spans="1:5" x14ac:dyDescent="0.35">
      <c r="A7857" s="1">
        <v>251</v>
      </c>
      <c r="B7857" s="1" t="s">
        <v>174</v>
      </c>
      <c r="C7857" s="218">
        <v>44946</v>
      </c>
      <c r="D7857" s="1">
        <v>10</v>
      </c>
      <c r="E7857" s="1">
        <v>261</v>
      </c>
    </row>
    <row r="7858" spans="1:5" x14ac:dyDescent="0.35">
      <c r="A7858" s="1">
        <v>251</v>
      </c>
      <c r="B7858" s="1" t="s">
        <v>174</v>
      </c>
      <c r="C7858" s="218">
        <v>44947</v>
      </c>
      <c r="D7858" s="1">
        <v>12</v>
      </c>
      <c r="E7858" s="1">
        <v>378</v>
      </c>
    </row>
    <row r="7859" spans="1:5" x14ac:dyDescent="0.35">
      <c r="A7859" s="1">
        <v>251</v>
      </c>
      <c r="B7859" s="1" t="s">
        <v>174</v>
      </c>
      <c r="C7859" s="218">
        <v>44948</v>
      </c>
      <c r="D7859" s="1">
        <v>7</v>
      </c>
      <c r="E7859" s="1">
        <v>234</v>
      </c>
    </row>
    <row r="7860" spans="1:5" x14ac:dyDescent="0.35">
      <c r="A7860" s="1">
        <v>251</v>
      </c>
      <c r="B7860" s="1" t="s">
        <v>174</v>
      </c>
      <c r="C7860" s="218">
        <v>44949</v>
      </c>
      <c r="D7860" s="1">
        <v>9</v>
      </c>
      <c r="E7860" s="1">
        <v>189</v>
      </c>
    </row>
    <row r="7861" spans="1:5" x14ac:dyDescent="0.35">
      <c r="A7861" s="1">
        <v>251</v>
      </c>
      <c r="B7861" s="1" t="s">
        <v>174</v>
      </c>
      <c r="C7861" s="218">
        <v>44950</v>
      </c>
      <c r="D7861" s="1">
        <v>18</v>
      </c>
      <c r="E7861" s="1">
        <v>513</v>
      </c>
    </row>
    <row r="7862" spans="1:5" x14ac:dyDescent="0.35">
      <c r="A7862" s="1">
        <v>251</v>
      </c>
      <c r="B7862" s="1" t="s">
        <v>174</v>
      </c>
      <c r="C7862" s="218">
        <v>44951</v>
      </c>
      <c r="D7862" s="1">
        <v>18</v>
      </c>
      <c r="E7862" s="1">
        <v>459</v>
      </c>
    </row>
    <row r="7863" spans="1:5" x14ac:dyDescent="0.35">
      <c r="A7863" s="1">
        <v>251</v>
      </c>
      <c r="B7863" s="1" t="s">
        <v>174</v>
      </c>
      <c r="C7863" s="218">
        <v>44952</v>
      </c>
      <c r="D7863" s="1">
        <v>10</v>
      </c>
      <c r="E7863" s="1">
        <v>261</v>
      </c>
    </row>
    <row r="7864" spans="1:5" x14ac:dyDescent="0.35">
      <c r="A7864" s="1">
        <v>251</v>
      </c>
      <c r="B7864" s="1" t="s">
        <v>174</v>
      </c>
      <c r="C7864" s="218">
        <v>44953</v>
      </c>
      <c r="D7864" s="1">
        <v>11</v>
      </c>
      <c r="E7864" s="1">
        <v>360</v>
      </c>
    </row>
    <row r="7865" spans="1:5" x14ac:dyDescent="0.35">
      <c r="A7865" s="1">
        <v>251</v>
      </c>
      <c r="B7865" s="1" t="s">
        <v>174</v>
      </c>
      <c r="C7865" s="218">
        <v>44954</v>
      </c>
      <c r="D7865" s="1">
        <v>20</v>
      </c>
      <c r="E7865" s="1">
        <v>522</v>
      </c>
    </row>
    <row r="7866" spans="1:5" x14ac:dyDescent="0.35">
      <c r="A7866" s="1">
        <v>251</v>
      </c>
      <c r="B7866" s="1" t="s">
        <v>174</v>
      </c>
      <c r="C7866" s="218">
        <v>44955</v>
      </c>
      <c r="D7866" s="1">
        <v>14</v>
      </c>
      <c r="E7866" s="1">
        <v>333</v>
      </c>
    </row>
    <row r="7867" spans="1:5" x14ac:dyDescent="0.35">
      <c r="A7867" s="1">
        <v>251</v>
      </c>
      <c r="B7867" s="1" t="s">
        <v>174</v>
      </c>
      <c r="C7867" s="218">
        <v>44956</v>
      </c>
      <c r="D7867" s="1">
        <v>6</v>
      </c>
      <c r="E7867" s="1">
        <v>189</v>
      </c>
    </row>
    <row r="7868" spans="1:5" x14ac:dyDescent="0.35">
      <c r="A7868" s="1">
        <v>253</v>
      </c>
      <c r="B7868" s="1" t="s">
        <v>175</v>
      </c>
      <c r="C7868" s="218">
        <v>44878</v>
      </c>
      <c r="D7868" s="1">
        <v>13</v>
      </c>
      <c r="E7868" s="1">
        <v>234</v>
      </c>
    </row>
    <row r="7869" spans="1:5" x14ac:dyDescent="0.35">
      <c r="A7869" s="1">
        <v>253</v>
      </c>
      <c r="B7869" s="1" t="s">
        <v>175</v>
      </c>
      <c r="C7869" s="218">
        <v>44879</v>
      </c>
      <c r="D7869" s="1">
        <v>15</v>
      </c>
      <c r="E7869" s="1">
        <v>351</v>
      </c>
    </row>
    <row r="7870" spans="1:5" x14ac:dyDescent="0.35">
      <c r="A7870" s="1">
        <v>253</v>
      </c>
      <c r="B7870" s="1" t="s">
        <v>175</v>
      </c>
      <c r="C7870" s="218">
        <v>44880</v>
      </c>
      <c r="D7870" s="1">
        <v>17</v>
      </c>
      <c r="E7870" s="1">
        <v>387</v>
      </c>
    </row>
    <row r="7871" spans="1:5" x14ac:dyDescent="0.35">
      <c r="A7871" s="1">
        <v>253</v>
      </c>
      <c r="B7871" s="1" t="s">
        <v>175</v>
      </c>
      <c r="C7871" s="218">
        <v>44881</v>
      </c>
      <c r="D7871" s="1">
        <v>13</v>
      </c>
      <c r="E7871" s="1">
        <v>288</v>
      </c>
    </row>
    <row r="7872" spans="1:5" x14ac:dyDescent="0.35">
      <c r="A7872" s="1">
        <v>253</v>
      </c>
      <c r="B7872" s="1" t="s">
        <v>175</v>
      </c>
      <c r="C7872" s="218">
        <v>44882</v>
      </c>
      <c r="D7872" s="1">
        <v>15</v>
      </c>
      <c r="E7872" s="1">
        <v>324</v>
      </c>
    </row>
    <row r="7873" spans="1:5" x14ac:dyDescent="0.35">
      <c r="A7873" s="1">
        <v>253</v>
      </c>
      <c r="B7873" s="1" t="s">
        <v>175</v>
      </c>
      <c r="C7873" s="218">
        <v>44889</v>
      </c>
      <c r="D7873" s="1">
        <v>21</v>
      </c>
      <c r="E7873" s="1">
        <v>567</v>
      </c>
    </row>
    <row r="7874" spans="1:5" x14ac:dyDescent="0.35">
      <c r="A7874" s="1">
        <v>253</v>
      </c>
      <c r="B7874" s="1" t="s">
        <v>175</v>
      </c>
      <c r="C7874" s="218">
        <v>44890</v>
      </c>
      <c r="D7874" s="1">
        <v>14</v>
      </c>
      <c r="E7874" s="1">
        <v>414</v>
      </c>
    </row>
    <row r="7875" spans="1:5" x14ac:dyDescent="0.35">
      <c r="A7875" s="1">
        <v>253</v>
      </c>
      <c r="B7875" s="1" t="s">
        <v>175</v>
      </c>
      <c r="C7875" s="218">
        <v>44891</v>
      </c>
      <c r="D7875" s="1">
        <v>18</v>
      </c>
      <c r="E7875" s="1">
        <v>378</v>
      </c>
    </row>
    <row r="7876" spans="1:5" x14ac:dyDescent="0.35">
      <c r="A7876" s="1">
        <v>253</v>
      </c>
      <c r="B7876" s="1" t="s">
        <v>175</v>
      </c>
      <c r="C7876" s="218">
        <v>44892</v>
      </c>
      <c r="D7876" s="1">
        <v>13</v>
      </c>
      <c r="E7876" s="1">
        <v>450</v>
      </c>
    </row>
    <row r="7877" spans="1:5" x14ac:dyDescent="0.35">
      <c r="A7877" s="1">
        <v>253</v>
      </c>
      <c r="B7877" s="1" t="s">
        <v>175</v>
      </c>
      <c r="C7877" s="218">
        <v>44893</v>
      </c>
      <c r="D7877" s="1">
        <v>16</v>
      </c>
      <c r="E7877" s="1">
        <v>477</v>
      </c>
    </row>
    <row r="7878" spans="1:5" x14ac:dyDescent="0.35">
      <c r="A7878" s="1">
        <v>253</v>
      </c>
      <c r="B7878" s="1" t="s">
        <v>175</v>
      </c>
      <c r="C7878" s="218">
        <v>44894</v>
      </c>
      <c r="D7878" s="1">
        <v>11</v>
      </c>
      <c r="E7878" s="1">
        <v>414</v>
      </c>
    </row>
    <row r="7879" spans="1:5" x14ac:dyDescent="0.35">
      <c r="A7879" s="1">
        <v>253</v>
      </c>
      <c r="B7879" s="1" t="s">
        <v>175</v>
      </c>
      <c r="C7879" s="218">
        <v>44895</v>
      </c>
      <c r="D7879" s="1">
        <v>8</v>
      </c>
      <c r="E7879" s="1">
        <v>225</v>
      </c>
    </row>
    <row r="7880" spans="1:5" x14ac:dyDescent="0.35">
      <c r="A7880" s="1">
        <v>253</v>
      </c>
      <c r="B7880" s="1" t="s">
        <v>175</v>
      </c>
      <c r="C7880" s="218">
        <v>44905</v>
      </c>
      <c r="D7880" s="1">
        <v>9</v>
      </c>
      <c r="E7880" s="1">
        <v>243</v>
      </c>
    </row>
    <row r="7881" spans="1:5" x14ac:dyDescent="0.35">
      <c r="A7881" s="1">
        <v>253</v>
      </c>
      <c r="B7881" s="1" t="s">
        <v>175</v>
      </c>
      <c r="C7881" s="218">
        <v>44908</v>
      </c>
      <c r="D7881" s="1">
        <v>6</v>
      </c>
      <c r="E7881" s="1">
        <v>162</v>
      </c>
    </row>
    <row r="7882" spans="1:5" x14ac:dyDescent="0.35">
      <c r="A7882" s="1">
        <v>253</v>
      </c>
      <c r="B7882" s="1" t="s">
        <v>175</v>
      </c>
      <c r="C7882" s="218">
        <v>44909</v>
      </c>
      <c r="D7882" s="1">
        <v>8</v>
      </c>
      <c r="E7882" s="1">
        <v>279</v>
      </c>
    </row>
    <row r="7883" spans="1:5" x14ac:dyDescent="0.35">
      <c r="A7883" s="1">
        <v>253</v>
      </c>
      <c r="B7883" s="1" t="s">
        <v>175</v>
      </c>
      <c r="C7883" s="218">
        <v>44911</v>
      </c>
      <c r="D7883" s="1">
        <v>10</v>
      </c>
      <c r="E7883" s="1">
        <v>288</v>
      </c>
    </row>
    <row r="7884" spans="1:5" x14ac:dyDescent="0.35">
      <c r="A7884" s="1">
        <v>253</v>
      </c>
      <c r="B7884" s="1" t="s">
        <v>175</v>
      </c>
      <c r="C7884" s="218">
        <v>44912</v>
      </c>
      <c r="D7884" s="1">
        <v>7</v>
      </c>
      <c r="E7884" s="1">
        <v>261</v>
      </c>
    </row>
    <row r="7885" spans="1:5" x14ac:dyDescent="0.35">
      <c r="A7885" s="1">
        <v>253</v>
      </c>
      <c r="B7885" s="1" t="s">
        <v>175</v>
      </c>
      <c r="C7885" s="218">
        <v>44913</v>
      </c>
      <c r="D7885" s="1">
        <v>11</v>
      </c>
      <c r="E7885" s="1">
        <v>387</v>
      </c>
    </row>
    <row r="7886" spans="1:5" x14ac:dyDescent="0.35">
      <c r="A7886" s="1">
        <v>253</v>
      </c>
      <c r="B7886" s="1" t="s">
        <v>175</v>
      </c>
      <c r="C7886" s="218">
        <v>44914</v>
      </c>
      <c r="D7886" s="1">
        <v>8</v>
      </c>
      <c r="E7886" s="1">
        <v>333</v>
      </c>
    </row>
    <row r="7887" spans="1:5" x14ac:dyDescent="0.35">
      <c r="A7887" s="1">
        <v>253</v>
      </c>
      <c r="B7887" s="1" t="s">
        <v>175</v>
      </c>
      <c r="C7887" s="218">
        <v>44915</v>
      </c>
      <c r="D7887" s="1">
        <v>11</v>
      </c>
      <c r="E7887" s="1">
        <v>360</v>
      </c>
    </row>
    <row r="7888" spans="1:5" x14ac:dyDescent="0.35">
      <c r="A7888" s="1">
        <v>253</v>
      </c>
      <c r="B7888" s="1" t="s">
        <v>175</v>
      </c>
      <c r="C7888" s="218">
        <v>44916</v>
      </c>
      <c r="D7888" s="1">
        <v>9</v>
      </c>
      <c r="E7888" s="1">
        <v>378</v>
      </c>
    </row>
    <row r="7889" spans="1:5" x14ac:dyDescent="0.35">
      <c r="A7889" s="1">
        <v>253</v>
      </c>
      <c r="B7889" s="1" t="s">
        <v>175</v>
      </c>
      <c r="C7889" s="218">
        <v>44917</v>
      </c>
      <c r="D7889" s="1">
        <v>13</v>
      </c>
      <c r="E7889" s="1">
        <v>288</v>
      </c>
    </row>
    <row r="7890" spans="1:5" x14ac:dyDescent="0.35">
      <c r="A7890" s="1">
        <v>253</v>
      </c>
      <c r="B7890" s="1" t="s">
        <v>175</v>
      </c>
      <c r="C7890" s="218">
        <v>44918</v>
      </c>
      <c r="D7890" s="1">
        <v>9</v>
      </c>
      <c r="E7890" s="1">
        <v>324</v>
      </c>
    </row>
    <row r="7891" spans="1:5" x14ac:dyDescent="0.35">
      <c r="A7891" s="1">
        <v>253</v>
      </c>
      <c r="B7891" s="1" t="s">
        <v>175</v>
      </c>
      <c r="C7891" s="218">
        <v>44919</v>
      </c>
      <c r="D7891" s="1">
        <v>13</v>
      </c>
      <c r="E7891" s="1">
        <v>288</v>
      </c>
    </row>
    <row r="7892" spans="1:5" x14ac:dyDescent="0.35">
      <c r="A7892" s="1">
        <v>253</v>
      </c>
      <c r="B7892" s="1" t="s">
        <v>175</v>
      </c>
      <c r="C7892" s="218">
        <v>44920</v>
      </c>
      <c r="D7892" s="1">
        <v>11</v>
      </c>
      <c r="E7892" s="1">
        <v>333</v>
      </c>
    </row>
    <row r="7893" spans="1:5" x14ac:dyDescent="0.35">
      <c r="A7893" s="1">
        <v>253</v>
      </c>
      <c r="B7893" s="1" t="s">
        <v>175</v>
      </c>
      <c r="C7893" s="218">
        <v>44921</v>
      </c>
      <c r="D7893" s="1">
        <v>7</v>
      </c>
      <c r="E7893" s="1">
        <v>315</v>
      </c>
    </row>
    <row r="7894" spans="1:5" x14ac:dyDescent="0.35">
      <c r="A7894" s="1">
        <v>253</v>
      </c>
      <c r="B7894" s="1" t="s">
        <v>175</v>
      </c>
      <c r="C7894" s="218">
        <v>44922</v>
      </c>
      <c r="D7894" s="1">
        <v>7</v>
      </c>
      <c r="E7894" s="1">
        <v>234</v>
      </c>
    </row>
    <row r="7895" spans="1:5" x14ac:dyDescent="0.35">
      <c r="A7895" s="1">
        <v>253</v>
      </c>
      <c r="B7895" s="1" t="s">
        <v>175</v>
      </c>
      <c r="C7895" s="218">
        <v>44923</v>
      </c>
      <c r="D7895" s="1">
        <v>9</v>
      </c>
      <c r="E7895" s="1">
        <v>270</v>
      </c>
    </row>
    <row r="7896" spans="1:5" x14ac:dyDescent="0.35">
      <c r="A7896" s="1">
        <v>253</v>
      </c>
      <c r="B7896" s="1" t="s">
        <v>175</v>
      </c>
      <c r="C7896" s="218">
        <v>44924</v>
      </c>
      <c r="D7896" s="1">
        <v>16</v>
      </c>
      <c r="E7896" s="1">
        <v>369</v>
      </c>
    </row>
    <row r="7897" spans="1:5" x14ac:dyDescent="0.35">
      <c r="A7897" s="1">
        <v>253</v>
      </c>
      <c r="B7897" s="1" t="s">
        <v>175</v>
      </c>
      <c r="C7897" s="218">
        <v>44925</v>
      </c>
      <c r="D7897" s="1">
        <v>12</v>
      </c>
      <c r="E7897" s="1">
        <v>324</v>
      </c>
    </row>
    <row r="7898" spans="1:5" x14ac:dyDescent="0.35">
      <c r="A7898" s="1">
        <v>253</v>
      </c>
      <c r="B7898" s="1" t="s">
        <v>175</v>
      </c>
      <c r="C7898" s="218">
        <v>44926</v>
      </c>
      <c r="D7898" s="1">
        <v>13</v>
      </c>
      <c r="E7898" s="1">
        <v>423</v>
      </c>
    </row>
    <row r="7899" spans="1:5" x14ac:dyDescent="0.35">
      <c r="A7899" s="1">
        <v>253</v>
      </c>
      <c r="B7899" s="1" t="s">
        <v>175</v>
      </c>
      <c r="C7899" s="218">
        <v>44927</v>
      </c>
      <c r="D7899" s="1">
        <v>8</v>
      </c>
      <c r="E7899" s="1">
        <v>306</v>
      </c>
    </row>
    <row r="7900" spans="1:5" x14ac:dyDescent="0.35">
      <c r="A7900" s="1">
        <v>253</v>
      </c>
      <c r="B7900" s="1" t="s">
        <v>175</v>
      </c>
      <c r="C7900" s="218">
        <v>44929</v>
      </c>
      <c r="D7900" s="1">
        <v>7</v>
      </c>
      <c r="E7900" s="1">
        <v>180</v>
      </c>
    </row>
    <row r="7901" spans="1:5" x14ac:dyDescent="0.35">
      <c r="A7901" s="1">
        <v>253</v>
      </c>
      <c r="B7901" s="1" t="s">
        <v>175</v>
      </c>
      <c r="C7901" s="218">
        <v>44930</v>
      </c>
      <c r="D7901" s="1">
        <v>14</v>
      </c>
      <c r="E7901" s="1">
        <v>414</v>
      </c>
    </row>
    <row r="7902" spans="1:5" x14ac:dyDescent="0.35">
      <c r="A7902" s="1">
        <v>253</v>
      </c>
      <c r="B7902" s="1" t="s">
        <v>175</v>
      </c>
      <c r="C7902" s="218">
        <v>44931</v>
      </c>
      <c r="D7902" s="1">
        <v>22</v>
      </c>
      <c r="E7902" s="1">
        <v>639</v>
      </c>
    </row>
    <row r="7903" spans="1:5" x14ac:dyDescent="0.35">
      <c r="A7903" s="1">
        <v>253</v>
      </c>
      <c r="B7903" s="1" t="s">
        <v>175</v>
      </c>
      <c r="C7903" s="218">
        <v>44932</v>
      </c>
      <c r="D7903" s="1">
        <v>14</v>
      </c>
      <c r="E7903" s="1">
        <v>387</v>
      </c>
    </row>
    <row r="7904" spans="1:5" x14ac:dyDescent="0.35">
      <c r="A7904" s="1">
        <v>253</v>
      </c>
      <c r="B7904" s="1" t="s">
        <v>175</v>
      </c>
      <c r="C7904" s="218">
        <v>44933</v>
      </c>
      <c r="D7904" s="1">
        <v>11</v>
      </c>
      <c r="E7904" s="1">
        <v>387</v>
      </c>
    </row>
    <row r="7905" spans="1:5" x14ac:dyDescent="0.35">
      <c r="A7905" s="1">
        <v>253</v>
      </c>
      <c r="B7905" s="1" t="s">
        <v>175</v>
      </c>
      <c r="C7905" s="218">
        <v>44934</v>
      </c>
      <c r="D7905" s="1">
        <v>10</v>
      </c>
      <c r="E7905" s="1">
        <v>369</v>
      </c>
    </row>
    <row r="7906" spans="1:5" x14ac:dyDescent="0.35">
      <c r="A7906" s="1">
        <v>253</v>
      </c>
      <c r="B7906" s="1" t="s">
        <v>175</v>
      </c>
      <c r="C7906" s="218">
        <v>44935</v>
      </c>
      <c r="D7906" s="1">
        <v>9</v>
      </c>
      <c r="E7906" s="1">
        <v>297</v>
      </c>
    </row>
    <row r="7907" spans="1:5" x14ac:dyDescent="0.35">
      <c r="A7907" s="1">
        <v>253</v>
      </c>
      <c r="B7907" s="1" t="s">
        <v>175</v>
      </c>
      <c r="C7907" s="218">
        <v>44936</v>
      </c>
      <c r="D7907" s="1">
        <v>9</v>
      </c>
      <c r="E7907" s="1">
        <v>324</v>
      </c>
    </row>
    <row r="7908" spans="1:5" x14ac:dyDescent="0.35">
      <c r="A7908" s="1">
        <v>253</v>
      </c>
      <c r="B7908" s="1" t="s">
        <v>175</v>
      </c>
      <c r="C7908" s="218">
        <v>44937</v>
      </c>
      <c r="D7908" s="1">
        <v>7</v>
      </c>
      <c r="E7908" s="1">
        <v>288</v>
      </c>
    </row>
    <row r="7909" spans="1:5" x14ac:dyDescent="0.35">
      <c r="A7909" s="1">
        <v>253</v>
      </c>
      <c r="B7909" s="1" t="s">
        <v>175</v>
      </c>
      <c r="C7909" s="218">
        <v>44938</v>
      </c>
      <c r="D7909" s="1">
        <v>14</v>
      </c>
      <c r="E7909" s="1">
        <v>387</v>
      </c>
    </row>
    <row r="7910" spans="1:5" x14ac:dyDescent="0.35">
      <c r="A7910" s="1">
        <v>253</v>
      </c>
      <c r="B7910" s="1" t="s">
        <v>175</v>
      </c>
      <c r="C7910" s="218">
        <v>44939</v>
      </c>
      <c r="D7910" s="1">
        <v>16</v>
      </c>
      <c r="E7910" s="1">
        <v>450</v>
      </c>
    </row>
    <row r="7911" spans="1:5" x14ac:dyDescent="0.35">
      <c r="A7911" s="1">
        <v>253</v>
      </c>
      <c r="B7911" s="1" t="s">
        <v>175</v>
      </c>
      <c r="C7911" s="218">
        <v>44940</v>
      </c>
      <c r="D7911" s="1">
        <v>15</v>
      </c>
      <c r="E7911" s="1">
        <v>432</v>
      </c>
    </row>
    <row r="7912" spans="1:5" x14ac:dyDescent="0.35">
      <c r="A7912" s="1">
        <v>253</v>
      </c>
      <c r="B7912" s="1" t="s">
        <v>175</v>
      </c>
      <c r="C7912" s="218">
        <v>44941</v>
      </c>
      <c r="D7912" s="1">
        <v>17</v>
      </c>
      <c r="E7912" s="1">
        <v>468</v>
      </c>
    </row>
    <row r="7913" spans="1:5" x14ac:dyDescent="0.35">
      <c r="A7913" s="1">
        <v>253</v>
      </c>
      <c r="B7913" s="1" t="s">
        <v>175</v>
      </c>
      <c r="C7913" s="218">
        <v>44942</v>
      </c>
      <c r="D7913" s="1">
        <v>19</v>
      </c>
      <c r="E7913" s="1">
        <v>477</v>
      </c>
    </row>
    <row r="7914" spans="1:5" x14ac:dyDescent="0.35">
      <c r="A7914" s="1">
        <v>253</v>
      </c>
      <c r="B7914" s="1" t="s">
        <v>175</v>
      </c>
      <c r="C7914" s="218">
        <v>44943</v>
      </c>
      <c r="D7914" s="1">
        <v>11</v>
      </c>
      <c r="E7914" s="1">
        <v>387</v>
      </c>
    </row>
    <row r="7915" spans="1:5" x14ac:dyDescent="0.35">
      <c r="A7915" s="1">
        <v>253</v>
      </c>
      <c r="B7915" s="1" t="s">
        <v>175</v>
      </c>
      <c r="C7915" s="218">
        <v>44944</v>
      </c>
      <c r="D7915" s="1">
        <v>14</v>
      </c>
      <c r="E7915" s="1">
        <v>441</v>
      </c>
    </row>
    <row r="7916" spans="1:5" x14ac:dyDescent="0.35">
      <c r="A7916" s="1">
        <v>253</v>
      </c>
      <c r="B7916" s="1" t="s">
        <v>175</v>
      </c>
      <c r="C7916" s="218">
        <v>44945</v>
      </c>
      <c r="D7916" s="1">
        <v>16</v>
      </c>
      <c r="E7916" s="1">
        <v>504</v>
      </c>
    </row>
    <row r="7917" spans="1:5" x14ac:dyDescent="0.35">
      <c r="A7917" s="1">
        <v>253</v>
      </c>
      <c r="B7917" s="1" t="s">
        <v>175</v>
      </c>
      <c r="C7917" s="218">
        <v>44946</v>
      </c>
      <c r="D7917" s="1">
        <v>9</v>
      </c>
      <c r="E7917" s="1">
        <v>270</v>
      </c>
    </row>
    <row r="7918" spans="1:5" x14ac:dyDescent="0.35">
      <c r="A7918" s="1">
        <v>253</v>
      </c>
      <c r="B7918" s="1" t="s">
        <v>175</v>
      </c>
      <c r="C7918" s="218">
        <v>44947</v>
      </c>
      <c r="D7918" s="1">
        <v>10</v>
      </c>
      <c r="E7918" s="1">
        <v>261</v>
      </c>
    </row>
    <row r="7919" spans="1:5" x14ac:dyDescent="0.35">
      <c r="A7919" s="1">
        <v>253</v>
      </c>
      <c r="B7919" s="1" t="s">
        <v>175</v>
      </c>
      <c r="C7919" s="218">
        <v>44950</v>
      </c>
      <c r="D7919" s="1">
        <v>19</v>
      </c>
      <c r="E7919" s="1">
        <v>477</v>
      </c>
    </row>
    <row r="7920" spans="1:5" x14ac:dyDescent="0.35">
      <c r="A7920" s="1">
        <v>253</v>
      </c>
      <c r="B7920" s="1" t="s">
        <v>175</v>
      </c>
      <c r="C7920" s="218">
        <v>44951</v>
      </c>
      <c r="D7920" s="1">
        <v>13</v>
      </c>
      <c r="E7920" s="1">
        <v>423</v>
      </c>
    </row>
    <row r="7921" spans="1:5" x14ac:dyDescent="0.35">
      <c r="A7921" s="1">
        <v>253</v>
      </c>
      <c r="B7921" s="1" t="s">
        <v>175</v>
      </c>
      <c r="C7921" s="218">
        <v>44952</v>
      </c>
      <c r="D7921" s="1">
        <v>8</v>
      </c>
      <c r="E7921" s="1">
        <v>225</v>
      </c>
    </row>
    <row r="7922" spans="1:5" x14ac:dyDescent="0.35">
      <c r="A7922" s="1">
        <v>253</v>
      </c>
      <c r="B7922" s="1" t="s">
        <v>175</v>
      </c>
      <c r="C7922" s="218">
        <v>44953</v>
      </c>
      <c r="D7922" s="1">
        <v>6</v>
      </c>
      <c r="E7922" s="1">
        <v>189</v>
      </c>
    </row>
    <row r="7923" spans="1:5" x14ac:dyDescent="0.35">
      <c r="A7923" s="1">
        <v>253</v>
      </c>
      <c r="B7923" s="1" t="s">
        <v>175</v>
      </c>
      <c r="C7923" s="218">
        <v>44954</v>
      </c>
      <c r="D7923" s="1">
        <v>12</v>
      </c>
      <c r="E7923" s="1">
        <v>324</v>
      </c>
    </row>
    <row r="7924" spans="1:5" x14ac:dyDescent="0.35">
      <c r="A7924" s="1">
        <v>253</v>
      </c>
      <c r="B7924" s="1" t="s">
        <v>175</v>
      </c>
      <c r="C7924" s="218">
        <v>44955</v>
      </c>
      <c r="D7924" s="1">
        <v>7</v>
      </c>
      <c r="E7924" s="1">
        <v>288</v>
      </c>
    </row>
    <row r="7925" spans="1:5" x14ac:dyDescent="0.35">
      <c r="A7925" s="1">
        <v>253</v>
      </c>
      <c r="B7925" s="1" t="s">
        <v>175</v>
      </c>
      <c r="C7925" s="218">
        <v>44956</v>
      </c>
      <c r="D7925" s="1">
        <v>6</v>
      </c>
      <c r="E7925" s="1">
        <v>162</v>
      </c>
    </row>
    <row r="7926" spans="1:5" x14ac:dyDescent="0.35">
      <c r="A7926" s="1">
        <v>453</v>
      </c>
      <c r="B7926" s="1" t="s">
        <v>176</v>
      </c>
      <c r="C7926" s="218">
        <v>44878</v>
      </c>
      <c r="D7926" s="1">
        <v>12</v>
      </c>
      <c r="E7926" s="1">
        <v>216</v>
      </c>
    </row>
    <row r="7927" spans="1:5" x14ac:dyDescent="0.35">
      <c r="A7927" s="1">
        <v>453</v>
      </c>
      <c r="B7927" s="1" t="s">
        <v>176</v>
      </c>
      <c r="C7927" s="218">
        <v>44879</v>
      </c>
      <c r="D7927" s="1">
        <v>25</v>
      </c>
      <c r="E7927" s="1">
        <v>450</v>
      </c>
    </row>
    <row r="7928" spans="1:5" x14ac:dyDescent="0.35">
      <c r="A7928" s="1">
        <v>453</v>
      </c>
      <c r="B7928" s="1" t="s">
        <v>176</v>
      </c>
      <c r="C7928" s="218">
        <v>44880</v>
      </c>
      <c r="D7928" s="1">
        <v>38</v>
      </c>
      <c r="E7928" s="1">
        <v>684</v>
      </c>
    </row>
    <row r="7929" spans="1:5" x14ac:dyDescent="0.35">
      <c r="A7929" s="1">
        <v>453</v>
      </c>
      <c r="B7929" s="1" t="s">
        <v>176</v>
      </c>
      <c r="C7929" s="218">
        <v>44881</v>
      </c>
      <c r="D7929" s="1">
        <v>50</v>
      </c>
      <c r="E7929" s="1">
        <v>927</v>
      </c>
    </row>
    <row r="7930" spans="1:5" x14ac:dyDescent="0.35">
      <c r="A7930" s="1">
        <v>453</v>
      </c>
      <c r="B7930" s="1" t="s">
        <v>176</v>
      </c>
      <c r="C7930" s="218">
        <v>44882</v>
      </c>
      <c r="D7930" s="1">
        <v>49</v>
      </c>
      <c r="E7930" s="1">
        <v>936</v>
      </c>
    </row>
    <row r="7931" spans="1:5" x14ac:dyDescent="0.35">
      <c r="A7931" s="1">
        <v>453</v>
      </c>
      <c r="B7931" s="1" t="s">
        <v>176</v>
      </c>
      <c r="C7931" s="218">
        <v>44883</v>
      </c>
      <c r="D7931" s="1">
        <v>40</v>
      </c>
      <c r="E7931" s="1">
        <v>774</v>
      </c>
    </row>
    <row r="7932" spans="1:5" x14ac:dyDescent="0.35">
      <c r="A7932" s="1">
        <v>453</v>
      </c>
      <c r="B7932" s="1" t="s">
        <v>176</v>
      </c>
      <c r="C7932" s="218">
        <v>44884</v>
      </c>
      <c r="D7932" s="1">
        <v>32</v>
      </c>
      <c r="E7932" s="1">
        <v>576</v>
      </c>
    </row>
    <row r="7933" spans="1:5" x14ac:dyDescent="0.35">
      <c r="A7933" s="1">
        <v>453</v>
      </c>
      <c r="B7933" s="1" t="s">
        <v>176</v>
      </c>
      <c r="C7933" s="218">
        <v>44885</v>
      </c>
      <c r="D7933" s="1">
        <v>32</v>
      </c>
      <c r="E7933" s="1">
        <v>657</v>
      </c>
    </row>
    <row r="7934" spans="1:5" x14ac:dyDescent="0.35">
      <c r="A7934" s="1">
        <v>453</v>
      </c>
      <c r="B7934" s="1" t="s">
        <v>176</v>
      </c>
      <c r="C7934" s="218">
        <v>44886</v>
      </c>
      <c r="D7934" s="1">
        <v>30</v>
      </c>
      <c r="E7934" s="1">
        <v>567</v>
      </c>
    </row>
    <row r="7935" spans="1:5" x14ac:dyDescent="0.35">
      <c r="A7935" s="1">
        <v>453</v>
      </c>
      <c r="B7935" s="1" t="s">
        <v>176</v>
      </c>
      <c r="C7935" s="218">
        <v>44887</v>
      </c>
      <c r="D7935" s="1">
        <v>38</v>
      </c>
      <c r="E7935" s="1">
        <v>711</v>
      </c>
    </row>
    <row r="7936" spans="1:5" x14ac:dyDescent="0.35">
      <c r="A7936" s="1">
        <v>453</v>
      </c>
      <c r="B7936" s="1" t="s">
        <v>176</v>
      </c>
      <c r="C7936" s="218">
        <v>44888</v>
      </c>
      <c r="D7936" s="1">
        <v>49</v>
      </c>
      <c r="E7936" s="1">
        <v>936</v>
      </c>
    </row>
    <row r="7937" spans="1:5" x14ac:dyDescent="0.35">
      <c r="A7937" s="1">
        <v>453</v>
      </c>
      <c r="B7937" s="1" t="s">
        <v>176</v>
      </c>
      <c r="C7937" s="218">
        <v>44889</v>
      </c>
      <c r="D7937" s="1">
        <v>37</v>
      </c>
      <c r="E7937" s="1">
        <v>774</v>
      </c>
    </row>
    <row r="7938" spans="1:5" x14ac:dyDescent="0.35">
      <c r="A7938" s="1">
        <v>453</v>
      </c>
      <c r="B7938" s="1" t="s">
        <v>176</v>
      </c>
      <c r="C7938" s="218">
        <v>44890</v>
      </c>
      <c r="D7938" s="1">
        <v>40</v>
      </c>
      <c r="E7938" s="1">
        <v>855</v>
      </c>
    </row>
    <row r="7939" spans="1:5" x14ac:dyDescent="0.35">
      <c r="A7939" s="1">
        <v>453</v>
      </c>
      <c r="B7939" s="1" t="s">
        <v>176</v>
      </c>
      <c r="C7939" s="218">
        <v>44891</v>
      </c>
      <c r="D7939" s="1">
        <v>45</v>
      </c>
      <c r="E7939" s="1">
        <v>999</v>
      </c>
    </row>
    <row r="7940" spans="1:5" x14ac:dyDescent="0.35">
      <c r="A7940" s="1">
        <v>453</v>
      </c>
      <c r="B7940" s="1" t="s">
        <v>176</v>
      </c>
      <c r="C7940" s="218">
        <v>44892</v>
      </c>
      <c r="D7940" s="1">
        <v>54</v>
      </c>
      <c r="E7940" s="1">
        <v>1134</v>
      </c>
    </row>
    <row r="7941" spans="1:5" x14ac:dyDescent="0.35">
      <c r="A7941" s="1">
        <v>453</v>
      </c>
      <c r="B7941" s="1" t="s">
        <v>176</v>
      </c>
      <c r="C7941" s="218">
        <v>44893</v>
      </c>
      <c r="D7941" s="1">
        <v>68</v>
      </c>
      <c r="E7941" s="1">
        <v>1413</v>
      </c>
    </row>
    <row r="7942" spans="1:5" x14ac:dyDescent="0.35">
      <c r="A7942" s="1">
        <v>453</v>
      </c>
      <c r="B7942" s="1" t="s">
        <v>176</v>
      </c>
      <c r="C7942" s="218">
        <v>44894</v>
      </c>
      <c r="D7942" s="1">
        <v>69</v>
      </c>
      <c r="E7942" s="1">
        <v>1404</v>
      </c>
    </row>
    <row r="7943" spans="1:5" x14ac:dyDescent="0.35">
      <c r="A7943" s="1">
        <v>453</v>
      </c>
      <c r="B7943" s="1" t="s">
        <v>176</v>
      </c>
      <c r="C7943" s="218">
        <v>44895</v>
      </c>
      <c r="D7943" s="1">
        <v>61</v>
      </c>
      <c r="E7943" s="1">
        <v>1395</v>
      </c>
    </row>
    <row r="7944" spans="1:5" x14ac:dyDescent="0.35">
      <c r="A7944" s="1">
        <v>453</v>
      </c>
      <c r="B7944" s="1" t="s">
        <v>176</v>
      </c>
      <c r="C7944" s="218">
        <v>44896</v>
      </c>
      <c r="D7944" s="1">
        <v>53</v>
      </c>
      <c r="E7944" s="1">
        <v>1224</v>
      </c>
    </row>
    <row r="7945" spans="1:5" x14ac:dyDescent="0.35">
      <c r="A7945" s="1">
        <v>453</v>
      </c>
      <c r="B7945" s="1" t="s">
        <v>176</v>
      </c>
      <c r="C7945" s="218">
        <v>44897</v>
      </c>
      <c r="D7945" s="1">
        <v>44</v>
      </c>
      <c r="E7945" s="1">
        <v>981</v>
      </c>
    </row>
    <row r="7946" spans="1:5" x14ac:dyDescent="0.35">
      <c r="A7946" s="1">
        <v>453</v>
      </c>
      <c r="B7946" s="1" t="s">
        <v>176</v>
      </c>
      <c r="C7946" s="218">
        <v>44898</v>
      </c>
      <c r="D7946" s="1">
        <v>28</v>
      </c>
      <c r="E7946" s="1">
        <v>612</v>
      </c>
    </row>
    <row r="7947" spans="1:5" x14ac:dyDescent="0.35">
      <c r="A7947" s="1">
        <v>453</v>
      </c>
      <c r="B7947" s="1" t="s">
        <v>176</v>
      </c>
      <c r="C7947" s="218">
        <v>44899</v>
      </c>
      <c r="D7947" s="1">
        <v>24</v>
      </c>
      <c r="E7947" s="1">
        <v>567</v>
      </c>
    </row>
    <row r="7948" spans="1:5" x14ac:dyDescent="0.35">
      <c r="A7948" s="1">
        <v>453</v>
      </c>
      <c r="B7948" s="1" t="s">
        <v>176</v>
      </c>
      <c r="C7948" s="218">
        <v>44900</v>
      </c>
      <c r="D7948" s="1">
        <v>53</v>
      </c>
      <c r="E7948" s="1">
        <v>1170</v>
      </c>
    </row>
    <row r="7949" spans="1:5" x14ac:dyDescent="0.35">
      <c r="A7949" s="1">
        <v>453</v>
      </c>
      <c r="B7949" s="1" t="s">
        <v>176</v>
      </c>
      <c r="C7949" s="218">
        <v>44901</v>
      </c>
      <c r="D7949" s="1">
        <v>69</v>
      </c>
      <c r="E7949" s="1">
        <v>1485</v>
      </c>
    </row>
    <row r="7950" spans="1:5" x14ac:dyDescent="0.35">
      <c r="A7950" s="1">
        <v>453</v>
      </c>
      <c r="B7950" s="1" t="s">
        <v>176</v>
      </c>
      <c r="C7950" s="218">
        <v>44902</v>
      </c>
      <c r="D7950" s="1">
        <v>45</v>
      </c>
      <c r="E7950" s="1">
        <v>972</v>
      </c>
    </row>
    <row r="7951" spans="1:5" x14ac:dyDescent="0.35">
      <c r="A7951" s="1">
        <v>453</v>
      </c>
      <c r="B7951" s="1" t="s">
        <v>176</v>
      </c>
      <c r="C7951" s="218">
        <v>44903</v>
      </c>
      <c r="D7951" s="1">
        <v>36</v>
      </c>
      <c r="E7951" s="1">
        <v>783</v>
      </c>
    </row>
    <row r="7952" spans="1:5" x14ac:dyDescent="0.35">
      <c r="A7952" s="1">
        <v>453</v>
      </c>
      <c r="B7952" s="1" t="s">
        <v>176</v>
      </c>
      <c r="C7952" s="218">
        <v>44904</v>
      </c>
      <c r="D7952" s="1">
        <v>56</v>
      </c>
      <c r="E7952" s="1">
        <v>1170</v>
      </c>
    </row>
    <row r="7953" spans="1:5" x14ac:dyDescent="0.35">
      <c r="A7953" s="1">
        <v>453</v>
      </c>
      <c r="B7953" s="1" t="s">
        <v>176</v>
      </c>
      <c r="C7953" s="218">
        <v>44905</v>
      </c>
      <c r="D7953" s="1">
        <v>45</v>
      </c>
      <c r="E7953" s="1">
        <v>999</v>
      </c>
    </row>
    <row r="7954" spans="1:5" x14ac:dyDescent="0.35">
      <c r="A7954" s="1">
        <v>453</v>
      </c>
      <c r="B7954" s="1" t="s">
        <v>176</v>
      </c>
      <c r="C7954" s="218">
        <v>44906</v>
      </c>
      <c r="D7954" s="1">
        <v>21</v>
      </c>
      <c r="E7954" s="1">
        <v>594</v>
      </c>
    </row>
    <row r="7955" spans="1:5" x14ac:dyDescent="0.35">
      <c r="A7955" s="1">
        <v>453</v>
      </c>
      <c r="B7955" s="1" t="s">
        <v>176</v>
      </c>
      <c r="C7955" s="218">
        <v>44907</v>
      </c>
      <c r="D7955" s="1">
        <v>37</v>
      </c>
      <c r="E7955" s="1">
        <v>855</v>
      </c>
    </row>
    <row r="7956" spans="1:5" x14ac:dyDescent="0.35">
      <c r="A7956" s="1">
        <v>453</v>
      </c>
      <c r="B7956" s="1" t="s">
        <v>176</v>
      </c>
      <c r="C7956" s="218">
        <v>44908</v>
      </c>
      <c r="D7956" s="1">
        <v>40</v>
      </c>
      <c r="E7956" s="1">
        <v>855</v>
      </c>
    </row>
    <row r="7957" spans="1:5" x14ac:dyDescent="0.35">
      <c r="A7957" s="1">
        <v>453</v>
      </c>
      <c r="B7957" s="1" t="s">
        <v>176</v>
      </c>
      <c r="C7957" s="218">
        <v>44909</v>
      </c>
      <c r="D7957" s="1">
        <v>43</v>
      </c>
      <c r="E7957" s="1">
        <v>963</v>
      </c>
    </row>
    <row r="7958" spans="1:5" x14ac:dyDescent="0.35">
      <c r="A7958" s="1">
        <v>453</v>
      </c>
      <c r="B7958" s="1" t="s">
        <v>176</v>
      </c>
      <c r="C7958" s="218">
        <v>44910</v>
      </c>
      <c r="D7958" s="1">
        <v>39</v>
      </c>
      <c r="E7958" s="1">
        <v>783</v>
      </c>
    </row>
    <row r="7959" spans="1:5" x14ac:dyDescent="0.35">
      <c r="A7959" s="1">
        <v>453</v>
      </c>
      <c r="B7959" s="1" t="s">
        <v>176</v>
      </c>
      <c r="C7959" s="218">
        <v>44911</v>
      </c>
      <c r="D7959" s="1">
        <v>40</v>
      </c>
      <c r="E7959" s="1">
        <v>909</v>
      </c>
    </row>
    <row r="7960" spans="1:5" x14ac:dyDescent="0.35">
      <c r="A7960" s="1">
        <v>453</v>
      </c>
      <c r="B7960" s="1" t="s">
        <v>176</v>
      </c>
      <c r="C7960" s="218">
        <v>44912</v>
      </c>
      <c r="D7960" s="1">
        <v>44</v>
      </c>
      <c r="E7960" s="1">
        <v>900</v>
      </c>
    </row>
    <row r="7961" spans="1:5" x14ac:dyDescent="0.35">
      <c r="A7961" s="1">
        <v>453</v>
      </c>
      <c r="B7961" s="1" t="s">
        <v>176</v>
      </c>
      <c r="C7961" s="218">
        <v>44913</v>
      </c>
      <c r="D7961" s="1">
        <v>42</v>
      </c>
      <c r="E7961" s="1">
        <v>918</v>
      </c>
    </row>
    <row r="7962" spans="1:5" x14ac:dyDescent="0.35">
      <c r="A7962" s="1">
        <v>453</v>
      </c>
      <c r="B7962" s="1" t="s">
        <v>176</v>
      </c>
      <c r="C7962" s="218">
        <v>44914</v>
      </c>
      <c r="D7962" s="1">
        <v>52</v>
      </c>
      <c r="E7962" s="1">
        <v>1017</v>
      </c>
    </row>
    <row r="7963" spans="1:5" x14ac:dyDescent="0.35">
      <c r="A7963" s="1">
        <v>453</v>
      </c>
      <c r="B7963" s="1" t="s">
        <v>176</v>
      </c>
      <c r="C7963" s="218">
        <v>44915</v>
      </c>
      <c r="D7963" s="1">
        <v>57</v>
      </c>
      <c r="E7963" s="1">
        <v>1188</v>
      </c>
    </row>
    <row r="7964" spans="1:5" x14ac:dyDescent="0.35">
      <c r="A7964" s="1">
        <v>453</v>
      </c>
      <c r="B7964" s="1" t="s">
        <v>176</v>
      </c>
      <c r="C7964" s="218">
        <v>44916</v>
      </c>
      <c r="D7964" s="1">
        <v>42</v>
      </c>
      <c r="E7964" s="1">
        <v>810</v>
      </c>
    </row>
    <row r="7965" spans="1:5" x14ac:dyDescent="0.35">
      <c r="A7965" s="1">
        <v>453</v>
      </c>
      <c r="B7965" s="1" t="s">
        <v>176</v>
      </c>
      <c r="C7965" s="218">
        <v>44917</v>
      </c>
      <c r="D7965" s="1">
        <v>40</v>
      </c>
      <c r="E7965" s="1">
        <v>855</v>
      </c>
    </row>
    <row r="7966" spans="1:5" x14ac:dyDescent="0.35">
      <c r="A7966" s="1">
        <v>453</v>
      </c>
      <c r="B7966" s="1" t="s">
        <v>176</v>
      </c>
      <c r="C7966" s="218">
        <v>44918</v>
      </c>
      <c r="D7966" s="1">
        <v>36</v>
      </c>
      <c r="E7966" s="1">
        <v>864</v>
      </c>
    </row>
    <row r="7967" spans="1:5" x14ac:dyDescent="0.35">
      <c r="A7967" s="1">
        <v>453</v>
      </c>
      <c r="B7967" s="1" t="s">
        <v>176</v>
      </c>
      <c r="C7967" s="218">
        <v>44919</v>
      </c>
      <c r="D7967" s="1">
        <v>40</v>
      </c>
      <c r="E7967" s="1">
        <v>801</v>
      </c>
    </row>
    <row r="7968" spans="1:5" x14ac:dyDescent="0.35">
      <c r="A7968" s="1">
        <v>453</v>
      </c>
      <c r="B7968" s="1" t="s">
        <v>176</v>
      </c>
      <c r="C7968" s="218">
        <v>44920</v>
      </c>
      <c r="D7968" s="1">
        <v>43</v>
      </c>
      <c r="E7968" s="1">
        <v>909</v>
      </c>
    </row>
    <row r="7969" spans="1:5" x14ac:dyDescent="0.35">
      <c r="A7969" s="1">
        <v>453</v>
      </c>
      <c r="B7969" s="1" t="s">
        <v>176</v>
      </c>
      <c r="C7969" s="218">
        <v>44921</v>
      </c>
      <c r="D7969" s="1">
        <v>35</v>
      </c>
      <c r="E7969" s="1">
        <v>873</v>
      </c>
    </row>
    <row r="7970" spans="1:5" x14ac:dyDescent="0.35">
      <c r="A7970" s="1">
        <v>453</v>
      </c>
      <c r="B7970" s="1" t="s">
        <v>176</v>
      </c>
      <c r="C7970" s="218">
        <v>44922</v>
      </c>
      <c r="D7970" s="1">
        <v>43</v>
      </c>
      <c r="E7970" s="1">
        <v>936</v>
      </c>
    </row>
    <row r="7971" spans="1:5" x14ac:dyDescent="0.35">
      <c r="A7971" s="1">
        <v>453</v>
      </c>
      <c r="B7971" s="1" t="s">
        <v>176</v>
      </c>
      <c r="C7971" s="218">
        <v>44923</v>
      </c>
      <c r="D7971" s="1">
        <v>40</v>
      </c>
      <c r="E7971" s="1">
        <v>855</v>
      </c>
    </row>
    <row r="7972" spans="1:5" x14ac:dyDescent="0.35">
      <c r="A7972" s="1">
        <v>453</v>
      </c>
      <c r="B7972" s="1" t="s">
        <v>176</v>
      </c>
      <c r="C7972" s="218">
        <v>44924</v>
      </c>
      <c r="D7972" s="1">
        <v>39</v>
      </c>
      <c r="E7972" s="1">
        <v>810</v>
      </c>
    </row>
    <row r="7973" spans="1:5" x14ac:dyDescent="0.35">
      <c r="A7973" s="1">
        <v>453</v>
      </c>
      <c r="B7973" s="1" t="s">
        <v>176</v>
      </c>
      <c r="C7973" s="218">
        <v>44925</v>
      </c>
      <c r="D7973" s="1">
        <v>40</v>
      </c>
      <c r="E7973" s="1">
        <v>882</v>
      </c>
    </row>
    <row r="7974" spans="1:5" x14ac:dyDescent="0.35">
      <c r="A7974" s="1">
        <v>453</v>
      </c>
      <c r="B7974" s="1" t="s">
        <v>176</v>
      </c>
      <c r="C7974" s="218">
        <v>44926</v>
      </c>
      <c r="D7974" s="1">
        <v>31</v>
      </c>
      <c r="E7974" s="1">
        <v>693</v>
      </c>
    </row>
    <row r="7975" spans="1:5" x14ac:dyDescent="0.35">
      <c r="A7975" s="1">
        <v>453</v>
      </c>
      <c r="B7975" s="1" t="s">
        <v>176</v>
      </c>
      <c r="C7975" s="218">
        <v>44927</v>
      </c>
      <c r="D7975" s="1">
        <v>26</v>
      </c>
      <c r="E7975" s="1">
        <v>576</v>
      </c>
    </row>
    <row r="7976" spans="1:5" x14ac:dyDescent="0.35">
      <c r="A7976" s="1">
        <v>453</v>
      </c>
      <c r="B7976" s="1" t="s">
        <v>176</v>
      </c>
      <c r="C7976" s="218">
        <v>44928</v>
      </c>
      <c r="D7976" s="1">
        <v>19</v>
      </c>
      <c r="E7976" s="1">
        <v>342</v>
      </c>
    </row>
    <row r="7977" spans="1:5" x14ac:dyDescent="0.35">
      <c r="A7977" s="1">
        <v>453</v>
      </c>
      <c r="B7977" s="1" t="s">
        <v>176</v>
      </c>
      <c r="C7977" s="218">
        <v>44929</v>
      </c>
      <c r="D7977" s="1">
        <v>61</v>
      </c>
      <c r="E7977" s="1">
        <v>1125</v>
      </c>
    </row>
    <row r="7978" spans="1:5" x14ac:dyDescent="0.35">
      <c r="A7978" s="1">
        <v>453</v>
      </c>
      <c r="B7978" s="1" t="s">
        <v>176</v>
      </c>
      <c r="C7978" s="218">
        <v>44930</v>
      </c>
      <c r="D7978" s="1">
        <v>40</v>
      </c>
      <c r="E7978" s="1">
        <v>990</v>
      </c>
    </row>
    <row r="7979" spans="1:5" x14ac:dyDescent="0.35">
      <c r="A7979" s="1">
        <v>453</v>
      </c>
      <c r="B7979" s="1" t="s">
        <v>176</v>
      </c>
      <c r="C7979" s="218">
        <v>44931</v>
      </c>
      <c r="D7979" s="1">
        <v>34</v>
      </c>
      <c r="E7979" s="1">
        <v>774</v>
      </c>
    </row>
    <row r="7980" spans="1:5" x14ac:dyDescent="0.35">
      <c r="A7980" s="1">
        <v>453</v>
      </c>
      <c r="B7980" s="1" t="s">
        <v>176</v>
      </c>
      <c r="C7980" s="218">
        <v>44932</v>
      </c>
      <c r="D7980" s="1">
        <v>42</v>
      </c>
      <c r="E7980" s="1">
        <v>918</v>
      </c>
    </row>
    <row r="7981" spans="1:5" x14ac:dyDescent="0.35">
      <c r="A7981" s="1">
        <v>453</v>
      </c>
      <c r="B7981" s="1" t="s">
        <v>176</v>
      </c>
      <c r="C7981" s="218">
        <v>44933</v>
      </c>
      <c r="D7981" s="1">
        <v>44</v>
      </c>
      <c r="E7981" s="1">
        <v>954</v>
      </c>
    </row>
    <row r="7982" spans="1:5" x14ac:dyDescent="0.35">
      <c r="A7982" s="1">
        <v>453</v>
      </c>
      <c r="B7982" s="1" t="s">
        <v>176</v>
      </c>
      <c r="C7982" s="218">
        <v>44934</v>
      </c>
      <c r="D7982" s="1">
        <v>38</v>
      </c>
      <c r="E7982" s="1">
        <v>873</v>
      </c>
    </row>
    <row r="7983" spans="1:5" x14ac:dyDescent="0.35">
      <c r="A7983" s="1">
        <v>453</v>
      </c>
      <c r="B7983" s="1" t="s">
        <v>176</v>
      </c>
      <c r="C7983" s="218">
        <v>44935</v>
      </c>
      <c r="D7983" s="1">
        <v>38</v>
      </c>
      <c r="E7983" s="1">
        <v>927</v>
      </c>
    </row>
    <row r="7984" spans="1:5" x14ac:dyDescent="0.35">
      <c r="A7984" s="1">
        <v>453</v>
      </c>
      <c r="B7984" s="1" t="s">
        <v>176</v>
      </c>
      <c r="C7984" s="218">
        <v>44936</v>
      </c>
      <c r="D7984" s="1">
        <v>42</v>
      </c>
      <c r="E7984" s="1">
        <v>918</v>
      </c>
    </row>
    <row r="7985" spans="1:5" x14ac:dyDescent="0.35">
      <c r="A7985" s="1">
        <v>453</v>
      </c>
      <c r="B7985" s="1" t="s">
        <v>176</v>
      </c>
      <c r="C7985" s="218">
        <v>44937</v>
      </c>
      <c r="D7985" s="1">
        <v>40</v>
      </c>
      <c r="E7985" s="1">
        <v>882</v>
      </c>
    </row>
    <row r="7986" spans="1:5" x14ac:dyDescent="0.35">
      <c r="A7986" s="1">
        <v>453</v>
      </c>
      <c r="B7986" s="1" t="s">
        <v>176</v>
      </c>
      <c r="C7986" s="218">
        <v>44938</v>
      </c>
      <c r="D7986" s="1">
        <v>35</v>
      </c>
      <c r="E7986" s="1">
        <v>846</v>
      </c>
    </row>
    <row r="7987" spans="1:5" x14ac:dyDescent="0.35">
      <c r="A7987" s="1">
        <v>453</v>
      </c>
      <c r="B7987" s="1" t="s">
        <v>176</v>
      </c>
      <c r="C7987" s="218">
        <v>44939</v>
      </c>
      <c r="D7987" s="1">
        <v>40</v>
      </c>
      <c r="E7987" s="1">
        <v>963</v>
      </c>
    </row>
    <row r="7988" spans="1:5" x14ac:dyDescent="0.35">
      <c r="A7988" s="1">
        <v>453</v>
      </c>
      <c r="B7988" s="1" t="s">
        <v>176</v>
      </c>
      <c r="C7988" s="218">
        <v>44940</v>
      </c>
      <c r="D7988" s="1">
        <v>58</v>
      </c>
      <c r="E7988" s="1">
        <v>1152</v>
      </c>
    </row>
    <row r="7989" spans="1:5" x14ac:dyDescent="0.35">
      <c r="A7989" s="1">
        <v>453</v>
      </c>
      <c r="B7989" s="1" t="s">
        <v>176</v>
      </c>
      <c r="C7989" s="218">
        <v>44941</v>
      </c>
      <c r="D7989" s="1">
        <v>48</v>
      </c>
      <c r="E7989" s="1">
        <v>972</v>
      </c>
    </row>
    <row r="7990" spans="1:5" x14ac:dyDescent="0.35">
      <c r="A7990" s="1">
        <v>453</v>
      </c>
      <c r="B7990" s="1" t="s">
        <v>176</v>
      </c>
      <c r="C7990" s="218">
        <v>44942</v>
      </c>
      <c r="D7990" s="1">
        <v>42</v>
      </c>
      <c r="E7990" s="1">
        <v>918</v>
      </c>
    </row>
    <row r="7991" spans="1:5" x14ac:dyDescent="0.35">
      <c r="A7991" s="1">
        <v>453</v>
      </c>
      <c r="B7991" s="1" t="s">
        <v>176</v>
      </c>
      <c r="C7991" s="218">
        <v>44943</v>
      </c>
      <c r="D7991" s="1">
        <v>42</v>
      </c>
      <c r="E7991" s="1">
        <v>972</v>
      </c>
    </row>
    <row r="7992" spans="1:5" x14ac:dyDescent="0.35">
      <c r="A7992" s="1">
        <v>453</v>
      </c>
      <c r="B7992" s="1" t="s">
        <v>176</v>
      </c>
      <c r="C7992" s="218">
        <v>44944</v>
      </c>
      <c r="D7992" s="1">
        <v>45</v>
      </c>
      <c r="E7992" s="1">
        <v>891</v>
      </c>
    </row>
    <row r="7993" spans="1:5" x14ac:dyDescent="0.35">
      <c r="A7993" s="1">
        <v>453</v>
      </c>
      <c r="B7993" s="1" t="s">
        <v>176</v>
      </c>
      <c r="C7993" s="218">
        <v>44945</v>
      </c>
      <c r="D7993" s="1">
        <v>40</v>
      </c>
      <c r="E7993" s="1">
        <v>936</v>
      </c>
    </row>
    <row r="7994" spans="1:5" x14ac:dyDescent="0.35">
      <c r="A7994" s="1">
        <v>453</v>
      </c>
      <c r="B7994" s="1" t="s">
        <v>176</v>
      </c>
      <c r="C7994" s="218">
        <v>44946</v>
      </c>
      <c r="D7994" s="1">
        <v>27</v>
      </c>
      <c r="E7994" s="1">
        <v>675</v>
      </c>
    </row>
    <row r="7995" spans="1:5" x14ac:dyDescent="0.35">
      <c r="A7995" s="1">
        <v>453</v>
      </c>
      <c r="B7995" s="1" t="s">
        <v>176</v>
      </c>
      <c r="C7995" s="218">
        <v>44947</v>
      </c>
      <c r="D7995" s="1">
        <v>40</v>
      </c>
      <c r="E7995" s="1">
        <v>909</v>
      </c>
    </row>
    <row r="7996" spans="1:5" x14ac:dyDescent="0.35">
      <c r="A7996" s="1">
        <v>453</v>
      </c>
      <c r="B7996" s="1" t="s">
        <v>176</v>
      </c>
      <c r="C7996" s="218">
        <v>44948</v>
      </c>
      <c r="D7996" s="1">
        <v>33</v>
      </c>
      <c r="E7996" s="1">
        <v>837</v>
      </c>
    </row>
    <row r="7997" spans="1:5" x14ac:dyDescent="0.35">
      <c r="A7997" s="1">
        <v>453</v>
      </c>
      <c r="B7997" s="1" t="s">
        <v>176</v>
      </c>
      <c r="C7997" s="218">
        <v>44949</v>
      </c>
      <c r="D7997" s="1">
        <v>36</v>
      </c>
      <c r="E7997" s="1">
        <v>783</v>
      </c>
    </row>
    <row r="7998" spans="1:5" x14ac:dyDescent="0.35">
      <c r="A7998" s="1">
        <v>453</v>
      </c>
      <c r="B7998" s="1" t="s">
        <v>176</v>
      </c>
      <c r="C7998" s="218">
        <v>44950</v>
      </c>
      <c r="D7998" s="1">
        <v>33</v>
      </c>
      <c r="E7998" s="1">
        <v>837</v>
      </c>
    </row>
    <row r="7999" spans="1:5" x14ac:dyDescent="0.35">
      <c r="A7999" s="1">
        <v>453</v>
      </c>
      <c r="B7999" s="1" t="s">
        <v>176</v>
      </c>
      <c r="C7999" s="218">
        <v>44951</v>
      </c>
      <c r="D7999" s="1">
        <v>30</v>
      </c>
      <c r="E7999" s="1">
        <v>918</v>
      </c>
    </row>
    <row r="8000" spans="1:5" x14ac:dyDescent="0.35">
      <c r="A8000" s="1">
        <v>453</v>
      </c>
      <c r="B8000" s="1" t="s">
        <v>176</v>
      </c>
      <c r="C8000" s="218">
        <v>44952</v>
      </c>
      <c r="D8000" s="1">
        <v>28</v>
      </c>
      <c r="E8000" s="1">
        <v>639</v>
      </c>
    </row>
    <row r="8001" spans="1:5" x14ac:dyDescent="0.35">
      <c r="A8001" s="1">
        <v>453</v>
      </c>
      <c r="B8001" s="1" t="s">
        <v>176</v>
      </c>
      <c r="C8001" s="218">
        <v>44953</v>
      </c>
      <c r="D8001" s="1">
        <v>6</v>
      </c>
      <c r="E8001" s="1">
        <v>108</v>
      </c>
    </row>
    <row r="8002" spans="1:5" x14ac:dyDescent="0.35">
      <c r="A8002" s="1">
        <v>453</v>
      </c>
      <c r="B8002" s="1" t="s">
        <v>176</v>
      </c>
      <c r="C8002" s="218">
        <v>44954</v>
      </c>
      <c r="D8002" s="1">
        <v>3</v>
      </c>
      <c r="E8002" s="1">
        <v>54</v>
      </c>
    </row>
    <row r="8003" spans="1:5" x14ac:dyDescent="0.35">
      <c r="A8003" s="1">
        <v>453</v>
      </c>
      <c r="B8003" s="1" t="s">
        <v>176</v>
      </c>
      <c r="C8003" s="218">
        <v>44955</v>
      </c>
      <c r="D8003" s="1">
        <v>2</v>
      </c>
      <c r="E8003" s="1">
        <v>63</v>
      </c>
    </row>
    <row r="8004" spans="1:5" x14ac:dyDescent="0.35">
      <c r="A8004" s="1">
        <v>453</v>
      </c>
      <c r="B8004" s="1" t="s">
        <v>176</v>
      </c>
      <c r="C8004" s="218">
        <v>44956</v>
      </c>
      <c r="D8004" s="1">
        <v>8</v>
      </c>
      <c r="E8004" s="1">
        <v>171</v>
      </c>
    </row>
    <row r="8005" spans="1:5" x14ac:dyDescent="0.35">
      <c r="A8005" s="1">
        <v>496</v>
      </c>
      <c r="B8005" s="1" t="s">
        <v>177</v>
      </c>
      <c r="C8005" s="218">
        <v>44879</v>
      </c>
      <c r="D8005" s="1">
        <v>3</v>
      </c>
      <c r="E8005" s="1">
        <v>108</v>
      </c>
    </row>
    <row r="8006" spans="1:5" x14ac:dyDescent="0.35">
      <c r="A8006" s="1">
        <v>496</v>
      </c>
      <c r="B8006" s="1" t="s">
        <v>177</v>
      </c>
      <c r="C8006" s="218">
        <v>44880</v>
      </c>
      <c r="D8006" s="1">
        <v>4</v>
      </c>
      <c r="E8006" s="1">
        <v>126</v>
      </c>
    </row>
    <row r="8007" spans="1:5" x14ac:dyDescent="0.35">
      <c r="A8007" s="1">
        <v>496</v>
      </c>
      <c r="B8007" s="1" t="s">
        <v>177</v>
      </c>
      <c r="C8007" s="218">
        <v>44881</v>
      </c>
      <c r="D8007" s="1">
        <v>2</v>
      </c>
      <c r="E8007" s="1">
        <v>90</v>
      </c>
    </row>
    <row r="8008" spans="1:5" x14ac:dyDescent="0.35">
      <c r="A8008" s="1">
        <v>496</v>
      </c>
      <c r="B8008" s="1" t="s">
        <v>177</v>
      </c>
      <c r="C8008" s="218">
        <v>44882</v>
      </c>
      <c r="D8008" s="1">
        <v>1</v>
      </c>
      <c r="E8008" s="1">
        <v>45</v>
      </c>
    </row>
    <row r="8009" spans="1:5" x14ac:dyDescent="0.35">
      <c r="A8009" s="1">
        <v>496</v>
      </c>
      <c r="B8009" s="1" t="s">
        <v>177</v>
      </c>
      <c r="C8009" s="218">
        <v>44888</v>
      </c>
      <c r="D8009" s="1">
        <v>2</v>
      </c>
      <c r="E8009" s="1">
        <v>90</v>
      </c>
    </row>
    <row r="8010" spans="1:5" x14ac:dyDescent="0.35">
      <c r="A8010" s="1">
        <v>496</v>
      </c>
      <c r="B8010" s="1" t="s">
        <v>177</v>
      </c>
      <c r="C8010" s="218">
        <v>44891</v>
      </c>
      <c r="D8010" s="1">
        <v>3</v>
      </c>
      <c r="E8010" s="1">
        <v>81</v>
      </c>
    </row>
    <row r="8011" spans="1:5" x14ac:dyDescent="0.35">
      <c r="A8011" s="1">
        <v>496</v>
      </c>
      <c r="B8011" s="1" t="s">
        <v>177</v>
      </c>
      <c r="C8011" s="218">
        <v>44892</v>
      </c>
      <c r="D8011" s="1">
        <v>2</v>
      </c>
      <c r="E8011" s="1">
        <v>90</v>
      </c>
    </row>
    <row r="8012" spans="1:5" x14ac:dyDescent="0.35">
      <c r="A8012" s="1">
        <v>496</v>
      </c>
      <c r="B8012" s="1" t="s">
        <v>177</v>
      </c>
      <c r="C8012" s="218">
        <v>44895</v>
      </c>
      <c r="D8012" s="1">
        <v>1</v>
      </c>
      <c r="E8012" s="1">
        <v>18</v>
      </c>
    </row>
    <row r="8013" spans="1:5" x14ac:dyDescent="0.35">
      <c r="A8013" s="1">
        <v>496</v>
      </c>
      <c r="B8013" s="1" t="s">
        <v>177</v>
      </c>
      <c r="C8013" s="218">
        <v>44899</v>
      </c>
      <c r="D8013" s="1">
        <v>2</v>
      </c>
      <c r="E8013" s="1">
        <v>90</v>
      </c>
    </row>
    <row r="8014" spans="1:5" x14ac:dyDescent="0.35">
      <c r="A8014" s="1">
        <v>496</v>
      </c>
      <c r="B8014" s="1" t="s">
        <v>177</v>
      </c>
      <c r="C8014" s="218">
        <v>44900</v>
      </c>
      <c r="D8014" s="1">
        <v>2</v>
      </c>
      <c r="E8014" s="1">
        <v>90</v>
      </c>
    </row>
    <row r="8015" spans="1:5" x14ac:dyDescent="0.35">
      <c r="A8015" s="1">
        <v>496</v>
      </c>
      <c r="B8015" s="1" t="s">
        <v>177</v>
      </c>
      <c r="C8015" s="218">
        <v>44901</v>
      </c>
      <c r="D8015" s="1">
        <v>2</v>
      </c>
      <c r="E8015" s="1">
        <v>90</v>
      </c>
    </row>
    <row r="8016" spans="1:5" x14ac:dyDescent="0.35">
      <c r="A8016" s="1">
        <v>496</v>
      </c>
      <c r="B8016" s="1" t="s">
        <v>177</v>
      </c>
      <c r="C8016" s="218">
        <v>44903</v>
      </c>
      <c r="D8016" s="1">
        <v>2</v>
      </c>
      <c r="E8016" s="1">
        <v>90</v>
      </c>
    </row>
    <row r="8017" spans="1:5" x14ac:dyDescent="0.35">
      <c r="A8017" s="1">
        <v>496</v>
      </c>
      <c r="B8017" s="1" t="s">
        <v>177</v>
      </c>
      <c r="C8017" s="218">
        <v>44904</v>
      </c>
      <c r="D8017" s="1">
        <v>3</v>
      </c>
      <c r="E8017" s="1">
        <v>135</v>
      </c>
    </row>
    <row r="8018" spans="1:5" x14ac:dyDescent="0.35">
      <c r="A8018" s="1">
        <v>496</v>
      </c>
      <c r="B8018" s="1" t="s">
        <v>177</v>
      </c>
      <c r="C8018" s="218">
        <v>44909</v>
      </c>
      <c r="D8018" s="1">
        <v>2</v>
      </c>
      <c r="E8018" s="1">
        <v>90</v>
      </c>
    </row>
    <row r="8019" spans="1:5" x14ac:dyDescent="0.35">
      <c r="A8019" s="1">
        <v>496</v>
      </c>
      <c r="B8019" s="1" t="s">
        <v>177</v>
      </c>
      <c r="C8019" s="218">
        <v>44914</v>
      </c>
      <c r="D8019" s="1">
        <v>2</v>
      </c>
      <c r="E8019" s="1">
        <v>90</v>
      </c>
    </row>
    <row r="8020" spans="1:5" x14ac:dyDescent="0.35">
      <c r="A8020" s="1">
        <v>496</v>
      </c>
      <c r="B8020" s="1" t="s">
        <v>177</v>
      </c>
      <c r="C8020" s="218">
        <v>44921</v>
      </c>
      <c r="D8020" s="1">
        <v>8</v>
      </c>
      <c r="E8020" s="1">
        <v>306</v>
      </c>
    </row>
    <row r="8021" spans="1:5" x14ac:dyDescent="0.35">
      <c r="A8021" s="1">
        <v>496</v>
      </c>
      <c r="B8021" s="1" t="s">
        <v>177</v>
      </c>
      <c r="C8021" s="218">
        <v>44922</v>
      </c>
      <c r="D8021" s="1">
        <v>8</v>
      </c>
      <c r="E8021" s="1">
        <v>306</v>
      </c>
    </row>
    <row r="8022" spans="1:5" x14ac:dyDescent="0.35">
      <c r="A8022" s="1">
        <v>496</v>
      </c>
      <c r="B8022" s="1" t="s">
        <v>177</v>
      </c>
      <c r="C8022" s="218">
        <v>44923</v>
      </c>
      <c r="D8022" s="1">
        <v>2</v>
      </c>
      <c r="E8022" s="1">
        <v>90</v>
      </c>
    </row>
    <row r="8023" spans="1:5" x14ac:dyDescent="0.35">
      <c r="A8023" s="1">
        <v>496</v>
      </c>
      <c r="B8023" s="1" t="s">
        <v>177</v>
      </c>
      <c r="C8023" s="218">
        <v>44924</v>
      </c>
      <c r="D8023" s="1">
        <v>2</v>
      </c>
      <c r="E8023" s="1">
        <v>90</v>
      </c>
    </row>
    <row r="8024" spans="1:5" x14ac:dyDescent="0.35">
      <c r="A8024" s="1">
        <v>496</v>
      </c>
      <c r="B8024" s="1" t="s">
        <v>177</v>
      </c>
      <c r="C8024" s="218">
        <v>44926</v>
      </c>
      <c r="D8024" s="1">
        <v>5</v>
      </c>
      <c r="E8024" s="1">
        <v>198</v>
      </c>
    </row>
    <row r="8025" spans="1:5" x14ac:dyDescent="0.35">
      <c r="A8025" s="1">
        <v>496</v>
      </c>
      <c r="B8025" s="1" t="s">
        <v>177</v>
      </c>
      <c r="C8025" s="218">
        <v>44928</v>
      </c>
      <c r="D8025" s="1">
        <v>1</v>
      </c>
      <c r="E8025" s="1">
        <v>45</v>
      </c>
    </row>
    <row r="8026" spans="1:5" x14ac:dyDescent="0.35">
      <c r="A8026" s="1">
        <v>496</v>
      </c>
      <c r="B8026" s="1" t="s">
        <v>177</v>
      </c>
      <c r="C8026" s="218">
        <v>44929</v>
      </c>
      <c r="D8026" s="1">
        <v>5</v>
      </c>
      <c r="E8026" s="1">
        <v>225</v>
      </c>
    </row>
    <row r="8027" spans="1:5" x14ac:dyDescent="0.35">
      <c r="A8027" s="1">
        <v>496</v>
      </c>
      <c r="B8027" s="1" t="s">
        <v>177</v>
      </c>
      <c r="C8027" s="218">
        <v>44930</v>
      </c>
      <c r="D8027" s="1">
        <v>2</v>
      </c>
      <c r="E8027" s="1">
        <v>63</v>
      </c>
    </row>
    <row r="8028" spans="1:5" x14ac:dyDescent="0.35">
      <c r="A8028" s="1">
        <v>496</v>
      </c>
      <c r="B8028" s="1" t="s">
        <v>177</v>
      </c>
      <c r="C8028" s="218">
        <v>44931</v>
      </c>
      <c r="D8028" s="1">
        <v>3</v>
      </c>
      <c r="E8028" s="1">
        <v>108</v>
      </c>
    </row>
    <row r="8029" spans="1:5" x14ac:dyDescent="0.35">
      <c r="A8029" s="1">
        <v>496</v>
      </c>
      <c r="B8029" s="1" t="s">
        <v>177</v>
      </c>
      <c r="C8029" s="218">
        <v>44932</v>
      </c>
      <c r="D8029" s="1">
        <v>4</v>
      </c>
      <c r="E8029" s="1">
        <v>126</v>
      </c>
    </row>
    <row r="8030" spans="1:5" x14ac:dyDescent="0.35">
      <c r="A8030" s="1">
        <v>496</v>
      </c>
      <c r="B8030" s="1" t="s">
        <v>177</v>
      </c>
      <c r="C8030" s="218">
        <v>44938</v>
      </c>
      <c r="D8030" s="1">
        <v>5</v>
      </c>
      <c r="E8030" s="1">
        <v>198</v>
      </c>
    </row>
    <row r="8031" spans="1:5" x14ac:dyDescent="0.35">
      <c r="A8031" s="1">
        <v>496</v>
      </c>
      <c r="B8031" s="1" t="s">
        <v>177</v>
      </c>
      <c r="C8031" s="218">
        <v>44939</v>
      </c>
      <c r="D8031" s="1">
        <v>3</v>
      </c>
      <c r="E8031" s="1">
        <v>135</v>
      </c>
    </row>
    <row r="8032" spans="1:5" x14ac:dyDescent="0.35">
      <c r="A8032" s="1">
        <v>496</v>
      </c>
      <c r="B8032" s="1" t="s">
        <v>177</v>
      </c>
      <c r="C8032" s="218">
        <v>44940</v>
      </c>
      <c r="D8032" s="1">
        <v>2</v>
      </c>
      <c r="E8032" s="1">
        <v>90</v>
      </c>
    </row>
    <row r="8033" spans="1:5" x14ac:dyDescent="0.35">
      <c r="A8033" s="1">
        <v>496</v>
      </c>
      <c r="B8033" s="1" t="s">
        <v>177</v>
      </c>
      <c r="C8033" s="218">
        <v>44941</v>
      </c>
      <c r="D8033" s="1">
        <v>2</v>
      </c>
      <c r="E8033" s="1">
        <v>90</v>
      </c>
    </row>
    <row r="8034" spans="1:5" x14ac:dyDescent="0.35">
      <c r="A8034" s="1">
        <v>496</v>
      </c>
      <c r="B8034" s="1" t="s">
        <v>177</v>
      </c>
      <c r="C8034" s="218">
        <v>44943</v>
      </c>
      <c r="D8034" s="1">
        <v>3</v>
      </c>
      <c r="E8034" s="1">
        <v>135</v>
      </c>
    </row>
    <row r="8035" spans="1:5" x14ac:dyDescent="0.35">
      <c r="A8035" s="1">
        <v>496</v>
      </c>
      <c r="B8035" s="1" t="s">
        <v>177</v>
      </c>
      <c r="C8035" s="218">
        <v>44952</v>
      </c>
      <c r="D8035" s="1">
        <v>6</v>
      </c>
      <c r="E8035" s="1">
        <v>216</v>
      </c>
    </row>
    <row r="8036" spans="1:5" x14ac:dyDescent="0.35">
      <c r="A8036" s="1">
        <v>496</v>
      </c>
      <c r="B8036" s="1" t="s">
        <v>177</v>
      </c>
      <c r="C8036" s="218">
        <v>44953</v>
      </c>
      <c r="D8036" s="1">
        <v>5</v>
      </c>
      <c r="E8036" s="1">
        <v>225</v>
      </c>
    </row>
    <row r="8037" spans="1:5" x14ac:dyDescent="0.35">
      <c r="A8037" s="1">
        <v>496</v>
      </c>
      <c r="B8037" s="1" t="s">
        <v>177</v>
      </c>
      <c r="C8037" s="218">
        <v>44954</v>
      </c>
      <c r="D8037" s="1">
        <v>5</v>
      </c>
      <c r="E8037" s="1">
        <v>198</v>
      </c>
    </row>
    <row r="8038" spans="1:5" x14ac:dyDescent="0.35">
      <c r="A8038" s="1">
        <v>496</v>
      </c>
      <c r="B8038" s="1" t="s">
        <v>177</v>
      </c>
      <c r="C8038" s="218">
        <v>44955</v>
      </c>
      <c r="D8038" s="1">
        <v>3</v>
      </c>
      <c r="E8038" s="1">
        <v>108</v>
      </c>
    </row>
    <row r="8039" spans="1:5" x14ac:dyDescent="0.35">
      <c r="A8039" s="1">
        <v>701</v>
      </c>
      <c r="B8039" s="1" t="s">
        <v>178</v>
      </c>
      <c r="C8039" s="218">
        <v>44878</v>
      </c>
      <c r="D8039" s="1">
        <v>16</v>
      </c>
      <c r="E8039" s="1">
        <v>288</v>
      </c>
    </row>
    <row r="8040" spans="1:5" x14ac:dyDescent="0.35">
      <c r="A8040" s="1">
        <v>701</v>
      </c>
      <c r="B8040" s="1" t="s">
        <v>178</v>
      </c>
      <c r="C8040" s="218">
        <v>44879</v>
      </c>
      <c r="D8040" s="1">
        <v>15</v>
      </c>
      <c r="E8040" s="1">
        <v>270</v>
      </c>
    </row>
    <row r="8041" spans="1:5" x14ac:dyDescent="0.35">
      <c r="A8041" s="1">
        <v>701</v>
      </c>
      <c r="B8041" s="1" t="s">
        <v>178</v>
      </c>
      <c r="C8041" s="218">
        <v>44880</v>
      </c>
      <c r="D8041" s="1">
        <v>24</v>
      </c>
      <c r="E8041" s="1">
        <v>432</v>
      </c>
    </row>
    <row r="8042" spans="1:5" x14ac:dyDescent="0.35">
      <c r="A8042" s="1">
        <v>701</v>
      </c>
      <c r="B8042" s="1" t="s">
        <v>178</v>
      </c>
      <c r="C8042" s="218">
        <v>44881</v>
      </c>
      <c r="D8042" s="1">
        <v>22</v>
      </c>
      <c r="E8042" s="1">
        <v>396</v>
      </c>
    </row>
    <row r="8043" spans="1:5" x14ac:dyDescent="0.35">
      <c r="A8043" s="1">
        <v>701</v>
      </c>
      <c r="B8043" s="1" t="s">
        <v>178</v>
      </c>
      <c r="C8043" s="218">
        <v>44882</v>
      </c>
      <c r="D8043" s="1">
        <v>20</v>
      </c>
      <c r="E8043" s="1">
        <v>387</v>
      </c>
    </row>
    <row r="8044" spans="1:5" x14ac:dyDescent="0.35">
      <c r="A8044" s="1">
        <v>701</v>
      </c>
      <c r="B8044" s="1" t="s">
        <v>178</v>
      </c>
      <c r="C8044" s="218">
        <v>44883</v>
      </c>
      <c r="D8044" s="1">
        <v>17</v>
      </c>
      <c r="E8044" s="1">
        <v>360</v>
      </c>
    </row>
    <row r="8045" spans="1:5" x14ac:dyDescent="0.35">
      <c r="A8045" s="1">
        <v>701</v>
      </c>
      <c r="B8045" s="1" t="s">
        <v>178</v>
      </c>
      <c r="C8045" s="218">
        <v>44884</v>
      </c>
      <c r="D8045" s="1">
        <v>20</v>
      </c>
      <c r="E8045" s="1">
        <v>360</v>
      </c>
    </row>
    <row r="8046" spans="1:5" x14ac:dyDescent="0.35">
      <c r="A8046" s="1">
        <v>701</v>
      </c>
      <c r="B8046" s="1" t="s">
        <v>178</v>
      </c>
      <c r="C8046" s="218">
        <v>44885</v>
      </c>
      <c r="D8046" s="1">
        <v>13</v>
      </c>
      <c r="E8046" s="1">
        <v>261</v>
      </c>
    </row>
    <row r="8047" spans="1:5" x14ac:dyDescent="0.35">
      <c r="A8047" s="1">
        <v>701</v>
      </c>
      <c r="B8047" s="1" t="s">
        <v>178</v>
      </c>
      <c r="C8047" s="218">
        <v>44886</v>
      </c>
      <c r="D8047" s="1">
        <v>18</v>
      </c>
      <c r="E8047" s="1">
        <v>351</v>
      </c>
    </row>
    <row r="8048" spans="1:5" x14ac:dyDescent="0.35">
      <c r="A8048" s="1">
        <v>701</v>
      </c>
      <c r="B8048" s="1" t="s">
        <v>178</v>
      </c>
      <c r="C8048" s="218">
        <v>44887</v>
      </c>
      <c r="D8048" s="1">
        <v>15</v>
      </c>
      <c r="E8048" s="1">
        <v>351</v>
      </c>
    </row>
    <row r="8049" spans="1:5" x14ac:dyDescent="0.35">
      <c r="A8049" s="1">
        <v>701</v>
      </c>
      <c r="B8049" s="1" t="s">
        <v>178</v>
      </c>
      <c r="C8049" s="218">
        <v>44888</v>
      </c>
      <c r="D8049" s="1">
        <v>25</v>
      </c>
      <c r="E8049" s="1">
        <v>450</v>
      </c>
    </row>
    <row r="8050" spans="1:5" x14ac:dyDescent="0.35">
      <c r="A8050" s="1">
        <v>701</v>
      </c>
      <c r="B8050" s="1" t="s">
        <v>178</v>
      </c>
      <c r="C8050" s="218">
        <v>44889</v>
      </c>
      <c r="D8050" s="1">
        <v>15</v>
      </c>
      <c r="E8050" s="1">
        <v>297</v>
      </c>
    </row>
    <row r="8051" spans="1:5" x14ac:dyDescent="0.35">
      <c r="A8051" s="1">
        <v>701</v>
      </c>
      <c r="B8051" s="1" t="s">
        <v>178</v>
      </c>
      <c r="C8051" s="218">
        <v>44890</v>
      </c>
      <c r="D8051" s="1">
        <v>18</v>
      </c>
      <c r="E8051" s="1">
        <v>378</v>
      </c>
    </row>
    <row r="8052" spans="1:5" x14ac:dyDescent="0.35">
      <c r="A8052" s="1">
        <v>701</v>
      </c>
      <c r="B8052" s="1" t="s">
        <v>178</v>
      </c>
      <c r="C8052" s="218">
        <v>44891</v>
      </c>
      <c r="D8052" s="1">
        <v>8</v>
      </c>
      <c r="E8052" s="1">
        <v>198</v>
      </c>
    </row>
    <row r="8053" spans="1:5" x14ac:dyDescent="0.35">
      <c r="A8053" s="1">
        <v>701</v>
      </c>
      <c r="B8053" s="1" t="s">
        <v>178</v>
      </c>
      <c r="C8053" s="218">
        <v>44892</v>
      </c>
      <c r="D8053" s="1">
        <v>13</v>
      </c>
      <c r="E8053" s="1">
        <v>261</v>
      </c>
    </row>
    <row r="8054" spans="1:5" x14ac:dyDescent="0.35">
      <c r="A8054" s="1">
        <v>701</v>
      </c>
      <c r="B8054" s="1" t="s">
        <v>178</v>
      </c>
      <c r="C8054" s="218">
        <v>44893</v>
      </c>
      <c r="D8054" s="1">
        <v>9</v>
      </c>
      <c r="E8054" s="1">
        <v>162</v>
      </c>
    </row>
    <row r="8055" spans="1:5" x14ac:dyDescent="0.35">
      <c r="A8055" s="1">
        <v>701</v>
      </c>
      <c r="B8055" s="1" t="s">
        <v>178</v>
      </c>
      <c r="C8055" s="218">
        <v>44894</v>
      </c>
      <c r="D8055" s="1">
        <v>8</v>
      </c>
      <c r="E8055" s="1">
        <v>171</v>
      </c>
    </row>
    <row r="8056" spans="1:5" x14ac:dyDescent="0.35">
      <c r="A8056" s="1">
        <v>701</v>
      </c>
      <c r="B8056" s="1" t="s">
        <v>178</v>
      </c>
      <c r="C8056" s="218">
        <v>44895</v>
      </c>
      <c r="D8056" s="1">
        <v>8</v>
      </c>
      <c r="E8056" s="1">
        <v>198</v>
      </c>
    </row>
    <row r="8057" spans="1:5" x14ac:dyDescent="0.35">
      <c r="A8057" s="1">
        <v>701</v>
      </c>
      <c r="B8057" s="1" t="s">
        <v>178</v>
      </c>
      <c r="C8057" s="218">
        <v>44896</v>
      </c>
      <c r="D8057" s="1">
        <v>7</v>
      </c>
      <c r="E8057" s="1">
        <v>153</v>
      </c>
    </row>
    <row r="8058" spans="1:5" x14ac:dyDescent="0.35">
      <c r="A8058" s="1">
        <v>701</v>
      </c>
      <c r="B8058" s="1" t="s">
        <v>178</v>
      </c>
      <c r="C8058" s="218">
        <v>44898</v>
      </c>
      <c r="D8058" s="1">
        <v>8</v>
      </c>
      <c r="E8058" s="1">
        <v>198</v>
      </c>
    </row>
    <row r="8059" spans="1:5" x14ac:dyDescent="0.35">
      <c r="A8059" s="1">
        <v>701</v>
      </c>
      <c r="B8059" s="1" t="s">
        <v>178</v>
      </c>
      <c r="C8059" s="218">
        <v>44899</v>
      </c>
      <c r="D8059" s="1">
        <v>6</v>
      </c>
      <c r="E8059" s="1">
        <v>135</v>
      </c>
    </row>
    <row r="8060" spans="1:5" x14ac:dyDescent="0.35">
      <c r="A8060" s="1">
        <v>701</v>
      </c>
      <c r="B8060" s="1" t="s">
        <v>178</v>
      </c>
      <c r="C8060" s="218">
        <v>44900</v>
      </c>
      <c r="D8060" s="1">
        <v>10</v>
      </c>
      <c r="E8060" s="1">
        <v>234</v>
      </c>
    </row>
    <row r="8061" spans="1:5" x14ac:dyDescent="0.35">
      <c r="A8061" s="1">
        <v>701</v>
      </c>
      <c r="B8061" s="1" t="s">
        <v>178</v>
      </c>
      <c r="C8061" s="218">
        <v>44901</v>
      </c>
      <c r="D8061" s="1">
        <v>37</v>
      </c>
      <c r="E8061" s="1">
        <v>693</v>
      </c>
    </row>
    <row r="8062" spans="1:5" x14ac:dyDescent="0.35">
      <c r="A8062" s="1">
        <v>701</v>
      </c>
      <c r="B8062" s="1" t="s">
        <v>178</v>
      </c>
      <c r="C8062" s="218">
        <v>44902</v>
      </c>
      <c r="D8062" s="1">
        <v>15</v>
      </c>
      <c r="E8062" s="1">
        <v>405</v>
      </c>
    </row>
    <row r="8063" spans="1:5" x14ac:dyDescent="0.35">
      <c r="A8063" s="1">
        <v>701</v>
      </c>
      <c r="B8063" s="1" t="s">
        <v>178</v>
      </c>
      <c r="C8063" s="218">
        <v>44903</v>
      </c>
      <c r="D8063" s="1">
        <v>19</v>
      </c>
      <c r="E8063" s="1">
        <v>396</v>
      </c>
    </row>
    <row r="8064" spans="1:5" x14ac:dyDescent="0.35">
      <c r="A8064" s="1">
        <v>701</v>
      </c>
      <c r="B8064" s="1" t="s">
        <v>178</v>
      </c>
      <c r="C8064" s="218">
        <v>44905</v>
      </c>
      <c r="D8064" s="1">
        <v>21</v>
      </c>
      <c r="E8064" s="1">
        <v>432</v>
      </c>
    </row>
    <row r="8065" spans="1:5" x14ac:dyDescent="0.35">
      <c r="A8065" s="1">
        <v>701</v>
      </c>
      <c r="B8065" s="1" t="s">
        <v>178</v>
      </c>
      <c r="C8065" s="218">
        <v>44906</v>
      </c>
      <c r="D8065" s="1">
        <v>19</v>
      </c>
      <c r="E8065" s="1">
        <v>396</v>
      </c>
    </row>
    <row r="8066" spans="1:5" x14ac:dyDescent="0.35">
      <c r="A8066" s="1">
        <v>701</v>
      </c>
      <c r="B8066" s="1" t="s">
        <v>178</v>
      </c>
      <c r="C8066" s="218">
        <v>44907</v>
      </c>
      <c r="D8066" s="1">
        <v>20</v>
      </c>
      <c r="E8066" s="1">
        <v>387</v>
      </c>
    </row>
    <row r="8067" spans="1:5" x14ac:dyDescent="0.35">
      <c r="A8067" s="1">
        <v>701</v>
      </c>
      <c r="B8067" s="1" t="s">
        <v>178</v>
      </c>
      <c r="C8067" s="218">
        <v>44908</v>
      </c>
      <c r="D8067" s="1">
        <v>16</v>
      </c>
      <c r="E8067" s="1">
        <v>369</v>
      </c>
    </row>
    <row r="8068" spans="1:5" x14ac:dyDescent="0.35">
      <c r="A8068" s="1">
        <v>701</v>
      </c>
      <c r="B8068" s="1" t="s">
        <v>178</v>
      </c>
      <c r="C8068" s="218">
        <v>44909</v>
      </c>
      <c r="D8068" s="1">
        <v>19</v>
      </c>
      <c r="E8068" s="1">
        <v>423</v>
      </c>
    </row>
    <row r="8069" spans="1:5" x14ac:dyDescent="0.35">
      <c r="A8069" s="1">
        <v>701</v>
      </c>
      <c r="B8069" s="1" t="s">
        <v>178</v>
      </c>
      <c r="C8069" s="218">
        <v>44910</v>
      </c>
      <c r="D8069" s="1">
        <v>17</v>
      </c>
      <c r="E8069" s="1">
        <v>306</v>
      </c>
    </row>
    <row r="8070" spans="1:5" x14ac:dyDescent="0.35">
      <c r="A8070" s="1">
        <v>701</v>
      </c>
      <c r="B8070" s="1" t="s">
        <v>178</v>
      </c>
      <c r="C8070" s="218">
        <v>44911</v>
      </c>
      <c r="D8070" s="1">
        <v>22</v>
      </c>
      <c r="E8070" s="1">
        <v>396</v>
      </c>
    </row>
    <row r="8071" spans="1:5" x14ac:dyDescent="0.35">
      <c r="A8071" s="1">
        <v>701</v>
      </c>
      <c r="B8071" s="1" t="s">
        <v>178</v>
      </c>
      <c r="C8071" s="218">
        <v>44912</v>
      </c>
      <c r="D8071" s="1">
        <v>17</v>
      </c>
      <c r="E8071" s="1">
        <v>360</v>
      </c>
    </row>
    <row r="8072" spans="1:5" x14ac:dyDescent="0.35">
      <c r="A8072" s="1">
        <v>701</v>
      </c>
      <c r="B8072" s="1" t="s">
        <v>178</v>
      </c>
      <c r="C8072" s="218">
        <v>44913</v>
      </c>
      <c r="D8072" s="1">
        <v>19</v>
      </c>
      <c r="E8072" s="1">
        <v>396</v>
      </c>
    </row>
    <row r="8073" spans="1:5" x14ac:dyDescent="0.35">
      <c r="A8073" s="1">
        <v>701</v>
      </c>
      <c r="B8073" s="1" t="s">
        <v>178</v>
      </c>
      <c r="C8073" s="218">
        <v>44914</v>
      </c>
      <c r="D8073" s="1">
        <v>15</v>
      </c>
      <c r="E8073" s="1">
        <v>297</v>
      </c>
    </row>
    <row r="8074" spans="1:5" x14ac:dyDescent="0.35">
      <c r="A8074" s="1">
        <v>701</v>
      </c>
      <c r="B8074" s="1" t="s">
        <v>178</v>
      </c>
      <c r="C8074" s="218">
        <v>44915</v>
      </c>
      <c r="D8074" s="1">
        <v>17</v>
      </c>
      <c r="E8074" s="1">
        <v>360</v>
      </c>
    </row>
    <row r="8075" spans="1:5" x14ac:dyDescent="0.35">
      <c r="A8075" s="1">
        <v>701</v>
      </c>
      <c r="B8075" s="1" t="s">
        <v>178</v>
      </c>
      <c r="C8075" s="218">
        <v>44916</v>
      </c>
      <c r="D8075" s="1">
        <v>17</v>
      </c>
      <c r="E8075" s="1">
        <v>333</v>
      </c>
    </row>
    <row r="8076" spans="1:5" x14ac:dyDescent="0.35">
      <c r="A8076" s="1">
        <v>701</v>
      </c>
      <c r="B8076" s="1" t="s">
        <v>178</v>
      </c>
      <c r="C8076" s="218">
        <v>44917</v>
      </c>
      <c r="D8076" s="1">
        <v>21</v>
      </c>
      <c r="E8076" s="1">
        <v>378</v>
      </c>
    </row>
    <row r="8077" spans="1:5" x14ac:dyDescent="0.35">
      <c r="A8077" s="1">
        <v>701</v>
      </c>
      <c r="B8077" s="1" t="s">
        <v>178</v>
      </c>
      <c r="C8077" s="218">
        <v>44918</v>
      </c>
      <c r="D8077" s="1">
        <v>21</v>
      </c>
      <c r="E8077" s="1">
        <v>378</v>
      </c>
    </row>
    <row r="8078" spans="1:5" x14ac:dyDescent="0.35">
      <c r="A8078" s="1">
        <v>701</v>
      </c>
      <c r="B8078" s="1" t="s">
        <v>178</v>
      </c>
      <c r="C8078" s="218">
        <v>44919</v>
      </c>
      <c r="D8078" s="1">
        <v>19</v>
      </c>
      <c r="E8078" s="1">
        <v>369</v>
      </c>
    </row>
    <row r="8079" spans="1:5" x14ac:dyDescent="0.35">
      <c r="A8079" s="1">
        <v>701</v>
      </c>
      <c r="B8079" s="1" t="s">
        <v>178</v>
      </c>
      <c r="C8079" s="218">
        <v>44920</v>
      </c>
      <c r="D8079" s="1">
        <v>14</v>
      </c>
      <c r="E8079" s="1">
        <v>279</v>
      </c>
    </row>
    <row r="8080" spans="1:5" x14ac:dyDescent="0.35">
      <c r="A8080" s="1">
        <v>701</v>
      </c>
      <c r="B8080" s="1" t="s">
        <v>178</v>
      </c>
      <c r="C8080" s="218">
        <v>44921</v>
      </c>
      <c r="D8080" s="1">
        <v>14</v>
      </c>
      <c r="E8080" s="1">
        <v>306</v>
      </c>
    </row>
    <row r="8081" spans="1:5" x14ac:dyDescent="0.35">
      <c r="A8081" s="1">
        <v>701</v>
      </c>
      <c r="B8081" s="1" t="s">
        <v>178</v>
      </c>
      <c r="C8081" s="218">
        <v>44922</v>
      </c>
      <c r="D8081" s="1">
        <v>16</v>
      </c>
      <c r="E8081" s="1">
        <v>369</v>
      </c>
    </row>
    <row r="8082" spans="1:5" x14ac:dyDescent="0.35">
      <c r="A8082" s="1">
        <v>701</v>
      </c>
      <c r="B8082" s="1" t="s">
        <v>178</v>
      </c>
      <c r="C8082" s="218">
        <v>44923</v>
      </c>
      <c r="D8082" s="1">
        <v>22</v>
      </c>
      <c r="E8082" s="1">
        <v>396</v>
      </c>
    </row>
    <row r="8083" spans="1:5" x14ac:dyDescent="0.35">
      <c r="A8083" s="1">
        <v>701</v>
      </c>
      <c r="B8083" s="1" t="s">
        <v>178</v>
      </c>
      <c r="C8083" s="218">
        <v>44924</v>
      </c>
      <c r="D8083" s="1">
        <v>15</v>
      </c>
      <c r="E8083" s="1">
        <v>324</v>
      </c>
    </row>
    <row r="8084" spans="1:5" x14ac:dyDescent="0.35">
      <c r="A8084" s="1">
        <v>701</v>
      </c>
      <c r="B8084" s="1" t="s">
        <v>178</v>
      </c>
      <c r="C8084" s="218">
        <v>44925</v>
      </c>
      <c r="D8084" s="1">
        <v>16</v>
      </c>
      <c r="E8084" s="1">
        <v>315</v>
      </c>
    </row>
    <row r="8085" spans="1:5" x14ac:dyDescent="0.35">
      <c r="A8085" s="1">
        <v>701</v>
      </c>
      <c r="B8085" s="1" t="s">
        <v>178</v>
      </c>
      <c r="C8085" s="218">
        <v>44926</v>
      </c>
      <c r="D8085" s="1">
        <v>11</v>
      </c>
      <c r="E8085" s="1">
        <v>252</v>
      </c>
    </row>
    <row r="8086" spans="1:5" x14ac:dyDescent="0.35">
      <c r="A8086" s="1">
        <v>701</v>
      </c>
      <c r="B8086" s="1" t="s">
        <v>178</v>
      </c>
      <c r="C8086" s="218">
        <v>44927</v>
      </c>
      <c r="D8086" s="1">
        <v>10</v>
      </c>
      <c r="E8086" s="1">
        <v>261</v>
      </c>
    </row>
    <row r="8087" spans="1:5" x14ac:dyDescent="0.35">
      <c r="A8087" s="1">
        <v>701</v>
      </c>
      <c r="B8087" s="1" t="s">
        <v>178</v>
      </c>
      <c r="C8087" s="218">
        <v>44928</v>
      </c>
      <c r="D8087" s="1">
        <v>11</v>
      </c>
      <c r="E8087" s="1">
        <v>198</v>
      </c>
    </row>
    <row r="8088" spans="1:5" x14ac:dyDescent="0.35">
      <c r="A8088" s="1">
        <v>701</v>
      </c>
      <c r="B8088" s="1" t="s">
        <v>178</v>
      </c>
      <c r="C8088" s="218">
        <v>44929</v>
      </c>
      <c r="D8088" s="1">
        <v>21</v>
      </c>
      <c r="E8088" s="1">
        <v>405</v>
      </c>
    </row>
    <row r="8089" spans="1:5" x14ac:dyDescent="0.35">
      <c r="A8089" s="1">
        <v>701</v>
      </c>
      <c r="B8089" s="1" t="s">
        <v>178</v>
      </c>
      <c r="C8089" s="218">
        <v>44930</v>
      </c>
      <c r="D8089" s="1">
        <v>16</v>
      </c>
      <c r="E8089" s="1">
        <v>342</v>
      </c>
    </row>
    <row r="8090" spans="1:5" x14ac:dyDescent="0.35">
      <c r="A8090" s="1">
        <v>701</v>
      </c>
      <c r="B8090" s="1" t="s">
        <v>178</v>
      </c>
      <c r="C8090" s="218">
        <v>44931</v>
      </c>
      <c r="D8090" s="1">
        <v>17</v>
      </c>
      <c r="E8090" s="1">
        <v>306</v>
      </c>
    </row>
    <row r="8091" spans="1:5" x14ac:dyDescent="0.35">
      <c r="A8091" s="1">
        <v>701</v>
      </c>
      <c r="B8091" s="1" t="s">
        <v>178</v>
      </c>
      <c r="C8091" s="218">
        <v>44932</v>
      </c>
      <c r="D8091" s="1">
        <v>17</v>
      </c>
      <c r="E8091" s="1">
        <v>387</v>
      </c>
    </row>
    <row r="8092" spans="1:5" x14ac:dyDescent="0.35">
      <c r="A8092" s="1">
        <v>701</v>
      </c>
      <c r="B8092" s="1" t="s">
        <v>178</v>
      </c>
      <c r="C8092" s="218">
        <v>44933</v>
      </c>
      <c r="D8092" s="1">
        <v>20</v>
      </c>
      <c r="E8092" s="1">
        <v>387</v>
      </c>
    </row>
    <row r="8093" spans="1:5" x14ac:dyDescent="0.35">
      <c r="A8093" s="1">
        <v>701</v>
      </c>
      <c r="B8093" s="1" t="s">
        <v>178</v>
      </c>
      <c r="C8093" s="218">
        <v>44934</v>
      </c>
      <c r="D8093" s="1">
        <v>19</v>
      </c>
      <c r="E8093" s="1">
        <v>396</v>
      </c>
    </row>
    <row r="8094" spans="1:5" x14ac:dyDescent="0.35">
      <c r="A8094" s="1">
        <v>701</v>
      </c>
      <c r="B8094" s="1" t="s">
        <v>178</v>
      </c>
      <c r="C8094" s="218">
        <v>44935</v>
      </c>
      <c r="D8094" s="1">
        <v>19</v>
      </c>
      <c r="E8094" s="1">
        <v>396</v>
      </c>
    </row>
    <row r="8095" spans="1:5" x14ac:dyDescent="0.35">
      <c r="A8095" s="1">
        <v>701</v>
      </c>
      <c r="B8095" s="1" t="s">
        <v>178</v>
      </c>
      <c r="C8095" s="218">
        <v>44936</v>
      </c>
      <c r="D8095" s="1">
        <v>6</v>
      </c>
      <c r="E8095" s="1">
        <v>108</v>
      </c>
    </row>
    <row r="8096" spans="1:5" x14ac:dyDescent="0.35">
      <c r="A8096" s="1">
        <v>701</v>
      </c>
      <c r="B8096" s="1" t="s">
        <v>178</v>
      </c>
      <c r="C8096" s="218">
        <v>44938</v>
      </c>
      <c r="D8096" s="1">
        <v>4</v>
      </c>
      <c r="E8096" s="1">
        <v>72</v>
      </c>
    </row>
    <row r="8097" spans="1:5" x14ac:dyDescent="0.35">
      <c r="A8097" s="1">
        <v>701</v>
      </c>
      <c r="B8097" s="1" t="s">
        <v>178</v>
      </c>
      <c r="C8097" s="218">
        <v>44939</v>
      </c>
      <c r="D8097" s="1">
        <v>3</v>
      </c>
      <c r="E8097" s="1">
        <v>54</v>
      </c>
    </row>
    <row r="8098" spans="1:5" x14ac:dyDescent="0.35">
      <c r="A8098" s="1">
        <v>701</v>
      </c>
      <c r="B8098" s="1" t="s">
        <v>178</v>
      </c>
      <c r="C8098" s="218">
        <v>44940</v>
      </c>
      <c r="D8098" s="1">
        <v>23</v>
      </c>
      <c r="E8098" s="1">
        <v>495</v>
      </c>
    </row>
    <row r="8099" spans="1:5" x14ac:dyDescent="0.35">
      <c r="A8099" s="1">
        <v>701</v>
      </c>
      <c r="B8099" s="1" t="s">
        <v>178</v>
      </c>
      <c r="C8099" s="218">
        <v>44941</v>
      </c>
      <c r="D8099" s="1">
        <v>25</v>
      </c>
      <c r="E8099" s="1">
        <v>477</v>
      </c>
    </row>
    <row r="8100" spans="1:5" x14ac:dyDescent="0.35">
      <c r="A8100" s="1">
        <v>701</v>
      </c>
      <c r="B8100" s="1" t="s">
        <v>178</v>
      </c>
      <c r="C8100" s="218">
        <v>44942</v>
      </c>
      <c r="D8100" s="1">
        <v>19</v>
      </c>
      <c r="E8100" s="1">
        <v>369</v>
      </c>
    </row>
    <row r="8101" spans="1:5" x14ac:dyDescent="0.35">
      <c r="A8101" s="1">
        <v>701</v>
      </c>
      <c r="B8101" s="1" t="s">
        <v>178</v>
      </c>
      <c r="C8101" s="218">
        <v>44943</v>
      </c>
      <c r="D8101" s="1">
        <v>19</v>
      </c>
      <c r="E8101" s="1">
        <v>342</v>
      </c>
    </row>
    <row r="8102" spans="1:5" x14ac:dyDescent="0.35">
      <c r="A8102" s="1">
        <v>701</v>
      </c>
      <c r="B8102" s="1" t="s">
        <v>178</v>
      </c>
      <c r="C8102" s="218">
        <v>44944</v>
      </c>
      <c r="D8102" s="1">
        <v>17</v>
      </c>
      <c r="E8102" s="1">
        <v>333</v>
      </c>
    </row>
    <row r="8103" spans="1:5" x14ac:dyDescent="0.35">
      <c r="A8103" s="1">
        <v>701</v>
      </c>
      <c r="B8103" s="1" t="s">
        <v>178</v>
      </c>
      <c r="C8103" s="218">
        <v>44945</v>
      </c>
      <c r="D8103" s="1">
        <v>18</v>
      </c>
      <c r="E8103" s="1">
        <v>351</v>
      </c>
    </row>
    <row r="8104" spans="1:5" x14ac:dyDescent="0.35">
      <c r="A8104" s="1">
        <v>701</v>
      </c>
      <c r="B8104" s="1" t="s">
        <v>178</v>
      </c>
      <c r="C8104" s="218">
        <v>44946</v>
      </c>
      <c r="D8104" s="1">
        <v>6</v>
      </c>
      <c r="E8104" s="1">
        <v>135</v>
      </c>
    </row>
    <row r="8105" spans="1:5" x14ac:dyDescent="0.35">
      <c r="A8105" s="1">
        <v>701</v>
      </c>
      <c r="B8105" s="1" t="s">
        <v>178</v>
      </c>
      <c r="C8105" s="218">
        <v>44947</v>
      </c>
      <c r="D8105" s="1">
        <v>7</v>
      </c>
      <c r="E8105" s="1">
        <v>180</v>
      </c>
    </row>
    <row r="8106" spans="1:5" x14ac:dyDescent="0.35">
      <c r="A8106" s="1">
        <v>701</v>
      </c>
      <c r="B8106" s="1" t="s">
        <v>178</v>
      </c>
      <c r="C8106" s="218">
        <v>44948</v>
      </c>
      <c r="D8106" s="1">
        <v>3</v>
      </c>
      <c r="E8106" s="1">
        <v>81</v>
      </c>
    </row>
    <row r="8107" spans="1:5" x14ac:dyDescent="0.35">
      <c r="A8107" s="1">
        <v>701</v>
      </c>
      <c r="B8107" s="1" t="s">
        <v>178</v>
      </c>
      <c r="C8107" s="218">
        <v>44949</v>
      </c>
      <c r="D8107" s="1">
        <v>4</v>
      </c>
      <c r="E8107" s="1">
        <v>72</v>
      </c>
    </row>
    <row r="8108" spans="1:5" x14ac:dyDescent="0.35">
      <c r="A8108" s="1">
        <v>701</v>
      </c>
      <c r="B8108" s="1" t="s">
        <v>178</v>
      </c>
      <c r="C8108" s="218">
        <v>44953</v>
      </c>
      <c r="D8108" s="1">
        <v>2</v>
      </c>
      <c r="E8108" s="1">
        <v>63</v>
      </c>
    </row>
    <row r="8109" spans="1:5" x14ac:dyDescent="0.35">
      <c r="A8109" s="1">
        <v>701</v>
      </c>
      <c r="B8109" s="1" t="s">
        <v>178</v>
      </c>
      <c r="C8109" s="218">
        <v>44954</v>
      </c>
      <c r="D8109" s="1">
        <v>1</v>
      </c>
      <c r="E8109" s="1">
        <v>45</v>
      </c>
    </row>
    <row r="8110" spans="1:5" x14ac:dyDescent="0.35">
      <c r="A8110" s="1">
        <v>801</v>
      </c>
      <c r="B8110" s="1" t="s">
        <v>179</v>
      </c>
      <c r="C8110" s="218">
        <v>44878</v>
      </c>
      <c r="D8110" s="1">
        <v>16</v>
      </c>
      <c r="E8110" s="1">
        <v>288</v>
      </c>
    </row>
    <row r="8111" spans="1:5" x14ac:dyDescent="0.35">
      <c r="A8111" s="1">
        <v>801</v>
      </c>
      <c r="B8111" s="1" t="s">
        <v>179</v>
      </c>
      <c r="C8111" s="218">
        <v>44879</v>
      </c>
      <c r="D8111" s="1">
        <v>26</v>
      </c>
      <c r="E8111" s="1">
        <v>495</v>
      </c>
    </row>
    <row r="8112" spans="1:5" x14ac:dyDescent="0.35">
      <c r="A8112" s="1">
        <v>801</v>
      </c>
      <c r="B8112" s="1" t="s">
        <v>179</v>
      </c>
      <c r="C8112" s="218">
        <v>44880</v>
      </c>
      <c r="D8112" s="1">
        <v>40</v>
      </c>
      <c r="E8112" s="1">
        <v>855</v>
      </c>
    </row>
    <row r="8113" spans="1:5" x14ac:dyDescent="0.35">
      <c r="A8113" s="1">
        <v>801</v>
      </c>
      <c r="B8113" s="1" t="s">
        <v>179</v>
      </c>
      <c r="C8113" s="218">
        <v>44881</v>
      </c>
      <c r="D8113" s="1">
        <v>41</v>
      </c>
      <c r="E8113" s="1">
        <v>792</v>
      </c>
    </row>
    <row r="8114" spans="1:5" x14ac:dyDescent="0.35">
      <c r="A8114" s="1">
        <v>801</v>
      </c>
      <c r="B8114" s="1" t="s">
        <v>179</v>
      </c>
      <c r="C8114" s="218">
        <v>44882</v>
      </c>
      <c r="D8114" s="1">
        <v>39</v>
      </c>
      <c r="E8114" s="1">
        <v>729</v>
      </c>
    </row>
    <row r="8115" spans="1:5" x14ac:dyDescent="0.35">
      <c r="A8115" s="1">
        <v>801</v>
      </c>
      <c r="B8115" s="1" t="s">
        <v>179</v>
      </c>
      <c r="C8115" s="218">
        <v>44883</v>
      </c>
      <c r="D8115" s="1">
        <v>24</v>
      </c>
      <c r="E8115" s="1">
        <v>486</v>
      </c>
    </row>
    <row r="8116" spans="1:5" x14ac:dyDescent="0.35">
      <c r="A8116" s="1">
        <v>801</v>
      </c>
      <c r="B8116" s="1" t="s">
        <v>179</v>
      </c>
      <c r="C8116" s="218">
        <v>44884</v>
      </c>
      <c r="D8116" s="1">
        <v>22</v>
      </c>
      <c r="E8116" s="1">
        <v>504</v>
      </c>
    </row>
    <row r="8117" spans="1:5" x14ac:dyDescent="0.35">
      <c r="A8117" s="1">
        <v>801</v>
      </c>
      <c r="B8117" s="1" t="s">
        <v>179</v>
      </c>
      <c r="C8117" s="218">
        <v>44885</v>
      </c>
      <c r="D8117" s="1">
        <v>34</v>
      </c>
      <c r="E8117" s="1">
        <v>639</v>
      </c>
    </row>
    <row r="8118" spans="1:5" x14ac:dyDescent="0.35">
      <c r="A8118" s="1">
        <v>801</v>
      </c>
      <c r="B8118" s="1" t="s">
        <v>179</v>
      </c>
      <c r="C8118" s="218">
        <v>44886</v>
      </c>
      <c r="D8118" s="1">
        <v>27</v>
      </c>
      <c r="E8118" s="1">
        <v>567</v>
      </c>
    </row>
    <row r="8119" spans="1:5" x14ac:dyDescent="0.35">
      <c r="A8119" s="1">
        <v>801</v>
      </c>
      <c r="B8119" s="1" t="s">
        <v>179</v>
      </c>
      <c r="C8119" s="218">
        <v>44887</v>
      </c>
      <c r="D8119" s="1">
        <v>29</v>
      </c>
      <c r="E8119" s="1">
        <v>603</v>
      </c>
    </row>
    <row r="8120" spans="1:5" x14ac:dyDescent="0.35">
      <c r="A8120" s="1">
        <v>801</v>
      </c>
      <c r="B8120" s="1" t="s">
        <v>179</v>
      </c>
      <c r="C8120" s="218">
        <v>44888</v>
      </c>
      <c r="D8120" s="1">
        <v>29</v>
      </c>
      <c r="E8120" s="1">
        <v>684</v>
      </c>
    </row>
    <row r="8121" spans="1:5" x14ac:dyDescent="0.35">
      <c r="A8121" s="1">
        <v>801</v>
      </c>
      <c r="B8121" s="1" t="s">
        <v>179</v>
      </c>
      <c r="C8121" s="218">
        <v>44889</v>
      </c>
      <c r="D8121" s="1">
        <v>58</v>
      </c>
      <c r="E8121" s="1">
        <v>1071</v>
      </c>
    </row>
    <row r="8122" spans="1:5" x14ac:dyDescent="0.35">
      <c r="A8122" s="1">
        <v>801</v>
      </c>
      <c r="B8122" s="1" t="s">
        <v>179</v>
      </c>
      <c r="C8122" s="218">
        <v>44890</v>
      </c>
      <c r="D8122" s="1">
        <v>46</v>
      </c>
      <c r="E8122" s="1">
        <v>963</v>
      </c>
    </row>
    <row r="8123" spans="1:5" x14ac:dyDescent="0.35">
      <c r="A8123" s="1">
        <v>801</v>
      </c>
      <c r="B8123" s="1" t="s">
        <v>179</v>
      </c>
      <c r="C8123" s="218">
        <v>44891</v>
      </c>
      <c r="D8123" s="1">
        <v>57</v>
      </c>
      <c r="E8123" s="1">
        <v>1404</v>
      </c>
    </row>
    <row r="8124" spans="1:5" x14ac:dyDescent="0.35">
      <c r="A8124" s="1">
        <v>801</v>
      </c>
      <c r="B8124" s="1" t="s">
        <v>179</v>
      </c>
      <c r="C8124" s="218">
        <v>44892</v>
      </c>
      <c r="D8124" s="1">
        <v>63</v>
      </c>
      <c r="E8124" s="1">
        <v>1296</v>
      </c>
    </row>
    <row r="8125" spans="1:5" x14ac:dyDescent="0.35">
      <c r="A8125" s="1">
        <v>801</v>
      </c>
      <c r="B8125" s="1" t="s">
        <v>179</v>
      </c>
      <c r="C8125" s="218">
        <v>44893</v>
      </c>
      <c r="D8125" s="1">
        <v>44</v>
      </c>
      <c r="E8125" s="1">
        <v>1062</v>
      </c>
    </row>
    <row r="8126" spans="1:5" x14ac:dyDescent="0.35">
      <c r="A8126" s="1">
        <v>801</v>
      </c>
      <c r="B8126" s="1" t="s">
        <v>179</v>
      </c>
      <c r="C8126" s="218">
        <v>44894</v>
      </c>
      <c r="D8126" s="1">
        <v>40</v>
      </c>
      <c r="E8126" s="1">
        <v>1206</v>
      </c>
    </row>
    <row r="8127" spans="1:5" x14ac:dyDescent="0.35">
      <c r="A8127" s="1">
        <v>801</v>
      </c>
      <c r="B8127" s="1" t="s">
        <v>179</v>
      </c>
      <c r="C8127" s="218">
        <v>44895</v>
      </c>
      <c r="D8127" s="1">
        <v>46</v>
      </c>
      <c r="E8127" s="1">
        <v>1098</v>
      </c>
    </row>
    <row r="8128" spans="1:5" x14ac:dyDescent="0.35">
      <c r="A8128" s="1">
        <v>801</v>
      </c>
      <c r="B8128" s="1" t="s">
        <v>179</v>
      </c>
      <c r="C8128" s="218">
        <v>44896</v>
      </c>
      <c r="D8128" s="1">
        <v>34</v>
      </c>
      <c r="E8128" s="1">
        <v>963</v>
      </c>
    </row>
    <row r="8129" spans="1:5" x14ac:dyDescent="0.35">
      <c r="A8129" s="1">
        <v>801</v>
      </c>
      <c r="B8129" s="1" t="s">
        <v>179</v>
      </c>
      <c r="C8129" s="218">
        <v>44897</v>
      </c>
      <c r="D8129" s="1">
        <v>29</v>
      </c>
      <c r="E8129" s="1">
        <v>738</v>
      </c>
    </row>
    <row r="8130" spans="1:5" x14ac:dyDescent="0.35">
      <c r="A8130" s="1">
        <v>801</v>
      </c>
      <c r="B8130" s="1" t="s">
        <v>179</v>
      </c>
      <c r="C8130" s="218">
        <v>44898</v>
      </c>
      <c r="D8130" s="1">
        <v>36</v>
      </c>
      <c r="E8130" s="1">
        <v>1161</v>
      </c>
    </row>
    <row r="8131" spans="1:5" x14ac:dyDescent="0.35">
      <c r="A8131" s="1">
        <v>801</v>
      </c>
      <c r="B8131" s="1" t="s">
        <v>179</v>
      </c>
      <c r="C8131" s="218">
        <v>44899</v>
      </c>
      <c r="D8131" s="1">
        <v>28</v>
      </c>
      <c r="E8131" s="1">
        <v>990</v>
      </c>
    </row>
    <row r="8132" spans="1:5" x14ac:dyDescent="0.35">
      <c r="A8132" s="1">
        <v>801</v>
      </c>
      <c r="B8132" s="1" t="s">
        <v>179</v>
      </c>
      <c r="C8132" s="218">
        <v>44900</v>
      </c>
      <c r="D8132" s="1">
        <v>33</v>
      </c>
      <c r="E8132" s="1">
        <v>972</v>
      </c>
    </row>
    <row r="8133" spans="1:5" x14ac:dyDescent="0.35">
      <c r="A8133" s="1">
        <v>801</v>
      </c>
      <c r="B8133" s="1" t="s">
        <v>179</v>
      </c>
      <c r="C8133" s="218">
        <v>44901</v>
      </c>
      <c r="D8133" s="1">
        <v>51</v>
      </c>
      <c r="E8133" s="1">
        <v>1269</v>
      </c>
    </row>
    <row r="8134" spans="1:5" x14ac:dyDescent="0.35">
      <c r="A8134" s="1">
        <v>801</v>
      </c>
      <c r="B8134" s="1" t="s">
        <v>179</v>
      </c>
      <c r="C8134" s="218">
        <v>44902</v>
      </c>
      <c r="D8134" s="1">
        <v>25</v>
      </c>
      <c r="E8134" s="1">
        <v>909</v>
      </c>
    </row>
    <row r="8135" spans="1:5" x14ac:dyDescent="0.35">
      <c r="A8135" s="1">
        <v>801</v>
      </c>
      <c r="B8135" s="1" t="s">
        <v>179</v>
      </c>
      <c r="C8135" s="218">
        <v>44903</v>
      </c>
      <c r="D8135" s="1">
        <v>30</v>
      </c>
      <c r="E8135" s="1">
        <v>810</v>
      </c>
    </row>
    <row r="8136" spans="1:5" x14ac:dyDescent="0.35">
      <c r="A8136" s="1">
        <v>801</v>
      </c>
      <c r="B8136" s="1" t="s">
        <v>179</v>
      </c>
      <c r="C8136" s="218">
        <v>44904</v>
      </c>
      <c r="D8136" s="1">
        <v>45</v>
      </c>
      <c r="E8136" s="1">
        <v>999</v>
      </c>
    </row>
    <row r="8137" spans="1:5" x14ac:dyDescent="0.35">
      <c r="A8137" s="1">
        <v>801</v>
      </c>
      <c r="B8137" s="1" t="s">
        <v>179</v>
      </c>
      <c r="C8137" s="218">
        <v>44905</v>
      </c>
      <c r="D8137" s="1">
        <v>33</v>
      </c>
      <c r="E8137" s="1">
        <v>945</v>
      </c>
    </row>
    <row r="8138" spans="1:5" x14ac:dyDescent="0.35">
      <c r="A8138" s="1">
        <v>801</v>
      </c>
      <c r="B8138" s="1" t="s">
        <v>179</v>
      </c>
      <c r="C8138" s="218">
        <v>44906</v>
      </c>
      <c r="D8138" s="1">
        <v>24</v>
      </c>
      <c r="E8138" s="1">
        <v>702</v>
      </c>
    </row>
    <row r="8139" spans="1:5" x14ac:dyDescent="0.35">
      <c r="A8139" s="1">
        <v>801</v>
      </c>
      <c r="B8139" s="1" t="s">
        <v>179</v>
      </c>
      <c r="C8139" s="218">
        <v>44907</v>
      </c>
      <c r="D8139" s="1">
        <v>29</v>
      </c>
      <c r="E8139" s="1">
        <v>900</v>
      </c>
    </row>
    <row r="8140" spans="1:5" x14ac:dyDescent="0.35">
      <c r="A8140" s="1">
        <v>801</v>
      </c>
      <c r="B8140" s="1" t="s">
        <v>179</v>
      </c>
      <c r="C8140" s="218">
        <v>44908</v>
      </c>
      <c r="D8140" s="1">
        <v>47</v>
      </c>
      <c r="E8140" s="1">
        <v>927</v>
      </c>
    </row>
    <row r="8141" spans="1:5" x14ac:dyDescent="0.35">
      <c r="A8141" s="1">
        <v>801</v>
      </c>
      <c r="B8141" s="1" t="s">
        <v>179</v>
      </c>
      <c r="C8141" s="218">
        <v>44909</v>
      </c>
      <c r="D8141" s="1">
        <v>37</v>
      </c>
      <c r="E8141" s="1">
        <v>990</v>
      </c>
    </row>
    <row r="8142" spans="1:5" x14ac:dyDescent="0.35">
      <c r="A8142" s="1">
        <v>801</v>
      </c>
      <c r="B8142" s="1" t="s">
        <v>179</v>
      </c>
      <c r="C8142" s="218">
        <v>44910</v>
      </c>
      <c r="D8142" s="1">
        <v>41</v>
      </c>
      <c r="E8142" s="1">
        <v>981</v>
      </c>
    </row>
    <row r="8143" spans="1:5" x14ac:dyDescent="0.35">
      <c r="A8143" s="1">
        <v>801</v>
      </c>
      <c r="B8143" s="1" t="s">
        <v>179</v>
      </c>
      <c r="C8143" s="218">
        <v>44911</v>
      </c>
      <c r="D8143" s="1">
        <v>43</v>
      </c>
      <c r="E8143" s="1">
        <v>1071</v>
      </c>
    </row>
    <row r="8144" spans="1:5" x14ac:dyDescent="0.35">
      <c r="A8144" s="1">
        <v>801</v>
      </c>
      <c r="B8144" s="1" t="s">
        <v>179</v>
      </c>
      <c r="C8144" s="218">
        <v>44912</v>
      </c>
      <c r="D8144" s="1">
        <v>43</v>
      </c>
      <c r="E8144" s="1">
        <v>909</v>
      </c>
    </row>
    <row r="8145" spans="1:5" x14ac:dyDescent="0.35">
      <c r="A8145" s="1">
        <v>801</v>
      </c>
      <c r="B8145" s="1" t="s">
        <v>179</v>
      </c>
      <c r="C8145" s="218">
        <v>44913</v>
      </c>
      <c r="D8145" s="1">
        <v>34</v>
      </c>
      <c r="E8145" s="1">
        <v>990</v>
      </c>
    </row>
    <row r="8146" spans="1:5" x14ac:dyDescent="0.35">
      <c r="A8146" s="1">
        <v>801</v>
      </c>
      <c r="B8146" s="1" t="s">
        <v>179</v>
      </c>
      <c r="C8146" s="218">
        <v>44914</v>
      </c>
      <c r="D8146" s="1">
        <v>32</v>
      </c>
      <c r="E8146" s="1">
        <v>954</v>
      </c>
    </row>
    <row r="8147" spans="1:5" x14ac:dyDescent="0.35">
      <c r="A8147" s="1">
        <v>801</v>
      </c>
      <c r="B8147" s="1" t="s">
        <v>179</v>
      </c>
      <c r="C8147" s="218">
        <v>44915</v>
      </c>
      <c r="D8147" s="1">
        <v>26</v>
      </c>
      <c r="E8147" s="1">
        <v>576</v>
      </c>
    </row>
    <row r="8148" spans="1:5" x14ac:dyDescent="0.35">
      <c r="A8148" s="1">
        <v>801</v>
      </c>
      <c r="B8148" s="1" t="s">
        <v>179</v>
      </c>
      <c r="C8148" s="218">
        <v>44916</v>
      </c>
      <c r="D8148" s="1">
        <v>27</v>
      </c>
      <c r="E8148" s="1">
        <v>783</v>
      </c>
    </row>
    <row r="8149" spans="1:5" x14ac:dyDescent="0.35">
      <c r="A8149" s="1">
        <v>801</v>
      </c>
      <c r="B8149" s="1" t="s">
        <v>179</v>
      </c>
      <c r="C8149" s="218">
        <v>44917</v>
      </c>
      <c r="D8149" s="1">
        <v>49</v>
      </c>
      <c r="E8149" s="1">
        <v>1287</v>
      </c>
    </row>
    <row r="8150" spans="1:5" x14ac:dyDescent="0.35">
      <c r="A8150" s="1">
        <v>801</v>
      </c>
      <c r="B8150" s="1" t="s">
        <v>179</v>
      </c>
      <c r="C8150" s="218">
        <v>44918</v>
      </c>
      <c r="D8150" s="1">
        <v>32</v>
      </c>
      <c r="E8150" s="1">
        <v>792</v>
      </c>
    </row>
    <row r="8151" spans="1:5" x14ac:dyDescent="0.35">
      <c r="A8151" s="1">
        <v>801</v>
      </c>
      <c r="B8151" s="1" t="s">
        <v>179</v>
      </c>
      <c r="C8151" s="218">
        <v>44919</v>
      </c>
      <c r="D8151" s="1">
        <v>31</v>
      </c>
      <c r="E8151" s="1">
        <v>855</v>
      </c>
    </row>
    <row r="8152" spans="1:5" x14ac:dyDescent="0.35">
      <c r="A8152" s="1">
        <v>801</v>
      </c>
      <c r="B8152" s="1" t="s">
        <v>179</v>
      </c>
      <c r="C8152" s="218">
        <v>44920</v>
      </c>
      <c r="D8152" s="1">
        <v>33</v>
      </c>
      <c r="E8152" s="1">
        <v>864</v>
      </c>
    </row>
    <row r="8153" spans="1:5" x14ac:dyDescent="0.35">
      <c r="A8153" s="1">
        <v>801</v>
      </c>
      <c r="B8153" s="1" t="s">
        <v>179</v>
      </c>
      <c r="C8153" s="218">
        <v>44921</v>
      </c>
      <c r="D8153" s="1">
        <v>32</v>
      </c>
      <c r="E8153" s="1">
        <v>765</v>
      </c>
    </row>
    <row r="8154" spans="1:5" x14ac:dyDescent="0.35">
      <c r="A8154" s="1">
        <v>801</v>
      </c>
      <c r="B8154" s="1" t="s">
        <v>179</v>
      </c>
      <c r="C8154" s="218">
        <v>44922</v>
      </c>
      <c r="D8154" s="1">
        <v>20</v>
      </c>
      <c r="E8154" s="1">
        <v>711</v>
      </c>
    </row>
    <row r="8155" spans="1:5" x14ac:dyDescent="0.35">
      <c r="A8155" s="1">
        <v>801</v>
      </c>
      <c r="B8155" s="1" t="s">
        <v>179</v>
      </c>
      <c r="C8155" s="218">
        <v>44923</v>
      </c>
      <c r="D8155" s="1">
        <v>29</v>
      </c>
      <c r="E8155" s="1">
        <v>819</v>
      </c>
    </row>
    <row r="8156" spans="1:5" x14ac:dyDescent="0.35">
      <c r="A8156" s="1">
        <v>801</v>
      </c>
      <c r="B8156" s="1" t="s">
        <v>179</v>
      </c>
      <c r="C8156" s="218">
        <v>44924</v>
      </c>
      <c r="D8156" s="1">
        <v>33</v>
      </c>
      <c r="E8156" s="1">
        <v>837</v>
      </c>
    </row>
    <row r="8157" spans="1:5" x14ac:dyDescent="0.35">
      <c r="A8157" s="1">
        <v>801</v>
      </c>
      <c r="B8157" s="1" t="s">
        <v>179</v>
      </c>
      <c r="C8157" s="218">
        <v>44925</v>
      </c>
      <c r="D8157" s="1">
        <v>27</v>
      </c>
      <c r="E8157" s="1">
        <v>945</v>
      </c>
    </row>
    <row r="8158" spans="1:5" x14ac:dyDescent="0.35">
      <c r="A8158" s="1">
        <v>801</v>
      </c>
      <c r="B8158" s="1" t="s">
        <v>179</v>
      </c>
      <c r="C8158" s="218">
        <v>44926</v>
      </c>
      <c r="D8158" s="1">
        <v>26</v>
      </c>
      <c r="E8158" s="1">
        <v>711</v>
      </c>
    </row>
    <row r="8159" spans="1:5" x14ac:dyDescent="0.35">
      <c r="A8159" s="1">
        <v>801</v>
      </c>
      <c r="B8159" s="1" t="s">
        <v>179</v>
      </c>
      <c r="C8159" s="218">
        <v>44927</v>
      </c>
      <c r="D8159" s="1">
        <v>16</v>
      </c>
      <c r="E8159" s="1">
        <v>423</v>
      </c>
    </row>
    <row r="8160" spans="1:5" x14ac:dyDescent="0.35">
      <c r="A8160" s="1">
        <v>801</v>
      </c>
      <c r="B8160" s="1" t="s">
        <v>179</v>
      </c>
      <c r="C8160" s="218">
        <v>44928</v>
      </c>
      <c r="D8160" s="1">
        <v>14</v>
      </c>
      <c r="E8160" s="1">
        <v>333</v>
      </c>
    </row>
    <row r="8161" spans="1:5" x14ac:dyDescent="0.35">
      <c r="A8161" s="1">
        <v>801</v>
      </c>
      <c r="B8161" s="1" t="s">
        <v>179</v>
      </c>
      <c r="C8161" s="218">
        <v>44929</v>
      </c>
      <c r="D8161" s="1">
        <v>30</v>
      </c>
      <c r="E8161" s="1">
        <v>729</v>
      </c>
    </row>
    <row r="8162" spans="1:5" x14ac:dyDescent="0.35">
      <c r="A8162" s="1">
        <v>801</v>
      </c>
      <c r="B8162" s="1" t="s">
        <v>179</v>
      </c>
      <c r="C8162" s="218">
        <v>44930</v>
      </c>
      <c r="D8162" s="1">
        <v>34</v>
      </c>
      <c r="E8162" s="1">
        <v>990</v>
      </c>
    </row>
    <row r="8163" spans="1:5" x14ac:dyDescent="0.35">
      <c r="A8163" s="1">
        <v>801</v>
      </c>
      <c r="B8163" s="1" t="s">
        <v>179</v>
      </c>
      <c r="C8163" s="218">
        <v>44931</v>
      </c>
      <c r="D8163" s="1">
        <v>31</v>
      </c>
      <c r="E8163" s="1">
        <v>936</v>
      </c>
    </row>
    <row r="8164" spans="1:5" x14ac:dyDescent="0.35">
      <c r="A8164" s="1">
        <v>801</v>
      </c>
      <c r="B8164" s="1" t="s">
        <v>179</v>
      </c>
      <c r="C8164" s="218">
        <v>44932</v>
      </c>
      <c r="D8164" s="1">
        <v>37</v>
      </c>
      <c r="E8164" s="1">
        <v>963</v>
      </c>
    </row>
    <row r="8165" spans="1:5" x14ac:dyDescent="0.35">
      <c r="A8165" s="1">
        <v>801</v>
      </c>
      <c r="B8165" s="1" t="s">
        <v>179</v>
      </c>
      <c r="C8165" s="218">
        <v>44933</v>
      </c>
      <c r="D8165" s="1">
        <v>37</v>
      </c>
      <c r="E8165" s="1">
        <v>990</v>
      </c>
    </row>
    <row r="8166" spans="1:5" x14ac:dyDescent="0.35">
      <c r="A8166" s="1">
        <v>801</v>
      </c>
      <c r="B8166" s="1" t="s">
        <v>179</v>
      </c>
      <c r="C8166" s="218">
        <v>44934</v>
      </c>
      <c r="D8166" s="1">
        <v>29</v>
      </c>
      <c r="E8166" s="1">
        <v>1008</v>
      </c>
    </row>
    <row r="8167" spans="1:5" x14ac:dyDescent="0.35">
      <c r="A8167" s="1">
        <v>801</v>
      </c>
      <c r="B8167" s="1" t="s">
        <v>179</v>
      </c>
      <c r="C8167" s="218">
        <v>44935</v>
      </c>
      <c r="D8167" s="1">
        <v>39</v>
      </c>
      <c r="E8167" s="1">
        <v>918</v>
      </c>
    </row>
    <row r="8168" spans="1:5" x14ac:dyDescent="0.35">
      <c r="A8168" s="1">
        <v>801</v>
      </c>
      <c r="B8168" s="1" t="s">
        <v>179</v>
      </c>
      <c r="C8168" s="218">
        <v>44936</v>
      </c>
      <c r="D8168" s="1">
        <v>33</v>
      </c>
      <c r="E8168" s="1">
        <v>945</v>
      </c>
    </row>
    <row r="8169" spans="1:5" x14ac:dyDescent="0.35">
      <c r="A8169" s="1">
        <v>801</v>
      </c>
      <c r="B8169" s="1" t="s">
        <v>179</v>
      </c>
      <c r="C8169" s="218">
        <v>44937</v>
      </c>
      <c r="D8169" s="1">
        <v>34</v>
      </c>
      <c r="E8169" s="1">
        <v>1017</v>
      </c>
    </row>
    <row r="8170" spans="1:5" x14ac:dyDescent="0.35">
      <c r="A8170" s="1">
        <v>801</v>
      </c>
      <c r="B8170" s="1" t="s">
        <v>179</v>
      </c>
      <c r="C8170" s="218">
        <v>44938</v>
      </c>
      <c r="D8170" s="1">
        <v>34</v>
      </c>
      <c r="E8170" s="1">
        <v>963</v>
      </c>
    </row>
    <row r="8171" spans="1:5" x14ac:dyDescent="0.35">
      <c r="A8171" s="1">
        <v>801</v>
      </c>
      <c r="B8171" s="1" t="s">
        <v>179</v>
      </c>
      <c r="C8171" s="218">
        <v>44939</v>
      </c>
      <c r="D8171" s="1">
        <v>37</v>
      </c>
      <c r="E8171" s="1">
        <v>1044</v>
      </c>
    </row>
    <row r="8172" spans="1:5" x14ac:dyDescent="0.35">
      <c r="A8172" s="1">
        <v>801</v>
      </c>
      <c r="B8172" s="1" t="s">
        <v>179</v>
      </c>
      <c r="C8172" s="218">
        <v>44940</v>
      </c>
      <c r="D8172" s="1">
        <v>32</v>
      </c>
      <c r="E8172" s="1">
        <v>1062</v>
      </c>
    </row>
    <row r="8173" spans="1:5" x14ac:dyDescent="0.35">
      <c r="A8173" s="1">
        <v>801</v>
      </c>
      <c r="B8173" s="1" t="s">
        <v>179</v>
      </c>
      <c r="C8173" s="218">
        <v>44941</v>
      </c>
      <c r="D8173" s="1">
        <v>39</v>
      </c>
      <c r="E8173" s="1">
        <v>1053</v>
      </c>
    </row>
    <row r="8174" spans="1:5" x14ac:dyDescent="0.35">
      <c r="A8174" s="1">
        <v>801</v>
      </c>
      <c r="B8174" s="1" t="s">
        <v>179</v>
      </c>
      <c r="C8174" s="218">
        <v>44942</v>
      </c>
      <c r="D8174" s="1">
        <v>34</v>
      </c>
      <c r="E8174" s="1">
        <v>909</v>
      </c>
    </row>
    <row r="8175" spans="1:5" x14ac:dyDescent="0.35">
      <c r="A8175" s="1">
        <v>801</v>
      </c>
      <c r="B8175" s="1" t="s">
        <v>179</v>
      </c>
      <c r="C8175" s="218">
        <v>44943</v>
      </c>
      <c r="D8175" s="1">
        <v>32</v>
      </c>
      <c r="E8175" s="1">
        <v>1008</v>
      </c>
    </row>
    <row r="8176" spans="1:5" x14ac:dyDescent="0.35">
      <c r="A8176" s="1">
        <v>801</v>
      </c>
      <c r="B8176" s="1" t="s">
        <v>179</v>
      </c>
      <c r="C8176" s="218">
        <v>44944</v>
      </c>
      <c r="D8176" s="1">
        <v>34</v>
      </c>
      <c r="E8176" s="1">
        <v>990</v>
      </c>
    </row>
    <row r="8177" spans="1:5" x14ac:dyDescent="0.35">
      <c r="A8177" s="1">
        <v>801</v>
      </c>
      <c r="B8177" s="1" t="s">
        <v>179</v>
      </c>
      <c r="C8177" s="218">
        <v>44945</v>
      </c>
      <c r="D8177" s="1">
        <v>35</v>
      </c>
      <c r="E8177" s="1">
        <v>981</v>
      </c>
    </row>
    <row r="8178" spans="1:5" x14ac:dyDescent="0.35">
      <c r="A8178" s="1">
        <v>801</v>
      </c>
      <c r="B8178" s="1" t="s">
        <v>179</v>
      </c>
      <c r="C8178" s="218">
        <v>44946</v>
      </c>
      <c r="D8178" s="1">
        <v>24</v>
      </c>
      <c r="E8178" s="1">
        <v>702</v>
      </c>
    </row>
    <row r="8179" spans="1:5" x14ac:dyDescent="0.35">
      <c r="A8179" s="1">
        <v>801</v>
      </c>
      <c r="B8179" s="1" t="s">
        <v>179</v>
      </c>
      <c r="C8179" s="218">
        <v>44947</v>
      </c>
      <c r="D8179" s="1">
        <v>33</v>
      </c>
      <c r="E8179" s="1">
        <v>972</v>
      </c>
    </row>
    <row r="8180" spans="1:5" x14ac:dyDescent="0.35">
      <c r="A8180" s="1">
        <v>801</v>
      </c>
      <c r="B8180" s="1" t="s">
        <v>179</v>
      </c>
      <c r="C8180" s="218">
        <v>44948</v>
      </c>
      <c r="D8180" s="1">
        <v>29</v>
      </c>
      <c r="E8180" s="1">
        <v>954</v>
      </c>
    </row>
    <row r="8181" spans="1:5" x14ac:dyDescent="0.35">
      <c r="A8181" s="1">
        <v>801</v>
      </c>
      <c r="B8181" s="1" t="s">
        <v>179</v>
      </c>
      <c r="C8181" s="218">
        <v>44949</v>
      </c>
      <c r="D8181" s="1">
        <v>35</v>
      </c>
      <c r="E8181" s="1">
        <v>981</v>
      </c>
    </row>
    <row r="8182" spans="1:5" x14ac:dyDescent="0.35">
      <c r="A8182" s="1">
        <v>801</v>
      </c>
      <c r="B8182" s="1" t="s">
        <v>179</v>
      </c>
      <c r="C8182" s="218">
        <v>44950</v>
      </c>
      <c r="D8182" s="1">
        <v>38</v>
      </c>
      <c r="E8182" s="1">
        <v>1170</v>
      </c>
    </row>
    <row r="8183" spans="1:5" x14ac:dyDescent="0.35">
      <c r="A8183" s="1">
        <v>801</v>
      </c>
      <c r="B8183" s="1" t="s">
        <v>179</v>
      </c>
      <c r="C8183" s="218">
        <v>44951</v>
      </c>
      <c r="D8183" s="1">
        <v>42</v>
      </c>
      <c r="E8183" s="1">
        <v>1107</v>
      </c>
    </row>
    <row r="8184" spans="1:5" x14ac:dyDescent="0.35">
      <c r="A8184" s="1">
        <v>801</v>
      </c>
      <c r="B8184" s="1" t="s">
        <v>179</v>
      </c>
      <c r="C8184" s="218">
        <v>44952</v>
      </c>
      <c r="D8184" s="1">
        <v>31</v>
      </c>
      <c r="E8184" s="1">
        <v>801</v>
      </c>
    </row>
    <row r="8185" spans="1:5" x14ac:dyDescent="0.35">
      <c r="A8185" s="1">
        <v>801</v>
      </c>
      <c r="B8185" s="1" t="s">
        <v>179</v>
      </c>
      <c r="C8185" s="218">
        <v>44953</v>
      </c>
      <c r="D8185" s="1">
        <v>37</v>
      </c>
      <c r="E8185" s="1">
        <v>1098</v>
      </c>
    </row>
    <row r="8186" spans="1:5" x14ac:dyDescent="0.35">
      <c r="A8186" s="1">
        <v>801</v>
      </c>
      <c r="B8186" s="1" t="s">
        <v>179</v>
      </c>
      <c r="C8186" s="218">
        <v>44954</v>
      </c>
      <c r="D8186" s="1">
        <v>24</v>
      </c>
      <c r="E8186" s="1">
        <v>729</v>
      </c>
    </row>
    <row r="8187" spans="1:5" x14ac:dyDescent="0.35">
      <c r="A8187" s="1">
        <v>801</v>
      </c>
      <c r="B8187" s="1" t="s">
        <v>179</v>
      </c>
      <c r="C8187" s="218">
        <v>44955</v>
      </c>
      <c r="D8187" s="1">
        <v>26</v>
      </c>
      <c r="E8187" s="1">
        <v>765</v>
      </c>
    </row>
    <row r="8188" spans="1:5" x14ac:dyDescent="0.35">
      <c r="A8188" s="1">
        <v>801</v>
      </c>
      <c r="B8188" s="1" t="s">
        <v>179</v>
      </c>
      <c r="C8188" s="218">
        <v>44956</v>
      </c>
      <c r="D8188" s="1">
        <v>37</v>
      </c>
      <c r="E8188" s="1">
        <v>990</v>
      </c>
    </row>
    <row r="8189" spans="1:5" x14ac:dyDescent="0.35">
      <c r="A8189" s="1">
        <v>802</v>
      </c>
      <c r="B8189" s="1" t="s">
        <v>180</v>
      </c>
      <c r="C8189" s="218">
        <v>44878</v>
      </c>
      <c r="D8189" s="1">
        <v>12</v>
      </c>
      <c r="E8189" s="1">
        <v>243</v>
      </c>
    </row>
    <row r="8190" spans="1:5" x14ac:dyDescent="0.35">
      <c r="A8190" s="1">
        <v>802</v>
      </c>
      <c r="B8190" s="1" t="s">
        <v>180</v>
      </c>
      <c r="C8190" s="218">
        <v>44879</v>
      </c>
      <c r="D8190" s="1">
        <v>26</v>
      </c>
      <c r="E8190" s="1">
        <v>468</v>
      </c>
    </row>
    <row r="8191" spans="1:5" x14ac:dyDescent="0.35">
      <c r="A8191" s="1">
        <v>802</v>
      </c>
      <c r="B8191" s="1" t="s">
        <v>180</v>
      </c>
      <c r="C8191" s="218">
        <v>44880</v>
      </c>
      <c r="D8191" s="1">
        <v>32</v>
      </c>
      <c r="E8191" s="1">
        <v>630</v>
      </c>
    </row>
    <row r="8192" spans="1:5" x14ac:dyDescent="0.35">
      <c r="A8192" s="1">
        <v>802</v>
      </c>
      <c r="B8192" s="1" t="s">
        <v>180</v>
      </c>
      <c r="C8192" s="218">
        <v>44881</v>
      </c>
      <c r="D8192" s="1">
        <v>36</v>
      </c>
      <c r="E8192" s="1">
        <v>702</v>
      </c>
    </row>
    <row r="8193" spans="1:5" x14ac:dyDescent="0.35">
      <c r="A8193" s="1">
        <v>802</v>
      </c>
      <c r="B8193" s="1" t="s">
        <v>180</v>
      </c>
      <c r="C8193" s="218">
        <v>44882</v>
      </c>
      <c r="D8193" s="1">
        <v>31</v>
      </c>
      <c r="E8193" s="1">
        <v>666</v>
      </c>
    </row>
    <row r="8194" spans="1:5" x14ac:dyDescent="0.35">
      <c r="A8194" s="1">
        <v>802</v>
      </c>
      <c r="B8194" s="1" t="s">
        <v>180</v>
      </c>
      <c r="C8194" s="218">
        <v>44883</v>
      </c>
      <c r="D8194" s="1">
        <v>33</v>
      </c>
      <c r="E8194" s="1">
        <v>648</v>
      </c>
    </row>
    <row r="8195" spans="1:5" x14ac:dyDescent="0.35">
      <c r="A8195" s="1">
        <v>802</v>
      </c>
      <c r="B8195" s="1" t="s">
        <v>180</v>
      </c>
      <c r="C8195" s="218">
        <v>44884</v>
      </c>
      <c r="D8195" s="1">
        <v>31</v>
      </c>
      <c r="E8195" s="1">
        <v>585</v>
      </c>
    </row>
    <row r="8196" spans="1:5" x14ac:dyDescent="0.35">
      <c r="A8196" s="1">
        <v>802</v>
      </c>
      <c r="B8196" s="1" t="s">
        <v>180</v>
      </c>
      <c r="C8196" s="218">
        <v>44885</v>
      </c>
      <c r="D8196" s="1">
        <v>29</v>
      </c>
      <c r="E8196" s="1">
        <v>603</v>
      </c>
    </row>
    <row r="8197" spans="1:5" x14ac:dyDescent="0.35">
      <c r="A8197" s="1">
        <v>802</v>
      </c>
      <c r="B8197" s="1" t="s">
        <v>180</v>
      </c>
      <c r="C8197" s="218">
        <v>44886</v>
      </c>
      <c r="D8197" s="1">
        <v>30</v>
      </c>
      <c r="E8197" s="1">
        <v>621</v>
      </c>
    </row>
    <row r="8198" spans="1:5" x14ac:dyDescent="0.35">
      <c r="A8198" s="1">
        <v>802</v>
      </c>
      <c r="B8198" s="1" t="s">
        <v>180</v>
      </c>
      <c r="C8198" s="218">
        <v>44887</v>
      </c>
      <c r="D8198" s="1">
        <v>34</v>
      </c>
      <c r="E8198" s="1">
        <v>639</v>
      </c>
    </row>
    <row r="8199" spans="1:5" x14ac:dyDescent="0.35">
      <c r="A8199" s="1">
        <v>802</v>
      </c>
      <c r="B8199" s="1" t="s">
        <v>180</v>
      </c>
      <c r="C8199" s="218">
        <v>44888</v>
      </c>
      <c r="D8199" s="1">
        <v>37</v>
      </c>
      <c r="E8199" s="1">
        <v>774</v>
      </c>
    </row>
    <row r="8200" spans="1:5" x14ac:dyDescent="0.35">
      <c r="A8200" s="1">
        <v>802</v>
      </c>
      <c r="B8200" s="1" t="s">
        <v>180</v>
      </c>
      <c r="C8200" s="218">
        <v>44889</v>
      </c>
      <c r="D8200" s="1">
        <v>27</v>
      </c>
      <c r="E8200" s="1">
        <v>513</v>
      </c>
    </row>
    <row r="8201" spans="1:5" x14ac:dyDescent="0.35">
      <c r="A8201" s="1">
        <v>802</v>
      </c>
      <c r="B8201" s="1" t="s">
        <v>180</v>
      </c>
      <c r="C8201" s="218">
        <v>44890</v>
      </c>
      <c r="D8201" s="1">
        <v>37</v>
      </c>
      <c r="E8201" s="1">
        <v>747</v>
      </c>
    </row>
    <row r="8202" spans="1:5" x14ac:dyDescent="0.35">
      <c r="A8202" s="1">
        <v>802</v>
      </c>
      <c r="B8202" s="1" t="s">
        <v>180</v>
      </c>
      <c r="C8202" s="218">
        <v>44891</v>
      </c>
      <c r="D8202" s="1">
        <v>36</v>
      </c>
      <c r="E8202" s="1">
        <v>837</v>
      </c>
    </row>
    <row r="8203" spans="1:5" x14ac:dyDescent="0.35">
      <c r="A8203" s="1">
        <v>802</v>
      </c>
      <c r="B8203" s="1" t="s">
        <v>180</v>
      </c>
      <c r="C8203" s="218">
        <v>44892</v>
      </c>
      <c r="D8203" s="1">
        <v>35</v>
      </c>
      <c r="E8203" s="1">
        <v>873</v>
      </c>
    </row>
    <row r="8204" spans="1:5" x14ac:dyDescent="0.35">
      <c r="A8204" s="1">
        <v>802</v>
      </c>
      <c r="B8204" s="1" t="s">
        <v>180</v>
      </c>
      <c r="C8204" s="218">
        <v>44893</v>
      </c>
      <c r="D8204" s="1">
        <v>38</v>
      </c>
      <c r="E8204" s="1">
        <v>846</v>
      </c>
    </row>
    <row r="8205" spans="1:5" x14ac:dyDescent="0.35">
      <c r="A8205" s="1">
        <v>802</v>
      </c>
      <c r="B8205" s="1" t="s">
        <v>180</v>
      </c>
      <c r="C8205" s="218">
        <v>44895</v>
      </c>
      <c r="D8205" s="1">
        <v>26</v>
      </c>
      <c r="E8205" s="1">
        <v>630</v>
      </c>
    </row>
    <row r="8206" spans="1:5" x14ac:dyDescent="0.35">
      <c r="A8206" s="1">
        <v>802</v>
      </c>
      <c r="B8206" s="1" t="s">
        <v>180</v>
      </c>
      <c r="C8206" s="218">
        <v>44896</v>
      </c>
      <c r="D8206" s="1">
        <v>34</v>
      </c>
      <c r="E8206" s="1">
        <v>801</v>
      </c>
    </row>
    <row r="8207" spans="1:5" x14ac:dyDescent="0.35">
      <c r="A8207" s="1">
        <v>802</v>
      </c>
      <c r="B8207" s="1" t="s">
        <v>180</v>
      </c>
      <c r="C8207" s="218">
        <v>44897</v>
      </c>
      <c r="D8207" s="1">
        <v>26</v>
      </c>
      <c r="E8207" s="1">
        <v>576</v>
      </c>
    </row>
    <row r="8208" spans="1:5" x14ac:dyDescent="0.35">
      <c r="A8208" s="1">
        <v>802</v>
      </c>
      <c r="B8208" s="1" t="s">
        <v>180</v>
      </c>
      <c r="C8208" s="218">
        <v>44898</v>
      </c>
      <c r="D8208" s="1">
        <v>17</v>
      </c>
      <c r="E8208" s="1">
        <v>387</v>
      </c>
    </row>
    <row r="8209" spans="1:5" x14ac:dyDescent="0.35">
      <c r="A8209" s="1">
        <v>802</v>
      </c>
      <c r="B8209" s="1" t="s">
        <v>180</v>
      </c>
      <c r="C8209" s="218">
        <v>44899</v>
      </c>
      <c r="D8209" s="1">
        <v>20</v>
      </c>
      <c r="E8209" s="1">
        <v>576</v>
      </c>
    </row>
    <row r="8210" spans="1:5" x14ac:dyDescent="0.35">
      <c r="A8210" s="1">
        <v>802</v>
      </c>
      <c r="B8210" s="1" t="s">
        <v>180</v>
      </c>
      <c r="C8210" s="218">
        <v>44900</v>
      </c>
      <c r="D8210" s="1">
        <v>27</v>
      </c>
      <c r="E8210" s="1">
        <v>783</v>
      </c>
    </row>
    <row r="8211" spans="1:5" x14ac:dyDescent="0.35">
      <c r="A8211" s="1">
        <v>802</v>
      </c>
      <c r="B8211" s="1" t="s">
        <v>180</v>
      </c>
      <c r="C8211" s="218">
        <v>44901</v>
      </c>
      <c r="D8211" s="1">
        <v>48</v>
      </c>
      <c r="E8211" s="1">
        <v>1107</v>
      </c>
    </row>
    <row r="8212" spans="1:5" x14ac:dyDescent="0.35">
      <c r="A8212" s="1">
        <v>802</v>
      </c>
      <c r="B8212" s="1" t="s">
        <v>180</v>
      </c>
      <c r="C8212" s="218">
        <v>44902</v>
      </c>
      <c r="D8212" s="1">
        <v>32</v>
      </c>
      <c r="E8212" s="1">
        <v>738</v>
      </c>
    </row>
    <row r="8213" spans="1:5" x14ac:dyDescent="0.35">
      <c r="A8213" s="1">
        <v>802</v>
      </c>
      <c r="B8213" s="1" t="s">
        <v>180</v>
      </c>
      <c r="C8213" s="218">
        <v>44903</v>
      </c>
      <c r="D8213" s="1">
        <v>33</v>
      </c>
      <c r="E8213" s="1">
        <v>729</v>
      </c>
    </row>
    <row r="8214" spans="1:5" x14ac:dyDescent="0.35">
      <c r="A8214" s="1">
        <v>802</v>
      </c>
      <c r="B8214" s="1" t="s">
        <v>180</v>
      </c>
      <c r="C8214" s="218">
        <v>44904</v>
      </c>
      <c r="D8214" s="1">
        <v>39</v>
      </c>
      <c r="E8214" s="1">
        <v>1026</v>
      </c>
    </row>
    <row r="8215" spans="1:5" x14ac:dyDescent="0.35">
      <c r="A8215" s="1">
        <v>802</v>
      </c>
      <c r="B8215" s="1" t="s">
        <v>180</v>
      </c>
      <c r="C8215" s="218">
        <v>44905</v>
      </c>
      <c r="D8215" s="1">
        <v>40</v>
      </c>
      <c r="E8215" s="1">
        <v>882</v>
      </c>
    </row>
    <row r="8216" spans="1:5" x14ac:dyDescent="0.35">
      <c r="A8216" s="1">
        <v>802</v>
      </c>
      <c r="B8216" s="1" t="s">
        <v>180</v>
      </c>
      <c r="C8216" s="218">
        <v>44906</v>
      </c>
      <c r="D8216" s="1">
        <v>30</v>
      </c>
      <c r="E8216" s="1">
        <v>621</v>
      </c>
    </row>
    <row r="8217" spans="1:5" x14ac:dyDescent="0.35">
      <c r="A8217" s="1">
        <v>802</v>
      </c>
      <c r="B8217" s="1" t="s">
        <v>180</v>
      </c>
      <c r="C8217" s="218">
        <v>44907</v>
      </c>
      <c r="D8217" s="1">
        <v>36</v>
      </c>
      <c r="E8217" s="1">
        <v>864</v>
      </c>
    </row>
    <row r="8218" spans="1:5" x14ac:dyDescent="0.35">
      <c r="A8218" s="1">
        <v>802</v>
      </c>
      <c r="B8218" s="1" t="s">
        <v>180</v>
      </c>
      <c r="C8218" s="218">
        <v>44908</v>
      </c>
      <c r="D8218" s="1">
        <v>46</v>
      </c>
      <c r="E8218" s="1">
        <v>909</v>
      </c>
    </row>
    <row r="8219" spans="1:5" x14ac:dyDescent="0.35">
      <c r="A8219" s="1">
        <v>802</v>
      </c>
      <c r="B8219" s="1" t="s">
        <v>180</v>
      </c>
      <c r="C8219" s="218">
        <v>44909</v>
      </c>
      <c r="D8219" s="1">
        <v>38</v>
      </c>
      <c r="E8219" s="1">
        <v>927</v>
      </c>
    </row>
    <row r="8220" spans="1:5" x14ac:dyDescent="0.35">
      <c r="A8220" s="1">
        <v>802</v>
      </c>
      <c r="B8220" s="1" t="s">
        <v>180</v>
      </c>
      <c r="C8220" s="218">
        <v>44910</v>
      </c>
      <c r="D8220" s="1">
        <v>33</v>
      </c>
      <c r="E8220" s="1">
        <v>810</v>
      </c>
    </row>
    <row r="8221" spans="1:5" x14ac:dyDescent="0.35">
      <c r="A8221" s="1">
        <v>802</v>
      </c>
      <c r="B8221" s="1" t="s">
        <v>180</v>
      </c>
      <c r="C8221" s="218">
        <v>44911</v>
      </c>
      <c r="D8221" s="1">
        <v>39</v>
      </c>
      <c r="E8221" s="1">
        <v>891</v>
      </c>
    </row>
    <row r="8222" spans="1:5" x14ac:dyDescent="0.35">
      <c r="A8222" s="1">
        <v>802</v>
      </c>
      <c r="B8222" s="1" t="s">
        <v>180</v>
      </c>
      <c r="C8222" s="218">
        <v>44912</v>
      </c>
      <c r="D8222" s="1">
        <v>44</v>
      </c>
      <c r="E8222" s="1">
        <v>900</v>
      </c>
    </row>
    <row r="8223" spans="1:5" x14ac:dyDescent="0.35">
      <c r="A8223" s="1">
        <v>802</v>
      </c>
      <c r="B8223" s="1" t="s">
        <v>180</v>
      </c>
      <c r="C8223" s="218">
        <v>44913</v>
      </c>
      <c r="D8223" s="1">
        <v>39</v>
      </c>
      <c r="E8223" s="1">
        <v>864</v>
      </c>
    </row>
    <row r="8224" spans="1:5" x14ac:dyDescent="0.35">
      <c r="A8224" s="1">
        <v>802</v>
      </c>
      <c r="B8224" s="1" t="s">
        <v>180</v>
      </c>
      <c r="C8224" s="218">
        <v>44914</v>
      </c>
      <c r="D8224" s="1">
        <v>37</v>
      </c>
      <c r="E8224" s="1">
        <v>909</v>
      </c>
    </row>
    <row r="8225" spans="1:5" x14ac:dyDescent="0.35">
      <c r="A8225" s="1">
        <v>802</v>
      </c>
      <c r="B8225" s="1" t="s">
        <v>180</v>
      </c>
      <c r="C8225" s="218">
        <v>44915</v>
      </c>
      <c r="D8225" s="1">
        <v>38</v>
      </c>
      <c r="E8225" s="1">
        <v>819</v>
      </c>
    </row>
    <row r="8226" spans="1:5" x14ac:dyDescent="0.35">
      <c r="A8226" s="1">
        <v>802</v>
      </c>
      <c r="B8226" s="1" t="s">
        <v>180</v>
      </c>
      <c r="C8226" s="218">
        <v>44916</v>
      </c>
      <c r="D8226" s="1">
        <v>39</v>
      </c>
      <c r="E8226" s="1">
        <v>810</v>
      </c>
    </row>
    <row r="8227" spans="1:5" x14ac:dyDescent="0.35">
      <c r="A8227" s="1">
        <v>802</v>
      </c>
      <c r="B8227" s="1" t="s">
        <v>180</v>
      </c>
      <c r="C8227" s="218">
        <v>44917</v>
      </c>
      <c r="D8227" s="1">
        <v>36</v>
      </c>
      <c r="E8227" s="1">
        <v>783</v>
      </c>
    </row>
    <row r="8228" spans="1:5" x14ac:dyDescent="0.35">
      <c r="A8228" s="1">
        <v>802</v>
      </c>
      <c r="B8228" s="1" t="s">
        <v>180</v>
      </c>
      <c r="C8228" s="218">
        <v>44918</v>
      </c>
      <c r="D8228" s="1">
        <v>31</v>
      </c>
      <c r="E8228" s="1">
        <v>693</v>
      </c>
    </row>
    <row r="8229" spans="1:5" x14ac:dyDescent="0.35">
      <c r="A8229" s="1">
        <v>802</v>
      </c>
      <c r="B8229" s="1" t="s">
        <v>180</v>
      </c>
      <c r="C8229" s="218">
        <v>44919</v>
      </c>
      <c r="D8229" s="1">
        <v>31</v>
      </c>
      <c r="E8229" s="1">
        <v>639</v>
      </c>
    </row>
    <row r="8230" spans="1:5" x14ac:dyDescent="0.35">
      <c r="A8230" s="1">
        <v>802</v>
      </c>
      <c r="B8230" s="1" t="s">
        <v>180</v>
      </c>
      <c r="C8230" s="218">
        <v>44920</v>
      </c>
      <c r="D8230" s="1">
        <v>42</v>
      </c>
      <c r="E8230" s="1">
        <v>864</v>
      </c>
    </row>
    <row r="8231" spans="1:5" x14ac:dyDescent="0.35">
      <c r="A8231" s="1">
        <v>802</v>
      </c>
      <c r="B8231" s="1" t="s">
        <v>180</v>
      </c>
      <c r="C8231" s="218">
        <v>44921</v>
      </c>
      <c r="D8231" s="1">
        <v>40</v>
      </c>
      <c r="E8231" s="1">
        <v>855</v>
      </c>
    </row>
    <row r="8232" spans="1:5" x14ac:dyDescent="0.35">
      <c r="A8232" s="1">
        <v>802</v>
      </c>
      <c r="B8232" s="1" t="s">
        <v>180</v>
      </c>
      <c r="C8232" s="218">
        <v>44922</v>
      </c>
      <c r="D8232" s="1">
        <v>37</v>
      </c>
      <c r="E8232" s="1">
        <v>909</v>
      </c>
    </row>
    <row r="8233" spans="1:5" x14ac:dyDescent="0.35">
      <c r="A8233" s="1">
        <v>802</v>
      </c>
      <c r="B8233" s="1" t="s">
        <v>180</v>
      </c>
      <c r="C8233" s="218">
        <v>44923</v>
      </c>
      <c r="D8233" s="1">
        <v>41</v>
      </c>
      <c r="E8233" s="1">
        <v>873</v>
      </c>
    </row>
    <row r="8234" spans="1:5" x14ac:dyDescent="0.35">
      <c r="A8234" s="1">
        <v>802</v>
      </c>
      <c r="B8234" s="1" t="s">
        <v>180</v>
      </c>
      <c r="C8234" s="218">
        <v>44924</v>
      </c>
      <c r="D8234" s="1">
        <v>45</v>
      </c>
      <c r="E8234" s="1">
        <v>891</v>
      </c>
    </row>
    <row r="8235" spans="1:5" x14ac:dyDescent="0.35">
      <c r="A8235" s="1">
        <v>802</v>
      </c>
      <c r="B8235" s="1" t="s">
        <v>180</v>
      </c>
      <c r="C8235" s="218">
        <v>44925</v>
      </c>
      <c r="D8235" s="1">
        <v>39</v>
      </c>
      <c r="E8235" s="1">
        <v>891</v>
      </c>
    </row>
    <row r="8236" spans="1:5" x14ac:dyDescent="0.35">
      <c r="A8236" s="1">
        <v>802</v>
      </c>
      <c r="B8236" s="1" t="s">
        <v>180</v>
      </c>
      <c r="C8236" s="218">
        <v>44926</v>
      </c>
      <c r="D8236" s="1">
        <v>22</v>
      </c>
      <c r="E8236" s="1">
        <v>531</v>
      </c>
    </row>
    <row r="8237" spans="1:5" x14ac:dyDescent="0.35">
      <c r="A8237" s="1">
        <v>802</v>
      </c>
      <c r="B8237" s="1" t="s">
        <v>180</v>
      </c>
      <c r="C8237" s="218">
        <v>44927</v>
      </c>
      <c r="D8237" s="1">
        <v>8</v>
      </c>
      <c r="E8237" s="1">
        <v>225</v>
      </c>
    </row>
    <row r="8238" spans="1:5" x14ac:dyDescent="0.35">
      <c r="A8238" s="1">
        <v>802</v>
      </c>
      <c r="B8238" s="1" t="s">
        <v>180</v>
      </c>
      <c r="C8238" s="218">
        <v>44928</v>
      </c>
      <c r="D8238" s="1">
        <v>10</v>
      </c>
      <c r="E8238" s="1">
        <v>207</v>
      </c>
    </row>
    <row r="8239" spans="1:5" x14ac:dyDescent="0.35">
      <c r="A8239" s="1">
        <v>802</v>
      </c>
      <c r="B8239" s="1" t="s">
        <v>180</v>
      </c>
      <c r="C8239" s="218">
        <v>44929</v>
      </c>
      <c r="D8239" s="1">
        <v>36</v>
      </c>
      <c r="E8239" s="1">
        <v>756</v>
      </c>
    </row>
    <row r="8240" spans="1:5" x14ac:dyDescent="0.35">
      <c r="A8240" s="1">
        <v>802</v>
      </c>
      <c r="B8240" s="1" t="s">
        <v>180</v>
      </c>
      <c r="C8240" s="218">
        <v>44930</v>
      </c>
      <c r="D8240" s="1">
        <v>37</v>
      </c>
      <c r="E8240" s="1">
        <v>747</v>
      </c>
    </row>
    <row r="8241" spans="1:5" x14ac:dyDescent="0.35">
      <c r="A8241" s="1">
        <v>802</v>
      </c>
      <c r="B8241" s="1" t="s">
        <v>180</v>
      </c>
      <c r="C8241" s="218">
        <v>44931</v>
      </c>
      <c r="D8241" s="1">
        <v>40</v>
      </c>
      <c r="E8241" s="1">
        <v>936</v>
      </c>
    </row>
    <row r="8242" spans="1:5" x14ac:dyDescent="0.35">
      <c r="A8242" s="1">
        <v>802</v>
      </c>
      <c r="B8242" s="1" t="s">
        <v>180</v>
      </c>
      <c r="C8242" s="218">
        <v>44932</v>
      </c>
      <c r="D8242" s="1">
        <v>42</v>
      </c>
      <c r="E8242" s="1">
        <v>918</v>
      </c>
    </row>
    <row r="8243" spans="1:5" x14ac:dyDescent="0.35">
      <c r="A8243" s="1">
        <v>802</v>
      </c>
      <c r="B8243" s="1" t="s">
        <v>180</v>
      </c>
      <c r="C8243" s="218">
        <v>44933</v>
      </c>
      <c r="D8243" s="1">
        <v>46</v>
      </c>
      <c r="E8243" s="1">
        <v>936</v>
      </c>
    </row>
    <row r="8244" spans="1:5" x14ac:dyDescent="0.35">
      <c r="A8244" s="1">
        <v>802</v>
      </c>
      <c r="B8244" s="1" t="s">
        <v>180</v>
      </c>
      <c r="C8244" s="218">
        <v>44934</v>
      </c>
      <c r="D8244" s="1">
        <v>40</v>
      </c>
      <c r="E8244" s="1">
        <v>909</v>
      </c>
    </row>
    <row r="8245" spans="1:5" x14ac:dyDescent="0.35">
      <c r="A8245" s="1">
        <v>802</v>
      </c>
      <c r="B8245" s="1" t="s">
        <v>180</v>
      </c>
      <c r="C8245" s="218">
        <v>44935</v>
      </c>
      <c r="D8245" s="1">
        <v>33</v>
      </c>
      <c r="E8245" s="1">
        <v>891</v>
      </c>
    </row>
    <row r="8246" spans="1:5" x14ac:dyDescent="0.35">
      <c r="A8246" s="1">
        <v>802</v>
      </c>
      <c r="B8246" s="1" t="s">
        <v>180</v>
      </c>
      <c r="C8246" s="218">
        <v>44936</v>
      </c>
      <c r="D8246" s="1">
        <v>42</v>
      </c>
      <c r="E8246" s="1">
        <v>891</v>
      </c>
    </row>
    <row r="8247" spans="1:5" x14ac:dyDescent="0.35">
      <c r="A8247" s="1">
        <v>802</v>
      </c>
      <c r="B8247" s="1" t="s">
        <v>180</v>
      </c>
      <c r="C8247" s="218">
        <v>44937</v>
      </c>
      <c r="D8247" s="1">
        <v>39</v>
      </c>
      <c r="E8247" s="1">
        <v>864</v>
      </c>
    </row>
    <row r="8248" spans="1:5" x14ac:dyDescent="0.35">
      <c r="A8248" s="1">
        <v>802</v>
      </c>
      <c r="B8248" s="1" t="s">
        <v>180</v>
      </c>
      <c r="C8248" s="218">
        <v>44938</v>
      </c>
      <c r="D8248" s="1">
        <v>41</v>
      </c>
      <c r="E8248" s="1">
        <v>873</v>
      </c>
    </row>
    <row r="8249" spans="1:5" x14ac:dyDescent="0.35">
      <c r="A8249" s="1">
        <v>802</v>
      </c>
      <c r="B8249" s="1" t="s">
        <v>180</v>
      </c>
      <c r="C8249" s="218">
        <v>44939</v>
      </c>
      <c r="D8249" s="1">
        <v>41</v>
      </c>
      <c r="E8249" s="1">
        <v>981</v>
      </c>
    </row>
    <row r="8250" spans="1:5" x14ac:dyDescent="0.35">
      <c r="A8250" s="1">
        <v>802</v>
      </c>
      <c r="B8250" s="1" t="s">
        <v>180</v>
      </c>
      <c r="C8250" s="218">
        <v>44940</v>
      </c>
      <c r="D8250" s="1">
        <v>55</v>
      </c>
      <c r="E8250" s="1">
        <v>1206</v>
      </c>
    </row>
    <row r="8251" spans="1:5" x14ac:dyDescent="0.35">
      <c r="A8251" s="1">
        <v>802</v>
      </c>
      <c r="B8251" s="1" t="s">
        <v>180</v>
      </c>
      <c r="C8251" s="218">
        <v>44941</v>
      </c>
      <c r="D8251" s="1">
        <v>22</v>
      </c>
      <c r="E8251" s="1">
        <v>477</v>
      </c>
    </row>
    <row r="8252" spans="1:5" x14ac:dyDescent="0.35">
      <c r="A8252" s="1">
        <v>802</v>
      </c>
      <c r="B8252" s="1" t="s">
        <v>180</v>
      </c>
      <c r="C8252" s="218">
        <v>44942</v>
      </c>
      <c r="D8252" s="1">
        <v>43</v>
      </c>
      <c r="E8252" s="1">
        <v>990</v>
      </c>
    </row>
    <row r="8253" spans="1:5" x14ac:dyDescent="0.35">
      <c r="A8253" s="1">
        <v>802</v>
      </c>
      <c r="B8253" s="1" t="s">
        <v>180</v>
      </c>
      <c r="C8253" s="218">
        <v>44943</v>
      </c>
      <c r="D8253" s="1">
        <v>43</v>
      </c>
      <c r="E8253" s="1">
        <v>990</v>
      </c>
    </row>
    <row r="8254" spans="1:5" x14ac:dyDescent="0.35">
      <c r="A8254" s="1">
        <v>802</v>
      </c>
      <c r="B8254" s="1" t="s">
        <v>180</v>
      </c>
      <c r="C8254" s="218">
        <v>44944</v>
      </c>
      <c r="D8254" s="1">
        <v>41</v>
      </c>
      <c r="E8254" s="1">
        <v>792</v>
      </c>
    </row>
    <row r="8255" spans="1:5" x14ac:dyDescent="0.35">
      <c r="A8255" s="1">
        <v>802</v>
      </c>
      <c r="B8255" s="1" t="s">
        <v>180</v>
      </c>
      <c r="C8255" s="218">
        <v>44945</v>
      </c>
      <c r="D8255" s="1">
        <v>34</v>
      </c>
      <c r="E8255" s="1">
        <v>828</v>
      </c>
    </row>
    <row r="8256" spans="1:5" x14ac:dyDescent="0.35">
      <c r="A8256" s="1">
        <v>802</v>
      </c>
      <c r="B8256" s="1" t="s">
        <v>180</v>
      </c>
      <c r="C8256" s="218">
        <v>44946</v>
      </c>
      <c r="D8256" s="1">
        <v>32</v>
      </c>
      <c r="E8256" s="1">
        <v>630</v>
      </c>
    </row>
    <row r="8257" spans="1:5" x14ac:dyDescent="0.35">
      <c r="A8257" s="1">
        <v>802</v>
      </c>
      <c r="B8257" s="1" t="s">
        <v>180</v>
      </c>
      <c r="C8257" s="218">
        <v>44947</v>
      </c>
      <c r="D8257" s="1">
        <v>39</v>
      </c>
      <c r="E8257" s="1">
        <v>864</v>
      </c>
    </row>
    <row r="8258" spans="1:5" x14ac:dyDescent="0.35">
      <c r="A8258" s="1">
        <v>802</v>
      </c>
      <c r="B8258" s="1" t="s">
        <v>180</v>
      </c>
      <c r="C8258" s="218">
        <v>44948</v>
      </c>
      <c r="D8258" s="1">
        <v>32</v>
      </c>
      <c r="E8258" s="1">
        <v>711</v>
      </c>
    </row>
    <row r="8259" spans="1:5" x14ac:dyDescent="0.35">
      <c r="A8259" s="1">
        <v>802</v>
      </c>
      <c r="B8259" s="1" t="s">
        <v>180</v>
      </c>
      <c r="C8259" s="218">
        <v>44949</v>
      </c>
      <c r="D8259" s="1">
        <v>32</v>
      </c>
      <c r="E8259" s="1">
        <v>711</v>
      </c>
    </row>
    <row r="8260" spans="1:5" x14ac:dyDescent="0.35">
      <c r="A8260" s="1">
        <v>802</v>
      </c>
      <c r="B8260" s="1" t="s">
        <v>180</v>
      </c>
      <c r="C8260" s="218">
        <v>44950</v>
      </c>
      <c r="D8260" s="1">
        <v>49</v>
      </c>
      <c r="E8260" s="1">
        <v>1044</v>
      </c>
    </row>
    <row r="8261" spans="1:5" x14ac:dyDescent="0.35">
      <c r="A8261" s="1">
        <v>802</v>
      </c>
      <c r="B8261" s="1" t="s">
        <v>180</v>
      </c>
      <c r="C8261" s="218">
        <v>44951</v>
      </c>
      <c r="D8261" s="1">
        <v>57</v>
      </c>
      <c r="E8261" s="1">
        <v>1161</v>
      </c>
    </row>
    <row r="8262" spans="1:5" x14ac:dyDescent="0.35">
      <c r="A8262" s="1">
        <v>802</v>
      </c>
      <c r="B8262" s="1" t="s">
        <v>180</v>
      </c>
      <c r="C8262" s="218">
        <v>44952</v>
      </c>
      <c r="D8262" s="1">
        <v>20</v>
      </c>
      <c r="E8262" s="1">
        <v>387</v>
      </c>
    </row>
    <row r="8263" spans="1:5" x14ac:dyDescent="0.35">
      <c r="A8263" s="1">
        <v>802</v>
      </c>
      <c r="B8263" s="1" t="s">
        <v>180</v>
      </c>
      <c r="C8263" s="218">
        <v>44953</v>
      </c>
      <c r="D8263" s="1">
        <v>33</v>
      </c>
      <c r="E8263" s="1">
        <v>864</v>
      </c>
    </row>
    <row r="8264" spans="1:5" x14ac:dyDescent="0.35">
      <c r="A8264" s="1">
        <v>802</v>
      </c>
      <c r="B8264" s="1" t="s">
        <v>180</v>
      </c>
      <c r="C8264" s="218">
        <v>44954</v>
      </c>
      <c r="D8264" s="1">
        <v>30</v>
      </c>
      <c r="E8264" s="1">
        <v>756</v>
      </c>
    </row>
    <row r="8265" spans="1:5" x14ac:dyDescent="0.35">
      <c r="A8265" s="1">
        <v>802</v>
      </c>
      <c r="B8265" s="1" t="s">
        <v>180</v>
      </c>
      <c r="C8265" s="218">
        <v>44955</v>
      </c>
      <c r="D8265" s="1">
        <v>9</v>
      </c>
      <c r="E8265" s="1">
        <v>216</v>
      </c>
    </row>
    <row r="8266" spans="1:5" x14ac:dyDescent="0.35">
      <c r="A8266" s="1">
        <v>802</v>
      </c>
      <c r="B8266" s="1" t="s">
        <v>180</v>
      </c>
      <c r="C8266" s="218">
        <v>44956</v>
      </c>
      <c r="D8266" s="1">
        <v>3</v>
      </c>
      <c r="E8266" s="1">
        <v>81</v>
      </c>
    </row>
    <row r="8267" spans="1:5" x14ac:dyDescent="0.35">
      <c r="A8267" s="1">
        <v>803</v>
      </c>
      <c r="B8267" s="1" t="s">
        <v>181</v>
      </c>
      <c r="C8267" s="218">
        <v>44879</v>
      </c>
      <c r="D8267" s="1">
        <v>17</v>
      </c>
      <c r="E8267" s="1">
        <v>306</v>
      </c>
    </row>
    <row r="8268" spans="1:5" x14ac:dyDescent="0.35">
      <c r="A8268" s="1">
        <v>803</v>
      </c>
      <c r="B8268" s="1" t="s">
        <v>181</v>
      </c>
      <c r="C8268" s="218">
        <v>44880</v>
      </c>
      <c r="D8268" s="1">
        <v>15</v>
      </c>
      <c r="E8268" s="1">
        <v>270</v>
      </c>
    </row>
    <row r="8269" spans="1:5" x14ac:dyDescent="0.35">
      <c r="A8269" s="1">
        <v>803</v>
      </c>
      <c r="B8269" s="1" t="s">
        <v>181</v>
      </c>
      <c r="C8269" s="218">
        <v>44881</v>
      </c>
      <c r="D8269" s="1">
        <v>34</v>
      </c>
      <c r="E8269" s="1">
        <v>612</v>
      </c>
    </row>
    <row r="8270" spans="1:5" x14ac:dyDescent="0.35">
      <c r="A8270" s="1">
        <v>803</v>
      </c>
      <c r="B8270" s="1" t="s">
        <v>181</v>
      </c>
      <c r="C8270" s="218">
        <v>44882</v>
      </c>
      <c r="D8270" s="1">
        <v>30</v>
      </c>
      <c r="E8270" s="1">
        <v>594</v>
      </c>
    </row>
    <row r="8271" spans="1:5" x14ac:dyDescent="0.35">
      <c r="A8271" s="1">
        <v>803</v>
      </c>
      <c r="B8271" s="1" t="s">
        <v>181</v>
      </c>
      <c r="C8271" s="218">
        <v>44883</v>
      </c>
      <c r="D8271" s="1">
        <v>22</v>
      </c>
      <c r="E8271" s="1">
        <v>504</v>
      </c>
    </row>
    <row r="8272" spans="1:5" x14ac:dyDescent="0.35">
      <c r="A8272" s="1">
        <v>803</v>
      </c>
      <c r="B8272" s="1" t="s">
        <v>181</v>
      </c>
      <c r="C8272" s="218">
        <v>44884</v>
      </c>
      <c r="D8272" s="1">
        <v>11</v>
      </c>
      <c r="E8272" s="1">
        <v>252</v>
      </c>
    </row>
    <row r="8273" spans="1:5" x14ac:dyDescent="0.35">
      <c r="A8273" s="1">
        <v>803</v>
      </c>
      <c r="B8273" s="1" t="s">
        <v>181</v>
      </c>
      <c r="C8273" s="218">
        <v>44885</v>
      </c>
      <c r="D8273" s="1">
        <v>17</v>
      </c>
      <c r="E8273" s="1">
        <v>468</v>
      </c>
    </row>
    <row r="8274" spans="1:5" x14ac:dyDescent="0.35">
      <c r="A8274" s="1">
        <v>803</v>
      </c>
      <c r="B8274" s="1" t="s">
        <v>181</v>
      </c>
      <c r="C8274" s="218">
        <v>44886</v>
      </c>
      <c r="D8274" s="1">
        <v>21</v>
      </c>
      <c r="E8274" s="1">
        <v>540</v>
      </c>
    </row>
    <row r="8275" spans="1:5" x14ac:dyDescent="0.35">
      <c r="A8275" s="1">
        <v>803</v>
      </c>
      <c r="B8275" s="1" t="s">
        <v>181</v>
      </c>
      <c r="C8275" s="218">
        <v>44887</v>
      </c>
      <c r="D8275" s="1">
        <v>32</v>
      </c>
      <c r="E8275" s="1">
        <v>603</v>
      </c>
    </row>
    <row r="8276" spans="1:5" x14ac:dyDescent="0.35">
      <c r="A8276" s="1">
        <v>803</v>
      </c>
      <c r="B8276" s="1" t="s">
        <v>181</v>
      </c>
      <c r="C8276" s="218">
        <v>44888</v>
      </c>
      <c r="D8276" s="1">
        <v>28</v>
      </c>
      <c r="E8276" s="1">
        <v>612</v>
      </c>
    </row>
    <row r="8277" spans="1:5" x14ac:dyDescent="0.35">
      <c r="A8277" s="1">
        <v>803</v>
      </c>
      <c r="B8277" s="1" t="s">
        <v>181</v>
      </c>
      <c r="C8277" s="218">
        <v>44889</v>
      </c>
      <c r="D8277" s="1">
        <v>5</v>
      </c>
      <c r="E8277" s="1">
        <v>90</v>
      </c>
    </row>
    <row r="8278" spans="1:5" x14ac:dyDescent="0.35">
      <c r="A8278" s="1">
        <v>803</v>
      </c>
      <c r="B8278" s="1" t="s">
        <v>181</v>
      </c>
      <c r="C8278" s="218">
        <v>44890</v>
      </c>
      <c r="D8278" s="1">
        <v>13</v>
      </c>
      <c r="E8278" s="1">
        <v>342</v>
      </c>
    </row>
    <row r="8279" spans="1:5" x14ac:dyDescent="0.35">
      <c r="A8279" s="1">
        <v>803</v>
      </c>
      <c r="B8279" s="1" t="s">
        <v>181</v>
      </c>
      <c r="C8279" s="218">
        <v>44891</v>
      </c>
      <c r="D8279" s="1">
        <v>20</v>
      </c>
      <c r="E8279" s="1">
        <v>360</v>
      </c>
    </row>
    <row r="8280" spans="1:5" x14ac:dyDescent="0.35">
      <c r="A8280" s="1">
        <v>803</v>
      </c>
      <c r="B8280" s="1" t="s">
        <v>181</v>
      </c>
      <c r="C8280" s="218">
        <v>44892</v>
      </c>
      <c r="D8280" s="1">
        <v>21</v>
      </c>
      <c r="E8280" s="1">
        <v>378</v>
      </c>
    </row>
    <row r="8281" spans="1:5" x14ac:dyDescent="0.35">
      <c r="A8281" s="1">
        <v>803</v>
      </c>
      <c r="B8281" s="1" t="s">
        <v>181</v>
      </c>
      <c r="C8281" s="218">
        <v>44893</v>
      </c>
      <c r="D8281" s="1">
        <v>32</v>
      </c>
      <c r="E8281" s="1">
        <v>684</v>
      </c>
    </row>
    <row r="8282" spans="1:5" x14ac:dyDescent="0.35">
      <c r="A8282" s="1">
        <v>803</v>
      </c>
      <c r="B8282" s="1" t="s">
        <v>181</v>
      </c>
      <c r="C8282" s="218">
        <v>44894</v>
      </c>
      <c r="D8282" s="1">
        <v>19</v>
      </c>
      <c r="E8282" s="1">
        <v>612</v>
      </c>
    </row>
    <row r="8283" spans="1:5" x14ac:dyDescent="0.35">
      <c r="A8283" s="1">
        <v>803</v>
      </c>
      <c r="B8283" s="1" t="s">
        <v>181</v>
      </c>
      <c r="C8283" s="218">
        <v>44895</v>
      </c>
      <c r="D8283" s="1">
        <v>39</v>
      </c>
      <c r="E8283" s="1">
        <v>756</v>
      </c>
    </row>
    <row r="8284" spans="1:5" x14ac:dyDescent="0.35">
      <c r="A8284" s="1">
        <v>803</v>
      </c>
      <c r="B8284" s="1" t="s">
        <v>181</v>
      </c>
      <c r="C8284" s="218">
        <v>44896</v>
      </c>
      <c r="D8284" s="1">
        <v>15</v>
      </c>
      <c r="E8284" s="1">
        <v>432</v>
      </c>
    </row>
    <row r="8285" spans="1:5" x14ac:dyDescent="0.35">
      <c r="A8285" s="1">
        <v>803</v>
      </c>
      <c r="B8285" s="1" t="s">
        <v>181</v>
      </c>
      <c r="C8285" s="218">
        <v>44897</v>
      </c>
      <c r="D8285" s="1">
        <v>13</v>
      </c>
      <c r="E8285" s="1">
        <v>396</v>
      </c>
    </row>
    <row r="8286" spans="1:5" x14ac:dyDescent="0.35">
      <c r="A8286" s="1">
        <v>803</v>
      </c>
      <c r="B8286" s="1" t="s">
        <v>181</v>
      </c>
      <c r="C8286" s="218">
        <v>44898</v>
      </c>
      <c r="D8286" s="1">
        <v>11</v>
      </c>
      <c r="E8286" s="1">
        <v>306</v>
      </c>
    </row>
    <row r="8287" spans="1:5" x14ac:dyDescent="0.35">
      <c r="A8287" s="1">
        <v>803</v>
      </c>
      <c r="B8287" s="1" t="s">
        <v>181</v>
      </c>
      <c r="C8287" s="218">
        <v>44899</v>
      </c>
      <c r="D8287" s="1">
        <v>21</v>
      </c>
      <c r="E8287" s="1">
        <v>540</v>
      </c>
    </row>
    <row r="8288" spans="1:5" x14ac:dyDescent="0.35">
      <c r="A8288" s="1">
        <v>803</v>
      </c>
      <c r="B8288" s="1" t="s">
        <v>181</v>
      </c>
      <c r="C8288" s="218">
        <v>44900</v>
      </c>
      <c r="D8288" s="1">
        <v>11</v>
      </c>
      <c r="E8288" s="1">
        <v>333</v>
      </c>
    </row>
    <row r="8289" spans="1:5" x14ac:dyDescent="0.35">
      <c r="A8289" s="1">
        <v>803</v>
      </c>
      <c r="B8289" s="1" t="s">
        <v>181</v>
      </c>
      <c r="C8289" s="218">
        <v>44901</v>
      </c>
      <c r="D8289" s="1">
        <v>31</v>
      </c>
      <c r="E8289" s="1">
        <v>720</v>
      </c>
    </row>
    <row r="8290" spans="1:5" x14ac:dyDescent="0.35">
      <c r="A8290" s="1">
        <v>803</v>
      </c>
      <c r="B8290" s="1" t="s">
        <v>181</v>
      </c>
      <c r="C8290" s="218">
        <v>44902</v>
      </c>
      <c r="D8290" s="1">
        <v>18</v>
      </c>
      <c r="E8290" s="1">
        <v>513</v>
      </c>
    </row>
    <row r="8291" spans="1:5" x14ac:dyDescent="0.35">
      <c r="A8291" s="1">
        <v>803</v>
      </c>
      <c r="B8291" s="1" t="s">
        <v>181</v>
      </c>
      <c r="C8291" s="218">
        <v>44903</v>
      </c>
      <c r="D8291" s="1">
        <v>15</v>
      </c>
      <c r="E8291" s="1">
        <v>459</v>
      </c>
    </row>
    <row r="8292" spans="1:5" x14ac:dyDescent="0.35">
      <c r="A8292" s="1">
        <v>803</v>
      </c>
      <c r="B8292" s="1" t="s">
        <v>181</v>
      </c>
      <c r="C8292" s="218">
        <v>44904</v>
      </c>
      <c r="D8292" s="1">
        <v>24</v>
      </c>
      <c r="E8292" s="1">
        <v>459</v>
      </c>
    </row>
    <row r="8293" spans="1:5" x14ac:dyDescent="0.35">
      <c r="A8293" s="1">
        <v>803</v>
      </c>
      <c r="B8293" s="1" t="s">
        <v>181</v>
      </c>
      <c r="C8293" s="218">
        <v>44905</v>
      </c>
      <c r="D8293" s="1">
        <v>25</v>
      </c>
      <c r="E8293" s="1">
        <v>612</v>
      </c>
    </row>
    <row r="8294" spans="1:5" x14ac:dyDescent="0.35">
      <c r="A8294" s="1">
        <v>803</v>
      </c>
      <c r="B8294" s="1" t="s">
        <v>181</v>
      </c>
      <c r="C8294" s="218">
        <v>44906</v>
      </c>
      <c r="D8294" s="1">
        <v>22</v>
      </c>
      <c r="E8294" s="1">
        <v>504</v>
      </c>
    </row>
    <row r="8295" spans="1:5" x14ac:dyDescent="0.35">
      <c r="A8295" s="1">
        <v>803</v>
      </c>
      <c r="B8295" s="1" t="s">
        <v>181</v>
      </c>
      <c r="C8295" s="218">
        <v>44907</v>
      </c>
      <c r="D8295" s="1">
        <v>24</v>
      </c>
      <c r="E8295" s="1">
        <v>540</v>
      </c>
    </row>
    <row r="8296" spans="1:5" x14ac:dyDescent="0.35">
      <c r="A8296" s="1">
        <v>803</v>
      </c>
      <c r="B8296" s="1" t="s">
        <v>181</v>
      </c>
      <c r="C8296" s="218">
        <v>44908</v>
      </c>
      <c r="D8296" s="1">
        <v>25</v>
      </c>
      <c r="E8296" s="1">
        <v>504</v>
      </c>
    </row>
    <row r="8297" spans="1:5" x14ac:dyDescent="0.35">
      <c r="A8297" s="1">
        <v>803</v>
      </c>
      <c r="B8297" s="1" t="s">
        <v>181</v>
      </c>
      <c r="C8297" s="218">
        <v>44909</v>
      </c>
      <c r="D8297" s="1">
        <v>22</v>
      </c>
      <c r="E8297" s="1">
        <v>531</v>
      </c>
    </row>
    <row r="8298" spans="1:5" x14ac:dyDescent="0.35">
      <c r="A8298" s="1">
        <v>803</v>
      </c>
      <c r="B8298" s="1" t="s">
        <v>181</v>
      </c>
      <c r="C8298" s="218">
        <v>44910</v>
      </c>
      <c r="D8298" s="1">
        <v>21</v>
      </c>
      <c r="E8298" s="1">
        <v>486</v>
      </c>
    </row>
    <row r="8299" spans="1:5" x14ac:dyDescent="0.35">
      <c r="A8299" s="1">
        <v>803</v>
      </c>
      <c r="B8299" s="1" t="s">
        <v>181</v>
      </c>
      <c r="C8299" s="218">
        <v>44911</v>
      </c>
      <c r="D8299" s="1">
        <v>24</v>
      </c>
      <c r="E8299" s="1">
        <v>513</v>
      </c>
    </row>
    <row r="8300" spans="1:5" x14ac:dyDescent="0.35">
      <c r="A8300" s="1">
        <v>803</v>
      </c>
      <c r="B8300" s="1" t="s">
        <v>181</v>
      </c>
      <c r="C8300" s="218">
        <v>44912</v>
      </c>
      <c r="D8300" s="1">
        <v>12</v>
      </c>
      <c r="E8300" s="1">
        <v>405</v>
      </c>
    </row>
    <row r="8301" spans="1:5" x14ac:dyDescent="0.35">
      <c r="A8301" s="1">
        <v>803</v>
      </c>
      <c r="B8301" s="1" t="s">
        <v>181</v>
      </c>
      <c r="C8301" s="218">
        <v>44913</v>
      </c>
      <c r="D8301" s="1">
        <v>21</v>
      </c>
      <c r="E8301" s="1">
        <v>540</v>
      </c>
    </row>
    <row r="8302" spans="1:5" x14ac:dyDescent="0.35">
      <c r="A8302" s="1">
        <v>803</v>
      </c>
      <c r="B8302" s="1" t="s">
        <v>181</v>
      </c>
      <c r="C8302" s="218">
        <v>44914</v>
      </c>
      <c r="D8302" s="1">
        <v>17</v>
      </c>
      <c r="E8302" s="1">
        <v>387</v>
      </c>
    </row>
    <row r="8303" spans="1:5" x14ac:dyDescent="0.35">
      <c r="A8303" s="1">
        <v>803</v>
      </c>
      <c r="B8303" s="1" t="s">
        <v>181</v>
      </c>
      <c r="C8303" s="218">
        <v>44915</v>
      </c>
      <c r="D8303" s="1">
        <v>22</v>
      </c>
      <c r="E8303" s="1">
        <v>504</v>
      </c>
    </row>
    <row r="8304" spans="1:5" x14ac:dyDescent="0.35">
      <c r="A8304" s="1">
        <v>803</v>
      </c>
      <c r="B8304" s="1" t="s">
        <v>181</v>
      </c>
      <c r="C8304" s="218">
        <v>44916</v>
      </c>
      <c r="D8304" s="1">
        <v>22</v>
      </c>
      <c r="E8304" s="1">
        <v>450</v>
      </c>
    </row>
    <row r="8305" spans="1:5" x14ac:dyDescent="0.35">
      <c r="A8305" s="1">
        <v>803</v>
      </c>
      <c r="B8305" s="1" t="s">
        <v>181</v>
      </c>
      <c r="C8305" s="218">
        <v>44917</v>
      </c>
      <c r="D8305" s="1">
        <v>16</v>
      </c>
      <c r="E8305" s="1">
        <v>396</v>
      </c>
    </row>
    <row r="8306" spans="1:5" x14ac:dyDescent="0.35">
      <c r="A8306" s="1">
        <v>803</v>
      </c>
      <c r="B8306" s="1" t="s">
        <v>181</v>
      </c>
      <c r="C8306" s="218">
        <v>44918</v>
      </c>
      <c r="D8306" s="1">
        <v>40</v>
      </c>
      <c r="E8306" s="1">
        <v>909</v>
      </c>
    </row>
    <row r="8307" spans="1:5" x14ac:dyDescent="0.35">
      <c r="A8307" s="1">
        <v>803</v>
      </c>
      <c r="B8307" s="1" t="s">
        <v>181</v>
      </c>
      <c r="C8307" s="218">
        <v>44919</v>
      </c>
      <c r="D8307" s="1">
        <v>22</v>
      </c>
      <c r="E8307" s="1">
        <v>423</v>
      </c>
    </row>
    <row r="8308" spans="1:5" x14ac:dyDescent="0.35">
      <c r="A8308" s="1">
        <v>803</v>
      </c>
      <c r="B8308" s="1" t="s">
        <v>181</v>
      </c>
      <c r="C8308" s="218">
        <v>44920</v>
      </c>
      <c r="D8308" s="1">
        <v>25</v>
      </c>
      <c r="E8308" s="1">
        <v>612</v>
      </c>
    </row>
    <row r="8309" spans="1:5" x14ac:dyDescent="0.35">
      <c r="A8309" s="1">
        <v>803</v>
      </c>
      <c r="B8309" s="1" t="s">
        <v>181</v>
      </c>
      <c r="C8309" s="218">
        <v>44921</v>
      </c>
      <c r="D8309" s="1">
        <v>25</v>
      </c>
      <c r="E8309" s="1">
        <v>585</v>
      </c>
    </row>
    <row r="8310" spans="1:5" x14ac:dyDescent="0.35">
      <c r="A8310" s="1">
        <v>803</v>
      </c>
      <c r="B8310" s="1" t="s">
        <v>181</v>
      </c>
      <c r="C8310" s="218">
        <v>44922</v>
      </c>
      <c r="D8310" s="1">
        <v>24</v>
      </c>
      <c r="E8310" s="1">
        <v>567</v>
      </c>
    </row>
    <row r="8311" spans="1:5" x14ac:dyDescent="0.35">
      <c r="A8311" s="1">
        <v>803</v>
      </c>
      <c r="B8311" s="1" t="s">
        <v>181</v>
      </c>
      <c r="C8311" s="218">
        <v>44923</v>
      </c>
      <c r="D8311" s="1">
        <v>25</v>
      </c>
      <c r="E8311" s="1">
        <v>585</v>
      </c>
    </row>
    <row r="8312" spans="1:5" x14ac:dyDescent="0.35">
      <c r="A8312" s="1">
        <v>803</v>
      </c>
      <c r="B8312" s="1" t="s">
        <v>181</v>
      </c>
      <c r="C8312" s="218">
        <v>44924</v>
      </c>
      <c r="D8312" s="1">
        <v>25</v>
      </c>
      <c r="E8312" s="1">
        <v>504</v>
      </c>
    </row>
    <row r="8313" spans="1:5" x14ac:dyDescent="0.35">
      <c r="A8313" s="1">
        <v>803</v>
      </c>
      <c r="B8313" s="1" t="s">
        <v>181</v>
      </c>
      <c r="C8313" s="218">
        <v>44925</v>
      </c>
      <c r="D8313" s="1">
        <v>19</v>
      </c>
      <c r="E8313" s="1">
        <v>504</v>
      </c>
    </row>
    <row r="8314" spans="1:5" x14ac:dyDescent="0.35">
      <c r="A8314" s="1">
        <v>803</v>
      </c>
      <c r="B8314" s="1" t="s">
        <v>181</v>
      </c>
      <c r="C8314" s="218">
        <v>44926</v>
      </c>
      <c r="D8314" s="1">
        <v>8</v>
      </c>
      <c r="E8314" s="1">
        <v>198</v>
      </c>
    </row>
    <row r="8315" spans="1:5" x14ac:dyDescent="0.35">
      <c r="A8315" s="1">
        <v>803</v>
      </c>
      <c r="B8315" s="1" t="s">
        <v>181</v>
      </c>
      <c r="C8315" s="218">
        <v>44927</v>
      </c>
      <c r="D8315" s="1">
        <v>11</v>
      </c>
      <c r="E8315" s="1">
        <v>198</v>
      </c>
    </row>
    <row r="8316" spans="1:5" x14ac:dyDescent="0.35">
      <c r="A8316" s="1">
        <v>803</v>
      </c>
      <c r="B8316" s="1" t="s">
        <v>181</v>
      </c>
      <c r="C8316" s="218">
        <v>44928</v>
      </c>
      <c r="D8316" s="1">
        <v>9</v>
      </c>
      <c r="E8316" s="1">
        <v>189</v>
      </c>
    </row>
    <row r="8317" spans="1:5" x14ac:dyDescent="0.35">
      <c r="A8317" s="1">
        <v>803</v>
      </c>
      <c r="B8317" s="1" t="s">
        <v>181</v>
      </c>
      <c r="C8317" s="218">
        <v>44929</v>
      </c>
      <c r="D8317" s="1">
        <v>26</v>
      </c>
      <c r="E8317" s="1">
        <v>576</v>
      </c>
    </row>
    <row r="8318" spans="1:5" x14ac:dyDescent="0.35">
      <c r="A8318" s="1">
        <v>803</v>
      </c>
      <c r="B8318" s="1" t="s">
        <v>181</v>
      </c>
      <c r="C8318" s="218">
        <v>44930</v>
      </c>
      <c r="D8318" s="1">
        <v>18</v>
      </c>
      <c r="E8318" s="1">
        <v>513</v>
      </c>
    </row>
    <row r="8319" spans="1:5" x14ac:dyDescent="0.35">
      <c r="A8319" s="1">
        <v>803</v>
      </c>
      <c r="B8319" s="1" t="s">
        <v>181</v>
      </c>
      <c r="C8319" s="218">
        <v>44931</v>
      </c>
      <c r="D8319" s="1">
        <v>28</v>
      </c>
      <c r="E8319" s="1">
        <v>612</v>
      </c>
    </row>
    <row r="8320" spans="1:5" x14ac:dyDescent="0.35">
      <c r="A8320" s="1">
        <v>803</v>
      </c>
      <c r="B8320" s="1" t="s">
        <v>181</v>
      </c>
      <c r="C8320" s="218">
        <v>44932</v>
      </c>
      <c r="D8320" s="1">
        <v>27</v>
      </c>
      <c r="E8320" s="1">
        <v>567</v>
      </c>
    </row>
    <row r="8321" spans="1:5" x14ac:dyDescent="0.35">
      <c r="A8321" s="1">
        <v>803</v>
      </c>
      <c r="B8321" s="1" t="s">
        <v>181</v>
      </c>
      <c r="C8321" s="218">
        <v>44933</v>
      </c>
      <c r="D8321" s="1">
        <v>33</v>
      </c>
      <c r="E8321" s="1">
        <v>675</v>
      </c>
    </row>
    <row r="8322" spans="1:5" x14ac:dyDescent="0.35">
      <c r="A8322" s="1">
        <v>803</v>
      </c>
      <c r="B8322" s="1" t="s">
        <v>181</v>
      </c>
      <c r="C8322" s="218">
        <v>44934</v>
      </c>
      <c r="D8322" s="1">
        <v>20</v>
      </c>
      <c r="E8322" s="1">
        <v>522</v>
      </c>
    </row>
    <row r="8323" spans="1:5" x14ac:dyDescent="0.35">
      <c r="A8323" s="1">
        <v>803</v>
      </c>
      <c r="B8323" s="1" t="s">
        <v>181</v>
      </c>
      <c r="C8323" s="218">
        <v>44935</v>
      </c>
      <c r="D8323" s="1">
        <v>16</v>
      </c>
      <c r="E8323" s="1">
        <v>369</v>
      </c>
    </row>
    <row r="8324" spans="1:5" x14ac:dyDescent="0.35">
      <c r="A8324" s="1">
        <v>803</v>
      </c>
      <c r="B8324" s="1" t="s">
        <v>181</v>
      </c>
      <c r="C8324" s="218">
        <v>44936</v>
      </c>
      <c r="D8324" s="1">
        <v>22</v>
      </c>
      <c r="E8324" s="1">
        <v>504</v>
      </c>
    </row>
    <row r="8325" spans="1:5" x14ac:dyDescent="0.35">
      <c r="A8325" s="1">
        <v>803</v>
      </c>
      <c r="B8325" s="1" t="s">
        <v>181</v>
      </c>
      <c r="C8325" s="218">
        <v>44937</v>
      </c>
      <c r="D8325" s="1">
        <v>19</v>
      </c>
      <c r="E8325" s="1">
        <v>504</v>
      </c>
    </row>
    <row r="8326" spans="1:5" x14ac:dyDescent="0.35">
      <c r="A8326" s="1">
        <v>803</v>
      </c>
      <c r="B8326" s="1" t="s">
        <v>181</v>
      </c>
      <c r="C8326" s="218">
        <v>44938</v>
      </c>
      <c r="D8326" s="1">
        <v>10</v>
      </c>
      <c r="E8326" s="1">
        <v>315</v>
      </c>
    </row>
    <row r="8327" spans="1:5" x14ac:dyDescent="0.35">
      <c r="A8327" s="1">
        <v>803</v>
      </c>
      <c r="B8327" s="1" t="s">
        <v>181</v>
      </c>
      <c r="C8327" s="218">
        <v>44939</v>
      </c>
      <c r="D8327" s="1">
        <v>37</v>
      </c>
      <c r="E8327" s="1">
        <v>774</v>
      </c>
    </row>
    <row r="8328" spans="1:5" x14ac:dyDescent="0.35">
      <c r="A8328" s="1">
        <v>803</v>
      </c>
      <c r="B8328" s="1" t="s">
        <v>181</v>
      </c>
      <c r="C8328" s="218">
        <v>44940</v>
      </c>
      <c r="D8328" s="1">
        <v>27</v>
      </c>
      <c r="E8328" s="1">
        <v>702</v>
      </c>
    </row>
    <row r="8329" spans="1:5" x14ac:dyDescent="0.35">
      <c r="A8329" s="1">
        <v>803</v>
      </c>
      <c r="B8329" s="1" t="s">
        <v>181</v>
      </c>
      <c r="C8329" s="218">
        <v>44941</v>
      </c>
      <c r="D8329" s="1">
        <v>23</v>
      </c>
      <c r="E8329" s="1">
        <v>630</v>
      </c>
    </row>
    <row r="8330" spans="1:5" x14ac:dyDescent="0.35">
      <c r="A8330" s="1">
        <v>803</v>
      </c>
      <c r="B8330" s="1" t="s">
        <v>181</v>
      </c>
      <c r="C8330" s="218">
        <v>44942</v>
      </c>
      <c r="D8330" s="1">
        <v>19</v>
      </c>
      <c r="E8330" s="1">
        <v>612</v>
      </c>
    </row>
    <row r="8331" spans="1:5" x14ac:dyDescent="0.35">
      <c r="A8331" s="1">
        <v>803</v>
      </c>
      <c r="B8331" s="1" t="s">
        <v>181</v>
      </c>
      <c r="C8331" s="218">
        <v>44943</v>
      </c>
      <c r="D8331" s="1">
        <v>32</v>
      </c>
      <c r="E8331" s="1">
        <v>684</v>
      </c>
    </row>
    <row r="8332" spans="1:5" x14ac:dyDescent="0.35">
      <c r="A8332" s="1">
        <v>803</v>
      </c>
      <c r="B8332" s="1" t="s">
        <v>181</v>
      </c>
      <c r="C8332" s="218">
        <v>44944</v>
      </c>
      <c r="D8332" s="1">
        <v>23</v>
      </c>
      <c r="E8332" s="1">
        <v>603</v>
      </c>
    </row>
    <row r="8333" spans="1:5" x14ac:dyDescent="0.35">
      <c r="A8333" s="1">
        <v>803</v>
      </c>
      <c r="B8333" s="1" t="s">
        <v>181</v>
      </c>
      <c r="C8333" s="218">
        <v>44945</v>
      </c>
      <c r="D8333" s="1">
        <v>23</v>
      </c>
      <c r="E8333" s="1">
        <v>603</v>
      </c>
    </row>
    <row r="8334" spans="1:5" x14ac:dyDescent="0.35">
      <c r="A8334" s="1">
        <v>803</v>
      </c>
      <c r="B8334" s="1" t="s">
        <v>181</v>
      </c>
      <c r="C8334" s="218">
        <v>44946</v>
      </c>
      <c r="D8334" s="1">
        <v>15</v>
      </c>
      <c r="E8334" s="1">
        <v>351</v>
      </c>
    </row>
    <row r="8335" spans="1:5" x14ac:dyDescent="0.35">
      <c r="A8335" s="1">
        <v>803</v>
      </c>
      <c r="B8335" s="1" t="s">
        <v>181</v>
      </c>
      <c r="C8335" s="218">
        <v>44947</v>
      </c>
      <c r="D8335" s="1">
        <v>24</v>
      </c>
      <c r="E8335" s="1">
        <v>567</v>
      </c>
    </row>
    <row r="8336" spans="1:5" x14ac:dyDescent="0.35">
      <c r="A8336" s="1">
        <v>803</v>
      </c>
      <c r="B8336" s="1" t="s">
        <v>181</v>
      </c>
      <c r="C8336" s="218">
        <v>44948</v>
      </c>
      <c r="D8336" s="1">
        <v>22</v>
      </c>
      <c r="E8336" s="1">
        <v>558</v>
      </c>
    </row>
    <row r="8337" spans="1:5" x14ac:dyDescent="0.35">
      <c r="A8337" s="1">
        <v>803</v>
      </c>
      <c r="B8337" s="1" t="s">
        <v>181</v>
      </c>
      <c r="C8337" s="218">
        <v>44949</v>
      </c>
      <c r="D8337" s="1">
        <v>21</v>
      </c>
      <c r="E8337" s="1">
        <v>621</v>
      </c>
    </row>
    <row r="8338" spans="1:5" x14ac:dyDescent="0.35">
      <c r="A8338" s="1">
        <v>803</v>
      </c>
      <c r="B8338" s="1" t="s">
        <v>181</v>
      </c>
      <c r="C8338" s="218">
        <v>44950</v>
      </c>
      <c r="D8338" s="1">
        <v>25</v>
      </c>
      <c r="E8338" s="1">
        <v>558</v>
      </c>
    </row>
    <row r="8339" spans="1:5" x14ac:dyDescent="0.35">
      <c r="A8339" s="1">
        <v>803</v>
      </c>
      <c r="B8339" s="1" t="s">
        <v>181</v>
      </c>
      <c r="C8339" s="218">
        <v>44951</v>
      </c>
      <c r="D8339" s="1">
        <v>28</v>
      </c>
      <c r="E8339" s="1">
        <v>639</v>
      </c>
    </row>
    <row r="8340" spans="1:5" x14ac:dyDescent="0.35">
      <c r="A8340" s="1">
        <v>803</v>
      </c>
      <c r="B8340" s="1" t="s">
        <v>181</v>
      </c>
      <c r="C8340" s="218">
        <v>44952</v>
      </c>
      <c r="D8340" s="1">
        <v>20</v>
      </c>
      <c r="E8340" s="1">
        <v>441</v>
      </c>
    </row>
    <row r="8341" spans="1:5" x14ac:dyDescent="0.35">
      <c r="A8341" s="1">
        <v>803</v>
      </c>
      <c r="B8341" s="1" t="s">
        <v>181</v>
      </c>
      <c r="C8341" s="218">
        <v>44953</v>
      </c>
      <c r="D8341" s="1">
        <v>23</v>
      </c>
      <c r="E8341" s="1">
        <v>468</v>
      </c>
    </row>
    <row r="8342" spans="1:5" x14ac:dyDescent="0.35">
      <c r="A8342" s="1">
        <v>803</v>
      </c>
      <c r="B8342" s="1" t="s">
        <v>181</v>
      </c>
      <c r="C8342" s="218">
        <v>44954</v>
      </c>
      <c r="D8342" s="1">
        <v>24</v>
      </c>
      <c r="E8342" s="1">
        <v>567</v>
      </c>
    </row>
    <row r="8343" spans="1:5" x14ac:dyDescent="0.35">
      <c r="A8343" s="1">
        <v>803</v>
      </c>
      <c r="B8343" s="1" t="s">
        <v>181</v>
      </c>
      <c r="C8343" s="218">
        <v>44955</v>
      </c>
      <c r="D8343" s="1">
        <v>24</v>
      </c>
      <c r="E8343" s="1">
        <v>513</v>
      </c>
    </row>
    <row r="8344" spans="1:5" x14ac:dyDescent="0.35">
      <c r="A8344" s="1">
        <v>803</v>
      </c>
      <c r="B8344" s="1" t="s">
        <v>181</v>
      </c>
      <c r="C8344" s="218">
        <v>44956</v>
      </c>
      <c r="D8344" s="1">
        <v>22</v>
      </c>
      <c r="E8344" s="1">
        <v>477</v>
      </c>
    </row>
    <row r="8345" spans="1:5" x14ac:dyDescent="0.35">
      <c r="A8345" s="1">
        <v>804</v>
      </c>
      <c r="B8345" s="1" t="s">
        <v>182</v>
      </c>
      <c r="C8345" s="218">
        <v>44878</v>
      </c>
      <c r="D8345" s="1">
        <v>15</v>
      </c>
      <c r="E8345" s="1">
        <v>270</v>
      </c>
    </row>
    <row r="8346" spans="1:5" x14ac:dyDescent="0.35">
      <c r="A8346" s="1">
        <v>804</v>
      </c>
      <c r="B8346" s="1" t="s">
        <v>182</v>
      </c>
      <c r="C8346" s="218">
        <v>44879</v>
      </c>
      <c r="D8346" s="1">
        <v>28</v>
      </c>
      <c r="E8346" s="1">
        <v>504</v>
      </c>
    </row>
    <row r="8347" spans="1:5" x14ac:dyDescent="0.35">
      <c r="A8347" s="1">
        <v>804</v>
      </c>
      <c r="B8347" s="1" t="s">
        <v>182</v>
      </c>
      <c r="C8347" s="218">
        <v>44880</v>
      </c>
      <c r="D8347" s="1">
        <v>37</v>
      </c>
      <c r="E8347" s="1">
        <v>693</v>
      </c>
    </row>
    <row r="8348" spans="1:5" x14ac:dyDescent="0.35">
      <c r="A8348" s="1">
        <v>804</v>
      </c>
      <c r="B8348" s="1" t="s">
        <v>182</v>
      </c>
      <c r="C8348" s="218">
        <v>44881</v>
      </c>
      <c r="D8348" s="1">
        <v>44</v>
      </c>
      <c r="E8348" s="1">
        <v>792</v>
      </c>
    </row>
    <row r="8349" spans="1:5" x14ac:dyDescent="0.35">
      <c r="A8349" s="1">
        <v>804</v>
      </c>
      <c r="B8349" s="1" t="s">
        <v>182</v>
      </c>
      <c r="C8349" s="218">
        <v>44882</v>
      </c>
      <c r="D8349" s="1">
        <v>38</v>
      </c>
      <c r="E8349" s="1">
        <v>765</v>
      </c>
    </row>
    <row r="8350" spans="1:5" x14ac:dyDescent="0.35">
      <c r="A8350" s="1">
        <v>804</v>
      </c>
      <c r="B8350" s="1" t="s">
        <v>182</v>
      </c>
      <c r="C8350" s="218">
        <v>44883</v>
      </c>
      <c r="D8350" s="1">
        <v>24</v>
      </c>
      <c r="E8350" s="1">
        <v>513</v>
      </c>
    </row>
    <row r="8351" spans="1:5" x14ac:dyDescent="0.35">
      <c r="A8351" s="1">
        <v>804</v>
      </c>
      <c r="B8351" s="1" t="s">
        <v>182</v>
      </c>
      <c r="C8351" s="218">
        <v>44884</v>
      </c>
      <c r="D8351" s="1">
        <v>26</v>
      </c>
      <c r="E8351" s="1">
        <v>603</v>
      </c>
    </row>
    <row r="8352" spans="1:5" x14ac:dyDescent="0.35">
      <c r="A8352" s="1">
        <v>804</v>
      </c>
      <c r="B8352" s="1" t="s">
        <v>182</v>
      </c>
      <c r="C8352" s="218">
        <v>44885</v>
      </c>
      <c r="D8352" s="1">
        <v>35</v>
      </c>
      <c r="E8352" s="1">
        <v>630</v>
      </c>
    </row>
    <row r="8353" spans="1:5" x14ac:dyDescent="0.35">
      <c r="A8353" s="1">
        <v>804</v>
      </c>
      <c r="B8353" s="1" t="s">
        <v>182</v>
      </c>
      <c r="C8353" s="218">
        <v>44886</v>
      </c>
      <c r="D8353" s="1">
        <v>24</v>
      </c>
      <c r="E8353" s="1">
        <v>540</v>
      </c>
    </row>
    <row r="8354" spans="1:5" x14ac:dyDescent="0.35">
      <c r="A8354" s="1">
        <v>804</v>
      </c>
      <c r="B8354" s="1" t="s">
        <v>182</v>
      </c>
      <c r="C8354" s="218">
        <v>44887</v>
      </c>
      <c r="D8354" s="1">
        <v>34</v>
      </c>
      <c r="E8354" s="1">
        <v>693</v>
      </c>
    </row>
    <row r="8355" spans="1:5" x14ac:dyDescent="0.35">
      <c r="A8355" s="1">
        <v>804</v>
      </c>
      <c r="B8355" s="1" t="s">
        <v>182</v>
      </c>
      <c r="C8355" s="218">
        <v>44888</v>
      </c>
      <c r="D8355" s="1">
        <v>39</v>
      </c>
      <c r="E8355" s="1">
        <v>783</v>
      </c>
    </row>
    <row r="8356" spans="1:5" x14ac:dyDescent="0.35">
      <c r="A8356" s="1">
        <v>804</v>
      </c>
      <c r="B8356" s="1" t="s">
        <v>182</v>
      </c>
      <c r="C8356" s="218">
        <v>44889</v>
      </c>
      <c r="D8356" s="1">
        <v>31</v>
      </c>
      <c r="E8356" s="1">
        <v>612</v>
      </c>
    </row>
    <row r="8357" spans="1:5" x14ac:dyDescent="0.35">
      <c r="A8357" s="1">
        <v>804</v>
      </c>
      <c r="B8357" s="1" t="s">
        <v>182</v>
      </c>
      <c r="C8357" s="218">
        <v>44890</v>
      </c>
      <c r="D8357" s="1">
        <v>26</v>
      </c>
      <c r="E8357" s="1">
        <v>819</v>
      </c>
    </row>
    <row r="8358" spans="1:5" x14ac:dyDescent="0.35">
      <c r="A8358" s="1">
        <v>804</v>
      </c>
      <c r="B8358" s="1" t="s">
        <v>182</v>
      </c>
      <c r="C8358" s="218">
        <v>44891</v>
      </c>
      <c r="D8358" s="1">
        <v>39</v>
      </c>
      <c r="E8358" s="1">
        <v>810</v>
      </c>
    </row>
    <row r="8359" spans="1:5" x14ac:dyDescent="0.35">
      <c r="A8359" s="1">
        <v>804</v>
      </c>
      <c r="B8359" s="1" t="s">
        <v>182</v>
      </c>
      <c r="C8359" s="218">
        <v>44892</v>
      </c>
      <c r="D8359" s="1">
        <v>39</v>
      </c>
      <c r="E8359" s="1">
        <v>891</v>
      </c>
    </row>
    <row r="8360" spans="1:5" x14ac:dyDescent="0.35">
      <c r="A8360" s="1">
        <v>804</v>
      </c>
      <c r="B8360" s="1" t="s">
        <v>182</v>
      </c>
      <c r="C8360" s="218">
        <v>44893</v>
      </c>
      <c r="D8360" s="1">
        <v>42</v>
      </c>
      <c r="E8360" s="1">
        <v>891</v>
      </c>
    </row>
    <row r="8361" spans="1:5" x14ac:dyDescent="0.35">
      <c r="A8361" s="1">
        <v>804</v>
      </c>
      <c r="B8361" s="1" t="s">
        <v>182</v>
      </c>
      <c r="C8361" s="218">
        <v>44894</v>
      </c>
      <c r="D8361" s="1">
        <v>34</v>
      </c>
      <c r="E8361" s="1">
        <v>882</v>
      </c>
    </row>
    <row r="8362" spans="1:5" x14ac:dyDescent="0.35">
      <c r="A8362" s="1">
        <v>804</v>
      </c>
      <c r="B8362" s="1" t="s">
        <v>182</v>
      </c>
      <c r="C8362" s="218">
        <v>44895</v>
      </c>
      <c r="D8362" s="1">
        <v>34</v>
      </c>
      <c r="E8362" s="1">
        <v>855</v>
      </c>
    </row>
    <row r="8363" spans="1:5" x14ac:dyDescent="0.35">
      <c r="A8363" s="1">
        <v>804</v>
      </c>
      <c r="B8363" s="1" t="s">
        <v>182</v>
      </c>
      <c r="C8363" s="218">
        <v>44896</v>
      </c>
      <c r="D8363" s="1">
        <v>45</v>
      </c>
      <c r="E8363" s="1">
        <v>918</v>
      </c>
    </row>
    <row r="8364" spans="1:5" x14ac:dyDescent="0.35">
      <c r="A8364" s="1">
        <v>804</v>
      </c>
      <c r="B8364" s="1" t="s">
        <v>182</v>
      </c>
      <c r="C8364" s="218">
        <v>44897</v>
      </c>
      <c r="D8364" s="1">
        <v>27</v>
      </c>
      <c r="E8364" s="1">
        <v>567</v>
      </c>
    </row>
    <row r="8365" spans="1:5" x14ac:dyDescent="0.35">
      <c r="A8365" s="1">
        <v>804</v>
      </c>
      <c r="B8365" s="1" t="s">
        <v>182</v>
      </c>
      <c r="C8365" s="218">
        <v>44898</v>
      </c>
      <c r="D8365" s="1">
        <v>15</v>
      </c>
      <c r="E8365" s="1">
        <v>405</v>
      </c>
    </row>
    <row r="8366" spans="1:5" x14ac:dyDescent="0.35">
      <c r="A8366" s="1">
        <v>804</v>
      </c>
      <c r="B8366" s="1" t="s">
        <v>182</v>
      </c>
      <c r="C8366" s="218">
        <v>44899</v>
      </c>
      <c r="D8366" s="1">
        <v>32</v>
      </c>
      <c r="E8366" s="1">
        <v>711</v>
      </c>
    </row>
    <row r="8367" spans="1:5" x14ac:dyDescent="0.35">
      <c r="A8367" s="1">
        <v>804</v>
      </c>
      <c r="B8367" s="1" t="s">
        <v>182</v>
      </c>
      <c r="C8367" s="218">
        <v>44900</v>
      </c>
      <c r="D8367" s="1">
        <v>36</v>
      </c>
      <c r="E8367" s="1">
        <v>702</v>
      </c>
    </row>
    <row r="8368" spans="1:5" x14ac:dyDescent="0.35">
      <c r="A8368" s="1">
        <v>804</v>
      </c>
      <c r="B8368" s="1" t="s">
        <v>182</v>
      </c>
      <c r="C8368" s="218">
        <v>44901</v>
      </c>
      <c r="D8368" s="1">
        <v>30</v>
      </c>
      <c r="E8368" s="1">
        <v>702</v>
      </c>
    </row>
    <row r="8369" spans="1:5" x14ac:dyDescent="0.35">
      <c r="A8369" s="1">
        <v>804</v>
      </c>
      <c r="B8369" s="1" t="s">
        <v>182</v>
      </c>
      <c r="C8369" s="218">
        <v>44902</v>
      </c>
      <c r="D8369" s="1">
        <v>29</v>
      </c>
      <c r="E8369" s="1">
        <v>657</v>
      </c>
    </row>
    <row r="8370" spans="1:5" x14ac:dyDescent="0.35">
      <c r="A8370" s="1">
        <v>804</v>
      </c>
      <c r="B8370" s="1" t="s">
        <v>182</v>
      </c>
      <c r="C8370" s="218">
        <v>44903</v>
      </c>
      <c r="D8370" s="1">
        <v>28</v>
      </c>
      <c r="E8370" s="1">
        <v>666</v>
      </c>
    </row>
    <row r="8371" spans="1:5" x14ac:dyDescent="0.35">
      <c r="A8371" s="1">
        <v>804</v>
      </c>
      <c r="B8371" s="1" t="s">
        <v>182</v>
      </c>
      <c r="C8371" s="218">
        <v>44904</v>
      </c>
      <c r="D8371" s="1">
        <v>27</v>
      </c>
      <c r="E8371" s="1">
        <v>702</v>
      </c>
    </row>
    <row r="8372" spans="1:5" x14ac:dyDescent="0.35">
      <c r="A8372" s="1">
        <v>804</v>
      </c>
      <c r="B8372" s="1" t="s">
        <v>182</v>
      </c>
      <c r="C8372" s="218">
        <v>44905</v>
      </c>
      <c r="D8372" s="1">
        <v>29</v>
      </c>
      <c r="E8372" s="1">
        <v>684</v>
      </c>
    </row>
    <row r="8373" spans="1:5" x14ac:dyDescent="0.35">
      <c r="A8373" s="1">
        <v>804</v>
      </c>
      <c r="B8373" s="1" t="s">
        <v>182</v>
      </c>
      <c r="C8373" s="218">
        <v>44906</v>
      </c>
      <c r="D8373" s="1">
        <v>23</v>
      </c>
      <c r="E8373" s="1">
        <v>522</v>
      </c>
    </row>
    <row r="8374" spans="1:5" x14ac:dyDescent="0.35">
      <c r="A8374" s="1">
        <v>804</v>
      </c>
      <c r="B8374" s="1" t="s">
        <v>182</v>
      </c>
      <c r="C8374" s="218">
        <v>44907</v>
      </c>
      <c r="D8374" s="1">
        <v>29</v>
      </c>
      <c r="E8374" s="1">
        <v>657</v>
      </c>
    </row>
    <row r="8375" spans="1:5" x14ac:dyDescent="0.35">
      <c r="A8375" s="1">
        <v>804</v>
      </c>
      <c r="B8375" s="1" t="s">
        <v>182</v>
      </c>
      <c r="C8375" s="218">
        <v>44908</v>
      </c>
      <c r="D8375" s="1">
        <v>37</v>
      </c>
      <c r="E8375" s="1">
        <v>747</v>
      </c>
    </row>
    <row r="8376" spans="1:5" x14ac:dyDescent="0.35">
      <c r="A8376" s="1">
        <v>804</v>
      </c>
      <c r="B8376" s="1" t="s">
        <v>182</v>
      </c>
      <c r="C8376" s="218">
        <v>44909</v>
      </c>
      <c r="D8376" s="1">
        <v>35</v>
      </c>
      <c r="E8376" s="1">
        <v>711</v>
      </c>
    </row>
    <row r="8377" spans="1:5" x14ac:dyDescent="0.35">
      <c r="A8377" s="1">
        <v>804</v>
      </c>
      <c r="B8377" s="1" t="s">
        <v>182</v>
      </c>
      <c r="C8377" s="218">
        <v>44910</v>
      </c>
      <c r="D8377" s="1">
        <v>31</v>
      </c>
      <c r="E8377" s="1">
        <v>747</v>
      </c>
    </row>
    <row r="8378" spans="1:5" x14ac:dyDescent="0.35">
      <c r="A8378" s="1">
        <v>804</v>
      </c>
      <c r="B8378" s="1" t="s">
        <v>182</v>
      </c>
      <c r="C8378" s="218">
        <v>44911</v>
      </c>
      <c r="D8378" s="1">
        <v>23</v>
      </c>
      <c r="E8378" s="1">
        <v>576</v>
      </c>
    </row>
    <row r="8379" spans="1:5" x14ac:dyDescent="0.35">
      <c r="A8379" s="1">
        <v>804</v>
      </c>
      <c r="B8379" s="1" t="s">
        <v>182</v>
      </c>
      <c r="C8379" s="218">
        <v>44912</v>
      </c>
      <c r="D8379" s="1">
        <v>27</v>
      </c>
      <c r="E8379" s="1">
        <v>702</v>
      </c>
    </row>
    <row r="8380" spans="1:5" x14ac:dyDescent="0.35">
      <c r="A8380" s="1">
        <v>804</v>
      </c>
      <c r="B8380" s="1" t="s">
        <v>182</v>
      </c>
      <c r="C8380" s="218">
        <v>44913</v>
      </c>
      <c r="D8380" s="1">
        <v>31</v>
      </c>
      <c r="E8380" s="1">
        <v>720</v>
      </c>
    </row>
    <row r="8381" spans="1:5" x14ac:dyDescent="0.35">
      <c r="A8381" s="1">
        <v>804</v>
      </c>
      <c r="B8381" s="1" t="s">
        <v>182</v>
      </c>
      <c r="C8381" s="218">
        <v>44914</v>
      </c>
      <c r="D8381" s="1">
        <v>37</v>
      </c>
      <c r="E8381" s="1">
        <v>720</v>
      </c>
    </row>
    <row r="8382" spans="1:5" x14ac:dyDescent="0.35">
      <c r="A8382" s="1">
        <v>804</v>
      </c>
      <c r="B8382" s="1" t="s">
        <v>182</v>
      </c>
      <c r="C8382" s="218">
        <v>44915</v>
      </c>
      <c r="D8382" s="1">
        <v>24</v>
      </c>
      <c r="E8382" s="1">
        <v>513</v>
      </c>
    </row>
    <row r="8383" spans="1:5" x14ac:dyDescent="0.35">
      <c r="A8383" s="1">
        <v>804</v>
      </c>
      <c r="B8383" s="1" t="s">
        <v>182</v>
      </c>
      <c r="C8383" s="218">
        <v>44916</v>
      </c>
      <c r="D8383" s="1">
        <v>20</v>
      </c>
      <c r="E8383" s="1">
        <v>495</v>
      </c>
    </row>
    <row r="8384" spans="1:5" x14ac:dyDescent="0.35">
      <c r="A8384" s="1">
        <v>804</v>
      </c>
      <c r="B8384" s="1" t="s">
        <v>182</v>
      </c>
      <c r="C8384" s="218">
        <v>44917</v>
      </c>
      <c r="D8384" s="1">
        <v>23</v>
      </c>
      <c r="E8384" s="1">
        <v>468</v>
      </c>
    </row>
    <row r="8385" spans="1:5" x14ac:dyDescent="0.35">
      <c r="A8385" s="1">
        <v>804</v>
      </c>
      <c r="B8385" s="1" t="s">
        <v>182</v>
      </c>
      <c r="C8385" s="218">
        <v>44918</v>
      </c>
      <c r="D8385" s="1">
        <v>28</v>
      </c>
      <c r="E8385" s="1">
        <v>612</v>
      </c>
    </row>
    <row r="8386" spans="1:5" x14ac:dyDescent="0.35">
      <c r="A8386" s="1">
        <v>804</v>
      </c>
      <c r="B8386" s="1" t="s">
        <v>182</v>
      </c>
      <c r="C8386" s="218">
        <v>44919</v>
      </c>
      <c r="D8386" s="1">
        <v>25</v>
      </c>
      <c r="E8386" s="1">
        <v>531</v>
      </c>
    </row>
    <row r="8387" spans="1:5" x14ac:dyDescent="0.35">
      <c r="A8387" s="1">
        <v>804</v>
      </c>
      <c r="B8387" s="1" t="s">
        <v>182</v>
      </c>
      <c r="C8387" s="218">
        <v>44920</v>
      </c>
      <c r="D8387" s="1">
        <v>39</v>
      </c>
      <c r="E8387" s="1">
        <v>729</v>
      </c>
    </row>
    <row r="8388" spans="1:5" x14ac:dyDescent="0.35">
      <c r="A8388" s="1">
        <v>804</v>
      </c>
      <c r="B8388" s="1" t="s">
        <v>182</v>
      </c>
      <c r="C8388" s="218">
        <v>44921</v>
      </c>
      <c r="D8388" s="1">
        <v>30</v>
      </c>
      <c r="E8388" s="1">
        <v>675</v>
      </c>
    </row>
    <row r="8389" spans="1:5" x14ac:dyDescent="0.35">
      <c r="A8389" s="1">
        <v>804</v>
      </c>
      <c r="B8389" s="1" t="s">
        <v>182</v>
      </c>
      <c r="C8389" s="218">
        <v>44922</v>
      </c>
      <c r="D8389" s="1">
        <v>30</v>
      </c>
      <c r="E8389" s="1">
        <v>648</v>
      </c>
    </row>
    <row r="8390" spans="1:5" x14ac:dyDescent="0.35">
      <c r="A8390" s="1">
        <v>804</v>
      </c>
      <c r="B8390" s="1" t="s">
        <v>182</v>
      </c>
      <c r="C8390" s="218">
        <v>44923</v>
      </c>
      <c r="D8390" s="1">
        <v>33</v>
      </c>
      <c r="E8390" s="1">
        <v>702</v>
      </c>
    </row>
    <row r="8391" spans="1:5" x14ac:dyDescent="0.35">
      <c r="A8391" s="1">
        <v>804</v>
      </c>
      <c r="B8391" s="1" t="s">
        <v>182</v>
      </c>
      <c r="C8391" s="218">
        <v>44924</v>
      </c>
      <c r="D8391" s="1">
        <v>26</v>
      </c>
      <c r="E8391" s="1">
        <v>630</v>
      </c>
    </row>
    <row r="8392" spans="1:5" x14ac:dyDescent="0.35">
      <c r="A8392" s="1">
        <v>804</v>
      </c>
      <c r="B8392" s="1" t="s">
        <v>182</v>
      </c>
      <c r="C8392" s="218">
        <v>44925</v>
      </c>
      <c r="D8392" s="1">
        <v>10</v>
      </c>
      <c r="E8392" s="1">
        <v>261</v>
      </c>
    </row>
    <row r="8393" spans="1:5" x14ac:dyDescent="0.35">
      <c r="A8393" s="1">
        <v>804</v>
      </c>
      <c r="B8393" s="1" t="s">
        <v>182</v>
      </c>
      <c r="C8393" s="218">
        <v>44926</v>
      </c>
      <c r="D8393" s="1">
        <v>27</v>
      </c>
      <c r="E8393" s="1">
        <v>648</v>
      </c>
    </row>
    <row r="8394" spans="1:5" x14ac:dyDescent="0.35">
      <c r="A8394" s="1">
        <v>804</v>
      </c>
      <c r="B8394" s="1" t="s">
        <v>182</v>
      </c>
      <c r="C8394" s="218">
        <v>44927</v>
      </c>
      <c r="D8394" s="1">
        <v>10</v>
      </c>
      <c r="E8394" s="1">
        <v>207</v>
      </c>
    </row>
    <row r="8395" spans="1:5" x14ac:dyDescent="0.35">
      <c r="A8395" s="1">
        <v>804</v>
      </c>
      <c r="B8395" s="1" t="s">
        <v>182</v>
      </c>
      <c r="C8395" s="218">
        <v>44928</v>
      </c>
      <c r="D8395" s="1">
        <v>9</v>
      </c>
      <c r="E8395" s="1">
        <v>216</v>
      </c>
    </row>
    <row r="8396" spans="1:5" x14ac:dyDescent="0.35">
      <c r="A8396" s="1">
        <v>804</v>
      </c>
      <c r="B8396" s="1" t="s">
        <v>182</v>
      </c>
      <c r="C8396" s="218">
        <v>44929</v>
      </c>
      <c r="D8396" s="1">
        <v>31</v>
      </c>
      <c r="E8396" s="1">
        <v>720</v>
      </c>
    </row>
    <row r="8397" spans="1:5" x14ac:dyDescent="0.35">
      <c r="A8397" s="1">
        <v>804</v>
      </c>
      <c r="B8397" s="1" t="s">
        <v>182</v>
      </c>
      <c r="C8397" s="218">
        <v>44930</v>
      </c>
      <c r="D8397" s="1">
        <v>36</v>
      </c>
      <c r="E8397" s="1">
        <v>729</v>
      </c>
    </row>
    <row r="8398" spans="1:5" x14ac:dyDescent="0.35">
      <c r="A8398" s="1">
        <v>804</v>
      </c>
      <c r="B8398" s="1" t="s">
        <v>182</v>
      </c>
      <c r="C8398" s="218">
        <v>44931</v>
      </c>
      <c r="D8398" s="1">
        <v>32</v>
      </c>
      <c r="E8398" s="1">
        <v>765</v>
      </c>
    </row>
    <row r="8399" spans="1:5" x14ac:dyDescent="0.35">
      <c r="A8399" s="1">
        <v>804</v>
      </c>
      <c r="B8399" s="1" t="s">
        <v>182</v>
      </c>
      <c r="C8399" s="218">
        <v>44932</v>
      </c>
      <c r="D8399" s="1">
        <v>35</v>
      </c>
      <c r="E8399" s="1">
        <v>792</v>
      </c>
    </row>
    <row r="8400" spans="1:5" x14ac:dyDescent="0.35">
      <c r="A8400" s="1">
        <v>804</v>
      </c>
      <c r="B8400" s="1" t="s">
        <v>182</v>
      </c>
      <c r="C8400" s="218">
        <v>44933</v>
      </c>
      <c r="D8400" s="1">
        <v>34</v>
      </c>
      <c r="E8400" s="1">
        <v>720</v>
      </c>
    </row>
    <row r="8401" spans="1:5" x14ac:dyDescent="0.35">
      <c r="A8401" s="1">
        <v>804</v>
      </c>
      <c r="B8401" s="1" t="s">
        <v>182</v>
      </c>
      <c r="C8401" s="218">
        <v>44934</v>
      </c>
      <c r="D8401" s="1">
        <v>26</v>
      </c>
      <c r="E8401" s="1">
        <v>657</v>
      </c>
    </row>
    <row r="8402" spans="1:5" x14ac:dyDescent="0.35">
      <c r="A8402" s="1">
        <v>804</v>
      </c>
      <c r="B8402" s="1" t="s">
        <v>182</v>
      </c>
      <c r="C8402" s="218">
        <v>44935</v>
      </c>
      <c r="D8402" s="1">
        <v>32</v>
      </c>
      <c r="E8402" s="1">
        <v>657</v>
      </c>
    </row>
    <row r="8403" spans="1:5" x14ac:dyDescent="0.35">
      <c r="A8403" s="1">
        <v>804</v>
      </c>
      <c r="B8403" s="1" t="s">
        <v>182</v>
      </c>
      <c r="C8403" s="218">
        <v>44936</v>
      </c>
      <c r="D8403" s="1">
        <v>35</v>
      </c>
      <c r="E8403" s="1">
        <v>711</v>
      </c>
    </row>
    <row r="8404" spans="1:5" x14ac:dyDescent="0.35">
      <c r="A8404" s="1">
        <v>804</v>
      </c>
      <c r="B8404" s="1" t="s">
        <v>182</v>
      </c>
      <c r="C8404" s="218">
        <v>44937</v>
      </c>
      <c r="D8404" s="1">
        <v>25</v>
      </c>
      <c r="E8404" s="1">
        <v>585</v>
      </c>
    </row>
    <row r="8405" spans="1:5" x14ac:dyDescent="0.35">
      <c r="A8405" s="1">
        <v>804</v>
      </c>
      <c r="B8405" s="1" t="s">
        <v>182</v>
      </c>
      <c r="C8405" s="218">
        <v>44938</v>
      </c>
      <c r="D8405" s="1">
        <v>31</v>
      </c>
      <c r="E8405" s="1">
        <v>666</v>
      </c>
    </row>
    <row r="8406" spans="1:5" x14ac:dyDescent="0.35">
      <c r="A8406" s="1">
        <v>804</v>
      </c>
      <c r="B8406" s="1" t="s">
        <v>182</v>
      </c>
      <c r="C8406" s="218">
        <v>44939</v>
      </c>
      <c r="D8406" s="1">
        <v>38</v>
      </c>
      <c r="E8406" s="1">
        <v>819</v>
      </c>
    </row>
    <row r="8407" spans="1:5" x14ac:dyDescent="0.35">
      <c r="A8407" s="1">
        <v>804</v>
      </c>
      <c r="B8407" s="1" t="s">
        <v>182</v>
      </c>
      <c r="C8407" s="218">
        <v>44940</v>
      </c>
      <c r="D8407" s="1">
        <v>29</v>
      </c>
      <c r="E8407" s="1">
        <v>630</v>
      </c>
    </row>
    <row r="8408" spans="1:5" x14ac:dyDescent="0.35">
      <c r="A8408" s="1">
        <v>804</v>
      </c>
      <c r="B8408" s="1" t="s">
        <v>182</v>
      </c>
      <c r="C8408" s="218">
        <v>44941</v>
      </c>
      <c r="D8408" s="1">
        <v>30</v>
      </c>
      <c r="E8408" s="1">
        <v>648</v>
      </c>
    </row>
    <row r="8409" spans="1:5" x14ac:dyDescent="0.35">
      <c r="A8409" s="1">
        <v>804</v>
      </c>
      <c r="B8409" s="1" t="s">
        <v>182</v>
      </c>
      <c r="C8409" s="218">
        <v>44942</v>
      </c>
      <c r="D8409" s="1">
        <v>26</v>
      </c>
      <c r="E8409" s="1">
        <v>603</v>
      </c>
    </row>
    <row r="8410" spans="1:5" x14ac:dyDescent="0.35">
      <c r="A8410" s="1">
        <v>804</v>
      </c>
      <c r="B8410" s="1" t="s">
        <v>182</v>
      </c>
      <c r="C8410" s="218">
        <v>44943</v>
      </c>
      <c r="D8410" s="1">
        <v>37</v>
      </c>
      <c r="E8410" s="1">
        <v>801</v>
      </c>
    </row>
    <row r="8411" spans="1:5" x14ac:dyDescent="0.35">
      <c r="A8411" s="1">
        <v>804</v>
      </c>
      <c r="B8411" s="1" t="s">
        <v>182</v>
      </c>
      <c r="C8411" s="218">
        <v>44944</v>
      </c>
      <c r="D8411" s="1">
        <v>25</v>
      </c>
      <c r="E8411" s="1">
        <v>693</v>
      </c>
    </row>
    <row r="8412" spans="1:5" x14ac:dyDescent="0.35">
      <c r="A8412" s="1">
        <v>804</v>
      </c>
      <c r="B8412" s="1" t="s">
        <v>182</v>
      </c>
      <c r="C8412" s="218">
        <v>44945</v>
      </c>
      <c r="D8412" s="1">
        <v>33</v>
      </c>
      <c r="E8412" s="1">
        <v>675</v>
      </c>
    </row>
    <row r="8413" spans="1:5" x14ac:dyDescent="0.35">
      <c r="A8413" s="1">
        <v>804</v>
      </c>
      <c r="B8413" s="1" t="s">
        <v>182</v>
      </c>
      <c r="C8413" s="218">
        <v>44946</v>
      </c>
      <c r="D8413" s="1">
        <v>24</v>
      </c>
      <c r="E8413" s="1">
        <v>486</v>
      </c>
    </row>
    <row r="8414" spans="1:5" x14ac:dyDescent="0.35">
      <c r="A8414" s="1">
        <v>804</v>
      </c>
      <c r="B8414" s="1" t="s">
        <v>182</v>
      </c>
      <c r="C8414" s="218">
        <v>44947</v>
      </c>
      <c r="D8414" s="1">
        <v>29</v>
      </c>
      <c r="E8414" s="1">
        <v>711</v>
      </c>
    </row>
    <row r="8415" spans="1:5" x14ac:dyDescent="0.35">
      <c r="A8415" s="1">
        <v>804</v>
      </c>
      <c r="B8415" s="1" t="s">
        <v>182</v>
      </c>
      <c r="C8415" s="218">
        <v>44948</v>
      </c>
      <c r="D8415" s="1">
        <v>19</v>
      </c>
      <c r="E8415" s="1">
        <v>504</v>
      </c>
    </row>
    <row r="8416" spans="1:5" x14ac:dyDescent="0.35">
      <c r="A8416" s="1">
        <v>804</v>
      </c>
      <c r="B8416" s="1" t="s">
        <v>182</v>
      </c>
      <c r="C8416" s="218">
        <v>44949</v>
      </c>
      <c r="D8416" s="1">
        <v>28</v>
      </c>
      <c r="E8416" s="1">
        <v>504</v>
      </c>
    </row>
    <row r="8417" spans="1:5" x14ac:dyDescent="0.35">
      <c r="A8417" s="1">
        <v>804</v>
      </c>
      <c r="B8417" s="1" t="s">
        <v>182</v>
      </c>
      <c r="C8417" s="218">
        <v>44950</v>
      </c>
      <c r="D8417" s="1">
        <v>29</v>
      </c>
      <c r="E8417" s="1">
        <v>603</v>
      </c>
    </row>
    <row r="8418" spans="1:5" x14ac:dyDescent="0.35">
      <c r="A8418" s="1">
        <v>804</v>
      </c>
      <c r="B8418" s="1" t="s">
        <v>182</v>
      </c>
      <c r="C8418" s="218">
        <v>44951</v>
      </c>
      <c r="D8418" s="1">
        <v>42</v>
      </c>
      <c r="E8418" s="1">
        <v>918</v>
      </c>
    </row>
    <row r="8419" spans="1:5" x14ac:dyDescent="0.35">
      <c r="A8419" s="1">
        <v>804</v>
      </c>
      <c r="B8419" s="1" t="s">
        <v>182</v>
      </c>
      <c r="C8419" s="218">
        <v>44952</v>
      </c>
      <c r="D8419" s="1">
        <v>22</v>
      </c>
      <c r="E8419" s="1">
        <v>531</v>
      </c>
    </row>
    <row r="8420" spans="1:5" x14ac:dyDescent="0.35">
      <c r="A8420" s="1">
        <v>804</v>
      </c>
      <c r="B8420" s="1" t="s">
        <v>182</v>
      </c>
      <c r="C8420" s="218">
        <v>44953</v>
      </c>
      <c r="D8420" s="1">
        <v>36</v>
      </c>
      <c r="E8420" s="1">
        <v>810</v>
      </c>
    </row>
    <row r="8421" spans="1:5" x14ac:dyDescent="0.35">
      <c r="A8421" s="1">
        <v>804</v>
      </c>
      <c r="B8421" s="1" t="s">
        <v>182</v>
      </c>
      <c r="C8421" s="218">
        <v>44954</v>
      </c>
      <c r="D8421" s="1">
        <v>36</v>
      </c>
      <c r="E8421" s="1">
        <v>783</v>
      </c>
    </row>
    <row r="8422" spans="1:5" x14ac:dyDescent="0.35">
      <c r="A8422" s="1">
        <v>804</v>
      </c>
      <c r="B8422" s="1" t="s">
        <v>182</v>
      </c>
      <c r="C8422" s="218">
        <v>44955</v>
      </c>
      <c r="D8422" s="1">
        <v>31</v>
      </c>
      <c r="E8422" s="1">
        <v>666</v>
      </c>
    </row>
    <row r="8423" spans="1:5" x14ac:dyDescent="0.35">
      <c r="A8423" s="1">
        <v>804</v>
      </c>
      <c r="B8423" s="1" t="s">
        <v>182</v>
      </c>
      <c r="C8423" s="218">
        <v>44956</v>
      </c>
      <c r="D8423" s="1">
        <v>2</v>
      </c>
      <c r="E8423" s="1">
        <v>36</v>
      </c>
    </row>
  </sheetData>
  <autoFilter ref="A1:E8423" xr:uid="{CA98E77E-854F-43E9-8444-D98EEC0664FD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CE9ED-3483-4379-A006-E7849DD8C49B}">
  <sheetPr codeName="Sheet5"/>
  <dimension ref="A1:J24114"/>
  <sheetViews>
    <sheetView zoomScale="165" workbookViewId="0"/>
  </sheetViews>
  <sheetFormatPr defaultRowHeight="14.5" x14ac:dyDescent="0.35"/>
  <cols>
    <col min="3" max="3" width="12" bestFit="1" customWidth="1"/>
    <col min="4" max="4" width="10.36328125" bestFit="1" customWidth="1"/>
    <col min="5" max="5" width="10.90625" bestFit="1" customWidth="1"/>
  </cols>
  <sheetData>
    <row r="1" spans="1:10" x14ac:dyDescent="0.35">
      <c r="A1" s="1" t="s">
        <v>226</v>
      </c>
      <c r="B1" s="1" t="s">
        <v>227</v>
      </c>
      <c r="C1" s="218" t="s">
        <v>228</v>
      </c>
      <c r="D1" s="218" t="s">
        <v>212</v>
      </c>
      <c r="E1" s="1" t="s">
        <v>216</v>
      </c>
      <c r="F1" s="1" t="s">
        <v>217</v>
      </c>
      <c r="G1" s="116"/>
      <c r="H1" s="62"/>
      <c r="J1" s="116"/>
    </row>
    <row r="2" spans="1:10" x14ac:dyDescent="0.35">
      <c r="A2" s="1">
        <v>1</v>
      </c>
      <c r="B2" s="1" t="s">
        <v>70</v>
      </c>
      <c r="C2" s="218">
        <v>44880</v>
      </c>
      <c r="D2" s="218">
        <v>44878</v>
      </c>
      <c r="E2" s="1">
        <v>5</v>
      </c>
      <c r="F2" s="62">
        <v>337.48</v>
      </c>
    </row>
    <row r="3" spans="1:10" x14ac:dyDescent="0.35">
      <c r="A3" s="1">
        <v>1</v>
      </c>
      <c r="B3" s="1" t="s">
        <v>70</v>
      </c>
      <c r="C3" s="218">
        <v>44880</v>
      </c>
      <c r="D3" s="218">
        <v>44879</v>
      </c>
      <c r="E3" s="1">
        <v>4</v>
      </c>
      <c r="F3" s="62">
        <v>214.53</v>
      </c>
    </row>
    <row r="4" spans="1:10" x14ac:dyDescent="0.35">
      <c r="A4" s="1">
        <v>1</v>
      </c>
      <c r="B4" s="1" t="s">
        <v>70</v>
      </c>
      <c r="C4" s="218">
        <v>44880</v>
      </c>
      <c r="D4" s="218">
        <v>44880</v>
      </c>
      <c r="E4" s="1">
        <v>272</v>
      </c>
      <c r="F4" s="62">
        <v>14971.17</v>
      </c>
    </row>
    <row r="5" spans="1:10" x14ac:dyDescent="0.35">
      <c r="A5" s="1">
        <v>1</v>
      </c>
      <c r="B5" s="1" t="s">
        <v>70</v>
      </c>
      <c r="C5" s="218">
        <v>44880</v>
      </c>
      <c r="D5" s="218">
        <v>44881</v>
      </c>
      <c r="E5" s="1">
        <v>63</v>
      </c>
      <c r="F5" s="62">
        <v>4310.7299999999996</v>
      </c>
    </row>
    <row r="6" spans="1:10" x14ac:dyDescent="0.35">
      <c r="A6" s="1">
        <v>1</v>
      </c>
      <c r="B6" s="1" t="s">
        <v>70</v>
      </c>
      <c r="C6" s="218">
        <v>44881</v>
      </c>
      <c r="D6" s="218">
        <v>44879</v>
      </c>
      <c r="E6" s="1">
        <v>1</v>
      </c>
      <c r="F6" s="62">
        <v>25.64</v>
      </c>
    </row>
    <row r="7" spans="1:10" x14ac:dyDescent="0.35">
      <c r="A7" s="1">
        <v>1</v>
      </c>
      <c r="B7" s="1" t="s">
        <v>70</v>
      </c>
      <c r="C7" s="218">
        <v>44881</v>
      </c>
      <c r="D7" s="218">
        <v>44880</v>
      </c>
      <c r="E7" s="1">
        <v>40</v>
      </c>
      <c r="F7" s="62">
        <v>1385.7</v>
      </c>
    </row>
    <row r="8" spans="1:10" x14ac:dyDescent="0.35">
      <c r="A8" s="1">
        <v>1</v>
      </c>
      <c r="B8" s="1" t="s">
        <v>70</v>
      </c>
      <c r="C8" s="218">
        <v>44881</v>
      </c>
      <c r="D8" s="218">
        <v>44881</v>
      </c>
      <c r="E8" s="1">
        <v>31</v>
      </c>
      <c r="F8" s="62">
        <v>2209.35</v>
      </c>
    </row>
    <row r="9" spans="1:10" x14ac:dyDescent="0.35">
      <c r="A9" s="1">
        <v>1</v>
      </c>
      <c r="B9" s="1" t="s">
        <v>70</v>
      </c>
      <c r="C9" s="218">
        <v>44882</v>
      </c>
      <c r="D9" s="218">
        <v>44880</v>
      </c>
      <c r="E9" s="1">
        <v>7</v>
      </c>
      <c r="F9" s="62">
        <v>298.49</v>
      </c>
    </row>
    <row r="10" spans="1:10" x14ac:dyDescent="0.35">
      <c r="A10" s="1">
        <v>1</v>
      </c>
      <c r="B10" s="1" t="s">
        <v>70</v>
      </c>
      <c r="C10" s="218">
        <v>44883</v>
      </c>
      <c r="D10" s="218">
        <v>44879</v>
      </c>
      <c r="E10" s="1">
        <v>1</v>
      </c>
      <c r="F10" s="62">
        <v>23.76</v>
      </c>
    </row>
    <row r="11" spans="1:10" x14ac:dyDescent="0.35">
      <c r="A11" s="1">
        <v>1</v>
      </c>
      <c r="B11" s="1" t="s">
        <v>70</v>
      </c>
      <c r="C11" s="218">
        <v>44883</v>
      </c>
      <c r="D11" s="218">
        <v>44880</v>
      </c>
      <c r="E11" s="1">
        <v>218</v>
      </c>
      <c r="F11" s="62">
        <v>9586.76</v>
      </c>
    </row>
    <row r="12" spans="1:10" x14ac:dyDescent="0.35">
      <c r="A12" s="1">
        <v>1</v>
      </c>
      <c r="B12" s="1" t="s">
        <v>70</v>
      </c>
      <c r="C12" s="218">
        <v>44883</v>
      </c>
      <c r="D12" s="218">
        <v>44881</v>
      </c>
      <c r="E12" s="1">
        <v>237</v>
      </c>
      <c r="F12" s="62">
        <v>14335.33</v>
      </c>
    </row>
    <row r="13" spans="1:10" x14ac:dyDescent="0.35">
      <c r="A13" s="1">
        <v>1</v>
      </c>
      <c r="B13" s="1" t="s">
        <v>70</v>
      </c>
      <c r="C13" s="218">
        <v>44883</v>
      </c>
      <c r="D13" s="218">
        <v>44882</v>
      </c>
      <c r="E13" s="1">
        <v>159</v>
      </c>
      <c r="F13" s="62">
        <v>10721.74</v>
      </c>
    </row>
    <row r="14" spans="1:10" x14ac:dyDescent="0.35">
      <c r="A14" s="1">
        <v>1</v>
      </c>
      <c r="B14" s="1" t="s">
        <v>70</v>
      </c>
      <c r="C14" s="218">
        <v>44883</v>
      </c>
      <c r="D14" s="218">
        <v>44883</v>
      </c>
      <c r="E14" s="1">
        <v>40</v>
      </c>
      <c r="F14" s="62">
        <v>2446.2800000000002</v>
      </c>
    </row>
    <row r="15" spans="1:10" x14ac:dyDescent="0.35">
      <c r="A15" s="1">
        <v>1</v>
      </c>
      <c r="B15" s="1" t="s">
        <v>70</v>
      </c>
      <c r="C15" s="218">
        <v>44883</v>
      </c>
      <c r="D15" s="218">
        <v>44884</v>
      </c>
      <c r="E15" s="1">
        <v>3</v>
      </c>
      <c r="F15" s="62">
        <v>180.19</v>
      </c>
    </row>
    <row r="16" spans="1:10" x14ac:dyDescent="0.35">
      <c r="A16" s="1">
        <v>1</v>
      </c>
      <c r="B16" s="1" t="s">
        <v>70</v>
      </c>
      <c r="C16" s="218">
        <v>44884</v>
      </c>
      <c r="D16" s="218">
        <v>44879</v>
      </c>
      <c r="E16" s="1">
        <v>1</v>
      </c>
      <c r="F16" s="62">
        <v>72.67</v>
      </c>
    </row>
    <row r="17" spans="1:6" x14ac:dyDescent="0.35">
      <c r="A17" s="1">
        <v>1</v>
      </c>
      <c r="B17" s="1" t="s">
        <v>70</v>
      </c>
      <c r="C17" s="218">
        <v>44884</v>
      </c>
      <c r="D17" s="218">
        <v>44880</v>
      </c>
      <c r="E17" s="1">
        <v>156</v>
      </c>
      <c r="F17" s="62">
        <v>6536.38</v>
      </c>
    </row>
    <row r="18" spans="1:6" x14ac:dyDescent="0.35">
      <c r="A18" s="1">
        <v>1</v>
      </c>
      <c r="B18" s="1" t="s">
        <v>70</v>
      </c>
      <c r="C18" s="218">
        <v>44884</v>
      </c>
      <c r="D18" s="218">
        <v>44881</v>
      </c>
      <c r="E18" s="1">
        <v>264</v>
      </c>
      <c r="F18" s="62">
        <v>15540.23</v>
      </c>
    </row>
    <row r="19" spans="1:6" x14ac:dyDescent="0.35">
      <c r="A19" s="1">
        <v>1</v>
      </c>
      <c r="B19" s="1" t="s">
        <v>70</v>
      </c>
      <c r="C19" s="218">
        <v>44884</v>
      </c>
      <c r="D19" s="218">
        <v>44882</v>
      </c>
      <c r="E19" s="1">
        <v>211</v>
      </c>
      <c r="F19" s="62">
        <v>13657.56</v>
      </c>
    </row>
    <row r="20" spans="1:6" x14ac:dyDescent="0.35">
      <c r="A20" s="1">
        <v>1</v>
      </c>
      <c r="B20" s="1" t="s">
        <v>70</v>
      </c>
      <c r="C20" s="218">
        <v>44884</v>
      </c>
      <c r="D20" s="218">
        <v>44883</v>
      </c>
      <c r="E20" s="1">
        <v>102</v>
      </c>
      <c r="F20" s="62">
        <v>6976.81</v>
      </c>
    </row>
    <row r="21" spans="1:6" x14ac:dyDescent="0.35">
      <c r="A21" s="1">
        <v>1</v>
      </c>
      <c r="B21" s="1" t="s">
        <v>70</v>
      </c>
      <c r="C21" s="218">
        <v>44884</v>
      </c>
      <c r="D21" s="218">
        <v>44884</v>
      </c>
      <c r="E21" s="1">
        <v>56</v>
      </c>
      <c r="F21" s="62">
        <v>4098.38</v>
      </c>
    </row>
    <row r="22" spans="1:6" x14ac:dyDescent="0.35">
      <c r="A22" s="1">
        <v>1</v>
      </c>
      <c r="B22" s="1" t="s">
        <v>70</v>
      </c>
      <c r="C22" s="218">
        <v>44885</v>
      </c>
      <c r="D22" s="218">
        <v>44880</v>
      </c>
      <c r="E22" s="1">
        <v>129</v>
      </c>
      <c r="F22" s="62">
        <v>5375.22</v>
      </c>
    </row>
    <row r="23" spans="1:6" x14ac:dyDescent="0.35">
      <c r="A23" s="1">
        <v>1</v>
      </c>
      <c r="B23" s="1" t="s">
        <v>70</v>
      </c>
      <c r="C23" s="218">
        <v>44885</v>
      </c>
      <c r="D23" s="218">
        <v>44881</v>
      </c>
      <c r="E23" s="1">
        <v>196</v>
      </c>
      <c r="F23" s="62">
        <v>10951.92</v>
      </c>
    </row>
    <row r="24" spans="1:6" x14ac:dyDescent="0.35">
      <c r="A24" s="1">
        <v>1</v>
      </c>
      <c r="B24" s="1" t="s">
        <v>70</v>
      </c>
      <c r="C24" s="218">
        <v>44885</v>
      </c>
      <c r="D24" s="218">
        <v>44882</v>
      </c>
      <c r="E24" s="1">
        <v>222</v>
      </c>
      <c r="F24" s="62">
        <v>13653.22</v>
      </c>
    </row>
    <row r="25" spans="1:6" x14ac:dyDescent="0.35">
      <c r="A25" s="1">
        <v>1</v>
      </c>
      <c r="B25" s="1" t="s">
        <v>70</v>
      </c>
      <c r="C25" s="218">
        <v>44885</v>
      </c>
      <c r="D25" s="218">
        <v>44883</v>
      </c>
      <c r="E25" s="1">
        <v>147</v>
      </c>
      <c r="F25" s="62">
        <v>9582.83</v>
      </c>
    </row>
    <row r="26" spans="1:6" x14ac:dyDescent="0.35">
      <c r="A26" s="1">
        <v>1</v>
      </c>
      <c r="B26" s="1" t="s">
        <v>70</v>
      </c>
      <c r="C26" s="218">
        <v>44885</v>
      </c>
      <c r="D26" s="218">
        <v>44884</v>
      </c>
      <c r="E26" s="1">
        <v>115</v>
      </c>
      <c r="F26" s="62">
        <v>7991.31</v>
      </c>
    </row>
    <row r="27" spans="1:6" x14ac:dyDescent="0.35">
      <c r="A27" s="1">
        <v>1</v>
      </c>
      <c r="B27" s="1" t="s">
        <v>70</v>
      </c>
      <c r="C27" s="218">
        <v>44886</v>
      </c>
      <c r="D27" s="218">
        <v>44880</v>
      </c>
      <c r="E27" s="1">
        <v>102</v>
      </c>
      <c r="F27" s="62">
        <v>4437.95</v>
      </c>
    </row>
    <row r="28" spans="1:6" x14ac:dyDescent="0.35">
      <c r="A28" s="1">
        <v>1</v>
      </c>
      <c r="B28" s="1" t="s">
        <v>70</v>
      </c>
      <c r="C28" s="218">
        <v>44886</v>
      </c>
      <c r="D28" s="218">
        <v>44881</v>
      </c>
      <c r="E28" s="1">
        <v>174</v>
      </c>
      <c r="F28" s="62">
        <v>8812.5300000000007</v>
      </c>
    </row>
    <row r="29" spans="1:6" x14ac:dyDescent="0.35">
      <c r="A29" s="1">
        <v>1</v>
      </c>
      <c r="B29" s="1" t="s">
        <v>70</v>
      </c>
      <c r="C29" s="218">
        <v>44886</v>
      </c>
      <c r="D29" s="218">
        <v>44882</v>
      </c>
      <c r="E29" s="1">
        <v>180</v>
      </c>
      <c r="F29" s="62">
        <v>10549.12</v>
      </c>
    </row>
    <row r="30" spans="1:6" x14ac:dyDescent="0.35">
      <c r="A30" s="1">
        <v>1</v>
      </c>
      <c r="B30" s="1" t="s">
        <v>70</v>
      </c>
      <c r="C30" s="218">
        <v>44886</v>
      </c>
      <c r="D30" s="218">
        <v>44883</v>
      </c>
      <c r="E30" s="1">
        <v>189</v>
      </c>
      <c r="F30" s="62">
        <v>12331.54</v>
      </c>
    </row>
    <row r="31" spans="1:6" x14ac:dyDescent="0.35">
      <c r="A31" s="1">
        <v>1</v>
      </c>
      <c r="B31" s="1" t="s">
        <v>70</v>
      </c>
      <c r="C31" s="218">
        <v>44886</v>
      </c>
      <c r="D31" s="218">
        <v>44884</v>
      </c>
      <c r="E31" s="1">
        <v>159</v>
      </c>
      <c r="F31" s="62">
        <v>10759.26</v>
      </c>
    </row>
    <row r="32" spans="1:6" x14ac:dyDescent="0.35">
      <c r="A32" s="1">
        <v>1</v>
      </c>
      <c r="B32" s="1" t="s">
        <v>70</v>
      </c>
      <c r="C32" s="218">
        <v>44886</v>
      </c>
      <c r="D32" s="218">
        <v>44886</v>
      </c>
      <c r="E32" s="1">
        <v>13</v>
      </c>
      <c r="F32" s="62">
        <v>944.25</v>
      </c>
    </row>
    <row r="33" spans="1:6" x14ac:dyDescent="0.35">
      <c r="A33" s="1">
        <v>1</v>
      </c>
      <c r="B33" s="1" t="s">
        <v>70</v>
      </c>
      <c r="C33" s="218">
        <v>44886</v>
      </c>
      <c r="D33" s="218">
        <v>44887</v>
      </c>
      <c r="E33" s="1">
        <v>1</v>
      </c>
      <c r="F33" s="62">
        <v>78.010000000000005</v>
      </c>
    </row>
    <row r="34" spans="1:6" x14ac:dyDescent="0.35">
      <c r="A34" s="1">
        <v>1</v>
      </c>
      <c r="B34" s="1" t="s">
        <v>70</v>
      </c>
      <c r="C34" s="218">
        <v>44887</v>
      </c>
      <c r="D34" s="218">
        <v>44880</v>
      </c>
      <c r="E34" s="1">
        <v>80</v>
      </c>
      <c r="F34" s="62">
        <v>3007.21</v>
      </c>
    </row>
    <row r="35" spans="1:6" x14ac:dyDescent="0.35">
      <c r="A35" s="1">
        <v>1</v>
      </c>
      <c r="B35" s="1" t="s">
        <v>70</v>
      </c>
      <c r="C35" s="218">
        <v>44887</v>
      </c>
      <c r="D35" s="218">
        <v>44881</v>
      </c>
      <c r="E35" s="1">
        <v>151</v>
      </c>
      <c r="F35" s="62">
        <v>7586.22</v>
      </c>
    </row>
    <row r="36" spans="1:6" x14ac:dyDescent="0.35">
      <c r="A36" s="1">
        <v>1</v>
      </c>
      <c r="B36" s="1" t="s">
        <v>70</v>
      </c>
      <c r="C36" s="218">
        <v>44887</v>
      </c>
      <c r="D36" s="218">
        <v>44882</v>
      </c>
      <c r="E36" s="1">
        <v>160</v>
      </c>
      <c r="F36" s="62">
        <v>9233.99</v>
      </c>
    </row>
    <row r="37" spans="1:6" x14ac:dyDescent="0.35">
      <c r="A37" s="1">
        <v>1</v>
      </c>
      <c r="B37" s="1" t="s">
        <v>70</v>
      </c>
      <c r="C37" s="218">
        <v>44887</v>
      </c>
      <c r="D37" s="218">
        <v>44883</v>
      </c>
      <c r="E37" s="1">
        <v>177</v>
      </c>
      <c r="F37" s="62">
        <v>11166.07</v>
      </c>
    </row>
    <row r="38" spans="1:6" x14ac:dyDescent="0.35">
      <c r="A38" s="1">
        <v>1</v>
      </c>
      <c r="B38" s="1" t="s">
        <v>70</v>
      </c>
      <c r="C38" s="218">
        <v>44887</v>
      </c>
      <c r="D38" s="218">
        <v>44884</v>
      </c>
      <c r="E38" s="1">
        <v>196</v>
      </c>
      <c r="F38" s="62">
        <v>13243.85</v>
      </c>
    </row>
    <row r="39" spans="1:6" x14ac:dyDescent="0.35">
      <c r="A39" s="1">
        <v>1</v>
      </c>
      <c r="B39" s="1" t="s">
        <v>70</v>
      </c>
      <c r="C39" s="218">
        <v>44887</v>
      </c>
      <c r="D39" s="218">
        <v>44886</v>
      </c>
      <c r="E39" s="1">
        <v>11</v>
      </c>
      <c r="F39" s="62">
        <v>792.18</v>
      </c>
    </row>
    <row r="40" spans="1:6" x14ac:dyDescent="0.35">
      <c r="A40" s="1">
        <v>1</v>
      </c>
      <c r="B40" s="1" t="s">
        <v>70</v>
      </c>
      <c r="C40" s="218">
        <v>44887</v>
      </c>
      <c r="D40" s="218">
        <v>44887</v>
      </c>
      <c r="E40" s="1">
        <v>16</v>
      </c>
      <c r="F40" s="62">
        <v>1206.9000000000001</v>
      </c>
    </row>
    <row r="41" spans="1:6" x14ac:dyDescent="0.35">
      <c r="A41" s="1">
        <v>1</v>
      </c>
      <c r="B41" s="1" t="s">
        <v>70</v>
      </c>
      <c r="C41" s="218">
        <v>44887</v>
      </c>
      <c r="D41" s="218">
        <v>44888</v>
      </c>
      <c r="E41" s="1">
        <v>2</v>
      </c>
      <c r="F41" s="62">
        <v>155.63</v>
      </c>
    </row>
    <row r="42" spans="1:6" x14ac:dyDescent="0.35">
      <c r="A42" s="1">
        <v>1</v>
      </c>
      <c r="B42" s="1" t="s">
        <v>70</v>
      </c>
      <c r="C42" s="218">
        <v>44888</v>
      </c>
      <c r="D42" s="218">
        <v>44880</v>
      </c>
      <c r="E42" s="1">
        <v>4</v>
      </c>
      <c r="F42" s="62">
        <v>158.5</v>
      </c>
    </row>
    <row r="43" spans="1:6" x14ac:dyDescent="0.35">
      <c r="A43" s="1">
        <v>1</v>
      </c>
      <c r="B43" s="1" t="s">
        <v>70</v>
      </c>
      <c r="C43" s="218">
        <v>44888</v>
      </c>
      <c r="D43" s="218">
        <v>44881</v>
      </c>
      <c r="E43" s="1">
        <v>98</v>
      </c>
      <c r="F43" s="62">
        <v>4785.67</v>
      </c>
    </row>
    <row r="44" spans="1:6" x14ac:dyDescent="0.35">
      <c r="A44" s="1">
        <v>1</v>
      </c>
      <c r="B44" s="1" t="s">
        <v>70</v>
      </c>
      <c r="C44" s="218">
        <v>44888</v>
      </c>
      <c r="D44" s="218">
        <v>44882</v>
      </c>
      <c r="E44" s="1">
        <v>121</v>
      </c>
      <c r="F44" s="62">
        <v>6034.31</v>
      </c>
    </row>
    <row r="45" spans="1:6" x14ac:dyDescent="0.35">
      <c r="A45" s="1">
        <v>1</v>
      </c>
      <c r="B45" s="1" t="s">
        <v>70</v>
      </c>
      <c r="C45" s="218">
        <v>44888</v>
      </c>
      <c r="D45" s="218">
        <v>44883</v>
      </c>
      <c r="E45" s="1">
        <v>215</v>
      </c>
      <c r="F45" s="62">
        <v>12587.04</v>
      </c>
    </row>
    <row r="46" spans="1:6" x14ac:dyDescent="0.35">
      <c r="A46" s="1">
        <v>1</v>
      </c>
      <c r="B46" s="1" t="s">
        <v>70</v>
      </c>
      <c r="C46" s="218">
        <v>44888</v>
      </c>
      <c r="D46" s="218">
        <v>44884</v>
      </c>
      <c r="E46" s="1">
        <v>228</v>
      </c>
      <c r="F46" s="62">
        <v>15311.49</v>
      </c>
    </row>
    <row r="47" spans="1:6" x14ac:dyDescent="0.35">
      <c r="A47" s="1">
        <v>1</v>
      </c>
      <c r="B47" s="1" t="s">
        <v>70</v>
      </c>
      <c r="C47" s="218">
        <v>44888</v>
      </c>
      <c r="D47" s="218">
        <v>44886</v>
      </c>
      <c r="E47" s="1">
        <v>22</v>
      </c>
      <c r="F47" s="62">
        <v>1620.21</v>
      </c>
    </row>
    <row r="48" spans="1:6" x14ac:dyDescent="0.35">
      <c r="A48" s="1">
        <v>1</v>
      </c>
      <c r="B48" s="1" t="s">
        <v>70</v>
      </c>
      <c r="C48" s="218">
        <v>44888</v>
      </c>
      <c r="D48" s="218">
        <v>44887</v>
      </c>
      <c r="E48" s="1">
        <v>41</v>
      </c>
      <c r="F48" s="62">
        <v>3005.64</v>
      </c>
    </row>
    <row r="49" spans="1:6" x14ac:dyDescent="0.35">
      <c r="A49" s="1">
        <v>1</v>
      </c>
      <c r="B49" s="1" t="s">
        <v>70</v>
      </c>
      <c r="C49" s="218">
        <v>44888</v>
      </c>
      <c r="D49" s="218">
        <v>44888</v>
      </c>
      <c r="E49" s="1">
        <v>134</v>
      </c>
      <c r="F49" s="62">
        <v>7017.67</v>
      </c>
    </row>
    <row r="50" spans="1:6" x14ac:dyDescent="0.35">
      <c r="A50" s="1">
        <v>1</v>
      </c>
      <c r="B50" s="1" t="s">
        <v>70</v>
      </c>
      <c r="C50" s="218">
        <v>44888</v>
      </c>
      <c r="D50" s="218">
        <v>44889</v>
      </c>
      <c r="E50" s="1">
        <v>15</v>
      </c>
      <c r="F50" s="62">
        <v>1021.56</v>
      </c>
    </row>
    <row r="51" spans="1:6" x14ac:dyDescent="0.35">
      <c r="A51" s="1">
        <v>1</v>
      </c>
      <c r="B51" s="1" t="s">
        <v>70</v>
      </c>
      <c r="C51" s="218">
        <v>44889</v>
      </c>
      <c r="D51" s="218">
        <v>44881</v>
      </c>
      <c r="E51" s="1">
        <v>1</v>
      </c>
      <c r="F51" s="62">
        <v>63.76</v>
      </c>
    </row>
    <row r="52" spans="1:6" x14ac:dyDescent="0.35">
      <c r="A52" s="1">
        <v>1</v>
      </c>
      <c r="B52" s="1" t="s">
        <v>70</v>
      </c>
      <c r="C52" s="218">
        <v>44889</v>
      </c>
      <c r="D52" s="218">
        <v>44882</v>
      </c>
      <c r="E52" s="1">
        <v>76</v>
      </c>
      <c r="F52" s="62">
        <v>2656.64</v>
      </c>
    </row>
    <row r="53" spans="1:6" x14ac:dyDescent="0.35">
      <c r="A53" s="1">
        <v>1</v>
      </c>
      <c r="B53" s="1" t="s">
        <v>70</v>
      </c>
      <c r="C53" s="218">
        <v>44889</v>
      </c>
      <c r="D53" s="218">
        <v>44883</v>
      </c>
      <c r="E53" s="1">
        <v>160</v>
      </c>
      <c r="F53" s="62">
        <v>7641.34</v>
      </c>
    </row>
    <row r="54" spans="1:6" x14ac:dyDescent="0.35">
      <c r="A54" s="1">
        <v>1</v>
      </c>
      <c r="B54" s="1" t="s">
        <v>70</v>
      </c>
      <c r="C54" s="218">
        <v>44889</v>
      </c>
      <c r="D54" s="218">
        <v>44884</v>
      </c>
      <c r="E54" s="1">
        <v>202</v>
      </c>
      <c r="F54" s="62">
        <v>12427.17</v>
      </c>
    </row>
    <row r="55" spans="1:6" x14ac:dyDescent="0.35">
      <c r="A55" s="1">
        <v>1</v>
      </c>
      <c r="B55" s="1" t="s">
        <v>70</v>
      </c>
      <c r="C55" s="218">
        <v>44889</v>
      </c>
      <c r="D55" s="218">
        <v>44886</v>
      </c>
      <c r="E55" s="1">
        <v>16</v>
      </c>
      <c r="F55" s="62">
        <v>916.13</v>
      </c>
    </row>
    <row r="56" spans="1:6" x14ac:dyDescent="0.35">
      <c r="A56" s="1">
        <v>1</v>
      </c>
      <c r="B56" s="1" t="s">
        <v>70</v>
      </c>
      <c r="C56" s="218">
        <v>44889</v>
      </c>
      <c r="D56" s="218">
        <v>44887</v>
      </c>
      <c r="E56" s="1">
        <v>49</v>
      </c>
      <c r="F56" s="62">
        <v>3375.77</v>
      </c>
    </row>
    <row r="57" spans="1:6" x14ac:dyDescent="0.35">
      <c r="A57" s="1">
        <v>1</v>
      </c>
      <c r="B57" s="1" t="s">
        <v>70</v>
      </c>
      <c r="C57" s="218">
        <v>44889</v>
      </c>
      <c r="D57" s="218">
        <v>44888</v>
      </c>
      <c r="E57" s="1">
        <v>84</v>
      </c>
      <c r="F57" s="62">
        <v>4820.17</v>
      </c>
    </row>
    <row r="58" spans="1:6" x14ac:dyDescent="0.35">
      <c r="A58" s="1">
        <v>1</v>
      </c>
      <c r="B58" s="1" t="s">
        <v>70</v>
      </c>
      <c r="C58" s="218">
        <v>44889</v>
      </c>
      <c r="D58" s="218">
        <v>44889</v>
      </c>
      <c r="E58" s="1">
        <v>116</v>
      </c>
      <c r="F58" s="62">
        <v>6839.73</v>
      </c>
    </row>
    <row r="59" spans="1:6" x14ac:dyDescent="0.35">
      <c r="A59" s="1">
        <v>1</v>
      </c>
      <c r="B59" s="1" t="s">
        <v>70</v>
      </c>
      <c r="C59" s="218">
        <v>44889</v>
      </c>
      <c r="D59" s="218">
        <v>44890</v>
      </c>
      <c r="E59" s="1">
        <v>75</v>
      </c>
      <c r="F59" s="62">
        <v>5102.74</v>
      </c>
    </row>
    <row r="60" spans="1:6" x14ac:dyDescent="0.35">
      <c r="A60" s="1">
        <v>1</v>
      </c>
      <c r="B60" s="1" t="s">
        <v>70</v>
      </c>
      <c r="C60" s="218">
        <v>44890</v>
      </c>
      <c r="D60" s="218">
        <v>44882</v>
      </c>
      <c r="E60" s="1">
        <v>4</v>
      </c>
      <c r="F60" s="62">
        <v>136.41999999999999</v>
      </c>
    </row>
    <row r="61" spans="1:6" x14ac:dyDescent="0.35">
      <c r="A61" s="1">
        <v>1</v>
      </c>
      <c r="B61" s="1" t="s">
        <v>70</v>
      </c>
      <c r="C61" s="218">
        <v>44890</v>
      </c>
      <c r="D61" s="218">
        <v>44883</v>
      </c>
      <c r="E61" s="1">
        <v>80</v>
      </c>
      <c r="F61" s="62">
        <v>2800.27</v>
      </c>
    </row>
    <row r="62" spans="1:6" x14ac:dyDescent="0.35">
      <c r="A62" s="1">
        <v>1</v>
      </c>
      <c r="B62" s="1" t="s">
        <v>70</v>
      </c>
      <c r="C62" s="218">
        <v>44890</v>
      </c>
      <c r="D62" s="218">
        <v>44884</v>
      </c>
      <c r="E62" s="1">
        <v>110</v>
      </c>
      <c r="F62" s="62">
        <v>5719.69</v>
      </c>
    </row>
    <row r="63" spans="1:6" x14ac:dyDescent="0.35">
      <c r="A63" s="1">
        <v>1</v>
      </c>
      <c r="B63" s="1" t="s">
        <v>70</v>
      </c>
      <c r="C63" s="218">
        <v>44890</v>
      </c>
      <c r="D63" s="218">
        <v>44886</v>
      </c>
      <c r="E63" s="1">
        <v>7</v>
      </c>
      <c r="F63" s="62">
        <v>250.47</v>
      </c>
    </row>
    <row r="64" spans="1:6" x14ac:dyDescent="0.35">
      <c r="A64" s="1">
        <v>1</v>
      </c>
      <c r="B64" s="1" t="s">
        <v>70</v>
      </c>
      <c r="C64" s="218">
        <v>44890</v>
      </c>
      <c r="D64" s="218">
        <v>44887</v>
      </c>
      <c r="E64" s="1">
        <v>26</v>
      </c>
      <c r="F64" s="62">
        <v>1833.36</v>
      </c>
    </row>
    <row r="65" spans="1:6" x14ac:dyDescent="0.35">
      <c r="A65" s="1">
        <v>1</v>
      </c>
      <c r="B65" s="1" t="s">
        <v>70</v>
      </c>
      <c r="C65" s="218">
        <v>44890</v>
      </c>
      <c r="D65" s="218">
        <v>44888</v>
      </c>
      <c r="E65" s="1">
        <v>50</v>
      </c>
      <c r="F65" s="62">
        <v>2374.1</v>
      </c>
    </row>
    <row r="66" spans="1:6" x14ac:dyDescent="0.35">
      <c r="A66" s="1">
        <v>1</v>
      </c>
      <c r="B66" s="1" t="s">
        <v>70</v>
      </c>
      <c r="C66" s="218">
        <v>44890</v>
      </c>
      <c r="D66" s="218">
        <v>44889</v>
      </c>
      <c r="E66" s="1">
        <v>87</v>
      </c>
      <c r="F66" s="62">
        <v>4408.57</v>
      </c>
    </row>
    <row r="67" spans="1:6" x14ac:dyDescent="0.35">
      <c r="A67" s="1">
        <v>1</v>
      </c>
      <c r="B67" s="1" t="s">
        <v>70</v>
      </c>
      <c r="C67" s="218">
        <v>44890</v>
      </c>
      <c r="D67" s="218">
        <v>44890</v>
      </c>
      <c r="E67" s="1">
        <v>269</v>
      </c>
      <c r="F67" s="62">
        <v>16263.86</v>
      </c>
    </row>
    <row r="68" spans="1:6" x14ac:dyDescent="0.35">
      <c r="A68" s="1">
        <v>1</v>
      </c>
      <c r="B68" s="1" t="s">
        <v>70</v>
      </c>
      <c r="C68" s="218">
        <v>44890</v>
      </c>
      <c r="D68" s="218">
        <v>44891</v>
      </c>
      <c r="E68" s="1">
        <v>77</v>
      </c>
      <c r="F68" s="62">
        <v>5429.53</v>
      </c>
    </row>
    <row r="69" spans="1:6" x14ac:dyDescent="0.35">
      <c r="A69" s="1">
        <v>1</v>
      </c>
      <c r="B69" s="1" t="s">
        <v>70</v>
      </c>
      <c r="C69" s="218">
        <v>44891</v>
      </c>
      <c r="D69" s="218">
        <v>44883</v>
      </c>
      <c r="E69" s="1">
        <v>4</v>
      </c>
      <c r="F69" s="62">
        <v>126.03</v>
      </c>
    </row>
    <row r="70" spans="1:6" x14ac:dyDescent="0.35">
      <c r="A70" s="1">
        <v>1</v>
      </c>
      <c r="B70" s="1" t="s">
        <v>70</v>
      </c>
      <c r="C70" s="218">
        <v>44891</v>
      </c>
      <c r="D70" s="218">
        <v>44884</v>
      </c>
      <c r="E70" s="1">
        <v>46</v>
      </c>
      <c r="F70" s="62">
        <v>1757.24</v>
      </c>
    </row>
    <row r="71" spans="1:6" x14ac:dyDescent="0.35">
      <c r="A71" s="1">
        <v>1</v>
      </c>
      <c r="B71" s="1" t="s">
        <v>70</v>
      </c>
      <c r="C71" s="218">
        <v>44891</v>
      </c>
      <c r="D71" s="218">
        <v>44886</v>
      </c>
      <c r="E71" s="1">
        <v>9</v>
      </c>
      <c r="F71" s="62">
        <v>437.18</v>
      </c>
    </row>
    <row r="72" spans="1:6" x14ac:dyDescent="0.35">
      <c r="A72" s="1">
        <v>1</v>
      </c>
      <c r="B72" s="1" t="s">
        <v>70</v>
      </c>
      <c r="C72" s="218">
        <v>44891</v>
      </c>
      <c r="D72" s="218">
        <v>44887</v>
      </c>
      <c r="E72" s="1">
        <v>12</v>
      </c>
      <c r="F72" s="62">
        <v>635.48</v>
      </c>
    </row>
    <row r="73" spans="1:6" x14ac:dyDescent="0.35">
      <c r="A73" s="1">
        <v>1</v>
      </c>
      <c r="B73" s="1" t="s">
        <v>70</v>
      </c>
      <c r="C73" s="218">
        <v>44891</v>
      </c>
      <c r="D73" s="218">
        <v>44888</v>
      </c>
      <c r="E73" s="1">
        <v>54</v>
      </c>
      <c r="F73" s="62">
        <v>2010.66</v>
      </c>
    </row>
    <row r="74" spans="1:6" x14ac:dyDescent="0.35">
      <c r="A74" s="1">
        <v>1</v>
      </c>
      <c r="B74" s="1" t="s">
        <v>70</v>
      </c>
      <c r="C74" s="218">
        <v>44891</v>
      </c>
      <c r="D74" s="218">
        <v>44889</v>
      </c>
      <c r="E74" s="1">
        <v>80</v>
      </c>
      <c r="F74" s="62">
        <v>3704.75</v>
      </c>
    </row>
    <row r="75" spans="1:6" x14ac:dyDescent="0.35">
      <c r="A75" s="1">
        <v>1</v>
      </c>
      <c r="B75" s="1" t="s">
        <v>70</v>
      </c>
      <c r="C75" s="218">
        <v>44891</v>
      </c>
      <c r="D75" s="218">
        <v>44890</v>
      </c>
      <c r="E75" s="1">
        <v>212</v>
      </c>
      <c r="F75" s="62">
        <v>11501.32</v>
      </c>
    </row>
    <row r="76" spans="1:6" x14ac:dyDescent="0.35">
      <c r="A76" s="1">
        <v>1</v>
      </c>
      <c r="B76" s="1" t="s">
        <v>70</v>
      </c>
      <c r="C76" s="218">
        <v>44891</v>
      </c>
      <c r="D76" s="218">
        <v>44891</v>
      </c>
      <c r="E76" s="1">
        <v>220</v>
      </c>
      <c r="F76" s="62">
        <v>12572.58</v>
      </c>
    </row>
    <row r="77" spans="1:6" x14ac:dyDescent="0.35">
      <c r="A77" s="1">
        <v>1</v>
      </c>
      <c r="B77" s="1" t="s">
        <v>70</v>
      </c>
      <c r="C77" s="218">
        <v>44891</v>
      </c>
      <c r="D77" s="218">
        <v>44892</v>
      </c>
      <c r="E77" s="1">
        <v>95</v>
      </c>
      <c r="F77" s="62">
        <v>6173.82</v>
      </c>
    </row>
    <row r="78" spans="1:6" x14ac:dyDescent="0.35">
      <c r="A78" s="1">
        <v>1</v>
      </c>
      <c r="B78" s="1" t="s">
        <v>70</v>
      </c>
      <c r="C78" s="218">
        <v>44892</v>
      </c>
      <c r="D78" s="218">
        <v>44887</v>
      </c>
      <c r="E78" s="1">
        <v>16</v>
      </c>
      <c r="F78" s="62">
        <v>731.1</v>
      </c>
    </row>
    <row r="79" spans="1:6" x14ac:dyDescent="0.35">
      <c r="A79" s="1">
        <v>1</v>
      </c>
      <c r="B79" s="1" t="s">
        <v>70</v>
      </c>
      <c r="C79" s="218">
        <v>44892</v>
      </c>
      <c r="D79" s="218">
        <v>44888</v>
      </c>
      <c r="E79" s="1">
        <v>51</v>
      </c>
      <c r="F79" s="62">
        <v>1909.86</v>
      </c>
    </row>
    <row r="80" spans="1:6" x14ac:dyDescent="0.35">
      <c r="A80" s="1">
        <v>1</v>
      </c>
      <c r="B80" s="1" t="s">
        <v>70</v>
      </c>
      <c r="C80" s="218">
        <v>44892</v>
      </c>
      <c r="D80" s="218">
        <v>44889</v>
      </c>
      <c r="E80" s="1">
        <v>71</v>
      </c>
      <c r="F80" s="62">
        <v>3042.73</v>
      </c>
    </row>
    <row r="81" spans="1:6" x14ac:dyDescent="0.35">
      <c r="A81" s="1">
        <v>1</v>
      </c>
      <c r="B81" s="1" t="s">
        <v>70</v>
      </c>
      <c r="C81" s="218">
        <v>44892</v>
      </c>
      <c r="D81" s="218">
        <v>44890</v>
      </c>
      <c r="E81" s="1">
        <v>157</v>
      </c>
      <c r="F81" s="62">
        <v>7997.59</v>
      </c>
    </row>
    <row r="82" spans="1:6" x14ac:dyDescent="0.35">
      <c r="A82" s="1">
        <v>1</v>
      </c>
      <c r="B82" s="1" t="s">
        <v>70</v>
      </c>
      <c r="C82" s="218">
        <v>44892</v>
      </c>
      <c r="D82" s="218">
        <v>44891</v>
      </c>
      <c r="E82" s="1">
        <v>162</v>
      </c>
      <c r="F82" s="62">
        <v>8816.56</v>
      </c>
    </row>
    <row r="83" spans="1:6" x14ac:dyDescent="0.35">
      <c r="A83" s="1">
        <v>1</v>
      </c>
      <c r="B83" s="1" t="s">
        <v>70</v>
      </c>
      <c r="C83" s="218">
        <v>44892</v>
      </c>
      <c r="D83" s="218">
        <v>44892</v>
      </c>
      <c r="E83" s="1">
        <v>282</v>
      </c>
      <c r="F83" s="62">
        <v>15273.98</v>
      </c>
    </row>
    <row r="84" spans="1:6" x14ac:dyDescent="0.35">
      <c r="A84" s="1">
        <v>1</v>
      </c>
      <c r="B84" s="1" t="s">
        <v>70</v>
      </c>
      <c r="C84" s="218">
        <v>44892</v>
      </c>
      <c r="D84" s="218">
        <v>44893</v>
      </c>
      <c r="E84" s="1">
        <v>74</v>
      </c>
      <c r="F84" s="62">
        <v>4662.55</v>
      </c>
    </row>
    <row r="85" spans="1:6" x14ac:dyDescent="0.35">
      <c r="A85" s="1">
        <v>1</v>
      </c>
      <c r="B85" s="1" t="s">
        <v>70</v>
      </c>
      <c r="C85" s="218">
        <v>44893</v>
      </c>
      <c r="D85" s="218">
        <v>44887</v>
      </c>
      <c r="E85" s="1">
        <v>1</v>
      </c>
      <c r="F85" s="62">
        <v>64.150000000000006</v>
      </c>
    </row>
    <row r="86" spans="1:6" x14ac:dyDescent="0.35">
      <c r="A86" s="1">
        <v>1</v>
      </c>
      <c r="B86" s="1" t="s">
        <v>70</v>
      </c>
      <c r="C86" s="218">
        <v>44893</v>
      </c>
      <c r="D86" s="218">
        <v>44888</v>
      </c>
      <c r="E86" s="1">
        <v>31</v>
      </c>
      <c r="F86" s="62">
        <v>1191.93</v>
      </c>
    </row>
    <row r="87" spans="1:6" x14ac:dyDescent="0.35">
      <c r="A87" s="1">
        <v>1</v>
      </c>
      <c r="B87" s="1" t="s">
        <v>70</v>
      </c>
      <c r="C87" s="218">
        <v>44893</v>
      </c>
      <c r="D87" s="218">
        <v>44889</v>
      </c>
      <c r="E87" s="1">
        <v>25</v>
      </c>
      <c r="F87" s="62">
        <v>1078.4000000000001</v>
      </c>
    </row>
    <row r="88" spans="1:6" x14ac:dyDescent="0.35">
      <c r="A88" s="1">
        <v>1</v>
      </c>
      <c r="B88" s="1" t="s">
        <v>70</v>
      </c>
      <c r="C88" s="218">
        <v>44893</v>
      </c>
      <c r="D88" s="218">
        <v>44890</v>
      </c>
      <c r="E88" s="1">
        <v>93</v>
      </c>
      <c r="F88" s="62">
        <v>4758.37</v>
      </c>
    </row>
    <row r="89" spans="1:6" x14ac:dyDescent="0.35">
      <c r="A89" s="1">
        <v>1</v>
      </c>
      <c r="B89" s="1" t="s">
        <v>70</v>
      </c>
      <c r="C89" s="218">
        <v>44893</v>
      </c>
      <c r="D89" s="218">
        <v>44891</v>
      </c>
      <c r="E89" s="1">
        <v>130</v>
      </c>
      <c r="F89" s="62">
        <v>7235.88</v>
      </c>
    </row>
    <row r="90" spans="1:6" x14ac:dyDescent="0.35">
      <c r="A90" s="1">
        <v>1</v>
      </c>
      <c r="B90" s="1" t="s">
        <v>70</v>
      </c>
      <c r="C90" s="218">
        <v>44893</v>
      </c>
      <c r="D90" s="218">
        <v>44892</v>
      </c>
      <c r="E90" s="1">
        <v>177</v>
      </c>
      <c r="F90" s="62">
        <v>9750.01</v>
      </c>
    </row>
    <row r="91" spans="1:6" x14ac:dyDescent="0.35">
      <c r="A91" s="1">
        <v>1</v>
      </c>
      <c r="B91" s="1" t="s">
        <v>70</v>
      </c>
      <c r="C91" s="218">
        <v>44893</v>
      </c>
      <c r="D91" s="218">
        <v>44893</v>
      </c>
      <c r="E91" s="1">
        <v>228</v>
      </c>
      <c r="F91" s="62">
        <v>12665.37</v>
      </c>
    </row>
    <row r="92" spans="1:6" x14ac:dyDescent="0.35">
      <c r="A92" s="1">
        <v>1</v>
      </c>
      <c r="B92" s="1" t="s">
        <v>70</v>
      </c>
      <c r="C92" s="218">
        <v>44893</v>
      </c>
      <c r="D92" s="218">
        <v>44894</v>
      </c>
      <c r="E92" s="1">
        <v>49</v>
      </c>
      <c r="F92" s="62">
        <v>3014.44</v>
      </c>
    </row>
    <row r="93" spans="1:6" x14ac:dyDescent="0.35">
      <c r="A93" s="1">
        <v>1</v>
      </c>
      <c r="B93" s="1" t="s">
        <v>70</v>
      </c>
      <c r="C93" s="218">
        <v>44894</v>
      </c>
      <c r="D93" s="218">
        <v>44889</v>
      </c>
      <c r="E93" s="1">
        <v>3</v>
      </c>
      <c r="F93" s="62">
        <v>158.31</v>
      </c>
    </row>
    <row r="94" spans="1:6" x14ac:dyDescent="0.35">
      <c r="A94" s="1">
        <v>1</v>
      </c>
      <c r="B94" s="1" t="s">
        <v>70</v>
      </c>
      <c r="C94" s="218">
        <v>44894</v>
      </c>
      <c r="D94" s="218">
        <v>44890</v>
      </c>
      <c r="E94" s="1">
        <v>54</v>
      </c>
      <c r="F94" s="62">
        <v>2593.86</v>
      </c>
    </row>
    <row r="95" spans="1:6" x14ac:dyDescent="0.35">
      <c r="A95" s="1">
        <v>1</v>
      </c>
      <c r="B95" s="1" t="s">
        <v>70</v>
      </c>
      <c r="C95" s="218">
        <v>44894</v>
      </c>
      <c r="D95" s="218">
        <v>44891</v>
      </c>
      <c r="E95" s="1">
        <v>77</v>
      </c>
      <c r="F95" s="62">
        <v>4442.72</v>
      </c>
    </row>
    <row r="96" spans="1:6" x14ac:dyDescent="0.35">
      <c r="A96" s="1">
        <v>1</v>
      </c>
      <c r="B96" s="1" t="s">
        <v>70</v>
      </c>
      <c r="C96" s="218">
        <v>44894</v>
      </c>
      <c r="D96" s="218">
        <v>44892</v>
      </c>
      <c r="E96" s="1">
        <v>131</v>
      </c>
      <c r="F96" s="62">
        <v>8050.92</v>
      </c>
    </row>
    <row r="97" spans="1:6" x14ac:dyDescent="0.35">
      <c r="A97" s="1">
        <v>1</v>
      </c>
      <c r="B97" s="1" t="s">
        <v>70</v>
      </c>
      <c r="C97" s="218">
        <v>44894</v>
      </c>
      <c r="D97" s="218">
        <v>44893</v>
      </c>
      <c r="E97" s="1">
        <v>155</v>
      </c>
      <c r="F97" s="62">
        <v>8668.26</v>
      </c>
    </row>
    <row r="98" spans="1:6" x14ac:dyDescent="0.35">
      <c r="A98" s="1">
        <v>1</v>
      </c>
      <c r="B98" s="1" t="s">
        <v>70</v>
      </c>
      <c r="C98" s="218">
        <v>44894</v>
      </c>
      <c r="D98" s="218">
        <v>44894</v>
      </c>
      <c r="E98" s="1">
        <v>267</v>
      </c>
      <c r="F98" s="62">
        <v>15737.79</v>
      </c>
    </row>
    <row r="99" spans="1:6" x14ac:dyDescent="0.35">
      <c r="A99" s="1">
        <v>1</v>
      </c>
      <c r="B99" s="1" t="s">
        <v>70</v>
      </c>
      <c r="C99" s="218">
        <v>44894</v>
      </c>
      <c r="D99" s="218">
        <v>44895</v>
      </c>
      <c r="E99" s="1">
        <v>33</v>
      </c>
      <c r="F99" s="62">
        <v>2103.1</v>
      </c>
    </row>
    <row r="100" spans="1:6" x14ac:dyDescent="0.35">
      <c r="A100" s="1">
        <v>1</v>
      </c>
      <c r="B100" s="1" t="s">
        <v>70</v>
      </c>
      <c r="C100" s="218">
        <v>44895</v>
      </c>
      <c r="D100" s="218">
        <v>44890</v>
      </c>
      <c r="E100" s="1">
        <v>2</v>
      </c>
      <c r="F100" s="62">
        <v>131.66999999999999</v>
      </c>
    </row>
    <row r="101" spans="1:6" x14ac:dyDescent="0.35">
      <c r="A101" s="1">
        <v>1</v>
      </c>
      <c r="B101" s="1" t="s">
        <v>70</v>
      </c>
      <c r="C101" s="218">
        <v>44895</v>
      </c>
      <c r="D101" s="218">
        <v>44891</v>
      </c>
      <c r="E101" s="1">
        <v>65</v>
      </c>
      <c r="F101" s="62">
        <v>3287.18</v>
      </c>
    </row>
    <row r="102" spans="1:6" x14ac:dyDescent="0.35">
      <c r="A102" s="1">
        <v>1</v>
      </c>
      <c r="B102" s="1" t="s">
        <v>70</v>
      </c>
      <c r="C102" s="218">
        <v>44895</v>
      </c>
      <c r="D102" s="218">
        <v>44892</v>
      </c>
      <c r="E102" s="1">
        <v>89</v>
      </c>
      <c r="F102" s="62">
        <v>4516.59</v>
      </c>
    </row>
    <row r="103" spans="1:6" x14ac:dyDescent="0.35">
      <c r="A103" s="1">
        <v>1</v>
      </c>
      <c r="B103" s="1" t="s">
        <v>70</v>
      </c>
      <c r="C103" s="218">
        <v>44895</v>
      </c>
      <c r="D103" s="218">
        <v>44893</v>
      </c>
      <c r="E103" s="1">
        <v>100</v>
      </c>
      <c r="F103" s="62">
        <v>5678.12</v>
      </c>
    </row>
    <row r="104" spans="1:6" x14ac:dyDescent="0.35">
      <c r="A104" s="1">
        <v>1</v>
      </c>
      <c r="B104" s="1" t="s">
        <v>70</v>
      </c>
      <c r="C104" s="218">
        <v>44895</v>
      </c>
      <c r="D104" s="218">
        <v>44894</v>
      </c>
      <c r="E104" s="1">
        <v>160</v>
      </c>
      <c r="F104" s="62">
        <v>9354.0400000000009</v>
      </c>
    </row>
    <row r="105" spans="1:6" x14ac:dyDescent="0.35">
      <c r="A105" s="1">
        <v>1</v>
      </c>
      <c r="B105" s="1" t="s">
        <v>70</v>
      </c>
      <c r="C105" s="218">
        <v>44895</v>
      </c>
      <c r="D105" s="218">
        <v>44895</v>
      </c>
      <c r="E105" s="1">
        <v>256</v>
      </c>
      <c r="F105" s="62">
        <v>17212.03</v>
      </c>
    </row>
    <row r="106" spans="1:6" x14ac:dyDescent="0.35">
      <c r="A106" s="1">
        <v>1</v>
      </c>
      <c r="B106" s="1" t="s">
        <v>70</v>
      </c>
      <c r="C106" s="218">
        <v>44895</v>
      </c>
      <c r="D106" s="218">
        <v>44896</v>
      </c>
      <c r="E106" s="1">
        <v>17</v>
      </c>
      <c r="F106" s="62">
        <v>1233.54</v>
      </c>
    </row>
    <row r="107" spans="1:6" x14ac:dyDescent="0.35">
      <c r="A107" s="1">
        <v>1</v>
      </c>
      <c r="B107" s="1" t="s">
        <v>70</v>
      </c>
      <c r="C107" s="218">
        <v>44896</v>
      </c>
      <c r="D107" s="218">
        <v>44891</v>
      </c>
      <c r="E107" s="1">
        <v>5</v>
      </c>
      <c r="F107" s="62">
        <v>329.47</v>
      </c>
    </row>
    <row r="108" spans="1:6" x14ac:dyDescent="0.35">
      <c r="A108" s="1">
        <v>1</v>
      </c>
      <c r="B108" s="1" t="s">
        <v>70</v>
      </c>
      <c r="C108" s="218">
        <v>44896</v>
      </c>
      <c r="D108" s="218">
        <v>44892</v>
      </c>
      <c r="E108" s="1">
        <v>82</v>
      </c>
      <c r="F108" s="62">
        <v>4343.07</v>
      </c>
    </row>
    <row r="109" spans="1:6" x14ac:dyDescent="0.35">
      <c r="A109" s="1">
        <v>1</v>
      </c>
      <c r="B109" s="1" t="s">
        <v>70</v>
      </c>
      <c r="C109" s="218">
        <v>44896</v>
      </c>
      <c r="D109" s="218">
        <v>44893</v>
      </c>
      <c r="E109" s="1">
        <v>80</v>
      </c>
      <c r="F109" s="62">
        <v>4069.18</v>
      </c>
    </row>
    <row r="110" spans="1:6" x14ac:dyDescent="0.35">
      <c r="A110" s="1">
        <v>1</v>
      </c>
      <c r="B110" s="1" t="s">
        <v>70</v>
      </c>
      <c r="C110" s="218">
        <v>44896</v>
      </c>
      <c r="D110" s="218">
        <v>44894</v>
      </c>
      <c r="E110" s="1">
        <v>146</v>
      </c>
      <c r="F110" s="62">
        <v>8649.33</v>
      </c>
    </row>
    <row r="111" spans="1:6" x14ac:dyDescent="0.35">
      <c r="A111" s="1">
        <v>1</v>
      </c>
      <c r="B111" s="1" t="s">
        <v>70</v>
      </c>
      <c r="C111" s="218">
        <v>44896</v>
      </c>
      <c r="D111" s="218">
        <v>44895</v>
      </c>
      <c r="E111" s="1">
        <v>192</v>
      </c>
      <c r="F111" s="62">
        <v>12775.8</v>
      </c>
    </row>
    <row r="112" spans="1:6" x14ac:dyDescent="0.35">
      <c r="A112" s="1">
        <v>1</v>
      </c>
      <c r="B112" s="1" t="s">
        <v>70</v>
      </c>
      <c r="C112" s="218">
        <v>44896</v>
      </c>
      <c r="D112" s="218">
        <v>44896</v>
      </c>
      <c r="E112" s="1">
        <v>174</v>
      </c>
      <c r="F112" s="62">
        <v>10889.5</v>
      </c>
    </row>
    <row r="113" spans="1:6" x14ac:dyDescent="0.35">
      <c r="A113" s="1">
        <v>1</v>
      </c>
      <c r="B113" s="1" t="s">
        <v>70</v>
      </c>
      <c r="C113" s="218">
        <v>44896</v>
      </c>
      <c r="D113" s="218">
        <v>44897</v>
      </c>
      <c r="E113" s="1">
        <v>10</v>
      </c>
      <c r="F113" s="62">
        <v>546.16999999999996</v>
      </c>
    </row>
    <row r="114" spans="1:6" x14ac:dyDescent="0.35">
      <c r="A114" s="1">
        <v>1</v>
      </c>
      <c r="B114" s="1" t="s">
        <v>70</v>
      </c>
      <c r="C114" s="218">
        <v>44897</v>
      </c>
      <c r="D114" s="218">
        <v>44892</v>
      </c>
      <c r="E114" s="1">
        <v>2</v>
      </c>
      <c r="F114" s="62">
        <v>135.13</v>
      </c>
    </row>
    <row r="115" spans="1:6" x14ac:dyDescent="0.35">
      <c r="A115" s="1">
        <v>1</v>
      </c>
      <c r="B115" s="1" t="s">
        <v>70</v>
      </c>
      <c r="C115" s="218">
        <v>44897</v>
      </c>
      <c r="D115" s="218">
        <v>44893</v>
      </c>
      <c r="E115" s="1">
        <v>70</v>
      </c>
      <c r="F115" s="62">
        <v>3825.85</v>
      </c>
    </row>
    <row r="116" spans="1:6" x14ac:dyDescent="0.35">
      <c r="A116" s="1">
        <v>1</v>
      </c>
      <c r="B116" s="1" t="s">
        <v>70</v>
      </c>
      <c r="C116" s="218">
        <v>44897</v>
      </c>
      <c r="D116" s="218">
        <v>44894</v>
      </c>
      <c r="E116" s="1">
        <v>108</v>
      </c>
      <c r="F116" s="62">
        <v>6187.13</v>
      </c>
    </row>
    <row r="117" spans="1:6" x14ac:dyDescent="0.35">
      <c r="A117" s="1">
        <v>1</v>
      </c>
      <c r="B117" s="1" t="s">
        <v>70</v>
      </c>
      <c r="C117" s="218">
        <v>44897</v>
      </c>
      <c r="D117" s="218">
        <v>44895</v>
      </c>
      <c r="E117" s="1">
        <v>140</v>
      </c>
      <c r="F117" s="62">
        <v>8285.48</v>
      </c>
    </row>
    <row r="118" spans="1:6" x14ac:dyDescent="0.35">
      <c r="A118" s="1">
        <v>1</v>
      </c>
      <c r="B118" s="1" t="s">
        <v>70</v>
      </c>
      <c r="C118" s="218">
        <v>44897</v>
      </c>
      <c r="D118" s="218">
        <v>44896</v>
      </c>
      <c r="E118" s="1">
        <v>190</v>
      </c>
      <c r="F118" s="62">
        <v>11846.61</v>
      </c>
    </row>
    <row r="119" spans="1:6" x14ac:dyDescent="0.35">
      <c r="A119" s="1">
        <v>1</v>
      </c>
      <c r="B119" s="1" t="s">
        <v>70</v>
      </c>
      <c r="C119" s="218">
        <v>44897</v>
      </c>
      <c r="D119" s="218">
        <v>44897</v>
      </c>
      <c r="E119" s="1">
        <v>152</v>
      </c>
      <c r="F119" s="62">
        <v>9294.98</v>
      </c>
    </row>
    <row r="120" spans="1:6" x14ac:dyDescent="0.35">
      <c r="A120" s="1">
        <v>1</v>
      </c>
      <c r="B120" s="1" t="s">
        <v>70</v>
      </c>
      <c r="C120" s="218">
        <v>44897</v>
      </c>
      <c r="D120" s="218">
        <v>44898</v>
      </c>
      <c r="E120" s="1">
        <v>12</v>
      </c>
      <c r="F120" s="62">
        <v>795.35</v>
      </c>
    </row>
    <row r="121" spans="1:6" x14ac:dyDescent="0.35">
      <c r="A121" s="1">
        <v>1</v>
      </c>
      <c r="B121" s="1" t="s">
        <v>70</v>
      </c>
      <c r="C121" s="218">
        <v>44898</v>
      </c>
      <c r="D121" s="218">
        <v>44894</v>
      </c>
      <c r="E121" s="1">
        <v>61</v>
      </c>
      <c r="F121" s="62">
        <v>2801.17</v>
      </c>
    </row>
    <row r="122" spans="1:6" x14ac:dyDescent="0.35">
      <c r="A122" s="1">
        <v>1</v>
      </c>
      <c r="B122" s="1" t="s">
        <v>70</v>
      </c>
      <c r="C122" s="218">
        <v>44898</v>
      </c>
      <c r="D122" s="218">
        <v>44895</v>
      </c>
      <c r="E122" s="1">
        <v>89</v>
      </c>
      <c r="F122" s="62">
        <v>5013.1000000000004</v>
      </c>
    </row>
    <row r="123" spans="1:6" x14ac:dyDescent="0.35">
      <c r="A123" s="1">
        <v>1</v>
      </c>
      <c r="B123" s="1" t="s">
        <v>70</v>
      </c>
      <c r="C123" s="218">
        <v>44898</v>
      </c>
      <c r="D123" s="218">
        <v>44896</v>
      </c>
      <c r="E123" s="1">
        <v>168</v>
      </c>
      <c r="F123" s="62">
        <v>9868.35</v>
      </c>
    </row>
    <row r="124" spans="1:6" x14ac:dyDescent="0.35">
      <c r="A124" s="1">
        <v>1</v>
      </c>
      <c r="B124" s="1" t="s">
        <v>70</v>
      </c>
      <c r="C124" s="218">
        <v>44898</v>
      </c>
      <c r="D124" s="218">
        <v>44897</v>
      </c>
      <c r="E124" s="1">
        <v>143</v>
      </c>
      <c r="F124" s="62">
        <v>8450.8799999999992</v>
      </c>
    </row>
    <row r="125" spans="1:6" x14ac:dyDescent="0.35">
      <c r="A125" s="1">
        <v>1</v>
      </c>
      <c r="B125" s="1" t="s">
        <v>70</v>
      </c>
      <c r="C125" s="218">
        <v>44898</v>
      </c>
      <c r="D125" s="218">
        <v>44898</v>
      </c>
      <c r="E125" s="1">
        <v>132</v>
      </c>
      <c r="F125" s="62">
        <v>8275.8700000000008</v>
      </c>
    </row>
    <row r="126" spans="1:6" x14ac:dyDescent="0.35">
      <c r="A126" s="1">
        <v>1</v>
      </c>
      <c r="B126" s="1" t="s">
        <v>70</v>
      </c>
      <c r="C126" s="218">
        <v>44898</v>
      </c>
      <c r="D126" s="218">
        <v>44899</v>
      </c>
      <c r="E126" s="1">
        <v>38</v>
      </c>
      <c r="F126" s="62">
        <v>2522.42</v>
      </c>
    </row>
    <row r="127" spans="1:6" x14ac:dyDescent="0.35">
      <c r="A127" s="1">
        <v>1</v>
      </c>
      <c r="B127" s="1" t="s">
        <v>70</v>
      </c>
      <c r="C127" s="218">
        <v>44899</v>
      </c>
      <c r="D127" s="218">
        <v>44894</v>
      </c>
      <c r="E127" s="1">
        <v>2</v>
      </c>
      <c r="F127" s="62">
        <v>133.65</v>
      </c>
    </row>
    <row r="128" spans="1:6" x14ac:dyDescent="0.35">
      <c r="A128" s="1">
        <v>1</v>
      </c>
      <c r="B128" s="1" t="s">
        <v>70</v>
      </c>
      <c r="C128" s="218">
        <v>44899</v>
      </c>
      <c r="D128" s="218">
        <v>44895</v>
      </c>
      <c r="E128" s="1">
        <v>64</v>
      </c>
      <c r="F128" s="62">
        <v>3041.89</v>
      </c>
    </row>
    <row r="129" spans="1:6" x14ac:dyDescent="0.35">
      <c r="A129" s="1">
        <v>1</v>
      </c>
      <c r="B129" s="1" t="s">
        <v>70</v>
      </c>
      <c r="C129" s="218">
        <v>44899</v>
      </c>
      <c r="D129" s="218">
        <v>44896</v>
      </c>
      <c r="E129" s="1">
        <v>85</v>
      </c>
      <c r="F129" s="62">
        <v>4524.13</v>
      </c>
    </row>
    <row r="130" spans="1:6" x14ac:dyDescent="0.35">
      <c r="A130" s="1">
        <v>1</v>
      </c>
      <c r="B130" s="1" t="s">
        <v>70</v>
      </c>
      <c r="C130" s="218">
        <v>44899</v>
      </c>
      <c r="D130" s="218">
        <v>44897</v>
      </c>
      <c r="E130" s="1">
        <v>111</v>
      </c>
      <c r="F130" s="62">
        <v>6407.29</v>
      </c>
    </row>
    <row r="131" spans="1:6" x14ac:dyDescent="0.35">
      <c r="A131" s="1">
        <v>1</v>
      </c>
      <c r="B131" s="1" t="s">
        <v>70</v>
      </c>
      <c r="C131" s="218">
        <v>44899</v>
      </c>
      <c r="D131" s="218">
        <v>44898</v>
      </c>
      <c r="E131" s="1">
        <v>86</v>
      </c>
      <c r="F131" s="62">
        <v>5378.14</v>
      </c>
    </row>
    <row r="132" spans="1:6" x14ac:dyDescent="0.35">
      <c r="A132" s="1">
        <v>1</v>
      </c>
      <c r="B132" s="1" t="s">
        <v>70</v>
      </c>
      <c r="C132" s="218">
        <v>44899</v>
      </c>
      <c r="D132" s="218">
        <v>44899</v>
      </c>
      <c r="E132" s="1">
        <v>208</v>
      </c>
      <c r="F132" s="62">
        <v>12406.47</v>
      </c>
    </row>
    <row r="133" spans="1:6" x14ac:dyDescent="0.35">
      <c r="A133" s="1">
        <v>1</v>
      </c>
      <c r="B133" s="1" t="s">
        <v>70</v>
      </c>
      <c r="C133" s="218">
        <v>44899</v>
      </c>
      <c r="D133" s="218">
        <v>44900</v>
      </c>
      <c r="E133" s="1">
        <v>57</v>
      </c>
      <c r="F133" s="62">
        <v>3984.43</v>
      </c>
    </row>
    <row r="134" spans="1:6" x14ac:dyDescent="0.35">
      <c r="A134" s="1">
        <v>1</v>
      </c>
      <c r="B134" s="1" t="s">
        <v>70</v>
      </c>
      <c r="C134" s="218">
        <v>44900</v>
      </c>
      <c r="D134" s="218">
        <v>44895</v>
      </c>
      <c r="E134" s="1">
        <v>2</v>
      </c>
      <c r="F134" s="62">
        <v>90.98</v>
      </c>
    </row>
    <row r="135" spans="1:6" x14ac:dyDescent="0.35">
      <c r="A135" s="1">
        <v>1</v>
      </c>
      <c r="B135" s="1" t="s">
        <v>70</v>
      </c>
      <c r="C135" s="218">
        <v>44900</v>
      </c>
      <c r="D135" s="218">
        <v>44896</v>
      </c>
      <c r="E135" s="1">
        <v>53</v>
      </c>
      <c r="F135" s="62">
        <v>2975.11</v>
      </c>
    </row>
    <row r="136" spans="1:6" x14ac:dyDescent="0.35">
      <c r="A136" s="1">
        <v>1</v>
      </c>
      <c r="B136" s="1" t="s">
        <v>70</v>
      </c>
      <c r="C136" s="218">
        <v>44900</v>
      </c>
      <c r="D136" s="218">
        <v>44897</v>
      </c>
      <c r="E136" s="1">
        <v>49</v>
      </c>
      <c r="F136" s="62">
        <v>2757.51</v>
      </c>
    </row>
    <row r="137" spans="1:6" x14ac:dyDescent="0.35">
      <c r="A137" s="1">
        <v>1</v>
      </c>
      <c r="B137" s="1" t="s">
        <v>70</v>
      </c>
      <c r="C137" s="218">
        <v>44900</v>
      </c>
      <c r="D137" s="218">
        <v>44898</v>
      </c>
      <c r="E137" s="1">
        <v>65</v>
      </c>
      <c r="F137" s="62">
        <v>3914.43</v>
      </c>
    </row>
    <row r="138" spans="1:6" x14ac:dyDescent="0.35">
      <c r="A138" s="1">
        <v>1</v>
      </c>
      <c r="B138" s="1" t="s">
        <v>70</v>
      </c>
      <c r="C138" s="218">
        <v>44900</v>
      </c>
      <c r="D138" s="218">
        <v>44899</v>
      </c>
      <c r="E138" s="1">
        <v>118</v>
      </c>
      <c r="F138" s="62">
        <v>7308.82</v>
      </c>
    </row>
    <row r="139" spans="1:6" x14ac:dyDescent="0.35">
      <c r="A139" s="1">
        <v>1</v>
      </c>
      <c r="B139" s="1" t="s">
        <v>70</v>
      </c>
      <c r="C139" s="218">
        <v>44900</v>
      </c>
      <c r="D139" s="218">
        <v>44900</v>
      </c>
      <c r="E139" s="1">
        <v>205</v>
      </c>
      <c r="F139" s="62">
        <v>14428.8</v>
      </c>
    </row>
    <row r="140" spans="1:6" x14ac:dyDescent="0.35">
      <c r="A140" s="1">
        <v>1</v>
      </c>
      <c r="B140" s="1" t="s">
        <v>70</v>
      </c>
      <c r="C140" s="218">
        <v>44900</v>
      </c>
      <c r="D140" s="218">
        <v>44901</v>
      </c>
      <c r="E140" s="1">
        <v>59</v>
      </c>
      <c r="F140" s="62">
        <v>3192.88</v>
      </c>
    </row>
    <row r="141" spans="1:6" x14ac:dyDescent="0.35">
      <c r="A141" s="1">
        <v>1</v>
      </c>
      <c r="B141" s="1" t="s">
        <v>70</v>
      </c>
      <c r="C141" s="218">
        <v>44901</v>
      </c>
      <c r="D141" s="218">
        <v>44897</v>
      </c>
      <c r="E141" s="1">
        <v>28</v>
      </c>
      <c r="F141" s="62">
        <v>1693.27</v>
      </c>
    </row>
    <row r="142" spans="1:6" x14ac:dyDescent="0.35">
      <c r="A142" s="1">
        <v>1</v>
      </c>
      <c r="B142" s="1" t="s">
        <v>70</v>
      </c>
      <c r="C142" s="218">
        <v>44901</v>
      </c>
      <c r="D142" s="218">
        <v>44898</v>
      </c>
      <c r="E142" s="1">
        <v>35</v>
      </c>
      <c r="F142" s="62">
        <v>2392.4299999999998</v>
      </c>
    </row>
    <row r="143" spans="1:6" x14ac:dyDescent="0.35">
      <c r="A143" s="1">
        <v>1</v>
      </c>
      <c r="B143" s="1" t="s">
        <v>70</v>
      </c>
      <c r="C143" s="218">
        <v>44901</v>
      </c>
      <c r="D143" s="218">
        <v>44899</v>
      </c>
      <c r="E143" s="1">
        <v>83</v>
      </c>
      <c r="F143" s="62">
        <v>5528.38</v>
      </c>
    </row>
    <row r="144" spans="1:6" x14ac:dyDescent="0.35">
      <c r="A144" s="1">
        <v>1</v>
      </c>
      <c r="B144" s="1" t="s">
        <v>70</v>
      </c>
      <c r="C144" s="218">
        <v>44901</v>
      </c>
      <c r="D144" s="218">
        <v>44900</v>
      </c>
      <c r="E144" s="1">
        <v>135</v>
      </c>
      <c r="F144" s="62">
        <v>9400.19</v>
      </c>
    </row>
    <row r="145" spans="1:6" x14ac:dyDescent="0.35">
      <c r="A145" s="1">
        <v>1</v>
      </c>
      <c r="B145" s="1" t="s">
        <v>70</v>
      </c>
      <c r="C145" s="218">
        <v>44901</v>
      </c>
      <c r="D145" s="218">
        <v>44901</v>
      </c>
      <c r="E145" s="1">
        <v>222</v>
      </c>
      <c r="F145" s="62">
        <v>14227.92</v>
      </c>
    </row>
    <row r="146" spans="1:6" x14ac:dyDescent="0.35">
      <c r="A146" s="1">
        <v>1</v>
      </c>
      <c r="B146" s="1" t="s">
        <v>70</v>
      </c>
      <c r="C146" s="218">
        <v>44901</v>
      </c>
      <c r="D146" s="218">
        <v>44902</v>
      </c>
      <c r="E146" s="1">
        <v>95</v>
      </c>
      <c r="F146" s="62">
        <v>6384.08</v>
      </c>
    </row>
    <row r="147" spans="1:6" x14ac:dyDescent="0.35">
      <c r="A147" s="1">
        <v>1</v>
      </c>
      <c r="B147" s="1" t="s">
        <v>70</v>
      </c>
      <c r="C147" s="218">
        <v>44902</v>
      </c>
      <c r="D147" s="218">
        <v>44898</v>
      </c>
      <c r="E147" s="1">
        <v>19</v>
      </c>
      <c r="F147" s="62">
        <v>1346.31</v>
      </c>
    </row>
    <row r="148" spans="1:6" x14ac:dyDescent="0.35">
      <c r="A148" s="1">
        <v>1</v>
      </c>
      <c r="B148" s="1" t="s">
        <v>70</v>
      </c>
      <c r="C148" s="218">
        <v>44902</v>
      </c>
      <c r="D148" s="218">
        <v>44899</v>
      </c>
      <c r="E148" s="1">
        <v>38</v>
      </c>
      <c r="F148" s="62">
        <v>2452.0300000000002</v>
      </c>
    </row>
    <row r="149" spans="1:6" x14ac:dyDescent="0.35">
      <c r="A149" s="1">
        <v>1</v>
      </c>
      <c r="B149" s="1" t="s">
        <v>70</v>
      </c>
      <c r="C149" s="218">
        <v>44902</v>
      </c>
      <c r="D149" s="218">
        <v>44900</v>
      </c>
      <c r="E149" s="1">
        <v>80</v>
      </c>
      <c r="F149" s="62">
        <v>5340.73</v>
      </c>
    </row>
    <row r="150" spans="1:6" x14ac:dyDescent="0.35">
      <c r="A150" s="1">
        <v>1</v>
      </c>
      <c r="B150" s="1" t="s">
        <v>70</v>
      </c>
      <c r="C150" s="218">
        <v>44902</v>
      </c>
      <c r="D150" s="218">
        <v>44901</v>
      </c>
      <c r="E150" s="1">
        <v>124</v>
      </c>
      <c r="F150" s="62">
        <v>7818.85</v>
      </c>
    </row>
    <row r="151" spans="1:6" x14ac:dyDescent="0.35">
      <c r="A151" s="1">
        <v>1</v>
      </c>
      <c r="B151" s="1" t="s">
        <v>70</v>
      </c>
      <c r="C151" s="218">
        <v>44902</v>
      </c>
      <c r="D151" s="218">
        <v>44902</v>
      </c>
      <c r="E151" s="1">
        <v>202</v>
      </c>
      <c r="F151" s="62">
        <v>13787.68</v>
      </c>
    </row>
    <row r="152" spans="1:6" x14ac:dyDescent="0.35">
      <c r="A152" s="1">
        <v>1</v>
      </c>
      <c r="B152" s="1" t="s">
        <v>70</v>
      </c>
      <c r="C152" s="218">
        <v>44902</v>
      </c>
      <c r="D152" s="218">
        <v>44903</v>
      </c>
      <c r="E152" s="1">
        <v>67</v>
      </c>
      <c r="F152" s="62">
        <v>4564.33</v>
      </c>
    </row>
    <row r="153" spans="1:6" x14ac:dyDescent="0.35">
      <c r="A153" s="1">
        <v>1</v>
      </c>
      <c r="B153" s="1" t="s">
        <v>70</v>
      </c>
      <c r="C153" s="218">
        <v>44903</v>
      </c>
      <c r="D153" s="218">
        <v>44899</v>
      </c>
      <c r="E153" s="1">
        <v>14</v>
      </c>
      <c r="F153" s="62">
        <v>1014.44</v>
      </c>
    </row>
    <row r="154" spans="1:6" x14ac:dyDescent="0.35">
      <c r="A154" s="1">
        <v>1</v>
      </c>
      <c r="B154" s="1" t="s">
        <v>70</v>
      </c>
      <c r="C154" s="218">
        <v>44903</v>
      </c>
      <c r="D154" s="218">
        <v>44900</v>
      </c>
      <c r="E154" s="1">
        <v>48</v>
      </c>
      <c r="F154" s="62">
        <v>3288.77</v>
      </c>
    </row>
    <row r="155" spans="1:6" x14ac:dyDescent="0.35">
      <c r="A155" s="1">
        <v>1</v>
      </c>
      <c r="B155" s="1" t="s">
        <v>70</v>
      </c>
      <c r="C155" s="218">
        <v>44903</v>
      </c>
      <c r="D155" s="218">
        <v>44901</v>
      </c>
      <c r="E155" s="1">
        <v>110</v>
      </c>
      <c r="F155" s="62">
        <v>7524.84</v>
      </c>
    </row>
    <row r="156" spans="1:6" x14ac:dyDescent="0.35">
      <c r="A156" s="1">
        <v>1</v>
      </c>
      <c r="B156" s="1" t="s">
        <v>70</v>
      </c>
      <c r="C156" s="218">
        <v>44903</v>
      </c>
      <c r="D156" s="218">
        <v>44902</v>
      </c>
      <c r="E156" s="1">
        <v>128</v>
      </c>
      <c r="F156" s="62">
        <v>8997.77</v>
      </c>
    </row>
    <row r="157" spans="1:6" x14ac:dyDescent="0.35">
      <c r="A157" s="1">
        <v>1</v>
      </c>
      <c r="B157" s="1" t="s">
        <v>70</v>
      </c>
      <c r="C157" s="218">
        <v>44903</v>
      </c>
      <c r="D157" s="218">
        <v>44903</v>
      </c>
      <c r="E157" s="1">
        <v>199</v>
      </c>
      <c r="F157" s="62">
        <v>14567.36</v>
      </c>
    </row>
    <row r="158" spans="1:6" x14ac:dyDescent="0.35">
      <c r="A158" s="1">
        <v>1</v>
      </c>
      <c r="B158" s="1" t="s">
        <v>70</v>
      </c>
      <c r="C158" s="218">
        <v>44903</v>
      </c>
      <c r="D158" s="218">
        <v>44904</v>
      </c>
      <c r="E158" s="1">
        <v>47</v>
      </c>
      <c r="F158" s="62">
        <v>3236.35</v>
      </c>
    </row>
    <row r="159" spans="1:6" x14ac:dyDescent="0.35">
      <c r="A159" s="1">
        <v>1</v>
      </c>
      <c r="B159" s="1" t="s">
        <v>70</v>
      </c>
      <c r="C159" s="218">
        <v>44904</v>
      </c>
      <c r="D159" s="218">
        <v>44900</v>
      </c>
      <c r="E159" s="1">
        <v>21</v>
      </c>
      <c r="F159" s="62">
        <v>1461.15</v>
      </c>
    </row>
    <row r="160" spans="1:6" x14ac:dyDescent="0.35">
      <c r="A160" s="1">
        <v>1</v>
      </c>
      <c r="B160" s="1" t="s">
        <v>70</v>
      </c>
      <c r="C160" s="218">
        <v>44904</v>
      </c>
      <c r="D160" s="218">
        <v>44901</v>
      </c>
      <c r="E160" s="1">
        <v>44</v>
      </c>
      <c r="F160" s="62">
        <v>3019.36</v>
      </c>
    </row>
    <row r="161" spans="1:6" x14ac:dyDescent="0.35">
      <c r="A161" s="1">
        <v>1</v>
      </c>
      <c r="B161" s="1" t="s">
        <v>70</v>
      </c>
      <c r="C161" s="218">
        <v>44904</v>
      </c>
      <c r="D161" s="218">
        <v>44902</v>
      </c>
      <c r="E161" s="1">
        <v>91</v>
      </c>
      <c r="F161" s="62">
        <v>6603.19</v>
      </c>
    </row>
    <row r="162" spans="1:6" x14ac:dyDescent="0.35">
      <c r="A162" s="1">
        <v>1</v>
      </c>
      <c r="B162" s="1" t="s">
        <v>70</v>
      </c>
      <c r="C162" s="218">
        <v>44904</v>
      </c>
      <c r="D162" s="218">
        <v>44903</v>
      </c>
      <c r="E162" s="1">
        <v>124</v>
      </c>
      <c r="F162" s="62">
        <v>8688.5</v>
      </c>
    </row>
    <row r="163" spans="1:6" x14ac:dyDescent="0.35">
      <c r="A163" s="1">
        <v>1</v>
      </c>
      <c r="B163" s="1" t="s">
        <v>70</v>
      </c>
      <c r="C163" s="218">
        <v>44904</v>
      </c>
      <c r="D163" s="218">
        <v>44904</v>
      </c>
      <c r="E163" s="1">
        <v>187</v>
      </c>
      <c r="F163" s="62">
        <v>13449.5</v>
      </c>
    </row>
    <row r="164" spans="1:6" x14ac:dyDescent="0.35">
      <c r="A164" s="1">
        <v>1</v>
      </c>
      <c r="B164" s="1" t="s">
        <v>70</v>
      </c>
      <c r="C164" s="218">
        <v>44904</v>
      </c>
      <c r="D164" s="218">
        <v>44905</v>
      </c>
      <c r="E164" s="1">
        <v>53</v>
      </c>
      <c r="F164" s="62">
        <v>3403.58</v>
      </c>
    </row>
    <row r="165" spans="1:6" x14ac:dyDescent="0.35">
      <c r="A165" s="1">
        <v>1</v>
      </c>
      <c r="B165" s="1" t="s">
        <v>70</v>
      </c>
      <c r="C165" s="218">
        <v>44905</v>
      </c>
      <c r="D165" s="218">
        <v>44900</v>
      </c>
      <c r="E165" s="1">
        <v>1</v>
      </c>
      <c r="F165" s="62">
        <v>77.91</v>
      </c>
    </row>
    <row r="166" spans="1:6" x14ac:dyDescent="0.35">
      <c r="A166" s="1">
        <v>1</v>
      </c>
      <c r="B166" s="1" t="s">
        <v>70</v>
      </c>
      <c r="C166" s="218">
        <v>44905</v>
      </c>
      <c r="D166" s="218">
        <v>44901</v>
      </c>
      <c r="E166" s="1">
        <v>28</v>
      </c>
      <c r="F166" s="62">
        <v>1892.84</v>
      </c>
    </row>
    <row r="167" spans="1:6" x14ac:dyDescent="0.35">
      <c r="A167" s="1">
        <v>1</v>
      </c>
      <c r="B167" s="1" t="s">
        <v>70</v>
      </c>
      <c r="C167" s="218">
        <v>44905</v>
      </c>
      <c r="D167" s="218">
        <v>44902</v>
      </c>
      <c r="E167" s="1">
        <v>47</v>
      </c>
      <c r="F167" s="62">
        <v>3152.37</v>
      </c>
    </row>
    <row r="168" spans="1:6" x14ac:dyDescent="0.35">
      <c r="A168" s="1">
        <v>1</v>
      </c>
      <c r="B168" s="1" t="s">
        <v>70</v>
      </c>
      <c r="C168" s="218">
        <v>44905</v>
      </c>
      <c r="D168" s="218">
        <v>44903</v>
      </c>
      <c r="E168" s="1">
        <v>92</v>
      </c>
      <c r="F168" s="62">
        <v>6191.83</v>
      </c>
    </row>
    <row r="169" spans="1:6" x14ac:dyDescent="0.35">
      <c r="A169" s="1">
        <v>1</v>
      </c>
      <c r="B169" s="1" t="s">
        <v>70</v>
      </c>
      <c r="C169" s="218">
        <v>44905</v>
      </c>
      <c r="D169" s="218">
        <v>44904</v>
      </c>
      <c r="E169" s="1">
        <v>141</v>
      </c>
      <c r="F169" s="62">
        <v>10159.530000000001</v>
      </c>
    </row>
    <row r="170" spans="1:6" x14ac:dyDescent="0.35">
      <c r="A170" s="1">
        <v>1</v>
      </c>
      <c r="B170" s="1" t="s">
        <v>70</v>
      </c>
      <c r="C170" s="218">
        <v>44905</v>
      </c>
      <c r="D170" s="218">
        <v>44905</v>
      </c>
      <c r="E170" s="1">
        <v>177</v>
      </c>
      <c r="F170" s="62">
        <v>12437.3</v>
      </c>
    </row>
    <row r="171" spans="1:6" x14ac:dyDescent="0.35">
      <c r="A171" s="1">
        <v>1</v>
      </c>
      <c r="B171" s="1" t="s">
        <v>70</v>
      </c>
      <c r="C171" s="218">
        <v>44905</v>
      </c>
      <c r="D171" s="218">
        <v>44906</v>
      </c>
      <c r="E171" s="1">
        <v>20</v>
      </c>
      <c r="F171" s="62">
        <v>1268.67</v>
      </c>
    </row>
    <row r="172" spans="1:6" x14ac:dyDescent="0.35">
      <c r="A172" s="1">
        <v>1</v>
      </c>
      <c r="B172" s="1" t="s">
        <v>70</v>
      </c>
      <c r="C172" s="218">
        <v>44906</v>
      </c>
      <c r="D172" s="218">
        <v>44901</v>
      </c>
      <c r="E172" s="1">
        <v>1</v>
      </c>
      <c r="F172" s="62">
        <v>79.989999999999995</v>
      </c>
    </row>
    <row r="173" spans="1:6" x14ac:dyDescent="0.35">
      <c r="A173" s="1">
        <v>1</v>
      </c>
      <c r="B173" s="1" t="s">
        <v>70</v>
      </c>
      <c r="C173" s="218">
        <v>44906</v>
      </c>
      <c r="D173" s="218">
        <v>44903</v>
      </c>
      <c r="E173" s="1">
        <v>16</v>
      </c>
      <c r="F173" s="62">
        <v>1163.83</v>
      </c>
    </row>
    <row r="174" spans="1:6" x14ac:dyDescent="0.35">
      <c r="A174" s="1">
        <v>1</v>
      </c>
      <c r="B174" s="1" t="s">
        <v>70</v>
      </c>
      <c r="C174" s="218">
        <v>44906</v>
      </c>
      <c r="D174" s="218">
        <v>44904</v>
      </c>
      <c r="E174" s="1">
        <v>26</v>
      </c>
      <c r="F174" s="62">
        <v>1985.12</v>
      </c>
    </row>
    <row r="175" spans="1:6" x14ac:dyDescent="0.35">
      <c r="A175" s="1">
        <v>1</v>
      </c>
      <c r="B175" s="1" t="s">
        <v>70</v>
      </c>
      <c r="C175" s="218">
        <v>44906</v>
      </c>
      <c r="D175" s="218">
        <v>44905</v>
      </c>
      <c r="E175" s="1">
        <v>36</v>
      </c>
      <c r="F175" s="62">
        <v>2316.4899999999998</v>
      </c>
    </row>
    <row r="176" spans="1:6" x14ac:dyDescent="0.35">
      <c r="A176" s="1">
        <v>1</v>
      </c>
      <c r="B176" s="1" t="s">
        <v>70</v>
      </c>
      <c r="C176" s="218">
        <v>44906</v>
      </c>
      <c r="D176" s="218">
        <v>44906</v>
      </c>
      <c r="E176" s="1">
        <v>16</v>
      </c>
      <c r="F176" s="62">
        <v>1027.04</v>
      </c>
    </row>
    <row r="177" spans="1:6" x14ac:dyDescent="0.35">
      <c r="A177" s="1">
        <v>1</v>
      </c>
      <c r="B177" s="1" t="s">
        <v>70</v>
      </c>
      <c r="C177" s="218">
        <v>44906</v>
      </c>
      <c r="D177" s="218">
        <v>44907</v>
      </c>
      <c r="E177" s="1">
        <v>28</v>
      </c>
      <c r="F177" s="62">
        <v>1571.49</v>
      </c>
    </row>
    <row r="178" spans="1:6" x14ac:dyDescent="0.35">
      <c r="A178" s="1">
        <v>1</v>
      </c>
      <c r="B178" s="1" t="s">
        <v>70</v>
      </c>
      <c r="C178" s="218">
        <v>44907</v>
      </c>
      <c r="D178" s="218">
        <v>44903</v>
      </c>
      <c r="E178" s="1">
        <v>50</v>
      </c>
      <c r="F178" s="62">
        <v>3746.16</v>
      </c>
    </row>
    <row r="179" spans="1:6" x14ac:dyDescent="0.35">
      <c r="A179" s="1">
        <v>1</v>
      </c>
      <c r="B179" s="1" t="s">
        <v>70</v>
      </c>
      <c r="C179" s="218">
        <v>44907</v>
      </c>
      <c r="D179" s="218">
        <v>44904</v>
      </c>
      <c r="E179" s="1">
        <v>88</v>
      </c>
      <c r="F179" s="62">
        <v>6271.01</v>
      </c>
    </row>
    <row r="180" spans="1:6" x14ac:dyDescent="0.35">
      <c r="A180" s="1">
        <v>1</v>
      </c>
      <c r="B180" s="1" t="s">
        <v>70</v>
      </c>
      <c r="C180" s="218">
        <v>44907</v>
      </c>
      <c r="D180" s="218">
        <v>44905</v>
      </c>
      <c r="E180" s="1">
        <v>115</v>
      </c>
      <c r="F180" s="62">
        <v>8194.9599999999991</v>
      </c>
    </row>
    <row r="181" spans="1:6" x14ac:dyDescent="0.35">
      <c r="A181" s="1">
        <v>1</v>
      </c>
      <c r="B181" s="1" t="s">
        <v>70</v>
      </c>
      <c r="C181" s="218">
        <v>44907</v>
      </c>
      <c r="D181" s="218">
        <v>44906</v>
      </c>
      <c r="E181" s="1">
        <v>51</v>
      </c>
      <c r="F181" s="62">
        <v>3613.19</v>
      </c>
    </row>
    <row r="182" spans="1:6" x14ac:dyDescent="0.35">
      <c r="A182" s="1">
        <v>1</v>
      </c>
      <c r="B182" s="1" t="s">
        <v>70</v>
      </c>
      <c r="C182" s="218">
        <v>44907</v>
      </c>
      <c r="D182" s="218">
        <v>44907</v>
      </c>
      <c r="E182" s="1">
        <v>192</v>
      </c>
      <c r="F182" s="62">
        <v>12196.66</v>
      </c>
    </row>
    <row r="183" spans="1:6" x14ac:dyDescent="0.35">
      <c r="A183" s="1">
        <v>1</v>
      </c>
      <c r="B183" s="1" t="s">
        <v>70</v>
      </c>
      <c r="C183" s="218">
        <v>44907</v>
      </c>
      <c r="D183" s="218">
        <v>44908</v>
      </c>
      <c r="E183" s="1">
        <v>32</v>
      </c>
      <c r="F183" s="62">
        <v>1851.48</v>
      </c>
    </row>
    <row r="184" spans="1:6" x14ac:dyDescent="0.35">
      <c r="A184" s="1">
        <v>1</v>
      </c>
      <c r="B184" s="1" t="s">
        <v>70</v>
      </c>
      <c r="C184" s="218">
        <v>44908</v>
      </c>
      <c r="D184" s="218">
        <v>44903</v>
      </c>
      <c r="E184" s="1">
        <v>4</v>
      </c>
      <c r="F184" s="62">
        <v>270.47000000000003</v>
      </c>
    </row>
    <row r="185" spans="1:6" x14ac:dyDescent="0.35">
      <c r="A185" s="1">
        <v>1</v>
      </c>
      <c r="B185" s="1" t="s">
        <v>70</v>
      </c>
      <c r="C185" s="218">
        <v>44908</v>
      </c>
      <c r="D185" s="218">
        <v>44904</v>
      </c>
      <c r="E185" s="1">
        <v>28</v>
      </c>
      <c r="F185" s="62">
        <v>2101.69</v>
      </c>
    </row>
    <row r="186" spans="1:6" x14ac:dyDescent="0.35">
      <c r="A186" s="1">
        <v>1</v>
      </c>
      <c r="B186" s="1" t="s">
        <v>70</v>
      </c>
      <c r="C186" s="218">
        <v>44908</v>
      </c>
      <c r="D186" s="218">
        <v>44905</v>
      </c>
      <c r="E186" s="1">
        <v>66</v>
      </c>
      <c r="F186" s="62">
        <v>4706.24</v>
      </c>
    </row>
    <row r="187" spans="1:6" x14ac:dyDescent="0.35">
      <c r="A187" s="1">
        <v>1</v>
      </c>
      <c r="B187" s="1" t="s">
        <v>70</v>
      </c>
      <c r="C187" s="218">
        <v>44908</v>
      </c>
      <c r="D187" s="218">
        <v>44906</v>
      </c>
      <c r="E187" s="1">
        <v>25</v>
      </c>
      <c r="F187" s="62">
        <v>1698.93</v>
      </c>
    </row>
    <row r="188" spans="1:6" x14ac:dyDescent="0.35">
      <c r="A188" s="1">
        <v>1</v>
      </c>
      <c r="B188" s="1" t="s">
        <v>70</v>
      </c>
      <c r="C188" s="218">
        <v>44908</v>
      </c>
      <c r="D188" s="218">
        <v>44907</v>
      </c>
      <c r="E188" s="1">
        <v>175</v>
      </c>
      <c r="F188" s="62">
        <v>12093.35</v>
      </c>
    </row>
    <row r="189" spans="1:6" x14ac:dyDescent="0.35">
      <c r="A189" s="1">
        <v>1</v>
      </c>
      <c r="B189" s="1" t="s">
        <v>70</v>
      </c>
      <c r="C189" s="218">
        <v>44908</v>
      </c>
      <c r="D189" s="218">
        <v>44908</v>
      </c>
      <c r="E189" s="1">
        <v>176</v>
      </c>
      <c r="F189" s="62">
        <v>11472.78</v>
      </c>
    </row>
    <row r="190" spans="1:6" x14ac:dyDescent="0.35">
      <c r="A190" s="1">
        <v>1</v>
      </c>
      <c r="B190" s="1" t="s">
        <v>70</v>
      </c>
      <c r="C190" s="218">
        <v>44908</v>
      </c>
      <c r="D190" s="218">
        <v>44909</v>
      </c>
      <c r="E190" s="1">
        <v>44</v>
      </c>
      <c r="F190" s="62">
        <v>2772.66</v>
      </c>
    </row>
    <row r="191" spans="1:6" x14ac:dyDescent="0.35">
      <c r="A191" s="1">
        <v>1</v>
      </c>
      <c r="B191" s="1" t="s">
        <v>70</v>
      </c>
      <c r="C191" s="218">
        <v>44909</v>
      </c>
      <c r="D191" s="218">
        <v>44904</v>
      </c>
      <c r="E191" s="1">
        <v>1</v>
      </c>
      <c r="F191" s="62">
        <v>60.09</v>
      </c>
    </row>
    <row r="192" spans="1:6" x14ac:dyDescent="0.35">
      <c r="A192" s="1">
        <v>1</v>
      </c>
      <c r="B192" s="1" t="s">
        <v>70</v>
      </c>
      <c r="C192" s="218">
        <v>44909</v>
      </c>
      <c r="D192" s="218">
        <v>44905</v>
      </c>
      <c r="E192" s="1">
        <v>24</v>
      </c>
      <c r="F192" s="62">
        <v>1627.04</v>
      </c>
    </row>
    <row r="193" spans="1:6" x14ac:dyDescent="0.35">
      <c r="A193" s="1">
        <v>1</v>
      </c>
      <c r="B193" s="1" t="s">
        <v>70</v>
      </c>
      <c r="C193" s="218">
        <v>44909</v>
      </c>
      <c r="D193" s="218">
        <v>44906</v>
      </c>
      <c r="E193" s="1">
        <v>23</v>
      </c>
      <c r="F193" s="62">
        <v>1629.82</v>
      </c>
    </row>
    <row r="194" spans="1:6" x14ac:dyDescent="0.35">
      <c r="A194" s="1">
        <v>1</v>
      </c>
      <c r="B194" s="1" t="s">
        <v>70</v>
      </c>
      <c r="C194" s="218">
        <v>44909</v>
      </c>
      <c r="D194" s="218">
        <v>44907</v>
      </c>
      <c r="E194" s="1">
        <v>95</v>
      </c>
      <c r="F194" s="62">
        <v>6698.78</v>
      </c>
    </row>
    <row r="195" spans="1:6" x14ac:dyDescent="0.35">
      <c r="A195" s="1">
        <v>1</v>
      </c>
      <c r="B195" s="1" t="s">
        <v>70</v>
      </c>
      <c r="C195" s="218">
        <v>44909</v>
      </c>
      <c r="D195" s="218">
        <v>44908</v>
      </c>
      <c r="E195" s="1">
        <v>103</v>
      </c>
      <c r="F195" s="62">
        <v>7271.24</v>
      </c>
    </row>
    <row r="196" spans="1:6" x14ac:dyDescent="0.35">
      <c r="A196" s="1">
        <v>1</v>
      </c>
      <c r="B196" s="1" t="s">
        <v>70</v>
      </c>
      <c r="C196" s="218">
        <v>44909</v>
      </c>
      <c r="D196" s="218">
        <v>44909</v>
      </c>
      <c r="E196" s="1">
        <v>176</v>
      </c>
      <c r="F196" s="62">
        <v>11960.98</v>
      </c>
    </row>
    <row r="197" spans="1:6" x14ac:dyDescent="0.35">
      <c r="A197" s="1">
        <v>1</v>
      </c>
      <c r="B197" s="1" t="s">
        <v>70</v>
      </c>
      <c r="C197" s="218">
        <v>44909</v>
      </c>
      <c r="D197" s="218">
        <v>44910</v>
      </c>
      <c r="E197" s="1">
        <v>28</v>
      </c>
      <c r="F197" s="62">
        <v>1467.38</v>
      </c>
    </row>
    <row r="198" spans="1:6" x14ac:dyDescent="0.35">
      <c r="A198" s="1">
        <v>1</v>
      </c>
      <c r="B198" s="1" t="s">
        <v>70</v>
      </c>
      <c r="C198" s="218">
        <v>44910</v>
      </c>
      <c r="D198" s="218">
        <v>44906</v>
      </c>
      <c r="E198" s="1">
        <v>4</v>
      </c>
      <c r="F198" s="62">
        <v>324.52999999999997</v>
      </c>
    </row>
    <row r="199" spans="1:6" x14ac:dyDescent="0.35">
      <c r="A199" s="1">
        <v>1</v>
      </c>
      <c r="B199" s="1" t="s">
        <v>70</v>
      </c>
      <c r="C199" s="218">
        <v>44910</v>
      </c>
      <c r="D199" s="218">
        <v>44907</v>
      </c>
      <c r="E199" s="1">
        <v>88</v>
      </c>
      <c r="F199" s="62">
        <v>6013.91</v>
      </c>
    </row>
    <row r="200" spans="1:6" x14ac:dyDescent="0.35">
      <c r="A200" s="1">
        <v>1</v>
      </c>
      <c r="B200" s="1" t="s">
        <v>70</v>
      </c>
      <c r="C200" s="218">
        <v>44910</v>
      </c>
      <c r="D200" s="218">
        <v>44908</v>
      </c>
      <c r="E200" s="1">
        <v>114</v>
      </c>
      <c r="F200" s="62">
        <v>8097.52</v>
      </c>
    </row>
    <row r="201" spans="1:6" x14ac:dyDescent="0.35">
      <c r="A201" s="1">
        <v>1</v>
      </c>
      <c r="B201" s="1" t="s">
        <v>70</v>
      </c>
      <c r="C201" s="218">
        <v>44910</v>
      </c>
      <c r="D201" s="218">
        <v>44909</v>
      </c>
      <c r="E201" s="1">
        <v>150</v>
      </c>
      <c r="F201" s="62">
        <v>10028.450000000001</v>
      </c>
    </row>
    <row r="202" spans="1:6" x14ac:dyDescent="0.35">
      <c r="A202" s="1">
        <v>1</v>
      </c>
      <c r="B202" s="1" t="s">
        <v>70</v>
      </c>
      <c r="C202" s="218">
        <v>44910</v>
      </c>
      <c r="D202" s="218">
        <v>44910</v>
      </c>
      <c r="E202" s="1">
        <v>127</v>
      </c>
      <c r="F202" s="62">
        <v>8565.26</v>
      </c>
    </row>
    <row r="203" spans="1:6" x14ac:dyDescent="0.35">
      <c r="A203" s="1">
        <v>1</v>
      </c>
      <c r="B203" s="1" t="s">
        <v>70</v>
      </c>
      <c r="C203" s="218">
        <v>44910</v>
      </c>
      <c r="D203" s="218">
        <v>44911</v>
      </c>
      <c r="E203" s="1">
        <v>21</v>
      </c>
      <c r="F203" s="62">
        <v>1402.23</v>
      </c>
    </row>
    <row r="204" spans="1:6" x14ac:dyDescent="0.35">
      <c r="A204" s="1">
        <v>1</v>
      </c>
      <c r="B204" s="1" t="s">
        <v>70</v>
      </c>
      <c r="C204" s="218">
        <v>44911</v>
      </c>
      <c r="D204" s="218">
        <v>44907</v>
      </c>
      <c r="E204" s="1">
        <v>29</v>
      </c>
      <c r="F204" s="62">
        <v>2054.2199999999998</v>
      </c>
    </row>
    <row r="205" spans="1:6" x14ac:dyDescent="0.35">
      <c r="A205" s="1">
        <v>1</v>
      </c>
      <c r="B205" s="1" t="s">
        <v>70</v>
      </c>
      <c r="C205" s="218">
        <v>44911</v>
      </c>
      <c r="D205" s="218">
        <v>44908</v>
      </c>
      <c r="E205" s="1">
        <v>70</v>
      </c>
      <c r="F205" s="62">
        <v>5023.8999999999996</v>
      </c>
    </row>
    <row r="206" spans="1:6" x14ac:dyDescent="0.35">
      <c r="A206" s="1">
        <v>1</v>
      </c>
      <c r="B206" s="1" t="s">
        <v>70</v>
      </c>
      <c r="C206" s="218">
        <v>44911</v>
      </c>
      <c r="D206" s="218">
        <v>44909</v>
      </c>
      <c r="E206" s="1">
        <v>94</v>
      </c>
      <c r="F206" s="62">
        <v>6660.16</v>
      </c>
    </row>
    <row r="207" spans="1:6" x14ac:dyDescent="0.35">
      <c r="A207" s="1">
        <v>1</v>
      </c>
      <c r="B207" s="1" t="s">
        <v>70</v>
      </c>
      <c r="C207" s="218">
        <v>44911</v>
      </c>
      <c r="D207" s="218">
        <v>44910</v>
      </c>
      <c r="E207" s="1">
        <v>144</v>
      </c>
      <c r="F207" s="62">
        <v>10103.98</v>
      </c>
    </row>
    <row r="208" spans="1:6" x14ac:dyDescent="0.35">
      <c r="A208" s="1">
        <v>1</v>
      </c>
      <c r="B208" s="1" t="s">
        <v>70</v>
      </c>
      <c r="C208" s="218">
        <v>44911</v>
      </c>
      <c r="D208" s="218">
        <v>44911</v>
      </c>
      <c r="E208" s="1">
        <v>117</v>
      </c>
      <c r="F208" s="62">
        <v>8568.7900000000009</v>
      </c>
    </row>
    <row r="209" spans="1:6" x14ac:dyDescent="0.35">
      <c r="A209" s="1">
        <v>1</v>
      </c>
      <c r="B209" s="1" t="s">
        <v>70</v>
      </c>
      <c r="C209" s="218">
        <v>44911</v>
      </c>
      <c r="D209" s="218">
        <v>44912</v>
      </c>
      <c r="E209" s="1">
        <v>47</v>
      </c>
      <c r="F209" s="62">
        <v>3224.53</v>
      </c>
    </row>
    <row r="210" spans="1:6" x14ac:dyDescent="0.35">
      <c r="A210" s="1">
        <v>1</v>
      </c>
      <c r="B210" s="1" t="s">
        <v>70</v>
      </c>
      <c r="C210" s="218">
        <v>44912</v>
      </c>
      <c r="D210" s="218">
        <v>44908</v>
      </c>
      <c r="E210" s="1">
        <v>28</v>
      </c>
      <c r="F210" s="62">
        <v>2017.8</v>
      </c>
    </row>
    <row r="211" spans="1:6" x14ac:dyDescent="0.35">
      <c r="A211" s="1">
        <v>1</v>
      </c>
      <c r="B211" s="1" t="s">
        <v>70</v>
      </c>
      <c r="C211" s="218">
        <v>44912</v>
      </c>
      <c r="D211" s="218">
        <v>44909</v>
      </c>
      <c r="E211" s="1">
        <v>58</v>
      </c>
      <c r="F211" s="62">
        <v>4083.32</v>
      </c>
    </row>
    <row r="212" spans="1:6" x14ac:dyDescent="0.35">
      <c r="A212" s="1">
        <v>1</v>
      </c>
      <c r="B212" s="1" t="s">
        <v>70</v>
      </c>
      <c r="C212" s="218">
        <v>44912</v>
      </c>
      <c r="D212" s="218">
        <v>44910</v>
      </c>
      <c r="E212" s="1">
        <v>102</v>
      </c>
      <c r="F212" s="62">
        <v>7425.04</v>
      </c>
    </row>
    <row r="213" spans="1:6" x14ac:dyDescent="0.35">
      <c r="A213" s="1">
        <v>1</v>
      </c>
      <c r="B213" s="1" t="s">
        <v>70</v>
      </c>
      <c r="C213" s="218">
        <v>44912</v>
      </c>
      <c r="D213" s="218">
        <v>44911</v>
      </c>
      <c r="E213" s="1">
        <v>92</v>
      </c>
      <c r="F213" s="62">
        <v>6479.28</v>
      </c>
    </row>
    <row r="214" spans="1:6" x14ac:dyDescent="0.35">
      <c r="A214" s="1">
        <v>1</v>
      </c>
      <c r="B214" s="1" t="s">
        <v>70</v>
      </c>
      <c r="C214" s="218">
        <v>44912</v>
      </c>
      <c r="D214" s="218">
        <v>44912</v>
      </c>
      <c r="E214" s="1">
        <v>204</v>
      </c>
      <c r="F214" s="62">
        <v>13380.87</v>
      </c>
    </row>
    <row r="215" spans="1:6" x14ac:dyDescent="0.35">
      <c r="A215" s="1">
        <v>1</v>
      </c>
      <c r="B215" s="1" t="s">
        <v>70</v>
      </c>
      <c r="C215" s="218">
        <v>44912</v>
      </c>
      <c r="D215" s="218">
        <v>44913</v>
      </c>
      <c r="E215" s="1">
        <v>68</v>
      </c>
      <c r="F215" s="62">
        <v>4979.88</v>
      </c>
    </row>
    <row r="216" spans="1:6" x14ac:dyDescent="0.35">
      <c r="A216" s="1">
        <v>1</v>
      </c>
      <c r="B216" s="1" t="s">
        <v>70</v>
      </c>
      <c r="C216" s="218">
        <v>44913</v>
      </c>
      <c r="D216" s="218">
        <v>44908</v>
      </c>
      <c r="E216" s="1">
        <v>1</v>
      </c>
      <c r="F216" s="62">
        <v>67.81</v>
      </c>
    </row>
    <row r="217" spans="1:6" x14ac:dyDescent="0.35">
      <c r="A217" s="1">
        <v>1</v>
      </c>
      <c r="B217" s="1" t="s">
        <v>70</v>
      </c>
      <c r="C217" s="218">
        <v>44913</v>
      </c>
      <c r="D217" s="218">
        <v>44909</v>
      </c>
      <c r="E217" s="1">
        <v>11</v>
      </c>
      <c r="F217" s="62">
        <v>820.82</v>
      </c>
    </row>
    <row r="218" spans="1:6" x14ac:dyDescent="0.35">
      <c r="A218" s="1">
        <v>1</v>
      </c>
      <c r="B218" s="1" t="s">
        <v>70</v>
      </c>
      <c r="C218" s="218">
        <v>44913</v>
      </c>
      <c r="D218" s="218">
        <v>44910</v>
      </c>
      <c r="E218" s="1">
        <v>46</v>
      </c>
      <c r="F218" s="62">
        <v>3224.21</v>
      </c>
    </row>
    <row r="219" spans="1:6" x14ac:dyDescent="0.35">
      <c r="A219" s="1">
        <v>1</v>
      </c>
      <c r="B219" s="1" t="s">
        <v>70</v>
      </c>
      <c r="C219" s="218">
        <v>44913</v>
      </c>
      <c r="D219" s="218">
        <v>44911</v>
      </c>
      <c r="E219" s="1">
        <v>59</v>
      </c>
      <c r="F219" s="62">
        <v>4085.21</v>
      </c>
    </row>
    <row r="220" spans="1:6" x14ac:dyDescent="0.35">
      <c r="A220" s="1">
        <v>1</v>
      </c>
      <c r="B220" s="1" t="s">
        <v>70</v>
      </c>
      <c r="C220" s="218">
        <v>44913</v>
      </c>
      <c r="D220" s="218">
        <v>44912</v>
      </c>
      <c r="E220" s="1">
        <v>174</v>
      </c>
      <c r="F220" s="62">
        <v>12092.92</v>
      </c>
    </row>
    <row r="221" spans="1:6" x14ac:dyDescent="0.35">
      <c r="A221" s="1">
        <v>1</v>
      </c>
      <c r="B221" s="1" t="s">
        <v>70</v>
      </c>
      <c r="C221" s="218">
        <v>44913</v>
      </c>
      <c r="D221" s="218">
        <v>44913</v>
      </c>
      <c r="E221" s="1">
        <v>233</v>
      </c>
      <c r="F221" s="62">
        <v>16905.57</v>
      </c>
    </row>
    <row r="222" spans="1:6" x14ac:dyDescent="0.35">
      <c r="A222" s="1">
        <v>1</v>
      </c>
      <c r="B222" s="1" t="s">
        <v>70</v>
      </c>
      <c r="C222" s="218">
        <v>44913</v>
      </c>
      <c r="D222" s="218">
        <v>44914</v>
      </c>
      <c r="E222" s="1">
        <v>107</v>
      </c>
      <c r="F222" s="62">
        <v>7520.8</v>
      </c>
    </row>
    <row r="223" spans="1:6" x14ac:dyDescent="0.35">
      <c r="A223" s="1">
        <v>1</v>
      </c>
      <c r="B223" s="1" t="s">
        <v>70</v>
      </c>
      <c r="C223" s="218">
        <v>44914</v>
      </c>
      <c r="D223" s="218">
        <v>44910</v>
      </c>
      <c r="E223" s="1">
        <v>4</v>
      </c>
      <c r="F223" s="62">
        <v>291.16000000000003</v>
      </c>
    </row>
    <row r="224" spans="1:6" x14ac:dyDescent="0.35">
      <c r="A224" s="1">
        <v>1</v>
      </c>
      <c r="B224" s="1" t="s">
        <v>70</v>
      </c>
      <c r="C224" s="218">
        <v>44914</v>
      </c>
      <c r="D224" s="218">
        <v>44911</v>
      </c>
      <c r="E224" s="1">
        <v>10</v>
      </c>
      <c r="F224" s="62">
        <v>716.96</v>
      </c>
    </row>
    <row r="225" spans="1:6" x14ac:dyDescent="0.35">
      <c r="A225" s="1">
        <v>1</v>
      </c>
      <c r="B225" s="1" t="s">
        <v>70</v>
      </c>
      <c r="C225" s="218">
        <v>44914</v>
      </c>
      <c r="D225" s="218">
        <v>44912</v>
      </c>
      <c r="E225" s="1">
        <v>74</v>
      </c>
      <c r="F225" s="62">
        <v>5103.78</v>
      </c>
    </row>
    <row r="226" spans="1:6" x14ac:dyDescent="0.35">
      <c r="A226" s="1">
        <v>1</v>
      </c>
      <c r="B226" s="1" t="s">
        <v>70</v>
      </c>
      <c r="C226" s="218">
        <v>44914</v>
      </c>
      <c r="D226" s="218">
        <v>44913</v>
      </c>
      <c r="E226" s="1">
        <v>80</v>
      </c>
      <c r="F226" s="62">
        <v>5003.41</v>
      </c>
    </row>
    <row r="227" spans="1:6" x14ac:dyDescent="0.35">
      <c r="A227" s="1">
        <v>1</v>
      </c>
      <c r="B227" s="1" t="s">
        <v>70</v>
      </c>
      <c r="C227" s="218">
        <v>44914</v>
      </c>
      <c r="D227" s="218">
        <v>44914</v>
      </c>
      <c r="E227" s="1">
        <v>217</v>
      </c>
      <c r="F227" s="62">
        <v>15562.48</v>
      </c>
    </row>
    <row r="228" spans="1:6" x14ac:dyDescent="0.35">
      <c r="A228" s="1">
        <v>1</v>
      </c>
      <c r="B228" s="1" t="s">
        <v>70</v>
      </c>
      <c r="C228" s="218">
        <v>44914</v>
      </c>
      <c r="D228" s="218">
        <v>44915</v>
      </c>
      <c r="E228" s="1">
        <v>78</v>
      </c>
      <c r="F228" s="62">
        <v>5411.86</v>
      </c>
    </row>
    <row r="229" spans="1:6" x14ac:dyDescent="0.35">
      <c r="A229" s="1">
        <v>1</v>
      </c>
      <c r="B229" s="1" t="s">
        <v>70</v>
      </c>
      <c r="C229" s="218">
        <v>44915</v>
      </c>
      <c r="D229" s="218">
        <v>44911</v>
      </c>
      <c r="E229" s="1">
        <v>4</v>
      </c>
      <c r="F229" s="62">
        <v>229.19</v>
      </c>
    </row>
    <row r="230" spans="1:6" x14ac:dyDescent="0.35">
      <c r="A230" s="1">
        <v>1</v>
      </c>
      <c r="B230" s="1" t="s">
        <v>70</v>
      </c>
      <c r="C230" s="218">
        <v>44915</v>
      </c>
      <c r="D230" s="218">
        <v>44912</v>
      </c>
      <c r="E230" s="1">
        <v>36</v>
      </c>
      <c r="F230" s="62">
        <v>2514.4699999999998</v>
      </c>
    </row>
    <row r="231" spans="1:6" x14ac:dyDescent="0.35">
      <c r="A231" s="1">
        <v>1</v>
      </c>
      <c r="B231" s="1" t="s">
        <v>70</v>
      </c>
      <c r="C231" s="218">
        <v>44915</v>
      </c>
      <c r="D231" s="218">
        <v>44913</v>
      </c>
      <c r="E231" s="1">
        <v>88</v>
      </c>
      <c r="F231" s="62">
        <v>5273.37</v>
      </c>
    </row>
    <row r="232" spans="1:6" x14ac:dyDescent="0.35">
      <c r="A232" s="1">
        <v>1</v>
      </c>
      <c r="B232" s="1" t="s">
        <v>70</v>
      </c>
      <c r="C232" s="218">
        <v>44915</v>
      </c>
      <c r="D232" s="218">
        <v>44914</v>
      </c>
      <c r="E232" s="1">
        <v>107</v>
      </c>
      <c r="F232" s="62">
        <v>7437.09</v>
      </c>
    </row>
    <row r="233" spans="1:6" x14ac:dyDescent="0.35">
      <c r="A233" s="1">
        <v>1</v>
      </c>
      <c r="B233" s="1" t="s">
        <v>70</v>
      </c>
      <c r="C233" s="218">
        <v>44915</v>
      </c>
      <c r="D233" s="218">
        <v>44915</v>
      </c>
      <c r="E233" s="1">
        <v>212</v>
      </c>
      <c r="F233" s="62">
        <v>14640.64</v>
      </c>
    </row>
    <row r="234" spans="1:6" x14ac:dyDescent="0.35">
      <c r="A234" s="1">
        <v>1</v>
      </c>
      <c r="B234" s="1" t="s">
        <v>70</v>
      </c>
      <c r="C234" s="218">
        <v>44915</v>
      </c>
      <c r="D234" s="218">
        <v>44916</v>
      </c>
      <c r="E234" s="1">
        <v>61</v>
      </c>
      <c r="F234" s="62">
        <v>4431.5</v>
      </c>
    </row>
    <row r="235" spans="1:6" x14ac:dyDescent="0.35">
      <c r="A235" s="1">
        <v>1</v>
      </c>
      <c r="B235" s="1" t="s">
        <v>70</v>
      </c>
      <c r="C235" s="218">
        <v>44916</v>
      </c>
      <c r="D235" s="218">
        <v>44912</v>
      </c>
      <c r="E235" s="1">
        <v>13</v>
      </c>
      <c r="F235" s="62">
        <v>853.96</v>
      </c>
    </row>
    <row r="236" spans="1:6" x14ac:dyDescent="0.35">
      <c r="A236" s="1">
        <v>1</v>
      </c>
      <c r="B236" s="1" t="s">
        <v>70</v>
      </c>
      <c r="C236" s="218">
        <v>44916</v>
      </c>
      <c r="D236" s="218">
        <v>44913</v>
      </c>
      <c r="E236" s="1">
        <v>44</v>
      </c>
      <c r="F236" s="62">
        <v>2672.87</v>
      </c>
    </row>
    <row r="237" spans="1:6" x14ac:dyDescent="0.35">
      <c r="A237" s="1">
        <v>1</v>
      </c>
      <c r="B237" s="1" t="s">
        <v>70</v>
      </c>
      <c r="C237" s="218">
        <v>44916</v>
      </c>
      <c r="D237" s="218">
        <v>44914</v>
      </c>
      <c r="E237" s="1">
        <v>66</v>
      </c>
      <c r="F237" s="62">
        <v>4268.24</v>
      </c>
    </row>
    <row r="238" spans="1:6" x14ac:dyDescent="0.35">
      <c r="A238" s="1">
        <v>1</v>
      </c>
      <c r="B238" s="1" t="s">
        <v>70</v>
      </c>
      <c r="C238" s="218">
        <v>44916</v>
      </c>
      <c r="D238" s="218">
        <v>44915</v>
      </c>
      <c r="E238" s="1">
        <v>125</v>
      </c>
      <c r="F238" s="62">
        <v>8787.17</v>
      </c>
    </row>
    <row r="239" spans="1:6" x14ac:dyDescent="0.35">
      <c r="A239" s="1">
        <v>1</v>
      </c>
      <c r="B239" s="1" t="s">
        <v>70</v>
      </c>
      <c r="C239" s="218">
        <v>44916</v>
      </c>
      <c r="D239" s="218">
        <v>44916</v>
      </c>
      <c r="E239" s="1">
        <v>217</v>
      </c>
      <c r="F239" s="62">
        <v>15054.33</v>
      </c>
    </row>
    <row r="240" spans="1:6" x14ac:dyDescent="0.35">
      <c r="A240" s="1">
        <v>1</v>
      </c>
      <c r="B240" s="1" t="s">
        <v>70</v>
      </c>
      <c r="C240" s="218">
        <v>44916</v>
      </c>
      <c r="D240" s="218">
        <v>44917</v>
      </c>
      <c r="E240" s="1">
        <v>38</v>
      </c>
      <c r="F240" s="62">
        <v>2546.4699999999998</v>
      </c>
    </row>
    <row r="241" spans="1:6" x14ac:dyDescent="0.35">
      <c r="A241" s="1">
        <v>1</v>
      </c>
      <c r="B241" s="1" t="s">
        <v>70</v>
      </c>
      <c r="C241" s="218">
        <v>44917</v>
      </c>
      <c r="D241" s="218">
        <v>44913</v>
      </c>
      <c r="E241" s="1">
        <v>22</v>
      </c>
      <c r="F241" s="62">
        <v>1438.17</v>
      </c>
    </row>
    <row r="242" spans="1:6" x14ac:dyDescent="0.35">
      <c r="A242" s="1">
        <v>1</v>
      </c>
      <c r="B242" s="1" t="s">
        <v>70</v>
      </c>
      <c r="C242" s="218">
        <v>44917</v>
      </c>
      <c r="D242" s="218">
        <v>44914</v>
      </c>
      <c r="E242" s="1">
        <v>37</v>
      </c>
      <c r="F242" s="62">
        <v>2491.69</v>
      </c>
    </row>
    <row r="243" spans="1:6" x14ac:dyDescent="0.35">
      <c r="A243" s="1">
        <v>1</v>
      </c>
      <c r="B243" s="1" t="s">
        <v>70</v>
      </c>
      <c r="C243" s="218">
        <v>44917</v>
      </c>
      <c r="D243" s="218">
        <v>44915</v>
      </c>
      <c r="E243" s="1">
        <v>87</v>
      </c>
      <c r="F243" s="62">
        <v>6003.58</v>
      </c>
    </row>
    <row r="244" spans="1:6" x14ac:dyDescent="0.35">
      <c r="A244" s="1">
        <v>1</v>
      </c>
      <c r="B244" s="1" t="s">
        <v>70</v>
      </c>
      <c r="C244" s="218">
        <v>44917</v>
      </c>
      <c r="D244" s="218">
        <v>44916</v>
      </c>
      <c r="E244" s="1">
        <v>122</v>
      </c>
      <c r="F244" s="62">
        <v>8510.3700000000008</v>
      </c>
    </row>
    <row r="245" spans="1:6" x14ac:dyDescent="0.35">
      <c r="A245" s="1">
        <v>1</v>
      </c>
      <c r="B245" s="1" t="s">
        <v>70</v>
      </c>
      <c r="C245" s="218">
        <v>44917</v>
      </c>
      <c r="D245" s="218">
        <v>44917</v>
      </c>
      <c r="E245" s="1">
        <v>175</v>
      </c>
      <c r="F245" s="62">
        <v>11900.72</v>
      </c>
    </row>
    <row r="246" spans="1:6" x14ac:dyDescent="0.35">
      <c r="A246" s="1">
        <v>1</v>
      </c>
      <c r="B246" s="1" t="s">
        <v>70</v>
      </c>
      <c r="C246" s="218">
        <v>44917</v>
      </c>
      <c r="D246" s="218">
        <v>44918</v>
      </c>
      <c r="E246" s="1">
        <v>49</v>
      </c>
      <c r="F246" s="62">
        <v>3287.95</v>
      </c>
    </row>
    <row r="247" spans="1:6" x14ac:dyDescent="0.35">
      <c r="A247" s="1">
        <v>1</v>
      </c>
      <c r="B247" s="1" t="s">
        <v>70</v>
      </c>
      <c r="C247" s="218">
        <v>44918</v>
      </c>
      <c r="D247" s="218">
        <v>44914</v>
      </c>
      <c r="E247" s="1">
        <v>7</v>
      </c>
      <c r="F247" s="62">
        <v>524.1</v>
      </c>
    </row>
    <row r="248" spans="1:6" x14ac:dyDescent="0.35">
      <c r="A248" s="1">
        <v>1</v>
      </c>
      <c r="B248" s="1" t="s">
        <v>70</v>
      </c>
      <c r="C248" s="218">
        <v>44918</v>
      </c>
      <c r="D248" s="218">
        <v>44915</v>
      </c>
      <c r="E248" s="1">
        <v>40</v>
      </c>
      <c r="F248" s="62">
        <v>2848.39</v>
      </c>
    </row>
    <row r="249" spans="1:6" x14ac:dyDescent="0.35">
      <c r="A249" s="1">
        <v>1</v>
      </c>
      <c r="B249" s="1" t="s">
        <v>70</v>
      </c>
      <c r="C249" s="218">
        <v>44918</v>
      </c>
      <c r="D249" s="218">
        <v>44916</v>
      </c>
      <c r="E249" s="1">
        <v>71</v>
      </c>
      <c r="F249" s="62">
        <v>5203.8900000000003</v>
      </c>
    </row>
    <row r="250" spans="1:6" x14ac:dyDescent="0.35">
      <c r="A250" s="1">
        <v>1</v>
      </c>
      <c r="B250" s="1" t="s">
        <v>70</v>
      </c>
      <c r="C250" s="218">
        <v>44918</v>
      </c>
      <c r="D250" s="218">
        <v>44917</v>
      </c>
      <c r="E250" s="1">
        <v>106</v>
      </c>
      <c r="F250" s="62">
        <v>7412.32</v>
      </c>
    </row>
    <row r="251" spans="1:6" x14ac:dyDescent="0.35">
      <c r="A251" s="1">
        <v>1</v>
      </c>
      <c r="B251" s="1" t="s">
        <v>70</v>
      </c>
      <c r="C251" s="218">
        <v>44918</v>
      </c>
      <c r="D251" s="218">
        <v>44918</v>
      </c>
      <c r="E251" s="1">
        <v>176</v>
      </c>
      <c r="F251" s="62">
        <v>11816.76</v>
      </c>
    </row>
    <row r="252" spans="1:6" x14ac:dyDescent="0.35">
      <c r="A252" s="1">
        <v>1</v>
      </c>
      <c r="B252" s="1" t="s">
        <v>70</v>
      </c>
      <c r="C252" s="218">
        <v>44918</v>
      </c>
      <c r="D252" s="218">
        <v>44919</v>
      </c>
      <c r="E252" s="1">
        <v>59</v>
      </c>
      <c r="F252" s="62">
        <v>3865.28</v>
      </c>
    </row>
    <row r="253" spans="1:6" x14ac:dyDescent="0.35">
      <c r="A253" s="1">
        <v>1</v>
      </c>
      <c r="B253" s="1" t="s">
        <v>70</v>
      </c>
      <c r="C253" s="218">
        <v>44919</v>
      </c>
      <c r="D253" s="218">
        <v>44915</v>
      </c>
      <c r="E253" s="1">
        <v>8</v>
      </c>
      <c r="F253" s="62">
        <v>521.94000000000005</v>
      </c>
    </row>
    <row r="254" spans="1:6" x14ac:dyDescent="0.35">
      <c r="A254" s="1">
        <v>1</v>
      </c>
      <c r="B254" s="1" t="s">
        <v>70</v>
      </c>
      <c r="C254" s="218">
        <v>44919</v>
      </c>
      <c r="D254" s="218">
        <v>44916</v>
      </c>
      <c r="E254" s="1">
        <v>27</v>
      </c>
      <c r="F254" s="62">
        <v>1883.35</v>
      </c>
    </row>
    <row r="255" spans="1:6" x14ac:dyDescent="0.35">
      <c r="A255" s="1">
        <v>1</v>
      </c>
      <c r="B255" s="1" t="s">
        <v>70</v>
      </c>
      <c r="C255" s="218">
        <v>44919</v>
      </c>
      <c r="D255" s="218">
        <v>44917</v>
      </c>
      <c r="E255" s="1">
        <v>67</v>
      </c>
      <c r="F255" s="62">
        <v>4570.93</v>
      </c>
    </row>
    <row r="256" spans="1:6" x14ac:dyDescent="0.35">
      <c r="A256" s="1">
        <v>1</v>
      </c>
      <c r="B256" s="1" t="s">
        <v>70</v>
      </c>
      <c r="C256" s="218">
        <v>44919</v>
      </c>
      <c r="D256" s="218">
        <v>44918</v>
      </c>
      <c r="E256" s="1">
        <v>113</v>
      </c>
      <c r="F256" s="62">
        <v>7151.95</v>
      </c>
    </row>
    <row r="257" spans="1:6" x14ac:dyDescent="0.35">
      <c r="A257" s="1">
        <v>1</v>
      </c>
      <c r="B257" s="1" t="s">
        <v>70</v>
      </c>
      <c r="C257" s="218">
        <v>44919</v>
      </c>
      <c r="D257" s="218">
        <v>44919</v>
      </c>
      <c r="E257" s="1">
        <v>230</v>
      </c>
      <c r="F257" s="62">
        <v>14640.93</v>
      </c>
    </row>
    <row r="258" spans="1:6" x14ac:dyDescent="0.35">
      <c r="A258" s="1">
        <v>1</v>
      </c>
      <c r="B258" s="1" t="s">
        <v>70</v>
      </c>
      <c r="C258" s="218">
        <v>44919</v>
      </c>
      <c r="D258" s="218">
        <v>44920</v>
      </c>
      <c r="E258" s="1">
        <v>58</v>
      </c>
      <c r="F258" s="62">
        <v>3872.06</v>
      </c>
    </row>
    <row r="259" spans="1:6" x14ac:dyDescent="0.35">
      <c r="A259" s="1">
        <v>1</v>
      </c>
      <c r="B259" s="1" t="s">
        <v>70</v>
      </c>
      <c r="C259" s="218">
        <v>44920</v>
      </c>
      <c r="D259" s="218">
        <v>44915</v>
      </c>
      <c r="E259" s="1">
        <v>1</v>
      </c>
      <c r="F259" s="62">
        <v>76.53</v>
      </c>
    </row>
    <row r="260" spans="1:6" x14ac:dyDescent="0.35">
      <c r="A260" s="1">
        <v>1</v>
      </c>
      <c r="B260" s="1" t="s">
        <v>70</v>
      </c>
      <c r="C260" s="218">
        <v>44920</v>
      </c>
      <c r="D260" s="218">
        <v>44916</v>
      </c>
      <c r="E260" s="1">
        <v>11</v>
      </c>
      <c r="F260" s="62">
        <v>795.25</v>
      </c>
    </row>
    <row r="261" spans="1:6" x14ac:dyDescent="0.35">
      <c r="A261" s="1">
        <v>1</v>
      </c>
      <c r="B261" s="1" t="s">
        <v>70</v>
      </c>
      <c r="C261" s="218">
        <v>44920</v>
      </c>
      <c r="D261" s="218">
        <v>44917</v>
      </c>
      <c r="E261" s="1">
        <v>23</v>
      </c>
      <c r="F261" s="62">
        <v>1632.01</v>
      </c>
    </row>
    <row r="262" spans="1:6" x14ac:dyDescent="0.35">
      <c r="A262" s="1">
        <v>1</v>
      </c>
      <c r="B262" s="1" t="s">
        <v>70</v>
      </c>
      <c r="C262" s="218">
        <v>44920</v>
      </c>
      <c r="D262" s="218">
        <v>44918</v>
      </c>
      <c r="E262" s="1">
        <v>62</v>
      </c>
      <c r="F262" s="62">
        <v>4160.6499999999996</v>
      </c>
    </row>
    <row r="263" spans="1:6" x14ac:dyDescent="0.35">
      <c r="A263" s="1">
        <v>1</v>
      </c>
      <c r="B263" s="1" t="s">
        <v>70</v>
      </c>
      <c r="C263" s="218">
        <v>44920</v>
      </c>
      <c r="D263" s="218">
        <v>44919</v>
      </c>
      <c r="E263" s="1">
        <v>203</v>
      </c>
      <c r="F263" s="62">
        <v>12006.89</v>
      </c>
    </row>
    <row r="264" spans="1:6" x14ac:dyDescent="0.35">
      <c r="A264" s="1">
        <v>1</v>
      </c>
      <c r="B264" s="1" t="s">
        <v>70</v>
      </c>
      <c r="C264" s="218">
        <v>44920</v>
      </c>
      <c r="D264" s="218">
        <v>44920</v>
      </c>
      <c r="E264" s="1">
        <v>207</v>
      </c>
      <c r="F264" s="62">
        <v>12838.49</v>
      </c>
    </row>
    <row r="265" spans="1:6" x14ac:dyDescent="0.35">
      <c r="A265" s="1">
        <v>1</v>
      </c>
      <c r="B265" s="1" t="s">
        <v>70</v>
      </c>
      <c r="C265" s="218">
        <v>44920</v>
      </c>
      <c r="D265" s="218">
        <v>44921</v>
      </c>
      <c r="E265" s="1">
        <v>43</v>
      </c>
      <c r="F265" s="62">
        <v>2720.48</v>
      </c>
    </row>
    <row r="266" spans="1:6" x14ac:dyDescent="0.35">
      <c r="A266" s="1">
        <v>1</v>
      </c>
      <c r="B266" s="1" t="s">
        <v>70</v>
      </c>
      <c r="C266" s="218">
        <v>44921</v>
      </c>
      <c r="D266" s="218">
        <v>44917</v>
      </c>
      <c r="E266" s="1">
        <v>13</v>
      </c>
      <c r="F266" s="62">
        <v>828.82</v>
      </c>
    </row>
    <row r="267" spans="1:6" x14ac:dyDescent="0.35">
      <c r="A267" s="1">
        <v>1</v>
      </c>
      <c r="B267" s="1" t="s">
        <v>70</v>
      </c>
      <c r="C267" s="218">
        <v>44921</v>
      </c>
      <c r="D267" s="218">
        <v>44918</v>
      </c>
      <c r="E267" s="1">
        <v>47</v>
      </c>
      <c r="F267" s="62">
        <v>3140.14</v>
      </c>
    </row>
    <row r="268" spans="1:6" x14ac:dyDescent="0.35">
      <c r="A268" s="1">
        <v>1</v>
      </c>
      <c r="B268" s="1" t="s">
        <v>70</v>
      </c>
      <c r="C268" s="218">
        <v>44921</v>
      </c>
      <c r="D268" s="218">
        <v>44919</v>
      </c>
      <c r="E268" s="1">
        <v>111</v>
      </c>
      <c r="F268" s="62">
        <v>6602.43</v>
      </c>
    </row>
    <row r="269" spans="1:6" x14ac:dyDescent="0.35">
      <c r="A269" s="1">
        <v>1</v>
      </c>
      <c r="B269" s="1" t="s">
        <v>70</v>
      </c>
      <c r="C269" s="218">
        <v>44921</v>
      </c>
      <c r="D269" s="218">
        <v>44920</v>
      </c>
      <c r="E269" s="1">
        <v>125</v>
      </c>
      <c r="F269" s="62">
        <v>8113.86</v>
      </c>
    </row>
    <row r="270" spans="1:6" x14ac:dyDescent="0.35">
      <c r="A270" s="1">
        <v>1</v>
      </c>
      <c r="B270" s="1" t="s">
        <v>70</v>
      </c>
      <c r="C270" s="218">
        <v>44921</v>
      </c>
      <c r="D270" s="218">
        <v>44921</v>
      </c>
      <c r="E270" s="1">
        <v>159</v>
      </c>
      <c r="F270" s="62">
        <v>10351.39</v>
      </c>
    </row>
    <row r="271" spans="1:6" x14ac:dyDescent="0.35">
      <c r="A271" s="1">
        <v>1</v>
      </c>
      <c r="B271" s="1" t="s">
        <v>70</v>
      </c>
      <c r="C271" s="218">
        <v>44921</v>
      </c>
      <c r="D271" s="218">
        <v>44922</v>
      </c>
      <c r="E271" s="1">
        <v>37</v>
      </c>
      <c r="F271" s="62">
        <v>2180.27</v>
      </c>
    </row>
    <row r="272" spans="1:6" x14ac:dyDescent="0.35">
      <c r="A272" s="1">
        <v>1</v>
      </c>
      <c r="B272" s="1" t="s">
        <v>70</v>
      </c>
      <c r="C272" s="218">
        <v>44922</v>
      </c>
      <c r="D272" s="218">
        <v>44918</v>
      </c>
      <c r="E272" s="1">
        <v>21</v>
      </c>
      <c r="F272" s="62">
        <v>1404.69</v>
      </c>
    </row>
    <row r="273" spans="1:6" x14ac:dyDescent="0.35">
      <c r="A273" s="1">
        <v>1</v>
      </c>
      <c r="B273" s="1" t="s">
        <v>70</v>
      </c>
      <c r="C273" s="218">
        <v>44922</v>
      </c>
      <c r="D273" s="218">
        <v>44919</v>
      </c>
      <c r="E273" s="1">
        <v>100</v>
      </c>
      <c r="F273" s="62">
        <v>5805.83</v>
      </c>
    </row>
    <row r="274" spans="1:6" x14ac:dyDescent="0.35">
      <c r="A274" s="1">
        <v>1</v>
      </c>
      <c r="B274" s="1" t="s">
        <v>70</v>
      </c>
      <c r="C274" s="218">
        <v>44922</v>
      </c>
      <c r="D274" s="218">
        <v>44920</v>
      </c>
      <c r="E274" s="1">
        <v>96</v>
      </c>
      <c r="F274" s="62">
        <v>6086</v>
      </c>
    </row>
    <row r="275" spans="1:6" x14ac:dyDescent="0.35">
      <c r="A275" s="1">
        <v>1</v>
      </c>
      <c r="B275" s="1" t="s">
        <v>70</v>
      </c>
      <c r="C275" s="218">
        <v>44922</v>
      </c>
      <c r="D275" s="218">
        <v>44921</v>
      </c>
      <c r="E275" s="1">
        <v>119</v>
      </c>
      <c r="F275" s="62">
        <v>7771.95</v>
      </c>
    </row>
    <row r="276" spans="1:6" x14ac:dyDescent="0.35">
      <c r="A276" s="1">
        <v>1</v>
      </c>
      <c r="B276" s="1" t="s">
        <v>70</v>
      </c>
      <c r="C276" s="218">
        <v>44922</v>
      </c>
      <c r="D276" s="218">
        <v>44922</v>
      </c>
      <c r="E276" s="1">
        <v>202</v>
      </c>
      <c r="F276" s="62">
        <v>12096.8</v>
      </c>
    </row>
    <row r="277" spans="1:6" x14ac:dyDescent="0.35">
      <c r="A277" s="1">
        <v>1</v>
      </c>
      <c r="B277" s="1" t="s">
        <v>70</v>
      </c>
      <c r="C277" s="218">
        <v>44922</v>
      </c>
      <c r="D277" s="218">
        <v>44923</v>
      </c>
      <c r="E277" s="1">
        <v>29</v>
      </c>
      <c r="F277" s="62">
        <v>1972.55</v>
      </c>
    </row>
    <row r="278" spans="1:6" x14ac:dyDescent="0.35">
      <c r="A278" s="1">
        <v>1</v>
      </c>
      <c r="B278" s="1" t="s">
        <v>70</v>
      </c>
      <c r="C278" s="218">
        <v>44923</v>
      </c>
      <c r="D278" s="218">
        <v>44919</v>
      </c>
      <c r="E278" s="1">
        <v>47</v>
      </c>
      <c r="F278" s="62">
        <v>3065.58</v>
      </c>
    </row>
    <row r="279" spans="1:6" x14ac:dyDescent="0.35">
      <c r="A279" s="1">
        <v>1</v>
      </c>
      <c r="B279" s="1" t="s">
        <v>70</v>
      </c>
      <c r="C279" s="218">
        <v>44923</v>
      </c>
      <c r="D279" s="218">
        <v>44920</v>
      </c>
      <c r="E279" s="1">
        <v>61</v>
      </c>
      <c r="F279" s="62">
        <v>3676.14</v>
      </c>
    </row>
    <row r="280" spans="1:6" x14ac:dyDescent="0.35">
      <c r="A280" s="1">
        <v>1</v>
      </c>
      <c r="B280" s="1" t="s">
        <v>70</v>
      </c>
      <c r="C280" s="218">
        <v>44923</v>
      </c>
      <c r="D280" s="218">
        <v>44921</v>
      </c>
      <c r="E280" s="1">
        <v>108</v>
      </c>
      <c r="F280" s="62">
        <v>6893.53</v>
      </c>
    </row>
    <row r="281" spans="1:6" x14ac:dyDescent="0.35">
      <c r="A281" s="1">
        <v>1</v>
      </c>
      <c r="B281" s="1" t="s">
        <v>70</v>
      </c>
      <c r="C281" s="218">
        <v>44923</v>
      </c>
      <c r="D281" s="218">
        <v>44922</v>
      </c>
      <c r="E281" s="1">
        <v>159</v>
      </c>
      <c r="F281" s="62">
        <v>10180.76</v>
      </c>
    </row>
    <row r="282" spans="1:6" x14ac:dyDescent="0.35">
      <c r="A282" s="1">
        <v>1</v>
      </c>
      <c r="B282" s="1" t="s">
        <v>70</v>
      </c>
      <c r="C282" s="218">
        <v>44923</v>
      </c>
      <c r="D282" s="218">
        <v>44923</v>
      </c>
      <c r="E282" s="1">
        <v>204</v>
      </c>
      <c r="F282" s="62">
        <v>13002.89</v>
      </c>
    </row>
    <row r="283" spans="1:6" x14ac:dyDescent="0.35">
      <c r="A283" s="1">
        <v>1</v>
      </c>
      <c r="B283" s="1" t="s">
        <v>70</v>
      </c>
      <c r="C283" s="218">
        <v>44923</v>
      </c>
      <c r="D283" s="218">
        <v>44924</v>
      </c>
      <c r="E283" s="1">
        <v>9</v>
      </c>
      <c r="F283" s="62">
        <v>619.91999999999996</v>
      </c>
    </row>
    <row r="284" spans="1:6" x14ac:dyDescent="0.35">
      <c r="A284" s="1">
        <v>1</v>
      </c>
      <c r="B284" s="1" t="s">
        <v>70</v>
      </c>
      <c r="C284" s="218">
        <v>44924</v>
      </c>
      <c r="D284" s="218">
        <v>44919</v>
      </c>
      <c r="E284" s="1">
        <v>1</v>
      </c>
      <c r="F284" s="62">
        <v>67.02</v>
      </c>
    </row>
    <row r="285" spans="1:6" x14ac:dyDescent="0.35">
      <c r="A285" s="1">
        <v>1</v>
      </c>
      <c r="B285" s="1" t="s">
        <v>70</v>
      </c>
      <c r="C285" s="218">
        <v>44924</v>
      </c>
      <c r="D285" s="218">
        <v>44920</v>
      </c>
      <c r="E285" s="1">
        <v>37</v>
      </c>
      <c r="F285" s="62">
        <v>2268.6</v>
      </c>
    </row>
    <row r="286" spans="1:6" x14ac:dyDescent="0.35">
      <c r="A286" s="1">
        <v>1</v>
      </c>
      <c r="B286" s="1" t="s">
        <v>70</v>
      </c>
      <c r="C286" s="218">
        <v>44924</v>
      </c>
      <c r="D286" s="218">
        <v>44921</v>
      </c>
      <c r="E286" s="1">
        <v>67</v>
      </c>
      <c r="F286" s="62">
        <v>4418.3500000000004</v>
      </c>
    </row>
    <row r="287" spans="1:6" x14ac:dyDescent="0.35">
      <c r="A287" s="1">
        <v>1</v>
      </c>
      <c r="B287" s="1" t="s">
        <v>70</v>
      </c>
      <c r="C287" s="218">
        <v>44924</v>
      </c>
      <c r="D287" s="218">
        <v>44922</v>
      </c>
      <c r="E287" s="1">
        <v>141</v>
      </c>
      <c r="F287" s="62">
        <v>9015.65</v>
      </c>
    </row>
    <row r="288" spans="1:6" x14ac:dyDescent="0.35">
      <c r="A288" s="1">
        <v>1</v>
      </c>
      <c r="B288" s="1" t="s">
        <v>70</v>
      </c>
      <c r="C288" s="218">
        <v>44924</v>
      </c>
      <c r="D288" s="218">
        <v>44923</v>
      </c>
      <c r="E288" s="1">
        <v>172</v>
      </c>
      <c r="F288" s="62">
        <v>11444.21</v>
      </c>
    </row>
    <row r="289" spans="1:6" x14ac:dyDescent="0.35">
      <c r="A289" s="1">
        <v>1</v>
      </c>
      <c r="B289" s="1" t="s">
        <v>70</v>
      </c>
      <c r="C289" s="218">
        <v>44924</v>
      </c>
      <c r="D289" s="218">
        <v>44924</v>
      </c>
      <c r="E289" s="1">
        <v>112</v>
      </c>
      <c r="F289" s="62">
        <v>7292.11</v>
      </c>
    </row>
    <row r="290" spans="1:6" x14ac:dyDescent="0.35">
      <c r="A290" s="1">
        <v>1</v>
      </c>
      <c r="B290" s="1" t="s">
        <v>70</v>
      </c>
      <c r="C290" s="218">
        <v>44924</v>
      </c>
      <c r="D290" s="218">
        <v>44925</v>
      </c>
      <c r="E290" s="1">
        <v>10</v>
      </c>
      <c r="F290" s="62">
        <v>685.66</v>
      </c>
    </row>
    <row r="291" spans="1:6" x14ac:dyDescent="0.35">
      <c r="A291" s="1">
        <v>1</v>
      </c>
      <c r="B291" s="1" t="s">
        <v>70</v>
      </c>
      <c r="C291" s="218">
        <v>44925</v>
      </c>
      <c r="D291" s="218">
        <v>44920</v>
      </c>
      <c r="E291" s="1">
        <v>1</v>
      </c>
      <c r="F291" s="62">
        <v>81.08</v>
      </c>
    </row>
    <row r="292" spans="1:6" x14ac:dyDescent="0.35">
      <c r="A292" s="1">
        <v>1</v>
      </c>
      <c r="B292" s="1" t="s">
        <v>70</v>
      </c>
      <c r="C292" s="218">
        <v>44925</v>
      </c>
      <c r="D292" s="218">
        <v>44921</v>
      </c>
      <c r="E292" s="1">
        <v>29</v>
      </c>
      <c r="F292" s="62">
        <v>1992.76</v>
      </c>
    </row>
    <row r="293" spans="1:6" x14ac:dyDescent="0.35">
      <c r="A293" s="1">
        <v>1</v>
      </c>
      <c r="B293" s="1" t="s">
        <v>70</v>
      </c>
      <c r="C293" s="218">
        <v>44925</v>
      </c>
      <c r="D293" s="218">
        <v>44922</v>
      </c>
      <c r="E293" s="1">
        <v>96</v>
      </c>
      <c r="F293" s="62">
        <v>6275.82</v>
      </c>
    </row>
    <row r="294" spans="1:6" x14ac:dyDescent="0.35">
      <c r="A294" s="1">
        <v>1</v>
      </c>
      <c r="B294" s="1" t="s">
        <v>70</v>
      </c>
      <c r="C294" s="218">
        <v>44925</v>
      </c>
      <c r="D294" s="218">
        <v>44923</v>
      </c>
      <c r="E294" s="1">
        <v>145</v>
      </c>
      <c r="F294" s="62">
        <v>9471.16</v>
      </c>
    </row>
    <row r="295" spans="1:6" x14ac:dyDescent="0.35">
      <c r="A295" s="1">
        <v>1</v>
      </c>
      <c r="B295" s="1" t="s">
        <v>70</v>
      </c>
      <c r="C295" s="218">
        <v>44925</v>
      </c>
      <c r="D295" s="218">
        <v>44924</v>
      </c>
      <c r="E295" s="1">
        <v>159</v>
      </c>
      <c r="F295" s="62">
        <v>10571.65</v>
      </c>
    </row>
    <row r="296" spans="1:6" x14ac:dyDescent="0.35">
      <c r="A296" s="1">
        <v>1</v>
      </c>
      <c r="B296" s="1" t="s">
        <v>70</v>
      </c>
      <c r="C296" s="218">
        <v>44925</v>
      </c>
      <c r="D296" s="218">
        <v>44925</v>
      </c>
      <c r="E296" s="1">
        <v>89</v>
      </c>
      <c r="F296" s="62">
        <v>5803.44</v>
      </c>
    </row>
    <row r="297" spans="1:6" x14ac:dyDescent="0.35">
      <c r="A297" s="1">
        <v>1</v>
      </c>
      <c r="B297" s="1" t="s">
        <v>70</v>
      </c>
      <c r="C297" s="218">
        <v>44925</v>
      </c>
      <c r="D297" s="218">
        <v>44926</v>
      </c>
      <c r="E297" s="1">
        <v>57</v>
      </c>
      <c r="F297" s="62">
        <v>3730.88</v>
      </c>
    </row>
    <row r="298" spans="1:6" x14ac:dyDescent="0.35">
      <c r="A298" s="1">
        <v>1</v>
      </c>
      <c r="B298" s="1" t="s">
        <v>70</v>
      </c>
      <c r="C298" s="218">
        <v>44926</v>
      </c>
      <c r="D298" s="218">
        <v>44922</v>
      </c>
      <c r="E298" s="1">
        <v>1</v>
      </c>
      <c r="F298" s="62">
        <v>32.67</v>
      </c>
    </row>
    <row r="299" spans="1:6" x14ac:dyDescent="0.35">
      <c r="A299" s="1">
        <v>1</v>
      </c>
      <c r="B299" s="1" t="s">
        <v>70</v>
      </c>
      <c r="C299" s="218">
        <v>44926</v>
      </c>
      <c r="D299" s="218">
        <v>44923</v>
      </c>
      <c r="E299" s="1">
        <v>3</v>
      </c>
      <c r="F299" s="62">
        <v>219.88</v>
      </c>
    </row>
    <row r="300" spans="1:6" x14ac:dyDescent="0.35">
      <c r="A300" s="1">
        <v>1</v>
      </c>
      <c r="B300" s="1" t="s">
        <v>70</v>
      </c>
      <c r="C300" s="218">
        <v>44926</v>
      </c>
      <c r="D300" s="218">
        <v>44924</v>
      </c>
      <c r="E300" s="1">
        <v>10</v>
      </c>
      <c r="F300" s="62">
        <v>591.91999999999996</v>
      </c>
    </row>
    <row r="301" spans="1:6" x14ac:dyDescent="0.35">
      <c r="A301" s="1">
        <v>1</v>
      </c>
      <c r="B301" s="1" t="s">
        <v>70</v>
      </c>
      <c r="C301" s="218">
        <v>44926</v>
      </c>
      <c r="D301" s="218">
        <v>44925</v>
      </c>
      <c r="E301" s="1">
        <v>2</v>
      </c>
      <c r="F301" s="62">
        <v>147.81</v>
      </c>
    </row>
    <row r="302" spans="1:6" x14ac:dyDescent="0.35">
      <c r="A302" s="1">
        <v>1</v>
      </c>
      <c r="B302" s="1" t="s">
        <v>70</v>
      </c>
      <c r="C302" s="218">
        <v>44926</v>
      </c>
      <c r="D302" s="218">
        <v>44926</v>
      </c>
      <c r="E302" s="1">
        <v>7</v>
      </c>
      <c r="F302" s="62">
        <v>449.95</v>
      </c>
    </row>
    <row r="303" spans="1:6" x14ac:dyDescent="0.35">
      <c r="A303" s="1">
        <v>1</v>
      </c>
      <c r="B303" s="1" t="s">
        <v>70</v>
      </c>
      <c r="C303" s="218">
        <v>44926</v>
      </c>
      <c r="D303" s="218">
        <v>44927</v>
      </c>
      <c r="E303" s="1">
        <v>1</v>
      </c>
      <c r="F303" s="62">
        <v>74.349999999999994</v>
      </c>
    </row>
    <row r="304" spans="1:6" x14ac:dyDescent="0.35">
      <c r="A304" s="1">
        <v>1</v>
      </c>
      <c r="B304" s="1" t="s">
        <v>70</v>
      </c>
      <c r="C304" s="218">
        <v>44927</v>
      </c>
      <c r="D304" s="218">
        <v>44922</v>
      </c>
      <c r="E304" s="1">
        <v>38</v>
      </c>
      <c r="F304" s="62">
        <v>2490.75</v>
      </c>
    </row>
    <row r="305" spans="1:6" x14ac:dyDescent="0.35">
      <c r="A305" s="1">
        <v>1</v>
      </c>
      <c r="B305" s="1" t="s">
        <v>70</v>
      </c>
      <c r="C305" s="218">
        <v>44927</v>
      </c>
      <c r="D305" s="218">
        <v>44923</v>
      </c>
      <c r="E305" s="1">
        <v>54</v>
      </c>
      <c r="F305" s="62">
        <v>3459.81</v>
      </c>
    </row>
    <row r="306" spans="1:6" x14ac:dyDescent="0.35">
      <c r="A306" s="1">
        <v>1</v>
      </c>
      <c r="B306" s="1" t="s">
        <v>70</v>
      </c>
      <c r="C306" s="218">
        <v>44927</v>
      </c>
      <c r="D306" s="218">
        <v>44924</v>
      </c>
      <c r="E306" s="1">
        <v>103</v>
      </c>
      <c r="F306" s="62">
        <v>6922.15</v>
      </c>
    </row>
    <row r="307" spans="1:6" x14ac:dyDescent="0.35">
      <c r="A307" s="1">
        <v>1</v>
      </c>
      <c r="B307" s="1" t="s">
        <v>70</v>
      </c>
      <c r="C307" s="218">
        <v>44927</v>
      </c>
      <c r="D307" s="218">
        <v>44925</v>
      </c>
      <c r="E307" s="1">
        <v>81</v>
      </c>
      <c r="F307" s="62">
        <v>5598.59</v>
      </c>
    </row>
    <row r="308" spans="1:6" x14ac:dyDescent="0.35">
      <c r="A308" s="1">
        <v>1</v>
      </c>
      <c r="B308" s="1" t="s">
        <v>70</v>
      </c>
      <c r="C308" s="218">
        <v>44927</v>
      </c>
      <c r="D308" s="218">
        <v>44926</v>
      </c>
      <c r="E308" s="1">
        <v>150</v>
      </c>
      <c r="F308" s="62">
        <v>10361.32</v>
      </c>
    </row>
    <row r="309" spans="1:6" x14ac:dyDescent="0.35">
      <c r="A309" s="1">
        <v>1</v>
      </c>
      <c r="B309" s="1" t="s">
        <v>70</v>
      </c>
      <c r="C309" s="218">
        <v>44927</v>
      </c>
      <c r="D309" s="218">
        <v>44927</v>
      </c>
      <c r="E309" s="1">
        <v>72</v>
      </c>
      <c r="F309" s="62">
        <v>4866.6000000000004</v>
      </c>
    </row>
    <row r="310" spans="1:6" x14ac:dyDescent="0.35">
      <c r="A310" s="1">
        <v>1</v>
      </c>
      <c r="B310" s="1" t="s">
        <v>70</v>
      </c>
      <c r="C310" s="218">
        <v>44927</v>
      </c>
      <c r="D310" s="218">
        <v>44928</v>
      </c>
      <c r="E310" s="1">
        <v>24</v>
      </c>
      <c r="F310" s="62">
        <v>1730.7</v>
      </c>
    </row>
    <row r="311" spans="1:6" x14ac:dyDescent="0.35">
      <c r="A311" s="1">
        <v>1</v>
      </c>
      <c r="B311" s="1" t="s">
        <v>70</v>
      </c>
      <c r="C311" s="218">
        <v>44928</v>
      </c>
      <c r="D311" s="218">
        <v>44923</v>
      </c>
      <c r="E311" s="1">
        <v>13</v>
      </c>
      <c r="F311" s="62">
        <v>941.18</v>
      </c>
    </row>
    <row r="312" spans="1:6" x14ac:dyDescent="0.35">
      <c r="A312" s="1">
        <v>1</v>
      </c>
      <c r="B312" s="1" t="s">
        <v>70</v>
      </c>
      <c r="C312" s="218">
        <v>44928</v>
      </c>
      <c r="D312" s="218">
        <v>44924</v>
      </c>
      <c r="E312" s="1">
        <v>35</v>
      </c>
      <c r="F312" s="62">
        <v>2480.13</v>
      </c>
    </row>
    <row r="313" spans="1:6" x14ac:dyDescent="0.35">
      <c r="A313" s="1">
        <v>1</v>
      </c>
      <c r="B313" s="1" t="s">
        <v>70</v>
      </c>
      <c r="C313" s="218">
        <v>44928</v>
      </c>
      <c r="D313" s="218">
        <v>44925</v>
      </c>
      <c r="E313" s="1">
        <v>58</v>
      </c>
      <c r="F313" s="62">
        <v>4038.66</v>
      </c>
    </row>
    <row r="314" spans="1:6" x14ac:dyDescent="0.35">
      <c r="A314" s="1">
        <v>1</v>
      </c>
      <c r="B314" s="1" t="s">
        <v>70</v>
      </c>
      <c r="C314" s="218">
        <v>44928</v>
      </c>
      <c r="D314" s="218">
        <v>44926</v>
      </c>
      <c r="E314" s="1">
        <v>136</v>
      </c>
      <c r="F314" s="62">
        <v>9824.6299999999992</v>
      </c>
    </row>
    <row r="315" spans="1:6" x14ac:dyDescent="0.35">
      <c r="A315" s="1">
        <v>1</v>
      </c>
      <c r="B315" s="1" t="s">
        <v>70</v>
      </c>
      <c r="C315" s="218">
        <v>44928</v>
      </c>
      <c r="D315" s="218">
        <v>44927</v>
      </c>
      <c r="E315" s="1">
        <v>86</v>
      </c>
      <c r="F315" s="62">
        <v>6193.09</v>
      </c>
    </row>
    <row r="316" spans="1:6" x14ac:dyDescent="0.35">
      <c r="A316" s="1">
        <v>1</v>
      </c>
      <c r="B316" s="1" t="s">
        <v>70</v>
      </c>
      <c r="C316" s="218">
        <v>44928</v>
      </c>
      <c r="D316" s="218">
        <v>44928</v>
      </c>
      <c r="E316" s="1">
        <v>80</v>
      </c>
      <c r="F316" s="62">
        <v>5537.12</v>
      </c>
    </row>
    <row r="317" spans="1:6" x14ac:dyDescent="0.35">
      <c r="A317" s="1">
        <v>1</v>
      </c>
      <c r="B317" s="1" t="s">
        <v>70</v>
      </c>
      <c r="C317" s="218">
        <v>44928</v>
      </c>
      <c r="D317" s="218">
        <v>44929</v>
      </c>
      <c r="E317" s="1">
        <v>93</v>
      </c>
      <c r="F317" s="62">
        <v>6781.06</v>
      </c>
    </row>
    <row r="318" spans="1:6" x14ac:dyDescent="0.35">
      <c r="A318" s="1">
        <v>1</v>
      </c>
      <c r="B318" s="1" t="s">
        <v>70</v>
      </c>
      <c r="C318" s="218">
        <v>44929</v>
      </c>
      <c r="D318" s="218">
        <v>44924</v>
      </c>
      <c r="E318" s="1">
        <v>3</v>
      </c>
      <c r="F318" s="62">
        <v>224.62</v>
      </c>
    </row>
    <row r="319" spans="1:6" x14ac:dyDescent="0.35">
      <c r="A319" s="1">
        <v>1</v>
      </c>
      <c r="B319" s="1" t="s">
        <v>70</v>
      </c>
      <c r="C319" s="218">
        <v>44929</v>
      </c>
      <c r="D319" s="218">
        <v>44925</v>
      </c>
      <c r="E319" s="1">
        <v>11</v>
      </c>
      <c r="F319" s="62">
        <v>727.06</v>
      </c>
    </row>
    <row r="320" spans="1:6" x14ac:dyDescent="0.35">
      <c r="A320" s="1">
        <v>1</v>
      </c>
      <c r="B320" s="1" t="s">
        <v>70</v>
      </c>
      <c r="C320" s="218">
        <v>44929</v>
      </c>
      <c r="D320" s="218">
        <v>44926</v>
      </c>
      <c r="E320" s="1">
        <v>30</v>
      </c>
      <c r="F320" s="62">
        <v>2103.84</v>
      </c>
    </row>
    <row r="321" spans="1:6" x14ac:dyDescent="0.35">
      <c r="A321" s="1">
        <v>1</v>
      </c>
      <c r="B321" s="1" t="s">
        <v>70</v>
      </c>
      <c r="C321" s="218">
        <v>44929</v>
      </c>
      <c r="D321" s="218">
        <v>44927</v>
      </c>
      <c r="E321" s="1">
        <v>24</v>
      </c>
      <c r="F321" s="62">
        <v>1713.96</v>
      </c>
    </row>
    <row r="322" spans="1:6" x14ac:dyDescent="0.35">
      <c r="A322" s="1">
        <v>1</v>
      </c>
      <c r="B322" s="1" t="s">
        <v>70</v>
      </c>
      <c r="C322" s="218">
        <v>44929</v>
      </c>
      <c r="D322" s="218">
        <v>44928</v>
      </c>
      <c r="E322" s="1">
        <v>88</v>
      </c>
      <c r="F322" s="62">
        <v>5746.59</v>
      </c>
    </row>
    <row r="323" spans="1:6" x14ac:dyDescent="0.35">
      <c r="A323" s="1">
        <v>1</v>
      </c>
      <c r="B323" s="1" t="s">
        <v>70</v>
      </c>
      <c r="C323" s="218">
        <v>44929</v>
      </c>
      <c r="D323" s="218">
        <v>44929</v>
      </c>
      <c r="E323" s="1">
        <v>226</v>
      </c>
      <c r="F323" s="62">
        <v>15625.13</v>
      </c>
    </row>
    <row r="324" spans="1:6" x14ac:dyDescent="0.35">
      <c r="A324" s="1">
        <v>1</v>
      </c>
      <c r="B324" s="1" t="s">
        <v>70</v>
      </c>
      <c r="C324" s="218">
        <v>44929</v>
      </c>
      <c r="D324" s="218">
        <v>44930</v>
      </c>
      <c r="E324" s="1">
        <v>85</v>
      </c>
      <c r="F324" s="62">
        <v>6157.83</v>
      </c>
    </row>
    <row r="325" spans="1:6" x14ac:dyDescent="0.35">
      <c r="A325" s="1">
        <v>1</v>
      </c>
      <c r="B325" s="1" t="s">
        <v>70</v>
      </c>
      <c r="C325" s="218">
        <v>44930</v>
      </c>
      <c r="D325" s="218">
        <v>44927</v>
      </c>
      <c r="E325" s="1">
        <v>6</v>
      </c>
      <c r="F325" s="62">
        <v>300.56</v>
      </c>
    </row>
    <row r="326" spans="1:6" x14ac:dyDescent="0.35">
      <c r="A326" s="1">
        <v>1</v>
      </c>
      <c r="B326" s="1" t="s">
        <v>70</v>
      </c>
      <c r="C326" s="218">
        <v>44930</v>
      </c>
      <c r="D326" s="218">
        <v>44928</v>
      </c>
      <c r="E326" s="1">
        <v>64</v>
      </c>
      <c r="F326" s="62">
        <v>3871.5</v>
      </c>
    </row>
    <row r="327" spans="1:6" x14ac:dyDescent="0.35">
      <c r="A327" s="1">
        <v>1</v>
      </c>
      <c r="B327" s="1" t="s">
        <v>70</v>
      </c>
      <c r="C327" s="218">
        <v>44930</v>
      </c>
      <c r="D327" s="218">
        <v>44929</v>
      </c>
      <c r="E327" s="1">
        <v>132</v>
      </c>
      <c r="F327" s="62">
        <v>8770.48</v>
      </c>
    </row>
    <row r="328" spans="1:6" x14ac:dyDescent="0.35">
      <c r="A328" s="1">
        <v>1</v>
      </c>
      <c r="B328" s="1" t="s">
        <v>70</v>
      </c>
      <c r="C328" s="218">
        <v>44930</v>
      </c>
      <c r="D328" s="218">
        <v>44930</v>
      </c>
      <c r="E328" s="1">
        <v>185</v>
      </c>
      <c r="F328" s="62">
        <v>12557.36</v>
      </c>
    </row>
    <row r="329" spans="1:6" x14ac:dyDescent="0.35">
      <c r="A329" s="1">
        <v>1</v>
      </c>
      <c r="B329" s="1" t="s">
        <v>70</v>
      </c>
      <c r="C329" s="218">
        <v>44930</v>
      </c>
      <c r="D329" s="218">
        <v>44931</v>
      </c>
      <c r="E329" s="1">
        <v>43</v>
      </c>
      <c r="F329" s="62">
        <v>3117.62</v>
      </c>
    </row>
    <row r="330" spans="1:6" x14ac:dyDescent="0.35">
      <c r="A330" s="1">
        <v>1</v>
      </c>
      <c r="B330" s="1" t="s">
        <v>70</v>
      </c>
      <c r="C330" s="218">
        <v>44931</v>
      </c>
      <c r="D330" s="218">
        <v>44927</v>
      </c>
      <c r="E330" s="1">
        <v>1</v>
      </c>
      <c r="F330" s="62">
        <v>72.47</v>
      </c>
    </row>
    <row r="331" spans="1:6" x14ac:dyDescent="0.35">
      <c r="A331" s="1">
        <v>1</v>
      </c>
      <c r="B331" s="1" t="s">
        <v>70</v>
      </c>
      <c r="C331" s="218">
        <v>44931</v>
      </c>
      <c r="D331" s="218">
        <v>44928</v>
      </c>
      <c r="E331" s="1">
        <v>31</v>
      </c>
      <c r="F331" s="62">
        <v>1834.26</v>
      </c>
    </row>
    <row r="332" spans="1:6" x14ac:dyDescent="0.35">
      <c r="A332" s="1">
        <v>1</v>
      </c>
      <c r="B332" s="1" t="s">
        <v>70</v>
      </c>
      <c r="C332" s="218">
        <v>44931</v>
      </c>
      <c r="D332" s="218">
        <v>44929</v>
      </c>
      <c r="E332" s="1">
        <v>71</v>
      </c>
      <c r="F332" s="62">
        <v>4418.6400000000003</v>
      </c>
    </row>
    <row r="333" spans="1:6" x14ac:dyDescent="0.35">
      <c r="A333" s="1">
        <v>1</v>
      </c>
      <c r="B333" s="1" t="s">
        <v>70</v>
      </c>
      <c r="C333" s="218">
        <v>44931</v>
      </c>
      <c r="D333" s="218">
        <v>44930</v>
      </c>
      <c r="E333" s="1">
        <v>150</v>
      </c>
      <c r="F333" s="62">
        <v>10108.65</v>
      </c>
    </row>
    <row r="334" spans="1:6" x14ac:dyDescent="0.35">
      <c r="A334" s="1">
        <v>1</v>
      </c>
      <c r="B334" s="1" t="s">
        <v>70</v>
      </c>
      <c r="C334" s="218">
        <v>44931</v>
      </c>
      <c r="D334" s="218">
        <v>44931</v>
      </c>
      <c r="E334" s="1">
        <v>174</v>
      </c>
      <c r="F334" s="62">
        <v>11846.12</v>
      </c>
    </row>
    <row r="335" spans="1:6" x14ac:dyDescent="0.35">
      <c r="A335" s="1">
        <v>1</v>
      </c>
      <c r="B335" s="1" t="s">
        <v>70</v>
      </c>
      <c r="C335" s="218">
        <v>44931</v>
      </c>
      <c r="D335" s="218">
        <v>44932</v>
      </c>
      <c r="E335" s="1">
        <v>41</v>
      </c>
      <c r="F335" s="62">
        <v>2901.78</v>
      </c>
    </row>
    <row r="336" spans="1:6" x14ac:dyDescent="0.35">
      <c r="A336" s="1">
        <v>1</v>
      </c>
      <c r="B336" s="1" t="s">
        <v>70</v>
      </c>
      <c r="C336" s="218">
        <v>44932</v>
      </c>
      <c r="D336" s="218">
        <v>44929</v>
      </c>
      <c r="E336" s="1">
        <v>32</v>
      </c>
      <c r="F336" s="62">
        <v>1973.77</v>
      </c>
    </row>
    <row r="337" spans="1:6" x14ac:dyDescent="0.35">
      <c r="A337" s="1">
        <v>1</v>
      </c>
      <c r="B337" s="1" t="s">
        <v>70</v>
      </c>
      <c r="C337" s="218">
        <v>44932</v>
      </c>
      <c r="D337" s="218">
        <v>44930</v>
      </c>
      <c r="E337" s="1">
        <v>105</v>
      </c>
      <c r="F337" s="62">
        <v>6711.26</v>
      </c>
    </row>
    <row r="338" spans="1:6" x14ac:dyDescent="0.35">
      <c r="A338" s="1">
        <v>1</v>
      </c>
      <c r="B338" s="1" t="s">
        <v>70</v>
      </c>
      <c r="C338" s="218">
        <v>44932</v>
      </c>
      <c r="D338" s="218">
        <v>44931</v>
      </c>
      <c r="E338" s="1">
        <v>155</v>
      </c>
      <c r="F338" s="62">
        <v>10693.4</v>
      </c>
    </row>
    <row r="339" spans="1:6" x14ac:dyDescent="0.35">
      <c r="A339" s="1">
        <v>1</v>
      </c>
      <c r="B339" s="1" t="s">
        <v>70</v>
      </c>
      <c r="C339" s="218">
        <v>44932</v>
      </c>
      <c r="D339" s="218">
        <v>44932</v>
      </c>
      <c r="E339" s="1">
        <v>161</v>
      </c>
      <c r="F339" s="62">
        <v>10872.58</v>
      </c>
    </row>
    <row r="340" spans="1:6" x14ac:dyDescent="0.35">
      <c r="A340" s="1">
        <v>1</v>
      </c>
      <c r="B340" s="1" t="s">
        <v>70</v>
      </c>
      <c r="C340" s="218">
        <v>44932</v>
      </c>
      <c r="D340" s="218">
        <v>44933</v>
      </c>
      <c r="E340" s="1">
        <v>35</v>
      </c>
      <c r="F340" s="62">
        <v>2325</v>
      </c>
    </row>
    <row r="341" spans="1:6" x14ac:dyDescent="0.35">
      <c r="A341" s="1">
        <v>1</v>
      </c>
      <c r="B341" s="1" t="s">
        <v>70</v>
      </c>
      <c r="C341" s="218">
        <v>44933</v>
      </c>
      <c r="D341" s="218">
        <v>44930</v>
      </c>
      <c r="E341" s="1">
        <v>66</v>
      </c>
      <c r="F341" s="62">
        <v>4188.58</v>
      </c>
    </row>
    <row r="342" spans="1:6" x14ac:dyDescent="0.35">
      <c r="A342" s="1">
        <v>1</v>
      </c>
      <c r="B342" s="1" t="s">
        <v>70</v>
      </c>
      <c r="C342" s="218">
        <v>44933</v>
      </c>
      <c r="D342" s="218">
        <v>44931</v>
      </c>
      <c r="E342" s="1">
        <v>154</v>
      </c>
      <c r="F342" s="62">
        <v>10528.19</v>
      </c>
    </row>
    <row r="343" spans="1:6" x14ac:dyDescent="0.35">
      <c r="A343" s="1">
        <v>1</v>
      </c>
      <c r="B343" s="1" t="s">
        <v>70</v>
      </c>
      <c r="C343" s="218">
        <v>44933</v>
      </c>
      <c r="D343" s="218">
        <v>44932</v>
      </c>
      <c r="E343" s="1">
        <v>155</v>
      </c>
      <c r="F343" s="62">
        <v>10266.56</v>
      </c>
    </row>
    <row r="344" spans="1:6" x14ac:dyDescent="0.35">
      <c r="A344" s="1">
        <v>1</v>
      </c>
      <c r="B344" s="1" t="s">
        <v>70</v>
      </c>
      <c r="C344" s="218">
        <v>44933</v>
      </c>
      <c r="D344" s="218">
        <v>44933</v>
      </c>
      <c r="E344" s="1">
        <v>176</v>
      </c>
      <c r="F344" s="62">
        <v>11615.69</v>
      </c>
    </row>
    <row r="345" spans="1:6" x14ac:dyDescent="0.35">
      <c r="A345" s="1">
        <v>1</v>
      </c>
      <c r="B345" s="1" t="s">
        <v>70</v>
      </c>
      <c r="C345" s="218">
        <v>44933</v>
      </c>
      <c r="D345" s="218">
        <v>44934</v>
      </c>
      <c r="E345" s="1">
        <v>37</v>
      </c>
      <c r="F345" s="62">
        <v>2649.52</v>
      </c>
    </row>
    <row r="346" spans="1:6" x14ac:dyDescent="0.35">
      <c r="A346" s="1">
        <v>1</v>
      </c>
      <c r="B346" s="1" t="s">
        <v>70</v>
      </c>
      <c r="C346" s="218">
        <v>44934</v>
      </c>
      <c r="D346" s="218">
        <v>44930</v>
      </c>
      <c r="E346" s="1">
        <v>10</v>
      </c>
      <c r="F346" s="62">
        <v>654.77</v>
      </c>
    </row>
    <row r="347" spans="1:6" x14ac:dyDescent="0.35">
      <c r="A347" s="1">
        <v>1</v>
      </c>
      <c r="B347" s="1" t="s">
        <v>70</v>
      </c>
      <c r="C347" s="218">
        <v>44934</v>
      </c>
      <c r="D347" s="218">
        <v>44931</v>
      </c>
      <c r="E347" s="1">
        <v>73</v>
      </c>
      <c r="F347" s="62">
        <v>5130.58</v>
      </c>
    </row>
    <row r="348" spans="1:6" x14ac:dyDescent="0.35">
      <c r="A348" s="1">
        <v>1</v>
      </c>
      <c r="B348" s="1" t="s">
        <v>70</v>
      </c>
      <c r="C348" s="218">
        <v>44934</v>
      </c>
      <c r="D348" s="218">
        <v>44932</v>
      </c>
      <c r="E348" s="1">
        <v>140</v>
      </c>
      <c r="F348" s="62">
        <v>9181.5300000000007</v>
      </c>
    </row>
    <row r="349" spans="1:6" x14ac:dyDescent="0.35">
      <c r="A349" s="1">
        <v>1</v>
      </c>
      <c r="B349" s="1" t="s">
        <v>70</v>
      </c>
      <c r="C349" s="218">
        <v>44934</v>
      </c>
      <c r="D349" s="218">
        <v>44933</v>
      </c>
      <c r="E349" s="1">
        <v>143</v>
      </c>
      <c r="F349" s="62">
        <v>9350.83</v>
      </c>
    </row>
    <row r="350" spans="1:6" x14ac:dyDescent="0.35">
      <c r="A350" s="1">
        <v>1</v>
      </c>
      <c r="B350" s="1" t="s">
        <v>70</v>
      </c>
      <c r="C350" s="218">
        <v>44934</v>
      </c>
      <c r="D350" s="218">
        <v>44934</v>
      </c>
      <c r="E350" s="1">
        <v>183</v>
      </c>
      <c r="F350" s="62">
        <v>12086.17</v>
      </c>
    </row>
    <row r="351" spans="1:6" x14ac:dyDescent="0.35">
      <c r="A351" s="1">
        <v>1</v>
      </c>
      <c r="B351" s="1" t="s">
        <v>70</v>
      </c>
      <c r="C351" s="218">
        <v>44934</v>
      </c>
      <c r="D351" s="218">
        <v>44935</v>
      </c>
      <c r="E351" s="1">
        <v>24</v>
      </c>
      <c r="F351" s="62">
        <v>1775.05</v>
      </c>
    </row>
    <row r="352" spans="1:6" x14ac:dyDescent="0.35">
      <c r="A352" s="1">
        <v>1</v>
      </c>
      <c r="B352" s="1" t="s">
        <v>70</v>
      </c>
      <c r="C352" s="218">
        <v>44935</v>
      </c>
      <c r="D352" s="218">
        <v>44932</v>
      </c>
      <c r="E352" s="1">
        <v>134</v>
      </c>
      <c r="F352" s="62">
        <v>9006.6299999999992</v>
      </c>
    </row>
    <row r="353" spans="1:6" x14ac:dyDescent="0.35">
      <c r="A353" s="1">
        <v>1</v>
      </c>
      <c r="B353" s="1" t="s">
        <v>70</v>
      </c>
      <c r="C353" s="218">
        <v>44935</v>
      </c>
      <c r="D353" s="218">
        <v>44933</v>
      </c>
      <c r="E353" s="1">
        <v>121</v>
      </c>
      <c r="F353" s="62">
        <v>8496.76</v>
      </c>
    </row>
    <row r="354" spans="1:6" x14ac:dyDescent="0.35">
      <c r="A354" s="1">
        <v>1</v>
      </c>
      <c r="B354" s="1" t="s">
        <v>70</v>
      </c>
      <c r="C354" s="218">
        <v>44935</v>
      </c>
      <c r="D354" s="218">
        <v>44934</v>
      </c>
      <c r="E354" s="1">
        <v>156</v>
      </c>
      <c r="F354" s="62">
        <v>10273.120000000001</v>
      </c>
    </row>
    <row r="355" spans="1:6" x14ac:dyDescent="0.35">
      <c r="A355" s="1">
        <v>1</v>
      </c>
      <c r="B355" s="1" t="s">
        <v>70</v>
      </c>
      <c r="C355" s="218">
        <v>44935</v>
      </c>
      <c r="D355" s="218">
        <v>44935</v>
      </c>
      <c r="E355" s="1">
        <v>106</v>
      </c>
      <c r="F355" s="62">
        <v>6932.53</v>
      </c>
    </row>
    <row r="356" spans="1:6" x14ac:dyDescent="0.35">
      <c r="A356" s="1">
        <v>1</v>
      </c>
      <c r="B356" s="1" t="s">
        <v>70</v>
      </c>
      <c r="C356" s="218">
        <v>44935</v>
      </c>
      <c r="D356" s="218">
        <v>44936</v>
      </c>
      <c r="E356" s="1">
        <v>56</v>
      </c>
      <c r="F356" s="62">
        <v>3647.9</v>
      </c>
    </row>
    <row r="357" spans="1:6" x14ac:dyDescent="0.35">
      <c r="A357" s="1">
        <v>1</v>
      </c>
      <c r="B357" s="1" t="s">
        <v>70</v>
      </c>
      <c r="C357" s="218">
        <v>44936</v>
      </c>
      <c r="D357" s="218">
        <v>44931</v>
      </c>
      <c r="E357" s="1">
        <v>1</v>
      </c>
      <c r="F357" s="62">
        <v>67.52</v>
      </c>
    </row>
    <row r="358" spans="1:6" x14ac:dyDescent="0.35">
      <c r="A358" s="1">
        <v>1</v>
      </c>
      <c r="B358" s="1" t="s">
        <v>70</v>
      </c>
      <c r="C358" s="218">
        <v>44936</v>
      </c>
      <c r="D358" s="218">
        <v>44932</v>
      </c>
      <c r="E358" s="1">
        <v>6</v>
      </c>
      <c r="F358" s="62">
        <v>418.07</v>
      </c>
    </row>
    <row r="359" spans="1:6" x14ac:dyDescent="0.35">
      <c r="A359" s="1">
        <v>1</v>
      </c>
      <c r="B359" s="1" t="s">
        <v>70</v>
      </c>
      <c r="C359" s="218">
        <v>44936</v>
      </c>
      <c r="D359" s="218">
        <v>44933</v>
      </c>
      <c r="E359" s="1">
        <v>68</v>
      </c>
      <c r="F359" s="62">
        <v>4575.0600000000004</v>
      </c>
    </row>
    <row r="360" spans="1:6" x14ac:dyDescent="0.35">
      <c r="A360" s="1">
        <v>1</v>
      </c>
      <c r="B360" s="1" t="s">
        <v>70</v>
      </c>
      <c r="C360" s="218">
        <v>44936</v>
      </c>
      <c r="D360" s="218">
        <v>44934</v>
      </c>
      <c r="E360" s="1">
        <v>140</v>
      </c>
      <c r="F360" s="62">
        <v>9882.14</v>
      </c>
    </row>
    <row r="361" spans="1:6" x14ac:dyDescent="0.35">
      <c r="A361" s="1">
        <v>1</v>
      </c>
      <c r="B361" s="1" t="s">
        <v>70</v>
      </c>
      <c r="C361" s="218">
        <v>44936</v>
      </c>
      <c r="D361" s="218">
        <v>44935</v>
      </c>
      <c r="E361" s="1">
        <v>89</v>
      </c>
      <c r="F361" s="62">
        <v>5877.95</v>
      </c>
    </row>
    <row r="362" spans="1:6" x14ac:dyDescent="0.35">
      <c r="A362" s="1">
        <v>1</v>
      </c>
      <c r="B362" s="1" t="s">
        <v>70</v>
      </c>
      <c r="C362" s="218">
        <v>44936</v>
      </c>
      <c r="D362" s="218">
        <v>44936</v>
      </c>
      <c r="E362" s="1">
        <v>203</v>
      </c>
      <c r="F362" s="62">
        <v>12976.16</v>
      </c>
    </row>
    <row r="363" spans="1:6" x14ac:dyDescent="0.35">
      <c r="A363" s="1">
        <v>1</v>
      </c>
      <c r="B363" s="1" t="s">
        <v>70</v>
      </c>
      <c r="C363" s="218">
        <v>44936</v>
      </c>
      <c r="D363" s="218">
        <v>44937</v>
      </c>
      <c r="E363" s="1">
        <v>19</v>
      </c>
      <c r="F363" s="62">
        <v>1239.8699999999999</v>
      </c>
    </row>
    <row r="364" spans="1:6" x14ac:dyDescent="0.35">
      <c r="A364" s="1">
        <v>1</v>
      </c>
      <c r="B364" s="1" t="s">
        <v>70</v>
      </c>
      <c r="C364" s="218">
        <v>44937</v>
      </c>
      <c r="D364" s="218">
        <v>44933</v>
      </c>
      <c r="E364" s="1">
        <v>2</v>
      </c>
      <c r="F364" s="62">
        <v>179.98</v>
      </c>
    </row>
    <row r="365" spans="1:6" x14ac:dyDescent="0.35">
      <c r="A365" s="1">
        <v>1</v>
      </c>
      <c r="B365" s="1" t="s">
        <v>70</v>
      </c>
      <c r="C365" s="218">
        <v>44937</v>
      </c>
      <c r="D365" s="218">
        <v>44934</v>
      </c>
      <c r="E365" s="1">
        <v>31</v>
      </c>
      <c r="F365" s="62">
        <v>1962.29</v>
      </c>
    </row>
    <row r="366" spans="1:6" x14ac:dyDescent="0.35">
      <c r="A366" s="1">
        <v>1</v>
      </c>
      <c r="B366" s="1" t="s">
        <v>70</v>
      </c>
      <c r="C366" s="218">
        <v>44937</v>
      </c>
      <c r="D366" s="218">
        <v>44935</v>
      </c>
      <c r="E366" s="1">
        <v>47</v>
      </c>
      <c r="F366" s="62">
        <v>3248.55</v>
      </c>
    </row>
    <row r="367" spans="1:6" x14ac:dyDescent="0.35">
      <c r="A367" s="1">
        <v>1</v>
      </c>
      <c r="B367" s="1" t="s">
        <v>70</v>
      </c>
      <c r="C367" s="218">
        <v>44937</v>
      </c>
      <c r="D367" s="218">
        <v>44936</v>
      </c>
      <c r="E367" s="1">
        <v>108</v>
      </c>
      <c r="F367" s="62">
        <v>6468.62</v>
      </c>
    </row>
    <row r="368" spans="1:6" x14ac:dyDescent="0.35">
      <c r="A368" s="1">
        <v>1</v>
      </c>
      <c r="B368" s="1" t="s">
        <v>70</v>
      </c>
      <c r="C368" s="218">
        <v>44937</v>
      </c>
      <c r="D368" s="218">
        <v>44937</v>
      </c>
      <c r="E368" s="1">
        <v>305</v>
      </c>
      <c r="F368" s="62">
        <v>19992.439999999999</v>
      </c>
    </row>
    <row r="369" spans="1:6" x14ac:dyDescent="0.35">
      <c r="A369" s="1">
        <v>1</v>
      </c>
      <c r="B369" s="1" t="s">
        <v>70</v>
      </c>
      <c r="C369" s="218">
        <v>44937</v>
      </c>
      <c r="D369" s="218">
        <v>44938</v>
      </c>
      <c r="E369" s="1">
        <v>4</v>
      </c>
      <c r="F369" s="62">
        <v>164.94</v>
      </c>
    </row>
    <row r="370" spans="1:6" x14ac:dyDescent="0.35">
      <c r="A370" s="1">
        <v>1</v>
      </c>
      <c r="B370" s="1" t="s">
        <v>70</v>
      </c>
      <c r="C370" s="218">
        <v>44938</v>
      </c>
      <c r="D370" s="218">
        <v>44934</v>
      </c>
      <c r="E370" s="1">
        <v>1</v>
      </c>
      <c r="F370" s="62">
        <v>60.98</v>
      </c>
    </row>
    <row r="371" spans="1:6" x14ac:dyDescent="0.35">
      <c r="A371" s="1">
        <v>1</v>
      </c>
      <c r="B371" s="1" t="s">
        <v>70</v>
      </c>
      <c r="C371" s="218">
        <v>44938</v>
      </c>
      <c r="D371" s="218">
        <v>44935</v>
      </c>
      <c r="E371" s="1">
        <v>17</v>
      </c>
      <c r="F371" s="62">
        <v>1218.47</v>
      </c>
    </row>
    <row r="372" spans="1:6" x14ac:dyDescent="0.35">
      <c r="A372" s="1">
        <v>1</v>
      </c>
      <c r="B372" s="1" t="s">
        <v>70</v>
      </c>
      <c r="C372" s="218">
        <v>44938</v>
      </c>
      <c r="D372" s="218">
        <v>44936</v>
      </c>
      <c r="E372" s="1">
        <v>84</v>
      </c>
      <c r="F372" s="62">
        <v>5236.6899999999996</v>
      </c>
    </row>
    <row r="373" spans="1:6" x14ac:dyDescent="0.35">
      <c r="A373" s="1">
        <v>1</v>
      </c>
      <c r="B373" s="1" t="s">
        <v>70</v>
      </c>
      <c r="C373" s="218">
        <v>44938</v>
      </c>
      <c r="D373" s="218">
        <v>44937</v>
      </c>
      <c r="E373" s="1">
        <v>155</v>
      </c>
      <c r="F373" s="62">
        <v>9957.64</v>
      </c>
    </row>
    <row r="374" spans="1:6" x14ac:dyDescent="0.35">
      <c r="A374" s="1">
        <v>1</v>
      </c>
      <c r="B374" s="1" t="s">
        <v>70</v>
      </c>
      <c r="C374" s="218">
        <v>44938</v>
      </c>
      <c r="D374" s="218">
        <v>44938</v>
      </c>
      <c r="E374" s="1">
        <v>268</v>
      </c>
      <c r="F374" s="62">
        <v>17800.7</v>
      </c>
    </row>
    <row r="375" spans="1:6" x14ac:dyDescent="0.35">
      <c r="A375" s="1">
        <v>1</v>
      </c>
      <c r="B375" s="1" t="s">
        <v>70</v>
      </c>
      <c r="C375" s="218">
        <v>44938</v>
      </c>
      <c r="D375" s="218">
        <v>44939</v>
      </c>
      <c r="E375" s="1">
        <v>5</v>
      </c>
      <c r="F375" s="62">
        <v>125.13</v>
      </c>
    </row>
    <row r="376" spans="1:6" x14ac:dyDescent="0.35">
      <c r="A376" s="1">
        <v>1</v>
      </c>
      <c r="B376" s="1" t="s">
        <v>70</v>
      </c>
      <c r="C376" s="218">
        <v>44939</v>
      </c>
      <c r="D376" s="218">
        <v>44935</v>
      </c>
      <c r="E376" s="1">
        <v>2</v>
      </c>
      <c r="F376" s="62">
        <v>145.04</v>
      </c>
    </row>
    <row r="377" spans="1:6" x14ac:dyDescent="0.35">
      <c r="A377" s="1">
        <v>1</v>
      </c>
      <c r="B377" s="1" t="s">
        <v>70</v>
      </c>
      <c r="C377" s="218">
        <v>44939</v>
      </c>
      <c r="D377" s="218">
        <v>44936</v>
      </c>
      <c r="E377" s="1">
        <v>33</v>
      </c>
      <c r="F377" s="62">
        <v>2029.89</v>
      </c>
    </row>
    <row r="378" spans="1:6" x14ac:dyDescent="0.35">
      <c r="A378" s="1">
        <v>1</v>
      </c>
      <c r="B378" s="1" t="s">
        <v>70</v>
      </c>
      <c r="C378" s="218">
        <v>44939</v>
      </c>
      <c r="D378" s="218">
        <v>44937</v>
      </c>
      <c r="E378" s="1">
        <v>69</v>
      </c>
      <c r="F378" s="62">
        <v>3905.33</v>
      </c>
    </row>
    <row r="379" spans="1:6" x14ac:dyDescent="0.35">
      <c r="A379" s="1">
        <v>1</v>
      </c>
      <c r="B379" s="1" t="s">
        <v>70</v>
      </c>
      <c r="C379" s="218">
        <v>44939</v>
      </c>
      <c r="D379" s="218">
        <v>44938</v>
      </c>
      <c r="E379" s="1">
        <v>176</v>
      </c>
      <c r="F379" s="62">
        <v>11428.92</v>
      </c>
    </row>
    <row r="380" spans="1:6" x14ac:dyDescent="0.35">
      <c r="A380" s="1">
        <v>1</v>
      </c>
      <c r="B380" s="1" t="s">
        <v>70</v>
      </c>
      <c r="C380" s="218">
        <v>44939</v>
      </c>
      <c r="D380" s="218">
        <v>44939</v>
      </c>
      <c r="E380" s="1">
        <v>267</v>
      </c>
      <c r="F380" s="62">
        <v>16933.13</v>
      </c>
    </row>
    <row r="381" spans="1:6" x14ac:dyDescent="0.35">
      <c r="A381" s="1">
        <v>1</v>
      </c>
      <c r="B381" s="1" t="s">
        <v>70</v>
      </c>
      <c r="C381" s="218">
        <v>44939</v>
      </c>
      <c r="D381" s="218">
        <v>44940</v>
      </c>
      <c r="E381" s="1">
        <v>2</v>
      </c>
      <c r="F381" s="62">
        <v>48.11</v>
      </c>
    </row>
    <row r="382" spans="1:6" x14ac:dyDescent="0.35">
      <c r="A382" s="1">
        <v>1</v>
      </c>
      <c r="B382" s="1" t="s">
        <v>70</v>
      </c>
      <c r="C382" s="218">
        <v>44940</v>
      </c>
      <c r="D382" s="218">
        <v>44936</v>
      </c>
      <c r="E382" s="1">
        <v>6</v>
      </c>
      <c r="F382" s="62">
        <v>397.38</v>
      </c>
    </row>
    <row r="383" spans="1:6" x14ac:dyDescent="0.35">
      <c r="A383" s="1">
        <v>1</v>
      </c>
      <c r="B383" s="1" t="s">
        <v>70</v>
      </c>
      <c r="C383" s="218">
        <v>44940</v>
      </c>
      <c r="D383" s="218">
        <v>44937</v>
      </c>
      <c r="E383" s="1">
        <v>29</v>
      </c>
      <c r="F383" s="62">
        <v>1797.24</v>
      </c>
    </row>
    <row r="384" spans="1:6" x14ac:dyDescent="0.35">
      <c r="A384" s="1">
        <v>1</v>
      </c>
      <c r="B384" s="1" t="s">
        <v>70</v>
      </c>
      <c r="C384" s="218">
        <v>44940</v>
      </c>
      <c r="D384" s="218">
        <v>44938</v>
      </c>
      <c r="E384" s="1">
        <v>106</v>
      </c>
      <c r="F384" s="62">
        <v>7401.71</v>
      </c>
    </row>
    <row r="385" spans="1:6" x14ac:dyDescent="0.35">
      <c r="A385" s="1">
        <v>1</v>
      </c>
      <c r="B385" s="1" t="s">
        <v>70</v>
      </c>
      <c r="C385" s="218">
        <v>44940</v>
      </c>
      <c r="D385" s="218">
        <v>44939</v>
      </c>
      <c r="E385" s="1">
        <v>167</v>
      </c>
      <c r="F385" s="62">
        <v>11498.67</v>
      </c>
    </row>
    <row r="386" spans="1:6" x14ac:dyDescent="0.35">
      <c r="A386" s="1">
        <v>1</v>
      </c>
      <c r="B386" s="1" t="s">
        <v>70</v>
      </c>
      <c r="C386" s="218">
        <v>44940</v>
      </c>
      <c r="D386" s="218">
        <v>44940</v>
      </c>
      <c r="E386" s="1">
        <v>212</v>
      </c>
      <c r="F386" s="62">
        <v>14020.17</v>
      </c>
    </row>
    <row r="387" spans="1:6" x14ac:dyDescent="0.35">
      <c r="A387" s="1">
        <v>1</v>
      </c>
      <c r="B387" s="1" t="s">
        <v>70</v>
      </c>
      <c r="C387" s="218">
        <v>44940</v>
      </c>
      <c r="D387" s="218">
        <v>44941</v>
      </c>
      <c r="E387" s="1">
        <v>1</v>
      </c>
      <c r="F387" s="62">
        <v>24.85</v>
      </c>
    </row>
    <row r="388" spans="1:6" x14ac:dyDescent="0.35">
      <c r="A388" s="1">
        <v>1</v>
      </c>
      <c r="B388" s="1" t="s">
        <v>70</v>
      </c>
      <c r="C388" s="218">
        <v>44941</v>
      </c>
      <c r="D388" s="218">
        <v>44937</v>
      </c>
      <c r="E388" s="1">
        <v>4</v>
      </c>
      <c r="F388" s="62">
        <v>278.08999999999997</v>
      </c>
    </row>
    <row r="389" spans="1:6" x14ac:dyDescent="0.35">
      <c r="A389" s="1">
        <v>1</v>
      </c>
      <c r="B389" s="1" t="s">
        <v>70</v>
      </c>
      <c r="C389" s="218">
        <v>44941</v>
      </c>
      <c r="D389" s="218">
        <v>44938</v>
      </c>
      <c r="E389" s="1">
        <v>48</v>
      </c>
      <c r="F389" s="62">
        <v>3324.79</v>
      </c>
    </row>
    <row r="390" spans="1:6" x14ac:dyDescent="0.35">
      <c r="A390" s="1">
        <v>1</v>
      </c>
      <c r="B390" s="1" t="s">
        <v>70</v>
      </c>
      <c r="C390" s="218">
        <v>44941</v>
      </c>
      <c r="D390" s="218">
        <v>44939</v>
      </c>
      <c r="E390" s="1">
        <v>98</v>
      </c>
      <c r="F390" s="62">
        <v>6955.9</v>
      </c>
    </row>
    <row r="391" spans="1:6" x14ac:dyDescent="0.35">
      <c r="A391" s="1">
        <v>1</v>
      </c>
      <c r="B391" s="1" t="s">
        <v>70</v>
      </c>
      <c r="C391" s="218">
        <v>44941</v>
      </c>
      <c r="D391" s="218">
        <v>44940</v>
      </c>
      <c r="E391" s="1">
        <v>193</v>
      </c>
      <c r="F391" s="62">
        <v>13163.87</v>
      </c>
    </row>
    <row r="392" spans="1:6" x14ac:dyDescent="0.35">
      <c r="A392" s="1">
        <v>1</v>
      </c>
      <c r="B392" s="1" t="s">
        <v>70</v>
      </c>
      <c r="C392" s="218">
        <v>44941</v>
      </c>
      <c r="D392" s="218">
        <v>44941</v>
      </c>
      <c r="E392" s="1">
        <v>137</v>
      </c>
      <c r="F392" s="62">
        <v>9349.99</v>
      </c>
    </row>
    <row r="393" spans="1:6" x14ac:dyDescent="0.35">
      <c r="A393" s="1">
        <v>1</v>
      </c>
      <c r="B393" s="1" t="s">
        <v>70</v>
      </c>
      <c r="C393" s="218">
        <v>44941</v>
      </c>
      <c r="D393" s="218">
        <v>44942</v>
      </c>
      <c r="E393" s="1">
        <v>3</v>
      </c>
      <c r="F393" s="62">
        <v>77.02</v>
      </c>
    </row>
    <row r="394" spans="1:6" x14ac:dyDescent="0.35">
      <c r="A394" s="1">
        <v>1</v>
      </c>
      <c r="B394" s="1" t="s">
        <v>70</v>
      </c>
      <c r="C394" s="218">
        <v>44942</v>
      </c>
      <c r="D394" s="218">
        <v>44938</v>
      </c>
      <c r="E394" s="1">
        <v>4</v>
      </c>
      <c r="F394" s="62">
        <v>291.95</v>
      </c>
    </row>
    <row r="395" spans="1:6" x14ac:dyDescent="0.35">
      <c r="A395" s="1">
        <v>1</v>
      </c>
      <c r="B395" s="1" t="s">
        <v>70</v>
      </c>
      <c r="C395" s="218">
        <v>44942</v>
      </c>
      <c r="D395" s="218">
        <v>44939</v>
      </c>
      <c r="E395" s="1">
        <v>30</v>
      </c>
      <c r="F395" s="62">
        <v>1981.08</v>
      </c>
    </row>
    <row r="396" spans="1:6" x14ac:dyDescent="0.35">
      <c r="A396" s="1">
        <v>1</v>
      </c>
      <c r="B396" s="1" t="s">
        <v>70</v>
      </c>
      <c r="C396" s="218">
        <v>44942</v>
      </c>
      <c r="D396" s="218">
        <v>44940</v>
      </c>
      <c r="E396" s="1">
        <v>128</v>
      </c>
      <c r="F396" s="62">
        <v>8420.02</v>
      </c>
    </row>
    <row r="397" spans="1:6" x14ac:dyDescent="0.35">
      <c r="A397" s="1">
        <v>1</v>
      </c>
      <c r="B397" s="1" t="s">
        <v>70</v>
      </c>
      <c r="C397" s="218">
        <v>44942</v>
      </c>
      <c r="D397" s="218">
        <v>44941</v>
      </c>
      <c r="E397" s="1">
        <v>127</v>
      </c>
      <c r="F397" s="62">
        <v>8202.49</v>
      </c>
    </row>
    <row r="398" spans="1:6" x14ac:dyDescent="0.35">
      <c r="A398" s="1">
        <v>1</v>
      </c>
      <c r="B398" s="1" t="s">
        <v>70</v>
      </c>
      <c r="C398" s="218">
        <v>44942</v>
      </c>
      <c r="D398" s="218">
        <v>44942</v>
      </c>
      <c r="E398" s="1">
        <v>188</v>
      </c>
      <c r="F398" s="62">
        <v>12684.54</v>
      </c>
    </row>
    <row r="399" spans="1:6" x14ac:dyDescent="0.35">
      <c r="A399" s="1">
        <v>1</v>
      </c>
      <c r="B399" s="1" t="s">
        <v>70</v>
      </c>
      <c r="C399" s="218">
        <v>44943</v>
      </c>
      <c r="D399" s="218">
        <v>44939</v>
      </c>
      <c r="E399" s="1">
        <v>6</v>
      </c>
      <c r="F399" s="62">
        <v>434.81</v>
      </c>
    </row>
    <row r="400" spans="1:6" x14ac:dyDescent="0.35">
      <c r="A400" s="1">
        <v>1</v>
      </c>
      <c r="B400" s="1" t="s">
        <v>70</v>
      </c>
      <c r="C400" s="218">
        <v>44943</v>
      </c>
      <c r="D400" s="218">
        <v>44940</v>
      </c>
      <c r="E400" s="1">
        <v>84</v>
      </c>
      <c r="F400" s="62">
        <v>5658.72</v>
      </c>
    </row>
    <row r="401" spans="1:6" x14ac:dyDescent="0.35">
      <c r="A401" s="1">
        <v>1</v>
      </c>
      <c r="B401" s="1" t="s">
        <v>70</v>
      </c>
      <c r="C401" s="218">
        <v>44943</v>
      </c>
      <c r="D401" s="218">
        <v>44941</v>
      </c>
      <c r="E401" s="1">
        <v>105</v>
      </c>
      <c r="F401" s="62">
        <v>6833.51</v>
      </c>
    </row>
    <row r="402" spans="1:6" x14ac:dyDescent="0.35">
      <c r="A402" s="1">
        <v>1</v>
      </c>
      <c r="B402" s="1" t="s">
        <v>70</v>
      </c>
      <c r="C402" s="218">
        <v>44943</v>
      </c>
      <c r="D402" s="218">
        <v>44942</v>
      </c>
      <c r="E402" s="1">
        <v>153</v>
      </c>
      <c r="F402" s="62">
        <v>10000.74</v>
      </c>
    </row>
    <row r="403" spans="1:6" x14ac:dyDescent="0.35">
      <c r="A403" s="1">
        <v>1</v>
      </c>
      <c r="B403" s="1" t="s">
        <v>70</v>
      </c>
      <c r="C403" s="218">
        <v>44943</v>
      </c>
      <c r="D403" s="218">
        <v>44943</v>
      </c>
      <c r="E403" s="1">
        <v>145</v>
      </c>
      <c r="F403" s="62">
        <v>9686.75</v>
      </c>
    </row>
    <row r="404" spans="1:6" x14ac:dyDescent="0.35">
      <c r="A404" s="1">
        <v>1</v>
      </c>
      <c r="B404" s="1" t="s">
        <v>70</v>
      </c>
      <c r="C404" s="218">
        <v>44944</v>
      </c>
      <c r="D404" s="218">
        <v>44940</v>
      </c>
      <c r="E404" s="1">
        <v>15</v>
      </c>
      <c r="F404" s="62">
        <v>1074.3599999999999</v>
      </c>
    </row>
    <row r="405" spans="1:6" x14ac:dyDescent="0.35">
      <c r="A405" s="1">
        <v>1</v>
      </c>
      <c r="B405" s="1" t="s">
        <v>70</v>
      </c>
      <c r="C405" s="218">
        <v>44944</v>
      </c>
      <c r="D405" s="218">
        <v>44941</v>
      </c>
      <c r="E405" s="1">
        <v>66</v>
      </c>
      <c r="F405" s="62">
        <v>4602.5200000000004</v>
      </c>
    </row>
    <row r="406" spans="1:6" x14ac:dyDescent="0.35">
      <c r="A406" s="1">
        <v>1</v>
      </c>
      <c r="B406" s="1" t="s">
        <v>70</v>
      </c>
      <c r="C406" s="218">
        <v>44944</v>
      </c>
      <c r="D406" s="218">
        <v>44942</v>
      </c>
      <c r="E406" s="1">
        <v>96</v>
      </c>
      <c r="F406" s="62">
        <v>6509.19</v>
      </c>
    </row>
    <row r="407" spans="1:6" x14ac:dyDescent="0.35">
      <c r="A407" s="1">
        <v>1</v>
      </c>
      <c r="B407" s="1" t="s">
        <v>70</v>
      </c>
      <c r="C407" s="218">
        <v>44944</v>
      </c>
      <c r="D407" s="218">
        <v>44943</v>
      </c>
      <c r="E407" s="1">
        <v>141</v>
      </c>
      <c r="F407" s="62">
        <v>9712.36</v>
      </c>
    </row>
    <row r="408" spans="1:6" x14ac:dyDescent="0.35">
      <c r="A408" s="1">
        <v>1</v>
      </c>
      <c r="B408" s="1" t="s">
        <v>70</v>
      </c>
      <c r="C408" s="218">
        <v>44944</v>
      </c>
      <c r="D408" s="218">
        <v>44944</v>
      </c>
      <c r="E408" s="1">
        <v>216</v>
      </c>
      <c r="F408" s="62">
        <v>15179.37</v>
      </c>
    </row>
    <row r="409" spans="1:6" x14ac:dyDescent="0.35">
      <c r="A409" s="1">
        <v>1</v>
      </c>
      <c r="B409" s="1" t="s">
        <v>70</v>
      </c>
      <c r="C409" s="218">
        <v>44944</v>
      </c>
      <c r="D409" s="218">
        <v>44945</v>
      </c>
      <c r="E409" s="1">
        <v>3</v>
      </c>
      <c r="F409" s="62">
        <v>73.349999999999994</v>
      </c>
    </row>
    <row r="410" spans="1:6" x14ac:dyDescent="0.35">
      <c r="A410" s="1">
        <v>1</v>
      </c>
      <c r="B410" s="1" t="s">
        <v>70</v>
      </c>
      <c r="C410" s="218">
        <v>44945</v>
      </c>
      <c r="D410" s="218">
        <v>44941</v>
      </c>
      <c r="E410" s="1">
        <v>17</v>
      </c>
      <c r="F410" s="62">
        <v>1227.5999999999999</v>
      </c>
    </row>
    <row r="411" spans="1:6" x14ac:dyDescent="0.35">
      <c r="A411" s="1">
        <v>1</v>
      </c>
      <c r="B411" s="1" t="s">
        <v>70</v>
      </c>
      <c r="C411" s="218">
        <v>44945</v>
      </c>
      <c r="D411" s="218">
        <v>44942</v>
      </c>
      <c r="E411" s="1">
        <v>63</v>
      </c>
      <c r="F411" s="62">
        <v>4294.6899999999996</v>
      </c>
    </row>
    <row r="412" spans="1:6" x14ac:dyDescent="0.35">
      <c r="A412" s="1">
        <v>1</v>
      </c>
      <c r="B412" s="1" t="s">
        <v>70</v>
      </c>
      <c r="C412" s="218">
        <v>44945</v>
      </c>
      <c r="D412" s="218">
        <v>44943</v>
      </c>
      <c r="E412" s="1">
        <v>110</v>
      </c>
      <c r="F412" s="62">
        <v>7824.15</v>
      </c>
    </row>
    <row r="413" spans="1:6" x14ac:dyDescent="0.35">
      <c r="A413" s="1">
        <v>1</v>
      </c>
      <c r="B413" s="1" t="s">
        <v>70</v>
      </c>
      <c r="C413" s="218">
        <v>44945</v>
      </c>
      <c r="D413" s="218">
        <v>44944</v>
      </c>
      <c r="E413" s="1">
        <v>138</v>
      </c>
      <c r="F413" s="62">
        <v>9560.56</v>
      </c>
    </row>
    <row r="414" spans="1:6" x14ac:dyDescent="0.35">
      <c r="A414" s="1">
        <v>1</v>
      </c>
      <c r="B414" s="1" t="s">
        <v>70</v>
      </c>
      <c r="C414" s="218">
        <v>44945</v>
      </c>
      <c r="D414" s="218">
        <v>44945</v>
      </c>
      <c r="E414" s="1">
        <v>249</v>
      </c>
      <c r="F414" s="62">
        <v>14369.12</v>
      </c>
    </row>
    <row r="415" spans="1:6" x14ac:dyDescent="0.35">
      <c r="A415" s="1">
        <v>1</v>
      </c>
      <c r="B415" s="1" t="s">
        <v>70</v>
      </c>
      <c r="C415" s="218">
        <v>44945</v>
      </c>
      <c r="D415" s="218">
        <v>44946</v>
      </c>
      <c r="E415" s="1">
        <v>3</v>
      </c>
      <c r="F415" s="62">
        <v>71.67</v>
      </c>
    </row>
    <row r="416" spans="1:6" x14ac:dyDescent="0.35">
      <c r="A416" s="1">
        <v>1</v>
      </c>
      <c r="B416" s="1" t="s">
        <v>70</v>
      </c>
      <c r="C416" s="218">
        <v>44946</v>
      </c>
      <c r="D416" s="218">
        <v>44942</v>
      </c>
      <c r="E416" s="1">
        <v>2</v>
      </c>
      <c r="F416" s="62">
        <v>146.62</v>
      </c>
    </row>
    <row r="417" spans="1:6" x14ac:dyDescent="0.35">
      <c r="A417" s="1">
        <v>1</v>
      </c>
      <c r="B417" s="1" t="s">
        <v>70</v>
      </c>
      <c r="C417" s="218">
        <v>44946</v>
      </c>
      <c r="D417" s="218">
        <v>44943</v>
      </c>
      <c r="E417" s="1">
        <v>25</v>
      </c>
      <c r="F417" s="62">
        <v>1713.49</v>
      </c>
    </row>
    <row r="418" spans="1:6" x14ac:dyDescent="0.35">
      <c r="A418" s="1">
        <v>1</v>
      </c>
      <c r="B418" s="1" t="s">
        <v>70</v>
      </c>
      <c r="C418" s="218">
        <v>44946</v>
      </c>
      <c r="D418" s="218">
        <v>44944</v>
      </c>
      <c r="E418" s="1">
        <v>34</v>
      </c>
      <c r="F418" s="62">
        <v>2423.89</v>
      </c>
    </row>
    <row r="419" spans="1:6" x14ac:dyDescent="0.35">
      <c r="A419" s="1">
        <v>1</v>
      </c>
      <c r="B419" s="1" t="s">
        <v>70</v>
      </c>
      <c r="C419" s="218">
        <v>44946</v>
      </c>
      <c r="D419" s="218">
        <v>44945</v>
      </c>
      <c r="E419" s="1">
        <v>61</v>
      </c>
      <c r="F419" s="62">
        <v>3851.66</v>
      </c>
    </row>
    <row r="420" spans="1:6" x14ac:dyDescent="0.35">
      <c r="A420" s="1">
        <v>1</v>
      </c>
      <c r="B420" s="1" t="s">
        <v>70</v>
      </c>
      <c r="C420" s="218">
        <v>44946</v>
      </c>
      <c r="D420" s="218">
        <v>44946</v>
      </c>
      <c r="E420" s="1">
        <v>5</v>
      </c>
      <c r="F420" s="62">
        <v>197.11</v>
      </c>
    </row>
    <row r="421" spans="1:6" x14ac:dyDescent="0.35">
      <c r="A421" s="1">
        <v>1</v>
      </c>
      <c r="B421" s="1" t="s">
        <v>70</v>
      </c>
      <c r="C421" s="218">
        <v>44946</v>
      </c>
      <c r="D421" s="218">
        <v>44947</v>
      </c>
      <c r="E421" s="1">
        <v>6</v>
      </c>
      <c r="F421" s="62">
        <v>236.81</v>
      </c>
    </row>
    <row r="422" spans="1:6" x14ac:dyDescent="0.35">
      <c r="A422" s="1">
        <v>1</v>
      </c>
      <c r="B422" s="1" t="s">
        <v>70</v>
      </c>
      <c r="C422" s="218">
        <v>44947</v>
      </c>
      <c r="D422" s="218">
        <v>44942</v>
      </c>
      <c r="E422" s="1">
        <v>6</v>
      </c>
      <c r="F422" s="62">
        <v>434.81</v>
      </c>
    </row>
    <row r="423" spans="1:6" x14ac:dyDescent="0.35">
      <c r="A423" s="1">
        <v>1</v>
      </c>
      <c r="B423" s="1" t="s">
        <v>70</v>
      </c>
      <c r="C423" s="218">
        <v>44947</v>
      </c>
      <c r="D423" s="218">
        <v>44943</v>
      </c>
      <c r="E423" s="1">
        <v>61</v>
      </c>
      <c r="F423" s="62">
        <v>4267.16</v>
      </c>
    </row>
    <row r="424" spans="1:6" x14ac:dyDescent="0.35">
      <c r="A424" s="1">
        <v>1</v>
      </c>
      <c r="B424" s="1" t="s">
        <v>70</v>
      </c>
      <c r="C424" s="218">
        <v>44947</v>
      </c>
      <c r="D424" s="218">
        <v>44944</v>
      </c>
      <c r="E424" s="1">
        <v>87</v>
      </c>
      <c r="F424" s="62">
        <v>6100.26</v>
      </c>
    </row>
    <row r="425" spans="1:6" x14ac:dyDescent="0.35">
      <c r="A425" s="1">
        <v>1</v>
      </c>
      <c r="B425" s="1" t="s">
        <v>70</v>
      </c>
      <c r="C425" s="218">
        <v>44947</v>
      </c>
      <c r="D425" s="218">
        <v>44945</v>
      </c>
      <c r="E425" s="1">
        <v>199</v>
      </c>
      <c r="F425" s="62">
        <v>12542.44</v>
      </c>
    </row>
    <row r="426" spans="1:6" x14ac:dyDescent="0.35">
      <c r="A426" s="1">
        <v>1</v>
      </c>
      <c r="B426" s="1" t="s">
        <v>70</v>
      </c>
      <c r="C426" s="218">
        <v>44947</v>
      </c>
      <c r="D426" s="218">
        <v>44946</v>
      </c>
      <c r="E426" s="1">
        <v>112</v>
      </c>
      <c r="F426" s="62">
        <v>7569.07</v>
      </c>
    </row>
    <row r="427" spans="1:6" x14ac:dyDescent="0.35">
      <c r="A427" s="1">
        <v>1</v>
      </c>
      <c r="B427" s="1" t="s">
        <v>70</v>
      </c>
      <c r="C427" s="218">
        <v>44947</v>
      </c>
      <c r="D427" s="218">
        <v>44947</v>
      </c>
      <c r="E427" s="1">
        <v>150</v>
      </c>
      <c r="F427" s="62">
        <v>8580.64</v>
      </c>
    </row>
    <row r="428" spans="1:6" x14ac:dyDescent="0.35">
      <c r="A428" s="1">
        <v>1</v>
      </c>
      <c r="B428" s="1" t="s">
        <v>70</v>
      </c>
      <c r="C428" s="218">
        <v>44947</v>
      </c>
      <c r="D428" s="218">
        <v>44948</v>
      </c>
      <c r="E428" s="1">
        <v>5</v>
      </c>
      <c r="F428" s="62">
        <v>202.05</v>
      </c>
    </row>
    <row r="429" spans="1:6" x14ac:dyDescent="0.35">
      <c r="A429" s="1">
        <v>1</v>
      </c>
      <c r="B429" s="1" t="s">
        <v>70</v>
      </c>
      <c r="C429" s="218">
        <v>44948</v>
      </c>
      <c r="D429" s="218">
        <v>44943</v>
      </c>
      <c r="E429" s="1">
        <v>10</v>
      </c>
      <c r="F429" s="62">
        <v>661.02</v>
      </c>
    </row>
    <row r="430" spans="1:6" x14ac:dyDescent="0.35">
      <c r="A430" s="1">
        <v>1</v>
      </c>
      <c r="B430" s="1" t="s">
        <v>70</v>
      </c>
      <c r="C430" s="218">
        <v>44948</v>
      </c>
      <c r="D430" s="218">
        <v>44944</v>
      </c>
      <c r="E430" s="1">
        <v>33</v>
      </c>
      <c r="F430" s="62">
        <v>2474.19</v>
      </c>
    </row>
    <row r="431" spans="1:6" x14ac:dyDescent="0.35">
      <c r="A431" s="1">
        <v>1</v>
      </c>
      <c r="B431" s="1" t="s">
        <v>70</v>
      </c>
      <c r="C431" s="218">
        <v>44948</v>
      </c>
      <c r="D431" s="218">
        <v>44945</v>
      </c>
      <c r="E431" s="1">
        <v>101</v>
      </c>
      <c r="F431" s="62">
        <v>6761.88</v>
      </c>
    </row>
    <row r="432" spans="1:6" x14ac:dyDescent="0.35">
      <c r="A432" s="1">
        <v>1</v>
      </c>
      <c r="B432" s="1" t="s">
        <v>70</v>
      </c>
      <c r="C432" s="218">
        <v>44948</v>
      </c>
      <c r="D432" s="218">
        <v>44946</v>
      </c>
      <c r="E432" s="1">
        <v>70</v>
      </c>
      <c r="F432" s="62">
        <v>4607.12</v>
      </c>
    </row>
    <row r="433" spans="1:6" x14ac:dyDescent="0.35">
      <c r="A433" s="1">
        <v>1</v>
      </c>
      <c r="B433" s="1" t="s">
        <v>70</v>
      </c>
      <c r="C433" s="218">
        <v>44948</v>
      </c>
      <c r="D433" s="218">
        <v>44947</v>
      </c>
      <c r="E433" s="1">
        <v>220</v>
      </c>
      <c r="F433" s="62">
        <v>14353.46</v>
      </c>
    </row>
    <row r="434" spans="1:6" x14ac:dyDescent="0.35">
      <c r="A434" s="1">
        <v>1</v>
      </c>
      <c r="B434" s="1" t="s">
        <v>70</v>
      </c>
      <c r="C434" s="218">
        <v>44948</v>
      </c>
      <c r="D434" s="218">
        <v>44948</v>
      </c>
      <c r="E434" s="1">
        <v>151</v>
      </c>
      <c r="F434" s="62">
        <v>8726.1299999999992</v>
      </c>
    </row>
    <row r="435" spans="1:6" x14ac:dyDescent="0.35">
      <c r="A435" s="1">
        <v>1</v>
      </c>
      <c r="B435" s="1" t="s">
        <v>70</v>
      </c>
      <c r="C435" s="218">
        <v>44948</v>
      </c>
      <c r="D435" s="218">
        <v>44949</v>
      </c>
      <c r="E435" s="1">
        <v>5</v>
      </c>
      <c r="F435" s="62">
        <v>122.65</v>
      </c>
    </row>
    <row r="436" spans="1:6" x14ac:dyDescent="0.35">
      <c r="A436" s="1">
        <v>1</v>
      </c>
      <c r="B436" s="1" t="s">
        <v>70</v>
      </c>
      <c r="C436" s="218">
        <v>44949</v>
      </c>
      <c r="D436" s="218">
        <v>44944</v>
      </c>
      <c r="E436" s="1">
        <v>5</v>
      </c>
      <c r="F436" s="62">
        <v>375.1</v>
      </c>
    </row>
    <row r="437" spans="1:6" x14ac:dyDescent="0.35">
      <c r="A437" s="1">
        <v>1</v>
      </c>
      <c r="B437" s="1" t="s">
        <v>70</v>
      </c>
      <c r="C437" s="218">
        <v>44949</v>
      </c>
      <c r="D437" s="218">
        <v>44945</v>
      </c>
      <c r="E437" s="1">
        <v>20</v>
      </c>
      <c r="F437" s="62">
        <v>1378.49</v>
      </c>
    </row>
    <row r="438" spans="1:6" x14ac:dyDescent="0.35">
      <c r="A438" s="1">
        <v>1</v>
      </c>
      <c r="B438" s="1" t="s">
        <v>70</v>
      </c>
      <c r="C438" s="218">
        <v>44949</v>
      </c>
      <c r="D438" s="218">
        <v>44946</v>
      </c>
      <c r="E438" s="1">
        <v>36</v>
      </c>
      <c r="F438" s="62">
        <v>2322.31</v>
      </c>
    </row>
    <row r="439" spans="1:6" x14ac:dyDescent="0.35">
      <c r="A439" s="1">
        <v>1</v>
      </c>
      <c r="B439" s="1" t="s">
        <v>70</v>
      </c>
      <c r="C439" s="218">
        <v>44949</v>
      </c>
      <c r="D439" s="218">
        <v>44947</v>
      </c>
      <c r="E439" s="1">
        <v>154</v>
      </c>
      <c r="F439" s="62">
        <v>10272.09</v>
      </c>
    </row>
    <row r="440" spans="1:6" x14ac:dyDescent="0.35">
      <c r="A440" s="1">
        <v>1</v>
      </c>
      <c r="B440" s="1" t="s">
        <v>70</v>
      </c>
      <c r="C440" s="218">
        <v>44949</v>
      </c>
      <c r="D440" s="218">
        <v>44948</v>
      </c>
      <c r="E440" s="1">
        <v>162</v>
      </c>
      <c r="F440" s="62">
        <v>10159.42</v>
      </c>
    </row>
    <row r="441" spans="1:6" x14ac:dyDescent="0.35">
      <c r="A441" s="1">
        <v>1</v>
      </c>
      <c r="B441" s="1" t="s">
        <v>70</v>
      </c>
      <c r="C441" s="218">
        <v>44949</v>
      </c>
      <c r="D441" s="218">
        <v>44949</v>
      </c>
      <c r="E441" s="1">
        <v>180</v>
      </c>
      <c r="F441" s="62">
        <v>11048.48</v>
      </c>
    </row>
    <row r="442" spans="1:6" x14ac:dyDescent="0.35">
      <c r="A442" s="1">
        <v>1</v>
      </c>
      <c r="B442" s="1" t="s">
        <v>70</v>
      </c>
      <c r="C442" s="218">
        <v>44949</v>
      </c>
      <c r="D442" s="218">
        <v>44950</v>
      </c>
      <c r="E442" s="1">
        <v>4</v>
      </c>
      <c r="F442" s="62">
        <v>97.11</v>
      </c>
    </row>
    <row r="443" spans="1:6" x14ac:dyDescent="0.35">
      <c r="A443" s="1">
        <v>1</v>
      </c>
      <c r="B443" s="1" t="s">
        <v>70</v>
      </c>
      <c r="C443" s="218">
        <v>44950</v>
      </c>
      <c r="D443" s="218">
        <v>44946</v>
      </c>
      <c r="E443" s="1">
        <v>8</v>
      </c>
      <c r="F443" s="62">
        <v>573.11</v>
      </c>
    </row>
    <row r="444" spans="1:6" x14ac:dyDescent="0.35">
      <c r="A444" s="1">
        <v>1</v>
      </c>
      <c r="B444" s="1" t="s">
        <v>70</v>
      </c>
      <c r="C444" s="218">
        <v>44950</v>
      </c>
      <c r="D444" s="218">
        <v>44947</v>
      </c>
      <c r="E444" s="1">
        <v>53</v>
      </c>
      <c r="F444" s="62">
        <v>3577.25</v>
      </c>
    </row>
    <row r="445" spans="1:6" x14ac:dyDescent="0.35">
      <c r="A445" s="1">
        <v>1</v>
      </c>
      <c r="B445" s="1" t="s">
        <v>70</v>
      </c>
      <c r="C445" s="218">
        <v>44950</v>
      </c>
      <c r="D445" s="218">
        <v>44948</v>
      </c>
      <c r="E445" s="1">
        <v>99</v>
      </c>
      <c r="F445" s="62">
        <v>5857.75</v>
      </c>
    </row>
    <row r="446" spans="1:6" x14ac:dyDescent="0.35">
      <c r="A446" s="1">
        <v>1</v>
      </c>
      <c r="B446" s="1" t="s">
        <v>70</v>
      </c>
      <c r="C446" s="218">
        <v>44950</v>
      </c>
      <c r="D446" s="218">
        <v>44949</v>
      </c>
      <c r="E446" s="1">
        <v>168</v>
      </c>
      <c r="F446" s="62">
        <v>11124.35</v>
      </c>
    </row>
    <row r="447" spans="1:6" x14ac:dyDescent="0.35">
      <c r="A447" s="1">
        <v>1</v>
      </c>
      <c r="B447" s="1" t="s">
        <v>70</v>
      </c>
      <c r="C447" s="218">
        <v>44950</v>
      </c>
      <c r="D447" s="218">
        <v>44950</v>
      </c>
      <c r="E447" s="1">
        <v>215</v>
      </c>
      <c r="F447" s="62">
        <v>12784.18</v>
      </c>
    </row>
    <row r="448" spans="1:6" x14ac:dyDescent="0.35">
      <c r="A448" s="1">
        <v>1</v>
      </c>
      <c r="B448" s="1" t="s">
        <v>70</v>
      </c>
      <c r="C448" s="218">
        <v>44950</v>
      </c>
      <c r="D448" s="218">
        <v>44951</v>
      </c>
      <c r="E448" s="1">
        <v>6</v>
      </c>
      <c r="F448" s="62">
        <v>153.74</v>
      </c>
    </row>
    <row r="449" spans="1:6" x14ac:dyDescent="0.35">
      <c r="A449" s="1">
        <v>1</v>
      </c>
      <c r="B449" s="1" t="s">
        <v>70</v>
      </c>
      <c r="C449" s="218">
        <v>44951</v>
      </c>
      <c r="D449" s="218">
        <v>44947</v>
      </c>
      <c r="E449" s="1">
        <v>15</v>
      </c>
      <c r="F449" s="62">
        <v>1051.97</v>
      </c>
    </row>
    <row r="450" spans="1:6" x14ac:dyDescent="0.35">
      <c r="A450" s="1">
        <v>1</v>
      </c>
      <c r="B450" s="1" t="s">
        <v>70</v>
      </c>
      <c r="C450" s="218">
        <v>44951</v>
      </c>
      <c r="D450" s="218">
        <v>44948</v>
      </c>
      <c r="E450" s="1">
        <v>41</v>
      </c>
      <c r="F450" s="62">
        <v>2374.1999999999998</v>
      </c>
    </row>
    <row r="451" spans="1:6" x14ac:dyDescent="0.35">
      <c r="A451" s="1">
        <v>1</v>
      </c>
      <c r="B451" s="1" t="s">
        <v>70</v>
      </c>
      <c r="C451" s="218">
        <v>44951</v>
      </c>
      <c r="D451" s="218">
        <v>44949</v>
      </c>
      <c r="E451" s="1">
        <v>81</v>
      </c>
      <c r="F451" s="62">
        <v>5224.47</v>
      </c>
    </row>
    <row r="452" spans="1:6" x14ac:dyDescent="0.35">
      <c r="A452" s="1">
        <v>1</v>
      </c>
      <c r="B452" s="1" t="s">
        <v>70</v>
      </c>
      <c r="C452" s="218">
        <v>44951</v>
      </c>
      <c r="D452" s="218">
        <v>44950</v>
      </c>
      <c r="E452" s="1">
        <v>178</v>
      </c>
      <c r="F452" s="62">
        <v>12166.9</v>
      </c>
    </row>
    <row r="453" spans="1:6" x14ac:dyDescent="0.35">
      <c r="A453" s="1">
        <v>1</v>
      </c>
      <c r="B453" s="1" t="s">
        <v>70</v>
      </c>
      <c r="C453" s="218">
        <v>44951</v>
      </c>
      <c r="D453" s="218">
        <v>44951</v>
      </c>
      <c r="E453" s="1">
        <v>221</v>
      </c>
      <c r="F453" s="62">
        <v>14839.22</v>
      </c>
    </row>
    <row r="454" spans="1:6" x14ac:dyDescent="0.35">
      <c r="A454" s="1">
        <v>1</v>
      </c>
      <c r="B454" s="1" t="s">
        <v>70</v>
      </c>
      <c r="C454" s="218">
        <v>44951</v>
      </c>
      <c r="D454" s="218">
        <v>44952</v>
      </c>
      <c r="E454" s="1">
        <v>3</v>
      </c>
      <c r="F454" s="62">
        <v>72.56</v>
      </c>
    </row>
    <row r="455" spans="1:6" x14ac:dyDescent="0.35">
      <c r="A455" s="1">
        <v>1</v>
      </c>
      <c r="B455" s="1" t="s">
        <v>70</v>
      </c>
      <c r="C455" s="218">
        <v>44952</v>
      </c>
      <c r="D455" s="218">
        <v>44948</v>
      </c>
      <c r="E455" s="1">
        <v>11</v>
      </c>
      <c r="F455" s="62">
        <v>787.15</v>
      </c>
    </row>
    <row r="456" spans="1:6" x14ac:dyDescent="0.35">
      <c r="A456" s="1">
        <v>1</v>
      </c>
      <c r="B456" s="1" t="s">
        <v>70</v>
      </c>
      <c r="C456" s="218">
        <v>44952</v>
      </c>
      <c r="D456" s="218">
        <v>44949</v>
      </c>
      <c r="E456" s="1">
        <v>45</v>
      </c>
      <c r="F456" s="62">
        <v>2840.65</v>
      </c>
    </row>
    <row r="457" spans="1:6" x14ac:dyDescent="0.35">
      <c r="A457" s="1">
        <v>1</v>
      </c>
      <c r="B457" s="1" t="s">
        <v>70</v>
      </c>
      <c r="C457" s="218">
        <v>44952</v>
      </c>
      <c r="D457" s="218">
        <v>44950</v>
      </c>
      <c r="E457" s="1">
        <v>97</v>
      </c>
      <c r="F457" s="62">
        <v>6071.71</v>
      </c>
    </row>
    <row r="458" spans="1:6" x14ac:dyDescent="0.35">
      <c r="A458" s="1">
        <v>1</v>
      </c>
      <c r="B458" s="1" t="s">
        <v>70</v>
      </c>
      <c r="C458" s="218">
        <v>44952</v>
      </c>
      <c r="D458" s="218">
        <v>44951</v>
      </c>
      <c r="E458" s="1">
        <v>186</v>
      </c>
      <c r="F458" s="62">
        <v>12241.33</v>
      </c>
    </row>
    <row r="459" spans="1:6" x14ac:dyDescent="0.35">
      <c r="A459" s="1">
        <v>1</v>
      </c>
      <c r="B459" s="1" t="s">
        <v>70</v>
      </c>
      <c r="C459" s="218">
        <v>44952</v>
      </c>
      <c r="D459" s="218">
        <v>44952</v>
      </c>
      <c r="E459" s="1">
        <v>185</v>
      </c>
      <c r="F459" s="62">
        <v>11305.44</v>
      </c>
    </row>
    <row r="460" spans="1:6" x14ac:dyDescent="0.35">
      <c r="A460" s="1">
        <v>1</v>
      </c>
      <c r="B460" s="1" t="s">
        <v>70</v>
      </c>
      <c r="C460" s="218">
        <v>44952</v>
      </c>
      <c r="D460" s="218">
        <v>44953</v>
      </c>
      <c r="E460" s="1">
        <v>9</v>
      </c>
      <c r="F460" s="62">
        <v>226.81</v>
      </c>
    </row>
    <row r="461" spans="1:6" x14ac:dyDescent="0.35">
      <c r="A461" s="1">
        <v>7</v>
      </c>
      <c r="B461" s="1" t="s">
        <v>71</v>
      </c>
      <c r="C461" s="218">
        <v>44880</v>
      </c>
      <c r="D461" s="218">
        <v>44878</v>
      </c>
      <c r="E461" s="1">
        <v>3</v>
      </c>
      <c r="F461" s="62">
        <v>143.19999999999999</v>
      </c>
    </row>
    <row r="462" spans="1:6" x14ac:dyDescent="0.35">
      <c r="A462" s="1">
        <v>7</v>
      </c>
      <c r="B462" s="1" t="s">
        <v>71</v>
      </c>
      <c r="C462" s="218">
        <v>44883</v>
      </c>
      <c r="D462" s="218">
        <v>44878</v>
      </c>
      <c r="E462" s="1">
        <v>4</v>
      </c>
      <c r="F462" s="62">
        <v>114.78</v>
      </c>
    </row>
    <row r="463" spans="1:6" x14ac:dyDescent="0.35">
      <c r="A463" s="1">
        <v>7</v>
      </c>
      <c r="B463" s="1" t="s">
        <v>71</v>
      </c>
      <c r="C463" s="218">
        <v>44883</v>
      </c>
      <c r="D463" s="218">
        <v>44879</v>
      </c>
      <c r="E463" s="1">
        <v>3</v>
      </c>
      <c r="F463" s="62">
        <v>70.23</v>
      </c>
    </row>
    <row r="464" spans="1:6" x14ac:dyDescent="0.35">
      <c r="A464" s="1">
        <v>7</v>
      </c>
      <c r="B464" s="1" t="s">
        <v>71</v>
      </c>
      <c r="C464" s="218">
        <v>44883</v>
      </c>
      <c r="D464" s="218">
        <v>44880</v>
      </c>
      <c r="E464" s="1">
        <v>5</v>
      </c>
      <c r="F464" s="62">
        <v>152.27000000000001</v>
      </c>
    </row>
    <row r="465" spans="1:6" x14ac:dyDescent="0.35">
      <c r="A465" s="1">
        <v>7</v>
      </c>
      <c r="B465" s="1" t="s">
        <v>71</v>
      </c>
      <c r="C465" s="218">
        <v>44884</v>
      </c>
      <c r="D465" s="218">
        <v>44878</v>
      </c>
      <c r="E465" s="1">
        <v>1</v>
      </c>
      <c r="F465" s="62">
        <v>44.5</v>
      </c>
    </row>
    <row r="466" spans="1:6" x14ac:dyDescent="0.35">
      <c r="A466" s="1">
        <v>7</v>
      </c>
      <c r="B466" s="1" t="s">
        <v>71</v>
      </c>
      <c r="C466" s="218">
        <v>44884</v>
      </c>
      <c r="D466" s="218">
        <v>44879</v>
      </c>
      <c r="E466" s="1">
        <v>7</v>
      </c>
      <c r="F466" s="62">
        <v>213.03</v>
      </c>
    </row>
    <row r="467" spans="1:6" x14ac:dyDescent="0.35">
      <c r="A467" s="1">
        <v>7</v>
      </c>
      <c r="B467" s="1" t="s">
        <v>71</v>
      </c>
      <c r="C467" s="218">
        <v>44884</v>
      </c>
      <c r="D467" s="218">
        <v>44880</v>
      </c>
      <c r="E467" s="1">
        <v>5</v>
      </c>
      <c r="F467" s="62">
        <v>162.26</v>
      </c>
    </row>
    <row r="468" spans="1:6" x14ac:dyDescent="0.35">
      <c r="A468" s="1">
        <v>7</v>
      </c>
      <c r="B468" s="1" t="s">
        <v>71</v>
      </c>
      <c r="C468" s="218">
        <v>44884</v>
      </c>
      <c r="D468" s="218">
        <v>44881</v>
      </c>
      <c r="E468" s="1">
        <v>2</v>
      </c>
      <c r="F468" s="62">
        <v>104.74</v>
      </c>
    </row>
    <row r="469" spans="1:6" x14ac:dyDescent="0.35">
      <c r="A469" s="1">
        <v>7</v>
      </c>
      <c r="B469" s="1" t="s">
        <v>71</v>
      </c>
      <c r="C469" s="218">
        <v>44884</v>
      </c>
      <c r="D469" s="218">
        <v>44882</v>
      </c>
      <c r="E469" s="1">
        <v>2</v>
      </c>
      <c r="F469" s="62">
        <v>95.78</v>
      </c>
    </row>
    <row r="470" spans="1:6" x14ac:dyDescent="0.35">
      <c r="A470" s="1">
        <v>7</v>
      </c>
      <c r="B470" s="1" t="s">
        <v>71</v>
      </c>
      <c r="C470" s="218">
        <v>44885</v>
      </c>
      <c r="D470" s="218">
        <v>44880</v>
      </c>
      <c r="E470" s="1">
        <v>3</v>
      </c>
      <c r="F470" s="62">
        <v>118.55</v>
      </c>
    </row>
    <row r="471" spans="1:6" x14ac:dyDescent="0.35">
      <c r="A471" s="1">
        <v>7</v>
      </c>
      <c r="B471" s="1" t="s">
        <v>71</v>
      </c>
      <c r="C471" s="218">
        <v>44885</v>
      </c>
      <c r="D471" s="218">
        <v>44882</v>
      </c>
      <c r="E471" s="1">
        <v>2</v>
      </c>
      <c r="F471" s="62">
        <v>97.96</v>
      </c>
    </row>
    <row r="472" spans="1:6" x14ac:dyDescent="0.35">
      <c r="A472" s="1">
        <v>7</v>
      </c>
      <c r="B472" s="1" t="s">
        <v>71</v>
      </c>
      <c r="C472" s="218">
        <v>44885</v>
      </c>
      <c r="D472" s="218">
        <v>44883</v>
      </c>
      <c r="E472" s="1">
        <v>1</v>
      </c>
      <c r="F472" s="62">
        <v>19.8</v>
      </c>
    </row>
    <row r="473" spans="1:6" x14ac:dyDescent="0.35">
      <c r="A473" s="1">
        <v>7</v>
      </c>
      <c r="B473" s="1" t="s">
        <v>71</v>
      </c>
      <c r="C473" s="218">
        <v>44886</v>
      </c>
      <c r="D473" s="218">
        <v>44880</v>
      </c>
      <c r="E473" s="1">
        <v>10</v>
      </c>
      <c r="F473" s="62">
        <v>231.41</v>
      </c>
    </row>
    <row r="474" spans="1:6" x14ac:dyDescent="0.35">
      <c r="A474" s="1">
        <v>7</v>
      </c>
      <c r="B474" s="1" t="s">
        <v>71</v>
      </c>
      <c r="C474" s="218">
        <v>44886</v>
      </c>
      <c r="D474" s="218">
        <v>44881</v>
      </c>
      <c r="E474" s="1">
        <v>5</v>
      </c>
      <c r="F474" s="62">
        <v>215.77</v>
      </c>
    </row>
    <row r="475" spans="1:6" x14ac:dyDescent="0.35">
      <c r="A475" s="1">
        <v>7</v>
      </c>
      <c r="B475" s="1" t="s">
        <v>71</v>
      </c>
      <c r="C475" s="218">
        <v>44886</v>
      </c>
      <c r="D475" s="218">
        <v>44882</v>
      </c>
      <c r="E475" s="1">
        <v>1</v>
      </c>
      <c r="F475" s="62">
        <v>44.65</v>
      </c>
    </row>
    <row r="476" spans="1:6" x14ac:dyDescent="0.35">
      <c r="A476" s="1">
        <v>7</v>
      </c>
      <c r="B476" s="1" t="s">
        <v>71</v>
      </c>
      <c r="C476" s="218">
        <v>44886</v>
      </c>
      <c r="D476" s="218">
        <v>44885</v>
      </c>
      <c r="E476" s="1">
        <v>1</v>
      </c>
      <c r="F476" s="62">
        <v>44.65</v>
      </c>
    </row>
    <row r="477" spans="1:6" x14ac:dyDescent="0.35">
      <c r="A477" s="1">
        <v>7</v>
      </c>
      <c r="B477" s="1" t="s">
        <v>71</v>
      </c>
      <c r="C477" s="218">
        <v>44886</v>
      </c>
      <c r="D477" s="218">
        <v>44886</v>
      </c>
      <c r="E477" s="1">
        <v>1</v>
      </c>
      <c r="F477" s="62">
        <v>40.840000000000003</v>
      </c>
    </row>
    <row r="478" spans="1:6" x14ac:dyDescent="0.35">
      <c r="A478" s="1">
        <v>7</v>
      </c>
      <c r="B478" s="1" t="s">
        <v>71</v>
      </c>
      <c r="C478" s="218">
        <v>44887</v>
      </c>
      <c r="D478" s="218">
        <v>44881</v>
      </c>
      <c r="E478" s="1">
        <v>2</v>
      </c>
      <c r="F478" s="62">
        <v>67.27</v>
      </c>
    </row>
    <row r="479" spans="1:6" x14ac:dyDescent="0.35">
      <c r="A479" s="1">
        <v>7</v>
      </c>
      <c r="B479" s="1" t="s">
        <v>71</v>
      </c>
      <c r="C479" s="218">
        <v>44887</v>
      </c>
      <c r="D479" s="218">
        <v>44882</v>
      </c>
      <c r="E479" s="1">
        <v>4</v>
      </c>
      <c r="F479" s="62">
        <v>137.15</v>
      </c>
    </row>
    <row r="480" spans="1:6" x14ac:dyDescent="0.35">
      <c r="A480" s="1">
        <v>7</v>
      </c>
      <c r="B480" s="1" t="s">
        <v>71</v>
      </c>
      <c r="C480" s="218">
        <v>44887</v>
      </c>
      <c r="D480" s="218">
        <v>44886</v>
      </c>
      <c r="E480" s="1">
        <v>3</v>
      </c>
      <c r="F480" s="62">
        <v>91.32</v>
      </c>
    </row>
    <row r="481" spans="1:6" x14ac:dyDescent="0.35">
      <c r="A481" s="1">
        <v>7</v>
      </c>
      <c r="B481" s="1" t="s">
        <v>71</v>
      </c>
      <c r="C481" s="218">
        <v>44887</v>
      </c>
      <c r="D481" s="218">
        <v>44887</v>
      </c>
      <c r="E481" s="1">
        <v>4</v>
      </c>
      <c r="F481" s="62">
        <v>137.57</v>
      </c>
    </row>
    <row r="482" spans="1:6" x14ac:dyDescent="0.35">
      <c r="A482" s="1">
        <v>7</v>
      </c>
      <c r="B482" s="1" t="s">
        <v>71</v>
      </c>
      <c r="C482" s="218">
        <v>44888</v>
      </c>
      <c r="D482" s="218">
        <v>44882</v>
      </c>
      <c r="E482" s="1">
        <v>4</v>
      </c>
      <c r="F482" s="62">
        <v>113.65</v>
      </c>
    </row>
    <row r="483" spans="1:6" x14ac:dyDescent="0.35">
      <c r="A483" s="1">
        <v>7</v>
      </c>
      <c r="B483" s="1" t="s">
        <v>71</v>
      </c>
      <c r="C483" s="218">
        <v>44888</v>
      </c>
      <c r="D483" s="218">
        <v>44883</v>
      </c>
      <c r="E483" s="1">
        <v>7</v>
      </c>
      <c r="F483" s="62">
        <v>188.93</v>
      </c>
    </row>
    <row r="484" spans="1:6" x14ac:dyDescent="0.35">
      <c r="A484" s="1">
        <v>7</v>
      </c>
      <c r="B484" s="1" t="s">
        <v>71</v>
      </c>
      <c r="C484" s="218">
        <v>44888</v>
      </c>
      <c r="D484" s="218">
        <v>44885</v>
      </c>
      <c r="E484" s="1">
        <v>1</v>
      </c>
      <c r="F484" s="62">
        <v>22.87</v>
      </c>
    </row>
    <row r="485" spans="1:6" x14ac:dyDescent="0.35">
      <c r="A485" s="1">
        <v>7</v>
      </c>
      <c r="B485" s="1" t="s">
        <v>71</v>
      </c>
      <c r="C485" s="218">
        <v>44888</v>
      </c>
      <c r="D485" s="218">
        <v>44886</v>
      </c>
      <c r="E485" s="1">
        <v>1</v>
      </c>
      <c r="F485" s="62">
        <v>46.53</v>
      </c>
    </row>
    <row r="486" spans="1:6" x14ac:dyDescent="0.35">
      <c r="A486" s="1">
        <v>7</v>
      </c>
      <c r="B486" s="1" t="s">
        <v>71</v>
      </c>
      <c r="C486" s="218">
        <v>44888</v>
      </c>
      <c r="D486" s="218">
        <v>44888</v>
      </c>
      <c r="E486" s="1">
        <v>7</v>
      </c>
      <c r="F486" s="62">
        <v>253.44</v>
      </c>
    </row>
    <row r="487" spans="1:6" x14ac:dyDescent="0.35">
      <c r="A487" s="1">
        <v>7</v>
      </c>
      <c r="B487" s="1" t="s">
        <v>71</v>
      </c>
      <c r="C487" s="218">
        <v>44889</v>
      </c>
      <c r="D487" s="218">
        <v>44883</v>
      </c>
      <c r="E487" s="1">
        <v>1</v>
      </c>
      <c r="F487" s="62">
        <v>23.12</v>
      </c>
    </row>
    <row r="488" spans="1:6" x14ac:dyDescent="0.35">
      <c r="A488" s="1">
        <v>7</v>
      </c>
      <c r="B488" s="1" t="s">
        <v>71</v>
      </c>
      <c r="C488" s="218">
        <v>44889</v>
      </c>
      <c r="D488" s="218">
        <v>44885</v>
      </c>
      <c r="E488" s="1">
        <v>2</v>
      </c>
      <c r="F488" s="62">
        <v>64.95</v>
      </c>
    </row>
    <row r="489" spans="1:6" x14ac:dyDescent="0.35">
      <c r="A489" s="1">
        <v>7</v>
      </c>
      <c r="B489" s="1" t="s">
        <v>71</v>
      </c>
      <c r="C489" s="218">
        <v>44889</v>
      </c>
      <c r="D489" s="218">
        <v>44886</v>
      </c>
      <c r="E489" s="1">
        <v>4</v>
      </c>
      <c r="F489" s="62">
        <v>114.59</v>
      </c>
    </row>
    <row r="490" spans="1:6" x14ac:dyDescent="0.35">
      <c r="A490" s="1">
        <v>7</v>
      </c>
      <c r="B490" s="1" t="s">
        <v>71</v>
      </c>
      <c r="C490" s="218">
        <v>44889</v>
      </c>
      <c r="D490" s="218">
        <v>44887</v>
      </c>
      <c r="E490" s="1">
        <v>4</v>
      </c>
      <c r="F490" s="62">
        <v>93.35</v>
      </c>
    </row>
    <row r="491" spans="1:6" x14ac:dyDescent="0.35">
      <c r="A491" s="1">
        <v>7</v>
      </c>
      <c r="B491" s="1" t="s">
        <v>71</v>
      </c>
      <c r="C491" s="218">
        <v>44889</v>
      </c>
      <c r="D491" s="218">
        <v>44888</v>
      </c>
      <c r="E491" s="1">
        <v>3</v>
      </c>
      <c r="F491" s="62">
        <v>94.69</v>
      </c>
    </row>
    <row r="492" spans="1:6" x14ac:dyDescent="0.35">
      <c r="A492" s="1">
        <v>7</v>
      </c>
      <c r="B492" s="1" t="s">
        <v>71</v>
      </c>
      <c r="C492" s="218">
        <v>44889</v>
      </c>
      <c r="D492" s="218">
        <v>44889</v>
      </c>
      <c r="E492" s="1">
        <v>7</v>
      </c>
      <c r="F492" s="62">
        <v>255.91</v>
      </c>
    </row>
    <row r="493" spans="1:6" x14ac:dyDescent="0.35">
      <c r="A493" s="1">
        <v>7</v>
      </c>
      <c r="B493" s="1" t="s">
        <v>71</v>
      </c>
      <c r="C493" s="218">
        <v>44890</v>
      </c>
      <c r="D493" s="218">
        <v>44886</v>
      </c>
      <c r="E493" s="1">
        <v>1</v>
      </c>
      <c r="F493" s="62">
        <v>23.36</v>
      </c>
    </row>
    <row r="494" spans="1:6" x14ac:dyDescent="0.35">
      <c r="A494" s="1">
        <v>7</v>
      </c>
      <c r="B494" s="1" t="s">
        <v>71</v>
      </c>
      <c r="C494" s="218">
        <v>44890</v>
      </c>
      <c r="D494" s="218">
        <v>44888</v>
      </c>
      <c r="E494" s="1">
        <v>1</v>
      </c>
      <c r="F494" s="62">
        <v>23.51</v>
      </c>
    </row>
    <row r="495" spans="1:6" x14ac:dyDescent="0.35">
      <c r="A495" s="1">
        <v>7</v>
      </c>
      <c r="B495" s="1" t="s">
        <v>71</v>
      </c>
      <c r="C495" s="218">
        <v>44890</v>
      </c>
      <c r="D495" s="218">
        <v>44889</v>
      </c>
      <c r="E495" s="1">
        <v>5</v>
      </c>
      <c r="F495" s="62">
        <v>114.59</v>
      </c>
    </row>
    <row r="496" spans="1:6" x14ac:dyDescent="0.35">
      <c r="A496" s="1">
        <v>7</v>
      </c>
      <c r="B496" s="1" t="s">
        <v>71</v>
      </c>
      <c r="C496" s="218">
        <v>44890</v>
      </c>
      <c r="D496" s="218">
        <v>44890</v>
      </c>
      <c r="E496" s="1">
        <v>8</v>
      </c>
      <c r="F496" s="62">
        <v>296.75</v>
      </c>
    </row>
    <row r="497" spans="1:6" x14ac:dyDescent="0.35">
      <c r="A497" s="1">
        <v>7</v>
      </c>
      <c r="B497" s="1" t="s">
        <v>71</v>
      </c>
      <c r="C497" s="218">
        <v>44891</v>
      </c>
      <c r="D497" s="218">
        <v>44889</v>
      </c>
      <c r="E497" s="1">
        <v>1</v>
      </c>
      <c r="F497" s="62">
        <v>47.97</v>
      </c>
    </row>
    <row r="498" spans="1:6" x14ac:dyDescent="0.35">
      <c r="A498" s="1">
        <v>7</v>
      </c>
      <c r="B498" s="1" t="s">
        <v>71</v>
      </c>
      <c r="C498" s="218">
        <v>44891</v>
      </c>
      <c r="D498" s="218">
        <v>44890</v>
      </c>
      <c r="E498" s="1">
        <v>6</v>
      </c>
      <c r="F498" s="62">
        <v>137.46</v>
      </c>
    </row>
    <row r="499" spans="1:6" x14ac:dyDescent="0.35">
      <c r="A499" s="1">
        <v>7</v>
      </c>
      <c r="B499" s="1" t="s">
        <v>71</v>
      </c>
      <c r="C499" s="218">
        <v>44891</v>
      </c>
      <c r="D499" s="218">
        <v>44891</v>
      </c>
      <c r="E499" s="1">
        <v>6</v>
      </c>
      <c r="F499" s="62">
        <v>281.25</v>
      </c>
    </row>
    <row r="500" spans="1:6" x14ac:dyDescent="0.35">
      <c r="A500" s="1">
        <v>7</v>
      </c>
      <c r="B500" s="1" t="s">
        <v>71</v>
      </c>
      <c r="C500" s="218">
        <v>44892</v>
      </c>
      <c r="D500" s="218">
        <v>44890</v>
      </c>
      <c r="E500" s="1">
        <v>4</v>
      </c>
      <c r="F500" s="62">
        <v>91.97</v>
      </c>
    </row>
    <row r="501" spans="1:6" x14ac:dyDescent="0.35">
      <c r="A501" s="1">
        <v>7</v>
      </c>
      <c r="B501" s="1" t="s">
        <v>71</v>
      </c>
      <c r="C501" s="218">
        <v>44892</v>
      </c>
      <c r="D501" s="218">
        <v>44891</v>
      </c>
      <c r="E501" s="1">
        <v>1</v>
      </c>
      <c r="F501" s="62">
        <v>23.22</v>
      </c>
    </row>
    <row r="502" spans="1:6" x14ac:dyDescent="0.35">
      <c r="A502" s="1">
        <v>7</v>
      </c>
      <c r="B502" s="1" t="s">
        <v>71</v>
      </c>
      <c r="C502" s="218">
        <v>44892</v>
      </c>
      <c r="D502" s="218">
        <v>44892</v>
      </c>
      <c r="E502" s="1">
        <v>12</v>
      </c>
      <c r="F502" s="62">
        <v>434.01</v>
      </c>
    </row>
    <row r="503" spans="1:6" x14ac:dyDescent="0.35">
      <c r="A503" s="1">
        <v>7</v>
      </c>
      <c r="B503" s="1" t="s">
        <v>71</v>
      </c>
      <c r="C503" s="218">
        <v>44893</v>
      </c>
      <c r="D503" s="218">
        <v>44891</v>
      </c>
      <c r="E503" s="1">
        <v>1</v>
      </c>
      <c r="F503" s="62">
        <v>23.46</v>
      </c>
    </row>
    <row r="504" spans="1:6" x14ac:dyDescent="0.35">
      <c r="A504" s="1">
        <v>7</v>
      </c>
      <c r="B504" s="1" t="s">
        <v>71</v>
      </c>
      <c r="C504" s="218">
        <v>44893</v>
      </c>
      <c r="D504" s="218">
        <v>44893</v>
      </c>
      <c r="E504" s="1">
        <v>12</v>
      </c>
      <c r="F504" s="62">
        <v>446.86</v>
      </c>
    </row>
    <row r="505" spans="1:6" x14ac:dyDescent="0.35">
      <c r="A505" s="1">
        <v>7</v>
      </c>
      <c r="B505" s="1" t="s">
        <v>71</v>
      </c>
      <c r="C505" s="218">
        <v>44894</v>
      </c>
      <c r="D505" s="218">
        <v>44892</v>
      </c>
      <c r="E505" s="1">
        <v>2</v>
      </c>
      <c r="F505" s="62">
        <v>46.18</v>
      </c>
    </row>
    <row r="506" spans="1:6" x14ac:dyDescent="0.35">
      <c r="A506" s="1">
        <v>7</v>
      </c>
      <c r="B506" s="1" t="s">
        <v>71</v>
      </c>
      <c r="C506" s="218">
        <v>44894</v>
      </c>
      <c r="D506" s="218">
        <v>44893</v>
      </c>
      <c r="E506" s="1">
        <v>5</v>
      </c>
      <c r="F506" s="62">
        <v>135.96</v>
      </c>
    </row>
    <row r="507" spans="1:6" x14ac:dyDescent="0.35">
      <c r="A507" s="1">
        <v>7</v>
      </c>
      <c r="B507" s="1" t="s">
        <v>71</v>
      </c>
      <c r="C507" s="218">
        <v>44894</v>
      </c>
      <c r="D507" s="218">
        <v>44894</v>
      </c>
      <c r="E507" s="1">
        <v>4</v>
      </c>
      <c r="F507" s="62">
        <v>160.66999999999999</v>
      </c>
    </row>
    <row r="508" spans="1:6" x14ac:dyDescent="0.35">
      <c r="A508" s="1">
        <v>7</v>
      </c>
      <c r="B508" s="1" t="s">
        <v>71</v>
      </c>
      <c r="C508" s="218">
        <v>44895</v>
      </c>
      <c r="D508" s="218">
        <v>44893</v>
      </c>
      <c r="E508" s="1">
        <v>1</v>
      </c>
      <c r="F508" s="62">
        <v>22.42</v>
      </c>
    </row>
    <row r="509" spans="1:6" x14ac:dyDescent="0.35">
      <c r="A509" s="1">
        <v>7</v>
      </c>
      <c r="B509" s="1" t="s">
        <v>71</v>
      </c>
      <c r="C509" s="218">
        <v>44895</v>
      </c>
      <c r="D509" s="218">
        <v>44894</v>
      </c>
      <c r="E509" s="1">
        <v>3</v>
      </c>
      <c r="F509" s="62">
        <v>121.38</v>
      </c>
    </row>
    <row r="510" spans="1:6" x14ac:dyDescent="0.35">
      <c r="A510" s="1">
        <v>7</v>
      </c>
      <c r="B510" s="1" t="s">
        <v>71</v>
      </c>
      <c r="C510" s="218">
        <v>44895</v>
      </c>
      <c r="D510" s="218">
        <v>44895</v>
      </c>
      <c r="E510" s="1">
        <v>8</v>
      </c>
      <c r="F510" s="62">
        <v>347.93</v>
      </c>
    </row>
    <row r="511" spans="1:6" x14ac:dyDescent="0.35">
      <c r="A511" s="1">
        <v>7</v>
      </c>
      <c r="B511" s="1" t="s">
        <v>71</v>
      </c>
      <c r="C511" s="218">
        <v>44896</v>
      </c>
      <c r="D511" s="218">
        <v>44894</v>
      </c>
      <c r="E511" s="1">
        <v>4</v>
      </c>
      <c r="F511" s="62">
        <v>117.08</v>
      </c>
    </row>
    <row r="512" spans="1:6" x14ac:dyDescent="0.35">
      <c r="A512" s="1">
        <v>7</v>
      </c>
      <c r="B512" s="1" t="s">
        <v>71</v>
      </c>
      <c r="C512" s="218">
        <v>44896</v>
      </c>
      <c r="D512" s="218">
        <v>44895</v>
      </c>
      <c r="E512" s="1">
        <v>4</v>
      </c>
      <c r="F512" s="62">
        <v>114.89</v>
      </c>
    </row>
    <row r="513" spans="1:6" x14ac:dyDescent="0.35">
      <c r="A513" s="1">
        <v>7</v>
      </c>
      <c r="B513" s="1" t="s">
        <v>71</v>
      </c>
      <c r="C513" s="218">
        <v>44896</v>
      </c>
      <c r="D513" s="218">
        <v>44896</v>
      </c>
      <c r="E513" s="1">
        <v>10</v>
      </c>
      <c r="F513" s="62">
        <v>289.08</v>
      </c>
    </row>
    <row r="514" spans="1:6" x14ac:dyDescent="0.35">
      <c r="A514" s="1">
        <v>7</v>
      </c>
      <c r="B514" s="1" t="s">
        <v>71</v>
      </c>
      <c r="C514" s="218">
        <v>44897</v>
      </c>
      <c r="D514" s="218">
        <v>44895</v>
      </c>
      <c r="E514" s="1">
        <v>1</v>
      </c>
      <c r="F514" s="62">
        <v>23.51</v>
      </c>
    </row>
    <row r="515" spans="1:6" x14ac:dyDescent="0.35">
      <c r="A515" s="1">
        <v>7</v>
      </c>
      <c r="B515" s="1" t="s">
        <v>71</v>
      </c>
      <c r="C515" s="218">
        <v>44897</v>
      </c>
      <c r="D515" s="218">
        <v>44896</v>
      </c>
      <c r="E515" s="1">
        <v>4</v>
      </c>
      <c r="F515" s="62">
        <v>120.82</v>
      </c>
    </row>
    <row r="516" spans="1:6" x14ac:dyDescent="0.35">
      <c r="A516" s="1">
        <v>7</v>
      </c>
      <c r="B516" s="1" t="s">
        <v>71</v>
      </c>
      <c r="C516" s="218">
        <v>44897</v>
      </c>
      <c r="D516" s="218">
        <v>44897</v>
      </c>
      <c r="E516" s="1">
        <v>5</v>
      </c>
      <c r="F516" s="62">
        <v>226.35</v>
      </c>
    </row>
    <row r="517" spans="1:6" x14ac:dyDescent="0.35">
      <c r="A517" s="1">
        <v>7</v>
      </c>
      <c r="B517" s="1" t="s">
        <v>71</v>
      </c>
      <c r="C517" s="218">
        <v>44898</v>
      </c>
      <c r="D517" s="218">
        <v>44896</v>
      </c>
      <c r="E517" s="1">
        <v>1</v>
      </c>
      <c r="F517" s="62">
        <v>23.46</v>
      </c>
    </row>
    <row r="518" spans="1:6" x14ac:dyDescent="0.35">
      <c r="A518" s="1">
        <v>7</v>
      </c>
      <c r="B518" s="1" t="s">
        <v>71</v>
      </c>
      <c r="C518" s="218">
        <v>44898</v>
      </c>
      <c r="D518" s="218">
        <v>44897</v>
      </c>
      <c r="E518" s="1">
        <v>1</v>
      </c>
      <c r="F518" s="62">
        <v>50.79</v>
      </c>
    </row>
    <row r="519" spans="1:6" x14ac:dyDescent="0.35">
      <c r="A519" s="1">
        <v>7</v>
      </c>
      <c r="B519" s="1" t="s">
        <v>71</v>
      </c>
      <c r="C519" s="218">
        <v>44898</v>
      </c>
      <c r="D519" s="218">
        <v>44898</v>
      </c>
      <c r="E519" s="1">
        <v>7</v>
      </c>
      <c r="F519" s="62">
        <v>332.69</v>
      </c>
    </row>
    <row r="520" spans="1:6" x14ac:dyDescent="0.35">
      <c r="A520" s="1">
        <v>7</v>
      </c>
      <c r="B520" s="1" t="s">
        <v>71</v>
      </c>
      <c r="C520" s="218">
        <v>44899</v>
      </c>
      <c r="D520" s="218">
        <v>44898</v>
      </c>
      <c r="E520" s="1">
        <v>4</v>
      </c>
      <c r="F520" s="62">
        <v>178.4</v>
      </c>
    </row>
    <row r="521" spans="1:6" x14ac:dyDescent="0.35">
      <c r="A521" s="1">
        <v>7</v>
      </c>
      <c r="B521" s="1" t="s">
        <v>71</v>
      </c>
      <c r="C521" s="218">
        <v>44899</v>
      </c>
      <c r="D521" s="218">
        <v>44899</v>
      </c>
      <c r="E521" s="1">
        <v>5</v>
      </c>
      <c r="F521" s="62">
        <v>255.56</v>
      </c>
    </row>
    <row r="522" spans="1:6" x14ac:dyDescent="0.35">
      <c r="A522" s="1">
        <v>7</v>
      </c>
      <c r="B522" s="1" t="s">
        <v>71</v>
      </c>
      <c r="C522" s="218">
        <v>44900</v>
      </c>
      <c r="D522" s="218">
        <v>44899</v>
      </c>
      <c r="E522" s="1">
        <v>2</v>
      </c>
      <c r="F522" s="62">
        <v>73.209999999999994</v>
      </c>
    </row>
    <row r="523" spans="1:6" x14ac:dyDescent="0.35">
      <c r="A523" s="1">
        <v>7</v>
      </c>
      <c r="B523" s="1" t="s">
        <v>71</v>
      </c>
      <c r="C523" s="218">
        <v>44900</v>
      </c>
      <c r="D523" s="218">
        <v>44900</v>
      </c>
      <c r="E523" s="1">
        <v>10</v>
      </c>
      <c r="F523" s="62">
        <v>495.34</v>
      </c>
    </row>
    <row r="524" spans="1:6" x14ac:dyDescent="0.35">
      <c r="A524" s="1">
        <v>7</v>
      </c>
      <c r="B524" s="1" t="s">
        <v>71</v>
      </c>
      <c r="C524" s="218">
        <v>44901</v>
      </c>
      <c r="D524" s="218">
        <v>44899</v>
      </c>
      <c r="E524" s="1">
        <v>1</v>
      </c>
      <c r="F524" s="62">
        <v>51.23</v>
      </c>
    </row>
    <row r="525" spans="1:6" x14ac:dyDescent="0.35">
      <c r="A525" s="1">
        <v>7</v>
      </c>
      <c r="B525" s="1" t="s">
        <v>71</v>
      </c>
      <c r="C525" s="218">
        <v>44901</v>
      </c>
      <c r="D525" s="218">
        <v>44900</v>
      </c>
      <c r="E525" s="1">
        <v>2</v>
      </c>
      <c r="F525" s="62">
        <v>102.32</v>
      </c>
    </row>
    <row r="526" spans="1:6" x14ac:dyDescent="0.35">
      <c r="A526" s="1">
        <v>7</v>
      </c>
      <c r="B526" s="1" t="s">
        <v>71</v>
      </c>
      <c r="C526" s="218">
        <v>44901</v>
      </c>
      <c r="D526" s="218">
        <v>44901</v>
      </c>
      <c r="E526" s="1">
        <v>12</v>
      </c>
      <c r="F526" s="62">
        <v>470.4</v>
      </c>
    </row>
    <row r="527" spans="1:6" x14ac:dyDescent="0.35">
      <c r="A527" s="1">
        <v>7</v>
      </c>
      <c r="B527" s="1" t="s">
        <v>71</v>
      </c>
      <c r="C527" s="218">
        <v>44902</v>
      </c>
      <c r="D527" s="218">
        <v>44901</v>
      </c>
      <c r="E527" s="1">
        <v>1</v>
      </c>
      <c r="F527" s="62">
        <v>23.36</v>
      </c>
    </row>
    <row r="528" spans="1:6" x14ac:dyDescent="0.35">
      <c r="A528" s="1">
        <v>7</v>
      </c>
      <c r="B528" s="1" t="s">
        <v>71</v>
      </c>
      <c r="C528" s="218">
        <v>44902</v>
      </c>
      <c r="D528" s="218">
        <v>44902</v>
      </c>
      <c r="E528" s="1">
        <v>14</v>
      </c>
      <c r="F528" s="62">
        <v>491.43</v>
      </c>
    </row>
    <row r="529" spans="1:6" x14ac:dyDescent="0.35">
      <c r="A529" s="1">
        <v>7</v>
      </c>
      <c r="B529" s="1" t="s">
        <v>71</v>
      </c>
      <c r="C529" s="218">
        <v>44903</v>
      </c>
      <c r="D529" s="218">
        <v>44902</v>
      </c>
      <c r="E529" s="1">
        <v>1</v>
      </c>
      <c r="F529" s="62">
        <v>23.26</v>
      </c>
    </row>
    <row r="530" spans="1:6" x14ac:dyDescent="0.35">
      <c r="A530" s="1">
        <v>7</v>
      </c>
      <c r="B530" s="1" t="s">
        <v>71</v>
      </c>
      <c r="C530" s="218">
        <v>44903</v>
      </c>
      <c r="D530" s="218">
        <v>44903</v>
      </c>
      <c r="E530" s="1">
        <v>10</v>
      </c>
      <c r="F530" s="62">
        <v>380.45</v>
      </c>
    </row>
    <row r="531" spans="1:6" x14ac:dyDescent="0.35">
      <c r="A531" s="1">
        <v>7</v>
      </c>
      <c r="B531" s="1" t="s">
        <v>71</v>
      </c>
      <c r="C531" s="218">
        <v>44904</v>
      </c>
      <c r="D531" s="218">
        <v>44904</v>
      </c>
      <c r="E531" s="1">
        <v>12</v>
      </c>
      <c r="F531" s="62">
        <v>634.15</v>
      </c>
    </row>
    <row r="532" spans="1:6" x14ac:dyDescent="0.35">
      <c r="A532" s="1">
        <v>7</v>
      </c>
      <c r="B532" s="1" t="s">
        <v>71</v>
      </c>
      <c r="C532" s="218">
        <v>44905</v>
      </c>
      <c r="D532" s="218">
        <v>44902</v>
      </c>
      <c r="E532" s="1">
        <v>1</v>
      </c>
      <c r="F532" s="62">
        <v>23.17</v>
      </c>
    </row>
    <row r="533" spans="1:6" x14ac:dyDescent="0.35">
      <c r="A533" s="1">
        <v>7</v>
      </c>
      <c r="B533" s="1" t="s">
        <v>71</v>
      </c>
      <c r="C533" s="218">
        <v>44905</v>
      </c>
      <c r="D533" s="218">
        <v>44905</v>
      </c>
      <c r="E533" s="1">
        <v>11</v>
      </c>
      <c r="F533" s="62">
        <v>511.98</v>
      </c>
    </row>
    <row r="534" spans="1:6" x14ac:dyDescent="0.35">
      <c r="A534" s="1">
        <v>7</v>
      </c>
      <c r="B534" s="1" t="s">
        <v>71</v>
      </c>
      <c r="C534" s="218">
        <v>44906</v>
      </c>
      <c r="D534" s="218">
        <v>44906</v>
      </c>
      <c r="E534" s="1">
        <v>10</v>
      </c>
      <c r="F534" s="62">
        <v>501.02</v>
      </c>
    </row>
    <row r="535" spans="1:6" x14ac:dyDescent="0.35">
      <c r="A535" s="1">
        <v>7</v>
      </c>
      <c r="B535" s="1" t="s">
        <v>71</v>
      </c>
      <c r="C535" s="218">
        <v>44907</v>
      </c>
      <c r="D535" s="218">
        <v>44907</v>
      </c>
      <c r="E535" s="1">
        <v>10</v>
      </c>
      <c r="F535" s="62">
        <v>405.9</v>
      </c>
    </row>
    <row r="536" spans="1:6" x14ac:dyDescent="0.35">
      <c r="A536" s="1">
        <v>7</v>
      </c>
      <c r="B536" s="1" t="s">
        <v>71</v>
      </c>
      <c r="C536" s="218">
        <v>44908</v>
      </c>
      <c r="D536" s="218">
        <v>44905</v>
      </c>
      <c r="E536" s="1">
        <v>1</v>
      </c>
      <c r="F536" s="62">
        <v>53.26</v>
      </c>
    </row>
    <row r="537" spans="1:6" x14ac:dyDescent="0.35">
      <c r="A537" s="1">
        <v>7</v>
      </c>
      <c r="B537" s="1" t="s">
        <v>71</v>
      </c>
      <c r="C537" s="218">
        <v>44908</v>
      </c>
      <c r="D537" s="218">
        <v>44908</v>
      </c>
      <c r="E537" s="1">
        <v>11</v>
      </c>
      <c r="F537" s="62">
        <v>457.58</v>
      </c>
    </row>
    <row r="538" spans="1:6" x14ac:dyDescent="0.35">
      <c r="A538" s="1">
        <v>7</v>
      </c>
      <c r="B538" s="1" t="s">
        <v>71</v>
      </c>
      <c r="C538" s="218">
        <v>44909</v>
      </c>
      <c r="D538" s="218">
        <v>44907</v>
      </c>
      <c r="E538" s="1">
        <v>1</v>
      </c>
      <c r="F538" s="62">
        <v>22.32</v>
      </c>
    </row>
    <row r="539" spans="1:6" x14ac:dyDescent="0.35">
      <c r="A539" s="1">
        <v>7</v>
      </c>
      <c r="B539" s="1" t="s">
        <v>71</v>
      </c>
      <c r="C539" s="218">
        <v>44909</v>
      </c>
      <c r="D539" s="218">
        <v>44909</v>
      </c>
      <c r="E539" s="1">
        <v>9</v>
      </c>
      <c r="F539" s="62">
        <v>446.05</v>
      </c>
    </row>
    <row r="540" spans="1:6" x14ac:dyDescent="0.35">
      <c r="A540" s="1">
        <v>7</v>
      </c>
      <c r="B540" s="1" t="s">
        <v>71</v>
      </c>
      <c r="C540" s="218">
        <v>44910</v>
      </c>
      <c r="D540" s="218">
        <v>44908</v>
      </c>
      <c r="E540" s="1">
        <v>1</v>
      </c>
      <c r="F540" s="62">
        <v>49.5</v>
      </c>
    </row>
    <row r="541" spans="1:6" x14ac:dyDescent="0.35">
      <c r="A541" s="1">
        <v>7</v>
      </c>
      <c r="B541" s="1" t="s">
        <v>71</v>
      </c>
      <c r="C541" s="218">
        <v>44910</v>
      </c>
      <c r="D541" s="218">
        <v>44909</v>
      </c>
      <c r="E541" s="1">
        <v>2</v>
      </c>
      <c r="F541" s="62">
        <v>105.49</v>
      </c>
    </row>
    <row r="542" spans="1:6" x14ac:dyDescent="0.35">
      <c r="A542" s="1">
        <v>7</v>
      </c>
      <c r="B542" s="1" t="s">
        <v>71</v>
      </c>
      <c r="C542" s="218">
        <v>44910</v>
      </c>
      <c r="D542" s="218">
        <v>44910</v>
      </c>
      <c r="E542" s="1">
        <v>15</v>
      </c>
      <c r="F542" s="62">
        <v>463.6</v>
      </c>
    </row>
    <row r="543" spans="1:6" x14ac:dyDescent="0.35">
      <c r="A543" s="1">
        <v>7</v>
      </c>
      <c r="B543" s="1" t="s">
        <v>71</v>
      </c>
      <c r="C543" s="218">
        <v>44911</v>
      </c>
      <c r="D543" s="218">
        <v>44908</v>
      </c>
      <c r="E543" s="1">
        <v>1</v>
      </c>
      <c r="F543" s="62">
        <v>23.56</v>
      </c>
    </row>
    <row r="544" spans="1:6" x14ac:dyDescent="0.35">
      <c r="A544" s="1">
        <v>7</v>
      </c>
      <c r="B544" s="1" t="s">
        <v>71</v>
      </c>
      <c r="C544" s="218">
        <v>44911</v>
      </c>
      <c r="D544" s="218">
        <v>44910</v>
      </c>
      <c r="E544" s="1">
        <v>4</v>
      </c>
      <c r="F544" s="62">
        <v>122.32</v>
      </c>
    </row>
    <row r="545" spans="1:6" x14ac:dyDescent="0.35">
      <c r="A545" s="1">
        <v>7</v>
      </c>
      <c r="B545" s="1" t="s">
        <v>71</v>
      </c>
      <c r="C545" s="218">
        <v>44911</v>
      </c>
      <c r="D545" s="218">
        <v>44911</v>
      </c>
      <c r="E545" s="1">
        <v>13</v>
      </c>
      <c r="F545" s="62">
        <v>480.34</v>
      </c>
    </row>
    <row r="546" spans="1:6" x14ac:dyDescent="0.35">
      <c r="A546" s="1">
        <v>7</v>
      </c>
      <c r="B546" s="1" t="s">
        <v>71</v>
      </c>
      <c r="C546" s="218">
        <v>44912</v>
      </c>
      <c r="D546" s="218">
        <v>44910</v>
      </c>
      <c r="E546" s="1">
        <v>1</v>
      </c>
      <c r="F546" s="62">
        <v>51.08</v>
      </c>
    </row>
    <row r="547" spans="1:6" x14ac:dyDescent="0.35">
      <c r="A547" s="1">
        <v>7</v>
      </c>
      <c r="B547" s="1" t="s">
        <v>71</v>
      </c>
      <c r="C547" s="218">
        <v>44912</v>
      </c>
      <c r="D547" s="218">
        <v>44912</v>
      </c>
      <c r="E547" s="1">
        <v>8</v>
      </c>
      <c r="F547" s="62">
        <v>372.88</v>
      </c>
    </row>
    <row r="548" spans="1:6" x14ac:dyDescent="0.35">
      <c r="A548" s="1">
        <v>7</v>
      </c>
      <c r="B548" s="1" t="s">
        <v>71</v>
      </c>
      <c r="C548" s="218">
        <v>44913</v>
      </c>
      <c r="D548" s="218">
        <v>44911</v>
      </c>
      <c r="E548" s="1">
        <v>3</v>
      </c>
      <c r="F548" s="62">
        <v>99.69</v>
      </c>
    </row>
    <row r="549" spans="1:6" x14ac:dyDescent="0.35">
      <c r="A549" s="1">
        <v>7</v>
      </c>
      <c r="B549" s="1" t="s">
        <v>71</v>
      </c>
      <c r="C549" s="218">
        <v>44913</v>
      </c>
      <c r="D549" s="218">
        <v>44912</v>
      </c>
      <c r="E549" s="1">
        <v>5</v>
      </c>
      <c r="F549" s="62">
        <v>174.23</v>
      </c>
    </row>
    <row r="550" spans="1:6" x14ac:dyDescent="0.35">
      <c r="A550" s="1">
        <v>7</v>
      </c>
      <c r="B550" s="1" t="s">
        <v>71</v>
      </c>
      <c r="C550" s="218">
        <v>44913</v>
      </c>
      <c r="D550" s="218">
        <v>44913</v>
      </c>
      <c r="E550" s="1">
        <v>7</v>
      </c>
      <c r="F550" s="62">
        <v>366.95</v>
      </c>
    </row>
    <row r="551" spans="1:6" x14ac:dyDescent="0.35">
      <c r="A551" s="1">
        <v>7</v>
      </c>
      <c r="B551" s="1" t="s">
        <v>71</v>
      </c>
      <c r="C551" s="218">
        <v>44914</v>
      </c>
      <c r="D551" s="218">
        <v>44912</v>
      </c>
      <c r="E551" s="1">
        <v>1</v>
      </c>
      <c r="F551" s="62">
        <v>44.25</v>
      </c>
    </row>
    <row r="552" spans="1:6" x14ac:dyDescent="0.35">
      <c r="A552" s="1">
        <v>7</v>
      </c>
      <c r="B552" s="1" t="s">
        <v>71</v>
      </c>
      <c r="C552" s="218">
        <v>44914</v>
      </c>
      <c r="D552" s="218">
        <v>44913</v>
      </c>
      <c r="E552" s="1">
        <v>1</v>
      </c>
      <c r="F552" s="62">
        <v>52.12</v>
      </c>
    </row>
    <row r="553" spans="1:6" x14ac:dyDescent="0.35">
      <c r="A553" s="1">
        <v>7</v>
      </c>
      <c r="B553" s="1" t="s">
        <v>71</v>
      </c>
      <c r="C553" s="218">
        <v>44914</v>
      </c>
      <c r="D553" s="218">
        <v>44914</v>
      </c>
      <c r="E553" s="1">
        <v>13</v>
      </c>
      <c r="F553" s="62">
        <v>507.12</v>
      </c>
    </row>
    <row r="554" spans="1:6" x14ac:dyDescent="0.35">
      <c r="A554" s="1">
        <v>7</v>
      </c>
      <c r="B554" s="1" t="s">
        <v>71</v>
      </c>
      <c r="C554" s="218">
        <v>44915</v>
      </c>
      <c r="D554" s="218">
        <v>44914</v>
      </c>
      <c r="E554" s="1">
        <v>5</v>
      </c>
      <c r="F554" s="62">
        <v>145.24</v>
      </c>
    </row>
    <row r="555" spans="1:6" x14ac:dyDescent="0.35">
      <c r="A555" s="1">
        <v>7</v>
      </c>
      <c r="B555" s="1" t="s">
        <v>71</v>
      </c>
      <c r="C555" s="218">
        <v>44915</v>
      </c>
      <c r="D555" s="218">
        <v>44915</v>
      </c>
      <c r="E555" s="1">
        <v>16</v>
      </c>
      <c r="F555" s="62">
        <v>641.5</v>
      </c>
    </row>
    <row r="556" spans="1:6" x14ac:dyDescent="0.35">
      <c r="A556" s="1">
        <v>7</v>
      </c>
      <c r="B556" s="1" t="s">
        <v>71</v>
      </c>
      <c r="C556" s="218">
        <v>44916</v>
      </c>
      <c r="D556" s="218">
        <v>44913</v>
      </c>
      <c r="E556" s="1">
        <v>1</v>
      </c>
      <c r="F556" s="62">
        <v>23.76</v>
      </c>
    </row>
    <row r="557" spans="1:6" x14ac:dyDescent="0.35">
      <c r="A557" s="1">
        <v>7</v>
      </c>
      <c r="B557" s="1" t="s">
        <v>71</v>
      </c>
      <c r="C557" s="218">
        <v>44916</v>
      </c>
      <c r="D557" s="218">
        <v>44916</v>
      </c>
      <c r="E557" s="1">
        <v>12</v>
      </c>
      <c r="F557" s="62">
        <v>488.51</v>
      </c>
    </row>
    <row r="558" spans="1:6" x14ac:dyDescent="0.35">
      <c r="A558" s="1">
        <v>7</v>
      </c>
      <c r="B558" s="1" t="s">
        <v>71</v>
      </c>
      <c r="C558" s="218">
        <v>44917</v>
      </c>
      <c r="D558" s="218">
        <v>44916</v>
      </c>
      <c r="E558" s="1">
        <v>5</v>
      </c>
      <c r="F558" s="62">
        <v>144.58000000000001</v>
      </c>
    </row>
    <row r="559" spans="1:6" x14ac:dyDescent="0.35">
      <c r="A559" s="1">
        <v>7</v>
      </c>
      <c r="B559" s="1" t="s">
        <v>71</v>
      </c>
      <c r="C559" s="218">
        <v>44917</v>
      </c>
      <c r="D559" s="218">
        <v>44917</v>
      </c>
      <c r="E559" s="1">
        <v>8</v>
      </c>
      <c r="F559" s="62">
        <v>426.49</v>
      </c>
    </row>
    <row r="560" spans="1:6" x14ac:dyDescent="0.35">
      <c r="A560" s="1">
        <v>7</v>
      </c>
      <c r="B560" s="1" t="s">
        <v>71</v>
      </c>
      <c r="C560" s="218">
        <v>44918</v>
      </c>
      <c r="D560" s="218">
        <v>44917</v>
      </c>
      <c r="E560" s="1">
        <v>1</v>
      </c>
      <c r="F560" s="62">
        <v>23.17</v>
      </c>
    </row>
    <row r="561" spans="1:6" x14ac:dyDescent="0.35">
      <c r="A561" s="1">
        <v>7</v>
      </c>
      <c r="B561" s="1" t="s">
        <v>71</v>
      </c>
      <c r="C561" s="218">
        <v>44918</v>
      </c>
      <c r="D561" s="218">
        <v>44918</v>
      </c>
      <c r="E561" s="1">
        <v>8</v>
      </c>
      <c r="F561" s="62">
        <v>425.59</v>
      </c>
    </row>
    <row r="562" spans="1:6" x14ac:dyDescent="0.35">
      <c r="A562" s="1">
        <v>7</v>
      </c>
      <c r="B562" s="1" t="s">
        <v>71</v>
      </c>
      <c r="C562" s="218">
        <v>44919</v>
      </c>
      <c r="D562" s="218">
        <v>44917</v>
      </c>
      <c r="E562" s="1">
        <v>1</v>
      </c>
      <c r="F562" s="62">
        <v>23.51</v>
      </c>
    </row>
    <row r="563" spans="1:6" x14ac:dyDescent="0.35">
      <c r="A563" s="1">
        <v>7</v>
      </c>
      <c r="B563" s="1" t="s">
        <v>71</v>
      </c>
      <c r="C563" s="218">
        <v>44919</v>
      </c>
      <c r="D563" s="218">
        <v>44918</v>
      </c>
      <c r="E563" s="1">
        <v>1</v>
      </c>
      <c r="F563" s="62">
        <v>51.18</v>
      </c>
    </row>
    <row r="564" spans="1:6" x14ac:dyDescent="0.35">
      <c r="A564" s="1">
        <v>7</v>
      </c>
      <c r="B564" s="1" t="s">
        <v>71</v>
      </c>
      <c r="C564" s="218">
        <v>44919</v>
      </c>
      <c r="D564" s="218">
        <v>44919</v>
      </c>
      <c r="E564" s="1">
        <v>16</v>
      </c>
      <c r="F564" s="62">
        <v>580.36</v>
      </c>
    </row>
    <row r="565" spans="1:6" x14ac:dyDescent="0.35">
      <c r="A565" s="1">
        <v>7</v>
      </c>
      <c r="B565" s="1" t="s">
        <v>71</v>
      </c>
      <c r="C565" s="218">
        <v>44920</v>
      </c>
      <c r="D565" s="218">
        <v>44919</v>
      </c>
      <c r="E565" s="1">
        <v>1</v>
      </c>
      <c r="F565" s="62">
        <v>23.51</v>
      </c>
    </row>
    <row r="566" spans="1:6" x14ac:dyDescent="0.35">
      <c r="A566" s="1">
        <v>7</v>
      </c>
      <c r="B566" s="1" t="s">
        <v>71</v>
      </c>
      <c r="C566" s="218">
        <v>44920</v>
      </c>
      <c r="D566" s="218">
        <v>44920</v>
      </c>
      <c r="E566" s="1">
        <v>13</v>
      </c>
      <c r="F566" s="62">
        <v>567.45000000000005</v>
      </c>
    </row>
    <row r="567" spans="1:6" x14ac:dyDescent="0.35">
      <c r="A567" s="1">
        <v>7</v>
      </c>
      <c r="B567" s="1" t="s">
        <v>71</v>
      </c>
      <c r="C567" s="218">
        <v>44921</v>
      </c>
      <c r="D567" s="218">
        <v>44920</v>
      </c>
      <c r="E567" s="1">
        <v>2</v>
      </c>
      <c r="F567" s="62">
        <v>46.38</v>
      </c>
    </row>
    <row r="568" spans="1:6" x14ac:dyDescent="0.35">
      <c r="A568" s="1">
        <v>7</v>
      </c>
      <c r="B568" s="1" t="s">
        <v>71</v>
      </c>
      <c r="C568" s="218">
        <v>44921</v>
      </c>
      <c r="D568" s="218">
        <v>44921</v>
      </c>
      <c r="E568" s="1">
        <v>16</v>
      </c>
      <c r="F568" s="62">
        <v>613.84</v>
      </c>
    </row>
    <row r="569" spans="1:6" x14ac:dyDescent="0.35">
      <c r="A569" s="1">
        <v>7</v>
      </c>
      <c r="B569" s="1" t="s">
        <v>71</v>
      </c>
      <c r="C569" s="218">
        <v>44922</v>
      </c>
      <c r="D569" s="218">
        <v>44920</v>
      </c>
      <c r="E569" s="1">
        <v>1</v>
      </c>
      <c r="F569" s="62">
        <v>23.46</v>
      </c>
    </row>
    <row r="570" spans="1:6" x14ac:dyDescent="0.35">
      <c r="A570" s="1">
        <v>7</v>
      </c>
      <c r="B570" s="1" t="s">
        <v>71</v>
      </c>
      <c r="C570" s="218">
        <v>44922</v>
      </c>
      <c r="D570" s="218">
        <v>44921</v>
      </c>
      <c r="E570" s="1">
        <v>1</v>
      </c>
      <c r="F570" s="62">
        <v>23.22</v>
      </c>
    </row>
    <row r="571" spans="1:6" x14ac:dyDescent="0.35">
      <c r="A571" s="1">
        <v>7</v>
      </c>
      <c r="B571" s="1" t="s">
        <v>71</v>
      </c>
      <c r="C571" s="218">
        <v>44922</v>
      </c>
      <c r="D571" s="218">
        <v>44922</v>
      </c>
      <c r="E571" s="1">
        <v>13</v>
      </c>
      <c r="F571" s="62">
        <v>482.69</v>
      </c>
    </row>
    <row r="572" spans="1:6" x14ac:dyDescent="0.35">
      <c r="A572" s="1">
        <v>7</v>
      </c>
      <c r="B572" s="1" t="s">
        <v>71</v>
      </c>
      <c r="C572" s="218">
        <v>44923</v>
      </c>
      <c r="D572" s="218">
        <v>44921</v>
      </c>
      <c r="E572" s="1">
        <v>1</v>
      </c>
      <c r="F572" s="62">
        <v>53.61</v>
      </c>
    </row>
    <row r="573" spans="1:6" x14ac:dyDescent="0.35">
      <c r="A573" s="1">
        <v>7</v>
      </c>
      <c r="B573" s="1" t="s">
        <v>71</v>
      </c>
      <c r="C573" s="218">
        <v>44923</v>
      </c>
      <c r="D573" s="218">
        <v>44922</v>
      </c>
      <c r="E573" s="1">
        <v>4</v>
      </c>
      <c r="F573" s="62">
        <v>180.98</v>
      </c>
    </row>
    <row r="574" spans="1:6" x14ac:dyDescent="0.35">
      <c r="A574" s="1">
        <v>7</v>
      </c>
      <c r="B574" s="1" t="s">
        <v>71</v>
      </c>
      <c r="C574" s="218">
        <v>44923</v>
      </c>
      <c r="D574" s="218">
        <v>44923</v>
      </c>
      <c r="E574" s="1">
        <v>10</v>
      </c>
      <c r="F574" s="62">
        <v>444.12</v>
      </c>
    </row>
    <row r="575" spans="1:6" x14ac:dyDescent="0.35">
      <c r="A575" s="1">
        <v>7</v>
      </c>
      <c r="B575" s="1" t="s">
        <v>71</v>
      </c>
      <c r="C575" s="218">
        <v>44924</v>
      </c>
      <c r="D575" s="218">
        <v>44923</v>
      </c>
      <c r="E575" s="1">
        <v>2</v>
      </c>
      <c r="F575" s="62">
        <v>46.28</v>
      </c>
    </row>
    <row r="576" spans="1:6" x14ac:dyDescent="0.35">
      <c r="A576" s="1">
        <v>7</v>
      </c>
      <c r="B576" s="1" t="s">
        <v>71</v>
      </c>
      <c r="C576" s="218">
        <v>44924</v>
      </c>
      <c r="D576" s="218">
        <v>44924</v>
      </c>
      <c r="E576" s="1">
        <v>9</v>
      </c>
      <c r="F576" s="62">
        <v>417.73</v>
      </c>
    </row>
    <row r="577" spans="1:6" x14ac:dyDescent="0.35">
      <c r="A577" s="1">
        <v>7</v>
      </c>
      <c r="B577" s="1" t="s">
        <v>71</v>
      </c>
      <c r="C577" s="218">
        <v>44925</v>
      </c>
      <c r="D577" s="218">
        <v>44925</v>
      </c>
      <c r="E577" s="1">
        <v>14</v>
      </c>
      <c r="F577" s="62">
        <v>565.33000000000004</v>
      </c>
    </row>
    <row r="578" spans="1:6" x14ac:dyDescent="0.35">
      <c r="A578" s="1">
        <v>7</v>
      </c>
      <c r="B578" s="1" t="s">
        <v>71</v>
      </c>
      <c r="C578" s="218">
        <v>44926</v>
      </c>
      <c r="D578" s="218">
        <v>44924</v>
      </c>
      <c r="E578" s="1">
        <v>1</v>
      </c>
      <c r="F578" s="62">
        <v>23.07</v>
      </c>
    </row>
    <row r="579" spans="1:6" x14ac:dyDescent="0.35">
      <c r="A579" s="1">
        <v>7</v>
      </c>
      <c r="B579" s="1" t="s">
        <v>71</v>
      </c>
      <c r="C579" s="218">
        <v>44926</v>
      </c>
      <c r="D579" s="218">
        <v>44926</v>
      </c>
      <c r="E579" s="1">
        <v>15</v>
      </c>
      <c r="F579" s="62">
        <v>502.96</v>
      </c>
    </row>
    <row r="580" spans="1:6" x14ac:dyDescent="0.35">
      <c r="A580" s="1">
        <v>7</v>
      </c>
      <c r="B580" s="1" t="s">
        <v>71</v>
      </c>
      <c r="C580" s="218">
        <v>44928</v>
      </c>
      <c r="D580" s="218">
        <v>44926</v>
      </c>
      <c r="E580" s="1">
        <v>1</v>
      </c>
      <c r="F580" s="62">
        <v>23.26</v>
      </c>
    </row>
    <row r="581" spans="1:6" x14ac:dyDescent="0.35">
      <c r="A581" s="1">
        <v>7</v>
      </c>
      <c r="B581" s="1" t="s">
        <v>71</v>
      </c>
      <c r="C581" s="218">
        <v>44928</v>
      </c>
      <c r="D581" s="218">
        <v>44927</v>
      </c>
      <c r="E581" s="1">
        <v>9</v>
      </c>
      <c r="F581" s="62">
        <v>301.54000000000002</v>
      </c>
    </row>
    <row r="582" spans="1:6" x14ac:dyDescent="0.35">
      <c r="A582" s="1">
        <v>7</v>
      </c>
      <c r="B582" s="1" t="s">
        <v>71</v>
      </c>
      <c r="C582" s="218">
        <v>44928</v>
      </c>
      <c r="D582" s="218">
        <v>44928</v>
      </c>
      <c r="E582" s="1">
        <v>4</v>
      </c>
      <c r="F582" s="62">
        <v>155.13</v>
      </c>
    </row>
    <row r="583" spans="1:6" x14ac:dyDescent="0.35">
      <c r="A583" s="1">
        <v>7</v>
      </c>
      <c r="B583" s="1" t="s">
        <v>71</v>
      </c>
      <c r="C583" s="218">
        <v>44929</v>
      </c>
      <c r="D583" s="218">
        <v>44926</v>
      </c>
      <c r="E583" s="1">
        <v>1</v>
      </c>
      <c r="F583" s="62">
        <v>23.56</v>
      </c>
    </row>
    <row r="584" spans="1:6" x14ac:dyDescent="0.35">
      <c r="A584" s="1">
        <v>7</v>
      </c>
      <c r="B584" s="1" t="s">
        <v>71</v>
      </c>
      <c r="C584" s="218">
        <v>44929</v>
      </c>
      <c r="D584" s="218">
        <v>44928</v>
      </c>
      <c r="E584" s="1">
        <v>1</v>
      </c>
      <c r="F584" s="62">
        <v>49.7</v>
      </c>
    </row>
    <row r="585" spans="1:6" x14ac:dyDescent="0.35">
      <c r="A585" s="1">
        <v>7</v>
      </c>
      <c r="B585" s="1" t="s">
        <v>71</v>
      </c>
      <c r="C585" s="218">
        <v>44929</v>
      </c>
      <c r="D585" s="218">
        <v>44929</v>
      </c>
      <c r="E585" s="1">
        <v>15</v>
      </c>
      <c r="F585" s="62">
        <v>561.35</v>
      </c>
    </row>
    <row r="586" spans="1:6" x14ac:dyDescent="0.35">
      <c r="A586" s="1">
        <v>7</v>
      </c>
      <c r="B586" s="1" t="s">
        <v>71</v>
      </c>
      <c r="C586" s="218">
        <v>44930</v>
      </c>
      <c r="D586" s="218">
        <v>44929</v>
      </c>
      <c r="E586" s="1">
        <v>5</v>
      </c>
      <c r="F586" s="62">
        <v>177.01</v>
      </c>
    </row>
    <row r="587" spans="1:6" x14ac:dyDescent="0.35">
      <c r="A587" s="1">
        <v>7</v>
      </c>
      <c r="B587" s="1" t="s">
        <v>71</v>
      </c>
      <c r="C587" s="218">
        <v>44930</v>
      </c>
      <c r="D587" s="218">
        <v>44930</v>
      </c>
      <c r="E587" s="1">
        <v>9</v>
      </c>
      <c r="F587" s="62">
        <v>480.2</v>
      </c>
    </row>
    <row r="588" spans="1:6" x14ac:dyDescent="0.35">
      <c r="A588" s="1">
        <v>7</v>
      </c>
      <c r="B588" s="1" t="s">
        <v>71</v>
      </c>
      <c r="C588" s="218">
        <v>44931</v>
      </c>
      <c r="D588" s="218">
        <v>44929</v>
      </c>
      <c r="E588" s="1">
        <v>2</v>
      </c>
      <c r="F588" s="62">
        <v>46.87</v>
      </c>
    </row>
    <row r="589" spans="1:6" x14ac:dyDescent="0.35">
      <c r="A589" s="1">
        <v>7</v>
      </c>
      <c r="B589" s="1" t="s">
        <v>71</v>
      </c>
      <c r="C589" s="218">
        <v>44931</v>
      </c>
      <c r="D589" s="218">
        <v>44930</v>
      </c>
      <c r="E589" s="1">
        <v>3</v>
      </c>
      <c r="F589" s="62">
        <v>70.09</v>
      </c>
    </row>
    <row r="590" spans="1:6" x14ac:dyDescent="0.35">
      <c r="A590" s="1">
        <v>7</v>
      </c>
      <c r="B590" s="1" t="s">
        <v>71</v>
      </c>
      <c r="C590" s="218">
        <v>44931</v>
      </c>
      <c r="D590" s="218">
        <v>44931</v>
      </c>
      <c r="E590" s="1">
        <v>13</v>
      </c>
      <c r="F590" s="62">
        <v>544.24</v>
      </c>
    </row>
    <row r="591" spans="1:6" x14ac:dyDescent="0.35">
      <c r="A591" s="1">
        <v>7</v>
      </c>
      <c r="B591" s="1" t="s">
        <v>71</v>
      </c>
      <c r="C591" s="218">
        <v>44932</v>
      </c>
      <c r="D591" s="218">
        <v>44932</v>
      </c>
      <c r="E591" s="1">
        <v>14</v>
      </c>
      <c r="F591" s="62">
        <v>599.54</v>
      </c>
    </row>
    <row r="592" spans="1:6" x14ac:dyDescent="0.35">
      <c r="A592" s="1">
        <v>7</v>
      </c>
      <c r="B592" s="1" t="s">
        <v>71</v>
      </c>
      <c r="C592" s="218">
        <v>44933</v>
      </c>
      <c r="D592" s="218">
        <v>44931</v>
      </c>
      <c r="E592" s="1">
        <v>1</v>
      </c>
      <c r="F592" s="62">
        <v>50.69</v>
      </c>
    </row>
    <row r="593" spans="1:6" x14ac:dyDescent="0.35">
      <c r="A593" s="1">
        <v>7</v>
      </c>
      <c r="B593" s="1" t="s">
        <v>71</v>
      </c>
      <c r="C593" s="218">
        <v>44933</v>
      </c>
      <c r="D593" s="218">
        <v>44933</v>
      </c>
      <c r="E593" s="1">
        <v>13</v>
      </c>
      <c r="F593" s="62">
        <v>486.31</v>
      </c>
    </row>
    <row r="594" spans="1:6" x14ac:dyDescent="0.35">
      <c r="A594" s="1">
        <v>7</v>
      </c>
      <c r="B594" s="1" t="s">
        <v>71</v>
      </c>
      <c r="C594" s="218">
        <v>44934</v>
      </c>
      <c r="D594" s="218">
        <v>44932</v>
      </c>
      <c r="E594" s="1">
        <v>1</v>
      </c>
      <c r="F594" s="62">
        <v>23.71</v>
      </c>
    </row>
    <row r="595" spans="1:6" x14ac:dyDescent="0.35">
      <c r="A595" s="1">
        <v>7</v>
      </c>
      <c r="B595" s="1" t="s">
        <v>71</v>
      </c>
      <c r="C595" s="218">
        <v>44934</v>
      </c>
      <c r="D595" s="218">
        <v>44933</v>
      </c>
      <c r="E595" s="1">
        <v>2</v>
      </c>
      <c r="F595" s="62">
        <v>106.77</v>
      </c>
    </row>
    <row r="596" spans="1:6" x14ac:dyDescent="0.35">
      <c r="A596" s="1">
        <v>7</v>
      </c>
      <c r="B596" s="1" t="s">
        <v>71</v>
      </c>
      <c r="C596" s="218">
        <v>44934</v>
      </c>
      <c r="D596" s="218">
        <v>44934</v>
      </c>
      <c r="E596" s="1">
        <v>8</v>
      </c>
      <c r="F596" s="62">
        <v>367.09</v>
      </c>
    </row>
    <row r="597" spans="1:6" x14ac:dyDescent="0.35">
      <c r="A597" s="1">
        <v>7</v>
      </c>
      <c r="B597" s="1" t="s">
        <v>71</v>
      </c>
      <c r="C597" s="218">
        <v>44935</v>
      </c>
      <c r="D597" s="218">
        <v>44933</v>
      </c>
      <c r="E597" s="1">
        <v>1</v>
      </c>
      <c r="F597" s="62">
        <v>23.51</v>
      </c>
    </row>
    <row r="598" spans="1:6" x14ac:dyDescent="0.35">
      <c r="A598" s="1">
        <v>7</v>
      </c>
      <c r="B598" s="1" t="s">
        <v>71</v>
      </c>
      <c r="C598" s="218">
        <v>44935</v>
      </c>
      <c r="D598" s="218">
        <v>44934</v>
      </c>
      <c r="E598" s="1">
        <v>4</v>
      </c>
      <c r="F598" s="62">
        <v>212.55</v>
      </c>
    </row>
    <row r="599" spans="1:6" x14ac:dyDescent="0.35">
      <c r="A599" s="1">
        <v>7</v>
      </c>
      <c r="B599" s="1" t="s">
        <v>71</v>
      </c>
      <c r="C599" s="218">
        <v>44935</v>
      </c>
      <c r="D599" s="218">
        <v>44935</v>
      </c>
      <c r="E599" s="1">
        <v>11</v>
      </c>
      <c r="F599" s="62">
        <v>407.87</v>
      </c>
    </row>
    <row r="600" spans="1:6" x14ac:dyDescent="0.35">
      <c r="A600" s="1">
        <v>7</v>
      </c>
      <c r="B600" s="1" t="s">
        <v>71</v>
      </c>
      <c r="C600" s="218">
        <v>44936</v>
      </c>
      <c r="D600" s="218">
        <v>44935</v>
      </c>
      <c r="E600" s="1">
        <v>4</v>
      </c>
      <c r="F600" s="62">
        <v>124.1</v>
      </c>
    </row>
    <row r="601" spans="1:6" x14ac:dyDescent="0.35">
      <c r="A601" s="1">
        <v>7</v>
      </c>
      <c r="B601" s="1" t="s">
        <v>71</v>
      </c>
      <c r="C601" s="218">
        <v>44936</v>
      </c>
      <c r="D601" s="218">
        <v>44936</v>
      </c>
      <c r="E601" s="1">
        <v>15</v>
      </c>
      <c r="F601" s="62">
        <v>594.49</v>
      </c>
    </row>
    <row r="602" spans="1:6" x14ac:dyDescent="0.35">
      <c r="A602" s="1">
        <v>7</v>
      </c>
      <c r="B602" s="1" t="s">
        <v>71</v>
      </c>
      <c r="C602" s="218">
        <v>44937</v>
      </c>
      <c r="D602" s="218">
        <v>44935</v>
      </c>
      <c r="E602" s="1">
        <v>2</v>
      </c>
      <c r="F602" s="62">
        <v>46.23</v>
      </c>
    </row>
    <row r="603" spans="1:6" x14ac:dyDescent="0.35">
      <c r="A603" s="1">
        <v>7</v>
      </c>
      <c r="B603" s="1" t="s">
        <v>71</v>
      </c>
      <c r="C603" s="218">
        <v>44937</v>
      </c>
      <c r="D603" s="218">
        <v>44937</v>
      </c>
      <c r="E603" s="1">
        <v>12</v>
      </c>
      <c r="F603" s="62">
        <v>554.20000000000005</v>
      </c>
    </row>
    <row r="604" spans="1:6" x14ac:dyDescent="0.35">
      <c r="A604" s="1">
        <v>7</v>
      </c>
      <c r="B604" s="1" t="s">
        <v>71</v>
      </c>
      <c r="C604" s="218">
        <v>44938</v>
      </c>
      <c r="D604" s="218">
        <v>44937</v>
      </c>
      <c r="E604" s="1">
        <v>2</v>
      </c>
      <c r="F604" s="62">
        <v>46.48</v>
      </c>
    </row>
    <row r="605" spans="1:6" x14ac:dyDescent="0.35">
      <c r="A605" s="1">
        <v>7</v>
      </c>
      <c r="B605" s="1" t="s">
        <v>71</v>
      </c>
      <c r="C605" s="218">
        <v>44938</v>
      </c>
      <c r="D605" s="218">
        <v>44938</v>
      </c>
      <c r="E605" s="1">
        <v>12</v>
      </c>
      <c r="F605" s="62">
        <v>583.45000000000005</v>
      </c>
    </row>
    <row r="606" spans="1:6" x14ac:dyDescent="0.35">
      <c r="A606" s="1">
        <v>7</v>
      </c>
      <c r="B606" s="1" t="s">
        <v>71</v>
      </c>
      <c r="C606" s="218">
        <v>44939</v>
      </c>
      <c r="D606" s="218">
        <v>44937</v>
      </c>
      <c r="E606" s="1">
        <v>1</v>
      </c>
      <c r="F606" s="62">
        <v>23.31</v>
      </c>
    </row>
    <row r="607" spans="1:6" x14ac:dyDescent="0.35">
      <c r="A607" s="1">
        <v>7</v>
      </c>
      <c r="B607" s="1" t="s">
        <v>71</v>
      </c>
      <c r="C607" s="218">
        <v>44939</v>
      </c>
      <c r="D607" s="218">
        <v>44939</v>
      </c>
      <c r="E607" s="1">
        <v>17</v>
      </c>
      <c r="F607" s="62">
        <v>581.30999999999995</v>
      </c>
    </row>
    <row r="608" spans="1:6" x14ac:dyDescent="0.35">
      <c r="A608" s="1">
        <v>7</v>
      </c>
      <c r="B608" s="1" t="s">
        <v>71</v>
      </c>
      <c r="C608" s="218">
        <v>44940</v>
      </c>
      <c r="D608" s="218">
        <v>44940</v>
      </c>
      <c r="E608" s="1">
        <v>11</v>
      </c>
      <c r="F608" s="62">
        <v>555.6</v>
      </c>
    </row>
    <row r="609" spans="1:6" x14ac:dyDescent="0.35">
      <c r="A609" s="1">
        <v>7</v>
      </c>
      <c r="B609" s="1" t="s">
        <v>71</v>
      </c>
      <c r="C609" s="218">
        <v>44941</v>
      </c>
      <c r="D609" s="218">
        <v>44940</v>
      </c>
      <c r="E609" s="1">
        <v>5</v>
      </c>
      <c r="F609" s="62">
        <v>146.22</v>
      </c>
    </row>
    <row r="610" spans="1:6" x14ac:dyDescent="0.35">
      <c r="A610" s="1">
        <v>7</v>
      </c>
      <c r="B610" s="1" t="s">
        <v>71</v>
      </c>
      <c r="C610" s="218">
        <v>44941</v>
      </c>
      <c r="D610" s="218">
        <v>44941</v>
      </c>
      <c r="E610" s="1">
        <v>12</v>
      </c>
      <c r="F610" s="62">
        <v>556.95000000000005</v>
      </c>
    </row>
    <row r="611" spans="1:6" x14ac:dyDescent="0.35">
      <c r="A611" s="1">
        <v>7</v>
      </c>
      <c r="B611" s="1" t="s">
        <v>71</v>
      </c>
      <c r="C611" s="218">
        <v>44942</v>
      </c>
      <c r="D611" s="218">
        <v>44940</v>
      </c>
      <c r="E611" s="1">
        <v>1</v>
      </c>
      <c r="F611" s="62">
        <v>18.809999999999999</v>
      </c>
    </row>
    <row r="612" spans="1:6" x14ac:dyDescent="0.35">
      <c r="A612" s="1">
        <v>7</v>
      </c>
      <c r="B612" s="1" t="s">
        <v>71</v>
      </c>
      <c r="C612" s="218">
        <v>44942</v>
      </c>
      <c r="D612" s="218">
        <v>44941</v>
      </c>
      <c r="E612" s="1">
        <v>1</v>
      </c>
      <c r="F612" s="62">
        <v>23.61</v>
      </c>
    </row>
    <row r="613" spans="1:6" x14ac:dyDescent="0.35">
      <c r="A613" s="1">
        <v>7</v>
      </c>
      <c r="B613" s="1" t="s">
        <v>71</v>
      </c>
      <c r="C613" s="218">
        <v>44942</v>
      </c>
      <c r="D613" s="218">
        <v>44942</v>
      </c>
      <c r="E613" s="1">
        <v>9</v>
      </c>
      <c r="F613" s="62">
        <v>445.64</v>
      </c>
    </row>
    <row r="614" spans="1:6" x14ac:dyDescent="0.35">
      <c r="A614" s="1">
        <v>7</v>
      </c>
      <c r="B614" s="1" t="s">
        <v>71</v>
      </c>
      <c r="C614" s="218">
        <v>44943</v>
      </c>
      <c r="D614" s="218">
        <v>44940</v>
      </c>
      <c r="E614" s="1">
        <v>1</v>
      </c>
      <c r="F614" s="62">
        <v>23.61</v>
      </c>
    </row>
    <row r="615" spans="1:6" x14ac:dyDescent="0.35">
      <c r="A615" s="1">
        <v>7</v>
      </c>
      <c r="B615" s="1" t="s">
        <v>71</v>
      </c>
      <c r="C615" s="218">
        <v>44943</v>
      </c>
      <c r="D615" s="218">
        <v>44943</v>
      </c>
      <c r="E615" s="1">
        <v>10</v>
      </c>
      <c r="F615" s="62">
        <v>376.84</v>
      </c>
    </row>
    <row r="616" spans="1:6" x14ac:dyDescent="0.35">
      <c r="A616" s="1">
        <v>7</v>
      </c>
      <c r="B616" s="1" t="s">
        <v>71</v>
      </c>
      <c r="C616" s="218">
        <v>44944</v>
      </c>
      <c r="D616" s="218">
        <v>44941</v>
      </c>
      <c r="E616" s="1">
        <v>1</v>
      </c>
      <c r="F616" s="62">
        <v>45.64</v>
      </c>
    </row>
    <row r="617" spans="1:6" x14ac:dyDescent="0.35">
      <c r="A617" s="1">
        <v>7</v>
      </c>
      <c r="B617" s="1" t="s">
        <v>71</v>
      </c>
      <c r="C617" s="218">
        <v>44944</v>
      </c>
      <c r="D617" s="218">
        <v>44943</v>
      </c>
      <c r="E617" s="1">
        <v>3</v>
      </c>
      <c r="F617" s="62">
        <v>131.41999999999999</v>
      </c>
    </row>
    <row r="618" spans="1:6" x14ac:dyDescent="0.35">
      <c r="A618" s="1">
        <v>7</v>
      </c>
      <c r="B618" s="1" t="s">
        <v>71</v>
      </c>
      <c r="C618" s="218">
        <v>44944</v>
      </c>
      <c r="D618" s="218">
        <v>44944</v>
      </c>
      <c r="E618" s="1">
        <v>6</v>
      </c>
      <c r="F618" s="62">
        <v>291.81</v>
      </c>
    </row>
    <row r="619" spans="1:6" x14ac:dyDescent="0.35">
      <c r="A619" s="1">
        <v>7</v>
      </c>
      <c r="B619" s="1" t="s">
        <v>71</v>
      </c>
      <c r="C619" s="218">
        <v>44945</v>
      </c>
      <c r="D619" s="218">
        <v>44943</v>
      </c>
      <c r="E619" s="1">
        <v>2</v>
      </c>
      <c r="F619" s="62">
        <v>47.02</v>
      </c>
    </row>
    <row r="620" spans="1:6" x14ac:dyDescent="0.35">
      <c r="A620" s="1">
        <v>7</v>
      </c>
      <c r="B620" s="1" t="s">
        <v>71</v>
      </c>
      <c r="C620" s="218">
        <v>44945</v>
      </c>
      <c r="D620" s="218">
        <v>44944</v>
      </c>
      <c r="E620" s="1">
        <v>5</v>
      </c>
      <c r="F620" s="62">
        <v>202.46</v>
      </c>
    </row>
    <row r="621" spans="1:6" x14ac:dyDescent="0.35">
      <c r="A621" s="1">
        <v>7</v>
      </c>
      <c r="B621" s="1" t="s">
        <v>71</v>
      </c>
      <c r="C621" s="218">
        <v>44945</v>
      </c>
      <c r="D621" s="218">
        <v>44945</v>
      </c>
      <c r="E621" s="1">
        <v>11</v>
      </c>
      <c r="F621" s="62">
        <v>442.07</v>
      </c>
    </row>
    <row r="622" spans="1:6" x14ac:dyDescent="0.35">
      <c r="A622" s="1">
        <v>7</v>
      </c>
      <c r="B622" s="1" t="s">
        <v>71</v>
      </c>
      <c r="C622" s="218">
        <v>44946</v>
      </c>
      <c r="D622" s="218">
        <v>44943</v>
      </c>
      <c r="E622" s="1">
        <v>1</v>
      </c>
      <c r="F622" s="62">
        <v>23.22</v>
      </c>
    </row>
    <row r="623" spans="1:6" x14ac:dyDescent="0.35">
      <c r="A623" s="1">
        <v>7</v>
      </c>
      <c r="B623" s="1" t="s">
        <v>71</v>
      </c>
      <c r="C623" s="218">
        <v>44946</v>
      </c>
      <c r="D623" s="218">
        <v>44945</v>
      </c>
      <c r="E623" s="1">
        <v>1</v>
      </c>
      <c r="F623" s="62">
        <v>53.71</v>
      </c>
    </row>
    <row r="624" spans="1:6" x14ac:dyDescent="0.35">
      <c r="A624" s="1">
        <v>7</v>
      </c>
      <c r="B624" s="1" t="s">
        <v>71</v>
      </c>
      <c r="C624" s="218">
        <v>44946</v>
      </c>
      <c r="D624" s="218">
        <v>44946</v>
      </c>
      <c r="E624" s="1">
        <v>12</v>
      </c>
      <c r="F624" s="62">
        <v>464.79</v>
      </c>
    </row>
    <row r="625" spans="1:6" x14ac:dyDescent="0.35">
      <c r="A625" s="1">
        <v>7</v>
      </c>
      <c r="B625" s="1" t="s">
        <v>71</v>
      </c>
      <c r="C625" s="218">
        <v>44947</v>
      </c>
      <c r="D625" s="218">
        <v>44947</v>
      </c>
      <c r="E625" s="1">
        <v>6</v>
      </c>
      <c r="F625" s="62">
        <v>232.83</v>
      </c>
    </row>
    <row r="626" spans="1:6" x14ac:dyDescent="0.35">
      <c r="A626" s="1">
        <v>7</v>
      </c>
      <c r="B626" s="1" t="s">
        <v>71</v>
      </c>
      <c r="C626" s="218">
        <v>44948</v>
      </c>
      <c r="D626" s="218">
        <v>44946</v>
      </c>
      <c r="E626" s="1">
        <v>1</v>
      </c>
      <c r="F626" s="62">
        <v>20.64</v>
      </c>
    </row>
    <row r="627" spans="1:6" x14ac:dyDescent="0.35">
      <c r="A627" s="1">
        <v>7</v>
      </c>
      <c r="B627" s="1" t="s">
        <v>71</v>
      </c>
      <c r="C627" s="218">
        <v>44948</v>
      </c>
      <c r="D627" s="218">
        <v>44947</v>
      </c>
      <c r="E627" s="1">
        <v>7</v>
      </c>
      <c r="F627" s="62">
        <v>346.95</v>
      </c>
    </row>
    <row r="628" spans="1:6" x14ac:dyDescent="0.35">
      <c r="A628" s="1">
        <v>7</v>
      </c>
      <c r="B628" s="1" t="s">
        <v>71</v>
      </c>
      <c r="C628" s="218">
        <v>44948</v>
      </c>
      <c r="D628" s="218">
        <v>44948</v>
      </c>
      <c r="E628" s="1">
        <v>4</v>
      </c>
      <c r="F628" s="62">
        <v>124.78</v>
      </c>
    </row>
    <row r="629" spans="1:6" x14ac:dyDescent="0.35">
      <c r="A629" s="1">
        <v>7</v>
      </c>
      <c r="B629" s="1" t="s">
        <v>71</v>
      </c>
      <c r="C629" s="218">
        <v>44949</v>
      </c>
      <c r="D629" s="218">
        <v>44948</v>
      </c>
      <c r="E629" s="1">
        <v>4</v>
      </c>
      <c r="F629" s="62">
        <v>216.01</v>
      </c>
    </row>
    <row r="630" spans="1:6" x14ac:dyDescent="0.35">
      <c r="A630" s="1">
        <v>7</v>
      </c>
      <c r="B630" s="1" t="s">
        <v>71</v>
      </c>
      <c r="C630" s="218">
        <v>44949</v>
      </c>
      <c r="D630" s="218">
        <v>44949</v>
      </c>
      <c r="E630" s="1">
        <v>1</v>
      </c>
      <c r="F630" s="62">
        <v>23.76</v>
      </c>
    </row>
    <row r="631" spans="1:6" x14ac:dyDescent="0.35">
      <c r="A631" s="1">
        <v>7</v>
      </c>
      <c r="B631" s="1" t="s">
        <v>71</v>
      </c>
      <c r="C631" s="218">
        <v>44950</v>
      </c>
      <c r="D631" s="218">
        <v>44948</v>
      </c>
      <c r="E631" s="1">
        <v>5</v>
      </c>
      <c r="F631" s="62">
        <v>239.93</v>
      </c>
    </row>
    <row r="632" spans="1:6" x14ac:dyDescent="0.35">
      <c r="A632" s="1">
        <v>7</v>
      </c>
      <c r="B632" s="1" t="s">
        <v>71</v>
      </c>
      <c r="C632" s="218">
        <v>44950</v>
      </c>
      <c r="D632" s="218">
        <v>44949</v>
      </c>
      <c r="E632" s="1">
        <v>3</v>
      </c>
      <c r="F632" s="62">
        <v>69.98</v>
      </c>
    </row>
    <row r="633" spans="1:6" x14ac:dyDescent="0.35">
      <c r="A633" s="1">
        <v>7</v>
      </c>
      <c r="B633" s="1" t="s">
        <v>71</v>
      </c>
      <c r="C633" s="218">
        <v>44950</v>
      </c>
      <c r="D633" s="218">
        <v>44950</v>
      </c>
      <c r="E633" s="1">
        <v>3</v>
      </c>
      <c r="F633" s="62">
        <v>101.07</v>
      </c>
    </row>
    <row r="634" spans="1:6" x14ac:dyDescent="0.35">
      <c r="A634" s="1">
        <v>7</v>
      </c>
      <c r="B634" s="1" t="s">
        <v>71</v>
      </c>
      <c r="C634" s="218">
        <v>44951</v>
      </c>
      <c r="D634" s="218">
        <v>44949</v>
      </c>
      <c r="E634" s="1">
        <v>8</v>
      </c>
      <c r="F634" s="62">
        <v>424.55</v>
      </c>
    </row>
    <row r="635" spans="1:6" x14ac:dyDescent="0.35">
      <c r="A635" s="1">
        <v>7</v>
      </c>
      <c r="B635" s="1" t="s">
        <v>71</v>
      </c>
      <c r="C635" s="218">
        <v>44951</v>
      </c>
      <c r="D635" s="218">
        <v>44950</v>
      </c>
      <c r="E635" s="1">
        <v>7</v>
      </c>
      <c r="F635" s="62">
        <v>285.64999999999998</v>
      </c>
    </row>
    <row r="636" spans="1:6" x14ac:dyDescent="0.35">
      <c r="A636" s="1">
        <v>7</v>
      </c>
      <c r="B636" s="1" t="s">
        <v>71</v>
      </c>
      <c r="C636" s="218">
        <v>44952</v>
      </c>
      <c r="D636" s="218">
        <v>44949</v>
      </c>
      <c r="E636" s="1">
        <v>1</v>
      </c>
      <c r="F636" s="62">
        <v>53.91</v>
      </c>
    </row>
    <row r="637" spans="1:6" x14ac:dyDescent="0.35">
      <c r="A637" s="1">
        <v>7</v>
      </c>
      <c r="B637" s="1" t="s">
        <v>71</v>
      </c>
      <c r="C637" s="218">
        <v>44952</v>
      </c>
      <c r="D637" s="218">
        <v>44950</v>
      </c>
      <c r="E637" s="1">
        <v>4</v>
      </c>
      <c r="F637" s="62">
        <v>155.22</v>
      </c>
    </row>
    <row r="638" spans="1:6" x14ac:dyDescent="0.35">
      <c r="A638" s="1">
        <v>7</v>
      </c>
      <c r="B638" s="1" t="s">
        <v>71</v>
      </c>
      <c r="C638" s="218">
        <v>44952</v>
      </c>
      <c r="D638" s="218">
        <v>44951</v>
      </c>
      <c r="E638" s="1">
        <v>10</v>
      </c>
      <c r="F638" s="62">
        <v>478.94</v>
      </c>
    </row>
    <row r="639" spans="1:6" x14ac:dyDescent="0.35">
      <c r="A639" s="1">
        <v>7</v>
      </c>
      <c r="B639" s="1" t="s">
        <v>71</v>
      </c>
      <c r="C639" s="218">
        <v>44952</v>
      </c>
      <c r="D639" s="218">
        <v>44952</v>
      </c>
      <c r="E639" s="1">
        <v>6</v>
      </c>
      <c r="F639" s="62">
        <v>228.64</v>
      </c>
    </row>
    <row r="640" spans="1:6" x14ac:dyDescent="0.35">
      <c r="A640" s="1">
        <v>8</v>
      </c>
      <c r="B640" s="1" t="s">
        <v>72</v>
      </c>
      <c r="C640" s="218">
        <v>44880</v>
      </c>
      <c r="D640" s="218">
        <v>44878</v>
      </c>
      <c r="E640" s="1">
        <v>6</v>
      </c>
      <c r="F640" s="62">
        <v>164.48</v>
      </c>
    </row>
    <row r="641" spans="1:6" x14ac:dyDescent="0.35">
      <c r="A641" s="1">
        <v>8</v>
      </c>
      <c r="B641" s="1" t="s">
        <v>72</v>
      </c>
      <c r="C641" s="218">
        <v>44880</v>
      </c>
      <c r="D641" s="218">
        <v>44879</v>
      </c>
      <c r="E641" s="1">
        <v>3</v>
      </c>
      <c r="F641" s="62">
        <v>68.5</v>
      </c>
    </row>
    <row r="642" spans="1:6" x14ac:dyDescent="0.35">
      <c r="A642" s="1">
        <v>8</v>
      </c>
      <c r="B642" s="1" t="s">
        <v>72</v>
      </c>
      <c r="C642" s="218">
        <v>44880</v>
      </c>
      <c r="D642" s="218">
        <v>44880</v>
      </c>
      <c r="E642" s="1">
        <v>1</v>
      </c>
      <c r="F642" s="62">
        <v>21.98</v>
      </c>
    </row>
    <row r="643" spans="1:6" x14ac:dyDescent="0.35">
      <c r="A643" s="1">
        <v>8</v>
      </c>
      <c r="B643" s="1" t="s">
        <v>72</v>
      </c>
      <c r="C643" s="218">
        <v>44881</v>
      </c>
      <c r="D643" s="218">
        <v>44878</v>
      </c>
      <c r="E643" s="1">
        <v>6</v>
      </c>
      <c r="F643" s="62">
        <v>139.52000000000001</v>
      </c>
    </row>
    <row r="644" spans="1:6" x14ac:dyDescent="0.35">
      <c r="A644" s="1">
        <v>8</v>
      </c>
      <c r="B644" s="1" t="s">
        <v>72</v>
      </c>
      <c r="C644" s="218">
        <v>44881</v>
      </c>
      <c r="D644" s="218">
        <v>44879</v>
      </c>
      <c r="E644" s="1">
        <v>7</v>
      </c>
      <c r="F644" s="62">
        <v>156.76</v>
      </c>
    </row>
    <row r="645" spans="1:6" x14ac:dyDescent="0.35">
      <c r="A645" s="1">
        <v>8</v>
      </c>
      <c r="B645" s="1" t="s">
        <v>72</v>
      </c>
      <c r="C645" s="218">
        <v>44881</v>
      </c>
      <c r="D645" s="218">
        <v>44880</v>
      </c>
      <c r="E645" s="1">
        <v>6</v>
      </c>
      <c r="F645" s="62">
        <v>137.06</v>
      </c>
    </row>
    <row r="646" spans="1:6" x14ac:dyDescent="0.35">
      <c r="A646" s="1">
        <v>8</v>
      </c>
      <c r="B646" s="1" t="s">
        <v>72</v>
      </c>
      <c r="C646" s="218">
        <v>44881</v>
      </c>
      <c r="D646" s="218">
        <v>44881</v>
      </c>
      <c r="E646" s="1">
        <v>4</v>
      </c>
      <c r="F646" s="62">
        <v>136.32</v>
      </c>
    </row>
    <row r="647" spans="1:6" x14ac:dyDescent="0.35">
      <c r="A647" s="1">
        <v>8</v>
      </c>
      <c r="B647" s="1" t="s">
        <v>72</v>
      </c>
      <c r="C647" s="218">
        <v>44884</v>
      </c>
      <c r="D647" s="218">
        <v>44878</v>
      </c>
      <c r="E647" s="1">
        <v>2</v>
      </c>
      <c r="F647" s="62">
        <v>47.42</v>
      </c>
    </row>
    <row r="648" spans="1:6" x14ac:dyDescent="0.35">
      <c r="A648" s="1">
        <v>8</v>
      </c>
      <c r="B648" s="1" t="s">
        <v>72</v>
      </c>
      <c r="C648" s="218">
        <v>44884</v>
      </c>
      <c r="D648" s="218">
        <v>44879</v>
      </c>
      <c r="E648" s="1">
        <v>6</v>
      </c>
      <c r="F648" s="62">
        <v>141.21</v>
      </c>
    </row>
    <row r="649" spans="1:6" x14ac:dyDescent="0.35">
      <c r="A649" s="1">
        <v>8</v>
      </c>
      <c r="B649" s="1" t="s">
        <v>72</v>
      </c>
      <c r="C649" s="218">
        <v>44884</v>
      </c>
      <c r="D649" s="218">
        <v>44880</v>
      </c>
      <c r="E649" s="1">
        <v>7</v>
      </c>
      <c r="F649" s="62">
        <v>176.16</v>
      </c>
    </row>
    <row r="650" spans="1:6" x14ac:dyDescent="0.35">
      <c r="A650" s="1">
        <v>8</v>
      </c>
      <c r="B650" s="1" t="s">
        <v>72</v>
      </c>
      <c r="C650" s="218">
        <v>44884</v>
      </c>
      <c r="D650" s="218">
        <v>44881</v>
      </c>
      <c r="E650" s="1">
        <v>3</v>
      </c>
      <c r="F650" s="62">
        <v>101.03</v>
      </c>
    </row>
    <row r="651" spans="1:6" x14ac:dyDescent="0.35">
      <c r="A651" s="1">
        <v>8</v>
      </c>
      <c r="B651" s="1" t="s">
        <v>72</v>
      </c>
      <c r="C651" s="218">
        <v>44884</v>
      </c>
      <c r="D651" s="218">
        <v>44882</v>
      </c>
      <c r="E651" s="1">
        <v>3</v>
      </c>
      <c r="F651" s="62">
        <v>131.86000000000001</v>
      </c>
    </row>
    <row r="652" spans="1:6" x14ac:dyDescent="0.35">
      <c r="A652" s="1">
        <v>8</v>
      </c>
      <c r="B652" s="1" t="s">
        <v>72</v>
      </c>
      <c r="C652" s="218">
        <v>44885</v>
      </c>
      <c r="D652" s="218">
        <v>44879</v>
      </c>
      <c r="E652" s="1">
        <v>3</v>
      </c>
      <c r="F652" s="62">
        <v>71.03</v>
      </c>
    </row>
    <row r="653" spans="1:6" x14ac:dyDescent="0.35">
      <c r="A653" s="1">
        <v>8</v>
      </c>
      <c r="B653" s="1" t="s">
        <v>72</v>
      </c>
      <c r="C653" s="218">
        <v>44885</v>
      </c>
      <c r="D653" s="218">
        <v>44880</v>
      </c>
      <c r="E653" s="1">
        <v>4</v>
      </c>
      <c r="F653" s="62">
        <v>122.85</v>
      </c>
    </row>
    <row r="654" spans="1:6" x14ac:dyDescent="0.35">
      <c r="A654" s="1">
        <v>8</v>
      </c>
      <c r="B654" s="1" t="s">
        <v>72</v>
      </c>
      <c r="C654" s="218">
        <v>44885</v>
      </c>
      <c r="D654" s="218">
        <v>44881</v>
      </c>
      <c r="E654" s="1">
        <v>5</v>
      </c>
      <c r="F654" s="62">
        <v>179.43</v>
      </c>
    </row>
    <row r="655" spans="1:6" x14ac:dyDescent="0.35">
      <c r="A655" s="1">
        <v>8</v>
      </c>
      <c r="B655" s="1" t="s">
        <v>72</v>
      </c>
      <c r="C655" s="218">
        <v>44885</v>
      </c>
      <c r="D655" s="218">
        <v>44882</v>
      </c>
      <c r="E655" s="1">
        <v>10</v>
      </c>
      <c r="F655" s="62">
        <v>236.65</v>
      </c>
    </row>
    <row r="656" spans="1:6" x14ac:dyDescent="0.35">
      <c r="A656" s="1">
        <v>8</v>
      </c>
      <c r="B656" s="1" t="s">
        <v>72</v>
      </c>
      <c r="C656" s="218">
        <v>44885</v>
      </c>
      <c r="D656" s="218">
        <v>44883</v>
      </c>
      <c r="E656" s="1">
        <v>5</v>
      </c>
      <c r="F656" s="62">
        <v>146.57</v>
      </c>
    </row>
    <row r="657" spans="1:6" x14ac:dyDescent="0.35">
      <c r="A657" s="1">
        <v>8</v>
      </c>
      <c r="B657" s="1" t="s">
        <v>72</v>
      </c>
      <c r="C657" s="218">
        <v>44885</v>
      </c>
      <c r="D657" s="218">
        <v>44884</v>
      </c>
      <c r="E657" s="1">
        <v>6</v>
      </c>
      <c r="F657" s="62">
        <v>201.56</v>
      </c>
    </row>
    <row r="658" spans="1:6" x14ac:dyDescent="0.35">
      <c r="A658" s="1">
        <v>8</v>
      </c>
      <c r="B658" s="1" t="s">
        <v>72</v>
      </c>
      <c r="C658" s="218">
        <v>44885</v>
      </c>
      <c r="D658" s="218">
        <v>44885</v>
      </c>
      <c r="E658" s="1">
        <v>4</v>
      </c>
      <c r="F658" s="62">
        <v>95.04</v>
      </c>
    </row>
    <row r="659" spans="1:6" x14ac:dyDescent="0.35">
      <c r="A659" s="1">
        <v>8</v>
      </c>
      <c r="B659" s="1" t="s">
        <v>72</v>
      </c>
      <c r="C659" s="218">
        <v>44886</v>
      </c>
      <c r="D659" s="218">
        <v>44880</v>
      </c>
      <c r="E659" s="1">
        <v>2</v>
      </c>
      <c r="F659" s="62">
        <v>44.54</v>
      </c>
    </row>
    <row r="660" spans="1:6" x14ac:dyDescent="0.35">
      <c r="A660" s="1">
        <v>8</v>
      </c>
      <c r="B660" s="1" t="s">
        <v>72</v>
      </c>
      <c r="C660" s="218">
        <v>44886</v>
      </c>
      <c r="D660" s="218">
        <v>44881</v>
      </c>
      <c r="E660" s="1">
        <v>4</v>
      </c>
      <c r="F660" s="62">
        <v>124.09</v>
      </c>
    </row>
    <row r="661" spans="1:6" x14ac:dyDescent="0.35">
      <c r="A661" s="1">
        <v>8</v>
      </c>
      <c r="B661" s="1" t="s">
        <v>72</v>
      </c>
      <c r="C661" s="218">
        <v>44886</v>
      </c>
      <c r="D661" s="218">
        <v>44882</v>
      </c>
      <c r="E661" s="1">
        <v>4</v>
      </c>
      <c r="F661" s="62">
        <v>125.13</v>
      </c>
    </row>
    <row r="662" spans="1:6" x14ac:dyDescent="0.35">
      <c r="A662" s="1">
        <v>8</v>
      </c>
      <c r="B662" s="1" t="s">
        <v>72</v>
      </c>
      <c r="C662" s="218">
        <v>44886</v>
      </c>
      <c r="D662" s="218">
        <v>44883</v>
      </c>
      <c r="E662" s="1">
        <v>5</v>
      </c>
      <c r="F662" s="62">
        <v>148.94</v>
      </c>
    </row>
    <row r="663" spans="1:6" x14ac:dyDescent="0.35">
      <c r="A663" s="1">
        <v>8</v>
      </c>
      <c r="B663" s="1" t="s">
        <v>72</v>
      </c>
      <c r="C663" s="218">
        <v>44886</v>
      </c>
      <c r="D663" s="218">
        <v>44885</v>
      </c>
      <c r="E663" s="1">
        <v>3</v>
      </c>
      <c r="F663" s="62">
        <v>71.03</v>
      </c>
    </row>
    <row r="664" spans="1:6" x14ac:dyDescent="0.35">
      <c r="A664" s="1">
        <v>8</v>
      </c>
      <c r="B664" s="1" t="s">
        <v>72</v>
      </c>
      <c r="C664" s="218">
        <v>44886</v>
      </c>
      <c r="D664" s="218">
        <v>44886</v>
      </c>
      <c r="E664" s="1">
        <v>3</v>
      </c>
      <c r="F664" s="62">
        <v>132.61000000000001</v>
      </c>
    </row>
    <row r="665" spans="1:6" x14ac:dyDescent="0.35">
      <c r="A665" s="1">
        <v>8</v>
      </c>
      <c r="B665" s="1" t="s">
        <v>72</v>
      </c>
      <c r="C665" s="218">
        <v>44887</v>
      </c>
      <c r="D665" s="218">
        <v>44882</v>
      </c>
      <c r="E665" s="1">
        <v>2</v>
      </c>
      <c r="F665" s="62">
        <v>47.52</v>
      </c>
    </row>
    <row r="666" spans="1:6" x14ac:dyDescent="0.35">
      <c r="A666" s="1">
        <v>8</v>
      </c>
      <c r="B666" s="1" t="s">
        <v>72</v>
      </c>
      <c r="C666" s="218">
        <v>44887</v>
      </c>
      <c r="D666" s="218">
        <v>44883</v>
      </c>
      <c r="E666" s="1">
        <v>1</v>
      </c>
      <c r="F666" s="62">
        <v>54.4</v>
      </c>
    </row>
    <row r="667" spans="1:6" x14ac:dyDescent="0.35">
      <c r="A667" s="1">
        <v>8</v>
      </c>
      <c r="B667" s="1" t="s">
        <v>72</v>
      </c>
      <c r="C667" s="218">
        <v>44887</v>
      </c>
      <c r="D667" s="218">
        <v>44885</v>
      </c>
      <c r="E667" s="1">
        <v>3</v>
      </c>
      <c r="F667" s="62">
        <v>101.62</v>
      </c>
    </row>
    <row r="668" spans="1:6" x14ac:dyDescent="0.35">
      <c r="A668" s="1">
        <v>8</v>
      </c>
      <c r="B668" s="1" t="s">
        <v>72</v>
      </c>
      <c r="C668" s="218">
        <v>44887</v>
      </c>
      <c r="D668" s="218">
        <v>44886</v>
      </c>
      <c r="E668" s="1">
        <v>3</v>
      </c>
      <c r="F668" s="62">
        <v>160.87</v>
      </c>
    </row>
    <row r="669" spans="1:6" x14ac:dyDescent="0.35">
      <c r="A669" s="1">
        <v>8</v>
      </c>
      <c r="B669" s="1" t="s">
        <v>72</v>
      </c>
      <c r="C669" s="218">
        <v>44887</v>
      </c>
      <c r="D669" s="218">
        <v>44887</v>
      </c>
      <c r="E669" s="1">
        <v>12</v>
      </c>
      <c r="F669" s="62">
        <v>313.43</v>
      </c>
    </row>
    <row r="670" spans="1:6" x14ac:dyDescent="0.35">
      <c r="A670" s="1">
        <v>8</v>
      </c>
      <c r="B670" s="1" t="s">
        <v>72</v>
      </c>
      <c r="C670" s="218">
        <v>44888</v>
      </c>
      <c r="D670" s="218">
        <v>44883</v>
      </c>
      <c r="E670" s="1">
        <v>1</v>
      </c>
      <c r="F670" s="62">
        <v>23.71</v>
      </c>
    </row>
    <row r="671" spans="1:6" x14ac:dyDescent="0.35">
      <c r="A671" s="1">
        <v>8</v>
      </c>
      <c r="B671" s="1" t="s">
        <v>72</v>
      </c>
      <c r="C671" s="218">
        <v>44888</v>
      </c>
      <c r="D671" s="218">
        <v>44884</v>
      </c>
      <c r="E671" s="1">
        <v>1</v>
      </c>
      <c r="F671" s="62">
        <v>23.76</v>
      </c>
    </row>
    <row r="672" spans="1:6" x14ac:dyDescent="0.35">
      <c r="A672" s="1">
        <v>8</v>
      </c>
      <c r="B672" s="1" t="s">
        <v>72</v>
      </c>
      <c r="C672" s="218">
        <v>44888</v>
      </c>
      <c r="D672" s="218">
        <v>44886</v>
      </c>
      <c r="E672" s="1">
        <v>1</v>
      </c>
      <c r="F672" s="62">
        <v>54.4</v>
      </c>
    </row>
    <row r="673" spans="1:6" x14ac:dyDescent="0.35">
      <c r="A673" s="1">
        <v>8</v>
      </c>
      <c r="B673" s="1" t="s">
        <v>72</v>
      </c>
      <c r="C673" s="218">
        <v>44888</v>
      </c>
      <c r="D673" s="218">
        <v>44888</v>
      </c>
      <c r="E673" s="1">
        <v>8</v>
      </c>
      <c r="F673" s="62">
        <v>250.96</v>
      </c>
    </row>
    <row r="674" spans="1:6" x14ac:dyDescent="0.35">
      <c r="A674" s="1">
        <v>8</v>
      </c>
      <c r="B674" s="1" t="s">
        <v>72</v>
      </c>
      <c r="C674" s="218">
        <v>44889</v>
      </c>
      <c r="D674" s="218">
        <v>44887</v>
      </c>
      <c r="E674" s="1">
        <v>1</v>
      </c>
      <c r="F674" s="62">
        <v>22.77</v>
      </c>
    </row>
    <row r="675" spans="1:6" x14ac:dyDescent="0.35">
      <c r="A675" s="1">
        <v>8</v>
      </c>
      <c r="B675" s="1" t="s">
        <v>72</v>
      </c>
      <c r="C675" s="218">
        <v>44889</v>
      </c>
      <c r="D675" s="218">
        <v>44888</v>
      </c>
      <c r="E675" s="1">
        <v>2</v>
      </c>
      <c r="F675" s="62">
        <v>108.7</v>
      </c>
    </row>
    <row r="676" spans="1:6" x14ac:dyDescent="0.35">
      <c r="A676" s="1">
        <v>8</v>
      </c>
      <c r="B676" s="1" t="s">
        <v>72</v>
      </c>
      <c r="C676" s="218">
        <v>44889</v>
      </c>
      <c r="D676" s="218">
        <v>44889</v>
      </c>
      <c r="E676" s="1">
        <v>14</v>
      </c>
      <c r="F676" s="62">
        <v>454.65</v>
      </c>
    </row>
    <row r="677" spans="1:6" x14ac:dyDescent="0.35">
      <c r="A677" s="1">
        <v>8</v>
      </c>
      <c r="B677" s="1" t="s">
        <v>72</v>
      </c>
      <c r="C677" s="218">
        <v>44890</v>
      </c>
      <c r="D677" s="218">
        <v>44889</v>
      </c>
      <c r="E677" s="1">
        <v>13</v>
      </c>
      <c r="F677" s="62">
        <v>357.93</v>
      </c>
    </row>
    <row r="678" spans="1:6" x14ac:dyDescent="0.35">
      <c r="A678" s="1">
        <v>8</v>
      </c>
      <c r="B678" s="1" t="s">
        <v>72</v>
      </c>
      <c r="C678" s="218">
        <v>44890</v>
      </c>
      <c r="D678" s="218">
        <v>44890</v>
      </c>
      <c r="E678" s="1">
        <v>21</v>
      </c>
      <c r="F678" s="62">
        <v>558.44000000000005</v>
      </c>
    </row>
    <row r="679" spans="1:6" x14ac:dyDescent="0.35">
      <c r="A679" s="1">
        <v>8</v>
      </c>
      <c r="B679" s="1" t="s">
        <v>72</v>
      </c>
      <c r="C679" s="218">
        <v>44891</v>
      </c>
      <c r="D679" s="218">
        <v>44890</v>
      </c>
      <c r="E679" s="1">
        <v>5</v>
      </c>
      <c r="F679" s="62">
        <v>118.25</v>
      </c>
    </row>
    <row r="680" spans="1:6" x14ac:dyDescent="0.35">
      <c r="A680" s="1">
        <v>8</v>
      </c>
      <c r="B680" s="1" t="s">
        <v>72</v>
      </c>
      <c r="C680" s="218">
        <v>44891</v>
      </c>
      <c r="D680" s="218">
        <v>44891</v>
      </c>
      <c r="E680" s="1">
        <v>15</v>
      </c>
      <c r="F680" s="62">
        <v>598.89</v>
      </c>
    </row>
    <row r="681" spans="1:6" x14ac:dyDescent="0.35">
      <c r="A681" s="1">
        <v>8</v>
      </c>
      <c r="B681" s="1" t="s">
        <v>72</v>
      </c>
      <c r="C681" s="218">
        <v>44892</v>
      </c>
      <c r="D681" s="218">
        <v>44889</v>
      </c>
      <c r="E681" s="1">
        <v>1</v>
      </c>
      <c r="F681" s="62">
        <v>23.66</v>
      </c>
    </row>
    <row r="682" spans="1:6" x14ac:dyDescent="0.35">
      <c r="A682" s="1">
        <v>8</v>
      </c>
      <c r="B682" s="1" t="s">
        <v>72</v>
      </c>
      <c r="C682" s="218">
        <v>44892</v>
      </c>
      <c r="D682" s="218">
        <v>44890</v>
      </c>
      <c r="E682" s="1">
        <v>3</v>
      </c>
      <c r="F682" s="62">
        <v>70.88</v>
      </c>
    </row>
    <row r="683" spans="1:6" x14ac:dyDescent="0.35">
      <c r="A683" s="1">
        <v>8</v>
      </c>
      <c r="B683" s="1" t="s">
        <v>72</v>
      </c>
      <c r="C683" s="218">
        <v>44892</v>
      </c>
      <c r="D683" s="218">
        <v>44891</v>
      </c>
      <c r="E683" s="1">
        <v>2</v>
      </c>
      <c r="F683" s="62">
        <v>108.55</v>
      </c>
    </row>
    <row r="684" spans="1:6" x14ac:dyDescent="0.35">
      <c r="A684" s="1">
        <v>8</v>
      </c>
      <c r="B684" s="1" t="s">
        <v>72</v>
      </c>
      <c r="C684" s="218">
        <v>44892</v>
      </c>
      <c r="D684" s="218">
        <v>44892</v>
      </c>
      <c r="E684" s="1">
        <v>12</v>
      </c>
      <c r="F684" s="62">
        <v>529.24</v>
      </c>
    </row>
    <row r="685" spans="1:6" x14ac:dyDescent="0.35">
      <c r="A685" s="1">
        <v>8</v>
      </c>
      <c r="B685" s="1" t="s">
        <v>72</v>
      </c>
      <c r="C685" s="218">
        <v>44893</v>
      </c>
      <c r="D685" s="218">
        <v>44890</v>
      </c>
      <c r="E685" s="1">
        <v>1</v>
      </c>
      <c r="F685" s="62">
        <v>22.62</v>
      </c>
    </row>
    <row r="686" spans="1:6" x14ac:dyDescent="0.35">
      <c r="A686" s="1">
        <v>8</v>
      </c>
      <c r="B686" s="1" t="s">
        <v>72</v>
      </c>
      <c r="C686" s="218">
        <v>44893</v>
      </c>
      <c r="D686" s="218">
        <v>44891</v>
      </c>
      <c r="E686" s="1">
        <v>3</v>
      </c>
      <c r="F686" s="62">
        <v>132.41</v>
      </c>
    </row>
    <row r="687" spans="1:6" x14ac:dyDescent="0.35">
      <c r="A687" s="1">
        <v>8</v>
      </c>
      <c r="B687" s="1" t="s">
        <v>72</v>
      </c>
      <c r="C687" s="218">
        <v>44893</v>
      </c>
      <c r="D687" s="218">
        <v>44892</v>
      </c>
      <c r="E687" s="1">
        <v>4</v>
      </c>
      <c r="F687" s="62">
        <v>154.44</v>
      </c>
    </row>
    <row r="688" spans="1:6" x14ac:dyDescent="0.35">
      <c r="A688" s="1">
        <v>8</v>
      </c>
      <c r="B688" s="1" t="s">
        <v>72</v>
      </c>
      <c r="C688" s="218">
        <v>44893</v>
      </c>
      <c r="D688" s="218">
        <v>44893</v>
      </c>
      <c r="E688" s="1">
        <v>19</v>
      </c>
      <c r="F688" s="62">
        <v>601.96</v>
      </c>
    </row>
    <row r="689" spans="1:6" x14ac:dyDescent="0.35">
      <c r="A689" s="1">
        <v>8</v>
      </c>
      <c r="B689" s="1" t="s">
        <v>72</v>
      </c>
      <c r="C689" s="218">
        <v>44894</v>
      </c>
      <c r="D689" s="218">
        <v>44892</v>
      </c>
      <c r="E689" s="1">
        <v>1</v>
      </c>
      <c r="F689" s="62">
        <v>54.3</v>
      </c>
    </row>
    <row r="690" spans="1:6" x14ac:dyDescent="0.35">
      <c r="A690" s="1">
        <v>8</v>
      </c>
      <c r="B690" s="1" t="s">
        <v>72</v>
      </c>
      <c r="C690" s="218">
        <v>44894</v>
      </c>
      <c r="D690" s="218">
        <v>44893</v>
      </c>
      <c r="E690" s="1">
        <v>1</v>
      </c>
      <c r="F690" s="62">
        <v>23.56</v>
      </c>
    </row>
    <row r="691" spans="1:6" x14ac:dyDescent="0.35">
      <c r="A691" s="1">
        <v>8</v>
      </c>
      <c r="B691" s="1" t="s">
        <v>72</v>
      </c>
      <c r="C691" s="218">
        <v>44894</v>
      </c>
      <c r="D691" s="218">
        <v>44894</v>
      </c>
      <c r="E691" s="1">
        <v>20</v>
      </c>
      <c r="F691" s="62">
        <v>655.66</v>
      </c>
    </row>
    <row r="692" spans="1:6" x14ac:dyDescent="0.35">
      <c r="A692" s="1">
        <v>8</v>
      </c>
      <c r="B692" s="1" t="s">
        <v>72</v>
      </c>
      <c r="C692" s="218">
        <v>44895</v>
      </c>
      <c r="D692" s="218">
        <v>44893</v>
      </c>
      <c r="E692" s="1">
        <v>4</v>
      </c>
      <c r="F692" s="62">
        <v>115.33</v>
      </c>
    </row>
    <row r="693" spans="1:6" x14ac:dyDescent="0.35">
      <c r="A693" s="1">
        <v>8</v>
      </c>
      <c r="B693" s="1" t="s">
        <v>72</v>
      </c>
      <c r="C693" s="218">
        <v>44895</v>
      </c>
      <c r="D693" s="218">
        <v>44894</v>
      </c>
      <c r="E693" s="1">
        <v>3</v>
      </c>
      <c r="F693" s="62">
        <v>101.72</v>
      </c>
    </row>
    <row r="694" spans="1:6" x14ac:dyDescent="0.35">
      <c r="A694" s="1">
        <v>8</v>
      </c>
      <c r="B694" s="1" t="s">
        <v>72</v>
      </c>
      <c r="C694" s="218">
        <v>44895</v>
      </c>
      <c r="D694" s="218">
        <v>44895</v>
      </c>
      <c r="E694" s="1">
        <v>20</v>
      </c>
      <c r="F694" s="62">
        <v>653.67999999999995</v>
      </c>
    </row>
    <row r="695" spans="1:6" x14ac:dyDescent="0.35">
      <c r="A695" s="1">
        <v>8</v>
      </c>
      <c r="B695" s="1" t="s">
        <v>72</v>
      </c>
      <c r="C695" s="218">
        <v>44896</v>
      </c>
      <c r="D695" s="218">
        <v>44893</v>
      </c>
      <c r="E695" s="1">
        <v>2</v>
      </c>
      <c r="F695" s="62">
        <v>108.4</v>
      </c>
    </row>
    <row r="696" spans="1:6" x14ac:dyDescent="0.35">
      <c r="A696" s="1">
        <v>8</v>
      </c>
      <c r="B696" s="1" t="s">
        <v>72</v>
      </c>
      <c r="C696" s="218">
        <v>44896</v>
      </c>
      <c r="D696" s="218">
        <v>44894</v>
      </c>
      <c r="E696" s="1">
        <v>4</v>
      </c>
      <c r="F696" s="62">
        <v>125.18</v>
      </c>
    </row>
    <row r="697" spans="1:6" x14ac:dyDescent="0.35">
      <c r="A697" s="1">
        <v>8</v>
      </c>
      <c r="B697" s="1" t="s">
        <v>72</v>
      </c>
      <c r="C697" s="218">
        <v>44896</v>
      </c>
      <c r="D697" s="218">
        <v>44895</v>
      </c>
      <c r="E697" s="1">
        <v>3</v>
      </c>
      <c r="F697" s="62">
        <v>132.02000000000001</v>
      </c>
    </row>
    <row r="698" spans="1:6" x14ac:dyDescent="0.35">
      <c r="A698" s="1">
        <v>8</v>
      </c>
      <c r="B698" s="1" t="s">
        <v>72</v>
      </c>
      <c r="C698" s="218">
        <v>44896</v>
      </c>
      <c r="D698" s="218">
        <v>44896</v>
      </c>
      <c r="E698" s="1">
        <v>14</v>
      </c>
      <c r="F698" s="62">
        <v>545.87</v>
      </c>
    </row>
    <row r="699" spans="1:6" x14ac:dyDescent="0.35">
      <c r="A699" s="1">
        <v>8</v>
      </c>
      <c r="B699" s="1" t="s">
        <v>72</v>
      </c>
      <c r="C699" s="218">
        <v>44897</v>
      </c>
      <c r="D699" s="218">
        <v>44893</v>
      </c>
      <c r="E699" s="1">
        <v>1</v>
      </c>
      <c r="F699" s="62">
        <v>23.76</v>
      </c>
    </row>
    <row r="700" spans="1:6" x14ac:dyDescent="0.35">
      <c r="A700" s="1">
        <v>8</v>
      </c>
      <c r="B700" s="1" t="s">
        <v>72</v>
      </c>
      <c r="C700" s="218">
        <v>44897</v>
      </c>
      <c r="D700" s="218">
        <v>44896</v>
      </c>
      <c r="E700" s="1">
        <v>6</v>
      </c>
      <c r="F700" s="62">
        <v>233.78</v>
      </c>
    </row>
    <row r="701" spans="1:6" x14ac:dyDescent="0.35">
      <c r="A701" s="1">
        <v>8</v>
      </c>
      <c r="B701" s="1" t="s">
        <v>72</v>
      </c>
      <c r="C701" s="218">
        <v>44897</v>
      </c>
      <c r="D701" s="218">
        <v>44897</v>
      </c>
      <c r="E701" s="1">
        <v>15</v>
      </c>
      <c r="F701" s="62">
        <v>630.05999999999995</v>
      </c>
    </row>
    <row r="702" spans="1:6" x14ac:dyDescent="0.35">
      <c r="A702" s="1">
        <v>8</v>
      </c>
      <c r="B702" s="1" t="s">
        <v>72</v>
      </c>
      <c r="C702" s="218">
        <v>44898</v>
      </c>
      <c r="D702" s="218">
        <v>44897</v>
      </c>
      <c r="E702" s="1">
        <v>2</v>
      </c>
      <c r="F702" s="62">
        <v>108.6</v>
      </c>
    </row>
    <row r="703" spans="1:6" x14ac:dyDescent="0.35">
      <c r="A703" s="1">
        <v>8</v>
      </c>
      <c r="B703" s="1" t="s">
        <v>72</v>
      </c>
      <c r="C703" s="218">
        <v>44898</v>
      </c>
      <c r="D703" s="218">
        <v>44898</v>
      </c>
      <c r="E703" s="1">
        <v>9</v>
      </c>
      <c r="F703" s="62">
        <v>274.52</v>
      </c>
    </row>
    <row r="704" spans="1:6" x14ac:dyDescent="0.35">
      <c r="A704" s="1">
        <v>8</v>
      </c>
      <c r="B704" s="1" t="s">
        <v>72</v>
      </c>
      <c r="C704" s="218">
        <v>44899</v>
      </c>
      <c r="D704" s="218">
        <v>44895</v>
      </c>
      <c r="E704" s="1">
        <v>1</v>
      </c>
      <c r="F704" s="62">
        <v>23.66</v>
      </c>
    </row>
    <row r="705" spans="1:6" x14ac:dyDescent="0.35">
      <c r="A705" s="1">
        <v>8</v>
      </c>
      <c r="B705" s="1" t="s">
        <v>72</v>
      </c>
      <c r="C705" s="218">
        <v>44899</v>
      </c>
      <c r="D705" s="218">
        <v>44897</v>
      </c>
      <c r="E705" s="1">
        <v>3</v>
      </c>
      <c r="F705" s="62">
        <v>132.21</v>
      </c>
    </row>
    <row r="706" spans="1:6" x14ac:dyDescent="0.35">
      <c r="A706" s="1">
        <v>8</v>
      </c>
      <c r="B706" s="1" t="s">
        <v>72</v>
      </c>
      <c r="C706" s="218">
        <v>44899</v>
      </c>
      <c r="D706" s="218">
        <v>44898</v>
      </c>
      <c r="E706" s="1">
        <v>5</v>
      </c>
      <c r="F706" s="62">
        <v>118.55</v>
      </c>
    </row>
    <row r="707" spans="1:6" x14ac:dyDescent="0.35">
      <c r="A707" s="1">
        <v>8</v>
      </c>
      <c r="B707" s="1" t="s">
        <v>72</v>
      </c>
      <c r="C707" s="218">
        <v>44899</v>
      </c>
      <c r="D707" s="218">
        <v>44899</v>
      </c>
      <c r="E707" s="1">
        <v>10</v>
      </c>
      <c r="F707" s="62">
        <v>390.15</v>
      </c>
    </row>
    <row r="708" spans="1:6" x14ac:dyDescent="0.35">
      <c r="A708" s="1">
        <v>8</v>
      </c>
      <c r="B708" s="1" t="s">
        <v>72</v>
      </c>
      <c r="C708" s="218">
        <v>44900</v>
      </c>
      <c r="D708" s="218">
        <v>44896</v>
      </c>
      <c r="E708" s="1">
        <v>1</v>
      </c>
      <c r="F708" s="62">
        <v>54.25</v>
      </c>
    </row>
    <row r="709" spans="1:6" x14ac:dyDescent="0.35">
      <c r="A709" s="1">
        <v>8</v>
      </c>
      <c r="B709" s="1" t="s">
        <v>72</v>
      </c>
      <c r="C709" s="218">
        <v>44900</v>
      </c>
      <c r="D709" s="218">
        <v>44898</v>
      </c>
      <c r="E709" s="1">
        <v>3</v>
      </c>
      <c r="F709" s="62">
        <v>101.42</v>
      </c>
    </row>
    <row r="710" spans="1:6" x14ac:dyDescent="0.35">
      <c r="A710" s="1">
        <v>8</v>
      </c>
      <c r="B710" s="1" t="s">
        <v>72</v>
      </c>
      <c r="C710" s="218">
        <v>44900</v>
      </c>
      <c r="D710" s="218">
        <v>44899</v>
      </c>
      <c r="E710" s="1">
        <v>3</v>
      </c>
      <c r="F710" s="62">
        <v>162.9</v>
      </c>
    </row>
    <row r="711" spans="1:6" x14ac:dyDescent="0.35">
      <c r="A711" s="1">
        <v>8</v>
      </c>
      <c r="B711" s="1" t="s">
        <v>72</v>
      </c>
      <c r="C711" s="218">
        <v>44900</v>
      </c>
      <c r="D711" s="218">
        <v>44900</v>
      </c>
      <c r="E711" s="1">
        <v>10</v>
      </c>
      <c r="F711" s="62">
        <v>298.23</v>
      </c>
    </row>
    <row r="712" spans="1:6" x14ac:dyDescent="0.35">
      <c r="A712" s="1">
        <v>8</v>
      </c>
      <c r="B712" s="1" t="s">
        <v>72</v>
      </c>
      <c r="C712" s="218">
        <v>44901</v>
      </c>
      <c r="D712" s="218">
        <v>44900</v>
      </c>
      <c r="E712" s="1">
        <v>6</v>
      </c>
      <c r="F712" s="62">
        <v>264.67</v>
      </c>
    </row>
    <row r="713" spans="1:6" x14ac:dyDescent="0.35">
      <c r="A713" s="1">
        <v>8</v>
      </c>
      <c r="B713" s="1" t="s">
        <v>72</v>
      </c>
      <c r="C713" s="218">
        <v>44901</v>
      </c>
      <c r="D713" s="218">
        <v>44901</v>
      </c>
      <c r="E713" s="1">
        <v>11</v>
      </c>
      <c r="F713" s="62">
        <v>352.38</v>
      </c>
    </row>
    <row r="714" spans="1:6" x14ac:dyDescent="0.35">
      <c r="A714" s="1">
        <v>8</v>
      </c>
      <c r="B714" s="1" t="s">
        <v>72</v>
      </c>
      <c r="C714" s="218">
        <v>44902</v>
      </c>
      <c r="D714" s="218">
        <v>44898</v>
      </c>
      <c r="E714" s="1">
        <v>2</v>
      </c>
      <c r="F714" s="62">
        <v>45.24</v>
      </c>
    </row>
    <row r="715" spans="1:6" x14ac:dyDescent="0.35">
      <c r="A715" s="1">
        <v>8</v>
      </c>
      <c r="B715" s="1" t="s">
        <v>72</v>
      </c>
      <c r="C715" s="218">
        <v>44902</v>
      </c>
      <c r="D715" s="218">
        <v>44900</v>
      </c>
      <c r="E715" s="1">
        <v>1</v>
      </c>
      <c r="F715" s="62">
        <v>23.76</v>
      </c>
    </row>
    <row r="716" spans="1:6" x14ac:dyDescent="0.35">
      <c r="A716" s="1">
        <v>8</v>
      </c>
      <c r="B716" s="1" t="s">
        <v>72</v>
      </c>
      <c r="C716" s="218">
        <v>44902</v>
      </c>
      <c r="D716" s="218">
        <v>44901</v>
      </c>
      <c r="E716" s="1">
        <v>2</v>
      </c>
      <c r="F716" s="62">
        <v>47.27</v>
      </c>
    </row>
    <row r="717" spans="1:6" x14ac:dyDescent="0.35">
      <c r="A717" s="1">
        <v>8</v>
      </c>
      <c r="B717" s="1" t="s">
        <v>72</v>
      </c>
      <c r="C717" s="218">
        <v>44902</v>
      </c>
      <c r="D717" s="218">
        <v>44902</v>
      </c>
      <c r="E717" s="1">
        <v>18</v>
      </c>
      <c r="F717" s="62">
        <v>549.14</v>
      </c>
    </row>
    <row r="718" spans="1:6" x14ac:dyDescent="0.35">
      <c r="A718" s="1">
        <v>8</v>
      </c>
      <c r="B718" s="1" t="s">
        <v>72</v>
      </c>
      <c r="C718" s="218">
        <v>44903</v>
      </c>
      <c r="D718" s="218">
        <v>44899</v>
      </c>
      <c r="E718" s="1">
        <v>1</v>
      </c>
      <c r="F718" s="62">
        <v>21.68</v>
      </c>
    </row>
    <row r="719" spans="1:6" x14ac:dyDescent="0.35">
      <c r="A719" s="1">
        <v>8</v>
      </c>
      <c r="B719" s="1" t="s">
        <v>72</v>
      </c>
      <c r="C719" s="218">
        <v>44903</v>
      </c>
      <c r="D719" s="218">
        <v>44901</v>
      </c>
      <c r="E719" s="1">
        <v>4</v>
      </c>
      <c r="F719" s="62">
        <v>185.82</v>
      </c>
    </row>
    <row r="720" spans="1:6" x14ac:dyDescent="0.35">
      <c r="A720" s="1">
        <v>8</v>
      </c>
      <c r="B720" s="1" t="s">
        <v>72</v>
      </c>
      <c r="C720" s="218">
        <v>44903</v>
      </c>
      <c r="D720" s="218">
        <v>44902</v>
      </c>
      <c r="E720" s="1">
        <v>1</v>
      </c>
      <c r="F720" s="62">
        <v>23.61</v>
      </c>
    </row>
    <row r="721" spans="1:6" x14ac:dyDescent="0.35">
      <c r="A721" s="1">
        <v>8</v>
      </c>
      <c r="B721" s="1" t="s">
        <v>72</v>
      </c>
      <c r="C721" s="218">
        <v>44903</v>
      </c>
      <c r="D721" s="218">
        <v>44903</v>
      </c>
      <c r="E721" s="1">
        <v>12</v>
      </c>
      <c r="F721" s="62">
        <v>437.42</v>
      </c>
    </row>
    <row r="722" spans="1:6" x14ac:dyDescent="0.35">
      <c r="A722" s="1">
        <v>8</v>
      </c>
      <c r="B722" s="1" t="s">
        <v>72</v>
      </c>
      <c r="C722" s="218">
        <v>44904</v>
      </c>
      <c r="D722" s="218">
        <v>44902</v>
      </c>
      <c r="E722" s="1">
        <v>2</v>
      </c>
      <c r="F722" s="62">
        <v>78.55</v>
      </c>
    </row>
    <row r="723" spans="1:6" x14ac:dyDescent="0.35">
      <c r="A723" s="1">
        <v>8</v>
      </c>
      <c r="B723" s="1" t="s">
        <v>72</v>
      </c>
      <c r="C723" s="218">
        <v>44904</v>
      </c>
      <c r="D723" s="218">
        <v>44903</v>
      </c>
      <c r="E723" s="1">
        <v>5</v>
      </c>
      <c r="F723" s="62">
        <v>179.63</v>
      </c>
    </row>
    <row r="724" spans="1:6" x14ac:dyDescent="0.35">
      <c r="A724" s="1">
        <v>8</v>
      </c>
      <c r="B724" s="1" t="s">
        <v>72</v>
      </c>
      <c r="C724" s="218">
        <v>44904</v>
      </c>
      <c r="D724" s="218">
        <v>44904</v>
      </c>
      <c r="E724" s="1">
        <v>15</v>
      </c>
      <c r="F724" s="62">
        <v>628.38</v>
      </c>
    </row>
    <row r="725" spans="1:6" x14ac:dyDescent="0.35">
      <c r="A725" s="1">
        <v>8</v>
      </c>
      <c r="B725" s="1" t="s">
        <v>72</v>
      </c>
      <c r="C725" s="218">
        <v>44905</v>
      </c>
      <c r="D725" s="218">
        <v>44903</v>
      </c>
      <c r="E725" s="1">
        <v>1</v>
      </c>
      <c r="F725" s="62">
        <v>23.66</v>
      </c>
    </row>
    <row r="726" spans="1:6" x14ac:dyDescent="0.35">
      <c r="A726" s="1">
        <v>8</v>
      </c>
      <c r="B726" s="1" t="s">
        <v>72</v>
      </c>
      <c r="C726" s="218">
        <v>44905</v>
      </c>
      <c r="D726" s="218">
        <v>44904</v>
      </c>
      <c r="E726" s="1">
        <v>1</v>
      </c>
      <c r="F726" s="62">
        <v>54.35</v>
      </c>
    </row>
    <row r="727" spans="1:6" x14ac:dyDescent="0.35">
      <c r="A727" s="1">
        <v>8</v>
      </c>
      <c r="B727" s="1" t="s">
        <v>72</v>
      </c>
      <c r="C727" s="218">
        <v>44905</v>
      </c>
      <c r="D727" s="218">
        <v>44905</v>
      </c>
      <c r="E727" s="1">
        <v>17</v>
      </c>
      <c r="F727" s="62">
        <v>616.21</v>
      </c>
    </row>
    <row r="728" spans="1:6" x14ac:dyDescent="0.35">
      <c r="A728" s="1">
        <v>8</v>
      </c>
      <c r="B728" s="1" t="s">
        <v>72</v>
      </c>
      <c r="C728" s="218">
        <v>44906</v>
      </c>
      <c r="D728" s="218">
        <v>44903</v>
      </c>
      <c r="E728" s="1">
        <v>4</v>
      </c>
      <c r="F728" s="62">
        <v>94.59</v>
      </c>
    </row>
    <row r="729" spans="1:6" x14ac:dyDescent="0.35">
      <c r="A729" s="1">
        <v>8</v>
      </c>
      <c r="B729" s="1" t="s">
        <v>72</v>
      </c>
      <c r="C729" s="218">
        <v>44906</v>
      </c>
      <c r="D729" s="218">
        <v>44906</v>
      </c>
      <c r="E729" s="1">
        <v>17</v>
      </c>
      <c r="F729" s="62">
        <v>494.69</v>
      </c>
    </row>
    <row r="730" spans="1:6" x14ac:dyDescent="0.35">
      <c r="A730" s="1">
        <v>8</v>
      </c>
      <c r="B730" s="1" t="s">
        <v>72</v>
      </c>
      <c r="C730" s="218">
        <v>44907</v>
      </c>
      <c r="D730" s="218">
        <v>44907</v>
      </c>
      <c r="E730" s="1">
        <v>9</v>
      </c>
      <c r="F730" s="62">
        <v>335.75</v>
      </c>
    </row>
    <row r="731" spans="1:6" x14ac:dyDescent="0.35">
      <c r="A731" s="1">
        <v>8</v>
      </c>
      <c r="B731" s="1" t="s">
        <v>72</v>
      </c>
      <c r="C731" s="218">
        <v>44908</v>
      </c>
      <c r="D731" s="218">
        <v>44906</v>
      </c>
      <c r="E731" s="1">
        <v>1</v>
      </c>
      <c r="F731" s="62">
        <v>22.82</v>
      </c>
    </row>
    <row r="732" spans="1:6" x14ac:dyDescent="0.35">
      <c r="A732" s="1">
        <v>8</v>
      </c>
      <c r="B732" s="1" t="s">
        <v>72</v>
      </c>
      <c r="C732" s="218">
        <v>44908</v>
      </c>
      <c r="D732" s="218">
        <v>44907</v>
      </c>
      <c r="E732" s="1">
        <v>11</v>
      </c>
      <c r="F732" s="62">
        <v>285.54000000000002</v>
      </c>
    </row>
    <row r="733" spans="1:6" x14ac:dyDescent="0.35">
      <c r="A733" s="1">
        <v>8</v>
      </c>
      <c r="B733" s="1" t="s">
        <v>72</v>
      </c>
      <c r="C733" s="218">
        <v>44908</v>
      </c>
      <c r="D733" s="218">
        <v>44908</v>
      </c>
      <c r="E733" s="1">
        <v>14</v>
      </c>
      <c r="F733" s="62">
        <v>607.04999999999995</v>
      </c>
    </row>
    <row r="734" spans="1:6" x14ac:dyDescent="0.35">
      <c r="A734" s="1">
        <v>8</v>
      </c>
      <c r="B734" s="1" t="s">
        <v>72</v>
      </c>
      <c r="C734" s="218">
        <v>44909</v>
      </c>
      <c r="D734" s="218">
        <v>44908</v>
      </c>
      <c r="E734" s="1">
        <v>3</v>
      </c>
      <c r="F734" s="62">
        <v>70.930000000000007</v>
      </c>
    </row>
    <row r="735" spans="1:6" x14ac:dyDescent="0.35">
      <c r="A735" s="1">
        <v>8</v>
      </c>
      <c r="B735" s="1" t="s">
        <v>72</v>
      </c>
      <c r="C735" s="218">
        <v>44909</v>
      </c>
      <c r="D735" s="218">
        <v>44909</v>
      </c>
      <c r="E735" s="1">
        <v>6</v>
      </c>
      <c r="F735" s="62">
        <v>262.58999999999997</v>
      </c>
    </row>
    <row r="736" spans="1:6" x14ac:dyDescent="0.35">
      <c r="A736" s="1">
        <v>8</v>
      </c>
      <c r="B736" s="1" t="s">
        <v>72</v>
      </c>
      <c r="C736" s="218">
        <v>44910</v>
      </c>
      <c r="D736" s="218">
        <v>44908</v>
      </c>
      <c r="E736" s="1">
        <v>2</v>
      </c>
      <c r="F736" s="62">
        <v>47.12</v>
      </c>
    </row>
    <row r="737" spans="1:6" x14ac:dyDescent="0.35">
      <c r="A737" s="1">
        <v>8</v>
      </c>
      <c r="B737" s="1" t="s">
        <v>72</v>
      </c>
      <c r="C737" s="218">
        <v>44910</v>
      </c>
      <c r="D737" s="218">
        <v>44909</v>
      </c>
      <c r="E737" s="1">
        <v>14</v>
      </c>
      <c r="F737" s="62">
        <v>392.07</v>
      </c>
    </row>
    <row r="738" spans="1:6" x14ac:dyDescent="0.35">
      <c r="A738" s="1">
        <v>8</v>
      </c>
      <c r="B738" s="1" t="s">
        <v>72</v>
      </c>
      <c r="C738" s="218">
        <v>44910</v>
      </c>
      <c r="D738" s="218">
        <v>44910</v>
      </c>
      <c r="E738" s="1">
        <v>12</v>
      </c>
      <c r="F738" s="62">
        <v>493.06</v>
      </c>
    </row>
    <row r="739" spans="1:6" x14ac:dyDescent="0.35">
      <c r="A739" s="1">
        <v>8</v>
      </c>
      <c r="B739" s="1" t="s">
        <v>72</v>
      </c>
      <c r="C739" s="218">
        <v>44911</v>
      </c>
      <c r="D739" s="218">
        <v>44910</v>
      </c>
      <c r="E739" s="1">
        <v>7</v>
      </c>
      <c r="F739" s="62">
        <v>164.98</v>
      </c>
    </row>
    <row r="740" spans="1:6" x14ac:dyDescent="0.35">
      <c r="A740" s="1">
        <v>8</v>
      </c>
      <c r="B740" s="1" t="s">
        <v>72</v>
      </c>
      <c r="C740" s="218">
        <v>44911</v>
      </c>
      <c r="D740" s="218">
        <v>44911</v>
      </c>
      <c r="E740" s="1">
        <v>23</v>
      </c>
      <c r="F740" s="62">
        <v>757.18</v>
      </c>
    </row>
    <row r="741" spans="1:6" x14ac:dyDescent="0.35">
      <c r="A741" s="1">
        <v>8</v>
      </c>
      <c r="B741" s="1" t="s">
        <v>72</v>
      </c>
      <c r="C741" s="218">
        <v>44912</v>
      </c>
      <c r="D741" s="218">
        <v>44912</v>
      </c>
      <c r="E741" s="1">
        <v>8</v>
      </c>
      <c r="F741" s="62">
        <v>278.93</v>
      </c>
    </row>
    <row r="742" spans="1:6" x14ac:dyDescent="0.35">
      <c r="A742" s="1">
        <v>8</v>
      </c>
      <c r="B742" s="1" t="s">
        <v>72</v>
      </c>
      <c r="C742" s="218">
        <v>44913</v>
      </c>
      <c r="D742" s="218">
        <v>44912</v>
      </c>
      <c r="E742" s="1">
        <v>8</v>
      </c>
      <c r="F742" s="62">
        <v>309.41000000000003</v>
      </c>
    </row>
    <row r="743" spans="1:6" x14ac:dyDescent="0.35">
      <c r="A743" s="1">
        <v>8</v>
      </c>
      <c r="B743" s="1" t="s">
        <v>72</v>
      </c>
      <c r="C743" s="218">
        <v>44913</v>
      </c>
      <c r="D743" s="218">
        <v>44913</v>
      </c>
      <c r="E743" s="1">
        <v>10</v>
      </c>
      <c r="F743" s="62">
        <v>327.52999999999997</v>
      </c>
    </row>
    <row r="744" spans="1:6" x14ac:dyDescent="0.35">
      <c r="A744" s="1">
        <v>8</v>
      </c>
      <c r="B744" s="1" t="s">
        <v>72</v>
      </c>
      <c r="C744" s="218">
        <v>44914</v>
      </c>
      <c r="D744" s="218">
        <v>44913</v>
      </c>
      <c r="E744" s="1">
        <v>5</v>
      </c>
      <c r="F744" s="62">
        <v>240.32</v>
      </c>
    </row>
    <row r="745" spans="1:6" x14ac:dyDescent="0.35">
      <c r="A745" s="1">
        <v>8</v>
      </c>
      <c r="B745" s="1" t="s">
        <v>72</v>
      </c>
      <c r="C745" s="218">
        <v>44914</v>
      </c>
      <c r="D745" s="218">
        <v>44914</v>
      </c>
      <c r="E745" s="1">
        <v>20</v>
      </c>
      <c r="F745" s="62">
        <v>625.5</v>
      </c>
    </row>
    <row r="746" spans="1:6" x14ac:dyDescent="0.35">
      <c r="A746" s="1">
        <v>8</v>
      </c>
      <c r="B746" s="1" t="s">
        <v>72</v>
      </c>
      <c r="C746" s="218">
        <v>44915</v>
      </c>
      <c r="D746" s="218">
        <v>44915</v>
      </c>
      <c r="E746" s="1">
        <v>20</v>
      </c>
      <c r="F746" s="62">
        <v>625.70000000000005</v>
      </c>
    </row>
    <row r="747" spans="1:6" x14ac:dyDescent="0.35">
      <c r="A747" s="1">
        <v>8</v>
      </c>
      <c r="B747" s="1" t="s">
        <v>72</v>
      </c>
      <c r="C747" s="218">
        <v>44916</v>
      </c>
      <c r="D747" s="218">
        <v>44914</v>
      </c>
      <c r="E747" s="1">
        <v>1</v>
      </c>
      <c r="F747" s="62">
        <v>20.69</v>
      </c>
    </row>
    <row r="748" spans="1:6" x14ac:dyDescent="0.35">
      <c r="A748" s="1">
        <v>8</v>
      </c>
      <c r="B748" s="1" t="s">
        <v>72</v>
      </c>
      <c r="C748" s="218">
        <v>44916</v>
      </c>
      <c r="D748" s="218">
        <v>44916</v>
      </c>
      <c r="E748" s="1">
        <v>18</v>
      </c>
      <c r="F748" s="62">
        <v>626.94000000000005</v>
      </c>
    </row>
    <row r="749" spans="1:6" x14ac:dyDescent="0.35">
      <c r="A749" s="1">
        <v>8</v>
      </c>
      <c r="B749" s="1" t="s">
        <v>72</v>
      </c>
      <c r="C749" s="218">
        <v>44917</v>
      </c>
      <c r="D749" s="218">
        <v>44915</v>
      </c>
      <c r="E749" s="1">
        <v>1</v>
      </c>
      <c r="F749" s="62">
        <v>23.36</v>
      </c>
    </row>
    <row r="750" spans="1:6" x14ac:dyDescent="0.35">
      <c r="A750" s="1">
        <v>8</v>
      </c>
      <c r="B750" s="1" t="s">
        <v>72</v>
      </c>
      <c r="C750" s="218">
        <v>44917</v>
      </c>
      <c r="D750" s="218">
        <v>44916</v>
      </c>
      <c r="E750" s="1">
        <v>2</v>
      </c>
      <c r="F750" s="62">
        <v>45.44</v>
      </c>
    </row>
    <row r="751" spans="1:6" x14ac:dyDescent="0.35">
      <c r="A751" s="1">
        <v>8</v>
      </c>
      <c r="B751" s="1" t="s">
        <v>72</v>
      </c>
      <c r="C751" s="218">
        <v>44917</v>
      </c>
      <c r="D751" s="218">
        <v>44917</v>
      </c>
      <c r="E751" s="1">
        <v>14</v>
      </c>
      <c r="F751" s="62">
        <v>572.95000000000005</v>
      </c>
    </row>
    <row r="752" spans="1:6" x14ac:dyDescent="0.35">
      <c r="A752" s="1">
        <v>8</v>
      </c>
      <c r="B752" s="1" t="s">
        <v>72</v>
      </c>
      <c r="C752" s="218">
        <v>44918</v>
      </c>
      <c r="D752" s="218">
        <v>44917</v>
      </c>
      <c r="E752" s="1">
        <v>1</v>
      </c>
      <c r="F752" s="62">
        <v>54.35</v>
      </c>
    </row>
    <row r="753" spans="1:6" x14ac:dyDescent="0.35">
      <c r="A753" s="1">
        <v>8</v>
      </c>
      <c r="B753" s="1" t="s">
        <v>72</v>
      </c>
      <c r="C753" s="218">
        <v>44918</v>
      </c>
      <c r="D753" s="218">
        <v>44918</v>
      </c>
      <c r="E753" s="1">
        <v>17</v>
      </c>
      <c r="F753" s="62">
        <v>491.51</v>
      </c>
    </row>
    <row r="754" spans="1:6" x14ac:dyDescent="0.35">
      <c r="A754" s="1">
        <v>8</v>
      </c>
      <c r="B754" s="1" t="s">
        <v>72</v>
      </c>
      <c r="C754" s="218">
        <v>44919</v>
      </c>
      <c r="D754" s="218">
        <v>44919</v>
      </c>
      <c r="E754" s="1">
        <v>17</v>
      </c>
      <c r="F754" s="62">
        <v>555.16999999999996</v>
      </c>
    </row>
    <row r="755" spans="1:6" x14ac:dyDescent="0.35">
      <c r="A755" s="1">
        <v>8</v>
      </c>
      <c r="B755" s="1" t="s">
        <v>72</v>
      </c>
      <c r="C755" s="218">
        <v>44920</v>
      </c>
      <c r="D755" s="218">
        <v>44919</v>
      </c>
      <c r="E755" s="1">
        <v>2</v>
      </c>
      <c r="F755" s="62">
        <v>47.32</v>
      </c>
    </row>
    <row r="756" spans="1:6" x14ac:dyDescent="0.35">
      <c r="A756" s="1">
        <v>8</v>
      </c>
      <c r="B756" s="1" t="s">
        <v>72</v>
      </c>
      <c r="C756" s="218">
        <v>44920</v>
      </c>
      <c r="D756" s="218">
        <v>44920</v>
      </c>
      <c r="E756" s="1">
        <v>10</v>
      </c>
      <c r="F756" s="62">
        <v>295.3</v>
      </c>
    </row>
    <row r="757" spans="1:6" x14ac:dyDescent="0.35">
      <c r="A757" s="1">
        <v>8</v>
      </c>
      <c r="B757" s="1" t="s">
        <v>72</v>
      </c>
      <c r="C757" s="218">
        <v>44921</v>
      </c>
      <c r="D757" s="218">
        <v>44919</v>
      </c>
      <c r="E757" s="1">
        <v>2</v>
      </c>
      <c r="F757" s="62">
        <v>47.22</v>
      </c>
    </row>
    <row r="758" spans="1:6" x14ac:dyDescent="0.35">
      <c r="A758" s="1">
        <v>8</v>
      </c>
      <c r="B758" s="1" t="s">
        <v>72</v>
      </c>
      <c r="C758" s="218">
        <v>44921</v>
      </c>
      <c r="D758" s="218">
        <v>44920</v>
      </c>
      <c r="E758" s="1">
        <v>7</v>
      </c>
      <c r="F758" s="62">
        <v>194.38</v>
      </c>
    </row>
    <row r="759" spans="1:6" x14ac:dyDescent="0.35">
      <c r="A759" s="1">
        <v>8</v>
      </c>
      <c r="B759" s="1" t="s">
        <v>72</v>
      </c>
      <c r="C759" s="218">
        <v>44921</v>
      </c>
      <c r="D759" s="218">
        <v>44921</v>
      </c>
      <c r="E759" s="1">
        <v>14</v>
      </c>
      <c r="F759" s="62">
        <v>391.98</v>
      </c>
    </row>
    <row r="760" spans="1:6" x14ac:dyDescent="0.35">
      <c r="A760" s="1">
        <v>8</v>
      </c>
      <c r="B760" s="1" t="s">
        <v>72</v>
      </c>
      <c r="C760" s="218">
        <v>44922</v>
      </c>
      <c r="D760" s="218">
        <v>44920</v>
      </c>
      <c r="E760" s="1">
        <v>4</v>
      </c>
      <c r="F760" s="62">
        <v>216.96</v>
      </c>
    </row>
    <row r="761" spans="1:6" x14ac:dyDescent="0.35">
      <c r="A761" s="1">
        <v>8</v>
      </c>
      <c r="B761" s="1" t="s">
        <v>72</v>
      </c>
      <c r="C761" s="218">
        <v>44922</v>
      </c>
      <c r="D761" s="218">
        <v>44921</v>
      </c>
      <c r="E761" s="1">
        <v>1</v>
      </c>
      <c r="F761" s="62">
        <v>54.3</v>
      </c>
    </row>
    <row r="762" spans="1:6" x14ac:dyDescent="0.35">
      <c r="A762" s="1">
        <v>8</v>
      </c>
      <c r="B762" s="1" t="s">
        <v>72</v>
      </c>
      <c r="C762" s="218">
        <v>44922</v>
      </c>
      <c r="D762" s="218">
        <v>44922</v>
      </c>
      <c r="E762" s="1">
        <v>10</v>
      </c>
      <c r="F762" s="62">
        <v>328.62</v>
      </c>
    </row>
    <row r="763" spans="1:6" x14ac:dyDescent="0.35">
      <c r="A763" s="1">
        <v>8</v>
      </c>
      <c r="B763" s="1" t="s">
        <v>72</v>
      </c>
      <c r="C763" s="218">
        <v>44923</v>
      </c>
      <c r="D763" s="218">
        <v>44921</v>
      </c>
      <c r="E763" s="1">
        <v>1</v>
      </c>
      <c r="F763" s="62">
        <v>23.66</v>
      </c>
    </row>
    <row r="764" spans="1:6" x14ac:dyDescent="0.35">
      <c r="A764" s="1">
        <v>8</v>
      </c>
      <c r="B764" s="1" t="s">
        <v>72</v>
      </c>
      <c r="C764" s="218">
        <v>44923</v>
      </c>
      <c r="D764" s="218">
        <v>44922</v>
      </c>
      <c r="E764" s="1">
        <v>4</v>
      </c>
      <c r="F764" s="62">
        <v>186.51</v>
      </c>
    </row>
    <row r="765" spans="1:6" x14ac:dyDescent="0.35">
      <c r="A765" s="1">
        <v>8</v>
      </c>
      <c r="B765" s="1" t="s">
        <v>72</v>
      </c>
      <c r="C765" s="218">
        <v>44923</v>
      </c>
      <c r="D765" s="218">
        <v>44923</v>
      </c>
      <c r="E765" s="1">
        <v>11</v>
      </c>
      <c r="F765" s="62">
        <v>382.77</v>
      </c>
    </row>
    <row r="766" spans="1:6" x14ac:dyDescent="0.35">
      <c r="A766" s="1">
        <v>8</v>
      </c>
      <c r="B766" s="1" t="s">
        <v>72</v>
      </c>
      <c r="C766" s="218">
        <v>44924</v>
      </c>
      <c r="D766" s="218">
        <v>44923</v>
      </c>
      <c r="E766" s="1">
        <v>1</v>
      </c>
      <c r="F766" s="62">
        <v>54.15</v>
      </c>
    </row>
    <row r="767" spans="1:6" x14ac:dyDescent="0.35">
      <c r="A767" s="1">
        <v>8</v>
      </c>
      <c r="B767" s="1" t="s">
        <v>72</v>
      </c>
      <c r="C767" s="218">
        <v>44924</v>
      </c>
      <c r="D767" s="218">
        <v>44924</v>
      </c>
      <c r="E767" s="1">
        <v>9</v>
      </c>
      <c r="F767" s="62">
        <v>304.91000000000003</v>
      </c>
    </row>
    <row r="768" spans="1:6" x14ac:dyDescent="0.35">
      <c r="A768" s="1">
        <v>8</v>
      </c>
      <c r="B768" s="1" t="s">
        <v>72</v>
      </c>
      <c r="C768" s="218">
        <v>44925</v>
      </c>
      <c r="D768" s="218">
        <v>44924</v>
      </c>
      <c r="E768" s="1">
        <v>2</v>
      </c>
      <c r="F768" s="62">
        <v>108.6</v>
      </c>
    </row>
    <row r="769" spans="1:6" x14ac:dyDescent="0.35">
      <c r="A769" s="1">
        <v>8</v>
      </c>
      <c r="B769" s="1" t="s">
        <v>72</v>
      </c>
      <c r="C769" s="218">
        <v>44925</v>
      </c>
      <c r="D769" s="218">
        <v>44925</v>
      </c>
      <c r="E769" s="1">
        <v>11</v>
      </c>
      <c r="F769" s="62">
        <v>443.95</v>
      </c>
    </row>
    <row r="770" spans="1:6" x14ac:dyDescent="0.35">
      <c r="A770" s="1">
        <v>8</v>
      </c>
      <c r="B770" s="1" t="s">
        <v>72</v>
      </c>
      <c r="C770" s="218">
        <v>44926</v>
      </c>
      <c r="D770" s="218">
        <v>44925</v>
      </c>
      <c r="E770" s="1">
        <v>1</v>
      </c>
      <c r="F770" s="62">
        <v>23.76</v>
      </c>
    </row>
    <row r="771" spans="1:6" x14ac:dyDescent="0.35">
      <c r="A771" s="1">
        <v>8</v>
      </c>
      <c r="B771" s="1" t="s">
        <v>72</v>
      </c>
      <c r="C771" s="218">
        <v>44926</v>
      </c>
      <c r="D771" s="218">
        <v>44926</v>
      </c>
      <c r="E771" s="1">
        <v>7</v>
      </c>
      <c r="F771" s="62">
        <v>288.33</v>
      </c>
    </row>
    <row r="772" spans="1:6" x14ac:dyDescent="0.35">
      <c r="A772" s="1">
        <v>8</v>
      </c>
      <c r="B772" s="1" t="s">
        <v>72</v>
      </c>
      <c r="C772" s="218">
        <v>44927</v>
      </c>
      <c r="D772" s="218">
        <v>44926</v>
      </c>
      <c r="E772" s="1">
        <v>3</v>
      </c>
      <c r="F772" s="62">
        <v>101.57</v>
      </c>
    </row>
    <row r="773" spans="1:6" x14ac:dyDescent="0.35">
      <c r="A773" s="1">
        <v>8</v>
      </c>
      <c r="B773" s="1" t="s">
        <v>72</v>
      </c>
      <c r="C773" s="218">
        <v>44927</v>
      </c>
      <c r="D773" s="218">
        <v>44927</v>
      </c>
      <c r="E773" s="1">
        <v>6</v>
      </c>
      <c r="F773" s="62">
        <v>203.19</v>
      </c>
    </row>
    <row r="774" spans="1:6" x14ac:dyDescent="0.35">
      <c r="A774" s="1">
        <v>8</v>
      </c>
      <c r="B774" s="1" t="s">
        <v>72</v>
      </c>
      <c r="C774" s="218">
        <v>44928</v>
      </c>
      <c r="D774" s="218">
        <v>44926</v>
      </c>
      <c r="E774" s="1">
        <v>2</v>
      </c>
      <c r="F774" s="62">
        <v>78.010000000000005</v>
      </c>
    </row>
    <row r="775" spans="1:6" x14ac:dyDescent="0.35">
      <c r="A775" s="1">
        <v>8</v>
      </c>
      <c r="B775" s="1" t="s">
        <v>72</v>
      </c>
      <c r="C775" s="218">
        <v>44928</v>
      </c>
      <c r="D775" s="218">
        <v>44927</v>
      </c>
      <c r="E775" s="1">
        <v>5</v>
      </c>
      <c r="F775" s="62">
        <v>138.88999999999999</v>
      </c>
    </row>
    <row r="776" spans="1:6" x14ac:dyDescent="0.35">
      <c r="A776" s="1">
        <v>8</v>
      </c>
      <c r="B776" s="1" t="s">
        <v>72</v>
      </c>
      <c r="C776" s="218">
        <v>44928</v>
      </c>
      <c r="D776" s="218">
        <v>44928</v>
      </c>
      <c r="E776" s="1">
        <v>4</v>
      </c>
      <c r="F776" s="62">
        <v>120.69</v>
      </c>
    </row>
    <row r="777" spans="1:6" x14ac:dyDescent="0.35">
      <c r="A777" s="1">
        <v>8</v>
      </c>
      <c r="B777" s="1" t="s">
        <v>72</v>
      </c>
      <c r="C777" s="218">
        <v>44929</v>
      </c>
      <c r="D777" s="218">
        <v>44926</v>
      </c>
      <c r="E777" s="1">
        <v>1</v>
      </c>
      <c r="F777" s="62">
        <v>45.94</v>
      </c>
    </row>
    <row r="778" spans="1:6" x14ac:dyDescent="0.35">
      <c r="A778" s="1">
        <v>8</v>
      </c>
      <c r="B778" s="1" t="s">
        <v>72</v>
      </c>
      <c r="C778" s="218">
        <v>44929</v>
      </c>
      <c r="D778" s="218">
        <v>44927</v>
      </c>
      <c r="E778" s="1">
        <v>1</v>
      </c>
      <c r="F778" s="62">
        <v>23.71</v>
      </c>
    </row>
    <row r="779" spans="1:6" x14ac:dyDescent="0.35">
      <c r="A779" s="1">
        <v>8</v>
      </c>
      <c r="B779" s="1" t="s">
        <v>72</v>
      </c>
      <c r="C779" s="218">
        <v>44929</v>
      </c>
      <c r="D779" s="218">
        <v>44928</v>
      </c>
      <c r="E779" s="1">
        <v>4</v>
      </c>
      <c r="F779" s="62">
        <v>125.43</v>
      </c>
    </row>
    <row r="780" spans="1:6" x14ac:dyDescent="0.35">
      <c r="A780" s="1">
        <v>8</v>
      </c>
      <c r="B780" s="1" t="s">
        <v>72</v>
      </c>
      <c r="C780" s="218">
        <v>44929</v>
      </c>
      <c r="D780" s="218">
        <v>44929</v>
      </c>
      <c r="E780" s="1">
        <v>12</v>
      </c>
      <c r="F780" s="62">
        <v>436.87</v>
      </c>
    </row>
    <row r="781" spans="1:6" x14ac:dyDescent="0.35">
      <c r="A781" s="1">
        <v>8</v>
      </c>
      <c r="B781" s="1" t="s">
        <v>72</v>
      </c>
      <c r="C781" s="218">
        <v>44930</v>
      </c>
      <c r="D781" s="218">
        <v>44929</v>
      </c>
      <c r="E781" s="1">
        <v>1</v>
      </c>
      <c r="F781" s="62">
        <v>54.35</v>
      </c>
    </row>
    <row r="782" spans="1:6" x14ac:dyDescent="0.35">
      <c r="A782" s="1">
        <v>8</v>
      </c>
      <c r="B782" s="1" t="s">
        <v>72</v>
      </c>
      <c r="C782" s="218">
        <v>44930</v>
      </c>
      <c r="D782" s="218">
        <v>44930</v>
      </c>
      <c r="E782" s="1">
        <v>9</v>
      </c>
      <c r="F782" s="62">
        <v>304.66000000000003</v>
      </c>
    </row>
    <row r="783" spans="1:6" x14ac:dyDescent="0.35">
      <c r="A783" s="1">
        <v>8</v>
      </c>
      <c r="B783" s="1" t="s">
        <v>72</v>
      </c>
      <c r="C783" s="218">
        <v>44931</v>
      </c>
      <c r="D783" s="218">
        <v>44929</v>
      </c>
      <c r="E783" s="1">
        <v>1</v>
      </c>
      <c r="F783" s="62">
        <v>22.08</v>
      </c>
    </row>
    <row r="784" spans="1:6" x14ac:dyDescent="0.35">
      <c r="A784" s="1">
        <v>8</v>
      </c>
      <c r="B784" s="1" t="s">
        <v>72</v>
      </c>
      <c r="C784" s="218">
        <v>44931</v>
      </c>
      <c r="D784" s="218">
        <v>44930</v>
      </c>
      <c r="E784" s="1">
        <v>3</v>
      </c>
      <c r="F784" s="62">
        <v>132.41</v>
      </c>
    </row>
    <row r="785" spans="1:6" x14ac:dyDescent="0.35">
      <c r="A785" s="1">
        <v>8</v>
      </c>
      <c r="B785" s="1" t="s">
        <v>72</v>
      </c>
      <c r="C785" s="218">
        <v>44931</v>
      </c>
      <c r="D785" s="218">
        <v>44931</v>
      </c>
      <c r="E785" s="1">
        <v>15</v>
      </c>
      <c r="F785" s="62">
        <v>537.75</v>
      </c>
    </row>
    <row r="786" spans="1:6" x14ac:dyDescent="0.35">
      <c r="A786" s="1">
        <v>8</v>
      </c>
      <c r="B786" s="1" t="s">
        <v>72</v>
      </c>
      <c r="C786" s="218">
        <v>44932</v>
      </c>
      <c r="D786" s="218">
        <v>44930</v>
      </c>
      <c r="E786" s="1">
        <v>1</v>
      </c>
      <c r="F786" s="62">
        <v>23.66</v>
      </c>
    </row>
    <row r="787" spans="1:6" x14ac:dyDescent="0.35">
      <c r="A787" s="1">
        <v>8</v>
      </c>
      <c r="B787" s="1" t="s">
        <v>72</v>
      </c>
      <c r="C787" s="218">
        <v>44932</v>
      </c>
      <c r="D787" s="218">
        <v>44931</v>
      </c>
      <c r="E787" s="1">
        <v>5</v>
      </c>
      <c r="F787" s="62">
        <v>210.32</v>
      </c>
    </row>
    <row r="788" spans="1:6" x14ac:dyDescent="0.35">
      <c r="A788" s="1">
        <v>8</v>
      </c>
      <c r="B788" s="1" t="s">
        <v>72</v>
      </c>
      <c r="C788" s="218">
        <v>44932</v>
      </c>
      <c r="D788" s="218">
        <v>44932</v>
      </c>
      <c r="E788" s="1">
        <v>15</v>
      </c>
      <c r="F788" s="62">
        <v>476.66</v>
      </c>
    </row>
    <row r="789" spans="1:6" x14ac:dyDescent="0.35">
      <c r="A789" s="1">
        <v>8</v>
      </c>
      <c r="B789" s="1" t="s">
        <v>72</v>
      </c>
      <c r="C789" s="218">
        <v>44933</v>
      </c>
      <c r="D789" s="218">
        <v>44932</v>
      </c>
      <c r="E789" s="1">
        <v>1</v>
      </c>
      <c r="F789" s="62">
        <v>54.35</v>
      </c>
    </row>
    <row r="790" spans="1:6" x14ac:dyDescent="0.35">
      <c r="A790" s="1">
        <v>8</v>
      </c>
      <c r="B790" s="1" t="s">
        <v>72</v>
      </c>
      <c r="C790" s="218">
        <v>44933</v>
      </c>
      <c r="D790" s="218">
        <v>44933</v>
      </c>
      <c r="E790" s="1">
        <v>16</v>
      </c>
      <c r="F790" s="62">
        <v>531.76</v>
      </c>
    </row>
    <row r="791" spans="1:6" x14ac:dyDescent="0.35">
      <c r="A791" s="1">
        <v>8</v>
      </c>
      <c r="B791" s="1" t="s">
        <v>72</v>
      </c>
      <c r="C791" s="218">
        <v>44934</v>
      </c>
      <c r="D791" s="218">
        <v>44932</v>
      </c>
      <c r="E791" s="1">
        <v>3</v>
      </c>
      <c r="F791" s="62">
        <v>151.27000000000001</v>
      </c>
    </row>
    <row r="792" spans="1:6" x14ac:dyDescent="0.35">
      <c r="A792" s="1">
        <v>8</v>
      </c>
      <c r="B792" s="1" t="s">
        <v>72</v>
      </c>
      <c r="C792" s="218">
        <v>44934</v>
      </c>
      <c r="D792" s="218">
        <v>44933</v>
      </c>
      <c r="E792" s="1">
        <v>3</v>
      </c>
      <c r="F792" s="62">
        <v>97.07</v>
      </c>
    </row>
    <row r="793" spans="1:6" x14ac:dyDescent="0.35">
      <c r="A793" s="1">
        <v>8</v>
      </c>
      <c r="B793" s="1" t="s">
        <v>72</v>
      </c>
      <c r="C793" s="218">
        <v>44934</v>
      </c>
      <c r="D793" s="218">
        <v>44934</v>
      </c>
      <c r="E793" s="1">
        <v>16</v>
      </c>
      <c r="F793" s="62">
        <v>501.07</v>
      </c>
    </row>
    <row r="794" spans="1:6" x14ac:dyDescent="0.35">
      <c r="A794" s="1">
        <v>8</v>
      </c>
      <c r="B794" s="1" t="s">
        <v>72</v>
      </c>
      <c r="C794" s="218">
        <v>44935</v>
      </c>
      <c r="D794" s="218">
        <v>44934</v>
      </c>
      <c r="E794" s="1">
        <v>5</v>
      </c>
      <c r="F794" s="62">
        <v>148.69</v>
      </c>
    </row>
    <row r="795" spans="1:6" x14ac:dyDescent="0.35">
      <c r="A795" s="1">
        <v>8</v>
      </c>
      <c r="B795" s="1" t="s">
        <v>72</v>
      </c>
      <c r="C795" s="218">
        <v>44935</v>
      </c>
      <c r="D795" s="218">
        <v>44935</v>
      </c>
      <c r="E795" s="1">
        <v>15</v>
      </c>
      <c r="F795" s="62">
        <v>506.32</v>
      </c>
    </row>
    <row r="796" spans="1:6" x14ac:dyDescent="0.35">
      <c r="A796" s="1">
        <v>8</v>
      </c>
      <c r="B796" s="1" t="s">
        <v>72</v>
      </c>
      <c r="C796" s="218">
        <v>44936</v>
      </c>
      <c r="D796" s="218">
        <v>44935</v>
      </c>
      <c r="E796" s="1">
        <v>4</v>
      </c>
      <c r="F796" s="62">
        <v>93.84</v>
      </c>
    </row>
    <row r="797" spans="1:6" x14ac:dyDescent="0.35">
      <c r="A797" s="1">
        <v>8</v>
      </c>
      <c r="B797" s="1" t="s">
        <v>72</v>
      </c>
      <c r="C797" s="218">
        <v>44936</v>
      </c>
      <c r="D797" s="218">
        <v>44936</v>
      </c>
      <c r="E797" s="1">
        <v>17</v>
      </c>
      <c r="F797" s="62">
        <v>645.74</v>
      </c>
    </row>
    <row r="798" spans="1:6" x14ac:dyDescent="0.35">
      <c r="A798" s="1">
        <v>8</v>
      </c>
      <c r="B798" s="1" t="s">
        <v>72</v>
      </c>
      <c r="C798" s="218">
        <v>44937</v>
      </c>
      <c r="D798" s="218">
        <v>44934</v>
      </c>
      <c r="E798" s="1">
        <v>1</v>
      </c>
      <c r="F798" s="62">
        <v>23.46</v>
      </c>
    </row>
    <row r="799" spans="1:6" x14ac:dyDescent="0.35">
      <c r="A799" s="1">
        <v>8</v>
      </c>
      <c r="B799" s="1" t="s">
        <v>72</v>
      </c>
      <c r="C799" s="218">
        <v>44937</v>
      </c>
      <c r="D799" s="218">
        <v>44935</v>
      </c>
      <c r="E799" s="1">
        <v>1</v>
      </c>
      <c r="F799" s="62">
        <v>23.41</v>
      </c>
    </row>
    <row r="800" spans="1:6" x14ac:dyDescent="0.35">
      <c r="A800" s="1">
        <v>8</v>
      </c>
      <c r="B800" s="1" t="s">
        <v>72</v>
      </c>
      <c r="C800" s="218">
        <v>44937</v>
      </c>
      <c r="D800" s="218">
        <v>44936</v>
      </c>
      <c r="E800" s="1">
        <v>9</v>
      </c>
      <c r="F800" s="62">
        <v>241.12</v>
      </c>
    </row>
    <row r="801" spans="1:6" x14ac:dyDescent="0.35">
      <c r="A801" s="1">
        <v>8</v>
      </c>
      <c r="B801" s="1" t="s">
        <v>72</v>
      </c>
      <c r="C801" s="218">
        <v>44937</v>
      </c>
      <c r="D801" s="218">
        <v>44937</v>
      </c>
      <c r="E801" s="1">
        <v>8</v>
      </c>
      <c r="F801" s="62">
        <v>310.20999999999998</v>
      </c>
    </row>
    <row r="802" spans="1:6" x14ac:dyDescent="0.35">
      <c r="A802" s="1">
        <v>8</v>
      </c>
      <c r="B802" s="1" t="s">
        <v>72</v>
      </c>
      <c r="C802" s="218">
        <v>44938</v>
      </c>
      <c r="D802" s="218">
        <v>44936</v>
      </c>
      <c r="E802" s="1">
        <v>2</v>
      </c>
      <c r="F802" s="62">
        <v>46.38</v>
      </c>
    </row>
    <row r="803" spans="1:6" x14ac:dyDescent="0.35">
      <c r="A803" s="1">
        <v>8</v>
      </c>
      <c r="B803" s="1" t="s">
        <v>72</v>
      </c>
      <c r="C803" s="218">
        <v>44938</v>
      </c>
      <c r="D803" s="218">
        <v>44937</v>
      </c>
      <c r="E803" s="1">
        <v>14</v>
      </c>
      <c r="F803" s="62">
        <v>452.51</v>
      </c>
    </row>
    <row r="804" spans="1:6" x14ac:dyDescent="0.35">
      <c r="A804" s="1">
        <v>8</v>
      </c>
      <c r="B804" s="1" t="s">
        <v>72</v>
      </c>
      <c r="C804" s="218">
        <v>44938</v>
      </c>
      <c r="D804" s="218">
        <v>44938</v>
      </c>
      <c r="E804" s="1">
        <v>7</v>
      </c>
      <c r="F804" s="62">
        <v>195.61</v>
      </c>
    </row>
    <row r="805" spans="1:6" x14ac:dyDescent="0.35">
      <c r="A805" s="1">
        <v>8</v>
      </c>
      <c r="B805" s="1" t="s">
        <v>72</v>
      </c>
      <c r="C805" s="218">
        <v>44939</v>
      </c>
      <c r="D805" s="218">
        <v>44936</v>
      </c>
      <c r="E805" s="1">
        <v>1</v>
      </c>
      <c r="F805" s="62">
        <v>21.68</v>
      </c>
    </row>
    <row r="806" spans="1:6" x14ac:dyDescent="0.35">
      <c r="A806" s="1">
        <v>8</v>
      </c>
      <c r="B806" s="1" t="s">
        <v>72</v>
      </c>
      <c r="C806" s="218">
        <v>44939</v>
      </c>
      <c r="D806" s="218">
        <v>44938</v>
      </c>
      <c r="E806" s="1">
        <v>18</v>
      </c>
      <c r="F806" s="62">
        <v>637.48</v>
      </c>
    </row>
    <row r="807" spans="1:6" x14ac:dyDescent="0.35">
      <c r="A807" s="1">
        <v>8</v>
      </c>
      <c r="B807" s="1" t="s">
        <v>72</v>
      </c>
      <c r="C807" s="218">
        <v>44939</v>
      </c>
      <c r="D807" s="218">
        <v>44939</v>
      </c>
      <c r="E807" s="1">
        <v>7</v>
      </c>
      <c r="F807" s="62">
        <v>287.88</v>
      </c>
    </row>
    <row r="808" spans="1:6" x14ac:dyDescent="0.35">
      <c r="A808" s="1">
        <v>8</v>
      </c>
      <c r="B808" s="1" t="s">
        <v>72</v>
      </c>
      <c r="C808" s="218">
        <v>44940</v>
      </c>
      <c r="D808" s="218">
        <v>44938</v>
      </c>
      <c r="E808" s="1">
        <v>1</v>
      </c>
      <c r="F808" s="62">
        <v>20.39</v>
      </c>
    </row>
    <row r="809" spans="1:6" x14ac:dyDescent="0.35">
      <c r="A809" s="1">
        <v>8</v>
      </c>
      <c r="B809" s="1" t="s">
        <v>72</v>
      </c>
      <c r="C809" s="218">
        <v>44940</v>
      </c>
      <c r="D809" s="218">
        <v>44939</v>
      </c>
      <c r="E809" s="1">
        <v>15</v>
      </c>
      <c r="F809" s="62">
        <v>384.34</v>
      </c>
    </row>
    <row r="810" spans="1:6" x14ac:dyDescent="0.35">
      <c r="A810" s="1">
        <v>8</v>
      </c>
      <c r="B810" s="1" t="s">
        <v>72</v>
      </c>
      <c r="C810" s="218">
        <v>44940</v>
      </c>
      <c r="D810" s="218">
        <v>44940</v>
      </c>
      <c r="E810" s="1">
        <v>6</v>
      </c>
      <c r="F810" s="62">
        <v>202.7</v>
      </c>
    </row>
    <row r="811" spans="1:6" x14ac:dyDescent="0.35">
      <c r="A811" s="1">
        <v>8</v>
      </c>
      <c r="B811" s="1" t="s">
        <v>72</v>
      </c>
      <c r="C811" s="218">
        <v>44942</v>
      </c>
      <c r="D811" s="218">
        <v>44939</v>
      </c>
      <c r="E811" s="1">
        <v>1</v>
      </c>
      <c r="F811" s="62">
        <v>52.67</v>
      </c>
    </row>
    <row r="812" spans="1:6" x14ac:dyDescent="0.35">
      <c r="A812" s="1">
        <v>8</v>
      </c>
      <c r="B812" s="1" t="s">
        <v>72</v>
      </c>
      <c r="C812" s="218">
        <v>44942</v>
      </c>
      <c r="D812" s="218">
        <v>44940</v>
      </c>
      <c r="E812" s="1">
        <v>13</v>
      </c>
      <c r="F812" s="62">
        <v>398.21</v>
      </c>
    </row>
    <row r="813" spans="1:6" x14ac:dyDescent="0.35">
      <c r="A813" s="1">
        <v>8</v>
      </c>
      <c r="B813" s="1" t="s">
        <v>72</v>
      </c>
      <c r="C813" s="218">
        <v>44942</v>
      </c>
      <c r="D813" s="218">
        <v>44941</v>
      </c>
      <c r="E813" s="1">
        <v>6</v>
      </c>
      <c r="F813" s="62">
        <v>233.58</v>
      </c>
    </row>
    <row r="814" spans="1:6" x14ac:dyDescent="0.35">
      <c r="A814" s="1">
        <v>8</v>
      </c>
      <c r="B814" s="1" t="s">
        <v>72</v>
      </c>
      <c r="C814" s="218">
        <v>44942</v>
      </c>
      <c r="D814" s="218">
        <v>44942</v>
      </c>
      <c r="E814" s="1">
        <v>1</v>
      </c>
      <c r="F814" s="62">
        <v>54.25</v>
      </c>
    </row>
    <row r="815" spans="1:6" x14ac:dyDescent="0.35">
      <c r="A815" s="1">
        <v>8</v>
      </c>
      <c r="B815" s="1" t="s">
        <v>72</v>
      </c>
      <c r="C815" s="218">
        <v>44943</v>
      </c>
      <c r="D815" s="218">
        <v>44940</v>
      </c>
      <c r="E815" s="1">
        <v>5</v>
      </c>
      <c r="F815" s="62">
        <v>116.37</v>
      </c>
    </row>
    <row r="816" spans="1:6" x14ac:dyDescent="0.35">
      <c r="A816" s="1">
        <v>8</v>
      </c>
      <c r="B816" s="1" t="s">
        <v>72</v>
      </c>
      <c r="C816" s="218">
        <v>44943</v>
      </c>
      <c r="D816" s="218">
        <v>44941</v>
      </c>
      <c r="E816" s="1">
        <v>13</v>
      </c>
      <c r="F816" s="62">
        <v>481.08</v>
      </c>
    </row>
    <row r="817" spans="1:6" x14ac:dyDescent="0.35">
      <c r="A817" s="1">
        <v>8</v>
      </c>
      <c r="B817" s="1" t="s">
        <v>72</v>
      </c>
      <c r="C817" s="218">
        <v>44943</v>
      </c>
      <c r="D817" s="218">
        <v>44942</v>
      </c>
      <c r="E817" s="1">
        <v>1</v>
      </c>
      <c r="F817" s="62">
        <v>21.63</v>
      </c>
    </row>
    <row r="818" spans="1:6" x14ac:dyDescent="0.35">
      <c r="A818" s="1">
        <v>8</v>
      </c>
      <c r="B818" s="1" t="s">
        <v>72</v>
      </c>
      <c r="C818" s="218">
        <v>44943</v>
      </c>
      <c r="D818" s="218">
        <v>44943</v>
      </c>
      <c r="E818" s="1">
        <v>1</v>
      </c>
      <c r="F818" s="62">
        <v>23.76</v>
      </c>
    </row>
    <row r="819" spans="1:6" x14ac:dyDescent="0.35">
      <c r="A819" s="1">
        <v>8</v>
      </c>
      <c r="B819" s="1" t="s">
        <v>72</v>
      </c>
      <c r="C819" s="218">
        <v>44944</v>
      </c>
      <c r="D819" s="218">
        <v>44942</v>
      </c>
      <c r="E819" s="1">
        <v>14</v>
      </c>
      <c r="F819" s="62">
        <v>575.05999999999995</v>
      </c>
    </row>
    <row r="820" spans="1:6" x14ac:dyDescent="0.35">
      <c r="A820" s="1">
        <v>8</v>
      </c>
      <c r="B820" s="1" t="s">
        <v>72</v>
      </c>
      <c r="C820" s="218">
        <v>44944</v>
      </c>
      <c r="D820" s="218">
        <v>44943</v>
      </c>
      <c r="E820" s="1">
        <v>4</v>
      </c>
      <c r="F820" s="62">
        <v>94.54</v>
      </c>
    </row>
    <row r="821" spans="1:6" x14ac:dyDescent="0.35">
      <c r="A821" s="1">
        <v>8</v>
      </c>
      <c r="B821" s="1" t="s">
        <v>72</v>
      </c>
      <c r="C821" s="218">
        <v>44945</v>
      </c>
      <c r="D821" s="218">
        <v>44942</v>
      </c>
      <c r="E821" s="1">
        <v>2</v>
      </c>
      <c r="F821" s="62">
        <v>45.69</v>
      </c>
    </row>
    <row r="822" spans="1:6" x14ac:dyDescent="0.35">
      <c r="A822" s="1">
        <v>8</v>
      </c>
      <c r="B822" s="1" t="s">
        <v>72</v>
      </c>
      <c r="C822" s="218">
        <v>44945</v>
      </c>
      <c r="D822" s="218">
        <v>44943</v>
      </c>
      <c r="E822" s="1">
        <v>10</v>
      </c>
      <c r="F822" s="62">
        <v>389.4</v>
      </c>
    </row>
    <row r="823" spans="1:6" x14ac:dyDescent="0.35">
      <c r="A823" s="1">
        <v>8</v>
      </c>
      <c r="B823" s="1" t="s">
        <v>72</v>
      </c>
      <c r="C823" s="218">
        <v>44945</v>
      </c>
      <c r="D823" s="218">
        <v>44944</v>
      </c>
      <c r="E823" s="1">
        <v>6</v>
      </c>
      <c r="F823" s="62">
        <v>140.37</v>
      </c>
    </row>
    <row r="824" spans="1:6" x14ac:dyDescent="0.35">
      <c r="A824" s="1">
        <v>8</v>
      </c>
      <c r="B824" s="1" t="s">
        <v>72</v>
      </c>
      <c r="C824" s="218">
        <v>44945</v>
      </c>
      <c r="D824" s="218">
        <v>44945</v>
      </c>
      <c r="E824" s="1">
        <v>2</v>
      </c>
      <c r="F824" s="62">
        <v>45.84</v>
      </c>
    </row>
    <row r="825" spans="1:6" x14ac:dyDescent="0.35">
      <c r="A825" s="1">
        <v>8</v>
      </c>
      <c r="B825" s="1" t="s">
        <v>72</v>
      </c>
      <c r="C825" s="218">
        <v>44946</v>
      </c>
      <c r="D825" s="218">
        <v>44943</v>
      </c>
      <c r="E825" s="1">
        <v>2</v>
      </c>
      <c r="F825" s="62">
        <v>78.010000000000005</v>
      </c>
    </row>
    <row r="826" spans="1:6" x14ac:dyDescent="0.35">
      <c r="A826" s="1">
        <v>8</v>
      </c>
      <c r="B826" s="1" t="s">
        <v>72</v>
      </c>
      <c r="C826" s="218">
        <v>44946</v>
      </c>
      <c r="D826" s="218">
        <v>44944</v>
      </c>
      <c r="E826" s="1">
        <v>11</v>
      </c>
      <c r="F826" s="62">
        <v>413.31</v>
      </c>
    </row>
    <row r="827" spans="1:6" x14ac:dyDescent="0.35">
      <c r="A827" s="1">
        <v>8</v>
      </c>
      <c r="B827" s="1" t="s">
        <v>72</v>
      </c>
      <c r="C827" s="218">
        <v>44946</v>
      </c>
      <c r="D827" s="218">
        <v>44945</v>
      </c>
      <c r="E827" s="1">
        <v>9</v>
      </c>
      <c r="F827" s="62">
        <v>365.15</v>
      </c>
    </row>
    <row r="828" spans="1:6" x14ac:dyDescent="0.35">
      <c r="A828" s="1">
        <v>8</v>
      </c>
      <c r="B828" s="1" t="s">
        <v>72</v>
      </c>
      <c r="C828" s="218">
        <v>44946</v>
      </c>
      <c r="D828" s="218">
        <v>44946</v>
      </c>
      <c r="E828" s="1">
        <v>4</v>
      </c>
      <c r="F828" s="62">
        <v>94.79</v>
      </c>
    </row>
    <row r="829" spans="1:6" x14ac:dyDescent="0.35">
      <c r="A829" s="1">
        <v>8</v>
      </c>
      <c r="B829" s="1" t="s">
        <v>72</v>
      </c>
      <c r="C829" s="218">
        <v>44947</v>
      </c>
      <c r="D829" s="218">
        <v>44944</v>
      </c>
      <c r="E829" s="1">
        <v>3</v>
      </c>
      <c r="F829" s="62">
        <v>100.28</v>
      </c>
    </row>
    <row r="830" spans="1:6" x14ac:dyDescent="0.35">
      <c r="A830" s="1">
        <v>8</v>
      </c>
      <c r="B830" s="1" t="s">
        <v>72</v>
      </c>
      <c r="C830" s="218">
        <v>44947</v>
      </c>
      <c r="D830" s="218">
        <v>44945</v>
      </c>
      <c r="E830" s="1">
        <v>7</v>
      </c>
      <c r="F830" s="62">
        <v>164.63</v>
      </c>
    </row>
    <row r="831" spans="1:6" x14ac:dyDescent="0.35">
      <c r="A831" s="1">
        <v>8</v>
      </c>
      <c r="B831" s="1" t="s">
        <v>72</v>
      </c>
      <c r="C831" s="218">
        <v>44947</v>
      </c>
      <c r="D831" s="218">
        <v>44946</v>
      </c>
      <c r="E831" s="1">
        <v>4</v>
      </c>
      <c r="F831" s="62">
        <v>185.81</v>
      </c>
    </row>
    <row r="832" spans="1:6" x14ac:dyDescent="0.35">
      <c r="A832" s="1">
        <v>8</v>
      </c>
      <c r="B832" s="1" t="s">
        <v>72</v>
      </c>
      <c r="C832" s="218">
        <v>44947</v>
      </c>
      <c r="D832" s="218">
        <v>44947</v>
      </c>
      <c r="E832" s="1">
        <v>3</v>
      </c>
      <c r="F832" s="62">
        <v>132.46</v>
      </c>
    </row>
    <row r="833" spans="1:6" x14ac:dyDescent="0.35">
      <c r="A833" s="1">
        <v>8</v>
      </c>
      <c r="B833" s="1" t="s">
        <v>72</v>
      </c>
      <c r="C833" s="218">
        <v>44948</v>
      </c>
      <c r="D833" s="218">
        <v>44946</v>
      </c>
      <c r="E833" s="1">
        <v>5</v>
      </c>
      <c r="F833" s="62">
        <v>172.4</v>
      </c>
    </row>
    <row r="834" spans="1:6" x14ac:dyDescent="0.35">
      <c r="A834" s="1">
        <v>8</v>
      </c>
      <c r="B834" s="1" t="s">
        <v>72</v>
      </c>
      <c r="C834" s="218">
        <v>44948</v>
      </c>
      <c r="D834" s="218">
        <v>44947</v>
      </c>
      <c r="E834" s="1">
        <v>13</v>
      </c>
      <c r="F834" s="62">
        <v>367.67</v>
      </c>
    </row>
    <row r="835" spans="1:6" x14ac:dyDescent="0.35">
      <c r="A835" s="1">
        <v>8</v>
      </c>
      <c r="B835" s="1" t="s">
        <v>72</v>
      </c>
      <c r="C835" s="218">
        <v>44949</v>
      </c>
      <c r="D835" s="218">
        <v>44946</v>
      </c>
      <c r="E835" s="1">
        <v>2</v>
      </c>
      <c r="F835" s="62">
        <v>68.510000000000005</v>
      </c>
    </row>
    <row r="836" spans="1:6" x14ac:dyDescent="0.35">
      <c r="A836" s="1">
        <v>8</v>
      </c>
      <c r="B836" s="1" t="s">
        <v>72</v>
      </c>
      <c r="C836" s="218">
        <v>44949</v>
      </c>
      <c r="D836" s="218">
        <v>44947</v>
      </c>
      <c r="E836" s="1">
        <v>3</v>
      </c>
      <c r="F836" s="62">
        <v>101.47</v>
      </c>
    </row>
    <row r="837" spans="1:6" x14ac:dyDescent="0.35">
      <c r="A837" s="1">
        <v>8</v>
      </c>
      <c r="B837" s="1" t="s">
        <v>72</v>
      </c>
      <c r="C837" s="218">
        <v>44949</v>
      </c>
      <c r="D837" s="218">
        <v>44948</v>
      </c>
      <c r="E837" s="1">
        <v>11</v>
      </c>
      <c r="F837" s="62">
        <v>413.06</v>
      </c>
    </row>
    <row r="838" spans="1:6" x14ac:dyDescent="0.35">
      <c r="A838" s="1">
        <v>8</v>
      </c>
      <c r="B838" s="1" t="s">
        <v>72</v>
      </c>
      <c r="C838" s="218">
        <v>44950</v>
      </c>
      <c r="D838" s="218">
        <v>44948</v>
      </c>
      <c r="E838" s="1">
        <v>1</v>
      </c>
      <c r="F838" s="62">
        <v>23.76</v>
      </c>
    </row>
    <row r="839" spans="1:6" x14ac:dyDescent="0.35">
      <c r="A839" s="1">
        <v>8</v>
      </c>
      <c r="B839" s="1" t="s">
        <v>72</v>
      </c>
      <c r="C839" s="218">
        <v>44950</v>
      </c>
      <c r="D839" s="218">
        <v>44950</v>
      </c>
      <c r="E839" s="1">
        <v>14</v>
      </c>
      <c r="F839" s="62">
        <v>454.75</v>
      </c>
    </row>
    <row r="840" spans="1:6" x14ac:dyDescent="0.35">
      <c r="A840" s="1">
        <v>8</v>
      </c>
      <c r="B840" s="1" t="s">
        <v>72</v>
      </c>
      <c r="C840" s="218">
        <v>44951</v>
      </c>
      <c r="D840" s="218">
        <v>44951</v>
      </c>
      <c r="E840" s="1">
        <v>18</v>
      </c>
      <c r="F840" s="62">
        <v>610.12</v>
      </c>
    </row>
    <row r="841" spans="1:6" x14ac:dyDescent="0.35">
      <c r="A841" s="1">
        <v>8</v>
      </c>
      <c r="B841" s="1" t="s">
        <v>72</v>
      </c>
      <c r="C841" s="218">
        <v>44952</v>
      </c>
      <c r="D841" s="218">
        <v>44951</v>
      </c>
      <c r="E841" s="1">
        <v>2</v>
      </c>
      <c r="F841" s="62">
        <v>47.42</v>
      </c>
    </row>
    <row r="842" spans="1:6" x14ac:dyDescent="0.35">
      <c r="A842" s="1">
        <v>8</v>
      </c>
      <c r="B842" s="1" t="s">
        <v>72</v>
      </c>
      <c r="C842" s="218">
        <v>44952</v>
      </c>
      <c r="D842" s="218">
        <v>44952</v>
      </c>
      <c r="E842" s="1">
        <v>9</v>
      </c>
      <c r="F842" s="62">
        <v>303.18</v>
      </c>
    </row>
    <row r="843" spans="1:6" x14ac:dyDescent="0.35">
      <c r="A843" s="1">
        <v>9</v>
      </c>
      <c r="B843" s="1" t="s">
        <v>73</v>
      </c>
      <c r="C843" s="218">
        <v>44879</v>
      </c>
      <c r="D843" s="218">
        <v>44878</v>
      </c>
      <c r="E843" s="1">
        <v>8</v>
      </c>
      <c r="F843" s="62">
        <v>357.58</v>
      </c>
    </row>
    <row r="844" spans="1:6" x14ac:dyDescent="0.35">
      <c r="A844" s="1">
        <v>9</v>
      </c>
      <c r="B844" s="1" t="s">
        <v>73</v>
      </c>
      <c r="C844" s="218">
        <v>44879</v>
      </c>
      <c r="D844" s="218">
        <v>44879</v>
      </c>
      <c r="E844" s="1">
        <v>3</v>
      </c>
      <c r="F844" s="62">
        <v>148.05000000000001</v>
      </c>
    </row>
    <row r="845" spans="1:6" x14ac:dyDescent="0.35">
      <c r="A845" s="1">
        <v>9</v>
      </c>
      <c r="B845" s="1" t="s">
        <v>73</v>
      </c>
      <c r="C845" s="218">
        <v>44881</v>
      </c>
      <c r="D845" s="218">
        <v>44879</v>
      </c>
      <c r="E845" s="1">
        <v>6</v>
      </c>
      <c r="F845" s="62">
        <v>166.22</v>
      </c>
    </row>
    <row r="846" spans="1:6" x14ac:dyDescent="0.35">
      <c r="A846" s="1">
        <v>9</v>
      </c>
      <c r="B846" s="1" t="s">
        <v>73</v>
      </c>
      <c r="C846" s="218">
        <v>44881</v>
      </c>
      <c r="D846" s="218">
        <v>44880</v>
      </c>
      <c r="E846" s="1">
        <v>6</v>
      </c>
      <c r="F846" s="62">
        <v>243.04</v>
      </c>
    </row>
    <row r="847" spans="1:6" x14ac:dyDescent="0.35">
      <c r="A847" s="1">
        <v>9</v>
      </c>
      <c r="B847" s="1" t="s">
        <v>73</v>
      </c>
      <c r="C847" s="218">
        <v>44883</v>
      </c>
      <c r="D847" s="218">
        <v>44878</v>
      </c>
      <c r="E847" s="1">
        <v>4</v>
      </c>
      <c r="F847" s="62">
        <v>149.78</v>
      </c>
    </row>
    <row r="848" spans="1:6" x14ac:dyDescent="0.35">
      <c r="A848" s="1">
        <v>9</v>
      </c>
      <c r="B848" s="1" t="s">
        <v>73</v>
      </c>
      <c r="C848" s="218">
        <v>44883</v>
      </c>
      <c r="D848" s="218">
        <v>44879</v>
      </c>
      <c r="E848" s="1">
        <v>4</v>
      </c>
      <c r="F848" s="62">
        <v>113.05</v>
      </c>
    </row>
    <row r="849" spans="1:6" x14ac:dyDescent="0.35">
      <c r="A849" s="1">
        <v>9</v>
      </c>
      <c r="B849" s="1" t="s">
        <v>73</v>
      </c>
      <c r="C849" s="218">
        <v>44883</v>
      </c>
      <c r="D849" s="218">
        <v>44880</v>
      </c>
      <c r="E849" s="1">
        <v>3</v>
      </c>
      <c r="F849" s="62">
        <v>126.37</v>
      </c>
    </row>
    <row r="850" spans="1:6" x14ac:dyDescent="0.35">
      <c r="A850" s="1">
        <v>9</v>
      </c>
      <c r="B850" s="1" t="s">
        <v>73</v>
      </c>
      <c r="C850" s="218">
        <v>44883</v>
      </c>
      <c r="D850" s="218">
        <v>44881</v>
      </c>
      <c r="E850" s="1">
        <v>5</v>
      </c>
      <c r="F850" s="62">
        <v>199.43</v>
      </c>
    </row>
    <row r="851" spans="1:6" x14ac:dyDescent="0.35">
      <c r="A851" s="1">
        <v>9</v>
      </c>
      <c r="B851" s="1" t="s">
        <v>73</v>
      </c>
      <c r="C851" s="218">
        <v>44883</v>
      </c>
      <c r="D851" s="218">
        <v>44882</v>
      </c>
      <c r="E851" s="1">
        <v>1</v>
      </c>
      <c r="F851" s="62">
        <v>35.94</v>
      </c>
    </row>
    <row r="852" spans="1:6" x14ac:dyDescent="0.35">
      <c r="A852" s="1">
        <v>9</v>
      </c>
      <c r="B852" s="1" t="s">
        <v>73</v>
      </c>
      <c r="C852" s="218">
        <v>44884</v>
      </c>
      <c r="D852" s="218">
        <v>44878</v>
      </c>
      <c r="E852" s="1">
        <v>2</v>
      </c>
      <c r="F852" s="62">
        <v>74.7</v>
      </c>
    </row>
    <row r="853" spans="1:6" x14ac:dyDescent="0.35">
      <c r="A853" s="1">
        <v>9</v>
      </c>
      <c r="B853" s="1" t="s">
        <v>73</v>
      </c>
      <c r="C853" s="218">
        <v>44884</v>
      </c>
      <c r="D853" s="218">
        <v>44879</v>
      </c>
      <c r="E853" s="1">
        <v>2</v>
      </c>
      <c r="F853" s="62">
        <v>45.09</v>
      </c>
    </row>
    <row r="854" spans="1:6" x14ac:dyDescent="0.35">
      <c r="A854" s="1">
        <v>9</v>
      </c>
      <c r="B854" s="1" t="s">
        <v>73</v>
      </c>
      <c r="C854" s="218">
        <v>44884</v>
      </c>
      <c r="D854" s="218">
        <v>44880</v>
      </c>
      <c r="E854" s="1">
        <v>1</v>
      </c>
      <c r="F854" s="62">
        <v>47.92</v>
      </c>
    </row>
    <row r="855" spans="1:6" x14ac:dyDescent="0.35">
      <c r="A855" s="1">
        <v>9</v>
      </c>
      <c r="B855" s="1" t="s">
        <v>73</v>
      </c>
      <c r="C855" s="218">
        <v>44884</v>
      </c>
      <c r="D855" s="218">
        <v>44881</v>
      </c>
      <c r="E855" s="1">
        <v>2</v>
      </c>
      <c r="F855" s="62">
        <v>99.1</v>
      </c>
    </row>
    <row r="856" spans="1:6" x14ac:dyDescent="0.35">
      <c r="A856" s="1">
        <v>9</v>
      </c>
      <c r="B856" s="1" t="s">
        <v>73</v>
      </c>
      <c r="C856" s="218">
        <v>44884</v>
      </c>
      <c r="D856" s="218">
        <v>44882</v>
      </c>
      <c r="E856" s="1">
        <v>2</v>
      </c>
      <c r="F856" s="62">
        <v>101.97</v>
      </c>
    </row>
    <row r="857" spans="1:6" x14ac:dyDescent="0.35">
      <c r="A857" s="1">
        <v>9</v>
      </c>
      <c r="B857" s="1" t="s">
        <v>73</v>
      </c>
      <c r="C857" s="218">
        <v>44885</v>
      </c>
      <c r="D857" s="218">
        <v>44879</v>
      </c>
      <c r="E857" s="1">
        <v>2</v>
      </c>
      <c r="F857" s="62">
        <v>78.16</v>
      </c>
    </row>
    <row r="858" spans="1:6" x14ac:dyDescent="0.35">
      <c r="A858" s="1">
        <v>9</v>
      </c>
      <c r="B858" s="1" t="s">
        <v>73</v>
      </c>
      <c r="C858" s="218">
        <v>44885</v>
      </c>
      <c r="D858" s="218">
        <v>44880</v>
      </c>
      <c r="E858" s="1">
        <v>2</v>
      </c>
      <c r="F858" s="62">
        <v>105.98</v>
      </c>
    </row>
    <row r="859" spans="1:6" x14ac:dyDescent="0.35">
      <c r="A859" s="1">
        <v>9</v>
      </c>
      <c r="B859" s="1" t="s">
        <v>73</v>
      </c>
      <c r="C859" s="218">
        <v>44885</v>
      </c>
      <c r="D859" s="218">
        <v>44881</v>
      </c>
      <c r="E859" s="1">
        <v>4</v>
      </c>
      <c r="F859" s="62">
        <v>144.93</v>
      </c>
    </row>
    <row r="860" spans="1:6" x14ac:dyDescent="0.35">
      <c r="A860" s="1">
        <v>9</v>
      </c>
      <c r="B860" s="1" t="s">
        <v>73</v>
      </c>
      <c r="C860" s="218">
        <v>44885</v>
      </c>
      <c r="D860" s="218">
        <v>44882</v>
      </c>
      <c r="E860" s="1">
        <v>10</v>
      </c>
      <c r="F860" s="62">
        <v>431.54</v>
      </c>
    </row>
    <row r="861" spans="1:6" x14ac:dyDescent="0.35">
      <c r="A861" s="1">
        <v>9</v>
      </c>
      <c r="B861" s="1" t="s">
        <v>73</v>
      </c>
      <c r="C861" s="218">
        <v>44886</v>
      </c>
      <c r="D861" s="218">
        <v>44880</v>
      </c>
      <c r="E861" s="1">
        <v>1</v>
      </c>
      <c r="F861" s="62">
        <v>50.64</v>
      </c>
    </row>
    <row r="862" spans="1:6" x14ac:dyDescent="0.35">
      <c r="A862" s="1">
        <v>9</v>
      </c>
      <c r="B862" s="1" t="s">
        <v>73</v>
      </c>
      <c r="C862" s="218">
        <v>44886</v>
      </c>
      <c r="D862" s="218">
        <v>44881</v>
      </c>
      <c r="E862" s="1">
        <v>2</v>
      </c>
      <c r="F862" s="62">
        <v>99.7</v>
      </c>
    </row>
    <row r="863" spans="1:6" x14ac:dyDescent="0.35">
      <c r="A863" s="1">
        <v>9</v>
      </c>
      <c r="B863" s="1" t="s">
        <v>73</v>
      </c>
      <c r="C863" s="218">
        <v>44886</v>
      </c>
      <c r="D863" s="218">
        <v>44882</v>
      </c>
      <c r="E863" s="1">
        <v>4</v>
      </c>
      <c r="F863" s="62">
        <v>155.33000000000001</v>
      </c>
    </row>
    <row r="864" spans="1:6" x14ac:dyDescent="0.35">
      <c r="A864" s="1">
        <v>9</v>
      </c>
      <c r="B864" s="1" t="s">
        <v>73</v>
      </c>
      <c r="C864" s="218">
        <v>44886</v>
      </c>
      <c r="D864" s="218">
        <v>44885</v>
      </c>
      <c r="E864" s="1">
        <v>4</v>
      </c>
      <c r="F864" s="62">
        <v>184.68</v>
      </c>
    </row>
    <row r="865" spans="1:6" x14ac:dyDescent="0.35">
      <c r="A865" s="1">
        <v>9</v>
      </c>
      <c r="B865" s="1" t="s">
        <v>73</v>
      </c>
      <c r="C865" s="218">
        <v>44886</v>
      </c>
      <c r="D865" s="218">
        <v>44886</v>
      </c>
      <c r="E865" s="1">
        <v>6</v>
      </c>
      <c r="F865" s="62">
        <v>219.53</v>
      </c>
    </row>
    <row r="866" spans="1:6" x14ac:dyDescent="0.35">
      <c r="A866" s="1">
        <v>9</v>
      </c>
      <c r="B866" s="1" t="s">
        <v>73</v>
      </c>
      <c r="C866" s="218">
        <v>44887</v>
      </c>
      <c r="D866" s="218">
        <v>44886</v>
      </c>
      <c r="E866" s="1">
        <v>2</v>
      </c>
      <c r="F866" s="62">
        <v>46.03</v>
      </c>
    </row>
    <row r="867" spans="1:6" x14ac:dyDescent="0.35">
      <c r="A867" s="1">
        <v>9</v>
      </c>
      <c r="B867" s="1" t="s">
        <v>73</v>
      </c>
      <c r="C867" s="218">
        <v>44887</v>
      </c>
      <c r="D867" s="218">
        <v>44887</v>
      </c>
      <c r="E867" s="1">
        <v>4</v>
      </c>
      <c r="F867" s="62">
        <v>176.47</v>
      </c>
    </row>
    <row r="868" spans="1:6" x14ac:dyDescent="0.35">
      <c r="A868" s="1">
        <v>9</v>
      </c>
      <c r="B868" s="1" t="s">
        <v>73</v>
      </c>
      <c r="C868" s="218">
        <v>44888</v>
      </c>
      <c r="D868" s="218">
        <v>44885</v>
      </c>
      <c r="E868" s="1">
        <v>1</v>
      </c>
      <c r="F868" s="62">
        <v>19.8</v>
      </c>
    </row>
    <row r="869" spans="1:6" x14ac:dyDescent="0.35">
      <c r="A869" s="1">
        <v>9</v>
      </c>
      <c r="B869" s="1" t="s">
        <v>73</v>
      </c>
      <c r="C869" s="218">
        <v>44888</v>
      </c>
      <c r="D869" s="218">
        <v>44886</v>
      </c>
      <c r="E869" s="1">
        <v>1</v>
      </c>
      <c r="F869" s="62">
        <v>53.86</v>
      </c>
    </row>
    <row r="870" spans="1:6" x14ac:dyDescent="0.35">
      <c r="A870" s="1">
        <v>9</v>
      </c>
      <c r="B870" s="1" t="s">
        <v>73</v>
      </c>
      <c r="C870" s="218">
        <v>44888</v>
      </c>
      <c r="D870" s="218">
        <v>44887</v>
      </c>
      <c r="E870" s="1">
        <v>2</v>
      </c>
      <c r="F870" s="62">
        <v>103.85</v>
      </c>
    </row>
    <row r="871" spans="1:6" x14ac:dyDescent="0.35">
      <c r="A871" s="1">
        <v>9</v>
      </c>
      <c r="B871" s="1" t="s">
        <v>73</v>
      </c>
      <c r="C871" s="218">
        <v>44888</v>
      </c>
      <c r="D871" s="218">
        <v>44888</v>
      </c>
      <c r="E871" s="1">
        <v>5</v>
      </c>
      <c r="F871" s="62">
        <v>266.11</v>
      </c>
    </row>
    <row r="872" spans="1:6" x14ac:dyDescent="0.35">
      <c r="A872" s="1">
        <v>9</v>
      </c>
      <c r="B872" s="1" t="s">
        <v>73</v>
      </c>
      <c r="C872" s="218">
        <v>44889</v>
      </c>
      <c r="D872" s="218">
        <v>44886</v>
      </c>
      <c r="E872" s="1">
        <v>2</v>
      </c>
      <c r="F872" s="62">
        <v>44.5</v>
      </c>
    </row>
    <row r="873" spans="1:6" x14ac:dyDescent="0.35">
      <c r="A873" s="1">
        <v>9</v>
      </c>
      <c r="B873" s="1" t="s">
        <v>73</v>
      </c>
      <c r="C873" s="218">
        <v>44889</v>
      </c>
      <c r="D873" s="218">
        <v>44888</v>
      </c>
      <c r="E873" s="1">
        <v>2</v>
      </c>
      <c r="F873" s="62">
        <v>95.93</v>
      </c>
    </row>
    <row r="874" spans="1:6" x14ac:dyDescent="0.35">
      <c r="A874" s="1">
        <v>9</v>
      </c>
      <c r="B874" s="1" t="s">
        <v>73</v>
      </c>
      <c r="C874" s="218">
        <v>44889</v>
      </c>
      <c r="D874" s="218">
        <v>44889</v>
      </c>
      <c r="E874" s="1">
        <v>11</v>
      </c>
      <c r="F874" s="62">
        <v>523.89</v>
      </c>
    </row>
    <row r="875" spans="1:6" x14ac:dyDescent="0.35">
      <c r="A875" s="1">
        <v>9</v>
      </c>
      <c r="B875" s="1" t="s">
        <v>73</v>
      </c>
      <c r="C875" s="218">
        <v>44890</v>
      </c>
      <c r="D875" s="218">
        <v>44889</v>
      </c>
      <c r="E875" s="1">
        <v>5</v>
      </c>
      <c r="F875" s="62">
        <v>204.03</v>
      </c>
    </row>
    <row r="876" spans="1:6" x14ac:dyDescent="0.35">
      <c r="A876" s="1">
        <v>9</v>
      </c>
      <c r="B876" s="1" t="s">
        <v>73</v>
      </c>
      <c r="C876" s="218">
        <v>44890</v>
      </c>
      <c r="D876" s="218">
        <v>44890</v>
      </c>
      <c r="E876" s="1">
        <v>14</v>
      </c>
      <c r="F876" s="62">
        <v>685.67</v>
      </c>
    </row>
    <row r="877" spans="1:6" x14ac:dyDescent="0.35">
      <c r="A877" s="1">
        <v>9</v>
      </c>
      <c r="B877" s="1" t="s">
        <v>73</v>
      </c>
      <c r="C877" s="218">
        <v>44891</v>
      </c>
      <c r="D877" s="218">
        <v>44888</v>
      </c>
      <c r="E877" s="1">
        <v>1</v>
      </c>
      <c r="F877" s="62">
        <v>47.72</v>
      </c>
    </row>
    <row r="878" spans="1:6" x14ac:dyDescent="0.35">
      <c r="A878" s="1">
        <v>9</v>
      </c>
      <c r="B878" s="1" t="s">
        <v>73</v>
      </c>
      <c r="C878" s="218">
        <v>44891</v>
      </c>
      <c r="D878" s="218">
        <v>44889</v>
      </c>
      <c r="E878" s="1">
        <v>2</v>
      </c>
      <c r="F878" s="62">
        <v>77.709999999999994</v>
      </c>
    </row>
    <row r="879" spans="1:6" x14ac:dyDescent="0.35">
      <c r="A879" s="1">
        <v>9</v>
      </c>
      <c r="B879" s="1" t="s">
        <v>73</v>
      </c>
      <c r="C879" s="218">
        <v>44891</v>
      </c>
      <c r="D879" s="218">
        <v>44890</v>
      </c>
      <c r="E879" s="1">
        <v>5</v>
      </c>
      <c r="F879" s="62">
        <v>198.2</v>
      </c>
    </row>
    <row r="880" spans="1:6" x14ac:dyDescent="0.35">
      <c r="A880" s="1">
        <v>9</v>
      </c>
      <c r="B880" s="1" t="s">
        <v>73</v>
      </c>
      <c r="C880" s="218">
        <v>44891</v>
      </c>
      <c r="D880" s="218">
        <v>44891</v>
      </c>
      <c r="E880" s="1">
        <v>13</v>
      </c>
      <c r="F880" s="62">
        <v>588.20000000000005</v>
      </c>
    </row>
    <row r="881" spans="1:6" x14ac:dyDescent="0.35">
      <c r="A881" s="1">
        <v>9</v>
      </c>
      <c r="B881" s="1" t="s">
        <v>73</v>
      </c>
      <c r="C881" s="218">
        <v>44892</v>
      </c>
      <c r="D881" s="218">
        <v>44889</v>
      </c>
      <c r="E881" s="1">
        <v>3</v>
      </c>
      <c r="F881" s="62">
        <v>99.79</v>
      </c>
    </row>
    <row r="882" spans="1:6" x14ac:dyDescent="0.35">
      <c r="A882" s="1">
        <v>9</v>
      </c>
      <c r="B882" s="1" t="s">
        <v>73</v>
      </c>
      <c r="C882" s="218">
        <v>44892</v>
      </c>
      <c r="D882" s="218">
        <v>44890</v>
      </c>
      <c r="E882" s="1">
        <v>2</v>
      </c>
      <c r="F882" s="62">
        <v>107.71</v>
      </c>
    </row>
    <row r="883" spans="1:6" x14ac:dyDescent="0.35">
      <c r="A883" s="1">
        <v>9</v>
      </c>
      <c r="B883" s="1" t="s">
        <v>73</v>
      </c>
      <c r="C883" s="218">
        <v>44892</v>
      </c>
      <c r="D883" s="218">
        <v>44891</v>
      </c>
      <c r="E883" s="1">
        <v>4</v>
      </c>
      <c r="F883" s="62">
        <v>202.66</v>
      </c>
    </row>
    <row r="884" spans="1:6" x14ac:dyDescent="0.35">
      <c r="A884" s="1">
        <v>9</v>
      </c>
      <c r="B884" s="1" t="s">
        <v>73</v>
      </c>
      <c r="C884" s="218">
        <v>44892</v>
      </c>
      <c r="D884" s="218">
        <v>44892</v>
      </c>
      <c r="E884" s="1">
        <v>12</v>
      </c>
      <c r="F884" s="62">
        <v>516.23</v>
      </c>
    </row>
    <row r="885" spans="1:6" x14ac:dyDescent="0.35">
      <c r="A885" s="1">
        <v>9</v>
      </c>
      <c r="B885" s="1" t="s">
        <v>73</v>
      </c>
      <c r="C885" s="218">
        <v>44893</v>
      </c>
      <c r="D885" s="218">
        <v>44890</v>
      </c>
      <c r="E885" s="1">
        <v>1</v>
      </c>
      <c r="F885" s="62">
        <v>54.45</v>
      </c>
    </row>
    <row r="886" spans="1:6" x14ac:dyDescent="0.35">
      <c r="A886" s="1">
        <v>9</v>
      </c>
      <c r="B886" s="1" t="s">
        <v>73</v>
      </c>
      <c r="C886" s="218">
        <v>44893</v>
      </c>
      <c r="D886" s="218">
        <v>44891</v>
      </c>
      <c r="E886" s="1">
        <v>5</v>
      </c>
      <c r="F886" s="62">
        <v>201.16</v>
      </c>
    </row>
    <row r="887" spans="1:6" x14ac:dyDescent="0.35">
      <c r="A887" s="1">
        <v>9</v>
      </c>
      <c r="B887" s="1" t="s">
        <v>73</v>
      </c>
      <c r="C887" s="218">
        <v>44893</v>
      </c>
      <c r="D887" s="218">
        <v>44892</v>
      </c>
      <c r="E887" s="1">
        <v>9</v>
      </c>
      <c r="F887" s="62">
        <v>386.24</v>
      </c>
    </row>
    <row r="888" spans="1:6" x14ac:dyDescent="0.35">
      <c r="A888" s="1">
        <v>9</v>
      </c>
      <c r="B888" s="1" t="s">
        <v>73</v>
      </c>
      <c r="C888" s="218">
        <v>44893</v>
      </c>
      <c r="D888" s="218">
        <v>44893</v>
      </c>
      <c r="E888" s="1">
        <v>6</v>
      </c>
      <c r="F888" s="62">
        <v>285.77</v>
      </c>
    </row>
    <row r="889" spans="1:6" x14ac:dyDescent="0.35">
      <c r="A889" s="1">
        <v>9</v>
      </c>
      <c r="B889" s="1" t="s">
        <v>73</v>
      </c>
      <c r="C889" s="218">
        <v>44894</v>
      </c>
      <c r="D889" s="218">
        <v>44891</v>
      </c>
      <c r="E889" s="1">
        <v>1</v>
      </c>
      <c r="F889" s="62">
        <v>23.66</v>
      </c>
    </row>
    <row r="890" spans="1:6" x14ac:dyDescent="0.35">
      <c r="A890" s="1">
        <v>9</v>
      </c>
      <c r="B890" s="1" t="s">
        <v>73</v>
      </c>
      <c r="C890" s="218">
        <v>44894</v>
      </c>
      <c r="D890" s="218">
        <v>44892</v>
      </c>
      <c r="E890" s="1">
        <v>3</v>
      </c>
      <c r="F890" s="62">
        <v>122.02</v>
      </c>
    </row>
    <row r="891" spans="1:6" x14ac:dyDescent="0.35">
      <c r="A891" s="1">
        <v>9</v>
      </c>
      <c r="B891" s="1" t="s">
        <v>73</v>
      </c>
      <c r="C891" s="218">
        <v>44894</v>
      </c>
      <c r="D891" s="218">
        <v>44893</v>
      </c>
      <c r="E891" s="1">
        <v>5</v>
      </c>
      <c r="F891" s="62">
        <v>200.82</v>
      </c>
    </row>
    <row r="892" spans="1:6" x14ac:dyDescent="0.35">
      <c r="A892" s="1">
        <v>9</v>
      </c>
      <c r="B892" s="1" t="s">
        <v>73</v>
      </c>
      <c r="C892" s="218">
        <v>44894</v>
      </c>
      <c r="D892" s="218">
        <v>44894</v>
      </c>
      <c r="E892" s="1">
        <v>12</v>
      </c>
      <c r="F892" s="62">
        <v>540.34</v>
      </c>
    </row>
    <row r="893" spans="1:6" x14ac:dyDescent="0.35">
      <c r="A893" s="1">
        <v>9</v>
      </c>
      <c r="B893" s="1" t="s">
        <v>73</v>
      </c>
      <c r="C893" s="218">
        <v>44895</v>
      </c>
      <c r="D893" s="218">
        <v>44892</v>
      </c>
      <c r="E893" s="1">
        <v>1</v>
      </c>
      <c r="F893" s="62">
        <v>49.5</v>
      </c>
    </row>
    <row r="894" spans="1:6" x14ac:dyDescent="0.35">
      <c r="A894" s="1">
        <v>9</v>
      </c>
      <c r="B894" s="1" t="s">
        <v>73</v>
      </c>
      <c r="C894" s="218">
        <v>44895</v>
      </c>
      <c r="D894" s="218">
        <v>44893</v>
      </c>
      <c r="E894" s="1">
        <v>3</v>
      </c>
      <c r="F894" s="62">
        <v>154.34</v>
      </c>
    </row>
    <row r="895" spans="1:6" x14ac:dyDescent="0.35">
      <c r="A895" s="1">
        <v>9</v>
      </c>
      <c r="B895" s="1" t="s">
        <v>73</v>
      </c>
      <c r="C895" s="218">
        <v>44895</v>
      </c>
      <c r="D895" s="218">
        <v>44894</v>
      </c>
      <c r="E895" s="1">
        <v>2</v>
      </c>
      <c r="F895" s="62">
        <v>102.66</v>
      </c>
    </row>
    <row r="896" spans="1:6" x14ac:dyDescent="0.35">
      <c r="A896" s="1">
        <v>9</v>
      </c>
      <c r="B896" s="1" t="s">
        <v>73</v>
      </c>
      <c r="C896" s="218">
        <v>44895</v>
      </c>
      <c r="D896" s="218">
        <v>44895</v>
      </c>
      <c r="E896" s="1">
        <v>4</v>
      </c>
      <c r="F896" s="62">
        <v>183.05</v>
      </c>
    </row>
    <row r="897" spans="1:6" x14ac:dyDescent="0.35">
      <c r="A897" s="1">
        <v>9</v>
      </c>
      <c r="B897" s="1" t="s">
        <v>73</v>
      </c>
      <c r="C897" s="218">
        <v>44896</v>
      </c>
      <c r="D897" s="218">
        <v>44893</v>
      </c>
      <c r="E897" s="1">
        <v>3</v>
      </c>
      <c r="F897" s="62">
        <v>158.30000000000001</v>
      </c>
    </row>
    <row r="898" spans="1:6" x14ac:dyDescent="0.35">
      <c r="A898" s="1">
        <v>9</v>
      </c>
      <c r="B898" s="1" t="s">
        <v>73</v>
      </c>
      <c r="C898" s="218">
        <v>44896</v>
      </c>
      <c r="D898" s="218">
        <v>44894</v>
      </c>
      <c r="E898" s="1">
        <v>1</v>
      </c>
      <c r="F898" s="62">
        <v>49.5</v>
      </c>
    </row>
    <row r="899" spans="1:6" x14ac:dyDescent="0.35">
      <c r="A899" s="1">
        <v>9</v>
      </c>
      <c r="B899" s="1" t="s">
        <v>73</v>
      </c>
      <c r="C899" s="218">
        <v>44896</v>
      </c>
      <c r="D899" s="218">
        <v>44895</v>
      </c>
      <c r="E899" s="1">
        <v>5</v>
      </c>
      <c r="F899" s="62">
        <v>231.56</v>
      </c>
    </row>
    <row r="900" spans="1:6" x14ac:dyDescent="0.35">
      <c r="A900" s="1">
        <v>9</v>
      </c>
      <c r="B900" s="1" t="s">
        <v>73</v>
      </c>
      <c r="C900" s="218">
        <v>44896</v>
      </c>
      <c r="D900" s="218">
        <v>44896</v>
      </c>
      <c r="E900" s="1">
        <v>6</v>
      </c>
      <c r="F900" s="62">
        <v>198.39</v>
      </c>
    </row>
    <row r="901" spans="1:6" x14ac:dyDescent="0.35">
      <c r="A901" s="1">
        <v>9</v>
      </c>
      <c r="B901" s="1" t="s">
        <v>73</v>
      </c>
      <c r="C901" s="218">
        <v>44897</v>
      </c>
      <c r="D901" s="218">
        <v>44894</v>
      </c>
      <c r="E901" s="1">
        <v>2</v>
      </c>
      <c r="F901" s="62">
        <v>77.709999999999994</v>
      </c>
    </row>
    <row r="902" spans="1:6" x14ac:dyDescent="0.35">
      <c r="A902" s="1">
        <v>9</v>
      </c>
      <c r="B902" s="1" t="s">
        <v>73</v>
      </c>
      <c r="C902" s="218">
        <v>44897</v>
      </c>
      <c r="D902" s="218">
        <v>44895</v>
      </c>
      <c r="E902" s="1">
        <v>3</v>
      </c>
      <c r="F902" s="62">
        <v>127.02</v>
      </c>
    </row>
    <row r="903" spans="1:6" x14ac:dyDescent="0.35">
      <c r="A903" s="1">
        <v>9</v>
      </c>
      <c r="B903" s="1" t="s">
        <v>73</v>
      </c>
      <c r="C903" s="218">
        <v>44897</v>
      </c>
      <c r="D903" s="218">
        <v>44896</v>
      </c>
      <c r="E903" s="1">
        <v>3</v>
      </c>
      <c r="F903" s="62">
        <v>132.56</v>
      </c>
    </row>
    <row r="904" spans="1:6" x14ac:dyDescent="0.35">
      <c r="A904" s="1">
        <v>9</v>
      </c>
      <c r="B904" s="1" t="s">
        <v>73</v>
      </c>
      <c r="C904" s="218">
        <v>44897</v>
      </c>
      <c r="D904" s="218">
        <v>44897</v>
      </c>
      <c r="E904" s="1">
        <v>2</v>
      </c>
      <c r="F904" s="62">
        <v>57.62</v>
      </c>
    </row>
    <row r="905" spans="1:6" x14ac:dyDescent="0.35">
      <c r="A905" s="1">
        <v>9</v>
      </c>
      <c r="B905" s="1" t="s">
        <v>73</v>
      </c>
      <c r="C905" s="218">
        <v>44898</v>
      </c>
      <c r="D905" s="218">
        <v>44895</v>
      </c>
      <c r="E905" s="1">
        <v>6</v>
      </c>
      <c r="F905" s="62">
        <v>254.13</v>
      </c>
    </row>
    <row r="906" spans="1:6" x14ac:dyDescent="0.35">
      <c r="A906" s="1">
        <v>9</v>
      </c>
      <c r="B906" s="1" t="s">
        <v>73</v>
      </c>
      <c r="C906" s="218">
        <v>44898</v>
      </c>
      <c r="D906" s="218">
        <v>44896</v>
      </c>
      <c r="E906" s="1">
        <v>9</v>
      </c>
      <c r="F906" s="62">
        <v>421.83</v>
      </c>
    </row>
    <row r="907" spans="1:6" x14ac:dyDescent="0.35">
      <c r="A907" s="1">
        <v>9</v>
      </c>
      <c r="B907" s="1" t="s">
        <v>73</v>
      </c>
      <c r="C907" s="218">
        <v>44898</v>
      </c>
      <c r="D907" s="218">
        <v>44897</v>
      </c>
      <c r="E907" s="1">
        <v>5</v>
      </c>
      <c r="F907" s="62">
        <v>253.83</v>
      </c>
    </row>
    <row r="908" spans="1:6" x14ac:dyDescent="0.35">
      <c r="A908" s="1">
        <v>9</v>
      </c>
      <c r="B908" s="1" t="s">
        <v>73</v>
      </c>
      <c r="C908" s="218">
        <v>44899</v>
      </c>
      <c r="D908" s="218">
        <v>44895</v>
      </c>
      <c r="E908" s="1">
        <v>1</v>
      </c>
      <c r="F908" s="62">
        <v>49.45</v>
      </c>
    </row>
    <row r="909" spans="1:6" x14ac:dyDescent="0.35">
      <c r="A909" s="1">
        <v>9</v>
      </c>
      <c r="B909" s="1" t="s">
        <v>73</v>
      </c>
      <c r="C909" s="218">
        <v>44899</v>
      </c>
      <c r="D909" s="218">
        <v>44896</v>
      </c>
      <c r="E909" s="1">
        <v>3</v>
      </c>
      <c r="F909" s="62">
        <v>146.02000000000001</v>
      </c>
    </row>
    <row r="910" spans="1:6" x14ac:dyDescent="0.35">
      <c r="A910" s="1">
        <v>9</v>
      </c>
      <c r="B910" s="1" t="s">
        <v>73</v>
      </c>
      <c r="C910" s="218">
        <v>44899</v>
      </c>
      <c r="D910" s="218">
        <v>44897</v>
      </c>
      <c r="E910" s="1">
        <v>9</v>
      </c>
      <c r="F910" s="62">
        <v>438.46</v>
      </c>
    </row>
    <row r="911" spans="1:6" x14ac:dyDescent="0.35">
      <c r="A911" s="1">
        <v>9</v>
      </c>
      <c r="B911" s="1" t="s">
        <v>73</v>
      </c>
      <c r="C911" s="218">
        <v>44899</v>
      </c>
      <c r="D911" s="218">
        <v>44899</v>
      </c>
      <c r="E911" s="1">
        <v>5</v>
      </c>
      <c r="F911" s="62">
        <v>225.72</v>
      </c>
    </row>
    <row r="912" spans="1:6" x14ac:dyDescent="0.35">
      <c r="A912" s="1">
        <v>9</v>
      </c>
      <c r="B912" s="1" t="s">
        <v>73</v>
      </c>
      <c r="C912" s="218">
        <v>44900</v>
      </c>
      <c r="D912" s="218">
        <v>44897</v>
      </c>
      <c r="E912" s="1">
        <v>3</v>
      </c>
      <c r="F912" s="62">
        <v>126.03</v>
      </c>
    </row>
    <row r="913" spans="1:6" x14ac:dyDescent="0.35">
      <c r="A913" s="1">
        <v>9</v>
      </c>
      <c r="B913" s="1" t="s">
        <v>73</v>
      </c>
      <c r="C913" s="218">
        <v>44900</v>
      </c>
      <c r="D913" s="218">
        <v>44899</v>
      </c>
      <c r="E913" s="1">
        <v>3</v>
      </c>
      <c r="F913" s="62">
        <v>161.66999999999999</v>
      </c>
    </row>
    <row r="914" spans="1:6" x14ac:dyDescent="0.35">
      <c r="A914" s="1">
        <v>9</v>
      </c>
      <c r="B914" s="1" t="s">
        <v>73</v>
      </c>
      <c r="C914" s="218">
        <v>44900</v>
      </c>
      <c r="D914" s="218">
        <v>44900</v>
      </c>
      <c r="E914" s="1">
        <v>3</v>
      </c>
      <c r="F914" s="62">
        <v>127.46</v>
      </c>
    </row>
    <row r="915" spans="1:6" x14ac:dyDescent="0.35">
      <c r="A915" s="1">
        <v>9</v>
      </c>
      <c r="B915" s="1" t="s">
        <v>73</v>
      </c>
      <c r="C915" s="218">
        <v>44901</v>
      </c>
      <c r="D915" s="218">
        <v>44897</v>
      </c>
      <c r="E915" s="1">
        <v>1</v>
      </c>
      <c r="F915" s="62">
        <v>49.99</v>
      </c>
    </row>
    <row r="916" spans="1:6" x14ac:dyDescent="0.35">
      <c r="A916" s="1">
        <v>9</v>
      </c>
      <c r="B916" s="1" t="s">
        <v>73</v>
      </c>
      <c r="C916" s="218">
        <v>44901</v>
      </c>
      <c r="D916" s="218">
        <v>44899</v>
      </c>
      <c r="E916" s="1">
        <v>2</v>
      </c>
      <c r="F916" s="62">
        <v>78.010000000000005</v>
      </c>
    </row>
    <row r="917" spans="1:6" x14ac:dyDescent="0.35">
      <c r="A917" s="1">
        <v>9</v>
      </c>
      <c r="B917" s="1" t="s">
        <v>73</v>
      </c>
      <c r="C917" s="218">
        <v>44901</v>
      </c>
      <c r="D917" s="218">
        <v>44900</v>
      </c>
      <c r="E917" s="1">
        <v>8</v>
      </c>
      <c r="F917" s="62">
        <v>395.26</v>
      </c>
    </row>
    <row r="918" spans="1:6" x14ac:dyDescent="0.35">
      <c r="A918" s="1">
        <v>9</v>
      </c>
      <c r="B918" s="1" t="s">
        <v>73</v>
      </c>
      <c r="C918" s="218">
        <v>44901</v>
      </c>
      <c r="D918" s="218">
        <v>44901</v>
      </c>
      <c r="E918" s="1">
        <v>6</v>
      </c>
      <c r="F918" s="62">
        <v>320.45999999999998</v>
      </c>
    </row>
    <row r="919" spans="1:6" x14ac:dyDescent="0.35">
      <c r="A919" s="1">
        <v>9</v>
      </c>
      <c r="B919" s="1" t="s">
        <v>73</v>
      </c>
      <c r="C919" s="218">
        <v>44902</v>
      </c>
      <c r="D919" s="218">
        <v>44899</v>
      </c>
      <c r="E919" s="1">
        <v>1</v>
      </c>
      <c r="F919" s="62">
        <v>23.76</v>
      </c>
    </row>
    <row r="920" spans="1:6" x14ac:dyDescent="0.35">
      <c r="A920" s="1">
        <v>9</v>
      </c>
      <c r="B920" s="1" t="s">
        <v>73</v>
      </c>
      <c r="C920" s="218">
        <v>44902</v>
      </c>
      <c r="D920" s="218">
        <v>44900</v>
      </c>
      <c r="E920" s="1">
        <v>2</v>
      </c>
      <c r="F920" s="62">
        <v>72.959999999999994</v>
      </c>
    </row>
    <row r="921" spans="1:6" x14ac:dyDescent="0.35">
      <c r="A921" s="1">
        <v>9</v>
      </c>
      <c r="B921" s="1" t="s">
        <v>73</v>
      </c>
      <c r="C921" s="218">
        <v>44902</v>
      </c>
      <c r="D921" s="218">
        <v>44901</v>
      </c>
      <c r="E921" s="1">
        <v>3</v>
      </c>
      <c r="F921" s="62">
        <v>157.26</v>
      </c>
    </row>
    <row r="922" spans="1:6" x14ac:dyDescent="0.35">
      <c r="A922" s="1">
        <v>9</v>
      </c>
      <c r="B922" s="1" t="s">
        <v>73</v>
      </c>
      <c r="C922" s="218">
        <v>44902</v>
      </c>
      <c r="D922" s="218">
        <v>44902</v>
      </c>
      <c r="E922" s="1">
        <v>6</v>
      </c>
      <c r="F922" s="62">
        <v>317.2</v>
      </c>
    </row>
    <row r="923" spans="1:6" x14ac:dyDescent="0.35">
      <c r="A923" s="1">
        <v>9</v>
      </c>
      <c r="B923" s="1" t="s">
        <v>73</v>
      </c>
      <c r="C923" s="218">
        <v>44903</v>
      </c>
      <c r="D923" s="218">
        <v>44901</v>
      </c>
      <c r="E923" s="1">
        <v>2</v>
      </c>
      <c r="F923" s="62">
        <v>102.76</v>
      </c>
    </row>
    <row r="924" spans="1:6" x14ac:dyDescent="0.35">
      <c r="A924" s="1">
        <v>9</v>
      </c>
      <c r="B924" s="1" t="s">
        <v>73</v>
      </c>
      <c r="C924" s="218">
        <v>44903</v>
      </c>
      <c r="D924" s="218">
        <v>44902</v>
      </c>
      <c r="E924" s="1">
        <v>6</v>
      </c>
      <c r="F924" s="62">
        <v>278.77999999999997</v>
      </c>
    </row>
    <row r="925" spans="1:6" x14ac:dyDescent="0.35">
      <c r="A925" s="1">
        <v>9</v>
      </c>
      <c r="B925" s="1" t="s">
        <v>73</v>
      </c>
      <c r="C925" s="218">
        <v>44903</v>
      </c>
      <c r="D925" s="218">
        <v>44903</v>
      </c>
      <c r="E925" s="1">
        <v>9</v>
      </c>
      <c r="F925" s="62">
        <v>390.3</v>
      </c>
    </row>
    <row r="926" spans="1:6" x14ac:dyDescent="0.35">
      <c r="A926" s="1">
        <v>9</v>
      </c>
      <c r="B926" s="1" t="s">
        <v>73</v>
      </c>
      <c r="C926" s="218">
        <v>44904</v>
      </c>
      <c r="D926" s="218">
        <v>44901</v>
      </c>
      <c r="E926" s="1">
        <v>1</v>
      </c>
      <c r="F926" s="62">
        <v>21.68</v>
      </c>
    </row>
    <row r="927" spans="1:6" x14ac:dyDescent="0.35">
      <c r="A927" s="1">
        <v>9</v>
      </c>
      <c r="B927" s="1" t="s">
        <v>73</v>
      </c>
      <c r="C927" s="218">
        <v>44904</v>
      </c>
      <c r="D927" s="218">
        <v>44902</v>
      </c>
      <c r="E927" s="1">
        <v>1</v>
      </c>
      <c r="F927" s="62">
        <v>23.76</v>
      </c>
    </row>
    <row r="928" spans="1:6" x14ac:dyDescent="0.35">
      <c r="A928" s="1">
        <v>9</v>
      </c>
      <c r="B928" s="1" t="s">
        <v>73</v>
      </c>
      <c r="C928" s="218">
        <v>44904</v>
      </c>
      <c r="D928" s="218">
        <v>44903</v>
      </c>
      <c r="E928" s="1">
        <v>5</v>
      </c>
      <c r="F928" s="62">
        <v>148.4</v>
      </c>
    </row>
    <row r="929" spans="1:6" x14ac:dyDescent="0.35">
      <c r="A929" s="1">
        <v>9</v>
      </c>
      <c r="B929" s="1" t="s">
        <v>73</v>
      </c>
      <c r="C929" s="218">
        <v>44904</v>
      </c>
      <c r="D929" s="218">
        <v>44904</v>
      </c>
      <c r="E929" s="1">
        <v>15</v>
      </c>
      <c r="F929" s="62">
        <v>650.77</v>
      </c>
    </row>
    <row r="930" spans="1:6" x14ac:dyDescent="0.35">
      <c r="A930" s="1">
        <v>9</v>
      </c>
      <c r="B930" s="1" t="s">
        <v>73</v>
      </c>
      <c r="C930" s="218">
        <v>44905</v>
      </c>
      <c r="D930" s="218">
        <v>44903</v>
      </c>
      <c r="E930" s="1">
        <v>1</v>
      </c>
      <c r="F930" s="62">
        <v>23.76</v>
      </c>
    </row>
    <row r="931" spans="1:6" x14ac:dyDescent="0.35">
      <c r="A931" s="1">
        <v>9</v>
      </c>
      <c r="B931" s="1" t="s">
        <v>73</v>
      </c>
      <c r="C931" s="218">
        <v>44905</v>
      </c>
      <c r="D931" s="218">
        <v>44905</v>
      </c>
      <c r="E931" s="1">
        <v>10</v>
      </c>
      <c r="F931" s="62">
        <v>525.13</v>
      </c>
    </row>
    <row r="932" spans="1:6" x14ac:dyDescent="0.35">
      <c r="A932" s="1">
        <v>9</v>
      </c>
      <c r="B932" s="1" t="s">
        <v>73</v>
      </c>
      <c r="C932" s="218">
        <v>44906</v>
      </c>
      <c r="D932" s="218">
        <v>44905</v>
      </c>
      <c r="E932" s="1">
        <v>1</v>
      </c>
      <c r="F932" s="62">
        <v>49.9</v>
      </c>
    </row>
    <row r="933" spans="1:6" x14ac:dyDescent="0.35">
      <c r="A933" s="1">
        <v>9</v>
      </c>
      <c r="B933" s="1" t="s">
        <v>73</v>
      </c>
      <c r="C933" s="218">
        <v>44906</v>
      </c>
      <c r="D933" s="218">
        <v>44906</v>
      </c>
      <c r="E933" s="1">
        <v>12</v>
      </c>
      <c r="F933" s="62">
        <v>464.1</v>
      </c>
    </row>
    <row r="934" spans="1:6" x14ac:dyDescent="0.35">
      <c r="A934" s="1">
        <v>9</v>
      </c>
      <c r="B934" s="1" t="s">
        <v>73</v>
      </c>
      <c r="C934" s="218">
        <v>44907</v>
      </c>
      <c r="D934" s="218">
        <v>44905</v>
      </c>
      <c r="E934" s="1">
        <v>1</v>
      </c>
      <c r="F934" s="62">
        <v>51.08</v>
      </c>
    </row>
    <row r="935" spans="1:6" x14ac:dyDescent="0.35">
      <c r="A935" s="1">
        <v>9</v>
      </c>
      <c r="B935" s="1" t="s">
        <v>73</v>
      </c>
      <c r="C935" s="218">
        <v>44907</v>
      </c>
      <c r="D935" s="218">
        <v>44906</v>
      </c>
      <c r="E935" s="1">
        <v>1</v>
      </c>
      <c r="F935" s="62">
        <v>23.76</v>
      </c>
    </row>
    <row r="936" spans="1:6" x14ac:dyDescent="0.35">
      <c r="A936" s="1">
        <v>9</v>
      </c>
      <c r="B936" s="1" t="s">
        <v>73</v>
      </c>
      <c r="C936" s="218">
        <v>44907</v>
      </c>
      <c r="D936" s="218">
        <v>44907</v>
      </c>
      <c r="E936" s="1">
        <v>14</v>
      </c>
      <c r="F936" s="62">
        <v>605.76</v>
      </c>
    </row>
    <row r="937" spans="1:6" x14ac:dyDescent="0.35">
      <c r="A937" s="1">
        <v>9</v>
      </c>
      <c r="B937" s="1" t="s">
        <v>73</v>
      </c>
      <c r="C937" s="218">
        <v>44908</v>
      </c>
      <c r="D937" s="218">
        <v>44906</v>
      </c>
      <c r="E937" s="1">
        <v>1</v>
      </c>
      <c r="F937" s="62">
        <v>23.76</v>
      </c>
    </row>
    <row r="938" spans="1:6" x14ac:dyDescent="0.35">
      <c r="A938" s="1">
        <v>9</v>
      </c>
      <c r="B938" s="1" t="s">
        <v>73</v>
      </c>
      <c r="C938" s="218">
        <v>44908</v>
      </c>
      <c r="D938" s="218">
        <v>44907</v>
      </c>
      <c r="E938" s="1">
        <v>2</v>
      </c>
      <c r="F938" s="62">
        <v>77.37</v>
      </c>
    </row>
    <row r="939" spans="1:6" x14ac:dyDescent="0.35">
      <c r="A939" s="1">
        <v>9</v>
      </c>
      <c r="B939" s="1" t="s">
        <v>73</v>
      </c>
      <c r="C939" s="218">
        <v>44908</v>
      </c>
      <c r="D939" s="218">
        <v>44908</v>
      </c>
      <c r="E939" s="1">
        <v>2</v>
      </c>
      <c r="F939" s="62">
        <v>108.7</v>
      </c>
    </row>
    <row r="940" spans="1:6" x14ac:dyDescent="0.35">
      <c r="A940" s="1">
        <v>9</v>
      </c>
      <c r="B940" s="1" t="s">
        <v>73</v>
      </c>
      <c r="C940" s="218">
        <v>44909</v>
      </c>
      <c r="D940" s="218">
        <v>44907</v>
      </c>
      <c r="E940" s="1">
        <v>1</v>
      </c>
      <c r="F940" s="62">
        <v>51.97</v>
      </c>
    </row>
    <row r="941" spans="1:6" x14ac:dyDescent="0.35">
      <c r="A941" s="1">
        <v>9</v>
      </c>
      <c r="B941" s="1" t="s">
        <v>73</v>
      </c>
      <c r="C941" s="218">
        <v>44909</v>
      </c>
      <c r="D941" s="218">
        <v>44908</v>
      </c>
      <c r="E941" s="1">
        <v>1</v>
      </c>
      <c r="F941" s="62">
        <v>53.46</v>
      </c>
    </row>
    <row r="942" spans="1:6" x14ac:dyDescent="0.35">
      <c r="A942" s="1">
        <v>9</v>
      </c>
      <c r="B942" s="1" t="s">
        <v>73</v>
      </c>
      <c r="C942" s="218">
        <v>44909</v>
      </c>
      <c r="D942" s="218">
        <v>44909</v>
      </c>
      <c r="E942" s="1">
        <v>13</v>
      </c>
      <c r="F942" s="62">
        <v>581.46</v>
      </c>
    </row>
    <row r="943" spans="1:6" x14ac:dyDescent="0.35">
      <c r="A943" s="1">
        <v>9</v>
      </c>
      <c r="B943" s="1" t="s">
        <v>73</v>
      </c>
      <c r="C943" s="218">
        <v>44910</v>
      </c>
      <c r="D943" s="218">
        <v>44910</v>
      </c>
      <c r="E943" s="1">
        <v>6</v>
      </c>
      <c r="F943" s="62">
        <v>289.32</v>
      </c>
    </row>
    <row r="944" spans="1:6" x14ac:dyDescent="0.35">
      <c r="A944" s="1">
        <v>9</v>
      </c>
      <c r="B944" s="1" t="s">
        <v>73</v>
      </c>
      <c r="C944" s="218">
        <v>44911</v>
      </c>
      <c r="D944" s="218">
        <v>44910</v>
      </c>
      <c r="E944" s="1">
        <v>1</v>
      </c>
      <c r="F944" s="62">
        <v>54.45</v>
      </c>
    </row>
    <row r="945" spans="1:6" x14ac:dyDescent="0.35">
      <c r="A945" s="1">
        <v>9</v>
      </c>
      <c r="B945" s="1" t="s">
        <v>73</v>
      </c>
      <c r="C945" s="218">
        <v>44911</v>
      </c>
      <c r="D945" s="218">
        <v>44911</v>
      </c>
      <c r="E945" s="1">
        <v>9</v>
      </c>
      <c r="F945" s="62">
        <v>452.52</v>
      </c>
    </row>
    <row r="946" spans="1:6" x14ac:dyDescent="0.35">
      <c r="A946" s="1">
        <v>9</v>
      </c>
      <c r="B946" s="1" t="s">
        <v>73</v>
      </c>
      <c r="C946" s="218">
        <v>44912</v>
      </c>
      <c r="D946" s="218">
        <v>44911</v>
      </c>
      <c r="E946" s="1">
        <v>2</v>
      </c>
      <c r="F946" s="62">
        <v>101.96</v>
      </c>
    </row>
    <row r="947" spans="1:6" x14ac:dyDescent="0.35">
      <c r="A947" s="1">
        <v>9</v>
      </c>
      <c r="B947" s="1" t="s">
        <v>73</v>
      </c>
      <c r="C947" s="218">
        <v>44912</v>
      </c>
      <c r="D947" s="218">
        <v>44912</v>
      </c>
      <c r="E947" s="1">
        <v>10</v>
      </c>
      <c r="F947" s="62">
        <v>531.28</v>
      </c>
    </row>
    <row r="948" spans="1:6" x14ac:dyDescent="0.35">
      <c r="A948" s="1">
        <v>9</v>
      </c>
      <c r="B948" s="1" t="s">
        <v>73</v>
      </c>
      <c r="C948" s="218">
        <v>44913</v>
      </c>
      <c r="D948" s="218">
        <v>44912</v>
      </c>
      <c r="E948" s="1">
        <v>3</v>
      </c>
      <c r="F948" s="62">
        <v>71.28</v>
      </c>
    </row>
    <row r="949" spans="1:6" x14ac:dyDescent="0.35">
      <c r="A949" s="1">
        <v>9</v>
      </c>
      <c r="B949" s="1" t="s">
        <v>73</v>
      </c>
      <c r="C949" s="218">
        <v>44913</v>
      </c>
      <c r="D949" s="218">
        <v>44913</v>
      </c>
      <c r="E949" s="1">
        <v>12</v>
      </c>
      <c r="F949" s="62">
        <v>519.84</v>
      </c>
    </row>
    <row r="950" spans="1:6" x14ac:dyDescent="0.35">
      <c r="A950" s="1">
        <v>9</v>
      </c>
      <c r="B950" s="1" t="s">
        <v>73</v>
      </c>
      <c r="C950" s="218">
        <v>44914</v>
      </c>
      <c r="D950" s="218">
        <v>44913</v>
      </c>
      <c r="E950" s="1">
        <v>4</v>
      </c>
      <c r="F950" s="62">
        <v>123.65</v>
      </c>
    </row>
    <row r="951" spans="1:6" x14ac:dyDescent="0.35">
      <c r="A951" s="1">
        <v>9</v>
      </c>
      <c r="B951" s="1" t="s">
        <v>73</v>
      </c>
      <c r="C951" s="218">
        <v>44914</v>
      </c>
      <c r="D951" s="218">
        <v>44914</v>
      </c>
      <c r="E951" s="1">
        <v>13</v>
      </c>
      <c r="F951" s="62">
        <v>579.49</v>
      </c>
    </row>
    <row r="952" spans="1:6" x14ac:dyDescent="0.35">
      <c r="A952" s="1">
        <v>9</v>
      </c>
      <c r="B952" s="1" t="s">
        <v>73</v>
      </c>
      <c r="C952" s="218">
        <v>44915</v>
      </c>
      <c r="D952" s="218">
        <v>44914</v>
      </c>
      <c r="E952" s="1">
        <v>3</v>
      </c>
      <c r="F952" s="62">
        <v>156.22</v>
      </c>
    </row>
    <row r="953" spans="1:6" x14ac:dyDescent="0.35">
      <c r="A953" s="1">
        <v>9</v>
      </c>
      <c r="B953" s="1" t="s">
        <v>73</v>
      </c>
      <c r="C953" s="218">
        <v>44915</v>
      </c>
      <c r="D953" s="218">
        <v>44915</v>
      </c>
      <c r="E953" s="1">
        <v>11</v>
      </c>
      <c r="F953" s="62">
        <v>587.26</v>
      </c>
    </row>
    <row r="954" spans="1:6" x14ac:dyDescent="0.35">
      <c r="A954" s="1">
        <v>9</v>
      </c>
      <c r="B954" s="1" t="s">
        <v>73</v>
      </c>
      <c r="C954" s="218">
        <v>44916</v>
      </c>
      <c r="D954" s="218">
        <v>44915</v>
      </c>
      <c r="E954" s="1">
        <v>1</v>
      </c>
      <c r="F954" s="62">
        <v>54.25</v>
      </c>
    </row>
    <row r="955" spans="1:6" x14ac:dyDescent="0.35">
      <c r="A955" s="1">
        <v>9</v>
      </c>
      <c r="B955" s="1" t="s">
        <v>73</v>
      </c>
      <c r="C955" s="218">
        <v>44916</v>
      </c>
      <c r="D955" s="218">
        <v>44916</v>
      </c>
      <c r="E955" s="1">
        <v>13</v>
      </c>
      <c r="F955" s="62">
        <v>610.17999999999995</v>
      </c>
    </row>
    <row r="956" spans="1:6" x14ac:dyDescent="0.35">
      <c r="A956" s="1">
        <v>9</v>
      </c>
      <c r="B956" s="1" t="s">
        <v>73</v>
      </c>
      <c r="C956" s="218">
        <v>44917</v>
      </c>
      <c r="D956" s="218">
        <v>44917</v>
      </c>
      <c r="E956" s="1">
        <v>12</v>
      </c>
      <c r="F956" s="62">
        <v>468.86</v>
      </c>
    </row>
    <row r="957" spans="1:6" x14ac:dyDescent="0.35">
      <c r="A957" s="1">
        <v>9</v>
      </c>
      <c r="B957" s="1" t="s">
        <v>73</v>
      </c>
      <c r="C957" s="218">
        <v>44918</v>
      </c>
      <c r="D957" s="218">
        <v>44917</v>
      </c>
      <c r="E957" s="1">
        <v>3</v>
      </c>
      <c r="F957" s="62">
        <v>100.98</v>
      </c>
    </row>
    <row r="958" spans="1:6" x14ac:dyDescent="0.35">
      <c r="A958" s="1">
        <v>9</v>
      </c>
      <c r="B958" s="1" t="s">
        <v>73</v>
      </c>
      <c r="C958" s="218">
        <v>44918</v>
      </c>
      <c r="D958" s="218">
        <v>44918</v>
      </c>
      <c r="E958" s="1">
        <v>11</v>
      </c>
      <c r="F958" s="62">
        <v>567.36</v>
      </c>
    </row>
    <row r="959" spans="1:6" x14ac:dyDescent="0.35">
      <c r="A959" s="1">
        <v>9</v>
      </c>
      <c r="B959" s="1" t="s">
        <v>73</v>
      </c>
      <c r="C959" s="218">
        <v>44919</v>
      </c>
      <c r="D959" s="218">
        <v>44919</v>
      </c>
      <c r="E959" s="1">
        <v>15</v>
      </c>
      <c r="F959" s="62">
        <v>747.83</v>
      </c>
    </row>
    <row r="960" spans="1:6" x14ac:dyDescent="0.35">
      <c r="A960" s="1">
        <v>9</v>
      </c>
      <c r="B960" s="1" t="s">
        <v>73</v>
      </c>
      <c r="C960" s="218">
        <v>44920</v>
      </c>
      <c r="D960" s="218">
        <v>44919</v>
      </c>
      <c r="E960" s="1">
        <v>2</v>
      </c>
      <c r="F960" s="62">
        <v>47.42</v>
      </c>
    </row>
    <row r="961" spans="1:6" x14ac:dyDescent="0.35">
      <c r="A961" s="1">
        <v>9</v>
      </c>
      <c r="B961" s="1" t="s">
        <v>73</v>
      </c>
      <c r="C961" s="218">
        <v>44920</v>
      </c>
      <c r="D961" s="218">
        <v>44920</v>
      </c>
      <c r="E961" s="1">
        <v>11</v>
      </c>
      <c r="F961" s="62">
        <v>440.05</v>
      </c>
    </row>
    <row r="962" spans="1:6" x14ac:dyDescent="0.35">
      <c r="A962" s="1">
        <v>9</v>
      </c>
      <c r="B962" s="1" t="s">
        <v>73</v>
      </c>
      <c r="C962" s="218">
        <v>44921</v>
      </c>
      <c r="D962" s="218">
        <v>44919</v>
      </c>
      <c r="E962" s="1">
        <v>1</v>
      </c>
      <c r="F962" s="62">
        <v>23.76</v>
      </c>
    </row>
    <row r="963" spans="1:6" x14ac:dyDescent="0.35">
      <c r="A963" s="1">
        <v>9</v>
      </c>
      <c r="B963" s="1" t="s">
        <v>73</v>
      </c>
      <c r="C963" s="218">
        <v>44921</v>
      </c>
      <c r="D963" s="218">
        <v>44920</v>
      </c>
      <c r="E963" s="1">
        <v>4</v>
      </c>
      <c r="F963" s="62">
        <v>149.29</v>
      </c>
    </row>
    <row r="964" spans="1:6" x14ac:dyDescent="0.35">
      <c r="A964" s="1">
        <v>9</v>
      </c>
      <c r="B964" s="1" t="s">
        <v>73</v>
      </c>
      <c r="C964" s="218">
        <v>44921</v>
      </c>
      <c r="D964" s="218">
        <v>44921</v>
      </c>
      <c r="E964" s="1">
        <v>11</v>
      </c>
      <c r="F964" s="62">
        <v>501.57</v>
      </c>
    </row>
    <row r="965" spans="1:6" x14ac:dyDescent="0.35">
      <c r="A965" s="1">
        <v>9</v>
      </c>
      <c r="B965" s="1" t="s">
        <v>73</v>
      </c>
      <c r="C965" s="218">
        <v>44922</v>
      </c>
      <c r="D965" s="218">
        <v>44920</v>
      </c>
      <c r="E965" s="1">
        <v>1</v>
      </c>
      <c r="F965" s="62">
        <v>49.5</v>
      </c>
    </row>
    <row r="966" spans="1:6" x14ac:dyDescent="0.35">
      <c r="A966" s="1">
        <v>9</v>
      </c>
      <c r="B966" s="1" t="s">
        <v>73</v>
      </c>
      <c r="C966" s="218">
        <v>44922</v>
      </c>
      <c r="D966" s="218">
        <v>44921</v>
      </c>
      <c r="E966" s="1">
        <v>3</v>
      </c>
      <c r="F966" s="62">
        <v>132.46</v>
      </c>
    </row>
    <row r="967" spans="1:6" x14ac:dyDescent="0.35">
      <c r="A967" s="1">
        <v>9</v>
      </c>
      <c r="B967" s="1" t="s">
        <v>73</v>
      </c>
      <c r="C967" s="218">
        <v>44922</v>
      </c>
      <c r="D967" s="218">
        <v>44922</v>
      </c>
      <c r="E967" s="1">
        <v>13</v>
      </c>
      <c r="F967" s="62">
        <v>579.64</v>
      </c>
    </row>
    <row r="968" spans="1:6" x14ac:dyDescent="0.35">
      <c r="A968" s="1">
        <v>9</v>
      </c>
      <c r="B968" s="1" t="s">
        <v>73</v>
      </c>
      <c r="C968" s="218">
        <v>44923</v>
      </c>
      <c r="D968" s="218">
        <v>44921</v>
      </c>
      <c r="E968" s="1">
        <v>1</v>
      </c>
      <c r="F968" s="62">
        <v>54.45</v>
      </c>
    </row>
    <row r="969" spans="1:6" x14ac:dyDescent="0.35">
      <c r="A969" s="1">
        <v>9</v>
      </c>
      <c r="B969" s="1" t="s">
        <v>73</v>
      </c>
      <c r="C969" s="218">
        <v>44923</v>
      </c>
      <c r="D969" s="218">
        <v>44922</v>
      </c>
      <c r="E969" s="1">
        <v>1</v>
      </c>
      <c r="F969" s="62">
        <v>23.66</v>
      </c>
    </row>
    <row r="970" spans="1:6" x14ac:dyDescent="0.35">
      <c r="A970" s="1">
        <v>9</v>
      </c>
      <c r="B970" s="1" t="s">
        <v>73</v>
      </c>
      <c r="C970" s="218">
        <v>44923</v>
      </c>
      <c r="D970" s="218">
        <v>44923</v>
      </c>
      <c r="E970" s="1">
        <v>10</v>
      </c>
      <c r="F970" s="62">
        <v>410.35</v>
      </c>
    </row>
    <row r="971" spans="1:6" x14ac:dyDescent="0.35">
      <c r="A971" s="1">
        <v>9</v>
      </c>
      <c r="B971" s="1" t="s">
        <v>73</v>
      </c>
      <c r="C971" s="218">
        <v>44924</v>
      </c>
      <c r="D971" s="218">
        <v>44923</v>
      </c>
      <c r="E971" s="1">
        <v>5</v>
      </c>
      <c r="F971" s="62">
        <v>210.57</v>
      </c>
    </row>
    <row r="972" spans="1:6" x14ac:dyDescent="0.35">
      <c r="A972" s="1">
        <v>9</v>
      </c>
      <c r="B972" s="1" t="s">
        <v>73</v>
      </c>
      <c r="C972" s="218">
        <v>44924</v>
      </c>
      <c r="D972" s="218">
        <v>44924</v>
      </c>
      <c r="E972" s="1">
        <v>5</v>
      </c>
      <c r="F972" s="62">
        <v>236.21</v>
      </c>
    </row>
    <row r="973" spans="1:6" x14ac:dyDescent="0.35">
      <c r="A973" s="1">
        <v>9</v>
      </c>
      <c r="B973" s="1" t="s">
        <v>73</v>
      </c>
      <c r="C973" s="218">
        <v>44925</v>
      </c>
      <c r="D973" s="218">
        <v>44922</v>
      </c>
      <c r="E973" s="1">
        <v>2</v>
      </c>
      <c r="F973" s="62">
        <v>108.6</v>
      </c>
    </row>
    <row r="974" spans="1:6" x14ac:dyDescent="0.35">
      <c r="A974" s="1">
        <v>9</v>
      </c>
      <c r="B974" s="1" t="s">
        <v>73</v>
      </c>
      <c r="C974" s="218">
        <v>44925</v>
      </c>
      <c r="D974" s="218">
        <v>44923</v>
      </c>
      <c r="E974" s="1">
        <v>1</v>
      </c>
      <c r="F974" s="62">
        <v>54.25</v>
      </c>
    </row>
    <row r="975" spans="1:6" x14ac:dyDescent="0.35">
      <c r="A975" s="1">
        <v>9</v>
      </c>
      <c r="B975" s="1" t="s">
        <v>73</v>
      </c>
      <c r="C975" s="218">
        <v>44925</v>
      </c>
      <c r="D975" s="218">
        <v>44924</v>
      </c>
      <c r="E975" s="1">
        <v>9</v>
      </c>
      <c r="F975" s="62">
        <v>391.19</v>
      </c>
    </row>
    <row r="976" spans="1:6" x14ac:dyDescent="0.35">
      <c r="A976" s="1">
        <v>9</v>
      </c>
      <c r="B976" s="1" t="s">
        <v>73</v>
      </c>
      <c r="C976" s="218">
        <v>44925</v>
      </c>
      <c r="D976" s="218">
        <v>44925</v>
      </c>
      <c r="E976" s="1">
        <v>9</v>
      </c>
      <c r="F976" s="62">
        <v>425.4</v>
      </c>
    </row>
    <row r="977" spans="1:6" x14ac:dyDescent="0.35">
      <c r="A977" s="1">
        <v>9</v>
      </c>
      <c r="B977" s="1" t="s">
        <v>73</v>
      </c>
      <c r="C977" s="218">
        <v>44926</v>
      </c>
      <c r="D977" s="218">
        <v>44924</v>
      </c>
      <c r="E977" s="1">
        <v>2</v>
      </c>
      <c r="F977" s="62">
        <v>78.209999999999994</v>
      </c>
    </row>
    <row r="978" spans="1:6" x14ac:dyDescent="0.35">
      <c r="A978" s="1">
        <v>9</v>
      </c>
      <c r="B978" s="1" t="s">
        <v>73</v>
      </c>
      <c r="C978" s="218">
        <v>44926</v>
      </c>
      <c r="D978" s="218">
        <v>44925</v>
      </c>
      <c r="E978" s="1">
        <v>5</v>
      </c>
      <c r="F978" s="62">
        <v>238.79</v>
      </c>
    </row>
    <row r="979" spans="1:6" x14ac:dyDescent="0.35">
      <c r="A979" s="1">
        <v>9</v>
      </c>
      <c r="B979" s="1" t="s">
        <v>73</v>
      </c>
      <c r="C979" s="218">
        <v>44926</v>
      </c>
      <c r="D979" s="218">
        <v>44926</v>
      </c>
      <c r="E979" s="1">
        <v>9</v>
      </c>
      <c r="F979" s="62">
        <v>415.99</v>
      </c>
    </row>
    <row r="980" spans="1:6" x14ac:dyDescent="0.35">
      <c r="A980" s="1">
        <v>9</v>
      </c>
      <c r="B980" s="1" t="s">
        <v>73</v>
      </c>
      <c r="C980" s="218">
        <v>44928</v>
      </c>
      <c r="D980" s="218">
        <v>44926</v>
      </c>
      <c r="E980" s="1">
        <v>6</v>
      </c>
      <c r="F980" s="62">
        <v>229.48</v>
      </c>
    </row>
    <row r="981" spans="1:6" x14ac:dyDescent="0.35">
      <c r="A981" s="1">
        <v>9</v>
      </c>
      <c r="B981" s="1" t="s">
        <v>73</v>
      </c>
      <c r="C981" s="218">
        <v>44928</v>
      </c>
      <c r="D981" s="218">
        <v>44927</v>
      </c>
      <c r="E981" s="1">
        <v>7</v>
      </c>
      <c r="F981" s="62">
        <v>372.58</v>
      </c>
    </row>
    <row r="982" spans="1:6" x14ac:dyDescent="0.35">
      <c r="A982" s="1">
        <v>9</v>
      </c>
      <c r="B982" s="1" t="s">
        <v>73</v>
      </c>
      <c r="C982" s="218">
        <v>44928</v>
      </c>
      <c r="D982" s="218">
        <v>44928</v>
      </c>
      <c r="E982" s="1">
        <v>2</v>
      </c>
      <c r="F982" s="62">
        <v>108.9</v>
      </c>
    </row>
    <row r="983" spans="1:6" x14ac:dyDescent="0.35">
      <c r="A983" s="1">
        <v>9</v>
      </c>
      <c r="B983" s="1" t="s">
        <v>73</v>
      </c>
      <c r="C983" s="218">
        <v>44929</v>
      </c>
      <c r="D983" s="218">
        <v>44928</v>
      </c>
      <c r="E983" s="1">
        <v>1</v>
      </c>
      <c r="F983" s="62">
        <v>54.25</v>
      </c>
    </row>
    <row r="984" spans="1:6" x14ac:dyDescent="0.35">
      <c r="A984" s="1">
        <v>9</v>
      </c>
      <c r="B984" s="1" t="s">
        <v>73</v>
      </c>
      <c r="C984" s="218">
        <v>44929</v>
      </c>
      <c r="D984" s="218">
        <v>44929</v>
      </c>
      <c r="E984" s="1">
        <v>8</v>
      </c>
      <c r="F984" s="62">
        <v>404.61</v>
      </c>
    </row>
    <row r="985" spans="1:6" x14ac:dyDescent="0.35">
      <c r="A985" s="1">
        <v>9</v>
      </c>
      <c r="B985" s="1" t="s">
        <v>73</v>
      </c>
      <c r="C985" s="218">
        <v>44930</v>
      </c>
      <c r="D985" s="218">
        <v>44929</v>
      </c>
      <c r="E985" s="1">
        <v>5</v>
      </c>
      <c r="F985" s="62">
        <v>241.26</v>
      </c>
    </row>
    <row r="986" spans="1:6" x14ac:dyDescent="0.35">
      <c r="A986" s="1">
        <v>9</v>
      </c>
      <c r="B986" s="1" t="s">
        <v>73</v>
      </c>
      <c r="C986" s="218">
        <v>44930</v>
      </c>
      <c r="D986" s="218">
        <v>44930</v>
      </c>
      <c r="E986" s="1">
        <v>9</v>
      </c>
      <c r="F986" s="62">
        <v>451.93</v>
      </c>
    </row>
    <row r="987" spans="1:6" x14ac:dyDescent="0.35">
      <c r="A987" s="1">
        <v>9</v>
      </c>
      <c r="B987" s="1" t="s">
        <v>73</v>
      </c>
      <c r="C987" s="218">
        <v>44931</v>
      </c>
      <c r="D987" s="218">
        <v>44929</v>
      </c>
      <c r="E987" s="1">
        <v>3</v>
      </c>
      <c r="F987" s="62">
        <v>101.87</v>
      </c>
    </row>
    <row r="988" spans="1:6" x14ac:dyDescent="0.35">
      <c r="A988" s="1">
        <v>9</v>
      </c>
      <c r="B988" s="1" t="s">
        <v>73</v>
      </c>
      <c r="C988" s="218">
        <v>44931</v>
      </c>
      <c r="D988" s="218">
        <v>44930</v>
      </c>
      <c r="E988" s="1">
        <v>3</v>
      </c>
      <c r="F988" s="62">
        <v>130.47999999999999</v>
      </c>
    </row>
    <row r="989" spans="1:6" x14ac:dyDescent="0.35">
      <c r="A989" s="1">
        <v>9</v>
      </c>
      <c r="B989" s="1" t="s">
        <v>73</v>
      </c>
      <c r="C989" s="218">
        <v>44931</v>
      </c>
      <c r="D989" s="218">
        <v>44931</v>
      </c>
      <c r="E989" s="1">
        <v>5</v>
      </c>
      <c r="F989" s="62">
        <v>210.67</v>
      </c>
    </row>
    <row r="990" spans="1:6" x14ac:dyDescent="0.35">
      <c r="A990" s="1">
        <v>9</v>
      </c>
      <c r="B990" s="1" t="s">
        <v>73</v>
      </c>
      <c r="C990" s="218">
        <v>44932</v>
      </c>
      <c r="D990" s="218">
        <v>44930</v>
      </c>
      <c r="E990" s="1">
        <v>3</v>
      </c>
      <c r="F990" s="62">
        <v>162.65</v>
      </c>
    </row>
    <row r="991" spans="1:6" x14ac:dyDescent="0.35">
      <c r="A991" s="1">
        <v>9</v>
      </c>
      <c r="B991" s="1" t="s">
        <v>73</v>
      </c>
      <c r="C991" s="218">
        <v>44932</v>
      </c>
      <c r="D991" s="218">
        <v>44931</v>
      </c>
      <c r="E991" s="1">
        <v>3</v>
      </c>
      <c r="F991" s="62">
        <v>163.35</v>
      </c>
    </row>
    <row r="992" spans="1:6" x14ac:dyDescent="0.35">
      <c r="A992" s="1">
        <v>9</v>
      </c>
      <c r="B992" s="1" t="s">
        <v>73</v>
      </c>
      <c r="C992" s="218">
        <v>44932</v>
      </c>
      <c r="D992" s="218">
        <v>44932</v>
      </c>
      <c r="E992" s="1">
        <v>8</v>
      </c>
      <c r="F992" s="62">
        <v>369.17</v>
      </c>
    </row>
    <row r="993" spans="1:6" x14ac:dyDescent="0.35">
      <c r="A993" s="1">
        <v>9</v>
      </c>
      <c r="B993" s="1" t="s">
        <v>73</v>
      </c>
      <c r="C993" s="218">
        <v>44933</v>
      </c>
      <c r="D993" s="218">
        <v>44930</v>
      </c>
      <c r="E993" s="1">
        <v>1</v>
      </c>
      <c r="F993" s="62">
        <v>23.76</v>
      </c>
    </row>
    <row r="994" spans="1:6" x14ac:dyDescent="0.35">
      <c r="A994" s="1">
        <v>9</v>
      </c>
      <c r="B994" s="1" t="s">
        <v>73</v>
      </c>
      <c r="C994" s="218">
        <v>44933</v>
      </c>
      <c r="D994" s="218">
        <v>44931</v>
      </c>
      <c r="E994" s="1">
        <v>3</v>
      </c>
      <c r="F994" s="62">
        <v>132.56</v>
      </c>
    </row>
    <row r="995" spans="1:6" x14ac:dyDescent="0.35">
      <c r="A995" s="1">
        <v>9</v>
      </c>
      <c r="B995" s="1" t="s">
        <v>73</v>
      </c>
      <c r="C995" s="218">
        <v>44933</v>
      </c>
      <c r="D995" s="218">
        <v>44932</v>
      </c>
      <c r="E995" s="1">
        <v>3</v>
      </c>
      <c r="F995" s="62">
        <v>158.30000000000001</v>
      </c>
    </row>
    <row r="996" spans="1:6" x14ac:dyDescent="0.35">
      <c r="A996" s="1">
        <v>9</v>
      </c>
      <c r="B996" s="1" t="s">
        <v>73</v>
      </c>
      <c r="C996" s="218">
        <v>44933</v>
      </c>
      <c r="D996" s="218">
        <v>44933</v>
      </c>
      <c r="E996" s="1">
        <v>10</v>
      </c>
      <c r="F996" s="62">
        <v>390.25</v>
      </c>
    </row>
    <row r="997" spans="1:6" x14ac:dyDescent="0.35">
      <c r="A997" s="1">
        <v>9</v>
      </c>
      <c r="B997" s="1" t="s">
        <v>73</v>
      </c>
      <c r="C997" s="218">
        <v>44934</v>
      </c>
      <c r="D997" s="218">
        <v>44932</v>
      </c>
      <c r="E997" s="1">
        <v>2</v>
      </c>
      <c r="F997" s="62">
        <v>47.52</v>
      </c>
    </row>
    <row r="998" spans="1:6" x14ac:dyDescent="0.35">
      <c r="A998" s="1">
        <v>9</v>
      </c>
      <c r="B998" s="1" t="s">
        <v>73</v>
      </c>
      <c r="C998" s="218">
        <v>44934</v>
      </c>
      <c r="D998" s="218">
        <v>44933</v>
      </c>
      <c r="E998" s="1">
        <v>5</v>
      </c>
      <c r="F998" s="62">
        <v>240.96</v>
      </c>
    </row>
    <row r="999" spans="1:6" x14ac:dyDescent="0.35">
      <c r="A999" s="1">
        <v>9</v>
      </c>
      <c r="B999" s="1" t="s">
        <v>73</v>
      </c>
      <c r="C999" s="218">
        <v>44934</v>
      </c>
      <c r="D999" s="218">
        <v>44934</v>
      </c>
      <c r="E999" s="1">
        <v>8</v>
      </c>
      <c r="F999" s="62">
        <v>400.85</v>
      </c>
    </row>
    <row r="1000" spans="1:6" x14ac:dyDescent="0.35">
      <c r="A1000" s="1">
        <v>9</v>
      </c>
      <c r="B1000" s="1" t="s">
        <v>73</v>
      </c>
      <c r="C1000" s="218">
        <v>44935</v>
      </c>
      <c r="D1000" s="218">
        <v>44932</v>
      </c>
      <c r="E1000" s="1">
        <v>1</v>
      </c>
      <c r="F1000" s="62">
        <v>54.35</v>
      </c>
    </row>
    <row r="1001" spans="1:6" x14ac:dyDescent="0.35">
      <c r="A1001" s="1">
        <v>9</v>
      </c>
      <c r="B1001" s="1" t="s">
        <v>73</v>
      </c>
      <c r="C1001" s="218">
        <v>44935</v>
      </c>
      <c r="D1001" s="218">
        <v>44933</v>
      </c>
      <c r="E1001" s="1">
        <v>2</v>
      </c>
      <c r="F1001" s="62">
        <v>77.81</v>
      </c>
    </row>
    <row r="1002" spans="1:6" x14ac:dyDescent="0.35">
      <c r="A1002" s="1">
        <v>9</v>
      </c>
      <c r="B1002" s="1" t="s">
        <v>73</v>
      </c>
      <c r="C1002" s="218">
        <v>44935</v>
      </c>
      <c r="D1002" s="218">
        <v>44934</v>
      </c>
      <c r="E1002" s="1">
        <v>4</v>
      </c>
      <c r="F1002" s="62">
        <v>217.4</v>
      </c>
    </row>
    <row r="1003" spans="1:6" x14ac:dyDescent="0.35">
      <c r="A1003" s="1">
        <v>9</v>
      </c>
      <c r="B1003" s="1" t="s">
        <v>73</v>
      </c>
      <c r="C1003" s="218">
        <v>44935</v>
      </c>
      <c r="D1003" s="218">
        <v>44935</v>
      </c>
      <c r="E1003" s="1">
        <v>4</v>
      </c>
      <c r="F1003" s="62">
        <v>187.11</v>
      </c>
    </row>
    <row r="1004" spans="1:6" x14ac:dyDescent="0.35">
      <c r="A1004" s="1">
        <v>9</v>
      </c>
      <c r="B1004" s="1" t="s">
        <v>73</v>
      </c>
      <c r="C1004" s="218">
        <v>44936</v>
      </c>
      <c r="D1004" s="218">
        <v>44934</v>
      </c>
      <c r="E1004" s="1">
        <v>1</v>
      </c>
      <c r="F1004" s="62">
        <v>54.45</v>
      </c>
    </row>
    <row r="1005" spans="1:6" x14ac:dyDescent="0.35">
      <c r="A1005" s="1">
        <v>9</v>
      </c>
      <c r="B1005" s="1" t="s">
        <v>73</v>
      </c>
      <c r="C1005" s="218">
        <v>44936</v>
      </c>
      <c r="D1005" s="218">
        <v>44935</v>
      </c>
      <c r="E1005" s="1">
        <v>2</v>
      </c>
      <c r="F1005" s="62">
        <v>47.42</v>
      </c>
    </row>
    <row r="1006" spans="1:6" x14ac:dyDescent="0.35">
      <c r="A1006" s="1">
        <v>9</v>
      </c>
      <c r="B1006" s="1" t="s">
        <v>73</v>
      </c>
      <c r="C1006" s="218">
        <v>44936</v>
      </c>
      <c r="D1006" s="218">
        <v>44936</v>
      </c>
      <c r="E1006" s="1">
        <v>10</v>
      </c>
      <c r="F1006" s="62">
        <v>439.16</v>
      </c>
    </row>
    <row r="1007" spans="1:6" x14ac:dyDescent="0.35">
      <c r="A1007" s="1">
        <v>9</v>
      </c>
      <c r="B1007" s="1" t="s">
        <v>73</v>
      </c>
      <c r="C1007" s="218">
        <v>44937</v>
      </c>
      <c r="D1007" s="218">
        <v>44935</v>
      </c>
      <c r="E1007" s="1">
        <v>1</v>
      </c>
      <c r="F1007" s="62">
        <v>23.76</v>
      </c>
    </row>
    <row r="1008" spans="1:6" x14ac:dyDescent="0.35">
      <c r="A1008" s="1">
        <v>9</v>
      </c>
      <c r="B1008" s="1" t="s">
        <v>73</v>
      </c>
      <c r="C1008" s="218">
        <v>44937</v>
      </c>
      <c r="D1008" s="218">
        <v>44936</v>
      </c>
      <c r="E1008" s="1">
        <v>1</v>
      </c>
      <c r="F1008" s="62">
        <v>23.76</v>
      </c>
    </row>
    <row r="1009" spans="1:6" x14ac:dyDescent="0.35">
      <c r="A1009" s="1">
        <v>9</v>
      </c>
      <c r="B1009" s="1" t="s">
        <v>73</v>
      </c>
      <c r="C1009" s="218">
        <v>44937</v>
      </c>
      <c r="D1009" s="218">
        <v>44937</v>
      </c>
      <c r="E1009" s="1">
        <v>8</v>
      </c>
      <c r="F1009" s="62">
        <v>426.39</v>
      </c>
    </row>
    <row r="1010" spans="1:6" x14ac:dyDescent="0.35">
      <c r="A1010" s="1">
        <v>9</v>
      </c>
      <c r="B1010" s="1" t="s">
        <v>73</v>
      </c>
      <c r="C1010" s="218">
        <v>44938</v>
      </c>
      <c r="D1010" s="218">
        <v>44936</v>
      </c>
      <c r="E1010" s="1">
        <v>2</v>
      </c>
      <c r="F1010" s="62">
        <v>99.99</v>
      </c>
    </row>
    <row r="1011" spans="1:6" x14ac:dyDescent="0.35">
      <c r="A1011" s="1">
        <v>9</v>
      </c>
      <c r="B1011" s="1" t="s">
        <v>73</v>
      </c>
      <c r="C1011" s="218">
        <v>44938</v>
      </c>
      <c r="D1011" s="218">
        <v>44937</v>
      </c>
      <c r="E1011" s="1">
        <v>4</v>
      </c>
      <c r="F1011" s="62">
        <v>156.12</v>
      </c>
    </row>
    <row r="1012" spans="1:6" x14ac:dyDescent="0.35">
      <c r="A1012" s="1">
        <v>9</v>
      </c>
      <c r="B1012" s="1" t="s">
        <v>73</v>
      </c>
      <c r="C1012" s="218">
        <v>44938</v>
      </c>
      <c r="D1012" s="218">
        <v>44938</v>
      </c>
      <c r="E1012" s="1">
        <v>10</v>
      </c>
      <c r="F1012" s="62">
        <v>477.67</v>
      </c>
    </row>
    <row r="1013" spans="1:6" x14ac:dyDescent="0.35">
      <c r="A1013" s="1">
        <v>9</v>
      </c>
      <c r="B1013" s="1" t="s">
        <v>73</v>
      </c>
      <c r="C1013" s="218">
        <v>44939</v>
      </c>
      <c r="D1013" s="218">
        <v>44938</v>
      </c>
      <c r="E1013" s="1">
        <v>1</v>
      </c>
      <c r="F1013" s="62">
        <v>23.66</v>
      </c>
    </row>
    <row r="1014" spans="1:6" x14ac:dyDescent="0.35">
      <c r="A1014" s="1">
        <v>9</v>
      </c>
      <c r="B1014" s="1" t="s">
        <v>73</v>
      </c>
      <c r="C1014" s="218">
        <v>44939</v>
      </c>
      <c r="D1014" s="218">
        <v>44939</v>
      </c>
      <c r="E1014" s="1">
        <v>12</v>
      </c>
      <c r="F1014" s="62">
        <v>529.35</v>
      </c>
    </row>
    <row r="1015" spans="1:6" x14ac:dyDescent="0.35">
      <c r="A1015" s="1">
        <v>9</v>
      </c>
      <c r="B1015" s="1" t="s">
        <v>73</v>
      </c>
      <c r="C1015" s="218">
        <v>44940</v>
      </c>
      <c r="D1015" s="218">
        <v>44938</v>
      </c>
      <c r="E1015" s="1">
        <v>1</v>
      </c>
      <c r="F1015" s="62">
        <v>54.35</v>
      </c>
    </row>
    <row r="1016" spans="1:6" x14ac:dyDescent="0.35">
      <c r="A1016" s="1">
        <v>9</v>
      </c>
      <c r="B1016" s="1" t="s">
        <v>73</v>
      </c>
      <c r="C1016" s="218">
        <v>44940</v>
      </c>
      <c r="D1016" s="218">
        <v>44939</v>
      </c>
      <c r="E1016" s="1">
        <v>2</v>
      </c>
      <c r="F1016" s="62">
        <v>78.209999999999994</v>
      </c>
    </row>
    <row r="1017" spans="1:6" x14ac:dyDescent="0.35">
      <c r="A1017" s="1">
        <v>9</v>
      </c>
      <c r="B1017" s="1" t="s">
        <v>73</v>
      </c>
      <c r="C1017" s="218">
        <v>44940</v>
      </c>
      <c r="D1017" s="218">
        <v>44940</v>
      </c>
      <c r="E1017" s="1">
        <v>6</v>
      </c>
      <c r="F1017" s="62">
        <v>295.61</v>
      </c>
    </row>
    <row r="1018" spans="1:6" x14ac:dyDescent="0.35">
      <c r="A1018" s="1">
        <v>9</v>
      </c>
      <c r="B1018" s="1" t="s">
        <v>73</v>
      </c>
      <c r="C1018" s="218">
        <v>44941</v>
      </c>
      <c r="D1018" s="218">
        <v>44939</v>
      </c>
      <c r="E1018" s="1">
        <v>2</v>
      </c>
      <c r="F1018" s="62">
        <v>77.22</v>
      </c>
    </row>
    <row r="1019" spans="1:6" x14ac:dyDescent="0.35">
      <c r="A1019" s="1">
        <v>9</v>
      </c>
      <c r="B1019" s="1" t="s">
        <v>73</v>
      </c>
      <c r="C1019" s="218">
        <v>44941</v>
      </c>
      <c r="D1019" s="218">
        <v>44940</v>
      </c>
      <c r="E1019" s="1">
        <v>6</v>
      </c>
      <c r="F1019" s="62">
        <v>293.73</v>
      </c>
    </row>
    <row r="1020" spans="1:6" x14ac:dyDescent="0.35">
      <c r="A1020" s="1">
        <v>9</v>
      </c>
      <c r="B1020" s="1" t="s">
        <v>73</v>
      </c>
      <c r="C1020" s="218">
        <v>44941</v>
      </c>
      <c r="D1020" s="218">
        <v>44941</v>
      </c>
      <c r="E1020" s="1">
        <v>7</v>
      </c>
      <c r="F1020" s="62">
        <v>349.26</v>
      </c>
    </row>
    <row r="1021" spans="1:6" x14ac:dyDescent="0.35">
      <c r="A1021" s="1">
        <v>9</v>
      </c>
      <c r="B1021" s="1" t="s">
        <v>73</v>
      </c>
      <c r="C1021" s="218">
        <v>44942</v>
      </c>
      <c r="D1021" s="218">
        <v>44939</v>
      </c>
      <c r="E1021" s="1">
        <v>1</v>
      </c>
      <c r="F1021" s="62">
        <v>23.66</v>
      </c>
    </row>
    <row r="1022" spans="1:6" x14ac:dyDescent="0.35">
      <c r="A1022" s="1">
        <v>9</v>
      </c>
      <c r="B1022" s="1" t="s">
        <v>73</v>
      </c>
      <c r="C1022" s="218">
        <v>44942</v>
      </c>
      <c r="D1022" s="218">
        <v>44940</v>
      </c>
      <c r="E1022" s="1">
        <v>4</v>
      </c>
      <c r="F1022" s="62">
        <v>156.02000000000001</v>
      </c>
    </row>
    <row r="1023" spans="1:6" x14ac:dyDescent="0.35">
      <c r="A1023" s="1">
        <v>9</v>
      </c>
      <c r="B1023" s="1" t="s">
        <v>73</v>
      </c>
      <c r="C1023" s="218">
        <v>44942</v>
      </c>
      <c r="D1023" s="218">
        <v>44941</v>
      </c>
      <c r="E1023" s="1">
        <v>3</v>
      </c>
      <c r="F1023" s="62">
        <v>125.73</v>
      </c>
    </row>
    <row r="1024" spans="1:6" x14ac:dyDescent="0.35">
      <c r="A1024" s="1">
        <v>9</v>
      </c>
      <c r="B1024" s="1" t="s">
        <v>73</v>
      </c>
      <c r="C1024" s="218">
        <v>44942</v>
      </c>
      <c r="D1024" s="218">
        <v>44942</v>
      </c>
      <c r="E1024" s="1">
        <v>4</v>
      </c>
      <c r="F1024" s="62">
        <v>217.7</v>
      </c>
    </row>
    <row r="1025" spans="1:6" x14ac:dyDescent="0.35">
      <c r="A1025" s="1">
        <v>9</v>
      </c>
      <c r="B1025" s="1" t="s">
        <v>73</v>
      </c>
      <c r="C1025" s="218">
        <v>44943</v>
      </c>
      <c r="D1025" s="218">
        <v>44941</v>
      </c>
      <c r="E1025" s="1">
        <v>2</v>
      </c>
      <c r="F1025" s="62">
        <v>73.260000000000005</v>
      </c>
    </row>
    <row r="1026" spans="1:6" x14ac:dyDescent="0.35">
      <c r="A1026" s="1">
        <v>9</v>
      </c>
      <c r="B1026" s="1" t="s">
        <v>73</v>
      </c>
      <c r="C1026" s="218">
        <v>44943</v>
      </c>
      <c r="D1026" s="218">
        <v>44942</v>
      </c>
      <c r="E1026" s="1">
        <v>2</v>
      </c>
      <c r="F1026" s="62">
        <v>78.11</v>
      </c>
    </row>
    <row r="1027" spans="1:6" x14ac:dyDescent="0.35">
      <c r="A1027" s="1">
        <v>9</v>
      </c>
      <c r="B1027" s="1" t="s">
        <v>73</v>
      </c>
      <c r="C1027" s="218">
        <v>44943</v>
      </c>
      <c r="D1027" s="218">
        <v>44943</v>
      </c>
      <c r="E1027" s="1">
        <v>3</v>
      </c>
      <c r="F1027" s="62">
        <v>157.51</v>
      </c>
    </row>
    <row r="1028" spans="1:6" x14ac:dyDescent="0.35">
      <c r="A1028" s="1">
        <v>9</v>
      </c>
      <c r="B1028" s="1" t="s">
        <v>73</v>
      </c>
      <c r="C1028" s="218">
        <v>44944</v>
      </c>
      <c r="D1028" s="218">
        <v>44942</v>
      </c>
      <c r="E1028" s="1">
        <v>6</v>
      </c>
      <c r="F1028" s="62">
        <v>318.82</v>
      </c>
    </row>
    <row r="1029" spans="1:6" x14ac:dyDescent="0.35">
      <c r="A1029" s="1">
        <v>9</v>
      </c>
      <c r="B1029" s="1" t="s">
        <v>73</v>
      </c>
      <c r="C1029" s="218">
        <v>44944</v>
      </c>
      <c r="D1029" s="218">
        <v>44943</v>
      </c>
      <c r="E1029" s="1">
        <v>3</v>
      </c>
      <c r="F1029" s="62">
        <v>160.87</v>
      </c>
    </row>
    <row r="1030" spans="1:6" x14ac:dyDescent="0.35">
      <c r="A1030" s="1">
        <v>9</v>
      </c>
      <c r="B1030" s="1" t="s">
        <v>73</v>
      </c>
      <c r="C1030" s="218">
        <v>44944</v>
      </c>
      <c r="D1030" s="218">
        <v>44944</v>
      </c>
      <c r="E1030" s="1">
        <v>3</v>
      </c>
      <c r="F1030" s="62">
        <v>100.98</v>
      </c>
    </row>
    <row r="1031" spans="1:6" x14ac:dyDescent="0.35">
      <c r="A1031" s="1">
        <v>9</v>
      </c>
      <c r="B1031" s="1" t="s">
        <v>73</v>
      </c>
      <c r="C1031" s="218">
        <v>44945</v>
      </c>
      <c r="D1031" s="218">
        <v>44941</v>
      </c>
      <c r="E1031" s="1">
        <v>3</v>
      </c>
      <c r="F1031" s="62">
        <v>101.87</v>
      </c>
    </row>
    <row r="1032" spans="1:6" x14ac:dyDescent="0.35">
      <c r="A1032" s="1">
        <v>9</v>
      </c>
      <c r="B1032" s="1" t="s">
        <v>73</v>
      </c>
      <c r="C1032" s="218">
        <v>44945</v>
      </c>
      <c r="D1032" s="218">
        <v>44943</v>
      </c>
      <c r="E1032" s="1">
        <v>6</v>
      </c>
      <c r="F1032" s="62">
        <v>293.24</v>
      </c>
    </row>
    <row r="1033" spans="1:6" x14ac:dyDescent="0.35">
      <c r="A1033" s="1">
        <v>9</v>
      </c>
      <c r="B1033" s="1" t="s">
        <v>73</v>
      </c>
      <c r="C1033" s="218">
        <v>44945</v>
      </c>
      <c r="D1033" s="218">
        <v>44944</v>
      </c>
      <c r="E1033" s="1">
        <v>4</v>
      </c>
      <c r="F1033" s="62">
        <v>182.16</v>
      </c>
    </row>
    <row r="1034" spans="1:6" x14ac:dyDescent="0.35">
      <c r="A1034" s="1">
        <v>9</v>
      </c>
      <c r="B1034" s="1" t="s">
        <v>73</v>
      </c>
      <c r="C1034" s="218">
        <v>44945</v>
      </c>
      <c r="D1034" s="218">
        <v>44945</v>
      </c>
      <c r="E1034" s="1">
        <v>3</v>
      </c>
      <c r="F1034" s="62">
        <v>158.30000000000001</v>
      </c>
    </row>
    <row r="1035" spans="1:6" x14ac:dyDescent="0.35">
      <c r="A1035" s="1">
        <v>9</v>
      </c>
      <c r="B1035" s="1" t="s">
        <v>73</v>
      </c>
      <c r="C1035" s="218">
        <v>44946</v>
      </c>
      <c r="D1035" s="218">
        <v>44942</v>
      </c>
      <c r="E1035" s="1">
        <v>1</v>
      </c>
      <c r="F1035" s="62">
        <v>49.5</v>
      </c>
    </row>
    <row r="1036" spans="1:6" x14ac:dyDescent="0.35">
      <c r="A1036" s="1">
        <v>9</v>
      </c>
      <c r="B1036" s="1" t="s">
        <v>73</v>
      </c>
      <c r="C1036" s="218">
        <v>44946</v>
      </c>
      <c r="D1036" s="218">
        <v>44943</v>
      </c>
      <c r="E1036" s="1">
        <v>3</v>
      </c>
      <c r="F1036" s="62">
        <v>157.31</v>
      </c>
    </row>
    <row r="1037" spans="1:6" x14ac:dyDescent="0.35">
      <c r="A1037" s="1">
        <v>9</v>
      </c>
      <c r="B1037" s="1" t="s">
        <v>73</v>
      </c>
      <c r="C1037" s="218">
        <v>44946</v>
      </c>
      <c r="D1037" s="218">
        <v>44944</v>
      </c>
      <c r="E1037" s="1">
        <v>4</v>
      </c>
      <c r="F1037" s="62">
        <v>156.27000000000001</v>
      </c>
    </row>
    <row r="1038" spans="1:6" x14ac:dyDescent="0.35">
      <c r="A1038" s="1">
        <v>9</v>
      </c>
      <c r="B1038" s="1" t="s">
        <v>73</v>
      </c>
      <c r="C1038" s="218">
        <v>44946</v>
      </c>
      <c r="D1038" s="218">
        <v>44945</v>
      </c>
      <c r="E1038" s="1">
        <v>9</v>
      </c>
      <c r="F1038" s="62">
        <v>357.29</v>
      </c>
    </row>
    <row r="1039" spans="1:6" x14ac:dyDescent="0.35">
      <c r="A1039" s="1">
        <v>9</v>
      </c>
      <c r="B1039" s="1" t="s">
        <v>73</v>
      </c>
      <c r="C1039" s="218">
        <v>44946</v>
      </c>
      <c r="D1039" s="218">
        <v>44946</v>
      </c>
      <c r="E1039" s="1">
        <v>1</v>
      </c>
      <c r="F1039" s="62">
        <v>54.35</v>
      </c>
    </row>
    <row r="1040" spans="1:6" x14ac:dyDescent="0.35">
      <c r="A1040" s="1">
        <v>9</v>
      </c>
      <c r="B1040" s="1" t="s">
        <v>73</v>
      </c>
      <c r="C1040" s="218">
        <v>44947</v>
      </c>
      <c r="D1040" s="218">
        <v>44943</v>
      </c>
      <c r="E1040" s="1">
        <v>1</v>
      </c>
      <c r="F1040" s="62">
        <v>23.76</v>
      </c>
    </row>
    <row r="1041" spans="1:6" x14ac:dyDescent="0.35">
      <c r="A1041" s="1">
        <v>9</v>
      </c>
      <c r="B1041" s="1" t="s">
        <v>73</v>
      </c>
      <c r="C1041" s="218">
        <v>44947</v>
      </c>
      <c r="D1041" s="218">
        <v>44945</v>
      </c>
      <c r="E1041" s="1">
        <v>1</v>
      </c>
      <c r="F1041" s="62">
        <v>54.15</v>
      </c>
    </row>
    <row r="1042" spans="1:6" x14ac:dyDescent="0.35">
      <c r="A1042" s="1">
        <v>9</v>
      </c>
      <c r="B1042" s="1" t="s">
        <v>73</v>
      </c>
      <c r="C1042" s="218">
        <v>44947</v>
      </c>
      <c r="D1042" s="218">
        <v>44946</v>
      </c>
      <c r="E1042" s="1">
        <v>4</v>
      </c>
      <c r="F1042" s="62">
        <v>156.22</v>
      </c>
    </row>
    <row r="1043" spans="1:6" x14ac:dyDescent="0.35">
      <c r="A1043" s="1">
        <v>9</v>
      </c>
      <c r="B1043" s="1" t="s">
        <v>73</v>
      </c>
      <c r="C1043" s="218">
        <v>44947</v>
      </c>
      <c r="D1043" s="218">
        <v>44947</v>
      </c>
      <c r="E1043" s="1">
        <v>5</v>
      </c>
      <c r="F1043" s="62">
        <v>267</v>
      </c>
    </row>
    <row r="1044" spans="1:6" x14ac:dyDescent="0.35">
      <c r="A1044" s="1">
        <v>9</v>
      </c>
      <c r="B1044" s="1" t="s">
        <v>73</v>
      </c>
      <c r="C1044" s="218">
        <v>44948</v>
      </c>
      <c r="D1044" s="218">
        <v>44946</v>
      </c>
      <c r="E1044" s="1">
        <v>4</v>
      </c>
      <c r="F1044" s="62">
        <v>177.21</v>
      </c>
    </row>
    <row r="1045" spans="1:6" x14ac:dyDescent="0.35">
      <c r="A1045" s="1">
        <v>9</v>
      </c>
      <c r="B1045" s="1" t="s">
        <v>73</v>
      </c>
      <c r="C1045" s="218">
        <v>44948</v>
      </c>
      <c r="D1045" s="218">
        <v>44947</v>
      </c>
      <c r="E1045" s="1">
        <v>2</v>
      </c>
      <c r="F1045" s="62">
        <v>77.709999999999994</v>
      </c>
    </row>
    <row r="1046" spans="1:6" x14ac:dyDescent="0.35">
      <c r="A1046" s="1">
        <v>9</v>
      </c>
      <c r="B1046" s="1" t="s">
        <v>73</v>
      </c>
      <c r="C1046" s="218">
        <v>44948</v>
      </c>
      <c r="D1046" s="218">
        <v>44948</v>
      </c>
      <c r="E1046" s="1">
        <v>3</v>
      </c>
      <c r="F1046" s="62">
        <v>158.4</v>
      </c>
    </row>
    <row r="1047" spans="1:6" x14ac:dyDescent="0.35">
      <c r="A1047" s="1">
        <v>9</v>
      </c>
      <c r="B1047" s="1" t="s">
        <v>73</v>
      </c>
      <c r="C1047" s="218">
        <v>44950</v>
      </c>
      <c r="D1047" s="218">
        <v>44946</v>
      </c>
      <c r="E1047" s="1">
        <v>1</v>
      </c>
      <c r="F1047" s="62">
        <v>54.45</v>
      </c>
    </row>
    <row r="1048" spans="1:6" x14ac:dyDescent="0.35">
      <c r="A1048" s="1">
        <v>9</v>
      </c>
      <c r="B1048" s="1" t="s">
        <v>73</v>
      </c>
      <c r="C1048" s="218">
        <v>44950</v>
      </c>
      <c r="D1048" s="218">
        <v>44947</v>
      </c>
      <c r="E1048" s="1">
        <v>8</v>
      </c>
      <c r="F1048" s="62">
        <v>305.31</v>
      </c>
    </row>
    <row r="1049" spans="1:6" x14ac:dyDescent="0.35">
      <c r="A1049" s="1">
        <v>9</v>
      </c>
      <c r="B1049" s="1" t="s">
        <v>73</v>
      </c>
      <c r="C1049" s="218">
        <v>44950</v>
      </c>
      <c r="D1049" s="218">
        <v>44948</v>
      </c>
      <c r="E1049" s="1">
        <v>4</v>
      </c>
      <c r="F1049" s="62">
        <v>184.04</v>
      </c>
    </row>
    <row r="1050" spans="1:6" x14ac:dyDescent="0.35">
      <c r="A1050" s="1">
        <v>9</v>
      </c>
      <c r="B1050" s="1" t="s">
        <v>73</v>
      </c>
      <c r="C1050" s="218">
        <v>44950</v>
      </c>
      <c r="D1050" s="218">
        <v>44949</v>
      </c>
      <c r="E1050" s="1">
        <v>5</v>
      </c>
      <c r="F1050" s="62">
        <v>210.67</v>
      </c>
    </row>
    <row r="1051" spans="1:6" x14ac:dyDescent="0.35">
      <c r="A1051" s="1">
        <v>9</v>
      </c>
      <c r="B1051" s="1" t="s">
        <v>73</v>
      </c>
      <c r="C1051" s="218">
        <v>44951</v>
      </c>
      <c r="D1051" s="218">
        <v>44948</v>
      </c>
      <c r="E1051" s="1">
        <v>3</v>
      </c>
      <c r="F1051" s="62">
        <v>155.43</v>
      </c>
    </row>
    <row r="1052" spans="1:6" x14ac:dyDescent="0.35">
      <c r="A1052" s="1">
        <v>9</v>
      </c>
      <c r="B1052" s="1" t="s">
        <v>73</v>
      </c>
      <c r="C1052" s="218">
        <v>44951</v>
      </c>
      <c r="D1052" s="218">
        <v>44949</v>
      </c>
      <c r="E1052" s="1">
        <v>6</v>
      </c>
      <c r="F1052" s="62">
        <v>290.95999999999998</v>
      </c>
    </row>
    <row r="1053" spans="1:6" x14ac:dyDescent="0.35">
      <c r="A1053" s="1">
        <v>9</v>
      </c>
      <c r="B1053" s="1" t="s">
        <v>73</v>
      </c>
      <c r="C1053" s="218">
        <v>44951</v>
      </c>
      <c r="D1053" s="218">
        <v>44950</v>
      </c>
      <c r="E1053" s="1">
        <v>3</v>
      </c>
      <c r="F1053" s="62">
        <v>154.44</v>
      </c>
    </row>
    <row r="1054" spans="1:6" x14ac:dyDescent="0.35">
      <c r="A1054" s="1">
        <v>9</v>
      </c>
      <c r="B1054" s="1" t="s">
        <v>73</v>
      </c>
      <c r="C1054" s="218">
        <v>44951</v>
      </c>
      <c r="D1054" s="218">
        <v>44951</v>
      </c>
      <c r="E1054" s="1">
        <v>3</v>
      </c>
      <c r="F1054" s="62">
        <v>158.19999999999999</v>
      </c>
    </row>
    <row r="1055" spans="1:6" x14ac:dyDescent="0.35">
      <c r="A1055" s="1">
        <v>9</v>
      </c>
      <c r="B1055" s="1" t="s">
        <v>73</v>
      </c>
      <c r="C1055" s="218">
        <v>44952</v>
      </c>
      <c r="D1055" s="218">
        <v>44950</v>
      </c>
      <c r="E1055" s="1">
        <v>5</v>
      </c>
      <c r="F1055" s="62">
        <v>149.38999999999999</v>
      </c>
    </row>
    <row r="1056" spans="1:6" x14ac:dyDescent="0.35">
      <c r="A1056" s="1">
        <v>9</v>
      </c>
      <c r="B1056" s="1" t="s">
        <v>73</v>
      </c>
      <c r="C1056" s="218">
        <v>44952</v>
      </c>
      <c r="D1056" s="218">
        <v>44951</v>
      </c>
      <c r="E1056" s="1">
        <v>6</v>
      </c>
      <c r="F1056" s="62">
        <v>265.12</v>
      </c>
    </row>
    <row r="1057" spans="1:6" x14ac:dyDescent="0.35">
      <c r="A1057" s="1">
        <v>9</v>
      </c>
      <c r="B1057" s="1" t="s">
        <v>73</v>
      </c>
      <c r="C1057" s="218">
        <v>44952</v>
      </c>
      <c r="D1057" s="218">
        <v>44952</v>
      </c>
      <c r="E1057" s="1">
        <v>6</v>
      </c>
      <c r="F1057" s="62">
        <v>290.95999999999998</v>
      </c>
    </row>
    <row r="1058" spans="1:6" x14ac:dyDescent="0.35">
      <c r="A1058" s="1">
        <v>11</v>
      </c>
      <c r="B1058" s="1" t="s">
        <v>74</v>
      </c>
      <c r="C1058" s="218">
        <v>44880</v>
      </c>
      <c r="D1058" s="218">
        <v>44878</v>
      </c>
      <c r="E1058" s="1">
        <v>5</v>
      </c>
      <c r="F1058" s="62">
        <v>165.72</v>
      </c>
    </row>
    <row r="1059" spans="1:6" x14ac:dyDescent="0.35">
      <c r="A1059" s="1">
        <v>11</v>
      </c>
      <c r="B1059" s="1" t="s">
        <v>74</v>
      </c>
      <c r="C1059" s="218">
        <v>44880</v>
      </c>
      <c r="D1059" s="218">
        <v>44879</v>
      </c>
      <c r="E1059" s="1">
        <v>6</v>
      </c>
      <c r="F1059" s="62">
        <v>185.96</v>
      </c>
    </row>
    <row r="1060" spans="1:6" x14ac:dyDescent="0.35">
      <c r="A1060" s="1">
        <v>11</v>
      </c>
      <c r="B1060" s="1" t="s">
        <v>74</v>
      </c>
      <c r="C1060" s="218">
        <v>44880</v>
      </c>
      <c r="D1060" s="218">
        <v>44880</v>
      </c>
      <c r="E1060" s="1">
        <v>5</v>
      </c>
      <c r="F1060" s="62">
        <v>186.81</v>
      </c>
    </row>
    <row r="1061" spans="1:6" x14ac:dyDescent="0.35">
      <c r="A1061" s="1">
        <v>11</v>
      </c>
      <c r="B1061" s="1" t="s">
        <v>74</v>
      </c>
      <c r="C1061" s="218">
        <v>44881</v>
      </c>
      <c r="D1061" s="218">
        <v>44878</v>
      </c>
      <c r="E1061" s="1">
        <v>3</v>
      </c>
      <c r="F1061" s="62">
        <v>128.44999999999999</v>
      </c>
    </row>
    <row r="1062" spans="1:6" x14ac:dyDescent="0.35">
      <c r="A1062" s="1">
        <v>11</v>
      </c>
      <c r="B1062" s="1" t="s">
        <v>74</v>
      </c>
      <c r="C1062" s="218">
        <v>44881</v>
      </c>
      <c r="D1062" s="218">
        <v>44879</v>
      </c>
      <c r="E1062" s="1">
        <v>3</v>
      </c>
      <c r="F1062" s="62">
        <v>96.03</v>
      </c>
    </row>
    <row r="1063" spans="1:6" x14ac:dyDescent="0.35">
      <c r="A1063" s="1">
        <v>11</v>
      </c>
      <c r="B1063" s="1" t="s">
        <v>74</v>
      </c>
      <c r="C1063" s="218">
        <v>44881</v>
      </c>
      <c r="D1063" s="218">
        <v>44880</v>
      </c>
      <c r="E1063" s="1">
        <v>4</v>
      </c>
      <c r="F1063" s="62">
        <v>92.36</v>
      </c>
    </row>
    <row r="1064" spans="1:6" x14ac:dyDescent="0.35">
      <c r="A1064" s="1">
        <v>11</v>
      </c>
      <c r="B1064" s="1" t="s">
        <v>74</v>
      </c>
      <c r="C1064" s="218">
        <v>44881</v>
      </c>
      <c r="D1064" s="218">
        <v>44881</v>
      </c>
      <c r="E1064" s="1">
        <v>1</v>
      </c>
      <c r="F1064" s="62">
        <v>45.04</v>
      </c>
    </row>
    <row r="1065" spans="1:6" x14ac:dyDescent="0.35">
      <c r="A1065" s="1">
        <v>11</v>
      </c>
      <c r="B1065" s="1" t="s">
        <v>74</v>
      </c>
      <c r="C1065" s="218">
        <v>44883</v>
      </c>
      <c r="D1065" s="218">
        <v>44879</v>
      </c>
      <c r="E1065" s="1">
        <v>2</v>
      </c>
      <c r="F1065" s="62">
        <v>71.53</v>
      </c>
    </row>
    <row r="1066" spans="1:6" x14ac:dyDescent="0.35">
      <c r="A1066" s="1">
        <v>11</v>
      </c>
      <c r="B1066" s="1" t="s">
        <v>74</v>
      </c>
      <c r="C1066" s="218">
        <v>44883</v>
      </c>
      <c r="D1066" s="218">
        <v>44881</v>
      </c>
      <c r="E1066" s="1">
        <v>2</v>
      </c>
      <c r="F1066" s="62">
        <v>108.5</v>
      </c>
    </row>
    <row r="1067" spans="1:6" x14ac:dyDescent="0.35">
      <c r="A1067" s="1">
        <v>11</v>
      </c>
      <c r="B1067" s="1" t="s">
        <v>74</v>
      </c>
      <c r="C1067" s="218">
        <v>44884</v>
      </c>
      <c r="D1067" s="218">
        <v>44879</v>
      </c>
      <c r="E1067" s="1">
        <v>5</v>
      </c>
      <c r="F1067" s="62">
        <v>107.17</v>
      </c>
    </row>
    <row r="1068" spans="1:6" x14ac:dyDescent="0.35">
      <c r="A1068" s="1">
        <v>11</v>
      </c>
      <c r="B1068" s="1" t="s">
        <v>74</v>
      </c>
      <c r="C1068" s="218">
        <v>44884</v>
      </c>
      <c r="D1068" s="218">
        <v>44880</v>
      </c>
      <c r="E1068" s="1">
        <v>6</v>
      </c>
      <c r="F1068" s="62">
        <v>180.92</v>
      </c>
    </row>
    <row r="1069" spans="1:6" x14ac:dyDescent="0.35">
      <c r="A1069" s="1">
        <v>11</v>
      </c>
      <c r="B1069" s="1" t="s">
        <v>74</v>
      </c>
      <c r="C1069" s="218">
        <v>44884</v>
      </c>
      <c r="D1069" s="218">
        <v>44881</v>
      </c>
      <c r="E1069" s="1">
        <v>3</v>
      </c>
      <c r="F1069" s="62">
        <v>124.19</v>
      </c>
    </row>
    <row r="1070" spans="1:6" x14ac:dyDescent="0.35">
      <c r="A1070" s="1">
        <v>11</v>
      </c>
      <c r="B1070" s="1" t="s">
        <v>74</v>
      </c>
      <c r="C1070" s="218">
        <v>44885</v>
      </c>
      <c r="D1070" s="218">
        <v>44879</v>
      </c>
      <c r="E1070" s="1">
        <v>1</v>
      </c>
      <c r="F1070" s="62">
        <v>18.22</v>
      </c>
    </row>
    <row r="1071" spans="1:6" x14ac:dyDescent="0.35">
      <c r="A1071" s="1">
        <v>11</v>
      </c>
      <c r="B1071" s="1" t="s">
        <v>74</v>
      </c>
      <c r="C1071" s="218">
        <v>44885</v>
      </c>
      <c r="D1071" s="218">
        <v>44880</v>
      </c>
      <c r="E1071" s="1">
        <v>4</v>
      </c>
      <c r="F1071" s="62">
        <v>114.19</v>
      </c>
    </row>
    <row r="1072" spans="1:6" x14ac:dyDescent="0.35">
      <c r="A1072" s="1">
        <v>11</v>
      </c>
      <c r="B1072" s="1" t="s">
        <v>74</v>
      </c>
      <c r="C1072" s="218">
        <v>44885</v>
      </c>
      <c r="D1072" s="218">
        <v>44881</v>
      </c>
      <c r="E1072" s="1">
        <v>4</v>
      </c>
      <c r="F1072" s="62">
        <v>206.22</v>
      </c>
    </row>
    <row r="1073" spans="1:6" x14ac:dyDescent="0.35">
      <c r="A1073" s="1">
        <v>11</v>
      </c>
      <c r="B1073" s="1" t="s">
        <v>74</v>
      </c>
      <c r="C1073" s="218">
        <v>44885</v>
      </c>
      <c r="D1073" s="218">
        <v>44882</v>
      </c>
      <c r="E1073" s="1">
        <v>8</v>
      </c>
      <c r="F1073" s="62">
        <v>332.29</v>
      </c>
    </row>
    <row r="1074" spans="1:6" x14ac:dyDescent="0.35">
      <c r="A1074" s="1">
        <v>11</v>
      </c>
      <c r="B1074" s="1" t="s">
        <v>74</v>
      </c>
      <c r="C1074" s="218">
        <v>44885</v>
      </c>
      <c r="D1074" s="218">
        <v>44884</v>
      </c>
      <c r="E1074" s="1">
        <v>1</v>
      </c>
      <c r="F1074" s="62">
        <v>23.31</v>
      </c>
    </row>
    <row r="1075" spans="1:6" x14ac:dyDescent="0.35">
      <c r="A1075" s="1">
        <v>11</v>
      </c>
      <c r="B1075" s="1" t="s">
        <v>74</v>
      </c>
      <c r="C1075" s="218">
        <v>44885</v>
      </c>
      <c r="D1075" s="218">
        <v>44885</v>
      </c>
      <c r="E1075" s="1">
        <v>1</v>
      </c>
      <c r="F1075" s="62">
        <v>54.2</v>
      </c>
    </row>
    <row r="1076" spans="1:6" x14ac:dyDescent="0.35">
      <c r="A1076" s="1">
        <v>11</v>
      </c>
      <c r="B1076" s="1" t="s">
        <v>74</v>
      </c>
      <c r="C1076" s="218">
        <v>44886</v>
      </c>
      <c r="D1076" s="218">
        <v>44880</v>
      </c>
      <c r="E1076" s="1">
        <v>1</v>
      </c>
      <c r="F1076" s="62">
        <v>23.66</v>
      </c>
    </row>
    <row r="1077" spans="1:6" x14ac:dyDescent="0.35">
      <c r="A1077" s="1">
        <v>11</v>
      </c>
      <c r="B1077" s="1" t="s">
        <v>74</v>
      </c>
      <c r="C1077" s="218">
        <v>44886</v>
      </c>
      <c r="D1077" s="218">
        <v>44881</v>
      </c>
      <c r="E1077" s="1">
        <v>2</v>
      </c>
      <c r="F1077" s="62">
        <v>77.959999999999994</v>
      </c>
    </row>
    <row r="1078" spans="1:6" x14ac:dyDescent="0.35">
      <c r="A1078" s="1">
        <v>11</v>
      </c>
      <c r="B1078" s="1" t="s">
        <v>74</v>
      </c>
      <c r="C1078" s="218">
        <v>44886</v>
      </c>
      <c r="D1078" s="218">
        <v>44882</v>
      </c>
      <c r="E1078" s="1">
        <v>6</v>
      </c>
      <c r="F1078" s="62">
        <v>285.85000000000002</v>
      </c>
    </row>
    <row r="1079" spans="1:6" x14ac:dyDescent="0.35">
      <c r="A1079" s="1">
        <v>11</v>
      </c>
      <c r="B1079" s="1" t="s">
        <v>74</v>
      </c>
      <c r="C1079" s="218">
        <v>44886</v>
      </c>
      <c r="D1079" s="218">
        <v>44884</v>
      </c>
      <c r="E1079" s="1">
        <v>4</v>
      </c>
      <c r="F1079" s="62">
        <v>92.02</v>
      </c>
    </row>
    <row r="1080" spans="1:6" x14ac:dyDescent="0.35">
      <c r="A1080" s="1">
        <v>11</v>
      </c>
      <c r="B1080" s="1" t="s">
        <v>74</v>
      </c>
      <c r="C1080" s="218">
        <v>44886</v>
      </c>
      <c r="D1080" s="218">
        <v>44885</v>
      </c>
      <c r="E1080" s="1">
        <v>3</v>
      </c>
      <c r="F1080" s="62">
        <v>91.17</v>
      </c>
    </row>
    <row r="1081" spans="1:6" x14ac:dyDescent="0.35">
      <c r="A1081" s="1">
        <v>11</v>
      </c>
      <c r="B1081" s="1" t="s">
        <v>74</v>
      </c>
      <c r="C1081" s="218">
        <v>44886</v>
      </c>
      <c r="D1081" s="218">
        <v>44886</v>
      </c>
      <c r="E1081" s="1">
        <v>2</v>
      </c>
      <c r="F1081" s="62">
        <v>47.32</v>
      </c>
    </row>
    <row r="1082" spans="1:6" x14ac:dyDescent="0.35">
      <c r="A1082" s="1">
        <v>11</v>
      </c>
      <c r="B1082" s="1" t="s">
        <v>74</v>
      </c>
      <c r="C1082" s="218">
        <v>44887</v>
      </c>
      <c r="D1082" s="218">
        <v>44880</v>
      </c>
      <c r="E1082" s="1">
        <v>2</v>
      </c>
      <c r="F1082" s="62">
        <v>46.82</v>
      </c>
    </row>
    <row r="1083" spans="1:6" x14ac:dyDescent="0.35">
      <c r="A1083" s="1">
        <v>11</v>
      </c>
      <c r="B1083" s="1" t="s">
        <v>74</v>
      </c>
      <c r="C1083" s="218">
        <v>44887</v>
      </c>
      <c r="D1083" s="218">
        <v>44882</v>
      </c>
      <c r="E1083" s="1">
        <v>1</v>
      </c>
      <c r="F1083" s="62">
        <v>20.49</v>
      </c>
    </row>
    <row r="1084" spans="1:6" x14ac:dyDescent="0.35">
      <c r="A1084" s="1">
        <v>11</v>
      </c>
      <c r="B1084" s="1" t="s">
        <v>74</v>
      </c>
      <c r="C1084" s="218">
        <v>44887</v>
      </c>
      <c r="D1084" s="218">
        <v>44884</v>
      </c>
      <c r="E1084" s="1">
        <v>2</v>
      </c>
      <c r="F1084" s="62">
        <v>74.400000000000006</v>
      </c>
    </row>
    <row r="1085" spans="1:6" x14ac:dyDescent="0.35">
      <c r="A1085" s="1">
        <v>11</v>
      </c>
      <c r="B1085" s="1" t="s">
        <v>74</v>
      </c>
      <c r="C1085" s="218">
        <v>44887</v>
      </c>
      <c r="D1085" s="218">
        <v>44885</v>
      </c>
      <c r="E1085" s="1">
        <v>5</v>
      </c>
      <c r="F1085" s="62">
        <v>113.55</v>
      </c>
    </row>
    <row r="1086" spans="1:6" x14ac:dyDescent="0.35">
      <c r="A1086" s="1">
        <v>11</v>
      </c>
      <c r="B1086" s="1" t="s">
        <v>74</v>
      </c>
      <c r="C1086" s="218">
        <v>44887</v>
      </c>
      <c r="D1086" s="218">
        <v>44886</v>
      </c>
      <c r="E1086" s="1">
        <v>5</v>
      </c>
      <c r="F1086" s="62">
        <v>170.81</v>
      </c>
    </row>
    <row r="1087" spans="1:6" x14ac:dyDescent="0.35">
      <c r="A1087" s="1">
        <v>11</v>
      </c>
      <c r="B1087" s="1" t="s">
        <v>74</v>
      </c>
      <c r="C1087" s="218">
        <v>44887</v>
      </c>
      <c r="D1087" s="218">
        <v>44887</v>
      </c>
      <c r="E1087" s="1">
        <v>9</v>
      </c>
      <c r="F1087" s="62">
        <v>392.17</v>
      </c>
    </row>
    <row r="1088" spans="1:6" x14ac:dyDescent="0.35">
      <c r="A1088" s="1">
        <v>11</v>
      </c>
      <c r="B1088" s="1" t="s">
        <v>74</v>
      </c>
      <c r="C1088" s="218">
        <v>44888</v>
      </c>
      <c r="D1088" s="218">
        <v>44881</v>
      </c>
      <c r="E1088" s="1">
        <v>1</v>
      </c>
      <c r="F1088" s="62">
        <v>20.79</v>
      </c>
    </row>
    <row r="1089" spans="1:6" x14ac:dyDescent="0.35">
      <c r="A1089" s="1">
        <v>11</v>
      </c>
      <c r="B1089" s="1" t="s">
        <v>74</v>
      </c>
      <c r="C1089" s="218">
        <v>44888</v>
      </c>
      <c r="D1089" s="218">
        <v>44885</v>
      </c>
      <c r="E1089" s="1">
        <v>3</v>
      </c>
      <c r="F1089" s="62">
        <v>62.32</v>
      </c>
    </row>
    <row r="1090" spans="1:6" x14ac:dyDescent="0.35">
      <c r="A1090" s="1">
        <v>11</v>
      </c>
      <c r="B1090" s="1" t="s">
        <v>74</v>
      </c>
      <c r="C1090" s="218">
        <v>44888</v>
      </c>
      <c r="D1090" s="218">
        <v>44886</v>
      </c>
      <c r="E1090" s="1">
        <v>4</v>
      </c>
      <c r="F1090" s="62">
        <v>87.91</v>
      </c>
    </row>
    <row r="1091" spans="1:6" x14ac:dyDescent="0.35">
      <c r="A1091" s="1">
        <v>11</v>
      </c>
      <c r="B1091" s="1" t="s">
        <v>74</v>
      </c>
      <c r="C1091" s="218">
        <v>44888</v>
      </c>
      <c r="D1091" s="218">
        <v>44887</v>
      </c>
      <c r="E1091" s="1">
        <v>2</v>
      </c>
      <c r="F1091" s="62">
        <v>45.49</v>
      </c>
    </row>
    <row r="1092" spans="1:6" x14ac:dyDescent="0.35">
      <c r="A1092" s="1">
        <v>11</v>
      </c>
      <c r="B1092" s="1" t="s">
        <v>74</v>
      </c>
      <c r="C1092" s="218">
        <v>44888</v>
      </c>
      <c r="D1092" s="218">
        <v>44888</v>
      </c>
      <c r="E1092" s="1">
        <v>7</v>
      </c>
      <c r="F1092" s="62">
        <v>286.3</v>
      </c>
    </row>
    <row r="1093" spans="1:6" x14ac:dyDescent="0.35">
      <c r="A1093" s="1">
        <v>11</v>
      </c>
      <c r="B1093" s="1" t="s">
        <v>74</v>
      </c>
      <c r="C1093" s="218">
        <v>44889</v>
      </c>
      <c r="D1093" s="218">
        <v>44885</v>
      </c>
      <c r="E1093" s="1">
        <v>1</v>
      </c>
      <c r="F1093" s="62">
        <v>20.440000000000001</v>
      </c>
    </row>
    <row r="1094" spans="1:6" x14ac:dyDescent="0.35">
      <c r="A1094" s="1">
        <v>11</v>
      </c>
      <c r="B1094" s="1" t="s">
        <v>74</v>
      </c>
      <c r="C1094" s="218">
        <v>44889</v>
      </c>
      <c r="D1094" s="218">
        <v>44886</v>
      </c>
      <c r="E1094" s="1">
        <v>3</v>
      </c>
      <c r="F1094" s="62">
        <v>66.87</v>
      </c>
    </row>
    <row r="1095" spans="1:6" x14ac:dyDescent="0.35">
      <c r="A1095" s="1">
        <v>11</v>
      </c>
      <c r="B1095" s="1" t="s">
        <v>74</v>
      </c>
      <c r="C1095" s="218">
        <v>44889</v>
      </c>
      <c r="D1095" s="218">
        <v>44888</v>
      </c>
      <c r="E1095" s="1">
        <v>3</v>
      </c>
      <c r="F1095" s="62">
        <v>67.97</v>
      </c>
    </row>
    <row r="1096" spans="1:6" x14ac:dyDescent="0.35">
      <c r="A1096" s="1">
        <v>11</v>
      </c>
      <c r="B1096" s="1" t="s">
        <v>74</v>
      </c>
      <c r="C1096" s="218">
        <v>44889</v>
      </c>
      <c r="D1096" s="218">
        <v>44889</v>
      </c>
      <c r="E1096" s="1">
        <v>13</v>
      </c>
      <c r="F1096" s="62">
        <v>522.22</v>
      </c>
    </row>
    <row r="1097" spans="1:6" x14ac:dyDescent="0.35">
      <c r="A1097" s="1">
        <v>11</v>
      </c>
      <c r="B1097" s="1" t="s">
        <v>74</v>
      </c>
      <c r="C1097" s="218">
        <v>44890</v>
      </c>
      <c r="D1097" s="218">
        <v>44887</v>
      </c>
      <c r="E1097" s="1">
        <v>1</v>
      </c>
      <c r="F1097" s="62">
        <v>20.84</v>
      </c>
    </row>
    <row r="1098" spans="1:6" x14ac:dyDescent="0.35">
      <c r="A1098" s="1">
        <v>11</v>
      </c>
      <c r="B1098" s="1" t="s">
        <v>74</v>
      </c>
      <c r="C1098" s="218">
        <v>44890</v>
      </c>
      <c r="D1098" s="218">
        <v>44888</v>
      </c>
      <c r="E1098" s="1">
        <v>2</v>
      </c>
      <c r="F1098" s="62">
        <v>44.95</v>
      </c>
    </row>
    <row r="1099" spans="1:6" x14ac:dyDescent="0.35">
      <c r="A1099" s="1">
        <v>11</v>
      </c>
      <c r="B1099" s="1" t="s">
        <v>74</v>
      </c>
      <c r="C1099" s="218">
        <v>44890</v>
      </c>
      <c r="D1099" s="218">
        <v>44889</v>
      </c>
      <c r="E1099" s="1">
        <v>8</v>
      </c>
      <c r="F1099" s="62">
        <v>305.94</v>
      </c>
    </row>
    <row r="1100" spans="1:6" x14ac:dyDescent="0.35">
      <c r="A1100" s="1">
        <v>11</v>
      </c>
      <c r="B1100" s="1" t="s">
        <v>74</v>
      </c>
      <c r="C1100" s="218">
        <v>44890</v>
      </c>
      <c r="D1100" s="218">
        <v>44890</v>
      </c>
      <c r="E1100" s="1">
        <v>7</v>
      </c>
      <c r="F1100" s="62">
        <v>258.14</v>
      </c>
    </row>
    <row r="1101" spans="1:6" x14ac:dyDescent="0.35">
      <c r="A1101" s="1">
        <v>11</v>
      </c>
      <c r="B1101" s="1" t="s">
        <v>74</v>
      </c>
      <c r="C1101" s="218">
        <v>44891</v>
      </c>
      <c r="D1101" s="218">
        <v>44888</v>
      </c>
      <c r="E1101" s="1">
        <v>1</v>
      </c>
      <c r="F1101" s="62">
        <v>22.97</v>
      </c>
    </row>
    <row r="1102" spans="1:6" x14ac:dyDescent="0.35">
      <c r="A1102" s="1">
        <v>11</v>
      </c>
      <c r="B1102" s="1" t="s">
        <v>74</v>
      </c>
      <c r="C1102" s="218">
        <v>44891</v>
      </c>
      <c r="D1102" s="218">
        <v>44889</v>
      </c>
      <c r="E1102" s="1">
        <v>3</v>
      </c>
      <c r="F1102" s="62">
        <v>98.26</v>
      </c>
    </row>
    <row r="1103" spans="1:6" x14ac:dyDescent="0.35">
      <c r="A1103" s="1">
        <v>11</v>
      </c>
      <c r="B1103" s="1" t="s">
        <v>74</v>
      </c>
      <c r="C1103" s="218">
        <v>44891</v>
      </c>
      <c r="D1103" s="218">
        <v>44890</v>
      </c>
      <c r="E1103" s="1">
        <v>2</v>
      </c>
      <c r="F1103" s="62">
        <v>41.03</v>
      </c>
    </row>
    <row r="1104" spans="1:6" x14ac:dyDescent="0.35">
      <c r="A1104" s="1">
        <v>11</v>
      </c>
      <c r="B1104" s="1" t="s">
        <v>74</v>
      </c>
      <c r="C1104" s="218">
        <v>44891</v>
      </c>
      <c r="D1104" s="218">
        <v>44891</v>
      </c>
      <c r="E1104" s="1">
        <v>12</v>
      </c>
      <c r="F1104" s="62">
        <v>576.27</v>
      </c>
    </row>
    <row r="1105" spans="1:6" x14ac:dyDescent="0.35">
      <c r="A1105" s="1">
        <v>11</v>
      </c>
      <c r="B1105" s="1" t="s">
        <v>74</v>
      </c>
      <c r="C1105" s="218">
        <v>44892</v>
      </c>
      <c r="D1105" s="218">
        <v>44889</v>
      </c>
      <c r="E1105" s="1">
        <v>3</v>
      </c>
      <c r="F1105" s="62">
        <v>70.63</v>
      </c>
    </row>
    <row r="1106" spans="1:6" x14ac:dyDescent="0.35">
      <c r="A1106" s="1">
        <v>11</v>
      </c>
      <c r="B1106" s="1" t="s">
        <v>74</v>
      </c>
      <c r="C1106" s="218">
        <v>44892</v>
      </c>
      <c r="D1106" s="218">
        <v>44890</v>
      </c>
      <c r="E1106" s="1">
        <v>3</v>
      </c>
      <c r="F1106" s="62">
        <v>160.72999999999999</v>
      </c>
    </row>
    <row r="1107" spans="1:6" x14ac:dyDescent="0.35">
      <c r="A1107" s="1">
        <v>11</v>
      </c>
      <c r="B1107" s="1" t="s">
        <v>74</v>
      </c>
      <c r="C1107" s="218">
        <v>44892</v>
      </c>
      <c r="D1107" s="218">
        <v>44891</v>
      </c>
      <c r="E1107" s="1">
        <v>6</v>
      </c>
      <c r="F1107" s="62">
        <v>163.25</v>
      </c>
    </row>
    <row r="1108" spans="1:6" x14ac:dyDescent="0.35">
      <c r="A1108" s="1">
        <v>11</v>
      </c>
      <c r="B1108" s="1" t="s">
        <v>74</v>
      </c>
      <c r="C1108" s="218">
        <v>44892</v>
      </c>
      <c r="D1108" s="218">
        <v>44892</v>
      </c>
      <c r="E1108" s="1">
        <v>5</v>
      </c>
      <c r="F1108" s="62">
        <v>195.62</v>
      </c>
    </row>
    <row r="1109" spans="1:6" x14ac:dyDescent="0.35">
      <c r="A1109" s="1">
        <v>11</v>
      </c>
      <c r="B1109" s="1" t="s">
        <v>74</v>
      </c>
      <c r="C1109" s="218">
        <v>44893</v>
      </c>
      <c r="D1109" s="218">
        <v>44888</v>
      </c>
      <c r="E1109" s="1">
        <v>2</v>
      </c>
      <c r="F1109" s="62">
        <v>45.74</v>
      </c>
    </row>
    <row r="1110" spans="1:6" x14ac:dyDescent="0.35">
      <c r="A1110" s="1">
        <v>11</v>
      </c>
      <c r="B1110" s="1" t="s">
        <v>74</v>
      </c>
      <c r="C1110" s="218">
        <v>44893</v>
      </c>
      <c r="D1110" s="218">
        <v>44890</v>
      </c>
      <c r="E1110" s="1">
        <v>4</v>
      </c>
      <c r="F1110" s="62">
        <v>152.11000000000001</v>
      </c>
    </row>
    <row r="1111" spans="1:6" x14ac:dyDescent="0.35">
      <c r="A1111" s="1">
        <v>11</v>
      </c>
      <c r="B1111" s="1" t="s">
        <v>74</v>
      </c>
      <c r="C1111" s="218">
        <v>44893</v>
      </c>
      <c r="D1111" s="218">
        <v>44891</v>
      </c>
      <c r="E1111" s="1">
        <v>4</v>
      </c>
      <c r="F1111" s="62">
        <v>119.69</v>
      </c>
    </row>
    <row r="1112" spans="1:6" x14ac:dyDescent="0.35">
      <c r="A1112" s="1">
        <v>11</v>
      </c>
      <c r="B1112" s="1" t="s">
        <v>74</v>
      </c>
      <c r="C1112" s="218">
        <v>44893</v>
      </c>
      <c r="D1112" s="218">
        <v>44892</v>
      </c>
      <c r="E1112" s="1">
        <v>3</v>
      </c>
      <c r="F1112" s="62">
        <v>155.97</v>
      </c>
    </row>
    <row r="1113" spans="1:6" x14ac:dyDescent="0.35">
      <c r="A1113" s="1">
        <v>11</v>
      </c>
      <c r="B1113" s="1" t="s">
        <v>74</v>
      </c>
      <c r="C1113" s="218">
        <v>44893</v>
      </c>
      <c r="D1113" s="218">
        <v>44893</v>
      </c>
      <c r="E1113" s="1">
        <v>6</v>
      </c>
      <c r="F1113" s="62">
        <v>193.35</v>
      </c>
    </row>
    <row r="1114" spans="1:6" x14ac:dyDescent="0.35">
      <c r="A1114" s="1">
        <v>11</v>
      </c>
      <c r="B1114" s="1" t="s">
        <v>74</v>
      </c>
      <c r="C1114" s="218">
        <v>44894</v>
      </c>
      <c r="D1114" s="218">
        <v>44890</v>
      </c>
      <c r="E1114" s="1">
        <v>1</v>
      </c>
      <c r="F1114" s="62">
        <v>23.71</v>
      </c>
    </row>
    <row r="1115" spans="1:6" x14ac:dyDescent="0.35">
      <c r="A1115" s="1">
        <v>11</v>
      </c>
      <c r="B1115" s="1" t="s">
        <v>74</v>
      </c>
      <c r="C1115" s="218">
        <v>44894</v>
      </c>
      <c r="D1115" s="218">
        <v>44891</v>
      </c>
      <c r="E1115" s="1">
        <v>2</v>
      </c>
      <c r="F1115" s="62">
        <v>77.56</v>
      </c>
    </row>
    <row r="1116" spans="1:6" x14ac:dyDescent="0.35">
      <c r="A1116" s="1">
        <v>11</v>
      </c>
      <c r="B1116" s="1" t="s">
        <v>74</v>
      </c>
      <c r="C1116" s="218">
        <v>44894</v>
      </c>
      <c r="D1116" s="218">
        <v>44892</v>
      </c>
      <c r="E1116" s="1">
        <v>2</v>
      </c>
      <c r="F1116" s="62">
        <v>78.010000000000005</v>
      </c>
    </row>
    <row r="1117" spans="1:6" x14ac:dyDescent="0.35">
      <c r="A1117" s="1">
        <v>11</v>
      </c>
      <c r="B1117" s="1" t="s">
        <v>74</v>
      </c>
      <c r="C1117" s="218">
        <v>44894</v>
      </c>
      <c r="D1117" s="218">
        <v>44893</v>
      </c>
      <c r="E1117" s="1">
        <v>4</v>
      </c>
      <c r="F1117" s="62">
        <v>152.26</v>
      </c>
    </row>
    <row r="1118" spans="1:6" x14ac:dyDescent="0.35">
      <c r="A1118" s="1">
        <v>11</v>
      </c>
      <c r="B1118" s="1" t="s">
        <v>74</v>
      </c>
      <c r="C1118" s="218">
        <v>44894</v>
      </c>
      <c r="D1118" s="218">
        <v>44894</v>
      </c>
      <c r="E1118" s="1">
        <v>7</v>
      </c>
      <c r="F1118" s="62">
        <v>286.64999999999998</v>
      </c>
    </row>
    <row r="1119" spans="1:6" x14ac:dyDescent="0.35">
      <c r="A1119" s="1">
        <v>11</v>
      </c>
      <c r="B1119" s="1" t="s">
        <v>74</v>
      </c>
      <c r="C1119" s="218">
        <v>44895</v>
      </c>
      <c r="D1119" s="218">
        <v>44891</v>
      </c>
      <c r="E1119" s="1">
        <v>3</v>
      </c>
      <c r="F1119" s="62">
        <v>94</v>
      </c>
    </row>
    <row r="1120" spans="1:6" x14ac:dyDescent="0.35">
      <c r="A1120" s="1">
        <v>11</v>
      </c>
      <c r="B1120" s="1" t="s">
        <v>74</v>
      </c>
      <c r="C1120" s="218">
        <v>44895</v>
      </c>
      <c r="D1120" s="218">
        <v>44892</v>
      </c>
      <c r="E1120" s="1">
        <v>2</v>
      </c>
      <c r="F1120" s="62">
        <v>72.22</v>
      </c>
    </row>
    <row r="1121" spans="1:6" x14ac:dyDescent="0.35">
      <c r="A1121" s="1">
        <v>11</v>
      </c>
      <c r="B1121" s="1" t="s">
        <v>74</v>
      </c>
      <c r="C1121" s="218">
        <v>44895</v>
      </c>
      <c r="D1121" s="218">
        <v>44893</v>
      </c>
      <c r="E1121" s="1">
        <v>5</v>
      </c>
      <c r="F1121" s="62">
        <v>199.68</v>
      </c>
    </row>
    <row r="1122" spans="1:6" x14ac:dyDescent="0.35">
      <c r="A1122" s="1">
        <v>11</v>
      </c>
      <c r="B1122" s="1" t="s">
        <v>74</v>
      </c>
      <c r="C1122" s="218">
        <v>44895</v>
      </c>
      <c r="D1122" s="218">
        <v>44894</v>
      </c>
      <c r="E1122" s="1">
        <v>4</v>
      </c>
      <c r="F1122" s="62">
        <v>91.48</v>
      </c>
    </row>
    <row r="1123" spans="1:6" x14ac:dyDescent="0.35">
      <c r="A1123" s="1">
        <v>11</v>
      </c>
      <c r="B1123" s="1" t="s">
        <v>74</v>
      </c>
      <c r="C1123" s="218">
        <v>44895</v>
      </c>
      <c r="D1123" s="218">
        <v>44895</v>
      </c>
      <c r="E1123" s="1">
        <v>4</v>
      </c>
      <c r="F1123" s="62">
        <v>217.6</v>
      </c>
    </row>
    <row r="1124" spans="1:6" x14ac:dyDescent="0.35">
      <c r="A1124" s="1">
        <v>11</v>
      </c>
      <c r="B1124" s="1" t="s">
        <v>74</v>
      </c>
      <c r="C1124" s="218">
        <v>44896</v>
      </c>
      <c r="D1124" s="218">
        <v>44892</v>
      </c>
      <c r="E1124" s="1">
        <v>3</v>
      </c>
      <c r="F1124" s="62">
        <v>101.27</v>
      </c>
    </row>
    <row r="1125" spans="1:6" x14ac:dyDescent="0.35">
      <c r="A1125" s="1">
        <v>11</v>
      </c>
      <c r="B1125" s="1" t="s">
        <v>74</v>
      </c>
      <c r="C1125" s="218">
        <v>44896</v>
      </c>
      <c r="D1125" s="218">
        <v>44893</v>
      </c>
      <c r="E1125" s="1">
        <v>3</v>
      </c>
      <c r="F1125" s="62">
        <v>101.52</v>
      </c>
    </row>
    <row r="1126" spans="1:6" x14ac:dyDescent="0.35">
      <c r="A1126" s="1">
        <v>11</v>
      </c>
      <c r="B1126" s="1" t="s">
        <v>74</v>
      </c>
      <c r="C1126" s="218">
        <v>44896</v>
      </c>
      <c r="D1126" s="218">
        <v>44894</v>
      </c>
      <c r="E1126" s="1">
        <v>7</v>
      </c>
      <c r="F1126" s="62">
        <v>214.18</v>
      </c>
    </row>
    <row r="1127" spans="1:6" x14ac:dyDescent="0.35">
      <c r="A1127" s="1">
        <v>11</v>
      </c>
      <c r="B1127" s="1" t="s">
        <v>74</v>
      </c>
      <c r="C1127" s="218">
        <v>44896</v>
      </c>
      <c r="D1127" s="218">
        <v>44895</v>
      </c>
      <c r="E1127" s="1">
        <v>6</v>
      </c>
      <c r="F1127" s="62">
        <v>212.7</v>
      </c>
    </row>
    <row r="1128" spans="1:6" x14ac:dyDescent="0.35">
      <c r="A1128" s="1">
        <v>11</v>
      </c>
      <c r="B1128" s="1" t="s">
        <v>74</v>
      </c>
      <c r="C1128" s="218">
        <v>44896</v>
      </c>
      <c r="D1128" s="218">
        <v>44896</v>
      </c>
      <c r="E1128" s="1">
        <v>4</v>
      </c>
      <c r="F1128" s="62">
        <v>151.52000000000001</v>
      </c>
    </row>
    <row r="1129" spans="1:6" x14ac:dyDescent="0.35">
      <c r="A1129" s="1">
        <v>11</v>
      </c>
      <c r="B1129" s="1" t="s">
        <v>74</v>
      </c>
      <c r="C1129" s="218">
        <v>44897</v>
      </c>
      <c r="D1129" s="218">
        <v>44893</v>
      </c>
      <c r="E1129" s="1">
        <v>2</v>
      </c>
      <c r="F1129" s="62">
        <v>67.510000000000005</v>
      </c>
    </row>
    <row r="1130" spans="1:6" x14ac:dyDescent="0.35">
      <c r="A1130" s="1">
        <v>11</v>
      </c>
      <c r="B1130" s="1" t="s">
        <v>74</v>
      </c>
      <c r="C1130" s="218">
        <v>44897</v>
      </c>
      <c r="D1130" s="218">
        <v>44894</v>
      </c>
      <c r="E1130" s="1">
        <v>4</v>
      </c>
      <c r="F1130" s="62">
        <v>180.18</v>
      </c>
    </row>
    <row r="1131" spans="1:6" x14ac:dyDescent="0.35">
      <c r="A1131" s="1">
        <v>11</v>
      </c>
      <c r="B1131" s="1" t="s">
        <v>74</v>
      </c>
      <c r="C1131" s="218">
        <v>44897</v>
      </c>
      <c r="D1131" s="218">
        <v>44895</v>
      </c>
      <c r="E1131" s="1">
        <v>5</v>
      </c>
      <c r="F1131" s="62">
        <v>148.25</v>
      </c>
    </row>
    <row r="1132" spans="1:6" x14ac:dyDescent="0.35">
      <c r="A1132" s="1">
        <v>11</v>
      </c>
      <c r="B1132" s="1" t="s">
        <v>74</v>
      </c>
      <c r="C1132" s="218">
        <v>44897</v>
      </c>
      <c r="D1132" s="218">
        <v>44896</v>
      </c>
      <c r="E1132" s="1">
        <v>4</v>
      </c>
      <c r="F1132" s="62">
        <v>148.80000000000001</v>
      </c>
    </row>
    <row r="1133" spans="1:6" x14ac:dyDescent="0.35">
      <c r="A1133" s="1">
        <v>11</v>
      </c>
      <c r="B1133" s="1" t="s">
        <v>74</v>
      </c>
      <c r="C1133" s="218">
        <v>44899</v>
      </c>
      <c r="D1133" s="218">
        <v>44893</v>
      </c>
      <c r="E1133" s="1">
        <v>2</v>
      </c>
      <c r="F1133" s="62">
        <v>77.86</v>
      </c>
    </row>
    <row r="1134" spans="1:6" x14ac:dyDescent="0.35">
      <c r="A1134" s="1">
        <v>11</v>
      </c>
      <c r="B1134" s="1" t="s">
        <v>74</v>
      </c>
      <c r="C1134" s="218">
        <v>44899</v>
      </c>
      <c r="D1134" s="218">
        <v>44895</v>
      </c>
      <c r="E1134" s="1">
        <v>3</v>
      </c>
      <c r="F1134" s="62">
        <v>160.32</v>
      </c>
    </row>
    <row r="1135" spans="1:6" x14ac:dyDescent="0.35">
      <c r="A1135" s="1">
        <v>11</v>
      </c>
      <c r="B1135" s="1" t="s">
        <v>74</v>
      </c>
      <c r="C1135" s="218">
        <v>44899</v>
      </c>
      <c r="D1135" s="218">
        <v>44896</v>
      </c>
      <c r="E1135" s="1">
        <v>4</v>
      </c>
      <c r="F1135" s="62">
        <v>148.99</v>
      </c>
    </row>
    <row r="1136" spans="1:6" x14ac:dyDescent="0.35">
      <c r="A1136" s="1">
        <v>11</v>
      </c>
      <c r="B1136" s="1" t="s">
        <v>74</v>
      </c>
      <c r="C1136" s="218">
        <v>44899</v>
      </c>
      <c r="D1136" s="218">
        <v>44897</v>
      </c>
      <c r="E1136" s="1">
        <v>6</v>
      </c>
      <c r="F1136" s="62">
        <v>258.58</v>
      </c>
    </row>
    <row r="1137" spans="1:6" x14ac:dyDescent="0.35">
      <c r="A1137" s="1">
        <v>11</v>
      </c>
      <c r="B1137" s="1" t="s">
        <v>74</v>
      </c>
      <c r="C1137" s="218">
        <v>44899</v>
      </c>
      <c r="D1137" s="218">
        <v>44898</v>
      </c>
      <c r="E1137" s="1">
        <v>3</v>
      </c>
      <c r="F1137" s="62">
        <v>162.85</v>
      </c>
    </row>
    <row r="1138" spans="1:6" x14ac:dyDescent="0.35">
      <c r="A1138" s="1">
        <v>11</v>
      </c>
      <c r="B1138" s="1" t="s">
        <v>74</v>
      </c>
      <c r="C1138" s="218">
        <v>44899</v>
      </c>
      <c r="D1138" s="218">
        <v>44899</v>
      </c>
      <c r="E1138" s="1">
        <v>10</v>
      </c>
      <c r="F1138" s="62">
        <v>351.79</v>
      </c>
    </row>
    <row r="1139" spans="1:6" x14ac:dyDescent="0.35">
      <c r="A1139" s="1">
        <v>11</v>
      </c>
      <c r="B1139" s="1" t="s">
        <v>74</v>
      </c>
      <c r="C1139" s="218">
        <v>44900</v>
      </c>
      <c r="D1139" s="218">
        <v>44894</v>
      </c>
      <c r="E1139" s="1">
        <v>1</v>
      </c>
      <c r="F1139" s="62">
        <v>23.66</v>
      </c>
    </row>
    <row r="1140" spans="1:6" x14ac:dyDescent="0.35">
      <c r="A1140" s="1">
        <v>11</v>
      </c>
      <c r="B1140" s="1" t="s">
        <v>74</v>
      </c>
      <c r="C1140" s="218">
        <v>44900</v>
      </c>
      <c r="D1140" s="218">
        <v>44896</v>
      </c>
      <c r="E1140" s="1">
        <v>5</v>
      </c>
      <c r="F1140" s="62">
        <v>257.16000000000003</v>
      </c>
    </row>
    <row r="1141" spans="1:6" x14ac:dyDescent="0.35">
      <c r="A1141" s="1">
        <v>11</v>
      </c>
      <c r="B1141" s="1" t="s">
        <v>74</v>
      </c>
      <c r="C1141" s="218">
        <v>44900</v>
      </c>
      <c r="D1141" s="218">
        <v>44897</v>
      </c>
      <c r="E1141" s="1">
        <v>2</v>
      </c>
      <c r="F1141" s="62">
        <v>108.75</v>
      </c>
    </row>
    <row r="1142" spans="1:6" x14ac:dyDescent="0.35">
      <c r="A1142" s="1">
        <v>11</v>
      </c>
      <c r="B1142" s="1" t="s">
        <v>74</v>
      </c>
      <c r="C1142" s="218">
        <v>44900</v>
      </c>
      <c r="D1142" s="218">
        <v>44898</v>
      </c>
      <c r="E1142" s="1">
        <v>1</v>
      </c>
      <c r="F1142" s="62">
        <v>22.03</v>
      </c>
    </row>
    <row r="1143" spans="1:6" x14ac:dyDescent="0.35">
      <c r="A1143" s="1">
        <v>11</v>
      </c>
      <c r="B1143" s="1" t="s">
        <v>74</v>
      </c>
      <c r="C1143" s="218">
        <v>44900</v>
      </c>
      <c r="D1143" s="218">
        <v>44899</v>
      </c>
      <c r="E1143" s="1">
        <v>7</v>
      </c>
      <c r="F1143" s="62">
        <v>315.20999999999998</v>
      </c>
    </row>
    <row r="1144" spans="1:6" x14ac:dyDescent="0.35">
      <c r="A1144" s="1">
        <v>11</v>
      </c>
      <c r="B1144" s="1" t="s">
        <v>74</v>
      </c>
      <c r="C1144" s="218">
        <v>44900</v>
      </c>
      <c r="D1144" s="218">
        <v>44900</v>
      </c>
      <c r="E1144" s="1">
        <v>10</v>
      </c>
      <c r="F1144" s="62">
        <v>384.65</v>
      </c>
    </row>
    <row r="1145" spans="1:6" x14ac:dyDescent="0.35">
      <c r="A1145" s="1">
        <v>11</v>
      </c>
      <c r="B1145" s="1" t="s">
        <v>74</v>
      </c>
      <c r="C1145" s="218">
        <v>44901</v>
      </c>
      <c r="D1145" s="218">
        <v>44895</v>
      </c>
      <c r="E1145" s="1">
        <v>1</v>
      </c>
      <c r="F1145" s="62">
        <v>54.2</v>
      </c>
    </row>
    <row r="1146" spans="1:6" x14ac:dyDescent="0.35">
      <c r="A1146" s="1">
        <v>11</v>
      </c>
      <c r="B1146" s="1" t="s">
        <v>74</v>
      </c>
      <c r="C1146" s="218">
        <v>44901</v>
      </c>
      <c r="D1146" s="218">
        <v>44898</v>
      </c>
      <c r="E1146" s="1">
        <v>1</v>
      </c>
      <c r="F1146" s="62">
        <v>54</v>
      </c>
    </row>
    <row r="1147" spans="1:6" x14ac:dyDescent="0.35">
      <c r="A1147" s="1">
        <v>11</v>
      </c>
      <c r="B1147" s="1" t="s">
        <v>74</v>
      </c>
      <c r="C1147" s="218">
        <v>44901</v>
      </c>
      <c r="D1147" s="218">
        <v>44899</v>
      </c>
      <c r="E1147" s="1">
        <v>3</v>
      </c>
      <c r="F1147" s="62">
        <v>130.97</v>
      </c>
    </row>
    <row r="1148" spans="1:6" x14ac:dyDescent="0.35">
      <c r="A1148" s="1">
        <v>11</v>
      </c>
      <c r="B1148" s="1" t="s">
        <v>74</v>
      </c>
      <c r="C1148" s="218">
        <v>44901</v>
      </c>
      <c r="D1148" s="218">
        <v>44900</v>
      </c>
      <c r="E1148" s="1">
        <v>5</v>
      </c>
      <c r="F1148" s="62">
        <v>240.71</v>
      </c>
    </row>
    <row r="1149" spans="1:6" x14ac:dyDescent="0.35">
      <c r="A1149" s="1">
        <v>11</v>
      </c>
      <c r="B1149" s="1" t="s">
        <v>74</v>
      </c>
      <c r="C1149" s="218">
        <v>44901</v>
      </c>
      <c r="D1149" s="218">
        <v>44901</v>
      </c>
      <c r="E1149" s="1">
        <v>12</v>
      </c>
      <c r="F1149" s="62">
        <v>478.21</v>
      </c>
    </row>
    <row r="1150" spans="1:6" x14ac:dyDescent="0.35">
      <c r="A1150" s="1">
        <v>11</v>
      </c>
      <c r="B1150" s="1" t="s">
        <v>74</v>
      </c>
      <c r="C1150" s="218">
        <v>44902</v>
      </c>
      <c r="D1150" s="218">
        <v>44898</v>
      </c>
      <c r="E1150" s="1">
        <v>1</v>
      </c>
      <c r="F1150" s="62">
        <v>53.21</v>
      </c>
    </row>
    <row r="1151" spans="1:6" x14ac:dyDescent="0.35">
      <c r="A1151" s="1">
        <v>11</v>
      </c>
      <c r="B1151" s="1" t="s">
        <v>74</v>
      </c>
      <c r="C1151" s="218">
        <v>44902</v>
      </c>
      <c r="D1151" s="218">
        <v>44899</v>
      </c>
      <c r="E1151" s="1">
        <v>1</v>
      </c>
      <c r="F1151" s="62">
        <v>22.82</v>
      </c>
    </row>
    <row r="1152" spans="1:6" x14ac:dyDescent="0.35">
      <c r="A1152" s="1">
        <v>11</v>
      </c>
      <c r="B1152" s="1" t="s">
        <v>74</v>
      </c>
      <c r="C1152" s="218">
        <v>44902</v>
      </c>
      <c r="D1152" s="218">
        <v>44900</v>
      </c>
      <c r="E1152" s="1">
        <v>2</v>
      </c>
      <c r="F1152" s="62">
        <v>78.11</v>
      </c>
    </row>
    <row r="1153" spans="1:6" x14ac:dyDescent="0.35">
      <c r="A1153" s="1">
        <v>11</v>
      </c>
      <c r="B1153" s="1" t="s">
        <v>74</v>
      </c>
      <c r="C1153" s="218">
        <v>44902</v>
      </c>
      <c r="D1153" s="218">
        <v>44901</v>
      </c>
      <c r="E1153" s="1">
        <v>2</v>
      </c>
      <c r="F1153" s="62">
        <v>47.37</v>
      </c>
    </row>
    <row r="1154" spans="1:6" x14ac:dyDescent="0.35">
      <c r="A1154" s="1">
        <v>11</v>
      </c>
      <c r="B1154" s="1" t="s">
        <v>74</v>
      </c>
      <c r="C1154" s="218">
        <v>44902</v>
      </c>
      <c r="D1154" s="218">
        <v>44902</v>
      </c>
      <c r="E1154" s="1">
        <v>9</v>
      </c>
      <c r="F1154" s="62">
        <v>363.86</v>
      </c>
    </row>
    <row r="1155" spans="1:6" x14ac:dyDescent="0.35">
      <c r="A1155" s="1">
        <v>11</v>
      </c>
      <c r="B1155" s="1" t="s">
        <v>74</v>
      </c>
      <c r="C1155" s="218">
        <v>44903</v>
      </c>
      <c r="D1155" s="218">
        <v>44900</v>
      </c>
      <c r="E1155" s="1">
        <v>1</v>
      </c>
      <c r="F1155" s="62">
        <v>19.55</v>
      </c>
    </row>
    <row r="1156" spans="1:6" x14ac:dyDescent="0.35">
      <c r="A1156" s="1">
        <v>11</v>
      </c>
      <c r="B1156" s="1" t="s">
        <v>74</v>
      </c>
      <c r="C1156" s="218">
        <v>44903</v>
      </c>
      <c r="D1156" s="218">
        <v>44901</v>
      </c>
      <c r="E1156" s="1">
        <v>2</v>
      </c>
      <c r="F1156" s="62">
        <v>43.31</v>
      </c>
    </row>
    <row r="1157" spans="1:6" x14ac:dyDescent="0.35">
      <c r="A1157" s="1">
        <v>11</v>
      </c>
      <c r="B1157" s="1" t="s">
        <v>74</v>
      </c>
      <c r="C1157" s="218">
        <v>44903</v>
      </c>
      <c r="D1157" s="218">
        <v>44902</v>
      </c>
      <c r="E1157" s="1">
        <v>4</v>
      </c>
      <c r="F1157" s="62">
        <v>155.91999999999999</v>
      </c>
    </row>
    <row r="1158" spans="1:6" x14ac:dyDescent="0.35">
      <c r="A1158" s="1">
        <v>11</v>
      </c>
      <c r="B1158" s="1" t="s">
        <v>74</v>
      </c>
      <c r="C1158" s="218">
        <v>44903</v>
      </c>
      <c r="D1158" s="218">
        <v>44903</v>
      </c>
      <c r="E1158" s="1">
        <v>8</v>
      </c>
      <c r="F1158" s="62">
        <v>337.88</v>
      </c>
    </row>
    <row r="1159" spans="1:6" x14ac:dyDescent="0.35">
      <c r="A1159" s="1">
        <v>11</v>
      </c>
      <c r="B1159" s="1" t="s">
        <v>74</v>
      </c>
      <c r="C1159" s="218">
        <v>44904</v>
      </c>
      <c r="D1159" s="218">
        <v>44901</v>
      </c>
      <c r="E1159" s="1">
        <v>1</v>
      </c>
      <c r="F1159" s="62">
        <v>23.76</v>
      </c>
    </row>
    <row r="1160" spans="1:6" x14ac:dyDescent="0.35">
      <c r="A1160" s="1">
        <v>11</v>
      </c>
      <c r="B1160" s="1" t="s">
        <v>74</v>
      </c>
      <c r="C1160" s="218">
        <v>44904</v>
      </c>
      <c r="D1160" s="218">
        <v>44902</v>
      </c>
      <c r="E1160" s="1">
        <v>1</v>
      </c>
      <c r="F1160" s="62">
        <v>54.25</v>
      </c>
    </row>
    <row r="1161" spans="1:6" x14ac:dyDescent="0.35">
      <c r="A1161" s="1">
        <v>11</v>
      </c>
      <c r="B1161" s="1" t="s">
        <v>74</v>
      </c>
      <c r="C1161" s="218">
        <v>44904</v>
      </c>
      <c r="D1161" s="218">
        <v>44903</v>
      </c>
      <c r="E1161" s="1">
        <v>2</v>
      </c>
      <c r="F1161" s="62">
        <v>47.32</v>
      </c>
    </row>
    <row r="1162" spans="1:6" x14ac:dyDescent="0.35">
      <c r="A1162" s="1">
        <v>11</v>
      </c>
      <c r="B1162" s="1" t="s">
        <v>74</v>
      </c>
      <c r="C1162" s="218">
        <v>44904</v>
      </c>
      <c r="D1162" s="218">
        <v>44904</v>
      </c>
      <c r="E1162" s="1">
        <v>15</v>
      </c>
      <c r="F1162" s="62">
        <v>589.13</v>
      </c>
    </row>
    <row r="1163" spans="1:6" x14ac:dyDescent="0.35">
      <c r="A1163" s="1">
        <v>11</v>
      </c>
      <c r="B1163" s="1" t="s">
        <v>74</v>
      </c>
      <c r="C1163" s="218">
        <v>44905</v>
      </c>
      <c r="D1163" s="218">
        <v>44904</v>
      </c>
      <c r="E1163" s="1">
        <v>1</v>
      </c>
      <c r="F1163" s="62">
        <v>23.76</v>
      </c>
    </row>
    <row r="1164" spans="1:6" x14ac:dyDescent="0.35">
      <c r="A1164" s="1">
        <v>11</v>
      </c>
      <c r="B1164" s="1" t="s">
        <v>74</v>
      </c>
      <c r="C1164" s="218">
        <v>44905</v>
      </c>
      <c r="D1164" s="218">
        <v>44905</v>
      </c>
      <c r="E1164" s="1">
        <v>15</v>
      </c>
      <c r="F1164" s="62">
        <v>591.76</v>
      </c>
    </row>
    <row r="1165" spans="1:6" x14ac:dyDescent="0.35">
      <c r="A1165" s="1">
        <v>11</v>
      </c>
      <c r="B1165" s="1" t="s">
        <v>74</v>
      </c>
      <c r="C1165" s="218">
        <v>44906</v>
      </c>
      <c r="D1165" s="218">
        <v>44905</v>
      </c>
      <c r="E1165" s="1">
        <v>6</v>
      </c>
      <c r="F1165" s="62">
        <v>200.92</v>
      </c>
    </row>
    <row r="1166" spans="1:6" x14ac:dyDescent="0.35">
      <c r="A1166" s="1">
        <v>11</v>
      </c>
      <c r="B1166" s="1" t="s">
        <v>74</v>
      </c>
      <c r="C1166" s="218">
        <v>44906</v>
      </c>
      <c r="D1166" s="218">
        <v>44906</v>
      </c>
      <c r="E1166" s="1">
        <v>13</v>
      </c>
      <c r="F1166" s="62">
        <v>522.61</v>
      </c>
    </row>
    <row r="1167" spans="1:6" x14ac:dyDescent="0.35">
      <c r="A1167" s="1">
        <v>11</v>
      </c>
      <c r="B1167" s="1" t="s">
        <v>74</v>
      </c>
      <c r="C1167" s="218">
        <v>44908</v>
      </c>
      <c r="D1167" s="218">
        <v>44904</v>
      </c>
      <c r="E1167" s="1">
        <v>1</v>
      </c>
      <c r="F1167" s="62">
        <v>23.61</v>
      </c>
    </row>
    <row r="1168" spans="1:6" x14ac:dyDescent="0.35">
      <c r="A1168" s="1">
        <v>11</v>
      </c>
      <c r="B1168" s="1" t="s">
        <v>74</v>
      </c>
      <c r="C1168" s="218">
        <v>44908</v>
      </c>
      <c r="D1168" s="218">
        <v>44905</v>
      </c>
      <c r="E1168" s="1">
        <v>2</v>
      </c>
      <c r="F1168" s="62">
        <v>72.709999999999994</v>
      </c>
    </row>
    <row r="1169" spans="1:6" x14ac:dyDescent="0.35">
      <c r="A1169" s="1">
        <v>11</v>
      </c>
      <c r="B1169" s="1" t="s">
        <v>74</v>
      </c>
      <c r="C1169" s="218">
        <v>44908</v>
      </c>
      <c r="D1169" s="218">
        <v>44906</v>
      </c>
      <c r="E1169" s="1">
        <v>3</v>
      </c>
      <c r="F1169" s="62">
        <v>99.99</v>
      </c>
    </row>
    <row r="1170" spans="1:6" x14ac:dyDescent="0.35">
      <c r="A1170" s="1">
        <v>11</v>
      </c>
      <c r="B1170" s="1" t="s">
        <v>74</v>
      </c>
      <c r="C1170" s="218">
        <v>44908</v>
      </c>
      <c r="D1170" s="218">
        <v>44907</v>
      </c>
      <c r="E1170" s="1">
        <v>17</v>
      </c>
      <c r="F1170" s="62">
        <v>672.34</v>
      </c>
    </row>
    <row r="1171" spans="1:6" x14ac:dyDescent="0.35">
      <c r="A1171" s="1">
        <v>11</v>
      </c>
      <c r="B1171" s="1" t="s">
        <v>74</v>
      </c>
      <c r="C1171" s="218">
        <v>44908</v>
      </c>
      <c r="D1171" s="218">
        <v>44908</v>
      </c>
      <c r="E1171" s="1">
        <v>11</v>
      </c>
      <c r="F1171" s="62">
        <v>503.85</v>
      </c>
    </row>
    <row r="1172" spans="1:6" x14ac:dyDescent="0.35">
      <c r="A1172" s="1">
        <v>11</v>
      </c>
      <c r="B1172" s="1" t="s">
        <v>74</v>
      </c>
      <c r="C1172" s="218">
        <v>44909</v>
      </c>
      <c r="D1172" s="218">
        <v>44907</v>
      </c>
      <c r="E1172" s="1">
        <v>1</v>
      </c>
      <c r="F1172" s="62">
        <v>23.76</v>
      </c>
    </row>
    <row r="1173" spans="1:6" x14ac:dyDescent="0.35">
      <c r="A1173" s="1">
        <v>11</v>
      </c>
      <c r="B1173" s="1" t="s">
        <v>74</v>
      </c>
      <c r="C1173" s="218">
        <v>44909</v>
      </c>
      <c r="D1173" s="218">
        <v>44908</v>
      </c>
      <c r="E1173" s="1">
        <v>2</v>
      </c>
      <c r="F1173" s="62">
        <v>77.42</v>
      </c>
    </row>
    <row r="1174" spans="1:6" x14ac:dyDescent="0.35">
      <c r="A1174" s="1">
        <v>11</v>
      </c>
      <c r="B1174" s="1" t="s">
        <v>74</v>
      </c>
      <c r="C1174" s="218">
        <v>44909</v>
      </c>
      <c r="D1174" s="218">
        <v>44909</v>
      </c>
      <c r="E1174" s="1">
        <v>13</v>
      </c>
      <c r="F1174" s="62">
        <v>534.79</v>
      </c>
    </row>
    <row r="1175" spans="1:6" x14ac:dyDescent="0.35">
      <c r="A1175" s="1">
        <v>11</v>
      </c>
      <c r="B1175" s="1" t="s">
        <v>74</v>
      </c>
      <c r="C1175" s="218">
        <v>44910</v>
      </c>
      <c r="D1175" s="218">
        <v>44907</v>
      </c>
      <c r="E1175" s="1">
        <v>2</v>
      </c>
      <c r="F1175" s="62">
        <v>47.37</v>
      </c>
    </row>
    <row r="1176" spans="1:6" x14ac:dyDescent="0.35">
      <c r="A1176" s="1">
        <v>11</v>
      </c>
      <c r="B1176" s="1" t="s">
        <v>74</v>
      </c>
      <c r="C1176" s="218">
        <v>44910</v>
      </c>
      <c r="D1176" s="218">
        <v>44908</v>
      </c>
      <c r="E1176" s="1">
        <v>1</v>
      </c>
      <c r="F1176" s="62">
        <v>23.36</v>
      </c>
    </row>
    <row r="1177" spans="1:6" x14ac:dyDescent="0.35">
      <c r="A1177" s="1">
        <v>11</v>
      </c>
      <c r="B1177" s="1" t="s">
        <v>74</v>
      </c>
      <c r="C1177" s="218">
        <v>44910</v>
      </c>
      <c r="D1177" s="218">
        <v>44910</v>
      </c>
      <c r="E1177" s="1">
        <v>8</v>
      </c>
      <c r="F1177" s="62">
        <v>268.48</v>
      </c>
    </row>
    <row r="1178" spans="1:6" x14ac:dyDescent="0.35">
      <c r="A1178" s="1">
        <v>11</v>
      </c>
      <c r="B1178" s="1" t="s">
        <v>74</v>
      </c>
      <c r="C1178" s="218">
        <v>44911</v>
      </c>
      <c r="D1178" s="218">
        <v>44908</v>
      </c>
      <c r="E1178" s="1">
        <v>1</v>
      </c>
      <c r="F1178" s="62">
        <v>20.2</v>
      </c>
    </row>
    <row r="1179" spans="1:6" x14ac:dyDescent="0.35">
      <c r="A1179" s="1">
        <v>11</v>
      </c>
      <c r="B1179" s="1" t="s">
        <v>74</v>
      </c>
      <c r="C1179" s="218">
        <v>44911</v>
      </c>
      <c r="D1179" s="218">
        <v>44910</v>
      </c>
      <c r="E1179" s="1">
        <v>1</v>
      </c>
      <c r="F1179" s="62">
        <v>23.17</v>
      </c>
    </row>
    <row r="1180" spans="1:6" x14ac:dyDescent="0.35">
      <c r="A1180" s="1">
        <v>11</v>
      </c>
      <c r="B1180" s="1" t="s">
        <v>74</v>
      </c>
      <c r="C1180" s="218">
        <v>44911</v>
      </c>
      <c r="D1180" s="218">
        <v>44911</v>
      </c>
      <c r="E1180" s="1">
        <v>11</v>
      </c>
      <c r="F1180" s="62">
        <v>536.08000000000004</v>
      </c>
    </row>
    <row r="1181" spans="1:6" x14ac:dyDescent="0.35">
      <c r="A1181" s="1">
        <v>11</v>
      </c>
      <c r="B1181" s="1" t="s">
        <v>74</v>
      </c>
      <c r="C1181" s="218">
        <v>44912</v>
      </c>
      <c r="D1181" s="218">
        <v>44909</v>
      </c>
      <c r="E1181" s="1">
        <v>1</v>
      </c>
      <c r="F1181" s="62">
        <v>52.92</v>
      </c>
    </row>
    <row r="1182" spans="1:6" x14ac:dyDescent="0.35">
      <c r="A1182" s="1">
        <v>11</v>
      </c>
      <c r="B1182" s="1" t="s">
        <v>74</v>
      </c>
      <c r="C1182" s="218">
        <v>44912</v>
      </c>
      <c r="D1182" s="218">
        <v>44911</v>
      </c>
      <c r="E1182" s="1">
        <v>1</v>
      </c>
      <c r="F1182" s="62">
        <v>23.71</v>
      </c>
    </row>
    <row r="1183" spans="1:6" x14ac:dyDescent="0.35">
      <c r="A1183" s="1">
        <v>11</v>
      </c>
      <c r="B1183" s="1" t="s">
        <v>74</v>
      </c>
      <c r="C1183" s="218">
        <v>44912</v>
      </c>
      <c r="D1183" s="218">
        <v>44912</v>
      </c>
      <c r="E1183" s="1">
        <v>13</v>
      </c>
      <c r="F1183" s="62">
        <v>580.48</v>
      </c>
    </row>
    <row r="1184" spans="1:6" x14ac:dyDescent="0.35">
      <c r="A1184" s="1">
        <v>11</v>
      </c>
      <c r="B1184" s="1" t="s">
        <v>74</v>
      </c>
      <c r="C1184" s="218">
        <v>44913</v>
      </c>
      <c r="D1184" s="218">
        <v>44911</v>
      </c>
      <c r="E1184" s="1">
        <v>1</v>
      </c>
      <c r="F1184" s="62">
        <v>54.45</v>
      </c>
    </row>
    <row r="1185" spans="1:6" x14ac:dyDescent="0.35">
      <c r="A1185" s="1">
        <v>11</v>
      </c>
      <c r="B1185" s="1" t="s">
        <v>74</v>
      </c>
      <c r="C1185" s="218">
        <v>44913</v>
      </c>
      <c r="D1185" s="218">
        <v>44913</v>
      </c>
      <c r="E1185" s="1">
        <v>11</v>
      </c>
      <c r="F1185" s="62">
        <v>414.11</v>
      </c>
    </row>
    <row r="1186" spans="1:6" x14ac:dyDescent="0.35">
      <c r="A1186" s="1">
        <v>11</v>
      </c>
      <c r="B1186" s="1" t="s">
        <v>74</v>
      </c>
      <c r="C1186" s="218">
        <v>44914</v>
      </c>
      <c r="D1186" s="218">
        <v>44913</v>
      </c>
      <c r="E1186" s="1">
        <v>4</v>
      </c>
      <c r="F1186" s="62">
        <v>119.34</v>
      </c>
    </row>
    <row r="1187" spans="1:6" x14ac:dyDescent="0.35">
      <c r="A1187" s="1">
        <v>11</v>
      </c>
      <c r="B1187" s="1" t="s">
        <v>74</v>
      </c>
      <c r="C1187" s="218">
        <v>44914</v>
      </c>
      <c r="D1187" s="218">
        <v>44914</v>
      </c>
      <c r="E1187" s="1">
        <v>12</v>
      </c>
      <c r="F1187" s="62">
        <v>465.04</v>
      </c>
    </row>
    <row r="1188" spans="1:6" x14ac:dyDescent="0.35">
      <c r="A1188" s="1">
        <v>11</v>
      </c>
      <c r="B1188" s="1" t="s">
        <v>74</v>
      </c>
      <c r="C1188" s="218">
        <v>44915</v>
      </c>
      <c r="D1188" s="218">
        <v>44913</v>
      </c>
      <c r="E1188" s="1">
        <v>1</v>
      </c>
      <c r="F1188" s="62">
        <v>20.49</v>
      </c>
    </row>
    <row r="1189" spans="1:6" x14ac:dyDescent="0.35">
      <c r="A1189" s="1">
        <v>11</v>
      </c>
      <c r="B1189" s="1" t="s">
        <v>74</v>
      </c>
      <c r="C1189" s="218">
        <v>44915</v>
      </c>
      <c r="D1189" s="218">
        <v>44914</v>
      </c>
      <c r="E1189" s="1">
        <v>5</v>
      </c>
      <c r="F1189" s="62">
        <v>144.19</v>
      </c>
    </row>
    <row r="1190" spans="1:6" x14ac:dyDescent="0.35">
      <c r="A1190" s="1">
        <v>11</v>
      </c>
      <c r="B1190" s="1" t="s">
        <v>74</v>
      </c>
      <c r="C1190" s="218">
        <v>44915</v>
      </c>
      <c r="D1190" s="218">
        <v>44915</v>
      </c>
      <c r="E1190" s="1">
        <v>10</v>
      </c>
      <c r="F1190" s="62">
        <v>512.37</v>
      </c>
    </row>
    <row r="1191" spans="1:6" x14ac:dyDescent="0.35">
      <c r="A1191" s="1">
        <v>11</v>
      </c>
      <c r="B1191" s="1" t="s">
        <v>74</v>
      </c>
      <c r="C1191" s="218">
        <v>44916</v>
      </c>
      <c r="D1191" s="218">
        <v>44913</v>
      </c>
      <c r="E1191" s="1">
        <v>3</v>
      </c>
      <c r="F1191" s="62">
        <v>65.59</v>
      </c>
    </row>
    <row r="1192" spans="1:6" x14ac:dyDescent="0.35">
      <c r="A1192" s="1">
        <v>11</v>
      </c>
      <c r="B1192" s="1" t="s">
        <v>74</v>
      </c>
      <c r="C1192" s="218">
        <v>44916</v>
      </c>
      <c r="D1192" s="218">
        <v>44914</v>
      </c>
      <c r="E1192" s="1">
        <v>6</v>
      </c>
      <c r="F1192" s="62">
        <v>198.99</v>
      </c>
    </row>
    <row r="1193" spans="1:6" x14ac:dyDescent="0.35">
      <c r="A1193" s="1">
        <v>11</v>
      </c>
      <c r="B1193" s="1" t="s">
        <v>74</v>
      </c>
      <c r="C1193" s="218">
        <v>44916</v>
      </c>
      <c r="D1193" s="218">
        <v>44915</v>
      </c>
      <c r="E1193" s="1">
        <v>1</v>
      </c>
      <c r="F1193" s="62">
        <v>23.76</v>
      </c>
    </row>
    <row r="1194" spans="1:6" x14ac:dyDescent="0.35">
      <c r="A1194" s="1">
        <v>11</v>
      </c>
      <c r="B1194" s="1" t="s">
        <v>74</v>
      </c>
      <c r="C1194" s="218">
        <v>44916</v>
      </c>
      <c r="D1194" s="218">
        <v>44916</v>
      </c>
      <c r="E1194" s="1">
        <v>12</v>
      </c>
      <c r="F1194" s="62">
        <v>489.55</v>
      </c>
    </row>
    <row r="1195" spans="1:6" x14ac:dyDescent="0.35">
      <c r="A1195" s="1">
        <v>11</v>
      </c>
      <c r="B1195" s="1" t="s">
        <v>74</v>
      </c>
      <c r="C1195" s="218">
        <v>44917</v>
      </c>
      <c r="D1195" s="218">
        <v>44914</v>
      </c>
      <c r="E1195" s="1">
        <v>1</v>
      </c>
      <c r="F1195" s="62">
        <v>45.54</v>
      </c>
    </row>
    <row r="1196" spans="1:6" x14ac:dyDescent="0.35">
      <c r="A1196" s="1">
        <v>11</v>
      </c>
      <c r="B1196" s="1" t="s">
        <v>74</v>
      </c>
      <c r="C1196" s="218">
        <v>44918</v>
      </c>
      <c r="D1196" s="218">
        <v>44915</v>
      </c>
      <c r="E1196" s="1">
        <v>2</v>
      </c>
      <c r="F1196" s="62">
        <v>78.209999999999994</v>
      </c>
    </row>
    <row r="1197" spans="1:6" x14ac:dyDescent="0.35">
      <c r="A1197" s="1">
        <v>11</v>
      </c>
      <c r="B1197" s="1" t="s">
        <v>74</v>
      </c>
      <c r="C1197" s="218">
        <v>44918</v>
      </c>
      <c r="D1197" s="218">
        <v>44916</v>
      </c>
      <c r="E1197" s="1">
        <v>4</v>
      </c>
      <c r="F1197" s="62">
        <v>125.58</v>
      </c>
    </row>
    <row r="1198" spans="1:6" x14ac:dyDescent="0.35">
      <c r="A1198" s="1">
        <v>11</v>
      </c>
      <c r="B1198" s="1" t="s">
        <v>74</v>
      </c>
      <c r="C1198" s="218">
        <v>44918</v>
      </c>
      <c r="D1198" s="218">
        <v>44917</v>
      </c>
      <c r="E1198" s="1">
        <v>11</v>
      </c>
      <c r="F1198" s="62">
        <v>410.9</v>
      </c>
    </row>
    <row r="1199" spans="1:6" x14ac:dyDescent="0.35">
      <c r="A1199" s="1">
        <v>11</v>
      </c>
      <c r="B1199" s="1" t="s">
        <v>74</v>
      </c>
      <c r="C1199" s="218">
        <v>44918</v>
      </c>
      <c r="D1199" s="218">
        <v>44918</v>
      </c>
      <c r="E1199" s="1">
        <v>6</v>
      </c>
      <c r="F1199" s="62">
        <v>259.73</v>
      </c>
    </row>
    <row r="1200" spans="1:6" x14ac:dyDescent="0.35">
      <c r="A1200" s="1">
        <v>11</v>
      </c>
      <c r="B1200" s="1" t="s">
        <v>74</v>
      </c>
      <c r="C1200" s="218">
        <v>44919</v>
      </c>
      <c r="D1200" s="218">
        <v>44917</v>
      </c>
      <c r="E1200" s="1">
        <v>3</v>
      </c>
      <c r="F1200" s="62">
        <v>132.51</v>
      </c>
    </row>
    <row r="1201" spans="1:6" x14ac:dyDescent="0.35">
      <c r="A1201" s="1">
        <v>11</v>
      </c>
      <c r="B1201" s="1" t="s">
        <v>74</v>
      </c>
      <c r="C1201" s="218">
        <v>44919</v>
      </c>
      <c r="D1201" s="218">
        <v>44918</v>
      </c>
      <c r="E1201" s="1">
        <v>8</v>
      </c>
      <c r="F1201" s="62">
        <v>187.16</v>
      </c>
    </row>
    <row r="1202" spans="1:6" x14ac:dyDescent="0.35">
      <c r="A1202" s="1">
        <v>11</v>
      </c>
      <c r="B1202" s="1" t="s">
        <v>74</v>
      </c>
      <c r="C1202" s="218">
        <v>44919</v>
      </c>
      <c r="D1202" s="218">
        <v>44919</v>
      </c>
      <c r="E1202" s="1">
        <v>9</v>
      </c>
      <c r="F1202" s="62">
        <v>427.23</v>
      </c>
    </row>
    <row r="1203" spans="1:6" x14ac:dyDescent="0.35">
      <c r="A1203" s="1">
        <v>11</v>
      </c>
      <c r="B1203" s="1" t="s">
        <v>74</v>
      </c>
      <c r="C1203" s="218">
        <v>44920</v>
      </c>
      <c r="D1203" s="218">
        <v>44917</v>
      </c>
      <c r="E1203" s="1">
        <v>2</v>
      </c>
      <c r="F1203" s="62">
        <v>71.77</v>
      </c>
    </row>
    <row r="1204" spans="1:6" x14ac:dyDescent="0.35">
      <c r="A1204" s="1">
        <v>11</v>
      </c>
      <c r="B1204" s="1" t="s">
        <v>74</v>
      </c>
      <c r="C1204" s="218">
        <v>44920</v>
      </c>
      <c r="D1204" s="218">
        <v>44918</v>
      </c>
      <c r="E1204" s="1">
        <v>2</v>
      </c>
      <c r="F1204" s="62">
        <v>78.209999999999994</v>
      </c>
    </row>
    <row r="1205" spans="1:6" x14ac:dyDescent="0.35">
      <c r="A1205" s="1">
        <v>11</v>
      </c>
      <c r="B1205" s="1" t="s">
        <v>74</v>
      </c>
      <c r="C1205" s="218">
        <v>44920</v>
      </c>
      <c r="D1205" s="218">
        <v>44919</v>
      </c>
      <c r="E1205" s="1">
        <v>2</v>
      </c>
      <c r="F1205" s="62">
        <v>47.42</v>
      </c>
    </row>
    <row r="1206" spans="1:6" x14ac:dyDescent="0.35">
      <c r="A1206" s="1">
        <v>11</v>
      </c>
      <c r="B1206" s="1" t="s">
        <v>74</v>
      </c>
      <c r="C1206" s="218">
        <v>44920</v>
      </c>
      <c r="D1206" s="218">
        <v>44920</v>
      </c>
      <c r="E1206" s="1">
        <v>10</v>
      </c>
      <c r="F1206" s="62">
        <v>482.62</v>
      </c>
    </row>
    <row r="1207" spans="1:6" x14ac:dyDescent="0.35">
      <c r="A1207" s="1">
        <v>11</v>
      </c>
      <c r="B1207" s="1" t="s">
        <v>74</v>
      </c>
      <c r="C1207" s="218">
        <v>44921</v>
      </c>
      <c r="D1207" s="218">
        <v>44918</v>
      </c>
      <c r="E1207" s="1">
        <v>1</v>
      </c>
      <c r="F1207" s="62">
        <v>23.56</v>
      </c>
    </row>
    <row r="1208" spans="1:6" x14ac:dyDescent="0.35">
      <c r="A1208" s="1">
        <v>11</v>
      </c>
      <c r="B1208" s="1" t="s">
        <v>74</v>
      </c>
      <c r="C1208" s="218">
        <v>44921</v>
      </c>
      <c r="D1208" s="218">
        <v>44919</v>
      </c>
      <c r="E1208" s="1">
        <v>6</v>
      </c>
      <c r="F1208" s="62">
        <v>137.06</v>
      </c>
    </row>
    <row r="1209" spans="1:6" x14ac:dyDescent="0.35">
      <c r="A1209" s="1">
        <v>11</v>
      </c>
      <c r="B1209" s="1" t="s">
        <v>74</v>
      </c>
      <c r="C1209" s="218">
        <v>44921</v>
      </c>
      <c r="D1209" s="218">
        <v>44920</v>
      </c>
      <c r="E1209" s="1">
        <v>4</v>
      </c>
      <c r="F1209" s="62">
        <v>124.79</v>
      </c>
    </row>
    <row r="1210" spans="1:6" x14ac:dyDescent="0.35">
      <c r="A1210" s="1">
        <v>11</v>
      </c>
      <c r="B1210" s="1" t="s">
        <v>74</v>
      </c>
      <c r="C1210" s="218">
        <v>44921</v>
      </c>
      <c r="D1210" s="218">
        <v>44921</v>
      </c>
      <c r="E1210" s="1">
        <v>12</v>
      </c>
      <c r="F1210" s="62">
        <v>463.51</v>
      </c>
    </row>
    <row r="1211" spans="1:6" x14ac:dyDescent="0.35">
      <c r="A1211" s="1">
        <v>11</v>
      </c>
      <c r="B1211" s="1" t="s">
        <v>74</v>
      </c>
      <c r="C1211" s="218">
        <v>44922</v>
      </c>
      <c r="D1211" s="218">
        <v>44919</v>
      </c>
      <c r="E1211" s="1">
        <v>1</v>
      </c>
      <c r="F1211" s="62">
        <v>17.670000000000002</v>
      </c>
    </row>
    <row r="1212" spans="1:6" x14ac:dyDescent="0.35">
      <c r="A1212" s="1">
        <v>11</v>
      </c>
      <c r="B1212" s="1" t="s">
        <v>74</v>
      </c>
      <c r="C1212" s="218">
        <v>44922</v>
      </c>
      <c r="D1212" s="218">
        <v>44920</v>
      </c>
      <c r="E1212" s="1">
        <v>3</v>
      </c>
      <c r="F1212" s="62">
        <v>63.01</v>
      </c>
    </row>
    <row r="1213" spans="1:6" x14ac:dyDescent="0.35">
      <c r="A1213" s="1">
        <v>11</v>
      </c>
      <c r="B1213" s="1" t="s">
        <v>74</v>
      </c>
      <c r="C1213" s="218">
        <v>44922</v>
      </c>
      <c r="D1213" s="218">
        <v>44921</v>
      </c>
      <c r="E1213" s="1">
        <v>1</v>
      </c>
      <c r="F1213" s="62">
        <v>54.35</v>
      </c>
    </row>
    <row r="1214" spans="1:6" x14ac:dyDescent="0.35">
      <c r="A1214" s="1">
        <v>11</v>
      </c>
      <c r="B1214" s="1" t="s">
        <v>74</v>
      </c>
      <c r="C1214" s="218">
        <v>44922</v>
      </c>
      <c r="D1214" s="218">
        <v>44922</v>
      </c>
      <c r="E1214" s="1">
        <v>6</v>
      </c>
      <c r="F1214" s="62">
        <v>232.35</v>
      </c>
    </row>
    <row r="1215" spans="1:6" x14ac:dyDescent="0.35">
      <c r="A1215" s="1">
        <v>11</v>
      </c>
      <c r="B1215" s="1" t="s">
        <v>74</v>
      </c>
      <c r="C1215" s="218">
        <v>44923</v>
      </c>
      <c r="D1215" s="218">
        <v>44921</v>
      </c>
      <c r="E1215" s="1">
        <v>2</v>
      </c>
      <c r="F1215" s="62">
        <v>45.98</v>
      </c>
    </row>
    <row r="1216" spans="1:6" x14ac:dyDescent="0.35">
      <c r="A1216" s="1">
        <v>11</v>
      </c>
      <c r="B1216" s="1" t="s">
        <v>74</v>
      </c>
      <c r="C1216" s="218">
        <v>44923</v>
      </c>
      <c r="D1216" s="218">
        <v>44922</v>
      </c>
      <c r="E1216" s="1">
        <v>1</v>
      </c>
      <c r="F1216" s="62">
        <v>22.97</v>
      </c>
    </row>
    <row r="1217" spans="1:6" x14ac:dyDescent="0.35">
      <c r="A1217" s="1">
        <v>11</v>
      </c>
      <c r="B1217" s="1" t="s">
        <v>74</v>
      </c>
      <c r="C1217" s="218">
        <v>44923</v>
      </c>
      <c r="D1217" s="218">
        <v>44923</v>
      </c>
      <c r="E1217" s="1">
        <v>16</v>
      </c>
      <c r="F1217" s="62">
        <v>530.54</v>
      </c>
    </row>
    <row r="1218" spans="1:6" x14ac:dyDescent="0.35">
      <c r="A1218" s="1">
        <v>11</v>
      </c>
      <c r="B1218" s="1" t="s">
        <v>74</v>
      </c>
      <c r="C1218" s="218">
        <v>44924</v>
      </c>
      <c r="D1218" s="218">
        <v>44922</v>
      </c>
      <c r="E1218" s="1">
        <v>1</v>
      </c>
      <c r="F1218" s="62">
        <v>23.76</v>
      </c>
    </row>
    <row r="1219" spans="1:6" x14ac:dyDescent="0.35">
      <c r="A1219" s="1">
        <v>11</v>
      </c>
      <c r="B1219" s="1" t="s">
        <v>74</v>
      </c>
      <c r="C1219" s="218">
        <v>44924</v>
      </c>
      <c r="D1219" s="218">
        <v>44923</v>
      </c>
      <c r="E1219" s="1">
        <v>3</v>
      </c>
      <c r="F1219" s="62">
        <v>70.58</v>
      </c>
    </row>
    <row r="1220" spans="1:6" x14ac:dyDescent="0.35">
      <c r="A1220" s="1">
        <v>11</v>
      </c>
      <c r="B1220" s="1" t="s">
        <v>74</v>
      </c>
      <c r="C1220" s="218">
        <v>44924</v>
      </c>
      <c r="D1220" s="218">
        <v>44924</v>
      </c>
      <c r="E1220" s="1">
        <v>10</v>
      </c>
      <c r="F1220" s="62">
        <v>540.29</v>
      </c>
    </row>
    <row r="1221" spans="1:6" x14ac:dyDescent="0.35">
      <c r="A1221" s="1">
        <v>11</v>
      </c>
      <c r="B1221" s="1" t="s">
        <v>74</v>
      </c>
      <c r="C1221" s="218">
        <v>44925</v>
      </c>
      <c r="D1221" s="218">
        <v>44923</v>
      </c>
      <c r="E1221" s="1">
        <v>1</v>
      </c>
      <c r="F1221" s="62">
        <v>22.77</v>
      </c>
    </row>
    <row r="1222" spans="1:6" x14ac:dyDescent="0.35">
      <c r="A1222" s="1">
        <v>11</v>
      </c>
      <c r="B1222" s="1" t="s">
        <v>74</v>
      </c>
      <c r="C1222" s="218">
        <v>44925</v>
      </c>
      <c r="D1222" s="218">
        <v>44924</v>
      </c>
      <c r="E1222" s="1">
        <v>2</v>
      </c>
      <c r="F1222" s="62">
        <v>78.209999999999994</v>
      </c>
    </row>
    <row r="1223" spans="1:6" x14ac:dyDescent="0.35">
      <c r="A1223" s="1">
        <v>11</v>
      </c>
      <c r="B1223" s="1" t="s">
        <v>74</v>
      </c>
      <c r="C1223" s="218">
        <v>44925</v>
      </c>
      <c r="D1223" s="218">
        <v>44925</v>
      </c>
      <c r="E1223" s="1">
        <v>10</v>
      </c>
      <c r="F1223" s="62">
        <v>383.17</v>
      </c>
    </row>
    <row r="1224" spans="1:6" x14ac:dyDescent="0.35">
      <c r="A1224" s="1">
        <v>11</v>
      </c>
      <c r="B1224" s="1" t="s">
        <v>74</v>
      </c>
      <c r="C1224" s="218">
        <v>44926</v>
      </c>
      <c r="D1224" s="218">
        <v>44923</v>
      </c>
      <c r="E1224" s="1">
        <v>1</v>
      </c>
      <c r="F1224" s="62">
        <v>23.76</v>
      </c>
    </row>
    <row r="1225" spans="1:6" x14ac:dyDescent="0.35">
      <c r="A1225" s="1">
        <v>11</v>
      </c>
      <c r="B1225" s="1" t="s">
        <v>74</v>
      </c>
      <c r="C1225" s="218">
        <v>44926</v>
      </c>
      <c r="D1225" s="218">
        <v>44925</v>
      </c>
      <c r="E1225" s="1">
        <v>5</v>
      </c>
      <c r="F1225" s="62">
        <v>142.80000000000001</v>
      </c>
    </row>
    <row r="1226" spans="1:6" x14ac:dyDescent="0.35">
      <c r="A1226" s="1">
        <v>11</v>
      </c>
      <c r="B1226" s="1" t="s">
        <v>74</v>
      </c>
      <c r="C1226" s="218">
        <v>44926</v>
      </c>
      <c r="D1226" s="218">
        <v>44926</v>
      </c>
      <c r="E1226" s="1">
        <v>10</v>
      </c>
      <c r="F1226" s="62">
        <v>387.78</v>
      </c>
    </row>
    <row r="1227" spans="1:6" x14ac:dyDescent="0.35">
      <c r="A1227" s="1">
        <v>11</v>
      </c>
      <c r="B1227" s="1" t="s">
        <v>74</v>
      </c>
      <c r="C1227" s="218">
        <v>44927</v>
      </c>
      <c r="D1227" s="218">
        <v>44926</v>
      </c>
      <c r="E1227" s="1">
        <v>2</v>
      </c>
      <c r="F1227" s="62">
        <v>47.42</v>
      </c>
    </row>
    <row r="1228" spans="1:6" x14ac:dyDescent="0.35">
      <c r="A1228" s="1">
        <v>11</v>
      </c>
      <c r="B1228" s="1" t="s">
        <v>74</v>
      </c>
      <c r="C1228" s="218">
        <v>44927</v>
      </c>
      <c r="D1228" s="218">
        <v>44927</v>
      </c>
      <c r="E1228" s="1">
        <v>4</v>
      </c>
      <c r="F1228" s="62">
        <v>186.86</v>
      </c>
    </row>
    <row r="1229" spans="1:6" x14ac:dyDescent="0.35">
      <c r="A1229" s="1">
        <v>11</v>
      </c>
      <c r="B1229" s="1" t="s">
        <v>74</v>
      </c>
      <c r="C1229" s="218">
        <v>44928</v>
      </c>
      <c r="D1229" s="218">
        <v>44926</v>
      </c>
      <c r="E1229" s="1">
        <v>1</v>
      </c>
      <c r="F1229" s="62">
        <v>54.35</v>
      </c>
    </row>
    <row r="1230" spans="1:6" x14ac:dyDescent="0.35">
      <c r="A1230" s="1">
        <v>11</v>
      </c>
      <c r="B1230" s="1" t="s">
        <v>74</v>
      </c>
      <c r="C1230" s="218">
        <v>44928</v>
      </c>
      <c r="D1230" s="218">
        <v>44927</v>
      </c>
      <c r="E1230" s="1">
        <v>1</v>
      </c>
      <c r="F1230" s="62">
        <v>53.46</v>
      </c>
    </row>
    <row r="1231" spans="1:6" x14ac:dyDescent="0.35">
      <c r="A1231" s="1">
        <v>11</v>
      </c>
      <c r="B1231" s="1" t="s">
        <v>74</v>
      </c>
      <c r="C1231" s="218">
        <v>44928</v>
      </c>
      <c r="D1231" s="218">
        <v>44928</v>
      </c>
      <c r="E1231" s="1">
        <v>2</v>
      </c>
      <c r="F1231" s="62">
        <v>77.47</v>
      </c>
    </row>
    <row r="1232" spans="1:6" x14ac:dyDescent="0.35">
      <c r="A1232" s="1">
        <v>11</v>
      </c>
      <c r="B1232" s="1" t="s">
        <v>74</v>
      </c>
      <c r="C1232" s="218">
        <v>44929</v>
      </c>
      <c r="D1232" s="218">
        <v>44927</v>
      </c>
      <c r="E1232" s="1">
        <v>3</v>
      </c>
      <c r="F1232" s="62">
        <v>132.61000000000001</v>
      </c>
    </row>
    <row r="1233" spans="1:6" x14ac:dyDescent="0.35">
      <c r="A1233" s="1">
        <v>11</v>
      </c>
      <c r="B1233" s="1" t="s">
        <v>74</v>
      </c>
      <c r="C1233" s="218">
        <v>44929</v>
      </c>
      <c r="D1233" s="218">
        <v>44928</v>
      </c>
      <c r="E1233" s="1">
        <v>2</v>
      </c>
      <c r="F1233" s="62">
        <v>108.75</v>
      </c>
    </row>
    <row r="1234" spans="1:6" x14ac:dyDescent="0.35">
      <c r="A1234" s="1">
        <v>11</v>
      </c>
      <c r="B1234" s="1" t="s">
        <v>74</v>
      </c>
      <c r="C1234" s="218">
        <v>44929</v>
      </c>
      <c r="D1234" s="218">
        <v>44929</v>
      </c>
      <c r="E1234" s="1">
        <v>6</v>
      </c>
      <c r="F1234" s="62">
        <v>264.67</v>
      </c>
    </row>
    <row r="1235" spans="1:6" x14ac:dyDescent="0.35">
      <c r="A1235" s="1">
        <v>11</v>
      </c>
      <c r="B1235" s="1" t="s">
        <v>74</v>
      </c>
      <c r="C1235" s="218">
        <v>44930</v>
      </c>
      <c r="D1235" s="218">
        <v>44929</v>
      </c>
      <c r="E1235" s="1">
        <v>10</v>
      </c>
      <c r="F1235" s="62">
        <v>291.85000000000002</v>
      </c>
    </row>
    <row r="1236" spans="1:6" x14ac:dyDescent="0.35">
      <c r="A1236" s="1">
        <v>11</v>
      </c>
      <c r="B1236" s="1" t="s">
        <v>74</v>
      </c>
      <c r="C1236" s="218">
        <v>44930</v>
      </c>
      <c r="D1236" s="218">
        <v>44930</v>
      </c>
      <c r="E1236" s="1">
        <v>9</v>
      </c>
      <c r="F1236" s="62">
        <v>454.21</v>
      </c>
    </row>
    <row r="1237" spans="1:6" x14ac:dyDescent="0.35">
      <c r="A1237" s="1">
        <v>11</v>
      </c>
      <c r="B1237" s="1" t="s">
        <v>74</v>
      </c>
      <c r="C1237" s="218">
        <v>44931</v>
      </c>
      <c r="D1237" s="218">
        <v>44929</v>
      </c>
      <c r="E1237" s="1">
        <v>6</v>
      </c>
      <c r="F1237" s="62">
        <v>171.76</v>
      </c>
    </row>
    <row r="1238" spans="1:6" x14ac:dyDescent="0.35">
      <c r="A1238" s="1">
        <v>11</v>
      </c>
      <c r="B1238" s="1" t="s">
        <v>74</v>
      </c>
      <c r="C1238" s="218">
        <v>44931</v>
      </c>
      <c r="D1238" s="218">
        <v>44930</v>
      </c>
      <c r="E1238" s="1">
        <v>2</v>
      </c>
      <c r="F1238" s="62">
        <v>47.47</v>
      </c>
    </row>
    <row r="1239" spans="1:6" x14ac:dyDescent="0.35">
      <c r="A1239" s="1">
        <v>11</v>
      </c>
      <c r="B1239" s="1" t="s">
        <v>74</v>
      </c>
      <c r="C1239" s="218">
        <v>44931</v>
      </c>
      <c r="D1239" s="218">
        <v>44931</v>
      </c>
      <c r="E1239" s="1">
        <v>6</v>
      </c>
      <c r="F1239" s="62">
        <v>295.76</v>
      </c>
    </row>
    <row r="1240" spans="1:6" x14ac:dyDescent="0.35">
      <c r="A1240" s="1">
        <v>11</v>
      </c>
      <c r="B1240" s="1" t="s">
        <v>74</v>
      </c>
      <c r="C1240" s="218">
        <v>44932</v>
      </c>
      <c r="D1240" s="218">
        <v>44929</v>
      </c>
      <c r="E1240" s="1">
        <v>2</v>
      </c>
      <c r="F1240" s="62">
        <v>47.52</v>
      </c>
    </row>
    <row r="1241" spans="1:6" x14ac:dyDescent="0.35">
      <c r="A1241" s="1">
        <v>11</v>
      </c>
      <c r="B1241" s="1" t="s">
        <v>74</v>
      </c>
      <c r="C1241" s="218">
        <v>44932</v>
      </c>
      <c r="D1241" s="218">
        <v>44930</v>
      </c>
      <c r="E1241" s="1">
        <v>2</v>
      </c>
      <c r="F1241" s="62">
        <v>47.42</v>
      </c>
    </row>
    <row r="1242" spans="1:6" x14ac:dyDescent="0.35">
      <c r="A1242" s="1">
        <v>11</v>
      </c>
      <c r="B1242" s="1" t="s">
        <v>74</v>
      </c>
      <c r="C1242" s="218">
        <v>44932</v>
      </c>
      <c r="D1242" s="218">
        <v>44931</v>
      </c>
      <c r="E1242" s="1">
        <v>5</v>
      </c>
      <c r="F1242" s="62">
        <v>148.30000000000001</v>
      </c>
    </row>
    <row r="1243" spans="1:6" x14ac:dyDescent="0.35">
      <c r="A1243" s="1">
        <v>11</v>
      </c>
      <c r="B1243" s="1" t="s">
        <v>74</v>
      </c>
      <c r="C1243" s="218">
        <v>44932</v>
      </c>
      <c r="D1243" s="218">
        <v>44932</v>
      </c>
      <c r="E1243" s="1">
        <v>11</v>
      </c>
      <c r="F1243" s="62">
        <v>501.87</v>
      </c>
    </row>
    <row r="1244" spans="1:6" x14ac:dyDescent="0.35">
      <c r="A1244" s="1">
        <v>11</v>
      </c>
      <c r="B1244" s="1" t="s">
        <v>74</v>
      </c>
      <c r="C1244" s="218">
        <v>44933</v>
      </c>
      <c r="D1244" s="218">
        <v>44930</v>
      </c>
      <c r="E1244" s="1">
        <v>2</v>
      </c>
      <c r="F1244" s="62">
        <v>47.37</v>
      </c>
    </row>
    <row r="1245" spans="1:6" x14ac:dyDescent="0.35">
      <c r="A1245" s="1">
        <v>11</v>
      </c>
      <c r="B1245" s="1" t="s">
        <v>74</v>
      </c>
      <c r="C1245" s="218">
        <v>44933</v>
      </c>
      <c r="D1245" s="218">
        <v>44931</v>
      </c>
      <c r="E1245" s="1">
        <v>2</v>
      </c>
      <c r="F1245" s="62">
        <v>78.209999999999994</v>
      </c>
    </row>
    <row r="1246" spans="1:6" x14ac:dyDescent="0.35">
      <c r="A1246" s="1">
        <v>11</v>
      </c>
      <c r="B1246" s="1" t="s">
        <v>74</v>
      </c>
      <c r="C1246" s="218">
        <v>44933</v>
      </c>
      <c r="D1246" s="218">
        <v>44932</v>
      </c>
      <c r="E1246" s="1">
        <v>4</v>
      </c>
      <c r="F1246" s="62">
        <v>93.25</v>
      </c>
    </row>
    <row r="1247" spans="1:6" x14ac:dyDescent="0.35">
      <c r="A1247" s="1">
        <v>11</v>
      </c>
      <c r="B1247" s="1" t="s">
        <v>74</v>
      </c>
      <c r="C1247" s="218">
        <v>44933</v>
      </c>
      <c r="D1247" s="218">
        <v>44933</v>
      </c>
      <c r="E1247" s="1">
        <v>13</v>
      </c>
      <c r="F1247" s="62">
        <v>518.66</v>
      </c>
    </row>
    <row r="1248" spans="1:6" x14ac:dyDescent="0.35">
      <c r="A1248" s="1">
        <v>11</v>
      </c>
      <c r="B1248" s="1" t="s">
        <v>74</v>
      </c>
      <c r="C1248" s="218">
        <v>44934</v>
      </c>
      <c r="D1248" s="218">
        <v>44933</v>
      </c>
      <c r="E1248" s="1">
        <v>5</v>
      </c>
      <c r="F1248" s="62">
        <v>210.42</v>
      </c>
    </row>
    <row r="1249" spans="1:6" x14ac:dyDescent="0.35">
      <c r="A1249" s="1">
        <v>11</v>
      </c>
      <c r="B1249" s="1" t="s">
        <v>74</v>
      </c>
      <c r="C1249" s="218">
        <v>44934</v>
      </c>
      <c r="D1249" s="218">
        <v>44934</v>
      </c>
      <c r="E1249" s="1">
        <v>13</v>
      </c>
      <c r="F1249" s="62">
        <v>522.96</v>
      </c>
    </row>
    <row r="1250" spans="1:6" x14ac:dyDescent="0.35">
      <c r="A1250" s="1">
        <v>11</v>
      </c>
      <c r="B1250" s="1" t="s">
        <v>74</v>
      </c>
      <c r="C1250" s="218">
        <v>44935</v>
      </c>
      <c r="D1250" s="218">
        <v>44933</v>
      </c>
      <c r="E1250" s="1">
        <v>2</v>
      </c>
      <c r="F1250" s="62">
        <v>45.94</v>
      </c>
    </row>
    <row r="1251" spans="1:6" x14ac:dyDescent="0.35">
      <c r="A1251" s="1">
        <v>11</v>
      </c>
      <c r="B1251" s="1" t="s">
        <v>74</v>
      </c>
      <c r="C1251" s="218">
        <v>44935</v>
      </c>
      <c r="D1251" s="218">
        <v>44934</v>
      </c>
      <c r="E1251" s="1">
        <v>3</v>
      </c>
      <c r="F1251" s="62">
        <v>101.97</v>
      </c>
    </row>
    <row r="1252" spans="1:6" x14ac:dyDescent="0.35">
      <c r="A1252" s="1">
        <v>11</v>
      </c>
      <c r="B1252" s="1" t="s">
        <v>74</v>
      </c>
      <c r="C1252" s="218">
        <v>44935</v>
      </c>
      <c r="D1252" s="218">
        <v>44935</v>
      </c>
      <c r="E1252" s="1">
        <v>15</v>
      </c>
      <c r="F1252" s="62">
        <v>569</v>
      </c>
    </row>
    <row r="1253" spans="1:6" x14ac:dyDescent="0.35">
      <c r="A1253" s="1">
        <v>11</v>
      </c>
      <c r="B1253" s="1" t="s">
        <v>74</v>
      </c>
      <c r="C1253" s="218">
        <v>44936</v>
      </c>
      <c r="D1253" s="218">
        <v>44935</v>
      </c>
      <c r="E1253" s="1">
        <v>1</v>
      </c>
      <c r="F1253" s="62">
        <v>20.54</v>
      </c>
    </row>
    <row r="1254" spans="1:6" x14ac:dyDescent="0.35">
      <c r="A1254" s="1">
        <v>11</v>
      </c>
      <c r="B1254" s="1" t="s">
        <v>74</v>
      </c>
      <c r="C1254" s="218">
        <v>44936</v>
      </c>
      <c r="D1254" s="218">
        <v>44936</v>
      </c>
      <c r="E1254" s="1">
        <v>4</v>
      </c>
      <c r="F1254" s="62">
        <v>212.8</v>
      </c>
    </row>
    <row r="1255" spans="1:6" x14ac:dyDescent="0.35">
      <c r="A1255" s="1">
        <v>11</v>
      </c>
      <c r="B1255" s="1" t="s">
        <v>74</v>
      </c>
      <c r="C1255" s="218">
        <v>44937</v>
      </c>
      <c r="D1255" s="218">
        <v>44934</v>
      </c>
      <c r="E1255" s="1">
        <v>2</v>
      </c>
      <c r="F1255" s="62">
        <v>47.42</v>
      </c>
    </row>
    <row r="1256" spans="1:6" x14ac:dyDescent="0.35">
      <c r="A1256" s="1">
        <v>11</v>
      </c>
      <c r="B1256" s="1" t="s">
        <v>74</v>
      </c>
      <c r="C1256" s="218">
        <v>44937</v>
      </c>
      <c r="D1256" s="218">
        <v>44935</v>
      </c>
      <c r="E1256" s="1">
        <v>3</v>
      </c>
      <c r="F1256" s="62">
        <v>101.92</v>
      </c>
    </row>
    <row r="1257" spans="1:6" x14ac:dyDescent="0.35">
      <c r="A1257" s="1">
        <v>11</v>
      </c>
      <c r="B1257" s="1" t="s">
        <v>74</v>
      </c>
      <c r="C1257" s="218">
        <v>44937</v>
      </c>
      <c r="D1257" s="218">
        <v>44936</v>
      </c>
      <c r="E1257" s="1">
        <v>9</v>
      </c>
      <c r="F1257" s="62">
        <v>351</v>
      </c>
    </row>
    <row r="1258" spans="1:6" x14ac:dyDescent="0.35">
      <c r="A1258" s="1">
        <v>11</v>
      </c>
      <c r="B1258" s="1" t="s">
        <v>74</v>
      </c>
      <c r="C1258" s="218">
        <v>44937</v>
      </c>
      <c r="D1258" s="218">
        <v>44937</v>
      </c>
      <c r="E1258" s="1">
        <v>6</v>
      </c>
      <c r="F1258" s="62">
        <v>264.87</v>
      </c>
    </row>
    <row r="1259" spans="1:6" x14ac:dyDescent="0.35">
      <c r="A1259" s="1">
        <v>11</v>
      </c>
      <c r="B1259" s="1" t="s">
        <v>74</v>
      </c>
      <c r="C1259" s="218">
        <v>44938</v>
      </c>
      <c r="D1259" s="218">
        <v>44935</v>
      </c>
      <c r="E1259" s="1">
        <v>3</v>
      </c>
      <c r="F1259" s="62">
        <v>71.13</v>
      </c>
    </row>
    <row r="1260" spans="1:6" x14ac:dyDescent="0.35">
      <c r="A1260" s="1">
        <v>11</v>
      </c>
      <c r="B1260" s="1" t="s">
        <v>74</v>
      </c>
      <c r="C1260" s="218">
        <v>44938</v>
      </c>
      <c r="D1260" s="218">
        <v>44936</v>
      </c>
      <c r="E1260" s="1">
        <v>2</v>
      </c>
      <c r="F1260" s="62">
        <v>47.12</v>
      </c>
    </row>
    <row r="1261" spans="1:6" x14ac:dyDescent="0.35">
      <c r="A1261" s="1">
        <v>11</v>
      </c>
      <c r="B1261" s="1" t="s">
        <v>74</v>
      </c>
      <c r="C1261" s="218">
        <v>44938</v>
      </c>
      <c r="D1261" s="218">
        <v>44937</v>
      </c>
      <c r="E1261" s="1">
        <v>8</v>
      </c>
      <c r="F1261" s="62">
        <v>278.83</v>
      </c>
    </row>
    <row r="1262" spans="1:6" x14ac:dyDescent="0.35">
      <c r="A1262" s="1">
        <v>11</v>
      </c>
      <c r="B1262" s="1" t="s">
        <v>74</v>
      </c>
      <c r="C1262" s="218">
        <v>44938</v>
      </c>
      <c r="D1262" s="218">
        <v>44938</v>
      </c>
      <c r="E1262" s="1">
        <v>6</v>
      </c>
      <c r="F1262" s="62">
        <v>295.70999999999998</v>
      </c>
    </row>
    <row r="1263" spans="1:6" x14ac:dyDescent="0.35">
      <c r="A1263" s="1">
        <v>11</v>
      </c>
      <c r="B1263" s="1" t="s">
        <v>74</v>
      </c>
      <c r="C1263" s="218">
        <v>44939</v>
      </c>
      <c r="D1263" s="218">
        <v>44936</v>
      </c>
      <c r="E1263" s="1">
        <v>2</v>
      </c>
      <c r="F1263" s="62">
        <v>108.65</v>
      </c>
    </row>
    <row r="1264" spans="1:6" x14ac:dyDescent="0.35">
      <c r="A1264" s="1">
        <v>11</v>
      </c>
      <c r="B1264" s="1" t="s">
        <v>74</v>
      </c>
      <c r="C1264" s="218">
        <v>44939</v>
      </c>
      <c r="D1264" s="218">
        <v>44937</v>
      </c>
      <c r="E1264" s="1">
        <v>6</v>
      </c>
      <c r="F1264" s="62">
        <v>201.17</v>
      </c>
    </row>
    <row r="1265" spans="1:6" x14ac:dyDescent="0.35">
      <c r="A1265" s="1">
        <v>11</v>
      </c>
      <c r="B1265" s="1" t="s">
        <v>74</v>
      </c>
      <c r="C1265" s="218">
        <v>44939</v>
      </c>
      <c r="D1265" s="218">
        <v>44938</v>
      </c>
      <c r="E1265" s="1">
        <v>8</v>
      </c>
      <c r="F1265" s="62">
        <v>306.35000000000002</v>
      </c>
    </row>
    <row r="1266" spans="1:6" x14ac:dyDescent="0.35">
      <c r="A1266" s="1">
        <v>11</v>
      </c>
      <c r="B1266" s="1" t="s">
        <v>74</v>
      </c>
      <c r="C1266" s="218">
        <v>44939</v>
      </c>
      <c r="D1266" s="218">
        <v>44939</v>
      </c>
      <c r="E1266" s="1">
        <v>9</v>
      </c>
      <c r="F1266" s="62">
        <v>395.6</v>
      </c>
    </row>
    <row r="1267" spans="1:6" x14ac:dyDescent="0.35">
      <c r="A1267" s="1">
        <v>11</v>
      </c>
      <c r="B1267" s="1" t="s">
        <v>74</v>
      </c>
      <c r="C1267" s="218">
        <v>44940</v>
      </c>
      <c r="D1267" s="218">
        <v>44938</v>
      </c>
      <c r="E1267" s="1">
        <v>1</v>
      </c>
      <c r="F1267" s="62">
        <v>54.25</v>
      </c>
    </row>
    <row r="1268" spans="1:6" x14ac:dyDescent="0.35">
      <c r="A1268" s="1">
        <v>11</v>
      </c>
      <c r="B1268" s="1" t="s">
        <v>74</v>
      </c>
      <c r="C1268" s="218">
        <v>44940</v>
      </c>
      <c r="D1268" s="218">
        <v>44939</v>
      </c>
      <c r="E1268" s="1">
        <v>2</v>
      </c>
      <c r="F1268" s="62">
        <v>97.37</v>
      </c>
    </row>
    <row r="1269" spans="1:6" x14ac:dyDescent="0.35">
      <c r="A1269" s="1">
        <v>11</v>
      </c>
      <c r="B1269" s="1" t="s">
        <v>74</v>
      </c>
      <c r="C1269" s="218">
        <v>44940</v>
      </c>
      <c r="D1269" s="218">
        <v>44940</v>
      </c>
      <c r="E1269" s="1">
        <v>11</v>
      </c>
      <c r="F1269" s="62">
        <v>469.2</v>
      </c>
    </row>
    <row r="1270" spans="1:6" x14ac:dyDescent="0.35">
      <c r="A1270" s="1">
        <v>11</v>
      </c>
      <c r="B1270" s="1" t="s">
        <v>74</v>
      </c>
      <c r="C1270" s="218">
        <v>44941</v>
      </c>
      <c r="D1270" s="218">
        <v>44939</v>
      </c>
      <c r="E1270" s="1">
        <v>3</v>
      </c>
      <c r="F1270" s="62">
        <v>71.23</v>
      </c>
    </row>
    <row r="1271" spans="1:6" x14ac:dyDescent="0.35">
      <c r="A1271" s="1">
        <v>11</v>
      </c>
      <c r="B1271" s="1" t="s">
        <v>74</v>
      </c>
      <c r="C1271" s="218">
        <v>44941</v>
      </c>
      <c r="D1271" s="218">
        <v>44940</v>
      </c>
      <c r="E1271" s="1">
        <v>5</v>
      </c>
      <c r="F1271" s="62">
        <v>118.35</v>
      </c>
    </row>
    <row r="1272" spans="1:6" x14ac:dyDescent="0.35">
      <c r="A1272" s="1">
        <v>11</v>
      </c>
      <c r="B1272" s="1" t="s">
        <v>74</v>
      </c>
      <c r="C1272" s="218">
        <v>44941</v>
      </c>
      <c r="D1272" s="218">
        <v>44941</v>
      </c>
      <c r="E1272" s="1">
        <v>10</v>
      </c>
      <c r="F1272" s="62">
        <v>329.42</v>
      </c>
    </row>
    <row r="1273" spans="1:6" x14ac:dyDescent="0.35">
      <c r="A1273" s="1">
        <v>11</v>
      </c>
      <c r="B1273" s="1" t="s">
        <v>74</v>
      </c>
      <c r="C1273" s="218">
        <v>44942</v>
      </c>
      <c r="D1273" s="218">
        <v>44939</v>
      </c>
      <c r="E1273" s="1">
        <v>3</v>
      </c>
      <c r="F1273" s="62">
        <v>100.93</v>
      </c>
    </row>
    <row r="1274" spans="1:6" x14ac:dyDescent="0.35">
      <c r="A1274" s="1">
        <v>11</v>
      </c>
      <c r="B1274" s="1" t="s">
        <v>74</v>
      </c>
      <c r="C1274" s="218">
        <v>44942</v>
      </c>
      <c r="D1274" s="218">
        <v>44941</v>
      </c>
      <c r="E1274" s="1">
        <v>1</v>
      </c>
      <c r="F1274" s="62">
        <v>23.76</v>
      </c>
    </row>
    <row r="1275" spans="1:6" x14ac:dyDescent="0.35">
      <c r="A1275" s="1">
        <v>11</v>
      </c>
      <c r="B1275" s="1" t="s">
        <v>74</v>
      </c>
      <c r="C1275" s="218">
        <v>44942</v>
      </c>
      <c r="D1275" s="218">
        <v>44942</v>
      </c>
      <c r="E1275" s="1">
        <v>12</v>
      </c>
      <c r="F1275" s="62">
        <v>556.98</v>
      </c>
    </row>
    <row r="1276" spans="1:6" x14ac:dyDescent="0.35">
      <c r="A1276" s="1">
        <v>11</v>
      </c>
      <c r="B1276" s="1" t="s">
        <v>74</v>
      </c>
      <c r="C1276" s="218">
        <v>44943</v>
      </c>
      <c r="D1276" s="218">
        <v>44940</v>
      </c>
      <c r="E1276" s="1">
        <v>2</v>
      </c>
      <c r="F1276" s="62">
        <v>100.84</v>
      </c>
    </row>
    <row r="1277" spans="1:6" x14ac:dyDescent="0.35">
      <c r="A1277" s="1">
        <v>11</v>
      </c>
      <c r="B1277" s="1" t="s">
        <v>74</v>
      </c>
      <c r="C1277" s="218">
        <v>44943</v>
      </c>
      <c r="D1277" s="218">
        <v>44942</v>
      </c>
      <c r="E1277" s="1">
        <v>3</v>
      </c>
      <c r="F1277" s="62">
        <v>71.13</v>
      </c>
    </row>
    <row r="1278" spans="1:6" x14ac:dyDescent="0.35">
      <c r="A1278" s="1">
        <v>11</v>
      </c>
      <c r="B1278" s="1" t="s">
        <v>74</v>
      </c>
      <c r="C1278" s="218">
        <v>44943</v>
      </c>
      <c r="D1278" s="218">
        <v>44943</v>
      </c>
      <c r="E1278" s="1">
        <v>7</v>
      </c>
      <c r="F1278" s="62">
        <v>292.58999999999997</v>
      </c>
    </row>
    <row r="1279" spans="1:6" x14ac:dyDescent="0.35">
      <c r="A1279" s="1">
        <v>11</v>
      </c>
      <c r="B1279" s="1" t="s">
        <v>74</v>
      </c>
      <c r="C1279" s="218">
        <v>44944</v>
      </c>
      <c r="D1279" s="218">
        <v>44941</v>
      </c>
      <c r="E1279" s="1">
        <v>1</v>
      </c>
      <c r="F1279" s="62">
        <v>23.76</v>
      </c>
    </row>
    <row r="1280" spans="1:6" x14ac:dyDescent="0.35">
      <c r="A1280" s="1">
        <v>11</v>
      </c>
      <c r="B1280" s="1" t="s">
        <v>74</v>
      </c>
      <c r="C1280" s="218">
        <v>44944</v>
      </c>
      <c r="D1280" s="218">
        <v>44942</v>
      </c>
      <c r="E1280" s="1">
        <v>3</v>
      </c>
      <c r="F1280" s="62">
        <v>71.180000000000007</v>
      </c>
    </row>
    <row r="1281" spans="1:6" x14ac:dyDescent="0.35">
      <c r="A1281" s="1">
        <v>11</v>
      </c>
      <c r="B1281" s="1" t="s">
        <v>74</v>
      </c>
      <c r="C1281" s="218">
        <v>44944</v>
      </c>
      <c r="D1281" s="218">
        <v>44943</v>
      </c>
      <c r="E1281" s="1">
        <v>9</v>
      </c>
      <c r="F1281" s="62">
        <v>334.02</v>
      </c>
    </row>
    <row r="1282" spans="1:6" x14ac:dyDescent="0.35">
      <c r="A1282" s="1">
        <v>11</v>
      </c>
      <c r="B1282" s="1" t="s">
        <v>74</v>
      </c>
      <c r="C1282" s="218">
        <v>44944</v>
      </c>
      <c r="D1282" s="218">
        <v>44944</v>
      </c>
      <c r="E1282" s="1">
        <v>6</v>
      </c>
      <c r="F1282" s="62">
        <v>227.49</v>
      </c>
    </row>
    <row r="1283" spans="1:6" x14ac:dyDescent="0.35">
      <c r="A1283" s="1">
        <v>11</v>
      </c>
      <c r="B1283" s="1" t="s">
        <v>74</v>
      </c>
      <c r="C1283" s="218">
        <v>44945</v>
      </c>
      <c r="D1283" s="218">
        <v>44943</v>
      </c>
      <c r="E1283" s="1">
        <v>3</v>
      </c>
      <c r="F1283" s="62">
        <v>70.88</v>
      </c>
    </row>
    <row r="1284" spans="1:6" x14ac:dyDescent="0.35">
      <c r="A1284" s="1">
        <v>11</v>
      </c>
      <c r="B1284" s="1" t="s">
        <v>74</v>
      </c>
      <c r="C1284" s="218">
        <v>44945</v>
      </c>
      <c r="D1284" s="218">
        <v>44944</v>
      </c>
      <c r="E1284" s="1">
        <v>1</v>
      </c>
      <c r="F1284" s="62">
        <v>54.45</v>
      </c>
    </row>
    <row r="1285" spans="1:6" x14ac:dyDescent="0.35">
      <c r="A1285" s="1">
        <v>11</v>
      </c>
      <c r="B1285" s="1" t="s">
        <v>74</v>
      </c>
      <c r="C1285" s="218">
        <v>44945</v>
      </c>
      <c r="D1285" s="218">
        <v>44945</v>
      </c>
      <c r="E1285" s="1">
        <v>6</v>
      </c>
      <c r="F1285" s="62">
        <v>326.10000000000002</v>
      </c>
    </row>
    <row r="1286" spans="1:6" x14ac:dyDescent="0.35">
      <c r="A1286" s="1">
        <v>11</v>
      </c>
      <c r="B1286" s="1" t="s">
        <v>74</v>
      </c>
      <c r="C1286" s="218">
        <v>44946</v>
      </c>
      <c r="D1286" s="218">
        <v>44944</v>
      </c>
      <c r="E1286" s="1">
        <v>1</v>
      </c>
      <c r="F1286" s="62">
        <v>54.35</v>
      </c>
    </row>
    <row r="1287" spans="1:6" x14ac:dyDescent="0.35">
      <c r="A1287" s="1">
        <v>11</v>
      </c>
      <c r="B1287" s="1" t="s">
        <v>74</v>
      </c>
      <c r="C1287" s="218">
        <v>44946</v>
      </c>
      <c r="D1287" s="218">
        <v>44945</v>
      </c>
      <c r="E1287" s="1">
        <v>2</v>
      </c>
      <c r="F1287" s="62">
        <v>76.430000000000007</v>
      </c>
    </row>
    <row r="1288" spans="1:6" x14ac:dyDescent="0.35">
      <c r="A1288" s="1">
        <v>11</v>
      </c>
      <c r="B1288" s="1" t="s">
        <v>74</v>
      </c>
      <c r="C1288" s="218">
        <v>44946</v>
      </c>
      <c r="D1288" s="218">
        <v>44946</v>
      </c>
      <c r="E1288" s="1">
        <v>3</v>
      </c>
      <c r="F1288" s="62">
        <v>132.56</v>
      </c>
    </row>
    <row r="1289" spans="1:6" x14ac:dyDescent="0.35">
      <c r="A1289" s="1">
        <v>11</v>
      </c>
      <c r="B1289" s="1" t="s">
        <v>74</v>
      </c>
      <c r="C1289" s="218">
        <v>44947</v>
      </c>
      <c r="D1289" s="218">
        <v>44944</v>
      </c>
      <c r="E1289" s="1">
        <v>1</v>
      </c>
      <c r="F1289" s="62">
        <v>23.76</v>
      </c>
    </row>
    <row r="1290" spans="1:6" x14ac:dyDescent="0.35">
      <c r="A1290" s="1">
        <v>11</v>
      </c>
      <c r="B1290" s="1" t="s">
        <v>74</v>
      </c>
      <c r="C1290" s="218">
        <v>44947</v>
      </c>
      <c r="D1290" s="218">
        <v>44945</v>
      </c>
      <c r="E1290" s="1">
        <v>1</v>
      </c>
      <c r="F1290" s="62">
        <v>21.88</v>
      </c>
    </row>
    <row r="1291" spans="1:6" x14ac:dyDescent="0.35">
      <c r="A1291" s="1">
        <v>11</v>
      </c>
      <c r="B1291" s="1" t="s">
        <v>74</v>
      </c>
      <c r="C1291" s="218">
        <v>44947</v>
      </c>
      <c r="D1291" s="218">
        <v>44946</v>
      </c>
      <c r="E1291" s="1">
        <v>5</v>
      </c>
      <c r="F1291" s="62">
        <v>210.47</v>
      </c>
    </row>
    <row r="1292" spans="1:6" x14ac:dyDescent="0.35">
      <c r="A1292" s="1">
        <v>11</v>
      </c>
      <c r="B1292" s="1" t="s">
        <v>74</v>
      </c>
      <c r="C1292" s="218">
        <v>44947</v>
      </c>
      <c r="D1292" s="218">
        <v>44947</v>
      </c>
      <c r="E1292" s="1">
        <v>4</v>
      </c>
      <c r="F1292" s="62">
        <v>186.81</v>
      </c>
    </row>
    <row r="1293" spans="1:6" x14ac:dyDescent="0.35">
      <c r="A1293" s="1">
        <v>11</v>
      </c>
      <c r="B1293" s="1" t="s">
        <v>74</v>
      </c>
      <c r="C1293" s="218">
        <v>44948</v>
      </c>
      <c r="D1293" s="218">
        <v>44943</v>
      </c>
      <c r="E1293" s="1">
        <v>1</v>
      </c>
      <c r="F1293" s="62">
        <v>23.66</v>
      </c>
    </row>
    <row r="1294" spans="1:6" x14ac:dyDescent="0.35">
      <c r="A1294" s="1">
        <v>11</v>
      </c>
      <c r="B1294" s="1" t="s">
        <v>74</v>
      </c>
      <c r="C1294" s="218">
        <v>44948</v>
      </c>
      <c r="D1294" s="218">
        <v>44945</v>
      </c>
      <c r="E1294" s="1">
        <v>1</v>
      </c>
      <c r="F1294" s="62">
        <v>23.61</v>
      </c>
    </row>
    <row r="1295" spans="1:6" x14ac:dyDescent="0.35">
      <c r="A1295" s="1">
        <v>11</v>
      </c>
      <c r="B1295" s="1" t="s">
        <v>74</v>
      </c>
      <c r="C1295" s="218">
        <v>44948</v>
      </c>
      <c r="D1295" s="218">
        <v>44946</v>
      </c>
      <c r="E1295" s="1">
        <v>4</v>
      </c>
      <c r="F1295" s="62">
        <v>186.56</v>
      </c>
    </row>
    <row r="1296" spans="1:6" x14ac:dyDescent="0.35">
      <c r="A1296" s="1">
        <v>11</v>
      </c>
      <c r="B1296" s="1" t="s">
        <v>74</v>
      </c>
      <c r="C1296" s="218">
        <v>44948</v>
      </c>
      <c r="D1296" s="218">
        <v>44947</v>
      </c>
      <c r="E1296" s="1">
        <v>6</v>
      </c>
      <c r="F1296" s="62">
        <v>200.42</v>
      </c>
    </row>
    <row r="1297" spans="1:6" x14ac:dyDescent="0.35">
      <c r="A1297" s="1">
        <v>11</v>
      </c>
      <c r="B1297" s="1" t="s">
        <v>74</v>
      </c>
      <c r="C1297" s="218">
        <v>44948</v>
      </c>
      <c r="D1297" s="218">
        <v>44948</v>
      </c>
      <c r="E1297" s="1">
        <v>6</v>
      </c>
      <c r="F1297" s="62">
        <v>233.98</v>
      </c>
    </row>
    <row r="1298" spans="1:6" x14ac:dyDescent="0.35">
      <c r="A1298" s="1">
        <v>11</v>
      </c>
      <c r="B1298" s="1" t="s">
        <v>74</v>
      </c>
      <c r="C1298" s="218">
        <v>44949</v>
      </c>
      <c r="D1298" s="218">
        <v>44947</v>
      </c>
      <c r="E1298" s="1">
        <v>4</v>
      </c>
      <c r="F1298" s="62">
        <v>119.98</v>
      </c>
    </row>
    <row r="1299" spans="1:6" x14ac:dyDescent="0.35">
      <c r="A1299" s="1">
        <v>11</v>
      </c>
      <c r="B1299" s="1" t="s">
        <v>74</v>
      </c>
      <c r="C1299" s="218">
        <v>44949</v>
      </c>
      <c r="D1299" s="218">
        <v>44948</v>
      </c>
      <c r="E1299" s="1">
        <v>2</v>
      </c>
      <c r="F1299" s="62">
        <v>108.6</v>
      </c>
    </row>
    <row r="1300" spans="1:6" x14ac:dyDescent="0.35">
      <c r="A1300" s="1">
        <v>11</v>
      </c>
      <c r="B1300" s="1" t="s">
        <v>74</v>
      </c>
      <c r="C1300" s="218">
        <v>44949</v>
      </c>
      <c r="D1300" s="218">
        <v>44949</v>
      </c>
      <c r="E1300" s="1">
        <v>7</v>
      </c>
      <c r="F1300" s="62">
        <v>288.68</v>
      </c>
    </row>
    <row r="1301" spans="1:6" x14ac:dyDescent="0.35">
      <c r="A1301" s="1">
        <v>11</v>
      </c>
      <c r="B1301" s="1" t="s">
        <v>74</v>
      </c>
      <c r="C1301" s="218">
        <v>44950</v>
      </c>
      <c r="D1301" s="218">
        <v>44947</v>
      </c>
      <c r="E1301" s="1">
        <v>5</v>
      </c>
      <c r="F1301" s="62">
        <v>115.88</v>
      </c>
    </row>
    <row r="1302" spans="1:6" x14ac:dyDescent="0.35">
      <c r="A1302" s="1">
        <v>11</v>
      </c>
      <c r="B1302" s="1" t="s">
        <v>74</v>
      </c>
      <c r="C1302" s="218">
        <v>44950</v>
      </c>
      <c r="D1302" s="218">
        <v>44948</v>
      </c>
      <c r="E1302" s="1">
        <v>3</v>
      </c>
      <c r="F1302" s="62">
        <v>98.6</v>
      </c>
    </row>
    <row r="1303" spans="1:6" x14ac:dyDescent="0.35">
      <c r="A1303" s="1">
        <v>11</v>
      </c>
      <c r="B1303" s="1" t="s">
        <v>74</v>
      </c>
      <c r="C1303" s="218">
        <v>44950</v>
      </c>
      <c r="D1303" s="218">
        <v>44949</v>
      </c>
      <c r="E1303" s="1">
        <v>5</v>
      </c>
      <c r="F1303" s="62">
        <v>107.86</v>
      </c>
    </row>
    <row r="1304" spans="1:6" x14ac:dyDescent="0.35">
      <c r="A1304" s="1">
        <v>11</v>
      </c>
      <c r="B1304" s="1" t="s">
        <v>74</v>
      </c>
      <c r="C1304" s="218">
        <v>44950</v>
      </c>
      <c r="D1304" s="218">
        <v>44950</v>
      </c>
      <c r="E1304" s="1">
        <v>10</v>
      </c>
      <c r="F1304" s="62">
        <v>513.01</v>
      </c>
    </row>
    <row r="1305" spans="1:6" x14ac:dyDescent="0.35">
      <c r="A1305" s="1">
        <v>11</v>
      </c>
      <c r="B1305" s="1" t="s">
        <v>74</v>
      </c>
      <c r="C1305" s="218">
        <v>44952</v>
      </c>
      <c r="D1305" s="218">
        <v>44949</v>
      </c>
      <c r="E1305" s="1">
        <v>3</v>
      </c>
      <c r="F1305" s="62">
        <v>69.59</v>
      </c>
    </row>
    <row r="1306" spans="1:6" x14ac:dyDescent="0.35">
      <c r="A1306" s="1">
        <v>11</v>
      </c>
      <c r="B1306" s="1" t="s">
        <v>74</v>
      </c>
      <c r="C1306" s="218">
        <v>44952</v>
      </c>
      <c r="D1306" s="218">
        <v>44950</v>
      </c>
      <c r="E1306" s="1">
        <v>6</v>
      </c>
      <c r="F1306" s="62">
        <v>201.06</v>
      </c>
    </row>
    <row r="1307" spans="1:6" x14ac:dyDescent="0.35">
      <c r="A1307" s="1">
        <v>11</v>
      </c>
      <c r="B1307" s="1" t="s">
        <v>74</v>
      </c>
      <c r="C1307" s="218">
        <v>44952</v>
      </c>
      <c r="D1307" s="218">
        <v>44951</v>
      </c>
      <c r="E1307" s="1">
        <v>11</v>
      </c>
      <c r="F1307" s="62">
        <v>473.71</v>
      </c>
    </row>
    <row r="1308" spans="1:6" x14ac:dyDescent="0.35">
      <c r="A1308" s="1">
        <v>11</v>
      </c>
      <c r="B1308" s="1" t="s">
        <v>74</v>
      </c>
      <c r="C1308" s="218">
        <v>44952</v>
      </c>
      <c r="D1308" s="218">
        <v>44952</v>
      </c>
      <c r="E1308" s="1">
        <v>7</v>
      </c>
      <c r="F1308" s="62">
        <v>288.23</v>
      </c>
    </row>
    <row r="1309" spans="1:6" x14ac:dyDescent="0.35">
      <c r="A1309" s="1">
        <v>12</v>
      </c>
      <c r="B1309" s="1" t="s">
        <v>75</v>
      </c>
      <c r="C1309" s="218">
        <v>44879</v>
      </c>
      <c r="D1309" s="218">
        <v>44878</v>
      </c>
      <c r="E1309" s="1">
        <v>3</v>
      </c>
      <c r="F1309" s="62">
        <v>94.54</v>
      </c>
    </row>
    <row r="1310" spans="1:6" x14ac:dyDescent="0.35">
      <c r="A1310" s="1">
        <v>12</v>
      </c>
      <c r="B1310" s="1" t="s">
        <v>75</v>
      </c>
      <c r="C1310" s="218">
        <v>44879</v>
      </c>
      <c r="D1310" s="218">
        <v>44879</v>
      </c>
      <c r="E1310" s="1">
        <v>5</v>
      </c>
      <c r="F1310" s="62">
        <v>165.13</v>
      </c>
    </row>
    <row r="1311" spans="1:6" x14ac:dyDescent="0.35">
      <c r="A1311" s="1">
        <v>12</v>
      </c>
      <c r="B1311" s="1" t="s">
        <v>75</v>
      </c>
      <c r="C1311" s="218">
        <v>44881</v>
      </c>
      <c r="D1311" s="218">
        <v>44878</v>
      </c>
      <c r="E1311" s="1">
        <v>10</v>
      </c>
      <c r="F1311" s="62">
        <v>358.13</v>
      </c>
    </row>
    <row r="1312" spans="1:6" x14ac:dyDescent="0.35">
      <c r="A1312" s="1">
        <v>12</v>
      </c>
      <c r="B1312" s="1" t="s">
        <v>75</v>
      </c>
      <c r="C1312" s="218">
        <v>44881</v>
      </c>
      <c r="D1312" s="218">
        <v>44879</v>
      </c>
      <c r="E1312" s="1">
        <v>9</v>
      </c>
      <c r="F1312" s="62">
        <v>317.16000000000003</v>
      </c>
    </row>
    <row r="1313" spans="1:6" x14ac:dyDescent="0.35">
      <c r="A1313" s="1">
        <v>12</v>
      </c>
      <c r="B1313" s="1" t="s">
        <v>75</v>
      </c>
      <c r="C1313" s="218">
        <v>44881</v>
      </c>
      <c r="D1313" s="218">
        <v>44880</v>
      </c>
      <c r="E1313" s="1">
        <v>5</v>
      </c>
      <c r="F1313" s="62">
        <v>134.68</v>
      </c>
    </row>
    <row r="1314" spans="1:6" x14ac:dyDescent="0.35">
      <c r="A1314" s="1">
        <v>12</v>
      </c>
      <c r="B1314" s="1" t="s">
        <v>75</v>
      </c>
      <c r="C1314" s="218">
        <v>44881</v>
      </c>
      <c r="D1314" s="218">
        <v>44881</v>
      </c>
      <c r="E1314" s="1">
        <v>1</v>
      </c>
      <c r="F1314" s="62">
        <v>22.97</v>
      </c>
    </row>
    <row r="1315" spans="1:6" x14ac:dyDescent="0.35">
      <c r="A1315" s="1">
        <v>12</v>
      </c>
      <c r="B1315" s="1" t="s">
        <v>75</v>
      </c>
      <c r="C1315" s="218">
        <v>44884</v>
      </c>
      <c r="D1315" s="218">
        <v>44878</v>
      </c>
      <c r="E1315" s="1">
        <v>8</v>
      </c>
      <c r="F1315" s="62">
        <v>174.99</v>
      </c>
    </row>
    <row r="1316" spans="1:6" x14ac:dyDescent="0.35">
      <c r="A1316" s="1">
        <v>12</v>
      </c>
      <c r="B1316" s="1" t="s">
        <v>75</v>
      </c>
      <c r="C1316" s="218">
        <v>44884</v>
      </c>
      <c r="D1316" s="218">
        <v>44879</v>
      </c>
      <c r="E1316" s="1">
        <v>7</v>
      </c>
      <c r="F1316" s="62">
        <v>155.19</v>
      </c>
    </row>
    <row r="1317" spans="1:6" x14ac:dyDescent="0.35">
      <c r="A1317" s="1">
        <v>12</v>
      </c>
      <c r="B1317" s="1" t="s">
        <v>75</v>
      </c>
      <c r="C1317" s="218">
        <v>44884</v>
      </c>
      <c r="D1317" s="218">
        <v>44880</v>
      </c>
      <c r="E1317" s="1">
        <v>11</v>
      </c>
      <c r="F1317" s="62">
        <v>341.55</v>
      </c>
    </row>
    <row r="1318" spans="1:6" x14ac:dyDescent="0.35">
      <c r="A1318" s="1">
        <v>12</v>
      </c>
      <c r="B1318" s="1" t="s">
        <v>75</v>
      </c>
      <c r="C1318" s="218">
        <v>44884</v>
      </c>
      <c r="D1318" s="218">
        <v>44881</v>
      </c>
      <c r="E1318" s="1">
        <v>9</v>
      </c>
      <c r="F1318" s="62">
        <v>281.45999999999998</v>
      </c>
    </row>
    <row r="1319" spans="1:6" x14ac:dyDescent="0.35">
      <c r="A1319" s="1">
        <v>12</v>
      </c>
      <c r="B1319" s="1" t="s">
        <v>75</v>
      </c>
      <c r="C1319" s="218">
        <v>44884</v>
      </c>
      <c r="D1319" s="218">
        <v>44882</v>
      </c>
      <c r="E1319" s="1">
        <v>3</v>
      </c>
      <c r="F1319" s="62">
        <v>112.22</v>
      </c>
    </row>
    <row r="1320" spans="1:6" x14ac:dyDescent="0.35">
      <c r="A1320" s="1">
        <v>12</v>
      </c>
      <c r="B1320" s="1" t="s">
        <v>75</v>
      </c>
      <c r="C1320" s="218">
        <v>44885</v>
      </c>
      <c r="D1320" s="218">
        <v>44878</v>
      </c>
      <c r="E1320" s="1">
        <v>1</v>
      </c>
      <c r="F1320" s="62">
        <v>23.56</v>
      </c>
    </row>
    <row r="1321" spans="1:6" x14ac:dyDescent="0.35">
      <c r="A1321" s="1">
        <v>12</v>
      </c>
      <c r="B1321" s="1" t="s">
        <v>75</v>
      </c>
      <c r="C1321" s="218">
        <v>44885</v>
      </c>
      <c r="D1321" s="218">
        <v>44879</v>
      </c>
      <c r="E1321" s="1">
        <v>6</v>
      </c>
      <c r="F1321" s="62">
        <v>250.56</v>
      </c>
    </row>
    <row r="1322" spans="1:6" x14ac:dyDescent="0.35">
      <c r="A1322" s="1">
        <v>12</v>
      </c>
      <c r="B1322" s="1" t="s">
        <v>75</v>
      </c>
      <c r="C1322" s="218">
        <v>44885</v>
      </c>
      <c r="D1322" s="218">
        <v>44880</v>
      </c>
      <c r="E1322" s="1">
        <v>3</v>
      </c>
      <c r="F1322" s="62">
        <v>97.46</v>
      </c>
    </row>
    <row r="1323" spans="1:6" x14ac:dyDescent="0.35">
      <c r="A1323" s="1">
        <v>12</v>
      </c>
      <c r="B1323" s="1" t="s">
        <v>75</v>
      </c>
      <c r="C1323" s="218">
        <v>44885</v>
      </c>
      <c r="D1323" s="218">
        <v>44881</v>
      </c>
      <c r="E1323" s="1">
        <v>7</v>
      </c>
      <c r="F1323" s="62">
        <v>244.62</v>
      </c>
    </row>
    <row r="1324" spans="1:6" x14ac:dyDescent="0.35">
      <c r="A1324" s="1">
        <v>12</v>
      </c>
      <c r="B1324" s="1" t="s">
        <v>75</v>
      </c>
      <c r="C1324" s="218">
        <v>44885</v>
      </c>
      <c r="D1324" s="218">
        <v>44882</v>
      </c>
      <c r="E1324" s="1">
        <v>7</v>
      </c>
      <c r="F1324" s="62">
        <v>276.10000000000002</v>
      </c>
    </row>
    <row r="1325" spans="1:6" x14ac:dyDescent="0.35">
      <c r="A1325" s="1">
        <v>12</v>
      </c>
      <c r="B1325" s="1" t="s">
        <v>75</v>
      </c>
      <c r="C1325" s="218">
        <v>44885</v>
      </c>
      <c r="D1325" s="218">
        <v>44884</v>
      </c>
      <c r="E1325" s="1">
        <v>5</v>
      </c>
      <c r="F1325" s="62">
        <v>255.52</v>
      </c>
    </row>
    <row r="1326" spans="1:6" x14ac:dyDescent="0.35">
      <c r="A1326" s="1">
        <v>12</v>
      </c>
      <c r="B1326" s="1" t="s">
        <v>75</v>
      </c>
      <c r="C1326" s="218">
        <v>44885</v>
      </c>
      <c r="D1326" s="218">
        <v>44885</v>
      </c>
      <c r="E1326" s="1">
        <v>3</v>
      </c>
      <c r="F1326" s="62">
        <v>161.51</v>
      </c>
    </row>
    <row r="1327" spans="1:6" x14ac:dyDescent="0.35">
      <c r="A1327" s="1">
        <v>12</v>
      </c>
      <c r="B1327" s="1" t="s">
        <v>75</v>
      </c>
      <c r="C1327" s="218">
        <v>44886</v>
      </c>
      <c r="D1327" s="218">
        <v>44880</v>
      </c>
      <c r="E1327" s="1">
        <v>6</v>
      </c>
      <c r="F1327" s="62">
        <v>135.03</v>
      </c>
    </row>
    <row r="1328" spans="1:6" x14ac:dyDescent="0.35">
      <c r="A1328" s="1">
        <v>12</v>
      </c>
      <c r="B1328" s="1" t="s">
        <v>75</v>
      </c>
      <c r="C1328" s="218">
        <v>44886</v>
      </c>
      <c r="D1328" s="218">
        <v>44881</v>
      </c>
      <c r="E1328" s="1">
        <v>11</v>
      </c>
      <c r="F1328" s="62">
        <v>280.57</v>
      </c>
    </row>
    <row r="1329" spans="1:6" x14ac:dyDescent="0.35">
      <c r="A1329" s="1">
        <v>12</v>
      </c>
      <c r="B1329" s="1" t="s">
        <v>75</v>
      </c>
      <c r="C1329" s="218">
        <v>44886</v>
      </c>
      <c r="D1329" s="218">
        <v>44882</v>
      </c>
      <c r="E1329" s="1">
        <v>7</v>
      </c>
      <c r="F1329" s="62">
        <v>188.39</v>
      </c>
    </row>
    <row r="1330" spans="1:6" x14ac:dyDescent="0.35">
      <c r="A1330" s="1">
        <v>12</v>
      </c>
      <c r="B1330" s="1" t="s">
        <v>75</v>
      </c>
      <c r="C1330" s="218">
        <v>44886</v>
      </c>
      <c r="D1330" s="218">
        <v>44884</v>
      </c>
      <c r="E1330" s="1">
        <v>4</v>
      </c>
      <c r="F1330" s="62">
        <v>213.64</v>
      </c>
    </row>
    <row r="1331" spans="1:6" x14ac:dyDescent="0.35">
      <c r="A1331" s="1">
        <v>12</v>
      </c>
      <c r="B1331" s="1" t="s">
        <v>75</v>
      </c>
      <c r="C1331" s="218">
        <v>44886</v>
      </c>
      <c r="D1331" s="218">
        <v>44886</v>
      </c>
      <c r="E1331" s="1">
        <v>6</v>
      </c>
      <c r="F1331" s="62">
        <v>260.67</v>
      </c>
    </row>
    <row r="1332" spans="1:6" x14ac:dyDescent="0.35">
      <c r="A1332" s="1">
        <v>12</v>
      </c>
      <c r="B1332" s="1" t="s">
        <v>75</v>
      </c>
      <c r="C1332" s="218">
        <v>44887</v>
      </c>
      <c r="D1332" s="218">
        <v>44880</v>
      </c>
      <c r="E1332" s="1">
        <v>2</v>
      </c>
      <c r="F1332" s="62">
        <v>44.5</v>
      </c>
    </row>
    <row r="1333" spans="1:6" x14ac:dyDescent="0.35">
      <c r="A1333" s="1">
        <v>12</v>
      </c>
      <c r="B1333" s="1" t="s">
        <v>75</v>
      </c>
      <c r="C1333" s="218">
        <v>44887</v>
      </c>
      <c r="D1333" s="218">
        <v>44882</v>
      </c>
      <c r="E1333" s="1">
        <v>3</v>
      </c>
      <c r="F1333" s="62">
        <v>64.69</v>
      </c>
    </row>
    <row r="1334" spans="1:6" x14ac:dyDescent="0.35">
      <c r="A1334" s="1">
        <v>12</v>
      </c>
      <c r="B1334" s="1" t="s">
        <v>75</v>
      </c>
      <c r="C1334" s="218">
        <v>44887</v>
      </c>
      <c r="D1334" s="218">
        <v>44884</v>
      </c>
      <c r="E1334" s="1">
        <v>1</v>
      </c>
      <c r="F1334" s="62">
        <v>53.41</v>
      </c>
    </row>
    <row r="1335" spans="1:6" x14ac:dyDescent="0.35">
      <c r="A1335" s="1">
        <v>12</v>
      </c>
      <c r="B1335" s="1" t="s">
        <v>75</v>
      </c>
      <c r="C1335" s="218">
        <v>44887</v>
      </c>
      <c r="D1335" s="218">
        <v>44885</v>
      </c>
      <c r="E1335" s="1">
        <v>3</v>
      </c>
      <c r="F1335" s="62">
        <v>70.33</v>
      </c>
    </row>
    <row r="1336" spans="1:6" x14ac:dyDescent="0.35">
      <c r="A1336" s="1">
        <v>12</v>
      </c>
      <c r="B1336" s="1" t="s">
        <v>75</v>
      </c>
      <c r="C1336" s="218">
        <v>44887</v>
      </c>
      <c r="D1336" s="218">
        <v>44887</v>
      </c>
      <c r="E1336" s="1">
        <v>8</v>
      </c>
      <c r="F1336" s="62">
        <v>302.43</v>
      </c>
    </row>
    <row r="1337" spans="1:6" x14ac:dyDescent="0.35">
      <c r="A1337" s="1">
        <v>12</v>
      </c>
      <c r="B1337" s="1" t="s">
        <v>75</v>
      </c>
      <c r="C1337" s="218">
        <v>44888</v>
      </c>
      <c r="D1337" s="218">
        <v>44879</v>
      </c>
      <c r="E1337" s="1">
        <v>1</v>
      </c>
      <c r="F1337" s="62">
        <v>19.649999999999999</v>
      </c>
    </row>
    <row r="1338" spans="1:6" x14ac:dyDescent="0.35">
      <c r="A1338" s="1">
        <v>12</v>
      </c>
      <c r="B1338" s="1" t="s">
        <v>75</v>
      </c>
      <c r="C1338" s="218">
        <v>44888</v>
      </c>
      <c r="D1338" s="218">
        <v>44880</v>
      </c>
      <c r="E1338" s="1">
        <v>2</v>
      </c>
      <c r="F1338" s="62">
        <v>43.56</v>
      </c>
    </row>
    <row r="1339" spans="1:6" x14ac:dyDescent="0.35">
      <c r="A1339" s="1">
        <v>12</v>
      </c>
      <c r="B1339" s="1" t="s">
        <v>75</v>
      </c>
      <c r="C1339" s="218">
        <v>44888</v>
      </c>
      <c r="D1339" s="218">
        <v>44881</v>
      </c>
      <c r="E1339" s="1">
        <v>3</v>
      </c>
      <c r="F1339" s="62">
        <v>67.27</v>
      </c>
    </row>
    <row r="1340" spans="1:6" x14ac:dyDescent="0.35">
      <c r="A1340" s="1">
        <v>12</v>
      </c>
      <c r="B1340" s="1" t="s">
        <v>75</v>
      </c>
      <c r="C1340" s="218">
        <v>44888</v>
      </c>
      <c r="D1340" s="218">
        <v>44882</v>
      </c>
      <c r="E1340" s="1">
        <v>1</v>
      </c>
      <c r="F1340" s="62">
        <v>21.48</v>
      </c>
    </row>
    <row r="1341" spans="1:6" x14ac:dyDescent="0.35">
      <c r="A1341" s="1">
        <v>12</v>
      </c>
      <c r="B1341" s="1" t="s">
        <v>75</v>
      </c>
      <c r="C1341" s="218">
        <v>44888</v>
      </c>
      <c r="D1341" s="218">
        <v>44884</v>
      </c>
      <c r="E1341" s="1">
        <v>1</v>
      </c>
      <c r="F1341" s="62">
        <v>17.13</v>
      </c>
    </row>
    <row r="1342" spans="1:6" x14ac:dyDescent="0.35">
      <c r="A1342" s="1">
        <v>12</v>
      </c>
      <c r="B1342" s="1" t="s">
        <v>75</v>
      </c>
      <c r="C1342" s="218">
        <v>44888</v>
      </c>
      <c r="D1342" s="218">
        <v>44885</v>
      </c>
      <c r="E1342" s="1">
        <v>2</v>
      </c>
      <c r="F1342" s="62">
        <v>45.69</v>
      </c>
    </row>
    <row r="1343" spans="1:6" x14ac:dyDescent="0.35">
      <c r="A1343" s="1">
        <v>12</v>
      </c>
      <c r="B1343" s="1" t="s">
        <v>75</v>
      </c>
      <c r="C1343" s="218">
        <v>44888</v>
      </c>
      <c r="D1343" s="218">
        <v>44886</v>
      </c>
      <c r="E1343" s="1">
        <v>3</v>
      </c>
      <c r="F1343" s="62">
        <v>118.06</v>
      </c>
    </row>
    <row r="1344" spans="1:6" x14ac:dyDescent="0.35">
      <c r="A1344" s="1">
        <v>12</v>
      </c>
      <c r="B1344" s="1" t="s">
        <v>75</v>
      </c>
      <c r="C1344" s="218">
        <v>44888</v>
      </c>
      <c r="D1344" s="218">
        <v>44887</v>
      </c>
      <c r="E1344" s="1">
        <v>3</v>
      </c>
      <c r="F1344" s="62">
        <v>131.43</v>
      </c>
    </row>
    <row r="1345" spans="1:6" x14ac:dyDescent="0.35">
      <c r="A1345" s="1">
        <v>12</v>
      </c>
      <c r="B1345" s="1" t="s">
        <v>75</v>
      </c>
      <c r="C1345" s="218">
        <v>44888</v>
      </c>
      <c r="D1345" s="218">
        <v>44888</v>
      </c>
      <c r="E1345" s="1">
        <v>17</v>
      </c>
      <c r="F1345" s="62">
        <v>739.96</v>
      </c>
    </row>
    <row r="1346" spans="1:6" x14ac:dyDescent="0.35">
      <c r="A1346" s="1">
        <v>12</v>
      </c>
      <c r="B1346" s="1" t="s">
        <v>75</v>
      </c>
      <c r="C1346" s="218">
        <v>44889</v>
      </c>
      <c r="D1346" s="218">
        <v>44880</v>
      </c>
      <c r="E1346" s="1">
        <v>1</v>
      </c>
      <c r="F1346" s="62">
        <v>22.32</v>
      </c>
    </row>
    <row r="1347" spans="1:6" x14ac:dyDescent="0.35">
      <c r="A1347" s="1">
        <v>12</v>
      </c>
      <c r="B1347" s="1" t="s">
        <v>75</v>
      </c>
      <c r="C1347" s="218">
        <v>44889</v>
      </c>
      <c r="D1347" s="218">
        <v>44884</v>
      </c>
      <c r="E1347" s="1">
        <v>1</v>
      </c>
      <c r="F1347" s="62">
        <v>54</v>
      </c>
    </row>
    <row r="1348" spans="1:6" x14ac:dyDescent="0.35">
      <c r="A1348" s="1">
        <v>12</v>
      </c>
      <c r="B1348" s="1" t="s">
        <v>75</v>
      </c>
      <c r="C1348" s="218">
        <v>44889</v>
      </c>
      <c r="D1348" s="218">
        <v>44885</v>
      </c>
      <c r="E1348" s="1">
        <v>5</v>
      </c>
      <c r="F1348" s="62">
        <v>144.04</v>
      </c>
    </row>
    <row r="1349" spans="1:6" x14ac:dyDescent="0.35">
      <c r="A1349" s="1">
        <v>12</v>
      </c>
      <c r="B1349" s="1" t="s">
        <v>75</v>
      </c>
      <c r="C1349" s="218">
        <v>44889</v>
      </c>
      <c r="D1349" s="218">
        <v>44886</v>
      </c>
      <c r="E1349" s="1">
        <v>5</v>
      </c>
      <c r="F1349" s="62">
        <v>174.74</v>
      </c>
    </row>
    <row r="1350" spans="1:6" x14ac:dyDescent="0.35">
      <c r="A1350" s="1">
        <v>12</v>
      </c>
      <c r="B1350" s="1" t="s">
        <v>75</v>
      </c>
      <c r="C1350" s="218">
        <v>44889</v>
      </c>
      <c r="D1350" s="218">
        <v>44887</v>
      </c>
      <c r="E1350" s="1">
        <v>9</v>
      </c>
      <c r="F1350" s="62">
        <v>299.22000000000003</v>
      </c>
    </row>
    <row r="1351" spans="1:6" x14ac:dyDescent="0.35">
      <c r="A1351" s="1">
        <v>12</v>
      </c>
      <c r="B1351" s="1" t="s">
        <v>75</v>
      </c>
      <c r="C1351" s="218">
        <v>44889</v>
      </c>
      <c r="D1351" s="218">
        <v>44888</v>
      </c>
      <c r="E1351" s="1">
        <v>16</v>
      </c>
      <c r="F1351" s="62">
        <v>563.71</v>
      </c>
    </row>
    <row r="1352" spans="1:6" x14ac:dyDescent="0.35">
      <c r="A1352" s="1">
        <v>12</v>
      </c>
      <c r="B1352" s="1" t="s">
        <v>75</v>
      </c>
      <c r="C1352" s="218">
        <v>44890</v>
      </c>
      <c r="D1352" s="218">
        <v>44887</v>
      </c>
      <c r="E1352" s="1">
        <v>3</v>
      </c>
      <c r="F1352" s="62">
        <v>68.75</v>
      </c>
    </row>
    <row r="1353" spans="1:6" x14ac:dyDescent="0.35">
      <c r="A1353" s="1">
        <v>12</v>
      </c>
      <c r="B1353" s="1" t="s">
        <v>75</v>
      </c>
      <c r="C1353" s="218">
        <v>44890</v>
      </c>
      <c r="D1353" s="218">
        <v>44888</v>
      </c>
      <c r="E1353" s="1">
        <v>1</v>
      </c>
      <c r="F1353" s="62">
        <v>21.58</v>
      </c>
    </row>
    <row r="1354" spans="1:6" x14ac:dyDescent="0.35">
      <c r="A1354" s="1">
        <v>12</v>
      </c>
      <c r="B1354" s="1" t="s">
        <v>75</v>
      </c>
      <c r="C1354" s="218">
        <v>44890</v>
      </c>
      <c r="D1354" s="218">
        <v>44890</v>
      </c>
      <c r="E1354" s="1">
        <v>15</v>
      </c>
      <c r="F1354" s="62">
        <v>585.78</v>
      </c>
    </row>
    <row r="1355" spans="1:6" x14ac:dyDescent="0.35">
      <c r="A1355" s="1">
        <v>12</v>
      </c>
      <c r="B1355" s="1" t="s">
        <v>75</v>
      </c>
      <c r="C1355" s="218">
        <v>44891</v>
      </c>
      <c r="D1355" s="218">
        <v>44885</v>
      </c>
      <c r="E1355" s="1">
        <v>1</v>
      </c>
      <c r="F1355" s="62">
        <v>23.76</v>
      </c>
    </row>
    <row r="1356" spans="1:6" x14ac:dyDescent="0.35">
      <c r="A1356" s="1">
        <v>12</v>
      </c>
      <c r="B1356" s="1" t="s">
        <v>75</v>
      </c>
      <c r="C1356" s="218">
        <v>44891</v>
      </c>
      <c r="D1356" s="218">
        <v>44886</v>
      </c>
      <c r="E1356" s="1">
        <v>4</v>
      </c>
      <c r="F1356" s="62">
        <v>88.95</v>
      </c>
    </row>
    <row r="1357" spans="1:6" x14ac:dyDescent="0.35">
      <c r="A1357" s="1">
        <v>12</v>
      </c>
      <c r="B1357" s="1" t="s">
        <v>75</v>
      </c>
      <c r="C1357" s="218">
        <v>44891</v>
      </c>
      <c r="D1357" s="218">
        <v>44888</v>
      </c>
      <c r="E1357" s="1">
        <v>2</v>
      </c>
      <c r="F1357" s="62">
        <v>44.55</v>
      </c>
    </row>
    <row r="1358" spans="1:6" x14ac:dyDescent="0.35">
      <c r="A1358" s="1">
        <v>12</v>
      </c>
      <c r="B1358" s="1" t="s">
        <v>75</v>
      </c>
      <c r="C1358" s="218">
        <v>44891</v>
      </c>
      <c r="D1358" s="218">
        <v>44890</v>
      </c>
      <c r="E1358" s="1">
        <v>13</v>
      </c>
      <c r="F1358" s="62">
        <v>477.92</v>
      </c>
    </row>
    <row r="1359" spans="1:6" x14ac:dyDescent="0.35">
      <c r="A1359" s="1">
        <v>12</v>
      </c>
      <c r="B1359" s="1" t="s">
        <v>75</v>
      </c>
      <c r="C1359" s="218">
        <v>44891</v>
      </c>
      <c r="D1359" s="218">
        <v>44891</v>
      </c>
      <c r="E1359" s="1">
        <v>10</v>
      </c>
      <c r="F1359" s="62">
        <v>361.74</v>
      </c>
    </row>
    <row r="1360" spans="1:6" x14ac:dyDescent="0.35">
      <c r="A1360" s="1">
        <v>12</v>
      </c>
      <c r="B1360" s="1" t="s">
        <v>75</v>
      </c>
      <c r="C1360" s="218">
        <v>44892</v>
      </c>
      <c r="D1360" s="218">
        <v>44887</v>
      </c>
      <c r="E1360" s="1">
        <v>1</v>
      </c>
      <c r="F1360" s="62">
        <v>23.66</v>
      </c>
    </row>
    <row r="1361" spans="1:6" x14ac:dyDescent="0.35">
      <c r="A1361" s="1">
        <v>12</v>
      </c>
      <c r="B1361" s="1" t="s">
        <v>75</v>
      </c>
      <c r="C1361" s="218">
        <v>44892</v>
      </c>
      <c r="D1361" s="218">
        <v>44890</v>
      </c>
      <c r="E1361" s="1">
        <v>10</v>
      </c>
      <c r="F1361" s="62">
        <v>290.26</v>
      </c>
    </row>
    <row r="1362" spans="1:6" x14ac:dyDescent="0.35">
      <c r="A1362" s="1">
        <v>12</v>
      </c>
      <c r="B1362" s="1" t="s">
        <v>75</v>
      </c>
      <c r="C1362" s="218">
        <v>44892</v>
      </c>
      <c r="D1362" s="218">
        <v>44891</v>
      </c>
      <c r="E1362" s="1">
        <v>7</v>
      </c>
      <c r="F1362" s="62">
        <v>284.61</v>
      </c>
    </row>
    <row r="1363" spans="1:6" x14ac:dyDescent="0.35">
      <c r="A1363" s="1">
        <v>12</v>
      </c>
      <c r="B1363" s="1" t="s">
        <v>75</v>
      </c>
      <c r="C1363" s="218">
        <v>44892</v>
      </c>
      <c r="D1363" s="218">
        <v>44892</v>
      </c>
      <c r="E1363" s="1">
        <v>14</v>
      </c>
      <c r="F1363" s="62">
        <v>695.36</v>
      </c>
    </row>
    <row r="1364" spans="1:6" x14ac:dyDescent="0.35">
      <c r="A1364" s="1">
        <v>12</v>
      </c>
      <c r="B1364" s="1" t="s">
        <v>75</v>
      </c>
      <c r="C1364" s="218">
        <v>44893</v>
      </c>
      <c r="D1364" s="218">
        <v>44887</v>
      </c>
      <c r="E1364" s="1">
        <v>1</v>
      </c>
      <c r="F1364" s="62">
        <v>52.67</v>
      </c>
    </row>
    <row r="1365" spans="1:6" x14ac:dyDescent="0.35">
      <c r="A1365" s="1">
        <v>12</v>
      </c>
      <c r="B1365" s="1" t="s">
        <v>75</v>
      </c>
      <c r="C1365" s="218">
        <v>44893</v>
      </c>
      <c r="D1365" s="218">
        <v>44890</v>
      </c>
      <c r="E1365" s="1">
        <v>3</v>
      </c>
      <c r="F1365" s="62">
        <v>130.54</v>
      </c>
    </row>
    <row r="1366" spans="1:6" x14ac:dyDescent="0.35">
      <c r="A1366" s="1">
        <v>12</v>
      </c>
      <c r="B1366" s="1" t="s">
        <v>75</v>
      </c>
      <c r="C1366" s="218">
        <v>44893</v>
      </c>
      <c r="D1366" s="218">
        <v>44891</v>
      </c>
      <c r="E1366" s="1">
        <v>2</v>
      </c>
      <c r="F1366" s="62">
        <v>47.47</v>
      </c>
    </row>
    <row r="1367" spans="1:6" x14ac:dyDescent="0.35">
      <c r="A1367" s="1">
        <v>12</v>
      </c>
      <c r="B1367" s="1" t="s">
        <v>75</v>
      </c>
      <c r="C1367" s="218">
        <v>44893</v>
      </c>
      <c r="D1367" s="218">
        <v>44892</v>
      </c>
      <c r="E1367" s="1">
        <v>4</v>
      </c>
      <c r="F1367" s="62">
        <v>206.56</v>
      </c>
    </row>
    <row r="1368" spans="1:6" x14ac:dyDescent="0.35">
      <c r="A1368" s="1">
        <v>12</v>
      </c>
      <c r="B1368" s="1" t="s">
        <v>75</v>
      </c>
      <c r="C1368" s="218">
        <v>44893</v>
      </c>
      <c r="D1368" s="218">
        <v>44893</v>
      </c>
      <c r="E1368" s="1">
        <v>4</v>
      </c>
      <c r="F1368" s="62">
        <v>120.73</v>
      </c>
    </row>
    <row r="1369" spans="1:6" x14ac:dyDescent="0.35">
      <c r="A1369" s="1">
        <v>12</v>
      </c>
      <c r="B1369" s="1" t="s">
        <v>75</v>
      </c>
      <c r="C1369" s="218">
        <v>44894</v>
      </c>
      <c r="D1369" s="218">
        <v>44890</v>
      </c>
      <c r="E1369" s="1">
        <v>4</v>
      </c>
      <c r="F1369" s="62">
        <v>86.67</v>
      </c>
    </row>
    <row r="1370" spans="1:6" x14ac:dyDescent="0.35">
      <c r="A1370" s="1">
        <v>12</v>
      </c>
      <c r="B1370" s="1" t="s">
        <v>75</v>
      </c>
      <c r="C1370" s="218">
        <v>44894</v>
      </c>
      <c r="D1370" s="218">
        <v>44891</v>
      </c>
      <c r="E1370" s="1">
        <v>10</v>
      </c>
      <c r="F1370" s="62">
        <v>281.25</v>
      </c>
    </row>
    <row r="1371" spans="1:6" x14ac:dyDescent="0.35">
      <c r="A1371" s="1">
        <v>12</v>
      </c>
      <c r="B1371" s="1" t="s">
        <v>75</v>
      </c>
      <c r="C1371" s="218">
        <v>44894</v>
      </c>
      <c r="D1371" s="218">
        <v>44892</v>
      </c>
      <c r="E1371" s="1">
        <v>5</v>
      </c>
      <c r="F1371" s="62">
        <v>202.3</v>
      </c>
    </row>
    <row r="1372" spans="1:6" x14ac:dyDescent="0.35">
      <c r="A1372" s="1">
        <v>12</v>
      </c>
      <c r="B1372" s="1" t="s">
        <v>75</v>
      </c>
      <c r="C1372" s="218">
        <v>44894</v>
      </c>
      <c r="D1372" s="218">
        <v>44893</v>
      </c>
      <c r="E1372" s="1">
        <v>14</v>
      </c>
      <c r="F1372" s="62">
        <v>680.23</v>
      </c>
    </row>
    <row r="1373" spans="1:6" x14ac:dyDescent="0.35">
      <c r="A1373" s="1">
        <v>12</v>
      </c>
      <c r="B1373" s="1" t="s">
        <v>75</v>
      </c>
      <c r="C1373" s="218">
        <v>44894</v>
      </c>
      <c r="D1373" s="218">
        <v>44894</v>
      </c>
      <c r="E1373" s="1">
        <v>5</v>
      </c>
      <c r="F1373" s="62">
        <v>237.34</v>
      </c>
    </row>
    <row r="1374" spans="1:6" x14ac:dyDescent="0.35">
      <c r="A1374" s="1">
        <v>12</v>
      </c>
      <c r="B1374" s="1" t="s">
        <v>75</v>
      </c>
      <c r="C1374" s="218">
        <v>44895</v>
      </c>
      <c r="D1374" s="218">
        <v>44891</v>
      </c>
      <c r="E1374" s="1">
        <v>8</v>
      </c>
      <c r="F1374" s="62">
        <v>229.34</v>
      </c>
    </row>
    <row r="1375" spans="1:6" x14ac:dyDescent="0.35">
      <c r="A1375" s="1">
        <v>12</v>
      </c>
      <c r="B1375" s="1" t="s">
        <v>75</v>
      </c>
      <c r="C1375" s="218">
        <v>44895</v>
      </c>
      <c r="D1375" s="218">
        <v>44892</v>
      </c>
      <c r="E1375" s="1">
        <v>8</v>
      </c>
      <c r="F1375" s="62">
        <v>295.99</v>
      </c>
    </row>
    <row r="1376" spans="1:6" x14ac:dyDescent="0.35">
      <c r="A1376" s="1">
        <v>12</v>
      </c>
      <c r="B1376" s="1" t="s">
        <v>75</v>
      </c>
      <c r="C1376" s="218">
        <v>44895</v>
      </c>
      <c r="D1376" s="218">
        <v>44893</v>
      </c>
      <c r="E1376" s="1">
        <v>7</v>
      </c>
      <c r="F1376" s="62">
        <v>337.68</v>
      </c>
    </row>
    <row r="1377" spans="1:6" x14ac:dyDescent="0.35">
      <c r="A1377" s="1">
        <v>12</v>
      </c>
      <c r="B1377" s="1" t="s">
        <v>75</v>
      </c>
      <c r="C1377" s="218">
        <v>44895</v>
      </c>
      <c r="D1377" s="218">
        <v>44894</v>
      </c>
      <c r="E1377" s="1">
        <v>8</v>
      </c>
      <c r="F1377" s="62">
        <v>332.79</v>
      </c>
    </row>
    <row r="1378" spans="1:6" x14ac:dyDescent="0.35">
      <c r="A1378" s="1">
        <v>12</v>
      </c>
      <c r="B1378" s="1" t="s">
        <v>75</v>
      </c>
      <c r="C1378" s="218">
        <v>44895</v>
      </c>
      <c r="D1378" s="218">
        <v>44895</v>
      </c>
      <c r="E1378" s="1">
        <v>5</v>
      </c>
      <c r="F1378" s="62">
        <v>236.01</v>
      </c>
    </row>
    <row r="1379" spans="1:6" x14ac:dyDescent="0.35">
      <c r="A1379" s="1">
        <v>12</v>
      </c>
      <c r="B1379" s="1" t="s">
        <v>75</v>
      </c>
      <c r="C1379" s="218">
        <v>44896</v>
      </c>
      <c r="D1379" s="218">
        <v>44890</v>
      </c>
      <c r="E1379" s="1">
        <v>2</v>
      </c>
      <c r="F1379" s="62">
        <v>76.37</v>
      </c>
    </row>
    <row r="1380" spans="1:6" x14ac:dyDescent="0.35">
      <c r="A1380" s="1">
        <v>12</v>
      </c>
      <c r="B1380" s="1" t="s">
        <v>75</v>
      </c>
      <c r="C1380" s="218">
        <v>44896</v>
      </c>
      <c r="D1380" s="218">
        <v>44891</v>
      </c>
      <c r="E1380" s="1">
        <v>1</v>
      </c>
      <c r="F1380" s="62">
        <v>23.56</v>
      </c>
    </row>
    <row r="1381" spans="1:6" x14ac:dyDescent="0.35">
      <c r="A1381" s="1">
        <v>12</v>
      </c>
      <c r="B1381" s="1" t="s">
        <v>75</v>
      </c>
      <c r="C1381" s="218">
        <v>44896</v>
      </c>
      <c r="D1381" s="218">
        <v>44894</v>
      </c>
      <c r="E1381" s="1">
        <v>1</v>
      </c>
      <c r="F1381" s="62">
        <v>23.46</v>
      </c>
    </row>
    <row r="1382" spans="1:6" x14ac:dyDescent="0.35">
      <c r="A1382" s="1">
        <v>12</v>
      </c>
      <c r="B1382" s="1" t="s">
        <v>75</v>
      </c>
      <c r="C1382" s="218">
        <v>44896</v>
      </c>
      <c r="D1382" s="218">
        <v>44895</v>
      </c>
      <c r="E1382" s="1">
        <v>5</v>
      </c>
      <c r="F1382" s="62">
        <v>237.89</v>
      </c>
    </row>
    <row r="1383" spans="1:6" x14ac:dyDescent="0.35">
      <c r="A1383" s="1">
        <v>12</v>
      </c>
      <c r="B1383" s="1" t="s">
        <v>75</v>
      </c>
      <c r="C1383" s="218">
        <v>44897</v>
      </c>
      <c r="D1383" s="218">
        <v>44890</v>
      </c>
      <c r="E1383" s="1">
        <v>1</v>
      </c>
      <c r="F1383" s="62">
        <v>50.19</v>
      </c>
    </row>
    <row r="1384" spans="1:6" x14ac:dyDescent="0.35">
      <c r="A1384" s="1">
        <v>12</v>
      </c>
      <c r="B1384" s="1" t="s">
        <v>75</v>
      </c>
      <c r="C1384" s="218">
        <v>44897</v>
      </c>
      <c r="D1384" s="218">
        <v>44891</v>
      </c>
      <c r="E1384" s="1">
        <v>1</v>
      </c>
      <c r="F1384" s="62">
        <v>44.3</v>
      </c>
    </row>
    <row r="1385" spans="1:6" x14ac:dyDescent="0.35">
      <c r="A1385" s="1">
        <v>12</v>
      </c>
      <c r="B1385" s="1" t="s">
        <v>75</v>
      </c>
      <c r="C1385" s="218">
        <v>44897</v>
      </c>
      <c r="D1385" s="218">
        <v>44892</v>
      </c>
      <c r="E1385" s="1">
        <v>5</v>
      </c>
      <c r="F1385" s="62">
        <v>163.59</v>
      </c>
    </row>
    <row r="1386" spans="1:6" x14ac:dyDescent="0.35">
      <c r="A1386" s="1">
        <v>12</v>
      </c>
      <c r="B1386" s="1" t="s">
        <v>75</v>
      </c>
      <c r="C1386" s="218">
        <v>44897</v>
      </c>
      <c r="D1386" s="218">
        <v>44893</v>
      </c>
      <c r="E1386" s="1">
        <v>5</v>
      </c>
      <c r="F1386" s="62">
        <v>206.91</v>
      </c>
    </row>
    <row r="1387" spans="1:6" x14ac:dyDescent="0.35">
      <c r="A1387" s="1">
        <v>12</v>
      </c>
      <c r="B1387" s="1" t="s">
        <v>75</v>
      </c>
      <c r="C1387" s="218">
        <v>44897</v>
      </c>
      <c r="D1387" s="218">
        <v>44894</v>
      </c>
      <c r="E1387" s="1">
        <v>11</v>
      </c>
      <c r="F1387" s="62">
        <v>371.48</v>
      </c>
    </row>
    <row r="1388" spans="1:6" x14ac:dyDescent="0.35">
      <c r="A1388" s="1">
        <v>12</v>
      </c>
      <c r="B1388" s="1" t="s">
        <v>75</v>
      </c>
      <c r="C1388" s="218">
        <v>44897</v>
      </c>
      <c r="D1388" s="218">
        <v>44895</v>
      </c>
      <c r="E1388" s="1">
        <v>10</v>
      </c>
      <c r="F1388" s="62">
        <v>377.69</v>
      </c>
    </row>
    <row r="1389" spans="1:6" x14ac:dyDescent="0.35">
      <c r="A1389" s="1">
        <v>12</v>
      </c>
      <c r="B1389" s="1" t="s">
        <v>75</v>
      </c>
      <c r="C1389" s="218">
        <v>44898</v>
      </c>
      <c r="D1389" s="218">
        <v>44890</v>
      </c>
      <c r="E1389" s="1">
        <v>1</v>
      </c>
      <c r="F1389" s="62">
        <v>23.07</v>
      </c>
    </row>
    <row r="1390" spans="1:6" x14ac:dyDescent="0.35">
      <c r="A1390" s="1">
        <v>12</v>
      </c>
      <c r="B1390" s="1" t="s">
        <v>75</v>
      </c>
      <c r="C1390" s="218">
        <v>44898</v>
      </c>
      <c r="D1390" s="218">
        <v>44891</v>
      </c>
      <c r="E1390" s="1">
        <v>2</v>
      </c>
      <c r="F1390" s="62">
        <v>44.11</v>
      </c>
    </row>
    <row r="1391" spans="1:6" x14ac:dyDescent="0.35">
      <c r="A1391" s="1">
        <v>12</v>
      </c>
      <c r="B1391" s="1" t="s">
        <v>75</v>
      </c>
      <c r="C1391" s="218">
        <v>44898</v>
      </c>
      <c r="D1391" s="218">
        <v>44892</v>
      </c>
      <c r="E1391" s="1">
        <v>4</v>
      </c>
      <c r="F1391" s="62">
        <v>86.97</v>
      </c>
    </row>
    <row r="1392" spans="1:6" x14ac:dyDescent="0.35">
      <c r="A1392" s="1">
        <v>12</v>
      </c>
      <c r="B1392" s="1" t="s">
        <v>75</v>
      </c>
      <c r="C1392" s="218">
        <v>44898</v>
      </c>
      <c r="D1392" s="218">
        <v>44893</v>
      </c>
      <c r="E1392" s="1">
        <v>4</v>
      </c>
      <c r="F1392" s="62">
        <v>182.11</v>
      </c>
    </row>
    <row r="1393" spans="1:6" x14ac:dyDescent="0.35">
      <c r="A1393" s="1">
        <v>12</v>
      </c>
      <c r="B1393" s="1" t="s">
        <v>75</v>
      </c>
      <c r="C1393" s="218">
        <v>44898</v>
      </c>
      <c r="D1393" s="218">
        <v>44894</v>
      </c>
      <c r="E1393" s="1">
        <v>10</v>
      </c>
      <c r="F1393" s="62">
        <v>367.84</v>
      </c>
    </row>
    <row r="1394" spans="1:6" x14ac:dyDescent="0.35">
      <c r="A1394" s="1">
        <v>12</v>
      </c>
      <c r="B1394" s="1" t="s">
        <v>75</v>
      </c>
      <c r="C1394" s="218">
        <v>44898</v>
      </c>
      <c r="D1394" s="218">
        <v>44895</v>
      </c>
      <c r="E1394" s="1">
        <v>9</v>
      </c>
      <c r="F1394" s="62">
        <v>441.93</v>
      </c>
    </row>
    <row r="1395" spans="1:6" x14ac:dyDescent="0.35">
      <c r="A1395" s="1">
        <v>12</v>
      </c>
      <c r="B1395" s="1" t="s">
        <v>75</v>
      </c>
      <c r="C1395" s="218">
        <v>44898</v>
      </c>
      <c r="D1395" s="218">
        <v>44898</v>
      </c>
      <c r="E1395" s="1">
        <v>1</v>
      </c>
      <c r="F1395" s="62">
        <v>23.56</v>
      </c>
    </row>
    <row r="1396" spans="1:6" x14ac:dyDescent="0.35">
      <c r="A1396" s="1">
        <v>12</v>
      </c>
      <c r="B1396" s="1" t="s">
        <v>75</v>
      </c>
      <c r="C1396" s="218">
        <v>44900</v>
      </c>
      <c r="D1396" s="218">
        <v>44895</v>
      </c>
      <c r="E1396" s="1">
        <v>2</v>
      </c>
      <c r="F1396" s="62">
        <v>107.81</v>
      </c>
    </row>
    <row r="1397" spans="1:6" x14ac:dyDescent="0.35">
      <c r="A1397" s="1">
        <v>12</v>
      </c>
      <c r="B1397" s="1" t="s">
        <v>75</v>
      </c>
      <c r="C1397" s="218">
        <v>44900</v>
      </c>
      <c r="D1397" s="218">
        <v>44900</v>
      </c>
      <c r="E1397" s="1">
        <v>1</v>
      </c>
      <c r="F1397" s="62">
        <v>49.2</v>
      </c>
    </row>
    <row r="1398" spans="1:6" x14ac:dyDescent="0.35">
      <c r="A1398" s="1">
        <v>12</v>
      </c>
      <c r="B1398" s="1" t="s">
        <v>75</v>
      </c>
      <c r="C1398" s="218">
        <v>44901</v>
      </c>
      <c r="D1398" s="218">
        <v>44893</v>
      </c>
      <c r="E1398" s="1">
        <v>2</v>
      </c>
      <c r="F1398" s="62">
        <v>72.510000000000005</v>
      </c>
    </row>
    <row r="1399" spans="1:6" x14ac:dyDescent="0.35">
      <c r="A1399" s="1">
        <v>12</v>
      </c>
      <c r="B1399" s="1" t="s">
        <v>75</v>
      </c>
      <c r="C1399" s="218">
        <v>44901</v>
      </c>
      <c r="D1399" s="218">
        <v>44894</v>
      </c>
      <c r="E1399" s="1">
        <v>3</v>
      </c>
      <c r="F1399" s="62">
        <v>100.97</v>
      </c>
    </row>
    <row r="1400" spans="1:6" x14ac:dyDescent="0.35">
      <c r="A1400" s="1">
        <v>12</v>
      </c>
      <c r="B1400" s="1" t="s">
        <v>75</v>
      </c>
      <c r="C1400" s="218">
        <v>44901</v>
      </c>
      <c r="D1400" s="218">
        <v>44895</v>
      </c>
      <c r="E1400" s="1">
        <v>5</v>
      </c>
      <c r="F1400" s="62">
        <v>171.22</v>
      </c>
    </row>
    <row r="1401" spans="1:6" x14ac:dyDescent="0.35">
      <c r="A1401" s="1">
        <v>12</v>
      </c>
      <c r="B1401" s="1" t="s">
        <v>75</v>
      </c>
      <c r="C1401" s="218">
        <v>44901</v>
      </c>
      <c r="D1401" s="218">
        <v>44898</v>
      </c>
      <c r="E1401" s="1">
        <v>4</v>
      </c>
      <c r="F1401" s="62">
        <v>94</v>
      </c>
    </row>
    <row r="1402" spans="1:6" x14ac:dyDescent="0.35">
      <c r="A1402" s="1">
        <v>12</v>
      </c>
      <c r="B1402" s="1" t="s">
        <v>75</v>
      </c>
      <c r="C1402" s="218">
        <v>44901</v>
      </c>
      <c r="D1402" s="218">
        <v>44900</v>
      </c>
      <c r="E1402" s="1">
        <v>2</v>
      </c>
      <c r="F1402" s="62">
        <v>105.08</v>
      </c>
    </row>
    <row r="1403" spans="1:6" x14ac:dyDescent="0.35">
      <c r="A1403" s="1">
        <v>12</v>
      </c>
      <c r="B1403" s="1" t="s">
        <v>75</v>
      </c>
      <c r="C1403" s="218">
        <v>44902</v>
      </c>
      <c r="D1403" s="218">
        <v>44891</v>
      </c>
      <c r="E1403" s="1">
        <v>2</v>
      </c>
      <c r="F1403" s="62">
        <v>77.66</v>
      </c>
    </row>
    <row r="1404" spans="1:6" x14ac:dyDescent="0.35">
      <c r="A1404" s="1">
        <v>12</v>
      </c>
      <c r="B1404" s="1" t="s">
        <v>75</v>
      </c>
      <c r="C1404" s="218">
        <v>44902</v>
      </c>
      <c r="D1404" s="218">
        <v>44892</v>
      </c>
      <c r="E1404" s="1">
        <v>3</v>
      </c>
      <c r="F1404" s="62">
        <v>71.08</v>
      </c>
    </row>
    <row r="1405" spans="1:6" x14ac:dyDescent="0.35">
      <c r="A1405" s="1">
        <v>12</v>
      </c>
      <c r="B1405" s="1" t="s">
        <v>75</v>
      </c>
      <c r="C1405" s="218">
        <v>44902</v>
      </c>
      <c r="D1405" s="218">
        <v>44893</v>
      </c>
      <c r="E1405" s="1">
        <v>1</v>
      </c>
      <c r="F1405" s="62">
        <v>50.94</v>
      </c>
    </row>
    <row r="1406" spans="1:6" x14ac:dyDescent="0.35">
      <c r="A1406" s="1">
        <v>12</v>
      </c>
      <c r="B1406" s="1" t="s">
        <v>75</v>
      </c>
      <c r="C1406" s="218">
        <v>44902</v>
      </c>
      <c r="D1406" s="218">
        <v>44894</v>
      </c>
      <c r="E1406" s="1">
        <v>8</v>
      </c>
      <c r="F1406" s="62">
        <v>183.19</v>
      </c>
    </row>
    <row r="1407" spans="1:6" x14ac:dyDescent="0.35">
      <c r="A1407" s="1">
        <v>12</v>
      </c>
      <c r="B1407" s="1" t="s">
        <v>75</v>
      </c>
      <c r="C1407" s="218">
        <v>44902</v>
      </c>
      <c r="D1407" s="218">
        <v>44895</v>
      </c>
      <c r="E1407" s="1">
        <v>2</v>
      </c>
      <c r="F1407" s="62">
        <v>77.959999999999994</v>
      </c>
    </row>
    <row r="1408" spans="1:6" x14ac:dyDescent="0.35">
      <c r="A1408" s="1">
        <v>12</v>
      </c>
      <c r="B1408" s="1" t="s">
        <v>75</v>
      </c>
      <c r="C1408" s="218">
        <v>44902</v>
      </c>
      <c r="D1408" s="218">
        <v>44898</v>
      </c>
      <c r="E1408" s="1">
        <v>4</v>
      </c>
      <c r="F1408" s="62">
        <v>155.38</v>
      </c>
    </row>
    <row r="1409" spans="1:6" x14ac:dyDescent="0.35">
      <c r="A1409" s="1">
        <v>12</v>
      </c>
      <c r="B1409" s="1" t="s">
        <v>75</v>
      </c>
      <c r="C1409" s="218">
        <v>44903</v>
      </c>
      <c r="D1409" s="218">
        <v>44892</v>
      </c>
      <c r="E1409" s="1">
        <v>1</v>
      </c>
      <c r="F1409" s="62">
        <v>23.76</v>
      </c>
    </row>
    <row r="1410" spans="1:6" x14ac:dyDescent="0.35">
      <c r="A1410" s="1">
        <v>12</v>
      </c>
      <c r="B1410" s="1" t="s">
        <v>75</v>
      </c>
      <c r="C1410" s="218">
        <v>44903</v>
      </c>
      <c r="D1410" s="218">
        <v>44898</v>
      </c>
      <c r="E1410" s="1">
        <v>2</v>
      </c>
      <c r="F1410" s="62">
        <v>47.47</v>
      </c>
    </row>
    <row r="1411" spans="1:6" x14ac:dyDescent="0.35">
      <c r="A1411" s="1">
        <v>12</v>
      </c>
      <c r="B1411" s="1" t="s">
        <v>75</v>
      </c>
      <c r="C1411" s="218">
        <v>44903</v>
      </c>
      <c r="D1411" s="218">
        <v>44902</v>
      </c>
      <c r="E1411" s="1">
        <v>1</v>
      </c>
      <c r="F1411" s="62">
        <v>23.76</v>
      </c>
    </row>
    <row r="1412" spans="1:6" x14ac:dyDescent="0.35">
      <c r="A1412" s="1">
        <v>12</v>
      </c>
      <c r="B1412" s="1" t="s">
        <v>75</v>
      </c>
      <c r="C1412" s="218">
        <v>44903</v>
      </c>
      <c r="D1412" s="218">
        <v>44903</v>
      </c>
      <c r="E1412" s="1">
        <v>8</v>
      </c>
      <c r="F1412" s="62">
        <v>401.74</v>
      </c>
    </row>
    <row r="1413" spans="1:6" x14ac:dyDescent="0.35">
      <c r="A1413" s="1">
        <v>12</v>
      </c>
      <c r="B1413" s="1" t="s">
        <v>75</v>
      </c>
      <c r="C1413" s="218">
        <v>44904</v>
      </c>
      <c r="D1413" s="218">
        <v>44898</v>
      </c>
      <c r="E1413" s="1">
        <v>1</v>
      </c>
      <c r="F1413" s="62">
        <v>20.29</v>
      </c>
    </row>
    <row r="1414" spans="1:6" x14ac:dyDescent="0.35">
      <c r="A1414" s="1">
        <v>12</v>
      </c>
      <c r="B1414" s="1" t="s">
        <v>75</v>
      </c>
      <c r="C1414" s="218">
        <v>44904</v>
      </c>
      <c r="D1414" s="218">
        <v>44900</v>
      </c>
      <c r="E1414" s="1">
        <v>1</v>
      </c>
      <c r="F1414" s="62">
        <v>54.4</v>
      </c>
    </row>
    <row r="1415" spans="1:6" x14ac:dyDescent="0.35">
      <c r="A1415" s="1">
        <v>12</v>
      </c>
      <c r="B1415" s="1" t="s">
        <v>75</v>
      </c>
      <c r="C1415" s="218">
        <v>44904</v>
      </c>
      <c r="D1415" s="218">
        <v>44904</v>
      </c>
      <c r="E1415" s="1">
        <v>12</v>
      </c>
      <c r="F1415" s="62">
        <v>433.31</v>
      </c>
    </row>
    <row r="1416" spans="1:6" x14ac:dyDescent="0.35">
      <c r="A1416" s="1">
        <v>12</v>
      </c>
      <c r="B1416" s="1" t="s">
        <v>75</v>
      </c>
      <c r="C1416" s="218">
        <v>44905</v>
      </c>
      <c r="D1416" s="218">
        <v>44904</v>
      </c>
      <c r="E1416" s="1">
        <v>3</v>
      </c>
      <c r="F1416" s="62">
        <v>130.83000000000001</v>
      </c>
    </row>
    <row r="1417" spans="1:6" x14ac:dyDescent="0.35">
      <c r="A1417" s="1">
        <v>12</v>
      </c>
      <c r="B1417" s="1" t="s">
        <v>75</v>
      </c>
      <c r="C1417" s="218">
        <v>44905</v>
      </c>
      <c r="D1417" s="218">
        <v>44905</v>
      </c>
      <c r="E1417" s="1">
        <v>12</v>
      </c>
      <c r="F1417" s="62">
        <v>437.32</v>
      </c>
    </row>
    <row r="1418" spans="1:6" x14ac:dyDescent="0.35">
      <c r="A1418" s="1">
        <v>12</v>
      </c>
      <c r="B1418" s="1" t="s">
        <v>75</v>
      </c>
      <c r="C1418" s="218">
        <v>44906</v>
      </c>
      <c r="D1418" s="218">
        <v>44903</v>
      </c>
      <c r="E1418" s="1">
        <v>1</v>
      </c>
      <c r="F1418" s="62">
        <v>23.71</v>
      </c>
    </row>
    <row r="1419" spans="1:6" x14ac:dyDescent="0.35">
      <c r="A1419" s="1">
        <v>12</v>
      </c>
      <c r="B1419" s="1" t="s">
        <v>75</v>
      </c>
      <c r="C1419" s="218">
        <v>44906</v>
      </c>
      <c r="D1419" s="218">
        <v>44905</v>
      </c>
      <c r="E1419" s="1">
        <v>2</v>
      </c>
      <c r="F1419" s="62">
        <v>77.959999999999994</v>
      </c>
    </row>
    <row r="1420" spans="1:6" x14ac:dyDescent="0.35">
      <c r="A1420" s="1">
        <v>12</v>
      </c>
      <c r="B1420" s="1" t="s">
        <v>75</v>
      </c>
      <c r="C1420" s="218">
        <v>44906</v>
      </c>
      <c r="D1420" s="218">
        <v>44906</v>
      </c>
      <c r="E1420" s="1">
        <v>4</v>
      </c>
      <c r="F1420" s="62">
        <v>125.14</v>
      </c>
    </row>
    <row r="1421" spans="1:6" x14ac:dyDescent="0.35">
      <c r="A1421" s="1">
        <v>12</v>
      </c>
      <c r="B1421" s="1" t="s">
        <v>75</v>
      </c>
      <c r="C1421" s="218">
        <v>44907</v>
      </c>
      <c r="D1421" s="218">
        <v>44905</v>
      </c>
      <c r="E1421" s="1">
        <v>2</v>
      </c>
      <c r="F1421" s="62">
        <v>46.53</v>
      </c>
    </row>
    <row r="1422" spans="1:6" x14ac:dyDescent="0.35">
      <c r="A1422" s="1">
        <v>12</v>
      </c>
      <c r="B1422" s="1" t="s">
        <v>75</v>
      </c>
      <c r="C1422" s="218">
        <v>44907</v>
      </c>
      <c r="D1422" s="218">
        <v>44906</v>
      </c>
      <c r="E1422" s="1">
        <v>5</v>
      </c>
      <c r="F1422" s="62">
        <v>147.6</v>
      </c>
    </row>
    <row r="1423" spans="1:6" x14ac:dyDescent="0.35">
      <c r="A1423" s="1">
        <v>12</v>
      </c>
      <c r="B1423" s="1" t="s">
        <v>75</v>
      </c>
      <c r="C1423" s="218">
        <v>44907</v>
      </c>
      <c r="D1423" s="218">
        <v>44907</v>
      </c>
      <c r="E1423" s="1">
        <v>14</v>
      </c>
      <c r="F1423" s="62">
        <v>570.23</v>
      </c>
    </row>
    <row r="1424" spans="1:6" x14ac:dyDescent="0.35">
      <c r="A1424" s="1">
        <v>12</v>
      </c>
      <c r="B1424" s="1" t="s">
        <v>75</v>
      </c>
      <c r="C1424" s="218">
        <v>44908</v>
      </c>
      <c r="D1424" s="218">
        <v>44905</v>
      </c>
      <c r="E1424" s="1">
        <v>1</v>
      </c>
      <c r="F1424" s="62">
        <v>23.61</v>
      </c>
    </row>
    <row r="1425" spans="1:6" x14ac:dyDescent="0.35">
      <c r="A1425" s="1">
        <v>12</v>
      </c>
      <c r="B1425" s="1" t="s">
        <v>75</v>
      </c>
      <c r="C1425" s="218">
        <v>44908</v>
      </c>
      <c r="D1425" s="218">
        <v>44906</v>
      </c>
      <c r="E1425" s="1">
        <v>2</v>
      </c>
      <c r="F1425" s="62">
        <v>44.65</v>
      </c>
    </row>
    <row r="1426" spans="1:6" x14ac:dyDescent="0.35">
      <c r="A1426" s="1">
        <v>12</v>
      </c>
      <c r="B1426" s="1" t="s">
        <v>75</v>
      </c>
      <c r="C1426" s="218">
        <v>44908</v>
      </c>
      <c r="D1426" s="218">
        <v>44907</v>
      </c>
      <c r="E1426" s="1">
        <v>5</v>
      </c>
      <c r="F1426" s="62">
        <v>179.63</v>
      </c>
    </row>
    <row r="1427" spans="1:6" x14ac:dyDescent="0.35">
      <c r="A1427" s="1">
        <v>12</v>
      </c>
      <c r="B1427" s="1" t="s">
        <v>75</v>
      </c>
      <c r="C1427" s="218">
        <v>44908</v>
      </c>
      <c r="D1427" s="218">
        <v>44908</v>
      </c>
      <c r="E1427" s="1">
        <v>8</v>
      </c>
      <c r="F1427" s="62">
        <v>341.05</v>
      </c>
    </row>
    <row r="1428" spans="1:6" x14ac:dyDescent="0.35">
      <c r="A1428" s="1">
        <v>12</v>
      </c>
      <c r="B1428" s="1" t="s">
        <v>75</v>
      </c>
      <c r="C1428" s="218">
        <v>44909</v>
      </c>
      <c r="D1428" s="218">
        <v>44908</v>
      </c>
      <c r="E1428" s="1">
        <v>1</v>
      </c>
      <c r="F1428" s="62">
        <v>54.45</v>
      </c>
    </row>
    <row r="1429" spans="1:6" x14ac:dyDescent="0.35">
      <c r="A1429" s="1">
        <v>12</v>
      </c>
      <c r="B1429" s="1" t="s">
        <v>75</v>
      </c>
      <c r="C1429" s="218">
        <v>44909</v>
      </c>
      <c r="D1429" s="218">
        <v>44909</v>
      </c>
      <c r="E1429" s="1">
        <v>13</v>
      </c>
      <c r="F1429" s="62">
        <v>670.66</v>
      </c>
    </row>
    <row r="1430" spans="1:6" x14ac:dyDescent="0.35">
      <c r="A1430" s="1">
        <v>12</v>
      </c>
      <c r="B1430" s="1" t="s">
        <v>75</v>
      </c>
      <c r="C1430" s="218">
        <v>44910</v>
      </c>
      <c r="D1430" s="218">
        <v>44907</v>
      </c>
      <c r="E1430" s="1">
        <v>2</v>
      </c>
      <c r="F1430" s="62">
        <v>74.349999999999994</v>
      </c>
    </row>
    <row r="1431" spans="1:6" x14ac:dyDescent="0.35">
      <c r="A1431" s="1">
        <v>12</v>
      </c>
      <c r="B1431" s="1" t="s">
        <v>75</v>
      </c>
      <c r="C1431" s="218">
        <v>44910</v>
      </c>
      <c r="D1431" s="218">
        <v>44908</v>
      </c>
      <c r="E1431" s="1">
        <v>1</v>
      </c>
      <c r="F1431" s="62">
        <v>23.76</v>
      </c>
    </row>
    <row r="1432" spans="1:6" x14ac:dyDescent="0.35">
      <c r="A1432" s="1">
        <v>12</v>
      </c>
      <c r="B1432" s="1" t="s">
        <v>75</v>
      </c>
      <c r="C1432" s="218">
        <v>44910</v>
      </c>
      <c r="D1432" s="218">
        <v>44909</v>
      </c>
      <c r="E1432" s="1">
        <v>8</v>
      </c>
      <c r="F1432" s="62">
        <v>342.43</v>
      </c>
    </row>
    <row r="1433" spans="1:6" x14ac:dyDescent="0.35">
      <c r="A1433" s="1">
        <v>12</v>
      </c>
      <c r="B1433" s="1" t="s">
        <v>75</v>
      </c>
      <c r="C1433" s="218">
        <v>44910</v>
      </c>
      <c r="D1433" s="218">
        <v>44910</v>
      </c>
      <c r="E1433" s="1">
        <v>11</v>
      </c>
      <c r="F1433" s="62">
        <v>501.83</v>
      </c>
    </row>
    <row r="1434" spans="1:6" x14ac:dyDescent="0.35">
      <c r="A1434" s="1">
        <v>12</v>
      </c>
      <c r="B1434" s="1" t="s">
        <v>75</v>
      </c>
      <c r="C1434" s="218">
        <v>44911</v>
      </c>
      <c r="D1434" s="218">
        <v>44908</v>
      </c>
      <c r="E1434" s="1">
        <v>1</v>
      </c>
      <c r="F1434" s="62">
        <v>23.71</v>
      </c>
    </row>
    <row r="1435" spans="1:6" x14ac:dyDescent="0.35">
      <c r="A1435" s="1">
        <v>12</v>
      </c>
      <c r="B1435" s="1" t="s">
        <v>75</v>
      </c>
      <c r="C1435" s="218">
        <v>44911</v>
      </c>
      <c r="D1435" s="218">
        <v>44909</v>
      </c>
      <c r="E1435" s="1">
        <v>6</v>
      </c>
      <c r="F1435" s="62">
        <v>170.77</v>
      </c>
    </row>
    <row r="1436" spans="1:6" x14ac:dyDescent="0.35">
      <c r="A1436" s="1">
        <v>12</v>
      </c>
      <c r="B1436" s="1" t="s">
        <v>75</v>
      </c>
      <c r="C1436" s="218">
        <v>44911</v>
      </c>
      <c r="D1436" s="218">
        <v>44910</v>
      </c>
      <c r="E1436" s="1">
        <v>11</v>
      </c>
      <c r="F1436" s="62">
        <v>380.94</v>
      </c>
    </row>
    <row r="1437" spans="1:6" x14ac:dyDescent="0.35">
      <c r="A1437" s="1">
        <v>12</v>
      </c>
      <c r="B1437" s="1" t="s">
        <v>75</v>
      </c>
      <c r="C1437" s="218">
        <v>44911</v>
      </c>
      <c r="D1437" s="218">
        <v>44911</v>
      </c>
      <c r="E1437" s="1">
        <v>12</v>
      </c>
      <c r="F1437" s="62">
        <v>650.80999999999995</v>
      </c>
    </row>
    <row r="1438" spans="1:6" x14ac:dyDescent="0.35">
      <c r="A1438" s="1">
        <v>12</v>
      </c>
      <c r="B1438" s="1" t="s">
        <v>75</v>
      </c>
      <c r="C1438" s="218">
        <v>44912</v>
      </c>
      <c r="D1438" s="218">
        <v>44909</v>
      </c>
      <c r="E1438" s="1">
        <v>1</v>
      </c>
      <c r="F1438" s="62">
        <v>54.3</v>
      </c>
    </row>
    <row r="1439" spans="1:6" x14ac:dyDescent="0.35">
      <c r="A1439" s="1">
        <v>12</v>
      </c>
      <c r="B1439" s="1" t="s">
        <v>75</v>
      </c>
      <c r="C1439" s="218">
        <v>44912</v>
      </c>
      <c r="D1439" s="218">
        <v>44910</v>
      </c>
      <c r="E1439" s="1">
        <v>2</v>
      </c>
      <c r="F1439" s="62">
        <v>78.11</v>
      </c>
    </row>
    <row r="1440" spans="1:6" x14ac:dyDescent="0.35">
      <c r="A1440" s="1">
        <v>12</v>
      </c>
      <c r="B1440" s="1" t="s">
        <v>75</v>
      </c>
      <c r="C1440" s="218">
        <v>44912</v>
      </c>
      <c r="D1440" s="218">
        <v>44911</v>
      </c>
      <c r="E1440" s="1">
        <v>1</v>
      </c>
      <c r="F1440" s="62">
        <v>54.1</v>
      </c>
    </row>
    <row r="1441" spans="1:6" x14ac:dyDescent="0.35">
      <c r="A1441" s="1">
        <v>12</v>
      </c>
      <c r="B1441" s="1" t="s">
        <v>75</v>
      </c>
      <c r="C1441" s="218">
        <v>44912</v>
      </c>
      <c r="D1441" s="218">
        <v>44912</v>
      </c>
      <c r="E1441" s="1">
        <v>20</v>
      </c>
      <c r="F1441" s="62">
        <v>929.4</v>
      </c>
    </row>
    <row r="1442" spans="1:6" x14ac:dyDescent="0.35">
      <c r="A1442" s="1">
        <v>12</v>
      </c>
      <c r="B1442" s="1" t="s">
        <v>75</v>
      </c>
      <c r="C1442" s="218">
        <v>44913</v>
      </c>
      <c r="D1442" s="218">
        <v>44910</v>
      </c>
      <c r="E1442" s="1">
        <v>1</v>
      </c>
      <c r="F1442" s="62">
        <v>22.47</v>
      </c>
    </row>
    <row r="1443" spans="1:6" x14ac:dyDescent="0.35">
      <c r="A1443" s="1">
        <v>12</v>
      </c>
      <c r="B1443" s="1" t="s">
        <v>75</v>
      </c>
      <c r="C1443" s="218">
        <v>44913</v>
      </c>
      <c r="D1443" s="218">
        <v>44911</v>
      </c>
      <c r="E1443" s="1">
        <v>1</v>
      </c>
      <c r="F1443" s="62">
        <v>22.97</v>
      </c>
    </row>
    <row r="1444" spans="1:6" x14ac:dyDescent="0.35">
      <c r="A1444" s="1">
        <v>12</v>
      </c>
      <c r="B1444" s="1" t="s">
        <v>75</v>
      </c>
      <c r="C1444" s="218">
        <v>44913</v>
      </c>
      <c r="D1444" s="218">
        <v>44912</v>
      </c>
      <c r="E1444" s="1">
        <v>3</v>
      </c>
      <c r="F1444" s="62">
        <v>71.08</v>
      </c>
    </row>
    <row r="1445" spans="1:6" x14ac:dyDescent="0.35">
      <c r="A1445" s="1">
        <v>12</v>
      </c>
      <c r="B1445" s="1" t="s">
        <v>75</v>
      </c>
      <c r="C1445" s="218">
        <v>44913</v>
      </c>
      <c r="D1445" s="218">
        <v>44913</v>
      </c>
      <c r="E1445" s="1">
        <v>16</v>
      </c>
      <c r="F1445" s="62">
        <v>747.25</v>
      </c>
    </row>
    <row r="1446" spans="1:6" x14ac:dyDescent="0.35">
      <c r="A1446" s="1">
        <v>12</v>
      </c>
      <c r="B1446" s="1" t="s">
        <v>75</v>
      </c>
      <c r="C1446" s="218">
        <v>44914</v>
      </c>
      <c r="D1446" s="218">
        <v>44911</v>
      </c>
      <c r="E1446" s="1">
        <v>1</v>
      </c>
      <c r="F1446" s="62">
        <v>23.76</v>
      </c>
    </row>
    <row r="1447" spans="1:6" x14ac:dyDescent="0.35">
      <c r="A1447" s="1">
        <v>12</v>
      </c>
      <c r="B1447" s="1" t="s">
        <v>75</v>
      </c>
      <c r="C1447" s="218">
        <v>44914</v>
      </c>
      <c r="D1447" s="218">
        <v>44913</v>
      </c>
      <c r="E1447" s="1">
        <v>7</v>
      </c>
      <c r="F1447" s="62">
        <v>194.73</v>
      </c>
    </row>
    <row r="1448" spans="1:6" x14ac:dyDescent="0.35">
      <c r="A1448" s="1">
        <v>12</v>
      </c>
      <c r="B1448" s="1" t="s">
        <v>75</v>
      </c>
      <c r="C1448" s="218">
        <v>44914</v>
      </c>
      <c r="D1448" s="218">
        <v>44914</v>
      </c>
      <c r="E1448" s="1">
        <v>16</v>
      </c>
      <c r="F1448" s="62">
        <v>686.66</v>
      </c>
    </row>
    <row r="1449" spans="1:6" x14ac:dyDescent="0.35">
      <c r="A1449" s="1">
        <v>12</v>
      </c>
      <c r="B1449" s="1" t="s">
        <v>75</v>
      </c>
      <c r="C1449" s="218">
        <v>44915</v>
      </c>
      <c r="D1449" s="218">
        <v>44912</v>
      </c>
      <c r="E1449" s="1">
        <v>2</v>
      </c>
      <c r="F1449" s="62">
        <v>44.75</v>
      </c>
    </row>
    <row r="1450" spans="1:6" x14ac:dyDescent="0.35">
      <c r="A1450" s="1">
        <v>12</v>
      </c>
      <c r="B1450" s="1" t="s">
        <v>75</v>
      </c>
      <c r="C1450" s="218">
        <v>44915</v>
      </c>
      <c r="D1450" s="218">
        <v>44913</v>
      </c>
      <c r="E1450" s="1">
        <v>1</v>
      </c>
      <c r="F1450" s="62">
        <v>22.57</v>
      </c>
    </row>
    <row r="1451" spans="1:6" x14ac:dyDescent="0.35">
      <c r="A1451" s="1">
        <v>12</v>
      </c>
      <c r="B1451" s="1" t="s">
        <v>75</v>
      </c>
      <c r="C1451" s="218">
        <v>44915</v>
      </c>
      <c r="D1451" s="218">
        <v>44914</v>
      </c>
      <c r="E1451" s="1">
        <v>7</v>
      </c>
      <c r="F1451" s="62">
        <v>286.20999999999998</v>
      </c>
    </row>
    <row r="1452" spans="1:6" x14ac:dyDescent="0.35">
      <c r="A1452" s="1">
        <v>12</v>
      </c>
      <c r="B1452" s="1" t="s">
        <v>75</v>
      </c>
      <c r="C1452" s="218">
        <v>44915</v>
      </c>
      <c r="D1452" s="218">
        <v>44915</v>
      </c>
      <c r="E1452" s="1">
        <v>20</v>
      </c>
      <c r="F1452" s="62">
        <v>900.11</v>
      </c>
    </row>
    <row r="1453" spans="1:6" x14ac:dyDescent="0.35">
      <c r="A1453" s="1">
        <v>12</v>
      </c>
      <c r="B1453" s="1" t="s">
        <v>75</v>
      </c>
      <c r="C1453" s="218">
        <v>44916</v>
      </c>
      <c r="D1453" s="218">
        <v>44913</v>
      </c>
      <c r="E1453" s="1">
        <v>4</v>
      </c>
      <c r="F1453" s="62">
        <v>91.18</v>
      </c>
    </row>
    <row r="1454" spans="1:6" x14ac:dyDescent="0.35">
      <c r="A1454" s="1">
        <v>12</v>
      </c>
      <c r="B1454" s="1" t="s">
        <v>75</v>
      </c>
      <c r="C1454" s="218">
        <v>44916</v>
      </c>
      <c r="D1454" s="218">
        <v>44914</v>
      </c>
      <c r="E1454" s="1">
        <v>4</v>
      </c>
      <c r="F1454" s="62">
        <v>156.02000000000001</v>
      </c>
    </row>
    <row r="1455" spans="1:6" x14ac:dyDescent="0.35">
      <c r="A1455" s="1">
        <v>12</v>
      </c>
      <c r="B1455" s="1" t="s">
        <v>75</v>
      </c>
      <c r="C1455" s="218">
        <v>44916</v>
      </c>
      <c r="D1455" s="218">
        <v>44915</v>
      </c>
      <c r="E1455" s="1">
        <v>3</v>
      </c>
      <c r="F1455" s="62">
        <v>101.62</v>
      </c>
    </row>
    <row r="1456" spans="1:6" x14ac:dyDescent="0.35">
      <c r="A1456" s="1">
        <v>12</v>
      </c>
      <c r="B1456" s="1" t="s">
        <v>75</v>
      </c>
      <c r="C1456" s="218">
        <v>44916</v>
      </c>
      <c r="D1456" s="218">
        <v>44916</v>
      </c>
      <c r="E1456" s="1">
        <v>22</v>
      </c>
      <c r="F1456" s="62">
        <v>910.99</v>
      </c>
    </row>
    <row r="1457" spans="1:6" x14ac:dyDescent="0.35">
      <c r="A1457" s="1">
        <v>12</v>
      </c>
      <c r="B1457" s="1" t="s">
        <v>75</v>
      </c>
      <c r="C1457" s="218">
        <v>44917</v>
      </c>
      <c r="D1457" s="218">
        <v>44914</v>
      </c>
      <c r="E1457" s="1">
        <v>5</v>
      </c>
      <c r="F1457" s="62">
        <v>207.1</v>
      </c>
    </row>
    <row r="1458" spans="1:6" x14ac:dyDescent="0.35">
      <c r="A1458" s="1">
        <v>12</v>
      </c>
      <c r="B1458" s="1" t="s">
        <v>75</v>
      </c>
      <c r="C1458" s="218">
        <v>44917</v>
      </c>
      <c r="D1458" s="218">
        <v>44915</v>
      </c>
      <c r="E1458" s="1">
        <v>2</v>
      </c>
      <c r="F1458" s="62">
        <v>78.11</v>
      </c>
    </row>
    <row r="1459" spans="1:6" x14ac:dyDescent="0.35">
      <c r="A1459" s="1">
        <v>12</v>
      </c>
      <c r="B1459" s="1" t="s">
        <v>75</v>
      </c>
      <c r="C1459" s="218">
        <v>44917</v>
      </c>
      <c r="D1459" s="218">
        <v>44916</v>
      </c>
      <c r="E1459" s="1">
        <v>4</v>
      </c>
      <c r="F1459" s="62">
        <v>125.58</v>
      </c>
    </row>
    <row r="1460" spans="1:6" x14ac:dyDescent="0.35">
      <c r="A1460" s="1">
        <v>12</v>
      </c>
      <c r="B1460" s="1" t="s">
        <v>75</v>
      </c>
      <c r="C1460" s="218">
        <v>44917</v>
      </c>
      <c r="D1460" s="218">
        <v>44917</v>
      </c>
      <c r="E1460" s="1">
        <v>15</v>
      </c>
      <c r="F1460" s="62">
        <v>654.83000000000004</v>
      </c>
    </row>
    <row r="1461" spans="1:6" x14ac:dyDescent="0.35">
      <c r="A1461" s="1">
        <v>12</v>
      </c>
      <c r="B1461" s="1" t="s">
        <v>75</v>
      </c>
      <c r="C1461" s="218">
        <v>44918</v>
      </c>
      <c r="D1461" s="218">
        <v>44915</v>
      </c>
      <c r="E1461" s="1">
        <v>7</v>
      </c>
      <c r="F1461" s="62">
        <v>319.37</v>
      </c>
    </row>
    <row r="1462" spans="1:6" x14ac:dyDescent="0.35">
      <c r="A1462" s="1">
        <v>12</v>
      </c>
      <c r="B1462" s="1" t="s">
        <v>75</v>
      </c>
      <c r="C1462" s="218">
        <v>44918</v>
      </c>
      <c r="D1462" s="218">
        <v>44916</v>
      </c>
      <c r="E1462" s="1">
        <v>9</v>
      </c>
      <c r="F1462" s="62">
        <v>416.99</v>
      </c>
    </row>
    <row r="1463" spans="1:6" x14ac:dyDescent="0.35">
      <c r="A1463" s="1">
        <v>12</v>
      </c>
      <c r="B1463" s="1" t="s">
        <v>75</v>
      </c>
      <c r="C1463" s="218">
        <v>44918</v>
      </c>
      <c r="D1463" s="218">
        <v>44917</v>
      </c>
      <c r="E1463" s="1">
        <v>9</v>
      </c>
      <c r="F1463" s="62">
        <v>459.06</v>
      </c>
    </row>
    <row r="1464" spans="1:6" x14ac:dyDescent="0.35">
      <c r="A1464" s="1">
        <v>12</v>
      </c>
      <c r="B1464" s="1" t="s">
        <v>75</v>
      </c>
      <c r="C1464" s="218">
        <v>44918</v>
      </c>
      <c r="D1464" s="218">
        <v>44918</v>
      </c>
      <c r="E1464" s="1">
        <v>19</v>
      </c>
      <c r="F1464" s="62">
        <v>748.62</v>
      </c>
    </row>
    <row r="1465" spans="1:6" x14ac:dyDescent="0.35">
      <c r="A1465" s="1">
        <v>12</v>
      </c>
      <c r="B1465" s="1" t="s">
        <v>75</v>
      </c>
      <c r="C1465" s="218">
        <v>44919</v>
      </c>
      <c r="D1465" s="218">
        <v>44916</v>
      </c>
      <c r="E1465" s="1">
        <v>1</v>
      </c>
      <c r="F1465" s="62">
        <v>23.76</v>
      </c>
    </row>
    <row r="1466" spans="1:6" x14ac:dyDescent="0.35">
      <c r="A1466" s="1">
        <v>12</v>
      </c>
      <c r="B1466" s="1" t="s">
        <v>75</v>
      </c>
      <c r="C1466" s="218">
        <v>44919</v>
      </c>
      <c r="D1466" s="218">
        <v>44917</v>
      </c>
      <c r="E1466" s="1">
        <v>1</v>
      </c>
      <c r="F1466" s="62">
        <v>54.45</v>
      </c>
    </row>
    <row r="1467" spans="1:6" x14ac:dyDescent="0.35">
      <c r="A1467" s="1">
        <v>12</v>
      </c>
      <c r="B1467" s="1" t="s">
        <v>75</v>
      </c>
      <c r="C1467" s="218">
        <v>44919</v>
      </c>
      <c r="D1467" s="218">
        <v>44918</v>
      </c>
      <c r="E1467" s="1">
        <v>6</v>
      </c>
      <c r="F1467" s="62">
        <v>200.77</v>
      </c>
    </row>
    <row r="1468" spans="1:6" x14ac:dyDescent="0.35">
      <c r="A1468" s="1">
        <v>12</v>
      </c>
      <c r="B1468" s="1" t="s">
        <v>75</v>
      </c>
      <c r="C1468" s="218">
        <v>44919</v>
      </c>
      <c r="D1468" s="218">
        <v>44919</v>
      </c>
      <c r="E1468" s="1">
        <v>17</v>
      </c>
      <c r="F1468" s="62">
        <v>800.85</v>
      </c>
    </row>
    <row r="1469" spans="1:6" x14ac:dyDescent="0.35">
      <c r="A1469" s="1">
        <v>12</v>
      </c>
      <c r="B1469" s="1" t="s">
        <v>75</v>
      </c>
      <c r="C1469" s="218">
        <v>44920</v>
      </c>
      <c r="D1469" s="218">
        <v>44917</v>
      </c>
      <c r="E1469" s="1">
        <v>2</v>
      </c>
      <c r="F1469" s="62">
        <v>78.209999999999994</v>
      </c>
    </row>
    <row r="1470" spans="1:6" x14ac:dyDescent="0.35">
      <c r="A1470" s="1">
        <v>12</v>
      </c>
      <c r="B1470" s="1" t="s">
        <v>75</v>
      </c>
      <c r="C1470" s="218">
        <v>44920</v>
      </c>
      <c r="D1470" s="218">
        <v>44918</v>
      </c>
      <c r="E1470" s="1">
        <v>3</v>
      </c>
      <c r="F1470" s="62">
        <v>100.78</v>
      </c>
    </row>
    <row r="1471" spans="1:6" x14ac:dyDescent="0.35">
      <c r="A1471" s="1">
        <v>12</v>
      </c>
      <c r="B1471" s="1" t="s">
        <v>75</v>
      </c>
      <c r="C1471" s="218">
        <v>44920</v>
      </c>
      <c r="D1471" s="218">
        <v>44919</v>
      </c>
      <c r="E1471" s="1">
        <v>8</v>
      </c>
      <c r="F1471" s="62">
        <v>277.64</v>
      </c>
    </row>
    <row r="1472" spans="1:6" x14ac:dyDescent="0.35">
      <c r="A1472" s="1">
        <v>12</v>
      </c>
      <c r="B1472" s="1" t="s">
        <v>75</v>
      </c>
      <c r="C1472" s="218">
        <v>44920</v>
      </c>
      <c r="D1472" s="218">
        <v>44920</v>
      </c>
      <c r="E1472" s="1">
        <v>29</v>
      </c>
      <c r="F1472" s="62">
        <v>1146.75</v>
      </c>
    </row>
    <row r="1473" spans="1:6" x14ac:dyDescent="0.35">
      <c r="A1473" s="1">
        <v>12</v>
      </c>
      <c r="B1473" s="1" t="s">
        <v>75</v>
      </c>
      <c r="C1473" s="218">
        <v>44921</v>
      </c>
      <c r="D1473" s="218">
        <v>44918</v>
      </c>
      <c r="E1473" s="1">
        <v>2</v>
      </c>
      <c r="F1473" s="62">
        <v>106.92</v>
      </c>
    </row>
    <row r="1474" spans="1:6" x14ac:dyDescent="0.35">
      <c r="A1474" s="1">
        <v>12</v>
      </c>
      <c r="B1474" s="1" t="s">
        <v>75</v>
      </c>
      <c r="C1474" s="218">
        <v>44921</v>
      </c>
      <c r="D1474" s="218">
        <v>44919</v>
      </c>
      <c r="E1474" s="1">
        <v>4</v>
      </c>
      <c r="F1474" s="62">
        <v>124.4</v>
      </c>
    </row>
    <row r="1475" spans="1:6" x14ac:dyDescent="0.35">
      <c r="A1475" s="1">
        <v>12</v>
      </c>
      <c r="B1475" s="1" t="s">
        <v>75</v>
      </c>
      <c r="C1475" s="218">
        <v>44921</v>
      </c>
      <c r="D1475" s="218">
        <v>44920</v>
      </c>
      <c r="E1475" s="1">
        <v>12</v>
      </c>
      <c r="F1475" s="62">
        <v>438.32</v>
      </c>
    </row>
    <row r="1476" spans="1:6" x14ac:dyDescent="0.35">
      <c r="A1476" s="1">
        <v>12</v>
      </c>
      <c r="B1476" s="1" t="s">
        <v>75</v>
      </c>
      <c r="C1476" s="218">
        <v>44921</v>
      </c>
      <c r="D1476" s="218">
        <v>44921</v>
      </c>
      <c r="E1476" s="1">
        <v>16</v>
      </c>
      <c r="F1476" s="62">
        <v>838.08</v>
      </c>
    </row>
    <row r="1477" spans="1:6" x14ac:dyDescent="0.35">
      <c r="A1477" s="1">
        <v>12</v>
      </c>
      <c r="B1477" s="1" t="s">
        <v>75</v>
      </c>
      <c r="C1477" s="218">
        <v>44922</v>
      </c>
      <c r="D1477" s="218">
        <v>44919</v>
      </c>
      <c r="E1477" s="1">
        <v>2</v>
      </c>
      <c r="F1477" s="62">
        <v>45.54</v>
      </c>
    </row>
    <row r="1478" spans="1:6" x14ac:dyDescent="0.35">
      <c r="A1478" s="1">
        <v>12</v>
      </c>
      <c r="B1478" s="1" t="s">
        <v>75</v>
      </c>
      <c r="C1478" s="218">
        <v>44922</v>
      </c>
      <c r="D1478" s="218">
        <v>44920</v>
      </c>
      <c r="E1478" s="1">
        <v>3</v>
      </c>
      <c r="F1478" s="62">
        <v>101.67</v>
      </c>
    </row>
    <row r="1479" spans="1:6" x14ac:dyDescent="0.35">
      <c r="A1479" s="1">
        <v>12</v>
      </c>
      <c r="B1479" s="1" t="s">
        <v>75</v>
      </c>
      <c r="C1479" s="218">
        <v>44922</v>
      </c>
      <c r="D1479" s="218">
        <v>44921</v>
      </c>
      <c r="E1479" s="1">
        <v>8</v>
      </c>
      <c r="F1479" s="62">
        <v>281.55</v>
      </c>
    </row>
    <row r="1480" spans="1:6" x14ac:dyDescent="0.35">
      <c r="A1480" s="1">
        <v>12</v>
      </c>
      <c r="B1480" s="1" t="s">
        <v>75</v>
      </c>
      <c r="C1480" s="218">
        <v>44922</v>
      </c>
      <c r="D1480" s="218">
        <v>44922</v>
      </c>
      <c r="E1480" s="1">
        <v>17</v>
      </c>
      <c r="F1480" s="62">
        <v>857.88</v>
      </c>
    </row>
    <row r="1481" spans="1:6" x14ac:dyDescent="0.35">
      <c r="A1481" s="1">
        <v>12</v>
      </c>
      <c r="B1481" s="1" t="s">
        <v>75</v>
      </c>
      <c r="C1481" s="218">
        <v>44923</v>
      </c>
      <c r="D1481" s="218">
        <v>44920</v>
      </c>
      <c r="E1481" s="1">
        <v>4</v>
      </c>
      <c r="F1481" s="62">
        <v>92.07</v>
      </c>
    </row>
    <row r="1482" spans="1:6" x14ac:dyDescent="0.35">
      <c r="A1482" s="1">
        <v>12</v>
      </c>
      <c r="B1482" s="1" t="s">
        <v>75</v>
      </c>
      <c r="C1482" s="218">
        <v>44923</v>
      </c>
      <c r="D1482" s="218">
        <v>44921</v>
      </c>
      <c r="E1482" s="1">
        <v>4</v>
      </c>
      <c r="F1482" s="62">
        <v>94.49</v>
      </c>
    </row>
    <row r="1483" spans="1:6" x14ac:dyDescent="0.35">
      <c r="A1483" s="1">
        <v>12</v>
      </c>
      <c r="B1483" s="1" t="s">
        <v>75</v>
      </c>
      <c r="C1483" s="218">
        <v>44923</v>
      </c>
      <c r="D1483" s="218">
        <v>44922</v>
      </c>
      <c r="E1483" s="1">
        <v>6</v>
      </c>
      <c r="F1483" s="62">
        <v>264.02999999999997</v>
      </c>
    </row>
    <row r="1484" spans="1:6" x14ac:dyDescent="0.35">
      <c r="A1484" s="1">
        <v>12</v>
      </c>
      <c r="B1484" s="1" t="s">
        <v>75</v>
      </c>
      <c r="C1484" s="218">
        <v>44923</v>
      </c>
      <c r="D1484" s="218">
        <v>44923</v>
      </c>
      <c r="E1484" s="1">
        <v>21</v>
      </c>
      <c r="F1484" s="62">
        <v>986.23</v>
      </c>
    </row>
    <row r="1485" spans="1:6" x14ac:dyDescent="0.35">
      <c r="A1485" s="1">
        <v>12</v>
      </c>
      <c r="B1485" s="1" t="s">
        <v>75</v>
      </c>
      <c r="C1485" s="218">
        <v>44924</v>
      </c>
      <c r="D1485" s="218">
        <v>44921</v>
      </c>
      <c r="E1485" s="1">
        <v>1</v>
      </c>
      <c r="F1485" s="62">
        <v>23.76</v>
      </c>
    </row>
    <row r="1486" spans="1:6" x14ac:dyDescent="0.35">
      <c r="A1486" s="1">
        <v>12</v>
      </c>
      <c r="B1486" s="1" t="s">
        <v>75</v>
      </c>
      <c r="C1486" s="218">
        <v>44924</v>
      </c>
      <c r="D1486" s="218">
        <v>44922</v>
      </c>
      <c r="E1486" s="1">
        <v>5</v>
      </c>
      <c r="F1486" s="62">
        <v>179.68</v>
      </c>
    </row>
    <row r="1487" spans="1:6" x14ac:dyDescent="0.35">
      <c r="A1487" s="1">
        <v>12</v>
      </c>
      <c r="B1487" s="1" t="s">
        <v>75</v>
      </c>
      <c r="C1487" s="218">
        <v>44924</v>
      </c>
      <c r="D1487" s="218">
        <v>44923</v>
      </c>
      <c r="E1487" s="1">
        <v>14</v>
      </c>
      <c r="F1487" s="62">
        <v>389.41</v>
      </c>
    </row>
    <row r="1488" spans="1:6" x14ac:dyDescent="0.35">
      <c r="A1488" s="1">
        <v>12</v>
      </c>
      <c r="B1488" s="1" t="s">
        <v>75</v>
      </c>
      <c r="C1488" s="218">
        <v>44924</v>
      </c>
      <c r="D1488" s="218">
        <v>44924</v>
      </c>
      <c r="E1488" s="1">
        <v>15</v>
      </c>
      <c r="F1488" s="62">
        <v>693.29</v>
      </c>
    </row>
    <row r="1489" spans="1:6" x14ac:dyDescent="0.35">
      <c r="A1489" s="1">
        <v>12</v>
      </c>
      <c r="B1489" s="1" t="s">
        <v>75</v>
      </c>
      <c r="C1489" s="218">
        <v>44925</v>
      </c>
      <c r="D1489" s="218">
        <v>44922</v>
      </c>
      <c r="E1489" s="1">
        <v>1</v>
      </c>
      <c r="F1489" s="62">
        <v>18.61</v>
      </c>
    </row>
    <row r="1490" spans="1:6" x14ac:dyDescent="0.35">
      <c r="A1490" s="1">
        <v>12</v>
      </c>
      <c r="B1490" s="1" t="s">
        <v>75</v>
      </c>
      <c r="C1490" s="218">
        <v>44925</v>
      </c>
      <c r="D1490" s="218">
        <v>44923</v>
      </c>
      <c r="E1490" s="1">
        <v>4</v>
      </c>
      <c r="F1490" s="62">
        <v>156.02000000000001</v>
      </c>
    </row>
    <row r="1491" spans="1:6" x14ac:dyDescent="0.35">
      <c r="A1491" s="1">
        <v>12</v>
      </c>
      <c r="B1491" s="1" t="s">
        <v>75</v>
      </c>
      <c r="C1491" s="218">
        <v>44925</v>
      </c>
      <c r="D1491" s="218">
        <v>44924</v>
      </c>
      <c r="E1491" s="1">
        <v>10</v>
      </c>
      <c r="F1491" s="62">
        <v>323.68</v>
      </c>
    </row>
    <row r="1492" spans="1:6" x14ac:dyDescent="0.35">
      <c r="A1492" s="1">
        <v>12</v>
      </c>
      <c r="B1492" s="1" t="s">
        <v>75</v>
      </c>
      <c r="C1492" s="218">
        <v>44925</v>
      </c>
      <c r="D1492" s="218">
        <v>44925</v>
      </c>
      <c r="E1492" s="1">
        <v>24</v>
      </c>
      <c r="F1492" s="62">
        <v>1086.02</v>
      </c>
    </row>
    <row r="1493" spans="1:6" x14ac:dyDescent="0.35">
      <c r="A1493" s="1">
        <v>12</v>
      </c>
      <c r="B1493" s="1" t="s">
        <v>75</v>
      </c>
      <c r="C1493" s="218">
        <v>44926</v>
      </c>
      <c r="D1493" s="218">
        <v>44923</v>
      </c>
      <c r="E1493" s="1">
        <v>1</v>
      </c>
      <c r="F1493" s="62">
        <v>23.66</v>
      </c>
    </row>
    <row r="1494" spans="1:6" x14ac:dyDescent="0.35">
      <c r="A1494" s="1">
        <v>12</v>
      </c>
      <c r="B1494" s="1" t="s">
        <v>75</v>
      </c>
      <c r="C1494" s="218">
        <v>44926</v>
      </c>
      <c r="D1494" s="218">
        <v>44924</v>
      </c>
      <c r="E1494" s="1">
        <v>6</v>
      </c>
      <c r="F1494" s="62">
        <v>173.15</v>
      </c>
    </row>
    <row r="1495" spans="1:6" x14ac:dyDescent="0.35">
      <c r="A1495" s="1">
        <v>12</v>
      </c>
      <c r="B1495" s="1" t="s">
        <v>75</v>
      </c>
      <c r="C1495" s="218">
        <v>44926</v>
      </c>
      <c r="D1495" s="218">
        <v>44925</v>
      </c>
      <c r="E1495" s="1">
        <v>3</v>
      </c>
      <c r="F1495" s="62">
        <v>158.4</v>
      </c>
    </row>
    <row r="1496" spans="1:6" x14ac:dyDescent="0.35">
      <c r="A1496" s="1">
        <v>12</v>
      </c>
      <c r="B1496" s="1" t="s">
        <v>75</v>
      </c>
      <c r="C1496" s="218">
        <v>44926</v>
      </c>
      <c r="D1496" s="218">
        <v>44926</v>
      </c>
      <c r="E1496" s="1">
        <v>10</v>
      </c>
      <c r="F1496" s="62">
        <v>510.04</v>
      </c>
    </row>
    <row r="1497" spans="1:6" x14ac:dyDescent="0.35">
      <c r="A1497" s="1">
        <v>12</v>
      </c>
      <c r="B1497" s="1" t="s">
        <v>75</v>
      </c>
      <c r="C1497" s="218">
        <v>44928</v>
      </c>
      <c r="D1497" s="218">
        <v>44924</v>
      </c>
      <c r="E1497" s="1">
        <v>2</v>
      </c>
      <c r="F1497" s="62">
        <v>43.56</v>
      </c>
    </row>
    <row r="1498" spans="1:6" x14ac:dyDescent="0.35">
      <c r="A1498" s="1">
        <v>12</v>
      </c>
      <c r="B1498" s="1" t="s">
        <v>75</v>
      </c>
      <c r="C1498" s="218">
        <v>44928</v>
      </c>
      <c r="D1498" s="218">
        <v>44925</v>
      </c>
      <c r="E1498" s="1">
        <v>3</v>
      </c>
      <c r="F1498" s="62">
        <v>71.23</v>
      </c>
    </row>
    <row r="1499" spans="1:6" x14ac:dyDescent="0.35">
      <c r="A1499" s="1">
        <v>12</v>
      </c>
      <c r="B1499" s="1" t="s">
        <v>75</v>
      </c>
      <c r="C1499" s="218">
        <v>44928</v>
      </c>
      <c r="D1499" s="218">
        <v>44926</v>
      </c>
      <c r="E1499" s="1">
        <v>15</v>
      </c>
      <c r="F1499" s="62">
        <v>539.79</v>
      </c>
    </row>
    <row r="1500" spans="1:6" x14ac:dyDescent="0.35">
      <c r="A1500" s="1">
        <v>12</v>
      </c>
      <c r="B1500" s="1" t="s">
        <v>75</v>
      </c>
      <c r="C1500" s="218">
        <v>44928</v>
      </c>
      <c r="D1500" s="218">
        <v>44927</v>
      </c>
      <c r="E1500" s="1">
        <v>15</v>
      </c>
      <c r="F1500" s="62">
        <v>723.63</v>
      </c>
    </row>
    <row r="1501" spans="1:6" x14ac:dyDescent="0.35">
      <c r="A1501" s="1">
        <v>12</v>
      </c>
      <c r="B1501" s="1" t="s">
        <v>75</v>
      </c>
      <c r="C1501" s="218">
        <v>44928</v>
      </c>
      <c r="D1501" s="218">
        <v>44928</v>
      </c>
      <c r="E1501" s="1">
        <v>6</v>
      </c>
      <c r="F1501" s="62">
        <v>295.66000000000003</v>
      </c>
    </row>
    <row r="1502" spans="1:6" x14ac:dyDescent="0.35">
      <c r="A1502" s="1">
        <v>12</v>
      </c>
      <c r="B1502" s="1" t="s">
        <v>75</v>
      </c>
      <c r="C1502" s="218">
        <v>44929</v>
      </c>
      <c r="D1502" s="218">
        <v>44926</v>
      </c>
      <c r="E1502" s="1">
        <v>2</v>
      </c>
      <c r="F1502" s="62">
        <v>72.81</v>
      </c>
    </row>
    <row r="1503" spans="1:6" x14ac:dyDescent="0.35">
      <c r="A1503" s="1">
        <v>12</v>
      </c>
      <c r="B1503" s="1" t="s">
        <v>75</v>
      </c>
      <c r="C1503" s="218">
        <v>44929</v>
      </c>
      <c r="D1503" s="218">
        <v>44927</v>
      </c>
      <c r="E1503" s="1">
        <v>3</v>
      </c>
      <c r="F1503" s="62">
        <v>100.88</v>
      </c>
    </row>
    <row r="1504" spans="1:6" x14ac:dyDescent="0.35">
      <c r="A1504" s="1">
        <v>12</v>
      </c>
      <c r="B1504" s="1" t="s">
        <v>75</v>
      </c>
      <c r="C1504" s="218">
        <v>44929</v>
      </c>
      <c r="D1504" s="218">
        <v>44929</v>
      </c>
      <c r="E1504" s="1">
        <v>20</v>
      </c>
      <c r="F1504" s="62">
        <v>986.23</v>
      </c>
    </row>
    <row r="1505" spans="1:6" x14ac:dyDescent="0.35">
      <c r="A1505" s="1">
        <v>12</v>
      </c>
      <c r="B1505" s="1" t="s">
        <v>75</v>
      </c>
      <c r="C1505" s="218">
        <v>44930</v>
      </c>
      <c r="D1505" s="218">
        <v>44927</v>
      </c>
      <c r="E1505" s="1">
        <v>6</v>
      </c>
      <c r="F1505" s="62">
        <v>172.46</v>
      </c>
    </row>
    <row r="1506" spans="1:6" x14ac:dyDescent="0.35">
      <c r="A1506" s="1">
        <v>12</v>
      </c>
      <c r="B1506" s="1" t="s">
        <v>75</v>
      </c>
      <c r="C1506" s="218">
        <v>44930</v>
      </c>
      <c r="D1506" s="218">
        <v>44928</v>
      </c>
      <c r="E1506" s="1">
        <v>2</v>
      </c>
      <c r="F1506" s="62">
        <v>108.65</v>
      </c>
    </row>
    <row r="1507" spans="1:6" x14ac:dyDescent="0.35">
      <c r="A1507" s="1">
        <v>12</v>
      </c>
      <c r="B1507" s="1" t="s">
        <v>75</v>
      </c>
      <c r="C1507" s="218">
        <v>44930</v>
      </c>
      <c r="D1507" s="218">
        <v>44929</v>
      </c>
      <c r="E1507" s="1">
        <v>9</v>
      </c>
      <c r="F1507" s="62">
        <v>271.60000000000002</v>
      </c>
    </row>
    <row r="1508" spans="1:6" x14ac:dyDescent="0.35">
      <c r="A1508" s="1">
        <v>12</v>
      </c>
      <c r="B1508" s="1" t="s">
        <v>75</v>
      </c>
      <c r="C1508" s="218">
        <v>44930</v>
      </c>
      <c r="D1508" s="218">
        <v>44930</v>
      </c>
      <c r="E1508" s="1">
        <v>26</v>
      </c>
      <c r="F1508" s="62">
        <v>1076.57</v>
      </c>
    </row>
    <row r="1509" spans="1:6" x14ac:dyDescent="0.35">
      <c r="A1509" s="1">
        <v>12</v>
      </c>
      <c r="B1509" s="1" t="s">
        <v>75</v>
      </c>
      <c r="C1509" s="218">
        <v>44931</v>
      </c>
      <c r="D1509" s="218">
        <v>44928</v>
      </c>
      <c r="E1509" s="1">
        <v>2</v>
      </c>
      <c r="F1509" s="62">
        <v>46.23</v>
      </c>
    </row>
    <row r="1510" spans="1:6" x14ac:dyDescent="0.35">
      <c r="A1510" s="1">
        <v>12</v>
      </c>
      <c r="B1510" s="1" t="s">
        <v>75</v>
      </c>
      <c r="C1510" s="218">
        <v>44931</v>
      </c>
      <c r="D1510" s="218">
        <v>44929</v>
      </c>
      <c r="E1510" s="1">
        <v>9</v>
      </c>
      <c r="F1510" s="62">
        <v>267.89</v>
      </c>
    </row>
    <row r="1511" spans="1:6" x14ac:dyDescent="0.35">
      <c r="A1511" s="1">
        <v>12</v>
      </c>
      <c r="B1511" s="1" t="s">
        <v>75</v>
      </c>
      <c r="C1511" s="218">
        <v>44931</v>
      </c>
      <c r="D1511" s="218">
        <v>44930</v>
      </c>
      <c r="E1511" s="1">
        <v>4</v>
      </c>
      <c r="F1511" s="62">
        <v>186.91</v>
      </c>
    </row>
    <row r="1512" spans="1:6" x14ac:dyDescent="0.35">
      <c r="A1512" s="1">
        <v>12</v>
      </c>
      <c r="B1512" s="1" t="s">
        <v>75</v>
      </c>
      <c r="C1512" s="218">
        <v>44931</v>
      </c>
      <c r="D1512" s="218">
        <v>44931</v>
      </c>
      <c r="E1512" s="1">
        <v>22</v>
      </c>
      <c r="F1512" s="62">
        <v>976.93</v>
      </c>
    </row>
    <row r="1513" spans="1:6" x14ac:dyDescent="0.35">
      <c r="A1513" s="1">
        <v>12</v>
      </c>
      <c r="B1513" s="1" t="s">
        <v>75</v>
      </c>
      <c r="C1513" s="218">
        <v>44932</v>
      </c>
      <c r="D1513" s="218">
        <v>44929</v>
      </c>
      <c r="E1513" s="1">
        <v>1</v>
      </c>
      <c r="F1513" s="62">
        <v>23.76</v>
      </c>
    </row>
    <row r="1514" spans="1:6" x14ac:dyDescent="0.35">
      <c r="A1514" s="1">
        <v>12</v>
      </c>
      <c r="B1514" s="1" t="s">
        <v>75</v>
      </c>
      <c r="C1514" s="218">
        <v>44932</v>
      </c>
      <c r="D1514" s="218">
        <v>44930</v>
      </c>
      <c r="E1514" s="1">
        <v>8</v>
      </c>
      <c r="F1514" s="62">
        <v>304.43</v>
      </c>
    </row>
    <row r="1515" spans="1:6" x14ac:dyDescent="0.35">
      <c r="A1515" s="1">
        <v>12</v>
      </c>
      <c r="B1515" s="1" t="s">
        <v>75</v>
      </c>
      <c r="C1515" s="218">
        <v>44932</v>
      </c>
      <c r="D1515" s="218">
        <v>44931</v>
      </c>
      <c r="E1515" s="1">
        <v>6</v>
      </c>
      <c r="F1515" s="62">
        <v>193.1</v>
      </c>
    </row>
    <row r="1516" spans="1:6" x14ac:dyDescent="0.35">
      <c r="A1516" s="1">
        <v>12</v>
      </c>
      <c r="B1516" s="1" t="s">
        <v>75</v>
      </c>
      <c r="C1516" s="218">
        <v>44932</v>
      </c>
      <c r="D1516" s="218">
        <v>44932</v>
      </c>
      <c r="E1516" s="1">
        <v>22</v>
      </c>
      <c r="F1516" s="62">
        <v>916.13</v>
      </c>
    </row>
    <row r="1517" spans="1:6" x14ac:dyDescent="0.35">
      <c r="A1517" s="1">
        <v>12</v>
      </c>
      <c r="B1517" s="1" t="s">
        <v>75</v>
      </c>
      <c r="C1517" s="218">
        <v>44933</v>
      </c>
      <c r="D1517" s="218">
        <v>44931</v>
      </c>
      <c r="E1517" s="1">
        <v>5</v>
      </c>
      <c r="F1517" s="62">
        <v>148.94</v>
      </c>
    </row>
    <row r="1518" spans="1:6" x14ac:dyDescent="0.35">
      <c r="A1518" s="1">
        <v>12</v>
      </c>
      <c r="B1518" s="1" t="s">
        <v>75</v>
      </c>
      <c r="C1518" s="218">
        <v>44933</v>
      </c>
      <c r="D1518" s="218">
        <v>44932</v>
      </c>
      <c r="E1518" s="1">
        <v>5</v>
      </c>
      <c r="F1518" s="62">
        <v>237.1</v>
      </c>
    </row>
    <row r="1519" spans="1:6" x14ac:dyDescent="0.35">
      <c r="A1519" s="1">
        <v>12</v>
      </c>
      <c r="B1519" s="1" t="s">
        <v>75</v>
      </c>
      <c r="C1519" s="218">
        <v>44933</v>
      </c>
      <c r="D1519" s="218">
        <v>44933</v>
      </c>
      <c r="E1519" s="1">
        <v>26</v>
      </c>
      <c r="F1519" s="62">
        <v>984.64</v>
      </c>
    </row>
    <row r="1520" spans="1:6" x14ac:dyDescent="0.35">
      <c r="A1520" s="1">
        <v>12</v>
      </c>
      <c r="B1520" s="1" t="s">
        <v>75</v>
      </c>
      <c r="C1520" s="218">
        <v>44934</v>
      </c>
      <c r="D1520" s="218">
        <v>44931</v>
      </c>
      <c r="E1520" s="1">
        <v>1</v>
      </c>
      <c r="F1520" s="62">
        <v>23.76</v>
      </c>
    </row>
    <row r="1521" spans="1:6" x14ac:dyDescent="0.35">
      <c r="A1521" s="1">
        <v>12</v>
      </c>
      <c r="B1521" s="1" t="s">
        <v>75</v>
      </c>
      <c r="C1521" s="218">
        <v>44934</v>
      </c>
      <c r="D1521" s="218">
        <v>44932</v>
      </c>
      <c r="E1521" s="1">
        <v>1</v>
      </c>
      <c r="F1521" s="62">
        <v>23.76</v>
      </c>
    </row>
    <row r="1522" spans="1:6" x14ac:dyDescent="0.35">
      <c r="A1522" s="1">
        <v>12</v>
      </c>
      <c r="B1522" s="1" t="s">
        <v>75</v>
      </c>
      <c r="C1522" s="218">
        <v>44934</v>
      </c>
      <c r="D1522" s="218">
        <v>44933</v>
      </c>
      <c r="E1522" s="1">
        <v>4</v>
      </c>
      <c r="F1522" s="62">
        <v>124.93</v>
      </c>
    </row>
    <row r="1523" spans="1:6" x14ac:dyDescent="0.35">
      <c r="A1523" s="1">
        <v>12</v>
      </c>
      <c r="B1523" s="1" t="s">
        <v>75</v>
      </c>
      <c r="C1523" s="218">
        <v>44934</v>
      </c>
      <c r="D1523" s="218">
        <v>44934</v>
      </c>
      <c r="E1523" s="1">
        <v>16</v>
      </c>
      <c r="F1523" s="62">
        <v>716.01</v>
      </c>
    </row>
    <row r="1524" spans="1:6" x14ac:dyDescent="0.35">
      <c r="A1524" s="1">
        <v>12</v>
      </c>
      <c r="B1524" s="1" t="s">
        <v>75</v>
      </c>
      <c r="C1524" s="218">
        <v>44935</v>
      </c>
      <c r="D1524" s="218">
        <v>44932</v>
      </c>
      <c r="E1524" s="1">
        <v>6</v>
      </c>
      <c r="F1524" s="62">
        <v>170.23</v>
      </c>
    </row>
    <row r="1525" spans="1:6" x14ac:dyDescent="0.35">
      <c r="A1525" s="1">
        <v>12</v>
      </c>
      <c r="B1525" s="1" t="s">
        <v>75</v>
      </c>
      <c r="C1525" s="218">
        <v>44935</v>
      </c>
      <c r="D1525" s="218">
        <v>44933</v>
      </c>
      <c r="E1525" s="1">
        <v>7</v>
      </c>
      <c r="F1525" s="62">
        <v>227.3</v>
      </c>
    </row>
    <row r="1526" spans="1:6" x14ac:dyDescent="0.35">
      <c r="A1526" s="1">
        <v>12</v>
      </c>
      <c r="B1526" s="1" t="s">
        <v>75</v>
      </c>
      <c r="C1526" s="218">
        <v>44935</v>
      </c>
      <c r="D1526" s="218">
        <v>44934</v>
      </c>
      <c r="E1526" s="1">
        <v>9</v>
      </c>
      <c r="F1526" s="62">
        <v>334.52</v>
      </c>
    </row>
    <row r="1527" spans="1:6" x14ac:dyDescent="0.35">
      <c r="A1527" s="1">
        <v>12</v>
      </c>
      <c r="B1527" s="1" t="s">
        <v>75</v>
      </c>
      <c r="C1527" s="218">
        <v>44935</v>
      </c>
      <c r="D1527" s="218">
        <v>44935</v>
      </c>
      <c r="E1527" s="1">
        <v>20</v>
      </c>
      <c r="F1527" s="62">
        <v>840.65</v>
      </c>
    </row>
    <row r="1528" spans="1:6" x14ac:dyDescent="0.35">
      <c r="A1528" s="1">
        <v>12</v>
      </c>
      <c r="B1528" s="1" t="s">
        <v>75</v>
      </c>
      <c r="C1528" s="218">
        <v>44936</v>
      </c>
      <c r="D1528" s="218">
        <v>44935</v>
      </c>
      <c r="E1528" s="1">
        <v>4</v>
      </c>
      <c r="F1528" s="62">
        <v>186.96</v>
      </c>
    </row>
    <row r="1529" spans="1:6" x14ac:dyDescent="0.35">
      <c r="A1529" s="1">
        <v>12</v>
      </c>
      <c r="B1529" s="1" t="s">
        <v>75</v>
      </c>
      <c r="C1529" s="218">
        <v>44936</v>
      </c>
      <c r="D1529" s="218">
        <v>44936</v>
      </c>
      <c r="E1529" s="1">
        <v>17</v>
      </c>
      <c r="F1529" s="62">
        <v>679.63</v>
      </c>
    </row>
    <row r="1530" spans="1:6" x14ac:dyDescent="0.35">
      <c r="A1530" s="1">
        <v>12</v>
      </c>
      <c r="B1530" s="1" t="s">
        <v>75</v>
      </c>
      <c r="C1530" s="218">
        <v>44937</v>
      </c>
      <c r="D1530" s="218">
        <v>44934</v>
      </c>
      <c r="E1530" s="1">
        <v>5</v>
      </c>
      <c r="F1530" s="62">
        <v>237.6</v>
      </c>
    </row>
    <row r="1531" spans="1:6" x14ac:dyDescent="0.35">
      <c r="A1531" s="1">
        <v>12</v>
      </c>
      <c r="B1531" s="1" t="s">
        <v>75</v>
      </c>
      <c r="C1531" s="218">
        <v>44937</v>
      </c>
      <c r="D1531" s="218">
        <v>44935</v>
      </c>
      <c r="E1531" s="1">
        <v>6</v>
      </c>
      <c r="F1531" s="62">
        <v>233.54</v>
      </c>
    </row>
    <row r="1532" spans="1:6" x14ac:dyDescent="0.35">
      <c r="A1532" s="1">
        <v>12</v>
      </c>
      <c r="B1532" s="1" t="s">
        <v>75</v>
      </c>
      <c r="C1532" s="218">
        <v>44937</v>
      </c>
      <c r="D1532" s="218">
        <v>44936</v>
      </c>
      <c r="E1532" s="1">
        <v>10</v>
      </c>
      <c r="F1532" s="62">
        <v>328.18</v>
      </c>
    </row>
    <row r="1533" spans="1:6" x14ac:dyDescent="0.35">
      <c r="A1533" s="1">
        <v>12</v>
      </c>
      <c r="B1533" s="1" t="s">
        <v>75</v>
      </c>
      <c r="C1533" s="218">
        <v>44937</v>
      </c>
      <c r="D1533" s="218">
        <v>44937</v>
      </c>
      <c r="E1533" s="1">
        <v>15</v>
      </c>
      <c r="F1533" s="62">
        <v>663.1</v>
      </c>
    </row>
    <row r="1534" spans="1:6" x14ac:dyDescent="0.35">
      <c r="A1534" s="1">
        <v>12</v>
      </c>
      <c r="B1534" s="1" t="s">
        <v>75</v>
      </c>
      <c r="C1534" s="218">
        <v>44938</v>
      </c>
      <c r="D1534" s="218">
        <v>44935</v>
      </c>
      <c r="E1534" s="1">
        <v>3</v>
      </c>
      <c r="F1534" s="62">
        <v>95.93</v>
      </c>
    </row>
    <row r="1535" spans="1:6" x14ac:dyDescent="0.35">
      <c r="A1535" s="1">
        <v>12</v>
      </c>
      <c r="B1535" s="1" t="s">
        <v>75</v>
      </c>
      <c r="C1535" s="218">
        <v>44938</v>
      </c>
      <c r="D1535" s="218">
        <v>44936</v>
      </c>
      <c r="E1535" s="1">
        <v>4</v>
      </c>
      <c r="F1535" s="62">
        <v>125.63</v>
      </c>
    </row>
    <row r="1536" spans="1:6" x14ac:dyDescent="0.35">
      <c r="A1536" s="1">
        <v>12</v>
      </c>
      <c r="B1536" s="1" t="s">
        <v>75</v>
      </c>
      <c r="C1536" s="218">
        <v>44938</v>
      </c>
      <c r="D1536" s="218">
        <v>44937</v>
      </c>
      <c r="E1536" s="1">
        <v>7</v>
      </c>
      <c r="F1536" s="62">
        <v>288.49</v>
      </c>
    </row>
    <row r="1537" spans="1:6" x14ac:dyDescent="0.35">
      <c r="A1537" s="1">
        <v>12</v>
      </c>
      <c r="B1537" s="1" t="s">
        <v>75</v>
      </c>
      <c r="C1537" s="218">
        <v>44938</v>
      </c>
      <c r="D1537" s="218">
        <v>44938</v>
      </c>
      <c r="E1537" s="1">
        <v>16</v>
      </c>
      <c r="F1537" s="62">
        <v>686.31</v>
      </c>
    </row>
    <row r="1538" spans="1:6" x14ac:dyDescent="0.35">
      <c r="A1538" s="1">
        <v>12</v>
      </c>
      <c r="B1538" s="1" t="s">
        <v>75</v>
      </c>
      <c r="C1538" s="218">
        <v>44939</v>
      </c>
      <c r="D1538" s="218">
        <v>44936</v>
      </c>
      <c r="E1538" s="1">
        <v>3</v>
      </c>
      <c r="F1538" s="62">
        <v>68.95</v>
      </c>
    </row>
    <row r="1539" spans="1:6" x14ac:dyDescent="0.35">
      <c r="A1539" s="1">
        <v>12</v>
      </c>
      <c r="B1539" s="1" t="s">
        <v>75</v>
      </c>
      <c r="C1539" s="218">
        <v>44939</v>
      </c>
      <c r="D1539" s="218">
        <v>44937</v>
      </c>
      <c r="E1539" s="1">
        <v>3</v>
      </c>
      <c r="F1539" s="62">
        <v>132.66</v>
      </c>
    </row>
    <row r="1540" spans="1:6" x14ac:dyDescent="0.35">
      <c r="A1540" s="1">
        <v>12</v>
      </c>
      <c r="B1540" s="1" t="s">
        <v>75</v>
      </c>
      <c r="C1540" s="218">
        <v>44939</v>
      </c>
      <c r="D1540" s="218">
        <v>44938</v>
      </c>
      <c r="E1540" s="1">
        <v>6</v>
      </c>
      <c r="F1540" s="62">
        <v>326.45</v>
      </c>
    </row>
    <row r="1541" spans="1:6" x14ac:dyDescent="0.35">
      <c r="A1541" s="1">
        <v>12</v>
      </c>
      <c r="B1541" s="1" t="s">
        <v>75</v>
      </c>
      <c r="C1541" s="218">
        <v>44939</v>
      </c>
      <c r="D1541" s="218">
        <v>44939</v>
      </c>
      <c r="E1541" s="1">
        <v>9</v>
      </c>
      <c r="F1541" s="62">
        <v>395.01</v>
      </c>
    </row>
    <row r="1542" spans="1:6" x14ac:dyDescent="0.35">
      <c r="A1542" s="1">
        <v>12</v>
      </c>
      <c r="B1542" s="1" t="s">
        <v>75</v>
      </c>
      <c r="C1542" s="218">
        <v>44940</v>
      </c>
      <c r="D1542" s="218">
        <v>44937</v>
      </c>
      <c r="E1542" s="1">
        <v>5</v>
      </c>
      <c r="F1542" s="62">
        <v>145.58000000000001</v>
      </c>
    </row>
    <row r="1543" spans="1:6" x14ac:dyDescent="0.35">
      <c r="A1543" s="1">
        <v>12</v>
      </c>
      <c r="B1543" s="1" t="s">
        <v>75</v>
      </c>
      <c r="C1543" s="218">
        <v>44940</v>
      </c>
      <c r="D1543" s="218">
        <v>44938</v>
      </c>
      <c r="E1543" s="1">
        <v>7</v>
      </c>
      <c r="F1543" s="62">
        <v>185.28</v>
      </c>
    </row>
    <row r="1544" spans="1:6" x14ac:dyDescent="0.35">
      <c r="A1544" s="1">
        <v>12</v>
      </c>
      <c r="B1544" s="1" t="s">
        <v>75</v>
      </c>
      <c r="C1544" s="218">
        <v>44940</v>
      </c>
      <c r="D1544" s="218">
        <v>44939</v>
      </c>
      <c r="E1544" s="1">
        <v>15</v>
      </c>
      <c r="F1544" s="62">
        <v>570.78</v>
      </c>
    </row>
    <row r="1545" spans="1:6" x14ac:dyDescent="0.35">
      <c r="A1545" s="1">
        <v>12</v>
      </c>
      <c r="B1545" s="1" t="s">
        <v>75</v>
      </c>
      <c r="C1545" s="218">
        <v>44940</v>
      </c>
      <c r="D1545" s="218">
        <v>44940</v>
      </c>
      <c r="E1545" s="1">
        <v>10</v>
      </c>
      <c r="F1545" s="62">
        <v>445.95</v>
      </c>
    </row>
    <row r="1546" spans="1:6" x14ac:dyDescent="0.35">
      <c r="A1546" s="1">
        <v>12</v>
      </c>
      <c r="B1546" s="1" t="s">
        <v>75</v>
      </c>
      <c r="C1546" s="218">
        <v>44941</v>
      </c>
      <c r="D1546" s="218">
        <v>44938</v>
      </c>
      <c r="E1546" s="1">
        <v>6</v>
      </c>
      <c r="F1546" s="62">
        <v>172.95</v>
      </c>
    </row>
    <row r="1547" spans="1:6" x14ac:dyDescent="0.35">
      <c r="A1547" s="1">
        <v>12</v>
      </c>
      <c r="B1547" s="1" t="s">
        <v>75</v>
      </c>
      <c r="C1547" s="218">
        <v>44941</v>
      </c>
      <c r="D1547" s="218">
        <v>44939</v>
      </c>
      <c r="E1547" s="1">
        <v>16</v>
      </c>
      <c r="F1547" s="62">
        <v>439.55</v>
      </c>
    </row>
    <row r="1548" spans="1:6" x14ac:dyDescent="0.35">
      <c r="A1548" s="1">
        <v>12</v>
      </c>
      <c r="B1548" s="1" t="s">
        <v>75</v>
      </c>
      <c r="C1548" s="218">
        <v>44941</v>
      </c>
      <c r="D1548" s="218">
        <v>44940</v>
      </c>
      <c r="E1548" s="1">
        <v>21</v>
      </c>
      <c r="F1548" s="62">
        <v>742.99</v>
      </c>
    </row>
    <row r="1549" spans="1:6" x14ac:dyDescent="0.35">
      <c r="A1549" s="1">
        <v>12</v>
      </c>
      <c r="B1549" s="1" t="s">
        <v>75</v>
      </c>
      <c r="C1549" s="218">
        <v>44941</v>
      </c>
      <c r="D1549" s="218">
        <v>44941</v>
      </c>
      <c r="E1549" s="1">
        <v>18</v>
      </c>
      <c r="F1549" s="62">
        <v>881.15</v>
      </c>
    </row>
    <row r="1550" spans="1:6" x14ac:dyDescent="0.35">
      <c r="A1550" s="1">
        <v>12</v>
      </c>
      <c r="B1550" s="1" t="s">
        <v>75</v>
      </c>
      <c r="C1550" s="218">
        <v>44942</v>
      </c>
      <c r="D1550" s="218">
        <v>44939</v>
      </c>
      <c r="E1550" s="1">
        <v>5</v>
      </c>
      <c r="F1550" s="62">
        <v>175.48</v>
      </c>
    </row>
    <row r="1551" spans="1:6" x14ac:dyDescent="0.35">
      <c r="A1551" s="1">
        <v>12</v>
      </c>
      <c r="B1551" s="1" t="s">
        <v>75</v>
      </c>
      <c r="C1551" s="218">
        <v>44942</v>
      </c>
      <c r="D1551" s="218">
        <v>44940</v>
      </c>
      <c r="E1551" s="1">
        <v>10</v>
      </c>
      <c r="F1551" s="62">
        <v>231.51</v>
      </c>
    </row>
    <row r="1552" spans="1:6" x14ac:dyDescent="0.35">
      <c r="A1552" s="1">
        <v>12</v>
      </c>
      <c r="B1552" s="1" t="s">
        <v>75</v>
      </c>
      <c r="C1552" s="218">
        <v>44942</v>
      </c>
      <c r="D1552" s="218">
        <v>44941</v>
      </c>
      <c r="E1552" s="1">
        <v>6</v>
      </c>
      <c r="F1552" s="62">
        <v>233.69</v>
      </c>
    </row>
    <row r="1553" spans="1:6" x14ac:dyDescent="0.35">
      <c r="A1553" s="1">
        <v>12</v>
      </c>
      <c r="B1553" s="1" t="s">
        <v>75</v>
      </c>
      <c r="C1553" s="218">
        <v>44942</v>
      </c>
      <c r="D1553" s="218">
        <v>44942</v>
      </c>
      <c r="E1553" s="1">
        <v>21</v>
      </c>
      <c r="F1553" s="62">
        <v>856.39</v>
      </c>
    </row>
    <row r="1554" spans="1:6" x14ac:dyDescent="0.35">
      <c r="A1554" s="1">
        <v>12</v>
      </c>
      <c r="B1554" s="1" t="s">
        <v>75</v>
      </c>
      <c r="C1554" s="218">
        <v>44943</v>
      </c>
      <c r="D1554" s="218">
        <v>44940</v>
      </c>
      <c r="E1554" s="1">
        <v>3</v>
      </c>
      <c r="F1554" s="62">
        <v>132.51</v>
      </c>
    </row>
    <row r="1555" spans="1:6" x14ac:dyDescent="0.35">
      <c r="A1555" s="1">
        <v>12</v>
      </c>
      <c r="B1555" s="1" t="s">
        <v>75</v>
      </c>
      <c r="C1555" s="218">
        <v>44943</v>
      </c>
      <c r="D1555" s="218">
        <v>44941</v>
      </c>
      <c r="E1555" s="1">
        <v>5</v>
      </c>
      <c r="F1555" s="62">
        <v>240.12</v>
      </c>
    </row>
    <row r="1556" spans="1:6" x14ac:dyDescent="0.35">
      <c r="A1556" s="1">
        <v>12</v>
      </c>
      <c r="B1556" s="1" t="s">
        <v>75</v>
      </c>
      <c r="C1556" s="218">
        <v>44943</v>
      </c>
      <c r="D1556" s="218">
        <v>44942</v>
      </c>
      <c r="E1556" s="1">
        <v>7</v>
      </c>
      <c r="F1556" s="62">
        <v>256.64999999999998</v>
      </c>
    </row>
    <row r="1557" spans="1:6" x14ac:dyDescent="0.35">
      <c r="A1557" s="1">
        <v>12</v>
      </c>
      <c r="B1557" s="1" t="s">
        <v>75</v>
      </c>
      <c r="C1557" s="218">
        <v>44943</v>
      </c>
      <c r="D1557" s="218">
        <v>44943</v>
      </c>
      <c r="E1557" s="1">
        <v>45</v>
      </c>
      <c r="F1557" s="62">
        <v>1585.26</v>
      </c>
    </row>
    <row r="1558" spans="1:6" x14ac:dyDescent="0.35">
      <c r="A1558" s="1">
        <v>12</v>
      </c>
      <c r="B1558" s="1" t="s">
        <v>75</v>
      </c>
      <c r="C1558" s="218">
        <v>44944</v>
      </c>
      <c r="D1558" s="218">
        <v>44941</v>
      </c>
      <c r="E1558" s="1">
        <v>1</v>
      </c>
      <c r="F1558" s="62">
        <v>23.76</v>
      </c>
    </row>
    <row r="1559" spans="1:6" x14ac:dyDescent="0.35">
      <c r="A1559" s="1">
        <v>12</v>
      </c>
      <c r="B1559" s="1" t="s">
        <v>75</v>
      </c>
      <c r="C1559" s="218">
        <v>44944</v>
      </c>
      <c r="D1559" s="218">
        <v>44942</v>
      </c>
      <c r="E1559" s="1">
        <v>3</v>
      </c>
      <c r="F1559" s="62">
        <v>100.28</v>
      </c>
    </row>
    <row r="1560" spans="1:6" x14ac:dyDescent="0.35">
      <c r="A1560" s="1">
        <v>12</v>
      </c>
      <c r="B1560" s="1" t="s">
        <v>75</v>
      </c>
      <c r="C1560" s="218">
        <v>44944</v>
      </c>
      <c r="D1560" s="218">
        <v>44943</v>
      </c>
      <c r="E1560" s="1">
        <v>5</v>
      </c>
      <c r="F1560" s="62">
        <v>118.8</v>
      </c>
    </row>
    <row r="1561" spans="1:6" x14ac:dyDescent="0.35">
      <c r="A1561" s="1">
        <v>12</v>
      </c>
      <c r="B1561" s="1" t="s">
        <v>75</v>
      </c>
      <c r="C1561" s="218">
        <v>44944</v>
      </c>
      <c r="D1561" s="218">
        <v>44944</v>
      </c>
      <c r="E1561" s="1">
        <v>25</v>
      </c>
      <c r="F1561" s="62">
        <v>1018.69</v>
      </c>
    </row>
    <row r="1562" spans="1:6" x14ac:dyDescent="0.35">
      <c r="A1562" s="1">
        <v>12</v>
      </c>
      <c r="B1562" s="1" t="s">
        <v>75</v>
      </c>
      <c r="C1562" s="218">
        <v>44945</v>
      </c>
      <c r="D1562" s="218">
        <v>44942</v>
      </c>
      <c r="E1562" s="1">
        <v>3</v>
      </c>
      <c r="F1562" s="62">
        <v>67.22</v>
      </c>
    </row>
    <row r="1563" spans="1:6" x14ac:dyDescent="0.35">
      <c r="A1563" s="1">
        <v>12</v>
      </c>
      <c r="B1563" s="1" t="s">
        <v>75</v>
      </c>
      <c r="C1563" s="218">
        <v>44945</v>
      </c>
      <c r="D1563" s="218">
        <v>44943</v>
      </c>
      <c r="E1563" s="1">
        <v>7</v>
      </c>
      <c r="F1563" s="62">
        <v>194.67</v>
      </c>
    </row>
    <row r="1564" spans="1:6" x14ac:dyDescent="0.35">
      <c r="A1564" s="1">
        <v>12</v>
      </c>
      <c r="B1564" s="1" t="s">
        <v>75</v>
      </c>
      <c r="C1564" s="218">
        <v>44945</v>
      </c>
      <c r="D1564" s="218">
        <v>44944</v>
      </c>
      <c r="E1564" s="1">
        <v>5</v>
      </c>
      <c r="F1564" s="62">
        <v>179.29</v>
      </c>
    </row>
    <row r="1565" spans="1:6" x14ac:dyDescent="0.35">
      <c r="A1565" s="1">
        <v>12</v>
      </c>
      <c r="B1565" s="1" t="s">
        <v>75</v>
      </c>
      <c r="C1565" s="218">
        <v>44945</v>
      </c>
      <c r="D1565" s="218">
        <v>44945</v>
      </c>
      <c r="E1565" s="1">
        <v>31</v>
      </c>
      <c r="F1565" s="62">
        <v>1317.38</v>
      </c>
    </row>
    <row r="1566" spans="1:6" x14ac:dyDescent="0.35">
      <c r="A1566" s="1">
        <v>12</v>
      </c>
      <c r="B1566" s="1" t="s">
        <v>75</v>
      </c>
      <c r="C1566" s="218">
        <v>44946</v>
      </c>
      <c r="D1566" s="218">
        <v>44943</v>
      </c>
      <c r="E1566" s="1">
        <v>2</v>
      </c>
      <c r="F1566" s="62">
        <v>47.37</v>
      </c>
    </row>
    <row r="1567" spans="1:6" x14ac:dyDescent="0.35">
      <c r="A1567" s="1">
        <v>12</v>
      </c>
      <c r="B1567" s="1" t="s">
        <v>75</v>
      </c>
      <c r="C1567" s="218">
        <v>44946</v>
      </c>
      <c r="D1567" s="218">
        <v>44945</v>
      </c>
      <c r="E1567" s="1">
        <v>8</v>
      </c>
      <c r="F1567" s="62">
        <v>219.43</v>
      </c>
    </row>
    <row r="1568" spans="1:6" x14ac:dyDescent="0.35">
      <c r="A1568" s="1">
        <v>12</v>
      </c>
      <c r="B1568" s="1" t="s">
        <v>75</v>
      </c>
      <c r="C1568" s="218">
        <v>44946</v>
      </c>
      <c r="D1568" s="218">
        <v>44946</v>
      </c>
      <c r="E1568" s="1">
        <v>15</v>
      </c>
      <c r="F1568" s="62">
        <v>662.4</v>
      </c>
    </row>
    <row r="1569" spans="1:6" x14ac:dyDescent="0.35">
      <c r="A1569" s="1">
        <v>12</v>
      </c>
      <c r="B1569" s="1" t="s">
        <v>75</v>
      </c>
      <c r="C1569" s="218">
        <v>44947</v>
      </c>
      <c r="D1569" s="218">
        <v>44945</v>
      </c>
      <c r="E1569" s="1">
        <v>4</v>
      </c>
      <c r="F1569" s="62">
        <v>93.01</v>
      </c>
    </row>
    <row r="1570" spans="1:6" x14ac:dyDescent="0.35">
      <c r="A1570" s="1">
        <v>12</v>
      </c>
      <c r="B1570" s="1" t="s">
        <v>75</v>
      </c>
      <c r="C1570" s="218">
        <v>44947</v>
      </c>
      <c r="D1570" s="218">
        <v>44946</v>
      </c>
      <c r="E1570" s="1">
        <v>1</v>
      </c>
      <c r="F1570" s="62">
        <v>23.71</v>
      </c>
    </row>
    <row r="1571" spans="1:6" x14ac:dyDescent="0.35">
      <c r="A1571" s="1">
        <v>12</v>
      </c>
      <c r="B1571" s="1" t="s">
        <v>75</v>
      </c>
      <c r="C1571" s="218">
        <v>44947</v>
      </c>
      <c r="D1571" s="218">
        <v>44947</v>
      </c>
      <c r="E1571" s="1">
        <v>8</v>
      </c>
      <c r="F1571" s="62">
        <v>435.2</v>
      </c>
    </row>
    <row r="1572" spans="1:6" x14ac:dyDescent="0.35">
      <c r="A1572" s="1">
        <v>12</v>
      </c>
      <c r="B1572" s="1" t="s">
        <v>75</v>
      </c>
      <c r="C1572" s="218">
        <v>44948</v>
      </c>
      <c r="D1572" s="218">
        <v>44943</v>
      </c>
      <c r="E1572" s="1">
        <v>1</v>
      </c>
      <c r="F1572" s="62">
        <v>23.76</v>
      </c>
    </row>
    <row r="1573" spans="1:6" x14ac:dyDescent="0.35">
      <c r="A1573" s="1">
        <v>12</v>
      </c>
      <c r="B1573" s="1" t="s">
        <v>75</v>
      </c>
      <c r="C1573" s="218">
        <v>44948</v>
      </c>
      <c r="D1573" s="218">
        <v>44945</v>
      </c>
      <c r="E1573" s="1">
        <v>6</v>
      </c>
      <c r="F1573" s="62">
        <v>141.52000000000001</v>
      </c>
    </row>
    <row r="1574" spans="1:6" x14ac:dyDescent="0.35">
      <c r="A1574" s="1">
        <v>12</v>
      </c>
      <c r="B1574" s="1" t="s">
        <v>75</v>
      </c>
      <c r="C1574" s="218">
        <v>44948</v>
      </c>
      <c r="D1574" s="218">
        <v>44946</v>
      </c>
      <c r="E1574" s="1">
        <v>1</v>
      </c>
      <c r="F1574" s="62">
        <v>23.61</v>
      </c>
    </row>
    <row r="1575" spans="1:6" x14ac:dyDescent="0.35">
      <c r="A1575" s="1">
        <v>12</v>
      </c>
      <c r="B1575" s="1" t="s">
        <v>75</v>
      </c>
      <c r="C1575" s="218">
        <v>44948</v>
      </c>
      <c r="D1575" s="218">
        <v>44947</v>
      </c>
      <c r="E1575" s="1">
        <v>30</v>
      </c>
      <c r="F1575" s="62">
        <v>1325.25</v>
      </c>
    </row>
    <row r="1576" spans="1:6" x14ac:dyDescent="0.35">
      <c r="A1576" s="1">
        <v>12</v>
      </c>
      <c r="B1576" s="1" t="s">
        <v>75</v>
      </c>
      <c r="C1576" s="218">
        <v>44948</v>
      </c>
      <c r="D1576" s="218">
        <v>44948</v>
      </c>
      <c r="E1576" s="1">
        <v>16</v>
      </c>
      <c r="F1576" s="62">
        <v>686.06</v>
      </c>
    </row>
    <row r="1577" spans="1:6" x14ac:dyDescent="0.35">
      <c r="A1577" s="1">
        <v>12</v>
      </c>
      <c r="B1577" s="1" t="s">
        <v>75</v>
      </c>
      <c r="C1577" s="218">
        <v>44949</v>
      </c>
      <c r="D1577" s="218">
        <v>44945</v>
      </c>
      <c r="E1577" s="1">
        <v>4</v>
      </c>
      <c r="F1577" s="62">
        <v>123.06</v>
      </c>
    </row>
    <row r="1578" spans="1:6" x14ac:dyDescent="0.35">
      <c r="A1578" s="1">
        <v>12</v>
      </c>
      <c r="B1578" s="1" t="s">
        <v>75</v>
      </c>
      <c r="C1578" s="218">
        <v>44949</v>
      </c>
      <c r="D1578" s="218">
        <v>44946</v>
      </c>
      <c r="E1578" s="1">
        <v>3</v>
      </c>
      <c r="F1578" s="62">
        <v>67.86</v>
      </c>
    </row>
    <row r="1579" spans="1:6" x14ac:dyDescent="0.35">
      <c r="A1579" s="1">
        <v>12</v>
      </c>
      <c r="B1579" s="1" t="s">
        <v>75</v>
      </c>
      <c r="C1579" s="218">
        <v>44949</v>
      </c>
      <c r="D1579" s="218">
        <v>44947</v>
      </c>
      <c r="E1579" s="1">
        <v>6</v>
      </c>
      <c r="F1579" s="62">
        <v>264.37</v>
      </c>
    </row>
    <row r="1580" spans="1:6" x14ac:dyDescent="0.35">
      <c r="A1580" s="1">
        <v>12</v>
      </c>
      <c r="B1580" s="1" t="s">
        <v>75</v>
      </c>
      <c r="C1580" s="218">
        <v>44949</v>
      </c>
      <c r="D1580" s="218">
        <v>44948</v>
      </c>
      <c r="E1580" s="1">
        <v>12</v>
      </c>
      <c r="F1580" s="62">
        <v>341.55</v>
      </c>
    </row>
    <row r="1581" spans="1:6" x14ac:dyDescent="0.35">
      <c r="A1581" s="1">
        <v>12</v>
      </c>
      <c r="B1581" s="1" t="s">
        <v>75</v>
      </c>
      <c r="C1581" s="218">
        <v>44949</v>
      </c>
      <c r="D1581" s="218">
        <v>44949</v>
      </c>
      <c r="E1581" s="1">
        <v>15</v>
      </c>
      <c r="F1581" s="62">
        <v>723.19</v>
      </c>
    </row>
    <row r="1582" spans="1:6" x14ac:dyDescent="0.35">
      <c r="A1582" s="1">
        <v>12</v>
      </c>
      <c r="B1582" s="1" t="s">
        <v>75</v>
      </c>
      <c r="C1582" s="218">
        <v>44950</v>
      </c>
      <c r="D1582" s="218">
        <v>44947</v>
      </c>
      <c r="E1582" s="1">
        <v>1</v>
      </c>
      <c r="F1582" s="62">
        <v>23.66</v>
      </c>
    </row>
    <row r="1583" spans="1:6" x14ac:dyDescent="0.35">
      <c r="A1583" s="1">
        <v>12</v>
      </c>
      <c r="B1583" s="1" t="s">
        <v>75</v>
      </c>
      <c r="C1583" s="218">
        <v>44950</v>
      </c>
      <c r="D1583" s="218">
        <v>44948</v>
      </c>
      <c r="E1583" s="1">
        <v>3</v>
      </c>
      <c r="F1583" s="62">
        <v>71.28</v>
      </c>
    </row>
    <row r="1584" spans="1:6" x14ac:dyDescent="0.35">
      <c r="A1584" s="1">
        <v>12</v>
      </c>
      <c r="B1584" s="1" t="s">
        <v>75</v>
      </c>
      <c r="C1584" s="218">
        <v>44950</v>
      </c>
      <c r="D1584" s="218">
        <v>44949</v>
      </c>
      <c r="E1584" s="1">
        <v>5</v>
      </c>
      <c r="F1584" s="62">
        <v>179.68</v>
      </c>
    </row>
    <row r="1585" spans="1:6" x14ac:dyDescent="0.35">
      <c r="A1585" s="1">
        <v>12</v>
      </c>
      <c r="B1585" s="1" t="s">
        <v>75</v>
      </c>
      <c r="C1585" s="218">
        <v>44950</v>
      </c>
      <c r="D1585" s="218">
        <v>44950</v>
      </c>
      <c r="E1585" s="1">
        <v>21</v>
      </c>
      <c r="F1585" s="62">
        <v>865.55</v>
      </c>
    </row>
    <row r="1586" spans="1:6" x14ac:dyDescent="0.35">
      <c r="A1586" s="1">
        <v>12</v>
      </c>
      <c r="B1586" s="1" t="s">
        <v>75</v>
      </c>
      <c r="C1586" s="218">
        <v>44951</v>
      </c>
      <c r="D1586" s="218">
        <v>44949</v>
      </c>
      <c r="E1586" s="1">
        <v>1</v>
      </c>
      <c r="F1586" s="62">
        <v>51.08</v>
      </c>
    </row>
    <row r="1587" spans="1:6" x14ac:dyDescent="0.35">
      <c r="A1587" s="1">
        <v>12</v>
      </c>
      <c r="B1587" s="1" t="s">
        <v>75</v>
      </c>
      <c r="C1587" s="218">
        <v>44951</v>
      </c>
      <c r="D1587" s="218">
        <v>44950</v>
      </c>
      <c r="E1587" s="1">
        <v>8</v>
      </c>
      <c r="F1587" s="62">
        <v>432.77</v>
      </c>
    </row>
    <row r="1588" spans="1:6" x14ac:dyDescent="0.35">
      <c r="A1588" s="1">
        <v>12</v>
      </c>
      <c r="B1588" s="1" t="s">
        <v>75</v>
      </c>
      <c r="C1588" s="218">
        <v>44951</v>
      </c>
      <c r="D1588" s="218">
        <v>44951</v>
      </c>
      <c r="E1588" s="1">
        <v>6</v>
      </c>
      <c r="F1588" s="62">
        <v>232.1</v>
      </c>
    </row>
    <row r="1589" spans="1:6" x14ac:dyDescent="0.35">
      <c r="A1589" s="1">
        <v>12</v>
      </c>
      <c r="B1589" s="1" t="s">
        <v>75</v>
      </c>
      <c r="C1589" s="218">
        <v>44952</v>
      </c>
      <c r="D1589" s="218">
        <v>44949</v>
      </c>
      <c r="E1589" s="1">
        <v>2</v>
      </c>
      <c r="F1589" s="62">
        <v>44.8</v>
      </c>
    </row>
    <row r="1590" spans="1:6" x14ac:dyDescent="0.35">
      <c r="A1590" s="1">
        <v>12</v>
      </c>
      <c r="B1590" s="1" t="s">
        <v>75</v>
      </c>
      <c r="C1590" s="218">
        <v>44952</v>
      </c>
      <c r="D1590" s="218">
        <v>44950</v>
      </c>
      <c r="E1590" s="1">
        <v>6</v>
      </c>
      <c r="F1590" s="62">
        <v>265.32</v>
      </c>
    </row>
    <row r="1591" spans="1:6" x14ac:dyDescent="0.35">
      <c r="A1591" s="1">
        <v>12</v>
      </c>
      <c r="B1591" s="1" t="s">
        <v>75</v>
      </c>
      <c r="C1591" s="218">
        <v>44952</v>
      </c>
      <c r="D1591" s="218">
        <v>44951</v>
      </c>
      <c r="E1591" s="1">
        <v>15</v>
      </c>
      <c r="F1591" s="62">
        <v>565.28</v>
      </c>
    </row>
    <row r="1592" spans="1:6" x14ac:dyDescent="0.35">
      <c r="A1592" s="1">
        <v>12</v>
      </c>
      <c r="B1592" s="1" t="s">
        <v>75</v>
      </c>
      <c r="C1592" s="218">
        <v>44952</v>
      </c>
      <c r="D1592" s="218">
        <v>44952</v>
      </c>
      <c r="E1592" s="1">
        <v>9</v>
      </c>
      <c r="F1592" s="62">
        <v>397.23</v>
      </c>
    </row>
    <row r="1593" spans="1:6" x14ac:dyDescent="0.35">
      <c r="A1593" s="1">
        <v>13</v>
      </c>
      <c r="B1593" s="1" t="s">
        <v>76</v>
      </c>
      <c r="C1593" s="218">
        <v>44878</v>
      </c>
      <c r="D1593" s="218">
        <v>44878</v>
      </c>
      <c r="E1593" s="1">
        <v>8</v>
      </c>
      <c r="F1593" s="62">
        <v>254.19</v>
      </c>
    </row>
    <row r="1594" spans="1:6" x14ac:dyDescent="0.35">
      <c r="A1594" s="1">
        <v>13</v>
      </c>
      <c r="B1594" s="1" t="s">
        <v>76</v>
      </c>
      <c r="C1594" s="218">
        <v>44879</v>
      </c>
      <c r="D1594" s="218">
        <v>44878</v>
      </c>
      <c r="E1594" s="1">
        <v>3</v>
      </c>
      <c r="F1594" s="62">
        <v>71.23</v>
      </c>
    </row>
    <row r="1595" spans="1:6" x14ac:dyDescent="0.35">
      <c r="A1595" s="1">
        <v>13</v>
      </c>
      <c r="B1595" s="1" t="s">
        <v>76</v>
      </c>
      <c r="C1595" s="218">
        <v>44879</v>
      </c>
      <c r="D1595" s="218">
        <v>44879</v>
      </c>
      <c r="E1595" s="1">
        <v>7</v>
      </c>
      <c r="F1595" s="62">
        <v>221.86</v>
      </c>
    </row>
    <row r="1596" spans="1:6" x14ac:dyDescent="0.35">
      <c r="A1596" s="1">
        <v>13</v>
      </c>
      <c r="B1596" s="1" t="s">
        <v>76</v>
      </c>
      <c r="C1596" s="218">
        <v>44881</v>
      </c>
      <c r="D1596" s="218">
        <v>44878</v>
      </c>
      <c r="E1596" s="1">
        <v>3</v>
      </c>
      <c r="F1596" s="62">
        <v>101.77</v>
      </c>
    </row>
    <row r="1597" spans="1:6" x14ac:dyDescent="0.35">
      <c r="A1597" s="1">
        <v>13</v>
      </c>
      <c r="B1597" s="1" t="s">
        <v>76</v>
      </c>
      <c r="C1597" s="218">
        <v>44881</v>
      </c>
      <c r="D1597" s="218">
        <v>44879</v>
      </c>
      <c r="E1597" s="1">
        <v>8</v>
      </c>
      <c r="F1597" s="62">
        <v>259.95999999999998</v>
      </c>
    </row>
    <row r="1598" spans="1:6" x14ac:dyDescent="0.35">
      <c r="A1598" s="1">
        <v>13</v>
      </c>
      <c r="B1598" s="1" t="s">
        <v>76</v>
      </c>
      <c r="C1598" s="218">
        <v>44881</v>
      </c>
      <c r="D1598" s="218">
        <v>44880</v>
      </c>
      <c r="E1598" s="1">
        <v>5</v>
      </c>
      <c r="F1598" s="62">
        <v>176.32</v>
      </c>
    </row>
    <row r="1599" spans="1:6" x14ac:dyDescent="0.35">
      <c r="A1599" s="1">
        <v>13</v>
      </c>
      <c r="B1599" s="1" t="s">
        <v>76</v>
      </c>
      <c r="C1599" s="218">
        <v>44881</v>
      </c>
      <c r="D1599" s="218">
        <v>44881</v>
      </c>
      <c r="E1599" s="1">
        <v>1</v>
      </c>
      <c r="F1599" s="62">
        <v>54.45</v>
      </c>
    </row>
    <row r="1600" spans="1:6" x14ac:dyDescent="0.35">
      <c r="A1600" s="1">
        <v>13</v>
      </c>
      <c r="B1600" s="1" t="s">
        <v>76</v>
      </c>
      <c r="C1600" s="218">
        <v>44884</v>
      </c>
      <c r="D1600" s="218">
        <v>44878</v>
      </c>
      <c r="E1600" s="1">
        <v>1</v>
      </c>
      <c r="F1600" s="62">
        <v>23.66</v>
      </c>
    </row>
    <row r="1601" spans="1:6" x14ac:dyDescent="0.35">
      <c r="A1601" s="1">
        <v>13</v>
      </c>
      <c r="B1601" s="1" t="s">
        <v>76</v>
      </c>
      <c r="C1601" s="218">
        <v>44884</v>
      </c>
      <c r="D1601" s="218">
        <v>44880</v>
      </c>
      <c r="E1601" s="1">
        <v>13</v>
      </c>
      <c r="F1601" s="62">
        <v>356.4</v>
      </c>
    </row>
    <row r="1602" spans="1:6" x14ac:dyDescent="0.35">
      <c r="A1602" s="1">
        <v>13</v>
      </c>
      <c r="B1602" s="1" t="s">
        <v>76</v>
      </c>
      <c r="C1602" s="218">
        <v>44884</v>
      </c>
      <c r="D1602" s="218">
        <v>44881</v>
      </c>
      <c r="E1602" s="1">
        <v>8</v>
      </c>
      <c r="F1602" s="62">
        <v>425.19</v>
      </c>
    </row>
    <row r="1603" spans="1:6" x14ac:dyDescent="0.35">
      <c r="A1603" s="1">
        <v>13</v>
      </c>
      <c r="B1603" s="1" t="s">
        <v>76</v>
      </c>
      <c r="C1603" s="218">
        <v>44884</v>
      </c>
      <c r="D1603" s="218">
        <v>44882</v>
      </c>
      <c r="E1603" s="1">
        <v>7</v>
      </c>
      <c r="F1603" s="62">
        <v>279.32</v>
      </c>
    </row>
    <row r="1604" spans="1:6" x14ac:dyDescent="0.35">
      <c r="A1604" s="1">
        <v>13</v>
      </c>
      <c r="B1604" s="1" t="s">
        <v>76</v>
      </c>
      <c r="C1604" s="218">
        <v>44885</v>
      </c>
      <c r="D1604" s="218">
        <v>44879</v>
      </c>
      <c r="E1604" s="1">
        <v>2</v>
      </c>
      <c r="F1604" s="62">
        <v>47.22</v>
      </c>
    </row>
    <row r="1605" spans="1:6" x14ac:dyDescent="0.35">
      <c r="A1605" s="1">
        <v>13</v>
      </c>
      <c r="B1605" s="1" t="s">
        <v>76</v>
      </c>
      <c r="C1605" s="218">
        <v>44885</v>
      </c>
      <c r="D1605" s="218">
        <v>44880</v>
      </c>
      <c r="E1605" s="1">
        <v>2</v>
      </c>
      <c r="F1605" s="62">
        <v>77.81</v>
      </c>
    </row>
    <row r="1606" spans="1:6" x14ac:dyDescent="0.35">
      <c r="A1606" s="1">
        <v>13</v>
      </c>
      <c r="B1606" s="1" t="s">
        <v>76</v>
      </c>
      <c r="C1606" s="218">
        <v>44885</v>
      </c>
      <c r="D1606" s="218">
        <v>44881</v>
      </c>
      <c r="E1606" s="1">
        <v>3</v>
      </c>
      <c r="F1606" s="62">
        <v>70.290000000000006</v>
      </c>
    </row>
    <row r="1607" spans="1:6" x14ac:dyDescent="0.35">
      <c r="A1607" s="1">
        <v>13</v>
      </c>
      <c r="B1607" s="1" t="s">
        <v>76</v>
      </c>
      <c r="C1607" s="218">
        <v>44885</v>
      </c>
      <c r="D1607" s="218">
        <v>44882</v>
      </c>
      <c r="E1607" s="1">
        <v>7</v>
      </c>
      <c r="F1607" s="62">
        <v>220.22</v>
      </c>
    </row>
    <row r="1608" spans="1:6" x14ac:dyDescent="0.35">
      <c r="A1608" s="1">
        <v>13</v>
      </c>
      <c r="B1608" s="1" t="s">
        <v>76</v>
      </c>
      <c r="C1608" s="218">
        <v>44885</v>
      </c>
      <c r="D1608" s="218">
        <v>44885</v>
      </c>
      <c r="E1608" s="1">
        <v>5</v>
      </c>
      <c r="F1608" s="62">
        <v>209.08</v>
      </c>
    </row>
    <row r="1609" spans="1:6" x14ac:dyDescent="0.35">
      <c r="A1609" s="1">
        <v>13</v>
      </c>
      <c r="B1609" s="1" t="s">
        <v>76</v>
      </c>
      <c r="C1609" s="218">
        <v>44886</v>
      </c>
      <c r="D1609" s="218">
        <v>44881</v>
      </c>
      <c r="E1609" s="1">
        <v>1</v>
      </c>
      <c r="F1609" s="62">
        <v>22.97</v>
      </c>
    </row>
    <row r="1610" spans="1:6" x14ac:dyDescent="0.35">
      <c r="A1610" s="1">
        <v>13</v>
      </c>
      <c r="B1610" s="1" t="s">
        <v>76</v>
      </c>
      <c r="C1610" s="218">
        <v>44886</v>
      </c>
      <c r="D1610" s="218">
        <v>44882</v>
      </c>
      <c r="E1610" s="1">
        <v>2</v>
      </c>
      <c r="F1610" s="62">
        <v>46.33</v>
      </c>
    </row>
    <row r="1611" spans="1:6" x14ac:dyDescent="0.35">
      <c r="A1611" s="1">
        <v>13</v>
      </c>
      <c r="B1611" s="1" t="s">
        <v>76</v>
      </c>
      <c r="C1611" s="218">
        <v>44886</v>
      </c>
      <c r="D1611" s="218">
        <v>44885</v>
      </c>
      <c r="E1611" s="1">
        <v>2</v>
      </c>
      <c r="F1611" s="62">
        <v>47.37</v>
      </c>
    </row>
    <row r="1612" spans="1:6" x14ac:dyDescent="0.35">
      <c r="A1612" s="1">
        <v>13</v>
      </c>
      <c r="B1612" s="1" t="s">
        <v>76</v>
      </c>
      <c r="C1612" s="218">
        <v>44886</v>
      </c>
      <c r="D1612" s="218">
        <v>44886</v>
      </c>
      <c r="E1612" s="1">
        <v>2</v>
      </c>
      <c r="F1612" s="62">
        <v>77.86</v>
      </c>
    </row>
    <row r="1613" spans="1:6" x14ac:dyDescent="0.35">
      <c r="A1613" s="1">
        <v>13</v>
      </c>
      <c r="B1613" s="1" t="s">
        <v>76</v>
      </c>
      <c r="C1613" s="218">
        <v>44887</v>
      </c>
      <c r="D1613" s="218">
        <v>44887</v>
      </c>
      <c r="E1613" s="1">
        <v>7</v>
      </c>
      <c r="F1613" s="62">
        <v>318.23</v>
      </c>
    </row>
    <row r="1614" spans="1:6" x14ac:dyDescent="0.35">
      <c r="A1614" s="1">
        <v>13</v>
      </c>
      <c r="B1614" s="1" t="s">
        <v>76</v>
      </c>
      <c r="C1614" s="218">
        <v>44888</v>
      </c>
      <c r="D1614" s="218">
        <v>44885</v>
      </c>
      <c r="E1614" s="1">
        <v>1</v>
      </c>
      <c r="F1614" s="62">
        <v>23.66</v>
      </c>
    </row>
    <row r="1615" spans="1:6" x14ac:dyDescent="0.35">
      <c r="A1615" s="1">
        <v>13</v>
      </c>
      <c r="B1615" s="1" t="s">
        <v>76</v>
      </c>
      <c r="C1615" s="218">
        <v>44888</v>
      </c>
      <c r="D1615" s="218">
        <v>44886</v>
      </c>
      <c r="E1615" s="1">
        <v>1</v>
      </c>
      <c r="F1615" s="62">
        <v>53.41</v>
      </c>
    </row>
    <row r="1616" spans="1:6" x14ac:dyDescent="0.35">
      <c r="A1616" s="1">
        <v>13</v>
      </c>
      <c r="B1616" s="1" t="s">
        <v>76</v>
      </c>
      <c r="C1616" s="218">
        <v>44888</v>
      </c>
      <c r="D1616" s="218">
        <v>44887</v>
      </c>
      <c r="E1616" s="1">
        <v>2</v>
      </c>
      <c r="F1616" s="62">
        <v>74.349999999999994</v>
      </c>
    </row>
    <row r="1617" spans="1:6" x14ac:dyDescent="0.35">
      <c r="A1617" s="1">
        <v>13</v>
      </c>
      <c r="B1617" s="1" t="s">
        <v>76</v>
      </c>
      <c r="C1617" s="218">
        <v>44888</v>
      </c>
      <c r="D1617" s="218">
        <v>44888</v>
      </c>
      <c r="E1617" s="1">
        <v>10</v>
      </c>
      <c r="F1617" s="62">
        <v>450.24</v>
      </c>
    </row>
    <row r="1618" spans="1:6" x14ac:dyDescent="0.35">
      <c r="A1618" s="1">
        <v>13</v>
      </c>
      <c r="B1618" s="1" t="s">
        <v>76</v>
      </c>
      <c r="C1618" s="218">
        <v>44889</v>
      </c>
      <c r="D1618" s="218">
        <v>44886</v>
      </c>
      <c r="E1618" s="1">
        <v>1</v>
      </c>
      <c r="F1618" s="62">
        <v>47.77</v>
      </c>
    </row>
    <row r="1619" spans="1:6" x14ac:dyDescent="0.35">
      <c r="A1619" s="1">
        <v>13</v>
      </c>
      <c r="B1619" s="1" t="s">
        <v>76</v>
      </c>
      <c r="C1619" s="218">
        <v>44889</v>
      </c>
      <c r="D1619" s="218">
        <v>44888</v>
      </c>
      <c r="E1619" s="1">
        <v>3</v>
      </c>
      <c r="F1619" s="62">
        <v>68.36</v>
      </c>
    </row>
    <row r="1620" spans="1:6" x14ac:dyDescent="0.35">
      <c r="A1620" s="1">
        <v>13</v>
      </c>
      <c r="B1620" s="1" t="s">
        <v>76</v>
      </c>
      <c r="C1620" s="218">
        <v>44889</v>
      </c>
      <c r="D1620" s="218">
        <v>44889</v>
      </c>
      <c r="E1620" s="1">
        <v>10</v>
      </c>
      <c r="F1620" s="62">
        <v>510.79</v>
      </c>
    </row>
    <row r="1621" spans="1:6" x14ac:dyDescent="0.35">
      <c r="A1621" s="1">
        <v>13</v>
      </c>
      <c r="B1621" s="1" t="s">
        <v>76</v>
      </c>
      <c r="C1621" s="218">
        <v>44890</v>
      </c>
      <c r="D1621" s="218">
        <v>44888</v>
      </c>
      <c r="E1621" s="1">
        <v>1</v>
      </c>
      <c r="F1621" s="62">
        <v>23.66</v>
      </c>
    </row>
    <row r="1622" spans="1:6" x14ac:dyDescent="0.35">
      <c r="A1622" s="1">
        <v>13</v>
      </c>
      <c r="B1622" s="1" t="s">
        <v>76</v>
      </c>
      <c r="C1622" s="218">
        <v>44890</v>
      </c>
      <c r="D1622" s="218">
        <v>44889</v>
      </c>
      <c r="E1622" s="1">
        <v>6</v>
      </c>
      <c r="F1622" s="62">
        <v>290.86</v>
      </c>
    </row>
    <row r="1623" spans="1:6" x14ac:dyDescent="0.35">
      <c r="A1623" s="1">
        <v>13</v>
      </c>
      <c r="B1623" s="1" t="s">
        <v>76</v>
      </c>
      <c r="C1623" s="218">
        <v>44890</v>
      </c>
      <c r="D1623" s="218">
        <v>44890</v>
      </c>
      <c r="E1623" s="1">
        <v>7</v>
      </c>
      <c r="F1623" s="62">
        <v>372.63</v>
      </c>
    </row>
    <row r="1624" spans="1:6" x14ac:dyDescent="0.35">
      <c r="A1624" s="1">
        <v>13</v>
      </c>
      <c r="B1624" s="1" t="s">
        <v>76</v>
      </c>
      <c r="C1624" s="218">
        <v>44891</v>
      </c>
      <c r="D1624" s="218">
        <v>44887</v>
      </c>
      <c r="E1624" s="1">
        <v>1</v>
      </c>
      <c r="F1624" s="62">
        <v>54.35</v>
      </c>
    </row>
    <row r="1625" spans="1:6" x14ac:dyDescent="0.35">
      <c r="A1625" s="1">
        <v>13</v>
      </c>
      <c r="B1625" s="1" t="s">
        <v>76</v>
      </c>
      <c r="C1625" s="218">
        <v>44891</v>
      </c>
      <c r="D1625" s="218">
        <v>44888</v>
      </c>
      <c r="E1625" s="1">
        <v>1</v>
      </c>
      <c r="F1625" s="62">
        <v>23.76</v>
      </c>
    </row>
    <row r="1626" spans="1:6" x14ac:dyDescent="0.35">
      <c r="A1626" s="1">
        <v>13</v>
      </c>
      <c r="B1626" s="1" t="s">
        <v>76</v>
      </c>
      <c r="C1626" s="218">
        <v>44891</v>
      </c>
      <c r="D1626" s="218">
        <v>44889</v>
      </c>
      <c r="E1626" s="1">
        <v>4</v>
      </c>
      <c r="F1626" s="62">
        <v>149.38999999999999</v>
      </c>
    </row>
    <row r="1627" spans="1:6" x14ac:dyDescent="0.35">
      <c r="A1627" s="1">
        <v>13</v>
      </c>
      <c r="B1627" s="1" t="s">
        <v>76</v>
      </c>
      <c r="C1627" s="218">
        <v>44891</v>
      </c>
      <c r="D1627" s="218">
        <v>44890</v>
      </c>
      <c r="E1627" s="1">
        <v>2</v>
      </c>
      <c r="F1627" s="62">
        <v>108.45</v>
      </c>
    </row>
    <row r="1628" spans="1:6" x14ac:dyDescent="0.35">
      <c r="A1628" s="1">
        <v>13</v>
      </c>
      <c r="B1628" s="1" t="s">
        <v>76</v>
      </c>
      <c r="C1628" s="218">
        <v>44891</v>
      </c>
      <c r="D1628" s="218">
        <v>44891</v>
      </c>
      <c r="E1628" s="1">
        <v>7</v>
      </c>
      <c r="F1628" s="62">
        <v>345.44</v>
      </c>
    </row>
    <row r="1629" spans="1:6" x14ac:dyDescent="0.35">
      <c r="A1629" s="1">
        <v>13</v>
      </c>
      <c r="B1629" s="1" t="s">
        <v>76</v>
      </c>
      <c r="C1629" s="218">
        <v>44892</v>
      </c>
      <c r="D1629" s="218">
        <v>44888</v>
      </c>
      <c r="E1629" s="1">
        <v>1</v>
      </c>
      <c r="F1629" s="62">
        <v>23.61</v>
      </c>
    </row>
    <row r="1630" spans="1:6" x14ac:dyDescent="0.35">
      <c r="A1630" s="1">
        <v>13</v>
      </c>
      <c r="B1630" s="1" t="s">
        <v>76</v>
      </c>
      <c r="C1630" s="218">
        <v>44892</v>
      </c>
      <c r="D1630" s="218">
        <v>44889</v>
      </c>
      <c r="E1630" s="1">
        <v>1</v>
      </c>
      <c r="F1630" s="62">
        <v>23.51</v>
      </c>
    </row>
    <row r="1631" spans="1:6" x14ac:dyDescent="0.35">
      <c r="A1631" s="1">
        <v>13</v>
      </c>
      <c r="B1631" s="1" t="s">
        <v>76</v>
      </c>
      <c r="C1631" s="218">
        <v>44892</v>
      </c>
      <c r="D1631" s="218">
        <v>44890</v>
      </c>
      <c r="E1631" s="1">
        <v>1</v>
      </c>
      <c r="F1631" s="62">
        <v>49.99</v>
      </c>
    </row>
    <row r="1632" spans="1:6" x14ac:dyDescent="0.35">
      <c r="A1632" s="1">
        <v>13</v>
      </c>
      <c r="B1632" s="1" t="s">
        <v>76</v>
      </c>
      <c r="C1632" s="218">
        <v>44892</v>
      </c>
      <c r="D1632" s="218">
        <v>44891</v>
      </c>
      <c r="E1632" s="1">
        <v>10</v>
      </c>
      <c r="F1632" s="62">
        <v>436.04</v>
      </c>
    </row>
    <row r="1633" spans="1:6" x14ac:dyDescent="0.35">
      <c r="A1633" s="1">
        <v>13</v>
      </c>
      <c r="B1633" s="1" t="s">
        <v>76</v>
      </c>
      <c r="C1633" s="218">
        <v>44892</v>
      </c>
      <c r="D1633" s="218">
        <v>44892</v>
      </c>
      <c r="E1633" s="1">
        <v>10</v>
      </c>
      <c r="F1633" s="62">
        <v>375.09</v>
      </c>
    </row>
    <row r="1634" spans="1:6" x14ac:dyDescent="0.35">
      <c r="A1634" s="1">
        <v>13</v>
      </c>
      <c r="B1634" s="1" t="s">
        <v>76</v>
      </c>
      <c r="C1634" s="218">
        <v>44893</v>
      </c>
      <c r="D1634" s="218">
        <v>44887</v>
      </c>
      <c r="E1634" s="1">
        <v>1</v>
      </c>
      <c r="F1634" s="62">
        <v>23.17</v>
      </c>
    </row>
    <row r="1635" spans="1:6" x14ac:dyDescent="0.35">
      <c r="A1635" s="1">
        <v>13</v>
      </c>
      <c r="B1635" s="1" t="s">
        <v>76</v>
      </c>
      <c r="C1635" s="218">
        <v>44893</v>
      </c>
      <c r="D1635" s="218">
        <v>44890</v>
      </c>
      <c r="E1635" s="1">
        <v>1</v>
      </c>
      <c r="F1635" s="62">
        <v>53.46</v>
      </c>
    </row>
    <row r="1636" spans="1:6" x14ac:dyDescent="0.35">
      <c r="A1636" s="1">
        <v>13</v>
      </c>
      <c r="B1636" s="1" t="s">
        <v>76</v>
      </c>
      <c r="C1636" s="218">
        <v>44893</v>
      </c>
      <c r="D1636" s="218">
        <v>44891</v>
      </c>
      <c r="E1636" s="1">
        <v>3</v>
      </c>
      <c r="F1636" s="62">
        <v>131.02000000000001</v>
      </c>
    </row>
    <row r="1637" spans="1:6" x14ac:dyDescent="0.35">
      <c r="A1637" s="1">
        <v>13</v>
      </c>
      <c r="B1637" s="1" t="s">
        <v>76</v>
      </c>
      <c r="C1637" s="218">
        <v>44893</v>
      </c>
      <c r="D1637" s="218">
        <v>44892</v>
      </c>
      <c r="E1637" s="1">
        <v>5</v>
      </c>
      <c r="F1637" s="62">
        <v>201.45</v>
      </c>
    </row>
    <row r="1638" spans="1:6" x14ac:dyDescent="0.35">
      <c r="A1638" s="1">
        <v>13</v>
      </c>
      <c r="B1638" s="1" t="s">
        <v>76</v>
      </c>
      <c r="C1638" s="218">
        <v>44893</v>
      </c>
      <c r="D1638" s="218">
        <v>44893</v>
      </c>
      <c r="E1638" s="1">
        <v>3</v>
      </c>
      <c r="F1638" s="62">
        <v>162.25</v>
      </c>
    </row>
    <row r="1639" spans="1:6" x14ac:dyDescent="0.35">
      <c r="A1639" s="1">
        <v>13</v>
      </c>
      <c r="B1639" s="1" t="s">
        <v>76</v>
      </c>
      <c r="C1639" s="218">
        <v>44894</v>
      </c>
      <c r="D1639" s="218">
        <v>44891</v>
      </c>
      <c r="E1639" s="1">
        <v>3</v>
      </c>
      <c r="F1639" s="62">
        <v>127.36</v>
      </c>
    </row>
    <row r="1640" spans="1:6" x14ac:dyDescent="0.35">
      <c r="A1640" s="1">
        <v>13</v>
      </c>
      <c r="B1640" s="1" t="s">
        <v>76</v>
      </c>
      <c r="C1640" s="218">
        <v>44894</v>
      </c>
      <c r="D1640" s="218">
        <v>44892</v>
      </c>
      <c r="E1640" s="1">
        <v>2</v>
      </c>
      <c r="F1640" s="62">
        <v>47.42</v>
      </c>
    </row>
    <row r="1641" spans="1:6" x14ac:dyDescent="0.35">
      <c r="A1641" s="1">
        <v>13</v>
      </c>
      <c r="B1641" s="1" t="s">
        <v>76</v>
      </c>
      <c r="C1641" s="218">
        <v>44894</v>
      </c>
      <c r="D1641" s="218">
        <v>44893</v>
      </c>
      <c r="E1641" s="1">
        <v>9</v>
      </c>
      <c r="F1641" s="62">
        <v>376.88</v>
      </c>
    </row>
    <row r="1642" spans="1:6" x14ac:dyDescent="0.35">
      <c r="A1642" s="1">
        <v>13</v>
      </c>
      <c r="B1642" s="1" t="s">
        <v>76</v>
      </c>
      <c r="C1642" s="218">
        <v>44894</v>
      </c>
      <c r="D1642" s="218">
        <v>44894</v>
      </c>
      <c r="E1642" s="1">
        <v>4</v>
      </c>
      <c r="F1642" s="62">
        <v>215.61</v>
      </c>
    </row>
    <row r="1643" spans="1:6" x14ac:dyDescent="0.35">
      <c r="A1643" s="1">
        <v>13</v>
      </c>
      <c r="B1643" s="1" t="s">
        <v>76</v>
      </c>
      <c r="C1643" s="218">
        <v>44895</v>
      </c>
      <c r="D1643" s="218">
        <v>44893</v>
      </c>
      <c r="E1643" s="1">
        <v>5</v>
      </c>
      <c r="F1643" s="62">
        <v>255.61</v>
      </c>
    </row>
    <row r="1644" spans="1:6" x14ac:dyDescent="0.35">
      <c r="A1644" s="1">
        <v>13</v>
      </c>
      <c r="B1644" s="1" t="s">
        <v>76</v>
      </c>
      <c r="C1644" s="218">
        <v>44895</v>
      </c>
      <c r="D1644" s="218">
        <v>44894</v>
      </c>
      <c r="E1644" s="1">
        <v>1</v>
      </c>
      <c r="F1644" s="62">
        <v>52.07</v>
      </c>
    </row>
    <row r="1645" spans="1:6" x14ac:dyDescent="0.35">
      <c r="A1645" s="1">
        <v>13</v>
      </c>
      <c r="B1645" s="1" t="s">
        <v>76</v>
      </c>
      <c r="C1645" s="218">
        <v>44895</v>
      </c>
      <c r="D1645" s="218">
        <v>44895</v>
      </c>
      <c r="E1645" s="1">
        <v>8</v>
      </c>
      <c r="F1645" s="62">
        <v>360.31</v>
      </c>
    </row>
    <row r="1646" spans="1:6" x14ac:dyDescent="0.35">
      <c r="A1646" s="1">
        <v>13</v>
      </c>
      <c r="B1646" s="1" t="s">
        <v>76</v>
      </c>
      <c r="C1646" s="218">
        <v>44896</v>
      </c>
      <c r="D1646" s="218">
        <v>44892</v>
      </c>
      <c r="E1646" s="1">
        <v>2</v>
      </c>
      <c r="F1646" s="62">
        <v>107.66</v>
      </c>
    </row>
    <row r="1647" spans="1:6" x14ac:dyDescent="0.35">
      <c r="A1647" s="1">
        <v>13</v>
      </c>
      <c r="B1647" s="1" t="s">
        <v>76</v>
      </c>
      <c r="C1647" s="218">
        <v>44896</v>
      </c>
      <c r="D1647" s="218">
        <v>44893</v>
      </c>
      <c r="E1647" s="1">
        <v>3</v>
      </c>
      <c r="F1647" s="62">
        <v>147.11000000000001</v>
      </c>
    </row>
    <row r="1648" spans="1:6" x14ac:dyDescent="0.35">
      <c r="A1648" s="1">
        <v>13</v>
      </c>
      <c r="B1648" s="1" t="s">
        <v>76</v>
      </c>
      <c r="C1648" s="218">
        <v>44896</v>
      </c>
      <c r="D1648" s="218">
        <v>44894</v>
      </c>
      <c r="E1648" s="1">
        <v>5</v>
      </c>
      <c r="F1648" s="62">
        <v>228.99</v>
      </c>
    </row>
    <row r="1649" spans="1:6" x14ac:dyDescent="0.35">
      <c r="A1649" s="1">
        <v>13</v>
      </c>
      <c r="B1649" s="1" t="s">
        <v>76</v>
      </c>
      <c r="C1649" s="218">
        <v>44896</v>
      </c>
      <c r="D1649" s="218">
        <v>44895</v>
      </c>
      <c r="E1649" s="1">
        <v>4</v>
      </c>
      <c r="F1649" s="62">
        <v>212.05</v>
      </c>
    </row>
    <row r="1650" spans="1:6" x14ac:dyDescent="0.35">
      <c r="A1650" s="1">
        <v>13</v>
      </c>
      <c r="B1650" s="1" t="s">
        <v>76</v>
      </c>
      <c r="C1650" s="218">
        <v>44896</v>
      </c>
      <c r="D1650" s="218">
        <v>44896</v>
      </c>
      <c r="E1650" s="1">
        <v>6</v>
      </c>
      <c r="F1650" s="62">
        <v>255.9</v>
      </c>
    </row>
    <row r="1651" spans="1:6" x14ac:dyDescent="0.35">
      <c r="A1651" s="1">
        <v>13</v>
      </c>
      <c r="B1651" s="1" t="s">
        <v>76</v>
      </c>
      <c r="C1651" s="218">
        <v>44897</v>
      </c>
      <c r="D1651" s="218">
        <v>44894</v>
      </c>
      <c r="E1651" s="1">
        <v>3</v>
      </c>
      <c r="F1651" s="62">
        <v>157.11000000000001</v>
      </c>
    </row>
    <row r="1652" spans="1:6" x14ac:dyDescent="0.35">
      <c r="A1652" s="1">
        <v>13</v>
      </c>
      <c r="B1652" s="1" t="s">
        <v>76</v>
      </c>
      <c r="C1652" s="218">
        <v>44897</v>
      </c>
      <c r="D1652" s="218">
        <v>44895</v>
      </c>
      <c r="E1652" s="1">
        <v>2</v>
      </c>
      <c r="F1652" s="62">
        <v>108.2</v>
      </c>
    </row>
    <row r="1653" spans="1:6" x14ac:dyDescent="0.35">
      <c r="A1653" s="1">
        <v>13</v>
      </c>
      <c r="B1653" s="1" t="s">
        <v>76</v>
      </c>
      <c r="C1653" s="218">
        <v>44897</v>
      </c>
      <c r="D1653" s="218">
        <v>44896</v>
      </c>
      <c r="E1653" s="1">
        <v>4</v>
      </c>
      <c r="F1653" s="62">
        <v>152.27000000000001</v>
      </c>
    </row>
    <row r="1654" spans="1:6" x14ac:dyDescent="0.35">
      <c r="A1654" s="1">
        <v>13</v>
      </c>
      <c r="B1654" s="1" t="s">
        <v>76</v>
      </c>
      <c r="C1654" s="218">
        <v>44897</v>
      </c>
      <c r="D1654" s="218">
        <v>44897</v>
      </c>
      <c r="E1654" s="1">
        <v>6</v>
      </c>
      <c r="F1654" s="62">
        <v>261.86</v>
      </c>
    </row>
    <row r="1655" spans="1:6" x14ac:dyDescent="0.35">
      <c r="A1655" s="1">
        <v>13</v>
      </c>
      <c r="B1655" s="1" t="s">
        <v>76</v>
      </c>
      <c r="C1655" s="218">
        <v>44898</v>
      </c>
      <c r="D1655" s="218">
        <v>44894</v>
      </c>
      <c r="E1655" s="1">
        <v>3</v>
      </c>
      <c r="F1655" s="62">
        <v>159.78</v>
      </c>
    </row>
    <row r="1656" spans="1:6" x14ac:dyDescent="0.35">
      <c r="A1656" s="1">
        <v>13</v>
      </c>
      <c r="B1656" s="1" t="s">
        <v>76</v>
      </c>
      <c r="C1656" s="218">
        <v>44898</v>
      </c>
      <c r="D1656" s="218">
        <v>44895</v>
      </c>
      <c r="E1656" s="1">
        <v>4</v>
      </c>
      <c r="F1656" s="62">
        <v>212.05</v>
      </c>
    </row>
    <row r="1657" spans="1:6" x14ac:dyDescent="0.35">
      <c r="A1657" s="1">
        <v>13</v>
      </c>
      <c r="B1657" s="1" t="s">
        <v>76</v>
      </c>
      <c r="C1657" s="218">
        <v>44898</v>
      </c>
      <c r="D1657" s="218">
        <v>44896</v>
      </c>
      <c r="E1657" s="1">
        <v>2</v>
      </c>
      <c r="F1657" s="62">
        <v>108.21</v>
      </c>
    </row>
    <row r="1658" spans="1:6" x14ac:dyDescent="0.35">
      <c r="A1658" s="1">
        <v>13</v>
      </c>
      <c r="B1658" s="1" t="s">
        <v>76</v>
      </c>
      <c r="C1658" s="218">
        <v>44898</v>
      </c>
      <c r="D1658" s="218">
        <v>44897</v>
      </c>
      <c r="E1658" s="1">
        <v>2</v>
      </c>
      <c r="F1658" s="62">
        <v>108.5</v>
      </c>
    </row>
    <row r="1659" spans="1:6" x14ac:dyDescent="0.35">
      <c r="A1659" s="1">
        <v>13</v>
      </c>
      <c r="B1659" s="1" t="s">
        <v>76</v>
      </c>
      <c r="C1659" s="218">
        <v>44899</v>
      </c>
      <c r="D1659" s="218">
        <v>44895</v>
      </c>
      <c r="E1659" s="1">
        <v>1</v>
      </c>
      <c r="F1659" s="62">
        <v>54.05</v>
      </c>
    </row>
    <row r="1660" spans="1:6" x14ac:dyDescent="0.35">
      <c r="A1660" s="1">
        <v>13</v>
      </c>
      <c r="B1660" s="1" t="s">
        <v>76</v>
      </c>
      <c r="C1660" s="218">
        <v>44899</v>
      </c>
      <c r="D1660" s="218">
        <v>44896</v>
      </c>
      <c r="E1660" s="1">
        <v>4</v>
      </c>
      <c r="F1660" s="62">
        <v>217.05</v>
      </c>
    </row>
    <row r="1661" spans="1:6" x14ac:dyDescent="0.35">
      <c r="A1661" s="1">
        <v>13</v>
      </c>
      <c r="B1661" s="1" t="s">
        <v>76</v>
      </c>
      <c r="C1661" s="218">
        <v>44899</v>
      </c>
      <c r="D1661" s="218">
        <v>44897</v>
      </c>
      <c r="E1661" s="1">
        <v>3</v>
      </c>
      <c r="F1661" s="62">
        <v>127.06</v>
      </c>
    </row>
    <row r="1662" spans="1:6" x14ac:dyDescent="0.35">
      <c r="A1662" s="1">
        <v>13</v>
      </c>
      <c r="B1662" s="1" t="s">
        <v>76</v>
      </c>
      <c r="C1662" s="218">
        <v>44899</v>
      </c>
      <c r="D1662" s="218">
        <v>44899</v>
      </c>
      <c r="E1662" s="1">
        <v>10</v>
      </c>
      <c r="F1662" s="62">
        <v>528.74</v>
      </c>
    </row>
    <row r="1663" spans="1:6" x14ac:dyDescent="0.35">
      <c r="A1663" s="1">
        <v>13</v>
      </c>
      <c r="B1663" s="1" t="s">
        <v>76</v>
      </c>
      <c r="C1663" s="218">
        <v>44900</v>
      </c>
      <c r="D1663" s="218">
        <v>44896</v>
      </c>
      <c r="E1663" s="1">
        <v>1</v>
      </c>
      <c r="F1663" s="62">
        <v>23.66</v>
      </c>
    </row>
    <row r="1664" spans="1:6" x14ac:dyDescent="0.35">
      <c r="A1664" s="1">
        <v>13</v>
      </c>
      <c r="B1664" s="1" t="s">
        <v>76</v>
      </c>
      <c r="C1664" s="218">
        <v>44900</v>
      </c>
      <c r="D1664" s="218">
        <v>44897</v>
      </c>
      <c r="E1664" s="1">
        <v>2</v>
      </c>
      <c r="F1664" s="62">
        <v>107.61</v>
      </c>
    </row>
    <row r="1665" spans="1:6" x14ac:dyDescent="0.35">
      <c r="A1665" s="1">
        <v>13</v>
      </c>
      <c r="B1665" s="1" t="s">
        <v>76</v>
      </c>
      <c r="C1665" s="218">
        <v>44900</v>
      </c>
      <c r="D1665" s="218">
        <v>44899</v>
      </c>
      <c r="E1665" s="1">
        <v>5</v>
      </c>
      <c r="F1665" s="62">
        <v>178.98</v>
      </c>
    </row>
    <row r="1666" spans="1:6" x14ac:dyDescent="0.35">
      <c r="A1666" s="1">
        <v>13</v>
      </c>
      <c r="B1666" s="1" t="s">
        <v>76</v>
      </c>
      <c r="C1666" s="218">
        <v>44900</v>
      </c>
      <c r="D1666" s="218">
        <v>44900</v>
      </c>
      <c r="E1666" s="1">
        <v>12</v>
      </c>
      <c r="F1666" s="62">
        <v>553.64</v>
      </c>
    </row>
    <row r="1667" spans="1:6" x14ac:dyDescent="0.35">
      <c r="A1667" s="1">
        <v>13</v>
      </c>
      <c r="B1667" s="1" t="s">
        <v>76</v>
      </c>
      <c r="C1667" s="218">
        <v>44901</v>
      </c>
      <c r="D1667" s="218">
        <v>44897</v>
      </c>
      <c r="E1667" s="1">
        <v>2</v>
      </c>
      <c r="F1667" s="62">
        <v>47.32</v>
      </c>
    </row>
    <row r="1668" spans="1:6" x14ac:dyDescent="0.35">
      <c r="A1668" s="1">
        <v>13</v>
      </c>
      <c r="B1668" s="1" t="s">
        <v>76</v>
      </c>
      <c r="C1668" s="218">
        <v>44901</v>
      </c>
      <c r="D1668" s="218">
        <v>44899</v>
      </c>
      <c r="E1668" s="1">
        <v>2</v>
      </c>
      <c r="F1668" s="62">
        <v>108.6</v>
      </c>
    </row>
    <row r="1669" spans="1:6" x14ac:dyDescent="0.35">
      <c r="A1669" s="1">
        <v>13</v>
      </c>
      <c r="B1669" s="1" t="s">
        <v>76</v>
      </c>
      <c r="C1669" s="218">
        <v>44901</v>
      </c>
      <c r="D1669" s="218">
        <v>44900</v>
      </c>
      <c r="E1669" s="1">
        <v>4</v>
      </c>
      <c r="F1669" s="62">
        <v>184.28</v>
      </c>
    </row>
    <row r="1670" spans="1:6" x14ac:dyDescent="0.35">
      <c r="A1670" s="1">
        <v>13</v>
      </c>
      <c r="B1670" s="1" t="s">
        <v>76</v>
      </c>
      <c r="C1670" s="218">
        <v>44901</v>
      </c>
      <c r="D1670" s="218">
        <v>44901</v>
      </c>
      <c r="E1670" s="1">
        <v>14</v>
      </c>
      <c r="F1670" s="62">
        <v>627.99</v>
      </c>
    </row>
    <row r="1671" spans="1:6" x14ac:dyDescent="0.35">
      <c r="A1671" s="1">
        <v>13</v>
      </c>
      <c r="B1671" s="1" t="s">
        <v>76</v>
      </c>
      <c r="C1671" s="218">
        <v>44902</v>
      </c>
      <c r="D1671" s="218">
        <v>44900</v>
      </c>
      <c r="E1671" s="1">
        <v>1</v>
      </c>
      <c r="F1671" s="62">
        <v>54.25</v>
      </c>
    </row>
    <row r="1672" spans="1:6" x14ac:dyDescent="0.35">
      <c r="A1672" s="1">
        <v>13</v>
      </c>
      <c r="B1672" s="1" t="s">
        <v>76</v>
      </c>
      <c r="C1672" s="218">
        <v>44902</v>
      </c>
      <c r="D1672" s="218">
        <v>44901</v>
      </c>
      <c r="E1672" s="1">
        <v>3</v>
      </c>
      <c r="F1672" s="62">
        <v>124.94</v>
      </c>
    </row>
    <row r="1673" spans="1:6" x14ac:dyDescent="0.35">
      <c r="A1673" s="1">
        <v>13</v>
      </c>
      <c r="B1673" s="1" t="s">
        <v>76</v>
      </c>
      <c r="C1673" s="218">
        <v>44902</v>
      </c>
      <c r="D1673" s="218">
        <v>44902</v>
      </c>
      <c r="E1673" s="1">
        <v>14</v>
      </c>
      <c r="F1673" s="62">
        <v>756.79</v>
      </c>
    </row>
    <row r="1674" spans="1:6" x14ac:dyDescent="0.35">
      <c r="A1674" s="1">
        <v>13</v>
      </c>
      <c r="B1674" s="1" t="s">
        <v>76</v>
      </c>
      <c r="C1674" s="218">
        <v>44903</v>
      </c>
      <c r="D1674" s="218">
        <v>44902</v>
      </c>
      <c r="E1674" s="1">
        <v>1</v>
      </c>
      <c r="F1674" s="62">
        <v>54.15</v>
      </c>
    </row>
    <row r="1675" spans="1:6" x14ac:dyDescent="0.35">
      <c r="A1675" s="1">
        <v>13</v>
      </c>
      <c r="B1675" s="1" t="s">
        <v>76</v>
      </c>
      <c r="C1675" s="218">
        <v>44903</v>
      </c>
      <c r="D1675" s="218">
        <v>44903</v>
      </c>
      <c r="E1675" s="1">
        <v>11</v>
      </c>
      <c r="F1675" s="62">
        <v>590.47</v>
      </c>
    </row>
    <row r="1676" spans="1:6" x14ac:dyDescent="0.35">
      <c r="A1676" s="1">
        <v>13</v>
      </c>
      <c r="B1676" s="1" t="s">
        <v>76</v>
      </c>
      <c r="C1676" s="218">
        <v>44904</v>
      </c>
      <c r="D1676" s="218">
        <v>44902</v>
      </c>
      <c r="E1676" s="1">
        <v>1</v>
      </c>
      <c r="F1676" s="62">
        <v>54.15</v>
      </c>
    </row>
    <row r="1677" spans="1:6" x14ac:dyDescent="0.35">
      <c r="A1677" s="1">
        <v>13</v>
      </c>
      <c r="B1677" s="1" t="s">
        <v>76</v>
      </c>
      <c r="C1677" s="218">
        <v>44904</v>
      </c>
      <c r="D1677" s="218">
        <v>44903</v>
      </c>
      <c r="E1677" s="1">
        <v>1</v>
      </c>
      <c r="F1677" s="62">
        <v>51.38</v>
      </c>
    </row>
    <row r="1678" spans="1:6" x14ac:dyDescent="0.35">
      <c r="A1678" s="1">
        <v>13</v>
      </c>
      <c r="B1678" s="1" t="s">
        <v>76</v>
      </c>
      <c r="C1678" s="218">
        <v>44904</v>
      </c>
      <c r="D1678" s="218">
        <v>44904</v>
      </c>
      <c r="E1678" s="1">
        <v>10</v>
      </c>
      <c r="F1678" s="62">
        <v>508.15</v>
      </c>
    </row>
    <row r="1679" spans="1:6" x14ac:dyDescent="0.35">
      <c r="A1679" s="1">
        <v>13</v>
      </c>
      <c r="B1679" s="1" t="s">
        <v>76</v>
      </c>
      <c r="C1679" s="218">
        <v>44905</v>
      </c>
      <c r="D1679" s="218">
        <v>44903</v>
      </c>
      <c r="E1679" s="1">
        <v>2</v>
      </c>
      <c r="F1679" s="62">
        <v>78.010000000000005</v>
      </c>
    </row>
    <row r="1680" spans="1:6" x14ac:dyDescent="0.35">
      <c r="A1680" s="1">
        <v>13</v>
      </c>
      <c r="B1680" s="1" t="s">
        <v>76</v>
      </c>
      <c r="C1680" s="218">
        <v>44905</v>
      </c>
      <c r="D1680" s="218">
        <v>44904</v>
      </c>
      <c r="E1680" s="1">
        <v>2</v>
      </c>
      <c r="F1680" s="62">
        <v>107.12</v>
      </c>
    </row>
    <row r="1681" spans="1:6" x14ac:dyDescent="0.35">
      <c r="A1681" s="1">
        <v>13</v>
      </c>
      <c r="B1681" s="1" t="s">
        <v>76</v>
      </c>
      <c r="C1681" s="218">
        <v>44905</v>
      </c>
      <c r="D1681" s="218">
        <v>44905</v>
      </c>
      <c r="E1681" s="1">
        <v>9</v>
      </c>
      <c r="F1681" s="62">
        <v>453.6</v>
      </c>
    </row>
    <row r="1682" spans="1:6" x14ac:dyDescent="0.35">
      <c r="A1682" s="1">
        <v>13</v>
      </c>
      <c r="B1682" s="1" t="s">
        <v>76</v>
      </c>
      <c r="C1682" s="218">
        <v>44906</v>
      </c>
      <c r="D1682" s="218">
        <v>44903</v>
      </c>
      <c r="E1682" s="1">
        <v>1</v>
      </c>
      <c r="F1682" s="62">
        <v>23.66</v>
      </c>
    </row>
    <row r="1683" spans="1:6" x14ac:dyDescent="0.35">
      <c r="A1683" s="1">
        <v>13</v>
      </c>
      <c r="B1683" s="1" t="s">
        <v>76</v>
      </c>
      <c r="C1683" s="218">
        <v>44906</v>
      </c>
      <c r="D1683" s="218">
        <v>44904</v>
      </c>
      <c r="E1683" s="1">
        <v>4</v>
      </c>
      <c r="F1683" s="62">
        <v>178.69</v>
      </c>
    </row>
    <row r="1684" spans="1:6" x14ac:dyDescent="0.35">
      <c r="A1684" s="1">
        <v>13</v>
      </c>
      <c r="B1684" s="1" t="s">
        <v>76</v>
      </c>
      <c r="C1684" s="218">
        <v>44906</v>
      </c>
      <c r="D1684" s="218">
        <v>44905</v>
      </c>
      <c r="E1684" s="1">
        <v>8</v>
      </c>
      <c r="F1684" s="62">
        <v>332.43</v>
      </c>
    </row>
    <row r="1685" spans="1:6" x14ac:dyDescent="0.35">
      <c r="A1685" s="1">
        <v>13</v>
      </c>
      <c r="B1685" s="1" t="s">
        <v>76</v>
      </c>
      <c r="C1685" s="218">
        <v>44906</v>
      </c>
      <c r="D1685" s="218">
        <v>44906</v>
      </c>
      <c r="E1685" s="1">
        <v>8</v>
      </c>
      <c r="F1685" s="62">
        <v>372.92</v>
      </c>
    </row>
    <row r="1686" spans="1:6" x14ac:dyDescent="0.35">
      <c r="A1686" s="1">
        <v>13</v>
      </c>
      <c r="B1686" s="1" t="s">
        <v>76</v>
      </c>
      <c r="C1686" s="218">
        <v>44907</v>
      </c>
      <c r="D1686" s="218">
        <v>44904</v>
      </c>
      <c r="E1686" s="1">
        <v>1</v>
      </c>
      <c r="F1686" s="62">
        <v>54.35</v>
      </c>
    </row>
    <row r="1687" spans="1:6" x14ac:dyDescent="0.35">
      <c r="A1687" s="1">
        <v>13</v>
      </c>
      <c r="B1687" s="1" t="s">
        <v>76</v>
      </c>
      <c r="C1687" s="218">
        <v>44907</v>
      </c>
      <c r="D1687" s="218">
        <v>44905</v>
      </c>
      <c r="E1687" s="1">
        <v>1</v>
      </c>
      <c r="F1687" s="62">
        <v>23.17</v>
      </c>
    </row>
    <row r="1688" spans="1:6" x14ac:dyDescent="0.35">
      <c r="A1688" s="1">
        <v>13</v>
      </c>
      <c r="B1688" s="1" t="s">
        <v>76</v>
      </c>
      <c r="C1688" s="218">
        <v>44907</v>
      </c>
      <c r="D1688" s="218">
        <v>44906</v>
      </c>
      <c r="E1688" s="1">
        <v>1</v>
      </c>
      <c r="F1688" s="62">
        <v>46.13</v>
      </c>
    </row>
    <row r="1689" spans="1:6" x14ac:dyDescent="0.35">
      <c r="A1689" s="1">
        <v>13</v>
      </c>
      <c r="B1689" s="1" t="s">
        <v>76</v>
      </c>
      <c r="C1689" s="218">
        <v>44907</v>
      </c>
      <c r="D1689" s="218">
        <v>44907</v>
      </c>
      <c r="E1689" s="1">
        <v>12</v>
      </c>
      <c r="F1689" s="62">
        <v>493.2</v>
      </c>
    </row>
    <row r="1690" spans="1:6" x14ac:dyDescent="0.35">
      <c r="A1690" s="1">
        <v>13</v>
      </c>
      <c r="B1690" s="1" t="s">
        <v>76</v>
      </c>
      <c r="C1690" s="218">
        <v>44908</v>
      </c>
      <c r="D1690" s="218">
        <v>44905</v>
      </c>
      <c r="E1690" s="1">
        <v>2</v>
      </c>
      <c r="F1690" s="62">
        <v>47.22</v>
      </c>
    </row>
    <row r="1691" spans="1:6" x14ac:dyDescent="0.35">
      <c r="A1691" s="1">
        <v>13</v>
      </c>
      <c r="B1691" s="1" t="s">
        <v>76</v>
      </c>
      <c r="C1691" s="218">
        <v>44908</v>
      </c>
      <c r="D1691" s="218">
        <v>44906</v>
      </c>
      <c r="E1691" s="1">
        <v>4</v>
      </c>
      <c r="F1691" s="62">
        <v>149.09</v>
      </c>
    </row>
    <row r="1692" spans="1:6" x14ac:dyDescent="0.35">
      <c r="A1692" s="1">
        <v>13</v>
      </c>
      <c r="B1692" s="1" t="s">
        <v>76</v>
      </c>
      <c r="C1692" s="218">
        <v>44908</v>
      </c>
      <c r="D1692" s="218">
        <v>44907</v>
      </c>
      <c r="E1692" s="1">
        <v>6</v>
      </c>
      <c r="F1692" s="62">
        <v>202.95</v>
      </c>
    </row>
    <row r="1693" spans="1:6" x14ac:dyDescent="0.35">
      <c r="A1693" s="1">
        <v>13</v>
      </c>
      <c r="B1693" s="1" t="s">
        <v>76</v>
      </c>
      <c r="C1693" s="218">
        <v>44908</v>
      </c>
      <c r="D1693" s="218">
        <v>44908</v>
      </c>
      <c r="E1693" s="1">
        <v>18</v>
      </c>
      <c r="F1693" s="62">
        <v>805.44</v>
      </c>
    </row>
    <row r="1694" spans="1:6" x14ac:dyDescent="0.35">
      <c r="A1694" s="1">
        <v>13</v>
      </c>
      <c r="B1694" s="1" t="s">
        <v>76</v>
      </c>
      <c r="C1694" s="218">
        <v>44909</v>
      </c>
      <c r="D1694" s="218">
        <v>44907</v>
      </c>
      <c r="E1694" s="1">
        <v>4</v>
      </c>
      <c r="F1694" s="62">
        <v>92.56</v>
      </c>
    </row>
    <row r="1695" spans="1:6" x14ac:dyDescent="0.35">
      <c r="A1695" s="1">
        <v>13</v>
      </c>
      <c r="B1695" s="1" t="s">
        <v>76</v>
      </c>
      <c r="C1695" s="218">
        <v>44909</v>
      </c>
      <c r="D1695" s="218">
        <v>44909</v>
      </c>
      <c r="E1695" s="1">
        <v>12</v>
      </c>
      <c r="F1695" s="62">
        <v>620.62</v>
      </c>
    </row>
    <row r="1696" spans="1:6" x14ac:dyDescent="0.35">
      <c r="A1696" s="1">
        <v>13</v>
      </c>
      <c r="B1696" s="1" t="s">
        <v>76</v>
      </c>
      <c r="C1696" s="218">
        <v>44910</v>
      </c>
      <c r="D1696" s="218">
        <v>44907</v>
      </c>
      <c r="E1696" s="1">
        <v>2</v>
      </c>
      <c r="F1696" s="62">
        <v>44.95</v>
      </c>
    </row>
    <row r="1697" spans="1:6" x14ac:dyDescent="0.35">
      <c r="A1697" s="1">
        <v>13</v>
      </c>
      <c r="B1697" s="1" t="s">
        <v>76</v>
      </c>
      <c r="C1697" s="218">
        <v>44910</v>
      </c>
      <c r="D1697" s="218">
        <v>44908</v>
      </c>
      <c r="E1697" s="1">
        <v>2</v>
      </c>
      <c r="F1697" s="62">
        <v>47.52</v>
      </c>
    </row>
    <row r="1698" spans="1:6" x14ac:dyDescent="0.35">
      <c r="A1698" s="1">
        <v>13</v>
      </c>
      <c r="B1698" s="1" t="s">
        <v>76</v>
      </c>
      <c r="C1698" s="218">
        <v>44910</v>
      </c>
      <c r="D1698" s="218">
        <v>44909</v>
      </c>
      <c r="E1698" s="1">
        <v>3</v>
      </c>
      <c r="F1698" s="62">
        <v>152.26</v>
      </c>
    </row>
    <row r="1699" spans="1:6" x14ac:dyDescent="0.35">
      <c r="A1699" s="1">
        <v>13</v>
      </c>
      <c r="B1699" s="1" t="s">
        <v>76</v>
      </c>
      <c r="C1699" s="218">
        <v>44910</v>
      </c>
      <c r="D1699" s="218">
        <v>44910</v>
      </c>
      <c r="E1699" s="1">
        <v>7</v>
      </c>
      <c r="F1699" s="62">
        <v>373.27</v>
      </c>
    </row>
    <row r="1700" spans="1:6" x14ac:dyDescent="0.35">
      <c r="A1700" s="1">
        <v>13</v>
      </c>
      <c r="B1700" s="1" t="s">
        <v>76</v>
      </c>
      <c r="C1700" s="218">
        <v>44911</v>
      </c>
      <c r="D1700" s="218">
        <v>44909</v>
      </c>
      <c r="E1700" s="1">
        <v>2</v>
      </c>
      <c r="F1700" s="62">
        <v>101.08</v>
      </c>
    </row>
    <row r="1701" spans="1:6" x14ac:dyDescent="0.35">
      <c r="A1701" s="1">
        <v>13</v>
      </c>
      <c r="B1701" s="1" t="s">
        <v>76</v>
      </c>
      <c r="C1701" s="218">
        <v>44911</v>
      </c>
      <c r="D1701" s="218">
        <v>44910</v>
      </c>
      <c r="E1701" s="1">
        <v>3</v>
      </c>
      <c r="F1701" s="62">
        <v>155.13</v>
      </c>
    </row>
    <row r="1702" spans="1:6" x14ac:dyDescent="0.35">
      <c r="A1702" s="1">
        <v>13</v>
      </c>
      <c r="B1702" s="1" t="s">
        <v>76</v>
      </c>
      <c r="C1702" s="218">
        <v>44911</v>
      </c>
      <c r="D1702" s="218">
        <v>44911</v>
      </c>
      <c r="E1702" s="1">
        <v>9</v>
      </c>
      <c r="F1702" s="62">
        <v>479.64</v>
      </c>
    </row>
    <row r="1703" spans="1:6" x14ac:dyDescent="0.35">
      <c r="A1703" s="1">
        <v>13</v>
      </c>
      <c r="B1703" s="1" t="s">
        <v>76</v>
      </c>
      <c r="C1703" s="218">
        <v>44912</v>
      </c>
      <c r="D1703" s="218">
        <v>44910</v>
      </c>
      <c r="E1703" s="1">
        <v>1</v>
      </c>
      <c r="F1703" s="62">
        <v>50.39</v>
      </c>
    </row>
    <row r="1704" spans="1:6" x14ac:dyDescent="0.35">
      <c r="A1704" s="1">
        <v>13</v>
      </c>
      <c r="B1704" s="1" t="s">
        <v>76</v>
      </c>
      <c r="C1704" s="218">
        <v>44912</v>
      </c>
      <c r="D1704" s="218">
        <v>44911</v>
      </c>
      <c r="E1704" s="1">
        <v>2</v>
      </c>
      <c r="F1704" s="62">
        <v>105.93</v>
      </c>
    </row>
    <row r="1705" spans="1:6" x14ac:dyDescent="0.35">
      <c r="A1705" s="1">
        <v>13</v>
      </c>
      <c r="B1705" s="1" t="s">
        <v>76</v>
      </c>
      <c r="C1705" s="218">
        <v>44912</v>
      </c>
      <c r="D1705" s="218">
        <v>44912</v>
      </c>
      <c r="E1705" s="1">
        <v>11</v>
      </c>
      <c r="F1705" s="62">
        <v>468.96</v>
      </c>
    </row>
    <row r="1706" spans="1:6" x14ac:dyDescent="0.35">
      <c r="A1706" s="1">
        <v>13</v>
      </c>
      <c r="B1706" s="1" t="s">
        <v>76</v>
      </c>
      <c r="C1706" s="218">
        <v>44913</v>
      </c>
      <c r="D1706" s="218">
        <v>44911</v>
      </c>
      <c r="E1706" s="1">
        <v>1</v>
      </c>
      <c r="F1706" s="62">
        <v>54.35</v>
      </c>
    </row>
    <row r="1707" spans="1:6" x14ac:dyDescent="0.35">
      <c r="A1707" s="1">
        <v>13</v>
      </c>
      <c r="B1707" s="1" t="s">
        <v>76</v>
      </c>
      <c r="C1707" s="218">
        <v>44913</v>
      </c>
      <c r="D1707" s="218">
        <v>44912</v>
      </c>
      <c r="E1707" s="1">
        <v>3</v>
      </c>
      <c r="F1707" s="62">
        <v>131.32</v>
      </c>
    </row>
    <row r="1708" spans="1:6" x14ac:dyDescent="0.35">
      <c r="A1708" s="1">
        <v>13</v>
      </c>
      <c r="B1708" s="1" t="s">
        <v>76</v>
      </c>
      <c r="C1708" s="218">
        <v>44913</v>
      </c>
      <c r="D1708" s="218">
        <v>44913</v>
      </c>
      <c r="E1708" s="1">
        <v>9</v>
      </c>
      <c r="F1708" s="62">
        <v>428.52</v>
      </c>
    </row>
    <row r="1709" spans="1:6" x14ac:dyDescent="0.35">
      <c r="A1709" s="1">
        <v>13</v>
      </c>
      <c r="B1709" s="1" t="s">
        <v>76</v>
      </c>
      <c r="C1709" s="218">
        <v>44914</v>
      </c>
      <c r="D1709" s="218">
        <v>44912</v>
      </c>
      <c r="E1709" s="1">
        <v>2</v>
      </c>
      <c r="F1709" s="62">
        <v>75.540000000000006</v>
      </c>
    </row>
    <row r="1710" spans="1:6" x14ac:dyDescent="0.35">
      <c r="A1710" s="1">
        <v>13</v>
      </c>
      <c r="B1710" s="1" t="s">
        <v>76</v>
      </c>
      <c r="C1710" s="218">
        <v>44914</v>
      </c>
      <c r="D1710" s="218">
        <v>44913</v>
      </c>
      <c r="E1710" s="1">
        <v>4</v>
      </c>
      <c r="F1710" s="62">
        <v>154.43</v>
      </c>
    </row>
    <row r="1711" spans="1:6" x14ac:dyDescent="0.35">
      <c r="A1711" s="1">
        <v>13</v>
      </c>
      <c r="B1711" s="1" t="s">
        <v>76</v>
      </c>
      <c r="C1711" s="218">
        <v>44914</v>
      </c>
      <c r="D1711" s="218">
        <v>44914</v>
      </c>
      <c r="E1711" s="1">
        <v>13</v>
      </c>
      <c r="F1711" s="62">
        <v>611.86</v>
      </c>
    </row>
    <row r="1712" spans="1:6" x14ac:dyDescent="0.35">
      <c r="A1712" s="1">
        <v>13</v>
      </c>
      <c r="B1712" s="1" t="s">
        <v>76</v>
      </c>
      <c r="C1712" s="218">
        <v>44915</v>
      </c>
      <c r="D1712" s="218">
        <v>44913</v>
      </c>
      <c r="E1712" s="1">
        <v>1</v>
      </c>
      <c r="F1712" s="62">
        <v>23.76</v>
      </c>
    </row>
    <row r="1713" spans="1:6" x14ac:dyDescent="0.35">
      <c r="A1713" s="1">
        <v>13</v>
      </c>
      <c r="B1713" s="1" t="s">
        <v>76</v>
      </c>
      <c r="C1713" s="218">
        <v>44915</v>
      </c>
      <c r="D1713" s="218">
        <v>44914</v>
      </c>
      <c r="E1713" s="1">
        <v>5</v>
      </c>
      <c r="F1713" s="62">
        <v>177.8</v>
      </c>
    </row>
    <row r="1714" spans="1:6" x14ac:dyDescent="0.35">
      <c r="A1714" s="1">
        <v>13</v>
      </c>
      <c r="B1714" s="1" t="s">
        <v>76</v>
      </c>
      <c r="C1714" s="218">
        <v>44915</v>
      </c>
      <c r="D1714" s="218">
        <v>44915</v>
      </c>
      <c r="E1714" s="1">
        <v>15</v>
      </c>
      <c r="F1714" s="62">
        <v>744.12</v>
      </c>
    </row>
    <row r="1715" spans="1:6" x14ac:dyDescent="0.35">
      <c r="A1715" s="1">
        <v>13</v>
      </c>
      <c r="B1715" s="1" t="s">
        <v>76</v>
      </c>
      <c r="C1715" s="218">
        <v>44916</v>
      </c>
      <c r="D1715" s="218">
        <v>44914</v>
      </c>
      <c r="E1715" s="1">
        <v>4</v>
      </c>
      <c r="F1715" s="62">
        <v>122.86</v>
      </c>
    </row>
    <row r="1716" spans="1:6" x14ac:dyDescent="0.35">
      <c r="A1716" s="1">
        <v>13</v>
      </c>
      <c r="B1716" s="1" t="s">
        <v>76</v>
      </c>
      <c r="C1716" s="218">
        <v>44916</v>
      </c>
      <c r="D1716" s="218">
        <v>44915</v>
      </c>
      <c r="E1716" s="1">
        <v>3</v>
      </c>
      <c r="F1716" s="62">
        <v>132.36000000000001</v>
      </c>
    </row>
    <row r="1717" spans="1:6" x14ac:dyDescent="0.35">
      <c r="A1717" s="1">
        <v>13</v>
      </c>
      <c r="B1717" s="1" t="s">
        <v>76</v>
      </c>
      <c r="C1717" s="218">
        <v>44916</v>
      </c>
      <c r="D1717" s="218">
        <v>44916</v>
      </c>
      <c r="E1717" s="1">
        <v>17</v>
      </c>
      <c r="F1717" s="62">
        <v>755.72</v>
      </c>
    </row>
    <row r="1718" spans="1:6" x14ac:dyDescent="0.35">
      <c r="A1718" s="1">
        <v>13</v>
      </c>
      <c r="B1718" s="1" t="s">
        <v>76</v>
      </c>
      <c r="C1718" s="218">
        <v>44917</v>
      </c>
      <c r="D1718" s="218">
        <v>44914</v>
      </c>
      <c r="E1718" s="1">
        <v>2</v>
      </c>
      <c r="F1718" s="62">
        <v>78.11</v>
      </c>
    </row>
    <row r="1719" spans="1:6" x14ac:dyDescent="0.35">
      <c r="A1719" s="1">
        <v>13</v>
      </c>
      <c r="B1719" s="1" t="s">
        <v>76</v>
      </c>
      <c r="C1719" s="218">
        <v>44917</v>
      </c>
      <c r="D1719" s="218">
        <v>44916</v>
      </c>
      <c r="E1719" s="1">
        <v>4</v>
      </c>
      <c r="F1719" s="62">
        <v>156.16999999999999</v>
      </c>
    </row>
    <row r="1720" spans="1:6" x14ac:dyDescent="0.35">
      <c r="A1720" s="1">
        <v>13</v>
      </c>
      <c r="B1720" s="1" t="s">
        <v>76</v>
      </c>
      <c r="C1720" s="218">
        <v>44917</v>
      </c>
      <c r="D1720" s="218">
        <v>44917</v>
      </c>
      <c r="E1720" s="1">
        <v>13</v>
      </c>
      <c r="F1720" s="62">
        <v>637.91</v>
      </c>
    </row>
    <row r="1721" spans="1:6" x14ac:dyDescent="0.35">
      <c r="A1721" s="1">
        <v>13</v>
      </c>
      <c r="B1721" s="1" t="s">
        <v>76</v>
      </c>
      <c r="C1721" s="218">
        <v>44918</v>
      </c>
      <c r="D1721" s="218">
        <v>44917</v>
      </c>
      <c r="E1721" s="1">
        <v>1</v>
      </c>
      <c r="F1721" s="62">
        <v>54.35</v>
      </c>
    </row>
    <row r="1722" spans="1:6" x14ac:dyDescent="0.35">
      <c r="A1722" s="1">
        <v>13</v>
      </c>
      <c r="B1722" s="1" t="s">
        <v>76</v>
      </c>
      <c r="C1722" s="218">
        <v>44918</v>
      </c>
      <c r="D1722" s="218">
        <v>44918</v>
      </c>
      <c r="E1722" s="1">
        <v>13</v>
      </c>
      <c r="F1722" s="62">
        <v>637.11</v>
      </c>
    </row>
    <row r="1723" spans="1:6" x14ac:dyDescent="0.35">
      <c r="A1723" s="1">
        <v>13</v>
      </c>
      <c r="B1723" s="1" t="s">
        <v>76</v>
      </c>
      <c r="C1723" s="218">
        <v>44919</v>
      </c>
      <c r="D1723" s="218">
        <v>44916</v>
      </c>
      <c r="E1723" s="1">
        <v>1</v>
      </c>
      <c r="F1723" s="62">
        <v>23.66</v>
      </c>
    </row>
    <row r="1724" spans="1:6" x14ac:dyDescent="0.35">
      <c r="A1724" s="1">
        <v>13</v>
      </c>
      <c r="B1724" s="1" t="s">
        <v>76</v>
      </c>
      <c r="C1724" s="218">
        <v>44919</v>
      </c>
      <c r="D1724" s="218">
        <v>44917</v>
      </c>
      <c r="E1724" s="1">
        <v>1</v>
      </c>
      <c r="F1724" s="62">
        <v>49.95</v>
      </c>
    </row>
    <row r="1725" spans="1:6" x14ac:dyDescent="0.35">
      <c r="A1725" s="1">
        <v>13</v>
      </c>
      <c r="B1725" s="1" t="s">
        <v>76</v>
      </c>
      <c r="C1725" s="218">
        <v>44919</v>
      </c>
      <c r="D1725" s="218">
        <v>44918</v>
      </c>
      <c r="E1725" s="1">
        <v>4</v>
      </c>
      <c r="F1725" s="62">
        <v>182.75</v>
      </c>
    </row>
    <row r="1726" spans="1:6" x14ac:dyDescent="0.35">
      <c r="A1726" s="1">
        <v>13</v>
      </c>
      <c r="B1726" s="1" t="s">
        <v>76</v>
      </c>
      <c r="C1726" s="218">
        <v>44919</v>
      </c>
      <c r="D1726" s="218">
        <v>44919</v>
      </c>
      <c r="E1726" s="1">
        <v>12</v>
      </c>
      <c r="F1726" s="62">
        <v>517.36</v>
      </c>
    </row>
    <row r="1727" spans="1:6" x14ac:dyDescent="0.35">
      <c r="A1727" s="1">
        <v>13</v>
      </c>
      <c r="B1727" s="1" t="s">
        <v>76</v>
      </c>
      <c r="C1727" s="218">
        <v>44920</v>
      </c>
      <c r="D1727" s="218">
        <v>44919</v>
      </c>
      <c r="E1727" s="1">
        <v>3</v>
      </c>
      <c r="F1727" s="62">
        <v>163.1</v>
      </c>
    </row>
    <row r="1728" spans="1:6" x14ac:dyDescent="0.35">
      <c r="A1728" s="1">
        <v>13</v>
      </c>
      <c r="B1728" s="1" t="s">
        <v>76</v>
      </c>
      <c r="C1728" s="218">
        <v>44920</v>
      </c>
      <c r="D1728" s="218">
        <v>44920</v>
      </c>
      <c r="E1728" s="1">
        <v>10</v>
      </c>
      <c r="F1728" s="62">
        <v>479.5</v>
      </c>
    </row>
    <row r="1729" spans="1:6" x14ac:dyDescent="0.35">
      <c r="A1729" s="1">
        <v>13</v>
      </c>
      <c r="B1729" s="1" t="s">
        <v>76</v>
      </c>
      <c r="C1729" s="218">
        <v>44921</v>
      </c>
      <c r="D1729" s="218">
        <v>44919</v>
      </c>
      <c r="E1729" s="1">
        <v>3</v>
      </c>
      <c r="F1729" s="62">
        <v>101.87</v>
      </c>
    </row>
    <row r="1730" spans="1:6" x14ac:dyDescent="0.35">
      <c r="A1730" s="1">
        <v>13</v>
      </c>
      <c r="B1730" s="1" t="s">
        <v>76</v>
      </c>
      <c r="C1730" s="218">
        <v>44921</v>
      </c>
      <c r="D1730" s="218">
        <v>44920</v>
      </c>
      <c r="E1730" s="1">
        <v>3</v>
      </c>
      <c r="F1730" s="62">
        <v>132.66</v>
      </c>
    </row>
    <row r="1731" spans="1:6" x14ac:dyDescent="0.35">
      <c r="A1731" s="1">
        <v>13</v>
      </c>
      <c r="B1731" s="1" t="s">
        <v>76</v>
      </c>
      <c r="C1731" s="218">
        <v>44921</v>
      </c>
      <c r="D1731" s="218">
        <v>44921</v>
      </c>
      <c r="E1731" s="1">
        <v>11</v>
      </c>
      <c r="F1731" s="62">
        <v>437.13</v>
      </c>
    </row>
    <row r="1732" spans="1:6" x14ac:dyDescent="0.35">
      <c r="A1732" s="1">
        <v>13</v>
      </c>
      <c r="B1732" s="1" t="s">
        <v>76</v>
      </c>
      <c r="C1732" s="218">
        <v>44922</v>
      </c>
      <c r="D1732" s="218">
        <v>44920</v>
      </c>
      <c r="E1732" s="1">
        <v>2</v>
      </c>
      <c r="F1732" s="62">
        <v>44.6</v>
      </c>
    </row>
    <row r="1733" spans="1:6" x14ac:dyDescent="0.35">
      <c r="A1733" s="1">
        <v>13</v>
      </c>
      <c r="B1733" s="1" t="s">
        <v>76</v>
      </c>
      <c r="C1733" s="218">
        <v>44922</v>
      </c>
      <c r="D1733" s="218">
        <v>44921</v>
      </c>
      <c r="E1733" s="1">
        <v>4</v>
      </c>
      <c r="F1733" s="62">
        <v>94.74</v>
      </c>
    </row>
    <row r="1734" spans="1:6" x14ac:dyDescent="0.35">
      <c r="A1734" s="1">
        <v>13</v>
      </c>
      <c r="B1734" s="1" t="s">
        <v>76</v>
      </c>
      <c r="C1734" s="218">
        <v>44922</v>
      </c>
      <c r="D1734" s="218">
        <v>44922</v>
      </c>
      <c r="E1734" s="1">
        <v>12</v>
      </c>
      <c r="F1734" s="62">
        <v>517.52</v>
      </c>
    </row>
    <row r="1735" spans="1:6" x14ac:dyDescent="0.35">
      <c r="A1735" s="1">
        <v>13</v>
      </c>
      <c r="B1735" s="1" t="s">
        <v>76</v>
      </c>
      <c r="C1735" s="218">
        <v>44923</v>
      </c>
      <c r="D1735" s="218">
        <v>44920</v>
      </c>
      <c r="E1735" s="1">
        <v>1</v>
      </c>
      <c r="F1735" s="62">
        <v>23.76</v>
      </c>
    </row>
    <row r="1736" spans="1:6" x14ac:dyDescent="0.35">
      <c r="A1736" s="1">
        <v>13</v>
      </c>
      <c r="B1736" s="1" t="s">
        <v>76</v>
      </c>
      <c r="C1736" s="218">
        <v>44923</v>
      </c>
      <c r="D1736" s="218">
        <v>44922</v>
      </c>
      <c r="E1736" s="1">
        <v>2</v>
      </c>
      <c r="F1736" s="62">
        <v>46.28</v>
      </c>
    </row>
    <row r="1737" spans="1:6" x14ac:dyDescent="0.35">
      <c r="A1737" s="1">
        <v>13</v>
      </c>
      <c r="B1737" s="1" t="s">
        <v>76</v>
      </c>
      <c r="C1737" s="218">
        <v>44923</v>
      </c>
      <c r="D1737" s="218">
        <v>44923</v>
      </c>
      <c r="E1737" s="1">
        <v>16</v>
      </c>
      <c r="F1737" s="62">
        <v>613</v>
      </c>
    </row>
    <row r="1738" spans="1:6" x14ac:dyDescent="0.35">
      <c r="A1738" s="1">
        <v>13</v>
      </c>
      <c r="B1738" s="1" t="s">
        <v>76</v>
      </c>
      <c r="C1738" s="218">
        <v>44924</v>
      </c>
      <c r="D1738" s="218">
        <v>44922</v>
      </c>
      <c r="E1738" s="1">
        <v>1</v>
      </c>
      <c r="F1738" s="62">
        <v>23.56</v>
      </c>
    </row>
    <row r="1739" spans="1:6" x14ac:dyDescent="0.35">
      <c r="A1739" s="1">
        <v>13</v>
      </c>
      <c r="B1739" s="1" t="s">
        <v>76</v>
      </c>
      <c r="C1739" s="218">
        <v>44924</v>
      </c>
      <c r="D1739" s="218">
        <v>44923</v>
      </c>
      <c r="E1739" s="1">
        <v>4</v>
      </c>
      <c r="F1739" s="62">
        <v>125.28</v>
      </c>
    </row>
    <row r="1740" spans="1:6" x14ac:dyDescent="0.35">
      <c r="A1740" s="1">
        <v>13</v>
      </c>
      <c r="B1740" s="1" t="s">
        <v>76</v>
      </c>
      <c r="C1740" s="218">
        <v>44924</v>
      </c>
      <c r="D1740" s="218">
        <v>44924</v>
      </c>
      <c r="E1740" s="1">
        <v>15</v>
      </c>
      <c r="F1740" s="62">
        <v>597.54999999999995</v>
      </c>
    </row>
    <row r="1741" spans="1:6" x14ac:dyDescent="0.35">
      <c r="A1741" s="1">
        <v>13</v>
      </c>
      <c r="B1741" s="1" t="s">
        <v>76</v>
      </c>
      <c r="C1741" s="218">
        <v>44925</v>
      </c>
      <c r="D1741" s="218">
        <v>44924</v>
      </c>
      <c r="E1741" s="1">
        <v>2</v>
      </c>
      <c r="F1741" s="62">
        <v>77.91</v>
      </c>
    </row>
    <row r="1742" spans="1:6" x14ac:dyDescent="0.35">
      <c r="A1742" s="1">
        <v>13</v>
      </c>
      <c r="B1742" s="1" t="s">
        <v>76</v>
      </c>
      <c r="C1742" s="218">
        <v>44925</v>
      </c>
      <c r="D1742" s="218">
        <v>44925</v>
      </c>
      <c r="E1742" s="1">
        <v>9</v>
      </c>
      <c r="F1742" s="62">
        <v>443.02</v>
      </c>
    </row>
    <row r="1743" spans="1:6" x14ac:dyDescent="0.35">
      <c r="A1743" s="1">
        <v>13</v>
      </c>
      <c r="B1743" s="1" t="s">
        <v>76</v>
      </c>
      <c r="C1743" s="218">
        <v>44926</v>
      </c>
      <c r="D1743" s="218">
        <v>44925</v>
      </c>
      <c r="E1743" s="1">
        <v>4</v>
      </c>
      <c r="F1743" s="62">
        <v>185.72</v>
      </c>
    </row>
    <row r="1744" spans="1:6" x14ac:dyDescent="0.35">
      <c r="A1744" s="1">
        <v>13</v>
      </c>
      <c r="B1744" s="1" t="s">
        <v>76</v>
      </c>
      <c r="C1744" s="218">
        <v>44926</v>
      </c>
      <c r="D1744" s="218">
        <v>44926</v>
      </c>
      <c r="E1744" s="1">
        <v>13</v>
      </c>
      <c r="F1744" s="62">
        <v>461.63</v>
      </c>
    </row>
    <row r="1745" spans="1:6" x14ac:dyDescent="0.35">
      <c r="A1745" s="1">
        <v>13</v>
      </c>
      <c r="B1745" s="1" t="s">
        <v>76</v>
      </c>
      <c r="C1745" s="218">
        <v>44928</v>
      </c>
      <c r="D1745" s="218">
        <v>44927</v>
      </c>
      <c r="E1745" s="1">
        <v>4</v>
      </c>
      <c r="F1745" s="62">
        <v>155.53</v>
      </c>
    </row>
    <row r="1746" spans="1:6" x14ac:dyDescent="0.35">
      <c r="A1746" s="1">
        <v>13</v>
      </c>
      <c r="B1746" s="1" t="s">
        <v>76</v>
      </c>
      <c r="C1746" s="218">
        <v>44928</v>
      </c>
      <c r="D1746" s="218">
        <v>44928</v>
      </c>
      <c r="E1746" s="1">
        <v>3</v>
      </c>
      <c r="F1746" s="62">
        <v>163.05000000000001</v>
      </c>
    </row>
    <row r="1747" spans="1:6" x14ac:dyDescent="0.35">
      <c r="A1747" s="1">
        <v>13</v>
      </c>
      <c r="B1747" s="1" t="s">
        <v>76</v>
      </c>
      <c r="C1747" s="218">
        <v>44929</v>
      </c>
      <c r="D1747" s="218">
        <v>44926</v>
      </c>
      <c r="E1747" s="1">
        <v>1</v>
      </c>
      <c r="F1747" s="62">
        <v>54.45</v>
      </c>
    </row>
    <row r="1748" spans="1:6" x14ac:dyDescent="0.35">
      <c r="A1748" s="1">
        <v>13</v>
      </c>
      <c r="B1748" s="1" t="s">
        <v>76</v>
      </c>
      <c r="C1748" s="218">
        <v>44929</v>
      </c>
      <c r="D1748" s="218">
        <v>44927</v>
      </c>
      <c r="E1748" s="1">
        <v>2</v>
      </c>
      <c r="F1748" s="62">
        <v>44.06</v>
      </c>
    </row>
    <row r="1749" spans="1:6" x14ac:dyDescent="0.35">
      <c r="A1749" s="1">
        <v>13</v>
      </c>
      <c r="B1749" s="1" t="s">
        <v>76</v>
      </c>
      <c r="C1749" s="218">
        <v>44929</v>
      </c>
      <c r="D1749" s="218">
        <v>44929</v>
      </c>
      <c r="E1749" s="1">
        <v>10</v>
      </c>
      <c r="F1749" s="62">
        <v>451.83</v>
      </c>
    </row>
    <row r="1750" spans="1:6" x14ac:dyDescent="0.35">
      <c r="A1750" s="1">
        <v>13</v>
      </c>
      <c r="B1750" s="1" t="s">
        <v>76</v>
      </c>
      <c r="C1750" s="218">
        <v>44930</v>
      </c>
      <c r="D1750" s="218">
        <v>44927</v>
      </c>
      <c r="E1750" s="1">
        <v>1</v>
      </c>
      <c r="F1750" s="62">
        <v>54.45</v>
      </c>
    </row>
    <row r="1751" spans="1:6" x14ac:dyDescent="0.35">
      <c r="A1751" s="1">
        <v>13</v>
      </c>
      <c r="B1751" s="1" t="s">
        <v>76</v>
      </c>
      <c r="C1751" s="218">
        <v>44930</v>
      </c>
      <c r="D1751" s="218">
        <v>44929</v>
      </c>
      <c r="E1751" s="1">
        <v>3</v>
      </c>
      <c r="F1751" s="62">
        <v>132.66</v>
      </c>
    </row>
    <row r="1752" spans="1:6" x14ac:dyDescent="0.35">
      <c r="A1752" s="1">
        <v>13</v>
      </c>
      <c r="B1752" s="1" t="s">
        <v>76</v>
      </c>
      <c r="C1752" s="218">
        <v>44930</v>
      </c>
      <c r="D1752" s="218">
        <v>44930</v>
      </c>
      <c r="E1752" s="1">
        <v>12</v>
      </c>
      <c r="F1752" s="62">
        <v>499.35</v>
      </c>
    </row>
    <row r="1753" spans="1:6" x14ac:dyDescent="0.35">
      <c r="A1753" s="1">
        <v>13</v>
      </c>
      <c r="B1753" s="1" t="s">
        <v>76</v>
      </c>
      <c r="C1753" s="218">
        <v>44931</v>
      </c>
      <c r="D1753" s="218">
        <v>44929</v>
      </c>
      <c r="E1753" s="1">
        <v>1</v>
      </c>
      <c r="F1753" s="62">
        <v>23.76</v>
      </c>
    </row>
    <row r="1754" spans="1:6" x14ac:dyDescent="0.35">
      <c r="A1754" s="1">
        <v>13</v>
      </c>
      <c r="B1754" s="1" t="s">
        <v>76</v>
      </c>
      <c r="C1754" s="218">
        <v>44931</v>
      </c>
      <c r="D1754" s="218">
        <v>44930</v>
      </c>
      <c r="E1754" s="1">
        <v>3</v>
      </c>
      <c r="F1754" s="62">
        <v>98.01</v>
      </c>
    </row>
    <row r="1755" spans="1:6" x14ac:dyDescent="0.35">
      <c r="A1755" s="1">
        <v>13</v>
      </c>
      <c r="B1755" s="1" t="s">
        <v>76</v>
      </c>
      <c r="C1755" s="218">
        <v>44931</v>
      </c>
      <c r="D1755" s="218">
        <v>44931</v>
      </c>
      <c r="E1755" s="1">
        <v>14</v>
      </c>
      <c r="F1755" s="62">
        <v>664.98</v>
      </c>
    </row>
    <row r="1756" spans="1:6" x14ac:dyDescent="0.35">
      <c r="A1756" s="1">
        <v>13</v>
      </c>
      <c r="B1756" s="1" t="s">
        <v>76</v>
      </c>
      <c r="C1756" s="218">
        <v>44932</v>
      </c>
      <c r="D1756" s="218">
        <v>44931</v>
      </c>
      <c r="E1756" s="1">
        <v>1</v>
      </c>
      <c r="F1756" s="62">
        <v>54.45</v>
      </c>
    </row>
    <row r="1757" spans="1:6" x14ac:dyDescent="0.35">
      <c r="A1757" s="1">
        <v>13</v>
      </c>
      <c r="B1757" s="1" t="s">
        <v>76</v>
      </c>
      <c r="C1757" s="218">
        <v>44932</v>
      </c>
      <c r="D1757" s="218">
        <v>44932</v>
      </c>
      <c r="E1757" s="1">
        <v>8</v>
      </c>
      <c r="F1757" s="62">
        <v>404.12</v>
      </c>
    </row>
    <row r="1758" spans="1:6" x14ac:dyDescent="0.35">
      <c r="A1758" s="1">
        <v>13</v>
      </c>
      <c r="B1758" s="1" t="s">
        <v>76</v>
      </c>
      <c r="C1758" s="218">
        <v>44933</v>
      </c>
      <c r="D1758" s="218">
        <v>44931</v>
      </c>
      <c r="E1758" s="1">
        <v>2</v>
      </c>
      <c r="F1758" s="62">
        <v>105.43</v>
      </c>
    </row>
    <row r="1759" spans="1:6" x14ac:dyDescent="0.35">
      <c r="A1759" s="1">
        <v>13</v>
      </c>
      <c r="B1759" s="1" t="s">
        <v>76</v>
      </c>
      <c r="C1759" s="218">
        <v>44933</v>
      </c>
      <c r="D1759" s="218">
        <v>44932</v>
      </c>
      <c r="E1759" s="1">
        <v>5</v>
      </c>
      <c r="F1759" s="62">
        <v>173.15</v>
      </c>
    </row>
    <row r="1760" spans="1:6" x14ac:dyDescent="0.35">
      <c r="A1760" s="1">
        <v>13</v>
      </c>
      <c r="B1760" s="1" t="s">
        <v>76</v>
      </c>
      <c r="C1760" s="218">
        <v>44933</v>
      </c>
      <c r="D1760" s="218">
        <v>44933</v>
      </c>
      <c r="E1760" s="1">
        <v>10</v>
      </c>
      <c r="F1760" s="62">
        <v>495.1</v>
      </c>
    </row>
    <row r="1761" spans="1:6" x14ac:dyDescent="0.35">
      <c r="A1761" s="1">
        <v>13</v>
      </c>
      <c r="B1761" s="1" t="s">
        <v>76</v>
      </c>
      <c r="C1761" s="218">
        <v>44934</v>
      </c>
      <c r="D1761" s="218">
        <v>44932</v>
      </c>
      <c r="E1761" s="1">
        <v>4</v>
      </c>
      <c r="F1761" s="62">
        <v>183.84</v>
      </c>
    </row>
    <row r="1762" spans="1:6" x14ac:dyDescent="0.35">
      <c r="A1762" s="1">
        <v>13</v>
      </c>
      <c r="B1762" s="1" t="s">
        <v>76</v>
      </c>
      <c r="C1762" s="218">
        <v>44934</v>
      </c>
      <c r="D1762" s="218">
        <v>44933</v>
      </c>
      <c r="E1762" s="1">
        <v>5</v>
      </c>
      <c r="F1762" s="62">
        <v>206.51</v>
      </c>
    </row>
    <row r="1763" spans="1:6" x14ac:dyDescent="0.35">
      <c r="A1763" s="1">
        <v>13</v>
      </c>
      <c r="B1763" s="1" t="s">
        <v>76</v>
      </c>
      <c r="C1763" s="218">
        <v>44934</v>
      </c>
      <c r="D1763" s="218">
        <v>44934</v>
      </c>
      <c r="E1763" s="1">
        <v>21</v>
      </c>
      <c r="F1763" s="62">
        <v>795.22</v>
      </c>
    </row>
    <row r="1764" spans="1:6" x14ac:dyDescent="0.35">
      <c r="A1764" s="1">
        <v>13</v>
      </c>
      <c r="B1764" s="1" t="s">
        <v>76</v>
      </c>
      <c r="C1764" s="218">
        <v>44935</v>
      </c>
      <c r="D1764" s="218">
        <v>44932</v>
      </c>
      <c r="E1764" s="1">
        <v>1</v>
      </c>
      <c r="F1764" s="62">
        <v>23.66</v>
      </c>
    </row>
    <row r="1765" spans="1:6" x14ac:dyDescent="0.35">
      <c r="A1765" s="1">
        <v>13</v>
      </c>
      <c r="B1765" s="1" t="s">
        <v>76</v>
      </c>
      <c r="C1765" s="218">
        <v>44935</v>
      </c>
      <c r="D1765" s="218">
        <v>44933</v>
      </c>
      <c r="E1765" s="1">
        <v>1</v>
      </c>
      <c r="F1765" s="62">
        <v>23.66</v>
      </c>
    </row>
    <row r="1766" spans="1:6" x14ac:dyDescent="0.35">
      <c r="A1766" s="1">
        <v>13</v>
      </c>
      <c r="B1766" s="1" t="s">
        <v>76</v>
      </c>
      <c r="C1766" s="218">
        <v>44935</v>
      </c>
      <c r="D1766" s="218">
        <v>44934</v>
      </c>
      <c r="E1766" s="1">
        <v>1</v>
      </c>
      <c r="F1766" s="62">
        <v>23.76</v>
      </c>
    </row>
    <row r="1767" spans="1:6" x14ac:dyDescent="0.35">
      <c r="A1767" s="1">
        <v>13</v>
      </c>
      <c r="B1767" s="1" t="s">
        <v>76</v>
      </c>
      <c r="C1767" s="218">
        <v>44935</v>
      </c>
      <c r="D1767" s="218">
        <v>44935</v>
      </c>
      <c r="E1767" s="1">
        <v>14</v>
      </c>
      <c r="F1767" s="62">
        <v>543.70000000000005</v>
      </c>
    </row>
    <row r="1768" spans="1:6" x14ac:dyDescent="0.35">
      <c r="A1768" s="1">
        <v>13</v>
      </c>
      <c r="B1768" s="1" t="s">
        <v>76</v>
      </c>
      <c r="C1768" s="218">
        <v>44936</v>
      </c>
      <c r="D1768" s="218">
        <v>44934</v>
      </c>
      <c r="E1768" s="1">
        <v>2</v>
      </c>
      <c r="F1768" s="62">
        <v>71.77</v>
      </c>
    </row>
    <row r="1769" spans="1:6" x14ac:dyDescent="0.35">
      <c r="A1769" s="1">
        <v>13</v>
      </c>
      <c r="B1769" s="1" t="s">
        <v>76</v>
      </c>
      <c r="C1769" s="218">
        <v>44936</v>
      </c>
      <c r="D1769" s="218">
        <v>44935</v>
      </c>
      <c r="E1769" s="1">
        <v>1</v>
      </c>
      <c r="F1769" s="62">
        <v>50.49</v>
      </c>
    </row>
    <row r="1770" spans="1:6" x14ac:dyDescent="0.35">
      <c r="A1770" s="1">
        <v>13</v>
      </c>
      <c r="B1770" s="1" t="s">
        <v>76</v>
      </c>
      <c r="C1770" s="218">
        <v>44936</v>
      </c>
      <c r="D1770" s="218">
        <v>44936</v>
      </c>
      <c r="E1770" s="1">
        <v>11</v>
      </c>
      <c r="F1770" s="62">
        <v>499.75</v>
      </c>
    </row>
    <row r="1771" spans="1:6" x14ac:dyDescent="0.35">
      <c r="A1771" s="1">
        <v>13</v>
      </c>
      <c r="B1771" s="1" t="s">
        <v>76</v>
      </c>
      <c r="C1771" s="218">
        <v>44937</v>
      </c>
      <c r="D1771" s="218">
        <v>44936</v>
      </c>
      <c r="E1771" s="1">
        <v>2</v>
      </c>
      <c r="F1771" s="62">
        <v>108.7</v>
      </c>
    </row>
    <row r="1772" spans="1:6" x14ac:dyDescent="0.35">
      <c r="A1772" s="1">
        <v>13</v>
      </c>
      <c r="B1772" s="1" t="s">
        <v>76</v>
      </c>
      <c r="C1772" s="218">
        <v>44937</v>
      </c>
      <c r="D1772" s="218">
        <v>44937</v>
      </c>
      <c r="E1772" s="1">
        <v>8</v>
      </c>
      <c r="F1772" s="62">
        <v>303.93</v>
      </c>
    </row>
    <row r="1773" spans="1:6" x14ac:dyDescent="0.35">
      <c r="A1773" s="1">
        <v>13</v>
      </c>
      <c r="B1773" s="1" t="s">
        <v>76</v>
      </c>
      <c r="C1773" s="218">
        <v>44938</v>
      </c>
      <c r="D1773" s="218">
        <v>44935</v>
      </c>
      <c r="E1773" s="1">
        <v>2</v>
      </c>
      <c r="F1773" s="62">
        <v>78.010000000000005</v>
      </c>
    </row>
    <row r="1774" spans="1:6" x14ac:dyDescent="0.35">
      <c r="A1774" s="1">
        <v>13</v>
      </c>
      <c r="B1774" s="1" t="s">
        <v>76</v>
      </c>
      <c r="C1774" s="218">
        <v>44938</v>
      </c>
      <c r="D1774" s="218">
        <v>44936</v>
      </c>
      <c r="E1774" s="1">
        <v>4</v>
      </c>
      <c r="F1774" s="62">
        <v>210.77</v>
      </c>
    </row>
    <row r="1775" spans="1:6" x14ac:dyDescent="0.35">
      <c r="A1775" s="1">
        <v>13</v>
      </c>
      <c r="B1775" s="1" t="s">
        <v>76</v>
      </c>
      <c r="C1775" s="218">
        <v>44938</v>
      </c>
      <c r="D1775" s="218">
        <v>44937</v>
      </c>
      <c r="E1775" s="1">
        <v>15</v>
      </c>
      <c r="F1775" s="62">
        <v>679.14</v>
      </c>
    </row>
    <row r="1776" spans="1:6" x14ac:dyDescent="0.35">
      <c r="A1776" s="1">
        <v>13</v>
      </c>
      <c r="B1776" s="1" t="s">
        <v>76</v>
      </c>
      <c r="C1776" s="218">
        <v>44938</v>
      </c>
      <c r="D1776" s="218">
        <v>44938</v>
      </c>
      <c r="E1776" s="1">
        <v>18</v>
      </c>
      <c r="F1776" s="62">
        <v>727.49</v>
      </c>
    </row>
    <row r="1777" spans="1:6" x14ac:dyDescent="0.35">
      <c r="A1777" s="1">
        <v>13</v>
      </c>
      <c r="B1777" s="1" t="s">
        <v>76</v>
      </c>
      <c r="C1777" s="218">
        <v>44939</v>
      </c>
      <c r="D1777" s="218">
        <v>44937</v>
      </c>
      <c r="E1777" s="1">
        <v>3</v>
      </c>
      <c r="F1777" s="62">
        <v>101.77</v>
      </c>
    </row>
    <row r="1778" spans="1:6" x14ac:dyDescent="0.35">
      <c r="A1778" s="1">
        <v>13</v>
      </c>
      <c r="B1778" s="1" t="s">
        <v>76</v>
      </c>
      <c r="C1778" s="218">
        <v>44939</v>
      </c>
      <c r="D1778" s="218">
        <v>44938</v>
      </c>
      <c r="E1778" s="1">
        <v>5</v>
      </c>
      <c r="F1778" s="62">
        <v>148.01</v>
      </c>
    </row>
    <row r="1779" spans="1:6" x14ac:dyDescent="0.35">
      <c r="A1779" s="1">
        <v>13</v>
      </c>
      <c r="B1779" s="1" t="s">
        <v>76</v>
      </c>
      <c r="C1779" s="218">
        <v>44939</v>
      </c>
      <c r="D1779" s="218">
        <v>44939</v>
      </c>
      <c r="E1779" s="1">
        <v>11</v>
      </c>
      <c r="F1779" s="62">
        <v>528.76</v>
      </c>
    </row>
    <row r="1780" spans="1:6" x14ac:dyDescent="0.35">
      <c r="A1780" s="1">
        <v>13</v>
      </c>
      <c r="B1780" s="1" t="s">
        <v>76</v>
      </c>
      <c r="C1780" s="218">
        <v>44940</v>
      </c>
      <c r="D1780" s="218">
        <v>44938</v>
      </c>
      <c r="E1780" s="1">
        <v>2</v>
      </c>
      <c r="F1780" s="62">
        <v>44.05</v>
      </c>
    </row>
    <row r="1781" spans="1:6" x14ac:dyDescent="0.35">
      <c r="A1781" s="1">
        <v>13</v>
      </c>
      <c r="B1781" s="1" t="s">
        <v>76</v>
      </c>
      <c r="C1781" s="218">
        <v>44940</v>
      </c>
      <c r="D1781" s="218">
        <v>44939</v>
      </c>
      <c r="E1781" s="1">
        <v>3</v>
      </c>
      <c r="F1781" s="62">
        <v>127.36</v>
      </c>
    </row>
    <row r="1782" spans="1:6" x14ac:dyDescent="0.35">
      <c r="A1782" s="1">
        <v>13</v>
      </c>
      <c r="B1782" s="1" t="s">
        <v>76</v>
      </c>
      <c r="C1782" s="218">
        <v>44940</v>
      </c>
      <c r="D1782" s="218">
        <v>44940</v>
      </c>
      <c r="E1782" s="1">
        <v>8</v>
      </c>
      <c r="F1782" s="62">
        <v>339.07</v>
      </c>
    </row>
    <row r="1783" spans="1:6" x14ac:dyDescent="0.35">
      <c r="A1783" s="1">
        <v>13</v>
      </c>
      <c r="B1783" s="1" t="s">
        <v>76</v>
      </c>
      <c r="C1783" s="218">
        <v>44941</v>
      </c>
      <c r="D1783" s="218">
        <v>44939</v>
      </c>
      <c r="E1783" s="1">
        <v>3</v>
      </c>
      <c r="F1783" s="62">
        <v>132.36000000000001</v>
      </c>
    </row>
    <row r="1784" spans="1:6" x14ac:dyDescent="0.35">
      <c r="A1784" s="1">
        <v>13</v>
      </c>
      <c r="B1784" s="1" t="s">
        <v>76</v>
      </c>
      <c r="C1784" s="218">
        <v>44941</v>
      </c>
      <c r="D1784" s="218">
        <v>44940</v>
      </c>
      <c r="E1784" s="1">
        <v>9</v>
      </c>
      <c r="F1784" s="62">
        <v>393.42</v>
      </c>
    </row>
    <row r="1785" spans="1:6" x14ac:dyDescent="0.35">
      <c r="A1785" s="1">
        <v>13</v>
      </c>
      <c r="B1785" s="1" t="s">
        <v>76</v>
      </c>
      <c r="C1785" s="218">
        <v>44941</v>
      </c>
      <c r="D1785" s="218">
        <v>44941</v>
      </c>
      <c r="E1785" s="1">
        <v>7</v>
      </c>
      <c r="F1785" s="62">
        <v>349.17</v>
      </c>
    </row>
    <row r="1786" spans="1:6" x14ac:dyDescent="0.35">
      <c r="A1786" s="1">
        <v>13</v>
      </c>
      <c r="B1786" s="1" t="s">
        <v>76</v>
      </c>
      <c r="C1786" s="218">
        <v>44942</v>
      </c>
      <c r="D1786" s="218">
        <v>44939</v>
      </c>
      <c r="E1786" s="1">
        <v>1</v>
      </c>
      <c r="F1786" s="62">
        <v>49.6</v>
      </c>
    </row>
    <row r="1787" spans="1:6" x14ac:dyDescent="0.35">
      <c r="A1787" s="1">
        <v>13</v>
      </c>
      <c r="B1787" s="1" t="s">
        <v>76</v>
      </c>
      <c r="C1787" s="218">
        <v>44942</v>
      </c>
      <c r="D1787" s="218">
        <v>44940</v>
      </c>
      <c r="E1787" s="1">
        <v>4</v>
      </c>
      <c r="F1787" s="62">
        <v>155.43</v>
      </c>
    </row>
    <row r="1788" spans="1:6" x14ac:dyDescent="0.35">
      <c r="A1788" s="1">
        <v>13</v>
      </c>
      <c r="B1788" s="1" t="s">
        <v>76</v>
      </c>
      <c r="C1788" s="218">
        <v>44942</v>
      </c>
      <c r="D1788" s="218">
        <v>44941</v>
      </c>
      <c r="E1788" s="1">
        <v>4</v>
      </c>
      <c r="F1788" s="62">
        <v>216.91</v>
      </c>
    </row>
    <row r="1789" spans="1:6" x14ac:dyDescent="0.35">
      <c r="A1789" s="1">
        <v>13</v>
      </c>
      <c r="B1789" s="1" t="s">
        <v>76</v>
      </c>
      <c r="C1789" s="218">
        <v>44942</v>
      </c>
      <c r="D1789" s="218">
        <v>44942</v>
      </c>
      <c r="E1789" s="1">
        <v>12</v>
      </c>
      <c r="F1789" s="62">
        <v>492.72</v>
      </c>
    </row>
    <row r="1790" spans="1:6" x14ac:dyDescent="0.35">
      <c r="A1790" s="1">
        <v>13</v>
      </c>
      <c r="B1790" s="1" t="s">
        <v>76</v>
      </c>
      <c r="C1790" s="218">
        <v>44943</v>
      </c>
      <c r="D1790" s="218">
        <v>44940</v>
      </c>
      <c r="E1790" s="1">
        <v>2</v>
      </c>
      <c r="F1790" s="62">
        <v>108.11</v>
      </c>
    </row>
    <row r="1791" spans="1:6" x14ac:dyDescent="0.35">
      <c r="A1791" s="1">
        <v>13</v>
      </c>
      <c r="B1791" s="1" t="s">
        <v>76</v>
      </c>
      <c r="C1791" s="218">
        <v>44943</v>
      </c>
      <c r="D1791" s="218">
        <v>44941</v>
      </c>
      <c r="E1791" s="1">
        <v>1</v>
      </c>
      <c r="F1791" s="62">
        <v>54.35</v>
      </c>
    </row>
    <row r="1792" spans="1:6" x14ac:dyDescent="0.35">
      <c r="A1792" s="1">
        <v>13</v>
      </c>
      <c r="B1792" s="1" t="s">
        <v>76</v>
      </c>
      <c r="C1792" s="218">
        <v>44943</v>
      </c>
      <c r="D1792" s="218">
        <v>44942</v>
      </c>
      <c r="E1792" s="1">
        <v>1</v>
      </c>
      <c r="F1792" s="62">
        <v>44.05</v>
      </c>
    </row>
    <row r="1793" spans="1:6" x14ac:dyDescent="0.35">
      <c r="A1793" s="1">
        <v>13</v>
      </c>
      <c r="B1793" s="1" t="s">
        <v>76</v>
      </c>
      <c r="C1793" s="218">
        <v>44943</v>
      </c>
      <c r="D1793" s="218">
        <v>44943</v>
      </c>
      <c r="E1793" s="1">
        <v>17</v>
      </c>
      <c r="F1793" s="62">
        <v>694.13</v>
      </c>
    </row>
    <row r="1794" spans="1:6" x14ac:dyDescent="0.35">
      <c r="A1794" s="1">
        <v>13</v>
      </c>
      <c r="B1794" s="1" t="s">
        <v>76</v>
      </c>
      <c r="C1794" s="218">
        <v>44944</v>
      </c>
      <c r="D1794" s="218">
        <v>44941</v>
      </c>
      <c r="E1794" s="1">
        <v>1</v>
      </c>
      <c r="F1794" s="62">
        <v>53.81</v>
      </c>
    </row>
    <row r="1795" spans="1:6" x14ac:dyDescent="0.35">
      <c r="A1795" s="1">
        <v>13</v>
      </c>
      <c r="B1795" s="1" t="s">
        <v>76</v>
      </c>
      <c r="C1795" s="218">
        <v>44944</v>
      </c>
      <c r="D1795" s="218">
        <v>44942</v>
      </c>
      <c r="E1795" s="1">
        <v>1</v>
      </c>
      <c r="F1795" s="62">
        <v>54.35</v>
      </c>
    </row>
    <row r="1796" spans="1:6" x14ac:dyDescent="0.35">
      <c r="A1796" s="1">
        <v>13</v>
      </c>
      <c r="B1796" s="1" t="s">
        <v>76</v>
      </c>
      <c r="C1796" s="218">
        <v>44944</v>
      </c>
      <c r="D1796" s="218">
        <v>44943</v>
      </c>
      <c r="E1796" s="1">
        <v>4</v>
      </c>
      <c r="F1796" s="62">
        <v>155.58000000000001</v>
      </c>
    </row>
    <row r="1797" spans="1:6" x14ac:dyDescent="0.35">
      <c r="A1797" s="1">
        <v>13</v>
      </c>
      <c r="B1797" s="1" t="s">
        <v>76</v>
      </c>
      <c r="C1797" s="218">
        <v>44944</v>
      </c>
      <c r="D1797" s="218">
        <v>44944</v>
      </c>
      <c r="E1797" s="1">
        <v>9</v>
      </c>
      <c r="F1797" s="62">
        <v>396.73</v>
      </c>
    </row>
    <row r="1798" spans="1:6" x14ac:dyDescent="0.35">
      <c r="A1798" s="1">
        <v>13</v>
      </c>
      <c r="B1798" s="1" t="s">
        <v>76</v>
      </c>
      <c r="C1798" s="218">
        <v>44945</v>
      </c>
      <c r="D1798" s="218">
        <v>44944</v>
      </c>
      <c r="E1798" s="1">
        <v>4</v>
      </c>
      <c r="F1798" s="62">
        <v>181.86</v>
      </c>
    </row>
    <row r="1799" spans="1:6" x14ac:dyDescent="0.35">
      <c r="A1799" s="1">
        <v>13</v>
      </c>
      <c r="B1799" s="1" t="s">
        <v>76</v>
      </c>
      <c r="C1799" s="218">
        <v>44945</v>
      </c>
      <c r="D1799" s="218">
        <v>44945</v>
      </c>
      <c r="E1799" s="1">
        <v>9</v>
      </c>
      <c r="F1799" s="62">
        <v>425.99</v>
      </c>
    </row>
    <row r="1800" spans="1:6" x14ac:dyDescent="0.35">
      <c r="A1800" s="1">
        <v>13</v>
      </c>
      <c r="B1800" s="1" t="s">
        <v>76</v>
      </c>
      <c r="C1800" s="218">
        <v>44946</v>
      </c>
      <c r="D1800" s="218">
        <v>44944</v>
      </c>
      <c r="E1800" s="1">
        <v>6</v>
      </c>
      <c r="F1800" s="62">
        <v>166.17</v>
      </c>
    </row>
    <row r="1801" spans="1:6" x14ac:dyDescent="0.35">
      <c r="A1801" s="1">
        <v>13</v>
      </c>
      <c r="B1801" s="1" t="s">
        <v>76</v>
      </c>
      <c r="C1801" s="218">
        <v>44946</v>
      </c>
      <c r="D1801" s="218">
        <v>44945</v>
      </c>
      <c r="E1801" s="1">
        <v>5</v>
      </c>
      <c r="F1801" s="62">
        <v>239.73</v>
      </c>
    </row>
    <row r="1802" spans="1:6" x14ac:dyDescent="0.35">
      <c r="A1802" s="1">
        <v>13</v>
      </c>
      <c r="B1802" s="1" t="s">
        <v>76</v>
      </c>
      <c r="C1802" s="218">
        <v>44946</v>
      </c>
      <c r="D1802" s="218">
        <v>44946</v>
      </c>
      <c r="E1802" s="1">
        <v>7</v>
      </c>
      <c r="F1802" s="62">
        <v>370.65</v>
      </c>
    </row>
    <row r="1803" spans="1:6" x14ac:dyDescent="0.35">
      <c r="A1803" s="1">
        <v>13</v>
      </c>
      <c r="B1803" s="1" t="s">
        <v>76</v>
      </c>
      <c r="C1803" s="218">
        <v>44948</v>
      </c>
      <c r="D1803" s="218">
        <v>44943</v>
      </c>
      <c r="E1803" s="1">
        <v>1</v>
      </c>
      <c r="F1803" s="62">
        <v>54.45</v>
      </c>
    </row>
    <row r="1804" spans="1:6" x14ac:dyDescent="0.35">
      <c r="A1804" s="1">
        <v>13</v>
      </c>
      <c r="B1804" s="1" t="s">
        <v>76</v>
      </c>
      <c r="C1804" s="218">
        <v>44948</v>
      </c>
      <c r="D1804" s="218">
        <v>44944</v>
      </c>
      <c r="E1804" s="1">
        <v>1</v>
      </c>
      <c r="F1804" s="62">
        <v>23.36</v>
      </c>
    </row>
    <row r="1805" spans="1:6" x14ac:dyDescent="0.35">
      <c r="A1805" s="1">
        <v>13</v>
      </c>
      <c r="B1805" s="1" t="s">
        <v>76</v>
      </c>
      <c r="C1805" s="218">
        <v>44948</v>
      </c>
      <c r="D1805" s="218">
        <v>44945</v>
      </c>
      <c r="E1805" s="1">
        <v>4</v>
      </c>
      <c r="F1805" s="62">
        <v>181.67</v>
      </c>
    </row>
    <row r="1806" spans="1:6" x14ac:dyDescent="0.35">
      <c r="A1806" s="1">
        <v>13</v>
      </c>
      <c r="B1806" s="1" t="s">
        <v>76</v>
      </c>
      <c r="C1806" s="218">
        <v>44948</v>
      </c>
      <c r="D1806" s="218">
        <v>44946</v>
      </c>
      <c r="E1806" s="1">
        <v>7</v>
      </c>
      <c r="F1806" s="62">
        <v>196.02</v>
      </c>
    </row>
    <row r="1807" spans="1:6" x14ac:dyDescent="0.35">
      <c r="A1807" s="1">
        <v>13</v>
      </c>
      <c r="B1807" s="1" t="s">
        <v>76</v>
      </c>
      <c r="C1807" s="218">
        <v>44948</v>
      </c>
      <c r="D1807" s="218">
        <v>44947</v>
      </c>
      <c r="E1807" s="1">
        <v>13</v>
      </c>
      <c r="F1807" s="62">
        <v>520.87</v>
      </c>
    </row>
    <row r="1808" spans="1:6" x14ac:dyDescent="0.35">
      <c r="A1808" s="1">
        <v>13</v>
      </c>
      <c r="B1808" s="1" t="s">
        <v>76</v>
      </c>
      <c r="C1808" s="218">
        <v>44948</v>
      </c>
      <c r="D1808" s="218">
        <v>44948</v>
      </c>
      <c r="E1808" s="1">
        <v>7</v>
      </c>
      <c r="F1808" s="62">
        <v>349.27</v>
      </c>
    </row>
    <row r="1809" spans="1:6" x14ac:dyDescent="0.35">
      <c r="A1809" s="1">
        <v>13</v>
      </c>
      <c r="B1809" s="1" t="s">
        <v>76</v>
      </c>
      <c r="C1809" s="218">
        <v>44949</v>
      </c>
      <c r="D1809" s="218">
        <v>44947</v>
      </c>
      <c r="E1809" s="1">
        <v>6</v>
      </c>
      <c r="F1809" s="62">
        <v>233.19</v>
      </c>
    </row>
    <row r="1810" spans="1:6" x14ac:dyDescent="0.35">
      <c r="A1810" s="1">
        <v>13</v>
      </c>
      <c r="B1810" s="1" t="s">
        <v>76</v>
      </c>
      <c r="C1810" s="218">
        <v>44949</v>
      </c>
      <c r="D1810" s="218">
        <v>44948</v>
      </c>
      <c r="E1810" s="1">
        <v>3</v>
      </c>
      <c r="F1810" s="62">
        <v>132.21</v>
      </c>
    </row>
    <row r="1811" spans="1:6" x14ac:dyDescent="0.35">
      <c r="A1811" s="1">
        <v>13</v>
      </c>
      <c r="B1811" s="1" t="s">
        <v>76</v>
      </c>
      <c r="C1811" s="218">
        <v>44949</v>
      </c>
      <c r="D1811" s="218">
        <v>44949</v>
      </c>
      <c r="E1811" s="1">
        <v>5</v>
      </c>
      <c r="F1811" s="62">
        <v>262.69</v>
      </c>
    </row>
    <row r="1812" spans="1:6" x14ac:dyDescent="0.35">
      <c r="A1812" s="1">
        <v>13</v>
      </c>
      <c r="B1812" s="1" t="s">
        <v>76</v>
      </c>
      <c r="C1812" s="218">
        <v>44950</v>
      </c>
      <c r="D1812" s="218">
        <v>44947</v>
      </c>
      <c r="E1812" s="1">
        <v>4</v>
      </c>
      <c r="F1812" s="62">
        <v>124.44</v>
      </c>
    </row>
    <row r="1813" spans="1:6" x14ac:dyDescent="0.35">
      <c r="A1813" s="1">
        <v>13</v>
      </c>
      <c r="B1813" s="1" t="s">
        <v>76</v>
      </c>
      <c r="C1813" s="218">
        <v>44950</v>
      </c>
      <c r="D1813" s="218">
        <v>44948</v>
      </c>
      <c r="E1813" s="1">
        <v>2</v>
      </c>
      <c r="F1813" s="62">
        <v>77.510000000000005</v>
      </c>
    </row>
    <row r="1814" spans="1:6" x14ac:dyDescent="0.35">
      <c r="A1814" s="1">
        <v>13</v>
      </c>
      <c r="B1814" s="1" t="s">
        <v>76</v>
      </c>
      <c r="C1814" s="218">
        <v>44950</v>
      </c>
      <c r="D1814" s="218">
        <v>44949</v>
      </c>
      <c r="E1814" s="1">
        <v>3</v>
      </c>
      <c r="F1814" s="62">
        <v>132.66</v>
      </c>
    </row>
    <row r="1815" spans="1:6" x14ac:dyDescent="0.35">
      <c r="A1815" s="1">
        <v>13</v>
      </c>
      <c r="B1815" s="1" t="s">
        <v>76</v>
      </c>
      <c r="C1815" s="218">
        <v>44950</v>
      </c>
      <c r="D1815" s="218">
        <v>44950</v>
      </c>
      <c r="E1815" s="1">
        <v>7</v>
      </c>
      <c r="F1815" s="62">
        <v>349.11</v>
      </c>
    </row>
    <row r="1816" spans="1:6" x14ac:dyDescent="0.35">
      <c r="A1816" s="1">
        <v>13</v>
      </c>
      <c r="B1816" s="1" t="s">
        <v>76</v>
      </c>
      <c r="C1816" s="218">
        <v>44951</v>
      </c>
      <c r="D1816" s="218">
        <v>44950</v>
      </c>
      <c r="E1816" s="1">
        <v>1</v>
      </c>
      <c r="F1816" s="62">
        <v>54.45</v>
      </c>
    </row>
    <row r="1817" spans="1:6" x14ac:dyDescent="0.35">
      <c r="A1817" s="1">
        <v>13</v>
      </c>
      <c r="B1817" s="1" t="s">
        <v>76</v>
      </c>
      <c r="C1817" s="218">
        <v>44951</v>
      </c>
      <c r="D1817" s="218">
        <v>44951</v>
      </c>
      <c r="E1817" s="1">
        <v>10</v>
      </c>
      <c r="F1817" s="62">
        <v>447.27</v>
      </c>
    </row>
    <row r="1818" spans="1:6" x14ac:dyDescent="0.35">
      <c r="A1818" s="1">
        <v>13</v>
      </c>
      <c r="B1818" s="1" t="s">
        <v>76</v>
      </c>
      <c r="C1818" s="218">
        <v>44952</v>
      </c>
      <c r="D1818" s="218">
        <v>44949</v>
      </c>
      <c r="E1818" s="1">
        <v>1</v>
      </c>
      <c r="F1818" s="62">
        <v>54.4</v>
      </c>
    </row>
    <row r="1819" spans="1:6" x14ac:dyDescent="0.35">
      <c r="A1819" s="1">
        <v>13</v>
      </c>
      <c r="B1819" s="1" t="s">
        <v>76</v>
      </c>
      <c r="C1819" s="218">
        <v>44952</v>
      </c>
      <c r="D1819" s="218">
        <v>44952</v>
      </c>
      <c r="E1819" s="1">
        <v>6</v>
      </c>
      <c r="F1819" s="62">
        <v>326.2</v>
      </c>
    </row>
    <row r="1820" spans="1:6" x14ac:dyDescent="0.35">
      <c r="A1820" s="1">
        <v>14</v>
      </c>
      <c r="B1820" s="1" t="s">
        <v>77</v>
      </c>
      <c r="C1820" s="218">
        <v>44879</v>
      </c>
      <c r="D1820" s="218">
        <v>44878</v>
      </c>
      <c r="E1820" s="1">
        <v>3</v>
      </c>
      <c r="F1820" s="62">
        <v>143.1</v>
      </c>
    </row>
    <row r="1821" spans="1:6" x14ac:dyDescent="0.35">
      <c r="A1821" s="1">
        <v>14</v>
      </c>
      <c r="B1821" s="1" t="s">
        <v>77</v>
      </c>
      <c r="C1821" s="218">
        <v>44879</v>
      </c>
      <c r="D1821" s="218">
        <v>44879</v>
      </c>
      <c r="E1821" s="1">
        <v>1</v>
      </c>
      <c r="F1821" s="62">
        <v>48.61</v>
      </c>
    </row>
    <row r="1822" spans="1:6" x14ac:dyDescent="0.35">
      <c r="A1822" s="1">
        <v>14</v>
      </c>
      <c r="B1822" s="1" t="s">
        <v>77</v>
      </c>
      <c r="C1822" s="218">
        <v>44880</v>
      </c>
      <c r="D1822" s="218">
        <v>44879</v>
      </c>
      <c r="E1822" s="1">
        <v>1</v>
      </c>
      <c r="F1822" s="62">
        <v>48.91</v>
      </c>
    </row>
    <row r="1823" spans="1:6" x14ac:dyDescent="0.35">
      <c r="A1823" s="1">
        <v>14</v>
      </c>
      <c r="B1823" s="1" t="s">
        <v>77</v>
      </c>
      <c r="C1823" s="218">
        <v>44880</v>
      </c>
      <c r="D1823" s="218">
        <v>44880</v>
      </c>
      <c r="E1823" s="1">
        <v>3</v>
      </c>
      <c r="F1823" s="62">
        <v>130.68</v>
      </c>
    </row>
    <row r="1824" spans="1:6" x14ac:dyDescent="0.35">
      <c r="A1824" s="1">
        <v>14</v>
      </c>
      <c r="B1824" s="1" t="s">
        <v>77</v>
      </c>
      <c r="C1824" s="218">
        <v>44883</v>
      </c>
      <c r="D1824" s="218">
        <v>44878</v>
      </c>
      <c r="E1824" s="1">
        <v>3</v>
      </c>
      <c r="F1824" s="62">
        <v>101.07</v>
      </c>
    </row>
    <row r="1825" spans="1:6" x14ac:dyDescent="0.35">
      <c r="A1825" s="1">
        <v>14</v>
      </c>
      <c r="B1825" s="1" t="s">
        <v>77</v>
      </c>
      <c r="C1825" s="218">
        <v>44883</v>
      </c>
      <c r="D1825" s="218">
        <v>44879</v>
      </c>
      <c r="E1825" s="1">
        <v>4</v>
      </c>
      <c r="F1825" s="62">
        <v>148.6</v>
      </c>
    </row>
    <row r="1826" spans="1:6" x14ac:dyDescent="0.35">
      <c r="A1826" s="1">
        <v>14</v>
      </c>
      <c r="B1826" s="1" t="s">
        <v>77</v>
      </c>
      <c r="C1826" s="218">
        <v>44883</v>
      </c>
      <c r="D1826" s="218">
        <v>44880</v>
      </c>
      <c r="E1826" s="1">
        <v>7</v>
      </c>
      <c r="F1826" s="62">
        <v>283.68</v>
      </c>
    </row>
    <row r="1827" spans="1:6" x14ac:dyDescent="0.35">
      <c r="A1827" s="1">
        <v>14</v>
      </c>
      <c r="B1827" s="1" t="s">
        <v>77</v>
      </c>
      <c r="C1827" s="218">
        <v>44883</v>
      </c>
      <c r="D1827" s="218">
        <v>44881</v>
      </c>
      <c r="E1827" s="1">
        <v>1</v>
      </c>
      <c r="F1827" s="62">
        <v>53.11</v>
      </c>
    </row>
    <row r="1828" spans="1:6" x14ac:dyDescent="0.35">
      <c r="A1828" s="1">
        <v>14</v>
      </c>
      <c r="B1828" s="1" t="s">
        <v>77</v>
      </c>
      <c r="C1828" s="218">
        <v>44884</v>
      </c>
      <c r="D1828" s="218">
        <v>44878</v>
      </c>
      <c r="E1828" s="1">
        <v>2</v>
      </c>
      <c r="F1828" s="62">
        <v>77.52</v>
      </c>
    </row>
    <row r="1829" spans="1:6" x14ac:dyDescent="0.35">
      <c r="A1829" s="1">
        <v>14</v>
      </c>
      <c r="B1829" s="1" t="s">
        <v>77</v>
      </c>
      <c r="C1829" s="218">
        <v>44884</v>
      </c>
      <c r="D1829" s="218">
        <v>44880</v>
      </c>
      <c r="E1829" s="1">
        <v>1</v>
      </c>
      <c r="F1829" s="62">
        <v>53.86</v>
      </c>
    </row>
    <row r="1830" spans="1:6" x14ac:dyDescent="0.35">
      <c r="A1830" s="1">
        <v>14</v>
      </c>
      <c r="B1830" s="1" t="s">
        <v>77</v>
      </c>
      <c r="C1830" s="218">
        <v>44884</v>
      </c>
      <c r="D1830" s="218">
        <v>44881</v>
      </c>
      <c r="E1830" s="1">
        <v>2</v>
      </c>
      <c r="F1830" s="62">
        <v>76.97</v>
      </c>
    </row>
    <row r="1831" spans="1:6" x14ac:dyDescent="0.35">
      <c r="A1831" s="1">
        <v>14</v>
      </c>
      <c r="B1831" s="1" t="s">
        <v>77</v>
      </c>
      <c r="C1831" s="218">
        <v>44885</v>
      </c>
      <c r="D1831" s="218">
        <v>44878</v>
      </c>
      <c r="E1831" s="1">
        <v>1</v>
      </c>
      <c r="F1831" s="62">
        <v>53.71</v>
      </c>
    </row>
    <row r="1832" spans="1:6" x14ac:dyDescent="0.35">
      <c r="A1832" s="1">
        <v>14</v>
      </c>
      <c r="B1832" s="1" t="s">
        <v>77</v>
      </c>
      <c r="C1832" s="218">
        <v>44885</v>
      </c>
      <c r="D1832" s="218">
        <v>44879</v>
      </c>
      <c r="E1832" s="1">
        <v>4</v>
      </c>
      <c r="F1832" s="62">
        <v>214.14</v>
      </c>
    </row>
    <row r="1833" spans="1:6" x14ac:dyDescent="0.35">
      <c r="A1833" s="1">
        <v>14</v>
      </c>
      <c r="B1833" s="1" t="s">
        <v>77</v>
      </c>
      <c r="C1833" s="218">
        <v>44885</v>
      </c>
      <c r="D1833" s="218">
        <v>44880</v>
      </c>
      <c r="E1833" s="1">
        <v>2</v>
      </c>
      <c r="F1833" s="62">
        <v>47.12</v>
      </c>
    </row>
    <row r="1834" spans="1:6" x14ac:dyDescent="0.35">
      <c r="A1834" s="1">
        <v>14</v>
      </c>
      <c r="B1834" s="1" t="s">
        <v>77</v>
      </c>
      <c r="C1834" s="218">
        <v>44885</v>
      </c>
      <c r="D1834" s="218">
        <v>44881</v>
      </c>
      <c r="E1834" s="1">
        <v>2</v>
      </c>
      <c r="F1834" s="62">
        <v>77.12</v>
      </c>
    </row>
    <row r="1835" spans="1:6" x14ac:dyDescent="0.35">
      <c r="A1835" s="1">
        <v>14</v>
      </c>
      <c r="B1835" s="1" t="s">
        <v>77</v>
      </c>
      <c r="C1835" s="218">
        <v>44885</v>
      </c>
      <c r="D1835" s="218">
        <v>44882</v>
      </c>
      <c r="E1835" s="1">
        <v>3</v>
      </c>
      <c r="F1835" s="62">
        <v>159.63999999999999</v>
      </c>
    </row>
    <row r="1836" spans="1:6" x14ac:dyDescent="0.35">
      <c r="A1836" s="1">
        <v>14</v>
      </c>
      <c r="B1836" s="1" t="s">
        <v>77</v>
      </c>
      <c r="C1836" s="218">
        <v>44885</v>
      </c>
      <c r="D1836" s="218">
        <v>44885</v>
      </c>
      <c r="E1836" s="1">
        <v>2</v>
      </c>
      <c r="F1836" s="62">
        <v>107.36</v>
      </c>
    </row>
    <row r="1837" spans="1:6" x14ac:dyDescent="0.35">
      <c r="A1837" s="1">
        <v>14</v>
      </c>
      <c r="B1837" s="1" t="s">
        <v>77</v>
      </c>
      <c r="C1837" s="218">
        <v>44886</v>
      </c>
      <c r="D1837" s="218">
        <v>44881</v>
      </c>
      <c r="E1837" s="1">
        <v>2</v>
      </c>
      <c r="F1837" s="62">
        <v>107.67</v>
      </c>
    </row>
    <row r="1838" spans="1:6" x14ac:dyDescent="0.35">
      <c r="A1838" s="1">
        <v>14</v>
      </c>
      <c r="B1838" s="1" t="s">
        <v>77</v>
      </c>
      <c r="C1838" s="218">
        <v>44886</v>
      </c>
      <c r="D1838" s="218">
        <v>44882</v>
      </c>
      <c r="E1838" s="1">
        <v>6</v>
      </c>
      <c r="F1838" s="62">
        <v>262.88</v>
      </c>
    </row>
    <row r="1839" spans="1:6" x14ac:dyDescent="0.35">
      <c r="A1839" s="1">
        <v>14</v>
      </c>
      <c r="B1839" s="1" t="s">
        <v>77</v>
      </c>
      <c r="C1839" s="218">
        <v>44886</v>
      </c>
      <c r="D1839" s="218">
        <v>44885</v>
      </c>
      <c r="E1839" s="1">
        <v>2</v>
      </c>
      <c r="F1839" s="62">
        <v>107.67</v>
      </c>
    </row>
    <row r="1840" spans="1:6" x14ac:dyDescent="0.35">
      <c r="A1840" s="1">
        <v>14</v>
      </c>
      <c r="B1840" s="1" t="s">
        <v>77</v>
      </c>
      <c r="C1840" s="218">
        <v>44886</v>
      </c>
      <c r="D1840" s="218">
        <v>44886</v>
      </c>
      <c r="E1840" s="1">
        <v>4</v>
      </c>
      <c r="F1840" s="62">
        <v>124.99</v>
      </c>
    </row>
    <row r="1841" spans="1:6" x14ac:dyDescent="0.35">
      <c r="A1841" s="1">
        <v>14</v>
      </c>
      <c r="B1841" s="1" t="s">
        <v>77</v>
      </c>
      <c r="C1841" s="218">
        <v>44887</v>
      </c>
      <c r="D1841" s="218">
        <v>44882</v>
      </c>
      <c r="E1841" s="1">
        <v>1</v>
      </c>
      <c r="F1841" s="62">
        <v>53.91</v>
      </c>
    </row>
    <row r="1842" spans="1:6" x14ac:dyDescent="0.35">
      <c r="A1842" s="1">
        <v>14</v>
      </c>
      <c r="B1842" s="1" t="s">
        <v>77</v>
      </c>
      <c r="C1842" s="218">
        <v>44887</v>
      </c>
      <c r="D1842" s="218">
        <v>44886</v>
      </c>
      <c r="E1842" s="1">
        <v>3</v>
      </c>
      <c r="F1842" s="62">
        <v>131.76</v>
      </c>
    </row>
    <row r="1843" spans="1:6" x14ac:dyDescent="0.35">
      <c r="A1843" s="1">
        <v>14</v>
      </c>
      <c r="B1843" s="1" t="s">
        <v>77</v>
      </c>
      <c r="C1843" s="218">
        <v>44887</v>
      </c>
      <c r="D1843" s="218">
        <v>44887</v>
      </c>
      <c r="E1843" s="1">
        <v>7</v>
      </c>
      <c r="F1843" s="62">
        <v>346.35</v>
      </c>
    </row>
    <row r="1844" spans="1:6" x14ac:dyDescent="0.35">
      <c r="A1844" s="1">
        <v>14</v>
      </c>
      <c r="B1844" s="1" t="s">
        <v>77</v>
      </c>
      <c r="C1844" s="218">
        <v>44888</v>
      </c>
      <c r="D1844" s="218">
        <v>44888</v>
      </c>
      <c r="E1844" s="1">
        <v>6</v>
      </c>
      <c r="F1844" s="62">
        <v>263.77999999999997</v>
      </c>
    </row>
    <row r="1845" spans="1:6" x14ac:dyDescent="0.35">
      <c r="A1845" s="1">
        <v>14</v>
      </c>
      <c r="B1845" s="1" t="s">
        <v>77</v>
      </c>
      <c r="C1845" s="218">
        <v>44889</v>
      </c>
      <c r="D1845" s="218">
        <v>44889</v>
      </c>
      <c r="E1845" s="1">
        <v>12</v>
      </c>
      <c r="F1845" s="62">
        <v>614.58000000000004</v>
      </c>
    </row>
    <row r="1846" spans="1:6" x14ac:dyDescent="0.35">
      <c r="A1846" s="1">
        <v>14</v>
      </c>
      <c r="B1846" s="1" t="s">
        <v>77</v>
      </c>
      <c r="C1846" s="218">
        <v>44890</v>
      </c>
      <c r="D1846" s="218">
        <v>44889</v>
      </c>
      <c r="E1846" s="1">
        <v>13</v>
      </c>
      <c r="F1846" s="62">
        <v>398.11</v>
      </c>
    </row>
    <row r="1847" spans="1:6" x14ac:dyDescent="0.35">
      <c r="A1847" s="1">
        <v>14</v>
      </c>
      <c r="B1847" s="1" t="s">
        <v>77</v>
      </c>
      <c r="C1847" s="218">
        <v>44890</v>
      </c>
      <c r="D1847" s="218">
        <v>44890</v>
      </c>
      <c r="E1847" s="1">
        <v>15</v>
      </c>
      <c r="F1847" s="62">
        <v>717.1</v>
      </c>
    </row>
    <row r="1848" spans="1:6" x14ac:dyDescent="0.35">
      <c r="A1848" s="1">
        <v>14</v>
      </c>
      <c r="B1848" s="1" t="s">
        <v>77</v>
      </c>
      <c r="C1848" s="218">
        <v>44891</v>
      </c>
      <c r="D1848" s="218">
        <v>44889</v>
      </c>
      <c r="E1848" s="1">
        <v>4</v>
      </c>
      <c r="F1848" s="62">
        <v>185.27</v>
      </c>
    </row>
    <row r="1849" spans="1:6" x14ac:dyDescent="0.35">
      <c r="A1849" s="1">
        <v>14</v>
      </c>
      <c r="B1849" s="1" t="s">
        <v>77</v>
      </c>
      <c r="C1849" s="218">
        <v>44891</v>
      </c>
      <c r="D1849" s="218">
        <v>44890</v>
      </c>
      <c r="E1849" s="1">
        <v>1</v>
      </c>
      <c r="F1849" s="62">
        <v>53.61</v>
      </c>
    </row>
    <row r="1850" spans="1:6" x14ac:dyDescent="0.35">
      <c r="A1850" s="1">
        <v>14</v>
      </c>
      <c r="B1850" s="1" t="s">
        <v>77</v>
      </c>
      <c r="C1850" s="218">
        <v>44891</v>
      </c>
      <c r="D1850" s="218">
        <v>44891</v>
      </c>
      <c r="E1850" s="1">
        <v>19</v>
      </c>
      <c r="F1850" s="62">
        <v>868.77</v>
      </c>
    </row>
    <row r="1851" spans="1:6" x14ac:dyDescent="0.35">
      <c r="A1851" s="1">
        <v>14</v>
      </c>
      <c r="B1851" s="1" t="s">
        <v>77</v>
      </c>
      <c r="C1851" s="218">
        <v>44892</v>
      </c>
      <c r="D1851" s="218">
        <v>44890</v>
      </c>
      <c r="E1851" s="1">
        <v>2</v>
      </c>
      <c r="F1851" s="62">
        <v>77.319999999999993</v>
      </c>
    </row>
    <row r="1852" spans="1:6" x14ac:dyDescent="0.35">
      <c r="A1852" s="1">
        <v>14</v>
      </c>
      <c r="B1852" s="1" t="s">
        <v>77</v>
      </c>
      <c r="C1852" s="218">
        <v>44892</v>
      </c>
      <c r="D1852" s="218">
        <v>44892</v>
      </c>
      <c r="E1852" s="1">
        <v>14</v>
      </c>
      <c r="F1852" s="62">
        <v>751.1</v>
      </c>
    </row>
    <row r="1853" spans="1:6" x14ac:dyDescent="0.35">
      <c r="A1853" s="1">
        <v>14</v>
      </c>
      <c r="B1853" s="1" t="s">
        <v>77</v>
      </c>
      <c r="C1853" s="218">
        <v>44893</v>
      </c>
      <c r="D1853" s="218">
        <v>44892</v>
      </c>
      <c r="E1853" s="1">
        <v>1</v>
      </c>
      <c r="F1853" s="62">
        <v>54.25</v>
      </c>
    </row>
    <row r="1854" spans="1:6" x14ac:dyDescent="0.35">
      <c r="A1854" s="1">
        <v>14</v>
      </c>
      <c r="B1854" s="1" t="s">
        <v>77</v>
      </c>
      <c r="C1854" s="218">
        <v>44893</v>
      </c>
      <c r="D1854" s="218">
        <v>44893</v>
      </c>
      <c r="E1854" s="1">
        <v>12</v>
      </c>
      <c r="F1854" s="62">
        <v>585.82000000000005</v>
      </c>
    </row>
    <row r="1855" spans="1:6" x14ac:dyDescent="0.35">
      <c r="A1855" s="1">
        <v>14</v>
      </c>
      <c r="B1855" s="1" t="s">
        <v>77</v>
      </c>
      <c r="C1855" s="218">
        <v>44894</v>
      </c>
      <c r="D1855" s="218">
        <v>44892</v>
      </c>
      <c r="E1855" s="1">
        <v>1</v>
      </c>
      <c r="F1855" s="62">
        <v>53.86</v>
      </c>
    </row>
    <row r="1856" spans="1:6" x14ac:dyDescent="0.35">
      <c r="A1856" s="1">
        <v>14</v>
      </c>
      <c r="B1856" s="1" t="s">
        <v>77</v>
      </c>
      <c r="C1856" s="218">
        <v>44894</v>
      </c>
      <c r="D1856" s="218">
        <v>44893</v>
      </c>
      <c r="E1856" s="1">
        <v>5</v>
      </c>
      <c r="F1856" s="62">
        <v>238.39</v>
      </c>
    </row>
    <row r="1857" spans="1:6" x14ac:dyDescent="0.35">
      <c r="A1857" s="1">
        <v>14</v>
      </c>
      <c r="B1857" s="1" t="s">
        <v>77</v>
      </c>
      <c r="C1857" s="218">
        <v>44894</v>
      </c>
      <c r="D1857" s="218">
        <v>44894</v>
      </c>
      <c r="E1857" s="1">
        <v>9</v>
      </c>
      <c r="F1857" s="62">
        <v>393.91</v>
      </c>
    </row>
    <row r="1858" spans="1:6" x14ac:dyDescent="0.35">
      <c r="A1858" s="1">
        <v>14</v>
      </c>
      <c r="B1858" s="1" t="s">
        <v>77</v>
      </c>
      <c r="C1858" s="218">
        <v>44895</v>
      </c>
      <c r="D1858" s="218">
        <v>44892</v>
      </c>
      <c r="E1858" s="1">
        <v>1</v>
      </c>
      <c r="F1858" s="62">
        <v>54.2</v>
      </c>
    </row>
    <row r="1859" spans="1:6" x14ac:dyDescent="0.35">
      <c r="A1859" s="1">
        <v>14</v>
      </c>
      <c r="B1859" s="1" t="s">
        <v>77</v>
      </c>
      <c r="C1859" s="218">
        <v>44895</v>
      </c>
      <c r="D1859" s="218">
        <v>44894</v>
      </c>
      <c r="E1859" s="1">
        <v>6</v>
      </c>
      <c r="F1859" s="62">
        <v>293.72000000000003</v>
      </c>
    </row>
    <row r="1860" spans="1:6" x14ac:dyDescent="0.35">
      <c r="A1860" s="1">
        <v>14</v>
      </c>
      <c r="B1860" s="1" t="s">
        <v>77</v>
      </c>
      <c r="C1860" s="218">
        <v>44895</v>
      </c>
      <c r="D1860" s="218">
        <v>44895</v>
      </c>
      <c r="E1860" s="1">
        <v>6</v>
      </c>
      <c r="F1860" s="62">
        <v>294.62</v>
      </c>
    </row>
    <row r="1861" spans="1:6" x14ac:dyDescent="0.35">
      <c r="A1861" s="1">
        <v>14</v>
      </c>
      <c r="B1861" s="1" t="s">
        <v>77</v>
      </c>
      <c r="C1861" s="218">
        <v>44896</v>
      </c>
      <c r="D1861" s="218">
        <v>44893</v>
      </c>
      <c r="E1861" s="1">
        <v>3</v>
      </c>
      <c r="F1861" s="62">
        <v>70.73</v>
      </c>
    </row>
    <row r="1862" spans="1:6" x14ac:dyDescent="0.35">
      <c r="A1862" s="1">
        <v>14</v>
      </c>
      <c r="B1862" s="1" t="s">
        <v>77</v>
      </c>
      <c r="C1862" s="218">
        <v>44896</v>
      </c>
      <c r="D1862" s="218">
        <v>44894</v>
      </c>
      <c r="E1862" s="1">
        <v>1</v>
      </c>
      <c r="F1862" s="62">
        <v>23.61</v>
      </c>
    </row>
    <row r="1863" spans="1:6" x14ac:dyDescent="0.35">
      <c r="A1863" s="1">
        <v>14</v>
      </c>
      <c r="B1863" s="1" t="s">
        <v>77</v>
      </c>
      <c r="C1863" s="218">
        <v>44896</v>
      </c>
      <c r="D1863" s="218">
        <v>44895</v>
      </c>
      <c r="E1863" s="1">
        <v>8</v>
      </c>
      <c r="F1863" s="62">
        <v>340.89</v>
      </c>
    </row>
    <row r="1864" spans="1:6" x14ac:dyDescent="0.35">
      <c r="A1864" s="1">
        <v>14</v>
      </c>
      <c r="B1864" s="1" t="s">
        <v>77</v>
      </c>
      <c r="C1864" s="218">
        <v>44897</v>
      </c>
      <c r="D1864" s="218">
        <v>44895</v>
      </c>
      <c r="E1864" s="1">
        <v>5</v>
      </c>
      <c r="F1864" s="62">
        <v>269.38</v>
      </c>
    </row>
    <row r="1865" spans="1:6" x14ac:dyDescent="0.35">
      <c r="A1865" s="1">
        <v>14</v>
      </c>
      <c r="B1865" s="1" t="s">
        <v>77</v>
      </c>
      <c r="C1865" s="218">
        <v>44897</v>
      </c>
      <c r="D1865" s="218">
        <v>44896</v>
      </c>
      <c r="E1865" s="1">
        <v>6</v>
      </c>
      <c r="F1865" s="62">
        <v>324.13</v>
      </c>
    </row>
    <row r="1866" spans="1:6" x14ac:dyDescent="0.35">
      <c r="A1866" s="1">
        <v>14</v>
      </c>
      <c r="B1866" s="1" t="s">
        <v>77</v>
      </c>
      <c r="C1866" s="218">
        <v>44899</v>
      </c>
      <c r="D1866" s="218">
        <v>44895</v>
      </c>
      <c r="E1866" s="1">
        <v>2</v>
      </c>
      <c r="F1866" s="62">
        <v>107.37</v>
      </c>
    </row>
    <row r="1867" spans="1:6" x14ac:dyDescent="0.35">
      <c r="A1867" s="1">
        <v>14</v>
      </c>
      <c r="B1867" s="1" t="s">
        <v>77</v>
      </c>
      <c r="C1867" s="218">
        <v>44899</v>
      </c>
      <c r="D1867" s="218">
        <v>44896</v>
      </c>
      <c r="E1867" s="1">
        <v>8</v>
      </c>
      <c r="F1867" s="62">
        <v>431.65</v>
      </c>
    </row>
    <row r="1868" spans="1:6" x14ac:dyDescent="0.35">
      <c r="A1868" s="1">
        <v>14</v>
      </c>
      <c r="B1868" s="1" t="s">
        <v>77</v>
      </c>
      <c r="C1868" s="218">
        <v>44899</v>
      </c>
      <c r="D1868" s="218">
        <v>44897</v>
      </c>
      <c r="E1868" s="1">
        <v>4</v>
      </c>
      <c r="F1868" s="62">
        <v>216.36</v>
      </c>
    </row>
    <row r="1869" spans="1:6" x14ac:dyDescent="0.35">
      <c r="A1869" s="1">
        <v>14</v>
      </c>
      <c r="B1869" s="1" t="s">
        <v>77</v>
      </c>
      <c r="C1869" s="218">
        <v>44899</v>
      </c>
      <c r="D1869" s="218">
        <v>44899</v>
      </c>
      <c r="E1869" s="1">
        <v>2</v>
      </c>
      <c r="F1869" s="62">
        <v>108.06</v>
      </c>
    </row>
    <row r="1870" spans="1:6" x14ac:dyDescent="0.35">
      <c r="A1870" s="1">
        <v>14</v>
      </c>
      <c r="B1870" s="1" t="s">
        <v>77</v>
      </c>
      <c r="C1870" s="218">
        <v>44900</v>
      </c>
      <c r="D1870" s="218">
        <v>44896</v>
      </c>
      <c r="E1870" s="1">
        <v>4</v>
      </c>
      <c r="F1870" s="62">
        <v>125.18</v>
      </c>
    </row>
    <row r="1871" spans="1:6" x14ac:dyDescent="0.35">
      <c r="A1871" s="1">
        <v>14</v>
      </c>
      <c r="B1871" s="1" t="s">
        <v>77</v>
      </c>
      <c r="C1871" s="218">
        <v>44900</v>
      </c>
      <c r="D1871" s="218">
        <v>44897</v>
      </c>
      <c r="E1871" s="1">
        <v>2</v>
      </c>
      <c r="F1871" s="62">
        <v>106.03</v>
      </c>
    </row>
    <row r="1872" spans="1:6" x14ac:dyDescent="0.35">
      <c r="A1872" s="1">
        <v>14</v>
      </c>
      <c r="B1872" s="1" t="s">
        <v>77</v>
      </c>
      <c r="C1872" s="218">
        <v>44900</v>
      </c>
      <c r="D1872" s="218">
        <v>44899</v>
      </c>
      <c r="E1872" s="1">
        <v>8</v>
      </c>
      <c r="F1872" s="62">
        <v>308.82</v>
      </c>
    </row>
    <row r="1873" spans="1:6" x14ac:dyDescent="0.35">
      <c r="A1873" s="1">
        <v>14</v>
      </c>
      <c r="B1873" s="1" t="s">
        <v>77</v>
      </c>
      <c r="C1873" s="218">
        <v>44900</v>
      </c>
      <c r="D1873" s="218">
        <v>44900</v>
      </c>
      <c r="E1873" s="1">
        <v>3</v>
      </c>
      <c r="F1873" s="62">
        <v>160.28</v>
      </c>
    </row>
    <row r="1874" spans="1:6" x14ac:dyDescent="0.35">
      <c r="A1874" s="1">
        <v>14</v>
      </c>
      <c r="B1874" s="1" t="s">
        <v>77</v>
      </c>
      <c r="C1874" s="218">
        <v>44901</v>
      </c>
      <c r="D1874" s="218">
        <v>44896</v>
      </c>
      <c r="E1874" s="1">
        <v>2</v>
      </c>
      <c r="F1874" s="62">
        <v>108.01</v>
      </c>
    </row>
    <row r="1875" spans="1:6" x14ac:dyDescent="0.35">
      <c r="A1875" s="1">
        <v>14</v>
      </c>
      <c r="B1875" s="1" t="s">
        <v>77</v>
      </c>
      <c r="C1875" s="218">
        <v>44901</v>
      </c>
      <c r="D1875" s="218">
        <v>44897</v>
      </c>
      <c r="E1875" s="1">
        <v>2</v>
      </c>
      <c r="F1875" s="62">
        <v>105.88</v>
      </c>
    </row>
    <row r="1876" spans="1:6" x14ac:dyDescent="0.35">
      <c r="A1876" s="1">
        <v>14</v>
      </c>
      <c r="B1876" s="1" t="s">
        <v>77</v>
      </c>
      <c r="C1876" s="218">
        <v>44901</v>
      </c>
      <c r="D1876" s="218">
        <v>44899</v>
      </c>
      <c r="E1876" s="1">
        <v>1</v>
      </c>
      <c r="F1876" s="62">
        <v>23.61</v>
      </c>
    </row>
    <row r="1877" spans="1:6" x14ac:dyDescent="0.35">
      <c r="A1877" s="1">
        <v>14</v>
      </c>
      <c r="B1877" s="1" t="s">
        <v>77</v>
      </c>
      <c r="C1877" s="218">
        <v>44901</v>
      </c>
      <c r="D1877" s="218">
        <v>44900</v>
      </c>
      <c r="E1877" s="1">
        <v>2</v>
      </c>
      <c r="F1877" s="62">
        <v>107.72</v>
      </c>
    </row>
    <row r="1878" spans="1:6" x14ac:dyDescent="0.35">
      <c r="A1878" s="1">
        <v>14</v>
      </c>
      <c r="B1878" s="1" t="s">
        <v>77</v>
      </c>
      <c r="C1878" s="218">
        <v>44901</v>
      </c>
      <c r="D1878" s="218">
        <v>44901</v>
      </c>
      <c r="E1878" s="1">
        <v>11</v>
      </c>
      <c r="F1878" s="62">
        <v>533.85</v>
      </c>
    </row>
    <row r="1879" spans="1:6" x14ac:dyDescent="0.35">
      <c r="A1879" s="1">
        <v>14</v>
      </c>
      <c r="B1879" s="1" t="s">
        <v>77</v>
      </c>
      <c r="C1879" s="218">
        <v>44902</v>
      </c>
      <c r="D1879" s="218">
        <v>44902</v>
      </c>
      <c r="E1879" s="1">
        <v>14</v>
      </c>
      <c r="F1879" s="62">
        <v>634.08000000000004</v>
      </c>
    </row>
    <row r="1880" spans="1:6" x14ac:dyDescent="0.35">
      <c r="A1880" s="1">
        <v>14</v>
      </c>
      <c r="B1880" s="1" t="s">
        <v>77</v>
      </c>
      <c r="C1880" s="218">
        <v>44903</v>
      </c>
      <c r="D1880" s="218">
        <v>44900</v>
      </c>
      <c r="E1880" s="1">
        <v>1</v>
      </c>
      <c r="F1880" s="62">
        <v>23.56</v>
      </c>
    </row>
    <row r="1881" spans="1:6" x14ac:dyDescent="0.35">
      <c r="A1881" s="1">
        <v>14</v>
      </c>
      <c r="B1881" s="1" t="s">
        <v>77</v>
      </c>
      <c r="C1881" s="218">
        <v>44903</v>
      </c>
      <c r="D1881" s="218">
        <v>44903</v>
      </c>
      <c r="E1881" s="1">
        <v>13</v>
      </c>
      <c r="F1881" s="62">
        <v>580.83000000000004</v>
      </c>
    </row>
    <row r="1882" spans="1:6" x14ac:dyDescent="0.35">
      <c r="A1882" s="1">
        <v>14</v>
      </c>
      <c r="B1882" s="1" t="s">
        <v>77</v>
      </c>
      <c r="C1882" s="218">
        <v>44904</v>
      </c>
      <c r="D1882" s="218">
        <v>44903</v>
      </c>
      <c r="E1882" s="1">
        <v>1</v>
      </c>
      <c r="F1882" s="62">
        <v>54.3</v>
      </c>
    </row>
    <row r="1883" spans="1:6" x14ac:dyDescent="0.35">
      <c r="A1883" s="1">
        <v>14</v>
      </c>
      <c r="B1883" s="1" t="s">
        <v>77</v>
      </c>
      <c r="C1883" s="218">
        <v>44904</v>
      </c>
      <c r="D1883" s="218">
        <v>44904</v>
      </c>
      <c r="E1883" s="1">
        <v>15</v>
      </c>
      <c r="F1883" s="62">
        <v>748.48</v>
      </c>
    </row>
    <row r="1884" spans="1:6" x14ac:dyDescent="0.35">
      <c r="A1884" s="1">
        <v>14</v>
      </c>
      <c r="B1884" s="1" t="s">
        <v>77</v>
      </c>
      <c r="C1884" s="218">
        <v>44905</v>
      </c>
      <c r="D1884" s="218">
        <v>44905</v>
      </c>
      <c r="E1884" s="1">
        <v>10</v>
      </c>
      <c r="F1884" s="62">
        <v>502.27</v>
      </c>
    </row>
    <row r="1885" spans="1:6" x14ac:dyDescent="0.35">
      <c r="A1885" s="1">
        <v>14</v>
      </c>
      <c r="B1885" s="1" t="s">
        <v>77</v>
      </c>
      <c r="C1885" s="218">
        <v>44906</v>
      </c>
      <c r="D1885" s="218">
        <v>44905</v>
      </c>
      <c r="E1885" s="1">
        <v>2</v>
      </c>
      <c r="F1885" s="62">
        <v>77.86</v>
      </c>
    </row>
    <row r="1886" spans="1:6" x14ac:dyDescent="0.35">
      <c r="A1886" s="1">
        <v>14</v>
      </c>
      <c r="B1886" s="1" t="s">
        <v>77</v>
      </c>
      <c r="C1886" s="218">
        <v>44906</v>
      </c>
      <c r="D1886" s="218">
        <v>44906</v>
      </c>
      <c r="E1886" s="1">
        <v>11</v>
      </c>
      <c r="F1886" s="62">
        <v>566.41999999999996</v>
      </c>
    </row>
    <row r="1887" spans="1:6" x14ac:dyDescent="0.35">
      <c r="A1887" s="1">
        <v>14</v>
      </c>
      <c r="B1887" s="1" t="s">
        <v>77</v>
      </c>
      <c r="C1887" s="218">
        <v>44907</v>
      </c>
      <c r="D1887" s="218">
        <v>44905</v>
      </c>
      <c r="E1887" s="1">
        <v>1</v>
      </c>
      <c r="F1887" s="62">
        <v>54.1</v>
      </c>
    </row>
    <row r="1888" spans="1:6" x14ac:dyDescent="0.35">
      <c r="A1888" s="1">
        <v>14</v>
      </c>
      <c r="B1888" s="1" t="s">
        <v>77</v>
      </c>
      <c r="C1888" s="218">
        <v>44907</v>
      </c>
      <c r="D1888" s="218">
        <v>44907</v>
      </c>
      <c r="E1888" s="1">
        <v>7</v>
      </c>
      <c r="F1888" s="62">
        <v>373.87</v>
      </c>
    </row>
    <row r="1889" spans="1:6" x14ac:dyDescent="0.35">
      <c r="A1889" s="1">
        <v>14</v>
      </c>
      <c r="B1889" s="1" t="s">
        <v>77</v>
      </c>
      <c r="C1889" s="218">
        <v>44908</v>
      </c>
      <c r="D1889" s="218">
        <v>44907</v>
      </c>
      <c r="E1889" s="1">
        <v>7</v>
      </c>
      <c r="F1889" s="62">
        <v>347.89</v>
      </c>
    </row>
    <row r="1890" spans="1:6" x14ac:dyDescent="0.35">
      <c r="A1890" s="1">
        <v>14</v>
      </c>
      <c r="B1890" s="1" t="s">
        <v>77</v>
      </c>
      <c r="C1890" s="218">
        <v>44908</v>
      </c>
      <c r="D1890" s="218">
        <v>44908</v>
      </c>
      <c r="E1890" s="1">
        <v>6</v>
      </c>
      <c r="F1890" s="62">
        <v>293.61</v>
      </c>
    </row>
    <row r="1891" spans="1:6" x14ac:dyDescent="0.35">
      <c r="A1891" s="1">
        <v>14</v>
      </c>
      <c r="B1891" s="1" t="s">
        <v>77</v>
      </c>
      <c r="C1891" s="218">
        <v>44909</v>
      </c>
      <c r="D1891" s="218">
        <v>44907</v>
      </c>
      <c r="E1891" s="1">
        <v>1</v>
      </c>
      <c r="F1891" s="62">
        <v>53.26</v>
      </c>
    </row>
    <row r="1892" spans="1:6" x14ac:dyDescent="0.35">
      <c r="A1892" s="1">
        <v>14</v>
      </c>
      <c r="B1892" s="1" t="s">
        <v>77</v>
      </c>
      <c r="C1892" s="218">
        <v>44909</v>
      </c>
      <c r="D1892" s="218">
        <v>44908</v>
      </c>
      <c r="E1892" s="1">
        <v>8</v>
      </c>
      <c r="F1892" s="62">
        <v>399.55</v>
      </c>
    </row>
    <row r="1893" spans="1:6" x14ac:dyDescent="0.35">
      <c r="A1893" s="1">
        <v>14</v>
      </c>
      <c r="B1893" s="1" t="s">
        <v>77</v>
      </c>
      <c r="C1893" s="218">
        <v>44909</v>
      </c>
      <c r="D1893" s="218">
        <v>44909</v>
      </c>
      <c r="E1893" s="1">
        <v>4</v>
      </c>
      <c r="F1893" s="62">
        <v>215.23</v>
      </c>
    </row>
    <row r="1894" spans="1:6" x14ac:dyDescent="0.35">
      <c r="A1894" s="1">
        <v>14</v>
      </c>
      <c r="B1894" s="1" t="s">
        <v>77</v>
      </c>
      <c r="C1894" s="218">
        <v>44910</v>
      </c>
      <c r="D1894" s="218">
        <v>44907</v>
      </c>
      <c r="E1894" s="1">
        <v>2</v>
      </c>
      <c r="F1894" s="62">
        <v>47.52</v>
      </c>
    </row>
    <row r="1895" spans="1:6" x14ac:dyDescent="0.35">
      <c r="A1895" s="1">
        <v>14</v>
      </c>
      <c r="B1895" s="1" t="s">
        <v>77</v>
      </c>
      <c r="C1895" s="218">
        <v>44910</v>
      </c>
      <c r="D1895" s="218">
        <v>44908</v>
      </c>
      <c r="E1895" s="1">
        <v>2</v>
      </c>
      <c r="F1895" s="62">
        <v>78.06</v>
      </c>
    </row>
    <row r="1896" spans="1:6" x14ac:dyDescent="0.35">
      <c r="A1896" s="1">
        <v>14</v>
      </c>
      <c r="B1896" s="1" t="s">
        <v>77</v>
      </c>
      <c r="C1896" s="218">
        <v>44910</v>
      </c>
      <c r="D1896" s="218">
        <v>44909</v>
      </c>
      <c r="E1896" s="1">
        <v>12</v>
      </c>
      <c r="F1896" s="62">
        <v>529.79</v>
      </c>
    </row>
    <row r="1897" spans="1:6" x14ac:dyDescent="0.35">
      <c r="A1897" s="1">
        <v>14</v>
      </c>
      <c r="B1897" s="1" t="s">
        <v>77</v>
      </c>
      <c r="C1897" s="218">
        <v>44910</v>
      </c>
      <c r="D1897" s="218">
        <v>44910</v>
      </c>
      <c r="E1897" s="1">
        <v>1</v>
      </c>
      <c r="F1897" s="62">
        <v>23.76</v>
      </c>
    </row>
    <row r="1898" spans="1:6" x14ac:dyDescent="0.35">
      <c r="A1898" s="1">
        <v>14</v>
      </c>
      <c r="B1898" s="1" t="s">
        <v>77</v>
      </c>
      <c r="C1898" s="218">
        <v>44911</v>
      </c>
      <c r="D1898" s="218">
        <v>44909</v>
      </c>
      <c r="E1898" s="1">
        <v>2</v>
      </c>
      <c r="F1898" s="62">
        <v>108.6</v>
      </c>
    </row>
    <row r="1899" spans="1:6" x14ac:dyDescent="0.35">
      <c r="A1899" s="1">
        <v>14</v>
      </c>
      <c r="B1899" s="1" t="s">
        <v>77</v>
      </c>
      <c r="C1899" s="218">
        <v>44911</v>
      </c>
      <c r="D1899" s="218">
        <v>44910</v>
      </c>
      <c r="E1899" s="1">
        <v>4</v>
      </c>
      <c r="F1899" s="62">
        <v>216.71</v>
      </c>
    </row>
    <row r="1900" spans="1:6" x14ac:dyDescent="0.35">
      <c r="A1900" s="1">
        <v>14</v>
      </c>
      <c r="B1900" s="1" t="s">
        <v>77</v>
      </c>
      <c r="C1900" s="218">
        <v>44911</v>
      </c>
      <c r="D1900" s="218">
        <v>44911</v>
      </c>
      <c r="E1900" s="1">
        <v>14</v>
      </c>
      <c r="F1900" s="62">
        <v>661.3</v>
      </c>
    </row>
    <row r="1901" spans="1:6" x14ac:dyDescent="0.35">
      <c r="A1901" s="1">
        <v>14</v>
      </c>
      <c r="B1901" s="1" t="s">
        <v>77</v>
      </c>
      <c r="C1901" s="218">
        <v>44912</v>
      </c>
      <c r="D1901" s="218">
        <v>44911</v>
      </c>
      <c r="E1901" s="1">
        <v>2</v>
      </c>
      <c r="F1901" s="62">
        <v>78.11</v>
      </c>
    </row>
    <row r="1902" spans="1:6" x14ac:dyDescent="0.35">
      <c r="A1902" s="1">
        <v>14</v>
      </c>
      <c r="B1902" s="1" t="s">
        <v>77</v>
      </c>
      <c r="C1902" s="218">
        <v>44912</v>
      </c>
      <c r="D1902" s="218">
        <v>44912</v>
      </c>
      <c r="E1902" s="1">
        <v>14</v>
      </c>
      <c r="F1902" s="62">
        <v>651.66</v>
      </c>
    </row>
    <row r="1903" spans="1:6" x14ac:dyDescent="0.35">
      <c r="A1903" s="1">
        <v>14</v>
      </c>
      <c r="B1903" s="1" t="s">
        <v>77</v>
      </c>
      <c r="C1903" s="218">
        <v>44913</v>
      </c>
      <c r="D1903" s="218">
        <v>44913</v>
      </c>
      <c r="E1903" s="1">
        <v>11</v>
      </c>
      <c r="F1903" s="62">
        <v>506.13</v>
      </c>
    </row>
    <row r="1904" spans="1:6" x14ac:dyDescent="0.35">
      <c r="A1904" s="1">
        <v>14</v>
      </c>
      <c r="B1904" s="1" t="s">
        <v>77</v>
      </c>
      <c r="C1904" s="218">
        <v>44914</v>
      </c>
      <c r="D1904" s="218">
        <v>44914</v>
      </c>
      <c r="E1904" s="1">
        <v>13</v>
      </c>
      <c r="F1904" s="62">
        <v>522.66</v>
      </c>
    </row>
    <row r="1905" spans="1:6" x14ac:dyDescent="0.35">
      <c r="A1905" s="1">
        <v>14</v>
      </c>
      <c r="B1905" s="1" t="s">
        <v>77</v>
      </c>
      <c r="C1905" s="218">
        <v>44915</v>
      </c>
      <c r="D1905" s="218">
        <v>44914</v>
      </c>
      <c r="E1905" s="1">
        <v>3</v>
      </c>
      <c r="F1905" s="62">
        <v>132.36000000000001</v>
      </c>
    </row>
    <row r="1906" spans="1:6" x14ac:dyDescent="0.35">
      <c r="A1906" s="1">
        <v>14</v>
      </c>
      <c r="B1906" s="1" t="s">
        <v>77</v>
      </c>
      <c r="C1906" s="218">
        <v>44915</v>
      </c>
      <c r="D1906" s="218">
        <v>44915</v>
      </c>
      <c r="E1906" s="1">
        <v>12</v>
      </c>
      <c r="F1906" s="62">
        <v>590.66999999999996</v>
      </c>
    </row>
    <row r="1907" spans="1:6" x14ac:dyDescent="0.35">
      <c r="A1907" s="1">
        <v>14</v>
      </c>
      <c r="B1907" s="1" t="s">
        <v>77</v>
      </c>
      <c r="C1907" s="218">
        <v>44916</v>
      </c>
      <c r="D1907" s="218">
        <v>44915</v>
      </c>
      <c r="E1907" s="1">
        <v>4</v>
      </c>
      <c r="F1907" s="62">
        <v>155.91999999999999</v>
      </c>
    </row>
    <row r="1908" spans="1:6" x14ac:dyDescent="0.35">
      <c r="A1908" s="1">
        <v>14</v>
      </c>
      <c r="B1908" s="1" t="s">
        <v>77</v>
      </c>
      <c r="C1908" s="218">
        <v>44916</v>
      </c>
      <c r="D1908" s="218">
        <v>44916</v>
      </c>
      <c r="E1908" s="1">
        <v>13</v>
      </c>
      <c r="F1908" s="62">
        <v>614.42999999999995</v>
      </c>
    </row>
    <row r="1909" spans="1:6" x14ac:dyDescent="0.35">
      <c r="A1909" s="1">
        <v>14</v>
      </c>
      <c r="B1909" s="1" t="s">
        <v>77</v>
      </c>
      <c r="C1909" s="218">
        <v>44917</v>
      </c>
      <c r="D1909" s="218">
        <v>44917</v>
      </c>
      <c r="E1909" s="1">
        <v>13</v>
      </c>
      <c r="F1909" s="62">
        <v>613.67999999999995</v>
      </c>
    </row>
    <row r="1910" spans="1:6" x14ac:dyDescent="0.35">
      <c r="A1910" s="1">
        <v>14</v>
      </c>
      <c r="B1910" s="1" t="s">
        <v>77</v>
      </c>
      <c r="C1910" s="218">
        <v>44918</v>
      </c>
      <c r="D1910" s="218">
        <v>44918</v>
      </c>
      <c r="E1910" s="1">
        <v>11</v>
      </c>
      <c r="F1910" s="62">
        <v>535.58000000000004</v>
      </c>
    </row>
    <row r="1911" spans="1:6" x14ac:dyDescent="0.35">
      <c r="A1911" s="1">
        <v>14</v>
      </c>
      <c r="B1911" s="1" t="s">
        <v>77</v>
      </c>
      <c r="C1911" s="218">
        <v>44919</v>
      </c>
      <c r="D1911" s="218">
        <v>44919</v>
      </c>
      <c r="E1911" s="1">
        <v>16</v>
      </c>
      <c r="F1911" s="62">
        <v>715.81</v>
      </c>
    </row>
    <row r="1912" spans="1:6" x14ac:dyDescent="0.35">
      <c r="A1912" s="1">
        <v>14</v>
      </c>
      <c r="B1912" s="1" t="s">
        <v>77</v>
      </c>
      <c r="C1912" s="218">
        <v>44920</v>
      </c>
      <c r="D1912" s="218">
        <v>44919</v>
      </c>
      <c r="E1912" s="1">
        <v>2</v>
      </c>
      <c r="F1912" s="62">
        <v>108.2</v>
      </c>
    </row>
    <row r="1913" spans="1:6" x14ac:dyDescent="0.35">
      <c r="A1913" s="1">
        <v>14</v>
      </c>
      <c r="B1913" s="1" t="s">
        <v>77</v>
      </c>
      <c r="C1913" s="218">
        <v>44920</v>
      </c>
      <c r="D1913" s="218">
        <v>44920</v>
      </c>
      <c r="E1913" s="1">
        <v>10</v>
      </c>
      <c r="F1913" s="62">
        <v>451.38</v>
      </c>
    </row>
    <row r="1914" spans="1:6" x14ac:dyDescent="0.35">
      <c r="A1914" s="1">
        <v>14</v>
      </c>
      <c r="B1914" s="1" t="s">
        <v>77</v>
      </c>
      <c r="C1914" s="218">
        <v>44921</v>
      </c>
      <c r="D1914" s="218">
        <v>44920</v>
      </c>
      <c r="E1914" s="1">
        <v>4</v>
      </c>
      <c r="F1914" s="62">
        <v>156.12</v>
      </c>
    </row>
    <row r="1915" spans="1:6" x14ac:dyDescent="0.35">
      <c r="A1915" s="1">
        <v>14</v>
      </c>
      <c r="B1915" s="1" t="s">
        <v>77</v>
      </c>
      <c r="C1915" s="218">
        <v>44921</v>
      </c>
      <c r="D1915" s="218">
        <v>44921</v>
      </c>
      <c r="E1915" s="1">
        <v>10</v>
      </c>
      <c r="F1915" s="62">
        <v>512.36</v>
      </c>
    </row>
    <row r="1916" spans="1:6" x14ac:dyDescent="0.35">
      <c r="A1916" s="1">
        <v>14</v>
      </c>
      <c r="B1916" s="1" t="s">
        <v>77</v>
      </c>
      <c r="C1916" s="218">
        <v>44922</v>
      </c>
      <c r="D1916" s="218">
        <v>44920</v>
      </c>
      <c r="E1916" s="1">
        <v>1</v>
      </c>
      <c r="F1916" s="62">
        <v>54.35</v>
      </c>
    </row>
    <row r="1917" spans="1:6" x14ac:dyDescent="0.35">
      <c r="A1917" s="1">
        <v>14</v>
      </c>
      <c r="B1917" s="1" t="s">
        <v>77</v>
      </c>
      <c r="C1917" s="218">
        <v>44922</v>
      </c>
      <c r="D1917" s="218">
        <v>44921</v>
      </c>
      <c r="E1917" s="1">
        <v>1</v>
      </c>
      <c r="F1917" s="62">
        <v>23.76</v>
      </c>
    </row>
    <row r="1918" spans="1:6" x14ac:dyDescent="0.35">
      <c r="A1918" s="1">
        <v>14</v>
      </c>
      <c r="B1918" s="1" t="s">
        <v>77</v>
      </c>
      <c r="C1918" s="218">
        <v>44922</v>
      </c>
      <c r="D1918" s="218">
        <v>44922</v>
      </c>
      <c r="E1918" s="1">
        <v>12</v>
      </c>
      <c r="F1918" s="62">
        <v>529.79</v>
      </c>
    </row>
    <row r="1919" spans="1:6" x14ac:dyDescent="0.35">
      <c r="A1919" s="1">
        <v>14</v>
      </c>
      <c r="B1919" s="1" t="s">
        <v>77</v>
      </c>
      <c r="C1919" s="218">
        <v>44923</v>
      </c>
      <c r="D1919" s="218">
        <v>44922</v>
      </c>
      <c r="E1919" s="1">
        <v>3</v>
      </c>
      <c r="F1919" s="62">
        <v>132.31</v>
      </c>
    </row>
    <row r="1920" spans="1:6" x14ac:dyDescent="0.35">
      <c r="A1920" s="1">
        <v>14</v>
      </c>
      <c r="B1920" s="1" t="s">
        <v>77</v>
      </c>
      <c r="C1920" s="218">
        <v>44923</v>
      </c>
      <c r="D1920" s="218">
        <v>44923</v>
      </c>
      <c r="E1920" s="1">
        <v>12</v>
      </c>
      <c r="F1920" s="62">
        <v>559.58000000000004</v>
      </c>
    </row>
    <row r="1921" spans="1:6" x14ac:dyDescent="0.35">
      <c r="A1921" s="1">
        <v>14</v>
      </c>
      <c r="B1921" s="1" t="s">
        <v>77</v>
      </c>
      <c r="C1921" s="218">
        <v>44924</v>
      </c>
      <c r="D1921" s="218">
        <v>44921</v>
      </c>
      <c r="E1921" s="1">
        <v>3</v>
      </c>
      <c r="F1921" s="62">
        <v>163</v>
      </c>
    </row>
    <row r="1922" spans="1:6" x14ac:dyDescent="0.35">
      <c r="A1922" s="1">
        <v>14</v>
      </c>
      <c r="B1922" s="1" t="s">
        <v>77</v>
      </c>
      <c r="C1922" s="218">
        <v>44924</v>
      </c>
      <c r="D1922" s="218">
        <v>44922</v>
      </c>
      <c r="E1922" s="1">
        <v>2</v>
      </c>
      <c r="F1922" s="62">
        <v>78.16</v>
      </c>
    </row>
    <row r="1923" spans="1:6" x14ac:dyDescent="0.35">
      <c r="A1923" s="1">
        <v>14</v>
      </c>
      <c r="B1923" s="1" t="s">
        <v>77</v>
      </c>
      <c r="C1923" s="218">
        <v>44924</v>
      </c>
      <c r="D1923" s="218">
        <v>44923</v>
      </c>
      <c r="E1923" s="1">
        <v>3</v>
      </c>
      <c r="F1923" s="62">
        <v>101.42</v>
      </c>
    </row>
    <row r="1924" spans="1:6" x14ac:dyDescent="0.35">
      <c r="A1924" s="1">
        <v>14</v>
      </c>
      <c r="B1924" s="1" t="s">
        <v>77</v>
      </c>
      <c r="C1924" s="218">
        <v>44924</v>
      </c>
      <c r="D1924" s="218">
        <v>44924</v>
      </c>
      <c r="E1924" s="1">
        <v>14</v>
      </c>
      <c r="F1924" s="62">
        <v>667.59</v>
      </c>
    </row>
    <row r="1925" spans="1:6" x14ac:dyDescent="0.35">
      <c r="A1925" s="1">
        <v>14</v>
      </c>
      <c r="B1925" s="1" t="s">
        <v>77</v>
      </c>
      <c r="C1925" s="218">
        <v>44925</v>
      </c>
      <c r="D1925" s="218">
        <v>44924</v>
      </c>
      <c r="E1925" s="1">
        <v>1</v>
      </c>
      <c r="F1925" s="62">
        <v>54.2</v>
      </c>
    </row>
    <row r="1926" spans="1:6" x14ac:dyDescent="0.35">
      <c r="A1926" s="1">
        <v>14</v>
      </c>
      <c r="B1926" s="1" t="s">
        <v>77</v>
      </c>
      <c r="C1926" s="218">
        <v>44925</v>
      </c>
      <c r="D1926" s="218">
        <v>44925</v>
      </c>
      <c r="E1926" s="1">
        <v>15</v>
      </c>
      <c r="F1926" s="62">
        <v>722.83</v>
      </c>
    </row>
    <row r="1927" spans="1:6" x14ac:dyDescent="0.35">
      <c r="A1927" s="1">
        <v>14</v>
      </c>
      <c r="B1927" s="1" t="s">
        <v>77</v>
      </c>
      <c r="C1927" s="218">
        <v>44926</v>
      </c>
      <c r="D1927" s="218">
        <v>44923</v>
      </c>
      <c r="E1927" s="1">
        <v>1</v>
      </c>
      <c r="F1927" s="62">
        <v>54.35</v>
      </c>
    </row>
    <row r="1928" spans="1:6" x14ac:dyDescent="0.35">
      <c r="A1928" s="1">
        <v>14</v>
      </c>
      <c r="B1928" s="1" t="s">
        <v>77</v>
      </c>
      <c r="C1928" s="218">
        <v>44926</v>
      </c>
      <c r="D1928" s="218">
        <v>44925</v>
      </c>
      <c r="E1928" s="1">
        <v>1</v>
      </c>
      <c r="F1928" s="62">
        <v>54.25</v>
      </c>
    </row>
    <row r="1929" spans="1:6" x14ac:dyDescent="0.35">
      <c r="A1929" s="1">
        <v>14</v>
      </c>
      <c r="B1929" s="1" t="s">
        <v>77</v>
      </c>
      <c r="C1929" s="218">
        <v>44926</v>
      </c>
      <c r="D1929" s="218">
        <v>44926</v>
      </c>
      <c r="E1929" s="1">
        <v>9</v>
      </c>
      <c r="F1929" s="62">
        <v>397.23</v>
      </c>
    </row>
    <row r="1930" spans="1:6" x14ac:dyDescent="0.35">
      <c r="A1930" s="1">
        <v>14</v>
      </c>
      <c r="B1930" s="1" t="s">
        <v>77</v>
      </c>
      <c r="C1930" s="218">
        <v>44927</v>
      </c>
      <c r="D1930" s="218">
        <v>44926</v>
      </c>
      <c r="E1930" s="1">
        <v>4</v>
      </c>
      <c r="F1930" s="62">
        <v>217.5</v>
      </c>
    </row>
    <row r="1931" spans="1:6" x14ac:dyDescent="0.35">
      <c r="A1931" s="1">
        <v>14</v>
      </c>
      <c r="B1931" s="1" t="s">
        <v>77</v>
      </c>
      <c r="C1931" s="218">
        <v>44927</v>
      </c>
      <c r="D1931" s="218">
        <v>44927</v>
      </c>
      <c r="E1931" s="1">
        <v>10</v>
      </c>
      <c r="F1931" s="62">
        <v>481.97</v>
      </c>
    </row>
    <row r="1932" spans="1:6" x14ac:dyDescent="0.35">
      <c r="A1932" s="1">
        <v>14</v>
      </c>
      <c r="B1932" s="1" t="s">
        <v>77</v>
      </c>
      <c r="C1932" s="218">
        <v>44928</v>
      </c>
      <c r="D1932" s="218">
        <v>44928</v>
      </c>
      <c r="E1932" s="1">
        <v>5</v>
      </c>
      <c r="F1932" s="62">
        <v>202.1</v>
      </c>
    </row>
    <row r="1933" spans="1:6" x14ac:dyDescent="0.35">
      <c r="A1933" s="1">
        <v>14</v>
      </c>
      <c r="B1933" s="1" t="s">
        <v>77</v>
      </c>
      <c r="C1933" s="218">
        <v>44929</v>
      </c>
      <c r="D1933" s="218">
        <v>44929</v>
      </c>
      <c r="E1933" s="1">
        <v>15</v>
      </c>
      <c r="F1933" s="62">
        <v>723.33</v>
      </c>
    </row>
    <row r="1934" spans="1:6" x14ac:dyDescent="0.35">
      <c r="A1934" s="1">
        <v>14</v>
      </c>
      <c r="B1934" s="1" t="s">
        <v>77</v>
      </c>
      <c r="C1934" s="218">
        <v>44930</v>
      </c>
      <c r="D1934" s="218">
        <v>44928</v>
      </c>
      <c r="E1934" s="1">
        <v>1</v>
      </c>
      <c r="F1934" s="62">
        <v>54.15</v>
      </c>
    </row>
    <row r="1935" spans="1:6" x14ac:dyDescent="0.35">
      <c r="A1935" s="1">
        <v>14</v>
      </c>
      <c r="B1935" s="1" t="s">
        <v>77</v>
      </c>
      <c r="C1935" s="218">
        <v>44930</v>
      </c>
      <c r="D1935" s="218">
        <v>44929</v>
      </c>
      <c r="E1935" s="1">
        <v>7</v>
      </c>
      <c r="F1935" s="62">
        <v>349.51</v>
      </c>
    </row>
    <row r="1936" spans="1:6" x14ac:dyDescent="0.35">
      <c r="A1936" s="1">
        <v>14</v>
      </c>
      <c r="B1936" s="1" t="s">
        <v>77</v>
      </c>
      <c r="C1936" s="218">
        <v>44930</v>
      </c>
      <c r="D1936" s="218">
        <v>44930</v>
      </c>
      <c r="E1936" s="1">
        <v>16</v>
      </c>
      <c r="F1936" s="62">
        <v>747.39</v>
      </c>
    </row>
    <row r="1937" spans="1:6" x14ac:dyDescent="0.35">
      <c r="A1937" s="1">
        <v>14</v>
      </c>
      <c r="B1937" s="1" t="s">
        <v>77</v>
      </c>
      <c r="C1937" s="218">
        <v>44931</v>
      </c>
      <c r="D1937" s="218">
        <v>44929</v>
      </c>
      <c r="E1937" s="1">
        <v>1</v>
      </c>
      <c r="F1937" s="62">
        <v>54.45</v>
      </c>
    </row>
    <row r="1938" spans="1:6" x14ac:dyDescent="0.35">
      <c r="A1938" s="1">
        <v>14</v>
      </c>
      <c r="B1938" s="1" t="s">
        <v>77</v>
      </c>
      <c r="C1938" s="218">
        <v>44931</v>
      </c>
      <c r="D1938" s="218">
        <v>44931</v>
      </c>
      <c r="E1938" s="1">
        <v>14</v>
      </c>
      <c r="F1938" s="62">
        <v>638.74</v>
      </c>
    </row>
    <row r="1939" spans="1:6" x14ac:dyDescent="0.35">
      <c r="A1939" s="1">
        <v>14</v>
      </c>
      <c r="B1939" s="1" t="s">
        <v>77</v>
      </c>
      <c r="C1939" s="218">
        <v>44932</v>
      </c>
      <c r="D1939" s="218">
        <v>44929</v>
      </c>
      <c r="E1939" s="1">
        <v>1</v>
      </c>
      <c r="F1939" s="62">
        <v>53.46</v>
      </c>
    </row>
    <row r="1940" spans="1:6" x14ac:dyDescent="0.35">
      <c r="A1940" s="1">
        <v>14</v>
      </c>
      <c r="B1940" s="1" t="s">
        <v>77</v>
      </c>
      <c r="C1940" s="218">
        <v>44932</v>
      </c>
      <c r="D1940" s="218">
        <v>44930</v>
      </c>
      <c r="E1940" s="1">
        <v>4</v>
      </c>
      <c r="F1940" s="62">
        <v>217.2</v>
      </c>
    </row>
    <row r="1941" spans="1:6" x14ac:dyDescent="0.35">
      <c r="A1941" s="1">
        <v>14</v>
      </c>
      <c r="B1941" s="1" t="s">
        <v>77</v>
      </c>
      <c r="C1941" s="218">
        <v>44932</v>
      </c>
      <c r="D1941" s="218">
        <v>44932</v>
      </c>
      <c r="E1941" s="1">
        <v>14</v>
      </c>
      <c r="F1941" s="62">
        <v>669.73</v>
      </c>
    </row>
    <row r="1942" spans="1:6" x14ac:dyDescent="0.35">
      <c r="A1942" s="1">
        <v>14</v>
      </c>
      <c r="B1942" s="1" t="s">
        <v>77</v>
      </c>
      <c r="C1942" s="218">
        <v>44933</v>
      </c>
      <c r="D1942" s="218">
        <v>44930</v>
      </c>
      <c r="E1942" s="1">
        <v>1</v>
      </c>
      <c r="F1942" s="62">
        <v>54.45</v>
      </c>
    </row>
    <row r="1943" spans="1:6" x14ac:dyDescent="0.35">
      <c r="A1943" s="1">
        <v>14</v>
      </c>
      <c r="B1943" s="1" t="s">
        <v>77</v>
      </c>
      <c r="C1943" s="218">
        <v>44933</v>
      </c>
      <c r="D1943" s="218">
        <v>44933</v>
      </c>
      <c r="E1943" s="1">
        <v>12</v>
      </c>
      <c r="F1943" s="62">
        <v>529.59</v>
      </c>
    </row>
    <row r="1944" spans="1:6" x14ac:dyDescent="0.35">
      <c r="A1944" s="1">
        <v>14</v>
      </c>
      <c r="B1944" s="1" t="s">
        <v>77</v>
      </c>
      <c r="C1944" s="218">
        <v>44934</v>
      </c>
      <c r="D1944" s="218">
        <v>44931</v>
      </c>
      <c r="E1944" s="1">
        <v>1</v>
      </c>
      <c r="F1944" s="62">
        <v>54.3</v>
      </c>
    </row>
    <row r="1945" spans="1:6" x14ac:dyDescent="0.35">
      <c r="A1945" s="1">
        <v>14</v>
      </c>
      <c r="B1945" s="1" t="s">
        <v>77</v>
      </c>
      <c r="C1945" s="218">
        <v>44934</v>
      </c>
      <c r="D1945" s="218">
        <v>44932</v>
      </c>
      <c r="E1945" s="1">
        <v>1</v>
      </c>
      <c r="F1945" s="62">
        <v>54.45</v>
      </c>
    </row>
    <row r="1946" spans="1:6" x14ac:dyDescent="0.35">
      <c r="A1946" s="1">
        <v>14</v>
      </c>
      <c r="B1946" s="1" t="s">
        <v>77</v>
      </c>
      <c r="C1946" s="218">
        <v>44934</v>
      </c>
      <c r="D1946" s="218">
        <v>44933</v>
      </c>
      <c r="E1946" s="1">
        <v>3</v>
      </c>
      <c r="F1946" s="62">
        <v>132.56</v>
      </c>
    </row>
    <row r="1947" spans="1:6" x14ac:dyDescent="0.35">
      <c r="A1947" s="1">
        <v>14</v>
      </c>
      <c r="B1947" s="1" t="s">
        <v>77</v>
      </c>
      <c r="C1947" s="218">
        <v>44934</v>
      </c>
      <c r="D1947" s="218">
        <v>44934</v>
      </c>
      <c r="E1947" s="1">
        <v>8</v>
      </c>
      <c r="F1947" s="62">
        <v>404.21</v>
      </c>
    </row>
    <row r="1948" spans="1:6" x14ac:dyDescent="0.35">
      <c r="A1948" s="1">
        <v>14</v>
      </c>
      <c r="B1948" s="1" t="s">
        <v>77</v>
      </c>
      <c r="C1948" s="218">
        <v>44935</v>
      </c>
      <c r="D1948" s="218">
        <v>44932</v>
      </c>
      <c r="E1948" s="1">
        <v>1</v>
      </c>
      <c r="F1948" s="62">
        <v>54.05</v>
      </c>
    </row>
    <row r="1949" spans="1:6" x14ac:dyDescent="0.35">
      <c r="A1949" s="1">
        <v>14</v>
      </c>
      <c r="B1949" s="1" t="s">
        <v>77</v>
      </c>
      <c r="C1949" s="218">
        <v>44935</v>
      </c>
      <c r="D1949" s="218">
        <v>44934</v>
      </c>
      <c r="E1949" s="1">
        <v>5</v>
      </c>
      <c r="F1949" s="62">
        <v>179.93</v>
      </c>
    </row>
    <row r="1950" spans="1:6" x14ac:dyDescent="0.35">
      <c r="A1950" s="1">
        <v>14</v>
      </c>
      <c r="B1950" s="1" t="s">
        <v>77</v>
      </c>
      <c r="C1950" s="218">
        <v>44935</v>
      </c>
      <c r="D1950" s="218">
        <v>44935</v>
      </c>
      <c r="E1950" s="1">
        <v>14</v>
      </c>
      <c r="F1950" s="62">
        <v>607.95000000000005</v>
      </c>
    </row>
    <row r="1951" spans="1:6" x14ac:dyDescent="0.35">
      <c r="A1951" s="1">
        <v>14</v>
      </c>
      <c r="B1951" s="1" t="s">
        <v>77</v>
      </c>
      <c r="C1951" s="218">
        <v>44936</v>
      </c>
      <c r="D1951" s="218">
        <v>44933</v>
      </c>
      <c r="E1951" s="1">
        <v>1</v>
      </c>
      <c r="F1951" s="62">
        <v>52.96</v>
      </c>
    </row>
    <row r="1952" spans="1:6" x14ac:dyDescent="0.35">
      <c r="A1952" s="1">
        <v>14</v>
      </c>
      <c r="B1952" s="1" t="s">
        <v>77</v>
      </c>
      <c r="C1952" s="218">
        <v>44936</v>
      </c>
      <c r="D1952" s="218">
        <v>44934</v>
      </c>
      <c r="E1952" s="1">
        <v>1</v>
      </c>
      <c r="F1952" s="62">
        <v>54.35</v>
      </c>
    </row>
    <row r="1953" spans="1:6" x14ac:dyDescent="0.35">
      <c r="A1953" s="1">
        <v>14</v>
      </c>
      <c r="B1953" s="1" t="s">
        <v>77</v>
      </c>
      <c r="C1953" s="218">
        <v>44936</v>
      </c>
      <c r="D1953" s="218">
        <v>44935</v>
      </c>
      <c r="E1953" s="1">
        <v>2</v>
      </c>
      <c r="F1953" s="62">
        <v>108.8</v>
      </c>
    </row>
    <row r="1954" spans="1:6" x14ac:dyDescent="0.35">
      <c r="A1954" s="1">
        <v>14</v>
      </c>
      <c r="B1954" s="1" t="s">
        <v>77</v>
      </c>
      <c r="C1954" s="218">
        <v>44936</v>
      </c>
      <c r="D1954" s="218">
        <v>44936</v>
      </c>
      <c r="E1954" s="1">
        <v>13</v>
      </c>
      <c r="F1954" s="62">
        <v>706.5</v>
      </c>
    </row>
    <row r="1955" spans="1:6" x14ac:dyDescent="0.35">
      <c r="A1955" s="1">
        <v>14</v>
      </c>
      <c r="B1955" s="1" t="s">
        <v>77</v>
      </c>
      <c r="C1955" s="218">
        <v>44937</v>
      </c>
      <c r="D1955" s="218">
        <v>44934</v>
      </c>
      <c r="E1955" s="1">
        <v>1</v>
      </c>
      <c r="F1955" s="62">
        <v>54.1</v>
      </c>
    </row>
    <row r="1956" spans="1:6" x14ac:dyDescent="0.35">
      <c r="A1956" s="1">
        <v>14</v>
      </c>
      <c r="B1956" s="1" t="s">
        <v>77</v>
      </c>
      <c r="C1956" s="218">
        <v>44937</v>
      </c>
      <c r="D1956" s="218">
        <v>44936</v>
      </c>
      <c r="E1956" s="1">
        <v>1</v>
      </c>
      <c r="F1956" s="62">
        <v>23.66</v>
      </c>
    </row>
    <row r="1957" spans="1:6" x14ac:dyDescent="0.35">
      <c r="A1957" s="1">
        <v>14</v>
      </c>
      <c r="B1957" s="1" t="s">
        <v>77</v>
      </c>
      <c r="C1957" s="218">
        <v>44937</v>
      </c>
      <c r="D1957" s="218">
        <v>44937</v>
      </c>
      <c r="E1957" s="1">
        <v>13</v>
      </c>
      <c r="F1957" s="62">
        <v>613.94000000000005</v>
      </c>
    </row>
    <row r="1958" spans="1:6" x14ac:dyDescent="0.35">
      <c r="A1958" s="1">
        <v>14</v>
      </c>
      <c r="B1958" s="1" t="s">
        <v>77</v>
      </c>
      <c r="C1958" s="218">
        <v>44938</v>
      </c>
      <c r="D1958" s="218">
        <v>44938</v>
      </c>
      <c r="E1958" s="1">
        <v>16</v>
      </c>
      <c r="F1958" s="62">
        <v>777.83</v>
      </c>
    </row>
    <row r="1959" spans="1:6" x14ac:dyDescent="0.35">
      <c r="A1959" s="1">
        <v>14</v>
      </c>
      <c r="B1959" s="1" t="s">
        <v>77</v>
      </c>
      <c r="C1959" s="218">
        <v>44939</v>
      </c>
      <c r="D1959" s="218">
        <v>44937</v>
      </c>
      <c r="E1959" s="1">
        <v>3</v>
      </c>
      <c r="F1959" s="62">
        <v>163.1</v>
      </c>
    </row>
    <row r="1960" spans="1:6" x14ac:dyDescent="0.35">
      <c r="A1960" s="1">
        <v>14</v>
      </c>
      <c r="B1960" s="1" t="s">
        <v>77</v>
      </c>
      <c r="C1960" s="218">
        <v>44939</v>
      </c>
      <c r="D1960" s="218">
        <v>44939</v>
      </c>
      <c r="E1960" s="1">
        <v>13</v>
      </c>
      <c r="F1960" s="62">
        <v>645.66999999999996</v>
      </c>
    </row>
    <row r="1961" spans="1:6" x14ac:dyDescent="0.35">
      <c r="A1961" s="1">
        <v>14</v>
      </c>
      <c r="B1961" s="1" t="s">
        <v>77</v>
      </c>
      <c r="C1961" s="218">
        <v>44940</v>
      </c>
      <c r="D1961" s="218">
        <v>44939</v>
      </c>
      <c r="E1961" s="1">
        <v>2</v>
      </c>
      <c r="F1961" s="62">
        <v>97.51</v>
      </c>
    </row>
    <row r="1962" spans="1:6" x14ac:dyDescent="0.35">
      <c r="A1962" s="1">
        <v>14</v>
      </c>
      <c r="B1962" s="1" t="s">
        <v>77</v>
      </c>
      <c r="C1962" s="218">
        <v>44940</v>
      </c>
      <c r="D1962" s="218">
        <v>44940</v>
      </c>
      <c r="E1962" s="1">
        <v>9</v>
      </c>
      <c r="F1962" s="62">
        <v>336.15</v>
      </c>
    </row>
    <row r="1963" spans="1:6" x14ac:dyDescent="0.35">
      <c r="A1963" s="1">
        <v>14</v>
      </c>
      <c r="B1963" s="1" t="s">
        <v>77</v>
      </c>
      <c r="C1963" s="218">
        <v>44941</v>
      </c>
      <c r="D1963" s="218">
        <v>44941</v>
      </c>
      <c r="E1963" s="1">
        <v>11</v>
      </c>
      <c r="F1963" s="62">
        <v>537.12</v>
      </c>
    </row>
    <row r="1964" spans="1:6" x14ac:dyDescent="0.35">
      <c r="A1964" s="1">
        <v>14</v>
      </c>
      <c r="B1964" s="1" t="s">
        <v>77</v>
      </c>
      <c r="C1964" s="218">
        <v>44942</v>
      </c>
      <c r="D1964" s="218">
        <v>44941</v>
      </c>
      <c r="E1964" s="1">
        <v>1</v>
      </c>
      <c r="F1964" s="62">
        <v>54.4</v>
      </c>
    </row>
    <row r="1965" spans="1:6" x14ac:dyDescent="0.35">
      <c r="A1965" s="1">
        <v>14</v>
      </c>
      <c r="B1965" s="1" t="s">
        <v>77</v>
      </c>
      <c r="C1965" s="218">
        <v>44942</v>
      </c>
      <c r="D1965" s="218">
        <v>44942</v>
      </c>
      <c r="E1965" s="1">
        <v>15</v>
      </c>
      <c r="F1965" s="62">
        <v>661.3</v>
      </c>
    </row>
    <row r="1966" spans="1:6" x14ac:dyDescent="0.35">
      <c r="A1966" s="1">
        <v>14</v>
      </c>
      <c r="B1966" s="1" t="s">
        <v>77</v>
      </c>
      <c r="C1966" s="218">
        <v>44943</v>
      </c>
      <c r="D1966" s="218">
        <v>44943</v>
      </c>
      <c r="E1966" s="1">
        <v>9</v>
      </c>
      <c r="F1966" s="62">
        <v>488.36</v>
      </c>
    </row>
    <row r="1967" spans="1:6" x14ac:dyDescent="0.35">
      <c r="A1967" s="1">
        <v>14</v>
      </c>
      <c r="B1967" s="1" t="s">
        <v>77</v>
      </c>
      <c r="C1967" s="218">
        <v>44944</v>
      </c>
      <c r="D1967" s="218">
        <v>44943</v>
      </c>
      <c r="E1967" s="1">
        <v>6</v>
      </c>
      <c r="F1967" s="62">
        <v>227.5</v>
      </c>
    </row>
    <row r="1968" spans="1:6" x14ac:dyDescent="0.35">
      <c r="A1968" s="1">
        <v>14</v>
      </c>
      <c r="B1968" s="1" t="s">
        <v>77</v>
      </c>
      <c r="C1968" s="218">
        <v>44944</v>
      </c>
      <c r="D1968" s="218">
        <v>44944</v>
      </c>
      <c r="E1968" s="1">
        <v>11</v>
      </c>
      <c r="F1968" s="62">
        <v>413.17</v>
      </c>
    </row>
    <row r="1969" spans="1:6" x14ac:dyDescent="0.35">
      <c r="A1969" s="1">
        <v>14</v>
      </c>
      <c r="B1969" s="1" t="s">
        <v>77</v>
      </c>
      <c r="C1969" s="218">
        <v>44945</v>
      </c>
      <c r="D1969" s="218">
        <v>44942</v>
      </c>
      <c r="E1969" s="1">
        <v>1</v>
      </c>
      <c r="F1969" s="62">
        <v>52.37</v>
      </c>
    </row>
    <row r="1970" spans="1:6" x14ac:dyDescent="0.35">
      <c r="A1970" s="1">
        <v>14</v>
      </c>
      <c r="B1970" s="1" t="s">
        <v>77</v>
      </c>
      <c r="C1970" s="218">
        <v>44945</v>
      </c>
      <c r="D1970" s="218">
        <v>44944</v>
      </c>
      <c r="E1970" s="1">
        <v>5</v>
      </c>
      <c r="F1970" s="62">
        <v>271.89999999999998</v>
      </c>
    </row>
    <row r="1971" spans="1:6" x14ac:dyDescent="0.35">
      <c r="A1971" s="1">
        <v>14</v>
      </c>
      <c r="B1971" s="1" t="s">
        <v>77</v>
      </c>
      <c r="C1971" s="218">
        <v>44945</v>
      </c>
      <c r="D1971" s="218">
        <v>44945</v>
      </c>
      <c r="E1971" s="1">
        <v>9</v>
      </c>
      <c r="F1971" s="62">
        <v>458.76</v>
      </c>
    </row>
    <row r="1972" spans="1:6" x14ac:dyDescent="0.35">
      <c r="A1972" s="1">
        <v>14</v>
      </c>
      <c r="B1972" s="1" t="s">
        <v>77</v>
      </c>
      <c r="C1972" s="218">
        <v>44946</v>
      </c>
      <c r="D1972" s="218">
        <v>44945</v>
      </c>
      <c r="E1972" s="1">
        <v>3</v>
      </c>
      <c r="F1972" s="62">
        <v>163.05000000000001</v>
      </c>
    </row>
    <row r="1973" spans="1:6" x14ac:dyDescent="0.35">
      <c r="A1973" s="1">
        <v>14</v>
      </c>
      <c r="B1973" s="1" t="s">
        <v>77</v>
      </c>
      <c r="C1973" s="218">
        <v>44946</v>
      </c>
      <c r="D1973" s="218">
        <v>44946</v>
      </c>
      <c r="E1973" s="1">
        <v>6</v>
      </c>
      <c r="F1973" s="62">
        <v>264.82</v>
      </c>
    </row>
    <row r="1974" spans="1:6" x14ac:dyDescent="0.35">
      <c r="A1974" s="1">
        <v>14</v>
      </c>
      <c r="B1974" s="1" t="s">
        <v>77</v>
      </c>
      <c r="C1974" s="218">
        <v>44947</v>
      </c>
      <c r="D1974" s="218">
        <v>44946</v>
      </c>
      <c r="E1974" s="1">
        <v>4</v>
      </c>
      <c r="F1974" s="62">
        <v>217.5</v>
      </c>
    </row>
    <row r="1975" spans="1:6" x14ac:dyDescent="0.35">
      <c r="A1975" s="1">
        <v>14</v>
      </c>
      <c r="B1975" s="1" t="s">
        <v>77</v>
      </c>
      <c r="C1975" s="218">
        <v>44947</v>
      </c>
      <c r="D1975" s="218">
        <v>44947</v>
      </c>
      <c r="E1975" s="1">
        <v>1</v>
      </c>
      <c r="F1975" s="62">
        <v>54.45</v>
      </c>
    </row>
    <row r="1976" spans="1:6" x14ac:dyDescent="0.35">
      <c r="A1976" s="1">
        <v>14</v>
      </c>
      <c r="B1976" s="1" t="s">
        <v>77</v>
      </c>
      <c r="C1976" s="218">
        <v>44948</v>
      </c>
      <c r="D1976" s="218">
        <v>44944</v>
      </c>
      <c r="E1976" s="1">
        <v>1</v>
      </c>
      <c r="F1976" s="62">
        <v>54.35</v>
      </c>
    </row>
    <row r="1977" spans="1:6" x14ac:dyDescent="0.35">
      <c r="A1977" s="1">
        <v>14</v>
      </c>
      <c r="B1977" s="1" t="s">
        <v>77</v>
      </c>
      <c r="C1977" s="218">
        <v>44948</v>
      </c>
      <c r="D1977" s="218">
        <v>44945</v>
      </c>
      <c r="E1977" s="1">
        <v>1</v>
      </c>
      <c r="F1977" s="62">
        <v>54.25</v>
      </c>
    </row>
    <row r="1978" spans="1:6" x14ac:dyDescent="0.35">
      <c r="A1978" s="1">
        <v>14</v>
      </c>
      <c r="B1978" s="1" t="s">
        <v>77</v>
      </c>
      <c r="C1978" s="218">
        <v>44948</v>
      </c>
      <c r="D1978" s="218">
        <v>44946</v>
      </c>
      <c r="E1978" s="1">
        <v>2</v>
      </c>
      <c r="F1978" s="62">
        <v>108.6</v>
      </c>
    </row>
    <row r="1979" spans="1:6" x14ac:dyDescent="0.35">
      <c r="A1979" s="1">
        <v>14</v>
      </c>
      <c r="B1979" s="1" t="s">
        <v>77</v>
      </c>
      <c r="C1979" s="218">
        <v>44948</v>
      </c>
      <c r="D1979" s="218">
        <v>44947</v>
      </c>
      <c r="E1979" s="1">
        <v>4</v>
      </c>
      <c r="F1979" s="62">
        <v>216.71</v>
      </c>
    </row>
    <row r="1980" spans="1:6" x14ac:dyDescent="0.35">
      <c r="A1980" s="1">
        <v>14</v>
      </c>
      <c r="B1980" s="1" t="s">
        <v>77</v>
      </c>
      <c r="C1980" s="218">
        <v>44948</v>
      </c>
      <c r="D1980" s="218">
        <v>44948</v>
      </c>
      <c r="E1980" s="1">
        <v>1</v>
      </c>
      <c r="F1980" s="62">
        <v>54.05</v>
      </c>
    </row>
    <row r="1981" spans="1:6" x14ac:dyDescent="0.35">
      <c r="A1981" s="1">
        <v>14</v>
      </c>
      <c r="B1981" s="1" t="s">
        <v>77</v>
      </c>
      <c r="C1981" s="218">
        <v>44949</v>
      </c>
      <c r="D1981" s="218">
        <v>44947</v>
      </c>
      <c r="E1981" s="1">
        <v>7</v>
      </c>
      <c r="F1981" s="62">
        <v>380.55</v>
      </c>
    </row>
    <row r="1982" spans="1:6" x14ac:dyDescent="0.35">
      <c r="A1982" s="1">
        <v>14</v>
      </c>
      <c r="B1982" s="1" t="s">
        <v>77</v>
      </c>
      <c r="C1982" s="218">
        <v>44949</v>
      </c>
      <c r="D1982" s="218">
        <v>44948</v>
      </c>
      <c r="E1982" s="1">
        <v>1</v>
      </c>
      <c r="F1982" s="62">
        <v>54.45</v>
      </c>
    </row>
    <row r="1983" spans="1:6" x14ac:dyDescent="0.35">
      <c r="A1983" s="1">
        <v>14</v>
      </c>
      <c r="B1983" s="1" t="s">
        <v>77</v>
      </c>
      <c r="C1983" s="218">
        <v>44949</v>
      </c>
      <c r="D1983" s="218">
        <v>44949</v>
      </c>
      <c r="E1983" s="1">
        <v>1</v>
      </c>
      <c r="F1983" s="62">
        <v>23.66</v>
      </c>
    </row>
    <row r="1984" spans="1:6" x14ac:dyDescent="0.35">
      <c r="A1984" s="1">
        <v>14</v>
      </c>
      <c r="B1984" s="1" t="s">
        <v>77</v>
      </c>
      <c r="C1984" s="218">
        <v>44950</v>
      </c>
      <c r="D1984" s="218">
        <v>44947</v>
      </c>
      <c r="E1984" s="1">
        <v>2</v>
      </c>
      <c r="F1984" s="62">
        <v>108.21</v>
      </c>
    </row>
    <row r="1985" spans="1:6" x14ac:dyDescent="0.35">
      <c r="A1985" s="1">
        <v>14</v>
      </c>
      <c r="B1985" s="1" t="s">
        <v>77</v>
      </c>
      <c r="C1985" s="218">
        <v>44950</v>
      </c>
      <c r="D1985" s="218">
        <v>44948</v>
      </c>
      <c r="E1985" s="1">
        <v>9</v>
      </c>
      <c r="F1985" s="62">
        <v>458.96</v>
      </c>
    </row>
    <row r="1986" spans="1:6" x14ac:dyDescent="0.35">
      <c r="A1986" s="1">
        <v>14</v>
      </c>
      <c r="B1986" s="1" t="s">
        <v>77</v>
      </c>
      <c r="C1986" s="218">
        <v>44950</v>
      </c>
      <c r="D1986" s="218">
        <v>44949</v>
      </c>
      <c r="E1986" s="1">
        <v>1</v>
      </c>
      <c r="F1986" s="62">
        <v>54.25</v>
      </c>
    </row>
    <row r="1987" spans="1:6" x14ac:dyDescent="0.35">
      <c r="A1987" s="1">
        <v>14</v>
      </c>
      <c r="B1987" s="1" t="s">
        <v>77</v>
      </c>
      <c r="C1987" s="218">
        <v>44950</v>
      </c>
      <c r="D1987" s="218">
        <v>44950</v>
      </c>
      <c r="E1987" s="1">
        <v>2</v>
      </c>
      <c r="F1987" s="62">
        <v>108.7</v>
      </c>
    </row>
    <row r="1988" spans="1:6" x14ac:dyDescent="0.35">
      <c r="A1988" s="1">
        <v>14</v>
      </c>
      <c r="B1988" s="1" t="s">
        <v>77</v>
      </c>
      <c r="C1988" s="218">
        <v>44951</v>
      </c>
      <c r="D1988" s="218">
        <v>44950</v>
      </c>
      <c r="E1988" s="1">
        <v>1</v>
      </c>
      <c r="F1988" s="62">
        <v>54.35</v>
      </c>
    </row>
    <row r="1989" spans="1:6" x14ac:dyDescent="0.35">
      <c r="A1989" s="1">
        <v>14</v>
      </c>
      <c r="B1989" s="1" t="s">
        <v>77</v>
      </c>
      <c r="C1989" s="218">
        <v>44951</v>
      </c>
      <c r="D1989" s="218">
        <v>44951</v>
      </c>
      <c r="E1989" s="1">
        <v>4</v>
      </c>
      <c r="F1989" s="62">
        <v>186.61</v>
      </c>
    </row>
    <row r="1990" spans="1:6" x14ac:dyDescent="0.35">
      <c r="A1990" s="1">
        <v>14</v>
      </c>
      <c r="B1990" s="1" t="s">
        <v>77</v>
      </c>
      <c r="C1990" s="218">
        <v>44952</v>
      </c>
      <c r="D1990" s="218">
        <v>44949</v>
      </c>
      <c r="E1990" s="1">
        <v>10</v>
      </c>
      <c r="F1990" s="62">
        <v>421.24</v>
      </c>
    </row>
    <row r="1991" spans="1:6" x14ac:dyDescent="0.35">
      <c r="A1991" s="1">
        <v>14</v>
      </c>
      <c r="B1991" s="1" t="s">
        <v>77</v>
      </c>
      <c r="C1991" s="218">
        <v>44952</v>
      </c>
      <c r="D1991" s="218">
        <v>44950</v>
      </c>
      <c r="E1991" s="1">
        <v>7</v>
      </c>
      <c r="F1991" s="62">
        <v>349.41</v>
      </c>
    </row>
    <row r="1992" spans="1:6" x14ac:dyDescent="0.35">
      <c r="A1992" s="1">
        <v>14</v>
      </c>
      <c r="B1992" s="1" t="s">
        <v>77</v>
      </c>
      <c r="C1992" s="218">
        <v>44952</v>
      </c>
      <c r="D1992" s="218">
        <v>44951</v>
      </c>
      <c r="E1992" s="1">
        <v>2</v>
      </c>
      <c r="F1992" s="62">
        <v>106.92</v>
      </c>
    </row>
    <row r="1993" spans="1:6" x14ac:dyDescent="0.35">
      <c r="A1993" s="1">
        <v>14</v>
      </c>
      <c r="B1993" s="1" t="s">
        <v>77</v>
      </c>
      <c r="C1993" s="218">
        <v>44952</v>
      </c>
      <c r="D1993" s="218">
        <v>44952</v>
      </c>
      <c r="E1993" s="1">
        <v>1</v>
      </c>
      <c r="F1993" s="62">
        <v>54.45</v>
      </c>
    </row>
    <row r="1994" spans="1:6" x14ac:dyDescent="0.35">
      <c r="A1994" s="1">
        <v>15</v>
      </c>
      <c r="B1994" s="1" t="s">
        <v>78</v>
      </c>
      <c r="C1994" s="218">
        <v>44879</v>
      </c>
      <c r="D1994" s="218">
        <v>44878</v>
      </c>
      <c r="E1994" s="1">
        <v>5</v>
      </c>
      <c r="F1994" s="62">
        <v>161.57</v>
      </c>
    </row>
    <row r="1995" spans="1:6" x14ac:dyDescent="0.35">
      <c r="A1995" s="1">
        <v>15</v>
      </c>
      <c r="B1995" s="1" t="s">
        <v>78</v>
      </c>
      <c r="C1995" s="218">
        <v>44879</v>
      </c>
      <c r="D1995" s="218">
        <v>44879</v>
      </c>
      <c r="E1995" s="1">
        <v>1</v>
      </c>
      <c r="F1995" s="62">
        <v>47.32</v>
      </c>
    </row>
    <row r="1996" spans="1:6" x14ac:dyDescent="0.35">
      <c r="A1996" s="1">
        <v>15</v>
      </c>
      <c r="B1996" s="1" t="s">
        <v>78</v>
      </c>
      <c r="C1996" s="218">
        <v>44880</v>
      </c>
      <c r="D1996" s="218">
        <v>44878</v>
      </c>
      <c r="E1996" s="1">
        <v>6</v>
      </c>
      <c r="F1996" s="62">
        <v>138.51</v>
      </c>
    </row>
    <row r="1997" spans="1:6" x14ac:dyDescent="0.35">
      <c r="A1997" s="1">
        <v>15</v>
      </c>
      <c r="B1997" s="1" t="s">
        <v>78</v>
      </c>
      <c r="C1997" s="218">
        <v>44880</v>
      </c>
      <c r="D1997" s="218">
        <v>44879</v>
      </c>
      <c r="E1997" s="1">
        <v>4</v>
      </c>
      <c r="F1997" s="62">
        <v>92.56</v>
      </c>
    </row>
    <row r="1998" spans="1:6" x14ac:dyDescent="0.35">
      <c r="A1998" s="1">
        <v>15</v>
      </c>
      <c r="B1998" s="1" t="s">
        <v>78</v>
      </c>
      <c r="C1998" s="218">
        <v>44880</v>
      </c>
      <c r="D1998" s="218">
        <v>44880</v>
      </c>
      <c r="E1998" s="1">
        <v>1</v>
      </c>
      <c r="F1998" s="62">
        <v>23.36</v>
      </c>
    </row>
    <row r="1999" spans="1:6" x14ac:dyDescent="0.35">
      <c r="A1999" s="1">
        <v>15</v>
      </c>
      <c r="B1999" s="1" t="s">
        <v>78</v>
      </c>
      <c r="C1999" s="218">
        <v>44881</v>
      </c>
      <c r="D1999" s="218">
        <v>44878</v>
      </c>
      <c r="E1999" s="1">
        <v>2</v>
      </c>
      <c r="F1999" s="62">
        <v>46.48</v>
      </c>
    </row>
    <row r="2000" spans="1:6" x14ac:dyDescent="0.35">
      <c r="A2000" s="1">
        <v>15</v>
      </c>
      <c r="B2000" s="1" t="s">
        <v>78</v>
      </c>
      <c r="C2000" s="218">
        <v>44881</v>
      </c>
      <c r="D2000" s="218">
        <v>44879</v>
      </c>
      <c r="E2000" s="1">
        <v>10</v>
      </c>
      <c r="F2000" s="62">
        <v>308.56</v>
      </c>
    </row>
    <row r="2001" spans="1:6" x14ac:dyDescent="0.35">
      <c r="A2001" s="1">
        <v>15</v>
      </c>
      <c r="B2001" s="1" t="s">
        <v>78</v>
      </c>
      <c r="C2001" s="218">
        <v>44881</v>
      </c>
      <c r="D2001" s="218">
        <v>44880</v>
      </c>
      <c r="E2001" s="1">
        <v>9</v>
      </c>
      <c r="F2001" s="62">
        <v>286.14999999999998</v>
      </c>
    </row>
    <row r="2002" spans="1:6" x14ac:dyDescent="0.35">
      <c r="A2002" s="1">
        <v>15</v>
      </c>
      <c r="B2002" s="1" t="s">
        <v>78</v>
      </c>
      <c r="C2002" s="218">
        <v>44881</v>
      </c>
      <c r="D2002" s="218">
        <v>44881</v>
      </c>
      <c r="E2002" s="1">
        <v>8</v>
      </c>
      <c r="F2002" s="62">
        <v>263.57</v>
      </c>
    </row>
    <row r="2003" spans="1:6" x14ac:dyDescent="0.35">
      <c r="A2003" s="1">
        <v>15</v>
      </c>
      <c r="B2003" s="1" t="s">
        <v>78</v>
      </c>
      <c r="C2003" s="218">
        <v>44883</v>
      </c>
      <c r="D2003" s="218">
        <v>44878</v>
      </c>
      <c r="E2003" s="1">
        <v>4</v>
      </c>
      <c r="F2003" s="62">
        <v>93.84</v>
      </c>
    </row>
    <row r="2004" spans="1:6" x14ac:dyDescent="0.35">
      <c r="A2004" s="1">
        <v>15</v>
      </c>
      <c r="B2004" s="1" t="s">
        <v>78</v>
      </c>
      <c r="C2004" s="218">
        <v>44883</v>
      </c>
      <c r="D2004" s="218">
        <v>44879</v>
      </c>
      <c r="E2004" s="1">
        <v>2</v>
      </c>
      <c r="F2004" s="62">
        <v>46.87</v>
      </c>
    </row>
    <row r="2005" spans="1:6" x14ac:dyDescent="0.35">
      <c r="A2005" s="1">
        <v>15</v>
      </c>
      <c r="B2005" s="1" t="s">
        <v>78</v>
      </c>
      <c r="C2005" s="218">
        <v>44883</v>
      </c>
      <c r="D2005" s="218">
        <v>44880</v>
      </c>
      <c r="E2005" s="1">
        <v>6</v>
      </c>
      <c r="F2005" s="62">
        <v>232.44</v>
      </c>
    </row>
    <row r="2006" spans="1:6" x14ac:dyDescent="0.35">
      <c r="A2006" s="1">
        <v>15</v>
      </c>
      <c r="B2006" s="1" t="s">
        <v>78</v>
      </c>
      <c r="C2006" s="218">
        <v>44883</v>
      </c>
      <c r="D2006" s="218">
        <v>44881</v>
      </c>
      <c r="E2006" s="1">
        <v>2</v>
      </c>
      <c r="F2006" s="62">
        <v>47.07</v>
      </c>
    </row>
    <row r="2007" spans="1:6" x14ac:dyDescent="0.35">
      <c r="A2007" s="1">
        <v>15</v>
      </c>
      <c r="B2007" s="1" t="s">
        <v>78</v>
      </c>
      <c r="C2007" s="218">
        <v>44883</v>
      </c>
      <c r="D2007" s="218">
        <v>44882</v>
      </c>
      <c r="E2007" s="1">
        <v>14</v>
      </c>
      <c r="F2007" s="62">
        <v>385.63</v>
      </c>
    </row>
    <row r="2008" spans="1:6" x14ac:dyDescent="0.35">
      <c r="A2008" s="1">
        <v>15</v>
      </c>
      <c r="B2008" s="1" t="s">
        <v>78</v>
      </c>
      <c r="C2008" s="218">
        <v>44883</v>
      </c>
      <c r="D2008" s="218">
        <v>44883</v>
      </c>
      <c r="E2008" s="1">
        <v>1</v>
      </c>
      <c r="F2008" s="62">
        <v>54.15</v>
      </c>
    </row>
    <row r="2009" spans="1:6" x14ac:dyDescent="0.35">
      <c r="A2009" s="1">
        <v>15</v>
      </c>
      <c r="B2009" s="1" t="s">
        <v>78</v>
      </c>
      <c r="C2009" s="218">
        <v>44884</v>
      </c>
      <c r="D2009" s="218">
        <v>44878</v>
      </c>
      <c r="E2009" s="1">
        <v>7</v>
      </c>
      <c r="F2009" s="62">
        <v>163.93</v>
      </c>
    </row>
    <row r="2010" spans="1:6" x14ac:dyDescent="0.35">
      <c r="A2010" s="1">
        <v>15</v>
      </c>
      <c r="B2010" s="1" t="s">
        <v>78</v>
      </c>
      <c r="C2010" s="218">
        <v>44884</v>
      </c>
      <c r="D2010" s="218">
        <v>44879</v>
      </c>
      <c r="E2010" s="1">
        <v>3</v>
      </c>
      <c r="F2010" s="62">
        <v>95.18</v>
      </c>
    </row>
    <row r="2011" spans="1:6" x14ac:dyDescent="0.35">
      <c r="A2011" s="1">
        <v>15</v>
      </c>
      <c r="B2011" s="1" t="s">
        <v>78</v>
      </c>
      <c r="C2011" s="218">
        <v>44884</v>
      </c>
      <c r="D2011" s="218">
        <v>44880</v>
      </c>
      <c r="E2011" s="1">
        <v>9</v>
      </c>
      <c r="F2011" s="62">
        <v>297.14999999999998</v>
      </c>
    </row>
    <row r="2012" spans="1:6" x14ac:dyDescent="0.35">
      <c r="A2012" s="1">
        <v>15</v>
      </c>
      <c r="B2012" s="1" t="s">
        <v>78</v>
      </c>
      <c r="C2012" s="218">
        <v>44884</v>
      </c>
      <c r="D2012" s="218">
        <v>44881</v>
      </c>
      <c r="E2012" s="1">
        <v>1</v>
      </c>
      <c r="F2012" s="62">
        <v>23.26</v>
      </c>
    </row>
    <row r="2013" spans="1:6" x14ac:dyDescent="0.35">
      <c r="A2013" s="1">
        <v>15</v>
      </c>
      <c r="B2013" s="1" t="s">
        <v>78</v>
      </c>
      <c r="C2013" s="218">
        <v>44884</v>
      </c>
      <c r="D2013" s="218">
        <v>44882</v>
      </c>
      <c r="E2013" s="1">
        <v>5</v>
      </c>
      <c r="F2013" s="62">
        <v>178.14</v>
      </c>
    </row>
    <row r="2014" spans="1:6" x14ac:dyDescent="0.35">
      <c r="A2014" s="1">
        <v>15</v>
      </c>
      <c r="B2014" s="1" t="s">
        <v>78</v>
      </c>
      <c r="C2014" s="218">
        <v>44884</v>
      </c>
      <c r="D2014" s="218">
        <v>44883</v>
      </c>
      <c r="E2014" s="1">
        <v>3</v>
      </c>
      <c r="F2014" s="62">
        <v>98.75</v>
      </c>
    </row>
    <row r="2015" spans="1:6" x14ac:dyDescent="0.35">
      <c r="A2015" s="1">
        <v>15</v>
      </c>
      <c r="B2015" s="1" t="s">
        <v>78</v>
      </c>
      <c r="C2015" s="218">
        <v>44885</v>
      </c>
      <c r="D2015" s="218">
        <v>44879</v>
      </c>
      <c r="E2015" s="1">
        <v>1</v>
      </c>
      <c r="F2015" s="62">
        <v>23.12</v>
      </c>
    </row>
    <row r="2016" spans="1:6" x14ac:dyDescent="0.35">
      <c r="A2016" s="1">
        <v>15</v>
      </c>
      <c r="B2016" s="1" t="s">
        <v>78</v>
      </c>
      <c r="C2016" s="218">
        <v>44885</v>
      </c>
      <c r="D2016" s="218">
        <v>44880</v>
      </c>
      <c r="E2016" s="1">
        <v>6</v>
      </c>
      <c r="F2016" s="62">
        <v>138.94999999999999</v>
      </c>
    </row>
    <row r="2017" spans="1:6" x14ac:dyDescent="0.35">
      <c r="A2017" s="1">
        <v>15</v>
      </c>
      <c r="B2017" s="1" t="s">
        <v>78</v>
      </c>
      <c r="C2017" s="218">
        <v>44885</v>
      </c>
      <c r="D2017" s="218">
        <v>44881</v>
      </c>
      <c r="E2017" s="1">
        <v>19</v>
      </c>
      <c r="F2017" s="62">
        <v>642.85</v>
      </c>
    </row>
    <row r="2018" spans="1:6" x14ac:dyDescent="0.35">
      <c r="A2018" s="1">
        <v>15</v>
      </c>
      <c r="B2018" s="1" t="s">
        <v>78</v>
      </c>
      <c r="C2018" s="218">
        <v>44885</v>
      </c>
      <c r="D2018" s="218">
        <v>44882</v>
      </c>
      <c r="E2018" s="1">
        <v>9</v>
      </c>
      <c r="F2018" s="62">
        <v>296.3</v>
      </c>
    </row>
    <row r="2019" spans="1:6" x14ac:dyDescent="0.35">
      <c r="A2019" s="1">
        <v>15</v>
      </c>
      <c r="B2019" s="1" t="s">
        <v>78</v>
      </c>
      <c r="C2019" s="218">
        <v>44885</v>
      </c>
      <c r="D2019" s="218">
        <v>44884</v>
      </c>
      <c r="E2019" s="1">
        <v>8</v>
      </c>
      <c r="F2019" s="62">
        <v>247.05</v>
      </c>
    </row>
    <row r="2020" spans="1:6" x14ac:dyDescent="0.35">
      <c r="A2020" s="1">
        <v>15</v>
      </c>
      <c r="B2020" s="1" t="s">
        <v>78</v>
      </c>
      <c r="C2020" s="218">
        <v>44885</v>
      </c>
      <c r="D2020" s="218">
        <v>44885</v>
      </c>
      <c r="E2020" s="1">
        <v>5</v>
      </c>
      <c r="F2020" s="62">
        <v>234.39</v>
      </c>
    </row>
    <row r="2021" spans="1:6" x14ac:dyDescent="0.35">
      <c r="A2021" s="1">
        <v>15</v>
      </c>
      <c r="B2021" s="1" t="s">
        <v>78</v>
      </c>
      <c r="C2021" s="218">
        <v>44886</v>
      </c>
      <c r="D2021" s="218">
        <v>44880</v>
      </c>
      <c r="E2021" s="1">
        <v>3</v>
      </c>
      <c r="F2021" s="62">
        <v>69.349999999999994</v>
      </c>
    </row>
    <row r="2022" spans="1:6" x14ac:dyDescent="0.35">
      <c r="A2022" s="1">
        <v>15</v>
      </c>
      <c r="B2022" s="1" t="s">
        <v>78</v>
      </c>
      <c r="C2022" s="218">
        <v>44886</v>
      </c>
      <c r="D2022" s="218">
        <v>44881</v>
      </c>
      <c r="E2022" s="1">
        <v>2</v>
      </c>
      <c r="F2022" s="62">
        <v>74.650000000000006</v>
      </c>
    </row>
    <row r="2023" spans="1:6" x14ac:dyDescent="0.35">
      <c r="A2023" s="1">
        <v>15</v>
      </c>
      <c r="B2023" s="1" t="s">
        <v>78</v>
      </c>
      <c r="C2023" s="218">
        <v>44886</v>
      </c>
      <c r="D2023" s="218">
        <v>44882</v>
      </c>
      <c r="E2023" s="1">
        <v>8</v>
      </c>
      <c r="F2023" s="62">
        <v>186.21</v>
      </c>
    </row>
    <row r="2024" spans="1:6" x14ac:dyDescent="0.35">
      <c r="A2024" s="1">
        <v>15</v>
      </c>
      <c r="B2024" s="1" t="s">
        <v>78</v>
      </c>
      <c r="C2024" s="218">
        <v>44886</v>
      </c>
      <c r="D2024" s="218">
        <v>44883</v>
      </c>
      <c r="E2024" s="1">
        <v>3</v>
      </c>
      <c r="F2024" s="62">
        <v>158.65</v>
      </c>
    </row>
    <row r="2025" spans="1:6" x14ac:dyDescent="0.35">
      <c r="A2025" s="1">
        <v>15</v>
      </c>
      <c r="B2025" s="1" t="s">
        <v>78</v>
      </c>
      <c r="C2025" s="218">
        <v>44886</v>
      </c>
      <c r="D2025" s="218">
        <v>44884</v>
      </c>
      <c r="E2025" s="1">
        <v>5</v>
      </c>
      <c r="F2025" s="62">
        <v>232.81</v>
      </c>
    </row>
    <row r="2026" spans="1:6" x14ac:dyDescent="0.35">
      <c r="A2026" s="1">
        <v>15</v>
      </c>
      <c r="B2026" s="1" t="s">
        <v>78</v>
      </c>
      <c r="C2026" s="218">
        <v>44886</v>
      </c>
      <c r="D2026" s="218">
        <v>44886</v>
      </c>
      <c r="E2026" s="1">
        <v>7</v>
      </c>
      <c r="F2026" s="62">
        <v>249.78</v>
      </c>
    </row>
    <row r="2027" spans="1:6" x14ac:dyDescent="0.35">
      <c r="A2027" s="1">
        <v>15</v>
      </c>
      <c r="B2027" s="1" t="s">
        <v>78</v>
      </c>
      <c r="C2027" s="218">
        <v>44887</v>
      </c>
      <c r="D2027" s="218">
        <v>44881</v>
      </c>
      <c r="E2027" s="1">
        <v>2</v>
      </c>
      <c r="F2027" s="62">
        <v>76.47</v>
      </c>
    </row>
    <row r="2028" spans="1:6" x14ac:dyDescent="0.35">
      <c r="A2028" s="1">
        <v>15</v>
      </c>
      <c r="B2028" s="1" t="s">
        <v>78</v>
      </c>
      <c r="C2028" s="218">
        <v>44887</v>
      </c>
      <c r="D2028" s="218">
        <v>44882</v>
      </c>
      <c r="E2028" s="1">
        <v>2</v>
      </c>
      <c r="F2028" s="62">
        <v>75.040000000000006</v>
      </c>
    </row>
    <row r="2029" spans="1:6" x14ac:dyDescent="0.35">
      <c r="A2029" s="1">
        <v>15</v>
      </c>
      <c r="B2029" s="1" t="s">
        <v>78</v>
      </c>
      <c r="C2029" s="218">
        <v>44887</v>
      </c>
      <c r="D2029" s="218">
        <v>44884</v>
      </c>
      <c r="E2029" s="1">
        <v>5</v>
      </c>
      <c r="F2029" s="62">
        <v>145.77000000000001</v>
      </c>
    </row>
    <row r="2030" spans="1:6" x14ac:dyDescent="0.35">
      <c r="A2030" s="1">
        <v>15</v>
      </c>
      <c r="B2030" s="1" t="s">
        <v>78</v>
      </c>
      <c r="C2030" s="218">
        <v>44887</v>
      </c>
      <c r="D2030" s="218">
        <v>44885</v>
      </c>
      <c r="E2030" s="1">
        <v>13</v>
      </c>
      <c r="F2030" s="62">
        <v>416.48</v>
      </c>
    </row>
    <row r="2031" spans="1:6" x14ac:dyDescent="0.35">
      <c r="A2031" s="1">
        <v>15</v>
      </c>
      <c r="B2031" s="1" t="s">
        <v>78</v>
      </c>
      <c r="C2031" s="218">
        <v>44887</v>
      </c>
      <c r="D2031" s="218">
        <v>44886</v>
      </c>
      <c r="E2031" s="1">
        <v>10</v>
      </c>
      <c r="F2031" s="62">
        <v>292.19</v>
      </c>
    </row>
    <row r="2032" spans="1:6" x14ac:dyDescent="0.35">
      <c r="A2032" s="1">
        <v>15</v>
      </c>
      <c r="B2032" s="1" t="s">
        <v>78</v>
      </c>
      <c r="C2032" s="218">
        <v>44887</v>
      </c>
      <c r="D2032" s="218">
        <v>44887</v>
      </c>
      <c r="E2032" s="1">
        <v>18</v>
      </c>
      <c r="F2032" s="62">
        <v>538.34</v>
      </c>
    </row>
    <row r="2033" spans="1:6" x14ac:dyDescent="0.35">
      <c r="A2033" s="1">
        <v>15</v>
      </c>
      <c r="B2033" s="1" t="s">
        <v>78</v>
      </c>
      <c r="C2033" s="218">
        <v>44888</v>
      </c>
      <c r="D2033" s="218">
        <v>44884</v>
      </c>
      <c r="E2033" s="1">
        <v>3</v>
      </c>
      <c r="F2033" s="62">
        <v>69.739999999999995</v>
      </c>
    </row>
    <row r="2034" spans="1:6" x14ac:dyDescent="0.35">
      <c r="A2034" s="1">
        <v>15</v>
      </c>
      <c r="B2034" s="1" t="s">
        <v>78</v>
      </c>
      <c r="C2034" s="218">
        <v>44888</v>
      </c>
      <c r="D2034" s="218">
        <v>44885</v>
      </c>
      <c r="E2034" s="1">
        <v>4</v>
      </c>
      <c r="F2034" s="62">
        <v>153.94</v>
      </c>
    </row>
    <row r="2035" spans="1:6" x14ac:dyDescent="0.35">
      <c r="A2035" s="1">
        <v>15</v>
      </c>
      <c r="B2035" s="1" t="s">
        <v>78</v>
      </c>
      <c r="C2035" s="218">
        <v>44888</v>
      </c>
      <c r="D2035" s="218">
        <v>44886</v>
      </c>
      <c r="E2035" s="1">
        <v>6</v>
      </c>
      <c r="F2035" s="62">
        <v>169.97</v>
      </c>
    </row>
    <row r="2036" spans="1:6" x14ac:dyDescent="0.35">
      <c r="A2036" s="1">
        <v>15</v>
      </c>
      <c r="B2036" s="1" t="s">
        <v>78</v>
      </c>
      <c r="C2036" s="218">
        <v>44888</v>
      </c>
      <c r="D2036" s="218">
        <v>44887</v>
      </c>
      <c r="E2036" s="1">
        <v>14</v>
      </c>
      <c r="F2036" s="62">
        <v>356.52</v>
      </c>
    </row>
    <row r="2037" spans="1:6" x14ac:dyDescent="0.35">
      <c r="A2037" s="1">
        <v>15</v>
      </c>
      <c r="B2037" s="1" t="s">
        <v>78</v>
      </c>
      <c r="C2037" s="218">
        <v>44888</v>
      </c>
      <c r="D2037" s="218">
        <v>44888</v>
      </c>
      <c r="E2037" s="1">
        <v>23</v>
      </c>
      <c r="F2037" s="62">
        <v>769.83</v>
      </c>
    </row>
    <row r="2038" spans="1:6" x14ac:dyDescent="0.35">
      <c r="A2038" s="1">
        <v>15</v>
      </c>
      <c r="B2038" s="1" t="s">
        <v>78</v>
      </c>
      <c r="C2038" s="218">
        <v>44889</v>
      </c>
      <c r="D2038" s="218">
        <v>44886</v>
      </c>
      <c r="E2038" s="1">
        <v>2</v>
      </c>
      <c r="F2038" s="62">
        <v>75.59</v>
      </c>
    </row>
    <row r="2039" spans="1:6" x14ac:dyDescent="0.35">
      <c r="A2039" s="1">
        <v>15</v>
      </c>
      <c r="B2039" s="1" t="s">
        <v>78</v>
      </c>
      <c r="C2039" s="218">
        <v>44889</v>
      </c>
      <c r="D2039" s="218">
        <v>44887</v>
      </c>
      <c r="E2039" s="1">
        <v>7</v>
      </c>
      <c r="F2039" s="62">
        <v>193</v>
      </c>
    </row>
    <row r="2040" spans="1:6" x14ac:dyDescent="0.35">
      <c r="A2040" s="1">
        <v>15</v>
      </c>
      <c r="B2040" s="1" t="s">
        <v>78</v>
      </c>
      <c r="C2040" s="218">
        <v>44889</v>
      </c>
      <c r="D2040" s="218">
        <v>44888</v>
      </c>
      <c r="E2040" s="1">
        <v>3</v>
      </c>
      <c r="F2040" s="62">
        <v>101.22</v>
      </c>
    </row>
    <row r="2041" spans="1:6" x14ac:dyDescent="0.35">
      <c r="A2041" s="1">
        <v>15</v>
      </c>
      <c r="B2041" s="1" t="s">
        <v>78</v>
      </c>
      <c r="C2041" s="218">
        <v>44889</v>
      </c>
      <c r="D2041" s="218">
        <v>44889</v>
      </c>
      <c r="E2041" s="1">
        <v>22</v>
      </c>
      <c r="F2041" s="62">
        <v>777.41</v>
      </c>
    </row>
    <row r="2042" spans="1:6" x14ac:dyDescent="0.35">
      <c r="A2042" s="1">
        <v>15</v>
      </c>
      <c r="B2042" s="1" t="s">
        <v>78</v>
      </c>
      <c r="C2042" s="218">
        <v>44890</v>
      </c>
      <c r="D2042" s="218">
        <v>44885</v>
      </c>
      <c r="E2042" s="1">
        <v>1</v>
      </c>
      <c r="F2042" s="62">
        <v>53.76</v>
      </c>
    </row>
    <row r="2043" spans="1:6" x14ac:dyDescent="0.35">
      <c r="A2043" s="1">
        <v>15</v>
      </c>
      <c r="B2043" s="1" t="s">
        <v>78</v>
      </c>
      <c r="C2043" s="218">
        <v>44890</v>
      </c>
      <c r="D2043" s="218">
        <v>44888</v>
      </c>
      <c r="E2043" s="1">
        <v>2</v>
      </c>
      <c r="F2043" s="62">
        <v>77.41</v>
      </c>
    </row>
    <row r="2044" spans="1:6" x14ac:dyDescent="0.35">
      <c r="A2044" s="1">
        <v>15</v>
      </c>
      <c r="B2044" s="1" t="s">
        <v>78</v>
      </c>
      <c r="C2044" s="218">
        <v>44890</v>
      </c>
      <c r="D2044" s="218">
        <v>44889</v>
      </c>
      <c r="E2044" s="1">
        <v>11</v>
      </c>
      <c r="F2044" s="62">
        <v>316.05</v>
      </c>
    </row>
    <row r="2045" spans="1:6" x14ac:dyDescent="0.35">
      <c r="A2045" s="1">
        <v>15</v>
      </c>
      <c r="B2045" s="1" t="s">
        <v>78</v>
      </c>
      <c r="C2045" s="218">
        <v>44890</v>
      </c>
      <c r="D2045" s="218">
        <v>44890</v>
      </c>
      <c r="E2045" s="1">
        <v>28</v>
      </c>
      <c r="F2045" s="62">
        <v>1073.82</v>
      </c>
    </row>
    <row r="2046" spans="1:6" x14ac:dyDescent="0.35">
      <c r="A2046" s="1">
        <v>15</v>
      </c>
      <c r="B2046" s="1" t="s">
        <v>78</v>
      </c>
      <c r="C2046" s="218">
        <v>44891</v>
      </c>
      <c r="D2046" s="218">
        <v>44887</v>
      </c>
      <c r="E2046" s="1">
        <v>1</v>
      </c>
      <c r="F2046" s="62">
        <v>23.22</v>
      </c>
    </row>
    <row r="2047" spans="1:6" x14ac:dyDescent="0.35">
      <c r="A2047" s="1">
        <v>15</v>
      </c>
      <c r="B2047" s="1" t="s">
        <v>78</v>
      </c>
      <c r="C2047" s="218">
        <v>44891</v>
      </c>
      <c r="D2047" s="218">
        <v>44889</v>
      </c>
      <c r="E2047" s="1">
        <v>7</v>
      </c>
      <c r="F2047" s="62">
        <v>250.96</v>
      </c>
    </row>
    <row r="2048" spans="1:6" x14ac:dyDescent="0.35">
      <c r="A2048" s="1">
        <v>15</v>
      </c>
      <c r="B2048" s="1" t="s">
        <v>78</v>
      </c>
      <c r="C2048" s="218">
        <v>44891</v>
      </c>
      <c r="D2048" s="218">
        <v>44890</v>
      </c>
      <c r="E2048" s="1">
        <v>10</v>
      </c>
      <c r="F2048" s="62">
        <v>350.71</v>
      </c>
    </row>
    <row r="2049" spans="1:6" x14ac:dyDescent="0.35">
      <c r="A2049" s="1">
        <v>15</v>
      </c>
      <c r="B2049" s="1" t="s">
        <v>78</v>
      </c>
      <c r="C2049" s="218">
        <v>44891</v>
      </c>
      <c r="D2049" s="218">
        <v>44891</v>
      </c>
      <c r="E2049" s="1">
        <v>30</v>
      </c>
      <c r="F2049" s="62">
        <v>987.29</v>
      </c>
    </row>
    <row r="2050" spans="1:6" x14ac:dyDescent="0.35">
      <c r="A2050" s="1">
        <v>15</v>
      </c>
      <c r="B2050" s="1" t="s">
        <v>78</v>
      </c>
      <c r="C2050" s="218">
        <v>44892</v>
      </c>
      <c r="D2050" s="218">
        <v>44889</v>
      </c>
      <c r="E2050" s="1">
        <v>2</v>
      </c>
      <c r="F2050" s="62">
        <v>45.98</v>
      </c>
    </row>
    <row r="2051" spans="1:6" x14ac:dyDescent="0.35">
      <c r="A2051" s="1">
        <v>15</v>
      </c>
      <c r="B2051" s="1" t="s">
        <v>78</v>
      </c>
      <c r="C2051" s="218">
        <v>44892</v>
      </c>
      <c r="D2051" s="218">
        <v>44890</v>
      </c>
      <c r="E2051" s="1">
        <v>2</v>
      </c>
      <c r="F2051" s="62">
        <v>46.58</v>
      </c>
    </row>
    <row r="2052" spans="1:6" x14ac:dyDescent="0.35">
      <c r="A2052" s="1">
        <v>15</v>
      </c>
      <c r="B2052" s="1" t="s">
        <v>78</v>
      </c>
      <c r="C2052" s="218">
        <v>44892</v>
      </c>
      <c r="D2052" s="218">
        <v>44891</v>
      </c>
      <c r="E2052" s="1">
        <v>12</v>
      </c>
      <c r="F2052" s="62">
        <v>370.48</v>
      </c>
    </row>
    <row r="2053" spans="1:6" x14ac:dyDescent="0.35">
      <c r="A2053" s="1">
        <v>15</v>
      </c>
      <c r="B2053" s="1" t="s">
        <v>78</v>
      </c>
      <c r="C2053" s="218">
        <v>44892</v>
      </c>
      <c r="D2053" s="218">
        <v>44892</v>
      </c>
      <c r="E2053" s="1">
        <v>28</v>
      </c>
      <c r="F2053" s="62">
        <v>1012.76</v>
      </c>
    </row>
    <row r="2054" spans="1:6" x14ac:dyDescent="0.35">
      <c r="A2054" s="1">
        <v>15</v>
      </c>
      <c r="B2054" s="1" t="s">
        <v>78</v>
      </c>
      <c r="C2054" s="218">
        <v>44893</v>
      </c>
      <c r="D2054" s="218">
        <v>44889</v>
      </c>
      <c r="E2054" s="1">
        <v>3</v>
      </c>
      <c r="F2054" s="62">
        <v>69.55</v>
      </c>
    </row>
    <row r="2055" spans="1:6" x14ac:dyDescent="0.35">
      <c r="A2055" s="1">
        <v>15</v>
      </c>
      <c r="B2055" s="1" t="s">
        <v>78</v>
      </c>
      <c r="C2055" s="218">
        <v>44893</v>
      </c>
      <c r="D2055" s="218">
        <v>44890</v>
      </c>
      <c r="E2055" s="1">
        <v>6</v>
      </c>
      <c r="F2055" s="62">
        <v>198.69</v>
      </c>
    </row>
    <row r="2056" spans="1:6" x14ac:dyDescent="0.35">
      <c r="A2056" s="1">
        <v>15</v>
      </c>
      <c r="B2056" s="1" t="s">
        <v>78</v>
      </c>
      <c r="C2056" s="218">
        <v>44893</v>
      </c>
      <c r="D2056" s="218">
        <v>44891</v>
      </c>
      <c r="E2056" s="1">
        <v>5</v>
      </c>
      <c r="F2056" s="62">
        <v>116.18</v>
      </c>
    </row>
    <row r="2057" spans="1:6" x14ac:dyDescent="0.35">
      <c r="A2057" s="1">
        <v>15</v>
      </c>
      <c r="B2057" s="1" t="s">
        <v>78</v>
      </c>
      <c r="C2057" s="218">
        <v>44893</v>
      </c>
      <c r="D2057" s="218">
        <v>44892</v>
      </c>
      <c r="E2057" s="1">
        <v>15</v>
      </c>
      <c r="F2057" s="62">
        <v>526.92999999999995</v>
      </c>
    </row>
    <row r="2058" spans="1:6" x14ac:dyDescent="0.35">
      <c r="A2058" s="1">
        <v>15</v>
      </c>
      <c r="B2058" s="1" t="s">
        <v>78</v>
      </c>
      <c r="C2058" s="218">
        <v>44893</v>
      </c>
      <c r="D2058" s="218">
        <v>44893</v>
      </c>
      <c r="E2058" s="1">
        <v>18</v>
      </c>
      <c r="F2058" s="62">
        <v>902.51</v>
      </c>
    </row>
    <row r="2059" spans="1:6" x14ac:dyDescent="0.35">
      <c r="A2059" s="1">
        <v>15</v>
      </c>
      <c r="B2059" s="1" t="s">
        <v>78</v>
      </c>
      <c r="C2059" s="218">
        <v>44894</v>
      </c>
      <c r="D2059" s="218">
        <v>44891</v>
      </c>
      <c r="E2059" s="1">
        <v>1</v>
      </c>
      <c r="F2059" s="62">
        <v>22.72</v>
      </c>
    </row>
    <row r="2060" spans="1:6" x14ac:dyDescent="0.35">
      <c r="A2060" s="1">
        <v>15</v>
      </c>
      <c r="B2060" s="1" t="s">
        <v>78</v>
      </c>
      <c r="C2060" s="218">
        <v>44894</v>
      </c>
      <c r="D2060" s="218">
        <v>44892</v>
      </c>
      <c r="E2060" s="1">
        <v>1</v>
      </c>
      <c r="F2060" s="62">
        <v>51.23</v>
      </c>
    </row>
    <row r="2061" spans="1:6" x14ac:dyDescent="0.35">
      <c r="A2061" s="1">
        <v>15</v>
      </c>
      <c r="B2061" s="1" t="s">
        <v>78</v>
      </c>
      <c r="C2061" s="218">
        <v>44894</v>
      </c>
      <c r="D2061" s="218">
        <v>44893</v>
      </c>
      <c r="E2061" s="1">
        <v>11</v>
      </c>
      <c r="F2061" s="62">
        <v>377.07</v>
      </c>
    </row>
    <row r="2062" spans="1:6" x14ac:dyDescent="0.35">
      <c r="A2062" s="1">
        <v>15</v>
      </c>
      <c r="B2062" s="1" t="s">
        <v>78</v>
      </c>
      <c r="C2062" s="218">
        <v>44894</v>
      </c>
      <c r="D2062" s="218">
        <v>44894</v>
      </c>
      <c r="E2062" s="1">
        <v>18</v>
      </c>
      <c r="F2062" s="62">
        <v>659.12</v>
      </c>
    </row>
    <row r="2063" spans="1:6" x14ac:dyDescent="0.35">
      <c r="A2063" s="1">
        <v>15</v>
      </c>
      <c r="B2063" s="1" t="s">
        <v>78</v>
      </c>
      <c r="C2063" s="218">
        <v>44895</v>
      </c>
      <c r="D2063" s="218">
        <v>44891</v>
      </c>
      <c r="E2063" s="1">
        <v>2</v>
      </c>
      <c r="F2063" s="62">
        <v>46.53</v>
      </c>
    </row>
    <row r="2064" spans="1:6" x14ac:dyDescent="0.35">
      <c r="A2064" s="1">
        <v>15</v>
      </c>
      <c r="B2064" s="1" t="s">
        <v>78</v>
      </c>
      <c r="C2064" s="218">
        <v>44895</v>
      </c>
      <c r="D2064" s="218">
        <v>44892</v>
      </c>
      <c r="E2064" s="1">
        <v>1</v>
      </c>
      <c r="F2064" s="62">
        <v>52.07</v>
      </c>
    </row>
    <row r="2065" spans="1:6" x14ac:dyDescent="0.35">
      <c r="A2065" s="1">
        <v>15</v>
      </c>
      <c r="B2065" s="1" t="s">
        <v>78</v>
      </c>
      <c r="C2065" s="218">
        <v>44895</v>
      </c>
      <c r="D2065" s="218">
        <v>44893</v>
      </c>
      <c r="E2065" s="1">
        <v>6</v>
      </c>
      <c r="F2065" s="62">
        <v>259.44</v>
      </c>
    </row>
    <row r="2066" spans="1:6" x14ac:dyDescent="0.35">
      <c r="A2066" s="1">
        <v>15</v>
      </c>
      <c r="B2066" s="1" t="s">
        <v>78</v>
      </c>
      <c r="C2066" s="218">
        <v>44895</v>
      </c>
      <c r="D2066" s="218">
        <v>44894</v>
      </c>
      <c r="E2066" s="1">
        <v>10</v>
      </c>
      <c r="F2066" s="62">
        <v>291.39999999999998</v>
      </c>
    </row>
    <row r="2067" spans="1:6" x14ac:dyDescent="0.35">
      <c r="A2067" s="1">
        <v>15</v>
      </c>
      <c r="B2067" s="1" t="s">
        <v>78</v>
      </c>
      <c r="C2067" s="218">
        <v>44895</v>
      </c>
      <c r="D2067" s="218">
        <v>44895</v>
      </c>
      <c r="E2067" s="1">
        <v>19</v>
      </c>
      <c r="F2067" s="62">
        <v>743.02</v>
      </c>
    </row>
    <row r="2068" spans="1:6" x14ac:dyDescent="0.35">
      <c r="A2068" s="1">
        <v>15</v>
      </c>
      <c r="B2068" s="1" t="s">
        <v>78</v>
      </c>
      <c r="C2068" s="218">
        <v>44896</v>
      </c>
      <c r="D2068" s="218">
        <v>44893</v>
      </c>
      <c r="E2068" s="1">
        <v>4</v>
      </c>
      <c r="F2068" s="62">
        <v>154.04</v>
      </c>
    </row>
    <row r="2069" spans="1:6" x14ac:dyDescent="0.35">
      <c r="A2069" s="1">
        <v>15</v>
      </c>
      <c r="B2069" s="1" t="s">
        <v>78</v>
      </c>
      <c r="C2069" s="218">
        <v>44896</v>
      </c>
      <c r="D2069" s="218">
        <v>44894</v>
      </c>
      <c r="E2069" s="1">
        <v>6</v>
      </c>
      <c r="F2069" s="62">
        <v>140.82</v>
      </c>
    </row>
    <row r="2070" spans="1:6" x14ac:dyDescent="0.35">
      <c r="A2070" s="1">
        <v>15</v>
      </c>
      <c r="B2070" s="1" t="s">
        <v>78</v>
      </c>
      <c r="C2070" s="218">
        <v>44896</v>
      </c>
      <c r="D2070" s="218">
        <v>44895</v>
      </c>
      <c r="E2070" s="1">
        <v>10</v>
      </c>
      <c r="F2070" s="62">
        <v>352.43</v>
      </c>
    </row>
    <row r="2071" spans="1:6" x14ac:dyDescent="0.35">
      <c r="A2071" s="1">
        <v>15</v>
      </c>
      <c r="B2071" s="1" t="s">
        <v>78</v>
      </c>
      <c r="C2071" s="218">
        <v>44896</v>
      </c>
      <c r="D2071" s="218">
        <v>44896</v>
      </c>
      <c r="E2071" s="1">
        <v>14</v>
      </c>
      <c r="F2071" s="62">
        <v>625.62</v>
      </c>
    </row>
    <row r="2072" spans="1:6" x14ac:dyDescent="0.35">
      <c r="A2072" s="1">
        <v>15</v>
      </c>
      <c r="B2072" s="1" t="s">
        <v>78</v>
      </c>
      <c r="C2072" s="218">
        <v>44897</v>
      </c>
      <c r="D2072" s="218">
        <v>44894</v>
      </c>
      <c r="E2072" s="1">
        <v>7</v>
      </c>
      <c r="F2072" s="62">
        <v>250.52</v>
      </c>
    </row>
    <row r="2073" spans="1:6" x14ac:dyDescent="0.35">
      <c r="A2073" s="1">
        <v>15</v>
      </c>
      <c r="B2073" s="1" t="s">
        <v>78</v>
      </c>
      <c r="C2073" s="218">
        <v>44897</v>
      </c>
      <c r="D2073" s="218">
        <v>44895</v>
      </c>
      <c r="E2073" s="1">
        <v>14</v>
      </c>
      <c r="F2073" s="62">
        <v>473.61</v>
      </c>
    </row>
    <row r="2074" spans="1:6" x14ac:dyDescent="0.35">
      <c r="A2074" s="1">
        <v>15</v>
      </c>
      <c r="B2074" s="1" t="s">
        <v>78</v>
      </c>
      <c r="C2074" s="218">
        <v>44897</v>
      </c>
      <c r="D2074" s="218">
        <v>44896</v>
      </c>
      <c r="E2074" s="1">
        <v>9</v>
      </c>
      <c r="F2074" s="62">
        <v>358.81</v>
      </c>
    </row>
    <row r="2075" spans="1:6" x14ac:dyDescent="0.35">
      <c r="A2075" s="1">
        <v>15</v>
      </c>
      <c r="B2075" s="1" t="s">
        <v>78</v>
      </c>
      <c r="C2075" s="218">
        <v>44897</v>
      </c>
      <c r="D2075" s="218">
        <v>44897</v>
      </c>
      <c r="E2075" s="1">
        <v>3</v>
      </c>
      <c r="F2075" s="62">
        <v>69.89</v>
      </c>
    </row>
    <row r="2076" spans="1:6" x14ac:dyDescent="0.35">
      <c r="A2076" s="1">
        <v>15</v>
      </c>
      <c r="B2076" s="1" t="s">
        <v>78</v>
      </c>
      <c r="C2076" s="218">
        <v>44898</v>
      </c>
      <c r="D2076" s="218">
        <v>44894</v>
      </c>
      <c r="E2076" s="1">
        <v>2</v>
      </c>
      <c r="F2076" s="62">
        <v>46.97</v>
      </c>
    </row>
    <row r="2077" spans="1:6" x14ac:dyDescent="0.35">
      <c r="A2077" s="1">
        <v>15</v>
      </c>
      <c r="B2077" s="1" t="s">
        <v>78</v>
      </c>
      <c r="C2077" s="218">
        <v>44898</v>
      </c>
      <c r="D2077" s="218">
        <v>44895</v>
      </c>
      <c r="E2077" s="1">
        <v>3</v>
      </c>
      <c r="F2077" s="62">
        <v>100.73</v>
      </c>
    </row>
    <row r="2078" spans="1:6" x14ac:dyDescent="0.35">
      <c r="A2078" s="1">
        <v>15</v>
      </c>
      <c r="B2078" s="1" t="s">
        <v>78</v>
      </c>
      <c r="C2078" s="218">
        <v>44898</v>
      </c>
      <c r="D2078" s="218">
        <v>44896</v>
      </c>
      <c r="E2078" s="1">
        <v>5</v>
      </c>
      <c r="F2078" s="62">
        <v>177.06</v>
      </c>
    </row>
    <row r="2079" spans="1:6" x14ac:dyDescent="0.35">
      <c r="A2079" s="1">
        <v>15</v>
      </c>
      <c r="B2079" s="1" t="s">
        <v>78</v>
      </c>
      <c r="C2079" s="218">
        <v>44898</v>
      </c>
      <c r="D2079" s="218">
        <v>44897</v>
      </c>
      <c r="E2079" s="1">
        <v>10</v>
      </c>
      <c r="F2079" s="62">
        <v>325.3</v>
      </c>
    </row>
    <row r="2080" spans="1:6" x14ac:dyDescent="0.35">
      <c r="A2080" s="1">
        <v>15</v>
      </c>
      <c r="B2080" s="1" t="s">
        <v>78</v>
      </c>
      <c r="C2080" s="218">
        <v>44898</v>
      </c>
      <c r="D2080" s="218">
        <v>44898</v>
      </c>
      <c r="E2080" s="1">
        <v>10</v>
      </c>
      <c r="F2080" s="62">
        <v>355.49</v>
      </c>
    </row>
    <row r="2081" spans="1:6" x14ac:dyDescent="0.35">
      <c r="A2081" s="1">
        <v>15</v>
      </c>
      <c r="B2081" s="1" t="s">
        <v>78</v>
      </c>
      <c r="C2081" s="218">
        <v>44899</v>
      </c>
      <c r="D2081" s="218">
        <v>44895</v>
      </c>
      <c r="E2081" s="1">
        <v>1</v>
      </c>
      <c r="F2081" s="62">
        <v>52.47</v>
      </c>
    </row>
    <row r="2082" spans="1:6" x14ac:dyDescent="0.35">
      <c r="A2082" s="1">
        <v>15</v>
      </c>
      <c r="B2082" s="1" t="s">
        <v>78</v>
      </c>
      <c r="C2082" s="218">
        <v>44899</v>
      </c>
      <c r="D2082" s="218">
        <v>44896</v>
      </c>
      <c r="E2082" s="1">
        <v>1</v>
      </c>
      <c r="F2082" s="62">
        <v>23.41</v>
      </c>
    </row>
    <row r="2083" spans="1:6" x14ac:dyDescent="0.35">
      <c r="A2083" s="1">
        <v>15</v>
      </c>
      <c r="B2083" s="1" t="s">
        <v>78</v>
      </c>
      <c r="C2083" s="218">
        <v>44899</v>
      </c>
      <c r="D2083" s="218">
        <v>44897</v>
      </c>
      <c r="E2083" s="1">
        <v>6</v>
      </c>
      <c r="F2083" s="62">
        <v>230.02</v>
      </c>
    </row>
    <row r="2084" spans="1:6" x14ac:dyDescent="0.35">
      <c r="A2084" s="1">
        <v>15</v>
      </c>
      <c r="B2084" s="1" t="s">
        <v>78</v>
      </c>
      <c r="C2084" s="218">
        <v>44899</v>
      </c>
      <c r="D2084" s="218">
        <v>44898</v>
      </c>
      <c r="E2084" s="1">
        <v>3</v>
      </c>
      <c r="F2084" s="62">
        <v>131.32</v>
      </c>
    </row>
    <row r="2085" spans="1:6" x14ac:dyDescent="0.35">
      <c r="A2085" s="1">
        <v>15</v>
      </c>
      <c r="B2085" s="1" t="s">
        <v>78</v>
      </c>
      <c r="C2085" s="218">
        <v>44899</v>
      </c>
      <c r="D2085" s="218">
        <v>44899</v>
      </c>
      <c r="E2085" s="1">
        <v>26</v>
      </c>
      <c r="F2085" s="62">
        <v>998.67</v>
      </c>
    </row>
    <row r="2086" spans="1:6" x14ac:dyDescent="0.35">
      <c r="A2086" s="1">
        <v>15</v>
      </c>
      <c r="B2086" s="1" t="s">
        <v>78</v>
      </c>
      <c r="C2086" s="218">
        <v>44901</v>
      </c>
      <c r="D2086" s="218">
        <v>44897</v>
      </c>
      <c r="E2086" s="1">
        <v>3</v>
      </c>
      <c r="F2086" s="62">
        <v>99.99</v>
      </c>
    </row>
    <row r="2087" spans="1:6" x14ac:dyDescent="0.35">
      <c r="A2087" s="1">
        <v>15</v>
      </c>
      <c r="B2087" s="1" t="s">
        <v>78</v>
      </c>
      <c r="C2087" s="218">
        <v>44901</v>
      </c>
      <c r="D2087" s="218">
        <v>44898</v>
      </c>
      <c r="E2087" s="1">
        <v>1</v>
      </c>
      <c r="F2087" s="62">
        <v>23.71</v>
      </c>
    </row>
    <row r="2088" spans="1:6" x14ac:dyDescent="0.35">
      <c r="A2088" s="1">
        <v>15</v>
      </c>
      <c r="B2088" s="1" t="s">
        <v>78</v>
      </c>
      <c r="C2088" s="218">
        <v>44901</v>
      </c>
      <c r="D2088" s="218">
        <v>44899</v>
      </c>
      <c r="E2088" s="1">
        <v>7</v>
      </c>
      <c r="F2088" s="62">
        <v>346.56</v>
      </c>
    </row>
    <row r="2089" spans="1:6" x14ac:dyDescent="0.35">
      <c r="A2089" s="1">
        <v>15</v>
      </c>
      <c r="B2089" s="1" t="s">
        <v>78</v>
      </c>
      <c r="C2089" s="218">
        <v>44901</v>
      </c>
      <c r="D2089" s="218">
        <v>44901</v>
      </c>
      <c r="E2089" s="1">
        <v>35</v>
      </c>
      <c r="F2089" s="62">
        <v>1365.8</v>
      </c>
    </row>
    <row r="2090" spans="1:6" x14ac:dyDescent="0.35">
      <c r="A2090" s="1">
        <v>15</v>
      </c>
      <c r="B2090" s="1" t="s">
        <v>78</v>
      </c>
      <c r="C2090" s="218">
        <v>44902</v>
      </c>
      <c r="D2090" s="218">
        <v>44898</v>
      </c>
      <c r="E2090" s="1">
        <v>1</v>
      </c>
      <c r="F2090" s="62">
        <v>53.95</v>
      </c>
    </row>
    <row r="2091" spans="1:6" x14ac:dyDescent="0.35">
      <c r="A2091" s="1">
        <v>15</v>
      </c>
      <c r="B2091" s="1" t="s">
        <v>78</v>
      </c>
      <c r="C2091" s="218">
        <v>44902</v>
      </c>
      <c r="D2091" s="218">
        <v>44901</v>
      </c>
      <c r="E2091" s="1">
        <v>3</v>
      </c>
      <c r="F2091" s="62">
        <v>131.12</v>
      </c>
    </row>
    <row r="2092" spans="1:6" x14ac:dyDescent="0.35">
      <c r="A2092" s="1">
        <v>15</v>
      </c>
      <c r="B2092" s="1" t="s">
        <v>78</v>
      </c>
      <c r="C2092" s="218">
        <v>44902</v>
      </c>
      <c r="D2092" s="218">
        <v>44902</v>
      </c>
      <c r="E2092" s="1">
        <v>34</v>
      </c>
      <c r="F2092" s="62">
        <v>1309.51</v>
      </c>
    </row>
    <row r="2093" spans="1:6" x14ac:dyDescent="0.35">
      <c r="A2093" s="1">
        <v>15</v>
      </c>
      <c r="B2093" s="1" t="s">
        <v>78</v>
      </c>
      <c r="C2093" s="218">
        <v>44903</v>
      </c>
      <c r="D2093" s="218">
        <v>44901</v>
      </c>
      <c r="E2093" s="1">
        <v>5</v>
      </c>
      <c r="F2093" s="62">
        <v>177.06</v>
      </c>
    </row>
    <row r="2094" spans="1:6" x14ac:dyDescent="0.35">
      <c r="A2094" s="1">
        <v>15</v>
      </c>
      <c r="B2094" s="1" t="s">
        <v>78</v>
      </c>
      <c r="C2094" s="218">
        <v>44903</v>
      </c>
      <c r="D2094" s="218">
        <v>44902</v>
      </c>
      <c r="E2094" s="1">
        <v>8</v>
      </c>
      <c r="F2094" s="62">
        <v>302.29000000000002</v>
      </c>
    </row>
    <row r="2095" spans="1:6" x14ac:dyDescent="0.35">
      <c r="A2095" s="1">
        <v>15</v>
      </c>
      <c r="B2095" s="1" t="s">
        <v>78</v>
      </c>
      <c r="C2095" s="218">
        <v>44903</v>
      </c>
      <c r="D2095" s="218">
        <v>44903</v>
      </c>
      <c r="E2095" s="1">
        <v>31</v>
      </c>
      <c r="F2095" s="62">
        <v>1122.58</v>
      </c>
    </row>
    <row r="2096" spans="1:6" x14ac:dyDescent="0.35">
      <c r="A2096" s="1">
        <v>15</v>
      </c>
      <c r="B2096" s="1" t="s">
        <v>78</v>
      </c>
      <c r="C2096" s="218">
        <v>44904</v>
      </c>
      <c r="D2096" s="218">
        <v>44901</v>
      </c>
      <c r="E2096" s="1">
        <v>1</v>
      </c>
      <c r="F2096" s="62">
        <v>23.41</v>
      </c>
    </row>
    <row r="2097" spans="1:6" x14ac:dyDescent="0.35">
      <c r="A2097" s="1">
        <v>15</v>
      </c>
      <c r="B2097" s="1" t="s">
        <v>78</v>
      </c>
      <c r="C2097" s="218">
        <v>44904</v>
      </c>
      <c r="D2097" s="218">
        <v>44902</v>
      </c>
      <c r="E2097" s="1">
        <v>4</v>
      </c>
      <c r="F2097" s="62">
        <v>124.93</v>
      </c>
    </row>
    <row r="2098" spans="1:6" x14ac:dyDescent="0.35">
      <c r="A2098" s="1">
        <v>15</v>
      </c>
      <c r="B2098" s="1" t="s">
        <v>78</v>
      </c>
      <c r="C2098" s="218">
        <v>44904</v>
      </c>
      <c r="D2098" s="218">
        <v>44903</v>
      </c>
      <c r="E2098" s="1">
        <v>3</v>
      </c>
      <c r="F2098" s="62">
        <v>100.53</v>
      </c>
    </row>
    <row r="2099" spans="1:6" x14ac:dyDescent="0.35">
      <c r="A2099" s="1">
        <v>15</v>
      </c>
      <c r="B2099" s="1" t="s">
        <v>78</v>
      </c>
      <c r="C2099" s="218">
        <v>44904</v>
      </c>
      <c r="D2099" s="218">
        <v>44904</v>
      </c>
      <c r="E2099" s="1">
        <v>34</v>
      </c>
      <c r="F2099" s="62">
        <v>1345.66</v>
      </c>
    </row>
    <row r="2100" spans="1:6" x14ac:dyDescent="0.35">
      <c r="A2100" s="1">
        <v>15</v>
      </c>
      <c r="B2100" s="1" t="s">
        <v>78</v>
      </c>
      <c r="C2100" s="218">
        <v>44905</v>
      </c>
      <c r="D2100" s="218">
        <v>44902</v>
      </c>
      <c r="E2100" s="1">
        <v>2</v>
      </c>
      <c r="F2100" s="62">
        <v>47.07</v>
      </c>
    </row>
    <row r="2101" spans="1:6" x14ac:dyDescent="0.35">
      <c r="A2101" s="1">
        <v>15</v>
      </c>
      <c r="B2101" s="1" t="s">
        <v>78</v>
      </c>
      <c r="C2101" s="218">
        <v>44905</v>
      </c>
      <c r="D2101" s="218">
        <v>44903</v>
      </c>
      <c r="E2101" s="1">
        <v>3</v>
      </c>
      <c r="F2101" s="62">
        <v>70.239999999999995</v>
      </c>
    </row>
    <row r="2102" spans="1:6" x14ac:dyDescent="0.35">
      <c r="A2102" s="1">
        <v>15</v>
      </c>
      <c r="B2102" s="1" t="s">
        <v>78</v>
      </c>
      <c r="C2102" s="218">
        <v>44905</v>
      </c>
      <c r="D2102" s="218">
        <v>44904</v>
      </c>
      <c r="E2102" s="1">
        <v>8</v>
      </c>
      <c r="F2102" s="62">
        <v>248.13</v>
      </c>
    </row>
    <row r="2103" spans="1:6" x14ac:dyDescent="0.35">
      <c r="A2103" s="1">
        <v>15</v>
      </c>
      <c r="B2103" s="1" t="s">
        <v>78</v>
      </c>
      <c r="C2103" s="218">
        <v>44905</v>
      </c>
      <c r="D2103" s="218">
        <v>44905</v>
      </c>
      <c r="E2103" s="1">
        <v>34</v>
      </c>
      <c r="F2103" s="62">
        <v>1458.09</v>
      </c>
    </row>
    <row r="2104" spans="1:6" x14ac:dyDescent="0.35">
      <c r="A2104" s="1">
        <v>15</v>
      </c>
      <c r="B2104" s="1" t="s">
        <v>78</v>
      </c>
      <c r="C2104" s="218">
        <v>44906</v>
      </c>
      <c r="D2104" s="218">
        <v>44905</v>
      </c>
      <c r="E2104" s="1">
        <v>3</v>
      </c>
      <c r="F2104" s="62">
        <v>130.97999999999999</v>
      </c>
    </row>
    <row r="2105" spans="1:6" x14ac:dyDescent="0.35">
      <c r="A2105" s="1">
        <v>15</v>
      </c>
      <c r="B2105" s="1" t="s">
        <v>78</v>
      </c>
      <c r="C2105" s="218">
        <v>44906</v>
      </c>
      <c r="D2105" s="218">
        <v>44906</v>
      </c>
      <c r="E2105" s="1">
        <v>29</v>
      </c>
      <c r="F2105" s="62">
        <v>1018.46</v>
      </c>
    </row>
    <row r="2106" spans="1:6" x14ac:dyDescent="0.35">
      <c r="A2106" s="1">
        <v>15</v>
      </c>
      <c r="B2106" s="1" t="s">
        <v>78</v>
      </c>
      <c r="C2106" s="218">
        <v>44907</v>
      </c>
      <c r="D2106" s="218">
        <v>44905</v>
      </c>
      <c r="E2106" s="1">
        <v>1</v>
      </c>
      <c r="F2106" s="62">
        <v>23.71</v>
      </c>
    </row>
    <row r="2107" spans="1:6" x14ac:dyDescent="0.35">
      <c r="A2107" s="1">
        <v>15</v>
      </c>
      <c r="B2107" s="1" t="s">
        <v>78</v>
      </c>
      <c r="C2107" s="218">
        <v>44907</v>
      </c>
      <c r="D2107" s="218">
        <v>44906</v>
      </c>
      <c r="E2107" s="1">
        <v>5</v>
      </c>
      <c r="F2107" s="62">
        <v>178.64</v>
      </c>
    </row>
    <row r="2108" spans="1:6" x14ac:dyDescent="0.35">
      <c r="A2108" s="1">
        <v>15</v>
      </c>
      <c r="B2108" s="1" t="s">
        <v>78</v>
      </c>
      <c r="C2108" s="218">
        <v>44907</v>
      </c>
      <c r="D2108" s="218">
        <v>44907</v>
      </c>
      <c r="E2108" s="1">
        <v>34</v>
      </c>
      <c r="F2108" s="62">
        <v>1196.5999999999999</v>
      </c>
    </row>
    <row r="2109" spans="1:6" x14ac:dyDescent="0.35">
      <c r="A2109" s="1">
        <v>15</v>
      </c>
      <c r="B2109" s="1" t="s">
        <v>78</v>
      </c>
      <c r="C2109" s="218">
        <v>44908</v>
      </c>
      <c r="D2109" s="218">
        <v>44907</v>
      </c>
      <c r="E2109" s="1">
        <v>4</v>
      </c>
      <c r="F2109" s="62">
        <v>93.99</v>
      </c>
    </row>
    <row r="2110" spans="1:6" x14ac:dyDescent="0.35">
      <c r="A2110" s="1">
        <v>15</v>
      </c>
      <c r="B2110" s="1" t="s">
        <v>78</v>
      </c>
      <c r="C2110" s="218">
        <v>44908</v>
      </c>
      <c r="D2110" s="218">
        <v>44908</v>
      </c>
      <c r="E2110" s="1">
        <v>33</v>
      </c>
      <c r="F2110" s="62">
        <v>1320.72</v>
      </c>
    </row>
    <row r="2111" spans="1:6" x14ac:dyDescent="0.35">
      <c r="A2111" s="1">
        <v>15</v>
      </c>
      <c r="B2111" s="1" t="s">
        <v>78</v>
      </c>
      <c r="C2111" s="218">
        <v>44909</v>
      </c>
      <c r="D2111" s="218">
        <v>44907</v>
      </c>
      <c r="E2111" s="1">
        <v>2</v>
      </c>
      <c r="F2111" s="62">
        <v>47.07</v>
      </c>
    </row>
    <row r="2112" spans="1:6" x14ac:dyDescent="0.35">
      <c r="A2112" s="1">
        <v>15</v>
      </c>
      <c r="B2112" s="1" t="s">
        <v>78</v>
      </c>
      <c r="C2112" s="218">
        <v>44909</v>
      </c>
      <c r="D2112" s="218">
        <v>44908</v>
      </c>
      <c r="E2112" s="1">
        <v>2</v>
      </c>
      <c r="F2112" s="62">
        <v>78.010000000000005</v>
      </c>
    </row>
    <row r="2113" spans="1:6" x14ac:dyDescent="0.35">
      <c r="A2113" s="1">
        <v>15</v>
      </c>
      <c r="B2113" s="1" t="s">
        <v>78</v>
      </c>
      <c r="C2113" s="218">
        <v>44909</v>
      </c>
      <c r="D2113" s="218">
        <v>44909</v>
      </c>
      <c r="E2113" s="1">
        <v>35</v>
      </c>
      <c r="F2113" s="62">
        <v>1271.22</v>
      </c>
    </row>
    <row r="2114" spans="1:6" x14ac:dyDescent="0.35">
      <c r="A2114" s="1">
        <v>15</v>
      </c>
      <c r="B2114" s="1" t="s">
        <v>78</v>
      </c>
      <c r="C2114" s="218">
        <v>44910</v>
      </c>
      <c r="D2114" s="218">
        <v>44908</v>
      </c>
      <c r="E2114" s="1">
        <v>1</v>
      </c>
      <c r="F2114" s="62">
        <v>23.41</v>
      </c>
    </row>
    <row r="2115" spans="1:6" x14ac:dyDescent="0.35">
      <c r="A2115" s="1">
        <v>15</v>
      </c>
      <c r="B2115" s="1" t="s">
        <v>78</v>
      </c>
      <c r="C2115" s="218">
        <v>44910</v>
      </c>
      <c r="D2115" s="218">
        <v>44909</v>
      </c>
      <c r="E2115" s="1">
        <v>6</v>
      </c>
      <c r="F2115" s="62">
        <v>172.5</v>
      </c>
    </row>
    <row r="2116" spans="1:6" x14ac:dyDescent="0.35">
      <c r="A2116" s="1">
        <v>15</v>
      </c>
      <c r="B2116" s="1" t="s">
        <v>78</v>
      </c>
      <c r="C2116" s="218">
        <v>44910</v>
      </c>
      <c r="D2116" s="218">
        <v>44910</v>
      </c>
      <c r="E2116" s="1">
        <v>25</v>
      </c>
      <c r="F2116" s="62">
        <v>887.5</v>
      </c>
    </row>
    <row r="2117" spans="1:6" x14ac:dyDescent="0.35">
      <c r="A2117" s="1">
        <v>15</v>
      </c>
      <c r="B2117" s="1" t="s">
        <v>78</v>
      </c>
      <c r="C2117" s="218">
        <v>44911</v>
      </c>
      <c r="D2117" s="218">
        <v>44910</v>
      </c>
      <c r="E2117" s="1">
        <v>4</v>
      </c>
      <c r="F2117" s="62">
        <v>185.28</v>
      </c>
    </row>
    <row r="2118" spans="1:6" x14ac:dyDescent="0.35">
      <c r="A2118" s="1">
        <v>15</v>
      </c>
      <c r="B2118" s="1" t="s">
        <v>78</v>
      </c>
      <c r="C2118" s="218">
        <v>44911</v>
      </c>
      <c r="D2118" s="218">
        <v>44911</v>
      </c>
      <c r="E2118" s="1">
        <v>40</v>
      </c>
      <c r="F2118" s="62">
        <v>1429.11</v>
      </c>
    </row>
    <row r="2119" spans="1:6" x14ac:dyDescent="0.35">
      <c r="A2119" s="1">
        <v>15</v>
      </c>
      <c r="B2119" s="1" t="s">
        <v>78</v>
      </c>
      <c r="C2119" s="218">
        <v>44912</v>
      </c>
      <c r="D2119" s="218">
        <v>44911</v>
      </c>
      <c r="E2119" s="1">
        <v>1</v>
      </c>
      <c r="F2119" s="62">
        <v>53.01</v>
      </c>
    </row>
    <row r="2120" spans="1:6" x14ac:dyDescent="0.35">
      <c r="A2120" s="1">
        <v>15</v>
      </c>
      <c r="B2120" s="1" t="s">
        <v>78</v>
      </c>
      <c r="C2120" s="218">
        <v>44912</v>
      </c>
      <c r="D2120" s="218">
        <v>44912</v>
      </c>
      <c r="E2120" s="1">
        <v>20</v>
      </c>
      <c r="F2120" s="62">
        <v>767.98</v>
      </c>
    </row>
    <row r="2121" spans="1:6" x14ac:dyDescent="0.35">
      <c r="A2121" s="1">
        <v>15</v>
      </c>
      <c r="B2121" s="1" t="s">
        <v>78</v>
      </c>
      <c r="C2121" s="218">
        <v>44913</v>
      </c>
      <c r="D2121" s="218">
        <v>44911</v>
      </c>
      <c r="E2121" s="1">
        <v>4</v>
      </c>
      <c r="F2121" s="62">
        <v>124.34</v>
      </c>
    </row>
    <row r="2122" spans="1:6" x14ac:dyDescent="0.35">
      <c r="A2122" s="1">
        <v>15</v>
      </c>
      <c r="B2122" s="1" t="s">
        <v>78</v>
      </c>
      <c r="C2122" s="218">
        <v>44913</v>
      </c>
      <c r="D2122" s="218">
        <v>44912</v>
      </c>
      <c r="E2122" s="1">
        <v>8</v>
      </c>
      <c r="F2122" s="62">
        <v>278.63</v>
      </c>
    </row>
    <row r="2123" spans="1:6" x14ac:dyDescent="0.35">
      <c r="A2123" s="1">
        <v>15</v>
      </c>
      <c r="B2123" s="1" t="s">
        <v>78</v>
      </c>
      <c r="C2123" s="218">
        <v>44913</v>
      </c>
      <c r="D2123" s="218">
        <v>44913</v>
      </c>
      <c r="E2123" s="1">
        <v>25</v>
      </c>
      <c r="F2123" s="62">
        <v>890.98</v>
      </c>
    </row>
    <row r="2124" spans="1:6" x14ac:dyDescent="0.35">
      <c r="A2124" s="1">
        <v>15</v>
      </c>
      <c r="B2124" s="1" t="s">
        <v>78</v>
      </c>
      <c r="C2124" s="218">
        <v>44914</v>
      </c>
      <c r="D2124" s="218">
        <v>44913</v>
      </c>
      <c r="E2124" s="1">
        <v>4</v>
      </c>
      <c r="F2124" s="62">
        <v>154.29</v>
      </c>
    </row>
    <row r="2125" spans="1:6" x14ac:dyDescent="0.35">
      <c r="A2125" s="1">
        <v>15</v>
      </c>
      <c r="B2125" s="1" t="s">
        <v>78</v>
      </c>
      <c r="C2125" s="218">
        <v>44914</v>
      </c>
      <c r="D2125" s="218">
        <v>44914</v>
      </c>
      <c r="E2125" s="1">
        <v>32</v>
      </c>
      <c r="F2125" s="62">
        <v>1054.8</v>
      </c>
    </row>
    <row r="2126" spans="1:6" x14ac:dyDescent="0.35">
      <c r="A2126" s="1">
        <v>15</v>
      </c>
      <c r="B2126" s="1" t="s">
        <v>78</v>
      </c>
      <c r="C2126" s="218">
        <v>44915</v>
      </c>
      <c r="D2126" s="218">
        <v>44913</v>
      </c>
      <c r="E2126" s="1">
        <v>3</v>
      </c>
      <c r="F2126" s="62">
        <v>161.32</v>
      </c>
    </row>
    <row r="2127" spans="1:6" x14ac:dyDescent="0.35">
      <c r="A2127" s="1">
        <v>15</v>
      </c>
      <c r="B2127" s="1" t="s">
        <v>78</v>
      </c>
      <c r="C2127" s="218">
        <v>44915</v>
      </c>
      <c r="D2127" s="218">
        <v>44914</v>
      </c>
      <c r="E2127" s="1">
        <v>4</v>
      </c>
      <c r="F2127" s="62">
        <v>93.84</v>
      </c>
    </row>
    <row r="2128" spans="1:6" x14ac:dyDescent="0.35">
      <c r="A2128" s="1">
        <v>15</v>
      </c>
      <c r="B2128" s="1" t="s">
        <v>78</v>
      </c>
      <c r="C2128" s="218">
        <v>44915</v>
      </c>
      <c r="D2128" s="218">
        <v>44915</v>
      </c>
      <c r="E2128" s="1">
        <v>34</v>
      </c>
      <c r="F2128" s="62">
        <v>1195.97</v>
      </c>
    </row>
    <row r="2129" spans="1:6" x14ac:dyDescent="0.35">
      <c r="A2129" s="1">
        <v>15</v>
      </c>
      <c r="B2129" s="1" t="s">
        <v>78</v>
      </c>
      <c r="C2129" s="218">
        <v>44916</v>
      </c>
      <c r="D2129" s="218">
        <v>44914</v>
      </c>
      <c r="E2129" s="1">
        <v>2</v>
      </c>
      <c r="F2129" s="62">
        <v>46.82</v>
      </c>
    </row>
    <row r="2130" spans="1:6" x14ac:dyDescent="0.35">
      <c r="A2130" s="1">
        <v>15</v>
      </c>
      <c r="B2130" s="1" t="s">
        <v>78</v>
      </c>
      <c r="C2130" s="218">
        <v>44916</v>
      </c>
      <c r="D2130" s="218">
        <v>44915</v>
      </c>
      <c r="E2130" s="1">
        <v>3</v>
      </c>
      <c r="F2130" s="62">
        <v>70.83</v>
      </c>
    </row>
    <row r="2131" spans="1:6" x14ac:dyDescent="0.35">
      <c r="A2131" s="1">
        <v>15</v>
      </c>
      <c r="B2131" s="1" t="s">
        <v>78</v>
      </c>
      <c r="C2131" s="218">
        <v>44916</v>
      </c>
      <c r="D2131" s="218">
        <v>44916</v>
      </c>
      <c r="E2131" s="1">
        <v>24</v>
      </c>
      <c r="F2131" s="62">
        <v>898.75</v>
      </c>
    </row>
    <row r="2132" spans="1:6" x14ac:dyDescent="0.35">
      <c r="A2132" s="1">
        <v>15</v>
      </c>
      <c r="B2132" s="1" t="s">
        <v>78</v>
      </c>
      <c r="C2132" s="218">
        <v>44917</v>
      </c>
      <c r="D2132" s="218">
        <v>44915</v>
      </c>
      <c r="E2132" s="1">
        <v>1</v>
      </c>
      <c r="F2132" s="62">
        <v>53.91</v>
      </c>
    </row>
    <row r="2133" spans="1:6" x14ac:dyDescent="0.35">
      <c r="A2133" s="1">
        <v>15</v>
      </c>
      <c r="B2133" s="1" t="s">
        <v>78</v>
      </c>
      <c r="C2133" s="218">
        <v>44917</v>
      </c>
      <c r="D2133" s="218">
        <v>44916</v>
      </c>
      <c r="E2133" s="1">
        <v>10</v>
      </c>
      <c r="F2133" s="62">
        <v>353.38</v>
      </c>
    </row>
    <row r="2134" spans="1:6" x14ac:dyDescent="0.35">
      <c r="A2134" s="1">
        <v>15</v>
      </c>
      <c r="B2134" s="1" t="s">
        <v>78</v>
      </c>
      <c r="C2134" s="218">
        <v>44917</v>
      </c>
      <c r="D2134" s="218">
        <v>44917</v>
      </c>
      <c r="E2134" s="1">
        <v>27</v>
      </c>
      <c r="F2134" s="62">
        <v>936.67</v>
      </c>
    </row>
    <row r="2135" spans="1:6" x14ac:dyDescent="0.35">
      <c r="A2135" s="1">
        <v>15</v>
      </c>
      <c r="B2135" s="1" t="s">
        <v>78</v>
      </c>
      <c r="C2135" s="218">
        <v>44918</v>
      </c>
      <c r="D2135" s="218">
        <v>44916</v>
      </c>
      <c r="E2135" s="1">
        <v>1</v>
      </c>
      <c r="F2135" s="62">
        <v>23.61</v>
      </c>
    </row>
    <row r="2136" spans="1:6" x14ac:dyDescent="0.35">
      <c r="A2136" s="1">
        <v>15</v>
      </c>
      <c r="B2136" s="1" t="s">
        <v>78</v>
      </c>
      <c r="C2136" s="218">
        <v>44918</v>
      </c>
      <c r="D2136" s="218">
        <v>44917</v>
      </c>
      <c r="E2136" s="1">
        <v>6</v>
      </c>
      <c r="F2136" s="62">
        <v>202.06</v>
      </c>
    </row>
    <row r="2137" spans="1:6" x14ac:dyDescent="0.35">
      <c r="A2137" s="1">
        <v>15</v>
      </c>
      <c r="B2137" s="1" t="s">
        <v>78</v>
      </c>
      <c r="C2137" s="218">
        <v>44918</v>
      </c>
      <c r="D2137" s="218">
        <v>44918</v>
      </c>
      <c r="E2137" s="1">
        <v>31</v>
      </c>
      <c r="F2137" s="62">
        <v>1153.82</v>
      </c>
    </row>
    <row r="2138" spans="1:6" x14ac:dyDescent="0.35">
      <c r="A2138" s="1">
        <v>15</v>
      </c>
      <c r="B2138" s="1" t="s">
        <v>78</v>
      </c>
      <c r="C2138" s="218">
        <v>44919</v>
      </c>
      <c r="D2138" s="218">
        <v>44916</v>
      </c>
      <c r="E2138" s="1">
        <v>2</v>
      </c>
      <c r="F2138" s="62">
        <v>47.12</v>
      </c>
    </row>
    <row r="2139" spans="1:6" x14ac:dyDescent="0.35">
      <c r="A2139" s="1">
        <v>15</v>
      </c>
      <c r="B2139" s="1" t="s">
        <v>78</v>
      </c>
      <c r="C2139" s="218">
        <v>44919</v>
      </c>
      <c r="D2139" s="218">
        <v>44917</v>
      </c>
      <c r="E2139" s="1">
        <v>3</v>
      </c>
      <c r="F2139" s="62">
        <v>100.72</v>
      </c>
    </row>
    <row r="2140" spans="1:6" x14ac:dyDescent="0.35">
      <c r="A2140" s="1">
        <v>15</v>
      </c>
      <c r="B2140" s="1" t="s">
        <v>78</v>
      </c>
      <c r="C2140" s="218">
        <v>44919</v>
      </c>
      <c r="D2140" s="218">
        <v>44918</v>
      </c>
      <c r="E2140" s="1">
        <v>13</v>
      </c>
      <c r="F2140" s="62">
        <v>427.28</v>
      </c>
    </row>
    <row r="2141" spans="1:6" x14ac:dyDescent="0.35">
      <c r="A2141" s="1">
        <v>15</v>
      </c>
      <c r="B2141" s="1" t="s">
        <v>78</v>
      </c>
      <c r="C2141" s="218">
        <v>44919</v>
      </c>
      <c r="D2141" s="218">
        <v>44919</v>
      </c>
      <c r="E2141" s="1">
        <v>30</v>
      </c>
      <c r="F2141" s="62">
        <v>947.5</v>
      </c>
    </row>
    <row r="2142" spans="1:6" x14ac:dyDescent="0.35">
      <c r="A2142" s="1">
        <v>15</v>
      </c>
      <c r="B2142" s="1" t="s">
        <v>78</v>
      </c>
      <c r="C2142" s="218">
        <v>44920</v>
      </c>
      <c r="D2142" s="218">
        <v>44917</v>
      </c>
      <c r="E2142" s="1">
        <v>1</v>
      </c>
      <c r="F2142" s="62">
        <v>23.66</v>
      </c>
    </row>
    <row r="2143" spans="1:6" x14ac:dyDescent="0.35">
      <c r="A2143" s="1">
        <v>15</v>
      </c>
      <c r="B2143" s="1" t="s">
        <v>78</v>
      </c>
      <c r="C2143" s="218">
        <v>44920</v>
      </c>
      <c r="D2143" s="218">
        <v>44918</v>
      </c>
      <c r="E2143" s="1">
        <v>2</v>
      </c>
      <c r="F2143" s="62">
        <v>78.16</v>
      </c>
    </row>
    <row r="2144" spans="1:6" x14ac:dyDescent="0.35">
      <c r="A2144" s="1">
        <v>15</v>
      </c>
      <c r="B2144" s="1" t="s">
        <v>78</v>
      </c>
      <c r="C2144" s="218">
        <v>44920</v>
      </c>
      <c r="D2144" s="218">
        <v>44919</v>
      </c>
      <c r="E2144" s="1">
        <v>12</v>
      </c>
      <c r="F2144" s="62">
        <v>494.22</v>
      </c>
    </row>
    <row r="2145" spans="1:6" x14ac:dyDescent="0.35">
      <c r="A2145" s="1">
        <v>15</v>
      </c>
      <c r="B2145" s="1" t="s">
        <v>78</v>
      </c>
      <c r="C2145" s="218">
        <v>44920</v>
      </c>
      <c r="D2145" s="218">
        <v>44920</v>
      </c>
      <c r="E2145" s="1">
        <v>24</v>
      </c>
      <c r="F2145" s="62">
        <v>929.53</v>
      </c>
    </row>
    <row r="2146" spans="1:6" x14ac:dyDescent="0.35">
      <c r="A2146" s="1">
        <v>15</v>
      </c>
      <c r="B2146" s="1" t="s">
        <v>78</v>
      </c>
      <c r="C2146" s="218">
        <v>44921</v>
      </c>
      <c r="D2146" s="218">
        <v>44918</v>
      </c>
      <c r="E2146" s="1">
        <v>2</v>
      </c>
      <c r="F2146" s="62">
        <v>47.07</v>
      </c>
    </row>
    <row r="2147" spans="1:6" x14ac:dyDescent="0.35">
      <c r="A2147" s="1">
        <v>15</v>
      </c>
      <c r="B2147" s="1" t="s">
        <v>78</v>
      </c>
      <c r="C2147" s="218">
        <v>44921</v>
      </c>
      <c r="D2147" s="218">
        <v>44920</v>
      </c>
      <c r="E2147" s="1">
        <v>4</v>
      </c>
      <c r="F2147" s="62">
        <v>155.62</v>
      </c>
    </row>
    <row r="2148" spans="1:6" x14ac:dyDescent="0.35">
      <c r="A2148" s="1">
        <v>15</v>
      </c>
      <c r="B2148" s="1" t="s">
        <v>78</v>
      </c>
      <c r="C2148" s="218">
        <v>44921</v>
      </c>
      <c r="D2148" s="218">
        <v>44921</v>
      </c>
      <c r="E2148" s="1">
        <v>28</v>
      </c>
      <c r="F2148" s="62">
        <v>930.82</v>
      </c>
    </row>
    <row r="2149" spans="1:6" x14ac:dyDescent="0.35">
      <c r="A2149" s="1">
        <v>15</v>
      </c>
      <c r="B2149" s="1" t="s">
        <v>78</v>
      </c>
      <c r="C2149" s="218">
        <v>44922</v>
      </c>
      <c r="D2149" s="218">
        <v>44919</v>
      </c>
      <c r="E2149" s="1">
        <v>2</v>
      </c>
      <c r="F2149" s="62">
        <v>77.66</v>
      </c>
    </row>
    <row r="2150" spans="1:6" x14ac:dyDescent="0.35">
      <c r="A2150" s="1">
        <v>15</v>
      </c>
      <c r="B2150" s="1" t="s">
        <v>78</v>
      </c>
      <c r="C2150" s="218">
        <v>44922</v>
      </c>
      <c r="D2150" s="218">
        <v>44920</v>
      </c>
      <c r="E2150" s="1">
        <v>3</v>
      </c>
      <c r="F2150" s="62">
        <v>70.33</v>
      </c>
    </row>
    <row r="2151" spans="1:6" x14ac:dyDescent="0.35">
      <c r="A2151" s="1">
        <v>15</v>
      </c>
      <c r="B2151" s="1" t="s">
        <v>78</v>
      </c>
      <c r="C2151" s="218">
        <v>44922</v>
      </c>
      <c r="D2151" s="218">
        <v>44921</v>
      </c>
      <c r="E2151" s="1">
        <v>6</v>
      </c>
      <c r="F2151" s="62">
        <v>171.06</v>
      </c>
    </row>
    <row r="2152" spans="1:6" x14ac:dyDescent="0.35">
      <c r="A2152" s="1">
        <v>15</v>
      </c>
      <c r="B2152" s="1" t="s">
        <v>78</v>
      </c>
      <c r="C2152" s="218">
        <v>44922</v>
      </c>
      <c r="D2152" s="218">
        <v>44922</v>
      </c>
      <c r="E2152" s="1">
        <v>23</v>
      </c>
      <c r="F2152" s="62">
        <v>813.17</v>
      </c>
    </row>
    <row r="2153" spans="1:6" x14ac:dyDescent="0.35">
      <c r="A2153" s="1">
        <v>15</v>
      </c>
      <c r="B2153" s="1" t="s">
        <v>78</v>
      </c>
      <c r="C2153" s="218">
        <v>44923</v>
      </c>
      <c r="D2153" s="218">
        <v>44920</v>
      </c>
      <c r="E2153" s="1">
        <v>2</v>
      </c>
      <c r="F2153" s="62">
        <v>77.069999999999993</v>
      </c>
    </row>
    <row r="2154" spans="1:6" x14ac:dyDescent="0.35">
      <c r="A2154" s="1">
        <v>15</v>
      </c>
      <c r="B2154" s="1" t="s">
        <v>78</v>
      </c>
      <c r="C2154" s="218">
        <v>44923</v>
      </c>
      <c r="D2154" s="218">
        <v>44921</v>
      </c>
      <c r="E2154" s="1">
        <v>6</v>
      </c>
      <c r="F2154" s="62">
        <v>141.06</v>
      </c>
    </row>
    <row r="2155" spans="1:6" x14ac:dyDescent="0.35">
      <c r="A2155" s="1">
        <v>15</v>
      </c>
      <c r="B2155" s="1" t="s">
        <v>78</v>
      </c>
      <c r="C2155" s="218">
        <v>44923</v>
      </c>
      <c r="D2155" s="218">
        <v>44922</v>
      </c>
      <c r="E2155" s="1">
        <v>6</v>
      </c>
      <c r="F2155" s="62">
        <v>261.45999999999998</v>
      </c>
    </row>
    <row r="2156" spans="1:6" x14ac:dyDescent="0.35">
      <c r="A2156" s="1">
        <v>15</v>
      </c>
      <c r="B2156" s="1" t="s">
        <v>78</v>
      </c>
      <c r="C2156" s="218">
        <v>44923</v>
      </c>
      <c r="D2156" s="218">
        <v>44923</v>
      </c>
      <c r="E2156" s="1">
        <v>29</v>
      </c>
      <c r="F2156" s="62">
        <v>925.67</v>
      </c>
    </row>
    <row r="2157" spans="1:6" x14ac:dyDescent="0.35">
      <c r="A2157" s="1">
        <v>15</v>
      </c>
      <c r="B2157" s="1" t="s">
        <v>78</v>
      </c>
      <c r="C2157" s="218">
        <v>44924</v>
      </c>
      <c r="D2157" s="218">
        <v>44921</v>
      </c>
      <c r="E2157" s="1">
        <v>1</v>
      </c>
      <c r="F2157" s="62">
        <v>53.81</v>
      </c>
    </row>
    <row r="2158" spans="1:6" x14ac:dyDescent="0.35">
      <c r="A2158" s="1">
        <v>15</v>
      </c>
      <c r="B2158" s="1" t="s">
        <v>78</v>
      </c>
      <c r="C2158" s="218">
        <v>44924</v>
      </c>
      <c r="D2158" s="218">
        <v>44922</v>
      </c>
      <c r="E2158" s="1">
        <v>3</v>
      </c>
      <c r="F2158" s="62">
        <v>132.01</v>
      </c>
    </row>
    <row r="2159" spans="1:6" x14ac:dyDescent="0.35">
      <c r="A2159" s="1">
        <v>15</v>
      </c>
      <c r="B2159" s="1" t="s">
        <v>78</v>
      </c>
      <c r="C2159" s="218">
        <v>44924</v>
      </c>
      <c r="D2159" s="218">
        <v>44923</v>
      </c>
      <c r="E2159" s="1">
        <v>8</v>
      </c>
      <c r="F2159" s="62">
        <v>217.92</v>
      </c>
    </row>
    <row r="2160" spans="1:6" x14ac:dyDescent="0.35">
      <c r="A2160" s="1">
        <v>15</v>
      </c>
      <c r="B2160" s="1" t="s">
        <v>78</v>
      </c>
      <c r="C2160" s="218">
        <v>44924</v>
      </c>
      <c r="D2160" s="218">
        <v>44924</v>
      </c>
      <c r="E2160" s="1">
        <v>25</v>
      </c>
      <c r="F2160" s="62">
        <v>1012.95</v>
      </c>
    </row>
    <row r="2161" spans="1:6" x14ac:dyDescent="0.35">
      <c r="A2161" s="1">
        <v>15</v>
      </c>
      <c r="B2161" s="1" t="s">
        <v>78</v>
      </c>
      <c r="C2161" s="218">
        <v>44925</v>
      </c>
      <c r="D2161" s="218">
        <v>44924</v>
      </c>
      <c r="E2161" s="1">
        <v>4</v>
      </c>
      <c r="F2161" s="62">
        <v>186.07</v>
      </c>
    </row>
    <row r="2162" spans="1:6" x14ac:dyDescent="0.35">
      <c r="A2162" s="1">
        <v>15</v>
      </c>
      <c r="B2162" s="1" t="s">
        <v>78</v>
      </c>
      <c r="C2162" s="218">
        <v>44925</v>
      </c>
      <c r="D2162" s="218">
        <v>44925</v>
      </c>
      <c r="E2162" s="1">
        <v>26</v>
      </c>
      <c r="F2162" s="62">
        <v>1039.99</v>
      </c>
    </row>
    <row r="2163" spans="1:6" x14ac:dyDescent="0.35">
      <c r="A2163" s="1">
        <v>15</v>
      </c>
      <c r="B2163" s="1" t="s">
        <v>78</v>
      </c>
      <c r="C2163" s="218">
        <v>44926</v>
      </c>
      <c r="D2163" s="218">
        <v>44923</v>
      </c>
      <c r="E2163" s="1">
        <v>4</v>
      </c>
      <c r="F2163" s="62">
        <v>94.54</v>
      </c>
    </row>
    <row r="2164" spans="1:6" x14ac:dyDescent="0.35">
      <c r="A2164" s="1">
        <v>15</v>
      </c>
      <c r="B2164" s="1" t="s">
        <v>78</v>
      </c>
      <c r="C2164" s="218">
        <v>44926</v>
      </c>
      <c r="D2164" s="218">
        <v>44924</v>
      </c>
      <c r="E2164" s="1">
        <v>2</v>
      </c>
      <c r="F2164" s="62">
        <v>77.12</v>
      </c>
    </row>
    <row r="2165" spans="1:6" x14ac:dyDescent="0.35">
      <c r="A2165" s="1">
        <v>15</v>
      </c>
      <c r="B2165" s="1" t="s">
        <v>78</v>
      </c>
      <c r="C2165" s="218">
        <v>44926</v>
      </c>
      <c r="D2165" s="218">
        <v>44925</v>
      </c>
      <c r="E2165" s="1">
        <v>8</v>
      </c>
      <c r="F2165" s="62">
        <v>248.14</v>
      </c>
    </row>
    <row r="2166" spans="1:6" x14ac:dyDescent="0.35">
      <c r="A2166" s="1">
        <v>15</v>
      </c>
      <c r="B2166" s="1" t="s">
        <v>78</v>
      </c>
      <c r="C2166" s="218">
        <v>44926</v>
      </c>
      <c r="D2166" s="218">
        <v>44926</v>
      </c>
      <c r="E2166" s="1">
        <v>29</v>
      </c>
      <c r="F2166" s="62">
        <v>1048.01</v>
      </c>
    </row>
    <row r="2167" spans="1:6" x14ac:dyDescent="0.35">
      <c r="A2167" s="1">
        <v>15</v>
      </c>
      <c r="B2167" s="1" t="s">
        <v>78</v>
      </c>
      <c r="C2167" s="218">
        <v>44927</v>
      </c>
      <c r="D2167" s="218">
        <v>44924</v>
      </c>
      <c r="E2167" s="1">
        <v>4</v>
      </c>
      <c r="F2167" s="62">
        <v>94.54</v>
      </c>
    </row>
    <row r="2168" spans="1:6" x14ac:dyDescent="0.35">
      <c r="A2168" s="1">
        <v>15</v>
      </c>
      <c r="B2168" s="1" t="s">
        <v>78</v>
      </c>
      <c r="C2168" s="218">
        <v>44927</v>
      </c>
      <c r="D2168" s="218">
        <v>44926</v>
      </c>
      <c r="E2168" s="1">
        <v>1</v>
      </c>
      <c r="F2168" s="62">
        <v>23.71</v>
      </c>
    </row>
    <row r="2169" spans="1:6" x14ac:dyDescent="0.35">
      <c r="A2169" s="1">
        <v>15</v>
      </c>
      <c r="B2169" s="1" t="s">
        <v>78</v>
      </c>
      <c r="C2169" s="218">
        <v>44927</v>
      </c>
      <c r="D2169" s="218">
        <v>44927</v>
      </c>
      <c r="E2169" s="1">
        <v>6</v>
      </c>
      <c r="F2169" s="62">
        <v>201.12</v>
      </c>
    </row>
    <row r="2170" spans="1:6" x14ac:dyDescent="0.35">
      <c r="A2170" s="1">
        <v>15</v>
      </c>
      <c r="B2170" s="1" t="s">
        <v>78</v>
      </c>
      <c r="C2170" s="218">
        <v>44928</v>
      </c>
      <c r="D2170" s="218">
        <v>44925</v>
      </c>
      <c r="E2170" s="1">
        <v>2</v>
      </c>
      <c r="F2170" s="62">
        <v>77.42</v>
      </c>
    </row>
    <row r="2171" spans="1:6" x14ac:dyDescent="0.35">
      <c r="A2171" s="1">
        <v>15</v>
      </c>
      <c r="B2171" s="1" t="s">
        <v>78</v>
      </c>
      <c r="C2171" s="218">
        <v>44928</v>
      </c>
      <c r="D2171" s="218">
        <v>44926</v>
      </c>
      <c r="E2171" s="1">
        <v>6</v>
      </c>
      <c r="F2171" s="62">
        <v>193.19</v>
      </c>
    </row>
    <row r="2172" spans="1:6" x14ac:dyDescent="0.35">
      <c r="A2172" s="1">
        <v>15</v>
      </c>
      <c r="B2172" s="1" t="s">
        <v>78</v>
      </c>
      <c r="C2172" s="218">
        <v>44928</v>
      </c>
      <c r="D2172" s="218">
        <v>44927</v>
      </c>
      <c r="E2172" s="1">
        <v>23</v>
      </c>
      <c r="F2172" s="62">
        <v>755.88</v>
      </c>
    </row>
    <row r="2173" spans="1:6" x14ac:dyDescent="0.35">
      <c r="A2173" s="1">
        <v>15</v>
      </c>
      <c r="B2173" s="1" t="s">
        <v>78</v>
      </c>
      <c r="C2173" s="218">
        <v>44928</v>
      </c>
      <c r="D2173" s="218">
        <v>44928</v>
      </c>
      <c r="E2173" s="1">
        <v>6</v>
      </c>
      <c r="F2173" s="62">
        <v>324.77</v>
      </c>
    </row>
    <row r="2174" spans="1:6" x14ac:dyDescent="0.35">
      <c r="A2174" s="1">
        <v>15</v>
      </c>
      <c r="B2174" s="1" t="s">
        <v>78</v>
      </c>
      <c r="C2174" s="218">
        <v>44929</v>
      </c>
      <c r="D2174" s="218">
        <v>44926</v>
      </c>
      <c r="E2174" s="1">
        <v>1</v>
      </c>
      <c r="F2174" s="62">
        <v>23.56</v>
      </c>
    </row>
    <row r="2175" spans="1:6" x14ac:dyDescent="0.35">
      <c r="A2175" s="1">
        <v>15</v>
      </c>
      <c r="B2175" s="1" t="s">
        <v>78</v>
      </c>
      <c r="C2175" s="218">
        <v>44929</v>
      </c>
      <c r="D2175" s="218">
        <v>44927</v>
      </c>
      <c r="E2175" s="1">
        <v>3</v>
      </c>
      <c r="F2175" s="62">
        <v>70.73</v>
      </c>
    </row>
    <row r="2176" spans="1:6" x14ac:dyDescent="0.35">
      <c r="A2176" s="1">
        <v>15</v>
      </c>
      <c r="B2176" s="1" t="s">
        <v>78</v>
      </c>
      <c r="C2176" s="218">
        <v>44929</v>
      </c>
      <c r="D2176" s="218">
        <v>44928</v>
      </c>
      <c r="E2176" s="1">
        <v>4</v>
      </c>
      <c r="F2176" s="62">
        <v>93.94</v>
      </c>
    </row>
    <row r="2177" spans="1:6" x14ac:dyDescent="0.35">
      <c r="A2177" s="1">
        <v>15</v>
      </c>
      <c r="B2177" s="1" t="s">
        <v>78</v>
      </c>
      <c r="C2177" s="218">
        <v>44929</v>
      </c>
      <c r="D2177" s="218">
        <v>44929</v>
      </c>
      <c r="E2177" s="1">
        <v>32</v>
      </c>
      <c r="F2177" s="62">
        <v>1213.6300000000001</v>
      </c>
    </row>
    <row r="2178" spans="1:6" x14ac:dyDescent="0.35">
      <c r="A2178" s="1">
        <v>15</v>
      </c>
      <c r="B2178" s="1" t="s">
        <v>78</v>
      </c>
      <c r="C2178" s="218">
        <v>44930</v>
      </c>
      <c r="D2178" s="218">
        <v>44929</v>
      </c>
      <c r="E2178" s="1">
        <v>10</v>
      </c>
      <c r="F2178" s="62">
        <v>389.4</v>
      </c>
    </row>
    <row r="2179" spans="1:6" x14ac:dyDescent="0.35">
      <c r="A2179" s="1">
        <v>15</v>
      </c>
      <c r="B2179" s="1" t="s">
        <v>78</v>
      </c>
      <c r="C2179" s="218">
        <v>44930</v>
      </c>
      <c r="D2179" s="218">
        <v>44930</v>
      </c>
      <c r="E2179" s="1">
        <v>28</v>
      </c>
      <c r="F2179" s="62">
        <v>967.33</v>
      </c>
    </row>
    <row r="2180" spans="1:6" x14ac:dyDescent="0.35">
      <c r="A2180" s="1">
        <v>15</v>
      </c>
      <c r="B2180" s="1" t="s">
        <v>78</v>
      </c>
      <c r="C2180" s="218">
        <v>44931</v>
      </c>
      <c r="D2180" s="218">
        <v>44928</v>
      </c>
      <c r="E2180" s="1">
        <v>1</v>
      </c>
      <c r="F2180" s="62">
        <v>23.71</v>
      </c>
    </row>
    <row r="2181" spans="1:6" x14ac:dyDescent="0.35">
      <c r="A2181" s="1">
        <v>15</v>
      </c>
      <c r="B2181" s="1" t="s">
        <v>78</v>
      </c>
      <c r="C2181" s="218">
        <v>44931</v>
      </c>
      <c r="D2181" s="218">
        <v>44929</v>
      </c>
      <c r="E2181" s="1">
        <v>8</v>
      </c>
      <c r="F2181" s="62">
        <v>219.48</v>
      </c>
    </row>
    <row r="2182" spans="1:6" x14ac:dyDescent="0.35">
      <c r="A2182" s="1">
        <v>15</v>
      </c>
      <c r="B2182" s="1" t="s">
        <v>78</v>
      </c>
      <c r="C2182" s="218">
        <v>44931</v>
      </c>
      <c r="D2182" s="218">
        <v>44930</v>
      </c>
      <c r="E2182" s="1">
        <v>8</v>
      </c>
      <c r="F2182" s="62">
        <v>337.43</v>
      </c>
    </row>
    <row r="2183" spans="1:6" x14ac:dyDescent="0.35">
      <c r="A2183" s="1">
        <v>15</v>
      </c>
      <c r="B2183" s="1" t="s">
        <v>78</v>
      </c>
      <c r="C2183" s="218">
        <v>44931</v>
      </c>
      <c r="D2183" s="218">
        <v>44931</v>
      </c>
      <c r="E2183" s="1">
        <v>12</v>
      </c>
      <c r="F2183" s="62">
        <v>526.95000000000005</v>
      </c>
    </row>
    <row r="2184" spans="1:6" x14ac:dyDescent="0.35">
      <c r="A2184" s="1">
        <v>15</v>
      </c>
      <c r="B2184" s="1" t="s">
        <v>78</v>
      </c>
      <c r="C2184" s="218">
        <v>44932</v>
      </c>
      <c r="D2184" s="218">
        <v>44929</v>
      </c>
      <c r="E2184" s="1">
        <v>1</v>
      </c>
      <c r="F2184" s="62">
        <v>23.46</v>
      </c>
    </row>
    <row r="2185" spans="1:6" x14ac:dyDescent="0.35">
      <c r="A2185" s="1">
        <v>15</v>
      </c>
      <c r="B2185" s="1" t="s">
        <v>78</v>
      </c>
      <c r="C2185" s="218">
        <v>44932</v>
      </c>
      <c r="D2185" s="218">
        <v>44930</v>
      </c>
      <c r="E2185" s="1">
        <v>12</v>
      </c>
      <c r="F2185" s="62">
        <v>312.73</v>
      </c>
    </row>
    <row r="2186" spans="1:6" x14ac:dyDescent="0.35">
      <c r="A2186" s="1">
        <v>15</v>
      </c>
      <c r="B2186" s="1" t="s">
        <v>78</v>
      </c>
      <c r="C2186" s="218">
        <v>44932</v>
      </c>
      <c r="D2186" s="218">
        <v>44931</v>
      </c>
      <c r="E2186" s="1">
        <v>4</v>
      </c>
      <c r="F2186" s="62">
        <v>155.37</v>
      </c>
    </row>
    <row r="2187" spans="1:6" x14ac:dyDescent="0.35">
      <c r="A2187" s="1">
        <v>15</v>
      </c>
      <c r="B2187" s="1" t="s">
        <v>78</v>
      </c>
      <c r="C2187" s="218">
        <v>44932</v>
      </c>
      <c r="D2187" s="218">
        <v>44932</v>
      </c>
      <c r="E2187" s="1">
        <v>21</v>
      </c>
      <c r="F2187" s="62">
        <v>802.37</v>
      </c>
    </row>
    <row r="2188" spans="1:6" x14ac:dyDescent="0.35">
      <c r="A2188" s="1">
        <v>15</v>
      </c>
      <c r="B2188" s="1" t="s">
        <v>78</v>
      </c>
      <c r="C2188" s="218">
        <v>44933</v>
      </c>
      <c r="D2188" s="218">
        <v>44931</v>
      </c>
      <c r="E2188" s="1">
        <v>2</v>
      </c>
      <c r="F2188" s="62">
        <v>47.37</v>
      </c>
    </row>
    <row r="2189" spans="1:6" x14ac:dyDescent="0.35">
      <c r="A2189" s="1">
        <v>15</v>
      </c>
      <c r="B2189" s="1" t="s">
        <v>78</v>
      </c>
      <c r="C2189" s="218">
        <v>44933</v>
      </c>
      <c r="D2189" s="218">
        <v>44932</v>
      </c>
      <c r="E2189" s="1">
        <v>5</v>
      </c>
      <c r="F2189" s="62">
        <v>148.63999999999999</v>
      </c>
    </row>
    <row r="2190" spans="1:6" x14ac:dyDescent="0.35">
      <c r="A2190" s="1">
        <v>15</v>
      </c>
      <c r="B2190" s="1" t="s">
        <v>78</v>
      </c>
      <c r="C2190" s="218">
        <v>44933</v>
      </c>
      <c r="D2190" s="218">
        <v>44933</v>
      </c>
      <c r="E2190" s="1">
        <v>28</v>
      </c>
      <c r="F2190" s="62">
        <v>937.59</v>
      </c>
    </row>
    <row r="2191" spans="1:6" x14ac:dyDescent="0.35">
      <c r="A2191" s="1">
        <v>15</v>
      </c>
      <c r="B2191" s="1" t="s">
        <v>78</v>
      </c>
      <c r="C2191" s="218">
        <v>44934</v>
      </c>
      <c r="D2191" s="218">
        <v>44931</v>
      </c>
      <c r="E2191" s="1">
        <v>1</v>
      </c>
      <c r="F2191" s="62">
        <v>23.51</v>
      </c>
    </row>
    <row r="2192" spans="1:6" x14ac:dyDescent="0.35">
      <c r="A2192" s="1">
        <v>15</v>
      </c>
      <c r="B2192" s="1" t="s">
        <v>78</v>
      </c>
      <c r="C2192" s="218">
        <v>44934</v>
      </c>
      <c r="D2192" s="218">
        <v>44933</v>
      </c>
      <c r="E2192" s="1">
        <v>5</v>
      </c>
      <c r="F2192" s="62">
        <v>118.3</v>
      </c>
    </row>
    <row r="2193" spans="1:6" x14ac:dyDescent="0.35">
      <c r="A2193" s="1">
        <v>15</v>
      </c>
      <c r="B2193" s="1" t="s">
        <v>78</v>
      </c>
      <c r="C2193" s="218">
        <v>44934</v>
      </c>
      <c r="D2193" s="218">
        <v>44934</v>
      </c>
      <c r="E2193" s="1">
        <v>31</v>
      </c>
      <c r="F2193" s="62">
        <v>1159.43</v>
      </c>
    </row>
    <row r="2194" spans="1:6" x14ac:dyDescent="0.35">
      <c r="A2194" s="1">
        <v>15</v>
      </c>
      <c r="B2194" s="1" t="s">
        <v>78</v>
      </c>
      <c r="C2194" s="218">
        <v>44935</v>
      </c>
      <c r="D2194" s="218">
        <v>44933</v>
      </c>
      <c r="E2194" s="1">
        <v>2</v>
      </c>
      <c r="F2194" s="62">
        <v>68.75</v>
      </c>
    </row>
    <row r="2195" spans="1:6" x14ac:dyDescent="0.35">
      <c r="A2195" s="1">
        <v>15</v>
      </c>
      <c r="B2195" s="1" t="s">
        <v>78</v>
      </c>
      <c r="C2195" s="218">
        <v>44935</v>
      </c>
      <c r="D2195" s="218">
        <v>44934</v>
      </c>
      <c r="E2195" s="1">
        <v>6</v>
      </c>
      <c r="F2195" s="62">
        <v>142.06</v>
      </c>
    </row>
    <row r="2196" spans="1:6" x14ac:dyDescent="0.35">
      <c r="A2196" s="1">
        <v>15</v>
      </c>
      <c r="B2196" s="1" t="s">
        <v>78</v>
      </c>
      <c r="C2196" s="218">
        <v>44935</v>
      </c>
      <c r="D2196" s="218">
        <v>44935</v>
      </c>
      <c r="E2196" s="1">
        <v>30</v>
      </c>
      <c r="F2196" s="62">
        <v>1015.55</v>
      </c>
    </row>
    <row r="2197" spans="1:6" x14ac:dyDescent="0.35">
      <c r="A2197" s="1">
        <v>15</v>
      </c>
      <c r="B2197" s="1" t="s">
        <v>78</v>
      </c>
      <c r="C2197" s="218">
        <v>44936</v>
      </c>
      <c r="D2197" s="218">
        <v>44934</v>
      </c>
      <c r="E2197" s="1">
        <v>1</v>
      </c>
      <c r="F2197" s="62">
        <v>23.76</v>
      </c>
    </row>
    <row r="2198" spans="1:6" x14ac:dyDescent="0.35">
      <c r="A2198" s="1">
        <v>15</v>
      </c>
      <c r="B2198" s="1" t="s">
        <v>78</v>
      </c>
      <c r="C2198" s="218">
        <v>44936</v>
      </c>
      <c r="D2198" s="218">
        <v>44935</v>
      </c>
      <c r="E2198" s="1">
        <v>9</v>
      </c>
      <c r="F2198" s="62">
        <v>212.79</v>
      </c>
    </row>
    <row r="2199" spans="1:6" x14ac:dyDescent="0.35">
      <c r="A2199" s="1">
        <v>15</v>
      </c>
      <c r="B2199" s="1" t="s">
        <v>78</v>
      </c>
      <c r="C2199" s="218">
        <v>44936</v>
      </c>
      <c r="D2199" s="218">
        <v>44936</v>
      </c>
      <c r="E2199" s="1">
        <v>32</v>
      </c>
      <c r="F2199" s="62">
        <v>1117.1099999999999</v>
      </c>
    </row>
    <row r="2200" spans="1:6" x14ac:dyDescent="0.35">
      <c r="A2200" s="1">
        <v>15</v>
      </c>
      <c r="B2200" s="1" t="s">
        <v>78</v>
      </c>
      <c r="C2200" s="218">
        <v>44937</v>
      </c>
      <c r="D2200" s="218">
        <v>44936</v>
      </c>
      <c r="E2200" s="1">
        <v>3</v>
      </c>
      <c r="F2200" s="62">
        <v>70.98</v>
      </c>
    </row>
    <row r="2201" spans="1:6" x14ac:dyDescent="0.35">
      <c r="A2201" s="1">
        <v>15</v>
      </c>
      <c r="B2201" s="1" t="s">
        <v>78</v>
      </c>
      <c r="C2201" s="218">
        <v>44937</v>
      </c>
      <c r="D2201" s="218">
        <v>44937</v>
      </c>
      <c r="E2201" s="1">
        <v>25</v>
      </c>
      <c r="F2201" s="62">
        <v>989.03</v>
      </c>
    </row>
    <row r="2202" spans="1:6" x14ac:dyDescent="0.35">
      <c r="A2202" s="1">
        <v>15</v>
      </c>
      <c r="B2202" s="1" t="s">
        <v>78</v>
      </c>
      <c r="C2202" s="218">
        <v>44938</v>
      </c>
      <c r="D2202" s="218">
        <v>44937</v>
      </c>
      <c r="E2202" s="1">
        <v>6</v>
      </c>
      <c r="F2202" s="62">
        <v>142.16</v>
      </c>
    </row>
    <row r="2203" spans="1:6" x14ac:dyDescent="0.35">
      <c r="A2203" s="1">
        <v>15</v>
      </c>
      <c r="B2203" s="1" t="s">
        <v>78</v>
      </c>
      <c r="C2203" s="218">
        <v>44938</v>
      </c>
      <c r="D2203" s="218">
        <v>44938</v>
      </c>
      <c r="E2203" s="1">
        <v>26</v>
      </c>
      <c r="F2203" s="62">
        <v>1012.23</v>
      </c>
    </row>
    <row r="2204" spans="1:6" x14ac:dyDescent="0.35">
      <c r="A2204" s="1">
        <v>15</v>
      </c>
      <c r="B2204" s="1" t="s">
        <v>78</v>
      </c>
      <c r="C2204" s="218">
        <v>44939</v>
      </c>
      <c r="D2204" s="218">
        <v>44938</v>
      </c>
      <c r="E2204" s="1">
        <v>3</v>
      </c>
      <c r="F2204" s="62">
        <v>162.65</v>
      </c>
    </row>
    <row r="2205" spans="1:6" x14ac:dyDescent="0.35">
      <c r="A2205" s="1">
        <v>15</v>
      </c>
      <c r="B2205" s="1" t="s">
        <v>78</v>
      </c>
      <c r="C2205" s="218">
        <v>44939</v>
      </c>
      <c r="D2205" s="218">
        <v>44939</v>
      </c>
      <c r="E2205" s="1">
        <v>25</v>
      </c>
      <c r="F2205" s="62">
        <v>987.63</v>
      </c>
    </row>
    <row r="2206" spans="1:6" x14ac:dyDescent="0.35">
      <c r="A2206" s="1">
        <v>15</v>
      </c>
      <c r="B2206" s="1" t="s">
        <v>78</v>
      </c>
      <c r="C2206" s="218">
        <v>44940</v>
      </c>
      <c r="D2206" s="218">
        <v>44938</v>
      </c>
      <c r="E2206" s="1">
        <v>1</v>
      </c>
      <c r="F2206" s="62">
        <v>23.56</v>
      </c>
    </row>
    <row r="2207" spans="1:6" x14ac:dyDescent="0.35">
      <c r="A2207" s="1">
        <v>15</v>
      </c>
      <c r="B2207" s="1" t="s">
        <v>78</v>
      </c>
      <c r="C2207" s="218">
        <v>44940</v>
      </c>
      <c r="D2207" s="218">
        <v>44939</v>
      </c>
      <c r="E2207" s="1">
        <v>8</v>
      </c>
      <c r="F2207" s="62">
        <v>280.64999999999998</v>
      </c>
    </row>
    <row r="2208" spans="1:6" x14ac:dyDescent="0.35">
      <c r="A2208" s="1">
        <v>15</v>
      </c>
      <c r="B2208" s="1" t="s">
        <v>78</v>
      </c>
      <c r="C2208" s="218">
        <v>44940</v>
      </c>
      <c r="D2208" s="218">
        <v>44940</v>
      </c>
      <c r="E2208" s="1">
        <v>32</v>
      </c>
      <c r="F2208" s="62">
        <v>1154.3900000000001</v>
      </c>
    </row>
    <row r="2209" spans="1:6" x14ac:dyDescent="0.35">
      <c r="A2209" s="1">
        <v>15</v>
      </c>
      <c r="B2209" s="1" t="s">
        <v>78</v>
      </c>
      <c r="C2209" s="218">
        <v>44941</v>
      </c>
      <c r="D2209" s="218">
        <v>44940</v>
      </c>
      <c r="E2209" s="1">
        <v>4</v>
      </c>
      <c r="F2209" s="62">
        <v>186.17</v>
      </c>
    </row>
    <row r="2210" spans="1:6" x14ac:dyDescent="0.35">
      <c r="A2210" s="1">
        <v>15</v>
      </c>
      <c r="B2210" s="1" t="s">
        <v>78</v>
      </c>
      <c r="C2210" s="218">
        <v>44941</v>
      </c>
      <c r="D2210" s="218">
        <v>44941</v>
      </c>
      <c r="E2210" s="1">
        <v>22</v>
      </c>
      <c r="F2210" s="62">
        <v>854.14</v>
      </c>
    </row>
    <row r="2211" spans="1:6" x14ac:dyDescent="0.35">
      <c r="A2211" s="1">
        <v>15</v>
      </c>
      <c r="B2211" s="1" t="s">
        <v>78</v>
      </c>
      <c r="C2211" s="218">
        <v>44942</v>
      </c>
      <c r="D2211" s="218">
        <v>44940</v>
      </c>
      <c r="E2211" s="1">
        <v>4</v>
      </c>
      <c r="F2211" s="62">
        <v>125.18</v>
      </c>
    </row>
    <row r="2212" spans="1:6" x14ac:dyDescent="0.35">
      <c r="A2212" s="1">
        <v>15</v>
      </c>
      <c r="B2212" s="1" t="s">
        <v>78</v>
      </c>
      <c r="C2212" s="218">
        <v>44942</v>
      </c>
      <c r="D2212" s="218">
        <v>44941</v>
      </c>
      <c r="E2212" s="1">
        <v>8</v>
      </c>
      <c r="F2212" s="62">
        <v>301.74</v>
      </c>
    </row>
    <row r="2213" spans="1:6" x14ac:dyDescent="0.35">
      <c r="A2213" s="1">
        <v>15</v>
      </c>
      <c r="B2213" s="1" t="s">
        <v>78</v>
      </c>
      <c r="C2213" s="218">
        <v>44942</v>
      </c>
      <c r="D2213" s="218">
        <v>44942</v>
      </c>
      <c r="E2213" s="1">
        <v>24</v>
      </c>
      <c r="F2213" s="62">
        <v>843.85</v>
      </c>
    </row>
    <row r="2214" spans="1:6" x14ac:dyDescent="0.35">
      <c r="A2214" s="1">
        <v>15</v>
      </c>
      <c r="B2214" s="1" t="s">
        <v>78</v>
      </c>
      <c r="C2214" s="218">
        <v>44943</v>
      </c>
      <c r="D2214" s="218">
        <v>44941</v>
      </c>
      <c r="E2214" s="1">
        <v>2</v>
      </c>
      <c r="F2214" s="62">
        <v>47.32</v>
      </c>
    </row>
    <row r="2215" spans="1:6" x14ac:dyDescent="0.35">
      <c r="A2215" s="1">
        <v>15</v>
      </c>
      <c r="B2215" s="1" t="s">
        <v>78</v>
      </c>
      <c r="C2215" s="218">
        <v>44943</v>
      </c>
      <c r="D2215" s="218">
        <v>44942</v>
      </c>
      <c r="E2215" s="1">
        <v>13</v>
      </c>
      <c r="F2215" s="62">
        <v>460.08</v>
      </c>
    </row>
    <row r="2216" spans="1:6" x14ac:dyDescent="0.35">
      <c r="A2216" s="1">
        <v>15</v>
      </c>
      <c r="B2216" s="1" t="s">
        <v>78</v>
      </c>
      <c r="C2216" s="218">
        <v>44943</v>
      </c>
      <c r="D2216" s="218">
        <v>44943</v>
      </c>
      <c r="E2216" s="1">
        <v>13</v>
      </c>
      <c r="F2216" s="62">
        <v>521.96</v>
      </c>
    </row>
    <row r="2217" spans="1:6" x14ac:dyDescent="0.35">
      <c r="A2217" s="1">
        <v>15</v>
      </c>
      <c r="B2217" s="1" t="s">
        <v>78</v>
      </c>
      <c r="C2217" s="218">
        <v>44944</v>
      </c>
      <c r="D2217" s="218">
        <v>44942</v>
      </c>
      <c r="E2217" s="1">
        <v>5</v>
      </c>
      <c r="F2217" s="62">
        <v>118.1</v>
      </c>
    </row>
    <row r="2218" spans="1:6" x14ac:dyDescent="0.35">
      <c r="A2218" s="1">
        <v>15</v>
      </c>
      <c r="B2218" s="1" t="s">
        <v>78</v>
      </c>
      <c r="C2218" s="218">
        <v>44944</v>
      </c>
      <c r="D2218" s="218">
        <v>44943</v>
      </c>
      <c r="E2218" s="1">
        <v>12</v>
      </c>
      <c r="F2218" s="62">
        <v>466.37</v>
      </c>
    </row>
    <row r="2219" spans="1:6" x14ac:dyDescent="0.35">
      <c r="A2219" s="1">
        <v>15</v>
      </c>
      <c r="B2219" s="1" t="s">
        <v>78</v>
      </c>
      <c r="C2219" s="218">
        <v>44944</v>
      </c>
      <c r="D2219" s="218">
        <v>44944</v>
      </c>
      <c r="E2219" s="1">
        <v>7</v>
      </c>
      <c r="F2219" s="62">
        <v>287.04000000000002</v>
      </c>
    </row>
    <row r="2220" spans="1:6" x14ac:dyDescent="0.35">
      <c r="A2220" s="1">
        <v>15</v>
      </c>
      <c r="B2220" s="1" t="s">
        <v>78</v>
      </c>
      <c r="C2220" s="218">
        <v>44945</v>
      </c>
      <c r="D2220" s="218">
        <v>44943</v>
      </c>
      <c r="E2220" s="1">
        <v>2</v>
      </c>
      <c r="F2220" s="62">
        <v>77.760000000000005</v>
      </c>
    </row>
    <row r="2221" spans="1:6" x14ac:dyDescent="0.35">
      <c r="A2221" s="1">
        <v>15</v>
      </c>
      <c r="B2221" s="1" t="s">
        <v>78</v>
      </c>
      <c r="C2221" s="218">
        <v>44945</v>
      </c>
      <c r="D2221" s="218">
        <v>44944</v>
      </c>
      <c r="E2221" s="1">
        <v>2</v>
      </c>
      <c r="F2221" s="62">
        <v>77.569999999999993</v>
      </c>
    </row>
    <row r="2222" spans="1:6" x14ac:dyDescent="0.35">
      <c r="A2222" s="1">
        <v>15</v>
      </c>
      <c r="B2222" s="1" t="s">
        <v>78</v>
      </c>
      <c r="C2222" s="218">
        <v>44945</v>
      </c>
      <c r="D2222" s="218">
        <v>44945</v>
      </c>
      <c r="E2222" s="1">
        <v>23</v>
      </c>
      <c r="F2222" s="62">
        <v>938.93</v>
      </c>
    </row>
    <row r="2223" spans="1:6" x14ac:dyDescent="0.35">
      <c r="A2223" s="1">
        <v>15</v>
      </c>
      <c r="B2223" s="1" t="s">
        <v>78</v>
      </c>
      <c r="C2223" s="218">
        <v>44946</v>
      </c>
      <c r="D2223" s="218">
        <v>44943</v>
      </c>
      <c r="E2223" s="1">
        <v>1</v>
      </c>
      <c r="F2223" s="62">
        <v>54.25</v>
      </c>
    </row>
    <row r="2224" spans="1:6" x14ac:dyDescent="0.35">
      <c r="A2224" s="1">
        <v>15</v>
      </c>
      <c r="B2224" s="1" t="s">
        <v>78</v>
      </c>
      <c r="C2224" s="218">
        <v>44946</v>
      </c>
      <c r="D2224" s="218">
        <v>44945</v>
      </c>
      <c r="E2224" s="1">
        <v>11</v>
      </c>
      <c r="F2224" s="62">
        <v>320.3</v>
      </c>
    </row>
    <row r="2225" spans="1:6" x14ac:dyDescent="0.35">
      <c r="A2225" s="1">
        <v>15</v>
      </c>
      <c r="B2225" s="1" t="s">
        <v>78</v>
      </c>
      <c r="C2225" s="218">
        <v>44946</v>
      </c>
      <c r="D2225" s="218">
        <v>44946</v>
      </c>
      <c r="E2225" s="1">
        <v>19</v>
      </c>
      <c r="F2225" s="62">
        <v>723.95</v>
      </c>
    </row>
    <row r="2226" spans="1:6" x14ac:dyDescent="0.35">
      <c r="A2226" s="1">
        <v>15</v>
      </c>
      <c r="B2226" s="1" t="s">
        <v>78</v>
      </c>
      <c r="C2226" s="218">
        <v>44947</v>
      </c>
      <c r="D2226" s="218">
        <v>44945</v>
      </c>
      <c r="E2226" s="1">
        <v>2</v>
      </c>
      <c r="F2226" s="62">
        <v>77.81</v>
      </c>
    </row>
    <row r="2227" spans="1:6" x14ac:dyDescent="0.35">
      <c r="A2227" s="1">
        <v>15</v>
      </c>
      <c r="B2227" s="1" t="s">
        <v>78</v>
      </c>
      <c r="C2227" s="218">
        <v>44947</v>
      </c>
      <c r="D2227" s="218">
        <v>44946</v>
      </c>
      <c r="E2227" s="1">
        <v>2</v>
      </c>
      <c r="F2227" s="62">
        <v>77.760000000000005</v>
      </c>
    </row>
    <row r="2228" spans="1:6" x14ac:dyDescent="0.35">
      <c r="A2228" s="1">
        <v>15</v>
      </c>
      <c r="B2228" s="1" t="s">
        <v>78</v>
      </c>
      <c r="C2228" s="218">
        <v>44947</v>
      </c>
      <c r="D2228" s="218">
        <v>44947</v>
      </c>
      <c r="E2228" s="1">
        <v>5</v>
      </c>
      <c r="F2228" s="62">
        <v>149.13999999999999</v>
      </c>
    </row>
    <row r="2229" spans="1:6" x14ac:dyDescent="0.35">
      <c r="A2229" s="1">
        <v>15</v>
      </c>
      <c r="B2229" s="1" t="s">
        <v>78</v>
      </c>
      <c r="C2229" s="218">
        <v>44948</v>
      </c>
      <c r="D2229" s="218">
        <v>44945</v>
      </c>
      <c r="E2229" s="1">
        <v>1</v>
      </c>
      <c r="F2229" s="62">
        <v>53.95</v>
      </c>
    </row>
    <row r="2230" spans="1:6" x14ac:dyDescent="0.35">
      <c r="A2230" s="1">
        <v>15</v>
      </c>
      <c r="B2230" s="1" t="s">
        <v>78</v>
      </c>
      <c r="C2230" s="218">
        <v>44948</v>
      </c>
      <c r="D2230" s="218">
        <v>44946</v>
      </c>
      <c r="E2230" s="1">
        <v>2</v>
      </c>
      <c r="F2230" s="62">
        <v>77.760000000000005</v>
      </c>
    </row>
    <row r="2231" spans="1:6" x14ac:dyDescent="0.35">
      <c r="A2231" s="1">
        <v>15</v>
      </c>
      <c r="B2231" s="1" t="s">
        <v>78</v>
      </c>
      <c r="C2231" s="218">
        <v>44948</v>
      </c>
      <c r="D2231" s="218">
        <v>44947</v>
      </c>
      <c r="E2231" s="1">
        <v>17</v>
      </c>
      <c r="F2231" s="62">
        <v>615.91</v>
      </c>
    </row>
    <row r="2232" spans="1:6" x14ac:dyDescent="0.35">
      <c r="A2232" s="1">
        <v>15</v>
      </c>
      <c r="B2232" s="1" t="s">
        <v>78</v>
      </c>
      <c r="C2232" s="218">
        <v>44948</v>
      </c>
      <c r="D2232" s="218">
        <v>44948</v>
      </c>
      <c r="E2232" s="1">
        <v>8</v>
      </c>
      <c r="F2232" s="62">
        <v>342.33</v>
      </c>
    </row>
    <row r="2233" spans="1:6" x14ac:dyDescent="0.35">
      <c r="A2233" s="1">
        <v>15</v>
      </c>
      <c r="B2233" s="1" t="s">
        <v>78</v>
      </c>
      <c r="C2233" s="218">
        <v>44949</v>
      </c>
      <c r="D2233" s="218">
        <v>44946</v>
      </c>
      <c r="E2233" s="1">
        <v>2</v>
      </c>
      <c r="F2233" s="62">
        <v>77.66</v>
      </c>
    </row>
    <row r="2234" spans="1:6" x14ac:dyDescent="0.35">
      <c r="A2234" s="1">
        <v>15</v>
      </c>
      <c r="B2234" s="1" t="s">
        <v>78</v>
      </c>
      <c r="C2234" s="218">
        <v>44949</v>
      </c>
      <c r="D2234" s="218">
        <v>44947</v>
      </c>
      <c r="E2234" s="1">
        <v>11</v>
      </c>
      <c r="F2234" s="62">
        <v>381.68</v>
      </c>
    </row>
    <row r="2235" spans="1:6" x14ac:dyDescent="0.35">
      <c r="A2235" s="1">
        <v>15</v>
      </c>
      <c r="B2235" s="1" t="s">
        <v>78</v>
      </c>
      <c r="C2235" s="218">
        <v>44949</v>
      </c>
      <c r="D2235" s="218">
        <v>44948</v>
      </c>
      <c r="E2235" s="1">
        <v>8</v>
      </c>
      <c r="F2235" s="62">
        <v>311.2</v>
      </c>
    </row>
    <row r="2236" spans="1:6" x14ac:dyDescent="0.35">
      <c r="A2236" s="1">
        <v>15</v>
      </c>
      <c r="B2236" s="1" t="s">
        <v>78</v>
      </c>
      <c r="C2236" s="218">
        <v>44949</v>
      </c>
      <c r="D2236" s="218">
        <v>44949</v>
      </c>
      <c r="E2236" s="1">
        <v>10</v>
      </c>
      <c r="F2236" s="62">
        <v>358.61</v>
      </c>
    </row>
    <row r="2237" spans="1:6" x14ac:dyDescent="0.35">
      <c r="A2237" s="1">
        <v>15</v>
      </c>
      <c r="B2237" s="1" t="s">
        <v>78</v>
      </c>
      <c r="C2237" s="218">
        <v>44950</v>
      </c>
      <c r="D2237" s="218">
        <v>44947</v>
      </c>
      <c r="E2237" s="1">
        <v>4</v>
      </c>
      <c r="F2237" s="62">
        <v>216.27</v>
      </c>
    </row>
    <row r="2238" spans="1:6" x14ac:dyDescent="0.35">
      <c r="A2238" s="1">
        <v>15</v>
      </c>
      <c r="B2238" s="1" t="s">
        <v>78</v>
      </c>
      <c r="C2238" s="218">
        <v>44950</v>
      </c>
      <c r="D2238" s="218">
        <v>44948</v>
      </c>
      <c r="E2238" s="1">
        <v>5</v>
      </c>
      <c r="F2238" s="62">
        <v>179.28</v>
      </c>
    </row>
    <row r="2239" spans="1:6" x14ac:dyDescent="0.35">
      <c r="A2239" s="1">
        <v>15</v>
      </c>
      <c r="B2239" s="1" t="s">
        <v>78</v>
      </c>
      <c r="C2239" s="218">
        <v>44950</v>
      </c>
      <c r="D2239" s="218">
        <v>44949</v>
      </c>
      <c r="E2239" s="1">
        <v>11</v>
      </c>
      <c r="F2239" s="62">
        <v>381.87</v>
      </c>
    </row>
    <row r="2240" spans="1:6" x14ac:dyDescent="0.35">
      <c r="A2240" s="1">
        <v>15</v>
      </c>
      <c r="B2240" s="1" t="s">
        <v>78</v>
      </c>
      <c r="C2240" s="218">
        <v>44950</v>
      </c>
      <c r="D2240" s="218">
        <v>44950</v>
      </c>
      <c r="E2240" s="1">
        <v>8</v>
      </c>
      <c r="F2240" s="62">
        <v>250.11</v>
      </c>
    </row>
    <row r="2241" spans="1:6" x14ac:dyDescent="0.35">
      <c r="A2241" s="1">
        <v>15</v>
      </c>
      <c r="B2241" s="1" t="s">
        <v>78</v>
      </c>
      <c r="C2241" s="218">
        <v>44951</v>
      </c>
      <c r="D2241" s="218">
        <v>44948</v>
      </c>
      <c r="E2241" s="1">
        <v>3</v>
      </c>
      <c r="F2241" s="62">
        <v>101.12</v>
      </c>
    </row>
    <row r="2242" spans="1:6" x14ac:dyDescent="0.35">
      <c r="A2242" s="1">
        <v>15</v>
      </c>
      <c r="B2242" s="1" t="s">
        <v>78</v>
      </c>
      <c r="C2242" s="218">
        <v>44951</v>
      </c>
      <c r="D2242" s="218">
        <v>44949</v>
      </c>
      <c r="E2242" s="1">
        <v>14</v>
      </c>
      <c r="F2242" s="62">
        <v>421.57</v>
      </c>
    </row>
    <row r="2243" spans="1:6" x14ac:dyDescent="0.35">
      <c r="A2243" s="1">
        <v>15</v>
      </c>
      <c r="B2243" s="1" t="s">
        <v>78</v>
      </c>
      <c r="C2243" s="218">
        <v>44951</v>
      </c>
      <c r="D2243" s="218">
        <v>44950</v>
      </c>
      <c r="E2243" s="1">
        <v>4</v>
      </c>
      <c r="F2243" s="62">
        <v>186.01</v>
      </c>
    </row>
    <row r="2244" spans="1:6" x14ac:dyDescent="0.35">
      <c r="A2244" s="1">
        <v>15</v>
      </c>
      <c r="B2244" s="1" t="s">
        <v>78</v>
      </c>
      <c r="C2244" s="218">
        <v>44951</v>
      </c>
      <c r="D2244" s="218">
        <v>44951</v>
      </c>
      <c r="E2244" s="1">
        <v>10</v>
      </c>
      <c r="F2244" s="62">
        <v>389.05</v>
      </c>
    </row>
    <row r="2245" spans="1:6" x14ac:dyDescent="0.35">
      <c r="A2245" s="1">
        <v>15</v>
      </c>
      <c r="B2245" s="1" t="s">
        <v>78</v>
      </c>
      <c r="C2245" s="218">
        <v>44952</v>
      </c>
      <c r="D2245" s="218">
        <v>44949</v>
      </c>
      <c r="E2245" s="1">
        <v>2</v>
      </c>
      <c r="F2245" s="62">
        <v>47.27</v>
      </c>
    </row>
    <row r="2246" spans="1:6" x14ac:dyDescent="0.35">
      <c r="A2246" s="1">
        <v>15</v>
      </c>
      <c r="B2246" s="1" t="s">
        <v>78</v>
      </c>
      <c r="C2246" s="218">
        <v>44952</v>
      </c>
      <c r="D2246" s="218">
        <v>44950</v>
      </c>
      <c r="E2246" s="1">
        <v>5</v>
      </c>
      <c r="F2246" s="62">
        <v>179.38</v>
      </c>
    </row>
    <row r="2247" spans="1:6" x14ac:dyDescent="0.35">
      <c r="A2247" s="1">
        <v>15</v>
      </c>
      <c r="B2247" s="1" t="s">
        <v>78</v>
      </c>
      <c r="C2247" s="218">
        <v>44952</v>
      </c>
      <c r="D2247" s="218">
        <v>44951</v>
      </c>
      <c r="E2247" s="1">
        <v>9</v>
      </c>
      <c r="F2247" s="62">
        <v>212.54</v>
      </c>
    </row>
    <row r="2248" spans="1:6" x14ac:dyDescent="0.35">
      <c r="A2248" s="1">
        <v>15</v>
      </c>
      <c r="B2248" s="1" t="s">
        <v>78</v>
      </c>
      <c r="C2248" s="218">
        <v>44952</v>
      </c>
      <c r="D2248" s="218">
        <v>44952</v>
      </c>
      <c r="E2248" s="1">
        <v>11</v>
      </c>
      <c r="F2248" s="62">
        <v>504.38</v>
      </c>
    </row>
    <row r="2249" spans="1:6" x14ac:dyDescent="0.35">
      <c r="A2249" s="1">
        <v>16</v>
      </c>
      <c r="B2249" s="1" t="s">
        <v>79</v>
      </c>
      <c r="C2249" s="218">
        <v>44893</v>
      </c>
      <c r="D2249" s="218">
        <v>44893</v>
      </c>
      <c r="E2249" s="1">
        <v>14</v>
      </c>
      <c r="F2249" s="62">
        <v>330.89</v>
      </c>
    </row>
    <row r="2250" spans="1:6" x14ac:dyDescent="0.35">
      <c r="A2250" s="1">
        <v>16</v>
      </c>
      <c r="B2250" s="1" t="s">
        <v>79</v>
      </c>
      <c r="C2250" s="218">
        <v>44894</v>
      </c>
      <c r="D2250" s="218">
        <v>44893</v>
      </c>
      <c r="E2250" s="1">
        <v>2</v>
      </c>
      <c r="F2250" s="62">
        <v>47.37</v>
      </c>
    </row>
    <row r="2251" spans="1:6" x14ac:dyDescent="0.35">
      <c r="A2251" s="1">
        <v>16</v>
      </c>
      <c r="B2251" s="1" t="s">
        <v>79</v>
      </c>
      <c r="C2251" s="218">
        <v>44894</v>
      </c>
      <c r="D2251" s="218">
        <v>44894</v>
      </c>
      <c r="E2251" s="1">
        <v>12</v>
      </c>
      <c r="F2251" s="62">
        <v>283.52</v>
      </c>
    </row>
    <row r="2252" spans="1:6" x14ac:dyDescent="0.35">
      <c r="A2252" s="1">
        <v>16</v>
      </c>
      <c r="B2252" s="1" t="s">
        <v>79</v>
      </c>
      <c r="C2252" s="218">
        <v>44895</v>
      </c>
      <c r="D2252" s="218">
        <v>44894</v>
      </c>
      <c r="E2252" s="1">
        <v>3</v>
      </c>
      <c r="F2252" s="62">
        <v>70.930000000000007</v>
      </c>
    </row>
    <row r="2253" spans="1:6" x14ac:dyDescent="0.35">
      <c r="A2253" s="1">
        <v>16</v>
      </c>
      <c r="B2253" s="1" t="s">
        <v>79</v>
      </c>
      <c r="C2253" s="218">
        <v>44895</v>
      </c>
      <c r="D2253" s="218">
        <v>44895</v>
      </c>
      <c r="E2253" s="1">
        <v>10</v>
      </c>
      <c r="F2253" s="62">
        <v>236.3</v>
      </c>
    </row>
    <row r="2254" spans="1:6" x14ac:dyDescent="0.35">
      <c r="A2254" s="1">
        <v>16</v>
      </c>
      <c r="B2254" s="1" t="s">
        <v>79</v>
      </c>
      <c r="C2254" s="218">
        <v>44896</v>
      </c>
      <c r="D2254" s="218">
        <v>44895</v>
      </c>
      <c r="E2254" s="1">
        <v>7</v>
      </c>
      <c r="F2254" s="62">
        <v>165.27</v>
      </c>
    </row>
    <row r="2255" spans="1:6" x14ac:dyDescent="0.35">
      <c r="A2255" s="1">
        <v>16</v>
      </c>
      <c r="B2255" s="1" t="s">
        <v>79</v>
      </c>
      <c r="C2255" s="218">
        <v>44896</v>
      </c>
      <c r="D2255" s="218">
        <v>44896</v>
      </c>
      <c r="E2255" s="1">
        <v>6</v>
      </c>
      <c r="F2255" s="62">
        <v>171.31</v>
      </c>
    </row>
    <row r="2256" spans="1:6" x14ac:dyDescent="0.35">
      <c r="A2256" s="1">
        <v>16</v>
      </c>
      <c r="B2256" s="1" t="s">
        <v>79</v>
      </c>
      <c r="C2256" s="218">
        <v>44897</v>
      </c>
      <c r="D2256" s="218">
        <v>44895</v>
      </c>
      <c r="E2256" s="1">
        <v>3</v>
      </c>
      <c r="F2256" s="62">
        <v>71.03</v>
      </c>
    </row>
    <row r="2257" spans="1:6" x14ac:dyDescent="0.35">
      <c r="A2257" s="1">
        <v>16</v>
      </c>
      <c r="B2257" s="1" t="s">
        <v>79</v>
      </c>
      <c r="C2257" s="218">
        <v>44897</v>
      </c>
      <c r="D2257" s="218">
        <v>44896</v>
      </c>
      <c r="E2257" s="1">
        <v>7</v>
      </c>
      <c r="F2257" s="62">
        <v>194.73</v>
      </c>
    </row>
    <row r="2258" spans="1:6" x14ac:dyDescent="0.35">
      <c r="A2258" s="1">
        <v>16</v>
      </c>
      <c r="B2258" s="1" t="s">
        <v>79</v>
      </c>
      <c r="C2258" s="218">
        <v>44897</v>
      </c>
      <c r="D2258" s="218">
        <v>44897</v>
      </c>
      <c r="E2258" s="1">
        <v>14</v>
      </c>
      <c r="F2258" s="62">
        <v>360.74</v>
      </c>
    </row>
    <row r="2259" spans="1:6" x14ac:dyDescent="0.35">
      <c r="A2259" s="1">
        <v>16</v>
      </c>
      <c r="B2259" s="1" t="s">
        <v>79</v>
      </c>
      <c r="C2259" s="218">
        <v>44898</v>
      </c>
      <c r="D2259" s="218">
        <v>44895</v>
      </c>
      <c r="E2259" s="1">
        <v>1</v>
      </c>
      <c r="F2259" s="62">
        <v>23.76</v>
      </c>
    </row>
    <row r="2260" spans="1:6" x14ac:dyDescent="0.35">
      <c r="A2260" s="1">
        <v>16</v>
      </c>
      <c r="B2260" s="1" t="s">
        <v>79</v>
      </c>
      <c r="C2260" s="218">
        <v>44898</v>
      </c>
      <c r="D2260" s="218">
        <v>44897</v>
      </c>
      <c r="E2260" s="1">
        <v>7</v>
      </c>
      <c r="F2260" s="62">
        <v>165.37</v>
      </c>
    </row>
    <row r="2261" spans="1:6" x14ac:dyDescent="0.35">
      <c r="A2261" s="1">
        <v>16</v>
      </c>
      <c r="B2261" s="1" t="s">
        <v>79</v>
      </c>
      <c r="C2261" s="218">
        <v>44898</v>
      </c>
      <c r="D2261" s="218">
        <v>44898</v>
      </c>
      <c r="E2261" s="1">
        <v>17</v>
      </c>
      <c r="F2261" s="62">
        <v>453.15</v>
      </c>
    </row>
    <row r="2262" spans="1:6" x14ac:dyDescent="0.35">
      <c r="A2262" s="1">
        <v>16</v>
      </c>
      <c r="B2262" s="1" t="s">
        <v>79</v>
      </c>
      <c r="C2262" s="218">
        <v>44899</v>
      </c>
      <c r="D2262" s="218">
        <v>44897</v>
      </c>
      <c r="E2262" s="1">
        <v>1</v>
      </c>
      <c r="F2262" s="62">
        <v>23.51</v>
      </c>
    </row>
    <row r="2263" spans="1:6" x14ac:dyDescent="0.35">
      <c r="A2263" s="1">
        <v>16</v>
      </c>
      <c r="B2263" s="1" t="s">
        <v>79</v>
      </c>
      <c r="C2263" s="218">
        <v>44899</v>
      </c>
      <c r="D2263" s="218">
        <v>44898</v>
      </c>
      <c r="E2263" s="1">
        <v>3</v>
      </c>
      <c r="F2263" s="62">
        <v>70.680000000000007</v>
      </c>
    </row>
    <row r="2264" spans="1:6" x14ac:dyDescent="0.35">
      <c r="A2264" s="1">
        <v>16</v>
      </c>
      <c r="B2264" s="1" t="s">
        <v>79</v>
      </c>
      <c r="C2264" s="218">
        <v>44899</v>
      </c>
      <c r="D2264" s="218">
        <v>44899</v>
      </c>
      <c r="E2264" s="1">
        <v>13</v>
      </c>
      <c r="F2264" s="62">
        <v>513.30999999999995</v>
      </c>
    </row>
    <row r="2265" spans="1:6" x14ac:dyDescent="0.35">
      <c r="A2265" s="1">
        <v>16</v>
      </c>
      <c r="B2265" s="1" t="s">
        <v>79</v>
      </c>
      <c r="C2265" s="218">
        <v>44900</v>
      </c>
      <c r="D2265" s="218">
        <v>44896</v>
      </c>
      <c r="E2265" s="1">
        <v>1</v>
      </c>
      <c r="F2265" s="62">
        <v>23.76</v>
      </c>
    </row>
    <row r="2266" spans="1:6" x14ac:dyDescent="0.35">
      <c r="A2266" s="1">
        <v>16</v>
      </c>
      <c r="B2266" s="1" t="s">
        <v>79</v>
      </c>
      <c r="C2266" s="218">
        <v>44900</v>
      </c>
      <c r="D2266" s="218">
        <v>44897</v>
      </c>
      <c r="E2266" s="1">
        <v>2</v>
      </c>
      <c r="F2266" s="62">
        <v>47.32</v>
      </c>
    </row>
    <row r="2267" spans="1:6" x14ac:dyDescent="0.35">
      <c r="A2267" s="1">
        <v>16</v>
      </c>
      <c r="B2267" s="1" t="s">
        <v>79</v>
      </c>
      <c r="C2267" s="218">
        <v>44900</v>
      </c>
      <c r="D2267" s="218">
        <v>44898</v>
      </c>
      <c r="E2267" s="1">
        <v>4</v>
      </c>
      <c r="F2267" s="62">
        <v>123.35</v>
      </c>
    </row>
    <row r="2268" spans="1:6" x14ac:dyDescent="0.35">
      <c r="A2268" s="1">
        <v>16</v>
      </c>
      <c r="B2268" s="1" t="s">
        <v>79</v>
      </c>
      <c r="C2268" s="218">
        <v>44900</v>
      </c>
      <c r="D2268" s="218">
        <v>44899</v>
      </c>
      <c r="E2268" s="1">
        <v>4</v>
      </c>
      <c r="F2268" s="62">
        <v>153.25</v>
      </c>
    </row>
    <row r="2269" spans="1:6" x14ac:dyDescent="0.35">
      <c r="A2269" s="1">
        <v>16</v>
      </c>
      <c r="B2269" s="1" t="s">
        <v>79</v>
      </c>
      <c r="C2269" s="218">
        <v>44900</v>
      </c>
      <c r="D2269" s="218">
        <v>44900</v>
      </c>
      <c r="E2269" s="1">
        <v>9</v>
      </c>
      <c r="F2269" s="62">
        <v>300.10000000000002</v>
      </c>
    </row>
    <row r="2270" spans="1:6" x14ac:dyDescent="0.35">
      <c r="A2270" s="1">
        <v>16</v>
      </c>
      <c r="B2270" s="1" t="s">
        <v>79</v>
      </c>
      <c r="C2270" s="218">
        <v>44901</v>
      </c>
      <c r="D2270" s="218">
        <v>44897</v>
      </c>
      <c r="E2270" s="1">
        <v>1</v>
      </c>
      <c r="F2270" s="62">
        <v>23.61</v>
      </c>
    </row>
    <row r="2271" spans="1:6" x14ac:dyDescent="0.35">
      <c r="A2271" s="1">
        <v>16</v>
      </c>
      <c r="B2271" s="1" t="s">
        <v>79</v>
      </c>
      <c r="C2271" s="218">
        <v>44901</v>
      </c>
      <c r="D2271" s="218">
        <v>44899</v>
      </c>
      <c r="E2271" s="1">
        <v>3</v>
      </c>
      <c r="F2271" s="62">
        <v>70.63</v>
      </c>
    </row>
    <row r="2272" spans="1:6" x14ac:dyDescent="0.35">
      <c r="A2272" s="1">
        <v>16</v>
      </c>
      <c r="B2272" s="1" t="s">
        <v>79</v>
      </c>
      <c r="C2272" s="218">
        <v>44901</v>
      </c>
      <c r="D2272" s="218">
        <v>44900</v>
      </c>
      <c r="E2272" s="1">
        <v>11</v>
      </c>
      <c r="F2272" s="62">
        <v>288.62</v>
      </c>
    </row>
    <row r="2273" spans="1:6" x14ac:dyDescent="0.35">
      <c r="A2273" s="1">
        <v>16</v>
      </c>
      <c r="B2273" s="1" t="s">
        <v>79</v>
      </c>
      <c r="C2273" s="218">
        <v>44901</v>
      </c>
      <c r="D2273" s="218">
        <v>44901</v>
      </c>
      <c r="E2273" s="1">
        <v>18</v>
      </c>
      <c r="F2273" s="62">
        <v>453.64</v>
      </c>
    </row>
    <row r="2274" spans="1:6" x14ac:dyDescent="0.35">
      <c r="A2274" s="1">
        <v>16</v>
      </c>
      <c r="B2274" s="1" t="s">
        <v>79</v>
      </c>
      <c r="C2274" s="218">
        <v>44902</v>
      </c>
      <c r="D2274" s="218">
        <v>44901</v>
      </c>
      <c r="E2274" s="1">
        <v>7</v>
      </c>
      <c r="F2274" s="62">
        <v>164.82</v>
      </c>
    </row>
    <row r="2275" spans="1:6" x14ac:dyDescent="0.35">
      <c r="A2275" s="1">
        <v>16</v>
      </c>
      <c r="B2275" s="1" t="s">
        <v>79</v>
      </c>
      <c r="C2275" s="218">
        <v>44902</v>
      </c>
      <c r="D2275" s="218">
        <v>44902</v>
      </c>
      <c r="E2275" s="1">
        <v>12</v>
      </c>
      <c r="F2275" s="62">
        <v>372.92</v>
      </c>
    </row>
    <row r="2276" spans="1:6" x14ac:dyDescent="0.35">
      <c r="A2276" s="1">
        <v>16</v>
      </c>
      <c r="B2276" s="1" t="s">
        <v>79</v>
      </c>
      <c r="C2276" s="218">
        <v>44903</v>
      </c>
      <c r="D2276" s="218">
        <v>44900</v>
      </c>
      <c r="E2276" s="1">
        <v>1</v>
      </c>
      <c r="F2276" s="62">
        <v>23.76</v>
      </c>
    </row>
    <row r="2277" spans="1:6" x14ac:dyDescent="0.35">
      <c r="A2277" s="1">
        <v>16</v>
      </c>
      <c r="B2277" s="1" t="s">
        <v>79</v>
      </c>
      <c r="C2277" s="218">
        <v>44903</v>
      </c>
      <c r="D2277" s="218">
        <v>44901</v>
      </c>
      <c r="E2277" s="1">
        <v>1</v>
      </c>
      <c r="F2277" s="62">
        <v>23.51</v>
      </c>
    </row>
    <row r="2278" spans="1:6" x14ac:dyDescent="0.35">
      <c r="A2278" s="1">
        <v>16</v>
      </c>
      <c r="B2278" s="1" t="s">
        <v>79</v>
      </c>
      <c r="C2278" s="218">
        <v>44903</v>
      </c>
      <c r="D2278" s="218">
        <v>44902</v>
      </c>
      <c r="E2278" s="1">
        <v>6</v>
      </c>
      <c r="F2278" s="62">
        <v>171.41</v>
      </c>
    </row>
    <row r="2279" spans="1:6" x14ac:dyDescent="0.35">
      <c r="A2279" s="1">
        <v>16</v>
      </c>
      <c r="B2279" s="1" t="s">
        <v>79</v>
      </c>
      <c r="C2279" s="218">
        <v>44903</v>
      </c>
      <c r="D2279" s="218">
        <v>44903</v>
      </c>
      <c r="E2279" s="1">
        <v>13</v>
      </c>
      <c r="F2279" s="62">
        <v>395.63</v>
      </c>
    </row>
    <row r="2280" spans="1:6" x14ac:dyDescent="0.35">
      <c r="A2280" s="1">
        <v>16</v>
      </c>
      <c r="B2280" s="1" t="s">
        <v>79</v>
      </c>
      <c r="C2280" s="218">
        <v>44904</v>
      </c>
      <c r="D2280" s="218">
        <v>44902</v>
      </c>
      <c r="E2280" s="1">
        <v>1</v>
      </c>
      <c r="F2280" s="62">
        <v>23.61</v>
      </c>
    </row>
    <row r="2281" spans="1:6" x14ac:dyDescent="0.35">
      <c r="A2281" s="1">
        <v>16</v>
      </c>
      <c r="B2281" s="1" t="s">
        <v>79</v>
      </c>
      <c r="C2281" s="218">
        <v>44904</v>
      </c>
      <c r="D2281" s="218">
        <v>44903</v>
      </c>
      <c r="E2281" s="1">
        <v>5</v>
      </c>
      <c r="F2281" s="62">
        <v>147.69999999999999</v>
      </c>
    </row>
    <row r="2282" spans="1:6" x14ac:dyDescent="0.35">
      <c r="A2282" s="1">
        <v>16</v>
      </c>
      <c r="B2282" s="1" t="s">
        <v>79</v>
      </c>
      <c r="C2282" s="218">
        <v>44904</v>
      </c>
      <c r="D2282" s="218">
        <v>44904</v>
      </c>
      <c r="E2282" s="1">
        <v>14</v>
      </c>
      <c r="F2282" s="62">
        <v>448.79</v>
      </c>
    </row>
    <row r="2283" spans="1:6" x14ac:dyDescent="0.35">
      <c r="A2283" s="1">
        <v>16</v>
      </c>
      <c r="B2283" s="1" t="s">
        <v>79</v>
      </c>
      <c r="C2283" s="218">
        <v>44905</v>
      </c>
      <c r="D2283" s="218">
        <v>44904</v>
      </c>
      <c r="E2283" s="1">
        <v>3</v>
      </c>
      <c r="F2283" s="62">
        <v>100.63</v>
      </c>
    </row>
    <row r="2284" spans="1:6" x14ac:dyDescent="0.35">
      <c r="A2284" s="1">
        <v>16</v>
      </c>
      <c r="B2284" s="1" t="s">
        <v>79</v>
      </c>
      <c r="C2284" s="218">
        <v>44905</v>
      </c>
      <c r="D2284" s="218">
        <v>44905</v>
      </c>
      <c r="E2284" s="1">
        <v>19</v>
      </c>
      <c r="F2284" s="62">
        <v>508.19</v>
      </c>
    </row>
    <row r="2285" spans="1:6" x14ac:dyDescent="0.35">
      <c r="A2285" s="1">
        <v>16</v>
      </c>
      <c r="B2285" s="1" t="s">
        <v>79</v>
      </c>
      <c r="C2285" s="218">
        <v>44906</v>
      </c>
      <c r="D2285" s="218">
        <v>44905</v>
      </c>
      <c r="E2285" s="1">
        <v>3</v>
      </c>
      <c r="F2285" s="62">
        <v>70.930000000000007</v>
      </c>
    </row>
    <row r="2286" spans="1:6" x14ac:dyDescent="0.35">
      <c r="A2286" s="1">
        <v>16</v>
      </c>
      <c r="B2286" s="1" t="s">
        <v>79</v>
      </c>
      <c r="C2286" s="218">
        <v>44906</v>
      </c>
      <c r="D2286" s="218">
        <v>44906</v>
      </c>
      <c r="E2286" s="1">
        <v>18</v>
      </c>
      <c r="F2286" s="62">
        <v>574.28</v>
      </c>
    </row>
    <row r="2287" spans="1:6" x14ac:dyDescent="0.35">
      <c r="A2287" s="1">
        <v>16</v>
      </c>
      <c r="B2287" s="1" t="s">
        <v>79</v>
      </c>
      <c r="C2287" s="218">
        <v>44907</v>
      </c>
      <c r="D2287" s="218">
        <v>44904</v>
      </c>
      <c r="E2287" s="1">
        <v>1</v>
      </c>
      <c r="F2287" s="62">
        <v>53.41</v>
      </c>
    </row>
    <row r="2288" spans="1:6" x14ac:dyDescent="0.35">
      <c r="A2288" s="1">
        <v>16</v>
      </c>
      <c r="B2288" s="1" t="s">
        <v>79</v>
      </c>
      <c r="C2288" s="218">
        <v>44907</v>
      </c>
      <c r="D2288" s="218">
        <v>44905</v>
      </c>
      <c r="E2288" s="1">
        <v>1</v>
      </c>
      <c r="F2288" s="62">
        <v>51.58</v>
      </c>
    </row>
    <row r="2289" spans="1:6" x14ac:dyDescent="0.35">
      <c r="A2289" s="1">
        <v>16</v>
      </c>
      <c r="B2289" s="1" t="s">
        <v>79</v>
      </c>
      <c r="C2289" s="218">
        <v>44907</v>
      </c>
      <c r="D2289" s="218">
        <v>44907</v>
      </c>
      <c r="E2289" s="1">
        <v>6</v>
      </c>
      <c r="F2289" s="62">
        <v>201.26</v>
      </c>
    </row>
    <row r="2290" spans="1:6" x14ac:dyDescent="0.35">
      <c r="A2290" s="1">
        <v>16</v>
      </c>
      <c r="B2290" s="1" t="s">
        <v>79</v>
      </c>
      <c r="C2290" s="218">
        <v>44908</v>
      </c>
      <c r="D2290" s="218">
        <v>44907</v>
      </c>
      <c r="E2290" s="1">
        <v>15</v>
      </c>
      <c r="F2290" s="62">
        <v>473.1</v>
      </c>
    </row>
    <row r="2291" spans="1:6" x14ac:dyDescent="0.35">
      <c r="A2291" s="1">
        <v>16</v>
      </c>
      <c r="B2291" s="1" t="s">
        <v>79</v>
      </c>
      <c r="C2291" s="218">
        <v>44908</v>
      </c>
      <c r="D2291" s="218">
        <v>44908</v>
      </c>
      <c r="E2291" s="1">
        <v>6</v>
      </c>
      <c r="F2291" s="62">
        <v>200.96</v>
      </c>
    </row>
    <row r="2292" spans="1:6" x14ac:dyDescent="0.35">
      <c r="A2292" s="1">
        <v>16</v>
      </c>
      <c r="B2292" s="1" t="s">
        <v>79</v>
      </c>
      <c r="C2292" s="218">
        <v>44909</v>
      </c>
      <c r="D2292" s="218">
        <v>44908</v>
      </c>
      <c r="E2292" s="1">
        <v>15</v>
      </c>
      <c r="F2292" s="62">
        <v>532.5</v>
      </c>
    </row>
    <row r="2293" spans="1:6" x14ac:dyDescent="0.35">
      <c r="A2293" s="1">
        <v>16</v>
      </c>
      <c r="B2293" s="1" t="s">
        <v>79</v>
      </c>
      <c r="C2293" s="218">
        <v>44909</v>
      </c>
      <c r="D2293" s="218">
        <v>44909</v>
      </c>
      <c r="E2293" s="1">
        <v>9</v>
      </c>
      <c r="F2293" s="62">
        <v>390.89</v>
      </c>
    </row>
    <row r="2294" spans="1:6" x14ac:dyDescent="0.35">
      <c r="A2294" s="1">
        <v>16</v>
      </c>
      <c r="B2294" s="1" t="s">
        <v>79</v>
      </c>
      <c r="C2294" s="218">
        <v>44910</v>
      </c>
      <c r="D2294" s="218">
        <v>44907</v>
      </c>
      <c r="E2294" s="1">
        <v>1</v>
      </c>
      <c r="F2294" s="62">
        <v>23.66</v>
      </c>
    </row>
    <row r="2295" spans="1:6" x14ac:dyDescent="0.35">
      <c r="A2295" s="1">
        <v>16</v>
      </c>
      <c r="B2295" s="1" t="s">
        <v>79</v>
      </c>
      <c r="C2295" s="218">
        <v>44910</v>
      </c>
      <c r="D2295" s="218">
        <v>44908</v>
      </c>
      <c r="E2295" s="1">
        <v>1</v>
      </c>
      <c r="F2295" s="62">
        <v>53.26</v>
      </c>
    </row>
    <row r="2296" spans="1:6" x14ac:dyDescent="0.35">
      <c r="A2296" s="1">
        <v>16</v>
      </c>
      <c r="B2296" s="1" t="s">
        <v>79</v>
      </c>
      <c r="C2296" s="218">
        <v>44910</v>
      </c>
      <c r="D2296" s="218">
        <v>44909</v>
      </c>
      <c r="E2296" s="1">
        <v>17</v>
      </c>
      <c r="F2296" s="62">
        <v>490.82</v>
      </c>
    </row>
    <row r="2297" spans="1:6" x14ac:dyDescent="0.35">
      <c r="A2297" s="1">
        <v>16</v>
      </c>
      <c r="B2297" s="1" t="s">
        <v>79</v>
      </c>
      <c r="C2297" s="218">
        <v>44910</v>
      </c>
      <c r="D2297" s="218">
        <v>44910</v>
      </c>
      <c r="E2297" s="1">
        <v>6</v>
      </c>
      <c r="F2297" s="62">
        <v>257.94</v>
      </c>
    </row>
    <row r="2298" spans="1:6" x14ac:dyDescent="0.35">
      <c r="A2298" s="1">
        <v>16</v>
      </c>
      <c r="B2298" s="1" t="s">
        <v>79</v>
      </c>
      <c r="C2298" s="218">
        <v>44911</v>
      </c>
      <c r="D2298" s="218">
        <v>44910</v>
      </c>
      <c r="E2298" s="1">
        <v>15</v>
      </c>
      <c r="F2298" s="62">
        <v>532.16</v>
      </c>
    </row>
    <row r="2299" spans="1:6" x14ac:dyDescent="0.35">
      <c r="A2299" s="1">
        <v>16</v>
      </c>
      <c r="B2299" s="1" t="s">
        <v>79</v>
      </c>
      <c r="C2299" s="218">
        <v>44911</v>
      </c>
      <c r="D2299" s="218">
        <v>44911</v>
      </c>
      <c r="E2299" s="1">
        <v>21</v>
      </c>
      <c r="F2299" s="62">
        <v>612.87</v>
      </c>
    </row>
    <row r="2300" spans="1:6" x14ac:dyDescent="0.35">
      <c r="A2300" s="1">
        <v>16</v>
      </c>
      <c r="B2300" s="1" t="s">
        <v>79</v>
      </c>
      <c r="C2300" s="218">
        <v>44912</v>
      </c>
      <c r="D2300" s="218">
        <v>44909</v>
      </c>
      <c r="E2300" s="1">
        <v>1</v>
      </c>
      <c r="F2300" s="62">
        <v>53.46</v>
      </c>
    </row>
    <row r="2301" spans="1:6" x14ac:dyDescent="0.35">
      <c r="A2301" s="1">
        <v>16</v>
      </c>
      <c r="B2301" s="1" t="s">
        <v>79</v>
      </c>
      <c r="C2301" s="218">
        <v>44912</v>
      </c>
      <c r="D2301" s="218">
        <v>44911</v>
      </c>
      <c r="E2301" s="1">
        <v>6</v>
      </c>
      <c r="F2301" s="62">
        <v>141.76</v>
      </c>
    </row>
    <row r="2302" spans="1:6" x14ac:dyDescent="0.35">
      <c r="A2302" s="1">
        <v>16</v>
      </c>
      <c r="B2302" s="1" t="s">
        <v>79</v>
      </c>
      <c r="C2302" s="218">
        <v>44912</v>
      </c>
      <c r="D2302" s="218">
        <v>44912</v>
      </c>
      <c r="E2302" s="1">
        <v>22</v>
      </c>
      <c r="F2302" s="62">
        <v>638.96</v>
      </c>
    </row>
    <row r="2303" spans="1:6" x14ac:dyDescent="0.35">
      <c r="A2303" s="1">
        <v>16</v>
      </c>
      <c r="B2303" s="1" t="s">
        <v>79</v>
      </c>
      <c r="C2303" s="218">
        <v>44913</v>
      </c>
      <c r="D2303" s="218">
        <v>44912</v>
      </c>
      <c r="E2303" s="1">
        <v>2</v>
      </c>
      <c r="F2303" s="62">
        <v>107.07</v>
      </c>
    </row>
    <row r="2304" spans="1:6" x14ac:dyDescent="0.35">
      <c r="A2304" s="1">
        <v>16</v>
      </c>
      <c r="B2304" s="1" t="s">
        <v>79</v>
      </c>
      <c r="C2304" s="218">
        <v>44913</v>
      </c>
      <c r="D2304" s="218">
        <v>44913</v>
      </c>
      <c r="E2304" s="1">
        <v>6</v>
      </c>
      <c r="F2304" s="62">
        <v>232.94</v>
      </c>
    </row>
    <row r="2305" spans="1:6" x14ac:dyDescent="0.35">
      <c r="A2305" s="1">
        <v>16</v>
      </c>
      <c r="B2305" s="1" t="s">
        <v>79</v>
      </c>
      <c r="C2305" s="218">
        <v>44914</v>
      </c>
      <c r="D2305" s="218">
        <v>44913</v>
      </c>
      <c r="E2305" s="1">
        <v>4</v>
      </c>
      <c r="F2305" s="62">
        <v>215.37</v>
      </c>
    </row>
    <row r="2306" spans="1:6" x14ac:dyDescent="0.35">
      <c r="A2306" s="1">
        <v>16</v>
      </c>
      <c r="B2306" s="1" t="s">
        <v>79</v>
      </c>
      <c r="C2306" s="218">
        <v>44914</v>
      </c>
      <c r="D2306" s="218">
        <v>44914</v>
      </c>
      <c r="E2306" s="1">
        <v>14</v>
      </c>
      <c r="F2306" s="62">
        <v>451.57</v>
      </c>
    </row>
    <row r="2307" spans="1:6" x14ac:dyDescent="0.35">
      <c r="A2307" s="1">
        <v>16</v>
      </c>
      <c r="B2307" s="1" t="s">
        <v>79</v>
      </c>
      <c r="C2307" s="218">
        <v>44915</v>
      </c>
      <c r="D2307" s="218">
        <v>44913</v>
      </c>
      <c r="E2307" s="1">
        <v>1</v>
      </c>
      <c r="F2307" s="62">
        <v>52.47</v>
      </c>
    </row>
    <row r="2308" spans="1:6" x14ac:dyDescent="0.35">
      <c r="A2308" s="1">
        <v>16</v>
      </c>
      <c r="B2308" s="1" t="s">
        <v>79</v>
      </c>
      <c r="C2308" s="218">
        <v>44915</v>
      </c>
      <c r="D2308" s="218">
        <v>44914</v>
      </c>
      <c r="E2308" s="1">
        <v>4</v>
      </c>
      <c r="F2308" s="62">
        <v>155.72</v>
      </c>
    </row>
    <row r="2309" spans="1:6" x14ac:dyDescent="0.35">
      <c r="A2309" s="1">
        <v>16</v>
      </c>
      <c r="B2309" s="1" t="s">
        <v>79</v>
      </c>
      <c r="C2309" s="218">
        <v>44915</v>
      </c>
      <c r="D2309" s="218">
        <v>44915</v>
      </c>
      <c r="E2309" s="1">
        <v>11</v>
      </c>
      <c r="F2309" s="62">
        <v>379.95</v>
      </c>
    </row>
    <row r="2310" spans="1:6" x14ac:dyDescent="0.35">
      <c r="A2310" s="1">
        <v>16</v>
      </c>
      <c r="B2310" s="1" t="s">
        <v>79</v>
      </c>
      <c r="C2310" s="218">
        <v>44916</v>
      </c>
      <c r="D2310" s="218">
        <v>44914</v>
      </c>
      <c r="E2310" s="1">
        <v>4</v>
      </c>
      <c r="F2310" s="62">
        <v>124.44</v>
      </c>
    </row>
    <row r="2311" spans="1:6" x14ac:dyDescent="0.35">
      <c r="A2311" s="1">
        <v>16</v>
      </c>
      <c r="B2311" s="1" t="s">
        <v>79</v>
      </c>
      <c r="C2311" s="218">
        <v>44916</v>
      </c>
      <c r="D2311" s="218">
        <v>44915</v>
      </c>
      <c r="E2311" s="1">
        <v>2</v>
      </c>
      <c r="F2311" s="62">
        <v>77.959999999999994</v>
      </c>
    </row>
    <row r="2312" spans="1:6" x14ac:dyDescent="0.35">
      <c r="A2312" s="1">
        <v>16</v>
      </c>
      <c r="B2312" s="1" t="s">
        <v>79</v>
      </c>
      <c r="C2312" s="218">
        <v>44916</v>
      </c>
      <c r="D2312" s="218">
        <v>44916</v>
      </c>
      <c r="E2312" s="1">
        <v>13</v>
      </c>
      <c r="F2312" s="62">
        <v>428.95</v>
      </c>
    </row>
    <row r="2313" spans="1:6" x14ac:dyDescent="0.35">
      <c r="A2313" s="1">
        <v>16</v>
      </c>
      <c r="B2313" s="1" t="s">
        <v>79</v>
      </c>
      <c r="C2313" s="218">
        <v>44917</v>
      </c>
      <c r="D2313" s="218">
        <v>44914</v>
      </c>
      <c r="E2313" s="1">
        <v>1</v>
      </c>
      <c r="F2313" s="62">
        <v>23.76</v>
      </c>
    </row>
    <row r="2314" spans="1:6" x14ac:dyDescent="0.35">
      <c r="A2314" s="1">
        <v>16</v>
      </c>
      <c r="B2314" s="1" t="s">
        <v>79</v>
      </c>
      <c r="C2314" s="218">
        <v>44917</v>
      </c>
      <c r="D2314" s="218">
        <v>44915</v>
      </c>
      <c r="E2314" s="1">
        <v>1</v>
      </c>
      <c r="F2314" s="62">
        <v>23.76</v>
      </c>
    </row>
    <row r="2315" spans="1:6" x14ac:dyDescent="0.35">
      <c r="A2315" s="1">
        <v>16</v>
      </c>
      <c r="B2315" s="1" t="s">
        <v>79</v>
      </c>
      <c r="C2315" s="218">
        <v>44917</v>
      </c>
      <c r="D2315" s="218">
        <v>44916</v>
      </c>
      <c r="E2315" s="1">
        <v>1</v>
      </c>
      <c r="F2315" s="62">
        <v>23.71</v>
      </c>
    </row>
    <row r="2316" spans="1:6" x14ac:dyDescent="0.35">
      <c r="A2316" s="1">
        <v>16</v>
      </c>
      <c r="B2316" s="1" t="s">
        <v>79</v>
      </c>
      <c r="C2316" s="218">
        <v>44917</v>
      </c>
      <c r="D2316" s="218">
        <v>44917</v>
      </c>
      <c r="E2316" s="1">
        <v>13</v>
      </c>
      <c r="F2316" s="62">
        <v>521.62</v>
      </c>
    </row>
    <row r="2317" spans="1:6" x14ac:dyDescent="0.35">
      <c r="A2317" s="1">
        <v>16</v>
      </c>
      <c r="B2317" s="1" t="s">
        <v>79</v>
      </c>
      <c r="C2317" s="218">
        <v>44918</v>
      </c>
      <c r="D2317" s="218">
        <v>44916</v>
      </c>
      <c r="E2317" s="1">
        <v>1</v>
      </c>
      <c r="F2317" s="62">
        <v>23.76</v>
      </c>
    </row>
    <row r="2318" spans="1:6" x14ac:dyDescent="0.35">
      <c r="A2318" s="1">
        <v>16</v>
      </c>
      <c r="B2318" s="1" t="s">
        <v>79</v>
      </c>
      <c r="C2318" s="218">
        <v>44918</v>
      </c>
      <c r="D2318" s="218">
        <v>44917</v>
      </c>
      <c r="E2318" s="1">
        <v>2</v>
      </c>
      <c r="F2318" s="62">
        <v>78.06</v>
      </c>
    </row>
    <row r="2319" spans="1:6" x14ac:dyDescent="0.35">
      <c r="A2319" s="1">
        <v>16</v>
      </c>
      <c r="B2319" s="1" t="s">
        <v>79</v>
      </c>
      <c r="C2319" s="218">
        <v>44918</v>
      </c>
      <c r="D2319" s="218">
        <v>44918</v>
      </c>
      <c r="E2319" s="1">
        <v>6</v>
      </c>
      <c r="F2319" s="62">
        <v>201.22</v>
      </c>
    </row>
    <row r="2320" spans="1:6" x14ac:dyDescent="0.35">
      <c r="A2320" s="1">
        <v>16</v>
      </c>
      <c r="B2320" s="1" t="s">
        <v>79</v>
      </c>
      <c r="C2320" s="218">
        <v>44919</v>
      </c>
      <c r="D2320" s="218">
        <v>44916</v>
      </c>
      <c r="E2320" s="1">
        <v>1</v>
      </c>
      <c r="F2320" s="62">
        <v>23.66</v>
      </c>
    </row>
    <row r="2321" spans="1:6" x14ac:dyDescent="0.35">
      <c r="A2321" s="1">
        <v>16</v>
      </c>
      <c r="B2321" s="1" t="s">
        <v>79</v>
      </c>
      <c r="C2321" s="218">
        <v>44919</v>
      </c>
      <c r="D2321" s="218">
        <v>44918</v>
      </c>
      <c r="E2321" s="1">
        <v>8</v>
      </c>
      <c r="F2321" s="62">
        <v>220.12</v>
      </c>
    </row>
    <row r="2322" spans="1:6" x14ac:dyDescent="0.35">
      <c r="A2322" s="1">
        <v>16</v>
      </c>
      <c r="B2322" s="1" t="s">
        <v>79</v>
      </c>
      <c r="C2322" s="218">
        <v>44919</v>
      </c>
      <c r="D2322" s="218">
        <v>44919</v>
      </c>
      <c r="E2322" s="1">
        <v>12</v>
      </c>
      <c r="F2322" s="62">
        <v>435.83</v>
      </c>
    </row>
    <row r="2323" spans="1:6" x14ac:dyDescent="0.35">
      <c r="A2323" s="1">
        <v>16</v>
      </c>
      <c r="B2323" s="1" t="s">
        <v>79</v>
      </c>
      <c r="C2323" s="218">
        <v>44920</v>
      </c>
      <c r="D2323" s="218">
        <v>44918</v>
      </c>
      <c r="E2323" s="1">
        <v>5</v>
      </c>
      <c r="F2323" s="62">
        <v>236.96</v>
      </c>
    </row>
    <row r="2324" spans="1:6" x14ac:dyDescent="0.35">
      <c r="A2324" s="1">
        <v>16</v>
      </c>
      <c r="B2324" s="1" t="s">
        <v>79</v>
      </c>
      <c r="C2324" s="218">
        <v>44920</v>
      </c>
      <c r="D2324" s="218">
        <v>44919</v>
      </c>
      <c r="E2324" s="1">
        <v>7</v>
      </c>
      <c r="F2324" s="62">
        <v>255.66</v>
      </c>
    </row>
    <row r="2325" spans="1:6" x14ac:dyDescent="0.35">
      <c r="A2325" s="1">
        <v>16</v>
      </c>
      <c r="B2325" s="1" t="s">
        <v>79</v>
      </c>
      <c r="C2325" s="218">
        <v>44920</v>
      </c>
      <c r="D2325" s="218">
        <v>44920</v>
      </c>
      <c r="E2325" s="1">
        <v>12</v>
      </c>
      <c r="F2325" s="62">
        <v>404.65</v>
      </c>
    </row>
    <row r="2326" spans="1:6" x14ac:dyDescent="0.35">
      <c r="A2326" s="1">
        <v>16</v>
      </c>
      <c r="B2326" s="1" t="s">
        <v>79</v>
      </c>
      <c r="C2326" s="218">
        <v>44921</v>
      </c>
      <c r="D2326" s="218">
        <v>44918</v>
      </c>
      <c r="E2326" s="1">
        <v>2</v>
      </c>
      <c r="F2326" s="62">
        <v>47.32</v>
      </c>
    </row>
    <row r="2327" spans="1:6" x14ac:dyDescent="0.35">
      <c r="A2327" s="1">
        <v>16</v>
      </c>
      <c r="B2327" s="1" t="s">
        <v>79</v>
      </c>
      <c r="C2327" s="218">
        <v>44921</v>
      </c>
      <c r="D2327" s="218">
        <v>44919</v>
      </c>
      <c r="E2327" s="1">
        <v>1</v>
      </c>
      <c r="F2327" s="62">
        <v>54.4</v>
      </c>
    </row>
    <row r="2328" spans="1:6" x14ac:dyDescent="0.35">
      <c r="A2328" s="1">
        <v>16</v>
      </c>
      <c r="B2328" s="1" t="s">
        <v>79</v>
      </c>
      <c r="C2328" s="218">
        <v>44921</v>
      </c>
      <c r="D2328" s="218">
        <v>44921</v>
      </c>
      <c r="E2328" s="1">
        <v>18</v>
      </c>
      <c r="F2328" s="62">
        <v>544.72</v>
      </c>
    </row>
    <row r="2329" spans="1:6" x14ac:dyDescent="0.35">
      <c r="A2329" s="1">
        <v>16</v>
      </c>
      <c r="B2329" s="1" t="s">
        <v>79</v>
      </c>
      <c r="C2329" s="218">
        <v>44922</v>
      </c>
      <c r="D2329" s="218">
        <v>44919</v>
      </c>
      <c r="E2329" s="1">
        <v>6</v>
      </c>
      <c r="F2329" s="62">
        <v>201.16</v>
      </c>
    </row>
    <row r="2330" spans="1:6" x14ac:dyDescent="0.35">
      <c r="A2330" s="1">
        <v>16</v>
      </c>
      <c r="B2330" s="1" t="s">
        <v>79</v>
      </c>
      <c r="C2330" s="218">
        <v>44922</v>
      </c>
      <c r="D2330" s="218">
        <v>44920</v>
      </c>
      <c r="E2330" s="1">
        <v>6</v>
      </c>
      <c r="F2330" s="62">
        <v>231.11</v>
      </c>
    </row>
    <row r="2331" spans="1:6" x14ac:dyDescent="0.35">
      <c r="A2331" s="1">
        <v>16</v>
      </c>
      <c r="B2331" s="1" t="s">
        <v>79</v>
      </c>
      <c r="C2331" s="218">
        <v>44922</v>
      </c>
      <c r="D2331" s="218">
        <v>44921</v>
      </c>
      <c r="E2331" s="1">
        <v>3</v>
      </c>
      <c r="F2331" s="62">
        <v>101.42</v>
      </c>
    </row>
    <row r="2332" spans="1:6" x14ac:dyDescent="0.35">
      <c r="A2332" s="1">
        <v>16</v>
      </c>
      <c r="B2332" s="1" t="s">
        <v>79</v>
      </c>
      <c r="C2332" s="218">
        <v>44922</v>
      </c>
      <c r="D2332" s="218">
        <v>44922</v>
      </c>
      <c r="E2332" s="1">
        <v>22</v>
      </c>
      <c r="F2332" s="62">
        <v>728.03</v>
      </c>
    </row>
    <row r="2333" spans="1:6" x14ac:dyDescent="0.35">
      <c r="A2333" s="1">
        <v>16</v>
      </c>
      <c r="B2333" s="1" t="s">
        <v>79</v>
      </c>
      <c r="C2333" s="218">
        <v>44923</v>
      </c>
      <c r="D2333" s="218">
        <v>44920</v>
      </c>
      <c r="E2333" s="1">
        <v>2</v>
      </c>
      <c r="F2333" s="62">
        <v>47.42</v>
      </c>
    </row>
    <row r="2334" spans="1:6" x14ac:dyDescent="0.35">
      <c r="A2334" s="1">
        <v>16</v>
      </c>
      <c r="B2334" s="1" t="s">
        <v>79</v>
      </c>
      <c r="C2334" s="218">
        <v>44923</v>
      </c>
      <c r="D2334" s="218">
        <v>44921</v>
      </c>
      <c r="E2334" s="1">
        <v>2</v>
      </c>
      <c r="F2334" s="62">
        <v>47.32</v>
      </c>
    </row>
    <row r="2335" spans="1:6" x14ac:dyDescent="0.35">
      <c r="A2335" s="1">
        <v>16</v>
      </c>
      <c r="B2335" s="1" t="s">
        <v>79</v>
      </c>
      <c r="C2335" s="218">
        <v>44923</v>
      </c>
      <c r="D2335" s="218">
        <v>44923</v>
      </c>
      <c r="E2335" s="1">
        <v>18</v>
      </c>
      <c r="F2335" s="62">
        <v>517.46</v>
      </c>
    </row>
    <row r="2336" spans="1:6" x14ac:dyDescent="0.35">
      <c r="A2336" s="1">
        <v>16</v>
      </c>
      <c r="B2336" s="1" t="s">
        <v>79</v>
      </c>
      <c r="C2336" s="218">
        <v>44924</v>
      </c>
      <c r="D2336" s="218">
        <v>44921</v>
      </c>
      <c r="E2336" s="1">
        <v>4</v>
      </c>
      <c r="F2336" s="62">
        <v>124.44</v>
      </c>
    </row>
    <row r="2337" spans="1:6" x14ac:dyDescent="0.35">
      <c r="A2337" s="1">
        <v>16</v>
      </c>
      <c r="B2337" s="1" t="s">
        <v>79</v>
      </c>
      <c r="C2337" s="218">
        <v>44924</v>
      </c>
      <c r="D2337" s="218">
        <v>44922</v>
      </c>
      <c r="E2337" s="1">
        <v>1</v>
      </c>
      <c r="F2337" s="62">
        <v>23.61</v>
      </c>
    </row>
    <row r="2338" spans="1:6" x14ac:dyDescent="0.35">
      <c r="A2338" s="1">
        <v>16</v>
      </c>
      <c r="B2338" s="1" t="s">
        <v>79</v>
      </c>
      <c r="C2338" s="218">
        <v>44924</v>
      </c>
      <c r="D2338" s="218">
        <v>44923</v>
      </c>
      <c r="E2338" s="1">
        <v>4</v>
      </c>
      <c r="F2338" s="62">
        <v>125.18</v>
      </c>
    </row>
    <row r="2339" spans="1:6" x14ac:dyDescent="0.35">
      <c r="A2339" s="1">
        <v>16</v>
      </c>
      <c r="B2339" s="1" t="s">
        <v>79</v>
      </c>
      <c r="C2339" s="218">
        <v>44924</v>
      </c>
      <c r="D2339" s="218">
        <v>44924</v>
      </c>
      <c r="E2339" s="1">
        <v>13</v>
      </c>
      <c r="F2339" s="62">
        <v>427.03</v>
      </c>
    </row>
    <row r="2340" spans="1:6" x14ac:dyDescent="0.35">
      <c r="A2340" s="1">
        <v>16</v>
      </c>
      <c r="B2340" s="1" t="s">
        <v>79</v>
      </c>
      <c r="C2340" s="218">
        <v>44925</v>
      </c>
      <c r="D2340" s="218">
        <v>44922</v>
      </c>
      <c r="E2340" s="1">
        <v>1</v>
      </c>
      <c r="F2340" s="62">
        <v>23.66</v>
      </c>
    </row>
    <row r="2341" spans="1:6" x14ac:dyDescent="0.35">
      <c r="A2341" s="1">
        <v>16</v>
      </c>
      <c r="B2341" s="1" t="s">
        <v>79</v>
      </c>
      <c r="C2341" s="218">
        <v>44925</v>
      </c>
      <c r="D2341" s="218">
        <v>44924</v>
      </c>
      <c r="E2341" s="1">
        <v>6</v>
      </c>
      <c r="F2341" s="62">
        <v>202.8</v>
      </c>
    </row>
    <row r="2342" spans="1:6" x14ac:dyDescent="0.35">
      <c r="A2342" s="1">
        <v>16</v>
      </c>
      <c r="B2342" s="1" t="s">
        <v>79</v>
      </c>
      <c r="C2342" s="218">
        <v>44925</v>
      </c>
      <c r="D2342" s="218">
        <v>44925</v>
      </c>
      <c r="E2342" s="1">
        <v>14</v>
      </c>
      <c r="F2342" s="62">
        <v>361.68</v>
      </c>
    </row>
    <row r="2343" spans="1:6" x14ac:dyDescent="0.35">
      <c r="A2343" s="1">
        <v>16</v>
      </c>
      <c r="B2343" s="1" t="s">
        <v>79</v>
      </c>
      <c r="C2343" s="218">
        <v>44926</v>
      </c>
      <c r="D2343" s="218">
        <v>44923</v>
      </c>
      <c r="E2343" s="1">
        <v>4</v>
      </c>
      <c r="F2343" s="62">
        <v>125.13</v>
      </c>
    </row>
    <row r="2344" spans="1:6" x14ac:dyDescent="0.35">
      <c r="A2344" s="1">
        <v>16</v>
      </c>
      <c r="B2344" s="1" t="s">
        <v>79</v>
      </c>
      <c r="C2344" s="218">
        <v>44926</v>
      </c>
      <c r="D2344" s="218">
        <v>44925</v>
      </c>
      <c r="E2344" s="1">
        <v>2</v>
      </c>
      <c r="F2344" s="62">
        <v>77.42</v>
      </c>
    </row>
    <row r="2345" spans="1:6" x14ac:dyDescent="0.35">
      <c r="A2345" s="1">
        <v>16</v>
      </c>
      <c r="B2345" s="1" t="s">
        <v>79</v>
      </c>
      <c r="C2345" s="218">
        <v>44926</v>
      </c>
      <c r="D2345" s="218">
        <v>44926</v>
      </c>
      <c r="E2345" s="1">
        <v>11</v>
      </c>
      <c r="F2345" s="62">
        <v>411.88</v>
      </c>
    </row>
    <row r="2346" spans="1:6" x14ac:dyDescent="0.35">
      <c r="A2346" s="1">
        <v>16</v>
      </c>
      <c r="B2346" s="1" t="s">
        <v>79</v>
      </c>
      <c r="C2346" s="218">
        <v>44927</v>
      </c>
      <c r="D2346" s="218">
        <v>44924</v>
      </c>
      <c r="E2346" s="1">
        <v>2</v>
      </c>
      <c r="F2346" s="62">
        <v>47.47</v>
      </c>
    </row>
    <row r="2347" spans="1:6" x14ac:dyDescent="0.35">
      <c r="A2347" s="1">
        <v>16</v>
      </c>
      <c r="B2347" s="1" t="s">
        <v>79</v>
      </c>
      <c r="C2347" s="218">
        <v>44927</v>
      </c>
      <c r="D2347" s="218">
        <v>44925</v>
      </c>
      <c r="E2347" s="1">
        <v>5</v>
      </c>
      <c r="F2347" s="62">
        <v>145.33000000000001</v>
      </c>
    </row>
    <row r="2348" spans="1:6" x14ac:dyDescent="0.35">
      <c r="A2348" s="1">
        <v>16</v>
      </c>
      <c r="B2348" s="1" t="s">
        <v>79</v>
      </c>
      <c r="C2348" s="218">
        <v>44927</v>
      </c>
      <c r="D2348" s="218">
        <v>44926</v>
      </c>
      <c r="E2348" s="1">
        <v>3</v>
      </c>
      <c r="F2348" s="62">
        <v>131.66999999999999</v>
      </c>
    </row>
    <row r="2349" spans="1:6" x14ac:dyDescent="0.35">
      <c r="A2349" s="1">
        <v>16</v>
      </c>
      <c r="B2349" s="1" t="s">
        <v>79</v>
      </c>
      <c r="C2349" s="218">
        <v>44927</v>
      </c>
      <c r="D2349" s="218">
        <v>44927</v>
      </c>
      <c r="E2349" s="1">
        <v>1</v>
      </c>
      <c r="F2349" s="62">
        <v>23.71</v>
      </c>
    </row>
    <row r="2350" spans="1:6" x14ac:dyDescent="0.35">
      <c r="A2350" s="1">
        <v>16</v>
      </c>
      <c r="B2350" s="1" t="s">
        <v>79</v>
      </c>
      <c r="C2350" s="218">
        <v>44928</v>
      </c>
      <c r="D2350" s="218">
        <v>44925</v>
      </c>
      <c r="E2350" s="1">
        <v>9</v>
      </c>
      <c r="F2350" s="62">
        <v>294.12</v>
      </c>
    </row>
    <row r="2351" spans="1:6" x14ac:dyDescent="0.35">
      <c r="A2351" s="1">
        <v>16</v>
      </c>
      <c r="B2351" s="1" t="s">
        <v>79</v>
      </c>
      <c r="C2351" s="218">
        <v>44928</v>
      </c>
      <c r="D2351" s="218">
        <v>44926</v>
      </c>
      <c r="E2351" s="1">
        <v>12</v>
      </c>
      <c r="F2351" s="62">
        <v>342.38</v>
      </c>
    </row>
    <row r="2352" spans="1:6" x14ac:dyDescent="0.35">
      <c r="A2352" s="1">
        <v>16</v>
      </c>
      <c r="B2352" s="1" t="s">
        <v>79</v>
      </c>
      <c r="C2352" s="218">
        <v>44928</v>
      </c>
      <c r="D2352" s="218">
        <v>44927</v>
      </c>
      <c r="E2352" s="1">
        <v>20</v>
      </c>
      <c r="F2352" s="62">
        <v>510.89</v>
      </c>
    </row>
    <row r="2353" spans="1:6" x14ac:dyDescent="0.35">
      <c r="A2353" s="1">
        <v>16</v>
      </c>
      <c r="B2353" s="1" t="s">
        <v>79</v>
      </c>
      <c r="C2353" s="218">
        <v>44928</v>
      </c>
      <c r="D2353" s="218">
        <v>44928</v>
      </c>
      <c r="E2353" s="1">
        <v>6</v>
      </c>
      <c r="F2353" s="62">
        <v>170.82</v>
      </c>
    </row>
    <row r="2354" spans="1:6" x14ac:dyDescent="0.35">
      <c r="A2354" s="1">
        <v>16</v>
      </c>
      <c r="B2354" s="1" t="s">
        <v>79</v>
      </c>
      <c r="C2354" s="218">
        <v>44929</v>
      </c>
      <c r="D2354" s="218">
        <v>44927</v>
      </c>
      <c r="E2354" s="1">
        <v>3</v>
      </c>
      <c r="F2354" s="62">
        <v>70.73</v>
      </c>
    </row>
    <row r="2355" spans="1:6" x14ac:dyDescent="0.35">
      <c r="A2355" s="1">
        <v>16</v>
      </c>
      <c r="B2355" s="1" t="s">
        <v>79</v>
      </c>
      <c r="C2355" s="218">
        <v>44929</v>
      </c>
      <c r="D2355" s="218">
        <v>44928</v>
      </c>
      <c r="E2355" s="1">
        <v>1</v>
      </c>
      <c r="F2355" s="62">
        <v>23.66</v>
      </c>
    </row>
    <row r="2356" spans="1:6" x14ac:dyDescent="0.35">
      <c r="A2356" s="1">
        <v>16</v>
      </c>
      <c r="B2356" s="1" t="s">
        <v>79</v>
      </c>
      <c r="C2356" s="218">
        <v>44929</v>
      </c>
      <c r="D2356" s="218">
        <v>44929</v>
      </c>
      <c r="E2356" s="1">
        <v>17</v>
      </c>
      <c r="F2356" s="62">
        <v>612.84</v>
      </c>
    </row>
    <row r="2357" spans="1:6" x14ac:dyDescent="0.35">
      <c r="A2357" s="1">
        <v>16</v>
      </c>
      <c r="B2357" s="1" t="s">
        <v>79</v>
      </c>
      <c r="C2357" s="218">
        <v>44930</v>
      </c>
      <c r="D2357" s="218">
        <v>44929</v>
      </c>
      <c r="E2357" s="1">
        <v>8</v>
      </c>
      <c r="F2357" s="62">
        <v>219.68</v>
      </c>
    </row>
    <row r="2358" spans="1:6" x14ac:dyDescent="0.35">
      <c r="A2358" s="1">
        <v>16</v>
      </c>
      <c r="B2358" s="1" t="s">
        <v>79</v>
      </c>
      <c r="C2358" s="218">
        <v>44930</v>
      </c>
      <c r="D2358" s="218">
        <v>44930</v>
      </c>
      <c r="E2358" s="1">
        <v>12</v>
      </c>
      <c r="F2358" s="62">
        <v>405.09</v>
      </c>
    </row>
    <row r="2359" spans="1:6" x14ac:dyDescent="0.35">
      <c r="A2359" s="1">
        <v>16</v>
      </c>
      <c r="B2359" s="1" t="s">
        <v>79</v>
      </c>
      <c r="C2359" s="218">
        <v>44931</v>
      </c>
      <c r="D2359" s="218">
        <v>44930</v>
      </c>
      <c r="E2359" s="1">
        <v>4</v>
      </c>
      <c r="F2359" s="62">
        <v>155.27000000000001</v>
      </c>
    </row>
    <row r="2360" spans="1:6" x14ac:dyDescent="0.35">
      <c r="A2360" s="1">
        <v>16</v>
      </c>
      <c r="B2360" s="1" t="s">
        <v>79</v>
      </c>
      <c r="C2360" s="218">
        <v>44931</v>
      </c>
      <c r="D2360" s="218">
        <v>44931</v>
      </c>
      <c r="E2360" s="1">
        <v>16</v>
      </c>
      <c r="F2360" s="62">
        <v>437.92</v>
      </c>
    </row>
    <row r="2361" spans="1:6" x14ac:dyDescent="0.35">
      <c r="A2361" s="1">
        <v>16</v>
      </c>
      <c r="B2361" s="1" t="s">
        <v>79</v>
      </c>
      <c r="C2361" s="218">
        <v>44932</v>
      </c>
      <c r="D2361" s="218">
        <v>44929</v>
      </c>
      <c r="E2361" s="1">
        <v>4</v>
      </c>
      <c r="F2361" s="62">
        <v>93.25</v>
      </c>
    </row>
    <row r="2362" spans="1:6" x14ac:dyDescent="0.35">
      <c r="A2362" s="1">
        <v>16</v>
      </c>
      <c r="B2362" s="1" t="s">
        <v>79</v>
      </c>
      <c r="C2362" s="218">
        <v>44932</v>
      </c>
      <c r="D2362" s="218">
        <v>44930</v>
      </c>
      <c r="E2362" s="1">
        <v>1</v>
      </c>
      <c r="F2362" s="62">
        <v>52.67</v>
      </c>
    </row>
    <row r="2363" spans="1:6" x14ac:dyDescent="0.35">
      <c r="A2363" s="1">
        <v>16</v>
      </c>
      <c r="B2363" s="1" t="s">
        <v>79</v>
      </c>
      <c r="C2363" s="218">
        <v>44932</v>
      </c>
      <c r="D2363" s="218">
        <v>44931</v>
      </c>
      <c r="E2363" s="1">
        <v>5</v>
      </c>
      <c r="F2363" s="62">
        <v>178.69</v>
      </c>
    </row>
    <row r="2364" spans="1:6" x14ac:dyDescent="0.35">
      <c r="A2364" s="1">
        <v>16</v>
      </c>
      <c r="B2364" s="1" t="s">
        <v>79</v>
      </c>
      <c r="C2364" s="218">
        <v>44932</v>
      </c>
      <c r="D2364" s="218">
        <v>44932</v>
      </c>
      <c r="E2364" s="1">
        <v>9</v>
      </c>
      <c r="F2364" s="62">
        <v>390.07</v>
      </c>
    </row>
    <row r="2365" spans="1:6" x14ac:dyDescent="0.35">
      <c r="A2365" s="1">
        <v>16</v>
      </c>
      <c r="B2365" s="1" t="s">
        <v>79</v>
      </c>
      <c r="C2365" s="218">
        <v>44933</v>
      </c>
      <c r="D2365" s="218">
        <v>44930</v>
      </c>
      <c r="E2365" s="1">
        <v>2</v>
      </c>
      <c r="F2365" s="62">
        <v>47.12</v>
      </c>
    </row>
    <row r="2366" spans="1:6" x14ac:dyDescent="0.35">
      <c r="A2366" s="1">
        <v>16</v>
      </c>
      <c r="B2366" s="1" t="s">
        <v>79</v>
      </c>
      <c r="C2366" s="218">
        <v>44933</v>
      </c>
      <c r="D2366" s="218">
        <v>44931</v>
      </c>
      <c r="E2366" s="1">
        <v>17</v>
      </c>
      <c r="F2366" s="62">
        <v>400.92</v>
      </c>
    </row>
    <row r="2367" spans="1:6" x14ac:dyDescent="0.35">
      <c r="A2367" s="1">
        <v>16</v>
      </c>
      <c r="B2367" s="1" t="s">
        <v>79</v>
      </c>
      <c r="C2367" s="218">
        <v>44933</v>
      </c>
      <c r="D2367" s="218">
        <v>44932</v>
      </c>
      <c r="E2367" s="1">
        <v>9</v>
      </c>
      <c r="F2367" s="62">
        <v>271.58999999999997</v>
      </c>
    </row>
    <row r="2368" spans="1:6" x14ac:dyDescent="0.35">
      <c r="A2368" s="1">
        <v>16</v>
      </c>
      <c r="B2368" s="1" t="s">
        <v>79</v>
      </c>
      <c r="C2368" s="218">
        <v>44933</v>
      </c>
      <c r="D2368" s="218">
        <v>44933</v>
      </c>
      <c r="E2368" s="1">
        <v>16</v>
      </c>
      <c r="F2368" s="62">
        <v>438.44</v>
      </c>
    </row>
    <row r="2369" spans="1:6" x14ac:dyDescent="0.35">
      <c r="A2369" s="1">
        <v>16</v>
      </c>
      <c r="B2369" s="1" t="s">
        <v>79</v>
      </c>
      <c r="C2369" s="218">
        <v>44934</v>
      </c>
      <c r="D2369" s="218">
        <v>44931</v>
      </c>
      <c r="E2369" s="1">
        <v>4</v>
      </c>
      <c r="F2369" s="62">
        <v>94.64</v>
      </c>
    </row>
    <row r="2370" spans="1:6" x14ac:dyDescent="0.35">
      <c r="A2370" s="1">
        <v>16</v>
      </c>
      <c r="B2370" s="1" t="s">
        <v>79</v>
      </c>
      <c r="C2370" s="218">
        <v>44934</v>
      </c>
      <c r="D2370" s="218">
        <v>44932</v>
      </c>
      <c r="E2370" s="1">
        <v>5</v>
      </c>
      <c r="F2370" s="62">
        <v>148.69</v>
      </c>
    </row>
    <row r="2371" spans="1:6" x14ac:dyDescent="0.35">
      <c r="A2371" s="1">
        <v>16</v>
      </c>
      <c r="B2371" s="1" t="s">
        <v>79</v>
      </c>
      <c r="C2371" s="218">
        <v>44934</v>
      </c>
      <c r="D2371" s="218">
        <v>44933</v>
      </c>
      <c r="E2371" s="1">
        <v>4</v>
      </c>
      <c r="F2371" s="62">
        <v>124.49</v>
      </c>
    </row>
    <row r="2372" spans="1:6" x14ac:dyDescent="0.35">
      <c r="A2372" s="1">
        <v>16</v>
      </c>
      <c r="B2372" s="1" t="s">
        <v>79</v>
      </c>
      <c r="C2372" s="218">
        <v>44934</v>
      </c>
      <c r="D2372" s="218">
        <v>44934</v>
      </c>
      <c r="E2372" s="1">
        <v>9</v>
      </c>
      <c r="F2372" s="62">
        <v>273.02999999999997</v>
      </c>
    </row>
    <row r="2373" spans="1:6" x14ac:dyDescent="0.35">
      <c r="A2373" s="1">
        <v>16</v>
      </c>
      <c r="B2373" s="1" t="s">
        <v>79</v>
      </c>
      <c r="C2373" s="218">
        <v>44935</v>
      </c>
      <c r="D2373" s="218">
        <v>44932</v>
      </c>
      <c r="E2373" s="1">
        <v>3</v>
      </c>
      <c r="F2373" s="62">
        <v>98.85</v>
      </c>
    </row>
    <row r="2374" spans="1:6" x14ac:dyDescent="0.35">
      <c r="A2374" s="1">
        <v>16</v>
      </c>
      <c r="B2374" s="1" t="s">
        <v>79</v>
      </c>
      <c r="C2374" s="218">
        <v>44935</v>
      </c>
      <c r="D2374" s="218">
        <v>44933</v>
      </c>
      <c r="E2374" s="1">
        <v>5</v>
      </c>
      <c r="F2374" s="62">
        <v>146.37</v>
      </c>
    </row>
    <row r="2375" spans="1:6" x14ac:dyDescent="0.35">
      <c r="A2375" s="1">
        <v>16</v>
      </c>
      <c r="B2375" s="1" t="s">
        <v>79</v>
      </c>
      <c r="C2375" s="218">
        <v>44935</v>
      </c>
      <c r="D2375" s="218">
        <v>44934</v>
      </c>
      <c r="E2375" s="1">
        <v>6</v>
      </c>
      <c r="F2375" s="62">
        <v>231.7</v>
      </c>
    </row>
    <row r="2376" spans="1:6" x14ac:dyDescent="0.35">
      <c r="A2376" s="1">
        <v>16</v>
      </c>
      <c r="B2376" s="1" t="s">
        <v>79</v>
      </c>
      <c r="C2376" s="218">
        <v>44935</v>
      </c>
      <c r="D2376" s="218">
        <v>44935</v>
      </c>
      <c r="E2376" s="1">
        <v>7</v>
      </c>
      <c r="F2376" s="62">
        <v>226.35</v>
      </c>
    </row>
    <row r="2377" spans="1:6" x14ac:dyDescent="0.35">
      <c r="A2377" s="1">
        <v>16</v>
      </c>
      <c r="B2377" s="1" t="s">
        <v>79</v>
      </c>
      <c r="C2377" s="218">
        <v>44936</v>
      </c>
      <c r="D2377" s="218">
        <v>44933</v>
      </c>
      <c r="E2377" s="1">
        <v>6</v>
      </c>
      <c r="F2377" s="62">
        <v>171.51</v>
      </c>
    </row>
    <row r="2378" spans="1:6" x14ac:dyDescent="0.35">
      <c r="A2378" s="1">
        <v>16</v>
      </c>
      <c r="B2378" s="1" t="s">
        <v>79</v>
      </c>
      <c r="C2378" s="218">
        <v>44936</v>
      </c>
      <c r="D2378" s="218">
        <v>44934</v>
      </c>
      <c r="E2378" s="1">
        <v>4</v>
      </c>
      <c r="F2378" s="62">
        <v>94.59</v>
      </c>
    </row>
    <row r="2379" spans="1:6" x14ac:dyDescent="0.35">
      <c r="A2379" s="1">
        <v>16</v>
      </c>
      <c r="B2379" s="1" t="s">
        <v>79</v>
      </c>
      <c r="C2379" s="218">
        <v>44936</v>
      </c>
      <c r="D2379" s="218">
        <v>44935</v>
      </c>
      <c r="E2379" s="1">
        <v>3</v>
      </c>
      <c r="F2379" s="62">
        <v>101.13</v>
      </c>
    </row>
    <row r="2380" spans="1:6" x14ac:dyDescent="0.35">
      <c r="A2380" s="1">
        <v>16</v>
      </c>
      <c r="B2380" s="1" t="s">
        <v>79</v>
      </c>
      <c r="C2380" s="218">
        <v>44936</v>
      </c>
      <c r="D2380" s="218">
        <v>44936</v>
      </c>
      <c r="E2380" s="1">
        <v>9</v>
      </c>
      <c r="F2380" s="62">
        <v>303.57</v>
      </c>
    </row>
    <row r="2381" spans="1:6" x14ac:dyDescent="0.35">
      <c r="A2381" s="1">
        <v>16</v>
      </c>
      <c r="B2381" s="1" t="s">
        <v>79</v>
      </c>
      <c r="C2381" s="218">
        <v>44937</v>
      </c>
      <c r="D2381" s="218">
        <v>44934</v>
      </c>
      <c r="E2381" s="1">
        <v>6</v>
      </c>
      <c r="F2381" s="62">
        <v>229.52</v>
      </c>
    </row>
    <row r="2382" spans="1:6" x14ac:dyDescent="0.35">
      <c r="A2382" s="1">
        <v>16</v>
      </c>
      <c r="B2382" s="1" t="s">
        <v>79</v>
      </c>
      <c r="C2382" s="218">
        <v>44937</v>
      </c>
      <c r="D2382" s="218">
        <v>44935</v>
      </c>
      <c r="E2382" s="1">
        <v>7</v>
      </c>
      <c r="F2382" s="62">
        <v>194.82</v>
      </c>
    </row>
    <row r="2383" spans="1:6" x14ac:dyDescent="0.35">
      <c r="A2383" s="1">
        <v>16</v>
      </c>
      <c r="B2383" s="1" t="s">
        <v>79</v>
      </c>
      <c r="C2383" s="218">
        <v>44937</v>
      </c>
      <c r="D2383" s="218">
        <v>44936</v>
      </c>
      <c r="E2383" s="1">
        <v>4</v>
      </c>
      <c r="F2383" s="62">
        <v>94.59</v>
      </c>
    </row>
    <row r="2384" spans="1:6" x14ac:dyDescent="0.35">
      <c r="A2384" s="1">
        <v>16</v>
      </c>
      <c r="B2384" s="1" t="s">
        <v>79</v>
      </c>
      <c r="C2384" s="218">
        <v>44937</v>
      </c>
      <c r="D2384" s="218">
        <v>44937</v>
      </c>
      <c r="E2384" s="1">
        <v>11</v>
      </c>
      <c r="F2384" s="62">
        <v>471.68</v>
      </c>
    </row>
    <row r="2385" spans="1:6" x14ac:dyDescent="0.35">
      <c r="A2385" s="1">
        <v>16</v>
      </c>
      <c r="B2385" s="1" t="s">
        <v>79</v>
      </c>
      <c r="C2385" s="218">
        <v>44938</v>
      </c>
      <c r="D2385" s="218">
        <v>44936</v>
      </c>
      <c r="E2385" s="1">
        <v>6</v>
      </c>
      <c r="F2385" s="62">
        <v>171.46</v>
      </c>
    </row>
    <row r="2386" spans="1:6" x14ac:dyDescent="0.35">
      <c r="A2386" s="1">
        <v>16</v>
      </c>
      <c r="B2386" s="1" t="s">
        <v>79</v>
      </c>
      <c r="C2386" s="218">
        <v>44938</v>
      </c>
      <c r="D2386" s="218">
        <v>44937</v>
      </c>
      <c r="E2386" s="1">
        <v>9</v>
      </c>
      <c r="F2386" s="62">
        <v>273.27999999999997</v>
      </c>
    </row>
    <row r="2387" spans="1:6" x14ac:dyDescent="0.35">
      <c r="A2387" s="1">
        <v>16</v>
      </c>
      <c r="B2387" s="1" t="s">
        <v>79</v>
      </c>
      <c r="C2387" s="218">
        <v>44938</v>
      </c>
      <c r="D2387" s="218">
        <v>44938</v>
      </c>
      <c r="E2387" s="1">
        <v>6</v>
      </c>
      <c r="F2387" s="62">
        <v>201.9</v>
      </c>
    </row>
    <row r="2388" spans="1:6" x14ac:dyDescent="0.35">
      <c r="A2388" s="1">
        <v>16</v>
      </c>
      <c r="B2388" s="1" t="s">
        <v>79</v>
      </c>
      <c r="C2388" s="218">
        <v>44939</v>
      </c>
      <c r="D2388" s="218">
        <v>44936</v>
      </c>
      <c r="E2388" s="1">
        <v>9</v>
      </c>
      <c r="F2388" s="62">
        <v>212.29</v>
      </c>
    </row>
    <row r="2389" spans="1:6" x14ac:dyDescent="0.35">
      <c r="A2389" s="1">
        <v>16</v>
      </c>
      <c r="B2389" s="1" t="s">
        <v>79</v>
      </c>
      <c r="C2389" s="218">
        <v>44939</v>
      </c>
      <c r="D2389" s="218">
        <v>44938</v>
      </c>
      <c r="E2389" s="1">
        <v>12</v>
      </c>
      <c r="F2389" s="62">
        <v>344.31</v>
      </c>
    </row>
    <row r="2390" spans="1:6" x14ac:dyDescent="0.35">
      <c r="A2390" s="1">
        <v>16</v>
      </c>
      <c r="B2390" s="1" t="s">
        <v>79</v>
      </c>
      <c r="C2390" s="218">
        <v>44939</v>
      </c>
      <c r="D2390" s="218">
        <v>44939</v>
      </c>
      <c r="E2390" s="1">
        <v>4</v>
      </c>
      <c r="F2390" s="62">
        <v>125.33</v>
      </c>
    </row>
    <row r="2391" spans="1:6" x14ac:dyDescent="0.35">
      <c r="A2391" s="1">
        <v>16</v>
      </c>
      <c r="B2391" s="1" t="s">
        <v>79</v>
      </c>
      <c r="C2391" s="218">
        <v>44940</v>
      </c>
      <c r="D2391" s="218">
        <v>44938</v>
      </c>
      <c r="E2391" s="1">
        <v>8</v>
      </c>
      <c r="F2391" s="62">
        <v>188.68</v>
      </c>
    </row>
    <row r="2392" spans="1:6" x14ac:dyDescent="0.35">
      <c r="A2392" s="1">
        <v>16</v>
      </c>
      <c r="B2392" s="1" t="s">
        <v>79</v>
      </c>
      <c r="C2392" s="218">
        <v>44940</v>
      </c>
      <c r="D2392" s="218">
        <v>44939</v>
      </c>
      <c r="E2392" s="1">
        <v>7</v>
      </c>
      <c r="F2392" s="62">
        <v>285.5</v>
      </c>
    </row>
    <row r="2393" spans="1:6" x14ac:dyDescent="0.35">
      <c r="A2393" s="1">
        <v>16</v>
      </c>
      <c r="B2393" s="1" t="s">
        <v>79</v>
      </c>
      <c r="C2393" s="218">
        <v>44940</v>
      </c>
      <c r="D2393" s="218">
        <v>44940</v>
      </c>
      <c r="E2393" s="1">
        <v>7</v>
      </c>
      <c r="F2393" s="62">
        <v>226.95</v>
      </c>
    </row>
    <row r="2394" spans="1:6" x14ac:dyDescent="0.35">
      <c r="A2394" s="1">
        <v>16</v>
      </c>
      <c r="B2394" s="1" t="s">
        <v>79</v>
      </c>
      <c r="C2394" s="218">
        <v>44941</v>
      </c>
      <c r="D2394" s="218">
        <v>44938</v>
      </c>
      <c r="E2394" s="1">
        <v>1</v>
      </c>
      <c r="F2394" s="62">
        <v>52.52</v>
      </c>
    </row>
    <row r="2395" spans="1:6" x14ac:dyDescent="0.35">
      <c r="A2395" s="1">
        <v>16</v>
      </c>
      <c r="B2395" s="1" t="s">
        <v>79</v>
      </c>
      <c r="C2395" s="218">
        <v>44941</v>
      </c>
      <c r="D2395" s="218">
        <v>44939</v>
      </c>
      <c r="E2395" s="1">
        <v>18</v>
      </c>
      <c r="F2395" s="62">
        <v>455.37</v>
      </c>
    </row>
    <row r="2396" spans="1:6" x14ac:dyDescent="0.35">
      <c r="A2396" s="1">
        <v>16</v>
      </c>
      <c r="B2396" s="1" t="s">
        <v>79</v>
      </c>
      <c r="C2396" s="218">
        <v>44941</v>
      </c>
      <c r="D2396" s="218">
        <v>44940</v>
      </c>
      <c r="E2396" s="1">
        <v>6</v>
      </c>
      <c r="F2396" s="62">
        <v>141.86000000000001</v>
      </c>
    </row>
    <row r="2397" spans="1:6" x14ac:dyDescent="0.35">
      <c r="A2397" s="1">
        <v>16</v>
      </c>
      <c r="B2397" s="1" t="s">
        <v>79</v>
      </c>
      <c r="C2397" s="218">
        <v>44941</v>
      </c>
      <c r="D2397" s="218">
        <v>44941</v>
      </c>
      <c r="E2397" s="1">
        <v>2</v>
      </c>
      <c r="F2397" s="62">
        <v>46.97</v>
      </c>
    </row>
    <row r="2398" spans="1:6" x14ac:dyDescent="0.35">
      <c r="A2398" s="1">
        <v>16</v>
      </c>
      <c r="B2398" s="1" t="s">
        <v>79</v>
      </c>
      <c r="C2398" s="218">
        <v>44942</v>
      </c>
      <c r="D2398" s="218">
        <v>44940</v>
      </c>
      <c r="E2398" s="1">
        <v>10</v>
      </c>
      <c r="F2398" s="62">
        <v>355.99</v>
      </c>
    </row>
    <row r="2399" spans="1:6" x14ac:dyDescent="0.35">
      <c r="A2399" s="1">
        <v>16</v>
      </c>
      <c r="B2399" s="1" t="s">
        <v>79</v>
      </c>
      <c r="C2399" s="218">
        <v>44942</v>
      </c>
      <c r="D2399" s="218">
        <v>44941</v>
      </c>
      <c r="E2399" s="1">
        <v>6</v>
      </c>
      <c r="F2399" s="62">
        <v>259.77</v>
      </c>
    </row>
    <row r="2400" spans="1:6" x14ac:dyDescent="0.35">
      <c r="A2400" s="1">
        <v>16</v>
      </c>
      <c r="B2400" s="1" t="s">
        <v>79</v>
      </c>
      <c r="C2400" s="218">
        <v>44942</v>
      </c>
      <c r="D2400" s="218">
        <v>44942</v>
      </c>
      <c r="E2400" s="1">
        <v>2</v>
      </c>
      <c r="F2400" s="62">
        <v>108.31</v>
      </c>
    </row>
    <row r="2401" spans="1:6" x14ac:dyDescent="0.35">
      <c r="A2401" s="1">
        <v>16</v>
      </c>
      <c r="B2401" s="1" t="s">
        <v>79</v>
      </c>
      <c r="C2401" s="218">
        <v>44943</v>
      </c>
      <c r="D2401" s="218">
        <v>44940</v>
      </c>
      <c r="E2401" s="1">
        <v>5</v>
      </c>
      <c r="F2401" s="62">
        <v>116.22</v>
      </c>
    </row>
    <row r="2402" spans="1:6" x14ac:dyDescent="0.35">
      <c r="A2402" s="1">
        <v>16</v>
      </c>
      <c r="B2402" s="1" t="s">
        <v>79</v>
      </c>
      <c r="C2402" s="218">
        <v>44943</v>
      </c>
      <c r="D2402" s="218">
        <v>44941</v>
      </c>
      <c r="E2402" s="1">
        <v>10</v>
      </c>
      <c r="F2402" s="62">
        <v>294.82</v>
      </c>
    </row>
    <row r="2403" spans="1:6" x14ac:dyDescent="0.35">
      <c r="A2403" s="1">
        <v>16</v>
      </c>
      <c r="B2403" s="1" t="s">
        <v>79</v>
      </c>
      <c r="C2403" s="218">
        <v>44943</v>
      </c>
      <c r="D2403" s="218">
        <v>44942</v>
      </c>
      <c r="E2403" s="1">
        <v>3</v>
      </c>
      <c r="F2403" s="62">
        <v>71.13</v>
      </c>
    </row>
    <row r="2404" spans="1:6" x14ac:dyDescent="0.35">
      <c r="A2404" s="1">
        <v>16</v>
      </c>
      <c r="B2404" s="1" t="s">
        <v>79</v>
      </c>
      <c r="C2404" s="218">
        <v>44943</v>
      </c>
      <c r="D2404" s="218">
        <v>44943</v>
      </c>
      <c r="E2404" s="1">
        <v>6</v>
      </c>
      <c r="F2404" s="62">
        <v>170.52</v>
      </c>
    </row>
    <row r="2405" spans="1:6" x14ac:dyDescent="0.35">
      <c r="A2405" s="1">
        <v>16</v>
      </c>
      <c r="B2405" s="1" t="s">
        <v>79</v>
      </c>
      <c r="C2405" s="218">
        <v>44944</v>
      </c>
      <c r="D2405" s="218">
        <v>44941</v>
      </c>
      <c r="E2405" s="1">
        <v>4</v>
      </c>
      <c r="F2405" s="62">
        <v>124.49</v>
      </c>
    </row>
    <row r="2406" spans="1:6" x14ac:dyDescent="0.35">
      <c r="A2406" s="1">
        <v>16</v>
      </c>
      <c r="B2406" s="1" t="s">
        <v>79</v>
      </c>
      <c r="C2406" s="218">
        <v>44944</v>
      </c>
      <c r="D2406" s="218">
        <v>44942</v>
      </c>
      <c r="E2406" s="1">
        <v>10</v>
      </c>
      <c r="F2406" s="62">
        <v>355.3</v>
      </c>
    </row>
    <row r="2407" spans="1:6" x14ac:dyDescent="0.35">
      <c r="A2407" s="1">
        <v>16</v>
      </c>
      <c r="B2407" s="1" t="s">
        <v>79</v>
      </c>
      <c r="C2407" s="218">
        <v>44944</v>
      </c>
      <c r="D2407" s="218">
        <v>44943</v>
      </c>
      <c r="E2407" s="1">
        <v>1</v>
      </c>
      <c r="F2407" s="62">
        <v>54.35</v>
      </c>
    </row>
    <row r="2408" spans="1:6" x14ac:dyDescent="0.35">
      <c r="A2408" s="1">
        <v>16</v>
      </c>
      <c r="B2408" s="1" t="s">
        <v>79</v>
      </c>
      <c r="C2408" s="218">
        <v>44944</v>
      </c>
      <c r="D2408" s="218">
        <v>44944</v>
      </c>
      <c r="E2408" s="1">
        <v>6</v>
      </c>
      <c r="F2408" s="62">
        <v>202.06</v>
      </c>
    </row>
    <row r="2409" spans="1:6" x14ac:dyDescent="0.35">
      <c r="A2409" s="1">
        <v>16</v>
      </c>
      <c r="B2409" s="1" t="s">
        <v>79</v>
      </c>
      <c r="C2409" s="218">
        <v>44945</v>
      </c>
      <c r="D2409" s="218">
        <v>44942</v>
      </c>
      <c r="E2409" s="1">
        <v>10</v>
      </c>
      <c r="F2409" s="62">
        <v>297.38</v>
      </c>
    </row>
    <row r="2410" spans="1:6" x14ac:dyDescent="0.35">
      <c r="A2410" s="1">
        <v>16</v>
      </c>
      <c r="B2410" s="1" t="s">
        <v>79</v>
      </c>
      <c r="C2410" s="218">
        <v>44945</v>
      </c>
      <c r="D2410" s="218">
        <v>44943</v>
      </c>
      <c r="E2410" s="1">
        <v>15</v>
      </c>
      <c r="F2410" s="62">
        <v>505.82</v>
      </c>
    </row>
    <row r="2411" spans="1:6" x14ac:dyDescent="0.35">
      <c r="A2411" s="1">
        <v>16</v>
      </c>
      <c r="B2411" s="1" t="s">
        <v>79</v>
      </c>
      <c r="C2411" s="218">
        <v>44945</v>
      </c>
      <c r="D2411" s="218">
        <v>44944</v>
      </c>
      <c r="E2411" s="1">
        <v>3</v>
      </c>
      <c r="F2411" s="62">
        <v>70.83</v>
      </c>
    </row>
    <row r="2412" spans="1:6" x14ac:dyDescent="0.35">
      <c r="A2412" s="1">
        <v>16</v>
      </c>
      <c r="B2412" s="1" t="s">
        <v>79</v>
      </c>
      <c r="C2412" s="218">
        <v>44945</v>
      </c>
      <c r="D2412" s="218">
        <v>44945</v>
      </c>
      <c r="E2412" s="1">
        <v>5</v>
      </c>
      <c r="F2412" s="62">
        <v>148.49</v>
      </c>
    </row>
    <row r="2413" spans="1:6" x14ac:dyDescent="0.35">
      <c r="A2413" s="1">
        <v>16</v>
      </c>
      <c r="B2413" s="1" t="s">
        <v>79</v>
      </c>
      <c r="C2413" s="218">
        <v>44946</v>
      </c>
      <c r="D2413" s="218">
        <v>44943</v>
      </c>
      <c r="E2413" s="1">
        <v>1</v>
      </c>
      <c r="F2413" s="62">
        <v>53.95</v>
      </c>
    </row>
    <row r="2414" spans="1:6" x14ac:dyDescent="0.35">
      <c r="A2414" s="1">
        <v>16</v>
      </c>
      <c r="B2414" s="1" t="s">
        <v>79</v>
      </c>
      <c r="C2414" s="218">
        <v>44946</v>
      </c>
      <c r="D2414" s="218">
        <v>44944</v>
      </c>
      <c r="E2414" s="1">
        <v>12</v>
      </c>
      <c r="F2414" s="62">
        <v>373.95</v>
      </c>
    </row>
    <row r="2415" spans="1:6" x14ac:dyDescent="0.35">
      <c r="A2415" s="1">
        <v>16</v>
      </c>
      <c r="B2415" s="1" t="s">
        <v>79</v>
      </c>
      <c r="C2415" s="218">
        <v>44946</v>
      </c>
      <c r="D2415" s="218">
        <v>44945</v>
      </c>
      <c r="E2415" s="1">
        <v>7</v>
      </c>
      <c r="F2415" s="62">
        <v>255.02</v>
      </c>
    </row>
    <row r="2416" spans="1:6" x14ac:dyDescent="0.35">
      <c r="A2416" s="1">
        <v>16</v>
      </c>
      <c r="B2416" s="1" t="s">
        <v>79</v>
      </c>
      <c r="C2416" s="218">
        <v>44946</v>
      </c>
      <c r="D2416" s="218">
        <v>44946</v>
      </c>
      <c r="E2416" s="1">
        <v>1</v>
      </c>
      <c r="F2416" s="62">
        <v>23.76</v>
      </c>
    </row>
    <row r="2417" spans="1:6" x14ac:dyDescent="0.35">
      <c r="A2417" s="1">
        <v>16</v>
      </c>
      <c r="B2417" s="1" t="s">
        <v>79</v>
      </c>
      <c r="C2417" s="218">
        <v>44948</v>
      </c>
      <c r="D2417" s="218">
        <v>44944</v>
      </c>
      <c r="E2417" s="1">
        <v>2</v>
      </c>
      <c r="F2417" s="62">
        <v>47.12</v>
      </c>
    </row>
    <row r="2418" spans="1:6" x14ac:dyDescent="0.35">
      <c r="A2418" s="1">
        <v>16</v>
      </c>
      <c r="B2418" s="1" t="s">
        <v>79</v>
      </c>
      <c r="C2418" s="218">
        <v>44948</v>
      </c>
      <c r="D2418" s="218">
        <v>44945</v>
      </c>
      <c r="E2418" s="1">
        <v>6</v>
      </c>
      <c r="F2418" s="62">
        <v>171.75</v>
      </c>
    </row>
    <row r="2419" spans="1:6" x14ac:dyDescent="0.35">
      <c r="A2419" s="1">
        <v>16</v>
      </c>
      <c r="B2419" s="1" t="s">
        <v>79</v>
      </c>
      <c r="C2419" s="218">
        <v>44948</v>
      </c>
      <c r="D2419" s="218">
        <v>44946</v>
      </c>
      <c r="E2419" s="1">
        <v>4</v>
      </c>
      <c r="F2419" s="62">
        <v>155.22</v>
      </c>
    </row>
    <row r="2420" spans="1:6" x14ac:dyDescent="0.35">
      <c r="A2420" s="1">
        <v>16</v>
      </c>
      <c r="B2420" s="1" t="s">
        <v>79</v>
      </c>
      <c r="C2420" s="218">
        <v>44948</v>
      </c>
      <c r="D2420" s="218">
        <v>44947</v>
      </c>
      <c r="E2420" s="1">
        <v>7</v>
      </c>
      <c r="F2420" s="62">
        <v>256.11</v>
      </c>
    </row>
    <row r="2421" spans="1:6" x14ac:dyDescent="0.35">
      <c r="A2421" s="1">
        <v>16</v>
      </c>
      <c r="B2421" s="1" t="s">
        <v>79</v>
      </c>
      <c r="C2421" s="218">
        <v>44948</v>
      </c>
      <c r="D2421" s="218">
        <v>44948</v>
      </c>
      <c r="E2421" s="1">
        <v>1</v>
      </c>
      <c r="F2421" s="62">
        <v>53.86</v>
      </c>
    </row>
    <row r="2422" spans="1:6" x14ac:dyDescent="0.35">
      <c r="A2422" s="1">
        <v>16</v>
      </c>
      <c r="B2422" s="1" t="s">
        <v>79</v>
      </c>
      <c r="C2422" s="218">
        <v>44949</v>
      </c>
      <c r="D2422" s="218">
        <v>44944</v>
      </c>
      <c r="E2422" s="1">
        <v>6</v>
      </c>
      <c r="F2422" s="62">
        <v>171.85</v>
      </c>
    </row>
    <row r="2423" spans="1:6" x14ac:dyDescent="0.35">
      <c r="A2423" s="1">
        <v>16</v>
      </c>
      <c r="B2423" s="1" t="s">
        <v>79</v>
      </c>
      <c r="C2423" s="218">
        <v>44949</v>
      </c>
      <c r="D2423" s="218">
        <v>44945</v>
      </c>
      <c r="E2423" s="1">
        <v>4</v>
      </c>
      <c r="F2423" s="62">
        <v>94.44</v>
      </c>
    </row>
    <row r="2424" spans="1:6" x14ac:dyDescent="0.35">
      <c r="A2424" s="1">
        <v>16</v>
      </c>
      <c r="B2424" s="1" t="s">
        <v>79</v>
      </c>
      <c r="C2424" s="218">
        <v>44949</v>
      </c>
      <c r="D2424" s="218">
        <v>44946</v>
      </c>
      <c r="E2424" s="1">
        <v>1</v>
      </c>
      <c r="F2424" s="62">
        <v>23.46</v>
      </c>
    </row>
    <row r="2425" spans="1:6" x14ac:dyDescent="0.35">
      <c r="A2425" s="1">
        <v>16</v>
      </c>
      <c r="B2425" s="1" t="s">
        <v>79</v>
      </c>
      <c r="C2425" s="218">
        <v>44949</v>
      </c>
      <c r="D2425" s="218">
        <v>44947</v>
      </c>
      <c r="E2425" s="1">
        <v>4</v>
      </c>
      <c r="F2425" s="62">
        <v>154.63</v>
      </c>
    </row>
    <row r="2426" spans="1:6" x14ac:dyDescent="0.35">
      <c r="A2426" s="1">
        <v>16</v>
      </c>
      <c r="B2426" s="1" t="s">
        <v>79</v>
      </c>
      <c r="C2426" s="218">
        <v>44949</v>
      </c>
      <c r="D2426" s="218">
        <v>44948</v>
      </c>
      <c r="E2426" s="1">
        <v>2</v>
      </c>
      <c r="F2426" s="62">
        <v>106.62</v>
      </c>
    </row>
    <row r="2427" spans="1:6" x14ac:dyDescent="0.35">
      <c r="A2427" s="1">
        <v>16</v>
      </c>
      <c r="B2427" s="1" t="s">
        <v>79</v>
      </c>
      <c r="C2427" s="218">
        <v>44949</v>
      </c>
      <c r="D2427" s="218">
        <v>44949</v>
      </c>
      <c r="E2427" s="1">
        <v>4</v>
      </c>
      <c r="F2427" s="62">
        <v>155.57</v>
      </c>
    </row>
    <row r="2428" spans="1:6" x14ac:dyDescent="0.35">
      <c r="A2428" s="1">
        <v>16</v>
      </c>
      <c r="B2428" s="1" t="s">
        <v>79</v>
      </c>
      <c r="C2428" s="218">
        <v>44950</v>
      </c>
      <c r="D2428" s="218">
        <v>44946</v>
      </c>
      <c r="E2428" s="1">
        <v>7</v>
      </c>
      <c r="F2428" s="62">
        <v>225.11</v>
      </c>
    </row>
    <row r="2429" spans="1:6" x14ac:dyDescent="0.35">
      <c r="A2429" s="1">
        <v>16</v>
      </c>
      <c r="B2429" s="1" t="s">
        <v>79</v>
      </c>
      <c r="C2429" s="218">
        <v>44950</v>
      </c>
      <c r="D2429" s="218">
        <v>44947</v>
      </c>
      <c r="E2429" s="1">
        <v>14</v>
      </c>
      <c r="F2429" s="62">
        <v>391.03</v>
      </c>
    </row>
    <row r="2430" spans="1:6" x14ac:dyDescent="0.35">
      <c r="A2430" s="1">
        <v>16</v>
      </c>
      <c r="B2430" s="1" t="s">
        <v>79</v>
      </c>
      <c r="C2430" s="218">
        <v>44950</v>
      </c>
      <c r="D2430" s="218">
        <v>44948</v>
      </c>
      <c r="E2430" s="1">
        <v>10</v>
      </c>
      <c r="F2430" s="62">
        <v>356.14</v>
      </c>
    </row>
    <row r="2431" spans="1:6" x14ac:dyDescent="0.35">
      <c r="A2431" s="1">
        <v>16</v>
      </c>
      <c r="B2431" s="1" t="s">
        <v>79</v>
      </c>
      <c r="C2431" s="218">
        <v>44950</v>
      </c>
      <c r="D2431" s="218">
        <v>44949</v>
      </c>
      <c r="E2431" s="1">
        <v>2</v>
      </c>
      <c r="F2431" s="62">
        <v>107.17</v>
      </c>
    </row>
    <row r="2432" spans="1:6" x14ac:dyDescent="0.35">
      <c r="A2432" s="1">
        <v>16</v>
      </c>
      <c r="B2432" s="1" t="s">
        <v>79</v>
      </c>
      <c r="C2432" s="218">
        <v>44950</v>
      </c>
      <c r="D2432" s="218">
        <v>44950</v>
      </c>
      <c r="E2432" s="1">
        <v>2</v>
      </c>
      <c r="F2432" s="62">
        <v>108.2</v>
      </c>
    </row>
    <row r="2433" spans="1:6" x14ac:dyDescent="0.35">
      <c r="A2433" s="1">
        <v>16</v>
      </c>
      <c r="B2433" s="1" t="s">
        <v>79</v>
      </c>
      <c r="C2433" s="218">
        <v>44951</v>
      </c>
      <c r="D2433" s="218">
        <v>44948</v>
      </c>
      <c r="E2433" s="1">
        <v>3</v>
      </c>
      <c r="F2433" s="62">
        <v>70.88</v>
      </c>
    </row>
    <row r="2434" spans="1:6" x14ac:dyDescent="0.35">
      <c r="A2434" s="1">
        <v>16</v>
      </c>
      <c r="B2434" s="1" t="s">
        <v>79</v>
      </c>
      <c r="C2434" s="218">
        <v>44951</v>
      </c>
      <c r="D2434" s="218">
        <v>44949</v>
      </c>
      <c r="E2434" s="1">
        <v>7</v>
      </c>
      <c r="F2434" s="62">
        <v>195.42</v>
      </c>
    </row>
    <row r="2435" spans="1:6" x14ac:dyDescent="0.35">
      <c r="A2435" s="1">
        <v>16</v>
      </c>
      <c r="B2435" s="1" t="s">
        <v>79</v>
      </c>
      <c r="C2435" s="218">
        <v>44951</v>
      </c>
      <c r="D2435" s="218">
        <v>44950</v>
      </c>
      <c r="E2435" s="1">
        <v>4</v>
      </c>
      <c r="F2435" s="62">
        <v>154.69</v>
      </c>
    </row>
    <row r="2436" spans="1:6" x14ac:dyDescent="0.35">
      <c r="A2436" s="1">
        <v>16</v>
      </c>
      <c r="B2436" s="1" t="s">
        <v>79</v>
      </c>
      <c r="C2436" s="218">
        <v>44951</v>
      </c>
      <c r="D2436" s="218">
        <v>44951</v>
      </c>
      <c r="E2436" s="1">
        <v>5</v>
      </c>
      <c r="F2436" s="62">
        <v>178.64</v>
      </c>
    </row>
    <row r="2437" spans="1:6" x14ac:dyDescent="0.35">
      <c r="A2437" s="1">
        <v>16</v>
      </c>
      <c r="B2437" s="1" t="s">
        <v>79</v>
      </c>
      <c r="C2437" s="218">
        <v>44952</v>
      </c>
      <c r="D2437" s="218">
        <v>44949</v>
      </c>
      <c r="E2437" s="1">
        <v>6</v>
      </c>
      <c r="F2437" s="62">
        <v>172.01</v>
      </c>
    </row>
    <row r="2438" spans="1:6" x14ac:dyDescent="0.35">
      <c r="A2438" s="1">
        <v>16</v>
      </c>
      <c r="B2438" s="1" t="s">
        <v>79</v>
      </c>
      <c r="C2438" s="218">
        <v>44952</v>
      </c>
      <c r="D2438" s="218">
        <v>44950</v>
      </c>
      <c r="E2438" s="1">
        <v>3</v>
      </c>
      <c r="F2438" s="62">
        <v>131.33000000000001</v>
      </c>
    </row>
    <row r="2439" spans="1:6" x14ac:dyDescent="0.35">
      <c r="A2439" s="1">
        <v>16</v>
      </c>
      <c r="B2439" s="1" t="s">
        <v>79</v>
      </c>
      <c r="C2439" s="218">
        <v>44952</v>
      </c>
      <c r="D2439" s="218">
        <v>44951</v>
      </c>
      <c r="E2439" s="1">
        <v>8</v>
      </c>
      <c r="F2439" s="62">
        <v>309.57</v>
      </c>
    </row>
    <row r="2440" spans="1:6" x14ac:dyDescent="0.35">
      <c r="A2440" s="1">
        <v>16</v>
      </c>
      <c r="B2440" s="1" t="s">
        <v>79</v>
      </c>
      <c r="C2440" s="218">
        <v>44952</v>
      </c>
      <c r="D2440" s="218">
        <v>44952</v>
      </c>
      <c r="E2440" s="1">
        <v>14</v>
      </c>
      <c r="F2440" s="62">
        <v>511.71</v>
      </c>
    </row>
    <row r="2441" spans="1:6" x14ac:dyDescent="0.35">
      <c r="A2441" s="1">
        <v>17</v>
      </c>
      <c r="B2441" s="1" t="s">
        <v>80</v>
      </c>
      <c r="C2441" s="218">
        <v>44879</v>
      </c>
      <c r="D2441" s="218">
        <v>44878</v>
      </c>
      <c r="E2441" s="1">
        <v>7</v>
      </c>
      <c r="F2441" s="62">
        <v>164.14</v>
      </c>
    </row>
    <row r="2442" spans="1:6" x14ac:dyDescent="0.35">
      <c r="A2442" s="1">
        <v>17</v>
      </c>
      <c r="B2442" s="1" t="s">
        <v>80</v>
      </c>
      <c r="C2442" s="218">
        <v>44879</v>
      </c>
      <c r="D2442" s="218">
        <v>44879</v>
      </c>
      <c r="E2442" s="1">
        <v>2</v>
      </c>
      <c r="F2442" s="62">
        <v>82.71</v>
      </c>
    </row>
    <row r="2443" spans="1:6" x14ac:dyDescent="0.35">
      <c r="A2443" s="1">
        <v>17</v>
      </c>
      <c r="B2443" s="1" t="s">
        <v>80</v>
      </c>
      <c r="C2443" s="218">
        <v>44880</v>
      </c>
      <c r="D2443" s="218">
        <v>44878</v>
      </c>
      <c r="E2443" s="1">
        <v>4</v>
      </c>
      <c r="F2443" s="62">
        <v>94.69</v>
      </c>
    </row>
    <row r="2444" spans="1:6" x14ac:dyDescent="0.35">
      <c r="A2444" s="1">
        <v>17</v>
      </c>
      <c r="B2444" s="1" t="s">
        <v>80</v>
      </c>
      <c r="C2444" s="218">
        <v>44880</v>
      </c>
      <c r="D2444" s="218">
        <v>44880</v>
      </c>
      <c r="E2444" s="1">
        <v>5</v>
      </c>
      <c r="F2444" s="62">
        <v>142.36000000000001</v>
      </c>
    </row>
    <row r="2445" spans="1:6" x14ac:dyDescent="0.35">
      <c r="A2445" s="1">
        <v>17</v>
      </c>
      <c r="B2445" s="1" t="s">
        <v>80</v>
      </c>
      <c r="C2445" s="218">
        <v>44881</v>
      </c>
      <c r="D2445" s="218">
        <v>44878</v>
      </c>
      <c r="E2445" s="1">
        <v>3</v>
      </c>
      <c r="F2445" s="62">
        <v>69.790000000000006</v>
      </c>
    </row>
    <row r="2446" spans="1:6" x14ac:dyDescent="0.35">
      <c r="A2446" s="1">
        <v>17</v>
      </c>
      <c r="B2446" s="1" t="s">
        <v>80</v>
      </c>
      <c r="C2446" s="218">
        <v>44881</v>
      </c>
      <c r="D2446" s="218">
        <v>44879</v>
      </c>
      <c r="E2446" s="1">
        <v>4</v>
      </c>
      <c r="F2446" s="62">
        <v>124.43</v>
      </c>
    </row>
    <row r="2447" spans="1:6" x14ac:dyDescent="0.35">
      <c r="A2447" s="1">
        <v>17</v>
      </c>
      <c r="B2447" s="1" t="s">
        <v>80</v>
      </c>
      <c r="C2447" s="218">
        <v>44881</v>
      </c>
      <c r="D2447" s="218">
        <v>44880</v>
      </c>
      <c r="E2447" s="1">
        <v>6</v>
      </c>
      <c r="F2447" s="62">
        <v>168.19</v>
      </c>
    </row>
    <row r="2448" spans="1:6" x14ac:dyDescent="0.35">
      <c r="A2448" s="1">
        <v>17</v>
      </c>
      <c r="B2448" s="1" t="s">
        <v>80</v>
      </c>
      <c r="C2448" s="218">
        <v>44881</v>
      </c>
      <c r="D2448" s="218">
        <v>44881</v>
      </c>
      <c r="E2448" s="1">
        <v>4</v>
      </c>
      <c r="F2448" s="62">
        <v>153</v>
      </c>
    </row>
    <row r="2449" spans="1:6" x14ac:dyDescent="0.35">
      <c r="A2449" s="1">
        <v>17</v>
      </c>
      <c r="B2449" s="1" t="s">
        <v>80</v>
      </c>
      <c r="C2449" s="218">
        <v>44883</v>
      </c>
      <c r="D2449" s="218">
        <v>44878</v>
      </c>
      <c r="E2449" s="1">
        <v>1</v>
      </c>
      <c r="F2449" s="62">
        <v>22.97</v>
      </c>
    </row>
    <row r="2450" spans="1:6" x14ac:dyDescent="0.35">
      <c r="A2450" s="1">
        <v>17</v>
      </c>
      <c r="B2450" s="1" t="s">
        <v>80</v>
      </c>
      <c r="C2450" s="218">
        <v>44883</v>
      </c>
      <c r="D2450" s="218">
        <v>44880</v>
      </c>
      <c r="E2450" s="1">
        <v>14</v>
      </c>
      <c r="F2450" s="62">
        <v>324.69</v>
      </c>
    </row>
    <row r="2451" spans="1:6" x14ac:dyDescent="0.35">
      <c r="A2451" s="1">
        <v>17</v>
      </c>
      <c r="B2451" s="1" t="s">
        <v>80</v>
      </c>
      <c r="C2451" s="218">
        <v>44883</v>
      </c>
      <c r="D2451" s="218">
        <v>44881</v>
      </c>
      <c r="E2451" s="1">
        <v>2</v>
      </c>
      <c r="F2451" s="62">
        <v>77.37</v>
      </c>
    </row>
    <row r="2452" spans="1:6" x14ac:dyDescent="0.35">
      <c r="A2452" s="1">
        <v>17</v>
      </c>
      <c r="B2452" s="1" t="s">
        <v>80</v>
      </c>
      <c r="C2452" s="218">
        <v>44883</v>
      </c>
      <c r="D2452" s="218">
        <v>44882</v>
      </c>
      <c r="E2452" s="1">
        <v>1</v>
      </c>
      <c r="F2452" s="62">
        <v>48.66</v>
      </c>
    </row>
    <row r="2453" spans="1:6" x14ac:dyDescent="0.35">
      <c r="A2453" s="1">
        <v>17</v>
      </c>
      <c r="B2453" s="1" t="s">
        <v>80</v>
      </c>
      <c r="C2453" s="218">
        <v>44884</v>
      </c>
      <c r="D2453" s="218">
        <v>44880</v>
      </c>
      <c r="E2453" s="1">
        <v>1</v>
      </c>
      <c r="F2453" s="62">
        <v>23.51</v>
      </c>
    </row>
    <row r="2454" spans="1:6" x14ac:dyDescent="0.35">
      <c r="A2454" s="1">
        <v>17</v>
      </c>
      <c r="B2454" s="1" t="s">
        <v>80</v>
      </c>
      <c r="C2454" s="218">
        <v>44884</v>
      </c>
      <c r="D2454" s="218">
        <v>44881</v>
      </c>
      <c r="E2454" s="1">
        <v>13</v>
      </c>
      <c r="F2454" s="62">
        <v>358.41</v>
      </c>
    </row>
    <row r="2455" spans="1:6" x14ac:dyDescent="0.35">
      <c r="A2455" s="1">
        <v>17</v>
      </c>
      <c r="B2455" s="1" t="s">
        <v>80</v>
      </c>
      <c r="C2455" s="218">
        <v>44884</v>
      </c>
      <c r="D2455" s="218">
        <v>44882</v>
      </c>
      <c r="E2455" s="1">
        <v>7</v>
      </c>
      <c r="F2455" s="62">
        <v>247.99</v>
      </c>
    </row>
    <row r="2456" spans="1:6" x14ac:dyDescent="0.35">
      <c r="A2456" s="1">
        <v>17</v>
      </c>
      <c r="B2456" s="1" t="s">
        <v>80</v>
      </c>
      <c r="C2456" s="218">
        <v>44884</v>
      </c>
      <c r="D2456" s="218">
        <v>44883</v>
      </c>
      <c r="E2456" s="1">
        <v>1</v>
      </c>
      <c r="F2456" s="62">
        <v>23.07</v>
      </c>
    </row>
    <row r="2457" spans="1:6" x14ac:dyDescent="0.35">
      <c r="A2457" s="1">
        <v>17</v>
      </c>
      <c r="B2457" s="1" t="s">
        <v>80</v>
      </c>
      <c r="C2457" s="218">
        <v>44885</v>
      </c>
      <c r="D2457" s="218">
        <v>44879</v>
      </c>
      <c r="E2457" s="1">
        <v>1</v>
      </c>
      <c r="F2457" s="62">
        <v>23.02</v>
      </c>
    </row>
    <row r="2458" spans="1:6" x14ac:dyDescent="0.35">
      <c r="A2458" s="1">
        <v>17</v>
      </c>
      <c r="B2458" s="1" t="s">
        <v>80</v>
      </c>
      <c r="C2458" s="218">
        <v>44885</v>
      </c>
      <c r="D2458" s="218">
        <v>44880</v>
      </c>
      <c r="E2458" s="1">
        <v>1</v>
      </c>
      <c r="F2458" s="62">
        <v>22.62</v>
      </c>
    </row>
    <row r="2459" spans="1:6" x14ac:dyDescent="0.35">
      <c r="A2459" s="1">
        <v>17</v>
      </c>
      <c r="B2459" s="1" t="s">
        <v>80</v>
      </c>
      <c r="C2459" s="218">
        <v>44885</v>
      </c>
      <c r="D2459" s="218">
        <v>44881</v>
      </c>
      <c r="E2459" s="1">
        <v>7</v>
      </c>
      <c r="F2459" s="62">
        <v>160.57</v>
      </c>
    </row>
    <row r="2460" spans="1:6" x14ac:dyDescent="0.35">
      <c r="A2460" s="1">
        <v>17</v>
      </c>
      <c r="B2460" s="1" t="s">
        <v>80</v>
      </c>
      <c r="C2460" s="218">
        <v>44885</v>
      </c>
      <c r="D2460" s="218">
        <v>44882</v>
      </c>
      <c r="E2460" s="1">
        <v>12</v>
      </c>
      <c r="F2460" s="62">
        <v>490.98</v>
      </c>
    </row>
    <row r="2461" spans="1:6" x14ac:dyDescent="0.35">
      <c r="A2461" s="1">
        <v>17</v>
      </c>
      <c r="B2461" s="1" t="s">
        <v>80</v>
      </c>
      <c r="C2461" s="218">
        <v>44885</v>
      </c>
      <c r="D2461" s="218">
        <v>44883</v>
      </c>
      <c r="E2461" s="1">
        <v>3</v>
      </c>
      <c r="F2461" s="62">
        <v>129.38999999999999</v>
      </c>
    </row>
    <row r="2462" spans="1:6" x14ac:dyDescent="0.35">
      <c r="A2462" s="1">
        <v>17</v>
      </c>
      <c r="B2462" s="1" t="s">
        <v>80</v>
      </c>
      <c r="C2462" s="218">
        <v>44885</v>
      </c>
      <c r="D2462" s="218">
        <v>44884</v>
      </c>
      <c r="E2462" s="1">
        <v>8</v>
      </c>
      <c r="F2462" s="62">
        <v>308.04000000000002</v>
      </c>
    </row>
    <row r="2463" spans="1:6" x14ac:dyDescent="0.35">
      <c r="A2463" s="1">
        <v>17</v>
      </c>
      <c r="B2463" s="1" t="s">
        <v>80</v>
      </c>
      <c r="C2463" s="218">
        <v>44885</v>
      </c>
      <c r="D2463" s="218">
        <v>44885</v>
      </c>
      <c r="E2463" s="1">
        <v>2</v>
      </c>
      <c r="F2463" s="62">
        <v>108.2</v>
      </c>
    </row>
    <row r="2464" spans="1:6" x14ac:dyDescent="0.35">
      <c r="A2464" s="1">
        <v>17</v>
      </c>
      <c r="B2464" s="1" t="s">
        <v>80</v>
      </c>
      <c r="C2464" s="218">
        <v>44886</v>
      </c>
      <c r="D2464" s="218">
        <v>44882</v>
      </c>
      <c r="E2464" s="1">
        <v>1</v>
      </c>
      <c r="F2464" s="62">
        <v>23.61</v>
      </c>
    </row>
    <row r="2465" spans="1:6" x14ac:dyDescent="0.35">
      <c r="A2465" s="1">
        <v>17</v>
      </c>
      <c r="B2465" s="1" t="s">
        <v>80</v>
      </c>
      <c r="C2465" s="218">
        <v>44886</v>
      </c>
      <c r="D2465" s="218">
        <v>44883</v>
      </c>
      <c r="E2465" s="1">
        <v>2</v>
      </c>
      <c r="F2465" s="62">
        <v>47.12</v>
      </c>
    </row>
    <row r="2466" spans="1:6" x14ac:dyDescent="0.35">
      <c r="A2466" s="1">
        <v>17</v>
      </c>
      <c r="B2466" s="1" t="s">
        <v>80</v>
      </c>
      <c r="C2466" s="218">
        <v>44886</v>
      </c>
      <c r="D2466" s="218">
        <v>44884</v>
      </c>
      <c r="E2466" s="1">
        <v>6</v>
      </c>
      <c r="F2466" s="62">
        <v>229.73</v>
      </c>
    </row>
    <row r="2467" spans="1:6" x14ac:dyDescent="0.35">
      <c r="A2467" s="1">
        <v>17</v>
      </c>
      <c r="B2467" s="1" t="s">
        <v>80</v>
      </c>
      <c r="C2467" s="218">
        <v>44886</v>
      </c>
      <c r="D2467" s="218">
        <v>44885</v>
      </c>
      <c r="E2467" s="1">
        <v>2</v>
      </c>
      <c r="F2467" s="62">
        <v>107.11</v>
      </c>
    </row>
    <row r="2468" spans="1:6" x14ac:dyDescent="0.35">
      <c r="A2468" s="1">
        <v>17</v>
      </c>
      <c r="B2468" s="1" t="s">
        <v>80</v>
      </c>
      <c r="C2468" s="218">
        <v>44886</v>
      </c>
      <c r="D2468" s="218">
        <v>44886</v>
      </c>
      <c r="E2468" s="1">
        <v>4</v>
      </c>
      <c r="F2468" s="62">
        <v>154.94</v>
      </c>
    </row>
    <row r="2469" spans="1:6" x14ac:dyDescent="0.35">
      <c r="A2469" s="1">
        <v>17</v>
      </c>
      <c r="B2469" s="1" t="s">
        <v>80</v>
      </c>
      <c r="C2469" s="218">
        <v>44887</v>
      </c>
      <c r="D2469" s="218">
        <v>44882</v>
      </c>
      <c r="E2469" s="1">
        <v>1</v>
      </c>
      <c r="F2469" s="62">
        <v>23.36</v>
      </c>
    </row>
    <row r="2470" spans="1:6" x14ac:dyDescent="0.35">
      <c r="A2470" s="1">
        <v>17</v>
      </c>
      <c r="B2470" s="1" t="s">
        <v>80</v>
      </c>
      <c r="C2470" s="218">
        <v>44887</v>
      </c>
      <c r="D2470" s="218">
        <v>44883</v>
      </c>
      <c r="E2470" s="1">
        <v>1</v>
      </c>
      <c r="F2470" s="62">
        <v>23.61</v>
      </c>
    </row>
    <row r="2471" spans="1:6" x14ac:dyDescent="0.35">
      <c r="A2471" s="1">
        <v>17</v>
      </c>
      <c r="B2471" s="1" t="s">
        <v>80</v>
      </c>
      <c r="C2471" s="218">
        <v>44887</v>
      </c>
      <c r="D2471" s="218">
        <v>44884</v>
      </c>
      <c r="E2471" s="1">
        <v>4</v>
      </c>
      <c r="F2471" s="62">
        <v>121.37</v>
      </c>
    </row>
    <row r="2472" spans="1:6" x14ac:dyDescent="0.35">
      <c r="A2472" s="1">
        <v>17</v>
      </c>
      <c r="B2472" s="1" t="s">
        <v>80</v>
      </c>
      <c r="C2472" s="218">
        <v>44887</v>
      </c>
      <c r="D2472" s="218">
        <v>44886</v>
      </c>
      <c r="E2472" s="1">
        <v>2</v>
      </c>
      <c r="F2472" s="62">
        <v>106.13</v>
      </c>
    </row>
    <row r="2473" spans="1:6" x14ac:dyDescent="0.35">
      <c r="A2473" s="1">
        <v>17</v>
      </c>
      <c r="B2473" s="1" t="s">
        <v>80</v>
      </c>
      <c r="C2473" s="218">
        <v>44887</v>
      </c>
      <c r="D2473" s="218">
        <v>44887</v>
      </c>
      <c r="E2473" s="1">
        <v>7</v>
      </c>
      <c r="F2473" s="62">
        <v>252.97</v>
      </c>
    </row>
    <row r="2474" spans="1:6" x14ac:dyDescent="0.35">
      <c r="A2474" s="1">
        <v>17</v>
      </c>
      <c r="B2474" s="1" t="s">
        <v>80</v>
      </c>
      <c r="C2474" s="218">
        <v>44888</v>
      </c>
      <c r="D2474" s="218">
        <v>44884</v>
      </c>
      <c r="E2474" s="1">
        <v>2</v>
      </c>
      <c r="F2474" s="62">
        <v>46.33</v>
      </c>
    </row>
    <row r="2475" spans="1:6" x14ac:dyDescent="0.35">
      <c r="A2475" s="1">
        <v>17</v>
      </c>
      <c r="B2475" s="1" t="s">
        <v>80</v>
      </c>
      <c r="C2475" s="218">
        <v>44888</v>
      </c>
      <c r="D2475" s="218">
        <v>44885</v>
      </c>
      <c r="E2475" s="1">
        <v>3</v>
      </c>
      <c r="F2475" s="62">
        <v>161.12</v>
      </c>
    </row>
    <row r="2476" spans="1:6" x14ac:dyDescent="0.35">
      <c r="A2476" s="1">
        <v>17</v>
      </c>
      <c r="B2476" s="1" t="s">
        <v>80</v>
      </c>
      <c r="C2476" s="218">
        <v>44888</v>
      </c>
      <c r="D2476" s="218">
        <v>44886</v>
      </c>
      <c r="E2476" s="1">
        <v>4</v>
      </c>
      <c r="F2476" s="62">
        <v>121.18</v>
      </c>
    </row>
    <row r="2477" spans="1:6" x14ac:dyDescent="0.35">
      <c r="A2477" s="1">
        <v>17</v>
      </c>
      <c r="B2477" s="1" t="s">
        <v>80</v>
      </c>
      <c r="C2477" s="218">
        <v>44888</v>
      </c>
      <c r="D2477" s="218">
        <v>44887</v>
      </c>
      <c r="E2477" s="1">
        <v>11</v>
      </c>
      <c r="F2477" s="62">
        <v>347.69</v>
      </c>
    </row>
    <row r="2478" spans="1:6" x14ac:dyDescent="0.35">
      <c r="A2478" s="1">
        <v>17</v>
      </c>
      <c r="B2478" s="1" t="s">
        <v>80</v>
      </c>
      <c r="C2478" s="218">
        <v>44888</v>
      </c>
      <c r="D2478" s="218">
        <v>44888</v>
      </c>
      <c r="E2478" s="1">
        <v>10</v>
      </c>
      <c r="F2478" s="62">
        <v>293.77999999999997</v>
      </c>
    </row>
    <row r="2479" spans="1:6" x14ac:dyDescent="0.35">
      <c r="A2479" s="1">
        <v>17</v>
      </c>
      <c r="B2479" s="1" t="s">
        <v>80</v>
      </c>
      <c r="C2479" s="218">
        <v>44889</v>
      </c>
      <c r="D2479" s="218">
        <v>44884</v>
      </c>
      <c r="E2479" s="1">
        <v>2</v>
      </c>
      <c r="F2479" s="62">
        <v>46.87</v>
      </c>
    </row>
    <row r="2480" spans="1:6" x14ac:dyDescent="0.35">
      <c r="A2480" s="1">
        <v>17</v>
      </c>
      <c r="B2480" s="1" t="s">
        <v>80</v>
      </c>
      <c r="C2480" s="218">
        <v>44889</v>
      </c>
      <c r="D2480" s="218">
        <v>44885</v>
      </c>
      <c r="E2480" s="1">
        <v>1</v>
      </c>
      <c r="F2480" s="62">
        <v>53.61</v>
      </c>
    </row>
    <row r="2481" spans="1:6" x14ac:dyDescent="0.35">
      <c r="A2481" s="1">
        <v>17</v>
      </c>
      <c r="B2481" s="1" t="s">
        <v>80</v>
      </c>
      <c r="C2481" s="218">
        <v>44889</v>
      </c>
      <c r="D2481" s="218">
        <v>44886</v>
      </c>
      <c r="E2481" s="1">
        <v>1</v>
      </c>
      <c r="F2481" s="62">
        <v>23.41</v>
      </c>
    </row>
    <row r="2482" spans="1:6" x14ac:dyDescent="0.35">
      <c r="A2482" s="1">
        <v>17</v>
      </c>
      <c r="B2482" s="1" t="s">
        <v>80</v>
      </c>
      <c r="C2482" s="218">
        <v>44889</v>
      </c>
      <c r="D2482" s="218">
        <v>44887</v>
      </c>
      <c r="E2482" s="1">
        <v>7</v>
      </c>
      <c r="F2482" s="62">
        <v>163.72999999999999</v>
      </c>
    </row>
    <row r="2483" spans="1:6" x14ac:dyDescent="0.35">
      <c r="A2483" s="1">
        <v>17</v>
      </c>
      <c r="B2483" s="1" t="s">
        <v>80</v>
      </c>
      <c r="C2483" s="218">
        <v>44889</v>
      </c>
      <c r="D2483" s="218">
        <v>44888</v>
      </c>
      <c r="E2483" s="1">
        <v>4</v>
      </c>
      <c r="F2483" s="62">
        <v>184.64</v>
      </c>
    </row>
    <row r="2484" spans="1:6" x14ac:dyDescent="0.35">
      <c r="A2484" s="1">
        <v>17</v>
      </c>
      <c r="B2484" s="1" t="s">
        <v>80</v>
      </c>
      <c r="C2484" s="218">
        <v>44889</v>
      </c>
      <c r="D2484" s="218">
        <v>44889</v>
      </c>
      <c r="E2484" s="1">
        <v>8</v>
      </c>
      <c r="F2484" s="62">
        <v>307.33</v>
      </c>
    </row>
    <row r="2485" spans="1:6" x14ac:dyDescent="0.35">
      <c r="A2485" s="1">
        <v>17</v>
      </c>
      <c r="B2485" s="1" t="s">
        <v>80</v>
      </c>
      <c r="C2485" s="218">
        <v>44890</v>
      </c>
      <c r="D2485" s="218">
        <v>44886</v>
      </c>
      <c r="E2485" s="1">
        <v>10</v>
      </c>
      <c r="F2485" s="62">
        <v>233.69</v>
      </c>
    </row>
    <row r="2486" spans="1:6" x14ac:dyDescent="0.35">
      <c r="A2486" s="1">
        <v>17</v>
      </c>
      <c r="B2486" s="1" t="s">
        <v>80</v>
      </c>
      <c r="C2486" s="218">
        <v>44890</v>
      </c>
      <c r="D2486" s="218">
        <v>44887</v>
      </c>
      <c r="E2486" s="1">
        <v>1</v>
      </c>
      <c r="F2486" s="62">
        <v>23.22</v>
      </c>
    </row>
    <row r="2487" spans="1:6" x14ac:dyDescent="0.35">
      <c r="A2487" s="1">
        <v>17</v>
      </c>
      <c r="B2487" s="1" t="s">
        <v>80</v>
      </c>
      <c r="C2487" s="218">
        <v>44890</v>
      </c>
      <c r="D2487" s="218">
        <v>44888</v>
      </c>
      <c r="E2487" s="1">
        <v>1</v>
      </c>
      <c r="F2487" s="62">
        <v>54.3</v>
      </c>
    </row>
    <row r="2488" spans="1:6" x14ac:dyDescent="0.35">
      <c r="A2488" s="1">
        <v>17</v>
      </c>
      <c r="B2488" s="1" t="s">
        <v>80</v>
      </c>
      <c r="C2488" s="218">
        <v>44890</v>
      </c>
      <c r="D2488" s="218">
        <v>44889</v>
      </c>
      <c r="E2488" s="1">
        <v>11</v>
      </c>
      <c r="F2488" s="62">
        <v>346.74</v>
      </c>
    </row>
    <row r="2489" spans="1:6" x14ac:dyDescent="0.35">
      <c r="A2489" s="1">
        <v>17</v>
      </c>
      <c r="B2489" s="1" t="s">
        <v>80</v>
      </c>
      <c r="C2489" s="218">
        <v>44890</v>
      </c>
      <c r="D2489" s="218">
        <v>44890</v>
      </c>
      <c r="E2489" s="1">
        <v>6</v>
      </c>
      <c r="F2489" s="62">
        <v>323.45</v>
      </c>
    </row>
    <row r="2490" spans="1:6" x14ac:dyDescent="0.35">
      <c r="A2490" s="1">
        <v>17</v>
      </c>
      <c r="B2490" s="1" t="s">
        <v>80</v>
      </c>
      <c r="C2490" s="218">
        <v>44891</v>
      </c>
      <c r="D2490" s="218">
        <v>44886</v>
      </c>
      <c r="E2490" s="1">
        <v>1</v>
      </c>
      <c r="F2490" s="62">
        <v>53.06</v>
      </c>
    </row>
    <row r="2491" spans="1:6" x14ac:dyDescent="0.35">
      <c r="A2491" s="1">
        <v>17</v>
      </c>
      <c r="B2491" s="1" t="s">
        <v>80</v>
      </c>
      <c r="C2491" s="218">
        <v>44891</v>
      </c>
      <c r="D2491" s="218">
        <v>44887</v>
      </c>
      <c r="E2491" s="1">
        <v>6</v>
      </c>
      <c r="F2491" s="62">
        <v>138.69</v>
      </c>
    </row>
    <row r="2492" spans="1:6" x14ac:dyDescent="0.35">
      <c r="A2492" s="1">
        <v>17</v>
      </c>
      <c r="B2492" s="1" t="s">
        <v>80</v>
      </c>
      <c r="C2492" s="218">
        <v>44891</v>
      </c>
      <c r="D2492" s="218">
        <v>44888</v>
      </c>
      <c r="E2492" s="1">
        <v>2</v>
      </c>
      <c r="F2492" s="62">
        <v>76.680000000000007</v>
      </c>
    </row>
    <row r="2493" spans="1:6" x14ac:dyDescent="0.35">
      <c r="A2493" s="1">
        <v>17</v>
      </c>
      <c r="B2493" s="1" t="s">
        <v>80</v>
      </c>
      <c r="C2493" s="218">
        <v>44891</v>
      </c>
      <c r="D2493" s="218">
        <v>44889</v>
      </c>
      <c r="E2493" s="1">
        <v>4</v>
      </c>
      <c r="F2493" s="62">
        <v>151.77000000000001</v>
      </c>
    </row>
    <row r="2494" spans="1:6" x14ac:dyDescent="0.35">
      <c r="A2494" s="1">
        <v>17</v>
      </c>
      <c r="B2494" s="1" t="s">
        <v>80</v>
      </c>
      <c r="C2494" s="218">
        <v>44891</v>
      </c>
      <c r="D2494" s="218">
        <v>44890</v>
      </c>
      <c r="E2494" s="1">
        <v>10</v>
      </c>
      <c r="F2494" s="62">
        <v>473.68</v>
      </c>
    </row>
    <row r="2495" spans="1:6" x14ac:dyDescent="0.35">
      <c r="A2495" s="1">
        <v>17</v>
      </c>
      <c r="B2495" s="1" t="s">
        <v>80</v>
      </c>
      <c r="C2495" s="218">
        <v>44891</v>
      </c>
      <c r="D2495" s="218">
        <v>44891</v>
      </c>
      <c r="E2495" s="1">
        <v>3</v>
      </c>
      <c r="F2495" s="62">
        <v>159.59</v>
      </c>
    </row>
    <row r="2496" spans="1:6" x14ac:dyDescent="0.35">
      <c r="A2496" s="1">
        <v>17</v>
      </c>
      <c r="B2496" s="1" t="s">
        <v>80</v>
      </c>
      <c r="C2496" s="218">
        <v>44892</v>
      </c>
      <c r="D2496" s="218">
        <v>44886</v>
      </c>
      <c r="E2496" s="1">
        <v>2</v>
      </c>
      <c r="F2496" s="62">
        <v>46.58</v>
      </c>
    </row>
    <row r="2497" spans="1:6" x14ac:dyDescent="0.35">
      <c r="A2497" s="1">
        <v>17</v>
      </c>
      <c r="B2497" s="1" t="s">
        <v>80</v>
      </c>
      <c r="C2497" s="218">
        <v>44892</v>
      </c>
      <c r="D2497" s="218">
        <v>44887</v>
      </c>
      <c r="E2497" s="1">
        <v>2</v>
      </c>
      <c r="F2497" s="62">
        <v>47.17</v>
      </c>
    </row>
    <row r="2498" spans="1:6" x14ac:dyDescent="0.35">
      <c r="A2498" s="1">
        <v>17</v>
      </c>
      <c r="B2498" s="1" t="s">
        <v>80</v>
      </c>
      <c r="C2498" s="218">
        <v>44892</v>
      </c>
      <c r="D2498" s="218">
        <v>44888</v>
      </c>
      <c r="E2498" s="1">
        <v>7</v>
      </c>
      <c r="F2498" s="62">
        <v>253.98</v>
      </c>
    </row>
    <row r="2499" spans="1:6" x14ac:dyDescent="0.35">
      <c r="A2499" s="1">
        <v>17</v>
      </c>
      <c r="B2499" s="1" t="s">
        <v>80</v>
      </c>
      <c r="C2499" s="218">
        <v>44892</v>
      </c>
      <c r="D2499" s="218">
        <v>44891</v>
      </c>
      <c r="E2499" s="1">
        <v>6</v>
      </c>
      <c r="F2499" s="62">
        <v>229.95</v>
      </c>
    </row>
    <row r="2500" spans="1:6" x14ac:dyDescent="0.35">
      <c r="A2500" s="1">
        <v>17</v>
      </c>
      <c r="B2500" s="1" t="s">
        <v>80</v>
      </c>
      <c r="C2500" s="218">
        <v>44892</v>
      </c>
      <c r="D2500" s="218">
        <v>44892</v>
      </c>
      <c r="E2500" s="1">
        <v>9</v>
      </c>
      <c r="F2500" s="62">
        <v>298.77</v>
      </c>
    </row>
    <row r="2501" spans="1:6" x14ac:dyDescent="0.35">
      <c r="A2501" s="1">
        <v>17</v>
      </c>
      <c r="B2501" s="1" t="s">
        <v>80</v>
      </c>
      <c r="C2501" s="218">
        <v>44893</v>
      </c>
      <c r="D2501" s="218">
        <v>44887</v>
      </c>
      <c r="E2501" s="1">
        <v>2</v>
      </c>
      <c r="F2501" s="62">
        <v>46.28</v>
      </c>
    </row>
    <row r="2502" spans="1:6" x14ac:dyDescent="0.35">
      <c r="A2502" s="1">
        <v>17</v>
      </c>
      <c r="B2502" s="1" t="s">
        <v>80</v>
      </c>
      <c r="C2502" s="218">
        <v>44893</v>
      </c>
      <c r="D2502" s="218">
        <v>44888</v>
      </c>
      <c r="E2502" s="1">
        <v>1</v>
      </c>
      <c r="F2502" s="62">
        <v>23.26</v>
      </c>
    </row>
    <row r="2503" spans="1:6" x14ac:dyDescent="0.35">
      <c r="A2503" s="1">
        <v>17</v>
      </c>
      <c r="B2503" s="1" t="s">
        <v>80</v>
      </c>
      <c r="C2503" s="218">
        <v>44893</v>
      </c>
      <c r="D2503" s="218">
        <v>44889</v>
      </c>
      <c r="E2503" s="1">
        <v>5</v>
      </c>
      <c r="F2503" s="62">
        <v>265.92</v>
      </c>
    </row>
    <row r="2504" spans="1:6" x14ac:dyDescent="0.35">
      <c r="A2504" s="1">
        <v>17</v>
      </c>
      <c r="B2504" s="1" t="s">
        <v>80</v>
      </c>
      <c r="C2504" s="218">
        <v>44893</v>
      </c>
      <c r="D2504" s="218">
        <v>44890</v>
      </c>
      <c r="E2504" s="1">
        <v>1</v>
      </c>
      <c r="F2504" s="62">
        <v>53.51</v>
      </c>
    </row>
    <row r="2505" spans="1:6" x14ac:dyDescent="0.35">
      <c r="A2505" s="1">
        <v>17</v>
      </c>
      <c r="B2505" s="1" t="s">
        <v>80</v>
      </c>
      <c r="C2505" s="218">
        <v>44893</v>
      </c>
      <c r="D2505" s="218">
        <v>44891</v>
      </c>
      <c r="E2505" s="1">
        <v>2</v>
      </c>
      <c r="F2505" s="62">
        <v>46.78</v>
      </c>
    </row>
    <row r="2506" spans="1:6" x14ac:dyDescent="0.35">
      <c r="A2506" s="1">
        <v>17</v>
      </c>
      <c r="B2506" s="1" t="s">
        <v>80</v>
      </c>
      <c r="C2506" s="218">
        <v>44893</v>
      </c>
      <c r="D2506" s="218">
        <v>44892</v>
      </c>
      <c r="E2506" s="1">
        <v>6</v>
      </c>
      <c r="F2506" s="62">
        <v>230.02</v>
      </c>
    </row>
    <row r="2507" spans="1:6" x14ac:dyDescent="0.35">
      <c r="A2507" s="1">
        <v>17</v>
      </c>
      <c r="B2507" s="1" t="s">
        <v>80</v>
      </c>
      <c r="C2507" s="218">
        <v>44893</v>
      </c>
      <c r="D2507" s="218">
        <v>44893</v>
      </c>
      <c r="E2507" s="1">
        <v>8</v>
      </c>
      <c r="F2507" s="62">
        <v>398.98</v>
      </c>
    </row>
    <row r="2508" spans="1:6" x14ac:dyDescent="0.35">
      <c r="A2508" s="1">
        <v>17</v>
      </c>
      <c r="B2508" s="1" t="s">
        <v>80</v>
      </c>
      <c r="C2508" s="218">
        <v>44894</v>
      </c>
      <c r="D2508" s="218">
        <v>44889</v>
      </c>
      <c r="E2508" s="1">
        <v>6</v>
      </c>
      <c r="F2508" s="62">
        <v>138.9</v>
      </c>
    </row>
    <row r="2509" spans="1:6" x14ac:dyDescent="0.35">
      <c r="A2509" s="1">
        <v>17</v>
      </c>
      <c r="B2509" s="1" t="s">
        <v>80</v>
      </c>
      <c r="C2509" s="218">
        <v>44894</v>
      </c>
      <c r="D2509" s="218">
        <v>44890</v>
      </c>
      <c r="E2509" s="1">
        <v>5</v>
      </c>
      <c r="F2509" s="62">
        <v>234.68</v>
      </c>
    </row>
    <row r="2510" spans="1:6" x14ac:dyDescent="0.35">
      <c r="A2510" s="1">
        <v>17</v>
      </c>
      <c r="B2510" s="1" t="s">
        <v>80</v>
      </c>
      <c r="C2510" s="218">
        <v>44894</v>
      </c>
      <c r="D2510" s="218">
        <v>44891</v>
      </c>
      <c r="E2510" s="1">
        <v>6</v>
      </c>
      <c r="F2510" s="62">
        <v>170.19</v>
      </c>
    </row>
    <row r="2511" spans="1:6" x14ac:dyDescent="0.35">
      <c r="A2511" s="1">
        <v>17</v>
      </c>
      <c r="B2511" s="1" t="s">
        <v>80</v>
      </c>
      <c r="C2511" s="218">
        <v>44894</v>
      </c>
      <c r="D2511" s="218">
        <v>44892</v>
      </c>
      <c r="E2511" s="1">
        <v>2</v>
      </c>
      <c r="F2511" s="62">
        <v>46.77</v>
      </c>
    </row>
    <row r="2512" spans="1:6" x14ac:dyDescent="0.35">
      <c r="A2512" s="1">
        <v>17</v>
      </c>
      <c r="B2512" s="1" t="s">
        <v>80</v>
      </c>
      <c r="C2512" s="218">
        <v>44894</v>
      </c>
      <c r="D2512" s="218">
        <v>44893</v>
      </c>
      <c r="E2512" s="1">
        <v>5</v>
      </c>
      <c r="F2512" s="62">
        <v>265.57</v>
      </c>
    </row>
    <row r="2513" spans="1:6" x14ac:dyDescent="0.35">
      <c r="A2513" s="1">
        <v>17</v>
      </c>
      <c r="B2513" s="1" t="s">
        <v>80</v>
      </c>
      <c r="C2513" s="218">
        <v>44894</v>
      </c>
      <c r="D2513" s="218">
        <v>44894</v>
      </c>
      <c r="E2513" s="1">
        <v>4</v>
      </c>
      <c r="F2513" s="62">
        <v>155.32</v>
      </c>
    </row>
    <row r="2514" spans="1:6" x14ac:dyDescent="0.35">
      <c r="A2514" s="1">
        <v>17</v>
      </c>
      <c r="B2514" s="1" t="s">
        <v>80</v>
      </c>
      <c r="C2514" s="218">
        <v>44895</v>
      </c>
      <c r="D2514" s="218">
        <v>44891</v>
      </c>
      <c r="E2514" s="1">
        <v>2</v>
      </c>
      <c r="F2514" s="62">
        <v>107.17</v>
      </c>
    </row>
    <row r="2515" spans="1:6" x14ac:dyDescent="0.35">
      <c r="A2515" s="1">
        <v>17</v>
      </c>
      <c r="B2515" s="1" t="s">
        <v>80</v>
      </c>
      <c r="C2515" s="218">
        <v>44895</v>
      </c>
      <c r="D2515" s="218">
        <v>44892</v>
      </c>
      <c r="E2515" s="1">
        <v>1</v>
      </c>
      <c r="F2515" s="62">
        <v>22.47</v>
      </c>
    </row>
    <row r="2516" spans="1:6" x14ac:dyDescent="0.35">
      <c r="A2516" s="1">
        <v>17</v>
      </c>
      <c r="B2516" s="1" t="s">
        <v>80</v>
      </c>
      <c r="C2516" s="218">
        <v>44895</v>
      </c>
      <c r="D2516" s="218">
        <v>44893</v>
      </c>
      <c r="E2516" s="1">
        <v>4</v>
      </c>
      <c r="F2516" s="62">
        <v>183.8</v>
      </c>
    </row>
    <row r="2517" spans="1:6" x14ac:dyDescent="0.35">
      <c r="A2517" s="1">
        <v>17</v>
      </c>
      <c r="B2517" s="1" t="s">
        <v>80</v>
      </c>
      <c r="C2517" s="218">
        <v>44895</v>
      </c>
      <c r="D2517" s="218">
        <v>44894</v>
      </c>
      <c r="E2517" s="1">
        <v>7</v>
      </c>
      <c r="F2517" s="62">
        <v>314.51</v>
      </c>
    </row>
    <row r="2518" spans="1:6" x14ac:dyDescent="0.35">
      <c r="A2518" s="1">
        <v>17</v>
      </c>
      <c r="B2518" s="1" t="s">
        <v>80</v>
      </c>
      <c r="C2518" s="218">
        <v>44896</v>
      </c>
      <c r="D2518" s="218">
        <v>44892</v>
      </c>
      <c r="E2518" s="1">
        <v>8</v>
      </c>
      <c r="F2518" s="62">
        <v>305.05</v>
      </c>
    </row>
    <row r="2519" spans="1:6" x14ac:dyDescent="0.35">
      <c r="A2519" s="1">
        <v>17</v>
      </c>
      <c r="B2519" s="1" t="s">
        <v>80</v>
      </c>
      <c r="C2519" s="218">
        <v>44896</v>
      </c>
      <c r="D2519" s="218">
        <v>44893</v>
      </c>
      <c r="E2519" s="1">
        <v>3</v>
      </c>
      <c r="F2519" s="62">
        <v>129.88999999999999</v>
      </c>
    </row>
    <row r="2520" spans="1:6" x14ac:dyDescent="0.35">
      <c r="A2520" s="1">
        <v>17</v>
      </c>
      <c r="B2520" s="1" t="s">
        <v>80</v>
      </c>
      <c r="C2520" s="218">
        <v>44896</v>
      </c>
      <c r="D2520" s="218">
        <v>44894</v>
      </c>
      <c r="E2520" s="1">
        <v>2</v>
      </c>
      <c r="F2520" s="62">
        <v>106.07</v>
      </c>
    </row>
    <row r="2521" spans="1:6" x14ac:dyDescent="0.35">
      <c r="A2521" s="1">
        <v>17</v>
      </c>
      <c r="B2521" s="1" t="s">
        <v>80</v>
      </c>
      <c r="C2521" s="218">
        <v>44896</v>
      </c>
      <c r="D2521" s="218">
        <v>44895</v>
      </c>
      <c r="E2521" s="1">
        <v>6</v>
      </c>
      <c r="F2521" s="62">
        <v>262.39</v>
      </c>
    </row>
    <row r="2522" spans="1:6" x14ac:dyDescent="0.35">
      <c r="A2522" s="1">
        <v>17</v>
      </c>
      <c r="B2522" s="1" t="s">
        <v>80</v>
      </c>
      <c r="C2522" s="218">
        <v>44897</v>
      </c>
      <c r="D2522" s="218">
        <v>44893</v>
      </c>
      <c r="E2522" s="1">
        <v>7</v>
      </c>
      <c r="F2522" s="62">
        <v>338.29</v>
      </c>
    </row>
    <row r="2523" spans="1:6" x14ac:dyDescent="0.35">
      <c r="A2523" s="1">
        <v>17</v>
      </c>
      <c r="B2523" s="1" t="s">
        <v>80</v>
      </c>
      <c r="C2523" s="218">
        <v>44897</v>
      </c>
      <c r="D2523" s="218">
        <v>44894</v>
      </c>
      <c r="E2523" s="1">
        <v>4</v>
      </c>
      <c r="F2523" s="62">
        <v>180.33</v>
      </c>
    </row>
    <row r="2524" spans="1:6" x14ac:dyDescent="0.35">
      <c r="A2524" s="1">
        <v>17</v>
      </c>
      <c r="B2524" s="1" t="s">
        <v>80</v>
      </c>
      <c r="C2524" s="218">
        <v>44897</v>
      </c>
      <c r="D2524" s="218">
        <v>44895</v>
      </c>
      <c r="E2524" s="1">
        <v>4</v>
      </c>
      <c r="F2524" s="62">
        <v>211.31</v>
      </c>
    </row>
    <row r="2525" spans="1:6" x14ac:dyDescent="0.35">
      <c r="A2525" s="1">
        <v>17</v>
      </c>
      <c r="B2525" s="1" t="s">
        <v>80</v>
      </c>
      <c r="C2525" s="218">
        <v>44897</v>
      </c>
      <c r="D2525" s="218">
        <v>44896</v>
      </c>
      <c r="E2525" s="1">
        <v>2</v>
      </c>
      <c r="F2525" s="62">
        <v>75.239999999999995</v>
      </c>
    </row>
    <row r="2526" spans="1:6" x14ac:dyDescent="0.35">
      <c r="A2526" s="1">
        <v>17</v>
      </c>
      <c r="B2526" s="1" t="s">
        <v>80</v>
      </c>
      <c r="C2526" s="218">
        <v>44898</v>
      </c>
      <c r="D2526" s="218">
        <v>44894</v>
      </c>
      <c r="E2526" s="1">
        <v>11</v>
      </c>
      <c r="F2526" s="62">
        <v>552.16</v>
      </c>
    </row>
    <row r="2527" spans="1:6" x14ac:dyDescent="0.35">
      <c r="A2527" s="1">
        <v>17</v>
      </c>
      <c r="B2527" s="1" t="s">
        <v>80</v>
      </c>
      <c r="C2527" s="218">
        <v>44898</v>
      </c>
      <c r="D2527" s="218">
        <v>44895</v>
      </c>
      <c r="E2527" s="1">
        <v>6</v>
      </c>
      <c r="F2527" s="62">
        <v>226.75</v>
      </c>
    </row>
    <row r="2528" spans="1:6" x14ac:dyDescent="0.35">
      <c r="A2528" s="1">
        <v>17</v>
      </c>
      <c r="B2528" s="1" t="s">
        <v>80</v>
      </c>
      <c r="C2528" s="218">
        <v>44898</v>
      </c>
      <c r="D2528" s="218">
        <v>44896</v>
      </c>
      <c r="E2528" s="1">
        <v>3</v>
      </c>
      <c r="F2528" s="62">
        <v>68.86</v>
      </c>
    </row>
    <row r="2529" spans="1:6" x14ac:dyDescent="0.35">
      <c r="A2529" s="1">
        <v>17</v>
      </c>
      <c r="B2529" s="1" t="s">
        <v>80</v>
      </c>
      <c r="C2529" s="218">
        <v>44899</v>
      </c>
      <c r="D2529" s="218">
        <v>44895</v>
      </c>
      <c r="E2529" s="1">
        <v>13</v>
      </c>
      <c r="F2529" s="62">
        <v>568.04</v>
      </c>
    </row>
    <row r="2530" spans="1:6" x14ac:dyDescent="0.35">
      <c r="A2530" s="1">
        <v>17</v>
      </c>
      <c r="B2530" s="1" t="s">
        <v>80</v>
      </c>
      <c r="C2530" s="218">
        <v>44899</v>
      </c>
      <c r="D2530" s="218">
        <v>44896</v>
      </c>
      <c r="E2530" s="1">
        <v>1</v>
      </c>
      <c r="F2530" s="62">
        <v>51.73</v>
      </c>
    </row>
    <row r="2531" spans="1:6" x14ac:dyDescent="0.35">
      <c r="A2531" s="1">
        <v>17</v>
      </c>
      <c r="B2531" s="1" t="s">
        <v>80</v>
      </c>
      <c r="C2531" s="218">
        <v>44899</v>
      </c>
      <c r="D2531" s="218">
        <v>44897</v>
      </c>
      <c r="E2531" s="1">
        <v>3</v>
      </c>
      <c r="F2531" s="62">
        <v>129.63</v>
      </c>
    </row>
    <row r="2532" spans="1:6" x14ac:dyDescent="0.35">
      <c r="A2532" s="1">
        <v>17</v>
      </c>
      <c r="B2532" s="1" t="s">
        <v>80</v>
      </c>
      <c r="C2532" s="218">
        <v>44900</v>
      </c>
      <c r="D2532" s="218">
        <v>44896</v>
      </c>
      <c r="E2532" s="1">
        <v>15</v>
      </c>
      <c r="F2532" s="62">
        <v>493.47</v>
      </c>
    </row>
    <row r="2533" spans="1:6" x14ac:dyDescent="0.35">
      <c r="A2533" s="1">
        <v>17</v>
      </c>
      <c r="B2533" s="1" t="s">
        <v>80</v>
      </c>
      <c r="C2533" s="218">
        <v>44900</v>
      </c>
      <c r="D2533" s="218">
        <v>44897</v>
      </c>
      <c r="E2533" s="1">
        <v>3</v>
      </c>
      <c r="F2533" s="62">
        <v>160.54</v>
      </c>
    </row>
    <row r="2534" spans="1:6" x14ac:dyDescent="0.35">
      <c r="A2534" s="1">
        <v>17</v>
      </c>
      <c r="B2534" s="1" t="s">
        <v>80</v>
      </c>
      <c r="C2534" s="218">
        <v>44900</v>
      </c>
      <c r="D2534" s="218">
        <v>44899</v>
      </c>
      <c r="E2534" s="1">
        <v>2</v>
      </c>
      <c r="F2534" s="62">
        <v>106.87</v>
      </c>
    </row>
    <row r="2535" spans="1:6" x14ac:dyDescent="0.35">
      <c r="A2535" s="1">
        <v>17</v>
      </c>
      <c r="B2535" s="1" t="s">
        <v>80</v>
      </c>
      <c r="C2535" s="218">
        <v>44900</v>
      </c>
      <c r="D2535" s="218">
        <v>44900</v>
      </c>
      <c r="E2535" s="1">
        <v>4</v>
      </c>
      <c r="F2535" s="62">
        <v>150.08000000000001</v>
      </c>
    </row>
    <row r="2536" spans="1:6" x14ac:dyDescent="0.35">
      <c r="A2536" s="1">
        <v>17</v>
      </c>
      <c r="B2536" s="1" t="s">
        <v>80</v>
      </c>
      <c r="C2536" s="218">
        <v>44901</v>
      </c>
      <c r="D2536" s="218">
        <v>44896</v>
      </c>
      <c r="E2536" s="1">
        <v>2</v>
      </c>
      <c r="F2536" s="62">
        <v>105.58</v>
      </c>
    </row>
    <row r="2537" spans="1:6" x14ac:dyDescent="0.35">
      <c r="A2537" s="1">
        <v>17</v>
      </c>
      <c r="B2537" s="1" t="s">
        <v>80</v>
      </c>
      <c r="C2537" s="218">
        <v>44901</v>
      </c>
      <c r="D2537" s="218">
        <v>44897</v>
      </c>
      <c r="E2537" s="1">
        <v>10</v>
      </c>
      <c r="F2537" s="62">
        <v>352.04</v>
      </c>
    </row>
    <row r="2538" spans="1:6" x14ac:dyDescent="0.35">
      <c r="A2538" s="1">
        <v>17</v>
      </c>
      <c r="B2538" s="1" t="s">
        <v>80</v>
      </c>
      <c r="C2538" s="218">
        <v>44901</v>
      </c>
      <c r="D2538" s="218">
        <v>44899</v>
      </c>
      <c r="E2538" s="1">
        <v>6</v>
      </c>
      <c r="F2538" s="62">
        <v>197.41</v>
      </c>
    </row>
    <row r="2539" spans="1:6" x14ac:dyDescent="0.35">
      <c r="A2539" s="1">
        <v>17</v>
      </c>
      <c r="B2539" s="1" t="s">
        <v>80</v>
      </c>
      <c r="C2539" s="218">
        <v>44901</v>
      </c>
      <c r="D2539" s="218">
        <v>44900</v>
      </c>
      <c r="E2539" s="1">
        <v>2</v>
      </c>
      <c r="F2539" s="62">
        <v>74.45</v>
      </c>
    </row>
    <row r="2540" spans="1:6" x14ac:dyDescent="0.35">
      <c r="A2540" s="1">
        <v>17</v>
      </c>
      <c r="B2540" s="1" t="s">
        <v>80</v>
      </c>
      <c r="C2540" s="218">
        <v>44901</v>
      </c>
      <c r="D2540" s="218">
        <v>44901</v>
      </c>
      <c r="E2540" s="1">
        <v>4</v>
      </c>
      <c r="F2540" s="62">
        <v>212.31</v>
      </c>
    </row>
    <row r="2541" spans="1:6" x14ac:dyDescent="0.35">
      <c r="A2541" s="1">
        <v>17</v>
      </c>
      <c r="B2541" s="1" t="s">
        <v>80</v>
      </c>
      <c r="C2541" s="218">
        <v>44902</v>
      </c>
      <c r="D2541" s="218">
        <v>44899</v>
      </c>
      <c r="E2541" s="1">
        <v>4</v>
      </c>
      <c r="F2541" s="62">
        <v>182.26</v>
      </c>
    </row>
    <row r="2542" spans="1:6" x14ac:dyDescent="0.35">
      <c r="A2542" s="1">
        <v>17</v>
      </c>
      <c r="B2542" s="1" t="s">
        <v>80</v>
      </c>
      <c r="C2542" s="218">
        <v>44902</v>
      </c>
      <c r="D2542" s="218">
        <v>44900</v>
      </c>
      <c r="E2542" s="1">
        <v>3</v>
      </c>
      <c r="F2542" s="62">
        <v>161.12</v>
      </c>
    </row>
    <row r="2543" spans="1:6" x14ac:dyDescent="0.35">
      <c r="A2543" s="1">
        <v>17</v>
      </c>
      <c r="B2543" s="1" t="s">
        <v>80</v>
      </c>
      <c r="C2543" s="218">
        <v>44902</v>
      </c>
      <c r="D2543" s="218">
        <v>44901</v>
      </c>
      <c r="E2543" s="1">
        <v>2</v>
      </c>
      <c r="F2543" s="62">
        <v>76.62</v>
      </c>
    </row>
    <row r="2544" spans="1:6" x14ac:dyDescent="0.35">
      <c r="A2544" s="1">
        <v>17</v>
      </c>
      <c r="B2544" s="1" t="s">
        <v>80</v>
      </c>
      <c r="C2544" s="218">
        <v>44902</v>
      </c>
      <c r="D2544" s="218">
        <v>44902</v>
      </c>
      <c r="E2544" s="1">
        <v>9</v>
      </c>
      <c r="F2544" s="62">
        <v>390.27</v>
      </c>
    </row>
    <row r="2545" spans="1:6" x14ac:dyDescent="0.35">
      <c r="A2545" s="1">
        <v>17</v>
      </c>
      <c r="B2545" s="1" t="s">
        <v>80</v>
      </c>
      <c r="C2545" s="218">
        <v>44903</v>
      </c>
      <c r="D2545" s="218">
        <v>44899</v>
      </c>
      <c r="E2545" s="1">
        <v>1</v>
      </c>
      <c r="F2545" s="62">
        <v>22.87</v>
      </c>
    </row>
    <row r="2546" spans="1:6" x14ac:dyDescent="0.35">
      <c r="A2546" s="1">
        <v>17</v>
      </c>
      <c r="B2546" s="1" t="s">
        <v>80</v>
      </c>
      <c r="C2546" s="218">
        <v>44903</v>
      </c>
      <c r="D2546" s="218">
        <v>44900</v>
      </c>
      <c r="E2546" s="1">
        <v>4</v>
      </c>
      <c r="F2546" s="62">
        <v>183.95</v>
      </c>
    </row>
    <row r="2547" spans="1:6" x14ac:dyDescent="0.35">
      <c r="A2547" s="1">
        <v>17</v>
      </c>
      <c r="B2547" s="1" t="s">
        <v>80</v>
      </c>
      <c r="C2547" s="218">
        <v>44903</v>
      </c>
      <c r="D2547" s="218">
        <v>44901</v>
      </c>
      <c r="E2547" s="1">
        <v>8</v>
      </c>
      <c r="F2547" s="62">
        <v>427.73</v>
      </c>
    </row>
    <row r="2548" spans="1:6" x14ac:dyDescent="0.35">
      <c r="A2548" s="1">
        <v>17</v>
      </c>
      <c r="B2548" s="1" t="s">
        <v>80</v>
      </c>
      <c r="C2548" s="218">
        <v>44903</v>
      </c>
      <c r="D2548" s="218">
        <v>44902</v>
      </c>
      <c r="E2548" s="1">
        <v>5</v>
      </c>
      <c r="F2548" s="62">
        <v>236.01</v>
      </c>
    </row>
    <row r="2549" spans="1:6" x14ac:dyDescent="0.35">
      <c r="A2549" s="1">
        <v>17</v>
      </c>
      <c r="B2549" s="1" t="s">
        <v>80</v>
      </c>
      <c r="C2549" s="218">
        <v>44904</v>
      </c>
      <c r="D2549" s="218">
        <v>44902</v>
      </c>
      <c r="E2549" s="1">
        <v>2</v>
      </c>
      <c r="F2549" s="62">
        <v>46.53</v>
      </c>
    </row>
    <row r="2550" spans="1:6" x14ac:dyDescent="0.35">
      <c r="A2550" s="1">
        <v>17</v>
      </c>
      <c r="B2550" s="1" t="s">
        <v>80</v>
      </c>
      <c r="C2550" s="218">
        <v>44904</v>
      </c>
      <c r="D2550" s="218">
        <v>44904</v>
      </c>
      <c r="E2550" s="1">
        <v>9</v>
      </c>
      <c r="F2550" s="62">
        <v>269.70999999999998</v>
      </c>
    </row>
    <row r="2551" spans="1:6" x14ac:dyDescent="0.35">
      <c r="A2551" s="1">
        <v>17</v>
      </c>
      <c r="B2551" s="1" t="s">
        <v>80</v>
      </c>
      <c r="C2551" s="218">
        <v>44905</v>
      </c>
      <c r="D2551" s="218">
        <v>44902</v>
      </c>
      <c r="E2551" s="1">
        <v>1</v>
      </c>
      <c r="F2551" s="62">
        <v>54.15</v>
      </c>
    </row>
    <row r="2552" spans="1:6" x14ac:dyDescent="0.35">
      <c r="A2552" s="1">
        <v>17</v>
      </c>
      <c r="B2552" s="1" t="s">
        <v>80</v>
      </c>
      <c r="C2552" s="218">
        <v>44905</v>
      </c>
      <c r="D2552" s="218">
        <v>44904</v>
      </c>
      <c r="E2552" s="1">
        <v>1</v>
      </c>
      <c r="F2552" s="62">
        <v>23.46</v>
      </c>
    </row>
    <row r="2553" spans="1:6" x14ac:dyDescent="0.35">
      <c r="A2553" s="1">
        <v>17</v>
      </c>
      <c r="B2553" s="1" t="s">
        <v>80</v>
      </c>
      <c r="C2553" s="218">
        <v>44905</v>
      </c>
      <c r="D2553" s="218">
        <v>44905</v>
      </c>
      <c r="E2553" s="1">
        <v>12</v>
      </c>
      <c r="F2553" s="62">
        <v>430.86</v>
      </c>
    </row>
    <row r="2554" spans="1:6" x14ac:dyDescent="0.35">
      <c r="A2554" s="1">
        <v>17</v>
      </c>
      <c r="B2554" s="1" t="s">
        <v>80</v>
      </c>
      <c r="C2554" s="218">
        <v>44906</v>
      </c>
      <c r="D2554" s="218">
        <v>44906</v>
      </c>
      <c r="E2554" s="1">
        <v>16</v>
      </c>
      <c r="F2554" s="62">
        <v>525.58000000000004</v>
      </c>
    </row>
    <row r="2555" spans="1:6" x14ac:dyDescent="0.35">
      <c r="A2555" s="1">
        <v>17</v>
      </c>
      <c r="B2555" s="1" t="s">
        <v>80</v>
      </c>
      <c r="C2555" s="218">
        <v>44907</v>
      </c>
      <c r="D2555" s="218">
        <v>44906</v>
      </c>
      <c r="E2555" s="1">
        <v>2</v>
      </c>
      <c r="F2555" s="62">
        <v>76.92</v>
      </c>
    </row>
    <row r="2556" spans="1:6" x14ac:dyDescent="0.35">
      <c r="A2556" s="1">
        <v>17</v>
      </c>
      <c r="B2556" s="1" t="s">
        <v>80</v>
      </c>
      <c r="C2556" s="218">
        <v>44907</v>
      </c>
      <c r="D2556" s="218">
        <v>44907</v>
      </c>
      <c r="E2556" s="1">
        <v>4</v>
      </c>
      <c r="F2556" s="62">
        <v>214.84</v>
      </c>
    </row>
    <row r="2557" spans="1:6" x14ac:dyDescent="0.35">
      <c r="A2557" s="1">
        <v>17</v>
      </c>
      <c r="B2557" s="1" t="s">
        <v>80</v>
      </c>
      <c r="C2557" s="218">
        <v>44908</v>
      </c>
      <c r="D2557" s="218">
        <v>44906</v>
      </c>
      <c r="E2557" s="1">
        <v>1</v>
      </c>
      <c r="F2557" s="62">
        <v>23.51</v>
      </c>
    </row>
    <row r="2558" spans="1:6" x14ac:dyDescent="0.35">
      <c r="A2558" s="1">
        <v>17</v>
      </c>
      <c r="B2558" s="1" t="s">
        <v>80</v>
      </c>
      <c r="C2558" s="218">
        <v>44908</v>
      </c>
      <c r="D2558" s="218">
        <v>44907</v>
      </c>
      <c r="E2558" s="1">
        <v>3</v>
      </c>
      <c r="F2558" s="62">
        <v>69.739999999999995</v>
      </c>
    </row>
    <row r="2559" spans="1:6" x14ac:dyDescent="0.35">
      <c r="A2559" s="1">
        <v>17</v>
      </c>
      <c r="B2559" s="1" t="s">
        <v>80</v>
      </c>
      <c r="C2559" s="218">
        <v>44908</v>
      </c>
      <c r="D2559" s="218">
        <v>44908</v>
      </c>
      <c r="E2559" s="1">
        <v>19</v>
      </c>
      <c r="F2559" s="62">
        <v>746.11</v>
      </c>
    </row>
    <row r="2560" spans="1:6" x14ac:dyDescent="0.35">
      <c r="A2560" s="1">
        <v>17</v>
      </c>
      <c r="B2560" s="1" t="s">
        <v>80</v>
      </c>
      <c r="C2560" s="218">
        <v>44909</v>
      </c>
      <c r="D2560" s="218">
        <v>44908</v>
      </c>
      <c r="E2560" s="1">
        <v>5</v>
      </c>
      <c r="F2560" s="62">
        <v>177.45</v>
      </c>
    </row>
    <row r="2561" spans="1:6" x14ac:dyDescent="0.35">
      <c r="A2561" s="1">
        <v>17</v>
      </c>
      <c r="B2561" s="1" t="s">
        <v>80</v>
      </c>
      <c r="C2561" s="218">
        <v>44909</v>
      </c>
      <c r="D2561" s="218">
        <v>44909</v>
      </c>
      <c r="E2561" s="1">
        <v>8</v>
      </c>
      <c r="F2561" s="62">
        <v>399.35</v>
      </c>
    </row>
    <row r="2562" spans="1:6" x14ac:dyDescent="0.35">
      <c r="A2562" s="1">
        <v>17</v>
      </c>
      <c r="B2562" s="1" t="s">
        <v>80</v>
      </c>
      <c r="C2562" s="218">
        <v>44910</v>
      </c>
      <c r="D2562" s="218">
        <v>44908</v>
      </c>
      <c r="E2562" s="1">
        <v>10</v>
      </c>
      <c r="F2562" s="62">
        <v>294.42</v>
      </c>
    </row>
    <row r="2563" spans="1:6" x14ac:dyDescent="0.35">
      <c r="A2563" s="1">
        <v>17</v>
      </c>
      <c r="B2563" s="1" t="s">
        <v>80</v>
      </c>
      <c r="C2563" s="218">
        <v>44910</v>
      </c>
      <c r="D2563" s="218">
        <v>44909</v>
      </c>
      <c r="E2563" s="1">
        <v>5</v>
      </c>
      <c r="F2563" s="62">
        <v>177.31</v>
      </c>
    </row>
    <row r="2564" spans="1:6" x14ac:dyDescent="0.35">
      <c r="A2564" s="1">
        <v>17</v>
      </c>
      <c r="B2564" s="1" t="s">
        <v>80</v>
      </c>
      <c r="C2564" s="218">
        <v>44910</v>
      </c>
      <c r="D2564" s="218">
        <v>44910</v>
      </c>
      <c r="E2564" s="1">
        <v>10</v>
      </c>
      <c r="F2564" s="62">
        <v>503.37</v>
      </c>
    </row>
    <row r="2565" spans="1:6" x14ac:dyDescent="0.35">
      <c r="A2565" s="1">
        <v>17</v>
      </c>
      <c r="B2565" s="1" t="s">
        <v>80</v>
      </c>
      <c r="C2565" s="218">
        <v>44911</v>
      </c>
      <c r="D2565" s="218">
        <v>44909</v>
      </c>
      <c r="E2565" s="1">
        <v>2</v>
      </c>
      <c r="F2565" s="62">
        <v>46.72</v>
      </c>
    </row>
    <row r="2566" spans="1:6" x14ac:dyDescent="0.35">
      <c r="A2566" s="1">
        <v>17</v>
      </c>
      <c r="B2566" s="1" t="s">
        <v>80</v>
      </c>
      <c r="C2566" s="218">
        <v>44911</v>
      </c>
      <c r="D2566" s="218">
        <v>44910</v>
      </c>
      <c r="E2566" s="1">
        <v>2</v>
      </c>
      <c r="F2566" s="62">
        <v>46.24</v>
      </c>
    </row>
    <row r="2567" spans="1:6" x14ac:dyDescent="0.35">
      <c r="A2567" s="1">
        <v>17</v>
      </c>
      <c r="B2567" s="1" t="s">
        <v>80</v>
      </c>
      <c r="C2567" s="218">
        <v>44911</v>
      </c>
      <c r="D2567" s="218">
        <v>44911</v>
      </c>
      <c r="E2567" s="1">
        <v>15</v>
      </c>
      <c r="F2567" s="62">
        <v>589.65</v>
      </c>
    </row>
    <row r="2568" spans="1:6" x14ac:dyDescent="0.35">
      <c r="A2568" s="1">
        <v>17</v>
      </c>
      <c r="B2568" s="1" t="s">
        <v>80</v>
      </c>
      <c r="C2568" s="218">
        <v>44912</v>
      </c>
      <c r="D2568" s="218">
        <v>44911</v>
      </c>
      <c r="E2568" s="1">
        <v>7</v>
      </c>
      <c r="F2568" s="62">
        <v>316.3</v>
      </c>
    </row>
    <row r="2569" spans="1:6" x14ac:dyDescent="0.35">
      <c r="A2569" s="1">
        <v>17</v>
      </c>
      <c r="B2569" s="1" t="s">
        <v>80</v>
      </c>
      <c r="C2569" s="218">
        <v>44912</v>
      </c>
      <c r="D2569" s="218">
        <v>44912</v>
      </c>
      <c r="E2569" s="1">
        <v>8</v>
      </c>
      <c r="F2569" s="62">
        <v>246.12</v>
      </c>
    </row>
    <row r="2570" spans="1:6" x14ac:dyDescent="0.35">
      <c r="A2570" s="1">
        <v>17</v>
      </c>
      <c r="B2570" s="1" t="s">
        <v>80</v>
      </c>
      <c r="C2570" s="218">
        <v>44913</v>
      </c>
      <c r="D2570" s="218">
        <v>44912</v>
      </c>
      <c r="E2570" s="1">
        <v>3</v>
      </c>
      <c r="F2570" s="62">
        <v>160.04</v>
      </c>
    </row>
    <row r="2571" spans="1:6" x14ac:dyDescent="0.35">
      <c r="A2571" s="1">
        <v>17</v>
      </c>
      <c r="B2571" s="1" t="s">
        <v>80</v>
      </c>
      <c r="C2571" s="218">
        <v>44913</v>
      </c>
      <c r="D2571" s="218">
        <v>44913</v>
      </c>
      <c r="E2571" s="1">
        <v>16</v>
      </c>
      <c r="F2571" s="62">
        <v>581.02</v>
      </c>
    </row>
    <row r="2572" spans="1:6" x14ac:dyDescent="0.35">
      <c r="A2572" s="1">
        <v>17</v>
      </c>
      <c r="B2572" s="1" t="s">
        <v>80</v>
      </c>
      <c r="C2572" s="218">
        <v>44914</v>
      </c>
      <c r="D2572" s="218">
        <v>44911</v>
      </c>
      <c r="E2572" s="1">
        <v>1</v>
      </c>
      <c r="F2572" s="62">
        <v>53.66</v>
      </c>
    </row>
    <row r="2573" spans="1:6" x14ac:dyDescent="0.35">
      <c r="A2573" s="1">
        <v>17</v>
      </c>
      <c r="B2573" s="1" t="s">
        <v>80</v>
      </c>
      <c r="C2573" s="218">
        <v>44914</v>
      </c>
      <c r="D2573" s="218">
        <v>44912</v>
      </c>
      <c r="E2573" s="1">
        <v>1</v>
      </c>
      <c r="F2573" s="62">
        <v>53.01</v>
      </c>
    </row>
    <row r="2574" spans="1:6" x14ac:dyDescent="0.35">
      <c r="A2574" s="1">
        <v>17</v>
      </c>
      <c r="B2574" s="1" t="s">
        <v>80</v>
      </c>
      <c r="C2574" s="218">
        <v>44914</v>
      </c>
      <c r="D2574" s="218">
        <v>44913</v>
      </c>
      <c r="E2574" s="1">
        <v>1</v>
      </c>
      <c r="F2574" s="62">
        <v>23.36</v>
      </c>
    </row>
    <row r="2575" spans="1:6" x14ac:dyDescent="0.35">
      <c r="A2575" s="1">
        <v>17</v>
      </c>
      <c r="B2575" s="1" t="s">
        <v>80</v>
      </c>
      <c r="C2575" s="218">
        <v>44914</v>
      </c>
      <c r="D2575" s="218">
        <v>44914</v>
      </c>
      <c r="E2575" s="1">
        <v>19</v>
      </c>
      <c r="F2575" s="62">
        <v>708.39</v>
      </c>
    </row>
    <row r="2576" spans="1:6" x14ac:dyDescent="0.35">
      <c r="A2576" s="1">
        <v>17</v>
      </c>
      <c r="B2576" s="1" t="s">
        <v>80</v>
      </c>
      <c r="C2576" s="218">
        <v>44915</v>
      </c>
      <c r="D2576" s="218">
        <v>44913</v>
      </c>
      <c r="E2576" s="1">
        <v>1</v>
      </c>
      <c r="F2576" s="62">
        <v>23.17</v>
      </c>
    </row>
    <row r="2577" spans="1:6" x14ac:dyDescent="0.35">
      <c r="A2577" s="1">
        <v>17</v>
      </c>
      <c r="B2577" s="1" t="s">
        <v>80</v>
      </c>
      <c r="C2577" s="218">
        <v>44915</v>
      </c>
      <c r="D2577" s="218">
        <v>44914</v>
      </c>
      <c r="E2577" s="1">
        <v>9</v>
      </c>
      <c r="F2577" s="62">
        <v>269.63</v>
      </c>
    </row>
    <row r="2578" spans="1:6" x14ac:dyDescent="0.35">
      <c r="A2578" s="1">
        <v>17</v>
      </c>
      <c r="B2578" s="1" t="s">
        <v>80</v>
      </c>
      <c r="C2578" s="218">
        <v>44915</v>
      </c>
      <c r="D2578" s="218">
        <v>44915</v>
      </c>
      <c r="E2578" s="1">
        <v>21</v>
      </c>
      <c r="F2578" s="62">
        <v>759.8</v>
      </c>
    </row>
    <row r="2579" spans="1:6" x14ac:dyDescent="0.35">
      <c r="A2579" s="1">
        <v>17</v>
      </c>
      <c r="B2579" s="1" t="s">
        <v>80</v>
      </c>
      <c r="C2579" s="218">
        <v>44916</v>
      </c>
      <c r="D2579" s="218">
        <v>44915</v>
      </c>
      <c r="E2579" s="1">
        <v>11</v>
      </c>
      <c r="F2579" s="62">
        <v>374.42</v>
      </c>
    </row>
    <row r="2580" spans="1:6" x14ac:dyDescent="0.35">
      <c r="A2580" s="1">
        <v>17</v>
      </c>
      <c r="B2580" s="1" t="s">
        <v>80</v>
      </c>
      <c r="C2580" s="218">
        <v>44916</v>
      </c>
      <c r="D2580" s="218">
        <v>44916</v>
      </c>
      <c r="E2580" s="1">
        <v>16</v>
      </c>
      <c r="F2580" s="62">
        <v>643.13</v>
      </c>
    </row>
    <row r="2581" spans="1:6" x14ac:dyDescent="0.35">
      <c r="A2581" s="1">
        <v>17</v>
      </c>
      <c r="B2581" s="1" t="s">
        <v>80</v>
      </c>
      <c r="C2581" s="218">
        <v>44917</v>
      </c>
      <c r="D2581" s="218">
        <v>44914</v>
      </c>
      <c r="E2581" s="1">
        <v>1</v>
      </c>
      <c r="F2581" s="62">
        <v>22.97</v>
      </c>
    </row>
    <row r="2582" spans="1:6" x14ac:dyDescent="0.35">
      <c r="A2582" s="1">
        <v>17</v>
      </c>
      <c r="B2582" s="1" t="s">
        <v>80</v>
      </c>
      <c r="C2582" s="218">
        <v>44917</v>
      </c>
      <c r="D2582" s="218">
        <v>44915</v>
      </c>
      <c r="E2582" s="1">
        <v>3</v>
      </c>
      <c r="F2582" s="62">
        <v>131.02000000000001</v>
      </c>
    </row>
    <row r="2583" spans="1:6" x14ac:dyDescent="0.35">
      <c r="A2583" s="1">
        <v>17</v>
      </c>
      <c r="B2583" s="1" t="s">
        <v>80</v>
      </c>
      <c r="C2583" s="218">
        <v>44917</v>
      </c>
      <c r="D2583" s="218">
        <v>44916</v>
      </c>
      <c r="E2583" s="1">
        <v>11</v>
      </c>
      <c r="F2583" s="62">
        <v>435.1</v>
      </c>
    </row>
    <row r="2584" spans="1:6" x14ac:dyDescent="0.35">
      <c r="A2584" s="1">
        <v>17</v>
      </c>
      <c r="B2584" s="1" t="s">
        <v>80</v>
      </c>
      <c r="C2584" s="218">
        <v>44917</v>
      </c>
      <c r="D2584" s="218">
        <v>44917</v>
      </c>
      <c r="E2584" s="1">
        <v>11</v>
      </c>
      <c r="F2584" s="62">
        <v>346.64</v>
      </c>
    </row>
    <row r="2585" spans="1:6" x14ac:dyDescent="0.35">
      <c r="A2585" s="1">
        <v>17</v>
      </c>
      <c r="B2585" s="1" t="s">
        <v>80</v>
      </c>
      <c r="C2585" s="218">
        <v>44918</v>
      </c>
      <c r="D2585" s="218">
        <v>44917</v>
      </c>
      <c r="E2585" s="1">
        <v>12</v>
      </c>
      <c r="F2585" s="62">
        <v>431.49</v>
      </c>
    </row>
    <row r="2586" spans="1:6" x14ac:dyDescent="0.35">
      <c r="A2586" s="1">
        <v>17</v>
      </c>
      <c r="B2586" s="1" t="s">
        <v>80</v>
      </c>
      <c r="C2586" s="218">
        <v>44918</v>
      </c>
      <c r="D2586" s="218">
        <v>44918</v>
      </c>
      <c r="E2586" s="1">
        <v>10</v>
      </c>
      <c r="F2586" s="62">
        <v>535.76</v>
      </c>
    </row>
    <row r="2587" spans="1:6" x14ac:dyDescent="0.35">
      <c r="A2587" s="1">
        <v>17</v>
      </c>
      <c r="B2587" s="1" t="s">
        <v>80</v>
      </c>
      <c r="C2587" s="218">
        <v>44919</v>
      </c>
      <c r="D2587" s="218">
        <v>44917</v>
      </c>
      <c r="E2587" s="1">
        <v>3</v>
      </c>
      <c r="F2587" s="62">
        <v>129.09</v>
      </c>
    </row>
    <row r="2588" spans="1:6" x14ac:dyDescent="0.35">
      <c r="A2588" s="1">
        <v>17</v>
      </c>
      <c r="B2588" s="1" t="s">
        <v>80</v>
      </c>
      <c r="C2588" s="218">
        <v>44919</v>
      </c>
      <c r="D2588" s="218">
        <v>44918</v>
      </c>
      <c r="E2588" s="1">
        <v>7</v>
      </c>
      <c r="F2588" s="62">
        <v>282.3</v>
      </c>
    </row>
    <row r="2589" spans="1:6" x14ac:dyDescent="0.35">
      <c r="A2589" s="1">
        <v>17</v>
      </c>
      <c r="B2589" s="1" t="s">
        <v>80</v>
      </c>
      <c r="C2589" s="218">
        <v>44919</v>
      </c>
      <c r="D2589" s="218">
        <v>44919</v>
      </c>
      <c r="E2589" s="1">
        <v>15</v>
      </c>
      <c r="F2589" s="62">
        <v>496.79</v>
      </c>
    </row>
    <row r="2590" spans="1:6" x14ac:dyDescent="0.35">
      <c r="A2590" s="1">
        <v>17</v>
      </c>
      <c r="B2590" s="1" t="s">
        <v>80</v>
      </c>
      <c r="C2590" s="218">
        <v>44920</v>
      </c>
      <c r="D2590" s="218">
        <v>44919</v>
      </c>
      <c r="E2590" s="1">
        <v>20</v>
      </c>
      <c r="F2590" s="62">
        <v>642.41999999999996</v>
      </c>
    </row>
    <row r="2591" spans="1:6" x14ac:dyDescent="0.35">
      <c r="A2591" s="1">
        <v>17</v>
      </c>
      <c r="B2591" s="1" t="s">
        <v>80</v>
      </c>
      <c r="C2591" s="218">
        <v>44920</v>
      </c>
      <c r="D2591" s="218">
        <v>44920</v>
      </c>
      <c r="E2591" s="1">
        <v>9</v>
      </c>
      <c r="F2591" s="62">
        <v>387.23</v>
      </c>
    </row>
    <row r="2592" spans="1:6" x14ac:dyDescent="0.35">
      <c r="A2592" s="1">
        <v>17</v>
      </c>
      <c r="B2592" s="1" t="s">
        <v>80</v>
      </c>
      <c r="C2592" s="218">
        <v>44921</v>
      </c>
      <c r="D2592" s="218">
        <v>44918</v>
      </c>
      <c r="E2592" s="1">
        <v>1</v>
      </c>
      <c r="F2592" s="62">
        <v>22.97</v>
      </c>
    </row>
    <row r="2593" spans="1:6" x14ac:dyDescent="0.35">
      <c r="A2593" s="1">
        <v>17</v>
      </c>
      <c r="B2593" s="1" t="s">
        <v>80</v>
      </c>
      <c r="C2593" s="218">
        <v>44921</v>
      </c>
      <c r="D2593" s="218">
        <v>44919</v>
      </c>
      <c r="E2593" s="1">
        <v>2</v>
      </c>
      <c r="F2593" s="62">
        <v>46.48</v>
      </c>
    </row>
    <row r="2594" spans="1:6" x14ac:dyDescent="0.35">
      <c r="A2594" s="1">
        <v>17</v>
      </c>
      <c r="B2594" s="1" t="s">
        <v>80</v>
      </c>
      <c r="C2594" s="218">
        <v>44921</v>
      </c>
      <c r="D2594" s="218">
        <v>44920</v>
      </c>
      <c r="E2594" s="1">
        <v>13</v>
      </c>
      <c r="F2594" s="62">
        <v>450.84</v>
      </c>
    </row>
    <row r="2595" spans="1:6" x14ac:dyDescent="0.35">
      <c r="A2595" s="1">
        <v>17</v>
      </c>
      <c r="B2595" s="1" t="s">
        <v>80</v>
      </c>
      <c r="C2595" s="218">
        <v>44921</v>
      </c>
      <c r="D2595" s="218">
        <v>44921</v>
      </c>
      <c r="E2595" s="1">
        <v>14</v>
      </c>
      <c r="F2595" s="62">
        <v>594.89</v>
      </c>
    </row>
    <row r="2596" spans="1:6" x14ac:dyDescent="0.35">
      <c r="A2596" s="1">
        <v>17</v>
      </c>
      <c r="B2596" s="1" t="s">
        <v>80</v>
      </c>
      <c r="C2596" s="218">
        <v>44922</v>
      </c>
      <c r="D2596" s="218">
        <v>44921</v>
      </c>
      <c r="E2596" s="1">
        <v>7</v>
      </c>
      <c r="F2596" s="62">
        <v>222.66</v>
      </c>
    </row>
    <row r="2597" spans="1:6" x14ac:dyDescent="0.35">
      <c r="A2597" s="1">
        <v>17</v>
      </c>
      <c r="B2597" s="1" t="s">
        <v>80</v>
      </c>
      <c r="C2597" s="218">
        <v>44922</v>
      </c>
      <c r="D2597" s="218">
        <v>44922</v>
      </c>
      <c r="E2597" s="1">
        <v>19</v>
      </c>
      <c r="F2597" s="62">
        <v>772.89</v>
      </c>
    </row>
    <row r="2598" spans="1:6" x14ac:dyDescent="0.35">
      <c r="A2598" s="1">
        <v>17</v>
      </c>
      <c r="B2598" s="1" t="s">
        <v>80</v>
      </c>
      <c r="C2598" s="218">
        <v>44923</v>
      </c>
      <c r="D2598" s="218">
        <v>44920</v>
      </c>
      <c r="E2598" s="1">
        <v>1</v>
      </c>
      <c r="F2598" s="62">
        <v>23.17</v>
      </c>
    </row>
    <row r="2599" spans="1:6" x14ac:dyDescent="0.35">
      <c r="A2599" s="1">
        <v>17</v>
      </c>
      <c r="B2599" s="1" t="s">
        <v>80</v>
      </c>
      <c r="C2599" s="218">
        <v>44923</v>
      </c>
      <c r="D2599" s="218">
        <v>44921</v>
      </c>
      <c r="E2599" s="1">
        <v>3</v>
      </c>
      <c r="F2599" s="62">
        <v>68.760000000000005</v>
      </c>
    </row>
    <row r="2600" spans="1:6" x14ac:dyDescent="0.35">
      <c r="A2600" s="1">
        <v>17</v>
      </c>
      <c r="B2600" s="1" t="s">
        <v>80</v>
      </c>
      <c r="C2600" s="218">
        <v>44923</v>
      </c>
      <c r="D2600" s="218">
        <v>44922</v>
      </c>
      <c r="E2600" s="1">
        <v>6</v>
      </c>
      <c r="F2600" s="62">
        <v>169.3</v>
      </c>
    </row>
    <row r="2601" spans="1:6" x14ac:dyDescent="0.35">
      <c r="A2601" s="1">
        <v>17</v>
      </c>
      <c r="B2601" s="1" t="s">
        <v>80</v>
      </c>
      <c r="C2601" s="218">
        <v>44923</v>
      </c>
      <c r="D2601" s="218">
        <v>44923</v>
      </c>
      <c r="E2601" s="1">
        <v>20</v>
      </c>
      <c r="F2601" s="62">
        <v>733.9</v>
      </c>
    </row>
    <row r="2602" spans="1:6" x14ac:dyDescent="0.35">
      <c r="A2602" s="1">
        <v>17</v>
      </c>
      <c r="B2602" s="1" t="s">
        <v>80</v>
      </c>
      <c r="C2602" s="218">
        <v>44924</v>
      </c>
      <c r="D2602" s="218">
        <v>44923</v>
      </c>
      <c r="E2602" s="1">
        <v>4</v>
      </c>
      <c r="F2602" s="62">
        <v>122.71</v>
      </c>
    </row>
    <row r="2603" spans="1:6" x14ac:dyDescent="0.35">
      <c r="A2603" s="1">
        <v>17</v>
      </c>
      <c r="B2603" s="1" t="s">
        <v>80</v>
      </c>
      <c r="C2603" s="218">
        <v>44924</v>
      </c>
      <c r="D2603" s="218">
        <v>44924</v>
      </c>
      <c r="E2603" s="1">
        <v>21</v>
      </c>
      <c r="F2603" s="62">
        <v>787.48</v>
      </c>
    </row>
    <row r="2604" spans="1:6" x14ac:dyDescent="0.35">
      <c r="A2604" s="1">
        <v>17</v>
      </c>
      <c r="B2604" s="1" t="s">
        <v>80</v>
      </c>
      <c r="C2604" s="218">
        <v>44925</v>
      </c>
      <c r="D2604" s="218">
        <v>44924</v>
      </c>
      <c r="E2604" s="1">
        <v>1</v>
      </c>
      <c r="F2604" s="62">
        <v>23.46</v>
      </c>
    </row>
    <row r="2605" spans="1:6" x14ac:dyDescent="0.35">
      <c r="A2605" s="1">
        <v>17</v>
      </c>
      <c r="B2605" s="1" t="s">
        <v>80</v>
      </c>
      <c r="C2605" s="218">
        <v>44925</v>
      </c>
      <c r="D2605" s="218">
        <v>44925</v>
      </c>
      <c r="E2605" s="1">
        <v>20</v>
      </c>
      <c r="F2605" s="62">
        <v>706.49</v>
      </c>
    </row>
    <row r="2606" spans="1:6" x14ac:dyDescent="0.35">
      <c r="A2606" s="1">
        <v>17</v>
      </c>
      <c r="B2606" s="1" t="s">
        <v>80</v>
      </c>
      <c r="C2606" s="218">
        <v>44926</v>
      </c>
      <c r="D2606" s="218">
        <v>44926</v>
      </c>
      <c r="E2606" s="1">
        <v>12</v>
      </c>
      <c r="F2606" s="62">
        <v>489.86</v>
      </c>
    </row>
    <row r="2607" spans="1:6" x14ac:dyDescent="0.35">
      <c r="A2607" s="1">
        <v>17</v>
      </c>
      <c r="B2607" s="1" t="s">
        <v>80</v>
      </c>
      <c r="C2607" s="218">
        <v>44927</v>
      </c>
      <c r="D2607" s="218">
        <v>44926</v>
      </c>
      <c r="E2607" s="1">
        <v>4</v>
      </c>
      <c r="F2607" s="62">
        <v>122.22</v>
      </c>
    </row>
    <row r="2608" spans="1:6" x14ac:dyDescent="0.35">
      <c r="A2608" s="1">
        <v>17</v>
      </c>
      <c r="B2608" s="1" t="s">
        <v>80</v>
      </c>
      <c r="C2608" s="218">
        <v>44927</v>
      </c>
      <c r="D2608" s="218">
        <v>44927</v>
      </c>
      <c r="E2608" s="1">
        <v>4</v>
      </c>
      <c r="F2608" s="62">
        <v>122.32</v>
      </c>
    </row>
    <row r="2609" spans="1:6" x14ac:dyDescent="0.35">
      <c r="A2609" s="1">
        <v>17</v>
      </c>
      <c r="B2609" s="1" t="s">
        <v>80</v>
      </c>
      <c r="C2609" s="218">
        <v>44928</v>
      </c>
      <c r="D2609" s="218">
        <v>44926</v>
      </c>
      <c r="E2609" s="1">
        <v>2</v>
      </c>
      <c r="F2609" s="62">
        <v>46.24</v>
      </c>
    </row>
    <row r="2610" spans="1:6" x14ac:dyDescent="0.35">
      <c r="A2610" s="1">
        <v>17</v>
      </c>
      <c r="B2610" s="1" t="s">
        <v>80</v>
      </c>
      <c r="C2610" s="218">
        <v>44928</v>
      </c>
      <c r="D2610" s="218">
        <v>44927</v>
      </c>
      <c r="E2610" s="1">
        <v>9</v>
      </c>
      <c r="F2610" s="62">
        <v>269.08999999999997</v>
      </c>
    </row>
    <row r="2611" spans="1:6" x14ac:dyDescent="0.35">
      <c r="A2611" s="1">
        <v>17</v>
      </c>
      <c r="B2611" s="1" t="s">
        <v>80</v>
      </c>
      <c r="C2611" s="218">
        <v>44928</v>
      </c>
      <c r="D2611" s="218">
        <v>44928</v>
      </c>
      <c r="E2611" s="1">
        <v>3</v>
      </c>
      <c r="F2611" s="62">
        <v>97.32</v>
      </c>
    </row>
    <row r="2612" spans="1:6" x14ac:dyDescent="0.35">
      <c r="A2612" s="1">
        <v>17</v>
      </c>
      <c r="B2612" s="1" t="s">
        <v>80</v>
      </c>
      <c r="C2612" s="218">
        <v>44929</v>
      </c>
      <c r="D2612" s="218">
        <v>44927</v>
      </c>
      <c r="E2612" s="1">
        <v>2</v>
      </c>
      <c r="F2612" s="62">
        <v>76.33</v>
      </c>
    </row>
    <row r="2613" spans="1:6" x14ac:dyDescent="0.35">
      <c r="A2613" s="1">
        <v>17</v>
      </c>
      <c r="B2613" s="1" t="s">
        <v>80</v>
      </c>
      <c r="C2613" s="218">
        <v>44929</v>
      </c>
      <c r="D2613" s="218">
        <v>44928</v>
      </c>
      <c r="E2613" s="1">
        <v>3</v>
      </c>
      <c r="F2613" s="62">
        <v>129.5</v>
      </c>
    </row>
    <row r="2614" spans="1:6" x14ac:dyDescent="0.35">
      <c r="A2614" s="1">
        <v>17</v>
      </c>
      <c r="B2614" s="1" t="s">
        <v>80</v>
      </c>
      <c r="C2614" s="218">
        <v>44929</v>
      </c>
      <c r="D2614" s="218">
        <v>44929</v>
      </c>
      <c r="E2614" s="1">
        <v>20</v>
      </c>
      <c r="F2614" s="62">
        <v>830.25</v>
      </c>
    </row>
    <row r="2615" spans="1:6" x14ac:dyDescent="0.35">
      <c r="A2615" s="1">
        <v>17</v>
      </c>
      <c r="B2615" s="1" t="s">
        <v>80</v>
      </c>
      <c r="C2615" s="218">
        <v>44930</v>
      </c>
      <c r="D2615" s="218">
        <v>44929</v>
      </c>
      <c r="E2615" s="1">
        <v>5</v>
      </c>
      <c r="F2615" s="62">
        <v>116.12</v>
      </c>
    </row>
    <row r="2616" spans="1:6" x14ac:dyDescent="0.35">
      <c r="A2616" s="1">
        <v>17</v>
      </c>
      <c r="B2616" s="1" t="s">
        <v>80</v>
      </c>
      <c r="C2616" s="218">
        <v>44930</v>
      </c>
      <c r="D2616" s="218">
        <v>44930</v>
      </c>
      <c r="E2616" s="1">
        <v>10</v>
      </c>
      <c r="F2616" s="62">
        <v>447.38</v>
      </c>
    </row>
    <row r="2617" spans="1:6" x14ac:dyDescent="0.35">
      <c r="A2617" s="1">
        <v>17</v>
      </c>
      <c r="B2617" s="1" t="s">
        <v>80</v>
      </c>
      <c r="C2617" s="218">
        <v>44931</v>
      </c>
      <c r="D2617" s="218">
        <v>44929</v>
      </c>
      <c r="E2617" s="1">
        <v>1</v>
      </c>
      <c r="F2617" s="62">
        <v>53.71</v>
      </c>
    </row>
    <row r="2618" spans="1:6" x14ac:dyDescent="0.35">
      <c r="A2618" s="1">
        <v>17</v>
      </c>
      <c r="B2618" s="1" t="s">
        <v>80</v>
      </c>
      <c r="C2618" s="218">
        <v>44931</v>
      </c>
      <c r="D2618" s="218">
        <v>44930</v>
      </c>
      <c r="E2618" s="1">
        <v>5</v>
      </c>
      <c r="F2618" s="62">
        <v>117.1</v>
      </c>
    </row>
    <row r="2619" spans="1:6" x14ac:dyDescent="0.35">
      <c r="A2619" s="1">
        <v>17</v>
      </c>
      <c r="B2619" s="1" t="s">
        <v>80</v>
      </c>
      <c r="C2619" s="218">
        <v>44931</v>
      </c>
      <c r="D2619" s="218">
        <v>44931</v>
      </c>
      <c r="E2619" s="1">
        <v>4</v>
      </c>
      <c r="F2619" s="62">
        <v>124.13</v>
      </c>
    </row>
    <row r="2620" spans="1:6" x14ac:dyDescent="0.35">
      <c r="A2620" s="1">
        <v>17</v>
      </c>
      <c r="B2620" s="1" t="s">
        <v>80</v>
      </c>
      <c r="C2620" s="218">
        <v>44932</v>
      </c>
      <c r="D2620" s="218">
        <v>44929</v>
      </c>
      <c r="E2620" s="1">
        <v>1</v>
      </c>
      <c r="F2620" s="62">
        <v>23.07</v>
      </c>
    </row>
    <row r="2621" spans="1:6" x14ac:dyDescent="0.35">
      <c r="A2621" s="1">
        <v>17</v>
      </c>
      <c r="B2621" s="1" t="s">
        <v>80</v>
      </c>
      <c r="C2621" s="218">
        <v>44932</v>
      </c>
      <c r="D2621" s="218">
        <v>44930</v>
      </c>
      <c r="E2621" s="1">
        <v>5</v>
      </c>
      <c r="F2621" s="62">
        <v>268.33</v>
      </c>
    </row>
    <row r="2622" spans="1:6" x14ac:dyDescent="0.35">
      <c r="A2622" s="1">
        <v>17</v>
      </c>
      <c r="B2622" s="1" t="s">
        <v>80</v>
      </c>
      <c r="C2622" s="218">
        <v>44932</v>
      </c>
      <c r="D2622" s="218">
        <v>44931</v>
      </c>
      <c r="E2622" s="1">
        <v>7</v>
      </c>
      <c r="F2622" s="62">
        <v>345.91</v>
      </c>
    </row>
    <row r="2623" spans="1:6" x14ac:dyDescent="0.35">
      <c r="A2623" s="1">
        <v>17</v>
      </c>
      <c r="B2623" s="1" t="s">
        <v>80</v>
      </c>
      <c r="C2623" s="218">
        <v>44932</v>
      </c>
      <c r="D2623" s="218">
        <v>44932</v>
      </c>
      <c r="E2623" s="1">
        <v>10</v>
      </c>
      <c r="F2623" s="62">
        <v>443.83</v>
      </c>
    </row>
    <row r="2624" spans="1:6" x14ac:dyDescent="0.35">
      <c r="A2624" s="1">
        <v>17</v>
      </c>
      <c r="B2624" s="1" t="s">
        <v>80</v>
      </c>
      <c r="C2624" s="218">
        <v>44933</v>
      </c>
      <c r="D2624" s="218">
        <v>44930</v>
      </c>
      <c r="E2624" s="1">
        <v>1</v>
      </c>
      <c r="F2624" s="62">
        <v>23.56</v>
      </c>
    </row>
    <row r="2625" spans="1:6" x14ac:dyDescent="0.35">
      <c r="A2625" s="1">
        <v>17</v>
      </c>
      <c r="B2625" s="1" t="s">
        <v>80</v>
      </c>
      <c r="C2625" s="218">
        <v>44933</v>
      </c>
      <c r="D2625" s="218">
        <v>44931</v>
      </c>
      <c r="E2625" s="1">
        <v>5</v>
      </c>
      <c r="F2625" s="62">
        <v>208.08</v>
      </c>
    </row>
    <row r="2626" spans="1:6" x14ac:dyDescent="0.35">
      <c r="A2626" s="1">
        <v>17</v>
      </c>
      <c r="B2626" s="1" t="s">
        <v>80</v>
      </c>
      <c r="C2626" s="218">
        <v>44933</v>
      </c>
      <c r="D2626" s="218">
        <v>44932</v>
      </c>
      <c r="E2626" s="1">
        <v>3</v>
      </c>
      <c r="F2626" s="62">
        <v>70.28</v>
      </c>
    </row>
    <row r="2627" spans="1:6" x14ac:dyDescent="0.35">
      <c r="A2627" s="1">
        <v>17</v>
      </c>
      <c r="B2627" s="1" t="s">
        <v>80</v>
      </c>
      <c r="C2627" s="218">
        <v>44933</v>
      </c>
      <c r="D2627" s="218">
        <v>44933</v>
      </c>
      <c r="E2627" s="1">
        <v>18</v>
      </c>
      <c r="F2627" s="62">
        <v>631.78</v>
      </c>
    </row>
    <row r="2628" spans="1:6" x14ac:dyDescent="0.35">
      <c r="A2628" s="1">
        <v>17</v>
      </c>
      <c r="B2628" s="1" t="s">
        <v>80</v>
      </c>
      <c r="C2628" s="218">
        <v>44934</v>
      </c>
      <c r="D2628" s="218">
        <v>44931</v>
      </c>
      <c r="E2628" s="1">
        <v>1</v>
      </c>
      <c r="F2628" s="62">
        <v>23.41</v>
      </c>
    </row>
    <row r="2629" spans="1:6" x14ac:dyDescent="0.35">
      <c r="A2629" s="1">
        <v>17</v>
      </c>
      <c r="B2629" s="1" t="s">
        <v>80</v>
      </c>
      <c r="C2629" s="218">
        <v>44934</v>
      </c>
      <c r="D2629" s="218">
        <v>44932</v>
      </c>
      <c r="E2629" s="1">
        <v>1</v>
      </c>
      <c r="F2629" s="62">
        <v>53.86</v>
      </c>
    </row>
    <row r="2630" spans="1:6" x14ac:dyDescent="0.35">
      <c r="A2630" s="1">
        <v>17</v>
      </c>
      <c r="B2630" s="1" t="s">
        <v>80</v>
      </c>
      <c r="C2630" s="218">
        <v>44934</v>
      </c>
      <c r="D2630" s="218">
        <v>44933</v>
      </c>
      <c r="E2630" s="1">
        <v>4</v>
      </c>
      <c r="F2630" s="62">
        <v>153.79</v>
      </c>
    </row>
    <row r="2631" spans="1:6" x14ac:dyDescent="0.35">
      <c r="A2631" s="1">
        <v>17</v>
      </c>
      <c r="B2631" s="1" t="s">
        <v>80</v>
      </c>
      <c r="C2631" s="218">
        <v>44934</v>
      </c>
      <c r="D2631" s="218">
        <v>44934</v>
      </c>
      <c r="E2631" s="1">
        <v>18</v>
      </c>
      <c r="F2631" s="62">
        <v>785.15</v>
      </c>
    </row>
    <row r="2632" spans="1:6" x14ac:dyDescent="0.35">
      <c r="A2632" s="1">
        <v>17</v>
      </c>
      <c r="B2632" s="1" t="s">
        <v>80</v>
      </c>
      <c r="C2632" s="218">
        <v>44935</v>
      </c>
      <c r="D2632" s="218">
        <v>44932</v>
      </c>
      <c r="E2632" s="1">
        <v>3</v>
      </c>
      <c r="F2632" s="62">
        <v>161.96</v>
      </c>
    </row>
    <row r="2633" spans="1:6" x14ac:dyDescent="0.35">
      <c r="A2633" s="1">
        <v>17</v>
      </c>
      <c r="B2633" s="1" t="s">
        <v>80</v>
      </c>
      <c r="C2633" s="218">
        <v>44935</v>
      </c>
      <c r="D2633" s="218">
        <v>44933</v>
      </c>
      <c r="E2633" s="1">
        <v>2</v>
      </c>
      <c r="F2633" s="62">
        <v>46.67</v>
      </c>
    </row>
    <row r="2634" spans="1:6" x14ac:dyDescent="0.35">
      <c r="A2634" s="1">
        <v>17</v>
      </c>
      <c r="B2634" s="1" t="s">
        <v>80</v>
      </c>
      <c r="C2634" s="218">
        <v>44935</v>
      </c>
      <c r="D2634" s="218">
        <v>44934</v>
      </c>
      <c r="E2634" s="1">
        <v>1</v>
      </c>
      <c r="F2634" s="62">
        <v>23.22</v>
      </c>
    </row>
    <row r="2635" spans="1:6" x14ac:dyDescent="0.35">
      <c r="A2635" s="1">
        <v>17</v>
      </c>
      <c r="B2635" s="1" t="s">
        <v>80</v>
      </c>
      <c r="C2635" s="218">
        <v>44935</v>
      </c>
      <c r="D2635" s="218">
        <v>44935</v>
      </c>
      <c r="E2635" s="1">
        <v>9</v>
      </c>
      <c r="F2635" s="62">
        <v>271.08999999999997</v>
      </c>
    </row>
    <row r="2636" spans="1:6" x14ac:dyDescent="0.35">
      <c r="A2636" s="1">
        <v>17</v>
      </c>
      <c r="B2636" s="1" t="s">
        <v>80</v>
      </c>
      <c r="C2636" s="218">
        <v>44936</v>
      </c>
      <c r="D2636" s="218">
        <v>44933</v>
      </c>
      <c r="E2636" s="1">
        <v>2</v>
      </c>
      <c r="F2636" s="62">
        <v>107.57</v>
      </c>
    </row>
    <row r="2637" spans="1:6" x14ac:dyDescent="0.35">
      <c r="A2637" s="1">
        <v>17</v>
      </c>
      <c r="B2637" s="1" t="s">
        <v>80</v>
      </c>
      <c r="C2637" s="218">
        <v>44936</v>
      </c>
      <c r="D2637" s="218">
        <v>44935</v>
      </c>
      <c r="E2637" s="1">
        <v>1</v>
      </c>
      <c r="F2637" s="62">
        <v>53.86</v>
      </c>
    </row>
    <row r="2638" spans="1:6" x14ac:dyDescent="0.35">
      <c r="A2638" s="1">
        <v>17</v>
      </c>
      <c r="B2638" s="1" t="s">
        <v>80</v>
      </c>
      <c r="C2638" s="218">
        <v>44936</v>
      </c>
      <c r="D2638" s="218">
        <v>44936</v>
      </c>
      <c r="E2638" s="1">
        <v>10</v>
      </c>
      <c r="F2638" s="62">
        <v>386.53</v>
      </c>
    </row>
    <row r="2639" spans="1:6" x14ac:dyDescent="0.35">
      <c r="A2639" s="1">
        <v>17</v>
      </c>
      <c r="B2639" s="1" t="s">
        <v>80</v>
      </c>
      <c r="C2639" s="218">
        <v>44937</v>
      </c>
      <c r="D2639" s="218">
        <v>44934</v>
      </c>
      <c r="E2639" s="1">
        <v>1</v>
      </c>
      <c r="F2639" s="62">
        <v>54.1</v>
      </c>
    </row>
    <row r="2640" spans="1:6" x14ac:dyDescent="0.35">
      <c r="A2640" s="1">
        <v>17</v>
      </c>
      <c r="B2640" s="1" t="s">
        <v>80</v>
      </c>
      <c r="C2640" s="218">
        <v>44937</v>
      </c>
      <c r="D2640" s="218">
        <v>44936</v>
      </c>
      <c r="E2640" s="1">
        <v>3</v>
      </c>
      <c r="F2640" s="62">
        <v>160.58000000000001</v>
      </c>
    </row>
    <row r="2641" spans="1:6" x14ac:dyDescent="0.35">
      <c r="A2641" s="1">
        <v>17</v>
      </c>
      <c r="B2641" s="1" t="s">
        <v>80</v>
      </c>
      <c r="C2641" s="218">
        <v>44937</v>
      </c>
      <c r="D2641" s="218">
        <v>44937</v>
      </c>
      <c r="E2641" s="1">
        <v>4</v>
      </c>
      <c r="F2641" s="62">
        <v>214.43</v>
      </c>
    </row>
    <row r="2642" spans="1:6" x14ac:dyDescent="0.35">
      <c r="A2642" s="1">
        <v>17</v>
      </c>
      <c r="B2642" s="1" t="s">
        <v>80</v>
      </c>
      <c r="C2642" s="218">
        <v>44938</v>
      </c>
      <c r="D2642" s="218">
        <v>44935</v>
      </c>
      <c r="E2642" s="1">
        <v>1</v>
      </c>
      <c r="F2642" s="62">
        <v>23.26</v>
      </c>
    </row>
    <row r="2643" spans="1:6" x14ac:dyDescent="0.35">
      <c r="A2643" s="1">
        <v>17</v>
      </c>
      <c r="B2643" s="1" t="s">
        <v>80</v>
      </c>
      <c r="C2643" s="218">
        <v>44938</v>
      </c>
      <c r="D2643" s="218">
        <v>44936</v>
      </c>
      <c r="E2643" s="1">
        <v>1</v>
      </c>
      <c r="F2643" s="62">
        <v>23.46</v>
      </c>
    </row>
    <row r="2644" spans="1:6" x14ac:dyDescent="0.35">
      <c r="A2644" s="1">
        <v>17</v>
      </c>
      <c r="B2644" s="1" t="s">
        <v>80</v>
      </c>
      <c r="C2644" s="218">
        <v>44938</v>
      </c>
      <c r="D2644" s="218">
        <v>44937</v>
      </c>
      <c r="E2644" s="1">
        <v>11</v>
      </c>
      <c r="F2644" s="62">
        <v>437.86</v>
      </c>
    </row>
    <row r="2645" spans="1:6" x14ac:dyDescent="0.35">
      <c r="A2645" s="1">
        <v>17</v>
      </c>
      <c r="B2645" s="1" t="s">
        <v>80</v>
      </c>
      <c r="C2645" s="218">
        <v>44938</v>
      </c>
      <c r="D2645" s="218">
        <v>44938</v>
      </c>
      <c r="E2645" s="1">
        <v>8</v>
      </c>
      <c r="F2645" s="62">
        <v>338.43</v>
      </c>
    </row>
    <row r="2646" spans="1:6" x14ac:dyDescent="0.35">
      <c r="A2646" s="1">
        <v>17</v>
      </c>
      <c r="B2646" s="1" t="s">
        <v>80</v>
      </c>
      <c r="C2646" s="218">
        <v>44939</v>
      </c>
      <c r="D2646" s="218">
        <v>44938</v>
      </c>
      <c r="E2646" s="1">
        <v>7</v>
      </c>
      <c r="F2646" s="62">
        <v>315.5</v>
      </c>
    </row>
    <row r="2647" spans="1:6" x14ac:dyDescent="0.35">
      <c r="A2647" s="1">
        <v>17</v>
      </c>
      <c r="B2647" s="1" t="s">
        <v>80</v>
      </c>
      <c r="C2647" s="218">
        <v>44939</v>
      </c>
      <c r="D2647" s="218">
        <v>44939</v>
      </c>
      <c r="E2647" s="1">
        <v>13</v>
      </c>
      <c r="F2647" s="62">
        <v>455.23</v>
      </c>
    </row>
    <row r="2648" spans="1:6" x14ac:dyDescent="0.35">
      <c r="A2648" s="1">
        <v>17</v>
      </c>
      <c r="B2648" s="1" t="s">
        <v>80</v>
      </c>
      <c r="C2648" s="218">
        <v>44940</v>
      </c>
      <c r="D2648" s="218">
        <v>44938</v>
      </c>
      <c r="E2648" s="1">
        <v>3</v>
      </c>
      <c r="F2648" s="62">
        <v>70.23</v>
      </c>
    </row>
    <row r="2649" spans="1:6" x14ac:dyDescent="0.35">
      <c r="A2649" s="1">
        <v>17</v>
      </c>
      <c r="B2649" s="1" t="s">
        <v>80</v>
      </c>
      <c r="C2649" s="218">
        <v>44940</v>
      </c>
      <c r="D2649" s="218">
        <v>44939</v>
      </c>
      <c r="E2649" s="1">
        <v>7</v>
      </c>
      <c r="F2649" s="62">
        <v>193.98</v>
      </c>
    </row>
    <row r="2650" spans="1:6" x14ac:dyDescent="0.35">
      <c r="A2650" s="1">
        <v>17</v>
      </c>
      <c r="B2650" s="1" t="s">
        <v>80</v>
      </c>
      <c r="C2650" s="218">
        <v>44940</v>
      </c>
      <c r="D2650" s="218">
        <v>44940</v>
      </c>
      <c r="E2650" s="1">
        <v>11</v>
      </c>
      <c r="F2650" s="62">
        <v>501.16</v>
      </c>
    </row>
    <row r="2651" spans="1:6" x14ac:dyDescent="0.35">
      <c r="A2651" s="1">
        <v>17</v>
      </c>
      <c r="B2651" s="1" t="s">
        <v>80</v>
      </c>
      <c r="C2651" s="218">
        <v>44941</v>
      </c>
      <c r="D2651" s="218">
        <v>44940</v>
      </c>
      <c r="E2651" s="1">
        <v>3</v>
      </c>
      <c r="F2651" s="62">
        <v>159.99</v>
      </c>
    </row>
    <row r="2652" spans="1:6" x14ac:dyDescent="0.35">
      <c r="A2652" s="1">
        <v>17</v>
      </c>
      <c r="B2652" s="1" t="s">
        <v>80</v>
      </c>
      <c r="C2652" s="218">
        <v>44941</v>
      </c>
      <c r="D2652" s="218">
        <v>44941</v>
      </c>
      <c r="E2652" s="1">
        <v>3</v>
      </c>
      <c r="F2652" s="62">
        <v>161.81</v>
      </c>
    </row>
    <row r="2653" spans="1:6" x14ac:dyDescent="0.35">
      <c r="A2653" s="1">
        <v>17</v>
      </c>
      <c r="B2653" s="1" t="s">
        <v>80</v>
      </c>
      <c r="C2653" s="218">
        <v>44942</v>
      </c>
      <c r="D2653" s="218">
        <v>44940</v>
      </c>
      <c r="E2653" s="1">
        <v>3</v>
      </c>
      <c r="F2653" s="62">
        <v>161.37</v>
      </c>
    </row>
    <row r="2654" spans="1:6" x14ac:dyDescent="0.35">
      <c r="A2654" s="1">
        <v>17</v>
      </c>
      <c r="B2654" s="1" t="s">
        <v>80</v>
      </c>
      <c r="C2654" s="218">
        <v>44942</v>
      </c>
      <c r="D2654" s="218">
        <v>44941</v>
      </c>
      <c r="E2654" s="1">
        <v>4</v>
      </c>
      <c r="F2654" s="62">
        <v>215.47</v>
      </c>
    </row>
    <row r="2655" spans="1:6" x14ac:dyDescent="0.35">
      <c r="A2655" s="1">
        <v>17</v>
      </c>
      <c r="B2655" s="1" t="s">
        <v>80</v>
      </c>
      <c r="C2655" s="218">
        <v>44942</v>
      </c>
      <c r="D2655" s="218">
        <v>44942</v>
      </c>
      <c r="E2655" s="1">
        <v>12</v>
      </c>
      <c r="F2655" s="62">
        <v>493.4</v>
      </c>
    </row>
    <row r="2656" spans="1:6" x14ac:dyDescent="0.35">
      <c r="A2656" s="1">
        <v>17</v>
      </c>
      <c r="B2656" s="1" t="s">
        <v>80</v>
      </c>
      <c r="C2656" s="218">
        <v>44943</v>
      </c>
      <c r="D2656" s="218">
        <v>44940</v>
      </c>
      <c r="E2656" s="1">
        <v>1</v>
      </c>
      <c r="F2656" s="62">
        <v>23.26</v>
      </c>
    </row>
    <row r="2657" spans="1:6" x14ac:dyDescent="0.35">
      <c r="A2657" s="1">
        <v>17</v>
      </c>
      <c r="B2657" s="1" t="s">
        <v>80</v>
      </c>
      <c r="C2657" s="218">
        <v>44943</v>
      </c>
      <c r="D2657" s="218">
        <v>44941</v>
      </c>
      <c r="E2657" s="1">
        <v>1</v>
      </c>
      <c r="F2657" s="62">
        <v>23.41</v>
      </c>
    </row>
    <row r="2658" spans="1:6" x14ac:dyDescent="0.35">
      <c r="A2658" s="1">
        <v>17</v>
      </c>
      <c r="B2658" s="1" t="s">
        <v>80</v>
      </c>
      <c r="C2658" s="218">
        <v>44943</v>
      </c>
      <c r="D2658" s="218">
        <v>44942</v>
      </c>
      <c r="E2658" s="1">
        <v>11</v>
      </c>
      <c r="F2658" s="62">
        <v>347.62</v>
      </c>
    </row>
    <row r="2659" spans="1:6" x14ac:dyDescent="0.35">
      <c r="A2659" s="1">
        <v>17</v>
      </c>
      <c r="B2659" s="1" t="s">
        <v>80</v>
      </c>
      <c r="C2659" s="218">
        <v>44943</v>
      </c>
      <c r="D2659" s="218">
        <v>44943</v>
      </c>
      <c r="E2659" s="1">
        <v>8</v>
      </c>
      <c r="F2659" s="62">
        <v>369.77</v>
      </c>
    </row>
    <row r="2660" spans="1:6" x14ac:dyDescent="0.35">
      <c r="A2660" s="1">
        <v>17</v>
      </c>
      <c r="B2660" s="1" t="s">
        <v>80</v>
      </c>
      <c r="C2660" s="218">
        <v>44944</v>
      </c>
      <c r="D2660" s="218">
        <v>44942</v>
      </c>
      <c r="E2660" s="1">
        <v>1</v>
      </c>
      <c r="F2660" s="62">
        <v>53.26</v>
      </c>
    </row>
    <row r="2661" spans="1:6" x14ac:dyDescent="0.35">
      <c r="A2661" s="1">
        <v>17</v>
      </c>
      <c r="B2661" s="1" t="s">
        <v>80</v>
      </c>
      <c r="C2661" s="218">
        <v>44944</v>
      </c>
      <c r="D2661" s="218">
        <v>44943</v>
      </c>
      <c r="E2661" s="1">
        <v>15</v>
      </c>
      <c r="F2661" s="62">
        <v>619.97</v>
      </c>
    </row>
    <row r="2662" spans="1:6" x14ac:dyDescent="0.35">
      <c r="A2662" s="1">
        <v>17</v>
      </c>
      <c r="B2662" s="1" t="s">
        <v>80</v>
      </c>
      <c r="C2662" s="218">
        <v>44944</v>
      </c>
      <c r="D2662" s="218">
        <v>44944</v>
      </c>
      <c r="E2662" s="1">
        <v>4</v>
      </c>
      <c r="F2662" s="62">
        <v>123.2</v>
      </c>
    </row>
    <row r="2663" spans="1:6" x14ac:dyDescent="0.35">
      <c r="A2663" s="1">
        <v>17</v>
      </c>
      <c r="B2663" s="1" t="s">
        <v>80</v>
      </c>
      <c r="C2663" s="218">
        <v>44945</v>
      </c>
      <c r="D2663" s="218">
        <v>44942</v>
      </c>
      <c r="E2663" s="1">
        <v>2</v>
      </c>
      <c r="F2663" s="62">
        <v>46.92</v>
      </c>
    </row>
    <row r="2664" spans="1:6" x14ac:dyDescent="0.35">
      <c r="A2664" s="1">
        <v>17</v>
      </c>
      <c r="B2664" s="1" t="s">
        <v>80</v>
      </c>
      <c r="C2664" s="218">
        <v>44945</v>
      </c>
      <c r="D2664" s="218">
        <v>44943</v>
      </c>
      <c r="E2664" s="1">
        <v>5</v>
      </c>
      <c r="F2664" s="62">
        <v>176.81</v>
      </c>
    </row>
    <row r="2665" spans="1:6" x14ac:dyDescent="0.35">
      <c r="A2665" s="1">
        <v>17</v>
      </c>
      <c r="B2665" s="1" t="s">
        <v>80</v>
      </c>
      <c r="C2665" s="218">
        <v>44945</v>
      </c>
      <c r="D2665" s="218">
        <v>44944</v>
      </c>
      <c r="E2665" s="1">
        <v>9</v>
      </c>
      <c r="F2665" s="62">
        <v>359.07</v>
      </c>
    </row>
    <row r="2666" spans="1:6" x14ac:dyDescent="0.35">
      <c r="A2666" s="1">
        <v>17</v>
      </c>
      <c r="B2666" s="1" t="s">
        <v>80</v>
      </c>
      <c r="C2666" s="218">
        <v>44945</v>
      </c>
      <c r="D2666" s="218">
        <v>44945</v>
      </c>
      <c r="E2666" s="1">
        <v>7</v>
      </c>
      <c r="F2666" s="62">
        <v>223.12</v>
      </c>
    </row>
    <row r="2667" spans="1:6" x14ac:dyDescent="0.35">
      <c r="A2667" s="1">
        <v>17</v>
      </c>
      <c r="B2667" s="1" t="s">
        <v>80</v>
      </c>
      <c r="C2667" s="218">
        <v>44946</v>
      </c>
      <c r="D2667" s="218">
        <v>44943</v>
      </c>
      <c r="E2667" s="1">
        <v>1</v>
      </c>
      <c r="F2667" s="62">
        <v>23.51</v>
      </c>
    </row>
    <row r="2668" spans="1:6" x14ac:dyDescent="0.35">
      <c r="A2668" s="1">
        <v>17</v>
      </c>
      <c r="B2668" s="1" t="s">
        <v>80</v>
      </c>
      <c r="C2668" s="218">
        <v>44946</v>
      </c>
      <c r="D2668" s="218">
        <v>44944</v>
      </c>
      <c r="E2668" s="1">
        <v>5</v>
      </c>
      <c r="F2668" s="62">
        <v>206.51</v>
      </c>
    </row>
    <row r="2669" spans="1:6" x14ac:dyDescent="0.35">
      <c r="A2669" s="1">
        <v>17</v>
      </c>
      <c r="B2669" s="1" t="s">
        <v>80</v>
      </c>
      <c r="C2669" s="218">
        <v>44946</v>
      </c>
      <c r="D2669" s="218">
        <v>44945</v>
      </c>
      <c r="E2669" s="1">
        <v>8</v>
      </c>
      <c r="F2669" s="62">
        <v>306.69</v>
      </c>
    </row>
    <row r="2670" spans="1:6" x14ac:dyDescent="0.35">
      <c r="A2670" s="1">
        <v>17</v>
      </c>
      <c r="B2670" s="1" t="s">
        <v>80</v>
      </c>
      <c r="C2670" s="218">
        <v>44946</v>
      </c>
      <c r="D2670" s="218">
        <v>44946</v>
      </c>
      <c r="E2670" s="1">
        <v>9</v>
      </c>
      <c r="F2670" s="62">
        <v>328.76</v>
      </c>
    </row>
    <row r="2671" spans="1:6" x14ac:dyDescent="0.35">
      <c r="A2671" s="1">
        <v>17</v>
      </c>
      <c r="B2671" s="1" t="s">
        <v>80</v>
      </c>
      <c r="C2671" s="218">
        <v>44948</v>
      </c>
      <c r="D2671" s="218">
        <v>44944</v>
      </c>
      <c r="E2671" s="1">
        <v>1</v>
      </c>
      <c r="F2671" s="62">
        <v>53.21</v>
      </c>
    </row>
    <row r="2672" spans="1:6" x14ac:dyDescent="0.35">
      <c r="A2672" s="1">
        <v>17</v>
      </c>
      <c r="B2672" s="1" t="s">
        <v>80</v>
      </c>
      <c r="C2672" s="218">
        <v>44948</v>
      </c>
      <c r="D2672" s="218">
        <v>44945</v>
      </c>
      <c r="E2672" s="1">
        <v>2</v>
      </c>
      <c r="F2672" s="62">
        <v>106.62</v>
      </c>
    </row>
    <row r="2673" spans="1:6" x14ac:dyDescent="0.35">
      <c r="A2673" s="1">
        <v>17</v>
      </c>
      <c r="B2673" s="1" t="s">
        <v>80</v>
      </c>
      <c r="C2673" s="218">
        <v>44948</v>
      </c>
      <c r="D2673" s="218">
        <v>44946</v>
      </c>
      <c r="E2673" s="1">
        <v>2</v>
      </c>
      <c r="F2673" s="62">
        <v>106.77</v>
      </c>
    </row>
    <row r="2674" spans="1:6" x14ac:dyDescent="0.35">
      <c r="A2674" s="1">
        <v>17</v>
      </c>
      <c r="B2674" s="1" t="s">
        <v>80</v>
      </c>
      <c r="C2674" s="218">
        <v>44948</v>
      </c>
      <c r="D2674" s="218">
        <v>44947</v>
      </c>
      <c r="E2674" s="1">
        <v>9</v>
      </c>
      <c r="F2674" s="62">
        <v>392.19</v>
      </c>
    </row>
    <row r="2675" spans="1:6" x14ac:dyDescent="0.35">
      <c r="A2675" s="1">
        <v>17</v>
      </c>
      <c r="B2675" s="1" t="s">
        <v>80</v>
      </c>
      <c r="C2675" s="218">
        <v>44948</v>
      </c>
      <c r="D2675" s="218">
        <v>44948</v>
      </c>
      <c r="E2675" s="1">
        <v>6</v>
      </c>
      <c r="F2675" s="62">
        <v>289.77</v>
      </c>
    </row>
    <row r="2676" spans="1:6" x14ac:dyDescent="0.35">
      <c r="A2676" s="1">
        <v>17</v>
      </c>
      <c r="B2676" s="1" t="s">
        <v>80</v>
      </c>
      <c r="C2676" s="218">
        <v>44949</v>
      </c>
      <c r="D2676" s="218">
        <v>44946</v>
      </c>
      <c r="E2676" s="1">
        <v>4</v>
      </c>
      <c r="F2676" s="62">
        <v>182.65</v>
      </c>
    </row>
    <row r="2677" spans="1:6" x14ac:dyDescent="0.35">
      <c r="A2677" s="1">
        <v>17</v>
      </c>
      <c r="B2677" s="1" t="s">
        <v>80</v>
      </c>
      <c r="C2677" s="218">
        <v>44949</v>
      </c>
      <c r="D2677" s="218">
        <v>44947</v>
      </c>
      <c r="E2677" s="1">
        <v>11</v>
      </c>
      <c r="F2677" s="62">
        <v>467.42</v>
      </c>
    </row>
    <row r="2678" spans="1:6" x14ac:dyDescent="0.35">
      <c r="A2678" s="1">
        <v>17</v>
      </c>
      <c r="B2678" s="1" t="s">
        <v>80</v>
      </c>
      <c r="C2678" s="218">
        <v>44949</v>
      </c>
      <c r="D2678" s="218">
        <v>44948</v>
      </c>
      <c r="E2678" s="1">
        <v>3</v>
      </c>
      <c r="F2678" s="62">
        <v>69.599999999999994</v>
      </c>
    </row>
    <row r="2679" spans="1:6" x14ac:dyDescent="0.35">
      <c r="A2679" s="1">
        <v>17</v>
      </c>
      <c r="B2679" s="1" t="s">
        <v>80</v>
      </c>
      <c r="C2679" s="218">
        <v>44949</v>
      </c>
      <c r="D2679" s="218">
        <v>44949</v>
      </c>
      <c r="E2679" s="1">
        <v>12</v>
      </c>
      <c r="F2679" s="62">
        <v>310.02999999999997</v>
      </c>
    </row>
    <row r="2680" spans="1:6" x14ac:dyDescent="0.35">
      <c r="A2680" s="1">
        <v>17</v>
      </c>
      <c r="B2680" s="1" t="s">
        <v>80</v>
      </c>
      <c r="C2680" s="218">
        <v>44950</v>
      </c>
      <c r="D2680" s="218">
        <v>44949</v>
      </c>
      <c r="E2680" s="1">
        <v>1</v>
      </c>
      <c r="F2680" s="62">
        <v>53.31</v>
      </c>
    </row>
    <row r="2681" spans="1:6" x14ac:dyDescent="0.35">
      <c r="A2681" s="1">
        <v>17</v>
      </c>
      <c r="B2681" s="1" t="s">
        <v>80</v>
      </c>
      <c r="C2681" s="218">
        <v>44950</v>
      </c>
      <c r="D2681" s="218">
        <v>44950</v>
      </c>
      <c r="E2681" s="1">
        <v>15</v>
      </c>
      <c r="F2681" s="62">
        <v>650.82000000000005</v>
      </c>
    </row>
    <row r="2682" spans="1:6" x14ac:dyDescent="0.35">
      <c r="A2682" s="1">
        <v>17</v>
      </c>
      <c r="B2682" s="1" t="s">
        <v>80</v>
      </c>
      <c r="C2682" s="218">
        <v>44951</v>
      </c>
      <c r="D2682" s="218">
        <v>44950</v>
      </c>
      <c r="E2682" s="1">
        <v>4</v>
      </c>
      <c r="F2682" s="62">
        <v>182.3</v>
      </c>
    </row>
    <row r="2683" spans="1:6" x14ac:dyDescent="0.35">
      <c r="A2683" s="1">
        <v>17</v>
      </c>
      <c r="B2683" s="1" t="s">
        <v>80</v>
      </c>
      <c r="C2683" s="218">
        <v>44951</v>
      </c>
      <c r="D2683" s="218">
        <v>44951</v>
      </c>
      <c r="E2683" s="1">
        <v>14</v>
      </c>
      <c r="F2683" s="62">
        <v>506.08</v>
      </c>
    </row>
    <row r="2684" spans="1:6" x14ac:dyDescent="0.35">
      <c r="A2684" s="1">
        <v>17</v>
      </c>
      <c r="B2684" s="1" t="s">
        <v>80</v>
      </c>
      <c r="C2684" s="218">
        <v>44952</v>
      </c>
      <c r="D2684" s="218">
        <v>44950</v>
      </c>
      <c r="E2684" s="1">
        <v>1</v>
      </c>
      <c r="F2684" s="62">
        <v>53.01</v>
      </c>
    </row>
    <row r="2685" spans="1:6" x14ac:dyDescent="0.35">
      <c r="A2685" s="1">
        <v>17</v>
      </c>
      <c r="B2685" s="1" t="s">
        <v>80</v>
      </c>
      <c r="C2685" s="218">
        <v>44952</v>
      </c>
      <c r="D2685" s="218">
        <v>44951</v>
      </c>
      <c r="E2685" s="1">
        <v>6</v>
      </c>
      <c r="F2685" s="62">
        <v>229.23</v>
      </c>
    </row>
    <row r="2686" spans="1:6" x14ac:dyDescent="0.35">
      <c r="A2686" s="1">
        <v>17</v>
      </c>
      <c r="B2686" s="1" t="s">
        <v>80</v>
      </c>
      <c r="C2686" s="218">
        <v>44952</v>
      </c>
      <c r="D2686" s="218">
        <v>44952</v>
      </c>
      <c r="E2686" s="1">
        <v>19</v>
      </c>
      <c r="F2686" s="62">
        <v>681.29</v>
      </c>
    </row>
    <row r="2687" spans="1:6" x14ac:dyDescent="0.35">
      <c r="A2687" s="1">
        <v>18</v>
      </c>
      <c r="B2687" s="1" t="s">
        <v>81</v>
      </c>
      <c r="C2687" s="218">
        <v>44886</v>
      </c>
      <c r="D2687" s="218">
        <v>44883</v>
      </c>
      <c r="E2687" s="1">
        <v>5</v>
      </c>
      <c r="F2687" s="62">
        <v>206.02</v>
      </c>
    </row>
    <row r="2688" spans="1:6" x14ac:dyDescent="0.35">
      <c r="A2688" s="1">
        <v>18</v>
      </c>
      <c r="B2688" s="1" t="s">
        <v>81</v>
      </c>
      <c r="C2688" s="218">
        <v>44889</v>
      </c>
      <c r="D2688" s="218">
        <v>44883</v>
      </c>
      <c r="E2688" s="1">
        <v>2</v>
      </c>
      <c r="F2688" s="62">
        <v>72.12</v>
      </c>
    </row>
    <row r="2689" spans="1:6" x14ac:dyDescent="0.35">
      <c r="A2689" s="1">
        <v>18</v>
      </c>
      <c r="B2689" s="1" t="s">
        <v>81</v>
      </c>
      <c r="C2689" s="218">
        <v>44889</v>
      </c>
      <c r="D2689" s="218">
        <v>44886</v>
      </c>
      <c r="E2689" s="1">
        <v>3</v>
      </c>
      <c r="F2689" s="62">
        <v>153.85</v>
      </c>
    </row>
    <row r="2690" spans="1:6" x14ac:dyDescent="0.35">
      <c r="A2690" s="1">
        <v>18</v>
      </c>
      <c r="B2690" s="1" t="s">
        <v>81</v>
      </c>
      <c r="C2690" s="218">
        <v>44890</v>
      </c>
      <c r="D2690" s="218">
        <v>44889</v>
      </c>
      <c r="E2690" s="1">
        <v>2</v>
      </c>
      <c r="F2690" s="62">
        <v>104.84</v>
      </c>
    </row>
    <row r="2691" spans="1:6" x14ac:dyDescent="0.35">
      <c r="A2691" s="1">
        <v>18</v>
      </c>
      <c r="B2691" s="1" t="s">
        <v>81</v>
      </c>
      <c r="C2691" s="218">
        <v>44890</v>
      </c>
      <c r="D2691" s="218">
        <v>44890</v>
      </c>
      <c r="E2691" s="1">
        <v>2</v>
      </c>
      <c r="F2691" s="62">
        <v>104.94</v>
      </c>
    </row>
    <row r="2692" spans="1:6" x14ac:dyDescent="0.35">
      <c r="A2692" s="1">
        <v>18</v>
      </c>
      <c r="B2692" s="1" t="s">
        <v>81</v>
      </c>
      <c r="C2692" s="218">
        <v>44891</v>
      </c>
      <c r="D2692" s="218">
        <v>44889</v>
      </c>
      <c r="E2692" s="1">
        <v>4</v>
      </c>
      <c r="F2692" s="62">
        <v>117.02</v>
      </c>
    </row>
    <row r="2693" spans="1:6" x14ac:dyDescent="0.35">
      <c r="A2693" s="1">
        <v>18</v>
      </c>
      <c r="B2693" s="1" t="s">
        <v>81</v>
      </c>
      <c r="C2693" s="218">
        <v>44891</v>
      </c>
      <c r="D2693" s="218">
        <v>44890</v>
      </c>
      <c r="E2693" s="1">
        <v>1</v>
      </c>
      <c r="F2693" s="62">
        <v>23.76</v>
      </c>
    </row>
    <row r="2694" spans="1:6" x14ac:dyDescent="0.35">
      <c r="A2694" s="1">
        <v>18</v>
      </c>
      <c r="B2694" s="1" t="s">
        <v>81</v>
      </c>
      <c r="C2694" s="218">
        <v>44892</v>
      </c>
      <c r="D2694" s="218">
        <v>44892</v>
      </c>
      <c r="E2694" s="1">
        <v>1</v>
      </c>
      <c r="F2694" s="62">
        <v>54.05</v>
      </c>
    </row>
    <row r="2695" spans="1:6" x14ac:dyDescent="0.35">
      <c r="A2695" s="1">
        <v>18</v>
      </c>
      <c r="B2695" s="1" t="s">
        <v>81</v>
      </c>
      <c r="C2695" s="218">
        <v>44893</v>
      </c>
      <c r="D2695" s="218">
        <v>44889</v>
      </c>
      <c r="E2695" s="1">
        <v>3</v>
      </c>
      <c r="F2695" s="62">
        <v>92.26</v>
      </c>
    </row>
    <row r="2696" spans="1:6" x14ac:dyDescent="0.35">
      <c r="A2696" s="1">
        <v>18</v>
      </c>
      <c r="B2696" s="1" t="s">
        <v>81</v>
      </c>
      <c r="C2696" s="218">
        <v>44893</v>
      </c>
      <c r="D2696" s="218">
        <v>44890</v>
      </c>
      <c r="E2696" s="1">
        <v>2</v>
      </c>
      <c r="F2696" s="62">
        <v>68.61</v>
      </c>
    </row>
    <row r="2697" spans="1:6" x14ac:dyDescent="0.35">
      <c r="A2697" s="1">
        <v>18</v>
      </c>
      <c r="B2697" s="1" t="s">
        <v>81</v>
      </c>
      <c r="C2697" s="218">
        <v>44893</v>
      </c>
      <c r="D2697" s="218">
        <v>44892</v>
      </c>
      <c r="E2697" s="1">
        <v>1</v>
      </c>
      <c r="F2697" s="62">
        <v>54.45</v>
      </c>
    </row>
    <row r="2698" spans="1:6" x14ac:dyDescent="0.35">
      <c r="A2698" s="1">
        <v>18</v>
      </c>
      <c r="B2698" s="1" t="s">
        <v>81</v>
      </c>
      <c r="C2698" s="218">
        <v>44894</v>
      </c>
      <c r="D2698" s="218">
        <v>44889</v>
      </c>
      <c r="E2698" s="1">
        <v>1</v>
      </c>
      <c r="F2698" s="62">
        <v>23.76</v>
      </c>
    </row>
    <row r="2699" spans="1:6" x14ac:dyDescent="0.35">
      <c r="A2699" s="1">
        <v>18</v>
      </c>
      <c r="B2699" s="1" t="s">
        <v>81</v>
      </c>
      <c r="C2699" s="218">
        <v>44894</v>
      </c>
      <c r="D2699" s="218">
        <v>44890</v>
      </c>
      <c r="E2699" s="1">
        <v>2</v>
      </c>
      <c r="F2699" s="62">
        <v>47.47</v>
      </c>
    </row>
    <row r="2700" spans="1:6" x14ac:dyDescent="0.35">
      <c r="A2700" s="1">
        <v>18</v>
      </c>
      <c r="B2700" s="1" t="s">
        <v>81</v>
      </c>
      <c r="C2700" s="218">
        <v>44894</v>
      </c>
      <c r="D2700" s="218">
        <v>44892</v>
      </c>
      <c r="E2700" s="1">
        <v>2</v>
      </c>
      <c r="F2700" s="62">
        <v>105.73</v>
      </c>
    </row>
    <row r="2701" spans="1:6" x14ac:dyDescent="0.35">
      <c r="A2701" s="1">
        <v>18</v>
      </c>
      <c r="B2701" s="1" t="s">
        <v>81</v>
      </c>
      <c r="C2701" s="218">
        <v>44894</v>
      </c>
      <c r="D2701" s="218">
        <v>44893</v>
      </c>
      <c r="E2701" s="1">
        <v>8</v>
      </c>
      <c r="F2701" s="62">
        <v>244.32</v>
      </c>
    </row>
    <row r="2702" spans="1:6" x14ac:dyDescent="0.35">
      <c r="A2702" s="1">
        <v>18</v>
      </c>
      <c r="B2702" s="1" t="s">
        <v>81</v>
      </c>
      <c r="C2702" s="218">
        <v>44894</v>
      </c>
      <c r="D2702" s="218">
        <v>44894</v>
      </c>
      <c r="E2702" s="1">
        <v>1</v>
      </c>
      <c r="F2702" s="62">
        <v>45.84</v>
      </c>
    </row>
    <row r="2703" spans="1:6" x14ac:dyDescent="0.35">
      <c r="A2703" s="1">
        <v>18</v>
      </c>
      <c r="B2703" s="1" t="s">
        <v>81</v>
      </c>
      <c r="C2703" s="218">
        <v>44895</v>
      </c>
      <c r="D2703" s="218">
        <v>44892</v>
      </c>
      <c r="E2703" s="1">
        <v>3</v>
      </c>
      <c r="F2703" s="62">
        <v>98.25</v>
      </c>
    </row>
    <row r="2704" spans="1:6" x14ac:dyDescent="0.35">
      <c r="A2704" s="1">
        <v>18</v>
      </c>
      <c r="B2704" s="1" t="s">
        <v>81</v>
      </c>
      <c r="C2704" s="218">
        <v>44895</v>
      </c>
      <c r="D2704" s="218">
        <v>44893</v>
      </c>
      <c r="E2704" s="1">
        <v>3</v>
      </c>
      <c r="F2704" s="62">
        <v>100.14</v>
      </c>
    </row>
    <row r="2705" spans="1:6" x14ac:dyDescent="0.35">
      <c r="A2705" s="1">
        <v>18</v>
      </c>
      <c r="B2705" s="1" t="s">
        <v>81</v>
      </c>
      <c r="C2705" s="218">
        <v>44895</v>
      </c>
      <c r="D2705" s="218">
        <v>44894</v>
      </c>
      <c r="E2705" s="1">
        <v>2</v>
      </c>
      <c r="F2705" s="62">
        <v>105.68</v>
      </c>
    </row>
    <row r="2706" spans="1:6" x14ac:dyDescent="0.35">
      <c r="A2706" s="1">
        <v>18</v>
      </c>
      <c r="B2706" s="1" t="s">
        <v>81</v>
      </c>
      <c r="C2706" s="218">
        <v>44895</v>
      </c>
      <c r="D2706" s="218">
        <v>44895</v>
      </c>
      <c r="E2706" s="1">
        <v>2</v>
      </c>
      <c r="F2706" s="62">
        <v>108.9</v>
      </c>
    </row>
    <row r="2707" spans="1:6" x14ac:dyDescent="0.35">
      <c r="A2707" s="1">
        <v>18</v>
      </c>
      <c r="B2707" s="1" t="s">
        <v>81</v>
      </c>
      <c r="C2707" s="218">
        <v>44896</v>
      </c>
      <c r="D2707" s="218">
        <v>44894</v>
      </c>
      <c r="E2707" s="1">
        <v>2</v>
      </c>
      <c r="F2707" s="62">
        <v>77.27</v>
      </c>
    </row>
    <row r="2708" spans="1:6" x14ac:dyDescent="0.35">
      <c r="A2708" s="1">
        <v>18</v>
      </c>
      <c r="B2708" s="1" t="s">
        <v>81</v>
      </c>
      <c r="C2708" s="218">
        <v>44896</v>
      </c>
      <c r="D2708" s="218">
        <v>44895</v>
      </c>
      <c r="E2708" s="1">
        <v>3</v>
      </c>
      <c r="F2708" s="62">
        <v>99.05</v>
      </c>
    </row>
    <row r="2709" spans="1:6" x14ac:dyDescent="0.35">
      <c r="A2709" s="1">
        <v>18</v>
      </c>
      <c r="B2709" s="1" t="s">
        <v>81</v>
      </c>
      <c r="C2709" s="218">
        <v>44896</v>
      </c>
      <c r="D2709" s="218">
        <v>44896</v>
      </c>
      <c r="E2709" s="1">
        <v>1</v>
      </c>
      <c r="F2709" s="62">
        <v>22.18</v>
      </c>
    </row>
    <row r="2710" spans="1:6" x14ac:dyDescent="0.35">
      <c r="A2710" s="1">
        <v>18</v>
      </c>
      <c r="B2710" s="1" t="s">
        <v>81</v>
      </c>
      <c r="C2710" s="218">
        <v>44897</v>
      </c>
      <c r="D2710" s="218">
        <v>44894</v>
      </c>
      <c r="E2710" s="1">
        <v>1</v>
      </c>
      <c r="F2710" s="62">
        <v>54.3</v>
      </c>
    </row>
    <row r="2711" spans="1:6" x14ac:dyDescent="0.35">
      <c r="A2711" s="1">
        <v>18</v>
      </c>
      <c r="B2711" s="1" t="s">
        <v>81</v>
      </c>
      <c r="C2711" s="218">
        <v>44897</v>
      </c>
      <c r="D2711" s="218">
        <v>44895</v>
      </c>
      <c r="E2711" s="1">
        <v>3</v>
      </c>
      <c r="F2711" s="62">
        <v>130.03</v>
      </c>
    </row>
    <row r="2712" spans="1:6" x14ac:dyDescent="0.35">
      <c r="A2712" s="1">
        <v>18</v>
      </c>
      <c r="B2712" s="1" t="s">
        <v>81</v>
      </c>
      <c r="C2712" s="218">
        <v>44897</v>
      </c>
      <c r="D2712" s="218">
        <v>44896</v>
      </c>
      <c r="E2712" s="1">
        <v>1</v>
      </c>
      <c r="F2712" s="62">
        <v>22.23</v>
      </c>
    </row>
    <row r="2713" spans="1:6" x14ac:dyDescent="0.35">
      <c r="A2713" s="1">
        <v>18</v>
      </c>
      <c r="B2713" s="1" t="s">
        <v>81</v>
      </c>
      <c r="C2713" s="218">
        <v>44898</v>
      </c>
      <c r="D2713" s="218">
        <v>44894</v>
      </c>
      <c r="E2713" s="1">
        <v>2</v>
      </c>
      <c r="F2713" s="62">
        <v>99.34</v>
      </c>
    </row>
    <row r="2714" spans="1:6" x14ac:dyDescent="0.35">
      <c r="A2714" s="1">
        <v>18</v>
      </c>
      <c r="B2714" s="1" t="s">
        <v>81</v>
      </c>
      <c r="C2714" s="218">
        <v>44898</v>
      </c>
      <c r="D2714" s="218">
        <v>44896</v>
      </c>
      <c r="E2714" s="1">
        <v>5</v>
      </c>
      <c r="F2714" s="62">
        <v>232.99</v>
      </c>
    </row>
    <row r="2715" spans="1:6" x14ac:dyDescent="0.35">
      <c r="A2715" s="1">
        <v>18</v>
      </c>
      <c r="B2715" s="1" t="s">
        <v>81</v>
      </c>
      <c r="C2715" s="218">
        <v>44899</v>
      </c>
      <c r="D2715" s="218">
        <v>44893</v>
      </c>
      <c r="E2715" s="1">
        <v>3</v>
      </c>
      <c r="F2715" s="62">
        <v>66.23</v>
      </c>
    </row>
    <row r="2716" spans="1:6" x14ac:dyDescent="0.35">
      <c r="A2716" s="1">
        <v>18</v>
      </c>
      <c r="B2716" s="1" t="s">
        <v>81</v>
      </c>
      <c r="C2716" s="218">
        <v>44899</v>
      </c>
      <c r="D2716" s="218">
        <v>44894</v>
      </c>
      <c r="E2716" s="1">
        <v>1</v>
      </c>
      <c r="F2716" s="62">
        <v>54.15</v>
      </c>
    </row>
    <row r="2717" spans="1:6" x14ac:dyDescent="0.35">
      <c r="A2717" s="1">
        <v>18</v>
      </c>
      <c r="B2717" s="1" t="s">
        <v>81</v>
      </c>
      <c r="C2717" s="218">
        <v>44899</v>
      </c>
      <c r="D2717" s="218">
        <v>44895</v>
      </c>
      <c r="E2717" s="1">
        <v>1</v>
      </c>
      <c r="F2717" s="62">
        <v>54.4</v>
      </c>
    </row>
    <row r="2718" spans="1:6" x14ac:dyDescent="0.35">
      <c r="A2718" s="1">
        <v>18</v>
      </c>
      <c r="B2718" s="1" t="s">
        <v>81</v>
      </c>
      <c r="C2718" s="218">
        <v>44899</v>
      </c>
      <c r="D2718" s="218">
        <v>44896</v>
      </c>
      <c r="E2718" s="1">
        <v>4</v>
      </c>
      <c r="F2718" s="62">
        <v>109.79</v>
      </c>
    </row>
    <row r="2719" spans="1:6" x14ac:dyDescent="0.35">
      <c r="A2719" s="1">
        <v>18</v>
      </c>
      <c r="B2719" s="1" t="s">
        <v>81</v>
      </c>
      <c r="C2719" s="218">
        <v>44899</v>
      </c>
      <c r="D2719" s="218">
        <v>44897</v>
      </c>
      <c r="E2719" s="1">
        <v>4</v>
      </c>
      <c r="F2719" s="62">
        <v>184.53</v>
      </c>
    </row>
    <row r="2720" spans="1:6" x14ac:dyDescent="0.35">
      <c r="A2720" s="1">
        <v>18</v>
      </c>
      <c r="B2720" s="1" t="s">
        <v>81</v>
      </c>
      <c r="C2720" s="218">
        <v>44900</v>
      </c>
      <c r="D2720" s="218">
        <v>44900</v>
      </c>
      <c r="E2720" s="1">
        <v>7</v>
      </c>
      <c r="F2720" s="62">
        <v>246.35</v>
      </c>
    </row>
    <row r="2721" spans="1:6" x14ac:dyDescent="0.35">
      <c r="A2721" s="1">
        <v>18</v>
      </c>
      <c r="B2721" s="1" t="s">
        <v>81</v>
      </c>
      <c r="C2721" s="218">
        <v>44901</v>
      </c>
      <c r="D2721" s="218">
        <v>44900</v>
      </c>
      <c r="E2721" s="1">
        <v>2</v>
      </c>
      <c r="F2721" s="62">
        <v>46.63</v>
      </c>
    </row>
    <row r="2722" spans="1:6" x14ac:dyDescent="0.35">
      <c r="A2722" s="1">
        <v>18</v>
      </c>
      <c r="B2722" s="1" t="s">
        <v>81</v>
      </c>
      <c r="C2722" s="218">
        <v>44901</v>
      </c>
      <c r="D2722" s="218">
        <v>44901</v>
      </c>
      <c r="E2722" s="1">
        <v>2</v>
      </c>
      <c r="F2722" s="62">
        <v>108.7</v>
      </c>
    </row>
    <row r="2723" spans="1:6" x14ac:dyDescent="0.35">
      <c r="A2723" s="1">
        <v>18</v>
      </c>
      <c r="B2723" s="1" t="s">
        <v>81</v>
      </c>
      <c r="C2723" s="218">
        <v>44902</v>
      </c>
      <c r="D2723" s="218">
        <v>44900</v>
      </c>
      <c r="E2723" s="1">
        <v>1</v>
      </c>
      <c r="F2723" s="62">
        <v>22.92</v>
      </c>
    </row>
    <row r="2724" spans="1:6" x14ac:dyDescent="0.35">
      <c r="A2724" s="1">
        <v>18</v>
      </c>
      <c r="B2724" s="1" t="s">
        <v>81</v>
      </c>
      <c r="C2724" s="218">
        <v>44902</v>
      </c>
      <c r="D2724" s="218">
        <v>44902</v>
      </c>
      <c r="E2724" s="1">
        <v>4</v>
      </c>
      <c r="F2724" s="62">
        <v>217.5</v>
      </c>
    </row>
    <row r="2725" spans="1:6" x14ac:dyDescent="0.35">
      <c r="A2725" s="1">
        <v>18</v>
      </c>
      <c r="B2725" s="1" t="s">
        <v>81</v>
      </c>
      <c r="C2725" s="218">
        <v>44903</v>
      </c>
      <c r="D2725" s="218">
        <v>44903</v>
      </c>
      <c r="E2725" s="1">
        <v>5</v>
      </c>
      <c r="F2725" s="62">
        <v>230.62</v>
      </c>
    </row>
    <row r="2726" spans="1:6" x14ac:dyDescent="0.35">
      <c r="A2726" s="1">
        <v>18</v>
      </c>
      <c r="B2726" s="1" t="s">
        <v>81</v>
      </c>
      <c r="C2726" s="218">
        <v>44904</v>
      </c>
      <c r="D2726" s="218">
        <v>44901</v>
      </c>
      <c r="E2726" s="1">
        <v>2</v>
      </c>
      <c r="F2726" s="62">
        <v>77.47</v>
      </c>
    </row>
    <row r="2727" spans="1:6" x14ac:dyDescent="0.35">
      <c r="A2727" s="1">
        <v>18</v>
      </c>
      <c r="B2727" s="1" t="s">
        <v>81</v>
      </c>
      <c r="C2727" s="218">
        <v>44904</v>
      </c>
      <c r="D2727" s="218">
        <v>44902</v>
      </c>
      <c r="E2727" s="1">
        <v>2</v>
      </c>
      <c r="F2727" s="62">
        <v>70.88</v>
      </c>
    </row>
    <row r="2728" spans="1:6" x14ac:dyDescent="0.35">
      <c r="A2728" s="1">
        <v>18</v>
      </c>
      <c r="B2728" s="1" t="s">
        <v>81</v>
      </c>
      <c r="C2728" s="218">
        <v>44904</v>
      </c>
      <c r="D2728" s="218">
        <v>44903</v>
      </c>
      <c r="E2728" s="1">
        <v>2</v>
      </c>
      <c r="F2728" s="62">
        <v>40.340000000000003</v>
      </c>
    </row>
    <row r="2729" spans="1:6" x14ac:dyDescent="0.35">
      <c r="A2729" s="1">
        <v>18</v>
      </c>
      <c r="B2729" s="1" t="s">
        <v>81</v>
      </c>
      <c r="C2729" s="218">
        <v>44904</v>
      </c>
      <c r="D2729" s="218">
        <v>44904</v>
      </c>
      <c r="E2729" s="1">
        <v>6</v>
      </c>
      <c r="F2729" s="62">
        <v>283</v>
      </c>
    </row>
    <row r="2730" spans="1:6" x14ac:dyDescent="0.35">
      <c r="A2730" s="1">
        <v>18</v>
      </c>
      <c r="B2730" s="1" t="s">
        <v>81</v>
      </c>
      <c r="C2730" s="218">
        <v>44905</v>
      </c>
      <c r="D2730" s="218">
        <v>44901</v>
      </c>
      <c r="E2730" s="1">
        <v>1</v>
      </c>
      <c r="F2730" s="62">
        <v>21.58</v>
      </c>
    </row>
    <row r="2731" spans="1:6" x14ac:dyDescent="0.35">
      <c r="A2731" s="1">
        <v>18</v>
      </c>
      <c r="B2731" s="1" t="s">
        <v>81</v>
      </c>
      <c r="C2731" s="218">
        <v>44905</v>
      </c>
      <c r="D2731" s="218">
        <v>44902</v>
      </c>
      <c r="E2731" s="1">
        <v>1</v>
      </c>
      <c r="F2731" s="62">
        <v>16.48</v>
      </c>
    </row>
    <row r="2732" spans="1:6" x14ac:dyDescent="0.35">
      <c r="A2732" s="1">
        <v>18</v>
      </c>
      <c r="B2732" s="1" t="s">
        <v>81</v>
      </c>
      <c r="C2732" s="218">
        <v>44905</v>
      </c>
      <c r="D2732" s="218">
        <v>44903</v>
      </c>
      <c r="E2732" s="1">
        <v>2</v>
      </c>
      <c r="F2732" s="62">
        <v>77.12</v>
      </c>
    </row>
    <row r="2733" spans="1:6" x14ac:dyDescent="0.35">
      <c r="A2733" s="1">
        <v>18</v>
      </c>
      <c r="B2733" s="1" t="s">
        <v>81</v>
      </c>
      <c r="C2733" s="218">
        <v>44905</v>
      </c>
      <c r="D2733" s="218">
        <v>44905</v>
      </c>
      <c r="E2733" s="1">
        <v>2</v>
      </c>
      <c r="F2733" s="62">
        <v>106.77</v>
      </c>
    </row>
    <row r="2734" spans="1:6" x14ac:dyDescent="0.35">
      <c r="A2734" s="1">
        <v>18</v>
      </c>
      <c r="B2734" s="1" t="s">
        <v>81</v>
      </c>
      <c r="C2734" s="218">
        <v>44906</v>
      </c>
      <c r="D2734" s="218">
        <v>44902</v>
      </c>
      <c r="E2734" s="1">
        <v>2</v>
      </c>
      <c r="F2734" s="62">
        <v>72.47</v>
      </c>
    </row>
    <row r="2735" spans="1:6" x14ac:dyDescent="0.35">
      <c r="A2735" s="1">
        <v>18</v>
      </c>
      <c r="B2735" s="1" t="s">
        <v>81</v>
      </c>
      <c r="C2735" s="218">
        <v>44906</v>
      </c>
      <c r="D2735" s="218">
        <v>44904</v>
      </c>
      <c r="E2735" s="1">
        <v>6</v>
      </c>
      <c r="F2735" s="62">
        <v>217.64</v>
      </c>
    </row>
    <row r="2736" spans="1:6" x14ac:dyDescent="0.35">
      <c r="A2736" s="1">
        <v>18</v>
      </c>
      <c r="B2736" s="1" t="s">
        <v>81</v>
      </c>
      <c r="C2736" s="218">
        <v>44906</v>
      </c>
      <c r="D2736" s="218">
        <v>44905</v>
      </c>
      <c r="E2736" s="1">
        <v>2</v>
      </c>
      <c r="F2736" s="62">
        <v>108.5</v>
      </c>
    </row>
    <row r="2737" spans="1:6" x14ac:dyDescent="0.35">
      <c r="A2737" s="1">
        <v>18</v>
      </c>
      <c r="B2737" s="1" t="s">
        <v>81</v>
      </c>
      <c r="C2737" s="218">
        <v>44906</v>
      </c>
      <c r="D2737" s="218">
        <v>44906</v>
      </c>
      <c r="E2737" s="1">
        <v>1</v>
      </c>
      <c r="F2737" s="62">
        <v>50.79</v>
      </c>
    </row>
    <row r="2738" spans="1:6" x14ac:dyDescent="0.35">
      <c r="A2738" s="1">
        <v>18</v>
      </c>
      <c r="B2738" s="1" t="s">
        <v>81</v>
      </c>
      <c r="C2738" s="218">
        <v>44908</v>
      </c>
      <c r="D2738" s="218">
        <v>44905</v>
      </c>
      <c r="E2738" s="1">
        <v>2</v>
      </c>
      <c r="F2738" s="62">
        <v>78.06</v>
      </c>
    </row>
    <row r="2739" spans="1:6" x14ac:dyDescent="0.35">
      <c r="A2739" s="1">
        <v>18</v>
      </c>
      <c r="B2739" s="1" t="s">
        <v>81</v>
      </c>
      <c r="C2739" s="218">
        <v>44908</v>
      </c>
      <c r="D2739" s="218">
        <v>44906</v>
      </c>
      <c r="E2739" s="1">
        <v>5</v>
      </c>
      <c r="F2739" s="62">
        <v>175.57</v>
      </c>
    </row>
    <row r="2740" spans="1:6" x14ac:dyDescent="0.35">
      <c r="A2740" s="1">
        <v>18</v>
      </c>
      <c r="B2740" s="1" t="s">
        <v>81</v>
      </c>
      <c r="C2740" s="218">
        <v>44908</v>
      </c>
      <c r="D2740" s="218">
        <v>44907</v>
      </c>
      <c r="E2740" s="1">
        <v>4</v>
      </c>
      <c r="F2740" s="62">
        <v>153.01</v>
      </c>
    </row>
    <row r="2741" spans="1:6" x14ac:dyDescent="0.35">
      <c r="A2741" s="1">
        <v>18</v>
      </c>
      <c r="B2741" s="1" t="s">
        <v>81</v>
      </c>
      <c r="C2741" s="218">
        <v>44908</v>
      </c>
      <c r="D2741" s="218">
        <v>44908</v>
      </c>
      <c r="E2741" s="1">
        <v>1</v>
      </c>
      <c r="F2741" s="62">
        <v>20.84</v>
      </c>
    </row>
    <row r="2742" spans="1:6" x14ac:dyDescent="0.35">
      <c r="A2742" s="1">
        <v>18</v>
      </c>
      <c r="B2742" s="1" t="s">
        <v>81</v>
      </c>
      <c r="C2742" s="218">
        <v>44909</v>
      </c>
      <c r="D2742" s="218">
        <v>44905</v>
      </c>
      <c r="E2742" s="1">
        <v>3</v>
      </c>
      <c r="F2742" s="62">
        <v>117.56</v>
      </c>
    </row>
    <row r="2743" spans="1:6" x14ac:dyDescent="0.35">
      <c r="A2743" s="1">
        <v>18</v>
      </c>
      <c r="B2743" s="1" t="s">
        <v>81</v>
      </c>
      <c r="C2743" s="218">
        <v>44909</v>
      </c>
      <c r="D2743" s="218">
        <v>44906</v>
      </c>
      <c r="E2743" s="1">
        <v>3</v>
      </c>
      <c r="F2743" s="62">
        <v>124.98</v>
      </c>
    </row>
    <row r="2744" spans="1:6" x14ac:dyDescent="0.35">
      <c r="A2744" s="1">
        <v>18</v>
      </c>
      <c r="B2744" s="1" t="s">
        <v>81</v>
      </c>
      <c r="C2744" s="218">
        <v>44909</v>
      </c>
      <c r="D2744" s="218">
        <v>44907</v>
      </c>
      <c r="E2744" s="1">
        <v>5</v>
      </c>
      <c r="F2744" s="62">
        <v>204.49</v>
      </c>
    </row>
    <row r="2745" spans="1:6" x14ac:dyDescent="0.35">
      <c r="A2745" s="1">
        <v>18</v>
      </c>
      <c r="B2745" s="1" t="s">
        <v>81</v>
      </c>
      <c r="C2745" s="218">
        <v>44909</v>
      </c>
      <c r="D2745" s="218">
        <v>44908</v>
      </c>
      <c r="E2745" s="1">
        <v>3</v>
      </c>
      <c r="F2745" s="62">
        <v>127.46</v>
      </c>
    </row>
    <row r="2746" spans="1:6" x14ac:dyDescent="0.35">
      <c r="A2746" s="1">
        <v>18</v>
      </c>
      <c r="B2746" s="1" t="s">
        <v>81</v>
      </c>
      <c r="C2746" s="218">
        <v>44909</v>
      </c>
      <c r="D2746" s="218">
        <v>44909</v>
      </c>
      <c r="E2746" s="1">
        <v>1</v>
      </c>
      <c r="F2746" s="62">
        <v>53.81</v>
      </c>
    </row>
    <row r="2747" spans="1:6" x14ac:dyDescent="0.35">
      <c r="A2747" s="1">
        <v>18</v>
      </c>
      <c r="B2747" s="1" t="s">
        <v>81</v>
      </c>
      <c r="C2747" s="218">
        <v>44910</v>
      </c>
      <c r="D2747" s="218">
        <v>44907</v>
      </c>
      <c r="E2747" s="1">
        <v>1</v>
      </c>
      <c r="F2747" s="62">
        <v>54.35</v>
      </c>
    </row>
    <row r="2748" spans="1:6" x14ac:dyDescent="0.35">
      <c r="A2748" s="1">
        <v>18</v>
      </c>
      <c r="B2748" s="1" t="s">
        <v>81</v>
      </c>
      <c r="C2748" s="218">
        <v>44910</v>
      </c>
      <c r="D2748" s="218">
        <v>44908</v>
      </c>
      <c r="E2748" s="1">
        <v>4</v>
      </c>
      <c r="F2748" s="62">
        <v>155.38</v>
      </c>
    </row>
    <row r="2749" spans="1:6" x14ac:dyDescent="0.35">
      <c r="A2749" s="1">
        <v>18</v>
      </c>
      <c r="B2749" s="1" t="s">
        <v>81</v>
      </c>
      <c r="C2749" s="218">
        <v>44910</v>
      </c>
      <c r="D2749" s="218">
        <v>44909</v>
      </c>
      <c r="E2749" s="1">
        <v>3</v>
      </c>
      <c r="F2749" s="62">
        <v>132.21</v>
      </c>
    </row>
    <row r="2750" spans="1:6" x14ac:dyDescent="0.35">
      <c r="A2750" s="1">
        <v>18</v>
      </c>
      <c r="B2750" s="1" t="s">
        <v>81</v>
      </c>
      <c r="C2750" s="218">
        <v>44910</v>
      </c>
      <c r="D2750" s="218">
        <v>44910</v>
      </c>
      <c r="E2750" s="1">
        <v>3</v>
      </c>
      <c r="F2750" s="62">
        <v>132.21</v>
      </c>
    </row>
    <row r="2751" spans="1:6" x14ac:dyDescent="0.35">
      <c r="A2751" s="1">
        <v>18</v>
      </c>
      <c r="B2751" s="1" t="s">
        <v>81</v>
      </c>
      <c r="C2751" s="218">
        <v>44911</v>
      </c>
      <c r="D2751" s="218">
        <v>44908</v>
      </c>
      <c r="E2751" s="1">
        <v>4</v>
      </c>
      <c r="F2751" s="62">
        <v>123.31</v>
      </c>
    </row>
    <row r="2752" spans="1:6" x14ac:dyDescent="0.35">
      <c r="A2752" s="1">
        <v>18</v>
      </c>
      <c r="B2752" s="1" t="s">
        <v>81</v>
      </c>
      <c r="C2752" s="218">
        <v>44911</v>
      </c>
      <c r="D2752" s="218">
        <v>44909</v>
      </c>
      <c r="E2752" s="1">
        <v>2</v>
      </c>
      <c r="F2752" s="62">
        <v>108.9</v>
      </c>
    </row>
    <row r="2753" spans="1:6" x14ac:dyDescent="0.35">
      <c r="A2753" s="1">
        <v>18</v>
      </c>
      <c r="B2753" s="1" t="s">
        <v>81</v>
      </c>
      <c r="C2753" s="218">
        <v>44911</v>
      </c>
      <c r="D2753" s="218">
        <v>44911</v>
      </c>
      <c r="E2753" s="1">
        <v>3</v>
      </c>
      <c r="F2753" s="62">
        <v>160.32</v>
      </c>
    </row>
    <row r="2754" spans="1:6" x14ac:dyDescent="0.35">
      <c r="A2754" s="1">
        <v>18</v>
      </c>
      <c r="B2754" s="1" t="s">
        <v>81</v>
      </c>
      <c r="C2754" s="218">
        <v>44912</v>
      </c>
      <c r="D2754" s="218">
        <v>44909</v>
      </c>
      <c r="E2754" s="1">
        <v>2</v>
      </c>
      <c r="F2754" s="62">
        <v>75.239999999999995</v>
      </c>
    </row>
    <row r="2755" spans="1:6" x14ac:dyDescent="0.35">
      <c r="A2755" s="1">
        <v>18</v>
      </c>
      <c r="B2755" s="1" t="s">
        <v>81</v>
      </c>
      <c r="C2755" s="218">
        <v>44912</v>
      </c>
      <c r="D2755" s="218">
        <v>44910</v>
      </c>
      <c r="E2755" s="1">
        <v>3</v>
      </c>
      <c r="F2755" s="62">
        <v>150.43</v>
      </c>
    </row>
    <row r="2756" spans="1:6" x14ac:dyDescent="0.35">
      <c r="A2756" s="1">
        <v>18</v>
      </c>
      <c r="B2756" s="1" t="s">
        <v>81</v>
      </c>
      <c r="C2756" s="218">
        <v>44912</v>
      </c>
      <c r="D2756" s="218">
        <v>44912</v>
      </c>
      <c r="E2756" s="1">
        <v>2</v>
      </c>
      <c r="F2756" s="62">
        <v>108.65</v>
      </c>
    </row>
    <row r="2757" spans="1:6" x14ac:dyDescent="0.35">
      <c r="A2757" s="1">
        <v>18</v>
      </c>
      <c r="B2757" s="1" t="s">
        <v>81</v>
      </c>
      <c r="C2757" s="218">
        <v>44913</v>
      </c>
      <c r="D2757" s="218">
        <v>44911</v>
      </c>
      <c r="E2757" s="1">
        <v>3</v>
      </c>
      <c r="F2757" s="62">
        <v>98.16</v>
      </c>
    </row>
    <row r="2758" spans="1:6" x14ac:dyDescent="0.35">
      <c r="A2758" s="1">
        <v>18</v>
      </c>
      <c r="B2758" s="1" t="s">
        <v>81</v>
      </c>
      <c r="C2758" s="218">
        <v>44913</v>
      </c>
      <c r="D2758" s="218">
        <v>44912</v>
      </c>
      <c r="E2758" s="1">
        <v>3</v>
      </c>
      <c r="F2758" s="62">
        <v>160.97999999999999</v>
      </c>
    </row>
    <row r="2759" spans="1:6" x14ac:dyDescent="0.35">
      <c r="A2759" s="1">
        <v>18</v>
      </c>
      <c r="B2759" s="1" t="s">
        <v>81</v>
      </c>
      <c r="C2759" s="218">
        <v>44913</v>
      </c>
      <c r="D2759" s="218">
        <v>44913</v>
      </c>
      <c r="E2759" s="1">
        <v>5</v>
      </c>
      <c r="F2759" s="62">
        <v>202.5</v>
      </c>
    </row>
    <row r="2760" spans="1:6" x14ac:dyDescent="0.35">
      <c r="A2760" s="1">
        <v>18</v>
      </c>
      <c r="B2760" s="1" t="s">
        <v>81</v>
      </c>
      <c r="C2760" s="218">
        <v>44914</v>
      </c>
      <c r="D2760" s="218">
        <v>44911</v>
      </c>
      <c r="E2760" s="1">
        <v>1</v>
      </c>
      <c r="F2760" s="62">
        <v>54.45</v>
      </c>
    </row>
    <row r="2761" spans="1:6" x14ac:dyDescent="0.35">
      <c r="A2761" s="1">
        <v>18</v>
      </c>
      <c r="B2761" s="1" t="s">
        <v>81</v>
      </c>
      <c r="C2761" s="218">
        <v>44914</v>
      </c>
      <c r="D2761" s="218">
        <v>44912</v>
      </c>
      <c r="E2761" s="1">
        <v>2</v>
      </c>
      <c r="F2761" s="62">
        <v>70.680000000000007</v>
      </c>
    </row>
    <row r="2762" spans="1:6" x14ac:dyDescent="0.35">
      <c r="A2762" s="1">
        <v>18</v>
      </c>
      <c r="B2762" s="1" t="s">
        <v>81</v>
      </c>
      <c r="C2762" s="218">
        <v>44914</v>
      </c>
      <c r="D2762" s="218">
        <v>44913</v>
      </c>
      <c r="E2762" s="1">
        <v>1</v>
      </c>
      <c r="F2762" s="62">
        <v>53.76</v>
      </c>
    </row>
    <row r="2763" spans="1:6" x14ac:dyDescent="0.35">
      <c r="A2763" s="1">
        <v>18</v>
      </c>
      <c r="B2763" s="1" t="s">
        <v>81</v>
      </c>
      <c r="C2763" s="218">
        <v>44914</v>
      </c>
      <c r="D2763" s="218">
        <v>44914</v>
      </c>
      <c r="E2763" s="1">
        <v>6</v>
      </c>
      <c r="F2763" s="62">
        <v>261.89999999999998</v>
      </c>
    </row>
    <row r="2764" spans="1:6" x14ac:dyDescent="0.35">
      <c r="A2764" s="1">
        <v>18</v>
      </c>
      <c r="B2764" s="1" t="s">
        <v>81</v>
      </c>
      <c r="C2764" s="218">
        <v>44915</v>
      </c>
      <c r="D2764" s="218">
        <v>44913</v>
      </c>
      <c r="E2764" s="1">
        <v>1</v>
      </c>
      <c r="F2764" s="62">
        <v>23.41</v>
      </c>
    </row>
    <row r="2765" spans="1:6" x14ac:dyDescent="0.35">
      <c r="A2765" s="1">
        <v>18</v>
      </c>
      <c r="B2765" s="1" t="s">
        <v>81</v>
      </c>
      <c r="C2765" s="218">
        <v>44915</v>
      </c>
      <c r="D2765" s="218">
        <v>44914</v>
      </c>
      <c r="E2765" s="1">
        <v>1</v>
      </c>
      <c r="F2765" s="62">
        <v>49.2</v>
      </c>
    </row>
    <row r="2766" spans="1:6" x14ac:dyDescent="0.35">
      <c r="A2766" s="1">
        <v>18</v>
      </c>
      <c r="B2766" s="1" t="s">
        <v>81</v>
      </c>
      <c r="C2766" s="218">
        <v>44915</v>
      </c>
      <c r="D2766" s="218">
        <v>44915</v>
      </c>
      <c r="E2766" s="1">
        <v>7</v>
      </c>
      <c r="F2766" s="62">
        <v>374.95</v>
      </c>
    </row>
    <row r="2767" spans="1:6" x14ac:dyDescent="0.35">
      <c r="A2767" s="1">
        <v>18</v>
      </c>
      <c r="B2767" s="1" t="s">
        <v>81</v>
      </c>
      <c r="C2767" s="218">
        <v>44916</v>
      </c>
      <c r="D2767" s="218">
        <v>44915</v>
      </c>
      <c r="E2767" s="1">
        <v>2</v>
      </c>
      <c r="F2767" s="62">
        <v>105.34</v>
      </c>
    </row>
    <row r="2768" spans="1:6" x14ac:dyDescent="0.35">
      <c r="A2768" s="1">
        <v>18</v>
      </c>
      <c r="B2768" s="1" t="s">
        <v>81</v>
      </c>
      <c r="C2768" s="218">
        <v>44916</v>
      </c>
      <c r="D2768" s="218">
        <v>44916</v>
      </c>
      <c r="E2768" s="1">
        <v>3</v>
      </c>
      <c r="F2768" s="62">
        <v>156.86000000000001</v>
      </c>
    </row>
    <row r="2769" spans="1:6" x14ac:dyDescent="0.35">
      <c r="A2769" s="1">
        <v>18</v>
      </c>
      <c r="B2769" s="1" t="s">
        <v>81</v>
      </c>
      <c r="C2769" s="218">
        <v>44917</v>
      </c>
      <c r="D2769" s="218">
        <v>44917</v>
      </c>
      <c r="E2769" s="1">
        <v>4</v>
      </c>
      <c r="F2769" s="62">
        <v>210.43</v>
      </c>
    </row>
    <row r="2770" spans="1:6" x14ac:dyDescent="0.35">
      <c r="A2770" s="1">
        <v>18</v>
      </c>
      <c r="B2770" s="1" t="s">
        <v>81</v>
      </c>
      <c r="C2770" s="218">
        <v>44918</v>
      </c>
      <c r="D2770" s="218">
        <v>44916</v>
      </c>
      <c r="E2770" s="1">
        <v>1</v>
      </c>
      <c r="F2770" s="62">
        <v>53.21</v>
      </c>
    </row>
    <row r="2771" spans="1:6" x14ac:dyDescent="0.35">
      <c r="A2771" s="1">
        <v>18</v>
      </c>
      <c r="B2771" s="1" t="s">
        <v>81</v>
      </c>
      <c r="C2771" s="218">
        <v>44918</v>
      </c>
      <c r="D2771" s="218">
        <v>44917</v>
      </c>
      <c r="E2771" s="1">
        <v>4</v>
      </c>
      <c r="F2771" s="62">
        <v>147.11000000000001</v>
      </c>
    </row>
    <row r="2772" spans="1:6" x14ac:dyDescent="0.35">
      <c r="A2772" s="1">
        <v>18</v>
      </c>
      <c r="B2772" s="1" t="s">
        <v>81</v>
      </c>
      <c r="C2772" s="218">
        <v>44918</v>
      </c>
      <c r="D2772" s="218">
        <v>44918</v>
      </c>
      <c r="E2772" s="1">
        <v>4</v>
      </c>
      <c r="F2772" s="62">
        <v>210.67</v>
      </c>
    </row>
    <row r="2773" spans="1:6" x14ac:dyDescent="0.35">
      <c r="A2773" s="1">
        <v>18</v>
      </c>
      <c r="B2773" s="1" t="s">
        <v>81</v>
      </c>
      <c r="C2773" s="218">
        <v>44919</v>
      </c>
      <c r="D2773" s="218">
        <v>44918</v>
      </c>
      <c r="E2773" s="1">
        <v>1</v>
      </c>
      <c r="F2773" s="62">
        <v>54.05</v>
      </c>
    </row>
    <row r="2774" spans="1:6" x14ac:dyDescent="0.35">
      <c r="A2774" s="1">
        <v>18</v>
      </c>
      <c r="B2774" s="1" t="s">
        <v>81</v>
      </c>
      <c r="C2774" s="218">
        <v>44919</v>
      </c>
      <c r="D2774" s="218">
        <v>44919</v>
      </c>
      <c r="E2774" s="1">
        <v>5</v>
      </c>
      <c r="F2774" s="62">
        <v>201.21</v>
      </c>
    </row>
    <row r="2775" spans="1:6" x14ac:dyDescent="0.35">
      <c r="A2775" s="1">
        <v>18</v>
      </c>
      <c r="B2775" s="1" t="s">
        <v>81</v>
      </c>
      <c r="C2775" s="218">
        <v>44920</v>
      </c>
      <c r="D2775" s="218">
        <v>44919</v>
      </c>
      <c r="E2775" s="1">
        <v>3</v>
      </c>
      <c r="F2775" s="62">
        <v>157.36000000000001</v>
      </c>
    </row>
    <row r="2776" spans="1:6" x14ac:dyDescent="0.35">
      <c r="A2776" s="1">
        <v>18</v>
      </c>
      <c r="B2776" s="1" t="s">
        <v>81</v>
      </c>
      <c r="C2776" s="218">
        <v>44920</v>
      </c>
      <c r="D2776" s="218">
        <v>44920</v>
      </c>
      <c r="E2776" s="1">
        <v>7</v>
      </c>
      <c r="F2776" s="62">
        <v>285.56</v>
      </c>
    </row>
    <row r="2777" spans="1:6" x14ac:dyDescent="0.35">
      <c r="A2777" s="1">
        <v>18</v>
      </c>
      <c r="B2777" s="1" t="s">
        <v>81</v>
      </c>
      <c r="C2777" s="218">
        <v>44921</v>
      </c>
      <c r="D2777" s="218">
        <v>44918</v>
      </c>
      <c r="E2777" s="1">
        <v>1</v>
      </c>
      <c r="F2777" s="62">
        <v>52.37</v>
      </c>
    </row>
    <row r="2778" spans="1:6" x14ac:dyDescent="0.35">
      <c r="A2778" s="1">
        <v>18</v>
      </c>
      <c r="B2778" s="1" t="s">
        <v>81</v>
      </c>
      <c r="C2778" s="218">
        <v>44921</v>
      </c>
      <c r="D2778" s="218">
        <v>44919</v>
      </c>
      <c r="E2778" s="1">
        <v>1</v>
      </c>
      <c r="F2778" s="62">
        <v>23.51</v>
      </c>
    </row>
    <row r="2779" spans="1:6" x14ac:dyDescent="0.35">
      <c r="A2779" s="1">
        <v>18</v>
      </c>
      <c r="B2779" s="1" t="s">
        <v>81</v>
      </c>
      <c r="C2779" s="218">
        <v>44921</v>
      </c>
      <c r="D2779" s="218">
        <v>44920</v>
      </c>
      <c r="E2779" s="1">
        <v>3</v>
      </c>
      <c r="F2779" s="62">
        <v>127.71</v>
      </c>
    </row>
    <row r="2780" spans="1:6" x14ac:dyDescent="0.35">
      <c r="A2780" s="1">
        <v>18</v>
      </c>
      <c r="B2780" s="1" t="s">
        <v>81</v>
      </c>
      <c r="C2780" s="218">
        <v>44921</v>
      </c>
      <c r="D2780" s="218">
        <v>44921</v>
      </c>
      <c r="E2780" s="1">
        <v>7</v>
      </c>
      <c r="F2780" s="62">
        <v>279.62</v>
      </c>
    </row>
    <row r="2781" spans="1:6" x14ac:dyDescent="0.35">
      <c r="A2781" s="1">
        <v>18</v>
      </c>
      <c r="B2781" s="1" t="s">
        <v>81</v>
      </c>
      <c r="C2781" s="218">
        <v>44922</v>
      </c>
      <c r="D2781" s="218">
        <v>44919</v>
      </c>
      <c r="E2781" s="1">
        <v>1</v>
      </c>
      <c r="F2781" s="62">
        <v>46.13</v>
      </c>
    </row>
    <row r="2782" spans="1:6" x14ac:dyDescent="0.35">
      <c r="A2782" s="1">
        <v>18</v>
      </c>
      <c r="B2782" s="1" t="s">
        <v>81</v>
      </c>
      <c r="C2782" s="218">
        <v>44922</v>
      </c>
      <c r="D2782" s="218">
        <v>44920</v>
      </c>
      <c r="E2782" s="1">
        <v>1</v>
      </c>
      <c r="F2782" s="62">
        <v>23.56</v>
      </c>
    </row>
    <row r="2783" spans="1:6" x14ac:dyDescent="0.35">
      <c r="A2783" s="1">
        <v>18</v>
      </c>
      <c r="B2783" s="1" t="s">
        <v>81</v>
      </c>
      <c r="C2783" s="218">
        <v>44922</v>
      </c>
      <c r="D2783" s="218">
        <v>44921</v>
      </c>
      <c r="E2783" s="1">
        <v>3</v>
      </c>
      <c r="F2783" s="62">
        <v>101.12</v>
      </c>
    </row>
    <row r="2784" spans="1:6" x14ac:dyDescent="0.35">
      <c r="A2784" s="1">
        <v>18</v>
      </c>
      <c r="B2784" s="1" t="s">
        <v>81</v>
      </c>
      <c r="C2784" s="218">
        <v>44922</v>
      </c>
      <c r="D2784" s="218">
        <v>44922</v>
      </c>
      <c r="E2784" s="1">
        <v>5</v>
      </c>
      <c r="F2784" s="62">
        <v>241.01</v>
      </c>
    </row>
    <row r="2785" spans="1:6" x14ac:dyDescent="0.35">
      <c r="A2785" s="1">
        <v>18</v>
      </c>
      <c r="B2785" s="1" t="s">
        <v>81</v>
      </c>
      <c r="C2785" s="218">
        <v>44923</v>
      </c>
      <c r="D2785" s="218">
        <v>44921</v>
      </c>
      <c r="E2785" s="1">
        <v>3</v>
      </c>
      <c r="F2785" s="62">
        <v>116.52</v>
      </c>
    </row>
    <row r="2786" spans="1:6" x14ac:dyDescent="0.35">
      <c r="A2786" s="1">
        <v>18</v>
      </c>
      <c r="B2786" s="1" t="s">
        <v>81</v>
      </c>
      <c r="C2786" s="218">
        <v>44923</v>
      </c>
      <c r="D2786" s="218">
        <v>44922</v>
      </c>
      <c r="E2786" s="1">
        <v>3</v>
      </c>
      <c r="F2786" s="62">
        <v>159.63999999999999</v>
      </c>
    </row>
    <row r="2787" spans="1:6" x14ac:dyDescent="0.35">
      <c r="A2787" s="1">
        <v>18</v>
      </c>
      <c r="B2787" s="1" t="s">
        <v>81</v>
      </c>
      <c r="C2787" s="218">
        <v>44923</v>
      </c>
      <c r="D2787" s="218">
        <v>44923</v>
      </c>
      <c r="E2787" s="1">
        <v>4</v>
      </c>
      <c r="F2787" s="62">
        <v>209.97</v>
      </c>
    </row>
    <row r="2788" spans="1:6" x14ac:dyDescent="0.35">
      <c r="A2788" s="1">
        <v>18</v>
      </c>
      <c r="B2788" s="1" t="s">
        <v>81</v>
      </c>
      <c r="C2788" s="218">
        <v>44924</v>
      </c>
      <c r="D2788" s="218">
        <v>44921</v>
      </c>
      <c r="E2788" s="1">
        <v>2</v>
      </c>
      <c r="F2788" s="62">
        <v>43.21</v>
      </c>
    </row>
    <row r="2789" spans="1:6" x14ac:dyDescent="0.35">
      <c r="A2789" s="1">
        <v>18</v>
      </c>
      <c r="B2789" s="1" t="s">
        <v>81</v>
      </c>
      <c r="C2789" s="218">
        <v>44924</v>
      </c>
      <c r="D2789" s="218">
        <v>44922</v>
      </c>
      <c r="E2789" s="1">
        <v>1</v>
      </c>
      <c r="F2789" s="62">
        <v>54.4</v>
      </c>
    </row>
    <row r="2790" spans="1:6" x14ac:dyDescent="0.35">
      <c r="A2790" s="1">
        <v>18</v>
      </c>
      <c r="B2790" s="1" t="s">
        <v>81</v>
      </c>
      <c r="C2790" s="218">
        <v>44924</v>
      </c>
      <c r="D2790" s="218">
        <v>44923</v>
      </c>
      <c r="E2790" s="1">
        <v>3</v>
      </c>
      <c r="F2790" s="62">
        <v>128.65</v>
      </c>
    </row>
    <row r="2791" spans="1:6" x14ac:dyDescent="0.35">
      <c r="A2791" s="1">
        <v>18</v>
      </c>
      <c r="B2791" s="1" t="s">
        <v>81</v>
      </c>
      <c r="C2791" s="218">
        <v>44924</v>
      </c>
      <c r="D2791" s="218">
        <v>44924</v>
      </c>
      <c r="E2791" s="1">
        <v>4</v>
      </c>
      <c r="F2791" s="62">
        <v>197.15</v>
      </c>
    </row>
    <row r="2792" spans="1:6" x14ac:dyDescent="0.35">
      <c r="A2792" s="1">
        <v>18</v>
      </c>
      <c r="B2792" s="1" t="s">
        <v>81</v>
      </c>
      <c r="C2792" s="218">
        <v>44926</v>
      </c>
      <c r="D2792" s="218">
        <v>44923</v>
      </c>
      <c r="E2792" s="1">
        <v>3</v>
      </c>
      <c r="F2792" s="62">
        <v>162.9</v>
      </c>
    </row>
    <row r="2793" spans="1:6" x14ac:dyDescent="0.35">
      <c r="A2793" s="1">
        <v>18</v>
      </c>
      <c r="B2793" s="1" t="s">
        <v>81</v>
      </c>
      <c r="C2793" s="218">
        <v>44926</v>
      </c>
      <c r="D2793" s="218">
        <v>44924</v>
      </c>
      <c r="E2793" s="1">
        <v>4</v>
      </c>
      <c r="F2793" s="62">
        <v>146.41</v>
      </c>
    </row>
    <row r="2794" spans="1:6" x14ac:dyDescent="0.35">
      <c r="A2794" s="1">
        <v>18</v>
      </c>
      <c r="B2794" s="1" t="s">
        <v>81</v>
      </c>
      <c r="C2794" s="218">
        <v>44926</v>
      </c>
      <c r="D2794" s="218">
        <v>44925</v>
      </c>
      <c r="E2794" s="1">
        <v>3</v>
      </c>
      <c r="F2794" s="62">
        <v>130.33000000000001</v>
      </c>
    </row>
    <row r="2795" spans="1:6" x14ac:dyDescent="0.35">
      <c r="A2795" s="1">
        <v>18</v>
      </c>
      <c r="B2795" s="1" t="s">
        <v>81</v>
      </c>
      <c r="C2795" s="218">
        <v>44926</v>
      </c>
      <c r="D2795" s="218">
        <v>44926</v>
      </c>
      <c r="E2795" s="1">
        <v>4</v>
      </c>
      <c r="F2795" s="62">
        <v>88.11</v>
      </c>
    </row>
    <row r="2796" spans="1:6" x14ac:dyDescent="0.35">
      <c r="A2796" s="1">
        <v>18</v>
      </c>
      <c r="B2796" s="1" t="s">
        <v>81</v>
      </c>
      <c r="C2796" s="218">
        <v>44927</v>
      </c>
      <c r="D2796" s="218">
        <v>44924</v>
      </c>
      <c r="E2796" s="1">
        <v>2</v>
      </c>
      <c r="F2796" s="62">
        <v>99.74</v>
      </c>
    </row>
    <row r="2797" spans="1:6" x14ac:dyDescent="0.35">
      <c r="A2797" s="1">
        <v>18</v>
      </c>
      <c r="B2797" s="1" t="s">
        <v>81</v>
      </c>
      <c r="C2797" s="218">
        <v>44927</v>
      </c>
      <c r="D2797" s="218">
        <v>44925</v>
      </c>
      <c r="E2797" s="1">
        <v>2</v>
      </c>
      <c r="F2797" s="62">
        <v>108.26</v>
      </c>
    </row>
    <row r="2798" spans="1:6" x14ac:dyDescent="0.35">
      <c r="A2798" s="1">
        <v>18</v>
      </c>
      <c r="B2798" s="1" t="s">
        <v>81</v>
      </c>
      <c r="C2798" s="218">
        <v>44927</v>
      </c>
      <c r="D2798" s="218">
        <v>44927</v>
      </c>
      <c r="E2798" s="1">
        <v>1</v>
      </c>
      <c r="F2798" s="62">
        <v>49.5</v>
      </c>
    </row>
    <row r="2799" spans="1:6" x14ac:dyDescent="0.35">
      <c r="A2799" s="1">
        <v>18</v>
      </c>
      <c r="B2799" s="1" t="s">
        <v>81</v>
      </c>
      <c r="C2799" s="218">
        <v>44928</v>
      </c>
      <c r="D2799" s="218">
        <v>44925</v>
      </c>
      <c r="E2799" s="1">
        <v>3</v>
      </c>
      <c r="F2799" s="62">
        <v>132.61000000000001</v>
      </c>
    </row>
    <row r="2800" spans="1:6" x14ac:dyDescent="0.35">
      <c r="A2800" s="1">
        <v>18</v>
      </c>
      <c r="B2800" s="1" t="s">
        <v>81</v>
      </c>
      <c r="C2800" s="218">
        <v>44928</v>
      </c>
      <c r="D2800" s="218">
        <v>44926</v>
      </c>
      <c r="E2800" s="1">
        <v>8</v>
      </c>
      <c r="F2800" s="62">
        <v>264.31</v>
      </c>
    </row>
    <row r="2801" spans="1:6" x14ac:dyDescent="0.35">
      <c r="A2801" s="1">
        <v>18</v>
      </c>
      <c r="B2801" s="1" t="s">
        <v>81</v>
      </c>
      <c r="C2801" s="218">
        <v>44928</v>
      </c>
      <c r="D2801" s="218">
        <v>44927</v>
      </c>
      <c r="E2801" s="1">
        <v>8</v>
      </c>
      <c r="F2801" s="62">
        <v>269.52</v>
      </c>
    </row>
    <row r="2802" spans="1:6" x14ac:dyDescent="0.35">
      <c r="A2802" s="1">
        <v>18</v>
      </c>
      <c r="B2802" s="1" t="s">
        <v>81</v>
      </c>
      <c r="C2802" s="218">
        <v>44928</v>
      </c>
      <c r="D2802" s="218">
        <v>44928</v>
      </c>
      <c r="E2802" s="1">
        <v>1</v>
      </c>
      <c r="F2802" s="62">
        <v>54.1</v>
      </c>
    </row>
    <row r="2803" spans="1:6" x14ac:dyDescent="0.35">
      <c r="A2803" s="1">
        <v>18</v>
      </c>
      <c r="B2803" s="1" t="s">
        <v>81</v>
      </c>
      <c r="C2803" s="218">
        <v>44929</v>
      </c>
      <c r="D2803" s="218">
        <v>44926</v>
      </c>
      <c r="E2803" s="1">
        <v>4</v>
      </c>
      <c r="F2803" s="62">
        <v>174.49</v>
      </c>
    </row>
    <row r="2804" spans="1:6" x14ac:dyDescent="0.35">
      <c r="A2804" s="1">
        <v>18</v>
      </c>
      <c r="B2804" s="1" t="s">
        <v>81</v>
      </c>
      <c r="C2804" s="218">
        <v>44929</v>
      </c>
      <c r="D2804" s="218">
        <v>44927</v>
      </c>
      <c r="E2804" s="1">
        <v>3</v>
      </c>
      <c r="F2804" s="62">
        <v>150.44</v>
      </c>
    </row>
    <row r="2805" spans="1:6" x14ac:dyDescent="0.35">
      <c r="A2805" s="1">
        <v>18</v>
      </c>
      <c r="B2805" s="1" t="s">
        <v>81</v>
      </c>
      <c r="C2805" s="218">
        <v>44929</v>
      </c>
      <c r="D2805" s="218">
        <v>44928</v>
      </c>
      <c r="E2805" s="1">
        <v>3</v>
      </c>
      <c r="F2805" s="62">
        <v>125.88</v>
      </c>
    </row>
    <row r="2806" spans="1:6" x14ac:dyDescent="0.35">
      <c r="A2806" s="1">
        <v>18</v>
      </c>
      <c r="B2806" s="1" t="s">
        <v>81</v>
      </c>
      <c r="C2806" s="218">
        <v>44929</v>
      </c>
      <c r="D2806" s="218">
        <v>44929</v>
      </c>
      <c r="E2806" s="1">
        <v>2</v>
      </c>
      <c r="F2806" s="62">
        <v>75.930000000000007</v>
      </c>
    </row>
    <row r="2807" spans="1:6" x14ac:dyDescent="0.35">
      <c r="A2807" s="1">
        <v>18</v>
      </c>
      <c r="B2807" s="1" t="s">
        <v>81</v>
      </c>
      <c r="C2807" s="218">
        <v>44930</v>
      </c>
      <c r="D2807" s="218">
        <v>44928</v>
      </c>
      <c r="E2807" s="1">
        <v>1</v>
      </c>
      <c r="F2807" s="62">
        <v>54.15</v>
      </c>
    </row>
    <row r="2808" spans="1:6" x14ac:dyDescent="0.35">
      <c r="A2808" s="1">
        <v>18</v>
      </c>
      <c r="B2808" s="1" t="s">
        <v>81</v>
      </c>
      <c r="C2808" s="218">
        <v>44930</v>
      </c>
      <c r="D2808" s="218">
        <v>44929</v>
      </c>
      <c r="E2808" s="1">
        <v>3</v>
      </c>
      <c r="F2808" s="62">
        <v>123.26</v>
      </c>
    </row>
    <row r="2809" spans="1:6" x14ac:dyDescent="0.35">
      <c r="A2809" s="1">
        <v>18</v>
      </c>
      <c r="B2809" s="1" t="s">
        <v>81</v>
      </c>
      <c r="C2809" s="218">
        <v>44930</v>
      </c>
      <c r="D2809" s="218">
        <v>44930</v>
      </c>
      <c r="E2809" s="1">
        <v>5</v>
      </c>
      <c r="F2809" s="62">
        <v>209.09</v>
      </c>
    </row>
    <row r="2810" spans="1:6" x14ac:dyDescent="0.35">
      <c r="A2810" s="1">
        <v>18</v>
      </c>
      <c r="B2810" s="1" t="s">
        <v>81</v>
      </c>
      <c r="C2810" s="218">
        <v>44931</v>
      </c>
      <c r="D2810" s="218">
        <v>44929</v>
      </c>
      <c r="E2810" s="1">
        <v>1</v>
      </c>
      <c r="F2810" s="62">
        <v>52.07</v>
      </c>
    </row>
    <row r="2811" spans="1:6" x14ac:dyDescent="0.35">
      <c r="A2811" s="1">
        <v>18</v>
      </c>
      <c r="B2811" s="1" t="s">
        <v>81</v>
      </c>
      <c r="C2811" s="218">
        <v>44931</v>
      </c>
      <c r="D2811" s="218">
        <v>44930</v>
      </c>
      <c r="E2811" s="1">
        <v>2</v>
      </c>
      <c r="F2811" s="62">
        <v>100.48</v>
      </c>
    </row>
    <row r="2812" spans="1:6" x14ac:dyDescent="0.35">
      <c r="A2812" s="1">
        <v>18</v>
      </c>
      <c r="B2812" s="1" t="s">
        <v>81</v>
      </c>
      <c r="C2812" s="218">
        <v>44931</v>
      </c>
      <c r="D2812" s="218">
        <v>44931</v>
      </c>
      <c r="E2812" s="1">
        <v>2</v>
      </c>
      <c r="F2812" s="62">
        <v>98.36</v>
      </c>
    </row>
    <row r="2813" spans="1:6" x14ac:dyDescent="0.35">
      <c r="A2813" s="1">
        <v>18</v>
      </c>
      <c r="B2813" s="1" t="s">
        <v>81</v>
      </c>
      <c r="C2813" s="218">
        <v>44932</v>
      </c>
      <c r="D2813" s="218">
        <v>44929</v>
      </c>
      <c r="E2813" s="1">
        <v>4</v>
      </c>
      <c r="F2813" s="62">
        <v>113.74</v>
      </c>
    </row>
    <row r="2814" spans="1:6" x14ac:dyDescent="0.35">
      <c r="A2814" s="1">
        <v>18</v>
      </c>
      <c r="B2814" s="1" t="s">
        <v>81</v>
      </c>
      <c r="C2814" s="218">
        <v>44932</v>
      </c>
      <c r="D2814" s="218">
        <v>44930</v>
      </c>
      <c r="E2814" s="1">
        <v>4</v>
      </c>
      <c r="F2814" s="62">
        <v>169.58</v>
      </c>
    </row>
    <row r="2815" spans="1:6" x14ac:dyDescent="0.35">
      <c r="A2815" s="1">
        <v>18</v>
      </c>
      <c r="B2815" s="1" t="s">
        <v>81</v>
      </c>
      <c r="C2815" s="218">
        <v>44932</v>
      </c>
      <c r="D2815" s="218">
        <v>44931</v>
      </c>
      <c r="E2815" s="1">
        <v>1</v>
      </c>
      <c r="F2815" s="62">
        <v>54.45</v>
      </c>
    </row>
    <row r="2816" spans="1:6" x14ac:dyDescent="0.35">
      <c r="A2816" s="1">
        <v>18</v>
      </c>
      <c r="B2816" s="1" t="s">
        <v>81</v>
      </c>
      <c r="C2816" s="218">
        <v>44932</v>
      </c>
      <c r="D2816" s="218">
        <v>44932</v>
      </c>
      <c r="E2816" s="1">
        <v>3</v>
      </c>
      <c r="F2816" s="62">
        <v>161.96</v>
      </c>
    </row>
    <row r="2817" spans="1:6" x14ac:dyDescent="0.35">
      <c r="A2817" s="1">
        <v>18</v>
      </c>
      <c r="B2817" s="1" t="s">
        <v>81</v>
      </c>
      <c r="C2817" s="218">
        <v>44933</v>
      </c>
      <c r="D2817" s="218">
        <v>44930</v>
      </c>
      <c r="E2817" s="1">
        <v>1</v>
      </c>
      <c r="F2817" s="62">
        <v>23.07</v>
      </c>
    </row>
    <row r="2818" spans="1:6" x14ac:dyDescent="0.35">
      <c r="A2818" s="1">
        <v>18</v>
      </c>
      <c r="B2818" s="1" t="s">
        <v>81</v>
      </c>
      <c r="C2818" s="218">
        <v>44933</v>
      </c>
      <c r="D2818" s="218">
        <v>44931</v>
      </c>
      <c r="E2818" s="1">
        <v>2</v>
      </c>
      <c r="F2818" s="62">
        <v>73.8</v>
      </c>
    </row>
    <row r="2819" spans="1:6" x14ac:dyDescent="0.35">
      <c r="A2819" s="1">
        <v>18</v>
      </c>
      <c r="B2819" s="1" t="s">
        <v>81</v>
      </c>
      <c r="C2819" s="218">
        <v>44933</v>
      </c>
      <c r="D2819" s="218">
        <v>44932</v>
      </c>
      <c r="E2819" s="1">
        <v>5</v>
      </c>
      <c r="F2819" s="62">
        <v>200.17</v>
      </c>
    </row>
    <row r="2820" spans="1:6" x14ac:dyDescent="0.35">
      <c r="A2820" s="1">
        <v>18</v>
      </c>
      <c r="B2820" s="1" t="s">
        <v>81</v>
      </c>
      <c r="C2820" s="218">
        <v>44933</v>
      </c>
      <c r="D2820" s="218">
        <v>44933</v>
      </c>
      <c r="E2820" s="1">
        <v>4</v>
      </c>
      <c r="F2820" s="62">
        <v>179.38</v>
      </c>
    </row>
    <row r="2821" spans="1:6" x14ac:dyDescent="0.35">
      <c r="A2821" s="1">
        <v>18</v>
      </c>
      <c r="B2821" s="1" t="s">
        <v>81</v>
      </c>
      <c r="C2821" s="218">
        <v>44935</v>
      </c>
      <c r="D2821" s="218">
        <v>44931</v>
      </c>
      <c r="E2821" s="1">
        <v>2</v>
      </c>
      <c r="F2821" s="62">
        <v>108.3</v>
      </c>
    </row>
    <row r="2822" spans="1:6" x14ac:dyDescent="0.35">
      <c r="A2822" s="1">
        <v>18</v>
      </c>
      <c r="B2822" s="1" t="s">
        <v>81</v>
      </c>
      <c r="C2822" s="218">
        <v>44935</v>
      </c>
      <c r="D2822" s="218">
        <v>44932</v>
      </c>
      <c r="E2822" s="1">
        <v>1</v>
      </c>
      <c r="F2822" s="62">
        <v>44.5</v>
      </c>
    </row>
    <row r="2823" spans="1:6" x14ac:dyDescent="0.35">
      <c r="A2823" s="1">
        <v>18</v>
      </c>
      <c r="B2823" s="1" t="s">
        <v>81</v>
      </c>
      <c r="C2823" s="218">
        <v>44935</v>
      </c>
      <c r="D2823" s="218">
        <v>44933</v>
      </c>
      <c r="E2823" s="1">
        <v>1</v>
      </c>
      <c r="F2823" s="62">
        <v>20.59</v>
      </c>
    </row>
    <row r="2824" spans="1:6" x14ac:dyDescent="0.35">
      <c r="A2824" s="1">
        <v>18</v>
      </c>
      <c r="B2824" s="1" t="s">
        <v>81</v>
      </c>
      <c r="C2824" s="218">
        <v>44935</v>
      </c>
      <c r="D2824" s="218">
        <v>44934</v>
      </c>
      <c r="E2824" s="1">
        <v>1</v>
      </c>
      <c r="F2824" s="62">
        <v>47.82</v>
      </c>
    </row>
    <row r="2825" spans="1:6" x14ac:dyDescent="0.35">
      <c r="A2825" s="1">
        <v>18</v>
      </c>
      <c r="B2825" s="1" t="s">
        <v>81</v>
      </c>
      <c r="C2825" s="218">
        <v>44936</v>
      </c>
      <c r="D2825" s="218">
        <v>44932</v>
      </c>
      <c r="E2825" s="1">
        <v>4</v>
      </c>
      <c r="F2825" s="62">
        <v>201.27</v>
      </c>
    </row>
    <row r="2826" spans="1:6" x14ac:dyDescent="0.35">
      <c r="A2826" s="1">
        <v>18</v>
      </c>
      <c r="B2826" s="1" t="s">
        <v>81</v>
      </c>
      <c r="C2826" s="218">
        <v>44936</v>
      </c>
      <c r="D2826" s="218">
        <v>44933</v>
      </c>
      <c r="E2826" s="1">
        <v>3</v>
      </c>
      <c r="F2826" s="62">
        <v>160.93</v>
      </c>
    </row>
    <row r="2827" spans="1:6" x14ac:dyDescent="0.35">
      <c r="A2827" s="1">
        <v>18</v>
      </c>
      <c r="B2827" s="1" t="s">
        <v>81</v>
      </c>
      <c r="C2827" s="218">
        <v>44936</v>
      </c>
      <c r="D2827" s="218">
        <v>44934</v>
      </c>
      <c r="E2827" s="1">
        <v>1</v>
      </c>
      <c r="F2827" s="62">
        <v>23.71</v>
      </c>
    </row>
    <row r="2828" spans="1:6" x14ac:dyDescent="0.35">
      <c r="A2828" s="1">
        <v>18</v>
      </c>
      <c r="B2828" s="1" t="s">
        <v>81</v>
      </c>
      <c r="C2828" s="218">
        <v>44936</v>
      </c>
      <c r="D2828" s="218">
        <v>44935</v>
      </c>
      <c r="E2828" s="1">
        <v>3</v>
      </c>
      <c r="F2828" s="62">
        <v>130.22999999999999</v>
      </c>
    </row>
    <row r="2829" spans="1:6" x14ac:dyDescent="0.35">
      <c r="A2829" s="1">
        <v>18</v>
      </c>
      <c r="B2829" s="1" t="s">
        <v>81</v>
      </c>
      <c r="C2829" s="218">
        <v>44936</v>
      </c>
      <c r="D2829" s="218">
        <v>44936</v>
      </c>
      <c r="E2829" s="1">
        <v>1</v>
      </c>
      <c r="F2829" s="62">
        <v>54.05</v>
      </c>
    </row>
    <row r="2830" spans="1:6" x14ac:dyDescent="0.35">
      <c r="A2830" s="1">
        <v>18</v>
      </c>
      <c r="B2830" s="1" t="s">
        <v>81</v>
      </c>
      <c r="C2830" s="218">
        <v>44937</v>
      </c>
      <c r="D2830" s="218">
        <v>44934</v>
      </c>
      <c r="E2830" s="1">
        <v>3</v>
      </c>
      <c r="F2830" s="62">
        <v>99.25</v>
      </c>
    </row>
    <row r="2831" spans="1:6" x14ac:dyDescent="0.35">
      <c r="A2831" s="1">
        <v>18</v>
      </c>
      <c r="B2831" s="1" t="s">
        <v>81</v>
      </c>
      <c r="C2831" s="218">
        <v>44937</v>
      </c>
      <c r="D2831" s="218">
        <v>44935</v>
      </c>
      <c r="E2831" s="1">
        <v>5</v>
      </c>
      <c r="F2831" s="62">
        <v>233.15</v>
      </c>
    </row>
    <row r="2832" spans="1:6" x14ac:dyDescent="0.35">
      <c r="A2832" s="1">
        <v>18</v>
      </c>
      <c r="B2832" s="1" t="s">
        <v>81</v>
      </c>
      <c r="C2832" s="218">
        <v>44937</v>
      </c>
      <c r="D2832" s="218">
        <v>44936</v>
      </c>
      <c r="E2832" s="1">
        <v>7</v>
      </c>
      <c r="F2832" s="62">
        <v>339.66</v>
      </c>
    </row>
    <row r="2833" spans="1:6" x14ac:dyDescent="0.35">
      <c r="A2833" s="1">
        <v>18</v>
      </c>
      <c r="B2833" s="1" t="s">
        <v>81</v>
      </c>
      <c r="C2833" s="218">
        <v>44937</v>
      </c>
      <c r="D2833" s="218">
        <v>44937</v>
      </c>
      <c r="E2833" s="1">
        <v>1</v>
      </c>
      <c r="F2833" s="62">
        <v>54.15</v>
      </c>
    </row>
    <row r="2834" spans="1:6" x14ac:dyDescent="0.35">
      <c r="A2834" s="1">
        <v>18</v>
      </c>
      <c r="B2834" s="1" t="s">
        <v>81</v>
      </c>
      <c r="C2834" s="218">
        <v>44938</v>
      </c>
      <c r="D2834" s="218">
        <v>44932</v>
      </c>
      <c r="E2834" s="1">
        <v>1</v>
      </c>
      <c r="F2834" s="62">
        <v>22.72</v>
      </c>
    </row>
    <row r="2835" spans="1:6" x14ac:dyDescent="0.35">
      <c r="A2835" s="1">
        <v>18</v>
      </c>
      <c r="B2835" s="1" t="s">
        <v>81</v>
      </c>
      <c r="C2835" s="218">
        <v>44938</v>
      </c>
      <c r="D2835" s="218">
        <v>44934</v>
      </c>
      <c r="E2835" s="1">
        <v>1</v>
      </c>
      <c r="F2835" s="62">
        <v>54.15</v>
      </c>
    </row>
    <row r="2836" spans="1:6" x14ac:dyDescent="0.35">
      <c r="A2836" s="1">
        <v>18</v>
      </c>
      <c r="B2836" s="1" t="s">
        <v>81</v>
      </c>
      <c r="C2836" s="218">
        <v>44938</v>
      </c>
      <c r="D2836" s="218">
        <v>44936</v>
      </c>
      <c r="E2836" s="1">
        <v>4</v>
      </c>
      <c r="F2836" s="62">
        <v>182.06</v>
      </c>
    </row>
    <row r="2837" spans="1:6" x14ac:dyDescent="0.35">
      <c r="A2837" s="1">
        <v>18</v>
      </c>
      <c r="B2837" s="1" t="s">
        <v>81</v>
      </c>
      <c r="C2837" s="218">
        <v>44938</v>
      </c>
      <c r="D2837" s="218">
        <v>44937</v>
      </c>
      <c r="E2837" s="1">
        <v>5</v>
      </c>
      <c r="F2837" s="62">
        <v>198.75</v>
      </c>
    </row>
    <row r="2838" spans="1:6" x14ac:dyDescent="0.35">
      <c r="A2838" s="1">
        <v>18</v>
      </c>
      <c r="B2838" s="1" t="s">
        <v>81</v>
      </c>
      <c r="C2838" s="218">
        <v>44938</v>
      </c>
      <c r="D2838" s="218">
        <v>44938</v>
      </c>
      <c r="E2838" s="1">
        <v>1</v>
      </c>
      <c r="F2838" s="62">
        <v>20.74</v>
      </c>
    </row>
    <row r="2839" spans="1:6" x14ac:dyDescent="0.35">
      <c r="A2839" s="1">
        <v>18</v>
      </c>
      <c r="B2839" s="1" t="s">
        <v>81</v>
      </c>
      <c r="C2839" s="218">
        <v>44939</v>
      </c>
      <c r="D2839" s="218">
        <v>44934</v>
      </c>
      <c r="E2839" s="1">
        <v>1</v>
      </c>
      <c r="F2839" s="62">
        <v>54.2</v>
      </c>
    </row>
    <row r="2840" spans="1:6" x14ac:dyDescent="0.35">
      <c r="A2840" s="1">
        <v>18</v>
      </c>
      <c r="B2840" s="1" t="s">
        <v>81</v>
      </c>
      <c r="C2840" s="218">
        <v>44939</v>
      </c>
      <c r="D2840" s="218">
        <v>44936</v>
      </c>
      <c r="E2840" s="1">
        <v>2</v>
      </c>
      <c r="F2840" s="62">
        <v>75.540000000000006</v>
      </c>
    </row>
    <row r="2841" spans="1:6" x14ac:dyDescent="0.35">
      <c r="A2841" s="1">
        <v>18</v>
      </c>
      <c r="B2841" s="1" t="s">
        <v>81</v>
      </c>
      <c r="C2841" s="218">
        <v>44939</v>
      </c>
      <c r="D2841" s="218">
        <v>44937</v>
      </c>
      <c r="E2841" s="1">
        <v>6</v>
      </c>
      <c r="F2841" s="62">
        <v>255.21</v>
      </c>
    </row>
    <row r="2842" spans="1:6" x14ac:dyDescent="0.35">
      <c r="A2842" s="1">
        <v>18</v>
      </c>
      <c r="B2842" s="1" t="s">
        <v>81</v>
      </c>
      <c r="C2842" s="218">
        <v>44939</v>
      </c>
      <c r="D2842" s="218">
        <v>44938</v>
      </c>
      <c r="E2842" s="1">
        <v>3</v>
      </c>
      <c r="F2842" s="62">
        <v>100.64</v>
      </c>
    </row>
    <row r="2843" spans="1:6" x14ac:dyDescent="0.35">
      <c r="A2843" s="1">
        <v>18</v>
      </c>
      <c r="B2843" s="1" t="s">
        <v>81</v>
      </c>
      <c r="C2843" s="218">
        <v>44939</v>
      </c>
      <c r="D2843" s="218">
        <v>44939</v>
      </c>
      <c r="E2843" s="1">
        <v>1</v>
      </c>
      <c r="F2843" s="62">
        <v>19.899999999999999</v>
      </c>
    </row>
    <row r="2844" spans="1:6" x14ac:dyDescent="0.35">
      <c r="A2844" s="1">
        <v>18</v>
      </c>
      <c r="B2844" s="1" t="s">
        <v>81</v>
      </c>
      <c r="C2844" s="218">
        <v>44940</v>
      </c>
      <c r="D2844" s="218">
        <v>44934</v>
      </c>
      <c r="E2844" s="1">
        <v>1</v>
      </c>
      <c r="F2844" s="62">
        <v>22.52</v>
      </c>
    </row>
    <row r="2845" spans="1:6" x14ac:dyDescent="0.35">
      <c r="A2845" s="1">
        <v>18</v>
      </c>
      <c r="B2845" s="1" t="s">
        <v>81</v>
      </c>
      <c r="C2845" s="218">
        <v>44940</v>
      </c>
      <c r="D2845" s="218">
        <v>44935</v>
      </c>
      <c r="E2845" s="1">
        <v>2</v>
      </c>
      <c r="F2845" s="62">
        <v>73.849999999999994</v>
      </c>
    </row>
    <row r="2846" spans="1:6" x14ac:dyDescent="0.35">
      <c r="A2846" s="1">
        <v>18</v>
      </c>
      <c r="B2846" s="1" t="s">
        <v>81</v>
      </c>
      <c r="C2846" s="218">
        <v>44940</v>
      </c>
      <c r="D2846" s="218">
        <v>44937</v>
      </c>
      <c r="E2846" s="1">
        <v>4</v>
      </c>
      <c r="F2846" s="62">
        <v>172.6</v>
      </c>
    </row>
    <row r="2847" spans="1:6" x14ac:dyDescent="0.35">
      <c r="A2847" s="1">
        <v>18</v>
      </c>
      <c r="B2847" s="1" t="s">
        <v>81</v>
      </c>
      <c r="C2847" s="218">
        <v>44940</v>
      </c>
      <c r="D2847" s="218">
        <v>44938</v>
      </c>
      <c r="E2847" s="1">
        <v>3</v>
      </c>
      <c r="F2847" s="62">
        <v>160.77000000000001</v>
      </c>
    </row>
    <row r="2848" spans="1:6" x14ac:dyDescent="0.35">
      <c r="A2848" s="1">
        <v>18</v>
      </c>
      <c r="B2848" s="1" t="s">
        <v>81</v>
      </c>
      <c r="C2848" s="218">
        <v>44940</v>
      </c>
      <c r="D2848" s="218">
        <v>44939</v>
      </c>
      <c r="E2848" s="1">
        <v>3</v>
      </c>
      <c r="F2848" s="62">
        <v>131.16999999999999</v>
      </c>
    </row>
    <row r="2849" spans="1:6" x14ac:dyDescent="0.35">
      <c r="A2849" s="1">
        <v>18</v>
      </c>
      <c r="B2849" s="1" t="s">
        <v>81</v>
      </c>
      <c r="C2849" s="218">
        <v>44940</v>
      </c>
      <c r="D2849" s="218">
        <v>44940</v>
      </c>
      <c r="E2849" s="1">
        <v>2</v>
      </c>
      <c r="F2849" s="62">
        <v>106.62</v>
      </c>
    </row>
    <row r="2850" spans="1:6" x14ac:dyDescent="0.35">
      <c r="A2850" s="1">
        <v>18</v>
      </c>
      <c r="B2850" s="1" t="s">
        <v>81</v>
      </c>
      <c r="C2850" s="218">
        <v>44941</v>
      </c>
      <c r="D2850" s="218">
        <v>44938</v>
      </c>
      <c r="E2850" s="1">
        <v>2</v>
      </c>
      <c r="F2850" s="62">
        <v>74.45</v>
      </c>
    </row>
    <row r="2851" spans="1:6" x14ac:dyDescent="0.35">
      <c r="A2851" s="1">
        <v>18</v>
      </c>
      <c r="B2851" s="1" t="s">
        <v>81</v>
      </c>
      <c r="C2851" s="218">
        <v>44941</v>
      </c>
      <c r="D2851" s="218">
        <v>44939</v>
      </c>
      <c r="E2851" s="1">
        <v>4</v>
      </c>
      <c r="F2851" s="62">
        <v>122.36</v>
      </c>
    </row>
    <row r="2852" spans="1:6" x14ac:dyDescent="0.35">
      <c r="A2852" s="1">
        <v>18</v>
      </c>
      <c r="B2852" s="1" t="s">
        <v>81</v>
      </c>
      <c r="C2852" s="218">
        <v>44941</v>
      </c>
      <c r="D2852" s="218">
        <v>44940</v>
      </c>
      <c r="E2852" s="1">
        <v>1</v>
      </c>
      <c r="F2852" s="62">
        <v>20.29</v>
      </c>
    </row>
    <row r="2853" spans="1:6" x14ac:dyDescent="0.35">
      <c r="A2853" s="1">
        <v>18</v>
      </c>
      <c r="B2853" s="1" t="s">
        <v>81</v>
      </c>
      <c r="C2853" s="218">
        <v>44941</v>
      </c>
      <c r="D2853" s="218">
        <v>44941</v>
      </c>
      <c r="E2853" s="1">
        <v>1</v>
      </c>
      <c r="F2853" s="62">
        <v>54.35</v>
      </c>
    </row>
    <row r="2854" spans="1:6" x14ac:dyDescent="0.35">
      <c r="A2854" s="1">
        <v>18</v>
      </c>
      <c r="B2854" s="1" t="s">
        <v>81</v>
      </c>
      <c r="C2854" s="218">
        <v>44942</v>
      </c>
      <c r="D2854" s="218">
        <v>44939</v>
      </c>
      <c r="E2854" s="1">
        <v>3</v>
      </c>
      <c r="F2854" s="62">
        <v>152.56</v>
      </c>
    </row>
    <row r="2855" spans="1:6" x14ac:dyDescent="0.35">
      <c r="A2855" s="1">
        <v>18</v>
      </c>
      <c r="B2855" s="1" t="s">
        <v>81</v>
      </c>
      <c r="C2855" s="218">
        <v>44942</v>
      </c>
      <c r="D2855" s="218">
        <v>44940</v>
      </c>
      <c r="E2855" s="1">
        <v>3</v>
      </c>
      <c r="F2855" s="62">
        <v>71.23</v>
      </c>
    </row>
    <row r="2856" spans="1:6" x14ac:dyDescent="0.35">
      <c r="A2856" s="1">
        <v>18</v>
      </c>
      <c r="B2856" s="1" t="s">
        <v>81</v>
      </c>
      <c r="C2856" s="218">
        <v>44942</v>
      </c>
      <c r="D2856" s="218">
        <v>44941</v>
      </c>
      <c r="E2856" s="1">
        <v>3</v>
      </c>
      <c r="F2856" s="62">
        <v>163</v>
      </c>
    </row>
    <row r="2857" spans="1:6" x14ac:dyDescent="0.35">
      <c r="A2857" s="1">
        <v>18</v>
      </c>
      <c r="B2857" s="1" t="s">
        <v>81</v>
      </c>
      <c r="C2857" s="218">
        <v>44942</v>
      </c>
      <c r="D2857" s="218">
        <v>44942</v>
      </c>
      <c r="E2857" s="1">
        <v>4</v>
      </c>
      <c r="F2857" s="62">
        <v>216.46</v>
      </c>
    </row>
    <row r="2858" spans="1:6" x14ac:dyDescent="0.35">
      <c r="A2858" s="1">
        <v>18</v>
      </c>
      <c r="B2858" s="1" t="s">
        <v>81</v>
      </c>
      <c r="C2858" s="218">
        <v>44943</v>
      </c>
      <c r="D2858" s="218">
        <v>44940</v>
      </c>
      <c r="E2858" s="1">
        <v>1</v>
      </c>
      <c r="F2858" s="62">
        <v>52.67</v>
      </c>
    </row>
    <row r="2859" spans="1:6" x14ac:dyDescent="0.35">
      <c r="A2859" s="1">
        <v>18</v>
      </c>
      <c r="B2859" s="1" t="s">
        <v>81</v>
      </c>
      <c r="C2859" s="218">
        <v>44943</v>
      </c>
      <c r="D2859" s="218">
        <v>44943</v>
      </c>
      <c r="E2859" s="1">
        <v>3</v>
      </c>
      <c r="F2859" s="62">
        <v>157.01</v>
      </c>
    </row>
    <row r="2860" spans="1:6" x14ac:dyDescent="0.35">
      <c r="A2860" s="1">
        <v>18</v>
      </c>
      <c r="B2860" s="1" t="s">
        <v>81</v>
      </c>
      <c r="C2860" s="218">
        <v>44944</v>
      </c>
      <c r="D2860" s="218">
        <v>44941</v>
      </c>
      <c r="E2860" s="1">
        <v>1</v>
      </c>
      <c r="F2860" s="62">
        <v>52.57</v>
      </c>
    </row>
    <row r="2861" spans="1:6" x14ac:dyDescent="0.35">
      <c r="A2861" s="1">
        <v>18</v>
      </c>
      <c r="B2861" s="1" t="s">
        <v>81</v>
      </c>
      <c r="C2861" s="218">
        <v>44944</v>
      </c>
      <c r="D2861" s="218">
        <v>44942</v>
      </c>
      <c r="E2861" s="1">
        <v>1</v>
      </c>
      <c r="F2861" s="62">
        <v>48.81</v>
      </c>
    </row>
    <row r="2862" spans="1:6" x14ac:dyDescent="0.35">
      <c r="A2862" s="1">
        <v>18</v>
      </c>
      <c r="B2862" s="1" t="s">
        <v>81</v>
      </c>
      <c r="C2862" s="218">
        <v>44944</v>
      </c>
      <c r="D2862" s="218">
        <v>44943</v>
      </c>
      <c r="E2862" s="1">
        <v>2</v>
      </c>
      <c r="F2862" s="62">
        <v>101.18</v>
      </c>
    </row>
    <row r="2863" spans="1:6" x14ac:dyDescent="0.35">
      <c r="A2863" s="1">
        <v>18</v>
      </c>
      <c r="B2863" s="1" t="s">
        <v>81</v>
      </c>
      <c r="C2863" s="218">
        <v>44944</v>
      </c>
      <c r="D2863" s="218">
        <v>44944</v>
      </c>
      <c r="E2863" s="1">
        <v>6</v>
      </c>
      <c r="F2863" s="62">
        <v>253.33</v>
      </c>
    </row>
    <row r="2864" spans="1:6" x14ac:dyDescent="0.35">
      <c r="A2864" s="1">
        <v>18</v>
      </c>
      <c r="B2864" s="1" t="s">
        <v>81</v>
      </c>
      <c r="C2864" s="218">
        <v>44945</v>
      </c>
      <c r="D2864" s="218">
        <v>44942</v>
      </c>
      <c r="E2864" s="1">
        <v>1</v>
      </c>
      <c r="F2864" s="62">
        <v>49.99</v>
      </c>
    </row>
    <row r="2865" spans="1:6" x14ac:dyDescent="0.35">
      <c r="A2865" s="1">
        <v>18</v>
      </c>
      <c r="B2865" s="1" t="s">
        <v>81</v>
      </c>
      <c r="C2865" s="218">
        <v>44945</v>
      </c>
      <c r="D2865" s="218">
        <v>44943</v>
      </c>
      <c r="E2865" s="1">
        <v>1</v>
      </c>
      <c r="F2865" s="62">
        <v>54.05</v>
      </c>
    </row>
    <row r="2866" spans="1:6" x14ac:dyDescent="0.35">
      <c r="A2866" s="1">
        <v>18</v>
      </c>
      <c r="B2866" s="1" t="s">
        <v>81</v>
      </c>
      <c r="C2866" s="218">
        <v>44945</v>
      </c>
      <c r="D2866" s="218">
        <v>44945</v>
      </c>
      <c r="E2866" s="1">
        <v>4</v>
      </c>
      <c r="F2866" s="62">
        <v>185.92</v>
      </c>
    </row>
    <row r="2867" spans="1:6" x14ac:dyDescent="0.35">
      <c r="A2867" s="1">
        <v>18</v>
      </c>
      <c r="B2867" s="1" t="s">
        <v>81</v>
      </c>
      <c r="C2867" s="218">
        <v>44946</v>
      </c>
      <c r="D2867" s="218">
        <v>44945</v>
      </c>
      <c r="E2867" s="1">
        <v>4</v>
      </c>
      <c r="F2867" s="62">
        <v>123.95</v>
      </c>
    </row>
    <row r="2868" spans="1:6" x14ac:dyDescent="0.35">
      <c r="A2868" s="1">
        <v>18</v>
      </c>
      <c r="B2868" s="1" t="s">
        <v>81</v>
      </c>
      <c r="C2868" s="218">
        <v>44946</v>
      </c>
      <c r="D2868" s="218">
        <v>44946</v>
      </c>
      <c r="E2868" s="1">
        <v>2</v>
      </c>
      <c r="F2868" s="62">
        <v>78.010000000000005</v>
      </c>
    </row>
    <row r="2869" spans="1:6" x14ac:dyDescent="0.35">
      <c r="A2869" s="1">
        <v>18</v>
      </c>
      <c r="B2869" s="1" t="s">
        <v>81</v>
      </c>
      <c r="C2869" s="218">
        <v>44947</v>
      </c>
      <c r="D2869" s="218">
        <v>44944</v>
      </c>
      <c r="E2869" s="1">
        <v>1</v>
      </c>
      <c r="F2869" s="62">
        <v>23.76</v>
      </c>
    </row>
    <row r="2870" spans="1:6" x14ac:dyDescent="0.35">
      <c r="A2870" s="1">
        <v>18</v>
      </c>
      <c r="B2870" s="1" t="s">
        <v>81</v>
      </c>
      <c r="C2870" s="218">
        <v>44947</v>
      </c>
      <c r="D2870" s="218">
        <v>44945</v>
      </c>
      <c r="E2870" s="1">
        <v>1</v>
      </c>
      <c r="F2870" s="62">
        <v>54.45</v>
      </c>
    </row>
    <row r="2871" spans="1:6" x14ac:dyDescent="0.35">
      <c r="A2871" s="1">
        <v>18</v>
      </c>
      <c r="B2871" s="1" t="s">
        <v>81</v>
      </c>
      <c r="C2871" s="218">
        <v>44947</v>
      </c>
      <c r="D2871" s="218">
        <v>44947</v>
      </c>
      <c r="E2871" s="1">
        <v>3</v>
      </c>
      <c r="F2871" s="62">
        <v>154.99</v>
      </c>
    </row>
    <row r="2872" spans="1:6" x14ac:dyDescent="0.35">
      <c r="A2872" s="1">
        <v>18</v>
      </c>
      <c r="B2872" s="1" t="s">
        <v>81</v>
      </c>
      <c r="C2872" s="218">
        <v>44948</v>
      </c>
      <c r="D2872" s="218">
        <v>44945</v>
      </c>
      <c r="E2872" s="1">
        <v>5</v>
      </c>
      <c r="F2872" s="62">
        <v>208.79</v>
      </c>
    </row>
    <row r="2873" spans="1:6" x14ac:dyDescent="0.35">
      <c r="A2873" s="1">
        <v>18</v>
      </c>
      <c r="B2873" s="1" t="s">
        <v>81</v>
      </c>
      <c r="C2873" s="218">
        <v>44948</v>
      </c>
      <c r="D2873" s="218">
        <v>44947</v>
      </c>
      <c r="E2873" s="1">
        <v>5</v>
      </c>
      <c r="F2873" s="62">
        <v>210.07</v>
      </c>
    </row>
    <row r="2874" spans="1:6" x14ac:dyDescent="0.35">
      <c r="A2874" s="1">
        <v>18</v>
      </c>
      <c r="B2874" s="1" t="s">
        <v>81</v>
      </c>
      <c r="C2874" s="218">
        <v>44948</v>
      </c>
      <c r="D2874" s="218">
        <v>44948</v>
      </c>
      <c r="E2874" s="1">
        <v>1</v>
      </c>
      <c r="F2874" s="62">
        <v>53.56</v>
      </c>
    </row>
    <row r="2875" spans="1:6" x14ac:dyDescent="0.35">
      <c r="A2875" s="1">
        <v>18</v>
      </c>
      <c r="B2875" s="1" t="s">
        <v>81</v>
      </c>
      <c r="C2875" s="218">
        <v>44949</v>
      </c>
      <c r="D2875" s="218">
        <v>44946</v>
      </c>
      <c r="E2875" s="1">
        <v>2</v>
      </c>
      <c r="F2875" s="62">
        <v>102.12</v>
      </c>
    </row>
    <row r="2876" spans="1:6" x14ac:dyDescent="0.35">
      <c r="A2876" s="1">
        <v>18</v>
      </c>
      <c r="B2876" s="1" t="s">
        <v>81</v>
      </c>
      <c r="C2876" s="218">
        <v>44949</v>
      </c>
      <c r="D2876" s="218">
        <v>44948</v>
      </c>
      <c r="E2876" s="1">
        <v>2</v>
      </c>
      <c r="F2876" s="62">
        <v>71.58</v>
      </c>
    </row>
    <row r="2877" spans="1:6" x14ac:dyDescent="0.35">
      <c r="A2877" s="1">
        <v>18</v>
      </c>
      <c r="B2877" s="1" t="s">
        <v>81</v>
      </c>
      <c r="C2877" s="218">
        <v>44949</v>
      </c>
      <c r="D2877" s="218">
        <v>44949</v>
      </c>
      <c r="E2877" s="1">
        <v>1</v>
      </c>
      <c r="F2877" s="62">
        <v>49.8</v>
      </c>
    </row>
    <row r="2878" spans="1:6" x14ac:dyDescent="0.35">
      <c r="A2878" s="1">
        <v>18</v>
      </c>
      <c r="B2878" s="1" t="s">
        <v>81</v>
      </c>
      <c r="C2878" s="218">
        <v>44950</v>
      </c>
      <c r="D2878" s="218">
        <v>44946</v>
      </c>
      <c r="E2878" s="1">
        <v>1</v>
      </c>
      <c r="F2878" s="62">
        <v>47.62</v>
      </c>
    </row>
    <row r="2879" spans="1:6" x14ac:dyDescent="0.35">
      <c r="A2879" s="1">
        <v>18</v>
      </c>
      <c r="B2879" s="1" t="s">
        <v>81</v>
      </c>
      <c r="C2879" s="218">
        <v>44950</v>
      </c>
      <c r="D2879" s="218">
        <v>44947</v>
      </c>
      <c r="E2879" s="1">
        <v>2</v>
      </c>
      <c r="F2879" s="62">
        <v>39.6</v>
      </c>
    </row>
    <row r="2880" spans="1:6" x14ac:dyDescent="0.35">
      <c r="A2880" s="1">
        <v>18</v>
      </c>
      <c r="B2880" s="1" t="s">
        <v>81</v>
      </c>
      <c r="C2880" s="218">
        <v>44950</v>
      </c>
      <c r="D2880" s="218">
        <v>44948</v>
      </c>
      <c r="E2880" s="1">
        <v>3</v>
      </c>
      <c r="F2880" s="62">
        <v>142.26</v>
      </c>
    </row>
    <row r="2881" spans="1:6" x14ac:dyDescent="0.35">
      <c r="A2881" s="1">
        <v>18</v>
      </c>
      <c r="B2881" s="1" t="s">
        <v>81</v>
      </c>
      <c r="C2881" s="218">
        <v>44950</v>
      </c>
      <c r="D2881" s="218">
        <v>44949</v>
      </c>
      <c r="E2881" s="1">
        <v>3</v>
      </c>
      <c r="F2881" s="62">
        <v>130.88</v>
      </c>
    </row>
    <row r="2882" spans="1:6" x14ac:dyDescent="0.35">
      <c r="A2882" s="1">
        <v>18</v>
      </c>
      <c r="B2882" s="1" t="s">
        <v>81</v>
      </c>
      <c r="C2882" s="218">
        <v>44950</v>
      </c>
      <c r="D2882" s="218">
        <v>44950</v>
      </c>
      <c r="E2882" s="1">
        <v>3</v>
      </c>
      <c r="F2882" s="62">
        <v>100.48</v>
      </c>
    </row>
    <row r="2883" spans="1:6" x14ac:dyDescent="0.35">
      <c r="A2883" s="1">
        <v>18</v>
      </c>
      <c r="B2883" s="1" t="s">
        <v>81</v>
      </c>
      <c r="C2883" s="218">
        <v>44951</v>
      </c>
      <c r="D2883" s="218">
        <v>44948</v>
      </c>
      <c r="E2883" s="1">
        <v>1</v>
      </c>
      <c r="F2883" s="62">
        <v>23.71</v>
      </c>
    </row>
    <row r="2884" spans="1:6" x14ac:dyDescent="0.35">
      <c r="A2884" s="1">
        <v>18</v>
      </c>
      <c r="B2884" s="1" t="s">
        <v>81</v>
      </c>
      <c r="C2884" s="218">
        <v>44951</v>
      </c>
      <c r="D2884" s="218">
        <v>44949</v>
      </c>
      <c r="E2884" s="1">
        <v>1</v>
      </c>
      <c r="F2884" s="62">
        <v>54.45</v>
      </c>
    </row>
    <row r="2885" spans="1:6" x14ac:dyDescent="0.35">
      <c r="A2885" s="1">
        <v>18</v>
      </c>
      <c r="B2885" s="1" t="s">
        <v>81</v>
      </c>
      <c r="C2885" s="218">
        <v>44951</v>
      </c>
      <c r="D2885" s="218">
        <v>44950</v>
      </c>
      <c r="E2885" s="1">
        <v>4</v>
      </c>
      <c r="F2885" s="62">
        <v>122.01</v>
      </c>
    </row>
    <row r="2886" spans="1:6" x14ac:dyDescent="0.35">
      <c r="A2886" s="1">
        <v>18</v>
      </c>
      <c r="B2886" s="1" t="s">
        <v>81</v>
      </c>
      <c r="C2886" s="218">
        <v>44951</v>
      </c>
      <c r="D2886" s="218">
        <v>44951</v>
      </c>
      <c r="E2886" s="1">
        <v>1</v>
      </c>
      <c r="F2886" s="62">
        <v>21.88</v>
      </c>
    </row>
    <row r="2887" spans="1:6" x14ac:dyDescent="0.35">
      <c r="A2887" s="1">
        <v>18</v>
      </c>
      <c r="B2887" s="1" t="s">
        <v>81</v>
      </c>
      <c r="C2887" s="218">
        <v>44952</v>
      </c>
      <c r="D2887" s="218">
        <v>44948</v>
      </c>
      <c r="E2887" s="1">
        <v>1</v>
      </c>
      <c r="F2887" s="62">
        <v>38.020000000000003</v>
      </c>
    </row>
    <row r="2888" spans="1:6" x14ac:dyDescent="0.35">
      <c r="A2888" s="1">
        <v>18</v>
      </c>
      <c r="B2888" s="1" t="s">
        <v>81</v>
      </c>
      <c r="C2888" s="218">
        <v>44952</v>
      </c>
      <c r="D2888" s="218">
        <v>44949</v>
      </c>
      <c r="E2888" s="1">
        <v>2</v>
      </c>
      <c r="F2888" s="62">
        <v>103.7</v>
      </c>
    </row>
    <row r="2889" spans="1:6" x14ac:dyDescent="0.35">
      <c r="A2889" s="1">
        <v>18</v>
      </c>
      <c r="B2889" s="1" t="s">
        <v>81</v>
      </c>
      <c r="C2889" s="218">
        <v>44952</v>
      </c>
      <c r="D2889" s="218">
        <v>44950</v>
      </c>
      <c r="E2889" s="1">
        <v>1</v>
      </c>
      <c r="F2889" s="62">
        <v>49.9</v>
      </c>
    </row>
    <row r="2890" spans="1:6" x14ac:dyDescent="0.35">
      <c r="A2890" s="1">
        <v>18</v>
      </c>
      <c r="B2890" s="1" t="s">
        <v>81</v>
      </c>
      <c r="C2890" s="218">
        <v>44952</v>
      </c>
      <c r="D2890" s="218">
        <v>44951</v>
      </c>
      <c r="E2890" s="1">
        <v>3</v>
      </c>
      <c r="F2890" s="62">
        <v>122.26</v>
      </c>
    </row>
    <row r="2891" spans="1:6" x14ac:dyDescent="0.35">
      <c r="A2891" s="1">
        <v>18</v>
      </c>
      <c r="B2891" s="1" t="s">
        <v>81</v>
      </c>
      <c r="C2891" s="218">
        <v>44952</v>
      </c>
      <c r="D2891" s="218">
        <v>44952</v>
      </c>
      <c r="E2891" s="1">
        <v>3</v>
      </c>
      <c r="F2891" s="62">
        <v>101.47</v>
      </c>
    </row>
    <row r="2892" spans="1:6" x14ac:dyDescent="0.35">
      <c r="A2892" s="1">
        <v>19</v>
      </c>
      <c r="B2892" s="1" t="s">
        <v>82</v>
      </c>
      <c r="C2892" s="218">
        <v>44879</v>
      </c>
      <c r="D2892" s="218">
        <v>44878</v>
      </c>
      <c r="E2892" s="1">
        <v>4</v>
      </c>
      <c r="F2892" s="62">
        <v>106.17</v>
      </c>
    </row>
    <row r="2893" spans="1:6" x14ac:dyDescent="0.35">
      <c r="A2893" s="1">
        <v>19</v>
      </c>
      <c r="B2893" s="1" t="s">
        <v>82</v>
      </c>
      <c r="C2893" s="218">
        <v>44879</v>
      </c>
      <c r="D2893" s="218">
        <v>44879</v>
      </c>
      <c r="E2893" s="1">
        <v>2</v>
      </c>
      <c r="F2893" s="62">
        <v>66.92</v>
      </c>
    </row>
    <row r="2894" spans="1:6" x14ac:dyDescent="0.35">
      <c r="A2894" s="1">
        <v>19</v>
      </c>
      <c r="B2894" s="1" t="s">
        <v>82</v>
      </c>
      <c r="C2894" s="218">
        <v>44881</v>
      </c>
      <c r="D2894" s="218">
        <v>44880</v>
      </c>
      <c r="E2894" s="1">
        <v>4</v>
      </c>
      <c r="F2894" s="62">
        <v>162.11000000000001</v>
      </c>
    </row>
    <row r="2895" spans="1:6" x14ac:dyDescent="0.35">
      <c r="A2895" s="1">
        <v>19</v>
      </c>
      <c r="B2895" s="1" t="s">
        <v>82</v>
      </c>
      <c r="C2895" s="218">
        <v>44881</v>
      </c>
      <c r="D2895" s="218">
        <v>44881</v>
      </c>
      <c r="E2895" s="1">
        <v>1</v>
      </c>
      <c r="F2895" s="62">
        <v>53.21</v>
      </c>
    </row>
    <row r="2896" spans="1:6" x14ac:dyDescent="0.35">
      <c r="A2896" s="1">
        <v>19</v>
      </c>
      <c r="B2896" s="1" t="s">
        <v>82</v>
      </c>
      <c r="C2896" s="218">
        <v>44883</v>
      </c>
      <c r="D2896" s="218">
        <v>44878</v>
      </c>
      <c r="E2896" s="1">
        <v>1</v>
      </c>
      <c r="F2896" s="62">
        <v>46.73</v>
      </c>
    </row>
    <row r="2897" spans="1:6" x14ac:dyDescent="0.35">
      <c r="A2897" s="1">
        <v>19</v>
      </c>
      <c r="B2897" s="1" t="s">
        <v>82</v>
      </c>
      <c r="C2897" s="218">
        <v>44883</v>
      </c>
      <c r="D2897" s="218">
        <v>44879</v>
      </c>
      <c r="E2897" s="1">
        <v>4</v>
      </c>
      <c r="F2897" s="62">
        <v>160.28</v>
      </c>
    </row>
    <row r="2898" spans="1:6" x14ac:dyDescent="0.35">
      <c r="A2898" s="1">
        <v>19</v>
      </c>
      <c r="B2898" s="1" t="s">
        <v>82</v>
      </c>
      <c r="C2898" s="218">
        <v>44883</v>
      </c>
      <c r="D2898" s="218">
        <v>44880</v>
      </c>
      <c r="E2898" s="1">
        <v>1</v>
      </c>
      <c r="F2898" s="62">
        <v>43.56</v>
      </c>
    </row>
    <row r="2899" spans="1:6" x14ac:dyDescent="0.35">
      <c r="A2899" s="1">
        <v>19</v>
      </c>
      <c r="B2899" s="1" t="s">
        <v>82</v>
      </c>
      <c r="C2899" s="218">
        <v>44883</v>
      </c>
      <c r="D2899" s="218">
        <v>44881</v>
      </c>
      <c r="E2899" s="1">
        <v>2</v>
      </c>
      <c r="F2899" s="62">
        <v>40.450000000000003</v>
      </c>
    </row>
    <row r="2900" spans="1:6" x14ac:dyDescent="0.35">
      <c r="A2900" s="1">
        <v>19</v>
      </c>
      <c r="B2900" s="1" t="s">
        <v>82</v>
      </c>
      <c r="C2900" s="218">
        <v>44883</v>
      </c>
      <c r="D2900" s="218">
        <v>44882</v>
      </c>
      <c r="E2900" s="1">
        <v>3</v>
      </c>
      <c r="F2900" s="62">
        <v>144.93</v>
      </c>
    </row>
    <row r="2901" spans="1:6" x14ac:dyDescent="0.35">
      <c r="A2901" s="1">
        <v>19</v>
      </c>
      <c r="B2901" s="1" t="s">
        <v>82</v>
      </c>
      <c r="C2901" s="218">
        <v>44885</v>
      </c>
      <c r="D2901" s="218">
        <v>44879</v>
      </c>
      <c r="E2901" s="1">
        <v>4</v>
      </c>
      <c r="F2901" s="62">
        <v>147.71</v>
      </c>
    </row>
    <row r="2902" spans="1:6" x14ac:dyDescent="0.35">
      <c r="A2902" s="1">
        <v>19</v>
      </c>
      <c r="B2902" s="1" t="s">
        <v>82</v>
      </c>
      <c r="C2902" s="218">
        <v>44885</v>
      </c>
      <c r="D2902" s="218">
        <v>44880</v>
      </c>
      <c r="E2902" s="1">
        <v>4</v>
      </c>
      <c r="F2902" s="62">
        <v>136.77000000000001</v>
      </c>
    </row>
    <row r="2903" spans="1:6" x14ac:dyDescent="0.35">
      <c r="A2903" s="1">
        <v>19</v>
      </c>
      <c r="B2903" s="1" t="s">
        <v>82</v>
      </c>
      <c r="C2903" s="218">
        <v>44885</v>
      </c>
      <c r="D2903" s="218">
        <v>44881</v>
      </c>
      <c r="E2903" s="1">
        <v>4</v>
      </c>
      <c r="F2903" s="62">
        <v>108.26</v>
      </c>
    </row>
    <row r="2904" spans="1:6" x14ac:dyDescent="0.35">
      <c r="A2904" s="1">
        <v>19</v>
      </c>
      <c r="B2904" s="1" t="s">
        <v>82</v>
      </c>
      <c r="C2904" s="218">
        <v>44885</v>
      </c>
      <c r="D2904" s="218">
        <v>44882</v>
      </c>
      <c r="E2904" s="1">
        <v>3</v>
      </c>
      <c r="F2904" s="62">
        <v>150.82</v>
      </c>
    </row>
    <row r="2905" spans="1:6" x14ac:dyDescent="0.35">
      <c r="A2905" s="1">
        <v>19</v>
      </c>
      <c r="B2905" s="1" t="s">
        <v>82</v>
      </c>
      <c r="C2905" s="218">
        <v>44885</v>
      </c>
      <c r="D2905" s="218">
        <v>44885</v>
      </c>
      <c r="E2905" s="1">
        <v>2</v>
      </c>
      <c r="F2905" s="62">
        <v>102.22</v>
      </c>
    </row>
    <row r="2906" spans="1:6" x14ac:dyDescent="0.35">
      <c r="A2906" s="1">
        <v>19</v>
      </c>
      <c r="B2906" s="1" t="s">
        <v>82</v>
      </c>
      <c r="C2906" s="218">
        <v>44886</v>
      </c>
      <c r="D2906" s="218">
        <v>44881</v>
      </c>
      <c r="E2906" s="1">
        <v>2</v>
      </c>
      <c r="F2906" s="62">
        <v>76.180000000000007</v>
      </c>
    </row>
    <row r="2907" spans="1:6" x14ac:dyDescent="0.35">
      <c r="A2907" s="1">
        <v>19</v>
      </c>
      <c r="B2907" s="1" t="s">
        <v>82</v>
      </c>
      <c r="C2907" s="218">
        <v>44886</v>
      </c>
      <c r="D2907" s="218">
        <v>44882</v>
      </c>
      <c r="E2907" s="1">
        <v>4</v>
      </c>
      <c r="F2907" s="62">
        <v>117.95</v>
      </c>
    </row>
    <row r="2908" spans="1:6" x14ac:dyDescent="0.35">
      <c r="A2908" s="1">
        <v>19</v>
      </c>
      <c r="B2908" s="1" t="s">
        <v>82</v>
      </c>
      <c r="C2908" s="218">
        <v>44887</v>
      </c>
      <c r="D2908" s="218">
        <v>44882</v>
      </c>
      <c r="E2908" s="1">
        <v>2</v>
      </c>
      <c r="F2908" s="62">
        <v>46.24</v>
      </c>
    </row>
    <row r="2909" spans="1:6" x14ac:dyDescent="0.35">
      <c r="A2909" s="1">
        <v>19</v>
      </c>
      <c r="B2909" s="1" t="s">
        <v>82</v>
      </c>
      <c r="C2909" s="218">
        <v>44887</v>
      </c>
      <c r="D2909" s="218">
        <v>44885</v>
      </c>
      <c r="E2909" s="1">
        <v>2</v>
      </c>
      <c r="F2909" s="62">
        <v>75.489999999999995</v>
      </c>
    </row>
    <row r="2910" spans="1:6" x14ac:dyDescent="0.35">
      <c r="A2910" s="1">
        <v>19</v>
      </c>
      <c r="B2910" s="1" t="s">
        <v>82</v>
      </c>
      <c r="C2910" s="218">
        <v>44887</v>
      </c>
      <c r="D2910" s="218">
        <v>44886</v>
      </c>
      <c r="E2910" s="1">
        <v>2</v>
      </c>
      <c r="F2910" s="62">
        <v>41.28</v>
      </c>
    </row>
    <row r="2911" spans="1:6" x14ac:dyDescent="0.35">
      <c r="A2911" s="1">
        <v>19</v>
      </c>
      <c r="B2911" s="1" t="s">
        <v>82</v>
      </c>
      <c r="C2911" s="218">
        <v>44887</v>
      </c>
      <c r="D2911" s="218">
        <v>44887</v>
      </c>
      <c r="E2911" s="1">
        <v>7</v>
      </c>
      <c r="F2911" s="62">
        <v>238.33</v>
      </c>
    </row>
    <row r="2912" spans="1:6" x14ac:dyDescent="0.35">
      <c r="A2912" s="1">
        <v>19</v>
      </c>
      <c r="B2912" s="1" t="s">
        <v>82</v>
      </c>
      <c r="C2912" s="218">
        <v>44888</v>
      </c>
      <c r="D2912" s="218">
        <v>44886</v>
      </c>
      <c r="E2912" s="1">
        <v>4</v>
      </c>
      <c r="F2912" s="62">
        <v>137.37</v>
      </c>
    </row>
    <row r="2913" spans="1:6" x14ac:dyDescent="0.35">
      <c r="A2913" s="1">
        <v>19</v>
      </c>
      <c r="B2913" s="1" t="s">
        <v>82</v>
      </c>
      <c r="C2913" s="218">
        <v>44888</v>
      </c>
      <c r="D2913" s="218">
        <v>44887</v>
      </c>
      <c r="E2913" s="1">
        <v>2</v>
      </c>
      <c r="F2913" s="62">
        <v>45.2</v>
      </c>
    </row>
    <row r="2914" spans="1:6" x14ac:dyDescent="0.35">
      <c r="A2914" s="1">
        <v>19</v>
      </c>
      <c r="B2914" s="1" t="s">
        <v>82</v>
      </c>
      <c r="C2914" s="218">
        <v>44888</v>
      </c>
      <c r="D2914" s="218">
        <v>44888</v>
      </c>
      <c r="E2914" s="1">
        <v>8</v>
      </c>
      <c r="F2914" s="62">
        <v>294.91000000000003</v>
      </c>
    </row>
    <row r="2915" spans="1:6" x14ac:dyDescent="0.35">
      <c r="A2915" s="1">
        <v>19</v>
      </c>
      <c r="B2915" s="1" t="s">
        <v>82</v>
      </c>
      <c r="C2915" s="218">
        <v>44890</v>
      </c>
      <c r="D2915" s="218">
        <v>44887</v>
      </c>
      <c r="E2915" s="1">
        <v>2</v>
      </c>
      <c r="F2915" s="62">
        <v>47.02</v>
      </c>
    </row>
    <row r="2916" spans="1:6" x14ac:dyDescent="0.35">
      <c r="A2916" s="1">
        <v>19</v>
      </c>
      <c r="B2916" s="1" t="s">
        <v>82</v>
      </c>
      <c r="C2916" s="218">
        <v>44890</v>
      </c>
      <c r="D2916" s="218">
        <v>44889</v>
      </c>
      <c r="E2916" s="1">
        <v>7</v>
      </c>
      <c r="F2916" s="62">
        <v>213.85</v>
      </c>
    </row>
    <row r="2917" spans="1:6" x14ac:dyDescent="0.35">
      <c r="A2917" s="1">
        <v>19</v>
      </c>
      <c r="B2917" s="1" t="s">
        <v>82</v>
      </c>
      <c r="C2917" s="218">
        <v>44890</v>
      </c>
      <c r="D2917" s="218">
        <v>44890</v>
      </c>
      <c r="E2917" s="1">
        <v>1</v>
      </c>
      <c r="F2917" s="62">
        <v>22.92</v>
      </c>
    </row>
    <row r="2918" spans="1:6" x14ac:dyDescent="0.35">
      <c r="A2918" s="1">
        <v>19</v>
      </c>
      <c r="B2918" s="1" t="s">
        <v>82</v>
      </c>
      <c r="C2918" s="218">
        <v>44891</v>
      </c>
      <c r="D2918" s="218">
        <v>44888</v>
      </c>
      <c r="E2918" s="1">
        <v>1</v>
      </c>
      <c r="F2918" s="62">
        <v>21.78</v>
      </c>
    </row>
    <row r="2919" spans="1:6" x14ac:dyDescent="0.35">
      <c r="A2919" s="1">
        <v>19</v>
      </c>
      <c r="B2919" s="1" t="s">
        <v>82</v>
      </c>
      <c r="C2919" s="218">
        <v>44891</v>
      </c>
      <c r="D2919" s="218">
        <v>44889</v>
      </c>
      <c r="E2919" s="1">
        <v>3</v>
      </c>
      <c r="F2919" s="62">
        <v>88.7</v>
      </c>
    </row>
    <row r="2920" spans="1:6" x14ac:dyDescent="0.35">
      <c r="A2920" s="1">
        <v>19</v>
      </c>
      <c r="B2920" s="1" t="s">
        <v>82</v>
      </c>
      <c r="C2920" s="218">
        <v>44891</v>
      </c>
      <c r="D2920" s="218">
        <v>44891</v>
      </c>
      <c r="E2920" s="1">
        <v>2</v>
      </c>
      <c r="F2920" s="62">
        <v>102.41</v>
      </c>
    </row>
    <row r="2921" spans="1:6" x14ac:dyDescent="0.35">
      <c r="A2921" s="1">
        <v>19</v>
      </c>
      <c r="B2921" s="1" t="s">
        <v>82</v>
      </c>
      <c r="C2921" s="218">
        <v>44892</v>
      </c>
      <c r="D2921" s="218">
        <v>44889</v>
      </c>
      <c r="E2921" s="1">
        <v>5</v>
      </c>
      <c r="F2921" s="62">
        <v>186.16</v>
      </c>
    </row>
    <row r="2922" spans="1:6" x14ac:dyDescent="0.35">
      <c r="A2922" s="1">
        <v>19</v>
      </c>
      <c r="B2922" s="1" t="s">
        <v>82</v>
      </c>
      <c r="C2922" s="218">
        <v>44892</v>
      </c>
      <c r="D2922" s="218">
        <v>44890</v>
      </c>
      <c r="E2922" s="1">
        <v>6</v>
      </c>
      <c r="F2922" s="62">
        <v>220.67</v>
      </c>
    </row>
    <row r="2923" spans="1:6" x14ac:dyDescent="0.35">
      <c r="A2923" s="1">
        <v>19</v>
      </c>
      <c r="B2923" s="1" t="s">
        <v>82</v>
      </c>
      <c r="C2923" s="218">
        <v>44892</v>
      </c>
      <c r="D2923" s="218">
        <v>44891</v>
      </c>
      <c r="E2923" s="1">
        <v>4</v>
      </c>
      <c r="F2923" s="62">
        <v>202.7</v>
      </c>
    </row>
    <row r="2924" spans="1:6" x14ac:dyDescent="0.35">
      <c r="A2924" s="1">
        <v>19</v>
      </c>
      <c r="B2924" s="1" t="s">
        <v>82</v>
      </c>
      <c r="C2924" s="218">
        <v>44892</v>
      </c>
      <c r="D2924" s="218">
        <v>44892</v>
      </c>
      <c r="E2924" s="1">
        <v>3</v>
      </c>
      <c r="F2924" s="62">
        <v>146.77000000000001</v>
      </c>
    </row>
    <row r="2925" spans="1:6" x14ac:dyDescent="0.35">
      <c r="A2925" s="1">
        <v>19</v>
      </c>
      <c r="B2925" s="1" t="s">
        <v>82</v>
      </c>
      <c r="C2925" s="218">
        <v>44893</v>
      </c>
      <c r="D2925" s="218">
        <v>44890</v>
      </c>
      <c r="E2925" s="1">
        <v>1</v>
      </c>
      <c r="F2925" s="62">
        <v>42.62</v>
      </c>
    </row>
    <row r="2926" spans="1:6" x14ac:dyDescent="0.35">
      <c r="A2926" s="1">
        <v>19</v>
      </c>
      <c r="B2926" s="1" t="s">
        <v>82</v>
      </c>
      <c r="C2926" s="218">
        <v>44893</v>
      </c>
      <c r="D2926" s="218">
        <v>44891</v>
      </c>
      <c r="E2926" s="1">
        <v>2</v>
      </c>
      <c r="F2926" s="62">
        <v>46.33</v>
      </c>
    </row>
    <row r="2927" spans="1:6" x14ac:dyDescent="0.35">
      <c r="A2927" s="1">
        <v>19</v>
      </c>
      <c r="B2927" s="1" t="s">
        <v>82</v>
      </c>
      <c r="C2927" s="218">
        <v>44893</v>
      </c>
      <c r="D2927" s="218">
        <v>44892</v>
      </c>
      <c r="E2927" s="1">
        <v>4</v>
      </c>
      <c r="F2927" s="62">
        <v>119.44</v>
      </c>
    </row>
    <row r="2928" spans="1:6" x14ac:dyDescent="0.35">
      <c r="A2928" s="1">
        <v>19</v>
      </c>
      <c r="B2928" s="1" t="s">
        <v>82</v>
      </c>
      <c r="C2928" s="218">
        <v>44894</v>
      </c>
      <c r="D2928" s="218">
        <v>44890</v>
      </c>
      <c r="E2928" s="1">
        <v>5</v>
      </c>
      <c r="F2928" s="62">
        <v>195.83</v>
      </c>
    </row>
    <row r="2929" spans="1:6" x14ac:dyDescent="0.35">
      <c r="A2929" s="1">
        <v>19</v>
      </c>
      <c r="B2929" s="1" t="s">
        <v>82</v>
      </c>
      <c r="C2929" s="218">
        <v>44894</v>
      </c>
      <c r="D2929" s="218">
        <v>44891</v>
      </c>
      <c r="E2929" s="1">
        <v>1</v>
      </c>
      <c r="F2929" s="62">
        <v>51.48</v>
      </c>
    </row>
    <row r="2930" spans="1:6" x14ac:dyDescent="0.35">
      <c r="A2930" s="1">
        <v>19</v>
      </c>
      <c r="B2930" s="1" t="s">
        <v>82</v>
      </c>
      <c r="C2930" s="218">
        <v>44894</v>
      </c>
      <c r="D2930" s="218">
        <v>44893</v>
      </c>
      <c r="E2930" s="1">
        <v>3</v>
      </c>
      <c r="F2930" s="62">
        <v>145.18</v>
      </c>
    </row>
    <row r="2931" spans="1:6" x14ac:dyDescent="0.35">
      <c r="A2931" s="1">
        <v>19</v>
      </c>
      <c r="B2931" s="1" t="s">
        <v>82</v>
      </c>
      <c r="C2931" s="218">
        <v>44895</v>
      </c>
      <c r="D2931" s="218">
        <v>44891</v>
      </c>
      <c r="E2931" s="1">
        <v>1</v>
      </c>
      <c r="F2931" s="62">
        <v>53.56</v>
      </c>
    </row>
    <row r="2932" spans="1:6" x14ac:dyDescent="0.35">
      <c r="A2932" s="1">
        <v>19</v>
      </c>
      <c r="B2932" s="1" t="s">
        <v>82</v>
      </c>
      <c r="C2932" s="218">
        <v>44895</v>
      </c>
      <c r="D2932" s="218">
        <v>44892</v>
      </c>
      <c r="E2932" s="1">
        <v>2</v>
      </c>
      <c r="F2932" s="62">
        <v>96.32</v>
      </c>
    </row>
    <row r="2933" spans="1:6" x14ac:dyDescent="0.35">
      <c r="A2933" s="1">
        <v>19</v>
      </c>
      <c r="B2933" s="1" t="s">
        <v>82</v>
      </c>
      <c r="C2933" s="218">
        <v>44895</v>
      </c>
      <c r="D2933" s="218">
        <v>44893</v>
      </c>
      <c r="E2933" s="1">
        <v>2</v>
      </c>
      <c r="F2933" s="62">
        <v>69.3</v>
      </c>
    </row>
    <row r="2934" spans="1:6" x14ac:dyDescent="0.35">
      <c r="A2934" s="1">
        <v>19</v>
      </c>
      <c r="B2934" s="1" t="s">
        <v>82</v>
      </c>
      <c r="C2934" s="218">
        <v>44895</v>
      </c>
      <c r="D2934" s="218">
        <v>44894</v>
      </c>
      <c r="E2934" s="1">
        <v>3</v>
      </c>
      <c r="F2934" s="62">
        <v>156.81</v>
      </c>
    </row>
    <row r="2935" spans="1:6" x14ac:dyDescent="0.35">
      <c r="A2935" s="1">
        <v>19</v>
      </c>
      <c r="B2935" s="1" t="s">
        <v>82</v>
      </c>
      <c r="C2935" s="218">
        <v>44895</v>
      </c>
      <c r="D2935" s="218">
        <v>44895</v>
      </c>
      <c r="E2935" s="1">
        <v>1</v>
      </c>
      <c r="F2935" s="62">
        <v>52.57</v>
      </c>
    </row>
    <row r="2936" spans="1:6" x14ac:dyDescent="0.35">
      <c r="A2936" s="1">
        <v>19</v>
      </c>
      <c r="B2936" s="1" t="s">
        <v>82</v>
      </c>
      <c r="C2936" s="218">
        <v>44896</v>
      </c>
      <c r="D2936" s="218">
        <v>44892</v>
      </c>
      <c r="E2936" s="1">
        <v>1</v>
      </c>
      <c r="F2936" s="62">
        <v>46.98</v>
      </c>
    </row>
    <row r="2937" spans="1:6" x14ac:dyDescent="0.35">
      <c r="A2937" s="1">
        <v>19</v>
      </c>
      <c r="B2937" s="1" t="s">
        <v>82</v>
      </c>
      <c r="C2937" s="218">
        <v>44896</v>
      </c>
      <c r="D2937" s="218">
        <v>44893</v>
      </c>
      <c r="E2937" s="1">
        <v>3</v>
      </c>
      <c r="F2937" s="62">
        <v>134.97999999999999</v>
      </c>
    </row>
    <row r="2938" spans="1:6" x14ac:dyDescent="0.35">
      <c r="A2938" s="1">
        <v>19</v>
      </c>
      <c r="B2938" s="1" t="s">
        <v>82</v>
      </c>
      <c r="C2938" s="218">
        <v>44896</v>
      </c>
      <c r="D2938" s="218">
        <v>44894</v>
      </c>
      <c r="E2938" s="1">
        <v>1</v>
      </c>
      <c r="F2938" s="62">
        <v>47.67</v>
      </c>
    </row>
    <row r="2939" spans="1:6" x14ac:dyDescent="0.35">
      <c r="A2939" s="1">
        <v>19</v>
      </c>
      <c r="B2939" s="1" t="s">
        <v>82</v>
      </c>
      <c r="C2939" s="218">
        <v>44896</v>
      </c>
      <c r="D2939" s="218">
        <v>44895</v>
      </c>
      <c r="E2939" s="1">
        <v>3</v>
      </c>
      <c r="F2939" s="62">
        <v>94.94</v>
      </c>
    </row>
    <row r="2940" spans="1:6" x14ac:dyDescent="0.35">
      <c r="A2940" s="1">
        <v>19</v>
      </c>
      <c r="B2940" s="1" t="s">
        <v>82</v>
      </c>
      <c r="C2940" s="218">
        <v>44896</v>
      </c>
      <c r="D2940" s="218">
        <v>44896</v>
      </c>
      <c r="E2940" s="1">
        <v>2</v>
      </c>
      <c r="F2940" s="62">
        <v>75.489999999999995</v>
      </c>
    </row>
    <row r="2941" spans="1:6" x14ac:dyDescent="0.35">
      <c r="A2941" s="1">
        <v>19</v>
      </c>
      <c r="B2941" s="1" t="s">
        <v>82</v>
      </c>
      <c r="C2941" s="218">
        <v>44897</v>
      </c>
      <c r="D2941" s="218">
        <v>44893</v>
      </c>
      <c r="E2941" s="1">
        <v>2</v>
      </c>
      <c r="F2941" s="62">
        <v>68.599999999999994</v>
      </c>
    </row>
    <row r="2942" spans="1:6" x14ac:dyDescent="0.35">
      <c r="A2942" s="1">
        <v>19</v>
      </c>
      <c r="B2942" s="1" t="s">
        <v>82</v>
      </c>
      <c r="C2942" s="218">
        <v>44897</v>
      </c>
      <c r="D2942" s="218">
        <v>44894</v>
      </c>
      <c r="E2942" s="1">
        <v>1</v>
      </c>
      <c r="F2942" s="62">
        <v>47.77</v>
      </c>
    </row>
    <row r="2943" spans="1:6" x14ac:dyDescent="0.35">
      <c r="A2943" s="1">
        <v>19</v>
      </c>
      <c r="B2943" s="1" t="s">
        <v>82</v>
      </c>
      <c r="C2943" s="218">
        <v>44897</v>
      </c>
      <c r="D2943" s="218">
        <v>44895</v>
      </c>
      <c r="E2943" s="1">
        <v>2</v>
      </c>
      <c r="F2943" s="62">
        <v>76.88</v>
      </c>
    </row>
    <row r="2944" spans="1:6" x14ac:dyDescent="0.35">
      <c r="A2944" s="1">
        <v>19</v>
      </c>
      <c r="B2944" s="1" t="s">
        <v>82</v>
      </c>
      <c r="C2944" s="218">
        <v>44897</v>
      </c>
      <c r="D2944" s="218">
        <v>44896</v>
      </c>
      <c r="E2944" s="1">
        <v>1</v>
      </c>
      <c r="F2944" s="62">
        <v>20.69</v>
      </c>
    </row>
    <row r="2945" spans="1:6" x14ac:dyDescent="0.35">
      <c r="A2945" s="1">
        <v>19</v>
      </c>
      <c r="B2945" s="1" t="s">
        <v>82</v>
      </c>
      <c r="C2945" s="218">
        <v>44898</v>
      </c>
      <c r="D2945" s="218">
        <v>44894</v>
      </c>
      <c r="E2945" s="1">
        <v>3</v>
      </c>
      <c r="F2945" s="62">
        <v>120.54</v>
      </c>
    </row>
    <row r="2946" spans="1:6" x14ac:dyDescent="0.35">
      <c r="A2946" s="1">
        <v>19</v>
      </c>
      <c r="B2946" s="1" t="s">
        <v>82</v>
      </c>
      <c r="C2946" s="218">
        <v>44898</v>
      </c>
      <c r="D2946" s="218">
        <v>44895</v>
      </c>
      <c r="E2946" s="1">
        <v>3</v>
      </c>
      <c r="F2946" s="62">
        <v>100.44</v>
      </c>
    </row>
    <row r="2947" spans="1:6" x14ac:dyDescent="0.35">
      <c r="A2947" s="1">
        <v>19</v>
      </c>
      <c r="B2947" s="1" t="s">
        <v>82</v>
      </c>
      <c r="C2947" s="218">
        <v>44899</v>
      </c>
      <c r="D2947" s="218">
        <v>44893</v>
      </c>
      <c r="E2947" s="1">
        <v>2</v>
      </c>
      <c r="F2947" s="62">
        <v>103.75</v>
      </c>
    </row>
    <row r="2948" spans="1:6" x14ac:dyDescent="0.35">
      <c r="A2948" s="1">
        <v>19</v>
      </c>
      <c r="B2948" s="1" t="s">
        <v>82</v>
      </c>
      <c r="C2948" s="218">
        <v>44899</v>
      </c>
      <c r="D2948" s="218">
        <v>44894</v>
      </c>
      <c r="E2948" s="1">
        <v>1</v>
      </c>
      <c r="F2948" s="62">
        <v>53.81</v>
      </c>
    </row>
    <row r="2949" spans="1:6" x14ac:dyDescent="0.35">
      <c r="A2949" s="1">
        <v>19</v>
      </c>
      <c r="B2949" s="1" t="s">
        <v>82</v>
      </c>
      <c r="C2949" s="218">
        <v>44899</v>
      </c>
      <c r="D2949" s="218">
        <v>44895</v>
      </c>
      <c r="E2949" s="1">
        <v>4</v>
      </c>
      <c r="F2949" s="62">
        <v>120.18</v>
      </c>
    </row>
    <row r="2950" spans="1:6" x14ac:dyDescent="0.35">
      <c r="A2950" s="1">
        <v>19</v>
      </c>
      <c r="B2950" s="1" t="s">
        <v>82</v>
      </c>
      <c r="C2950" s="218">
        <v>44899</v>
      </c>
      <c r="D2950" s="218">
        <v>44896</v>
      </c>
      <c r="E2950" s="1">
        <v>5</v>
      </c>
      <c r="F2950" s="62">
        <v>187.51</v>
      </c>
    </row>
    <row r="2951" spans="1:6" x14ac:dyDescent="0.35">
      <c r="A2951" s="1">
        <v>19</v>
      </c>
      <c r="B2951" s="1" t="s">
        <v>82</v>
      </c>
      <c r="C2951" s="218">
        <v>44900</v>
      </c>
      <c r="D2951" s="218">
        <v>44893</v>
      </c>
      <c r="E2951" s="1">
        <v>1</v>
      </c>
      <c r="F2951" s="62">
        <v>20.69</v>
      </c>
    </row>
    <row r="2952" spans="1:6" x14ac:dyDescent="0.35">
      <c r="A2952" s="1">
        <v>19</v>
      </c>
      <c r="B2952" s="1" t="s">
        <v>82</v>
      </c>
      <c r="C2952" s="218">
        <v>44900</v>
      </c>
      <c r="D2952" s="218">
        <v>44895</v>
      </c>
      <c r="E2952" s="1">
        <v>6</v>
      </c>
      <c r="F2952" s="62">
        <v>211.45</v>
      </c>
    </row>
    <row r="2953" spans="1:6" x14ac:dyDescent="0.35">
      <c r="A2953" s="1">
        <v>19</v>
      </c>
      <c r="B2953" s="1" t="s">
        <v>82</v>
      </c>
      <c r="C2953" s="218">
        <v>44900</v>
      </c>
      <c r="D2953" s="218">
        <v>44896</v>
      </c>
      <c r="E2953" s="1">
        <v>3</v>
      </c>
      <c r="F2953" s="62">
        <v>69.84</v>
      </c>
    </row>
    <row r="2954" spans="1:6" x14ac:dyDescent="0.35">
      <c r="A2954" s="1">
        <v>19</v>
      </c>
      <c r="B2954" s="1" t="s">
        <v>82</v>
      </c>
      <c r="C2954" s="218">
        <v>44900</v>
      </c>
      <c r="D2954" s="218">
        <v>44900</v>
      </c>
      <c r="E2954" s="1">
        <v>4</v>
      </c>
      <c r="F2954" s="62">
        <v>151.47</v>
      </c>
    </row>
    <row r="2955" spans="1:6" x14ac:dyDescent="0.35">
      <c r="A2955" s="1">
        <v>19</v>
      </c>
      <c r="B2955" s="1" t="s">
        <v>82</v>
      </c>
      <c r="C2955" s="218">
        <v>44901</v>
      </c>
      <c r="D2955" s="218">
        <v>44896</v>
      </c>
      <c r="E2955" s="1">
        <v>1</v>
      </c>
      <c r="F2955" s="62">
        <v>53.31</v>
      </c>
    </row>
    <row r="2956" spans="1:6" x14ac:dyDescent="0.35">
      <c r="A2956" s="1">
        <v>19</v>
      </c>
      <c r="B2956" s="1" t="s">
        <v>82</v>
      </c>
      <c r="C2956" s="218">
        <v>44901</v>
      </c>
      <c r="D2956" s="218">
        <v>44900</v>
      </c>
      <c r="E2956" s="1">
        <v>3</v>
      </c>
      <c r="F2956" s="62">
        <v>159.83000000000001</v>
      </c>
    </row>
    <row r="2957" spans="1:6" x14ac:dyDescent="0.35">
      <c r="A2957" s="1">
        <v>19</v>
      </c>
      <c r="B2957" s="1" t="s">
        <v>82</v>
      </c>
      <c r="C2957" s="218">
        <v>44902</v>
      </c>
      <c r="D2957" s="218">
        <v>44902</v>
      </c>
      <c r="E2957" s="1">
        <v>5</v>
      </c>
      <c r="F2957" s="62">
        <v>228.15</v>
      </c>
    </row>
    <row r="2958" spans="1:6" x14ac:dyDescent="0.35">
      <c r="A2958" s="1">
        <v>19</v>
      </c>
      <c r="B2958" s="1" t="s">
        <v>82</v>
      </c>
      <c r="C2958" s="218">
        <v>44903</v>
      </c>
      <c r="D2958" s="218">
        <v>44902</v>
      </c>
      <c r="E2958" s="1">
        <v>1</v>
      </c>
      <c r="F2958" s="62">
        <v>22.13</v>
      </c>
    </row>
    <row r="2959" spans="1:6" x14ac:dyDescent="0.35">
      <c r="A2959" s="1">
        <v>19</v>
      </c>
      <c r="B2959" s="1" t="s">
        <v>82</v>
      </c>
      <c r="C2959" s="218">
        <v>44903</v>
      </c>
      <c r="D2959" s="218">
        <v>44903</v>
      </c>
      <c r="E2959" s="1">
        <v>5</v>
      </c>
      <c r="F2959" s="62">
        <v>173.46</v>
      </c>
    </row>
    <row r="2960" spans="1:6" x14ac:dyDescent="0.35">
      <c r="A2960" s="1">
        <v>19</v>
      </c>
      <c r="B2960" s="1" t="s">
        <v>82</v>
      </c>
      <c r="C2960" s="218">
        <v>44904</v>
      </c>
      <c r="D2960" s="218">
        <v>44904</v>
      </c>
      <c r="E2960" s="1">
        <v>3</v>
      </c>
      <c r="F2960" s="62">
        <v>157.01</v>
      </c>
    </row>
    <row r="2961" spans="1:6" x14ac:dyDescent="0.35">
      <c r="A2961" s="1">
        <v>19</v>
      </c>
      <c r="B2961" s="1" t="s">
        <v>82</v>
      </c>
      <c r="C2961" s="218">
        <v>44906</v>
      </c>
      <c r="D2961" s="218">
        <v>44905</v>
      </c>
      <c r="E2961" s="1">
        <v>2</v>
      </c>
      <c r="F2961" s="62">
        <v>104.99</v>
      </c>
    </row>
    <row r="2962" spans="1:6" x14ac:dyDescent="0.35">
      <c r="A2962" s="1">
        <v>19</v>
      </c>
      <c r="B2962" s="1" t="s">
        <v>82</v>
      </c>
      <c r="C2962" s="218">
        <v>44906</v>
      </c>
      <c r="D2962" s="218">
        <v>44906</v>
      </c>
      <c r="E2962" s="1">
        <v>1</v>
      </c>
      <c r="F2962" s="62">
        <v>52.96</v>
      </c>
    </row>
    <row r="2963" spans="1:6" x14ac:dyDescent="0.35">
      <c r="A2963" s="1">
        <v>19</v>
      </c>
      <c r="B2963" s="1" t="s">
        <v>82</v>
      </c>
      <c r="C2963" s="218">
        <v>44908</v>
      </c>
      <c r="D2963" s="218">
        <v>44907</v>
      </c>
      <c r="E2963" s="1">
        <v>6</v>
      </c>
      <c r="F2963" s="62">
        <v>253.53</v>
      </c>
    </row>
    <row r="2964" spans="1:6" x14ac:dyDescent="0.35">
      <c r="A2964" s="1">
        <v>19</v>
      </c>
      <c r="B2964" s="1" t="s">
        <v>82</v>
      </c>
      <c r="C2964" s="218">
        <v>44908</v>
      </c>
      <c r="D2964" s="218">
        <v>44908</v>
      </c>
      <c r="E2964" s="1">
        <v>2</v>
      </c>
      <c r="F2964" s="62">
        <v>46.68</v>
      </c>
    </row>
    <row r="2965" spans="1:6" x14ac:dyDescent="0.35">
      <c r="A2965" s="1">
        <v>19</v>
      </c>
      <c r="B2965" s="1" t="s">
        <v>82</v>
      </c>
      <c r="C2965" s="218">
        <v>44909</v>
      </c>
      <c r="D2965" s="218">
        <v>44907</v>
      </c>
      <c r="E2965" s="1">
        <v>3</v>
      </c>
      <c r="F2965" s="62">
        <v>66.28</v>
      </c>
    </row>
    <row r="2966" spans="1:6" x14ac:dyDescent="0.35">
      <c r="A2966" s="1">
        <v>19</v>
      </c>
      <c r="B2966" s="1" t="s">
        <v>82</v>
      </c>
      <c r="C2966" s="218">
        <v>44909</v>
      </c>
      <c r="D2966" s="218">
        <v>44908</v>
      </c>
      <c r="E2966" s="1">
        <v>2</v>
      </c>
      <c r="F2966" s="62">
        <v>69.5</v>
      </c>
    </row>
    <row r="2967" spans="1:6" x14ac:dyDescent="0.35">
      <c r="A2967" s="1">
        <v>19</v>
      </c>
      <c r="B2967" s="1" t="s">
        <v>82</v>
      </c>
      <c r="C2967" s="218">
        <v>44909</v>
      </c>
      <c r="D2967" s="218">
        <v>44909</v>
      </c>
      <c r="E2967" s="1">
        <v>3</v>
      </c>
      <c r="F2967" s="62">
        <v>126.91</v>
      </c>
    </row>
    <row r="2968" spans="1:6" x14ac:dyDescent="0.35">
      <c r="A2968" s="1">
        <v>19</v>
      </c>
      <c r="B2968" s="1" t="s">
        <v>82</v>
      </c>
      <c r="C2968" s="218">
        <v>44911</v>
      </c>
      <c r="D2968" s="218">
        <v>44908</v>
      </c>
      <c r="E2968" s="1">
        <v>3</v>
      </c>
      <c r="F2968" s="62">
        <v>97.47</v>
      </c>
    </row>
    <row r="2969" spans="1:6" x14ac:dyDescent="0.35">
      <c r="A2969" s="1">
        <v>19</v>
      </c>
      <c r="B2969" s="1" t="s">
        <v>82</v>
      </c>
      <c r="C2969" s="218">
        <v>44911</v>
      </c>
      <c r="D2969" s="218">
        <v>44909</v>
      </c>
      <c r="E2969" s="1">
        <v>3</v>
      </c>
      <c r="F2969" s="62">
        <v>153.65</v>
      </c>
    </row>
    <row r="2970" spans="1:6" x14ac:dyDescent="0.35">
      <c r="A2970" s="1">
        <v>19</v>
      </c>
      <c r="B2970" s="1" t="s">
        <v>82</v>
      </c>
      <c r="C2970" s="218">
        <v>44911</v>
      </c>
      <c r="D2970" s="218">
        <v>44911</v>
      </c>
      <c r="E2970" s="1">
        <v>4</v>
      </c>
      <c r="F2970" s="62">
        <v>180.87</v>
      </c>
    </row>
    <row r="2971" spans="1:6" x14ac:dyDescent="0.35">
      <c r="A2971" s="1">
        <v>19</v>
      </c>
      <c r="B2971" s="1" t="s">
        <v>82</v>
      </c>
      <c r="C2971" s="218">
        <v>44912</v>
      </c>
      <c r="D2971" s="218">
        <v>44909</v>
      </c>
      <c r="E2971" s="1">
        <v>2</v>
      </c>
      <c r="F2971" s="62">
        <v>42.12</v>
      </c>
    </row>
    <row r="2972" spans="1:6" x14ac:dyDescent="0.35">
      <c r="A2972" s="1">
        <v>19</v>
      </c>
      <c r="B2972" s="1" t="s">
        <v>82</v>
      </c>
      <c r="C2972" s="218">
        <v>44912</v>
      </c>
      <c r="D2972" s="218">
        <v>44910</v>
      </c>
      <c r="E2972" s="1">
        <v>1</v>
      </c>
      <c r="F2972" s="62">
        <v>18.96</v>
      </c>
    </row>
    <row r="2973" spans="1:6" x14ac:dyDescent="0.35">
      <c r="A2973" s="1">
        <v>19</v>
      </c>
      <c r="B2973" s="1" t="s">
        <v>82</v>
      </c>
      <c r="C2973" s="218">
        <v>44912</v>
      </c>
      <c r="D2973" s="218">
        <v>44911</v>
      </c>
      <c r="E2973" s="1">
        <v>1</v>
      </c>
      <c r="F2973" s="62">
        <v>19.16</v>
      </c>
    </row>
    <row r="2974" spans="1:6" x14ac:dyDescent="0.35">
      <c r="A2974" s="1">
        <v>19</v>
      </c>
      <c r="B2974" s="1" t="s">
        <v>82</v>
      </c>
      <c r="C2974" s="218">
        <v>44912</v>
      </c>
      <c r="D2974" s="218">
        <v>44912</v>
      </c>
      <c r="E2974" s="1">
        <v>2</v>
      </c>
      <c r="F2974" s="62">
        <v>105.09</v>
      </c>
    </row>
    <row r="2975" spans="1:6" x14ac:dyDescent="0.35">
      <c r="A2975" s="1">
        <v>19</v>
      </c>
      <c r="B2975" s="1" t="s">
        <v>82</v>
      </c>
      <c r="C2975" s="218">
        <v>44913</v>
      </c>
      <c r="D2975" s="218">
        <v>44911</v>
      </c>
      <c r="E2975" s="1">
        <v>2</v>
      </c>
      <c r="F2975" s="62">
        <v>104.74</v>
      </c>
    </row>
    <row r="2976" spans="1:6" x14ac:dyDescent="0.35">
      <c r="A2976" s="1">
        <v>19</v>
      </c>
      <c r="B2976" s="1" t="s">
        <v>82</v>
      </c>
      <c r="C2976" s="218">
        <v>44913</v>
      </c>
      <c r="D2976" s="218">
        <v>44912</v>
      </c>
      <c r="E2976" s="1">
        <v>3</v>
      </c>
      <c r="F2976" s="62">
        <v>124.84</v>
      </c>
    </row>
    <row r="2977" spans="1:6" x14ac:dyDescent="0.35">
      <c r="A2977" s="1">
        <v>19</v>
      </c>
      <c r="B2977" s="1" t="s">
        <v>82</v>
      </c>
      <c r="C2977" s="218">
        <v>44913</v>
      </c>
      <c r="D2977" s="218">
        <v>44913</v>
      </c>
      <c r="E2977" s="1">
        <v>3</v>
      </c>
      <c r="F2977" s="62">
        <v>128.85</v>
      </c>
    </row>
    <row r="2978" spans="1:6" x14ac:dyDescent="0.35">
      <c r="A2978" s="1">
        <v>19</v>
      </c>
      <c r="B2978" s="1" t="s">
        <v>82</v>
      </c>
      <c r="C2978" s="218">
        <v>44914</v>
      </c>
      <c r="D2978" s="218">
        <v>44911</v>
      </c>
      <c r="E2978" s="1">
        <v>1</v>
      </c>
      <c r="F2978" s="62">
        <v>23.56</v>
      </c>
    </row>
    <row r="2979" spans="1:6" x14ac:dyDescent="0.35">
      <c r="A2979" s="1">
        <v>19</v>
      </c>
      <c r="B2979" s="1" t="s">
        <v>82</v>
      </c>
      <c r="C2979" s="218">
        <v>44914</v>
      </c>
      <c r="D2979" s="218">
        <v>44912</v>
      </c>
      <c r="E2979" s="1">
        <v>4</v>
      </c>
      <c r="F2979" s="62">
        <v>120.87</v>
      </c>
    </row>
    <row r="2980" spans="1:6" x14ac:dyDescent="0.35">
      <c r="A2980" s="1">
        <v>19</v>
      </c>
      <c r="B2980" s="1" t="s">
        <v>82</v>
      </c>
      <c r="C2980" s="218">
        <v>44914</v>
      </c>
      <c r="D2980" s="218">
        <v>44913</v>
      </c>
      <c r="E2980" s="1">
        <v>3</v>
      </c>
      <c r="F2980" s="62">
        <v>98.41</v>
      </c>
    </row>
    <row r="2981" spans="1:6" x14ac:dyDescent="0.35">
      <c r="A2981" s="1">
        <v>19</v>
      </c>
      <c r="B2981" s="1" t="s">
        <v>82</v>
      </c>
      <c r="C2981" s="218">
        <v>44914</v>
      </c>
      <c r="D2981" s="218">
        <v>44914</v>
      </c>
      <c r="E2981" s="1">
        <v>1</v>
      </c>
      <c r="F2981" s="62">
        <v>23.17</v>
      </c>
    </row>
    <row r="2982" spans="1:6" x14ac:dyDescent="0.35">
      <c r="A2982" s="1">
        <v>19</v>
      </c>
      <c r="B2982" s="1" t="s">
        <v>82</v>
      </c>
      <c r="C2982" s="218">
        <v>44915</v>
      </c>
      <c r="D2982" s="218">
        <v>44913</v>
      </c>
      <c r="E2982" s="1">
        <v>1</v>
      </c>
      <c r="F2982" s="62">
        <v>23.56</v>
      </c>
    </row>
    <row r="2983" spans="1:6" x14ac:dyDescent="0.35">
      <c r="A2983" s="1">
        <v>19</v>
      </c>
      <c r="B2983" s="1" t="s">
        <v>82</v>
      </c>
      <c r="C2983" s="218">
        <v>44915</v>
      </c>
      <c r="D2983" s="218">
        <v>44915</v>
      </c>
      <c r="E2983" s="1">
        <v>4</v>
      </c>
      <c r="F2983" s="62">
        <v>206.36</v>
      </c>
    </row>
    <row r="2984" spans="1:6" x14ac:dyDescent="0.35">
      <c r="A2984" s="1">
        <v>19</v>
      </c>
      <c r="B2984" s="1" t="s">
        <v>82</v>
      </c>
      <c r="C2984" s="218">
        <v>44916</v>
      </c>
      <c r="D2984" s="218">
        <v>44915</v>
      </c>
      <c r="E2984" s="1">
        <v>1</v>
      </c>
      <c r="F2984" s="62">
        <v>52.47</v>
      </c>
    </row>
    <row r="2985" spans="1:6" x14ac:dyDescent="0.35">
      <c r="A2985" s="1">
        <v>19</v>
      </c>
      <c r="B2985" s="1" t="s">
        <v>82</v>
      </c>
      <c r="C2985" s="218">
        <v>44916</v>
      </c>
      <c r="D2985" s="218">
        <v>44916</v>
      </c>
      <c r="E2985" s="1">
        <v>4</v>
      </c>
      <c r="F2985" s="62">
        <v>182.46</v>
      </c>
    </row>
    <row r="2986" spans="1:6" x14ac:dyDescent="0.35">
      <c r="A2986" s="1">
        <v>19</v>
      </c>
      <c r="B2986" s="1" t="s">
        <v>82</v>
      </c>
      <c r="C2986" s="218">
        <v>44917</v>
      </c>
      <c r="D2986" s="218">
        <v>44915</v>
      </c>
      <c r="E2986" s="1">
        <v>3</v>
      </c>
      <c r="F2986" s="62">
        <v>153.25</v>
      </c>
    </row>
    <row r="2987" spans="1:6" x14ac:dyDescent="0.35">
      <c r="A2987" s="1">
        <v>19</v>
      </c>
      <c r="B2987" s="1" t="s">
        <v>82</v>
      </c>
      <c r="C2987" s="218">
        <v>44917</v>
      </c>
      <c r="D2987" s="218">
        <v>44916</v>
      </c>
      <c r="E2987" s="1">
        <v>5</v>
      </c>
      <c r="F2987" s="62">
        <v>159.44</v>
      </c>
    </row>
    <row r="2988" spans="1:6" x14ac:dyDescent="0.35">
      <c r="A2988" s="1">
        <v>19</v>
      </c>
      <c r="B2988" s="1" t="s">
        <v>82</v>
      </c>
      <c r="C2988" s="218">
        <v>44917</v>
      </c>
      <c r="D2988" s="218">
        <v>44917</v>
      </c>
      <c r="E2988" s="1">
        <v>3</v>
      </c>
      <c r="F2988" s="62">
        <v>161.71</v>
      </c>
    </row>
    <row r="2989" spans="1:6" x14ac:dyDescent="0.35">
      <c r="A2989" s="1">
        <v>19</v>
      </c>
      <c r="B2989" s="1" t="s">
        <v>82</v>
      </c>
      <c r="C2989" s="218">
        <v>44918</v>
      </c>
      <c r="D2989" s="218">
        <v>44915</v>
      </c>
      <c r="E2989" s="1">
        <v>1</v>
      </c>
      <c r="F2989" s="62">
        <v>50.84</v>
      </c>
    </row>
    <row r="2990" spans="1:6" x14ac:dyDescent="0.35">
      <c r="A2990" s="1">
        <v>19</v>
      </c>
      <c r="B2990" s="1" t="s">
        <v>82</v>
      </c>
      <c r="C2990" s="218">
        <v>44918</v>
      </c>
      <c r="D2990" s="218">
        <v>44916</v>
      </c>
      <c r="E2990" s="1">
        <v>1</v>
      </c>
      <c r="F2990" s="62">
        <v>51.43</v>
      </c>
    </row>
    <row r="2991" spans="1:6" x14ac:dyDescent="0.35">
      <c r="A2991" s="1">
        <v>19</v>
      </c>
      <c r="B2991" s="1" t="s">
        <v>82</v>
      </c>
      <c r="C2991" s="218">
        <v>44918</v>
      </c>
      <c r="D2991" s="218">
        <v>44917</v>
      </c>
      <c r="E2991" s="1">
        <v>3</v>
      </c>
      <c r="F2991" s="62">
        <v>69.790000000000006</v>
      </c>
    </row>
    <row r="2992" spans="1:6" x14ac:dyDescent="0.35">
      <c r="A2992" s="1">
        <v>19</v>
      </c>
      <c r="B2992" s="1" t="s">
        <v>82</v>
      </c>
      <c r="C2992" s="218">
        <v>44918</v>
      </c>
      <c r="D2992" s="218">
        <v>44918</v>
      </c>
      <c r="E2992" s="1">
        <v>3</v>
      </c>
      <c r="F2992" s="62">
        <v>120.92</v>
      </c>
    </row>
    <row r="2993" spans="1:6" x14ac:dyDescent="0.35">
      <c r="A2993" s="1">
        <v>19</v>
      </c>
      <c r="B2993" s="1" t="s">
        <v>82</v>
      </c>
      <c r="C2993" s="218">
        <v>44919</v>
      </c>
      <c r="D2993" s="218">
        <v>44916</v>
      </c>
      <c r="E2993" s="1">
        <v>1</v>
      </c>
      <c r="F2993" s="62">
        <v>23.41</v>
      </c>
    </row>
    <row r="2994" spans="1:6" x14ac:dyDescent="0.35">
      <c r="A2994" s="1">
        <v>19</v>
      </c>
      <c r="B2994" s="1" t="s">
        <v>82</v>
      </c>
      <c r="C2994" s="218">
        <v>44919</v>
      </c>
      <c r="D2994" s="218">
        <v>44918</v>
      </c>
      <c r="E2994" s="1">
        <v>3</v>
      </c>
      <c r="F2994" s="62">
        <v>101.12</v>
      </c>
    </row>
    <row r="2995" spans="1:6" x14ac:dyDescent="0.35">
      <c r="A2995" s="1">
        <v>19</v>
      </c>
      <c r="B2995" s="1" t="s">
        <v>82</v>
      </c>
      <c r="C2995" s="218">
        <v>44919</v>
      </c>
      <c r="D2995" s="218">
        <v>44919</v>
      </c>
      <c r="E2995" s="1">
        <v>3</v>
      </c>
      <c r="F2995" s="62">
        <v>120.79</v>
      </c>
    </row>
    <row r="2996" spans="1:6" x14ac:dyDescent="0.35">
      <c r="A2996" s="1">
        <v>19</v>
      </c>
      <c r="B2996" s="1" t="s">
        <v>82</v>
      </c>
      <c r="C2996" s="218">
        <v>44920</v>
      </c>
      <c r="D2996" s="218">
        <v>44918</v>
      </c>
      <c r="E2996" s="1">
        <v>1</v>
      </c>
      <c r="F2996" s="62">
        <v>54.25</v>
      </c>
    </row>
    <row r="2997" spans="1:6" x14ac:dyDescent="0.35">
      <c r="A2997" s="1">
        <v>19</v>
      </c>
      <c r="B2997" s="1" t="s">
        <v>82</v>
      </c>
      <c r="C2997" s="218">
        <v>44920</v>
      </c>
      <c r="D2997" s="218">
        <v>44919</v>
      </c>
      <c r="E2997" s="1">
        <v>6</v>
      </c>
      <c r="F2997" s="62">
        <v>228.38</v>
      </c>
    </row>
    <row r="2998" spans="1:6" x14ac:dyDescent="0.35">
      <c r="A2998" s="1">
        <v>19</v>
      </c>
      <c r="B2998" s="1" t="s">
        <v>82</v>
      </c>
      <c r="C2998" s="218">
        <v>44920</v>
      </c>
      <c r="D2998" s="218">
        <v>44920</v>
      </c>
      <c r="E2998" s="1">
        <v>1</v>
      </c>
      <c r="F2998" s="62">
        <v>23.36</v>
      </c>
    </row>
    <row r="2999" spans="1:6" x14ac:dyDescent="0.35">
      <c r="A2999" s="1">
        <v>19</v>
      </c>
      <c r="B2999" s="1" t="s">
        <v>82</v>
      </c>
      <c r="C2999" s="218">
        <v>44921</v>
      </c>
      <c r="D2999" s="218">
        <v>44919</v>
      </c>
      <c r="E2999" s="1">
        <v>2</v>
      </c>
      <c r="F2999" s="62">
        <v>76.38</v>
      </c>
    </row>
    <row r="3000" spans="1:6" x14ac:dyDescent="0.35">
      <c r="A3000" s="1">
        <v>19</v>
      </c>
      <c r="B3000" s="1" t="s">
        <v>82</v>
      </c>
      <c r="C3000" s="218">
        <v>44921</v>
      </c>
      <c r="D3000" s="218">
        <v>44920</v>
      </c>
      <c r="E3000" s="1">
        <v>5</v>
      </c>
      <c r="F3000" s="62">
        <v>177.75</v>
      </c>
    </row>
    <row r="3001" spans="1:6" x14ac:dyDescent="0.35">
      <c r="A3001" s="1">
        <v>19</v>
      </c>
      <c r="B3001" s="1" t="s">
        <v>82</v>
      </c>
      <c r="C3001" s="218">
        <v>44921</v>
      </c>
      <c r="D3001" s="218">
        <v>44921</v>
      </c>
      <c r="E3001" s="1">
        <v>5</v>
      </c>
      <c r="F3001" s="62">
        <v>252.89</v>
      </c>
    </row>
    <row r="3002" spans="1:6" x14ac:dyDescent="0.35">
      <c r="A3002" s="1">
        <v>19</v>
      </c>
      <c r="B3002" s="1" t="s">
        <v>82</v>
      </c>
      <c r="C3002" s="218">
        <v>44923</v>
      </c>
      <c r="D3002" s="218">
        <v>44920</v>
      </c>
      <c r="E3002" s="1">
        <v>1</v>
      </c>
      <c r="F3002" s="62">
        <v>50.54</v>
      </c>
    </row>
    <row r="3003" spans="1:6" x14ac:dyDescent="0.35">
      <c r="A3003" s="1">
        <v>19</v>
      </c>
      <c r="B3003" s="1" t="s">
        <v>82</v>
      </c>
      <c r="C3003" s="218">
        <v>44923</v>
      </c>
      <c r="D3003" s="218">
        <v>44921</v>
      </c>
      <c r="E3003" s="1">
        <v>3</v>
      </c>
      <c r="F3003" s="62">
        <v>100.43</v>
      </c>
    </row>
    <row r="3004" spans="1:6" x14ac:dyDescent="0.35">
      <c r="A3004" s="1">
        <v>19</v>
      </c>
      <c r="B3004" s="1" t="s">
        <v>82</v>
      </c>
      <c r="C3004" s="218">
        <v>44923</v>
      </c>
      <c r="D3004" s="218">
        <v>44922</v>
      </c>
      <c r="E3004" s="1">
        <v>4</v>
      </c>
      <c r="F3004" s="62">
        <v>182.1</v>
      </c>
    </row>
    <row r="3005" spans="1:6" x14ac:dyDescent="0.35">
      <c r="A3005" s="1">
        <v>19</v>
      </c>
      <c r="B3005" s="1" t="s">
        <v>82</v>
      </c>
      <c r="C3005" s="218">
        <v>44923</v>
      </c>
      <c r="D3005" s="218">
        <v>44923</v>
      </c>
      <c r="E3005" s="1">
        <v>3</v>
      </c>
      <c r="F3005" s="62">
        <v>159.84</v>
      </c>
    </row>
    <row r="3006" spans="1:6" x14ac:dyDescent="0.35">
      <c r="A3006" s="1">
        <v>19</v>
      </c>
      <c r="B3006" s="1" t="s">
        <v>82</v>
      </c>
      <c r="C3006" s="218">
        <v>44924</v>
      </c>
      <c r="D3006" s="218">
        <v>44921</v>
      </c>
      <c r="E3006" s="1">
        <v>1</v>
      </c>
      <c r="F3006" s="62">
        <v>23.46</v>
      </c>
    </row>
    <row r="3007" spans="1:6" x14ac:dyDescent="0.35">
      <c r="A3007" s="1">
        <v>19</v>
      </c>
      <c r="B3007" s="1" t="s">
        <v>82</v>
      </c>
      <c r="C3007" s="218">
        <v>44924</v>
      </c>
      <c r="D3007" s="218">
        <v>44922</v>
      </c>
      <c r="E3007" s="1">
        <v>2</v>
      </c>
      <c r="F3007" s="62">
        <v>46.63</v>
      </c>
    </row>
    <row r="3008" spans="1:6" x14ac:dyDescent="0.35">
      <c r="A3008" s="1">
        <v>19</v>
      </c>
      <c r="B3008" s="1" t="s">
        <v>82</v>
      </c>
      <c r="C3008" s="218">
        <v>44924</v>
      </c>
      <c r="D3008" s="218">
        <v>44923</v>
      </c>
      <c r="E3008" s="1">
        <v>2</v>
      </c>
      <c r="F3008" s="62">
        <v>47.07</v>
      </c>
    </row>
    <row r="3009" spans="1:6" x14ac:dyDescent="0.35">
      <c r="A3009" s="1">
        <v>19</v>
      </c>
      <c r="B3009" s="1" t="s">
        <v>82</v>
      </c>
      <c r="C3009" s="218">
        <v>44924</v>
      </c>
      <c r="D3009" s="218">
        <v>44924</v>
      </c>
      <c r="E3009" s="1">
        <v>3</v>
      </c>
      <c r="F3009" s="62">
        <v>99.34</v>
      </c>
    </row>
    <row r="3010" spans="1:6" x14ac:dyDescent="0.35">
      <c r="A3010" s="1">
        <v>19</v>
      </c>
      <c r="B3010" s="1" t="s">
        <v>82</v>
      </c>
      <c r="C3010" s="218">
        <v>44925</v>
      </c>
      <c r="D3010" s="218">
        <v>44922</v>
      </c>
      <c r="E3010" s="1">
        <v>3</v>
      </c>
      <c r="F3010" s="62">
        <v>69.099999999999994</v>
      </c>
    </row>
    <row r="3011" spans="1:6" x14ac:dyDescent="0.35">
      <c r="A3011" s="1">
        <v>19</v>
      </c>
      <c r="B3011" s="1" t="s">
        <v>82</v>
      </c>
      <c r="C3011" s="218">
        <v>44925</v>
      </c>
      <c r="D3011" s="218">
        <v>44923</v>
      </c>
      <c r="E3011" s="1">
        <v>3</v>
      </c>
      <c r="F3011" s="62">
        <v>129.5</v>
      </c>
    </row>
    <row r="3012" spans="1:6" x14ac:dyDescent="0.35">
      <c r="A3012" s="1">
        <v>19</v>
      </c>
      <c r="B3012" s="1" t="s">
        <v>82</v>
      </c>
      <c r="C3012" s="218">
        <v>44925</v>
      </c>
      <c r="D3012" s="218">
        <v>44924</v>
      </c>
      <c r="E3012" s="1">
        <v>3</v>
      </c>
      <c r="F3012" s="62">
        <v>100.19</v>
      </c>
    </row>
    <row r="3013" spans="1:6" x14ac:dyDescent="0.35">
      <c r="A3013" s="1">
        <v>19</v>
      </c>
      <c r="B3013" s="1" t="s">
        <v>82</v>
      </c>
      <c r="C3013" s="218">
        <v>44925</v>
      </c>
      <c r="D3013" s="218">
        <v>44925</v>
      </c>
      <c r="E3013" s="1">
        <v>3</v>
      </c>
      <c r="F3013" s="62">
        <v>156.61000000000001</v>
      </c>
    </row>
    <row r="3014" spans="1:6" x14ac:dyDescent="0.35">
      <c r="A3014" s="1">
        <v>19</v>
      </c>
      <c r="B3014" s="1" t="s">
        <v>82</v>
      </c>
      <c r="C3014" s="218">
        <v>44928</v>
      </c>
      <c r="D3014" s="218">
        <v>44924</v>
      </c>
      <c r="E3014" s="1">
        <v>2</v>
      </c>
      <c r="F3014" s="62">
        <v>43.8</v>
      </c>
    </row>
    <row r="3015" spans="1:6" x14ac:dyDescent="0.35">
      <c r="A3015" s="1">
        <v>19</v>
      </c>
      <c r="B3015" s="1" t="s">
        <v>82</v>
      </c>
      <c r="C3015" s="218">
        <v>44928</v>
      </c>
      <c r="D3015" s="218">
        <v>44925</v>
      </c>
      <c r="E3015" s="1">
        <v>3</v>
      </c>
      <c r="F3015" s="62">
        <v>98.46</v>
      </c>
    </row>
    <row r="3016" spans="1:6" x14ac:dyDescent="0.35">
      <c r="A3016" s="1">
        <v>19</v>
      </c>
      <c r="B3016" s="1" t="s">
        <v>82</v>
      </c>
      <c r="C3016" s="218">
        <v>44928</v>
      </c>
      <c r="D3016" s="218">
        <v>44926</v>
      </c>
      <c r="E3016" s="1">
        <v>3</v>
      </c>
      <c r="F3016" s="62">
        <v>160.78</v>
      </c>
    </row>
    <row r="3017" spans="1:6" x14ac:dyDescent="0.35">
      <c r="A3017" s="1">
        <v>19</v>
      </c>
      <c r="B3017" s="1" t="s">
        <v>82</v>
      </c>
      <c r="C3017" s="218">
        <v>44928</v>
      </c>
      <c r="D3017" s="218">
        <v>44928</v>
      </c>
      <c r="E3017" s="1">
        <v>3</v>
      </c>
      <c r="F3017" s="62">
        <v>98.71</v>
      </c>
    </row>
    <row r="3018" spans="1:6" x14ac:dyDescent="0.35">
      <c r="A3018" s="1">
        <v>19</v>
      </c>
      <c r="B3018" s="1" t="s">
        <v>82</v>
      </c>
      <c r="C3018" s="218">
        <v>44929</v>
      </c>
      <c r="D3018" s="218">
        <v>44927</v>
      </c>
      <c r="E3018" s="1">
        <v>1</v>
      </c>
      <c r="F3018" s="62">
        <v>44.95</v>
      </c>
    </row>
    <row r="3019" spans="1:6" x14ac:dyDescent="0.35">
      <c r="A3019" s="1">
        <v>19</v>
      </c>
      <c r="B3019" s="1" t="s">
        <v>82</v>
      </c>
      <c r="C3019" s="218">
        <v>44929</v>
      </c>
      <c r="D3019" s="218">
        <v>44928</v>
      </c>
      <c r="E3019" s="1">
        <v>1</v>
      </c>
      <c r="F3019" s="62">
        <v>53.31</v>
      </c>
    </row>
    <row r="3020" spans="1:6" x14ac:dyDescent="0.35">
      <c r="A3020" s="1">
        <v>19</v>
      </c>
      <c r="B3020" s="1" t="s">
        <v>82</v>
      </c>
      <c r="C3020" s="218">
        <v>44929</v>
      </c>
      <c r="D3020" s="218">
        <v>44929</v>
      </c>
      <c r="E3020" s="1">
        <v>3</v>
      </c>
      <c r="F3020" s="62">
        <v>159.49</v>
      </c>
    </row>
    <row r="3021" spans="1:6" x14ac:dyDescent="0.35">
      <c r="A3021" s="1">
        <v>19</v>
      </c>
      <c r="B3021" s="1" t="s">
        <v>82</v>
      </c>
      <c r="C3021" s="218">
        <v>44931</v>
      </c>
      <c r="D3021" s="218">
        <v>44928</v>
      </c>
      <c r="E3021" s="1">
        <v>1</v>
      </c>
      <c r="F3021" s="62">
        <v>54.25</v>
      </c>
    </row>
    <row r="3022" spans="1:6" x14ac:dyDescent="0.35">
      <c r="A3022" s="1">
        <v>19</v>
      </c>
      <c r="B3022" s="1" t="s">
        <v>82</v>
      </c>
      <c r="C3022" s="218">
        <v>44931</v>
      </c>
      <c r="D3022" s="218">
        <v>44929</v>
      </c>
      <c r="E3022" s="1">
        <v>2</v>
      </c>
      <c r="F3022" s="62">
        <v>107.32</v>
      </c>
    </row>
    <row r="3023" spans="1:6" x14ac:dyDescent="0.35">
      <c r="A3023" s="1">
        <v>19</v>
      </c>
      <c r="B3023" s="1" t="s">
        <v>82</v>
      </c>
      <c r="C3023" s="218">
        <v>44931</v>
      </c>
      <c r="D3023" s="218">
        <v>44930</v>
      </c>
      <c r="E3023" s="1">
        <v>2</v>
      </c>
      <c r="F3023" s="62">
        <v>46.82</v>
      </c>
    </row>
    <row r="3024" spans="1:6" x14ac:dyDescent="0.35">
      <c r="A3024" s="1">
        <v>19</v>
      </c>
      <c r="B3024" s="1" t="s">
        <v>82</v>
      </c>
      <c r="C3024" s="218">
        <v>44932</v>
      </c>
      <c r="D3024" s="218">
        <v>44929</v>
      </c>
      <c r="E3024" s="1">
        <v>1</v>
      </c>
      <c r="F3024" s="62">
        <v>23.66</v>
      </c>
    </row>
    <row r="3025" spans="1:6" x14ac:dyDescent="0.35">
      <c r="A3025" s="1">
        <v>19</v>
      </c>
      <c r="B3025" s="1" t="s">
        <v>82</v>
      </c>
      <c r="C3025" s="218">
        <v>44932</v>
      </c>
      <c r="D3025" s="218">
        <v>44930</v>
      </c>
      <c r="E3025" s="1">
        <v>5</v>
      </c>
      <c r="F3025" s="62">
        <v>139.03</v>
      </c>
    </row>
    <row r="3026" spans="1:6" x14ac:dyDescent="0.35">
      <c r="A3026" s="1">
        <v>19</v>
      </c>
      <c r="B3026" s="1" t="s">
        <v>82</v>
      </c>
      <c r="C3026" s="218">
        <v>44932</v>
      </c>
      <c r="D3026" s="218">
        <v>44931</v>
      </c>
      <c r="E3026" s="1">
        <v>5</v>
      </c>
      <c r="F3026" s="62">
        <v>200.27</v>
      </c>
    </row>
    <row r="3027" spans="1:6" x14ac:dyDescent="0.35">
      <c r="A3027" s="1">
        <v>19</v>
      </c>
      <c r="B3027" s="1" t="s">
        <v>82</v>
      </c>
      <c r="C3027" s="218">
        <v>44932</v>
      </c>
      <c r="D3027" s="218">
        <v>44932</v>
      </c>
      <c r="E3027" s="1">
        <v>1</v>
      </c>
      <c r="F3027" s="62">
        <v>48.41</v>
      </c>
    </row>
    <row r="3028" spans="1:6" x14ac:dyDescent="0.35">
      <c r="A3028" s="1">
        <v>19</v>
      </c>
      <c r="B3028" s="1" t="s">
        <v>82</v>
      </c>
      <c r="C3028" s="218">
        <v>44933</v>
      </c>
      <c r="D3028" s="218">
        <v>44930</v>
      </c>
      <c r="E3028" s="1">
        <v>5</v>
      </c>
      <c r="F3028" s="62">
        <v>169.15</v>
      </c>
    </row>
    <row r="3029" spans="1:6" x14ac:dyDescent="0.35">
      <c r="A3029" s="1">
        <v>19</v>
      </c>
      <c r="B3029" s="1" t="s">
        <v>82</v>
      </c>
      <c r="C3029" s="218">
        <v>44933</v>
      </c>
      <c r="D3029" s="218">
        <v>44931</v>
      </c>
      <c r="E3029" s="1">
        <v>3</v>
      </c>
      <c r="F3029" s="62">
        <v>147.01</v>
      </c>
    </row>
    <row r="3030" spans="1:6" x14ac:dyDescent="0.35">
      <c r="A3030" s="1">
        <v>19</v>
      </c>
      <c r="B3030" s="1" t="s">
        <v>82</v>
      </c>
      <c r="C3030" s="218">
        <v>44933</v>
      </c>
      <c r="D3030" s="218">
        <v>44932</v>
      </c>
      <c r="E3030" s="1">
        <v>1</v>
      </c>
      <c r="F3030" s="62">
        <v>53.66</v>
      </c>
    </row>
    <row r="3031" spans="1:6" x14ac:dyDescent="0.35">
      <c r="A3031" s="1">
        <v>19</v>
      </c>
      <c r="B3031" s="1" t="s">
        <v>82</v>
      </c>
      <c r="C3031" s="218">
        <v>44933</v>
      </c>
      <c r="D3031" s="218">
        <v>44933</v>
      </c>
      <c r="E3031" s="1">
        <v>2</v>
      </c>
      <c r="F3031" s="62">
        <v>75.34</v>
      </c>
    </row>
    <row r="3032" spans="1:6" x14ac:dyDescent="0.35">
      <c r="A3032" s="1">
        <v>19</v>
      </c>
      <c r="B3032" s="1" t="s">
        <v>82</v>
      </c>
      <c r="C3032" s="218">
        <v>44934</v>
      </c>
      <c r="D3032" s="218">
        <v>44932</v>
      </c>
      <c r="E3032" s="1">
        <v>3</v>
      </c>
      <c r="F3032" s="62">
        <v>128.80000000000001</v>
      </c>
    </row>
    <row r="3033" spans="1:6" x14ac:dyDescent="0.35">
      <c r="A3033" s="1">
        <v>19</v>
      </c>
      <c r="B3033" s="1" t="s">
        <v>82</v>
      </c>
      <c r="C3033" s="218">
        <v>44934</v>
      </c>
      <c r="D3033" s="218">
        <v>44933</v>
      </c>
      <c r="E3033" s="1">
        <v>1</v>
      </c>
      <c r="F3033" s="62">
        <v>52.17</v>
      </c>
    </row>
    <row r="3034" spans="1:6" x14ac:dyDescent="0.35">
      <c r="A3034" s="1">
        <v>19</v>
      </c>
      <c r="B3034" s="1" t="s">
        <v>82</v>
      </c>
      <c r="C3034" s="218">
        <v>44934</v>
      </c>
      <c r="D3034" s="218">
        <v>44934</v>
      </c>
      <c r="E3034" s="1">
        <v>2</v>
      </c>
      <c r="F3034" s="62">
        <v>105.73</v>
      </c>
    </row>
    <row r="3035" spans="1:6" x14ac:dyDescent="0.35">
      <c r="A3035" s="1">
        <v>19</v>
      </c>
      <c r="B3035" s="1" t="s">
        <v>82</v>
      </c>
      <c r="C3035" s="218">
        <v>44935</v>
      </c>
      <c r="D3035" s="218">
        <v>44932</v>
      </c>
      <c r="E3035" s="1">
        <v>5</v>
      </c>
      <c r="F3035" s="62">
        <v>142.16</v>
      </c>
    </row>
    <row r="3036" spans="1:6" x14ac:dyDescent="0.35">
      <c r="A3036" s="1">
        <v>19</v>
      </c>
      <c r="B3036" s="1" t="s">
        <v>82</v>
      </c>
      <c r="C3036" s="218">
        <v>44935</v>
      </c>
      <c r="D3036" s="218">
        <v>44933</v>
      </c>
      <c r="E3036" s="1">
        <v>5</v>
      </c>
      <c r="F3036" s="62">
        <v>141.03</v>
      </c>
    </row>
    <row r="3037" spans="1:6" x14ac:dyDescent="0.35">
      <c r="A3037" s="1">
        <v>19</v>
      </c>
      <c r="B3037" s="1" t="s">
        <v>82</v>
      </c>
      <c r="C3037" s="218">
        <v>44935</v>
      </c>
      <c r="D3037" s="218">
        <v>44934</v>
      </c>
      <c r="E3037" s="1">
        <v>1</v>
      </c>
      <c r="F3037" s="62">
        <v>53.56</v>
      </c>
    </row>
    <row r="3038" spans="1:6" x14ac:dyDescent="0.35">
      <c r="A3038" s="1">
        <v>19</v>
      </c>
      <c r="B3038" s="1" t="s">
        <v>82</v>
      </c>
      <c r="C3038" s="218">
        <v>44935</v>
      </c>
      <c r="D3038" s="218">
        <v>44935</v>
      </c>
      <c r="E3038" s="1">
        <v>3</v>
      </c>
      <c r="F3038" s="62">
        <v>96.73</v>
      </c>
    </row>
    <row r="3039" spans="1:6" x14ac:dyDescent="0.35">
      <c r="A3039" s="1">
        <v>19</v>
      </c>
      <c r="B3039" s="1" t="s">
        <v>82</v>
      </c>
      <c r="C3039" s="218">
        <v>44936</v>
      </c>
      <c r="D3039" s="218">
        <v>44933</v>
      </c>
      <c r="E3039" s="1">
        <v>2</v>
      </c>
      <c r="F3039" s="62">
        <v>46.33</v>
      </c>
    </row>
    <row r="3040" spans="1:6" x14ac:dyDescent="0.35">
      <c r="A3040" s="1">
        <v>19</v>
      </c>
      <c r="B3040" s="1" t="s">
        <v>82</v>
      </c>
      <c r="C3040" s="218">
        <v>44936</v>
      </c>
      <c r="D3040" s="218">
        <v>44934</v>
      </c>
      <c r="E3040" s="1">
        <v>1</v>
      </c>
      <c r="F3040" s="62">
        <v>41.08</v>
      </c>
    </row>
    <row r="3041" spans="1:6" x14ac:dyDescent="0.35">
      <c r="A3041" s="1">
        <v>19</v>
      </c>
      <c r="B3041" s="1" t="s">
        <v>82</v>
      </c>
      <c r="C3041" s="218">
        <v>44936</v>
      </c>
      <c r="D3041" s="218">
        <v>44935</v>
      </c>
      <c r="E3041" s="1">
        <v>1</v>
      </c>
      <c r="F3041" s="62">
        <v>54.35</v>
      </c>
    </row>
    <row r="3042" spans="1:6" x14ac:dyDescent="0.35">
      <c r="A3042" s="1">
        <v>19</v>
      </c>
      <c r="B3042" s="1" t="s">
        <v>82</v>
      </c>
      <c r="C3042" s="218">
        <v>44936</v>
      </c>
      <c r="D3042" s="218">
        <v>44936</v>
      </c>
      <c r="E3042" s="1">
        <v>5</v>
      </c>
      <c r="F3042" s="62">
        <v>265.22000000000003</v>
      </c>
    </row>
    <row r="3043" spans="1:6" x14ac:dyDescent="0.35">
      <c r="A3043" s="1">
        <v>19</v>
      </c>
      <c r="B3043" s="1" t="s">
        <v>82</v>
      </c>
      <c r="C3043" s="218">
        <v>44937</v>
      </c>
      <c r="D3043" s="218">
        <v>44934</v>
      </c>
      <c r="E3043" s="1">
        <v>3</v>
      </c>
      <c r="F3043" s="62">
        <v>136.22999999999999</v>
      </c>
    </row>
    <row r="3044" spans="1:6" x14ac:dyDescent="0.35">
      <c r="A3044" s="1">
        <v>19</v>
      </c>
      <c r="B3044" s="1" t="s">
        <v>82</v>
      </c>
      <c r="C3044" s="218">
        <v>44937</v>
      </c>
      <c r="D3044" s="218">
        <v>44935</v>
      </c>
      <c r="E3044" s="1">
        <v>1</v>
      </c>
      <c r="F3044" s="62">
        <v>54.65</v>
      </c>
    </row>
    <row r="3045" spans="1:6" x14ac:dyDescent="0.35">
      <c r="A3045" s="1">
        <v>19</v>
      </c>
      <c r="B3045" s="1" t="s">
        <v>82</v>
      </c>
      <c r="C3045" s="218">
        <v>44937</v>
      </c>
      <c r="D3045" s="218">
        <v>44936</v>
      </c>
      <c r="E3045" s="1">
        <v>2</v>
      </c>
      <c r="F3045" s="62">
        <v>46.14</v>
      </c>
    </row>
    <row r="3046" spans="1:6" x14ac:dyDescent="0.35">
      <c r="A3046" s="1">
        <v>19</v>
      </c>
      <c r="B3046" s="1" t="s">
        <v>82</v>
      </c>
      <c r="C3046" s="218">
        <v>44937</v>
      </c>
      <c r="D3046" s="218">
        <v>44937</v>
      </c>
      <c r="E3046" s="1">
        <v>4</v>
      </c>
      <c r="F3046" s="62">
        <v>120.88</v>
      </c>
    </row>
    <row r="3047" spans="1:6" x14ac:dyDescent="0.35">
      <c r="A3047" s="1">
        <v>19</v>
      </c>
      <c r="B3047" s="1" t="s">
        <v>82</v>
      </c>
      <c r="C3047" s="218">
        <v>44938</v>
      </c>
      <c r="D3047" s="218">
        <v>44935</v>
      </c>
      <c r="E3047" s="1">
        <v>1</v>
      </c>
      <c r="F3047" s="62">
        <v>46.53</v>
      </c>
    </row>
    <row r="3048" spans="1:6" x14ac:dyDescent="0.35">
      <c r="A3048" s="1">
        <v>19</v>
      </c>
      <c r="B3048" s="1" t="s">
        <v>82</v>
      </c>
      <c r="C3048" s="218">
        <v>44938</v>
      </c>
      <c r="D3048" s="218">
        <v>44936</v>
      </c>
      <c r="E3048" s="1">
        <v>1</v>
      </c>
      <c r="F3048" s="62">
        <v>23.61</v>
      </c>
    </row>
    <row r="3049" spans="1:6" x14ac:dyDescent="0.35">
      <c r="A3049" s="1">
        <v>19</v>
      </c>
      <c r="B3049" s="1" t="s">
        <v>82</v>
      </c>
      <c r="C3049" s="218">
        <v>44938</v>
      </c>
      <c r="D3049" s="218">
        <v>44937</v>
      </c>
      <c r="E3049" s="1">
        <v>3</v>
      </c>
      <c r="F3049" s="62">
        <v>159.97999999999999</v>
      </c>
    </row>
    <row r="3050" spans="1:6" x14ac:dyDescent="0.35">
      <c r="A3050" s="1">
        <v>19</v>
      </c>
      <c r="B3050" s="1" t="s">
        <v>82</v>
      </c>
      <c r="C3050" s="218">
        <v>44938</v>
      </c>
      <c r="D3050" s="218">
        <v>44938</v>
      </c>
      <c r="E3050" s="1">
        <v>4</v>
      </c>
      <c r="F3050" s="62">
        <v>184.73</v>
      </c>
    </row>
    <row r="3051" spans="1:6" x14ac:dyDescent="0.35">
      <c r="A3051" s="1">
        <v>19</v>
      </c>
      <c r="B3051" s="1" t="s">
        <v>82</v>
      </c>
      <c r="C3051" s="218">
        <v>44940</v>
      </c>
      <c r="D3051" s="218">
        <v>44936</v>
      </c>
      <c r="E3051" s="1">
        <v>1</v>
      </c>
      <c r="F3051" s="62">
        <v>50.74</v>
      </c>
    </row>
    <row r="3052" spans="1:6" x14ac:dyDescent="0.35">
      <c r="A3052" s="1">
        <v>19</v>
      </c>
      <c r="B3052" s="1" t="s">
        <v>82</v>
      </c>
      <c r="C3052" s="218">
        <v>44940</v>
      </c>
      <c r="D3052" s="218">
        <v>44937</v>
      </c>
      <c r="E3052" s="1">
        <v>1</v>
      </c>
      <c r="F3052" s="62">
        <v>23.36</v>
      </c>
    </row>
    <row r="3053" spans="1:6" x14ac:dyDescent="0.35">
      <c r="A3053" s="1">
        <v>19</v>
      </c>
      <c r="B3053" s="1" t="s">
        <v>82</v>
      </c>
      <c r="C3053" s="218">
        <v>44940</v>
      </c>
      <c r="D3053" s="218">
        <v>44938</v>
      </c>
      <c r="E3053" s="1">
        <v>2</v>
      </c>
      <c r="F3053" s="62">
        <v>104.69</v>
      </c>
    </row>
    <row r="3054" spans="1:6" x14ac:dyDescent="0.35">
      <c r="A3054" s="1">
        <v>19</v>
      </c>
      <c r="B3054" s="1" t="s">
        <v>82</v>
      </c>
      <c r="C3054" s="218">
        <v>44940</v>
      </c>
      <c r="D3054" s="218">
        <v>44939</v>
      </c>
      <c r="E3054" s="1">
        <v>3</v>
      </c>
      <c r="F3054" s="62">
        <v>159.84</v>
      </c>
    </row>
    <row r="3055" spans="1:6" x14ac:dyDescent="0.35">
      <c r="A3055" s="1">
        <v>19</v>
      </c>
      <c r="B3055" s="1" t="s">
        <v>82</v>
      </c>
      <c r="C3055" s="218">
        <v>44940</v>
      </c>
      <c r="D3055" s="218">
        <v>44940</v>
      </c>
      <c r="E3055" s="1">
        <v>3</v>
      </c>
      <c r="F3055" s="62">
        <v>129.84</v>
      </c>
    </row>
    <row r="3056" spans="1:6" x14ac:dyDescent="0.35">
      <c r="A3056" s="1">
        <v>19</v>
      </c>
      <c r="B3056" s="1" t="s">
        <v>82</v>
      </c>
      <c r="C3056" s="218">
        <v>44941</v>
      </c>
      <c r="D3056" s="218">
        <v>44938</v>
      </c>
      <c r="E3056" s="1">
        <v>1</v>
      </c>
      <c r="F3056" s="62">
        <v>23.61</v>
      </c>
    </row>
    <row r="3057" spans="1:6" x14ac:dyDescent="0.35">
      <c r="A3057" s="1">
        <v>19</v>
      </c>
      <c r="B3057" s="1" t="s">
        <v>82</v>
      </c>
      <c r="C3057" s="218">
        <v>44941</v>
      </c>
      <c r="D3057" s="218">
        <v>44939</v>
      </c>
      <c r="E3057" s="1">
        <v>3</v>
      </c>
      <c r="F3057" s="62">
        <v>98.45</v>
      </c>
    </row>
    <row r="3058" spans="1:6" x14ac:dyDescent="0.35">
      <c r="A3058" s="1">
        <v>19</v>
      </c>
      <c r="B3058" s="1" t="s">
        <v>82</v>
      </c>
      <c r="C3058" s="218">
        <v>44941</v>
      </c>
      <c r="D3058" s="218">
        <v>44940</v>
      </c>
      <c r="E3058" s="1">
        <v>3</v>
      </c>
      <c r="F3058" s="62">
        <v>130.82</v>
      </c>
    </row>
    <row r="3059" spans="1:6" x14ac:dyDescent="0.35">
      <c r="A3059" s="1">
        <v>19</v>
      </c>
      <c r="B3059" s="1" t="s">
        <v>82</v>
      </c>
      <c r="C3059" s="218">
        <v>44941</v>
      </c>
      <c r="D3059" s="218">
        <v>44941</v>
      </c>
      <c r="E3059" s="1">
        <v>4</v>
      </c>
      <c r="F3059" s="62">
        <v>184.05</v>
      </c>
    </row>
    <row r="3060" spans="1:6" x14ac:dyDescent="0.35">
      <c r="A3060" s="1">
        <v>19</v>
      </c>
      <c r="B3060" s="1" t="s">
        <v>82</v>
      </c>
      <c r="C3060" s="218">
        <v>44942</v>
      </c>
      <c r="D3060" s="218">
        <v>44940</v>
      </c>
      <c r="E3060" s="1">
        <v>1</v>
      </c>
      <c r="F3060" s="62">
        <v>23.71</v>
      </c>
    </row>
    <row r="3061" spans="1:6" x14ac:dyDescent="0.35">
      <c r="A3061" s="1">
        <v>19</v>
      </c>
      <c r="B3061" s="1" t="s">
        <v>82</v>
      </c>
      <c r="C3061" s="218">
        <v>44942</v>
      </c>
      <c r="D3061" s="218">
        <v>44941</v>
      </c>
      <c r="E3061" s="1">
        <v>2</v>
      </c>
      <c r="F3061" s="62">
        <v>46.48</v>
      </c>
    </row>
    <row r="3062" spans="1:6" x14ac:dyDescent="0.35">
      <c r="A3062" s="1">
        <v>19</v>
      </c>
      <c r="B3062" s="1" t="s">
        <v>82</v>
      </c>
      <c r="C3062" s="218">
        <v>44942</v>
      </c>
      <c r="D3062" s="218">
        <v>44942</v>
      </c>
      <c r="E3062" s="1">
        <v>3</v>
      </c>
      <c r="F3062" s="62">
        <v>123.26</v>
      </c>
    </row>
    <row r="3063" spans="1:6" x14ac:dyDescent="0.35">
      <c r="A3063" s="1">
        <v>19</v>
      </c>
      <c r="B3063" s="1" t="s">
        <v>82</v>
      </c>
      <c r="C3063" s="218">
        <v>44943</v>
      </c>
      <c r="D3063" s="218">
        <v>44940</v>
      </c>
      <c r="E3063" s="1">
        <v>1</v>
      </c>
      <c r="F3063" s="62">
        <v>48.16</v>
      </c>
    </row>
    <row r="3064" spans="1:6" x14ac:dyDescent="0.35">
      <c r="A3064" s="1">
        <v>19</v>
      </c>
      <c r="B3064" s="1" t="s">
        <v>82</v>
      </c>
      <c r="C3064" s="218">
        <v>44943</v>
      </c>
      <c r="D3064" s="218">
        <v>44941</v>
      </c>
      <c r="E3064" s="1">
        <v>1</v>
      </c>
      <c r="F3064" s="62">
        <v>23.76</v>
      </c>
    </row>
    <row r="3065" spans="1:6" x14ac:dyDescent="0.35">
      <c r="A3065" s="1">
        <v>19</v>
      </c>
      <c r="B3065" s="1" t="s">
        <v>82</v>
      </c>
      <c r="C3065" s="218">
        <v>44943</v>
      </c>
      <c r="D3065" s="218">
        <v>44942</v>
      </c>
      <c r="E3065" s="1">
        <v>5</v>
      </c>
      <c r="F3065" s="62">
        <v>203.83</v>
      </c>
    </row>
    <row r="3066" spans="1:6" x14ac:dyDescent="0.35">
      <c r="A3066" s="1">
        <v>19</v>
      </c>
      <c r="B3066" s="1" t="s">
        <v>82</v>
      </c>
      <c r="C3066" s="218">
        <v>44943</v>
      </c>
      <c r="D3066" s="218">
        <v>44943</v>
      </c>
      <c r="E3066" s="1">
        <v>6</v>
      </c>
      <c r="F3066" s="62">
        <v>250.78</v>
      </c>
    </row>
    <row r="3067" spans="1:6" x14ac:dyDescent="0.35">
      <c r="A3067" s="1">
        <v>19</v>
      </c>
      <c r="B3067" s="1" t="s">
        <v>82</v>
      </c>
      <c r="C3067" s="218">
        <v>44945</v>
      </c>
      <c r="D3067" s="218">
        <v>44942</v>
      </c>
      <c r="E3067" s="1">
        <v>1</v>
      </c>
      <c r="F3067" s="62">
        <v>23.12</v>
      </c>
    </row>
    <row r="3068" spans="1:6" x14ac:dyDescent="0.35">
      <c r="A3068" s="1">
        <v>19</v>
      </c>
      <c r="B3068" s="1" t="s">
        <v>82</v>
      </c>
      <c r="C3068" s="218">
        <v>44945</v>
      </c>
      <c r="D3068" s="218">
        <v>44943</v>
      </c>
      <c r="E3068" s="1">
        <v>3</v>
      </c>
      <c r="F3068" s="62">
        <v>128.74</v>
      </c>
    </row>
    <row r="3069" spans="1:6" x14ac:dyDescent="0.35">
      <c r="A3069" s="1">
        <v>19</v>
      </c>
      <c r="B3069" s="1" t="s">
        <v>82</v>
      </c>
      <c r="C3069" s="218">
        <v>44945</v>
      </c>
      <c r="D3069" s="218">
        <v>44944</v>
      </c>
      <c r="E3069" s="1">
        <v>5</v>
      </c>
      <c r="F3069" s="62">
        <v>204.24</v>
      </c>
    </row>
    <row r="3070" spans="1:6" x14ac:dyDescent="0.35">
      <c r="A3070" s="1">
        <v>19</v>
      </c>
      <c r="B3070" s="1" t="s">
        <v>82</v>
      </c>
      <c r="C3070" s="218">
        <v>44945</v>
      </c>
      <c r="D3070" s="218">
        <v>44945</v>
      </c>
      <c r="E3070" s="1">
        <v>2</v>
      </c>
      <c r="F3070" s="62">
        <v>74.790000000000006</v>
      </c>
    </row>
    <row r="3071" spans="1:6" x14ac:dyDescent="0.35">
      <c r="A3071" s="1">
        <v>19</v>
      </c>
      <c r="B3071" s="1" t="s">
        <v>82</v>
      </c>
      <c r="C3071" s="218">
        <v>44946</v>
      </c>
      <c r="D3071" s="218">
        <v>44944</v>
      </c>
      <c r="E3071" s="1">
        <v>1</v>
      </c>
      <c r="F3071" s="62">
        <v>46.23</v>
      </c>
    </row>
    <row r="3072" spans="1:6" x14ac:dyDescent="0.35">
      <c r="A3072" s="1">
        <v>19</v>
      </c>
      <c r="B3072" s="1" t="s">
        <v>82</v>
      </c>
      <c r="C3072" s="218">
        <v>44946</v>
      </c>
      <c r="D3072" s="218">
        <v>44945</v>
      </c>
      <c r="E3072" s="1">
        <v>3</v>
      </c>
      <c r="F3072" s="62">
        <v>129.63</v>
      </c>
    </row>
    <row r="3073" spans="1:6" x14ac:dyDescent="0.35">
      <c r="A3073" s="1">
        <v>19</v>
      </c>
      <c r="B3073" s="1" t="s">
        <v>82</v>
      </c>
      <c r="C3073" s="218">
        <v>44946</v>
      </c>
      <c r="D3073" s="218">
        <v>44946</v>
      </c>
      <c r="E3073" s="1">
        <v>2</v>
      </c>
      <c r="F3073" s="62">
        <v>106.67</v>
      </c>
    </row>
    <row r="3074" spans="1:6" x14ac:dyDescent="0.35">
      <c r="A3074" s="1">
        <v>19</v>
      </c>
      <c r="B3074" s="1" t="s">
        <v>82</v>
      </c>
      <c r="C3074" s="218">
        <v>44948</v>
      </c>
      <c r="D3074" s="218">
        <v>44945</v>
      </c>
      <c r="E3074" s="1">
        <v>4</v>
      </c>
      <c r="F3074" s="62">
        <v>181.67</v>
      </c>
    </row>
    <row r="3075" spans="1:6" x14ac:dyDescent="0.35">
      <c r="A3075" s="1">
        <v>19</v>
      </c>
      <c r="B3075" s="1" t="s">
        <v>82</v>
      </c>
      <c r="C3075" s="218">
        <v>44948</v>
      </c>
      <c r="D3075" s="218">
        <v>44946</v>
      </c>
      <c r="E3075" s="1">
        <v>2</v>
      </c>
      <c r="F3075" s="62">
        <v>106.72</v>
      </c>
    </row>
    <row r="3076" spans="1:6" x14ac:dyDescent="0.35">
      <c r="A3076" s="1">
        <v>19</v>
      </c>
      <c r="B3076" s="1" t="s">
        <v>82</v>
      </c>
      <c r="C3076" s="218">
        <v>44948</v>
      </c>
      <c r="D3076" s="218">
        <v>44947</v>
      </c>
      <c r="E3076" s="1">
        <v>3</v>
      </c>
      <c r="F3076" s="62">
        <v>132.65</v>
      </c>
    </row>
    <row r="3077" spans="1:6" x14ac:dyDescent="0.35">
      <c r="A3077" s="1">
        <v>19</v>
      </c>
      <c r="B3077" s="1" t="s">
        <v>82</v>
      </c>
      <c r="C3077" s="218">
        <v>44948</v>
      </c>
      <c r="D3077" s="218">
        <v>44948</v>
      </c>
      <c r="E3077" s="1">
        <v>1</v>
      </c>
      <c r="F3077" s="62">
        <v>23.61</v>
      </c>
    </row>
    <row r="3078" spans="1:6" x14ac:dyDescent="0.35">
      <c r="A3078" s="1">
        <v>19</v>
      </c>
      <c r="B3078" s="1" t="s">
        <v>82</v>
      </c>
      <c r="C3078" s="218">
        <v>44949</v>
      </c>
      <c r="D3078" s="218">
        <v>44946</v>
      </c>
      <c r="E3078" s="1">
        <v>2</v>
      </c>
      <c r="F3078" s="62">
        <v>102.56</v>
      </c>
    </row>
    <row r="3079" spans="1:6" x14ac:dyDescent="0.35">
      <c r="A3079" s="1">
        <v>19</v>
      </c>
      <c r="B3079" s="1" t="s">
        <v>82</v>
      </c>
      <c r="C3079" s="218">
        <v>44949</v>
      </c>
      <c r="D3079" s="218">
        <v>44947</v>
      </c>
      <c r="E3079" s="1">
        <v>3</v>
      </c>
      <c r="F3079" s="62">
        <v>131.72</v>
      </c>
    </row>
    <row r="3080" spans="1:6" x14ac:dyDescent="0.35">
      <c r="A3080" s="1">
        <v>19</v>
      </c>
      <c r="B3080" s="1" t="s">
        <v>82</v>
      </c>
      <c r="C3080" s="218">
        <v>44950</v>
      </c>
      <c r="D3080" s="218">
        <v>44947</v>
      </c>
      <c r="E3080" s="1">
        <v>3</v>
      </c>
      <c r="F3080" s="62">
        <v>160.22</v>
      </c>
    </row>
    <row r="3081" spans="1:6" x14ac:dyDescent="0.35">
      <c r="A3081" s="1">
        <v>19</v>
      </c>
      <c r="B3081" s="1" t="s">
        <v>82</v>
      </c>
      <c r="C3081" s="218">
        <v>44950</v>
      </c>
      <c r="D3081" s="218">
        <v>44948</v>
      </c>
      <c r="E3081" s="1">
        <v>2</v>
      </c>
      <c r="F3081" s="62">
        <v>106.72</v>
      </c>
    </row>
    <row r="3082" spans="1:6" x14ac:dyDescent="0.35">
      <c r="A3082" s="1">
        <v>19</v>
      </c>
      <c r="B3082" s="1" t="s">
        <v>82</v>
      </c>
      <c r="C3082" s="218">
        <v>44951</v>
      </c>
      <c r="D3082" s="218">
        <v>44948</v>
      </c>
      <c r="E3082" s="1">
        <v>2</v>
      </c>
      <c r="F3082" s="62">
        <v>100.53</v>
      </c>
    </row>
    <row r="3083" spans="1:6" x14ac:dyDescent="0.35">
      <c r="A3083" s="1">
        <v>19</v>
      </c>
      <c r="B3083" s="1" t="s">
        <v>82</v>
      </c>
      <c r="C3083" s="218">
        <v>44951</v>
      </c>
      <c r="D3083" s="218">
        <v>44949</v>
      </c>
      <c r="E3083" s="1">
        <v>4</v>
      </c>
      <c r="F3083" s="62">
        <v>182.36</v>
      </c>
    </row>
    <row r="3084" spans="1:6" x14ac:dyDescent="0.35">
      <c r="A3084" s="1">
        <v>19</v>
      </c>
      <c r="B3084" s="1" t="s">
        <v>82</v>
      </c>
      <c r="C3084" s="218">
        <v>44951</v>
      </c>
      <c r="D3084" s="218">
        <v>44950</v>
      </c>
      <c r="E3084" s="1">
        <v>3</v>
      </c>
      <c r="F3084" s="62">
        <v>162.31</v>
      </c>
    </row>
    <row r="3085" spans="1:6" x14ac:dyDescent="0.35">
      <c r="A3085" s="1">
        <v>19</v>
      </c>
      <c r="B3085" s="1" t="s">
        <v>82</v>
      </c>
      <c r="C3085" s="218">
        <v>44952</v>
      </c>
      <c r="D3085" s="218">
        <v>44949</v>
      </c>
      <c r="E3085" s="1">
        <v>2</v>
      </c>
      <c r="F3085" s="62">
        <v>105.54</v>
      </c>
    </row>
    <row r="3086" spans="1:6" x14ac:dyDescent="0.35">
      <c r="A3086" s="1">
        <v>19</v>
      </c>
      <c r="B3086" s="1" t="s">
        <v>82</v>
      </c>
      <c r="C3086" s="218">
        <v>44952</v>
      </c>
      <c r="D3086" s="218">
        <v>44950</v>
      </c>
      <c r="E3086" s="1">
        <v>3</v>
      </c>
      <c r="F3086" s="62">
        <v>128.79</v>
      </c>
    </row>
    <row r="3087" spans="1:6" x14ac:dyDescent="0.35">
      <c r="A3087" s="1">
        <v>19</v>
      </c>
      <c r="B3087" s="1" t="s">
        <v>82</v>
      </c>
      <c r="C3087" s="218">
        <v>44952</v>
      </c>
      <c r="D3087" s="218">
        <v>44952</v>
      </c>
      <c r="E3087" s="1">
        <v>1</v>
      </c>
      <c r="F3087" s="62">
        <v>23.41</v>
      </c>
    </row>
    <row r="3088" spans="1:6" x14ac:dyDescent="0.35">
      <c r="A3088" s="1">
        <v>20</v>
      </c>
      <c r="B3088" s="1" t="s">
        <v>83</v>
      </c>
      <c r="C3088" s="218">
        <v>44878</v>
      </c>
      <c r="D3088" s="218">
        <v>44878</v>
      </c>
      <c r="E3088" s="1">
        <v>5</v>
      </c>
      <c r="F3088" s="62">
        <v>115.19</v>
      </c>
    </row>
    <row r="3089" spans="1:6" x14ac:dyDescent="0.35">
      <c r="A3089" s="1">
        <v>20</v>
      </c>
      <c r="B3089" s="1" t="s">
        <v>83</v>
      </c>
      <c r="C3089" s="218">
        <v>44879</v>
      </c>
      <c r="D3089" s="218">
        <v>44878</v>
      </c>
      <c r="E3089" s="1">
        <v>4</v>
      </c>
      <c r="F3089" s="62">
        <v>122.46</v>
      </c>
    </row>
    <row r="3090" spans="1:6" x14ac:dyDescent="0.35">
      <c r="A3090" s="1">
        <v>20</v>
      </c>
      <c r="B3090" s="1" t="s">
        <v>83</v>
      </c>
      <c r="C3090" s="218">
        <v>44879</v>
      </c>
      <c r="D3090" s="218">
        <v>44879</v>
      </c>
      <c r="E3090" s="1">
        <v>6</v>
      </c>
      <c r="F3090" s="62">
        <v>170.72</v>
      </c>
    </row>
    <row r="3091" spans="1:6" x14ac:dyDescent="0.35">
      <c r="A3091" s="1">
        <v>20</v>
      </c>
      <c r="B3091" s="1" t="s">
        <v>83</v>
      </c>
      <c r="C3091" s="218">
        <v>44881</v>
      </c>
      <c r="D3091" s="218">
        <v>44878</v>
      </c>
      <c r="E3091" s="1">
        <v>7</v>
      </c>
      <c r="F3091" s="62">
        <v>164.23</v>
      </c>
    </row>
    <row r="3092" spans="1:6" x14ac:dyDescent="0.35">
      <c r="A3092" s="1">
        <v>20</v>
      </c>
      <c r="B3092" s="1" t="s">
        <v>83</v>
      </c>
      <c r="C3092" s="218">
        <v>44881</v>
      </c>
      <c r="D3092" s="218">
        <v>44879</v>
      </c>
      <c r="E3092" s="1">
        <v>11</v>
      </c>
      <c r="F3092" s="62">
        <v>348.02</v>
      </c>
    </row>
    <row r="3093" spans="1:6" x14ac:dyDescent="0.35">
      <c r="A3093" s="1">
        <v>20</v>
      </c>
      <c r="B3093" s="1" t="s">
        <v>83</v>
      </c>
      <c r="C3093" s="218">
        <v>44881</v>
      </c>
      <c r="D3093" s="218">
        <v>44880</v>
      </c>
      <c r="E3093" s="1">
        <v>7</v>
      </c>
      <c r="F3093" s="62">
        <v>221.86</v>
      </c>
    </row>
    <row r="3094" spans="1:6" x14ac:dyDescent="0.35">
      <c r="A3094" s="1">
        <v>20</v>
      </c>
      <c r="B3094" s="1" t="s">
        <v>83</v>
      </c>
      <c r="C3094" s="218">
        <v>44881</v>
      </c>
      <c r="D3094" s="218">
        <v>44881</v>
      </c>
      <c r="E3094" s="1">
        <v>1</v>
      </c>
      <c r="F3094" s="62">
        <v>54.45</v>
      </c>
    </row>
    <row r="3095" spans="1:6" x14ac:dyDescent="0.35">
      <c r="A3095" s="1">
        <v>20</v>
      </c>
      <c r="B3095" s="1" t="s">
        <v>83</v>
      </c>
      <c r="C3095" s="218">
        <v>44883</v>
      </c>
      <c r="D3095" s="218">
        <v>44879</v>
      </c>
      <c r="E3095" s="1">
        <v>5</v>
      </c>
      <c r="F3095" s="62">
        <v>113.54</v>
      </c>
    </row>
    <row r="3096" spans="1:6" x14ac:dyDescent="0.35">
      <c r="A3096" s="1">
        <v>20</v>
      </c>
      <c r="B3096" s="1" t="s">
        <v>83</v>
      </c>
      <c r="C3096" s="218">
        <v>44883</v>
      </c>
      <c r="D3096" s="218">
        <v>44880</v>
      </c>
      <c r="E3096" s="1">
        <v>8</v>
      </c>
      <c r="F3096" s="62">
        <v>246.6</v>
      </c>
    </row>
    <row r="3097" spans="1:6" x14ac:dyDescent="0.35">
      <c r="A3097" s="1">
        <v>20</v>
      </c>
      <c r="B3097" s="1" t="s">
        <v>83</v>
      </c>
      <c r="C3097" s="218">
        <v>44883</v>
      </c>
      <c r="D3097" s="218">
        <v>44881</v>
      </c>
      <c r="E3097" s="1">
        <v>8</v>
      </c>
      <c r="F3097" s="62">
        <v>212.79</v>
      </c>
    </row>
    <row r="3098" spans="1:6" x14ac:dyDescent="0.35">
      <c r="A3098" s="1">
        <v>20</v>
      </c>
      <c r="B3098" s="1" t="s">
        <v>83</v>
      </c>
      <c r="C3098" s="218">
        <v>44883</v>
      </c>
      <c r="D3098" s="218">
        <v>44882</v>
      </c>
      <c r="E3098" s="1">
        <v>4</v>
      </c>
      <c r="F3098" s="62">
        <v>94.49</v>
      </c>
    </row>
    <row r="3099" spans="1:6" x14ac:dyDescent="0.35">
      <c r="A3099" s="1">
        <v>20</v>
      </c>
      <c r="B3099" s="1" t="s">
        <v>83</v>
      </c>
      <c r="C3099" s="218">
        <v>44884</v>
      </c>
      <c r="D3099" s="218">
        <v>44878</v>
      </c>
      <c r="E3099" s="1">
        <v>5</v>
      </c>
      <c r="F3099" s="62">
        <v>118.01</v>
      </c>
    </row>
    <row r="3100" spans="1:6" x14ac:dyDescent="0.35">
      <c r="A3100" s="1">
        <v>20</v>
      </c>
      <c r="B3100" s="1" t="s">
        <v>83</v>
      </c>
      <c r="C3100" s="218">
        <v>44884</v>
      </c>
      <c r="D3100" s="218">
        <v>44879</v>
      </c>
      <c r="E3100" s="1">
        <v>4</v>
      </c>
      <c r="F3100" s="62">
        <v>94</v>
      </c>
    </row>
    <row r="3101" spans="1:6" x14ac:dyDescent="0.35">
      <c r="A3101" s="1">
        <v>20</v>
      </c>
      <c r="B3101" s="1" t="s">
        <v>83</v>
      </c>
      <c r="C3101" s="218">
        <v>44884</v>
      </c>
      <c r="D3101" s="218">
        <v>44880</v>
      </c>
      <c r="E3101" s="1">
        <v>8</v>
      </c>
      <c r="F3101" s="62">
        <v>214.83</v>
      </c>
    </row>
    <row r="3102" spans="1:6" x14ac:dyDescent="0.35">
      <c r="A3102" s="1">
        <v>20</v>
      </c>
      <c r="B3102" s="1" t="s">
        <v>83</v>
      </c>
      <c r="C3102" s="218">
        <v>44884</v>
      </c>
      <c r="D3102" s="218">
        <v>44881</v>
      </c>
      <c r="E3102" s="1">
        <v>6</v>
      </c>
      <c r="F3102" s="62">
        <v>171.12</v>
      </c>
    </row>
    <row r="3103" spans="1:6" x14ac:dyDescent="0.35">
      <c r="A3103" s="1">
        <v>20</v>
      </c>
      <c r="B3103" s="1" t="s">
        <v>83</v>
      </c>
      <c r="C3103" s="218">
        <v>44884</v>
      </c>
      <c r="D3103" s="218">
        <v>44882</v>
      </c>
      <c r="E3103" s="1">
        <v>12</v>
      </c>
      <c r="F3103" s="62">
        <v>308.02999999999997</v>
      </c>
    </row>
    <row r="3104" spans="1:6" x14ac:dyDescent="0.35">
      <c r="A3104" s="1">
        <v>20</v>
      </c>
      <c r="B3104" s="1" t="s">
        <v>83</v>
      </c>
      <c r="C3104" s="218">
        <v>44885</v>
      </c>
      <c r="D3104" s="218">
        <v>44879</v>
      </c>
      <c r="E3104" s="1">
        <v>1</v>
      </c>
      <c r="F3104" s="62">
        <v>23.51</v>
      </c>
    </row>
    <row r="3105" spans="1:6" x14ac:dyDescent="0.35">
      <c r="A3105" s="1">
        <v>20</v>
      </c>
      <c r="B3105" s="1" t="s">
        <v>83</v>
      </c>
      <c r="C3105" s="218">
        <v>44885</v>
      </c>
      <c r="D3105" s="218">
        <v>44880</v>
      </c>
      <c r="E3105" s="1">
        <v>3</v>
      </c>
      <c r="F3105" s="62">
        <v>70.28</v>
      </c>
    </row>
    <row r="3106" spans="1:6" x14ac:dyDescent="0.35">
      <c r="A3106" s="1">
        <v>20</v>
      </c>
      <c r="B3106" s="1" t="s">
        <v>83</v>
      </c>
      <c r="C3106" s="218">
        <v>44885</v>
      </c>
      <c r="D3106" s="218">
        <v>44881</v>
      </c>
      <c r="E3106" s="1">
        <v>3</v>
      </c>
      <c r="F3106" s="62">
        <v>99.79</v>
      </c>
    </row>
    <row r="3107" spans="1:6" x14ac:dyDescent="0.35">
      <c r="A3107" s="1">
        <v>20</v>
      </c>
      <c r="B3107" s="1" t="s">
        <v>83</v>
      </c>
      <c r="C3107" s="218">
        <v>44885</v>
      </c>
      <c r="D3107" s="218">
        <v>44882</v>
      </c>
      <c r="E3107" s="1">
        <v>6</v>
      </c>
      <c r="F3107" s="62">
        <v>134.28</v>
      </c>
    </row>
    <row r="3108" spans="1:6" x14ac:dyDescent="0.35">
      <c r="A3108" s="1">
        <v>20</v>
      </c>
      <c r="B3108" s="1" t="s">
        <v>83</v>
      </c>
      <c r="C3108" s="218">
        <v>44885</v>
      </c>
      <c r="D3108" s="218">
        <v>44885</v>
      </c>
      <c r="E3108" s="1">
        <v>6</v>
      </c>
      <c r="F3108" s="62">
        <v>230.11</v>
      </c>
    </row>
    <row r="3109" spans="1:6" x14ac:dyDescent="0.35">
      <c r="A3109" s="1">
        <v>20</v>
      </c>
      <c r="B3109" s="1" t="s">
        <v>83</v>
      </c>
      <c r="C3109" s="218">
        <v>44886</v>
      </c>
      <c r="D3109" s="218">
        <v>44880</v>
      </c>
      <c r="E3109" s="1">
        <v>1</v>
      </c>
      <c r="F3109" s="62">
        <v>23.56</v>
      </c>
    </row>
    <row r="3110" spans="1:6" x14ac:dyDescent="0.35">
      <c r="A3110" s="1">
        <v>20</v>
      </c>
      <c r="B3110" s="1" t="s">
        <v>83</v>
      </c>
      <c r="C3110" s="218">
        <v>44886</v>
      </c>
      <c r="D3110" s="218">
        <v>44882</v>
      </c>
      <c r="E3110" s="1">
        <v>1</v>
      </c>
      <c r="F3110" s="62">
        <v>23.61</v>
      </c>
    </row>
    <row r="3111" spans="1:6" x14ac:dyDescent="0.35">
      <c r="A3111" s="1">
        <v>20</v>
      </c>
      <c r="B3111" s="1" t="s">
        <v>83</v>
      </c>
      <c r="C3111" s="218">
        <v>44886</v>
      </c>
      <c r="D3111" s="218">
        <v>44885</v>
      </c>
      <c r="E3111" s="1">
        <v>4</v>
      </c>
      <c r="F3111" s="62">
        <v>124.14</v>
      </c>
    </row>
    <row r="3112" spans="1:6" x14ac:dyDescent="0.35">
      <c r="A3112" s="1">
        <v>20</v>
      </c>
      <c r="B3112" s="1" t="s">
        <v>83</v>
      </c>
      <c r="C3112" s="218">
        <v>44886</v>
      </c>
      <c r="D3112" s="218">
        <v>44886</v>
      </c>
      <c r="E3112" s="1">
        <v>16</v>
      </c>
      <c r="F3112" s="62">
        <v>407.86</v>
      </c>
    </row>
    <row r="3113" spans="1:6" x14ac:dyDescent="0.35">
      <c r="A3113" s="1">
        <v>20</v>
      </c>
      <c r="B3113" s="1" t="s">
        <v>83</v>
      </c>
      <c r="C3113" s="218">
        <v>44887</v>
      </c>
      <c r="D3113" s="218">
        <v>44885</v>
      </c>
      <c r="E3113" s="1">
        <v>2</v>
      </c>
      <c r="F3113" s="62">
        <v>47.42</v>
      </c>
    </row>
    <row r="3114" spans="1:6" x14ac:dyDescent="0.35">
      <c r="A3114" s="1">
        <v>20</v>
      </c>
      <c r="B3114" s="1" t="s">
        <v>83</v>
      </c>
      <c r="C3114" s="218">
        <v>44887</v>
      </c>
      <c r="D3114" s="218">
        <v>44886</v>
      </c>
      <c r="E3114" s="1">
        <v>2</v>
      </c>
      <c r="F3114" s="62">
        <v>47.27</v>
      </c>
    </row>
    <row r="3115" spans="1:6" x14ac:dyDescent="0.35">
      <c r="A3115" s="1">
        <v>20</v>
      </c>
      <c r="B3115" s="1" t="s">
        <v>83</v>
      </c>
      <c r="C3115" s="218">
        <v>44887</v>
      </c>
      <c r="D3115" s="218">
        <v>44887</v>
      </c>
      <c r="E3115" s="1">
        <v>21</v>
      </c>
      <c r="F3115" s="62">
        <v>520.62</v>
      </c>
    </row>
    <row r="3116" spans="1:6" x14ac:dyDescent="0.35">
      <c r="A3116" s="1">
        <v>20</v>
      </c>
      <c r="B3116" s="1" t="s">
        <v>83</v>
      </c>
      <c r="C3116" s="218">
        <v>44888</v>
      </c>
      <c r="D3116" s="218">
        <v>44886</v>
      </c>
      <c r="E3116" s="1">
        <v>1</v>
      </c>
      <c r="F3116" s="62">
        <v>23.71</v>
      </c>
    </row>
    <row r="3117" spans="1:6" x14ac:dyDescent="0.35">
      <c r="A3117" s="1">
        <v>20</v>
      </c>
      <c r="B3117" s="1" t="s">
        <v>83</v>
      </c>
      <c r="C3117" s="218">
        <v>44888</v>
      </c>
      <c r="D3117" s="218">
        <v>44887</v>
      </c>
      <c r="E3117" s="1">
        <v>1</v>
      </c>
      <c r="F3117" s="62">
        <v>23.46</v>
      </c>
    </row>
    <row r="3118" spans="1:6" x14ac:dyDescent="0.35">
      <c r="A3118" s="1">
        <v>20</v>
      </c>
      <c r="B3118" s="1" t="s">
        <v>83</v>
      </c>
      <c r="C3118" s="218">
        <v>44888</v>
      </c>
      <c r="D3118" s="218">
        <v>44888</v>
      </c>
      <c r="E3118" s="1">
        <v>20</v>
      </c>
      <c r="F3118" s="62">
        <v>677.57</v>
      </c>
    </row>
    <row r="3119" spans="1:6" x14ac:dyDescent="0.35">
      <c r="A3119" s="1">
        <v>20</v>
      </c>
      <c r="B3119" s="1" t="s">
        <v>83</v>
      </c>
      <c r="C3119" s="218">
        <v>44889</v>
      </c>
      <c r="D3119" s="218">
        <v>44885</v>
      </c>
      <c r="E3119" s="1">
        <v>1</v>
      </c>
      <c r="F3119" s="62">
        <v>23.46</v>
      </c>
    </row>
    <row r="3120" spans="1:6" x14ac:dyDescent="0.35">
      <c r="A3120" s="1">
        <v>20</v>
      </c>
      <c r="B3120" s="1" t="s">
        <v>83</v>
      </c>
      <c r="C3120" s="218">
        <v>44889</v>
      </c>
      <c r="D3120" s="218">
        <v>44889</v>
      </c>
      <c r="E3120" s="1">
        <v>27</v>
      </c>
      <c r="F3120" s="62">
        <v>726.71</v>
      </c>
    </row>
    <row r="3121" spans="1:6" x14ac:dyDescent="0.35">
      <c r="A3121" s="1">
        <v>20</v>
      </c>
      <c r="B3121" s="1" t="s">
        <v>83</v>
      </c>
      <c r="C3121" s="218">
        <v>44890</v>
      </c>
      <c r="D3121" s="218">
        <v>44888</v>
      </c>
      <c r="E3121" s="1">
        <v>2</v>
      </c>
      <c r="F3121" s="62">
        <v>44.11</v>
      </c>
    </row>
    <row r="3122" spans="1:6" x14ac:dyDescent="0.35">
      <c r="A3122" s="1">
        <v>20</v>
      </c>
      <c r="B3122" s="1" t="s">
        <v>83</v>
      </c>
      <c r="C3122" s="218">
        <v>44890</v>
      </c>
      <c r="D3122" s="218">
        <v>44889</v>
      </c>
      <c r="E3122" s="1">
        <v>7</v>
      </c>
      <c r="F3122" s="62">
        <v>193.24</v>
      </c>
    </row>
    <row r="3123" spans="1:6" x14ac:dyDescent="0.35">
      <c r="A3123" s="1">
        <v>20</v>
      </c>
      <c r="B3123" s="1" t="s">
        <v>83</v>
      </c>
      <c r="C3123" s="218">
        <v>44890</v>
      </c>
      <c r="D3123" s="218">
        <v>44890</v>
      </c>
      <c r="E3123" s="1">
        <v>32</v>
      </c>
      <c r="F3123" s="62">
        <v>1045.8499999999999</v>
      </c>
    </row>
    <row r="3124" spans="1:6" x14ac:dyDescent="0.35">
      <c r="A3124" s="1">
        <v>20</v>
      </c>
      <c r="B3124" s="1" t="s">
        <v>83</v>
      </c>
      <c r="C3124" s="218">
        <v>44891</v>
      </c>
      <c r="D3124" s="218">
        <v>44889</v>
      </c>
      <c r="E3124" s="1">
        <v>7</v>
      </c>
      <c r="F3124" s="62">
        <v>253.23</v>
      </c>
    </row>
    <row r="3125" spans="1:6" x14ac:dyDescent="0.35">
      <c r="A3125" s="1">
        <v>20</v>
      </c>
      <c r="B3125" s="1" t="s">
        <v>83</v>
      </c>
      <c r="C3125" s="218">
        <v>44891</v>
      </c>
      <c r="D3125" s="218">
        <v>44890</v>
      </c>
      <c r="E3125" s="1">
        <v>6</v>
      </c>
      <c r="F3125" s="62">
        <v>141.81</v>
      </c>
    </row>
    <row r="3126" spans="1:6" x14ac:dyDescent="0.35">
      <c r="A3126" s="1">
        <v>20</v>
      </c>
      <c r="B3126" s="1" t="s">
        <v>83</v>
      </c>
      <c r="C3126" s="218">
        <v>44891</v>
      </c>
      <c r="D3126" s="218">
        <v>44891</v>
      </c>
      <c r="E3126" s="1">
        <v>9</v>
      </c>
      <c r="F3126" s="62">
        <v>271.45</v>
      </c>
    </row>
    <row r="3127" spans="1:6" x14ac:dyDescent="0.35">
      <c r="A3127" s="1">
        <v>20</v>
      </c>
      <c r="B3127" s="1" t="s">
        <v>83</v>
      </c>
      <c r="C3127" s="218">
        <v>44892</v>
      </c>
      <c r="D3127" s="218">
        <v>44891</v>
      </c>
      <c r="E3127" s="1">
        <v>15</v>
      </c>
      <c r="F3127" s="62">
        <v>473.15</v>
      </c>
    </row>
    <row r="3128" spans="1:6" x14ac:dyDescent="0.35">
      <c r="A3128" s="1">
        <v>20</v>
      </c>
      <c r="B3128" s="1" t="s">
        <v>83</v>
      </c>
      <c r="C3128" s="218">
        <v>44892</v>
      </c>
      <c r="D3128" s="218">
        <v>44892</v>
      </c>
      <c r="E3128" s="1">
        <v>14</v>
      </c>
      <c r="F3128" s="62">
        <v>538.55999999999995</v>
      </c>
    </row>
    <row r="3129" spans="1:6" x14ac:dyDescent="0.35">
      <c r="A3129" s="1">
        <v>20</v>
      </c>
      <c r="B3129" s="1" t="s">
        <v>83</v>
      </c>
      <c r="C3129" s="218">
        <v>44893</v>
      </c>
      <c r="D3129" s="218">
        <v>44889</v>
      </c>
      <c r="E3129" s="1">
        <v>3</v>
      </c>
      <c r="F3129" s="62">
        <v>70.39</v>
      </c>
    </row>
    <row r="3130" spans="1:6" x14ac:dyDescent="0.35">
      <c r="A3130" s="1">
        <v>20</v>
      </c>
      <c r="B3130" s="1" t="s">
        <v>83</v>
      </c>
      <c r="C3130" s="218">
        <v>44893</v>
      </c>
      <c r="D3130" s="218">
        <v>44890</v>
      </c>
      <c r="E3130" s="1">
        <v>3</v>
      </c>
      <c r="F3130" s="62">
        <v>70.63</v>
      </c>
    </row>
    <row r="3131" spans="1:6" x14ac:dyDescent="0.35">
      <c r="A3131" s="1">
        <v>20</v>
      </c>
      <c r="B3131" s="1" t="s">
        <v>83</v>
      </c>
      <c r="C3131" s="218">
        <v>44893</v>
      </c>
      <c r="D3131" s="218">
        <v>44891</v>
      </c>
      <c r="E3131" s="1">
        <v>7</v>
      </c>
      <c r="F3131" s="62">
        <v>193.39</v>
      </c>
    </row>
    <row r="3132" spans="1:6" x14ac:dyDescent="0.35">
      <c r="A3132" s="1">
        <v>20</v>
      </c>
      <c r="B3132" s="1" t="s">
        <v>83</v>
      </c>
      <c r="C3132" s="218">
        <v>44893</v>
      </c>
      <c r="D3132" s="218">
        <v>44892</v>
      </c>
      <c r="E3132" s="1">
        <v>5</v>
      </c>
      <c r="F3132" s="62">
        <v>177.11</v>
      </c>
    </row>
    <row r="3133" spans="1:6" x14ac:dyDescent="0.35">
      <c r="A3133" s="1">
        <v>20</v>
      </c>
      <c r="B3133" s="1" t="s">
        <v>83</v>
      </c>
      <c r="C3133" s="218">
        <v>44893</v>
      </c>
      <c r="D3133" s="218">
        <v>44893</v>
      </c>
      <c r="E3133" s="1">
        <v>11</v>
      </c>
      <c r="F3133" s="62">
        <v>378.51</v>
      </c>
    </row>
    <row r="3134" spans="1:6" x14ac:dyDescent="0.35">
      <c r="A3134" s="1">
        <v>20</v>
      </c>
      <c r="B3134" s="1" t="s">
        <v>83</v>
      </c>
      <c r="C3134" s="218">
        <v>44894</v>
      </c>
      <c r="D3134" s="218">
        <v>44889</v>
      </c>
      <c r="E3134" s="1">
        <v>1</v>
      </c>
      <c r="F3134" s="62">
        <v>53.51</v>
      </c>
    </row>
    <row r="3135" spans="1:6" x14ac:dyDescent="0.35">
      <c r="A3135" s="1">
        <v>20</v>
      </c>
      <c r="B3135" s="1" t="s">
        <v>83</v>
      </c>
      <c r="C3135" s="218">
        <v>44894</v>
      </c>
      <c r="D3135" s="218">
        <v>44890</v>
      </c>
      <c r="E3135" s="1">
        <v>3</v>
      </c>
      <c r="F3135" s="62">
        <v>100.93</v>
      </c>
    </row>
    <row r="3136" spans="1:6" x14ac:dyDescent="0.35">
      <c r="A3136" s="1">
        <v>20</v>
      </c>
      <c r="B3136" s="1" t="s">
        <v>83</v>
      </c>
      <c r="C3136" s="218">
        <v>44894</v>
      </c>
      <c r="D3136" s="218">
        <v>44891</v>
      </c>
      <c r="E3136" s="1">
        <v>2</v>
      </c>
      <c r="F3136" s="62">
        <v>45.93</v>
      </c>
    </row>
    <row r="3137" spans="1:6" x14ac:dyDescent="0.35">
      <c r="A3137" s="1">
        <v>20</v>
      </c>
      <c r="B3137" s="1" t="s">
        <v>83</v>
      </c>
      <c r="C3137" s="218">
        <v>44894</v>
      </c>
      <c r="D3137" s="218">
        <v>44892</v>
      </c>
      <c r="E3137" s="1">
        <v>1</v>
      </c>
      <c r="F3137" s="62">
        <v>51.93</v>
      </c>
    </row>
    <row r="3138" spans="1:6" x14ac:dyDescent="0.35">
      <c r="A3138" s="1">
        <v>20</v>
      </c>
      <c r="B3138" s="1" t="s">
        <v>83</v>
      </c>
      <c r="C3138" s="218">
        <v>44894</v>
      </c>
      <c r="D3138" s="218">
        <v>44893</v>
      </c>
      <c r="E3138" s="1">
        <v>5</v>
      </c>
      <c r="F3138" s="62">
        <v>147.26</v>
      </c>
    </row>
    <row r="3139" spans="1:6" x14ac:dyDescent="0.35">
      <c r="A3139" s="1">
        <v>20</v>
      </c>
      <c r="B3139" s="1" t="s">
        <v>83</v>
      </c>
      <c r="C3139" s="218">
        <v>44894</v>
      </c>
      <c r="D3139" s="218">
        <v>44894</v>
      </c>
      <c r="E3139" s="1">
        <v>11</v>
      </c>
      <c r="F3139" s="62">
        <v>531.66999999999996</v>
      </c>
    </row>
    <row r="3140" spans="1:6" x14ac:dyDescent="0.35">
      <c r="A3140" s="1">
        <v>20</v>
      </c>
      <c r="B3140" s="1" t="s">
        <v>83</v>
      </c>
      <c r="C3140" s="218">
        <v>44895</v>
      </c>
      <c r="D3140" s="218">
        <v>44892</v>
      </c>
      <c r="E3140" s="1">
        <v>7</v>
      </c>
      <c r="F3140" s="62">
        <v>220.82</v>
      </c>
    </row>
    <row r="3141" spans="1:6" x14ac:dyDescent="0.35">
      <c r="A3141" s="1">
        <v>20</v>
      </c>
      <c r="B3141" s="1" t="s">
        <v>83</v>
      </c>
      <c r="C3141" s="218">
        <v>44895</v>
      </c>
      <c r="D3141" s="218">
        <v>44893</v>
      </c>
      <c r="E3141" s="1">
        <v>7</v>
      </c>
      <c r="F3141" s="62">
        <v>165.97</v>
      </c>
    </row>
    <row r="3142" spans="1:6" x14ac:dyDescent="0.35">
      <c r="A3142" s="1">
        <v>20</v>
      </c>
      <c r="B3142" s="1" t="s">
        <v>83</v>
      </c>
      <c r="C3142" s="218">
        <v>44895</v>
      </c>
      <c r="D3142" s="218">
        <v>44894</v>
      </c>
      <c r="E3142" s="1">
        <v>2</v>
      </c>
      <c r="F3142" s="62">
        <v>64.989999999999995</v>
      </c>
    </row>
    <row r="3143" spans="1:6" x14ac:dyDescent="0.35">
      <c r="A3143" s="1">
        <v>20</v>
      </c>
      <c r="B3143" s="1" t="s">
        <v>83</v>
      </c>
      <c r="C3143" s="218">
        <v>44895</v>
      </c>
      <c r="D3143" s="218">
        <v>44895</v>
      </c>
      <c r="E3143" s="1">
        <v>13</v>
      </c>
      <c r="F3143" s="62">
        <v>427.81</v>
      </c>
    </row>
    <row r="3144" spans="1:6" x14ac:dyDescent="0.35">
      <c r="A3144" s="1">
        <v>20</v>
      </c>
      <c r="B3144" s="1" t="s">
        <v>83</v>
      </c>
      <c r="C3144" s="218">
        <v>44896</v>
      </c>
      <c r="D3144" s="218">
        <v>44892</v>
      </c>
      <c r="E3144" s="1">
        <v>2</v>
      </c>
      <c r="F3144" s="62">
        <v>46.87</v>
      </c>
    </row>
    <row r="3145" spans="1:6" x14ac:dyDescent="0.35">
      <c r="A3145" s="1">
        <v>20</v>
      </c>
      <c r="B3145" s="1" t="s">
        <v>83</v>
      </c>
      <c r="C3145" s="218">
        <v>44896</v>
      </c>
      <c r="D3145" s="218">
        <v>44893</v>
      </c>
      <c r="E3145" s="1">
        <v>4</v>
      </c>
      <c r="F3145" s="62">
        <v>213.15</v>
      </c>
    </row>
    <row r="3146" spans="1:6" x14ac:dyDescent="0.35">
      <c r="A3146" s="1">
        <v>20</v>
      </c>
      <c r="B3146" s="1" t="s">
        <v>83</v>
      </c>
      <c r="C3146" s="218">
        <v>44896</v>
      </c>
      <c r="D3146" s="218">
        <v>44894</v>
      </c>
      <c r="E3146" s="1">
        <v>3</v>
      </c>
      <c r="F3146" s="62">
        <v>131.02000000000001</v>
      </c>
    </row>
    <row r="3147" spans="1:6" x14ac:dyDescent="0.35">
      <c r="A3147" s="1">
        <v>20</v>
      </c>
      <c r="B3147" s="1" t="s">
        <v>83</v>
      </c>
      <c r="C3147" s="218">
        <v>44896</v>
      </c>
      <c r="D3147" s="218">
        <v>44895</v>
      </c>
      <c r="E3147" s="1">
        <v>5</v>
      </c>
      <c r="F3147" s="62">
        <v>148.05000000000001</v>
      </c>
    </row>
    <row r="3148" spans="1:6" x14ac:dyDescent="0.35">
      <c r="A3148" s="1">
        <v>20</v>
      </c>
      <c r="B3148" s="1" t="s">
        <v>83</v>
      </c>
      <c r="C3148" s="218">
        <v>44896</v>
      </c>
      <c r="D3148" s="218">
        <v>44896</v>
      </c>
      <c r="E3148" s="1">
        <v>5</v>
      </c>
      <c r="F3148" s="62">
        <v>239.93</v>
      </c>
    </row>
    <row r="3149" spans="1:6" x14ac:dyDescent="0.35">
      <c r="A3149" s="1">
        <v>20</v>
      </c>
      <c r="B3149" s="1" t="s">
        <v>83</v>
      </c>
      <c r="C3149" s="218">
        <v>44897</v>
      </c>
      <c r="D3149" s="218">
        <v>44893</v>
      </c>
      <c r="E3149" s="1">
        <v>6</v>
      </c>
      <c r="F3149" s="62">
        <v>256.66000000000003</v>
      </c>
    </row>
    <row r="3150" spans="1:6" x14ac:dyDescent="0.35">
      <c r="A3150" s="1">
        <v>20</v>
      </c>
      <c r="B3150" s="1" t="s">
        <v>83</v>
      </c>
      <c r="C3150" s="218">
        <v>44897</v>
      </c>
      <c r="D3150" s="218">
        <v>44894</v>
      </c>
      <c r="E3150" s="1">
        <v>5</v>
      </c>
      <c r="F3150" s="62">
        <v>206.41</v>
      </c>
    </row>
    <row r="3151" spans="1:6" x14ac:dyDescent="0.35">
      <c r="A3151" s="1">
        <v>20</v>
      </c>
      <c r="B3151" s="1" t="s">
        <v>83</v>
      </c>
      <c r="C3151" s="218">
        <v>44897</v>
      </c>
      <c r="D3151" s="218">
        <v>44895</v>
      </c>
      <c r="E3151" s="1">
        <v>9</v>
      </c>
      <c r="F3151" s="62">
        <v>230.11</v>
      </c>
    </row>
    <row r="3152" spans="1:6" x14ac:dyDescent="0.35">
      <c r="A3152" s="1">
        <v>20</v>
      </c>
      <c r="B3152" s="1" t="s">
        <v>83</v>
      </c>
      <c r="C3152" s="218">
        <v>44897</v>
      </c>
      <c r="D3152" s="218">
        <v>44896</v>
      </c>
      <c r="E3152" s="1">
        <v>12</v>
      </c>
      <c r="F3152" s="62">
        <v>459.86</v>
      </c>
    </row>
    <row r="3153" spans="1:6" x14ac:dyDescent="0.35">
      <c r="A3153" s="1">
        <v>20</v>
      </c>
      <c r="B3153" s="1" t="s">
        <v>83</v>
      </c>
      <c r="C3153" s="218">
        <v>44897</v>
      </c>
      <c r="D3153" s="218">
        <v>44897</v>
      </c>
      <c r="E3153" s="1">
        <v>4</v>
      </c>
      <c r="F3153" s="62">
        <v>94.54</v>
      </c>
    </row>
    <row r="3154" spans="1:6" x14ac:dyDescent="0.35">
      <c r="A3154" s="1">
        <v>20</v>
      </c>
      <c r="B3154" s="1" t="s">
        <v>83</v>
      </c>
      <c r="C3154" s="218">
        <v>44898</v>
      </c>
      <c r="D3154" s="218">
        <v>44894</v>
      </c>
      <c r="E3154" s="1">
        <v>2</v>
      </c>
      <c r="F3154" s="62">
        <v>107.62</v>
      </c>
    </row>
    <row r="3155" spans="1:6" x14ac:dyDescent="0.35">
      <c r="A3155" s="1">
        <v>20</v>
      </c>
      <c r="B3155" s="1" t="s">
        <v>83</v>
      </c>
      <c r="C3155" s="218">
        <v>44898</v>
      </c>
      <c r="D3155" s="218">
        <v>44895</v>
      </c>
      <c r="E3155" s="1">
        <v>5</v>
      </c>
      <c r="F3155" s="62">
        <v>175.92</v>
      </c>
    </row>
    <row r="3156" spans="1:6" x14ac:dyDescent="0.35">
      <c r="A3156" s="1">
        <v>20</v>
      </c>
      <c r="B3156" s="1" t="s">
        <v>83</v>
      </c>
      <c r="C3156" s="218">
        <v>44898</v>
      </c>
      <c r="D3156" s="218">
        <v>44896</v>
      </c>
      <c r="E3156" s="1">
        <v>9</v>
      </c>
      <c r="F3156" s="62">
        <v>302.19</v>
      </c>
    </row>
    <row r="3157" spans="1:6" x14ac:dyDescent="0.35">
      <c r="A3157" s="1">
        <v>20</v>
      </c>
      <c r="B3157" s="1" t="s">
        <v>83</v>
      </c>
      <c r="C3157" s="218">
        <v>44898</v>
      </c>
      <c r="D3157" s="218">
        <v>44897</v>
      </c>
      <c r="E3157" s="1">
        <v>19</v>
      </c>
      <c r="F3157" s="62">
        <v>537.9</v>
      </c>
    </row>
    <row r="3158" spans="1:6" x14ac:dyDescent="0.35">
      <c r="A3158" s="1">
        <v>20</v>
      </c>
      <c r="B3158" s="1" t="s">
        <v>83</v>
      </c>
      <c r="C3158" s="218">
        <v>44899</v>
      </c>
      <c r="D3158" s="218">
        <v>44895</v>
      </c>
      <c r="E3158" s="1">
        <v>3</v>
      </c>
      <c r="F3158" s="62">
        <v>101.77</v>
      </c>
    </row>
    <row r="3159" spans="1:6" x14ac:dyDescent="0.35">
      <c r="A3159" s="1">
        <v>20</v>
      </c>
      <c r="B3159" s="1" t="s">
        <v>83</v>
      </c>
      <c r="C3159" s="218">
        <v>44899</v>
      </c>
      <c r="D3159" s="218">
        <v>44896</v>
      </c>
      <c r="E3159" s="1">
        <v>4</v>
      </c>
      <c r="F3159" s="62">
        <v>184.73</v>
      </c>
    </row>
    <row r="3160" spans="1:6" x14ac:dyDescent="0.35">
      <c r="A3160" s="1">
        <v>20</v>
      </c>
      <c r="B3160" s="1" t="s">
        <v>83</v>
      </c>
      <c r="C3160" s="218">
        <v>44899</v>
      </c>
      <c r="D3160" s="218">
        <v>44897</v>
      </c>
      <c r="E3160" s="1">
        <v>1</v>
      </c>
      <c r="F3160" s="62">
        <v>23.66</v>
      </c>
    </row>
    <row r="3161" spans="1:6" x14ac:dyDescent="0.35">
      <c r="A3161" s="1">
        <v>20</v>
      </c>
      <c r="B3161" s="1" t="s">
        <v>83</v>
      </c>
      <c r="C3161" s="218">
        <v>44899</v>
      </c>
      <c r="D3161" s="218">
        <v>44899</v>
      </c>
      <c r="E3161" s="1">
        <v>24</v>
      </c>
      <c r="F3161" s="62">
        <v>747.18</v>
      </c>
    </row>
    <row r="3162" spans="1:6" x14ac:dyDescent="0.35">
      <c r="A3162" s="1">
        <v>20</v>
      </c>
      <c r="B3162" s="1" t="s">
        <v>83</v>
      </c>
      <c r="C3162" s="218">
        <v>44900</v>
      </c>
      <c r="D3162" s="218">
        <v>44896</v>
      </c>
      <c r="E3162" s="1">
        <v>1</v>
      </c>
      <c r="F3162" s="62">
        <v>54.35</v>
      </c>
    </row>
    <row r="3163" spans="1:6" x14ac:dyDescent="0.35">
      <c r="A3163" s="1">
        <v>20</v>
      </c>
      <c r="B3163" s="1" t="s">
        <v>83</v>
      </c>
      <c r="C3163" s="218">
        <v>44900</v>
      </c>
      <c r="D3163" s="218">
        <v>44899</v>
      </c>
      <c r="E3163" s="1">
        <v>1</v>
      </c>
      <c r="F3163" s="62">
        <v>23.51</v>
      </c>
    </row>
    <row r="3164" spans="1:6" x14ac:dyDescent="0.35">
      <c r="A3164" s="1">
        <v>20</v>
      </c>
      <c r="B3164" s="1" t="s">
        <v>83</v>
      </c>
      <c r="C3164" s="218">
        <v>44900</v>
      </c>
      <c r="D3164" s="218">
        <v>44900</v>
      </c>
      <c r="E3164" s="1">
        <v>20</v>
      </c>
      <c r="F3164" s="62">
        <v>656.39</v>
      </c>
    </row>
    <row r="3165" spans="1:6" x14ac:dyDescent="0.35">
      <c r="A3165" s="1">
        <v>20</v>
      </c>
      <c r="B3165" s="1" t="s">
        <v>83</v>
      </c>
      <c r="C3165" s="218">
        <v>44901</v>
      </c>
      <c r="D3165" s="218">
        <v>44897</v>
      </c>
      <c r="E3165" s="1">
        <v>2</v>
      </c>
      <c r="F3165" s="62">
        <v>47.42</v>
      </c>
    </row>
    <row r="3166" spans="1:6" x14ac:dyDescent="0.35">
      <c r="A3166" s="1">
        <v>20</v>
      </c>
      <c r="B3166" s="1" t="s">
        <v>83</v>
      </c>
      <c r="C3166" s="218">
        <v>44901</v>
      </c>
      <c r="D3166" s="218">
        <v>44899</v>
      </c>
      <c r="E3166" s="1">
        <v>2</v>
      </c>
      <c r="F3166" s="62">
        <v>47.27</v>
      </c>
    </row>
    <row r="3167" spans="1:6" x14ac:dyDescent="0.35">
      <c r="A3167" s="1">
        <v>20</v>
      </c>
      <c r="B3167" s="1" t="s">
        <v>83</v>
      </c>
      <c r="C3167" s="218">
        <v>44901</v>
      </c>
      <c r="D3167" s="218">
        <v>44900</v>
      </c>
      <c r="E3167" s="1">
        <v>4</v>
      </c>
      <c r="F3167" s="62">
        <v>124.59</v>
      </c>
    </row>
    <row r="3168" spans="1:6" x14ac:dyDescent="0.35">
      <c r="A3168" s="1">
        <v>20</v>
      </c>
      <c r="B3168" s="1" t="s">
        <v>83</v>
      </c>
      <c r="C3168" s="218">
        <v>44901</v>
      </c>
      <c r="D3168" s="218">
        <v>44901</v>
      </c>
      <c r="E3168" s="1">
        <v>13</v>
      </c>
      <c r="F3168" s="62">
        <v>489.4</v>
      </c>
    </row>
    <row r="3169" spans="1:6" x14ac:dyDescent="0.35">
      <c r="A3169" s="1">
        <v>20</v>
      </c>
      <c r="B3169" s="1" t="s">
        <v>83</v>
      </c>
      <c r="C3169" s="218">
        <v>44902</v>
      </c>
      <c r="D3169" s="218">
        <v>44900</v>
      </c>
      <c r="E3169" s="1">
        <v>1</v>
      </c>
      <c r="F3169" s="62">
        <v>23.46</v>
      </c>
    </row>
    <row r="3170" spans="1:6" x14ac:dyDescent="0.35">
      <c r="A3170" s="1">
        <v>20</v>
      </c>
      <c r="B3170" s="1" t="s">
        <v>83</v>
      </c>
      <c r="C3170" s="218">
        <v>44902</v>
      </c>
      <c r="D3170" s="218">
        <v>44901</v>
      </c>
      <c r="E3170" s="1">
        <v>11</v>
      </c>
      <c r="F3170" s="62">
        <v>377.93</v>
      </c>
    </row>
    <row r="3171" spans="1:6" x14ac:dyDescent="0.35">
      <c r="A3171" s="1">
        <v>20</v>
      </c>
      <c r="B3171" s="1" t="s">
        <v>83</v>
      </c>
      <c r="C3171" s="218">
        <v>44902</v>
      </c>
      <c r="D3171" s="218">
        <v>44902</v>
      </c>
      <c r="E3171" s="1">
        <v>15</v>
      </c>
      <c r="F3171" s="62">
        <v>684.71</v>
      </c>
    </row>
    <row r="3172" spans="1:6" x14ac:dyDescent="0.35">
      <c r="A3172" s="1">
        <v>20</v>
      </c>
      <c r="B3172" s="1" t="s">
        <v>83</v>
      </c>
      <c r="C3172" s="218">
        <v>44903</v>
      </c>
      <c r="D3172" s="218">
        <v>44902</v>
      </c>
      <c r="E3172" s="1">
        <v>6</v>
      </c>
      <c r="F3172" s="62">
        <v>233.34</v>
      </c>
    </row>
    <row r="3173" spans="1:6" x14ac:dyDescent="0.35">
      <c r="A3173" s="1">
        <v>20</v>
      </c>
      <c r="B3173" s="1" t="s">
        <v>83</v>
      </c>
      <c r="C3173" s="218">
        <v>44904</v>
      </c>
      <c r="D3173" s="218">
        <v>44904</v>
      </c>
      <c r="E3173" s="1">
        <v>23</v>
      </c>
      <c r="F3173" s="62">
        <v>788.56</v>
      </c>
    </row>
    <row r="3174" spans="1:6" x14ac:dyDescent="0.35">
      <c r="A3174" s="1">
        <v>20</v>
      </c>
      <c r="B3174" s="1" t="s">
        <v>83</v>
      </c>
      <c r="C3174" s="218">
        <v>44905</v>
      </c>
      <c r="D3174" s="218">
        <v>44904</v>
      </c>
      <c r="E3174" s="1">
        <v>2</v>
      </c>
      <c r="F3174" s="62">
        <v>47.27</v>
      </c>
    </row>
    <row r="3175" spans="1:6" x14ac:dyDescent="0.35">
      <c r="A3175" s="1">
        <v>20</v>
      </c>
      <c r="B3175" s="1" t="s">
        <v>83</v>
      </c>
      <c r="C3175" s="218">
        <v>44905</v>
      </c>
      <c r="D3175" s="218">
        <v>44905</v>
      </c>
      <c r="E3175" s="1">
        <v>20</v>
      </c>
      <c r="F3175" s="62">
        <v>625.12</v>
      </c>
    </row>
    <row r="3176" spans="1:6" x14ac:dyDescent="0.35">
      <c r="A3176" s="1">
        <v>20</v>
      </c>
      <c r="B3176" s="1" t="s">
        <v>83</v>
      </c>
      <c r="C3176" s="218">
        <v>44906</v>
      </c>
      <c r="D3176" s="218">
        <v>44904</v>
      </c>
      <c r="E3176" s="1">
        <v>2</v>
      </c>
      <c r="F3176" s="62">
        <v>78.010000000000005</v>
      </c>
    </row>
    <row r="3177" spans="1:6" x14ac:dyDescent="0.35">
      <c r="A3177" s="1">
        <v>20</v>
      </c>
      <c r="B3177" s="1" t="s">
        <v>83</v>
      </c>
      <c r="C3177" s="218">
        <v>44906</v>
      </c>
      <c r="D3177" s="218">
        <v>44905</v>
      </c>
      <c r="E3177" s="1">
        <v>5</v>
      </c>
      <c r="F3177" s="62">
        <v>179.48</v>
      </c>
    </row>
    <row r="3178" spans="1:6" x14ac:dyDescent="0.35">
      <c r="A3178" s="1">
        <v>20</v>
      </c>
      <c r="B3178" s="1" t="s">
        <v>83</v>
      </c>
      <c r="C3178" s="218">
        <v>44906</v>
      </c>
      <c r="D3178" s="218">
        <v>44906</v>
      </c>
      <c r="E3178" s="1">
        <v>17</v>
      </c>
      <c r="F3178" s="62">
        <v>676.35</v>
      </c>
    </row>
    <row r="3179" spans="1:6" x14ac:dyDescent="0.35">
      <c r="A3179" s="1">
        <v>20</v>
      </c>
      <c r="B3179" s="1" t="s">
        <v>83</v>
      </c>
      <c r="C3179" s="218">
        <v>44907</v>
      </c>
      <c r="D3179" s="218">
        <v>44907</v>
      </c>
      <c r="E3179" s="1">
        <v>16</v>
      </c>
      <c r="F3179" s="62">
        <v>593.89</v>
      </c>
    </row>
    <row r="3180" spans="1:6" x14ac:dyDescent="0.35">
      <c r="A3180" s="1">
        <v>20</v>
      </c>
      <c r="B3180" s="1" t="s">
        <v>83</v>
      </c>
      <c r="C3180" s="218">
        <v>44908</v>
      </c>
      <c r="D3180" s="218">
        <v>44906</v>
      </c>
      <c r="E3180" s="1">
        <v>1</v>
      </c>
      <c r="F3180" s="62">
        <v>54.45</v>
      </c>
    </row>
    <row r="3181" spans="1:6" x14ac:dyDescent="0.35">
      <c r="A3181" s="1">
        <v>20</v>
      </c>
      <c r="B3181" s="1" t="s">
        <v>83</v>
      </c>
      <c r="C3181" s="218">
        <v>44908</v>
      </c>
      <c r="D3181" s="218">
        <v>44907</v>
      </c>
      <c r="E3181" s="1">
        <v>3</v>
      </c>
      <c r="F3181" s="62">
        <v>101.77</v>
      </c>
    </row>
    <row r="3182" spans="1:6" x14ac:dyDescent="0.35">
      <c r="A3182" s="1">
        <v>20</v>
      </c>
      <c r="B3182" s="1" t="s">
        <v>83</v>
      </c>
      <c r="C3182" s="218">
        <v>44908</v>
      </c>
      <c r="D3182" s="218">
        <v>44908</v>
      </c>
      <c r="E3182" s="1">
        <v>24</v>
      </c>
      <c r="F3182" s="62">
        <v>782.17</v>
      </c>
    </row>
    <row r="3183" spans="1:6" x14ac:dyDescent="0.35">
      <c r="A3183" s="1">
        <v>20</v>
      </c>
      <c r="B3183" s="1" t="s">
        <v>83</v>
      </c>
      <c r="C3183" s="218">
        <v>44909</v>
      </c>
      <c r="D3183" s="218">
        <v>44906</v>
      </c>
      <c r="E3183" s="1">
        <v>1</v>
      </c>
      <c r="F3183" s="62">
        <v>54.25</v>
      </c>
    </row>
    <row r="3184" spans="1:6" x14ac:dyDescent="0.35">
      <c r="A3184" s="1">
        <v>20</v>
      </c>
      <c r="B3184" s="1" t="s">
        <v>83</v>
      </c>
      <c r="C3184" s="218">
        <v>44909</v>
      </c>
      <c r="D3184" s="218">
        <v>44907</v>
      </c>
      <c r="E3184" s="1">
        <v>4</v>
      </c>
      <c r="F3184" s="62">
        <v>93.85</v>
      </c>
    </row>
    <row r="3185" spans="1:6" x14ac:dyDescent="0.35">
      <c r="A3185" s="1">
        <v>20</v>
      </c>
      <c r="B3185" s="1" t="s">
        <v>83</v>
      </c>
      <c r="C3185" s="218">
        <v>44909</v>
      </c>
      <c r="D3185" s="218">
        <v>44908</v>
      </c>
      <c r="E3185" s="1">
        <v>4</v>
      </c>
      <c r="F3185" s="62">
        <v>124.79</v>
      </c>
    </row>
    <row r="3186" spans="1:6" x14ac:dyDescent="0.35">
      <c r="A3186" s="1">
        <v>20</v>
      </c>
      <c r="B3186" s="1" t="s">
        <v>83</v>
      </c>
      <c r="C3186" s="218">
        <v>44909</v>
      </c>
      <c r="D3186" s="218">
        <v>44909</v>
      </c>
      <c r="E3186" s="1">
        <v>21</v>
      </c>
      <c r="F3186" s="62">
        <v>617.78</v>
      </c>
    </row>
    <row r="3187" spans="1:6" x14ac:dyDescent="0.35">
      <c r="A3187" s="1">
        <v>20</v>
      </c>
      <c r="B3187" s="1" t="s">
        <v>83</v>
      </c>
      <c r="C3187" s="218">
        <v>44910</v>
      </c>
      <c r="D3187" s="218">
        <v>44908</v>
      </c>
      <c r="E3187" s="1">
        <v>2</v>
      </c>
      <c r="F3187" s="62">
        <v>77.709999999999994</v>
      </c>
    </row>
    <row r="3188" spans="1:6" x14ac:dyDescent="0.35">
      <c r="A3188" s="1">
        <v>20</v>
      </c>
      <c r="B3188" s="1" t="s">
        <v>83</v>
      </c>
      <c r="C3188" s="218">
        <v>44910</v>
      </c>
      <c r="D3188" s="218">
        <v>44909</v>
      </c>
      <c r="E3188" s="1">
        <v>18</v>
      </c>
      <c r="F3188" s="62">
        <v>422.46</v>
      </c>
    </row>
    <row r="3189" spans="1:6" x14ac:dyDescent="0.35">
      <c r="A3189" s="1">
        <v>20</v>
      </c>
      <c r="B3189" s="1" t="s">
        <v>83</v>
      </c>
      <c r="C3189" s="218">
        <v>44910</v>
      </c>
      <c r="D3189" s="218">
        <v>44910</v>
      </c>
      <c r="E3189" s="1">
        <v>19</v>
      </c>
      <c r="F3189" s="62">
        <v>783.82</v>
      </c>
    </row>
    <row r="3190" spans="1:6" x14ac:dyDescent="0.35">
      <c r="A3190" s="1">
        <v>20</v>
      </c>
      <c r="B3190" s="1" t="s">
        <v>83</v>
      </c>
      <c r="C3190" s="218">
        <v>44911</v>
      </c>
      <c r="D3190" s="218">
        <v>44909</v>
      </c>
      <c r="E3190" s="1">
        <v>1</v>
      </c>
      <c r="F3190" s="62">
        <v>23.61</v>
      </c>
    </row>
    <row r="3191" spans="1:6" x14ac:dyDescent="0.35">
      <c r="A3191" s="1">
        <v>20</v>
      </c>
      <c r="B3191" s="1" t="s">
        <v>83</v>
      </c>
      <c r="C3191" s="218">
        <v>44911</v>
      </c>
      <c r="D3191" s="218">
        <v>44910</v>
      </c>
      <c r="E3191" s="1">
        <v>6</v>
      </c>
      <c r="F3191" s="62">
        <v>293.67</v>
      </c>
    </row>
    <row r="3192" spans="1:6" x14ac:dyDescent="0.35">
      <c r="A3192" s="1">
        <v>20</v>
      </c>
      <c r="B3192" s="1" t="s">
        <v>83</v>
      </c>
      <c r="C3192" s="218">
        <v>44911</v>
      </c>
      <c r="D3192" s="218">
        <v>44911</v>
      </c>
      <c r="E3192" s="1">
        <v>17</v>
      </c>
      <c r="F3192" s="62">
        <v>672.94</v>
      </c>
    </row>
    <row r="3193" spans="1:6" x14ac:dyDescent="0.35">
      <c r="A3193" s="1">
        <v>20</v>
      </c>
      <c r="B3193" s="1" t="s">
        <v>83</v>
      </c>
      <c r="C3193" s="218">
        <v>44912</v>
      </c>
      <c r="D3193" s="218">
        <v>44911</v>
      </c>
      <c r="E3193" s="1">
        <v>8</v>
      </c>
      <c r="F3193" s="62">
        <v>280.06</v>
      </c>
    </row>
    <row r="3194" spans="1:6" x14ac:dyDescent="0.35">
      <c r="A3194" s="1">
        <v>20</v>
      </c>
      <c r="B3194" s="1" t="s">
        <v>83</v>
      </c>
      <c r="C3194" s="218">
        <v>44912</v>
      </c>
      <c r="D3194" s="218">
        <v>44912</v>
      </c>
      <c r="E3194" s="1">
        <v>20</v>
      </c>
      <c r="F3194" s="62">
        <v>687.98</v>
      </c>
    </row>
    <row r="3195" spans="1:6" x14ac:dyDescent="0.35">
      <c r="A3195" s="1">
        <v>20</v>
      </c>
      <c r="B3195" s="1" t="s">
        <v>83</v>
      </c>
      <c r="C3195" s="218">
        <v>44913</v>
      </c>
      <c r="D3195" s="218">
        <v>44911</v>
      </c>
      <c r="E3195" s="1">
        <v>3</v>
      </c>
      <c r="F3195" s="62">
        <v>71.180000000000007</v>
      </c>
    </row>
    <row r="3196" spans="1:6" x14ac:dyDescent="0.35">
      <c r="A3196" s="1">
        <v>20</v>
      </c>
      <c r="B3196" s="1" t="s">
        <v>83</v>
      </c>
      <c r="C3196" s="218">
        <v>44913</v>
      </c>
      <c r="D3196" s="218">
        <v>44912</v>
      </c>
      <c r="E3196" s="1">
        <v>9</v>
      </c>
      <c r="F3196" s="62">
        <v>209.38</v>
      </c>
    </row>
    <row r="3197" spans="1:6" x14ac:dyDescent="0.35">
      <c r="A3197" s="1">
        <v>20</v>
      </c>
      <c r="B3197" s="1" t="s">
        <v>83</v>
      </c>
      <c r="C3197" s="218">
        <v>44913</v>
      </c>
      <c r="D3197" s="218">
        <v>44913</v>
      </c>
      <c r="E3197" s="1">
        <v>15</v>
      </c>
      <c r="F3197" s="62">
        <v>508.7</v>
      </c>
    </row>
    <row r="3198" spans="1:6" x14ac:dyDescent="0.35">
      <c r="A3198" s="1">
        <v>20</v>
      </c>
      <c r="B3198" s="1" t="s">
        <v>83</v>
      </c>
      <c r="C3198" s="218">
        <v>44914</v>
      </c>
      <c r="D3198" s="218">
        <v>44913</v>
      </c>
      <c r="E3198" s="1">
        <v>2</v>
      </c>
      <c r="F3198" s="62">
        <v>108.8</v>
      </c>
    </row>
    <row r="3199" spans="1:6" x14ac:dyDescent="0.35">
      <c r="A3199" s="1">
        <v>20</v>
      </c>
      <c r="B3199" s="1" t="s">
        <v>83</v>
      </c>
      <c r="C3199" s="218">
        <v>44915</v>
      </c>
      <c r="D3199" s="218">
        <v>44915</v>
      </c>
      <c r="E3199" s="1">
        <v>18</v>
      </c>
      <c r="F3199" s="62">
        <v>637.29999999999995</v>
      </c>
    </row>
    <row r="3200" spans="1:6" x14ac:dyDescent="0.35">
      <c r="A3200" s="1">
        <v>20</v>
      </c>
      <c r="B3200" s="1" t="s">
        <v>83</v>
      </c>
      <c r="C3200" s="218">
        <v>44916</v>
      </c>
      <c r="D3200" s="218">
        <v>44915</v>
      </c>
      <c r="E3200" s="1">
        <v>1</v>
      </c>
      <c r="F3200" s="62">
        <v>23.71</v>
      </c>
    </row>
    <row r="3201" spans="1:6" x14ac:dyDescent="0.35">
      <c r="A3201" s="1">
        <v>20</v>
      </c>
      <c r="B3201" s="1" t="s">
        <v>83</v>
      </c>
      <c r="C3201" s="218">
        <v>44916</v>
      </c>
      <c r="D3201" s="218">
        <v>44916</v>
      </c>
      <c r="E3201" s="1">
        <v>15</v>
      </c>
      <c r="F3201" s="62">
        <v>538.20000000000005</v>
      </c>
    </row>
    <row r="3202" spans="1:6" x14ac:dyDescent="0.35">
      <c r="A3202" s="1">
        <v>20</v>
      </c>
      <c r="B3202" s="1" t="s">
        <v>83</v>
      </c>
      <c r="C3202" s="218">
        <v>44917</v>
      </c>
      <c r="D3202" s="218">
        <v>44915</v>
      </c>
      <c r="E3202" s="1">
        <v>2</v>
      </c>
      <c r="F3202" s="62">
        <v>78.06</v>
      </c>
    </row>
    <row r="3203" spans="1:6" x14ac:dyDescent="0.35">
      <c r="A3203" s="1">
        <v>20</v>
      </c>
      <c r="B3203" s="1" t="s">
        <v>83</v>
      </c>
      <c r="C3203" s="218">
        <v>44917</v>
      </c>
      <c r="D3203" s="218">
        <v>44916</v>
      </c>
      <c r="E3203" s="1">
        <v>7</v>
      </c>
      <c r="F3203" s="62">
        <v>192.8</v>
      </c>
    </row>
    <row r="3204" spans="1:6" x14ac:dyDescent="0.35">
      <c r="A3204" s="1">
        <v>20</v>
      </c>
      <c r="B3204" s="1" t="s">
        <v>83</v>
      </c>
      <c r="C3204" s="218">
        <v>44917</v>
      </c>
      <c r="D3204" s="218">
        <v>44917</v>
      </c>
      <c r="E3204" s="1">
        <v>21</v>
      </c>
      <c r="F3204" s="62">
        <v>679.92</v>
      </c>
    </row>
    <row r="3205" spans="1:6" x14ac:dyDescent="0.35">
      <c r="A3205" s="1">
        <v>20</v>
      </c>
      <c r="B3205" s="1" t="s">
        <v>83</v>
      </c>
      <c r="C3205" s="218">
        <v>44918</v>
      </c>
      <c r="D3205" s="218">
        <v>44915</v>
      </c>
      <c r="E3205" s="1">
        <v>1</v>
      </c>
      <c r="F3205" s="62">
        <v>23.76</v>
      </c>
    </row>
    <row r="3206" spans="1:6" x14ac:dyDescent="0.35">
      <c r="A3206" s="1">
        <v>20</v>
      </c>
      <c r="B3206" s="1" t="s">
        <v>83</v>
      </c>
      <c r="C3206" s="218">
        <v>44918</v>
      </c>
      <c r="D3206" s="218">
        <v>44917</v>
      </c>
      <c r="E3206" s="1">
        <v>3</v>
      </c>
      <c r="F3206" s="62">
        <v>101.82</v>
      </c>
    </row>
    <row r="3207" spans="1:6" x14ac:dyDescent="0.35">
      <c r="A3207" s="1">
        <v>20</v>
      </c>
      <c r="B3207" s="1" t="s">
        <v>83</v>
      </c>
      <c r="C3207" s="218">
        <v>44918</v>
      </c>
      <c r="D3207" s="218">
        <v>44918</v>
      </c>
      <c r="E3207" s="1">
        <v>18</v>
      </c>
      <c r="F3207" s="62">
        <v>730.46</v>
      </c>
    </row>
    <row r="3208" spans="1:6" x14ac:dyDescent="0.35">
      <c r="A3208" s="1">
        <v>20</v>
      </c>
      <c r="B3208" s="1" t="s">
        <v>83</v>
      </c>
      <c r="C3208" s="218">
        <v>44919</v>
      </c>
      <c r="D3208" s="218">
        <v>44918</v>
      </c>
      <c r="E3208" s="1">
        <v>5</v>
      </c>
      <c r="F3208" s="62">
        <v>179.33</v>
      </c>
    </row>
    <row r="3209" spans="1:6" x14ac:dyDescent="0.35">
      <c r="A3209" s="1">
        <v>20</v>
      </c>
      <c r="B3209" s="1" t="s">
        <v>83</v>
      </c>
      <c r="C3209" s="218">
        <v>44919</v>
      </c>
      <c r="D3209" s="218">
        <v>44919</v>
      </c>
      <c r="E3209" s="1">
        <v>24</v>
      </c>
      <c r="F3209" s="62">
        <v>738.97</v>
      </c>
    </row>
    <row r="3210" spans="1:6" x14ac:dyDescent="0.35">
      <c r="A3210" s="1">
        <v>20</v>
      </c>
      <c r="B3210" s="1" t="s">
        <v>83</v>
      </c>
      <c r="C3210" s="218">
        <v>44920</v>
      </c>
      <c r="D3210" s="218">
        <v>44917</v>
      </c>
      <c r="E3210" s="1">
        <v>2</v>
      </c>
      <c r="F3210" s="62">
        <v>47.37</v>
      </c>
    </row>
    <row r="3211" spans="1:6" x14ac:dyDescent="0.35">
      <c r="A3211" s="1">
        <v>20</v>
      </c>
      <c r="B3211" s="1" t="s">
        <v>83</v>
      </c>
      <c r="C3211" s="218">
        <v>44920</v>
      </c>
      <c r="D3211" s="218">
        <v>44919</v>
      </c>
      <c r="E3211" s="1">
        <v>4</v>
      </c>
      <c r="F3211" s="62">
        <v>94.94</v>
      </c>
    </row>
    <row r="3212" spans="1:6" x14ac:dyDescent="0.35">
      <c r="A3212" s="1">
        <v>20</v>
      </c>
      <c r="B3212" s="1" t="s">
        <v>83</v>
      </c>
      <c r="C3212" s="218">
        <v>44920</v>
      </c>
      <c r="D3212" s="218">
        <v>44920</v>
      </c>
      <c r="E3212" s="1">
        <v>22</v>
      </c>
      <c r="F3212" s="62">
        <v>670.81</v>
      </c>
    </row>
    <row r="3213" spans="1:6" x14ac:dyDescent="0.35">
      <c r="A3213" s="1">
        <v>20</v>
      </c>
      <c r="B3213" s="1" t="s">
        <v>83</v>
      </c>
      <c r="C3213" s="218">
        <v>44921</v>
      </c>
      <c r="D3213" s="218">
        <v>44919</v>
      </c>
      <c r="E3213" s="1">
        <v>1</v>
      </c>
      <c r="F3213" s="62">
        <v>23.71</v>
      </c>
    </row>
    <row r="3214" spans="1:6" x14ac:dyDescent="0.35">
      <c r="A3214" s="1">
        <v>20</v>
      </c>
      <c r="B3214" s="1" t="s">
        <v>83</v>
      </c>
      <c r="C3214" s="218">
        <v>44921</v>
      </c>
      <c r="D3214" s="218">
        <v>44920</v>
      </c>
      <c r="E3214" s="1">
        <v>7</v>
      </c>
      <c r="F3214" s="62">
        <v>227.25</v>
      </c>
    </row>
    <row r="3215" spans="1:6" x14ac:dyDescent="0.35">
      <c r="A3215" s="1">
        <v>20</v>
      </c>
      <c r="B3215" s="1" t="s">
        <v>83</v>
      </c>
      <c r="C3215" s="218">
        <v>44921</v>
      </c>
      <c r="D3215" s="218">
        <v>44921</v>
      </c>
      <c r="E3215" s="1">
        <v>16</v>
      </c>
      <c r="F3215" s="62">
        <v>561.37</v>
      </c>
    </row>
    <row r="3216" spans="1:6" x14ac:dyDescent="0.35">
      <c r="A3216" s="1">
        <v>20</v>
      </c>
      <c r="B3216" s="1" t="s">
        <v>83</v>
      </c>
      <c r="C3216" s="218">
        <v>44922</v>
      </c>
      <c r="D3216" s="218">
        <v>44921</v>
      </c>
      <c r="E3216" s="1">
        <v>4</v>
      </c>
      <c r="F3216" s="62">
        <v>186.91</v>
      </c>
    </row>
    <row r="3217" spans="1:6" x14ac:dyDescent="0.35">
      <c r="A3217" s="1">
        <v>20</v>
      </c>
      <c r="B3217" s="1" t="s">
        <v>83</v>
      </c>
      <c r="C3217" s="218">
        <v>44922</v>
      </c>
      <c r="D3217" s="218">
        <v>44922</v>
      </c>
      <c r="E3217" s="1">
        <v>21</v>
      </c>
      <c r="F3217" s="62">
        <v>803.82</v>
      </c>
    </row>
    <row r="3218" spans="1:6" x14ac:dyDescent="0.35">
      <c r="A3218" s="1">
        <v>20</v>
      </c>
      <c r="B3218" s="1" t="s">
        <v>83</v>
      </c>
      <c r="C3218" s="218">
        <v>44923</v>
      </c>
      <c r="D3218" s="218">
        <v>44921</v>
      </c>
      <c r="E3218" s="1">
        <v>2</v>
      </c>
      <c r="F3218" s="62">
        <v>47.37</v>
      </c>
    </row>
    <row r="3219" spans="1:6" x14ac:dyDescent="0.35">
      <c r="A3219" s="1">
        <v>20</v>
      </c>
      <c r="B3219" s="1" t="s">
        <v>83</v>
      </c>
      <c r="C3219" s="218">
        <v>44923</v>
      </c>
      <c r="D3219" s="218">
        <v>44922</v>
      </c>
      <c r="E3219" s="1">
        <v>5</v>
      </c>
      <c r="F3219" s="62">
        <v>143.4</v>
      </c>
    </row>
    <row r="3220" spans="1:6" x14ac:dyDescent="0.35">
      <c r="A3220" s="1">
        <v>20</v>
      </c>
      <c r="B3220" s="1" t="s">
        <v>83</v>
      </c>
      <c r="C3220" s="218">
        <v>44923</v>
      </c>
      <c r="D3220" s="218">
        <v>44923</v>
      </c>
      <c r="E3220" s="1">
        <v>22</v>
      </c>
      <c r="F3220" s="62">
        <v>828.17</v>
      </c>
    </row>
    <row r="3221" spans="1:6" x14ac:dyDescent="0.35">
      <c r="A3221" s="1">
        <v>20</v>
      </c>
      <c r="B3221" s="1" t="s">
        <v>83</v>
      </c>
      <c r="C3221" s="218">
        <v>44924</v>
      </c>
      <c r="D3221" s="218">
        <v>44921</v>
      </c>
      <c r="E3221" s="1">
        <v>1</v>
      </c>
      <c r="F3221" s="62">
        <v>54.4</v>
      </c>
    </row>
    <row r="3222" spans="1:6" x14ac:dyDescent="0.35">
      <c r="A3222" s="1">
        <v>20</v>
      </c>
      <c r="B3222" s="1" t="s">
        <v>83</v>
      </c>
      <c r="C3222" s="218">
        <v>44924</v>
      </c>
      <c r="D3222" s="218">
        <v>44922</v>
      </c>
      <c r="E3222" s="1">
        <v>1</v>
      </c>
      <c r="F3222" s="62">
        <v>23.22</v>
      </c>
    </row>
    <row r="3223" spans="1:6" x14ac:dyDescent="0.35">
      <c r="A3223" s="1">
        <v>20</v>
      </c>
      <c r="B3223" s="1" t="s">
        <v>83</v>
      </c>
      <c r="C3223" s="218">
        <v>44924</v>
      </c>
      <c r="D3223" s="218">
        <v>44923</v>
      </c>
      <c r="E3223" s="1">
        <v>4</v>
      </c>
      <c r="F3223" s="62">
        <v>94.84</v>
      </c>
    </row>
    <row r="3224" spans="1:6" x14ac:dyDescent="0.35">
      <c r="A3224" s="1">
        <v>20</v>
      </c>
      <c r="B3224" s="1" t="s">
        <v>83</v>
      </c>
      <c r="C3224" s="218">
        <v>44924</v>
      </c>
      <c r="D3224" s="218">
        <v>44924</v>
      </c>
      <c r="E3224" s="1">
        <v>25</v>
      </c>
      <c r="F3224" s="62">
        <v>776.19</v>
      </c>
    </row>
    <row r="3225" spans="1:6" x14ac:dyDescent="0.35">
      <c r="A3225" s="1">
        <v>20</v>
      </c>
      <c r="B3225" s="1" t="s">
        <v>83</v>
      </c>
      <c r="C3225" s="218">
        <v>44925</v>
      </c>
      <c r="D3225" s="218">
        <v>44925</v>
      </c>
      <c r="E3225" s="1">
        <v>36</v>
      </c>
      <c r="F3225" s="62">
        <v>1098.78</v>
      </c>
    </row>
    <row r="3226" spans="1:6" x14ac:dyDescent="0.35">
      <c r="A3226" s="1">
        <v>20</v>
      </c>
      <c r="B3226" s="1" t="s">
        <v>83</v>
      </c>
      <c r="C3226" s="218">
        <v>44926</v>
      </c>
      <c r="D3226" s="218">
        <v>44925</v>
      </c>
      <c r="E3226" s="1">
        <v>1</v>
      </c>
      <c r="F3226" s="62">
        <v>23.76</v>
      </c>
    </row>
    <row r="3227" spans="1:6" x14ac:dyDescent="0.35">
      <c r="A3227" s="1">
        <v>20</v>
      </c>
      <c r="B3227" s="1" t="s">
        <v>83</v>
      </c>
      <c r="C3227" s="218">
        <v>44926</v>
      </c>
      <c r="D3227" s="218">
        <v>44926</v>
      </c>
      <c r="E3227" s="1">
        <v>26</v>
      </c>
      <c r="F3227" s="62">
        <v>1133.6300000000001</v>
      </c>
    </row>
    <row r="3228" spans="1:6" x14ac:dyDescent="0.35">
      <c r="A3228" s="1">
        <v>20</v>
      </c>
      <c r="B3228" s="1" t="s">
        <v>83</v>
      </c>
      <c r="C3228" s="218">
        <v>44928</v>
      </c>
      <c r="D3228" s="218">
        <v>44924</v>
      </c>
      <c r="E3228" s="1">
        <v>1</v>
      </c>
      <c r="F3228" s="62">
        <v>23.76</v>
      </c>
    </row>
    <row r="3229" spans="1:6" x14ac:dyDescent="0.35">
      <c r="A3229" s="1">
        <v>20</v>
      </c>
      <c r="B3229" s="1" t="s">
        <v>83</v>
      </c>
      <c r="C3229" s="218">
        <v>44928</v>
      </c>
      <c r="D3229" s="218">
        <v>44926</v>
      </c>
      <c r="E3229" s="1">
        <v>8</v>
      </c>
      <c r="F3229" s="62">
        <v>281.45</v>
      </c>
    </row>
    <row r="3230" spans="1:6" x14ac:dyDescent="0.35">
      <c r="A3230" s="1">
        <v>20</v>
      </c>
      <c r="B3230" s="1" t="s">
        <v>83</v>
      </c>
      <c r="C3230" s="218">
        <v>44928</v>
      </c>
      <c r="D3230" s="218">
        <v>44927</v>
      </c>
      <c r="E3230" s="1">
        <v>15</v>
      </c>
      <c r="F3230" s="62">
        <v>508.5</v>
      </c>
    </row>
    <row r="3231" spans="1:6" x14ac:dyDescent="0.35">
      <c r="A3231" s="1">
        <v>20</v>
      </c>
      <c r="B3231" s="1" t="s">
        <v>83</v>
      </c>
      <c r="C3231" s="218">
        <v>44928</v>
      </c>
      <c r="D3231" s="218">
        <v>44928</v>
      </c>
      <c r="E3231" s="1">
        <v>3</v>
      </c>
      <c r="F3231" s="62">
        <v>71.180000000000007</v>
      </c>
    </row>
    <row r="3232" spans="1:6" x14ac:dyDescent="0.35">
      <c r="A3232" s="1">
        <v>20</v>
      </c>
      <c r="B3232" s="1" t="s">
        <v>83</v>
      </c>
      <c r="C3232" s="218">
        <v>44929</v>
      </c>
      <c r="D3232" s="218">
        <v>44926</v>
      </c>
      <c r="E3232" s="1">
        <v>1</v>
      </c>
      <c r="F3232" s="62">
        <v>23.66</v>
      </c>
    </row>
    <row r="3233" spans="1:6" x14ac:dyDescent="0.35">
      <c r="A3233" s="1">
        <v>20</v>
      </c>
      <c r="B3233" s="1" t="s">
        <v>83</v>
      </c>
      <c r="C3233" s="218">
        <v>44929</v>
      </c>
      <c r="D3233" s="218">
        <v>44927</v>
      </c>
      <c r="E3233" s="1">
        <v>7</v>
      </c>
      <c r="F3233" s="62">
        <v>257.94</v>
      </c>
    </row>
    <row r="3234" spans="1:6" x14ac:dyDescent="0.35">
      <c r="A3234" s="1">
        <v>20</v>
      </c>
      <c r="B3234" s="1" t="s">
        <v>83</v>
      </c>
      <c r="C3234" s="218">
        <v>44929</v>
      </c>
      <c r="D3234" s="218">
        <v>44929</v>
      </c>
      <c r="E3234" s="1">
        <v>27</v>
      </c>
      <c r="F3234" s="62">
        <v>853.45</v>
      </c>
    </row>
    <row r="3235" spans="1:6" x14ac:dyDescent="0.35">
      <c r="A3235" s="1">
        <v>20</v>
      </c>
      <c r="B3235" s="1" t="s">
        <v>83</v>
      </c>
      <c r="C3235" s="218">
        <v>44930</v>
      </c>
      <c r="D3235" s="218">
        <v>44928</v>
      </c>
      <c r="E3235" s="1">
        <v>2</v>
      </c>
      <c r="F3235" s="62">
        <v>108.75</v>
      </c>
    </row>
    <row r="3236" spans="1:6" x14ac:dyDescent="0.35">
      <c r="A3236" s="1">
        <v>20</v>
      </c>
      <c r="B3236" s="1" t="s">
        <v>83</v>
      </c>
      <c r="C3236" s="218">
        <v>44930</v>
      </c>
      <c r="D3236" s="218">
        <v>44929</v>
      </c>
      <c r="E3236" s="1">
        <v>17</v>
      </c>
      <c r="F3236" s="62">
        <v>489.2</v>
      </c>
    </row>
    <row r="3237" spans="1:6" x14ac:dyDescent="0.35">
      <c r="A3237" s="1">
        <v>20</v>
      </c>
      <c r="B3237" s="1" t="s">
        <v>83</v>
      </c>
      <c r="C3237" s="218">
        <v>44930</v>
      </c>
      <c r="D3237" s="218">
        <v>44930</v>
      </c>
      <c r="E3237" s="1">
        <v>22</v>
      </c>
      <c r="F3237" s="62">
        <v>733.52</v>
      </c>
    </row>
    <row r="3238" spans="1:6" x14ac:dyDescent="0.35">
      <c r="A3238" s="1">
        <v>20</v>
      </c>
      <c r="B3238" s="1" t="s">
        <v>83</v>
      </c>
      <c r="C3238" s="218">
        <v>44931</v>
      </c>
      <c r="D3238" s="218">
        <v>44928</v>
      </c>
      <c r="E3238" s="1">
        <v>1</v>
      </c>
      <c r="F3238" s="62">
        <v>23.76</v>
      </c>
    </row>
    <row r="3239" spans="1:6" x14ac:dyDescent="0.35">
      <c r="A3239" s="1">
        <v>20</v>
      </c>
      <c r="B3239" s="1" t="s">
        <v>83</v>
      </c>
      <c r="C3239" s="218">
        <v>44931</v>
      </c>
      <c r="D3239" s="218">
        <v>44929</v>
      </c>
      <c r="E3239" s="1">
        <v>3</v>
      </c>
      <c r="F3239" s="62">
        <v>101.67</v>
      </c>
    </row>
    <row r="3240" spans="1:6" x14ac:dyDescent="0.35">
      <c r="A3240" s="1">
        <v>20</v>
      </c>
      <c r="B3240" s="1" t="s">
        <v>83</v>
      </c>
      <c r="C3240" s="218">
        <v>44931</v>
      </c>
      <c r="D3240" s="218">
        <v>44930</v>
      </c>
      <c r="E3240" s="1">
        <v>11</v>
      </c>
      <c r="F3240" s="62">
        <v>257.3</v>
      </c>
    </row>
    <row r="3241" spans="1:6" x14ac:dyDescent="0.35">
      <c r="A3241" s="1">
        <v>20</v>
      </c>
      <c r="B3241" s="1" t="s">
        <v>83</v>
      </c>
      <c r="C3241" s="218">
        <v>44931</v>
      </c>
      <c r="D3241" s="218">
        <v>44931</v>
      </c>
      <c r="E3241" s="1">
        <v>21</v>
      </c>
      <c r="F3241" s="62">
        <v>742.24</v>
      </c>
    </row>
    <row r="3242" spans="1:6" x14ac:dyDescent="0.35">
      <c r="A3242" s="1">
        <v>20</v>
      </c>
      <c r="B3242" s="1" t="s">
        <v>83</v>
      </c>
      <c r="C3242" s="218">
        <v>44932</v>
      </c>
      <c r="D3242" s="218">
        <v>44929</v>
      </c>
      <c r="E3242" s="1">
        <v>1</v>
      </c>
      <c r="F3242" s="62">
        <v>23.71</v>
      </c>
    </row>
    <row r="3243" spans="1:6" x14ac:dyDescent="0.35">
      <c r="A3243" s="1">
        <v>20</v>
      </c>
      <c r="B3243" s="1" t="s">
        <v>83</v>
      </c>
      <c r="C3243" s="218">
        <v>44932</v>
      </c>
      <c r="D3243" s="218">
        <v>44930</v>
      </c>
      <c r="E3243" s="1">
        <v>1</v>
      </c>
      <c r="F3243" s="62">
        <v>54.35</v>
      </c>
    </row>
    <row r="3244" spans="1:6" x14ac:dyDescent="0.35">
      <c r="A3244" s="1">
        <v>20</v>
      </c>
      <c r="B3244" s="1" t="s">
        <v>83</v>
      </c>
      <c r="C3244" s="218">
        <v>44932</v>
      </c>
      <c r="D3244" s="218">
        <v>44931</v>
      </c>
      <c r="E3244" s="1">
        <v>12</v>
      </c>
      <c r="F3244" s="62">
        <v>340.95</v>
      </c>
    </row>
    <row r="3245" spans="1:6" x14ac:dyDescent="0.35">
      <c r="A3245" s="1">
        <v>20</v>
      </c>
      <c r="B3245" s="1" t="s">
        <v>83</v>
      </c>
      <c r="C3245" s="218">
        <v>44932</v>
      </c>
      <c r="D3245" s="218">
        <v>44932</v>
      </c>
      <c r="E3245" s="1">
        <v>24</v>
      </c>
      <c r="F3245" s="62">
        <v>875.54</v>
      </c>
    </row>
    <row r="3246" spans="1:6" x14ac:dyDescent="0.35">
      <c r="A3246" s="1">
        <v>20</v>
      </c>
      <c r="B3246" s="1" t="s">
        <v>83</v>
      </c>
      <c r="C3246" s="218">
        <v>44933</v>
      </c>
      <c r="D3246" s="218">
        <v>44930</v>
      </c>
      <c r="E3246" s="1">
        <v>1</v>
      </c>
      <c r="F3246" s="62">
        <v>23.76</v>
      </c>
    </row>
    <row r="3247" spans="1:6" x14ac:dyDescent="0.35">
      <c r="A3247" s="1">
        <v>20</v>
      </c>
      <c r="B3247" s="1" t="s">
        <v>83</v>
      </c>
      <c r="C3247" s="218">
        <v>44933</v>
      </c>
      <c r="D3247" s="218">
        <v>44931</v>
      </c>
      <c r="E3247" s="1">
        <v>5</v>
      </c>
      <c r="F3247" s="62">
        <v>114.15</v>
      </c>
    </row>
    <row r="3248" spans="1:6" x14ac:dyDescent="0.35">
      <c r="A3248" s="1">
        <v>20</v>
      </c>
      <c r="B3248" s="1" t="s">
        <v>83</v>
      </c>
      <c r="C3248" s="218">
        <v>44933</v>
      </c>
      <c r="D3248" s="218">
        <v>44932</v>
      </c>
      <c r="E3248" s="1">
        <v>8</v>
      </c>
      <c r="F3248" s="62">
        <v>312.44</v>
      </c>
    </row>
    <row r="3249" spans="1:6" x14ac:dyDescent="0.35">
      <c r="A3249" s="1">
        <v>20</v>
      </c>
      <c r="B3249" s="1" t="s">
        <v>83</v>
      </c>
      <c r="C3249" s="218">
        <v>44933</v>
      </c>
      <c r="D3249" s="218">
        <v>44933</v>
      </c>
      <c r="E3249" s="1">
        <v>21</v>
      </c>
      <c r="F3249" s="62">
        <v>713.09</v>
      </c>
    </row>
    <row r="3250" spans="1:6" x14ac:dyDescent="0.35">
      <c r="A3250" s="1">
        <v>20</v>
      </c>
      <c r="B3250" s="1" t="s">
        <v>83</v>
      </c>
      <c r="C3250" s="218">
        <v>44934</v>
      </c>
      <c r="D3250" s="218">
        <v>44932</v>
      </c>
      <c r="E3250" s="1">
        <v>3</v>
      </c>
      <c r="F3250" s="62">
        <v>101.92</v>
      </c>
    </row>
    <row r="3251" spans="1:6" x14ac:dyDescent="0.35">
      <c r="A3251" s="1">
        <v>20</v>
      </c>
      <c r="B3251" s="1" t="s">
        <v>83</v>
      </c>
      <c r="C3251" s="218">
        <v>44934</v>
      </c>
      <c r="D3251" s="218">
        <v>44933</v>
      </c>
      <c r="E3251" s="1">
        <v>6</v>
      </c>
      <c r="F3251" s="62">
        <v>203.89</v>
      </c>
    </row>
    <row r="3252" spans="1:6" x14ac:dyDescent="0.35">
      <c r="A3252" s="1">
        <v>20</v>
      </c>
      <c r="B3252" s="1" t="s">
        <v>83</v>
      </c>
      <c r="C3252" s="218">
        <v>44934</v>
      </c>
      <c r="D3252" s="218">
        <v>44934</v>
      </c>
      <c r="E3252" s="1">
        <v>19</v>
      </c>
      <c r="F3252" s="62">
        <v>542.61</v>
      </c>
    </row>
    <row r="3253" spans="1:6" x14ac:dyDescent="0.35">
      <c r="A3253" s="1">
        <v>20</v>
      </c>
      <c r="B3253" s="1" t="s">
        <v>83</v>
      </c>
      <c r="C3253" s="218">
        <v>44935</v>
      </c>
      <c r="D3253" s="218">
        <v>44933</v>
      </c>
      <c r="E3253" s="1">
        <v>3</v>
      </c>
      <c r="F3253" s="62">
        <v>71.08</v>
      </c>
    </row>
    <row r="3254" spans="1:6" x14ac:dyDescent="0.35">
      <c r="A3254" s="1">
        <v>20</v>
      </c>
      <c r="B3254" s="1" t="s">
        <v>83</v>
      </c>
      <c r="C3254" s="218">
        <v>44935</v>
      </c>
      <c r="D3254" s="218">
        <v>44934</v>
      </c>
      <c r="E3254" s="1">
        <v>6</v>
      </c>
      <c r="F3254" s="62">
        <v>228.19</v>
      </c>
    </row>
    <row r="3255" spans="1:6" x14ac:dyDescent="0.35">
      <c r="A3255" s="1">
        <v>20</v>
      </c>
      <c r="B3255" s="1" t="s">
        <v>83</v>
      </c>
      <c r="C3255" s="218">
        <v>44935</v>
      </c>
      <c r="D3255" s="218">
        <v>44935</v>
      </c>
      <c r="E3255" s="1">
        <v>17</v>
      </c>
      <c r="F3255" s="62">
        <v>587.05999999999995</v>
      </c>
    </row>
    <row r="3256" spans="1:6" x14ac:dyDescent="0.35">
      <c r="A3256" s="1">
        <v>20</v>
      </c>
      <c r="B3256" s="1" t="s">
        <v>83</v>
      </c>
      <c r="C3256" s="218">
        <v>44936</v>
      </c>
      <c r="D3256" s="218">
        <v>44934</v>
      </c>
      <c r="E3256" s="1">
        <v>3</v>
      </c>
      <c r="F3256" s="62">
        <v>129.13999999999999</v>
      </c>
    </row>
    <row r="3257" spans="1:6" x14ac:dyDescent="0.35">
      <c r="A3257" s="1">
        <v>20</v>
      </c>
      <c r="B3257" s="1" t="s">
        <v>83</v>
      </c>
      <c r="C3257" s="218">
        <v>44936</v>
      </c>
      <c r="D3257" s="218">
        <v>44935</v>
      </c>
      <c r="E3257" s="1">
        <v>3</v>
      </c>
      <c r="F3257" s="62">
        <v>71.08</v>
      </c>
    </row>
    <row r="3258" spans="1:6" x14ac:dyDescent="0.35">
      <c r="A3258" s="1">
        <v>20</v>
      </c>
      <c r="B3258" s="1" t="s">
        <v>83</v>
      </c>
      <c r="C3258" s="218">
        <v>44936</v>
      </c>
      <c r="D3258" s="218">
        <v>44936</v>
      </c>
      <c r="E3258" s="1">
        <v>17</v>
      </c>
      <c r="F3258" s="62">
        <v>706.06</v>
      </c>
    </row>
    <row r="3259" spans="1:6" x14ac:dyDescent="0.35">
      <c r="A3259" s="1">
        <v>20</v>
      </c>
      <c r="B3259" s="1" t="s">
        <v>83</v>
      </c>
      <c r="C3259" s="218">
        <v>44937</v>
      </c>
      <c r="D3259" s="218">
        <v>44935</v>
      </c>
      <c r="E3259" s="1">
        <v>6</v>
      </c>
      <c r="F3259" s="62">
        <v>188.88</v>
      </c>
    </row>
    <row r="3260" spans="1:6" x14ac:dyDescent="0.35">
      <c r="A3260" s="1">
        <v>20</v>
      </c>
      <c r="B3260" s="1" t="s">
        <v>83</v>
      </c>
      <c r="C3260" s="218">
        <v>44937</v>
      </c>
      <c r="D3260" s="218">
        <v>44936</v>
      </c>
      <c r="E3260" s="1">
        <v>9</v>
      </c>
      <c r="F3260" s="62">
        <v>244.13</v>
      </c>
    </row>
    <row r="3261" spans="1:6" x14ac:dyDescent="0.35">
      <c r="A3261" s="1">
        <v>20</v>
      </c>
      <c r="B3261" s="1" t="s">
        <v>83</v>
      </c>
      <c r="C3261" s="218">
        <v>44937</v>
      </c>
      <c r="D3261" s="218">
        <v>44937</v>
      </c>
      <c r="E3261" s="1">
        <v>25</v>
      </c>
      <c r="F3261" s="62">
        <v>806.73</v>
      </c>
    </row>
    <row r="3262" spans="1:6" x14ac:dyDescent="0.35">
      <c r="A3262" s="1">
        <v>20</v>
      </c>
      <c r="B3262" s="1" t="s">
        <v>83</v>
      </c>
      <c r="C3262" s="218">
        <v>44938</v>
      </c>
      <c r="D3262" s="218">
        <v>44936</v>
      </c>
      <c r="E3262" s="1">
        <v>1</v>
      </c>
      <c r="F3262" s="62">
        <v>23.71</v>
      </c>
    </row>
    <row r="3263" spans="1:6" x14ac:dyDescent="0.35">
      <c r="A3263" s="1">
        <v>20</v>
      </c>
      <c r="B3263" s="1" t="s">
        <v>83</v>
      </c>
      <c r="C3263" s="218">
        <v>44938</v>
      </c>
      <c r="D3263" s="218">
        <v>44937</v>
      </c>
      <c r="E3263" s="1">
        <v>2</v>
      </c>
      <c r="F3263" s="62">
        <v>47.47</v>
      </c>
    </row>
    <row r="3264" spans="1:6" x14ac:dyDescent="0.35">
      <c r="A3264" s="1">
        <v>20</v>
      </c>
      <c r="B3264" s="1" t="s">
        <v>83</v>
      </c>
      <c r="C3264" s="218">
        <v>44938</v>
      </c>
      <c r="D3264" s="218">
        <v>44938</v>
      </c>
      <c r="E3264" s="1">
        <v>24</v>
      </c>
      <c r="F3264" s="62">
        <v>722.84</v>
      </c>
    </row>
    <row r="3265" spans="1:6" x14ac:dyDescent="0.35">
      <c r="A3265" s="1">
        <v>20</v>
      </c>
      <c r="B3265" s="1" t="s">
        <v>83</v>
      </c>
      <c r="C3265" s="218">
        <v>44939</v>
      </c>
      <c r="D3265" s="218">
        <v>44936</v>
      </c>
      <c r="E3265" s="1">
        <v>1</v>
      </c>
      <c r="F3265" s="62">
        <v>23.76</v>
      </c>
    </row>
    <row r="3266" spans="1:6" x14ac:dyDescent="0.35">
      <c r="A3266" s="1">
        <v>20</v>
      </c>
      <c r="B3266" s="1" t="s">
        <v>83</v>
      </c>
      <c r="C3266" s="218">
        <v>44939</v>
      </c>
      <c r="D3266" s="218">
        <v>44937</v>
      </c>
      <c r="E3266" s="1">
        <v>2</v>
      </c>
      <c r="F3266" s="62">
        <v>74.2</v>
      </c>
    </row>
    <row r="3267" spans="1:6" x14ac:dyDescent="0.35">
      <c r="A3267" s="1">
        <v>20</v>
      </c>
      <c r="B3267" s="1" t="s">
        <v>83</v>
      </c>
      <c r="C3267" s="218">
        <v>44939</v>
      </c>
      <c r="D3267" s="218">
        <v>44938</v>
      </c>
      <c r="E3267" s="1">
        <v>4</v>
      </c>
      <c r="F3267" s="62">
        <v>125.38</v>
      </c>
    </row>
    <row r="3268" spans="1:6" x14ac:dyDescent="0.35">
      <c r="A3268" s="1">
        <v>20</v>
      </c>
      <c r="B3268" s="1" t="s">
        <v>83</v>
      </c>
      <c r="C3268" s="218">
        <v>44939</v>
      </c>
      <c r="D3268" s="218">
        <v>44939</v>
      </c>
      <c r="E3268" s="1">
        <v>26</v>
      </c>
      <c r="F3268" s="62">
        <v>892.02</v>
      </c>
    </row>
    <row r="3269" spans="1:6" x14ac:dyDescent="0.35">
      <c r="A3269" s="1">
        <v>20</v>
      </c>
      <c r="B3269" s="1" t="s">
        <v>83</v>
      </c>
      <c r="C3269" s="218">
        <v>44940</v>
      </c>
      <c r="D3269" s="218">
        <v>44937</v>
      </c>
      <c r="E3269" s="1">
        <v>2</v>
      </c>
      <c r="F3269" s="62">
        <v>78.11</v>
      </c>
    </row>
    <row r="3270" spans="1:6" x14ac:dyDescent="0.35">
      <c r="A3270" s="1">
        <v>20</v>
      </c>
      <c r="B3270" s="1" t="s">
        <v>83</v>
      </c>
      <c r="C3270" s="218">
        <v>44940</v>
      </c>
      <c r="D3270" s="218">
        <v>44938</v>
      </c>
      <c r="E3270" s="1">
        <v>2</v>
      </c>
      <c r="F3270" s="62">
        <v>45.04</v>
      </c>
    </row>
    <row r="3271" spans="1:6" x14ac:dyDescent="0.35">
      <c r="A3271" s="1">
        <v>20</v>
      </c>
      <c r="B3271" s="1" t="s">
        <v>83</v>
      </c>
      <c r="C3271" s="218">
        <v>44940</v>
      </c>
      <c r="D3271" s="218">
        <v>44939</v>
      </c>
      <c r="E3271" s="1">
        <v>2</v>
      </c>
      <c r="F3271" s="62">
        <v>47.52</v>
      </c>
    </row>
    <row r="3272" spans="1:6" x14ac:dyDescent="0.35">
      <c r="A3272" s="1">
        <v>20</v>
      </c>
      <c r="B3272" s="1" t="s">
        <v>83</v>
      </c>
      <c r="C3272" s="218">
        <v>44940</v>
      </c>
      <c r="D3272" s="218">
        <v>44940</v>
      </c>
      <c r="E3272" s="1">
        <v>26</v>
      </c>
      <c r="F3272" s="62">
        <v>922.52</v>
      </c>
    </row>
    <row r="3273" spans="1:6" x14ac:dyDescent="0.35">
      <c r="A3273" s="1">
        <v>20</v>
      </c>
      <c r="B3273" s="1" t="s">
        <v>83</v>
      </c>
      <c r="C3273" s="218">
        <v>44941</v>
      </c>
      <c r="D3273" s="218">
        <v>44939</v>
      </c>
      <c r="E3273" s="1">
        <v>2</v>
      </c>
      <c r="F3273" s="62">
        <v>47.37</v>
      </c>
    </row>
    <row r="3274" spans="1:6" x14ac:dyDescent="0.35">
      <c r="A3274" s="1">
        <v>20</v>
      </c>
      <c r="B3274" s="1" t="s">
        <v>83</v>
      </c>
      <c r="C3274" s="218">
        <v>44941</v>
      </c>
      <c r="D3274" s="218">
        <v>44940</v>
      </c>
      <c r="E3274" s="1">
        <v>3</v>
      </c>
      <c r="F3274" s="62">
        <v>101.18</v>
      </c>
    </row>
    <row r="3275" spans="1:6" x14ac:dyDescent="0.35">
      <c r="A3275" s="1">
        <v>20</v>
      </c>
      <c r="B3275" s="1" t="s">
        <v>83</v>
      </c>
      <c r="C3275" s="218">
        <v>44941</v>
      </c>
      <c r="D3275" s="218">
        <v>44941</v>
      </c>
      <c r="E3275" s="1">
        <v>28</v>
      </c>
      <c r="F3275" s="62">
        <v>751.99</v>
      </c>
    </row>
    <row r="3276" spans="1:6" x14ac:dyDescent="0.35">
      <c r="A3276" s="1">
        <v>20</v>
      </c>
      <c r="B3276" s="1" t="s">
        <v>83</v>
      </c>
      <c r="C3276" s="218">
        <v>44942</v>
      </c>
      <c r="D3276" s="218">
        <v>44940</v>
      </c>
      <c r="E3276" s="1">
        <v>2</v>
      </c>
      <c r="F3276" s="62">
        <v>78.11</v>
      </c>
    </row>
    <row r="3277" spans="1:6" x14ac:dyDescent="0.35">
      <c r="A3277" s="1">
        <v>20</v>
      </c>
      <c r="B3277" s="1" t="s">
        <v>83</v>
      </c>
      <c r="C3277" s="218">
        <v>44942</v>
      </c>
      <c r="D3277" s="218">
        <v>44941</v>
      </c>
      <c r="E3277" s="1">
        <v>4</v>
      </c>
      <c r="F3277" s="62">
        <v>94.74</v>
      </c>
    </row>
    <row r="3278" spans="1:6" x14ac:dyDescent="0.35">
      <c r="A3278" s="1">
        <v>20</v>
      </c>
      <c r="B3278" s="1" t="s">
        <v>83</v>
      </c>
      <c r="C3278" s="218">
        <v>44942</v>
      </c>
      <c r="D3278" s="218">
        <v>44942</v>
      </c>
      <c r="E3278" s="1">
        <v>27</v>
      </c>
      <c r="F3278" s="62">
        <v>885.54</v>
      </c>
    </row>
    <row r="3279" spans="1:6" x14ac:dyDescent="0.35">
      <c r="A3279" s="1">
        <v>20</v>
      </c>
      <c r="B3279" s="1" t="s">
        <v>83</v>
      </c>
      <c r="C3279" s="218">
        <v>44943</v>
      </c>
      <c r="D3279" s="218">
        <v>44942</v>
      </c>
      <c r="E3279" s="1">
        <v>6</v>
      </c>
      <c r="F3279" s="62">
        <v>172.9</v>
      </c>
    </row>
    <row r="3280" spans="1:6" x14ac:dyDescent="0.35">
      <c r="A3280" s="1">
        <v>20</v>
      </c>
      <c r="B3280" s="1" t="s">
        <v>83</v>
      </c>
      <c r="C3280" s="218">
        <v>44943</v>
      </c>
      <c r="D3280" s="218">
        <v>44943</v>
      </c>
      <c r="E3280" s="1">
        <v>22</v>
      </c>
      <c r="F3280" s="62">
        <v>797.63</v>
      </c>
    </row>
    <row r="3281" spans="1:6" x14ac:dyDescent="0.35">
      <c r="A3281" s="1">
        <v>20</v>
      </c>
      <c r="B3281" s="1" t="s">
        <v>83</v>
      </c>
      <c r="C3281" s="218">
        <v>44944</v>
      </c>
      <c r="D3281" s="218">
        <v>44941</v>
      </c>
      <c r="E3281" s="1">
        <v>1</v>
      </c>
      <c r="F3281" s="62">
        <v>23.26</v>
      </c>
    </row>
    <row r="3282" spans="1:6" x14ac:dyDescent="0.35">
      <c r="A3282" s="1">
        <v>20</v>
      </c>
      <c r="B3282" s="1" t="s">
        <v>83</v>
      </c>
      <c r="C3282" s="218">
        <v>44944</v>
      </c>
      <c r="D3282" s="218">
        <v>44942</v>
      </c>
      <c r="E3282" s="1">
        <v>2</v>
      </c>
      <c r="F3282" s="62">
        <v>77.81</v>
      </c>
    </row>
    <row r="3283" spans="1:6" x14ac:dyDescent="0.35">
      <c r="A3283" s="1">
        <v>20</v>
      </c>
      <c r="B3283" s="1" t="s">
        <v>83</v>
      </c>
      <c r="C3283" s="218">
        <v>44944</v>
      </c>
      <c r="D3283" s="218">
        <v>44943</v>
      </c>
      <c r="E3283" s="1">
        <v>4</v>
      </c>
      <c r="F3283" s="62">
        <v>156.22</v>
      </c>
    </row>
    <row r="3284" spans="1:6" x14ac:dyDescent="0.35">
      <c r="A3284" s="1">
        <v>20</v>
      </c>
      <c r="B3284" s="1" t="s">
        <v>83</v>
      </c>
      <c r="C3284" s="218">
        <v>44944</v>
      </c>
      <c r="D3284" s="218">
        <v>44944</v>
      </c>
      <c r="E3284" s="1">
        <v>28</v>
      </c>
      <c r="F3284" s="62">
        <v>938.84</v>
      </c>
    </row>
    <row r="3285" spans="1:6" x14ac:dyDescent="0.35">
      <c r="A3285" s="1">
        <v>20</v>
      </c>
      <c r="B3285" s="1" t="s">
        <v>83</v>
      </c>
      <c r="C3285" s="218">
        <v>44945</v>
      </c>
      <c r="D3285" s="218">
        <v>44944</v>
      </c>
      <c r="E3285" s="1">
        <v>4</v>
      </c>
      <c r="F3285" s="62">
        <v>155.87</v>
      </c>
    </row>
    <row r="3286" spans="1:6" x14ac:dyDescent="0.35">
      <c r="A3286" s="1">
        <v>20</v>
      </c>
      <c r="B3286" s="1" t="s">
        <v>83</v>
      </c>
      <c r="C3286" s="218">
        <v>44945</v>
      </c>
      <c r="D3286" s="218">
        <v>44945</v>
      </c>
      <c r="E3286" s="1">
        <v>14</v>
      </c>
      <c r="F3286" s="62">
        <v>453.51</v>
      </c>
    </row>
    <row r="3287" spans="1:6" x14ac:dyDescent="0.35">
      <c r="A3287" s="1">
        <v>20</v>
      </c>
      <c r="B3287" s="1" t="s">
        <v>83</v>
      </c>
      <c r="C3287" s="218">
        <v>44946</v>
      </c>
      <c r="D3287" s="218">
        <v>44943</v>
      </c>
      <c r="E3287" s="1">
        <v>3</v>
      </c>
      <c r="F3287" s="62">
        <v>132.31</v>
      </c>
    </row>
    <row r="3288" spans="1:6" x14ac:dyDescent="0.35">
      <c r="A3288" s="1">
        <v>20</v>
      </c>
      <c r="B3288" s="1" t="s">
        <v>83</v>
      </c>
      <c r="C3288" s="218">
        <v>44946</v>
      </c>
      <c r="D3288" s="218">
        <v>44944</v>
      </c>
      <c r="E3288" s="1">
        <v>7</v>
      </c>
      <c r="F3288" s="62">
        <v>164.09</v>
      </c>
    </row>
    <row r="3289" spans="1:6" x14ac:dyDescent="0.35">
      <c r="A3289" s="1">
        <v>20</v>
      </c>
      <c r="B3289" s="1" t="s">
        <v>83</v>
      </c>
      <c r="C3289" s="218">
        <v>44946</v>
      </c>
      <c r="D3289" s="218">
        <v>44945</v>
      </c>
      <c r="E3289" s="1">
        <v>16</v>
      </c>
      <c r="F3289" s="62">
        <v>620.03</v>
      </c>
    </row>
    <row r="3290" spans="1:6" x14ac:dyDescent="0.35">
      <c r="A3290" s="1">
        <v>20</v>
      </c>
      <c r="B3290" s="1" t="s">
        <v>83</v>
      </c>
      <c r="C3290" s="218">
        <v>44946</v>
      </c>
      <c r="D3290" s="218">
        <v>44946</v>
      </c>
      <c r="E3290" s="1">
        <v>10</v>
      </c>
      <c r="F3290" s="62">
        <v>451.83</v>
      </c>
    </row>
    <row r="3291" spans="1:6" x14ac:dyDescent="0.35">
      <c r="A3291" s="1">
        <v>20</v>
      </c>
      <c r="B3291" s="1" t="s">
        <v>83</v>
      </c>
      <c r="C3291" s="218">
        <v>44948</v>
      </c>
      <c r="D3291" s="218">
        <v>44944</v>
      </c>
      <c r="E3291" s="1">
        <v>1</v>
      </c>
      <c r="F3291" s="62">
        <v>23.76</v>
      </c>
    </row>
    <row r="3292" spans="1:6" x14ac:dyDescent="0.35">
      <c r="A3292" s="1">
        <v>20</v>
      </c>
      <c r="B3292" s="1" t="s">
        <v>83</v>
      </c>
      <c r="C3292" s="218">
        <v>44948</v>
      </c>
      <c r="D3292" s="218">
        <v>44945</v>
      </c>
      <c r="E3292" s="1">
        <v>3</v>
      </c>
      <c r="F3292" s="62">
        <v>71.180000000000007</v>
      </c>
    </row>
    <row r="3293" spans="1:6" x14ac:dyDescent="0.35">
      <c r="A3293" s="1">
        <v>20</v>
      </c>
      <c r="B3293" s="1" t="s">
        <v>83</v>
      </c>
      <c r="C3293" s="218">
        <v>44948</v>
      </c>
      <c r="D3293" s="218">
        <v>44946</v>
      </c>
      <c r="E3293" s="1">
        <v>5</v>
      </c>
      <c r="F3293" s="62">
        <v>148.94</v>
      </c>
    </row>
    <row r="3294" spans="1:6" x14ac:dyDescent="0.35">
      <c r="A3294" s="1">
        <v>20</v>
      </c>
      <c r="B3294" s="1" t="s">
        <v>83</v>
      </c>
      <c r="C3294" s="218">
        <v>44948</v>
      </c>
      <c r="D3294" s="218">
        <v>44947</v>
      </c>
      <c r="E3294" s="1">
        <v>9</v>
      </c>
      <c r="F3294" s="62">
        <v>305.61</v>
      </c>
    </row>
    <row r="3295" spans="1:6" x14ac:dyDescent="0.35">
      <c r="A3295" s="1">
        <v>20</v>
      </c>
      <c r="B3295" s="1" t="s">
        <v>83</v>
      </c>
      <c r="C3295" s="218">
        <v>44948</v>
      </c>
      <c r="D3295" s="218">
        <v>44948</v>
      </c>
      <c r="E3295" s="1">
        <v>8</v>
      </c>
      <c r="F3295" s="62">
        <v>343.33</v>
      </c>
    </row>
    <row r="3296" spans="1:6" x14ac:dyDescent="0.35">
      <c r="A3296" s="1">
        <v>20</v>
      </c>
      <c r="B3296" s="1" t="s">
        <v>83</v>
      </c>
      <c r="C3296" s="218">
        <v>44949</v>
      </c>
      <c r="D3296" s="218">
        <v>44947</v>
      </c>
      <c r="E3296" s="1">
        <v>9</v>
      </c>
      <c r="F3296" s="62">
        <v>274.97000000000003</v>
      </c>
    </row>
    <row r="3297" spans="1:6" x14ac:dyDescent="0.35">
      <c r="A3297" s="1">
        <v>20</v>
      </c>
      <c r="B3297" s="1" t="s">
        <v>83</v>
      </c>
      <c r="C3297" s="218">
        <v>44950</v>
      </c>
      <c r="D3297" s="218">
        <v>44946</v>
      </c>
      <c r="E3297" s="1">
        <v>3</v>
      </c>
      <c r="F3297" s="62">
        <v>132.46</v>
      </c>
    </row>
    <row r="3298" spans="1:6" x14ac:dyDescent="0.35">
      <c r="A3298" s="1">
        <v>20</v>
      </c>
      <c r="B3298" s="1" t="s">
        <v>83</v>
      </c>
      <c r="C3298" s="218">
        <v>44950</v>
      </c>
      <c r="D3298" s="218">
        <v>44947</v>
      </c>
      <c r="E3298" s="1">
        <v>19</v>
      </c>
      <c r="F3298" s="62">
        <v>634.66999999999996</v>
      </c>
    </row>
    <row r="3299" spans="1:6" x14ac:dyDescent="0.35">
      <c r="A3299" s="1">
        <v>20</v>
      </c>
      <c r="B3299" s="1" t="s">
        <v>83</v>
      </c>
      <c r="C3299" s="218">
        <v>44950</v>
      </c>
      <c r="D3299" s="218">
        <v>44948</v>
      </c>
      <c r="E3299" s="1">
        <v>17</v>
      </c>
      <c r="F3299" s="62">
        <v>647.99</v>
      </c>
    </row>
    <row r="3300" spans="1:6" x14ac:dyDescent="0.35">
      <c r="A3300" s="1">
        <v>20</v>
      </c>
      <c r="B3300" s="1" t="s">
        <v>83</v>
      </c>
      <c r="C3300" s="218">
        <v>44950</v>
      </c>
      <c r="D3300" s="218">
        <v>44950</v>
      </c>
      <c r="E3300" s="1">
        <v>12</v>
      </c>
      <c r="F3300" s="62">
        <v>437.57</v>
      </c>
    </row>
    <row r="3301" spans="1:6" x14ac:dyDescent="0.35">
      <c r="A3301" s="1">
        <v>20</v>
      </c>
      <c r="B3301" s="1" t="s">
        <v>83</v>
      </c>
      <c r="C3301" s="218">
        <v>44951</v>
      </c>
      <c r="D3301" s="218">
        <v>44948</v>
      </c>
      <c r="E3301" s="1">
        <v>6</v>
      </c>
      <c r="F3301" s="62">
        <v>172.65</v>
      </c>
    </row>
    <row r="3302" spans="1:6" x14ac:dyDescent="0.35">
      <c r="A3302" s="1">
        <v>20</v>
      </c>
      <c r="B3302" s="1" t="s">
        <v>83</v>
      </c>
      <c r="C3302" s="218">
        <v>44951</v>
      </c>
      <c r="D3302" s="218">
        <v>44949</v>
      </c>
      <c r="E3302" s="1">
        <v>5</v>
      </c>
      <c r="F3302" s="62">
        <v>210.57</v>
      </c>
    </row>
    <row r="3303" spans="1:6" x14ac:dyDescent="0.35">
      <c r="A3303" s="1">
        <v>20</v>
      </c>
      <c r="B3303" s="1" t="s">
        <v>83</v>
      </c>
      <c r="C3303" s="218">
        <v>44951</v>
      </c>
      <c r="D3303" s="218">
        <v>44950</v>
      </c>
      <c r="E3303" s="1">
        <v>14</v>
      </c>
      <c r="F3303" s="62">
        <v>391.58</v>
      </c>
    </row>
    <row r="3304" spans="1:6" x14ac:dyDescent="0.35">
      <c r="A3304" s="1">
        <v>20</v>
      </c>
      <c r="B3304" s="1" t="s">
        <v>83</v>
      </c>
      <c r="C3304" s="218">
        <v>44951</v>
      </c>
      <c r="D3304" s="218">
        <v>44951</v>
      </c>
      <c r="E3304" s="1">
        <v>16</v>
      </c>
      <c r="F3304" s="62">
        <v>654.82000000000005</v>
      </c>
    </row>
    <row r="3305" spans="1:6" x14ac:dyDescent="0.35">
      <c r="A3305" s="1">
        <v>20</v>
      </c>
      <c r="B3305" s="1" t="s">
        <v>83</v>
      </c>
      <c r="C3305" s="218">
        <v>44952</v>
      </c>
      <c r="D3305" s="218">
        <v>44949</v>
      </c>
      <c r="E3305" s="1">
        <v>4</v>
      </c>
      <c r="F3305" s="62">
        <v>125.63</v>
      </c>
    </row>
    <row r="3306" spans="1:6" x14ac:dyDescent="0.35">
      <c r="A3306" s="1">
        <v>20</v>
      </c>
      <c r="B3306" s="1" t="s">
        <v>83</v>
      </c>
      <c r="C3306" s="218">
        <v>44952</v>
      </c>
      <c r="D3306" s="218">
        <v>44950</v>
      </c>
      <c r="E3306" s="1">
        <v>6</v>
      </c>
      <c r="F3306" s="62">
        <v>230.22</v>
      </c>
    </row>
    <row r="3307" spans="1:6" x14ac:dyDescent="0.35">
      <c r="A3307" s="1">
        <v>20</v>
      </c>
      <c r="B3307" s="1" t="s">
        <v>83</v>
      </c>
      <c r="C3307" s="218">
        <v>44952</v>
      </c>
      <c r="D3307" s="218">
        <v>44951</v>
      </c>
      <c r="E3307" s="1">
        <v>13</v>
      </c>
      <c r="F3307" s="62">
        <v>396.24</v>
      </c>
    </row>
    <row r="3308" spans="1:6" x14ac:dyDescent="0.35">
      <c r="A3308" s="1">
        <v>20</v>
      </c>
      <c r="B3308" s="1" t="s">
        <v>83</v>
      </c>
      <c r="C3308" s="218">
        <v>44952</v>
      </c>
      <c r="D3308" s="218">
        <v>44952</v>
      </c>
      <c r="E3308" s="1">
        <v>1</v>
      </c>
      <c r="F3308" s="62">
        <v>23.66</v>
      </c>
    </row>
    <row r="3309" spans="1:6" x14ac:dyDescent="0.35">
      <c r="A3309" s="1">
        <v>21</v>
      </c>
      <c r="B3309" s="1" t="s">
        <v>84</v>
      </c>
      <c r="C3309" s="218">
        <v>44879</v>
      </c>
      <c r="D3309" s="218">
        <v>44878</v>
      </c>
      <c r="E3309" s="1">
        <v>7</v>
      </c>
      <c r="F3309" s="62">
        <v>161.02000000000001</v>
      </c>
    </row>
    <row r="3310" spans="1:6" x14ac:dyDescent="0.35">
      <c r="A3310" s="1">
        <v>21</v>
      </c>
      <c r="B3310" s="1" t="s">
        <v>84</v>
      </c>
      <c r="C3310" s="218">
        <v>44879</v>
      </c>
      <c r="D3310" s="218">
        <v>44879</v>
      </c>
      <c r="E3310" s="1">
        <v>1</v>
      </c>
      <c r="F3310" s="62">
        <v>21.04</v>
      </c>
    </row>
    <row r="3311" spans="1:6" x14ac:dyDescent="0.35">
      <c r="A3311" s="1">
        <v>21</v>
      </c>
      <c r="B3311" s="1" t="s">
        <v>84</v>
      </c>
      <c r="C3311" s="218">
        <v>44880</v>
      </c>
      <c r="D3311" s="218">
        <v>44878</v>
      </c>
      <c r="E3311" s="1">
        <v>3</v>
      </c>
      <c r="F3311" s="62">
        <v>70.98</v>
      </c>
    </row>
    <row r="3312" spans="1:6" x14ac:dyDescent="0.35">
      <c r="A3312" s="1">
        <v>21</v>
      </c>
      <c r="B3312" s="1" t="s">
        <v>84</v>
      </c>
      <c r="C3312" s="218">
        <v>44880</v>
      </c>
      <c r="D3312" s="218">
        <v>44879</v>
      </c>
      <c r="E3312" s="1">
        <v>5</v>
      </c>
      <c r="F3312" s="62">
        <v>144.68</v>
      </c>
    </row>
    <row r="3313" spans="1:6" x14ac:dyDescent="0.35">
      <c r="A3313" s="1">
        <v>21</v>
      </c>
      <c r="B3313" s="1" t="s">
        <v>84</v>
      </c>
      <c r="C3313" s="218">
        <v>44880</v>
      </c>
      <c r="D3313" s="218">
        <v>44880</v>
      </c>
      <c r="E3313" s="1">
        <v>4</v>
      </c>
      <c r="F3313" s="62">
        <v>121.52</v>
      </c>
    </row>
    <row r="3314" spans="1:6" x14ac:dyDescent="0.35">
      <c r="A3314" s="1">
        <v>21</v>
      </c>
      <c r="B3314" s="1" t="s">
        <v>84</v>
      </c>
      <c r="C3314" s="218">
        <v>44881</v>
      </c>
      <c r="D3314" s="218">
        <v>44878</v>
      </c>
      <c r="E3314" s="1">
        <v>6</v>
      </c>
      <c r="F3314" s="62">
        <v>138.35</v>
      </c>
    </row>
    <row r="3315" spans="1:6" x14ac:dyDescent="0.35">
      <c r="A3315" s="1">
        <v>21</v>
      </c>
      <c r="B3315" s="1" t="s">
        <v>84</v>
      </c>
      <c r="C3315" s="218">
        <v>44881</v>
      </c>
      <c r="D3315" s="218">
        <v>44879</v>
      </c>
      <c r="E3315" s="1">
        <v>3</v>
      </c>
      <c r="F3315" s="62">
        <v>70.98</v>
      </c>
    </row>
    <row r="3316" spans="1:6" x14ac:dyDescent="0.35">
      <c r="A3316" s="1">
        <v>21</v>
      </c>
      <c r="B3316" s="1" t="s">
        <v>84</v>
      </c>
      <c r="C3316" s="218">
        <v>44881</v>
      </c>
      <c r="D3316" s="218">
        <v>44880</v>
      </c>
      <c r="E3316" s="1">
        <v>10</v>
      </c>
      <c r="F3316" s="62">
        <v>286.55</v>
      </c>
    </row>
    <row r="3317" spans="1:6" x14ac:dyDescent="0.35">
      <c r="A3317" s="1">
        <v>21</v>
      </c>
      <c r="B3317" s="1" t="s">
        <v>84</v>
      </c>
      <c r="C3317" s="218">
        <v>44881</v>
      </c>
      <c r="D3317" s="218">
        <v>44881</v>
      </c>
      <c r="E3317" s="1">
        <v>5</v>
      </c>
      <c r="F3317" s="62">
        <v>116.66</v>
      </c>
    </row>
    <row r="3318" spans="1:6" x14ac:dyDescent="0.35">
      <c r="A3318" s="1">
        <v>21</v>
      </c>
      <c r="B3318" s="1" t="s">
        <v>84</v>
      </c>
      <c r="C3318" s="218">
        <v>44883</v>
      </c>
      <c r="D3318" s="218">
        <v>44879</v>
      </c>
      <c r="E3318" s="1">
        <v>2</v>
      </c>
      <c r="F3318" s="62">
        <v>45.99</v>
      </c>
    </row>
    <row r="3319" spans="1:6" x14ac:dyDescent="0.35">
      <c r="A3319" s="1">
        <v>21</v>
      </c>
      <c r="B3319" s="1" t="s">
        <v>84</v>
      </c>
      <c r="C3319" s="218">
        <v>44883</v>
      </c>
      <c r="D3319" s="218">
        <v>44880</v>
      </c>
      <c r="E3319" s="1">
        <v>5</v>
      </c>
      <c r="F3319" s="62">
        <v>104.3</v>
      </c>
    </row>
    <row r="3320" spans="1:6" x14ac:dyDescent="0.35">
      <c r="A3320" s="1">
        <v>21</v>
      </c>
      <c r="B3320" s="1" t="s">
        <v>84</v>
      </c>
      <c r="C3320" s="218">
        <v>44883</v>
      </c>
      <c r="D3320" s="218">
        <v>44881</v>
      </c>
      <c r="E3320" s="1">
        <v>5</v>
      </c>
      <c r="F3320" s="62">
        <v>167.11</v>
      </c>
    </row>
    <row r="3321" spans="1:6" x14ac:dyDescent="0.35">
      <c r="A3321" s="1">
        <v>21</v>
      </c>
      <c r="B3321" s="1" t="s">
        <v>84</v>
      </c>
      <c r="C3321" s="218">
        <v>44883</v>
      </c>
      <c r="D3321" s="218">
        <v>44882</v>
      </c>
      <c r="E3321" s="1">
        <v>7</v>
      </c>
      <c r="F3321" s="62">
        <v>279.67</v>
      </c>
    </row>
    <row r="3322" spans="1:6" x14ac:dyDescent="0.35">
      <c r="A3322" s="1">
        <v>21</v>
      </c>
      <c r="B3322" s="1" t="s">
        <v>84</v>
      </c>
      <c r="C3322" s="218">
        <v>44884</v>
      </c>
      <c r="D3322" s="218">
        <v>44879</v>
      </c>
      <c r="E3322" s="1">
        <v>2</v>
      </c>
      <c r="F3322" s="62">
        <v>39.65</v>
      </c>
    </row>
    <row r="3323" spans="1:6" x14ac:dyDescent="0.35">
      <c r="A3323" s="1">
        <v>21</v>
      </c>
      <c r="B3323" s="1" t="s">
        <v>84</v>
      </c>
      <c r="C3323" s="218">
        <v>44884</v>
      </c>
      <c r="D3323" s="218">
        <v>44880</v>
      </c>
      <c r="E3323" s="1">
        <v>1</v>
      </c>
      <c r="F3323" s="62">
        <v>54.3</v>
      </c>
    </row>
    <row r="3324" spans="1:6" x14ac:dyDescent="0.35">
      <c r="A3324" s="1">
        <v>21</v>
      </c>
      <c r="B3324" s="1" t="s">
        <v>84</v>
      </c>
      <c r="C3324" s="218">
        <v>44884</v>
      </c>
      <c r="D3324" s="218">
        <v>44881</v>
      </c>
      <c r="E3324" s="1">
        <v>9</v>
      </c>
      <c r="F3324" s="62">
        <v>258.33999999999997</v>
      </c>
    </row>
    <row r="3325" spans="1:6" x14ac:dyDescent="0.35">
      <c r="A3325" s="1">
        <v>21</v>
      </c>
      <c r="B3325" s="1" t="s">
        <v>84</v>
      </c>
      <c r="C3325" s="218">
        <v>44884</v>
      </c>
      <c r="D3325" s="218">
        <v>44882</v>
      </c>
      <c r="E3325" s="1">
        <v>11</v>
      </c>
      <c r="F3325" s="62">
        <v>370.11</v>
      </c>
    </row>
    <row r="3326" spans="1:6" x14ac:dyDescent="0.35">
      <c r="A3326" s="1">
        <v>21</v>
      </c>
      <c r="B3326" s="1" t="s">
        <v>84</v>
      </c>
      <c r="C3326" s="218">
        <v>44884</v>
      </c>
      <c r="D3326" s="218">
        <v>44883</v>
      </c>
      <c r="E3326" s="1">
        <v>3</v>
      </c>
      <c r="F3326" s="62">
        <v>70.930000000000007</v>
      </c>
    </row>
    <row r="3327" spans="1:6" x14ac:dyDescent="0.35">
      <c r="A3327" s="1">
        <v>21</v>
      </c>
      <c r="B3327" s="1" t="s">
        <v>84</v>
      </c>
      <c r="C3327" s="218">
        <v>44885</v>
      </c>
      <c r="D3327" s="218">
        <v>44879</v>
      </c>
      <c r="E3327" s="1">
        <v>1</v>
      </c>
      <c r="F3327" s="62">
        <v>51.93</v>
      </c>
    </row>
    <row r="3328" spans="1:6" x14ac:dyDescent="0.35">
      <c r="A3328" s="1">
        <v>21</v>
      </c>
      <c r="B3328" s="1" t="s">
        <v>84</v>
      </c>
      <c r="C3328" s="218">
        <v>44885</v>
      </c>
      <c r="D3328" s="218">
        <v>44881</v>
      </c>
      <c r="E3328" s="1">
        <v>7</v>
      </c>
      <c r="F3328" s="62">
        <v>158.05000000000001</v>
      </c>
    </row>
    <row r="3329" spans="1:6" x14ac:dyDescent="0.35">
      <c r="A3329" s="1">
        <v>21</v>
      </c>
      <c r="B3329" s="1" t="s">
        <v>84</v>
      </c>
      <c r="C3329" s="218">
        <v>44885</v>
      </c>
      <c r="D3329" s="218">
        <v>44882</v>
      </c>
      <c r="E3329" s="1">
        <v>8</v>
      </c>
      <c r="F3329" s="62">
        <v>309.52</v>
      </c>
    </row>
    <row r="3330" spans="1:6" x14ac:dyDescent="0.35">
      <c r="A3330" s="1">
        <v>21</v>
      </c>
      <c r="B3330" s="1" t="s">
        <v>84</v>
      </c>
      <c r="C3330" s="218">
        <v>44885</v>
      </c>
      <c r="D3330" s="218">
        <v>44883</v>
      </c>
      <c r="E3330" s="1">
        <v>9</v>
      </c>
      <c r="F3330" s="62">
        <v>312.14999999999998</v>
      </c>
    </row>
    <row r="3331" spans="1:6" x14ac:dyDescent="0.35">
      <c r="A3331" s="1">
        <v>21</v>
      </c>
      <c r="B3331" s="1" t="s">
        <v>84</v>
      </c>
      <c r="C3331" s="218">
        <v>44885</v>
      </c>
      <c r="D3331" s="218">
        <v>44884</v>
      </c>
      <c r="E3331" s="1">
        <v>2</v>
      </c>
      <c r="F3331" s="62">
        <v>46.63</v>
      </c>
    </row>
    <row r="3332" spans="1:6" x14ac:dyDescent="0.35">
      <c r="A3332" s="1">
        <v>21</v>
      </c>
      <c r="B3332" s="1" t="s">
        <v>84</v>
      </c>
      <c r="C3332" s="218">
        <v>44885</v>
      </c>
      <c r="D3332" s="218">
        <v>44885</v>
      </c>
      <c r="E3332" s="1">
        <v>2</v>
      </c>
      <c r="F3332" s="62">
        <v>108.6</v>
      </c>
    </row>
    <row r="3333" spans="1:6" x14ac:dyDescent="0.35">
      <c r="A3333" s="1">
        <v>21</v>
      </c>
      <c r="B3333" s="1" t="s">
        <v>84</v>
      </c>
      <c r="C3333" s="218">
        <v>44886</v>
      </c>
      <c r="D3333" s="218">
        <v>44880</v>
      </c>
      <c r="E3333" s="1">
        <v>2</v>
      </c>
      <c r="F3333" s="62">
        <v>41.19</v>
      </c>
    </row>
    <row r="3334" spans="1:6" x14ac:dyDescent="0.35">
      <c r="A3334" s="1">
        <v>21</v>
      </c>
      <c r="B3334" s="1" t="s">
        <v>84</v>
      </c>
      <c r="C3334" s="218">
        <v>44886</v>
      </c>
      <c r="D3334" s="218">
        <v>44881</v>
      </c>
      <c r="E3334" s="1">
        <v>3</v>
      </c>
      <c r="F3334" s="62">
        <v>69.25</v>
      </c>
    </row>
    <row r="3335" spans="1:6" x14ac:dyDescent="0.35">
      <c r="A3335" s="1">
        <v>21</v>
      </c>
      <c r="B3335" s="1" t="s">
        <v>84</v>
      </c>
      <c r="C3335" s="218">
        <v>44886</v>
      </c>
      <c r="D3335" s="218">
        <v>44882</v>
      </c>
      <c r="E3335" s="1">
        <v>3</v>
      </c>
      <c r="F3335" s="62">
        <v>87.21</v>
      </c>
    </row>
    <row r="3336" spans="1:6" x14ac:dyDescent="0.35">
      <c r="A3336" s="1">
        <v>21</v>
      </c>
      <c r="B3336" s="1" t="s">
        <v>84</v>
      </c>
      <c r="C3336" s="218">
        <v>44886</v>
      </c>
      <c r="D3336" s="218">
        <v>44883</v>
      </c>
      <c r="E3336" s="1">
        <v>6</v>
      </c>
      <c r="F3336" s="62">
        <v>225.32</v>
      </c>
    </row>
    <row r="3337" spans="1:6" x14ac:dyDescent="0.35">
      <c r="A3337" s="1">
        <v>21</v>
      </c>
      <c r="B3337" s="1" t="s">
        <v>84</v>
      </c>
      <c r="C3337" s="218">
        <v>44886</v>
      </c>
      <c r="D3337" s="218">
        <v>44884</v>
      </c>
      <c r="E3337" s="1">
        <v>3</v>
      </c>
      <c r="F3337" s="62">
        <v>98.36</v>
      </c>
    </row>
    <row r="3338" spans="1:6" x14ac:dyDescent="0.35">
      <c r="A3338" s="1">
        <v>21</v>
      </c>
      <c r="B3338" s="1" t="s">
        <v>84</v>
      </c>
      <c r="C3338" s="218">
        <v>44886</v>
      </c>
      <c r="D3338" s="218">
        <v>44885</v>
      </c>
      <c r="E3338" s="1">
        <v>2</v>
      </c>
      <c r="F3338" s="62">
        <v>103.11</v>
      </c>
    </row>
    <row r="3339" spans="1:6" x14ac:dyDescent="0.35">
      <c r="A3339" s="1">
        <v>21</v>
      </c>
      <c r="B3339" s="1" t="s">
        <v>84</v>
      </c>
      <c r="C3339" s="218">
        <v>44886</v>
      </c>
      <c r="D3339" s="218">
        <v>44886</v>
      </c>
      <c r="E3339" s="1">
        <v>3</v>
      </c>
      <c r="F3339" s="62">
        <v>132.56</v>
      </c>
    </row>
    <row r="3340" spans="1:6" x14ac:dyDescent="0.35">
      <c r="A3340" s="1">
        <v>21</v>
      </c>
      <c r="B3340" s="1" t="s">
        <v>84</v>
      </c>
      <c r="C3340" s="218">
        <v>44887</v>
      </c>
      <c r="D3340" s="218">
        <v>44881</v>
      </c>
      <c r="E3340" s="1">
        <v>2</v>
      </c>
      <c r="F3340" s="62">
        <v>75.14</v>
      </c>
    </row>
    <row r="3341" spans="1:6" x14ac:dyDescent="0.35">
      <c r="A3341" s="1">
        <v>21</v>
      </c>
      <c r="B3341" s="1" t="s">
        <v>84</v>
      </c>
      <c r="C3341" s="218">
        <v>44887</v>
      </c>
      <c r="D3341" s="218">
        <v>44882</v>
      </c>
      <c r="E3341" s="1">
        <v>1</v>
      </c>
      <c r="F3341" s="62">
        <v>20.29</v>
      </c>
    </row>
    <row r="3342" spans="1:6" x14ac:dyDescent="0.35">
      <c r="A3342" s="1">
        <v>21</v>
      </c>
      <c r="B3342" s="1" t="s">
        <v>84</v>
      </c>
      <c r="C3342" s="218">
        <v>44887</v>
      </c>
      <c r="D3342" s="218">
        <v>44883</v>
      </c>
      <c r="E3342" s="1">
        <v>1</v>
      </c>
      <c r="F3342" s="62">
        <v>23.76</v>
      </c>
    </row>
    <row r="3343" spans="1:6" x14ac:dyDescent="0.35">
      <c r="A3343" s="1">
        <v>21</v>
      </c>
      <c r="B3343" s="1" t="s">
        <v>84</v>
      </c>
      <c r="C3343" s="218">
        <v>44887</v>
      </c>
      <c r="D3343" s="218">
        <v>44884</v>
      </c>
      <c r="E3343" s="1">
        <v>4</v>
      </c>
      <c r="F3343" s="62">
        <v>90.74</v>
      </c>
    </row>
    <row r="3344" spans="1:6" x14ac:dyDescent="0.35">
      <c r="A3344" s="1">
        <v>21</v>
      </c>
      <c r="B3344" s="1" t="s">
        <v>84</v>
      </c>
      <c r="C3344" s="218">
        <v>44887</v>
      </c>
      <c r="D3344" s="218">
        <v>44885</v>
      </c>
      <c r="E3344" s="1">
        <v>6</v>
      </c>
      <c r="F3344" s="62">
        <v>307.49</v>
      </c>
    </row>
    <row r="3345" spans="1:6" x14ac:dyDescent="0.35">
      <c r="A3345" s="1">
        <v>21</v>
      </c>
      <c r="B3345" s="1" t="s">
        <v>84</v>
      </c>
      <c r="C3345" s="218">
        <v>44887</v>
      </c>
      <c r="D3345" s="218">
        <v>44886</v>
      </c>
      <c r="E3345" s="1">
        <v>3</v>
      </c>
      <c r="F3345" s="62">
        <v>100.38</v>
      </c>
    </row>
    <row r="3346" spans="1:6" x14ac:dyDescent="0.35">
      <c r="A3346" s="1">
        <v>21</v>
      </c>
      <c r="B3346" s="1" t="s">
        <v>84</v>
      </c>
      <c r="C3346" s="218">
        <v>44887</v>
      </c>
      <c r="D3346" s="218">
        <v>44887</v>
      </c>
      <c r="E3346" s="1">
        <v>12</v>
      </c>
      <c r="F3346" s="62">
        <v>319.62</v>
      </c>
    </row>
    <row r="3347" spans="1:6" x14ac:dyDescent="0.35">
      <c r="A3347" s="1">
        <v>21</v>
      </c>
      <c r="B3347" s="1" t="s">
        <v>84</v>
      </c>
      <c r="C3347" s="218">
        <v>44888</v>
      </c>
      <c r="D3347" s="218">
        <v>44883</v>
      </c>
      <c r="E3347" s="1">
        <v>1</v>
      </c>
      <c r="F3347" s="62">
        <v>54.45</v>
      </c>
    </row>
    <row r="3348" spans="1:6" x14ac:dyDescent="0.35">
      <c r="A3348" s="1">
        <v>21</v>
      </c>
      <c r="B3348" s="1" t="s">
        <v>84</v>
      </c>
      <c r="C3348" s="218">
        <v>44888</v>
      </c>
      <c r="D3348" s="218">
        <v>44884</v>
      </c>
      <c r="E3348" s="1">
        <v>2</v>
      </c>
      <c r="F3348" s="62">
        <v>71.92</v>
      </c>
    </row>
    <row r="3349" spans="1:6" x14ac:dyDescent="0.35">
      <c r="A3349" s="1">
        <v>21</v>
      </c>
      <c r="B3349" s="1" t="s">
        <v>84</v>
      </c>
      <c r="C3349" s="218">
        <v>44888</v>
      </c>
      <c r="D3349" s="218">
        <v>44886</v>
      </c>
      <c r="E3349" s="1">
        <v>8</v>
      </c>
      <c r="F3349" s="62">
        <v>270.81</v>
      </c>
    </row>
    <row r="3350" spans="1:6" x14ac:dyDescent="0.35">
      <c r="A3350" s="1">
        <v>21</v>
      </c>
      <c r="B3350" s="1" t="s">
        <v>84</v>
      </c>
      <c r="C3350" s="218">
        <v>44888</v>
      </c>
      <c r="D3350" s="218">
        <v>44887</v>
      </c>
      <c r="E3350" s="1">
        <v>4</v>
      </c>
      <c r="F3350" s="62">
        <v>119.59</v>
      </c>
    </row>
    <row r="3351" spans="1:6" x14ac:dyDescent="0.35">
      <c r="A3351" s="1">
        <v>21</v>
      </c>
      <c r="B3351" s="1" t="s">
        <v>84</v>
      </c>
      <c r="C3351" s="218">
        <v>44888</v>
      </c>
      <c r="D3351" s="218">
        <v>44888</v>
      </c>
      <c r="E3351" s="1">
        <v>11</v>
      </c>
      <c r="F3351" s="62">
        <v>433.61</v>
      </c>
    </row>
    <row r="3352" spans="1:6" x14ac:dyDescent="0.35">
      <c r="A3352" s="1">
        <v>21</v>
      </c>
      <c r="B3352" s="1" t="s">
        <v>84</v>
      </c>
      <c r="C3352" s="218">
        <v>44889</v>
      </c>
      <c r="D3352" s="218">
        <v>44884</v>
      </c>
      <c r="E3352" s="1">
        <v>1</v>
      </c>
      <c r="F3352" s="62">
        <v>49.5</v>
      </c>
    </row>
    <row r="3353" spans="1:6" x14ac:dyDescent="0.35">
      <c r="A3353" s="1">
        <v>21</v>
      </c>
      <c r="B3353" s="1" t="s">
        <v>84</v>
      </c>
      <c r="C3353" s="218">
        <v>44889</v>
      </c>
      <c r="D3353" s="218">
        <v>44885</v>
      </c>
      <c r="E3353" s="1">
        <v>3</v>
      </c>
      <c r="F3353" s="62">
        <v>129.59</v>
      </c>
    </row>
    <row r="3354" spans="1:6" x14ac:dyDescent="0.35">
      <c r="A3354" s="1">
        <v>21</v>
      </c>
      <c r="B3354" s="1" t="s">
        <v>84</v>
      </c>
      <c r="C3354" s="218">
        <v>44889</v>
      </c>
      <c r="D3354" s="218">
        <v>44886</v>
      </c>
      <c r="E3354" s="1">
        <v>4</v>
      </c>
      <c r="F3354" s="62">
        <v>213.49</v>
      </c>
    </row>
    <row r="3355" spans="1:6" x14ac:dyDescent="0.35">
      <c r="A3355" s="1">
        <v>21</v>
      </c>
      <c r="B3355" s="1" t="s">
        <v>84</v>
      </c>
      <c r="C3355" s="218">
        <v>44889</v>
      </c>
      <c r="D3355" s="218">
        <v>44887</v>
      </c>
      <c r="E3355" s="1">
        <v>5</v>
      </c>
      <c r="F3355" s="62">
        <v>117.61</v>
      </c>
    </row>
    <row r="3356" spans="1:6" x14ac:dyDescent="0.35">
      <c r="A3356" s="1">
        <v>21</v>
      </c>
      <c r="B3356" s="1" t="s">
        <v>84</v>
      </c>
      <c r="C3356" s="218">
        <v>44889</v>
      </c>
      <c r="D3356" s="218">
        <v>44888</v>
      </c>
      <c r="E3356" s="1">
        <v>2</v>
      </c>
      <c r="F3356" s="62">
        <v>68.849999999999994</v>
      </c>
    </row>
    <row r="3357" spans="1:6" x14ac:dyDescent="0.35">
      <c r="A3357" s="1">
        <v>21</v>
      </c>
      <c r="B3357" s="1" t="s">
        <v>84</v>
      </c>
      <c r="C3357" s="218">
        <v>44889</v>
      </c>
      <c r="D3357" s="218">
        <v>44889</v>
      </c>
      <c r="E3357" s="1">
        <v>5</v>
      </c>
      <c r="F3357" s="62">
        <v>210.67</v>
      </c>
    </row>
    <row r="3358" spans="1:6" x14ac:dyDescent="0.35">
      <c r="A3358" s="1">
        <v>21</v>
      </c>
      <c r="B3358" s="1" t="s">
        <v>84</v>
      </c>
      <c r="C3358" s="218">
        <v>44890</v>
      </c>
      <c r="D3358" s="218">
        <v>44886</v>
      </c>
      <c r="E3358" s="1">
        <v>2</v>
      </c>
      <c r="F3358" s="62">
        <v>77.959999999999994</v>
      </c>
    </row>
    <row r="3359" spans="1:6" x14ac:dyDescent="0.35">
      <c r="A3359" s="1">
        <v>21</v>
      </c>
      <c r="B3359" s="1" t="s">
        <v>84</v>
      </c>
      <c r="C3359" s="218">
        <v>44890</v>
      </c>
      <c r="D3359" s="218">
        <v>44887</v>
      </c>
      <c r="E3359" s="1">
        <v>4</v>
      </c>
      <c r="F3359" s="62">
        <v>92.76</v>
      </c>
    </row>
    <row r="3360" spans="1:6" x14ac:dyDescent="0.35">
      <c r="A3360" s="1">
        <v>21</v>
      </c>
      <c r="B3360" s="1" t="s">
        <v>84</v>
      </c>
      <c r="C3360" s="218">
        <v>44890</v>
      </c>
      <c r="D3360" s="218">
        <v>44888</v>
      </c>
      <c r="E3360" s="1">
        <v>4</v>
      </c>
      <c r="F3360" s="62">
        <v>91.03</v>
      </c>
    </row>
    <row r="3361" spans="1:6" x14ac:dyDescent="0.35">
      <c r="A3361" s="1">
        <v>21</v>
      </c>
      <c r="B3361" s="1" t="s">
        <v>84</v>
      </c>
      <c r="C3361" s="218">
        <v>44890</v>
      </c>
      <c r="D3361" s="218">
        <v>44889</v>
      </c>
      <c r="E3361" s="1">
        <v>10</v>
      </c>
      <c r="F3361" s="62">
        <v>389.31</v>
      </c>
    </row>
    <row r="3362" spans="1:6" x14ac:dyDescent="0.35">
      <c r="A3362" s="1">
        <v>21</v>
      </c>
      <c r="B3362" s="1" t="s">
        <v>84</v>
      </c>
      <c r="C3362" s="218">
        <v>44890</v>
      </c>
      <c r="D3362" s="218">
        <v>44890</v>
      </c>
      <c r="E3362" s="1">
        <v>15</v>
      </c>
      <c r="F3362" s="62">
        <v>433.36</v>
      </c>
    </row>
    <row r="3363" spans="1:6" x14ac:dyDescent="0.35">
      <c r="A3363" s="1">
        <v>21</v>
      </c>
      <c r="B3363" s="1" t="s">
        <v>84</v>
      </c>
      <c r="C3363" s="218">
        <v>44891</v>
      </c>
      <c r="D3363" s="218">
        <v>44886</v>
      </c>
      <c r="E3363" s="1">
        <v>1</v>
      </c>
      <c r="F3363" s="62">
        <v>23.71</v>
      </c>
    </row>
    <row r="3364" spans="1:6" x14ac:dyDescent="0.35">
      <c r="A3364" s="1">
        <v>21</v>
      </c>
      <c r="B3364" s="1" t="s">
        <v>84</v>
      </c>
      <c r="C3364" s="218">
        <v>44891</v>
      </c>
      <c r="D3364" s="218">
        <v>44888</v>
      </c>
      <c r="E3364" s="1">
        <v>3</v>
      </c>
      <c r="F3364" s="62">
        <v>68.16</v>
      </c>
    </row>
    <row r="3365" spans="1:6" x14ac:dyDescent="0.35">
      <c r="A3365" s="1">
        <v>21</v>
      </c>
      <c r="B3365" s="1" t="s">
        <v>84</v>
      </c>
      <c r="C3365" s="218">
        <v>44891</v>
      </c>
      <c r="D3365" s="218">
        <v>44889</v>
      </c>
      <c r="E3365" s="1">
        <v>7</v>
      </c>
      <c r="F3365" s="62">
        <v>160.33000000000001</v>
      </c>
    </row>
    <row r="3366" spans="1:6" x14ac:dyDescent="0.35">
      <c r="A3366" s="1">
        <v>21</v>
      </c>
      <c r="B3366" s="1" t="s">
        <v>84</v>
      </c>
      <c r="C3366" s="218">
        <v>44891</v>
      </c>
      <c r="D3366" s="218">
        <v>44890</v>
      </c>
      <c r="E3366" s="1">
        <v>9</v>
      </c>
      <c r="F3366" s="62">
        <v>239.87</v>
      </c>
    </row>
    <row r="3367" spans="1:6" x14ac:dyDescent="0.35">
      <c r="A3367" s="1">
        <v>21</v>
      </c>
      <c r="B3367" s="1" t="s">
        <v>84</v>
      </c>
      <c r="C3367" s="218">
        <v>44891</v>
      </c>
      <c r="D3367" s="218">
        <v>44891</v>
      </c>
      <c r="E3367" s="1">
        <v>17</v>
      </c>
      <c r="F3367" s="62">
        <v>521.08000000000004</v>
      </c>
    </row>
    <row r="3368" spans="1:6" x14ac:dyDescent="0.35">
      <c r="A3368" s="1">
        <v>21</v>
      </c>
      <c r="B3368" s="1" t="s">
        <v>84</v>
      </c>
      <c r="C3368" s="218">
        <v>44892</v>
      </c>
      <c r="D3368" s="218">
        <v>44888</v>
      </c>
      <c r="E3368" s="1">
        <v>2</v>
      </c>
      <c r="F3368" s="62">
        <v>89.74</v>
      </c>
    </row>
    <row r="3369" spans="1:6" x14ac:dyDescent="0.35">
      <c r="A3369" s="1">
        <v>21</v>
      </c>
      <c r="B3369" s="1" t="s">
        <v>84</v>
      </c>
      <c r="C3369" s="218">
        <v>44892</v>
      </c>
      <c r="D3369" s="218">
        <v>44889</v>
      </c>
      <c r="E3369" s="1">
        <v>2</v>
      </c>
      <c r="F3369" s="62">
        <v>47.37</v>
      </c>
    </row>
    <row r="3370" spans="1:6" x14ac:dyDescent="0.35">
      <c r="A3370" s="1">
        <v>21</v>
      </c>
      <c r="B3370" s="1" t="s">
        <v>84</v>
      </c>
      <c r="C3370" s="218">
        <v>44892</v>
      </c>
      <c r="D3370" s="218">
        <v>44890</v>
      </c>
      <c r="E3370" s="1">
        <v>6</v>
      </c>
      <c r="F3370" s="62">
        <v>171.61</v>
      </c>
    </row>
    <row r="3371" spans="1:6" x14ac:dyDescent="0.35">
      <c r="A3371" s="1">
        <v>21</v>
      </c>
      <c r="B3371" s="1" t="s">
        <v>84</v>
      </c>
      <c r="C3371" s="218">
        <v>44892</v>
      </c>
      <c r="D3371" s="218">
        <v>44891</v>
      </c>
      <c r="E3371" s="1">
        <v>9</v>
      </c>
      <c r="F3371" s="62">
        <v>209.82</v>
      </c>
    </row>
    <row r="3372" spans="1:6" x14ac:dyDescent="0.35">
      <c r="A3372" s="1">
        <v>21</v>
      </c>
      <c r="B3372" s="1" t="s">
        <v>84</v>
      </c>
      <c r="C3372" s="218">
        <v>44892</v>
      </c>
      <c r="D3372" s="218">
        <v>44892</v>
      </c>
      <c r="E3372" s="1">
        <v>17</v>
      </c>
      <c r="F3372" s="62">
        <v>824.56</v>
      </c>
    </row>
    <row r="3373" spans="1:6" x14ac:dyDescent="0.35">
      <c r="A3373" s="1">
        <v>21</v>
      </c>
      <c r="B3373" s="1" t="s">
        <v>84</v>
      </c>
      <c r="C3373" s="218">
        <v>44893</v>
      </c>
      <c r="D3373" s="218">
        <v>44889</v>
      </c>
      <c r="E3373" s="1">
        <v>4</v>
      </c>
      <c r="F3373" s="62">
        <v>121.03</v>
      </c>
    </row>
    <row r="3374" spans="1:6" x14ac:dyDescent="0.35">
      <c r="A3374" s="1">
        <v>21</v>
      </c>
      <c r="B3374" s="1" t="s">
        <v>84</v>
      </c>
      <c r="C3374" s="218">
        <v>44893</v>
      </c>
      <c r="D3374" s="218">
        <v>44890</v>
      </c>
      <c r="E3374" s="1">
        <v>7</v>
      </c>
      <c r="F3374" s="62">
        <v>162.9</v>
      </c>
    </row>
    <row r="3375" spans="1:6" x14ac:dyDescent="0.35">
      <c r="A3375" s="1">
        <v>21</v>
      </c>
      <c r="B3375" s="1" t="s">
        <v>84</v>
      </c>
      <c r="C3375" s="218">
        <v>44893</v>
      </c>
      <c r="D3375" s="218">
        <v>44891</v>
      </c>
      <c r="E3375" s="1">
        <v>8</v>
      </c>
      <c r="F3375" s="62">
        <v>215.03</v>
      </c>
    </row>
    <row r="3376" spans="1:6" x14ac:dyDescent="0.35">
      <c r="A3376" s="1">
        <v>21</v>
      </c>
      <c r="B3376" s="1" t="s">
        <v>84</v>
      </c>
      <c r="C3376" s="218">
        <v>44893</v>
      </c>
      <c r="D3376" s="218">
        <v>44892</v>
      </c>
      <c r="E3376" s="1">
        <v>8</v>
      </c>
      <c r="F3376" s="62">
        <v>337.34</v>
      </c>
    </row>
    <row r="3377" spans="1:6" x14ac:dyDescent="0.35">
      <c r="A3377" s="1">
        <v>21</v>
      </c>
      <c r="B3377" s="1" t="s">
        <v>84</v>
      </c>
      <c r="C3377" s="218">
        <v>44893</v>
      </c>
      <c r="D3377" s="218">
        <v>44893</v>
      </c>
      <c r="E3377" s="1">
        <v>9</v>
      </c>
      <c r="F3377" s="62">
        <v>392.93</v>
      </c>
    </row>
    <row r="3378" spans="1:6" x14ac:dyDescent="0.35">
      <c r="A3378" s="1">
        <v>21</v>
      </c>
      <c r="B3378" s="1" t="s">
        <v>84</v>
      </c>
      <c r="C3378" s="218">
        <v>44894</v>
      </c>
      <c r="D3378" s="218">
        <v>44890</v>
      </c>
      <c r="E3378" s="1">
        <v>1</v>
      </c>
      <c r="F3378" s="62">
        <v>23.76</v>
      </c>
    </row>
    <row r="3379" spans="1:6" x14ac:dyDescent="0.35">
      <c r="A3379" s="1">
        <v>21</v>
      </c>
      <c r="B3379" s="1" t="s">
        <v>84</v>
      </c>
      <c r="C3379" s="218">
        <v>44894</v>
      </c>
      <c r="D3379" s="218">
        <v>44891</v>
      </c>
      <c r="E3379" s="1">
        <v>7</v>
      </c>
      <c r="F3379" s="62">
        <v>161.91</v>
      </c>
    </row>
    <row r="3380" spans="1:6" x14ac:dyDescent="0.35">
      <c r="A3380" s="1">
        <v>21</v>
      </c>
      <c r="B3380" s="1" t="s">
        <v>84</v>
      </c>
      <c r="C3380" s="218">
        <v>44894</v>
      </c>
      <c r="D3380" s="218">
        <v>44892</v>
      </c>
      <c r="E3380" s="1">
        <v>2</v>
      </c>
      <c r="F3380" s="62">
        <v>73.900000000000006</v>
      </c>
    </row>
    <row r="3381" spans="1:6" x14ac:dyDescent="0.35">
      <c r="A3381" s="1">
        <v>21</v>
      </c>
      <c r="B3381" s="1" t="s">
        <v>84</v>
      </c>
      <c r="C3381" s="218">
        <v>44894</v>
      </c>
      <c r="D3381" s="218">
        <v>44893</v>
      </c>
      <c r="E3381" s="1">
        <v>12</v>
      </c>
      <c r="F3381" s="62">
        <v>422.49</v>
      </c>
    </row>
    <row r="3382" spans="1:6" x14ac:dyDescent="0.35">
      <c r="A3382" s="1">
        <v>21</v>
      </c>
      <c r="B3382" s="1" t="s">
        <v>84</v>
      </c>
      <c r="C3382" s="218">
        <v>44894</v>
      </c>
      <c r="D3382" s="218">
        <v>44894</v>
      </c>
      <c r="E3382" s="1">
        <v>9</v>
      </c>
      <c r="F3382" s="62">
        <v>454.95</v>
      </c>
    </row>
    <row r="3383" spans="1:6" x14ac:dyDescent="0.35">
      <c r="A3383" s="1">
        <v>21</v>
      </c>
      <c r="B3383" s="1" t="s">
        <v>84</v>
      </c>
      <c r="C3383" s="218">
        <v>44895</v>
      </c>
      <c r="D3383" s="218">
        <v>44891</v>
      </c>
      <c r="E3383" s="1">
        <v>2</v>
      </c>
      <c r="F3383" s="62">
        <v>47.02</v>
      </c>
    </row>
    <row r="3384" spans="1:6" x14ac:dyDescent="0.35">
      <c r="A3384" s="1">
        <v>21</v>
      </c>
      <c r="B3384" s="1" t="s">
        <v>84</v>
      </c>
      <c r="C3384" s="218">
        <v>44895</v>
      </c>
      <c r="D3384" s="218">
        <v>44892</v>
      </c>
      <c r="E3384" s="1">
        <v>1</v>
      </c>
      <c r="F3384" s="62">
        <v>23.66</v>
      </c>
    </row>
    <row r="3385" spans="1:6" x14ac:dyDescent="0.35">
      <c r="A3385" s="1">
        <v>21</v>
      </c>
      <c r="B3385" s="1" t="s">
        <v>84</v>
      </c>
      <c r="C3385" s="218">
        <v>44895</v>
      </c>
      <c r="D3385" s="218">
        <v>44893</v>
      </c>
      <c r="E3385" s="1">
        <v>4</v>
      </c>
      <c r="F3385" s="62">
        <v>174.14</v>
      </c>
    </row>
    <row r="3386" spans="1:6" x14ac:dyDescent="0.35">
      <c r="A3386" s="1">
        <v>21</v>
      </c>
      <c r="B3386" s="1" t="s">
        <v>84</v>
      </c>
      <c r="C3386" s="218">
        <v>44895</v>
      </c>
      <c r="D3386" s="218">
        <v>44894</v>
      </c>
      <c r="E3386" s="1">
        <v>11</v>
      </c>
      <c r="F3386" s="62">
        <v>348.92</v>
      </c>
    </row>
    <row r="3387" spans="1:6" x14ac:dyDescent="0.35">
      <c r="A3387" s="1">
        <v>21</v>
      </c>
      <c r="B3387" s="1" t="s">
        <v>84</v>
      </c>
      <c r="C3387" s="218">
        <v>44895</v>
      </c>
      <c r="D3387" s="218">
        <v>44895</v>
      </c>
      <c r="E3387" s="1">
        <v>18</v>
      </c>
      <c r="F3387" s="62">
        <v>638.34</v>
      </c>
    </row>
    <row r="3388" spans="1:6" x14ac:dyDescent="0.35">
      <c r="A3388" s="1">
        <v>21</v>
      </c>
      <c r="B3388" s="1" t="s">
        <v>84</v>
      </c>
      <c r="C3388" s="218">
        <v>44896</v>
      </c>
      <c r="D3388" s="218">
        <v>44892</v>
      </c>
      <c r="E3388" s="1">
        <v>1</v>
      </c>
      <c r="F3388" s="62">
        <v>42.87</v>
      </c>
    </row>
    <row r="3389" spans="1:6" x14ac:dyDescent="0.35">
      <c r="A3389" s="1">
        <v>21</v>
      </c>
      <c r="B3389" s="1" t="s">
        <v>84</v>
      </c>
      <c r="C3389" s="218">
        <v>44896</v>
      </c>
      <c r="D3389" s="218">
        <v>44893</v>
      </c>
      <c r="E3389" s="1">
        <v>2</v>
      </c>
      <c r="F3389" s="62">
        <v>103.55</v>
      </c>
    </row>
    <row r="3390" spans="1:6" x14ac:dyDescent="0.35">
      <c r="A3390" s="1">
        <v>21</v>
      </c>
      <c r="B3390" s="1" t="s">
        <v>84</v>
      </c>
      <c r="C3390" s="218">
        <v>44896</v>
      </c>
      <c r="D3390" s="218">
        <v>44894</v>
      </c>
      <c r="E3390" s="1">
        <v>10</v>
      </c>
      <c r="F3390" s="62">
        <v>432.33</v>
      </c>
    </row>
    <row r="3391" spans="1:6" x14ac:dyDescent="0.35">
      <c r="A3391" s="1">
        <v>21</v>
      </c>
      <c r="B3391" s="1" t="s">
        <v>84</v>
      </c>
      <c r="C3391" s="218">
        <v>44896</v>
      </c>
      <c r="D3391" s="218">
        <v>44895</v>
      </c>
      <c r="E3391" s="1">
        <v>10</v>
      </c>
      <c r="F3391" s="62">
        <v>247.19</v>
      </c>
    </row>
    <row r="3392" spans="1:6" x14ac:dyDescent="0.35">
      <c r="A3392" s="1">
        <v>21</v>
      </c>
      <c r="B3392" s="1" t="s">
        <v>84</v>
      </c>
      <c r="C3392" s="218">
        <v>44896</v>
      </c>
      <c r="D3392" s="218">
        <v>44896</v>
      </c>
      <c r="E3392" s="1">
        <v>6</v>
      </c>
      <c r="F3392" s="62">
        <v>263.24</v>
      </c>
    </row>
    <row r="3393" spans="1:6" x14ac:dyDescent="0.35">
      <c r="A3393" s="1">
        <v>21</v>
      </c>
      <c r="B3393" s="1" t="s">
        <v>84</v>
      </c>
      <c r="C3393" s="218">
        <v>44897</v>
      </c>
      <c r="D3393" s="218">
        <v>44893</v>
      </c>
      <c r="E3393" s="1">
        <v>1</v>
      </c>
      <c r="F3393" s="62">
        <v>23.66</v>
      </c>
    </row>
    <row r="3394" spans="1:6" x14ac:dyDescent="0.35">
      <c r="A3394" s="1">
        <v>21</v>
      </c>
      <c r="B3394" s="1" t="s">
        <v>84</v>
      </c>
      <c r="C3394" s="218">
        <v>44897</v>
      </c>
      <c r="D3394" s="218">
        <v>44894</v>
      </c>
      <c r="E3394" s="1">
        <v>4</v>
      </c>
      <c r="F3394" s="62">
        <v>201.76</v>
      </c>
    </row>
    <row r="3395" spans="1:6" x14ac:dyDescent="0.35">
      <c r="A3395" s="1">
        <v>21</v>
      </c>
      <c r="B3395" s="1" t="s">
        <v>84</v>
      </c>
      <c r="C3395" s="218">
        <v>44897</v>
      </c>
      <c r="D3395" s="218">
        <v>44895</v>
      </c>
      <c r="E3395" s="1">
        <v>6</v>
      </c>
      <c r="F3395" s="62">
        <v>167.4</v>
      </c>
    </row>
    <row r="3396" spans="1:6" x14ac:dyDescent="0.35">
      <c r="A3396" s="1">
        <v>21</v>
      </c>
      <c r="B3396" s="1" t="s">
        <v>84</v>
      </c>
      <c r="C3396" s="218">
        <v>44897</v>
      </c>
      <c r="D3396" s="218">
        <v>44896</v>
      </c>
      <c r="E3396" s="1">
        <v>12</v>
      </c>
      <c r="F3396" s="62">
        <v>514.11</v>
      </c>
    </row>
    <row r="3397" spans="1:6" x14ac:dyDescent="0.35">
      <c r="A3397" s="1">
        <v>21</v>
      </c>
      <c r="B3397" s="1" t="s">
        <v>84</v>
      </c>
      <c r="C3397" s="218">
        <v>44897</v>
      </c>
      <c r="D3397" s="218">
        <v>44897</v>
      </c>
      <c r="E3397" s="1">
        <v>8</v>
      </c>
      <c r="F3397" s="62">
        <v>289.13</v>
      </c>
    </row>
    <row r="3398" spans="1:6" x14ac:dyDescent="0.35">
      <c r="A3398" s="1">
        <v>21</v>
      </c>
      <c r="B3398" s="1" t="s">
        <v>84</v>
      </c>
      <c r="C3398" s="218">
        <v>44898</v>
      </c>
      <c r="D3398" s="218">
        <v>44894</v>
      </c>
      <c r="E3398" s="1">
        <v>5</v>
      </c>
      <c r="F3398" s="62">
        <v>204.43</v>
      </c>
    </row>
    <row r="3399" spans="1:6" x14ac:dyDescent="0.35">
      <c r="A3399" s="1">
        <v>21</v>
      </c>
      <c r="B3399" s="1" t="s">
        <v>84</v>
      </c>
      <c r="C3399" s="218">
        <v>44898</v>
      </c>
      <c r="D3399" s="218">
        <v>44895</v>
      </c>
      <c r="E3399" s="1">
        <v>5</v>
      </c>
      <c r="F3399" s="62">
        <v>109.54</v>
      </c>
    </row>
    <row r="3400" spans="1:6" x14ac:dyDescent="0.35">
      <c r="A3400" s="1">
        <v>21</v>
      </c>
      <c r="B3400" s="1" t="s">
        <v>84</v>
      </c>
      <c r="C3400" s="218">
        <v>44898</v>
      </c>
      <c r="D3400" s="218">
        <v>44896</v>
      </c>
      <c r="E3400" s="1">
        <v>4</v>
      </c>
      <c r="F3400" s="62">
        <v>153.5</v>
      </c>
    </row>
    <row r="3401" spans="1:6" x14ac:dyDescent="0.35">
      <c r="A3401" s="1">
        <v>21</v>
      </c>
      <c r="B3401" s="1" t="s">
        <v>84</v>
      </c>
      <c r="C3401" s="218">
        <v>44898</v>
      </c>
      <c r="D3401" s="218">
        <v>44897</v>
      </c>
      <c r="E3401" s="1">
        <v>7</v>
      </c>
      <c r="F3401" s="62">
        <v>217.6</v>
      </c>
    </row>
    <row r="3402" spans="1:6" x14ac:dyDescent="0.35">
      <c r="A3402" s="1">
        <v>21</v>
      </c>
      <c r="B3402" s="1" t="s">
        <v>84</v>
      </c>
      <c r="C3402" s="218">
        <v>44898</v>
      </c>
      <c r="D3402" s="218">
        <v>44898</v>
      </c>
      <c r="E3402" s="1">
        <v>7</v>
      </c>
      <c r="F3402" s="62">
        <v>313.63</v>
      </c>
    </row>
    <row r="3403" spans="1:6" x14ac:dyDescent="0.35">
      <c r="A3403" s="1">
        <v>21</v>
      </c>
      <c r="B3403" s="1" t="s">
        <v>84</v>
      </c>
      <c r="C3403" s="218">
        <v>44899</v>
      </c>
      <c r="D3403" s="218">
        <v>44895</v>
      </c>
      <c r="E3403" s="1">
        <v>3</v>
      </c>
      <c r="F3403" s="62">
        <v>66.58</v>
      </c>
    </row>
    <row r="3404" spans="1:6" x14ac:dyDescent="0.35">
      <c r="A3404" s="1">
        <v>21</v>
      </c>
      <c r="B3404" s="1" t="s">
        <v>84</v>
      </c>
      <c r="C3404" s="218">
        <v>44899</v>
      </c>
      <c r="D3404" s="218">
        <v>44896</v>
      </c>
      <c r="E3404" s="1">
        <v>5</v>
      </c>
      <c r="F3404" s="62">
        <v>144.49</v>
      </c>
    </row>
    <row r="3405" spans="1:6" x14ac:dyDescent="0.35">
      <c r="A3405" s="1">
        <v>21</v>
      </c>
      <c r="B3405" s="1" t="s">
        <v>84</v>
      </c>
      <c r="C3405" s="218">
        <v>44899</v>
      </c>
      <c r="D3405" s="218">
        <v>44897</v>
      </c>
      <c r="E3405" s="1">
        <v>9</v>
      </c>
      <c r="F3405" s="62">
        <v>343.52</v>
      </c>
    </row>
    <row r="3406" spans="1:6" x14ac:dyDescent="0.35">
      <c r="A3406" s="1">
        <v>21</v>
      </c>
      <c r="B3406" s="1" t="s">
        <v>84</v>
      </c>
      <c r="C3406" s="218">
        <v>44899</v>
      </c>
      <c r="D3406" s="218">
        <v>44898</v>
      </c>
      <c r="E3406" s="1">
        <v>6</v>
      </c>
      <c r="F3406" s="62">
        <v>257.89</v>
      </c>
    </row>
    <row r="3407" spans="1:6" x14ac:dyDescent="0.35">
      <c r="A3407" s="1">
        <v>21</v>
      </c>
      <c r="B3407" s="1" t="s">
        <v>84</v>
      </c>
      <c r="C3407" s="218">
        <v>44899</v>
      </c>
      <c r="D3407" s="218">
        <v>44899</v>
      </c>
      <c r="E3407" s="1">
        <v>6</v>
      </c>
      <c r="F3407" s="62">
        <v>289.67</v>
      </c>
    </row>
    <row r="3408" spans="1:6" x14ac:dyDescent="0.35">
      <c r="A3408" s="1">
        <v>21</v>
      </c>
      <c r="B3408" s="1" t="s">
        <v>84</v>
      </c>
      <c r="C3408" s="218">
        <v>44900</v>
      </c>
      <c r="D3408" s="218">
        <v>44896</v>
      </c>
      <c r="E3408" s="1">
        <v>1</v>
      </c>
      <c r="F3408" s="62">
        <v>23.56</v>
      </c>
    </row>
    <row r="3409" spans="1:6" x14ac:dyDescent="0.35">
      <c r="A3409" s="1">
        <v>21</v>
      </c>
      <c r="B3409" s="1" t="s">
        <v>84</v>
      </c>
      <c r="C3409" s="218">
        <v>44900</v>
      </c>
      <c r="D3409" s="218">
        <v>44897</v>
      </c>
      <c r="E3409" s="1">
        <v>7</v>
      </c>
      <c r="F3409" s="62">
        <v>222.01</v>
      </c>
    </row>
    <row r="3410" spans="1:6" x14ac:dyDescent="0.35">
      <c r="A3410" s="1">
        <v>21</v>
      </c>
      <c r="B3410" s="1" t="s">
        <v>84</v>
      </c>
      <c r="C3410" s="218">
        <v>44900</v>
      </c>
      <c r="D3410" s="218">
        <v>44898</v>
      </c>
      <c r="E3410" s="1">
        <v>6</v>
      </c>
      <c r="F3410" s="62">
        <v>218.29</v>
      </c>
    </row>
    <row r="3411" spans="1:6" x14ac:dyDescent="0.35">
      <c r="A3411" s="1">
        <v>21</v>
      </c>
      <c r="B3411" s="1" t="s">
        <v>84</v>
      </c>
      <c r="C3411" s="218">
        <v>44900</v>
      </c>
      <c r="D3411" s="218">
        <v>44899</v>
      </c>
      <c r="E3411" s="1">
        <v>6</v>
      </c>
      <c r="F3411" s="62">
        <v>231.26</v>
      </c>
    </row>
    <row r="3412" spans="1:6" x14ac:dyDescent="0.35">
      <c r="A3412" s="1">
        <v>21</v>
      </c>
      <c r="B3412" s="1" t="s">
        <v>84</v>
      </c>
      <c r="C3412" s="218">
        <v>44900</v>
      </c>
      <c r="D3412" s="218">
        <v>44900</v>
      </c>
      <c r="E3412" s="1">
        <v>12</v>
      </c>
      <c r="F3412" s="62">
        <v>466.79</v>
      </c>
    </row>
    <row r="3413" spans="1:6" x14ac:dyDescent="0.35">
      <c r="A3413" s="1">
        <v>21</v>
      </c>
      <c r="B3413" s="1" t="s">
        <v>84</v>
      </c>
      <c r="C3413" s="218">
        <v>44901</v>
      </c>
      <c r="D3413" s="218">
        <v>44897</v>
      </c>
      <c r="E3413" s="1">
        <v>1</v>
      </c>
      <c r="F3413" s="62">
        <v>53.46</v>
      </c>
    </row>
    <row r="3414" spans="1:6" x14ac:dyDescent="0.35">
      <c r="A3414" s="1">
        <v>21</v>
      </c>
      <c r="B3414" s="1" t="s">
        <v>84</v>
      </c>
      <c r="C3414" s="218">
        <v>44901</v>
      </c>
      <c r="D3414" s="218">
        <v>44898</v>
      </c>
      <c r="E3414" s="1">
        <v>3</v>
      </c>
      <c r="F3414" s="62">
        <v>71.08</v>
      </c>
    </row>
    <row r="3415" spans="1:6" x14ac:dyDescent="0.35">
      <c r="A3415" s="1">
        <v>21</v>
      </c>
      <c r="B3415" s="1" t="s">
        <v>84</v>
      </c>
      <c r="C3415" s="218">
        <v>44901</v>
      </c>
      <c r="D3415" s="218">
        <v>44899</v>
      </c>
      <c r="E3415" s="1">
        <v>7</v>
      </c>
      <c r="F3415" s="62">
        <v>220.76</v>
      </c>
    </row>
    <row r="3416" spans="1:6" x14ac:dyDescent="0.35">
      <c r="A3416" s="1">
        <v>21</v>
      </c>
      <c r="B3416" s="1" t="s">
        <v>84</v>
      </c>
      <c r="C3416" s="218">
        <v>44901</v>
      </c>
      <c r="D3416" s="218">
        <v>44900</v>
      </c>
      <c r="E3416" s="1">
        <v>6</v>
      </c>
      <c r="F3416" s="62">
        <v>226.71</v>
      </c>
    </row>
    <row r="3417" spans="1:6" x14ac:dyDescent="0.35">
      <c r="A3417" s="1">
        <v>21</v>
      </c>
      <c r="B3417" s="1" t="s">
        <v>84</v>
      </c>
      <c r="C3417" s="218">
        <v>44901</v>
      </c>
      <c r="D3417" s="218">
        <v>44901</v>
      </c>
      <c r="E3417" s="1">
        <v>11</v>
      </c>
      <c r="F3417" s="62">
        <v>587.76</v>
      </c>
    </row>
    <row r="3418" spans="1:6" x14ac:dyDescent="0.35">
      <c r="A3418" s="1">
        <v>21</v>
      </c>
      <c r="B3418" s="1" t="s">
        <v>84</v>
      </c>
      <c r="C3418" s="218">
        <v>44902</v>
      </c>
      <c r="D3418" s="218">
        <v>44899</v>
      </c>
      <c r="E3418" s="1">
        <v>2</v>
      </c>
      <c r="F3418" s="62">
        <v>76.97</v>
      </c>
    </row>
    <row r="3419" spans="1:6" x14ac:dyDescent="0.35">
      <c r="A3419" s="1">
        <v>21</v>
      </c>
      <c r="B3419" s="1" t="s">
        <v>84</v>
      </c>
      <c r="C3419" s="218">
        <v>44902</v>
      </c>
      <c r="D3419" s="218">
        <v>44900</v>
      </c>
      <c r="E3419" s="1">
        <v>4</v>
      </c>
      <c r="F3419" s="62">
        <v>182.06</v>
      </c>
    </row>
    <row r="3420" spans="1:6" x14ac:dyDescent="0.35">
      <c r="A3420" s="1">
        <v>21</v>
      </c>
      <c r="B3420" s="1" t="s">
        <v>84</v>
      </c>
      <c r="C3420" s="218">
        <v>44902</v>
      </c>
      <c r="D3420" s="218">
        <v>44901</v>
      </c>
      <c r="E3420" s="1">
        <v>6</v>
      </c>
      <c r="F3420" s="62">
        <v>258.94</v>
      </c>
    </row>
    <row r="3421" spans="1:6" x14ac:dyDescent="0.35">
      <c r="A3421" s="1">
        <v>21</v>
      </c>
      <c r="B3421" s="1" t="s">
        <v>84</v>
      </c>
      <c r="C3421" s="218">
        <v>44902</v>
      </c>
      <c r="D3421" s="218">
        <v>44902</v>
      </c>
      <c r="E3421" s="1">
        <v>14</v>
      </c>
      <c r="F3421" s="62">
        <v>610.73</v>
      </c>
    </row>
    <row r="3422" spans="1:6" x14ac:dyDescent="0.35">
      <c r="A3422" s="1">
        <v>21</v>
      </c>
      <c r="B3422" s="1" t="s">
        <v>84</v>
      </c>
      <c r="C3422" s="218">
        <v>44903</v>
      </c>
      <c r="D3422" s="218">
        <v>44899</v>
      </c>
      <c r="E3422" s="1">
        <v>2</v>
      </c>
      <c r="F3422" s="62">
        <v>77.02</v>
      </c>
    </row>
    <row r="3423" spans="1:6" x14ac:dyDescent="0.35">
      <c r="A3423" s="1">
        <v>21</v>
      </c>
      <c r="B3423" s="1" t="s">
        <v>84</v>
      </c>
      <c r="C3423" s="218">
        <v>44903</v>
      </c>
      <c r="D3423" s="218">
        <v>44900</v>
      </c>
      <c r="E3423" s="1">
        <v>3</v>
      </c>
      <c r="F3423" s="62">
        <v>117.9</v>
      </c>
    </row>
    <row r="3424" spans="1:6" x14ac:dyDescent="0.35">
      <c r="A3424" s="1">
        <v>21</v>
      </c>
      <c r="B3424" s="1" t="s">
        <v>84</v>
      </c>
      <c r="C3424" s="218">
        <v>44903</v>
      </c>
      <c r="D3424" s="218">
        <v>44901</v>
      </c>
      <c r="E3424" s="1">
        <v>7</v>
      </c>
      <c r="F3424" s="62">
        <v>302.29000000000002</v>
      </c>
    </row>
    <row r="3425" spans="1:6" x14ac:dyDescent="0.35">
      <c r="A3425" s="1">
        <v>21</v>
      </c>
      <c r="B3425" s="1" t="s">
        <v>84</v>
      </c>
      <c r="C3425" s="218">
        <v>44903</v>
      </c>
      <c r="D3425" s="218">
        <v>44902</v>
      </c>
      <c r="E3425" s="1">
        <v>4</v>
      </c>
      <c r="F3425" s="62">
        <v>182.85</v>
      </c>
    </row>
    <row r="3426" spans="1:6" x14ac:dyDescent="0.35">
      <c r="A3426" s="1">
        <v>21</v>
      </c>
      <c r="B3426" s="1" t="s">
        <v>84</v>
      </c>
      <c r="C3426" s="218">
        <v>44903</v>
      </c>
      <c r="D3426" s="218">
        <v>44903</v>
      </c>
      <c r="E3426" s="1">
        <v>11</v>
      </c>
      <c r="F3426" s="62">
        <v>510.5</v>
      </c>
    </row>
    <row r="3427" spans="1:6" x14ac:dyDescent="0.35">
      <c r="A3427" s="1">
        <v>21</v>
      </c>
      <c r="B3427" s="1" t="s">
        <v>84</v>
      </c>
      <c r="C3427" s="218">
        <v>44904</v>
      </c>
      <c r="D3427" s="218">
        <v>44901</v>
      </c>
      <c r="E3427" s="1">
        <v>2</v>
      </c>
      <c r="F3427" s="62">
        <v>77.37</v>
      </c>
    </row>
    <row r="3428" spans="1:6" x14ac:dyDescent="0.35">
      <c r="A3428" s="1">
        <v>21</v>
      </c>
      <c r="B3428" s="1" t="s">
        <v>84</v>
      </c>
      <c r="C3428" s="218">
        <v>44904</v>
      </c>
      <c r="D3428" s="218">
        <v>44902</v>
      </c>
      <c r="E3428" s="1">
        <v>8</v>
      </c>
      <c r="F3428" s="62">
        <v>330.71</v>
      </c>
    </row>
    <row r="3429" spans="1:6" x14ac:dyDescent="0.35">
      <c r="A3429" s="1">
        <v>21</v>
      </c>
      <c r="B3429" s="1" t="s">
        <v>84</v>
      </c>
      <c r="C3429" s="218">
        <v>44904</v>
      </c>
      <c r="D3429" s="218">
        <v>44903</v>
      </c>
      <c r="E3429" s="1">
        <v>5</v>
      </c>
      <c r="F3429" s="62">
        <v>178.2</v>
      </c>
    </row>
    <row r="3430" spans="1:6" x14ac:dyDescent="0.35">
      <c r="A3430" s="1">
        <v>21</v>
      </c>
      <c r="B3430" s="1" t="s">
        <v>84</v>
      </c>
      <c r="C3430" s="218">
        <v>44904</v>
      </c>
      <c r="D3430" s="218">
        <v>44904</v>
      </c>
      <c r="E3430" s="1">
        <v>11</v>
      </c>
      <c r="F3430" s="62">
        <v>521.32000000000005</v>
      </c>
    </row>
    <row r="3431" spans="1:6" x14ac:dyDescent="0.35">
      <c r="A3431" s="1">
        <v>21</v>
      </c>
      <c r="B3431" s="1" t="s">
        <v>84</v>
      </c>
      <c r="C3431" s="218">
        <v>44905</v>
      </c>
      <c r="D3431" s="218">
        <v>44902</v>
      </c>
      <c r="E3431" s="1">
        <v>4</v>
      </c>
      <c r="F3431" s="62">
        <v>124.64</v>
      </c>
    </row>
    <row r="3432" spans="1:6" x14ac:dyDescent="0.35">
      <c r="A3432" s="1">
        <v>21</v>
      </c>
      <c r="B3432" s="1" t="s">
        <v>84</v>
      </c>
      <c r="C3432" s="218">
        <v>44905</v>
      </c>
      <c r="D3432" s="218">
        <v>44903</v>
      </c>
      <c r="E3432" s="1">
        <v>8</v>
      </c>
      <c r="F3432" s="62">
        <v>329.22</v>
      </c>
    </row>
    <row r="3433" spans="1:6" x14ac:dyDescent="0.35">
      <c r="A3433" s="1">
        <v>21</v>
      </c>
      <c r="B3433" s="1" t="s">
        <v>84</v>
      </c>
      <c r="C3433" s="218">
        <v>44905</v>
      </c>
      <c r="D3433" s="218">
        <v>44904</v>
      </c>
      <c r="E3433" s="1">
        <v>7</v>
      </c>
      <c r="F3433" s="62">
        <v>274.02999999999997</v>
      </c>
    </row>
    <row r="3434" spans="1:6" x14ac:dyDescent="0.35">
      <c r="A3434" s="1">
        <v>21</v>
      </c>
      <c r="B3434" s="1" t="s">
        <v>84</v>
      </c>
      <c r="C3434" s="218">
        <v>44905</v>
      </c>
      <c r="D3434" s="218">
        <v>44905</v>
      </c>
      <c r="E3434" s="1">
        <v>10</v>
      </c>
      <c r="F3434" s="62">
        <v>354.76</v>
      </c>
    </row>
    <row r="3435" spans="1:6" x14ac:dyDescent="0.35">
      <c r="A3435" s="1">
        <v>21</v>
      </c>
      <c r="B3435" s="1" t="s">
        <v>84</v>
      </c>
      <c r="C3435" s="218">
        <v>44906</v>
      </c>
      <c r="D3435" s="218">
        <v>44904</v>
      </c>
      <c r="E3435" s="1">
        <v>6</v>
      </c>
      <c r="F3435" s="62">
        <v>220.97</v>
      </c>
    </row>
    <row r="3436" spans="1:6" x14ac:dyDescent="0.35">
      <c r="A3436" s="1">
        <v>21</v>
      </c>
      <c r="B3436" s="1" t="s">
        <v>84</v>
      </c>
      <c r="C3436" s="218">
        <v>44906</v>
      </c>
      <c r="D3436" s="218">
        <v>44905</v>
      </c>
      <c r="E3436" s="1">
        <v>12</v>
      </c>
      <c r="F3436" s="62">
        <v>447.43</v>
      </c>
    </row>
    <row r="3437" spans="1:6" x14ac:dyDescent="0.35">
      <c r="A3437" s="1">
        <v>21</v>
      </c>
      <c r="B3437" s="1" t="s">
        <v>84</v>
      </c>
      <c r="C3437" s="218">
        <v>44906</v>
      </c>
      <c r="D3437" s="218">
        <v>44906</v>
      </c>
      <c r="E3437" s="1">
        <v>13</v>
      </c>
      <c r="F3437" s="62">
        <v>485.34</v>
      </c>
    </row>
    <row r="3438" spans="1:6" x14ac:dyDescent="0.35">
      <c r="A3438" s="1">
        <v>21</v>
      </c>
      <c r="B3438" s="1" t="s">
        <v>84</v>
      </c>
      <c r="C3438" s="218">
        <v>44907</v>
      </c>
      <c r="D3438" s="218">
        <v>44905</v>
      </c>
      <c r="E3438" s="1">
        <v>4</v>
      </c>
      <c r="F3438" s="62">
        <v>90.73</v>
      </c>
    </row>
    <row r="3439" spans="1:6" x14ac:dyDescent="0.35">
      <c r="A3439" s="1">
        <v>21</v>
      </c>
      <c r="B3439" s="1" t="s">
        <v>84</v>
      </c>
      <c r="C3439" s="218">
        <v>44907</v>
      </c>
      <c r="D3439" s="218">
        <v>44906</v>
      </c>
      <c r="E3439" s="1">
        <v>1</v>
      </c>
      <c r="F3439" s="62">
        <v>53.46</v>
      </c>
    </row>
    <row r="3440" spans="1:6" x14ac:dyDescent="0.35">
      <c r="A3440" s="1">
        <v>21</v>
      </c>
      <c r="B3440" s="1" t="s">
        <v>84</v>
      </c>
      <c r="C3440" s="218">
        <v>44907</v>
      </c>
      <c r="D3440" s="218">
        <v>44907</v>
      </c>
      <c r="E3440" s="1">
        <v>12</v>
      </c>
      <c r="F3440" s="62">
        <v>608.6</v>
      </c>
    </row>
    <row r="3441" spans="1:6" x14ac:dyDescent="0.35">
      <c r="A3441" s="1">
        <v>21</v>
      </c>
      <c r="B3441" s="1" t="s">
        <v>84</v>
      </c>
      <c r="C3441" s="218">
        <v>44908</v>
      </c>
      <c r="D3441" s="218">
        <v>44905</v>
      </c>
      <c r="E3441" s="1">
        <v>8</v>
      </c>
      <c r="F3441" s="62">
        <v>211.31</v>
      </c>
    </row>
    <row r="3442" spans="1:6" x14ac:dyDescent="0.35">
      <c r="A3442" s="1">
        <v>21</v>
      </c>
      <c r="B3442" s="1" t="s">
        <v>84</v>
      </c>
      <c r="C3442" s="218">
        <v>44908</v>
      </c>
      <c r="D3442" s="218">
        <v>44906</v>
      </c>
      <c r="E3442" s="1">
        <v>2</v>
      </c>
      <c r="F3442" s="62">
        <v>76.72</v>
      </c>
    </row>
    <row r="3443" spans="1:6" x14ac:dyDescent="0.35">
      <c r="A3443" s="1">
        <v>21</v>
      </c>
      <c r="B3443" s="1" t="s">
        <v>84</v>
      </c>
      <c r="C3443" s="218">
        <v>44908</v>
      </c>
      <c r="D3443" s="218">
        <v>44907</v>
      </c>
      <c r="E3443" s="1">
        <v>5</v>
      </c>
      <c r="F3443" s="62">
        <v>237.45</v>
      </c>
    </row>
    <row r="3444" spans="1:6" x14ac:dyDescent="0.35">
      <c r="A3444" s="1">
        <v>21</v>
      </c>
      <c r="B3444" s="1" t="s">
        <v>84</v>
      </c>
      <c r="C3444" s="218">
        <v>44908</v>
      </c>
      <c r="D3444" s="218">
        <v>44908</v>
      </c>
      <c r="E3444" s="1">
        <v>13</v>
      </c>
      <c r="F3444" s="62">
        <v>573.4</v>
      </c>
    </row>
    <row r="3445" spans="1:6" x14ac:dyDescent="0.35">
      <c r="A3445" s="1">
        <v>21</v>
      </c>
      <c r="B3445" s="1" t="s">
        <v>84</v>
      </c>
      <c r="C3445" s="218">
        <v>44909</v>
      </c>
      <c r="D3445" s="218">
        <v>44906</v>
      </c>
      <c r="E3445" s="1">
        <v>3</v>
      </c>
      <c r="F3445" s="62">
        <v>131.08000000000001</v>
      </c>
    </row>
    <row r="3446" spans="1:6" x14ac:dyDescent="0.35">
      <c r="A3446" s="1">
        <v>21</v>
      </c>
      <c r="B3446" s="1" t="s">
        <v>84</v>
      </c>
      <c r="C3446" s="218">
        <v>44909</v>
      </c>
      <c r="D3446" s="218">
        <v>44907</v>
      </c>
      <c r="E3446" s="1">
        <v>2</v>
      </c>
      <c r="F3446" s="62">
        <v>77.22</v>
      </c>
    </row>
    <row r="3447" spans="1:6" x14ac:dyDescent="0.35">
      <c r="A3447" s="1">
        <v>21</v>
      </c>
      <c r="B3447" s="1" t="s">
        <v>84</v>
      </c>
      <c r="C3447" s="218">
        <v>44909</v>
      </c>
      <c r="D3447" s="218">
        <v>44908</v>
      </c>
      <c r="E3447" s="1">
        <v>5</v>
      </c>
      <c r="F3447" s="62">
        <v>237.9</v>
      </c>
    </row>
    <row r="3448" spans="1:6" x14ac:dyDescent="0.35">
      <c r="A3448" s="1">
        <v>21</v>
      </c>
      <c r="B3448" s="1" t="s">
        <v>84</v>
      </c>
      <c r="C3448" s="218">
        <v>44909</v>
      </c>
      <c r="D3448" s="218">
        <v>44909</v>
      </c>
      <c r="E3448" s="1">
        <v>25</v>
      </c>
      <c r="F3448" s="62">
        <v>910.74</v>
      </c>
    </row>
    <row r="3449" spans="1:6" x14ac:dyDescent="0.35">
      <c r="A3449" s="1">
        <v>21</v>
      </c>
      <c r="B3449" s="1" t="s">
        <v>84</v>
      </c>
      <c r="C3449" s="218">
        <v>44910</v>
      </c>
      <c r="D3449" s="218">
        <v>44907</v>
      </c>
      <c r="E3449" s="1">
        <v>2</v>
      </c>
      <c r="F3449" s="62">
        <v>103.75</v>
      </c>
    </row>
    <row r="3450" spans="1:6" x14ac:dyDescent="0.35">
      <c r="A3450" s="1">
        <v>21</v>
      </c>
      <c r="B3450" s="1" t="s">
        <v>84</v>
      </c>
      <c r="C3450" s="218">
        <v>44910</v>
      </c>
      <c r="D3450" s="218">
        <v>44908</v>
      </c>
      <c r="E3450" s="1">
        <v>7</v>
      </c>
      <c r="F3450" s="62">
        <v>255.02</v>
      </c>
    </row>
    <row r="3451" spans="1:6" x14ac:dyDescent="0.35">
      <c r="A3451" s="1">
        <v>21</v>
      </c>
      <c r="B3451" s="1" t="s">
        <v>84</v>
      </c>
      <c r="C3451" s="218">
        <v>44910</v>
      </c>
      <c r="D3451" s="218">
        <v>44909</v>
      </c>
      <c r="E3451" s="1">
        <v>11</v>
      </c>
      <c r="F3451" s="62">
        <v>286.41000000000003</v>
      </c>
    </row>
    <row r="3452" spans="1:6" x14ac:dyDescent="0.35">
      <c r="A3452" s="1">
        <v>21</v>
      </c>
      <c r="B3452" s="1" t="s">
        <v>84</v>
      </c>
      <c r="C3452" s="218">
        <v>44910</v>
      </c>
      <c r="D3452" s="218">
        <v>44910</v>
      </c>
      <c r="E3452" s="1">
        <v>19</v>
      </c>
      <c r="F3452" s="62">
        <v>713.69</v>
      </c>
    </row>
    <row r="3453" spans="1:6" x14ac:dyDescent="0.35">
      <c r="A3453" s="1">
        <v>21</v>
      </c>
      <c r="B3453" s="1" t="s">
        <v>84</v>
      </c>
      <c r="C3453" s="218">
        <v>44911</v>
      </c>
      <c r="D3453" s="218">
        <v>44908</v>
      </c>
      <c r="E3453" s="1">
        <v>3</v>
      </c>
      <c r="F3453" s="62">
        <v>94.15</v>
      </c>
    </row>
    <row r="3454" spans="1:6" x14ac:dyDescent="0.35">
      <c r="A3454" s="1">
        <v>21</v>
      </c>
      <c r="B3454" s="1" t="s">
        <v>84</v>
      </c>
      <c r="C3454" s="218">
        <v>44911</v>
      </c>
      <c r="D3454" s="218">
        <v>44909</v>
      </c>
      <c r="E3454" s="1">
        <v>3</v>
      </c>
      <c r="F3454" s="62">
        <v>70.39</v>
      </c>
    </row>
    <row r="3455" spans="1:6" x14ac:dyDescent="0.35">
      <c r="A3455" s="1">
        <v>21</v>
      </c>
      <c r="B3455" s="1" t="s">
        <v>84</v>
      </c>
      <c r="C3455" s="218">
        <v>44911</v>
      </c>
      <c r="D3455" s="218">
        <v>44910</v>
      </c>
      <c r="E3455" s="1">
        <v>8</v>
      </c>
      <c r="F3455" s="62">
        <v>274.57</v>
      </c>
    </row>
    <row r="3456" spans="1:6" x14ac:dyDescent="0.35">
      <c r="A3456" s="1">
        <v>21</v>
      </c>
      <c r="B3456" s="1" t="s">
        <v>84</v>
      </c>
      <c r="C3456" s="218">
        <v>44911</v>
      </c>
      <c r="D3456" s="218">
        <v>44911</v>
      </c>
      <c r="E3456" s="1">
        <v>22</v>
      </c>
      <c r="F3456" s="62">
        <v>712.15</v>
      </c>
    </row>
    <row r="3457" spans="1:6" x14ac:dyDescent="0.35">
      <c r="A3457" s="1">
        <v>21</v>
      </c>
      <c r="B3457" s="1" t="s">
        <v>84</v>
      </c>
      <c r="C3457" s="218">
        <v>44912</v>
      </c>
      <c r="D3457" s="218">
        <v>44909</v>
      </c>
      <c r="E3457" s="1">
        <v>1</v>
      </c>
      <c r="F3457" s="62">
        <v>22.77</v>
      </c>
    </row>
    <row r="3458" spans="1:6" x14ac:dyDescent="0.35">
      <c r="A3458" s="1">
        <v>21</v>
      </c>
      <c r="B3458" s="1" t="s">
        <v>84</v>
      </c>
      <c r="C3458" s="218">
        <v>44912</v>
      </c>
      <c r="D3458" s="218">
        <v>44910</v>
      </c>
      <c r="E3458" s="1">
        <v>1</v>
      </c>
      <c r="F3458" s="62">
        <v>22.97</v>
      </c>
    </row>
    <row r="3459" spans="1:6" x14ac:dyDescent="0.35">
      <c r="A3459" s="1">
        <v>21</v>
      </c>
      <c r="B3459" s="1" t="s">
        <v>84</v>
      </c>
      <c r="C3459" s="218">
        <v>44912</v>
      </c>
      <c r="D3459" s="218">
        <v>44911</v>
      </c>
      <c r="E3459" s="1">
        <v>7</v>
      </c>
      <c r="F3459" s="62">
        <v>226.51</v>
      </c>
    </row>
    <row r="3460" spans="1:6" x14ac:dyDescent="0.35">
      <c r="A3460" s="1">
        <v>21</v>
      </c>
      <c r="B3460" s="1" t="s">
        <v>84</v>
      </c>
      <c r="C3460" s="218">
        <v>44912</v>
      </c>
      <c r="D3460" s="218">
        <v>44912</v>
      </c>
      <c r="E3460" s="1">
        <v>19</v>
      </c>
      <c r="F3460" s="62">
        <v>988.11</v>
      </c>
    </row>
    <row r="3461" spans="1:6" x14ac:dyDescent="0.35">
      <c r="A3461" s="1">
        <v>21</v>
      </c>
      <c r="B3461" s="1" t="s">
        <v>84</v>
      </c>
      <c r="C3461" s="218">
        <v>44913</v>
      </c>
      <c r="D3461" s="218">
        <v>44911</v>
      </c>
      <c r="E3461" s="1">
        <v>2</v>
      </c>
      <c r="F3461" s="62">
        <v>47.07</v>
      </c>
    </row>
    <row r="3462" spans="1:6" x14ac:dyDescent="0.35">
      <c r="A3462" s="1">
        <v>21</v>
      </c>
      <c r="B3462" s="1" t="s">
        <v>84</v>
      </c>
      <c r="C3462" s="218">
        <v>44913</v>
      </c>
      <c r="D3462" s="218">
        <v>44912</v>
      </c>
      <c r="E3462" s="1">
        <v>1</v>
      </c>
      <c r="F3462" s="62">
        <v>53.66</v>
      </c>
    </row>
    <row r="3463" spans="1:6" x14ac:dyDescent="0.35">
      <c r="A3463" s="1">
        <v>21</v>
      </c>
      <c r="B3463" s="1" t="s">
        <v>84</v>
      </c>
      <c r="C3463" s="218">
        <v>44913</v>
      </c>
      <c r="D3463" s="218">
        <v>44913</v>
      </c>
      <c r="E3463" s="1">
        <v>22</v>
      </c>
      <c r="F3463" s="62">
        <v>776.59</v>
      </c>
    </row>
    <row r="3464" spans="1:6" x14ac:dyDescent="0.35">
      <c r="A3464" s="1">
        <v>21</v>
      </c>
      <c r="B3464" s="1" t="s">
        <v>84</v>
      </c>
      <c r="C3464" s="218">
        <v>44914</v>
      </c>
      <c r="D3464" s="218">
        <v>44911</v>
      </c>
      <c r="E3464" s="1">
        <v>2</v>
      </c>
      <c r="F3464" s="62">
        <v>78.11</v>
      </c>
    </row>
    <row r="3465" spans="1:6" x14ac:dyDescent="0.35">
      <c r="A3465" s="1">
        <v>21</v>
      </c>
      <c r="B3465" s="1" t="s">
        <v>84</v>
      </c>
      <c r="C3465" s="218">
        <v>44914</v>
      </c>
      <c r="D3465" s="218">
        <v>44912</v>
      </c>
      <c r="E3465" s="1">
        <v>2</v>
      </c>
      <c r="F3465" s="62">
        <v>93.06</v>
      </c>
    </row>
    <row r="3466" spans="1:6" x14ac:dyDescent="0.35">
      <c r="A3466" s="1">
        <v>21</v>
      </c>
      <c r="B3466" s="1" t="s">
        <v>84</v>
      </c>
      <c r="C3466" s="218">
        <v>44914</v>
      </c>
      <c r="D3466" s="218">
        <v>44913</v>
      </c>
      <c r="E3466" s="1">
        <v>2</v>
      </c>
      <c r="F3466" s="62">
        <v>47.32</v>
      </c>
    </row>
    <row r="3467" spans="1:6" x14ac:dyDescent="0.35">
      <c r="A3467" s="1">
        <v>21</v>
      </c>
      <c r="B3467" s="1" t="s">
        <v>84</v>
      </c>
      <c r="C3467" s="218">
        <v>44914</v>
      </c>
      <c r="D3467" s="218">
        <v>44914</v>
      </c>
      <c r="E3467" s="1">
        <v>22</v>
      </c>
      <c r="F3467" s="62">
        <v>901.77</v>
      </c>
    </row>
    <row r="3468" spans="1:6" x14ac:dyDescent="0.35">
      <c r="A3468" s="1">
        <v>21</v>
      </c>
      <c r="B3468" s="1" t="s">
        <v>84</v>
      </c>
      <c r="C3468" s="218">
        <v>44915</v>
      </c>
      <c r="D3468" s="218">
        <v>44913</v>
      </c>
      <c r="E3468" s="1">
        <v>2</v>
      </c>
      <c r="F3468" s="62">
        <v>77.66</v>
      </c>
    </row>
    <row r="3469" spans="1:6" x14ac:dyDescent="0.35">
      <c r="A3469" s="1">
        <v>21</v>
      </c>
      <c r="B3469" s="1" t="s">
        <v>84</v>
      </c>
      <c r="C3469" s="218">
        <v>44915</v>
      </c>
      <c r="D3469" s="218">
        <v>44914</v>
      </c>
      <c r="E3469" s="1">
        <v>3</v>
      </c>
      <c r="F3469" s="62">
        <v>101.67</v>
      </c>
    </row>
    <row r="3470" spans="1:6" x14ac:dyDescent="0.35">
      <c r="A3470" s="1">
        <v>21</v>
      </c>
      <c r="B3470" s="1" t="s">
        <v>84</v>
      </c>
      <c r="C3470" s="218">
        <v>44915</v>
      </c>
      <c r="D3470" s="218">
        <v>44915</v>
      </c>
      <c r="E3470" s="1">
        <v>19</v>
      </c>
      <c r="F3470" s="62">
        <v>816.34</v>
      </c>
    </row>
    <row r="3471" spans="1:6" x14ac:dyDescent="0.35">
      <c r="A3471" s="1">
        <v>21</v>
      </c>
      <c r="B3471" s="1" t="s">
        <v>84</v>
      </c>
      <c r="C3471" s="218">
        <v>44916</v>
      </c>
      <c r="D3471" s="218">
        <v>44913</v>
      </c>
      <c r="E3471" s="1">
        <v>2</v>
      </c>
      <c r="F3471" s="62">
        <v>43.41</v>
      </c>
    </row>
    <row r="3472" spans="1:6" x14ac:dyDescent="0.35">
      <c r="A3472" s="1">
        <v>21</v>
      </c>
      <c r="B3472" s="1" t="s">
        <v>84</v>
      </c>
      <c r="C3472" s="218">
        <v>44916</v>
      </c>
      <c r="D3472" s="218">
        <v>44914</v>
      </c>
      <c r="E3472" s="1">
        <v>1</v>
      </c>
      <c r="F3472" s="62">
        <v>54.25</v>
      </c>
    </row>
    <row r="3473" spans="1:6" x14ac:dyDescent="0.35">
      <c r="A3473" s="1">
        <v>21</v>
      </c>
      <c r="B3473" s="1" t="s">
        <v>84</v>
      </c>
      <c r="C3473" s="218">
        <v>44916</v>
      </c>
      <c r="D3473" s="218">
        <v>44915</v>
      </c>
      <c r="E3473" s="1">
        <v>5</v>
      </c>
      <c r="F3473" s="62">
        <v>205.62</v>
      </c>
    </row>
    <row r="3474" spans="1:6" x14ac:dyDescent="0.35">
      <c r="A3474" s="1">
        <v>21</v>
      </c>
      <c r="B3474" s="1" t="s">
        <v>84</v>
      </c>
      <c r="C3474" s="218">
        <v>44916</v>
      </c>
      <c r="D3474" s="218">
        <v>44916</v>
      </c>
      <c r="E3474" s="1">
        <v>22</v>
      </c>
      <c r="F3474" s="62">
        <v>899.12</v>
      </c>
    </row>
    <row r="3475" spans="1:6" x14ac:dyDescent="0.35">
      <c r="A3475" s="1">
        <v>21</v>
      </c>
      <c r="B3475" s="1" t="s">
        <v>84</v>
      </c>
      <c r="C3475" s="218">
        <v>44917</v>
      </c>
      <c r="D3475" s="218">
        <v>44914</v>
      </c>
      <c r="E3475" s="1">
        <v>1</v>
      </c>
      <c r="F3475" s="62">
        <v>50.49</v>
      </c>
    </row>
    <row r="3476" spans="1:6" x14ac:dyDescent="0.35">
      <c r="A3476" s="1">
        <v>21</v>
      </c>
      <c r="B3476" s="1" t="s">
        <v>84</v>
      </c>
      <c r="C3476" s="218">
        <v>44917</v>
      </c>
      <c r="D3476" s="218">
        <v>44916</v>
      </c>
      <c r="E3476" s="1">
        <v>7</v>
      </c>
      <c r="F3476" s="62">
        <v>220.48</v>
      </c>
    </row>
    <row r="3477" spans="1:6" x14ac:dyDescent="0.35">
      <c r="A3477" s="1">
        <v>21</v>
      </c>
      <c r="B3477" s="1" t="s">
        <v>84</v>
      </c>
      <c r="C3477" s="218">
        <v>44917</v>
      </c>
      <c r="D3477" s="218">
        <v>44917</v>
      </c>
      <c r="E3477" s="1">
        <v>19</v>
      </c>
      <c r="F3477" s="62">
        <v>776.65</v>
      </c>
    </row>
    <row r="3478" spans="1:6" x14ac:dyDescent="0.35">
      <c r="A3478" s="1">
        <v>21</v>
      </c>
      <c r="B3478" s="1" t="s">
        <v>84</v>
      </c>
      <c r="C3478" s="218">
        <v>44918</v>
      </c>
      <c r="D3478" s="218">
        <v>44915</v>
      </c>
      <c r="E3478" s="1">
        <v>1</v>
      </c>
      <c r="F3478" s="62">
        <v>23.76</v>
      </c>
    </row>
    <row r="3479" spans="1:6" x14ac:dyDescent="0.35">
      <c r="A3479" s="1">
        <v>21</v>
      </c>
      <c r="B3479" s="1" t="s">
        <v>84</v>
      </c>
      <c r="C3479" s="218">
        <v>44918</v>
      </c>
      <c r="D3479" s="218">
        <v>44917</v>
      </c>
      <c r="E3479" s="1">
        <v>4</v>
      </c>
      <c r="F3479" s="62">
        <v>181.96</v>
      </c>
    </row>
    <row r="3480" spans="1:6" x14ac:dyDescent="0.35">
      <c r="A3480" s="1">
        <v>21</v>
      </c>
      <c r="B3480" s="1" t="s">
        <v>84</v>
      </c>
      <c r="C3480" s="218">
        <v>44918</v>
      </c>
      <c r="D3480" s="218">
        <v>44918</v>
      </c>
      <c r="E3480" s="1">
        <v>6</v>
      </c>
      <c r="F3480" s="62">
        <v>234.43</v>
      </c>
    </row>
    <row r="3481" spans="1:6" x14ac:dyDescent="0.35">
      <c r="A3481" s="1">
        <v>21</v>
      </c>
      <c r="B3481" s="1" t="s">
        <v>84</v>
      </c>
      <c r="C3481" s="218">
        <v>44919</v>
      </c>
      <c r="D3481" s="218">
        <v>44916</v>
      </c>
      <c r="E3481" s="1">
        <v>1</v>
      </c>
      <c r="F3481" s="62">
        <v>23.07</v>
      </c>
    </row>
    <row r="3482" spans="1:6" x14ac:dyDescent="0.35">
      <c r="A3482" s="1">
        <v>21</v>
      </c>
      <c r="B3482" s="1" t="s">
        <v>84</v>
      </c>
      <c r="C3482" s="218">
        <v>44919</v>
      </c>
      <c r="D3482" s="218">
        <v>44917</v>
      </c>
      <c r="E3482" s="1">
        <v>4</v>
      </c>
      <c r="F3482" s="62">
        <v>151.72</v>
      </c>
    </row>
    <row r="3483" spans="1:6" x14ac:dyDescent="0.35">
      <c r="A3483" s="1">
        <v>21</v>
      </c>
      <c r="B3483" s="1" t="s">
        <v>84</v>
      </c>
      <c r="C3483" s="218">
        <v>44919</v>
      </c>
      <c r="D3483" s="218">
        <v>44918</v>
      </c>
      <c r="E3483" s="1">
        <v>18</v>
      </c>
      <c r="F3483" s="62">
        <v>599.78</v>
      </c>
    </row>
    <row r="3484" spans="1:6" x14ac:dyDescent="0.35">
      <c r="A3484" s="1">
        <v>21</v>
      </c>
      <c r="B3484" s="1" t="s">
        <v>84</v>
      </c>
      <c r="C3484" s="218">
        <v>44919</v>
      </c>
      <c r="D3484" s="218">
        <v>44919</v>
      </c>
      <c r="E3484" s="1">
        <v>18</v>
      </c>
      <c r="F3484" s="62">
        <v>626.22</v>
      </c>
    </row>
    <row r="3485" spans="1:6" x14ac:dyDescent="0.35">
      <c r="A3485" s="1">
        <v>21</v>
      </c>
      <c r="B3485" s="1" t="s">
        <v>84</v>
      </c>
      <c r="C3485" s="218">
        <v>44920</v>
      </c>
      <c r="D3485" s="218">
        <v>44917</v>
      </c>
      <c r="E3485" s="1">
        <v>3</v>
      </c>
      <c r="F3485" s="62">
        <v>65.84</v>
      </c>
    </row>
    <row r="3486" spans="1:6" x14ac:dyDescent="0.35">
      <c r="A3486" s="1">
        <v>21</v>
      </c>
      <c r="B3486" s="1" t="s">
        <v>84</v>
      </c>
      <c r="C3486" s="218">
        <v>44920</v>
      </c>
      <c r="D3486" s="218">
        <v>44918</v>
      </c>
      <c r="E3486" s="1">
        <v>5</v>
      </c>
      <c r="F3486" s="62">
        <v>145.43</v>
      </c>
    </row>
    <row r="3487" spans="1:6" x14ac:dyDescent="0.35">
      <c r="A3487" s="1">
        <v>21</v>
      </c>
      <c r="B3487" s="1" t="s">
        <v>84</v>
      </c>
      <c r="C3487" s="218">
        <v>44920</v>
      </c>
      <c r="D3487" s="218">
        <v>44919</v>
      </c>
      <c r="E3487" s="1">
        <v>13</v>
      </c>
      <c r="F3487" s="62">
        <v>485.64</v>
      </c>
    </row>
    <row r="3488" spans="1:6" x14ac:dyDescent="0.35">
      <c r="A3488" s="1">
        <v>21</v>
      </c>
      <c r="B3488" s="1" t="s">
        <v>84</v>
      </c>
      <c r="C3488" s="218">
        <v>44920</v>
      </c>
      <c r="D3488" s="218">
        <v>44920</v>
      </c>
      <c r="E3488" s="1">
        <v>18</v>
      </c>
      <c r="F3488" s="62">
        <v>669.97</v>
      </c>
    </row>
    <row r="3489" spans="1:6" x14ac:dyDescent="0.35">
      <c r="A3489" s="1">
        <v>21</v>
      </c>
      <c r="B3489" s="1" t="s">
        <v>84</v>
      </c>
      <c r="C3489" s="218">
        <v>44921</v>
      </c>
      <c r="D3489" s="218">
        <v>44918</v>
      </c>
      <c r="E3489" s="1">
        <v>3</v>
      </c>
      <c r="F3489" s="62">
        <v>70.239999999999995</v>
      </c>
    </row>
    <row r="3490" spans="1:6" x14ac:dyDescent="0.35">
      <c r="A3490" s="1">
        <v>21</v>
      </c>
      <c r="B3490" s="1" t="s">
        <v>84</v>
      </c>
      <c r="C3490" s="218">
        <v>44921</v>
      </c>
      <c r="D3490" s="218">
        <v>44919</v>
      </c>
      <c r="E3490" s="1">
        <v>5</v>
      </c>
      <c r="F3490" s="62">
        <v>115.93</v>
      </c>
    </row>
    <row r="3491" spans="1:6" x14ac:dyDescent="0.35">
      <c r="A3491" s="1">
        <v>21</v>
      </c>
      <c r="B3491" s="1" t="s">
        <v>84</v>
      </c>
      <c r="C3491" s="218">
        <v>44921</v>
      </c>
      <c r="D3491" s="218">
        <v>44920</v>
      </c>
      <c r="E3491" s="1">
        <v>12</v>
      </c>
      <c r="F3491" s="62">
        <v>367.68</v>
      </c>
    </row>
    <row r="3492" spans="1:6" x14ac:dyDescent="0.35">
      <c r="A3492" s="1">
        <v>21</v>
      </c>
      <c r="B3492" s="1" t="s">
        <v>84</v>
      </c>
      <c r="C3492" s="218">
        <v>44921</v>
      </c>
      <c r="D3492" s="218">
        <v>44921</v>
      </c>
      <c r="E3492" s="1">
        <v>13</v>
      </c>
      <c r="F3492" s="62">
        <v>646.12</v>
      </c>
    </row>
    <row r="3493" spans="1:6" x14ac:dyDescent="0.35">
      <c r="A3493" s="1">
        <v>21</v>
      </c>
      <c r="B3493" s="1" t="s">
        <v>84</v>
      </c>
      <c r="C3493" s="218">
        <v>44922</v>
      </c>
      <c r="D3493" s="218">
        <v>44919</v>
      </c>
      <c r="E3493" s="1">
        <v>5</v>
      </c>
      <c r="F3493" s="62">
        <v>165.62</v>
      </c>
    </row>
    <row r="3494" spans="1:6" x14ac:dyDescent="0.35">
      <c r="A3494" s="1">
        <v>21</v>
      </c>
      <c r="B3494" s="1" t="s">
        <v>84</v>
      </c>
      <c r="C3494" s="218">
        <v>44922</v>
      </c>
      <c r="D3494" s="218">
        <v>44920</v>
      </c>
      <c r="E3494" s="1">
        <v>3</v>
      </c>
      <c r="F3494" s="62">
        <v>98.21</v>
      </c>
    </row>
    <row r="3495" spans="1:6" x14ac:dyDescent="0.35">
      <c r="A3495" s="1">
        <v>21</v>
      </c>
      <c r="B3495" s="1" t="s">
        <v>84</v>
      </c>
      <c r="C3495" s="218">
        <v>44922</v>
      </c>
      <c r="D3495" s="218">
        <v>44921</v>
      </c>
      <c r="E3495" s="1">
        <v>11</v>
      </c>
      <c r="F3495" s="62">
        <v>434.06</v>
      </c>
    </row>
    <row r="3496" spans="1:6" x14ac:dyDescent="0.35">
      <c r="A3496" s="1">
        <v>21</v>
      </c>
      <c r="B3496" s="1" t="s">
        <v>84</v>
      </c>
      <c r="C3496" s="218">
        <v>44922</v>
      </c>
      <c r="D3496" s="218">
        <v>44922</v>
      </c>
      <c r="E3496" s="1">
        <v>21</v>
      </c>
      <c r="F3496" s="62">
        <v>877.82</v>
      </c>
    </row>
    <row r="3497" spans="1:6" x14ac:dyDescent="0.35">
      <c r="A3497" s="1">
        <v>21</v>
      </c>
      <c r="B3497" s="1" t="s">
        <v>84</v>
      </c>
      <c r="C3497" s="218">
        <v>44923</v>
      </c>
      <c r="D3497" s="218">
        <v>44920</v>
      </c>
      <c r="E3497" s="1">
        <v>2</v>
      </c>
      <c r="F3497" s="62">
        <v>47.22</v>
      </c>
    </row>
    <row r="3498" spans="1:6" x14ac:dyDescent="0.35">
      <c r="A3498" s="1">
        <v>21</v>
      </c>
      <c r="B3498" s="1" t="s">
        <v>84</v>
      </c>
      <c r="C3498" s="218">
        <v>44923</v>
      </c>
      <c r="D3498" s="218">
        <v>44921</v>
      </c>
      <c r="E3498" s="1">
        <v>2</v>
      </c>
      <c r="F3498" s="62">
        <v>47.32</v>
      </c>
    </row>
    <row r="3499" spans="1:6" x14ac:dyDescent="0.35">
      <c r="A3499" s="1">
        <v>21</v>
      </c>
      <c r="B3499" s="1" t="s">
        <v>84</v>
      </c>
      <c r="C3499" s="218">
        <v>44923</v>
      </c>
      <c r="D3499" s="218">
        <v>44922</v>
      </c>
      <c r="E3499" s="1">
        <v>6</v>
      </c>
      <c r="F3499" s="62">
        <v>231.86</v>
      </c>
    </row>
    <row r="3500" spans="1:6" x14ac:dyDescent="0.35">
      <c r="A3500" s="1">
        <v>21</v>
      </c>
      <c r="B3500" s="1" t="s">
        <v>84</v>
      </c>
      <c r="C3500" s="218">
        <v>44923</v>
      </c>
      <c r="D3500" s="218">
        <v>44923</v>
      </c>
      <c r="E3500" s="1">
        <v>22</v>
      </c>
      <c r="F3500" s="62">
        <v>851.64</v>
      </c>
    </row>
    <row r="3501" spans="1:6" x14ac:dyDescent="0.35">
      <c r="A3501" s="1">
        <v>21</v>
      </c>
      <c r="B3501" s="1" t="s">
        <v>84</v>
      </c>
      <c r="C3501" s="218">
        <v>44924</v>
      </c>
      <c r="D3501" s="218">
        <v>44922</v>
      </c>
      <c r="E3501" s="1">
        <v>6</v>
      </c>
      <c r="F3501" s="62">
        <v>141.76</v>
      </c>
    </row>
    <row r="3502" spans="1:6" x14ac:dyDescent="0.35">
      <c r="A3502" s="1">
        <v>21</v>
      </c>
      <c r="B3502" s="1" t="s">
        <v>84</v>
      </c>
      <c r="C3502" s="218">
        <v>44924</v>
      </c>
      <c r="D3502" s="218">
        <v>44923</v>
      </c>
      <c r="E3502" s="1">
        <v>7</v>
      </c>
      <c r="F3502" s="62">
        <v>258.19</v>
      </c>
    </row>
    <row r="3503" spans="1:6" x14ac:dyDescent="0.35">
      <c r="A3503" s="1">
        <v>21</v>
      </c>
      <c r="B3503" s="1" t="s">
        <v>84</v>
      </c>
      <c r="C3503" s="218">
        <v>44924</v>
      </c>
      <c r="D3503" s="218">
        <v>44924</v>
      </c>
      <c r="E3503" s="1">
        <v>18</v>
      </c>
      <c r="F3503" s="62">
        <v>664.19</v>
      </c>
    </row>
    <row r="3504" spans="1:6" x14ac:dyDescent="0.35">
      <c r="A3504" s="1">
        <v>21</v>
      </c>
      <c r="B3504" s="1" t="s">
        <v>84</v>
      </c>
      <c r="C3504" s="218">
        <v>44925</v>
      </c>
      <c r="D3504" s="218">
        <v>44923</v>
      </c>
      <c r="E3504" s="1">
        <v>1</v>
      </c>
      <c r="F3504" s="62">
        <v>22.97</v>
      </c>
    </row>
    <row r="3505" spans="1:6" x14ac:dyDescent="0.35">
      <c r="A3505" s="1">
        <v>21</v>
      </c>
      <c r="B3505" s="1" t="s">
        <v>84</v>
      </c>
      <c r="C3505" s="218">
        <v>44925</v>
      </c>
      <c r="D3505" s="218">
        <v>44924</v>
      </c>
      <c r="E3505" s="1">
        <v>6</v>
      </c>
      <c r="F3505" s="62">
        <v>200.62</v>
      </c>
    </row>
    <row r="3506" spans="1:6" x14ac:dyDescent="0.35">
      <c r="A3506" s="1">
        <v>21</v>
      </c>
      <c r="B3506" s="1" t="s">
        <v>84</v>
      </c>
      <c r="C3506" s="218">
        <v>44925</v>
      </c>
      <c r="D3506" s="218">
        <v>44925</v>
      </c>
      <c r="E3506" s="1">
        <v>18</v>
      </c>
      <c r="F3506" s="62">
        <v>689.43</v>
      </c>
    </row>
    <row r="3507" spans="1:6" x14ac:dyDescent="0.35">
      <c r="A3507" s="1">
        <v>21</v>
      </c>
      <c r="B3507" s="1" t="s">
        <v>84</v>
      </c>
      <c r="C3507" s="218">
        <v>44926</v>
      </c>
      <c r="D3507" s="218">
        <v>44923</v>
      </c>
      <c r="E3507" s="1">
        <v>1</v>
      </c>
      <c r="F3507" s="62">
        <v>54.45</v>
      </c>
    </row>
    <row r="3508" spans="1:6" x14ac:dyDescent="0.35">
      <c r="A3508" s="1">
        <v>21</v>
      </c>
      <c r="B3508" s="1" t="s">
        <v>84</v>
      </c>
      <c r="C3508" s="218">
        <v>44926</v>
      </c>
      <c r="D3508" s="218">
        <v>44924</v>
      </c>
      <c r="E3508" s="1">
        <v>6</v>
      </c>
      <c r="F3508" s="62">
        <v>197.9</v>
      </c>
    </row>
    <row r="3509" spans="1:6" x14ac:dyDescent="0.35">
      <c r="A3509" s="1">
        <v>21</v>
      </c>
      <c r="B3509" s="1" t="s">
        <v>84</v>
      </c>
      <c r="C3509" s="218">
        <v>44926</v>
      </c>
      <c r="D3509" s="218">
        <v>44925</v>
      </c>
      <c r="E3509" s="1">
        <v>6</v>
      </c>
      <c r="F3509" s="62">
        <v>233.84</v>
      </c>
    </row>
    <row r="3510" spans="1:6" x14ac:dyDescent="0.35">
      <c r="A3510" s="1">
        <v>21</v>
      </c>
      <c r="B3510" s="1" t="s">
        <v>84</v>
      </c>
      <c r="C3510" s="218">
        <v>44926</v>
      </c>
      <c r="D3510" s="218">
        <v>44926</v>
      </c>
      <c r="E3510" s="1">
        <v>21</v>
      </c>
      <c r="F3510" s="62">
        <v>770.66</v>
      </c>
    </row>
    <row r="3511" spans="1:6" x14ac:dyDescent="0.35">
      <c r="A3511" s="1">
        <v>21</v>
      </c>
      <c r="B3511" s="1" t="s">
        <v>84</v>
      </c>
      <c r="C3511" s="218">
        <v>44928</v>
      </c>
      <c r="D3511" s="218">
        <v>44925</v>
      </c>
      <c r="E3511" s="1">
        <v>5</v>
      </c>
      <c r="F3511" s="62">
        <v>200.77</v>
      </c>
    </row>
    <row r="3512" spans="1:6" x14ac:dyDescent="0.35">
      <c r="A3512" s="1">
        <v>21</v>
      </c>
      <c r="B3512" s="1" t="s">
        <v>84</v>
      </c>
      <c r="C3512" s="218">
        <v>44928</v>
      </c>
      <c r="D3512" s="218">
        <v>44926</v>
      </c>
      <c r="E3512" s="1">
        <v>3</v>
      </c>
      <c r="F3512" s="62">
        <v>66.680000000000007</v>
      </c>
    </row>
    <row r="3513" spans="1:6" x14ac:dyDescent="0.35">
      <c r="A3513" s="1">
        <v>21</v>
      </c>
      <c r="B3513" s="1" t="s">
        <v>84</v>
      </c>
      <c r="C3513" s="218">
        <v>44928</v>
      </c>
      <c r="D3513" s="218">
        <v>44927</v>
      </c>
      <c r="E3513" s="1">
        <v>12</v>
      </c>
      <c r="F3513" s="62">
        <v>480.46</v>
      </c>
    </row>
    <row r="3514" spans="1:6" x14ac:dyDescent="0.35">
      <c r="A3514" s="1">
        <v>21</v>
      </c>
      <c r="B3514" s="1" t="s">
        <v>84</v>
      </c>
      <c r="C3514" s="218">
        <v>44928</v>
      </c>
      <c r="D3514" s="218">
        <v>44928</v>
      </c>
      <c r="E3514" s="1">
        <v>2</v>
      </c>
      <c r="F3514" s="62">
        <v>78.209999999999994</v>
      </c>
    </row>
    <row r="3515" spans="1:6" x14ac:dyDescent="0.35">
      <c r="A3515" s="1">
        <v>21</v>
      </c>
      <c r="B3515" s="1" t="s">
        <v>84</v>
      </c>
      <c r="C3515" s="218">
        <v>44929</v>
      </c>
      <c r="D3515" s="218">
        <v>44926</v>
      </c>
      <c r="E3515" s="1">
        <v>1</v>
      </c>
      <c r="F3515" s="62">
        <v>53.16</v>
      </c>
    </row>
    <row r="3516" spans="1:6" x14ac:dyDescent="0.35">
      <c r="A3516" s="1">
        <v>21</v>
      </c>
      <c r="B3516" s="1" t="s">
        <v>84</v>
      </c>
      <c r="C3516" s="218">
        <v>44929</v>
      </c>
      <c r="D3516" s="218">
        <v>44927</v>
      </c>
      <c r="E3516" s="1">
        <v>7</v>
      </c>
      <c r="F3516" s="62">
        <v>286.7</v>
      </c>
    </row>
    <row r="3517" spans="1:6" x14ac:dyDescent="0.35">
      <c r="A3517" s="1">
        <v>21</v>
      </c>
      <c r="B3517" s="1" t="s">
        <v>84</v>
      </c>
      <c r="C3517" s="218">
        <v>44929</v>
      </c>
      <c r="D3517" s="218">
        <v>44928</v>
      </c>
      <c r="E3517" s="1">
        <v>9</v>
      </c>
      <c r="F3517" s="62">
        <v>330.26</v>
      </c>
    </row>
    <row r="3518" spans="1:6" x14ac:dyDescent="0.35">
      <c r="A3518" s="1">
        <v>21</v>
      </c>
      <c r="B3518" s="1" t="s">
        <v>84</v>
      </c>
      <c r="C3518" s="218">
        <v>44929</v>
      </c>
      <c r="D3518" s="218">
        <v>44929</v>
      </c>
      <c r="E3518" s="1">
        <v>16</v>
      </c>
      <c r="F3518" s="62">
        <v>466.53</v>
      </c>
    </row>
    <row r="3519" spans="1:6" x14ac:dyDescent="0.35">
      <c r="A3519" s="1">
        <v>21</v>
      </c>
      <c r="B3519" s="1" t="s">
        <v>84</v>
      </c>
      <c r="C3519" s="218">
        <v>44930</v>
      </c>
      <c r="D3519" s="218">
        <v>44929</v>
      </c>
      <c r="E3519" s="1">
        <v>13</v>
      </c>
      <c r="F3519" s="62">
        <v>452.67</v>
      </c>
    </row>
    <row r="3520" spans="1:6" x14ac:dyDescent="0.35">
      <c r="A3520" s="1">
        <v>21</v>
      </c>
      <c r="B3520" s="1" t="s">
        <v>84</v>
      </c>
      <c r="C3520" s="218">
        <v>44930</v>
      </c>
      <c r="D3520" s="218">
        <v>44930</v>
      </c>
      <c r="E3520" s="1">
        <v>17</v>
      </c>
      <c r="F3520" s="62">
        <v>611.22</v>
      </c>
    </row>
    <row r="3521" spans="1:6" x14ac:dyDescent="0.35">
      <c r="A3521" s="1">
        <v>21</v>
      </c>
      <c r="B3521" s="1" t="s">
        <v>84</v>
      </c>
      <c r="C3521" s="218">
        <v>44931</v>
      </c>
      <c r="D3521" s="218">
        <v>44929</v>
      </c>
      <c r="E3521" s="1">
        <v>7</v>
      </c>
      <c r="F3521" s="62">
        <v>248.78</v>
      </c>
    </row>
    <row r="3522" spans="1:6" x14ac:dyDescent="0.35">
      <c r="A3522" s="1">
        <v>21</v>
      </c>
      <c r="B3522" s="1" t="s">
        <v>84</v>
      </c>
      <c r="C3522" s="218">
        <v>44931</v>
      </c>
      <c r="D3522" s="218">
        <v>44930</v>
      </c>
      <c r="E3522" s="1">
        <v>8</v>
      </c>
      <c r="F3522" s="62">
        <v>216.36</v>
      </c>
    </row>
    <row r="3523" spans="1:6" x14ac:dyDescent="0.35">
      <c r="A3523" s="1">
        <v>21</v>
      </c>
      <c r="B3523" s="1" t="s">
        <v>84</v>
      </c>
      <c r="C3523" s="218">
        <v>44931</v>
      </c>
      <c r="D3523" s="218">
        <v>44931</v>
      </c>
      <c r="E3523" s="1">
        <v>16</v>
      </c>
      <c r="F3523" s="62">
        <v>800.95</v>
      </c>
    </row>
    <row r="3524" spans="1:6" x14ac:dyDescent="0.35">
      <c r="A3524" s="1">
        <v>21</v>
      </c>
      <c r="B3524" s="1" t="s">
        <v>84</v>
      </c>
      <c r="C3524" s="218">
        <v>44932</v>
      </c>
      <c r="D3524" s="218">
        <v>44930</v>
      </c>
      <c r="E3524" s="1">
        <v>3</v>
      </c>
      <c r="F3524" s="62">
        <v>121.03</v>
      </c>
    </row>
    <row r="3525" spans="1:6" x14ac:dyDescent="0.35">
      <c r="A3525" s="1">
        <v>21</v>
      </c>
      <c r="B3525" s="1" t="s">
        <v>84</v>
      </c>
      <c r="C3525" s="218">
        <v>44932</v>
      </c>
      <c r="D3525" s="218">
        <v>44931</v>
      </c>
      <c r="E3525" s="1">
        <v>6</v>
      </c>
      <c r="F3525" s="62">
        <v>257.83999999999997</v>
      </c>
    </row>
    <row r="3526" spans="1:6" x14ac:dyDescent="0.35">
      <c r="A3526" s="1">
        <v>21</v>
      </c>
      <c r="B3526" s="1" t="s">
        <v>84</v>
      </c>
      <c r="C3526" s="218">
        <v>44932</v>
      </c>
      <c r="D3526" s="218">
        <v>44932</v>
      </c>
      <c r="E3526" s="1">
        <v>22</v>
      </c>
      <c r="F3526" s="62">
        <v>785.46</v>
      </c>
    </row>
    <row r="3527" spans="1:6" x14ac:dyDescent="0.35">
      <c r="A3527" s="1">
        <v>21</v>
      </c>
      <c r="B3527" s="1" t="s">
        <v>84</v>
      </c>
      <c r="C3527" s="218">
        <v>44933</v>
      </c>
      <c r="D3527" s="218">
        <v>44931</v>
      </c>
      <c r="E3527" s="1">
        <v>4</v>
      </c>
      <c r="F3527" s="62">
        <v>94.64</v>
      </c>
    </row>
    <row r="3528" spans="1:6" x14ac:dyDescent="0.35">
      <c r="A3528" s="1">
        <v>21</v>
      </c>
      <c r="B3528" s="1" t="s">
        <v>84</v>
      </c>
      <c r="C3528" s="218">
        <v>44933</v>
      </c>
      <c r="D3528" s="218">
        <v>44932</v>
      </c>
      <c r="E3528" s="1">
        <v>8</v>
      </c>
      <c r="F3528" s="62">
        <v>297.58</v>
      </c>
    </row>
    <row r="3529" spans="1:6" x14ac:dyDescent="0.35">
      <c r="A3529" s="1">
        <v>21</v>
      </c>
      <c r="B3529" s="1" t="s">
        <v>84</v>
      </c>
      <c r="C3529" s="218">
        <v>44933</v>
      </c>
      <c r="D3529" s="218">
        <v>44933</v>
      </c>
      <c r="E3529" s="1">
        <v>27</v>
      </c>
      <c r="F3529" s="62">
        <v>938.16</v>
      </c>
    </row>
    <row r="3530" spans="1:6" x14ac:dyDescent="0.35">
      <c r="A3530" s="1">
        <v>21</v>
      </c>
      <c r="B3530" s="1" t="s">
        <v>84</v>
      </c>
      <c r="C3530" s="218">
        <v>44934</v>
      </c>
      <c r="D3530" s="218">
        <v>44931</v>
      </c>
      <c r="E3530" s="1">
        <v>1</v>
      </c>
      <c r="F3530" s="62">
        <v>23.76</v>
      </c>
    </row>
    <row r="3531" spans="1:6" x14ac:dyDescent="0.35">
      <c r="A3531" s="1">
        <v>21</v>
      </c>
      <c r="B3531" s="1" t="s">
        <v>84</v>
      </c>
      <c r="C3531" s="218">
        <v>44934</v>
      </c>
      <c r="D3531" s="218">
        <v>44932</v>
      </c>
      <c r="E3531" s="1">
        <v>3</v>
      </c>
      <c r="F3531" s="62">
        <v>101.87</v>
      </c>
    </row>
    <row r="3532" spans="1:6" x14ac:dyDescent="0.35">
      <c r="A3532" s="1">
        <v>21</v>
      </c>
      <c r="B3532" s="1" t="s">
        <v>84</v>
      </c>
      <c r="C3532" s="218">
        <v>44934</v>
      </c>
      <c r="D3532" s="218">
        <v>44933</v>
      </c>
      <c r="E3532" s="1">
        <v>7</v>
      </c>
      <c r="F3532" s="62">
        <v>252.65</v>
      </c>
    </row>
    <row r="3533" spans="1:6" x14ac:dyDescent="0.35">
      <c r="A3533" s="1">
        <v>21</v>
      </c>
      <c r="B3533" s="1" t="s">
        <v>84</v>
      </c>
      <c r="C3533" s="218">
        <v>44934</v>
      </c>
      <c r="D3533" s="218">
        <v>44934</v>
      </c>
      <c r="E3533" s="1">
        <v>23</v>
      </c>
      <c r="F3533" s="62">
        <v>939.25</v>
      </c>
    </row>
    <row r="3534" spans="1:6" x14ac:dyDescent="0.35">
      <c r="A3534" s="1">
        <v>21</v>
      </c>
      <c r="B3534" s="1" t="s">
        <v>84</v>
      </c>
      <c r="C3534" s="218">
        <v>44935</v>
      </c>
      <c r="D3534" s="218">
        <v>44932</v>
      </c>
      <c r="E3534" s="1">
        <v>1</v>
      </c>
      <c r="F3534" s="62">
        <v>52.37</v>
      </c>
    </row>
    <row r="3535" spans="1:6" x14ac:dyDescent="0.35">
      <c r="A3535" s="1">
        <v>21</v>
      </c>
      <c r="B3535" s="1" t="s">
        <v>84</v>
      </c>
      <c r="C3535" s="218">
        <v>44935</v>
      </c>
      <c r="D3535" s="218">
        <v>44933</v>
      </c>
      <c r="E3535" s="1">
        <v>7</v>
      </c>
      <c r="F3535" s="62">
        <v>227.25</v>
      </c>
    </row>
    <row r="3536" spans="1:6" x14ac:dyDescent="0.35">
      <c r="A3536" s="1">
        <v>21</v>
      </c>
      <c r="B3536" s="1" t="s">
        <v>84</v>
      </c>
      <c r="C3536" s="218">
        <v>44935</v>
      </c>
      <c r="D3536" s="218">
        <v>44934</v>
      </c>
      <c r="E3536" s="1">
        <v>10</v>
      </c>
      <c r="F3536" s="62">
        <v>258.27999999999997</v>
      </c>
    </row>
    <row r="3537" spans="1:6" x14ac:dyDescent="0.35">
      <c r="A3537" s="1">
        <v>21</v>
      </c>
      <c r="B3537" s="1" t="s">
        <v>84</v>
      </c>
      <c r="C3537" s="218">
        <v>44935</v>
      </c>
      <c r="D3537" s="218">
        <v>44935</v>
      </c>
      <c r="E3537" s="1">
        <v>17</v>
      </c>
      <c r="F3537" s="62">
        <v>665.42</v>
      </c>
    </row>
    <row r="3538" spans="1:6" x14ac:dyDescent="0.35">
      <c r="A3538" s="1">
        <v>21</v>
      </c>
      <c r="B3538" s="1" t="s">
        <v>84</v>
      </c>
      <c r="C3538" s="218">
        <v>44936</v>
      </c>
      <c r="D3538" s="218">
        <v>44934</v>
      </c>
      <c r="E3538" s="1">
        <v>1</v>
      </c>
      <c r="F3538" s="62">
        <v>23.66</v>
      </c>
    </row>
    <row r="3539" spans="1:6" x14ac:dyDescent="0.35">
      <c r="A3539" s="1">
        <v>21</v>
      </c>
      <c r="B3539" s="1" t="s">
        <v>84</v>
      </c>
      <c r="C3539" s="218">
        <v>44936</v>
      </c>
      <c r="D3539" s="218">
        <v>44935</v>
      </c>
      <c r="E3539" s="1">
        <v>5</v>
      </c>
      <c r="F3539" s="62">
        <v>149.44</v>
      </c>
    </row>
    <row r="3540" spans="1:6" x14ac:dyDescent="0.35">
      <c r="A3540" s="1">
        <v>21</v>
      </c>
      <c r="B3540" s="1" t="s">
        <v>84</v>
      </c>
      <c r="C3540" s="218">
        <v>44936</v>
      </c>
      <c r="D3540" s="218">
        <v>44936</v>
      </c>
      <c r="E3540" s="1">
        <v>20</v>
      </c>
      <c r="F3540" s="62">
        <v>864.67</v>
      </c>
    </row>
    <row r="3541" spans="1:6" x14ac:dyDescent="0.35">
      <c r="A3541" s="1">
        <v>21</v>
      </c>
      <c r="B3541" s="1" t="s">
        <v>84</v>
      </c>
      <c r="C3541" s="218">
        <v>44937</v>
      </c>
      <c r="D3541" s="218">
        <v>44934</v>
      </c>
      <c r="E3541" s="1">
        <v>3</v>
      </c>
      <c r="F3541" s="62">
        <v>111.28</v>
      </c>
    </row>
    <row r="3542" spans="1:6" x14ac:dyDescent="0.35">
      <c r="A3542" s="1">
        <v>21</v>
      </c>
      <c r="B3542" s="1" t="s">
        <v>84</v>
      </c>
      <c r="C3542" s="218">
        <v>44937</v>
      </c>
      <c r="D3542" s="218">
        <v>44935</v>
      </c>
      <c r="E3542" s="1">
        <v>5</v>
      </c>
      <c r="F3542" s="62">
        <v>147.01</v>
      </c>
    </row>
    <row r="3543" spans="1:6" x14ac:dyDescent="0.35">
      <c r="A3543" s="1">
        <v>21</v>
      </c>
      <c r="B3543" s="1" t="s">
        <v>84</v>
      </c>
      <c r="C3543" s="218">
        <v>44937</v>
      </c>
      <c r="D3543" s="218">
        <v>44936</v>
      </c>
      <c r="E3543" s="1">
        <v>11</v>
      </c>
      <c r="F3543" s="62">
        <v>350.26</v>
      </c>
    </row>
    <row r="3544" spans="1:6" x14ac:dyDescent="0.35">
      <c r="A3544" s="1">
        <v>21</v>
      </c>
      <c r="B3544" s="1" t="s">
        <v>84</v>
      </c>
      <c r="C3544" s="218">
        <v>44937</v>
      </c>
      <c r="D3544" s="218">
        <v>44937</v>
      </c>
      <c r="E3544" s="1">
        <v>16</v>
      </c>
      <c r="F3544" s="62">
        <v>741.21</v>
      </c>
    </row>
    <row r="3545" spans="1:6" x14ac:dyDescent="0.35">
      <c r="A3545" s="1">
        <v>21</v>
      </c>
      <c r="B3545" s="1" t="s">
        <v>84</v>
      </c>
      <c r="C3545" s="218">
        <v>44938</v>
      </c>
      <c r="D3545" s="218">
        <v>44935</v>
      </c>
      <c r="E3545" s="1">
        <v>2</v>
      </c>
      <c r="F3545" s="62">
        <v>78.010000000000005</v>
      </c>
    </row>
    <row r="3546" spans="1:6" x14ac:dyDescent="0.35">
      <c r="A3546" s="1">
        <v>21</v>
      </c>
      <c r="B3546" s="1" t="s">
        <v>84</v>
      </c>
      <c r="C3546" s="218">
        <v>44938</v>
      </c>
      <c r="D3546" s="218">
        <v>44936</v>
      </c>
      <c r="E3546" s="1">
        <v>6</v>
      </c>
      <c r="F3546" s="62">
        <v>203.79</v>
      </c>
    </row>
    <row r="3547" spans="1:6" x14ac:dyDescent="0.35">
      <c r="A3547" s="1">
        <v>21</v>
      </c>
      <c r="B3547" s="1" t="s">
        <v>84</v>
      </c>
      <c r="C3547" s="218">
        <v>44938</v>
      </c>
      <c r="D3547" s="218">
        <v>44937</v>
      </c>
      <c r="E3547" s="1">
        <v>12</v>
      </c>
      <c r="F3547" s="62">
        <v>376.84</v>
      </c>
    </row>
    <row r="3548" spans="1:6" x14ac:dyDescent="0.35">
      <c r="A3548" s="1">
        <v>21</v>
      </c>
      <c r="B3548" s="1" t="s">
        <v>84</v>
      </c>
      <c r="C3548" s="218">
        <v>44938</v>
      </c>
      <c r="D3548" s="218">
        <v>44938</v>
      </c>
      <c r="E3548" s="1">
        <v>18</v>
      </c>
      <c r="F3548" s="62">
        <v>691.02</v>
      </c>
    </row>
    <row r="3549" spans="1:6" x14ac:dyDescent="0.35">
      <c r="A3549" s="1">
        <v>21</v>
      </c>
      <c r="B3549" s="1" t="s">
        <v>84</v>
      </c>
      <c r="C3549" s="218">
        <v>44939</v>
      </c>
      <c r="D3549" s="218">
        <v>44937</v>
      </c>
      <c r="E3549" s="1">
        <v>6</v>
      </c>
      <c r="F3549" s="62">
        <v>233.05</v>
      </c>
    </row>
    <row r="3550" spans="1:6" x14ac:dyDescent="0.35">
      <c r="A3550" s="1">
        <v>21</v>
      </c>
      <c r="B3550" s="1" t="s">
        <v>84</v>
      </c>
      <c r="C3550" s="218">
        <v>44939</v>
      </c>
      <c r="D3550" s="218">
        <v>44938</v>
      </c>
      <c r="E3550" s="1">
        <v>13</v>
      </c>
      <c r="F3550" s="62">
        <v>421.39</v>
      </c>
    </row>
    <row r="3551" spans="1:6" x14ac:dyDescent="0.35">
      <c r="A3551" s="1">
        <v>21</v>
      </c>
      <c r="B3551" s="1" t="s">
        <v>84</v>
      </c>
      <c r="C3551" s="218">
        <v>44939</v>
      </c>
      <c r="D3551" s="218">
        <v>44939</v>
      </c>
      <c r="E3551" s="1">
        <v>17</v>
      </c>
      <c r="F3551" s="62">
        <v>727.94</v>
      </c>
    </row>
    <row r="3552" spans="1:6" x14ac:dyDescent="0.35">
      <c r="A3552" s="1">
        <v>21</v>
      </c>
      <c r="B3552" s="1" t="s">
        <v>84</v>
      </c>
      <c r="C3552" s="218">
        <v>44940</v>
      </c>
      <c r="D3552" s="218">
        <v>44937</v>
      </c>
      <c r="E3552" s="1">
        <v>3</v>
      </c>
      <c r="F3552" s="62">
        <v>101.97</v>
      </c>
    </row>
    <row r="3553" spans="1:6" x14ac:dyDescent="0.35">
      <c r="A3553" s="1">
        <v>21</v>
      </c>
      <c r="B3553" s="1" t="s">
        <v>84</v>
      </c>
      <c r="C3553" s="218">
        <v>44940</v>
      </c>
      <c r="D3553" s="218">
        <v>44938</v>
      </c>
      <c r="E3553" s="1">
        <v>6</v>
      </c>
      <c r="F3553" s="62">
        <v>137.06</v>
      </c>
    </row>
    <row r="3554" spans="1:6" x14ac:dyDescent="0.35">
      <c r="A3554" s="1">
        <v>21</v>
      </c>
      <c r="B3554" s="1" t="s">
        <v>84</v>
      </c>
      <c r="C3554" s="218">
        <v>44940</v>
      </c>
      <c r="D3554" s="218">
        <v>44939</v>
      </c>
      <c r="E3554" s="1">
        <v>7</v>
      </c>
      <c r="F3554" s="62">
        <v>319.72000000000003</v>
      </c>
    </row>
    <row r="3555" spans="1:6" x14ac:dyDescent="0.35">
      <c r="A3555" s="1">
        <v>21</v>
      </c>
      <c r="B3555" s="1" t="s">
        <v>84</v>
      </c>
      <c r="C3555" s="218">
        <v>44940</v>
      </c>
      <c r="D3555" s="218">
        <v>44940</v>
      </c>
      <c r="E3555" s="1">
        <v>17</v>
      </c>
      <c r="F3555" s="62">
        <v>710.52</v>
      </c>
    </row>
    <row r="3556" spans="1:6" x14ac:dyDescent="0.35">
      <c r="A3556" s="1">
        <v>21</v>
      </c>
      <c r="B3556" s="1" t="s">
        <v>84</v>
      </c>
      <c r="C3556" s="218">
        <v>44941</v>
      </c>
      <c r="D3556" s="218">
        <v>44938</v>
      </c>
      <c r="E3556" s="1">
        <v>2</v>
      </c>
      <c r="F3556" s="62">
        <v>108.9</v>
      </c>
    </row>
    <row r="3557" spans="1:6" x14ac:dyDescent="0.35">
      <c r="A3557" s="1">
        <v>21</v>
      </c>
      <c r="B3557" s="1" t="s">
        <v>84</v>
      </c>
      <c r="C3557" s="218">
        <v>44941</v>
      </c>
      <c r="D3557" s="218">
        <v>44939</v>
      </c>
      <c r="E3557" s="1">
        <v>5</v>
      </c>
      <c r="F3557" s="62">
        <v>174.83</v>
      </c>
    </row>
    <row r="3558" spans="1:6" x14ac:dyDescent="0.35">
      <c r="A3558" s="1">
        <v>21</v>
      </c>
      <c r="B3558" s="1" t="s">
        <v>84</v>
      </c>
      <c r="C3558" s="218">
        <v>44941</v>
      </c>
      <c r="D3558" s="218">
        <v>44940</v>
      </c>
      <c r="E3558" s="1">
        <v>5</v>
      </c>
      <c r="F3558" s="62">
        <v>202.16</v>
      </c>
    </row>
    <row r="3559" spans="1:6" x14ac:dyDescent="0.35">
      <c r="A3559" s="1">
        <v>21</v>
      </c>
      <c r="B3559" s="1" t="s">
        <v>84</v>
      </c>
      <c r="C3559" s="218">
        <v>44941</v>
      </c>
      <c r="D3559" s="218">
        <v>44941</v>
      </c>
      <c r="E3559" s="1">
        <v>12</v>
      </c>
      <c r="F3559" s="62">
        <v>518.41</v>
      </c>
    </row>
    <row r="3560" spans="1:6" x14ac:dyDescent="0.35">
      <c r="A3560" s="1">
        <v>21</v>
      </c>
      <c r="B3560" s="1" t="s">
        <v>84</v>
      </c>
      <c r="C3560" s="218">
        <v>44942</v>
      </c>
      <c r="D3560" s="218">
        <v>44939</v>
      </c>
      <c r="E3560" s="1">
        <v>5</v>
      </c>
      <c r="F3560" s="62">
        <v>208.99</v>
      </c>
    </row>
    <row r="3561" spans="1:6" x14ac:dyDescent="0.35">
      <c r="A3561" s="1">
        <v>21</v>
      </c>
      <c r="B3561" s="1" t="s">
        <v>84</v>
      </c>
      <c r="C3561" s="218">
        <v>44942</v>
      </c>
      <c r="D3561" s="218">
        <v>44940</v>
      </c>
      <c r="E3561" s="1">
        <v>8</v>
      </c>
      <c r="F3561" s="62">
        <v>337.24</v>
      </c>
    </row>
    <row r="3562" spans="1:6" x14ac:dyDescent="0.35">
      <c r="A3562" s="1">
        <v>21</v>
      </c>
      <c r="B3562" s="1" t="s">
        <v>84</v>
      </c>
      <c r="C3562" s="218">
        <v>44942</v>
      </c>
      <c r="D3562" s="218">
        <v>44941</v>
      </c>
      <c r="E3562" s="1">
        <v>12</v>
      </c>
      <c r="F3562" s="62">
        <v>366.1</v>
      </c>
    </row>
    <row r="3563" spans="1:6" x14ac:dyDescent="0.35">
      <c r="A3563" s="1">
        <v>21</v>
      </c>
      <c r="B3563" s="1" t="s">
        <v>84</v>
      </c>
      <c r="C3563" s="218">
        <v>44942</v>
      </c>
      <c r="D3563" s="218">
        <v>44942</v>
      </c>
      <c r="E3563" s="1">
        <v>12</v>
      </c>
      <c r="F3563" s="62">
        <v>414.32</v>
      </c>
    </row>
    <row r="3564" spans="1:6" x14ac:dyDescent="0.35">
      <c r="A3564" s="1">
        <v>21</v>
      </c>
      <c r="B3564" s="1" t="s">
        <v>84</v>
      </c>
      <c r="C3564" s="218">
        <v>44943</v>
      </c>
      <c r="D3564" s="218">
        <v>44941</v>
      </c>
      <c r="E3564" s="1">
        <v>3</v>
      </c>
      <c r="F3564" s="62">
        <v>163.15</v>
      </c>
    </row>
    <row r="3565" spans="1:6" x14ac:dyDescent="0.35">
      <c r="A3565" s="1">
        <v>21</v>
      </c>
      <c r="B3565" s="1" t="s">
        <v>84</v>
      </c>
      <c r="C3565" s="218">
        <v>44943</v>
      </c>
      <c r="D3565" s="218">
        <v>44942</v>
      </c>
      <c r="E3565" s="1">
        <v>10</v>
      </c>
      <c r="F3565" s="62">
        <v>319.57</v>
      </c>
    </row>
    <row r="3566" spans="1:6" x14ac:dyDescent="0.35">
      <c r="A3566" s="1">
        <v>21</v>
      </c>
      <c r="B3566" s="1" t="s">
        <v>84</v>
      </c>
      <c r="C3566" s="218">
        <v>44943</v>
      </c>
      <c r="D3566" s="218">
        <v>44943</v>
      </c>
      <c r="E3566" s="1">
        <v>13</v>
      </c>
      <c r="F3566" s="62">
        <v>613.29999999999995</v>
      </c>
    </row>
    <row r="3567" spans="1:6" x14ac:dyDescent="0.35">
      <c r="A3567" s="1">
        <v>21</v>
      </c>
      <c r="B3567" s="1" t="s">
        <v>84</v>
      </c>
      <c r="C3567" s="218">
        <v>44944</v>
      </c>
      <c r="D3567" s="218">
        <v>44941</v>
      </c>
      <c r="E3567" s="1">
        <v>3</v>
      </c>
      <c r="F3567" s="62">
        <v>101.62</v>
      </c>
    </row>
    <row r="3568" spans="1:6" x14ac:dyDescent="0.35">
      <c r="A3568" s="1">
        <v>21</v>
      </c>
      <c r="B3568" s="1" t="s">
        <v>84</v>
      </c>
      <c r="C3568" s="218">
        <v>44944</v>
      </c>
      <c r="D3568" s="218">
        <v>44942</v>
      </c>
      <c r="E3568" s="1">
        <v>6</v>
      </c>
      <c r="F3568" s="62">
        <v>202.89</v>
      </c>
    </row>
    <row r="3569" spans="1:6" x14ac:dyDescent="0.35">
      <c r="A3569" s="1">
        <v>21</v>
      </c>
      <c r="B3569" s="1" t="s">
        <v>84</v>
      </c>
      <c r="C3569" s="218">
        <v>44944</v>
      </c>
      <c r="D3569" s="218">
        <v>44943</v>
      </c>
      <c r="E3569" s="1">
        <v>7</v>
      </c>
      <c r="F3569" s="62">
        <v>286.10000000000002</v>
      </c>
    </row>
    <row r="3570" spans="1:6" x14ac:dyDescent="0.35">
      <c r="A3570" s="1">
        <v>21</v>
      </c>
      <c r="B3570" s="1" t="s">
        <v>84</v>
      </c>
      <c r="C3570" s="218">
        <v>44944</v>
      </c>
      <c r="D3570" s="218">
        <v>44944</v>
      </c>
      <c r="E3570" s="1">
        <v>14</v>
      </c>
      <c r="F3570" s="62">
        <v>569.64</v>
      </c>
    </row>
    <row r="3571" spans="1:6" x14ac:dyDescent="0.35">
      <c r="A3571" s="1">
        <v>21</v>
      </c>
      <c r="B3571" s="1" t="s">
        <v>84</v>
      </c>
      <c r="C3571" s="218">
        <v>44945</v>
      </c>
      <c r="D3571" s="218">
        <v>44942</v>
      </c>
      <c r="E3571" s="1">
        <v>7</v>
      </c>
      <c r="F3571" s="62">
        <v>223.09</v>
      </c>
    </row>
    <row r="3572" spans="1:6" x14ac:dyDescent="0.35">
      <c r="A3572" s="1">
        <v>21</v>
      </c>
      <c r="B3572" s="1" t="s">
        <v>84</v>
      </c>
      <c r="C3572" s="218">
        <v>44945</v>
      </c>
      <c r="D3572" s="218">
        <v>44943</v>
      </c>
      <c r="E3572" s="1">
        <v>7</v>
      </c>
      <c r="F3572" s="62">
        <v>306.39999999999998</v>
      </c>
    </row>
    <row r="3573" spans="1:6" x14ac:dyDescent="0.35">
      <c r="A3573" s="1">
        <v>21</v>
      </c>
      <c r="B3573" s="1" t="s">
        <v>84</v>
      </c>
      <c r="C3573" s="218">
        <v>44945</v>
      </c>
      <c r="D3573" s="218">
        <v>44944</v>
      </c>
      <c r="E3573" s="1">
        <v>7</v>
      </c>
      <c r="F3573" s="62">
        <v>286.79000000000002</v>
      </c>
    </row>
    <row r="3574" spans="1:6" x14ac:dyDescent="0.35">
      <c r="A3574" s="1">
        <v>21</v>
      </c>
      <c r="B3574" s="1" t="s">
        <v>84</v>
      </c>
      <c r="C3574" s="218">
        <v>44945</v>
      </c>
      <c r="D3574" s="218">
        <v>44945</v>
      </c>
      <c r="E3574" s="1">
        <v>13</v>
      </c>
      <c r="F3574" s="62">
        <v>515.58000000000004</v>
      </c>
    </row>
    <row r="3575" spans="1:6" x14ac:dyDescent="0.35">
      <c r="A3575" s="1">
        <v>21</v>
      </c>
      <c r="B3575" s="1" t="s">
        <v>84</v>
      </c>
      <c r="C3575" s="218">
        <v>44946</v>
      </c>
      <c r="D3575" s="218">
        <v>44943</v>
      </c>
      <c r="E3575" s="1">
        <v>2</v>
      </c>
      <c r="F3575" s="62">
        <v>108.5</v>
      </c>
    </row>
    <row r="3576" spans="1:6" x14ac:dyDescent="0.35">
      <c r="A3576" s="1">
        <v>21</v>
      </c>
      <c r="B3576" s="1" t="s">
        <v>84</v>
      </c>
      <c r="C3576" s="218">
        <v>44946</v>
      </c>
      <c r="D3576" s="218">
        <v>44944</v>
      </c>
      <c r="E3576" s="1">
        <v>3</v>
      </c>
      <c r="F3576" s="62">
        <v>132.56</v>
      </c>
    </row>
    <row r="3577" spans="1:6" x14ac:dyDescent="0.35">
      <c r="A3577" s="1">
        <v>21</v>
      </c>
      <c r="B3577" s="1" t="s">
        <v>84</v>
      </c>
      <c r="C3577" s="218">
        <v>44946</v>
      </c>
      <c r="D3577" s="218">
        <v>44945</v>
      </c>
      <c r="E3577" s="1">
        <v>4</v>
      </c>
      <c r="F3577" s="62">
        <v>217.55</v>
      </c>
    </row>
    <row r="3578" spans="1:6" x14ac:dyDescent="0.35">
      <c r="A3578" s="1">
        <v>21</v>
      </c>
      <c r="B3578" s="1" t="s">
        <v>84</v>
      </c>
      <c r="C3578" s="218">
        <v>44946</v>
      </c>
      <c r="D3578" s="218">
        <v>44946</v>
      </c>
      <c r="E3578" s="1">
        <v>8</v>
      </c>
      <c r="F3578" s="62">
        <v>342.38</v>
      </c>
    </row>
    <row r="3579" spans="1:6" x14ac:dyDescent="0.35">
      <c r="A3579" s="1">
        <v>21</v>
      </c>
      <c r="B3579" s="1" t="s">
        <v>84</v>
      </c>
      <c r="C3579" s="218">
        <v>44947</v>
      </c>
      <c r="D3579" s="218">
        <v>44944</v>
      </c>
      <c r="E3579" s="1">
        <v>5</v>
      </c>
      <c r="F3579" s="62">
        <v>147.65</v>
      </c>
    </row>
    <row r="3580" spans="1:6" x14ac:dyDescent="0.35">
      <c r="A3580" s="1">
        <v>21</v>
      </c>
      <c r="B3580" s="1" t="s">
        <v>84</v>
      </c>
      <c r="C3580" s="218">
        <v>44947</v>
      </c>
      <c r="D3580" s="218">
        <v>44945</v>
      </c>
      <c r="E3580" s="1">
        <v>6</v>
      </c>
      <c r="F3580" s="62">
        <v>167.06</v>
      </c>
    </row>
    <row r="3581" spans="1:6" x14ac:dyDescent="0.35">
      <c r="A3581" s="1">
        <v>21</v>
      </c>
      <c r="B3581" s="1" t="s">
        <v>84</v>
      </c>
      <c r="C3581" s="218">
        <v>44947</v>
      </c>
      <c r="D3581" s="218">
        <v>44946</v>
      </c>
      <c r="E3581" s="1">
        <v>8</v>
      </c>
      <c r="F3581" s="62">
        <v>342.58</v>
      </c>
    </row>
    <row r="3582" spans="1:6" x14ac:dyDescent="0.35">
      <c r="A3582" s="1">
        <v>21</v>
      </c>
      <c r="B3582" s="1" t="s">
        <v>84</v>
      </c>
      <c r="C3582" s="218">
        <v>44947</v>
      </c>
      <c r="D3582" s="218">
        <v>44947</v>
      </c>
      <c r="E3582" s="1">
        <v>2</v>
      </c>
      <c r="F3582" s="62">
        <v>108.7</v>
      </c>
    </row>
    <row r="3583" spans="1:6" x14ac:dyDescent="0.35">
      <c r="A3583" s="1">
        <v>21</v>
      </c>
      <c r="B3583" s="1" t="s">
        <v>84</v>
      </c>
      <c r="C3583" s="218">
        <v>44948</v>
      </c>
      <c r="D3583" s="218">
        <v>44944</v>
      </c>
      <c r="E3583" s="1">
        <v>1</v>
      </c>
      <c r="F3583" s="62">
        <v>51.48</v>
      </c>
    </row>
    <row r="3584" spans="1:6" x14ac:dyDescent="0.35">
      <c r="A3584" s="1">
        <v>21</v>
      </c>
      <c r="B3584" s="1" t="s">
        <v>84</v>
      </c>
      <c r="C3584" s="218">
        <v>44948</v>
      </c>
      <c r="D3584" s="218">
        <v>44945</v>
      </c>
      <c r="E3584" s="1">
        <v>6</v>
      </c>
      <c r="F3584" s="62">
        <v>202.9</v>
      </c>
    </row>
    <row r="3585" spans="1:6" x14ac:dyDescent="0.35">
      <c r="A3585" s="1">
        <v>21</v>
      </c>
      <c r="B3585" s="1" t="s">
        <v>84</v>
      </c>
      <c r="C3585" s="218">
        <v>44948</v>
      </c>
      <c r="D3585" s="218">
        <v>44946</v>
      </c>
      <c r="E3585" s="1">
        <v>3</v>
      </c>
      <c r="F3585" s="62">
        <v>101.87</v>
      </c>
    </row>
    <row r="3586" spans="1:6" x14ac:dyDescent="0.35">
      <c r="A3586" s="1">
        <v>21</v>
      </c>
      <c r="B3586" s="1" t="s">
        <v>84</v>
      </c>
      <c r="C3586" s="218">
        <v>44948</v>
      </c>
      <c r="D3586" s="218">
        <v>44947</v>
      </c>
      <c r="E3586" s="1">
        <v>14</v>
      </c>
      <c r="F3586" s="62">
        <v>669.18</v>
      </c>
    </row>
    <row r="3587" spans="1:6" x14ac:dyDescent="0.35">
      <c r="A3587" s="1">
        <v>21</v>
      </c>
      <c r="B3587" s="1" t="s">
        <v>84</v>
      </c>
      <c r="C3587" s="218">
        <v>44948</v>
      </c>
      <c r="D3587" s="218">
        <v>44948</v>
      </c>
      <c r="E3587" s="1">
        <v>7</v>
      </c>
      <c r="F3587" s="62">
        <v>319.07</v>
      </c>
    </row>
    <row r="3588" spans="1:6" x14ac:dyDescent="0.35">
      <c r="A3588" s="1">
        <v>21</v>
      </c>
      <c r="B3588" s="1" t="s">
        <v>84</v>
      </c>
      <c r="C3588" s="218">
        <v>44949</v>
      </c>
      <c r="D3588" s="218">
        <v>44945</v>
      </c>
      <c r="E3588" s="1">
        <v>2</v>
      </c>
      <c r="F3588" s="62">
        <v>43.66</v>
      </c>
    </row>
    <row r="3589" spans="1:6" x14ac:dyDescent="0.35">
      <c r="A3589" s="1">
        <v>21</v>
      </c>
      <c r="B3589" s="1" t="s">
        <v>84</v>
      </c>
      <c r="C3589" s="218">
        <v>44949</v>
      </c>
      <c r="D3589" s="218">
        <v>44946</v>
      </c>
      <c r="E3589" s="1">
        <v>4</v>
      </c>
      <c r="F3589" s="62">
        <v>125.38</v>
      </c>
    </row>
    <row r="3590" spans="1:6" x14ac:dyDescent="0.35">
      <c r="A3590" s="1">
        <v>21</v>
      </c>
      <c r="B3590" s="1" t="s">
        <v>84</v>
      </c>
      <c r="C3590" s="218">
        <v>44949</v>
      </c>
      <c r="D3590" s="218">
        <v>44947</v>
      </c>
      <c r="E3590" s="1">
        <v>7</v>
      </c>
      <c r="F3590" s="62">
        <v>219.73</v>
      </c>
    </row>
    <row r="3591" spans="1:6" x14ac:dyDescent="0.35">
      <c r="A3591" s="1">
        <v>21</v>
      </c>
      <c r="B3591" s="1" t="s">
        <v>84</v>
      </c>
      <c r="C3591" s="218">
        <v>44949</v>
      </c>
      <c r="D3591" s="218">
        <v>44948</v>
      </c>
      <c r="E3591" s="1">
        <v>7</v>
      </c>
      <c r="F3591" s="62">
        <v>226.95</v>
      </c>
    </row>
    <row r="3592" spans="1:6" x14ac:dyDescent="0.35">
      <c r="A3592" s="1">
        <v>21</v>
      </c>
      <c r="B3592" s="1" t="s">
        <v>84</v>
      </c>
      <c r="C3592" s="218">
        <v>44949</v>
      </c>
      <c r="D3592" s="218">
        <v>44949</v>
      </c>
      <c r="E3592" s="1">
        <v>7</v>
      </c>
      <c r="F3592" s="62">
        <v>315.51</v>
      </c>
    </row>
    <row r="3593" spans="1:6" x14ac:dyDescent="0.35">
      <c r="A3593" s="1">
        <v>21</v>
      </c>
      <c r="B3593" s="1" t="s">
        <v>84</v>
      </c>
      <c r="C3593" s="218">
        <v>44950</v>
      </c>
      <c r="D3593" s="218">
        <v>44947</v>
      </c>
      <c r="E3593" s="1">
        <v>4</v>
      </c>
      <c r="F3593" s="62">
        <v>153.19999999999999</v>
      </c>
    </row>
    <row r="3594" spans="1:6" x14ac:dyDescent="0.35">
      <c r="A3594" s="1">
        <v>21</v>
      </c>
      <c r="B3594" s="1" t="s">
        <v>84</v>
      </c>
      <c r="C3594" s="218">
        <v>44950</v>
      </c>
      <c r="D3594" s="218">
        <v>44948</v>
      </c>
      <c r="E3594" s="1">
        <v>9</v>
      </c>
      <c r="F3594" s="62">
        <v>396.93</v>
      </c>
    </row>
    <row r="3595" spans="1:6" x14ac:dyDescent="0.35">
      <c r="A3595" s="1">
        <v>21</v>
      </c>
      <c r="B3595" s="1" t="s">
        <v>84</v>
      </c>
      <c r="C3595" s="218">
        <v>44950</v>
      </c>
      <c r="D3595" s="218">
        <v>44949</v>
      </c>
      <c r="E3595" s="1">
        <v>12</v>
      </c>
      <c r="F3595" s="62">
        <v>496.62</v>
      </c>
    </row>
    <row r="3596" spans="1:6" x14ac:dyDescent="0.35">
      <c r="A3596" s="1">
        <v>21</v>
      </c>
      <c r="B3596" s="1" t="s">
        <v>84</v>
      </c>
      <c r="C3596" s="218">
        <v>44950</v>
      </c>
      <c r="D3596" s="218">
        <v>44950</v>
      </c>
      <c r="E3596" s="1">
        <v>8</v>
      </c>
      <c r="F3596" s="62">
        <v>335.01</v>
      </c>
    </row>
    <row r="3597" spans="1:6" x14ac:dyDescent="0.35">
      <c r="A3597" s="1">
        <v>21</v>
      </c>
      <c r="B3597" s="1" t="s">
        <v>84</v>
      </c>
      <c r="C3597" s="218">
        <v>44951</v>
      </c>
      <c r="D3597" s="218">
        <v>44947</v>
      </c>
      <c r="E3597" s="1">
        <v>1</v>
      </c>
      <c r="F3597" s="62">
        <v>54.45</v>
      </c>
    </row>
    <row r="3598" spans="1:6" x14ac:dyDescent="0.35">
      <c r="A3598" s="1">
        <v>21</v>
      </c>
      <c r="B3598" s="1" t="s">
        <v>84</v>
      </c>
      <c r="C3598" s="218">
        <v>44951</v>
      </c>
      <c r="D3598" s="218">
        <v>44948</v>
      </c>
      <c r="E3598" s="1">
        <v>4</v>
      </c>
      <c r="F3598" s="62">
        <v>92.46</v>
      </c>
    </row>
    <row r="3599" spans="1:6" x14ac:dyDescent="0.35">
      <c r="A3599" s="1">
        <v>21</v>
      </c>
      <c r="B3599" s="1" t="s">
        <v>84</v>
      </c>
      <c r="C3599" s="218">
        <v>44951</v>
      </c>
      <c r="D3599" s="218">
        <v>44949</v>
      </c>
      <c r="E3599" s="1">
        <v>6</v>
      </c>
      <c r="F3599" s="62">
        <v>203.69</v>
      </c>
    </row>
    <row r="3600" spans="1:6" x14ac:dyDescent="0.35">
      <c r="A3600" s="1">
        <v>21</v>
      </c>
      <c r="B3600" s="1" t="s">
        <v>84</v>
      </c>
      <c r="C3600" s="218">
        <v>44951</v>
      </c>
      <c r="D3600" s="218">
        <v>44950</v>
      </c>
      <c r="E3600" s="1">
        <v>5</v>
      </c>
      <c r="F3600" s="62">
        <v>179.88</v>
      </c>
    </row>
    <row r="3601" spans="1:6" x14ac:dyDescent="0.35">
      <c r="A3601" s="1">
        <v>21</v>
      </c>
      <c r="B3601" s="1" t="s">
        <v>84</v>
      </c>
      <c r="C3601" s="218">
        <v>44951</v>
      </c>
      <c r="D3601" s="218">
        <v>44951</v>
      </c>
      <c r="E3601" s="1">
        <v>16</v>
      </c>
      <c r="F3601" s="62">
        <v>624.24</v>
      </c>
    </row>
    <row r="3602" spans="1:6" x14ac:dyDescent="0.35">
      <c r="A3602" s="1">
        <v>21</v>
      </c>
      <c r="B3602" s="1" t="s">
        <v>84</v>
      </c>
      <c r="C3602" s="218">
        <v>44952</v>
      </c>
      <c r="D3602" s="218">
        <v>44949</v>
      </c>
      <c r="E3602" s="1">
        <v>1</v>
      </c>
      <c r="F3602" s="62">
        <v>20.49</v>
      </c>
    </row>
    <row r="3603" spans="1:6" x14ac:dyDescent="0.35">
      <c r="A3603" s="1">
        <v>21</v>
      </c>
      <c r="B3603" s="1" t="s">
        <v>84</v>
      </c>
      <c r="C3603" s="218">
        <v>44952</v>
      </c>
      <c r="D3603" s="218">
        <v>44950</v>
      </c>
      <c r="E3603" s="1">
        <v>5</v>
      </c>
      <c r="F3603" s="62">
        <v>205.72</v>
      </c>
    </row>
    <row r="3604" spans="1:6" x14ac:dyDescent="0.35">
      <c r="A3604" s="1">
        <v>21</v>
      </c>
      <c r="B3604" s="1" t="s">
        <v>84</v>
      </c>
      <c r="C3604" s="218">
        <v>44952</v>
      </c>
      <c r="D3604" s="218">
        <v>44951</v>
      </c>
      <c r="E3604" s="1">
        <v>9</v>
      </c>
      <c r="F3604" s="62">
        <v>336.25</v>
      </c>
    </row>
    <row r="3605" spans="1:6" x14ac:dyDescent="0.35">
      <c r="A3605" s="1">
        <v>21</v>
      </c>
      <c r="B3605" s="1" t="s">
        <v>84</v>
      </c>
      <c r="C3605" s="218">
        <v>44952</v>
      </c>
      <c r="D3605" s="218">
        <v>44952</v>
      </c>
      <c r="E3605" s="1">
        <v>15</v>
      </c>
      <c r="F3605" s="62">
        <v>722.74</v>
      </c>
    </row>
    <row r="3606" spans="1:6" x14ac:dyDescent="0.35">
      <c r="A3606" s="1">
        <v>22</v>
      </c>
      <c r="B3606" s="1" t="s">
        <v>85</v>
      </c>
      <c r="C3606" s="218">
        <v>44880</v>
      </c>
      <c r="D3606" s="218">
        <v>44878</v>
      </c>
      <c r="E3606" s="1">
        <v>4</v>
      </c>
      <c r="F3606" s="62">
        <v>148.88999999999999</v>
      </c>
    </row>
    <row r="3607" spans="1:6" x14ac:dyDescent="0.35">
      <c r="A3607" s="1">
        <v>22</v>
      </c>
      <c r="B3607" s="1" t="s">
        <v>85</v>
      </c>
      <c r="C3607" s="218">
        <v>44880</v>
      </c>
      <c r="D3607" s="218">
        <v>44879</v>
      </c>
      <c r="E3607" s="1">
        <v>2</v>
      </c>
      <c r="F3607" s="62">
        <v>47.42</v>
      </c>
    </row>
    <row r="3608" spans="1:6" x14ac:dyDescent="0.35">
      <c r="A3608" s="1">
        <v>22</v>
      </c>
      <c r="B3608" s="1" t="s">
        <v>85</v>
      </c>
      <c r="C3608" s="218">
        <v>44885</v>
      </c>
      <c r="D3608" s="218">
        <v>44879</v>
      </c>
      <c r="E3608" s="1">
        <v>2</v>
      </c>
      <c r="F3608" s="62">
        <v>96.52</v>
      </c>
    </row>
    <row r="3609" spans="1:6" x14ac:dyDescent="0.35">
      <c r="A3609" s="1">
        <v>22</v>
      </c>
      <c r="B3609" s="1" t="s">
        <v>85</v>
      </c>
      <c r="C3609" s="218">
        <v>44885</v>
      </c>
      <c r="D3609" s="218">
        <v>44880</v>
      </c>
      <c r="E3609" s="1">
        <v>6</v>
      </c>
      <c r="F3609" s="62">
        <v>190.02</v>
      </c>
    </row>
    <row r="3610" spans="1:6" x14ac:dyDescent="0.35">
      <c r="A3610" s="1">
        <v>22</v>
      </c>
      <c r="B3610" s="1" t="s">
        <v>85</v>
      </c>
      <c r="C3610" s="218">
        <v>44885</v>
      </c>
      <c r="D3610" s="218">
        <v>44881</v>
      </c>
      <c r="E3610" s="1">
        <v>10</v>
      </c>
      <c r="F3610" s="62">
        <v>233.22</v>
      </c>
    </row>
    <row r="3611" spans="1:6" x14ac:dyDescent="0.35">
      <c r="A3611" s="1">
        <v>22</v>
      </c>
      <c r="B3611" s="1" t="s">
        <v>85</v>
      </c>
      <c r="C3611" s="218">
        <v>44885</v>
      </c>
      <c r="D3611" s="218">
        <v>44882</v>
      </c>
      <c r="E3611" s="1">
        <v>3</v>
      </c>
      <c r="F3611" s="62">
        <v>95.58</v>
      </c>
    </row>
    <row r="3612" spans="1:6" x14ac:dyDescent="0.35">
      <c r="A3612" s="1">
        <v>22</v>
      </c>
      <c r="B3612" s="1" t="s">
        <v>85</v>
      </c>
      <c r="C3612" s="218">
        <v>44885</v>
      </c>
      <c r="D3612" s="218">
        <v>44883</v>
      </c>
      <c r="E3612" s="1">
        <v>2</v>
      </c>
      <c r="F3612" s="62">
        <v>71.819999999999993</v>
      </c>
    </row>
    <row r="3613" spans="1:6" x14ac:dyDescent="0.35">
      <c r="A3613" s="1">
        <v>22</v>
      </c>
      <c r="B3613" s="1" t="s">
        <v>85</v>
      </c>
      <c r="C3613" s="218">
        <v>44887</v>
      </c>
      <c r="D3613" s="218">
        <v>44878</v>
      </c>
      <c r="E3613" s="1">
        <v>2</v>
      </c>
      <c r="F3613" s="62">
        <v>96.97</v>
      </c>
    </row>
    <row r="3614" spans="1:6" x14ac:dyDescent="0.35">
      <c r="A3614" s="1">
        <v>22</v>
      </c>
      <c r="B3614" s="1" t="s">
        <v>85</v>
      </c>
      <c r="C3614" s="218">
        <v>44887</v>
      </c>
      <c r="D3614" s="218">
        <v>44880</v>
      </c>
      <c r="E3614" s="1">
        <v>1</v>
      </c>
      <c r="F3614" s="62">
        <v>21.38</v>
      </c>
    </row>
    <row r="3615" spans="1:6" x14ac:dyDescent="0.35">
      <c r="A3615" s="1">
        <v>22</v>
      </c>
      <c r="B3615" s="1" t="s">
        <v>85</v>
      </c>
      <c r="C3615" s="218">
        <v>44887</v>
      </c>
      <c r="D3615" s="218">
        <v>44881</v>
      </c>
      <c r="E3615" s="1">
        <v>4</v>
      </c>
      <c r="F3615" s="62">
        <v>94.04</v>
      </c>
    </row>
    <row r="3616" spans="1:6" x14ac:dyDescent="0.35">
      <c r="A3616" s="1">
        <v>22</v>
      </c>
      <c r="B3616" s="1" t="s">
        <v>85</v>
      </c>
      <c r="C3616" s="218">
        <v>44887</v>
      </c>
      <c r="D3616" s="218">
        <v>44882</v>
      </c>
      <c r="E3616" s="1">
        <v>9</v>
      </c>
      <c r="F3616" s="62">
        <v>255.01</v>
      </c>
    </row>
    <row r="3617" spans="1:6" x14ac:dyDescent="0.35">
      <c r="A3617" s="1">
        <v>22</v>
      </c>
      <c r="B3617" s="1" t="s">
        <v>85</v>
      </c>
      <c r="C3617" s="218">
        <v>44887</v>
      </c>
      <c r="D3617" s="218">
        <v>44883</v>
      </c>
      <c r="E3617" s="1">
        <v>9</v>
      </c>
      <c r="F3617" s="62">
        <v>261.79000000000002</v>
      </c>
    </row>
    <row r="3618" spans="1:6" x14ac:dyDescent="0.35">
      <c r="A3618" s="1">
        <v>22</v>
      </c>
      <c r="B3618" s="1" t="s">
        <v>85</v>
      </c>
      <c r="C3618" s="218">
        <v>44888</v>
      </c>
      <c r="D3618" s="218">
        <v>44879</v>
      </c>
      <c r="E3618" s="1">
        <v>2</v>
      </c>
      <c r="F3618" s="62">
        <v>95.64</v>
      </c>
    </row>
    <row r="3619" spans="1:6" x14ac:dyDescent="0.35">
      <c r="A3619" s="1">
        <v>22</v>
      </c>
      <c r="B3619" s="1" t="s">
        <v>85</v>
      </c>
      <c r="C3619" s="218">
        <v>44888</v>
      </c>
      <c r="D3619" s="218">
        <v>44880</v>
      </c>
      <c r="E3619" s="1">
        <v>2</v>
      </c>
      <c r="F3619" s="62">
        <v>72.760000000000005</v>
      </c>
    </row>
    <row r="3620" spans="1:6" x14ac:dyDescent="0.35">
      <c r="A3620" s="1">
        <v>22</v>
      </c>
      <c r="B3620" s="1" t="s">
        <v>85</v>
      </c>
      <c r="C3620" s="218">
        <v>44888</v>
      </c>
      <c r="D3620" s="218">
        <v>44881</v>
      </c>
      <c r="E3620" s="1">
        <v>5</v>
      </c>
      <c r="F3620" s="62">
        <v>115.52</v>
      </c>
    </row>
    <row r="3621" spans="1:6" x14ac:dyDescent="0.35">
      <c r="A3621" s="1">
        <v>22</v>
      </c>
      <c r="B3621" s="1" t="s">
        <v>85</v>
      </c>
      <c r="C3621" s="218">
        <v>44888</v>
      </c>
      <c r="D3621" s="218">
        <v>44882</v>
      </c>
      <c r="E3621" s="1">
        <v>9</v>
      </c>
      <c r="F3621" s="62">
        <v>235.95</v>
      </c>
    </row>
    <row r="3622" spans="1:6" x14ac:dyDescent="0.35">
      <c r="A3622" s="1">
        <v>22</v>
      </c>
      <c r="B3622" s="1" t="s">
        <v>85</v>
      </c>
      <c r="C3622" s="218">
        <v>44888</v>
      </c>
      <c r="D3622" s="218">
        <v>44883</v>
      </c>
      <c r="E3622" s="1">
        <v>9</v>
      </c>
      <c r="F3622" s="62">
        <v>206.76</v>
      </c>
    </row>
    <row r="3623" spans="1:6" x14ac:dyDescent="0.35">
      <c r="A3623" s="1">
        <v>22</v>
      </c>
      <c r="B3623" s="1" t="s">
        <v>85</v>
      </c>
      <c r="C3623" s="218">
        <v>44889</v>
      </c>
      <c r="D3623" s="218">
        <v>44879</v>
      </c>
      <c r="E3623" s="1">
        <v>2</v>
      </c>
      <c r="F3623" s="62">
        <v>98.35</v>
      </c>
    </row>
    <row r="3624" spans="1:6" x14ac:dyDescent="0.35">
      <c r="A3624" s="1">
        <v>22</v>
      </c>
      <c r="B3624" s="1" t="s">
        <v>85</v>
      </c>
      <c r="C3624" s="218">
        <v>44889</v>
      </c>
      <c r="D3624" s="218">
        <v>44881</v>
      </c>
      <c r="E3624" s="1">
        <v>3</v>
      </c>
      <c r="F3624" s="62">
        <v>121.27</v>
      </c>
    </row>
    <row r="3625" spans="1:6" x14ac:dyDescent="0.35">
      <c r="A3625" s="1">
        <v>22</v>
      </c>
      <c r="B3625" s="1" t="s">
        <v>85</v>
      </c>
      <c r="C3625" s="218">
        <v>44889</v>
      </c>
      <c r="D3625" s="218">
        <v>44883</v>
      </c>
      <c r="E3625" s="1">
        <v>11</v>
      </c>
      <c r="F3625" s="62">
        <v>280.41000000000003</v>
      </c>
    </row>
    <row r="3626" spans="1:6" x14ac:dyDescent="0.35">
      <c r="A3626" s="1">
        <v>22</v>
      </c>
      <c r="B3626" s="1" t="s">
        <v>85</v>
      </c>
      <c r="C3626" s="218">
        <v>44889</v>
      </c>
      <c r="D3626" s="218">
        <v>44889</v>
      </c>
      <c r="E3626" s="1">
        <v>4</v>
      </c>
      <c r="F3626" s="62">
        <v>115.47</v>
      </c>
    </row>
    <row r="3627" spans="1:6" x14ac:dyDescent="0.35">
      <c r="A3627" s="1">
        <v>22</v>
      </c>
      <c r="B3627" s="1" t="s">
        <v>85</v>
      </c>
      <c r="C3627" s="218">
        <v>44890</v>
      </c>
      <c r="D3627" s="218">
        <v>44889</v>
      </c>
      <c r="E3627" s="1">
        <v>13</v>
      </c>
      <c r="F3627" s="62">
        <v>352.17</v>
      </c>
    </row>
    <row r="3628" spans="1:6" x14ac:dyDescent="0.35">
      <c r="A3628" s="1">
        <v>22</v>
      </c>
      <c r="B3628" s="1" t="s">
        <v>85</v>
      </c>
      <c r="C3628" s="218">
        <v>44890</v>
      </c>
      <c r="D3628" s="218">
        <v>44890</v>
      </c>
      <c r="E3628" s="1">
        <v>8</v>
      </c>
      <c r="F3628" s="62">
        <v>215.17</v>
      </c>
    </row>
    <row r="3629" spans="1:6" x14ac:dyDescent="0.35">
      <c r="A3629" s="1">
        <v>22</v>
      </c>
      <c r="B3629" s="1" t="s">
        <v>85</v>
      </c>
      <c r="C3629" s="218">
        <v>44891</v>
      </c>
      <c r="D3629" s="218">
        <v>44889</v>
      </c>
      <c r="E3629" s="1">
        <v>2</v>
      </c>
      <c r="F3629" s="62">
        <v>46.28</v>
      </c>
    </row>
    <row r="3630" spans="1:6" x14ac:dyDescent="0.35">
      <c r="A3630" s="1">
        <v>22</v>
      </c>
      <c r="B3630" s="1" t="s">
        <v>85</v>
      </c>
      <c r="C3630" s="218">
        <v>44891</v>
      </c>
      <c r="D3630" s="218">
        <v>44890</v>
      </c>
      <c r="E3630" s="1">
        <v>22</v>
      </c>
      <c r="F3630" s="62">
        <v>672.47</v>
      </c>
    </row>
    <row r="3631" spans="1:6" x14ac:dyDescent="0.35">
      <c r="A3631" s="1">
        <v>22</v>
      </c>
      <c r="B3631" s="1" t="s">
        <v>85</v>
      </c>
      <c r="C3631" s="218">
        <v>44891</v>
      </c>
      <c r="D3631" s="218">
        <v>44891</v>
      </c>
      <c r="E3631" s="1">
        <v>14</v>
      </c>
      <c r="F3631" s="62">
        <v>453.9</v>
      </c>
    </row>
    <row r="3632" spans="1:6" x14ac:dyDescent="0.35">
      <c r="A3632" s="1">
        <v>22</v>
      </c>
      <c r="B3632" s="1" t="s">
        <v>85</v>
      </c>
      <c r="C3632" s="218">
        <v>44892</v>
      </c>
      <c r="D3632" s="218">
        <v>44889</v>
      </c>
      <c r="E3632" s="1">
        <v>3</v>
      </c>
      <c r="F3632" s="62">
        <v>96.77</v>
      </c>
    </row>
    <row r="3633" spans="1:6" x14ac:dyDescent="0.35">
      <c r="A3633" s="1">
        <v>22</v>
      </c>
      <c r="B3633" s="1" t="s">
        <v>85</v>
      </c>
      <c r="C3633" s="218">
        <v>44892</v>
      </c>
      <c r="D3633" s="218">
        <v>44890</v>
      </c>
      <c r="E3633" s="1">
        <v>12</v>
      </c>
      <c r="F3633" s="62">
        <v>377.02</v>
      </c>
    </row>
    <row r="3634" spans="1:6" x14ac:dyDescent="0.35">
      <c r="A3634" s="1">
        <v>22</v>
      </c>
      <c r="B3634" s="1" t="s">
        <v>85</v>
      </c>
      <c r="C3634" s="218">
        <v>44892</v>
      </c>
      <c r="D3634" s="218">
        <v>44891</v>
      </c>
      <c r="E3634" s="1">
        <v>15</v>
      </c>
      <c r="F3634" s="62">
        <v>377.21</v>
      </c>
    </row>
    <row r="3635" spans="1:6" x14ac:dyDescent="0.35">
      <c r="A3635" s="1">
        <v>22</v>
      </c>
      <c r="B3635" s="1" t="s">
        <v>85</v>
      </c>
      <c r="C3635" s="218">
        <v>44892</v>
      </c>
      <c r="D3635" s="218">
        <v>44892</v>
      </c>
      <c r="E3635" s="1">
        <v>21</v>
      </c>
      <c r="F3635" s="62">
        <v>648.49</v>
      </c>
    </row>
    <row r="3636" spans="1:6" x14ac:dyDescent="0.35">
      <c r="A3636" s="1">
        <v>22</v>
      </c>
      <c r="B3636" s="1" t="s">
        <v>85</v>
      </c>
      <c r="C3636" s="218">
        <v>44893</v>
      </c>
      <c r="D3636" s="218">
        <v>44889</v>
      </c>
      <c r="E3636" s="1">
        <v>2</v>
      </c>
      <c r="F3636" s="62">
        <v>72.66</v>
      </c>
    </row>
    <row r="3637" spans="1:6" x14ac:dyDescent="0.35">
      <c r="A3637" s="1">
        <v>22</v>
      </c>
      <c r="B3637" s="1" t="s">
        <v>85</v>
      </c>
      <c r="C3637" s="218">
        <v>44893</v>
      </c>
      <c r="D3637" s="218">
        <v>44890</v>
      </c>
      <c r="E3637" s="1">
        <v>7</v>
      </c>
      <c r="F3637" s="62">
        <v>165.47</v>
      </c>
    </row>
    <row r="3638" spans="1:6" x14ac:dyDescent="0.35">
      <c r="A3638" s="1">
        <v>22</v>
      </c>
      <c r="B3638" s="1" t="s">
        <v>85</v>
      </c>
      <c r="C3638" s="218">
        <v>44893</v>
      </c>
      <c r="D3638" s="218">
        <v>44891</v>
      </c>
      <c r="E3638" s="1">
        <v>1</v>
      </c>
      <c r="F3638" s="62">
        <v>23.66</v>
      </c>
    </row>
    <row r="3639" spans="1:6" x14ac:dyDescent="0.35">
      <c r="A3639" s="1">
        <v>22</v>
      </c>
      <c r="B3639" s="1" t="s">
        <v>85</v>
      </c>
      <c r="C3639" s="218">
        <v>44893</v>
      </c>
      <c r="D3639" s="218">
        <v>44892</v>
      </c>
      <c r="E3639" s="1">
        <v>5</v>
      </c>
      <c r="F3639" s="62">
        <v>118.45</v>
      </c>
    </row>
    <row r="3640" spans="1:6" x14ac:dyDescent="0.35">
      <c r="A3640" s="1">
        <v>22</v>
      </c>
      <c r="B3640" s="1" t="s">
        <v>85</v>
      </c>
      <c r="C3640" s="218">
        <v>44893</v>
      </c>
      <c r="D3640" s="218">
        <v>44893</v>
      </c>
      <c r="E3640" s="1">
        <v>19</v>
      </c>
      <c r="F3640" s="62">
        <v>679.72</v>
      </c>
    </row>
    <row r="3641" spans="1:6" x14ac:dyDescent="0.35">
      <c r="A3641" s="1">
        <v>22</v>
      </c>
      <c r="B3641" s="1" t="s">
        <v>85</v>
      </c>
      <c r="C3641" s="218">
        <v>44894</v>
      </c>
      <c r="D3641" s="218">
        <v>44890</v>
      </c>
      <c r="E3641" s="1">
        <v>3</v>
      </c>
      <c r="F3641" s="62">
        <v>67.02</v>
      </c>
    </row>
    <row r="3642" spans="1:6" x14ac:dyDescent="0.35">
      <c r="A3642" s="1">
        <v>22</v>
      </c>
      <c r="B3642" s="1" t="s">
        <v>85</v>
      </c>
      <c r="C3642" s="218">
        <v>44894</v>
      </c>
      <c r="D3642" s="218">
        <v>44891</v>
      </c>
      <c r="E3642" s="1">
        <v>4</v>
      </c>
      <c r="F3642" s="62">
        <v>93.15</v>
      </c>
    </row>
    <row r="3643" spans="1:6" x14ac:dyDescent="0.35">
      <c r="A3643" s="1">
        <v>22</v>
      </c>
      <c r="B3643" s="1" t="s">
        <v>85</v>
      </c>
      <c r="C3643" s="218">
        <v>44894</v>
      </c>
      <c r="D3643" s="218">
        <v>44892</v>
      </c>
      <c r="E3643" s="1">
        <v>3</v>
      </c>
      <c r="F3643" s="62">
        <v>71.180000000000007</v>
      </c>
    </row>
    <row r="3644" spans="1:6" x14ac:dyDescent="0.35">
      <c r="A3644" s="1">
        <v>22</v>
      </c>
      <c r="B3644" s="1" t="s">
        <v>85</v>
      </c>
      <c r="C3644" s="218">
        <v>44894</v>
      </c>
      <c r="D3644" s="218">
        <v>44894</v>
      </c>
      <c r="E3644" s="1">
        <v>20</v>
      </c>
      <c r="F3644" s="62">
        <v>703.18</v>
      </c>
    </row>
    <row r="3645" spans="1:6" x14ac:dyDescent="0.35">
      <c r="A3645" s="1">
        <v>22</v>
      </c>
      <c r="B3645" s="1" t="s">
        <v>85</v>
      </c>
      <c r="C3645" s="218">
        <v>44895</v>
      </c>
      <c r="D3645" s="218">
        <v>44891</v>
      </c>
      <c r="E3645" s="1">
        <v>3</v>
      </c>
      <c r="F3645" s="62">
        <v>70.930000000000007</v>
      </c>
    </row>
    <row r="3646" spans="1:6" x14ac:dyDescent="0.35">
      <c r="A3646" s="1">
        <v>22</v>
      </c>
      <c r="B3646" s="1" t="s">
        <v>85</v>
      </c>
      <c r="C3646" s="218">
        <v>44895</v>
      </c>
      <c r="D3646" s="218">
        <v>44892</v>
      </c>
      <c r="E3646" s="1">
        <v>2</v>
      </c>
      <c r="F3646" s="62">
        <v>47.37</v>
      </c>
    </row>
    <row r="3647" spans="1:6" x14ac:dyDescent="0.35">
      <c r="A3647" s="1">
        <v>22</v>
      </c>
      <c r="B3647" s="1" t="s">
        <v>85</v>
      </c>
      <c r="C3647" s="218">
        <v>44895</v>
      </c>
      <c r="D3647" s="218">
        <v>44893</v>
      </c>
      <c r="E3647" s="1">
        <v>3</v>
      </c>
      <c r="F3647" s="62">
        <v>122.41</v>
      </c>
    </row>
    <row r="3648" spans="1:6" x14ac:dyDescent="0.35">
      <c r="A3648" s="1">
        <v>22</v>
      </c>
      <c r="B3648" s="1" t="s">
        <v>85</v>
      </c>
      <c r="C3648" s="218">
        <v>44895</v>
      </c>
      <c r="D3648" s="218">
        <v>44894</v>
      </c>
      <c r="E3648" s="1">
        <v>9</v>
      </c>
      <c r="F3648" s="62">
        <v>263.43</v>
      </c>
    </row>
    <row r="3649" spans="1:6" x14ac:dyDescent="0.35">
      <c r="A3649" s="1">
        <v>22</v>
      </c>
      <c r="B3649" s="1" t="s">
        <v>85</v>
      </c>
      <c r="C3649" s="218">
        <v>44895</v>
      </c>
      <c r="D3649" s="218">
        <v>44895</v>
      </c>
      <c r="E3649" s="1">
        <v>23</v>
      </c>
      <c r="F3649" s="62">
        <v>914.19</v>
      </c>
    </row>
    <row r="3650" spans="1:6" x14ac:dyDescent="0.35">
      <c r="A3650" s="1">
        <v>22</v>
      </c>
      <c r="B3650" s="1" t="s">
        <v>85</v>
      </c>
      <c r="C3650" s="218">
        <v>44896</v>
      </c>
      <c r="D3650" s="218">
        <v>44892</v>
      </c>
      <c r="E3650" s="1">
        <v>1</v>
      </c>
      <c r="F3650" s="62">
        <v>51.63</v>
      </c>
    </row>
    <row r="3651" spans="1:6" x14ac:dyDescent="0.35">
      <c r="A3651" s="1">
        <v>22</v>
      </c>
      <c r="B3651" s="1" t="s">
        <v>85</v>
      </c>
      <c r="C3651" s="218">
        <v>44896</v>
      </c>
      <c r="D3651" s="218">
        <v>44893</v>
      </c>
      <c r="E3651" s="1">
        <v>1</v>
      </c>
      <c r="F3651" s="62">
        <v>50.89</v>
      </c>
    </row>
    <row r="3652" spans="1:6" x14ac:dyDescent="0.35">
      <c r="A3652" s="1">
        <v>22</v>
      </c>
      <c r="B3652" s="1" t="s">
        <v>85</v>
      </c>
      <c r="C3652" s="218">
        <v>44896</v>
      </c>
      <c r="D3652" s="218">
        <v>44894</v>
      </c>
      <c r="E3652" s="1">
        <v>5</v>
      </c>
      <c r="F3652" s="62">
        <v>142.66</v>
      </c>
    </row>
    <row r="3653" spans="1:6" x14ac:dyDescent="0.35">
      <c r="A3653" s="1">
        <v>22</v>
      </c>
      <c r="B3653" s="1" t="s">
        <v>85</v>
      </c>
      <c r="C3653" s="218">
        <v>44896</v>
      </c>
      <c r="D3653" s="218">
        <v>44895</v>
      </c>
      <c r="E3653" s="1">
        <v>6</v>
      </c>
      <c r="F3653" s="62">
        <v>168.49</v>
      </c>
    </row>
    <row r="3654" spans="1:6" x14ac:dyDescent="0.35">
      <c r="A3654" s="1">
        <v>22</v>
      </c>
      <c r="B3654" s="1" t="s">
        <v>85</v>
      </c>
      <c r="C3654" s="218">
        <v>44896</v>
      </c>
      <c r="D3654" s="218">
        <v>44896</v>
      </c>
      <c r="E3654" s="1">
        <v>24</v>
      </c>
      <c r="F3654" s="62">
        <v>939.94</v>
      </c>
    </row>
    <row r="3655" spans="1:6" x14ac:dyDescent="0.35">
      <c r="A3655" s="1">
        <v>22</v>
      </c>
      <c r="B3655" s="1" t="s">
        <v>85</v>
      </c>
      <c r="C3655" s="218">
        <v>44897</v>
      </c>
      <c r="D3655" s="218">
        <v>44895</v>
      </c>
      <c r="E3655" s="1">
        <v>2</v>
      </c>
      <c r="F3655" s="62">
        <v>76.13</v>
      </c>
    </row>
    <row r="3656" spans="1:6" x14ac:dyDescent="0.35">
      <c r="A3656" s="1">
        <v>22</v>
      </c>
      <c r="B3656" s="1" t="s">
        <v>85</v>
      </c>
      <c r="C3656" s="218">
        <v>44897</v>
      </c>
      <c r="D3656" s="218">
        <v>44896</v>
      </c>
      <c r="E3656" s="1">
        <v>16</v>
      </c>
      <c r="F3656" s="62">
        <v>551.09</v>
      </c>
    </row>
    <row r="3657" spans="1:6" x14ac:dyDescent="0.35">
      <c r="A3657" s="1">
        <v>22</v>
      </c>
      <c r="B3657" s="1" t="s">
        <v>85</v>
      </c>
      <c r="C3657" s="218">
        <v>44897</v>
      </c>
      <c r="D3657" s="218">
        <v>44897</v>
      </c>
      <c r="E3657" s="1">
        <v>15</v>
      </c>
      <c r="F3657" s="62">
        <v>674.53</v>
      </c>
    </row>
    <row r="3658" spans="1:6" x14ac:dyDescent="0.35">
      <c r="A3658" s="1">
        <v>22</v>
      </c>
      <c r="B3658" s="1" t="s">
        <v>85</v>
      </c>
      <c r="C3658" s="218">
        <v>44898</v>
      </c>
      <c r="D3658" s="218">
        <v>44896</v>
      </c>
      <c r="E3658" s="1">
        <v>2</v>
      </c>
      <c r="F3658" s="62">
        <v>76.62</v>
      </c>
    </row>
    <row r="3659" spans="1:6" x14ac:dyDescent="0.35">
      <c r="A3659" s="1">
        <v>22</v>
      </c>
      <c r="B3659" s="1" t="s">
        <v>85</v>
      </c>
      <c r="C3659" s="218">
        <v>44898</v>
      </c>
      <c r="D3659" s="218">
        <v>44898</v>
      </c>
      <c r="E3659" s="1">
        <v>25</v>
      </c>
      <c r="F3659" s="62">
        <v>967.88</v>
      </c>
    </row>
    <row r="3660" spans="1:6" x14ac:dyDescent="0.35">
      <c r="A3660" s="1">
        <v>22</v>
      </c>
      <c r="B3660" s="1" t="s">
        <v>85</v>
      </c>
      <c r="C3660" s="218">
        <v>44899</v>
      </c>
      <c r="D3660" s="218">
        <v>44896</v>
      </c>
      <c r="E3660" s="1">
        <v>4</v>
      </c>
      <c r="F3660" s="62">
        <v>149.38999999999999</v>
      </c>
    </row>
    <row r="3661" spans="1:6" x14ac:dyDescent="0.35">
      <c r="A3661" s="1">
        <v>22</v>
      </c>
      <c r="B3661" s="1" t="s">
        <v>85</v>
      </c>
      <c r="C3661" s="218">
        <v>44899</v>
      </c>
      <c r="D3661" s="218">
        <v>44897</v>
      </c>
      <c r="E3661" s="1">
        <v>1</v>
      </c>
      <c r="F3661" s="62">
        <v>23.76</v>
      </c>
    </row>
    <row r="3662" spans="1:6" x14ac:dyDescent="0.35">
      <c r="A3662" s="1">
        <v>22</v>
      </c>
      <c r="B3662" s="1" t="s">
        <v>85</v>
      </c>
      <c r="C3662" s="218">
        <v>44899</v>
      </c>
      <c r="D3662" s="218">
        <v>44898</v>
      </c>
      <c r="E3662" s="1">
        <v>4</v>
      </c>
      <c r="F3662" s="62">
        <v>121.96</v>
      </c>
    </row>
    <row r="3663" spans="1:6" x14ac:dyDescent="0.35">
      <c r="A3663" s="1">
        <v>22</v>
      </c>
      <c r="B3663" s="1" t="s">
        <v>85</v>
      </c>
      <c r="C3663" s="218">
        <v>44899</v>
      </c>
      <c r="D3663" s="218">
        <v>44899</v>
      </c>
      <c r="E3663" s="1">
        <v>28</v>
      </c>
      <c r="F3663" s="62">
        <v>1207.21</v>
      </c>
    </row>
    <row r="3664" spans="1:6" x14ac:dyDescent="0.35">
      <c r="A3664" s="1">
        <v>22</v>
      </c>
      <c r="B3664" s="1" t="s">
        <v>85</v>
      </c>
      <c r="C3664" s="218">
        <v>44900</v>
      </c>
      <c r="D3664" s="218">
        <v>44898</v>
      </c>
      <c r="E3664" s="1">
        <v>2</v>
      </c>
      <c r="F3664" s="62">
        <v>74.150000000000006</v>
      </c>
    </row>
    <row r="3665" spans="1:6" x14ac:dyDescent="0.35">
      <c r="A3665" s="1">
        <v>22</v>
      </c>
      <c r="B3665" s="1" t="s">
        <v>85</v>
      </c>
      <c r="C3665" s="218">
        <v>44900</v>
      </c>
      <c r="D3665" s="218">
        <v>44899</v>
      </c>
      <c r="E3665" s="1">
        <v>6</v>
      </c>
      <c r="F3665" s="62">
        <v>225.13</v>
      </c>
    </row>
    <row r="3666" spans="1:6" x14ac:dyDescent="0.35">
      <c r="A3666" s="1">
        <v>22</v>
      </c>
      <c r="B3666" s="1" t="s">
        <v>85</v>
      </c>
      <c r="C3666" s="218">
        <v>44900</v>
      </c>
      <c r="D3666" s="218">
        <v>44900</v>
      </c>
      <c r="E3666" s="1">
        <v>21</v>
      </c>
      <c r="F3666" s="62">
        <v>714.33</v>
      </c>
    </row>
    <row r="3667" spans="1:6" x14ac:dyDescent="0.35">
      <c r="A3667" s="1">
        <v>22</v>
      </c>
      <c r="B3667" s="1" t="s">
        <v>85</v>
      </c>
      <c r="C3667" s="218">
        <v>44901</v>
      </c>
      <c r="D3667" s="218">
        <v>44898</v>
      </c>
      <c r="E3667" s="1">
        <v>2</v>
      </c>
      <c r="F3667" s="62">
        <v>102.41</v>
      </c>
    </row>
    <row r="3668" spans="1:6" x14ac:dyDescent="0.35">
      <c r="A3668" s="1">
        <v>22</v>
      </c>
      <c r="B3668" s="1" t="s">
        <v>85</v>
      </c>
      <c r="C3668" s="218">
        <v>44901</v>
      </c>
      <c r="D3668" s="218">
        <v>44899</v>
      </c>
      <c r="E3668" s="1">
        <v>2</v>
      </c>
      <c r="F3668" s="62">
        <v>75.44</v>
      </c>
    </row>
    <row r="3669" spans="1:6" x14ac:dyDescent="0.35">
      <c r="A3669" s="1">
        <v>22</v>
      </c>
      <c r="B3669" s="1" t="s">
        <v>85</v>
      </c>
      <c r="C3669" s="218">
        <v>44901</v>
      </c>
      <c r="D3669" s="218">
        <v>44900</v>
      </c>
      <c r="E3669" s="1">
        <v>4</v>
      </c>
      <c r="F3669" s="62">
        <v>151.07</v>
      </c>
    </row>
    <row r="3670" spans="1:6" x14ac:dyDescent="0.35">
      <c r="A3670" s="1">
        <v>22</v>
      </c>
      <c r="B3670" s="1" t="s">
        <v>85</v>
      </c>
      <c r="C3670" s="218">
        <v>44901</v>
      </c>
      <c r="D3670" s="218">
        <v>44901</v>
      </c>
      <c r="E3670" s="1">
        <v>13</v>
      </c>
      <c r="F3670" s="62">
        <v>508.17</v>
      </c>
    </row>
    <row r="3671" spans="1:6" x14ac:dyDescent="0.35">
      <c r="A3671" s="1">
        <v>22</v>
      </c>
      <c r="B3671" s="1" t="s">
        <v>85</v>
      </c>
      <c r="C3671" s="218">
        <v>44902</v>
      </c>
      <c r="D3671" s="218">
        <v>44899</v>
      </c>
      <c r="E3671" s="1">
        <v>1</v>
      </c>
      <c r="F3671" s="62">
        <v>23.56</v>
      </c>
    </row>
    <row r="3672" spans="1:6" x14ac:dyDescent="0.35">
      <c r="A3672" s="1">
        <v>22</v>
      </c>
      <c r="B3672" s="1" t="s">
        <v>85</v>
      </c>
      <c r="C3672" s="218">
        <v>44902</v>
      </c>
      <c r="D3672" s="218">
        <v>44900</v>
      </c>
      <c r="E3672" s="1">
        <v>9</v>
      </c>
      <c r="F3672" s="62">
        <v>344.71</v>
      </c>
    </row>
    <row r="3673" spans="1:6" x14ac:dyDescent="0.35">
      <c r="A3673" s="1">
        <v>22</v>
      </c>
      <c r="B3673" s="1" t="s">
        <v>85</v>
      </c>
      <c r="C3673" s="218">
        <v>44902</v>
      </c>
      <c r="D3673" s="218">
        <v>44901</v>
      </c>
      <c r="E3673" s="1">
        <v>23</v>
      </c>
      <c r="F3673" s="62">
        <v>848.57</v>
      </c>
    </row>
    <row r="3674" spans="1:6" x14ac:dyDescent="0.35">
      <c r="A3674" s="1">
        <v>22</v>
      </c>
      <c r="B3674" s="1" t="s">
        <v>85</v>
      </c>
      <c r="C3674" s="218">
        <v>44902</v>
      </c>
      <c r="D3674" s="218">
        <v>44902</v>
      </c>
      <c r="E3674" s="1">
        <v>13</v>
      </c>
      <c r="F3674" s="62">
        <v>524.79</v>
      </c>
    </row>
    <row r="3675" spans="1:6" x14ac:dyDescent="0.35">
      <c r="A3675" s="1">
        <v>22</v>
      </c>
      <c r="B3675" s="1" t="s">
        <v>85</v>
      </c>
      <c r="C3675" s="218">
        <v>44903</v>
      </c>
      <c r="D3675" s="218">
        <v>44900</v>
      </c>
      <c r="E3675" s="1">
        <v>4</v>
      </c>
      <c r="F3675" s="62">
        <v>146.22999999999999</v>
      </c>
    </row>
    <row r="3676" spans="1:6" x14ac:dyDescent="0.35">
      <c r="A3676" s="1">
        <v>22</v>
      </c>
      <c r="B3676" s="1" t="s">
        <v>85</v>
      </c>
      <c r="C3676" s="218">
        <v>44903</v>
      </c>
      <c r="D3676" s="218">
        <v>44901</v>
      </c>
      <c r="E3676" s="1">
        <v>5</v>
      </c>
      <c r="F3676" s="62">
        <v>178.2</v>
      </c>
    </row>
    <row r="3677" spans="1:6" x14ac:dyDescent="0.35">
      <c r="A3677" s="1">
        <v>22</v>
      </c>
      <c r="B3677" s="1" t="s">
        <v>85</v>
      </c>
      <c r="C3677" s="218">
        <v>44903</v>
      </c>
      <c r="D3677" s="218">
        <v>44902</v>
      </c>
      <c r="E3677" s="1">
        <v>8</v>
      </c>
      <c r="F3677" s="62">
        <v>272.83999999999997</v>
      </c>
    </row>
    <row r="3678" spans="1:6" x14ac:dyDescent="0.35">
      <c r="A3678" s="1">
        <v>22</v>
      </c>
      <c r="B3678" s="1" t="s">
        <v>85</v>
      </c>
      <c r="C3678" s="218">
        <v>44903</v>
      </c>
      <c r="D3678" s="218">
        <v>44903</v>
      </c>
      <c r="E3678" s="1">
        <v>11</v>
      </c>
      <c r="F3678" s="62">
        <v>420.35</v>
      </c>
    </row>
    <row r="3679" spans="1:6" x14ac:dyDescent="0.35">
      <c r="A3679" s="1">
        <v>22</v>
      </c>
      <c r="B3679" s="1" t="s">
        <v>85</v>
      </c>
      <c r="C3679" s="218">
        <v>44904</v>
      </c>
      <c r="D3679" s="218">
        <v>44901</v>
      </c>
      <c r="E3679" s="1">
        <v>4</v>
      </c>
      <c r="F3679" s="62">
        <v>204.44</v>
      </c>
    </row>
    <row r="3680" spans="1:6" x14ac:dyDescent="0.35">
      <c r="A3680" s="1">
        <v>22</v>
      </c>
      <c r="B3680" s="1" t="s">
        <v>85</v>
      </c>
      <c r="C3680" s="218">
        <v>44904</v>
      </c>
      <c r="D3680" s="218">
        <v>44902</v>
      </c>
      <c r="E3680" s="1">
        <v>3</v>
      </c>
      <c r="F3680" s="62">
        <v>96.87</v>
      </c>
    </row>
    <row r="3681" spans="1:6" x14ac:dyDescent="0.35">
      <c r="A3681" s="1">
        <v>22</v>
      </c>
      <c r="B3681" s="1" t="s">
        <v>85</v>
      </c>
      <c r="C3681" s="218">
        <v>44904</v>
      </c>
      <c r="D3681" s="218">
        <v>44903</v>
      </c>
      <c r="E3681" s="1">
        <v>7</v>
      </c>
      <c r="F3681" s="62">
        <v>219.62</v>
      </c>
    </row>
    <row r="3682" spans="1:6" x14ac:dyDescent="0.35">
      <c r="A3682" s="1">
        <v>22</v>
      </c>
      <c r="B3682" s="1" t="s">
        <v>85</v>
      </c>
      <c r="C3682" s="218">
        <v>44904</v>
      </c>
      <c r="D3682" s="218">
        <v>44904</v>
      </c>
      <c r="E3682" s="1">
        <v>23</v>
      </c>
      <c r="F3682" s="62">
        <v>881.1</v>
      </c>
    </row>
    <row r="3683" spans="1:6" x14ac:dyDescent="0.35">
      <c r="A3683" s="1">
        <v>22</v>
      </c>
      <c r="B3683" s="1" t="s">
        <v>85</v>
      </c>
      <c r="C3683" s="218">
        <v>44905</v>
      </c>
      <c r="D3683" s="218">
        <v>44902</v>
      </c>
      <c r="E3683" s="1">
        <v>2</v>
      </c>
      <c r="F3683" s="62">
        <v>47.32</v>
      </c>
    </row>
    <row r="3684" spans="1:6" x14ac:dyDescent="0.35">
      <c r="A3684" s="1">
        <v>22</v>
      </c>
      <c r="B3684" s="1" t="s">
        <v>85</v>
      </c>
      <c r="C3684" s="218">
        <v>44905</v>
      </c>
      <c r="D3684" s="218">
        <v>44903</v>
      </c>
      <c r="E3684" s="1">
        <v>1</v>
      </c>
      <c r="F3684" s="62">
        <v>23.76</v>
      </c>
    </row>
    <row r="3685" spans="1:6" x14ac:dyDescent="0.35">
      <c r="A3685" s="1">
        <v>22</v>
      </c>
      <c r="B3685" s="1" t="s">
        <v>85</v>
      </c>
      <c r="C3685" s="218">
        <v>44905</v>
      </c>
      <c r="D3685" s="218">
        <v>44904</v>
      </c>
      <c r="E3685" s="1">
        <v>6</v>
      </c>
      <c r="F3685" s="62">
        <v>196.31</v>
      </c>
    </row>
    <row r="3686" spans="1:6" x14ac:dyDescent="0.35">
      <c r="A3686" s="1">
        <v>22</v>
      </c>
      <c r="B3686" s="1" t="s">
        <v>85</v>
      </c>
      <c r="C3686" s="218">
        <v>44905</v>
      </c>
      <c r="D3686" s="218">
        <v>44905</v>
      </c>
      <c r="E3686" s="1">
        <v>24</v>
      </c>
      <c r="F3686" s="62">
        <v>1021.2</v>
      </c>
    </row>
    <row r="3687" spans="1:6" x14ac:dyDescent="0.35">
      <c r="A3687" s="1">
        <v>22</v>
      </c>
      <c r="B3687" s="1" t="s">
        <v>85</v>
      </c>
      <c r="C3687" s="218">
        <v>44906</v>
      </c>
      <c r="D3687" s="218">
        <v>44903</v>
      </c>
      <c r="E3687" s="1">
        <v>2</v>
      </c>
      <c r="F3687" s="62">
        <v>104.84</v>
      </c>
    </row>
    <row r="3688" spans="1:6" x14ac:dyDescent="0.35">
      <c r="A3688" s="1">
        <v>22</v>
      </c>
      <c r="B3688" s="1" t="s">
        <v>85</v>
      </c>
      <c r="C3688" s="218">
        <v>44906</v>
      </c>
      <c r="D3688" s="218">
        <v>44904</v>
      </c>
      <c r="E3688" s="1">
        <v>2</v>
      </c>
      <c r="F3688" s="62">
        <v>69.790000000000006</v>
      </c>
    </row>
    <row r="3689" spans="1:6" x14ac:dyDescent="0.35">
      <c r="A3689" s="1">
        <v>22</v>
      </c>
      <c r="B3689" s="1" t="s">
        <v>85</v>
      </c>
      <c r="C3689" s="218">
        <v>44906</v>
      </c>
      <c r="D3689" s="218">
        <v>44905</v>
      </c>
      <c r="E3689" s="1">
        <v>3</v>
      </c>
      <c r="F3689" s="62">
        <v>125.98</v>
      </c>
    </row>
    <row r="3690" spans="1:6" x14ac:dyDescent="0.35">
      <c r="A3690" s="1">
        <v>22</v>
      </c>
      <c r="B3690" s="1" t="s">
        <v>85</v>
      </c>
      <c r="C3690" s="218">
        <v>44906</v>
      </c>
      <c r="D3690" s="218">
        <v>44906</v>
      </c>
      <c r="E3690" s="1">
        <v>16</v>
      </c>
      <c r="F3690" s="62">
        <v>600.32000000000005</v>
      </c>
    </row>
    <row r="3691" spans="1:6" x14ac:dyDescent="0.35">
      <c r="A3691" s="1">
        <v>22</v>
      </c>
      <c r="B3691" s="1" t="s">
        <v>85</v>
      </c>
      <c r="C3691" s="218">
        <v>44907</v>
      </c>
      <c r="D3691" s="218">
        <v>44905</v>
      </c>
      <c r="E3691" s="1">
        <v>2</v>
      </c>
      <c r="F3691" s="62">
        <v>76.63</v>
      </c>
    </row>
    <row r="3692" spans="1:6" x14ac:dyDescent="0.35">
      <c r="A3692" s="1">
        <v>22</v>
      </c>
      <c r="B3692" s="1" t="s">
        <v>85</v>
      </c>
      <c r="C3692" s="218">
        <v>44907</v>
      </c>
      <c r="D3692" s="218">
        <v>44906</v>
      </c>
      <c r="E3692" s="1">
        <v>4</v>
      </c>
      <c r="F3692" s="62">
        <v>124.24</v>
      </c>
    </row>
    <row r="3693" spans="1:6" x14ac:dyDescent="0.35">
      <c r="A3693" s="1">
        <v>22</v>
      </c>
      <c r="B3693" s="1" t="s">
        <v>85</v>
      </c>
      <c r="C3693" s="218">
        <v>44907</v>
      </c>
      <c r="D3693" s="218">
        <v>44907</v>
      </c>
      <c r="E3693" s="1">
        <v>22</v>
      </c>
      <c r="F3693" s="62">
        <v>758.62</v>
      </c>
    </row>
    <row r="3694" spans="1:6" x14ac:dyDescent="0.35">
      <c r="A3694" s="1">
        <v>22</v>
      </c>
      <c r="B3694" s="1" t="s">
        <v>85</v>
      </c>
      <c r="C3694" s="218">
        <v>44908</v>
      </c>
      <c r="D3694" s="218">
        <v>44905</v>
      </c>
      <c r="E3694" s="1">
        <v>4</v>
      </c>
      <c r="F3694" s="62">
        <v>153.05000000000001</v>
      </c>
    </row>
    <row r="3695" spans="1:6" x14ac:dyDescent="0.35">
      <c r="A3695" s="1">
        <v>22</v>
      </c>
      <c r="B3695" s="1" t="s">
        <v>85</v>
      </c>
      <c r="C3695" s="218">
        <v>44908</v>
      </c>
      <c r="D3695" s="218">
        <v>44907</v>
      </c>
      <c r="E3695" s="1">
        <v>5</v>
      </c>
      <c r="F3695" s="62">
        <v>145.91999999999999</v>
      </c>
    </row>
    <row r="3696" spans="1:6" x14ac:dyDescent="0.35">
      <c r="A3696" s="1">
        <v>22</v>
      </c>
      <c r="B3696" s="1" t="s">
        <v>85</v>
      </c>
      <c r="C3696" s="218">
        <v>44908</v>
      </c>
      <c r="D3696" s="218">
        <v>44908</v>
      </c>
      <c r="E3696" s="1">
        <v>17</v>
      </c>
      <c r="F3696" s="62">
        <v>632.16</v>
      </c>
    </row>
    <row r="3697" spans="1:6" x14ac:dyDescent="0.35">
      <c r="A3697" s="1">
        <v>22</v>
      </c>
      <c r="B3697" s="1" t="s">
        <v>85</v>
      </c>
      <c r="C3697" s="218">
        <v>44909</v>
      </c>
      <c r="D3697" s="218">
        <v>44907</v>
      </c>
      <c r="E3697" s="1">
        <v>1</v>
      </c>
      <c r="F3697" s="62">
        <v>54.35</v>
      </c>
    </row>
    <row r="3698" spans="1:6" x14ac:dyDescent="0.35">
      <c r="A3698" s="1">
        <v>22</v>
      </c>
      <c r="B3698" s="1" t="s">
        <v>85</v>
      </c>
      <c r="C3698" s="218">
        <v>44909</v>
      </c>
      <c r="D3698" s="218">
        <v>44908</v>
      </c>
      <c r="E3698" s="1">
        <v>5</v>
      </c>
      <c r="F3698" s="62">
        <v>145.33000000000001</v>
      </c>
    </row>
    <row r="3699" spans="1:6" x14ac:dyDescent="0.35">
      <c r="A3699" s="1">
        <v>22</v>
      </c>
      <c r="B3699" s="1" t="s">
        <v>85</v>
      </c>
      <c r="C3699" s="218">
        <v>44909</v>
      </c>
      <c r="D3699" s="218">
        <v>44909</v>
      </c>
      <c r="E3699" s="1">
        <v>18</v>
      </c>
      <c r="F3699" s="62">
        <v>715.81</v>
      </c>
    </row>
    <row r="3700" spans="1:6" x14ac:dyDescent="0.35">
      <c r="A3700" s="1">
        <v>22</v>
      </c>
      <c r="B3700" s="1" t="s">
        <v>85</v>
      </c>
      <c r="C3700" s="218">
        <v>44910</v>
      </c>
      <c r="D3700" s="218">
        <v>44908</v>
      </c>
      <c r="E3700" s="1">
        <v>1</v>
      </c>
      <c r="F3700" s="62">
        <v>23.76</v>
      </c>
    </row>
    <row r="3701" spans="1:6" x14ac:dyDescent="0.35">
      <c r="A3701" s="1">
        <v>22</v>
      </c>
      <c r="B3701" s="1" t="s">
        <v>85</v>
      </c>
      <c r="C3701" s="218">
        <v>44910</v>
      </c>
      <c r="D3701" s="218">
        <v>44909</v>
      </c>
      <c r="E3701" s="1">
        <v>4</v>
      </c>
      <c r="F3701" s="62">
        <v>154.63999999999999</v>
      </c>
    </row>
    <row r="3702" spans="1:6" x14ac:dyDescent="0.35">
      <c r="A3702" s="1">
        <v>22</v>
      </c>
      <c r="B3702" s="1" t="s">
        <v>85</v>
      </c>
      <c r="C3702" s="218">
        <v>44910</v>
      </c>
      <c r="D3702" s="218">
        <v>44910</v>
      </c>
      <c r="E3702" s="1">
        <v>26</v>
      </c>
      <c r="F3702" s="62">
        <v>824.42</v>
      </c>
    </row>
    <row r="3703" spans="1:6" x14ac:dyDescent="0.35">
      <c r="A3703" s="1">
        <v>22</v>
      </c>
      <c r="B3703" s="1" t="s">
        <v>85</v>
      </c>
      <c r="C3703" s="218">
        <v>44911</v>
      </c>
      <c r="D3703" s="218">
        <v>44910</v>
      </c>
      <c r="E3703" s="1">
        <v>2</v>
      </c>
      <c r="F3703" s="62">
        <v>47.42</v>
      </c>
    </row>
    <row r="3704" spans="1:6" x14ac:dyDescent="0.35">
      <c r="A3704" s="1">
        <v>22</v>
      </c>
      <c r="B3704" s="1" t="s">
        <v>85</v>
      </c>
      <c r="C3704" s="218">
        <v>44911</v>
      </c>
      <c r="D3704" s="218">
        <v>44911</v>
      </c>
      <c r="E3704" s="1">
        <v>21</v>
      </c>
      <c r="F3704" s="62">
        <v>786.05</v>
      </c>
    </row>
    <row r="3705" spans="1:6" x14ac:dyDescent="0.35">
      <c r="A3705" s="1">
        <v>22</v>
      </c>
      <c r="B3705" s="1" t="s">
        <v>85</v>
      </c>
      <c r="C3705" s="218">
        <v>44912</v>
      </c>
      <c r="D3705" s="218">
        <v>44909</v>
      </c>
      <c r="E3705" s="1">
        <v>1</v>
      </c>
      <c r="F3705" s="62">
        <v>23.76</v>
      </c>
    </row>
    <row r="3706" spans="1:6" x14ac:dyDescent="0.35">
      <c r="A3706" s="1">
        <v>22</v>
      </c>
      <c r="B3706" s="1" t="s">
        <v>85</v>
      </c>
      <c r="C3706" s="218">
        <v>44912</v>
      </c>
      <c r="D3706" s="218">
        <v>44910</v>
      </c>
      <c r="E3706" s="1">
        <v>2</v>
      </c>
      <c r="F3706" s="62">
        <v>72.959999999999994</v>
      </c>
    </row>
    <row r="3707" spans="1:6" x14ac:dyDescent="0.35">
      <c r="A3707" s="1">
        <v>22</v>
      </c>
      <c r="B3707" s="1" t="s">
        <v>85</v>
      </c>
      <c r="C3707" s="218">
        <v>44912</v>
      </c>
      <c r="D3707" s="218">
        <v>44911</v>
      </c>
      <c r="E3707" s="1">
        <v>3</v>
      </c>
      <c r="F3707" s="62">
        <v>128.4</v>
      </c>
    </row>
    <row r="3708" spans="1:6" x14ac:dyDescent="0.35">
      <c r="A3708" s="1">
        <v>22</v>
      </c>
      <c r="B3708" s="1" t="s">
        <v>85</v>
      </c>
      <c r="C3708" s="218">
        <v>44912</v>
      </c>
      <c r="D3708" s="218">
        <v>44912</v>
      </c>
      <c r="E3708" s="1">
        <v>31</v>
      </c>
      <c r="F3708" s="62">
        <v>1080.97</v>
      </c>
    </row>
    <row r="3709" spans="1:6" x14ac:dyDescent="0.35">
      <c r="A3709" s="1">
        <v>22</v>
      </c>
      <c r="B3709" s="1" t="s">
        <v>85</v>
      </c>
      <c r="C3709" s="218">
        <v>44913</v>
      </c>
      <c r="D3709" s="218">
        <v>44911</v>
      </c>
      <c r="E3709" s="1">
        <v>1</v>
      </c>
      <c r="F3709" s="62">
        <v>23.76</v>
      </c>
    </row>
    <row r="3710" spans="1:6" x14ac:dyDescent="0.35">
      <c r="A3710" s="1">
        <v>22</v>
      </c>
      <c r="B3710" s="1" t="s">
        <v>85</v>
      </c>
      <c r="C3710" s="218">
        <v>44913</v>
      </c>
      <c r="D3710" s="218">
        <v>44912</v>
      </c>
      <c r="E3710" s="1">
        <v>10</v>
      </c>
      <c r="F3710" s="62">
        <v>293.49</v>
      </c>
    </row>
    <row r="3711" spans="1:6" x14ac:dyDescent="0.35">
      <c r="A3711" s="1">
        <v>22</v>
      </c>
      <c r="B3711" s="1" t="s">
        <v>85</v>
      </c>
      <c r="C3711" s="218">
        <v>44913</v>
      </c>
      <c r="D3711" s="218">
        <v>44913</v>
      </c>
      <c r="E3711" s="1">
        <v>19</v>
      </c>
      <c r="F3711" s="62">
        <v>681.86</v>
      </c>
    </row>
    <row r="3712" spans="1:6" x14ac:dyDescent="0.35">
      <c r="A3712" s="1">
        <v>22</v>
      </c>
      <c r="B3712" s="1" t="s">
        <v>85</v>
      </c>
      <c r="C3712" s="218">
        <v>44914</v>
      </c>
      <c r="D3712" s="218">
        <v>44912</v>
      </c>
      <c r="E3712" s="1">
        <v>3</v>
      </c>
      <c r="F3712" s="62">
        <v>101.18</v>
      </c>
    </row>
    <row r="3713" spans="1:6" x14ac:dyDescent="0.35">
      <c r="A3713" s="1">
        <v>22</v>
      </c>
      <c r="B3713" s="1" t="s">
        <v>85</v>
      </c>
      <c r="C3713" s="218">
        <v>44914</v>
      </c>
      <c r="D3713" s="218">
        <v>44913</v>
      </c>
      <c r="E3713" s="1">
        <v>2</v>
      </c>
      <c r="F3713" s="62">
        <v>103.61</v>
      </c>
    </row>
    <row r="3714" spans="1:6" x14ac:dyDescent="0.35">
      <c r="A3714" s="1">
        <v>22</v>
      </c>
      <c r="B3714" s="1" t="s">
        <v>85</v>
      </c>
      <c r="C3714" s="218">
        <v>44914</v>
      </c>
      <c r="D3714" s="218">
        <v>44914</v>
      </c>
      <c r="E3714" s="1">
        <v>27</v>
      </c>
      <c r="F3714" s="62">
        <v>1041.42</v>
      </c>
    </row>
    <row r="3715" spans="1:6" x14ac:dyDescent="0.35">
      <c r="A3715" s="1">
        <v>22</v>
      </c>
      <c r="B3715" s="1" t="s">
        <v>85</v>
      </c>
      <c r="C3715" s="218">
        <v>44915</v>
      </c>
      <c r="D3715" s="218">
        <v>44912</v>
      </c>
      <c r="E3715" s="1">
        <v>2</v>
      </c>
      <c r="F3715" s="62">
        <v>77.319999999999993</v>
      </c>
    </row>
    <row r="3716" spans="1:6" x14ac:dyDescent="0.35">
      <c r="A3716" s="1">
        <v>22</v>
      </c>
      <c r="B3716" s="1" t="s">
        <v>85</v>
      </c>
      <c r="C3716" s="218">
        <v>44915</v>
      </c>
      <c r="D3716" s="218">
        <v>44914</v>
      </c>
      <c r="E3716" s="1">
        <v>2</v>
      </c>
      <c r="F3716" s="62">
        <v>76.03</v>
      </c>
    </row>
    <row r="3717" spans="1:6" x14ac:dyDescent="0.35">
      <c r="A3717" s="1">
        <v>22</v>
      </c>
      <c r="B3717" s="1" t="s">
        <v>85</v>
      </c>
      <c r="C3717" s="218">
        <v>44915</v>
      </c>
      <c r="D3717" s="218">
        <v>44915</v>
      </c>
      <c r="E3717" s="1">
        <v>25</v>
      </c>
      <c r="F3717" s="62">
        <v>906.04</v>
      </c>
    </row>
    <row r="3718" spans="1:6" x14ac:dyDescent="0.35">
      <c r="A3718" s="1">
        <v>22</v>
      </c>
      <c r="B3718" s="1" t="s">
        <v>85</v>
      </c>
      <c r="C3718" s="218">
        <v>44916</v>
      </c>
      <c r="D3718" s="218">
        <v>44914</v>
      </c>
      <c r="E3718" s="1">
        <v>1</v>
      </c>
      <c r="F3718" s="62">
        <v>22.87</v>
      </c>
    </row>
    <row r="3719" spans="1:6" x14ac:dyDescent="0.35">
      <c r="A3719" s="1">
        <v>22</v>
      </c>
      <c r="B3719" s="1" t="s">
        <v>85</v>
      </c>
      <c r="C3719" s="218">
        <v>44916</v>
      </c>
      <c r="D3719" s="218">
        <v>44915</v>
      </c>
      <c r="E3719" s="1">
        <v>2</v>
      </c>
      <c r="F3719" s="62">
        <v>78.11</v>
      </c>
    </row>
    <row r="3720" spans="1:6" x14ac:dyDescent="0.35">
      <c r="A3720" s="1">
        <v>22</v>
      </c>
      <c r="B3720" s="1" t="s">
        <v>85</v>
      </c>
      <c r="C3720" s="218">
        <v>44916</v>
      </c>
      <c r="D3720" s="218">
        <v>44916</v>
      </c>
      <c r="E3720" s="1">
        <v>30</v>
      </c>
      <c r="F3720" s="62">
        <v>1077.74</v>
      </c>
    </row>
    <row r="3721" spans="1:6" x14ac:dyDescent="0.35">
      <c r="A3721" s="1">
        <v>22</v>
      </c>
      <c r="B3721" s="1" t="s">
        <v>85</v>
      </c>
      <c r="C3721" s="218">
        <v>44917</v>
      </c>
      <c r="D3721" s="218">
        <v>44914</v>
      </c>
      <c r="E3721" s="1">
        <v>1</v>
      </c>
      <c r="F3721" s="62">
        <v>23.76</v>
      </c>
    </row>
    <row r="3722" spans="1:6" x14ac:dyDescent="0.35">
      <c r="A3722" s="1">
        <v>22</v>
      </c>
      <c r="B3722" s="1" t="s">
        <v>85</v>
      </c>
      <c r="C3722" s="218">
        <v>44917</v>
      </c>
      <c r="D3722" s="218">
        <v>44916</v>
      </c>
      <c r="E3722" s="1">
        <v>6</v>
      </c>
      <c r="F3722" s="62">
        <v>199.88</v>
      </c>
    </row>
    <row r="3723" spans="1:6" x14ac:dyDescent="0.35">
      <c r="A3723" s="1">
        <v>22</v>
      </c>
      <c r="B3723" s="1" t="s">
        <v>85</v>
      </c>
      <c r="C3723" s="218">
        <v>44917</v>
      </c>
      <c r="D3723" s="218">
        <v>44917</v>
      </c>
      <c r="E3723" s="1">
        <v>15</v>
      </c>
      <c r="F3723" s="62">
        <v>530.34</v>
      </c>
    </row>
    <row r="3724" spans="1:6" x14ac:dyDescent="0.35">
      <c r="A3724" s="1">
        <v>22</v>
      </c>
      <c r="B3724" s="1" t="s">
        <v>85</v>
      </c>
      <c r="C3724" s="218">
        <v>44918</v>
      </c>
      <c r="D3724" s="218">
        <v>44916</v>
      </c>
      <c r="E3724" s="1">
        <v>1</v>
      </c>
      <c r="F3724" s="62">
        <v>23.66</v>
      </c>
    </row>
    <row r="3725" spans="1:6" x14ac:dyDescent="0.35">
      <c r="A3725" s="1">
        <v>22</v>
      </c>
      <c r="B3725" s="1" t="s">
        <v>85</v>
      </c>
      <c r="C3725" s="218">
        <v>44918</v>
      </c>
      <c r="D3725" s="218">
        <v>44917</v>
      </c>
      <c r="E3725" s="1">
        <v>2</v>
      </c>
      <c r="F3725" s="62">
        <v>76.77</v>
      </c>
    </row>
    <row r="3726" spans="1:6" x14ac:dyDescent="0.35">
      <c r="A3726" s="1">
        <v>22</v>
      </c>
      <c r="B3726" s="1" t="s">
        <v>85</v>
      </c>
      <c r="C3726" s="218">
        <v>44918</v>
      </c>
      <c r="D3726" s="218">
        <v>44918</v>
      </c>
      <c r="E3726" s="1">
        <v>25</v>
      </c>
      <c r="F3726" s="62">
        <v>932.22</v>
      </c>
    </row>
    <row r="3727" spans="1:6" x14ac:dyDescent="0.35">
      <c r="A3727" s="1">
        <v>22</v>
      </c>
      <c r="B3727" s="1" t="s">
        <v>85</v>
      </c>
      <c r="C3727" s="218">
        <v>44919</v>
      </c>
      <c r="D3727" s="218">
        <v>44916</v>
      </c>
      <c r="E3727" s="1">
        <v>2</v>
      </c>
      <c r="F3727" s="62">
        <v>45.24</v>
      </c>
    </row>
    <row r="3728" spans="1:6" x14ac:dyDescent="0.35">
      <c r="A3728" s="1">
        <v>22</v>
      </c>
      <c r="B3728" s="1" t="s">
        <v>85</v>
      </c>
      <c r="C3728" s="218">
        <v>44919</v>
      </c>
      <c r="D3728" s="218">
        <v>44917</v>
      </c>
      <c r="E3728" s="1">
        <v>3</v>
      </c>
      <c r="F3728" s="62">
        <v>158.85</v>
      </c>
    </row>
    <row r="3729" spans="1:6" x14ac:dyDescent="0.35">
      <c r="A3729" s="1">
        <v>22</v>
      </c>
      <c r="B3729" s="1" t="s">
        <v>85</v>
      </c>
      <c r="C3729" s="218">
        <v>44919</v>
      </c>
      <c r="D3729" s="218">
        <v>44918</v>
      </c>
      <c r="E3729" s="1">
        <v>9</v>
      </c>
      <c r="F3729" s="62">
        <v>335.26</v>
      </c>
    </row>
    <row r="3730" spans="1:6" x14ac:dyDescent="0.35">
      <c r="A3730" s="1">
        <v>22</v>
      </c>
      <c r="B3730" s="1" t="s">
        <v>85</v>
      </c>
      <c r="C3730" s="218">
        <v>44919</v>
      </c>
      <c r="D3730" s="218">
        <v>44919</v>
      </c>
      <c r="E3730" s="1">
        <v>15</v>
      </c>
      <c r="F3730" s="62">
        <v>581.41999999999996</v>
      </c>
    </row>
    <row r="3731" spans="1:6" x14ac:dyDescent="0.35">
      <c r="A3731" s="1">
        <v>22</v>
      </c>
      <c r="B3731" s="1" t="s">
        <v>85</v>
      </c>
      <c r="C3731" s="218">
        <v>44920</v>
      </c>
      <c r="D3731" s="218">
        <v>44917</v>
      </c>
      <c r="E3731" s="1">
        <v>1</v>
      </c>
      <c r="F3731" s="62">
        <v>23.76</v>
      </c>
    </row>
    <row r="3732" spans="1:6" x14ac:dyDescent="0.35">
      <c r="A3732" s="1">
        <v>22</v>
      </c>
      <c r="B3732" s="1" t="s">
        <v>85</v>
      </c>
      <c r="C3732" s="218">
        <v>44920</v>
      </c>
      <c r="D3732" s="218">
        <v>44918</v>
      </c>
      <c r="E3732" s="1">
        <v>4</v>
      </c>
      <c r="F3732" s="62">
        <v>123.06</v>
      </c>
    </row>
    <row r="3733" spans="1:6" x14ac:dyDescent="0.35">
      <c r="A3733" s="1">
        <v>22</v>
      </c>
      <c r="B3733" s="1" t="s">
        <v>85</v>
      </c>
      <c r="C3733" s="218">
        <v>44920</v>
      </c>
      <c r="D3733" s="218">
        <v>44919</v>
      </c>
      <c r="E3733" s="1">
        <v>5</v>
      </c>
      <c r="F3733" s="62">
        <v>175.17</v>
      </c>
    </row>
    <row r="3734" spans="1:6" x14ac:dyDescent="0.35">
      <c r="A3734" s="1">
        <v>22</v>
      </c>
      <c r="B3734" s="1" t="s">
        <v>85</v>
      </c>
      <c r="C3734" s="218">
        <v>44920</v>
      </c>
      <c r="D3734" s="218">
        <v>44920</v>
      </c>
      <c r="E3734" s="1">
        <v>18</v>
      </c>
      <c r="F3734" s="62">
        <v>742.68</v>
      </c>
    </row>
    <row r="3735" spans="1:6" x14ac:dyDescent="0.35">
      <c r="A3735" s="1">
        <v>22</v>
      </c>
      <c r="B3735" s="1" t="s">
        <v>85</v>
      </c>
      <c r="C3735" s="218">
        <v>44921</v>
      </c>
      <c r="D3735" s="218">
        <v>44919</v>
      </c>
      <c r="E3735" s="1">
        <v>2</v>
      </c>
      <c r="F3735" s="62">
        <v>47.52</v>
      </c>
    </row>
    <row r="3736" spans="1:6" x14ac:dyDescent="0.35">
      <c r="A3736" s="1">
        <v>22</v>
      </c>
      <c r="B3736" s="1" t="s">
        <v>85</v>
      </c>
      <c r="C3736" s="218">
        <v>44921</v>
      </c>
      <c r="D3736" s="218">
        <v>44920</v>
      </c>
      <c r="E3736" s="1">
        <v>8</v>
      </c>
      <c r="F3736" s="62">
        <v>278.57</v>
      </c>
    </row>
    <row r="3737" spans="1:6" x14ac:dyDescent="0.35">
      <c r="A3737" s="1">
        <v>22</v>
      </c>
      <c r="B3737" s="1" t="s">
        <v>85</v>
      </c>
      <c r="C3737" s="218">
        <v>44921</v>
      </c>
      <c r="D3737" s="218">
        <v>44921</v>
      </c>
      <c r="E3737" s="1">
        <v>18</v>
      </c>
      <c r="F3737" s="62">
        <v>721.7</v>
      </c>
    </row>
    <row r="3738" spans="1:6" x14ac:dyDescent="0.35">
      <c r="A3738" s="1">
        <v>22</v>
      </c>
      <c r="B3738" s="1" t="s">
        <v>85</v>
      </c>
      <c r="C3738" s="218">
        <v>44922</v>
      </c>
      <c r="D3738" s="218">
        <v>44919</v>
      </c>
      <c r="E3738" s="1">
        <v>2</v>
      </c>
      <c r="F3738" s="62">
        <v>47.42</v>
      </c>
    </row>
    <row r="3739" spans="1:6" x14ac:dyDescent="0.35">
      <c r="A3739" s="1">
        <v>22</v>
      </c>
      <c r="B3739" s="1" t="s">
        <v>85</v>
      </c>
      <c r="C3739" s="218">
        <v>44922</v>
      </c>
      <c r="D3739" s="218">
        <v>44920</v>
      </c>
      <c r="E3739" s="1">
        <v>1</v>
      </c>
      <c r="F3739" s="62">
        <v>23.76</v>
      </c>
    </row>
    <row r="3740" spans="1:6" x14ac:dyDescent="0.35">
      <c r="A3740" s="1">
        <v>22</v>
      </c>
      <c r="B3740" s="1" t="s">
        <v>85</v>
      </c>
      <c r="C3740" s="218">
        <v>44922</v>
      </c>
      <c r="D3740" s="218">
        <v>44921</v>
      </c>
      <c r="E3740" s="1">
        <v>3</v>
      </c>
      <c r="F3740" s="62">
        <v>99.84</v>
      </c>
    </row>
    <row r="3741" spans="1:6" x14ac:dyDescent="0.35">
      <c r="A3741" s="1">
        <v>22</v>
      </c>
      <c r="B3741" s="1" t="s">
        <v>85</v>
      </c>
      <c r="C3741" s="218">
        <v>44922</v>
      </c>
      <c r="D3741" s="218">
        <v>44922</v>
      </c>
      <c r="E3741" s="1">
        <v>22</v>
      </c>
      <c r="F3741" s="62">
        <v>751.95</v>
      </c>
    </row>
    <row r="3742" spans="1:6" x14ac:dyDescent="0.35">
      <c r="A3742" s="1">
        <v>22</v>
      </c>
      <c r="B3742" s="1" t="s">
        <v>85</v>
      </c>
      <c r="C3742" s="218">
        <v>44923</v>
      </c>
      <c r="D3742" s="218">
        <v>44920</v>
      </c>
      <c r="E3742" s="1">
        <v>2</v>
      </c>
      <c r="F3742" s="62">
        <v>47.52</v>
      </c>
    </row>
    <row r="3743" spans="1:6" x14ac:dyDescent="0.35">
      <c r="A3743" s="1">
        <v>22</v>
      </c>
      <c r="B3743" s="1" t="s">
        <v>85</v>
      </c>
      <c r="C3743" s="218">
        <v>44923</v>
      </c>
      <c r="D3743" s="218">
        <v>44921</v>
      </c>
      <c r="E3743" s="1">
        <v>2</v>
      </c>
      <c r="F3743" s="62">
        <v>47.52</v>
      </c>
    </row>
    <row r="3744" spans="1:6" x14ac:dyDescent="0.35">
      <c r="A3744" s="1">
        <v>22</v>
      </c>
      <c r="B3744" s="1" t="s">
        <v>85</v>
      </c>
      <c r="C3744" s="218">
        <v>44923</v>
      </c>
      <c r="D3744" s="218">
        <v>44922</v>
      </c>
      <c r="E3744" s="1">
        <v>4</v>
      </c>
      <c r="F3744" s="62">
        <v>94.99</v>
      </c>
    </row>
    <row r="3745" spans="1:6" x14ac:dyDescent="0.35">
      <c r="A3745" s="1">
        <v>22</v>
      </c>
      <c r="B3745" s="1" t="s">
        <v>85</v>
      </c>
      <c r="C3745" s="218">
        <v>44923</v>
      </c>
      <c r="D3745" s="218">
        <v>44923</v>
      </c>
      <c r="E3745" s="1">
        <v>18</v>
      </c>
      <c r="F3745" s="62">
        <v>723.39</v>
      </c>
    </row>
    <row r="3746" spans="1:6" x14ac:dyDescent="0.35">
      <c r="A3746" s="1">
        <v>22</v>
      </c>
      <c r="B3746" s="1" t="s">
        <v>85</v>
      </c>
      <c r="C3746" s="218">
        <v>44924</v>
      </c>
      <c r="D3746" s="218">
        <v>44921</v>
      </c>
      <c r="E3746" s="1">
        <v>2</v>
      </c>
      <c r="F3746" s="62">
        <v>47.42</v>
      </c>
    </row>
    <row r="3747" spans="1:6" x14ac:dyDescent="0.35">
      <c r="A3747" s="1">
        <v>22</v>
      </c>
      <c r="B3747" s="1" t="s">
        <v>85</v>
      </c>
      <c r="C3747" s="218">
        <v>44924</v>
      </c>
      <c r="D3747" s="218">
        <v>44922</v>
      </c>
      <c r="E3747" s="1">
        <v>1</v>
      </c>
      <c r="F3747" s="62">
        <v>23.76</v>
      </c>
    </row>
    <row r="3748" spans="1:6" x14ac:dyDescent="0.35">
      <c r="A3748" s="1">
        <v>22</v>
      </c>
      <c r="B3748" s="1" t="s">
        <v>85</v>
      </c>
      <c r="C3748" s="218">
        <v>44924</v>
      </c>
      <c r="D3748" s="218">
        <v>44923</v>
      </c>
      <c r="E3748" s="1">
        <v>3</v>
      </c>
      <c r="F3748" s="62">
        <v>122.71</v>
      </c>
    </row>
    <row r="3749" spans="1:6" x14ac:dyDescent="0.35">
      <c r="A3749" s="1">
        <v>22</v>
      </c>
      <c r="B3749" s="1" t="s">
        <v>85</v>
      </c>
      <c r="C3749" s="218">
        <v>44924</v>
      </c>
      <c r="D3749" s="218">
        <v>44924</v>
      </c>
      <c r="E3749" s="1">
        <v>19</v>
      </c>
      <c r="F3749" s="62">
        <v>685.61</v>
      </c>
    </row>
    <row r="3750" spans="1:6" x14ac:dyDescent="0.35">
      <c r="A3750" s="1">
        <v>22</v>
      </c>
      <c r="B3750" s="1" t="s">
        <v>85</v>
      </c>
      <c r="C3750" s="218">
        <v>44925</v>
      </c>
      <c r="D3750" s="218">
        <v>44922</v>
      </c>
      <c r="E3750" s="1">
        <v>1</v>
      </c>
      <c r="F3750" s="62">
        <v>23.76</v>
      </c>
    </row>
    <row r="3751" spans="1:6" x14ac:dyDescent="0.35">
      <c r="A3751" s="1">
        <v>22</v>
      </c>
      <c r="B3751" s="1" t="s">
        <v>85</v>
      </c>
      <c r="C3751" s="218">
        <v>44925</v>
      </c>
      <c r="D3751" s="218">
        <v>44923</v>
      </c>
      <c r="E3751" s="1">
        <v>2</v>
      </c>
      <c r="F3751" s="62">
        <v>77.709999999999994</v>
      </c>
    </row>
    <row r="3752" spans="1:6" x14ac:dyDescent="0.35">
      <c r="A3752" s="1">
        <v>22</v>
      </c>
      <c r="B3752" s="1" t="s">
        <v>85</v>
      </c>
      <c r="C3752" s="218">
        <v>44925</v>
      </c>
      <c r="D3752" s="218">
        <v>44924</v>
      </c>
      <c r="E3752" s="1">
        <v>2</v>
      </c>
      <c r="F3752" s="62">
        <v>77.12</v>
      </c>
    </row>
    <row r="3753" spans="1:6" x14ac:dyDescent="0.35">
      <c r="A3753" s="1">
        <v>22</v>
      </c>
      <c r="B3753" s="1" t="s">
        <v>85</v>
      </c>
      <c r="C3753" s="218">
        <v>44925</v>
      </c>
      <c r="D3753" s="218">
        <v>44925</v>
      </c>
      <c r="E3753" s="1">
        <v>20</v>
      </c>
      <c r="F3753" s="62">
        <v>773.96</v>
      </c>
    </row>
    <row r="3754" spans="1:6" x14ac:dyDescent="0.35">
      <c r="A3754" s="1">
        <v>22</v>
      </c>
      <c r="B3754" s="1" t="s">
        <v>85</v>
      </c>
      <c r="C3754" s="218">
        <v>44926</v>
      </c>
      <c r="D3754" s="218">
        <v>44923</v>
      </c>
      <c r="E3754" s="1">
        <v>1</v>
      </c>
      <c r="F3754" s="62">
        <v>50.49</v>
      </c>
    </row>
    <row r="3755" spans="1:6" x14ac:dyDescent="0.35">
      <c r="A3755" s="1">
        <v>22</v>
      </c>
      <c r="B3755" s="1" t="s">
        <v>85</v>
      </c>
      <c r="C3755" s="218">
        <v>44926</v>
      </c>
      <c r="D3755" s="218">
        <v>44924</v>
      </c>
      <c r="E3755" s="1">
        <v>2</v>
      </c>
      <c r="F3755" s="62">
        <v>74.84</v>
      </c>
    </row>
    <row r="3756" spans="1:6" x14ac:dyDescent="0.35">
      <c r="A3756" s="1">
        <v>22</v>
      </c>
      <c r="B3756" s="1" t="s">
        <v>85</v>
      </c>
      <c r="C3756" s="218">
        <v>44926</v>
      </c>
      <c r="D3756" s="218">
        <v>44925</v>
      </c>
      <c r="E3756" s="1">
        <v>3</v>
      </c>
      <c r="F3756" s="62">
        <v>100.38</v>
      </c>
    </row>
    <row r="3757" spans="1:6" x14ac:dyDescent="0.35">
      <c r="A3757" s="1">
        <v>22</v>
      </c>
      <c r="B3757" s="1" t="s">
        <v>85</v>
      </c>
      <c r="C3757" s="218">
        <v>44926</v>
      </c>
      <c r="D3757" s="218">
        <v>44926</v>
      </c>
      <c r="E3757" s="1">
        <v>20</v>
      </c>
      <c r="F3757" s="62">
        <v>732.44</v>
      </c>
    </row>
    <row r="3758" spans="1:6" x14ac:dyDescent="0.35">
      <c r="A3758" s="1">
        <v>22</v>
      </c>
      <c r="B3758" s="1" t="s">
        <v>85</v>
      </c>
      <c r="C3758" s="218">
        <v>44927</v>
      </c>
      <c r="D3758" s="218">
        <v>44924</v>
      </c>
      <c r="E3758" s="1">
        <v>1</v>
      </c>
      <c r="F3758" s="62">
        <v>23.66</v>
      </c>
    </row>
    <row r="3759" spans="1:6" x14ac:dyDescent="0.35">
      <c r="A3759" s="1">
        <v>22</v>
      </c>
      <c r="B3759" s="1" t="s">
        <v>85</v>
      </c>
      <c r="C3759" s="218">
        <v>44927</v>
      </c>
      <c r="D3759" s="218">
        <v>44925</v>
      </c>
      <c r="E3759" s="1">
        <v>1</v>
      </c>
      <c r="F3759" s="62">
        <v>23.66</v>
      </c>
    </row>
    <row r="3760" spans="1:6" x14ac:dyDescent="0.35">
      <c r="A3760" s="1">
        <v>22</v>
      </c>
      <c r="B3760" s="1" t="s">
        <v>85</v>
      </c>
      <c r="C3760" s="218">
        <v>44927</v>
      </c>
      <c r="D3760" s="218">
        <v>44926</v>
      </c>
      <c r="E3760" s="1">
        <v>4</v>
      </c>
      <c r="F3760" s="62">
        <v>94.94</v>
      </c>
    </row>
    <row r="3761" spans="1:6" x14ac:dyDescent="0.35">
      <c r="A3761" s="1">
        <v>22</v>
      </c>
      <c r="B3761" s="1" t="s">
        <v>85</v>
      </c>
      <c r="C3761" s="218">
        <v>44927</v>
      </c>
      <c r="D3761" s="218">
        <v>44927</v>
      </c>
      <c r="E3761" s="1">
        <v>10</v>
      </c>
      <c r="F3761" s="62">
        <v>349.02</v>
      </c>
    </row>
    <row r="3762" spans="1:6" x14ac:dyDescent="0.35">
      <c r="A3762" s="1">
        <v>22</v>
      </c>
      <c r="B3762" s="1" t="s">
        <v>85</v>
      </c>
      <c r="C3762" s="218">
        <v>44928</v>
      </c>
      <c r="D3762" s="218">
        <v>44927</v>
      </c>
      <c r="E3762" s="1">
        <v>2</v>
      </c>
      <c r="F3762" s="62">
        <v>107.32</v>
      </c>
    </row>
    <row r="3763" spans="1:6" x14ac:dyDescent="0.35">
      <c r="A3763" s="1">
        <v>22</v>
      </c>
      <c r="B3763" s="1" t="s">
        <v>85</v>
      </c>
      <c r="C3763" s="218">
        <v>44929</v>
      </c>
      <c r="D3763" s="218">
        <v>44926</v>
      </c>
      <c r="E3763" s="1">
        <v>3</v>
      </c>
      <c r="F3763" s="62">
        <v>129.49</v>
      </c>
    </row>
    <row r="3764" spans="1:6" x14ac:dyDescent="0.35">
      <c r="A3764" s="1">
        <v>22</v>
      </c>
      <c r="B3764" s="1" t="s">
        <v>85</v>
      </c>
      <c r="C3764" s="218">
        <v>44929</v>
      </c>
      <c r="D3764" s="218">
        <v>44927</v>
      </c>
      <c r="E3764" s="1">
        <v>3</v>
      </c>
      <c r="F3764" s="62">
        <v>131.62</v>
      </c>
    </row>
    <row r="3765" spans="1:6" x14ac:dyDescent="0.35">
      <c r="A3765" s="1">
        <v>22</v>
      </c>
      <c r="B3765" s="1" t="s">
        <v>85</v>
      </c>
      <c r="C3765" s="218">
        <v>44929</v>
      </c>
      <c r="D3765" s="218">
        <v>44928</v>
      </c>
      <c r="E3765" s="1">
        <v>3</v>
      </c>
      <c r="F3765" s="62">
        <v>131.66999999999999</v>
      </c>
    </row>
    <row r="3766" spans="1:6" x14ac:dyDescent="0.35">
      <c r="A3766" s="1">
        <v>22</v>
      </c>
      <c r="B3766" s="1" t="s">
        <v>85</v>
      </c>
      <c r="C3766" s="218">
        <v>44929</v>
      </c>
      <c r="D3766" s="218">
        <v>44929</v>
      </c>
      <c r="E3766" s="1">
        <v>13</v>
      </c>
      <c r="F3766" s="62">
        <v>573.66</v>
      </c>
    </row>
    <row r="3767" spans="1:6" x14ac:dyDescent="0.35">
      <c r="A3767" s="1">
        <v>22</v>
      </c>
      <c r="B3767" s="1" t="s">
        <v>85</v>
      </c>
      <c r="C3767" s="218">
        <v>44930</v>
      </c>
      <c r="D3767" s="218">
        <v>44927</v>
      </c>
      <c r="E3767" s="1">
        <v>3</v>
      </c>
      <c r="F3767" s="62">
        <v>98.6</v>
      </c>
    </row>
    <row r="3768" spans="1:6" x14ac:dyDescent="0.35">
      <c r="A3768" s="1">
        <v>22</v>
      </c>
      <c r="B3768" s="1" t="s">
        <v>85</v>
      </c>
      <c r="C3768" s="218">
        <v>44930</v>
      </c>
      <c r="D3768" s="218">
        <v>44928</v>
      </c>
      <c r="E3768" s="1">
        <v>3</v>
      </c>
      <c r="F3768" s="62">
        <v>100.98</v>
      </c>
    </row>
    <row r="3769" spans="1:6" x14ac:dyDescent="0.35">
      <c r="A3769" s="1">
        <v>22</v>
      </c>
      <c r="B3769" s="1" t="s">
        <v>85</v>
      </c>
      <c r="C3769" s="218">
        <v>44930</v>
      </c>
      <c r="D3769" s="218">
        <v>44929</v>
      </c>
      <c r="E3769" s="1">
        <v>16</v>
      </c>
      <c r="F3769" s="62">
        <v>751.31</v>
      </c>
    </row>
    <row r="3770" spans="1:6" x14ac:dyDescent="0.35">
      <c r="A3770" s="1">
        <v>22</v>
      </c>
      <c r="B3770" s="1" t="s">
        <v>85</v>
      </c>
      <c r="C3770" s="218">
        <v>44930</v>
      </c>
      <c r="D3770" s="218">
        <v>44930</v>
      </c>
      <c r="E3770" s="1">
        <v>7</v>
      </c>
      <c r="F3770" s="62">
        <v>256.16000000000003</v>
      </c>
    </row>
    <row r="3771" spans="1:6" x14ac:dyDescent="0.35">
      <c r="A3771" s="1">
        <v>22</v>
      </c>
      <c r="B3771" s="1" t="s">
        <v>85</v>
      </c>
      <c r="C3771" s="218">
        <v>44931</v>
      </c>
      <c r="D3771" s="218">
        <v>44928</v>
      </c>
      <c r="E3771" s="1">
        <v>3</v>
      </c>
      <c r="F3771" s="62">
        <v>70.98</v>
      </c>
    </row>
    <row r="3772" spans="1:6" x14ac:dyDescent="0.35">
      <c r="A3772" s="1">
        <v>22</v>
      </c>
      <c r="B3772" s="1" t="s">
        <v>85</v>
      </c>
      <c r="C3772" s="218">
        <v>44931</v>
      </c>
      <c r="D3772" s="218">
        <v>44929</v>
      </c>
      <c r="E3772" s="1">
        <v>7</v>
      </c>
      <c r="F3772" s="62">
        <v>282.64999999999998</v>
      </c>
    </row>
    <row r="3773" spans="1:6" x14ac:dyDescent="0.35">
      <c r="A3773" s="1">
        <v>22</v>
      </c>
      <c r="B3773" s="1" t="s">
        <v>85</v>
      </c>
      <c r="C3773" s="218">
        <v>44931</v>
      </c>
      <c r="D3773" s="218">
        <v>44930</v>
      </c>
      <c r="E3773" s="1">
        <v>11</v>
      </c>
      <c r="F3773" s="62">
        <v>454.06</v>
      </c>
    </row>
    <row r="3774" spans="1:6" x14ac:dyDescent="0.35">
      <c r="A3774" s="1">
        <v>22</v>
      </c>
      <c r="B3774" s="1" t="s">
        <v>85</v>
      </c>
      <c r="C3774" s="218">
        <v>44931</v>
      </c>
      <c r="D3774" s="218">
        <v>44931</v>
      </c>
      <c r="E3774" s="1">
        <v>9</v>
      </c>
      <c r="F3774" s="62">
        <v>300.66000000000003</v>
      </c>
    </row>
    <row r="3775" spans="1:6" x14ac:dyDescent="0.35">
      <c r="A3775" s="1">
        <v>22</v>
      </c>
      <c r="B3775" s="1" t="s">
        <v>85</v>
      </c>
      <c r="C3775" s="218">
        <v>44932</v>
      </c>
      <c r="D3775" s="218">
        <v>44929</v>
      </c>
      <c r="E3775" s="1">
        <v>3</v>
      </c>
      <c r="F3775" s="62">
        <v>125.83</v>
      </c>
    </row>
    <row r="3776" spans="1:6" x14ac:dyDescent="0.35">
      <c r="A3776" s="1">
        <v>22</v>
      </c>
      <c r="B3776" s="1" t="s">
        <v>85</v>
      </c>
      <c r="C3776" s="218">
        <v>44932</v>
      </c>
      <c r="D3776" s="218">
        <v>44930</v>
      </c>
      <c r="E3776" s="1">
        <v>3</v>
      </c>
      <c r="F3776" s="62">
        <v>128.41</v>
      </c>
    </row>
    <row r="3777" spans="1:6" x14ac:dyDescent="0.35">
      <c r="A3777" s="1">
        <v>22</v>
      </c>
      <c r="B3777" s="1" t="s">
        <v>85</v>
      </c>
      <c r="C3777" s="218">
        <v>44932</v>
      </c>
      <c r="D3777" s="218">
        <v>44931</v>
      </c>
      <c r="E3777" s="1">
        <v>8</v>
      </c>
      <c r="F3777" s="62">
        <v>304.19</v>
      </c>
    </row>
    <row r="3778" spans="1:6" x14ac:dyDescent="0.35">
      <c r="A3778" s="1">
        <v>22</v>
      </c>
      <c r="B3778" s="1" t="s">
        <v>85</v>
      </c>
      <c r="C3778" s="218">
        <v>44932</v>
      </c>
      <c r="D3778" s="218">
        <v>44932</v>
      </c>
      <c r="E3778" s="1">
        <v>13</v>
      </c>
      <c r="F3778" s="62">
        <v>454.3</v>
      </c>
    </row>
    <row r="3779" spans="1:6" x14ac:dyDescent="0.35">
      <c r="A3779" s="1">
        <v>22</v>
      </c>
      <c r="B3779" s="1" t="s">
        <v>85</v>
      </c>
      <c r="C3779" s="218">
        <v>44933</v>
      </c>
      <c r="D3779" s="218">
        <v>44930</v>
      </c>
      <c r="E3779" s="1">
        <v>1</v>
      </c>
      <c r="F3779" s="62">
        <v>53.11</v>
      </c>
    </row>
    <row r="3780" spans="1:6" x14ac:dyDescent="0.35">
      <c r="A3780" s="1">
        <v>22</v>
      </c>
      <c r="B3780" s="1" t="s">
        <v>85</v>
      </c>
      <c r="C3780" s="218">
        <v>44933</v>
      </c>
      <c r="D3780" s="218">
        <v>44931</v>
      </c>
      <c r="E3780" s="1">
        <v>3</v>
      </c>
      <c r="F3780" s="62">
        <v>131.18</v>
      </c>
    </row>
    <row r="3781" spans="1:6" x14ac:dyDescent="0.35">
      <c r="A3781" s="1">
        <v>22</v>
      </c>
      <c r="B3781" s="1" t="s">
        <v>85</v>
      </c>
      <c r="C3781" s="218">
        <v>44933</v>
      </c>
      <c r="D3781" s="218">
        <v>44932</v>
      </c>
      <c r="E3781" s="1">
        <v>4</v>
      </c>
      <c r="F3781" s="62">
        <v>124.99</v>
      </c>
    </row>
    <row r="3782" spans="1:6" x14ac:dyDescent="0.35">
      <c r="A3782" s="1">
        <v>22</v>
      </c>
      <c r="B3782" s="1" t="s">
        <v>85</v>
      </c>
      <c r="C3782" s="218">
        <v>44933</v>
      </c>
      <c r="D3782" s="218">
        <v>44933</v>
      </c>
      <c r="E3782" s="1">
        <v>14</v>
      </c>
      <c r="F3782" s="62">
        <v>539.1</v>
      </c>
    </row>
    <row r="3783" spans="1:6" x14ac:dyDescent="0.35">
      <c r="A3783" s="1">
        <v>22</v>
      </c>
      <c r="B3783" s="1" t="s">
        <v>85</v>
      </c>
      <c r="C3783" s="218">
        <v>44934</v>
      </c>
      <c r="D3783" s="218">
        <v>44931</v>
      </c>
      <c r="E3783" s="1">
        <v>2</v>
      </c>
      <c r="F3783" s="62">
        <v>76.23</v>
      </c>
    </row>
    <row r="3784" spans="1:6" x14ac:dyDescent="0.35">
      <c r="A3784" s="1">
        <v>22</v>
      </c>
      <c r="B3784" s="1" t="s">
        <v>85</v>
      </c>
      <c r="C3784" s="218">
        <v>44934</v>
      </c>
      <c r="D3784" s="218">
        <v>44932</v>
      </c>
      <c r="E3784" s="1">
        <v>3</v>
      </c>
      <c r="F3784" s="62">
        <v>101.87</v>
      </c>
    </row>
    <row r="3785" spans="1:6" x14ac:dyDescent="0.35">
      <c r="A3785" s="1">
        <v>22</v>
      </c>
      <c r="B3785" s="1" t="s">
        <v>85</v>
      </c>
      <c r="C3785" s="218">
        <v>44934</v>
      </c>
      <c r="D3785" s="218">
        <v>44933</v>
      </c>
      <c r="E3785" s="1">
        <v>7</v>
      </c>
      <c r="F3785" s="62">
        <v>282.05</v>
      </c>
    </row>
    <row r="3786" spans="1:6" x14ac:dyDescent="0.35">
      <c r="A3786" s="1">
        <v>22</v>
      </c>
      <c r="B3786" s="1" t="s">
        <v>85</v>
      </c>
      <c r="C3786" s="218">
        <v>44934</v>
      </c>
      <c r="D3786" s="218">
        <v>44934</v>
      </c>
      <c r="E3786" s="1">
        <v>16</v>
      </c>
      <c r="F3786" s="62">
        <v>605.47</v>
      </c>
    </row>
    <row r="3787" spans="1:6" x14ac:dyDescent="0.35">
      <c r="A3787" s="1">
        <v>22</v>
      </c>
      <c r="B3787" s="1" t="s">
        <v>85</v>
      </c>
      <c r="C3787" s="218">
        <v>44935</v>
      </c>
      <c r="D3787" s="218">
        <v>44932</v>
      </c>
      <c r="E3787" s="1">
        <v>2</v>
      </c>
      <c r="F3787" s="62">
        <v>58.71</v>
      </c>
    </row>
    <row r="3788" spans="1:6" x14ac:dyDescent="0.35">
      <c r="A3788" s="1">
        <v>22</v>
      </c>
      <c r="B3788" s="1" t="s">
        <v>85</v>
      </c>
      <c r="C3788" s="218">
        <v>44935</v>
      </c>
      <c r="D3788" s="218">
        <v>44933</v>
      </c>
      <c r="E3788" s="1">
        <v>2</v>
      </c>
      <c r="F3788" s="62">
        <v>76.23</v>
      </c>
    </row>
    <row r="3789" spans="1:6" x14ac:dyDescent="0.35">
      <c r="A3789" s="1">
        <v>22</v>
      </c>
      <c r="B3789" s="1" t="s">
        <v>85</v>
      </c>
      <c r="C3789" s="218">
        <v>44935</v>
      </c>
      <c r="D3789" s="218">
        <v>44934</v>
      </c>
      <c r="E3789" s="1">
        <v>4</v>
      </c>
      <c r="F3789" s="62">
        <v>186.91</v>
      </c>
    </row>
    <row r="3790" spans="1:6" x14ac:dyDescent="0.35">
      <c r="A3790" s="1">
        <v>22</v>
      </c>
      <c r="B3790" s="1" t="s">
        <v>85</v>
      </c>
      <c r="C3790" s="218">
        <v>44935</v>
      </c>
      <c r="D3790" s="218">
        <v>44935</v>
      </c>
      <c r="E3790" s="1">
        <v>16</v>
      </c>
      <c r="F3790" s="62">
        <v>613.54999999999995</v>
      </c>
    </row>
    <row r="3791" spans="1:6" x14ac:dyDescent="0.35">
      <c r="A3791" s="1">
        <v>22</v>
      </c>
      <c r="B3791" s="1" t="s">
        <v>85</v>
      </c>
      <c r="C3791" s="218">
        <v>44936</v>
      </c>
      <c r="D3791" s="218">
        <v>44933</v>
      </c>
      <c r="E3791" s="1">
        <v>1</v>
      </c>
      <c r="F3791" s="62">
        <v>53.86</v>
      </c>
    </row>
    <row r="3792" spans="1:6" x14ac:dyDescent="0.35">
      <c r="A3792" s="1">
        <v>22</v>
      </c>
      <c r="B3792" s="1" t="s">
        <v>85</v>
      </c>
      <c r="C3792" s="218">
        <v>44936</v>
      </c>
      <c r="D3792" s="218">
        <v>44934</v>
      </c>
      <c r="E3792" s="1">
        <v>3</v>
      </c>
      <c r="F3792" s="62">
        <v>101.52</v>
      </c>
    </row>
    <row r="3793" spans="1:6" x14ac:dyDescent="0.35">
      <c r="A3793" s="1">
        <v>22</v>
      </c>
      <c r="B3793" s="1" t="s">
        <v>85</v>
      </c>
      <c r="C3793" s="218">
        <v>44936</v>
      </c>
      <c r="D3793" s="218">
        <v>44935</v>
      </c>
      <c r="E3793" s="1">
        <v>8</v>
      </c>
      <c r="F3793" s="62">
        <v>218.88</v>
      </c>
    </row>
    <row r="3794" spans="1:6" x14ac:dyDescent="0.35">
      <c r="A3794" s="1">
        <v>22</v>
      </c>
      <c r="B3794" s="1" t="s">
        <v>85</v>
      </c>
      <c r="C3794" s="218">
        <v>44936</v>
      </c>
      <c r="D3794" s="218">
        <v>44936</v>
      </c>
      <c r="E3794" s="1">
        <v>17</v>
      </c>
      <c r="F3794" s="62">
        <v>761.55</v>
      </c>
    </row>
    <row r="3795" spans="1:6" x14ac:dyDescent="0.35">
      <c r="A3795" s="1">
        <v>22</v>
      </c>
      <c r="B3795" s="1" t="s">
        <v>85</v>
      </c>
      <c r="C3795" s="218">
        <v>44937</v>
      </c>
      <c r="D3795" s="218">
        <v>44935</v>
      </c>
      <c r="E3795" s="1">
        <v>2</v>
      </c>
      <c r="F3795" s="62">
        <v>47.52</v>
      </c>
    </row>
    <row r="3796" spans="1:6" x14ac:dyDescent="0.35">
      <c r="A3796" s="1">
        <v>22</v>
      </c>
      <c r="B3796" s="1" t="s">
        <v>85</v>
      </c>
      <c r="C3796" s="218">
        <v>44937</v>
      </c>
      <c r="D3796" s="218">
        <v>44937</v>
      </c>
      <c r="E3796" s="1">
        <v>15</v>
      </c>
      <c r="F3796" s="62">
        <v>597.05999999999995</v>
      </c>
    </row>
    <row r="3797" spans="1:6" x14ac:dyDescent="0.35">
      <c r="A3797" s="1">
        <v>22</v>
      </c>
      <c r="B3797" s="1" t="s">
        <v>85</v>
      </c>
      <c r="C3797" s="218">
        <v>44938</v>
      </c>
      <c r="D3797" s="218">
        <v>44935</v>
      </c>
      <c r="E3797" s="1">
        <v>2</v>
      </c>
      <c r="F3797" s="62">
        <v>108.01</v>
      </c>
    </row>
    <row r="3798" spans="1:6" x14ac:dyDescent="0.35">
      <c r="A3798" s="1">
        <v>22</v>
      </c>
      <c r="B3798" s="1" t="s">
        <v>85</v>
      </c>
      <c r="C3798" s="218">
        <v>44938</v>
      </c>
      <c r="D3798" s="218">
        <v>44936</v>
      </c>
      <c r="E3798" s="1">
        <v>1</v>
      </c>
      <c r="F3798" s="62">
        <v>54.35</v>
      </c>
    </row>
    <row r="3799" spans="1:6" x14ac:dyDescent="0.35">
      <c r="A3799" s="1">
        <v>22</v>
      </c>
      <c r="B3799" s="1" t="s">
        <v>85</v>
      </c>
      <c r="C3799" s="218">
        <v>44938</v>
      </c>
      <c r="D3799" s="218">
        <v>44937</v>
      </c>
      <c r="E3799" s="1">
        <v>8</v>
      </c>
      <c r="F3799" s="62">
        <v>281.45</v>
      </c>
    </row>
    <row r="3800" spans="1:6" x14ac:dyDescent="0.35">
      <c r="A3800" s="1">
        <v>22</v>
      </c>
      <c r="B3800" s="1" t="s">
        <v>85</v>
      </c>
      <c r="C3800" s="218">
        <v>44938</v>
      </c>
      <c r="D3800" s="218">
        <v>44938</v>
      </c>
      <c r="E3800" s="1">
        <v>17</v>
      </c>
      <c r="F3800" s="62">
        <v>675.87</v>
      </c>
    </row>
    <row r="3801" spans="1:6" x14ac:dyDescent="0.35">
      <c r="A3801" s="1">
        <v>22</v>
      </c>
      <c r="B3801" s="1" t="s">
        <v>85</v>
      </c>
      <c r="C3801" s="218">
        <v>44939</v>
      </c>
      <c r="D3801" s="218">
        <v>44937</v>
      </c>
      <c r="E3801" s="1">
        <v>4</v>
      </c>
      <c r="F3801" s="62">
        <v>123.45</v>
      </c>
    </row>
    <row r="3802" spans="1:6" x14ac:dyDescent="0.35">
      <c r="A3802" s="1">
        <v>22</v>
      </c>
      <c r="B3802" s="1" t="s">
        <v>85</v>
      </c>
      <c r="C3802" s="218">
        <v>44939</v>
      </c>
      <c r="D3802" s="218">
        <v>44938</v>
      </c>
      <c r="E3802" s="1">
        <v>4</v>
      </c>
      <c r="F3802" s="62">
        <v>125.43</v>
      </c>
    </row>
    <row r="3803" spans="1:6" x14ac:dyDescent="0.35">
      <c r="A3803" s="1">
        <v>22</v>
      </c>
      <c r="B3803" s="1" t="s">
        <v>85</v>
      </c>
      <c r="C3803" s="218">
        <v>44939</v>
      </c>
      <c r="D3803" s="218">
        <v>44939</v>
      </c>
      <c r="E3803" s="1">
        <v>24</v>
      </c>
      <c r="F3803" s="62">
        <v>987.56</v>
      </c>
    </row>
    <row r="3804" spans="1:6" x14ac:dyDescent="0.35">
      <c r="A3804" s="1">
        <v>22</v>
      </c>
      <c r="B3804" s="1" t="s">
        <v>85</v>
      </c>
      <c r="C3804" s="218">
        <v>44940</v>
      </c>
      <c r="D3804" s="218">
        <v>44938</v>
      </c>
      <c r="E3804" s="1">
        <v>4</v>
      </c>
      <c r="F3804" s="62">
        <v>144.53</v>
      </c>
    </row>
    <row r="3805" spans="1:6" x14ac:dyDescent="0.35">
      <c r="A3805" s="1">
        <v>22</v>
      </c>
      <c r="B3805" s="1" t="s">
        <v>85</v>
      </c>
      <c r="C3805" s="218">
        <v>44940</v>
      </c>
      <c r="D3805" s="218">
        <v>44939</v>
      </c>
      <c r="E3805" s="1">
        <v>3</v>
      </c>
      <c r="F3805" s="62">
        <v>87.12</v>
      </c>
    </row>
    <row r="3806" spans="1:6" x14ac:dyDescent="0.35">
      <c r="A3806" s="1">
        <v>22</v>
      </c>
      <c r="B3806" s="1" t="s">
        <v>85</v>
      </c>
      <c r="C3806" s="218">
        <v>44940</v>
      </c>
      <c r="D3806" s="218">
        <v>44940</v>
      </c>
      <c r="E3806" s="1">
        <v>19</v>
      </c>
      <c r="F3806" s="62">
        <v>813.38</v>
      </c>
    </row>
    <row r="3807" spans="1:6" x14ac:dyDescent="0.35">
      <c r="A3807" s="1">
        <v>22</v>
      </c>
      <c r="B3807" s="1" t="s">
        <v>85</v>
      </c>
      <c r="C3807" s="218">
        <v>44941</v>
      </c>
      <c r="D3807" s="218">
        <v>44939</v>
      </c>
      <c r="E3807" s="1">
        <v>2</v>
      </c>
      <c r="F3807" s="62">
        <v>77.22</v>
      </c>
    </row>
    <row r="3808" spans="1:6" x14ac:dyDescent="0.35">
      <c r="A3808" s="1">
        <v>22</v>
      </c>
      <c r="B3808" s="1" t="s">
        <v>85</v>
      </c>
      <c r="C3808" s="218">
        <v>44941</v>
      </c>
      <c r="D3808" s="218">
        <v>44940</v>
      </c>
      <c r="E3808" s="1">
        <v>2</v>
      </c>
      <c r="F3808" s="62">
        <v>107.61</v>
      </c>
    </row>
    <row r="3809" spans="1:6" x14ac:dyDescent="0.35">
      <c r="A3809" s="1">
        <v>22</v>
      </c>
      <c r="B3809" s="1" t="s">
        <v>85</v>
      </c>
      <c r="C3809" s="218">
        <v>44941</v>
      </c>
      <c r="D3809" s="218">
        <v>44941</v>
      </c>
      <c r="E3809" s="1">
        <v>27</v>
      </c>
      <c r="F3809" s="62">
        <v>975.43</v>
      </c>
    </row>
    <row r="3810" spans="1:6" x14ac:dyDescent="0.35">
      <c r="A3810" s="1">
        <v>22</v>
      </c>
      <c r="B3810" s="1" t="s">
        <v>85</v>
      </c>
      <c r="C3810" s="218">
        <v>44942</v>
      </c>
      <c r="D3810" s="218">
        <v>44940</v>
      </c>
      <c r="E3810" s="1">
        <v>2</v>
      </c>
      <c r="F3810" s="62">
        <v>73.36</v>
      </c>
    </row>
    <row r="3811" spans="1:6" x14ac:dyDescent="0.35">
      <c r="A3811" s="1">
        <v>22</v>
      </c>
      <c r="B3811" s="1" t="s">
        <v>85</v>
      </c>
      <c r="C3811" s="218">
        <v>44942</v>
      </c>
      <c r="D3811" s="218">
        <v>44941</v>
      </c>
      <c r="E3811" s="1">
        <v>3</v>
      </c>
      <c r="F3811" s="62">
        <v>70.290000000000006</v>
      </c>
    </row>
    <row r="3812" spans="1:6" x14ac:dyDescent="0.35">
      <c r="A3812" s="1">
        <v>22</v>
      </c>
      <c r="B3812" s="1" t="s">
        <v>85</v>
      </c>
      <c r="C3812" s="218">
        <v>44942</v>
      </c>
      <c r="D3812" s="218">
        <v>44942</v>
      </c>
      <c r="E3812" s="1">
        <v>23</v>
      </c>
      <c r="F3812" s="62">
        <v>969.99</v>
      </c>
    </row>
    <row r="3813" spans="1:6" x14ac:dyDescent="0.35">
      <c r="A3813" s="1">
        <v>22</v>
      </c>
      <c r="B3813" s="1" t="s">
        <v>85</v>
      </c>
      <c r="C3813" s="218">
        <v>44943</v>
      </c>
      <c r="D3813" s="218">
        <v>44941</v>
      </c>
      <c r="E3813" s="1">
        <v>1</v>
      </c>
      <c r="F3813" s="62">
        <v>21.28</v>
      </c>
    </row>
    <row r="3814" spans="1:6" x14ac:dyDescent="0.35">
      <c r="A3814" s="1">
        <v>22</v>
      </c>
      <c r="B3814" s="1" t="s">
        <v>85</v>
      </c>
      <c r="C3814" s="218">
        <v>44943</v>
      </c>
      <c r="D3814" s="218">
        <v>44942</v>
      </c>
      <c r="E3814" s="1">
        <v>4</v>
      </c>
      <c r="F3814" s="62">
        <v>94.15</v>
      </c>
    </row>
    <row r="3815" spans="1:6" x14ac:dyDescent="0.35">
      <c r="A3815" s="1">
        <v>22</v>
      </c>
      <c r="B3815" s="1" t="s">
        <v>85</v>
      </c>
      <c r="C3815" s="218">
        <v>44943</v>
      </c>
      <c r="D3815" s="218">
        <v>44943</v>
      </c>
      <c r="E3815" s="1">
        <v>8</v>
      </c>
      <c r="F3815" s="62">
        <v>365.11</v>
      </c>
    </row>
    <row r="3816" spans="1:6" x14ac:dyDescent="0.35">
      <c r="A3816" s="1">
        <v>22</v>
      </c>
      <c r="B3816" s="1" t="s">
        <v>85</v>
      </c>
      <c r="C3816" s="218">
        <v>44944</v>
      </c>
      <c r="D3816" s="218">
        <v>44942</v>
      </c>
      <c r="E3816" s="1">
        <v>1</v>
      </c>
      <c r="F3816" s="62">
        <v>23.66</v>
      </c>
    </row>
    <row r="3817" spans="1:6" x14ac:dyDescent="0.35">
      <c r="A3817" s="1">
        <v>22</v>
      </c>
      <c r="B3817" s="1" t="s">
        <v>85</v>
      </c>
      <c r="C3817" s="218">
        <v>44944</v>
      </c>
      <c r="D3817" s="218">
        <v>44943</v>
      </c>
      <c r="E3817" s="1">
        <v>8</v>
      </c>
      <c r="F3817" s="62">
        <v>330.75</v>
      </c>
    </row>
    <row r="3818" spans="1:6" x14ac:dyDescent="0.35">
      <c r="A3818" s="1">
        <v>22</v>
      </c>
      <c r="B3818" s="1" t="s">
        <v>85</v>
      </c>
      <c r="C3818" s="218">
        <v>44944</v>
      </c>
      <c r="D3818" s="218">
        <v>44944</v>
      </c>
      <c r="E3818" s="1">
        <v>14</v>
      </c>
      <c r="F3818" s="62">
        <v>602.36</v>
      </c>
    </row>
    <row r="3819" spans="1:6" x14ac:dyDescent="0.35">
      <c r="A3819" s="1">
        <v>22</v>
      </c>
      <c r="B3819" s="1" t="s">
        <v>85</v>
      </c>
      <c r="C3819" s="218">
        <v>44945</v>
      </c>
      <c r="D3819" s="218">
        <v>44943</v>
      </c>
      <c r="E3819" s="1">
        <v>5</v>
      </c>
      <c r="F3819" s="62">
        <v>209.78</v>
      </c>
    </row>
    <row r="3820" spans="1:6" x14ac:dyDescent="0.35">
      <c r="A3820" s="1">
        <v>22</v>
      </c>
      <c r="B3820" s="1" t="s">
        <v>85</v>
      </c>
      <c r="C3820" s="218">
        <v>44945</v>
      </c>
      <c r="D3820" s="218">
        <v>44944</v>
      </c>
      <c r="E3820" s="1">
        <v>5</v>
      </c>
      <c r="F3820" s="62">
        <v>144.44</v>
      </c>
    </row>
    <row r="3821" spans="1:6" x14ac:dyDescent="0.35">
      <c r="A3821" s="1">
        <v>22</v>
      </c>
      <c r="B3821" s="1" t="s">
        <v>85</v>
      </c>
      <c r="C3821" s="218">
        <v>44945</v>
      </c>
      <c r="D3821" s="218">
        <v>44945</v>
      </c>
      <c r="E3821" s="1">
        <v>13</v>
      </c>
      <c r="F3821" s="62">
        <v>453.41</v>
      </c>
    </row>
    <row r="3822" spans="1:6" x14ac:dyDescent="0.35">
      <c r="A3822" s="1">
        <v>22</v>
      </c>
      <c r="B3822" s="1" t="s">
        <v>85</v>
      </c>
      <c r="C3822" s="218">
        <v>44946</v>
      </c>
      <c r="D3822" s="218">
        <v>44943</v>
      </c>
      <c r="E3822" s="1">
        <v>1</v>
      </c>
      <c r="F3822" s="62">
        <v>54.35</v>
      </c>
    </row>
    <row r="3823" spans="1:6" x14ac:dyDescent="0.35">
      <c r="A3823" s="1">
        <v>22</v>
      </c>
      <c r="B3823" s="1" t="s">
        <v>85</v>
      </c>
      <c r="C3823" s="218">
        <v>44946</v>
      </c>
      <c r="D3823" s="218">
        <v>44944</v>
      </c>
      <c r="E3823" s="1">
        <v>3</v>
      </c>
      <c r="F3823" s="62">
        <v>101.57</v>
      </c>
    </row>
    <row r="3824" spans="1:6" x14ac:dyDescent="0.35">
      <c r="A3824" s="1">
        <v>22</v>
      </c>
      <c r="B3824" s="1" t="s">
        <v>85</v>
      </c>
      <c r="C3824" s="218">
        <v>44946</v>
      </c>
      <c r="D3824" s="218">
        <v>44945</v>
      </c>
      <c r="E3824" s="1">
        <v>6</v>
      </c>
      <c r="F3824" s="62">
        <v>256.5</v>
      </c>
    </row>
    <row r="3825" spans="1:6" x14ac:dyDescent="0.35">
      <c r="A3825" s="1">
        <v>22</v>
      </c>
      <c r="B3825" s="1" t="s">
        <v>85</v>
      </c>
      <c r="C3825" s="218">
        <v>44946</v>
      </c>
      <c r="D3825" s="218">
        <v>44946</v>
      </c>
      <c r="E3825" s="1">
        <v>14</v>
      </c>
      <c r="F3825" s="62">
        <v>545.29</v>
      </c>
    </row>
    <row r="3826" spans="1:6" x14ac:dyDescent="0.35">
      <c r="A3826" s="1">
        <v>22</v>
      </c>
      <c r="B3826" s="1" t="s">
        <v>85</v>
      </c>
      <c r="C3826" s="218">
        <v>44948</v>
      </c>
      <c r="D3826" s="218">
        <v>44944</v>
      </c>
      <c r="E3826" s="1">
        <v>1</v>
      </c>
      <c r="F3826" s="62">
        <v>50.59</v>
      </c>
    </row>
    <row r="3827" spans="1:6" x14ac:dyDescent="0.35">
      <c r="A3827" s="1">
        <v>22</v>
      </c>
      <c r="B3827" s="1" t="s">
        <v>85</v>
      </c>
      <c r="C3827" s="218">
        <v>44948</v>
      </c>
      <c r="D3827" s="218">
        <v>44945</v>
      </c>
      <c r="E3827" s="1">
        <v>5</v>
      </c>
      <c r="F3827" s="62">
        <v>178.99</v>
      </c>
    </row>
    <row r="3828" spans="1:6" x14ac:dyDescent="0.35">
      <c r="A3828" s="1">
        <v>22</v>
      </c>
      <c r="B3828" s="1" t="s">
        <v>85</v>
      </c>
      <c r="C3828" s="218">
        <v>44948</v>
      </c>
      <c r="D3828" s="218">
        <v>44946</v>
      </c>
      <c r="E3828" s="1">
        <v>9</v>
      </c>
      <c r="F3828" s="62">
        <v>297.69</v>
      </c>
    </row>
    <row r="3829" spans="1:6" x14ac:dyDescent="0.35">
      <c r="A3829" s="1">
        <v>22</v>
      </c>
      <c r="B3829" s="1" t="s">
        <v>85</v>
      </c>
      <c r="C3829" s="218">
        <v>44948</v>
      </c>
      <c r="D3829" s="218">
        <v>44947</v>
      </c>
      <c r="E3829" s="1">
        <v>10</v>
      </c>
      <c r="F3829" s="62">
        <v>390.65</v>
      </c>
    </row>
    <row r="3830" spans="1:6" x14ac:dyDescent="0.35">
      <c r="A3830" s="1">
        <v>22</v>
      </c>
      <c r="B3830" s="1" t="s">
        <v>85</v>
      </c>
      <c r="C3830" s="218">
        <v>44948</v>
      </c>
      <c r="D3830" s="218">
        <v>44948</v>
      </c>
      <c r="E3830" s="1">
        <v>2</v>
      </c>
      <c r="F3830" s="62">
        <v>47.52</v>
      </c>
    </row>
    <row r="3831" spans="1:6" x14ac:dyDescent="0.35">
      <c r="A3831" s="1">
        <v>22</v>
      </c>
      <c r="B3831" s="1" t="s">
        <v>85</v>
      </c>
      <c r="C3831" s="218">
        <v>44949</v>
      </c>
      <c r="D3831" s="218">
        <v>44947</v>
      </c>
      <c r="E3831" s="1">
        <v>10</v>
      </c>
      <c r="F3831" s="62">
        <v>419.75</v>
      </c>
    </row>
    <row r="3832" spans="1:6" x14ac:dyDescent="0.35">
      <c r="A3832" s="1">
        <v>22</v>
      </c>
      <c r="B3832" s="1" t="s">
        <v>85</v>
      </c>
      <c r="C3832" s="218">
        <v>44949</v>
      </c>
      <c r="D3832" s="218">
        <v>44948</v>
      </c>
      <c r="E3832" s="1">
        <v>3</v>
      </c>
      <c r="F3832" s="62">
        <v>100.78</v>
      </c>
    </row>
    <row r="3833" spans="1:6" x14ac:dyDescent="0.35">
      <c r="A3833" s="1">
        <v>22</v>
      </c>
      <c r="B3833" s="1" t="s">
        <v>85</v>
      </c>
      <c r="C3833" s="218">
        <v>44949</v>
      </c>
      <c r="D3833" s="218">
        <v>44949</v>
      </c>
      <c r="E3833" s="1">
        <v>1</v>
      </c>
      <c r="F3833" s="62">
        <v>54.35</v>
      </c>
    </row>
    <row r="3834" spans="1:6" x14ac:dyDescent="0.35">
      <c r="A3834" s="1">
        <v>22</v>
      </c>
      <c r="B3834" s="1" t="s">
        <v>85</v>
      </c>
      <c r="C3834" s="218">
        <v>44950</v>
      </c>
      <c r="D3834" s="218">
        <v>44947</v>
      </c>
      <c r="E3834" s="1">
        <v>3</v>
      </c>
      <c r="F3834" s="62">
        <v>132.66</v>
      </c>
    </row>
    <row r="3835" spans="1:6" x14ac:dyDescent="0.35">
      <c r="A3835" s="1">
        <v>22</v>
      </c>
      <c r="B3835" s="1" t="s">
        <v>85</v>
      </c>
      <c r="C3835" s="218">
        <v>44950</v>
      </c>
      <c r="D3835" s="218">
        <v>44948</v>
      </c>
      <c r="E3835" s="1">
        <v>2</v>
      </c>
      <c r="F3835" s="62">
        <v>78.209999999999994</v>
      </c>
    </row>
    <row r="3836" spans="1:6" x14ac:dyDescent="0.35">
      <c r="A3836" s="1">
        <v>22</v>
      </c>
      <c r="B3836" s="1" t="s">
        <v>85</v>
      </c>
      <c r="C3836" s="218">
        <v>44950</v>
      </c>
      <c r="D3836" s="218">
        <v>44950</v>
      </c>
      <c r="E3836" s="1">
        <v>5</v>
      </c>
      <c r="F3836" s="62">
        <v>240.96</v>
      </c>
    </row>
    <row r="3837" spans="1:6" x14ac:dyDescent="0.35">
      <c r="A3837" s="1">
        <v>22</v>
      </c>
      <c r="B3837" s="1" t="s">
        <v>85</v>
      </c>
      <c r="C3837" s="218">
        <v>44952</v>
      </c>
      <c r="D3837" s="218">
        <v>44949</v>
      </c>
      <c r="E3837" s="1">
        <v>1</v>
      </c>
      <c r="F3837" s="62">
        <v>23.56</v>
      </c>
    </row>
    <row r="3838" spans="1:6" x14ac:dyDescent="0.35">
      <c r="A3838" s="1">
        <v>22</v>
      </c>
      <c r="B3838" s="1" t="s">
        <v>85</v>
      </c>
      <c r="C3838" s="218">
        <v>44952</v>
      </c>
      <c r="D3838" s="218">
        <v>44951</v>
      </c>
      <c r="E3838" s="1">
        <v>13</v>
      </c>
      <c r="F3838" s="62">
        <v>332.04</v>
      </c>
    </row>
    <row r="3839" spans="1:6" x14ac:dyDescent="0.35">
      <c r="A3839" s="1">
        <v>22</v>
      </c>
      <c r="B3839" s="1" t="s">
        <v>85</v>
      </c>
      <c r="C3839" s="218">
        <v>44952</v>
      </c>
      <c r="D3839" s="218">
        <v>44952</v>
      </c>
      <c r="E3839" s="1">
        <v>12</v>
      </c>
      <c r="F3839" s="62">
        <v>436.98</v>
      </c>
    </row>
    <row r="3840" spans="1:6" x14ac:dyDescent="0.35">
      <c r="A3840" s="1">
        <v>24</v>
      </c>
      <c r="B3840" s="1" t="s">
        <v>86</v>
      </c>
      <c r="C3840" s="218">
        <v>44884</v>
      </c>
      <c r="D3840" s="218">
        <v>44882</v>
      </c>
      <c r="E3840" s="1">
        <v>3</v>
      </c>
      <c r="F3840" s="62">
        <v>130.08000000000001</v>
      </c>
    </row>
    <row r="3841" spans="1:6" x14ac:dyDescent="0.35">
      <c r="A3841" s="1">
        <v>24</v>
      </c>
      <c r="B3841" s="1" t="s">
        <v>86</v>
      </c>
      <c r="C3841" s="218">
        <v>44884</v>
      </c>
      <c r="D3841" s="218">
        <v>44883</v>
      </c>
      <c r="E3841" s="1">
        <v>1</v>
      </c>
      <c r="F3841" s="62">
        <v>52.77</v>
      </c>
    </row>
    <row r="3842" spans="1:6" x14ac:dyDescent="0.35">
      <c r="A3842" s="1">
        <v>24</v>
      </c>
      <c r="B3842" s="1" t="s">
        <v>86</v>
      </c>
      <c r="C3842" s="218">
        <v>44885</v>
      </c>
      <c r="D3842" s="218">
        <v>44882</v>
      </c>
      <c r="E3842" s="1">
        <v>1</v>
      </c>
      <c r="F3842" s="62">
        <v>23.12</v>
      </c>
    </row>
    <row r="3843" spans="1:6" x14ac:dyDescent="0.35">
      <c r="A3843" s="1">
        <v>24</v>
      </c>
      <c r="B3843" s="1" t="s">
        <v>86</v>
      </c>
      <c r="C3843" s="218">
        <v>44885</v>
      </c>
      <c r="D3843" s="218">
        <v>44883</v>
      </c>
      <c r="E3843" s="1">
        <v>4</v>
      </c>
      <c r="F3843" s="62">
        <v>149.78</v>
      </c>
    </row>
    <row r="3844" spans="1:6" x14ac:dyDescent="0.35">
      <c r="A3844" s="1">
        <v>24</v>
      </c>
      <c r="B3844" s="1" t="s">
        <v>86</v>
      </c>
      <c r="C3844" s="218">
        <v>44886</v>
      </c>
      <c r="D3844" s="218">
        <v>44882</v>
      </c>
      <c r="E3844" s="1">
        <v>4</v>
      </c>
      <c r="F3844" s="62">
        <v>93.2</v>
      </c>
    </row>
    <row r="3845" spans="1:6" x14ac:dyDescent="0.35">
      <c r="A3845" s="1">
        <v>24</v>
      </c>
      <c r="B3845" s="1" t="s">
        <v>86</v>
      </c>
      <c r="C3845" s="218">
        <v>44886</v>
      </c>
      <c r="D3845" s="218">
        <v>44883</v>
      </c>
      <c r="E3845" s="1">
        <v>5</v>
      </c>
      <c r="F3845" s="62">
        <v>116.82</v>
      </c>
    </row>
    <row r="3846" spans="1:6" x14ac:dyDescent="0.35">
      <c r="A3846" s="1">
        <v>24</v>
      </c>
      <c r="B3846" s="1" t="s">
        <v>86</v>
      </c>
      <c r="C3846" s="218">
        <v>44886</v>
      </c>
      <c r="D3846" s="218">
        <v>44884</v>
      </c>
      <c r="E3846" s="1">
        <v>2</v>
      </c>
      <c r="F3846" s="62">
        <v>69.599999999999994</v>
      </c>
    </row>
    <row r="3847" spans="1:6" x14ac:dyDescent="0.35">
      <c r="A3847" s="1">
        <v>24</v>
      </c>
      <c r="B3847" s="1" t="s">
        <v>86</v>
      </c>
      <c r="C3847" s="218">
        <v>44886</v>
      </c>
      <c r="D3847" s="218">
        <v>44886</v>
      </c>
      <c r="E3847" s="1">
        <v>1</v>
      </c>
      <c r="F3847" s="62">
        <v>47.02</v>
      </c>
    </row>
    <row r="3848" spans="1:6" x14ac:dyDescent="0.35">
      <c r="A3848" s="1">
        <v>24</v>
      </c>
      <c r="B3848" s="1" t="s">
        <v>86</v>
      </c>
      <c r="C3848" s="218">
        <v>44887</v>
      </c>
      <c r="D3848" s="218">
        <v>44883</v>
      </c>
      <c r="E3848" s="1">
        <v>4</v>
      </c>
      <c r="F3848" s="62">
        <v>121.87</v>
      </c>
    </row>
    <row r="3849" spans="1:6" x14ac:dyDescent="0.35">
      <c r="A3849" s="1">
        <v>24</v>
      </c>
      <c r="B3849" s="1" t="s">
        <v>86</v>
      </c>
      <c r="C3849" s="218">
        <v>44887</v>
      </c>
      <c r="D3849" s="218">
        <v>44884</v>
      </c>
      <c r="E3849" s="1">
        <v>2</v>
      </c>
      <c r="F3849" s="62">
        <v>74.45</v>
      </c>
    </row>
    <row r="3850" spans="1:6" x14ac:dyDescent="0.35">
      <c r="A3850" s="1">
        <v>24</v>
      </c>
      <c r="B3850" s="1" t="s">
        <v>86</v>
      </c>
      <c r="C3850" s="218">
        <v>44887</v>
      </c>
      <c r="D3850" s="218">
        <v>44886</v>
      </c>
      <c r="E3850" s="1">
        <v>1</v>
      </c>
      <c r="F3850" s="62">
        <v>23.22</v>
      </c>
    </row>
    <row r="3851" spans="1:6" x14ac:dyDescent="0.35">
      <c r="A3851" s="1">
        <v>24</v>
      </c>
      <c r="B3851" s="1" t="s">
        <v>86</v>
      </c>
      <c r="C3851" s="218">
        <v>44887</v>
      </c>
      <c r="D3851" s="218">
        <v>44887</v>
      </c>
      <c r="E3851" s="1">
        <v>2</v>
      </c>
      <c r="F3851" s="62">
        <v>46.68</v>
      </c>
    </row>
    <row r="3852" spans="1:6" x14ac:dyDescent="0.35">
      <c r="A3852" s="1">
        <v>24</v>
      </c>
      <c r="B3852" s="1" t="s">
        <v>86</v>
      </c>
      <c r="C3852" s="218">
        <v>44888</v>
      </c>
      <c r="D3852" s="218">
        <v>44887</v>
      </c>
      <c r="E3852" s="1">
        <v>1</v>
      </c>
      <c r="F3852" s="62">
        <v>54.15</v>
      </c>
    </row>
    <row r="3853" spans="1:6" x14ac:dyDescent="0.35">
      <c r="A3853" s="1">
        <v>24</v>
      </c>
      <c r="B3853" s="1" t="s">
        <v>86</v>
      </c>
      <c r="C3853" s="218">
        <v>44888</v>
      </c>
      <c r="D3853" s="218">
        <v>44888</v>
      </c>
      <c r="E3853" s="1">
        <v>2</v>
      </c>
      <c r="F3853" s="62">
        <v>73.209999999999994</v>
      </c>
    </row>
    <row r="3854" spans="1:6" x14ac:dyDescent="0.35">
      <c r="A3854" s="1">
        <v>24</v>
      </c>
      <c r="B3854" s="1" t="s">
        <v>86</v>
      </c>
      <c r="C3854" s="218">
        <v>44889</v>
      </c>
      <c r="D3854" s="218">
        <v>44886</v>
      </c>
      <c r="E3854" s="1">
        <v>4</v>
      </c>
      <c r="F3854" s="62">
        <v>94.89</v>
      </c>
    </row>
    <row r="3855" spans="1:6" x14ac:dyDescent="0.35">
      <c r="A3855" s="1">
        <v>24</v>
      </c>
      <c r="B3855" s="1" t="s">
        <v>86</v>
      </c>
      <c r="C3855" s="218">
        <v>44889</v>
      </c>
      <c r="D3855" s="218">
        <v>44887</v>
      </c>
      <c r="E3855" s="1">
        <v>5</v>
      </c>
      <c r="F3855" s="62">
        <v>171.92</v>
      </c>
    </row>
    <row r="3856" spans="1:6" x14ac:dyDescent="0.35">
      <c r="A3856" s="1">
        <v>24</v>
      </c>
      <c r="B3856" s="1" t="s">
        <v>86</v>
      </c>
      <c r="C3856" s="218">
        <v>44889</v>
      </c>
      <c r="D3856" s="218">
        <v>44888</v>
      </c>
      <c r="E3856" s="1">
        <v>1</v>
      </c>
      <c r="F3856" s="62">
        <v>53.76</v>
      </c>
    </row>
    <row r="3857" spans="1:6" x14ac:dyDescent="0.35">
      <c r="A3857" s="1">
        <v>24</v>
      </c>
      <c r="B3857" s="1" t="s">
        <v>86</v>
      </c>
      <c r="C3857" s="218">
        <v>44890</v>
      </c>
      <c r="D3857" s="218">
        <v>44886</v>
      </c>
      <c r="E3857" s="1">
        <v>2</v>
      </c>
      <c r="F3857" s="62">
        <v>46.92</v>
      </c>
    </row>
    <row r="3858" spans="1:6" x14ac:dyDescent="0.35">
      <c r="A3858" s="1">
        <v>24</v>
      </c>
      <c r="B3858" s="1" t="s">
        <v>86</v>
      </c>
      <c r="C3858" s="218">
        <v>44890</v>
      </c>
      <c r="D3858" s="218">
        <v>44888</v>
      </c>
      <c r="E3858" s="1">
        <v>4</v>
      </c>
      <c r="F3858" s="62">
        <v>186.17</v>
      </c>
    </row>
    <row r="3859" spans="1:6" x14ac:dyDescent="0.35">
      <c r="A3859" s="1">
        <v>24</v>
      </c>
      <c r="B3859" s="1" t="s">
        <v>86</v>
      </c>
      <c r="C3859" s="218">
        <v>44890</v>
      </c>
      <c r="D3859" s="218">
        <v>44889</v>
      </c>
      <c r="E3859" s="1">
        <v>1</v>
      </c>
      <c r="F3859" s="62">
        <v>48.51</v>
      </c>
    </row>
    <row r="3860" spans="1:6" x14ac:dyDescent="0.35">
      <c r="A3860" s="1">
        <v>24</v>
      </c>
      <c r="B3860" s="1" t="s">
        <v>86</v>
      </c>
      <c r="C3860" s="218">
        <v>44890</v>
      </c>
      <c r="D3860" s="218">
        <v>44890</v>
      </c>
      <c r="E3860" s="1">
        <v>3</v>
      </c>
      <c r="F3860" s="62">
        <v>101.27</v>
      </c>
    </row>
    <row r="3861" spans="1:6" x14ac:dyDescent="0.35">
      <c r="A3861" s="1">
        <v>24</v>
      </c>
      <c r="B3861" s="1" t="s">
        <v>86</v>
      </c>
      <c r="C3861" s="218">
        <v>44891</v>
      </c>
      <c r="D3861" s="218">
        <v>44887</v>
      </c>
      <c r="E3861" s="1">
        <v>1</v>
      </c>
      <c r="F3861" s="62">
        <v>23.76</v>
      </c>
    </row>
    <row r="3862" spans="1:6" x14ac:dyDescent="0.35">
      <c r="A3862" s="1">
        <v>24</v>
      </c>
      <c r="B3862" s="1" t="s">
        <v>86</v>
      </c>
      <c r="C3862" s="218">
        <v>44891</v>
      </c>
      <c r="D3862" s="218">
        <v>44888</v>
      </c>
      <c r="E3862" s="1">
        <v>1</v>
      </c>
      <c r="F3862" s="62">
        <v>23.36</v>
      </c>
    </row>
    <row r="3863" spans="1:6" x14ac:dyDescent="0.35">
      <c r="A3863" s="1">
        <v>24</v>
      </c>
      <c r="B3863" s="1" t="s">
        <v>86</v>
      </c>
      <c r="C3863" s="218">
        <v>44891</v>
      </c>
      <c r="D3863" s="218">
        <v>44889</v>
      </c>
      <c r="E3863" s="1">
        <v>2</v>
      </c>
      <c r="F3863" s="62">
        <v>47.47</v>
      </c>
    </row>
    <row r="3864" spans="1:6" x14ac:dyDescent="0.35">
      <c r="A3864" s="1">
        <v>24</v>
      </c>
      <c r="B3864" s="1" t="s">
        <v>86</v>
      </c>
      <c r="C3864" s="218">
        <v>44891</v>
      </c>
      <c r="D3864" s="218">
        <v>44890</v>
      </c>
      <c r="E3864" s="1">
        <v>3</v>
      </c>
      <c r="F3864" s="62">
        <v>132.21</v>
      </c>
    </row>
    <row r="3865" spans="1:6" x14ac:dyDescent="0.35">
      <c r="A3865" s="1">
        <v>24</v>
      </c>
      <c r="B3865" s="1" t="s">
        <v>86</v>
      </c>
      <c r="C3865" s="218">
        <v>44891</v>
      </c>
      <c r="D3865" s="218">
        <v>44891</v>
      </c>
      <c r="E3865" s="1">
        <v>5</v>
      </c>
      <c r="F3865" s="62">
        <v>149.04</v>
      </c>
    </row>
    <row r="3866" spans="1:6" x14ac:dyDescent="0.35">
      <c r="A3866" s="1">
        <v>24</v>
      </c>
      <c r="B3866" s="1" t="s">
        <v>86</v>
      </c>
      <c r="C3866" s="218">
        <v>44892</v>
      </c>
      <c r="D3866" s="218">
        <v>44889</v>
      </c>
      <c r="E3866" s="1">
        <v>8</v>
      </c>
      <c r="F3866" s="62">
        <v>277.69</v>
      </c>
    </row>
    <row r="3867" spans="1:6" x14ac:dyDescent="0.35">
      <c r="A3867" s="1">
        <v>24</v>
      </c>
      <c r="B3867" s="1" t="s">
        <v>86</v>
      </c>
      <c r="C3867" s="218">
        <v>44892</v>
      </c>
      <c r="D3867" s="218">
        <v>44890</v>
      </c>
      <c r="E3867" s="1">
        <v>4</v>
      </c>
      <c r="F3867" s="62">
        <v>123.35</v>
      </c>
    </row>
    <row r="3868" spans="1:6" x14ac:dyDescent="0.35">
      <c r="A3868" s="1">
        <v>24</v>
      </c>
      <c r="B3868" s="1" t="s">
        <v>86</v>
      </c>
      <c r="C3868" s="218">
        <v>44892</v>
      </c>
      <c r="D3868" s="218">
        <v>44891</v>
      </c>
      <c r="E3868" s="1">
        <v>2</v>
      </c>
      <c r="F3868" s="62">
        <v>77.81</v>
      </c>
    </row>
    <row r="3869" spans="1:6" x14ac:dyDescent="0.35">
      <c r="A3869" s="1">
        <v>24</v>
      </c>
      <c r="B3869" s="1" t="s">
        <v>86</v>
      </c>
      <c r="C3869" s="218">
        <v>44893</v>
      </c>
      <c r="D3869" s="218">
        <v>44890</v>
      </c>
      <c r="E3869" s="1">
        <v>5</v>
      </c>
      <c r="F3869" s="62">
        <v>171.41</v>
      </c>
    </row>
    <row r="3870" spans="1:6" x14ac:dyDescent="0.35">
      <c r="A3870" s="1">
        <v>24</v>
      </c>
      <c r="B3870" s="1" t="s">
        <v>86</v>
      </c>
      <c r="C3870" s="218">
        <v>44893</v>
      </c>
      <c r="D3870" s="218">
        <v>44891</v>
      </c>
      <c r="E3870" s="1">
        <v>3</v>
      </c>
      <c r="F3870" s="62">
        <v>99.89</v>
      </c>
    </row>
    <row r="3871" spans="1:6" x14ac:dyDescent="0.35">
      <c r="A3871" s="1">
        <v>24</v>
      </c>
      <c r="B3871" s="1" t="s">
        <v>86</v>
      </c>
      <c r="C3871" s="218">
        <v>44893</v>
      </c>
      <c r="D3871" s="218">
        <v>44892</v>
      </c>
      <c r="E3871" s="1">
        <v>1</v>
      </c>
      <c r="F3871" s="62">
        <v>53.06</v>
      </c>
    </row>
    <row r="3872" spans="1:6" x14ac:dyDescent="0.35">
      <c r="A3872" s="1">
        <v>24</v>
      </c>
      <c r="B3872" s="1" t="s">
        <v>86</v>
      </c>
      <c r="C3872" s="218">
        <v>44894</v>
      </c>
      <c r="D3872" s="218">
        <v>44890</v>
      </c>
      <c r="E3872" s="1">
        <v>1</v>
      </c>
      <c r="F3872" s="62">
        <v>23.66</v>
      </c>
    </row>
    <row r="3873" spans="1:6" x14ac:dyDescent="0.35">
      <c r="A3873" s="1">
        <v>24</v>
      </c>
      <c r="B3873" s="1" t="s">
        <v>86</v>
      </c>
      <c r="C3873" s="218">
        <v>44894</v>
      </c>
      <c r="D3873" s="218">
        <v>44891</v>
      </c>
      <c r="E3873" s="1">
        <v>4</v>
      </c>
      <c r="F3873" s="62">
        <v>122.86</v>
      </c>
    </row>
    <row r="3874" spans="1:6" x14ac:dyDescent="0.35">
      <c r="A3874" s="1">
        <v>24</v>
      </c>
      <c r="B3874" s="1" t="s">
        <v>86</v>
      </c>
      <c r="C3874" s="218">
        <v>44894</v>
      </c>
      <c r="D3874" s="218">
        <v>44892</v>
      </c>
      <c r="E3874" s="1">
        <v>7</v>
      </c>
      <c r="F3874" s="62">
        <v>314.56</v>
      </c>
    </row>
    <row r="3875" spans="1:6" x14ac:dyDescent="0.35">
      <c r="A3875" s="1">
        <v>24</v>
      </c>
      <c r="B3875" s="1" t="s">
        <v>86</v>
      </c>
      <c r="C3875" s="218">
        <v>44894</v>
      </c>
      <c r="D3875" s="218">
        <v>44893</v>
      </c>
      <c r="E3875" s="1">
        <v>3</v>
      </c>
      <c r="F3875" s="62">
        <v>149.44</v>
      </c>
    </row>
    <row r="3876" spans="1:6" x14ac:dyDescent="0.35">
      <c r="A3876" s="1">
        <v>24</v>
      </c>
      <c r="B3876" s="1" t="s">
        <v>86</v>
      </c>
      <c r="C3876" s="218">
        <v>44895</v>
      </c>
      <c r="D3876" s="218">
        <v>44892</v>
      </c>
      <c r="E3876" s="1">
        <v>3</v>
      </c>
      <c r="F3876" s="62">
        <v>161.18</v>
      </c>
    </row>
    <row r="3877" spans="1:6" x14ac:dyDescent="0.35">
      <c r="A3877" s="1">
        <v>24</v>
      </c>
      <c r="B3877" s="1" t="s">
        <v>86</v>
      </c>
      <c r="C3877" s="218">
        <v>44895</v>
      </c>
      <c r="D3877" s="218">
        <v>44893</v>
      </c>
      <c r="E3877" s="1">
        <v>3</v>
      </c>
      <c r="F3877" s="62">
        <v>128.35</v>
      </c>
    </row>
    <row r="3878" spans="1:6" x14ac:dyDescent="0.35">
      <c r="A3878" s="1">
        <v>24</v>
      </c>
      <c r="B3878" s="1" t="s">
        <v>86</v>
      </c>
      <c r="C3878" s="218">
        <v>44895</v>
      </c>
      <c r="D3878" s="218">
        <v>44894</v>
      </c>
      <c r="E3878" s="1">
        <v>4</v>
      </c>
      <c r="F3878" s="62">
        <v>216.46</v>
      </c>
    </row>
    <row r="3879" spans="1:6" x14ac:dyDescent="0.35">
      <c r="A3879" s="1">
        <v>24</v>
      </c>
      <c r="B3879" s="1" t="s">
        <v>86</v>
      </c>
      <c r="C3879" s="218">
        <v>44895</v>
      </c>
      <c r="D3879" s="218">
        <v>44895</v>
      </c>
      <c r="E3879" s="1">
        <v>1</v>
      </c>
      <c r="F3879" s="62">
        <v>53.95</v>
      </c>
    </row>
    <row r="3880" spans="1:6" x14ac:dyDescent="0.35">
      <c r="A3880" s="1">
        <v>24</v>
      </c>
      <c r="B3880" s="1" t="s">
        <v>86</v>
      </c>
      <c r="C3880" s="218">
        <v>44896</v>
      </c>
      <c r="D3880" s="218">
        <v>44893</v>
      </c>
      <c r="E3880" s="1">
        <v>5</v>
      </c>
      <c r="F3880" s="62">
        <v>176.71</v>
      </c>
    </row>
    <row r="3881" spans="1:6" x14ac:dyDescent="0.35">
      <c r="A3881" s="1">
        <v>24</v>
      </c>
      <c r="B3881" s="1" t="s">
        <v>86</v>
      </c>
      <c r="C3881" s="218">
        <v>44896</v>
      </c>
      <c r="D3881" s="218">
        <v>44894</v>
      </c>
      <c r="E3881" s="1">
        <v>3</v>
      </c>
      <c r="F3881" s="62">
        <v>128.26</v>
      </c>
    </row>
    <row r="3882" spans="1:6" x14ac:dyDescent="0.35">
      <c r="A3882" s="1">
        <v>24</v>
      </c>
      <c r="B3882" s="1" t="s">
        <v>86</v>
      </c>
      <c r="C3882" s="218">
        <v>44896</v>
      </c>
      <c r="D3882" s="218">
        <v>44895</v>
      </c>
      <c r="E3882" s="1">
        <v>4</v>
      </c>
      <c r="F3882" s="62">
        <v>150.22999999999999</v>
      </c>
    </row>
    <row r="3883" spans="1:6" x14ac:dyDescent="0.35">
      <c r="A3883" s="1">
        <v>24</v>
      </c>
      <c r="B3883" s="1" t="s">
        <v>86</v>
      </c>
      <c r="C3883" s="218">
        <v>44896</v>
      </c>
      <c r="D3883" s="218">
        <v>44896</v>
      </c>
      <c r="E3883" s="1">
        <v>1</v>
      </c>
      <c r="F3883" s="62">
        <v>51.53</v>
      </c>
    </row>
    <row r="3884" spans="1:6" x14ac:dyDescent="0.35">
      <c r="A3884" s="1">
        <v>24</v>
      </c>
      <c r="B3884" s="1" t="s">
        <v>86</v>
      </c>
      <c r="C3884" s="218">
        <v>44897</v>
      </c>
      <c r="D3884" s="218">
        <v>44894</v>
      </c>
      <c r="E3884" s="1">
        <v>2</v>
      </c>
      <c r="F3884" s="62">
        <v>107.71</v>
      </c>
    </row>
    <row r="3885" spans="1:6" x14ac:dyDescent="0.35">
      <c r="A3885" s="1">
        <v>24</v>
      </c>
      <c r="B3885" s="1" t="s">
        <v>86</v>
      </c>
      <c r="C3885" s="218">
        <v>44897</v>
      </c>
      <c r="D3885" s="218">
        <v>44895</v>
      </c>
      <c r="E3885" s="1">
        <v>2</v>
      </c>
      <c r="F3885" s="62">
        <v>75.64</v>
      </c>
    </row>
    <row r="3886" spans="1:6" x14ac:dyDescent="0.35">
      <c r="A3886" s="1">
        <v>24</v>
      </c>
      <c r="B3886" s="1" t="s">
        <v>86</v>
      </c>
      <c r="C3886" s="218">
        <v>44897</v>
      </c>
      <c r="D3886" s="218">
        <v>44896</v>
      </c>
      <c r="E3886" s="1">
        <v>5</v>
      </c>
      <c r="F3886" s="62">
        <v>234.48</v>
      </c>
    </row>
    <row r="3887" spans="1:6" x14ac:dyDescent="0.35">
      <c r="A3887" s="1">
        <v>24</v>
      </c>
      <c r="B3887" s="1" t="s">
        <v>86</v>
      </c>
      <c r="C3887" s="218">
        <v>44897</v>
      </c>
      <c r="D3887" s="218">
        <v>44897</v>
      </c>
      <c r="E3887" s="1">
        <v>3</v>
      </c>
      <c r="F3887" s="62">
        <v>145.53</v>
      </c>
    </row>
    <row r="3888" spans="1:6" x14ac:dyDescent="0.35">
      <c r="A3888" s="1">
        <v>24</v>
      </c>
      <c r="B3888" s="1" t="s">
        <v>86</v>
      </c>
      <c r="C3888" s="218">
        <v>44898</v>
      </c>
      <c r="D3888" s="218">
        <v>44895</v>
      </c>
      <c r="E3888" s="1">
        <v>1</v>
      </c>
      <c r="F3888" s="62">
        <v>54.2</v>
      </c>
    </row>
    <row r="3889" spans="1:6" x14ac:dyDescent="0.35">
      <c r="A3889" s="1">
        <v>24</v>
      </c>
      <c r="B3889" s="1" t="s">
        <v>86</v>
      </c>
      <c r="C3889" s="218">
        <v>44898</v>
      </c>
      <c r="D3889" s="218">
        <v>44896</v>
      </c>
      <c r="E3889" s="1">
        <v>3</v>
      </c>
      <c r="F3889" s="62">
        <v>101.62</v>
      </c>
    </row>
    <row r="3890" spans="1:6" x14ac:dyDescent="0.35">
      <c r="A3890" s="1">
        <v>24</v>
      </c>
      <c r="B3890" s="1" t="s">
        <v>86</v>
      </c>
      <c r="C3890" s="218">
        <v>44898</v>
      </c>
      <c r="D3890" s="218">
        <v>44897</v>
      </c>
      <c r="E3890" s="1">
        <v>2</v>
      </c>
      <c r="F3890" s="62">
        <v>77.86</v>
      </c>
    </row>
    <row r="3891" spans="1:6" x14ac:dyDescent="0.35">
      <c r="A3891" s="1">
        <v>24</v>
      </c>
      <c r="B3891" s="1" t="s">
        <v>86</v>
      </c>
      <c r="C3891" s="218">
        <v>44898</v>
      </c>
      <c r="D3891" s="218">
        <v>44898</v>
      </c>
      <c r="E3891" s="1">
        <v>4</v>
      </c>
      <c r="F3891" s="62">
        <v>216.16</v>
      </c>
    </row>
    <row r="3892" spans="1:6" x14ac:dyDescent="0.35">
      <c r="A3892" s="1">
        <v>24</v>
      </c>
      <c r="B3892" s="1" t="s">
        <v>86</v>
      </c>
      <c r="C3892" s="218">
        <v>44899</v>
      </c>
      <c r="D3892" s="218">
        <v>44895</v>
      </c>
      <c r="E3892" s="1">
        <v>1</v>
      </c>
      <c r="F3892" s="62">
        <v>54.35</v>
      </c>
    </row>
    <row r="3893" spans="1:6" x14ac:dyDescent="0.35">
      <c r="A3893" s="1">
        <v>24</v>
      </c>
      <c r="B3893" s="1" t="s">
        <v>86</v>
      </c>
      <c r="C3893" s="218">
        <v>44899</v>
      </c>
      <c r="D3893" s="218">
        <v>44896</v>
      </c>
      <c r="E3893" s="1">
        <v>1</v>
      </c>
      <c r="F3893" s="62">
        <v>23.71</v>
      </c>
    </row>
    <row r="3894" spans="1:6" x14ac:dyDescent="0.35">
      <c r="A3894" s="1">
        <v>24</v>
      </c>
      <c r="B3894" s="1" t="s">
        <v>86</v>
      </c>
      <c r="C3894" s="218">
        <v>44899</v>
      </c>
      <c r="D3894" s="218">
        <v>44898</v>
      </c>
      <c r="E3894" s="1">
        <v>3</v>
      </c>
      <c r="F3894" s="62">
        <v>128.55000000000001</v>
      </c>
    </row>
    <row r="3895" spans="1:6" x14ac:dyDescent="0.35">
      <c r="A3895" s="1">
        <v>24</v>
      </c>
      <c r="B3895" s="1" t="s">
        <v>86</v>
      </c>
      <c r="C3895" s="218">
        <v>44899</v>
      </c>
      <c r="D3895" s="218">
        <v>44899</v>
      </c>
      <c r="E3895" s="1">
        <v>5</v>
      </c>
      <c r="F3895" s="62">
        <v>209.04</v>
      </c>
    </row>
    <row r="3896" spans="1:6" x14ac:dyDescent="0.35">
      <c r="A3896" s="1">
        <v>24</v>
      </c>
      <c r="B3896" s="1" t="s">
        <v>86</v>
      </c>
      <c r="C3896" s="218">
        <v>44900</v>
      </c>
      <c r="D3896" s="218">
        <v>44896</v>
      </c>
      <c r="E3896" s="1">
        <v>1</v>
      </c>
      <c r="F3896" s="62">
        <v>54.45</v>
      </c>
    </row>
    <row r="3897" spans="1:6" x14ac:dyDescent="0.35">
      <c r="A3897" s="1">
        <v>24</v>
      </c>
      <c r="B3897" s="1" t="s">
        <v>86</v>
      </c>
      <c r="C3897" s="218">
        <v>44900</v>
      </c>
      <c r="D3897" s="218">
        <v>44899</v>
      </c>
      <c r="E3897" s="1">
        <v>4</v>
      </c>
      <c r="F3897" s="62">
        <v>155.72</v>
      </c>
    </row>
    <row r="3898" spans="1:6" x14ac:dyDescent="0.35">
      <c r="A3898" s="1">
        <v>24</v>
      </c>
      <c r="B3898" s="1" t="s">
        <v>86</v>
      </c>
      <c r="C3898" s="218">
        <v>44900</v>
      </c>
      <c r="D3898" s="218">
        <v>44900</v>
      </c>
      <c r="E3898" s="1">
        <v>4</v>
      </c>
      <c r="F3898" s="62">
        <v>217.45</v>
      </c>
    </row>
    <row r="3899" spans="1:6" x14ac:dyDescent="0.35">
      <c r="A3899" s="1">
        <v>24</v>
      </c>
      <c r="B3899" s="1" t="s">
        <v>86</v>
      </c>
      <c r="C3899" s="218">
        <v>44901</v>
      </c>
      <c r="D3899" s="218">
        <v>44898</v>
      </c>
      <c r="E3899" s="1">
        <v>1</v>
      </c>
      <c r="F3899" s="62">
        <v>23.76</v>
      </c>
    </row>
    <row r="3900" spans="1:6" x14ac:dyDescent="0.35">
      <c r="A3900" s="1">
        <v>24</v>
      </c>
      <c r="B3900" s="1" t="s">
        <v>86</v>
      </c>
      <c r="C3900" s="218">
        <v>44901</v>
      </c>
      <c r="D3900" s="218">
        <v>44899</v>
      </c>
      <c r="E3900" s="1">
        <v>2</v>
      </c>
      <c r="F3900" s="62">
        <v>74.989999999999995</v>
      </c>
    </row>
    <row r="3901" spans="1:6" x14ac:dyDescent="0.35">
      <c r="A3901" s="1">
        <v>24</v>
      </c>
      <c r="B3901" s="1" t="s">
        <v>86</v>
      </c>
      <c r="C3901" s="218">
        <v>44901</v>
      </c>
      <c r="D3901" s="218">
        <v>44900</v>
      </c>
      <c r="E3901" s="1">
        <v>6</v>
      </c>
      <c r="F3901" s="62">
        <v>172.16</v>
      </c>
    </row>
    <row r="3902" spans="1:6" x14ac:dyDescent="0.35">
      <c r="A3902" s="1">
        <v>24</v>
      </c>
      <c r="B3902" s="1" t="s">
        <v>86</v>
      </c>
      <c r="C3902" s="218">
        <v>44901</v>
      </c>
      <c r="D3902" s="218">
        <v>44901</v>
      </c>
      <c r="E3902" s="1">
        <v>3</v>
      </c>
      <c r="F3902" s="62">
        <v>162.80000000000001</v>
      </c>
    </row>
    <row r="3903" spans="1:6" x14ac:dyDescent="0.35">
      <c r="A3903" s="1">
        <v>24</v>
      </c>
      <c r="B3903" s="1" t="s">
        <v>86</v>
      </c>
      <c r="C3903" s="218">
        <v>44902</v>
      </c>
      <c r="D3903" s="218">
        <v>44901</v>
      </c>
      <c r="E3903" s="1">
        <v>2</v>
      </c>
      <c r="F3903" s="62">
        <v>108.55</v>
      </c>
    </row>
    <row r="3904" spans="1:6" x14ac:dyDescent="0.35">
      <c r="A3904" s="1">
        <v>24</v>
      </c>
      <c r="B3904" s="1" t="s">
        <v>86</v>
      </c>
      <c r="C3904" s="218">
        <v>44902</v>
      </c>
      <c r="D3904" s="218">
        <v>44902</v>
      </c>
      <c r="E3904" s="1">
        <v>7</v>
      </c>
      <c r="F3904" s="62">
        <v>317.58999999999997</v>
      </c>
    </row>
    <row r="3905" spans="1:6" x14ac:dyDescent="0.35">
      <c r="A3905" s="1">
        <v>24</v>
      </c>
      <c r="B3905" s="1" t="s">
        <v>86</v>
      </c>
      <c r="C3905" s="218">
        <v>44903</v>
      </c>
      <c r="D3905" s="218">
        <v>44900</v>
      </c>
      <c r="E3905" s="1">
        <v>1</v>
      </c>
      <c r="F3905" s="62">
        <v>54.4</v>
      </c>
    </row>
    <row r="3906" spans="1:6" x14ac:dyDescent="0.35">
      <c r="A3906" s="1">
        <v>24</v>
      </c>
      <c r="B3906" s="1" t="s">
        <v>86</v>
      </c>
      <c r="C3906" s="218">
        <v>44903</v>
      </c>
      <c r="D3906" s="218">
        <v>44901</v>
      </c>
      <c r="E3906" s="1">
        <v>3</v>
      </c>
      <c r="F3906" s="62">
        <v>100.33</v>
      </c>
    </row>
    <row r="3907" spans="1:6" x14ac:dyDescent="0.35">
      <c r="A3907" s="1">
        <v>24</v>
      </c>
      <c r="B3907" s="1" t="s">
        <v>86</v>
      </c>
      <c r="C3907" s="218">
        <v>44903</v>
      </c>
      <c r="D3907" s="218">
        <v>44902</v>
      </c>
      <c r="E3907" s="1">
        <v>1</v>
      </c>
      <c r="F3907" s="62">
        <v>54.45</v>
      </c>
    </row>
    <row r="3908" spans="1:6" x14ac:dyDescent="0.35">
      <c r="A3908" s="1">
        <v>24</v>
      </c>
      <c r="B3908" s="1" t="s">
        <v>86</v>
      </c>
      <c r="C3908" s="218">
        <v>44903</v>
      </c>
      <c r="D3908" s="218">
        <v>44903</v>
      </c>
      <c r="E3908" s="1">
        <v>8</v>
      </c>
      <c r="F3908" s="62">
        <v>250.76</v>
      </c>
    </row>
    <row r="3909" spans="1:6" x14ac:dyDescent="0.35">
      <c r="A3909" s="1">
        <v>24</v>
      </c>
      <c r="B3909" s="1" t="s">
        <v>86</v>
      </c>
      <c r="C3909" s="218">
        <v>44904</v>
      </c>
      <c r="D3909" s="218">
        <v>44903</v>
      </c>
      <c r="E3909" s="1">
        <v>2</v>
      </c>
      <c r="F3909" s="62">
        <v>78.209999999999994</v>
      </c>
    </row>
    <row r="3910" spans="1:6" x14ac:dyDescent="0.35">
      <c r="A3910" s="1">
        <v>24</v>
      </c>
      <c r="B3910" s="1" t="s">
        <v>86</v>
      </c>
      <c r="C3910" s="218">
        <v>44904</v>
      </c>
      <c r="D3910" s="218">
        <v>44904</v>
      </c>
      <c r="E3910" s="1">
        <v>7</v>
      </c>
      <c r="F3910" s="62">
        <v>286.7</v>
      </c>
    </row>
    <row r="3911" spans="1:6" x14ac:dyDescent="0.35">
      <c r="A3911" s="1">
        <v>24</v>
      </c>
      <c r="B3911" s="1" t="s">
        <v>86</v>
      </c>
      <c r="C3911" s="218">
        <v>44905</v>
      </c>
      <c r="D3911" s="218">
        <v>44905</v>
      </c>
      <c r="E3911" s="1">
        <v>10</v>
      </c>
      <c r="F3911" s="62">
        <v>390.15</v>
      </c>
    </row>
    <row r="3912" spans="1:6" x14ac:dyDescent="0.35">
      <c r="A3912" s="1">
        <v>24</v>
      </c>
      <c r="B3912" s="1" t="s">
        <v>86</v>
      </c>
      <c r="C3912" s="218">
        <v>44906</v>
      </c>
      <c r="D3912" s="218">
        <v>44904</v>
      </c>
      <c r="E3912" s="1">
        <v>3</v>
      </c>
      <c r="F3912" s="62">
        <v>161.66</v>
      </c>
    </row>
    <row r="3913" spans="1:6" x14ac:dyDescent="0.35">
      <c r="A3913" s="1">
        <v>24</v>
      </c>
      <c r="B3913" s="1" t="s">
        <v>86</v>
      </c>
      <c r="C3913" s="218">
        <v>44906</v>
      </c>
      <c r="D3913" s="218">
        <v>44905</v>
      </c>
      <c r="E3913" s="1">
        <v>1</v>
      </c>
      <c r="F3913" s="62">
        <v>52.87</v>
      </c>
    </row>
    <row r="3914" spans="1:6" x14ac:dyDescent="0.35">
      <c r="A3914" s="1">
        <v>24</v>
      </c>
      <c r="B3914" s="1" t="s">
        <v>86</v>
      </c>
      <c r="C3914" s="218">
        <v>44906</v>
      </c>
      <c r="D3914" s="218">
        <v>44906</v>
      </c>
      <c r="E3914" s="1">
        <v>6</v>
      </c>
      <c r="F3914" s="62">
        <v>264.87</v>
      </c>
    </row>
    <row r="3915" spans="1:6" x14ac:dyDescent="0.35">
      <c r="A3915" s="1">
        <v>24</v>
      </c>
      <c r="B3915" s="1" t="s">
        <v>86</v>
      </c>
      <c r="C3915" s="218">
        <v>44907</v>
      </c>
      <c r="D3915" s="218">
        <v>44905</v>
      </c>
      <c r="E3915" s="1">
        <v>1</v>
      </c>
      <c r="F3915" s="62">
        <v>54.25</v>
      </c>
    </row>
    <row r="3916" spans="1:6" x14ac:dyDescent="0.35">
      <c r="A3916" s="1">
        <v>24</v>
      </c>
      <c r="B3916" s="1" t="s">
        <v>86</v>
      </c>
      <c r="C3916" s="218">
        <v>44907</v>
      </c>
      <c r="D3916" s="218">
        <v>44906</v>
      </c>
      <c r="E3916" s="1">
        <v>4</v>
      </c>
      <c r="F3916" s="62">
        <v>186.51</v>
      </c>
    </row>
    <row r="3917" spans="1:6" x14ac:dyDescent="0.35">
      <c r="A3917" s="1">
        <v>24</v>
      </c>
      <c r="B3917" s="1" t="s">
        <v>86</v>
      </c>
      <c r="C3917" s="218">
        <v>44907</v>
      </c>
      <c r="D3917" s="218">
        <v>44907</v>
      </c>
      <c r="E3917" s="1">
        <v>7</v>
      </c>
      <c r="F3917" s="62">
        <v>280.95999999999998</v>
      </c>
    </row>
    <row r="3918" spans="1:6" x14ac:dyDescent="0.35">
      <c r="A3918" s="1">
        <v>24</v>
      </c>
      <c r="B3918" s="1" t="s">
        <v>86</v>
      </c>
      <c r="C3918" s="218">
        <v>44908</v>
      </c>
      <c r="D3918" s="218">
        <v>44906</v>
      </c>
      <c r="E3918" s="1">
        <v>1</v>
      </c>
      <c r="F3918" s="62">
        <v>54.05</v>
      </c>
    </row>
    <row r="3919" spans="1:6" x14ac:dyDescent="0.35">
      <c r="A3919" s="1">
        <v>24</v>
      </c>
      <c r="B3919" s="1" t="s">
        <v>86</v>
      </c>
      <c r="C3919" s="218">
        <v>44908</v>
      </c>
      <c r="D3919" s="218">
        <v>44907</v>
      </c>
      <c r="E3919" s="1">
        <v>3</v>
      </c>
      <c r="F3919" s="62">
        <v>162.85</v>
      </c>
    </row>
    <row r="3920" spans="1:6" x14ac:dyDescent="0.35">
      <c r="A3920" s="1">
        <v>24</v>
      </c>
      <c r="B3920" s="1" t="s">
        <v>86</v>
      </c>
      <c r="C3920" s="218">
        <v>44908</v>
      </c>
      <c r="D3920" s="218">
        <v>44908</v>
      </c>
      <c r="E3920" s="1">
        <v>9</v>
      </c>
      <c r="F3920" s="62">
        <v>335.85</v>
      </c>
    </row>
    <row r="3921" spans="1:6" x14ac:dyDescent="0.35">
      <c r="A3921" s="1">
        <v>24</v>
      </c>
      <c r="B3921" s="1" t="s">
        <v>86</v>
      </c>
      <c r="C3921" s="218">
        <v>44909</v>
      </c>
      <c r="D3921" s="218">
        <v>44907</v>
      </c>
      <c r="E3921" s="1">
        <v>1</v>
      </c>
      <c r="F3921" s="62">
        <v>50.09</v>
      </c>
    </row>
    <row r="3922" spans="1:6" x14ac:dyDescent="0.35">
      <c r="A3922" s="1">
        <v>24</v>
      </c>
      <c r="B3922" s="1" t="s">
        <v>86</v>
      </c>
      <c r="C3922" s="218">
        <v>44909</v>
      </c>
      <c r="D3922" s="218">
        <v>44908</v>
      </c>
      <c r="E3922" s="1">
        <v>2</v>
      </c>
      <c r="F3922" s="62">
        <v>46.58</v>
      </c>
    </row>
    <row r="3923" spans="1:6" x14ac:dyDescent="0.35">
      <c r="A3923" s="1">
        <v>24</v>
      </c>
      <c r="B3923" s="1" t="s">
        <v>86</v>
      </c>
      <c r="C3923" s="218">
        <v>44909</v>
      </c>
      <c r="D3923" s="218">
        <v>44909</v>
      </c>
      <c r="E3923" s="1">
        <v>9</v>
      </c>
      <c r="F3923" s="62">
        <v>363.22</v>
      </c>
    </row>
    <row r="3924" spans="1:6" x14ac:dyDescent="0.35">
      <c r="A3924" s="1">
        <v>24</v>
      </c>
      <c r="B3924" s="1" t="s">
        <v>86</v>
      </c>
      <c r="C3924" s="218">
        <v>44910</v>
      </c>
      <c r="D3924" s="218">
        <v>44908</v>
      </c>
      <c r="E3924" s="1">
        <v>2</v>
      </c>
      <c r="F3924" s="62">
        <v>47.47</v>
      </c>
    </row>
    <row r="3925" spans="1:6" x14ac:dyDescent="0.35">
      <c r="A3925" s="1">
        <v>24</v>
      </c>
      <c r="B3925" s="1" t="s">
        <v>86</v>
      </c>
      <c r="C3925" s="218">
        <v>44910</v>
      </c>
      <c r="D3925" s="218">
        <v>44909</v>
      </c>
      <c r="E3925" s="1">
        <v>2</v>
      </c>
      <c r="F3925" s="62">
        <v>77.959999999999994</v>
      </c>
    </row>
    <row r="3926" spans="1:6" x14ac:dyDescent="0.35">
      <c r="A3926" s="1">
        <v>24</v>
      </c>
      <c r="B3926" s="1" t="s">
        <v>86</v>
      </c>
      <c r="C3926" s="218">
        <v>44910</v>
      </c>
      <c r="D3926" s="218">
        <v>44910</v>
      </c>
      <c r="E3926" s="1">
        <v>6</v>
      </c>
      <c r="F3926" s="62">
        <v>264.87</v>
      </c>
    </row>
    <row r="3927" spans="1:6" x14ac:dyDescent="0.35">
      <c r="A3927" s="1">
        <v>24</v>
      </c>
      <c r="B3927" s="1" t="s">
        <v>86</v>
      </c>
      <c r="C3927" s="218">
        <v>44911</v>
      </c>
      <c r="D3927" s="218">
        <v>44910</v>
      </c>
      <c r="E3927" s="1">
        <v>1</v>
      </c>
      <c r="F3927" s="62">
        <v>53.46</v>
      </c>
    </row>
    <row r="3928" spans="1:6" x14ac:dyDescent="0.35">
      <c r="A3928" s="1">
        <v>24</v>
      </c>
      <c r="B3928" s="1" t="s">
        <v>86</v>
      </c>
      <c r="C3928" s="218">
        <v>44911</v>
      </c>
      <c r="D3928" s="218">
        <v>44911</v>
      </c>
      <c r="E3928" s="1">
        <v>7</v>
      </c>
      <c r="F3928" s="62">
        <v>288.18</v>
      </c>
    </row>
    <row r="3929" spans="1:6" x14ac:dyDescent="0.35">
      <c r="A3929" s="1">
        <v>24</v>
      </c>
      <c r="B3929" s="1" t="s">
        <v>86</v>
      </c>
      <c r="C3929" s="218">
        <v>44912</v>
      </c>
      <c r="D3929" s="218">
        <v>44910</v>
      </c>
      <c r="E3929" s="1">
        <v>2</v>
      </c>
      <c r="F3929" s="62">
        <v>103.4</v>
      </c>
    </row>
    <row r="3930" spans="1:6" x14ac:dyDescent="0.35">
      <c r="A3930" s="1">
        <v>24</v>
      </c>
      <c r="B3930" s="1" t="s">
        <v>86</v>
      </c>
      <c r="C3930" s="218">
        <v>44912</v>
      </c>
      <c r="D3930" s="218">
        <v>44911</v>
      </c>
      <c r="E3930" s="1">
        <v>1</v>
      </c>
      <c r="F3930" s="62">
        <v>52.42</v>
      </c>
    </row>
    <row r="3931" spans="1:6" x14ac:dyDescent="0.35">
      <c r="A3931" s="1">
        <v>24</v>
      </c>
      <c r="B3931" s="1" t="s">
        <v>86</v>
      </c>
      <c r="C3931" s="218">
        <v>44912</v>
      </c>
      <c r="D3931" s="218">
        <v>44912</v>
      </c>
      <c r="E3931" s="1">
        <v>7</v>
      </c>
      <c r="F3931" s="62">
        <v>340.71</v>
      </c>
    </row>
    <row r="3932" spans="1:6" x14ac:dyDescent="0.35">
      <c r="A3932" s="1">
        <v>24</v>
      </c>
      <c r="B3932" s="1" t="s">
        <v>86</v>
      </c>
      <c r="C3932" s="218">
        <v>44913</v>
      </c>
      <c r="D3932" s="218">
        <v>44910</v>
      </c>
      <c r="E3932" s="1">
        <v>1</v>
      </c>
      <c r="F3932" s="62">
        <v>54.45</v>
      </c>
    </row>
    <row r="3933" spans="1:6" x14ac:dyDescent="0.35">
      <c r="A3933" s="1">
        <v>24</v>
      </c>
      <c r="B3933" s="1" t="s">
        <v>86</v>
      </c>
      <c r="C3933" s="218">
        <v>44913</v>
      </c>
      <c r="D3933" s="218">
        <v>44912</v>
      </c>
      <c r="E3933" s="1">
        <v>1</v>
      </c>
      <c r="F3933" s="62">
        <v>23.76</v>
      </c>
    </row>
    <row r="3934" spans="1:6" x14ac:dyDescent="0.35">
      <c r="A3934" s="1">
        <v>24</v>
      </c>
      <c r="B3934" s="1" t="s">
        <v>86</v>
      </c>
      <c r="C3934" s="218">
        <v>44913</v>
      </c>
      <c r="D3934" s="218">
        <v>44913</v>
      </c>
      <c r="E3934" s="1">
        <v>4</v>
      </c>
      <c r="F3934" s="62">
        <v>214.24</v>
      </c>
    </row>
    <row r="3935" spans="1:6" x14ac:dyDescent="0.35">
      <c r="A3935" s="1">
        <v>24</v>
      </c>
      <c r="B3935" s="1" t="s">
        <v>86</v>
      </c>
      <c r="C3935" s="218">
        <v>44914</v>
      </c>
      <c r="D3935" s="218">
        <v>44911</v>
      </c>
      <c r="E3935" s="1">
        <v>2</v>
      </c>
      <c r="F3935" s="62">
        <v>107.9</v>
      </c>
    </row>
    <row r="3936" spans="1:6" x14ac:dyDescent="0.35">
      <c r="A3936" s="1">
        <v>24</v>
      </c>
      <c r="B3936" s="1" t="s">
        <v>86</v>
      </c>
      <c r="C3936" s="218">
        <v>44914</v>
      </c>
      <c r="D3936" s="218">
        <v>44912</v>
      </c>
      <c r="E3936" s="1">
        <v>5</v>
      </c>
      <c r="F3936" s="62">
        <v>117.9</v>
      </c>
    </row>
    <row r="3937" spans="1:6" x14ac:dyDescent="0.35">
      <c r="A3937" s="1">
        <v>24</v>
      </c>
      <c r="B3937" s="1" t="s">
        <v>86</v>
      </c>
      <c r="C3937" s="218">
        <v>44914</v>
      </c>
      <c r="D3937" s="218">
        <v>44913</v>
      </c>
      <c r="E3937" s="1">
        <v>5</v>
      </c>
      <c r="F3937" s="62">
        <v>208.44</v>
      </c>
    </row>
    <row r="3938" spans="1:6" x14ac:dyDescent="0.35">
      <c r="A3938" s="1">
        <v>24</v>
      </c>
      <c r="B3938" s="1" t="s">
        <v>86</v>
      </c>
      <c r="C3938" s="218">
        <v>44914</v>
      </c>
      <c r="D3938" s="218">
        <v>44914</v>
      </c>
      <c r="E3938" s="1">
        <v>4</v>
      </c>
      <c r="F3938" s="62">
        <v>185.77</v>
      </c>
    </row>
    <row r="3939" spans="1:6" x14ac:dyDescent="0.35">
      <c r="A3939" s="1">
        <v>24</v>
      </c>
      <c r="B3939" s="1" t="s">
        <v>86</v>
      </c>
      <c r="C3939" s="218">
        <v>44915</v>
      </c>
      <c r="D3939" s="218">
        <v>44914</v>
      </c>
      <c r="E3939" s="1">
        <v>2</v>
      </c>
      <c r="F3939" s="62">
        <v>106.72</v>
      </c>
    </row>
    <row r="3940" spans="1:6" x14ac:dyDescent="0.35">
      <c r="A3940" s="1">
        <v>24</v>
      </c>
      <c r="B3940" s="1" t="s">
        <v>86</v>
      </c>
      <c r="C3940" s="218">
        <v>44915</v>
      </c>
      <c r="D3940" s="218">
        <v>44915</v>
      </c>
      <c r="E3940" s="1">
        <v>5</v>
      </c>
      <c r="F3940" s="62">
        <v>240.66</v>
      </c>
    </row>
    <row r="3941" spans="1:6" x14ac:dyDescent="0.35">
      <c r="A3941" s="1">
        <v>24</v>
      </c>
      <c r="B3941" s="1" t="s">
        <v>86</v>
      </c>
      <c r="C3941" s="218">
        <v>44916</v>
      </c>
      <c r="D3941" s="218">
        <v>44913</v>
      </c>
      <c r="E3941" s="1">
        <v>1</v>
      </c>
      <c r="F3941" s="62">
        <v>54.25</v>
      </c>
    </row>
    <row r="3942" spans="1:6" x14ac:dyDescent="0.35">
      <c r="A3942" s="1">
        <v>24</v>
      </c>
      <c r="B3942" s="1" t="s">
        <v>86</v>
      </c>
      <c r="C3942" s="218">
        <v>44916</v>
      </c>
      <c r="D3942" s="218">
        <v>44914</v>
      </c>
      <c r="E3942" s="1">
        <v>3</v>
      </c>
      <c r="F3942" s="62">
        <v>162.94999999999999</v>
      </c>
    </row>
    <row r="3943" spans="1:6" x14ac:dyDescent="0.35">
      <c r="A3943" s="1">
        <v>24</v>
      </c>
      <c r="B3943" s="1" t="s">
        <v>86</v>
      </c>
      <c r="C3943" s="218">
        <v>44916</v>
      </c>
      <c r="D3943" s="218">
        <v>44915</v>
      </c>
      <c r="E3943" s="1">
        <v>4</v>
      </c>
      <c r="F3943" s="62">
        <v>186.56</v>
      </c>
    </row>
    <row r="3944" spans="1:6" x14ac:dyDescent="0.35">
      <c r="A3944" s="1">
        <v>24</v>
      </c>
      <c r="B3944" s="1" t="s">
        <v>86</v>
      </c>
      <c r="C3944" s="218">
        <v>44916</v>
      </c>
      <c r="D3944" s="218">
        <v>44916</v>
      </c>
      <c r="E3944" s="1">
        <v>7</v>
      </c>
      <c r="F3944" s="62">
        <v>226.26</v>
      </c>
    </row>
    <row r="3945" spans="1:6" x14ac:dyDescent="0.35">
      <c r="A3945" s="1">
        <v>24</v>
      </c>
      <c r="B3945" s="1" t="s">
        <v>86</v>
      </c>
      <c r="C3945" s="218">
        <v>44917</v>
      </c>
      <c r="D3945" s="218">
        <v>44915</v>
      </c>
      <c r="E3945" s="1">
        <v>3</v>
      </c>
      <c r="F3945" s="62">
        <v>101.17</v>
      </c>
    </row>
    <row r="3946" spans="1:6" x14ac:dyDescent="0.35">
      <c r="A3946" s="1">
        <v>24</v>
      </c>
      <c r="B3946" s="1" t="s">
        <v>86</v>
      </c>
      <c r="C3946" s="218">
        <v>44917</v>
      </c>
      <c r="D3946" s="218">
        <v>44916</v>
      </c>
      <c r="E3946" s="1">
        <v>5</v>
      </c>
      <c r="F3946" s="62">
        <v>179.63</v>
      </c>
    </row>
    <row r="3947" spans="1:6" x14ac:dyDescent="0.35">
      <c r="A3947" s="1">
        <v>24</v>
      </c>
      <c r="B3947" s="1" t="s">
        <v>86</v>
      </c>
      <c r="C3947" s="218">
        <v>44917</v>
      </c>
      <c r="D3947" s="218">
        <v>44917</v>
      </c>
      <c r="E3947" s="1">
        <v>2</v>
      </c>
      <c r="F3947" s="62">
        <v>77.709999999999994</v>
      </c>
    </row>
    <row r="3948" spans="1:6" x14ac:dyDescent="0.35">
      <c r="A3948" s="1">
        <v>24</v>
      </c>
      <c r="B3948" s="1" t="s">
        <v>86</v>
      </c>
      <c r="C3948" s="218">
        <v>44918</v>
      </c>
      <c r="D3948" s="218">
        <v>44917</v>
      </c>
      <c r="E3948" s="1">
        <v>3</v>
      </c>
      <c r="F3948" s="62">
        <v>100.28</v>
      </c>
    </row>
    <row r="3949" spans="1:6" x14ac:dyDescent="0.35">
      <c r="A3949" s="1">
        <v>24</v>
      </c>
      <c r="B3949" s="1" t="s">
        <v>86</v>
      </c>
      <c r="C3949" s="218">
        <v>44918</v>
      </c>
      <c r="D3949" s="218">
        <v>44918</v>
      </c>
      <c r="E3949" s="1">
        <v>8</v>
      </c>
      <c r="F3949" s="62">
        <v>277.49</v>
      </c>
    </row>
    <row r="3950" spans="1:6" x14ac:dyDescent="0.35">
      <c r="A3950" s="1">
        <v>24</v>
      </c>
      <c r="B3950" s="1" t="s">
        <v>86</v>
      </c>
      <c r="C3950" s="218">
        <v>44919</v>
      </c>
      <c r="D3950" s="218">
        <v>44917</v>
      </c>
      <c r="E3950" s="1">
        <v>3</v>
      </c>
      <c r="F3950" s="62">
        <v>97.51</v>
      </c>
    </row>
    <row r="3951" spans="1:6" x14ac:dyDescent="0.35">
      <c r="A3951" s="1">
        <v>24</v>
      </c>
      <c r="B3951" s="1" t="s">
        <v>86</v>
      </c>
      <c r="C3951" s="218">
        <v>44919</v>
      </c>
      <c r="D3951" s="218">
        <v>44918</v>
      </c>
      <c r="E3951" s="1">
        <v>2</v>
      </c>
      <c r="F3951" s="62">
        <v>76.72</v>
      </c>
    </row>
    <row r="3952" spans="1:6" x14ac:dyDescent="0.35">
      <c r="A3952" s="1">
        <v>24</v>
      </c>
      <c r="B3952" s="1" t="s">
        <v>86</v>
      </c>
      <c r="C3952" s="218">
        <v>44919</v>
      </c>
      <c r="D3952" s="218">
        <v>44919</v>
      </c>
      <c r="E3952" s="1">
        <v>5</v>
      </c>
      <c r="F3952" s="62">
        <v>271.14999999999998</v>
      </c>
    </row>
    <row r="3953" spans="1:6" x14ac:dyDescent="0.35">
      <c r="A3953" s="1">
        <v>24</v>
      </c>
      <c r="B3953" s="1" t="s">
        <v>86</v>
      </c>
      <c r="C3953" s="218">
        <v>44920</v>
      </c>
      <c r="D3953" s="218">
        <v>44917</v>
      </c>
      <c r="E3953" s="1">
        <v>4</v>
      </c>
      <c r="F3953" s="62">
        <v>155.72</v>
      </c>
    </row>
    <row r="3954" spans="1:6" x14ac:dyDescent="0.35">
      <c r="A3954" s="1">
        <v>24</v>
      </c>
      <c r="B3954" s="1" t="s">
        <v>86</v>
      </c>
      <c r="C3954" s="218">
        <v>44920</v>
      </c>
      <c r="D3954" s="218">
        <v>44918</v>
      </c>
      <c r="E3954" s="1">
        <v>2</v>
      </c>
      <c r="F3954" s="62">
        <v>78.010000000000005</v>
      </c>
    </row>
    <row r="3955" spans="1:6" x14ac:dyDescent="0.35">
      <c r="A3955" s="1">
        <v>24</v>
      </c>
      <c r="B3955" s="1" t="s">
        <v>86</v>
      </c>
      <c r="C3955" s="218">
        <v>44920</v>
      </c>
      <c r="D3955" s="218">
        <v>44919</v>
      </c>
      <c r="E3955" s="1">
        <v>2</v>
      </c>
      <c r="F3955" s="62">
        <v>47.42</v>
      </c>
    </row>
    <row r="3956" spans="1:6" x14ac:dyDescent="0.35">
      <c r="A3956" s="1">
        <v>24</v>
      </c>
      <c r="B3956" s="1" t="s">
        <v>86</v>
      </c>
      <c r="C3956" s="218">
        <v>44920</v>
      </c>
      <c r="D3956" s="218">
        <v>44920</v>
      </c>
      <c r="E3956" s="1">
        <v>6</v>
      </c>
      <c r="F3956" s="62">
        <v>325.95</v>
      </c>
    </row>
    <row r="3957" spans="1:6" x14ac:dyDescent="0.35">
      <c r="A3957" s="1">
        <v>24</v>
      </c>
      <c r="B3957" s="1" t="s">
        <v>86</v>
      </c>
      <c r="C3957" s="218">
        <v>44921</v>
      </c>
      <c r="D3957" s="218">
        <v>44919</v>
      </c>
      <c r="E3957" s="1">
        <v>2</v>
      </c>
      <c r="F3957" s="62">
        <v>75.33</v>
      </c>
    </row>
    <row r="3958" spans="1:6" x14ac:dyDescent="0.35">
      <c r="A3958" s="1">
        <v>24</v>
      </c>
      <c r="B3958" s="1" t="s">
        <v>86</v>
      </c>
      <c r="C3958" s="218">
        <v>44921</v>
      </c>
      <c r="D3958" s="218">
        <v>44920</v>
      </c>
      <c r="E3958" s="1">
        <v>2</v>
      </c>
      <c r="F3958" s="62">
        <v>108.2</v>
      </c>
    </row>
    <row r="3959" spans="1:6" x14ac:dyDescent="0.35">
      <c r="A3959" s="1">
        <v>24</v>
      </c>
      <c r="B3959" s="1" t="s">
        <v>86</v>
      </c>
      <c r="C3959" s="218">
        <v>44921</v>
      </c>
      <c r="D3959" s="218">
        <v>44921</v>
      </c>
      <c r="E3959" s="1">
        <v>5</v>
      </c>
      <c r="F3959" s="62">
        <v>235.31</v>
      </c>
    </row>
    <row r="3960" spans="1:6" x14ac:dyDescent="0.35">
      <c r="A3960" s="1">
        <v>24</v>
      </c>
      <c r="B3960" s="1" t="s">
        <v>86</v>
      </c>
      <c r="C3960" s="218">
        <v>44922</v>
      </c>
      <c r="D3960" s="218">
        <v>44919</v>
      </c>
      <c r="E3960" s="1">
        <v>2</v>
      </c>
      <c r="F3960" s="62">
        <v>77.81</v>
      </c>
    </row>
    <row r="3961" spans="1:6" x14ac:dyDescent="0.35">
      <c r="A3961" s="1">
        <v>24</v>
      </c>
      <c r="B3961" s="1" t="s">
        <v>86</v>
      </c>
      <c r="C3961" s="218">
        <v>44922</v>
      </c>
      <c r="D3961" s="218">
        <v>44920</v>
      </c>
      <c r="E3961" s="1">
        <v>2</v>
      </c>
      <c r="F3961" s="62">
        <v>77.91</v>
      </c>
    </row>
    <row r="3962" spans="1:6" x14ac:dyDescent="0.35">
      <c r="A3962" s="1">
        <v>24</v>
      </c>
      <c r="B3962" s="1" t="s">
        <v>86</v>
      </c>
      <c r="C3962" s="218">
        <v>44922</v>
      </c>
      <c r="D3962" s="218">
        <v>44921</v>
      </c>
      <c r="E3962" s="1">
        <v>5</v>
      </c>
      <c r="F3962" s="62">
        <v>147.6</v>
      </c>
    </row>
    <row r="3963" spans="1:6" x14ac:dyDescent="0.35">
      <c r="A3963" s="1">
        <v>24</v>
      </c>
      <c r="B3963" s="1" t="s">
        <v>86</v>
      </c>
      <c r="C3963" s="218">
        <v>44922</v>
      </c>
      <c r="D3963" s="218">
        <v>44922</v>
      </c>
      <c r="E3963" s="1">
        <v>6</v>
      </c>
      <c r="F3963" s="62">
        <v>202.89</v>
      </c>
    </row>
    <row r="3964" spans="1:6" x14ac:dyDescent="0.35">
      <c r="A3964" s="1">
        <v>24</v>
      </c>
      <c r="B3964" s="1" t="s">
        <v>86</v>
      </c>
      <c r="C3964" s="218">
        <v>44923</v>
      </c>
      <c r="D3964" s="218">
        <v>44921</v>
      </c>
      <c r="E3964" s="1">
        <v>3</v>
      </c>
      <c r="F3964" s="62">
        <v>162.01</v>
      </c>
    </row>
    <row r="3965" spans="1:6" x14ac:dyDescent="0.35">
      <c r="A3965" s="1">
        <v>24</v>
      </c>
      <c r="B3965" s="1" t="s">
        <v>86</v>
      </c>
      <c r="C3965" s="218">
        <v>44923</v>
      </c>
      <c r="D3965" s="218">
        <v>44922</v>
      </c>
      <c r="E3965" s="1">
        <v>6</v>
      </c>
      <c r="F3965" s="62">
        <v>258.52999999999997</v>
      </c>
    </row>
    <row r="3966" spans="1:6" x14ac:dyDescent="0.35">
      <c r="A3966" s="1">
        <v>24</v>
      </c>
      <c r="B3966" s="1" t="s">
        <v>86</v>
      </c>
      <c r="C3966" s="218">
        <v>44923</v>
      </c>
      <c r="D3966" s="218">
        <v>44923</v>
      </c>
      <c r="E3966" s="1">
        <v>7</v>
      </c>
      <c r="F3966" s="62">
        <v>347.97</v>
      </c>
    </row>
    <row r="3967" spans="1:6" x14ac:dyDescent="0.35">
      <c r="A3967" s="1">
        <v>24</v>
      </c>
      <c r="B3967" s="1" t="s">
        <v>86</v>
      </c>
      <c r="C3967" s="218">
        <v>44924</v>
      </c>
      <c r="D3967" s="218">
        <v>44921</v>
      </c>
      <c r="E3967" s="1">
        <v>3</v>
      </c>
      <c r="F3967" s="62">
        <v>70.38</v>
      </c>
    </row>
    <row r="3968" spans="1:6" x14ac:dyDescent="0.35">
      <c r="A3968" s="1">
        <v>24</v>
      </c>
      <c r="B3968" s="1" t="s">
        <v>86</v>
      </c>
      <c r="C3968" s="218">
        <v>44924</v>
      </c>
      <c r="D3968" s="218">
        <v>44922</v>
      </c>
      <c r="E3968" s="1">
        <v>2</v>
      </c>
      <c r="F3968" s="62">
        <v>77.66</v>
      </c>
    </row>
    <row r="3969" spans="1:6" x14ac:dyDescent="0.35">
      <c r="A3969" s="1">
        <v>24</v>
      </c>
      <c r="B3969" s="1" t="s">
        <v>86</v>
      </c>
      <c r="C3969" s="218">
        <v>44924</v>
      </c>
      <c r="D3969" s="218">
        <v>44923</v>
      </c>
      <c r="E3969" s="1">
        <v>4</v>
      </c>
      <c r="F3969" s="62">
        <v>216.3</v>
      </c>
    </row>
    <row r="3970" spans="1:6" x14ac:dyDescent="0.35">
      <c r="A3970" s="1">
        <v>24</v>
      </c>
      <c r="B3970" s="1" t="s">
        <v>86</v>
      </c>
      <c r="C3970" s="218">
        <v>44924</v>
      </c>
      <c r="D3970" s="218">
        <v>44924</v>
      </c>
      <c r="E3970" s="1">
        <v>3</v>
      </c>
      <c r="F3970" s="62">
        <v>126.52</v>
      </c>
    </row>
    <row r="3971" spans="1:6" x14ac:dyDescent="0.35">
      <c r="A3971" s="1">
        <v>24</v>
      </c>
      <c r="B3971" s="1" t="s">
        <v>86</v>
      </c>
      <c r="C3971" s="218">
        <v>44925</v>
      </c>
      <c r="D3971" s="218">
        <v>44923</v>
      </c>
      <c r="E3971" s="1">
        <v>1</v>
      </c>
      <c r="F3971" s="62">
        <v>23.56</v>
      </c>
    </row>
    <row r="3972" spans="1:6" x14ac:dyDescent="0.35">
      <c r="A3972" s="1">
        <v>24</v>
      </c>
      <c r="B3972" s="1" t="s">
        <v>86</v>
      </c>
      <c r="C3972" s="218">
        <v>44925</v>
      </c>
      <c r="D3972" s="218">
        <v>44924</v>
      </c>
      <c r="E3972" s="1">
        <v>3</v>
      </c>
      <c r="F3972" s="62">
        <v>101.13</v>
      </c>
    </row>
    <row r="3973" spans="1:6" x14ac:dyDescent="0.35">
      <c r="A3973" s="1">
        <v>24</v>
      </c>
      <c r="B3973" s="1" t="s">
        <v>86</v>
      </c>
      <c r="C3973" s="218">
        <v>44925</v>
      </c>
      <c r="D3973" s="218">
        <v>44925</v>
      </c>
      <c r="E3973" s="1">
        <v>3</v>
      </c>
      <c r="F3973" s="62">
        <v>132.16</v>
      </c>
    </row>
    <row r="3974" spans="1:6" x14ac:dyDescent="0.35">
      <c r="A3974" s="1">
        <v>24</v>
      </c>
      <c r="B3974" s="1" t="s">
        <v>86</v>
      </c>
      <c r="C3974" s="218">
        <v>44926</v>
      </c>
      <c r="D3974" s="218">
        <v>44923</v>
      </c>
      <c r="E3974" s="1">
        <v>1</v>
      </c>
      <c r="F3974" s="62">
        <v>23.56</v>
      </c>
    </row>
    <row r="3975" spans="1:6" x14ac:dyDescent="0.35">
      <c r="A3975" s="1">
        <v>24</v>
      </c>
      <c r="B3975" s="1" t="s">
        <v>86</v>
      </c>
      <c r="C3975" s="218">
        <v>44926</v>
      </c>
      <c r="D3975" s="218">
        <v>44924</v>
      </c>
      <c r="E3975" s="1">
        <v>2</v>
      </c>
      <c r="F3975" s="62">
        <v>47.27</v>
      </c>
    </row>
    <row r="3976" spans="1:6" x14ac:dyDescent="0.35">
      <c r="A3976" s="1">
        <v>24</v>
      </c>
      <c r="B3976" s="1" t="s">
        <v>86</v>
      </c>
      <c r="C3976" s="218">
        <v>44926</v>
      </c>
      <c r="D3976" s="218">
        <v>44925</v>
      </c>
      <c r="E3976" s="1">
        <v>5</v>
      </c>
      <c r="F3976" s="62">
        <v>240.07</v>
      </c>
    </row>
    <row r="3977" spans="1:6" x14ac:dyDescent="0.35">
      <c r="A3977" s="1">
        <v>24</v>
      </c>
      <c r="B3977" s="1" t="s">
        <v>86</v>
      </c>
      <c r="C3977" s="218">
        <v>44926</v>
      </c>
      <c r="D3977" s="218">
        <v>44926</v>
      </c>
      <c r="E3977" s="1">
        <v>5</v>
      </c>
      <c r="F3977" s="62">
        <v>176.86</v>
      </c>
    </row>
    <row r="3978" spans="1:6" x14ac:dyDescent="0.35">
      <c r="A3978" s="1">
        <v>24</v>
      </c>
      <c r="B3978" s="1" t="s">
        <v>86</v>
      </c>
      <c r="C3978" s="218">
        <v>44928</v>
      </c>
      <c r="D3978" s="218">
        <v>44925</v>
      </c>
      <c r="E3978" s="1">
        <v>1</v>
      </c>
      <c r="F3978" s="62">
        <v>23.71</v>
      </c>
    </row>
    <row r="3979" spans="1:6" x14ac:dyDescent="0.35">
      <c r="A3979" s="1">
        <v>24</v>
      </c>
      <c r="B3979" s="1" t="s">
        <v>86</v>
      </c>
      <c r="C3979" s="218">
        <v>44928</v>
      </c>
      <c r="D3979" s="218">
        <v>44926</v>
      </c>
      <c r="E3979" s="1">
        <v>4</v>
      </c>
      <c r="F3979" s="62">
        <v>155.82</v>
      </c>
    </row>
    <row r="3980" spans="1:6" x14ac:dyDescent="0.35">
      <c r="A3980" s="1">
        <v>24</v>
      </c>
      <c r="B3980" s="1" t="s">
        <v>86</v>
      </c>
      <c r="C3980" s="218">
        <v>44928</v>
      </c>
      <c r="D3980" s="218">
        <v>44927</v>
      </c>
      <c r="E3980" s="1">
        <v>6</v>
      </c>
      <c r="F3980" s="62">
        <v>263.43</v>
      </c>
    </row>
    <row r="3981" spans="1:6" x14ac:dyDescent="0.35">
      <c r="A3981" s="1">
        <v>24</v>
      </c>
      <c r="B3981" s="1" t="s">
        <v>86</v>
      </c>
      <c r="C3981" s="218">
        <v>44929</v>
      </c>
      <c r="D3981" s="218">
        <v>44926</v>
      </c>
      <c r="E3981" s="1">
        <v>1</v>
      </c>
      <c r="F3981" s="62">
        <v>23.76</v>
      </c>
    </row>
    <row r="3982" spans="1:6" x14ac:dyDescent="0.35">
      <c r="A3982" s="1">
        <v>24</v>
      </c>
      <c r="B3982" s="1" t="s">
        <v>86</v>
      </c>
      <c r="C3982" s="218">
        <v>44929</v>
      </c>
      <c r="D3982" s="218">
        <v>44927</v>
      </c>
      <c r="E3982" s="1">
        <v>1</v>
      </c>
      <c r="F3982" s="62">
        <v>23.76</v>
      </c>
    </row>
    <row r="3983" spans="1:6" x14ac:dyDescent="0.35">
      <c r="A3983" s="1">
        <v>24</v>
      </c>
      <c r="B3983" s="1" t="s">
        <v>86</v>
      </c>
      <c r="C3983" s="218">
        <v>44929</v>
      </c>
      <c r="D3983" s="218">
        <v>44928</v>
      </c>
      <c r="E3983" s="1">
        <v>4</v>
      </c>
      <c r="F3983" s="62">
        <v>215.72</v>
      </c>
    </row>
    <row r="3984" spans="1:6" x14ac:dyDescent="0.35">
      <c r="A3984" s="1">
        <v>24</v>
      </c>
      <c r="B3984" s="1" t="s">
        <v>86</v>
      </c>
      <c r="C3984" s="218">
        <v>44929</v>
      </c>
      <c r="D3984" s="218">
        <v>44929</v>
      </c>
      <c r="E3984" s="1">
        <v>9</v>
      </c>
      <c r="F3984" s="62">
        <v>457.32</v>
      </c>
    </row>
    <row r="3985" spans="1:6" x14ac:dyDescent="0.35">
      <c r="A3985" s="1">
        <v>24</v>
      </c>
      <c r="B3985" s="1" t="s">
        <v>86</v>
      </c>
      <c r="C3985" s="218">
        <v>44930</v>
      </c>
      <c r="D3985" s="218">
        <v>44927</v>
      </c>
      <c r="E3985" s="1">
        <v>2</v>
      </c>
      <c r="F3985" s="62">
        <v>77.91</v>
      </c>
    </row>
    <row r="3986" spans="1:6" x14ac:dyDescent="0.35">
      <c r="A3986" s="1">
        <v>24</v>
      </c>
      <c r="B3986" s="1" t="s">
        <v>86</v>
      </c>
      <c r="C3986" s="218">
        <v>44930</v>
      </c>
      <c r="D3986" s="218">
        <v>44928</v>
      </c>
      <c r="E3986" s="1">
        <v>1</v>
      </c>
      <c r="F3986" s="62">
        <v>54.15</v>
      </c>
    </row>
    <row r="3987" spans="1:6" x14ac:dyDescent="0.35">
      <c r="A3987" s="1">
        <v>24</v>
      </c>
      <c r="B3987" s="1" t="s">
        <v>86</v>
      </c>
      <c r="C3987" s="218">
        <v>44930</v>
      </c>
      <c r="D3987" s="218">
        <v>44929</v>
      </c>
      <c r="E3987" s="1">
        <v>7</v>
      </c>
      <c r="F3987" s="62">
        <v>288.08999999999997</v>
      </c>
    </row>
    <row r="3988" spans="1:6" x14ac:dyDescent="0.35">
      <c r="A3988" s="1">
        <v>24</v>
      </c>
      <c r="B3988" s="1" t="s">
        <v>86</v>
      </c>
      <c r="C3988" s="218">
        <v>44930</v>
      </c>
      <c r="D3988" s="218">
        <v>44930</v>
      </c>
      <c r="E3988" s="1">
        <v>4</v>
      </c>
      <c r="F3988" s="62">
        <v>216.9</v>
      </c>
    </row>
    <row r="3989" spans="1:6" x14ac:dyDescent="0.35">
      <c r="A3989" s="1">
        <v>24</v>
      </c>
      <c r="B3989" s="1" t="s">
        <v>86</v>
      </c>
      <c r="C3989" s="218">
        <v>44931</v>
      </c>
      <c r="D3989" s="218">
        <v>44929</v>
      </c>
      <c r="E3989" s="1">
        <v>1</v>
      </c>
      <c r="F3989" s="62">
        <v>52.17</v>
      </c>
    </row>
    <row r="3990" spans="1:6" x14ac:dyDescent="0.35">
      <c r="A3990" s="1">
        <v>24</v>
      </c>
      <c r="B3990" s="1" t="s">
        <v>86</v>
      </c>
      <c r="C3990" s="218">
        <v>44931</v>
      </c>
      <c r="D3990" s="218">
        <v>44930</v>
      </c>
      <c r="E3990" s="1">
        <v>1</v>
      </c>
      <c r="F3990" s="62">
        <v>52.47</v>
      </c>
    </row>
    <row r="3991" spans="1:6" x14ac:dyDescent="0.35">
      <c r="A3991" s="1">
        <v>24</v>
      </c>
      <c r="B3991" s="1" t="s">
        <v>86</v>
      </c>
      <c r="C3991" s="218">
        <v>44931</v>
      </c>
      <c r="D3991" s="218">
        <v>44931</v>
      </c>
      <c r="E3991" s="1">
        <v>4</v>
      </c>
      <c r="F3991" s="62">
        <v>217.05</v>
      </c>
    </row>
    <row r="3992" spans="1:6" x14ac:dyDescent="0.35">
      <c r="A3992" s="1">
        <v>24</v>
      </c>
      <c r="B3992" s="1" t="s">
        <v>86</v>
      </c>
      <c r="C3992" s="218">
        <v>44932</v>
      </c>
      <c r="D3992" s="218">
        <v>44930</v>
      </c>
      <c r="E3992" s="1">
        <v>2</v>
      </c>
      <c r="F3992" s="62">
        <v>108.8</v>
      </c>
    </row>
    <row r="3993" spans="1:6" x14ac:dyDescent="0.35">
      <c r="A3993" s="1">
        <v>24</v>
      </c>
      <c r="B3993" s="1" t="s">
        <v>86</v>
      </c>
      <c r="C3993" s="218">
        <v>44932</v>
      </c>
      <c r="D3993" s="218">
        <v>44931</v>
      </c>
      <c r="E3993" s="1">
        <v>3</v>
      </c>
      <c r="F3993" s="62">
        <v>127.61</v>
      </c>
    </row>
    <row r="3994" spans="1:6" x14ac:dyDescent="0.35">
      <c r="A3994" s="1">
        <v>24</v>
      </c>
      <c r="B3994" s="1" t="s">
        <v>86</v>
      </c>
      <c r="C3994" s="218">
        <v>44932</v>
      </c>
      <c r="D3994" s="218">
        <v>44932</v>
      </c>
      <c r="E3994" s="1">
        <v>5</v>
      </c>
      <c r="F3994" s="62">
        <v>271.89999999999998</v>
      </c>
    </row>
    <row r="3995" spans="1:6" x14ac:dyDescent="0.35">
      <c r="A3995" s="1">
        <v>24</v>
      </c>
      <c r="B3995" s="1" t="s">
        <v>86</v>
      </c>
      <c r="C3995" s="218">
        <v>44933</v>
      </c>
      <c r="D3995" s="218">
        <v>44930</v>
      </c>
      <c r="E3995" s="1">
        <v>1</v>
      </c>
      <c r="F3995" s="62">
        <v>23.76</v>
      </c>
    </row>
    <row r="3996" spans="1:6" x14ac:dyDescent="0.35">
      <c r="A3996" s="1">
        <v>24</v>
      </c>
      <c r="B3996" s="1" t="s">
        <v>86</v>
      </c>
      <c r="C3996" s="218">
        <v>44933</v>
      </c>
      <c r="D3996" s="218">
        <v>44931</v>
      </c>
      <c r="E3996" s="1">
        <v>2</v>
      </c>
      <c r="F3996" s="62">
        <v>108.9</v>
      </c>
    </row>
    <row r="3997" spans="1:6" x14ac:dyDescent="0.35">
      <c r="A3997" s="1">
        <v>24</v>
      </c>
      <c r="B3997" s="1" t="s">
        <v>86</v>
      </c>
      <c r="C3997" s="218">
        <v>44933</v>
      </c>
      <c r="D3997" s="218">
        <v>44933</v>
      </c>
      <c r="E3997" s="1">
        <v>8</v>
      </c>
      <c r="F3997" s="62">
        <v>402.39</v>
      </c>
    </row>
    <row r="3998" spans="1:6" x14ac:dyDescent="0.35">
      <c r="A3998" s="1">
        <v>24</v>
      </c>
      <c r="B3998" s="1" t="s">
        <v>86</v>
      </c>
      <c r="C3998" s="218">
        <v>44934</v>
      </c>
      <c r="D3998" s="218">
        <v>44932</v>
      </c>
      <c r="E3998" s="1">
        <v>1</v>
      </c>
      <c r="F3998" s="62">
        <v>54.45</v>
      </c>
    </row>
    <row r="3999" spans="1:6" x14ac:dyDescent="0.35">
      <c r="A3999" s="1">
        <v>24</v>
      </c>
      <c r="B3999" s="1" t="s">
        <v>86</v>
      </c>
      <c r="C3999" s="218">
        <v>44934</v>
      </c>
      <c r="D3999" s="218">
        <v>44933</v>
      </c>
      <c r="E3999" s="1">
        <v>1</v>
      </c>
      <c r="F3999" s="62">
        <v>49.35</v>
      </c>
    </row>
    <row r="4000" spans="1:6" x14ac:dyDescent="0.35">
      <c r="A4000" s="1">
        <v>24</v>
      </c>
      <c r="B4000" s="1" t="s">
        <v>86</v>
      </c>
      <c r="C4000" s="218">
        <v>44934</v>
      </c>
      <c r="D4000" s="218">
        <v>44934</v>
      </c>
      <c r="E4000" s="1">
        <v>8</v>
      </c>
      <c r="F4000" s="62">
        <v>403.81</v>
      </c>
    </row>
    <row r="4001" spans="1:6" x14ac:dyDescent="0.35">
      <c r="A4001" s="1">
        <v>24</v>
      </c>
      <c r="B4001" s="1" t="s">
        <v>86</v>
      </c>
      <c r="C4001" s="218">
        <v>44935</v>
      </c>
      <c r="D4001" s="218">
        <v>44934</v>
      </c>
      <c r="E4001" s="1">
        <v>2</v>
      </c>
      <c r="F4001" s="62">
        <v>108.9</v>
      </c>
    </row>
    <row r="4002" spans="1:6" x14ac:dyDescent="0.35">
      <c r="A4002" s="1">
        <v>24</v>
      </c>
      <c r="B4002" s="1" t="s">
        <v>86</v>
      </c>
      <c r="C4002" s="218">
        <v>44935</v>
      </c>
      <c r="D4002" s="218">
        <v>44935</v>
      </c>
      <c r="E4002" s="1">
        <v>7</v>
      </c>
      <c r="F4002" s="62">
        <v>371.89</v>
      </c>
    </row>
    <row r="4003" spans="1:6" x14ac:dyDescent="0.35">
      <c r="A4003" s="1">
        <v>24</v>
      </c>
      <c r="B4003" s="1" t="s">
        <v>86</v>
      </c>
      <c r="C4003" s="218">
        <v>44936</v>
      </c>
      <c r="D4003" s="218">
        <v>44935</v>
      </c>
      <c r="E4003" s="1">
        <v>2</v>
      </c>
      <c r="F4003" s="62">
        <v>78.11</v>
      </c>
    </row>
    <row r="4004" spans="1:6" x14ac:dyDescent="0.35">
      <c r="A4004" s="1">
        <v>24</v>
      </c>
      <c r="B4004" s="1" t="s">
        <v>86</v>
      </c>
      <c r="C4004" s="218">
        <v>44936</v>
      </c>
      <c r="D4004" s="218">
        <v>44936</v>
      </c>
      <c r="E4004" s="1">
        <v>8</v>
      </c>
      <c r="F4004" s="62">
        <v>343.03</v>
      </c>
    </row>
    <row r="4005" spans="1:6" x14ac:dyDescent="0.35">
      <c r="A4005" s="1">
        <v>24</v>
      </c>
      <c r="B4005" s="1" t="s">
        <v>86</v>
      </c>
      <c r="C4005" s="218">
        <v>44937</v>
      </c>
      <c r="D4005" s="218">
        <v>44937</v>
      </c>
      <c r="E4005" s="1">
        <v>12</v>
      </c>
      <c r="F4005" s="62">
        <v>619.73</v>
      </c>
    </row>
    <row r="4006" spans="1:6" x14ac:dyDescent="0.35">
      <c r="A4006" s="1">
        <v>24</v>
      </c>
      <c r="B4006" s="1" t="s">
        <v>86</v>
      </c>
      <c r="C4006" s="218">
        <v>44938</v>
      </c>
      <c r="D4006" s="218">
        <v>44936</v>
      </c>
      <c r="E4006" s="1">
        <v>2</v>
      </c>
      <c r="F4006" s="62">
        <v>100.24</v>
      </c>
    </row>
    <row r="4007" spans="1:6" x14ac:dyDescent="0.35">
      <c r="A4007" s="1">
        <v>24</v>
      </c>
      <c r="B4007" s="1" t="s">
        <v>86</v>
      </c>
      <c r="C4007" s="218">
        <v>44938</v>
      </c>
      <c r="D4007" s="218">
        <v>44937</v>
      </c>
      <c r="E4007" s="1">
        <v>1</v>
      </c>
      <c r="F4007" s="62">
        <v>23.76</v>
      </c>
    </row>
    <row r="4008" spans="1:6" x14ac:dyDescent="0.35">
      <c r="A4008" s="1">
        <v>24</v>
      </c>
      <c r="B4008" s="1" t="s">
        <v>86</v>
      </c>
      <c r="C4008" s="218">
        <v>44938</v>
      </c>
      <c r="D4008" s="218">
        <v>44938</v>
      </c>
      <c r="E4008" s="1">
        <v>13</v>
      </c>
      <c r="F4008" s="62">
        <v>549.25</v>
      </c>
    </row>
    <row r="4009" spans="1:6" x14ac:dyDescent="0.35">
      <c r="A4009" s="1">
        <v>24</v>
      </c>
      <c r="B4009" s="1" t="s">
        <v>86</v>
      </c>
      <c r="C4009" s="218">
        <v>44939</v>
      </c>
      <c r="D4009" s="218">
        <v>44936</v>
      </c>
      <c r="E4009" s="1">
        <v>1</v>
      </c>
      <c r="F4009" s="62">
        <v>54.45</v>
      </c>
    </row>
    <row r="4010" spans="1:6" x14ac:dyDescent="0.35">
      <c r="A4010" s="1">
        <v>24</v>
      </c>
      <c r="B4010" s="1" t="s">
        <v>86</v>
      </c>
      <c r="C4010" s="218">
        <v>44939</v>
      </c>
      <c r="D4010" s="218">
        <v>44938</v>
      </c>
      <c r="E4010" s="1">
        <v>1</v>
      </c>
      <c r="F4010" s="62">
        <v>52.32</v>
      </c>
    </row>
    <row r="4011" spans="1:6" x14ac:dyDescent="0.35">
      <c r="A4011" s="1">
        <v>24</v>
      </c>
      <c r="B4011" s="1" t="s">
        <v>86</v>
      </c>
      <c r="C4011" s="218">
        <v>44939</v>
      </c>
      <c r="D4011" s="218">
        <v>44939</v>
      </c>
      <c r="E4011" s="1">
        <v>9</v>
      </c>
      <c r="F4011" s="62">
        <v>458.96</v>
      </c>
    </row>
    <row r="4012" spans="1:6" x14ac:dyDescent="0.35">
      <c r="A4012" s="1">
        <v>24</v>
      </c>
      <c r="B4012" s="1" t="s">
        <v>86</v>
      </c>
      <c r="C4012" s="218">
        <v>44940</v>
      </c>
      <c r="D4012" s="218">
        <v>44939</v>
      </c>
      <c r="E4012" s="1">
        <v>1</v>
      </c>
      <c r="F4012" s="62">
        <v>54.35</v>
      </c>
    </row>
    <row r="4013" spans="1:6" x14ac:dyDescent="0.35">
      <c r="A4013" s="1">
        <v>24</v>
      </c>
      <c r="B4013" s="1" t="s">
        <v>86</v>
      </c>
      <c r="C4013" s="218">
        <v>44940</v>
      </c>
      <c r="D4013" s="218">
        <v>44940</v>
      </c>
      <c r="E4013" s="1">
        <v>6</v>
      </c>
      <c r="F4013" s="62">
        <v>291.85000000000002</v>
      </c>
    </row>
    <row r="4014" spans="1:6" x14ac:dyDescent="0.35">
      <c r="A4014" s="1">
        <v>24</v>
      </c>
      <c r="B4014" s="1" t="s">
        <v>86</v>
      </c>
      <c r="C4014" s="218">
        <v>44941</v>
      </c>
      <c r="D4014" s="218">
        <v>44938</v>
      </c>
      <c r="E4014" s="1">
        <v>1</v>
      </c>
      <c r="F4014" s="62">
        <v>23.76</v>
      </c>
    </row>
    <row r="4015" spans="1:6" x14ac:dyDescent="0.35">
      <c r="A4015" s="1">
        <v>24</v>
      </c>
      <c r="B4015" s="1" t="s">
        <v>86</v>
      </c>
      <c r="C4015" s="218">
        <v>44941</v>
      </c>
      <c r="D4015" s="218">
        <v>44939</v>
      </c>
      <c r="E4015" s="1">
        <v>2</v>
      </c>
      <c r="F4015" s="62">
        <v>108.75</v>
      </c>
    </row>
    <row r="4016" spans="1:6" x14ac:dyDescent="0.35">
      <c r="A4016" s="1">
        <v>24</v>
      </c>
      <c r="B4016" s="1" t="s">
        <v>86</v>
      </c>
      <c r="C4016" s="218">
        <v>44941</v>
      </c>
      <c r="D4016" s="218">
        <v>44941</v>
      </c>
      <c r="E4016" s="1">
        <v>13</v>
      </c>
      <c r="F4016" s="62">
        <v>644.67999999999995</v>
      </c>
    </row>
    <row r="4017" spans="1:6" x14ac:dyDescent="0.35">
      <c r="A4017" s="1">
        <v>24</v>
      </c>
      <c r="B4017" s="1" t="s">
        <v>86</v>
      </c>
      <c r="C4017" s="218">
        <v>44942</v>
      </c>
      <c r="D4017" s="218">
        <v>44940</v>
      </c>
      <c r="E4017" s="1">
        <v>2</v>
      </c>
      <c r="F4017" s="62">
        <v>76.77</v>
      </c>
    </row>
    <row r="4018" spans="1:6" x14ac:dyDescent="0.35">
      <c r="A4018" s="1">
        <v>24</v>
      </c>
      <c r="B4018" s="1" t="s">
        <v>86</v>
      </c>
      <c r="C4018" s="218">
        <v>44942</v>
      </c>
      <c r="D4018" s="218">
        <v>44942</v>
      </c>
      <c r="E4018" s="1">
        <v>6</v>
      </c>
      <c r="F4018" s="62">
        <v>324.66000000000003</v>
      </c>
    </row>
    <row r="4019" spans="1:6" x14ac:dyDescent="0.35">
      <c r="A4019" s="1">
        <v>24</v>
      </c>
      <c r="B4019" s="1" t="s">
        <v>86</v>
      </c>
      <c r="C4019" s="218">
        <v>44943</v>
      </c>
      <c r="D4019" s="218">
        <v>44942</v>
      </c>
      <c r="E4019" s="1">
        <v>2</v>
      </c>
      <c r="F4019" s="62">
        <v>68.7</v>
      </c>
    </row>
    <row r="4020" spans="1:6" x14ac:dyDescent="0.35">
      <c r="A4020" s="1">
        <v>24</v>
      </c>
      <c r="B4020" s="1" t="s">
        <v>86</v>
      </c>
      <c r="C4020" s="218">
        <v>44943</v>
      </c>
      <c r="D4020" s="218">
        <v>44943</v>
      </c>
      <c r="E4020" s="1">
        <v>3</v>
      </c>
      <c r="F4020" s="62">
        <v>129.29</v>
      </c>
    </row>
    <row r="4021" spans="1:6" x14ac:dyDescent="0.35">
      <c r="A4021" s="1">
        <v>24</v>
      </c>
      <c r="B4021" s="1" t="s">
        <v>86</v>
      </c>
      <c r="C4021" s="218">
        <v>44944</v>
      </c>
      <c r="D4021" s="218">
        <v>44943</v>
      </c>
      <c r="E4021" s="1">
        <v>5</v>
      </c>
      <c r="F4021" s="62">
        <v>268.94</v>
      </c>
    </row>
    <row r="4022" spans="1:6" x14ac:dyDescent="0.35">
      <c r="A4022" s="1">
        <v>24</v>
      </c>
      <c r="B4022" s="1" t="s">
        <v>86</v>
      </c>
      <c r="C4022" s="218">
        <v>44944</v>
      </c>
      <c r="D4022" s="218">
        <v>44944</v>
      </c>
      <c r="E4022" s="1">
        <v>5</v>
      </c>
      <c r="F4022" s="62">
        <v>233.83</v>
      </c>
    </row>
    <row r="4023" spans="1:6" x14ac:dyDescent="0.35">
      <c r="A4023" s="1">
        <v>24</v>
      </c>
      <c r="B4023" s="1" t="s">
        <v>86</v>
      </c>
      <c r="C4023" s="218">
        <v>44945</v>
      </c>
      <c r="D4023" s="218">
        <v>44942</v>
      </c>
      <c r="E4023" s="1">
        <v>2</v>
      </c>
      <c r="F4023" s="62">
        <v>108.85</v>
      </c>
    </row>
    <row r="4024" spans="1:6" x14ac:dyDescent="0.35">
      <c r="A4024" s="1">
        <v>24</v>
      </c>
      <c r="B4024" s="1" t="s">
        <v>86</v>
      </c>
      <c r="C4024" s="218">
        <v>44945</v>
      </c>
      <c r="D4024" s="218">
        <v>44943</v>
      </c>
      <c r="E4024" s="1">
        <v>2</v>
      </c>
      <c r="F4024" s="62">
        <v>108.9</v>
      </c>
    </row>
    <row r="4025" spans="1:6" x14ac:dyDescent="0.35">
      <c r="A4025" s="1">
        <v>24</v>
      </c>
      <c r="B4025" s="1" t="s">
        <v>86</v>
      </c>
      <c r="C4025" s="218">
        <v>44945</v>
      </c>
      <c r="D4025" s="218">
        <v>44944</v>
      </c>
      <c r="E4025" s="1">
        <v>4</v>
      </c>
      <c r="F4025" s="62">
        <v>156.27000000000001</v>
      </c>
    </row>
    <row r="4026" spans="1:6" x14ac:dyDescent="0.35">
      <c r="A4026" s="1">
        <v>24</v>
      </c>
      <c r="B4026" s="1" t="s">
        <v>86</v>
      </c>
      <c r="C4026" s="218">
        <v>44945</v>
      </c>
      <c r="D4026" s="218">
        <v>44945</v>
      </c>
      <c r="E4026" s="1">
        <v>4</v>
      </c>
      <c r="F4026" s="62">
        <v>216.51</v>
      </c>
    </row>
    <row r="4027" spans="1:6" x14ac:dyDescent="0.35">
      <c r="A4027" s="1">
        <v>24</v>
      </c>
      <c r="B4027" s="1" t="s">
        <v>86</v>
      </c>
      <c r="C4027" s="218">
        <v>44946</v>
      </c>
      <c r="D4027" s="218">
        <v>44943</v>
      </c>
      <c r="E4027" s="1">
        <v>1</v>
      </c>
      <c r="F4027" s="62">
        <v>54.45</v>
      </c>
    </row>
    <row r="4028" spans="1:6" x14ac:dyDescent="0.35">
      <c r="A4028" s="1">
        <v>24</v>
      </c>
      <c r="B4028" s="1" t="s">
        <v>86</v>
      </c>
      <c r="C4028" s="218">
        <v>44946</v>
      </c>
      <c r="D4028" s="218">
        <v>44944</v>
      </c>
      <c r="E4028" s="1">
        <v>2</v>
      </c>
      <c r="F4028" s="62">
        <v>108.8</v>
      </c>
    </row>
    <row r="4029" spans="1:6" x14ac:dyDescent="0.35">
      <c r="A4029" s="1">
        <v>24</v>
      </c>
      <c r="B4029" s="1" t="s">
        <v>86</v>
      </c>
      <c r="C4029" s="218">
        <v>44946</v>
      </c>
      <c r="D4029" s="218">
        <v>44945</v>
      </c>
      <c r="E4029" s="1">
        <v>3</v>
      </c>
      <c r="F4029" s="62">
        <v>163.19999999999999</v>
      </c>
    </row>
    <row r="4030" spans="1:6" x14ac:dyDescent="0.35">
      <c r="A4030" s="1">
        <v>24</v>
      </c>
      <c r="B4030" s="1" t="s">
        <v>86</v>
      </c>
      <c r="C4030" s="218">
        <v>44946</v>
      </c>
      <c r="D4030" s="218">
        <v>44946</v>
      </c>
      <c r="E4030" s="1">
        <v>2</v>
      </c>
      <c r="F4030" s="62">
        <v>108.85</v>
      </c>
    </row>
    <row r="4031" spans="1:6" x14ac:dyDescent="0.35">
      <c r="A4031" s="1">
        <v>24</v>
      </c>
      <c r="B4031" s="1" t="s">
        <v>86</v>
      </c>
      <c r="C4031" s="218">
        <v>44947</v>
      </c>
      <c r="D4031" s="218">
        <v>44945</v>
      </c>
      <c r="E4031" s="1">
        <v>1</v>
      </c>
      <c r="F4031" s="62">
        <v>54.45</v>
      </c>
    </row>
    <row r="4032" spans="1:6" x14ac:dyDescent="0.35">
      <c r="A4032" s="1">
        <v>24</v>
      </c>
      <c r="B4032" s="1" t="s">
        <v>86</v>
      </c>
      <c r="C4032" s="218">
        <v>44947</v>
      </c>
      <c r="D4032" s="218">
        <v>44946</v>
      </c>
      <c r="E4032" s="1">
        <v>4</v>
      </c>
      <c r="F4032" s="62">
        <v>217.6</v>
      </c>
    </row>
    <row r="4033" spans="1:6" x14ac:dyDescent="0.35">
      <c r="A4033" s="1">
        <v>24</v>
      </c>
      <c r="B4033" s="1" t="s">
        <v>86</v>
      </c>
      <c r="C4033" s="218">
        <v>44947</v>
      </c>
      <c r="D4033" s="218">
        <v>44947</v>
      </c>
      <c r="E4033" s="1">
        <v>4</v>
      </c>
      <c r="F4033" s="62">
        <v>172.7</v>
      </c>
    </row>
    <row r="4034" spans="1:6" x14ac:dyDescent="0.35">
      <c r="A4034" s="1">
        <v>24</v>
      </c>
      <c r="B4034" s="1" t="s">
        <v>86</v>
      </c>
      <c r="C4034" s="218">
        <v>44948</v>
      </c>
      <c r="D4034" s="218">
        <v>44945</v>
      </c>
      <c r="E4034" s="1">
        <v>1</v>
      </c>
      <c r="F4034" s="62">
        <v>21.09</v>
      </c>
    </row>
    <row r="4035" spans="1:6" x14ac:dyDescent="0.35">
      <c r="A4035" s="1">
        <v>24</v>
      </c>
      <c r="B4035" s="1" t="s">
        <v>86</v>
      </c>
      <c r="C4035" s="218">
        <v>44948</v>
      </c>
      <c r="D4035" s="218">
        <v>44946</v>
      </c>
      <c r="E4035" s="1">
        <v>1</v>
      </c>
      <c r="F4035" s="62">
        <v>54.45</v>
      </c>
    </row>
    <row r="4036" spans="1:6" x14ac:dyDescent="0.35">
      <c r="A4036" s="1">
        <v>24</v>
      </c>
      <c r="B4036" s="1" t="s">
        <v>86</v>
      </c>
      <c r="C4036" s="218">
        <v>44948</v>
      </c>
      <c r="D4036" s="218">
        <v>44947</v>
      </c>
      <c r="E4036" s="1">
        <v>3</v>
      </c>
      <c r="F4036" s="62">
        <v>163.30000000000001</v>
      </c>
    </row>
    <row r="4037" spans="1:6" x14ac:dyDescent="0.35">
      <c r="A4037" s="1">
        <v>24</v>
      </c>
      <c r="B4037" s="1" t="s">
        <v>86</v>
      </c>
      <c r="C4037" s="218">
        <v>44948</v>
      </c>
      <c r="D4037" s="218">
        <v>44948</v>
      </c>
      <c r="E4037" s="1">
        <v>5</v>
      </c>
      <c r="F4037" s="62">
        <v>240.76</v>
      </c>
    </row>
    <row r="4038" spans="1:6" x14ac:dyDescent="0.35">
      <c r="A4038" s="1">
        <v>24</v>
      </c>
      <c r="B4038" s="1" t="s">
        <v>86</v>
      </c>
      <c r="C4038" s="218">
        <v>44949</v>
      </c>
      <c r="D4038" s="218">
        <v>44946</v>
      </c>
      <c r="E4038" s="1">
        <v>2</v>
      </c>
      <c r="F4038" s="62">
        <v>94.74</v>
      </c>
    </row>
    <row r="4039" spans="1:6" x14ac:dyDescent="0.35">
      <c r="A4039" s="1">
        <v>24</v>
      </c>
      <c r="B4039" s="1" t="s">
        <v>86</v>
      </c>
      <c r="C4039" s="218">
        <v>44949</v>
      </c>
      <c r="D4039" s="218">
        <v>44947</v>
      </c>
      <c r="E4039" s="1">
        <v>2</v>
      </c>
      <c r="F4039" s="62">
        <v>108.85</v>
      </c>
    </row>
    <row r="4040" spans="1:6" x14ac:dyDescent="0.35">
      <c r="A4040" s="1">
        <v>24</v>
      </c>
      <c r="B4040" s="1" t="s">
        <v>86</v>
      </c>
      <c r="C4040" s="218">
        <v>44949</v>
      </c>
      <c r="D4040" s="218">
        <v>44948</v>
      </c>
      <c r="E4040" s="1">
        <v>1</v>
      </c>
      <c r="F4040" s="62">
        <v>54.35</v>
      </c>
    </row>
    <row r="4041" spans="1:6" x14ac:dyDescent="0.35">
      <c r="A4041" s="1">
        <v>24</v>
      </c>
      <c r="B4041" s="1" t="s">
        <v>86</v>
      </c>
      <c r="C4041" s="218">
        <v>44949</v>
      </c>
      <c r="D4041" s="218">
        <v>44949</v>
      </c>
      <c r="E4041" s="1">
        <v>6</v>
      </c>
      <c r="F4041" s="62">
        <v>326.45</v>
      </c>
    </row>
    <row r="4042" spans="1:6" x14ac:dyDescent="0.35">
      <c r="A4042" s="1">
        <v>24</v>
      </c>
      <c r="B4042" s="1" t="s">
        <v>86</v>
      </c>
      <c r="C4042" s="218">
        <v>44950</v>
      </c>
      <c r="D4042" s="218">
        <v>44947</v>
      </c>
      <c r="E4042" s="1">
        <v>5</v>
      </c>
      <c r="F4042" s="62">
        <v>210.22</v>
      </c>
    </row>
    <row r="4043" spans="1:6" x14ac:dyDescent="0.35">
      <c r="A4043" s="1">
        <v>24</v>
      </c>
      <c r="B4043" s="1" t="s">
        <v>86</v>
      </c>
      <c r="C4043" s="218">
        <v>44950</v>
      </c>
      <c r="D4043" s="218">
        <v>44948</v>
      </c>
      <c r="E4043" s="1">
        <v>3</v>
      </c>
      <c r="F4043" s="62">
        <v>132.46</v>
      </c>
    </row>
    <row r="4044" spans="1:6" x14ac:dyDescent="0.35">
      <c r="A4044" s="1">
        <v>24</v>
      </c>
      <c r="B4044" s="1" t="s">
        <v>86</v>
      </c>
      <c r="C4044" s="218">
        <v>44950</v>
      </c>
      <c r="D4044" s="218">
        <v>44949</v>
      </c>
      <c r="E4044" s="1">
        <v>1</v>
      </c>
      <c r="F4044" s="62">
        <v>54.45</v>
      </c>
    </row>
    <row r="4045" spans="1:6" x14ac:dyDescent="0.35">
      <c r="A4045" s="1">
        <v>24</v>
      </c>
      <c r="B4045" s="1" t="s">
        <v>86</v>
      </c>
      <c r="C4045" s="218">
        <v>44950</v>
      </c>
      <c r="D4045" s="218">
        <v>44950</v>
      </c>
      <c r="E4045" s="1">
        <v>6</v>
      </c>
      <c r="F4045" s="62">
        <v>173.05</v>
      </c>
    </row>
    <row r="4046" spans="1:6" x14ac:dyDescent="0.35">
      <c r="A4046" s="1">
        <v>24</v>
      </c>
      <c r="B4046" s="1" t="s">
        <v>86</v>
      </c>
      <c r="C4046" s="218">
        <v>44951</v>
      </c>
      <c r="D4046" s="218">
        <v>44948</v>
      </c>
      <c r="E4046" s="1">
        <v>4</v>
      </c>
      <c r="F4046" s="62">
        <v>182.95</v>
      </c>
    </row>
    <row r="4047" spans="1:6" x14ac:dyDescent="0.35">
      <c r="A4047" s="1">
        <v>24</v>
      </c>
      <c r="B4047" s="1" t="s">
        <v>86</v>
      </c>
      <c r="C4047" s="218">
        <v>44951</v>
      </c>
      <c r="D4047" s="218">
        <v>44949</v>
      </c>
      <c r="E4047" s="1">
        <v>1</v>
      </c>
      <c r="F4047" s="62">
        <v>53.56</v>
      </c>
    </row>
    <row r="4048" spans="1:6" x14ac:dyDescent="0.35">
      <c r="A4048" s="1">
        <v>24</v>
      </c>
      <c r="B4048" s="1" t="s">
        <v>86</v>
      </c>
      <c r="C4048" s="218">
        <v>44951</v>
      </c>
      <c r="D4048" s="218">
        <v>44950</v>
      </c>
      <c r="E4048" s="1">
        <v>2</v>
      </c>
      <c r="F4048" s="62">
        <v>78.16</v>
      </c>
    </row>
    <row r="4049" spans="1:6" x14ac:dyDescent="0.35">
      <c r="A4049" s="1">
        <v>24</v>
      </c>
      <c r="B4049" s="1" t="s">
        <v>86</v>
      </c>
      <c r="C4049" s="218">
        <v>44951</v>
      </c>
      <c r="D4049" s="218">
        <v>44951</v>
      </c>
      <c r="E4049" s="1">
        <v>6</v>
      </c>
      <c r="F4049" s="62">
        <v>171.42</v>
      </c>
    </row>
    <row r="4050" spans="1:6" x14ac:dyDescent="0.35">
      <c r="A4050" s="1">
        <v>24</v>
      </c>
      <c r="B4050" s="1" t="s">
        <v>86</v>
      </c>
      <c r="C4050" s="218">
        <v>44952</v>
      </c>
      <c r="D4050" s="218">
        <v>44949</v>
      </c>
      <c r="E4050" s="1">
        <v>4</v>
      </c>
      <c r="F4050" s="62">
        <v>187.01</v>
      </c>
    </row>
    <row r="4051" spans="1:6" x14ac:dyDescent="0.35">
      <c r="A4051" s="1">
        <v>24</v>
      </c>
      <c r="B4051" s="1" t="s">
        <v>86</v>
      </c>
      <c r="C4051" s="218">
        <v>44952</v>
      </c>
      <c r="D4051" s="218">
        <v>44950</v>
      </c>
      <c r="E4051" s="1">
        <v>3</v>
      </c>
      <c r="F4051" s="62">
        <v>163.25</v>
      </c>
    </row>
    <row r="4052" spans="1:6" x14ac:dyDescent="0.35">
      <c r="A4052" s="1">
        <v>24</v>
      </c>
      <c r="B4052" s="1" t="s">
        <v>86</v>
      </c>
      <c r="C4052" s="218">
        <v>44952</v>
      </c>
      <c r="D4052" s="218">
        <v>44951</v>
      </c>
      <c r="E4052" s="1">
        <v>2</v>
      </c>
      <c r="F4052" s="62">
        <v>47.52</v>
      </c>
    </row>
    <row r="4053" spans="1:6" x14ac:dyDescent="0.35">
      <c r="A4053" s="1">
        <v>24</v>
      </c>
      <c r="B4053" s="1" t="s">
        <v>86</v>
      </c>
      <c r="C4053" s="218">
        <v>44952</v>
      </c>
      <c r="D4053" s="218">
        <v>44952</v>
      </c>
      <c r="E4053" s="1">
        <v>3</v>
      </c>
      <c r="F4053" s="62">
        <v>101.97</v>
      </c>
    </row>
    <row r="4054" spans="1:6" x14ac:dyDescent="0.35">
      <c r="A4054" s="1">
        <v>28</v>
      </c>
      <c r="B4054" s="1" t="s">
        <v>87</v>
      </c>
      <c r="C4054" s="218">
        <v>44884</v>
      </c>
      <c r="D4054" s="218">
        <v>44883</v>
      </c>
      <c r="E4054" s="1">
        <v>2</v>
      </c>
      <c r="F4054" s="62">
        <v>47.52</v>
      </c>
    </row>
    <row r="4055" spans="1:6" x14ac:dyDescent="0.35">
      <c r="A4055" s="1">
        <v>28</v>
      </c>
      <c r="B4055" s="1" t="s">
        <v>87</v>
      </c>
      <c r="C4055" s="218">
        <v>44884</v>
      </c>
      <c r="D4055" s="218">
        <v>44884</v>
      </c>
      <c r="E4055" s="1">
        <v>3</v>
      </c>
      <c r="F4055" s="62">
        <v>132.66</v>
      </c>
    </row>
    <row r="4056" spans="1:6" x14ac:dyDescent="0.35">
      <c r="A4056" s="1">
        <v>28</v>
      </c>
      <c r="B4056" s="1" t="s">
        <v>87</v>
      </c>
      <c r="C4056" s="218">
        <v>44885</v>
      </c>
      <c r="D4056" s="218">
        <v>44883</v>
      </c>
      <c r="E4056" s="1">
        <v>8</v>
      </c>
      <c r="F4056" s="62">
        <v>219.09</v>
      </c>
    </row>
    <row r="4057" spans="1:6" x14ac:dyDescent="0.35">
      <c r="A4057" s="1">
        <v>28</v>
      </c>
      <c r="B4057" s="1" t="s">
        <v>87</v>
      </c>
      <c r="C4057" s="218">
        <v>44885</v>
      </c>
      <c r="D4057" s="218">
        <v>44884</v>
      </c>
      <c r="E4057" s="1">
        <v>7</v>
      </c>
      <c r="F4057" s="62">
        <v>162.16</v>
      </c>
    </row>
    <row r="4058" spans="1:6" x14ac:dyDescent="0.35">
      <c r="A4058" s="1">
        <v>28</v>
      </c>
      <c r="B4058" s="1" t="s">
        <v>87</v>
      </c>
      <c r="C4058" s="218">
        <v>44886</v>
      </c>
      <c r="D4058" s="218">
        <v>44883</v>
      </c>
      <c r="E4058" s="1">
        <v>4</v>
      </c>
      <c r="F4058" s="62">
        <v>95.04</v>
      </c>
    </row>
    <row r="4059" spans="1:6" x14ac:dyDescent="0.35">
      <c r="A4059" s="1">
        <v>28</v>
      </c>
      <c r="B4059" s="1" t="s">
        <v>87</v>
      </c>
      <c r="C4059" s="218">
        <v>44886</v>
      </c>
      <c r="D4059" s="218">
        <v>44884</v>
      </c>
      <c r="E4059" s="1">
        <v>12</v>
      </c>
      <c r="F4059" s="62">
        <v>315.81</v>
      </c>
    </row>
    <row r="4060" spans="1:6" x14ac:dyDescent="0.35">
      <c r="A4060" s="1">
        <v>28</v>
      </c>
      <c r="B4060" s="1" t="s">
        <v>87</v>
      </c>
      <c r="C4060" s="218">
        <v>44886</v>
      </c>
      <c r="D4060" s="218">
        <v>44886</v>
      </c>
      <c r="E4060" s="1">
        <v>7</v>
      </c>
      <c r="F4060" s="62">
        <v>166.32</v>
      </c>
    </row>
    <row r="4061" spans="1:6" x14ac:dyDescent="0.35">
      <c r="A4061" s="1">
        <v>28</v>
      </c>
      <c r="B4061" s="1" t="s">
        <v>87</v>
      </c>
      <c r="C4061" s="218">
        <v>44887</v>
      </c>
      <c r="D4061" s="218">
        <v>44883</v>
      </c>
      <c r="E4061" s="1">
        <v>1</v>
      </c>
      <c r="F4061" s="62">
        <v>21.09</v>
      </c>
    </row>
    <row r="4062" spans="1:6" x14ac:dyDescent="0.35">
      <c r="A4062" s="1">
        <v>28</v>
      </c>
      <c r="B4062" s="1" t="s">
        <v>87</v>
      </c>
      <c r="C4062" s="218">
        <v>44887</v>
      </c>
      <c r="D4062" s="218">
        <v>44884</v>
      </c>
      <c r="E4062" s="1">
        <v>1</v>
      </c>
      <c r="F4062" s="62">
        <v>54.45</v>
      </c>
    </row>
    <row r="4063" spans="1:6" x14ac:dyDescent="0.35">
      <c r="A4063" s="1">
        <v>28</v>
      </c>
      <c r="B4063" s="1" t="s">
        <v>87</v>
      </c>
      <c r="C4063" s="218">
        <v>44887</v>
      </c>
      <c r="D4063" s="218">
        <v>44886</v>
      </c>
      <c r="E4063" s="1">
        <v>2</v>
      </c>
      <c r="F4063" s="62">
        <v>47.52</v>
      </c>
    </row>
    <row r="4064" spans="1:6" x14ac:dyDescent="0.35">
      <c r="A4064" s="1">
        <v>28</v>
      </c>
      <c r="B4064" s="1" t="s">
        <v>87</v>
      </c>
      <c r="C4064" s="218">
        <v>44887</v>
      </c>
      <c r="D4064" s="218">
        <v>44887</v>
      </c>
      <c r="E4064" s="1">
        <v>7</v>
      </c>
      <c r="F4064" s="62">
        <v>254.43</v>
      </c>
    </row>
    <row r="4065" spans="1:6" x14ac:dyDescent="0.35">
      <c r="A4065" s="1">
        <v>28</v>
      </c>
      <c r="B4065" s="1" t="s">
        <v>87</v>
      </c>
      <c r="C4065" s="218">
        <v>44888</v>
      </c>
      <c r="D4065" s="218">
        <v>44883</v>
      </c>
      <c r="E4065" s="1">
        <v>3</v>
      </c>
      <c r="F4065" s="62">
        <v>71.28</v>
      </c>
    </row>
    <row r="4066" spans="1:6" x14ac:dyDescent="0.35">
      <c r="A4066" s="1">
        <v>28</v>
      </c>
      <c r="B4066" s="1" t="s">
        <v>87</v>
      </c>
      <c r="C4066" s="218">
        <v>44888</v>
      </c>
      <c r="D4066" s="218">
        <v>44884</v>
      </c>
      <c r="E4066" s="1">
        <v>1</v>
      </c>
      <c r="F4066" s="62">
        <v>23.76</v>
      </c>
    </row>
    <row r="4067" spans="1:6" x14ac:dyDescent="0.35">
      <c r="A4067" s="1">
        <v>28</v>
      </c>
      <c r="B4067" s="1" t="s">
        <v>87</v>
      </c>
      <c r="C4067" s="218">
        <v>44888</v>
      </c>
      <c r="D4067" s="218">
        <v>44887</v>
      </c>
      <c r="E4067" s="1">
        <v>6</v>
      </c>
      <c r="F4067" s="62">
        <v>169.49</v>
      </c>
    </row>
    <row r="4068" spans="1:6" x14ac:dyDescent="0.35">
      <c r="A4068" s="1">
        <v>28</v>
      </c>
      <c r="B4068" s="1" t="s">
        <v>87</v>
      </c>
      <c r="C4068" s="218">
        <v>44888</v>
      </c>
      <c r="D4068" s="218">
        <v>44888</v>
      </c>
      <c r="E4068" s="1">
        <v>9</v>
      </c>
      <c r="F4068" s="62">
        <v>362.34</v>
      </c>
    </row>
    <row r="4069" spans="1:6" x14ac:dyDescent="0.35">
      <c r="A4069" s="1">
        <v>28</v>
      </c>
      <c r="B4069" s="1" t="s">
        <v>87</v>
      </c>
      <c r="C4069" s="218">
        <v>44889</v>
      </c>
      <c r="D4069" s="218">
        <v>44886</v>
      </c>
      <c r="E4069" s="1">
        <v>2</v>
      </c>
      <c r="F4069" s="62">
        <v>46.93</v>
      </c>
    </row>
    <row r="4070" spans="1:6" x14ac:dyDescent="0.35">
      <c r="A4070" s="1">
        <v>28</v>
      </c>
      <c r="B4070" s="1" t="s">
        <v>87</v>
      </c>
      <c r="C4070" s="218">
        <v>44889</v>
      </c>
      <c r="D4070" s="218">
        <v>44887</v>
      </c>
      <c r="E4070" s="1">
        <v>6</v>
      </c>
      <c r="F4070" s="62">
        <v>142.56</v>
      </c>
    </row>
    <row r="4071" spans="1:6" x14ac:dyDescent="0.35">
      <c r="A4071" s="1">
        <v>28</v>
      </c>
      <c r="B4071" s="1" t="s">
        <v>87</v>
      </c>
      <c r="C4071" s="218">
        <v>44889</v>
      </c>
      <c r="D4071" s="218">
        <v>44888</v>
      </c>
      <c r="E4071" s="1">
        <v>6</v>
      </c>
      <c r="F4071" s="62">
        <v>172.06</v>
      </c>
    </row>
    <row r="4072" spans="1:6" x14ac:dyDescent="0.35">
      <c r="A4072" s="1">
        <v>28</v>
      </c>
      <c r="B4072" s="1" t="s">
        <v>87</v>
      </c>
      <c r="C4072" s="218">
        <v>44889</v>
      </c>
      <c r="D4072" s="218">
        <v>44889</v>
      </c>
      <c r="E4072" s="1">
        <v>10</v>
      </c>
      <c r="F4072" s="62">
        <v>391.05</v>
      </c>
    </row>
    <row r="4073" spans="1:6" x14ac:dyDescent="0.35">
      <c r="A4073" s="1">
        <v>28</v>
      </c>
      <c r="B4073" s="1" t="s">
        <v>87</v>
      </c>
      <c r="C4073" s="218">
        <v>44890</v>
      </c>
      <c r="D4073" s="218">
        <v>44887</v>
      </c>
      <c r="E4073" s="1">
        <v>3</v>
      </c>
      <c r="F4073" s="62">
        <v>71.28</v>
      </c>
    </row>
    <row r="4074" spans="1:6" x14ac:dyDescent="0.35">
      <c r="A4074" s="1">
        <v>28</v>
      </c>
      <c r="B4074" s="1" t="s">
        <v>87</v>
      </c>
      <c r="C4074" s="218">
        <v>44890</v>
      </c>
      <c r="D4074" s="218">
        <v>44888</v>
      </c>
      <c r="E4074" s="1">
        <v>6</v>
      </c>
      <c r="F4074" s="62">
        <v>173.25</v>
      </c>
    </row>
    <row r="4075" spans="1:6" x14ac:dyDescent="0.35">
      <c r="A4075" s="1">
        <v>28</v>
      </c>
      <c r="B4075" s="1" t="s">
        <v>87</v>
      </c>
      <c r="C4075" s="218">
        <v>44890</v>
      </c>
      <c r="D4075" s="218">
        <v>44889</v>
      </c>
      <c r="E4075" s="1">
        <v>15</v>
      </c>
      <c r="F4075" s="62">
        <v>447.28</v>
      </c>
    </row>
    <row r="4076" spans="1:6" x14ac:dyDescent="0.35">
      <c r="A4076" s="1">
        <v>28</v>
      </c>
      <c r="B4076" s="1" t="s">
        <v>87</v>
      </c>
      <c r="C4076" s="218">
        <v>44890</v>
      </c>
      <c r="D4076" s="218">
        <v>44890</v>
      </c>
      <c r="E4076" s="1">
        <v>10</v>
      </c>
      <c r="F4076" s="62">
        <v>360.36</v>
      </c>
    </row>
    <row r="4077" spans="1:6" x14ac:dyDescent="0.35">
      <c r="A4077" s="1">
        <v>28</v>
      </c>
      <c r="B4077" s="1" t="s">
        <v>87</v>
      </c>
      <c r="C4077" s="218">
        <v>44891</v>
      </c>
      <c r="D4077" s="218">
        <v>44889</v>
      </c>
      <c r="E4077" s="1">
        <v>8</v>
      </c>
      <c r="F4077" s="62">
        <v>277.60000000000002</v>
      </c>
    </row>
    <row r="4078" spans="1:6" x14ac:dyDescent="0.35">
      <c r="A4078" s="1">
        <v>28</v>
      </c>
      <c r="B4078" s="1" t="s">
        <v>87</v>
      </c>
      <c r="C4078" s="218">
        <v>44891</v>
      </c>
      <c r="D4078" s="218">
        <v>44890</v>
      </c>
      <c r="E4078" s="1">
        <v>8</v>
      </c>
      <c r="F4078" s="62">
        <v>312.83999999999997</v>
      </c>
    </row>
    <row r="4079" spans="1:6" x14ac:dyDescent="0.35">
      <c r="A4079" s="1">
        <v>28</v>
      </c>
      <c r="B4079" s="1" t="s">
        <v>87</v>
      </c>
      <c r="C4079" s="218">
        <v>44891</v>
      </c>
      <c r="D4079" s="218">
        <v>44891</v>
      </c>
      <c r="E4079" s="1">
        <v>9</v>
      </c>
      <c r="F4079" s="62">
        <v>428.67</v>
      </c>
    </row>
    <row r="4080" spans="1:6" x14ac:dyDescent="0.35">
      <c r="A4080" s="1">
        <v>28</v>
      </c>
      <c r="B4080" s="1" t="s">
        <v>87</v>
      </c>
      <c r="C4080" s="218">
        <v>44892</v>
      </c>
      <c r="D4080" s="218">
        <v>44889</v>
      </c>
      <c r="E4080" s="1">
        <v>7</v>
      </c>
      <c r="F4080" s="62">
        <v>225.13</v>
      </c>
    </row>
    <row r="4081" spans="1:6" x14ac:dyDescent="0.35">
      <c r="A4081" s="1">
        <v>28</v>
      </c>
      <c r="B4081" s="1" t="s">
        <v>87</v>
      </c>
      <c r="C4081" s="218">
        <v>44892</v>
      </c>
      <c r="D4081" s="218">
        <v>44890</v>
      </c>
      <c r="E4081" s="1">
        <v>3</v>
      </c>
      <c r="F4081" s="62">
        <v>163.35</v>
      </c>
    </row>
    <row r="4082" spans="1:6" x14ac:dyDescent="0.35">
      <c r="A4082" s="1">
        <v>28</v>
      </c>
      <c r="B4082" s="1" t="s">
        <v>87</v>
      </c>
      <c r="C4082" s="218">
        <v>44892</v>
      </c>
      <c r="D4082" s="218">
        <v>44891</v>
      </c>
      <c r="E4082" s="1">
        <v>7</v>
      </c>
      <c r="F4082" s="62">
        <v>289.08</v>
      </c>
    </row>
    <row r="4083" spans="1:6" x14ac:dyDescent="0.35">
      <c r="A4083" s="1">
        <v>28</v>
      </c>
      <c r="B4083" s="1" t="s">
        <v>87</v>
      </c>
      <c r="C4083" s="218">
        <v>44892</v>
      </c>
      <c r="D4083" s="218">
        <v>44892</v>
      </c>
      <c r="E4083" s="1">
        <v>17</v>
      </c>
      <c r="F4083" s="62">
        <v>772.2</v>
      </c>
    </row>
    <row r="4084" spans="1:6" x14ac:dyDescent="0.35">
      <c r="A4084" s="1">
        <v>28</v>
      </c>
      <c r="B4084" s="1" t="s">
        <v>87</v>
      </c>
      <c r="C4084" s="218">
        <v>44893</v>
      </c>
      <c r="D4084" s="218">
        <v>44888</v>
      </c>
      <c r="E4084" s="1">
        <v>1</v>
      </c>
      <c r="F4084" s="62">
        <v>23.76</v>
      </c>
    </row>
    <row r="4085" spans="1:6" x14ac:dyDescent="0.35">
      <c r="A4085" s="1">
        <v>28</v>
      </c>
      <c r="B4085" s="1" t="s">
        <v>87</v>
      </c>
      <c r="C4085" s="218">
        <v>44893</v>
      </c>
      <c r="D4085" s="218">
        <v>44889</v>
      </c>
      <c r="E4085" s="1">
        <v>4</v>
      </c>
      <c r="F4085" s="62">
        <v>122.71</v>
      </c>
    </row>
    <row r="4086" spans="1:6" x14ac:dyDescent="0.35">
      <c r="A4086" s="1">
        <v>28</v>
      </c>
      <c r="B4086" s="1" t="s">
        <v>87</v>
      </c>
      <c r="C4086" s="218">
        <v>44893</v>
      </c>
      <c r="D4086" s="218">
        <v>44890</v>
      </c>
      <c r="E4086" s="1">
        <v>2</v>
      </c>
      <c r="F4086" s="62">
        <v>47.52</v>
      </c>
    </row>
    <row r="4087" spans="1:6" x14ac:dyDescent="0.35">
      <c r="A4087" s="1">
        <v>28</v>
      </c>
      <c r="B4087" s="1" t="s">
        <v>87</v>
      </c>
      <c r="C4087" s="218">
        <v>44893</v>
      </c>
      <c r="D4087" s="218">
        <v>44891</v>
      </c>
      <c r="E4087" s="1">
        <v>6</v>
      </c>
      <c r="F4087" s="62">
        <v>168.35</v>
      </c>
    </row>
    <row r="4088" spans="1:6" x14ac:dyDescent="0.35">
      <c r="A4088" s="1">
        <v>28</v>
      </c>
      <c r="B4088" s="1" t="s">
        <v>87</v>
      </c>
      <c r="C4088" s="218">
        <v>44893</v>
      </c>
      <c r="D4088" s="218">
        <v>44892</v>
      </c>
      <c r="E4088" s="1">
        <v>5</v>
      </c>
      <c r="F4088" s="62">
        <v>241.56</v>
      </c>
    </row>
    <row r="4089" spans="1:6" x14ac:dyDescent="0.35">
      <c r="A4089" s="1">
        <v>28</v>
      </c>
      <c r="B4089" s="1" t="s">
        <v>87</v>
      </c>
      <c r="C4089" s="218">
        <v>44893</v>
      </c>
      <c r="D4089" s="218">
        <v>44893</v>
      </c>
      <c r="E4089" s="1">
        <v>5</v>
      </c>
      <c r="F4089" s="62">
        <v>272.25</v>
      </c>
    </row>
    <row r="4090" spans="1:6" x14ac:dyDescent="0.35">
      <c r="A4090" s="1">
        <v>28</v>
      </c>
      <c r="B4090" s="1" t="s">
        <v>87</v>
      </c>
      <c r="C4090" s="218">
        <v>44894</v>
      </c>
      <c r="D4090" s="218">
        <v>44889</v>
      </c>
      <c r="E4090" s="1">
        <v>1</v>
      </c>
      <c r="F4090" s="62">
        <v>23.76</v>
      </c>
    </row>
    <row r="4091" spans="1:6" x14ac:dyDescent="0.35">
      <c r="A4091" s="1">
        <v>28</v>
      </c>
      <c r="B4091" s="1" t="s">
        <v>87</v>
      </c>
      <c r="C4091" s="218">
        <v>44894</v>
      </c>
      <c r="D4091" s="218">
        <v>44891</v>
      </c>
      <c r="E4091" s="1">
        <v>2</v>
      </c>
      <c r="F4091" s="62">
        <v>108.8</v>
      </c>
    </row>
    <row r="4092" spans="1:6" x14ac:dyDescent="0.35">
      <c r="A4092" s="1">
        <v>28</v>
      </c>
      <c r="B4092" s="1" t="s">
        <v>87</v>
      </c>
      <c r="C4092" s="218">
        <v>44894</v>
      </c>
      <c r="D4092" s="218">
        <v>44892</v>
      </c>
      <c r="E4092" s="1">
        <v>4</v>
      </c>
      <c r="F4092" s="62">
        <v>125.13</v>
      </c>
    </row>
    <row r="4093" spans="1:6" x14ac:dyDescent="0.35">
      <c r="A4093" s="1">
        <v>28</v>
      </c>
      <c r="B4093" s="1" t="s">
        <v>87</v>
      </c>
      <c r="C4093" s="218">
        <v>44894</v>
      </c>
      <c r="D4093" s="218">
        <v>44893</v>
      </c>
      <c r="E4093" s="1">
        <v>8</v>
      </c>
      <c r="F4093" s="62">
        <v>312.54000000000002</v>
      </c>
    </row>
    <row r="4094" spans="1:6" x14ac:dyDescent="0.35">
      <c r="A4094" s="1">
        <v>28</v>
      </c>
      <c r="B4094" s="1" t="s">
        <v>87</v>
      </c>
      <c r="C4094" s="218">
        <v>44894</v>
      </c>
      <c r="D4094" s="218">
        <v>44894</v>
      </c>
      <c r="E4094" s="1">
        <v>8</v>
      </c>
      <c r="F4094" s="62">
        <v>281.7</v>
      </c>
    </row>
    <row r="4095" spans="1:6" x14ac:dyDescent="0.35">
      <c r="A4095" s="1">
        <v>28</v>
      </c>
      <c r="B4095" s="1" t="s">
        <v>87</v>
      </c>
      <c r="C4095" s="218">
        <v>44895</v>
      </c>
      <c r="D4095" s="218">
        <v>44891</v>
      </c>
      <c r="E4095" s="1">
        <v>2</v>
      </c>
      <c r="F4095" s="62">
        <v>78.11</v>
      </c>
    </row>
    <row r="4096" spans="1:6" x14ac:dyDescent="0.35">
      <c r="A4096" s="1">
        <v>28</v>
      </c>
      <c r="B4096" s="1" t="s">
        <v>87</v>
      </c>
      <c r="C4096" s="218">
        <v>44895</v>
      </c>
      <c r="D4096" s="218">
        <v>44892</v>
      </c>
      <c r="E4096" s="1">
        <v>2</v>
      </c>
      <c r="F4096" s="62">
        <v>77.02</v>
      </c>
    </row>
    <row r="4097" spans="1:6" x14ac:dyDescent="0.35">
      <c r="A4097" s="1">
        <v>28</v>
      </c>
      <c r="B4097" s="1" t="s">
        <v>87</v>
      </c>
      <c r="C4097" s="218">
        <v>44895</v>
      </c>
      <c r="D4097" s="218">
        <v>44893</v>
      </c>
      <c r="E4097" s="1">
        <v>1</v>
      </c>
      <c r="F4097" s="62">
        <v>23.76</v>
      </c>
    </row>
    <row r="4098" spans="1:6" x14ac:dyDescent="0.35">
      <c r="A4098" s="1">
        <v>28</v>
      </c>
      <c r="B4098" s="1" t="s">
        <v>87</v>
      </c>
      <c r="C4098" s="218">
        <v>44895</v>
      </c>
      <c r="D4098" s="218">
        <v>44894</v>
      </c>
      <c r="E4098" s="1">
        <v>5</v>
      </c>
      <c r="F4098" s="62">
        <v>240.66</v>
      </c>
    </row>
    <row r="4099" spans="1:6" x14ac:dyDescent="0.35">
      <c r="A4099" s="1">
        <v>28</v>
      </c>
      <c r="B4099" s="1" t="s">
        <v>87</v>
      </c>
      <c r="C4099" s="218">
        <v>44895</v>
      </c>
      <c r="D4099" s="218">
        <v>44895</v>
      </c>
      <c r="E4099" s="1">
        <v>15</v>
      </c>
      <c r="F4099" s="62">
        <v>723.78</v>
      </c>
    </row>
    <row r="4100" spans="1:6" x14ac:dyDescent="0.35">
      <c r="A4100" s="1">
        <v>28</v>
      </c>
      <c r="B4100" s="1" t="s">
        <v>87</v>
      </c>
      <c r="C4100" s="218">
        <v>44896</v>
      </c>
      <c r="D4100" s="218">
        <v>44892</v>
      </c>
      <c r="E4100" s="1">
        <v>1</v>
      </c>
      <c r="F4100" s="62">
        <v>23.66</v>
      </c>
    </row>
    <row r="4101" spans="1:6" x14ac:dyDescent="0.35">
      <c r="A4101" s="1">
        <v>28</v>
      </c>
      <c r="B4101" s="1" t="s">
        <v>87</v>
      </c>
      <c r="C4101" s="218">
        <v>44896</v>
      </c>
      <c r="D4101" s="218">
        <v>44893</v>
      </c>
      <c r="E4101" s="1">
        <v>6</v>
      </c>
      <c r="F4101" s="62">
        <v>203.44</v>
      </c>
    </row>
    <row r="4102" spans="1:6" x14ac:dyDescent="0.35">
      <c r="A4102" s="1">
        <v>28</v>
      </c>
      <c r="B4102" s="1" t="s">
        <v>87</v>
      </c>
      <c r="C4102" s="218">
        <v>44896</v>
      </c>
      <c r="D4102" s="218">
        <v>44895</v>
      </c>
      <c r="E4102" s="1">
        <v>1</v>
      </c>
      <c r="F4102" s="62">
        <v>23.56</v>
      </c>
    </row>
    <row r="4103" spans="1:6" x14ac:dyDescent="0.35">
      <c r="A4103" s="1">
        <v>28</v>
      </c>
      <c r="B4103" s="1" t="s">
        <v>87</v>
      </c>
      <c r="C4103" s="218">
        <v>44896</v>
      </c>
      <c r="D4103" s="218">
        <v>44896</v>
      </c>
      <c r="E4103" s="1">
        <v>10</v>
      </c>
      <c r="F4103" s="62">
        <v>439.45</v>
      </c>
    </row>
    <row r="4104" spans="1:6" x14ac:dyDescent="0.35">
      <c r="A4104" s="1">
        <v>28</v>
      </c>
      <c r="B4104" s="1" t="s">
        <v>87</v>
      </c>
      <c r="C4104" s="218">
        <v>44897</v>
      </c>
      <c r="D4104" s="218">
        <v>44893</v>
      </c>
      <c r="E4104" s="1">
        <v>3</v>
      </c>
      <c r="F4104" s="62">
        <v>101.97</v>
      </c>
    </row>
    <row r="4105" spans="1:6" x14ac:dyDescent="0.35">
      <c r="A4105" s="1">
        <v>28</v>
      </c>
      <c r="B4105" s="1" t="s">
        <v>87</v>
      </c>
      <c r="C4105" s="218">
        <v>44897</v>
      </c>
      <c r="D4105" s="218">
        <v>44894</v>
      </c>
      <c r="E4105" s="1">
        <v>4</v>
      </c>
      <c r="F4105" s="62">
        <v>150.68</v>
      </c>
    </row>
    <row r="4106" spans="1:6" x14ac:dyDescent="0.35">
      <c r="A4106" s="1">
        <v>28</v>
      </c>
      <c r="B4106" s="1" t="s">
        <v>87</v>
      </c>
      <c r="C4106" s="218">
        <v>44897</v>
      </c>
      <c r="D4106" s="218">
        <v>44895</v>
      </c>
      <c r="E4106" s="1">
        <v>4</v>
      </c>
      <c r="F4106" s="62">
        <v>156.41999999999999</v>
      </c>
    </row>
    <row r="4107" spans="1:6" x14ac:dyDescent="0.35">
      <c r="A4107" s="1">
        <v>28</v>
      </c>
      <c r="B4107" s="1" t="s">
        <v>87</v>
      </c>
      <c r="C4107" s="218">
        <v>44897</v>
      </c>
      <c r="D4107" s="218">
        <v>44896</v>
      </c>
      <c r="E4107" s="1">
        <v>6</v>
      </c>
      <c r="F4107" s="62">
        <v>199.18</v>
      </c>
    </row>
    <row r="4108" spans="1:6" x14ac:dyDescent="0.35">
      <c r="A4108" s="1">
        <v>28</v>
      </c>
      <c r="B4108" s="1" t="s">
        <v>87</v>
      </c>
      <c r="C4108" s="218">
        <v>44897</v>
      </c>
      <c r="D4108" s="218">
        <v>44897</v>
      </c>
      <c r="E4108" s="1">
        <v>9</v>
      </c>
      <c r="F4108" s="62">
        <v>336</v>
      </c>
    </row>
    <row r="4109" spans="1:6" x14ac:dyDescent="0.35">
      <c r="A4109" s="1">
        <v>28</v>
      </c>
      <c r="B4109" s="1" t="s">
        <v>87</v>
      </c>
      <c r="C4109" s="218">
        <v>44898</v>
      </c>
      <c r="D4109" s="218">
        <v>44896</v>
      </c>
      <c r="E4109" s="1">
        <v>4</v>
      </c>
      <c r="F4109" s="62">
        <v>125.43</v>
      </c>
    </row>
    <row r="4110" spans="1:6" x14ac:dyDescent="0.35">
      <c r="A4110" s="1">
        <v>28</v>
      </c>
      <c r="B4110" s="1" t="s">
        <v>87</v>
      </c>
      <c r="C4110" s="218">
        <v>44898</v>
      </c>
      <c r="D4110" s="218">
        <v>44897</v>
      </c>
      <c r="E4110" s="1">
        <v>3</v>
      </c>
      <c r="F4110" s="62">
        <v>132.36000000000001</v>
      </c>
    </row>
    <row r="4111" spans="1:6" x14ac:dyDescent="0.35">
      <c r="A4111" s="1">
        <v>28</v>
      </c>
      <c r="B4111" s="1" t="s">
        <v>87</v>
      </c>
      <c r="C4111" s="218">
        <v>44898</v>
      </c>
      <c r="D4111" s="218">
        <v>44898</v>
      </c>
      <c r="E4111" s="1">
        <v>13</v>
      </c>
      <c r="F4111" s="62">
        <v>461.63</v>
      </c>
    </row>
    <row r="4112" spans="1:6" x14ac:dyDescent="0.35">
      <c r="A4112" s="1">
        <v>28</v>
      </c>
      <c r="B4112" s="1" t="s">
        <v>87</v>
      </c>
      <c r="C4112" s="218">
        <v>44899</v>
      </c>
      <c r="D4112" s="218">
        <v>44895</v>
      </c>
      <c r="E4112" s="1">
        <v>1</v>
      </c>
      <c r="F4112" s="62">
        <v>54.35</v>
      </c>
    </row>
    <row r="4113" spans="1:6" x14ac:dyDescent="0.35">
      <c r="A4113" s="1">
        <v>28</v>
      </c>
      <c r="B4113" s="1" t="s">
        <v>87</v>
      </c>
      <c r="C4113" s="218">
        <v>44899</v>
      </c>
      <c r="D4113" s="218">
        <v>44896</v>
      </c>
      <c r="E4113" s="1">
        <v>2</v>
      </c>
      <c r="F4113" s="62">
        <v>78.010000000000005</v>
      </c>
    </row>
    <row r="4114" spans="1:6" x14ac:dyDescent="0.35">
      <c r="A4114" s="1">
        <v>28</v>
      </c>
      <c r="B4114" s="1" t="s">
        <v>87</v>
      </c>
      <c r="C4114" s="218">
        <v>44899</v>
      </c>
      <c r="D4114" s="218">
        <v>44897</v>
      </c>
      <c r="E4114" s="1">
        <v>4</v>
      </c>
      <c r="F4114" s="62">
        <v>125.48</v>
      </c>
    </row>
    <row r="4115" spans="1:6" x14ac:dyDescent="0.35">
      <c r="A4115" s="1">
        <v>28</v>
      </c>
      <c r="B4115" s="1" t="s">
        <v>87</v>
      </c>
      <c r="C4115" s="218">
        <v>44899</v>
      </c>
      <c r="D4115" s="218">
        <v>44898</v>
      </c>
      <c r="E4115" s="1">
        <v>5</v>
      </c>
      <c r="F4115" s="62">
        <v>210.57</v>
      </c>
    </row>
    <row r="4116" spans="1:6" x14ac:dyDescent="0.35">
      <c r="A4116" s="1">
        <v>28</v>
      </c>
      <c r="B4116" s="1" t="s">
        <v>87</v>
      </c>
      <c r="C4116" s="218">
        <v>44899</v>
      </c>
      <c r="D4116" s="218">
        <v>44899</v>
      </c>
      <c r="E4116" s="1">
        <v>14</v>
      </c>
      <c r="F4116" s="62">
        <v>511.62</v>
      </c>
    </row>
    <row r="4117" spans="1:6" x14ac:dyDescent="0.35">
      <c r="A4117" s="1">
        <v>28</v>
      </c>
      <c r="B4117" s="1" t="s">
        <v>87</v>
      </c>
      <c r="C4117" s="218">
        <v>44900</v>
      </c>
      <c r="D4117" s="218">
        <v>44897</v>
      </c>
      <c r="E4117" s="1">
        <v>1</v>
      </c>
      <c r="F4117" s="62">
        <v>23.76</v>
      </c>
    </row>
    <row r="4118" spans="1:6" x14ac:dyDescent="0.35">
      <c r="A4118" s="1">
        <v>28</v>
      </c>
      <c r="B4118" s="1" t="s">
        <v>87</v>
      </c>
      <c r="C4118" s="218">
        <v>44900</v>
      </c>
      <c r="D4118" s="218">
        <v>44898</v>
      </c>
      <c r="E4118" s="1">
        <v>2</v>
      </c>
      <c r="F4118" s="62">
        <v>78.010000000000005</v>
      </c>
    </row>
    <row r="4119" spans="1:6" x14ac:dyDescent="0.35">
      <c r="A4119" s="1">
        <v>28</v>
      </c>
      <c r="B4119" s="1" t="s">
        <v>87</v>
      </c>
      <c r="C4119" s="218">
        <v>44900</v>
      </c>
      <c r="D4119" s="218">
        <v>44899</v>
      </c>
      <c r="E4119" s="1">
        <v>4</v>
      </c>
      <c r="F4119" s="62">
        <v>156.22</v>
      </c>
    </row>
    <row r="4120" spans="1:6" x14ac:dyDescent="0.35">
      <c r="A4120" s="1">
        <v>28</v>
      </c>
      <c r="B4120" s="1" t="s">
        <v>87</v>
      </c>
      <c r="C4120" s="218">
        <v>44900</v>
      </c>
      <c r="D4120" s="218">
        <v>44900</v>
      </c>
      <c r="E4120" s="1">
        <v>7</v>
      </c>
      <c r="F4120" s="62">
        <v>288.98</v>
      </c>
    </row>
    <row r="4121" spans="1:6" x14ac:dyDescent="0.35">
      <c r="A4121" s="1">
        <v>28</v>
      </c>
      <c r="B4121" s="1" t="s">
        <v>87</v>
      </c>
      <c r="C4121" s="218">
        <v>44901</v>
      </c>
      <c r="D4121" s="218">
        <v>44897</v>
      </c>
      <c r="E4121" s="1">
        <v>1</v>
      </c>
      <c r="F4121" s="62">
        <v>23.76</v>
      </c>
    </row>
    <row r="4122" spans="1:6" x14ac:dyDescent="0.35">
      <c r="A4122" s="1">
        <v>28</v>
      </c>
      <c r="B4122" s="1" t="s">
        <v>87</v>
      </c>
      <c r="C4122" s="218">
        <v>44901</v>
      </c>
      <c r="D4122" s="218">
        <v>44899</v>
      </c>
      <c r="E4122" s="1">
        <v>3</v>
      </c>
      <c r="F4122" s="62">
        <v>101.77</v>
      </c>
    </row>
    <row r="4123" spans="1:6" x14ac:dyDescent="0.35">
      <c r="A4123" s="1">
        <v>28</v>
      </c>
      <c r="B4123" s="1" t="s">
        <v>87</v>
      </c>
      <c r="C4123" s="218">
        <v>44901</v>
      </c>
      <c r="D4123" s="218">
        <v>44900</v>
      </c>
      <c r="E4123" s="1">
        <v>6</v>
      </c>
      <c r="F4123" s="62">
        <v>203.84</v>
      </c>
    </row>
    <row r="4124" spans="1:6" x14ac:dyDescent="0.35">
      <c r="A4124" s="1">
        <v>28</v>
      </c>
      <c r="B4124" s="1" t="s">
        <v>87</v>
      </c>
      <c r="C4124" s="218">
        <v>44901</v>
      </c>
      <c r="D4124" s="218">
        <v>44901</v>
      </c>
      <c r="E4124" s="1">
        <v>17</v>
      </c>
      <c r="F4124" s="62">
        <v>679.33</v>
      </c>
    </row>
    <row r="4125" spans="1:6" x14ac:dyDescent="0.35">
      <c r="A4125" s="1">
        <v>28</v>
      </c>
      <c r="B4125" s="1" t="s">
        <v>87</v>
      </c>
      <c r="C4125" s="218">
        <v>44902</v>
      </c>
      <c r="D4125" s="218">
        <v>44899</v>
      </c>
      <c r="E4125" s="1">
        <v>2</v>
      </c>
      <c r="F4125" s="62">
        <v>76.23</v>
      </c>
    </row>
    <row r="4126" spans="1:6" x14ac:dyDescent="0.35">
      <c r="A4126" s="1">
        <v>28</v>
      </c>
      <c r="B4126" s="1" t="s">
        <v>87</v>
      </c>
      <c r="C4126" s="218">
        <v>44902</v>
      </c>
      <c r="D4126" s="218">
        <v>44900</v>
      </c>
      <c r="E4126" s="1">
        <v>4</v>
      </c>
      <c r="F4126" s="62">
        <v>125.43</v>
      </c>
    </row>
    <row r="4127" spans="1:6" x14ac:dyDescent="0.35">
      <c r="A4127" s="1">
        <v>28</v>
      </c>
      <c r="B4127" s="1" t="s">
        <v>87</v>
      </c>
      <c r="C4127" s="218">
        <v>44902</v>
      </c>
      <c r="D4127" s="218">
        <v>44901</v>
      </c>
      <c r="E4127" s="1">
        <v>9</v>
      </c>
      <c r="F4127" s="62">
        <v>336.3</v>
      </c>
    </row>
    <row r="4128" spans="1:6" x14ac:dyDescent="0.35">
      <c r="A4128" s="1">
        <v>28</v>
      </c>
      <c r="B4128" s="1" t="s">
        <v>87</v>
      </c>
      <c r="C4128" s="218">
        <v>44902</v>
      </c>
      <c r="D4128" s="218">
        <v>44902</v>
      </c>
      <c r="E4128" s="1">
        <v>13</v>
      </c>
      <c r="F4128" s="62">
        <v>522.96</v>
      </c>
    </row>
    <row r="4129" spans="1:6" x14ac:dyDescent="0.35">
      <c r="A4129" s="1">
        <v>28</v>
      </c>
      <c r="B4129" s="1" t="s">
        <v>87</v>
      </c>
      <c r="C4129" s="218">
        <v>44903</v>
      </c>
      <c r="D4129" s="218">
        <v>44899</v>
      </c>
      <c r="E4129" s="1">
        <v>2</v>
      </c>
      <c r="F4129" s="62">
        <v>108.85</v>
      </c>
    </row>
    <row r="4130" spans="1:6" x14ac:dyDescent="0.35">
      <c r="A4130" s="1">
        <v>28</v>
      </c>
      <c r="B4130" s="1" t="s">
        <v>87</v>
      </c>
      <c r="C4130" s="218">
        <v>44903</v>
      </c>
      <c r="D4130" s="218">
        <v>44901</v>
      </c>
      <c r="E4130" s="1">
        <v>4</v>
      </c>
      <c r="F4130" s="62">
        <v>94.84</v>
      </c>
    </row>
    <row r="4131" spans="1:6" x14ac:dyDescent="0.35">
      <c r="A4131" s="1">
        <v>28</v>
      </c>
      <c r="B4131" s="1" t="s">
        <v>87</v>
      </c>
      <c r="C4131" s="218">
        <v>44903</v>
      </c>
      <c r="D4131" s="218">
        <v>44902</v>
      </c>
      <c r="E4131" s="1">
        <v>2</v>
      </c>
      <c r="F4131" s="62">
        <v>47.52</v>
      </c>
    </row>
    <row r="4132" spans="1:6" x14ac:dyDescent="0.35">
      <c r="A4132" s="1">
        <v>28</v>
      </c>
      <c r="B4132" s="1" t="s">
        <v>87</v>
      </c>
      <c r="C4132" s="218">
        <v>44903</v>
      </c>
      <c r="D4132" s="218">
        <v>44903</v>
      </c>
      <c r="E4132" s="1">
        <v>13</v>
      </c>
      <c r="F4132" s="62">
        <v>462.03</v>
      </c>
    </row>
    <row r="4133" spans="1:6" x14ac:dyDescent="0.35">
      <c r="A4133" s="1">
        <v>28</v>
      </c>
      <c r="B4133" s="1" t="s">
        <v>87</v>
      </c>
      <c r="C4133" s="218">
        <v>44904</v>
      </c>
      <c r="D4133" s="218">
        <v>44901</v>
      </c>
      <c r="E4133" s="1">
        <v>4</v>
      </c>
      <c r="F4133" s="62">
        <v>94.84</v>
      </c>
    </row>
    <row r="4134" spans="1:6" x14ac:dyDescent="0.35">
      <c r="A4134" s="1">
        <v>28</v>
      </c>
      <c r="B4134" s="1" t="s">
        <v>87</v>
      </c>
      <c r="C4134" s="218">
        <v>44904</v>
      </c>
      <c r="D4134" s="218">
        <v>44902</v>
      </c>
      <c r="E4134" s="1">
        <v>2</v>
      </c>
      <c r="F4134" s="62">
        <v>47.42</v>
      </c>
    </row>
    <row r="4135" spans="1:6" x14ac:dyDescent="0.35">
      <c r="A4135" s="1">
        <v>28</v>
      </c>
      <c r="B4135" s="1" t="s">
        <v>87</v>
      </c>
      <c r="C4135" s="218">
        <v>44904</v>
      </c>
      <c r="D4135" s="218">
        <v>44903</v>
      </c>
      <c r="E4135" s="1">
        <v>3</v>
      </c>
      <c r="F4135" s="62">
        <v>71.28</v>
      </c>
    </row>
    <row r="4136" spans="1:6" x14ac:dyDescent="0.35">
      <c r="A4136" s="1">
        <v>28</v>
      </c>
      <c r="B4136" s="1" t="s">
        <v>87</v>
      </c>
      <c r="C4136" s="218">
        <v>44904</v>
      </c>
      <c r="D4136" s="218">
        <v>44904</v>
      </c>
      <c r="E4136" s="1">
        <v>20</v>
      </c>
      <c r="F4136" s="62">
        <v>720.32</v>
      </c>
    </row>
    <row r="4137" spans="1:6" x14ac:dyDescent="0.35">
      <c r="A4137" s="1">
        <v>28</v>
      </c>
      <c r="B4137" s="1" t="s">
        <v>87</v>
      </c>
      <c r="C4137" s="218">
        <v>44905</v>
      </c>
      <c r="D4137" s="218">
        <v>44904</v>
      </c>
      <c r="E4137" s="1">
        <v>1</v>
      </c>
      <c r="F4137" s="62">
        <v>23.66</v>
      </c>
    </row>
    <row r="4138" spans="1:6" x14ac:dyDescent="0.35">
      <c r="A4138" s="1">
        <v>28</v>
      </c>
      <c r="B4138" s="1" t="s">
        <v>87</v>
      </c>
      <c r="C4138" s="218">
        <v>44905</v>
      </c>
      <c r="D4138" s="218">
        <v>44905</v>
      </c>
      <c r="E4138" s="1">
        <v>16</v>
      </c>
      <c r="F4138" s="62">
        <v>717.45</v>
      </c>
    </row>
    <row r="4139" spans="1:6" x14ac:dyDescent="0.35">
      <c r="A4139" s="1">
        <v>28</v>
      </c>
      <c r="B4139" s="1" t="s">
        <v>87</v>
      </c>
      <c r="C4139" s="218">
        <v>44906</v>
      </c>
      <c r="D4139" s="218">
        <v>44905</v>
      </c>
      <c r="E4139" s="1">
        <v>1</v>
      </c>
      <c r="F4139" s="62">
        <v>54.45</v>
      </c>
    </row>
    <row r="4140" spans="1:6" x14ac:dyDescent="0.35">
      <c r="A4140" s="1">
        <v>28</v>
      </c>
      <c r="B4140" s="1" t="s">
        <v>87</v>
      </c>
      <c r="C4140" s="218">
        <v>44906</v>
      </c>
      <c r="D4140" s="218">
        <v>44906</v>
      </c>
      <c r="E4140" s="1">
        <v>14</v>
      </c>
      <c r="F4140" s="62">
        <v>608.85</v>
      </c>
    </row>
    <row r="4141" spans="1:6" x14ac:dyDescent="0.35">
      <c r="A4141" s="1">
        <v>28</v>
      </c>
      <c r="B4141" s="1" t="s">
        <v>87</v>
      </c>
      <c r="C4141" s="218">
        <v>44907</v>
      </c>
      <c r="D4141" s="218">
        <v>44905</v>
      </c>
      <c r="E4141" s="1">
        <v>1</v>
      </c>
      <c r="F4141" s="62">
        <v>23.66</v>
      </c>
    </row>
    <row r="4142" spans="1:6" x14ac:dyDescent="0.35">
      <c r="A4142" s="1">
        <v>28</v>
      </c>
      <c r="B4142" s="1" t="s">
        <v>87</v>
      </c>
      <c r="C4142" s="218">
        <v>44907</v>
      </c>
      <c r="D4142" s="218">
        <v>44907</v>
      </c>
      <c r="E4142" s="1">
        <v>14</v>
      </c>
      <c r="F4142" s="62">
        <v>578.16</v>
      </c>
    </row>
    <row r="4143" spans="1:6" x14ac:dyDescent="0.35">
      <c r="A4143" s="1">
        <v>28</v>
      </c>
      <c r="B4143" s="1" t="s">
        <v>87</v>
      </c>
      <c r="C4143" s="218">
        <v>44908</v>
      </c>
      <c r="D4143" s="218">
        <v>44906</v>
      </c>
      <c r="E4143" s="1">
        <v>1</v>
      </c>
      <c r="F4143" s="62">
        <v>54.45</v>
      </c>
    </row>
    <row r="4144" spans="1:6" x14ac:dyDescent="0.35">
      <c r="A4144" s="1">
        <v>28</v>
      </c>
      <c r="B4144" s="1" t="s">
        <v>87</v>
      </c>
      <c r="C4144" s="218">
        <v>44908</v>
      </c>
      <c r="D4144" s="218">
        <v>44908</v>
      </c>
      <c r="E4144" s="1">
        <v>13</v>
      </c>
      <c r="F4144" s="62">
        <v>584.79</v>
      </c>
    </row>
    <row r="4145" spans="1:6" x14ac:dyDescent="0.35">
      <c r="A4145" s="1">
        <v>28</v>
      </c>
      <c r="B4145" s="1" t="s">
        <v>87</v>
      </c>
      <c r="C4145" s="218">
        <v>44909</v>
      </c>
      <c r="D4145" s="218">
        <v>44908</v>
      </c>
      <c r="E4145" s="1">
        <v>1</v>
      </c>
      <c r="F4145" s="62">
        <v>54.45</v>
      </c>
    </row>
    <row r="4146" spans="1:6" x14ac:dyDescent="0.35">
      <c r="A4146" s="1">
        <v>28</v>
      </c>
      <c r="B4146" s="1" t="s">
        <v>87</v>
      </c>
      <c r="C4146" s="218">
        <v>44909</v>
      </c>
      <c r="D4146" s="218">
        <v>44909</v>
      </c>
      <c r="E4146" s="1">
        <v>12</v>
      </c>
      <c r="F4146" s="62">
        <v>499.75</v>
      </c>
    </row>
    <row r="4147" spans="1:6" x14ac:dyDescent="0.35">
      <c r="A4147" s="1">
        <v>28</v>
      </c>
      <c r="B4147" s="1" t="s">
        <v>87</v>
      </c>
      <c r="C4147" s="218">
        <v>44910</v>
      </c>
      <c r="D4147" s="218">
        <v>44909</v>
      </c>
      <c r="E4147" s="1">
        <v>3</v>
      </c>
      <c r="F4147" s="62">
        <v>71.180000000000007</v>
      </c>
    </row>
    <row r="4148" spans="1:6" x14ac:dyDescent="0.35">
      <c r="A4148" s="1">
        <v>28</v>
      </c>
      <c r="B4148" s="1" t="s">
        <v>87</v>
      </c>
      <c r="C4148" s="218">
        <v>44910</v>
      </c>
      <c r="D4148" s="218">
        <v>44910</v>
      </c>
      <c r="E4148" s="1">
        <v>19</v>
      </c>
      <c r="F4148" s="62">
        <v>635.28</v>
      </c>
    </row>
    <row r="4149" spans="1:6" x14ac:dyDescent="0.35">
      <c r="A4149" s="1">
        <v>28</v>
      </c>
      <c r="B4149" s="1" t="s">
        <v>87</v>
      </c>
      <c r="C4149" s="218">
        <v>44911</v>
      </c>
      <c r="D4149" s="218">
        <v>44909</v>
      </c>
      <c r="E4149" s="1">
        <v>2</v>
      </c>
      <c r="F4149" s="62">
        <v>47.42</v>
      </c>
    </row>
    <row r="4150" spans="1:6" x14ac:dyDescent="0.35">
      <c r="A4150" s="1">
        <v>28</v>
      </c>
      <c r="B4150" s="1" t="s">
        <v>87</v>
      </c>
      <c r="C4150" s="218">
        <v>44911</v>
      </c>
      <c r="D4150" s="218">
        <v>44911</v>
      </c>
      <c r="E4150" s="1">
        <v>17</v>
      </c>
      <c r="F4150" s="62">
        <v>679.83</v>
      </c>
    </row>
    <row r="4151" spans="1:6" x14ac:dyDescent="0.35">
      <c r="A4151" s="1">
        <v>28</v>
      </c>
      <c r="B4151" s="1" t="s">
        <v>87</v>
      </c>
      <c r="C4151" s="218">
        <v>44912</v>
      </c>
      <c r="D4151" s="218">
        <v>44911</v>
      </c>
      <c r="E4151" s="1">
        <v>1</v>
      </c>
      <c r="F4151" s="62">
        <v>22.77</v>
      </c>
    </row>
    <row r="4152" spans="1:6" x14ac:dyDescent="0.35">
      <c r="A4152" s="1">
        <v>28</v>
      </c>
      <c r="B4152" s="1" t="s">
        <v>87</v>
      </c>
      <c r="C4152" s="218">
        <v>44912</v>
      </c>
      <c r="D4152" s="218">
        <v>44912</v>
      </c>
      <c r="E4152" s="1">
        <v>20</v>
      </c>
      <c r="F4152" s="62">
        <v>901.78</v>
      </c>
    </row>
    <row r="4153" spans="1:6" x14ac:dyDescent="0.35">
      <c r="A4153" s="1">
        <v>28</v>
      </c>
      <c r="B4153" s="1" t="s">
        <v>87</v>
      </c>
      <c r="C4153" s="218">
        <v>44913</v>
      </c>
      <c r="D4153" s="218">
        <v>44911</v>
      </c>
      <c r="E4153" s="1">
        <v>1</v>
      </c>
      <c r="F4153" s="62">
        <v>23.36</v>
      </c>
    </row>
    <row r="4154" spans="1:6" x14ac:dyDescent="0.35">
      <c r="A4154" s="1">
        <v>28</v>
      </c>
      <c r="B4154" s="1" t="s">
        <v>87</v>
      </c>
      <c r="C4154" s="218">
        <v>44913</v>
      </c>
      <c r="D4154" s="218">
        <v>44912</v>
      </c>
      <c r="E4154" s="1">
        <v>5</v>
      </c>
      <c r="F4154" s="62">
        <v>144.54</v>
      </c>
    </row>
    <row r="4155" spans="1:6" x14ac:dyDescent="0.35">
      <c r="A4155" s="1">
        <v>28</v>
      </c>
      <c r="B4155" s="1" t="s">
        <v>87</v>
      </c>
      <c r="C4155" s="218">
        <v>44913</v>
      </c>
      <c r="D4155" s="218">
        <v>44913</v>
      </c>
      <c r="E4155" s="1">
        <v>10</v>
      </c>
      <c r="F4155" s="62">
        <v>421.64</v>
      </c>
    </row>
    <row r="4156" spans="1:6" x14ac:dyDescent="0.35">
      <c r="A4156" s="1">
        <v>28</v>
      </c>
      <c r="B4156" s="1" t="s">
        <v>87</v>
      </c>
      <c r="C4156" s="218">
        <v>44914</v>
      </c>
      <c r="D4156" s="218">
        <v>44913</v>
      </c>
      <c r="E4156" s="1">
        <v>1</v>
      </c>
      <c r="F4156" s="62">
        <v>54.45</v>
      </c>
    </row>
    <row r="4157" spans="1:6" x14ac:dyDescent="0.35">
      <c r="A4157" s="1">
        <v>28</v>
      </c>
      <c r="B4157" s="1" t="s">
        <v>87</v>
      </c>
      <c r="C4157" s="218">
        <v>44914</v>
      </c>
      <c r="D4157" s="218">
        <v>44914</v>
      </c>
      <c r="E4157" s="1">
        <v>14</v>
      </c>
      <c r="F4157" s="62">
        <v>578.05999999999995</v>
      </c>
    </row>
    <row r="4158" spans="1:6" x14ac:dyDescent="0.35">
      <c r="A4158" s="1">
        <v>28</v>
      </c>
      <c r="B4158" s="1" t="s">
        <v>87</v>
      </c>
      <c r="C4158" s="218">
        <v>44915</v>
      </c>
      <c r="D4158" s="218">
        <v>44913</v>
      </c>
      <c r="E4158" s="1">
        <v>2</v>
      </c>
      <c r="F4158" s="62">
        <v>78.209999999999994</v>
      </c>
    </row>
    <row r="4159" spans="1:6" x14ac:dyDescent="0.35">
      <c r="A4159" s="1">
        <v>28</v>
      </c>
      <c r="B4159" s="1" t="s">
        <v>87</v>
      </c>
      <c r="C4159" s="218">
        <v>44915</v>
      </c>
      <c r="D4159" s="218">
        <v>44914</v>
      </c>
      <c r="E4159" s="1">
        <v>3</v>
      </c>
      <c r="F4159" s="62">
        <v>71.180000000000007</v>
      </c>
    </row>
    <row r="4160" spans="1:6" x14ac:dyDescent="0.35">
      <c r="A4160" s="1">
        <v>28</v>
      </c>
      <c r="B4160" s="1" t="s">
        <v>87</v>
      </c>
      <c r="C4160" s="218">
        <v>44915</v>
      </c>
      <c r="D4160" s="218">
        <v>44915</v>
      </c>
      <c r="E4160" s="1">
        <v>10</v>
      </c>
      <c r="F4160" s="62">
        <v>452.23</v>
      </c>
    </row>
    <row r="4161" spans="1:6" x14ac:dyDescent="0.35">
      <c r="A4161" s="1">
        <v>28</v>
      </c>
      <c r="B4161" s="1" t="s">
        <v>87</v>
      </c>
      <c r="C4161" s="218">
        <v>44916</v>
      </c>
      <c r="D4161" s="218">
        <v>44913</v>
      </c>
      <c r="E4161" s="1">
        <v>1</v>
      </c>
      <c r="F4161" s="62">
        <v>23.76</v>
      </c>
    </row>
    <row r="4162" spans="1:6" x14ac:dyDescent="0.35">
      <c r="A4162" s="1">
        <v>28</v>
      </c>
      <c r="B4162" s="1" t="s">
        <v>87</v>
      </c>
      <c r="C4162" s="218">
        <v>44916</v>
      </c>
      <c r="D4162" s="218">
        <v>44915</v>
      </c>
      <c r="E4162" s="1">
        <v>4</v>
      </c>
      <c r="F4162" s="62">
        <v>125.63</v>
      </c>
    </row>
    <row r="4163" spans="1:6" x14ac:dyDescent="0.35">
      <c r="A4163" s="1">
        <v>28</v>
      </c>
      <c r="B4163" s="1" t="s">
        <v>87</v>
      </c>
      <c r="C4163" s="218">
        <v>44916</v>
      </c>
      <c r="D4163" s="218">
        <v>44916</v>
      </c>
      <c r="E4163" s="1">
        <v>7</v>
      </c>
      <c r="F4163" s="62">
        <v>319.77</v>
      </c>
    </row>
    <row r="4164" spans="1:6" x14ac:dyDescent="0.35">
      <c r="A4164" s="1">
        <v>28</v>
      </c>
      <c r="B4164" s="1" t="s">
        <v>87</v>
      </c>
      <c r="C4164" s="218">
        <v>44917</v>
      </c>
      <c r="D4164" s="218">
        <v>44915</v>
      </c>
      <c r="E4164" s="1">
        <v>1</v>
      </c>
      <c r="F4164" s="62">
        <v>54.45</v>
      </c>
    </row>
    <row r="4165" spans="1:6" x14ac:dyDescent="0.35">
      <c r="A4165" s="1">
        <v>28</v>
      </c>
      <c r="B4165" s="1" t="s">
        <v>87</v>
      </c>
      <c r="C4165" s="218">
        <v>44917</v>
      </c>
      <c r="D4165" s="218">
        <v>44916</v>
      </c>
      <c r="E4165" s="1">
        <v>1</v>
      </c>
      <c r="F4165" s="62">
        <v>23.76</v>
      </c>
    </row>
    <row r="4166" spans="1:6" x14ac:dyDescent="0.35">
      <c r="A4166" s="1">
        <v>28</v>
      </c>
      <c r="B4166" s="1" t="s">
        <v>87</v>
      </c>
      <c r="C4166" s="218">
        <v>44917</v>
      </c>
      <c r="D4166" s="218">
        <v>44917</v>
      </c>
      <c r="E4166" s="1">
        <v>11</v>
      </c>
      <c r="F4166" s="62">
        <v>445.4</v>
      </c>
    </row>
    <row r="4167" spans="1:6" x14ac:dyDescent="0.35">
      <c r="A4167" s="1">
        <v>28</v>
      </c>
      <c r="B4167" s="1" t="s">
        <v>87</v>
      </c>
      <c r="C4167" s="218">
        <v>44918</v>
      </c>
      <c r="D4167" s="218">
        <v>44915</v>
      </c>
      <c r="E4167" s="1">
        <v>2</v>
      </c>
      <c r="F4167" s="62">
        <v>78.209999999999994</v>
      </c>
    </row>
    <row r="4168" spans="1:6" x14ac:dyDescent="0.35">
      <c r="A4168" s="1">
        <v>28</v>
      </c>
      <c r="B4168" s="1" t="s">
        <v>87</v>
      </c>
      <c r="C4168" s="218">
        <v>44918</v>
      </c>
      <c r="D4168" s="218">
        <v>44916</v>
      </c>
      <c r="E4168" s="1">
        <v>3</v>
      </c>
      <c r="F4168" s="62">
        <v>132.46</v>
      </c>
    </row>
    <row r="4169" spans="1:6" x14ac:dyDescent="0.35">
      <c r="A4169" s="1">
        <v>28</v>
      </c>
      <c r="B4169" s="1" t="s">
        <v>87</v>
      </c>
      <c r="C4169" s="218">
        <v>44918</v>
      </c>
      <c r="D4169" s="218">
        <v>44917</v>
      </c>
      <c r="E4169" s="1">
        <v>4</v>
      </c>
      <c r="F4169" s="62">
        <v>125.14</v>
      </c>
    </row>
    <row r="4170" spans="1:6" x14ac:dyDescent="0.35">
      <c r="A4170" s="1">
        <v>28</v>
      </c>
      <c r="B4170" s="1" t="s">
        <v>87</v>
      </c>
      <c r="C4170" s="218">
        <v>44918</v>
      </c>
      <c r="D4170" s="218">
        <v>44918</v>
      </c>
      <c r="E4170" s="1">
        <v>10</v>
      </c>
      <c r="F4170" s="62">
        <v>390.75</v>
      </c>
    </row>
    <row r="4171" spans="1:6" x14ac:dyDescent="0.35">
      <c r="A4171" s="1">
        <v>28</v>
      </c>
      <c r="B4171" s="1" t="s">
        <v>87</v>
      </c>
      <c r="C4171" s="218">
        <v>44919</v>
      </c>
      <c r="D4171" s="218">
        <v>44916</v>
      </c>
      <c r="E4171" s="1">
        <v>2</v>
      </c>
      <c r="F4171" s="62">
        <v>108.9</v>
      </c>
    </row>
    <row r="4172" spans="1:6" x14ac:dyDescent="0.35">
      <c r="A4172" s="1">
        <v>28</v>
      </c>
      <c r="B4172" s="1" t="s">
        <v>87</v>
      </c>
      <c r="C4172" s="218">
        <v>44919</v>
      </c>
      <c r="D4172" s="218">
        <v>44917</v>
      </c>
      <c r="E4172" s="1">
        <v>1</v>
      </c>
      <c r="F4172" s="62">
        <v>54.45</v>
      </c>
    </row>
    <row r="4173" spans="1:6" x14ac:dyDescent="0.35">
      <c r="A4173" s="1">
        <v>28</v>
      </c>
      <c r="B4173" s="1" t="s">
        <v>87</v>
      </c>
      <c r="C4173" s="218">
        <v>44919</v>
      </c>
      <c r="D4173" s="218">
        <v>44918</v>
      </c>
      <c r="E4173" s="1">
        <v>4</v>
      </c>
      <c r="F4173" s="62">
        <v>154.24</v>
      </c>
    </row>
    <row r="4174" spans="1:6" x14ac:dyDescent="0.35">
      <c r="A4174" s="1">
        <v>28</v>
      </c>
      <c r="B4174" s="1" t="s">
        <v>87</v>
      </c>
      <c r="C4174" s="218">
        <v>44919</v>
      </c>
      <c r="D4174" s="218">
        <v>44919</v>
      </c>
      <c r="E4174" s="1">
        <v>14</v>
      </c>
      <c r="F4174" s="62">
        <v>455.4</v>
      </c>
    </row>
    <row r="4175" spans="1:6" x14ac:dyDescent="0.35">
      <c r="A4175" s="1">
        <v>28</v>
      </c>
      <c r="B4175" s="1" t="s">
        <v>87</v>
      </c>
      <c r="C4175" s="218">
        <v>44920</v>
      </c>
      <c r="D4175" s="218">
        <v>44918</v>
      </c>
      <c r="E4175" s="1">
        <v>1</v>
      </c>
      <c r="F4175" s="62">
        <v>54.45</v>
      </c>
    </row>
    <row r="4176" spans="1:6" x14ac:dyDescent="0.35">
      <c r="A4176" s="1">
        <v>28</v>
      </c>
      <c r="B4176" s="1" t="s">
        <v>87</v>
      </c>
      <c r="C4176" s="218">
        <v>44920</v>
      </c>
      <c r="D4176" s="218">
        <v>44919</v>
      </c>
      <c r="E4176" s="1">
        <v>5</v>
      </c>
      <c r="F4176" s="62">
        <v>180.08</v>
      </c>
    </row>
    <row r="4177" spans="1:6" x14ac:dyDescent="0.35">
      <c r="A4177" s="1">
        <v>28</v>
      </c>
      <c r="B4177" s="1" t="s">
        <v>87</v>
      </c>
      <c r="C4177" s="218">
        <v>44920</v>
      </c>
      <c r="D4177" s="218">
        <v>44920</v>
      </c>
      <c r="E4177" s="1">
        <v>16</v>
      </c>
      <c r="F4177" s="62">
        <v>625.58000000000004</v>
      </c>
    </row>
    <row r="4178" spans="1:6" x14ac:dyDescent="0.35">
      <c r="A4178" s="1">
        <v>28</v>
      </c>
      <c r="B4178" s="1" t="s">
        <v>87</v>
      </c>
      <c r="C4178" s="218">
        <v>44921</v>
      </c>
      <c r="D4178" s="218">
        <v>44919</v>
      </c>
      <c r="E4178" s="1">
        <v>2</v>
      </c>
      <c r="F4178" s="62">
        <v>47.52</v>
      </c>
    </row>
    <row r="4179" spans="1:6" x14ac:dyDescent="0.35">
      <c r="A4179" s="1">
        <v>28</v>
      </c>
      <c r="B4179" s="1" t="s">
        <v>87</v>
      </c>
      <c r="C4179" s="218">
        <v>44921</v>
      </c>
      <c r="D4179" s="218">
        <v>44920</v>
      </c>
      <c r="E4179" s="1">
        <v>3</v>
      </c>
      <c r="F4179" s="62">
        <v>71.180000000000007</v>
      </c>
    </row>
    <row r="4180" spans="1:6" x14ac:dyDescent="0.35">
      <c r="A4180" s="1">
        <v>28</v>
      </c>
      <c r="B4180" s="1" t="s">
        <v>87</v>
      </c>
      <c r="C4180" s="218">
        <v>44921</v>
      </c>
      <c r="D4180" s="218">
        <v>44921</v>
      </c>
      <c r="E4180" s="1">
        <v>10</v>
      </c>
      <c r="F4180" s="62">
        <v>421.64</v>
      </c>
    </row>
    <row r="4181" spans="1:6" x14ac:dyDescent="0.35">
      <c r="A4181" s="1">
        <v>28</v>
      </c>
      <c r="B4181" s="1" t="s">
        <v>87</v>
      </c>
      <c r="C4181" s="218">
        <v>44922</v>
      </c>
      <c r="D4181" s="218">
        <v>44919</v>
      </c>
      <c r="E4181" s="1">
        <v>1</v>
      </c>
      <c r="F4181" s="62">
        <v>23.66</v>
      </c>
    </row>
    <row r="4182" spans="1:6" x14ac:dyDescent="0.35">
      <c r="A4182" s="1">
        <v>28</v>
      </c>
      <c r="B4182" s="1" t="s">
        <v>87</v>
      </c>
      <c r="C4182" s="218">
        <v>44922</v>
      </c>
      <c r="D4182" s="218">
        <v>44920</v>
      </c>
      <c r="E4182" s="1">
        <v>2</v>
      </c>
      <c r="F4182" s="62">
        <v>47.47</v>
      </c>
    </row>
    <row r="4183" spans="1:6" x14ac:dyDescent="0.35">
      <c r="A4183" s="1">
        <v>28</v>
      </c>
      <c r="B4183" s="1" t="s">
        <v>87</v>
      </c>
      <c r="C4183" s="218">
        <v>44922</v>
      </c>
      <c r="D4183" s="218">
        <v>44921</v>
      </c>
      <c r="E4183" s="1">
        <v>2</v>
      </c>
      <c r="F4183" s="62">
        <v>108.9</v>
      </c>
    </row>
    <row r="4184" spans="1:6" x14ac:dyDescent="0.35">
      <c r="A4184" s="1">
        <v>28</v>
      </c>
      <c r="B4184" s="1" t="s">
        <v>87</v>
      </c>
      <c r="C4184" s="218">
        <v>44922</v>
      </c>
      <c r="D4184" s="218">
        <v>44922</v>
      </c>
      <c r="E4184" s="1">
        <v>16</v>
      </c>
      <c r="F4184" s="62">
        <v>686.46</v>
      </c>
    </row>
    <row r="4185" spans="1:6" x14ac:dyDescent="0.35">
      <c r="A4185" s="1">
        <v>28</v>
      </c>
      <c r="B4185" s="1" t="s">
        <v>87</v>
      </c>
      <c r="C4185" s="218">
        <v>44923</v>
      </c>
      <c r="D4185" s="218">
        <v>44920</v>
      </c>
      <c r="E4185" s="1">
        <v>1</v>
      </c>
      <c r="F4185" s="62">
        <v>23.76</v>
      </c>
    </row>
    <row r="4186" spans="1:6" x14ac:dyDescent="0.35">
      <c r="A4186" s="1">
        <v>28</v>
      </c>
      <c r="B4186" s="1" t="s">
        <v>87</v>
      </c>
      <c r="C4186" s="218">
        <v>44923</v>
      </c>
      <c r="D4186" s="218">
        <v>44922</v>
      </c>
      <c r="E4186" s="1">
        <v>4</v>
      </c>
      <c r="F4186" s="62">
        <v>153.15</v>
      </c>
    </row>
    <row r="4187" spans="1:6" x14ac:dyDescent="0.35">
      <c r="A4187" s="1">
        <v>28</v>
      </c>
      <c r="B4187" s="1" t="s">
        <v>87</v>
      </c>
      <c r="C4187" s="218">
        <v>44923</v>
      </c>
      <c r="D4187" s="218">
        <v>44923</v>
      </c>
      <c r="E4187" s="1">
        <v>15</v>
      </c>
      <c r="F4187" s="62">
        <v>570.92999999999995</v>
      </c>
    </row>
    <row r="4188" spans="1:6" x14ac:dyDescent="0.35">
      <c r="A4188" s="1">
        <v>28</v>
      </c>
      <c r="B4188" s="1" t="s">
        <v>87</v>
      </c>
      <c r="C4188" s="218">
        <v>44924</v>
      </c>
      <c r="D4188" s="218">
        <v>44921</v>
      </c>
      <c r="E4188" s="1">
        <v>1</v>
      </c>
      <c r="F4188" s="62">
        <v>54.45</v>
      </c>
    </row>
    <row r="4189" spans="1:6" x14ac:dyDescent="0.35">
      <c r="A4189" s="1">
        <v>28</v>
      </c>
      <c r="B4189" s="1" t="s">
        <v>87</v>
      </c>
      <c r="C4189" s="218">
        <v>44924</v>
      </c>
      <c r="D4189" s="218">
        <v>44922</v>
      </c>
      <c r="E4189" s="1">
        <v>1</v>
      </c>
      <c r="F4189" s="62">
        <v>23.76</v>
      </c>
    </row>
    <row r="4190" spans="1:6" x14ac:dyDescent="0.35">
      <c r="A4190" s="1">
        <v>28</v>
      </c>
      <c r="B4190" s="1" t="s">
        <v>87</v>
      </c>
      <c r="C4190" s="218">
        <v>44924</v>
      </c>
      <c r="D4190" s="218">
        <v>44923</v>
      </c>
      <c r="E4190" s="1">
        <v>5</v>
      </c>
      <c r="F4190" s="62">
        <v>210.77</v>
      </c>
    </row>
    <row r="4191" spans="1:6" x14ac:dyDescent="0.35">
      <c r="A4191" s="1">
        <v>28</v>
      </c>
      <c r="B4191" s="1" t="s">
        <v>87</v>
      </c>
      <c r="C4191" s="218">
        <v>44924</v>
      </c>
      <c r="D4191" s="218">
        <v>44924</v>
      </c>
      <c r="E4191" s="1">
        <v>5</v>
      </c>
      <c r="F4191" s="62">
        <v>210.77</v>
      </c>
    </row>
    <row r="4192" spans="1:6" x14ac:dyDescent="0.35">
      <c r="A4192" s="1">
        <v>28</v>
      </c>
      <c r="B4192" s="1" t="s">
        <v>87</v>
      </c>
      <c r="C4192" s="218">
        <v>44925</v>
      </c>
      <c r="D4192" s="218">
        <v>44922</v>
      </c>
      <c r="E4192" s="1">
        <v>1</v>
      </c>
      <c r="F4192" s="62">
        <v>23.76</v>
      </c>
    </row>
    <row r="4193" spans="1:6" x14ac:dyDescent="0.35">
      <c r="A4193" s="1">
        <v>28</v>
      </c>
      <c r="B4193" s="1" t="s">
        <v>87</v>
      </c>
      <c r="C4193" s="218">
        <v>44925</v>
      </c>
      <c r="D4193" s="218">
        <v>44923</v>
      </c>
      <c r="E4193" s="1">
        <v>3</v>
      </c>
      <c r="F4193" s="62">
        <v>101.97</v>
      </c>
    </row>
    <row r="4194" spans="1:6" x14ac:dyDescent="0.35">
      <c r="A4194" s="1">
        <v>28</v>
      </c>
      <c r="B4194" s="1" t="s">
        <v>87</v>
      </c>
      <c r="C4194" s="218">
        <v>44925</v>
      </c>
      <c r="D4194" s="218">
        <v>44924</v>
      </c>
      <c r="E4194" s="1">
        <v>9</v>
      </c>
      <c r="F4194" s="62">
        <v>336.3</v>
      </c>
    </row>
    <row r="4195" spans="1:6" x14ac:dyDescent="0.35">
      <c r="A4195" s="1">
        <v>28</v>
      </c>
      <c r="B4195" s="1" t="s">
        <v>87</v>
      </c>
      <c r="C4195" s="218">
        <v>44925</v>
      </c>
      <c r="D4195" s="218">
        <v>44925</v>
      </c>
      <c r="E4195" s="1">
        <v>10</v>
      </c>
      <c r="F4195" s="62">
        <v>391.05</v>
      </c>
    </row>
    <row r="4196" spans="1:6" x14ac:dyDescent="0.35">
      <c r="A4196" s="1">
        <v>28</v>
      </c>
      <c r="B4196" s="1" t="s">
        <v>87</v>
      </c>
      <c r="C4196" s="218">
        <v>44926</v>
      </c>
      <c r="D4196" s="218">
        <v>44923</v>
      </c>
      <c r="E4196" s="1">
        <v>1</v>
      </c>
      <c r="F4196" s="62">
        <v>23.76</v>
      </c>
    </row>
    <row r="4197" spans="1:6" x14ac:dyDescent="0.35">
      <c r="A4197" s="1">
        <v>28</v>
      </c>
      <c r="B4197" s="1" t="s">
        <v>87</v>
      </c>
      <c r="C4197" s="218">
        <v>44926</v>
      </c>
      <c r="D4197" s="218">
        <v>44924</v>
      </c>
      <c r="E4197" s="1">
        <v>5</v>
      </c>
      <c r="F4197" s="62">
        <v>149.38999999999999</v>
      </c>
    </row>
    <row r="4198" spans="1:6" x14ac:dyDescent="0.35">
      <c r="A4198" s="1">
        <v>28</v>
      </c>
      <c r="B4198" s="1" t="s">
        <v>87</v>
      </c>
      <c r="C4198" s="218">
        <v>44926</v>
      </c>
      <c r="D4198" s="218">
        <v>44925</v>
      </c>
      <c r="E4198" s="1">
        <v>2</v>
      </c>
      <c r="F4198" s="62">
        <v>108.9</v>
      </c>
    </row>
    <row r="4199" spans="1:6" x14ac:dyDescent="0.35">
      <c r="A4199" s="1">
        <v>28</v>
      </c>
      <c r="B4199" s="1" t="s">
        <v>87</v>
      </c>
      <c r="C4199" s="218">
        <v>44926</v>
      </c>
      <c r="D4199" s="218">
        <v>44926</v>
      </c>
      <c r="E4199" s="1">
        <v>16</v>
      </c>
      <c r="F4199" s="62">
        <v>625.08000000000004</v>
      </c>
    </row>
    <row r="4200" spans="1:6" x14ac:dyDescent="0.35">
      <c r="A4200" s="1">
        <v>28</v>
      </c>
      <c r="B4200" s="1" t="s">
        <v>87</v>
      </c>
      <c r="C4200" s="218">
        <v>44928</v>
      </c>
      <c r="D4200" s="218">
        <v>44925</v>
      </c>
      <c r="E4200" s="1">
        <v>4</v>
      </c>
      <c r="F4200" s="62">
        <v>125.63</v>
      </c>
    </row>
    <row r="4201" spans="1:6" x14ac:dyDescent="0.35">
      <c r="A4201" s="1">
        <v>28</v>
      </c>
      <c r="B4201" s="1" t="s">
        <v>87</v>
      </c>
      <c r="C4201" s="218">
        <v>44928</v>
      </c>
      <c r="D4201" s="218">
        <v>44927</v>
      </c>
      <c r="E4201" s="1">
        <v>9</v>
      </c>
      <c r="F4201" s="62">
        <v>397.29</v>
      </c>
    </row>
    <row r="4202" spans="1:6" x14ac:dyDescent="0.35">
      <c r="A4202" s="1">
        <v>28</v>
      </c>
      <c r="B4202" s="1" t="s">
        <v>87</v>
      </c>
      <c r="C4202" s="218">
        <v>44928</v>
      </c>
      <c r="D4202" s="218">
        <v>44928</v>
      </c>
      <c r="E4202" s="1">
        <v>4</v>
      </c>
      <c r="F4202" s="62">
        <v>95.04</v>
      </c>
    </row>
    <row r="4203" spans="1:6" x14ac:dyDescent="0.35">
      <c r="A4203" s="1">
        <v>28</v>
      </c>
      <c r="B4203" s="1" t="s">
        <v>87</v>
      </c>
      <c r="C4203" s="218">
        <v>44929</v>
      </c>
      <c r="D4203" s="218">
        <v>44927</v>
      </c>
      <c r="E4203" s="1">
        <v>3</v>
      </c>
      <c r="F4203" s="62">
        <v>132.26</v>
      </c>
    </row>
    <row r="4204" spans="1:6" x14ac:dyDescent="0.35">
      <c r="A4204" s="1">
        <v>28</v>
      </c>
      <c r="B4204" s="1" t="s">
        <v>87</v>
      </c>
      <c r="C4204" s="218">
        <v>44929</v>
      </c>
      <c r="D4204" s="218">
        <v>44928</v>
      </c>
      <c r="E4204" s="1">
        <v>4</v>
      </c>
      <c r="F4204" s="62">
        <v>156.22</v>
      </c>
    </row>
    <row r="4205" spans="1:6" x14ac:dyDescent="0.35">
      <c r="A4205" s="1">
        <v>28</v>
      </c>
      <c r="B4205" s="1" t="s">
        <v>87</v>
      </c>
      <c r="C4205" s="218">
        <v>44929</v>
      </c>
      <c r="D4205" s="218">
        <v>44929</v>
      </c>
      <c r="E4205" s="1">
        <v>7</v>
      </c>
      <c r="F4205" s="62">
        <v>288.77999999999997</v>
      </c>
    </row>
    <row r="4206" spans="1:6" x14ac:dyDescent="0.35">
      <c r="A4206" s="1">
        <v>28</v>
      </c>
      <c r="B4206" s="1" t="s">
        <v>87</v>
      </c>
      <c r="C4206" s="218">
        <v>44930</v>
      </c>
      <c r="D4206" s="218">
        <v>44927</v>
      </c>
      <c r="E4206" s="1">
        <v>1</v>
      </c>
      <c r="F4206" s="62">
        <v>49.5</v>
      </c>
    </row>
    <row r="4207" spans="1:6" x14ac:dyDescent="0.35">
      <c r="A4207" s="1">
        <v>28</v>
      </c>
      <c r="B4207" s="1" t="s">
        <v>87</v>
      </c>
      <c r="C4207" s="218">
        <v>44930</v>
      </c>
      <c r="D4207" s="218">
        <v>44929</v>
      </c>
      <c r="E4207" s="1">
        <v>9</v>
      </c>
      <c r="F4207" s="62">
        <v>305.66000000000003</v>
      </c>
    </row>
    <row r="4208" spans="1:6" x14ac:dyDescent="0.35">
      <c r="A4208" s="1">
        <v>28</v>
      </c>
      <c r="B4208" s="1" t="s">
        <v>87</v>
      </c>
      <c r="C4208" s="218">
        <v>44930</v>
      </c>
      <c r="D4208" s="218">
        <v>44930</v>
      </c>
      <c r="E4208" s="1">
        <v>8</v>
      </c>
      <c r="F4208" s="62">
        <v>312.64</v>
      </c>
    </row>
    <row r="4209" spans="1:6" x14ac:dyDescent="0.35">
      <c r="A4209" s="1">
        <v>28</v>
      </c>
      <c r="B4209" s="1" t="s">
        <v>87</v>
      </c>
      <c r="C4209" s="218">
        <v>44931</v>
      </c>
      <c r="D4209" s="218">
        <v>44929</v>
      </c>
      <c r="E4209" s="1">
        <v>7</v>
      </c>
      <c r="F4209" s="62">
        <v>288.88</v>
      </c>
    </row>
    <row r="4210" spans="1:6" x14ac:dyDescent="0.35">
      <c r="A4210" s="1">
        <v>28</v>
      </c>
      <c r="B4210" s="1" t="s">
        <v>87</v>
      </c>
      <c r="C4210" s="218">
        <v>44931</v>
      </c>
      <c r="D4210" s="218">
        <v>44930</v>
      </c>
      <c r="E4210" s="1">
        <v>3</v>
      </c>
      <c r="F4210" s="62">
        <v>71.28</v>
      </c>
    </row>
    <row r="4211" spans="1:6" x14ac:dyDescent="0.35">
      <c r="A4211" s="1">
        <v>28</v>
      </c>
      <c r="B4211" s="1" t="s">
        <v>87</v>
      </c>
      <c r="C4211" s="218">
        <v>44931</v>
      </c>
      <c r="D4211" s="218">
        <v>44931</v>
      </c>
      <c r="E4211" s="1">
        <v>7</v>
      </c>
      <c r="F4211" s="62">
        <v>350.21</v>
      </c>
    </row>
    <row r="4212" spans="1:6" x14ac:dyDescent="0.35">
      <c r="A4212" s="1">
        <v>28</v>
      </c>
      <c r="B4212" s="1" t="s">
        <v>87</v>
      </c>
      <c r="C4212" s="218">
        <v>44932</v>
      </c>
      <c r="D4212" s="218">
        <v>44929</v>
      </c>
      <c r="E4212" s="1">
        <v>1</v>
      </c>
      <c r="F4212" s="62">
        <v>23.76</v>
      </c>
    </row>
    <row r="4213" spans="1:6" x14ac:dyDescent="0.35">
      <c r="A4213" s="1">
        <v>28</v>
      </c>
      <c r="B4213" s="1" t="s">
        <v>87</v>
      </c>
      <c r="C4213" s="218">
        <v>44932</v>
      </c>
      <c r="D4213" s="218">
        <v>44930</v>
      </c>
      <c r="E4213" s="1">
        <v>5</v>
      </c>
      <c r="F4213" s="62">
        <v>200.96</v>
      </c>
    </row>
    <row r="4214" spans="1:6" x14ac:dyDescent="0.35">
      <c r="A4214" s="1">
        <v>28</v>
      </c>
      <c r="B4214" s="1" t="s">
        <v>87</v>
      </c>
      <c r="C4214" s="218">
        <v>44932</v>
      </c>
      <c r="D4214" s="218">
        <v>44931</v>
      </c>
      <c r="E4214" s="1">
        <v>7</v>
      </c>
      <c r="F4214" s="62">
        <v>288.98</v>
      </c>
    </row>
    <row r="4215" spans="1:6" x14ac:dyDescent="0.35">
      <c r="A4215" s="1">
        <v>28</v>
      </c>
      <c r="B4215" s="1" t="s">
        <v>87</v>
      </c>
      <c r="C4215" s="218">
        <v>44932</v>
      </c>
      <c r="D4215" s="218">
        <v>44932</v>
      </c>
      <c r="E4215" s="1">
        <v>14</v>
      </c>
      <c r="F4215" s="62">
        <v>516.58000000000004</v>
      </c>
    </row>
    <row r="4216" spans="1:6" x14ac:dyDescent="0.35">
      <c r="A4216" s="1">
        <v>28</v>
      </c>
      <c r="B4216" s="1" t="s">
        <v>87</v>
      </c>
      <c r="C4216" s="218">
        <v>44933</v>
      </c>
      <c r="D4216" s="218">
        <v>44931</v>
      </c>
      <c r="E4216" s="1">
        <v>1</v>
      </c>
      <c r="F4216" s="62">
        <v>54.35</v>
      </c>
    </row>
    <row r="4217" spans="1:6" x14ac:dyDescent="0.35">
      <c r="A4217" s="1">
        <v>28</v>
      </c>
      <c r="B4217" s="1" t="s">
        <v>87</v>
      </c>
      <c r="C4217" s="218">
        <v>44933</v>
      </c>
      <c r="D4217" s="218">
        <v>44932</v>
      </c>
      <c r="E4217" s="1">
        <v>2</v>
      </c>
      <c r="F4217" s="62">
        <v>78.209999999999994</v>
      </c>
    </row>
    <row r="4218" spans="1:6" x14ac:dyDescent="0.35">
      <c r="A4218" s="1">
        <v>28</v>
      </c>
      <c r="B4218" s="1" t="s">
        <v>87</v>
      </c>
      <c r="C4218" s="218">
        <v>44933</v>
      </c>
      <c r="D4218" s="218">
        <v>44933</v>
      </c>
      <c r="E4218" s="1">
        <v>10</v>
      </c>
      <c r="F4218" s="62">
        <v>482.62</v>
      </c>
    </row>
    <row r="4219" spans="1:6" x14ac:dyDescent="0.35">
      <c r="A4219" s="1">
        <v>28</v>
      </c>
      <c r="B4219" s="1" t="s">
        <v>87</v>
      </c>
      <c r="C4219" s="218">
        <v>44934</v>
      </c>
      <c r="D4219" s="218">
        <v>44931</v>
      </c>
      <c r="E4219" s="1">
        <v>1</v>
      </c>
      <c r="F4219" s="62">
        <v>23.76</v>
      </c>
    </row>
    <row r="4220" spans="1:6" x14ac:dyDescent="0.35">
      <c r="A4220" s="1">
        <v>28</v>
      </c>
      <c r="B4220" s="1" t="s">
        <v>87</v>
      </c>
      <c r="C4220" s="218">
        <v>44934</v>
      </c>
      <c r="D4220" s="218">
        <v>44932</v>
      </c>
      <c r="E4220" s="1">
        <v>1</v>
      </c>
      <c r="F4220" s="62">
        <v>54.45</v>
      </c>
    </row>
    <row r="4221" spans="1:6" x14ac:dyDescent="0.35">
      <c r="A4221" s="1">
        <v>28</v>
      </c>
      <c r="B4221" s="1" t="s">
        <v>87</v>
      </c>
      <c r="C4221" s="218">
        <v>44934</v>
      </c>
      <c r="D4221" s="218">
        <v>44933</v>
      </c>
      <c r="E4221" s="1">
        <v>2</v>
      </c>
      <c r="F4221" s="62">
        <v>78.010000000000005</v>
      </c>
    </row>
    <row r="4222" spans="1:6" x14ac:dyDescent="0.35">
      <c r="A4222" s="1">
        <v>28</v>
      </c>
      <c r="B4222" s="1" t="s">
        <v>87</v>
      </c>
      <c r="C4222" s="218">
        <v>44934</v>
      </c>
      <c r="D4222" s="218">
        <v>44934</v>
      </c>
      <c r="E4222" s="1">
        <v>12</v>
      </c>
      <c r="F4222" s="62">
        <v>464.5</v>
      </c>
    </row>
    <row r="4223" spans="1:6" x14ac:dyDescent="0.35">
      <c r="A4223" s="1">
        <v>28</v>
      </c>
      <c r="B4223" s="1" t="s">
        <v>87</v>
      </c>
      <c r="C4223" s="218">
        <v>44935</v>
      </c>
      <c r="D4223" s="218">
        <v>44934</v>
      </c>
      <c r="E4223" s="1">
        <v>4</v>
      </c>
      <c r="F4223" s="62">
        <v>95.04</v>
      </c>
    </row>
    <row r="4224" spans="1:6" x14ac:dyDescent="0.35">
      <c r="A4224" s="1">
        <v>28</v>
      </c>
      <c r="B4224" s="1" t="s">
        <v>87</v>
      </c>
      <c r="C4224" s="218">
        <v>44935</v>
      </c>
      <c r="D4224" s="218">
        <v>44935</v>
      </c>
      <c r="E4224" s="1">
        <v>6</v>
      </c>
      <c r="F4224" s="62">
        <v>326.64999999999998</v>
      </c>
    </row>
    <row r="4225" spans="1:6" x14ac:dyDescent="0.35">
      <c r="A4225" s="1">
        <v>28</v>
      </c>
      <c r="B4225" s="1" t="s">
        <v>87</v>
      </c>
      <c r="C4225" s="218">
        <v>44936</v>
      </c>
      <c r="D4225" s="218">
        <v>44934</v>
      </c>
      <c r="E4225" s="1">
        <v>5</v>
      </c>
      <c r="F4225" s="62">
        <v>149.49</v>
      </c>
    </row>
    <row r="4226" spans="1:6" x14ac:dyDescent="0.35">
      <c r="A4226" s="1">
        <v>28</v>
      </c>
      <c r="B4226" s="1" t="s">
        <v>87</v>
      </c>
      <c r="C4226" s="218">
        <v>44936</v>
      </c>
      <c r="D4226" s="218">
        <v>44935</v>
      </c>
      <c r="E4226" s="1">
        <v>5</v>
      </c>
      <c r="F4226" s="62">
        <v>180.18</v>
      </c>
    </row>
    <row r="4227" spans="1:6" x14ac:dyDescent="0.35">
      <c r="A4227" s="1">
        <v>28</v>
      </c>
      <c r="B4227" s="1" t="s">
        <v>87</v>
      </c>
      <c r="C4227" s="218">
        <v>44936</v>
      </c>
      <c r="D4227" s="218">
        <v>44936</v>
      </c>
      <c r="E4227" s="1">
        <v>7</v>
      </c>
      <c r="F4227" s="62">
        <v>319.77</v>
      </c>
    </row>
    <row r="4228" spans="1:6" x14ac:dyDescent="0.35">
      <c r="A4228" s="1">
        <v>28</v>
      </c>
      <c r="B4228" s="1" t="s">
        <v>87</v>
      </c>
      <c r="C4228" s="218">
        <v>44937</v>
      </c>
      <c r="D4228" s="218">
        <v>44935</v>
      </c>
      <c r="E4228" s="1">
        <v>1</v>
      </c>
      <c r="F4228" s="62">
        <v>23.36</v>
      </c>
    </row>
    <row r="4229" spans="1:6" x14ac:dyDescent="0.35">
      <c r="A4229" s="1">
        <v>28</v>
      </c>
      <c r="B4229" s="1" t="s">
        <v>87</v>
      </c>
      <c r="C4229" s="218">
        <v>44937</v>
      </c>
      <c r="D4229" s="218">
        <v>44936</v>
      </c>
      <c r="E4229" s="1">
        <v>5</v>
      </c>
      <c r="F4229" s="62">
        <v>210.87</v>
      </c>
    </row>
    <row r="4230" spans="1:6" x14ac:dyDescent="0.35">
      <c r="A4230" s="1">
        <v>28</v>
      </c>
      <c r="B4230" s="1" t="s">
        <v>87</v>
      </c>
      <c r="C4230" s="218">
        <v>44937</v>
      </c>
      <c r="D4230" s="218">
        <v>44937</v>
      </c>
      <c r="E4230" s="1">
        <v>9</v>
      </c>
      <c r="F4230" s="62">
        <v>397.98</v>
      </c>
    </row>
    <row r="4231" spans="1:6" x14ac:dyDescent="0.35">
      <c r="A4231" s="1">
        <v>28</v>
      </c>
      <c r="B4231" s="1" t="s">
        <v>87</v>
      </c>
      <c r="C4231" s="218">
        <v>44938</v>
      </c>
      <c r="D4231" s="218">
        <v>44935</v>
      </c>
      <c r="E4231" s="1">
        <v>1</v>
      </c>
      <c r="F4231" s="62">
        <v>23.76</v>
      </c>
    </row>
    <row r="4232" spans="1:6" x14ac:dyDescent="0.35">
      <c r="A4232" s="1">
        <v>28</v>
      </c>
      <c r="B4232" s="1" t="s">
        <v>87</v>
      </c>
      <c r="C4232" s="218">
        <v>44938</v>
      </c>
      <c r="D4232" s="218">
        <v>44936</v>
      </c>
      <c r="E4232" s="1">
        <v>2</v>
      </c>
      <c r="F4232" s="62">
        <v>78.209999999999994</v>
      </c>
    </row>
    <row r="4233" spans="1:6" x14ac:dyDescent="0.35">
      <c r="A4233" s="1">
        <v>28</v>
      </c>
      <c r="B4233" s="1" t="s">
        <v>87</v>
      </c>
      <c r="C4233" s="218">
        <v>44938</v>
      </c>
      <c r="D4233" s="218">
        <v>44937</v>
      </c>
      <c r="E4233" s="1">
        <v>4</v>
      </c>
      <c r="F4233" s="62">
        <v>156.41999999999999</v>
      </c>
    </row>
    <row r="4234" spans="1:6" x14ac:dyDescent="0.35">
      <c r="A4234" s="1">
        <v>28</v>
      </c>
      <c r="B4234" s="1" t="s">
        <v>87</v>
      </c>
      <c r="C4234" s="218">
        <v>44938</v>
      </c>
      <c r="D4234" s="218">
        <v>44938</v>
      </c>
      <c r="E4234" s="1">
        <v>14</v>
      </c>
      <c r="F4234" s="62">
        <v>670.13</v>
      </c>
    </row>
    <row r="4235" spans="1:6" x14ac:dyDescent="0.35">
      <c r="A4235" s="1">
        <v>28</v>
      </c>
      <c r="B4235" s="1" t="s">
        <v>87</v>
      </c>
      <c r="C4235" s="218">
        <v>44939</v>
      </c>
      <c r="D4235" s="218">
        <v>44937</v>
      </c>
      <c r="E4235" s="1">
        <v>2</v>
      </c>
      <c r="F4235" s="62">
        <v>108.8</v>
      </c>
    </row>
    <row r="4236" spans="1:6" x14ac:dyDescent="0.35">
      <c r="A4236" s="1">
        <v>28</v>
      </c>
      <c r="B4236" s="1" t="s">
        <v>87</v>
      </c>
      <c r="C4236" s="218">
        <v>44939</v>
      </c>
      <c r="D4236" s="218">
        <v>44938</v>
      </c>
      <c r="E4236" s="1">
        <v>1</v>
      </c>
      <c r="F4236" s="62">
        <v>52.67</v>
      </c>
    </row>
    <row r="4237" spans="1:6" x14ac:dyDescent="0.35">
      <c r="A4237" s="1">
        <v>28</v>
      </c>
      <c r="B4237" s="1" t="s">
        <v>87</v>
      </c>
      <c r="C4237" s="218">
        <v>44939</v>
      </c>
      <c r="D4237" s="218">
        <v>44939</v>
      </c>
      <c r="E4237" s="1">
        <v>11</v>
      </c>
      <c r="F4237" s="62">
        <v>476.09</v>
      </c>
    </row>
    <row r="4238" spans="1:6" x14ac:dyDescent="0.35">
      <c r="A4238" s="1">
        <v>28</v>
      </c>
      <c r="B4238" s="1" t="s">
        <v>87</v>
      </c>
      <c r="C4238" s="218">
        <v>44940</v>
      </c>
      <c r="D4238" s="218">
        <v>44939</v>
      </c>
      <c r="E4238" s="1">
        <v>3</v>
      </c>
      <c r="F4238" s="62">
        <v>123.25</v>
      </c>
    </row>
    <row r="4239" spans="1:6" x14ac:dyDescent="0.35">
      <c r="A4239" s="1">
        <v>28</v>
      </c>
      <c r="B4239" s="1" t="s">
        <v>87</v>
      </c>
      <c r="C4239" s="218">
        <v>44940</v>
      </c>
      <c r="D4239" s="218">
        <v>44940</v>
      </c>
      <c r="E4239" s="1">
        <v>13</v>
      </c>
      <c r="F4239" s="62">
        <v>677.06</v>
      </c>
    </row>
    <row r="4240" spans="1:6" x14ac:dyDescent="0.35">
      <c r="A4240" s="1">
        <v>28</v>
      </c>
      <c r="B4240" s="1" t="s">
        <v>87</v>
      </c>
      <c r="C4240" s="218">
        <v>44941</v>
      </c>
      <c r="D4240" s="218">
        <v>44940</v>
      </c>
      <c r="E4240" s="1">
        <v>2</v>
      </c>
      <c r="F4240" s="62">
        <v>47.52</v>
      </c>
    </row>
    <row r="4241" spans="1:6" x14ac:dyDescent="0.35">
      <c r="A4241" s="1">
        <v>28</v>
      </c>
      <c r="B4241" s="1" t="s">
        <v>87</v>
      </c>
      <c r="C4241" s="218">
        <v>44941</v>
      </c>
      <c r="D4241" s="218">
        <v>44941</v>
      </c>
      <c r="E4241" s="1">
        <v>16</v>
      </c>
      <c r="F4241" s="62">
        <v>625.58000000000004</v>
      </c>
    </row>
    <row r="4242" spans="1:6" x14ac:dyDescent="0.35">
      <c r="A4242" s="1">
        <v>28</v>
      </c>
      <c r="B4242" s="1" t="s">
        <v>87</v>
      </c>
      <c r="C4242" s="218">
        <v>44942</v>
      </c>
      <c r="D4242" s="218">
        <v>44941</v>
      </c>
      <c r="E4242" s="1">
        <v>2</v>
      </c>
      <c r="F4242" s="62">
        <v>47.52</v>
      </c>
    </row>
    <row r="4243" spans="1:6" x14ac:dyDescent="0.35">
      <c r="A4243" s="1">
        <v>28</v>
      </c>
      <c r="B4243" s="1" t="s">
        <v>87</v>
      </c>
      <c r="C4243" s="218">
        <v>44942</v>
      </c>
      <c r="D4243" s="218">
        <v>44942</v>
      </c>
      <c r="E4243" s="1">
        <v>11</v>
      </c>
      <c r="F4243" s="62">
        <v>475</v>
      </c>
    </row>
    <row r="4244" spans="1:6" x14ac:dyDescent="0.35">
      <c r="A4244" s="1">
        <v>28</v>
      </c>
      <c r="B4244" s="1" t="s">
        <v>87</v>
      </c>
      <c r="C4244" s="218">
        <v>44943</v>
      </c>
      <c r="D4244" s="218">
        <v>44939</v>
      </c>
      <c r="E4244" s="1">
        <v>1</v>
      </c>
      <c r="F4244" s="62">
        <v>54.45</v>
      </c>
    </row>
    <row r="4245" spans="1:6" x14ac:dyDescent="0.35">
      <c r="A4245" s="1">
        <v>28</v>
      </c>
      <c r="B4245" s="1" t="s">
        <v>87</v>
      </c>
      <c r="C4245" s="218">
        <v>44943</v>
      </c>
      <c r="D4245" s="218">
        <v>44941</v>
      </c>
      <c r="E4245" s="1">
        <v>1</v>
      </c>
      <c r="F4245" s="62">
        <v>23.76</v>
      </c>
    </row>
    <row r="4246" spans="1:6" x14ac:dyDescent="0.35">
      <c r="A4246" s="1">
        <v>28</v>
      </c>
      <c r="B4246" s="1" t="s">
        <v>87</v>
      </c>
      <c r="C4246" s="218">
        <v>44943</v>
      </c>
      <c r="D4246" s="218">
        <v>44942</v>
      </c>
      <c r="E4246" s="1">
        <v>4</v>
      </c>
      <c r="F4246" s="62">
        <v>156.41999999999999</v>
      </c>
    </row>
    <row r="4247" spans="1:6" x14ac:dyDescent="0.35">
      <c r="A4247" s="1">
        <v>28</v>
      </c>
      <c r="B4247" s="1" t="s">
        <v>87</v>
      </c>
      <c r="C4247" s="218">
        <v>44943</v>
      </c>
      <c r="D4247" s="218">
        <v>44943</v>
      </c>
      <c r="E4247" s="1">
        <v>18</v>
      </c>
      <c r="F4247" s="62">
        <v>642.21</v>
      </c>
    </row>
    <row r="4248" spans="1:6" x14ac:dyDescent="0.35">
      <c r="A4248" s="1">
        <v>28</v>
      </c>
      <c r="B4248" s="1" t="s">
        <v>87</v>
      </c>
      <c r="C4248" s="218">
        <v>44944</v>
      </c>
      <c r="D4248" s="218">
        <v>44941</v>
      </c>
      <c r="E4248" s="1">
        <v>1</v>
      </c>
      <c r="F4248" s="62">
        <v>49.99</v>
      </c>
    </row>
    <row r="4249" spans="1:6" x14ac:dyDescent="0.35">
      <c r="A4249" s="1">
        <v>28</v>
      </c>
      <c r="B4249" s="1" t="s">
        <v>87</v>
      </c>
      <c r="C4249" s="218">
        <v>44944</v>
      </c>
      <c r="D4249" s="218">
        <v>44943</v>
      </c>
      <c r="E4249" s="1">
        <v>2</v>
      </c>
      <c r="F4249" s="62">
        <v>73.75</v>
      </c>
    </row>
    <row r="4250" spans="1:6" x14ac:dyDescent="0.35">
      <c r="A4250" s="1">
        <v>28</v>
      </c>
      <c r="B4250" s="1" t="s">
        <v>87</v>
      </c>
      <c r="C4250" s="218">
        <v>44944</v>
      </c>
      <c r="D4250" s="218">
        <v>44944</v>
      </c>
      <c r="E4250" s="1">
        <v>13</v>
      </c>
      <c r="F4250" s="62">
        <v>549.94000000000005</v>
      </c>
    </row>
    <row r="4251" spans="1:6" x14ac:dyDescent="0.35">
      <c r="A4251" s="1">
        <v>28</v>
      </c>
      <c r="B4251" s="1" t="s">
        <v>87</v>
      </c>
      <c r="C4251" s="218">
        <v>44945</v>
      </c>
      <c r="D4251" s="218">
        <v>44944</v>
      </c>
      <c r="E4251" s="1">
        <v>1</v>
      </c>
      <c r="F4251" s="62">
        <v>23.76</v>
      </c>
    </row>
    <row r="4252" spans="1:6" x14ac:dyDescent="0.35">
      <c r="A4252" s="1">
        <v>28</v>
      </c>
      <c r="B4252" s="1" t="s">
        <v>87</v>
      </c>
      <c r="C4252" s="218">
        <v>44945</v>
      </c>
      <c r="D4252" s="218">
        <v>44945</v>
      </c>
      <c r="E4252" s="1">
        <v>12</v>
      </c>
      <c r="F4252" s="62">
        <v>592.02</v>
      </c>
    </row>
    <row r="4253" spans="1:6" x14ac:dyDescent="0.35">
      <c r="A4253" s="1">
        <v>28</v>
      </c>
      <c r="B4253" s="1" t="s">
        <v>87</v>
      </c>
      <c r="C4253" s="218">
        <v>44946</v>
      </c>
      <c r="D4253" s="218">
        <v>44939</v>
      </c>
      <c r="E4253" s="1">
        <v>1</v>
      </c>
      <c r="F4253" s="62">
        <v>54.45</v>
      </c>
    </row>
    <row r="4254" spans="1:6" x14ac:dyDescent="0.35">
      <c r="A4254" s="1">
        <v>28</v>
      </c>
      <c r="B4254" s="1" t="s">
        <v>87</v>
      </c>
      <c r="C4254" s="218">
        <v>44946</v>
      </c>
      <c r="D4254" s="218">
        <v>44941</v>
      </c>
      <c r="E4254" s="1">
        <v>1</v>
      </c>
      <c r="F4254" s="62">
        <v>23.76</v>
      </c>
    </row>
    <row r="4255" spans="1:6" x14ac:dyDescent="0.35">
      <c r="A4255" s="1">
        <v>28</v>
      </c>
      <c r="B4255" s="1" t="s">
        <v>87</v>
      </c>
      <c r="C4255" s="218">
        <v>44946</v>
      </c>
      <c r="D4255" s="218">
        <v>44942</v>
      </c>
      <c r="E4255" s="1">
        <v>2</v>
      </c>
      <c r="F4255" s="62">
        <v>108.9</v>
      </c>
    </row>
    <row r="4256" spans="1:6" x14ac:dyDescent="0.35">
      <c r="A4256" s="1">
        <v>28</v>
      </c>
      <c r="B4256" s="1" t="s">
        <v>87</v>
      </c>
      <c r="C4256" s="218">
        <v>44946</v>
      </c>
      <c r="D4256" s="218">
        <v>44944</v>
      </c>
      <c r="E4256" s="1">
        <v>1</v>
      </c>
      <c r="F4256" s="62">
        <v>23.76</v>
      </c>
    </row>
    <row r="4257" spans="1:6" x14ac:dyDescent="0.35">
      <c r="A4257" s="1">
        <v>28</v>
      </c>
      <c r="B4257" s="1" t="s">
        <v>87</v>
      </c>
      <c r="C4257" s="218">
        <v>44946</v>
      </c>
      <c r="D4257" s="218">
        <v>44946</v>
      </c>
      <c r="E4257" s="1">
        <v>2</v>
      </c>
      <c r="F4257" s="62">
        <v>108.9</v>
      </c>
    </row>
    <row r="4258" spans="1:6" x14ac:dyDescent="0.35">
      <c r="A4258" s="1">
        <v>28</v>
      </c>
      <c r="B4258" s="1" t="s">
        <v>87</v>
      </c>
      <c r="C4258" s="218">
        <v>44947</v>
      </c>
      <c r="D4258" s="218">
        <v>44945</v>
      </c>
      <c r="E4258" s="1">
        <v>2</v>
      </c>
      <c r="F4258" s="62">
        <v>78.209999999999994</v>
      </c>
    </row>
    <row r="4259" spans="1:6" x14ac:dyDescent="0.35">
      <c r="A4259" s="1">
        <v>28</v>
      </c>
      <c r="B4259" s="1" t="s">
        <v>87</v>
      </c>
      <c r="C4259" s="218">
        <v>44947</v>
      </c>
      <c r="D4259" s="218">
        <v>44946</v>
      </c>
      <c r="E4259" s="1">
        <v>6</v>
      </c>
      <c r="F4259" s="62">
        <v>295.91000000000003</v>
      </c>
    </row>
    <row r="4260" spans="1:6" x14ac:dyDescent="0.35">
      <c r="A4260" s="1">
        <v>28</v>
      </c>
      <c r="B4260" s="1" t="s">
        <v>87</v>
      </c>
      <c r="C4260" s="218">
        <v>44947</v>
      </c>
      <c r="D4260" s="218">
        <v>44947</v>
      </c>
      <c r="E4260" s="1">
        <v>9</v>
      </c>
      <c r="F4260" s="62">
        <v>275.22000000000003</v>
      </c>
    </row>
    <row r="4261" spans="1:6" x14ac:dyDescent="0.35">
      <c r="A4261" s="1">
        <v>28</v>
      </c>
      <c r="B4261" s="1" t="s">
        <v>87</v>
      </c>
      <c r="C4261" s="218">
        <v>44948</v>
      </c>
      <c r="D4261" s="218">
        <v>44944</v>
      </c>
      <c r="E4261" s="1">
        <v>1</v>
      </c>
      <c r="F4261" s="62">
        <v>54.45</v>
      </c>
    </row>
    <row r="4262" spans="1:6" x14ac:dyDescent="0.35">
      <c r="A4262" s="1">
        <v>28</v>
      </c>
      <c r="B4262" s="1" t="s">
        <v>87</v>
      </c>
      <c r="C4262" s="218">
        <v>44948</v>
      </c>
      <c r="D4262" s="218">
        <v>44945</v>
      </c>
      <c r="E4262" s="1">
        <v>1</v>
      </c>
      <c r="F4262" s="62">
        <v>23.76</v>
      </c>
    </row>
    <row r="4263" spans="1:6" x14ac:dyDescent="0.35">
      <c r="A4263" s="1">
        <v>28</v>
      </c>
      <c r="B4263" s="1" t="s">
        <v>87</v>
      </c>
      <c r="C4263" s="218">
        <v>44948</v>
      </c>
      <c r="D4263" s="218">
        <v>44946</v>
      </c>
      <c r="E4263" s="1">
        <v>2</v>
      </c>
      <c r="F4263" s="62">
        <v>108.9</v>
      </c>
    </row>
    <row r="4264" spans="1:6" x14ac:dyDescent="0.35">
      <c r="A4264" s="1">
        <v>28</v>
      </c>
      <c r="B4264" s="1" t="s">
        <v>87</v>
      </c>
      <c r="C4264" s="218">
        <v>44948</v>
      </c>
      <c r="D4264" s="218">
        <v>44947</v>
      </c>
      <c r="E4264" s="1">
        <v>6</v>
      </c>
      <c r="F4264" s="62">
        <v>199.49</v>
      </c>
    </row>
    <row r="4265" spans="1:6" x14ac:dyDescent="0.35">
      <c r="A4265" s="1">
        <v>28</v>
      </c>
      <c r="B4265" s="1" t="s">
        <v>87</v>
      </c>
      <c r="C4265" s="218">
        <v>44948</v>
      </c>
      <c r="D4265" s="218">
        <v>44948</v>
      </c>
      <c r="E4265" s="1">
        <v>12</v>
      </c>
      <c r="F4265" s="62">
        <v>345.31</v>
      </c>
    </row>
    <row r="4266" spans="1:6" x14ac:dyDescent="0.35">
      <c r="A4266" s="1">
        <v>28</v>
      </c>
      <c r="B4266" s="1" t="s">
        <v>87</v>
      </c>
      <c r="C4266" s="218">
        <v>44949</v>
      </c>
      <c r="D4266" s="218">
        <v>44947</v>
      </c>
      <c r="E4266" s="1">
        <v>5</v>
      </c>
      <c r="F4266" s="62">
        <v>149.49</v>
      </c>
    </row>
    <row r="4267" spans="1:6" x14ac:dyDescent="0.35">
      <c r="A4267" s="1">
        <v>28</v>
      </c>
      <c r="B4267" s="1" t="s">
        <v>87</v>
      </c>
      <c r="C4267" s="218">
        <v>44949</v>
      </c>
      <c r="D4267" s="218">
        <v>44948</v>
      </c>
      <c r="E4267" s="1">
        <v>2</v>
      </c>
      <c r="F4267" s="62">
        <v>78.209999999999994</v>
      </c>
    </row>
    <row r="4268" spans="1:6" x14ac:dyDescent="0.35">
      <c r="A4268" s="1">
        <v>28</v>
      </c>
      <c r="B4268" s="1" t="s">
        <v>87</v>
      </c>
      <c r="C4268" s="218">
        <v>44949</v>
      </c>
      <c r="D4268" s="218">
        <v>44949</v>
      </c>
      <c r="E4268" s="1">
        <v>7</v>
      </c>
      <c r="F4268" s="62">
        <v>227.7</v>
      </c>
    </row>
    <row r="4269" spans="1:6" x14ac:dyDescent="0.35">
      <c r="A4269" s="1">
        <v>28</v>
      </c>
      <c r="B4269" s="1" t="s">
        <v>87</v>
      </c>
      <c r="C4269" s="218">
        <v>44950</v>
      </c>
      <c r="D4269" s="218">
        <v>44948</v>
      </c>
      <c r="E4269" s="1">
        <v>4</v>
      </c>
      <c r="F4269" s="62">
        <v>125.68</v>
      </c>
    </row>
    <row r="4270" spans="1:6" x14ac:dyDescent="0.35">
      <c r="A4270" s="1">
        <v>28</v>
      </c>
      <c r="B4270" s="1" t="s">
        <v>87</v>
      </c>
      <c r="C4270" s="218">
        <v>44950</v>
      </c>
      <c r="D4270" s="218">
        <v>44949</v>
      </c>
      <c r="E4270" s="1">
        <v>6</v>
      </c>
      <c r="F4270" s="62">
        <v>265.32</v>
      </c>
    </row>
    <row r="4271" spans="1:6" x14ac:dyDescent="0.35">
      <c r="A4271" s="1">
        <v>28</v>
      </c>
      <c r="B4271" s="1" t="s">
        <v>87</v>
      </c>
      <c r="C4271" s="218">
        <v>44950</v>
      </c>
      <c r="D4271" s="218">
        <v>44950</v>
      </c>
      <c r="E4271" s="1">
        <v>11</v>
      </c>
      <c r="F4271" s="62">
        <v>292.05</v>
      </c>
    </row>
    <row r="4272" spans="1:6" x14ac:dyDescent="0.35">
      <c r="A4272" s="1">
        <v>28</v>
      </c>
      <c r="B4272" s="1" t="s">
        <v>87</v>
      </c>
      <c r="C4272" s="218">
        <v>44951</v>
      </c>
      <c r="D4272" s="218">
        <v>44948</v>
      </c>
      <c r="E4272" s="1">
        <v>1</v>
      </c>
      <c r="F4272" s="62">
        <v>23.76</v>
      </c>
    </row>
    <row r="4273" spans="1:6" x14ac:dyDescent="0.35">
      <c r="A4273" s="1">
        <v>28</v>
      </c>
      <c r="B4273" s="1" t="s">
        <v>87</v>
      </c>
      <c r="C4273" s="218">
        <v>44951</v>
      </c>
      <c r="D4273" s="218">
        <v>44949</v>
      </c>
      <c r="E4273" s="1">
        <v>2</v>
      </c>
      <c r="F4273" s="62">
        <v>47.52</v>
      </c>
    </row>
    <row r="4274" spans="1:6" x14ac:dyDescent="0.35">
      <c r="A4274" s="1">
        <v>28</v>
      </c>
      <c r="B4274" s="1" t="s">
        <v>87</v>
      </c>
      <c r="C4274" s="218">
        <v>44951</v>
      </c>
      <c r="D4274" s="218">
        <v>44950</v>
      </c>
      <c r="E4274" s="1">
        <v>2</v>
      </c>
      <c r="F4274" s="62">
        <v>108.9</v>
      </c>
    </row>
    <row r="4275" spans="1:6" x14ac:dyDescent="0.35">
      <c r="A4275" s="1">
        <v>28</v>
      </c>
      <c r="B4275" s="1" t="s">
        <v>87</v>
      </c>
      <c r="C4275" s="218">
        <v>44951</v>
      </c>
      <c r="D4275" s="218">
        <v>44951</v>
      </c>
      <c r="E4275" s="1">
        <v>9</v>
      </c>
      <c r="F4275" s="62">
        <v>213.84</v>
      </c>
    </row>
    <row r="4276" spans="1:6" x14ac:dyDescent="0.35">
      <c r="A4276" s="1">
        <v>28</v>
      </c>
      <c r="B4276" s="1" t="s">
        <v>87</v>
      </c>
      <c r="C4276" s="218">
        <v>44952</v>
      </c>
      <c r="D4276" s="218">
        <v>44949</v>
      </c>
      <c r="E4276" s="1">
        <v>2</v>
      </c>
      <c r="F4276" s="62">
        <v>78.209999999999994</v>
      </c>
    </row>
    <row r="4277" spans="1:6" x14ac:dyDescent="0.35">
      <c r="A4277" s="1">
        <v>28</v>
      </c>
      <c r="B4277" s="1" t="s">
        <v>87</v>
      </c>
      <c r="C4277" s="218">
        <v>44952</v>
      </c>
      <c r="D4277" s="218">
        <v>44950</v>
      </c>
      <c r="E4277" s="1">
        <v>4</v>
      </c>
      <c r="F4277" s="62">
        <v>125.68</v>
      </c>
    </row>
    <row r="4278" spans="1:6" x14ac:dyDescent="0.35">
      <c r="A4278" s="1">
        <v>28</v>
      </c>
      <c r="B4278" s="1" t="s">
        <v>87</v>
      </c>
      <c r="C4278" s="218">
        <v>44952</v>
      </c>
      <c r="D4278" s="218">
        <v>44951</v>
      </c>
      <c r="E4278" s="1">
        <v>5</v>
      </c>
      <c r="F4278" s="62">
        <v>118.75</v>
      </c>
    </row>
    <row r="4279" spans="1:6" x14ac:dyDescent="0.35">
      <c r="A4279" s="1">
        <v>28</v>
      </c>
      <c r="B4279" s="1" t="s">
        <v>87</v>
      </c>
      <c r="C4279" s="218">
        <v>44952</v>
      </c>
      <c r="D4279" s="218">
        <v>44952</v>
      </c>
      <c r="E4279" s="1">
        <v>6</v>
      </c>
      <c r="F4279" s="62">
        <v>296.01</v>
      </c>
    </row>
    <row r="4280" spans="1:6" x14ac:dyDescent="0.35">
      <c r="A4280" s="1">
        <v>29</v>
      </c>
      <c r="B4280" s="1" t="s">
        <v>88</v>
      </c>
      <c r="C4280" s="218">
        <v>44881</v>
      </c>
      <c r="D4280" s="218">
        <v>44878</v>
      </c>
      <c r="E4280" s="1">
        <v>3</v>
      </c>
      <c r="F4280" s="62">
        <v>95.64</v>
      </c>
    </row>
    <row r="4281" spans="1:6" x14ac:dyDescent="0.35">
      <c r="A4281" s="1">
        <v>29</v>
      </c>
      <c r="B4281" s="1" t="s">
        <v>88</v>
      </c>
      <c r="C4281" s="218">
        <v>44881</v>
      </c>
      <c r="D4281" s="218">
        <v>44879</v>
      </c>
      <c r="E4281" s="1">
        <v>1</v>
      </c>
      <c r="F4281" s="62">
        <v>48.51</v>
      </c>
    </row>
    <row r="4282" spans="1:6" x14ac:dyDescent="0.35">
      <c r="A4282" s="1">
        <v>29</v>
      </c>
      <c r="B4282" s="1" t="s">
        <v>88</v>
      </c>
      <c r="C4282" s="218">
        <v>44881</v>
      </c>
      <c r="D4282" s="218">
        <v>44880</v>
      </c>
      <c r="E4282" s="1">
        <v>1</v>
      </c>
      <c r="F4282" s="62">
        <v>48.51</v>
      </c>
    </row>
    <row r="4283" spans="1:6" x14ac:dyDescent="0.35">
      <c r="A4283" s="1">
        <v>29</v>
      </c>
      <c r="B4283" s="1" t="s">
        <v>88</v>
      </c>
      <c r="C4283" s="218">
        <v>44883</v>
      </c>
      <c r="D4283" s="218">
        <v>44878</v>
      </c>
      <c r="E4283" s="1">
        <v>1</v>
      </c>
      <c r="F4283" s="62">
        <v>47.97</v>
      </c>
    </row>
    <row r="4284" spans="1:6" x14ac:dyDescent="0.35">
      <c r="A4284" s="1">
        <v>29</v>
      </c>
      <c r="B4284" s="1" t="s">
        <v>88</v>
      </c>
      <c r="C4284" s="218">
        <v>44883</v>
      </c>
      <c r="D4284" s="218">
        <v>44879</v>
      </c>
      <c r="E4284" s="1">
        <v>2</v>
      </c>
      <c r="F4284" s="62">
        <v>71.819999999999993</v>
      </c>
    </row>
    <row r="4285" spans="1:6" x14ac:dyDescent="0.35">
      <c r="A4285" s="1">
        <v>29</v>
      </c>
      <c r="B4285" s="1" t="s">
        <v>88</v>
      </c>
      <c r="C4285" s="218">
        <v>44883</v>
      </c>
      <c r="D4285" s="218">
        <v>44880</v>
      </c>
      <c r="E4285" s="1">
        <v>4</v>
      </c>
      <c r="F4285" s="62">
        <v>91.82</v>
      </c>
    </row>
    <row r="4286" spans="1:6" x14ac:dyDescent="0.35">
      <c r="A4286" s="1">
        <v>29</v>
      </c>
      <c r="B4286" s="1" t="s">
        <v>88</v>
      </c>
      <c r="C4286" s="218">
        <v>44884</v>
      </c>
      <c r="D4286" s="218">
        <v>44879</v>
      </c>
      <c r="E4286" s="1">
        <v>2</v>
      </c>
      <c r="F4286" s="62">
        <v>75.59</v>
      </c>
    </row>
    <row r="4287" spans="1:6" x14ac:dyDescent="0.35">
      <c r="A4287" s="1">
        <v>29</v>
      </c>
      <c r="B4287" s="1" t="s">
        <v>88</v>
      </c>
      <c r="C4287" s="218">
        <v>44884</v>
      </c>
      <c r="D4287" s="218">
        <v>44880</v>
      </c>
      <c r="E4287" s="1">
        <v>3</v>
      </c>
      <c r="F4287" s="62">
        <v>97.02</v>
      </c>
    </row>
    <row r="4288" spans="1:6" x14ac:dyDescent="0.35">
      <c r="A4288" s="1">
        <v>29</v>
      </c>
      <c r="B4288" s="1" t="s">
        <v>88</v>
      </c>
      <c r="C4288" s="218">
        <v>44885</v>
      </c>
      <c r="D4288" s="218">
        <v>44878</v>
      </c>
      <c r="E4288" s="1">
        <v>4</v>
      </c>
      <c r="F4288" s="62">
        <v>115.74</v>
      </c>
    </row>
    <row r="4289" spans="1:6" x14ac:dyDescent="0.35">
      <c r="A4289" s="1">
        <v>29</v>
      </c>
      <c r="B4289" s="1" t="s">
        <v>88</v>
      </c>
      <c r="C4289" s="218">
        <v>44885</v>
      </c>
      <c r="D4289" s="218">
        <v>44879</v>
      </c>
      <c r="E4289" s="1">
        <v>4</v>
      </c>
      <c r="F4289" s="62">
        <v>120.83</v>
      </c>
    </row>
    <row r="4290" spans="1:6" x14ac:dyDescent="0.35">
      <c r="A4290" s="1">
        <v>29</v>
      </c>
      <c r="B4290" s="1" t="s">
        <v>88</v>
      </c>
      <c r="C4290" s="218">
        <v>44885</v>
      </c>
      <c r="D4290" s="218">
        <v>44880</v>
      </c>
      <c r="E4290" s="1">
        <v>3</v>
      </c>
      <c r="F4290" s="62">
        <v>66.430000000000007</v>
      </c>
    </row>
    <row r="4291" spans="1:6" x14ac:dyDescent="0.35">
      <c r="A4291" s="1">
        <v>29</v>
      </c>
      <c r="B4291" s="1" t="s">
        <v>88</v>
      </c>
      <c r="C4291" s="218">
        <v>44885</v>
      </c>
      <c r="D4291" s="218">
        <v>44882</v>
      </c>
      <c r="E4291" s="1">
        <v>3</v>
      </c>
      <c r="F4291" s="62">
        <v>71.180000000000007</v>
      </c>
    </row>
    <row r="4292" spans="1:6" x14ac:dyDescent="0.35">
      <c r="A4292" s="1">
        <v>29</v>
      </c>
      <c r="B4292" s="1" t="s">
        <v>88</v>
      </c>
      <c r="C4292" s="218">
        <v>44886</v>
      </c>
      <c r="D4292" s="218">
        <v>44880</v>
      </c>
      <c r="E4292" s="1">
        <v>3</v>
      </c>
      <c r="F4292" s="62">
        <v>64.150000000000006</v>
      </c>
    </row>
    <row r="4293" spans="1:6" x14ac:dyDescent="0.35">
      <c r="A4293" s="1">
        <v>29</v>
      </c>
      <c r="B4293" s="1" t="s">
        <v>88</v>
      </c>
      <c r="C4293" s="218">
        <v>44886</v>
      </c>
      <c r="D4293" s="218">
        <v>44882</v>
      </c>
      <c r="E4293" s="1">
        <v>3</v>
      </c>
      <c r="F4293" s="62">
        <v>96.57</v>
      </c>
    </row>
    <row r="4294" spans="1:6" x14ac:dyDescent="0.35">
      <c r="A4294" s="1">
        <v>29</v>
      </c>
      <c r="B4294" s="1" t="s">
        <v>88</v>
      </c>
      <c r="C4294" s="218">
        <v>44887</v>
      </c>
      <c r="D4294" s="218">
        <v>44879</v>
      </c>
      <c r="E4294" s="1">
        <v>2</v>
      </c>
      <c r="F4294" s="62">
        <v>47.52</v>
      </c>
    </row>
    <row r="4295" spans="1:6" x14ac:dyDescent="0.35">
      <c r="A4295" s="1">
        <v>29</v>
      </c>
      <c r="B4295" s="1" t="s">
        <v>88</v>
      </c>
      <c r="C4295" s="218">
        <v>44887</v>
      </c>
      <c r="D4295" s="218">
        <v>44880</v>
      </c>
      <c r="E4295" s="1">
        <v>2</v>
      </c>
      <c r="F4295" s="62">
        <v>47.37</v>
      </c>
    </row>
    <row r="4296" spans="1:6" x14ac:dyDescent="0.35">
      <c r="A4296" s="1">
        <v>29</v>
      </c>
      <c r="B4296" s="1" t="s">
        <v>88</v>
      </c>
      <c r="C4296" s="218">
        <v>44887</v>
      </c>
      <c r="D4296" s="218">
        <v>44882</v>
      </c>
      <c r="E4296" s="1">
        <v>2</v>
      </c>
      <c r="F4296" s="62">
        <v>44.95</v>
      </c>
    </row>
    <row r="4297" spans="1:6" x14ac:dyDescent="0.35">
      <c r="A4297" s="1">
        <v>29</v>
      </c>
      <c r="B4297" s="1" t="s">
        <v>88</v>
      </c>
      <c r="C4297" s="218">
        <v>44887</v>
      </c>
      <c r="D4297" s="218">
        <v>44887</v>
      </c>
      <c r="E4297" s="1">
        <v>1</v>
      </c>
      <c r="F4297" s="62">
        <v>49.99</v>
      </c>
    </row>
    <row r="4298" spans="1:6" x14ac:dyDescent="0.35">
      <c r="A4298" s="1">
        <v>29</v>
      </c>
      <c r="B4298" s="1" t="s">
        <v>88</v>
      </c>
      <c r="C4298" s="218">
        <v>44888</v>
      </c>
      <c r="D4298" s="218">
        <v>44879</v>
      </c>
      <c r="E4298" s="1">
        <v>1</v>
      </c>
      <c r="F4298" s="62">
        <v>23.76</v>
      </c>
    </row>
    <row r="4299" spans="1:6" x14ac:dyDescent="0.35">
      <c r="A4299" s="1">
        <v>29</v>
      </c>
      <c r="B4299" s="1" t="s">
        <v>88</v>
      </c>
      <c r="C4299" s="218">
        <v>44888</v>
      </c>
      <c r="D4299" s="218">
        <v>44880</v>
      </c>
      <c r="E4299" s="1">
        <v>1</v>
      </c>
      <c r="F4299" s="62">
        <v>20.05</v>
      </c>
    </row>
    <row r="4300" spans="1:6" x14ac:dyDescent="0.35">
      <c r="A4300" s="1">
        <v>29</v>
      </c>
      <c r="B4300" s="1" t="s">
        <v>88</v>
      </c>
      <c r="C4300" s="218">
        <v>44888</v>
      </c>
      <c r="D4300" s="218">
        <v>44882</v>
      </c>
      <c r="E4300" s="1">
        <v>4</v>
      </c>
      <c r="F4300" s="62">
        <v>143.79</v>
      </c>
    </row>
    <row r="4301" spans="1:6" x14ac:dyDescent="0.35">
      <c r="A4301" s="1">
        <v>29</v>
      </c>
      <c r="B4301" s="1" t="s">
        <v>88</v>
      </c>
      <c r="C4301" s="218">
        <v>44888</v>
      </c>
      <c r="D4301" s="218">
        <v>44886</v>
      </c>
      <c r="E4301" s="1">
        <v>1</v>
      </c>
      <c r="F4301" s="62">
        <v>50.09</v>
      </c>
    </row>
    <row r="4302" spans="1:6" x14ac:dyDescent="0.35">
      <c r="A4302" s="1">
        <v>29</v>
      </c>
      <c r="B4302" s="1" t="s">
        <v>88</v>
      </c>
      <c r="C4302" s="218">
        <v>44888</v>
      </c>
      <c r="D4302" s="218">
        <v>44887</v>
      </c>
      <c r="E4302" s="1">
        <v>1</v>
      </c>
      <c r="F4302" s="62">
        <v>23.76</v>
      </c>
    </row>
    <row r="4303" spans="1:6" x14ac:dyDescent="0.35">
      <c r="A4303" s="1">
        <v>29</v>
      </c>
      <c r="B4303" s="1" t="s">
        <v>88</v>
      </c>
      <c r="C4303" s="218">
        <v>44888</v>
      </c>
      <c r="D4303" s="218">
        <v>44888</v>
      </c>
      <c r="E4303" s="1">
        <v>2</v>
      </c>
      <c r="F4303" s="62">
        <v>73.459999999999994</v>
      </c>
    </row>
    <row r="4304" spans="1:6" x14ac:dyDescent="0.35">
      <c r="A4304" s="1">
        <v>29</v>
      </c>
      <c r="B4304" s="1" t="s">
        <v>88</v>
      </c>
      <c r="C4304" s="218">
        <v>44889</v>
      </c>
      <c r="D4304" s="218">
        <v>44880</v>
      </c>
      <c r="E4304" s="1">
        <v>2</v>
      </c>
      <c r="F4304" s="62">
        <v>47.42</v>
      </c>
    </row>
    <row r="4305" spans="1:6" x14ac:dyDescent="0.35">
      <c r="A4305" s="1">
        <v>29</v>
      </c>
      <c r="B4305" s="1" t="s">
        <v>88</v>
      </c>
      <c r="C4305" s="218">
        <v>44889</v>
      </c>
      <c r="D4305" s="218">
        <v>44882</v>
      </c>
      <c r="E4305" s="1">
        <v>1</v>
      </c>
      <c r="F4305" s="62">
        <v>23.76</v>
      </c>
    </row>
    <row r="4306" spans="1:6" x14ac:dyDescent="0.35">
      <c r="A4306" s="1">
        <v>29</v>
      </c>
      <c r="B4306" s="1" t="s">
        <v>88</v>
      </c>
      <c r="C4306" s="218">
        <v>44889</v>
      </c>
      <c r="D4306" s="218">
        <v>44886</v>
      </c>
      <c r="E4306" s="1">
        <v>2</v>
      </c>
      <c r="F4306" s="62">
        <v>73.75</v>
      </c>
    </row>
    <row r="4307" spans="1:6" x14ac:dyDescent="0.35">
      <c r="A4307" s="1">
        <v>29</v>
      </c>
      <c r="B4307" s="1" t="s">
        <v>88</v>
      </c>
      <c r="C4307" s="218">
        <v>44889</v>
      </c>
      <c r="D4307" s="218">
        <v>44887</v>
      </c>
      <c r="E4307" s="1">
        <v>1</v>
      </c>
      <c r="F4307" s="62">
        <v>50.09</v>
      </c>
    </row>
    <row r="4308" spans="1:6" x14ac:dyDescent="0.35">
      <c r="A4308" s="1">
        <v>29</v>
      </c>
      <c r="B4308" s="1" t="s">
        <v>88</v>
      </c>
      <c r="C4308" s="218">
        <v>44889</v>
      </c>
      <c r="D4308" s="218">
        <v>44888</v>
      </c>
      <c r="E4308" s="1">
        <v>4</v>
      </c>
      <c r="F4308" s="62">
        <v>125.53</v>
      </c>
    </row>
    <row r="4309" spans="1:6" x14ac:dyDescent="0.35">
      <c r="A4309" s="1">
        <v>29</v>
      </c>
      <c r="B4309" s="1" t="s">
        <v>88</v>
      </c>
      <c r="C4309" s="218">
        <v>44889</v>
      </c>
      <c r="D4309" s="218">
        <v>44889</v>
      </c>
      <c r="E4309" s="1">
        <v>4</v>
      </c>
      <c r="F4309" s="62">
        <v>115.03</v>
      </c>
    </row>
    <row r="4310" spans="1:6" x14ac:dyDescent="0.35">
      <c r="A4310" s="1">
        <v>29</v>
      </c>
      <c r="B4310" s="1" t="s">
        <v>88</v>
      </c>
      <c r="C4310" s="218">
        <v>44890</v>
      </c>
      <c r="D4310" s="218">
        <v>44889</v>
      </c>
      <c r="E4310" s="1">
        <v>7</v>
      </c>
      <c r="F4310" s="62">
        <v>195.32</v>
      </c>
    </row>
    <row r="4311" spans="1:6" x14ac:dyDescent="0.35">
      <c r="A4311" s="1">
        <v>29</v>
      </c>
      <c r="B4311" s="1" t="s">
        <v>88</v>
      </c>
      <c r="C4311" s="218">
        <v>44891</v>
      </c>
      <c r="D4311" s="218">
        <v>44889</v>
      </c>
      <c r="E4311" s="1">
        <v>7</v>
      </c>
      <c r="F4311" s="62">
        <v>212</v>
      </c>
    </row>
    <row r="4312" spans="1:6" x14ac:dyDescent="0.35">
      <c r="A4312" s="1">
        <v>29</v>
      </c>
      <c r="B4312" s="1" t="s">
        <v>88</v>
      </c>
      <c r="C4312" s="218">
        <v>44891</v>
      </c>
      <c r="D4312" s="218">
        <v>44891</v>
      </c>
      <c r="E4312" s="1">
        <v>7</v>
      </c>
      <c r="F4312" s="62">
        <v>196.81</v>
      </c>
    </row>
    <row r="4313" spans="1:6" x14ac:dyDescent="0.35">
      <c r="A4313" s="1">
        <v>29</v>
      </c>
      <c r="B4313" s="1" t="s">
        <v>88</v>
      </c>
      <c r="C4313" s="218">
        <v>44892</v>
      </c>
      <c r="D4313" s="218">
        <v>44888</v>
      </c>
      <c r="E4313" s="1">
        <v>1</v>
      </c>
      <c r="F4313" s="62">
        <v>23.76</v>
      </c>
    </row>
    <row r="4314" spans="1:6" x14ac:dyDescent="0.35">
      <c r="A4314" s="1">
        <v>29</v>
      </c>
      <c r="B4314" s="1" t="s">
        <v>88</v>
      </c>
      <c r="C4314" s="218">
        <v>44892</v>
      </c>
      <c r="D4314" s="218">
        <v>44889</v>
      </c>
      <c r="E4314" s="1">
        <v>2</v>
      </c>
      <c r="F4314" s="62">
        <v>44.7</v>
      </c>
    </row>
    <row r="4315" spans="1:6" x14ac:dyDescent="0.35">
      <c r="A4315" s="1">
        <v>29</v>
      </c>
      <c r="B4315" s="1" t="s">
        <v>88</v>
      </c>
      <c r="C4315" s="218">
        <v>44892</v>
      </c>
      <c r="D4315" s="218">
        <v>44891</v>
      </c>
      <c r="E4315" s="1">
        <v>1</v>
      </c>
      <c r="F4315" s="62">
        <v>20.2</v>
      </c>
    </row>
    <row r="4316" spans="1:6" x14ac:dyDescent="0.35">
      <c r="A4316" s="1">
        <v>29</v>
      </c>
      <c r="B4316" s="1" t="s">
        <v>88</v>
      </c>
      <c r="C4316" s="218">
        <v>44892</v>
      </c>
      <c r="D4316" s="218">
        <v>44892</v>
      </c>
      <c r="E4316" s="1">
        <v>4</v>
      </c>
      <c r="F4316" s="62">
        <v>125.63</v>
      </c>
    </row>
    <row r="4317" spans="1:6" x14ac:dyDescent="0.35">
      <c r="A4317" s="1">
        <v>29</v>
      </c>
      <c r="B4317" s="1" t="s">
        <v>88</v>
      </c>
      <c r="C4317" s="218">
        <v>44893</v>
      </c>
      <c r="D4317" s="218">
        <v>44889</v>
      </c>
      <c r="E4317" s="1">
        <v>4</v>
      </c>
      <c r="F4317" s="62">
        <v>94.2</v>
      </c>
    </row>
    <row r="4318" spans="1:6" x14ac:dyDescent="0.35">
      <c r="A4318" s="1">
        <v>29</v>
      </c>
      <c r="B4318" s="1" t="s">
        <v>88</v>
      </c>
      <c r="C4318" s="218">
        <v>44893</v>
      </c>
      <c r="D4318" s="218">
        <v>44891</v>
      </c>
      <c r="E4318" s="1">
        <v>1</v>
      </c>
      <c r="F4318" s="62">
        <v>23.76</v>
      </c>
    </row>
    <row r="4319" spans="1:6" x14ac:dyDescent="0.35">
      <c r="A4319" s="1">
        <v>29</v>
      </c>
      <c r="B4319" s="1" t="s">
        <v>88</v>
      </c>
      <c r="C4319" s="218">
        <v>44893</v>
      </c>
      <c r="D4319" s="218">
        <v>44892</v>
      </c>
      <c r="E4319" s="1">
        <v>3</v>
      </c>
      <c r="F4319" s="62">
        <v>101.87</v>
      </c>
    </row>
    <row r="4320" spans="1:6" x14ac:dyDescent="0.35">
      <c r="A4320" s="1">
        <v>29</v>
      </c>
      <c r="B4320" s="1" t="s">
        <v>88</v>
      </c>
      <c r="C4320" s="218">
        <v>44893</v>
      </c>
      <c r="D4320" s="218">
        <v>44893</v>
      </c>
      <c r="E4320" s="1">
        <v>3</v>
      </c>
      <c r="F4320" s="62">
        <v>132.26</v>
      </c>
    </row>
    <row r="4321" spans="1:6" x14ac:dyDescent="0.35">
      <c r="A4321" s="1">
        <v>29</v>
      </c>
      <c r="B4321" s="1" t="s">
        <v>88</v>
      </c>
      <c r="C4321" s="218">
        <v>44894</v>
      </c>
      <c r="D4321" s="218">
        <v>44892</v>
      </c>
      <c r="E4321" s="1">
        <v>3</v>
      </c>
      <c r="F4321" s="62">
        <v>97.02</v>
      </c>
    </row>
    <row r="4322" spans="1:6" x14ac:dyDescent="0.35">
      <c r="A4322" s="1">
        <v>29</v>
      </c>
      <c r="B4322" s="1" t="s">
        <v>88</v>
      </c>
      <c r="C4322" s="218">
        <v>44894</v>
      </c>
      <c r="D4322" s="218">
        <v>44893</v>
      </c>
      <c r="E4322" s="1">
        <v>1</v>
      </c>
      <c r="F4322" s="62">
        <v>23.76</v>
      </c>
    </row>
    <row r="4323" spans="1:6" x14ac:dyDescent="0.35">
      <c r="A4323" s="1">
        <v>29</v>
      </c>
      <c r="B4323" s="1" t="s">
        <v>88</v>
      </c>
      <c r="C4323" s="218">
        <v>44894</v>
      </c>
      <c r="D4323" s="218">
        <v>44894</v>
      </c>
      <c r="E4323" s="1">
        <v>2</v>
      </c>
      <c r="F4323" s="62">
        <v>101.57</v>
      </c>
    </row>
    <row r="4324" spans="1:6" x14ac:dyDescent="0.35">
      <c r="A4324" s="1">
        <v>29</v>
      </c>
      <c r="B4324" s="1" t="s">
        <v>88</v>
      </c>
      <c r="C4324" s="218">
        <v>44895</v>
      </c>
      <c r="D4324" s="218">
        <v>44893</v>
      </c>
      <c r="E4324" s="1">
        <v>1</v>
      </c>
      <c r="F4324" s="62">
        <v>54.45</v>
      </c>
    </row>
    <row r="4325" spans="1:6" x14ac:dyDescent="0.35">
      <c r="A4325" s="1">
        <v>29</v>
      </c>
      <c r="B4325" s="1" t="s">
        <v>88</v>
      </c>
      <c r="C4325" s="218">
        <v>44895</v>
      </c>
      <c r="D4325" s="218">
        <v>44894</v>
      </c>
      <c r="E4325" s="1">
        <v>3</v>
      </c>
      <c r="F4325" s="62">
        <v>128.69999999999999</v>
      </c>
    </row>
    <row r="4326" spans="1:6" x14ac:dyDescent="0.35">
      <c r="A4326" s="1">
        <v>29</v>
      </c>
      <c r="B4326" s="1" t="s">
        <v>88</v>
      </c>
      <c r="C4326" s="218">
        <v>44896</v>
      </c>
      <c r="D4326" s="218">
        <v>44892</v>
      </c>
      <c r="E4326" s="1">
        <v>2</v>
      </c>
      <c r="F4326" s="62">
        <v>43.86</v>
      </c>
    </row>
    <row r="4327" spans="1:6" x14ac:dyDescent="0.35">
      <c r="A4327" s="1">
        <v>29</v>
      </c>
      <c r="B4327" s="1" t="s">
        <v>88</v>
      </c>
      <c r="C4327" s="218">
        <v>44896</v>
      </c>
      <c r="D4327" s="218">
        <v>44894</v>
      </c>
      <c r="E4327" s="1">
        <v>1</v>
      </c>
      <c r="F4327" s="62">
        <v>23.76</v>
      </c>
    </row>
    <row r="4328" spans="1:6" x14ac:dyDescent="0.35">
      <c r="A4328" s="1">
        <v>29</v>
      </c>
      <c r="B4328" s="1" t="s">
        <v>88</v>
      </c>
      <c r="C4328" s="218">
        <v>44896</v>
      </c>
      <c r="D4328" s="218">
        <v>44895</v>
      </c>
      <c r="E4328" s="1">
        <v>1</v>
      </c>
      <c r="F4328" s="62">
        <v>23.76</v>
      </c>
    </row>
    <row r="4329" spans="1:6" x14ac:dyDescent="0.35">
      <c r="A4329" s="1">
        <v>29</v>
      </c>
      <c r="B4329" s="1" t="s">
        <v>88</v>
      </c>
      <c r="C4329" s="218">
        <v>44896</v>
      </c>
      <c r="D4329" s="218">
        <v>44896</v>
      </c>
      <c r="E4329" s="1">
        <v>2</v>
      </c>
      <c r="F4329" s="62">
        <v>102.16</v>
      </c>
    </row>
    <row r="4330" spans="1:6" x14ac:dyDescent="0.35">
      <c r="A4330" s="1">
        <v>29</v>
      </c>
      <c r="B4330" s="1" t="s">
        <v>88</v>
      </c>
      <c r="C4330" s="218">
        <v>44897</v>
      </c>
      <c r="D4330" s="218">
        <v>44892</v>
      </c>
      <c r="E4330" s="1">
        <v>3</v>
      </c>
      <c r="F4330" s="62">
        <v>67.12</v>
      </c>
    </row>
    <row r="4331" spans="1:6" x14ac:dyDescent="0.35">
      <c r="A4331" s="1">
        <v>29</v>
      </c>
      <c r="B4331" s="1" t="s">
        <v>88</v>
      </c>
      <c r="C4331" s="218">
        <v>44897</v>
      </c>
      <c r="D4331" s="218">
        <v>44893</v>
      </c>
      <c r="E4331" s="1">
        <v>2</v>
      </c>
      <c r="F4331" s="62">
        <v>44.6</v>
      </c>
    </row>
    <row r="4332" spans="1:6" x14ac:dyDescent="0.35">
      <c r="A4332" s="1">
        <v>29</v>
      </c>
      <c r="B4332" s="1" t="s">
        <v>88</v>
      </c>
      <c r="C4332" s="218">
        <v>44897</v>
      </c>
      <c r="D4332" s="218">
        <v>44895</v>
      </c>
      <c r="E4332" s="1">
        <v>1</v>
      </c>
      <c r="F4332" s="62">
        <v>21.98</v>
      </c>
    </row>
    <row r="4333" spans="1:6" x14ac:dyDescent="0.35">
      <c r="A4333" s="1">
        <v>29</v>
      </c>
      <c r="B4333" s="1" t="s">
        <v>88</v>
      </c>
      <c r="C4333" s="218">
        <v>44897</v>
      </c>
      <c r="D4333" s="218">
        <v>44896</v>
      </c>
      <c r="E4333" s="1">
        <v>3</v>
      </c>
      <c r="F4333" s="62">
        <v>71.28</v>
      </c>
    </row>
    <row r="4334" spans="1:6" x14ac:dyDescent="0.35">
      <c r="A4334" s="1">
        <v>29</v>
      </c>
      <c r="B4334" s="1" t="s">
        <v>88</v>
      </c>
      <c r="C4334" s="218">
        <v>44898</v>
      </c>
      <c r="D4334" s="218">
        <v>44894</v>
      </c>
      <c r="E4334" s="1">
        <v>2</v>
      </c>
      <c r="F4334" s="62">
        <v>43.86</v>
      </c>
    </row>
    <row r="4335" spans="1:6" x14ac:dyDescent="0.35">
      <c r="A4335" s="1">
        <v>29</v>
      </c>
      <c r="B4335" s="1" t="s">
        <v>88</v>
      </c>
      <c r="C4335" s="218">
        <v>44898</v>
      </c>
      <c r="D4335" s="218">
        <v>44895</v>
      </c>
      <c r="E4335" s="1">
        <v>1</v>
      </c>
      <c r="F4335" s="62">
        <v>50.09</v>
      </c>
    </row>
    <row r="4336" spans="1:6" x14ac:dyDescent="0.35">
      <c r="A4336" s="1">
        <v>29</v>
      </c>
      <c r="B4336" s="1" t="s">
        <v>88</v>
      </c>
      <c r="C4336" s="218">
        <v>44898</v>
      </c>
      <c r="D4336" s="218">
        <v>44896</v>
      </c>
      <c r="E4336" s="1">
        <v>1</v>
      </c>
      <c r="F4336" s="62">
        <v>23.17</v>
      </c>
    </row>
    <row r="4337" spans="1:6" x14ac:dyDescent="0.35">
      <c r="A4337" s="1">
        <v>29</v>
      </c>
      <c r="B4337" s="1" t="s">
        <v>88</v>
      </c>
      <c r="C4337" s="218">
        <v>44898</v>
      </c>
      <c r="D4337" s="218">
        <v>44897</v>
      </c>
      <c r="E4337" s="1">
        <v>2</v>
      </c>
      <c r="F4337" s="62">
        <v>98.51</v>
      </c>
    </row>
    <row r="4338" spans="1:6" x14ac:dyDescent="0.35">
      <c r="A4338" s="1">
        <v>29</v>
      </c>
      <c r="B4338" s="1" t="s">
        <v>88</v>
      </c>
      <c r="C4338" s="218">
        <v>44899</v>
      </c>
      <c r="D4338" s="218">
        <v>44894</v>
      </c>
      <c r="E4338" s="1">
        <v>2</v>
      </c>
      <c r="F4338" s="62">
        <v>71.77</v>
      </c>
    </row>
    <row r="4339" spans="1:6" x14ac:dyDescent="0.35">
      <c r="A4339" s="1">
        <v>29</v>
      </c>
      <c r="B4339" s="1" t="s">
        <v>88</v>
      </c>
      <c r="C4339" s="218">
        <v>44899</v>
      </c>
      <c r="D4339" s="218">
        <v>44895</v>
      </c>
      <c r="E4339" s="1">
        <v>2</v>
      </c>
      <c r="F4339" s="62">
        <v>72.62</v>
      </c>
    </row>
    <row r="4340" spans="1:6" x14ac:dyDescent="0.35">
      <c r="A4340" s="1">
        <v>29</v>
      </c>
      <c r="B4340" s="1" t="s">
        <v>88</v>
      </c>
      <c r="C4340" s="218">
        <v>44899</v>
      </c>
      <c r="D4340" s="218">
        <v>44896</v>
      </c>
      <c r="E4340" s="1">
        <v>2</v>
      </c>
      <c r="F4340" s="62">
        <v>108.01</v>
      </c>
    </row>
    <row r="4341" spans="1:6" x14ac:dyDescent="0.35">
      <c r="A4341" s="1">
        <v>29</v>
      </c>
      <c r="B4341" s="1" t="s">
        <v>88</v>
      </c>
      <c r="C4341" s="218">
        <v>44900</v>
      </c>
      <c r="D4341" s="218">
        <v>44896</v>
      </c>
      <c r="E4341" s="1">
        <v>4</v>
      </c>
      <c r="F4341" s="62">
        <v>119.64</v>
      </c>
    </row>
    <row r="4342" spans="1:6" x14ac:dyDescent="0.35">
      <c r="A4342" s="1">
        <v>29</v>
      </c>
      <c r="B4342" s="1" t="s">
        <v>88</v>
      </c>
      <c r="C4342" s="218">
        <v>44900</v>
      </c>
      <c r="D4342" s="218">
        <v>44897</v>
      </c>
      <c r="E4342" s="1">
        <v>6</v>
      </c>
      <c r="F4342" s="62">
        <v>229.67</v>
      </c>
    </row>
    <row r="4343" spans="1:6" x14ac:dyDescent="0.35">
      <c r="A4343" s="1">
        <v>29</v>
      </c>
      <c r="B4343" s="1" t="s">
        <v>88</v>
      </c>
      <c r="C4343" s="218">
        <v>44902</v>
      </c>
      <c r="D4343" s="218">
        <v>44896</v>
      </c>
      <c r="E4343" s="1">
        <v>1</v>
      </c>
      <c r="F4343" s="62">
        <v>23.76</v>
      </c>
    </row>
    <row r="4344" spans="1:6" x14ac:dyDescent="0.35">
      <c r="A4344" s="1">
        <v>29</v>
      </c>
      <c r="B4344" s="1" t="s">
        <v>88</v>
      </c>
      <c r="C4344" s="218">
        <v>44902</v>
      </c>
      <c r="D4344" s="218">
        <v>44897</v>
      </c>
      <c r="E4344" s="1">
        <v>2</v>
      </c>
      <c r="F4344" s="62">
        <v>103.41</v>
      </c>
    </row>
    <row r="4345" spans="1:6" x14ac:dyDescent="0.35">
      <c r="A4345" s="1">
        <v>29</v>
      </c>
      <c r="B4345" s="1" t="s">
        <v>88</v>
      </c>
      <c r="C4345" s="218">
        <v>44902</v>
      </c>
      <c r="D4345" s="218">
        <v>44899</v>
      </c>
      <c r="E4345" s="1">
        <v>5</v>
      </c>
      <c r="F4345" s="62">
        <v>115.43</v>
      </c>
    </row>
    <row r="4346" spans="1:6" x14ac:dyDescent="0.35">
      <c r="A4346" s="1">
        <v>29</v>
      </c>
      <c r="B4346" s="1" t="s">
        <v>88</v>
      </c>
      <c r="C4346" s="218">
        <v>44902</v>
      </c>
      <c r="D4346" s="218">
        <v>44900</v>
      </c>
      <c r="E4346" s="1">
        <v>3</v>
      </c>
      <c r="F4346" s="62">
        <v>131.03</v>
      </c>
    </row>
    <row r="4347" spans="1:6" x14ac:dyDescent="0.35">
      <c r="A4347" s="1">
        <v>29</v>
      </c>
      <c r="B4347" s="1" t="s">
        <v>88</v>
      </c>
      <c r="C4347" s="218">
        <v>44902</v>
      </c>
      <c r="D4347" s="218">
        <v>44901</v>
      </c>
      <c r="E4347" s="1">
        <v>6</v>
      </c>
      <c r="F4347" s="62">
        <v>229.92</v>
      </c>
    </row>
    <row r="4348" spans="1:6" x14ac:dyDescent="0.35">
      <c r="A4348" s="1">
        <v>29</v>
      </c>
      <c r="B4348" s="1" t="s">
        <v>88</v>
      </c>
      <c r="C4348" s="218">
        <v>44902</v>
      </c>
      <c r="D4348" s="218">
        <v>44902</v>
      </c>
      <c r="E4348" s="1">
        <v>5</v>
      </c>
      <c r="F4348" s="62">
        <v>149.09</v>
      </c>
    </row>
    <row r="4349" spans="1:6" x14ac:dyDescent="0.35">
      <c r="A4349" s="1">
        <v>29</v>
      </c>
      <c r="B4349" s="1" t="s">
        <v>88</v>
      </c>
      <c r="C4349" s="218">
        <v>44903</v>
      </c>
      <c r="D4349" s="218">
        <v>44899</v>
      </c>
      <c r="E4349" s="1">
        <v>1</v>
      </c>
      <c r="F4349" s="62">
        <v>52.77</v>
      </c>
    </row>
    <row r="4350" spans="1:6" x14ac:dyDescent="0.35">
      <c r="A4350" s="1">
        <v>29</v>
      </c>
      <c r="B4350" s="1" t="s">
        <v>88</v>
      </c>
      <c r="C4350" s="218">
        <v>44903</v>
      </c>
      <c r="D4350" s="218">
        <v>44900</v>
      </c>
      <c r="E4350" s="1">
        <v>2</v>
      </c>
      <c r="F4350" s="62">
        <v>72.12</v>
      </c>
    </row>
    <row r="4351" spans="1:6" x14ac:dyDescent="0.35">
      <c r="A4351" s="1">
        <v>29</v>
      </c>
      <c r="B4351" s="1" t="s">
        <v>88</v>
      </c>
      <c r="C4351" s="218">
        <v>44903</v>
      </c>
      <c r="D4351" s="218">
        <v>44901</v>
      </c>
      <c r="E4351" s="1">
        <v>2</v>
      </c>
      <c r="F4351" s="62">
        <v>38.020000000000003</v>
      </c>
    </row>
    <row r="4352" spans="1:6" x14ac:dyDescent="0.35">
      <c r="A4352" s="1">
        <v>29</v>
      </c>
      <c r="B4352" s="1" t="s">
        <v>88</v>
      </c>
      <c r="C4352" s="218">
        <v>44903</v>
      </c>
      <c r="D4352" s="218">
        <v>44902</v>
      </c>
      <c r="E4352" s="1">
        <v>3</v>
      </c>
      <c r="F4352" s="62">
        <v>68.56</v>
      </c>
    </row>
    <row r="4353" spans="1:6" x14ac:dyDescent="0.35">
      <c r="A4353" s="1">
        <v>29</v>
      </c>
      <c r="B4353" s="1" t="s">
        <v>88</v>
      </c>
      <c r="C4353" s="218">
        <v>44903</v>
      </c>
      <c r="D4353" s="218">
        <v>44903</v>
      </c>
      <c r="E4353" s="1">
        <v>5</v>
      </c>
      <c r="F4353" s="62">
        <v>148.5</v>
      </c>
    </row>
    <row r="4354" spans="1:6" x14ac:dyDescent="0.35">
      <c r="A4354" s="1">
        <v>29</v>
      </c>
      <c r="B4354" s="1" t="s">
        <v>88</v>
      </c>
      <c r="C4354" s="218">
        <v>44905</v>
      </c>
      <c r="D4354" s="218">
        <v>44903</v>
      </c>
      <c r="E4354" s="1">
        <v>2</v>
      </c>
      <c r="F4354" s="62">
        <v>47.42</v>
      </c>
    </row>
    <row r="4355" spans="1:6" x14ac:dyDescent="0.35">
      <c r="A4355" s="1">
        <v>29</v>
      </c>
      <c r="B4355" s="1" t="s">
        <v>88</v>
      </c>
      <c r="C4355" s="218">
        <v>44905</v>
      </c>
      <c r="D4355" s="218">
        <v>44904</v>
      </c>
      <c r="E4355" s="1">
        <v>6</v>
      </c>
      <c r="F4355" s="62">
        <v>172.16</v>
      </c>
    </row>
    <row r="4356" spans="1:6" x14ac:dyDescent="0.35">
      <c r="A4356" s="1">
        <v>29</v>
      </c>
      <c r="B4356" s="1" t="s">
        <v>88</v>
      </c>
      <c r="C4356" s="218">
        <v>44905</v>
      </c>
      <c r="D4356" s="218">
        <v>44905</v>
      </c>
      <c r="E4356" s="1">
        <v>6</v>
      </c>
      <c r="F4356" s="62">
        <v>234.63</v>
      </c>
    </row>
    <row r="4357" spans="1:6" x14ac:dyDescent="0.35">
      <c r="A4357" s="1">
        <v>29</v>
      </c>
      <c r="B4357" s="1" t="s">
        <v>88</v>
      </c>
      <c r="C4357" s="218">
        <v>44906</v>
      </c>
      <c r="D4357" s="218">
        <v>44902</v>
      </c>
      <c r="E4357" s="1">
        <v>1</v>
      </c>
      <c r="F4357" s="62">
        <v>53.91</v>
      </c>
    </row>
    <row r="4358" spans="1:6" x14ac:dyDescent="0.35">
      <c r="A4358" s="1">
        <v>29</v>
      </c>
      <c r="B4358" s="1" t="s">
        <v>88</v>
      </c>
      <c r="C4358" s="218">
        <v>44906</v>
      </c>
      <c r="D4358" s="218">
        <v>44903</v>
      </c>
      <c r="E4358" s="1">
        <v>2</v>
      </c>
      <c r="F4358" s="62">
        <v>45.64</v>
      </c>
    </row>
    <row r="4359" spans="1:6" x14ac:dyDescent="0.35">
      <c r="A4359" s="1">
        <v>29</v>
      </c>
      <c r="B4359" s="1" t="s">
        <v>88</v>
      </c>
      <c r="C4359" s="218">
        <v>44906</v>
      </c>
      <c r="D4359" s="218">
        <v>44904</v>
      </c>
      <c r="E4359" s="1">
        <v>2</v>
      </c>
      <c r="F4359" s="62">
        <v>78.209999999999994</v>
      </c>
    </row>
    <row r="4360" spans="1:6" x14ac:dyDescent="0.35">
      <c r="A4360" s="1">
        <v>29</v>
      </c>
      <c r="B4360" s="1" t="s">
        <v>88</v>
      </c>
      <c r="C4360" s="218">
        <v>44906</v>
      </c>
      <c r="D4360" s="218">
        <v>44905</v>
      </c>
      <c r="E4360" s="1">
        <v>3</v>
      </c>
      <c r="F4360" s="62">
        <v>101.92</v>
      </c>
    </row>
    <row r="4361" spans="1:6" x14ac:dyDescent="0.35">
      <c r="A4361" s="1">
        <v>29</v>
      </c>
      <c r="B4361" s="1" t="s">
        <v>88</v>
      </c>
      <c r="C4361" s="218">
        <v>44906</v>
      </c>
      <c r="D4361" s="218">
        <v>44906</v>
      </c>
      <c r="E4361" s="1">
        <v>7</v>
      </c>
      <c r="F4361" s="62">
        <v>257.83999999999997</v>
      </c>
    </row>
    <row r="4362" spans="1:6" x14ac:dyDescent="0.35">
      <c r="A4362" s="1">
        <v>29</v>
      </c>
      <c r="B4362" s="1" t="s">
        <v>88</v>
      </c>
      <c r="C4362" s="218">
        <v>44907</v>
      </c>
      <c r="D4362" s="218">
        <v>44904</v>
      </c>
      <c r="E4362" s="1">
        <v>1</v>
      </c>
      <c r="F4362" s="62">
        <v>54.45</v>
      </c>
    </row>
    <row r="4363" spans="1:6" x14ac:dyDescent="0.35">
      <c r="A4363" s="1">
        <v>29</v>
      </c>
      <c r="B4363" s="1" t="s">
        <v>88</v>
      </c>
      <c r="C4363" s="218">
        <v>44907</v>
      </c>
      <c r="D4363" s="218">
        <v>44906</v>
      </c>
      <c r="E4363" s="1">
        <v>1</v>
      </c>
      <c r="F4363" s="62">
        <v>54.35</v>
      </c>
    </row>
    <row r="4364" spans="1:6" x14ac:dyDescent="0.35">
      <c r="A4364" s="1">
        <v>29</v>
      </c>
      <c r="B4364" s="1" t="s">
        <v>88</v>
      </c>
      <c r="C4364" s="218">
        <v>44907</v>
      </c>
      <c r="D4364" s="218">
        <v>44907</v>
      </c>
      <c r="E4364" s="1">
        <v>3</v>
      </c>
      <c r="F4364" s="62">
        <v>160.28</v>
      </c>
    </row>
    <row r="4365" spans="1:6" x14ac:dyDescent="0.35">
      <c r="A4365" s="1">
        <v>29</v>
      </c>
      <c r="B4365" s="1" t="s">
        <v>88</v>
      </c>
      <c r="C4365" s="218">
        <v>44908</v>
      </c>
      <c r="D4365" s="218">
        <v>44905</v>
      </c>
      <c r="E4365" s="1">
        <v>1</v>
      </c>
      <c r="F4365" s="62">
        <v>48.61</v>
      </c>
    </row>
    <row r="4366" spans="1:6" x14ac:dyDescent="0.35">
      <c r="A4366" s="1">
        <v>29</v>
      </c>
      <c r="B4366" s="1" t="s">
        <v>88</v>
      </c>
      <c r="C4366" s="218">
        <v>44908</v>
      </c>
      <c r="D4366" s="218">
        <v>44906</v>
      </c>
      <c r="E4366" s="1">
        <v>1</v>
      </c>
      <c r="F4366" s="62">
        <v>54.35</v>
      </c>
    </row>
    <row r="4367" spans="1:6" x14ac:dyDescent="0.35">
      <c r="A4367" s="1">
        <v>29</v>
      </c>
      <c r="B4367" s="1" t="s">
        <v>88</v>
      </c>
      <c r="C4367" s="218">
        <v>44908</v>
      </c>
      <c r="D4367" s="218">
        <v>44908</v>
      </c>
      <c r="E4367" s="1">
        <v>2</v>
      </c>
      <c r="F4367" s="62">
        <v>71.08</v>
      </c>
    </row>
    <row r="4368" spans="1:6" x14ac:dyDescent="0.35">
      <c r="A4368" s="1">
        <v>29</v>
      </c>
      <c r="B4368" s="1" t="s">
        <v>88</v>
      </c>
      <c r="C4368" s="218">
        <v>44909</v>
      </c>
      <c r="D4368" s="218">
        <v>44905</v>
      </c>
      <c r="E4368" s="1">
        <v>1</v>
      </c>
      <c r="F4368" s="62">
        <v>15.64</v>
      </c>
    </row>
    <row r="4369" spans="1:6" x14ac:dyDescent="0.35">
      <c r="A4369" s="1">
        <v>29</v>
      </c>
      <c r="B4369" s="1" t="s">
        <v>88</v>
      </c>
      <c r="C4369" s="218">
        <v>44909</v>
      </c>
      <c r="D4369" s="218">
        <v>44907</v>
      </c>
      <c r="E4369" s="1">
        <v>9</v>
      </c>
      <c r="F4369" s="62">
        <v>335.56</v>
      </c>
    </row>
    <row r="4370" spans="1:6" x14ac:dyDescent="0.35">
      <c r="A4370" s="1">
        <v>29</v>
      </c>
      <c r="B4370" s="1" t="s">
        <v>88</v>
      </c>
      <c r="C4370" s="218">
        <v>44909</v>
      </c>
      <c r="D4370" s="218">
        <v>44908</v>
      </c>
      <c r="E4370" s="1">
        <v>3</v>
      </c>
      <c r="F4370" s="62">
        <v>94.74</v>
      </c>
    </row>
    <row r="4371" spans="1:6" x14ac:dyDescent="0.35">
      <c r="A4371" s="1">
        <v>29</v>
      </c>
      <c r="B4371" s="1" t="s">
        <v>88</v>
      </c>
      <c r="C4371" s="218">
        <v>44909</v>
      </c>
      <c r="D4371" s="218">
        <v>44909</v>
      </c>
      <c r="E4371" s="1">
        <v>8</v>
      </c>
      <c r="F4371" s="62">
        <v>365.71</v>
      </c>
    </row>
    <row r="4372" spans="1:6" x14ac:dyDescent="0.35">
      <c r="A4372" s="1">
        <v>29</v>
      </c>
      <c r="B4372" s="1" t="s">
        <v>88</v>
      </c>
      <c r="C4372" s="218">
        <v>44910</v>
      </c>
      <c r="D4372" s="218">
        <v>44907</v>
      </c>
      <c r="E4372" s="1">
        <v>1</v>
      </c>
      <c r="F4372" s="62">
        <v>53.11</v>
      </c>
    </row>
    <row r="4373" spans="1:6" x14ac:dyDescent="0.35">
      <c r="A4373" s="1">
        <v>29</v>
      </c>
      <c r="B4373" s="1" t="s">
        <v>88</v>
      </c>
      <c r="C4373" s="218">
        <v>44910</v>
      </c>
      <c r="D4373" s="218">
        <v>44908</v>
      </c>
      <c r="E4373" s="1">
        <v>3</v>
      </c>
      <c r="F4373" s="62">
        <v>132.66</v>
      </c>
    </row>
    <row r="4374" spans="1:6" x14ac:dyDescent="0.35">
      <c r="A4374" s="1">
        <v>29</v>
      </c>
      <c r="B4374" s="1" t="s">
        <v>88</v>
      </c>
      <c r="C4374" s="218">
        <v>44910</v>
      </c>
      <c r="D4374" s="218">
        <v>44910</v>
      </c>
      <c r="E4374" s="1">
        <v>4</v>
      </c>
      <c r="F4374" s="62">
        <v>153.35</v>
      </c>
    </row>
    <row r="4375" spans="1:6" x14ac:dyDescent="0.35">
      <c r="A4375" s="1">
        <v>29</v>
      </c>
      <c r="B4375" s="1" t="s">
        <v>88</v>
      </c>
      <c r="C4375" s="218">
        <v>44911</v>
      </c>
      <c r="D4375" s="218">
        <v>44908</v>
      </c>
      <c r="E4375" s="1">
        <v>1</v>
      </c>
      <c r="F4375" s="62">
        <v>47.32</v>
      </c>
    </row>
    <row r="4376" spans="1:6" x14ac:dyDescent="0.35">
      <c r="A4376" s="1">
        <v>29</v>
      </c>
      <c r="B4376" s="1" t="s">
        <v>88</v>
      </c>
      <c r="C4376" s="218">
        <v>44911</v>
      </c>
      <c r="D4376" s="218">
        <v>44909</v>
      </c>
      <c r="E4376" s="1">
        <v>1</v>
      </c>
      <c r="F4376" s="62">
        <v>54.45</v>
      </c>
    </row>
    <row r="4377" spans="1:6" x14ac:dyDescent="0.35">
      <c r="A4377" s="1">
        <v>29</v>
      </c>
      <c r="B4377" s="1" t="s">
        <v>88</v>
      </c>
      <c r="C4377" s="218">
        <v>44911</v>
      </c>
      <c r="D4377" s="218">
        <v>44911</v>
      </c>
      <c r="E4377" s="1">
        <v>6</v>
      </c>
      <c r="F4377" s="62">
        <v>250.17</v>
      </c>
    </row>
    <row r="4378" spans="1:6" x14ac:dyDescent="0.35">
      <c r="A4378" s="1">
        <v>29</v>
      </c>
      <c r="B4378" s="1" t="s">
        <v>88</v>
      </c>
      <c r="C4378" s="218">
        <v>44912</v>
      </c>
      <c r="D4378" s="218">
        <v>44909</v>
      </c>
      <c r="E4378" s="1">
        <v>1</v>
      </c>
      <c r="F4378" s="62">
        <v>54.45</v>
      </c>
    </row>
    <row r="4379" spans="1:6" x14ac:dyDescent="0.35">
      <c r="A4379" s="1">
        <v>29</v>
      </c>
      <c r="B4379" s="1" t="s">
        <v>88</v>
      </c>
      <c r="C4379" s="218">
        <v>44912</v>
      </c>
      <c r="D4379" s="218">
        <v>44910</v>
      </c>
      <c r="E4379" s="1">
        <v>5</v>
      </c>
      <c r="F4379" s="62">
        <v>209.48</v>
      </c>
    </row>
    <row r="4380" spans="1:6" x14ac:dyDescent="0.35">
      <c r="A4380" s="1">
        <v>29</v>
      </c>
      <c r="B4380" s="1" t="s">
        <v>88</v>
      </c>
      <c r="C4380" s="218">
        <v>44912</v>
      </c>
      <c r="D4380" s="218">
        <v>44911</v>
      </c>
      <c r="E4380" s="1">
        <v>3</v>
      </c>
      <c r="F4380" s="62">
        <v>132.66</v>
      </c>
    </row>
    <row r="4381" spans="1:6" x14ac:dyDescent="0.35">
      <c r="A4381" s="1">
        <v>29</v>
      </c>
      <c r="B4381" s="1" t="s">
        <v>88</v>
      </c>
      <c r="C4381" s="218">
        <v>44912</v>
      </c>
      <c r="D4381" s="218">
        <v>44912</v>
      </c>
      <c r="E4381" s="1">
        <v>8</v>
      </c>
      <c r="F4381" s="62">
        <v>188.39</v>
      </c>
    </row>
    <row r="4382" spans="1:6" x14ac:dyDescent="0.35">
      <c r="A4382" s="1">
        <v>29</v>
      </c>
      <c r="B4382" s="1" t="s">
        <v>88</v>
      </c>
      <c r="C4382" s="218">
        <v>44913</v>
      </c>
      <c r="D4382" s="218">
        <v>44911</v>
      </c>
      <c r="E4382" s="1">
        <v>2</v>
      </c>
      <c r="F4382" s="62">
        <v>47.42</v>
      </c>
    </row>
    <row r="4383" spans="1:6" x14ac:dyDescent="0.35">
      <c r="A4383" s="1">
        <v>29</v>
      </c>
      <c r="B4383" s="1" t="s">
        <v>88</v>
      </c>
      <c r="C4383" s="218">
        <v>44913</v>
      </c>
      <c r="D4383" s="218">
        <v>44912</v>
      </c>
      <c r="E4383" s="1">
        <v>2</v>
      </c>
      <c r="F4383" s="62">
        <v>77.91</v>
      </c>
    </row>
    <row r="4384" spans="1:6" x14ac:dyDescent="0.35">
      <c r="A4384" s="1">
        <v>29</v>
      </c>
      <c r="B4384" s="1" t="s">
        <v>88</v>
      </c>
      <c r="C4384" s="218">
        <v>44913</v>
      </c>
      <c r="D4384" s="218">
        <v>44913</v>
      </c>
      <c r="E4384" s="1">
        <v>6</v>
      </c>
      <c r="F4384" s="62">
        <v>234.33</v>
      </c>
    </row>
    <row r="4385" spans="1:6" x14ac:dyDescent="0.35">
      <c r="A4385" s="1">
        <v>29</v>
      </c>
      <c r="B4385" s="1" t="s">
        <v>88</v>
      </c>
      <c r="C4385" s="218">
        <v>44914</v>
      </c>
      <c r="D4385" s="218">
        <v>44912</v>
      </c>
      <c r="E4385" s="1">
        <v>1</v>
      </c>
      <c r="F4385" s="62">
        <v>22.67</v>
      </c>
    </row>
    <row r="4386" spans="1:6" x14ac:dyDescent="0.35">
      <c r="A4386" s="1">
        <v>29</v>
      </c>
      <c r="B4386" s="1" t="s">
        <v>88</v>
      </c>
      <c r="C4386" s="218">
        <v>44914</v>
      </c>
      <c r="D4386" s="218">
        <v>44913</v>
      </c>
      <c r="E4386" s="1">
        <v>3</v>
      </c>
      <c r="F4386" s="62">
        <v>163.25</v>
      </c>
    </row>
    <row r="4387" spans="1:6" x14ac:dyDescent="0.35">
      <c r="A4387" s="1">
        <v>29</v>
      </c>
      <c r="B4387" s="1" t="s">
        <v>88</v>
      </c>
      <c r="C4387" s="218">
        <v>44914</v>
      </c>
      <c r="D4387" s="218">
        <v>44914</v>
      </c>
      <c r="E4387" s="1">
        <v>6</v>
      </c>
      <c r="F4387" s="62">
        <v>261.64999999999998</v>
      </c>
    </row>
    <row r="4388" spans="1:6" x14ac:dyDescent="0.35">
      <c r="A4388" s="1">
        <v>29</v>
      </c>
      <c r="B4388" s="1" t="s">
        <v>88</v>
      </c>
      <c r="C4388" s="218">
        <v>44916</v>
      </c>
      <c r="D4388" s="218">
        <v>44914</v>
      </c>
      <c r="E4388" s="1">
        <v>6</v>
      </c>
      <c r="F4388" s="62">
        <v>261.20999999999998</v>
      </c>
    </row>
    <row r="4389" spans="1:6" x14ac:dyDescent="0.35">
      <c r="A4389" s="1">
        <v>29</v>
      </c>
      <c r="B4389" s="1" t="s">
        <v>88</v>
      </c>
      <c r="C4389" s="218">
        <v>44916</v>
      </c>
      <c r="D4389" s="218">
        <v>44915</v>
      </c>
      <c r="E4389" s="1">
        <v>3</v>
      </c>
      <c r="F4389" s="62">
        <v>100.88</v>
      </c>
    </row>
    <row r="4390" spans="1:6" x14ac:dyDescent="0.35">
      <c r="A4390" s="1">
        <v>29</v>
      </c>
      <c r="B4390" s="1" t="s">
        <v>88</v>
      </c>
      <c r="C4390" s="218">
        <v>44916</v>
      </c>
      <c r="D4390" s="218">
        <v>44916</v>
      </c>
      <c r="E4390" s="1">
        <v>6</v>
      </c>
      <c r="F4390" s="62">
        <v>234.33</v>
      </c>
    </row>
    <row r="4391" spans="1:6" x14ac:dyDescent="0.35">
      <c r="A4391" s="1">
        <v>29</v>
      </c>
      <c r="B4391" s="1" t="s">
        <v>88</v>
      </c>
      <c r="C4391" s="218">
        <v>44917</v>
      </c>
      <c r="D4391" s="218">
        <v>44914</v>
      </c>
      <c r="E4391" s="1">
        <v>3</v>
      </c>
      <c r="F4391" s="62">
        <v>132.56</v>
      </c>
    </row>
    <row r="4392" spans="1:6" x14ac:dyDescent="0.35">
      <c r="A4392" s="1">
        <v>29</v>
      </c>
      <c r="B4392" s="1" t="s">
        <v>88</v>
      </c>
      <c r="C4392" s="218">
        <v>44917</v>
      </c>
      <c r="D4392" s="218">
        <v>44915</v>
      </c>
      <c r="E4392" s="1">
        <v>6</v>
      </c>
      <c r="F4392" s="62">
        <v>231.9</v>
      </c>
    </row>
    <row r="4393" spans="1:6" x14ac:dyDescent="0.35">
      <c r="A4393" s="1">
        <v>29</v>
      </c>
      <c r="B4393" s="1" t="s">
        <v>88</v>
      </c>
      <c r="C4393" s="218">
        <v>44917</v>
      </c>
      <c r="D4393" s="218">
        <v>44916</v>
      </c>
      <c r="E4393" s="1">
        <v>5</v>
      </c>
      <c r="F4393" s="62">
        <v>179.98</v>
      </c>
    </row>
    <row r="4394" spans="1:6" x14ac:dyDescent="0.35">
      <c r="A4394" s="1">
        <v>29</v>
      </c>
      <c r="B4394" s="1" t="s">
        <v>88</v>
      </c>
      <c r="C4394" s="218">
        <v>44917</v>
      </c>
      <c r="D4394" s="218">
        <v>44917</v>
      </c>
      <c r="E4394" s="1">
        <v>5</v>
      </c>
      <c r="F4394" s="62">
        <v>210.52</v>
      </c>
    </row>
    <row r="4395" spans="1:6" x14ac:dyDescent="0.35">
      <c r="A4395" s="1">
        <v>29</v>
      </c>
      <c r="B4395" s="1" t="s">
        <v>88</v>
      </c>
      <c r="C4395" s="218">
        <v>44918</v>
      </c>
      <c r="D4395" s="218">
        <v>44915</v>
      </c>
      <c r="E4395" s="1">
        <v>1</v>
      </c>
      <c r="F4395" s="62">
        <v>54.25</v>
      </c>
    </row>
    <row r="4396" spans="1:6" x14ac:dyDescent="0.35">
      <c r="A4396" s="1">
        <v>29</v>
      </c>
      <c r="B4396" s="1" t="s">
        <v>88</v>
      </c>
      <c r="C4396" s="218">
        <v>44918</v>
      </c>
      <c r="D4396" s="218">
        <v>44916</v>
      </c>
      <c r="E4396" s="1">
        <v>1</v>
      </c>
      <c r="F4396" s="62">
        <v>23.56</v>
      </c>
    </row>
    <row r="4397" spans="1:6" x14ac:dyDescent="0.35">
      <c r="A4397" s="1">
        <v>29</v>
      </c>
      <c r="B4397" s="1" t="s">
        <v>88</v>
      </c>
      <c r="C4397" s="218">
        <v>44918</v>
      </c>
      <c r="D4397" s="218">
        <v>44917</v>
      </c>
      <c r="E4397" s="1">
        <v>1</v>
      </c>
      <c r="F4397" s="62">
        <v>23.71</v>
      </c>
    </row>
    <row r="4398" spans="1:6" x14ac:dyDescent="0.35">
      <c r="A4398" s="1">
        <v>29</v>
      </c>
      <c r="B4398" s="1" t="s">
        <v>88</v>
      </c>
      <c r="C4398" s="218">
        <v>44918</v>
      </c>
      <c r="D4398" s="218">
        <v>44918</v>
      </c>
      <c r="E4398" s="1">
        <v>5</v>
      </c>
      <c r="F4398" s="62">
        <v>179.88</v>
      </c>
    </row>
    <row r="4399" spans="1:6" x14ac:dyDescent="0.35">
      <c r="A4399" s="1">
        <v>29</v>
      </c>
      <c r="B4399" s="1" t="s">
        <v>88</v>
      </c>
      <c r="C4399" s="218">
        <v>44919</v>
      </c>
      <c r="D4399" s="218">
        <v>44917</v>
      </c>
      <c r="E4399" s="1">
        <v>3</v>
      </c>
      <c r="F4399" s="62">
        <v>97.61</v>
      </c>
    </row>
    <row r="4400" spans="1:6" x14ac:dyDescent="0.35">
      <c r="A4400" s="1">
        <v>29</v>
      </c>
      <c r="B4400" s="1" t="s">
        <v>88</v>
      </c>
      <c r="C4400" s="218">
        <v>44919</v>
      </c>
      <c r="D4400" s="218">
        <v>44918</v>
      </c>
      <c r="E4400" s="1">
        <v>3</v>
      </c>
      <c r="F4400" s="62">
        <v>70.98</v>
      </c>
    </row>
    <row r="4401" spans="1:6" x14ac:dyDescent="0.35">
      <c r="A4401" s="1">
        <v>29</v>
      </c>
      <c r="B4401" s="1" t="s">
        <v>88</v>
      </c>
      <c r="C4401" s="218">
        <v>44919</v>
      </c>
      <c r="D4401" s="218">
        <v>44919</v>
      </c>
      <c r="E4401" s="1">
        <v>6</v>
      </c>
      <c r="F4401" s="62">
        <v>234.53</v>
      </c>
    </row>
    <row r="4402" spans="1:6" x14ac:dyDescent="0.35">
      <c r="A4402" s="1">
        <v>29</v>
      </c>
      <c r="B4402" s="1" t="s">
        <v>88</v>
      </c>
      <c r="C4402" s="218">
        <v>44920</v>
      </c>
      <c r="D4402" s="218">
        <v>44918</v>
      </c>
      <c r="E4402" s="1">
        <v>4</v>
      </c>
      <c r="F4402" s="62">
        <v>119.24</v>
      </c>
    </row>
    <row r="4403" spans="1:6" x14ac:dyDescent="0.35">
      <c r="A4403" s="1">
        <v>29</v>
      </c>
      <c r="B4403" s="1" t="s">
        <v>88</v>
      </c>
      <c r="C4403" s="218">
        <v>44920</v>
      </c>
      <c r="D4403" s="218">
        <v>44919</v>
      </c>
      <c r="E4403" s="1">
        <v>10</v>
      </c>
      <c r="F4403" s="62">
        <v>294.87</v>
      </c>
    </row>
    <row r="4404" spans="1:6" x14ac:dyDescent="0.35">
      <c r="A4404" s="1">
        <v>29</v>
      </c>
      <c r="B4404" s="1" t="s">
        <v>88</v>
      </c>
      <c r="C4404" s="218">
        <v>44920</v>
      </c>
      <c r="D4404" s="218">
        <v>44920</v>
      </c>
      <c r="E4404" s="1">
        <v>6</v>
      </c>
      <c r="F4404" s="62">
        <v>234.58</v>
      </c>
    </row>
    <row r="4405" spans="1:6" x14ac:dyDescent="0.35">
      <c r="A4405" s="1">
        <v>29</v>
      </c>
      <c r="B4405" s="1" t="s">
        <v>88</v>
      </c>
      <c r="C4405" s="218">
        <v>44921</v>
      </c>
      <c r="D4405" s="218">
        <v>44919</v>
      </c>
      <c r="E4405" s="1">
        <v>4</v>
      </c>
      <c r="F4405" s="62">
        <v>125.58</v>
      </c>
    </row>
    <row r="4406" spans="1:6" x14ac:dyDescent="0.35">
      <c r="A4406" s="1">
        <v>29</v>
      </c>
      <c r="B4406" s="1" t="s">
        <v>88</v>
      </c>
      <c r="C4406" s="218">
        <v>44921</v>
      </c>
      <c r="D4406" s="218">
        <v>44920</v>
      </c>
      <c r="E4406" s="1">
        <v>1</v>
      </c>
      <c r="F4406" s="62">
        <v>23.71</v>
      </c>
    </row>
    <row r="4407" spans="1:6" x14ac:dyDescent="0.35">
      <c r="A4407" s="1">
        <v>29</v>
      </c>
      <c r="B4407" s="1" t="s">
        <v>88</v>
      </c>
      <c r="C4407" s="218">
        <v>44921</v>
      </c>
      <c r="D4407" s="218">
        <v>44921</v>
      </c>
      <c r="E4407" s="1">
        <v>7</v>
      </c>
      <c r="F4407" s="62">
        <v>344.56</v>
      </c>
    </row>
    <row r="4408" spans="1:6" x14ac:dyDescent="0.35">
      <c r="A4408" s="1">
        <v>29</v>
      </c>
      <c r="B4408" s="1" t="s">
        <v>88</v>
      </c>
      <c r="C4408" s="218">
        <v>44922</v>
      </c>
      <c r="D4408" s="218">
        <v>44920</v>
      </c>
      <c r="E4408" s="1">
        <v>1</v>
      </c>
      <c r="F4408" s="62">
        <v>54.4</v>
      </c>
    </row>
    <row r="4409" spans="1:6" x14ac:dyDescent="0.35">
      <c r="A4409" s="1">
        <v>29</v>
      </c>
      <c r="B4409" s="1" t="s">
        <v>88</v>
      </c>
      <c r="C4409" s="218">
        <v>44922</v>
      </c>
      <c r="D4409" s="218">
        <v>44921</v>
      </c>
      <c r="E4409" s="1">
        <v>3</v>
      </c>
      <c r="F4409" s="62">
        <v>132.61000000000001</v>
      </c>
    </row>
    <row r="4410" spans="1:6" x14ac:dyDescent="0.35">
      <c r="A4410" s="1">
        <v>29</v>
      </c>
      <c r="B4410" s="1" t="s">
        <v>88</v>
      </c>
      <c r="C4410" s="218">
        <v>44922</v>
      </c>
      <c r="D4410" s="218">
        <v>44922</v>
      </c>
      <c r="E4410" s="1">
        <v>5</v>
      </c>
      <c r="F4410" s="62">
        <v>241.46</v>
      </c>
    </row>
    <row r="4411" spans="1:6" x14ac:dyDescent="0.35">
      <c r="A4411" s="1">
        <v>29</v>
      </c>
      <c r="B4411" s="1" t="s">
        <v>88</v>
      </c>
      <c r="C4411" s="218">
        <v>44923</v>
      </c>
      <c r="D4411" s="218">
        <v>44920</v>
      </c>
      <c r="E4411" s="1">
        <v>2</v>
      </c>
      <c r="F4411" s="62">
        <v>78.16</v>
      </c>
    </row>
    <row r="4412" spans="1:6" x14ac:dyDescent="0.35">
      <c r="A4412" s="1">
        <v>29</v>
      </c>
      <c r="B4412" s="1" t="s">
        <v>88</v>
      </c>
      <c r="C4412" s="218">
        <v>44923</v>
      </c>
      <c r="D4412" s="218">
        <v>44921</v>
      </c>
      <c r="E4412" s="1">
        <v>1</v>
      </c>
      <c r="F4412" s="62">
        <v>49.7</v>
      </c>
    </row>
    <row r="4413" spans="1:6" x14ac:dyDescent="0.35">
      <c r="A4413" s="1">
        <v>29</v>
      </c>
      <c r="B4413" s="1" t="s">
        <v>88</v>
      </c>
      <c r="C4413" s="218">
        <v>44923</v>
      </c>
      <c r="D4413" s="218">
        <v>44922</v>
      </c>
      <c r="E4413" s="1">
        <v>6</v>
      </c>
      <c r="F4413" s="62">
        <v>137.01</v>
      </c>
    </row>
    <row r="4414" spans="1:6" x14ac:dyDescent="0.35">
      <c r="A4414" s="1">
        <v>29</v>
      </c>
      <c r="B4414" s="1" t="s">
        <v>88</v>
      </c>
      <c r="C4414" s="218">
        <v>44923</v>
      </c>
      <c r="D4414" s="218">
        <v>44923</v>
      </c>
      <c r="E4414" s="1">
        <v>8</v>
      </c>
      <c r="F4414" s="62">
        <v>343.28</v>
      </c>
    </row>
    <row r="4415" spans="1:6" x14ac:dyDescent="0.35">
      <c r="A4415" s="1">
        <v>29</v>
      </c>
      <c r="B4415" s="1" t="s">
        <v>88</v>
      </c>
      <c r="C4415" s="218">
        <v>44924</v>
      </c>
      <c r="D4415" s="218">
        <v>44922</v>
      </c>
      <c r="E4415" s="1">
        <v>4</v>
      </c>
      <c r="F4415" s="62">
        <v>156.16999999999999</v>
      </c>
    </row>
    <row r="4416" spans="1:6" x14ac:dyDescent="0.35">
      <c r="A4416" s="1">
        <v>29</v>
      </c>
      <c r="B4416" s="1" t="s">
        <v>88</v>
      </c>
      <c r="C4416" s="218">
        <v>44924</v>
      </c>
      <c r="D4416" s="218">
        <v>44923</v>
      </c>
      <c r="E4416" s="1">
        <v>2</v>
      </c>
      <c r="F4416" s="62">
        <v>78.16</v>
      </c>
    </row>
    <row r="4417" spans="1:6" x14ac:dyDescent="0.35">
      <c r="A4417" s="1">
        <v>29</v>
      </c>
      <c r="B4417" s="1" t="s">
        <v>88</v>
      </c>
      <c r="C4417" s="218">
        <v>44924</v>
      </c>
      <c r="D4417" s="218">
        <v>44924</v>
      </c>
      <c r="E4417" s="1">
        <v>9</v>
      </c>
      <c r="F4417" s="62">
        <v>397.98</v>
      </c>
    </row>
    <row r="4418" spans="1:6" x14ac:dyDescent="0.35">
      <c r="A4418" s="1">
        <v>29</v>
      </c>
      <c r="B4418" s="1" t="s">
        <v>88</v>
      </c>
      <c r="C4418" s="218">
        <v>44925</v>
      </c>
      <c r="D4418" s="218">
        <v>44922</v>
      </c>
      <c r="E4418" s="1">
        <v>1</v>
      </c>
      <c r="F4418" s="62">
        <v>23.76</v>
      </c>
    </row>
    <row r="4419" spans="1:6" x14ac:dyDescent="0.35">
      <c r="A4419" s="1">
        <v>29</v>
      </c>
      <c r="B4419" s="1" t="s">
        <v>88</v>
      </c>
      <c r="C4419" s="218">
        <v>44925</v>
      </c>
      <c r="D4419" s="218">
        <v>44923</v>
      </c>
      <c r="E4419" s="1">
        <v>3</v>
      </c>
      <c r="F4419" s="62">
        <v>132.61000000000001</v>
      </c>
    </row>
    <row r="4420" spans="1:6" x14ac:dyDescent="0.35">
      <c r="A4420" s="1">
        <v>29</v>
      </c>
      <c r="B4420" s="1" t="s">
        <v>88</v>
      </c>
      <c r="C4420" s="218">
        <v>44925</v>
      </c>
      <c r="D4420" s="218">
        <v>44924</v>
      </c>
      <c r="E4420" s="1">
        <v>2</v>
      </c>
      <c r="F4420" s="62">
        <v>78.16</v>
      </c>
    </row>
    <row r="4421" spans="1:6" x14ac:dyDescent="0.35">
      <c r="A4421" s="1">
        <v>29</v>
      </c>
      <c r="B4421" s="1" t="s">
        <v>88</v>
      </c>
      <c r="C4421" s="218">
        <v>44925</v>
      </c>
      <c r="D4421" s="218">
        <v>44925</v>
      </c>
      <c r="E4421" s="1">
        <v>5</v>
      </c>
      <c r="F4421" s="62">
        <v>232.6</v>
      </c>
    </row>
    <row r="4422" spans="1:6" x14ac:dyDescent="0.35">
      <c r="A4422" s="1">
        <v>29</v>
      </c>
      <c r="B4422" s="1" t="s">
        <v>88</v>
      </c>
      <c r="C4422" s="218">
        <v>44926</v>
      </c>
      <c r="D4422" s="218">
        <v>44925</v>
      </c>
      <c r="E4422" s="1">
        <v>5</v>
      </c>
      <c r="F4422" s="62">
        <v>147.86000000000001</v>
      </c>
    </row>
    <row r="4423" spans="1:6" x14ac:dyDescent="0.35">
      <c r="A4423" s="1">
        <v>29</v>
      </c>
      <c r="B4423" s="1" t="s">
        <v>88</v>
      </c>
      <c r="C4423" s="218">
        <v>44928</v>
      </c>
      <c r="D4423" s="218">
        <v>44924</v>
      </c>
      <c r="E4423" s="1">
        <v>5</v>
      </c>
      <c r="F4423" s="62">
        <v>180.18</v>
      </c>
    </row>
    <row r="4424" spans="1:6" x14ac:dyDescent="0.35">
      <c r="A4424" s="1">
        <v>29</v>
      </c>
      <c r="B4424" s="1" t="s">
        <v>88</v>
      </c>
      <c r="C4424" s="218">
        <v>44928</v>
      </c>
      <c r="D4424" s="218">
        <v>44925</v>
      </c>
      <c r="E4424" s="1">
        <v>3</v>
      </c>
      <c r="F4424" s="62">
        <v>159.84</v>
      </c>
    </row>
    <row r="4425" spans="1:6" x14ac:dyDescent="0.35">
      <c r="A4425" s="1">
        <v>29</v>
      </c>
      <c r="B4425" s="1" t="s">
        <v>88</v>
      </c>
      <c r="C4425" s="218">
        <v>44928</v>
      </c>
      <c r="D4425" s="218">
        <v>44926</v>
      </c>
      <c r="E4425" s="1">
        <v>5</v>
      </c>
      <c r="F4425" s="62">
        <v>272.2</v>
      </c>
    </row>
    <row r="4426" spans="1:6" x14ac:dyDescent="0.35">
      <c r="A4426" s="1">
        <v>29</v>
      </c>
      <c r="B4426" s="1" t="s">
        <v>88</v>
      </c>
      <c r="C4426" s="218">
        <v>44928</v>
      </c>
      <c r="D4426" s="218">
        <v>44928</v>
      </c>
      <c r="E4426" s="1">
        <v>1</v>
      </c>
      <c r="F4426" s="62">
        <v>23.76</v>
      </c>
    </row>
    <row r="4427" spans="1:6" x14ac:dyDescent="0.35">
      <c r="A4427" s="1">
        <v>29</v>
      </c>
      <c r="B4427" s="1" t="s">
        <v>88</v>
      </c>
      <c r="C4427" s="218">
        <v>44929</v>
      </c>
      <c r="D4427" s="218">
        <v>44925</v>
      </c>
      <c r="E4427" s="1">
        <v>3</v>
      </c>
      <c r="F4427" s="62">
        <v>71.23</v>
      </c>
    </row>
    <row r="4428" spans="1:6" x14ac:dyDescent="0.35">
      <c r="A4428" s="1">
        <v>29</v>
      </c>
      <c r="B4428" s="1" t="s">
        <v>88</v>
      </c>
      <c r="C4428" s="218">
        <v>44929</v>
      </c>
      <c r="D4428" s="218">
        <v>44926</v>
      </c>
      <c r="E4428" s="1">
        <v>6</v>
      </c>
      <c r="F4428" s="62">
        <v>203.44</v>
      </c>
    </row>
    <row r="4429" spans="1:6" x14ac:dyDescent="0.35">
      <c r="A4429" s="1">
        <v>29</v>
      </c>
      <c r="B4429" s="1" t="s">
        <v>88</v>
      </c>
      <c r="C4429" s="218">
        <v>44929</v>
      </c>
      <c r="D4429" s="218">
        <v>44927</v>
      </c>
      <c r="E4429" s="1">
        <v>3</v>
      </c>
      <c r="F4429" s="62">
        <v>101.92</v>
      </c>
    </row>
    <row r="4430" spans="1:6" x14ac:dyDescent="0.35">
      <c r="A4430" s="1">
        <v>29</v>
      </c>
      <c r="B4430" s="1" t="s">
        <v>88</v>
      </c>
      <c r="C4430" s="218">
        <v>44929</v>
      </c>
      <c r="D4430" s="218">
        <v>44929</v>
      </c>
      <c r="E4430" s="1">
        <v>3</v>
      </c>
      <c r="F4430" s="62">
        <v>132.56</v>
      </c>
    </row>
    <row r="4431" spans="1:6" x14ac:dyDescent="0.35">
      <c r="A4431" s="1">
        <v>29</v>
      </c>
      <c r="B4431" s="1" t="s">
        <v>88</v>
      </c>
      <c r="C4431" s="218">
        <v>44930</v>
      </c>
      <c r="D4431" s="218">
        <v>44925</v>
      </c>
      <c r="E4431" s="1">
        <v>1</v>
      </c>
      <c r="F4431" s="62">
        <v>22.57</v>
      </c>
    </row>
    <row r="4432" spans="1:6" x14ac:dyDescent="0.35">
      <c r="A4432" s="1">
        <v>29</v>
      </c>
      <c r="B4432" s="1" t="s">
        <v>88</v>
      </c>
      <c r="C4432" s="218">
        <v>44930</v>
      </c>
      <c r="D4432" s="218">
        <v>44926</v>
      </c>
      <c r="E4432" s="1">
        <v>4</v>
      </c>
      <c r="F4432" s="62">
        <v>124.14</v>
      </c>
    </row>
    <row r="4433" spans="1:6" x14ac:dyDescent="0.35">
      <c r="A4433" s="1">
        <v>29</v>
      </c>
      <c r="B4433" s="1" t="s">
        <v>88</v>
      </c>
      <c r="C4433" s="218">
        <v>44930</v>
      </c>
      <c r="D4433" s="218">
        <v>44927</v>
      </c>
      <c r="E4433" s="1">
        <v>3</v>
      </c>
      <c r="F4433" s="62">
        <v>98.55</v>
      </c>
    </row>
    <row r="4434" spans="1:6" x14ac:dyDescent="0.35">
      <c r="A4434" s="1">
        <v>29</v>
      </c>
      <c r="B4434" s="1" t="s">
        <v>88</v>
      </c>
      <c r="C4434" s="218">
        <v>44930</v>
      </c>
      <c r="D4434" s="218">
        <v>44929</v>
      </c>
      <c r="E4434" s="1">
        <v>2</v>
      </c>
      <c r="F4434" s="62">
        <v>78.06</v>
      </c>
    </row>
    <row r="4435" spans="1:6" x14ac:dyDescent="0.35">
      <c r="A4435" s="1">
        <v>29</v>
      </c>
      <c r="B4435" s="1" t="s">
        <v>88</v>
      </c>
      <c r="C4435" s="218">
        <v>44931</v>
      </c>
      <c r="D4435" s="218">
        <v>44927</v>
      </c>
      <c r="E4435" s="1">
        <v>5</v>
      </c>
      <c r="F4435" s="62">
        <v>149.49</v>
      </c>
    </row>
    <row r="4436" spans="1:6" x14ac:dyDescent="0.35">
      <c r="A4436" s="1">
        <v>29</v>
      </c>
      <c r="B4436" s="1" t="s">
        <v>88</v>
      </c>
      <c r="C4436" s="218">
        <v>44931</v>
      </c>
      <c r="D4436" s="218">
        <v>44928</v>
      </c>
      <c r="E4436" s="1">
        <v>5</v>
      </c>
      <c r="F4436" s="62">
        <v>118.7</v>
      </c>
    </row>
    <row r="4437" spans="1:6" x14ac:dyDescent="0.35">
      <c r="A4437" s="1">
        <v>29</v>
      </c>
      <c r="B4437" s="1" t="s">
        <v>88</v>
      </c>
      <c r="C4437" s="218">
        <v>44931</v>
      </c>
      <c r="D4437" s="218">
        <v>44929</v>
      </c>
      <c r="E4437" s="1">
        <v>9</v>
      </c>
      <c r="F4437" s="62">
        <v>387.73</v>
      </c>
    </row>
    <row r="4438" spans="1:6" x14ac:dyDescent="0.35">
      <c r="A4438" s="1">
        <v>29</v>
      </c>
      <c r="B4438" s="1" t="s">
        <v>88</v>
      </c>
      <c r="C4438" s="218">
        <v>44931</v>
      </c>
      <c r="D4438" s="218">
        <v>44930</v>
      </c>
      <c r="E4438" s="1">
        <v>4</v>
      </c>
      <c r="F4438" s="62">
        <v>186.22</v>
      </c>
    </row>
    <row r="4439" spans="1:6" x14ac:dyDescent="0.35">
      <c r="A4439" s="1">
        <v>29</v>
      </c>
      <c r="B4439" s="1" t="s">
        <v>88</v>
      </c>
      <c r="C4439" s="218">
        <v>44931</v>
      </c>
      <c r="D4439" s="218">
        <v>44931</v>
      </c>
      <c r="E4439" s="1">
        <v>2</v>
      </c>
      <c r="F4439" s="62">
        <v>77.02</v>
      </c>
    </row>
    <row r="4440" spans="1:6" x14ac:dyDescent="0.35">
      <c r="A4440" s="1">
        <v>29</v>
      </c>
      <c r="B4440" s="1" t="s">
        <v>88</v>
      </c>
      <c r="C4440" s="218">
        <v>44932</v>
      </c>
      <c r="D4440" s="218">
        <v>44929</v>
      </c>
      <c r="E4440" s="1">
        <v>1</v>
      </c>
      <c r="F4440" s="62">
        <v>54.45</v>
      </c>
    </row>
    <row r="4441" spans="1:6" x14ac:dyDescent="0.35">
      <c r="A4441" s="1">
        <v>29</v>
      </c>
      <c r="B4441" s="1" t="s">
        <v>88</v>
      </c>
      <c r="C4441" s="218">
        <v>44932</v>
      </c>
      <c r="D4441" s="218">
        <v>44930</v>
      </c>
      <c r="E4441" s="1">
        <v>1</v>
      </c>
      <c r="F4441" s="62">
        <v>50.98</v>
      </c>
    </row>
    <row r="4442" spans="1:6" x14ac:dyDescent="0.35">
      <c r="A4442" s="1">
        <v>29</v>
      </c>
      <c r="B4442" s="1" t="s">
        <v>88</v>
      </c>
      <c r="C4442" s="218">
        <v>44932</v>
      </c>
      <c r="D4442" s="218">
        <v>44931</v>
      </c>
      <c r="E4442" s="1">
        <v>1</v>
      </c>
      <c r="F4442" s="62">
        <v>19.649999999999999</v>
      </c>
    </row>
    <row r="4443" spans="1:6" x14ac:dyDescent="0.35">
      <c r="A4443" s="1">
        <v>29</v>
      </c>
      <c r="B4443" s="1" t="s">
        <v>88</v>
      </c>
      <c r="C4443" s="218">
        <v>44932</v>
      </c>
      <c r="D4443" s="218">
        <v>44932</v>
      </c>
      <c r="E4443" s="1">
        <v>2</v>
      </c>
      <c r="F4443" s="62">
        <v>78.209999999999994</v>
      </c>
    </row>
    <row r="4444" spans="1:6" x14ac:dyDescent="0.35">
      <c r="A4444" s="1">
        <v>29</v>
      </c>
      <c r="B4444" s="1" t="s">
        <v>88</v>
      </c>
      <c r="C4444" s="218">
        <v>44933</v>
      </c>
      <c r="D4444" s="218">
        <v>44930</v>
      </c>
      <c r="E4444" s="1">
        <v>4</v>
      </c>
      <c r="F4444" s="62">
        <v>186.12</v>
      </c>
    </row>
    <row r="4445" spans="1:6" x14ac:dyDescent="0.35">
      <c r="A4445" s="1">
        <v>29</v>
      </c>
      <c r="B4445" s="1" t="s">
        <v>88</v>
      </c>
      <c r="C4445" s="218">
        <v>44933</v>
      </c>
      <c r="D4445" s="218">
        <v>44931</v>
      </c>
      <c r="E4445" s="1">
        <v>2</v>
      </c>
      <c r="F4445" s="62">
        <v>106.62</v>
      </c>
    </row>
    <row r="4446" spans="1:6" x14ac:dyDescent="0.35">
      <c r="A4446" s="1">
        <v>29</v>
      </c>
      <c r="B4446" s="1" t="s">
        <v>88</v>
      </c>
      <c r="C4446" s="218">
        <v>44933</v>
      </c>
      <c r="D4446" s="218">
        <v>44932</v>
      </c>
      <c r="E4446" s="1">
        <v>1</v>
      </c>
      <c r="F4446" s="62">
        <v>54.45</v>
      </c>
    </row>
    <row r="4447" spans="1:6" x14ac:dyDescent="0.35">
      <c r="A4447" s="1">
        <v>29</v>
      </c>
      <c r="B4447" s="1" t="s">
        <v>88</v>
      </c>
      <c r="C4447" s="218">
        <v>44933</v>
      </c>
      <c r="D4447" s="218">
        <v>44933</v>
      </c>
      <c r="E4447" s="1">
        <v>2</v>
      </c>
      <c r="F4447" s="62">
        <v>105.92</v>
      </c>
    </row>
    <row r="4448" spans="1:6" x14ac:dyDescent="0.35">
      <c r="A4448" s="1">
        <v>29</v>
      </c>
      <c r="B4448" s="1" t="s">
        <v>88</v>
      </c>
      <c r="C4448" s="218">
        <v>44934</v>
      </c>
      <c r="D4448" s="218">
        <v>44931</v>
      </c>
      <c r="E4448" s="1">
        <v>4</v>
      </c>
      <c r="F4448" s="62">
        <v>123.7</v>
      </c>
    </row>
    <row r="4449" spans="1:6" x14ac:dyDescent="0.35">
      <c r="A4449" s="1">
        <v>29</v>
      </c>
      <c r="B4449" s="1" t="s">
        <v>88</v>
      </c>
      <c r="C4449" s="218">
        <v>44934</v>
      </c>
      <c r="D4449" s="218">
        <v>44932</v>
      </c>
      <c r="E4449" s="1">
        <v>4</v>
      </c>
      <c r="F4449" s="62">
        <v>186.96</v>
      </c>
    </row>
    <row r="4450" spans="1:6" x14ac:dyDescent="0.35">
      <c r="A4450" s="1">
        <v>29</v>
      </c>
      <c r="B4450" s="1" t="s">
        <v>88</v>
      </c>
      <c r="C4450" s="218">
        <v>44934</v>
      </c>
      <c r="D4450" s="218">
        <v>44933</v>
      </c>
      <c r="E4450" s="1">
        <v>4</v>
      </c>
      <c r="F4450" s="62">
        <v>123.35</v>
      </c>
    </row>
    <row r="4451" spans="1:6" x14ac:dyDescent="0.35">
      <c r="A4451" s="1">
        <v>29</v>
      </c>
      <c r="B4451" s="1" t="s">
        <v>88</v>
      </c>
      <c r="C4451" s="218">
        <v>44934</v>
      </c>
      <c r="D4451" s="218">
        <v>44934</v>
      </c>
      <c r="E4451" s="1">
        <v>3</v>
      </c>
      <c r="F4451" s="62">
        <v>132.46</v>
      </c>
    </row>
    <row r="4452" spans="1:6" x14ac:dyDescent="0.35">
      <c r="A4452" s="1">
        <v>29</v>
      </c>
      <c r="B4452" s="1" t="s">
        <v>88</v>
      </c>
      <c r="C4452" s="218">
        <v>44935</v>
      </c>
      <c r="D4452" s="218">
        <v>44932</v>
      </c>
      <c r="E4452" s="1">
        <v>4</v>
      </c>
      <c r="F4452" s="62">
        <v>185.48</v>
      </c>
    </row>
    <row r="4453" spans="1:6" x14ac:dyDescent="0.35">
      <c r="A4453" s="1">
        <v>29</v>
      </c>
      <c r="B4453" s="1" t="s">
        <v>88</v>
      </c>
      <c r="C4453" s="218">
        <v>44935</v>
      </c>
      <c r="D4453" s="218">
        <v>44933</v>
      </c>
      <c r="E4453" s="1">
        <v>2</v>
      </c>
      <c r="F4453" s="62">
        <v>68.91</v>
      </c>
    </row>
    <row r="4454" spans="1:6" x14ac:dyDescent="0.35">
      <c r="A4454" s="1">
        <v>29</v>
      </c>
      <c r="B4454" s="1" t="s">
        <v>88</v>
      </c>
      <c r="C4454" s="218">
        <v>44935</v>
      </c>
      <c r="D4454" s="218">
        <v>44934</v>
      </c>
      <c r="E4454" s="1">
        <v>2</v>
      </c>
      <c r="F4454" s="62">
        <v>78.06</v>
      </c>
    </row>
    <row r="4455" spans="1:6" x14ac:dyDescent="0.35">
      <c r="A4455" s="1">
        <v>29</v>
      </c>
      <c r="B4455" s="1" t="s">
        <v>88</v>
      </c>
      <c r="C4455" s="218">
        <v>44935</v>
      </c>
      <c r="D4455" s="218">
        <v>44935</v>
      </c>
      <c r="E4455" s="1">
        <v>4</v>
      </c>
      <c r="F4455" s="62">
        <v>122.96</v>
      </c>
    </row>
    <row r="4456" spans="1:6" x14ac:dyDescent="0.35">
      <c r="A4456" s="1">
        <v>29</v>
      </c>
      <c r="B4456" s="1" t="s">
        <v>88</v>
      </c>
      <c r="C4456" s="218">
        <v>44936</v>
      </c>
      <c r="D4456" s="218">
        <v>44933</v>
      </c>
      <c r="E4456" s="1">
        <v>3</v>
      </c>
      <c r="F4456" s="62">
        <v>131.82</v>
      </c>
    </row>
    <row r="4457" spans="1:6" x14ac:dyDescent="0.35">
      <c r="A4457" s="1">
        <v>29</v>
      </c>
      <c r="B4457" s="1" t="s">
        <v>88</v>
      </c>
      <c r="C4457" s="218">
        <v>44936</v>
      </c>
      <c r="D4457" s="218">
        <v>44934</v>
      </c>
      <c r="E4457" s="1">
        <v>2</v>
      </c>
      <c r="F4457" s="62">
        <v>78.11</v>
      </c>
    </row>
    <row r="4458" spans="1:6" x14ac:dyDescent="0.35">
      <c r="A4458" s="1">
        <v>29</v>
      </c>
      <c r="B4458" s="1" t="s">
        <v>88</v>
      </c>
      <c r="C4458" s="218">
        <v>44936</v>
      </c>
      <c r="D4458" s="218">
        <v>44935</v>
      </c>
      <c r="E4458" s="1">
        <v>6</v>
      </c>
      <c r="F4458" s="62">
        <v>201.96</v>
      </c>
    </row>
    <row r="4459" spans="1:6" x14ac:dyDescent="0.35">
      <c r="A4459" s="1">
        <v>29</v>
      </c>
      <c r="B4459" s="1" t="s">
        <v>88</v>
      </c>
      <c r="C4459" s="218">
        <v>44936</v>
      </c>
      <c r="D4459" s="218">
        <v>44936</v>
      </c>
      <c r="E4459" s="1">
        <v>6</v>
      </c>
      <c r="F4459" s="62">
        <v>197.36</v>
      </c>
    </row>
    <row r="4460" spans="1:6" x14ac:dyDescent="0.35">
      <c r="A4460" s="1">
        <v>29</v>
      </c>
      <c r="B4460" s="1" t="s">
        <v>88</v>
      </c>
      <c r="C4460" s="218">
        <v>44937</v>
      </c>
      <c r="D4460" s="218">
        <v>44934</v>
      </c>
      <c r="E4460" s="1">
        <v>4</v>
      </c>
      <c r="F4460" s="62">
        <v>149.97999999999999</v>
      </c>
    </row>
    <row r="4461" spans="1:6" x14ac:dyDescent="0.35">
      <c r="A4461" s="1">
        <v>29</v>
      </c>
      <c r="B4461" s="1" t="s">
        <v>88</v>
      </c>
      <c r="C4461" s="218">
        <v>44937</v>
      </c>
      <c r="D4461" s="218">
        <v>44935</v>
      </c>
      <c r="E4461" s="1">
        <v>3</v>
      </c>
      <c r="F4461" s="62">
        <v>71.180000000000007</v>
      </c>
    </row>
    <row r="4462" spans="1:6" x14ac:dyDescent="0.35">
      <c r="A4462" s="1">
        <v>29</v>
      </c>
      <c r="B4462" s="1" t="s">
        <v>88</v>
      </c>
      <c r="C4462" s="218">
        <v>44937</v>
      </c>
      <c r="D4462" s="218">
        <v>44936</v>
      </c>
      <c r="E4462" s="1">
        <v>3</v>
      </c>
      <c r="F4462" s="62">
        <v>129.29</v>
      </c>
    </row>
    <row r="4463" spans="1:6" x14ac:dyDescent="0.35">
      <c r="A4463" s="1">
        <v>29</v>
      </c>
      <c r="B4463" s="1" t="s">
        <v>88</v>
      </c>
      <c r="C4463" s="218">
        <v>44937</v>
      </c>
      <c r="D4463" s="218">
        <v>44937</v>
      </c>
      <c r="E4463" s="1">
        <v>4</v>
      </c>
      <c r="F4463" s="62">
        <v>122.56</v>
      </c>
    </row>
    <row r="4464" spans="1:6" x14ac:dyDescent="0.35">
      <c r="A4464" s="1">
        <v>29</v>
      </c>
      <c r="B4464" s="1" t="s">
        <v>88</v>
      </c>
      <c r="C4464" s="218">
        <v>44938</v>
      </c>
      <c r="D4464" s="218">
        <v>44935</v>
      </c>
      <c r="E4464" s="1">
        <v>3</v>
      </c>
      <c r="F4464" s="62">
        <v>97.42</v>
      </c>
    </row>
    <row r="4465" spans="1:6" x14ac:dyDescent="0.35">
      <c r="A4465" s="1">
        <v>29</v>
      </c>
      <c r="B4465" s="1" t="s">
        <v>88</v>
      </c>
      <c r="C4465" s="218">
        <v>44938</v>
      </c>
      <c r="D4465" s="218">
        <v>44936</v>
      </c>
      <c r="E4465" s="1">
        <v>3</v>
      </c>
      <c r="F4465" s="62">
        <v>96.87</v>
      </c>
    </row>
    <row r="4466" spans="1:6" x14ac:dyDescent="0.35">
      <c r="A4466" s="1">
        <v>29</v>
      </c>
      <c r="B4466" s="1" t="s">
        <v>88</v>
      </c>
      <c r="C4466" s="218">
        <v>44938</v>
      </c>
      <c r="D4466" s="218">
        <v>44937</v>
      </c>
      <c r="E4466" s="1">
        <v>7</v>
      </c>
      <c r="F4466" s="62">
        <v>258.39</v>
      </c>
    </row>
    <row r="4467" spans="1:6" x14ac:dyDescent="0.35">
      <c r="A4467" s="1">
        <v>29</v>
      </c>
      <c r="B4467" s="1" t="s">
        <v>88</v>
      </c>
      <c r="C4467" s="218">
        <v>44938</v>
      </c>
      <c r="D4467" s="218">
        <v>44938</v>
      </c>
      <c r="E4467" s="1">
        <v>1</v>
      </c>
      <c r="F4467" s="62">
        <v>23.76</v>
      </c>
    </row>
    <row r="4468" spans="1:6" x14ac:dyDescent="0.35">
      <c r="A4468" s="1">
        <v>29</v>
      </c>
      <c r="B4468" s="1" t="s">
        <v>88</v>
      </c>
      <c r="C4468" s="218">
        <v>44939</v>
      </c>
      <c r="D4468" s="218">
        <v>44934</v>
      </c>
      <c r="E4468" s="1">
        <v>2</v>
      </c>
      <c r="F4468" s="62">
        <v>108.9</v>
      </c>
    </row>
    <row r="4469" spans="1:6" x14ac:dyDescent="0.35">
      <c r="A4469" s="1">
        <v>29</v>
      </c>
      <c r="B4469" s="1" t="s">
        <v>88</v>
      </c>
      <c r="C4469" s="218">
        <v>44939</v>
      </c>
      <c r="D4469" s="218">
        <v>44936</v>
      </c>
      <c r="E4469" s="1">
        <v>2</v>
      </c>
      <c r="F4469" s="62">
        <v>108.9</v>
      </c>
    </row>
    <row r="4470" spans="1:6" x14ac:dyDescent="0.35">
      <c r="A4470" s="1">
        <v>29</v>
      </c>
      <c r="B4470" s="1" t="s">
        <v>88</v>
      </c>
      <c r="C4470" s="218">
        <v>44939</v>
      </c>
      <c r="D4470" s="218">
        <v>44937</v>
      </c>
      <c r="E4470" s="1">
        <v>4</v>
      </c>
      <c r="F4470" s="62">
        <v>187.11</v>
      </c>
    </row>
    <row r="4471" spans="1:6" x14ac:dyDescent="0.35">
      <c r="A4471" s="1">
        <v>29</v>
      </c>
      <c r="B4471" s="1" t="s">
        <v>88</v>
      </c>
      <c r="C4471" s="218">
        <v>44939</v>
      </c>
      <c r="D4471" s="218">
        <v>44939</v>
      </c>
      <c r="E4471" s="1">
        <v>4</v>
      </c>
      <c r="F4471" s="62">
        <v>180.87</v>
      </c>
    </row>
    <row r="4472" spans="1:6" x14ac:dyDescent="0.35">
      <c r="A4472" s="1">
        <v>29</v>
      </c>
      <c r="B4472" s="1" t="s">
        <v>88</v>
      </c>
      <c r="C4472" s="218">
        <v>44940</v>
      </c>
      <c r="D4472" s="218">
        <v>44936</v>
      </c>
      <c r="E4472" s="1">
        <v>2</v>
      </c>
      <c r="F4472" s="62">
        <v>78.209999999999994</v>
      </c>
    </row>
    <row r="4473" spans="1:6" x14ac:dyDescent="0.35">
      <c r="A4473" s="1">
        <v>29</v>
      </c>
      <c r="B4473" s="1" t="s">
        <v>88</v>
      </c>
      <c r="C4473" s="218">
        <v>44940</v>
      </c>
      <c r="D4473" s="218">
        <v>44937</v>
      </c>
      <c r="E4473" s="1">
        <v>6</v>
      </c>
      <c r="F4473" s="62">
        <v>265.17</v>
      </c>
    </row>
    <row r="4474" spans="1:6" x14ac:dyDescent="0.35">
      <c r="A4474" s="1">
        <v>29</v>
      </c>
      <c r="B4474" s="1" t="s">
        <v>88</v>
      </c>
      <c r="C4474" s="218">
        <v>44940</v>
      </c>
      <c r="D4474" s="218">
        <v>44938</v>
      </c>
      <c r="E4474" s="1">
        <v>3</v>
      </c>
      <c r="F4474" s="62">
        <v>132.66</v>
      </c>
    </row>
    <row r="4475" spans="1:6" x14ac:dyDescent="0.35">
      <c r="A4475" s="1">
        <v>29</v>
      </c>
      <c r="B4475" s="1" t="s">
        <v>88</v>
      </c>
      <c r="C4475" s="218">
        <v>44940</v>
      </c>
      <c r="D4475" s="218">
        <v>44939</v>
      </c>
      <c r="E4475" s="1">
        <v>1</v>
      </c>
      <c r="F4475" s="62">
        <v>23.76</v>
      </c>
    </row>
    <row r="4476" spans="1:6" x14ac:dyDescent="0.35">
      <c r="A4476" s="1">
        <v>29</v>
      </c>
      <c r="B4476" s="1" t="s">
        <v>88</v>
      </c>
      <c r="C4476" s="218">
        <v>44940</v>
      </c>
      <c r="D4476" s="218">
        <v>44940</v>
      </c>
      <c r="E4476" s="1">
        <v>2</v>
      </c>
      <c r="F4476" s="62">
        <v>108.8</v>
      </c>
    </row>
    <row r="4477" spans="1:6" x14ac:dyDescent="0.35">
      <c r="A4477" s="1">
        <v>29</v>
      </c>
      <c r="B4477" s="1" t="s">
        <v>88</v>
      </c>
      <c r="C4477" s="218">
        <v>44941</v>
      </c>
      <c r="D4477" s="218">
        <v>44936</v>
      </c>
      <c r="E4477" s="1">
        <v>1</v>
      </c>
      <c r="F4477" s="62">
        <v>23.76</v>
      </c>
    </row>
    <row r="4478" spans="1:6" x14ac:dyDescent="0.35">
      <c r="A4478" s="1">
        <v>29</v>
      </c>
      <c r="B4478" s="1" t="s">
        <v>88</v>
      </c>
      <c r="C4478" s="218">
        <v>44941</v>
      </c>
      <c r="D4478" s="218">
        <v>44937</v>
      </c>
      <c r="E4478" s="1">
        <v>2</v>
      </c>
      <c r="F4478" s="62">
        <v>40.74</v>
      </c>
    </row>
    <row r="4479" spans="1:6" x14ac:dyDescent="0.35">
      <c r="A4479" s="1">
        <v>29</v>
      </c>
      <c r="B4479" s="1" t="s">
        <v>88</v>
      </c>
      <c r="C4479" s="218">
        <v>44941</v>
      </c>
      <c r="D4479" s="218">
        <v>44938</v>
      </c>
      <c r="E4479" s="1">
        <v>7</v>
      </c>
      <c r="F4479" s="62">
        <v>288.93</v>
      </c>
    </row>
    <row r="4480" spans="1:6" x14ac:dyDescent="0.35">
      <c r="A4480" s="1">
        <v>29</v>
      </c>
      <c r="B4480" s="1" t="s">
        <v>88</v>
      </c>
      <c r="C4480" s="218">
        <v>44941</v>
      </c>
      <c r="D4480" s="218">
        <v>44939</v>
      </c>
      <c r="E4480" s="1">
        <v>6</v>
      </c>
      <c r="F4480" s="62">
        <v>256.7</v>
      </c>
    </row>
    <row r="4481" spans="1:6" x14ac:dyDescent="0.35">
      <c r="A4481" s="1">
        <v>29</v>
      </c>
      <c r="B4481" s="1" t="s">
        <v>88</v>
      </c>
      <c r="C4481" s="218">
        <v>44941</v>
      </c>
      <c r="D4481" s="218">
        <v>44940</v>
      </c>
      <c r="E4481" s="1">
        <v>7</v>
      </c>
      <c r="F4481" s="62">
        <v>222.31</v>
      </c>
    </row>
    <row r="4482" spans="1:6" x14ac:dyDescent="0.35">
      <c r="A4482" s="1">
        <v>29</v>
      </c>
      <c r="B4482" s="1" t="s">
        <v>88</v>
      </c>
      <c r="C4482" s="218">
        <v>44941</v>
      </c>
      <c r="D4482" s="218">
        <v>44941</v>
      </c>
      <c r="E4482" s="1">
        <v>2</v>
      </c>
      <c r="F4482" s="62">
        <v>108.9</v>
      </c>
    </row>
    <row r="4483" spans="1:6" x14ac:dyDescent="0.35">
      <c r="A4483" s="1">
        <v>29</v>
      </c>
      <c r="B4483" s="1" t="s">
        <v>88</v>
      </c>
      <c r="C4483" s="218">
        <v>44942</v>
      </c>
      <c r="D4483" s="218">
        <v>44938</v>
      </c>
      <c r="E4483" s="1">
        <v>1</v>
      </c>
      <c r="F4483" s="62">
        <v>23.76</v>
      </c>
    </row>
    <row r="4484" spans="1:6" x14ac:dyDescent="0.35">
      <c r="A4484" s="1">
        <v>29</v>
      </c>
      <c r="B4484" s="1" t="s">
        <v>88</v>
      </c>
      <c r="C4484" s="218">
        <v>44942</v>
      </c>
      <c r="D4484" s="218">
        <v>44939</v>
      </c>
      <c r="E4484" s="1">
        <v>1</v>
      </c>
      <c r="F4484" s="62">
        <v>54.45</v>
      </c>
    </row>
    <row r="4485" spans="1:6" x14ac:dyDescent="0.35">
      <c r="A4485" s="1">
        <v>29</v>
      </c>
      <c r="B4485" s="1" t="s">
        <v>88</v>
      </c>
      <c r="C4485" s="218">
        <v>44942</v>
      </c>
      <c r="D4485" s="218">
        <v>44940</v>
      </c>
      <c r="E4485" s="1">
        <v>1</v>
      </c>
      <c r="F4485" s="62">
        <v>52.57</v>
      </c>
    </row>
    <row r="4486" spans="1:6" x14ac:dyDescent="0.35">
      <c r="A4486" s="1">
        <v>29</v>
      </c>
      <c r="B4486" s="1" t="s">
        <v>88</v>
      </c>
      <c r="C4486" s="218">
        <v>44942</v>
      </c>
      <c r="D4486" s="218">
        <v>44941</v>
      </c>
      <c r="E4486" s="1">
        <v>2</v>
      </c>
      <c r="F4486" s="62">
        <v>107.02</v>
      </c>
    </row>
    <row r="4487" spans="1:6" x14ac:dyDescent="0.35">
      <c r="A4487" s="1">
        <v>29</v>
      </c>
      <c r="B4487" s="1" t="s">
        <v>88</v>
      </c>
      <c r="C4487" s="218">
        <v>44942</v>
      </c>
      <c r="D4487" s="218">
        <v>44942</v>
      </c>
      <c r="E4487" s="1">
        <v>2</v>
      </c>
      <c r="F4487" s="62">
        <v>78.16</v>
      </c>
    </row>
    <row r="4488" spans="1:6" x14ac:dyDescent="0.35">
      <c r="A4488" s="1">
        <v>29</v>
      </c>
      <c r="B4488" s="1" t="s">
        <v>88</v>
      </c>
      <c r="C4488" s="218">
        <v>44943</v>
      </c>
      <c r="D4488" s="218">
        <v>44941</v>
      </c>
      <c r="E4488" s="1">
        <v>1</v>
      </c>
      <c r="F4488" s="62">
        <v>23.76</v>
      </c>
    </row>
    <row r="4489" spans="1:6" x14ac:dyDescent="0.35">
      <c r="A4489" s="1">
        <v>29</v>
      </c>
      <c r="B4489" s="1" t="s">
        <v>88</v>
      </c>
      <c r="C4489" s="218">
        <v>44943</v>
      </c>
      <c r="D4489" s="218">
        <v>44942</v>
      </c>
      <c r="E4489" s="1">
        <v>3</v>
      </c>
      <c r="F4489" s="62">
        <v>95.93</v>
      </c>
    </row>
    <row r="4490" spans="1:6" x14ac:dyDescent="0.35">
      <c r="A4490" s="1">
        <v>29</v>
      </c>
      <c r="B4490" s="1" t="s">
        <v>88</v>
      </c>
      <c r="C4490" s="218">
        <v>44943</v>
      </c>
      <c r="D4490" s="218">
        <v>44943</v>
      </c>
      <c r="E4490" s="1">
        <v>11</v>
      </c>
      <c r="F4490" s="62">
        <v>442.14</v>
      </c>
    </row>
    <row r="4491" spans="1:6" x14ac:dyDescent="0.35">
      <c r="A4491" s="1">
        <v>29</v>
      </c>
      <c r="B4491" s="1" t="s">
        <v>88</v>
      </c>
      <c r="C4491" s="218">
        <v>44944</v>
      </c>
      <c r="D4491" s="218">
        <v>44942</v>
      </c>
      <c r="E4491" s="1">
        <v>1</v>
      </c>
      <c r="F4491" s="62">
        <v>23.76</v>
      </c>
    </row>
    <row r="4492" spans="1:6" x14ac:dyDescent="0.35">
      <c r="A4492" s="1">
        <v>29</v>
      </c>
      <c r="B4492" s="1" t="s">
        <v>88</v>
      </c>
      <c r="C4492" s="218">
        <v>44944</v>
      </c>
      <c r="D4492" s="218">
        <v>44943</v>
      </c>
      <c r="E4492" s="1">
        <v>5</v>
      </c>
      <c r="F4492" s="62">
        <v>176.37</v>
      </c>
    </row>
    <row r="4493" spans="1:6" x14ac:dyDescent="0.35">
      <c r="A4493" s="1">
        <v>29</v>
      </c>
      <c r="B4493" s="1" t="s">
        <v>88</v>
      </c>
      <c r="C4493" s="218">
        <v>44944</v>
      </c>
      <c r="D4493" s="218">
        <v>44944</v>
      </c>
      <c r="E4493" s="1">
        <v>5</v>
      </c>
      <c r="F4493" s="62">
        <v>177.21</v>
      </c>
    </row>
    <row r="4494" spans="1:6" x14ac:dyDescent="0.35">
      <c r="A4494" s="1">
        <v>29</v>
      </c>
      <c r="B4494" s="1" t="s">
        <v>88</v>
      </c>
      <c r="C4494" s="218">
        <v>44945</v>
      </c>
      <c r="D4494" s="218">
        <v>44943</v>
      </c>
      <c r="E4494" s="1">
        <v>3</v>
      </c>
      <c r="F4494" s="62">
        <v>68.31</v>
      </c>
    </row>
    <row r="4495" spans="1:6" x14ac:dyDescent="0.35">
      <c r="A4495" s="1">
        <v>29</v>
      </c>
      <c r="B4495" s="1" t="s">
        <v>88</v>
      </c>
      <c r="C4495" s="218">
        <v>44945</v>
      </c>
      <c r="D4495" s="218">
        <v>44944</v>
      </c>
      <c r="E4495" s="1">
        <v>3</v>
      </c>
      <c r="F4495" s="62">
        <v>132.61000000000001</v>
      </c>
    </row>
    <row r="4496" spans="1:6" x14ac:dyDescent="0.35">
      <c r="A4496" s="1">
        <v>29</v>
      </c>
      <c r="B4496" s="1" t="s">
        <v>88</v>
      </c>
      <c r="C4496" s="218">
        <v>44945</v>
      </c>
      <c r="D4496" s="218">
        <v>44945</v>
      </c>
      <c r="E4496" s="1">
        <v>4</v>
      </c>
      <c r="F4496" s="62">
        <v>217.8</v>
      </c>
    </row>
    <row r="4497" spans="1:6" x14ac:dyDescent="0.35">
      <c r="A4497" s="1">
        <v>29</v>
      </c>
      <c r="B4497" s="1" t="s">
        <v>88</v>
      </c>
      <c r="C4497" s="218">
        <v>44946</v>
      </c>
      <c r="D4497" s="218">
        <v>44943</v>
      </c>
      <c r="E4497" s="1">
        <v>1</v>
      </c>
      <c r="F4497" s="62">
        <v>23.76</v>
      </c>
    </row>
    <row r="4498" spans="1:6" x14ac:dyDescent="0.35">
      <c r="A4498" s="1">
        <v>29</v>
      </c>
      <c r="B4498" s="1" t="s">
        <v>88</v>
      </c>
      <c r="C4498" s="218">
        <v>44946</v>
      </c>
      <c r="D4498" s="218">
        <v>44944</v>
      </c>
      <c r="E4498" s="1">
        <v>1</v>
      </c>
      <c r="F4498" s="62">
        <v>23.76</v>
      </c>
    </row>
    <row r="4499" spans="1:6" x14ac:dyDescent="0.35">
      <c r="A4499" s="1">
        <v>29</v>
      </c>
      <c r="B4499" s="1" t="s">
        <v>88</v>
      </c>
      <c r="C4499" s="218">
        <v>44946</v>
      </c>
      <c r="D4499" s="218">
        <v>44946</v>
      </c>
      <c r="E4499" s="1">
        <v>4</v>
      </c>
      <c r="F4499" s="62">
        <v>187.11</v>
      </c>
    </row>
    <row r="4500" spans="1:6" x14ac:dyDescent="0.35">
      <c r="A4500" s="1">
        <v>29</v>
      </c>
      <c r="B4500" s="1" t="s">
        <v>88</v>
      </c>
      <c r="C4500" s="218">
        <v>44948</v>
      </c>
      <c r="D4500" s="218">
        <v>44945</v>
      </c>
      <c r="E4500" s="1">
        <v>2</v>
      </c>
      <c r="F4500" s="62">
        <v>78.209999999999994</v>
      </c>
    </row>
    <row r="4501" spans="1:6" x14ac:dyDescent="0.35">
      <c r="A4501" s="1">
        <v>29</v>
      </c>
      <c r="B4501" s="1" t="s">
        <v>88</v>
      </c>
      <c r="C4501" s="218">
        <v>44948</v>
      </c>
      <c r="D4501" s="218">
        <v>44946</v>
      </c>
      <c r="E4501" s="1">
        <v>4</v>
      </c>
      <c r="F4501" s="62">
        <v>121.67</v>
      </c>
    </row>
    <row r="4502" spans="1:6" x14ac:dyDescent="0.35">
      <c r="A4502" s="1">
        <v>29</v>
      </c>
      <c r="B4502" s="1" t="s">
        <v>88</v>
      </c>
      <c r="C4502" s="218">
        <v>44948</v>
      </c>
      <c r="D4502" s="218">
        <v>44947</v>
      </c>
      <c r="E4502" s="1">
        <v>3</v>
      </c>
      <c r="F4502" s="62">
        <v>127.71</v>
      </c>
    </row>
    <row r="4503" spans="1:6" x14ac:dyDescent="0.35">
      <c r="A4503" s="1">
        <v>29</v>
      </c>
      <c r="B4503" s="1" t="s">
        <v>88</v>
      </c>
      <c r="C4503" s="218">
        <v>44948</v>
      </c>
      <c r="D4503" s="218">
        <v>44948</v>
      </c>
      <c r="E4503" s="1">
        <v>3</v>
      </c>
      <c r="F4503" s="62">
        <v>163.35</v>
      </c>
    </row>
    <row r="4504" spans="1:6" x14ac:dyDescent="0.35">
      <c r="A4504" s="1">
        <v>29</v>
      </c>
      <c r="B4504" s="1" t="s">
        <v>88</v>
      </c>
      <c r="C4504" s="218">
        <v>44949</v>
      </c>
      <c r="D4504" s="218">
        <v>44944</v>
      </c>
      <c r="E4504" s="1">
        <v>1</v>
      </c>
      <c r="F4504" s="62">
        <v>17.82</v>
      </c>
    </row>
    <row r="4505" spans="1:6" x14ac:dyDescent="0.35">
      <c r="A4505" s="1">
        <v>29</v>
      </c>
      <c r="B4505" s="1" t="s">
        <v>88</v>
      </c>
      <c r="C4505" s="218">
        <v>44949</v>
      </c>
      <c r="D4505" s="218">
        <v>44946</v>
      </c>
      <c r="E4505" s="1">
        <v>2</v>
      </c>
      <c r="F4505" s="62">
        <v>76.03</v>
      </c>
    </row>
    <row r="4506" spans="1:6" x14ac:dyDescent="0.35">
      <c r="A4506" s="1">
        <v>29</v>
      </c>
      <c r="B4506" s="1" t="s">
        <v>88</v>
      </c>
      <c r="C4506" s="218">
        <v>44949</v>
      </c>
      <c r="D4506" s="218">
        <v>44947</v>
      </c>
      <c r="E4506" s="1">
        <v>1</v>
      </c>
      <c r="F4506" s="62">
        <v>54.4</v>
      </c>
    </row>
    <row r="4507" spans="1:6" x14ac:dyDescent="0.35">
      <c r="A4507" s="1">
        <v>29</v>
      </c>
      <c r="B4507" s="1" t="s">
        <v>88</v>
      </c>
      <c r="C4507" s="218">
        <v>44949</v>
      </c>
      <c r="D4507" s="218">
        <v>44948</v>
      </c>
      <c r="E4507" s="1">
        <v>3</v>
      </c>
      <c r="F4507" s="62">
        <v>101.97</v>
      </c>
    </row>
    <row r="4508" spans="1:6" x14ac:dyDescent="0.35">
      <c r="A4508" s="1">
        <v>29</v>
      </c>
      <c r="B4508" s="1" t="s">
        <v>88</v>
      </c>
      <c r="C4508" s="218">
        <v>44949</v>
      </c>
      <c r="D4508" s="218">
        <v>44949</v>
      </c>
      <c r="E4508" s="1">
        <v>3</v>
      </c>
      <c r="F4508" s="62">
        <v>132.66</v>
      </c>
    </row>
    <row r="4509" spans="1:6" x14ac:dyDescent="0.35">
      <c r="A4509" s="1">
        <v>29</v>
      </c>
      <c r="B4509" s="1" t="s">
        <v>88</v>
      </c>
      <c r="C4509" s="218">
        <v>44950</v>
      </c>
      <c r="D4509" s="218">
        <v>44946</v>
      </c>
      <c r="E4509" s="1">
        <v>2</v>
      </c>
      <c r="F4509" s="62">
        <v>45.98</v>
      </c>
    </row>
    <row r="4510" spans="1:6" x14ac:dyDescent="0.35">
      <c r="A4510" s="1">
        <v>29</v>
      </c>
      <c r="B4510" s="1" t="s">
        <v>88</v>
      </c>
      <c r="C4510" s="218">
        <v>44950</v>
      </c>
      <c r="D4510" s="218">
        <v>44947</v>
      </c>
      <c r="E4510" s="1">
        <v>6</v>
      </c>
      <c r="F4510" s="62">
        <v>265.27</v>
      </c>
    </row>
    <row r="4511" spans="1:6" x14ac:dyDescent="0.35">
      <c r="A4511" s="1">
        <v>29</v>
      </c>
      <c r="B4511" s="1" t="s">
        <v>88</v>
      </c>
      <c r="C4511" s="218">
        <v>44950</v>
      </c>
      <c r="D4511" s="218">
        <v>44948</v>
      </c>
      <c r="E4511" s="1">
        <v>2</v>
      </c>
      <c r="F4511" s="62">
        <v>78.209999999999994</v>
      </c>
    </row>
    <row r="4512" spans="1:6" x14ac:dyDescent="0.35">
      <c r="A4512" s="1">
        <v>29</v>
      </c>
      <c r="B4512" s="1" t="s">
        <v>88</v>
      </c>
      <c r="C4512" s="218">
        <v>44950</v>
      </c>
      <c r="D4512" s="218">
        <v>44949</v>
      </c>
      <c r="E4512" s="1">
        <v>3</v>
      </c>
      <c r="F4512" s="62">
        <v>132.07</v>
      </c>
    </row>
    <row r="4513" spans="1:6" x14ac:dyDescent="0.35">
      <c r="A4513" s="1">
        <v>29</v>
      </c>
      <c r="B4513" s="1" t="s">
        <v>88</v>
      </c>
      <c r="C4513" s="218">
        <v>44950</v>
      </c>
      <c r="D4513" s="218">
        <v>44950</v>
      </c>
      <c r="E4513" s="1">
        <v>2</v>
      </c>
      <c r="F4513" s="62">
        <v>75.34</v>
      </c>
    </row>
    <row r="4514" spans="1:6" x14ac:dyDescent="0.35">
      <c r="A4514" s="1">
        <v>29</v>
      </c>
      <c r="B4514" s="1" t="s">
        <v>88</v>
      </c>
      <c r="C4514" s="218">
        <v>44952</v>
      </c>
      <c r="D4514" s="218">
        <v>44949</v>
      </c>
      <c r="E4514" s="1">
        <v>4</v>
      </c>
      <c r="F4514" s="62">
        <v>125.73</v>
      </c>
    </row>
    <row r="4515" spans="1:6" x14ac:dyDescent="0.35">
      <c r="A4515" s="1">
        <v>29</v>
      </c>
      <c r="B4515" s="1" t="s">
        <v>88</v>
      </c>
      <c r="C4515" s="218">
        <v>44952</v>
      </c>
      <c r="D4515" s="218">
        <v>44950</v>
      </c>
      <c r="E4515" s="1">
        <v>4</v>
      </c>
      <c r="F4515" s="62">
        <v>123.75</v>
      </c>
    </row>
    <row r="4516" spans="1:6" x14ac:dyDescent="0.35">
      <c r="A4516" s="1">
        <v>29</v>
      </c>
      <c r="B4516" s="1" t="s">
        <v>88</v>
      </c>
      <c r="C4516" s="218">
        <v>44952</v>
      </c>
      <c r="D4516" s="218">
        <v>44951</v>
      </c>
      <c r="E4516" s="1">
        <v>3</v>
      </c>
      <c r="F4516" s="62">
        <v>130.22999999999999</v>
      </c>
    </row>
    <row r="4517" spans="1:6" x14ac:dyDescent="0.35">
      <c r="A4517" s="1">
        <v>29</v>
      </c>
      <c r="B4517" s="1" t="s">
        <v>88</v>
      </c>
      <c r="C4517" s="218">
        <v>44952</v>
      </c>
      <c r="D4517" s="218">
        <v>44952</v>
      </c>
      <c r="E4517" s="1">
        <v>1</v>
      </c>
      <c r="F4517" s="62">
        <v>23.71</v>
      </c>
    </row>
    <row r="4518" spans="1:6" x14ac:dyDescent="0.35">
      <c r="A4518" s="1">
        <v>30</v>
      </c>
      <c r="B4518" s="1" t="s">
        <v>89</v>
      </c>
      <c r="C4518" s="218">
        <v>44879</v>
      </c>
      <c r="D4518" s="218">
        <v>44878</v>
      </c>
      <c r="E4518" s="1">
        <v>4</v>
      </c>
      <c r="F4518" s="62">
        <v>149.97999999999999</v>
      </c>
    </row>
    <row r="4519" spans="1:6" x14ac:dyDescent="0.35">
      <c r="A4519" s="1">
        <v>30</v>
      </c>
      <c r="B4519" s="1" t="s">
        <v>89</v>
      </c>
      <c r="C4519" s="218">
        <v>44879</v>
      </c>
      <c r="D4519" s="218">
        <v>44879</v>
      </c>
      <c r="E4519" s="1">
        <v>1</v>
      </c>
      <c r="F4519" s="62">
        <v>22.92</v>
      </c>
    </row>
    <row r="4520" spans="1:6" x14ac:dyDescent="0.35">
      <c r="A4520" s="1">
        <v>30</v>
      </c>
      <c r="B4520" s="1" t="s">
        <v>89</v>
      </c>
      <c r="C4520" s="218">
        <v>44881</v>
      </c>
      <c r="D4520" s="218">
        <v>44878</v>
      </c>
      <c r="E4520" s="1">
        <v>4</v>
      </c>
      <c r="F4520" s="62">
        <v>112.96</v>
      </c>
    </row>
    <row r="4521" spans="1:6" x14ac:dyDescent="0.35">
      <c r="A4521" s="1">
        <v>30</v>
      </c>
      <c r="B4521" s="1" t="s">
        <v>89</v>
      </c>
      <c r="C4521" s="218">
        <v>44881</v>
      </c>
      <c r="D4521" s="218">
        <v>44879</v>
      </c>
      <c r="E4521" s="1">
        <v>6</v>
      </c>
      <c r="F4521" s="62">
        <v>182.01</v>
      </c>
    </row>
    <row r="4522" spans="1:6" x14ac:dyDescent="0.35">
      <c r="A4522" s="1">
        <v>30</v>
      </c>
      <c r="B4522" s="1" t="s">
        <v>89</v>
      </c>
      <c r="C4522" s="218">
        <v>44881</v>
      </c>
      <c r="D4522" s="218">
        <v>44880</v>
      </c>
      <c r="E4522" s="1">
        <v>6</v>
      </c>
      <c r="F4522" s="62">
        <v>159.22999999999999</v>
      </c>
    </row>
    <row r="4523" spans="1:6" x14ac:dyDescent="0.35">
      <c r="A4523" s="1">
        <v>30</v>
      </c>
      <c r="B4523" s="1" t="s">
        <v>89</v>
      </c>
      <c r="C4523" s="218">
        <v>44881</v>
      </c>
      <c r="D4523" s="218">
        <v>44881</v>
      </c>
      <c r="E4523" s="1">
        <v>3</v>
      </c>
      <c r="F4523" s="62">
        <v>139</v>
      </c>
    </row>
    <row r="4524" spans="1:6" x14ac:dyDescent="0.35">
      <c r="A4524" s="1">
        <v>30</v>
      </c>
      <c r="B4524" s="1" t="s">
        <v>89</v>
      </c>
      <c r="C4524" s="218">
        <v>44884</v>
      </c>
      <c r="D4524" s="218">
        <v>44878</v>
      </c>
      <c r="E4524" s="1">
        <v>3</v>
      </c>
      <c r="F4524" s="62">
        <v>150.37</v>
      </c>
    </row>
    <row r="4525" spans="1:6" x14ac:dyDescent="0.35">
      <c r="A4525" s="1">
        <v>30</v>
      </c>
      <c r="B4525" s="1" t="s">
        <v>89</v>
      </c>
      <c r="C4525" s="218">
        <v>44884</v>
      </c>
      <c r="D4525" s="218">
        <v>44879</v>
      </c>
      <c r="E4525" s="1">
        <v>1</v>
      </c>
      <c r="F4525" s="62">
        <v>23.76</v>
      </c>
    </row>
    <row r="4526" spans="1:6" x14ac:dyDescent="0.35">
      <c r="A4526" s="1">
        <v>30</v>
      </c>
      <c r="B4526" s="1" t="s">
        <v>89</v>
      </c>
      <c r="C4526" s="218">
        <v>44884</v>
      </c>
      <c r="D4526" s="218">
        <v>44880</v>
      </c>
      <c r="E4526" s="1">
        <v>8</v>
      </c>
      <c r="F4526" s="62">
        <v>202.65</v>
      </c>
    </row>
    <row r="4527" spans="1:6" x14ac:dyDescent="0.35">
      <c r="A4527" s="1">
        <v>30</v>
      </c>
      <c r="B4527" s="1" t="s">
        <v>89</v>
      </c>
      <c r="C4527" s="218">
        <v>44884</v>
      </c>
      <c r="D4527" s="218">
        <v>44881</v>
      </c>
      <c r="E4527" s="1">
        <v>3</v>
      </c>
      <c r="F4527" s="62">
        <v>93.61</v>
      </c>
    </row>
    <row r="4528" spans="1:6" x14ac:dyDescent="0.35">
      <c r="A4528" s="1">
        <v>30</v>
      </c>
      <c r="B4528" s="1" t="s">
        <v>89</v>
      </c>
      <c r="C4528" s="218">
        <v>44884</v>
      </c>
      <c r="D4528" s="218">
        <v>44882</v>
      </c>
      <c r="E4528" s="1">
        <v>4</v>
      </c>
      <c r="F4528" s="62">
        <v>143.05000000000001</v>
      </c>
    </row>
    <row r="4529" spans="1:6" x14ac:dyDescent="0.35">
      <c r="A4529" s="1">
        <v>30</v>
      </c>
      <c r="B4529" s="1" t="s">
        <v>89</v>
      </c>
      <c r="C4529" s="218">
        <v>44885</v>
      </c>
      <c r="D4529" s="218">
        <v>44879</v>
      </c>
      <c r="E4529" s="1">
        <v>3</v>
      </c>
      <c r="F4529" s="62">
        <v>127.61</v>
      </c>
    </row>
    <row r="4530" spans="1:6" x14ac:dyDescent="0.35">
      <c r="A4530" s="1">
        <v>30</v>
      </c>
      <c r="B4530" s="1" t="s">
        <v>89</v>
      </c>
      <c r="C4530" s="218">
        <v>44885</v>
      </c>
      <c r="D4530" s="218">
        <v>44880</v>
      </c>
      <c r="E4530" s="1">
        <v>5</v>
      </c>
      <c r="F4530" s="62">
        <v>116.72</v>
      </c>
    </row>
    <row r="4531" spans="1:6" x14ac:dyDescent="0.35">
      <c r="A4531" s="1">
        <v>30</v>
      </c>
      <c r="B4531" s="1" t="s">
        <v>89</v>
      </c>
      <c r="C4531" s="218">
        <v>44885</v>
      </c>
      <c r="D4531" s="218">
        <v>44881</v>
      </c>
      <c r="E4531" s="1">
        <v>4</v>
      </c>
      <c r="F4531" s="62">
        <v>124.2</v>
      </c>
    </row>
    <row r="4532" spans="1:6" x14ac:dyDescent="0.35">
      <c r="A4532" s="1">
        <v>30</v>
      </c>
      <c r="B4532" s="1" t="s">
        <v>89</v>
      </c>
      <c r="C4532" s="218">
        <v>44885</v>
      </c>
      <c r="D4532" s="218">
        <v>44882</v>
      </c>
      <c r="E4532" s="1">
        <v>4</v>
      </c>
      <c r="F4532" s="62">
        <v>189.48</v>
      </c>
    </row>
    <row r="4533" spans="1:6" x14ac:dyDescent="0.35">
      <c r="A4533" s="1">
        <v>30</v>
      </c>
      <c r="B4533" s="1" t="s">
        <v>89</v>
      </c>
      <c r="C4533" s="218">
        <v>44886</v>
      </c>
      <c r="D4533" s="218">
        <v>44878</v>
      </c>
      <c r="E4533" s="1">
        <v>1</v>
      </c>
      <c r="F4533" s="62">
        <v>22.57</v>
      </c>
    </row>
    <row r="4534" spans="1:6" x14ac:dyDescent="0.35">
      <c r="A4534" s="1">
        <v>30</v>
      </c>
      <c r="B4534" s="1" t="s">
        <v>89</v>
      </c>
      <c r="C4534" s="218">
        <v>44886</v>
      </c>
      <c r="D4534" s="218">
        <v>44879</v>
      </c>
      <c r="E4534" s="1">
        <v>4</v>
      </c>
      <c r="F4534" s="62">
        <v>144.88</v>
      </c>
    </row>
    <row r="4535" spans="1:6" x14ac:dyDescent="0.35">
      <c r="A4535" s="1">
        <v>30</v>
      </c>
      <c r="B4535" s="1" t="s">
        <v>89</v>
      </c>
      <c r="C4535" s="218">
        <v>44886</v>
      </c>
      <c r="D4535" s="218">
        <v>44881</v>
      </c>
      <c r="E4535" s="1">
        <v>2</v>
      </c>
      <c r="F4535" s="62">
        <v>101.28</v>
      </c>
    </row>
    <row r="4536" spans="1:6" x14ac:dyDescent="0.35">
      <c r="A4536" s="1">
        <v>30</v>
      </c>
      <c r="B4536" s="1" t="s">
        <v>89</v>
      </c>
      <c r="C4536" s="218">
        <v>44886</v>
      </c>
      <c r="D4536" s="218">
        <v>44882</v>
      </c>
      <c r="E4536" s="1">
        <v>5</v>
      </c>
      <c r="F4536" s="62">
        <v>170.03</v>
      </c>
    </row>
    <row r="4537" spans="1:6" x14ac:dyDescent="0.35">
      <c r="A4537" s="1">
        <v>30</v>
      </c>
      <c r="B4537" s="1" t="s">
        <v>89</v>
      </c>
      <c r="C4537" s="218">
        <v>44886</v>
      </c>
      <c r="D4537" s="218">
        <v>44886</v>
      </c>
      <c r="E4537" s="1">
        <v>2</v>
      </c>
      <c r="F4537" s="62">
        <v>92.22</v>
      </c>
    </row>
    <row r="4538" spans="1:6" x14ac:dyDescent="0.35">
      <c r="A4538" s="1">
        <v>30</v>
      </c>
      <c r="B4538" s="1" t="s">
        <v>89</v>
      </c>
      <c r="C4538" s="218">
        <v>44887</v>
      </c>
      <c r="D4538" s="218">
        <v>44881</v>
      </c>
      <c r="E4538" s="1">
        <v>2</v>
      </c>
      <c r="F4538" s="62">
        <v>40.44</v>
      </c>
    </row>
    <row r="4539" spans="1:6" x14ac:dyDescent="0.35">
      <c r="A4539" s="1">
        <v>30</v>
      </c>
      <c r="B4539" s="1" t="s">
        <v>89</v>
      </c>
      <c r="C4539" s="218">
        <v>44887</v>
      </c>
      <c r="D4539" s="218">
        <v>44886</v>
      </c>
      <c r="E4539" s="1">
        <v>2</v>
      </c>
      <c r="F4539" s="62">
        <v>72.27</v>
      </c>
    </row>
    <row r="4540" spans="1:6" x14ac:dyDescent="0.35">
      <c r="A4540" s="1">
        <v>30</v>
      </c>
      <c r="B4540" s="1" t="s">
        <v>89</v>
      </c>
      <c r="C4540" s="218">
        <v>44887</v>
      </c>
      <c r="D4540" s="218">
        <v>44887</v>
      </c>
      <c r="E4540" s="1">
        <v>4</v>
      </c>
      <c r="F4540" s="62">
        <v>167.95</v>
      </c>
    </row>
    <row r="4541" spans="1:6" x14ac:dyDescent="0.35">
      <c r="A4541" s="1">
        <v>30</v>
      </c>
      <c r="B4541" s="1" t="s">
        <v>89</v>
      </c>
      <c r="C4541" s="218">
        <v>44888</v>
      </c>
      <c r="D4541" s="218">
        <v>44882</v>
      </c>
      <c r="E4541" s="1">
        <v>1</v>
      </c>
      <c r="F4541" s="62">
        <v>22.67</v>
      </c>
    </row>
    <row r="4542" spans="1:6" x14ac:dyDescent="0.35">
      <c r="A4542" s="1">
        <v>30</v>
      </c>
      <c r="B4542" s="1" t="s">
        <v>89</v>
      </c>
      <c r="C4542" s="218">
        <v>44888</v>
      </c>
      <c r="D4542" s="218">
        <v>44887</v>
      </c>
      <c r="E4542" s="1">
        <v>1</v>
      </c>
      <c r="F4542" s="62">
        <v>54.05</v>
      </c>
    </row>
    <row r="4543" spans="1:6" x14ac:dyDescent="0.35">
      <c r="A4543" s="1">
        <v>30</v>
      </c>
      <c r="B4543" s="1" t="s">
        <v>89</v>
      </c>
      <c r="C4543" s="218">
        <v>44888</v>
      </c>
      <c r="D4543" s="218">
        <v>44888</v>
      </c>
      <c r="E4543" s="1">
        <v>9</v>
      </c>
      <c r="F4543" s="62">
        <v>338.33</v>
      </c>
    </row>
    <row r="4544" spans="1:6" x14ac:dyDescent="0.35">
      <c r="A4544" s="1">
        <v>30</v>
      </c>
      <c r="B4544" s="1" t="s">
        <v>89</v>
      </c>
      <c r="C4544" s="218">
        <v>44889</v>
      </c>
      <c r="D4544" s="218">
        <v>44887</v>
      </c>
      <c r="E4544" s="1">
        <v>1</v>
      </c>
      <c r="F4544" s="62">
        <v>22.77</v>
      </c>
    </row>
    <row r="4545" spans="1:6" x14ac:dyDescent="0.35">
      <c r="A4545" s="1">
        <v>30</v>
      </c>
      <c r="B4545" s="1" t="s">
        <v>89</v>
      </c>
      <c r="C4545" s="218">
        <v>44889</v>
      </c>
      <c r="D4545" s="218">
        <v>44888</v>
      </c>
      <c r="E4545" s="1">
        <v>3</v>
      </c>
      <c r="F4545" s="62">
        <v>91.08</v>
      </c>
    </row>
    <row r="4546" spans="1:6" x14ac:dyDescent="0.35">
      <c r="A4546" s="1">
        <v>30</v>
      </c>
      <c r="B4546" s="1" t="s">
        <v>89</v>
      </c>
      <c r="C4546" s="218">
        <v>44889</v>
      </c>
      <c r="D4546" s="218">
        <v>44889</v>
      </c>
      <c r="E4546" s="1">
        <v>7</v>
      </c>
      <c r="F4546" s="62">
        <v>313.49</v>
      </c>
    </row>
    <row r="4547" spans="1:6" x14ac:dyDescent="0.35">
      <c r="A4547" s="1">
        <v>30</v>
      </c>
      <c r="B4547" s="1" t="s">
        <v>89</v>
      </c>
      <c r="C4547" s="218">
        <v>44890</v>
      </c>
      <c r="D4547" s="218">
        <v>44887</v>
      </c>
      <c r="E4547" s="1">
        <v>2</v>
      </c>
      <c r="F4547" s="62">
        <v>47.42</v>
      </c>
    </row>
    <row r="4548" spans="1:6" x14ac:dyDescent="0.35">
      <c r="A4548" s="1">
        <v>30</v>
      </c>
      <c r="B4548" s="1" t="s">
        <v>89</v>
      </c>
      <c r="C4548" s="218">
        <v>44890</v>
      </c>
      <c r="D4548" s="218">
        <v>44888</v>
      </c>
      <c r="E4548" s="1">
        <v>1</v>
      </c>
      <c r="F4548" s="62">
        <v>21.63</v>
      </c>
    </row>
    <row r="4549" spans="1:6" x14ac:dyDescent="0.35">
      <c r="A4549" s="1">
        <v>30</v>
      </c>
      <c r="B4549" s="1" t="s">
        <v>89</v>
      </c>
      <c r="C4549" s="218">
        <v>44890</v>
      </c>
      <c r="D4549" s="218">
        <v>44889</v>
      </c>
      <c r="E4549" s="1">
        <v>8</v>
      </c>
      <c r="F4549" s="62">
        <v>329.68</v>
      </c>
    </row>
    <row r="4550" spans="1:6" x14ac:dyDescent="0.35">
      <c r="A4550" s="1">
        <v>30</v>
      </c>
      <c r="B4550" s="1" t="s">
        <v>89</v>
      </c>
      <c r="C4550" s="218">
        <v>44890</v>
      </c>
      <c r="D4550" s="218">
        <v>44890</v>
      </c>
      <c r="E4550" s="1">
        <v>6</v>
      </c>
      <c r="F4550" s="62">
        <v>218.69</v>
      </c>
    </row>
    <row r="4551" spans="1:6" x14ac:dyDescent="0.35">
      <c r="A4551" s="1">
        <v>30</v>
      </c>
      <c r="B4551" s="1" t="s">
        <v>89</v>
      </c>
      <c r="C4551" s="218">
        <v>44891</v>
      </c>
      <c r="D4551" s="218">
        <v>44889</v>
      </c>
      <c r="E4551" s="1">
        <v>5</v>
      </c>
      <c r="F4551" s="62">
        <v>141.57</v>
      </c>
    </row>
    <row r="4552" spans="1:6" x14ac:dyDescent="0.35">
      <c r="A4552" s="1">
        <v>30</v>
      </c>
      <c r="B4552" s="1" t="s">
        <v>89</v>
      </c>
      <c r="C4552" s="218">
        <v>44891</v>
      </c>
      <c r="D4552" s="218">
        <v>44890</v>
      </c>
      <c r="E4552" s="1">
        <v>6</v>
      </c>
      <c r="F4552" s="62">
        <v>289.82</v>
      </c>
    </row>
    <row r="4553" spans="1:6" x14ac:dyDescent="0.35">
      <c r="A4553" s="1">
        <v>30</v>
      </c>
      <c r="B4553" s="1" t="s">
        <v>89</v>
      </c>
      <c r="C4553" s="218">
        <v>44891</v>
      </c>
      <c r="D4553" s="218">
        <v>44891</v>
      </c>
      <c r="E4553" s="1">
        <v>8</v>
      </c>
      <c r="F4553" s="62">
        <v>300.31</v>
      </c>
    </row>
    <row r="4554" spans="1:6" x14ac:dyDescent="0.35">
      <c r="A4554" s="1">
        <v>30</v>
      </c>
      <c r="B4554" s="1" t="s">
        <v>89</v>
      </c>
      <c r="C4554" s="218">
        <v>44892</v>
      </c>
      <c r="D4554" s="218">
        <v>44888</v>
      </c>
      <c r="E4554" s="1">
        <v>1</v>
      </c>
      <c r="F4554" s="62">
        <v>23.76</v>
      </c>
    </row>
    <row r="4555" spans="1:6" x14ac:dyDescent="0.35">
      <c r="A4555" s="1">
        <v>30</v>
      </c>
      <c r="B4555" s="1" t="s">
        <v>89</v>
      </c>
      <c r="C4555" s="218">
        <v>44892</v>
      </c>
      <c r="D4555" s="218">
        <v>44889</v>
      </c>
      <c r="E4555" s="1">
        <v>4</v>
      </c>
      <c r="F4555" s="62">
        <v>93.8</v>
      </c>
    </row>
    <row r="4556" spans="1:6" x14ac:dyDescent="0.35">
      <c r="A4556" s="1">
        <v>30</v>
      </c>
      <c r="B4556" s="1" t="s">
        <v>89</v>
      </c>
      <c r="C4556" s="218">
        <v>44892</v>
      </c>
      <c r="D4556" s="218">
        <v>44890</v>
      </c>
      <c r="E4556" s="1">
        <v>5</v>
      </c>
      <c r="F4556" s="62">
        <v>230.27</v>
      </c>
    </row>
    <row r="4557" spans="1:6" x14ac:dyDescent="0.35">
      <c r="A4557" s="1">
        <v>30</v>
      </c>
      <c r="B4557" s="1" t="s">
        <v>89</v>
      </c>
      <c r="C4557" s="218">
        <v>44892</v>
      </c>
      <c r="D4557" s="218">
        <v>44891</v>
      </c>
      <c r="E4557" s="1">
        <v>8</v>
      </c>
      <c r="F4557" s="62">
        <v>207.84</v>
      </c>
    </row>
    <row r="4558" spans="1:6" x14ac:dyDescent="0.35">
      <c r="A4558" s="1">
        <v>30</v>
      </c>
      <c r="B4558" s="1" t="s">
        <v>89</v>
      </c>
      <c r="C4558" s="218">
        <v>44892</v>
      </c>
      <c r="D4558" s="218">
        <v>44892</v>
      </c>
      <c r="E4558" s="1">
        <v>4</v>
      </c>
      <c r="F4558" s="62">
        <v>176.32</v>
      </c>
    </row>
    <row r="4559" spans="1:6" x14ac:dyDescent="0.35">
      <c r="A4559" s="1">
        <v>30</v>
      </c>
      <c r="B4559" s="1" t="s">
        <v>89</v>
      </c>
      <c r="C4559" s="218">
        <v>44893</v>
      </c>
      <c r="D4559" s="218">
        <v>44889</v>
      </c>
      <c r="E4559" s="1">
        <v>1</v>
      </c>
      <c r="F4559" s="62">
        <v>23.76</v>
      </c>
    </row>
    <row r="4560" spans="1:6" x14ac:dyDescent="0.35">
      <c r="A4560" s="1">
        <v>30</v>
      </c>
      <c r="B4560" s="1" t="s">
        <v>89</v>
      </c>
      <c r="C4560" s="218">
        <v>44893</v>
      </c>
      <c r="D4560" s="218">
        <v>44891</v>
      </c>
      <c r="E4560" s="1">
        <v>11</v>
      </c>
      <c r="F4560" s="62">
        <v>369.17</v>
      </c>
    </row>
    <row r="4561" spans="1:6" x14ac:dyDescent="0.35">
      <c r="A4561" s="1">
        <v>30</v>
      </c>
      <c r="B4561" s="1" t="s">
        <v>89</v>
      </c>
      <c r="C4561" s="218">
        <v>44893</v>
      </c>
      <c r="D4561" s="218">
        <v>44892</v>
      </c>
      <c r="E4561" s="1">
        <v>4</v>
      </c>
      <c r="F4561" s="62">
        <v>167.65</v>
      </c>
    </row>
    <row r="4562" spans="1:6" x14ac:dyDescent="0.35">
      <c r="A4562" s="1">
        <v>30</v>
      </c>
      <c r="B4562" s="1" t="s">
        <v>89</v>
      </c>
      <c r="C4562" s="218">
        <v>44893</v>
      </c>
      <c r="D4562" s="218">
        <v>44893</v>
      </c>
      <c r="E4562" s="1">
        <v>3</v>
      </c>
      <c r="F4562" s="62">
        <v>115.19</v>
      </c>
    </row>
    <row r="4563" spans="1:6" x14ac:dyDescent="0.35">
      <c r="A4563" s="1">
        <v>30</v>
      </c>
      <c r="B4563" s="1" t="s">
        <v>89</v>
      </c>
      <c r="C4563" s="218">
        <v>44894</v>
      </c>
      <c r="D4563" s="218">
        <v>44889</v>
      </c>
      <c r="E4563" s="1">
        <v>1</v>
      </c>
      <c r="F4563" s="62">
        <v>21.04</v>
      </c>
    </row>
    <row r="4564" spans="1:6" x14ac:dyDescent="0.35">
      <c r="A4564" s="1">
        <v>30</v>
      </c>
      <c r="B4564" s="1" t="s">
        <v>89</v>
      </c>
      <c r="C4564" s="218">
        <v>44894</v>
      </c>
      <c r="D4564" s="218">
        <v>44890</v>
      </c>
      <c r="E4564" s="1">
        <v>1</v>
      </c>
      <c r="F4564" s="62">
        <v>44.2</v>
      </c>
    </row>
    <row r="4565" spans="1:6" x14ac:dyDescent="0.35">
      <c r="A4565" s="1">
        <v>30</v>
      </c>
      <c r="B4565" s="1" t="s">
        <v>89</v>
      </c>
      <c r="C4565" s="218">
        <v>44894</v>
      </c>
      <c r="D4565" s="218">
        <v>44891</v>
      </c>
      <c r="E4565" s="1">
        <v>9</v>
      </c>
      <c r="F4565" s="62">
        <v>398.13</v>
      </c>
    </row>
    <row r="4566" spans="1:6" x14ac:dyDescent="0.35">
      <c r="A4566" s="1">
        <v>30</v>
      </c>
      <c r="B4566" s="1" t="s">
        <v>89</v>
      </c>
      <c r="C4566" s="218">
        <v>44894</v>
      </c>
      <c r="D4566" s="218">
        <v>44892</v>
      </c>
      <c r="E4566" s="1">
        <v>1</v>
      </c>
      <c r="F4566" s="62">
        <v>49.5</v>
      </c>
    </row>
    <row r="4567" spans="1:6" x14ac:dyDescent="0.35">
      <c r="A4567" s="1">
        <v>30</v>
      </c>
      <c r="B4567" s="1" t="s">
        <v>89</v>
      </c>
      <c r="C4567" s="218">
        <v>44894</v>
      </c>
      <c r="D4567" s="218">
        <v>44893</v>
      </c>
      <c r="E4567" s="1">
        <v>4</v>
      </c>
      <c r="F4567" s="62">
        <v>151.52000000000001</v>
      </c>
    </row>
    <row r="4568" spans="1:6" x14ac:dyDescent="0.35">
      <c r="A4568" s="1">
        <v>30</v>
      </c>
      <c r="B4568" s="1" t="s">
        <v>89</v>
      </c>
      <c r="C4568" s="218">
        <v>44894</v>
      </c>
      <c r="D4568" s="218">
        <v>44894</v>
      </c>
      <c r="E4568" s="1">
        <v>4</v>
      </c>
      <c r="F4568" s="62">
        <v>171.22</v>
      </c>
    </row>
    <row r="4569" spans="1:6" x14ac:dyDescent="0.35">
      <c r="A4569" s="1">
        <v>30</v>
      </c>
      <c r="B4569" s="1" t="s">
        <v>89</v>
      </c>
      <c r="C4569" s="218">
        <v>44895</v>
      </c>
      <c r="D4569" s="218">
        <v>44891</v>
      </c>
      <c r="E4569" s="1">
        <v>5</v>
      </c>
      <c r="F4569" s="62">
        <v>227.36</v>
      </c>
    </row>
    <row r="4570" spans="1:6" x14ac:dyDescent="0.35">
      <c r="A4570" s="1">
        <v>30</v>
      </c>
      <c r="B4570" s="1" t="s">
        <v>89</v>
      </c>
      <c r="C4570" s="218">
        <v>44895</v>
      </c>
      <c r="D4570" s="218">
        <v>44892</v>
      </c>
      <c r="E4570" s="1">
        <v>2</v>
      </c>
      <c r="F4570" s="62">
        <v>75.98</v>
      </c>
    </row>
    <row r="4571" spans="1:6" x14ac:dyDescent="0.35">
      <c r="A4571" s="1">
        <v>30</v>
      </c>
      <c r="B4571" s="1" t="s">
        <v>89</v>
      </c>
      <c r="C4571" s="218">
        <v>44895</v>
      </c>
      <c r="D4571" s="218">
        <v>44893</v>
      </c>
      <c r="E4571" s="1">
        <v>2</v>
      </c>
      <c r="F4571" s="62">
        <v>77.62</v>
      </c>
    </row>
    <row r="4572" spans="1:6" x14ac:dyDescent="0.35">
      <c r="A4572" s="1">
        <v>30</v>
      </c>
      <c r="B4572" s="1" t="s">
        <v>89</v>
      </c>
      <c r="C4572" s="218">
        <v>44895</v>
      </c>
      <c r="D4572" s="218">
        <v>44894</v>
      </c>
      <c r="E4572" s="1">
        <v>5</v>
      </c>
      <c r="F4572" s="62">
        <v>236.61</v>
      </c>
    </row>
    <row r="4573" spans="1:6" x14ac:dyDescent="0.35">
      <c r="A4573" s="1">
        <v>30</v>
      </c>
      <c r="B4573" s="1" t="s">
        <v>89</v>
      </c>
      <c r="C4573" s="218">
        <v>44895</v>
      </c>
      <c r="D4573" s="218">
        <v>44895</v>
      </c>
      <c r="E4573" s="1">
        <v>5</v>
      </c>
      <c r="F4573" s="62">
        <v>231.26</v>
      </c>
    </row>
    <row r="4574" spans="1:6" x14ac:dyDescent="0.35">
      <c r="A4574" s="1">
        <v>30</v>
      </c>
      <c r="B4574" s="1" t="s">
        <v>89</v>
      </c>
      <c r="C4574" s="218">
        <v>44896</v>
      </c>
      <c r="D4574" s="218">
        <v>44892</v>
      </c>
      <c r="E4574" s="1">
        <v>5</v>
      </c>
      <c r="F4574" s="62">
        <v>257.14999999999998</v>
      </c>
    </row>
    <row r="4575" spans="1:6" x14ac:dyDescent="0.35">
      <c r="A4575" s="1">
        <v>30</v>
      </c>
      <c r="B4575" s="1" t="s">
        <v>89</v>
      </c>
      <c r="C4575" s="218">
        <v>44896</v>
      </c>
      <c r="D4575" s="218">
        <v>44893</v>
      </c>
      <c r="E4575" s="1">
        <v>1</v>
      </c>
      <c r="F4575" s="62">
        <v>44.05</v>
      </c>
    </row>
    <row r="4576" spans="1:6" x14ac:dyDescent="0.35">
      <c r="A4576" s="1">
        <v>30</v>
      </c>
      <c r="B4576" s="1" t="s">
        <v>89</v>
      </c>
      <c r="C4576" s="218">
        <v>44896</v>
      </c>
      <c r="D4576" s="218">
        <v>44894</v>
      </c>
      <c r="E4576" s="1">
        <v>4</v>
      </c>
      <c r="F4576" s="62">
        <v>173.2</v>
      </c>
    </row>
    <row r="4577" spans="1:6" x14ac:dyDescent="0.35">
      <c r="A4577" s="1">
        <v>30</v>
      </c>
      <c r="B4577" s="1" t="s">
        <v>89</v>
      </c>
      <c r="C4577" s="218">
        <v>44896</v>
      </c>
      <c r="D4577" s="218">
        <v>44895</v>
      </c>
      <c r="E4577" s="1">
        <v>6</v>
      </c>
      <c r="F4577" s="62">
        <v>253.98</v>
      </c>
    </row>
    <row r="4578" spans="1:6" x14ac:dyDescent="0.35">
      <c r="A4578" s="1">
        <v>30</v>
      </c>
      <c r="B4578" s="1" t="s">
        <v>89</v>
      </c>
      <c r="C4578" s="218">
        <v>44896</v>
      </c>
      <c r="D4578" s="218">
        <v>44896</v>
      </c>
      <c r="E4578" s="1">
        <v>4</v>
      </c>
      <c r="F4578" s="62">
        <v>146.27000000000001</v>
      </c>
    </row>
    <row r="4579" spans="1:6" x14ac:dyDescent="0.35">
      <c r="A4579" s="1">
        <v>30</v>
      </c>
      <c r="B4579" s="1" t="s">
        <v>89</v>
      </c>
      <c r="C4579" s="218">
        <v>44897</v>
      </c>
      <c r="D4579" s="218">
        <v>44893</v>
      </c>
      <c r="E4579" s="1">
        <v>3</v>
      </c>
      <c r="F4579" s="62">
        <v>157.21</v>
      </c>
    </row>
    <row r="4580" spans="1:6" x14ac:dyDescent="0.35">
      <c r="A4580" s="1">
        <v>30</v>
      </c>
      <c r="B4580" s="1" t="s">
        <v>89</v>
      </c>
      <c r="C4580" s="218">
        <v>44897</v>
      </c>
      <c r="D4580" s="218">
        <v>44894</v>
      </c>
      <c r="E4580" s="1">
        <v>8</v>
      </c>
      <c r="F4580" s="62">
        <v>400.3</v>
      </c>
    </row>
    <row r="4581" spans="1:6" x14ac:dyDescent="0.35">
      <c r="A4581" s="1">
        <v>30</v>
      </c>
      <c r="B4581" s="1" t="s">
        <v>89</v>
      </c>
      <c r="C4581" s="218">
        <v>44897</v>
      </c>
      <c r="D4581" s="218">
        <v>44895</v>
      </c>
      <c r="E4581" s="1">
        <v>4</v>
      </c>
      <c r="F4581" s="62">
        <v>171.41</v>
      </c>
    </row>
    <row r="4582" spans="1:6" x14ac:dyDescent="0.35">
      <c r="A4582" s="1">
        <v>30</v>
      </c>
      <c r="B4582" s="1" t="s">
        <v>89</v>
      </c>
      <c r="C4582" s="218">
        <v>44897</v>
      </c>
      <c r="D4582" s="218">
        <v>44896</v>
      </c>
      <c r="E4582" s="1">
        <v>2</v>
      </c>
      <c r="F4582" s="62">
        <v>76.58</v>
      </c>
    </row>
    <row r="4583" spans="1:6" x14ac:dyDescent="0.35">
      <c r="A4583" s="1">
        <v>30</v>
      </c>
      <c r="B4583" s="1" t="s">
        <v>89</v>
      </c>
      <c r="C4583" s="218">
        <v>44897</v>
      </c>
      <c r="D4583" s="218">
        <v>44897</v>
      </c>
      <c r="E4583" s="1">
        <v>2</v>
      </c>
      <c r="F4583" s="62">
        <v>103.95</v>
      </c>
    </row>
    <row r="4584" spans="1:6" x14ac:dyDescent="0.35">
      <c r="A4584" s="1">
        <v>30</v>
      </c>
      <c r="B4584" s="1" t="s">
        <v>89</v>
      </c>
      <c r="C4584" s="218">
        <v>44898</v>
      </c>
      <c r="D4584" s="218">
        <v>44894</v>
      </c>
      <c r="E4584" s="1">
        <v>1</v>
      </c>
      <c r="F4584" s="62">
        <v>51.53</v>
      </c>
    </row>
    <row r="4585" spans="1:6" x14ac:dyDescent="0.35">
      <c r="A4585" s="1">
        <v>30</v>
      </c>
      <c r="B4585" s="1" t="s">
        <v>89</v>
      </c>
      <c r="C4585" s="218">
        <v>44898</v>
      </c>
      <c r="D4585" s="218">
        <v>44895</v>
      </c>
      <c r="E4585" s="1">
        <v>3</v>
      </c>
      <c r="F4585" s="62">
        <v>156.47</v>
      </c>
    </row>
    <row r="4586" spans="1:6" x14ac:dyDescent="0.35">
      <c r="A4586" s="1">
        <v>30</v>
      </c>
      <c r="B4586" s="1" t="s">
        <v>89</v>
      </c>
      <c r="C4586" s="218">
        <v>44898</v>
      </c>
      <c r="D4586" s="218">
        <v>44896</v>
      </c>
      <c r="E4586" s="1">
        <v>6</v>
      </c>
      <c r="F4586" s="62">
        <v>310.11</v>
      </c>
    </row>
    <row r="4587" spans="1:6" x14ac:dyDescent="0.35">
      <c r="A4587" s="1">
        <v>30</v>
      </c>
      <c r="B4587" s="1" t="s">
        <v>89</v>
      </c>
      <c r="C4587" s="218">
        <v>44898</v>
      </c>
      <c r="D4587" s="218">
        <v>44897</v>
      </c>
      <c r="E4587" s="1">
        <v>2</v>
      </c>
      <c r="F4587" s="62">
        <v>105.44</v>
      </c>
    </row>
    <row r="4588" spans="1:6" x14ac:dyDescent="0.35">
      <c r="A4588" s="1">
        <v>30</v>
      </c>
      <c r="B4588" s="1" t="s">
        <v>89</v>
      </c>
      <c r="C4588" s="218">
        <v>44899</v>
      </c>
      <c r="D4588" s="218">
        <v>44896</v>
      </c>
      <c r="E4588" s="1">
        <v>3</v>
      </c>
      <c r="F4588" s="62">
        <v>130.43</v>
      </c>
    </row>
    <row r="4589" spans="1:6" x14ac:dyDescent="0.35">
      <c r="A4589" s="1">
        <v>30</v>
      </c>
      <c r="B4589" s="1" t="s">
        <v>89</v>
      </c>
      <c r="C4589" s="218">
        <v>44899</v>
      </c>
      <c r="D4589" s="218">
        <v>44897</v>
      </c>
      <c r="E4589" s="1">
        <v>6</v>
      </c>
      <c r="F4589" s="62">
        <v>288.93</v>
      </c>
    </row>
    <row r="4590" spans="1:6" x14ac:dyDescent="0.35">
      <c r="A4590" s="1">
        <v>30</v>
      </c>
      <c r="B4590" s="1" t="s">
        <v>89</v>
      </c>
      <c r="C4590" s="218">
        <v>44899</v>
      </c>
      <c r="D4590" s="218">
        <v>44899</v>
      </c>
      <c r="E4590" s="1">
        <v>4</v>
      </c>
      <c r="F4590" s="62">
        <v>199.98</v>
      </c>
    </row>
    <row r="4591" spans="1:6" x14ac:dyDescent="0.35">
      <c r="A4591" s="1">
        <v>30</v>
      </c>
      <c r="B4591" s="1" t="s">
        <v>89</v>
      </c>
      <c r="C4591" s="218">
        <v>44900</v>
      </c>
      <c r="D4591" s="218">
        <v>44896</v>
      </c>
      <c r="E4591" s="1">
        <v>1</v>
      </c>
      <c r="F4591" s="62">
        <v>50.39</v>
      </c>
    </row>
    <row r="4592" spans="1:6" x14ac:dyDescent="0.35">
      <c r="A4592" s="1">
        <v>30</v>
      </c>
      <c r="B4592" s="1" t="s">
        <v>89</v>
      </c>
      <c r="C4592" s="218">
        <v>44900</v>
      </c>
      <c r="D4592" s="218">
        <v>44897</v>
      </c>
      <c r="E4592" s="1">
        <v>1</v>
      </c>
      <c r="F4592" s="62">
        <v>51.28</v>
      </c>
    </row>
    <row r="4593" spans="1:6" x14ac:dyDescent="0.35">
      <c r="A4593" s="1">
        <v>30</v>
      </c>
      <c r="B4593" s="1" t="s">
        <v>89</v>
      </c>
      <c r="C4593" s="218">
        <v>44900</v>
      </c>
      <c r="D4593" s="218">
        <v>44899</v>
      </c>
      <c r="E4593" s="1">
        <v>9</v>
      </c>
      <c r="F4593" s="62">
        <v>354.46</v>
      </c>
    </row>
    <row r="4594" spans="1:6" x14ac:dyDescent="0.35">
      <c r="A4594" s="1">
        <v>30</v>
      </c>
      <c r="B4594" s="1" t="s">
        <v>89</v>
      </c>
      <c r="C4594" s="218">
        <v>44900</v>
      </c>
      <c r="D4594" s="218">
        <v>44900</v>
      </c>
      <c r="E4594" s="1">
        <v>2</v>
      </c>
      <c r="F4594" s="62">
        <v>78.209999999999994</v>
      </c>
    </row>
    <row r="4595" spans="1:6" x14ac:dyDescent="0.35">
      <c r="A4595" s="1">
        <v>30</v>
      </c>
      <c r="B4595" s="1" t="s">
        <v>89</v>
      </c>
      <c r="C4595" s="218">
        <v>44901</v>
      </c>
      <c r="D4595" s="218">
        <v>44900</v>
      </c>
      <c r="E4595" s="1">
        <v>10</v>
      </c>
      <c r="F4595" s="62">
        <v>487.18</v>
      </c>
    </row>
    <row r="4596" spans="1:6" x14ac:dyDescent="0.35">
      <c r="A4596" s="1">
        <v>30</v>
      </c>
      <c r="B4596" s="1" t="s">
        <v>89</v>
      </c>
      <c r="C4596" s="218">
        <v>44901</v>
      </c>
      <c r="D4596" s="218">
        <v>44901</v>
      </c>
      <c r="E4596" s="1">
        <v>11</v>
      </c>
      <c r="F4596" s="62">
        <v>516.38</v>
      </c>
    </row>
    <row r="4597" spans="1:6" x14ac:dyDescent="0.35">
      <c r="A4597" s="1">
        <v>30</v>
      </c>
      <c r="B4597" s="1" t="s">
        <v>89</v>
      </c>
      <c r="C4597" s="218">
        <v>44902</v>
      </c>
      <c r="D4597" s="218">
        <v>44900</v>
      </c>
      <c r="E4597" s="1">
        <v>1</v>
      </c>
      <c r="F4597" s="62">
        <v>49.5</v>
      </c>
    </row>
    <row r="4598" spans="1:6" x14ac:dyDescent="0.35">
      <c r="A4598" s="1">
        <v>30</v>
      </c>
      <c r="B4598" s="1" t="s">
        <v>89</v>
      </c>
      <c r="C4598" s="218">
        <v>44902</v>
      </c>
      <c r="D4598" s="218">
        <v>44901</v>
      </c>
      <c r="E4598" s="1">
        <v>1</v>
      </c>
      <c r="F4598" s="62">
        <v>46.08</v>
      </c>
    </row>
    <row r="4599" spans="1:6" x14ac:dyDescent="0.35">
      <c r="A4599" s="1">
        <v>30</v>
      </c>
      <c r="B4599" s="1" t="s">
        <v>89</v>
      </c>
      <c r="C4599" s="218">
        <v>44902</v>
      </c>
      <c r="D4599" s="218">
        <v>44902</v>
      </c>
      <c r="E4599" s="1">
        <v>14</v>
      </c>
      <c r="F4599" s="62">
        <v>663.2</v>
      </c>
    </row>
    <row r="4600" spans="1:6" x14ac:dyDescent="0.35">
      <c r="A4600" s="1">
        <v>30</v>
      </c>
      <c r="B4600" s="1" t="s">
        <v>89</v>
      </c>
      <c r="C4600" s="218">
        <v>44903</v>
      </c>
      <c r="D4600" s="218">
        <v>44899</v>
      </c>
      <c r="E4600" s="1">
        <v>1</v>
      </c>
      <c r="F4600" s="62">
        <v>43.76</v>
      </c>
    </row>
    <row r="4601" spans="1:6" x14ac:dyDescent="0.35">
      <c r="A4601" s="1">
        <v>30</v>
      </c>
      <c r="B4601" s="1" t="s">
        <v>89</v>
      </c>
      <c r="C4601" s="218">
        <v>44903</v>
      </c>
      <c r="D4601" s="218">
        <v>44901</v>
      </c>
      <c r="E4601" s="1">
        <v>2</v>
      </c>
      <c r="F4601" s="62">
        <v>98.41</v>
      </c>
    </row>
    <row r="4602" spans="1:6" x14ac:dyDescent="0.35">
      <c r="A4602" s="1">
        <v>30</v>
      </c>
      <c r="B4602" s="1" t="s">
        <v>89</v>
      </c>
      <c r="C4602" s="218">
        <v>44903</v>
      </c>
      <c r="D4602" s="218">
        <v>44903</v>
      </c>
      <c r="E4602" s="1">
        <v>12</v>
      </c>
      <c r="F4602" s="62">
        <v>575.02</v>
      </c>
    </row>
    <row r="4603" spans="1:6" x14ac:dyDescent="0.35">
      <c r="A4603" s="1">
        <v>30</v>
      </c>
      <c r="B4603" s="1" t="s">
        <v>89</v>
      </c>
      <c r="C4603" s="218">
        <v>44904</v>
      </c>
      <c r="D4603" s="218">
        <v>44902</v>
      </c>
      <c r="E4603" s="1">
        <v>1</v>
      </c>
      <c r="F4603" s="62">
        <v>52.07</v>
      </c>
    </row>
    <row r="4604" spans="1:6" x14ac:dyDescent="0.35">
      <c r="A4604" s="1">
        <v>30</v>
      </c>
      <c r="B4604" s="1" t="s">
        <v>89</v>
      </c>
      <c r="C4604" s="218">
        <v>44904</v>
      </c>
      <c r="D4604" s="218">
        <v>44904</v>
      </c>
      <c r="E4604" s="1">
        <v>13</v>
      </c>
      <c r="F4604" s="62">
        <v>651.41</v>
      </c>
    </row>
    <row r="4605" spans="1:6" x14ac:dyDescent="0.35">
      <c r="A4605" s="1">
        <v>30</v>
      </c>
      <c r="B4605" s="1" t="s">
        <v>89</v>
      </c>
      <c r="C4605" s="218">
        <v>44905</v>
      </c>
      <c r="D4605" s="218">
        <v>44903</v>
      </c>
      <c r="E4605" s="1">
        <v>1</v>
      </c>
      <c r="F4605" s="62">
        <v>23.76</v>
      </c>
    </row>
    <row r="4606" spans="1:6" x14ac:dyDescent="0.35">
      <c r="A4606" s="1">
        <v>30</v>
      </c>
      <c r="B4606" s="1" t="s">
        <v>89</v>
      </c>
      <c r="C4606" s="218">
        <v>44905</v>
      </c>
      <c r="D4606" s="218">
        <v>44904</v>
      </c>
      <c r="E4606" s="1">
        <v>3</v>
      </c>
      <c r="F4606" s="62">
        <v>70.88</v>
      </c>
    </row>
    <row r="4607" spans="1:6" x14ac:dyDescent="0.35">
      <c r="A4607" s="1">
        <v>30</v>
      </c>
      <c r="B4607" s="1" t="s">
        <v>89</v>
      </c>
      <c r="C4607" s="218">
        <v>44905</v>
      </c>
      <c r="D4607" s="218">
        <v>44905</v>
      </c>
      <c r="E4607" s="1">
        <v>11</v>
      </c>
      <c r="F4607" s="62">
        <v>525.6</v>
      </c>
    </row>
    <row r="4608" spans="1:6" x14ac:dyDescent="0.35">
      <c r="A4608" s="1">
        <v>30</v>
      </c>
      <c r="B4608" s="1" t="s">
        <v>89</v>
      </c>
      <c r="C4608" s="218">
        <v>44906</v>
      </c>
      <c r="D4608" s="218">
        <v>44904</v>
      </c>
      <c r="E4608" s="1">
        <v>2</v>
      </c>
      <c r="F4608" s="62">
        <v>71.92</v>
      </c>
    </row>
    <row r="4609" spans="1:6" x14ac:dyDescent="0.35">
      <c r="A4609" s="1">
        <v>30</v>
      </c>
      <c r="B4609" s="1" t="s">
        <v>89</v>
      </c>
      <c r="C4609" s="218">
        <v>44906</v>
      </c>
      <c r="D4609" s="218">
        <v>44905</v>
      </c>
      <c r="E4609" s="1">
        <v>2</v>
      </c>
      <c r="F4609" s="62">
        <v>47.52</v>
      </c>
    </row>
    <row r="4610" spans="1:6" x14ac:dyDescent="0.35">
      <c r="A4610" s="1">
        <v>30</v>
      </c>
      <c r="B4610" s="1" t="s">
        <v>89</v>
      </c>
      <c r="C4610" s="218">
        <v>44906</v>
      </c>
      <c r="D4610" s="218">
        <v>44906</v>
      </c>
      <c r="E4610" s="1">
        <v>5</v>
      </c>
      <c r="F4610" s="62">
        <v>270.17</v>
      </c>
    </row>
    <row r="4611" spans="1:6" x14ac:dyDescent="0.35">
      <c r="A4611" s="1">
        <v>30</v>
      </c>
      <c r="B4611" s="1" t="s">
        <v>89</v>
      </c>
      <c r="C4611" s="218">
        <v>44907</v>
      </c>
      <c r="D4611" s="218">
        <v>44905</v>
      </c>
      <c r="E4611" s="1">
        <v>2</v>
      </c>
      <c r="F4611" s="62">
        <v>47.52</v>
      </c>
    </row>
    <row r="4612" spans="1:6" x14ac:dyDescent="0.35">
      <c r="A4612" s="1">
        <v>30</v>
      </c>
      <c r="B4612" s="1" t="s">
        <v>89</v>
      </c>
      <c r="C4612" s="218">
        <v>44907</v>
      </c>
      <c r="D4612" s="218">
        <v>44906</v>
      </c>
      <c r="E4612" s="1">
        <v>2</v>
      </c>
      <c r="F4612" s="62">
        <v>78.209999999999994</v>
      </c>
    </row>
    <row r="4613" spans="1:6" x14ac:dyDescent="0.35">
      <c r="A4613" s="1">
        <v>30</v>
      </c>
      <c r="B4613" s="1" t="s">
        <v>89</v>
      </c>
      <c r="C4613" s="218">
        <v>44907</v>
      </c>
      <c r="D4613" s="218">
        <v>44907</v>
      </c>
      <c r="E4613" s="1">
        <v>11</v>
      </c>
      <c r="F4613" s="62">
        <v>589.89</v>
      </c>
    </row>
    <row r="4614" spans="1:6" x14ac:dyDescent="0.35">
      <c r="A4614" s="1">
        <v>30</v>
      </c>
      <c r="B4614" s="1" t="s">
        <v>89</v>
      </c>
      <c r="C4614" s="218">
        <v>44908</v>
      </c>
      <c r="D4614" s="218">
        <v>44906</v>
      </c>
      <c r="E4614" s="1">
        <v>2</v>
      </c>
      <c r="F4614" s="62">
        <v>77.42</v>
      </c>
    </row>
    <row r="4615" spans="1:6" x14ac:dyDescent="0.35">
      <c r="A4615" s="1">
        <v>30</v>
      </c>
      <c r="B4615" s="1" t="s">
        <v>89</v>
      </c>
      <c r="C4615" s="218">
        <v>44908</v>
      </c>
      <c r="D4615" s="218">
        <v>44907</v>
      </c>
      <c r="E4615" s="1">
        <v>3</v>
      </c>
      <c r="F4615" s="62">
        <v>156.77000000000001</v>
      </c>
    </row>
    <row r="4616" spans="1:6" x14ac:dyDescent="0.35">
      <c r="A4616" s="1">
        <v>30</v>
      </c>
      <c r="B4616" s="1" t="s">
        <v>89</v>
      </c>
      <c r="C4616" s="218">
        <v>44908</v>
      </c>
      <c r="D4616" s="218">
        <v>44908</v>
      </c>
      <c r="E4616" s="1">
        <v>11</v>
      </c>
      <c r="F4616" s="62">
        <v>579.33000000000004</v>
      </c>
    </row>
    <row r="4617" spans="1:6" x14ac:dyDescent="0.35">
      <c r="A4617" s="1">
        <v>30</v>
      </c>
      <c r="B4617" s="1" t="s">
        <v>89</v>
      </c>
      <c r="C4617" s="218">
        <v>44909</v>
      </c>
      <c r="D4617" s="218">
        <v>44906</v>
      </c>
      <c r="E4617" s="1">
        <v>1</v>
      </c>
      <c r="F4617" s="62">
        <v>54.45</v>
      </c>
    </row>
    <row r="4618" spans="1:6" x14ac:dyDescent="0.35">
      <c r="A4618" s="1">
        <v>30</v>
      </c>
      <c r="B4618" s="1" t="s">
        <v>89</v>
      </c>
      <c r="C4618" s="218">
        <v>44909</v>
      </c>
      <c r="D4618" s="218">
        <v>44907</v>
      </c>
      <c r="E4618" s="1">
        <v>1</v>
      </c>
      <c r="F4618" s="62">
        <v>23.71</v>
      </c>
    </row>
    <row r="4619" spans="1:6" x14ac:dyDescent="0.35">
      <c r="A4619" s="1">
        <v>30</v>
      </c>
      <c r="B4619" s="1" t="s">
        <v>89</v>
      </c>
      <c r="C4619" s="218">
        <v>44909</v>
      </c>
      <c r="D4619" s="218">
        <v>44909</v>
      </c>
      <c r="E4619" s="1">
        <v>9</v>
      </c>
      <c r="F4619" s="62">
        <v>453.76</v>
      </c>
    </row>
    <row r="4620" spans="1:6" x14ac:dyDescent="0.35">
      <c r="A4620" s="1">
        <v>30</v>
      </c>
      <c r="B4620" s="1" t="s">
        <v>89</v>
      </c>
      <c r="C4620" s="218">
        <v>44910</v>
      </c>
      <c r="D4620" s="218">
        <v>44908</v>
      </c>
      <c r="E4620" s="1">
        <v>1</v>
      </c>
      <c r="F4620" s="62">
        <v>22.08</v>
      </c>
    </row>
    <row r="4621" spans="1:6" x14ac:dyDescent="0.35">
      <c r="A4621" s="1">
        <v>30</v>
      </c>
      <c r="B4621" s="1" t="s">
        <v>89</v>
      </c>
      <c r="C4621" s="218">
        <v>44910</v>
      </c>
      <c r="D4621" s="218">
        <v>44909</v>
      </c>
      <c r="E4621" s="1">
        <v>5</v>
      </c>
      <c r="F4621" s="62">
        <v>263.64</v>
      </c>
    </row>
    <row r="4622" spans="1:6" x14ac:dyDescent="0.35">
      <c r="A4622" s="1">
        <v>30</v>
      </c>
      <c r="B4622" s="1" t="s">
        <v>89</v>
      </c>
      <c r="C4622" s="218">
        <v>44910</v>
      </c>
      <c r="D4622" s="218">
        <v>44910</v>
      </c>
      <c r="E4622" s="1">
        <v>15</v>
      </c>
      <c r="F4622" s="62">
        <v>577.27</v>
      </c>
    </row>
    <row r="4623" spans="1:6" x14ac:dyDescent="0.35">
      <c r="A4623" s="1">
        <v>30</v>
      </c>
      <c r="B4623" s="1" t="s">
        <v>89</v>
      </c>
      <c r="C4623" s="218">
        <v>44911</v>
      </c>
      <c r="D4623" s="218">
        <v>44908</v>
      </c>
      <c r="E4623" s="1">
        <v>2</v>
      </c>
      <c r="F4623" s="62">
        <v>78.209999999999994</v>
      </c>
    </row>
    <row r="4624" spans="1:6" x14ac:dyDescent="0.35">
      <c r="A4624" s="1">
        <v>30</v>
      </c>
      <c r="B4624" s="1" t="s">
        <v>89</v>
      </c>
      <c r="C4624" s="218">
        <v>44911</v>
      </c>
      <c r="D4624" s="218">
        <v>44910</v>
      </c>
      <c r="E4624" s="1">
        <v>3</v>
      </c>
      <c r="F4624" s="62">
        <v>100.88</v>
      </c>
    </row>
    <row r="4625" spans="1:6" x14ac:dyDescent="0.35">
      <c r="A4625" s="1">
        <v>30</v>
      </c>
      <c r="B4625" s="1" t="s">
        <v>89</v>
      </c>
      <c r="C4625" s="218">
        <v>44911</v>
      </c>
      <c r="D4625" s="218">
        <v>44911</v>
      </c>
      <c r="E4625" s="1">
        <v>15</v>
      </c>
      <c r="F4625" s="62">
        <v>675.02</v>
      </c>
    </row>
    <row r="4626" spans="1:6" x14ac:dyDescent="0.35">
      <c r="A4626" s="1">
        <v>30</v>
      </c>
      <c r="B4626" s="1" t="s">
        <v>89</v>
      </c>
      <c r="C4626" s="218">
        <v>44912</v>
      </c>
      <c r="D4626" s="218">
        <v>44911</v>
      </c>
      <c r="E4626" s="1">
        <v>2</v>
      </c>
      <c r="F4626" s="62">
        <v>99</v>
      </c>
    </row>
    <row r="4627" spans="1:6" x14ac:dyDescent="0.35">
      <c r="A4627" s="1">
        <v>30</v>
      </c>
      <c r="B4627" s="1" t="s">
        <v>89</v>
      </c>
      <c r="C4627" s="218">
        <v>44912</v>
      </c>
      <c r="D4627" s="218">
        <v>44912</v>
      </c>
      <c r="E4627" s="1">
        <v>14</v>
      </c>
      <c r="F4627" s="62">
        <v>657.34</v>
      </c>
    </row>
    <row r="4628" spans="1:6" x14ac:dyDescent="0.35">
      <c r="A4628" s="1">
        <v>30</v>
      </c>
      <c r="B4628" s="1" t="s">
        <v>89</v>
      </c>
      <c r="C4628" s="218">
        <v>44913</v>
      </c>
      <c r="D4628" s="218">
        <v>44911</v>
      </c>
      <c r="E4628" s="1">
        <v>2</v>
      </c>
      <c r="F4628" s="62">
        <v>47.52</v>
      </c>
    </row>
    <row r="4629" spans="1:6" x14ac:dyDescent="0.35">
      <c r="A4629" s="1">
        <v>30</v>
      </c>
      <c r="B4629" s="1" t="s">
        <v>89</v>
      </c>
      <c r="C4629" s="218">
        <v>44913</v>
      </c>
      <c r="D4629" s="218">
        <v>44913</v>
      </c>
      <c r="E4629" s="1">
        <v>8</v>
      </c>
      <c r="F4629" s="62">
        <v>370.91</v>
      </c>
    </row>
    <row r="4630" spans="1:6" x14ac:dyDescent="0.35">
      <c r="A4630" s="1">
        <v>30</v>
      </c>
      <c r="B4630" s="1" t="s">
        <v>89</v>
      </c>
      <c r="C4630" s="218">
        <v>44914</v>
      </c>
      <c r="D4630" s="218">
        <v>44912</v>
      </c>
      <c r="E4630" s="1">
        <v>1</v>
      </c>
      <c r="F4630" s="62">
        <v>23.76</v>
      </c>
    </row>
    <row r="4631" spans="1:6" x14ac:dyDescent="0.35">
      <c r="A4631" s="1">
        <v>30</v>
      </c>
      <c r="B4631" s="1" t="s">
        <v>89</v>
      </c>
      <c r="C4631" s="218">
        <v>44914</v>
      </c>
      <c r="D4631" s="218">
        <v>44913</v>
      </c>
      <c r="E4631" s="1">
        <v>6</v>
      </c>
      <c r="F4631" s="62">
        <v>192.35</v>
      </c>
    </row>
    <row r="4632" spans="1:6" x14ac:dyDescent="0.35">
      <c r="A4632" s="1">
        <v>30</v>
      </c>
      <c r="B4632" s="1" t="s">
        <v>89</v>
      </c>
      <c r="C4632" s="218">
        <v>44914</v>
      </c>
      <c r="D4632" s="218">
        <v>44914</v>
      </c>
      <c r="E4632" s="1">
        <v>12</v>
      </c>
      <c r="F4632" s="62">
        <v>585.58000000000004</v>
      </c>
    </row>
    <row r="4633" spans="1:6" x14ac:dyDescent="0.35">
      <c r="A4633" s="1">
        <v>30</v>
      </c>
      <c r="B4633" s="1" t="s">
        <v>89</v>
      </c>
      <c r="C4633" s="218">
        <v>44915</v>
      </c>
      <c r="D4633" s="218">
        <v>44912</v>
      </c>
      <c r="E4633" s="1">
        <v>1</v>
      </c>
      <c r="F4633" s="62">
        <v>53.26</v>
      </c>
    </row>
    <row r="4634" spans="1:6" x14ac:dyDescent="0.35">
      <c r="A4634" s="1">
        <v>30</v>
      </c>
      <c r="B4634" s="1" t="s">
        <v>89</v>
      </c>
      <c r="C4634" s="218">
        <v>44915</v>
      </c>
      <c r="D4634" s="218">
        <v>44913</v>
      </c>
      <c r="E4634" s="1">
        <v>4</v>
      </c>
      <c r="F4634" s="62">
        <v>125.68</v>
      </c>
    </row>
    <row r="4635" spans="1:6" x14ac:dyDescent="0.35">
      <c r="A4635" s="1">
        <v>30</v>
      </c>
      <c r="B4635" s="1" t="s">
        <v>89</v>
      </c>
      <c r="C4635" s="218">
        <v>44915</v>
      </c>
      <c r="D4635" s="218">
        <v>44914</v>
      </c>
      <c r="E4635" s="1">
        <v>5</v>
      </c>
      <c r="F4635" s="62">
        <v>191.42</v>
      </c>
    </row>
    <row r="4636" spans="1:6" x14ac:dyDescent="0.35">
      <c r="A4636" s="1">
        <v>30</v>
      </c>
      <c r="B4636" s="1" t="s">
        <v>89</v>
      </c>
      <c r="C4636" s="218">
        <v>44915</v>
      </c>
      <c r="D4636" s="218">
        <v>44915</v>
      </c>
      <c r="E4636" s="1">
        <v>14</v>
      </c>
      <c r="F4636" s="62">
        <v>629.53</v>
      </c>
    </row>
    <row r="4637" spans="1:6" x14ac:dyDescent="0.35">
      <c r="A4637" s="1">
        <v>30</v>
      </c>
      <c r="B4637" s="1" t="s">
        <v>89</v>
      </c>
      <c r="C4637" s="218">
        <v>44916</v>
      </c>
      <c r="D4637" s="218">
        <v>44913</v>
      </c>
      <c r="E4637" s="1">
        <v>2</v>
      </c>
      <c r="F4637" s="62">
        <v>77.91</v>
      </c>
    </row>
    <row r="4638" spans="1:6" x14ac:dyDescent="0.35">
      <c r="A4638" s="1">
        <v>30</v>
      </c>
      <c r="B4638" s="1" t="s">
        <v>89</v>
      </c>
      <c r="C4638" s="218">
        <v>44916</v>
      </c>
      <c r="D4638" s="218">
        <v>44915</v>
      </c>
      <c r="E4638" s="1">
        <v>4</v>
      </c>
      <c r="F4638" s="62">
        <v>185.82</v>
      </c>
    </row>
    <row r="4639" spans="1:6" x14ac:dyDescent="0.35">
      <c r="A4639" s="1">
        <v>30</v>
      </c>
      <c r="B4639" s="1" t="s">
        <v>89</v>
      </c>
      <c r="C4639" s="218">
        <v>44916</v>
      </c>
      <c r="D4639" s="218">
        <v>44916</v>
      </c>
      <c r="E4639" s="1">
        <v>15</v>
      </c>
      <c r="F4639" s="62">
        <v>774.81</v>
      </c>
    </row>
    <row r="4640" spans="1:6" x14ac:dyDescent="0.35">
      <c r="A4640" s="1">
        <v>30</v>
      </c>
      <c r="B4640" s="1" t="s">
        <v>89</v>
      </c>
      <c r="C4640" s="218">
        <v>44917</v>
      </c>
      <c r="D4640" s="218">
        <v>44914</v>
      </c>
      <c r="E4640" s="1">
        <v>1</v>
      </c>
      <c r="F4640" s="62">
        <v>23.76</v>
      </c>
    </row>
    <row r="4641" spans="1:6" x14ac:dyDescent="0.35">
      <c r="A4641" s="1">
        <v>30</v>
      </c>
      <c r="B4641" s="1" t="s">
        <v>89</v>
      </c>
      <c r="C4641" s="218">
        <v>44917</v>
      </c>
      <c r="D4641" s="218">
        <v>44915</v>
      </c>
      <c r="E4641" s="1">
        <v>1</v>
      </c>
      <c r="F4641" s="62">
        <v>53.76</v>
      </c>
    </row>
    <row r="4642" spans="1:6" x14ac:dyDescent="0.35">
      <c r="A4642" s="1">
        <v>30</v>
      </c>
      <c r="B4642" s="1" t="s">
        <v>89</v>
      </c>
      <c r="C4642" s="218">
        <v>44917</v>
      </c>
      <c r="D4642" s="218">
        <v>44916</v>
      </c>
      <c r="E4642" s="1">
        <v>2</v>
      </c>
      <c r="F4642" s="62">
        <v>78.11</v>
      </c>
    </row>
    <row r="4643" spans="1:6" x14ac:dyDescent="0.35">
      <c r="A4643" s="1">
        <v>30</v>
      </c>
      <c r="B4643" s="1" t="s">
        <v>89</v>
      </c>
      <c r="C4643" s="218">
        <v>44917</v>
      </c>
      <c r="D4643" s="218">
        <v>44917</v>
      </c>
      <c r="E4643" s="1">
        <v>11</v>
      </c>
      <c r="F4643" s="62">
        <v>518.86</v>
      </c>
    </row>
    <row r="4644" spans="1:6" x14ac:dyDescent="0.35">
      <c r="A4644" s="1">
        <v>30</v>
      </c>
      <c r="B4644" s="1" t="s">
        <v>89</v>
      </c>
      <c r="C4644" s="218">
        <v>44918</v>
      </c>
      <c r="D4644" s="218">
        <v>44917</v>
      </c>
      <c r="E4644" s="1">
        <v>4</v>
      </c>
      <c r="F4644" s="62">
        <v>123.11</v>
      </c>
    </row>
    <row r="4645" spans="1:6" x14ac:dyDescent="0.35">
      <c r="A4645" s="1">
        <v>30</v>
      </c>
      <c r="B4645" s="1" t="s">
        <v>89</v>
      </c>
      <c r="C4645" s="218">
        <v>44918</v>
      </c>
      <c r="D4645" s="218">
        <v>44918</v>
      </c>
      <c r="E4645" s="1">
        <v>13</v>
      </c>
      <c r="F4645" s="62">
        <v>511.17</v>
      </c>
    </row>
    <row r="4646" spans="1:6" x14ac:dyDescent="0.35">
      <c r="A4646" s="1">
        <v>30</v>
      </c>
      <c r="B4646" s="1" t="s">
        <v>89</v>
      </c>
      <c r="C4646" s="218">
        <v>44919</v>
      </c>
      <c r="D4646" s="218">
        <v>44918</v>
      </c>
      <c r="E4646" s="1">
        <v>1</v>
      </c>
      <c r="F4646" s="62">
        <v>23.71</v>
      </c>
    </row>
    <row r="4647" spans="1:6" x14ac:dyDescent="0.35">
      <c r="A4647" s="1">
        <v>30</v>
      </c>
      <c r="B4647" s="1" t="s">
        <v>89</v>
      </c>
      <c r="C4647" s="218">
        <v>44919</v>
      </c>
      <c r="D4647" s="218">
        <v>44919</v>
      </c>
      <c r="E4647" s="1">
        <v>21</v>
      </c>
      <c r="F4647" s="62">
        <v>856.54</v>
      </c>
    </row>
    <row r="4648" spans="1:6" x14ac:dyDescent="0.35">
      <c r="A4648" s="1">
        <v>30</v>
      </c>
      <c r="B4648" s="1" t="s">
        <v>89</v>
      </c>
      <c r="C4648" s="218">
        <v>44920</v>
      </c>
      <c r="D4648" s="218">
        <v>44918</v>
      </c>
      <c r="E4648" s="1">
        <v>3</v>
      </c>
      <c r="F4648" s="62">
        <v>132.21</v>
      </c>
    </row>
    <row r="4649" spans="1:6" x14ac:dyDescent="0.35">
      <c r="A4649" s="1">
        <v>30</v>
      </c>
      <c r="B4649" s="1" t="s">
        <v>89</v>
      </c>
      <c r="C4649" s="218">
        <v>44920</v>
      </c>
      <c r="D4649" s="218">
        <v>44919</v>
      </c>
      <c r="E4649" s="1">
        <v>3</v>
      </c>
      <c r="F4649" s="62">
        <v>158.84</v>
      </c>
    </row>
    <row r="4650" spans="1:6" x14ac:dyDescent="0.35">
      <c r="A4650" s="1">
        <v>30</v>
      </c>
      <c r="B4650" s="1" t="s">
        <v>89</v>
      </c>
      <c r="C4650" s="218">
        <v>44920</v>
      </c>
      <c r="D4650" s="218">
        <v>44920</v>
      </c>
      <c r="E4650" s="1">
        <v>14</v>
      </c>
      <c r="F4650" s="62">
        <v>603.1</v>
      </c>
    </row>
    <row r="4651" spans="1:6" x14ac:dyDescent="0.35">
      <c r="A4651" s="1">
        <v>30</v>
      </c>
      <c r="B4651" s="1" t="s">
        <v>89</v>
      </c>
      <c r="C4651" s="218">
        <v>44921</v>
      </c>
      <c r="D4651" s="218">
        <v>44918</v>
      </c>
      <c r="E4651" s="1">
        <v>1</v>
      </c>
      <c r="F4651" s="62">
        <v>54.05</v>
      </c>
    </row>
    <row r="4652" spans="1:6" x14ac:dyDescent="0.35">
      <c r="A4652" s="1">
        <v>30</v>
      </c>
      <c r="B4652" s="1" t="s">
        <v>89</v>
      </c>
      <c r="C4652" s="218">
        <v>44921</v>
      </c>
      <c r="D4652" s="218">
        <v>44919</v>
      </c>
      <c r="E4652" s="1">
        <v>3</v>
      </c>
      <c r="F4652" s="62">
        <v>95.68</v>
      </c>
    </row>
    <row r="4653" spans="1:6" x14ac:dyDescent="0.35">
      <c r="A4653" s="1">
        <v>30</v>
      </c>
      <c r="B4653" s="1" t="s">
        <v>89</v>
      </c>
      <c r="C4653" s="218">
        <v>44921</v>
      </c>
      <c r="D4653" s="218">
        <v>44920</v>
      </c>
      <c r="E4653" s="1">
        <v>6</v>
      </c>
      <c r="F4653" s="62">
        <v>202.7</v>
      </c>
    </row>
    <row r="4654" spans="1:6" x14ac:dyDescent="0.35">
      <c r="A4654" s="1">
        <v>30</v>
      </c>
      <c r="B4654" s="1" t="s">
        <v>89</v>
      </c>
      <c r="C4654" s="218">
        <v>44921</v>
      </c>
      <c r="D4654" s="218">
        <v>44921</v>
      </c>
      <c r="E4654" s="1">
        <v>16</v>
      </c>
      <c r="F4654" s="62">
        <v>736.4</v>
      </c>
    </row>
    <row r="4655" spans="1:6" x14ac:dyDescent="0.35">
      <c r="A4655" s="1">
        <v>30</v>
      </c>
      <c r="B4655" s="1" t="s">
        <v>89</v>
      </c>
      <c r="C4655" s="218">
        <v>44922</v>
      </c>
      <c r="D4655" s="218">
        <v>44920</v>
      </c>
      <c r="E4655" s="1">
        <v>1</v>
      </c>
      <c r="F4655" s="62">
        <v>54.45</v>
      </c>
    </row>
    <row r="4656" spans="1:6" x14ac:dyDescent="0.35">
      <c r="A4656" s="1">
        <v>30</v>
      </c>
      <c r="B4656" s="1" t="s">
        <v>89</v>
      </c>
      <c r="C4656" s="218">
        <v>44922</v>
      </c>
      <c r="D4656" s="218">
        <v>44921</v>
      </c>
      <c r="E4656" s="1">
        <v>1</v>
      </c>
      <c r="F4656" s="62">
        <v>54.45</v>
      </c>
    </row>
    <row r="4657" spans="1:6" x14ac:dyDescent="0.35">
      <c r="A4657" s="1">
        <v>30</v>
      </c>
      <c r="B4657" s="1" t="s">
        <v>89</v>
      </c>
      <c r="C4657" s="218">
        <v>44922</v>
      </c>
      <c r="D4657" s="218">
        <v>44922</v>
      </c>
      <c r="E4657" s="1">
        <v>13</v>
      </c>
      <c r="F4657" s="62">
        <v>622.15</v>
      </c>
    </row>
    <row r="4658" spans="1:6" x14ac:dyDescent="0.35">
      <c r="A4658" s="1">
        <v>30</v>
      </c>
      <c r="B4658" s="1" t="s">
        <v>89</v>
      </c>
      <c r="C4658" s="218">
        <v>44923</v>
      </c>
      <c r="D4658" s="218">
        <v>44921</v>
      </c>
      <c r="E4658" s="1">
        <v>2</v>
      </c>
      <c r="F4658" s="62">
        <v>47.47</v>
      </c>
    </row>
    <row r="4659" spans="1:6" x14ac:dyDescent="0.35">
      <c r="A4659" s="1">
        <v>30</v>
      </c>
      <c r="B4659" s="1" t="s">
        <v>89</v>
      </c>
      <c r="C4659" s="218">
        <v>44923</v>
      </c>
      <c r="D4659" s="218">
        <v>44923</v>
      </c>
      <c r="E4659" s="1">
        <v>10</v>
      </c>
      <c r="F4659" s="62">
        <v>476.43</v>
      </c>
    </row>
    <row r="4660" spans="1:6" x14ac:dyDescent="0.35">
      <c r="A4660" s="1">
        <v>30</v>
      </c>
      <c r="B4660" s="1" t="s">
        <v>89</v>
      </c>
      <c r="C4660" s="218">
        <v>44924</v>
      </c>
      <c r="D4660" s="218">
        <v>44921</v>
      </c>
      <c r="E4660" s="1">
        <v>1</v>
      </c>
      <c r="F4660" s="62">
        <v>52.67</v>
      </c>
    </row>
    <row r="4661" spans="1:6" x14ac:dyDescent="0.35">
      <c r="A4661" s="1">
        <v>30</v>
      </c>
      <c r="B4661" s="1" t="s">
        <v>89</v>
      </c>
      <c r="C4661" s="218">
        <v>44924</v>
      </c>
      <c r="D4661" s="218">
        <v>44922</v>
      </c>
      <c r="E4661" s="1">
        <v>6</v>
      </c>
      <c r="F4661" s="62">
        <v>231.31</v>
      </c>
    </row>
    <row r="4662" spans="1:6" x14ac:dyDescent="0.35">
      <c r="A4662" s="1">
        <v>30</v>
      </c>
      <c r="B4662" s="1" t="s">
        <v>89</v>
      </c>
      <c r="C4662" s="218">
        <v>44924</v>
      </c>
      <c r="D4662" s="218">
        <v>44923</v>
      </c>
      <c r="E4662" s="1">
        <v>4</v>
      </c>
      <c r="F4662" s="62">
        <v>94.64</v>
      </c>
    </row>
    <row r="4663" spans="1:6" x14ac:dyDescent="0.35">
      <c r="A4663" s="1">
        <v>30</v>
      </c>
      <c r="B4663" s="1" t="s">
        <v>89</v>
      </c>
      <c r="C4663" s="218">
        <v>44924</v>
      </c>
      <c r="D4663" s="218">
        <v>44924</v>
      </c>
      <c r="E4663" s="1">
        <v>10</v>
      </c>
      <c r="F4663" s="62">
        <v>501.14</v>
      </c>
    </row>
    <row r="4664" spans="1:6" x14ac:dyDescent="0.35">
      <c r="A4664" s="1">
        <v>30</v>
      </c>
      <c r="B4664" s="1" t="s">
        <v>89</v>
      </c>
      <c r="C4664" s="218">
        <v>44925</v>
      </c>
      <c r="D4664" s="218">
        <v>44922</v>
      </c>
      <c r="E4664" s="1">
        <v>1</v>
      </c>
      <c r="F4664" s="62">
        <v>23.76</v>
      </c>
    </row>
    <row r="4665" spans="1:6" x14ac:dyDescent="0.35">
      <c r="A4665" s="1">
        <v>30</v>
      </c>
      <c r="B4665" s="1" t="s">
        <v>89</v>
      </c>
      <c r="C4665" s="218">
        <v>44925</v>
      </c>
      <c r="D4665" s="218">
        <v>44923</v>
      </c>
      <c r="E4665" s="1">
        <v>6</v>
      </c>
      <c r="F4665" s="62">
        <v>199.58</v>
      </c>
    </row>
    <row r="4666" spans="1:6" x14ac:dyDescent="0.35">
      <c r="A4666" s="1">
        <v>30</v>
      </c>
      <c r="B4666" s="1" t="s">
        <v>89</v>
      </c>
      <c r="C4666" s="218">
        <v>44925</v>
      </c>
      <c r="D4666" s="218">
        <v>44924</v>
      </c>
      <c r="E4666" s="1">
        <v>2</v>
      </c>
      <c r="F4666" s="62">
        <v>72.37</v>
      </c>
    </row>
    <row r="4667" spans="1:6" x14ac:dyDescent="0.35">
      <c r="A4667" s="1">
        <v>30</v>
      </c>
      <c r="B4667" s="1" t="s">
        <v>89</v>
      </c>
      <c r="C4667" s="218">
        <v>44925</v>
      </c>
      <c r="D4667" s="218">
        <v>44925</v>
      </c>
      <c r="E4667" s="1">
        <v>16</v>
      </c>
      <c r="F4667" s="62">
        <v>708.98</v>
      </c>
    </row>
    <row r="4668" spans="1:6" x14ac:dyDescent="0.35">
      <c r="A4668" s="1">
        <v>30</v>
      </c>
      <c r="B4668" s="1" t="s">
        <v>89</v>
      </c>
      <c r="C4668" s="218">
        <v>44926</v>
      </c>
      <c r="D4668" s="218">
        <v>44924</v>
      </c>
      <c r="E4668" s="1">
        <v>1</v>
      </c>
      <c r="F4668" s="62">
        <v>23.76</v>
      </c>
    </row>
    <row r="4669" spans="1:6" x14ac:dyDescent="0.35">
      <c r="A4669" s="1">
        <v>30</v>
      </c>
      <c r="B4669" s="1" t="s">
        <v>89</v>
      </c>
      <c r="C4669" s="218">
        <v>44926</v>
      </c>
      <c r="D4669" s="218">
        <v>44925</v>
      </c>
      <c r="E4669" s="1">
        <v>3</v>
      </c>
      <c r="F4669" s="62">
        <v>67.91</v>
      </c>
    </row>
    <row r="4670" spans="1:6" x14ac:dyDescent="0.35">
      <c r="A4670" s="1">
        <v>30</v>
      </c>
      <c r="B4670" s="1" t="s">
        <v>89</v>
      </c>
      <c r="C4670" s="218">
        <v>44926</v>
      </c>
      <c r="D4670" s="218">
        <v>44926</v>
      </c>
      <c r="E4670" s="1">
        <v>13</v>
      </c>
      <c r="F4670" s="62">
        <v>574.45000000000005</v>
      </c>
    </row>
    <row r="4671" spans="1:6" x14ac:dyDescent="0.35">
      <c r="A4671" s="1">
        <v>30</v>
      </c>
      <c r="B4671" s="1" t="s">
        <v>89</v>
      </c>
      <c r="C4671" s="218">
        <v>44927</v>
      </c>
      <c r="D4671" s="218">
        <v>44927</v>
      </c>
      <c r="E4671" s="1">
        <v>8</v>
      </c>
      <c r="F4671" s="62">
        <v>399.86</v>
      </c>
    </row>
    <row r="4672" spans="1:6" x14ac:dyDescent="0.35">
      <c r="A4672" s="1">
        <v>30</v>
      </c>
      <c r="B4672" s="1" t="s">
        <v>89</v>
      </c>
      <c r="C4672" s="218">
        <v>44929</v>
      </c>
      <c r="D4672" s="218">
        <v>44928</v>
      </c>
      <c r="E4672" s="1">
        <v>3</v>
      </c>
      <c r="F4672" s="62">
        <v>160.72</v>
      </c>
    </row>
    <row r="4673" spans="1:6" x14ac:dyDescent="0.35">
      <c r="A4673" s="1">
        <v>30</v>
      </c>
      <c r="B4673" s="1" t="s">
        <v>89</v>
      </c>
      <c r="C4673" s="218">
        <v>44929</v>
      </c>
      <c r="D4673" s="218">
        <v>44929</v>
      </c>
      <c r="E4673" s="1">
        <v>10</v>
      </c>
      <c r="F4673" s="62">
        <v>502.02</v>
      </c>
    </row>
    <row r="4674" spans="1:6" x14ac:dyDescent="0.35">
      <c r="A4674" s="1">
        <v>30</v>
      </c>
      <c r="B4674" s="1" t="s">
        <v>89</v>
      </c>
      <c r="C4674" s="218">
        <v>44930</v>
      </c>
      <c r="D4674" s="218">
        <v>44929</v>
      </c>
      <c r="E4674" s="1">
        <v>10</v>
      </c>
      <c r="F4674" s="62">
        <v>414.01</v>
      </c>
    </row>
    <row r="4675" spans="1:6" x14ac:dyDescent="0.35">
      <c r="A4675" s="1">
        <v>30</v>
      </c>
      <c r="B4675" s="1" t="s">
        <v>89</v>
      </c>
      <c r="C4675" s="218">
        <v>44930</v>
      </c>
      <c r="D4675" s="218">
        <v>44930</v>
      </c>
      <c r="E4675" s="1">
        <v>11</v>
      </c>
      <c r="F4675" s="62">
        <v>504.45</v>
      </c>
    </row>
    <row r="4676" spans="1:6" x14ac:dyDescent="0.35">
      <c r="A4676" s="1">
        <v>30</v>
      </c>
      <c r="B4676" s="1" t="s">
        <v>89</v>
      </c>
      <c r="C4676" s="218">
        <v>44931</v>
      </c>
      <c r="D4676" s="218">
        <v>44928</v>
      </c>
      <c r="E4676" s="1">
        <v>1</v>
      </c>
      <c r="F4676" s="62">
        <v>23.76</v>
      </c>
    </row>
    <row r="4677" spans="1:6" x14ac:dyDescent="0.35">
      <c r="A4677" s="1">
        <v>30</v>
      </c>
      <c r="B4677" s="1" t="s">
        <v>89</v>
      </c>
      <c r="C4677" s="218">
        <v>44931</v>
      </c>
      <c r="D4677" s="218">
        <v>44929</v>
      </c>
      <c r="E4677" s="1">
        <v>3</v>
      </c>
      <c r="F4677" s="62">
        <v>128.85</v>
      </c>
    </row>
    <row r="4678" spans="1:6" x14ac:dyDescent="0.35">
      <c r="A4678" s="1">
        <v>30</v>
      </c>
      <c r="B4678" s="1" t="s">
        <v>89</v>
      </c>
      <c r="C4678" s="218">
        <v>44931</v>
      </c>
      <c r="D4678" s="218">
        <v>44930</v>
      </c>
      <c r="E4678" s="1">
        <v>4</v>
      </c>
      <c r="F4678" s="62">
        <v>144.63999999999999</v>
      </c>
    </row>
    <row r="4679" spans="1:6" x14ac:dyDescent="0.35">
      <c r="A4679" s="1">
        <v>30</v>
      </c>
      <c r="B4679" s="1" t="s">
        <v>89</v>
      </c>
      <c r="C4679" s="218">
        <v>44931</v>
      </c>
      <c r="D4679" s="218">
        <v>44931</v>
      </c>
      <c r="E4679" s="1">
        <v>15</v>
      </c>
      <c r="F4679" s="62">
        <v>741.93</v>
      </c>
    </row>
    <row r="4680" spans="1:6" x14ac:dyDescent="0.35">
      <c r="A4680" s="1">
        <v>30</v>
      </c>
      <c r="B4680" s="1" t="s">
        <v>89</v>
      </c>
      <c r="C4680" s="218">
        <v>44932</v>
      </c>
      <c r="D4680" s="218">
        <v>44930</v>
      </c>
      <c r="E4680" s="1">
        <v>2</v>
      </c>
      <c r="F4680" s="62">
        <v>74.400000000000006</v>
      </c>
    </row>
    <row r="4681" spans="1:6" x14ac:dyDescent="0.35">
      <c r="A4681" s="1">
        <v>30</v>
      </c>
      <c r="B4681" s="1" t="s">
        <v>89</v>
      </c>
      <c r="C4681" s="218">
        <v>44932</v>
      </c>
      <c r="D4681" s="218">
        <v>44931</v>
      </c>
      <c r="E4681" s="1">
        <v>1</v>
      </c>
      <c r="F4681" s="62">
        <v>54.45</v>
      </c>
    </row>
    <row r="4682" spans="1:6" x14ac:dyDescent="0.35">
      <c r="A4682" s="1">
        <v>30</v>
      </c>
      <c r="B4682" s="1" t="s">
        <v>89</v>
      </c>
      <c r="C4682" s="218">
        <v>44932</v>
      </c>
      <c r="D4682" s="218">
        <v>44932</v>
      </c>
      <c r="E4682" s="1">
        <v>12</v>
      </c>
      <c r="F4682" s="62">
        <v>554.42999999999995</v>
      </c>
    </row>
    <row r="4683" spans="1:6" x14ac:dyDescent="0.35">
      <c r="A4683" s="1">
        <v>30</v>
      </c>
      <c r="B4683" s="1" t="s">
        <v>89</v>
      </c>
      <c r="C4683" s="218">
        <v>44933</v>
      </c>
      <c r="D4683" s="218">
        <v>44931</v>
      </c>
      <c r="E4683" s="1">
        <v>4</v>
      </c>
      <c r="F4683" s="62">
        <v>217.5</v>
      </c>
    </row>
    <row r="4684" spans="1:6" x14ac:dyDescent="0.35">
      <c r="A4684" s="1">
        <v>30</v>
      </c>
      <c r="B4684" s="1" t="s">
        <v>89</v>
      </c>
      <c r="C4684" s="218">
        <v>44933</v>
      </c>
      <c r="D4684" s="218">
        <v>44932</v>
      </c>
      <c r="E4684" s="1">
        <v>3</v>
      </c>
      <c r="F4684" s="62">
        <v>126.32</v>
      </c>
    </row>
    <row r="4685" spans="1:6" x14ac:dyDescent="0.35">
      <c r="A4685" s="1">
        <v>30</v>
      </c>
      <c r="B4685" s="1" t="s">
        <v>89</v>
      </c>
      <c r="C4685" s="218">
        <v>44933</v>
      </c>
      <c r="D4685" s="218">
        <v>44933</v>
      </c>
      <c r="E4685" s="1">
        <v>5</v>
      </c>
      <c r="F4685" s="62">
        <v>241.06</v>
      </c>
    </row>
    <row r="4686" spans="1:6" x14ac:dyDescent="0.35">
      <c r="A4686" s="1">
        <v>30</v>
      </c>
      <c r="B4686" s="1" t="s">
        <v>89</v>
      </c>
      <c r="C4686" s="218">
        <v>44934</v>
      </c>
      <c r="D4686" s="218">
        <v>44931</v>
      </c>
      <c r="E4686" s="1">
        <v>2</v>
      </c>
      <c r="F4686" s="62">
        <v>47.47</v>
      </c>
    </row>
    <row r="4687" spans="1:6" x14ac:dyDescent="0.35">
      <c r="A4687" s="1">
        <v>30</v>
      </c>
      <c r="B4687" s="1" t="s">
        <v>89</v>
      </c>
      <c r="C4687" s="218">
        <v>44934</v>
      </c>
      <c r="D4687" s="218">
        <v>44932</v>
      </c>
      <c r="E4687" s="1">
        <v>1</v>
      </c>
      <c r="F4687" s="62">
        <v>54.35</v>
      </c>
    </row>
    <row r="4688" spans="1:6" x14ac:dyDescent="0.35">
      <c r="A4688" s="1">
        <v>30</v>
      </c>
      <c r="B4688" s="1" t="s">
        <v>89</v>
      </c>
      <c r="C4688" s="218">
        <v>44934</v>
      </c>
      <c r="D4688" s="218">
        <v>44933</v>
      </c>
      <c r="E4688" s="1">
        <v>8</v>
      </c>
      <c r="F4688" s="62">
        <v>338.64</v>
      </c>
    </row>
    <row r="4689" spans="1:6" x14ac:dyDescent="0.35">
      <c r="A4689" s="1">
        <v>30</v>
      </c>
      <c r="B4689" s="1" t="s">
        <v>89</v>
      </c>
      <c r="C4689" s="218">
        <v>44934</v>
      </c>
      <c r="D4689" s="218">
        <v>44934</v>
      </c>
      <c r="E4689" s="1">
        <v>10</v>
      </c>
      <c r="F4689" s="62">
        <v>480.25</v>
      </c>
    </row>
    <row r="4690" spans="1:6" x14ac:dyDescent="0.35">
      <c r="A4690" s="1">
        <v>30</v>
      </c>
      <c r="B4690" s="1" t="s">
        <v>89</v>
      </c>
      <c r="C4690" s="218">
        <v>44935</v>
      </c>
      <c r="D4690" s="218">
        <v>44932</v>
      </c>
      <c r="E4690" s="1">
        <v>1</v>
      </c>
      <c r="F4690" s="62">
        <v>23.76</v>
      </c>
    </row>
    <row r="4691" spans="1:6" x14ac:dyDescent="0.35">
      <c r="A4691" s="1">
        <v>30</v>
      </c>
      <c r="B4691" s="1" t="s">
        <v>89</v>
      </c>
      <c r="C4691" s="218">
        <v>44935</v>
      </c>
      <c r="D4691" s="218">
        <v>44933</v>
      </c>
      <c r="E4691" s="1">
        <v>2</v>
      </c>
      <c r="F4691" s="62">
        <v>76.72</v>
      </c>
    </row>
    <row r="4692" spans="1:6" x14ac:dyDescent="0.35">
      <c r="A4692" s="1">
        <v>30</v>
      </c>
      <c r="B4692" s="1" t="s">
        <v>89</v>
      </c>
      <c r="C4692" s="218">
        <v>44935</v>
      </c>
      <c r="D4692" s="218">
        <v>44934</v>
      </c>
      <c r="E4692" s="1">
        <v>4</v>
      </c>
      <c r="F4692" s="62">
        <v>152.86000000000001</v>
      </c>
    </row>
    <row r="4693" spans="1:6" x14ac:dyDescent="0.35">
      <c r="A4693" s="1">
        <v>30</v>
      </c>
      <c r="B4693" s="1" t="s">
        <v>89</v>
      </c>
      <c r="C4693" s="218">
        <v>44935</v>
      </c>
      <c r="D4693" s="218">
        <v>44935</v>
      </c>
      <c r="E4693" s="1">
        <v>10</v>
      </c>
      <c r="F4693" s="62">
        <v>468.87</v>
      </c>
    </row>
    <row r="4694" spans="1:6" x14ac:dyDescent="0.35">
      <c r="A4694" s="1">
        <v>30</v>
      </c>
      <c r="B4694" s="1" t="s">
        <v>89</v>
      </c>
      <c r="C4694" s="218">
        <v>44936</v>
      </c>
      <c r="D4694" s="218">
        <v>44933</v>
      </c>
      <c r="E4694" s="1">
        <v>2</v>
      </c>
      <c r="F4694" s="62">
        <v>72.22</v>
      </c>
    </row>
    <row r="4695" spans="1:6" x14ac:dyDescent="0.35">
      <c r="A4695" s="1">
        <v>30</v>
      </c>
      <c r="B4695" s="1" t="s">
        <v>89</v>
      </c>
      <c r="C4695" s="218">
        <v>44936</v>
      </c>
      <c r="D4695" s="218">
        <v>44934</v>
      </c>
      <c r="E4695" s="1">
        <v>3</v>
      </c>
      <c r="F4695" s="62">
        <v>132.21</v>
      </c>
    </row>
    <row r="4696" spans="1:6" x14ac:dyDescent="0.35">
      <c r="A4696" s="1">
        <v>30</v>
      </c>
      <c r="B4696" s="1" t="s">
        <v>89</v>
      </c>
      <c r="C4696" s="218">
        <v>44936</v>
      </c>
      <c r="D4696" s="218">
        <v>44935</v>
      </c>
      <c r="E4696" s="1">
        <v>4</v>
      </c>
      <c r="F4696" s="62">
        <v>185.77</v>
      </c>
    </row>
    <row r="4697" spans="1:6" x14ac:dyDescent="0.35">
      <c r="A4697" s="1">
        <v>30</v>
      </c>
      <c r="B4697" s="1" t="s">
        <v>89</v>
      </c>
      <c r="C4697" s="218">
        <v>44936</v>
      </c>
      <c r="D4697" s="218">
        <v>44936</v>
      </c>
      <c r="E4697" s="1">
        <v>7</v>
      </c>
      <c r="F4697" s="62">
        <v>318.57</v>
      </c>
    </row>
    <row r="4698" spans="1:6" x14ac:dyDescent="0.35">
      <c r="A4698" s="1">
        <v>30</v>
      </c>
      <c r="B4698" s="1" t="s">
        <v>89</v>
      </c>
      <c r="C4698" s="218">
        <v>44937</v>
      </c>
      <c r="D4698" s="218">
        <v>44936</v>
      </c>
      <c r="E4698" s="1">
        <v>7</v>
      </c>
      <c r="F4698" s="62">
        <v>252.45</v>
      </c>
    </row>
    <row r="4699" spans="1:6" x14ac:dyDescent="0.35">
      <c r="A4699" s="1">
        <v>30</v>
      </c>
      <c r="B4699" s="1" t="s">
        <v>89</v>
      </c>
      <c r="C4699" s="218">
        <v>44937</v>
      </c>
      <c r="D4699" s="218">
        <v>44937</v>
      </c>
      <c r="E4699" s="1">
        <v>12</v>
      </c>
      <c r="F4699" s="62">
        <v>616.26</v>
      </c>
    </row>
    <row r="4700" spans="1:6" x14ac:dyDescent="0.35">
      <c r="A4700" s="1">
        <v>30</v>
      </c>
      <c r="B4700" s="1" t="s">
        <v>89</v>
      </c>
      <c r="C4700" s="218">
        <v>44938</v>
      </c>
      <c r="D4700" s="218">
        <v>44936</v>
      </c>
      <c r="E4700" s="1">
        <v>3</v>
      </c>
      <c r="F4700" s="62">
        <v>71.28</v>
      </c>
    </row>
    <row r="4701" spans="1:6" x14ac:dyDescent="0.35">
      <c r="A4701" s="1">
        <v>30</v>
      </c>
      <c r="B4701" s="1" t="s">
        <v>89</v>
      </c>
      <c r="C4701" s="218">
        <v>44938</v>
      </c>
      <c r="D4701" s="218">
        <v>44937</v>
      </c>
      <c r="E4701" s="1">
        <v>4</v>
      </c>
      <c r="F4701" s="62">
        <v>125.68</v>
      </c>
    </row>
    <row r="4702" spans="1:6" x14ac:dyDescent="0.35">
      <c r="A4702" s="1">
        <v>30</v>
      </c>
      <c r="B4702" s="1" t="s">
        <v>89</v>
      </c>
      <c r="C4702" s="218">
        <v>44938</v>
      </c>
      <c r="D4702" s="218">
        <v>44938</v>
      </c>
      <c r="E4702" s="1">
        <v>12</v>
      </c>
      <c r="F4702" s="62">
        <v>529.04</v>
      </c>
    </row>
    <row r="4703" spans="1:6" x14ac:dyDescent="0.35">
      <c r="A4703" s="1">
        <v>30</v>
      </c>
      <c r="B4703" s="1" t="s">
        <v>89</v>
      </c>
      <c r="C4703" s="218">
        <v>44939</v>
      </c>
      <c r="D4703" s="218">
        <v>44937</v>
      </c>
      <c r="E4703" s="1">
        <v>2</v>
      </c>
      <c r="F4703" s="62">
        <v>78.209999999999994</v>
      </c>
    </row>
    <row r="4704" spans="1:6" x14ac:dyDescent="0.35">
      <c r="A4704" s="1">
        <v>30</v>
      </c>
      <c r="B4704" s="1" t="s">
        <v>89</v>
      </c>
      <c r="C4704" s="218">
        <v>44939</v>
      </c>
      <c r="D4704" s="218">
        <v>44938</v>
      </c>
      <c r="E4704" s="1">
        <v>3</v>
      </c>
      <c r="F4704" s="62">
        <v>127.51</v>
      </c>
    </row>
    <row r="4705" spans="1:6" x14ac:dyDescent="0.35">
      <c r="A4705" s="1">
        <v>30</v>
      </c>
      <c r="B4705" s="1" t="s">
        <v>89</v>
      </c>
      <c r="C4705" s="218">
        <v>44940</v>
      </c>
      <c r="D4705" s="218">
        <v>44938</v>
      </c>
      <c r="E4705" s="1">
        <v>2</v>
      </c>
      <c r="F4705" s="62">
        <v>77.22</v>
      </c>
    </row>
    <row r="4706" spans="1:6" x14ac:dyDescent="0.35">
      <c r="A4706" s="1">
        <v>30</v>
      </c>
      <c r="B4706" s="1" t="s">
        <v>89</v>
      </c>
      <c r="C4706" s="218">
        <v>44940</v>
      </c>
      <c r="D4706" s="218">
        <v>44940</v>
      </c>
      <c r="E4706" s="1">
        <v>9</v>
      </c>
      <c r="F4706" s="62">
        <v>422.72</v>
      </c>
    </row>
    <row r="4707" spans="1:6" x14ac:dyDescent="0.35">
      <c r="A4707" s="1">
        <v>30</v>
      </c>
      <c r="B4707" s="1" t="s">
        <v>89</v>
      </c>
      <c r="C4707" s="218">
        <v>44942</v>
      </c>
      <c r="D4707" s="218">
        <v>44940</v>
      </c>
      <c r="E4707" s="1">
        <v>5</v>
      </c>
      <c r="F4707" s="62">
        <v>174.24</v>
      </c>
    </row>
    <row r="4708" spans="1:6" x14ac:dyDescent="0.35">
      <c r="A4708" s="1">
        <v>30</v>
      </c>
      <c r="B4708" s="1" t="s">
        <v>89</v>
      </c>
      <c r="C4708" s="218">
        <v>44942</v>
      </c>
      <c r="D4708" s="218">
        <v>44941</v>
      </c>
      <c r="E4708" s="1">
        <v>11</v>
      </c>
      <c r="F4708" s="62">
        <v>502.27</v>
      </c>
    </row>
    <row r="4709" spans="1:6" x14ac:dyDescent="0.35">
      <c r="A4709" s="1">
        <v>30</v>
      </c>
      <c r="B4709" s="1" t="s">
        <v>89</v>
      </c>
      <c r="C4709" s="218">
        <v>44942</v>
      </c>
      <c r="D4709" s="218">
        <v>44942</v>
      </c>
      <c r="E4709" s="1">
        <v>6</v>
      </c>
      <c r="F4709" s="62">
        <v>327.08999999999997</v>
      </c>
    </row>
    <row r="4710" spans="1:6" x14ac:dyDescent="0.35">
      <c r="A4710" s="1">
        <v>30</v>
      </c>
      <c r="B4710" s="1" t="s">
        <v>89</v>
      </c>
      <c r="C4710" s="218">
        <v>44943</v>
      </c>
      <c r="D4710" s="218">
        <v>44941</v>
      </c>
      <c r="E4710" s="1">
        <v>9</v>
      </c>
      <c r="F4710" s="62">
        <v>303.24</v>
      </c>
    </row>
    <row r="4711" spans="1:6" x14ac:dyDescent="0.35">
      <c r="A4711" s="1">
        <v>30</v>
      </c>
      <c r="B4711" s="1" t="s">
        <v>89</v>
      </c>
      <c r="C4711" s="218">
        <v>44943</v>
      </c>
      <c r="D4711" s="218">
        <v>44942</v>
      </c>
      <c r="E4711" s="1">
        <v>10</v>
      </c>
      <c r="F4711" s="62">
        <v>505.89</v>
      </c>
    </row>
    <row r="4712" spans="1:6" x14ac:dyDescent="0.35">
      <c r="A4712" s="1">
        <v>30</v>
      </c>
      <c r="B4712" s="1" t="s">
        <v>89</v>
      </c>
      <c r="C4712" s="218">
        <v>44943</v>
      </c>
      <c r="D4712" s="218">
        <v>44943</v>
      </c>
      <c r="E4712" s="1">
        <v>8</v>
      </c>
      <c r="F4712" s="62">
        <v>432.04</v>
      </c>
    </row>
    <row r="4713" spans="1:6" x14ac:dyDescent="0.35">
      <c r="A4713" s="1">
        <v>30</v>
      </c>
      <c r="B4713" s="1" t="s">
        <v>89</v>
      </c>
      <c r="C4713" s="218">
        <v>44944</v>
      </c>
      <c r="D4713" s="218">
        <v>44941</v>
      </c>
      <c r="E4713" s="1">
        <v>4</v>
      </c>
      <c r="F4713" s="62">
        <v>125.48</v>
      </c>
    </row>
    <row r="4714" spans="1:6" x14ac:dyDescent="0.35">
      <c r="A4714" s="1">
        <v>30</v>
      </c>
      <c r="B4714" s="1" t="s">
        <v>89</v>
      </c>
      <c r="C4714" s="218">
        <v>44944</v>
      </c>
      <c r="D4714" s="218">
        <v>44942</v>
      </c>
      <c r="E4714" s="1">
        <v>1</v>
      </c>
      <c r="F4714" s="62">
        <v>51.58</v>
      </c>
    </row>
    <row r="4715" spans="1:6" x14ac:dyDescent="0.35">
      <c r="A4715" s="1">
        <v>30</v>
      </c>
      <c r="B4715" s="1" t="s">
        <v>89</v>
      </c>
      <c r="C4715" s="218">
        <v>44944</v>
      </c>
      <c r="D4715" s="218">
        <v>44943</v>
      </c>
      <c r="E4715" s="1">
        <v>5</v>
      </c>
      <c r="F4715" s="62">
        <v>206.11</v>
      </c>
    </row>
    <row r="4716" spans="1:6" x14ac:dyDescent="0.35">
      <c r="A4716" s="1">
        <v>30</v>
      </c>
      <c r="B4716" s="1" t="s">
        <v>89</v>
      </c>
      <c r="C4716" s="218">
        <v>44944</v>
      </c>
      <c r="D4716" s="218">
        <v>44944</v>
      </c>
      <c r="E4716" s="1">
        <v>7</v>
      </c>
      <c r="F4716" s="62">
        <v>380.2</v>
      </c>
    </row>
    <row r="4717" spans="1:6" x14ac:dyDescent="0.35">
      <c r="A4717" s="1">
        <v>30</v>
      </c>
      <c r="B4717" s="1" t="s">
        <v>89</v>
      </c>
      <c r="C4717" s="218">
        <v>44945</v>
      </c>
      <c r="D4717" s="218">
        <v>44943</v>
      </c>
      <c r="E4717" s="1">
        <v>6</v>
      </c>
      <c r="F4717" s="62">
        <v>283.83</v>
      </c>
    </row>
    <row r="4718" spans="1:6" x14ac:dyDescent="0.35">
      <c r="A4718" s="1">
        <v>30</v>
      </c>
      <c r="B4718" s="1" t="s">
        <v>89</v>
      </c>
      <c r="C4718" s="218">
        <v>44945</v>
      </c>
      <c r="D4718" s="218">
        <v>44944</v>
      </c>
      <c r="E4718" s="1">
        <v>5</v>
      </c>
      <c r="F4718" s="62">
        <v>206.71</v>
      </c>
    </row>
    <row r="4719" spans="1:6" x14ac:dyDescent="0.35">
      <c r="A4719" s="1">
        <v>30</v>
      </c>
      <c r="B4719" s="1" t="s">
        <v>89</v>
      </c>
      <c r="C4719" s="218">
        <v>44945</v>
      </c>
      <c r="D4719" s="218">
        <v>44945</v>
      </c>
      <c r="E4719" s="1">
        <v>6</v>
      </c>
      <c r="F4719" s="62">
        <v>318.23</v>
      </c>
    </row>
    <row r="4720" spans="1:6" x14ac:dyDescent="0.35">
      <c r="A4720" s="1">
        <v>30</v>
      </c>
      <c r="B4720" s="1" t="s">
        <v>89</v>
      </c>
      <c r="C4720" s="218">
        <v>44946</v>
      </c>
      <c r="D4720" s="218">
        <v>44943</v>
      </c>
      <c r="E4720" s="1">
        <v>3</v>
      </c>
      <c r="F4720" s="62">
        <v>71.23</v>
      </c>
    </row>
    <row r="4721" spans="1:6" x14ac:dyDescent="0.35">
      <c r="A4721" s="1">
        <v>30</v>
      </c>
      <c r="B4721" s="1" t="s">
        <v>89</v>
      </c>
      <c r="C4721" s="218">
        <v>44946</v>
      </c>
      <c r="D4721" s="218">
        <v>44944</v>
      </c>
      <c r="E4721" s="1">
        <v>2</v>
      </c>
      <c r="F4721" s="62">
        <v>78.209999999999994</v>
      </c>
    </row>
    <row r="4722" spans="1:6" x14ac:dyDescent="0.35">
      <c r="A4722" s="1">
        <v>30</v>
      </c>
      <c r="B4722" s="1" t="s">
        <v>89</v>
      </c>
      <c r="C4722" s="218">
        <v>44946</v>
      </c>
      <c r="D4722" s="218">
        <v>44945</v>
      </c>
      <c r="E4722" s="1">
        <v>6</v>
      </c>
      <c r="F4722" s="62">
        <v>295.56</v>
      </c>
    </row>
    <row r="4723" spans="1:6" x14ac:dyDescent="0.35">
      <c r="A4723" s="1">
        <v>30</v>
      </c>
      <c r="B4723" s="1" t="s">
        <v>89</v>
      </c>
      <c r="C4723" s="218">
        <v>44946</v>
      </c>
      <c r="D4723" s="218">
        <v>44946</v>
      </c>
      <c r="E4723" s="1">
        <v>5</v>
      </c>
      <c r="F4723" s="62">
        <v>270.8</v>
      </c>
    </row>
    <row r="4724" spans="1:6" x14ac:dyDescent="0.35">
      <c r="A4724" s="1">
        <v>30</v>
      </c>
      <c r="B4724" s="1" t="s">
        <v>89</v>
      </c>
      <c r="C4724" s="218">
        <v>44947</v>
      </c>
      <c r="D4724" s="218">
        <v>44943</v>
      </c>
      <c r="E4724" s="1">
        <v>1</v>
      </c>
      <c r="F4724" s="62">
        <v>51.48</v>
      </c>
    </row>
    <row r="4725" spans="1:6" x14ac:dyDescent="0.35">
      <c r="A4725" s="1">
        <v>30</v>
      </c>
      <c r="B4725" s="1" t="s">
        <v>89</v>
      </c>
      <c r="C4725" s="218">
        <v>44947</v>
      </c>
      <c r="D4725" s="218">
        <v>44945</v>
      </c>
      <c r="E4725" s="1">
        <v>5</v>
      </c>
      <c r="F4725" s="62">
        <v>208</v>
      </c>
    </row>
    <row r="4726" spans="1:6" x14ac:dyDescent="0.35">
      <c r="A4726" s="1">
        <v>30</v>
      </c>
      <c r="B4726" s="1" t="s">
        <v>89</v>
      </c>
      <c r="C4726" s="218">
        <v>44947</v>
      </c>
      <c r="D4726" s="218">
        <v>44946</v>
      </c>
      <c r="E4726" s="1">
        <v>4</v>
      </c>
      <c r="F4726" s="62">
        <v>155.33000000000001</v>
      </c>
    </row>
    <row r="4727" spans="1:6" x14ac:dyDescent="0.35">
      <c r="A4727" s="1">
        <v>30</v>
      </c>
      <c r="B4727" s="1" t="s">
        <v>89</v>
      </c>
      <c r="C4727" s="218">
        <v>44947</v>
      </c>
      <c r="D4727" s="218">
        <v>44947</v>
      </c>
      <c r="E4727" s="1">
        <v>3</v>
      </c>
      <c r="F4727" s="62">
        <v>162.80000000000001</v>
      </c>
    </row>
    <row r="4728" spans="1:6" x14ac:dyDescent="0.35">
      <c r="A4728" s="1">
        <v>30</v>
      </c>
      <c r="B4728" s="1" t="s">
        <v>89</v>
      </c>
      <c r="C4728" s="218">
        <v>44948</v>
      </c>
      <c r="D4728" s="218">
        <v>44943</v>
      </c>
      <c r="E4728" s="1">
        <v>1</v>
      </c>
      <c r="F4728" s="62">
        <v>52.67</v>
      </c>
    </row>
    <row r="4729" spans="1:6" x14ac:dyDescent="0.35">
      <c r="A4729" s="1">
        <v>30</v>
      </c>
      <c r="B4729" s="1" t="s">
        <v>89</v>
      </c>
      <c r="C4729" s="218">
        <v>44948</v>
      </c>
      <c r="D4729" s="218">
        <v>44944</v>
      </c>
      <c r="E4729" s="1">
        <v>1</v>
      </c>
      <c r="F4729" s="62">
        <v>47.32</v>
      </c>
    </row>
    <row r="4730" spans="1:6" x14ac:dyDescent="0.35">
      <c r="A4730" s="1">
        <v>30</v>
      </c>
      <c r="B4730" s="1" t="s">
        <v>89</v>
      </c>
      <c r="C4730" s="218">
        <v>44948</v>
      </c>
      <c r="D4730" s="218">
        <v>44945</v>
      </c>
      <c r="E4730" s="1">
        <v>3</v>
      </c>
      <c r="F4730" s="62">
        <v>101.77</v>
      </c>
    </row>
    <row r="4731" spans="1:6" x14ac:dyDescent="0.35">
      <c r="A4731" s="1">
        <v>30</v>
      </c>
      <c r="B4731" s="1" t="s">
        <v>89</v>
      </c>
      <c r="C4731" s="218">
        <v>44948</v>
      </c>
      <c r="D4731" s="218">
        <v>44947</v>
      </c>
      <c r="E4731" s="1">
        <v>7</v>
      </c>
      <c r="F4731" s="62">
        <v>336.75</v>
      </c>
    </row>
    <row r="4732" spans="1:6" x14ac:dyDescent="0.35">
      <c r="A4732" s="1">
        <v>30</v>
      </c>
      <c r="B4732" s="1" t="s">
        <v>89</v>
      </c>
      <c r="C4732" s="218">
        <v>44948</v>
      </c>
      <c r="D4732" s="218">
        <v>44948</v>
      </c>
      <c r="E4732" s="1">
        <v>6</v>
      </c>
      <c r="F4732" s="62">
        <v>326</v>
      </c>
    </row>
    <row r="4733" spans="1:6" x14ac:dyDescent="0.35">
      <c r="A4733" s="1">
        <v>30</v>
      </c>
      <c r="B4733" s="1" t="s">
        <v>89</v>
      </c>
      <c r="C4733" s="218">
        <v>44949</v>
      </c>
      <c r="D4733" s="218">
        <v>44946</v>
      </c>
      <c r="E4733" s="1">
        <v>4</v>
      </c>
      <c r="F4733" s="62">
        <v>155.13</v>
      </c>
    </row>
    <row r="4734" spans="1:6" x14ac:dyDescent="0.35">
      <c r="A4734" s="1">
        <v>30</v>
      </c>
      <c r="B4734" s="1" t="s">
        <v>89</v>
      </c>
      <c r="C4734" s="218">
        <v>44949</v>
      </c>
      <c r="D4734" s="218">
        <v>44947</v>
      </c>
      <c r="E4734" s="1">
        <v>1</v>
      </c>
      <c r="F4734" s="62">
        <v>23.66</v>
      </c>
    </row>
    <row r="4735" spans="1:6" x14ac:dyDescent="0.35">
      <c r="A4735" s="1">
        <v>30</v>
      </c>
      <c r="B4735" s="1" t="s">
        <v>89</v>
      </c>
      <c r="C4735" s="218">
        <v>44949</v>
      </c>
      <c r="D4735" s="218">
        <v>44948</v>
      </c>
      <c r="E4735" s="1">
        <v>1</v>
      </c>
      <c r="F4735" s="62">
        <v>50.69</v>
      </c>
    </row>
    <row r="4736" spans="1:6" x14ac:dyDescent="0.35">
      <c r="A4736" s="1">
        <v>30</v>
      </c>
      <c r="B4736" s="1" t="s">
        <v>89</v>
      </c>
      <c r="C4736" s="218">
        <v>44949</v>
      </c>
      <c r="D4736" s="218">
        <v>44949</v>
      </c>
      <c r="E4736" s="1">
        <v>5</v>
      </c>
      <c r="F4736" s="62">
        <v>271.55</v>
      </c>
    </row>
    <row r="4737" spans="1:6" x14ac:dyDescent="0.35">
      <c r="A4737" s="1">
        <v>30</v>
      </c>
      <c r="B4737" s="1" t="s">
        <v>89</v>
      </c>
      <c r="C4737" s="218">
        <v>44950</v>
      </c>
      <c r="D4737" s="218">
        <v>44945</v>
      </c>
      <c r="E4737" s="1">
        <v>1</v>
      </c>
      <c r="F4737" s="62">
        <v>21.58</v>
      </c>
    </row>
    <row r="4738" spans="1:6" x14ac:dyDescent="0.35">
      <c r="A4738" s="1">
        <v>30</v>
      </c>
      <c r="B4738" s="1" t="s">
        <v>89</v>
      </c>
      <c r="C4738" s="218">
        <v>44950</v>
      </c>
      <c r="D4738" s="218">
        <v>44946</v>
      </c>
      <c r="E4738" s="1">
        <v>1</v>
      </c>
      <c r="F4738" s="62">
        <v>23.66</v>
      </c>
    </row>
    <row r="4739" spans="1:6" x14ac:dyDescent="0.35">
      <c r="A4739" s="1">
        <v>30</v>
      </c>
      <c r="B4739" s="1" t="s">
        <v>89</v>
      </c>
      <c r="C4739" s="218">
        <v>44950</v>
      </c>
      <c r="D4739" s="218">
        <v>44947</v>
      </c>
      <c r="E4739" s="1">
        <v>2</v>
      </c>
      <c r="F4739" s="62">
        <v>106.18</v>
      </c>
    </row>
    <row r="4740" spans="1:6" x14ac:dyDescent="0.35">
      <c r="A4740" s="1">
        <v>30</v>
      </c>
      <c r="B4740" s="1" t="s">
        <v>89</v>
      </c>
      <c r="C4740" s="218">
        <v>44950</v>
      </c>
      <c r="D4740" s="218">
        <v>44948</v>
      </c>
      <c r="E4740" s="1">
        <v>1</v>
      </c>
      <c r="F4740" s="62">
        <v>54.45</v>
      </c>
    </row>
    <row r="4741" spans="1:6" x14ac:dyDescent="0.35">
      <c r="A4741" s="1">
        <v>30</v>
      </c>
      <c r="B4741" s="1" t="s">
        <v>89</v>
      </c>
      <c r="C4741" s="218">
        <v>44950</v>
      </c>
      <c r="D4741" s="218">
        <v>44949</v>
      </c>
      <c r="E4741" s="1">
        <v>2</v>
      </c>
      <c r="F4741" s="62">
        <v>98.7</v>
      </c>
    </row>
    <row r="4742" spans="1:6" x14ac:dyDescent="0.35">
      <c r="A4742" s="1">
        <v>30</v>
      </c>
      <c r="B4742" s="1" t="s">
        <v>89</v>
      </c>
      <c r="C4742" s="218">
        <v>44950</v>
      </c>
      <c r="D4742" s="218">
        <v>44950</v>
      </c>
      <c r="E4742" s="1">
        <v>11</v>
      </c>
      <c r="F4742" s="62">
        <v>593.9</v>
      </c>
    </row>
    <row r="4743" spans="1:6" x14ac:dyDescent="0.35">
      <c r="A4743" s="1">
        <v>30</v>
      </c>
      <c r="B4743" s="1" t="s">
        <v>89</v>
      </c>
      <c r="C4743" s="218">
        <v>44951</v>
      </c>
      <c r="D4743" s="218">
        <v>44948</v>
      </c>
      <c r="E4743" s="1">
        <v>5</v>
      </c>
      <c r="F4743" s="62">
        <v>230.13</v>
      </c>
    </row>
    <row r="4744" spans="1:6" x14ac:dyDescent="0.35">
      <c r="A4744" s="1">
        <v>30</v>
      </c>
      <c r="B4744" s="1" t="s">
        <v>89</v>
      </c>
      <c r="C4744" s="218">
        <v>44951</v>
      </c>
      <c r="D4744" s="218">
        <v>44949</v>
      </c>
      <c r="E4744" s="1">
        <v>4</v>
      </c>
      <c r="F4744" s="62">
        <v>125.73</v>
      </c>
    </row>
    <row r="4745" spans="1:6" x14ac:dyDescent="0.35">
      <c r="A4745" s="1">
        <v>30</v>
      </c>
      <c r="B4745" s="1" t="s">
        <v>89</v>
      </c>
      <c r="C4745" s="218">
        <v>44951</v>
      </c>
      <c r="D4745" s="218">
        <v>44950</v>
      </c>
      <c r="E4745" s="1">
        <v>2</v>
      </c>
      <c r="F4745" s="62">
        <v>73.06</v>
      </c>
    </row>
    <row r="4746" spans="1:6" x14ac:dyDescent="0.35">
      <c r="A4746" s="1">
        <v>30</v>
      </c>
      <c r="B4746" s="1" t="s">
        <v>89</v>
      </c>
      <c r="C4746" s="218">
        <v>44951</v>
      </c>
      <c r="D4746" s="218">
        <v>44951</v>
      </c>
      <c r="E4746" s="1">
        <v>9</v>
      </c>
      <c r="F4746" s="62">
        <v>452.92</v>
      </c>
    </row>
    <row r="4747" spans="1:6" x14ac:dyDescent="0.35">
      <c r="A4747" s="1">
        <v>30</v>
      </c>
      <c r="B4747" s="1" t="s">
        <v>89</v>
      </c>
      <c r="C4747" s="218">
        <v>44952</v>
      </c>
      <c r="D4747" s="218">
        <v>44950</v>
      </c>
      <c r="E4747" s="1">
        <v>5</v>
      </c>
      <c r="F4747" s="62">
        <v>166.66</v>
      </c>
    </row>
    <row r="4748" spans="1:6" x14ac:dyDescent="0.35">
      <c r="A4748" s="1">
        <v>30</v>
      </c>
      <c r="B4748" s="1" t="s">
        <v>89</v>
      </c>
      <c r="C4748" s="218">
        <v>44952</v>
      </c>
      <c r="D4748" s="218">
        <v>44951</v>
      </c>
      <c r="E4748" s="1">
        <v>8</v>
      </c>
      <c r="F4748" s="62">
        <v>331.3</v>
      </c>
    </row>
    <row r="4749" spans="1:6" x14ac:dyDescent="0.35">
      <c r="A4749" s="1">
        <v>30</v>
      </c>
      <c r="B4749" s="1" t="s">
        <v>89</v>
      </c>
      <c r="C4749" s="218">
        <v>44952</v>
      </c>
      <c r="D4749" s="218">
        <v>44952</v>
      </c>
      <c r="E4749" s="1">
        <v>11</v>
      </c>
      <c r="F4749" s="62">
        <v>499.69</v>
      </c>
    </row>
    <row r="4750" spans="1:6" x14ac:dyDescent="0.35">
      <c r="A4750" s="1">
        <v>31</v>
      </c>
      <c r="B4750" s="1" t="s">
        <v>90</v>
      </c>
      <c r="C4750" s="218">
        <v>44909</v>
      </c>
      <c r="D4750" s="218">
        <v>44906</v>
      </c>
      <c r="E4750" s="1">
        <v>3</v>
      </c>
      <c r="F4750" s="62">
        <v>53.06</v>
      </c>
    </row>
    <row r="4751" spans="1:6" x14ac:dyDescent="0.35">
      <c r="A4751" s="1">
        <v>31</v>
      </c>
      <c r="B4751" s="1" t="s">
        <v>90</v>
      </c>
      <c r="C4751" s="218">
        <v>44909</v>
      </c>
      <c r="D4751" s="218">
        <v>44907</v>
      </c>
      <c r="E4751" s="1">
        <v>5</v>
      </c>
      <c r="F4751" s="62">
        <v>131.41</v>
      </c>
    </row>
    <row r="4752" spans="1:6" x14ac:dyDescent="0.35">
      <c r="A4752" s="1">
        <v>31</v>
      </c>
      <c r="B4752" s="1" t="s">
        <v>90</v>
      </c>
      <c r="C4752" s="218">
        <v>44910</v>
      </c>
      <c r="D4752" s="218">
        <v>44907</v>
      </c>
      <c r="E4752" s="1">
        <v>2</v>
      </c>
      <c r="F4752" s="62">
        <v>43.17</v>
      </c>
    </row>
    <row r="4753" spans="1:6" x14ac:dyDescent="0.35">
      <c r="A4753" s="1">
        <v>31</v>
      </c>
      <c r="B4753" s="1" t="s">
        <v>90</v>
      </c>
      <c r="C4753" s="218">
        <v>44910</v>
      </c>
      <c r="D4753" s="218">
        <v>44908</v>
      </c>
      <c r="E4753" s="1">
        <v>3</v>
      </c>
      <c r="F4753" s="62">
        <v>66.38</v>
      </c>
    </row>
    <row r="4754" spans="1:6" x14ac:dyDescent="0.35">
      <c r="A4754" s="1">
        <v>31</v>
      </c>
      <c r="B4754" s="1" t="s">
        <v>90</v>
      </c>
      <c r="C4754" s="218">
        <v>44910</v>
      </c>
      <c r="D4754" s="218">
        <v>44909</v>
      </c>
      <c r="E4754" s="1">
        <v>1</v>
      </c>
      <c r="F4754" s="62">
        <v>23.41</v>
      </c>
    </row>
    <row r="4755" spans="1:6" x14ac:dyDescent="0.35">
      <c r="A4755" s="1">
        <v>31</v>
      </c>
      <c r="B4755" s="1" t="s">
        <v>90</v>
      </c>
      <c r="C4755" s="218">
        <v>44910</v>
      </c>
      <c r="D4755" s="218">
        <v>44910</v>
      </c>
      <c r="E4755" s="1">
        <v>3</v>
      </c>
      <c r="F4755" s="62">
        <v>70.78</v>
      </c>
    </row>
    <row r="4756" spans="1:6" x14ac:dyDescent="0.35">
      <c r="A4756" s="1">
        <v>31</v>
      </c>
      <c r="B4756" s="1" t="s">
        <v>90</v>
      </c>
      <c r="C4756" s="218">
        <v>44911</v>
      </c>
      <c r="D4756" s="218">
        <v>44908</v>
      </c>
      <c r="E4756" s="1">
        <v>1</v>
      </c>
      <c r="F4756" s="62">
        <v>21.98</v>
      </c>
    </row>
    <row r="4757" spans="1:6" x14ac:dyDescent="0.35">
      <c r="A4757" s="1">
        <v>31</v>
      </c>
      <c r="B4757" s="1" t="s">
        <v>90</v>
      </c>
      <c r="C4757" s="218">
        <v>44911</v>
      </c>
      <c r="D4757" s="218">
        <v>44909</v>
      </c>
      <c r="E4757" s="1">
        <v>3</v>
      </c>
      <c r="F4757" s="62">
        <v>97.32</v>
      </c>
    </row>
    <row r="4758" spans="1:6" x14ac:dyDescent="0.35">
      <c r="A4758" s="1">
        <v>31</v>
      </c>
      <c r="B4758" s="1" t="s">
        <v>90</v>
      </c>
      <c r="C4758" s="218">
        <v>44911</v>
      </c>
      <c r="D4758" s="218">
        <v>44910</v>
      </c>
      <c r="E4758" s="1">
        <v>2</v>
      </c>
      <c r="F4758" s="62">
        <v>43.86</v>
      </c>
    </row>
    <row r="4759" spans="1:6" x14ac:dyDescent="0.35">
      <c r="A4759" s="1">
        <v>31</v>
      </c>
      <c r="B4759" s="1" t="s">
        <v>90</v>
      </c>
      <c r="C4759" s="218">
        <v>44911</v>
      </c>
      <c r="D4759" s="218">
        <v>44911</v>
      </c>
      <c r="E4759" s="1">
        <v>2</v>
      </c>
      <c r="F4759" s="62">
        <v>70.88</v>
      </c>
    </row>
    <row r="4760" spans="1:6" x14ac:dyDescent="0.35">
      <c r="A4760" s="1">
        <v>31</v>
      </c>
      <c r="B4760" s="1" t="s">
        <v>90</v>
      </c>
      <c r="C4760" s="218">
        <v>44912</v>
      </c>
      <c r="D4760" s="218">
        <v>44910</v>
      </c>
      <c r="E4760" s="1">
        <v>4</v>
      </c>
      <c r="F4760" s="62">
        <v>140.91999999999999</v>
      </c>
    </row>
    <row r="4761" spans="1:6" x14ac:dyDescent="0.35">
      <c r="A4761" s="1">
        <v>31</v>
      </c>
      <c r="B4761" s="1" t="s">
        <v>90</v>
      </c>
      <c r="C4761" s="218">
        <v>44912</v>
      </c>
      <c r="D4761" s="218">
        <v>44911</v>
      </c>
      <c r="E4761" s="1">
        <v>1</v>
      </c>
      <c r="F4761" s="62">
        <v>23.66</v>
      </c>
    </row>
    <row r="4762" spans="1:6" x14ac:dyDescent="0.35">
      <c r="A4762" s="1">
        <v>31</v>
      </c>
      <c r="B4762" s="1" t="s">
        <v>90</v>
      </c>
      <c r="C4762" s="218">
        <v>44912</v>
      </c>
      <c r="D4762" s="218">
        <v>44912</v>
      </c>
      <c r="E4762" s="1">
        <v>1</v>
      </c>
      <c r="F4762" s="62">
        <v>23.76</v>
      </c>
    </row>
    <row r="4763" spans="1:6" x14ac:dyDescent="0.35">
      <c r="A4763" s="1">
        <v>31</v>
      </c>
      <c r="B4763" s="1" t="s">
        <v>90</v>
      </c>
      <c r="C4763" s="218">
        <v>44913</v>
      </c>
      <c r="D4763" s="218">
        <v>44910</v>
      </c>
      <c r="E4763" s="1">
        <v>2</v>
      </c>
      <c r="F4763" s="62">
        <v>61.28</v>
      </c>
    </row>
    <row r="4764" spans="1:6" x14ac:dyDescent="0.35">
      <c r="A4764" s="1">
        <v>31</v>
      </c>
      <c r="B4764" s="1" t="s">
        <v>90</v>
      </c>
      <c r="C4764" s="218">
        <v>44913</v>
      </c>
      <c r="D4764" s="218">
        <v>44912</v>
      </c>
      <c r="E4764" s="1">
        <v>3</v>
      </c>
      <c r="F4764" s="62">
        <v>100.14</v>
      </c>
    </row>
    <row r="4765" spans="1:6" x14ac:dyDescent="0.35">
      <c r="A4765" s="1">
        <v>31</v>
      </c>
      <c r="B4765" s="1" t="s">
        <v>90</v>
      </c>
      <c r="C4765" s="218">
        <v>44913</v>
      </c>
      <c r="D4765" s="218">
        <v>44913</v>
      </c>
      <c r="E4765" s="1">
        <v>1</v>
      </c>
      <c r="F4765" s="62">
        <v>23.66</v>
      </c>
    </row>
    <row r="4766" spans="1:6" x14ac:dyDescent="0.35">
      <c r="A4766" s="1">
        <v>31</v>
      </c>
      <c r="B4766" s="1" t="s">
        <v>90</v>
      </c>
      <c r="C4766" s="218">
        <v>44915</v>
      </c>
      <c r="D4766" s="218">
        <v>44912</v>
      </c>
      <c r="E4766" s="1">
        <v>3</v>
      </c>
      <c r="F4766" s="62">
        <v>92.41</v>
      </c>
    </row>
    <row r="4767" spans="1:6" x14ac:dyDescent="0.35">
      <c r="A4767" s="1">
        <v>31</v>
      </c>
      <c r="B4767" s="1" t="s">
        <v>90</v>
      </c>
      <c r="C4767" s="218">
        <v>44915</v>
      </c>
      <c r="D4767" s="218">
        <v>44913</v>
      </c>
      <c r="E4767" s="1">
        <v>5</v>
      </c>
      <c r="F4767" s="62">
        <v>108.61</v>
      </c>
    </row>
    <row r="4768" spans="1:6" x14ac:dyDescent="0.35">
      <c r="A4768" s="1">
        <v>31</v>
      </c>
      <c r="B4768" s="1" t="s">
        <v>90</v>
      </c>
      <c r="C4768" s="218">
        <v>44915</v>
      </c>
      <c r="D4768" s="218">
        <v>44914</v>
      </c>
      <c r="E4768" s="1">
        <v>4</v>
      </c>
      <c r="F4768" s="62">
        <v>120.33</v>
      </c>
    </row>
    <row r="4769" spans="1:6" x14ac:dyDescent="0.35">
      <c r="A4769" s="1">
        <v>31</v>
      </c>
      <c r="B4769" s="1" t="s">
        <v>90</v>
      </c>
      <c r="C4769" s="218">
        <v>44915</v>
      </c>
      <c r="D4769" s="218">
        <v>44915</v>
      </c>
      <c r="E4769" s="1">
        <v>2</v>
      </c>
      <c r="F4769" s="62">
        <v>77.709999999999994</v>
      </c>
    </row>
    <row r="4770" spans="1:6" x14ac:dyDescent="0.35">
      <c r="A4770" s="1">
        <v>31</v>
      </c>
      <c r="B4770" s="1" t="s">
        <v>90</v>
      </c>
      <c r="C4770" s="218">
        <v>44916</v>
      </c>
      <c r="D4770" s="218">
        <v>44913</v>
      </c>
      <c r="E4770" s="1">
        <v>2</v>
      </c>
      <c r="F4770" s="62">
        <v>39.700000000000003</v>
      </c>
    </row>
    <row r="4771" spans="1:6" x14ac:dyDescent="0.35">
      <c r="A4771" s="1">
        <v>31</v>
      </c>
      <c r="B4771" s="1" t="s">
        <v>90</v>
      </c>
      <c r="C4771" s="218">
        <v>44916</v>
      </c>
      <c r="D4771" s="218">
        <v>44914</v>
      </c>
      <c r="E4771" s="1">
        <v>1</v>
      </c>
      <c r="F4771" s="62">
        <v>22.23</v>
      </c>
    </row>
    <row r="4772" spans="1:6" x14ac:dyDescent="0.35">
      <c r="A4772" s="1">
        <v>31</v>
      </c>
      <c r="B4772" s="1" t="s">
        <v>90</v>
      </c>
      <c r="C4772" s="218">
        <v>44916</v>
      </c>
      <c r="D4772" s="218">
        <v>44915</v>
      </c>
      <c r="E4772" s="1">
        <v>4</v>
      </c>
      <c r="F4772" s="62">
        <v>89.05</v>
      </c>
    </row>
    <row r="4773" spans="1:6" x14ac:dyDescent="0.35">
      <c r="A4773" s="1">
        <v>31</v>
      </c>
      <c r="B4773" s="1" t="s">
        <v>90</v>
      </c>
      <c r="C4773" s="218">
        <v>44916</v>
      </c>
      <c r="D4773" s="218">
        <v>44916</v>
      </c>
      <c r="E4773" s="1">
        <v>3</v>
      </c>
      <c r="F4773" s="62">
        <v>95.68</v>
      </c>
    </row>
    <row r="4774" spans="1:6" x14ac:dyDescent="0.35">
      <c r="A4774" s="1">
        <v>31</v>
      </c>
      <c r="B4774" s="1" t="s">
        <v>90</v>
      </c>
      <c r="C4774" s="218">
        <v>44917</v>
      </c>
      <c r="D4774" s="218">
        <v>44913</v>
      </c>
      <c r="E4774" s="1">
        <v>2</v>
      </c>
      <c r="F4774" s="62">
        <v>43.76</v>
      </c>
    </row>
    <row r="4775" spans="1:6" x14ac:dyDescent="0.35">
      <c r="A4775" s="1">
        <v>31</v>
      </c>
      <c r="B4775" s="1" t="s">
        <v>90</v>
      </c>
      <c r="C4775" s="218">
        <v>44917</v>
      </c>
      <c r="D4775" s="218">
        <v>44914</v>
      </c>
      <c r="E4775" s="1">
        <v>5</v>
      </c>
      <c r="F4775" s="62">
        <v>95.09</v>
      </c>
    </row>
    <row r="4776" spans="1:6" x14ac:dyDescent="0.35">
      <c r="A4776" s="1">
        <v>31</v>
      </c>
      <c r="B4776" s="1" t="s">
        <v>90</v>
      </c>
      <c r="C4776" s="218">
        <v>44917</v>
      </c>
      <c r="D4776" s="218">
        <v>44915</v>
      </c>
      <c r="E4776" s="1">
        <v>2</v>
      </c>
      <c r="F4776" s="62">
        <v>47.52</v>
      </c>
    </row>
    <row r="4777" spans="1:6" x14ac:dyDescent="0.35">
      <c r="A4777" s="1">
        <v>31</v>
      </c>
      <c r="B4777" s="1" t="s">
        <v>90</v>
      </c>
      <c r="C4777" s="218">
        <v>44917</v>
      </c>
      <c r="D4777" s="218">
        <v>44917</v>
      </c>
      <c r="E4777" s="1">
        <v>1</v>
      </c>
      <c r="F4777" s="62">
        <v>23.76</v>
      </c>
    </row>
    <row r="4778" spans="1:6" x14ac:dyDescent="0.35">
      <c r="A4778" s="1">
        <v>31</v>
      </c>
      <c r="B4778" s="1" t="s">
        <v>90</v>
      </c>
      <c r="C4778" s="218">
        <v>44918</v>
      </c>
      <c r="D4778" s="218">
        <v>44915</v>
      </c>
      <c r="E4778" s="1">
        <v>3</v>
      </c>
      <c r="F4778" s="62">
        <v>63.16</v>
      </c>
    </row>
    <row r="4779" spans="1:6" x14ac:dyDescent="0.35">
      <c r="A4779" s="1">
        <v>31</v>
      </c>
      <c r="B4779" s="1" t="s">
        <v>90</v>
      </c>
      <c r="C4779" s="218">
        <v>44918</v>
      </c>
      <c r="D4779" s="218">
        <v>44916</v>
      </c>
      <c r="E4779" s="1">
        <v>4</v>
      </c>
      <c r="F4779" s="62">
        <v>146.72</v>
      </c>
    </row>
    <row r="4780" spans="1:6" x14ac:dyDescent="0.35">
      <c r="A4780" s="1">
        <v>31</v>
      </c>
      <c r="B4780" s="1" t="s">
        <v>90</v>
      </c>
      <c r="C4780" s="218">
        <v>44918</v>
      </c>
      <c r="D4780" s="218">
        <v>44917</v>
      </c>
      <c r="E4780" s="1">
        <v>8</v>
      </c>
      <c r="F4780" s="62">
        <v>204.29</v>
      </c>
    </row>
    <row r="4781" spans="1:6" x14ac:dyDescent="0.35">
      <c r="A4781" s="1">
        <v>31</v>
      </c>
      <c r="B4781" s="1" t="s">
        <v>90</v>
      </c>
      <c r="C4781" s="218">
        <v>44918</v>
      </c>
      <c r="D4781" s="218">
        <v>44918</v>
      </c>
      <c r="E4781" s="1">
        <v>1</v>
      </c>
      <c r="F4781" s="62">
        <v>52.42</v>
      </c>
    </row>
    <row r="4782" spans="1:6" x14ac:dyDescent="0.35">
      <c r="A4782" s="1">
        <v>31</v>
      </c>
      <c r="B4782" s="1" t="s">
        <v>90</v>
      </c>
      <c r="C4782" s="218">
        <v>44919</v>
      </c>
      <c r="D4782" s="218">
        <v>44916</v>
      </c>
      <c r="E4782" s="1">
        <v>1</v>
      </c>
      <c r="F4782" s="62">
        <v>51.68</v>
      </c>
    </row>
    <row r="4783" spans="1:6" x14ac:dyDescent="0.35">
      <c r="A4783" s="1">
        <v>31</v>
      </c>
      <c r="B4783" s="1" t="s">
        <v>90</v>
      </c>
      <c r="C4783" s="218">
        <v>44919</v>
      </c>
      <c r="D4783" s="218">
        <v>44917</v>
      </c>
      <c r="E4783" s="1">
        <v>2</v>
      </c>
      <c r="F4783" s="62">
        <v>42.96</v>
      </c>
    </row>
    <row r="4784" spans="1:6" x14ac:dyDescent="0.35">
      <c r="A4784" s="1">
        <v>31</v>
      </c>
      <c r="B4784" s="1" t="s">
        <v>90</v>
      </c>
      <c r="C4784" s="218">
        <v>44919</v>
      </c>
      <c r="D4784" s="218">
        <v>44918</v>
      </c>
      <c r="E4784" s="1">
        <v>5</v>
      </c>
      <c r="F4784" s="62">
        <v>165.73</v>
      </c>
    </row>
    <row r="4785" spans="1:6" x14ac:dyDescent="0.35">
      <c r="A4785" s="1">
        <v>31</v>
      </c>
      <c r="B4785" s="1" t="s">
        <v>90</v>
      </c>
      <c r="C4785" s="218">
        <v>44919</v>
      </c>
      <c r="D4785" s="218">
        <v>44919</v>
      </c>
      <c r="E4785" s="1">
        <v>4</v>
      </c>
      <c r="F4785" s="62">
        <v>150.28</v>
      </c>
    </row>
    <row r="4786" spans="1:6" x14ac:dyDescent="0.35">
      <c r="A4786" s="1">
        <v>31</v>
      </c>
      <c r="B4786" s="1" t="s">
        <v>90</v>
      </c>
      <c r="C4786" s="218">
        <v>44920</v>
      </c>
      <c r="D4786" s="218">
        <v>44917</v>
      </c>
      <c r="E4786" s="1">
        <v>1</v>
      </c>
      <c r="F4786" s="62">
        <v>23.66</v>
      </c>
    </row>
    <row r="4787" spans="1:6" x14ac:dyDescent="0.35">
      <c r="A4787" s="1">
        <v>31</v>
      </c>
      <c r="B4787" s="1" t="s">
        <v>90</v>
      </c>
      <c r="C4787" s="218">
        <v>44920</v>
      </c>
      <c r="D4787" s="218">
        <v>44918</v>
      </c>
      <c r="E4787" s="1">
        <v>3</v>
      </c>
      <c r="F4787" s="62">
        <v>63.9</v>
      </c>
    </row>
    <row r="4788" spans="1:6" x14ac:dyDescent="0.35">
      <c r="A4788" s="1">
        <v>31</v>
      </c>
      <c r="B4788" s="1" t="s">
        <v>90</v>
      </c>
      <c r="C4788" s="218">
        <v>44920</v>
      </c>
      <c r="D4788" s="218">
        <v>44919</v>
      </c>
      <c r="E4788" s="1">
        <v>2</v>
      </c>
      <c r="F4788" s="62">
        <v>42.47</v>
      </c>
    </row>
    <row r="4789" spans="1:6" x14ac:dyDescent="0.35">
      <c r="A4789" s="1">
        <v>31</v>
      </c>
      <c r="B4789" s="1" t="s">
        <v>90</v>
      </c>
      <c r="C4789" s="218">
        <v>44920</v>
      </c>
      <c r="D4789" s="218">
        <v>44920</v>
      </c>
      <c r="E4789" s="1">
        <v>7</v>
      </c>
      <c r="F4789" s="62">
        <v>247.36</v>
      </c>
    </row>
    <row r="4790" spans="1:6" x14ac:dyDescent="0.35">
      <c r="A4790" s="1">
        <v>31</v>
      </c>
      <c r="B4790" s="1" t="s">
        <v>90</v>
      </c>
      <c r="C4790" s="218">
        <v>44921</v>
      </c>
      <c r="D4790" s="218">
        <v>44919</v>
      </c>
      <c r="E4790" s="1">
        <v>1</v>
      </c>
      <c r="F4790" s="62">
        <v>48.31</v>
      </c>
    </row>
    <row r="4791" spans="1:6" x14ac:dyDescent="0.35">
      <c r="A4791" s="1">
        <v>31</v>
      </c>
      <c r="B4791" s="1" t="s">
        <v>90</v>
      </c>
      <c r="C4791" s="218">
        <v>44921</v>
      </c>
      <c r="D4791" s="218">
        <v>44920</v>
      </c>
      <c r="E4791" s="1">
        <v>3</v>
      </c>
      <c r="F4791" s="62">
        <v>68.849999999999994</v>
      </c>
    </row>
    <row r="4792" spans="1:6" x14ac:dyDescent="0.35">
      <c r="A4792" s="1">
        <v>31</v>
      </c>
      <c r="B4792" s="1" t="s">
        <v>90</v>
      </c>
      <c r="C4792" s="218">
        <v>44921</v>
      </c>
      <c r="D4792" s="218">
        <v>44921</v>
      </c>
      <c r="E4792" s="1">
        <v>3</v>
      </c>
      <c r="F4792" s="62">
        <v>101.28</v>
      </c>
    </row>
    <row r="4793" spans="1:6" x14ac:dyDescent="0.35">
      <c r="A4793" s="1">
        <v>31</v>
      </c>
      <c r="B4793" s="1" t="s">
        <v>90</v>
      </c>
      <c r="C4793" s="218">
        <v>44922</v>
      </c>
      <c r="D4793" s="218">
        <v>44920</v>
      </c>
      <c r="E4793" s="1">
        <v>5</v>
      </c>
      <c r="F4793" s="62">
        <v>107.46</v>
      </c>
    </row>
    <row r="4794" spans="1:6" x14ac:dyDescent="0.35">
      <c r="A4794" s="1">
        <v>31</v>
      </c>
      <c r="B4794" s="1" t="s">
        <v>90</v>
      </c>
      <c r="C4794" s="218">
        <v>44922</v>
      </c>
      <c r="D4794" s="218">
        <v>44921</v>
      </c>
      <c r="E4794" s="1">
        <v>5</v>
      </c>
      <c r="F4794" s="62">
        <v>138.35</v>
      </c>
    </row>
    <row r="4795" spans="1:6" x14ac:dyDescent="0.35">
      <c r="A4795" s="1">
        <v>31</v>
      </c>
      <c r="B4795" s="1" t="s">
        <v>90</v>
      </c>
      <c r="C4795" s="218">
        <v>44922</v>
      </c>
      <c r="D4795" s="218">
        <v>44922</v>
      </c>
      <c r="E4795" s="1">
        <v>4</v>
      </c>
      <c r="F4795" s="62">
        <v>167.21</v>
      </c>
    </row>
    <row r="4796" spans="1:6" x14ac:dyDescent="0.35">
      <c r="A4796" s="1">
        <v>31</v>
      </c>
      <c r="B4796" s="1" t="s">
        <v>90</v>
      </c>
      <c r="C4796" s="218">
        <v>44923</v>
      </c>
      <c r="D4796" s="218">
        <v>44920</v>
      </c>
      <c r="E4796" s="1">
        <v>3</v>
      </c>
      <c r="F4796" s="62">
        <v>107.56</v>
      </c>
    </row>
    <row r="4797" spans="1:6" x14ac:dyDescent="0.35">
      <c r="A4797" s="1">
        <v>31</v>
      </c>
      <c r="B4797" s="1" t="s">
        <v>90</v>
      </c>
      <c r="C4797" s="218">
        <v>44923</v>
      </c>
      <c r="D4797" s="218">
        <v>44921</v>
      </c>
      <c r="E4797" s="1">
        <v>2</v>
      </c>
      <c r="F4797" s="62">
        <v>46.33</v>
      </c>
    </row>
    <row r="4798" spans="1:6" x14ac:dyDescent="0.35">
      <c r="A4798" s="1">
        <v>31</v>
      </c>
      <c r="B4798" s="1" t="s">
        <v>90</v>
      </c>
      <c r="C4798" s="218">
        <v>44923</v>
      </c>
      <c r="D4798" s="218">
        <v>44922</v>
      </c>
      <c r="E4798" s="1">
        <v>6</v>
      </c>
      <c r="F4798" s="62">
        <v>188</v>
      </c>
    </row>
    <row r="4799" spans="1:6" x14ac:dyDescent="0.35">
      <c r="A4799" s="1">
        <v>31</v>
      </c>
      <c r="B4799" s="1" t="s">
        <v>90</v>
      </c>
      <c r="C4799" s="218">
        <v>44923</v>
      </c>
      <c r="D4799" s="218">
        <v>44923</v>
      </c>
      <c r="E4799" s="1">
        <v>5</v>
      </c>
      <c r="F4799" s="62">
        <v>164.13</v>
      </c>
    </row>
    <row r="4800" spans="1:6" x14ac:dyDescent="0.35">
      <c r="A4800" s="1">
        <v>31</v>
      </c>
      <c r="B4800" s="1" t="s">
        <v>90</v>
      </c>
      <c r="C4800" s="218">
        <v>44924</v>
      </c>
      <c r="D4800" s="218">
        <v>44921</v>
      </c>
      <c r="E4800" s="1">
        <v>1</v>
      </c>
      <c r="F4800" s="62">
        <v>41.83</v>
      </c>
    </row>
    <row r="4801" spans="1:6" x14ac:dyDescent="0.35">
      <c r="A4801" s="1">
        <v>31</v>
      </c>
      <c r="B4801" s="1" t="s">
        <v>90</v>
      </c>
      <c r="C4801" s="218">
        <v>44924</v>
      </c>
      <c r="D4801" s="218">
        <v>44922</v>
      </c>
      <c r="E4801" s="1">
        <v>2</v>
      </c>
      <c r="F4801" s="62">
        <v>78.16</v>
      </c>
    </row>
    <row r="4802" spans="1:6" x14ac:dyDescent="0.35">
      <c r="A4802" s="1">
        <v>31</v>
      </c>
      <c r="B4802" s="1" t="s">
        <v>90</v>
      </c>
      <c r="C4802" s="218">
        <v>44924</v>
      </c>
      <c r="D4802" s="218">
        <v>44923</v>
      </c>
      <c r="E4802" s="1">
        <v>5</v>
      </c>
      <c r="F4802" s="62">
        <v>220.92</v>
      </c>
    </row>
    <row r="4803" spans="1:6" x14ac:dyDescent="0.35">
      <c r="A4803" s="1">
        <v>31</v>
      </c>
      <c r="B4803" s="1" t="s">
        <v>90</v>
      </c>
      <c r="C4803" s="218">
        <v>44924</v>
      </c>
      <c r="D4803" s="218">
        <v>44924</v>
      </c>
      <c r="E4803" s="1">
        <v>4</v>
      </c>
      <c r="F4803" s="62">
        <v>114</v>
      </c>
    </row>
    <row r="4804" spans="1:6" x14ac:dyDescent="0.35">
      <c r="A4804" s="1">
        <v>31</v>
      </c>
      <c r="B4804" s="1" t="s">
        <v>90</v>
      </c>
      <c r="C4804" s="218">
        <v>44925</v>
      </c>
      <c r="D4804" s="218">
        <v>44923</v>
      </c>
      <c r="E4804" s="1">
        <v>2</v>
      </c>
      <c r="F4804" s="62">
        <v>67.91</v>
      </c>
    </row>
    <row r="4805" spans="1:6" x14ac:dyDescent="0.35">
      <c r="A4805" s="1">
        <v>31</v>
      </c>
      <c r="B4805" s="1" t="s">
        <v>90</v>
      </c>
      <c r="C4805" s="218">
        <v>44925</v>
      </c>
      <c r="D4805" s="218">
        <v>44924</v>
      </c>
      <c r="E4805" s="1">
        <v>7</v>
      </c>
      <c r="F4805" s="62">
        <v>165.98</v>
      </c>
    </row>
    <row r="4806" spans="1:6" x14ac:dyDescent="0.35">
      <c r="A4806" s="1">
        <v>31</v>
      </c>
      <c r="B4806" s="1" t="s">
        <v>90</v>
      </c>
      <c r="C4806" s="218">
        <v>44925</v>
      </c>
      <c r="D4806" s="218">
        <v>44925</v>
      </c>
      <c r="E4806" s="1">
        <v>8</v>
      </c>
      <c r="F4806" s="62">
        <v>234.48</v>
      </c>
    </row>
    <row r="4807" spans="1:6" x14ac:dyDescent="0.35">
      <c r="A4807" s="1">
        <v>31</v>
      </c>
      <c r="B4807" s="1" t="s">
        <v>90</v>
      </c>
      <c r="C4807" s="218">
        <v>44926</v>
      </c>
      <c r="D4807" s="218">
        <v>44923</v>
      </c>
      <c r="E4807" s="1">
        <v>1</v>
      </c>
      <c r="F4807" s="62">
        <v>22.77</v>
      </c>
    </row>
    <row r="4808" spans="1:6" x14ac:dyDescent="0.35">
      <c r="A4808" s="1">
        <v>31</v>
      </c>
      <c r="B4808" s="1" t="s">
        <v>90</v>
      </c>
      <c r="C4808" s="218">
        <v>44926</v>
      </c>
      <c r="D4808" s="218">
        <v>44924</v>
      </c>
      <c r="E4808" s="1">
        <v>1</v>
      </c>
      <c r="F4808" s="62">
        <v>46.43</v>
      </c>
    </row>
    <row r="4809" spans="1:6" x14ac:dyDescent="0.35">
      <c r="A4809" s="1">
        <v>31</v>
      </c>
      <c r="B4809" s="1" t="s">
        <v>90</v>
      </c>
      <c r="C4809" s="218">
        <v>44926</v>
      </c>
      <c r="D4809" s="218">
        <v>44925</v>
      </c>
      <c r="E4809" s="1">
        <v>2</v>
      </c>
      <c r="F4809" s="62">
        <v>75.78</v>
      </c>
    </row>
    <row r="4810" spans="1:6" x14ac:dyDescent="0.35">
      <c r="A4810" s="1">
        <v>31</v>
      </c>
      <c r="B4810" s="1" t="s">
        <v>90</v>
      </c>
      <c r="C4810" s="218">
        <v>44926</v>
      </c>
      <c r="D4810" s="218">
        <v>44926</v>
      </c>
      <c r="E4810" s="1">
        <v>3</v>
      </c>
      <c r="F4810" s="62">
        <v>89.69</v>
      </c>
    </row>
    <row r="4811" spans="1:6" x14ac:dyDescent="0.35">
      <c r="A4811" s="1">
        <v>31</v>
      </c>
      <c r="B4811" s="1" t="s">
        <v>90</v>
      </c>
      <c r="C4811" s="218">
        <v>44928</v>
      </c>
      <c r="D4811" s="218">
        <v>44925</v>
      </c>
      <c r="E4811" s="1">
        <v>10</v>
      </c>
      <c r="F4811" s="62">
        <v>291.16000000000003</v>
      </c>
    </row>
    <row r="4812" spans="1:6" x14ac:dyDescent="0.35">
      <c r="A4812" s="1">
        <v>31</v>
      </c>
      <c r="B4812" s="1" t="s">
        <v>90</v>
      </c>
      <c r="C4812" s="218">
        <v>44928</v>
      </c>
      <c r="D4812" s="218">
        <v>44926</v>
      </c>
      <c r="E4812" s="1">
        <v>4</v>
      </c>
      <c r="F4812" s="62">
        <v>110.88</v>
      </c>
    </row>
    <row r="4813" spans="1:6" x14ac:dyDescent="0.35">
      <c r="A4813" s="1">
        <v>31</v>
      </c>
      <c r="B4813" s="1" t="s">
        <v>90</v>
      </c>
      <c r="C4813" s="218">
        <v>44928</v>
      </c>
      <c r="D4813" s="218">
        <v>44927</v>
      </c>
      <c r="E4813" s="1">
        <v>2</v>
      </c>
      <c r="F4813" s="62">
        <v>46.92</v>
      </c>
    </row>
    <row r="4814" spans="1:6" x14ac:dyDescent="0.35">
      <c r="A4814" s="1">
        <v>31</v>
      </c>
      <c r="B4814" s="1" t="s">
        <v>90</v>
      </c>
      <c r="C4814" s="218">
        <v>44929</v>
      </c>
      <c r="D4814" s="218">
        <v>44926</v>
      </c>
      <c r="E4814" s="1">
        <v>9</v>
      </c>
      <c r="F4814" s="62">
        <v>295.11</v>
      </c>
    </row>
    <row r="4815" spans="1:6" x14ac:dyDescent="0.35">
      <c r="A4815" s="1">
        <v>31</v>
      </c>
      <c r="B4815" s="1" t="s">
        <v>90</v>
      </c>
      <c r="C4815" s="218">
        <v>44929</v>
      </c>
      <c r="D4815" s="218">
        <v>44927</v>
      </c>
      <c r="E4815" s="1">
        <v>5</v>
      </c>
      <c r="F4815" s="62">
        <v>174.63</v>
      </c>
    </row>
    <row r="4816" spans="1:6" x14ac:dyDescent="0.35">
      <c r="A4816" s="1">
        <v>31</v>
      </c>
      <c r="B4816" s="1" t="s">
        <v>90</v>
      </c>
      <c r="C4816" s="218">
        <v>44929</v>
      </c>
      <c r="D4816" s="218">
        <v>44928</v>
      </c>
      <c r="E4816" s="1">
        <v>1</v>
      </c>
      <c r="F4816" s="62">
        <v>23.66</v>
      </c>
    </row>
    <row r="4817" spans="1:6" x14ac:dyDescent="0.35">
      <c r="A4817" s="1">
        <v>31</v>
      </c>
      <c r="B4817" s="1" t="s">
        <v>90</v>
      </c>
      <c r="C4817" s="218">
        <v>44930</v>
      </c>
      <c r="D4817" s="218">
        <v>44927</v>
      </c>
      <c r="E4817" s="1">
        <v>10</v>
      </c>
      <c r="F4817" s="62">
        <v>285.01</v>
      </c>
    </row>
    <row r="4818" spans="1:6" x14ac:dyDescent="0.35">
      <c r="A4818" s="1">
        <v>31</v>
      </c>
      <c r="B4818" s="1" t="s">
        <v>90</v>
      </c>
      <c r="C4818" s="218">
        <v>44930</v>
      </c>
      <c r="D4818" s="218">
        <v>44928</v>
      </c>
      <c r="E4818" s="1">
        <v>2</v>
      </c>
      <c r="F4818" s="62">
        <v>71.430000000000007</v>
      </c>
    </row>
    <row r="4819" spans="1:6" x14ac:dyDescent="0.35">
      <c r="A4819" s="1">
        <v>31</v>
      </c>
      <c r="B4819" s="1" t="s">
        <v>90</v>
      </c>
      <c r="C4819" s="218">
        <v>44930</v>
      </c>
      <c r="D4819" s="218">
        <v>44929</v>
      </c>
      <c r="E4819" s="1">
        <v>3</v>
      </c>
      <c r="F4819" s="62">
        <v>89.79</v>
      </c>
    </row>
    <row r="4820" spans="1:6" x14ac:dyDescent="0.35">
      <c r="A4820" s="1">
        <v>31</v>
      </c>
      <c r="B4820" s="1" t="s">
        <v>90</v>
      </c>
      <c r="C4820" s="218">
        <v>44930</v>
      </c>
      <c r="D4820" s="218">
        <v>44930</v>
      </c>
      <c r="E4820" s="1">
        <v>1</v>
      </c>
      <c r="F4820" s="62">
        <v>23.31</v>
      </c>
    </row>
    <row r="4821" spans="1:6" x14ac:dyDescent="0.35">
      <c r="A4821" s="1">
        <v>31</v>
      </c>
      <c r="B4821" s="1" t="s">
        <v>90</v>
      </c>
      <c r="C4821" s="218">
        <v>44931</v>
      </c>
      <c r="D4821" s="218">
        <v>44927</v>
      </c>
      <c r="E4821" s="1">
        <v>1</v>
      </c>
      <c r="F4821" s="62">
        <v>54.15</v>
      </c>
    </row>
    <row r="4822" spans="1:6" x14ac:dyDescent="0.35">
      <c r="A4822" s="1">
        <v>31</v>
      </c>
      <c r="B4822" s="1" t="s">
        <v>90</v>
      </c>
      <c r="C4822" s="218">
        <v>44931</v>
      </c>
      <c r="D4822" s="218">
        <v>44928</v>
      </c>
      <c r="E4822" s="1">
        <v>6</v>
      </c>
      <c r="F4822" s="62">
        <v>161.47</v>
      </c>
    </row>
    <row r="4823" spans="1:6" x14ac:dyDescent="0.35">
      <c r="A4823" s="1">
        <v>31</v>
      </c>
      <c r="B4823" s="1" t="s">
        <v>90</v>
      </c>
      <c r="C4823" s="218">
        <v>44931</v>
      </c>
      <c r="D4823" s="218">
        <v>44929</v>
      </c>
      <c r="E4823" s="1">
        <v>5</v>
      </c>
      <c r="F4823" s="62">
        <v>193.99</v>
      </c>
    </row>
    <row r="4824" spans="1:6" x14ac:dyDescent="0.35">
      <c r="A4824" s="1">
        <v>31</v>
      </c>
      <c r="B4824" s="1" t="s">
        <v>90</v>
      </c>
      <c r="C4824" s="218">
        <v>44931</v>
      </c>
      <c r="D4824" s="218">
        <v>44930</v>
      </c>
      <c r="E4824" s="1">
        <v>7</v>
      </c>
      <c r="F4824" s="62">
        <v>181.72</v>
      </c>
    </row>
    <row r="4825" spans="1:6" x14ac:dyDescent="0.35">
      <c r="A4825" s="1">
        <v>31</v>
      </c>
      <c r="B4825" s="1" t="s">
        <v>90</v>
      </c>
      <c r="C4825" s="218">
        <v>44931</v>
      </c>
      <c r="D4825" s="218">
        <v>44931</v>
      </c>
      <c r="E4825" s="1">
        <v>2</v>
      </c>
      <c r="F4825" s="62">
        <v>43.26</v>
      </c>
    </row>
    <row r="4826" spans="1:6" x14ac:dyDescent="0.35">
      <c r="A4826" s="1">
        <v>31</v>
      </c>
      <c r="B4826" s="1" t="s">
        <v>90</v>
      </c>
      <c r="C4826" s="218">
        <v>44933</v>
      </c>
      <c r="D4826" s="218">
        <v>44928</v>
      </c>
      <c r="E4826" s="1">
        <v>1</v>
      </c>
      <c r="F4826" s="62">
        <v>19.75</v>
      </c>
    </row>
    <row r="4827" spans="1:6" x14ac:dyDescent="0.35">
      <c r="A4827" s="1">
        <v>31</v>
      </c>
      <c r="B4827" s="1" t="s">
        <v>90</v>
      </c>
      <c r="C4827" s="218">
        <v>44933</v>
      </c>
      <c r="D4827" s="218">
        <v>44929</v>
      </c>
      <c r="E4827" s="1">
        <v>5</v>
      </c>
      <c r="F4827" s="62">
        <v>109.78</v>
      </c>
    </row>
    <row r="4828" spans="1:6" x14ac:dyDescent="0.35">
      <c r="A4828" s="1">
        <v>31</v>
      </c>
      <c r="B4828" s="1" t="s">
        <v>90</v>
      </c>
      <c r="C4828" s="218">
        <v>44933</v>
      </c>
      <c r="D4828" s="218">
        <v>44930</v>
      </c>
      <c r="E4828" s="1">
        <v>4</v>
      </c>
      <c r="F4828" s="62">
        <v>180.67</v>
      </c>
    </row>
    <row r="4829" spans="1:6" x14ac:dyDescent="0.35">
      <c r="A4829" s="1">
        <v>31</v>
      </c>
      <c r="B4829" s="1" t="s">
        <v>90</v>
      </c>
      <c r="C4829" s="218">
        <v>44933</v>
      </c>
      <c r="D4829" s="218">
        <v>44931</v>
      </c>
      <c r="E4829" s="1">
        <v>2</v>
      </c>
      <c r="F4829" s="62">
        <v>76.62</v>
      </c>
    </row>
    <row r="4830" spans="1:6" x14ac:dyDescent="0.35">
      <c r="A4830" s="1">
        <v>31</v>
      </c>
      <c r="B4830" s="1" t="s">
        <v>90</v>
      </c>
      <c r="C4830" s="218">
        <v>44933</v>
      </c>
      <c r="D4830" s="218">
        <v>44932</v>
      </c>
      <c r="E4830" s="1">
        <v>3</v>
      </c>
      <c r="F4830" s="62">
        <v>96.23</v>
      </c>
    </row>
    <row r="4831" spans="1:6" x14ac:dyDescent="0.35">
      <c r="A4831" s="1">
        <v>31</v>
      </c>
      <c r="B4831" s="1" t="s">
        <v>90</v>
      </c>
      <c r="C4831" s="218">
        <v>44934</v>
      </c>
      <c r="D4831" s="218">
        <v>44931</v>
      </c>
      <c r="E4831" s="1">
        <v>3</v>
      </c>
      <c r="F4831" s="62">
        <v>90.78</v>
      </c>
    </row>
    <row r="4832" spans="1:6" x14ac:dyDescent="0.35">
      <c r="A4832" s="1">
        <v>31</v>
      </c>
      <c r="B4832" s="1" t="s">
        <v>90</v>
      </c>
      <c r="C4832" s="218">
        <v>44934</v>
      </c>
      <c r="D4832" s="218">
        <v>44932</v>
      </c>
      <c r="E4832" s="1">
        <v>9</v>
      </c>
      <c r="F4832" s="62">
        <v>238.89</v>
      </c>
    </row>
    <row r="4833" spans="1:6" x14ac:dyDescent="0.35">
      <c r="A4833" s="1">
        <v>31</v>
      </c>
      <c r="B4833" s="1" t="s">
        <v>90</v>
      </c>
      <c r="C4833" s="218">
        <v>44934</v>
      </c>
      <c r="D4833" s="218">
        <v>44933</v>
      </c>
      <c r="E4833" s="1">
        <v>4</v>
      </c>
      <c r="F4833" s="62">
        <v>87.47</v>
      </c>
    </row>
    <row r="4834" spans="1:6" x14ac:dyDescent="0.35">
      <c r="A4834" s="1">
        <v>31</v>
      </c>
      <c r="B4834" s="1" t="s">
        <v>90</v>
      </c>
      <c r="C4834" s="218">
        <v>44935</v>
      </c>
      <c r="D4834" s="218">
        <v>44930</v>
      </c>
      <c r="E4834" s="1">
        <v>2</v>
      </c>
      <c r="F4834" s="62">
        <v>74.3</v>
      </c>
    </row>
    <row r="4835" spans="1:6" x14ac:dyDescent="0.35">
      <c r="A4835" s="1">
        <v>31</v>
      </c>
      <c r="B4835" s="1" t="s">
        <v>90</v>
      </c>
      <c r="C4835" s="218">
        <v>44935</v>
      </c>
      <c r="D4835" s="218">
        <v>44931</v>
      </c>
      <c r="E4835" s="1">
        <v>1</v>
      </c>
      <c r="F4835" s="62">
        <v>53.86</v>
      </c>
    </row>
    <row r="4836" spans="1:6" x14ac:dyDescent="0.35">
      <c r="A4836" s="1">
        <v>31</v>
      </c>
      <c r="B4836" s="1" t="s">
        <v>90</v>
      </c>
      <c r="C4836" s="218">
        <v>44935</v>
      </c>
      <c r="D4836" s="218">
        <v>44932</v>
      </c>
      <c r="E4836" s="1">
        <v>2</v>
      </c>
      <c r="F4836" s="62">
        <v>72.22</v>
      </c>
    </row>
    <row r="4837" spans="1:6" x14ac:dyDescent="0.35">
      <c r="A4837" s="1">
        <v>31</v>
      </c>
      <c r="B4837" s="1" t="s">
        <v>90</v>
      </c>
      <c r="C4837" s="218">
        <v>44935</v>
      </c>
      <c r="D4837" s="218">
        <v>44933</v>
      </c>
      <c r="E4837" s="1">
        <v>3</v>
      </c>
      <c r="F4837" s="62">
        <v>68.5</v>
      </c>
    </row>
    <row r="4838" spans="1:6" x14ac:dyDescent="0.35">
      <c r="A4838" s="1">
        <v>31</v>
      </c>
      <c r="B4838" s="1" t="s">
        <v>90</v>
      </c>
      <c r="C4838" s="218">
        <v>44936</v>
      </c>
      <c r="D4838" s="218">
        <v>44930</v>
      </c>
      <c r="E4838" s="1">
        <v>1</v>
      </c>
      <c r="F4838" s="62">
        <v>20.29</v>
      </c>
    </row>
    <row r="4839" spans="1:6" x14ac:dyDescent="0.35">
      <c r="A4839" s="1">
        <v>31</v>
      </c>
      <c r="B4839" s="1" t="s">
        <v>90</v>
      </c>
      <c r="C4839" s="218">
        <v>44936</v>
      </c>
      <c r="D4839" s="218">
        <v>44931</v>
      </c>
      <c r="E4839" s="1">
        <v>2</v>
      </c>
      <c r="F4839" s="62">
        <v>106.67</v>
      </c>
    </row>
    <row r="4840" spans="1:6" x14ac:dyDescent="0.35">
      <c r="A4840" s="1">
        <v>31</v>
      </c>
      <c r="B4840" s="1" t="s">
        <v>90</v>
      </c>
      <c r="C4840" s="218">
        <v>44936</v>
      </c>
      <c r="D4840" s="218">
        <v>44932</v>
      </c>
      <c r="E4840" s="1">
        <v>1</v>
      </c>
      <c r="F4840" s="62">
        <v>48.76</v>
      </c>
    </row>
    <row r="4841" spans="1:6" x14ac:dyDescent="0.35">
      <c r="A4841" s="1">
        <v>31</v>
      </c>
      <c r="B4841" s="1" t="s">
        <v>90</v>
      </c>
      <c r="C4841" s="218">
        <v>44936</v>
      </c>
      <c r="D4841" s="218">
        <v>44933</v>
      </c>
      <c r="E4841" s="1">
        <v>5</v>
      </c>
      <c r="F4841" s="62">
        <v>175.12</v>
      </c>
    </row>
    <row r="4842" spans="1:6" x14ac:dyDescent="0.35">
      <c r="A4842" s="1">
        <v>31</v>
      </c>
      <c r="B4842" s="1" t="s">
        <v>90</v>
      </c>
      <c r="C4842" s="218">
        <v>44936</v>
      </c>
      <c r="D4842" s="218">
        <v>44934</v>
      </c>
      <c r="E4842" s="1">
        <v>4</v>
      </c>
      <c r="F4842" s="62">
        <v>85.88</v>
      </c>
    </row>
    <row r="4843" spans="1:6" x14ac:dyDescent="0.35">
      <c r="A4843" s="1">
        <v>31</v>
      </c>
      <c r="B4843" s="1" t="s">
        <v>90</v>
      </c>
      <c r="C4843" s="218">
        <v>44936</v>
      </c>
      <c r="D4843" s="218">
        <v>44935</v>
      </c>
      <c r="E4843" s="1">
        <v>2</v>
      </c>
      <c r="F4843" s="62">
        <v>75.14</v>
      </c>
    </row>
    <row r="4844" spans="1:6" x14ac:dyDescent="0.35">
      <c r="A4844" s="1">
        <v>31</v>
      </c>
      <c r="B4844" s="1" t="s">
        <v>90</v>
      </c>
      <c r="C4844" s="218">
        <v>44937</v>
      </c>
      <c r="D4844" s="218">
        <v>44931</v>
      </c>
      <c r="E4844" s="1">
        <v>1</v>
      </c>
      <c r="F4844" s="62">
        <v>23.71</v>
      </c>
    </row>
    <row r="4845" spans="1:6" x14ac:dyDescent="0.35">
      <c r="A4845" s="1">
        <v>31</v>
      </c>
      <c r="B4845" s="1" t="s">
        <v>90</v>
      </c>
      <c r="C4845" s="218">
        <v>44937</v>
      </c>
      <c r="D4845" s="218">
        <v>44932</v>
      </c>
      <c r="E4845" s="1">
        <v>1</v>
      </c>
      <c r="F4845" s="62">
        <v>20.29</v>
      </c>
    </row>
    <row r="4846" spans="1:6" x14ac:dyDescent="0.35">
      <c r="A4846" s="1">
        <v>31</v>
      </c>
      <c r="B4846" s="1" t="s">
        <v>90</v>
      </c>
      <c r="C4846" s="218">
        <v>44937</v>
      </c>
      <c r="D4846" s="218">
        <v>44933</v>
      </c>
      <c r="E4846" s="1">
        <v>8</v>
      </c>
      <c r="F4846" s="62">
        <v>260.82</v>
      </c>
    </row>
    <row r="4847" spans="1:6" x14ac:dyDescent="0.35">
      <c r="A4847" s="1">
        <v>31</v>
      </c>
      <c r="B4847" s="1" t="s">
        <v>90</v>
      </c>
      <c r="C4847" s="218">
        <v>44937</v>
      </c>
      <c r="D4847" s="218">
        <v>44934</v>
      </c>
      <c r="E4847" s="1">
        <v>5</v>
      </c>
      <c r="F4847" s="62">
        <v>132.07</v>
      </c>
    </row>
    <row r="4848" spans="1:6" x14ac:dyDescent="0.35">
      <c r="A4848" s="1">
        <v>31</v>
      </c>
      <c r="B4848" s="1" t="s">
        <v>90</v>
      </c>
      <c r="C4848" s="218">
        <v>44937</v>
      </c>
      <c r="D4848" s="218">
        <v>44935</v>
      </c>
      <c r="E4848" s="1">
        <v>5</v>
      </c>
      <c r="F4848" s="62">
        <v>139.63999999999999</v>
      </c>
    </row>
    <row r="4849" spans="1:6" x14ac:dyDescent="0.35">
      <c r="A4849" s="1">
        <v>31</v>
      </c>
      <c r="B4849" s="1" t="s">
        <v>90</v>
      </c>
      <c r="C4849" s="218">
        <v>44937</v>
      </c>
      <c r="D4849" s="218">
        <v>44936</v>
      </c>
      <c r="E4849" s="1">
        <v>1</v>
      </c>
      <c r="F4849" s="62">
        <v>23.66</v>
      </c>
    </row>
    <row r="4850" spans="1:6" x14ac:dyDescent="0.35">
      <c r="A4850" s="1">
        <v>31</v>
      </c>
      <c r="B4850" s="1" t="s">
        <v>90</v>
      </c>
      <c r="C4850" s="218">
        <v>44937</v>
      </c>
      <c r="D4850" s="218">
        <v>44937</v>
      </c>
      <c r="E4850" s="1">
        <v>3</v>
      </c>
      <c r="F4850" s="62">
        <v>91.62</v>
      </c>
    </row>
    <row r="4851" spans="1:6" x14ac:dyDescent="0.35">
      <c r="A4851" s="1">
        <v>31</v>
      </c>
      <c r="B4851" s="1" t="s">
        <v>90</v>
      </c>
      <c r="C4851" s="218">
        <v>44938</v>
      </c>
      <c r="D4851" s="218">
        <v>44933</v>
      </c>
      <c r="E4851" s="1">
        <v>1</v>
      </c>
      <c r="F4851" s="62">
        <v>23.31</v>
      </c>
    </row>
    <row r="4852" spans="1:6" x14ac:dyDescent="0.35">
      <c r="A4852" s="1">
        <v>31</v>
      </c>
      <c r="B4852" s="1" t="s">
        <v>90</v>
      </c>
      <c r="C4852" s="218">
        <v>44938</v>
      </c>
      <c r="D4852" s="218">
        <v>44934</v>
      </c>
      <c r="E4852" s="1">
        <v>5</v>
      </c>
      <c r="F4852" s="62">
        <v>140.66999999999999</v>
      </c>
    </row>
    <row r="4853" spans="1:6" x14ac:dyDescent="0.35">
      <c r="A4853" s="1">
        <v>31</v>
      </c>
      <c r="B4853" s="1" t="s">
        <v>90</v>
      </c>
      <c r="C4853" s="218">
        <v>44938</v>
      </c>
      <c r="D4853" s="218">
        <v>44935</v>
      </c>
      <c r="E4853" s="1">
        <v>1</v>
      </c>
      <c r="F4853" s="62">
        <v>53.86</v>
      </c>
    </row>
    <row r="4854" spans="1:6" x14ac:dyDescent="0.35">
      <c r="A4854" s="1">
        <v>31</v>
      </c>
      <c r="B4854" s="1" t="s">
        <v>90</v>
      </c>
      <c r="C4854" s="218">
        <v>44938</v>
      </c>
      <c r="D4854" s="218">
        <v>44936</v>
      </c>
      <c r="E4854" s="1">
        <v>7</v>
      </c>
      <c r="F4854" s="62">
        <v>241</v>
      </c>
    </row>
    <row r="4855" spans="1:6" x14ac:dyDescent="0.35">
      <c r="A4855" s="1">
        <v>31</v>
      </c>
      <c r="B4855" s="1" t="s">
        <v>90</v>
      </c>
      <c r="C4855" s="218">
        <v>44938</v>
      </c>
      <c r="D4855" s="218">
        <v>44937</v>
      </c>
      <c r="E4855" s="1">
        <v>1</v>
      </c>
      <c r="F4855" s="62">
        <v>22.47</v>
      </c>
    </row>
    <row r="4856" spans="1:6" x14ac:dyDescent="0.35">
      <c r="A4856" s="1">
        <v>31</v>
      </c>
      <c r="B4856" s="1" t="s">
        <v>90</v>
      </c>
      <c r="C4856" s="218">
        <v>44939</v>
      </c>
      <c r="D4856" s="218">
        <v>44934</v>
      </c>
      <c r="E4856" s="1">
        <v>2</v>
      </c>
      <c r="F4856" s="62">
        <v>102.46</v>
      </c>
    </row>
    <row r="4857" spans="1:6" x14ac:dyDescent="0.35">
      <c r="A4857" s="1">
        <v>31</v>
      </c>
      <c r="B4857" s="1" t="s">
        <v>90</v>
      </c>
      <c r="C4857" s="218">
        <v>44939</v>
      </c>
      <c r="D4857" s="218">
        <v>44935</v>
      </c>
      <c r="E4857" s="1">
        <v>5</v>
      </c>
      <c r="F4857" s="62">
        <v>202.55</v>
      </c>
    </row>
    <row r="4858" spans="1:6" x14ac:dyDescent="0.35">
      <c r="A4858" s="1">
        <v>31</v>
      </c>
      <c r="B4858" s="1" t="s">
        <v>90</v>
      </c>
      <c r="C4858" s="218">
        <v>44939</v>
      </c>
      <c r="D4858" s="218">
        <v>44936</v>
      </c>
      <c r="E4858" s="1">
        <v>3</v>
      </c>
      <c r="F4858" s="62">
        <v>68.510000000000005</v>
      </c>
    </row>
    <row r="4859" spans="1:6" x14ac:dyDescent="0.35">
      <c r="A4859" s="1">
        <v>31</v>
      </c>
      <c r="B4859" s="1" t="s">
        <v>90</v>
      </c>
      <c r="C4859" s="218">
        <v>44939</v>
      </c>
      <c r="D4859" s="218">
        <v>44937</v>
      </c>
      <c r="E4859" s="1">
        <v>3</v>
      </c>
      <c r="F4859" s="62">
        <v>68.36</v>
      </c>
    </row>
    <row r="4860" spans="1:6" x14ac:dyDescent="0.35">
      <c r="A4860" s="1">
        <v>31</v>
      </c>
      <c r="B4860" s="1" t="s">
        <v>90</v>
      </c>
      <c r="C4860" s="218">
        <v>44939</v>
      </c>
      <c r="D4860" s="218">
        <v>44938</v>
      </c>
      <c r="E4860" s="1">
        <v>2</v>
      </c>
      <c r="F4860" s="62">
        <v>41.83</v>
      </c>
    </row>
    <row r="4861" spans="1:6" x14ac:dyDescent="0.35">
      <c r="A4861" s="1">
        <v>31</v>
      </c>
      <c r="B4861" s="1" t="s">
        <v>90</v>
      </c>
      <c r="C4861" s="218">
        <v>44940</v>
      </c>
      <c r="D4861" s="218">
        <v>44936</v>
      </c>
      <c r="E4861" s="1">
        <v>5</v>
      </c>
      <c r="F4861" s="62">
        <v>190.43</v>
      </c>
    </row>
    <row r="4862" spans="1:6" x14ac:dyDescent="0.35">
      <c r="A4862" s="1">
        <v>31</v>
      </c>
      <c r="B4862" s="1" t="s">
        <v>90</v>
      </c>
      <c r="C4862" s="218">
        <v>44940</v>
      </c>
      <c r="D4862" s="218">
        <v>44937</v>
      </c>
      <c r="E4862" s="1">
        <v>7</v>
      </c>
      <c r="F4862" s="62">
        <v>240.86</v>
      </c>
    </row>
    <row r="4863" spans="1:6" x14ac:dyDescent="0.35">
      <c r="A4863" s="1">
        <v>31</v>
      </c>
      <c r="B4863" s="1" t="s">
        <v>90</v>
      </c>
      <c r="C4863" s="218">
        <v>44940</v>
      </c>
      <c r="D4863" s="218">
        <v>44938</v>
      </c>
      <c r="E4863" s="1">
        <v>3</v>
      </c>
      <c r="F4863" s="62">
        <v>65.98</v>
      </c>
    </row>
    <row r="4864" spans="1:6" x14ac:dyDescent="0.35">
      <c r="A4864" s="1">
        <v>31</v>
      </c>
      <c r="B4864" s="1" t="s">
        <v>90</v>
      </c>
      <c r="C4864" s="218">
        <v>44941</v>
      </c>
      <c r="D4864" s="218">
        <v>44935</v>
      </c>
      <c r="E4864" s="1">
        <v>2</v>
      </c>
      <c r="F4864" s="62">
        <v>72.959999999999994</v>
      </c>
    </row>
    <row r="4865" spans="1:6" x14ac:dyDescent="0.35">
      <c r="A4865" s="1">
        <v>31</v>
      </c>
      <c r="B4865" s="1" t="s">
        <v>90</v>
      </c>
      <c r="C4865" s="218">
        <v>44941</v>
      </c>
      <c r="D4865" s="218">
        <v>44937</v>
      </c>
      <c r="E4865" s="1">
        <v>2</v>
      </c>
      <c r="F4865" s="62">
        <v>70.540000000000006</v>
      </c>
    </row>
    <row r="4866" spans="1:6" x14ac:dyDescent="0.35">
      <c r="A4866" s="1">
        <v>31</v>
      </c>
      <c r="B4866" s="1" t="s">
        <v>90</v>
      </c>
      <c r="C4866" s="218">
        <v>44941</v>
      </c>
      <c r="D4866" s="218">
        <v>44938</v>
      </c>
      <c r="E4866" s="1">
        <v>5</v>
      </c>
      <c r="F4866" s="62">
        <v>167.36</v>
      </c>
    </row>
    <row r="4867" spans="1:6" x14ac:dyDescent="0.35">
      <c r="A4867" s="1">
        <v>31</v>
      </c>
      <c r="B4867" s="1" t="s">
        <v>90</v>
      </c>
      <c r="C4867" s="218">
        <v>44941</v>
      </c>
      <c r="D4867" s="218">
        <v>44939</v>
      </c>
      <c r="E4867" s="1">
        <v>4</v>
      </c>
      <c r="F4867" s="62">
        <v>86.62</v>
      </c>
    </row>
    <row r="4868" spans="1:6" x14ac:dyDescent="0.35">
      <c r="A4868" s="1">
        <v>31</v>
      </c>
      <c r="B4868" s="1" t="s">
        <v>90</v>
      </c>
      <c r="C4868" s="218">
        <v>44942</v>
      </c>
      <c r="D4868" s="218">
        <v>44935</v>
      </c>
      <c r="E4868" s="1">
        <v>1</v>
      </c>
      <c r="F4868" s="62">
        <v>23.22</v>
      </c>
    </row>
    <row r="4869" spans="1:6" x14ac:dyDescent="0.35">
      <c r="A4869" s="1">
        <v>31</v>
      </c>
      <c r="B4869" s="1" t="s">
        <v>90</v>
      </c>
      <c r="C4869" s="218">
        <v>44942</v>
      </c>
      <c r="D4869" s="218">
        <v>44937</v>
      </c>
      <c r="E4869" s="1">
        <v>2</v>
      </c>
      <c r="F4869" s="62">
        <v>73.95</v>
      </c>
    </row>
    <row r="4870" spans="1:6" x14ac:dyDescent="0.35">
      <c r="A4870" s="1">
        <v>31</v>
      </c>
      <c r="B4870" s="1" t="s">
        <v>90</v>
      </c>
      <c r="C4870" s="218">
        <v>44942</v>
      </c>
      <c r="D4870" s="218">
        <v>44938</v>
      </c>
      <c r="E4870" s="1">
        <v>2</v>
      </c>
      <c r="F4870" s="62">
        <v>47.02</v>
      </c>
    </row>
    <row r="4871" spans="1:6" x14ac:dyDescent="0.35">
      <c r="A4871" s="1">
        <v>31</v>
      </c>
      <c r="B4871" s="1" t="s">
        <v>90</v>
      </c>
      <c r="C4871" s="218">
        <v>44942</v>
      </c>
      <c r="D4871" s="218">
        <v>44939</v>
      </c>
      <c r="E4871" s="1">
        <v>2</v>
      </c>
      <c r="F4871" s="62">
        <v>47.07</v>
      </c>
    </row>
    <row r="4872" spans="1:6" x14ac:dyDescent="0.35">
      <c r="A4872" s="1">
        <v>31</v>
      </c>
      <c r="B4872" s="1" t="s">
        <v>90</v>
      </c>
      <c r="C4872" s="218">
        <v>44942</v>
      </c>
      <c r="D4872" s="218">
        <v>44940</v>
      </c>
      <c r="E4872" s="1">
        <v>1</v>
      </c>
      <c r="F4872" s="62">
        <v>20.440000000000001</v>
      </c>
    </row>
    <row r="4873" spans="1:6" x14ac:dyDescent="0.35">
      <c r="A4873" s="1">
        <v>31</v>
      </c>
      <c r="B4873" s="1" t="s">
        <v>90</v>
      </c>
      <c r="C4873" s="218">
        <v>44943</v>
      </c>
      <c r="D4873" s="218">
        <v>44936</v>
      </c>
      <c r="E4873" s="1">
        <v>1</v>
      </c>
      <c r="F4873" s="62">
        <v>53.91</v>
      </c>
    </row>
    <row r="4874" spans="1:6" x14ac:dyDescent="0.35">
      <c r="A4874" s="1">
        <v>31</v>
      </c>
      <c r="B4874" s="1" t="s">
        <v>90</v>
      </c>
      <c r="C4874" s="218">
        <v>44943</v>
      </c>
      <c r="D4874" s="218">
        <v>44938</v>
      </c>
      <c r="E4874" s="1">
        <v>2</v>
      </c>
      <c r="F4874" s="62">
        <v>41.93</v>
      </c>
    </row>
    <row r="4875" spans="1:6" x14ac:dyDescent="0.35">
      <c r="A4875" s="1">
        <v>31</v>
      </c>
      <c r="B4875" s="1" t="s">
        <v>90</v>
      </c>
      <c r="C4875" s="218">
        <v>44943</v>
      </c>
      <c r="D4875" s="218">
        <v>44939</v>
      </c>
      <c r="E4875" s="1">
        <v>7</v>
      </c>
      <c r="F4875" s="62">
        <v>235.51</v>
      </c>
    </row>
    <row r="4876" spans="1:6" x14ac:dyDescent="0.35">
      <c r="A4876" s="1">
        <v>31</v>
      </c>
      <c r="B4876" s="1" t="s">
        <v>90</v>
      </c>
      <c r="C4876" s="218">
        <v>44943</v>
      </c>
      <c r="D4876" s="218">
        <v>44940</v>
      </c>
      <c r="E4876" s="1">
        <v>3</v>
      </c>
      <c r="F4876" s="62">
        <v>67.66</v>
      </c>
    </row>
    <row r="4877" spans="1:6" x14ac:dyDescent="0.35">
      <c r="A4877" s="1">
        <v>31</v>
      </c>
      <c r="B4877" s="1" t="s">
        <v>90</v>
      </c>
      <c r="C4877" s="218">
        <v>44943</v>
      </c>
      <c r="D4877" s="218">
        <v>44941</v>
      </c>
      <c r="E4877" s="1">
        <v>2</v>
      </c>
      <c r="F4877" s="62">
        <v>42.07</v>
      </c>
    </row>
    <row r="4878" spans="1:6" x14ac:dyDescent="0.35">
      <c r="A4878" s="1">
        <v>31</v>
      </c>
      <c r="B4878" s="1" t="s">
        <v>90</v>
      </c>
      <c r="C4878" s="218">
        <v>44944</v>
      </c>
      <c r="D4878" s="218">
        <v>44940</v>
      </c>
      <c r="E4878" s="1">
        <v>1</v>
      </c>
      <c r="F4878" s="62">
        <v>45.94</v>
      </c>
    </row>
    <row r="4879" spans="1:6" x14ac:dyDescent="0.35">
      <c r="A4879" s="1">
        <v>31</v>
      </c>
      <c r="B4879" s="1" t="s">
        <v>90</v>
      </c>
      <c r="C4879" s="218">
        <v>44944</v>
      </c>
      <c r="D4879" s="218">
        <v>44941</v>
      </c>
      <c r="E4879" s="1">
        <v>6</v>
      </c>
      <c r="F4879" s="62">
        <v>191.66</v>
      </c>
    </row>
    <row r="4880" spans="1:6" x14ac:dyDescent="0.35">
      <c r="A4880" s="1">
        <v>31</v>
      </c>
      <c r="B4880" s="1" t="s">
        <v>90</v>
      </c>
      <c r="C4880" s="218">
        <v>44944</v>
      </c>
      <c r="D4880" s="218">
        <v>44942</v>
      </c>
      <c r="E4880" s="1">
        <v>8</v>
      </c>
      <c r="F4880" s="62">
        <v>213.69</v>
      </c>
    </row>
    <row r="4881" spans="1:6" x14ac:dyDescent="0.35">
      <c r="A4881" s="1">
        <v>31</v>
      </c>
      <c r="B4881" s="1" t="s">
        <v>90</v>
      </c>
      <c r="C4881" s="218">
        <v>44944</v>
      </c>
      <c r="D4881" s="218">
        <v>44943</v>
      </c>
      <c r="E4881" s="1">
        <v>1</v>
      </c>
      <c r="F4881" s="62">
        <v>23.12</v>
      </c>
    </row>
    <row r="4882" spans="1:6" x14ac:dyDescent="0.35">
      <c r="A4882" s="1">
        <v>31</v>
      </c>
      <c r="B4882" s="1" t="s">
        <v>90</v>
      </c>
      <c r="C4882" s="218">
        <v>44945</v>
      </c>
      <c r="D4882" s="218">
        <v>44941</v>
      </c>
      <c r="E4882" s="1">
        <v>1</v>
      </c>
      <c r="F4882" s="62">
        <v>23.61</v>
      </c>
    </row>
    <row r="4883" spans="1:6" x14ac:dyDescent="0.35">
      <c r="A4883" s="1">
        <v>31</v>
      </c>
      <c r="B4883" s="1" t="s">
        <v>90</v>
      </c>
      <c r="C4883" s="218">
        <v>44945</v>
      </c>
      <c r="D4883" s="218">
        <v>44942</v>
      </c>
      <c r="E4883" s="1">
        <v>5</v>
      </c>
      <c r="F4883" s="62">
        <v>141.81</v>
      </c>
    </row>
    <row r="4884" spans="1:6" x14ac:dyDescent="0.35">
      <c r="A4884" s="1">
        <v>31</v>
      </c>
      <c r="B4884" s="1" t="s">
        <v>90</v>
      </c>
      <c r="C4884" s="218">
        <v>44945</v>
      </c>
      <c r="D4884" s="218">
        <v>44943</v>
      </c>
      <c r="E4884" s="1">
        <v>2</v>
      </c>
      <c r="F4884" s="62">
        <v>78.06</v>
      </c>
    </row>
    <row r="4885" spans="1:6" x14ac:dyDescent="0.35">
      <c r="A4885" s="1">
        <v>31</v>
      </c>
      <c r="B4885" s="1" t="s">
        <v>90</v>
      </c>
      <c r="C4885" s="218">
        <v>44945</v>
      </c>
      <c r="D4885" s="218">
        <v>44944</v>
      </c>
      <c r="E4885" s="1">
        <v>5</v>
      </c>
      <c r="F4885" s="62">
        <v>144.59</v>
      </c>
    </row>
    <row r="4886" spans="1:6" x14ac:dyDescent="0.35">
      <c r="A4886" s="1">
        <v>31</v>
      </c>
      <c r="B4886" s="1" t="s">
        <v>90</v>
      </c>
      <c r="C4886" s="218">
        <v>44945</v>
      </c>
      <c r="D4886" s="218">
        <v>44945</v>
      </c>
      <c r="E4886" s="1">
        <v>4</v>
      </c>
      <c r="F4886" s="62">
        <v>92.36</v>
      </c>
    </row>
    <row r="4887" spans="1:6" x14ac:dyDescent="0.35">
      <c r="A4887" s="1">
        <v>31</v>
      </c>
      <c r="B4887" s="1" t="s">
        <v>90</v>
      </c>
      <c r="C4887" s="218">
        <v>44946</v>
      </c>
      <c r="D4887" s="218">
        <v>44943</v>
      </c>
      <c r="E4887" s="1">
        <v>2</v>
      </c>
      <c r="F4887" s="62">
        <v>73.16</v>
      </c>
    </row>
    <row r="4888" spans="1:6" x14ac:dyDescent="0.35">
      <c r="A4888" s="1">
        <v>31</v>
      </c>
      <c r="B4888" s="1" t="s">
        <v>90</v>
      </c>
      <c r="C4888" s="218">
        <v>44946</v>
      </c>
      <c r="D4888" s="218">
        <v>44945</v>
      </c>
      <c r="E4888" s="1">
        <v>1</v>
      </c>
      <c r="F4888" s="62">
        <v>22.37</v>
      </c>
    </row>
    <row r="4889" spans="1:6" x14ac:dyDescent="0.35">
      <c r="A4889" s="1">
        <v>31</v>
      </c>
      <c r="B4889" s="1" t="s">
        <v>90</v>
      </c>
      <c r="C4889" s="218">
        <v>44946</v>
      </c>
      <c r="D4889" s="218">
        <v>44946</v>
      </c>
      <c r="E4889" s="1">
        <v>3</v>
      </c>
      <c r="F4889" s="62">
        <v>127.31</v>
      </c>
    </row>
    <row r="4890" spans="1:6" x14ac:dyDescent="0.35">
      <c r="A4890" s="1">
        <v>31</v>
      </c>
      <c r="B4890" s="1" t="s">
        <v>90</v>
      </c>
      <c r="C4890" s="218">
        <v>44947</v>
      </c>
      <c r="D4890" s="218">
        <v>44944</v>
      </c>
      <c r="E4890" s="1">
        <v>3</v>
      </c>
      <c r="F4890" s="62">
        <v>115.34</v>
      </c>
    </row>
    <row r="4891" spans="1:6" x14ac:dyDescent="0.35">
      <c r="A4891" s="1">
        <v>31</v>
      </c>
      <c r="B4891" s="1" t="s">
        <v>90</v>
      </c>
      <c r="C4891" s="218">
        <v>44947</v>
      </c>
      <c r="D4891" s="218">
        <v>44945</v>
      </c>
      <c r="E4891" s="1">
        <v>1</v>
      </c>
      <c r="F4891" s="62">
        <v>20.2</v>
      </c>
    </row>
    <row r="4892" spans="1:6" x14ac:dyDescent="0.35">
      <c r="A4892" s="1">
        <v>31</v>
      </c>
      <c r="B4892" s="1" t="s">
        <v>90</v>
      </c>
      <c r="C4892" s="218">
        <v>44947</v>
      </c>
      <c r="D4892" s="218">
        <v>44946</v>
      </c>
      <c r="E4892" s="1">
        <v>2</v>
      </c>
      <c r="F4892" s="62">
        <v>45.35</v>
      </c>
    </row>
    <row r="4893" spans="1:6" x14ac:dyDescent="0.35">
      <c r="A4893" s="1">
        <v>31</v>
      </c>
      <c r="B4893" s="1" t="s">
        <v>90</v>
      </c>
      <c r="C4893" s="218">
        <v>44947</v>
      </c>
      <c r="D4893" s="218">
        <v>44947</v>
      </c>
      <c r="E4893" s="1">
        <v>2</v>
      </c>
      <c r="F4893" s="62">
        <v>47.17</v>
      </c>
    </row>
    <row r="4894" spans="1:6" x14ac:dyDescent="0.35">
      <c r="A4894" s="1">
        <v>31</v>
      </c>
      <c r="B4894" s="1" t="s">
        <v>90</v>
      </c>
      <c r="C4894" s="218">
        <v>44948</v>
      </c>
      <c r="D4894" s="218">
        <v>44944</v>
      </c>
      <c r="E4894" s="1">
        <v>3</v>
      </c>
      <c r="F4894" s="62">
        <v>93.46</v>
      </c>
    </row>
    <row r="4895" spans="1:6" x14ac:dyDescent="0.35">
      <c r="A4895" s="1">
        <v>31</v>
      </c>
      <c r="B4895" s="1" t="s">
        <v>90</v>
      </c>
      <c r="C4895" s="218">
        <v>44948</v>
      </c>
      <c r="D4895" s="218">
        <v>44946</v>
      </c>
      <c r="E4895" s="1">
        <v>1</v>
      </c>
      <c r="F4895" s="62">
        <v>22.82</v>
      </c>
    </row>
    <row r="4896" spans="1:6" x14ac:dyDescent="0.35">
      <c r="A4896" s="1">
        <v>31</v>
      </c>
      <c r="B4896" s="1" t="s">
        <v>90</v>
      </c>
      <c r="C4896" s="218">
        <v>44948</v>
      </c>
      <c r="D4896" s="218">
        <v>44947</v>
      </c>
      <c r="E4896" s="1">
        <v>1</v>
      </c>
      <c r="F4896" s="62">
        <v>53.26</v>
      </c>
    </row>
    <row r="4897" spans="1:6" x14ac:dyDescent="0.35">
      <c r="A4897" s="1">
        <v>31</v>
      </c>
      <c r="B4897" s="1" t="s">
        <v>90</v>
      </c>
      <c r="C4897" s="218">
        <v>44948</v>
      </c>
      <c r="D4897" s="218">
        <v>44948</v>
      </c>
      <c r="E4897" s="1">
        <v>2</v>
      </c>
      <c r="F4897" s="62">
        <v>47.42</v>
      </c>
    </row>
    <row r="4898" spans="1:6" x14ac:dyDescent="0.35">
      <c r="A4898" s="1">
        <v>31</v>
      </c>
      <c r="B4898" s="1" t="s">
        <v>90</v>
      </c>
      <c r="C4898" s="218">
        <v>44949</v>
      </c>
      <c r="D4898" s="218">
        <v>44945</v>
      </c>
      <c r="E4898" s="1">
        <v>1</v>
      </c>
      <c r="F4898" s="62">
        <v>23.31</v>
      </c>
    </row>
    <row r="4899" spans="1:6" x14ac:dyDescent="0.35">
      <c r="A4899" s="1">
        <v>31</v>
      </c>
      <c r="B4899" s="1" t="s">
        <v>90</v>
      </c>
      <c r="C4899" s="218">
        <v>44949</v>
      </c>
      <c r="D4899" s="218">
        <v>44947</v>
      </c>
      <c r="E4899" s="1">
        <v>2</v>
      </c>
      <c r="F4899" s="62">
        <v>46.23</v>
      </c>
    </row>
    <row r="4900" spans="1:6" x14ac:dyDescent="0.35">
      <c r="A4900" s="1">
        <v>31</v>
      </c>
      <c r="B4900" s="1" t="s">
        <v>90</v>
      </c>
      <c r="C4900" s="218">
        <v>44949</v>
      </c>
      <c r="D4900" s="218">
        <v>44948</v>
      </c>
      <c r="E4900" s="1">
        <v>2</v>
      </c>
      <c r="F4900" s="62">
        <v>106.67</v>
      </c>
    </row>
    <row r="4901" spans="1:6" x14ac:dyDescent="0.35">
      <c r="A4901" s="1">
        <v>31</v>
      </c>
      <c r="B4901" s="1" t="s">
        <v>90</v>
      </c>
      <c r="C4901" s="218">
        <v>44950</v>
      </c>
      <c r="D4901" s="218">
        <v>44946</v>
      </c>
      <c r="E4901" s="1">
        <v>3</v>
      </c>
      <c r="F4901" s="62">
        <v>95.34</v>
      </c>
    </row>
    <row r="4902" spans="1:6" x14ac:dyDescent="0.35">
      <c r="A4902" s="1">
        <v>31</v>
      </c>
      <c r="B4902" s="1" t="s">
        <v>90</v>
      </c>
      <c r="C4902" s="218">
        <v>44950</v>
      </c>
      <c r="D4902" s="218">
        <v>44947</v>
      </c>
      <c r="E4902" s="1">
        <v>5</v>
      </c>
      <c r="F4902" s="62">
        <v>133.94999999999999</v>
      </c>
    </row>
    <row r="4903" spans="1:6" x14ac:dyDescent="0.35">
      <c r="A4903" s="1">
        <v>31</v>
      </c>
      <c r="B4903" s="1" t="s">
        <v>90</v>
      </c>
      <c r="C4903" s="218">
        <v>44950</v>
      </c>
      <c r="D4903" s="218">
        <v>44948</v>
      </c>
      <c r="E4903" s="1">
        <v>1</v>
      </c>
      <c r="F4903" s="62">
        <v>23.61</v>
      </c>
    </row>
    <row r="4904" spans="1:6" x14ac:dyDescent="0.35">
      <c r="A4904" s="1">
        <v>31</v>
      </c>
      <c r="B4904" s="1" t="s">
        <v>90</v>
      </c>
      <c r="C4904" s="218">
        <v>44950</v>
      </c>
      <c r="D4904" s="218">
        <v>44949</v>
      </c>
      <c r="E4904" s="1">
        <v>4</v>
      </c>
      <c r="F4904" s="62">
        <v>142.06</v>
      </c>
    </row>
    <row r="4905" spans="1:6" x14ac:dyDescent="0.35">
      <c r="A4905" s="1">
        <v>31</v>
      </c>
      <c r="B4905" s="1" t="s">
        <v>90</v>
      </c>
      <c r="C4905" s="218">
        <v>44950</v>
      </c>
      <c r="D4905" s="218">
        <v>44950</v>
      </c>
      <c r="E4905" s="1">
        <v>1</v>
      </c>
      <c r="F4905" s="62">
        <v>23.66</v>
      </c>
    </row>
    <row r="4906" spans="1:6" x14ac:dyDescent="0.35">
      <c r="A4906" s="1">
        <v>31</v>
      </c>
      <c r="B4906" s="1" t="s">
        <v>90</v>
      </c>
      <c r="C4906" s="218">
        <v>44951</v>
      </c>
      <c r="D4906" s="218">
        <v>44947</v>
      </c>
      <c r="E4906" s="1">
        <v>2</v>
      </c>
      <c r="F4906" s="62">
        <v>43.11</v>
      </c>
    </row>
    <row r="4907" spans="1:6" x14ac:dyDescent="0.35">
      <c r="A4907" s="1">
        <v>31</v>
      </c>
      <c r="B4907" s="1" t="s">
        <v>90</v>
      </c>
      <c r="C4907" s="218">
        <v>44951</v>
      </c>
      <c r="D4907" s="218">
        <v>44948</v>
      </c>
      <c r="E4907" s="1">
        <v>5</v>
      </c>
      <c r="F4907" s="62">
        <v>130.09</v>
      </c>
    </row>
    <row r="4908" spans="1:6" x14ac:dyDescent="0.35">
      <c r="A4908" s="1">
        <v>31</v>
      </c>
      <c r="B4908" s="1" t="s">
        <v>90</v>
      </c>
      <c r="C4908" s="218">
        <v>44951</v>
      </c>
      <c r="D4908" s="218">
        <v>44949</v>
      </c>
      <c r="E4908" s="1">
        <v>5</v>
      </c>
      <c r="F4908" s="62">
        <v>144.38</v>
      </c>
    </row>
    <row r="4909" spans="1:6" x14ac:dyDescent="0.35">
      <c r="A4909" s="1">
        <v>31</v>
      </c>
      <c r="B4909" s="1" t="s">
        <v>90</v>
      </c>
      <c r="C4909" s="218">
        <v>44951</v>
      </c>
      <c r="D4909" s="218">
        <v>44950</v>
      </c>
      <c r="E4909" s="1">
        <v>5</v>
      </c>
      <c r="F4909" s="62">
        <v>172.9</v>
      </c>
    </row>
    <row r="4910" spans="1:6" x14ac:dyDescent="0.35">
      <c r="A4910" s="1">
        <v>31</v>
      </c>
      <c r="B4910" s="1" t="s">
        <v>90</v>
      </c>
      <c r="C4910" s="218">
        <v>44951</v>
      </c>
      <c r="D4910" s="218">
        <v>44951</v>
      </c>
      <c r="E4910" s="1">
        <v>5</v>
      </c>
      <c r="F4910" s="62">
        <v>169.73</v>
      </c>
    </row>
    <row r="4911" spans="1:6" x14ac:dyDescent="0.35">
      <c r="A4911" s="1">
        <v>31</v>
      </c>
      <c r="B4911" s="1" t="s">
        <v>90</v>
      </c>
      <c r="C4911" s="218">
        <v>44952</v>
      </c>
      <c r="D4911" s="218">
        <v>44949</v>
      </c>
      <c r="E4911" s="1">
        <v>2</v>
      </c>
      <c r="F4911" s="62">
        <v>76.13</v>
      </c>
    </row>
    <row r="4912" spans="1:6" x14ac:dyDescent="0.35">
      <c r="A4912" s="1">
        <v>31</v>
      </c>
      <c r="B4912" s="1" t="s">
        <v>90</v>
      </c>
      <c r="C4912" s="218">
        <v>44952</v>
      </c>
      <c r="D4912" s="218">
        <v>44950</v>
      </c>
      <c r="E4912" s="1">
        <v>4</v>
      </c>
      <c r="F4912" s="62">
        <v>94.34</v>
      </c>
    </row>
    <row r="4913" spans="1:6" x14ac:dyDescent="0.35">
      <c r="A4913" s="1">
        <v>31</v>
      </c>
      <c r="B4913" s="1" t="s">
        <v>90</v>
      </c>
      <c r="C4913" s="218">
        <v>44952</v>
      </c>
      <c r="D4913" s="218">
        <v>44951</v>
      </c>
      <c r="E4913" s="1">
        <v>7</v>
      </c>
      <c r="F4913" s="62">
        <v>242.09</v>
      </c>
    </row>
    <row r="4914" spans="1:6" x14ac:dyDescent="0.35">
      <c r="A4914" s="1">
        <v>33</v>
      </c>
      <c r="B4914" s="1" t="s">
        <v>91</v>
      </c>
      <c r="C4914" s="218">
        <v>44880</v>
      </c>
      <c r="D4914" s="218">
        <v>44878</v>
      </c>
      <c r="E4914" s="1">
        <v>3</v>
      </c>
      <c r="F4914" s="62">
        <v>90.33</v>
      </c>
    </row>
    <row r="4915" spans="1:6" x14ac:dyDescent="0.35">
      <c r="A4915" s="1">
        <v>33</v>
      </c>
      <c r="B4915" s="1" t="s">
        <v>91</v>
      </c>
      <c r="C4915" s="218">
        <v>44880</v>
      </c>
      <c r="D4915" s="218">
        <v>44879</v>
      </c>
      <c r="E4915" s="1">
        <v>4</v>
      </c>
      <c r="F4915" s="62">
        <v>187.85</v>
      </c>
    </row>
    <row r="4916" spans="1:6" x14ac:dyDescent="0.35">
      <c r="A4916" s="1">
        <v>33</v>
      </c>
      <c r="B4916" s="1" t="s">
        <v>91</v>
      </c>
      <c r="C4916" s="218">
        <v>44881</v>
      </c>
      <c r="D4916" s="218">
        <v>44878</v>
      </c>
      <c r="E4916" s="1">
        <v>3</v>
      </c>
      <c r="F4916" s="62">
        <v>140.72999999999999</v>
      </c>
    </row>
    <row r="4917" spans="1:6" x14ac:dyDescent="0.35">
      <c r="A4917" s="1">
        <v>33</v>
      </c>
      <c r="B4917" s="1" t="s">
        <v>91</v>
      </c>
      <c r="C4917" s="218">
        <v>44881</v>
      </c>
      <c r="D4917" s="218">
        <v>44879</v>
      </c>
      <c r="E4917" s="1">
        <v>2</v>
      </c>
      <c r="F4917" s="62">
        <v>43.46</v>
      </c>
    </row>
    <row r="4918" spans="1:6" x14ac:dyDescent="0.35">
      <c r="A4918" s="1">
        <v>33</v>
      </c>
      <c r="B4918" s="1" t="s">
        <v>91</v>
      </c>
      <c r="C4918" s="218">
        <v>44881</v>
      </c>
      <c r="D4918" s="218">
        <v>44880</v>
      </c>
      <c r="E4918" s="1">
        <v>1</v>
      </c>
      <c r="F4918" s="62">
        <v>48.81</v>
      </c>
    </row>
    <row r="4919" spans="1:6" x14ac:dyDescent="0.35">
      <c r="A4919" s="1">
        <v>33</v>
      </c>
      <c r="B4919" s="1" t="s">
        <v>91</v>
      </c>
      <c r="C4919" s="218">
        <v>44884</v>
      </c>
      <c r="D4919" s="218">
        <v>44878</v>
      </c>
      <c r="E4919" s="1">
        <v>3</v>
      </c>
      <c r="F4919" s="62">
        <v>98.59</v>
      </c>
    </row>
    <row r="4920" spans="1:6" x14ac:dyDescent="0.35">
      <c r="A4920" s="1">
        <v>33</v>
      </c>
      <c r="B4920" s="1" t="s">
        <v>91</v>
      </c>
      <c r="C4920" s="218">
        <v>44884</v>
      </c>
      <c r="D4920" s="218">
        <v>44879</v>
      </c>
      <c r="E4920" s="1">
        <v>1</v>
      </c>
      <c r="F4920" s="62">
        <v>53.61</v>
      </c>
    </row>
    <row r="4921" spans="1:6" x14ac:dyDescent="0.35">
      <c r="A4921" s="1">
        <v>33</v>
      </c>
      <c r="B4921" s="1" t="s">
        <v>91</v>
      </c>
      <c r="C4921" s="218">
        <v>44884</v>
      </c>
      <c r="D4921" s="218">
        <v>44880</v>
      </c>
      <c r="E4921" s="1">
        <v>2</v>
      </c>
      <c r="F4921" s="62">
        <v>107.61</v>
      </c>
    </row>
    <row r="4922" spans="1:6" x14ac:dyDescent="0.35">
      <c r="A4922" s="1">
        <v>33</v>
      </c>
      <c r="B4922" s="1" t="s">
        <v>91</v>
      </c>
      <c r="C4922" s="218">
        <v>44885</v>
      </c>
      <c r="D4922" s="218">
        <v>44878</v>
      </c>
      <c r="E4922" s="1">
        <v>3</v>
      </c>
      <c r="F4922" s="62">
        <v>82.27</v>
      </c>
    </row>
    <row r="4923" spans="1:6" x14ac:dyDescent="0.35">
      <c r="A4923" s="1">
        <v>33</v>
      </c>
      <c r="B4923" s="1" t="s">
        <v>91</v>
      </c>
      <c r="C4923" s="218">
        <v>44885</v>
      </c>
      <c r="D4923" s="218">
        <v>44879</v>
      </c>
      <c r="E4923" s="1">
        <v>1</v>
      </c>
      <c r="F4923" s="62">
        <v>18.46</v>
      </c>
    </row>
    <row r="4924" spans="1:6" x14ac:dyDescent="0.35">
      <c r="A4924" s="1">
        <v>33</v>
      </c>
      <c r="B4924" s="1" t="s">
        <v>91</v>
      </c>
      <c r="C4924" s="218">
        <v>44885</v>
      </c>
      <c r="D4924" s="218">
        <v>44880</v>
      </c>
      <c r="E4924" s="1">
        <v>2</v>
      </c>
      <c r="F4924" s="62">
        <v>106.53</v>
      </c>
    </row>
    <row r="4925" spans="1:6" x14ac:dyDescent="0.35">
      <c r="A4925" s="1">
        <v>33</v>
      </c>
      <c r="B4925" s="1" t="s">
        <v>91</v>
      </c>
      <c r="C4925" s="218">
        <v>44885</v>
      </c>
      <c r="D4925" s="218">
        <v>44881</v>
      </c>
      <c r="E4925" s="1">
        <v>3</v>
      </c>
      <c r="F4925" s="62">
        <v>147.36000000000001</v>
      </c>
    </row>
    <row r="4926" spans="1:6" x14ac:dyDescent="0.35">
      <c r="A4926" s="1">
        <v>33</v>
      </c>
      <c r="B4926" s="1" t="s">
        <v>91</v>
      </c>
      <c r="C4926" s="218">
        <v>44885</v>
      </c>
      <c r="D4926" s="218">
        <v>44882</v>
      </c>
      <c r="E4926" s="1">
        <v>2</v>
      </c>
      <c r="F4926" s="62">
        <v>70.290000000000006</v>
      </c>
    </row>
    <row r="4927" spans="1:6" x14ac:dyDescent="0.35">
      <c r="A4927" s="1">
        <v>33</v>
      </c>
      <c r="B4927" s="1" t="s">
        <v>91</v>
      </c>
      <c r="C4927" s="218">
        <v>44886</v>
      </c>
      <c r="D4927" s="218">
        <v>44879</v>
      </c>
      <c r="E4927" s="1">
        <v>2</v>
      </c>
      <c r="F4927" s="62">
        <v>42.86</v>
      </c>
    </row>
    <row r="4928" spans="1:6" x14ac:dyDescent="0.35">
      <c r="A4928" s="1">
        <v>33</v>
      </c>
      <c r="B4928" s="1" t="s">
        <v>91</v>
      </c>
      <c r="C4928" s="218">
        <v>44886</v>
      </c>
      <c r="D4928" s="218">
        <v>44880</v>
      </c>
      <c r="E4928" s="1">
        <v>3</v>
      </c>
      <c r="F4928" s="62">
        <v>130.53</v>
      </c>
    </row>
    <row r="4929" spans="1:6" x14ac:dyDescent="0.35">
      <c r="A4929" s="1">
        <v>33</v>
      </c>
      <c r="B4929" s="1" t="s">
        <v>91</v>
      </c>
      <c r="C4929" s="218">
        <v>44886</v>
      </c>
      <c r="D4929" s="218">
        <v>44881</v>
      </c>
      <c r="E4929" s="1">
        <v>3</v>
      </c>
      <c r="F4929" s="62">
        <v>137.94999999999999</v>
      </c>
    </row>
    <row r="4930" spans="1:6" x14ac:dyDescent="0.35">
      <c r="A4930" s="1">
        <v>33</v>
      </c>
      <c r="B4930" s="1" t="s">
        <v>91</v>
      </c>
      <c r="C4930" s="218">
        <v>44886</v>
      </c>
      <c r="D4930" s="218">
        <v>44882</v>
      </c>
      <c r="E4930" s="1">
        <v>2</v>
      </c>
      <c r="F4930" s="62">
        <v>105.68</v>
      </c>
    </row>
    <row r="4931" spans="1:6" x14ac:dyDescent="0.35">
      <c r="A4931" s="1">
        <v>33</v>
      </c>
      <c r="B4931" s="1" t="s">
        <v>91</v>
      </c>
      <c r="C4931" s="218">
        <v>44886</v>
      </c>
      <c r="D4931" s="218">
        <v>44885</v>
      </c>
      <c r="E4931" s="1">
        <v>1</v>
      </c>
      <c r="F4931" s="62">
        <v>23.36</v>
      </c>
    </row>
    <row r="4932" spans="1:6" x14ac:dyDescent="0.35">
      <c r="A4932" s="1">
        <v>33</v>
      </c>
      <c r="B4932" s="1" t="s">
        <v>91</v>
      </c>
      <c r="C4932" s="218">
        <v>44887</v>
      </c>
      <c r="D4932" s="218">
        <v>44881</v>
      </c>
      <c r="E4932" s="1">
        <v>3</v>
      </c>
      <c r="F4932" s="62">
        <v>149.15</v>
      </c>
    </row>
    <row r="4933" spans="1:6" x14ac:dyDescent="0.35">
      <c r="A4933" s="1">
        <v>33</v>
      </c>
      <c r="B4933" s="1" t="s">
        <v>91</v>
      </c>
      <c r="C4933" s="218">
        <v>44887</v>
      </c>
      <c r="D4933" s="218">
        <v>44882</v>
      </c>
      <c r="E4933" s="1">
        <v>4</v>
      </c>
      <c r="F4933" s="62">
        <v>173.9</v>
      </c>
    </row>
    <row r="4934" spans="1:6" x14ac:dyDescent="0.35">
      <c r="A4934" s="1">
        <v>33</v>
      </c>
      <c r="B4934" s="1" t="s">
        <v>91</v>
      </c>
      <c r="C4934" s="218">
        <v>44887</v>
      </c>
      <c r="D4934" s="218">
        <v>44885</v>
      </c>
      <c r="E4934" s="1">
        <v>3</v>
      </c>
      <c r="F4934" s="62">
        <v>120.43</v>
      </c>
    </row>
    <row r="4935" spans="1:6" x14ac:dyDescent="0.35">
      <c r="A4935" s="1">
        <v>33</v>
      </c>
      <c r="B4935" s="1" t="s">
        <v>91</v>
      </c>
      <c r="C4935" s="218">
        <v>44887</v>
      </c>
      <c r="D4935" s="218">
        <v>44886</v>
      </c>
      <c r="E4935" s="1">
        <v>3</v>
      </c>
      <c r="F4935" s="62">
        <v>115.19</v>
      </c>
    </row>
    <row r="4936" spans="1:6" x14ac:dyDescent="0.35">
      <c r="A4936" s="1">
        <v>33</v>
      </c>
      <c r="B4936" s="1" t="s">
        <v>91</v>
      </c>
      <c r="C4936" s="218">
        <v>44887</v>
      </c>
      <c r="D4936" s="218">
        <v>44887</v>
      </c>
      <c r="E4936" s="1">
        <v>6</v>
      </c>
      <c r="F4936" s="62">
        <v>186.6</v>
      </c>
    </row>
    <row r="4937" spans="1:6" x14ac:dyDescent="0.35">
      <c r="A4937" s="1">
        <v>33</v>
      </c>
      <c r="B4937" s="1" t="s">
        <v>91</v>
      </c>
      <c r="C4937" s="218">
        <v>44888</v>
      </c>
      <c r="D4937" s="218">
        <v>44879</v>
      </c>
      <c r="E4937" s="1">
        <v>2</v>
      </c>
      <c r="F4937" s="62">
        <v>73.260000000000005</v>
      </c>
    </row>
    <row r="4938" spans="1:6" x14ac:dyDescent="0.35">
      <c r="A4938" s="1">
        <v>33</v>
      </c>
      <c r="B4938" s="1" t="s">
        <v>91</v>
      </c>
      <c r="C4938" s="218">
        <v>44888</v>
      </c>
      <c r="D4938" s="218">
        <v>44880</v>
      </c>
      <c r="E4938" s="1">
        <v>1</v>
      </c>
      <c r="F4938" s="62">
        <v>48.51</v>
      </c>
    </row>
    <row r="4939" spans="1:6" x14ac:dyDescent="0.35">
      <c r="A4939" s="1">
        <v>33</v>
      </c>
      <c r="B4939" s="1" t="s">
        <v>91</v>
      </c>
      <c r="C4939" s="218">
        <v>44888</v>
      </c>
      <c r="D4939" s="218">
        <v>44881</v>
      </c>
      <c r="E4939" s="1">
        <v>1</v>
      </c>
      <c r="F4939" s="62">
        <v>47.67</v>
      </c>
    </row>
    <row r="4940" spans="1:6" x14ac:dyDescent="0.35">
      <c r="A4940" s="1">
        <v>33</v>
      </c>
      <c r="B4940" s="1" t="s">
        <v>91</v>
      </c>
      <c r="C4940" s="218">
        <v>44888</v>
      </c>
      <c r="D4940" s="218">
        <v>44882</v>
      </c>
      <c r="E4940" s="1">
        <v>3</v>
      </c>
      <c r="F4940" s="62">
        <v>145.93</v>
      </c>
    </row>
    <row r="4941" spans="1:6" x14ac:dyDescent="0.35">
      <c r="A4941" s="1">
        <v>33</v>
      </c>
      <c r="B4941" s="1" t="s">
        <v>91</v>
      </c>
      <c r="C4941" s="218">
        <v>44888</v>
      </c>
      <c r="D4941" s="218">
        <v>44885</v>
      </c>
      <c r="E4941" s="1">
        <v>1</v>
      </c>
      <c r="F4941" s="62">
        <v>23.22</v>
      </c>
    </row>
    <row r="4942" spans="1:6" x14ac:dyDescent="0.35">
      <c r="A4942" s="1">
        <v>33</v>
      </c>
      <c r="B4942" s="1" t="s">
        <v>91</v>
      </c>
      <c r="C4942" s="218">
        <v>44888</v>
      </c>
      <c r="D4942" s="218">
        <v>44886</v>
      </c>
      <c r="E4942" s="1">
        <v>2</v>
      </c>
      <c r="F4942" s="62">
        <v>71.930000000000007</v>
      </c>
    </row>
    <row r="4943" spans="1:6" x14ac:dyDescent="0.35">
      <c r="A4943" s="1">
        <v>33</v>
      </c>
      <c r="B4943" s="1" t="s">
        <v>91</v>
      </c>
      <c r="C4943" s="218">
        <v>44888</v>
      </c>
      <c r="D4943" s="218">
        <v>44887</v>
      </c>
      <c r="E4943" s="1">
        <v>4</v>
      </c>
      <c r="F4943" s="62">
        <v>166.81</v>
      </c>
    </row>
    <row r="4944" spans="1:6" x14ac:dyDescent="0.35">
      <c r="A4944" s="1">
        <v>33</v>
      </c>
      <c r="B4944" s="1" t="s">
        <v>91</v>
      </c>
      <c r="C4944" s="218">
        <v>44888</v>
      </c>
      <c r="D4944" s="218">
        <v>44888</v>
      </c>
      <c r="E4944" s="1">
        <v>5</v>
      </c>
      <c r="F4944" s="62">
        <v>197.4</v>
      </c>
    </row>
    <row r="4945" spans="1:6" x14ac:dyDescent="0.35">
      <c r="A4945" s="1">
        <v>33</v>
      </c>
      <c r="B4945" s="1" t="s">
        <v>91</v>
      </c>
      <c r="C4945" s="218">
        <v>44889</v>
      </c>
      <c r="D4945" s="218">
        <v>44880</v>
      </c>
      <c r="E4945" s="1">
        <v>2</v>
      </c>
      <c r="F4945" s="62">
        <v>93.06</v>
      </c>
    </row>
    <row r="4946" spans="1:6" x14ac:dyDescent="0.35">
      <c r="A4946" s="1">
        <v>33</v>
      </c>
      <c r="B4946" s="1" t="s">
        <v>91</v>
      </c>
      <c r="C4946" s="218">
        <v>44889</v>
      </c>
      <c r="D4946" s="218">
        <v>44885</v>
      </c>
      <c r="E4946" s="1">
        <v>1</v>
      </c>
      <c r="F4946" s="62">
        <v>51.78</v>
      </c>
    </row>
    <row r="4947" spans="1:6" x14ac:dyDescent="0.35">
      <c r="A4947" s="1">
        <v>33</v>
      </c>
      <c r="B4947" s="1" t="s">
        <v>91</v>
      </c>
      <c r="C4947" s="218">
        <v>44889</v>
      </c>
      <c r="D4947" s="218">
        <v>44886</v>
      </c>
      <c r="E4947" s="1">
        <v>2</v>
      </c>
      <c r="F4947" s="62">
        <v>45.89</v>
      </c>
    </row>
    <row r="4948" spans="1:6" x14ac:dyDescent="0.35">
      <c r="A4948" s="1">
        <v>33</v>
      </c>
      <c r="B4948" s="1" t="s">
        <v>91</v>
      </c>
      <c r="C4948" s="218">
        <v>44889</v>
      </c>
      <c r="D4948" s="218">
        <v>44887</v>
      </c>
      <c r="E4948" s="1">
        <v>1</v>
      </c>
      <c r="F4948" s="62">
        <v>23.66</v>
      </c>
    </row>
    <row r="4949" spans="1:6" x14ac:dyDescent="0.35">
      <c r="A4949" s="1">
        <v>33</v>
      </c>
      <c r="B4949" s="1" t="s">
        <v>91</v>
      </c>
      <c r="C4949" s="218">
        <v>44889</v>
      </c>
      <c r="D4949" s="218">
        <v>44888</v>
      </c>
      <c r="E4949" s="1">
        <v>3</v>
      </c>
      <c r="F4949" s="62">
        <v>123.55</v>
      </c>
    </row>
    <row r="4950" spans="1:6" x14ac:dyDescent="0.35">
      <c r="A4950" s="1">
        <v>33</v>
      </c>
      <c r="B4950" s="1" t="s">
        <v>91</v>
      </c>
      <c r="C4950" s="218">
        <v>44889</v>
      </c>
      <c r="D4950" s="218">
        <v>44889</v>
      </c>
      <c r="E4950" s="1">
        <v>3</v>
      </c>
      <c r="F4950" s="62">
        <v>97.02</v>
      </c>
    </row>
    <row r="4951" spans="1:6" x14ac:dyDescent="0.35">
      <c r="A4951" s="1">
        <v>33</v>
      </c>
      <c r="B4951" s="1" t="s">
        <v>91</v>
      </c>
      <c r="C4951" s="218">
        <v>44890</v>
      </c>
      <c r="D4951" s="218">
        <v>44885</v>
      </c>
      <c r="E4951" s="1">
        <v>1</v>
      </c>
      <c r="F4951" s="62">
        <v>51.97</v>
      </c>
    </row>
    <row r="4952" spans="1:6" x14ac:dyDescent="0.35">
      <c r="A4952" s="1">
        <v>33</v>
      </c>
      <c r="B4952" s="1" t="s">
        <v>91</v>
      </c>
      <c r="C4952" s="218">
        <v>44890</v>
      </c>
      <c r="D4952" s="218">
        <v>44887</v>
      </c>
      <c r="E4952" s="1">
        <v>1</v>
      </c>
      <c r="F4952" s="62">
        <v>20.74</v>
      </c>
    </row>
    <row r="4953" spans="1:6" x14ac:dyDescent="0.35">
      <c r="A4953" s="1">
        <v>33</v>
      </c>
      <c r="B4953" s="1" t="s">
        <v>91</v>
      </c>
      <c r="C4953" s="218">
        <v>44890</v>
      </c>
      <c r="D4953" s="218">
        <v>44889</v>
      </c>
      <c r="E4953" s="1">
        <v>2</v>
      </c>
      <c r="F4953" s="62">
        <v>99.8</v>
      </c>
    </row>
    <row r="4954" spans="1:6" x14ac:dyDescent="0.35">
      <c r="A4954" s="1">
        <v>33</v>
      </c>
      <c r="B4954" s="1" t="s">
        <v>91</v>
      </c>
      <c r="C4954" s="218">
        <v>44890</v>
      </c>
      <c r="D4954" s="218">
        <v>44890</v>
      </c>
      <c r="E4954" s="1">
        <v>6</v>
      </c>
      <c r="F4954" s="62">
        <v>227.75</v>
      </c>
    </row>
    <row r="4955" spans="1:6" x14ac:dyDescent="0.35">
      <c r="A4955" s="1">
        <v>33</v>
      </c>
      <c r="B4955" s="1" t="s">
        <v>91</v>
      </c>
      <c r="C4955" s="218">
        <v>44891</v>
      </c>
      <c r="D4955" s="218">
        <v>44889</v>
      </c>
      <c r="E4955" s="1">
        <v>1</v>
      </c>
      <c r="F4955" s="62">
        <v>50.09</v>
      </c>
    </row>
    <row r="4956" spans="1:6" x14ac:dyDescent="0.35">
      <c r="A4956" s="1">
        <v>33</v>
      </c>
      <c r="B4956" s="1" t="s">
        <v>91</v>
      </c>
      <c r="C4956" s="218">
        <v>44891</v>
      </c>
      <c r="D4956" s="218">
        <v>44890</v>
      </c>
      <c r="E4956" s="1">
        <v>1</v>
      </c>
      <c r="F4956" s="62">
        <v>50.99</v>
      </c>
    </row>
    <row r="4957" spans="1:6" x14ac:dyDescent="0.35">
      <c r="A4957" s="1">
        <v>33</v>
      </c>
      <c r="B4957" s="1" t="s">
        <v>91</v>
      </c>
      <c r="C4957" s="218">
        <v>44891</v>
      </c>
      <c r="D4957" s="218">
        <v>44891</v>
      </c>
      <c r="E4957" s="1">
        <v>7</v>
      </c>
      <c r="F4957" s="62">
        <v>350.11</v>
      </c>
    </row>
    <row r="4958" spans="1:6" x14ac:dyDescent="0.35">
      <c r="A4958" s="1">
        <v>33</v>
      </c>
      <c r="B4958" s="1" t="s">
        <v>91</v>
      </c>
      <c r="C4958" s="218">
        <v>44892</v>
      </c>
      <c r="D4958" s="218">
        <v>44889</v>
      </c>
      <c r="E4958" s="1">
        <v>1</v>
      </c>
      <c r="F4958" s="62">
        <v>23.41</v>
      </c>
    </row>
    <row r="4959" spans="1:6" x14ac:dyDescent="0.35">
      <c r="A4959" s="1">
        <v>33</v>
      </c>
      <c r="B4959" s="1" t="s">
        <v>91</v>
      </c>
      <c r="C4959" s="218">
        <v>44892</v>
      </c>
      <c r="D4959" s="218">
        <v>44890</v>
      </c>
      <c r="E4959" s="1">
        <v>1</v>
      </c>
      <c r="F4959" s="62">
        <v>44.55</v>
      </c>
    </row>
    <row r="4960" spans="1:6" x14ac:dyDescent="0.35">
      <c r="A4960" s="1">
        <v>33</v>
      </c>
      <c r="B4960" s="1" t="s">
        <v>91</v>
      </c>
      <c r="C4960" s="218">
        <v>44892</v>
      </c>
      <c r="D4960" s="218">
        <v>44891</v>
      </c>
      <c r="E4960" s="1">
        <v>1</v>
      </c>
      <c r="F4960" s="62">
        <v>49.7</v>
      </c>
    </row>
    <row r="4961" spans="1:6" x14ac:dyDescent="0.35">
      <c r="A4961" s="1">
        <v>33</v>
      </c>
      <c r="B4961" s="1" t="s">
        <v>91</v>
      </c>
      <c r="C4961" s="218">
        <v>44892</v>
      </c>
      <c r="D4961" s="218">
        <v>44892</v>
      </c>
      <c r="E4961" s="1">
        <v>5</v>
      </c>
      <c r="F4961" s="62">
        <v>178.49</v>
      </c>
    </row>
    <row r="4962" spans="1:6" x14ac:dyDescent="0.35">
      <c r="A4962" s="1">
        <v>33</v>
      </c>
      <c r="B4962" s="1" t="s">
        <v>91</v>
      </c>
      <c r="C4962" s="218">
        <v>44893</v>
      </c>
      <c r="D4962" s="218">
        <v>44890</v>
      </c>
      <c r="E4962" s="1">
        <v>1</v>
      </c>
      <c r="F4962" s="62">
        <v>22.77</v>
      </c>
    </row>
    <row r="4963" spans="1:6" x14ac:dyDescent="0.35">
      <c r="A4963" s="1">
        <v>33</v>
      </c>
      <c r="B4963" s="1" t="s">
        <v>91</v>
      </c>
      <c r="C4963" s="218">
        <v>44893</v>
      </c>
      <c r="D4963" s="218">
        <v>44891</v>
      </c>
      <c r="E4963" s="1">
        <v>2</v>
      </c>
      <c r="F4963" s="62">
        <v>71.92</v>
      </c>
    </row>
    <row r="4964" spans="1:6" x14ac:dyDescent="0.35">
      <c r="A4964" s="1">
        <v>33</v>
      </c>
      <c r="B4964" s="1" t="s">
        <v>91</v>
      </c>
      <c r="C4964" s="218">
        <v>44893</v>
      </c>
      <c r="D4964" s="218">
        <v>44892</v>
      </c>
      <c r="E4964" s="1">
        <v>4</v>
      </c>
      <c r="F4964" s="62">
        <v>195.58</v>
      </c>
    </row>
    <row r="4965" spans="1:6" x14ac:dyDescent="0.35">
      <c r="A4965" s="1">
        <v>33</v>
      </c>
      <c r="B4965" s="1" t="s">
        <v>91</v>
      </c>
      <c r="C4965" s="218">
        <v>44893</v>
      </c>
      <c r="D4965" s="218">
        <v>44893</v>
      </c>
      <c r="E4965" s="1">
        <v>6</v>
      </c>
      <c r="F4965" s="62">
        <v>235.12</v>
      </c>
    </row>
    <row r="4966" spans="1:6" x14ac:dyDescent="0.35">
      <c r="A4966" s="1">
        <v>33</v>
      </c>
      <c r="B4966" s="1" t="s">
        <v>91</v>
      </c>
      <c r="C4966" s="218">
        <v>44895</v>
      </c>
      <c r="D4966" s="218">
        <v>44891</v>
      </c>
      <c r="E4966" s="1">
        <v>2</v>
      </c>
      <c r="F4966" s="62">
        <v>65.39</v>
      </c>
    </row>
    <row r="4967" spans="1:6" x14ac:dyDescent="0.35">
      <c r="A4967" s="1">
        <v>33</v>
      </c>
      <c r="B4967" s="1" t="s">
        <v>91</v>
      </c>
      <c r="C4967" s="218">
        <v>44895</v>
      </c>
      <c r="D4967" s="218">
        <v>44892</v>
      </c>
      <c r="E4967" s="1">
        <v>3</v>
      </c>
      <c r="F4967" s="62">
        <v>148.35</v>
      </c>
    </row>
    <row r="4968" spans="1:6" x14ac:dyDescent="0.35">
      <c r="A4968" s="1">
        <v>33</v>
      </c>
      <c r="B4968" s="1" t="s">
        <v>91</v>
      </c>
      <c r="C4968" s="218">
        <v>44895</v>
      </c>
      <c r="D4968" s="218">
        <v>44893</v>
      </c>
      <c r="E4968" s="1">
        <v>9</v>
      </c>
      <c r="F4968" s="62">
        <v>414.86</v>
      </c>
    </row>
    <row r="4969" spans="1:6" x14ac:dyDescent="0.35">
      <c r="A4969" s="1">
        <v>33</v>
      </c>
      <c r="B4969" s="1" t="s">
        <v>91</v>
      </c>
      <c r="C4969" s="218">
        <v>44895</v>
      </c>
      <c r="D4969" s="218">
        <v>44894</v>
      </c>
      <c r="E4969" s="1">
        <v>10</v>
      </c>
      <c r="F4969" s="62">
        <v>459.26</v>
      </c>
    </row>
    <row r="4970" spans="1:6" x14ac:dyDescent="0.35">
      <c r="A4970" s="1">
        <v>33</v>
      </c>
      <c r="B4970" s="1" t="s">
        <v>91</v>
      </c>
      <c r="C4970" s="218">
        <v>44895</v>
      </c>
      <c r="D4970" s="218">
        <v>44895</v>
      </c>
      <c r="E4970" s="1">
        <v>6</v>
      </c>
      <c r="F4970" s="62">
        <v>258.97000000000003</v>
      </c>
    </row>
    <row r="4971" spans="1:6" x14ac:dyDescent="0.35">
      <c r="A4971" s="1">
        <v>33</v>
      </c>
      <c r="B4971" s="1" t="s">
        <v>91</v>
      </c>
      <c r="C4971" s="218">
        <v>44896</v>
      </c>
      <c r="D4971" s="218">
        <v>44893</v>
      </c>
      <c r="E4971" s="1">
        <v>7</v>
      </c>
      <c r="F4971" s="62">
        <v>283.33</v>
      </c>
    </row>
    <row r="4972" spans="1:6" x14ac:dyDescent="0.35">
      <c r="A4972" s="1">
        <v>33</v>
      </c>
      <c r="B4972" s="1" t="s">
        <v>91</v>
      </c>
      <c r="C4972" s="218">
        <v>44896</v>
      </c>
      <c r="D4972" s="218">
        <v>44894</v>
      </c>
      <c r="E4972" s="1">
        <v>4</v>
      </c>
      <c r="F4972" s="62">
        <v>201.8</v>
      </c>
    </row>
    <row r="4973" spans="1:6" x14ac:dyDescent="0.35">
      <c r="A4973" s="1">
        <v>33</v>
      </c>
      <c r="B4973" s="1" t="s">
        <v>91</v>
      </c>
      <c r="C4973" s="218">
        <v>44896</v>
      </c>
      <c r="D4973" s="218">
        <v>44895</v>
      </c>
      <c r="E4973" s="1">
        <v>6</v>
      </c>
      <c r="F4973" s="62">
        <v>297.3</v>
      </c>
    </row>
    <row r="4974" spans="1:6" x14ac:dyDescent="0.35">
      <c r="A4974" s="1">
        <v>33</v>
      </c>
      <c r="B4974" s="1" t="s">
        <v>91</v>
      </c>
      <c r="C4974" s="218">
        <v>44897</v>
      </c>
      <c r="D4974" s="218">
        <v>44893</v>
      </c>
      <c r="E4974" s="1">
        <v>1</v>
      </c>
      <c r="F4974" s="62">
        <v>22.03</v>
      </c>
    </row>
    <row r="4975" spans="1:6" x14ac:dyDescent="0.35">
      <c r="A4975" s="1">
        <v>33</v>
      </c>
      <c r="B4975" s="1" t="s">
        <v>91</v>
      </c>
      <c r="C4975" s="218">
        <v>44897</v>
      </c>
      <c r="D4975" s="218">
        <v>44894</v>
      </c>
      <c r="E4975" s="1">
        <v>1</v>
      </c>
      <c r="F4975" s="62">
        <v>44.6</v>
      </c>
    </row>
    <row r="4976" spans="1:6" x14ac:dyDescent="0.35">
      <c r="A4976" s="1">
        <v>33</v>
      </c>
      <c r="B4976" s="1" t="s">
        <v>91</v>
      </c>
      <c r="C4976" s="218">
        <v>44897</v>
      </c>
      <c r="D4976" s="218">
        <v>44895</v>
      </c>
      <c r="E4976" s="1">
        <v>4</v>
      </c>
      <c r="F4976" s="62">
        <v>168.89</v>
      </c>
    </row>
    <row r="4977" spans="1:6" x14ac:dyDescent="0.35">
      <c r="A4977" s="1">
        <v>33</v>
      </c>
      <c r="B4977" s="1" t="s">
        <v>91</v>
      </c>
      <c r="C4977" s="218">
        <v>44898</v>
      </c>
      <c r="D4977" s="218">
        <v>44895</v>
      </c>
      <c r="E4977" s="1">
        <v>4</v>
      </c>
      <c r="F4977" s="62">
        <v>184.3</v>
      </c>
    </row>
    <row r="4978" spans="1:6" x14ac:dyDescent="0.35">
      <c r="A4978" s="1">
        <v>33</v>
      </c>
      <c r="B4978" s="1" t="s">
        <v>91</v>
      </c>
      <c r="C4978" s="218">
        <v>44898</v>
      </c>
      <c r="D4978" s="218">
        <v>44898</v>
      </c>
      <c r="E4978" s="1">
        <v>5</v>
      </c>
      <c r="F4978" s="62">
        <v>223.34</v>
      </c>
    </row>
    <row r="4979" spans="1:6" x14ac:dyDescent="0.35">
      <c r="A4979" s="1">
        <v>33</v>
      </c>
      <c r="B4979" s="1" t="s">
        <v>91</v>
      </c>
      <c r="C4979" s="218">
        <v>44899</v>
      </c>
      <c r="D4979" s="218">
        <v>44893</v>
      </c>
      <c r="E4979" s="1">
        <v>1</v>
      </c>
      <c r="F4979" s="62">
        <v>23.61</v>
      </c>
    </row>
    <row r="4980" spans="1:6" x14ac:dyDescent="0.35">
      <c r="A4980" s="1">
        <v>33</v>
      </c>
      <c r="B4980" s="1" t="s">
        <v>91</v>
      </c>
      <c r="C4980" s="218">
        <v>44899</v>
      </c>
      <c r="D4980" s="218">
        <v>44899</v>
      </c>
      <c r="E4980" s="1">
        <v>6</v>
      </c>
      <c r="F4980" s="62">
        <v>283.08</v>
      </c>
    </row>
    <row r="4981" spans="1:6" x14ac:dyDescent="0.35">
      <c r="A4981" s="1">
        <v>33</v>
      </c>
      <c r="B4981" s="1" t="s">
        <v>91</v>
      </c>
      <c r="C4981" s="218">
        <v>44901</v>
      </c>
      <c r="D4981" s="218">
        <v>44898</v>
      </c>
      <c r="E4981" s="1">
        <v>2</v>
      </c>
      <c r="F4981" s="62">
        <v>76.13</v>
      </c>
    </row>
    <row r="4982" spans="1:6" x14ac:dyDescent="0.35">
      <c r="A4982" s="1">
        <v>33</v>
      </c>
      <c r="B4982" s="1" t="s">
        <v>91</v>
      </c>
      <c r="C4982" s="218">
        <v>44901</v>
      </c>
      <c r="D4982" s="218">
        <v>44900</v>
      </c>
      <c r="E4982" s="1">
        <v>4</v>
      </c>
      <c r="F4982" s="62">
        <v>172.01</v>
      </c>
    </row>
    <row r="4983" spans="1:6" x14ac:dyDescent="0.35">
      <c r="A4983" s="1">
        <v>33</v>
      </c>
      <c r="B4983" s="1" t="s">
        <v>91</v>
      </c>
      <c r="C4983" s="218">
        <v>44901</v>
      </c>
      <c r="D4983" s="218">
        <v>44901</v>
      </c>
      <c r="E4983" s="1">
        <v>9</v>
      </c>
      <c r="F4983" s="62">
        <v>403.37</v>
      </c>
    </row>
    <row r="4984" spans="1:6" x14ac:dyDescent="0.35">
      <c r="A4984" s="1">
        <v>33</v>
      </c>
      <c r="B4984" s="1" t="s">
        <v>91</v>
      </c>
      <c r="C4984" s="218">
        <v>44902</v>
      </c>
      <c r="D4984" s="218">
        <v>44901</v>
      </c>
      <c r="E4984" s="1">
        <v>2</v>
      </c>
      <c r="F4984" s="62">
        <v>47.22</v>
      </c>
    </row>
    <row r="4985" spans="1:6" x14ac:dyDescent="0.35">
      <c r="A4985" s="1">
        <v>33</v>
      </c>
      <c r="B4985" s="1" t="s">
        <v>91</v>
      </c>
      <c r="C4985" s="218">
        <v>44902</v>
      </c>
      <c r="D4985" s="218">
        <v>44902</v>
      </c>
      <c r="E4985" s="1">
        <v>10</v>
      </c>
      <c r="F4985" s="62">
        <v>488.96</v>
      </c>
    </row>
    <row r="4986" spans="1:6" x14ac:dyDescent="0.35">
      <c r="A4986" s="1">
        <v>33</v>
      </c>
      <c r="B4986" s="1" t="s">
        <v>91</v>
      </c>
      <c r="C4986" s="218">
        <v>44903</v>
      </c>
      <c r="D4986" s="218">
        <v>44899</v>
      </c>
      <c r="E4986" s="1">
        <v>1</v>
      </c>
      <c r="F4986" s="62">
        <v>49.55</v>
      </c>
    </row>
    <row r="4987" spans="1:6" x14ac:dyDescent="0.35">
      <c r="A4987" s="1">
        <v>33</v>
      </c>
      <c r="B4987" s="1" t="s">
        <v>91</v>
      </c>
      <c r="C4987" s="218">
        <v>44903</v>
      </c>
      <c r="D4987" s="218">
        <v>44901</v>
      </c>
      <c r="E4987" s="1">
        <v>1</v>
      </c>
      <c r="F4987" s="62">
        <v>51.18</v>
      </c>
    </row>
    <row r="4988" spans="1:6" x14ac:dyDescent="0.35">
      <c r="A4988" s="1">
        <v>33</v>
      </c>
      <c r="B4988" s="1" t="s">
        <v>91</v>
      </c>
      <c r="C4988" s="218">
        <v>44903</v>
      </c>
      <c r="D4988" s="218">
        <v>44902</v>
      </c>
      <c r="E4988" s="1">
        <v>1</v>
      </c>
      <c r="F4988" s="62">
        <v>53.95</v>
      </c>
    </row>
    <row r="4989" spans="1:6" x14ac:dyDescent="0.35">
      <c r="A4989" s="1">
        <v>33</v>
      </c>
      <c r="B4989" s="1" t="s">
        <v>91</v>
      </c>
      <c r="C4989" s="218">
        <v>44903</v>
      </c>
      <c r="D4989" s="218">
        <v>44903</v>
      </c>
      <c r="E4989" s="1">
        <v>11</v>
      </c>
      <c r="F4989" s="62">
        <v>529</v>
      </c>
    </row>
    <row r="4990" spans="1:6" x14ac:dyDescent="0.35">
      <c r="A4990" s="1">
        <v>33</v>
      </c>
      <c r="B4990" s="1" t="s">
        <v>91</v>
      </c>
      <c r="C4990" s="218">
        <v>44904</v>
      </c>
      <c r="D4990" s="218">
        <v>44902</v>
      </c>
      <c r="E4990" s="1">
        <v>1</v>
      </c>
      <c r="F4990" s="62">
        <v>52.32</v>
      </c>
    </row>
    <row r="4991" spans="1:6" x14ac:dyDescent="0.35">
      <c r="A4991" s="1">
        <v>33</v>
      </c>
      <c r="B4991" s="1" t="s">
        <v>91</v>
      </c>
      <c r="C4991" s="218">
        <v>44904</v>
      </c>
      <c r="D4991" s="218">
        <v>44903</v>
      </c>
      <c r="E4991" s="1">
        <v>1</v>
      </c>
      <c r="F4991" s="62">
        <v>50.09</v>
      </c>
    </row>
    <row r="4992" spans="1:6" x14ac:dyDescent="0.35">
      <c r="A4992" s="1">
        <v>33</v>
      </c>
      <c r="B4992" s="1" t="s">
        <v>91</v>
      </c>
      <c r="C4992" s="218">
        <v>44904</v>
      </c>
      <c r="D4992" s="218">
        <v>44904</v>
      </c>
      <c r="E4992" s="1">
        <v>7</v>
      </c>
      <c r="F4992" s="62">
        <v>337.14</v>
      </c>
    </row>
    <row r="4993" spans="1:6" x14ac:dyDescent="0.35">
      <c r="A4993" s="1">
        <v>33</v>
      </c>
      <c r="B4993" s="1" t="s">
        <v>91</v>
      </c>
      <c r="C4993" s="218">
        <v>44905</v>
      </c>
      <c r="D4993" s="218">
        <v>44903</v>
      </c>
      <c r="E4993" s="1">
        <v>1</v>
      </c>
      <c r="F4993" s="62">
        <v>53.46</v>
      </c>
    </row>
    <row r="4994" spans="1:6" x14ac:dyDescent="0.35">
      <c r="A4994" s="1">
        <v>33</v>
      </c>
      <c r="B4994" s="1" t="s">
        <v>91</v>
      </c>
      <c r="C4994" s="218">
        <v>44905</v>
      </c>
      <c r="D4994" s="218">
        <v>44904</v>
      </c>
      <c r="E4994" s="1">
        <v>3</v>
      </c>
      <c r="F4994" s="62">
        <v>96.97</v>
      </c>
    </row>
    <row r="4995" spans="1:6" x14ac:dyDescent="0.35">
      <c r="A4995" s="1">
        <v>33</v>
      </c>
      <c r="B4995" s="1" t="s">
        <v>91</v>
      </c>
      <c r="C4995" s="218">
        <v>44905</v>
      </c>
      <c r="D4995" s="218">
        <v>44905</v>
      </c>
      <c r="E4995" s="1">
        <v>12</v>
      </c>
      <c r="F4995" s="62">
        <v>570.62</v>
      </c>
    </row>
    <row r="4996" spans="1:6" x14ac:dyDescent="0.35">
      <c r="A4996" s="1">
        <v>33</v>
      </c>
      <c r="B4996" s="1" t="s">
        <v>91</v>
      </c>
      <c r="C4996" s="218">
        <v>44906</v>
      </c>
      <c r="D4996" s="218">
        <v>44905</v>
      </c>
      <c r="E4996" s="1">
        <v>1</v>
      </c>
      <c r="F4996" s="62">
        <v>54.35</v>
      </c>
    </row>
    <row r="4997" spans="1:6" x14ac:dyDescent="0.35">
      <c r="A4997" s="1">
        <v>33</v>
      </c>
      <c r="B4997" s="1" t="s">
        <v>91</v>
      </c>
      <c r="C4997" s="218">
        <v>44906</v>
      </c>
      <c r="D4997" s="218">
        <v>44906</v>
      </c>
      <c r="E4997" s="1">
        <v>9</v>
      </c>
      <c r="F4997" s="62">
        <v>416.54</v>
      </c>
    </row>
    <row r="4998" spans="1:6" x14ac:dyDescent="0.35">
      <c r="A4998" s="1">
        <v>33</v>
      </c>
      <c r="B4998" s="1" t="s">
        <v>91</v>
      </c>
      <c r="C4998" s="218">
        <v>44907</v>
      </c>
      <c r="D4998" s="218">
        <v>44905</v>
      </c>
      <c r="E4998" s="1">
        <v>1</v>
      </c>
      <c r="F4998" s="62">
        <v>47.62</v>
      </c>
    </row>
    <row r="4999" spans="1:6" x14ac:dyDescent="0.35">
      <c r="A4999" s="1">
        <v>33</v>
      </c>
      <c r="B4999" s="1" t="s">
        <v>91</v>
      </c>
      <c r="C4999" s="218">
        <v>44907</v>
      </c>
      <c r="D4999" s="218">
        <v>44906</v>
      </c>
      <c r="E4999" s="1">
        <v>2</v>
      </c>
      <c r="F4999" s="62">
        <v>69.599999999999994</v>
      </c>
    </row>
    <row r="5000" spans="1:6" x14ac:dyDescent="0.35">
      <c r="A5000" s="1">
        <v>33</v>
      </c>
      <c r="B5000" s="1" t="s">
        <v>91</v>
      </c>
      <c r="C5000" s="218">
        <v>44907</v>
      </c>
      <c r="D5000" s="218">
        <v>44907</v>
      </c>
      <c r="E5000" s="1">
        <v>8</v>
      </c>
      <c r="F5000" s="62">
        <v>412.77</v>
      </c>
    </row>
    <row r="5001" spans="1:6" x14ac:dyDescent="0.35">
      <c r="A5001" s="1">
        <v>33</v>
      </c>
      <c r="B5001" s="1" t="s">
        <v>91</v>
      </c>
      <c r="C5001" s="218">
        <v>44908</v>
      </c>
      <c r="D5001" s="218">
        <v>44906</v>
      </c>
      <c r="E5001" s="1">
        <v>3</v>
      </c>
      <c r="F5001" s="62">
        <v>130.72999999999999</v>
      </c>
    </row>
    <row r="5002" spans="1:6" x14ac:dyDescent="0.35">
      <c r="A5002" s="1">
        <v>33</v>
      </c>
      <c r="B5002" s="1" t="s">
        <v>91</v>
      </c>
      <c r="C5002" s="218">
        <v>44908</v>
      </c>
      <c r="D5002" s="218">
        <v>44907</v>
      </c>
      <c r="E5002" s="1">
        <v>1</v>
      </c>
      <c r="F5002" s="62">
        <v>49.3</v>
      </c>
    </row>
    <row r="5003" spans="1:6" x14ac:dyDescent="0.35">
      <c r="A5003" s="1">
        <v>33</v>
      </c>
      <c r="B5003" s="1" t="s">
        <v>91</v>
      </c>
      <c r="C5003" s="218">
        <v>44908</v>
      </c>
      <c r="D5003" s="218">
        <v>44908</v>
      </c>
      <c r="E5003" s="1">
        <v>11</v>
      </c>
      <c r="F5003" s="62">
        <v>516.82000000000005</v>
      </c>
    </row>
    <row r="5004" spans="1:6" x14ac:dyDescent="0.35">
      <c r="A5004" s="1">
        <v>33</v>
      </c>
      <c r="B5004" s="1" t="s">
        <v>91</v>
      </c>
      <c r="C5004" s="218">
        <v>44909</v>
      </c>
      <c r="D5004" s="218">
        <v>44908</v>
      </c>
      <c r="E5004" s="1">
        <v>1</v>
      </c>
      <c r="F5004" s="62">
        <v>52.07</v>
      </c>
    </row>
    <row r="5005" spans="1:6" x14ac:dyDescent="0.35">
      <c r="A5005" s="1">
        <v>33</v>
      </c>
      <c r="B5005" s="1" t="s">
        <v>91</v>
      </c>
      <c r="C5005" s="218">
        <v>44909</v>
      </c>
      <c r="D5005" s="218">
        <v>44909</v>
      </c>
      <c r="E5005" s="1">
        <v>8</v>
      </c>
      <c r="F5005" s="62">
        <v>395.45</v>
      </c>
    </row>
    <row r="5006" spans="1:6" x14ac:dyDescent="0.35">
      <c r="A5006" s="1">
        <v>33</v>
      </c>
      <c r="B5006" s="1" t="s">
        <v>91</v>
      </c>
      <c r="C5006" s="218">
        <v>44910</v>
      </c>
      <c r="D5006" s="218">
        <v>44907</v>
      </c>
      <c r="E5006" s="1">
        <v>1</v>
      </c>
      <c r="F5006" s="62">
        <v>46.53</v>
      </c>
    </row>
    <row r="5007" spans="1:6" x14ac:dyDescent="0.35">
      <c r="A5007" s="1">
        <v>33</v>
      </c>
      <c r="B5007" s="1" t="s">
        <v>91</v>
      </c>
      <c r="C5007" s="218">
        <v>44910</v>
      </c>
      <c r="D5007" s="218">
        <v>44908</v>
      </c>
      <c r="E5007" s="1">
        <v>2</v>
      </c>
      <c r="F5007" s="62">
        <v>46.77</v>
      </c>
    </row>
    <row r="5008" spans="1:6" x14ac:dyDescent="0.35">
      <c r="A5008" s="1">
        <v>33</v>
      </c>
      <c r="B5008" s="1" t="s">
        <v>91</v>
      </c>
      <c r="C5008" s="218">
        <v>44910</v>
      </c>
      <c r="D5008" s="218">
        <v>44909</v>
      </c>
      <c r="E5008" s="1">
        <v>3</v>
      </c>
      <c r="F5008" s="62">
        <v>117.96</v>
      </c>
    </row>
    <row r="5009" spans="1:6" x14ac:dyDescent="0.35">
      <c r="A5009" s="1">
        <v>33</v>
      </c>
      <c r="B5009" s="1" t="s">
        <v>91</v>
      </c>
      <c r="C5009" s="218">
        <v>44910</v>
      </c>
      <c r="D5009" s="218">
        <v>44910</v>
      </c>
      <c r="E5009" s="1">
        <v>7</v>
      </c>
      <c r="F5009" s="62">
        <v>316.14999999999998</v>
      </c>
    </row>
    <row r="5010" spans="1:6" x14ac:dyDescent="0.35">
      <c r="A5010" s="1">
        <v>33</v>
      </c>
      <c r="B5010" s="1" t="s">
        <v>91</v>
      </c>
      <c r="C5010" s="218">
        <v>44911</v>
      </c>
      <c r="D5010" s="218">
        <v>44908</v>
      </c>
      <c r="E5010" s="1">
        <v>1</v>
      </c>
      <c r="F5010" s="62">
        <v>23.61</v>
      </c>
    </row>
    <row r="5011" spans="1:6" x14ac:dyDescent="0.35">
      <c r="A5011" s="1">
        <v>33</v>
      </c>
      <c r="B5011" s="1" t="s">
        <v>91</v>
      </c>
      <c r="C5011" s="218">
        <v>44911</v>
      </c>
      <c r="D5011" s="218">
        <v>44909</v>
      </c>
      <c r="E5011" s="1">
        <v>2</v>
      </c>
      <c r="F5011" s="62">
        <v>101.37</v>
      </c>
    </row>
    <row r="5012" spans="1:6" x14ac:dyDescent="0.35">
      <c r="A5012" s="1">
        <v>33</v>
      </c>
      <c r="B5012" s="1" t="s">
        <v>91</v>
      </c>
      <c r="C5012" s="218">
        <v>44911</v>
      </c>
      <c r="D5012" s="218">
        <v>44910</v>
      </c>
      <c r="E5012" s="1">
        <v>1</v>
      </c>
      <c r="F5012" s="62">
        <v>46.78</v>
      </c>
    </row>
    <row r="5013" spans="1:6" x14ac:dyDescent="0.35">
      <c r="A5013" s="1">
        <v>33</v>
      </c>
      <c r="B5013" s="1" t="s">
        <v>91</v>
      </c>
      <c r="C5013" s="218">
        <v>44911</v>
      </c>
      <c r="D5013" s="218">
        <v>44911</v>
      </c>
      <c r="E5013" s="1">
        <v>7</v>
      </c>
      <c r="F5013" s="62">
        <v>255.22</v>
      </c>
    </row>
    <row r="5014" spans="1:6" x14ac:dyDescent="0.35">
      <c r="A5014" s="1">
        <v>33</v>
      </c>
      <c r="B5014" s="1" t="s">
        <v>91</v>
      </c>
      <c r="C5014" s="218">
        <v>44912</v>
      </c>
      <c r="D5014" s="218">
        <v>44911</v>
      </c>
      <c r="E5014" s="1">
        <v>3</v>
      </c>
      <c r="F5014" s="62">
        <v>143.4</v>
      </c>
    </row>
    <row r="5015" spans="1:6" x14ac:dyDescent="0.35">
      <c r="A5015" s="1">
        <v>33</v>
      </c>
      <c r="B5015" s="1" t="s">
        <v>91</v>
      </c>
      <c r="C5015" s="218">
        <v>44912</v>
      </c>
      <c r="D5015" s="218">
        <v>44912</v>
      </c>
      <c r="E5015" s="1">
        <v>10</v>
      </c>
      <c r="F5015" s="62">
        <v>383.51</v>
      </c>
    </row>
    <row r="5016" spans="1:6" x14ac:dyDescent="0.35">
      <c r="A5016" s="1">
        <v>33</v>
      </c>
      <c r="B5016" s="1" t="s">
        <v>91</v>
      </c>
      <c r="C5016" s="218">
        <v>44913</v>
      </c>
      <c r="D5016" s="218">
        <v>44910</v>
      </c>
      <c r="E5016" s="1">
        <v>2</v>
      </c>
      <c r="F5016" s="62">
        <v>73.95</v>
      </c>
    </row>
    <row r="5017" spans="1:6" x14ac:dyDescent="0.35">
      <c r="A5017" s="1">
        <v>33</v>
      </c>
      <c r="B5017" s="1" t="s">
        <v>91</v>
      </c>
      <c r="C5017" s="218">
        <v>44913</v>
      </c>
      <c r="D5017" s="218">
        <v>44911</v>
      </c>
      <c r="E5017" s="1">
        <v>1</v>
      </c>
      <c r="F5017" s="62">
        <v>50.94</v>
      </c>
    </row>
    <row r="5018" spans="1:6" x14ac:dyDescent="0.35">
      <c r="A5018" s="1">
        <v>33</v>
      </c>
      <c r="B5018" s="1" t="s">
        <v>91</v>
      </c>
      <c r="C5018" s="218">
        <v>44913</v>
      </c>
      <c r="D5018" s="218">
        <v>44912</v>
      </c>
      <c r="E5018" s="1">
        <v>2</v>
      </c>
      <c r="F5018" s="62">
        <v>73.86</v>
      </c>
    </row>
    <row r="5019" spans="1:6" x14ac:dyDescent="0.35">
      <c r="A5019" s="1">
        <v>33</v>
      </c>
      <c r="B5019" s="1" t="s">
        <v>91</v>
      </c>
      <c r="C5019" s="218">
        <v>44913</v>
      </c>
      <c r="D5019" s="218">
        <v>44913</v>
      </c>
      <c r="E5019" s="1">
        <v>11</v>
      </c>
      <c r="F5019" s="62">
        <v>536.91999999999996</v>
      </c>
    </row>
    <row r="5020" spans="1:6" x14ac:dyDescent="0.35">
      <c r="A5020" s="1">
        <v>33</v>
      </c>
      <c r="B5020" s="1" t="s">
        <v>91</v>
      </c>
      <c r="C5020" s="218">
        <v>44914</v>
      </c>
      <c r="D5020" s="218">
        <v>44913</v>
      </c>
      <c r="E5020" s="1">
        <v>1</v>
      </c>
      <c r="F5020" s="62">
        <v>54.1</v>
      </c>
    </row>
    <row r="5021" spans="1:6" x14ac:dyDescent="0.35">
      <c r="A5021" s="1">
        <v>33</v>
      </c>
      <c r="B5021" s="1" t="s">
        <v>91</v>
      </c>
      <c r="C5021" s="218">
        <v>44914</v>
      </c>
      <c r="D5021" s="218">
        <v>44914</v>
      </c>
      <c r="E5021" s="1">
        <v>8</v>
      </c>
      <c r="F5021" s="62">
        <v>356.67</v>
      </c>
    </row>
    <row r="5022" spans="1:6" x14ac:dyDescent="0.35">
      <c r="A5022" s="1">
        <v>33</v>
      </c>
      <c r="B5022" s="1" t="s">
        <v>91</v>
      </c>
      <c r="C5022" s="218">
        <v>44915</v>
      </c>
      <c r="D5022" s="218">
        <v>44912</v>
      </c>
      <c r="E5022" s="1">
        <v>2</v>
      </c>
      <c r="F5022" s="62">
        <v>69.59</v>
      </c>
    </row>
    <row r="5023" spans="1:6" x14ac:dyDescent="0.35">
      <c r="A5023" s="1">
        <v>33</v>
      </c>
      <c r="B5023" s="1" t="s">
        <v>91</v>
      </c>
      <c r="C5023" s="218">
        <v>44915</v>
      </c>
      <c r="D5023" s="218">
        <v>44914</v>
      </c>
      <c r="E5023" s="1">
        <v>3</v>
      </c>
      <c r="F5023" s="62">
        <v>118.9</v>
      </c>
    </row>
    <row r="5024" spans="1:6" x14ac:dyDescent="0.35">
      <c r="A5024" s="1">
        <v>33</v>
      </c>
      <c r="B5024" s="1" t="s">
        <v>91</v>
      </c>
      <c r="C5024" s="218">
        <v>44915</v>
      </c>
      <c r="D5024" s="218">
        <v>44915</v>
      </c>
      <c r="E5024" s="1">
        <v>10</v>
      </c>
      <c r="F5024" s="62">
        <v>462.17</v>
      </c>
    </row>
    <row r="5025" spans="1:6" x14ac:dyDescent="0.35">
      <c r="A5025" s="1">
        <v>33</v>
      </c>
      <c r="B5025" s="1" t="s">
        <v>91</v>
      </c>
      <c r="C5025" s="218">
        <v>44916</v>
      </c>
      <c r="D5025" s="218">
        <v>44914</v>
      </c>
      <c r="E5025" s="1">
        <v>1</v>
      </c>
      <c r="F5025" s="62">
        <v>50.89</v>
      </c>
    </row>
    <row r="5026" spans="1:6" x14ac:dyDescent="0.35">
      <c r="A5026" s="1">
        <v>33</v>
      </c>
      <c r="B5026" s="1" t="s">
        <v>91</v>
      </c>
      <c r="C5026" s="218">
        <v>44916</v>
      </c>
      <c r="D5026" s="218">
        <v>44916</v>
      </c>
      <c r="E5026" s="1">
        <v>8</v>
      </c>
      <c r="F5026" s="62">
        <v>387.63</v>
      </c>
    </row>
    <row r="5027" spans="1:6" x14ac:dyDescent="0.35">
      <c r="A5027" s="1">
        <v>33</v>
      </c>
      <c r="B5027" s="1" t="s">
        <v>91</v>
      </c>
      <c r="C5027" s="218">
        <v>44917</v>
      </c>
      <c r="D5027" s="218">
        <v>44915</v>
      </c>
      <c r="E5027" s="1">
        <v>1</v>
      </c>
      <c r="F5027" s="62">
        <v>53.76</v>
      </c>
    </row>
    <row r="5028" spans="1:6" x14ac:dyDescent="0.35">
      <c r="A5028" s="1">
        <v>33</v>
      </c>
      <c r="B5028" s="1" t="s">
        <v>91</v>
      </c>
      <c r="C5028" s="218">
        <v>44917</v>
      </c>
      <c r="D5028" s="218">
        <v>44916</v>
      </c>
      <c r="E5028" s="1">
        <v>2</v>
      </c>
      <c r="F5028" s="62">
        <v>76.03</v>
      </c>
    </row>
    <row r="5029" spans="1:6" x14ac:dyDescent="0.35">
      <c r="A5029" s="1">
        <v>33</v>
      </c>
      <c r="B5029" s="1" t="s">
        <v>91</v>
      </c>
      <c r="C5029" s="218">
        <v>44917</v>
      </c>
      <c r="D5029" s="218">
        <v>44917</v>
      </c>
      <c r="E5029" s="1">
        <v>11</v>
      </c>
      <c r="F5029" s="62">
        <v>459.66</v>
      </c>
    </row>
    <row r="5030" spans="1:6" x14ac:dyDescent="0.35">
      <c r="A5030" s="1">
        <v>33</v>
      </c>
      <c r="B5030" s="1" t="s">
        <v>91</v>
      </c>
      <c r="C5030" s="218">
        <v>44918</v>
      </c>
      <c r="D5030" s="218">
        <v>44915</v>
      </c>
      <c r="E5030" s="1">
        <v>2</v>
      </c>
      <c r="F5030" s="62">
        <v>73.459999999999994</v>
      </c>
    </row>
    <row r="5031" spans="1:6" x14ac:dyDescent="0.35">
      <c r="A5031" s="1">
        <v>33</v>
      </c>
      <c r="B5031" s="1" t="s">
        <v>91</v>
      </c>
      <c r="C5031" s="218">
        <v>44918</v>
      </c>
      <c r="D5031" s="218">
        <v>44916</v>
      </c>
      <c r="E5031" s="1">
        <v>1</v>
      </c>
      <c r="F5031" s="62">
        <v>47.57</v>
      </c>
    </row>
    <row r="5032" spans="1:6" x14ac:dyDescent="0.35">
      <c r="A5032" s="1">
        <v>33</v>
      </c>
      <c r="B5032" s="1" t="s">
        <v>91</v>
      </c>
      <c r="C5032" s="218">
        <v>44918</v>
      </c>
      <c r="D5032" s="218">
        <v>44917</v>
      </c>
      <c r="E5032" s="1">
        <v>4</v>
      </c>
      <c r="F5032" s="62">
        <v>113.5</v>
      </c>
    </row>
    <row r="5033" spans="1:6" x14ac:dyDescent="0.35">
      <c r="A5033" s="1">
        <v>33</v>
      </c>
      <c r="B5033" s="1" t="s">
        <v>91</v>
      </c>
      <c r="C5033" s="218">
        <v>44918</v>
      </c>
      <c r="D5033" s="218">
        <v>44918</v>
      </c>
      <c r="E5033" s="1">
        <v>6</v>
      </c>
      <c r="F5033" s="62">
        <v>304.72000000000003</v>
      </c>
    </row>
    <row r="5034" spans="1:6" x14ac:dyDescent="0.35">
      <c r="A5034" s="1">
        <v>33</v>
      </c>
      <c r="B5034" s="1" t="s">
        <v>91</v>
      </c>
      <c r="C5034" s="218">
        <v>44919</v>
      </c>
      <c r="D5034" s="218">
        <v>44917</v>
      </c>
      <c r="E5034" s="1">
        <v>1</v>
      </c>
      <c r="F5034" s="62">
        <v>21.53</v>
      </c>
    </row>
    <row r="5035" spans="1:6" x14ac:dyDescent="0.35">
      <c r="A5035" s="1">
        <v>33</v>
      </c>
      <c r="B5035" s="1" t="s">
        <v>91</v>
      </c>
      <c r="C5035" s="218">
        <v>44919</v>
      </c>
      <c r="D5035" s="218">
        <v>44918</v>
      </c>
      <c r="E5035" s="1">
        <v>4</v>
      </c>
      <c r="F5035" s="62">
        <v>176.32</v>
      </c>
    </row>
    <row r="5036" spans="1:6" x14ac:dyDescent="0.35">
      <c r="A5036" s="1">
        <v>33</v>
      </c>
      <c r="B5036" s="1" t="s">
        <v>91</v>
      </c>
      <c r="C5036" s="218">
        <v>44919</v>
      </c>
      <c r="D5036" s="218">
        <v>44919</v>
      </c>
      <c r="E5036" s="1">
        <v>10</v>
      </c>
      <c r="F5036" s="62">
        <v>467.67</v>
      </c>
    </row>
    <row r="5037" spans="1:6" x14ac:dyDescent="0.35">
      <c r="A5037" s="1">
        <v>33</v>
      </c>
      <c r="B5037" s="1" t="s">
        <v>91</v>
      </c>
      <c r="C5037" s="218">
        <v>44920</v>
      </c>
      <c r="D5037" s="218">
        <v>44918</v>
      </c>
      <c r="E5037" s="1">
        <v>1</v>
      </c>
      <c r="F5037" s="62">
        <v>50.09</v>
      </c>
    </row>
    <row r="5038" spans="1:6" x14ac:dyDescent="0.35">
      <c r="A5038" s="1">
        <v>33</v>
      </c>
      <c r="B5038" s="1" t="s">
        <v>91</v>
      </c>
      <c r="C5038" s="218">
        <v>44920</v>
      </c>
      <c r="D5038" s="218">
        <v>44919</v>
      </c>
      <c r="E5038" s="1">
        <v>6</v>
      </c>
      <c r="F5038" s="62">
        <v>274.57</v>
      </c>
    </row>
    <row r="5039" spans="1:6" x14ac:dyDescent="0.35">
      <c r="A5039" s="1">
        <v>33</v>
      </c>
      <c r="B5039" s="1" t="s">
        <v>91</v>
      </c>
      <c r="C5039" s="218">
        <v>44920</v>
      </c>
      <c r="D5039" s="218">
        <v>44920</v>
      </c>
      <c r="E5039" s="1">
        <v>7</v>
      </c>
      <c r="F5039" s="62">
        <v>317.93</v>
      </c>
    </row>
    <row r="5040" spans="1:6" x14ac:dyDescent="0.35">
      <c r="A5040" s="1">
        <v>33</v>
      </c>
      <c r="B5040" s="1" t="s">
        <v>91</v>
      </c>
      <c r="C5040" s="218">
        <v>44921</v>
      </c>
      <c r="D5040" s="218">
        <v>44919</v>
      </c>
      <c r="E5040" s="1">
        <v>3</v>
      </c>
      <c r="F5040" s="62">
        <v>97.11</v>
      </c>
    </row>
    <row r="5041" spans="1:6" x14ac:dyDescent="0.35">
      <c r="A5041" s="1">
        <v>33</v>
      </c>
      <c r="B5041" s="1" t="s">
        <v>91</v>
      </c>
      <c r="C5041" s="218">
        <v>44921</v>
      </c>
      <c r="D5041" s="218">
        <v>44920</v>
      </c>
      <c r="E5041" s="1">
        <v>4</v>
      </c>
      <c r="F5041" s="62">
        <v>173.25</v>
      </c>
    </row>
    <row r="5042" spans="1:6" x14ac:dyDescent="0.35">
      <c r="A5042" s="1">
        <v>33</v>
      </c>
      <c r="B5042" s="1" t="s">
        <v>91</v>
      </c>
      <c r="C5042" s="218">
        <v>44921</v>
      </c>
      <c r="D5042" s="218">
        <v>44921</v>
      </c>
      <c r="E5042" s="1">
        <v>8</v>
      </c>
      <c r="F5042" s="62">
        <v>326.8</v>
      </c>
    </row>
    <row r="5043" spans="1:6" x14ac:dyDescent="0.35">
      <c r="A5043" s="1">
        <v>33</v>
      </c>
      <c r="B5043" s="1" t="s">
        <v>91</v>
      </c>
      <c r="C5043" s="218">
        <v>44922</v>
      </c>
      <c r="D5043" s="218">
        <v>44919</v>
      </c>
      <c r="E5043" s="1">
        <v>3</v>
      </c>
      <c r="F5043" s="62">
        <v>131.37</v>
      </c>
    </row>
    <row r="5044" spans="1:6" x14ac:dyDescent="0.35">
      <c r="A5044" s="1">
        <v>33</v>
      </c>
      <c r="B5044" s="1" t="s">
        <v>91</v>
      </c>
      <c r="C5044" s="218">
        <v>44922</v>
      </c>
      <c r="D5044" s="218">
        <v>44921</v>
      </c>
      <c r="E5044" s="1">
        <v>7</v>
      </c>
      <c r="F5044" s="62">
        <v>333.92</v>
      </c>
    </row>
    <row r="5045" spans="1:6" x14ac:dyDescent="0.35">
      <c r="A5045" s="1">
        <v>33</v>
      </c>
      <c r="B5045" s="1" t="s">
        <v>91</v>
      </c>
      <c r="C5045" s="218">
        <v>44922</v>
      </c>
      <c r="D5045" s="218">
        <v>44922</v>
      </c>
      <c r="E5045" s="1">
        <v>10</v>
      </c>
      <c r="F5045" s="62">
        <v>488.81</v>
      </c>
    </row>
    <row r="5046" spans="1:6" x14ac:dyDescent="0.35">
      <c r="A5046" s="1">
        <v>33</v>
      </c>
      <c r="B5046" s="1" t="s">
        <v>91</v>
      </c>
      <c r="C5046" s="218">
        <v>44923</v>
      </c>
      <c r="D5046" s="218">
        <v>44920</v>
      </c>
      <c r="E5046" s="1">
        <v>2</v>
      </c>
      <c r="F5046" s="62">
        <v>102.76</v>
      </c>
    </row>
    <row r="5047" spans="1:6" x14ac:dyDescent="0.35">
      <c r="A5047" s="1">
        <v>33</v>
      </c>
      <c r="B5047" s="1" t="s">
        <v>91</v>
      </c>
      <c r="C5047" s="218">
        <v>44923</v>
      </c>
      <c r="D5047" s="218">
        <v>44921</v>
      </c>
      <c r="E5047" s="1">
        <v>1</v>
      </c>
      <c r="F5047" s="62">
        <v>23.71</v>
      </c>
    </row>
    <row r="5048" spans="1:6" x14ac:dyDescent="0.35">
      <c r="A5048" s="1">
        <v>33</v>
      </c>
      <c r="B5048" s="1" t="s">
        <v>91</v>
      </c>
      <c r="C5048" s="218">
        <v>44923</v>
      </c>
      <c r="D5048" s="218">
        <v>44922</v>
      </c>
      <c r="E5048" s="1">
        <v>2</v>
      </c>
      <c r="F5048" s="62">
        <v>92.12</v>
      </c>
    </row>
    <row r="5049" spans="1:6" x14ac:dyDescent="0.35">
      <c r="A5049" s="1">
        <v>33</v>
      </c>
      <c r="B5049" s="1" t="s">
        <v>91</v>
      </c>
      <c r="C5049" s="218">
        <v>44923</v>
      </c>
      <c r="D5049" s="218">
        <v>44923</v>
      </c>
      <c r="E5049" s="1">
        <v>7</v>
      </c>
      <c r="F5049" s="62">
        <v>328.88</v>
      </c>
    </row>
    <row r="5050" spans="1:6" x14ac:dyDescent="0.35">
      <c r="A5050" s="1">
        <v>33</v>
      </c>
      <c r="B5050" s="1" t="s">
        <v>91</v>
      </c>
      <c r="C5050" s="218">
        <v>44924</v>
      </c>
      <c r="D5050" s="218">
        <v>44921</v>
      </c>
      <c r="E5050" s="1">
        <v>1</v>
      </c>
      <c r="F5050" s="62">
        <v>49.95</v>
      </c>
    </row>
    <row r="5051" spans="1:6" x14ac:dyDescent="0.35">
      <c r="A5051" s="1">
        <v>33</v>
      </c>
      <c r="B5051" s="1" t="s">
        <v>91</v>
      </c>
      <c r="C5051" s="218">
        <v>44924</v>
      </c>
      <c r="D5051" s="218">
        <v>44922</v>
      </c>
      <c r="E5051" s="1">
        <v>1</v>
      </c>
      <c r="F5051" s="62">
        <v>21.68</v>
      </c>
    </row>
    <row r="5052" spans="1:6" x14ac:dyDescent="0.35">
      <c r="A5052" s="1">
        <v>33</v>
      </c>
      <c r="B5052" s="1" t="s">
        <v>91</v>
      </c>
      <c r="C5052" s="218">
        <v>44924</v>
      </c>
      <c r="D5052" s="218">
        <v>44923</v>
      </c>
      <c r="E5052" s="1">
        <v>6</v>
      </c>
      <c r="F5052" s="62">
        <v>279.33</v>
      </c>
    </row>
    <row r="5053" spans="1:6" x14ac:dyDescent="0.35">
      <c r="A5053" s="1">
        <v>33</v>
      </c>
      <c r="B5053" s="1" t="s">
        <v>91</v>
      </c>
      <c r="C5053" s="218">
        <v>44924</v>
      </c>
      <c r="D5053" s="218">
        <v>44924</v>
      </c>
      <c r="E5053" s="1">
        <v>9</v>
      </c>
      <c r="F5053" s="62">
        <v>379.22</v>
      </c>
    </row>
    <row r="5054" spans="1:6" x14ac:dyDescent="0.35">
      <c r="A5054" s="1">
        <v>33</v>
      </c>
      <c r="B5054" s="1" t="s">
        <v>91</v>
      </c>
      <c r="C5054" s="218">
        <v>44925</v>
      </c>
      <c r="D5054" s="218">
        <v>44923</v>
      </c>
      <c r="E5054" s="1">
        <v>2</v>
      </c>
      <c r="F5054" s="62">
        <v>103.85</v>
      </c>
    </row>
    <row r="5055" spans="1:6" x14ac:dyDescent="0.35">
      <c r="A5055" s="1">
        <v>33</v>
      </c>
      <c r="B5055" s="1" t="s">
        <v>91</v>
      </c>
      <c r="C5055" s="218">
        <v>44925</v>
      </c>
      <c r="D5055" s="218">
        <v>44925</v>
      </c>
      <c r="E5055" s="1">
        <v>8</v>
      </c>
      <c r="F5055" s="62">
        <v>390.75</v>
      </c>
    </row>
    <row r="5056" spans="1:6" x14ac:dyDescent="0.35">
      <c r="A5056" s="1">
        <v>33</v>
      </c>
      <c r="B5056" s="1" t="s">
        <v>91</v>
      </c>
      <c r="C5056" s="218">
        <v>44928</v>
      </c>
      <c r="D5056" s="218">
        <v>44924</v>
      </c>
      <c r="E5056" s="1">
        <v>1</v>
      </c>
      <c r="F5056" s="62">
        <v>54.2</v>
      </c>
    </row>
    <row r="5057" spans="1:6" x14ac:dyDescent="0.35">
      <c r="A5057" s="1">
        <v>33</v>
      </c>
      <c r="B5057" s="1" t="s">
        <v>91</v>
      </c>
      <c r="C5057" s="218">
        <v>44928</v>
      </c>
      <c r="D5057" s="218">
        <v>44925</v>
      </c>
      <c r="E5057" s="1">
        <v>2</v>
      </c>
      <c r="F5057" s="62">
        <v>42.32</v>
      </c>
    </row>
    <row r="5058" spans="1:6" x14ac:dyDescent="0.35">
      <c r="A5058" s="1">
        <v>33</v>
      </c>
      <c r="B5058" s="1" t="s">
        <v>91</v>
      </c>
      <c r="C5058" s="218">
        <v>44928</v>
      </c>
      <c r="D5058" s="218">
        <v>44926</v>
      </c>
      <c r="E5058" s="1">
        <v>10</v>
      </c>
      <c r="F5058" s="62">
        <v>511.18</v>
      </c>
    </row>
    <row r="5059" spans="1:6" x14ac:dyDescent="0.35">
      <c r="A5059" s="1">
        <v>33</v>
      </c>
      <c r="B5059" s="1" t="s">
        <v>91</v>
      </c>
      <c r="C5059" s="218">
        <v>44928</v>
      </c>
      <c r="D5059" s="218">
        <v>44927</v>
      </c>
      <c r="E5059" s="1">
        <v>4</v>
      </c>
      <c r="F5059" s="62">
        <v>144.47999999999999</v>
      </c>
    </row>
    <row r="5060" spans="1:6" x14ac:dyDescent="0.35">
      <c r="A5060" s="1">
        <v>33</v>
      </c>
      <c r="B5060" s="1" t="s">
        <v>91</v>
      </c>
      <c r="C5060" s="218">
        <v>44928</v>
      </c>
      <c r="D5060" s="218">
        <v>44928</v>
      </c>
      <c r="E5060" s="1">
        <v>1</v>
      </c>
      <c r="F5060" s="62">
        <v>23.71</v>
      </c>
    </row>
    <row r="5061" spans="1:6" x14ac:dyDescent="0.35">
      <c r="A5061" s="1">
        <v>33</v>
      </c>
      <c r="B5061" s="1" t="s">
        <v>91</v>
      </c>
      <c r="C5061" s="218">
        <v>44929</v>
      </c>
      <c r="D5061" s="218">
        <v>44926</v>
      </c>
      <c r="E5061" s="1">
        <v>2</v>
      </c>
      <c r="F5061" s="62">
        <v>73.16</v>
      </c>
    </row>
    <row r="5062" spans="1:6" x14ac:dyDescent="0.35">
      <c r="A5062" s="1">
        <v>33</v>
      </c>
      <c r="B5062" s="1" t="s">
        <v>91</v>
      </c>
      <c r="C5062" s="218">
        <v>44929</v>
      </c>
      <c r="D5062" s="218">
        <v>44927</v>
      </c>
      <c r="E5062" s="1">
        <v>3</v>
      </c>
      <c r="F5062" s="62">
        <v>156.81</v>
      </c>
    </row>
    <row r="5063" spans="1:6" x14ac:dyDescent="0.35">
      <c r="A5063" s="1">
        <v>33</v>
      </c>
      <c r="B5063" s="1" t="s">
        <v>91</v>
      </c>
      <c r="C5063" s="218">
        <v>44929</v>
      </c>
      <c r="D5063" s="218">
        <v>44928</v>
      </c>
      <c r="E5063" s="1">
        <v>1</v>
      </c>
      <c r="F5063" s="62">
        <v>49.5</v>
      </c>
    </row>
    <row r="5064" spans="1:6" x14ac:dyDescent="0.35">
      <c r="A5064" s="1">
        <v>33</v>
      </c>
      <c r="B5064" s="1" t="s">
        <v>91</v>
      </c>
      <c r="C5064" s="218">
        <v>44929</v>
      </c>
      <c r="D5064" s="218">
        <v>44929</v>
      </c>
      <c r="E5064" s="1">
        <v>5</v>
      </c>
      <c r="F5064" s="62">
        <v>190.73</v>
      </c>
    </row>
    <row r="5065" spans="1:6" x14ac:dyDescent="0.35">
      <c r="A5065" s="1">
        <v>33</v>
      </c>
      <c r="B5065" s="1" t="s">
        <v>91</v>
      </c>
      <c r="C5065" s="218">
        <v>44930</v>
      </c>
      <c r="D5065" s="218">
        <v>44927</v>
      </c>
      <c r="E5065" s="1">
        <v>2</v>
      </c>
      <c r="F5065" s="62">
        <v>93.01</v>
      </c>
    </row>
    <row r="5066" spans="1:6" x14ac:dyDescent="0.35">
      <c r="A5066" s="1">
        <v>33</v>
      </c>
      <c r="B5066" s="1" t="s">
        <v>91</v>
      </c>
      <c r="C5066" s="218">
        <v>44930</v>
      </c>
      <c r="D5066" s="218">
        <v>44928</v>
      </c>
      <c r="E5066" s="1">
        <v>1</v>
      </c>
      <c r="F5066" s="62">
        <v>46.53</v>
      </c>
    </row>
    <row r="5067" spans="1:6" x14ac:dyDescent="0.35">
      <c r="A5067" s="1">
        <v>33</v>
      </c>
      <c r="B5067" s="1" t="s">
        <v>91</v>
      </c>
      <c r="C5067" s="218">
        <v>44930</v>
      </c>
      <c r="D5067" s="218">
        <v>44929</v>
      </c>
      <c r="E5067" s="1">
        <v>8</v>
      </c>
      <c r="F5067" s="62">
        <v>319.45999999999998</v>
      </c>
    </row>
    <row r="5068" spans="1:6" x14ac:dyDescent="0.35">
      <c r="A5068" s="1">
        <v>33</v>
      </c>
      <c r="B5068" s="1" t="s">
        <v>91</v>
      </c>
      <c r="C5068" s="218">
        <v>44930</v>
      </c>
      <c r="D5068" s="218">
        <v>44930</v>
      </c>
      <c r="E5068" s="1">
        <v>7</v>
      </c>
      <c r="F5068" s="62">
        <v>278.02999999999997</v>
      </c>
    </row>
    <row r="5069" spans="1:6" x14ac:dyDescent="0.35">
      <c r="A5069" s="1">
        <v>33</v>
      </c>
      <c r="B5069" s="1" t="s">
        <v>91</v>
      </c>
      <c r="C5069" s="218">
        <v>44931</v>
      </c>
      <c r="D5069" s="218">
        <v>44928</v>
      </c>
      <c r="E5069" s="1">
        <v>1</v>
      </c>
      <c r="F5069" s="62">
        <v>52.22</v>
      </c>
    </row>
    <row r="5070" spans="1:6" x14ac:dyDescent="0.35">
      <c r="A5070" s="1">
        <v>33</v>
      </c>
      <c r="B5070" s="1" t="s">
        <v>91</v>
      </c>
      <c r="C5070" s="218">
        <v>44931</v>
      </c>
      <c r="D5070" s="218">
        <v>44929</v>
      </c>
      <c r="E5070" s="1">
        <v>1</v>
      </c>
      <c r="F5070" s="62">
        <v>23.71</v>
      </c>
    </row>
    <row r="5071" spans="1:6" x14ac:dyDescent="0.35">
      <c r="A5071" s="1">
        <v>33</v>
      </c>
      <c r="B5071" s="1" t="s">
        <v>91</v>
      </c>
      <c r="C5071" s="218">
        <v>44931</v>
      </c>
      <c r="D5071" s="218">
        <v>44930</v>
      </c>
      <c r="E5071" s="1">
        <v>1</v>
      </c>
      <c r="F5071" s="62">
        <v>54.3</v>
      </c>
    </row>
    <row r="5072" spans="1:6" x14ac:dyDescent="0.35">
      <c r="A5072" s="1">
        <v>33</v>
      </c>
      <c r="B5072" s="1" t="s">
        <v>91</v>
      </c>
      <c r="C5072" s="218">
        <v>44931</v>
      </c>
      <c r="D5072" s="218">
        <v>44931</v>
      </c>
      <c r="E5072" s="1">
        <v>7</v>
      </c>
      <c r="F5072" s="62">
        <v>371.24</v>
      </c>
    </row>
    <row r="5073" spans="1:6" x14ac:dyDescent="0.35">
      <c r="A5073" s="1">
        <v>33</v>
      </c>
      <c r="B5073" s="1" t="s">
        <v>91</v>
      </c>
      <c r="C5073" s="218">
        <v>44932</v>
      </c>
      <c r="D5073" s="218">
        <v>44929</v>
      </c>
      <c r="E5073" s="1">
        <v>5</v>
      </c>
      <c r="F5073" s="62">
        <v>139.93</v>
      </c>
    </row>
    <row r="5074" spans="1:6" x14ac:dyDescent="0.35">
      <c r="A5074" s="1">
        <v>33</v>
      </c>
      <c r="B5074" s="1" t="s">
        <v>91</v>
      </c>
      <c r="C5074" s="218">
        <v>44932</v>
      </c>
      <c r="D5074" s="218">
        <v>44930</v>
      </c>
      <c r="E5074" s="1">
        <v>4</v>
      </c>
      <c r="F5074" s="62">
        <v>153.19</v>
      </c>
    </row>
    <row r="5075" spans="1:6" x14ac:dyDescent="0.35">
      <c r="A5075" s="1">
        <v>33</v>
      </c>
      <c r="B5075" s="1" t="s">
        <v>91</v>
      </c>
      <c r="C5075" s="218">
        <v>44932</v>
      </c>
      <c r="D5075" s="218">
        <v>44931</v>
      </c>
      <c r="E5075" s="1">
        <v>4</v>
      </c>
      <c r="F5075" s="62">
        <v>145.87</v>
      </c>
    </row>
    <row r="5076" spans="1:6" x14ac:dyDescent="0.35">
      <c r="A5076" s="1">
        <v>33</v>
      </c>
      <c r="B5076" s="1" t="s">
        <v>91</v>
      </c>
      <c r="C5076" s="218">
        <v>44932</v>
      </c>
      <c r="D5076" s="218">
        <v>44932</v>
      </c>
      <c r="E5076" s="1">
        <v>7</v>
      </c>
      <c r="F5076" s="62">
        <v>299.36</v>
      </c>
    </row>
    <row r="5077" spans="1:6" x14ac:dyDescent="0.35">
      <c r="A5077" s="1">
        <v>33</v>
      </c>
      <c r="B5077" s="1" t="s">
        <v>91</v>
      </c>
      <c r="C5077" s="218">
        <v>44933</v>
      </c>
      <c r="D5077" s="218">
        <v>44930</v>
      </c>
      <c r="E5077" s="1">
        <v>3</v>
      </c>
      <c r="F5077" s="62">
        <v>97.07</v>
      </c>
    </row>
    <row r="5078" spans="1:6" x14ac:dyDescent="0.35">
      <c r="A5078" s="1">
        <v>33</v>
      </c>
      <c r="B5078" s="1" t="s">
        <v>91</v>
      </c>
      <c r="C5078" s="218">
        <v>44933</v>
      </c>
      <c r="D5078" s="218">
        <v>44931</v>
      </c>
      <c r="E5078" s="1">
        <v>5</v>
      </c>
      <c r="F5078" s="62">
        <v>236.91</v>
      </c>
    </row>
    <row r="5079" spans="1:6" x14ac:dyDescent="0.35">
      <c r="A5079" s="1">
        <v>33</v>
      </c>
      <c r="B5079" s="1" t="s">
        <v>91</v>
      </c>
      <c r="C5079" s="218">
        <v>44933</v>
      </c>
      <c r="D5079" s="218">
        <v>44932</v>
      </c>
      <c r="E5079" s="1">
        <v>2</v>
      </c>
      <c r="F5079" s="62">
        <v>105.29</v>
      </c>
    </row>
    <row r="5080" spans="1:6" x14ac:dyDescent="0.35">
      <c r="A5080" s="1">
        <v>33</v>
      </c>
      <c r="B5080" s="1" t="s">
        <v>91</v>
      </c>
      <c r="C5080" s="218">
        <v>44933</v>
      </c>
      <c r="D5080" s="218">
        <v>44933</v>
      </c>
      <c r="E5080" s="1">
        <v>6</v>
      </c>
      <c r="F5080" s="62">
        <v>310.26</v>
      </c>
    </row>
    <row r="5081" spans="1:6" x14ac:dyDescent="0.35">
      <c r="A5081" s="1">
        <v>33</v>
      </c>
      <c r="B5081" s="1" t="s">
        <v>91</v>
      </c>
      <c r="C5081" s="218">
        <v>44934</v>
      </c>
      <c r="D5081" s="218">
        <v>44931</v>
      </c>
      <c r="E5081" s="1">
        <v>1</v>
      </c>
      <c r="F5081" s="62">
        <v>49.6</v>
      </c>
    </row>
    <row r="5082" spans="1:6" x14ac:dyDescent="0.35">
      <c r="A5082" s="1">
        <v>33</v>
      </c>
      <c r="B5082" s="1" t="s">
        <v>91</v>
      </c>
      <c r="C5082" s="218">
        <v>44934</v>
      </c>
      <c r="D5082" s="218">
        <v>44932</v>
      </c>
      <c r="E5082" s="1">
        <v>3</v>
      </c>
      <c r="F5082" s="62">
        <v>122.76</v>
      </c>
    </row>
    <row r="5083" spans="1:6" x14ac:dyDescent="0.35">
      <c r="A5083" s="1">
        <v>33</v>
      </c>
      <c r="B5083" s="1" t="s">
        <v>91</v>
      </c>
      <c r="C5083" s="218">
        <v>44934</v>
      </c>
      <c r="D5083" s="218">
        <v>44933</v>
      </c>
      <c r="E5083" s="1">
        <v>3</v>
      </c>
      <c r="F5083" s="62">
        <v>126.42</v>
      </c>
    </row>
    <row r="5084" spans="1:6" x14ac:dyDescent="0.35">
      <c r="A5084" s="1">
        <v>33</v>
      </c>
      <c r="B5084" s="1" t="s">
        <v>91</v>
      </c>
      <c r="C5084" s="218">
        <v>44934</v>
      </c>
      <c r="D5084" s="218">
        <v>44934</v>
      </c>
      <c r="E5084" s="1">
        <v>7</v>
      </c>
      <c r="F5084" s="62">
        <v>324.33</v>
      </c>
    </row>
    <row r="5085" spans="1:6" x14ac:dyDescent="0.35">
      <c r="A5085" s="1">
        <v>33</v>
      </c>
      <c r="B5085" s="1" t="s">
        <v>91</v>
      </c>
      <c r="C5085" s="218">
        <v>44935</v>
      </c>
      <c r="D5085" s="218">
        <v>44932</v>
      </c>
      <c r="E5085" s="1">
        <v>3</v>
      </c>
      <c r="F5085" s="62">
        <v>96.53</v>
      </c>
    </row>
    <row r="5086" spans="1:6" x14ac:dyDescent="0.35">
      <c r="A5086" s="1">
        <v>33</v>
      </c>
      <c r="B5086" s="1" t="s">
        <v>91</v>
      </c>
      <c r="C5086" s="218">
        <v>44935</v>
      </c>
      <c r="D5086" s="218">
        <v>44933</v>
      </c>
      <c r="E5086" s="1">
        <v>3</v>
      </c>
      <c r="F5086" s="62">
        <v>126.86</v>
      </c>
    </row>
    <row r="5087" spans="1:6" x14ac:dyDescent="0.35">
      <c r="A5087" s="1">
        <v>33</v>
      </c>
      <c r="B5087" s="1" t="s">
        <v>91</v>
      </c>
      <c r="C5087" s="218">
        <v>44935</v>
      </c>
      <c r="D5087" s="218">
        <v>44934</v>
      </c>
      <c r="E5087" s="1">
        <v>3</v>
      </c>
      <c r="F5087" s="62">
        <v>146.02000000000001</v>
      </c>
    </row>
    <row r="5088" spans="1:6" x14ac:dyDescent="0.35">
      <c r="A5088" s="1">
        <v>33</v>
      </c>
      <c r="B5088" s="1" t="s">
        <v>91</v>
      </c>
      <c r="C5088" s="218">
        <v>44935</v>
      </c>
      <c r="D5088" s="218">
        <v>44935</v>
      </c>
      <c r="E5088" s="1">
        <v>3</v>
      </c>
      <c r="F5088" s="62">
        <v>114.6</v>
      </c>
    </row>
    <row r="5089" spans="1:6" x14ac:dyDescent="0.35">
      <c r="A5089" s="1">
        <v>33</v>
      </c>
      <c r="B5089" s="1" t="s">
        <v>91</v>
      </c>
      <c r="C5089" s="218">
        <v>44937</v>
      </c>
      <c r="D5089" s="218">
        <v>44934</v>
      </c>
      <c r="E5089" s="1">
        <v>3</v>
      </c>
      <c r="F5089" s="62">
        <v>124.44</v>
      </c>
    </row>
    <row r="5090" spans="1:6" x14ac:dyDescent="0.35">
      <c r="A5090" s="1">
        <v>33</v>
      </c>
      <c r="B5090" s="1" t="s">
        <v>91</v>
      </c>
      <c r="C5090" s="218">
        <v>44937</v>
      </c>
      <c r="D5090" s="218">
        <v>44935</v>
      </c>
      <c r="E5090" s="1">
        <v>8</v>
      </c>
      <c r="F5090" s="62">
        <v>343.82</v>
      </c>
    </row>
    <row r="5091" spans="1:6" x14ac:dyDescent="0.35">
      <c r="A5091" s="1">
        <v>33</v>
      </c>
      <c r="B5091" s="1" t="s">
        <v>91</v>
      </c>
      <c r="C5091" s="218">
        <v>44937</v>
      </c>
      <c r="D5091" s="218">
        <v>44936</v>
      </c>
      <c r="E5091" s="1">
        <v>4</v>
      </c>
      <c r="F5091" s="62">
        <v>199.08</v>
      </c>
    </row>
    <row r="5092" spans="1:6" x14ac:dyDescent="0.35">
      <c r="A5092" s="1">
        <v>33</v>
      </c>
      <c r="B5092" s="1" t="s">
        <v>91</v>
      </c>
      <c r="C5092" s="218">
        <v>44937</v>
      </c>
      <c r="D5092" s="218">
        <v>44937</v>
      </c>
      <c r="E5092" s="1">
        <v>6</v>
      </c>
      <c r="F5092" s="62">
        <v>278.94</v>
      </c>
    </row>
    <row r="5093" spans="1:6" x14ac:dyDescent="0.35">
      <c r="A5093" s="1">
        <v>33</v>
      </c>
      <c r="B5093" s="1" t="s">
        <v>91</v>
      </c>
      <c r="C5093" s="218">
        <v>44938</v>
      </c>
      <c r="D5093" s="218">
        <v>44935</v>
      </c>
      <c r="E5093" s="1">
        <v>1</v>
      </c>
      <c r="F5093" s="62">
        <v>49.3</v>
      </c>
    </row>
    <row r="5094" spans="1:6" x14ac:dyDescent="0.35">
      <c r="A5094" s="1">
        <v>33</v>
      </c>
      <c r="B5094" s="1" t="s">
        <v>91</v>
      </c>
      <c r="C5094" s="218">
        <v>44938</v>
      </c>
      <c r="D5094" s="218">
        <v>44936</v>
      </c>
      <c r="E5094" s="1">
        <v>6</v>
      </c>
      <c r="F5094" s="62">
        <v>280.86</v>
      </c>
    </row>
    <row r="5095" spans="1:6" x14ac:dyDescent="0.35">
      <c r="A5095" s="1">
        <v>33</v>
      </c>
      <c r="B5095" s="1" t="s">
        <v>91</v>
      </c>
      <c r="C5095" s="218">
        <v>44938</v>
      </c>
      <c r="D5095" s="218">
        <v>44937</v>
      </c>
      <c r="E5095" s="1">
        <v>8</v>
      </c>
      <c r="F5095" s="62">
        <v>313.97000000000003</v>
      </c>
    </row>
    <row r="5096" spans="1:6" x14ac:dyDescent="0.35">
      <c r="A5096" s="1">
        <v>33</v>
      </c>
      <c r="B5096" s="1" t="s">
        <v>91</v>
      </c>
      <c r="C5096" s="218">
        <v>44938</v>
      </c>
      <c r="D5096" s="218">
        <v>44938</v>
      </c>
      <c r="E5096" s="1">
        <v>9</v>
      </c>
      <c r="F5096" s="62">
        <v>350.56</v>
      </c>
    </row>
    <row r="5097" spans="1:6" x14ac:dyDescent="0.35">
      <c r="A5097" s="1">
        <v>33</v>
      </c>
      <c r="B5097" s="1" t="s">
        <v>91</v>
      </c>
      <c r="C5097" s="218">
        <v>44939</v>
      </c>
      <c r="D5097" s="218">
        <v>44936</v>
      </c>
      <c r="E5097" s="1">
        <v>2</v>
      </c>
      <c r="F5097" s="62">
        <v>106.77</v>
      </c>
    </row>
    <row r="5098" spans="1:6" x14ac:dyDescent="0.35">
      <c r="A5098" s="1">
        <v>33</v>
      </c>
      <c r="B5098" s="1" t="s">
        <v>91</v>
      </c>
      <c r="C5098" s="218">
        <v>44939</v>
      </c>
      <c r="D5098" s="218">
        <v>44937</v>
      </c>
      <c r="E5098" s="1">
        <v>4</v>
      </c>
      <c r="F5098" s="62">
        <v>203.09</v>
      </c>
    </row>
    <row r="5099" spans="1:6" x14ac:dyDescent="0.35">
      <c r="A5099" s="1">
        <v>33</v>
      </c>
      <c r="B5099" s="1" t="s">
        <v>91</v>
      </c>
      <c r="C5099" s="218">
        <v>44939</v>
      </c>
      <c r="D5099" s="218">
        <v>44938</v>
      </c>
      <c r="E5099" s="1">
        <v>3</v>
      </c>
      <c r="F5099" s="62">
        <v>123.2</v>
      </c>
    </row>
    <row r="5100" spans="1:6" x14ac:dyDescent="0.35">
      <c r="A5100" s="1">
        <v>33</v>
      </c>
      <c r="B5100" s="1" t="s">
        <v>91</v>
      </c>
      <c r="C5100" s="218">
        <v>44939</v>
      </c>
      <c r="D5100" s="218">
        <v>44939</v>
      </c>
      <c r="E5100" s="1">
        <v>8</v>
      </c>
      <c r="F5100" s="62">
        <v>383.72</v>
      </c>
    </row>
    <row r="5101" spans="1:6" x14ac:dyDescent="0.35">
      <c r="A5101" s="1">
        <v>33</v>
      </c>
      <c r="B5101" s="1" t="s">
        <v>91</v>
      </c>
      <c r="C5101" s="218">
        <v>44940</v>
      </c>
      <c r="D5101" s="218">
        <v>44938</v>
      </c>
      <c r="E5101" s="1">
        <v>3</v>
      </c>
      <c r="F5101" s="62">
        <v>155.47999999999999</v>
      </c>
    </row>
    <row r="5102" spans="1:6" x14ac:dyDescent="0.35">
      <c r="A5102" s="1">
        <v>33</v>
      </c>
      <c r="B5102" s="1" t="s">
        <v>91</v>
      </c>
      <c r="C5102" s="218">
        <v>44940</v>
      </c>
      <c r="D5102" s="218">
        <v>44939</v>
      </c>
      <c r="E5102" s="1">
        <v>5</v>
      </c>
      <c r="F5102" s="62">
        <v>207.5</v>
      </c>
    </row>
    <row r="5103" spans="1:6" x14ac:dyDescent="0.35">
      <c r="A5103" s="1">
        <v>33</v>
      </c>
      <c r="B5103" s="1" t="s">
        <v>91</v>
      </c>
      <c r="C5103" s="218">
        <v>44940</v>
      </c>
      <c r="D5103" s="218">
        <v>44940</v>
      </c>
      <c r="E5103" s="1">
        <v>8</v>
      </c>
      <c r="F5103" s="62">
        <v>393.77</v>
      </c>
    </row>
    <row r="5104" spans="1:6" x14ac:dyDescent="0.35">
      <c r="A5104" s="1">
        <v>33</v>
      </c>
      <c r="B5104" s="1" t="s">
        <v>91</v>
      </c>
      <c r="C5104" s="218">
        <v>44941</v>
      </c>
      <c r="D5104" s="218">
        <v>44939</v>
      </c>
      <c r="E5104" s="1">
        <v>1</v>
      </c>
      <c r="F5104" s="62">
        <v>22.62</v>
      </c>
    </row>
    <row r="5105" spans="1:6" x14ac:dyDescent="0.35">
      <c r="A5105" s="1">
        <v>33</v>
      </c>
      <c r="B5105" s="1" t="s">
        <v>91</v>
      </c>
      <c r="C5105" s="218">
        <v>44941</v>
      </c>
      <c r="D5105" s="218">
        <v>44940</v>
      </c>
      <c r="E5105" s="1">
        <v>2</v>
      </c>
      <c r="F5105" s="62">
        <v>75.930000000000007</v>
      </c>
    </row>
    <row r="5106" spans="1:6" x14ac:dyDescent="0.35">
      <c r="A5106" s="1">
        <v>33</v>
      </c>
      <c r="B5106" s="1" t="s">
        <v>91</v>
      </c>
      <c r="C5106" s="218">
        <v>44941</v>
      </c>
      <c r="D5106" s="218">
        <v>44941</v>
      </c>
      <c r="E5106" s="1">
        <v>9</v>
      </c>
      <c r="F5106" s="62">
        <v>382.43</v>
      </c>
    </row>
    <row r="5107" spans="1:6" x14ac:dyDescent="0.35">
      <c r="A5107" s="1">
        <v>33</v>
      </c>
      <c r="B5107" s="1" t="s">
        <v>91</v>
      </c>
      <c r="C5107" s="218">
        <v>44942</v>
      </c>
      <c r="D5107" s="218">
        <v>44940</v>
      </c>
      <c r="E5107" s="1">
        <v>1</v>
      </c>
      <c r="F5107" s="62">
        <v>23.71</v>
      </c>
    </row>
    <row r="5108" spans="1:6" x14ac:dyDescent="0.35">
      <c r="A5108" s="1">
        <v>33</v>
      </c>
      <c r="B5108" s="1" t="s">
        <v>91</v>
      </c>
      <c r="C5108" s="218">
        <v>44942</v>
      </c>
      <c r="D5108" s="218">
        <v>44941</v>
      </c>
      <c r="E5108" s="1">
        <v>3</v>
      </c>
      <c r="F5108" s="62">
        <v>162.66</v>
      </c>
    </row>
    <row r="5109" spans="1:6" x14ac:dyDescent="0.35">
      <c r="A5109" s="1">
        <v>33</v>
      </c>
      <c r="B5109" s="1" t="s">
        <v>91</v>
      </c>
      <c r="C5109" s="218">
        <v>44942</v>
      </c>
      <c r="D5109" s="218">
        <v>44942</v>
      </c>
      <c r="E5109" s="1">
        <v>9</v>
      </c>
      <c r="F5109" s="62">
        <v>449.07</v>
      </c>
    </row>
    <row r="5110" spans="1:6" x14ac:dyDescent="0.35">
      <c r="A5110" s="1">
        <v>33</v>
      </c>
      <c r="B5110" s="1" t="s">
        <v>91</v>
      </c>
      <c r="C5110" s="218">
        <v>44943</v>
      </c>
      <c r="D5110" s="218">
        <v>44940</v>
      </c>
      <c r="E5110" s="1">
        <v>2</v>
      </c>
      <c r="F5110" s="62">
        <v>102.47</v>
      </c>
    </row>
    <row r="5111" spans="1:6" x14ac:dyDescent="0.35">
      <c r="A5111" s="1">
        <v>33</v>
      </c>
      <c r="B5111" s="1" t="s">
        <v>91</v>
      </c>
      <c r="C5111" s="218">
        <v>44943</v>
      </c>
      <c r="D5111" s="218">
        <v>44941</v>
      </c>
      <c r="E5111" s="1">
        <v>1</v>
      </c>
      <c r="F5111" s="62">
        <v>45.05</v>
      </c>
    </row>
    <row r="5112" spans="1:6" x14ac:dyDescent="0.35">
      <c r="A5112" s="1">
        <v>33</v>
      </c>
      <c r="B5112" s="1" t="s">
        <v>91</v>
      </c>
      <c r="C5112" s="218">
        <v>44943</v>
      </c>
      <c r="D5112" s="218">
        <v>44942</v>
      </c>
      <c r="E5112" s="1">
        <v>4</v>
      </c>
      <c r="F5112" s="62">
        <v>203.65</v>
      </c>
    </row>
    <row r="5113" spans="1:6" x14ac:dyDescent="0.35">
      <c r="A5113" s="1">
        <v>33</v>
      </c>
      <c r="B5113" s="1" t="s">
        <v>91</v>
      </c>
      <c r="C5113" s="218">
        <v>44943</v>
      </c>
      <c r="D5113" s="218">
        <v>44943</v>
      </c>
      <c r="E5113" s="1">
        <v>9</v>
      </c>
      <c r="F5113" s="62">
        <v>410.45</v>
      </c>
    </row>
    <row r="5114" spans="1:6" x14ac:dyDescent="0.35">
      <c r="A5114" s="1">
        <v>33</v>
      </c>
      <c r="B5114" s="1" t="s">
        <v>91</v>
      </c>
      <c r="C5114" s="218">
        <v>44944</v>
      </c>
      <c r="D5114" s="218">
        <v>44942</v>
      </c>
      <c r="E5114" s="1">
        <v>2</v>
      </c>
      <c r="F5114" s="62">
        <v>73.7</v>
      </c>
    </row>
    <row r="5115" spans="1:6" x14ac:dyDescent="0.35">
      <c r="A5115" s="1">
        <v>33</v>
      </c>
      <c r="B5115" s="1" t="s">
        <v>91</v>
      </c>
      <c r="C5115" s="218">
        <v>44944</v>
      </c>
      <c r="D5115" s="218">
        <v>44943</v>
      </c>
      <c r="E5115" s="1">
        <v>4</v>
      </c>
      <c r="F5115" s="62">
        <v>192.02</v>
      </c>
    </row>
    <row r="5116" spans="1:6" x14ac:dyDescent="0.35">
      <c r="A5116" s="1">
        <v>33</v>
      </c>
      <c r="B5116" s="1" t="s">
        <v>91</v>
      </c>
      <c r="C5116" s="218">
        <v>44944</v>
      </c>
      <c r="D5116" s="218">
        <v>44944</v>
      </c>
      <c r="E5116" s="1">
        <v>10</v>
      </c>
      <c r="F5116" s="62">
        <v>397.52</v>
      </c>
    </row>
    <row r="5117" spans="1:6" x14ac:dyDescent="0.35">
      <c r="A5117" s="1">
        <v>33</v>
      </c>
      <c r="B5117" s="1" t="s">
        <v>91</v>
      </c>
      <c r="C5117" s="218">
        <v>44945</v>
      </c>
      <c r="D5117" s="218">
        <v>44943</v>
      </c>
      <c r="E5117" s="1">
        <v>2</v>
      </c>
      <c r="F5117" s="62">
        <v>97.76</v>
      </c>
    </row>
    <row r="5118" spans="1:6" x14ac:dyDescent="0.35">
      <c r="A5118" s="1">
        <v>33</v>
      </c>
      <c r="B5118" s="1" t="s">
        <v>91</v>
      </c>
      <c r="C5118" s="218">
        <v>44945</v>
      </c>
      <c r="D5118" s="218">
        <v>44944</v>
      </c>
      <c r="E5118" s="1">
        <v>2</v>
      </c>
      <c r="F5118" s="62">
        <v>107.36</v>
      </c>
    </row>
    <row r="5119" spans="1:6" x14ac:dyDescent="0.35">
      <c r="A5119" s="1">
        <v>33</v>
      </c>
      <c r="B5119" s="1" t="s">
        <v>91</v>
      </c>
      <c r="C5119" s="218">
        <v>44945</v>
      </c>
      <c r="D5119" s="218">
        <v>44945</v>
      </c>
      <c r="E5119" s="1">
        <v>6</v>
      </c>
      <c r="F5119" s="62">
        <v>304.22000000000003</v>
      </c>
    </row>
    <row r="5120" spans="1:6" x14ac:dyDescent="0.35">
      <c r="A5120" s="1">
        <v>33</v>
      </c>
      <c r="B5120" s="1" t="s">
        <v>91</v>
      </c>
      <c r="C5120" s="218">
        <v>44947</v>
      </c>
      <c r="D5120" s="218">
        <v>44944</v>
      </c>
      <c r="E5120" s="1">
        <v>2</v>
      </c>
      <c r="F5120" s="62">
        <v>94.69</v>
      </c>
    </row>
    <row r="5121" spans="1:6" x14ac:dyDescent="0.35">
      <c r="A5121" s="1">
        <v>33</v>
      </c>
      <c r="B5121" s="1" t="s">
        <v>91</v>
      </c>
      <c r="C5121" s="218">
        <v>44947</v>
      </c>
      <c r="D5121" s="218">
        <v>44945</v>
      </c>
      <c r="E5121" s="1">
        <v>6</v>
      </c>
      <c r="F5121" s="62">
        <v>301.8</v>
      </c>
    </row>
    <row r="5122" spans="1:6" x14ac:dyDescent="0.35">
      <c r="A5122" s="1">
        <v>33</v>
      </c>
      <c r="B5122" s="1" t="s">
        <v>91</v>
      </c>
      <c r="C5122" s="218">
        <v>44947</v>
      </c>
      <c r="D5122" s="218">
        <v>44946</v>
      </c>
      <c r="E5122" s="1">
        <v>8</v>
      </c>
      <c r="F5122" s="62">
        <v>379.46</v>
      </c>
    </row>
    <row r="5123" spans="1:6" x14ac:dyDescent="0.35">
      <c r="A5123" s="1">
        <v>33</v>
      </c>
      <c r="B5123" s="1" t="s">
        <v>91</v>
      </c>
      <c r="C5123" s="218">
        <v>44947</v>
      </c>
      <c r="D5123" s="218">
        <v>44947</v>
      </c>
      <c r="E5123" s="1">
        <v>9</v>
      </c>
      <c r="F5123" s="62">
        <v>406.05</v>
      </c>
    </row>
    <row r="5124" spans="1:6" x14ac:dyDescent="0.35">
      <c r="A5124" s="1">
        <v>33</v>
      </c>
      <c r="B5124" s="1" t="s">
        <v>91</v>
      </c>
      <c r="C5124" s="218">
        <v>44948</v>
      </c>
      <c r="D5124" s="218">
        <v>44945</v>
      </c>
      <c r="E5124" s="1">
        <v>2</v>
      </c>
      <c r="F5124" s="62">
        <v>64.94</v>
      </c>
    </row>
    <row r="5125" spans="1:6" x14ac:dyDescent="0.35">
      <c r="A5125" s="1">
        <v>33</v>
      </c>
      <c r="B5125" s="1" t="s">
        <v>91</v>
      </c>
      <c r="C5125" s="218">
        <v>44948</v>
      </c>
      <c r="D5125" s="218">
        <v>44946</v>
      </c>
      <c r="E5125" s="1">
        <v>2</v>
      </c>
      <c r="F5125" s="62">
        <v>108.45</v>
      </c>
    </row>
    <row r="5126" spans="1:6" x14ac:dyDescent="0.35">
      <c r="A5126" s="1">
        <v>33</v>
      </c>
      <c r="B5126" s="1" t="s">
        <v>91</v>
      </c>
      <c r="C5126" s="218">
        <v>44948</v>
      </c>
      <c r="D5126" s="218">
        <v>44947</v>
      </c>
      <c r="E5126" s="1">
        <v>4</v>
      </c>
      <c r="F5126" s="62">
        <v>172.16</v>
      </c>
    </row>
    <row r="5127" spans="1:6" x14ac:dyDescent="0.35">
      <c r="A5127" s="1">
        <v>33</v>
      </c>
      <c r="B5127" s="1" t="s">
        <v>91</v>
      </c>
      <c r="C5127" s="218">
        <v>44948</v>
      </c>
      <c r="D5127" s="218">
        <v>44948</v>
      </c>
      <c r="E5127" s="1">
        <v>8</v>
      </c>
      <c r="F5127" s="62">
        <v>407.34</v>
      </c>
    </row>
    <row r="5128" spans="1:6" x14ac:dyDescent="0.35">
      <c r="A5128" s="1">
        <v>33</v>
      </c>
      <c r="B5128" s="1" t="s">
        <v>91</v>
      </c>
      <c r="C5128" s="218">
        <v>44949</v>
      </c>
      <c r="D5128" s="218">
        <v>44948</v>
      </c>
      <c r="E5128" s="1">
        <v>1</v>
      </c>
      <c r="F5128" s="62">
        <v>54.2</v>
      </c>
    </row>
    <row r="5129" spans="1:6" x14ac:dyDescent="0.35">
      <c r="A5129" s="1">
        <v>33</v>
      </c>
      <c r="B5129" s="1" t="s">
        <v>91</v>
      </c>
      <c r="C5129" s="218">
        <v>44949</v>
      </c>
      <c r="D5129" s="218">
        <v>44949</v>
      </c>
      <c r="E5129" s="1">
        <v>6</v>
      </c>
      <c r="F5129" s="62">
        <v>280.91000000000003</v>
      </c>
    </row>
    <row r="5130" spans="1:6" x14ac:dyDescent="0.35">
      <c r="A5130" s="1">
        <v>33</v>
      </c>
      <c r="B5130" s="1" t="s">
        <v>91</v>
      </c>
      <c r="C5130" s="218">
        <v>44950</v>
      </c>
      <c r="D5130" s="218">
        <v>44947</v>
      </c>
      <c r="E5130" s="1">
        <v>1</v>
      </c>
      <c r="F5130" s="62">
        <v>53.91</v>
      </c>
    </row>
    <row r="5131" spans="1:6" x14ac:dyDescent="0.35">
      <c r="A5131" s="1">
        <v>33</v>
      </c>
      <c r="B5131" s="1" t="s">
        <v>91</v>
      </c>
      <c r="C5131" s="218">
        <v>44950</v>
      </c>
      <c r="D5131" s="218">
        <v>44948</v>
      </c>
      <c r="E5131" s="1">
        <v>2</v>
      </c>
      <c r="F5131" s="62">
        <v>77.709999999999994</v>
      </c>
    </row>
    <row r="5132" spans="1:6" x14ac:dyDescent="0.35">
      <c r="A5132" s="1">
        <v>33</v>
      </c>
      <c r="B5132" s="1" t="s">
        <v>91</v>
      </c>
      <c r="C5132" s="218">
        <v>44950</v>
      </c>
      <c r="D5132" s="218">
        <v>44949</v>
      </c>
      <c r="E5132" s="1">
        <v>2</v>
      </c>
      <c r="F5132" s="62">
        <v>102.96</v>
      </c>
    </row>
    <row r="5133" spans="1:6" x14ac:dyDescent="0.35">
      <c r="A5133" s="1">
        <v>33</v>
      </c>
      <c r="B5133" s="1" t="s">
        <v>91</v>
      </c>
      <c r="C5133" s="218">
        <v>44950</v>
      </c>
      <c r="D5133" s="218">
        <v>44950</v>
      </c>
      <c r="E5133" s="1">
        <v>5</v>
      </c>
      <c r="F5133" s="62">
        <v>229.37</v>
      </c>
    </row>
    <row r="5134" spans="1:6" x14ac:dyDescent="0.35">
      <c r="A5134" s="1">
        <v>33</v>
      </c>
      <c r="B5134" s="1" t="s">
        <v>91</v>
      </c>
      <c r="C5134" s="218">
        <v>44951</v>
      </c>
      <c r="D5134" s="218">
        <v>44948</v>
      </c>
      <c r="E5134" s="1">
        <v>1</v>
      </c>
      <c r="F5134" s="62">
        <v>46.53</v>
      </c>
    </row>
    <row r="5135" spans="1:6" x14ac:dyDescent="0.35">
      <c r="A5135" s="1">
        <v>33</v>
      </c>
      <c r="B5135" s="1" t="s">
        <v>91</v>
      </c>
      <c r="C5135" s="218">
        <v>44951</v>
      </c>
      <c r="D5135" s="218">
        <v>44950</v>
      </c>
      <c r="E5135" s="1">
        <v>4</v>
      </c>
      <c r="F5135" s="62">
        <v>169.93</v>
      </c>
    </row>
    <row r="5136" spans="1:6" x14ac:dyDescent="0.35">
      <c r="A5136" s="1">
        <v>33</v>
      </c>
      <c r="B5136" s="1" t="s">
        <v>91</v>
      </c>
      <c r="C5136" s="218">
        <v>44951</v>
      </c>
      <c r="D5136" s="218">
        <v>44951</v>
      </c>
      <c r="E5136" s="1">
        <v>1</v>
      </c>
      <c r="F5136" s="62">
        <v>51.43</v>
      </c>
    </row>
    <row r="5137" spans="1:6" x14ac:dyDescent="0.35">
      <c r="A5137" s="1">
        <v>33</v>
      </c>
      <c r="B5137" s="1" t="s">
        <v>91</v>
      </c>
      <c r="C5137" s="218">
        <v>44952</v>
      </c>
      <c r="D5137" s="218">
        <v>44950</v>
      </c>
      <c r="E5137" s="1">
        <v>3</v>
      </c>
      <c r="F5137" s="62">
        <v>128.31</v>
      </c>
    </row>
    <row r="5138" spans="1:6" x14ac:dyDescent="0.35">
      <c r="A5138" s="1">
        <v>33</v>
      </c>
      <c r="B5138" s="1" t="s">
        <v>91</v>
      </c>
      <c r="C5138" s="218">
        <v>44952</v>
      </c>
      <c r="D5138" s="218">
        <v>44951</v>
      </c>
      <c r="E5138" s="1">
        <v>12</v>
      </c>
      <c r="F5138" s="62">
        <v>524.34</v>
      </c>
    </row>
    <row r="5139" spans="1:6" x14ac:dyDescent="0.35">
      <c r="A5139" s="1">
        <v>34</v>
      </c>
      <c r="B5139" s="1" t="s">
        <v>92</v>
      </c>
      <c r="C5139" s="218">
        <v>44879</v>
      </c>
      <c r="D5139" s="218">
        <v>44878</v>
      </c>
      <c r="E5139" s="1">
        <v>7</v>
      </c>
      <c r="F5139" s="62">
        <v>289.57</v>
      </c>
    </row>
    <row r="5140" spans="1:6" x14ac:dyDescent="0.35">
      <c r="A5140" s="1">
        <v>34</v>
      </c>
      <c r="B5140" s="1" t="s">
        <v>92</v>
      </c>
      <c r="C5140" s="218">
        <v>44879</v>
      </c>
      <c r="D5140" s="218">
        <v>44879</v>
      </c>
      <c r="E5140" s="1">
        <v>3</v>
      </c>
      <c r="F5140" s="62">
        <v>69.489999999999995</v>
      </c>
    </row>
    <row r="5141" spans="1:6" x14ac:dyDescent="0.35">
      <c r="A5141" s="1">
        <v>34</v>
      </c>
      <c r="B5141" s="1" t="s">
        <v>92</v>
      </c>
      <c r="C5141" s="218">
        <v>44881</v>
      </c>
      <c r="D5141" s="218">
        <v>44878</v>
      </c>
      <c r="E5141" s="1">
        <v>6</v>
      </c>
      <c r="F5141" s="62">
        <v>136.11000000000001</v>
      </c>
    </row>
    <row r="5142" spans="1:6" x14ac:dyDescent="0.35">
      <c r="A5142" s="1">
        <v>34</v>
      </c>
      <c r="B5142" s="1" t="s">
        <v>92</v>
      </c>
      <c r="C5142" s="218">
        <v>44881</v>
      </c>
      <c r="D5142" s="218">
        <v>44879</v>
      </c>
      <c r="E5142" s="1">
        <v>3</v>
      </c>
      <c r="F5142" s="62">
        <v>125.98</v>
      </c>
    </row>
    <row r="5143" spans="1:6" x14ac:dyDescent="0.35">
      <c r="A5143" s="1">
        <v>34</v>
      </c>
      <c r="B5143" s="1" t="s">
        <v>92</v>
      </c>
      <c r="C5143" s="218">
        <v>44881</v>
      </c>
      <c r="D5143" s="218">
        <v>44880</v>
      </c>
      <c r="E5143" s="1">
        <v>3</v>
      </c>
      <c r="F5143" s="62">
        <v>139.94</v>
      </c>
    </row>
    <row r="5144" spans="1:6" x14ac:dyDescent="0.35">
      <c r="A5144" s="1">
        <v>34</v>
      </c>
      <c r="B5144" s="1" t="s">
        <v>92</v>
      </c>
      <c r="C5144" s="218">
        <v>44881</v>
      </c>
      <c r="D5144" s="218">
        <v>44881</v>
      </c>
      <c r="E5144" s="1">
        <v>1</v>
      </c>
      <c r="F5144" s="62">
        <v>20.2</v>
      </c>
    </row>
    <row r="5145" spans="1:6" x14ac:dyDescent="0.35">
      <c r="A5145" s="1">
        <v>34</v>
      </c>
      <c r="B5145" s="1" t="s">
        <v>92</v>
      </c>
      <c r="C5145" s="218">
        <v>44884</v>
      </c>
      <c r="D5145" s="218">
        <v>44878</v>
      </c>
      <c r="E5145" s="1">
        <v>1</v>
      </c>
      <c r="F5145" s="62">
        <v>20.49</v>
      </c>
    </row>
    <row r="5146" spans="1:6" x14ac:dyDescent="0.35">
      <c r="A5146" s="1">
        <v>34</v>
      </c>
      <c r="B5146" s="1" t="s">
        <v>92</v>
      </c>
      <c r="C5146" s="218">
        <v>44884</v>
      </c>
      <c r="D5146" s="218">
        <v>44879</v>
      </c>
      <c r="E5146" s="1">
        <v>6</v>
      </c>
      <c r="F5146" s="62">
        <v>136.02000000000001</v>
      </c>
    </row>
    <row r="5147" spans="1:6" x14ac:dyDescent="0.35">
      <c r="A5147" s="1">
        <v>34</v>
      </c>
      <c r="B5147" s="1" t="s">
        <v>92</v>
      </c>
      <c r="C5147" s="218">
        <v>44884</v>
      </c>
      <c r="D5147" s="218">
        <v>44880</v>
      </c>
      <c r="E5147" s="1">
        <v>2</v>
      </c>
      <c r="F5147" s="62">
        <v>98.16</v>
      </c>
    </row>
    <row r="5148" spans="1:6" x14ac:dyDescent="0.35">
      <c r="A5148" s="1">
        <v>34</v>
      </c>
      <c r="B5148" s="1" t="s">
        <v>92</v>
      </c>
      <c r="C5148" s="218">
        <v>44884</v>
      </c>
      <c r="D5148" s="218">
        <v>44881</v>
      </c>
      <c r="E5148" s="1">
        <v>6</v>
      </c>
      <c r="F5148" s="62">
        <v>217.91</v>
      </c>
    </row>
    <row r="5149" spans="1:6" x14ac:dyDescent="0.35">
      <c r="A5149" s="1">
        <v>34</v>
      </c>
      <c r="B5149" s="1" t="s">
        <v>92</v>
      </c>
      <c r="C5149" s="218">
        <v>44884</v>
      </c>
      <c r="D5149" s="218">
        <v>44882</v>
      </c>
      <c r="E5149" s="1">
        <v>4</v>
      </c>
      <c r="F5149" s="62">
        <v>139.22999999999999</v>
      </c>
    </row>
    <row r="5150" spans="1:6" x14ac:dyDescent="0.35">
      <c r="A5150" s="1">
        <v>34</v>
      </c>
      <c r="B5150" s="1" t="s">
        <v>92</v>
      </c>
      <c r="C5150" s="218">
        <v>44885</v>
      </c>
      <c r="D5150" s="218">
        <v>44879</v>
      </c>
      <c r="E5150" s="1">
        <v>1</v>
      </c>
      <c r="F5150" s="62">
        <v>22.92</v>
      </c>
    </row>
    <row r="5151" spans="1:6" x14ac:dyDescent="0.35">
      <c r="A5151" s="1">
        <v>34</v>
      </c>
      <c r="B5151" s="1" t="s">
        <v>92</v>
      </c>
      <c r="C5151" s="218">
        <v>44885</v>
      </c>
      <c r="D5151" s="218">
        <v>44880</v>
      </c>
      <c r="E5151" s="1">
        <v>3</v>
      </c>
      <c r="F5151" s="62">
        <v>153.26</v>
      </c>
    </row>
    <row r="5152" spans="1:6" x14ac:dyDescent="0.35">
      <c r="A5152" s="1">
        <v>34</v>
      </c>
      <c r="B5152" s="1" t="s">
        <v>92</v>
      </c>
      <c r="C5152" s="218">
        <v>44885</v>
      </c>
      <c r="D5152" s="218">
        <v>44881</v>
      </c>
      <c r="E5152" s="1">
        <v>1</v>
      </c>
      <c r="F5152" s="62">
        <v>21.83</v>
      </c>
    </row>
    <row r="5153" spans="1:6" x14ac:dyDescent="0.35">
      <c r="A5153" s="1">
        <v>34</v>
      </c>
      <c r="B5153" s="1" t="s">
        <v>92</v>
      </c>
      <c r="C5153" s="218">
        <v>44885</v>
      </c>
      <c r="D5153" s="218">
        <v>44882</v>
      </c>
      <c r="E5153" s="1">
        <v>1</v>
      </c>
      <c r="F5153" s="62">
        <v>19.3</v>
      </c>
    </row>
    <row r="5154" spans="1:6" x14ac:dyDescent="0.35">
      <c r="A5154" s="1">
        <v>34</v>
      </c>
      <c r="B5154" s="1" t="s">
        <v>92</v>
      </c>
      <c r="C5154" s="218">
        <v>44885</v>
      </c>
      <c r="D5154" s="218">
        <v>44885</v>
      </c>
      <c r="E5154" s="1">
        <v>1</v>
      </c>
      <c r="F5154" s="62">
        <v>53.41</v>
      </c>
    </row>
    <row r="5155" spans="1:6" x14ac:dyDescent="0.35">
      <c r="A5155" s="1">
        <v>34</v>
      </c>
      <c r="B5155" s="1" t="s">
        <v>92</v>
      </c>
      <c r="C5155" s="218">
        <v>44886</v>
      </c>
      <c r="D5155" s="218">
        <v>44879</v>
      </c>
      <c r="E5155" s="1">
        <v>2</v>
      </c>
      <c r="F5155" s="62">
        <v>46.97</v>
      </c>
    </row>
    <row r="5156" spans="1:6" x14ac:dyDescent="0.35">
      <c r="A5156" s="1">
        <v>34</v>
      </c>
      <c r="B5156" s="1" t="s">
        <v>92</v>
      </c>
      <c r="C5156" s="218">
        <v>44886</v>
      </c>
      <c r="D5156" s="218">
        <v>44881</v>
      </c>
      <c r="E5156" s="1">
        <v>3</v>
      </c>
      <c r="F5156" s="62">
        <v>67.22</v>
      </c>
    </row>
    <row r="5157" spans="1:6" x14ac:dyDescent="0.35">
      <c r="A5157" s="1">
        <v>34</v>
      </c>
      <c r="B5157" s="1" t="s">
        <v>92</v>
      </c>
      <c r="C5157" s="218">
        <v>44886</v>
      </c>
      <c r="D5157" s="218">
        <v>44882</v>
      </c>
      <c r="E5157" s="1">
        <v>3</v>
      </c>
      <c r="F5157" s="62">
        <v>111.32</v>
      </c>
    </row>
    <row r="5158" spans="1:6" x14ac:dyDescent="0.35">
      <c r="A5158" s="1">
        <v>34</v>
      </c>
      <c r="B5158" s="1" t="s">
        <v>92</v>
      </c>
      <c r="C5158" s="218">
        <v>44886</v>
      </c>
      <c r="D5158" s="218">
        <v>44885</v>
      </c>
      <c r="E5158" s="1">
        <v>1</v>
      </c>
      <c r="F5158" s="62">
        <v>47.87</v>
      </c>
    </row>
    <row r="5159" spans="1:6" x14ac:dyDescent="0.35">
      <c r="A5159" s="1">
        <v>34</v>
      </c>
      <c r="B5159" s="1" t="s">
        <v>92</v>
      </c>
      <c r="C5159" s="218">
        <v>44886</v>
      </c>
      <c r="D5159" s="218">
        <v>44886</v>
      </c>
      <c r="E5159" s="1">
        <v>2</v>
      </c>
      <c r="F5159" s="62">
        <v>102.81</v>
      </c>
    </row>
    <row r="5160" spans="1:6" x14ac:dyDescent="0.35">
      <c r="A5160" s="1">
        <v>34</v>
      </c>
      <c r="B5160" s="1" t="s">
        <v>92</v>
      </c>
      <c r="C5160" s="218">
        <v>44887</v>
      </c>
      <c r="D5160" s="218">
        <v>44881</v>
      </c>
      <c r="E5160" s="1">
        <v>1</v>
      </c>
      <c r="F5160" s="62">
        <v>21.04</v>
      </c>
    </row>
    <row r="5161" spans="1:6" x14ac:dyDescent="0.35">
      <c r="A5161" s="1">
        <v>34</v>
      </c>
      <c r="B5161" s="1" t="s">
        <v>92</v>
      </c>
      <c r="C5161" s="218">
        <v>44887</v>
      </c>
      <c r="D5161" s="218">
        <v>44882</v>
      </c>
      <c r="E5161" s="1">
        <v>4</v>
      </c>
      <c r="F5161" s="62">
        <v>132.16</v>
      </c>
    </row>
    <row r="5162" spans="1:6" x14ac:dyDescent="0.35">
      <c r="A5162" s="1">
        <v>34</v>
      </c>
      <c r="B5162" s="1" t="s">
        <v>92</v>
      </c>
      <c r="C5162" s="218">
        <v>44887</v>
      </c>
      <c r="D5162" s="218">
        <v>44885</v>
      </c>
      <c r="E5162" s="1">
        <v>1</v>
      </c>
      <c r="F5162" s="62">
        <v>53.31</v>
      </c>
    </row>
    <row r="5163" spans="1:6" x14ac:dyDescent="0.35">
      <c r="A5163" s="1">
        <v>34</v>
      </c>
      <c r="B5163" s="1" t="s">
        <v>92</v>
      </c>
      <c r="C5163" s="218">
        <v>44887</v>
      </c>
      <c r="D5163" s="218">
        <v>44887</v>
      </c>
      <c r="E5163" s="1">
        <v>4</v>
      </c>
      <c r="F5163" s="62">
        <v>124.25</v>
      </c>
    </row>
    <row r="5164" spans="1:6" x14ac:dyDescent="0.35">
      <c r="A5164" s="1">
        <v>34</v>
      </c>
      <c r="B5164" s="1" t="s">
        <v>92</v>
      </c>
      <c r="C5164" s="218">
        <v>44888</v>
      </c>
      <c r="D5164" s="218">
        <v>44879</v>
      </c>
      <c r="E5164" s="1">
        <v>1</v>
      </c>
      <c r="F5164" s="62">
        <v>23.17</v>
      </c>
    </row>
    <row r="5165" spans="1:6" x14ac:dyDescent="0.35">
      <c r="A5165" s="1">
        <v>34</v>
      </c>
      <c r="B5165" s="1" t="s">
        <v>92</v>
      </c>
      <c r="C5165" s="218">
        <v>44888</v>
      </c>
      <c r="D5165" s="218">
        <v>44881</v>
      </c>
      <c r="E5165" s="1">
        <v>1</v>
      </c>
      <c r="F5165" s="62">
        <v>23.61</v>
      </c>
    </row>
    <row r="5166" spans="1:6" x14ac:dyDescent="0.35">
      <c r="A5166" s="1">
        <v>34</v>
      </c>
      <c r="B5166" s="1" t="s">
        <v>92</v>
      </c>
      <c r="C5166" s="218">
        <v>44888</v>
      </c>
      <c r="D5166" s="218">
        <v>44888</v>
      </c>
      <c r="E5166" s="1">
        <v>6</v>
      </c>
      <c r="F5166" s="62">
        <v>233.09</v>
      </c>
    </row>
    <row r="5167" spans="1:6" x14ac:dyDescent="0.35">
      <c r="A5167" s="1">
        <v>34</v>
      </c>
      <c r="B5167" s="1" t="s">
        <v>92</v>
      </c>
      <c r="C5167" s="218">
        <v>44889</v>
      </c>
      <c r="D5167" s="218">
        <v>44888</v>
      </c>
      <c r="E5167" s="1">
        <v>2</v>
      </c>
      <c r="F5167" s="62">
        <v>43.26</v>
      </c>
    </row>
    <row r="5168" spans="1:6" x14ac:dyDescent="0.35">
      <c r="A5168" s="1">
        <v>34</v>
      </c>
      <c r="B5168" s="1" t="s">
        <v>92</v>
      </c>
      <c r="C5168" s="218">
        <v>44889</v>
      </c>
      <c r="D5168" s="218">
        <v>44889</v>
      </c>
      <c r="E5168" s="1">
        <v>9</v>
      </c>
      <c r="F5168" s="62">
        <v>331.99</v>
      </c>
    </row>
    <row r="5169" spans="1:6" x14ac:dyDescent="0.35">
      <c r="A5169" s="1">
        <v>34</v>
      </c>
      <c r="B5169" s="1" t="s">
        <v>92</v>
      </c>
      <c r="C5169" s="218">
        <v>44890</v>
      </c>
      <c r="D5169" s="218">
        <v>44889</v>
      </c>
      <c r="E5169" s="1">
        <v>5</v>
      </c>
      <c r="F5169" s="62">
        <v>207</v>
      </c>
    </row>
    <row r="5170" spans="1:6" x14ac:dyDescent="0.35">
      <c r="A5170" s="1">
        <v>34</v>
      </c>
      <c r="B5170" s="1" t="s">
        <v>92</v>
      </c>
      <c r="C5170" s="218">
        <v>44890</v>
      </c>
      <c r="D5170" s="218">
        <v>44890</v>
      </c>
      <c r="E5170" s="1">
        <v>7</v>
      </c>
      <c r="F5170" s="62">
        <v>283.93</v>
      </c>
    </row>
    <row r="5171" spans="1:6" x14ac:dyDescent="0.35">
      <c r="A5171" s="1">
        <v>34</v>
      </c>
      <c r="B5171" s="1" t="s">
        <v>92</v>
      </c>
      <c r="C5171" s="218">
        <v>44891</v>
      </c>
      <c r="D5171" s="218">
        <v>44889</v>
      </c>
      <c r="E5171" s="1">
        <v>1</v>
      </c>
      <c r="F5171" s="62">
        <v>23.56</v>
      </c>
    </row>
    <row r="5172" spans="1:6" x14ac:dyDescent="0.35">
      <c r="A5172" s="1">
        <v>34</v>
      </c>
      <c r="B5172" s="1" t="s">
        <v>92</v>
      </c>
      <c r="C5172" s="218">
        <v>44891</v>
      </c>
      <c r="D5172" s="218">
        <v>44890</v>
      </c>
      <c r="E5172" s="1">
        <v>1</v>
      </c>
      <c r="F5172" s="62">
        <v>23.71</v>
      </c>
    </row>
    <row r="5173" spans="1:6" x14ac:dyDescent="0.35">
      <c r="A5173" s="1">
        <v>34</v>
      </c>
      <c r="B5173" s="1" t="s">
        <v>92</v>
      </c>
      <c r="C5173" s="218">
        <v>44891</v>
      </c>
      <c r="D5173" s="218">
        <v>44891</v>
      </c>
      <c r="E5173" s="1">
        <v>10</v>
      </c>
      <c r="F5173" s="62">
        <v>408.67</v>
      </c>
    </row>
    <row r="5174" spans="1:6" x14ac:dyDescent="0.35">
      <c r="A5174" s="1">
        <v>34</v>
      </c>
      <c r="B5174" s="1" t="s">
        <v>92</v>
      </c>
      <c r="C5174" s="218">
        <v>44892</v>
      </c>
      <c r="D5174" s="218">
        <v>44889</v>
      </c>
      <c r="E5174" s="1">
        <v>2</v>
      </c>
      <c r="F5174" s="62">
        <v>46.18</v>
      </c>
    </row>
    <row r="5175" spans="1:6" x14ac:dyDescent="0.35">
      <c r="A5175" s="1">
        <v>34</v>
      </c>
      <c r="B5175" s="1" t="s">
        <v>92</v>
      </c>
      <c r="C5175" s="218">
        <v>44892</v>
      </c>
      <c r="D5175" s="218">
        <v>44891</v>
      </c>
      <c r="E5175" s="1">
        <v>4</v>
      </c>
      <c r="F5175" s="62">
        <v>182.5</v>
      </c>
    </row>
    <row r="5176" spans="1:6" x14ac:dyDescent="0.35">
      <c r="A5176" s="1">
        <v>34</v>
      </c>
      <c r="B5176" s="1" t="s">
        <v>92</v>
      </c>
      <c r="C5176" s="218">
        <v>44892</v>
      </c>
      <c r="D5176" s="218">
        <v>44892</v>
      </c>
      <c r="E5176" s="1">
        <v>5</v>
      </c>
      <c r="F5176" s="62">
        <v>205.87</v>
      </c>
    </row>
    <row r="5177" spans="1:6" x14ac:dyDescent="0.35">
      <c r="A5177" s="1">
        <v>34</v>
      </c>
      <c r="B5177" s="1" t="s">
        <v>92</v>
      </c>
      <c r="C5177" s="218">
        <v>44893</v>
      </c>
      <c r="D5177" s="218">
        <v>44890</v>
      </c>
      <c r="E5177" s="1">
        <v>3</v>
      </c>
      <c r="F5177" s="62">
        <v>67.069999999999993</v>
      </c>
    </row>
    <row r="5178" spans="1:6" x14ac:dyDescent="0.35">
      <c r="A5178" s="1">
        <v>34</v>
      </c>
      <c r="B5178" s="1" t="s">
        <v>92</v>
      </c>
      <c r="C5178" s="218">
        <v>44893</v>
      </c>
      <c r="D5178" s="218">
        <v>44892</v>
      </c>
      <c r="E5178" s="1">
        <v>3</v>
      </c>
      <c r="F5178" s="62">
        <v>96.72</v>
      </c>
    </row>
    <row r="5179" spans="1:6" x14ac:dyDescent="0.35">
      <c r="A5179" s="1">
        <v>34</v>
      </c>
      <c r="B5179" s="1" t="s">
        <v>92</v>
      </c>
      <c r="C5179" s="218">
        <v>44893</v>
      </c>
      <c r="D5179" s="218">
        <v>44893</v>
      </c>
      <c r="E5179" s="1">
        <v>5</v>
      </c>
      <c r="F5179" s="62">
        <v>259.02999999999997</v>
      </c>
    </row>
    <row r="5180" spans="1:6" x14ac:dyDescent="0.35">
      <c r="A5180" s="1">
        <v>34</v>
      </c>
      <c r="B5180" s="1" t="s">
        <v>92</v>
      </c>
      <c r="C5180" s="218">
        <v>44894</v>
      </c>
      <c r="D5180" s="218">
        <v>44890</v>
      </c>
      <c r="E5180" s="1">
        <v>1</v>
      </c>
      <c r="F5180" s="62">
        <v>21.09</v>
      </c>
    </row>
    <row r="5181" spans="1:6" x14ac:dyDescent="0.35">
      <c r="A5181" s="1">
        <v>34</v>
      </c>
      <c r="B5181" s="1" t="s">
        <v>92</v>
      </c>
      <c r="C5181" s="218">
        <v>44894</v>
      </c>
      <c r="D5181" s="218">
        <v>44891</v>
      </c>
      <c r="E5181" s="1">
        <v>1</v>
      </c>
      <c r="F5181" s="62">
        <v>53.26</v>
      </c>
    </row>
    <row r="5182" spans="1:6" x14ac:dyDescent="0.35">
      <c r="A5182" s="1">
        <v>34</v>
      </c>
      <c r="B5182" s="1" t="s">
        <v>92</v>
      </c>
      <c r="C5182" s="218">
        <v>44894</v>
      </c>
      <c r="D5182" s="218">
        <v>44892</v>
      </c>
      <c r="E5182" s="1">
        <v>7</v>
      </c>
      <c r="F5182" s="62">
        <v>305.06</v>
      </c>
    </row>
    <row r="5183" spans="1:6" x14ac:dyDescent="0.35">
      <c r="A5183" s="1">
        <v>34</v>
      </c>
      <c r="B5183" s="1" t="s">
        <v>92</v>
      </c>
      <c r="C5183" s="218">
        <v>44894</v>
      </c>
      <c r="D5183" s="218">
        <v>44893</v>
      </c>
      <c r="E5183" s="1">
        <v>3</v>
      </c>
      <c r="F5183" s="62">
        <v>70.63</v>
      </c>
    </row>
    <row r="5184" spans="1:6" x14ac:dyDescent="0.35">
      <c r="A5184" s="1">
        <v>34</v>
      </c>
      <c r="B5184" s="1" t="s">
        <v>92</v>
      </c>
      <c r="C5184" s="218">
        <v>44894</v>
      </c>
      <c r="D5184" s="218">
        <v>44894</v>
      </c>
      <c r="E5184" s="1">
        <v>4</v>
      </c>
      <c r="F5184" s="62">
        <v>197.85</v>
      </c>
    </row>
    <row r="5185" spans="1:6" x14ac:dyDescent="0.35">
      <c r="A5185" s="1">
        <v>34</v>
      </c>
      <c r="B5185" s="1" t="s">
        <v>92</v>
      </c>
      <c r="C5185" s="218">
        <v>44895</v>
      </c>
      <c r="D5185" s="218">
        <v>44893</v>
      </c>
      <c r="E5185" s="1">
        <v>5</v>
      </c>
      <c r="F5185" s="62">
        <v>178.15</v>
      </c>
    </row>
    <row r="5186" spans="1:6" x14ac:dyDescent="0.35">
      <c r="A5186" s="1">
        <v>34</v>
      </c>
      <c r="B5186" s="1" t="s">
        <v>92</v>
      </c>
      <c r="C5186" s="218">
        <v>44895</v>
      </c>
      <c r="D5186" s="218">
        <v>44894</v>
      </c>
      <c r="E5186" s="1">
        <v>5</v>
      </c>
      <c r="F5186" s="62">
        <v>169.33</v>
      </c>
    </row>
    <row r="5187" spans="1:6" x14ac:dyDescent="0.35">
      <c r="A5187" s="1">
        <v>34</v>
      </c>
      <c r="B5187" s="1" t="s">
        <v>92</v>
      </c>
      <c r="C5187" s="218">
        <v>44895</v>
      </c>
      <c r="D5187" s="218">
        <v>44895</v>
      </c>
      <c r="E5187" s="1">
        <v>7</v>
      </c>
      <c r="F5187" s="62">
        <v>283.68</v>
      </c>
    </row>
    <row r="5188" spans="1:6" x14ac:dyDescent="0.35">
      <c r="A5188" s="1">
        <v>34</v>
      </c>
      <c r="B5188" s="1" t="s">
        <v>92</v>
      </c>
      <c r="C5188" s="218">
        <v>44896</v>
      </c>
      <c r="D5188" s="218">
        <v>44893</v>
      </c>
      <c r="E5188" s="1">
        <v>4</v>
      </c>
      <c r="F5188" s="62">
        <v>191.75</v>
      </c>
    </row>
    <row r="5189" spans="1:6" x14ac:dyDescent="0.35">
      <c r="A5189" s="1">
        <v>34</v>
      </c>
      <c r="B5189" s="1" t="s">
        <v>92</v>
      </c>
      <c r="C5189" s="218">
        <v>44896</v>
      </c>
      <c r="D5189" s="218">
        <v>44894</v>
      </c>
      <c r="E5189" s="1">
        <v>4</v>
      </c>
      <c r="F5189" s="62">
        <v>138.85</v>
      </c>
    </row>
    <row r="5190" spans="1:6" x14ac:dyDescent="0.35">
      <c r="A5190" s="1">
        <v>34</v>
      </c>
      <c r="B5190" s="1" t="s">
        <v>92</v>
      </c>
      <c r="C5190" s="218">
        <v>44896</v>
      </c>
      <c r="D5190" s="218">
        <v>44895</v>
      </c>
      <c r="E5190" s="1">
        <v>2</v>
      </c>
      <c r="F5190" s="62">
        <v>77.81</v>
      </c>
    </row>
    <row r="5191" spans="1:6" x14ac:dyDescent="0.35">
      <c r="A5191" s="1">
        <v>34</v>
      </c>
      <c r="B5191" s="1" t="s">
        <v>92</v>
      </c>
      <c r="C5191" s="218">
        <v>44896</v>
      </c>
      <c r="D5191" s="218">
        <v>44896</v>
      </c>
      <c r="E5191" s="1">
        <v>2</v>
      </c>
      <c r="F5191" s="62">
        <v>47.32</v>
      </c>
    </row>
    <row r="5192" spans="1:6" x14ac:dyDescent="0.35">
      <c r="A5192" s="1">
        <v>34</v>
      </c>
      <c r="B5192" s="1" t="s">
        <v>92</v>
      </c>
      <c r="C5192" s="218">
        <v>44897</v>
      </c>
      <c r="D5192" s="218">
        <v>44894</v>
      </c>
      <c r="E5192" s="1">
        <v>2</v>
      </c>
      <c r="F5192" s="62">
        <v>102.32</v>
      </c>
    </row>
    <row r="5193" spans="1:6" x14ac:dyDescent="0.35">
      <c r="A5193" s="1">
        <v>34</v>
      </c>
      <c r="B5193" s="1" t="s">
        <v>92</v>
      </c>
      <c r="C5193" s="218">
        <v>44897</v>
      </c>
      <c r="D5193" s="218">
        <v>44895</v>
      </c>
      <c r="E5193" s="1">
        <v>4</v>
      </c>
      <c r="F5193" s="62">
        <v>119.49</v>
      </c>
    </row>
    <row r="5194" spans="1:6" x14ac:dyDescent="0.35">
      <c r="A5194" s="1">
        <v>34</v>
      </c>
      <c r="B5194" s="1" t="s">
        <v>92</v>
      </c>
      <c r="C5194" s="218">
        <v>44897</v>
      </c>
      <c r="D5194" s="218">
        <v>44896</v>
      </c>
      <c r="E5194" s="1">
        <v>4</v>
      </c>
      <c r="F5194" s="62">
        <v>177.06</v>
      </c>
    </row>
    <row r="5195" spans="1:6" x14ac:dyDescent="0.35">
      <c r="A5195" s="1">
        <v>34</v>
      </c>
      <c r="B5195" s="1" t="s">
        <v>92</v>
      </c>
      <c r="C5195" s="218">
        <v>44898</v>
      </c>
      <c r="D5195" s="218">
        <v>44894</v>
      </c>
      <c r="E5195" s="1">
        <v>2</v>
      </c>
      <c r="F5195" s="62">
        <v>70.19</v>
      </c>
    </row>
    <row r="5196" spans="1:6" x14ac:dyDescent="0.35">
      <c r="A5196" s="1">
        <v>34</v>
      </c>
      <c r="B5196" s="1" t="s">
        <v>92</v>
      </c>
      <c r="C5196" s="218">
        <v>44898</v>
      </c>
      <c r="D5196" s="218">
        <v>44895</v>
      </c>
      <c r="E5196" s="1">
        <v>5</v>
      </c>
      <c r="F5196" s="62">
        <v>189.39</v>
      </c>
    </row>
    <row r="5197" spans="1:6" x14ac:dyDescent="0.35">
      <c r="A5197" s="1">
        <v>34</v>
      </c>
      <c r="B5197" s="1" t="s">
        <v>92</v>
      </c>
      <c r="C5197" s="218">
        <v>44898</v>
      </c>
      <c r="D5197" s="218">
        <v>44896</v>
      </c>
      <c r="E5197" s="1">
        <v>3</v>
      </c>
      <c r="F5197" s="62">
        <v>152.32</v>
      </c>
    </row>
    <row r="5198" spans="1:6" x14ac:dyDescent="0.35">
      <c r="A5198" s="1">
        <v>34</v>
      </c>
      <c r="B5198" s="1" t="s">
        <v>92</v>
      </c>
      <c r="C5198" s="218">
        <v>44899</v>
      </c>
      <c r="D5198" s="218">
        <v>44895</v>
      </c>
      <c r="E5198" s="1">
        <v>1</v>
      </c>
      <c r="F5198" s="62">
        <v>45</v>
      </c>
    </row>
    <row r="5199" spans="1:6" x14ac:dyDescent="0.35">
      <c r="A5199" s="1">
        <v>34</v>
      </c>
      <c r="B5199" s="1" t="s">
        <v>92</v>
      </c>
      <c r="C5199" s="218">
        <v>44899</v>
      </c>
      <c r="D5199" s="218">
        <v>44896</v>
      </c>
      <c r="E5199" s="1">
        <v>4</v>
      </c>
      <c r="F5199" s="62">
        <v>169.73</v>
      </c>
    </row>
    <row r="5200" spans="1:6" x14ac:dyDescent="0.35">
      <c r="A5200" s="1">
        <v>34</v>
      </c>
      <c r="B5200" s="1" t="s">
        <v>92</v>
      </c>
      <c r="C5200" s="218">
        <v>44899</v>
      </c>
      <c r="D5200" s="218">
        <v>44899</v>
      </c>
      <c r="E5200" s="1">
        <v>4</v>
      </c>
      <c r="F5200" s="62">
        <v>179.44</v>
      </c>
    </row>
    <row r="5201" spans="1:6" x14ac:dyDescent="0.35">
      <c r="A5201" s="1">
        <v>34</v>
      </c>
      <c r="B5201" s="1" t="s">
        <v>92</v>
      </c>
      <c r="C5201" s="218">
        <v>44900</v>
      </c>
      <c r="D5201" s="218">
        <v>44899</v>
      </c>
      <c r="E5201" s="1">
        <v>2</v>
      </c>
      <c r="F5201" s="62">
        <v>99.4</v>
      </c>
    </row>
    <row r="5202" spans="1:6" x14ac:dyDescent="0.35">
      <c r="A5202" s="1">
        <v>34</v>
      </c>
      <c r="B5202" s="1" t="s">
        <v>92</v>
      </c>
      <c r="C5202" s="218">
        <v>44900</v>
      </c>
      <c r="D5202" s="218">
        <v>44900</v>
      </c>
      <c r="E5202" s="1">
        <v>6</v>
      </c>
      <c r="F5202" s="62">
        <v>286.75</v>
      </c>
    </row>
    <row r="5203" spans="1:6" x14ac:dyDescent="0.35">
      <c r="A5203" s="1">
        <v>34</v>
      </c>
      <c r="B5203" s="1" t="s">
        <v>92</v>
      </c>
      <c r="C5203" s="218">
        <v>44901</v>
      </c>
      <c r="D5203" s="218">
        <v>44899</v>
      </c>
      <c r="E5203" s="1">
        <v>1</v>
      </c>
      <c r="F5203" s="62">
        <v>22.37</v>
      </c>
    </row>
    <row r="5204" spans="1:6" x14ac:dyDescent="0.35">
      <c r="A5204" s="1">
        <v>34</v>
      </c>
      <c r="B5204" s="1" t="s">
        <v>92</v>
      </c>
      <c r="C5204" s="218">
        <v>44901</v>
      </c>
      <c r="D5204" s="218">
        <v>44900</v>
      </c>
      <c r="E5204" s="1">
        <v>2</v>
      </c>
      <c r="F5204" s="62">
        <v>76.819999999999993</v>
      </c>
    </row>
    <row r="5205" spans="1:6" x14ac:dyDescent="0.35">
      <c r="A5205" s="1">
        <v>34</v>
      </c>
      <c r="B5205" s="1" t="s">
        <v>92</v>
      </c>
      <c r="C5205" s="218">
        <v>44901</v>
      </c>
      <c r="D5205" s="218">
        <v>44901</v>
      </c>
      <c r="E5205" s="1">
        <v>11</v>
      </c>
      <c r="F5205" s="62">
        <v>460.69</v>
      </c>
    </row>
    <row r="5206" spans="1:6" x14ac:dyDescent="0.35">
      <c r="A5206" s="1">
        <v>34</v>
      </c>
      <c r="B5206" s="1" t="s">
        <v>92</v>
      </c>
      <c r="C5206" s="218">
        <v>44902</v>
      </c>
      <c r="D5206" s="218">
        <v>44901</v>
      </c>
      <c r="E5206" s="1">
        <v>1</v>
      </c>
      <c r="F5206" s="62">
        <v>21.88</v>
      </c>
    </row>
    <row r="5207" spans="1:6" x14ac:dyDescent="0.35">
      <c r="A5207" s="1">
        <v>34</v>
      </c>
      <c r="B5207" s="1" t="s">
        <v>92</v>
      </c>
      <c r="C5207" s="218">
        <v>44902</v>
      </c>
      <c r="D5207" s="218">
        <v>44902</v>
      </c>
      <c r="E5207" s="1">
        <v>12</v>
      </c>
      <c r="F5207" s="62">
        <v>479.09</v>
      </c>
    </row>
    <row r="5208" spans="1:6" x14ac:dyDescent="0.35">
      <c r="A5208" s="1">
        <v>34</v>
      </c>
      <c r="B5208" s="1" t="s">
        <v>92</v>
      </c>
      <c r="C5208" s="218">
        <v>44903</v>
      </c>
      <c r="D5208" s="218">
        <v>44902</v>
      </c>
      <c r="E5208" s="1">
        <v>1</v>
      </c>
      <c r="F5208" s="62">
        <v>22.18</v>
      </c>
    </row>
    <row r="5209" spans="1:6" x14ac:dyDescent="0.35">
      <c r="A5209" s="1">
        <v>34</v>
      </c>
      <c r="B5209" s="1" t="s">
        <v>92</v>
      </c>
      <c r="C5209" s="218">
        <v>44903</v>
      </c>
      <c r="D5209" s="218">
        <v>44903</v>
      </c>
      <c r="E5209" s="1">
        <v>10</v>
      </c>
      <c r="F5209" s="62">
        <v>337.54</v>
      </c>
    </row>
    <row r="5210" spans="1:6" x14ac:dyDescent="0.35">
      <c r="A5210" s="1">
        <v>34</v>
      </c>
      <c r="B5210" s="1" t="s">
        <v>92</v>
      </c>
      <c r="C5210" s="218">
        <v>44904</v>
      </c>
      <c r="D5210" s="218">
        <v>44904</v>
      </c>
      <c r="E5210" s="1">
        <v>9</v>
      </c>
      <c r="F5210" s="62">
        <v>392.62</v>
      </c>
    </row>
    <row r="5211" spans="1:6" x14ac:dyDescent="0.35">
      <c r="A5211" s="1">
        <v>34</v>
      </c>
      <c r="B5211" s="1" t="s">
        <v>92</v>
      </c>
      <c r="C5211" s="218">
        <v>44905</v>
      </c>
      <c r="D5211" s="218">
        <v>44905</v>
      </c>
      <c r="E5211" s="1">
        <v>8</v>
      </c>
      <c r="F5211" s="62">
        <v>368.17</v>
      </c>
    </row>
    <row r="5212" spans="1:6" x14ac:dyDescent="0.35">
      <c r="A5212" s="1">
        <v>34</v>
      </c>
      <c r="B5212" s="1" t="s">
        <v>92</v>
      </c>
      <c r="C5212" s="218">
        <v>44906</v>
      </c>
      <c r="D5212" s="218">
        <v>44906</v>
      </c>
      <c r="E5212" s="1">
        <v>11</v>
      </c>
      <c r="F5212" s="62">
        <v>409.67</v>
      </c>
    </row>
    <row r="5213" spans="1:6" x14ac:dyDescent="0.35">
      <c r="A5213" s="1">
        <v>34</v>
      </c>
      <c r="B5213" s="1" t="s">
        <v>92</v>
      </c>
      <c r="C5213" s="218">
        <v>44907</v>
      </c>
      <c r="D5213" s="218">
        <v>44907</v>
      </c>
      <c r="E5213" s="1">
        <v>8</v>
      </c>
      <c r="F5213" s="62">
        <v>336.25</v>
      </c>
    </row>
    <row r="5214" spans="1:6" x14ac:dyDescent="0.35">
      <c r="A5214" s="1">
        <v>34</v>
      </c>
      <c r="B5214" s="1" t="s">
        <v>92</v>
      </c>
      <c r="C5214" s="218">
        <v>44908</v>
      </c>
      <c r="D5214" s="218">
        <v>44907</v>
      </c>
      <c r="E5214" s="1">
        <v>1</v>
      </c>
      <c r="F5214" s="62">
        <v>54.25</v>
      </c>
    </row>
    <row r="5215" spans="1:6" x14ac:dyDescent="0.35">
      <c r="A5215" s="1">
        <v>34</v>
      </c>
      <c r="B5215" s="1" t="s">
        <v>92</v>
      </c>
      <c r="C5215" s="218">
        <v>44908</v>
      </c>
      <c r="D5215" s="218">
        <v>44908</v>
      </c>
      <c r="E5215" s="1">
        <v>3</v>
      </c>
      <c r="F5215" s="62">
        <v>126.72</v>
      </c>
    </row>
    <row r="5216" spans="1:6" x14ac:dyDescent="0.35">
      <c r="A5216" s="1">
        <v>34</v>
      </c>
      <c r="B5216" s="1" t="s">
        <v>92</v>
      </c>
      <c r="C5216" s="218">
        <v>44909</v>
      </c>
      <c r="D5216" s="218">
        <v>44906</v>
      </c>
      <c r="E5216" s="1">
        <v>1</v>
      </c>
      <c r="F5216" s="62">
        <v>23.46</v>
      </c>
    </row>
    <row r="5217" spans="1:6" x14ac:dyDescent="0.35">
      <c r="A5217" s="1">
        <v>34</v>
      </c>
      <c r="B5217" s="1" t="s">
        <v>92</v>
      </c>
      <c r="C5217" s="218">
        <v>44909</v>
      </c>
      <c r="D5217" s="218">
        <v>44907</v>
      </c>
      <c r="E5217" s="1">
        <v>1</v>
      </c>
      <c r="F5217" s="62">
        <v>53.46</v>
      </c>
    </row>
    <row r="5218" spans="1:6" x14ac:dyDescent="0.35">
      <c r="A5218" s="1">
        <v>34</v>
      </c>
      <c r="B5218" s="1" t="s">
        <v>92</v>
      </c>
      <c r="C5218" s="218">
        <v>44909</v>
      </c>
      <c r="D5218" s="218">
        <v>44908</v>
      </c>
      <c r="E5218" s="1">
        <v>3</v>
      </c>
      <c r="F5218" s="62">
        <v>100.83</v>
      </c>
    </row>
    <row r="5219" spans="1:6" x14ac:dyDescent="0.35">
      <c r="A5219" s="1">
        <v>34</v>
      </c>
      <c r="B5219" s="1" t="s">
        <v>92</v>
      </c>
      <c r="C5219" s="218">
        <v>44909</v>
      </c>
      <c r="D5219" s="218">
        <v>44909</v>
      </c>
      <c r="E5219" s="1">
        <v>9</v>
      </c>
      <c r="F5219" s="62">
        <v>358.58</v>
      </c>
    </row>
    <row r="5220" spans="1:6" x14ac:dyDescent="0.35">
      <c r="A5220" s="1">
        <v>34</v>
      </c>
      <c r="B5220" s="1" t="s">
        <v>92</v>
      </c>
      <c r="C5220" s="218">
        <v>44911</v>
      </c>
      <c r="D5220" s="218">
        <v>44909</v>
      </c>
      <c r="E5220" s="1">
        <v>3</v>
      </c>
      <c r="F5220" s="62">
        <v>101.67</v>
      </c>
    </row>
    <row r="5221" spans="1:6" x14ac:dyDescent="0.35">
      <c r="A5221" s="1">
        <v>34</v>
      </c>
      <c r="B5221" s="1" t="s">
        <v>92</v>
      </c>
      <c r="C5221" s="218">
        <v>44911</v>
      </c>
      <c r="D5221" s="218">
        <v>44911</v>
      </c>
      <c r="E5221" s="1">
        <v>2</v>
      </c>
      <c r="F5221" s="62">
        <v>105.34</v>
      </c>
    </row>
    <row r="5222" spans="1:6" x14ac:dyDescent="0.35">
      <c r="A5222" s="1">
        <v>34</v>
      </c>
      <c r="B5222" s="1" t="s">
        <v>92</v>
      </c>
      <c r="C5222" s="218">
        <v>44918</v>
      </c>
      <c r="D5222" s="218">
        <v>44916</v>
      </c>
      <c r="E5222" s="1">
        <v>1</v>
      </c>
      <c r="F5222" s="62">
        <v>53.36</v>
      </c>
    </row>
    <row r="5223" spans="1:6" x14ac:dyDescent="0.35">
      <c r="A5223" s="1">
        <v>34</v>
      </c>
      <c r="B5223" s="1" t="s">
        <v>92</v>
      </c>
      <c r="C5223" s="218">
        <v>44918</v>
      </c>
      <c r="D5223" s="218">
        <v>44917</v>
      </c>
      <c r="E5223" s="1">
        <v>5</v>
      </c>
      <c r="F5223" s="62">
        <v>205.02</v>
      </c>
    </row>
    <row r="5224" spans="1:6" x14ac:dyDescent="0.35">
      <c r="A5224" s="1">
        <v>34</v>
      </c>
      <c r="B5224" s="1" t="s">
        <v>92</v>
      </c>
      <c r="C5224" s="218">
        <v>44919</v>
      </c>
      <c r="D5224" s="218">
        <v>44917</v>
      </c>
      <c r="E5224" s="1">
        <v>1</v>
      </c>
      <c r="F5224" s="62">
        <v>22.97</v>
      </c>
    </row>
    <row r="5225" spans="1:6" x14ac:dyDescent="0.35">
      <c r="A5225" s="1">
        <v>34</v>
      </c>
      <c r="B5225" s="1" t="s">
        <v>92</v>
      </c>
      <c r="C5225" s="218">
        <v>44919</v>
      </c>
      <c r="D5225" s="218">
        <v>44918</v>
      </c>
      <c r="E5225" s="1">
        <v>7</v>
      </c>
      <c r="F5225" s="62">
        <v>224.48</v>
      </c>
    </row>
    <row r="5226" spans="1:6" x14ac:dyDescent="0.35">
      <c r="A5226" s="1">
        <v>34</v>
      </c>
      <c r="B5226" s="1" t="s">
        <v>92</v>
      </c>
      <c r="C5226" s="218">
        <v>44919</v>
      </c>
      <c r="D5226" s="218">
        <v>44919</v>
      </c>
      <c r="E5226" s="1">
        <v>2</v>
      </c>
      <c r="F5226" s="62">
        <v>101.62</v>
      </c>
    </row>
    <row r="5227" spans="1:6" x14ac:dyDescent="0.35">
      <c r="A5227" s="1">
        <v>34</v>
      </c>
      <c r="B5227" s="1" t="s">
        <v>92</v>
      </c>
      <c r="C5227" s="218">
        <v>44920</v>
      </c>
      <c r="D5227" s="218">
        <v>44917</v>
      </c>
      <c r="E5227" s="1">
        <v>1</v>
      </c>
      <c r="F5227" s="62">
        <v>23.66</v>
      </c>
    </row>
    <row r="5228" spans="1:6" x14ac:dyDescent="0.35">
      <c r="A5228" s="1">
        <v>34</v>
      </c>
      <c r="B5228" s="1" t="s">
        <v>92</v>
      </c>
      <c r="C5228" s="218">
        <v>44920</v>
      </c>
      <c r="D5228" s="218">
        <v>44918</v>
      </c>
      <c r="E5228" s="1">
        <v>1</v>
      </c>
      <c r="F5228" s="62">
        <v>23.56</v>
      </c>
    </row>
    <row r="5229" spans="1:6" x14ac:dyDescent="0.35">
      <c r="A5229" s="1">
        <v>34</v>
      </c>
      <c r="B5229" s="1" t="s">
        <v>92</v>
      </c>
      <c r="C5229" s="218">
        <v>44920</v>
      </c>
      <c r="D5229" s="218">
        <v>44919</v>
      </c>
      <c r="E5229" s="1">
        <v>3</v>
      </c>
      <c r="F5229" s="62">
        <v>159.93</v>
      </c>
    </row>
    <row r="5230" spans="1:6" x14ac:dyDescent="0.35">
      <c r="A5230" s="1">
        <v>34</v>
      </c>
      <c r="B5230" s="1" t="s">
        <v>92</v>
      </c>
      <c r="C5230" s="218">
        <v>44920</v>
      </c>
      <c r="D5230" s="218">
        <v>44920</v>
      </c>
      <c r="E5230" s="1">
        <v>9</v>
      </c>
      <c r="F5230" s="62">
        <v>241.9</v>
      </c>
    </row>
    <row r="5231" spans="1:6" x14ac:dyDescent="0.35">
      <c r="A5231" s="1">
        <v>34</v>
      </c>
      <c r="B5231" s="1" t="s">
        <v>92</v>
      </c>
      <c r="C5231" s="218">
        <v>44921</v>
      </c>
      <c r="D5231" s="218">
        <v>44919</v>
      </c>
      <c r="E5231" s="1">
        <v>1</v>
      </c>
      <c r="F5231" s="62">
        <v>50.39</v>
      </c>
    </row>
    <row r="5232" spans="1:6" x14ac:dyDescent="0.35">
      <c r="A5232" s="1">
        <v>34</v>
      </c>
      <c r="B5232" s="1" t="s">
        <v>92</v>
      </c>
      <c r="C5232" s="218">
        <v>44921</v>
      </c>
      <c r="D5232" s="218">
        <v>44920</v>
      </c>
      <c r="E5232" s="1">
        <v>2</v>
      </c>
      <c r="F5232" s="62">
        <v>76.92</v>
      </c>
    </row>
    <row r="5233" spans="1:6" x14ac:dyDescent="0.35">
      <c r="A5233" s="1">
        <v>34</v>
      </c>
      <c r="B5233" s="1" t="s">
        <v>92</v>
      </c>
      <c r="C5233" s="218">
        <v>44921</v>
      </c>
      <c r="D5233" s="218">
        <v>44921</v>
      </c>
      <c r="E5233" s="1">
        <v>7</v>
      </c>
      <c r="F5233" s="62">
        <v>315.26</v>
      </c>
    </row>
    <row r="5234" spans="1:6" x14ac:dyDescent="0.35">
      <c r="A5234" s="1">
        <v>34</v>
      </c>
      <c r="B5234" s="1" t="s">
        <v>92</v>
      </c>
      <c r="C5234" s="218">
        <v>44922</v>
      </c>
      <c r="D5234" s="218">
        <v>44920</v>
      </c>
      <c r="E5234" s="1">
        <v>1</v>
      </c>
      <c r="F5234" s="62">
        <v>23.56</v>
      </c>
    </row>
    <row r="5235" spans="1:6" x14ac:dyDescent="0.35">
      <c r="A5235" s="1">
        <v>34</v>
      </c>
      <c r="B5235" s="1" t="s">
        <v>92</v>
      </c>
      <c r="C5235" s="218">
        <v>44922</v>
      </c>
      <c r="D5235" s="218">
        <v>44921</v>
      </c>
      <c r="E5235" s="1">
        <v>2</v>
      </c>
      <c r="F5235" s="62">
        <v>47.52</v>
      </c>
    </row>
    <row r="5236" spans="1:6" x14ac:dyDescent="0.35">
      <c r="A5236" s="1">
        <v>34</v>
      </c>
      <c r="B5236" s="1" t="s">
        <v>92</v>
      </c>
      <c r="C5236" s="218">
        <v>44922</v>
      </c>
      <c r="D5236" s="218">
        <v>44922</v>
      </c>
      <c r="E5236" s="1">
        <v>8</v>
      </c>
      <c r="F5236" s="62">
        <v>276.47000000000003</v>
      </c>
    </row>
    <row r="5237" spans="1:6" x14ac:dyDescent="0.35">
      <c r="A5237" s="1">
        <v>34</v>
      </c>
      <c r="B5237" s="1" t="s">
        <v>92</v>
      </c>
      <c r="C5237" s="218">
        <v>44923</v>
      </c>
      <c r="D5237" s="218">
        <v>44923</v>
      </c>
      <c r="E5237" s="1">
        <v>6</v>
      </c>
      <c r="F5237" s="62">
        <v>290.36</v>
      </c>
    </row>
    <row r="5238" spans="1:6" x14ac:dyDescent="0.35">
      <c r="A5238" s="1">
        <v>34</v>
      </c>
      <c r="B5238" s="1" t="s">
        <v>92</v>
      </c>
      <c r="C5238" s="218">
        <v>44924</v>
      </c>
      <c r="D5238" s="218">
        <v>44922</v>
      </c>
      <c r="E5238" s="1">
        <v>2</v>
      </c>
      <c r="F5238" s="62">
        <v>47.52</v>
      </c>
    </row>
    <row r="5239" spans="1:6" x14ac:dyDescent="0.35">
      <c r="A5239" s="1">
        <v>34</v>
      </c>
      <c r="B5239" s="1" t="s">
        <v>92</v>
      </c>
      <c r="C5239" s="218">
        <v>44924</v>
      </c>
      <c r="D5239" s="218">
        <v>44923</v>
      </c>
      <c r="E5239" s="1">
        <v>1</v>
      </c>
      <c r="F5239" s="62">
        <v>53.46</v>
      </c>
    </row>
    <row r="5240" spans="1:6" x14ac:dyDescent="0.35">
      <c r="A5240" s="1">
        <v>34</v>
      </c>
      <c r="B5240" s="1" t="s">
        <v>92</v>
      </c>
      <c r="C5240" s="218">
        <v>44924</v>
      </c>
      <c r="D5240" s="218">
        <v>44924</v>
      </c>
      <c r="E5240" s="1">
        <v>7</v>
      </c>
      <c r="F5240" s="62">
        <v>276.95</v>
      </c>
    </row>
    <row r="5241" spans="1:6" x14ac:dyDescent="0.35">
      <c r="A5241" s="1">
        <v>34</v>
      </c>
      <c r="B5241" s="1" t="s">
        <v>92</v>
      </c>
      <c r="C5241" s="218">
        <v>44925</v>
      </c>
      <c r="D5241" s="218">
        <v>44922</v>
      </c>
      <c r="E5241" s="1">
        <v>1</v>
      </c>
      <c r="F5241" s="62">
        <v>53.41</v>
      </c>
    </row>
    <row r="5242" spans="1:6" x14ac:dyDescent="0.35">
      <c r="A5242" s="1">
        <v>34</v>
      </c>
      <c r="B5242" s="1" t="s">
        <v>92</v>
      </c>
      <c r="C5242" s="218">
        <v>44925</v>
      </c>
      <c r="D5242" s="218">
        <v>44923</v>
      </c>
      <c r="E5242" s="1">
        <v>1</v>
      </c>
      <c r="F5242" s="62">
        <v>23.76</v>
      </c>
    </row>
    <row r="5243" spans="1:6" x14ac:dyDescent="0.35">
      <c r="A5243" s="1">
        <v>34</v>
      </c>
      <c r="B5243" s="1" t="s">
        <v>92</v>
      </c>
      <c r="C5243" s="218">
        <v>44925</v>
      </c>
      <c r="D5243" s="218">
        <v>44925</v>
      </c>
      <c r="E5243" s="1">
        <v>6</v>
      </c>
      <c r="F5243" s="62">
        <v>231.01</v>
      </c>
    </row>
    <row r="5244" spans="1:6" x14ac:dyDescent="0.35">
      <c r="A5244" s="1">
        <v>34</v>
      </c>
      <c r="B5244" s="1" t="s">
        <v>92</v>
      </c>
      <c r="C5244" s="218">
        <v>44926</v>
      </c>
      <c r="D5244" s="218">
        <v>44925</v>
      </c>
      <c r="E5244" s="1">
        <v>1</v>
      </c>
      <c r="F5244" s="62">
        <v>23.71</v>
      </c>
    </row>
    <row r="5245" spans="1:6" x14ac:dyDescent="0.35">
      <c r="A5245" s="1">
        <v>34</v>
      </c>
      <c r="B5245" s="1" t="s">
        <v>92</v>
      </c>
      <c r="C5245" s="218">
        <v>44926</v>
      </c>
      <c r="D5245" s="218">
        <v>44926</v>
      </c>
      <c r="E5245" s="1">
        <v>5</v>
      </c>
      <c r="F5245" s="62">
        <v>238.99</v>
      </c>
    </row>
    <row r="5246" spans="1:6" x14ac:dyDescent="0.35">
      <c r="A5246" s="1">
        <v>34</v>
      </c>
      <c r="B5246" s="1" t="s">
        <v>92</v>
      </c>
      <c r="C5246" s="218">
        <v>44928</v>
      </c>
      <c r="D5246" s="218">
        <v>44927</v>
      </c>
      <c r="E5246" s="1">
        <v>5</v>
      </c>
      <c r="F5246" s="62">
        <v>165.67</v>
      </c>
    </row>
    <row r="5247" spans="1:6" x14ac:dyDescent="0.35">
      <c r="A5247" s="1">
        <v>34</v>
      </c>
      <c r="B5247" s="1" t="s">
        <v>92</v>
      </c>
      <c r="C5247" s="218">
        <v>44928</v>
      </c>
      <c r="D5247" s="218">
        <v>44928</v>
      </c>
      <c r="E5247" s="1">
        <v>2</v>
      </c>
      <c r="F5247" s="62">
        <v>73.75</v>
      </c>
    </row>
    <row r="5248" spans="1:6" x14ac:dyDescent="0.35">
      <c r="A5248" s="1">
        <v>34</v>
      </c>
      <c r="B5248" s="1" t="s">
        <v>92</v>
      </c>
      <c r="C5248" s="218">
        <v>44929</v>
      </c>
      <c r="D5248" s="218">
        <v>44927</v>
      </c>
      <c r="E5248" s="1">
        <v>2</v>
      </c>
      <c r="F5248" s="62">
        <v>69.650000000000006</v>
      </c>
    </row>
    <row r="5249" spans="1:6" x14ac:dyDescent="0.35">
      <c r="A5249" s="1">
        <v>34</v>
      </c>
      <c r="B5249" s="1" t="s">
        <v>92</v>
      </c>
      <c r="C5249" s="218">
        <v>44929</v>
      </c>
      <c r="D5249" s="218">
        <v>44928</v>
      </c>
      <c r="E5249" s="1">
        <v>3</v>
      </c>
      <c r="F5249" s="62">
        <v>101.37</v>
      </c>
    </row>
    <row r="5250" spans="1:6" x14ac:dyDescent="0.35">
      <c r="A5250" s="1">
        <v>34</v>
      </c>
      <c r="B5250" s="1" t="s">
        <v>92</v>
      </c>
      <c r="C5250" s="218">
        <v>44929</v>
      </c>
      <c r="D5250" s="218">
        <v>44929</v>
      </c>
      <c r="E5250" s="1">
        <v>7</v>
      </c>
      <c r="F5250" s="62">
        <v>286.89999999999998</v>
      </c>
    </row>
    <row r="5251" spans="1:6" x14ac:dyDescent="0.35">
      <c r="A5251" s="1">
        <v>34</v>
      </c>
      <c r="B5251" s="1" t="s">
        <v>92</v>
      </c>
      <c r="C5251" s="218">
        <v>44930</v>
      </c>
      <c r="D5251" s="218">
        <v>44929</v>
      </c>
      <c r="E5251" s="1">
        <v>1</v>
      </c>
      <c r="F5251" s="62">
        <v>23.76</v>
      </c>
    </row>
    <row r="5252" spans="1:6" x14ac:dyDescent="0.35">
      <c r="A5252" s="1">
        <v>34</v>
      </c>
      <c r="B5252" s="1" t="s">
        <v>92</v>
      </c>
      <c r="C5252" s="218">
        <v>44930</v>
      </c>
      <c r="D5252" s="218">
        <v>44930</v>
      </c>
      <c r="E5252" s="1">
        <v>7</v>
      </c>
      <c r="F5252" s="62">
        <v>226.4</v>
      </c>
    </row>
    <row r="5253" spans="1:6" x14ac:dyDescent="0.35">
      <c r="A5253" s="1">
        <v>34</v>
      </c>
      <c r="B5253" s="1" t="s">
        <v>92</v>
      </c>
      <c r="C5253" s="218">
        <v>44931</v>
      </c>
      <c r="D5253" s="218">
        <v>44930</v>
      </c>
      <c r="E5253" s="1">
        <v>2</v>
      </c>
      <c r="F5253" s="62">
        <v>73.75</v>
      </c>
    </row>
    <row r="5254" spans="1:6" x14ac:dyDescent="0.35">
      <c r="A5254" s="1">
        <v>34</v>
      </c>
      <c r="B5254" s="1" t="s">
        <v>92</v>
      </c>
      <c r="C5254" s="218">
        <v>44931</v>
      </c>
      <c r="D5254" s="218">
        <v>44931</v>
      </c>
      <c r="E5254" s="1">
        <v>6</v>
      </c>
      <c r="F5254" s="62">
        <v>290.47000000000003</v>
      </c>
    </row>
    <row r="5255" spans="1:6" x14ac:dyDescent="0.35">
      <c r="A5255" s="1">
        <v>34</v>
      </c>
      <c r="B5255" s="1" t="s">
        <v>92</v>
      </c>
      <c r="C5255" s="218">
        <v>44933</v>
      </c>
      <c r="D5255" s="218">
        <v>44931</v>
      </c>
      <c r="E5255" s="1">
        <v>2</v>
      </c>
      <c r="F5255" s="62">
        <v>46.03</v>
      </c>
    </row>
    <row r="5256" spans="1:6" x14ac:dyDescent="0.35">
      <c r="A5256" s="1">
        <v>34</v>
      </c>
      <c r="B5256" s="1" t="s">
        <v>92</v>
      </c>
      <c r="C5256" s="218">
        <v>44933</v>
      </c>
      <c r="D5256" s="218">
        <v>44932</v>
      </c>
      <c r="E5256" s="1">
        <v>6</v>
      </c>
      <c r="F5256" s="62">
        <v>294.86</v>
      </c>
    </row>
    <row r="5257" spans="1:6" x14ac:dyDescent="0.35">
      <c r="A5257" s="1">
        <v>34</v>
      </c>
      <c r="B5257" s="1" t="s">
        <v>92</v>
      </c>
      <c r="C5257" s="218">
        <v>44933</v>
      </c>
      <c r="D5257" s="218">
        <v>44933</v>
      </c>
      <c r="E5257" s="1">
        <v>5</v>
      </c>
      <c r="F5257" s="62">
        <v>210.42</v>
      </c>
    </row>
    <row r="5258" spans="1:6" x14ac:dyDescent="0.35">
      <c r="A5258" s="1">
        <v>34</v>
      </c>
      <c r="B5258" s="1" t="s">
        <v>92</v>
      </c>
      <c r="C5258" s="218">
        <v>44934</v>
      </c>
      <c r="D5258" s="218">
        <v>44931</v>
      </c>
      <c r="E5258" s="1">
        <v>2</v>
      </c>
      <c r="F5258" s="62">
        <v>104.3</v>
      </c>
    </row>
    <row r="5259" spans="1:6" x14ac:dyDescent="0.35">
      <c r="A5259" s="1">
        <v>34</v>
      </c>
      <c r="B5259" s="1" t="s">
        <v>92</v>
      </c>
      <c r="C5259" s="218">
        <v>44934</v>
      </c>
      <c r="D5259" s="218">
        <v>44932</v>
      </c>
      <c r="E5259" s="1">
        <v>4</v>
      </c>
      <c r="F5259" s="62">
        <v>125.03</v>
      </c>
    </row>
    <row r="5260" spans="1:6" x14ac:dyDescent="0.35">
      <c r="A5260" s="1">
        <v>34</v>
      </c>
      <c r="B5260" s="1" t="s">
        <v>92</v>
      </c>
      <c r="C5260" s="218">
        <v>44934</v>
      </c>
      <c r="D5260" s="218">
        <v>44933</v>
      </c>
      <c r="E5260" s="1">
        <v>2</v>
      </c>
      <c r="F5260" s="62">
        <v>77.81</v>
      </c>
    </row>
    <row r="5261" spans="1:6" x14ac:dyDescent="0.35">
      <c r="A5261" s="1">
        <v>34</v>
      </c>
      <c r="B5261" s="1" t="s">
        <v>92</v>
      </c>
      <c r="C5261" s="218">
        <v>44934</v>
      </c>
      <c r="D5261" s="218">
        <v>44934</v>
      </c>
      <c r="E5261" s="1">
        <v>3</v>
      </c>
      <c r="F5261" s="62">
        <v>131.77000000000001</v>
      </c>
    </row>
    <row r="5262" spans="1:6" x14ac:dyDescent="0.35">
      <c r="A5262" s="1">
        <v>34</v>
      </c>
      <c r="B5262" s="1" t="s">
        <v>92</v>
      </c>
      <c r="C5262" s="218">
        <v>44935</v>
      </c>
      <c r="D5262" s="218">
        <v>44932</v>
      </c>
      <c r="E5262" s="1">
        <v>1</v>
      </c>
      <c r="F5262" s="62">
        <v>54.25</v>
      </c>
    </row>
    <row r="5263" spans="1:6" x14ac:dyDescent="0.35">
      <c r="A5263" s="1">
        <v>34</v>
      </c>
      <c r="B5263" s="1" t="s">
        <v>92</v>
      </c>
      <c r="C5263" s="218">
        <v>44935</v>
      </c>
      <c r="D5263" s="218">
        <v>44933</v>
      </c>
      <c r="E5263" s="1">
        <v>3</v>
      </c>
      <c r="F5263" s="62">
        <v>100.78</v>
      </c>
    </row>
    <row r="5264" spans="1:6" x14ac:dyDescent="0.35">
      <c r="A5264" s="1">
        <v>34</v>
      </c>
      <c r="B5264" s="1" t="s">
        <v>92</v>
      </c>
      <c r="C5264" s="218">
        <v>44935</v>
      </c>
      <c r="D5264" s="218">
        <v>44934</v>
      </c>
      <c r="E5264" s="1">
        <v>4</v>
      </c>
      <c r="F5264" s="62">
        <v>182.1</v>
      </c>
    </row>
    <row r="5265" spans="1:6" x14ac:dyDescent="0.35">
      <c r="A5265" s="1">
        <v>34</v>
      </c>
      <c r="B5265" s="1" t="s">
        <v>92</v>
      </c>
      <c r="C5265" s="218">
        <v>44935</v>
      </c>
      <c r="D5265" s="218">
        <v>44935</v>
      </c>
      <c r="E5265" s="1">
        <v>5</v>
      </c>
      <c r="F5265" s="62">
        <v>199.18</v>
      </c>
    </row>
    <row r="5266" spans="1:6" x14ac:dyDescent="0.35">
      <c r="A5266" s="1">
        <v>34</v>
      </c>
      <c r="B5266" s="1" t="s">
        <v>92</v>
      </c>
      <c r="C5266" s="218">
        <v>44936</v>
      </c>
      <c r="D5266" s="218">
        <v>44935</v>
      </c>
      <c r="E5266" s="1">
        <v>2</v>
      </c>
      <c r="F5266" s="62">
        <v>46.53</v>
      </c>
    </row>
    <row r="5267" spans="1:6" x14ac:dyDescent="0.35">
      <c r="A5267" s="1">
        <v>34</v>
      </c>
      <c r="B5267" s="1" t="s">
        <v>92</v>
      </c>
      <c r="C5267" s="218">
        <v>44936</v>
      </c>
      <c r="D5267" s="218">
        <v>44936</v>
      </c>
      <c r="E5267" s="1">
        <v>3</v>
      </c>
      <c r="F5267" s="62">
        <v>131.57</v>
      </c>
    </row>
    <row r="5268" spans="1:6" x14ac:dyDescent="0.35">
      <c r="A5268" s="1">
        <v>34</v>
      </c>
      <c r="B5268" s="1" t="s">
        <v>92</v>
      </c>
      <c r="C5268" s="218">
        <v>44937</v>
      </c>
      <c r="D5268" s="218">
        <v>44933</v>
      </c>
      <c r="E5268" s="1">
        <v>1</v>
      </c>
      <c r="F5268" s="62">
        <v>23.56</v>
      </c>
    </row>
    <row r="5269" spans="1:6" x14ac:dyDescent="0.35">
      <c r="A5269" s="1">
        <v>34</v>
      </c>
      <c r="B5269" s="1" t="s">
        <v>92</v>
      </c>
      <c r="C5269" s="218">
        <v>44937</v>
      </c>
      <c r="D5269" s="218">
        <v>44934</v>
      </c>
      <c r="E5269" s="1">
        <v>3</v>
      </c>
      <c r="F5269" s="62">
        <v>93.01</v>
      </c>
    </row>
    <row r="5270" spans="1:6" x14ac:dyDescent="0.35">
      <c r="A5270" s="1">
        <v>34</v>
      </c>
      <c r="B5270" s="1" t="s">
        <v>92</v>
      </c>
      <c r="C5270" s="218">
        <v>44937</v>
      </c>
      <c r="D5270" s="218">
        <v>44935</v>
      </c>
      <c r="E5270" s="1">
        <v>2</v>
      </c>
      <c r="F5270" s="62">
        <v>77.069999999999993</v>
      </c>
    </row>
    <row r="5271" spans="1:6" x14ac:dyDescent="0.35">
      <c r="A5271" s="1">
        <v>34</v>
      </c>
      <c r="B5271" s="1" t="s">
        <v>92</v>
      </c>
      <c r="C5271" s="218">
        <v>44937</v>
      </c>
      <c r="D5271" s="218">
        <v>44936</v>
      </c>
      <c r="E5271" s="1">
        <v>2</v>
      </c>
      <c r="F5271" s="62">
        <v>47.17</v>
      </c>
    </row>
    <row r="5272" spans="1:6" x14ac:dyDescent="0.35">
      <c r="A5272" s="1">
        <v>34</v>
      </c>
      <c r="B5272" s="1" t="s">
        <v>92</v>
      </c>
      <c r="C5272" s="218">
        <v>44937</v>
      </c>
      <c r="D5272" s="218">
        <v>44937</v>
      </c>
      <c r="E5272" s="1">
        <v>4</v>
      </c>
      <c r="F5272" s="62">
        <v>153.88999999999999</v>
      </c>
    </row>
    <row r="5273" spans="1:6" x14ac:dyDescent="0.35">
      <c r="A5273" s="1">
        <v>34</v>
      </c>
      <c r="B5273" s="1" t="s">
        <v>92</v>
      </c>
      <c r="C5273" s="218">
        <v>44938</v>
      </c>
      <c r="D5273" s="218">
        <v>44935</v>
      </c>
      <c r="E5273" s="1">
        <v>1</v>
      </c>
      <c r="F5273" s="62">
        <v>23.66</v>
      </c>
    </row>
    <row r="5274" spans="1:6" x14ac:dyDescent="0.35">
      <c r="A5274" s="1">
        <v>34</v>
      </c>
      <c r="B5274" s="1" t="s">
        <v>92</v>
      </c>
      <c r="C5274" s="218">
        <v>44938</v>
      </c>
      <c r="D5274" s="218">
        <v>44936</v>
      </c>
      <c r="E5274" s="1">
        <v>2</v>
      </c>
      <c r="F5274" s="62">
        <v>104.4</v>
      </c>
    </row>
    <row r="5275" spans="1:6" x14ac:dyDescent="0.35">
      <c r="A5275" s="1">
        <v>34</v>
      </c>
      <c r="B5275" s="1" t="s">
        <v>92</v>
      </c>
      <c r="C5275" s="218">
        <v>44938</v>
      </c>
      <c r="D5275" s="218">
        <v>44937</v>
      </c>
      <c r="E5275" s="1">
        <v>1</v>
      </c>
      <c r="F5275" s="62">
        <v>23.66</v>
      </c>
    </row>
    <row r="5276" spans="1:6" x14ac:dyDescent="0.35">
      <c r="A5276" s="1">
        <v>34</v>
      </c>
      <c r="B5276" s="1" t="s">
        <v>92</v>
      </c>
      <c r="C5276" s="218">
        <v>44938</v>
      </c>
      <c r="D5276" s="218">
        <v>44938</v>
      </c>
      <c r="E5276" s="1">
        <v>4</v>
      </c>
      <c r="F5276" s="62">
        <v>156.02000000000001</v>
      </c>
    </row>
    <row r="5277" spans="1:6" x14ac:dyDescent="0.35">
      <c r="A5277" s="1">
        <v>34</v>
      </c>
      <c r="B5277" s="1" t="s">
        <v>92</v>
      </c>
      <c r="C5277" s="218">
        <v>44939</v>
      </c>
      <c r="D5277" s="218">
        <v>44936</v>
      </c>
      <c r="E5277" s="1">
        <v>2</v>
      </c>
      <c r="F5277" s="62">
        <v>77.67</v>
      </c>
    </row>
    <row r="5278" spans="1:6" x14ac:dyDescent="0.35">
      <c r="A5278" s="1">
        <v>34</v>
      </c>
      <c r="B5278" s="1" t="s">
        <v>92</v>
      </c>
      <c r="C5278" s="218">
        <v>44939</v>
      </c>
      <c r="D5278" s="218">
        <v>44937</v>
      </c>
      <c r="E5278" s="1">
        <v>2</v>
      </c>
      <c r="F5278" s="62">
        <v>90.09</v>
      </c>
    </row>
    <row r="5279" spans="1:6" x14ac:dyDescent="0.35">
      <c r="A5279" s="1">
        <v>34</v>
      </c>
      <c r="B5279" s="1" t="s">
        <v>92</v>
      </c>
      <c r="C5279" s="218">
        <v>44939</v>
      </c>
      <c r="D5279" s="218">
        <v>44938</v>
      </c>
      <c r="E5279" s="1">
        <v>3</v>
      </c>
      <c r="F5279" s="62">
        <v>101.28</v>
      </c>
    </row>
    <row r="5280" spans="1:6" x14ac:dyDescent="0.35">
      <c r="A5280" s="1">
        <v>34</v>
      </c>
      <c r="B5280" s="1" t="s">
        <v>92</v>
      </c>
      <c r="C5280" s="218">
        <v>44939</v>
      </c>
      <c r="D5280" s="218">
        <v>44939</v>
      </c>
      <c r="E5280" s="1">
        <v>5</v>
      </c>
      <c r="F5280" s="62">
        <v>209.82</v>
      </c>
    </row>
    <row r="5281" spans="1:6" x14ac:dyDescent="0.35">
      <c r="A5281" s="1">
        <v>34</v>
      </c>
      <c r="B5281" s="1" t="s">
        <v>92</v>
      </c>
      <c r="C5281" s="218">
        <v>44940</v>
      </c>
      <c r="D5281" s="218">
        <v>44938</v>
      </c>
      <c r="E5281" s="1">
        <v>4</v>
      </c>
      <c r="F5281" s="62">
        <v>146.07</v>
      </c>
    </row>
    <row r="5282" spans="1:6" x14ac:dyDescent="0.35">
      <c r="A5282" s="1">
        <v>34</v>
      </c>
      <c r="B5282" s="1" t="s">
        <v>92</v>
      </c>
      <c r="C5282" s="218">
        <v>44940</v>
      </c>
      <c r="D5282" s="218">
        <v>44939</v>
      </c>
      <c r="E5282" s="1">
        <v>2</v>
      </c>
      <c r="F5282" s="62">
        <v>78.06</v>
      </c>
    </row>
    <row r="5283" spans="1:6" x14ac:dyDescent="0.35">
      <c r="A5283" s="1">
        <v>34</v>
      </c>
      <c r="B5283" s="1" t="s">
        <v>92</v>
      </c>
      <c r="C5283" s="218">
        <v>44940</v>
      </c>
      <c r="D5283" s="218">
        <v>44940</v>
      </c>
      <c r="E5283" s="1">
        <v>4</v>
      </c>
      <c r="F5283" s="62">
        <v>212.69</v>
      </c>
    </row>
    <row r="5284" spans="1:6" x14ac:dyDescent="0.35">
      <c r="A5284" s="1">
        <v>34</v>
      </c>
      <c r="B5284" s="1" t="s">
        <v>92</v>
      </c>
      <c r="C5284" s="218">
        <v>44942</v>
      </c>
      <c r="D5284" s="218">
        <v>44939</v>
      </c>
      <c r="E5284" s="1">
        <v>4</v>
      </c>
      <c r="F5284" s="62">
        <v>212.35</v>
      </c>
    </row>
    <row r="5285" spans="1:6" x14ac:dyDescent="0.35">
      <c r="A5285" s="1">
        <v>34</v>
      </c>
      <c r="B5285" s="1" t="s">
        <v>92</v>
      </c>
      <c r="C5285" s="218">
        <v>44942</v>
      </c>
      <c r="D5285" s="218">
        <v>44940</v>
      </c>
      <c r="E5285" s="1">
        <v>1</v>
      </c>
      <c r="F5285" s="62">
        <v>21.68</v>
      </c>
    </row>
    <row r="5286" spans="1:6" x14ac:dyDescent="0.35">
      <c r="A5286" s="1">
        <v>34</v>
      </c>
      <c r="B5286" s="1" t="s">
        <v>92</v>
      </c>
      <c r="C5286" s="218">
        <v>44942</v>
      </c>
      <c r="D5286" s="218">
        <v>44941</v>
      </c>
      <c r="E5286" s="1">
        <v>6</v>
      </c>
      <c r="F5286" s="62">
        <v>264.08</v>
      </c>
    </row>
    <row r="5287" spans="1:6" x14ac:dyDescent="0.35">
      <c r="A5287" s="1">
        <v>34</v>
      </c>
      <c r="B5287" s="1" t="s">
        <v>92</v>
      </c>
      <c r="C5287" s="218">
        <v>44943</v>
      </c>
      <c r="D5287" s="218">
        <v>44940</v>
      </c>
      <c r="E5287" s="1">
        <v>1</v>
      </c>
      <c r="F5287" s="62">
        <v>49.4</v>
      </c>
    </row>
    <row r="5288" spans="1:6" x14ac:dyDescent="0.35">
      <c r="A5288" s="1">
        <v>34</v>
      </c>
      <c r="B5288" s="1" t="s">
        <v>92</v>
      </c>
      <c r="C5288" s="218">
        <v>44943</v>
      </c>
      <c r="D5288" s="218">
        <v>44941</v>
      </c>
      <c r="E5288" s="1">
        <v>4</v>
      </c>
      <c r="F5288" s="62">
        <v>150.43</v>
      </c>
    </row>
    <row r="5289" spans="1:6" x14ac:dyDescent="0.35">
      <c r="A5289" s="1">
        <v>34</v>
      </c>
      <c r="B5289" s="1" t="s">
        <v>92</v>
      </c>
      <c r="C5289" s="218">
        <v>44943</v>
      </c>
      <c r="D5289" s="218">
        <v>44942</v>
      </c>
      <c r="E5289" s="1">
        <v>3</v>
      </c>
      <c r="F5289" s="62">
        <v>97.11</v>
      </c>
    </row>
    <row r="5290" spans="1:6" x14ac:dyDescent="0.35">
      <c r="A5290" s="1">
        <v>34</v>
      </c>
      <c r="B5290" s="1" t="s">
        <v>92</v>
      </c>
      <c r="C5290" s="218">
        <v>44943</v>
      </c>
      <c r="D5290" s="218">
        <v>44943</v>
      </c>
      <c r="E5290" s="1">
        <v>3</v>
      </c>
      <c r="F5290" s="62">
        <v>101.52</v>
      </c>
    </row>
    <row r="5291" spans="1:6" x14ac:dyDescent="0.35">
      <c r="A5291" s="1">
        <v>34</v>
      </c>
      <c r="B5291" s="1" t="s">
        <v>92</v>
      </c>
      <c r="C5291" s="218">
        <v>44944</v>
      </c>
      <c r="D5291" s="218">
        <v>44941</v>
      </c>
      <c r="E5291" s="1">
        <v>2</v>
      </c>
      <c r="F5291" s="62">
        <v>73.61</v>
      </c>
    </row>
    <row r="5292" spans="1:6" x14ac:dyDescent="0.35">
      <c r="A5292" s="1">
        <v>34</v>
      </c>
      <c r="B5292" s="1" t="s">
        <v>92</v>
      </c>
      <c r="C5292" s="218">
        <v>44944</v>
      </c>
      <c r="D5292" s="218">
        <v>44942</v>
      </c>
      <c r="E5292" s="1">
        <v>5</v>
      </c>
      <c r="F5292" s="62">
        <v>175.62</v>
      </c>
    </row>
    <row r="5293" spans="1:6" x14ac:dyDescent="0.35">
      <c r="A5293" s="1">
        <v>34</v>
      </c>
      <c r="B5293" s="1" t="s">
        <v>92</v>
      </c>
      <c r="C5293" s="218">
        <v>44944</v>
      </c>
      <c r="D5293" s="218">
        <v>44943</v>
      </c>
      <c r="E5293" s="1">
        <v>6</v>
      </c>
      <c r="F5293" s="62">
        <v>278.74</v>
      </c>
    </row>
    <row r="5294" spans="1:6" x14ac:dyDescent="0.35">
      <c r="A5294" s="1">
        <v>34</v>
      </c>
      <c r="B5294" s="1" t="s">
        <v>92</v>
      </c>
      <c r="C5294" s="218">
        <v>44944</v>
      </c>
      <c r="D5294" s="218">
        <v>44944</v>
      </c>
      <c r="E5294" s="1">
        <v>3</v>
      </c>
      <c r="F5294" s="62">
        <v>130.47999999999999</v>
      </c>
    </row>
    <row r="5295" spans="1:6" x14ac:dyDescent="0.35">
      <c r="A5295" s="1">
        <v>34</v>
      </c>
      <c r="B5295" s="1" t="s">
        <v>92</v>
      </c>
      <c r="C5295" s="218">
        <v>44945</v>
      </c>
      <c r="D5295" s="218">
        <v>44942</v>
      </c>
      <c r="E5295" s="1">
        <v>5</v>
      </c>
      <c r="F5295" s="62">
        <v>173.44</v>
      </c>
    </row>
    <row r="5296" spans="1:6" x14ac:dyDescent="0.35">
      <c r="A5296" s="1">
        <v>34</v>
      </c>
      <c r="B5296" s="1" t="s">
        <v>92</v>
      </c>
      <c r="C5296" s="218">
        <v>44945</v>
      </c>
      <c r="D5296" s="218">
        <v>44943</v>
      </c>
      <c r="E5296" s="1">
        <v>7</v>
      </c>
      <c r="F5296" s="62">
        <v>222.27</v>
      </c>
    </row>
    <row r="5297" spans="1:6" x14ac:dyDescent="0.35">
      <c r="A5297" s="1">
        <v>34</v>
      </c>
      <c r="B5297" s="1" t="s">
        <v>92</v>
      </c>
      <c r="C5297" s="218">
        <v>44945</v>
      </c>
      <c r="D5297" s="218">
        <v>44944</v>
      </c>
      <c r="E5297" s="1">
        <v>3</v>
      </c>
      <c r="F5297" s="62">
        <v>159.24</v>
      </c>
    </row>
    <row r="5298" spans="1:6" x14ac:dyDescent="0.35">
      <c r="A5298" s="1">
        <v>34</v>
      </c>
      <c r="B5298" s="1" t="s">
        <v>92</v>
      </c>
      <c r="C5298" s="218">
        <v>44945</v>
      </c>
      <c r="D5298" s="218">
        <v>44945</v>
      </c>
      <c r="E5298" s="1">
        <v>4</v>
      </c>
      <c r="F5298" s="62">
        <v>183.89</v>
      </c>
    </row>
    <row r="5299" spans="1:6" x14ac:dyDescent="0.35">
      <c r="A5299" s="1">
        <v>34</v>
      </c>
      <c r="B5299" s="1" t="s">
        <v>92</v>
      </c>
      <c r="C5299" s="218">
        <v>44946</v>
      </c>
      <c r="D5299" s="218">
        <v>44944</v>
      </c>
      <c r="E5299" s="1">
        <v>2</v>
      </c>
      <c r="F5299" s="62">
        <v>77.27</v>
      </c>
    </row>
    <row r="5300" spans="1:6" x14ac:dyDescent="0.35">
      <c r="A5300" s="1">
        <v>34</v>
      </c>
      <c r="B5300" s="1" t="s">
        <v>92</v>
      </c>
      <c r="C5300" s="218">
        <v>44946</v>
      </c>
      <c r="D5300" s="218">
        <v>44945</v>
      </c>
      <c r="E5300" s="1">
        <v>1</v>
      </c>
      <c r="F5300" s="62">
        <v>23.71</v>
      </c>
    </row>
    <row r="5301" spans="1:6" x14ac:dyDescent="0.35">
      <c r="A5301" s="1">
        <v>34</v>
      </c>
      <c r="B5301" s="1" t="s">
        <v>92</v>
      </c>
      <c r="C5301" s="218">
        <v>44946</v>
      </c>
      <c r="D5301" s="218">
        <v>44946</v>
      </c>
      <c r="E5301" s="1">
        <v>5</v>
      </c>
      <c r="F5301" s="62">
        <v>174.09</v>
      </c>
    </row>
    <row r="5302" spans="1:6" x14ac:dyDescent="0.35">
      <c r="A5302" s="1">
        <v>34</v>
      </c>
      <c r="B5302" s="1" t="s">
        <v>92</v>
      </c>
      <c r="C5302" s="218">
        <v>44947</v>
      </c>
      <c r="D5302" s="218">
        <v>44944</v>
      </c>
      <c r="E5302" s="1">
        <v>2</v>
      </c>
      <c r="F5302" s="62">
        <v>108.11</v>
      </c>
    </row>
    <row r="5303" spans="1:6" x14ac:dyDescent="0.35">
      <c r="A5303" s="1">
        <v>34</v>
      </c>
      <c r="B5303" s="1" t="s">
        <v>92</v>
      </c>
      <c r="C5303" s="218">
        <v>44947</v>
      </c>
      <c r="D5303" s="218">
        <v>44945</v>
      </c>
      <c r="E5303" s="1">
        <v>2</v>
      </c>
      <c r="F5303" s="62">
        <v>102.51</v>
      </c>
    </row>
    <row r="5304" spans="1:6" x14ac:dyDescent="0.35">
      <c r="A5304" s="1">
        <v>34</v>
      </c>
      <c r="B5304" s="1" t="s">
        <v>92</v>
      </c>
      <c r="C5304" s="218">
        <v>44947</v>
      </c>
      <c r="D5304" s="218">
        <v>44946</v>
      </c>
      <c r="E5304" s="1">
        <v>3</v>
      </c>
      <c r="F5304" s="62">
        <v>131.62</v>
      </c>
    </row>
    <row r="5305" spans="1:6" x14ac:dyDescent="0.35">
      <c r="A5305" s="1">
        <v>34</v>
      </c>
      <c r="B5305" s="1" t="s">
        <v>92</v>
      </c>
      <c r="C5305" s="218">
        <v>44947</v>
      </c>
      <c r="D5305" s="218">
        <v>44947</v>
      </c>
      <c r="E5305" s="1">
        <v>4</v>
      </c>
      <c r="F5305" s="62">
        <v>181.9</v>
      </c>
    </row>
    <row r="5306" spans="1:6" x14ac:dyDescent="0.35">
      <c r="A5306" s="1">
        <v>34</v>
      </c>
      <c r="B5306" s="1" t="s">
        <v>92</v>
      </c>
      <c r="C5306" s="218">
        <v>44948</v>
      </c>
      <c r="D5306" s="218">
        <v>44946</v>
      </c>
      <c r="E5306" s="1">
        <v>1</v>
      </c>
      <c r="F5306" s="62">
        <v>51.18</v>
      </c>
    </row>
    <row r="5307" spans="1:6" x14ac:dyDescent="0.35">
      <c r="A5307" s="1">
        <v>34</v>
      </c>
      <c r="B5307" s="1" t="s">
        <v>92</v>
      </c>
      <c r="C5307" s="218">
        <v>44948</v>
      </c>
      <c r="D5307" s="218">
        <v>44947</v>
      </c>
      <c r="E5307" s="1">
        <v>2</v>
      </c>
      <c r="F5307" s="62">
        <v>103.7</v>
      </c>
    </row>
    <row r="5308" spans="1:6" x14ac:dyDescent="0.35">
      <c r="A5308" s="1">
        <v>34</v>
      </c>
      <c r="B5308" s="1" t="s">
        <v>92</v>
      </c>
      <c r="C5308" s="218">
        <v>44948</v>
      </c>
      <c r="D5308" s="218">
        <v>44948</v>
      </c>
      <c r="E5308" s="1">
        <v>2</v>
      </c>
      <c r="F5308" s="62">
        <v>76.48</v>
      </c>
    </row>
    <row r="5309" spans="1:6" x14ac:dyDescent="0.35">
      <c r="A5309" s="1">
        <v>34</v>
      </c>
      <c r="B5309" s="1" t="s">
        <v>92</v>
      </c>
      <c r="C5309" s="218">
        <v>44949</v>
      </c>
      <c r="D5309" s="218">
        <v>44948</v>
      </c>
      <c r="E5309" s="1">
        <v>2</v>
      </c>
      <c r="F5309" s="62">
        <v>78.16</v>
      </c>
    </row>
    <row r="5310" spans="1:6" x14ac:dyDescent="0.35">
      <c r="A5310" s="1">
        <v>34</v>
      </c>
      <c r="B5310" s="1" t="s">
        <v>92</v>
      </c>
      <c r="C5310" s="218">
        <v>44949</v>
      </c>
      <c r="D5310" s="218">
        <v>44949</v>
      </c>
      <c r="E5310" s="1">
        <v>5</v>
      </c>
      <c r="F5310" s="62">
        <v>204.74</v>
      </c>
    </row>
    <row r="5311" spans="1:6" x14ac:dyDescent="0.35">
      <c r="A5311" s="1">
        <v>34</v>
      </c>
      <c r="B5311" s="1" t="s">
        <v>92</v>
      </c>
      <c r="C5311" s="218">
        <v>44950</v>
      </c>
      <c r="D5311" s="218">
        <v>44947</v>
      </c>
      <c r="E5311" s="1">
        <v>2</v>
      </c>
      <c r="F5311" s="62">
        <v>74.2</v>
      </c>
    </row>
    <row r="5312" spans="1:6" x14ac:dyDescent="0.35">
      <c r="A5312" s="1">
        <v>34</v>
      </c>
      <c r="B5312" s="1" t="s">
        <v>92</v>
      </c>
      <c r="C5312" s="218">
        <v>44950</v>
      </c>
      <c r="D5312" s="218">
        <v>44948</v>
      </c>
      <c r="E5312" s="1">
        <v>1</v>
      </c>
      <c r="F5312" s="62">
        <v>23.76</v>
      </c>
    </row>
    <row r="5313" spans="1:6" x14ac:dyDescent="0.35">
      <c r="A5313" s="1">
        <v>34</v>
      </c>
      <c r="B5313" s="1" t="s">
        <v>92</v>
      </c>
      <c r="C5313" s="218">
        <v>44950</v>
      </c>
      <c r="D5313" s="218">
        <v>44949</v>
      </c>
      <c r="E5313" s="1">
        <v>2</v>
      </c>
      <c r="F5313" s="62">
        <v>77.22</v>
      </c>
    </row>
    <row r="5314" spans="1:6" x14ac:dyDescent="0.35">
      <c r="A5314" s="1">
        <v>34</v>
      </c>
      <c r="B5314" s="1" t="s">
        <v>92</v>
      </c>
      <c r="C5314" s="218">
        <v>44950</v>
      </c>
      <c r="D5314" s="218">
        <v>44950</v>
      </c>
      <c r="E5314" s="1">
        <v>7</v>
      </c>
      <c r="F5314" s="62">
        <v>285.06</v>
      </c>
    </row>
    <row r="5315" spans="1:6" x14ac:dyDescent="0.35">
      <c r="A5315" s="1">
        <v>34</v>
      </c>
      <c r="B5315" s="1" t="s">
        <v>92</v>
      </c>
      <c r="C5315" s="218">
        <v>44951</v>
      </c>
      <c r="D5315" s="218">
        <v>44948</v>
      </c>
      <c r="E5315" s="1">
        <v>2</v>
      </c>
      <c r="F5315" s="62">
        <v>86.53</v>
      </c>
    </row>
    <row r="5316" spans="1:6" x14ac:dyDescent="0.35">
      <c r="A5316" s="1">
        <v>34</v>
      </c>
      <c r="B5316" s="1" t="s">
        <v>92</v>
      </c>
      <c r="C5316" s="218">
        <v>44951</v>
      </c>
      <c r="D5316" s="218">
        <v>44949</v>
      </c>
      <c r="E5316" s="1">
        <v>1</v>
      </c>
      <c r="F5316" s="62">
        <v>52.47</v>
      </c>
    </row>
    <row r="5317" spans="1:6" x14ac:dyDescent="0.35">
      <c r="A5317" s="1">
        <v>34</v>
      </c>
      <c r="B5317" s="1" t="s">
        <v>92</v>
      </c>
      <c r="C5317" s="218">
        <v>44951</v>
      </c>
      <c r="D5317" s="218">
        <v>44950</v>
      </c>
      <c r="E5317" s="1">
        <v>6</v>
      </c>
      <c r="F5317" s="62">
        <v>258.83999999999997</v>
      </c>
    </row>
    <row r="5318" spans="1:6" x14ac:dyDescent="0.35">
      <c r="A5318" s="1">
        <v>34</v>
      </c>
      <c r="B5318" s="1" t="s">
        <v>92</v>
      </c>
      <c r="C5318" s="218">
        <v>44951</v>
      </c>
      <c r="D5318" s="218">
        <v>44951</v>
      </c>
      <c r="E5318" s="1">
        <v>8</v>
      </c>
      <c r="F5318" s="62">
        <v>306.45</v>
      </c>
    </row>
    <row r="5319" spans="1:6" x14ac:dyDescent="0.35">
      <c r="A5319" s="1">
        <v>34</v>
      </c>
      <c r="B5319" s="1" t="s">
        <v>92</v>
      </c>
      <c r="C5319" s="218">
        <v>44952</v>
      </c>
      <c r="D5319" s="218">
        <v>44950</v>
      </c>
      <c r="E5319" s="1">
        <v>1</v>
      </c>
      <c r="F5319" s="62">
        <v>23.71</v>
      </c>
    </row>
    <row r="5320" spans="1:6" x14ac:dyDescent="0.35">
      <c r="A5320" s="1">
        <v>34</v>
      </c>
      <c r="B5320" s="1" t="s">
        <v>92</v>
      </c>
      <c r="C5320" s="218">
        <v>44952</v>
      </c>
      <c r="D5320" s="218">
        <v>44951</v>
      </c>
      <c r="E5320" s="1">
        <v>5</v>
      </c>
      <c r="F5320" s="62">
        <v>235.86</v>
      </c>
    </row>
    <row r="5321" spans="1:6" x14ac:dyDescent="0.35">
      <c r="A5321" s="1">
        <v>34</v>
      </c>
      <c r="B5321" s="1" t="s">
        <v>92</v>
      </c>
      <c r="C5321" s="218">
        <v>44952</v>
      </c>
      <c r="D5321" s="218">
        <v>44952</v>
      </c>
      <c r="E5321" s="1">
        <v>9</v>
      </c>
      <c r="F5321" s="62">
        <v>392.23</v>
      </c>
    </row>
    <row r="5322" spans="1:6" x14ac:dyDescent="0.35">
      <c r="A5322" s="1">
        <v>35</v>
      </c>
      <c r="B5322" s="1" t="s">
        <v>93</v>
      </c>
      <c r="C5322" s="218">
        <v>44880</v>
      </c>
      <c r="D5322" s="218">
        <v>44878</v>
      </c>
      <c r="E5322" s="1">
        <v>5</v>
      </c>
      <c r="F5322" s="62">
        <v>98.74</v>
      </c>
    </row>
    <row r="5323" spans="1:6" x14ac:dyDescent="0.35">
      <c r="A5323" s="1">
        <v>35</v>
      </c>
      <c r="B5323" s="1" t="s">
        <v>93</v>
      </c>
      <c r="C5323" s="218">
        <v>44880</v>
      </c>
      <c r="D5323" s="218">
        <v>44879</v>
      </c>
      <c r="E5323" s="1">
        <v>3</v>
      </c>
      <c r="F5323" s="62">
        <v>99</v>
      </c>
    </row>
    <row r="5324" spans="1:6" x14ac:dyDescent="0.35">
      <c r="A5324" s="1">
        <v>35</v>
      </c>
      <c r="B5324" s="1" t="s">
        <v>93</v>
      </c>
      <c r="C5324" s="218">
        <v>44880</v>
      </c>
      <c r="D5324" s="218">
        <v>44880</v>
      </c>
      <c r="E5324" s="1">
        <v>2</v>
      </c>
      <c r="F5324" s="62">
        <v>43.12</v>
      </c>
    </row>
    <row r="5325" spans="1:6" x14ac:dyDescent="0.35">
      <c r="A5325" s="1">
        <v>35</v>
      </c>
      <c r="B5325" s="1" t="s">
        <v>93</v>
      </c>
      <c r="C5325" s="218">
        <v>44881</v>
      </c>
      <c r="D5325" s="218">
        <v>44878</v>
      </c>
      <c r="E5325" s="1">
        <v>3</v>
      </c>
      <c r="F5325" s="62">
        <v>91.88</v>
      </c>
    </row>
    <row r="5326" spans="1:6" x14ac:dyDescent="0.35">
      <c r="A5326" s="1">
        <v>35</v>
      </c>
      <c r="B5326" s="1" t="s">
        <v>93</v>
      </c>
      <c r="C5326" s="218">
        <v>44881</v>
      </c>
      <c r="D5326" s="218">
        <v>44879</v>
      </c>
      <c r="E5326" s="1">
        <v>1</v>
      </c>
      <c r="F5326" s="62">
        <v>43.76</v>
      </c>
    </row>
    <row r="5327" spans="1:6" x14ac:dyDescent="0.35">
      <c r="A5327" s="1">
        <v>35</v>
      </c>
      <c r="B5327" s="1" t="s">
        <v>93</v>
      </c>
      <c r="C5327" s="218">
        <v>44881</v>
      </c>
      <c r="D5327" s="218">
        <v>44880</v>
      </c>
      <c r="E5327" s="1">
        <v>3</v>
      </c>
      <c r="F5327" s="62">
        <v>107.01</v>
      </c>
    </row>
    <row r="5328" spans="1:6" x14ac:dyDescent="0.35">
      <c r="A5328" s="1">
        <v>35</v>
      </c>
      <c r="B5328" s="1" t="s">
        <v>93</v>
      </c>
      <c r="C5328" s="218">
        <v>44881</v>
      </c>
      <c r="D5328" s="218">
        <v>44881</v>
      </c>
      <c r="E5328" s="1">
        <v>1</v>
      </c>
      <c r="F5328" s="62">
        <v>50.69</v>
      </c>
    </row>
    <row r="5329" spans="1:6" x14ac:dyDescent="0.35">
      <c r="A5329" s="1">
        <v>35</v>
      </c>
      <c r="B5329" s="1" t="s">
        <v>93</v>
      </c>
      <c r="C5329" s="218">
        <v>44883</v>
      </c>
      <c r="D5329" s="218">
        <v>44879</v>
      </c>
      <c r="E5329" s="1">
        <v>1</v>
      </c>
      <c r="F5329" s="62">
        <v>23.02</v>
      </c>
    </row>
    <row r="5330" spans="1:6" x14ac:dyDescent="0.35">
      <c r="A5330" s="1">
        <v>35</v>
      </c>
      <c r="B5330" s="1" t="s">
        <v>93</v>
      </c>
      <c r="C5330" s="218">
        <v>44883</v>
      </c>
      <c r="D5330" s="218">
        <v>44880</v>
      </c>
      <c r="E5330" s="1">
        <v>5</v>
      </c>
      <c r="F5330" s="62">
        <v>104.15</v>
      </c>
    </row>
    <row r="5331" spans="1:6" x14ac:dyDescent="0.35">
      <c r="A5331" s="1">
        <v>35</v>
      </c>
      <c r="B5331" s="1" t="s">
        <v>93</v>
      </c>
      <c r="C5331" s="218">
        <v>44883</v>
      </c>
      <c r="D5331" s="218">
        <v>44881</v>
      </c>
      <c r="E5331" s="1">
        <v>3</v>
      </c>
      <c r="F5331" s="62">
        <v>57.31</v>
      </c>
    </row>
    <row r="5332" spans="1:6" x14ac:dyDescent="0.35">
      <c r="A5332" s="1">
        <v>35</v>
      </c>
      <c r="B5332" s="1" t="s">
        <v>93</v>
      </c>
      <c r="C5332" s="218">
        <v>44883</v>
      </c>
      <c r="D5332" s="218">
        <v>44882</v>
      </c>
      <c r="E5332" s="1">
        <v>2</v>
      </c>
      <c r="F5332" s="62">
        <v>95.53</v>
      </c>
    </row>
    <row r="5333" spans="1:6" x14ac:dyDescent="0.35">
      <c r="A5333" s="1">
        <v>35</v>
      </c>
      <c r="B5333" s="1" t="s">
        <v>93</v>
      </c>
      <c r="C5333" s="218">
        <v>44884</v>
      </c>
      <c r="D5333" s="218">
        <v>44878</v>
      </c>
      <c r="E5333" s="1">
        <v>4</v>
      </c>
      <c r="F5333" s="62">
        <v>86.72</v>
      </c>
    </row>
    <row r="5334" spans="1:6" x14ac:dyDescent="0.35">
      <c r="A5334" s="1">
        <v>35</v>
      </c>
      <c r="B5334" s="1" t="s">
        <v>93</v>
      </c>
      <c r="C5334" s="218">
        <v>44884</v>
      </c>
      <c r="D5334" s="218">
        <v>44879</v>
      </c>
      <c r="E5334" s="1">
        <v>2</v>
      </c>
      <c r="F5334" s="62">
        <v>45</v>
      </c>
    </row>
    <row r="5335" spans="1:6" x14ac:dyDescent="0.35">
      <c r="A5335" s="1">
        <v>35</v>
      </c>
      <c r="B5335" s="1" t="s">
        <v>93</v>
      </c>
      <c r="C5335" s="218">
        <v>44884</v>
      </c>
      <c r="D5335" s="218">
        <v>44880</v>
      </c>
      <c r="E5335" s="1">
        <v>6</v>
      </c>
      <c r="F5335" s="62">
        <v>128.65</v>
      </c>
    </row>
    <row r="5336" spans="1:6" x14ac:dyDescent="0.35">
      <c r="A5336" s="1">
        <v>35</v>
      </c>
      <c r="B5336" s="1" t="s">
        <v>93</v>
      </c>
      <c r="C5336" s="218">
        <v>44884</v>
      </c>
      <c r="D5336" s="218">
        <v>44881</v>
      </c>
      <c r="E5336" s="1">
        <v>1</v>
      </c>
      <c r="F5336" s="62">
        <v>23.61</v>
      </c>
    </row>
    <row r="5337" spans="1:6" x14ac:dyDescent="0.35">
      <c r="A5337" s="1">
        <v>35</v>
      </c>
      <c r="B5337" s="1" t="s">
        <v>93</v>
      </c>
      <c r="C5337" s="218">
        <v>44884</v>
      </c>
      <c r="D5337" s="218">
        <v>44882</v>
      </c>
      <c r="E5337" s="1">
        <v>3</v>
      </c>
      <c r="F5337" s="62">
        <v>65.59</v>
      </c>
    </row>
    <row r="5338" spans="1:6" x14ac:dyDescent="0.35">
      <c r="A5338" s="1">
        <v>35</v>
      </c>
      <c r="B5338" s="1" t="s">
        <v>93</v>
      </c>
      <c r="C5338" s="218">
        <v>44885</v>
      </c>
      <c r="D5338" s="218">
        <v>44879</v>
      </c>
      <c r="E5338" s="1">
        <v>4</v>
      </c>
      <c r="F5338" s="62">
        <v>86.77</v>
      </c>
    </row>
    <row r="5339" spans="1:6" x14ac:dyDescent="0.35">
      <c r="A5339" s="1">
        <v>35</v>
      </c>
      <c r="B5339" s="1" t="s">
        <v>93</v>
      </c>
      <c r="C5339" s="218">
        <v>44885</v>
      </c>
      <c r="D5339" s="218">
        <v>44880</v>
      </c>
      <c r="E5339" s="1">
        <v>3</v>
      </c>
      <c r="F5339" s="62">
        <v>89.7</v>
      </c>
    </row>
    <row r="5340" spans="1:6" x14ac:dyDescent="0.35">
      <c r="A5340" s="1">
        <v>35</v>
      </c>
      <c r="B5340" s="1" t="s">
        <v>93</v>
      </c>
      <c r="C5340" s="218">
        <v>44885</v>
      </c>
      <c r="D5340" s="218">
        <v>44881</v>
      </c>
      <c r="E5340" s="1">
        <v>3</v>
      </c>
      <c r="F5340" s="62">
        <v>58.11</v>
      </c>
    </row>
    <row r="5341" spans="1:6" x14ac:dyDescent="0.35">
      <c r="A5341" s="1">
        <v>35</v>
      </c>
      <c r="B5341" s="1" t="s">
        <v>93</v>
      </c>
      <c r="C5341" s="218">
        <v>44885</v>
      </c>
      <c r="D5341" s="218">
        <v>44882</v>
      </c>
      <c r="E5341" s="1">
        <v>2</v>
      </c>
      <c r="F5341" s="62">
        <v>39.450000000000003</v>
      </c>
    </row>
    <row r="5342" spans="1:6" x14ac:dyDescent="0.35">
      <c r="A5342" s="1">
        <v>35</v>
      </c>
      <c r="B5342" s="1" t="s">
        <v>93</v>
      </c>
      <c r="C5342" s="218">
        <v>44885</v>
      </c>
      <c r="D5342" s="218">
        <v>44883</v>
      </c>
      <c r="E5342" s="1">
        <v>2</v>
      </c>
      <c r="F5342" s="62">
        <v>41.43</v>
      </c>
    </row>
    <row r="5343" spans="1:6" x14ac:dyDescent="0.35">
      <c r="A5343" s="1">
        <v>35</v>
      </c>
      <c r="B5343" s="1" t="s">
        <v>93</v>
      </c>
      <c r="C5343" s="218">
        <v>44886</v>
      </c>
      <c r="D5343" s="218">
        <v>44879</v>
      </c>
      <c r="E5343" s="1">
        <v>5</v>
      </c>
      <c r="F5343" s="62">
        <v>130.30000000000001</v>
      </c>
    </row>
    <row r="5344" spans="1:6" x14ac:dyDescent="0.35">
      <c r="A5344" s="1">
        <v>35</v>
      </c>
      <c r="B5344" s="1" t="s">
        <v>93</v>
      </c>
      <c r="C5344" s="218">
        <v>44886</v>
      </c>
      <c r="D5344" s="218">
        <v>44880</v>
      </c>
      <c r="E5344" s="1">
        <v>1</v>
      </c>
      <c r="F5344" s="62">
        <v>20.79</v>
      </c>
    </row>
    <row r="5345" spans="1:6" x14ac:dyDescent="0.35">
      <c r="A5345" s="1">
        <v>35</v>
      </c>
      <c r="B5345" s="1" t="s">
        <v>93</v>
      </c>
      <c r="C5345" s="218">
        <v>44886</v>
      </c>
      <c r="D5345" s="218">
        <v>44881</v>
      </c>
      <c r="E5345" s="1">
        <v>5</v>
      </c>
      <c r="F5345" s="62">
        <v>112.46</v>
      </c>
    </row>
    <row r="5346" spans="1:6" x14ac:dyDescent="0.35">
      <c r="A5346" s="1">
        <v>35</v>
      </c>
      <c r="B5346" s="1" t="s">
        <v>93</v>
      </c>
      <c r="C5346" s="218">
        <v>44886</v>
      </c>
      <c r="D5346" s="218">
        <v>44882</v>
      </c>
      <c r="E5346" s="1">
        <v>9</v>
      </c>
      <c r="F5346" s="62">
        <v>253.22</v>
      </c>
    </row>
    <row r="5347" spans="1:6" x14ac:dyDescent="0.35">
      <c r="A5347" s="1">
        <v>35</v>
      </c>
      <c r="B5347" s="1" t="s">
        <v>93</v>
      </c>
      <c r="C5347" s="218">
        <v>44886</v>
      </c>
      <c r="D5347" s="218">
        <v>44883</v>
      </c>
      <c r="E5347" s="1">
        <v>5</v>
      </c>
      <c r="F5347" s="62">
        <v>107.75</v>
      </c>
    </row>
    <row r="5348" spans="1:6" x14ac:dyDescent="0.35">
      <c r="A5348" s="1">
        <v>35</v>
      </c>
      <c r="B5348" s="1" t="s">
        <v>93</v>
      </c>
      <c r="C5348" s="218">
        <v>44886</v>
      </c>
      <c r="D5348" s="218">
        <v>44885</v>
      </c>
      <c r="E5348" s="1">
        <v>1</v>
      </c>
      <c r="F5348" s="62">
        <v>18.71</v>
      </c>
    </row>
    <row r="5349" spans="1:6" x14ac:dyDescent="0.35">
      <c r="A5349" s="1">
        <v>35</v>
      </c>
      <c r="B5349" s="1" t="s">
        <v>93</v>
      </c>
      <c r="C5349" s="218">
        <v>44886</v>
      </c>
      <c r="D5349" s="218">
        <v>44886</v>
      </c>
      <c r="E5349" s="1">
        <v>1</v>
      </c>
      <c r="F5349" s="62">
        <v>54.45</v>
      </c>
    </row>
    <row r="5350" spans="1:6" x14ac:dyDescent="0.35">
      <c r="A5350" s="1">
        <v>35</v>
      </c>
      <c r="B5350" s="1" t="s">
        <v>93</v>
      </c>
      <c r="C5350" s="218">
        <v>44887</v>
      </c>
      <c r="D5350" s="218">
        <v>44880</v>
      </c>
      <c r="E5350" s="1">
        <v>2</v>
      </c>
      <c r="F5350" s="62">
        <v>44.25</v>
      </c>
    </row>
    <row r="5351" spans="1:6" x14ac:dyDescent="0.35">
      <c r="A5351" s="1">
        <v>35</v>
      </c>
      <c r="B5351" s="1" t="s">
        <v>93</v>
      </c>
      <c r="C5351" s="218">
        <v>44887</v>
      </c>
      <c r="D5351" s="218">
        <v>44881</v>
      </c>
      <c r="E5351" s="1">
        <v>9</v>
      </c>
      <c r="F5351" s="62">
        <v>207.5</v>
      </c>
    </row>
    <row r="5352" spans="1:6" x14ac:dyDescent="0.35">
      <c r="A5352" s="1">
        <v>35</v>
      </c>
      <c r="B5352" s="1" t="s">
        <v>93</v>
      </c>
      <c r="C5352" s="218">
        <v>44887</v>
      </c>
      <c r="D5352" s="218">
        <v>44882</v>
      </c>
      <c r="E5352" s="1">
        <v>6</v>
      </c>
      <c r="F5352" s="62">
        <v>163.94</v>
      </c>
    </row>
    <row r="5353" spans="1:6" x14ac:dyDescent="0.35">
      <c r="A5353" s="1">
        <v>35</v>
      </c>
      <c r="B5353" s="1" t="s">
        <v>93</v>
      </c>
      <c r="C5353" s="218">
        <v>44887</v>
      </c>
      <c r="D5353" s="218">
        <v>44883</v>
      </c>
      <c r="E5353" s="1">
        <v>3</v>
      </c>
      <c r="F5353" s="62">
        <v>69.099999999999994</v>
      </c>
    </row>
    <row r="5354" spans="1:6" x14ac:dyDescent="0.35">
      <c r="A5354" s="1">
        <v>35</v>
      </c>
      <c r="B5354" s="1" t="s">
        <v>93</v>
      </c>
      <c r="C5354" s="218">
        <v>44887</v>
      </c>
      <c r="D5354" s="218">
        <v>44885</v>
      </c>
      <c r="E5354" s="1">
        <v>7</v>
      </c>
      <c r="F5354" s="62">
        <v>161.72999999999999</v>
      </c>
    </row>
    <row r="5355" spans="1:6" x14ac:dyDescent="0.35">
      <c r="A5355" s="1">
        <v>35</v>
      </c>
      <c r="B5355" s="1" t="s">
        <v>93</v>
      </c>
      <c r="C5355" s="218">
        <v>44887</v>
      </c>
      <c r="D5355" s="218">
        <v>44886</v>
      </c>
      <c r="E5355" s="1">
        <v>4</v>
      </c>
      <c r="F5355" s="62">
        <v>183.05</v>
      </c>
    </row>
    <row r="5356" spans="1:6" x14ac:dyDescent="0.35">
      <c r="A5356" s="1">
        <v>35</v>
      </c>
      <c r="B5356" s="1" t="s">
        <v>93</v>
      </c>
      <c r="C5356" s="218">
        <v>44887</v>
      </c>
      <c r="D5356" s="218">
        <v>44887</v>
      </c>
      <c r="E5356" s="1">
        <v>3</v>
      </c>
      <c r="F5356" s="62">
        <v>69.489999999999995</v>
      </c>
    </row>
    <row r="5357" spans="1:6" x14ac:dyDescent="0.35">
      <c r="A5357" s="1">
        <v>35</v>
      </c>
      <c r="B5357" s="1" t="s">
        <v>93</v>
      </c>
      <c r="C5357" s="218">
        <v>44888</v>
      </c>
      <c r="D5357" s="218">
        <v>44885</v>
      </c>
      <c r="E5357" s="1">
        <v>1</v>
      </c>
      <c r="F5357" s="62">
        <v>23.36</v>
      </c>
    </row>
    <row r="5358" spans="1:6" x14ac:dyDescent="0.35">
      <c r="A5358" s="1">
        <v>35</v>
      </c>
      <c r="B5358" s="1" t="s">
        <v>93</v>
      </c>
      <c r="C5358" s="218">
        <v>44888</v>
      </c>
      <c r="D5358" s="218">
        <v>44886</v>
      </c>
      <c r="E5358" s="1">
        <v>1</v>
      </c>
      <c r="F5358" s="62">
        <v>23.07</v>
      </c>
    </row>
    <row r="5359" spans="1:6" x14ac:dyDescent="0.35">
      <c r="A5359" s="1">
        <v>35</v>
      </c>
      <c r="B5359" s="1" t="s">
        <v>93</v>
      </c>
      <c r="C5359" s="218">
        <v>44888</v>
      </c>
      <c r="D5359" s="218">
        <v>44887</v>
      </c>
      <c r="E5359" s="1">
        <v>6</v>
      </c>
      <c r="F5359" s="62">
        <v>172.01</v>
      </c>
    </row>
    <row r="5360" spans="1:6" x14ac:dyDescent="0.35">
      <c r="A5360" s="1">
        <v>35</v>
      </c>
      <c r="B5360" s="1" t="s">
        <v>93</v>
      </c>
      <c r="C5360" s="218">
        <v>44888</v>
      </c>
      <c r="D5360" s="218">
        <v>44888</v>
      </c>
      <c r="E5360" s="1">
        <v>11</v>
      </c>
      <c r="F5360" s="62">
        <v>369.4</v>
      </c>
    </row>
    <row r="5361" spans="1:6" x14ac:dyDescent="0.35">
      <c r="A5361" s="1">
        <v>35</v>
      </c>
      <c r="B5361" s="1" t="s">
        <v>93</v>
      </c>
      <c r="C5361" s="218">
        <v>44889</v>
      </c>
      <c r="D5361" s="218">
        <v>44885</v>
      </c>
      <c r="E5361" s="1">
        <v>1</v>
      </c>
      <c r="F5361" s="62">
        <v>20.74</v>
      </c>
    </row>
    <row r="5362" spans="1:6" x14ac:dyDescent="0.35">
      <c r="A5362" s="1">
        <v>35</v>
      </c>
      <c r="B5362" s="1" t="s">
        <v>93</v>
      </c>
      <c r="C5362" s="218">
        <v>44889</v>
      </c>
      <c r="D5362" s="218">
        <v>44886</v>
      </c>
      <c r="E5362" s="1">
        <v>3</v>
      </c>
      <c r="F5362" s="62">
        <v>127.21</v>
      </c>
    </row>
    <row r="5363" spans="1:6" x14ac:dyDescent="0.35">
      <c r="A5363" s="1">
        <v>35</v>
      </c>
      <c r="B5363" s="1" t="s">
        <v>93</v>
      </c>
      <c r="C5363" s="218">
        <v>44889</v>
      </c>
      <c r="D5363" s="218">
        <v>44887</v>
      </c>
      <c r="E5363" s="1">
        <v>8</v>
      </c>
      <c r="F5363" s="62">
        <v>274.86</v>
      </c>
    </row>
    <row r="5364" spans="1:6" x14ac:dyDescent="0.35">
      <c r="A5364" s="1">
        <v>35</v>
      </c>
      <c r="B5364" s="1" t="s">
        <v>93</v>
      </c>
      <c r="C5364" s="218">
        <v>44889</v>
      </c>
      <c r="D5364" s="218">
        <v>44888</v>
      </c>
      <c r="E5364" s="1">
        <v>4</v>
      </c>
      <c r="F5364" s="62">
        <v>147.36000000000001</v>
      </c>
    </row>
    <row r="5365" spans="1:6" x14ac:dyDescent="0.35">
      <c r="A5365" s="1">
        <v>35</v>
      </c>
      <c r="B5365" s="1" t="s">
        <v>93</v>
      </c>
      <c r="C5365" s="218">
        <v>44889</v>
      </c>
      <c r="D5365" s="218">
        <v>44889</v>
      </c>
      <c r="E5365" s="1">
        <v>8</v>
      </c>
      <c r="F5365" s="62">
        <v>237.15</v>
      </c>
    </row>
    <row r="5366" spans="1:6" x14ac:dyDescent="0.35">
      <c r="A5366" s="1">
        <v>35</v>
      </c>
      <c r="B5366" s="1" t="s">
        <v>93</v>
      </c>
      <c r="C5366" s="218">
        <v>44890</v>
      </c>
      <c r="D5366" s="218">
        <v>44887</v>
      </c>
      <c r="E5366" s="1">
        <v>3</v>
      </c>
      <c r="F5366" s="62">
        <v>68.7</v>
      </c>
    </row>
    <row r="5367" spans="1:6" x14ac:dyDescent="0.35">
      <c r="A5367" s="1">
        <v>35</v>
      </c>
      <c r="B5367" s="1" t="s">
        <v>93</v>
      </c>
      <c r="C5367" s="218">
        <v>44890</v>
      </c>
      <c r="D5367" s="218">
        <v>44888</v>
      </c>
      <c r="E5367" s="1">
        <v>5</v>
      </c>
      <c r="F5367" s="62">
        <v>141.27000000000001</v>
      </c>
    </row>
    <row r="5368" spans="1:6" x14ac:dyDescent="0.35">
      <c r="A5368" s="1">
        <v>35</v>
      </c>
      <c r="B5368" s="1" t="s">
        <v>93</v>
      </c>
      <c r="C5368" s="218">
        <v>44890</v>
      </c>
      <c r="D5368" s="218">
        <v>44889</v>
      </c>
      <c r="E5368" s="1">
        <v>11</v>
      </c>
      <c r="F5368" s="62">
        <v>397.67</v>
      </c>
    </row>
    <row r="5369" spans="1:6" x14ac:dyDescent="0.35">
      <c r="A5369" s="1">
        <v>35</v>
      </c>
      <c r="B5369" s="1" t="s">
        <v>93</v>
      </c>
      <c r="C5369" s="218">
        <v>44890</v>
      </c>
      <c r="D5369" s="218">
        <v>44890</v>
      </c>
      <c r="E5369" s="1">
        <v>9</v>
      </c>
      <c r="F5369" s="62">
        <v>237.45</v>
      </c>
    </row>
    <row r="5370" spans="1:6" x14ac:dyDescent="0.35">
      <c r="A5370" s="1">
        <v>35</v>
      </c>
      <c r="B5370" s="1" t="s">
        <v>93</v>
      </c>
      <c r="C5370" s="218">
        <v>44891</v>
      </c>
      <c r="D5370" s="218">
        <v>44889</v>
      </c>
      <c r="E5370" s="1">
        <v>2</v>
      </c>
      <c r="F5370" s="62">
        <v>76.930000000000007</v>
      </c>
    </row>
    <row r="5371" spans="1:6" x14ac:dyDescent="0.35">
      <c r="A5371" s="1">
        <v>35</v>
      </c>
      <c r="B5371" s="1" t="s">
        <v>93</v>
      </c>
      <c r="C5371" s="218">
        <v>44891</v>
      </c>
      <c r="D5371" s="218">
        <v>44890</v>
      </c>
      <c r="E5371" s="1">
        <v>5</v>
      </c>
      <c r="F5371" s="62">
        <v>205.13</v>
      </c>
    </row>
    <row r="5372" spans="1:6" x14ac:dyDescent="0.35">
      <c r="A5372" s="1">
        <v>35</v>
      </c>
      <c r="B5372" s="1" t="s">
        <v>93</v>
      </c>
      <c r="C5372" s="218">
        <v>44891</v>
      </c>
      <c r="D5372" s="218">
        <v>44891</v>
      </c>
      <c r="E5372" s="1">
        <v>9</v>
      </c>
      <c r="F5372" s="62">
        <v>296.3</v>
      </c>
    </row>
    <row r="5373" spans="1:6" x14ac:dyDescent="0.35">
      <c r="A5373" s="1">
        <v>35</v>
      </c>
      <c r="B5373" s="1" t="s">
        <v>93</v>
      </c>
      <c r="C5373" s="218">
        <v>44892</v>
      </c>
      <c r="D5373" s="218">
        <v>44888</v>
      </c>
      <c r="E5373" s="1">
        <v>2</v>
      </c>
      <c r="F5373" s="62">
        <v>47.02</v>
      </c>
    </row>
    <row r="5374" spans="1:6" x14ac:dyDescent="0.35">
      <c r="A5374" s="1">
        <v>35</v>
      </c>
      <c r="B5374" s="1" t="s">
        <v>93</v>
      </c>
      <c r="C5374" s="218">
        <v>44892</v>
      </c>
      <c r="D5374" s="218">
        <v>44889</v>
      </c>
      <c r="E5374" s="1">
        <v>5</v>
      </c>
      <c r="F5374" s="62">
        <v>193.93</v>
      </c>
    </row>
    <row r="5375" spans="1:6" x14ac:dyDescent="0.35">
      <c r="A5375" s="1">
        <v>35</v>
      </c>
      <c r="B5375" s="1" t="s">
        <v>93</v>
      </c>
      <c r="C5375" s="218">
        <v>44892</v>
      </c>
      <c r="D5375" s="218">
        <v>44890</v>
      </c>
      <c r="E5375" s="1">
        <v>9</v>
      </c>
      <c r="F5375" s="62">
        <v>296.39</v>
      </c>
    </row>
    <row r="5376" spans="1:6" x14ac:dyDescent="0.35">
      <c r="A5376" s="1">
        <v>35</v>
      </c>
      <c r="B5376" s="1" t="s">
        <v>93</v>
      </c>
      <c r="C5376" s="218">
        <v>44892</v>
      </c>
      <c r="D5376" s="218">
        <v>44891</v>
      </c>
      <c r="E5376" s="1">
        <v>13</v>
      </c>
      <c r="F5376" s="62">
        <v>386.14</v>
      </c>
    </row>
    <row r="5377" spans="1:6" x14ac:dyDescent="0.35">
      <c r="A5377" s="1">
        <v>35</v>
      </c>
      <c r="B5377" s="1" t="s">
        <v>93</v>
      </c>
      <c r="C5377" s="218">
        <v>44892</v>
      </c>
      <c r="D5377" s="218">
        <v>44892</v>
      </c>
      <c r="E5377" s="1">
        <v>4</v>
      </c>
      <c r="F5377" s="62">
        <v>151.26</v>
      </c>
    </row>
    <row r="5378" spans="1:6" x14ac:dyDescent="0.35">
      <c r="A5378" s="1">
        <v>35</v>
      </c>
      <c r="B5378" s="1" t="s">
        <v>93</v>
      </c>
      <c r="C5378" s="218">
        <v>44893</v>
      </c>
      <c r="D5378" s="218">
        <v>44890</v>
      </c>
      <c r="E5378" s="1">
        <v>1</v>
      </c>
      <c r="F5378" s="62">
        <v>19.059999999999999</v>
      </c>
    </row>
    <row r="5379" spans="1:6" x14ac:dyDescent="0.35">
      <c r="A5379" s="1">
        <v>35</v>
      </c>
      <c r="B5379" s="1" t="s">
        <v>93</v>
      </c>
      <c r="C5379" s="218">
        <v>44893</v>
      </c>
      <c r="D5379" s="218">
        <v>44891</v>
      </c>
      <c r="E5379" s="1">
        <v>3</v>
      </c>
      <c r="F5379" s="62">
        <v>64.599999999999994</v>
      </c>
    </row>
    <row r="5380" spans="1:6" x14ac:dyDescent="0.35">
      <c r="A5380" s="1">
        <v>35</v>
      </c>
      <c r="B5380" s="1" t="s">
        <v>93</v>
      </c>
      <c r="C5380" s="218">
        <v>44893</v>
      </c>
      <c r="D5380" s="218">
        <v>44892</v>
      </c>
      <c r="E5380" s="1">
        <v>7</v>
      </c>
      <c r="F5380" s="62">
        <v>192.15</v>
      </c>
    </row>
    <row r="5381" spans="1:6" x14ac:dyDescent="0.35">
      <c r="A5381" s="1">
        <v>35</v>
      </c>
      <c r="B5381" s="1" t="s">
        <v>93</v>
      </c>
      <c r="C5381" s="218">
        <v>44893</v>
      </c>
      <c r="D5381" s="218">
        <v>44893</v>
      </c>
      <c r="E5381" s="1">
        <v>8</v>
      </c>
      <c r="F5381" s="62">
        <v>249.71</v>
      </c>
    </row>
    <row r="5382" spans="1:6" x14ac:dyDescent="0.35">
      <c r="A5382" s="1">
        <v>35</v>
      </c>
      <c r="B5382" s="1" t="s">
        <v>93</v>
      </c>
      <c r="C5382" s="218">
        <v>44894</v>
      </c>
      <c r="D5382" s="218">
        <v>44888</v>
      </c>
      <c r="E5382" s="1">
        <v>1</v>
      </c>
      <c r="F5382" s="62">
        <v>23.17</v>
      </c>
    </row>
    <row r="5383" spans="1:6" x14ac:dyDescent="0.35">
      <c r="A5383" s="1">
        <v>35</v>
      </c>
      <c r="B5383" s="1" t="s">
        <v>93</v>
      </c>
      <c r="C5383" s="218">
        <v>44894</v>
      </c>
      <c r="D5383" s="218">
        <v>44889</v>
      </c>
      <c r="E5383" s="1">
        <v>2</v>
      </c>
      <c r="F5383" s="62">
        <v>46.92</v>
      </c>
    </row>
    <row r="5384" spans="1:6" x14ac:dyDescent="0.35">
      <c r="A5384" s="1">
        <v>35</v>
      </c>
      <c r="B5384" s="1" t="s">
        <v>93</v>
      </c>
      <c r="C5384" s="218">
        <v>44894</v>
      </c>
      <c r="D5384" s="218">
        <v>44890</v>
      </c>
      <c r="E5384" s="1">
        <v>2</v>
      </c>
      <c r="F5384" s="62">
        <v>42.37</v>
      </c>
    </row>
    <row r="5385" spans="1:6" x14ac:dyDescent="0.35">
      <c r="A5385" s="1">
        <v>35</v>
      </c>
      <c r="B5385" s="1" t="s">
        <v>93</v>
      </c>
      <c r="C5385" s="218">
        <v>44894</v>
      </c>
      <c r="D5385" s="218">
        <v>44891</v>
      </c>
      <c r="E5385" s="1">
        <v>2</v>
      </c>
      <c r="F5385" s="62">
        <v>47.02</v>
      </c>
    </row>
    <row r="5386" spans="1:6" x14ac:dyDescent="0.35">
      <c r="A5386" s="1">
        <v>35</v>
      </c>
      <c r="B5386" s="1" t="s">
        <v>93</v>
      </c>
      <c r="C5386" s="218">
        <v>44894</v>
      </c>
      <c r="D5386" s="218">
        <v>44892</v>
      </c>
      <c r="E5386" s="1">
        <v>9</v>
      </c>
      <c r="F5386" s="62">
        <v>293.45999999999998</v>
      </c>
    </row>
    <row r="5387" spans="1:6" x14ac:dyDescent="0.35">
      <c r="A5387" s="1">
        <v>35</v>
      </c>
      <c r="B5387" s="1" t="s">
        <v>93</v>
      </c>
      <c r="C5387" s="218">
        <v>44894</v>
      </c>
      <c r="D5387" s="218">
        <v>44893</v>
      </c>
      <c r="E5387" s="1">
        <v>1</v>
      </c>
      <c r="F5387" s="62">
        <v>54.05</v>
      </c>
    </row>
    <row r="5388" spans="1:6" x14ac:dyDescent="0.35">
      <c r="A5388" s="1">
        <v>35</v>
      </c>
      <c r="B5388" s="1" t="s">
        <v>93</v>
      </c>
      <c r="C5388" s="218">
        <v>44894</v>
      </c>
      <c r="D5388" s="218">
        <v>44894</v>
      </c>
      <c r="E5388" s="1">
        <v>2</v>
      </c>
      <c r="F5388" s="62">
        <v>44.8</v>
      </c>
    </row>
    <row r="5389" spans="1:6" x14ac:dyDescent="0.35">
      <c r="A5389" s="1">
        <v>35</v>
      </c>
      <c r="B5389" s="1" t="s">
        <v>93</v>
      </c>
      <c r="C5389" s="218">
        <v>44895</v>
      </c>
      <c r="D5389" s="218">
        <v>44889</v>
      </c>
      <c r="E5389" s="1">
        <v>1</v>
      </c>
      <c r="F5389" s="62">
        <v>23.02</v>
      </c>
    </row>
    <row r="5390" spans="1:6" x14ac:dyDescent="0.35">
      <c r="A5390" s="1">
        <v>35</v>
      </c>
      <c r="B5390" s="1" t="s">
        <v>93</v>
      </c>
      <c r="C5390" s="218">
        <v>44895</v>
      </c>
      <c r="D5390" s="218">
        <v>44891</v>
      </c>
      <c r="E5390" s="1">
        <v>4</v>
      </c>
      <c r="F5390" s="62">
        <v>119.29</v>
      </c>
    </row>
    <row r="5391" spans="1:6" x14ac:dyDescent="0.35">
      <c r="A5391" s="1">
        <v>35</v>
      </c>
      <c r="B5391" s="1" t="s">
        <v>93</v>
      </c>
      <c r="C5391" s="218">
        <v>44895</v>
      </c>
      <c r="D5391" s="218">
        <v>44892</v>
      </c>
      <c r="E5391" s="1">
        <v>1</v>
      </c>
      <c r="F5391" s="62">
        <v>23.36</v>
      </c>
    </row>
    <row r="5392" spans="1:6" x14ac:dyDescent="0.35">
      <c r="A5392" s="1">
        <v>35</v>
      </c>
      <c r="B5392" s="1" t="s">
        <v>93</v>
      </c>
      <c r="C5392" s="218">
        <v>44895</v>
      </c>
      <c r="D5392" s="218">
        <v>44893</v>
      </c>
      <c r="E5392" s="1">
        <v>4</v>
      </c>
      <c r="F5392" s="62">
        <v>203.19</v>
      </c>
    </row>
    <row r="5393" spans="1:6" x14ac:dyDescent="0.35">
      <c r="A5393" s="1">
        <v>35</v>
      </c>
      <c r="B5393" s="1" t="s">
        <v>93</v>
      </c>
      <c r="C5393" s="218">
        <v>44895</v>
      </c>
      <c r="D5393" s="218">
        <v>44894</v>
      </c>
      <c r="E5393" s="1">
        <v>3</v>
      </c>
      <c r="F5393" s="62">
        <v>101.08</v>
      </c>
    </row>
    <row r="5394" spans="1:6" x14ac:dyDescent="0.35">
      <c r="A5394" s="1">
        <v>35</v>
      </c>
      <c r="B5394" s="1" t="s">
        <v>93</v>
      </c>
      <c r="C5394" s="218">
        <v>44895</v>
      </c>
      <c r="D5394" s="218">
        <v>44895</v>
      </c>
      <c r="E5394" s="1">
        <v>1</v>
      </c>
      <c r="F5394" s="62">
        <v>53.76</v>
      </c>
    </row>
    <row r="5395" spans="1:6" x14ac:dyDescent="0.35">
      <c r="A5395" s="1">
        <v>35</v>
      </c>
      <c r="B5395" s="1" t="s">
        <v>93</v>
      </c>
      <c r="C5395" s="218">
        <v>44896</v>
      </c>
      <c r="D5395" s="218">
        <v>44891</v>
      </c>
      <c r="E5395" s="1">
        <v>3</v>
      </c>
      <c r="F5395" s="62">
        <v>65.790000000000006</v>
      </c>
    </row>
    <row r="5396" spans="1:6" x14ac:dyDescent="0.35">
      <c r="A5396" s="1">
        <v>35</v>
      </c>
      <c r="B5396" s="1" t="s">
        <v>93</v>
      </c>
      <c r="C5396" s="218">
        <v>44896</v>
      </c>
      <c r="D5396" s="218">
        <v>44892</v>
      </c>
      <c r="E5396" s="1">
        <v>4</v>
      </c>
      <c r="F5396" s="62">
        <v>89.99</v>
      </c>
    </row>
    <row r="5397" spans="1:6" x14ac:dyDescent="0.35">
      <c r="A5397" s="1">
        <v>35</v>
      </c>
      <c r="B5397" s="1" t="s">
        <v>93</v>
      </c>
      <c r="C5397" s="218">
        <v>44896</v>
      </c>
      <c r="D5397" s="218">
        <v>44893</v>
      </c>
      <c r="E5397" s="1">
        <v>8</v>
      </c>
      <c r="F5397" s="62">
        <v>297.97000000000003</v>
      </c>
    </row>
    <row r="5398" spans="1:6" x14ac:dyDescent="0.35">
      <c r="A5398" s="1">
        <v>35</v>
      </c>
      <c r="B5398" s="1" t="s">
        <v>93</v>
      </c>
      <c r="C5398" s="218">
        <v>44896</v>
      </c>
      <c r="D5398" s="218">
        <v>44894</v>
      </c>
      <c r="E5398" s="1">
        <v>4</v>
      </c>
      <c r="F5398" s="62">
        <v>123.84</v>
      </c>
    </row>
    <row r="5399" spans="1:6" x14ac:dyDescent="0.35">
      <c r="A5399" s="1">
        <v>35</v>
      </c>
      <c r="B5399" s="1" t="s">
        <v>93</v>
      </c>
      <c r="C5399" s="218">
        <v>44896</v>
      </c>
      <c r="D5399" s="218">
        <v>44895</v>
      </c>
      <c r="E5399" s="1">
        <v>5</v>
      </c>
      <c r="F5399" s="62">
        <v>174.67</v>
      </c>
    </row>
    <row r="5400" spans="1:6" x14ac:dyDescent="0.35">
      <c r="A5400" s="1">
        <v>35</v>
      </c>
      <c r="B5400" s="1" t="s">
        <v>93</v>
      </c>
      <c r="C5400" s="218">
        <v>44896</v>
      </c>
      <c r="D5400" s="218">
        <v>44896</v>
      </c>
      <c r="E5400" s="1">
        <v>5</v>
      </c>
      <c r="F5400" s="62">
        <v>137.76</v>
      </c>
    </row>
    <row r="5401" spans="1:6" x14ac:dyDescent="0.35">
      <c r="A5401" s="1">
        <v>35</v>
      </c>
      <c r="B5401" s="1" t="s">
        <v>93</v>
      </c>
      <c r="C5401" s="218">
        <v>44897</v>
      </c>
      <c r="D5401" s="218">
        <v>44892</v>
      </c>
      <c r="E5401" s="1">
        <v>5</v>
      </c>
      <c r="F5401" s="62">
        <v>142.25</v>
      </c>
    </row>
    <row r="5402" spans="1:6" x14ac:dyDescent="0.35">
      <c r="A5402" s="1">
        <v>35</v>
      </c>
      <c r="B5402" s="1" t="s">
        <v>93</v>
      </c>
      <c r="C5402" s="218">
        <v>44897</v>
      </c>
      <c r="D5402" s="218">
        <v>44893</v>
      </c>
      <c r="E5402" s="1">
        <v>4</v>
      </c>
      <c r="F5402" s="62">
        <v>209.93</v>
      </c>
    </row>
    <row r="5403" spans="1:6" x14ac:dyDescent="0.35">
      <c r="A5403" s="1">
        <v>35</v>
      </c>
      <c r="B5403" s="1" t="s">
        <v>93</v>
      </c>
      <c r="C5403" s="218">
        <v>44897</v>
      </c>
      <c r="D5403" s="218">
        <v>44894</v>
      </c>
      <c r="E5403" s="1">
        <v>5</v>
      </c>
      <c r="F5403" s="62">
        <v>165.04</v>
      </c>
    </row>
    <row r="5404" spans="1:6" x14ac:dyDescent="0.35">
      <c r="A5404" s="1">
        <v>35</v>
      </c>
      <c r="B5404" s="1" t="s">
        <v>93</v>
      </c>
      <c r="C5404" s="218">
        <v>44897</v>
      </c>
      <c r="D5404" s="218">
        <v>44895</v>
      </c>
      <c r="E5404" s="1">
        <v>5</v>
      </c>
      <c r="F5404" s="62">
        <v>198.99</v>
      </c>
    </row>
    <row r="5405" spans="1:6" x14ac:dyDescent="0.35">
      <c r="A5405" s="1">
        <v>35</v>
      </c>
      <c r="B5405" s="1" t="s">
        <v>93</v>
      </c>
      <c r="C5405" s="218">
        <v>44897</v>
      </c>
      <c r="D5405" s="218">
        <v>44896</v>
      </c>
      <c r="E5405" s="1">
        <v>7</v>
      </c>
      <c r="F5405" s="62">
        <v>242.46</v>
      </c>
    </row>
    <row r="5406" spans="1:6" x14ac:dyDescent="0.35">
      <c r="A5406" s="1">
        <v>35</v>
      </c>
      <c r="B5406" s="1" t="s">
        <v>93</v>
      </c>
      <c r="C5406" s="218">
        <v>44898</v>
      </c>
      <c r="D5406" s="218">
        <v>44893</v>
      </c>
      <c r="E5406" s="1">
        <v>9</v>
      </c>
      <c r="F5406" s="62">
        <v>383.91</v>
      </c>
    </row>
    <row r="5407" spans="1:6" x14ac:dyDescent="0.35">
      <c r="A5407" s="1">
        <v>35</v>
      </c>
      <c r="B5407" s="1" t="s">
        <v>93</v>
      </c>
      <c r="C5407" s="218">
        <v>44898</v>
      </c>
      <c r="D5407" s="218">
        <v>44894</v>
      </c>
      <c r="E5407" s="1">
        <v>14</v>
      </c>
      <c r="F5407" s="62">
        <v>533.29999999999995</v>
      </c>
    </row>
    <row r="5408" spans="1:6" x14ac:dyDescent="0.35">
      <c r="A5408" s="1">
        <v>35</v>
      </c>
      <c r="B5408" s="1" t="s">
        <v>93</v>
      </c>
      <c r="C5408" s="218">
        <v>44898</v>
      </c>
      <c r="D5408" s="218">
        <v>44895</v>
      </c>
      <c r="E5408" s="1">
        <v>5</v>
      </c>
      <c r="F5408" s="62">
        <v>143.65</v>
      </c>
    </row>
    <row r="5409" spans="1:6" x14ac:dyDescent="0.35">
      <c r="A5409" s="1">
        <v>35</v>
      </c>
      <c r="B5409" s="1" t="s">
        <v>93</v>
      </c>
      <c r="C5409" s="218">
        <v>44898</v>
      </c>
      <c r="D5409" s="218">
        <v>44896</v>
      </c>
      <c r="E5409" s="1">
        <v>2</v>
      </c>
      <c r="F5409" s="62">
        <v>107.07</v>
      </c>
    </row>
    <row r="5410" spans="1:6" x14ac:dyDescent="0.35">
      <c r="A5410" s="1">
        <v>35</v>
      </c>
      <c r="B5410" s="1" t="s">
        <v>93</v>
      </c>
      <c r="C5410" s="218">
        <v>44899</v>
      </c>
      <c r="D5410" s="218">
        <v>44894</v>
      </c>
      <c r="E5410" s="1">
        <v>7</v>
      </c>
      <c r="F5410" s="62">
        <v>278.52999999999997</v>
      </c>
    </row>
    <row r="5411" spans="1:6" x14ac:dyDescent="0.35">
      <c r="A5411" s="1">
        <v>35</v>
      </c>
      <c r="B5411" s="1" t="s">
        <v>93</v>
      </c>
      <c r="C5411" s="218">
        <v>44899</v>
      </c>
      <c r="D5411" s="218">
        <v>44895</v>
      </c>
      <c r="E5411" s="1">
        <v>10</v>
      </c>
      <c r="F5411" s="62">
        <v>260.07</v>
      </c>
    </row>
    <row r="5412" spans="1:6" x14ac:dyDescent="0.35">
      <c r="A5412" s="1">
        <v>35</v>
      </c>
      <c r="B5412" s="1" t="s">
        <v>93</v>
      </c>
      <c r="C5412" s="218">
        <v>44899</v>
      </c>
      <c r="D5412" s="218">
        <v>44896</v>
      </c>
      <c r="E5412" s="1">
        <v>12</v>
      </c>
      <c r="F5412" s="62">
        <v>365.95</v>
      </c>
    </row>
    <row r="5413" spans="1:6" x14ac:dyDescent="0.35">
      <c r="A5413" s="1">
        <v>35</v>
      </c>
      <c r="B5413" s="1" t="s">
        <v>93</v>
      </c>
      <c r="C5413" s="218">
        <v>44899</v>
      </c>
      <c r="D5413" s="218">
        <v>44897</v>
      </c>
      <c r="E5413" s="1">
        <v>7</v>
      </c>
      <c r="F5413" s="62">
        <v>164.13</v>
      </c>
    </row>
    <row r="5414" spans="1:6" x14ac:dyDescent="0.35">
      <c r="A5414" s="1">
        <v>35</v>
      </c>
      <c r="B5414" s="1" t="s">
        <v>93</v>
      </c>
      <c r="C5414" s="218">
        <v>44900</v>
      </c>
      <c r="D5414" s="218">
        <v>44895</v>
      </c>
      <c r="E5414" s="1">
        <v>3</v>
      </c>
      <c r="F5414" s="62">
        <v>69.400000000000006</v>
      </c>
    </row>
    <row r="5415" spans="1:6" x14ac:dyDescent="0.35">
      <c r="A5415" s="1">
        <v>35</v>
      </c>
      <c r="B5415" s="1" t="s">
        <v>93</v>
      </c>
      <c r="C5415" s="218">
        <v>44900</v>
      </c>
      <c r="D5415" s="218">
        <v>44896</v>
      </c>
      <c r="E5415" s="1">
        <v>5</v>
      </c>
      <c r="F5415" s="62">
        <v>178.14</v>
      </c>
    </row>
    <row r="5416" spans="1:6" x14ac:dyDescent="0.35">
      <c r="A5416" s="1">
        <v>35</v>
      </c>
      <c r="B5416" s="1" t="s">
        <v>93</v>
      </c>
      <c r="C5416" s="218">
        <v>44900</v>
      </c>
      <c r="D5416" s="218">
        <v>44897</v>
      </c>
      <c r="E5416" s="1">
        <v>6</v>
      </c>
      <c r="F5416" s="62">
        <v>183.94</v>
      </c>
    </row>
    <row r="5417" spans="1:6" x14ac:dyDescent="0.35">
      <c r="A5417" s="1">
        <v>35</v>
      </c>
      <c r="B5417" s="1" t="s">
        <v>93</v>
      </c>
      <c r="C5417" s="218">
        <v>44900</v>
      </c>
      <c r="D5417" s="218">
        <v>44899</v>
      </c>
      <c r="E5417" s="1">
        <v>7</v>
      </c>
      <c r="F5417" s="62">
        <v>282.98</v>
      </c>
    </row>
    <row r="5418" spans="1:6" x14ac:dyDescent="0.35">
      <c r="A5418" s="1">
        <v>35</v>
      </c>
      <c r="B5418" s="1" t="s">
        <v>93</v>
      </c>
      <c r="C5418" s="218">
        <v>44900</v>
      </c>
      <c r="D5418" s="218">
        <v>44900</v>
      </c>
      <c r="E5418" s="1">
        <v>1</v>
      </c>
      <c r="F5418" s="62">
        <v>54.2</v>
      </c>
    </row>
    <row r="5419" spans="1:6" x14ac:dyDescent="0.35">
      <c r="A5419" s="1">
        <v>35</v>
      </c>
      <c r="B5419" s="1" t="s">
        <v>93</v>
      </c>
      <c r="C5419" s="218">
        <v>44901</v>
      </c>
      <c r="D5419" s="218">
        <v>44895</v>
      </c>
      <c r="E5419" s="1">
        <v>1</v>
      </c>
      <c r="F5419" s="62">
        <v>23.46</v>
      </c>
    </row>
    <row r="5420" spans="1:6" x14ac:dyDescent="0.35">
      <c r="A5420" s="1">
        <v>35</v>
      </c>
      <c r="B5420" s="1" t="s">
        <v>93</v>
      </c>
      <c r="C5420" s="218">
        <v>44901</v>
      </c>
      <c r="D5420" s="218">
        <v>44896</v>
      </c>
      <c r="E5420" s="1">
        <v>4</v>
      </c>
      <c r="F5420" s="62">
        <v>121.37</v>
      </c>
    </row>
    <row r="5421" spans="1:6" x14ac:dyDescent="0.35">
      <c r="A5421" s="1">
        <v>35</v>
      </c>
      <c r="B5421" s="1" t="s">
        <v>93</v>
      </c>
      <c r="C5421" s="218">
        <v>44901</v>
      </c>
      <c r="D5421" s="218">
        <v>44897</v>
      </c>
      <c r="E5421" s="1">
        <v>10</v>
      </c>
      <c r="F5421" s="62">
        <v>446.77</v>
      </c>
    </row>
    <row r="5422" spans="1:6" x14ac:dyDescent="0.35">
      <c r="A5422" s="1">
        <v>35</v>
      </c>
      <c r="B5422" s="1" t="s">
        <v>93</v>
      </c>
      <c r="C5422" s="218">
        <v>44901</v>
      </c>
      <c r="D5422" s="218">
        <v>44899</v>
      </c>
      <c r="E5422" s="1">
        <v>5</v>
      </c>
      <c r="F5422" s="62">
        <v>177.15</v>
      </c>
    </row>
    <row r="5423" spans="1:6" x14ac:dyDescent="0.35">
      <c r="A5423" s="1">
        <v>35</v>
      </c>
      <c r="B5423" s="1" t="s">
        <v>93</v>
      </c>
      <c r="C5423" s="218">
        <v>44901</v>
      </c>
      <c r="D5423" s="218">
        <v>44900</v>
      </c>
      <c r="E5423" s="1">
        <v>7</v>
      </c>
      <c r="F5423" s="62">
        <v>255.76</v>
      </c>
    </row>
    <row r="5424" spans="1:6" x14ac:dyDescent="0.35">
      <c r="A5424" s="1">
        <v>35</v>
      </c>
      <c r="B5424" s="1" t="s">
        <v>93</v>
      </c>
      <c r="C5424" s="218">
        <v>44901</v>
      </c>
      <c r="D5424" s="218">
        <v>44901</v>
      </c>
      <c r="E5424" s="1">
        <v>2</v>
      </c>
      <c r="F5424" s="62">
        <v>44.95</v>
      </c>
    </row>
    <row r="5425" spans="1:6" x14ac:dyDescent="0.35">
      <c r="A5425" s="1">
        <v>35</v>
      </c>
      <c r="B5425" s="1" t="s">
        <v>93</v>
      </c>
      <c r="C5425" s="218">
        <v>44902</v>
      </c>
      <c r="D5425" s="218">
        <v>44897</v>
      </c>
      <c r="E5425" s="1">
        <v>1</v>
      </c>
      <c r="F5425" s="62">
        <v>54.15</v>
      </c>
    </row>
    <row r="5426" spans="1:6" x14ac:dyDescent="0.35">
      <c r="A5426" s="1">
        <v>35</v>
      </c>
      <c r="B5426" s="1" t="s">
        <v>93</v>
      </c>
      <c r="C5426" s="218">
        <v>44902</v>
      </c>
      <c r="D5426" s="218">
        <v>44899</v>
      </c>
      <c r="E5426" s="1">
        <v>6</v>
      </c>
      <c r="F5426" s="62">
        <v>232.59</v>
      </c>
    </row>
    <row r="5427" spans="1:6" x14ac:dyDescent="0.35">
      <c r="A5427" s="1">
        <v>35</v>
      </c>
      <c r="B5427" s="1" t="s">
        <v>93</v>
      </c>
      <c r="C5427" s="218">
        <v>44902</v>
      </c>
      <c r="D5427" s="218">
        <v>44900</v>
      </c>
      <c r="E5427" s="1">
        <v>2</v>
      </c>
      <c r="F5427" s="62">
        <v>77.12</v>
      </c>
    </row>
    <row r="5428" spans="1:6" x14ac:dyDescent="0.35">
      <c r="A5428" s="1">
        <v>35</v>
      </c>
      <c r="B5428" s="1" t="s">
        <v>93</v>
      </c>
      <c r="C5428" s="218">
        <v>44902</v>
      </c>
      <c r="D5428" s="218">
        <v>44901</v>
      </c>
      <c r="E5428" s="1">
        <v>5</v>
      </c>
      <c r="F5428" s="62">
        <v>116.07</v>
      </c>
    </row>
    <row r="5429" spans="1:6" x14ac:dyDescent="0.35">
      <c r="A5429" s="1">
        <v>35</v>
      </c>
      <c r="B5429" s="1" t="s">
        <v>93</v>
      </c>
      <c r="C5429" s="218">
        <v>44902</v>
      </c>
      <c r="D5429" s="218">
        <v>44902</v>
      </c>
      <c r="E5429" s="1">
        <v>11</v>
      </c>
      <c r="F5429" s="62">
        <v>401.33</v>
      </c>
    </row>
    <row r="5430" spans="1:6" x14ac:dyDescent="0.35">
      <c r="A5430" s="1">
        <v>35</v>
      </c>
      <c r="B5430" s="1" t="s">
        <v>93</v>
      </c>
      <c r="C5430" s="218">
        <v>44903</v>
      </c>
      <c r="D5430" s="218">
        <v>44901</v>
      </c>
      <c r="E5430" s="1">
        <v>12</v>
      </c>
      <c r="F5430" s="62">
        <v>479.01</v>
      </c>
    </row>
    <row r="5431" spans="1:6" x14ac:dyDescent="0.35">
      <c r="A5431" s="1">
        <v>35</v>
      </c>
      <c r="B5431" s="1" t="s">
        <v>93</v>
      </c>
      <c r="C5431" s="218">
        <v>44903</v>
      </c>
      <c r="D5431" s="218">
        <v>44902</v>
      </c>
      <c r="E5431" s="1">
        <v>8</v>
      </c>
      <c r="F5431" s="62">
        <v>338.52</v>
      </c>
    </row>
    <row r="5432" spans="1:6" x14ac:dyDescent="0.35">
      <c r="A5432" s="1">
        <v>35</v>
      </c>
      <c r="B5432" s="1" t="s">
        <v>93</v>
      </c>
      <c r="C5432" s="218">
        <v>44903</v>
      </c>
      <c r="D5432" s="218">
        <v>44903</v>
      </c>
      <c r="E5432" s="1">
        <v>8</v>
      </c>
      <c r="F5432" s="62">
        <v>278.68</v>
      </c>
    </row>
    <row r="5433" spans="1:6" x14ac:dyDescent="0.35">
      <c r="A5433" s="1">
        <v>35</v>
      </c>
      <c r="B5433" s="1" t="s">
        <v>93</v>
      </c>
      <c r="C5433" s="218">
        <v>44904</v>
      </c>
      <c r="D5433" s="218">
        <v>44901</v>
      </c>
      <c r="E5433" s="1">
        <v>1</v>
      </c>
      <c r="F5433" s="62">
        <v>23.46</v>
      </c>
    </row>
    <row r="5434" spans="1:6" x14ac:dyDescent="0.35">
      <c r="A5434" s="1">
        <v>35</v>
      </c>
      <c r="B5434" s="1" t="s">
        <v>93</v>
      </c>
      <c r="C5434" s="218">
        <v>44904</v>
      </c>
      <c r="D5434" s="218">
        <v>44902</v>
      </c>
      <c r="E5434" s="1">
        <v>1</v>
      </c>
      <c r="F5434" s="62">
        <v>53.76</v>
      </c>
    </row>
    <row r="5435" spans="1:6" x14ac:dyDescent="0.35">
      <c r="A5435" s="1">
        <v>35</v>
      </c>
      <c r="B5435" s="1" t="s">
        <v>93</v>
      </c>
      <c r="C5435" s="218">
        <v>44904</v>
      </c>
      <c r="D5435" s="218">
        <v>44903</v>
      </c>
      <c r="E5435" s="1">
        <v>1</v>
      </c>
      <c r="F5435" s="62">
        <v>19.899999999999999</v>
      </c>
    </row>
    <row r="5436" spans="1:6" x14ac:dyDescent="0.35">
      <c r="A5436" s="1">
        <v>35</v>
      </c>
      <c r="B5436" s="1" t="s">
        <v>93</v>
      </c>
      <c r="C5436" s="218">
        <v>44904</v>
      </c>
      <c r="D5436" s="218">
        <v>44904</v>
      </c>
      <c r="E5436" s="1">
        <v>15</v>
      </c>
      <c r="F5436" s="62">
        <v>686.2</v>
      </c>
    </row>
    <row r="5437" spans="1:6" x14ac:dyDescent="0.35">
      <c r="A5437" s="1">
        <v>35</v>
      </c>
      <c r="B5437" s="1" t="s">
        <v>93</v>
      </c>
      <c r="C5437" s="218">
        <v>44905</v>
      </c>
      <c r="D5437" s="218">
        <v>44902</v>
      </c>
      <c r="E5437" s="1">
        <v>1</v>
      </c>
      <c r="F5437" s="62">
        <v>54.15</v>
      </c>
    </row>
    <row r="5438" spans="1:6" x14ac:dyDescent="0.35">
      <c r="A5438" s="1">
        <v>35</v>
      </c>
      <c r="B5438" s="1" t="s">
        <v>93</v>
      </c>
      <c r="C5438" s="218">
        <v>44905</v>
      </c>
      <c r="D5438" s="218">
        <v>44903</v>
      </c>
      <c r="E5438" s="1">
        <v>3</v>
      </c>
      <c r="F5438" s="62">
        <v>160.28</v>
      </c>
    </row>
    <row r="5439" spans="1:6" x14ac:dyDescent="0.35">
      <c r="A5439" s="1">
        <v>35</v>
      </c>
      <c r="B5439" s="1" t="s">
        <v>93</v>
      </c>
      <c r="C5439" s="218">
        <v>44905</v>
      </c>
      <c r="D5439" s="218">
        <v>44904</v>
      </c>
      <c r="E5439" s="1">
        <v>4</v>
      </c>
      <c r="F5439" s="62">
        <v>151.27000000000001</v>
      </c>
    </row>
    <row r="5440" spans="1:6" x14ac:dyDescent="0.35">
      <c r="A5440" s="1">
        <v>35</v>
      </c>
      <c r="B5440" s="1" t="s">
        <v>93</v>
      </c>
      <c r="C5440" s="218">
        <v>44905</v>
      </c>
      <c r="D5440" s="218">
        <v>44905</v>
      </c>
      <c r="E5440" s="1">
        <v>12</v>
      </c>
      <c r="F5440" s="62">
        <v>426.63</v>
      </c>
    </row>
    <row r="5441" spans="1:6" x14ac:dyDescent="0.35">
      <c r="A5441" s="1">
        <v>35</v>
      </c>
      <c r="B5441" s="1" t="s">
        <v>93</v>
      </c>
      <c r="C5441" s="218">
        <v>44906</v>
      </c>
      <c r="D5441" s="218">
        <v>44903</v>
      </c>
      <c r="E5441" s="1">
        <v>3</v>
      </c>
      <c r="F5441" s="62">
        <v>101.32</v>
      </c>
    </row>
    <row r="5442" spans="1:6" x14ac:dyDescent="0.35">
      <c r="A5442" s="1">
        <v>35</v>
      </c>
      <c r="B5442" s="1" t="s">
        <v>93</v>
      </c>
      <c r="C5442" s="218">
        <v>44906</v>
      </c>
      <c r="D5442" s="218">
        <v>44904</v>
      </c>
      <c r="E5442" s="1">
        <v>2</v>
      </c>
      <c r="F5442" s="62">
        <v>46.87</v>
      </c>
    </row>
    <row r="5443" spans="1:6" x14ac:dyDescent="0.35">
      <c r="A5443" s="1">
        <v>35</v>
      </c>
      <c r="B5443" s="1" t="s">
        <v>93</v>
      </c>
      <c r="C5443" s="218">
        <v>44906</v>
      </c>
      <c r="D5443" s="218">
        <v>44905</v>
      </c>
      <c r="E5443" s="1">
        <v>7</v>
      </c>
      <c r="F5443" s="62">
        <v>256.06</v>
      </c>
    </row>
    <row r="5444" spans="1:6" x14ac:dyDescent="0.35">
      <c r="A5444" s="1">
        <v>35</v>
      </c>
      <c r="B5444" s="1" t="s">
        <v>93</v>
      </c>
      <c r="C5444" s="218">
        <v>44906</v>
      </c>
      <c r="D5444" s="218">
        <v>44906</v>
      </c>
      <c r="E5444" s="1">
        <v>8</v>
      </c>
      <c r="F5444" s="62">
        <v>341</v>
      </c>
    </row>
    <row r="5445" spans="1:6" x14ac:dyDescent="0.35">
      <c r="A5445" s="1">
        <v>35</v>
      </c>
      <c r="B5445" s="1" t="s">
        <v>93</v>
      </c>
      <c r="C5445" s="218">
        <v>44907</v>
      </c>
      <c r="D5445" s="218">
        <v>44904</v>
      </c>
      <c r="E5445" s="1">
        <v>1</v>
      </c>
      <c r="F5445" s="62">
        <v>54.05</v>
      </c>
    </row>
    <row r="5446" spans="1:6" x14ac:dyDescent="0.35">
      <c r="A5446" s="1">
        <v>35</v>
      </c>
      <c r="B5446" s="1" t="s">
        <v>93</v>
      </c>
      <c r="C5446" s="218">
        <v>44907</v>
      </c>
      <c r="D5446" s="218">
        <v>44905</v>
      </c>
      <c r="E5446" s="1">
        <v>2</v>
      </c>
      <c r="F5446" s="62">
        <v>77.41</v>
      </c>
    </row>
    <row r="5447" spans="1:6" x14ac:dyDescent="0.35">
      <c r="A5447" s="1">
        <v>35</v>
      </c>
      <c r="B5447" s="1" t="s">
        <v>93</v>
      </c>
      <c r="C5447" s="218">
        <v>44907</v>
      </c>
      <c r="D5447" s="218">
        <v>44906</v>
      </c>
      <c r="E5447" s="1">
        <v>2</v>
      </c>
      <c r="F5447" s="62">
        <v>77.61</v>
      </c>
    </row>
    <row r="5448" spans="1:6" x14ac:dyDescent="0.35">
      <c r="A5448" s="1">
        <v>35</v>
      </c>
      <c r="B5448" s="1" t="s">
        <v>93</v>
      </c>
      <c r="C5448" s="218">
        <v>44907</v>
      </c>
      <c r="D5448" s="218">
        <v>44907</v>
      </c>
      <c r="E5448" s="1">
        <v>4</v>
      </c>
      <c r="F5448" s="62">
        <v>148.5</v>
      </c>
    </row>
    <row r="5449" spans="1:6" x14ac:dyDescent="0.35">
      <c r="A5449" s="1">
        <v>35</v>
      </c>
      <c r="B5449" s="1" t="s">
        <v>93</v>
      </c>
      <c r="C5449" s="218">
        <v>44908</v>
      </c>
      <c r="D5449" s="218">
        <v>44905</v>
      </c>
      <c r="E5449" s="1">
        <v>1</v>
      </c>
      <c r="F5449" s="62">
        <v>54.25</v>
      </c>
    </row>
    <row r="5450" spans="1:6" x14ac:dyDescent="0.35">
      <c r="A5450" s="1">
        <v>35</v>
      </c>
      <c r="B5450" s="1" t="s">
        <v>93</v>
      </c>
      <c r="C5450" s="218">
        <v>44908</v>
      </c>
      <c r="D5450" s="218">
        <v>44906</v>
      </c>
      <c r="E5450" s="1">
        <v>2</v>
      </c>
      <c r="F5450" s="62">
        <v>107.71</v>
      </c>
    </row>
    <row r="5451" spans="1:6" x14ac:dyDescent="0.35">
      <c r="A5451" s="1">
        <v>35</v>
      </c>
      <c r="B5451" s="1" t="s">
        <v>93</v>
      </c>
      <c r="C5451" s="218">
        <v>44908</v>
      </c>
      <c r="D5451" s="218">
        <v>44907</v>
      </c>
      <c r="E5451" s="1">
        <v>13</v>
      </c>
      <c r="F5451" s="62">
        <v>516.37</v>
      </c>
    </row>
    <row r="5452" spans="1:6" x14ac:dyDescent="0.35">
      <c r="A5452" s="1">
        <v>35</v>
      </c>
      <c r="B5452" s="1" t="s">
        <v>93</v>
      </c>
      <c r="C5452" s="218">
        <v>44908</v>
      </c>
      <c r="D5452" s="218">
        <v>44908</v>
      </c>
      <c r="E5452" s="1">
        <v>11</v>
      </c>
      <c r="F5452" s="62">
        <v>400.5</v>
      </c>
    </row>
    <row r="5453" spans="1:6" x14ac:dyDescent="0.35">
      <c r="A5453" s="1">
        <v>35</v>
      </c>
      <c r="B5453" s="1" t="s">
        <v>93</v>
      </c>
      <c r="C5453" s="218">
        <v>44909</v>
      </c>
      <c r="D5453" s="218">
        <v>44906</v>
      </c>
      <c r="E5453" s="1">
        <v>1</v>
      </c>
      <c r="F5453" s="62">
        <v>23.26</v>
      </c>
    </row>
    <row r="5454" spans="1:6" x14ac:dyDescent="0.35">
      <c r="A5454" s="1">
        <v>35</v>
      </c>
      <c r="B5454" s="1" t="s">
        <v>93</v>
      </c>
      <c r="C5454" s="218">
        <v>44909</v>
      </c>
      <c r="D5454" s="218">
        <v>44907</v>
      </c>
      <c r="E5454" s="1">
        <v>1</v>
      </c>
      <c r="F5454" s="62">
        <v>54.05</v>
      </c>
    </row>
    <row r="5455" spans="1:6" x14ac:dyDescent="0.35">
      <c r="A5455" s="1">
        <v>35</v>
      </c>
      <c r="B5455" s="1" t="s">
        <v>93</v>
      </c>
      <c r="C5455" s="218">
        <v>44909</v>
      </c>
      <c r="D5455" s="218">
        <v>44908</v>
      </c>
      <c r="E5455" s="1">
        <v>5</v>
      </c>
      <c r="F5455" s="62">
        <v>208.69</v>
      </c>
    </row>
    <row r="5456" spans="1:6" x14ac:dyDescent="0.35">
      <c r="A5456" s="1">
        <v>35</v>
      </c>
      <c r="B5456" s="1" t="s">
        <v>93</v>
      </c>
      <c r="C5456" s="218">
        <v>44909</v>
      </c>
      <c r="D5456" s="218">
        <v>44909</v>
      </c>
      <c r="E5456" s="1">
        <v>16</v>
      </c>
      <c r="F5456" s="62">
        <v>555.76</v>
      </c>
    </row>
    <row r="5457" spans="1:6" x14ac:dyDescent="0.35">
      <c r="A5457" s="1">
        <v>35</v>
      </c>
      <c r="B5457" s="1" t="s">
        <v>93</v>
      </c>
      <c r="C5457" s="218">
        <v>44910</v>
      </c>
      <c r="D5457" s="218">
        <v>44906</v>
      </c>
      <c r="E5457" s="1">
        <v>2</v>
      </c>
      <c r="F5457" s="62">
        <v>107.62</v>
      </c>
    </row>
    <row r="5458" spans="1:6" x14ac:dyDescent="0.35">
      <c r="A5458" s="1">
        <v>35</v>
      </c>
      <c r="B5458" s="1" t="s">
        <v>93</v>
      </c>
      <c r="C5458" s="218">
        <v>44910</v>
      </c>
      <c r="D5458" s="218">
        <v>44908</v>
      </c>
      <c r="E5458" s="1">
        <v>1</v>
      </c>
      <c r="F5458" s="62">
        <v>53.16</v>
      </c>
    </row>
    <row r="5459" spans="1:6" x14ac:dyDescent="0.35">
      <c r="A5459" s="1">
        <v>35</v>
      </c>
      <c r="B5459" s="1" t="s">
        <v>93</v>
      </c>
      <c r="C5459" s="218">
        <v>44910</v>
      </c>
      <c r="D5459" s="218">
        <v>44909</v>
      </c>
      <c r="E5459" s="1">
        <v>8</v>
      </c>
      <c r="F5459" s="62">
        <v>248.87</v>
      </c>
    </row>
    <row r="5460" spans="1:6" x14ac:dyDescent="0.35">
      <c r="A5460" s="1">
        <v>35</v>
      </c>
      <c r="B5460" s="1" t="s">
        <v>93</v>
      </c>
      <c r="C5460" s="218">
        <v>44910</v>
      </c>
      <c r="D5460" s="218">
        <v>44910</v>
      </c>
      <c r="E5460" s="1">
        <v>4</v>
      </c>
      <c r="F5460" s="62">
        <v>153.85</v>
      </c>
    </row>
    <row r="5461" spans="1:6" x14ac:dyDescent="0.35">
      <c r="A5461" s="1">
        <v>35</v>
      </c>
      <c r="B5461" s="1" t="s">
        <v>93</v>
      </c>
      <c r="C5461" s="218">
        <v>44911</v>
      </c>
      <c r="D5461" s="218">
        <v>44908</v>
      </c>
      <c r="E5461" s="1">
        <v>4</v>
      </c>
      <c r="F5461" s="62">
        <v>169.79</v>
      </c>
    </row>
    <row r="5462" spans="1:6" x14ac:dyDescent="0.35">
      <c r="A5462" s="1">
        <v>35</v>
      </c>
      <c r="B5462" s="1" t="s">
        <v>93</v>
      </c>
      <c r="C5462" s="218">
        <v>44911</v>
      </c>
      <c r="D5462" s="218">
        <v>44909</v>
      </c>
      <c r="E5462" s="1">
        <v>5</v>
      </c>
      <c r="F5462" s="62">
        <v>116.48</v>
      </c>
    </row>
    <row r="5463" spans="1:6" x14ac:dyDescent="0.35">
      <c r="A5463" s="1">
        <v>35</v>
      </c>
      <c r="B5463" s="1" t="s">
        <v>93</v>
      </c>
      <c r="C5463" s="218">
        <v>44911</v>
      </c>
      <c r="D5463" s="218">
        <v>44910</v>
      </c>
      <c r="E5463" s="1">
        <v>15</v>
      </c>
      <c r="F5463" s="62">
        <v>682.93</v>
      </c>
    </row>
    <row r="5464" spans="1:6" x14ac:dyDescent="0.35">
      <c r="A5464" s="1">
        <v>35</v>
      </c>
      <c r="B5464" s="1" t="s">
        <v>93</v>
      </c>
      <c r="C5464" s="218">
        <v>44911</v>
      </c>
      <c r="D5464" s="218">
        <v>44911</v>
      </c>
      <c r="E5464" s="1">
        <v>10</v>
      </c>
      <c r="F5464" s="62">
        <v>386.49</v>
      </c>
    </row>
    <row r="5465" spans="1:6" x14ac:dyDescent="0.35">
      <c r="A5465" s="1">
        <v>35</v>
      </c>
      <c r="B5465" s="1" t="s">
        <v>93</v>
      </c>
      <c r="C5465" s="218">
        <v>44912</v>
      </c>
      <c r="D5465" s="218">
        <v>44908</v>
      </c>
      <c r="E5465" s="1">
        <v>1</v>
      </c>
      <c r="F5465" s="62">
        <v>21.38</v>
      </c>
    </row>
    <row r="5466" spans="1:6" x14ac:dyDescent="0.35">
      <c r="A5466" s="1">
        <v>35</v>
      </c>
      <c r="B5466" s="1" t="s">
        <v>93</v>
      </c>
      <c r="C5466" s="218">
        <v>44912</v>
      </c>
      <c r="D5466" s="218">
        <v>44909</v>
      </c>
      <c r="E5466" s="1">
        <v>5</v>
      </c>
      <c r="F5466" s="62">
        <v>114.74</v>
      </c>
    </row>
    <row r="5467" spans="1:6" x14ac:dyDescent="0.35">
      <c r="A5467" s="1">
        <v>35</v>
      </c>
      <c r="B5467" s="1" t="s">
        <v>93</v>
      </c>
      <c r="C5467" s="218">
        <v>44912</v>
      </c>
      <c r="D5467" s="218">
        <v>44910</v>
      </c>
      <c r="E5467" s="1">
        <v>1</v>
      </c>
      <c r="F5467" s="62">
        <v>23.66</v>
      </c>
    </row>
    <row r="5468" spans="1:6" x14ac:dyDescent="0.35">
      <c r="A5468" s="1">
        <v>35</v>
      </c>
      <c r="B5468" s="1" t="s">
        <v>93</v>
      </c>
      <c r="C5468" s="218">
        <v>44912</v>
      </c>
      <c r="D5468" s="218">
        <v>44911</v>
      </c>
      <c r="E5468" s="1">
        <v>7</v>
      </c>
      <c r="F5468" s="62">
        <v>253.78</v>
      </c>
    </row>
    <row r="5469" spans="1:6" x14ac:dyDescent="0.35">
      <c r="A5469" s="1">
        <v>35</v>
      </c>
      <c r="B5469" s="1" t="s">
        <v>93</v>
      </c>
      <c r="C5469" s="218">
        <v>44912</v>
      </c>
      <c r="D5469" s="218">
        <v>44912</v>
      </c>
      <c r="E5469" s="1">
        <v>12</v>
      </c>
      <c r="F5469" s="62">
        <v>435.98</v>
      </c>
    </row>
    <row r="5470" spans="1:6" x14ac:dyDescent="0.35">
      <c r="A5470" s="1">
        <v>35</v>
      </c>
      <c r="B5470" s="1" t="s">
        <v>93</v>
      </c>
      <c r="C5470" s="218">
        <v>44913</v>
      </c>
      <c r="D5470" s="218">
        <v>44910</v>
      </c>
      <c r="E5470" s="1">
        <v>4</v>
      </c>
      <c r="F5470" s="62">
        <v>93.9</v>
      </c>
    </row>
    <row r="5471" spans="1:6" x14ac:dyDescent="0.35">
      <c r="A5471" s="1">
        <v>35</v>
      </c>
      <c r="B5471" s="1" t="s">
        <v>93</v>
      </c>
      <c r="C5471" s="218">
        <v>44913</v>
      </c>
      <c r="D5471" s="218">
        <v>44911</v>
      </c>
      <c r="E5471" s="1">
        <v>3</v>
      </c>
      <c r="F5471" s="62">
        <v>131.66</v>
      </c>
    </row>
    <row r="5472" spans="1:6" x14ac:dyDescent="0.35">
      <c r="A5472" s="1">
        <v>35</v>
      </c>
      <c r="B5472" s="1" t="s">
        <v>93</v>
      </c>
      <c r="C5472" s="218">
        <v>44913</v>
      </c>
      <c r="D5472" s="218">
        <v>44912</v>
      </c>
      <c r="E5472" s="1">
        <v>7</v>
      </c>
      <c r="F5472" s="62">
        <v>192.59</v>
      </c>
    </row>
    <row r="5473" spans="1:6" x14ac:dyDescent="0.35">
      <c r="A5473" s="1">
        <v>35</v>
      </c>
      <c r="B5473" s="1" t="s">
        <v>93</v>
      </c>
      <c r="C5473" s="218">
        <v>44913</v>
      </c>
      <c r="D5473" s="218">
        <v>44913</v>
      </c>
      <c r="E5473" s="1">
        <v>18</v>
      </c>
      <c r="F5473" s="62">
        <v>574.57000000000005</v>
      </c>
    </row>
    <row r="5474" spans="1:6" x14ac:dyDescent="0.35">
      <c r="A5474" s="1">
        <v>35</v>
      </c>
      <c r="B5474" s="1" t="s">
        <v>93</v>
      </c>
      <c r="C5474" s="218">
        <v>44914</v>
      </c>
      <c r="D5474" s="218">
        <v>44911</v>
      </c>
      <c r="E5474" s="1">
        <v>1</v>
      </c>
      <c r="F5474" s="62">
        <v>23.66</v>
      </c>
    </row>
    <row r="5475" spans="1:6" x14ac:dyDescent="0.35">
      <c r="A5475" s="1">
        <v>35</v>
      </c>
      <c r="B5475" s="1" t="s">
        <v>93</v>
      </c>
      <c r="C5475" s="218">
        <v>44914</v>
      </c>
      <c r="D5475" s="218">
        <v>44912</v>
      </c>
      <c r="E5475" s="1">
        <v>6</v>
      </c>
      <c r="F5475" s="62">
        <v>263.24</v>
      </c>
    </row>
    <row r="5476" spans="1:6" x14ac:dyDescent="0.35">
      <c r="A5476" s="1">
        <v>35</v>
      </c>
      <c r="B5476" s="1" t="s">
        <v>93</v>
      </c>
      <c r="C5476" s="218">
        <v>44914</v>
      </c>
      <c r="D5476" s="218">
        <v>44913</v>
      </c>
      <c r="E5476" s="1">
        <v>3</v>
      </c>
      <c r="F5476" s="62">
        <v>70.680000000000007</v>
      </c>
    </row>
    <row r="5477" spans="1:6" x14ac:dyDescent="0.35">
      <c r="A5477" s="1">
        <v>35</v>
      </c>
      <c r="B5477" s="1" t="s">
        <v>93</v>
      </c>
      <c r="C5477" s="218">
        <v>44914</v>
      </c>
      <c r="D5477" s="218">
        <v>44914</v>
      </c>
      <c r="E5477" s="1">
        <v>12</v>
      </c>
      <c r="F5477" s="62">
        <v>522.51</v>
      </c>
    </row>
    <row r="5478" spans="1:6" x14ac:dyDescent="0.35">
      <c r="A5478" s="1">
        <v>35</v>
      </c>
      <c r="B5478" s="1" t="s">
        <v>93</v>
      </c>
      <c r="C5478" s="218">
        <v>44915</v>
      </c>
      <c r="D5478" s="218">
        <v>44913</v>
      </c>
      <c r="E5478" s="1">
        <v>1</v>
      </c>
      <c r="F5478" s="62">
        <v>54.2</v>
      </c>
    </row>
    <row r="5479" spans="1:6" x14ac:dyDescent="0.35">
      <c r="A5479" s="1">
        <v>35</v>
      </c>
      <c r="B5479" s="1" t="s">
        <v>93</v>
      </c>
      <c r="C5479" s="218">
        <v>44915</v>
      </c>
      <c r="D5479" s="218">
        <v>44914</v>
      </c>
      <c r="E5479" s="1">
        <v>12</v>
      </c>
      <c r="F5479" s="62">
        <v>431.02</v>
      </c>
    </row>
    <row r="5480" spans="1:6" x14ac:dyDescent="0.35">
      <c r="A5480" s="1">
        <v>35</v>
      </c>
      <c r="B5480" s="1" t="s">
        <v>93</v>
      </c>
      <c r="C5480" s="218">
        <v>44915</v>
      </c>
      <c r="D5480" s="218">
        <v>44915</v>
      </c>
      <c r="E5480" s="1">
        <v>32</v>
      </c>
      <c r="F5480" s="62">
        <v>950.25</v>
      </c>
    </row>
    <row r="5481" spans="1:6" x14ac:dyDescent="0.35">
      <c r="A5481" s="1">
        <v>35</v>
      </c>
      <c r="B5481" s="1" t="s">
        <v>93</v>
      </c>
      <c r="C5481" s="218">
        <v>44916</v>
      </c>
      <c r="D5481" s="218">
        <v>44914</v>
      </c>
      <c r="E5481" s="1">
        <v>2</v>
      </c>
      <c r="F5481" s="62">
        <v>73.599999999999994</v>
      </c>
    </row>
    <row r="5482" spans="1:6" x14ac:dyDescent="0.35">
      <c r="A5482" s="1">
        <v>35</v>
      </c>
      <c r="B5482" s="1" t="s">
        <v>93</v>
      </c>
      <c r="C5482" s="218">
        <v>44916</v>
      </c>
      <c r="D5482" s="218">
        <v>44915</v>
      </c>
      <c r="E5482" s="1">
        <v>3</v>
      </c>
      <c r="F5482" s="62">
        <v>65.58</v>
      </c>
    </row>
    <row r="5483" spans="1:6" x14ac:dyDescent="0.35">
      <c r="A5483" s="1">
        <v>35</v>
      </c>
      <c r="B5483" s="1" t="s">
        <v>93</v>
      </c>
      <c r="C5483" s="218">
        <v>44916</v>
      </c>
      <c r="D5483" s="218">
        <v>44916</v>
      </c>
      <c r="E5483" s="1">
        <v>29</v>
      </c>
      <c r="F5483" s="62">
        <v>1014.26</v>
      </c>
    </row>
    <row r="5484" spans="1:6" x14ac:dyDescent="0.35">
      <c r="A5484" s="1">
        <v>35</v>
      </c>
      <c r="B5484" s="1" t="s">
        <v>93</v>
      </c>
      <c r="C5484" s="218">
        <v>44917</v>
      </c>
      <c r="D5484" s="218">
        <v>44915</v>
      </c>
      <c r="E5484" s="1">
        <v>3</v>
      </c>
      <c r="F5484" s="62">
        <v>88.6</v>
      </c>
    </row>
    <row r="5485" spans="1:6" x14ac:dyDescent="0.35">
      <c r="A5485" s="1">
        <v>35</v>
      </c>
      <c r="B5485" s="1" t="s">
        <v>93</v>
      </c>
      <c r="C5485" s="218">
        <v>44917</v>
      </c>
      <c r="D5485" s="218">
        <v>44916</v>
      </c>
      <c r="E5485" s="1">
        <v>7</v>
      </c>
      <c r="F5485" s="62">
        <v>195.86</v>
      </c>
    </row>
    <row r="5486" spans="1:6" x14ac:dyDescent="0.35">
      <c r="A5486" s="1">
        <v>35</v>
      </c>
      <c r="B5486" s="1" t="s">
        <v>93</v>
      </c>
      <c r="C5486" s="218">
        <v>44917</v>
      </c>
      <c r="D5486" s="218">
        <v>44917</v>
      </c>
      <c r="E5486" s="1">
        <v>15</v>
      </c>
      <c r="F5486" s="62">
        <v>566.94000000000005</v>
      </c>
    </row>
    <row r="5487" spans="1:6" x14ac:dyDescent="0.35">
      <c r="A5487" s="1">
        <v>35</v>
      </c>
      <c r="B5487" s="1" t="s">
        <v>93</v>
      </c>
      <c r="C5487" s="218">
        <v>44918</v>
      </c>
      <c r="D5487" s="218">
        <v>44916</v>
      </c>
      <c r="E5487" s="1">
        <v>1</v>
      </c>
      <c r="F5487" s="62">
        <v>23.66</v>
      </c>
    </row>
    <row r="5488" spans="1:6" x14ac:dyDescent="0.35">
      <c r="A5488" s="1">
        <v>35</v>
      </c>
      <c r="B5488" s="1" t="s">
        <v>93</v>
      </c>
      <c r="C5488" s="218">
        <v>44918</v>
      </c>
      <c r="D5488" s="218">
        <v>44917</v>
      </c>
      <c r="E5488" s="1">
        <v>5</v>
      </c>
      <c r="F5488" s="62">
        <v>210.02</v>
      </c>
    </row>
    <row r="5489" spans="1:6" x14ac:dyDescent="0.35">
      <c r="A5489" s="1">
        <v>35</v>
      </c>
      <c r="B5489" s="1" t="s">
        <v>93</v>
      </c>
      <c r="C5489" s="218">
        <v>44918</v>
      </c>
      <c r="D5489" s="218">
        <v>44918</v>
      </c>
      <c r="E5489" s="1">
        <v>17</v>
      </c>
      <c r="F5489" s="62">
        <v>676.29</v>
      </c>
    </row>
    <row r="5490" spans="1:6" x14ac:dyDescent="0.35">
      <c r="A5490" s="1">
        <v>35</v>
      </c>
      <c r="B5490" s="1" t="s">
        <v>93</v>
      </c>
      <c r="C5490" s="218">
        <v>44919</v>
      </c>
      <c r="D5490" s="218">
        <v>44917</v>
      </c>
      <c r="E5490" s="1">
        <v>5</v>
      </c>
      <c r="F5490" s="62">
        <v>177.6</v>
      </c>
    </row>
    <row r="5491" spans="1:6" x14ac:dyDescent="0.35">
      <c r="A5491" s="1">
        <v>35</v>
      </c>
      <c r="B5491" s="1" t="s">
        <v>93</v>
      </c>
      <c r="C5491" s="218">
        <v>44919</v>
      </c>
      <c r="D5491" s="218">
        <v>44918</v>
      </c>
      <c r="E5491" s="1">
        <v>10</v>
      </c>
      <c r="F5491" s="62">
        <v>418.95</v>
      </c>
    </row>
    <row r="5492" spans="1:6" x14ac:dyDescent="0.35">
      <c r="A5492" s="1">
        <v>35</v>
      </c>
      <c r="B5492" s="1" t="s">
        <v>93</v>
      </c>
      <c r="C5492" s="218">
        <v>44919</v>
      </c>
      <c r="D5492" s="218">
        <v>44919</v>
      </c>
      <c r="E5492" s="1">
        <v>16</v>
      </c>
      <c r="F5492" s="62">
        <v>591.19000000000005</v>
      </c>
    </row>
    <row r="5493" spans="1:6" x14ac:dyDescent="0.35">
      <c r="A5493" s="1">
        <v>35</v>
      </c>
      <c r="B5493" s="1" t="s">
        <v>93</v>
      </c>
      <c r="C5493" s="218">
        <v>44920</v>
      </c>
      <c r="D5493" s="218">
        <v>44918</v>
      </c>
      <c r="E5493" s="1">
        <v>2</v>
      </c>
      <c r="F5493" s="62">
        <v>108</v>
      </c>
    </row>
    <row r="5494" spans="1:6" x14ac:dyDescent="0.35">
      <c r="A5494" s="1">
        <v>35</v>
      </c>
      <c r="B5494" s="1" t="s">
        <v>93</v>
      </c>
      <c r="C5494" s="218">
        <v>44920</v>
      </c>
      <c r="D5494" s="218">
        <v>44919</v>
      </c>
      <c r="E5494" s="1">
        <v>4</v>
      </c>
      <c r="F5494" s="62">
        <v>155.77000000000001</v>
      </c>
    </row>
    <row r="5495" spans="1:6" x14ac:dyDescent="0.35">
      <c r="A5495" s="1">
        <v>35</v>
      </c>
      <c r="B5495" s="1" t="s">
        <v>93</v>
      </c>
      <c r="C5495" s="218">
        <v>44920</v>
      </c>
      <c r="D5495" s="218">
        <v>44920</v>
      </c>
      <c r="E5495" s="1">
        <v>17</v>
      </c>
      <c r="F5495" s="62">
        <v>682.86</v>
      </c>
    </row>
    <row r="5496" spans="1:6" x14ac:dyDescent="0.35">
      <c r="A5496" s="1">
        <v>35</v>
      </c>
      <c r="B5496" s="1" t="s">
        <v>93</v>
      </c>
      <c r="C5496" s="218">
        <v>44921</v>
      </c>
      <c r="D5496" s="218">
        <v>44919</v>
      </c>
      <c r="E5496" s="1">
        <v>4</v>
      </c>
      <c r="F5496" s="62">
        <v>124.63</v>
      </c>
    </row>
    <row r="5497" spans="1:6" x14ac:dyDescent="0.35">
      <c r="A5497" s="1">
        <v>35</v>
      </c>
      <c r="B5497" s="1" t="s">
        <v>93</v>
      </c>
      <c r="C5497" s="218">
        <v>44921</v>
      </c>
      <c r="D5497" s="218">
        <v>44920</v>
      </c>
      <c r="E5497" s="1">
        <v>4</v>
      </c>
      <c r="F5497" s="62">
        <v>155.57</v>
      </c>
    </row>
    <row r="5498" spans="1:6" x14ac:dyDescent="0.35">
      <c r="A5498" s="1">
        <v>35</v>
      </c>
      <c r="B5498" s="1" t="s">
        <v>93</v>
      </c>
      <c r="C5498" s="218">
        <v>44921</v>
      </c>
      <c r="D5498" s="218">
        <v>44921</v>
      </c>
      <c r="E5498" s="1">
        <v>19</v>
      </c>
      <c r="F5498" s="62">
        <v>677.32</v>
      </c>
    </row>
    <row r="5499" spans="1:6" x14ac:dyDescent="0.35">
      <c r="A5499" s="1">
        <v>35</v>
      </c>
      <c r="B5499" s="1" t="s">
        <v>93</v>
      </c>
      <c r="C5499" s="218">
        <v>44922</v>
      </c>
      <c r="D5499" s="218">
        <v>44919</v>
      </c>
      <c r="E5499" s="1">
        <v>2</v>
      </c>
      <c r="F5499" s="62">
        <v>108.2</v>
      </c>
    </row>
    <row r="5500" spans="1:6" x14ac:dyDescent="0.35">
      <c r="A5500" s="1">
        <v>35</v>
      </c>
      <c r="B5500" s="1" t="s">
        <v>93</v>
      </c>
      <c r="C5500" s="218">
        <v>44922</v>
      </c>
      <c r="D5500" s="218">
        <v>44920</v>
      </c>
      <c r="E5500" s="1">
        <v>2</v>
      </c>
      <c r="F5500" s="62">
        <v>77.709999999999994</v>
      </c>
    </row>
    <row r="5501" spans="1:6" x14ac:dyDescent="0.35">
      <c r="A5501" s="1">
        <v>35</v>
      </c>
      <c r="B5501" s="1" t="s">
        <v>93</v>
      </c>
      <c r="C5501" s="218">
        <v>44922</v>
      </c>
      <c r="D5501" s="218">
        <v>44921</v>
      </c>
      <c r="E5501" s="1">
        <v>5</v>
      </c>
      <c r="F5501" s="62">
        <v>179.03</v>
      </c>
    </row>
    <row r="5502" spans="1:6" x14ac:dyDescent="0.35">
      <c r="A5502" s="1">
        <v>35</v>
      </c>
      <c r="B5502" s="1" t="s">
        <v>93</v>
      </c>
      <c r="C5502" s="218">
        <v>44922</v>
      </c>
      <c r="D5502" s="218">
        <v>44922</v>
      </c>
      <c r="E5502" s="1">
        <v>14</v>
      </c>
      <c r="F5502" s="62">
        <v>605.25</v>
      </c>
    </row>
    <row r="5503" spans="1:6" x14ac:dyDescent="0.35">
      <c r="A5503" s="1">
        <v>35</v>
      </c>
      <c r="B5503" s="1" t="s">
        <v>93</v>
      </c>
      <c r="C5503" s="218">
        <v>44923</v>
      </c>
      <c r="D5503" s="218">
        <v>44920</v>
      </c>
      <c r="E5503" s="1">
        <v>3</v>
      </c>
      <c r="F5503" s="62">
        <v>70.88</v>
      </c>
    </row>
    <row r="5504" spans="1:6" x14ac:dyDescent="0.35">
      <c r="A5504" s="1">
        <v>35</v>
      </c>
      <c r="B5504" s="1" t="s">
        <v>93</v>
      </c>
      <c r="C5504" s="218">
        <v>44923</v>
      </c>
      <c r="D5504" s="218">
        <v>44921</v>
      </c>
      <c r="E5504" s="1">
        <v>1</v>
      </c>
      <c r="F5504" s="62">
        <v>23.46</v>
      </c>
    </row>
    <row r="5505" spans="1:6" x14ac:dyDescent="0.35">
      <c r="A5505" s="1">
        <v>35</v>
      </c>
      <c r="B5505" s="1" t="s">
        <v>93</v>
      </c>
      <c r="C5505" s="218">
        <v>44923</v>
      </c>
      <c r="D5505" s="218">
        <v>44922</v>
      </c>
      <c r="E5505" s="1">
        <v>6</v>
      </c>
      <c r="F5505" s="62">
        <v>257.74</v>
      </c>
    </row>
    <row r="5506" spans="1:6" x14ac:dyDescent="0.35">
      <c r="A5506" s="1">
        <v>35</v>
      </c>
      <c r="B5506" s="1" t="s">
        <v>93</v>
      </c>
      <c r="C5506" s="218">
        <v>44923</v>
      </c>
      <c r="D5506" s="218">
        <v>44923</v>
      </c>
      <c r="E5506" s="1">
        <v>18</v>
      </c>
      <c r="F5506" s="62">
        <v>517.45000000000005</v>
      </c>
    </row>
    <row r="5507" spans="1:6" x14ac:dyDescent="0.35">
      <c r="A5507" s="1">
        <v>35</v>
      </c>
      <c r="B5507" s="1" t="s">
        <v>93</v>
      </c>
      <c r="C5507" s="218">
        <v>44924</v>
      </c>
      <c r="D5507" s="218">
        <v>44921</v>
      </c>
      <c r="E5507" s="1">
        <v>1</v>
      </c>
      <c r="F5507" s="62">
        <v>23.56</v>
      </c>
    </row>
    <row r="5508" spans="1:6" x14ac:dyDescent="0.35">
      <c r="A5508" s="1">
        <v>35</v>
      </c>
      <c r="B5508" s="1" t="s">
        <v>93</v>
      </c>
      <c r="C5508" s="218">
        <v>44924</v>
      </c>
      <c r="D5508" s="218">
        <v>44922</v>
      </c>
      <c r="E5508" s="1">
        <v>4</v>
      </c>
      <c r="F5508" s="62">
        <v>124.04</v>
      </c>
    </row>
    <row r="5509" spans="1:6" x14ac:dyDescent="0.35">
      <c r="A5509" s="1">
        <v>35</v>
      </c>
      <c r="B5509" s="1" t="s">
        <v>93</v>
      </c>
      <c r="C5509" s="218">
        <v>44924</v>
      </c>
      <c r="D5509" s="218">
        <v>44923</v>
      </c>
      <c r="E5509" s="1">
        <v>9</v>
      </c>
      <c r="F5509" s="62">
        <v>331.94</v>
      </c>
    </row>
    <row r="5510" spans="1:6" x14ac:dyDescent="0.35">
      <c r="A5510" s="1">
        <v>35</v>
      </c>
      <c r="B5510" s="1" t="s">
        <v>93</v>
      </c>
      <c r="C5510" s="218">
        <v>44924</v>
      </c>
      <c r="D5510" s="218">
        <v>44924</v>
      </c>
      <c r="E5510" s="1">
        <v>16</v>
      </c>
      <c r="F5510" s="62">
        <v>490.43</v>
      </c>
    </row>
    <row r="5511" spans="1:6" x14ac:dyDescent="0.35">
      <c r="A5511" s="1">
        <v>35</v>
      </c>
      <c r="B5511" s="1" t="s">
        <v>93</v>
      </c>
      <c r="C5511" s="218">
        <v>44925</v>
      </c>
      <c r="D5511" s="218">
        <v>44922</v>
      </c>
      <c r="E5511" s="1">
        <v>3</v>
      </c>
      <c r="F5511" s="62">
        <v>70.58</v>
      </c>
    </row>
    <row r="5512" spans="1:6" x14ac:dyDescent="0.35">
      <c r="A5512" s="1">
        <v>35</v>
      </c>
      <c r="B5512" s="1" t="s">
        <v>93</v>
      </c>
      <c r="C5512" s="218">
        <v>44925</v>
      </c>
      <c r="D5512" s="218">
        <v>44923</v>
      </c>
      <c r="E5512" s="1">
        <v>4</v>
      </c>
      <c r="F5512" s="62">
        <v>154.94</v>
      </c>
    </row>
    <row r="5513" spans="1:6" x14ac:dyDescent="0.35">
      <c r="A5513" s="1">
        <v>35</v>
      </c>
      <c r="B5513" s="1" t="s">
        <v>93</v>
      </c>
      <c r="C5513" s="218">
        <v>44925</v>
      </c>
      <c r="D5513" s="218">
        <v>44924</v>
      </c>
      <c r="E5513" s="1">
        <v>10</v>
      </c>
      <c r="F5513" s="62">
        <v>384.8</v>
      </c>
    </row>
    <row r="5514" spans="1:6" x14ac:dyDescent="0.35">
      <c r="A5514" s="1">
        <v>35</v>
      </c>
      <c r="B5514" s="1" t="s">
        <v>93</v>
      </c>
      <c r="C5514" s="218">
        <v>44925</v>
      </c>
      <c r="D5514" s="218">
        <v>44925</v>
      </c>
      <c r="E5514" s="1">
        <v>15</v>
      </c>
      <c r="F5514" s="62">
        <v>599.91999999999996</v>
      </c>
    </row>
    <row r="5515" spans="1:6" x14ac:dyDescent="0.35">
      <c r="A5515" s="1">
        <v>35</v>
      </c>
      <c r="B5515" s="1" t="s">
        <v>93</v>
      </c>
      <c r="C5515" s="218">
        <v>44926</v>
      </c>
      <c r="D5515" s="218">
        <v>44924</v>
      </c>
      <c r="E5515" s="1">
        <v>5</v>
      </c>
      <c r="F5515" s="62">
        <v>229.97</v>
      </c>
    </row>
    <row r="5516" spans="1:6" x14ac:dyDescent="0.35">
      <c r="A5516" s="1">
        <v>35</v>
      </c>
      <c r="B5516" s="1" t="s">
        <v>93</v>
      </c>
      <c r="C5516" s="218">
        <v>44926</v>
      </c>
      <c r="D5516" s="218">
        <v>44925</v>
      </c>
      <c r="E5516" s="1">
        <v>6</v>
      </c>
      <c r="F5516" s="62">
        <v>253.33</v>
      </c>
    </row>
    <row r="5517" spans="1:6" x14ac:dyDescent="0.35">
      <c r="A5517" s="1">
        <v>35</v>
      </c>
      <c r="B5517" s="1" t="s">
        <v>93</v>
      </c>
      <c r="C5517" s="218">
        <v>44926</v>
      </c>
      <c r="D5517" s="218">
        <v>44926</v>
      </c>
      <c r="E5517" s="1">
        <v>7</v>
      </c>
      <c r="F5517" s="62">
        <v>254.72</v>
      </c>
    </row>
    <row r="5518" spans="1:6" x14ac:dyDescent="0.35">
      <c r="A5518" s="1">
        <v>35</v>
      </c>
      <c r="B5518" s="1" t="s">
        <v>93</v>
      </c>
      <c r="C5518" s="218">
        <v>44927</v>
      </c>
      <c r="D5518" s="218">
        <v>44925</v>
      </c>
      <c r="E5518" s="1">
        <v>7</v>
      </c>
      <c r="F5518" s="62">
        <v>218.97</v>
      </c>
    </row>
    <row r="5519" spans="1:6" x14ac:dyDescent="0.35">
      <c r="A5519" s="1">
        <v>35</v>
      </c>
      <c r="B5519" s="1" t="s">
        <v>93</v>
      </c>
      <c r="C5519" s="218">
        <v>44927</v>
      </c>
      <c r="D5519" s="218">
        <v>44926</v>
      </c>
      <c r="E5519" s="1">
        <v>10</v>
      </c>
      <c r="F5519" s="62">
        <v>266.25</v>
      </c>
    </row>
    <row r="5520" spans="1:6" x14ac:dyDescent="0.35">
      <c r="A5520" s="1">
        <v>35</v>
      </c>
      <c r="B5520" s="1" t="s">
        <v>93</v>
      </c>
      <c r="C5520" s="218">
        <v>44927</v>
      </c>
      <c r="D5520" s="218">
        <v>44927</v>
      </c>
      <c r="E5520" s="1">
        <v>1</v>
      </c>
      <c r="F5520" s="62">
        <v>23.46</v>
      </c>
    </row>
    <row r="5521" spans="1:6" x14ac:dyDescent="0.35">
      <c r="A5521" s="1">
        <v>35</v>
      </c>
      <c r="B5521" s="1" t="s">
        <v>93</v>
      </c>
      <c r="C5521" s="218">
        <v>44928</v>
      </c>
      <c r="D5521" s="218">
        <v>44925</v>
      </c>
      <c r="E5521" s="1">
        <v>2</v>
      </c>
      <c r="F5521" s="62">
        <v>77.27</v>
      </c>
    </row>
    <row r="5522" spans="1:6" x14ac:dyDescent="0.35">
      <c r="A5522" s="1">
        <v>35</v>
      </c>
      <c r="B5522" s="1" t="s">
        <v>93</v>
      </c>
      <c r="C5522" s="218">
        <v>44928</v>
      </c>
      <c r="D5522" s="218">
        <v>44926</v>
      </c>
      <c r="E5522" s="1">
        <v>24</v>
      </c>
      <c r="F5522" s="62">
        <v>767.23</v>
      </c>
    </row>
    <row r="5523" spans="1:6" x14ac:dyDescent="0.35">
      <c r="A5523" s="1">
        <v>35</v>
      </c>
      <c r="B5523" s="1" t="s">
        <v>93</v>
      </c>
      <c r="C5523" s="218">
        <v>44928</v>
      </c>
      <c r="D5523" s="218">
        <v>44927</v>
      </c>
      <c r="E5523" s="1">
        <v>12</v>
      </c>
      <c r="F5523" s="62">
        <v>366.12</v>
      </c>
    </row>
    <row r="5524" spans="1:6" x14ac:dyDescent="0.35">
      <c r="A5524" s="1">
        <v>35</v>
      </c>
      <c r="B5524" s="1" t="s">
        <v>93</v>
      </c>
      <c r="C5524" s="218">
        <v>44928</v>
      </c>
      <c r="D5524" s="218">
        <v>44928</v>
      </c>
      <c r="E5524" s="1">
        <v>1</v>
      </c>
      <c r="F5524" s="62">
        <v>54.15</v>
      </c>
    </row>
    <row r="5525" spans="1:6" x14ac:dyDescent="0.35">
      <c r="A5525" s="1">
        <v>35</v>
      </c>
      <c r="B5525" s="1" t="s">
        <v>93</v>
      </c>
      <c r="C5525" s="218">
        <v>44929</v>
      </c>
      <c r="D5525" s="218">
        <v>44926</v>
      </c>
      <c r="E5525" s="1">
        <v>3</v>
      </c>
      <c r="F5525" s="62">
        <v>101.77</v>
      </c>
    </row>
    <row r="5526" spans="1:6" x14ac:dyDescent="0.35">
      <c r="A5526" s="1">
        <v>35</v>
      </c>
      <c r="B5526" s="1" t="s">
        <v>93</v>
      </c>
      <c r="C5526" s="218">
        <v>44929</v>
      </c>
      <c r="D5526" s="218">
        <v>44927</v>
      </c>
      <c r="E5526" s="1">
        <v>6</v>
      </c>
      <c r="F5526" s="62">
        <v>171.06</v>
      </c>
    </row>
    <row r="5527" spans="1:6" x14ac:dyDescent="0.35">
      <c r="A5527" s="1">
        <v>35</v>
      </c>
      <c r="B5527" s="1" t="s">
        <v>93</v>
      </c>
      <c r="C5527" s="218">
        <v>44929</v>
      </c>
      <c r="D5527" s="218">
        <v>44928</v>
      </c>
      <c r="E5527" s="1">
        <v>7</v>
      </c>
      <c r="F5527" s="62">
        <v>225.8</v>
      </c>
    </row>
    <row r="5528" spans="1:6" x14ac:dyDescent="0.35">
      <c r="A5528" s="1">
        <v>35</v>
      </c>
      <c r="B5528" s="1" t="s">
        <v>93</v>
      </c>
      <c r="C5528" s="218">
        <v>44929</v>
      </c>
      <c r="D5528" s="218">
        <v>44929</v>
      </c>
      <c r="E5528" s="1">
        <v>23</v>
      </c>
      <c r="F5528" s="62">
        <v>716.33</v>
      </c>
    </row>
    <row r="5529" spans="1:6" x14ac:dyDescent="0.35">
      <c r="A5529" s="1">
        <v>35</v>
      </c>
      <c r="B5529" s="1" t="s">
        <v>93</v>
      </c>
      <c r="C5529" s="218">
        <v>44930</v>
      </c>
      <c r="D5529" s="218">
        <v>44927</v>
      </c>
      <c r="E5529" s="1">
        <v>2</v>
      </c>
      <c r="F5529" s="62">
        <v>46.87</v>
      </c>
    </row>
    <row r="5530" spans="1:6" x14ac:dyDescent="0.35">
      <c r="A5530" s="1">
        <v>35</v>
      </c>
      <c r="B5530" s="1" t="s">
        <v>93</v>
      </c>
      <c r="C5530" s="218">
        <v>44930</v>
      </c>
      <c r="D5530" s="218">
        <v>44928</v>
      </c>
      <c r="E5530" s="1">
        <v>2</v>
      </c>
      <c r="F5530" s="62">
        <v>77.709999999999994</v>
      </c>
    </row>
    <row r="5531" spans="1:6" x14ac:dyDescent="0.35">
      <c r="A5531" s="1">
        <v>35</v>
      </c>
      <c r="B5531" s="1" t="s">
        <v>93</v>
      </c>
      <c r="C5531" s="218">
        <v>44930</v>
      </c>
      <c r="D5531" s="218">
        <v>44929</v>
      </c>
      <c r="E5531" s="1">
        <v>14</v>
      </c>
      <c r="F5531" s="62">
        <v>441.67</v>
      </c>
    </row>
    <row r="5532" spans="1:6" x14ac:dyDescent="0.35">
      <c r="A5532" s="1">
        <v>35</v>
      </c>
      <c r="B5532" s="1" t="s">
        <v>93</v>
      </c>
      <c r="C5532" s="218">
        <v>44930</v>
      </c>
      <c r="D5532" s="218">
        <v>44930</v>
      </c>
      <c r="E5532" s="1">
        <v>10</v>
      </c>
      <c r="F5532" s="62">
        <v>373.17</v>
      </c>
    </row>
    <row r="5533" spans="1:6" x14ac:dyDescent="0.35">
      <c r="A5533" s="1">
        <v>35</v>
      </c>
      <c r="B5533" s="1" t="s">
        <v>93</v>
      </c>
      <c r="C5533" s="218">
        <v>44931</v>
      </c>
      <c r="D5533" s="218">
        <v>44929</v>
      </c>
      <c r="E5533" s="1">
        <v>8</v>
      </c>
      <c r="F5533" s="62">
        <v>305.56</v>
      </c>
    </row>
    <row r="5534" spans="1:6" x14ac:dyDescent="0.35">
      <c r="A5534" s="1">
        <v>35</v>
      </c>
      <c r="B5534" s="1" t="s">
        <v>93</v>
      </c>
      <c r="C5534" s="218">
        <v>44931</v>
      </c>
      <c r="D5534" s="218">
        <v>44930</v>
      </c>
      <c r="E5534" s="1">
        <v>17</v>
      </c>
      <c r="F5534" s="62">
        <v>552</v>
      </c>
    </row>
    <row r="5535" spans="1:6" x14ac:dyDescent="0.35">
      <c r="A5535" s="1">
        <v>35</v>
      </c>
      <c r="B5535" s="1" t="s">
        <v>93</v>
      </c>
      <c r="C5535" s="218">
        <v>44931</v>
      </c>
      <c r="D5535" s="218">
        <v>44931</v>
      </c>
      <c r="E5535" s="1">
        <v>10</v>
      </c>
      <c r="F5535" s="62">
        <v>327.68</v>
      </c>
    </row>
    <row r="5536" spans="1:6" x14ac:dyDescent="0.35">
      <c r="A5536" s="1">
        <v>35</v>
      </c>
      <c r="B5536" s="1" t="s">
        <v>93</v>
      </c>
      <c r="C5536" s="218">
        <v>44932</v>
      </c>
      <c r="D5536" s="218">
        <v>44929</v>
      </c>
      <c r="E5536" s="1">
        <v>3</v>
      </c>
      <c r="F5536" s="62">
        <v>129.84</v>
      </c>
    </row>
    <row r="5537" spans="1:6" x14ac:dyDescent="0.35">
      <c r="A5537" s="1">
        <v>35</v>
      </c>
      <c r="B5537" s="1" t="s">
        <v>93</v>
      </c>
      <c r="C5537" s="218">
        <v>44932</v>
      </c>
      <c r="D5537" s="218">
        <v>44930</v>
      </c>
      <c r="E5537" s="1">
        <v>7</v>
      </c>
      <c r="F5537" s="62">
        <v>282.14</v>
      </c>
    </row>
    <row r="5538" spans="1:6" x14ac:dyDescent="0.35">
      <c r="A5538" s="1">
        <v>35</v>
      </c>
      <c r="B5538" s="1" t="s">
        <v>93</v>
      </c>
      <c r="C5538" s="218">
        <v>44932</v>
      </c>
      <c r="D5538" s="218">
        <v>44931</v>
      </c>
      <c r="E5538" s="1">
        <v>10</v>
      </c>
      <c r="F5538" s="62">
        <v>385.59</v>
      </c>
    </row>
    <row r="5539" spans="1:6" x14ac:dyDescent="0.35">
      <c r="A5539" s="1">
        <v>35</v>
      </c>
      <c r="B5539" s="1" t="s">
        <v>93</v>
      </c>
      <c r="C5539" s="218">
        <v>44932</v>
      </c>
      <c r="D5539" s="218">
        <v>44932</v>
      </c>
      <c r="E5539" s="1">
        <v>15</v>
      </c>
      <c r="F5539" s="62">
        <v>506.85</v>
      </c>
    </row>
    <row r="5540" spans="1:6" x14ac:dyDescent="0.35">
      <c r="A5540" s="1">
        <v>35</v>
      </c>
      <c r="B5540" s="1" t="s">
        <v>93</v>
      </c>
      <c r="C5540" s="218">
        <v>44933</v>
      </c>
      <c r="D5540" s="218">
        <v>44929</v>
      </c>
      <c r="E5540" s="1">
        <v>3</v>
      </c>
      <c r="F5540" s="62">
        <v>101.07</v>
      </c>
    </row>
    <row r="5541" spans="1:6" x14ac:dyDescent="0.35">
      <c r="A5541" s="1">
        <v>35</v>
      </c>
      <c r="B5541" s="1" t="s">
        <v>93</v>
      </c>
      <c r="C5541" s="218">
        <v>44933</v>
      </c>
      <c r="D5541" s="218">
        <v>44931</v>
      </c>
      <c r="E5541" s="1">
        <v>6</v>
      </c>
      <c r="F5541" s="62">
        <v>255.91</v>
      </c>
    </row>
    <row r="5542" spans="1:6" x14ac:dyDescent="0.35">
      <c r="A5542" s="1">
        <v>35</v>
      </c>
      <c r="B5542" s="1" t="s">
        <v>93</v>
      </c>
      <c r="C5542" s="218">
        <v>44933</v>
      </c>
      <c r="D5542" s="218">
        <v>44932</v>
      </c>
      <c r="E5542" s="1">
        <v>7</v>
      </c>
      <c r="F5542" s="62">
        <v>311.39999999999998</v>
      </c>
    </row>
    <row r="5543" spans="1:6" x14ac:dyDescent="0.35">
      <c r="A5543" s="1">
        <v>35</v>
      </c>
      <c r="B5543" s="1" t="s">
        <v>93</v>
      </c>
      <c r="C5543" s="218">
        <v>44933</v>
      </c>
      <c r="D5543" s="218">
        <v>44933</v>
      </c>
      <c r="E5543" s="1">
        <v>16</v>
      </c>
      <c r="F5543" s="62">
        <v>584.82000000000005</v>
      </c>
    </row>
    <row r="5544" spans="1:6" x14ac:dyDescent="0.35">
      <c r="A5544" s="1">
        <v>35</v>
      </c>
      <c r="B5544" s="1" t="s">
        <v>93</v>
      </c>
      <c r="C5544" s="218">
        <v>44934</v>
      </c>
      <c r="D5544" s="218">
        <v>44930</v>
      </c>
      <c r="E5544" s="1">
        <v>1</v>
      </c>
      <c r="F5544" s="62">
        <v>54.35</v>
      </c>
    </row>
    <row r="5545" spans="1:6" x14ac:dyDescent="0.35">
      <c r="A5545" s="1">
        <v>35</v>
      </c>
      <c r="B5545" s="1" t="s">
        <v>93</v>
      </c>
      <c r="C5545" s="218">
        <v>44934</v>
      </c>
      <c r="D5545" s="218">
        <v>44931</v>
      </c>
      <c r="E5545" s="1">
        <v>1</v>
      </c>
      <c r="F5545" s="62">
        <v>23.61</v>
      </c>
    </row>
    <row r="5546" spans="1:6" x14ac:dyDescent="0.35">
      <c r="A5546" s="1">
        <v>35</v>
      </c>
      <c r="B5546" s="1" t="s">
        <v>93</v>
      </c>
      <c r="C5546" s="218">
        <v>44934</v>
      </c>
      <c r="D5546" s="218">
        <v>44932</v>
      </c>
      <c r="E5546" s="1">
        <v>4</v>
      </c>
      <c r="F5546" s="62">
        <v>179.08</v>
      </c>
    </row>
    <row r="5547" spans="1:6" x14ac:dyDescent="0.35">
      <c r="A5547" s="1">
        <v>35</v>
      </c>
      <c r="B5547" s="1" t="s">
        <v>93</v>
      </c>
      <c r="C5547" s="218">
        <v>44934</v>
      </c>
      <c r="D5547" s="218">
        <v>44933</v>
      </c>
      <c r="E5547" s="1">
        <v>2</v>
      </c>
      <c r="F5547" s="62">
        <v>47.07</v>
      </c>
    </row>
    <row r="5548" spans="1:6" x14ac:dyDescent="0.35">
      <c r="A5548" s="1">
        <v>35</v>
      </c>
      <c r="B5548" s="1" t="s">
        <v>93</v>
      </c>
      <c r="C5548" s="218">
        <v>44934</v>
      </c>
      <c r="D5548" s="218">
        <v>44934</v>
      </c>
      <c r="E5548" s="1">
        <v>17</v>
      </c>
      <c r="F5548" s="62">
        <v>547.64</v>
      </c>
    </row>
    <row r="5549" spans="1:6" x14ac:dyDescent="0.35">
      <c r="A5549" s="1">
        <v>35</v>
      </c>
      <c r="B5549" s="1" t="s">
        <v>93</v>
      </c>
      <c r="C5549" s="218">
        <v>44935</v>
      </c>
      <c r="D5549" s="218">
        <v>44931</v>
      </c>
      <c r="E5549" s="1">
        <v>2</v>
      </c>
      <c r="F5549" s="62">
        <v>46.92</v>
      </c>
    </row>
    <row r="5550" spans="1:6" x14ac:dyDescent="0.35">
      <c r="A5550" s="1">
        <v>35</v>
      </c>
      <c r="B5550" s="1" t="s">
        <v>93</v>
      </c>
      <c r="C5550" s="218">
        <v>44935</v>
      </c>
      <c r="D5550" s="218">
        <v>44932</v>
      </c>
      <c r="E5550" s="1">
        <v>3</v>
      </c>
      <c r="F5550" s="62">
        <v>101.07</v>
      </c>
    </row>
    <row r="5551" spans="1:6" x14ac:dyDescent="0.35">
      <c r="A5551" s="1">
        <v>35</v>
      </c>
      <c r="B5551" s="1" t="s">
        <v>93</v>
      </c>
      <c r="C5551" s="218">
        <v>44935</v>
      </c>
      <c r="D5551" s="218">
        <v>44933</v>
      </c>
      <c r="E5551" s="1">
        <v>8</v>
      </c>
      <c r="F5551" s="62">
        <v>340.49</v>
      </c>
    </row>
    <row r="5552" spans="1:6" x14ac:dyDescent="0.35">
      <c r="A5552" s="1">
        <v>35</v>
      </c>
      <c r="B5552" s="1" t="s">
        <v>93</v>
      </c>
      <c r="C5552" s="218">
        <v>44935</v>
      </c>
      <c r="D5552" s="218">
        <v>44934</v>
      </c>
      <c r="E5552" s="1">
        <v>6</v>
      </c>
      <c r="F5552" s="62">
        <v>263.14</v>
      </c>
    </row>
    <row r="5553" spans="1:6" x14ac:dyDescent="0.35">
      <c r="A5553" s="1">
        <v>35</v>
      </c>
      <c r="B5553" s="1" t="s">
        <v>93</v>
      </c>
      <c r="C5553" s="218">
        <v>44935</v>
      </c>
      <c r="D5553" s="218">
        <v>44935</v>
      </c>
      <c r="E5553" s="1">
        <v>7</v>
      </c>
      <c r="F5553" s="62">
        <v>196.31</v>
      </c>
    </row>
    <row r="5554" spans="1:6" x14ac:dyDescent="0.35">
      <c r="A5554" s="1">
        <v>35</v>
      </c>
      <c r="B5554" s="1" t="s">
        <v>93</v>
      </c>
      <c r="C5554" s="218">
        <v>44936</v>
      </c>
      <c r="D5554" s="218">
        <v>44932</v>
      </c>
      <c r="E5554" s="1">
        <v>2</v>
      </c>
      <c r="F5554" s="62">
        <v>108.3</v>
      </c>
    </row>
    <row r="5555" spans="1:6" x14ac:dyDescent="0.35">
      <c r="A5555" s="1">
        <v>35</v>
      </c>
      <c r="B5555" s="1" t="s">
        <v>93</v>
      </c>
      <c r="C5555" s="218">
        <v>44936</v>
      </c>
      <c r="D5555" s="218">
        <v>44934</v>
      </c>
      <c r="E5555" s="1">
        <v>6</v>
      </c>
      <c r="F5555" s="62">
        <v>201.95</v>
      </c>
    </row>
    <row r="5556" spans="1:6" x14ac:dyDescent="0.35">
      <c r="A5556" s="1">
        <v>35</v>
      </c>
      <c r="B5556" s="1" t="s">
        <v>93</v>
      </c>
      <c r="C5556" s="218">
        <v>44936</v>
      </c>
      <c r="D5556" s="218">
        <v>44935</v>
      </c>
      <c r="E5556" s="1">
        <v>4</v>
      </c>
      <c r="F5556" s="62">
        <v>185.67</v>
      </c>
    </row>
    <row r="5557" spans="1:6" x14ac:dyDescent="0.35">
      <c r="A5557" s="1">
        <v>35</v>
      </c>
      <c r="B5557" s="1" t="s">
        <v>93</v>
      </c>
      <c r="C5557" s="218">
        <v>44936</v>
      </c>
      <c r="D5557" s="218">
        <v>44936</v>
      </c>
      <c r="E5557" s="1">
        <v>5</v>
      </c>
      <c r="F5557" s="62">
        <v>179.48</v>
      </c>
    </row>
    <row r="5558" spans="1:6" x14ac:dyDescent="0.35">
      <c r="A5558" s="1">
        <v>35</v>
      </c>
      <c r="B5558" s="1" t="s">
        <v>93</v>
      </c>
      <c r="C5558" s="218">
        <v>44937</v>
      </c>
      <c r="D5558" s="218">
        <v>44933</v>
      </c>
      <c r="E5558" s="1">
        <v>4</v>
      </c>
      <c r="F5558" s="62">
        <v>155.22</v>
      </c>
    </row>
    <row r="5559" spans="1:6" x14ac:dyDescent="0.35">
      <c r="A5559" s="1">
        <v>35</v>
      </c>
      <c r="B5559" s="1" t="s">
        <v>93</v>
      </c>
      <c r="C5559" s="218">
        <v>44937</v>
      </c>
      <c r="D5559" s="218">
        <v>44934</v>
      </c>
      <c r="E5559" s="1">
        <v>4</v>
      </c>
      <c r="F5559" s="62">
        <v>153.24</v>
      </c>
    </row>
    <row r="5560" spans="1:6" x14ac:dyDescent="0.35">
      <c r="A5560" s="1">
        <v>35</v>
      </c>
      <c r="B5560" s="1" t="s">
        <v>93</v>
      </c>
      <c r="C5560" s="218">
        <v>44937</v>
      </c>
      <c r="D5560" s="218">
        <v>44935</v>
      </c>
      <c r="E5560" s="1">
        <v>8</v>
      </c>
      <c r="F5560" s="62">
        <v>336.95</v>
      </c>
    </row>
    <row r="5561" spans="1:6" x14ac:dyDescent="0.35">
      <c r="A5561" s="1">
        <v>35</v>
      </c>
      <c r="B5561" s="1" t="s">
        <v>93</v>
      </c>
      <c r="C5561" s="218">
        <v>44937</v>
      </c>
      <c r="D5561" s="218">
        <v>44936</v>
      </c>
      <c r="E5561" s="1">
        <v>13</v>
      </c>
      <c r="F5561" s="62">
        <v>366.13</v>
      </c>
    </row>
    <row r="5562" spans="1:6" x14ac:dyDescent="0.35">
      <c r="A5562" s="1">
        <v>35</v>
      </c>
      <c r="B5562" s="1" t="s">
        <v>93</v>
      </c>
      <c r="C5562" s="218">
        <v>44937</v>
      </c>
      <c r="D5562" s="218">
        <v>44937</v>
      </c>
      <c r="E5562" s="1">
        <v>8</v>
      </c>
      <c r="F5562" s="62">
        <v>216.17</v>
      </c>
    </row>
    <row r="5563" spans="1:6" x14ac:dyDescent="0.35">
      <c r="A5563" s="1">
        <v>35</v>
      </c>
      <c r="B5563" s="1" t="s">
        <v>93</v>
      </c>
      <c r="C5563" s="218">
        <v>44938</v>
      </c>
      <c r="D5563" s="218">
        <v>44934</v>
      </c>
      <c r="E5563" s="1">
        <v>2</v>
      </c>
      <c r="F5563" s="62">
        <v>103.55</v>
      </c>
    </row>
    <row r="5564" spans="1:6" x14ac:dyDescent="0.35">
      <c r="A5564" s="1">
        <v>35</v>
      </c>
      <c r="B5564" s="1" t="s">
        <v>93</v>
      </c>
      <c r="C5564" s="218">
        <v>44938</v>
      </c>
      <c r="D5564" s="218">
        <v>44935</v>
      </c>
      <c r="E5564" s="1">
        <v>3</v>
      </c>
      <c r="F5564" s="62">
        <v>121.67</v>
      </c>
    </row>
    <row r="5565" spans="1:6" x14ac:dyDescent="0.35">
      <c r="A5565" s="1">
        <v>35</v>
      </c>
      <c r="B5565" s="1" t="s">
        <v>93</v>
      </c>
      <c r="C5565" s="218">
        <v>44938</v>
      </c>
      <c r="D5565" s="218">
        <v>44936</v>
      </c>
      <c r="E5565" s="1">
        <v>13</v>
      </c>
      <c r="F5565" s="62">
        <v>362.02</v>
      </c>
    </row>
    <row r="5566" spans="1:6" x14ac:dyDescent="0.35">
      <c r="A5566" s="1">
        <v>35</v>
      </c>
      <c r="B5566" s="1" t="s">
        <v>93</v>
      </c>
      <c r="C5566" s="218">
        <v>44938</v>
      </c>
      <c r="D5566" s="218">
        <v>44937</v>
      </c>
      <c r="E5566" s="1">
        <v>14</v>
      </c>
      <c r="F5566" s="62">
        <v>478.59</v>
      </c>
    </row>
    <row r="5567" spans="1:6" x14ac:dyDescent="0.35">
      <c r="A5567" s="1">
        <v>35</v>
      </c>
      <c r="B5567" s="1" t="s">
        <v>93</v>
      </c>
      <c r="C5567" s="218">
        <v>44938</v>
      </c>
      <c r="D5567" s="218">
        <v>44938</v>
      </c>
      <c r="E5567" s="1">
        <v>6</v>
      </c>
      <c r="F5567" s="62">
        <v>233.39</v>
      </c>
    </row>
    <row r="5568" spans="1:6" x14ac:dyDescent="0.35">
      <c r="A5568" s="1">
        <v>35</v>
      </c>
      <c r="B5568" s="1" t="s">
        <v>93</v>
      </c>
      <c r="C5568" s="218">
        <v>44939</v>
      </c>
      <c r="D5568" s="218">
        <v>44935</v>
      </c>
      <c r="E5568" s="1">
        <v>2</v>
      </c>
      <c r="F5568" s="62">
        <v>67.12</v>
      </c>
    </row>
    <row r="5569" spans="1:6" x14ac:dyDescent="0.35">
      <c r="A5569" s="1">
        <v>35</v>
      </c>
      <c r="B5569" s="1" t="s">
        <v>93</v>
      </c>
      <c r="C5569" s="218">
        <v>44939</v>
      </c>
      <c r="D5569" s="218">
        <v>44936</v>
      </c>
      <c r="E5569" s="1">
        <v>5</v>
      </c>
      <c r="F5569" s="62">
        <v>226.27</v>
      </c>
    </row>
    <row r="5570" spans="1:6" x14ac:dyDescent="0.35">
      <c r="A5570" s="1">
        <v>35</v>
      </c>
      <c r="B5570" s="1" t="s">
        <v>93</v>
      </c>
      <c r="C5570" s="218">
        <v>44939</v>
      </c>
      <c r="D5570" s="218">
        <v>44937</v>
      </c>
      <c r="E5570" s="1">
        <v>19</v>
      </c>
      <c r="F5570" s="62">
        <v>620.94000000000005</v>
      </c>
    </row>
    <row r="5571" spans="1:6" x14ac:dyDescent="0.35">
      <c r="A5571" s="1">
        <v>35</v>
      </c>
      <c r="B5571" s="1" t="s">
        <v>93</v>
      </c>
      <c r="C5571" s="218">
        <v>44939</v>
      </c>
      <c r="D5571" s="218">
        <v>44938</v>
      </c>
      <c r="E5571" s="1">
        <v>9</v>
      </c>
      <c r="F5571" s="62">
        <v>299.95999999999998</v>
      </c>
    </row>
    <row r="5572" spans="1:6" x14ac:dyDescent="0.35">
      <c r="A5572" s="1">
        <v>35</v>
      </c>
      <c r="B5572" s="1" t="s">
        <v>93</v>
      </c>
      <c r="C5572" s="218">
        <v>44939</v>
      </c>
      <c r="D5572" s="218">
        <v>44939</v>
      </c>
      <c r="E5572" s="1">
        <v>7</v>
      </c>
      <c r="F5572" s="62">
        <v>163.69</v>
      </c>
    </row>
    <row r="5573" spans="1:6" x14ac:dyDescent="0.35">
      <c r="A5573" s="1">
        <v>35</v>
      </c>
      <c r="B5573" s="1" t="s">
        <v>93</v>
      </c>
      <c r="C5573" s="218">
        <v>44940</v>
      </c>
      <c r="D5573" s="218">
        <v>44936</v>
      </c>
      <c r="E5573" s="1">
        <v>2</v>
      </c>
      <c r="F5573" s="62">
        <v>106.92</v>
      </c>
    </row>
    <row r="5574" spans="1:6" x14ac:dyDescent="0.35">
      <c r="A5574" s="1">
        <v>35</v>
      </c>
      <c r="B5574" s="1" t="s">
        <v>93</v>
      </c>
      <c r="C5574" s="218">
        <v>44940</v>
      </c>
      <c r="D5574" s="218">
        <v>44937</v>
      </c>
      <c r="E5574" s="1">
        <v>1</v>
      </c>
      <c r="F5574" s="62">
        <v>23.46</v>
      </c>
    </row>
    <row r="5575" spans="1:6" x14ac:dyDescent="0.35">
      <c r="A5575" s="1">
        <v>35</v>
      </c>
      <c r="B5575" s="1" t="s">
        <v>93</v>
      </c>
      <c r="C5575" s="218">
        <v>44940</v>
      </c>
      <c r="D5575" s="218">
        <v>44938</v>
      </c>
      <c r="E5575" s="1">
        <v>9</v>
      </c>
      <c r="F5575" s="62">
        <v>326.29000000000002</v>
      </c>
    </row>
    <row r="5576" spans="1:6" x14ac:dyDescent="0.35">
      <c r="A5576" s="1">
        <v>35</v>
      </c>
      <c r="B5576" s="1" t="s">
        <v>93</v>
      </c>
      <c r="C5576" s="218">
        <v>44940</v>
      </c>
      <c r="D5576" s="218">
        <v>44939</v>
      </c>
      <c r="E5576" s="1">
        <v>2</v>
      </c>
      <c r="F5576" s="62">
        <v>78.010000000000005</v>
      </c>
    </row>
    <row r="5577" spans="1:6" x14ac:dyDescent="0.35">
      <c r="A5577" s="1">
        <v>35</v>
      </c>
      <c r="B5577" s="1" t="s">
        <v>93</v>
      </c>
      <c r="C5577" s="218">
        <v>44940</v>
      </c>
      <c r="D5577" s="218">
        <v>44940</v>
      </c>
      <c r="E5577" s="1">
        <v>6</v>
      </c>
      <c r="F5577" s="62">
        <v>141.66</v>
      </c>
    </row>
    <row r="5578" spans="1:6" x14ac:dyDescent="0.35">
      <c r="A5578" s="1">
        <v>35</v>
      </c>
      <c r="B5578" s="1" t="s">
        <v>93</v>
      </c>
      <c r="C5578" s="218">
        <v>44941</v>
      </c>
      <c r="D5578" s="218">
        <v>44938</v>
      </c>
      <c r="E5578" s="1">
        <v>3</v>
      </c>
      <c r="F5578" s="62">
        <v>69.739999999999995</v>
      </c>
    </row>
    <row r="5579" spans="1:6" x14ac:dyDescent="0.35">
      <c r="A5579" s="1">
        <v>35</v>
      </c>
      <c r="B5579" s="1" t="s">
        <v>93</v>
      </c>
      <c r="C5579" s="218">
        <v>44941</v>
      </c>
      <c r="D5579" s="218">
        <v>44939</v>
      </c>
      <c r="E5579" s="1">
        <v>4</v>
      </c>
      <c r="F5579" s="62">
        <v>173.64</v>
      </c>
    </row>
    <row r="5580" spans="1:6" x14ac:dyDescent="0.35">
      <c r="A5580" s="1">
        <v>35</v>
      </c>
      <c r="B5580" s="1" t="s">
        <v>93</v>
      </c>
      <c r="C5580" s="218">
        <v>44941</v>
      </c>
      <c r="D5580" s="218">
        <v>44940</v>
      </c>
      <c r="E5580" s="1">
        <v>3</v>
      </c>
      <c r="F5580" s="62">
        <v>67.709999999999994</v>
      </c>
    </row>
    <row r="5581" spans="1:6" x14ac:dyDescent="0.35">
      <c r="A5581" s="1">
        <v>35</v>
      </c>
      <c r="B5581" s="1" t="s">
        <v>93</v>
      </c>
      <c r="C5581" s="218">
        <v>44941</v>
      </c>
      <c r="D5581" s="218">
        <v>44941</v>
      </c>
      <c r="E5581" s="1">
        <v>6</v>
      </c>
      <c r="F5581" s="62">
        <v>167.01</v>
      </c>
    </row>
    <row r="5582" spans="1:6" x14ac:dyDescent="0.35">
      <c r="A5582" s="1">
        <v>35</v>
      </c>
      <c r="B5582" s="1" t="s">
        <v>93</v>
      </c>
      <c r="C5582" s="218">
        <v>44942</v>
      </c>
      <c r="D5582" s="218">
        <v>44938</v>
      </c>
      <c r="E5582" s="1">
        <v>1</v>
      </c>
      <c r="F5582" s="62">
        <v>53.95</v>
      </c>
    </row>
    <row r="5583" spans="1:6" x14ac:dyDescent="0.35">
      <c r="A5583" s="1">
        <v>35</v>
      </c>
      <c r="B5583" s="1" t="s">
        <v>93</v>
      </c>
      <c r="C5583" s="218">
        <v>44942</v>
      </c>
      <c r="D5583" s="218">
        <v>44939</v>
      </c>
      <c r="E5583" s="1">
        <v>12</v>
      </c>
      <c r="F5583" s="62">
        <v>487.65</v>
      </c>
    </row>
    <row r="5584" spans="1:6" x14ac:dyDescent="0.35">
      <c r="A5584" s="1">
        <v>35</v>
      </c>
      <c r="B5584" s="1" t="s">
        <v>93</v>
      </c>
      <c r="C5584" s="218">
        <v>44942</v>
      </c>
      <c r="D5584" s="218">
        <v>44940</v>
      </c>
      <c r="E5584" s="1">
        <v>11</v>
      </c>
      <c r="F5584" s="62">
        <v>312.43</v>
      </c>
    </row>
    <row r="5585" spans="1:6" x14ac:dyDescent="0.35">
      <c r="A5585" s="1">
        <v>35</v>
      </c>
      <c r="B5585" s="1" t="s">
        <v>93</v>
      </c>
      <c r="C5585" s="218">
        <v>44942</v>
      </c>
      <c r="D5585" s="218">
        <v>44941</v>
      </c>
      <c r="E5585" s="1">
        <v>7</v>
      </c>
      <c r="F5585" s="62">
        <v>248.08</v>
      </c>
    </row>
    <row r="5586" spans="1:6" x14ac:dyDescent="0.35">
      <c r="A5586" s="1">
        <v>35</v>
      </c>
      <c r="B5586" s="1" t="s">
        <v>93</v>
      </c>
      <c r="C5586" s="218">
        <v>44942</v>
      </c>
      <c r="D5586" s="218">
        <v>44942</v>
      </c>
      <c r="E5586" s="1">
        <v>3</v>
      </c>
      <c r="F5586" s="62">
        <v>70.48</v>
      </c>
    </row>
    <row r="5587" spans="1:6" x14ac:dyDescent="0.35">
      <c r="A5587" s="1">
        <v>35</v>
      </c>
      <c r="B5587" s="1" t="s">
        <v>93</v>
      </c>
      <c r="C5587" s="218">
        <v>44943</v>
      </c>
      <c r="D5587" s="218">
        <v>44939</v>
      </c>
      <c r="E5587" s="1">
        <v>6</v>
      </c>
      <c r="F5587" s="62">
        <v>254.04</v>
      </c>
    </row>
    <row r="5588" spans="1:6" x14ac:dyDescent="0.35">
      <c r="A5588" s="1">
        <v>35</v>
      </c>
      <c r="B5588" s="1" t="s">
        <v>93</v>
      </c>
      <c r="C5588" s="218">
        <v>44943</v>
      </c>
      <c r="D5588" s="218">
        <v>44940</v>
      </c>
      <c r="E5588" s="1">
        <v>9</v>
      </c>
      <c r="F5588" s="62">
        <v>358.81</v>
      </c>
    </row>
    <row r="5589" spans="1:6" x14ac:dyDescent="0.35">
      <c r="A5589" s="1">
        <v>35</v>
      </c>
      <c r="B5589" s="1" t="s">
        <v>93</v>
      </c>
      <c r="C5589" s="218">
        <v>44943</v>
      </c>
      <c r="D5589" s="218">
        <v>44941</v>
      </c>
      <c r="E5589" s="1">
        <v>8</v>
      </c>
      <c r="F5589" s="62">
        <v>187.6</v>
      </c>
    </row>
    <row r="5590" spans="1:6" x14ac:dyDescent="0.35">
      <c r="A5590" s="1">
        <v>35</v>
      </c>
      <c r="B5590" s="1" t="s">
        <v>93</v>
      </c>
      <c r="C5590" s="218">
        <v>44943</v>
      </c>
      <c r="D5590" s="218">
        <v>44942</v>
      </c>
      <c r="E5590" s="1">
        <v>3</v>
      </c>
      <c r="F5590" s="62">
        <v>70.44</v>
      </c>
    </row>
    <row r="5591" spans="1:6" x14ac:dyDescent="0.35">
      <c r="A5591" s="1">
        <v>35</v>
      </c>
      <c r="B5591" s="1" t="s">
        <v>93</v>
      </c>
      <c r="C5591" s="218">
        <v>44943</v>
      </c>
      <c r="D5591" s="218">
        <v>44943</v>
      </c>
      <c r="E5591" s="1">
        <v>1</v>
      </c>
      <c r="F5591" s="62">
        <v>23.26</v>
      </c>
    </row>
    <row r="5592" spans="1:6" x14ac:dyDescent="0.35">
      <c r="A5592" s="1">
        <v>35</v>
      </c>
      <c r="B5592" s="1" t="s">
        <v>93</v>
      </c>
      <c r="C5592" s="218">
        <v>44944</v>
      </c>
      <c r="D5592" s="218">
        <v>44940</v>
      </c>
      <c r="E5592" s="1">
        <v>8</v>
      </c>
      <c r="F5592" s="62">
        <v>332.24</v>
      </c>
    </row>
    <row r="5593" spans="1:6" x14ac:dyDescent="0.35">
      <c r="A5593" s="1">
        <v>35</v>
      </c>
      <c r="B5593" s="1" t="s">
        <v>93</v>
      </c>
      <c r="C5593" s="218">
        <v>44944</v>
      </c>
      <c r="D5593" s="218">
        <v>44941</v>
      </c>
      <c r="E5593" s="1">
        <v>15</v>
      </c>
      <c r="F5593" s="62">
        <v>501.27</v>
      </c>
    </row>
    <row r="5594" spans="1:6" x14ac:dyDescent="0.35">
      <c r="A5594" s="1">
        <v>35</v>
      </c>
      <c r="B5594" s="1" t="s">
        <v>93</v>
      </c>
      <c r="C5594" s="218">
        <v>44944</v>
      </c>
      <c r="D5594" s="218">
        <v>44942</v>
      </c>
      <c r="E5594" s="1">
        <v>8</v>
      </c>
      <c r="F5594" s="62">
        <v>359.36</v>
      </c>
    </row>
    <row r="5595" spans="1:6" x14ac:dyDescent="0.35">
      <c r="A5595" s="1">
        <v>35</v>
      </c>
      <c r="B5595" s="1" t="s">
        <v>93</v>
      </c>
      <c r="C5595" s="218">
        <v>44944</v>
      </c>
      <c r="D5595" s="218">
        <v>44943</v>
      </c>
      <c r="E5595" s="1">
        <v>3</v>
      </c>
      <c r="F5595" s="62">
        <v>100.78</v>
      </c>
    </row>
    <row r="5596" spans="1:6" x14ac:dyDescent="0.35">
      <c r="A5596" s="1">
        <v>35</v>
      </c>
      <c r="B5596" s="1" t="s">
        <v>93</v>
      </c>
      <c r="C5596" s="218">
        <v>44944</v>
      </c>
      <c r="D5596" s="218">
        <v>44944</v>
      </c>
      <c r="E5596" s="1">
        <v>3</v>
      </c>
      <c r="F5596" s="62">
        <v>70.98</v>
      </c>
    </row>
    <row r="5597" spans="1:6" x14ac:dyDescent="0.35">
      <c r="A5597" s="1">
        <v>35</v>
      </c>
      <c r="B5597" s="1" t="s">
        <v>93</v>
      </c>
      <c r="C5597" s="218">
        <v>44945</v>
      </c>
      <c r="D5597" s="218">
        <v>44941</v>
      </c>
      <c r="E5597" s="1">
        <v>2</v>
      </c>
      <c r="F5597" s="62">
        <v>77.510000000000005</v>
      </c>
    </row>
    <row r="5598" spans="1:6" x14ac:dyDescent="0.35">
      <c r="A5598" s="1">
        <v>35</v>
      </c>
      <c r="B5598" s="1" t="s">
        <v>93</v>
      </c>
      <c r="C5598" s="218">
        <v>44945</v>
      </c>
      <c r="D5598" s="218">
        <v>44942</v>
      </c>
      <c r="E5598" s="1">
        <v>5</v>
      </c>
      <c r="F5598" s="62">
        <v>209.77</v>
      </c>
    </row>
    <row r="5599" spans="1:6" x14ac:dyDescent="0.35">
      <c r="A5599" s="1">
        <v>35</v>
      </c>
      <c r="B5599" s="1" t="s">
        <v>93</v>
      </c>
      <c r="C5599" s="218">
        <v>44945</v>
      </c>
      <c r="D5599" s="218">
        <v>44943</v>
      </c>
      <c r="E5599" s="1">
        <v>21</v>
      </c>
      <c r="F5599" s="62">
        <v>842.75</v>
      </c>
    </row>
    <row r="5600" spans="1:6" x14ac:dyDescent="0.35">
      <c r="A5600" s="1">
        <v>35</v>
      </c>
      <c r="B5600" s="1" t="s">
        <v>93</v>
      </c>
      <c r="C5600" s="218">
        <v>44945</v>
      </c>
      <c r="D5600" s="218">
        <v>44944</v>
      </c>
      <c r="E5600" s="1">
        <v>8</v>
      </c>
      <c r="F5600" s="62">
        <v>278.08</v>
      </c>
    </row>
    <row r="5601" spans="1:6" x14ac:dyDescent="0.35">
      <c r="A5601" s="1">
        <v>35</v>
      </c>
      <c r="B5601" s="1" t="s">
        <v>93</v>
      </c>
      <c r="C5601" s="218">
        <v>44945</v>
      </c>
      <c r="D5601" s="218">
        <v>44945</v>
      </c>
      <c r="E5601" s="1">
        <v>3</v>
      </c>
      <c r="F5601" s="62">
        <v>101.67</v>
      </c>
    </row>
    <row r="5602" spans="1:6" x14ac:dyDescent="0.35">
      <c r="A5602" s="1">
        <v>35</v>
      </c>
      <c r="B5602" s="1" t="s">
        <v>93</v>
      </c>
      <c r="C5602" s="218">
        <v>44946</v>
      </c>
      <c r="D5602" s="218">
        <v>44942</v>
      </c>
      <c r="E5602" s="1">
        <v>5</v>
      </c>
      <c r="F5602" s="62">
        <v>144.44</v>
      </c>
    </row>
    <row r="5603" spans="1:6" x14ac:dyDescent="0.35">
      <c r="A5603" s="1">
        <v>35</v>
      </c>
      <c r="B5603" s="1" t="s">
        <v>93</v>
      </c>
      <c r="C5603" s="218">
        <v>44946</v>
      </c>
      <c r="D5603" s="218">
        <v>44943</v>
      </c>
      <c r="E5603" s="1">
        <v>3</v>
      </c>
      <c r="F5603" s="62">
        <v>93.75</v>
      </c>
    </row>
    <row r="5604" spans="1:6" x14ac:dyDescent="0.35">
      <c r="A5604" s="1">
        <v>35</v>
      </c>
      <c r="B5604" s="1" t="s">
        <v>93</v>
      </c>
      <c r="C5604" s="218">
        <v>44946</v>
      </c>
      <c r="D5604" s="218">
        <v>44944</v>
      </c>
      <c r="E5604" s="1">
        <v>10</v>
      </c>
      <c r="F5604" s="62">
        <v>351.25</v>
      </c>
    </row>
    <row r="5605" spans="1:6" x14ac:dyDescent="0.35">
      <c r="A5605" s="1">
        <v>35</v>
      </c>
      <c r="B5605" s="1" t="s">
        <v>93</v>
      </c>
      <c r="C5605" s="218">
        <v>44946</v>
      </c>
      <c r="D5605" s="218">
        <v>44945</v>
      </c>
      <c r="E5605" s="1">
        <v>4</v>
      </c>
      <c r="F5605" s="62">
        <v>174.04</v>
      </c>
    </row>
    <row r="5606" spans="1:6" x14ac:dyDescent="0.35">
      <c r="A5606" s="1">
        <v>35</v>
      </c>
      <c r="B5606" s="1" t="s">
        <v>93</v>
      </c>
      <c r="C5606" s="218">
        <v>44947</v>
      </c>
      <c r="D5606" s="218">
        <v>44943</v>
      </c>
      <c r="E5606" s="1">
        <v>2</v>
      </c>
      <c r="F5606" s="62">
        <v>108.4</v>
      </c>
    </row>
    <row r="5607" spans="1:6" x14ac:dyDescent="0.35">
      <c r="A5607" s="1">
        <v>35</v>
      </c>
      <c r="B5607" s="1" t="s">
        <v>93</v>
      </c>
      <c r="C5607" s="218">
        <v>44947</v>
      </c>
      <c r="D5607" s="218">
        <v>44944</v>
      </c>
      <c r="E5607" s="1">
        <v>3</v>
      </c>
      <c r="F5607" s="62">
        <v>131.66999999999999</v>
      </c>
    </row>
    <row r="5608" spans="1:6" x14ac:dyDescent="0.35">
      <c r="A5608" s="1">
        <v>35</v>
      </c>
      <c r="B5608" s="1" t="s">
        <v>93</v>
      </c>
      <c r="C5608" s="218">
        <v>44947</v>
      </c>
      <c r="D5608" s="218">
        <v>44945</v>
      </c>
      <c r="E5608" s="1">
        <v>7</v>
      </c>
      <c r="F5608" s="62">
        <v>249.37</v>
      </c>
    </row>
    <row r="5609" spans="1:6" x14ac:dyDescent="0.35">
      <c r="A5609" s="1">
        <v>35</v>
      </c>
      <c r="B5609" s="1" t="s">
        <v>93</v>
      </c>
      <c r="C5609" s="218">
        <v>44947</v>
      </c>
      <c r="D5609" s="218">
        <v>44946</v>
      </c>
      <c r="E5609" s="1">
        <v>6</v>
      </c>
      <c r="F5609" s="62">
        <v>264.22000000000003</v>
      </c>
    </row>
    <row r="5610" spans="1:6" x14ac:dyDescent="0.35">
      <c r="A5610" s="1">
        <v>35</v>
      </c>
      <c r="B5610" s="1" t="s">
        <v>93</v>
      </c>
      <c r="C5610" s="218">
        <v>44947</v>
      </c>
      <c r="D5610" s="218">
        <v>44947</v>
      </c>
      <c r="E5610" s="1">
        <v>3</v>
      </c>
      <c r="F5610" s="62">
        <v>70.88</v>
      </c>
    </row>
    <row r="5611" spans="1:6" x14ac:dyDescent="0.35">
      <c r="A5611" s="1">
        <v>35</v>
      </c>
      <c r="B5611" s="1" t="s">
        <v>93</v>
      </c>
      <c r="C5611" s="218">
        <v>44948</v>
      </c>
      <c r="D5611" s="218">
        <v>44944</v>
      </c>
      <c r="E5611" s="1">
        <v>5</v>
      </c>
      <c r="F5611" s="62">
        <v>179.08</v>
      </c>
    </row>
    <row r="5612" spans="1:6" x14ac:dyDescent="0.35">
      <c r="A5612" s="1">
        <v>35</v>
      </c>
      <c r="B5612" s="1" t="s">
        <v>93</v>
      </c>
      <c r="C5612" s="218">
        <v>44948</v>
      </c>
      <c r="D5612" s="218">
        <v>44945</v>
      </c>
      <c r="E5612" s="1">
        <v>2</v>
      </c>
      <c r="F5612" s="62">
        <v>45.74</v>
      </c>
    </row>
    <row r="5613" spans="1:6" x14ac:dyDescent="0.35">
      <c r="A5613" s="1">
        <v>35</v>
      </c>
      <c r="B5613" s="1" t="s">
        <v>93</v>
      </c>
      <c r="C5613" s="218">
        <v>44948</v>
      </c>
      <c r="D5613" s="218">
        <v>44946</v>
      </c>
      <c r="E5613" s="1">
        <v>9</v>
      </c>
      <c r="F5613" s="62">
        <v>301.35000000000002</v>
      </c>
    </row>
    <row r="5614" spans="1:6" x14ac:dyDescent="0.35">
      <c r="A5614" s="1">
        <v>35</v>
      </c>
      <c r="B5614" s="1" t="s">
        <v>93</v>
      </c>
      <c r="C5614" s="218">
        <v>44948</v>
      </c>
      <c r="D5614" s="218">
        <v>44947</v>
      </c>
      <c r="E5614" s="1">
        <v>4</v>
      </c>
      <c r="F5614" s="62">
        <v>185.62</v>
      </c>
    </row>
    <row r="5615" spans="1:6" x14ac:dyDescent="0.35">
      <c r="A5615" s="1">
        <v>35</v>
      </c>
      <c r="B5615" s="1" t="s">
        <v>93</v>
      </c>
      <c r="C5615" s="218">
        <v>44948</v>
      </c>
      <c r="D5615" s="218">
        <v>44948</v>
      </c>
      <c r="E5615" s="1">
        <v>2</v>
      </c>
      <c r="F5615" s="62">
        <v>47.52</v>
      </c>
    </row>
    <row r="5616" spans="1:6" x14ac:dyDescent="0.35">
      <c r="A5616" s="1">
        <v>35</v>
      </c>
      <c r="B5616" s="1" t="s">
        <v>93</v>
      </c>
      <c r="C5616" s="218">
        <v>44949</v>
      </c>
      <c r="D5616" s="218">
        <v>44944</v>
      </c>
      <c r="E5616" s="1">
        <v>1</v>
      </c>
      <c r="F5616" s="62">
        <v>50.79</v>
      </c>
    </row>
    <row r="5617" spans="1:6" x14ac:dyDescent="0.35">
      <c r="A5617" s="1">
        <v>35</v>
      </c>
      <c r="B5617" s="1" t="s">
        <v>93</v>
      </c>
      <c r="C5617" s="218">
        <v>44949</v>
      </c>
      <c r="D5617" s="218">
        <v>44945</v>
      </c>
      <c r="E5617" s="1">
        <v>3</v>
      </c>
      <c r="F5617" s="62">
        <v>129.49</v>
      </c>
    </row>
    <row r="5618" spans="1:6" x14ac:dyDescent="0.35">
      <c r="A5618" s="1">
        <v>35</v>
      </c>
      <c r="B5618" s="1" t="s">
        <v>93</v>
      </c>
      <c r="C5618" s="218">
        <v>44949</v>
      </c>
      <c r="D5618" s="218">
        <v>44946</v>
      </c>
      <c r="E5618" s="1">
        <v>10</v>
      </c>
      <c r="F5618" s="62">
        <v>297.27999999999997</v>
      </c>
    </row>
    <row r="5619" spans="1:6" x14ac:dyDescent="0.35">
      <c r="A5619" s="1">
        <v>35</v>
      </c>
      <c r="B5619" s="1" t="s">
        <v>93</v>
      </c>
      <c r="C5619" s="218">
        <v>44949</v>
      </c>
      <c r="D5619" s="218">
        <v>44947</v>
      </c>
      <c r="E5619" s="1">
        <v>12</v>
      </c>
      <c r="F5619" s="62">
        <v>431.33</v>
      </c>
    </row>
    <row r="5620" spans="1:6" x14ac:dyDescent="0.35">
      <c r="A5620" s="1">
        <v>35</v>
      </c>
      <c r="B5620" s="1" t="s">
        <v>93</v>
      </c>
      <c r="C5620" s="218">
        <v>44949</v>
      </c>
      <c r="D5620" s="218">
        <v>44948</v>
      </c>
      <c r="E5620" s="1">
        <v>5</v>
      </c>
      <c r="F5620" s="62">
        <v>240.27</v>
      </c>
    </row>
    <row r="5621" spans="1:6" x14ac:dyDescent="0.35">
      <c r="A5621" s="1">
        <v>35</v>
      </c>
      <c r="B5621" s="1" t="s">
        <v>93</v>
      </c>
      <c r="C5621" s="218">
        <v>44949</v>
      </c>
      <c r="D5621" s="218">
        <v>44949</v>
      </c>
      <c r="E5621" s="1">
        <v>2</v>
      </c>
      <c r="F5621" s="62">
        <v>47.42</v>
      </c>
    </row>
    <row r="5622" spans="1:6" x14ac:dyDescent="0.35">
      <c r="A5622" s="1">
        <v>35</v>
      </c>
      <c r="B5622" s="1" t="s">
        <v>93</v>
      </c>
      <c r="C5622" s="218">
        <v>44950</v>
      </c>
      <c r="D5622" s="218">
        <v>44946</v>
      </c>
      <c r="E5622" s="1">
        <v>2</v>
      </c>
      <c r="F5622" s="62">
        <v>76.13</v>
      </c>
    </row>
    <row r="5623" spans="1:6" x14ac:dyDescent="0.35">
      <c r="A5623" s="1">
        <v>35</v>
      </c>
      <c r="B5623" s="1" t="s">
        <v>93</v>
      </c>
      <c r="C5623" s="218">
        <v>44950</v>
      </c>
      <c r="D5623" s="218">
        <v>44947</v>
      </c>
      <c r="E5623" s="1">
        <v>12</v>
      </c>
      <c r="F5623" s="62">
        <v>370.64</v>
      </c>
    </row>
    <row r="5624" spans="1:6" x14ac:dyDescent="0.35">
      <c r="A5624" s="1">
        <v>35</v>
      </c>
      <c r="B5624" s="1" t="s">
        <v>93</v>
      </c>
      <c r="C5624" s="218">
        <v>44950</v>
      </c>
      <c r="D5624" s="218">
        <v>44948</v>
      </c>
      <c r="E5624" s="1">
        <v>7</v>
      </c>
      <c r="F5624" s="62">
        <v>277.69</v>
      </c>
    </row>
    <row r="5625" spans="1:6" x14ac:dyDescent="0.35">
      <c r="A5625" s="1">
        <v>35</v>
      </c>
      <c r="B5625" s="1" t="s">
        <v>93</v>
      </c>
      <c r="C5625" s="218">
        <v>44950</v>
      </c>
      <c r="D5625" s="218">
        <v>44949</v>
      </c>
      <c r="E5625" s="1">
        <v>4</v>
      </c>
      <c r="F5625" s="62">
        <v>182.06</v>
      </c>
    </row>
    <row r="5626" spans="1:6" x14ac:dyDescent="0.35">
      <c r="A5626" s="1">
        <v>35</v>
      </c>
      <c r="B5626" s="1" t="s">
        <v>93</v>
      </c>
      <c r="C5626" s="218">
        <v>44950</v>
      </c>
      <c r="D5626" s="218">
        <v>44950</v>
      </c>
      <c r="E5626" s="1">
        <v>2</v>
      </c>
      <c r="F5626" s="62">
        <v>78.11</v>
      </c>
    </row>
    <row r="5627" spans="1:6" x14ac:dyDescent="0.35">
      <c r="A5627" s="1">
        <v>35</v>
      </c>
      <c r="B5627" s="1" t="s">
        <v>93</v>
      </c>
      <c r="C5627" s="218">
        <v>44951</v>
      </c>
      <c r="D5627" s="218">
        <v>44947</v>
      </c>
      <c r="E5627" s="1">
        <v>3</v>
      </c>
      <c r="F5627" s="62">
        <v>100.58</v>
      </c>
    </row>
    <row r="5628" spans="1:6" x14ac:dyDescent="0.35">
      <c r="A5628" s="1">
        <v>35</v>
      </c>
      <c r="B5628" s="1" t="s">
        <v>93</v>
      </c>
      <c r="C5628" s="218">
        <v>44951</v>
      </c>
      <c r="D5628" s="218">
        <v>44948</v>
      </c>
      <c r="E5628" s="1">
        <v>5</v>
      </c>
      <c r="F5628" s="62">
        <v>178.99</v>
      </c>
    </row>
    <row r="5629" spans="1:6" x14ac:dyDescent="0.35">
      <c r="A5629" s="1">
        <v>35</v>
      </c>
      <c r="B5629" s="1" t="s">
        <v>93</v>
      </c>
      <c r="C5629" s="218">
        <v>44951</v>
      </c>
      <c r="D5629" s="218">
        <v>44949</v>
      </c>
      <c r="E5629" s="1">
        <v>5</v>
      </c>
      <c r="F5629" s="62">
        <v>148.99</v>
      </c>
    </row>
    <row r="5630" spans="1:6" x14ac:dyDescent="0.35">
      <c r="A5630" s="1">
        <v>35</v>
      </c>
      <c r="B5630" s="1" t="s">
        <v>93</v>
      </c>
      <c r="C5630" s="218">
        <v>44951</v>
      </c>
      <c r="D5630" s="218">
        <v>44950</v>
      </c>
      <c r="E5630" s="1">
        <v>6</v>
      </c>
      <c r="F5630" s="62">
        <v>202.25</v>
      </c>
    </row>
    <row r="5631" spans="1:6" x14ac:dyDescent="0.35">
      <c r="A5631" s="1">
        <v>35</v>
      </c>
      <c r="B5631" s="1" t="s">
        <v>93</v>
      </c>
      <c r="C5631" s="218">
        <v>44951</v>
      </c>
      <c r="D5631" s="218">
        <v>44951</v>
      </c>
      <c r="E5631" s="1">
        <v>4</v>
      </c>
      <c r="F5631" s="62">
        <v>124.14</v>
      </c>
    </row>
    <row r="5632" spans="1:6" x14ac:dyDescent="0.35">
      <c r="A5632" s="1">
        <v>35</v>
      </c>
      <c r="B5632" s="1" t="s">
        <v>93</v>
      </c>
      <c r="C5632" s="218">
        <v>44952</v>
      </c>
      <c r="D5632" s="218">
        <v>44948</v>
      </c>
      <c r="E5632" s="1">
        <v>4</v>
      </c>
      <c r="F5632" s="62">
        <v>186.12</v>
      </c>
    </row>
    <row r="5633" spans="1:6" x14ac:dyDescent="0.35">
      <c r="A5633" s="1">
        <v>35</v>
      </c>
      <c r="B5633" s="1" t="s">
        <v>93</v>
      </c>
      <c r="C5633" s="218">
        <v>44952</v>
      </c>
      <c r="D5633" s="218">
        <v>44949</v>
      </c>
      <c r="E5633" s="1">
        <v>10</v>
      </c>
      <c r="F5633" s="62">
        <v>449.24</v>
      </c>
    </row>
    <row r="5634" spans="1:6" x14ac:dyDescent="0.35">
      <c r="A5634" s="1">
        <v>35</v>
      </c>
      <c r="B5634" s="1" t="s">
        <v>93</v>
      </c>
      <c r="C5634" s="218">
        <v>44952</v>
      </c>
      <c r="D5634" s="218">
        <v>44950</v>
      </c>
      <c r="E5634" s="1">
        <v>7</v>
      </c>
      <c r="F5634" s="62">
        <v>317.62</v>
      </c>
    </row>
    <row r="5635" spans="1:6" x14ac:dyDescent="0.35">
      <c r="A5635" s="1">
        <v>35</v>
      </c>
      <c r="B5635" s="1" t="s">
        <v>93</v>
      </c>
      <c r="C5635" s="218">
        <v>44952</v>
      </c>
      <c r="D5635" s="218">
        <v>44951</v>
      </c>
      <c r="E5635" s="1">
        <v>7</v>
      </c>
      <c r="F5635" s="62">
        <v>196.01</v>
      </c>
    </row>
    <row r="5636" spans="1:6" x14ac:dyDescent="0.35">
      <c r="A5636" s="1">
        <v>35</v>
      </c>
      <c r="B5636" s="1" t="s">
        <v>93</v>
      </c>
      <c r="C5636" s="218">
        <v>44952</v>
      </c>
      <c r="D5636" s="218">
        <v>44952</v>
      </c>
      <c r="E5636" s="1">
        <v>4</v>
      </c>
      <c r="F5636" s="62">
        <v>155.41999999999999</v>
      </c>
    </row>
    <row r="5637" spans="1:6" x14ac:dyDescent="0.35">
      <c r="A5637" s="1">
        <v>39</v>
      </c>
      <c r="B5637" s="1" t="s">
        <v>94</v>
      </c>
      <c r="C5637" s="218">
        <v>44878</v>
      </c>
      <c r="D5637" s="218">
        <v>44878</v>
      </c>
      <c r="E5637" s="1">
        <v>6</v>
      </c>
      <c r="F5637" s="62">
        <v>240.41</v>
      </c>
    </row>
    <row r="5638" spans="1:6" x14ac:dyDescent="0.35">
      <c r="A5638" s="1">
        <v>39</v>
      </c>
      <c r="B5638" s="1" t="s">
        <v>94</v>
      </c>
      <c r="C5638" s="218">
        <v>44879</v>
      </c>
      <c r="D5638" s="218">
        <v>44878</v>
      </c>
      <c r="E5638" s="1">
        <v>3</v>
      </c>
      <c r="F5638" s="62">
        <v>94.1</v>
      </c>
    </row>
    <row r="5639" spans="1:6" x14ac:dyDescent="0.35">
      <c r="A5639" s="1">
        <v>39</v>
      </c>
      <c r="B5639" s="1" t="s">
        <v>94</v>
      </c>
      <c r="C5639" s="218">
        <v>44879</v>
      </c>
      <c r="D5639" s="218">
        <v>44879</v>
      </c>
      <c r="E5639" s="1">
        <v>3</v>
      </c>
      <c r="F5639" s="62">
        <v>141.71</v>
      </c>
    </row>
    <row r="5640" spans="1:6" x14ac:dyDescent="0.35">
      <c r="A5640" s="1">
        <v>39</v>
      </c>
      <c r="B5640" s="1" t="s">
        <v>94</v>
      </c>
      <c r="C5640" s="218">
        <v>44880</v>
      </c>
      <c r="D5640" s="218">
        <v>44879</v>
      </c>
      <c r="E5640" s="1">
        <v>6</v>
      </c>
      <c r="F5640" s="62">
        <v>210.57</v>
      </c>
    </row>
    <row r="5641" spans="1:6" x14ac:dyDescent="0.35">
      <c r="A5641" s="1">
        <v>39</v>
      </c>
      <c r="B5641" s="1" t="s">
        <v>94</v>
      </c>
      <c r="C5641" s="218">
        <v>44881</v>
      </c>
      <c r="D5641" s="218">
        <v>44878</v>
      </c>
      <c r="E5641" s="1">
        <v>7</v>
      </c>
      <c r="F5641" s="62">
        <v>220.82</v>
      </c>
    </row>
    <row r="5642" spans="1:6" x14ac:dyDescent="0.35">
      <c r="A5642" s="1">
        <v>39</v>
      </c>
      <c r="B5642" s="1" t="s">
        <v>94</v>
      </c>
      <c r="C5642" s="218">
        <v>44881</v>
      </c>
      <c r="D5642" s="218">
        <v>44879</v>
      </c>
      <c r="E5642" s="1">
        <v>4</v>
      </c>
      <c r="F5642" s="62">
        <v>150.88</v>
      </c>
    </row>
    <row r="5643" spans="1:6" x14ac:dyDescent="0.35">
      <c r="A5643" s="1">
        <v>39</v>
      </c>
      <c r="B5643" s="1" t="s">
        <v>94</v>
      </c>
      <c r="C5643" s="218">
        <v>44881</v>
      </c>
      <c r="D5643" s="218">
        <v>44880</v>
      </c>
      <c r="E5643" s="1">
        <v>8</v>
      </c>
      <c r="F5643" s="62">
        <v>301.16000000000003</v>
      </c>
    </row>
    <row r="5644" spans="1:6" x14ac:dyDescent="0.35">
      <c r="A5644" s="1">
        <v>39</v>
      </c>
      <c r="B5644" s="1" t="s">
        <v>94</v>
      </c>
      <c r="C5644" s="218">
        <v>44882</v>
      </c>
      <c r="D5644" s="218">
        <v>44880</v>
      </c>
      <c r="E5644" s="1">
        <v>8</v>
      </c>
      <c r="F5644" s="62">
        <v>215.71</v>
      </c>
    </row>
    <row r="5645" spans="1:6" x14ac:dyDescent="0.35">
      <c r="A5645" s="1">
        <v>39</v>
      </c>
      <c r="B5645" s="1" t="s">
        <v>94</v>
      </c>
      <c r="C5645" s="218">
        <v>44882</v>
      </c>
      <c r="D5645" s="218">
        <v>44881</v>
      </c>
      <c r="E5645" s="1">
        <v>9</v>
      </c>
      <c r="F5645" s="62">
        <v>296.89999999999998</v>
      </c>
    </row>
    <row r="5646" spans="1:6" x14ac:dyDescent="0.35">
      <c r="A5646" s="1">
        <v>39</v>
      </c>
      <c r="B5646" s="1" t="s">
        <v>94</v>
      </c>
      <c r="C5646" s="218">
        <v>44882</v>
      </c>
      <c r="D5646" s="218">
        <v>44882</v>
      </c>
      <c r="E5646" s="1">
        <v>3</v>
      </c>
      <c r="F5646" s="62">
        <v>157.9</v>
      </c>
    </row>
    <row r="5647" spans="1:6" x14ac:dyDescent="0.35">
      <c r="A5647" s="1">
        <v>39</v>
      </c>
      <c r="B5647" s="1" t="s">
        <v>94</v>
      </c>
      <c r="C5647" s="218">
        <v>44884</v>
      </c>
      <c r="D5647" s="218">
        <v>44878</v>
      </c>
      <c r="E5647" s="1">
        <v>1</v>
      </c>
      <c r="F5647" s="62">
        <v>51.68</v>
      </c>
    </row>
    <row r="5648" spans="1:6" x14ac:dyDescent="0.35">
      <c r="A5648" s="1">
        <v>39</v>
      </c>
      <c r="B5648" s="1" t="s">
        <v>94</v>
      </c>
      <c r="C5648" s="218">
        <v>44884</v>
      </c>
      <c r="D5648" s="218">
        <v>44879</v>
      </c>
      <c r="E5648" s="1">
        <v>4</v>
      </c>
      <c r="F5648" s="62">
        <v>92.91</v>
      </c>
    </row>
    <row r="5649" spans="1:6" x14ac:dyDescent="0.35">
      <c r="A5649" s="1">
        <v>39</v>
      </c>
      <c r="B5649" s="1" t="s">
        <v>94</v>
      </c>
      <c r="C5649" s="218">
        <v>44884</v>
      </c>
      <c r="D5649" s="218">
        <v>44880</v>
      </c>
      <c r="E5649" s="1">
        <v>10</v>
      </c>
      <c r="F5649" s="62">
        <v>410.05</v>
      </c>
    </row>
    <row r="5650" spans="1:6" x14ac:dyDescent="0.35">
      <c r="A5650" s="1">
        <v>39</v>
      </c>
      <c r="B5650" s="1" t="s">
        <v>94</v>
      </c>
      <c r="C5650" s="218">
        <v>44884</v>
      </c>
      <c r="D5650" s="218">
        <v>44881</v>
      </c>
      <c r="E5650" s="1">
        <v>16</v>
      </c>
      <c r="F5650" s="62">
        <v>519.42999999999995</v>
      </c>
    </row>
    <row r="5651" spans="1:6" x14ac:dyDescent="0.35">
      <c r="A5651" s="1">
        <v>39</v>
      </c>
      <c r="B5651" s="1" t="s">
        <v>94</v>
      </c>
      <c r="C5651" s="218">
        <v>44884</v>
      </c>
      <c r="D5651" s="218">
        <v>44882</v>
      </c>
      <c r="E5651" s="1">
        <v>9</v>
      </c>
      <c r="F5651" s="62">
        <v>441.25</v>
      </c>
    </row>
    <row r="5652" spans="1:6" x14ac:dyDescent="0.35">
      <c r="A5652" s="1">
        <v>39</v>
      </c>
      <c r="B5652" s="1" t="s">
        <v>94</v>
      </c>
      <c r="C5652" s="218">
        <v>44884</v>
      </c>
      <c r="D5652" s="218">
        <v>44883</v>
      </c>
      <c r="E5652" s="1">
        <v>2</v>
      </c>
      <c r="F5652" s="62">
        <v>106.12</v>
      </c>
    </row>
    <row r="5653" spans="1:6" x14ac:dyDescent="0.35">
      <c r="A5653" s="1">
        <v>39</v>
      </c>
      <c r="B5653" s="1" t="s">
        <v>94</v>
      </c>
      <c r="C5653" s="218">
        <v>44885</v>
      </c>
      <c r="D5653" s="218">
        <v>44879</v>
      </c>
      <c r="E5653" s="1">
        <v>1</v>
      </c>
      <c r="F5653" s="62">
        <v>22.77</v>
      </c>
    </row>
    <row r="5654" spans="1:6" x14ac:dyDescent="0.35">
      <c r="A5654" s="1">
        <v>39</v>
      </c>
      <c r="B5654" s="1" t="s">
        <v>94</v>
      </c>
      <c r="C5654" s="218">
        <v>44885</v>
      </c>
      <c r="D5654" s="218">
        <v>44880</v>
      </c>
      <c r="E5654" s="1">
        <v>9</v>
      </c>
      <c r="F5654" s="62">
        <v>207.85</v>
      </c>
    </row>
    <row r="5655" spans="1:6" x14ac:dyDescent="0.35">
      <c r="A5655" s="1">
        <v>39</v>
      </c>
      <c r="B5655" s="1" t="s">
        <v>94</v>
      </c>
      <c r="C5655" s="218">
        <v>44885</v>
      </c>
      <c r="D5655" s="218">
        <v>44881</v>
      </c>
      <c r="E5655" s="1">
        <v>4</v>
      </c>
      <c r="F5655" s="62">
        <v>121.28</v>
      </c>
    </row>
    <row r="5656" spans="1:6" x14ac:dyDescent="0.35">
      <c r="A5656" s="1">
        <v>39</v>
      </c>
      <c r="B5656" s="1" t="s">
        <v>94</v>
      </c>
      <c r="C5656" s="218">
        <v>44885</v>
      </c>
      <c r="D5656" s="218">
        <v>44882</v>
      </c>
      <c r="E5656" s="1">
        <v>4</v>
      </c>
      <c r="F5656" s="62">
        <v>151.56</v>
      </c>
    </row>
    <row r="5657" spans="1:6" x14ac:dyDescent="0.35">
      <c r="A5657" s="1">
        <v>39</v>
      </c>
      <c r="B5657" s="1" t="s">
        <v>94</v>
      </c>
      <c r="C5657" s="218">
        <v>44885</v>
      </c>
      <c r="D5657" s="218">
        <v>44883</v>
      </c>
      <c r="E5657" s="1">
        <v>3</v>
      </c>
      <c r="F5657" s="62">
        <v>156.22</v>
      </c>
    </row>
    <row r="5658" spans="1:6" x14ac:dyDescent="0.35">
      <c r="A5658" s="1">
        <v>39</v>
      </c>
      <c r="B5658" s="1" t="s">
        <v>94</v>
      </c>
      <c r="C5658" s="218">
        <v>44885</v>
      </c>
      <c r="D5658" s="218">
        <v>44884</v>
      </c>
      <c r="E5658" s="1">
        <v>8</v>
      </c>
      <c r="F5658" s="62">
        <v>274.12</v>
      </c>
    </row>
    <row r="5659" spans="1:6" x14ac:dyDescent="0.35">
      <c r="A5659" s="1">
        <v>39</v>
      </c>
      <c r="B5659" s="1" t="s">
        <v>94</v>
      </c>
      <c r="C5659" s="218">
        <v>44886</v>
      </c>
      <c r="D5659" s="218">
        <v>44880</v>
      </c>
      <c r="E5659" s="1">
        <v>2</v>
      </c>
      <c r="F5659" s="62">
        <v>75.739999999999995</v>
      </c>
    </row>
    <row r="5660" spans="1:6" x14ac:dyDescent="0.35">
      <c r="A5660" s="1">
        <v>39</v>
      </c>
      <c r="B5660" s="1" t="s">
        <v>94</v>
      </c>
      <c r="C5660" s="218">
        <v>44886</v>
      </c>
      <c r="D5660" s="218">
        <v>44881</v>
      </c>
      <c r="E5660" s="1">
        <v>8</v>
      </c>
      <c r="F5660" s="62">
        <v>186.76</v>
      </c>
    </row>
    <row r="5661" spans="1:6" x14ac:dyDescent="0.35">
      <c r="A5661" s="1">
        <v>39</v>
      </c>
      <c r="B5661" s="1" t="s">
        <v>94</v>
      </c>
      <c r="C5661" s="218">
        <v>44886</v>
      </c>
      <c r="D5661" s="218">
        <v>44882</v>
      </c>
      <c r="E5661" s="1">
        <v>9</v>
      </c>
      <c r="F5661" s="62">
        <v>236.23</v>
      </c>
    </row>
    <row r="5662" spans="1:6" x14ac:dyDescent="0.35">
      <c r="A5662" s="1">
        <v>39</v>
      </c>
      <c r="B5662" s="1" t="s">
        <v>94</v>
      </c>
      <c r="C5662" s="218">
        <v>44886</v>
      </c>
      <c r="D5662" s="218">
        <v>44883</v>
      </c>
      <c r="E5662" s="1">
        <v>3</v>
      </c>
      <c r="F5662" s="62">
        <v>98.46</v>
      </c>
    </row>
    <row r="5663" spans="1:6" x14ac:dyDescent="0.35">
      <c r="A5663" s="1">
        <v>39</v>
      </c>
      <c r="B5663" s="1" t="s">
        <v>94</v>
      </c>
      <c r="C5663" s="218">
        <v>44886</v>
      </c>
      <c r="D5663" s="218">
        <v>44884</v>
      </c>
      <c r="E5663" s="1">
        <v>8</v>
      </c>
      <c r="F5663" s="62">
        <v>333.58</v>
      </c>
    </row>
    <row r="5664" spans="1:6" x14ac:dyDescent="0.35">
      <c r="A5664" s="1">
        <v>39</v>
      </c>
      <c r="B5664" s="1" t="s">
        <v>94</v>
      </c>
      <c r="C5664" s="218">
        <v>44886</v>
      </c>
      <c r="D5664" s="218">
        <v>44885</v>
      </c>
      <c r="E5664" s="1">
        <v>14</v>
      </c>
      <c r="F5664" s="62">
        <v>531.39</v>
      </c>
    </row>
    <row r="5665" spans="1:6" x14ac:dyDescent="0.35">
      <c r="A5665" s="1">
        <v>39</v>
      </c>
      <c r="B5665" s="1" t="s">
        <v>94</v>
      </c>
      <c r="C5665" s="218">
        <v>44887</v>
      </c>
      <c r="D5665" s="218">
        <v>44881</v>
      </c>
      <c r="E5665" s="1">
        <v>1</v>
      </c>
      <c r="F5665" s="62">
        <v>23.07</v>
      </c>
    </row>
    <row r="5666" spans="1:6" x14ac:dyDescent="0.35">
      <c r="A5666" s="1">
        <v>39</v>
      </c>
      <c r="B5666" s="1" t="s">
        <v>94</v>
      </c>
      <c r="C5666" s="218">
        <v>44887</v>
      </c>
      <c r="D5666" s="218">
        <v>44882</v>
      </c>
      <c r="E5666" s="1">
        <v>2</v>
      </c>
      <c r="F5666" s="62">
        <v>75.84</v>
      </c>
    </row>
    <row r="5667" spans="1:6" x14ac:dyDescent="0.35">
      <c r="A5667" s="1">
        <v>39</v>
      </c>
      <c r="B5667" s="1" t="s">
        <v>94</v>
      </c>
      <c r="C5667" s="218">
        <v>44887</v>
      </c>
      <c r="D5667" s="218">
        <v>44884</v>
      </c>
      <c r="E5667" s="1">
        <v>7</v>
      </c>
      <c r="F5667" s="62">
        <v>250.76</v>
      </c>
    </row>
    <row r="5668" spans="1:6" x14ac:dyDescent="0.35">
      <c r="A5668" s="1">
        <v>39</v>
      </c>
      <c r="B5668" s="1" t="s">
        <v>94</v>
      </c>
      <c r="C5668" s="218">
        <v>44887</v>
      </c>
      <c r="D5668" s="218">
        <v>44885</v>
      </c>
      <c r="E5668" s="1">
        <v>6</v>
      </c>
      <c r="F5668" s="62">
        <v>227.1</v>
      </c>
    </row>
    <row r="5669" spans="1:6" x14ac:dyDescent="0.35">
      <c r="A5669" s="1">
        <v>39</v>
      </c>
      <c r="B5669" s="1" t="s">
        <v>94</v>
      </c>
      <c r="C5669" s="218">
        <v>44887</v>
      </c>
      <c r="D5669" s="218">
        <v>44886</v>
      </c>
      <c r="E5669" s="1">
        <v>18</v>
      </c>
      <c r="F5669" s="62">
        <v>739.78</v>
      </c>
    </row>
    <row r="5670" spans="1:6" x14ac:dyDescent="0.35">
      <c r="A5670" s="1">
        <v>39</v>
      </c>
      <c r="B5670" s="1" t="s">
        <v>94</v>
      </c>
      <c r="C5670" s="218">
        <v>44887</v>
      </c>
      <c r="D5670" s="218">
        <v>44887</v>
      </c>
      <c r="E5670" s="1">
        <v>6</v>
      </c>
      <c r="F5670" s="62">
        <v>257.75</v>
      </c>
    </row>
    <row r="5671" spans="1:6" x14ac:dyDescent="0.35">
      <c r="A5671" s="1">
        <v>39</v>
      </c>
      <c r="B5671" s="1" t="s">
        <v>94</v>
      </c>
      <c r="C5671" s="218">
        <v>44888</v>
      </c>
      <c r="D5671" s="218">
        <v>44885</v>
      </c>
      <c r="E5671" s="1">
        <v>4</v>
      </c>
      <c r="F5671" s="62">
        <v>93.11</v>
      </c>
    </row>
    <row r="5672" spans="1:6" x14ac:dyDescent="0.35">
      <c r="A5672" s="1">
        <v>39</v>
      </c>
      <c r="B5672" s="1" t="s">
        <v>94</v>
      </c>
      <c r="C5672" s="218">
        <v>44888</v>
      </c>
      <c r="D5672" s="218">
        <v>44886</v>
      </c>
      <c r="E5672" s="1">
        <v>1</v>
      </c>
      <c r="F5672" s="62">
        <v>52.96</v>
      </c>
    </row>
    <row r="5673" spans="1:6" x14ac:dyDescent="0.35">
      <c r="A5673" s="1">
        <v>39</v>
      </c>
      <c r="B5673" s="1" t="s">
        <v>94</v>
      </c>
      <c r="C5673" s="218">
        <v>44888</v>
      </c>
      <c r="D5673" s="218">
        <v>44887</v>
      </c>
      <c r="E5673" s="1">
        <v>19</v>
      </c>
      <c r="F5673" s="62">
        <v>642.75</v>
      </c>
    </row>
    <row r="5674" spans="1:6" x14ac:dyDescent="0.35">
      <c r="A5674" s="1">
        <v>39</v>
      </c>
      <c r="B5674" s="1" t="s">
        <v>94</v>
      </c>
      <c r="C5674" s="218">
        <v>44888</v>
      </c>
      <c r="D5674" s="218">
        <v>44888</v>
      </c>
      <c r="E5674" s="1">
        <v>5</v>
      </c>
      <c r="F5674" s="62">
        <v>234.47</v>
      </c>
    </row>
    <row r="5675" spans="1:6" x14ac:dyDescent="0.35">
      <c r="A5675" s="1">
        <v>39</v>
      </c>
      <c r="B5675" s="1" t="s">
        <v>94</v>
      </c>
      <c r="C5675" s="218">
        <v>44889</v>
      </c>
      <c r="D5675" s="218">
        <v>44885</v>
      </c>
      <c r="E5675" s="1">
        <v>1</v>
      </c>
      <c r="F5675" s="62">
        <v>52.02</v>
      </c>
    </row>
    <row r="5676" spans="1:6" x14ac:dyDescent="0.35">
      <c r="A5676" s="1">
        <v>39</v>
      </c>
      <c r="B5676" s="1" t="s">
        <v>94</v>
      </c>
      <c r="C5676" s="218">
        <v>44889</v>
      </c>
      <c r="D5676" s="218">
        <v>44886</v>
      </c>
      <c r="E5676" s="1">
        <v>1</v>
      </c>
      <c r="F5676" s="62">
        <v>52.47</v>
      </c>
    </row>
    <row r="5677" spans="1:6" x14ac:dyDescent="0.35">
      <c r="A5677" s="1">
        <v>39</v>
      </c>
      <c r="B5677" s="1" t="s">
        <v>94</v>
      </c>
      <c r="C5677" s="218">
        <v>44889</v>
      </c>
      <c r="D5677" s="218">
        <v>44887</v>
      </c>
      <c r="E5677" s="1">
        <v>7</v>
      </c>
      <c r="F5677" s="62">
        <v>250.17</v>
      </c>
    </row>
    <row r="5678" spans="1:6" x14ac:dyDescent="0.35">
      <c r="A5678" s="1">
        <v>39</v>
      </c>
      <c r="B5678" s="1" t="s">
        <v>94</v>
      </c>
      <c r="C5678" s="218">
        <v>44889</v>
      </c>
      <c r="D5678" s="218">
        <v>44888</v>
      </c>
      <c r="E5678" s="1">
        <v>20</v>
      </c>
      <c r="F5678" s="62">
        <v>756.7</v>
      </c>
    </row>
    <row r="5679" spans="1:6" x14ac:dyDescent="0.35">
      <c r="A5679" s="1">
        <v>39</v>
      </c>
      <c r="B5679" s="1" t="s">
        <v>94</v>
      </c>
      <c r="C5679" s="218">
        <v>44889</v>
      </c>
      <c r="D5679" s="218">
        <v>44889</v>
      </c>
      <c r="E5679" s="1">
        <v>7</v>
      </c>
      <c r="F5679" s="62">
        <v>284.72000000000003</v>
      </c>
    </row>
    <row r="5680" spans="1:6" x14ac:dyDescent="0.35">
      <c r="A5680" s="1">
        <v>39</v>
      </c>
      <c r="B5680" s="1" t="s">
        <v>94</v>
      </c>
      <c r="C5680" s="218">
        <v>44890</v>
      </c>
      <c r="D5680" s="218">
        <v>44884</v>
      </c>
      <c r="E5680" s="1">
        <v>2</v>
      </c>
      <c r="F5680" s="62">
        <v>104.99</v>
      </c>
    </row>
    <row r="5681" spans="1:6" x14ac:dyDescent="0.35">
      <c r="A5681" s="1">
        <v>39</v>
      </c>
      <c r="B5681" s="1" t="s">
        <v>94</v>
      </c>
      <c r="C5681" s="218">
        <v>44890</v>
      </c>
      <c r="D5681" s="218">
        <v>44888</v>
      </c>
      <c r="E5681" s="1">
        <v>1</v>
      </c>
      <c r="F5681" s="62">
        <v>52.42</v>
      </c>
    </row>
    <row r="5682" spans="1:6" x14ac:dyDescent="0.35">
      <c r="A5682" s="1">
        <v>39</v>
      </c>
      <c r="B5682" s="1" t="s">
        <v>94</v>
      </c>
      <c r="C5682" s="218">
        <v>44890</v>
      </c>
      <c r="D5682" s="218">
        <v>44889</v>
      </c>
      <c r="E5682" s="1">
        <v>19</v>
      </c>
      <c r="F5682" s="62">
        <v>820.49</v>
      </c>
    </row>
    <row r="5683" spans="1:6" x14ac:dyDescent="0.35">
      <c r="A5683" s="1">
        <v>39</v>
      </c>
      <c r="B5683" s="1" t="s">
        <v>94</v>
      </c>
      <c r="C5683" s="218">
        <v>44890</v>
      </c>
      <c r="D5683" s="218">
        <v>44890</v>
      </c>
      <c r="E5683" s="1">
        <v>16</v>
      </c>
      <c r="F5683" s="62">
        <v>639.54999999999995</v>
      </c>
    </row>
    <row r="5684" spans="1:6" x14ac:dyDescent="0.35">
      <c r="A5684" s="1">
        <v>39</v>
      </c>
      <c r="B5684" s="1" t="s">
        <v>94</v>
      </c>
      <c r="C5684" s="218">
        <v>44891</v>
      </c>
      <c r="D5684" s="218">
        <v>44887</v>
      </c>
      <c r="E5684" s="1">
        <v>1</v>
      </c>
      <c r="F5684" s="62">
        <v>52.77</v>
      </c>
    </row>
    <row r="5685" spans="1:6" x14ac:dyDescent="0.35">
      <c r="A5685" s="1">
        <v>39</v>
      </c>
      <c r="B5685" s="1" t="s">
        <v>94</v>
      </c>
      <c r="C5685" s="218">
        <v>44891</v>
      </c>
      <c r="D5685" s="218">
        <v>44888</v>
      </c>
      <c r="E5685" s="1">
        <v>2</v>
      </c>
      <c r="F5685" s="62">
        <v>105.53</v>
      </c>
    </row>
    <row r="5686" spans="1:6" x14ac:dyDescent="0.35">
      <c r="A5686" s="1">
        <v>39</v>
      </c>
      <c r="B5686" s="1" t="s">
        <v>94</v>
      </c>
      <c r="C5686" s="218">
        <v>44891</v>
      </c>
      <c r="D5686" s="218">
        <v>44889</v>
      </c>
      <c r="E5686" s="1">
        <v>8</v>
      </c>
      <c r="F5686" s="62">
        <v>393.31</v>
      </c>
    </row>
    <row r="5687" spans="1:6" x14ac:dyDescent="0.35">
      <c r="A5687" s="1">
        <v>39</v>
      </c>
      <c r="B5687" s="1" t="s">
        <v>94</v>
      </c>
      <c r="C5687" s="218">
        <v>44891</v>
      </c>
      <c r="D5687" s="218">
        <v>44890</v>
      </c>
      <c r="E5687" s="1">
        <v>19</v>
      </c>
      <c r="F5687" s="62">
        <v>703.52</v>
      </c>
    </row>
    <row r="5688" spans="1:6" x14ac:dyDescent="0.35">
      <c r="A5688" s="1">
        <v>39</v>
      </c>
      <c r="B5688" s="1" t="s">
        <v>94</v>
      </c>
      <c r="C5688" s="218">
        <v>44891</v>
      </c>
      <c r="D5688" s="218">
        <v>44891</v>
      </c>
      <c r="E5688" s="1">
        <v>17</v>
      </c>
      <c r="F5688" s="62">
        <v>836.25</v>
      </c>
    </row>
    <row r="5689" spans="1:6" x14ac:dyDescent="0.35">
      <c r="A5689" s="1">
        <v>39</v>
      </c>
      <c r="B5689" s="1" t="s">
        <v>94</v>
      </c>
      <c r="C5689" s="218">
        <v>44892</v>
      </c>
      <c r="D5689" s="218">
        <v>44888</v>
      </c>
      <c r="E5689" s="1">
        <v>1</v>
      </c>
      <c r="F5689" s="62">
        <v>53.01</v>
      </c>
    </row>
    <row r="5690" spans="1:6" x14ac:dyDescent="0.35">
      <c r="A5690" s="1">
        <v>39</v>
      </c>
      <c r="B5690" s="1" t="s">
        <v>94</v>
      </c>
      <c r="C5690" s="218">
        <v>44892</v>
      </c>
      <c r="D5690" s="218">
        <v>44889</v>
      </c>
      <c r="E5690" s="1">
        <v>1</v>
      </c>
      <c r="F5690" s="62">
        <v>52.82</v>
      </c>
    </row>
    <row r="5691" spans="1:6" x14ac:dyDescent="0.35">
      <c r="A5691" s="1">
        <v>39</v>
      </c>
      <c r="B5691" s="1" t="s">
        <v>94</v>
      </c>
      <c r="C5691" s="218">
        <v>44892</v>
      </c>
      <c r="D5691" s="218">
        <v>44890</v>
      </c>
      <c r="E5691" s="1">
        <v>3</v>
      </c>
      <c r="F5691" s="62">
        <v>70.19</v>
      </c>
    </row>
    <row r="5692" spans="1:6" x14ac:dyDescent="0.35">
      <c r="A5692" s="1">
        <v>39</v>
      </c>
      <c r="B5692" s="1" t="s">
        <v>94</v>
      </c>
      <c r="C5692" s="218">
        <v>44892</v>
      </c>
      <c r="D5692" s="218">
        <v>44891</v>
      </c>
      <c r="E5692" s="1">
        <v>11</v>
      </c>
      <c r="F5692" s="62">
        <v>520.01</v>
      </c>
    </row>
    <row r="5693" spans="1:6" x14ac:dyDescent="0.35">
      <c r="A5693" s="1">
        <v>39</v>
      </c>
      <c r="B5693" s="1" t="s">
        <v>94</v>
      </c>
      <c r="C5693" s="218">
        <v>44892</v>
      </c>
      <c r="D5693" s="218">
        <v>44892</v>
      </c>
      <c r="E5693" s="1">
        <v>26</v>
      </c>
      <c r="F5693" s="62">
        <v>1102.27</v>
      </c>
    </row>
    <row r="5694" spans="1:6" x14ac:dyDescent="0.35">
      <c r="A5694" s="1">
        <v>39</v>
      </c>
      <c r="B5694" s="1" t="s">
        <v>94</v>
      </c>
      <c r="C5694" s="218">
        <v>44893</v>
      </c>
      <c r="D5694" s="218">
        <v>44890</v>
      </c>
      <c r="E5694" s="1">
        <v>3</v>
      </c>
      <c r="F5694" s="62">
        <v>158.74</v>
      </c>
    </row>
    <row r="5695" spans="1:6" x14ac:dyDescent="0.35">
      <c r="A5695" s="1">
        <v>39</v>
      </c>
      <c r="B5695" s="1" t="s">
        <v>94</v>
      </c>
      <c r="C5695" s="218">
        <v>44893</v>
      </c>
      <c r="D5695" s="218">
        <v>44892</v>
      </c>
      <c r="E5695" s="1">
        <v>1</v>
      </c>
      <c r="F5695" s="62">
        <v>53.16</v>
      </c>
    </row>
    <row r="5696" spans="1:6" x14ac:dyDescent="0.35">
      <c r="A5696" s="1">
        <v>39</v>
      </c>
      <c r="B5696" s="1" t="s">
        <v>94</v>
      </c>
      <c r="C5696" s="218">
        <v>44893</v>
      </c>
      <c r="D5696" s="218">
        <v>44893</v>
      </c>
      <c r="E5696" s="1">
        <v>39</v>
      </c>
      <c r="F5696" s="62">
        <v>1642.41</v>
      </c>
    </row>
    <row r="5697" spans="1:6" x14ac:dyDescent="0.35">
      <c r="A5697" s="1">
        <v>39</v>
      </c>
      <c r="B5697" s="1" t="s">
        <v>94</v>
      </c>
      <c r="C5697" s="218">
        <v>44894</v>
      </c>
      <c r="D5697" s="218">
        <v>44893</v>
      </c>
      <c r="E5697" s="1">
        <v>2</v>
      </c>
      <c r="F5697" s="62">
        <v>104.44</v>
      </c>
    </row>
    <row r="5698" spans="1:6" x14ac:dyDescent="0.35">
      <c r="A5698" s="1">
        <v>39</v>
      </c>
      <c r="B5698" s="1" t="s">
        <v>94</v>
      </c>
      <c r="C5698" s="218">
        <v>44894</v>
      </c>
      <c r="D5698" s="218">
        <v>44894</v>
      </c>
      <c r="E5698" s="1">
        <v>32</v>
      </c>
      <c r="F5698" s="62">
        <v>1334.21</v>
      </c>
    </row>
    <row r="5699" spans="1:6" x14ac:dyDescent="0.35">
      <c r="A5699" s="1">
        <v>39</v>
      </c>
      <c r="B5699" s="1" t="s">
        <v>94</v>
      </c>
      <c r="C5699" s="218">
        <v>44895</v>
      </c>
      <c r="D5699" s="218">
        <v>44891</v>
      </c>
      <c r="E5699" s="1">
        <v>1</v>
      </c>
      <c r="F5699" s="62">
        <v>53.31</v>
      </c>
    </row>
    <row r="5700" spans="1:6" x14ac:dyDescent="0.35">
      <c r="A5700" s="1">
        <v>39</v>
      </c>
      <c r="B5700" s="1" t="s">
        <v>94</v>
      </c>
      <c r="C5700" s="218">
        <v>44895</v>
      </c>
      <c r="D5700" s="218">
        <v>44894</v>
      </c>
      <c r="E5700" s="1">
        <v>3</v>
      </c>
      <c r="F5700" s="62">
        <v>70.28</v>
      </c>
    </row>
    <row r="5701" spans="1:6" x14ac:dyDescent="0.35">
      <c r="A5701" s="1">
        <v>39</v>
      </c>
      <c r="B5701" s="1" t="s">
        <v>94</v>
      </c>
      <c r="C5701" s="218">
        <v>44895</v>
      </c>
      <c r="D5701" s="218">
        <v>44895</v>
      </c>
      <c r="E5701" s="1">
        <v>23</v>
      </c>
      <c r="F5701" s="62">
        <v>1034.04</v>
      </c>
    </row>
    <row r="5702" spans="1:6" x14ac:dyDescent="0.35">
      <c r="A5702" s="1">
        <v>39</v>
      </c>
      <c r="B5702" s="1" t="s">
        <v>94</v>
      </c>
      <c r="C5702" s="218">
        <v>44896</v>
      </c>
      <c r="D5702" s="218">
        <v>44892</v>
      </c>
      <c r="E5702" s="1">
        <v>1</v>
      </c>
      <c r="F5702" s="62">
        <v>52.87</v>
      </c>
    </row>
    <row r="5703" spans="1:6" x14ac:dyDescent="0.35">
      <c r="A5703" s="1">
        <v>39</v>
      </c>
      <c r="B5703" s="1" t="s">
        <v>94</v>
      </c>
      <c r="C5703" s="218">
        <v>44896</v>
      </c>
      <c r="D5703" s="218">
        <v>44894</v>
      </c>
      <c r="E5703" s="1">
        <v>3</v>
      </c>
      <c r="F5703" s="62">
        <v>128.55000000000001</v>
      </c>
    </row>
    <row r="5704" spans="1:6" x14ac:dyDescent="0.35">
      <c r="A5704" s="1">
        <v>39</v>
      </c>
      <c r="B5704" s="1" t="s">
        <v>94</v>
      </c>
      <c r="C5704" s="218">
        <v>44896</v>
      </c>
      <c r="D5704" s="218">
        <v>44895</v>
      </c>
      <c r="E5704" s="1">
        <v>10</v>
      </c>
      <c r="F5704" s="62">
        <v>437.12</v>
      </c>
    </row>
    <row r="5705" spans="1:6" x14ac:dyDescent="0.35">
      <c r="A5705" s="1">
        <v>39</v>
      </c>
      <c r="B5705" s="1" t="s">
        <v>94</v>
      </c>
      <c r="C5705" s="218">
        <v>44896</v>
      </c>
      <c r="D5705" s="218">
        <v>44896</v>
      </c>
      <c r="E5705" s="1">
        <v>16</v>
      </c>
      <c r="F5705" s="62">
        <v>789.24</v>
      </c>
    </row>
    <row r="5706" spans="1:6" x14ac:dyDescent="0.35">
      <c r="A5706" s="1">
        <v>39</v>
      </c>
      <c r="B5706" s="1" t="s">
        <v>94</v>
      </c>
      <c r="C5706" s="218">
        <v>44897</v>
      </c>
      <c r="D5706" s="218">
        <v>44893</v>
      </c>
      <c r="E5706" s="1">
        <v>2</v>
      </c>
      <c r="F5706" s="62">
        <v>75.88</v>
      </c>
    </row>
    <row r="5707" spans="1:6" x14ac:dyDescent="0.35">
      <c r="A5707" s="1">
        <v>39</v>
      </c>
      <c r="B5707" s="1" t="s">
        <v>94</v>
      </c>
      <c r="C5707" s="218">
        <v>44897</v>
      </c>
      <c r="D5707" s="218">
        <v>44894</v>
      </c>
      <c r="E5707" s="1">
        <v>2</v>
      </c>
      <c r="F5707" s="62">
        <v>75.19</v>
      </c>
    </row>
    <row r="5708" spans="1:6" x14ac:dyDescent="0.35">
      <c r="A5708" s="1">
        <v>39</v>
      </c>
      <c r="B5708" s="1" t="s">
        <v>94</v>
      </c>
      <c r="C5708" s="218">
        <v>44897</v>
      </c>
      <c r="D5708" s="218">
        <v>44895</v>
      </c>
      <c r="E5708" s="1">
        <v>4</v>
      </c>
      <c r="F5708" s="62">
        <v>208.06</v>
      </c>
    </row>
    <row r="5709" spans="1:6" x14ac:dyDescent="0.35">
      <c r="A5709" s="1">
        <v>39</v>
      </c>
      <c r="B5709" s="1" t="s">
        <v>94</v>
      </c>
      <c r="C5709" s="218">
        <v>44897</v>
      </c>
      <c r="D5709" s="218">
        <v>44896</v>
      </c>
      <c r="E5709" s="1">
        <v>9</v>
      </c>
      <c r="F5709" s="62">
        <v>446.18</v>
      </c>
    </row>
    <row r="5710" spans="1:6" x14ac:dyDescent="0.35">
      <c r="A5710" s="1">
        <v>39</v>
      </c>
      <c r="B5710" s="1" t="s">
        <v>94</v>
      </c>
      <c r="C5710" s="218">
        <v>44897</v>
      </c>
      <c r="D5710" s="218">
        <v>44897</v>
      </c>
      <c r="E5710" s="1">
        <v>5</v>
      </c>
      <c r="F5710" s="62">
        <v>261.5</v>
      </c>
    </row>
    <row r="5711" spans="1:6" x14ac:dyDescent="0.35">
      <c r="A5711" s="1">
        <v>39</v>
      </c>
      <c r="B5711" s="1" t="s">
        <v>94</v>
      </c>
      <c r="C5711" s="218">
        <v>44898</v>
      </c>
      <c r="D5711" s="218">
        <v>44896</v>
      </c>
      <c r="E5711" s="1">
        <v>2</v>
      </c>
      <c r="F5711" s="62">
        <v>77.22</v>
      </c>
    </row>
    <row r="5712" spans="1:6" x14ac:dyDescent="0.35">
      <c r="A5712" s="1">
        <v>39</v>
      </c>
      <c r="B5712" s="1" t="s">
        <v>94</v>
      </c>
      <c r="C5712" s="218">
        <v>44898</v>
      </c>
      <c r="D5712" s="218">
        <v>44897</v>
      </c>
      <c r="E5712" s="1">
        <v>4</v>
      </c>
      <c r="F5712" s="62">
        <v>153.54</v>
      </c>
    </row>
    <row r="5713" spans="1:6" x14ac:dyDescent="0.35">
      <c r="A5713" s="1">
        <v>39</v>
      </c>
      <c r="B5713" s="1" t="s">
        <v>94</v>
      </c>
      <c r="C5713" s="218">
        <v>44898</v>
      </c>
      <c r="D5713" s="218">
        <v>44898</v>
      </c>
      <c r="E5713" s="1">
        <v>6</v>
      </c>
      <c r="F5713" s="62">
        <v>286.99</v>
      </c>
    </row>
    <row r="5714" spans="1:6" x14ac:dyDescent="0.35">
      <c r="A5714" s="1">
        <v>39</v>
      </c>
      <c r="B5714" s="1" t="s">
        <v>94</v>
      </c>
      <c r="C5714" s="218">
        <v>44899</v>
      </c>
      <c r="D5714" s="218">
        <v>44895</v>
      </c>
      <c r="E5714" s="1">
        <v>2</v>
      </c>
      <c r="F5714" s="62">
        <v>75.73</v>
      </c>
    </row>
    <row r="5715" spans="1:6" x14ac:dyDescent="0.35">
      <c r="A5715" s="1">
        <v>39</v>
      </c>
      <c r="B5715" s="1" t="s">
        <v>94</v>
      </c>
      <c r="C5715" s="218">
        <v>44899</v>
      </c>
      <c r="D5715" s="218">
        <v>44896</v>
      </c>
      <c r="E5715" s="1">
        <v>1</v>
      </c>
      <c r="F5715" s="62">
        <v>52.32</v>
      </c>
    </row>
    <row r="5716" spans="1:6" x14ac:dyDescent="0.35">
      <c r="A5716" s="1">
        <v>39</v>
      </c>
      <c r="B5716" s="1" t="s">
        <v>94</v>
      </c>
      <c r="C5716" s="218">
        <v>44899</v>
      </c>
      <c r="D5716" s="218">
        <v>44897</v>
      </c>
      <c r="E5716" s="1">
        <v>4</v>
      </c>
      <c r="F5716" s="62">
        <v>181.32</v>
      </c>
    </row>
    <row r="5717" spans="1:6" x14ac:dyDescent="0.35">
      <c r="A5717" s="1">
        <v>39</v>
      </c>
      <c r="B5717" s="1" t="s">
        <v>94</v>
      </c>
      <c r="C5717" s="218">
        <v>44899</v>
      </c>
      <c r="D5717" s="218">
        <v>44898</v>
      </c>
      <c r="E5717" s="1">
        <v>6</v>
      </c>
      <c r="F5717" s="62">
        <v>316.25</v>
      </c>
    </row>
    <row r="5718" spans="1:6" x14ac:dyDescent="0.35">
      <c r="A5718" s="1">
        <v>39</v>
      </c>
      <c r="B5718" s="1" t="s">
        <v>94</v>
      </c>
      <c r="C5718" s="218">
        <v>44899</v>
      </c>
      <c r="D5718" s="218">
        <v>44899</v>
      </c>
      <c r="E5718" s="1">
        <v>17</v>
      </c>
      <c r="F5718" s="62">
        <v>778.86</v>
      </c>
    </row>
    <row r="5719" spans="1:6" x14ac:dyDescent="0.35">
      <c r="A5719" s="1">
        <v>39</v>
      </c>
      <c r="B5719" s="1" t="s">
        <v>94</v>
      </c>
      <c r="C5719" s="218">
        <v>44900</v>
      </c>
      <c r="D5719" s="218">
        <v>44895</v>
      </c>
      <c r="E5719" s="1">
        <v>1</v>
      </c>
      <c r="F5719" s="62">
        <v>53.86</v>
      </c>
    </row>
    <row r="5720" spans="1:6" x14ac:dyDescent="0.35">
      <c r="A5720" s="1">
        <v>39</v>
      </c>
      <c r="B5720" s="1" t="s">
        <v>94</v>
      </c>
      <c r="C5720" s="218">
        <v>44900</v>
      </c>
      <c r="D5720" s="218">
        <v>44896</v>
      </c>
      <c r="E5720" s="1">
        <v>1</v>
      </c>
      <c r="F5720" s="62">
        <v>53.11</v>
      </c>
    </row>
    <row r="5721" spans="1:6" x14ac:dyDescent="0.35">
      <c r="A5721" s="1">
        <v>39</v>
      </c>
      <c r="B5721" s="1" t="s">
        <v>94</v>
      </c>
      <c r="C5721" s="218">
        <v>44900</v>
      </c>
      <c r="D5721" s="218">
        <v>44899</v>
      </c>
      <c r="E5721" s="1">
        <v>6</v>
      </c>
      <c r="F5721" s="62">
        <v>319.61</v>
      </c>
    </row>
    <row r="5722" spans="1:6" x14ac:dyDescent="0.35">
      <c r="A5722" s="1">
        <v>39</v>
      </c>
      <c r="B5722" s="1" t="s">
        <v>94</v>
      </c>
      <c r="C5722" s="218">
        <v>44900</v>
      </c>
      <c r="D5722" s="218">
        <v>44900</v>
      </c>
      <c r="E5722" s="1">
        <v>19</v>
      </c>
      <c r="F5722" s="62">
        <v>745.16</v>
      </c>
    </row>
    <row r="5723" spans="1:6" x14ac:dyDescent="0.35">
      <c r="A5723" s="1">
        <v>39</v>
      </c>
      <c r="B5723" s="1" t="s">
        <v>94</v>
      </c>
      <c r="C5723" s="218">
        <v>44901</v>
      </c>
      <c r="D5723" s="218">
        <v>44899</v>
      </c>
      <c r="E5723" s="1">
        <v>1</v>
      </c>
      <c r="F5723" s="62">
        <v>53.31</v>
      </c>
    </row>
    <row r="5724" spans="1:6" x14ac:dyDescent="0.35">
      <c r="A5724" s="1">
        <v>39</v>
      </c>
      <c r="B5724" s="1" t="s">
        <v>94</v>
      </c>
      <c r="C5724" s="218">
        <v>44901</v>
      </c>
      <c r="D5724" s="218">
        <v>44900</v>
      </c>
      <c r="E5724" s="1">
        <v>2</v>
      </c>
      <c r="F5724" s="62">
        <v>106.53</v>
      </c>
    </row>
    <row r="5725" spans="1:6" x14ac:dyDescent="0.35">
      <c r="A5725" s="1">
        <v>39</v>
      </c>
      <c r="B5725" s="1" t="s">
        <v>94</v>
      </c>
      <c r="C5725" s="218">
        <v>44901</v>
      </c>
      <c r="D5725" s="218">
        <v>44901</v>
      </c>
      <c r="E5725" s="1">
        <v>30</v>
      </c>
      <c r="F5725" s="62">
        <v>1393.48</v>
      </c>
    </row>
    <row r="5726" spans="1:6" x14ac:dyDescent="0.35">
      <c r="A5726" s="1">
        <v>39</v>
      </c>
      <c r="B5726" s="1" t="s">
        <v>94</v>
      </c>
      <c r="C5726" s="218">
        <v>44902</v>
      </c>
      <c r="D5726" s="218">
        <v>44901</v>
      </c>
      <c r="E5726" s="1">
        <v>2</v>
      </c>
      <c r="F5726" s="62">
        <v>46.77</v>
      </c>
    </row>
    <row r="5727" spans="1:6" x14ac:dyDescent="0.35">
      <c r="A5727" s="1">
        <v>39</v>
      </c>
      <c r="B5727" s="1" t="s">
        <v>94</v>
      </c>
      <c r="C5727" s="218">
        <v>44902</v>
      </c>
      <c r="D5727" s="218">
        <v>44902</v>
      </c>
      <c r="E5727" s="1">
        <v>31</v>
      </c>
      <c r="F5727" s="62">
        <v>1297.6300000000001</v>
      </c>
    </row>
    <row r="5728" spans="1:6" x14ac:dyDescent="0.35">
      <c r="A5728" s="1">
        <v>39</v>
      </c>
      <c r="B5728" s="1" t="s">
        <v>94</v>
      </c>
      <c r="C5728" s="218">
        <v>44903</v>
      </c>
      <c r="D5728" s="218">
        <v>44902</v>
      </c>
      <c r="E5728" s="1">
        <v>6</v>
      </c>
      <c r="F5728" s="62">
        <v>292.3</v>
      </c>
    </row>
    <row r="5729" spans="1:6" x14ac:dyDescent="0.35">
      <c r="A5729" s="1">
        <v>39</v>
      </c>
      <c r="B5729" s="1" t="s">
        <v>94</v>
      </c>
      <c r="C5729" s="218">
        <v>44903</v>
      </c>
      <c r="D5729" s="218">
        <v>44903</v>
      </c>
      <c r="E5729" s="1">
        <v>7</v>
      </c>
      <c r="F5729" s="62">
        <v>377.29</v>
      </c>
    </row>
    <row r="5730" spans="1:6" x14ac:dyDescent="0.35">
      <c r="A5730" s="1">
        <v>39</v>
      </c>
      <c r="B5730" s="1" t="s">
        <v>94</v>
      </c>
      <c r="C5730" s="218">
        <v>44904</v>
      </c>
      <c r="D5730" s="218">
        <v>44903</v>
      </c>
      <c r="E5730" s="1">
        <v>3</v>
      </c>
      <c r="F5730" s="62">
        <v>129.72999999999999</v>
      </c>
    </row>
    <row r="5731" spans="1:6" x14ac:dyDescent="0.35">
      <c r="A5731" s="1">
        <v>39</v>
      </c>
      <c r="B5731" s="1" t="s">
        <v>94</v>
      </c>
      <c r="C5731" s="218">
        <v>44904</v>
      </c>
      <c r="D5731" s="218">
        <v>44904</v>
      </c>
      <c r="E5731" s="1">
        <v>27</v>
      </c>
      <c r="F5731" s="62">
        <v>1329.75</v>
      </c>
    </row>
    <row r="5732" spans="1:6" x14ac:dyDescent="0.35">
      <c r="A5732" s="1">
        <v>39</v>
      </c>
      <c r="B5732" s="1" t="s">
        <v>94</v>
      </c>
      <c r="C5732" s="218">
        <v>44905</v>
      </c>
      <c r="D5732" s="218">
        <v>44904</v>
      </c>
      <c r="E5732" s="1">
        <v>2</v>
      </c>
      <c r="F5732" s="62">
        <v>77.12</v>
      </c>
    </row>
    <row r="5733" spans="1:6" x14ac:dyDescent="0.35">
      <c r="A5733" s="1">
        <v>39</v>
      </c>
      <c r="B5733" s="1" t="s">
        <v>94</v>
      </c>
      <c r="C5733" s="218">
        <v>44905</v>
      </c>
      <c r="D5733" s="218">
        <v>44905</v>
      </c>
      <c r="E5733" s="1">
        <v>27</v>
      </c>
      <c r="F5733" s="62">
        <v>1211.98</v>
      </c>
    </row>
    <row r="5734" spans="1:6" x14ac:dyDescent="0.35">
      <c r="A5734" s="1">
        <v>39</v>
      </c>
      <c r="B5734" s="1" t="s">
        <v>94</v>
      </c>
      <c r="C5734" s="218">
        <v>44906</v>
      </c>
      <c r="D5734" s="218">
        <v>44905</v>
      </c>
      <c r="E5734" s="1">
        <v>2</v>
      </c>
      <c r="F5734" s="62">
        <v>108.35</v>
      </c>
    </row>
    <row r="5735" spans="1:6" x14ac:dyDescent="0.35">
      <c r="A5735" s="1">
        <v>39</v>
      </c>
      <c r="B5735" s="1" t="s">
        <v>94</v>
      </c>
      <c r="C5735" s="218">
        <v>44906</v>
      </c>
      <c r="D5735" s="218">
        <v>44906</v>
      </c>
      <c r="E5735" s="1">
        <v>27</v>
      </c>
      <c r="F5735" s="62">
        <v>1002.23</v>
      </c>
    </row>
    <row r="5736" spans="1:6" x14ac:dyDescent="0.35">
      <c r="A5736" s="1">
        <v>39</v>
      </c>
      <c r="B5736" s="1" t="s">
        <v>94</v>
      </c>
      <c r="C5736" s="218">
        <v>44907</v>
      </c>
      <c r="D5736" s="218">
        <v>44905</v>
      </c>
      <c r="E5736" s="1">
        <v>2</v>
      </c>
      <c r="F5736" s="62">
        <v>107.37</v>
      </c>
    </row>
    <row r="5737" spans="1:6" x14ac:dyDescent="0.35">
      <c r="A5737" s="1">
        <v>39</v>
      </c>
      <c r="B5737" s="1" t="s">
        <v>94</v>
      </c>
      <c r="C5737" s="218">
        <v>44907</v>
      </c>
      <c r="D5737" s="218">
        <v>44907</v>
      </c>
      <c r="E5737" s="1">
        <v>21</v>
      </c>
      <c r="F5737" s="62">
        <v>1070.06</v>
      </c>
    </row>
    <row r="5738" spans="1:6" x14ac:dyDescent="0.35">
      <c r="A5738" s="1">
        <v>39</v>
      </c>
      <c r="B5738" s="1" t="s">
        <v>94</v>
      </c>
      <c r="C5738" s="218">
        <v>44908</v>
      </c>
      <c r="D5738" s="218">
        <v>44907</v>
      </c>
      <c r="E5738" s="1">
        <v>3</v>
      </c>
      <c r="F5738" s="62">
        <v>70.58</v>
      </c>
    </row>
    <row r="5739" spans="1:6" x14ac:dyDescent="0.35">
      <c r="A5739" s="1">
        <v>39</v>
      </c>
      <c r="B5739" s="1" t="s">
        <v>94</v>
      </c>
      <c r="C5739" s="218">
        <v>44908</v>
      </c>
      <c r="D5739" s="218">
        <v>44908</v>
      </c>
      <c r="E5739" s="1">
        <v>22</v>
      </c>
      <c r="F5739" s="62">
        <v>1032.2</v>
      </c>
    </row>
    <row r="5740" spans="1:6" x14ac:dyDescent="0.35">
      <c r="A5740" s="1">
        <v>39</v>
      </c>
      <c r="B5740" s="1" t="s">
        <v>94</v>
      </c>
      <c r="C5740" s="218">
        <v>44909</v>
      </c>
      <c r="D5740" s="218">
        <v>44907</v>
      </c>
      <c r="E5740" s="1">
        <v>2</v>
      </c>
      <c r="F5740" s="62">
        <v>46.82</v>
      </c>
    </row>
    <row r="5741" spans="1:6" x14ac:dyDescent="0.35">
      <c r="A5741" s="1">
        <v>39</v>
      </c>
      <c r="B5741" s="1" t="s">
        <v>94</v>
      </c>
      <c r="C5741" s="218">
        <v>44909</v>
      </c>
      <c r="D5741" s="218">
        <v>44908</v>
      </c>
      <c r="E5741" s="1">
        <v>4</v>
      </c>
      <c r="F5741" s="62">
        <v>154.54</v>
      </c>
    </row>
    <row r="5742" spans="1:6" x14ac:dyDescent="0.35">
      <c r="A5742" s="1">
        <v>39</v>
      </c>
      <c r="B5742" s="1" t="s">
        <v>94</v>
      </c>
      <c r="C5742" s="218">
        <v>44909</v>
      </c>
      <c r="D5742" s="218">
        <v>44909</v>
      </c>
      <c r="E5742" s="1">
        <v>27</v>
      </c>
      <c r="F5742" s="62">
        <v>1184.02</v>
      </c>
    </row>
    <row r="5743" spans="1:6" x14ac:dyDescent="0.35">
      <c r="A5743" s="1">
        <v>39</v>
      </c>
      <c r="B5743" s="1" t="s">
        <v>94</v>
      </c>
      <c r="C5743" s="218">
        <v>44910</v>
      </c>
      <c r="D5743" s="218">
        <v>44908</v>
      </c>
      <c r="E5743" s="1">
        <v>1</v>
      </c>
      <c r="F5743" s="62">
        <v>53.91</v>
      </c>
    </row>
    <row r="5744" spans="1:6" x14ac:dyDescent="0.35">
      <c r="A5744" s="1">
        <v>39</v>
      </c>
      <c r="B5744" s="1" t="s">
        <v>94</v>
      </c>
      <c r="C5744" s="218">
        <v>44910</v>
      </c>
      <c r="D5744" s="218">
        <v>44909</v>
      </c>
      <c r="E5744" s="1">
        <v>4</v>
      </c>
      <c r="F5744" s="62">
        <v>94.14</v>
      </c>
    </row>
    <row r="5745" spans="1:6" x14ac:dyDescent="0.35">
      <c r="A5745" s="1">
        <v>39</v>
      </c>
      <c r="B5745" s="1" t="s">
        <v>94</v>
      </c>
      <c r="C5745" s="218">
        <v>44910</v>
      </c>
      <c r="D5745" s="218">
        <v>44910</v>
      </c>
      <c r="E5745" s="1">
        <v>21</v>
      </c>
      <c r="F5745" s="62">
        <v>888.87</v>
      </c>
    </row>
    <row r="5746" spans="1:6" x14ac:dyDescent="0.35">
      <c r="A5746" s="1">
        <v>39</v>
      </c>
      <c r="B5746" s="1" t="s">
        <v>94</v>
      </c>
      <c r="C5746" s="218">
        <v>44911</v>
      </c>
      <c r="D5746" s="218">
        <v>44908</v>
      </c>
      <c r="E5746" s="1">
        <v>1</v>
      </c>
      <c r="F5746" s="62">
        <v>53.81</v>
      </c>
    </row>
    <row r="5747" spans="1:6" x14ac:dyDescent="0.35">
      <c r="A5747" s="1">
        <v>39</v>
      </c>
      <c r="B5747" s="1" t="s">
        <v>94</v>
      </c>
      <c r="C5747" s="218">
        <v>44911</v>
      </c>
      <c r="D5747" s="218">
        <v>44909</v>
      </c>
      <c r="E5747" s="1">
        <v>1</v>
      </c>
      <c r="F5747" s="62">
        <v>53.86</v>
      </c>
    </row>
    <row r="5748" spans="1:6" x14ac:dyDescent="0.35">
      <c r="A5748" s="1">
        <v>39</v>
      </c>
      <c r="B5748" s="1" t="s">
        <v>94</v>
      </c>
      <c r="C5748" s="218">
        <v>44911</v>
      </c>
      <c r="D5748" s="218">
        <v>44910</v>
      </c>
      <c r="E5748" s="1">
        <v>1</v>
      </c>
      <c r="F5748" s="62">
        <v>23.36</v>
      </c>
    </row>
    <row r="5749" spans="1:6" x14ac:dyDescent="0.35">
      <c r="A5749" s="1">
        <v>39</v>
      </c>
      <c r="B5749" s="1" t="s">
        <v>94</v>
      </c>
      <c r="C5749" s="218">
        <v>44911</v>
      </c>
      <c r="D5749" s="218">
        <v>44911</v>
      </c>
      <c r="E5749" s="1">
        <v>19</v>
      </c>
      <c r="F5749" s="62">
        <v>903.23</v>
      </c>
    </row>
    <row r="5750" spans="1:6" x14ac:dyDescent="0.35">
      <c r="A5750" s="1">
        <v>39</v>
      </c>
      <c r="B5750" s="1" t="s">
        <v>94</v>
      </c>
      <c r="C5750" s="218">
        <v>44912</v>
      </c>
      <c r="D5750" s="218">
        <v>44910</v>
      </c>
      <c r="E5750" s="1">
        <v>1</v>
      </c>
      <c r="F5750" s="62">
        <v>54.3</v>
      </c>
    </row>
    <row r="5751" spans="1:6" x14ac:dyDescent="0.35">
      <c r="A5751" s="1">
        <v>39</v>
      </c>
      <c r="B5751" s="1" t="s">
        <v>94</v>
      </c>
      <c r="C5751" s="218">
        <v>44912</v>
      </c>
      <c r="D5751" s="218">
        <v>44911</v>
      </c>
      <c r="E5751" s="1">
        <v>3</v>
      </c>
      <c r="F5751" s="62">
        <v>70.83</v>
      </c>
    </row>
    <row r="5752" spans="1:6" x14ac:dyDescent="0.35">
      <c r="A5752" s="1">
        <v>39</v>
      </c>
      <c r="B5752" s="1" t="s">
        <v>94</v>
      </c>
      <c r="C5752" s="218">
        <v>44912</v>
      </c>
      <c r="D5752" s="218">
        <v>44912</v>
      </c>
      <c r="E5752" s="1">
        <v>32</v>
      </c>
      <c r="F5752" s="62">
        <v>1425.78</v>
      </c>
    </row>
    <row r="5753" spans="1:6" x14ac:dyDescent="0.35">
      <c r="A5753" s="1">
        <v>39</v>
      </c>
      <c r="B5753" s="1" t="s">
        <v>94</v>
      </c>
      <c r="C5753" s="218">
        <v>44913</v>
      </c>
      <c r="D5753" s="218">
        <v>44911</v>
      </c>
      <c r="E5753" s="1">
        <v>1</v>
      </c>
      <c r="F5753" s="62">
        <v>23.71</v>
      </c>
    </row>
    <row r="5754" spans="1:6" x14ac:dyDescent="0.35">
      <c r="A5754" s="1">
        <v>39</v>
      </c>
      <c r="B5754" s="1" t="s">
        <v>94</v>
      </c>
      <c r="C5754" s="218">
        <v>44913</v>
      </c>
      <c r="D5754" s="218">
        <v>44912</v>
      </c>
      <c r="E5754" s="1">
        <v>4</v>
      </c>
      <c r="F5754" s="62">
        <v>185.27</v>
      </c>
    </row>
    <row r="5755" spans="1:6" x14ac:dyDescent="0.35">
      <c r="A5755" s="1">
        <v>39</v>
      </c>
      <c r="B5755" s="1" t="s">
        <v>94</v>
      </c>
      <c r="C5755" s="218">
        <v>44913</v>
      </c>
      <c r="D5755" s="218">
        <v>44913</v>
      </c>
      <c r="E5755" s="1">
        <v>18</v>
      </c>
      <c r="F5755" s="62">
        <v>881.58</v>
      </c>
    </row>
    <row r="5756" spans="1:6" x14ac:dyDescent="0.35">
      <c r="A5756" s="1">
        <v>39</v>
      </c>
      <c r="B5756" s="1" t="s">
        <v>94</v>
      </c>
      <c r="C5756" s="218">
        <v>44914</v>
      </c>
      <c r="D5756" s="218">
        <v>44913</v>
      </c>
      <c r="E5756" s="1">
        <v>2</v>
      </c>
      <c r="F5756" s="62">
        <v>77.510000000000005</v>
      </c>
    </row>
    <row r="5757" spans="1:6" x14ac:dyDescent="0.35">
      <c r="A5757" s="1">
        <v>39</v>
      </c>
      <c r="B5757" s="1" t="s">
        <v>94</v>
      </c>
      <c r="C5757" s="218">
        <v>44914</v>
      </c>
      <c r="D5757" s="218">
        <v>44914</v>
      </c>
      <c r="E5757" s="1">
        <v>28</v>
      </c>
      <c r="F5757" s="62">
        <v>1179.3599999999999</v>
      </c>
    </row>
    <row r="5758" spans="1:6" x14ac:dyDescent="0.35">
      <c r="A5758" s="1">
        <v>39</v>
      </c>
      <c r="B5758" s="1" t="s">
        <v>94</v>
      </c>
      <c r="C5758" s="218">
        <v>44915</v>
      </c>
      <c r="D5758" s="218">
        <v>44914</v>
      </c>
      <c r="E5758" s="1">
        <v>1</v>
      </c>
      <c r="F5758" s="62">
        <v>54.45</v>
      </c>
    </row>
    <row r="5759" spans="1:6" x14ac:dyDescent="0.35">
      <c r="A5759" s="1">
        <v>39</v>
      </c>
      <c r="B5759" s="1" t="s">
        <v>94</v>
      </c>
      <c r="C5759" s="218">
        <v>44915</v>
      </c>
      <c r="D5759" s="218">
        <v>44915</v>
      </c>
      <c r="E5759" s="1">
        <v>30</v>
      </c>
      <c r="F5759" s="62">
        <v>1318.54</v>
      </c>
    </row>
    <row r="5760" spans="1:6" x14ac:dyDescent="0.35">
      <c r="A5760" s="1">
        <v>39</v>
      </c>
      <c r="B5760" s="1" t="s">
        <v>94</v>
      </c>
      <c r="C5760" s="218">
        <v>44916</v>
      </c>
      <c r="D5760" s="218">
        <v>44916</v>
      </c>
      <c r="E5760" s="1">
        <v>25</v>
      </c>
      <c r="F5760" s="62">
        <v>1110.69</v>
      </c>
    </row>
    <row r="5761" spans="1:6" x14ac:dyDescent="0.35">
      <c r="A5761" s="1">
        <v>39</v>
      </c>
      <c r="B5761" s="1" t="s">
        <v>94</v>
      </c>
      <c r="C5761" s="218">
        <v>44917</v>
      </c>
      <c r="D5761" s="218">
        <v>44916</v>
      </c>
      <c r="E5761" s="1">
        <v>6</v>
      </c>
      <c r="F5761" s="62">
        <v>232.64</v>
      </c>
    </row>
    <row r="5762" spans="1:6" x14ac:dyDescent="0.35">
      <c r="A5762" s="1">
        <v>39</v>
      </c>
      <c r="B5762" s="1" t="s">
        <v>94</v>
      </c>
      <c r="C5762" s="218">
        <v>44917</v>
      </c>
      <c r="D5762" s="218">
        <v>44917</v>
      </c>
      <c r="E5762" s="1">
        <v>23</v>
      </c>
      <c r="F5762" s="62">
        <v>1090.31</v>
      </c>
    </row>
    <row r="5763" spans="1:6" x14ac:dyDescent="0.35">
      <c r="A5763" s="1">
        <v>39</v>
      </c>
      <c r="B5763" s="1" t="s">
        <v>94</v>
      </c>
      <c r="C5763" s="218">
        <v>44918</v>
      </c>
      <c r="D5763" s="218">
        <v>44917</v>
      </c>
      <c r="E5763" s="1">
        <v>2</v>
      </c>
      <c r="F5763" s="62">
        <v>77.86</v>
      </c>
    </row>
    <row r="5764" spans="1:6" x14ac:dyDescent="0.35">
      <c r="A5764" s="1">
        <v>39</v>
      </c>
      <c r="B5764" s="1" t="s">
        <v>94</v>
      </c>
      <c r="C5764" s="218">
        <v>44918</v>
      </c>
      <c r="D5764" s="218">
        <v>44918</v>
      </c>
      <c r="E5764" s="1">
        <v>25</v>
      </c>
      <c r="F5764" s="62">
        <v>1015.36</v>
      </c>
    </row>
    <row r="5765" spans="1:6" x14ac:dyDescent="0.35">
      <c r="A5765" s="1">
        <v>39</v>
      </c>
      <c r="B5765" s="1" t="s">
        <v>94</v>
      </c>
      <c r="C5765" s="218">
        <v>44919</v>
      </c>
      <c r="D5765" s="218">
        <v>44917</v>
      </c>
      <c r="E5765" s="1">
        <v>1</v>
      </c>
      <c r="F5765" s="62">
        <v>23.51</v>
      </c>
    </row>
    <row r="5766" spans="1:6" x14ac:dyDescent="0.35">
      <c r="A5766" s="1">
        <v>39</v>
      </c>
      <c r="B5766" s="1" t="s">
        <v>94</v>
      </c>
      <c r="C5766" s="218">
        <v>44919</v>
      </c>
      <c r="D5766" s="218">
        <v>44918</v>
      </c>
      <c r="E5766" s="1">
        <v>3</v>
      </c>
      <c r="F5766" s="62">
        <v>101.57</v>
      </c>
    </row>
    <row r="5767" spans="1:6" x14ac:dyDescent="0.35">
      <c r="A5767" s="1">
        <v>39</v>
      </c>
      <c r="B5767" s="1" t="s">
        <v>94</v>
      </c>
      <c r="C5767" s="218">
        <v>44919</v>
      </c>
      <c r="D5767" s="218">
        <v>44919</v>
      </c>
      <c r="E5767" s="1">
        <v>36</v>
      </c>
      <c r="F5767" s="62">
        <v>1395.66</v>
      </c>
    </row>
    <row r="5768" spans="1:6" x14ac:dyDescent="0.35">
      <c r="A5768" s="1">
        <v>39</v>
      </c>
      <c r="B5768" s="1" t="s">
        <v>94</v>
      </c>
      <c r="C5768" s="218">
        <v>44920</v>
      </c>
      <c r="D5768" s="218">
        <v>44919</v>
      </c>
      <c r="E5768" s="1">
        <v>9</v>
      </c>
      <c r="F5768" s="62">
        <v>425.65</v>
      </c>
    </row>
    <row r="5769" spans="1:6" x14ac:dyDescent="0.35">
      <c r="A5769" s="1">
        <v>39</v>
      </c>
      <c r="B5769" s="1" t="s">
        <v>94</v>
      </c>
      <c r="C5769" s="218">
        <v>44920</v>
      </c>
      <c r="D5769" s="218">
        <v>44920</v>
      </c>
      <c r="E5769" s="1">
        <v>26</v>
      </c>
      <c r="F5769" s="62">
        <v>1011.19</v>
      </c>
    </row>
    <row r="5770" spans="1:6" x14ac:dyDescent="0.35">
      <c r="A5770" s="1">
        <v>39</v>
      </c>
      <c r="B5770" s="1" t="s">
        <v>94</v>
      </c>
      <c r="C5770" s="218">
        <v>44921</v>
      </c>
      <c r="D5770" s="218">
        <v>44918</v>
      </c>
      <c r="E5770" s="1">
        <v>3</v>
      </c>
      <c r="F5770" s="62">
        <v>70.63</v>
      </c>
    </row>
    <row r="5771" spans="1:6" x14ac:dyDescent="0.35">
      <c r="A5771" s="1">
        <v>39</v>
      </c>
      <c r="B5771" s="1" t="s">
        <v>94</v>
      </c>
      <c r="C5771" s="218">
        <v>44921</v>
      </c>
      <c r="D5771" s="218">
        <v>44919</v>
      </c>
      <c r="E5771" s="1">
        <v>3</v>
      </c>
      <c r="F5771" s="62">
        <v>70.78</v>
      </c>
    </row>
    <row r="5772" spans="1:6" x14ac:dyDescent="0.35">
      <c r="A5772" s="1">
        <v>39</v>
      </c>
      <c r="B5772" s="1" t="s">
        <v>94</v>
      </c>
      <c r="C5772" s="218">
        <v>44921</v>
      </c>
      <c r="D5772" s="218">
        <v>44920</v>
      </c>
      <c r="E5772" s="1">
        <v>2</v>
      </c>
      <c r="F5772" s="62">
        <v>77.709999999999994</v>
      </c>
    </row>
    <row r="5773" spans="1:6" x14ac:dyDescent="0.35">
      <c r="A5773" s="1">
        <v>39</v>
      </c>
      <c r="B5773" s="1" t="s">
        <v>94</v>
      </c>
      <c r="C5773" s="218">
        <v>44921</v>
      </c>
      <c r="D5773" s="218">
        <v>44921</v>
      </c>
      <c r="E5773" s="1">
        <v>21</v>
      </c>
      <c r="F5773" s="62">
        <v>954.16</v>
      </c>
    </row>
    <row r="5774" spans="1:6" x14ac:dyDescent="0.35">
      <c r="A5774" s="1">
        <v>39</v>
      </c>
      <c r="B5774" s="1" t="s">
        <v>94</v>
      </c>
      <c r="C5774" s="218">
        <v>44922</v>
      </c>
      <c r="D5774" s="218">
        <v>44920</v>
      </c>
      <c r="E5774" s="1">
        <v>2</v>
      </c>
      <c r="F5774" s="62">
        <v>108.55</v>
      </c>
    </row>
    <row r="5775" spans="1:6" x14ac:dyDescent="0.35">
      <c r="A5775" s="1">
        <v>39</v>
      </c>
      <c r="B5775" s="1" t="s">
        <v>94</v>
      </c>
      <c r="C5775" s="218">
        <v>44922</v>
      </c>
      <c r="D5775" s="218">
        <v>44921</v>
      </c>
      <c r="E5775" s="1">
        <v>5</v>
      </c>
      <c r="F5775" s="62">
        <v>271.05</v>
      </c>
    </row>
    <row r="5776" spans="1:6" x14ac:dyDescent="0.35">
      <c r="A5776" s="1">
        <v>39</v>
      </c>
      <c r="B5776" s="1" t="s">
        <v>94</v>
      </c>
      <c r="C5776" s="218">
        <v>44922</v>
      </c>
      <c r="D5776" s="218">
        <v>44922</v>
      </c>
      <c r="E5776" s="1">
        <v>23</v>
      </c>
      <c r="F5776" s="62">
        <v>1000.95</v>
      </c>
    </row>
    <row r="5777" spans="1:6" x14ac:dyDescent="0.35">
      <c r="A5777" s="1">
        <v>39</v>
      </c>
      <c r="B5777" s="1" t="s">
        <v>94</v>
      </c>
      <c r="C5777" s="218">
        <v>44923</v>
      </c>
      <c r="D5777" s="218">
        <v>44922</v>
      </c>
      <c r="E5777" s="1">
        <v>5</v>
      </c>
      <c r="F5777" s="62">
        <v>179.33</v>
      </c>
    </row>
    <row r="5778" spans="1:6" x14ac:dyDescent="0.35">
      <c r="A5778" s="1">
        <v>39</v>
      </c>
      <c r="B5778" s="1" t="s">
        <v>94</v>
      </c>
      <c r="C5778" s="218">
        <v>44923</v>
      </c>
      <c r="D5778" s="218">
        <v>44923</v>
      </c>
      <c r="E5778" s="1">
        <v>23</v>
      </c>
      <c r="F5778" s="62">
        <v>942.3</v>
      </c>
    </row>
    <row r="5779" spans="1:6" x14ac:dyDescent="0.35">
      <c r="A5779" s="1">
        <v>39</v>
      </c>
      <c r="B5779" s="1" t="s">
        <v>94</v>
      </c>
      <c r="C5779" s="218">
        <v>44924</v>
      </c>
      <c r="D5779" s="218">
        <v>44923</v>
      </c>
      <c r="E5779" s="1">
        <v>11</v>
      </c>
      <c r="F5779" s="62">
        <v>443.26</v>
      </c>
    </row>
    <row r="5780" spans="1:6" x14ac:dyDescent="0.35">
      <c r="A5780" s="1">
        <v>39</v>
      </c>
      <c r="B5780" s="1" t="s">
        <v>94</v>
      </c>
      <c r="C5780" s="218">
        <v>44924</v>
      </c>
      <c r="D5780" s="218">
        <v>44924</v>
      </c>
      <c r="E5780" s="1">
        <v>18</v>
      </c>
      <c r="F5780" s="62">
        <v>792.66</v>
      </c>
    </row>
    <row r="5781" spans="1:6" x14ac:dyDescent="0.35">
      <c r="A5781" s="1">
        <v>39</v>
      </c>
      <c r="B5781" s="1" t="s">
        <v>94</v>
      </c>
      <c r="C5781" s="218">
        <v>44925</v>
      </c>
      <c r="D5781" s="218">
        <v>44923</v>
      </c>
      <c r="E5781" s="1">
        <v>1</v>
      </c>
      <c r="F5781" s="62">
        <v>54.45</v>
      </c>
    </row>
    <row r="5782" spans="1:6" x14ac:dyDescent="0.35">
      <c r="A5782" s="1">
        <v>39</v>
      </c>
      <c r="B5782" s="1" t="s">
        <v>94</v>
      </c>
      <c r="C5782" s="218">
        <v>44925</v>
      </c>
      <c r="D5782" s="218">
        <v>44924</v>
      </c>
      <c r="E5782" s="1">
        <v>5</v>
      </c>
      <c r="F5782" s="62">
        <v>269.62</v>
      </c>
    </row>
    <row r="5783" spans="1:6" x14ac:dyDescent="0.35">
      <c r="A5783" s="1">
        <v>39</v>
      </c>
      <c r="B5783" s="1" t="s">
        <v>94</v>
      </c>
      <c r="C5783" s="218">
        <v>44925</v>
      </c>
      <c r="D5783" s="218">
        <v>44925</v>
      </c>
      <c r="E5783" s="1">
        <v>24</v>
      </c>
      <c r="F5783" s="62">
        <v>1087.53</v>
      </c>
    </row>
    <row r="5784" spans="1:6" x14ac:dyDescent="0.35">
      <c r="A5784" s="1">
        <v>39</v>
      </c>
      <c r="B5784" s="1" t="s">
        <v>94</v>
      </c>
      <c r="C5784" s="218">
        <v>44926</v>
      </c>
      <c r="D5784" s="218">
        <v>44925</v>
      </c>
      <c r="E5784" s="1">
        <v>4</v>
      </c>
      <c r="F5784" s="62">
        <v>216.31</v>
      </c>
    </row>
    <row r="5785" spans="1:6" x14ac:dyDescent="0.35">
      <c r="A5785" s="1">
        <v>39</v>
      </c>
      <c r="B5785" s="1" t="s">
        <v>94</v>
      </c>
      <c r="C5785" s="218">
        <v>44926</v>
      </c>
      <c r="D5785" s="218">
        <v>44926</v>
      </c>
      <c r="E5785" s="1">
        <v>18</v>
      </c>
      <c r="F5785" s="62">
        <v>824.45</v>
      </c>
    </row>
    <row r="5786" spans="1:6" x14ac:dyDescent="0.35">
      <c r="A5786" s="1">
        <v>39</v>
      </c>
      <c r="B5786" s="1" t="s">
        <v>94</v>
      </c>
      <c r="C5786" s="218">
        <v>44927</v>
      </c>
      <c r="D5786" s="218">
        <v>44925</v>
      </c>
      <c r="E5786" s="1">
        <v>1</v>
      </c>
      <c r="F5786" s="62">
        <v>23.36</v>
      </c>
    </row>
    <row r="5787" spans="1:6" x14ac:dyDescent="0.35">
      <c r="A5787" s="1">
        <v>39</v>
      </c>
      <c r="B5787" s="1" t="s">
        <v>94</v>
      </c>
      <c r="C5787" s="218">
        <v>44927</v>
      </c>
      <c r="D5787" s="218">
        <v>44926</v>
      </c>
      <c r="E5787" s="1">
        <v>8</v>
      </c>
      <c r="F5787" s="62">
        <v>250.66</v>
      </c>
    </row>
    <row r="5788" spans="1:6" x14ac:dyDescent="0.35">
      <c r="A5788" s="1">
        <v>39</v>
      </c>
      <c r="B5788" s="1" t="s">
        <v>94</v>
      </c>
      <c r="C5788" s="218">
        <v>44928</v>
      </c>
      <c r="D5788" s="218">
        <v>44926</v>
      </c>
      <c r="E5788" s="1">
        <v>1</v>
      </c>
      <c r="F5788" s="62">
        <v>54.3</v>
      </c>
    </row>
    <row r="5789" spans="1:6" x14ac:dyDescent="0.35">
      <c r="A5789" s="1">
        <v>39</v>
      </c>
      <c r="B5789" s="1" t="s">
        <v>94</v>
      </c>
      <c r="C5789" s="218">
        <v>44928</v>
      </c>
      <c r="D5789" s="218">
        <v>44927</v>
      </c>
      <c r="E5789" s="1">
        <v>20</v>
      </c>
      <c r="F5789" s="62">
        <v>869.68</v>
      </c>
    </row>
    <row r="5790" spans="1:6" x14ac:dyDescent="0.35">
      <c r="A5790" s="1">
        <v>39</v>
      </c>
      <c r="B5790" s="1" t="s">
        <v>94</v>
      </c>
      <c r="C5790" s="218">
        <v>44928</v>
      </c>
      <c r="D5790" s="218">
        <v>44928</v>
      </c>
      <c r="E5790" s="1">
        <v>9</v>
      </c>
      <c r="F5790" s="62">
        <v>297.33999999999997</v>
      </c>
    </row>
    <row r="5791" spans="1:6" x14ac:dyDescent="0.35">
      <c r="A5791" s="1">
        <v>39</v>
      </c>
      <c r="B5791" s="1" t="s">
        <v>94</v>
      </c>
      <c r="C5791" s="218">
        <v>44929</v>
      </c>
      <c r="D5791" s="218">
        <v>44928</v>
      </c>
      <c r="E5791" s="1">
        <v>4</v>
      </c>
      <c r="F5791" s="62">
        <v>124.83</v>
      </c>
    </row>
    <row r="5792" spans="1:6" x14ac:dyDescent="0.35">
      <c r="A5792" s="1">
        <v>39</v>
      </c>
      <c r="B5792" s="1" t="s">
        <v>94</v>
      </c>
      <c r="C5792" s="218">
        <v>44929</v>
      </c>
      <c r="D5792" s="218">
        <v>44929</v>
      </c>
      <c r="E5792" s="1">
        <v>24</v>
      </c>
      <c r="F5792" s="62">
        <v>1024.79</v>
      </c>
    </row>
    <row r="5793" spans="1:6" x14ac:dyDescent="0.35">
      <c r="A5793" s="1">
        <v>39</v>
      </c>
      <c r="B5793" s="1" t="s">
        <v>94</v>
      </c>
      <c r="C5793" s="218">
        <v>44930</v>
      </c>
      <c r="D5793" s="218">
        <v>44929</v>
      </c>
      <c r="E5793" s="1">
        <v>5</v>
      </c>
      <c r="F5793" s="62">
        <v>271.10000000000002</v>
      </c>
    </row>
    <row r="5794" spans="1:6" x14ac:dyDescent="0.35">
      <c r="A5794" s="1">
        <v>39</v>
      </c>
      <c r="B5794" s="1" t="s">
        <v>94</v>
      </c>
      <c r="C5794" s="218">
        <v>44930</v>
      </c>
      <c r="D5794" s="218">
        <v>44930</v>
      </c>
      <c r="E5794" s="1">
        <v>20</v>
      </c>
      <c r="F5794" s="62">
        <v>808.8</v>
      </c>
    </row>
    <row r="5795" spans="1:6" x14ac:dyDescent="0.35">
      <c r="A5795" s="1">
        <v>39</v>
      </c>
      <c r="B5795" s="1" t="s">
        <v>94</v>
      </c>
      <c r="C5795" s="218">
        <v>44931</v>
      </c>
      <c r="D5795" s="218">
        <v>44929</v>
      </c>
      <c r="E5795" s="1">
        <v>2</v>
      </c>
      <c r="F5795" s="62">
        <v>108.85</v>
      </c>
    </row>
    <row r="5796" spans="1:6" x14ac:dyDescent="0.35">
      <c r="A5796" s="1">
        <v>39</v>
      </c>
      <c r="B5796" s="1" t="s">
        <v>94</v>
      </c>
      <c r="C5796" s="218">
        <v>44931</v>
      </c>
      <c r="D5796" s="218">
        <v>44930</v>
      </c>
      <c r="E5796" s="1">
        <v>9</v>
      </c>
      <c r="F5796" s="62">
        <v>426.48</v>
      </c>
    </row>
    <row r="5797" spans="1:6" x14ac:dyDescent="0.35">
      <c r="A5797" s="1">
        <v>39</v>
      </c>
      <c r="B5797" s="1" t="s">
        <v>94</v>
      </c>
      <c r="C5797" s="218">
        <v>44931</v>
      </c>
      <c r="D5797" s="218">
        <v>44931</v>
      </c>
      <c r="E5797" s="1">
        <v>18</v>
      </c>
      <c r="F5797" s="62">
        <v>761.78</v>
      </c>
    </row>
    <row r="5798" spans="1:6" x14ac:dyDescent="0.35">
      <c r="A5798" s="1">
        <v>39</v>
      </c>
      <c r="B5798" s="1" t="s">
        <v>94</v>
      </c>
      <c r="C5798" s="218">
        <v>44932</v>
      </c>
      <c r="D5798" s="218">
        <v>44930</v>
      </c>
      <c r="E5798" s="1">
        <v>1</v>
      </c>
      <c r="F5798" s="62">
        <v>23.36</v>
      </c>
    </row>
    <row r="5799" spans="1:6" x14ac:dyDescent="0.35">
      <c r="A5799" s="1">
        <v>39</v>
      </c>
      <c r="B5799" s="1" t="s">
        <v>94</v>
      </c>
      <c r="C5799" s="218">
        <v>44932</v>
      </c>
      <c r="D5799" s="218">
        <v>44931</v>
      </c>
      <c r="E5799" s="1">
        <v>2</v>
      </c>
      <c r="F5799" s="62">
        <v>77.709999999999994</v>
      </c>
    </row>
    <row r="5800" spans="1:6" x14ac:dyDescent="0.35">
      <c r="A5800" s="1">
        <v>39</v>
      </c>
      <c r="B5800" s="1" t="s">
        <v>94</v>
      </c>
      <c r="C5800" s="218">
        <v>44932</v>
      </c>
      <c r="D5800" s="218">
        <v>44932</v>
      </c>
      <c r="E5800" s="1">
        <v>23</v>
      </c>
      <c r="F5800" s="62">
        <v>818.6</v>
      </c>
    </row>
    <row r="5801" spans="1:6" x14ac:dyDescent="0.35">
      <c r="A5801" s="1">
        <v>39</v>
      </c>
      <c r="B5801" s="1" t="s">
        <v>94</v>
      </c>
      <c r="C5801" s="218">
        <v>44933</v>
      </c>
      <c r="D5801" s="218">
        <v>44931</v>
      </c>
      <c r="E5801" s="1">
        <v>1</v>
      </c>
      <c r="F5801" s="62">
        <v>23.61</v>
      </c>
    </row>
    <row r="5802" spans="1:6" x14ac:dyDescent="0.35">
      <c r="A5802" s="1">
        <v>39</v>
      </c>
      <c r="B5802" s="1" t="s">
        <v>94</v>
      </c>
      <c r="C5802" s="218">
        <v>44933</v>
      </c>
      <c r="D5802" s="218">
        <v>44932</v>
      </c>
      <c r="E5802" s="1">
        <v>4</v>
      </c>
      <c r="F5802" s="62">
        <v>155.41999999999999</v>
      </c>
    </row>
    <row r="5803" spans="1:6" x14ac:dyDescent="0.35">
      <c r="A5803" s="1">
        <v>39</v>
      </c>
      <c r="B5803" s="1" t="s">
        <v>94</v>
      </c>
      <c r="C5803" s="218">
        <v>44933</v>
      </c>
      <c r="D5803" s="218">
        <v>44933</v>
      </c>
      <c r="E5803" s="1">
        <v>28</v>
      </c>
      <c r="F5803" s="62">
        <v>1151.07</v>
      </c>
    </row>
    <row r="5804" spans="1:6" x14ac:dyDescent="0.35">
      <c r="A5804" s="1">
        <v>39</v>
      </c>
      <c r="B5804" s="1" t="s">
        <v>94</v>
      </c>
      <c r="C5804" s="218">
        <v>44934</v>
      </c>
      <c r="D5804" s="218">
        <v>44932</v>
      </c>
      <c r="E5804" s="1">
        <v>1</v>
      </c>
      <c r="F5804" s="62">
        <v>23.71</v>
      </c>
    </row>
    <row r="5805" spans="1:6" x14ac:dyDescent="0.35">
      <c r="A5805" s="1">
        <v>39</v>
      </c>
      <c r="B5805" s="1" t="s">
        <v>94</v>
      </c>
      <c r="C5805" s="218">
        <v>44934</v>
      </c>
      <c r="D5805" s="218">
        <v>44933</v>
      </c>
      <c r="E5805" s="1">
        <v>2</v>
      </c>
      <c r="F5805" s="62">
        <v>77.959999999999994</v>
      </c>
    </row>
    <row r="5806" spans="1:6" x14ac:dyDescent="0.35">
      <c r="A5806" s="1">
        <v>39</v>
      </c>
      <c r="B5806" s="1" t="s">
        <v>94</v>
      </c>
      <c r="C5806" s="218">
        <v>44934</v>
      </c>
      <c r="D5806" s="218">
        <v>44934</v>
      </c>
      <c r="E5806" s="1">
        <v>17</v>
      </c>
      <c r="F5806" s="62">
        <v>708.52</v>
      </c>
    </row>
    <row r="5807" spans="1:6" x14ac:dyDescent="0.35">
      <c r="A5807" s="1">
        <v>39</v>
      </c>
      <c r="B5807" s="1" t="s">
        <v>94</v>
      </c>
      <c r="C5807" s="218">
        <v>44935</v>
      </c>
      <c r="D5807" s="218">
        <v>44934</v>
      </c>
      <c r="E5807" s="1">
        <v>9</v>
      </c>
      <c r="F5807" s="62">
        <v>395.48</v>
      </c>
    </row>
    <row r="5808" spans="1:6" x14ac:dyDescent="0.35">
      <c r="A5808" s="1">
        <v>39</v>
      </c>
      <c r="B5808" s="1" t="s">
        <v>94</v>
      </c>
      <c r="C5808" s="218">
        <v>44935</v>
      </c>
      <c r="D5808" s="218">
        <v>44935</v>
      </c>
      <c r="E5808" s="1">
        <v>8</v>
      </c>
      <c r="F5808" s="62">
        <v>341.09</v>
      </c>
    </row>
    <row r="5809" spans="1:6" x14ac:dyDescent="0.35">
      <c r="A5809" s="1">
        <v>39</v>
      </c>
      <c r="B5809" s="1" t="s">
        <v>94</v>
      </c>
      <c r="C5809" s="218">
        <v>44936</v>
      </c>
      <c r="D5809" s="218">
        <v>44934</v>
      </c>
      <c r="E5809" s="1">
        <v>1</v>
      </c>
      <c r="F5809" s="62">
        <v>23.61</v>
      </c>
    </row>
    <row r="5810" spans="1:6" x14ac:dyDescent="0.35">
      <c r="A5810" s="1">
        <v>39</v>
      </c>
      <c r="B5810" s="1" t="s">
        <v>94</v>
      </c>
      <c r="C5810" s="218">
        <v>44936</v>
      </c>
      <c r="D5810" s="218">
        <v>44935</v>
      </c>
      <c r="E5810" s="1">
        <v>4</v>
      </c>
      <c r="F5810" s="62">
        <v>216.8</v>
      </c>
    </row>
    <row r="5811" spans="1:6" x14ac:dyDescent="0.35">
      <c r="A5811" s="1">
        <v>39</v>
      </c>
      <c r="B5811" s="1" t="s">
        <v>94</v>
      </c>
      <c r="C5811" s="218">
        <v>44936</v>
      </c>
      <c r="D5811" s="218">
        <v>44936</v>
      </c>
      <c r="E5811" s="1">
        <v>29</v>
      </c>
      <c r="F5811" s="62">
        <v>1052.02</v>
      </c>
    </row>
    <row r="5812" spans="1:6" x14ac:dyDescent="0.35">
      <c r="A5812" s="1">
        <v>39</v>
      </c>
      <c r="B5812" s="1" t="s">
        <v>94</v>
      </c>
      <c r="C5812" s="218">
        <v>44937</v>
      </c>
      <c r="D5812" s="218">
        <v>44936</v>
      </c>
      <c r="E5812" s="1">
        <v>3</v>
      </c>
      <c r="F5812" s="62">
        <v>162.25</v>
      </c>
    </row>
    <row r="5813" spans="1:6" x14ac:dyDescent="0.35">
      <c r="A5813" s="1">
        <v>39</v>
      </c>
      <c r="B5813" s="1" t="s">
        <v>94</v>
      </c>
      <c r="C5813" s="218">
        <v>44937</v>
      </c>
      <c r="D5813" s="218">
        <v>44937</v>
      </c>
      <c r="E5813" s="1">
        <v>18</v>
      </c>
      <c r="F5813" s="62">
        <v>762.47</v>
      </c>
    </row>
    <row r="5814" spans="1:6" x14ac:dyDescent="0.35">
      <c r="A5814" s="1">
        <v>39</v>
      </c>
      <c r="B5814" s="1" t="s">
        <v>94</v>
      </c>
      <c r="C5814" s="218">
        <v>44938</v>
      </c>
      <c r="D5814" s="218">
        <v>44936</v>
      </c>
      <c r="E5814" s="1">
        <v>1</v>
      </c>
      <c r="F5814" s="62">
        <v>23.76</v>
      </c>
    </row>
    <row r="5815" spans="1:6" x14ac:dyDescent="0.35">
      <c r="A5815" s="1">
        <v>39</v>
      </c>
      <c r="B5815" s="1" t="s">
        <v>94</v>
      </c>
      <c r="C5815" s="218">
        <v>44938</v>
      </c>
      <c r="D5815" s="218">
        <v>44937</v>
      </c>
      <c r="E5815" s="1">
        <v>8</v>
      </c>
      <c r="F5815" s="62">
        <v>372.77</v>
      </c>
    </row>
    <row r="5816" spans="1:6" x14ac:dyDescent="0.35">
      <c r="A5816" s="1">
        <v>39</v>
      </c>
      <c r="B5816" s="1" t="s">
        <v>94</v>
      </c>
      <c r="C5816" s="218">
        <v>44938</v>
      </c>
      <c r="D5816" s="218">
        <v>44938</v>
      </c>
      <c r="E5816" s="1">
        <v>22</v>
      </c>
      <c r="F5816" s="62">
        <v>1009.06</v>
      </c>
    </row>
    <row r="5817" spans="1:6" x14ac:dyDescent="0.35">
      <c r="A5817" s="1">
        <v>39</v>
      </c>
      <c r="B5817" s="1" t="s">
        <v>94</v>
      </c>
      <c r="C5817" s="218">
        <v>44939</v>
      </c>
      <c r="D5817" s="218">
        <v>44938</v>
      </c>
      <c r="E5817" s="1">
        <v>4</v>
      </c>
      <c r="F5817" s="62">
        <v>186.21</v>
      </c>
    </row>
    <row r="5818" spans="1:6" x14ac:dyDescent="0.35">
      <c r="A5818" s="1">
        <v>39</v>
      </c>
      <c r="B5818" s="1" t="s">
        <v>94</v>
      </c>
      <c r="C5818" s="218">
        <v>44939</v>
      </c>
      <c r="D5818" s="218">
        <v>44939</v>
      </c>
      <c r="E5818" s="1">
        <v>21</v>
      </c>
      <c r="F5818" s="62">
        <v>1016.19</v>
      </c>
    </row>
    <row r="5819" spans="1:6" x14ac:dyDescent="0.35">
      <c r="A5819" s="1">
        <v>39</v>
      </c>
      <c r="B5819" s="1" t="s">
        <v>94</v>
      </c>
      <c r="C5819" s="218">
        <v>44940</v>
      </c>
      <c r="D5819" s="218">
        <v>44939</v>
      </c>
      <c r="E5819" s="1">
        <v>5</v>
      </c>
      <c r="F5819" s="62">
        <v>178.98</v>
      </c>
    </row>
    <row r="5820" spans="1:6" x14ac:dyDescent="0.35">
      <c r="A5820" s="1">
        <v>39</v>
      </c>
      <c r="B5820" s="1" t="s">
        <v>94</v>
      </c>
      <c r="C5820" s="218">
        <v>44940</v>
      </c>
      <c r="D5820" s="218">
        <v>44940</v>
      </c>
      <c r="E5820" s="1">
        <v>34</v>
      </c>
      <c r="F5820" s="62">
        <v>1231.45</v>
      </c>
    </row>
    <row r="5821" spans="1:6" x14ac:dyDescent="0.35">
      <c r="A5821" s="1">
        <v>39</v>
      </c>
      <c r="B5821" s="1" t="s">
        <v>94</v>
      </c>
      <c r="C5821" s="218">
        <v>44941</v>
      </c>
      <c r="D5821" s="218">
        <v>44940</v>
      </c>
      <c r="E5821" s="1">
        <v>2</v>
      </c>
      <c r="F5821" s="62">
        <v>108.4</v>
      </c>
    </row>
    <row r="5822" spans="1:6" x14ac:dyDescent="0.35">
      <c r="A5822" s="1">
        <v>39</v>
      </c>
      <c r="B5822" s="1" t="s">
        <v>94</v>
      </c>
      <c r="C5822" s="218">
        <v>44941</v>
      </c>
      <c r="D5822" s="218">
        <v>44941</v>
      </c>
      <c r="E5822" s="1">
        <v>20</v>
      </c>
      <c r="F5822" s="62">
        <v>840.58</v>
      </c>
    </row>
    <row r="5823" spans="1:6" x14ac:dyDescent="0.35">
      <c r="A5823" s="1">
        <v>39</v>
      </c>
      <c r="B5823" s="1" t="s">
        <v>94</v>
      </c>
      <c r="C5823" s="218">
        <v>44942</v>
      </c>
      <c r="D5823" s="218">
        <v>44941</v>
      </c>
      <c r="E5823" s="1">
        <v>3</v>
      </c>
      <c r="F5823" s="62">
        <v>162.9</v>
      </c>
    </row>
    <row r="5824" spans="1:6" x14ac:dyDescent="0.35">
      <c r="A5824" s="1">
        <v>39</v>
      </c>
      <c r="B5824" s="1" t="s">
        <v>94</v>
      </c>
      <c r="C5824" s="218">
        <v>44942</v>
      </c>
      <c r="D5824" s="218">
        <v>44942</v>
      </c>
      <c r="E5824" s="1">
        <v>27</v>
      </c>
      <c r="F5824" s="62">
        <v>1280.46</v>
      </c>
    </row>
    <row r="5825" spans="1:6" x14ac:dyDescent="0.35">
      <c r="A5825" s="1">
        <v>39</v>
      </c>
      <c r="B5825" s="1" t="s">
        <v>94</v>
      </c>
      <c r="C5825" s="218">
        <v>44943</v>
      </c>
      <c r="D5825" s="218">
        <v>44942</v>
      </c>
      <c r="E5825" s="1">
        <v>1</v>
      </c>
      <c r="F5825" s="62">
        <v>23.66</v>
      </c>
    </row>
    <row r="5826" spans="1:6" x14ac:dyDescent="0.35">
      <c r="A5826" s="1">
        <v>39</v>
      </c>
      <c r="B5826" s="1" t="s">
        <v>94</v>
      </c>
      <c r="C5826" s="218">
        <v>44943</v>
      </c>
      <c r="D5826" s="218">
        <v>44943</v>
      </c>
      <c r="E5826" s="1">
        <v>25</v>
      </c>
      <c r="F5826" s="62">
        <v>1104.21</v>
      </c>
    </row>
    <row r="5827" spans="1:6" x14ac:dyDescent="0.35">
      <c r="A5827" s="1">
        <v>39</v>
      </c>
      <c r="B5827" s="1" t="s">
        <v>94</v>
      </c>
      <c r="C5827" s="218">
        <v>44944</v>
      </c>
      <c r="D5827" s="218">
        <v>44942</v>
      </c>
      <c r="E5827" s="1">
        <v>1</v>
      </c>
      <c r="F5827" s="62">
        <v>23.66</v>
      </c>
    </row>
    <row r="5828" spans="1:6" x14ac:dyDescent="0.35">
      <c r="A5828" s="1">
        <v>39</v>
      </c>
      <c r="B5828" s="1" t="s">
        <v>94</v>
      </c>
      <c r="C5828" s="218">
        <v>44944</v>
      </c>
      <c r="D5828" s="218">
        <v>44943</v>
      </c>
      <c r="E5828" s="1">
        <v>5</v>
      </c>
      <c r="F5828" s="62">
        <v>210.12</v>
      </c>
    </row>
    <row r="5829" spans="1:6" x14ac:dyDescent="0.35">
      <c r="A5829" s="1">
        <v>39</v>
      </c>
      <c r="B5829" s="1" t="s">
        <v>94</v>
      </c>
      <c r="C5829" s="218">
        <v>44944</v>
      </c>
      <c r="D5829" s="218">
        <v>44944</v>
      </c>
      <c r="E5829" s="1">
        <v>20</v>
      </c>
      <c r="F5829" s="62">
        <v>901.86</v>
      </c>
    </row>
    <row r="5830" spans="1:6" x14ac:dyDescent="0.35">
      <c r="A5830" s="1">
        <v>39</v>
      </c>
      <c r="B5830" s="1" t="s">
        <v>94</v>
      </c>
      <c r="C5830" s="218">
        <v>44945</v>
      </c>
      <c r="D5830" s="218">
        <v>44944</v>
      </c>
      <c r="E5830" s="1">
        <v>7</v>
      </c>
      <c r="F5830" s="62">
        <v>318.47000000000003</v>
      </c>
    </row>
    <row r="5831" spans="1:6" x14ac:dyDescent="0.35">
      <c r="A5831" s="1">
        <v>39</v>
      </c>
      <c r="B5831" s="1" t="s">
        <v>94</v>
      </c>
      <c r="C5831" s="218">
        <v>44945</v>
      </c>
      <c r="D5831" s="218">
        <v>44945</v>
      </c>
      <c r="E5831" s="1">
        <v>23</v>
      </c>
      <c r="F5831" s="62">
        <v>1187.57</v>
      </c>
    </row>
    <row r="5832" spans="1:6" x14ac:dyDescent="0.35">
      <c r="A5832" s="1">
        <v>39</v>
      </c>
      <c r="B5832" s="1" t="s">
        <v>94</v>
      </c>
      <c r="C5832" s="218">
        <v>44946</v>
      </c>
      <c r="D5832" s="218">
        <v>44945</v>
      </c>
      <c r="E5832" s="1">
        <v>5</v>
      </c>
      <c r="F5832" s="62">
        <v>148.13999999999999</v>
      </c>
    </row>
    <row r="5833" spans="1:6" x14ac:dyDescent="0.35">
      <c r="A5833" s="1">
        <v>39</v>
      </c>
      <c r="B5833" s="1" t="s">
        <v>94</v>
      </c>
      <c r="C5833" s="218">
        <v>44946</v>
      </c>
      <c r="D5833" s="218">
        <v>44946</v>
      </c>
      <c r="E5833" s="1">
        <v>15</v>
      </c>
      <c r="F5833" s="62">
        <v>781.59</v>
      </c>
    </row>
    <row r="5834" spans="1:6" x14ac:dyDescent="0.35">
      <c r="A5834" s="1">
        <v>39</v>
      </c>
      <c r="B5834" s="1" t="s">
        <v>94</v>
      </c>
      <c r="C5834" s="218">
        <v>44947</v>
      </c>
      <c r="D5834" s="218">
        <v>44946</v>
      </c>
      <c r="E5834" s="1">
        <v>2</v>
      </c>
      <c r="F5834" s="62">
        <v>108.45</v>
      </c>
    </row>
    <row r="5835" spans="1:6" x14ac:dyDescent="0.35">
      <c r="A5835" s="1">
        <v>39</v>
      </c>
      <c r="B5835" s="1" t="s">
        <v>94</v>
      </c>
      <c r="C5835" s="218">
        <v>44947</v>
      </c>
      <c r="D5835" s="218">
        <v>44947</v>
      </c>
      <c r="E5835" s="1">
        <v>4</v>
      </c>
      <c r="F5835" s="62">
        <v>186.11</v>
      </c>
    </row>
    <row r="5836" spans="1:6" x14ac:dyDescent="0.35">
      <c r="A5836" s="1">
        <v>39</v>
      </c>
      <c r="B5836" s="1" t="s">
        <v>94</v>
      </c>
      <c r="C5836" s="218">
        <v>44948</v>
      </c>
      <c r="D5836" s="218">
        <v>44946</v>
      </c>
      <c r="E5836" s="1">
        <v>2</v>
      </c>
      <c r="F5836" s="62">
        <v>78.010000000000005</v>
      </c>
    </row>
    <row r="5837" spans="1:6" x14ac:dyDescent="0.35">
      <c r="A5837" s="1">
        <v>39</v>
      </c>
      <c r="B5837" s="1" t="s">
        <v>94</v>
      </c>
      <c r="C5837" s="218">
        <v>44948</v>
      </c>
      <c r="D5837" s="218">
        <v>44947</v>
      </c>
      <c r="E5837" s="1">
        <v>23</v>
      </c>
      <c r="F5837" s="62">
        <v>1033.57</v>
      </c>
    </row>
    <row r="5838" spans="1:6" x14ac:dyDescent="0.35">
      <c r="A5838" s="1">
        <v>39</v>
      </c>
      <c r="B5838" s="1" t="s">
        <v>94</v>
      </c>
      <c r="C5838" s="218">
        <v>44948</v>
      </c>
      <c r="D5838" s="218">
        <v>44948</v>
      </c>
      <c r="E5838" s="1">
        <v>3</v>
      </c>
      <c r="F5838" s="62">
        <v>101.42</v>
      </c>
    </row>
    <row r="5839" spans="1:6" x14ac:dyDescent="0.35">
      <c r="A5839" s="1">
        <v>39</v>
      </c>
      <c r="B5839" s="1" t="s">
        <v>94</v>
      </c>
      <c r="C5839" s="218">
        <v>44949</v>
      </c>
      <c r="D5839" s="218">
        <v>44947</v>
      </c>
      <c r="E5839" s="1">
        <v>3</v>
      </c>
      <c r="F5839" s="62">
        <v>101.62</v>
      </c>
    </row>
    <row r="5840" spans="1:6" x14ac:dyDescent="0.35">
      <c r="A5840" s="1">
        <v>39</v>
      </c>
      <c r="B5840" s="1" t="s">
        <v>94</v>
      </c>
      <c r="C5840" s="218">
        <v>44949</v>
      </c>
      <c r="D5840" s="218">
        <v>44948</v>
      </c>
      <c r="E5840" s="1">
        <v>5</v>
      </c>
      <c r="F5840" s="62">
        <v>240.66</v>
      </c>
    </row>
    <row r="5841" spans="1:6" x14ac:dyDescent="0.35">
      <c r="A5841" s="1">
        <v>39</v>
      </c>
      <c r="B5841" s="1" t="s">
        <v>94</v>
      </c>
      <c r="C5841" s="218">
        <v>44949</v>
      </c>
      <c r="D5841" s="218">
        <v>44949</v>
      </c>
      <c r="E5841" s="1">
        <v>24</v>
      </c>
      <c r="F5841" s="62">
        <v>967.01</v>
      </c>
    </row>
    <row r="5842" spans="1:6" x14ac:dyDescent="0.35">
      <c r="A5842" s="1">
        <v>39</v>
      </c>
      <c r="B5842" s="1" t="s">
        <v>94</v>
      </c>
      <c r="C5842" s="218">
        <v>44950</v>
      </c>
      <c r="D5842" s="218">
        <v>44949</v>
      </c>
      <c r="E5842" s="1">
        <v>4</v>
      </c>
      <c r="F5842" s="62">
        <v>216.76</v>
      </c>
    </row>
    <row r="5843" spans="1:6" x14ac:dyDescent="0.35">
      <c r="A5843" s="1">
        <v>39</v>
      </c>
      <c r="B5843" s="1" t="s">
        <v>94</v>
      </c>
      <c r="C5843" s="218">
        <v>44950</v>
      </c>
      <c r="D5843" s="218">
        <v>44950</v>
      </c>
      <c r="E5843" s="1">
        <v>12</v>
      </c>
      <c r="F5843" s="62">
        <v>557.95000000000005</v>
      </c>
    </row>
    <row r="5844" spans="1:6" x14ac:dyDescent="0.35">
      <c r="A5844" s="1">
        <v>39</v>
      </c>
      <c r="B5844" s="1" t="s">
        <v>94</v>
      </c>
      <c r="C5844" s="218">
        <v>44951</v>
      </c>
      <c r="D5844" s="218">
        <v>44950</v>
      </c>
      <c r="E5844" s="1">
        <v>5</v>
      </c>
      <c r="F5844" s="62">
        <v>148.63999999999999</v>
      </c>
    </row>
    <row r="5845" spans="1:6" x14ac:dyDescent="0.35">
      <c r="A5845" s="1">
        <v>39</v>
      </c>
      <c r="B5845" s="1" t="s">
        <v>94</v>
      </c>
      <c r="C5845" s="218">
        <v>44951</v>
      </c>
      <c r="D5845" s="218">
        <v>44951</v>
      </c>
      <c r="E5845" s="1">
        <v>12</v>
      </c>
      <c r="F5845" s="62">
        <v>621.16999999999996</v>
      </c>
    </row>
    <row r="5846" spans="1:6" x14ac:dyDescent="0.35">
      <c r="A5846" s="1">
        <v>39</v>
      </c>
      <c r="B5846" s="1" t="s">
        <v>94</v>
      </c>
      <c r="C5846" s="218">
        <v>44952</v>
      </c>
      <c r="D5846" s="218">
        <v>44951</v>
      </c>
      <c r="E5846" s="1">
        <v>3</v>
      </c>
      <c r="F5846" s="62">
        <v>132.01</v>
      </c>
    </row>
    <row r="5847" spans="1:6" x14ac:dyDescent="0.35">
      <c r="A5847" s="1">
        <v>39</v>
      </c>
      <c r="B5847" s="1" t="s">
        <v>94</v>
      </c>
      <c r="C5847" s="218">
        <v>44952</v>
      </c>
      <c r="D5847" s="218">
        <v>44952</v>
      </c>
      <c r="E5847" s="1">
        <v>27</v>
      </c>
      <c r="F5847" s="62">
        <v>1005.45</v>
      </c>
    </row>
    <row r="5848" spans="1:6" x14ac:dyDescent="0.35">
      <c r="A5848" s="1">
        <v>40</v>
      </c>
      <c r="B5848" s="1" t="s">
        <v>95</v>
      </c>
      <c r="C5848" s="218">
        <v>44880</v>
      </c>
      <c r="D5848" s="218">
        <v>44878</v>
      </c>
      <c r="E5848" s="1">
        <v>4</v>
      </c>
      <c r="F5848" s="62">
        <v>93.99</v>
      </c>
    </row>
    <row r="5849" spans="1:6" x14ac:dyDescent="0.35">
      <c r="A5849" s="1">
        <v>40</v>
      </c>
      <c r="B5849" s="1" t="s">
        <v>95</v>
      </c>
      <c r="C5849" s="218">
        <v>44883</v>
      </c>
      <c r="D5849" s="218">
        <v>44879</v>
      </c>
      <c r="E5849" s="1">
        <v>2</v>
      </c>
      <c r="F5849" s="62">
        <v>105.24</v>
      </c>
    </row>
    <row r="5850" spans="1:6" x14ac:dyDescent="0.35">
      <c r="A5850" s="1">
        <v>40</v>
      </c>
      <c r="B5850" s="1" t="s">
        <v>95</v>
      </c>
      <c r="C5850" s="218">
        <v>44883</v>
      </c>
      <c r="D5850" s="218">
        <v>44880</v>
      </c>
      <c r="E5850" s="1">
        <v>6</v>
      </c>
      <c r="F5850" s="62">
        <v>141.56</v>
      </c>
    </row>
    <row r="5851" spans="1:6" x14ac:dyDescent="0.35">
      <c r="A5851" s="1">
        <v>40</v>
      </c>
      <c r="B5851" s="1" t="s">
        <v>95</v>
      </c>
      <c r="C5851" s="218">
        <v>44883</v>
      </c>
      <c r="D5851" s="218">
        <v>44881</v>
      </c>
      <c r="E5851" s="1">
        <v>1</v>
      </c>
      <c r="F5851" s="62">
        <v>23.56</v>
      </c>
    </row>
    <row r="5852" spans="1:6" x14ac:dyDescent="0.35">
      <c r="A5852" s="1">
        <v>40</v>
      </c>
      <c r="B5852" s="1" t="s">
        <v>95</v>
      </c>
      <c r="C5852" s="218">
        <v>44883</v>
      </c>
      <c r="D5852" s="218">
        <v>44882</v>
      </c>
      <c r="E5852" s="1">
        <v>2</v>
      </c>
      <c r="F5852" s="62">
        <v>108.7</v>
      </c>
    </row>
    <row r="5853" spans="1:6" x14ac:dyDescent="0.35">
      <c r="A5853" s="1">
        <v>40</v>
      </c>
      <c r="B5853" s="1" t="s">
        <v>95</v>
      </c>
      <c r="C5853" s="218">
        <v>44885</v>
      </c>
      <c r="D5853" s="218">
        <v>44880</v>
      </c>
      <c r="E5853" s="1">
        <v>5</v>
      </c>
      <c r="F5853" s="62">
        <v>146.87</v>
      </c>
    </row>
    <row r="5854" spans="1:6" x14ac:dyDescent="0.35">
      <c r="A5854" s="1">
        <v>40</v>
      </c>
      <c r="B5854" s="1" t="s">
        <v>95</v>
      </c>
      <c r="C5854" s="218">
        <v>44885</v>
      </c>
      <c r="D5854" s="218">
        <v>44881</v>
      </c>
      <c r="E5854" s="1">
        <v>6</v>
      </c>
      <c r="F5854" s="62">
        <v>199.19</v>
      </c>
    </row>
    <row r="5855" spans="1:6" x14ac:dyDescent="0.35">
      <c r="A5855" s="1">
        <v>40</v>
      </c>
      <c r="B5855" s="1" t="s">
        <v>95</v>
      </c>
      <c r="C5855" s="218">
        <v>44885</v>
      </c>
      <c r="D5855" s="218">
        <v>44882</v>
      </c>
      <c r="E5855" s="1">
        <v>4</v>
      </c>
      <c r="F5855" s="62">
        <v>123.69</v>
      </c>
    </row>
    <row r="5856" spans="1:6" x14ac:dyDescent="0.35">
      <c r="A5856" s="1">
        <v>40</v>
      </c>
      <c r="B5856" s="1" t="s">
        <v>95</v>
      </c>
      <c r="C5856" s="218">
        <v>44886</v>
      </c>
      <c r="D5856" s="218">
        <v>44880</v>
      </c>
      <c r="E5856" s="1">
        <v>5</v>
      </c>
      <c r="F5856" s="62">
        <v>147.41</v>
      </c>
    </row>
    <row r="5857" spans="1:6" x14ac:dyDescent="0.35">
      <c r="A5857" s="1">
        <v>40</v>
      </c>
      <c r="B5857" s="1" t="s">
        <v>95</v>
      </c>
      <c r="C5857" s="218">
        <v>44886</v>
      </c>
      <c r="D5857" s="218">
        <v>44881</v>
      </c>
      <c r="E5857" s="1">
        <v>1</v>
      </c>
      <c r="F5857" s="62">
        <v>23.46</v>
      </c>
    </row>
    <row r="5858" spans="1:6" x14ac:dyDescent="0.35">
      <c r="A5858" s="1">
        <v>40</v>
      </c>
      <c r="B5858" s="1" t="s">
        <v>95</v>
      </c>
      <c r="C5858" s="218">
        <v>44886</v>
      </c>
      <c r="D5858" s="218">
        <v>44882</v>
      </c>
      <c r="E5858" s="1">
        <v>3</v>
      </c>
      <c r="F5858" s="62">
        <v>124.49</v>
      </c>
    </row>
    <row r="5859" spans="1:6" x14ac:dyDescent="0.35">
      <c r="A5859" s="1">
        <v>40</v>
      </c>
      <c r="B5859" s="1" t="s">
        <v>95</v>
      </c>
      <c r="C5859" s="218">
        <v>44886</v>
      </c>
      <c r="D5859" s="218">
        <v>44883</v>
      </c>
      <c r="E5859" s="1">
        <v>3</v>
      </c>
      <c r="F5859" s="62">
        <v>100.73</v>
      </c>
    </row>
    <row r="5860" spans="1:6" x14ac:dyDescent="0.35">
      <c r="A5860" s="1">
        <v>40</v>
      </c>
      <c r="B5860" s="1" t="s">
        <v>95</v>
      </c>
      <c r="C5860" s="218">
        <v>44886</v>
      </c>
      <c r="D5860" s="218">
        <v>44885</v>
      </c>
      <c r="E5860" s="1">
        <v>1</v>
      </c>
      <c r="F5860" s="62">
        <v>53.91</v>
      </c>
    </row>
    <row r="5861" spans="1:6" x14ac:dyDescent="0.35">
      <c r="A5861" s="1">
        <v>40</v>
      </c>
      <c r="B5861" s="1" t="s">
        <v>95</v>
      </c>
      <c r="C5861" s="218">
        <v>44886</v>
      </c>
      <c r="D5861" s="218">
        <v>44886</v>
      </c>
      <c r="E5861" s="1">
        <v>1</v>
      </c>
      <c r="F5861" s="62">
        <v>52.22</v>
      </c>
    </row>
    <row r="5862" spans="1:6" x14ac:dyDescent="0.35">
      <c r="A5862" s="1">
        <v>40</v>
      </c>
      <c r="B5862" s="1" t="s">
        <v>95</v>
      </c>
      <c r="C5862" s="218">
        <v>44887</v>
      </c>
      <c r="D5862" s="218">
        <v>44881</v>
      </c>
      <c r="E5862" s="1">
        <v>4</v>
      </c>
      <c r="F5862" s="62">
        <v>153.1</v>
      </c>
    </row>
    <row r="5863" spans="1:6" x14ac:dyDescent="0.35">
      <c r="A5863" s="1">
        <v>40</v>
      </c>
      <c r="B5863" s="1" t="s">
        <v>95</v>
      </c>
      <c r="C5863" s="218">
        <v>44887</v>
      </c>
      <c r="D5863" s="218">
        <v>44882</v>
      </c>
      <c r="E5863" s="1">
        <v>1</v>
      </c>
      <c r="F5863" s="62">
        <v>51.38</v>
      </c>
    </row>
    <row r="5864" spans="1:6" x14ac:dyDescent="0.35">
      <c r="A5864" s="1">
        <v>40</v>
      </c>
      <c r="B5864" s="1" t="s">
        <v>95</v>
      </c>
      <c r="C5864" s="218">
        <v>44887</v>
      </c>
      <c r="D5864" s="218">
        <v>44885</v>
      </c>
      <c r="E5864" s="1">
        <v>4</v>
      </c>
      <c r="F5864" s="62">
        <v>124.13</v>
      </c>
    </row>
    <row r="5865" spans="1:6" x14ac:dyDescent="0.35">
      <c r="A5865" s="1">
        <v>40</v>
      </c>
      <c r="B5865" s="1" t="s">
        <v>95</v>
      </c>
      <c r="C5865" s="218">
        <v>44887</v>
      </c>
      <c r="D5865" s="218">
        <v>44886</v>
      </c>
      <c r="E5865" s="1">
        <v>2</v>
      </c>
      <c r="F5865" s="62">
        <v>107.81</v>
      </c>
    </row>
    <row r="5866" spans="1:6" x14ac:dyDescent="0.35">
      <c r="A5866" s="1">
        <v>40</v>
      </c>
      <c r="B5866" s="1" t="s">
        <v>95</v>
      </c>
      <c r="C5866" s="218">
        <v>44887</v>
      </c>
      <c r="D5866" s="218">
        <v>44887</v>
      </c>
      <c r="E5866" s="1">
        <v>1</v>
      </c>
      <c r="F5866" s="62">
        <v>23.41</v>
      </c>
    </row>
    <row r="5867" spans="1:6" x14ac:dyDescent="0.35">
      <c r="A5867" s="1">
        <v>40</v>
      </c>
      <c r="B5867" s="1" t="s">
        <v>95</v>
      </c>
      <c r="C5867" s="218">
        <v>44888</v>
      </c>
      <c r="D5867" s="218">
        <v>44882</v>
      </c>
      <c r="E5867" s="1">
        <v>1</v>
      </c>
      <c r="F5867" s="62">
        <v>23.12</v>
      </c>
    </row>
    <row r="5868" spans="1:6" x14ac:dyDescent="0.35">
      <c r="A5868" s="1">
        <v>40</v>
      </c>
      <c r="B5868" s="1" t="s">
        <v>95</v>
      </c>
      <c r="C5868" s="218">
        <v>44888</v>
      </c>
      <c r="D5868" s="218">
        <v>44885</v>
      </c>
      <c r="E5868" s="1">
        <v>1</v>
      </c>
      <c r="F5868" s="62">
        <v>53.81</v>
      </c>
    </row>
    <row r="5869" spans="1:6" x14ac:dyDescent="0.35">
      <c r="A5869" s="1">
        <v>40</v>
      </c>
      <c r="B5869" s="1" t="s">
        <v>95</v>
      </c>
      <c r="C5869" s="218">
        <v>44888</v>
      </c>
      <c r="D5869" s="218">
        <v>44886</v>
      </c>
      <c r="E5869" s="1">
        <v>4</v>
      </c>
      <c r="F5869" s="62">
        <v>182.45</v>
      </c>
    </row>
    <row r="5870" spans="1:6" x14ac:dyDescent="0.35">
      <c r="A5870" s="1">
        <v>40</v>
      </c>
      <c r="B5870" s="1" t="s">
        <v>95</v>
      </c>
      <c r="C5870" s="218">
        <v>44888</v>
      </c>
      <c r="D5870" s="218">
        <v>44887</v>
      </c>
      <c r="E5870" s="1">
        <v>2</v>
      </c>
      <c r="F5870" s="62">
        <v>47.02</v>
      </c>
    </row>
    <row r="5871" spans="1:6" x14ac:dyDescent="0.35">
      <c r="A5871" s="1">
        <v>40</v>
      </c>
      <c r="B5871" s="1" t="s">
        <v>95</v>
      </c>
      <c r="C5871" s="218">
        <v>44889</v>
      </c>
      <c r="D5871" s="218">
        <v>44883</v>
      </c>
      <c r="E5871" s="1">
        <v>3</v>
      </c>
      <c r="F5871" s="62">
        <v>70.430000000000007</v>
      </c>
    </row>
    <row r="5872" spans="1:6" x14ac:dyDescent="0.35">
      <c r="A5872" s="1">
        <v>40</v>
      </c>
      <c r="B5872" s="1" t="s">
        <v>95</v>
      </c>
      <c r="C5872" s="218">
        <v>44889</v>
      </c>
      <c r="D5872" s="218">
        <v>44885</v>
      </c>
      <c r="E5872" s="1">
        <v>1</v>
      </c>
      <c r="F5872" s="62">
        <v>53.46</v>
      </c>
    </row>
    <row r="5873" spans="1:6" x14ac:dyDescent="0.35">
      <c r="A5873" s="1">
        <v>40</v>
      </c>
      <c r="B5873" s="1" t="s">
        <v>95</v>
      </c>
      <c r="C5873" s="218">
        <v>44889</v>
      </c>
      <c r="D5873" s="218">
        <v>44887</v>
      </c>
      <c r="E5873" s="1">
        <v>5</v>
      </c>
      <c r="F5873" s="62">
        <v>171.51</v>
      </c>
    </row>
    <row r="5874" spans="1:6" x14ac:dyDescent="0.35">
      <c r="A5874" s="1">
        <v>40</v>
      </c>
      <c r="B5874" s="1" t="s">
        <v>95</v>
      </c>
      <c r="C5874" s="218">
        <v>44889</v>
      </c>
      <c r="D5874" s="218">
        <v>44888</v>
      </c>
      <c r="E5874" s="1">
        <v>5</v>
      </c>
      <c r="F5874" s="62">
        <v>177.99</v>
      </c>
    </row>
    <row r="5875" spans="1:6" x14ac:dyDescent="0.35">
      <c r="A5875" s="1">
        <v>40</v>
      </c>
      <c r="B5875" s="1" t="s">
        <v>95</v>
      </c>
      <c r="C5875" s="218">
        <v>44889</v>
      </c>
      <c r="D5875" s="218">
        <v>44889</v>
      </c>
      <c r="E5875" s="1">
        <v>1</v>
      </c>
      <c r="F5875" s="62">
        <v>22.27</v>
      </c>
    </row>
    <row r="5876" spans="1:6" x14ac:dyDescent="0.35">
      <c r="A5876" s="1">
        <v>40</v>
      </c>
      <c r="B5876" s="1" t="s">
        <v>95</v>
      </c>
      <c r="C5876" s="218">
        <v>44890</v>
      </c>
      <c r="D5876" s="218">
        <v>44887</v>
      </c>
      <c r="E5876" s="1">
        <v>6</v>
      </c>
      <c r="F5876" s="62">
        <v>231.1</v>
      </c>
    </row>
    <row r="5877" spans="1:6" x14ac:dyDescent="0.35">
      <c r="A5877" s="1">
        <v>40</v>
      </c>
      <c r="B5877" s="1" t="s">
        <v>95</v>
      </c>
      <c r="C5877" s="218">
        <v>44890</v>
      </c>
      <c r="D5877" s="218">
        <v>44888</v>
      </c>
      <c r="E5877" s="1">
        <v>3</v>
      </c>
      <c r="F5877" s="62">
        <v>130.03</v>
      </c>
    </row>
    <row r="5878" spans="1:6" x14ac:dyDescent="0.35">
      <c r="A5878" s="1">
        <v>40</v>
      </c>
      <c r="B5878" s="1" t="s">
        <v>95</v>
      </c>
      <c r="C5878" s="218">
        <v>44890</v>
      </c>
      <c r="D5878" s="218">
        <v>44889</v>
      </c>
      <c r="E5878" s="1">
        <v>2</v>
      </c>
      <c r="F5878" s="62">
        <v>107.76</v>
      </c>
    </row>
    <row r="5879" spans="1:6" x14ac:dyDescent="0.35">
      <c r="A5879" s="1">
        <v>40</v>
      </c>
      <c r="B5879" s="1" t="s">
        <v>95</v>
      </c>
      <c r="C5879" s="218">
        <v>44890</v>
      </c>
      <c r="D5879" s="218">
        <v>44890</v>
      </c>
      <c r="E5879" s="1">
        <v>1</v>
      </c>
      <c r="F5879" s="62">
        <v>53.46</v>
      </c>
    </row>
    <row r="5880" spans="1:6" x14ac:dyDescent="0.35">
      <c r="A5880" s="1">
        <v>40</v>
      </c>
      <c r="B5880" s="1" t="s">
        <v>95</v>
      </c>
      <c r="C5880" s="218">
        <v>44891</v>
      </c>
      <c r="D5880" s="218">
        <v>44887</v>
      </c>
      <c r="E5880" s="1">
        <v>1</v>
      </c>
      <c r="F5880" s="62">
        <v>53.95</v>
      </c>
    </row>
    <row r="5881" spans="1:6" x14ac:dyDescent="0.35">
      <c r="A5881" s="1">
        <v>40</v>
      </c>
      <c r="B5881" s="1" t="s">
        <v>95</v>
      </c>
      <c r="C5881" s="218">
        <v>44891</v>
      </c>
      <c r="D5881" s="218">
        <v>44888</v>
      </c>
      <c r="E5881" s="1">
        <v>2</v>
      </c>
      <c r="F5881" s="62">
        <v>77.760000000000005</v>
      </c>
    </row>
    <row r="5882" spans="1:6" x14ac:dyDescent="0.35">
      <c r="A5882" s="1">
        <v>40</v>
      </c>
      <c r="B5882" s="1" t="s">
        <v>95</v>
      </c>
      <c r="C5882" s="218">
        <v>44891</v>
      </c>
      <c r="D5882" s="218">
        <v>44889</v>
      </c>
      <c r="E5882" s="1">
        <v>5</v>
      </c>
      <c r="F5882" s="62">
        <v>269.23</v>
      </c>
    </row>
    <row r="5883" spans="1:6" x14ac:dyDescent="0.35">
      <c r="A5883" s="1">
        <v>40</v>
      </c>
      <c r="B5883" s="1" t="s">
        <v>95</v>
      </c>
      <c r="C5883" s="218">
        <v>44891</v>
      </c>
      <c r="D5883" s="218">
        <v>44890</v>
      </c>
      <c r="E5883" s="1">
        <v>4</v>
      </c>
      <c r="F5883" s="62">
        <v>184.74</v>
      </c>
    </row>
    <row r="5884" spans="1:6" x14ac:dyDescent="0.35">
      <c r="A5884" s="1">
        <v>40</v>
      </c>
      <c r="B5884" s="1" t="s">
        <v>95</v>
      </c>
      <c r="C5884" s="218">
        <v>44892</v>
      </c>
      <c r="D5884" s="218">
        <v>44887</v>
      </c>
      <c r="E5884" s="1">
        <v>2</v>
      </c>
      <c r="F5884" s="62">
        <v>75.739999999999995</v>
      </c>
    </row>
    <row r="5885" spans="1:6" x14ac:dyDescent="0.35">
      <c r="A5885" s="1">
        <v>40</v>
      </c>
      <c r="B5885" s="1" t="s">
        <v>95</v>
      </c>
      <c r="C5885" s="218">
        <v>44892</v>
      </c>
      <c r="D5885" s="218">
        <v>44888</v>
      </c>
      <c r="E5885" s="1">
        <v>3</v>
      </c>
      <c r="F5885" s="62">
        <v>131.41999999999999</v>
      </c>
    </row>
    <row r="5886" spans="1:6" x14ac:dyDescent="0.35">
      <c r="A5886" s="1">
        <v>40</v>
      </c>
      <c r="B5886" s="1" t="s">
        <v>95</v>
      </c>
      <c r="C5886" s="218">
        <v>44892</v>
      </c>
      <c r="D5886" s="218">
        <v>44889</v>
      </c>
      <c r="E5886" s="1">
        <v>4</v>
      </c>
      <c r="F5886" s="62">
        <v>184.38</v>
      </c>
    </row>
    <row r="5887" spans="1:6" x14ac:dyDescent="0.35">
      <c r="A5887" s="1">
        <v>40</v>
      </c>
      <c r="B5887" s="1" t="s">
        <v>95</v>
      </c>
      <c r="C5887" s="218">
        <v>44892</v>
      </c>
      <c r="D5887" s="218">
        <v>44890</v>
      </c>
      <c r="E5887" s="1">
        <v>2</v>
      </c>
      <c r="F5887" s="62">
        <v>108.5</v>
      </c>
    </row>
    <row r="5888" spans="1:6" x14ac:dyDescent="0.35">
      <c r="A5888" s="1">
        <v>40</v>
      </c>
      <c r="B5888" s="1" t="s">
        <v>95</v>
      </c>
      <c r="C5888" s="218">
        <v>44892</v>
      </c>
      <c r="D5888" s="218">
        <v>44891</v>
      </c>
      <c r="E5888" s="1">
        <v>3</v>
      </c>
      <c r="F5888" s="62">
        <v>99.84</v>
      </c>
    </row>
    <row r="5889" spans="1:6" x14ac:dyDescent="0.35">
      <c r="A5889" s="1">
        <v>40</v>
      </c>
      <c r="B5889" s="1" t="s">
        <v>95</v>
      </c>
      <c r="C5889" s="218">
        <v>44892</v>
      </c>
      <c r="D5889" s="218">
        <v>44892</v>
      </c>
      <c r="E5889" s="1">
        <v>1</v>
      </c>
      <c r="F5889" s="62">
        <v>53.95</v>
      </c>
    </row>
    <row r="5890" spans="1:6" x14ac:dyDescent="0.35">
      <c r="A5890" s="1">
        <v>40</v>
      </c>
      <c r="B5890" s="1" t="s">
        <v>95</v>
      </c>
      <c r="C5890" s="218">
        <v>44893</v>
      </c>
      <c r="D5890" s="218">
        <v>44887</v>
      </c>
      <c r="E5890" s="1">
        <v>1</v>
      </c>
      <c r="F5890" s="62">
        <v>23.71</v>
      </c>
    </row>
    <row r="5891" spans="1:6" x14ac:dyDescent="0.35">
      <c r="A5891" s="1">
        <v>40</v>
      </c>
      <c r="B5891" s="1" t="s">
        <v>95</v>
      </c>
      <c r="C5891" s="218">
        <v>44893</v>
      </c>
      <c r="D5891" s="218">
        <v>44888</v>
      </c>
      <c r="E5891" s="1">
        <v>2</v>
      </c>
      <c r="F5891" s="62">
        <v>46.77</v>
      </c>
    </row>
    <row r="5892" spans="1:6" x14ac:dyDescent="0.35">
      <c r="A5892" s="1">
        <v>40</v>
      </c>
      <c r="B5892" s="1" t="s">
        <v>95</v>
      </c>
      <c r="C5892" s="218">
        <v>44893</v>
      </c>
      <c r="D5892" s="218">
        <v>44890</v>
      </c>
      <c r="E5892" s="1">
        <v>5</v>
      </c>
      <c r="F5892" s="62">
        <v>237.85</v>
      </c>
    </row>
    <row r="5893" spans="1:6" x14ac:dyDescent="0.35">
      <c r="A5893" s="1">
        <v>40</v>
      </c>
      <c r="B5893" s="1" t="s">
        <v>95</v>
      </c>
      <c r="C5893" s="218">
        <v>44893</v>
      </c>
      <c r="D5893" s="218">
        <v>44891</v>
      </c>
      <c r="E5893" s="1">
        <v>2</v>
      </c>
      <c r="F5893" s="62">
        <v>107.91</v>
      </c>
    </row>
    <row r="5894" spans="1:6" x14ac:dyDescent="0.35">
      <c r="A5894" s="1">
        <v>40</v>
      </c>
      <c r="B5894" s="1" t="s">
        <v>95</v>
      </c>
      <c r="C5894" s="218">
        <v>44893</v>
      </c>
      <c r="D5894" s="218">
        <v>44892</v>
      </c>
      <c r="E5894" s="1">
        <v>7</v>
      </c>
      <c r="F5894" s="62">
        <v>284.33</v>
      </c>
    </row>
    <row r="5895" spans="1:6" x14ac:dyDescent="0.35">
      <c r="A5895" s="1">
        <v>40</v>
      </c>
      <c r="B5895" s="1" t="s">
        <v>95</v>
      </c>
      <c r="C5895" s="218">
        <v>44893</v>
      </c>
      <c r="D5895" s="218">
        <v>44893</v>
      </c>
      <c r="E5895" s="1">
        <v>2</v>
      </c>
      <c r="F5895" s="62">
        <v>108.2</v>
      </c>
    </row>
    <row r="5896" spans="1:6" x14ac:dyDescent="0.35">
      <c r="A5896" s="1">
        <v>40</v>
      </c>
      <c r="B5896" s="1" t="s">
        <v>95</v>
      </c>
      <c r="C5896" s="218">
        <v>44894</v>
      </c>
      <c r="D5896" s="218">
        <v>44892</v>
      </c>
      <c r="E5896" s="1">
        <v>2</v>
      </c>
      <c r="F5896" s="62">
        <v>107.81</v>
      </c>
    </row>
    <row r="5897" spans="1:6" x14ac:dyDescent="0.35">
      <c r="A5897" s="1">
        <v>40</v>
      </c>
      <c r="B5897" s="1" t="s">
        <v>95</v>
      </c>
      <c r="C5897" s="218">
        <v>44894</v>
      </c>
      <c r="D5897" s="218">
        <v>44893</v>
      </c>
      <c r="E5897" s="1">
        <v>4</v>
      </c>
      <c r="F5897" s="62">
        <v>215.61</v>
      </c>
    </row>
    <row r="5898" spans="1:6" x14ac:dyDescent="0.35">
      <c r="A5898" s="1">
        <v>40</v>
      </c>
      <c r="B5898" s="1" t="s">
        <v>95</v>
      </c>
      <c r="C5898" s="218">
        <v>44894</v>
      </c>
      <c r="D5898" s="218">
        <v>44894</v>
      </c>
      <c r="E5898" s="1">
        <v>2</v>
      </c>
      <c r="F5898" s="62">
        <v>46.78</v>
      </c>
    </row>
    <row r="5899" spans="1:6" x14ac:dyDescent="0.35">
      <c r="A5899" s="1">
        <v>40</v>
      </c>
      <c r="B5899" s="1" t="s">
        <v>95</v>
      </c>
      <c r="C5899" s="218">
        <v>44895</v>
      </c>
      <c r="D5899" s="218">
        <v>44891</v>
      </c>
      <c r="E5899" s="1">
        <v>5</v>
      </c>
      <c r="F5899" s="62">
        <v>269.17</v>
      </c>
    </row>
    <row r="5900" spans="1:6" x14ac:dyDescent="0.35">
      <c r="A5900" s="1">
        <v>40</v>
      </c>
      <c r="B5900" s="1" t="s">
        <v>95</v>
      </c>
      <c r="C5900" s="218">
        <v>44895</v>
      </c>
      <c r="D5900" s="218">
        <v>44892</v>
      </c>
      <c r="E5900" s="1">
        <v>2</v>
      </c>
      <c r="F5900" s="62">
        <v>107.86</v>
      </c>
    </row>
    <row r="5901" spans="1:6" x14ac:dyDescent="0.35">
      <c r="A5901" s="1">
        <v>40</v>
      </c>
      <c r="B5901" s="1" t="s">
        <v>95</v>
      </c>
      <c r="C5901" s="218">
        <v>44895</v>
      </c>
      <c r="D5901" s="218">
        <v>44893</v>
      </c>
      <c r="E5901" s="1">
        <v>4</v>
      </c>
      <c r="F5901" s="62">
        <v>184.63</v>
      </c>
    </row>
    <row r="5902" spans="1:6" x14ac:dyDescent="0.35">
      <c r="A5902" s="1">
        <v>40</v>
      </c>
      <c r="B5902" s="1" t="s">
        <v>95</v>
      </c>
      <c r="C5902" s="218">
        <v>44895</v>
      </c>
      <c r="D5902" s="218">
        <v>44894</v>
      </c>
      <c r="E5902" s="1">
        <v>5</v>
      </c>
      <c r="F5902" s="62">
        <v>144.22999999999999</v>
      </c>
    </row>
    <row r="5903" spans="1:6" x14ac:dyDescent="0.35">
      <c r="A5903" s="1">
        <v>40</v>
      </c>
      <c r="B5903" s="1" t="s">
        <v>95</v>
      </c>
      <c r="C5903" s="218">
        <v>44896</v>
      </c>
      <c r="D5903" s="218">
        <v>44893</v>
      </c>
      <c r="E5903" s="1">
        <v>3</v>
      </c>
      <c r="F5903" s="62">
        <v>161.32</v>
      </c>
    </row>
    <row r="5904" spans="1:6" x14ac:dyDescent="0.35">
      <c r="A5904" s="1">
        <v>40</v>
      </c>
      <c r="B5904" s="1" t="s">
        <v>95</v>
      </c>
      <c r="C5904" s="218">
        <v>44896</v>
      </c>
      <c r="D5904" s="218">
        <v>44894</v>
      </c>
      <c r="E5904" s="1">
        <v>6</v>
      </c>
      <c r="F5904" s="62">
        <v>200.96</v>
      </c>
    </row>
    <row r="5905" spans="1:6" x14ac:dyDescent="0.35">
      <c r="A5905" s="1">
        <v>40</v>
      </c>
      <c r="B5905" s="1" t="s">
        <v>95</v>
      </c>
      <c r="C5905" s="218">
        <v>44896</v>
      </c>
      <c r="D5905" s="218">
        <v>44895</v>
      </c>
      <c r="E5905" s="1">
        <v>9</v>
      </c>
      <c r="F5905" s="62">
        <v>331.63</v>
      </c>
    </row>
    <row r="5906" spans="1:6" x14ac:dyDescent="0.35">
      <c r="A5906" s="1">
        <v>40</v>
      </c>
      <c r="B5906" s="1" t="s">
        <v>95</v>
      </c>
      <c r="C5906" s="218">
        <v>44896</v>
      </c>
      <c r="D5906" s="218">
        <v>44896</v>
      </c>
      <c r="E5906" s="1">
        <v>1</v>
      </c>
      <c r="F5906" s="62">
        <v>53.81</v>
      </c>
    </row>
    <row r="5907" spans="1:6" x14ac:dyDescent="0.35">
      <c r="A5907" s="1">
        <v>40</v>
      </c>
      <c r="B5907" s="1" t="s">
        <v>95</v>
      </c>
      <c r="C5907" s="218">
        <v>44897</v>
      </c>
      <c r="D5907" s="218">
        <v>44893</v>
      </c>
      <c r="E5907" s="1">
        <v>1</v>
      </c>
      <c r="F5907" s="62">
        <v>54.2</v>
      </c>
    </row>
    <row r="5908" spans="1:6" x14ac:dyDescent="0.35">
      <c r="A5908" s="1">
        <v>40</v>
      </c>
      <c r="B5908" s="1" t="s">
        <v>95</v>
      </c>
      <c r="C5908" s="218">
        <v>44897</v>
      </c>
      <c r="D5908" s="218">
        <v>44894</v>
      </c>
      <c r="E5908" s="1">
        <v>3</v>
      </c>
      <c r="F5908" s="62">
        <v>161.62</v>
      </c>
    </row>
    <row r="5909" spans="1:6" x14ac:dyDescent="0.35">
      <c r="A5909" s="1">
        <v>40</v>
      </c>
      <c r="B5909" s="1" t="s">
        <v>95</v>
      </c>
      <c r="C5909" s="218">
        <v>44897</v>
      </c>
      <c r="D5909" s="218">
        <v>44895</v>
      </c>
      <c r="E5909" s="1">
        <v>7</v>
      </c>
      <c r="F5909" s="62">
        <v>194.86</v>
      </c>
    </row>
    <row r="5910" spans="1:6" x14ac:dyDescent="0.35">
      <c r="A5910" s="1">
        <v>40</v>
      </c>
      <c r="B5910" s="1" t="s">
        <v>95</v>
      </c>
      <c r="C5910" s="218">
        <v>44897</v>
      </c>
      <c r="D5910" s="218">
        <v>44896</v>
      </c>
      <c r="E5910" s="1">
        <v>2</v>
      </c>
      <c r="F5910" s="62">
        <v>70.98</v>
      </c>
    </row>
    <row r="5911" spans="1:6" x14ac:dyDescent="0.35">
      <c r="A5911" s="1">
        <v>40</v>
      </c>
      <c r="B5911" s="1" t="s">
        <v>95</v>
      </c>
      <c r="C5911" s="218">
        <v>44898</v>
      </c>
      <c r="D5911" s="218">
        <v>44894</v>
      </c>
      <c r="E5911" s="1">
        <v>2</v>
      </c>
      <c r="F5911" s="62">
        <v>77.709999999999994</v>
      </c>
    </row>
    <row r="5912" spans="1:6" x14ac:dyDescent="0.35">
      <c r="A5912" s="1">
        <v>40</v>
      </c>
      <c r="B5912" s="1" t="s">
        <v>95</v>
      </c>
      <c r="C5912" s="218">
        <v>44898</v>
      </c>
      <c r="D5912" s="218">
        <v>44895</v>
      </c>
      <c r="E5912" s="1">
        <v>3</v>
      </c>
      <c r="F5912" s="62">
        <v>100.53</v>
      </c>
    </row>
    <row r="5913" spans="1:6" x14ac:dyDescent="0.35">
      <c r="A5913" s="1">
        <v>40</v>
      </c>
      <c r="B5913" s="1" t="s">
        <v>95</v>
      </c>
      <c r="C5913" s="218">
        <v>44898</v>
      </c>
      <c r="D5913" s="218">
        <v>44896</v>
      </c>
      <c r="E5913" s="1">
        <v>6</v>
      </c>
      <c r="F5913" s="62">
        <v>294.26</v>
      </c>
    </row>
    <row r="5914" spans="1:6" x14ac:dyDescent="0.35">
      <c r="A5914" s="1">
        <v>40</v>
      </c>
      <c r="B5914" s="1" t="s">
        <v>95</v>
      </c>
      <c r="C5914" s="218">
        <v>44898</v>
      </c>
      <c r="D5914" s="218">
        <v>44897</v>
      </c>
      <c r="E5914" s="1">
        <v>7</v>
      </c>
      <c r="F5914" s="62">
        <v>316.02</v>
      </c>
    </row>
    <row r="5915" spans="1:6" x14ac:dyDescent="0.35">
      <c r="A5915" s="1">
        <v>40</v>
      </c>
      <c r="B5915" s="1" t="s">
        <v>95</v>
      </c>
      <c r="C5915" s="218">
        <v>44898</v>
      </c>
      <c r="D5915" s="218">
        <v>44898</v>
      </c>
      <c r="E5915" s="1">
        <v>3</v>
      </c>
      <c r="F5915" s="62">
        <v>100.87</v>
      </c>
    </row>
    <row r="5916" spans="1:6" x14ac:dyDescent="0.35">
      <c r="A5916" s="1">
        <v>40</v>
      </c>
      <c r="B5916" s="1" t="s">
        <v>95</v>
      </c>
      <c r="C5916" s="218">
        <v>44899</v>
      </c>
      <c r="D5916" s="218">
        <v>44896</v>
      </c>
      <c r="E5916" s="1">
        <v>1</v>
      </c>
      <c r="F5916" s="62">
        <v>54.4</v>
      </c>
    </row>
    <row r="5917" spans="1:6" x14ac:dyDescent="0.35">
      <c r="A5917" s="1">
        <v>40</v>
      </c>
      <c r="B5917" s="1" t="s">
        <v>95</v>
      </c>
      <c r="C5917" s="218">
        <v>44899</v>
      </c>
      <c r="D5917" s="218">
        <v>44897</v>
      </c>
      <c r="E5917" s="1">
        <v>2</v>
      </c>
      <c r="F5917" s="62">
        <v>77.510000000000005</v>
      </c>
    </row>
    <row r="5918" spans="1:6" x14ac:dyDescent="0.35">
      <c r="A5918" s="1">
        <v>40</v>
      </c>
      <c r="B5918" s="1" t="s">
        <v>95</v>
      </c>
      <c r="C5918" s="218">
        <v>44899</v>
      </c>
      <c r="D5918" s="218">
        <v>44898</v>
      </c>
      <c r="E5918" s="1">
        <v>6</v>
      </c>
      <c r="F5918" s="62">
        <v>263.04000000000002</v>
      </c>
    </row>
    <row r="5919" spans="1:6" x14ac:dyDescent="0.35">
      <c r="A5919" s="1">
        <v>40</v>
      </c>
      <c r="B5919" s="1" t="s">
        <v>95</v>
      </c>
      <c r="C5919" s="218">
        <v>44899</v>
      </c>
      <c r="D5919" s="218">
        <v>44899</v>
      </c>
      <c r="E5919" s="1">
        <v>6</v>
      </c>
      <c r="F5919" s="62">
        <v>264.02999999999997</v>
      </c>
    </row>
    <row r="5920" spans="1:6" x14ac:dyDescent="0.35">
      <c r="A5920" s="1">
        <v>40</v>
      </c>
      <c r="B5920" s="1" t="s">
        <v>95</v>
      </c>
      <c r="C5920" s="218">
        <v>44900</v>
      </c>
      <c r="D5920" s="218">
        <v>44896</v>
      </c>
      <c r="E5920" s="1">
        <v>1</v>
      </c>
      <c r="F5920" s="62">
        <v>54.25</v>
      </c>
    </row>
    <row r="5921" spans="1:6" x14ac:dyDescent="0.35">
      <c r="A5921" s="1">
        <v>40</v>
      </c>
      <c r="B5921" s="1" t="s">
        <v>95</v>
      </c>
      <c r="C5921" s="218">
        <v>44900</v>
      </c>
      <c r="D5921" s="218">
        <v>44899</v>
      </c>
      <c r="E5921" s="1">
        <v>3</v>
      </c>
      <c r="F5921" s="62">
        <v>162.6</v>
      </c>
    </row>
    <row r="5922" spans="1:6" x14ac:dyDescent="0.35">
      <c r="A5922" s="1">
        <v>40</v>
      </c>
      <c r="B5922" s="1" t="s">
        <v>95</v>
      </c>
      <c r="C5922" s="218">
        <v>44900</v>
      </c>
      <c r="D5922" s="218">
        <v>44900</v>
      </c>
      <c r="E5922" s="1">
        <v>5</v>
      </c>
      <c r="F5922" s="62">
        <v>240.37</v>
      </c>
    </row>
    <row r="5923" spans="1:6" x14ac:dyDescent="0.35">
      <c r="A5923" s="1">
        <v>40</v>
      </c>
      <c r="B5923" s="1" t="s">
        <v>95</v>
      </c>
      <c r="C5923" s="218">
        <v>44901</v>
      </c>
      <c r="D5923" s="218">
        <v>44901</v>
      </c>
      <c r="E5923" s="1">
        <v>8</v>
      </c>
      <c r="F5923" s="62">
        <v>432.07</v>
      </c>
    </row>
    <row r="5924" spans="1:6" x14ac:dyDescent="0.35">
      <c r="A5924" s="1">
        <v>40</v>
      </c>
      <c r="B5924" s="1" t="s">
        <v>95</v>
      </c>
      <c r="C5924" s="218">
        <v>44902</v>
      </c>
      <c r="D5924" s="218">
        <v>44901</v>
      </c>
      <c r="E5924" s="1">
        <v>1</v>
      </c>
      <c r="F5924" s="62">
        <v>53.91</v>
      </c>
    </row>
    <row r="5925" spans="1:6" x14ac:dyDescent="0.35">
      <c r="A5925" s="1">
        <v>40</v>
      </c>
      <c r="B5925" s="1" t="s">
        <v>95</v>
      </c>
      <c r="C5925" s="218">
        <v>44902</v>
      </c>
      <c r="D5925" s="218">
        <v>44902</v>
      </c>
      <c r="E5925" s="1">
        <v>7</v>
      </c>
      <c r="F5925" s="62">
        <v>379.51</v>
      </c>
    </row>
    <row r="5926" spans="1:6" x14ac:dyDescent="0.35">
      <c r="A5926" s="1">
        <v>40</v>
      </c>
      <c r="B5926" s="1" t="s">
        <v>95</v>
      </c>
      <c r="C5926" s="218">
        <v>44903</v>
      </c>
      <c r="D5926" s="218">
        <v>44899</v>
      </c>
      <c r="E5926" s="1">
        <v>1</v>
      </c>
      <c r="F5926" s="62">
        <v>54.25</v>
      </c>
    </row>
    <row r="5927" spans="1:6" x14ac:dyDescent="0.35">
      <c r="A5927" s="1">
        <v>40</v>
      </c>
      <c r="B5927" s="1" t="s">
        <v>95</v>
      </c>
      <c r="C5927" s="218">
        <v>44903</v>
      </c>
      <c r="D5927" s="218">
        <v>44902</v>
      </c>
      <c r="E5927" s="1">
        <v>1</v>
      </c>
      <c r="F5927" s="62">
        <v>54.15</v>
      </c>
    </row>
    <row r="5928" spans="1:6" x14ac:dyDescent="0.35">
      <c r="A5928" s="1">
        <v>40</v>
      </c>
      <c r="B5928" s="1" t="s">
        <v>95</v>
      </c>
      <c r="C5928" s="218">
        <v>44903</v>
      </c>
      <c r="D5928" s="218">
        <v>44903</v>
      </c>
      <c r="E5928" s="1">
        <v>10</v>
      </c>
      <c r="F5928" s="62">
        <v>481.17</v>
      </c>
    </row>
    <row r="5929" spans="1:6" x14ac:dyDescent="0.35">
      <c r="A5929" s="1">
        <v>40</v>
      </c>
      <c r="B5929" s="1" t="s">
        <v>95</v>
      </c>
      <c r="C5929" s="218">
        <v>44904</v>
      </c>
      <c r="D5929" s="218">
        <v>44904</v>
      </c>
      <c r="E5929" s="1">
        <v>10</v>
      </c>
      <c r="F5929" s="62">
        <v>448.91</v>
      </c>
    </row>
    <row r="5930" spans="1:6" x14ac:dyDescent="0.35">
      <c r="A5930" s="1">
        <v>40</v>
      </c>
      <c r="B5930" s="1" t="s">
        <v>95</v>
      </c>
      <c r="C5930" s="218">
        <v>44905</v>
      </c>
      <c r="D5930" s="218">
        <v>44904</v>
      </c>
      <c r="E5930" s="1">
        <v>1</v>
      </c>
      <c r="F5930" s="62">
        <v>53.46</v>
      </c>
    </row>
    <row r="5931" spans="1:6" x14ac:dyDescent="0.35">
      <c r="A5931" s="1">
        <v>40</v>
      </c>
      <c r="B5931" s="1" t="s">
        <v>95</v>
      </c>
      <c r="C5931" s="218">
        <v>44905</v>
      </c>
      <c r="D5931" s="218">
        <v>44905</v>
      </c>
      <c r="E5931" s="1">
        <v>13</v>
      </c>
      <c r="F5931" s="62">
        <v>674.11</v>
      </c>
    </row>
    <row r="5932" spans="1:6" x14ac:dyDescent="0.35">
      <c r="A5932" s="1">
        <v>40</v>
      </c>
      <c r="B5932" s="1" t="s">
        <v>95</v>
      </c>
      <c r="C5932" s="218">
        <v>44906</v>
      </c>
      <c r="D5932" s="218">
        <v>44905</v>
      </c>
      <c r="E5932" s="1">
        <v>1</v>
      </c>
      <c r="F5932" s="62">
        <v>54.15</v>
      </c>
    </row>
    <row r="5933" spans="1:6" x14ac:dyDescent="0.35">
      <c r="A5933" s="1">
        <v>40</v>
      </c>
      <c r="B5933" s="1" t="s">
        <v>95</v>
      </c>
      <c r="C5933" s="218">
        <v>44906</v>
      </c>
      <c r="D5933" s="218">
        <v>44906</v>
      </c>
      <c r="E5933" s="1">
        <v>15</v>
      </c>
      <c r="F5933" s="62">
        <v>476.97</v>
      </c>
    </row>
    <row r="5934" spans="1:6" x14ac:dyDescent="0.35">
      <c r="A5934" s="1">
        <v>40</v>
      </c>
      <c r="B5934" s="1" t="s">
        <v>95</v>
      </c>
      <c r="C5934" s="218">
        <v>44907</v>
      </c>
      <c r="D5934" s="218">
        <v>44905</v>
      </c>
      <c r="E5934" s="1">
        <v>1</v>
      </c>
      <c r="F5934" s="62">
        <v>23.71</v>
      </c>
    </row>
    <row r="5935" spans="1:6" x14ac:dyDescent="0.35">
      <c r="A5935" s="1">
        <v>40</v>
      </c>
      <c r="B5935" s="1" t="s">
        <v>95</v>
      </c>
      <c r="C5935" s="218">
        <v>44907</v>
      </c>
      <c r="D5935" s="218">
        <v>44907</v>
      </c>
      <c r="E5935" s="1">
        <v>13</v>
      </c>
      <c r="F5935" s="62">
        <v>583.04</v>
      </c>
    </row>
    <row r="5936" spans="1:6" x14ac:dyDescent="0.35">
      <c r="A5936" s="1">
        <v>40</v>
      </c>
      <c r="B5936" s="1" t="s">
        <v>95</v>
      </c>
      <c r="C5936" s="218">
        <v>44908</v>
      </c>
      <c r="D5936" s="218">
        <v>44908</v>
      </c>
      <c r="E5936" s="1">
        <v>9</v>
      </c>
      <c r="F5936" s="62">
        <v>487.61</v>
      </c>
    </row>
    <row r="5937" spans="1:6" x14ac:dyDescent="0.35">
      <c r="A5937" s="1">
        <v>40</v>
      </c>
      <c r="B5937" s="1" t="s">
        <v>95</v>
      </c>
      <c r="C5937" s="218">
        <v>44909</v>
      </c>
      <c r="D5937" s="218">
        <v>44909</v>
      </c>
      <c r="E5937" s="1">
        <v>13</v>
      </c>
      <c r="F5937" s="62">
        <v>611.99</v>
      </c>
    </row>
    <row r="5938" spans="1:6" x14ac:dyDescent="0.35">
      <c r="A5938" s="1">
        <v>40</v>
      </c>
      <c r="B5938" s="1" t="s">
        <v>95</v>
      </c>
      <c r="C5938" s="218">
        <v>44910</v>
      </c>
      <c r="D5938" s="218">
        <v>44910</v>
      </c>
      <c r="E5938" s="1">
        <v>11</v>
      </c>
      <c r="F5938" s="62">
        <v>505.48</v>
      </c>
    </row>
    <row r="5939" spans="1:6" x14ac:dyDescent="0.35">
      <c r="A5939" s="1">
        <v>40</v>
      </c>
      <c r="B5939" s="1" t="s">
        <v>95</v>
      </c>
      <c r="C5939" s="218">
        <v>44911</v>
      </c>
      <c r="D5939" s="218">
        <v>44911</v>
      </c>
      <c r="E5939" s="1">
        <v>10</v>
      </c>
      <c r="F5939" s="62">
        <v>420.64</v>
      </c>
    </row>
    <row r="5940" spans="1:6" x14ac:dyDescent="0.35">
      <c r="A5940" s="1">
        <v>40</v>
      </c>
      <c r="B5940" s="1" t="s">
        <v>95</v>
      </c>
      <c r="C5940" s="218">
        <v>44912</v>
      </c>
      <c r="D5940" s="218">
        <v>44912</v>
      </c>
      <c r="E5940" s="1">
        <v>18</v>
      </c>
      <c r="F5940" s="62">
        <v>793.01</v>
      </c>
    </row>
    <row r="5941" spans="1:6" x14ac:dyDescent="0.35">
      <c r="A5941" s="1">
        <v>40</v>
      </c>
      <c r="B5941" s="1" t="s">
        <v>95</v>
      </c>
      <c r="C5941" s="218">
        <v>44913</v>
      </c>
      <c r="D5941" s="218">
        <v>44912</v>
      </c>
      <c r="E5941" s="1">
        <v>2</v>
      </c>
      <c r="F5941" s="62">
        <v>78.11</v>
      </c>
    </row>
    <row r="5942" spans="1:6" x14ac:dyDescent="0.35">
      <c r="A5942" s="1">
        <v>40</v>
      </c>
      <c r="B5942" s="1" t="s">
        <v>95</v>
      </c>
      <c r="C5942" s="218">
        <v>44913</v>
      </c>
      <c r="D5942" s="218">
        <v>44913</v>
      </c>
      <c r="E5942" s="1">
        <v>12</v>
      </c>
      <c r="F5942" s="62">
        <v>467.61</v>
      </c>
    </row>
    <row r="5943" spans="1:6" x14ac:dyDescent="0.35">
      <c r="A5943" s="1">
        <v>40</v>
      </c>
      <c r="B5943" s="1" t="s">
        <v>95</v>
      </c>
      <c r="C5943" s="218">
        <v>44914</v>
      </c>
      <c r="D5943" s="218">
        <v>44912</v>
      </c>
      <c r="E5943" s="1">
        <v>1</v>
      </c>
      <c r="F5943" s="62">
        <v>54.25</v>
      </c>
    </row>
    <row r="5944" spans="1:6" x14ac:dyDescent="0.35">
      <c r="A5944" s="1">
        <v>40</v>
      </c>
      <c r="B5944" s="1" t="s">
        <v>95</v>
      </c>
      <c r="C5944" s="218">
        <v>44914</v>
      </c>
      <c r="D5944" s="218">
        <v>44914</v>
      </c>
      <c r="E5944" s="1">
        <v>8</v>
      </c>
      <c r="F5944" s="62">
        <v>404.06</v>
      </c>
    </row>
    <row r="5945" spans="1:6" x14ac:dyDescent="0.35">
      <c r="A5945" s="1">
        <v>40</v>
      </c>
      <c r="B5945" s="1" t="s">
        <v>95</v>
      </c>
      <c r="C5945" s="218">
        <v>44915</v>
      </c>
      <c r="D5945" s="218">
        <v>44915</v>
      </c>
      <c r="E5945" s="1">
        <v>10</v>
      </c>
      <c r="F5945" s="62">
        <v>482.17</v>
      </c>
    </row>
    <row r="5946" spans="1:6" x14ac:dyDescent="0.35">
      <c r="A5946" s="1">
        <v>40</v>
      </c>
      <c r="B5946" s="1" t="s">
        <v>95</v>
      </c>
      <c r="C5946" s="218">
        <v>44916</v>
      </c>
      <c r="D5946" s="218">
        <v>44916</v>
      </c>
      <c r="E5946" s="1">
        <v>12</v>
      </c>
      <c r="F5946" s="62">
        <v>528.79</v>
      </c>
    </row>
    <row r="5947" spans="1:6" x14ac:dyDescent="0.35">
      <c r="A5947" s="1">
        <v>40</v>
      </c>
      <c r="B5947" s="1" t="s">
        <v>95</v>
      </c>
      <c r="C5947" s="218">
        <v>44917</v>
      </c>
      <c r="D5947" s="218">
        <v>44917</v>
      </c>
      <c r="E5947" s="1">
        <v>7</v>
      </c>
      <c r="F5947" s="62">
        <v>380.05</v>
      </c>
    </row>
    <row r="5948" spans="1:6" x14ac:dyDescent="0.35">
      <c r="A5948" s="1">
        <v>40</v>
      </c>
      <c r="B5948" s="1" t="s">
        <v>95</v>
      </c>
      <c r="C5948" s="218">
        <v>44918</v>
      </c>
      <c r="D5948" s="218">
        <v>44917</v>
      </c>
      <c r="E5948" s="1">
        <v>1</v>
      </c>
      <c r="F5948" s="62">
        <v>54.25</v>
      </c>
    </row>
    <row r="5949" spans="1:6" x14ac:dyDescent="0.35">
      <c r="A5949" s="1">
        <v>40</v>
      </c>
      <c r="B5949" s="1" t="s">
        <v>95</v>
      </c>
      <c r="C5949" s="218">
        <v>44918</v>
      </c>
      <c r="D5949" s="218">
        <v>44918</v>
      </c>
      <c r="E5949" s="1">
        <v>11</v>
      </c>
      <c r="F5949" s="62">
        <v>536.32000000000005</v>
      </c>
    </row>
    <row r="5950" spans="1:6" x14ac:dyDescent="0.35">
      <c r="A5950" s="1">
        <v>40</v>
      </c>
      <c r="B5950" s="1" t="s">
        <v>95</v>
      </c>
      <c r="C5950" s="218">
        <v>44919</v>
      </c>
      <c r="D5950" s="218">
        <v>44917</v>
      </c>
      <c r="E5950" s="1">
        <v>1</v>
      </c>
      <c r="F5950" s="62">
        <v>53.81</v>
      </c>
    </row>
    <row r="5951" spans="1:6" x14ac:dyDescent="0.35">
      <c r="A5951" s="1">
        <v>40</v>
      </c>
      <c r="B5951" s="1" t="s">
        <v>95</v>
      </c>
      <c r="C5951" s="218">
        <v>44919</v>
      </c>
      <c r="D5951" s="218">
        <v>44919</v>
      </c>
      <c r="E5951" s="1">
        <v>10</v>
      </c>
      <c r="F5951" s="62">
        <v>510.18</v>
      </c>
    </row>
    <row r="5952" spans="1:6" x14ac:dyDescent="0.35">
      <c r="A5952" s="1">
        <v>40</v>
      </c>
      <c r="B5952" s="1" t="s">
        <v>95</v>
      </c>
      <c r="C5952" s="218">
        <v>44920</v>
      </c>
      <c r="D5952" s="218">
        <v>44919</v>
      </c>
      <c r="E5952" s="1">
        <v>1</v>
      </c>
      <c r="F5952" s="62">
        <v>54.45</v>
      </c>
    </row>
    <row r="5953" spans="1:6" x14ac:dyDescent="0.35">
      <c r="A5953" s="1">
        <v>40</v>
      </c>
      <c r="B5953" s="1" t="s">
        <v>95</v>
      </c>
      <c r="C5953" s="218">
        <v>44920</v>
      </c>
      <c r="D5953" s="218">
        <v>44920</v>
      </c>
      <c r="E5953" s="1">
        <v>10</v>
      </c>
      <c r="F5953" s="62">
        <v>450.78</v>
      </c>
    </row>
    <row r="5954" spans="1:6" x14ac:dyDescent="0.35">
      <c r="A5954" s="1">
        <v>40</v>
      </c>
      <c r="B5954" s="1" t="s">
        <v>95</v>
      </c>
      <c r="C5954" s="218">
        <v>44921</v>
      </c>
      <c r="D5954" s="218">
        <v>44920</v>
      </c>
      <c r="E5954" s="1">
        <v>6</v>
      </c>
      <c r="F5954" s="62">
        <v>172.55</v>
      </c>
    </row>
    <row r="5955" spans="1:6" x14ac:dyDescent="0.35">
      <c r="A5955" s="1">
        <v>40</v>
      </c>
      <c r="B5955" s="1" t="s">
        <v>95</v>
      </c>
      <c r="C5955" s="218">
        <v>44921</v>
      </c>
      <c r="D5955" s="218">
        <v>44921</v>
      </c>
      <c r="E5955" s="1">
        <v>9</v>
      </c>
      <c r="F5955" s="62">
        <v>426.92</v>
      </c>
    </row>
    <row r="5956" spans="1:6" x14ac:dyDescent="0.35">
      <c r="A5956" s="1">
        <v>40</v>
      </c>
      <c r="B5956" s="1" t="s">
        <v>95</v>
      </c>
      <c r="C5956" s="218">
        <v>44922</v>
      </c>
      <c r="D5956" s="218">
        <v>44921</v>
      </c>
      <c r="E5956" s="1">
        <v>1</v>
      </c>
      <c r="F5956" s="62">
        <v>54.2</v>
      </c>
    </row>
    <row r="5957" spans="1:6" x14ac:dyDescent="0.35">
      <c r="A5957" s="1">
        <v>40</v>
      </c>
      <c r="B5957" s="1" t="s">
        <v>95</v>
      </c>
      <c r="C5957" s="218">
        <v>44922</v>
      </c>
      <c r="D5957" s="218">
        <v>44922</v>
      </c>
      <c r="E5957" s="1">
        <v>6</v>
      </c>
      <c r="F5957" s="62">
        <v>325.35000000000002</v>
      </c>
    </row>
    <row r="5958" spans="1:6" x14ac:dyDescent="0.35">
      <c r="A5958" s="1">
        <v>40</v>
      </c>
      <c r="B5958" s="1" t="s">
        <v>95</v>
      </c>
      <c r="C5958" s="218">
        <v>44923</v>
      </c>
      <c r="D5958" s="218">
        <v>44922</v>
      </c>
      <c r="E5958" s="1">
        <v>2</v>
      </c>
      <c r="F5958" s="62">
        <v>108.45</v>
      </c>
    </row>
    <row r="5959" spans="1:6" x14ac:dyDescent="0.35">
      <c r="A5959" s="1">
        <v>40</v>
      </c>
      <c r="B5959" s="1" t="s">
        <v>95</v>
      </c>
      <c r="C5959" s="218">
        <v>44923</v>
      </c>
      <c r="D5959" s="218">
        <v>44923</v>
      </c>
      <c r="E5959" s="1">
        <v>8</v>
      </c>
      <c r="F5959" s="62">
        <v>433.36</v>
      </c>
    </row>
    <row r="5960" spans="1:6" x14ac:dyDescent="0.35">
      <c r="A5960" s="1">
        <v>40</v>
      </c>
      <c r="B5960" s="1" t="s">
        <v>95</v>
      </c>
      <c r="C5960" s="218">
        <v>44924</v>
      </c>
      <c r="D5960" s="218">
        <v>44923</v>
      </c>
      <c r="E5960" s="1">
        <v>1</v>
      </c>
      <c r="F5960" s="62">
        <v>54.05</v>
      </c>
    </row>
    <row r="5961" spans="1:6" x14ac:dyDescent="0.35">
      <c r="A5961" s="1">
        <v>40</v>
      </c>
      <c r="B5961" s="1" t="s">
        <v>95</v>
      </c>
      <c r="C5961" s="218">
        <v>44924</v>
      </c>
      <c r="D5961" s="218">
        <v>44924</v>
      </c>
      <c r="E5961" s="1">
        <v>8</v>
      </c>
      <c r="F5961" s="62">
        <v>372.58</v>
      </c>
    </row>
    <row r="5962" spans="1:6" x14ac:dyDescent="0.35">
      <c r="A5962" s="1">
        <v>40</v>
      </c>
      <c r="B5962" s="1" t="s">
        <v>95</v>
      </c>
      <c r="C5962" s="218">
        <v>44925</v>
      </c>
      <c r="D5962" s="218">
        <v>44925</v>
      </c>
      <c r="E5962" s="1">
        <v>15</v>
      </c>
      <c r="F5962" s="62">
        <v>630.51</v>
      </c>
    </row>
    <row r="5963" spans="1:6" x14ac:dyDescent="0.35">
      <c r="A5963" s="1">
        <v>40</v>
      </c>
      <c r="B5963" s="1" t="s">
        <v>95</v>
      </c>
      <c r="C5963" s="218">
        <v>44926</v>
      </c>
      <c r="D5963" s="218">
        <v>44926</v>
      </c>
      <c r="E5963" s="1">
        <v>16</v>
      </c>
      <c r="F5963" s="62">
        <v>651.09</v>
      </c>
    </row>
    <row r="5964" spans="1:6" x14ac:dyDescent="0.35">
      <c r="A5964" s="1">
        <v>40</v>
      </c>
      <c r="B5964" s="1" t="s">
        <v>95</v>
      </c>
      <c r="C5964" s="218">
        <v>44927</v>
      </c>
      <c r="D5964" s="218">
        <v>44926</v>
      </c>
      <c r="E5964" s="1">
        <v>2</v>
      </c>
      <c r="F5964" s="62">
        <v>108.06</v>
      </c>
    </row>
    <row r="5965" spans="1:6" x14ac:dyDescent="0.35">
      <c r="A5965" s="1">
        <v>40</v>
      </c>
      <c r="B5965" s="1" t="s">
        <v>95</v>
      </c>
      <c r="C5965" s="218">
        <v>44927</v>
      </c>
      <c r="D5965" s="218">
        <v>44927</v>
      </c>
      <c r="E5965" s="1">
        <v>10</v>
      </c>
      <c r="F5965" s="62">
        <v>451.13</v>
      </c>
    </row>
    <row r="5966" spans="1:6" x14ac:dyDescent="0.35">
      <c r="A5966" s="1">
        <v>40</v>
      </c>
      <c r="B5966" s="1" t="s">
        <v>95</v>
      </c>
      <c r="C5966" s="218">
        <v>44928</v>
      </c>
      <c r="D5966" s="218">
        <v>44928</v>
      </c>
      <c r="E5966" s="1">
        <v>9</v>
      </c>
      <c r="F5966" s="62">
        <v>208.39</v>
      </c>
    </row>
    <row r="5967" spans="1:6" x14ac:dyDescent="0.35">
      <c r="A5967" s="1">
        <v>40</v>
      </c>
      <c r="B5967" s="1" t="s">
        <v>95</v>
      </c>
      <c r="C5967" s="218">
        <v>44929</v>
      </c>
      <c r="D5967" s="218">
        <v>44928</v>
      </c>
      <c r="E5967" s="1">
        <v>1</v>
      </c>
      <c r="F5967" s="62">
        <v>53.86</v>
      </c>
    </row>
    <row r="5968" spans="1:6" x14ac:dyDescent="0.35">
      <c r="A5968" s="1">
        <v>40</v>
      </c>
      <c r="B5968" s="1" t="s">
        <v>95</v>
      </c>
      <c r="C5968" s="218">
        <v>44929</v>
      </c>
      <c r="D5968" s="218">
        <v>44929</v>
      </c>
      <c r="E5968" s="1">
        <v>15</v>
      </c>
      <c r="F5968" s="62">
        <v>627.79</v>
      </c>
    </row>
    <row r="5969" spans="1:6" x14ac:dyDescent="0.35">
      <c r="A5969" s="1">
        <v>40</v>
      </c>
      <c r="B5969" s="1" t="s">
        <v>95</v>
      </c>
      <c r="C5969" s="218">
        <v>44930</v>
      </c>
      <c r="D5969" s="218">
        <v>44929</v>
      </c>
      <c r="E5969" s="1">
        <v>1</v>
      </c>
      <c r="F5969" s="62">
        <v>54.45</v>
      </c>
    </row>
    <row r="5970" spans="1:6" x14ac:dyDescent="0.35">
      <c r="A5970" s="1">
        <v>40</v>
      </c>
      <c r="B5970" s="1" t="s">
        <v>95</v>
      </c>
      <c r="C5970" s="218">
        <v>44930</v>
      </c>
      <c r="D5970" s="218">
        <v>44930</v>
      </c>
      <c r="E5970" s="1">
        <v>11</v>
      </c>
      <c r="F5970" s="62">
        <v>535.91999999999996</v>
      </c>
    </row>
    <row r="5971" spans="1:6" x14ac:dyDescent="0.35">
      <c r="A5971" s="1">
        <v>40</v>
      </c>
      <c r="B5971" s="1" t="s">
        <v>95</v>
      </c>
      <c r="C5971" s="218">
        <v>44931</v>
      </c>
      <c r="D5971" s="218">
        <v>44930</v>
      </c>
      <c r="E5971" s="1">
        <v>2</v>
      </c>
      <c r="F5971" s="62">
        <v>108.7</v>
      </c>
    </row>
    <row r="5972" spans="1:6" x14ac:dyDescent="0.35">
      <c r="A5972" s="1">
        <v>40</v>
      </c>
      <c r="B5972" s="1" t="s">
        <v>95</v>
      </c>
      <c r="C5972" s="218">
        <v>44931</v>
      </c>
      <c r="D5972" s="218">
        <v>44931</v>
      </c>
      <c r="E5972" s="1">
        <v>8</v>
      </c>
      <c r="F5972" s="62">
        <v>402.86</v>
      </c>
    </row>
    <row r="5973" spans="1:6" x14ac:dyDescent="0.35">
      <c r="A5973" s="1">
        <v>40</v>
      </c>
      <c r="B5973" s="1" t="s">
        <v>95</v>
      </c>
      <c r="C5973" s="218">
        <v>44932</v>
      </c>
      <c r="D5973" s="218">
        <v>44931</v>
      </c>
      <c r="E5973" s="1">
        <v>4</v>
      </c>
      <c r="F5973" s="62">
        <v>186.71</v>
      </c>
    </row>
    <row r="5974" spans="1:6" x14ac:dyDescent="0.35">
      <c r="A5974" s="1">
        <v>40</v>
      </c>
      <c r="B5974" s="1" t="s">
        <v>95</v>
      </c>
      <c r="C5974" s="218">
        <v>44932</v>
      </c>
      <c r="D5974" s="218">
        <v>44932</v>
      </c>
      <c r="E5974" s="1">
        <v>15</v>
      </c>
      <c r="F5974" s="62">
        <v>538.69000000000005</v>
      </c>
    </row>
    <row r="5975" spans="1:6" x14ac:dyDescent="0.35">
      <c r="A5975" s="1">
        <v>40</v>
      </c>
      <c r="B5975" s="1" t="s">
        <v>95</v>
      </c>
      <c r="C5975" s="218">
        <v>44933</v>
      </c>
      <c r="D5975" s="218">
        <v>44931</v>
      </c>
      <c r="E5975" s="1">
        <v>1</v>
      </c>
      <c r="F5975" s="62">
        <v>54.2</v>
      </c>
    </row>
    <row r="5976" spans="1:6" x14ac:dyDescent="0.35">
      <c r="A5976" s="1">
        <v>40</v>
      </c>
      <c r="B5976" s="1" t="s">
        <v>95</v>
      </c>
      <c r="C5976" s="218">
        <v>44933</v>
      </c>
      <c r="D5976" s="218">
        <v>44932</v>
      </c>
      <c r="E5976" s="1">
        <v>1</v>
      </c>
      <c r="F5976" s="62">
        <v>54.4</v>
      </c>
    </row>
    <row r="5977" spans="1:6" x14ac:dyDescent="0.35">
      <c r="A5977" s="1">
        <v>40</v>
      </c>
      <c r="B5977" s="1" t="s">
        <v>95</v>
      </c>
      <c r="C5977" s="218">
        <v>44933</v>
      </c>
      <c r="D5977" s="218">
        <v>44933</v>
      </c>
      <c r="E5977" s="1">
        <v>13</v>
      </c>
      <c r="F5977" s="62">
        <v>584.04</v>
      </c>
    </row>
    <row r="5978" spans="1:6" x14ac:dyDescent="0.35">
      <c r="A5978" s="1">
        <v>40</v>
      </c>
      <c r="B5978" s="1" t="s">
        <v>95</v>
      </c>
      <c r="C5978" s="218">
        <v>44934</v>
      </c>
      <c r="D5978" s="218">
        <v>44932</v>
      </c>
      <c r="E5978" s="1">
        <v>1</v>
      </c>
      <c r="F5978" s="62">
        <v>53.95</v>
      </c>
    </row>
    <row r="5979" spans="1:6" x14ac:dyDescent="0.35">
      <c r="A5979" s="1">
        <v>40</v>
      </c>
      <c r="B5979" s="1" t="s">
        <v>95</v>
      </c>
      <c r="C5979" s="218">
        <v>44934</v>
      </c>
      <c r="D5979" s="218">
        <v>44934</v>
      </c>
      <c r="E5979" s="1">
        <v>14</v>
      </c>
      <c r="F5979" s="62">
        <v>574.82000000000005</v>
      </c>
    </row>
    <row r="5980" spans="1:6" x14ac:dyDescent="0.35">
      <c r="A5980" s="1">
        <v>40</v>
      </c>
      <c r="B5980" s="1" t="s">
        <v>95</v>
      </c>
      <c r="C5980" s="218">
        <v>44935</v>
      </c>
      <c r="D5980" s="218">
        <v>44933</v>
      </c>
      <c r="E5980" s="1">
        <v>1</v>
      </c>
      <c r="F5980" s="62">
        <v>54.15</v>
      </c>
    </row>
    <row r="5981" spans="1:6" x14ac:dyDescent="0.35">
      <c r="A5981" s="1">
        <v>40</v>
      </c>
      <c r="B5981" s="1" t="s">
        <v>95</v>
      </c>
      <c r="C5981" s="218">
        <v>44935</v>
      </c>
      <c r="D5981" s="218">
        <v>44934</v>
      </c>
      <c r="E5981" s="1">
        <v>3</v>
      </c>
      <c r="F5981" s="62">
        <v>132.11000000000001</v>
      </c>
    </row>
    <row r="5982" spans="1:6" x14ac:dyDescent="0.35">
      <c r="A5982" s="1">
        <v>40</v>
      </c>
      <c r="B5982" s="1" t="s">
        <v>95</v>
      </c>
      <c r="C5982" s="218">
        <v>44935</v>
      </c>
      <c r="D5982" s="218">
        <v>44935</v>
      </c>
      <c r="E5982" s="1">
        <v>11</v>
      </c>
      <c r="F5982" s="62">
        <v>504.59</v>
      </c>
    </row>
    <row r="5983" spans="1:6" x14ac:dyDescent="0.35">
      <c r="A5983" s="1">
        <v>40</v>
      </c>
      <c r="B5983" s="1" t="s">
        <v>95</v>
      </c>
      <c r="C5983" s="218">
        <v>44936</v>
      </c>
      <c r="D5983" s="218">
        <v>44934</v>
      </c>
      <c r="E5983" s="1">
        <v>1</v>
      </c>
      <c r="F5983" s="62">
        <v>54.35</v>
      </c>
    </row>
    <row r="5984" spans="1:6" x14ac:dyDescent="0.35">
      <c r="A5984" s="1">
        <v>40</v>
      </c>
      <c r="B5984" s="1" t="s">
        <v>95</v>
      </c>
      <c r="C5984" s="218">
        <v>44936</v>
      </c>
      <c r="D5984" s="218">
        <v>44936</v>
      </c>
      <c r="E5984" s="1">
        <v>4</v>
      </c>
      <c r="F5984" s="62">
        <v>216.7</v>
      </c>
    </row>
    <row r="5985" spans="1:6" x14ac:dyDescent="0.35">
      <c r="A5985" s="1">
        <v>40</v>
      </c>
      <c r="B5985" s="1" t="s">
        <v>95</v>
      </c>
      <c r="C5985" s="218">
        <v>44937</v>
      </c>
      <c r="D5985" s="218">
        <v>44935</v>
      </c>
      <c r="E5985" s="1">
        <v>1</v>
      </c>
      <c r="F5985" s="62">
        <v>54.15</v>
      </c>
    </row>
    <row r="5986" spans="1:6" x14ac:dyDescent="0.35">
      <c r="A5986" s="1">
        <v>40</v>
      </c>
      <c r="B5986" s="1" t="s">
        <v>95</v>
      </c>
      <c r="C5986" s="218">
        <v>44937</v>
      </c>
      <c r="D5986" s="218">
        <v>44936</v>
      </c>
      <c r="E5986" s="1">
        <v>11</v>
      </c>
      <c r="F5986" s="62">
        <v>413.06</v>
      </c>
    </row>
    <row r="5987" spans="1:6" x14ac:dyDescent="0.35">
      <c r="A5987" s="1">
        <v>40</v>
      </c>
      <c r="B5987" s="1" t="s">
        <v>95</v>
      </c>
      <c r="C5987" s="218">
        <v>44937</v>
      </c>
      <c r="D5987" s="218">
        <v>44937</v>
      </c>
      <c r="E5987" s="1">
        <v>13</v>
      </c>
      <c r="F5987" s="62">
        <v>552.15</v>
      </c>
    </row>
    <row r="5988" spans="1:6" x14ac:dyDescent="0.35">
      <c r="A5988" s="1">
        <v>40</v>
      </c>
      <c r="B5988" s="1" t="s">
        <v>95</v>
      </c>
      <c r="C5988" s="218">
        <v>44938</v>
      </c>
      <c r="D5988" s="218">
        <v>44935</v>
      </c>
      <c r="E5988" s="1">
        <v>1</v>
      </c>
      <c r="F5988" s="62">
        <v>54.15</v>
      </c>
    </row>
    <row r="5989" spans="1:6" x14ac:dyDescent="0.35">
      <c r="A5989" s="1">
        <v>40</v>
      </c>
      <c r="B5989" s="1" t="s">
        <v>95</v>
      </c>
      <c r="C5989" s="218">
        <v>44938</v>
      </c>
      <c r="D5989" s="218">
        <v>44937</v>
      </c>
      <c r="E5989" s="1">
        <v>1</v>
      </c>
      <c r="F5989" s="62">
        <v>54.2</v>
      </c>
    </row>
    <row r="5990" spans="1:6" x14ac:dyDescent="0.35">
      <c r="A5990" s="1">
        <v>40</v>
      </c>
      <c r="B5990" s="1" t="s">
        <v>95</v>
      </c>
      <c r="C5990" s="218">
        <v>44938</v>
      </c>
      <c r="D5990" s="218">
        <v>44938</v>
      </c>
      <c r="E5990" s="1">
        <v>17</v>
      </c>
      <c r="F5990" s="62">
        <v>675.65</v>
      </c>
    </row>
    <row r="5991" spans="1:6" x14ac:dyDescent="0.35">
      <c r="A5991" s="1">
        <v>40</v>
      </c>
      <c r="B5991" s="1" t="s">
        <v>95</v>
      </c>
      <c r="C5991" s="218">
        <v>44939</v>
      </c>
      <c r="D5991" s="218">
        <v>44937</v>
      </c>
      <c r="E5991" s="1">
        <v>1</v>
      </c>
      <c r="F5991" s="62">
        <v>54.25</v>
      </c>
    </row>
    <row r="5992" spans="1:6" x14ac:dyDescent="0.35">
      <c r="A5992" s="1">
        <v>40</v>
      </c>
      <c r="B5992" s="1" t="s">
        <v>95</v>
      </c>
      <c r="C5992" s="218">
        <v>44939</v>
      </c>
      <c r="D5992" s="218">
        <v>44938</v>
      </c>
      <c r="E5992" s="1">
        <v>1</v>
      </c>
      <c r="F5992" s="62">
        <v>54.45</v>
      </c>
    </row>
    <row r="5993" spans="1:6" x14ac:dyDescent="0.35">
      <c r="A5993" s="1">
        <v>40</v>
      </c>
      <c r="B5993" s="1" t="s">
        <v>95</v>
      </c>
      <c r="C5993" s="218">
        <v>44939</v>
      </c>
      <c r="D5993" s="218">
        <v>44939</v>
      </c>
      <c r="E5993" s="1">
        <v>12</v>
      </c>
      <c r="F5993" s="62">
        <v>528.15</v>
      </c>
    </row>
    <row r="5994" spans="1:6" x14ac:dyDescent="0.35">
      <c r="A5994" s="1">
        <v>40</v>
      </c>
      <c r="B5994" s="1" t="s">
        <v>95</v>
      </c>
      <c r="C5994" s="218">
        <v>44940</v>
      </c>
      <c r="D5994" s="218">
        <v>44939</v>
      </c>
      <c r="E5994" s="1">
        <v>2</v>
      </c>
      <c r="F5994" s="62">
        <v>108.5</v>
      </c>
    </row>
    <row r="5995" spans="1:6" x14ac:dyDescent="0.35">
      <c r="A5995" s="1">
        <v>40</v>
      </c>
      <c r="B5995" s="1" t="s">
        <v>95</v>
      </c>
      <c r="C5995" s="218">
        <v>44940</v>
      </c>
      <c r="D5995" s="218">
        <v>44940</v>
      </c>
      <c r="E5995" s="1">
        <v>17</v>
      </c>
      <c r="F5995" s="62">
        <v>739.36</v>
      </c>
    </row>
    <row r="5996" spans="1:6" x14ac:dyDescent="0.35">
      <c r="A5996" s="1">
        <v>40</v>
      </c>
      <c r="B5996" s="1" t="s">
        <v>95</v>
      </c>
      <c r="C5996" s="218">
        <v>44941</v>
      </c>
      <c r="D5996" s="218">
        <v>44939</v>
      </c>
      <c r="E5996" s="1">
        <v>1</v>
      </c>
      <c r="F5996" s="62">
        <v>54.3</v>
      </c>
    </row>
    <row r="5997" spans="1:6" x14ac:dyDescent="0.35">
      <c r="A5997" s="1">
        <v>40</v>
      </c>
      <c r="B5997" s="1" t="s">
        <v>95</v>
      </c>
      <c r="C5997" s="218">
        <v>44941</v>
      </c>
      <c r="D5997" s="218">
        <v>44941</v>
      </c>
      <c r="E5997" s="1">
        <v>14</v>
      </c>
      <c r="F5997" s="62">
        <v>607.29999999999995</v>
      </c>
    </row>
    <row r="5998" spans="1:6" x14ac:dyDescent="0.35">
      <c r="A5998" s="1">
        <v>40</v>
      </c>
      <c r="B5998" s="1" t="s">
        <v>95</v>
      </c>
      <c r="C5998" s="218">
        <v>44942</v>
      </c>
      <c r="D5998" s="218">
        <v>44941</v>
      </c>
      <c r="E5998" s="1">
        <v>1</v>
      </c>
      <c r="F5998" s="62">
        <v>54.45</v>
      </c>
    </row>
    <row r="5999" spans="1:6" x14ac:dyDescent="0.35">
      <c r="A5999" s="1">
        <v>40</v>
      </c>
      <c r="B5999" s="1" t="s">
        <v>95</v>
      </c>
      <c r="C5999" s="218">
        <v>44942</v>
      </c>
      <c r="D5999" s="218">
        <v>44942</v>
      </c>
      <c r="E5999" s="1">
        <v>8</v>
      </c>
      <c r="F5999" s="62">
        <v>341.35</v>
      </c>
    </row>
    <row r="6000" spans="1:6" x14ac:dyDescent="0.35">
      <c r="A6000" s="1">
        <v>40</v>
      </c>
      <c r="B6000" s="1" t="s">
        <v>95</v>
      </c>
      <c r="C6000" s="218">
        <v>44943</v>
      </c>
      <c r="D6000" s="218">
        <v>44942</v>
      </c>
      <c r="E6000" s="1">
        <v>3</v>
      </c>
      <c r="F6000" s="62">
        <v>162.30000000000001</v>
      </c>
    </row>
    <row r="6001" spans="1:6" x14ac:dyDescent="0.35">
      <c r="A6001" s="1">
        <v>40</v>
      </c>
      <c r="B6001" s="1" t="s">
        <v>95</v>
      </c>
      <c r="C6001" s="218">
        <v>44943</v>
      </c>
      <c r="D6001" s="218">
        <v>44943</v>
      </c>
      <c r="E6001" s="1">
        <v>6</v>
      </c>
      <c r="F6001" s="62">
        <v>203.1</v>
      </c>
    </row>
    <row r="6002" spans="1:6" x14ac:dyDescent="0.35">
      <c r="A6002" s="1">
        <v>40</v>
      </c>
      <c r="B6002" s="1" t="s">
        <v>95</v>
      </c>
      <c r="C6002" s="218">
        <v>44944</v>
      </c>
      <c r="D6002" s="218">
        <v>44942</v>
      </c>
      <c r="E6002" s="1">
        <v>1</v>
      </c>
      <c r="F6002" s="62">
        <v>54.35</v>
      </c>
    </row>
    <row r="6003" spans="1:6" x14ac:dyDescent="0.35">
      <c r="A6003" s="1">
        <v>40</v>
      </c>
      <c r="B6003" s="1" t="s">
        <v>95</v>
      </c>
      <c r="C6003" s="218">
        <v>44944</v>
      </c>
      <c r="D6003" s="218">
        <v>44943</v>
      </c>
      <c r="E6003" s="1">
        <v>6</v>
      </c>
      <c r="F6003" s="62">
        <v>295.06</v>
      </c>
    </row>
    <row r="6004" spans="1:6" x14ac:dyDescent="0.35">
      <c r="A6004" s="1">
        <v>40</v>
      </c>
      <c r="B6004" s="1" t="s">
        <v>95</v>
      </c>
      <c r="C6004" s="218">
        <v>44944</v>
      </c>
      <c r="D6004" s="218">
        <v>44944</v>
      </c>
      <c r="E6004" s="1">
        <v>6</v>
      </c>
      <c r="F6004" s="62">
        <v>264.07</v>
      </c>
    </row>
    <row r="6005" spans="1:6" x14ac:dyDescent="0.35">
      <c r="A6005" s="1">
        <v>40</v>
      </c>
      <c r="B6005" s="1" t="s">
        <v>95</v>
      </c>
      <c r="C6005" s="218">
        <v>44945</v>
      </c>
      <c r="D6005" s="218">
        <v>44942</v>
      </c>
      <c r="E6005" s="1">
        <v>1</v>
      </c>
      <c r="F6005" s="62">
        <v>54.15</v>
      </c>
    </row>
    <row r="6006" spans="1:6" x14ac:dyDescent="0.35">
      <c r="A6006" s="1">
        <v>40</v>
      </c>
      <c r="B6006" s="1" t="s">
        <v>95</v>
      </c>
      <c r="C6006" s="218">
        <v>44945</v>
      </c>
      <c r="D6006" s="218">
        <v>44943</v>
      </c>
      <c r="E6006" s="1">
        <v>2</v>
      </c>
      <c r="F6006" s="62">
        <v>108.75</v>
      </c>
    </row>
    <row r="6007" spans="1:6" x14ac:dyDescent="0.35">
      <c r="A6007" s="1">
        <v>40</v>
      </c>
      <c r="B6007" s="1" t="s">
        <v>95</v>
      </c>
      <c r="C6007" s="218">
        <v>44945</v>
      </c>
      <c r="D6007" s="218">
        <v>44944</v>
      </c>
      <c r="E6007" s="1">
        <v>4</v>
      </c>
      <c r="F6007" s="62">
        <v>185.63</v>
      </c>
    </row>
    <row r="6008" spans="1:6" x14ac:dyDescent="0.35">
      <c r="A6008" s="1">
        <v>40</v>
      </c>
      <c r="B6008" s="1" t="s">
        <v>95</v>
      </c>
      <c r="C6008" s="218">
        <v>44945</v>
      </c>
      <c r="D6008" s="218">
        <v>44945</v>
      </c>
      <c r="E6008" s="1">
        <v>6</v>
      </c>
      <c r="F6008" s="62">
        <v>295.20999999999998</v>
      </c>
    </row>
    <row r="6009" spans="1:6" x14ac:dyDescent="0.35">
      <c r="A6009" s="1">
        <v>40</v>
      </c>
      <c r="B6009" s="1" t="s">
        <v>95</v>
      </c>
      <c r="C6009" s="218">
        <v>44946</v>
      </c>
      <c r="D6009" s="218">
        <v>44943</v>
      </c>
      <c r="E6009" s="1">
        <v>1</v>
      </c>
      <c r="F6009" s="62">
        <v>54.2</v>
      </c>
    </row>
    <row r="6010" spans="1:6" x14ac:dyDescent="0.35">
      <c r="A6010" s="1">
        <v>40</v>
      </c>
      <c r="B6010" s="1" t="s">
        <v>95</v>
      </c>
      <c r="C6010" s="218">
        <v>44946</v>
      </c>
      <c r="D6010" s="218">
        <v>44944</v>
      </c>
      <c r="E6010" s="1">
        <v>4</v>
      </c>
      <c r="F6010" s="62">
        <v>186.56</v>
      </c>
    </row>
    <row r="6011" spans="1:6" x14ac:dyDescent="0.35">
      <c r="A6011" s="1">
        <v>40</v>
      </c>
      <c r="B6011" s="1" t="s">
        <v>95</v>
      </c>
      <c r="C6011" s="218">
        <v>44946</v>
      </c>
      <c r="D6011" s="218">
        <v>44945</v>
      </c>
      <c r="E6011" s="1">
        <v>7</v>
      </c>
      <c r="F6011" s="62">
        <v>318.47000000000003</v>
      </c>
    </row>
    <row r="6012" spans="1:6" x14ac:dyDescent="0.35">
      <c r="A6012" s="1">
        <v>40</v>
      </c>
      <c r="B6012" s="1" t="s">
        <v>95</v>
      </c>
      <c r="C6012" s="218">
        <v>44946</v>
      </c>
      <c r="D6012" s="218">
        <v>44946</v>
      </c>
      <c r="E6012" s="1">
        <v>1</v>
      </c>
      <c r="F6012" s="62">
        <v>54.3</v>
      </c>
    </row>
    <row r="6013" spans="1:6" x14ac:dyDescent="0.35">
      <c r="A6013" s="1">
        <v>40</v>
      </c>
      <c r="B6013" s="1" t="s">
        <v>95</v>
      </c>
      <c r="C6013" s="218">
        <v>44947</v>
      </c>
      <c r="D6013" s="218">
        <v>44945</v>
      </c>
      <c r="E6013" s="1">
        <v>2</v>
      </c>
      <c r="F6013" s="62">
        <v>108.75</v>
      </c>
    </row>
    <row r="6014" spans="1:6" x14ac:dyDescent="0.35">
      <c r="A6014" s="1">
        <v>40</v>
      </c>
      <c r="B6014" s="1" t="s">
        <v>95</v>
      </c>
      <c r="C6014" s="218">
        <v>44948</v>
      </c>
      <c r="D6014" s="218">
        <v>44945</v>
      </c>
      <c r="E6014" s="1">
        <v>3</v>
      </c>
      <c r="F6014" s="62">
        <v>132.21</v>
      </c>
    </row>
    <row r="6015" spans="1:6" x14ac:dyDescent="0.35">
      <c r="A6015" s="1">
        <v>40</v>
      </c>
      <c r="B6015" s="1" t="s">
        <v>95</v>
      </c>
      <c r="C6015" s="218">
        <v>44948</v>
      </c>
      <c r="D6015" s="218">
        <v>44946</v>
      </c>
      <c r="E6015" s="1">
        <v>4</v>
      </c>
      <c r="F6015" s="62">
        <v>217.3</v>
      </c>
    </row>
    <row r="6016" spans="1:6" x14ac:dyDescent="0.35">
      <c r="A6016" s="1">
        <v>40</v>
      </c>
      <c r="B6016" s="1" t="s">
        <v>95</v>
      </c>
      <c r="C6016" s="218">
        <v>44948</v>
      </c>
      <c r="D6016" s="218">
        <v>44947</v>
      </c>
      <c r="E6016" s="1">
        <v>11</v>
      </c>
      <c r="F6016" s="62">
        <v>565.91</v>
      </c>
    </row>
    <row r="6017" spans="1:6" x14ac:dyDescent="0.35">
      <c r="A6017" s="1">
        <v>40</v>
      </c>
      <c r="B6017" s="1" t="s">
        <v>95</v>
      </c>
      <c r="C6017" s="218">
        <v>44949</v>
      </c>
      <c r="D6017" s="218">
        <v>44946</v>
      </c>
      <c r="E6017" s="1">
        <v>1</v>
      </c>
      <c r="F6017" s="62">
        <v>54.3</v>
      </c>
    </row>
    <row r="6018" spans="1:6" x14ac:dyDescent="0.35">
      <c r="A6018" s="1">
        <v>40</v>
      </c>
      <c r="B6018" s="1" t="s">
        <v>95</v>
      </c>
      <c r="C6018" s="218">
        <v>44949</v>
      </c>
      <c r="D6018" s="218">
        <v>44947</v>
      </c>
      <c r="E6018" s="1">
        <v>4</v>
      </c>
      <c r="F6018" s="62">
        <v>186.66</v>
      </c>
    </row>
    <row r="6019" spans="1:6" x14ac:dyDescent="0.35">
      <c r="A6019" s="1">
        <v>40</v>
      </c>
      <c r="B6019" s="1" t="s">
        <v>95</v>
      </c>
      <c r="C6019" s="218">
        <v>44949</v>
      </c>
      <c r="D6019" s="218">
        <v>44948</v>
      </c>
      <c r="E6019" s="1">
        <v>8</v>
      </c>
      <c r="F6019" s="62">
        <v>251.21</v>
      </c>
    </row>
    <row r="6020" spans="1:6" x14ac:dyDescent="0.35">
      <c r="A6020" s="1">
        <v>40</v>
      </c>
      <c r="B6020" s="1" t="s">
        <v>95</v>
      </c>
      <c r="C6020" s="218">
        <v>44949</v>
      </c>
      <c r="D6020" s="218">
        <v>44949</v>
      </c>
      <c r="E6020" s="1">
        <v>3</v>
      </c>
      <c r="F6020" s="62">
        <v>163.1</v>
      </c>
    </row>
    <row r="6021" spans="1:6" x14ac:dyDescent="0.35">
      <c r="A6021" s="1">
        <v>40</v>
      </c>
      <c r="B6021" s="1" t="s">
        <v>95</v>
      </c>
      <c r="C6021" s="218">
        <v>44950</v>
      </c>
      <c r="D6021" s="218">
        <v>44948</v>
      </c>
      <c r="E6021" s="1">
        <v>6</v>
      </c>
      <c r="F6021" s="62">
        <v>325.45</v>
      </c>
    </row>
    <row r="6022" spans="1:6" x14ac:dyDescent="0.35">
      <c r="A6022" s="1">
        <v>40</v>
      </c>
      <c r="B6022" s="1" t="s">
        <v>95</v>
      </c>
      <c r="C6022" s="218">
        <v>44950</v>
      </c>
      <c r="D6022" s="218">
        <v>44949</v>
      </c>
      <c r="E6022" s="1">
        <v>7</v>
      </c>
      <c r="F6022" s="62">
        <v>318.92</v>
      </c>
    </row>
    <row r="6023" spans="1:6" x14ac:dyDescent="0.35">
      <c r="A6023" s="1">
        <v>40</v>
      </c>
      <c r="B6023" s="1" t="s">
        <v>95</v>
      </c>
      <c r="C6023" s="218">
        <v>44950</v>
      </c>
      <c r="D6023" s="218">
        <v>44950</v>
      </c>
      <c r="E6023" s="1">
        <v>5</v>
      </c>
      <c r="F6023" s="62">
        <v>210.02</v>
      </c>
    </row>
    <row r="6024" spans="1:6" x14ac:dyDescent="0.35">
      <c r="A6024" s="1">
        <v>40</v>
      </c>
      <c r="B6024" s="1" t="s">
        <v>95</v>
      </c>
      <c r="C6024" s="218">
        <v>44951</v>
      </c>
      <c r="D6024" s="218">
        <v>44949</v>
      </c>
      <c r="E6024" s="1">
        <v>2</v>
      </c>
      <c r="F6024" s="62">
        <v>78.16</v>
      </c>
    </row>
    <row r="6025" spans="1:6" x14ac:dyDescent="0.35">
      <c r="A6025" s="1">
        <v>40</v>
      </c>
      <c r="B6025" s="1" t="s">
        <v>95</v>
      </c>
      <c r="C6025" s="218">
        <v>44951</v>
      </c>
      <c r="D6025" s="218">
        <v>44950</v>
      </c>
      <c r="E6025" s="1">
        <v>7</v>
      </c>
      <c r="F6025" s="62">
        <v>349.46</v>
      </c>
    </row>
    <row r="6026" spans="1:6" x14ac:dyDescent="0.35">
      <c r="A6026" s="1">
        <v>40</v>
      </c>
      <c r="B6026" s="1" t="s">
        <v>95</v>
      </c>
      <c r="C6026" s="218">
        <v>44951</v>
      </c>
      <c r="D6026" s="218">
        <v>44951</v>
      </c>
      <c r="E6026" s="1">
        <v>6</v>
      </c>
      <c r="F6026" s="62">
        <v>264.52</v>
      </c>
    </row>
    <row r="6027" spans="1:6" x14ac:dyDescent="0.35">
      <c r="A6027" s="1">
        <v>40</v>
      </c>
      <c r="B6027" s="1" t="s">
        <v>95</v>
      </c>
      <c r="C6027" s="218">
        <v>44952</v>
      </c>
      <c r="D6027" s="218">
        <v>44950</v>
      </c>
      <c r="E6027" s="1">
        <v>4</v>
      </c>
      <c r="F6027" s="62">
        <v>186.36</v>
      </c>
    </row>
    <row r="6028" spans="1:6" x14ac:dyDescent="0.35">
      <c r="A6028" s="1">
        <v>40</v>
      </c>
      <c r="B6028" s="1" t="s">
        <v>95</v>
      </c>
      <c r="C6028" s="218">
        <v>44952</v>
      </c>
      <c r="D6028" s="218">
        <v>44951</v>
      </c>
      <c r="E6028" s="1">
        <v>12</v>
      </c>
      <c r="F6028" s="62">
        <v>497.86</v>
      </c>
    </row>
    <row r="6029" spans="1:6" x14ac:dyDescent="0.35">
      <c r="A6029" s="1">
        <v>40</v>
      </c>
      <c r="B6029" s="1" t="s">
        <v>95</v>
      </c>
      <c r="C6029" s="218">
        <v>44952</v>
      </c>
      <c r="D6029" s="218">
        <v>44952</v>
      </c>
      <c r="E6029" s="1">
        <v>4</v>
      </c>
      <c r="F6029" s="62">
        <v>155.97</v>
      </c>
    </row>
    <row r="6030" spans="1:6" x14ac:dyDescent="0.35">
      <c r="A6030" s="1">
        <v>41</v>
      </c>
      <c r="B6030" s="1" t="s">
        <v>96</v>
      </c>
      <c r="C6030" s="218">
        <v>44909</v>
      </c>
      <c r="D6030" s="218">
        <v>44907</v>
      </c>
      <c r="E6030" s="1">
        <v>3</v>
      </c>
      <c r="F6030" s="62">
        <v>101.47</v>
      </c>
    </row>
    <row r="6031" spans="1:6" x14ac:dyDescent="0.35">
      <c r="A6031" s="1">
        <v>41</v>
      </c>
      <c r="B6031" s="1" t="s">
        <v>96</v>
      </c>
      <c r="C6031" s="218">
        <v>44909</v>
      </c>
      <c r="D6031" s="218">
        <v>44908</v>
      </c>
      <c r="E6031" s="1">
        <v>1</v>
      </c>
      <c r="F6031" s="62">
        <v>54</v>
      </c>
    </row>
    <row r="6032" spans="1:6" x14ac:dyDescent="0.35">
      <c r="A6032" s="1">
        <v>41</v>
      </c>
      <c r="B6032" s="1" t="s">
        <v>96</v>
      </c>
      <c r="C6032" s="218">
        <v>44910</v>
      </c>
      <c r="D6032" s="218">
        <v>44910</v>
      </c>
      <c r="E6032" s="1">
        <v>4</v>
      </c>
      <c r="F6032" s="62">
        <v>216.46</v>
      </c>
    </row>
    <row r="6033" spans="1:6" x14ac:dyDescent="0.35">
      <c r="A6033" s="1">
        <v>41</v>
      </c>
      <c r="B6033" s="1" t="s">
        <v>96</v>
      </c>
      <c r="C6033" s="218">
        <v>44911</v>
      </c>
      <c r="D6033" s="218">
        <v>44908</v>
      </c>
      <c r="E6033" s="1">
        <v>1</v>
      </c>
      <c r="F6033" s="62">
        <v>23.61</v>
      </c>
    </row>
    <row r="6034" spans="1:6" x14ac:dyDescent="0.35">
      <c r="A6034" s="1">
        <v>41</v>
      </c>
      <c r="B6034" s="1" t="s">
        <v>96</v>
      </c>
      <c r="C6034" s="218">
        <v>44911</v>
      </c>
      <c r="D6034" s="218">
        <v>44909</v>
      </c>
      <c r="E6034" s="1">
        <v>2</v>
      </c>
      <c r="F6034" s="62">
        <v>78.16</v>
      </c>
    </row>
    <row r="6035" spans="1:6" x14ac:dyDescent="0.35">
      <c r="A6035" s="1">
        <v>41</v>
      </c>
      <c r="B6035" s="1" t="s">
        <v>96</v>
      </c>
      <c r="C6035" s="218">
        <v>44911</v>
      </c>
      <c r="D6035" s="218">
        <v>44910</v>
      </c>
      <c r="E6035" s="1">
        <v>3</v>
      </c>
      <c r="F6035" s="62">
        <v>99.39</v>
      </c>
    </row>
    <row r="6036" spans="1:6" x14ac:dyDescent="0.35">
      <c r="A6036" s="1">
        <v>41</v>
      </c>
      <c r="B6036" s="1" t="s">
        <v>96</v>
      </c>
      <c r="C6036" s="218">
        <v>44912</v>
      </c>
      <c r="D6036" s="218">
        <v>44912</v>
      </c>
      <c r="E6036" s="1">
        <v>3</v>
      </c>
      <c r="F6036" s="62">
        <v>149.94</v>
      </c>
    </row>
    <row r="6037" spans="1:6" x14ac:dyDescent="0.35">
      <c r="A6037" s="1">
        <v>41</v>
      </c>
      <c r="B6037" s="1" t="s">
        <v>96</v>
      </c>
      <c r="C6037" s="218">
        <v>44913</v>
      </c>
      <c r="D6037" s="218">
        <v>44909</v>
      </c>
      <c r="E6037" s="1">
        <v>2</v>
      </c>
      <c r="F6037" s="62">
        <v>42.67</v>
      </c>
    </row>
    <row r="6038" spans="1:6" x14ac:dyDescent="0.35">
      <c r="A6038" s="1">
        <v>41</v>
      </c>
      <c r="B6038" s="1" t="s">
        <v>96</v>
      </c>
      <c r="C6038" s="218">
        <v>44913</v>
      </c>
      <c r="D6038" s="218">
        <v>44910</v>
      </c>
      <c r="E6038" s="1">
        <v>7</v>
      </c>
      <c r="F6038" s="62">
        <v>155.47999999999999</v>
      </c>
    </row>
    <row r="6039" spans="1:6" x14ac:dyDescent="0.35">
      <c r="A6039" s="1">
        <v>41</v>
      </c>
      <c r="B6039" s="1" t="s">
        <v>96</v>
      </c>
      <c r="C6039" s="218">
        <v>44914</v>
      </c>
      <c r="D6039" s="218">
        <v>44912</v>
      </c>
      <c r="E6039" s="1">
        <v>1</v>
      </c>
      <c r="F6039" s="62">
        <v>51.08</v>
      </c>
    </row>
    <row r="6040" spans="1:6" x14ac:dyDescent="0.35">
      <c r="A6040" s="1">
        <v>41</v>
      </c>
      <c r="B6040" s="1" t="s">
        <v>96</v>
      </c>
      <c r="C6040" s="218">
        <v>44914</v>
      </c>
      <c r="D6040" s="218">
        <v>44914</v>
      </c>
      <c r="E6040" s="1">
        <v>2</v>
      </c>
      <c r="F6040" s="62">
        <v>77.52</v>
      </c>
    </row>
    <row r="6041" spans="1:6" x14ac:dyDescent="0.35">
      <c r="A6041" s="1">
        <v>41</v>
      </c>
      <c r="B6041" s="1" t="s">
        <v>96</v>
      </c>
      <c r="C6041" s="218">
        <v>44915</v>
      </c>
      <c r="D6041" s="218">
        <v>44915</v>
      </c>
      <c r="E6041" s="1">
        <v>8</v>
      </c>
      <c r="F6041" s="62">
        <v>340.65</v>
      </c>
    </row>
    <row r="6042" spans="1:6" x14ac:dyDescent="0.35">
      <c r="A6042" s="1">
        <v>41</v>
      </c>
      <c r="B6042" s="1" t="s">
        <v>96</v>
      </c>
      <c r="C6042" s="218">
        <v>44916</v>
      </c>
      <c r="D6042" s="218">
        <v>44914</v>
      </c>
      <c r="E6042" s="1">
        <v>3</v>
      </c>
      <c r="F6042" s="62">
        <v>128.31</v>
      </c>
    </row>
    <row r="6043" spans="1:6" x14ac:dyDescent="0.35">
      <c r="A6043" s="1">
        <v>41</v>
      </c>
      <c r="B6043" s="1" t="s">
        <v>96</v>
      </c>
      <c r="C6043" s="218">
        <v>44916</v>
      </c>
      <c r="D6043" s="218">
        <v>44915</v>
      </c>
      <c r="E6043" s="1">
        <v>4</v>
      </c>
      <c r="F6043" s="62">
        <v>150.72999999999999</v>
      </c>
    </row>
    <row r="6044" spans="1:6" x14ac:dyDescent="0.35">
      <c r="A6044" s="1">
        <v>41</v>
      </c>
      <c r="B6044" s="1" t="s">
        <v>96</v>
      </c>
      <c r="C6044" s="218">
        <v>44916</v>
      </c>
      <c r="D6044" s="218">
        <v>44916</v>
      </c>
      <c r="E6044" s="1">
        <v>3</v>
      </c>
      <c r="F6044" s="62">
        <v>123.55</v>
      </c>
    </row>
    <row r="6045" spans="1:6" x14ac:dyDescent="0.35">
      <c r="A6045" s="1">
        <v>41</v>
      </c>
      <c r="B6045" s="1" t="s">
        <v>96</v>
      </c>
      <c r="C6045" s="218">
        <v>44917</v>
      </c>
      <c r="D6045" s="218">
        <v>44914</v>
      </c>
      <c r="E6045" s="1">
        <v>2</v>
      </c>
      <c r="F6045" s="62">
        <v>107.81</v>
      </c>
    </row>
    <row r="6046" spans="1:6" x14ac:dyDescent="0.35">
      <c r="A6046" s="1">
        <v>41</v>
      </c>
      <c r="B6046" s="1" t="s">
        <v>96</v>
      </c>
      <c r="C6046" s="218">
        <v>44917</v>
      </c>
      <c r="D6046" s="218">
        <v>44915</v>
      </c>
      <c r="E6046" s="1">
        <v>1</v>
      </c>
      <c r="F6046" s="62">
        <v>23.76</v>
      </c>
    </row>
    <row r="6047" spans="1:6" x14ac:dyDescent="0.35">
      <c r="A6047" s="1">
        <v>41</v>
      </c>
      <c r="B6047" s="1" t="s">
        <v>96</v>
      </c>
      <c r="C6047" s="218">
        <v>44917</v>
      </c>
      <c r="D6047" s="218">
        <v>44916</v>
      </c>
      <c r="E6047" s="1">
        <v>2</v>
      </c>
      <c r="F6047" s="62">
        <v>42.87</v>
      </c>
    </row>
    <row r="6048" spans="1:6" x14ac:dyDescent="0.35">
      <c r="A6048" s="1">
        <v>41</v>
      </c>
      <c r="B6048" s="1" t="s">
        <v>96</v>
      </c>
      <c r="C6048" s="218">
        <v>44917</v>
      </c>
      <c r="D6048" s="218">
        <v>44917</v>
      </c>
      <c r="E6048" s="1">
        <v>3</v>
      </c>
      <c r="F6048" s="62">
        <v>98.15</v>
      </c>
    </row>
    <row r="6049" spans="1:6" x14ac:dyDescent="0.35">
      <c r="A6049" s="1">
        <v>41</v>
      </c>
      <c r="B6049" s="1" t="s">
        <v>96</v>
      </c>
      <c r="C6049" s="218">
        <v>44918</v>
      </c>
      <c r="D6049" s="218">
        <v>44915</v>
      </c>
      <c r="E6049" s="1">
        <v>2</v>
      </c>
      <c r="F6049" s="62">
        <v>40.89</v>
      </c>
    </row>
    <row r="6050" spans="1:6" x14ac:dyDescent="0.35">
      <c r="A6050" s="1">
        <v>41</v>
      </c>
      <c r="B6050" s="1" t="s">
        <v>96</v>
      </c>
      <c r="C6050" s="218">
        <v>44918</v>
      </c>
      <c r="D6050" s="218">
        <v>44916</v>
      </c>
      <c r="E6050" s="1">
        <v>4</v>
      </c>
      <c r="F6050" s="62">
        <v>93.7</v>
      </c>
    </row>
    <row r="6051" spans="1:6" x14ac:dyDescent="0.35">
      <c r="A6051" s="1">
        <v>41</v>
      </c>
      <c r="B6051" s="1" t="s">
        <v>96</v>
      </c>
      <c r="C6051" s="218">
        <v>44918</v>
      </c>
      <c r="D6051" s="218">
        <v>44917</v>
      </c>
      <c r="E6051" s="1">
        <v>1</v>
      </c>
      <c r="F6051" s="62">
        <v>23.61</v>
      </c>
    </row>
    <row r="6052" spans="1:6" x14ac:dyDescent="0.35">
      <c r="A6052" s="1">
        <v>41</v>
      </c>
      <c r="B6052" s="1" t="s">
        <v>96</v>
      </c>
      <c r="C6052" s="218">
        <v>44918</v>
      </c>
      <c r="D6052" s="218">
        <v>44918</v>
      </c>
      <c r="E6052" s="1">
        <v>6</v>
      </c>
      <c r="F6052" s="62">
        <v>231.21</v>
      </c>
    </row>
    <row r="6053" spans="1:6" x14ac:dyDescent="0.35">
      <c r="A6053" s="1">
        <v>41</v>
      </c>
      <c r="B6053" s="1" t="s">
        <v>96</v>
      </c>
      <c r="C6053" s="218">
        <v>44919</v>
      </c>
      <c r="D6053" s="218">
        <v>44916</v>
      </c>
      <c r="E6053" s="1">
        <v>3</v>
      </c>
      <c r="F6053" s="62">
        <v>69.64</v>
      </c>
    </row>
    <row r="6054" spans="1:6" x14ac:dyDescent="0.35">
      <c r="A6054" s="1">
        <v>41</v>
      </c>
      <c r="B6054" s="1" t="s">
        <v>96</v>
      </c>
      <c r="C6054" s="218">
        <v>44919</v>
      </c>
      <c r="D6054" s="218">
        <v>44918</v>
      </c>
      <c r="E6054" s="1">
        <v>3</v>
      </c>
      <c r="F6054" s="62">
        <v>100.43</v>
      </c>
    </row>
    <row r="6055" spans="1:6" x14ac:dyDescent="0.35">
      <c r="A6055" s="1">
        <v>41</v>
      </c>
      <c r="B6055" s="1" t="s">
        <v>96</v>
      </c>
      <c r="C6055" s="218">
        <v>44919</v>
      </c>
      <c r="D6055" s="218">
        <v>44919</v>
      </c>
      <c r="E6055" s="1">
        <v>6</v>
      </c>
      <c r="F6055" s="62">
        <v>220.37</v>
      </c>
    </row>
    <row r="6056" spans="1:6" x14ac:dyDescent="0.35">
      <c r="A6056" s="1">
        <v>41</v>
      </c>
      <c r="B6056" s="1" t="s">
        <v>96</v>
      </c>
      <c r="C6056" s="218">
        <v>44920</v>
      </c>
      <c r="D6056" s="218">
        <v>44917</v>
      </c>
      <c r="E6056" s="1">
        <v>2</v>
      </c>
      <c r="F6056" s="62">
        <v>46.18</v>
      </c>
    </row>
    <row r="6057" spans="1:6" x14ac:dyDescent="0.35">
      <c r="A6057" s="1">
        <v>41</v>
      </c>
      <c r="B6057" s="1" t="s">
        <v>96</v>
      </c>
      <c r="C6057" s="218">
        <v>44920</v>
      </c>
      <c r="D6057" s="218">
        <v>44919</v>
      </c>
      <c r="E6057" s="1">
        <v>4</v>
      </c>
      <c r="F6057" s="62">
        <v>125.43</v>
      </c>
    </row>
    <row r="6058" spans="1:6" x14ac:dyDescent="0.35">
      <c r="A6058" s="1">
        <v>41</v>
      </c>
      <c r="B6058" s="1" t="s">
        <v>96</v>
      </c>
      <c r="C6058" s="218">
        <v>44920</v>
      </c>
      <c r="D6058" s="218">
        <v>44920</v>
      </c>
      <c r="E6058" s="1">
        <v>3</v>
      </c>
      <c r="F6058" s="62">
        <v>162.36000000000001</v>
      </c>
    </row>
    <row r="6059" spans="1:6" x14ac:dyDescent="0.35">
      <c r="A6059" s="1">
        <v>41</v>
      </c>
      <c r="B6059" s="1" t="s">
        <v>96</v>
      </c>
      <c r="C6059" s="218">
        <v>44921</v>
      </c>
      <c r="D6059" s="218">
        <v>44919</v>
      </c>
      <c r="E6059" s="1">
        <v>1</v>
      </c>
      <c r="F6059" s="62">
        <v>23.71</v>
      </c>
    </row>
    <row r="6060" spans="1:6" x14ac:dyDescent="0.35">
      <c r="A6060" s="1">
        <v>41</v>
      </c>
      <c r="B6060" s="1" t="s">
        <v>96</v>
      </c>
      <c r="C6060" s="218">
        <v>44921</v>
      </c>
      <c r="D6060" s="218">
        <v>44920</v>
      </c>
      <c r="E6060" s="1">
        <v>3</v>
      </c>
      <c r="F6060" s="62">
        <v>157.07</v>
      </c>
    </row>
    <row r="6061" spans="1:6" x14ac:dyDescent="0.35">
      <c r="A6061" s="1">
        <v>41</v>
      </c>
      <c r="B6061" s="1" t="s">
        <v>96</v>
      </c>
      <c r="C6061" s="218">
        <v>44921</v>
      </c>
      <c r="D6061" s="218">
        <v>44921</v>
      </c>
      <c r="E6061" s="1">
        <v>4</v>
      </c>
      <c r="F6061" s="62">
        <v>211.36</v>
      </c>
    </row>
    <row r="6062" spans="1:6" x14ac:dyDescent="0.35">
      <c r="A6062" s="1">
        <v>41</v>
      </c>
      <c r="B6062" s="1" t="s">
        <v>96</v>
      </c>
      <c r="C6062" s="218">
        <v>44922</v>
      </c>
      <c r="D6062" s="218">
        <v>44920</v>
      </c>
      <c r="E6062" s="1">
        <v>2</v>
      </c>
      <c r="F6062" s="62">
        <v>72.569999999999993</v>
      </c>
    </row>
    <row r="6063" spans="1:6" x14ac:dyDescent="0.35">
      <c r="A6063" s="1">
        <v>41</v>
      </c>
      <c r="B6063" s="1" t="s">
        <v>96</v>
      </c>
      <c r="C6063" s="218">
        <v>44922</v>
      </c>
      <c r="D6063" s="218">
        <v>44921</v>
      </c>
      <c r="E6063" s="1">
        <v>3</v>
      </c>
      <c r="F6063" s="62">
        <v>96.92</v>
      </c>
    </row>
    <row r="6064" spans="1:6" x14ac:dyDescent="0.35">
      <c r="A6064" s="1">
        <v>41</v>
      </c>
      <c r="B6064" s="1" t="s">
        <v>96</v>
      </c>
      <c r="C6064" s="218">
        <v>44922</v>
      </c>
      <c r="D6064" s="218">
        <v>44922</v>
      </c>
      <c r="E6064" s="1">
        <v>6</v>
      </c>
      <c r="F6064" s="62">
        <v>263.10000000000002</v>
      </c>
    </row>
    <row r="6065" spans="1:6" x14ac:dyDescent="0.35">
      <c r="A6065" s="1">
        <v>41</v>
      </c>
      <c r="B6065" s="1" t="s">
        <v>96</v>
      </c>
      <c r="C6065" s="218">
        <v>44923</v>
      </c>
      <c r="D6065" s="218">
        <v>44921</v>
      </c>
      <c r="E6065" s="1">
        <v>2</v>
      </c>
      <c r="F6065" s="62">
        <v>77.319999999999993</v>
      </c>
    </row>
    <row r="6066" spans="1:6" x14ac:dyDescent="0.35">
      <c r="A6066" s="1">
        <v>41</v>
      </c>
      <c r="B6066" s="1" t="s">
        <v>96</v>
      </c>
      <c r="C6066" s="218">
        <v>44923</v>
      </c>
      <c r="D6066" s="218">
        <v>44922</v>
      </c>
      <c r="E6066" s="1">
        <v>5</v>
      </c>
      <c r="F6066" s="62">
        <v>208.49</v>
      </c>
    </row>
    <row r="6067" spans="1:6" x14ac:dyDescent="0.35">
      <c r="A6067" s="1">
        <v>41</v>
      </c>
      <c r="B6067" s="1" t="s">
        <v>96</v>
      </c>
      <c r="C6067" s="218">
        <v>44923</v>
      </c>
      <c r="D6067" s="218">
        <v>44923</v>
      </c>
      <c r="E6067" s="1">
        <v>9</v>
      </c>
      <c r="F6067" s="62">
        <v>335.6</v>
      </c>
    </row>
    <row r="6068" spans="1:6" x14ac:dyDescent="0.35">
      <c r="A6068" s="1">
        <v>41</v>
      </c>
      <c r="B6068" s="1" t="s">
        <v>96</v>
      </c>
      <c r="C6068" s="218">
        <v>44924</v>
      </c>
      <c r="D6068" s="218">
        <v>44921</v>
      </c>
      <c r="E6068" s="1">
        <v>1</v>
      </c>
      <c r="F6068" s="62">
        <v>23.61</v>
      </c>
    </row>
    <row r="6069" spans="1:6" x14ac:dyDescent="0.35">
      <c r="A6069" s="1">
        <v>41</v>
      </c>
      <c r="B6069" s="1" t="s">
        <v>96</v>
      </c>
      <c r="C6069" s="218">
        <v>44924</v>
      </c>
      <c r="D6069" s="218">
        <v>44923</v>
      </c>
      <c r="E6069" s="1">
        <v>3</v>
      </c>
      <c r="F6069" s="62">
        <v>162.55000000000001</v>
      </c>
    </row>
    <row r="6070" spans="1:6" x14ac:dyDescent="0.35">
      <c r="A6070" s="1">
        <v>41</v>
      </c>
      <c r="B6070" s="1" t="s">
        <v>96</v>
      </c>
      <c r="C6070" s="218">
        <v>44924</v>
      </c>
      <c r="D6070" s="218">
        <v>44924</v>
      </c>
      <c r="E6070" s="1">
        <v>6</v>
      </c>
      <c r="F6070" s="62">
        <v>323.88</v>
      </c>
    </row>
    <row r="6071" spans="1:6" x14ac:dyDescent="0.35">
      <c r="A6071" s="1">
        <v>41</v>
      </c>
      <c r="B6071" s="1" t="s">
        <v>96</v>
      </c>
      <c r="C6071" s="218">
        <v>44925</v>
      </c>
      <c r="D6071" s="218">
        <v>44922</v>
      </c>
      <c r="E6071" s="1">
        <v>2</v>
      </c>
      <c r="F6071" s="62">
        <v>108.3</v>
      </c>
    </row>
    <row r="6072" spans="1:6" x14ac:dyDescent="0.35">
      <c r="A6072" s="1">
        <v>41</v>
      </c>
      <c r="B6072" s="1" t="s">
        <v>96</v>
      </c>
      <c r="C6072" s="218">
        <v>44925</v>
      </c>
      <c r="D6072" s="218">
        <v>44923</v>
      </c>
      <c r="E6072" s="1">
        <v>1</v>
      </c>
      <c r="F6072" s="62">
        <v>54.45</v>
      </c>
    </row>
    <row r="6073" spans="1:6" x14ac:dyDescent="0.35">
      <c r="A6073" s="1">
        <v>41</v>
      </c>
      <c r="B6073" s="1" t="s">
        <v>96</v>
      </c>
      <c r="C6073" s="218">
        <v>44925</v>
      </c>
      <c r="D6073" s="218">
        <v>44924</v>
      </c>
      <c r="E6073" s="1">
        <v>4</v>
      </c>
      <c r="F6073" s="62">
        <v>184.83</v>
      </c>
    </row>
    <row r="6074" spans="1:6" x14ac:dyDescent="0.35">
      <c r="A6074" s="1">
        <v>41</v>
      </c>
      <c r="B6074" s="1" t="s">
        <v>96</v>
      </c>
      <c r="C6074" s="218">
        <v>44925</v>
      </c>
      <c r="D6074" s="218">
        <v>44925</v>
      </c>
      <c r="E6074" s="1">
        <v>3</v>
      </c>
      <c r="F6074" s="62">
        <v>126.43</v>
      </c>
    </row>
    <row r="6075" spans="1:6" x14ac:dyDescent="0.35">
      <c r="A6075" s="1">
        <v>41</v>
      </c>
      <c r="B6075" s="1" t="s">
        <v>96</v>
      </c>
      <c r="C6075" s="218">
        <v>44926</v>
      </c>
      <c r="D6075" s="218">
        <v>44923</v>
      </c>
      <c r="E6075" s="1">
        <v>1</v>
      </c>
      <c r="F6075" s="62">
        <v>54.25</v>
      </c>
    </row>
    <row r="6076" spans="1:6" x14ac:dyDescent="0.35">
      <c r="A6076" s="1">
        <v>41</v>
      </c>
      <c r="B6076" s="1" t="s">
        <v>96</v>
      </c>
      <c r="C6076" s="218">
        <v>44926</v>
      </c>
      <c r="D6076" s="218">
        <v>44925</v>
      </c>
      <c r="E6076" s="1">
        <v>2</v>
      </c>
      <c r="F6076" s="62">
        <v>100.48</v>
      </c>
    </row>
    <row r="6077" spans="1:6" x14ac:dyDescent="0.35">
      <c r="A6077" s="1">
        <v>41</v>
      </c>
      <c r="B6077" s="1" t="s">
        <v>96</v>
      </c>
      <c r="C6077" s="218">
        <v>44926</v>
      </c>
      <c r="D6077" s="218">
        <v>44926</v>
      </c>
      <c r="E6077" s="1">
        <v>6</v>
      </c>
      <c r="F6077" s="62">
        <v>290.32</v>
      </c>
    </row>
    <row r="6078" spans="1:6" x14ac:dyDescent="0.35">
      <c r="A6078" s="1">
        <v>41</v>
      </c>
      <c r="B6078" s="1" t="s">
        <v>96</v>
      </c>
      <c r="C6078" s="218">
        <v>44928</v>
      </c>
      <c r="D6078" s="218">
        <v>44924</v>
      </c>
      <c r="E6078" s="1">
        <v>2</v>
      </c>
      <c r="F6078" s="62">
        <v>77.91</v>
      </c>
    </row>
    <row r="6079" spans="1:6" x14ac:dyDescent="0.35">
      <c r="A6079" s="1">
        <v>41</v>
      </c>
      <c r="B6079" s="1" t="s">
        <v>96</v>
      </c>
      <c r="C6079" s="218">
        <v>44928</v>
      </c>
      <c r="D6079" s="218">
        <v>44925</v>
      </c>
      <c r="E6079" s="1">
        <v>1</v>
      </c>
      <c r="F6079" s="62">
        <v>51.18</v>
      </c>
    </row>
    <row r="6080" spans="1:6" x14ac:dyDescent="0.35">
      <c r="A6080" s="1">
        <v>41</v>
      </c>
      <c r="B6080" s="1" t="s">
        <v>96</v>
      </c>
      <c r="C6080" s="218">
        <v>44928</v>
      </c>
      <c r="D6080" s="218">
        <v>44927</v>
      </c>
      <c r="E6080" s="1">
        <v>1</v>
      </c>
      <c r="F6080" s="62">
        <v>54.15</v>
      </c>
    </row>
    <row r="6081" spans="1:6" x14ac:dyDescent="0.35">
      <c r="A6081" s="1">
        <v>41</v>
      </c>
      <c r="B6081" s="1" t="s">
        <v>96</v>
      </c>
      <c r="C6081" s="218">
        <v>44929</v>
      </c>
      <c r="D6081" s="218">
        <v>44926</v>
      </c>
      <c r="E6081" s="1">
        <v>2</v>
      </c>
      <c r="F6081" s="62">
        <v>75.680000000000007</v>
      </c>
    </row>
    <row r="6082" spans="1:6" x14ac:dyDescent="0.35">
      <c r="A6082" s="1">
        <v>41</v>
      </c>
      <c r="B6082" s="1" t="s">
        <v>96</v>
      </c>
      <c r="C6082" s="218">
        <v>44929</v>
      </c>
      <c r="D6082" s="218">
        <v>44927</v>
      </c>
      <c r="E6082" s="1">
        <v>3</v>
      </c>
      <c r="F6082" s="62">
        <v>101.42</v>
      </c>
    </row>
    <row r="6083" spans="1:6" x14ac:dyDescent="0.35">
      <c r="A6083" s="1">
        <v>41</v>
      </c>
      <c r="B6083" s="1" t="s">
        <v>96</v>
      </c>
      <c r="C6083" s="218">
        <v>44929</v>
      </c>
      <c r="D6083" s="218">
        <v>44929</v>
      </c>
      <c r="E6083" s="1">
        <v>1</v>
      </c>
      <c r="F6083" s="62">
        <v>53.95</v>
      </c>
    </row>
    <row r="6084" spans="1:6" x14ac:dyDescent="0.35">
      <c r="A6084" s="1">
        <v>41</v>
      </c>
      <c r="B6084" s="1" t="s">
        <v>96</v>
      </c>
      <c r="C6084" s="218">
        <v>44930</v>
      </c>
      <c r="D6084" s="218">
        <v>44926</v>
      </c>
      <c r="E6084" s="1">
        <v>3</v>
      </c>
      <c r="F6084" s="62">
        <v>162.16</v>
      </c>
    </row>
    <row r="6085" spans="1:6" x14ac:dyDescent="0.35">
      <c r="A6085" s="1">
        <v>41</v>
      </c>
      <c r="B6085" s="1" t="s">
        <v>96</v>
      </c>
      <c r="C6085" s="218">
        <v>44930</v>
      </c>
      <c r="D6085" s="218">
        <v>44927</v>
      </c>
      <c r="E6085" s="1">
        <v>4</v>
      </c>
      <c r="F6085" s="62">
        <v>212.79</v>
      </c>
    </row>
    <row r="6086" spans="1:6" x14ac:dyDescent="0.35">
      <c r="A6086" s="1">
        <v>41</v>
      </c>
      <c r="B6086" s="1" t="s">
        <v>96</v>
      </c>
      <c r="C6086" s="218">
        <v>44930</v>
      </c>
      <c r="D6086" s="218">
        <v>44928</v>
      </c>
      <c r="E6086" s="1">
        <v>1</v>
      </c>
      <c r="F6086" s="62">
        <v>50.64</v>
      </c>
    </row>
    <row r="6087" spans="1:6" x14ac:dyDescent="0.35">
      <c r="A6087" s="1">
        <v>41</v>
      </c>
      <c r="B6087" s="1" t="s">
        <v>96</v>
      </c>
      <c r="C6087" s="218">
        <v>44930</v>
      </c>
      <c r="D6087" s="218">
        <v>44929</v>
      </c>
      <c r="E6087" s="1">
        <v>1</v>
      </c>
      <c r="F6087" s="62">
        <v>53.76</v>
      </c>
    </row>
    <row r="6088" spans="1:6" x14ac:dyDescent="0.35">
      <c r="A6088" s="1">
        <v>41</v>
      </c>
      <c r="B6088" s="1" t="s">
        <v>96</v>
      </c>
      <c r="C6088" s="218">
        <v>44931</v>
      </c>
      <c r="D6088" s="218">
        <v>44926</v>
      </c>
      <c r="E6088" s="1">
        <v>2</v>
      </c>
      <c r="F6088" s="62">
        <v>103.75</v>
      </c>
    </row>
    <row r="6089" spans="1:6" x14ac:dyDescent="0.35">
      <c r="A6089" s="1">
        <v>41</v>
      </c>
      <c r="B6089" s="1" t="s">
        <v>96</v>
      </c>
      <c r="C6089" s="218">
        <v>44931</v>
      </c>
      <c r="D6089" s="218">
        <v>44927</v>
      </c>
      <c r="E6089" s="1">
        <v>4</v>
      </c>
      <c r="F6089" s="62">
        <v>181.08</v>
      </c>
    </row>
    <row r="6090" spans="1:6" x14ac:dyDescent="0.35">
      <c r="A6090" s="1">
        <v>41</v>
      </c>
      <c r="B6090" s="1" t="s">
        <v>96</v>
      </c>
      <c r="C6090" s="218">
        <v>44931</v>
      </c>
      <c r="D6090" s="218">
        <v>44928</v>
      </c>
      <c r="E6090" s="1">
        <v>1</v>
      </c>
      <c r="F6090" s="62">
        <v>54.25</v>
      </c>
    </row>
    <row r="6091" spans="1:6" x14ac:dyDescent="0.35">
      <c r="A6091" s="1">
        <v>41</v>
      </c>
      <c r="B6091" s="1" t="s">
        <v>96</v>
      </c>
      <c r="C6091" s="218">
        <v>44931</v>
      </c>
      <c r="D6091" s="218">
        <v>44931</v>
      </c>
      <c r="E6091" s="1">
        <v>1</v>
      </c>
      <c r="F6091" s="62">
        <v>22.77</v>
      </c>
    </row>
    <row r="6092" spans="1:6" x14ac:dyDescent="0.35">
      <c r="A6092" s="1">
        <v>41</v>
      </c>
      <c r="B6092" s="1" t="s">
        <v>96</v>
      </c>
      <c r="C6092" s="218">
        <v>44932</v>
      </c>
      <c r="D6092" s="218">
        <v>44929</v>
      </c>
      <c r="E6092" s="1">
        <v>2</v>
      </c>
      <c r="F6092" s="62">
        <v>94.84</v>
      </c>
    </row>
    <row r="6093" spans="1:6" x14ac:dyDescent="0.35">
      <c r="A6093" s="1">
        <v>41</v>
      </c>
      <c r="B6093" s="1" t="s">
        <v>96</v>
      </c>
      <c r="C6093" s="218">
        <v>44932</v>
      </c>
      <c r="D6093" s="218">
        <v>44930</v>
      </c>
      <c r="E6093" s="1">
        <v>3</v>
      </c>
      <c r="F6093" s="62">
        <v>128.99</v>
      </c>
    </row>
    <row r="6094" spans="1:6" x14ac:dyDescent="0.35">
      <c r="A6094" s="1">
        <v>41</v>
      </c>
      <c r="B6094" s="1" t="s">
        <v>96</v>
      </c>
      <c r="C6094" s="218">
        <v>44932</v>
      </c>
      <c r="D6094" s="218">
        <v>44931</v>
      </c>
      <c r="E6094" s="1">
        <v>1</v>
      </c>
      <c r="F6094" s="62">
        <v>48.56</v>
      </c>
    </row>
    <row r="6095" spans="1:6" x14ac:dyDescent="0.35">
      <c r="A6095" s="1">
        <v>41</v>
      </c>
      <c r="B6095" s="1" t="s">
        <v>96</v>
      </c>
      <c r="C6095" s="218">
        <v>44932</v>
      </c>
      <c r="D6095" s="218">
        <v>44932</v>
      </c>
      <c r="E6095" s="1">
        <v>3</v>
      </c>
      <c r="F6095" s="62">
        <v>162.46</v>
      </c>
    </row>
    <row r="6096" spans="1:6" x14ac:dyDescent="0.35">
      <c r="A6096" s="1">
        <v>41</v>
      </c>
      <c r="B6096" s="1" t="s">
        <v>96</v>
      </c>
      <c r="C6096" s="218">
        <v>44933</v>
      </c>
      <c r="D6096" s="218">
        <v>44930</v>
      </c>
      <c r="E6096" s="1">
        <v>2</v>
      </c>
      <c r="F6096" s="62">
        <v>94.5</v>
      </c>
    </row>
    <row r="6097" spans="1:6" x14ac:dyDescent="0.35">
      <c r="A6097" s="1">
        <v>41</v>
      </c>
      <c r="B6097" s="1" t="s">
        <v>96</v>
      </c>
      <c r="C6097" s="218">
        <v>44933</v>
      </c>
      <c r="D6097" s="218">
        <v>44931</v>
      </c>
      <c r="E6097" s="1">
        <v>6</v>
      </c>
      <c r="F6097" s="62">
        <v>209.08</v>
      </c>
    </row>
    <row r="6098" spans="1:6" x14ac:dyDescent="0.35">
      <c r="A6098" s="1">
        <v>41</v>
      </c>
      <c r="B6098" s="1" t="s">
        <v>96</v>
      </c>
      <c r="C6098" s="218">
        <v>44933</v>
      </c>
      <c r="D6098" s="218">
        <v>44932</v>
      </c>
      <c r="E6098" s="1">
        <v>1</v>
      </c>
      <c r="F6098" s="62">
        <v>44.45</v>
      </c>
    </row>
    <row r="6099" spans="1:6" x14ac:dyDescent="0.35">
      <c r="A6099" s="1">
        <v>41</v>
      </c>
      <c r="B6099" s="1" t="s">
        <v>96</v>
      </c>
      <c r="C6099" s="218">
        <v>44933</v>
      </c>
      <c r="D6099" s="218">
        <v>44933</v>
      </c>
      <c r="E6099" s="1">
        <v>3</v>
      </c>
      <c r="F6099" s="62">
        <v>154.58000000000001</v>
      </c>
    </row>
    <row r="6100" spans="1:6" x14ac:dyDescent="0.35">
      <c r="A6100" s="1">
        <v>41</v>
      </c>
      <c r="B6100" s="1" t="s">
        <v>96</v>
      </c>
      <c r="C6100" s="218">
        <v>44934</v>
      </c>
      <c r="D6100" s="218">
        <v>44931</v>
      </c>
      <c r="E6100" s="1">
        <v>1</v>
      </c>
      <c r="F6100" s="62">
        <v>53.36</v>
      </c>
    </row>
    <row r="6101" spans="1:6" x14ac:dyDescent="0.35">
      <c r="A6101" s="1">
        <v>41</v>
      </c>
      <c r="B6101" s="1" t="s">
        <v>96</v>
      </c>
      <c r="C6101" s="218">
        <v>44934</v>
      </c>
      <c r="D6101" s="218">
        <v>44932</v>
      </c>
      <c r="E6101" s="1">
        <v>1</v>
      </c>
      <c r="F6101" s="62">
        <v>53.41</v>
      </c>
    </row>
    <row r="6102" spans="1:6" x14ac:dyDescent="0.35">
      <c r="A6102" s="1">
        <v>41</v>
      </c>
      <c r="B6102" s="1" t="s">
        <v>96</v>
      </c>
      <c r="C6102" s="218">
        <v>44934</v>
      </c>
      <c r="D6102" s="218">
        <v>44933</v>
      </c>
      <c r="E6102" s="1">
        <v>1</v>
      </c>
      <c r="F6102" s="62">
        <v>53.76</v>
      </c>
    </row>
    <row r="6103" spans="1:6" x14ac:dyDescent="0.35">
      <c r="A6103" s="1">
        <v>41</v>
      </c>
      <c r="B6103" s="1" t="s">
        <v>96</v>
      </c>
      <c r="C6103" s="218">
        <v>44935</v>
      </c>
      <c r="D6103" s="218">
        <v>44930</v>
      </c>
      <c r="E6103" s="1">
        <v>2</v>
      </c>
      <c r="F6103" s="62">
        <v>108.3</v>
      </c>
    </row>
    <row r="6104" spans="1:6" x14ac:dyDescent="0.35">
      <c r="A6104" s="1">
        <v>41</v>
      </c>
      <c r="B6104" s="1" t="s">
        <v>96</v>
      </c>
      <c r="C6104" s="218">
        <v>44935</v>
      </c>
      <c r="D6104" s="218">
        <v>44932</v>
      </c>
      <c r="E6104" s="1">
        <v>3</v>
      </c>
      <c r="F6104" s="62">
        <v>155.72</v>
      </c>
    </row>
    <row r="6105" spans="1:6" x14ac:dyDescent="0.35">
      <c r="A6105" s="1">
        <v>41</v>
      </c>
      <c r="B6105" s="1" t="s">
        <v>96</v>
      </c>
      <c r="C6105" s="218">
        <v>44935</v>
      </c>
      <c r="D6105" s="218">
        <v>44933</v>
      </c>
      <c r="E6105" s="1">
        <v>4</v>
      </c>
      <c r="F6105" s="62">
        <v>196.66</v>
      </c>
    </row>
    <row r="6106" spans="1:6" x14ac:dyDescent="0.35">
      <c r="A6106" s="1">
        <v>41</v>
      </c>
      <c r="B6106" s="1" t="s">
        <v>96</v>
      </c>
      <c r="C6106" s="218">
        <v>44935</v>
      </c>
      <c r="D6106" s="218">
        <v>44934</v>
      </c>
      <c r="E6106" s="1">
        <v>2</v>
      </c>
      <c r="F6106" s="62">
        <v>78.06</v>
      </c>
    </row>
    <row r="6107" spans="1:6" x14ac:dyDescent="0.35">
      <c r="A6107" s="1">
        <v>41</v>
      </c>
      <c r="B6107" s="1" t="s">
        <v>96</v>
      </c>
      <c r="C6107" s="218">
        <v>44935</v>
      </c>
      <c r="D6107" s="218">
        <v>44935</v>
      </c>
      <c r="E6107" s="1">
        <v>1</v>
      </c>
      <c r="F6107" s="62">
        <v>54.3</v>
      </c>
    </row>
    <row r="6108" spans="1:6" x14ac:dyDescent="0.35">
      <c r="A6108" s="1">
        <v>41</v>
      </c>
      <c r="B6108" s="1" t="s">
        <v>96</v>
      </c>
      <c r="C6108" s="218">
        <v>44936</v>
      </c>
      <c r="D6108" s="218">
        <v>44932</v>
      </c>
      <c r="E6108" s="1">
        <v>2</v>
      </c>
      <c r="F6108" s="62">
        <v>105.28</v>
      </c>
    </row>
    <row r="6109" spans="1:6" x14ac:dyDescent="0.35">
      <c r="A6109" s="1">
        <v>41</v>
      </c>
      <c r="B6109" s="1" t="s">
        <v>96</v>
      </c>
      <c r="C6109" s="218">
        <v>44936</v>
      </c>
      <c r="D6109" s="218">
        <v>44933</v>
      </c>
      <c r="E6109" s="1">
        <v>5</v>
      </c>
      <c r="F6109" s="62">
        <v>262.25</v>
      </c>
    </row>
    <row r="6110" spans="1:6" x14ac:dyDescent="0.35">
      <c r="A6110" s="1">
        <v>41</v>
      </c>
      <c r="B6110" s="1" t="s">
        <v>96</v>
      </c>
      <c r="C6110" s="218">
        <v>44936</v>
      </c>
      <c r="D6110" s="218">
        <v>44934</v>
      </c>
      <c r="E6110" s="1">
        <v>5</v>
      </c>
      <c r="F6110" s="62">
        <v>173.24</v>
      </c>
    </row>
    <row r="6111" spans="1:6" x14ac:dyDescent="0.35">
      <c r="A6111" s="1">
        <v>41</v>
      </c>
      <c r="B6111" s="1" t="s">
        <v>96</v>
      </c>
      <c r="C6111" s="218">
        <v>44936</v>
      </c>
      <c r="D6111" s="218">
        <v>44935</v>
      </c>
      <c r="E6111" s="1">
        <v>7</v>
      </c>
      <c r="F6111" s="62">
        <v>250.02</v>
      </c>
    </row>
    <row r="6112" spans="1:6" x14ac:dyDescent="0.35">
      <c r="A6112" s="1">
        <v>41</v>
      </c>
      <c r="B6112" s="1" t="s">
        <v>96</v>
      </c>
      <c r="C6112" s="218">
        <v>44936</v>
      </c>
      <c r="D6112" s="218">
        <v>44936</v>
      </c>
      <c r="E6112" s="1">
        <v>1</v>
      </c>
      <c r="F6112" s="62">
        <v>23.66</v>
      </c>
    </row>
    <row r="6113" spans="1:6" x14ac:dyDescent="0.35">
      <c r="A6113" s="1">
        <v>41</v>
      </c>
      <c r="B6113" s="1" t="s">
        <v>96</v>
      </c>
      <c r="C6113" s="218">
        <v>44937</v>
      </c>
      <c r="D6113" s="218">
        <v>44934</v>
      </c>
      <c r="E6113" s="1">
        <v>3</v>
      </c>
      <c r="F6113" s="62">
        <v>162.41</v>
      </c>
    </row>
    <row r="6114" spans="1:6" x14ac:dyDescent="0.35">
      <c r="A6114" s="1">
        <v>41</v>
      </c>
      <c r="B6114" s="1" t="s">
        <v>96</v>
      </c>
      <c r="C6114" s="218">
        <v>44937</v>
      </c>
      <c r="D6114" s="218">
        <v>44937</v>
      </c>
      <c r="E6114" s="1">
        <v>9</v>
      </c>
      <c r="F6114" s="62">
        <v>323.08</v>
      </c>
    </row>
    <row r="6115" spans="1:6" x14ac:dyDescent="0.35">
      <c r="A6115" s="1">
        <v>41</v>
      </c>
      <c r="B6115" s="1" t="s">
        <v>96</v>
      </c>
      <c r="C6115" s="218">
        <v>44938</v>
      </c>
      <c r="D6115" s="218">
        <v>44934</v>
      </c>
      <c r="E6115" s="1">
        <v>2</v>
      </c>
      <c r="F6115" s="62">
        <v>108.11</v>
      </c>
    </row>
    <row r="6116" spans="1:6" x14ac:dyDescent="0.35">
      <c r="A6116" s="1">
        <v>41</v>
      </c>
      <c r="B6116" s="1" t="s">
        <v>96</v>
      </c>
      <c r="C6116" s="218">
        <v>44938</v>
      </c>
      <c r="D6116" s="218">
        <v>44935</v>
      </c>
      <c r="E6116" s="1">
        <v>2</v>
      </c>
      <c r="F6116" s="62">
        <v>105.08</v>
      </c>
    </row>
    <row r="6117" spans="1:6" x14ac:dyDescent="0.35">
      <c r="A6117" s="1">
        <v>41</v>
      </c>
      <c r="B6117" s="1" t="s">
        <v>96</v>
      </c>
      <c r="C6117" s="218">
        <v>44938</v>
      </c>
      <c r="D6117" s="218">
        <v>44936</v>
      </c>
      <c r="E6117" s="1">
        <v>2</v>
      </c>
      <c r="F6117" s="62">
        <v>108.6</v>
      </c>
    </row>
    <row r="6118" spans="1:6" x14ac:dyDescent="0.35">
      <c r="A6118" s="1">
        <v>41</v>
      </c>
      <c r="B6118" s="1" t="s">
        <v>96</v>
      </c>
      <c r="C6118" s="218">
        <v>44938</v>
      </c>
      <c r="D6118" s="218">
        <v>44937</v>
      </c>
      <c r="E6118" s="1">
        <v>3</v>
      </c>
      <c r="F6118" s="62">
        <v>129.04</v>
      </c>
    </row>
    <row r="6119" spans="1:6" x14ac:dyDescent="0.35">
      <c r="A6119" s="1">
        <v>41</v>
      </c>
      <c r="B6119" s="1" t="s">
        <v>96</v>
      </c>
      <c r="C6119" s="218">
        <v>44938</v>
      </c>
      <c r="D6119" s="218">
        <v>44938</v>
      </c>
      <c r="E6119" s="1">
        <v>3</v>
      </c>
      <c r="F6119" s="62">
        <v>162.65</v>
      </c>
    </row>
    <row r="6120" spans="1:6" x14ac:dyDescent="0.35">
      <c r="A6120" s="1">
        <v>41</v>
      </c>
      <c r="B6120" s="1" t="s">
        <v>96</v>
      </c>
      <c r="C6120" s="218">
        <v>44939</v>
      </c>
      <c r="D6120" s="218">
        <v>44936</v>
      </c>
      <c r="E6120" s="1">
        <v>4</v>
      </c>
      <c r="F6120" s="62">
        <v>178.79</v>
      </c>
    </row>
    <row r="6121" spans="1:6" x14ac:dyDescent="0.35">
      <c r="A6121" s="1">
        <v>41</v>
      </c>
      <c r="B6121" s="1" t="s">
        <v>96</v>
      </c>
      <c r="C6121" s="218">
        <v>44939</v>
      </c>
      <c r="D6121" s="218">
        <v>44937</v>
      </c>
      <c r="E6121" s="1">
        <v>2</v>
      </c>
      <c r="F6121" s="62">
        <v>77.56</v>
      </c>
    </row>
    <row r="6122" spans="1:6" x14ac:dyDescent="0.35">
      <c r="A6122" s="1">
        <v>41</v>
      </c>
      <c r="B6122" s="1" t="s">
        <v>96</v>
      </c>
      <c r="C6122" s="218">
        <v>44939</v>
      </c>
      <c r="D6122" s="218">
        <v>44938</v>
      </c>
      <c r="E6122" s="1">
        <v>3</v>
      </c>
      <c r="F6122" s="62">
        <v>99.8</v>
      </c>
    </row>
    <row r="6123" spans="1:6" x14ac:dyDescent="0.35">
      <c r="A6123" s="1">
        <v>41</v>
      </c>
      <c r="B6123" s="1" t="s">
        <v>96</v>
      </c>
      <c r="C6123" s="218">
        <v>44939</v>
      </c>
      <c r="D6123" s="218">
        <v>44939</v>
      </c>
      <c r="E6123" s="1">
        <v>3</v>
      </c>
      <c r="F6123" s="62">
        <v>122.8</v>
      </c>
    </row>
    <row r="6124" spans="1:6" x14ac:dyDescent="0.35">
      <c r="A6124" s="1">
        <v>41</v>
      </c>
      <c r="B6124" s="1" t="s">
        <v>96</v>
      </c>
      <c r="C6124" s="218">
        <v>44940</v>
      </c>
      <c r="D6124" s="218">
        <v>44935</v>
      </c>
      <c r="E6124" s="1">
        <v>1</v>
      </c>
      <c r="F6124" s="62">
        <v>53.01</v>
      </c>
    </row>
    <row r="6125" spans="1:6" x14ac:dyDescent="0.35">
      <c r="A6125" s="1">
        <v>41</v>
      </c>
      <c r="B6125" s="1" t="s">
        <v>96</v>
      </c>
      <c r="C6125" s="218">
        <v>44940</v>
      </c>
      <c r="D6125" s="218">
        <v>44936</v>
      </c>
      <c r="E6125" s="1">
        <v>1</v>
      </c>
      <c r="F6125" s="62">
        <v>54.15</v>
      </c>
    </row>
    <row r="6126" spans="1:6" x14ac:dyDescent="0.35">
      <c r="A6126" s="1">
        <v>41</v>
      </c>
      <c r="B6126" s="1" t="s">
        <v>96</v>
      </c>
      <c r="C6126" s="218">
        <v>44940</v>
      </c>
      <c r="D6126" s="218">
        <v>44937</v>
      </c>
      <c r="E6126" s="1">
        <v>1</v>
      </c>
      <c r="F6126" s="62">
        <v>52.37</v>
      </c>
    </row>
    <row r="6127" spans="1:6" x14ac:dyDescent="0.35">
      <c r="A6127" s="1">
        <v>41</v>
      </c>
      <c r="B6127" s="1" t="s">
        <v>96</v>
      </c>
      <c r="C6127" s="218">
        <v>44940</v>
      </c>
      <c r="D6127" s="218">
        <v>44938</v>
      </c>
      <c r="E6127" s="1">
        <v>3</v>
      </c>
      <c r="F6127" s="62">
        <v>160.72</v>
      </c>
    </row>
    <row r="6128" spans="1:6" x14ac:dyDescent="0.35">
      <c r="A6128" s="1">
        <v>41</v>
      </c>
      <c r="B6128" s="1" t="s">
        <v>96</v>
      </c>
      <c r="C6128" s="218">
        <v>44940</v>
      </c>
      <c r="D6128" s="218">
        <v>44940</v>
      </c>
      <c r="E6128" s="1">
        <v>2</v>
      </c>
      <c r="F6128" s="62">
        <v>100.34</v>
      </c>
    </row>
    <row r="6129" spans="1:6" x14ac:dyDescent="0.35">
      <c r="A6129" s="1">
        <v>41</v>
      </c>
      <c r="B6129" s="1" t="s">
        <v>96</v>
      </c>
      <c r="C6129" s="218">
        <v>44941</v>
      </c>
      <c r="D6129" s="218">
        <v>44938</v>
      </c>
      <c r="E6129" s="1">
        <v>2</v>
      </c>
      <c r="F6129" s="62">
        <v>100.18</v>
      </c>
    </row>
    <row r="6130" spans="1:6" x14ac:dyDescent="0.35">
      <c r="A6130" s="1">
        <v>41</v>
      </c>
      <c r="B6130" s="1" t="s">
        <v>96</v>
      </c>
      <c r="C6130" s="218">
        <v>44941</v>
      </c>
      <c r="D6130" s="218">
        <v>44939</v>
      </c>
      <c r="E6130" s="1">
        <v>3</v>
      </c>
      <c r="F6130" s="62">
        <v>149.24</v>
      </c>
    </row>
    <row r="6131" spans="1:6" x14ac:dyDescent="0.35">
      <c r="A6131" s="1">
        <v>41</v>
      </c>
      <c r="B6131" s="1" t="s">
        <v>96</v>
      </c>
      <c r="C6131" s="218">
        <v>44942</v>
      </c>
      <c r="D6131" s="218">
        <v>44939</v>
      </c>
      <c r="E6131" s="1">
        <v>3</v>
      </c>
      <c r="F6131" s="62">
        <v>155.63</v>
      </c>
    </row>
    <row r="6132" spans="1:6" x14ac:dyDescent="0.35">
      <c r="A6132" s="1">
        <v>41</v>
      </c>
      <c r="B6132" s="1" t="s">
        <v>96</v>
      </c>
      <c r="C6132" s="218">
        <v>44942</v>
      </c>
      <c r="D6132" s="218">
        <v>44941</v>
      </c>
      <c r="E6132" s="1">
        <v>1</v>
      </c>
      <c r="F6132" s="62">
        <v>23.46</v>
      </c>
    </row>
    <row r="6133" spans="1:6" x14ac:dyDescent="0.35">
      <c r="A6133" s="1">
        <v>41</v>
      </c>
      <c r="B6133" s="1" t="s">
        <v>96</v>
      </c>
      <c r="C6133" s="218">
        <v>44942</v>
      </c>
      <c r="D6133" s="218">
        <v>44942</v>
      </c>
      <c r="E6133" s="1">
        <v>8</v>
      </c>
      <c r="F6133" s="62">
        <v>209.13</v>
      </c>
    </row>
    <row r="6134" spans="1:6" x14ac:dyDescent="0.35">
      <c r="A6134" s="1">
        <v>41</v>
      </c>
      <c r="B6134" s="1" t="s">
        <v>96</v>
      </c>
      <c r="C6134" s="218">
        <v>44943</v>
      </c>
      <c r="D6134" s="218">
        <v>44938</v>
      </c>
      <c r="E6134" s="1">
        <v>1</v>
      </c>
      <c r="F6134" s="62">
        <v>54</v>
      </c>
    </row>
    <row r="6135" spans="1:6" x14ac:dyDescent="0.35">
      <c r="A6135" s="1">
        <v>41</v>
      </c>
      <c r="B6135" s="1" t="s">
        <v>96</v>
      </c>
      <c r="C6135" s="218">
        <v>44943</v>
      </c>
      <c r="D6135" s="218">
        <v>44939</v>
      </c>
      <c r="E6135" s="1">
        <v>2</v>
      </c>
      <c r="F6135" s="62">
        <v>104.24</v>
      </c>
    </row>
    <row r="6136" spans="1:6" x14ac:dyDescent="0.35">
      <c r="A6136" s="1">
        <v>41</v>
      </c>
      <c r="B6136" s="1" t="s">
        <v>96</v>
      </c>
      <c r="C6136" s="218">
        <v>44943</v>
      </c>
      <c r="D6136" s="218">
        <v>44940</v>
      </c>
      <c r="E6136" s="1">
        <v>1</v>
      </c>
      <c r="F6136" s="62">
        <v>47.92</v>
      </c>
    </row>
    <row r="6137" spans="1:6" x14ac:dyDescent="0.35">
      <c r="A6137" s="1">
        <v>41</v>
      </c>
      <c r="B6137" s="1" t="s">
        <v>96</v>
      </c>
      <c r="C6137" s="218">
        <v>44943</v>
      </c>
      <c r="D6137" s="218">
        <v>44941</v>
      </c>
      <c r="E6137" s="1">
        <v>2</v>
      </c>
      <c r="F6137" s="62">
        <v>107.51</v>
      </c>
    </row>
    <row r="6138" spans="1:6" x14ac:dyDescent="0.35">
      <c r="A6138" s="1">
        <v>41</v>
      </c>
      <c r="B6138" s="1" t="s">
        <v>96</v>
      </c>
      <c r="C6138" s="218">
        <v>44943</v>
      </c>
      <c r="D6138" s="218">
        <v>44942</v>
      </c>
      <c r="E6138" s="1">
        <v>1</v>
      </c>
      <c r="F6138" s="62">
        <v>54.45</v>
      </c>
    </row>
    <row r="6139" spans="1:6" x14ac:dyDescent="0.35">
      <c r="A6139" s="1">
        <v>41</v>
      </c>
      <c r="B6139" s="1" t="s">
        <v>96</v>
      </c>
      <c r="C6139" s="218">
        <v>44943</v>
      </c>
      <c r="D6139" s="218">
        <v>44943</v>
      </c>
      <c r="E6139" s="1">
        <v>1</v>
      </c>
      <c r="F6139" s="62">
        <v>23.66</v>
      </c>
    </row>
    <row r="6140" spans="1:6" x14ac:dyDescent="0.35">
      <c r="A6140" s="1">
        <v>41</v>
      </c>
      <c r="B6140" s="1" t="s">
        <v>96</v>
      </c>
      <c r="C6140" s="218">
        <v>44944</v>
      </c>
      <c r="D6140" s="218">
        <v>44940</v>
      </c>
      <c r="E6140" s="1">
        <v>1</v>
      </c>
      <c r="F6140" s="62">
        <v>54.05</v>
      </c>
    </row>
    <row r="6141" spans="1:6" x14ac:dyDescent="0.35">
      <c r="A6141" s="1">
        <v>41</v>
      </c>
      <c r="B6141" s="1" t="s">
        <v>96</v>
      </c>
      <c r="C6141" s="218">
        <v>44944</v>
      </c>
      <c r="D6141" s="218">
        <v>44941</v>
      </c>
      <c r="E6141" s="1">
        <v>2</v>
      </c>
      <c r="F6141" s="62">
        <v>107.66</v>
      </c>
    </row>
    <row r="6142" spans="1:6" x14ac:dyDescent="0.35">
      <c r="A6142" s="1">
        <v>41</v>
      </c>
      <c r="B6142" s="1" t="s">
        <v>96</v>
      </c>
      <c r="C6142" s="218">
        <v>44944</v>
      </c>
      <c r="D6142" s="218">
        <v>44942</v>
      </c>
      <c r="E6142" s="1">
        <v>1</v>
      </c>
      <c r="F6142" s="62">
        <v>54.15</v>
      </c>
    </row>
    <row r="6143" spans="1:6" x14ac:dyDescent="0.35">
      <c r="A6143" s="1">
        <v>41</v>
      </c>
      <c r="B6143" s="1" t="s">
        <v>96</v>
      </c>
      <c r="C6143" s="218">
        <v>44945</v>
      </c>
      <c r="D6143" s="218">
        <v>44942</v>
      </c>
      <c r="E6143" s="1">
        <v>3</v>
      </c>
      <c r="F6143" s="62">
        <v>129.79</v>
      </c>
    </row>
    <row r="6144" spans="1:6" x14ac:dyDescent="0.35">
      <c r="A6144" s="1">
        <v>41</v>
      </c>
      <c r="B6144" s="1" t="s">
        <v>96</v>
      </c>
      <c r="C6144" s="218">
        <v>44945</v>
      </c>
      <c r="D6144" s="218">
        <v>44943</v>
      </c>
      <c r="E6144" s="1">
        <v>7</v>
      </c>
      <c r="F6144" s="62">
        <v>248.88</v>
      </c>
    </row>
    <row r="6145" spans="1:6" x14ac:dyDescent="0.35">
      <c r="A6145" s="1">
        <v>41</v>
      </c>
      <c r="B6145" s="1" t="s">
        <v>96</v>
      </c>
      <c r="C6145" s="218">
        <v>44945</v>
      </c>
      <c r="D6145" s="218">
        <v>44944</v>
      </c>
      <c r="E6145" s="1">
        <v>3</v>
      </c>
      <c r="F6145" s="62">
        <v>101.08</v>
      </c>
    </row>
    <row r="6146" spans="1:6" x14ac:dyDescent="0.35">
      <c r="A6146" s="1">
        <v>41</v>
      </c>
      <c r="B6146" s="1" t="s">
        <v>96</v>
      </c>
      <c r="C6146" s="218">
        <v>44945</v>
      </c>
      <c r="D6146" s="218">
        <v>44945</v>
      </c>
      <c r="E6146" s="1">
        <v>2</v>
      </c>
      <c r="F6146" s="62">
        <v>107.07</v>
      </c>
    </row>
    <row r="6147" spans="1:6" x14ac:dyDescent="0.35">
      <c r="A6147" s="1">
        <v>41</v>
      </c>
      <c r="B6147" s="1" t="s">
        <v>96</v>
      </c>
      <c r="C6147" s="218">
        <v>44946</v>
      </c>
      <c r="D6147" s="218">
        <v>44943</v>
      </c>
      <c r="E6147" s="1">
        <v>2</v>
      </c>
      <c r="F6147" s="62">
        <v>107.86</v>
      </c>
    </row>
    <row r="6148" spans="1:6" x14ac:dyDescent="0.35">
      <c r="A6148" s="1">
        <v>41</v>
      </c>
      <c r="B6148" s="1" t="s">
        <v>96</v>
      </c>
      <c r="C6148" s="218">
        <v>44946</v>
      </c>
      <c r="D6148" s="218">
        <v>44944</v>
      </c>
      <c r="E6148" s="1">
        <v>3</v>
      </c>
      <c r="F6148" s="62">
        <v>159.83000000000001</v>
      </c>
    </row>
    <row r="6149" spans="1:6" x14ac:dyDescent="0.35">
      <c r="A6149" s="1">
        <v>41</v>
      </c>
      <c r="B6149" s="1" t="s">
        <v>96</v>
      </c>
      <c r="C6149" s="218">
        <v>44946</v>
      </c>
      <c r="D6149" s="218">
        <v>44945</v>
      </c>
      <c r="E6149" s="1">
        <v>1</v>
      </c>
      <c r="F6149" s="62">
        <v>53.86</v>
      </c>
    </row>
    <row r="6150" spans="1:6" x14ac:dyDescent="0.35">
      <c r="A6150" s="1">
        <v>41</v>
      </c>
      <c r="B6150" s="1" t="s">
        <v>96</v>
      </c>
      <c r="C6150" s="218">
        <v>44947</v>
      </c>
      <c r="D6150" s="218">
        <v>44940</v>
      </c>
      <c r="E6150" s="1">
        <v>1</v>
      </c>
      <c r="F6150" s="62">
        <v>53.36</v>
      </c>
    </row>
    <row r="6151" spans="1:6" x14ac:dyDescent="0.35">
      <c r="A6151" s="1">
        <v>41</v>
      </c>
      <c r="B6151" s="1" t="s">
        <v>96</v>
      </c>
      <c r="C6151" s="218">
        <v>44947</v>
      </c>
      <c r="D6151" s="218">
        <v>44941</v>
      </c>
      <c r="E6151" s="1">
        <v>2</v>
      </c>
      <c r="F6151" s="62">
        <v>107.56</v>
      </c>
    </row>
    <row r="6152" spans="1:6" x14ac:dyDescent="0.35">
      <c r="A6152" s="1">
        <v>41</v>
      </c>
      <c r="B6152" s="1" t="s">
        <v>96</v>
      </c>
      <c r="C6152" s="218">
        <v>44947</v>
      </c>
      <c r="D6152" s="218">
        <v>44942</v>
      </c>
      <c r="E6152" s="1">
        <v>1</v>
      </c>
      <c r="F6152" s="62">
        <v>51.93</v>
      </c>
    </row>
    <row r="6153" spans="1:6" x14ac:dyDescent="0.35">
      <c r="A6153" s="1">
        <v>41</v>
      </c>
      <c r="B6153" s="1" t="s">
        <v>96</v>
      </c>
      <c r="C6153" s="218">
        <v>44947</v>
      </c>
      <c r="D6153" s="218">
        <v>44943</v>
      </c>
      <c r="E6153" s="1">
        <v>2</v>
      </c>
      <c r="F6153" s="62">
        <v>47.27</v>
      </c>
    </row>
    <row r="6154" spans="1:6" x14ac:dyDescent="0.35">
      <c r="A6154" s="1">
        <v>41</v>
      </c>
      <c r="B6154" s="1" t="s">
        <v>96</v>
      </c>
      <c r="C6154" s="218">
        <v>44947</v>
      </c>
      <c r="D6154" s="218">
        <v>44944</v>
      </c>
      <c r="E6154" s="1">
        <v>4</v>
      </c>
      <c r="F6154" s="62">
        <v>202.95</v>
      </c>
    </row>
    <row r="6155" spans="1:6" x14ac:dyDescent="0.35">
      <c r="A6155" s="1">
        <v>41</v>
      </c>
      <c r="B6155" s="1" t="s">
        <v>96</v>
      </c>
      <c r="C6155" s="218">
        <v>44947</v>
      </c>
      <c r="D6155" s="218">
        <v>44945</v>
      </c>
      <c r="E6155" s="1">
        <v>5</v>
      </c>
      <c r="F6155" s="62">
        <v>265.42</v>
      </c>
    </row>
    <row r="6156" spans="1:6" x14ac:dyDescent="0.35">
      <c r="A6156" s="1">
        <v>41</v>
      </c>
      <c r="B6156" s="1" t="s">
        <v>96</v>
      </c>
      <c r="C6156" s="218">
        <v>44947</v>
      </c>
      <c r="D6156" s="218">
        <v>44946</v>
      </c>
      <c r="E6156" s="1">
        <v>6</v>
      </c>
      <c r="F6156" s="62">
        <v>253.34</v>
      </c>
    </row>
    <row r="6157" spans="1:6" x14ac:dyDescent="0.35">
      <c r="A6157" s="1">
        <v>41</v>
      </c>
      <c r="B6157" s="1" t="s">
        <v>96</v>
      </c>
      <c r="C6157" s="218">
        <v>44947</v>
      </c>
      <c r="D6157" s="218">
        <v>44947</v>
      </c>
      <c r="E6157" s="1">
        <v>8</v>
      </c>
      <c r="F6157" s="62">
        <v>399.89</v>
      </c>
    </row>
    <row r="6158" spans="1:6" x14ac:dyDescent="0.35">
      <c r="A6158" s="1">
        <v>41</v>
      </c>
      <c r="B6158" s="1" t="s">
        <v>96</v>
      </c>
      <c r="C6158" s="218">
        <v>44948</v>
      </c>
      <c r="D6158" s="218">
        <v>44945</v>
      </c>
      <c r="E6158" s="1">
        <v>2</v>
      </c>
      <c r="F6158" s="62">
        <v>108.5</v>
      </c>
    </row>
    <row r="6159" spans="1:6" x14ac:dyDescent="0.35">
      <c r="A6159" s="1">
        <v>41</v>
      </c>
      <c r="B6159" s="1" t="s">
        <v>96</v>
      </c>
      <c r="C6159" s="218">
        <v>44948</v>
      </c>
      <c r="D6159" s="218">
        <v>44948</v>
      </c>
      <c r="E6159" s="1">
        <v>3</v>
      </c>
      <c r="F6159" s="62">
        <v>159.34</v>
      </c>
    </row>
    <row r="6160" spans="1:6" x14ac:dyDescent="0.35">
      <c r="A6160" s="1">
        <v>41</v>
      </c>
      <c r="B6160" s="1" t="s">
        <v>96</v>
      </c>
      <c r="C6160" s="218">
        <v>44949</v>
      </c>
      <c r="D6160" s="218">
        <v>44945</v>
      </c>
      <c r="E6160" s="1">
        <v>1</v>
      </c>
      <c r="F6160" s="62">
        <v>53.26</v>
      </c>
    </row>
    <row r="6161" spans="1:6" x14ac:dyDescent="0.35">
      <c r="A6161" s="1">
        <v>41</v>
      </c>
      <c r="B6161" s="1" t="s">
        <v>96</v>
      </c>
      <c r="C6161" s="218">
        <v>44949</v>
      </c>
      <c r="D6161" s="218">
        <v>44946</v>
      </c>
      <c r="E6161" s="1">
        <v>2</v>
      </c>
      <c r="F6161" s="62">
        <v>47.07</v>
      </c>
    </row>
    <row r="6162" spans="1:6" x14ac:dyDescent="0.35">
      <c r="A6162" s="1">
        <v>41</v>
      </c>
      <c r="B6162" s="1" t="s">
        <v>96</v>
      </c>
      <c r="C6162" s="218">
        <v>44949</v>
      </c>
      <c r="D6162" s="218">
        <v>44947</v>
      </c>
      <c r="E6162" s="1">
        <v>3</v>
      </c>
      <c r="F6162" s="62">
        <v>96.28</v>
      </c>
    </row>
    <row r="6163" spans="1:6" x14ac:dyDescent="0.35">
      <c r="A6163" s="1">
        <v>41</v>
      </c>
      <c r="B6163" s="1" t="s">
        <v>96</v>
      </c>
      <c r="C6163" s="218">
        <v>44949</v>
      </c>
      <c r="D6163" s="218">
        <v>44948</v>
      </c>
      <c r="E6163" s="1">
        <v>5</v>
      </c>
      <c r="F6163" s="62">
        <v>202.95</v>
      </c>
    </row>
    <row r="6164" spans="1:6" x14ac:dyDescent="0.35">
      <c r="A6164" s="1">
        <v>41</v>
      </c>
      <c r="B6164" s="1" t="s">
        <v>96</v>
      </c>
      <c r="C6164" s="218">
        <v>44949</v>
      </c>
      <c r="D6164" s="218">
        <v>44949</v>
      </c>
      <c r="E6164" s="1">
        <v>9</v>
      </c>
      <c r="F6164" s="62">
        <v>360.65</v>
      </c>
    </row>
    <row r="6165" spans="1:6" x14ac:dyDescent="0.35">
      <c r="A6165" s="1">
        <v>41</v>
      </c>
      <c r="B6165" s="1" t="s">
        <v>96</v>
      </c>
      <c r="C6165" s="218">
        <v>44950</v>
      </c>
      <c r="D6165" s="218">
        <v>44946</v>
      </c>
      <c r="E6165" s="1">
        <v>1</v>
      </c>
      <c r="F6165" s="62">
        <v>50.84</v>
      </c>
    </row>
    <row r="6166" spans="1:6" x14ac:dyDescent="0.35">
      <c r="A6166" s="1">
        <v>41</v>
      </c>
      <c r="B6166" s="1" t="s">
        <v>96</v>
      </c>
      <c r="C6166" s="218">
        <v>44950</v>
      </c>
      <c r="D6166" s="218">
        <v>44947</v>
      </c>
      <c r="E6166" s="1">
        <v>3</v>
      </c>
      <c r="F6166" s="62">
        <v>152.9</v>
      </c>
    </row>
    <row r="6167" spans="1:6" x14ac:dyDescent="0.35">
      <c r="A6167" s="1">
        <v>41</v>
      </c>
      <c r="B6167" s="1" t="s">
        <v>96</v>
      </c>
      <c r="C6167" s="218">
        <v>44950</v>
      </c>
      <c r="D6167" s="218">
        <v>44948</v>
      </c>
      <c r="E6167" s="1">
        <v>2</v>
      </c>
      <c r="F6167" s="62">
        <v>108.2</v>
      </c>
    </row>
    <row r="6168" spans="1:6" x14ac:dyDescent="0.35">
      <c r="A6168" s="1">
        <v>41</v>
      </c>
      <c r="B6168" s="1" t="s">
        <v>96</v>
      </c>
      <c r="C6168" s="218">
        <v>44950</v>
      </c>
      <c r="D6168" s="218">
        <v>44949</v>
      </c>
      <c r="E6168" s="1">
        <v>1</v>
      </c>
      <c r="F6168" s="62">
        <v>53.46</v>
      </c>
    </row>
    <row r="6169" spans="1:6" x14ac:dyDescent="0.35">
      <c r="A6169" s="1">
        <v>41</v>
      </c>
      <c r="B6169" s="1" t="s">
        <v>96</v>
      </c>
      <c r="C6169" s="218">
        <v>44950</v>
      </c>
      <c r="D6169" s="218">
        <v>44950</v>
      </c>
      <c r="E6169" s="1">
        <v>6</v>
      </c>
      <c r="F6169" s="62">
        <v>253.98</v>
      </c>
    </row>
    <row r="6170" spans="1:6" x14ac:dyDescent="0.35">
      <c r="A6170" s="1">
        <v>41</v>
      </c>
      <c r="B6170" s="1" t="s">
        <v>96</v>
      </c>
      <c r="C6170" s="218">
        <v>44951</v>
      </c>
      <c r="D6170" s="218">
        <v>44948</v>
      </c>
      <c r="E6170" s="1">
        <v>1</v>
      </c>
      <c r="F6170" s="62">
        <v>54</v>
      </c>
    </row>
    <row r="6171" spans="1:6" x14ac:dyDescent="0.35">
      <c r="A6171" s="1">
        <v>41</v>
      </c>
      <c r="B6171" s="1" t="s">
        <v>96</v>
      </c>
      <c r="C6171" s="218">
        <v>44951</v>
      </c>
      <c r="D6171" s="218">
        <v>44950</v>
      </c>
      <c r="E6171" s="1">
        <v>6</v>
      </c>
      <c r="F6171" s="62">
        <v>262.99</v>
      </c>
    </row>
    <row r="6172" spans="1:6" x14ac:dyDescent="0.35">
      <c r="A6172" s="1">
        <v>41</v>
      </c>
      <c r="B6172" s="1" t="s">
        <v>96</v>
      </c>
      <c r="C6172" s="218">
        <v>44951</v>
      </c>
      <c r="D6172" s="218">
        <v>44951</v>
      </c>
      <c r="E6172" s="1">
        <v>7</v>
      </c>
      <c r="F6172" s="62">
        <v>316.54000000000002</v>
      </c>
    </row>
    <row r="6173" spans="1:6" x14ac:dyDescent="0.35">
      <c r="A6173" s="1">
        <v>41</v>
      </c>
      <c r="B6173" s="1" t="s">
        <v>96</v>
      </c>
      <c r="C6173" s="218">
        <v>44952</v>
      </c>
      <c r="D6173" s="218">
        <v>44948</v>
      </c>
      <c r="E6173" s="1">
        <v>1</v>
      </c>
      <c r="F6173" s="62">
        <v>23.66</v>
      </c>
    </row>
    <row r="6174" spans="1:6" x14ac:dyDescent="0.35">
      <c r="A6174" s="1">
        <v>41</v>
      </c>
      <c r="B6174" s="1" t="s">
        <v>96</v>
      </c>
      <c r="C6174" s="218">
        <v>44952</v>
      </c>
      <c r="D6174" s="218">
        <v>44949</v>
      </c>
      <c r="E6174" s="1">
        <v>4</v>
      </c>
      <c r="F6174" s="62">
        <v>181.86</v>
      </c>
    </row>
    <row r="6175" spans="1:6" x14ac:dyDescent="0.35">
      <c r="A6175" s="1">
        <v>41</v>
      </c>
      <c r="B6175" s="1" t="s">
        <v>96</v>
      </c>
      <c r="C6175" s="218">
        <v>44952</v>
      </c>
      <c r="D6175" s="218">
        <v>44950</v>
      </c>
      <c r="E6175" s="1">
        <v>4</v>
      </c>
      <c r="F6175" s="62">
        <v>212.25</v>
      </c>
    </row>
    <row r="6176" spans="1:6" x14ac:dyDescent="0.35">
      <c r="A6176" s="1">
        <v>41</v>
      </c>
      <c r="B6176" s="1" t="s">
        <v>96</v>
      </c>
      <c r="C6176" s="218">
        <v>44952</v>
      </c>
      <c r="D6176" s="218">
        <v>44951</v>
      </c>
      <c r="E6176" s="1">
        <v>10</v>
      </c>
      <c r="F6176" s="62">
        <v>416.83</v>
      </c>
    </row>
    <row r="6177" spans="1:6" x14ac:dyDescent="0.35">
      <c r="A6177" s="1">
        <v>43</v>
      </c>
      <c r="B6177" s="1" t="s">
        <v>97</v>
      </c>
      <c r="C6177" s="218">
        <v>44880</v>
      </c>
      <c r="D6177" s="218">
        <v>44879</v>
      </c>
      <c r="E6177" s="1">
        <v>4</v>
      </c>
      <c r="F6177" s="62">
        <v>197.45</v>
      </c>
    </row>
    <row r="6178" spans="1:6" x14ac:dyDescent="0.35">
      <c r="A6178" s="1">
        <v>43</v>
      </c>
      <c r="B6178" s="1" t="s">
        <v>97</v>
      </c>
      <c r="C6178" s="218">
        <v>44881</v>
      </c>
      <c r="D6178" s="218">
        <v>44878</v>
      </c>
      <c r="E6178" s="1">
        <v>3</v>
      </c>
      <c r="F6178" s="62">
        <v>99.59</v>
      </c>
    </row>
    <row r="6179" spans="1:6" x14ac:dyDescent="0.35">
      <c r="A6179" s="1">
        <v>43</v>
      </c>
      <c r="B6179" s="1" t="s">
        <v>97</v>
      </c>
      <c r="C6179" s="218">
        <v>44881</v>
      </c>
      <c r="D6179" s="218">
        <v>44881</v>
      </c>
      <c r="E6179" s="1">
        <v>2</v>
      </c>
      <c r="F6179" s="62">
        <v>99.99</v>
      </c>
    </row>
    <row r="6180" spans="1:6" x14ac:dyDescent="0.35">
      <c r="A6180" s="1">
        <v>43</v>
      </c>
      <c r="B6180" s="1" t="s">
        <v>97</v>
      </c>
      <c r="C6180" s="218">
        <v>44884</v>
      </c>
      <c r="D6180" s="218">
        <v>44878</v>
      </c>
      <c r="E6180" s="1">
        <v>1</v>
      </c>
      <c r="F6180" s="62">
        <v>52.92</v>
      </c>
    </row>
    <row r="6181" spans="1:6" x14ac:dyDescent="0.35">
      <c r="A6181" s="1">
        <v>43</v>
      </c>
      <c r="B6181" s="1" t="s">
        <v>97</v>
      </c>
      <c r="C6181" s="218">
        <v>44884</v>
      </c>
      <c r="D6181" s="218">
        <v>44880</v>
      </c>
      <c r="E6181" s="1">
        <v>2</v>
      </c>
      <c r="F6181" s="62">
        <v>106.67</v>
      </c>
    </row>
    <row r="6182" spans="1:6" x14ac:dyDescent="0.35">
      <c r="A6182" s="1">
        <v>43</v>
      </c>
      <c r="B6182" s="1" t="s">
        <v>97</v>
      </c>
      <c r="C6182" s="218">
        <v>44884</v>
      </c>
      <c r="D6182" s="218">
        <v>44882</v>
      </c>
      <c r="E6182" s="1">
        <v>1</v>
      </c>
      <c r="F6182" s="62">
        <v>54.2</v>
      </c>
    </row>
    <row r="6183" spans="1:6" x14ac:dyDescent="0.35">
      <c r="A6183" s="1">
        <v>43</v>
      </c>
      <c r="B6183" s="1" t="s">
        <v>97</v>
      </c>
      <c r="C6183" s="218">
        <v>44886</v>
      </c>
      <c r="D6183" s="218">
        <v>44881</v>
      </c>
      <c r="E6183" s="1">
        <v>1</v>
      </c>
      <c r="F6183" s="62">
        <v>46.33</v>
      </c>
    </row>
    <row r="6184" spans="1:6" x14ac:dyDescent="0.35">
      <c r="A6184" s="1">
        <v>43</v>
      </c>
      <c r="B6184" s="1" t="s">
        <v>97</v>
      </c>
      <c r="C6184" s="218">
        <v>44886</v>
      </c>
      <c r="D6184" s="218">
        <v>44882</v>
      </c>
      <c r="E6184" s="1">
        <v>2</v>
      </c>
      <c r="F6184" s="62">
        <v>63.56</v>
      </c>
    </row>
    <row r="6185" spans="1:6" x14ac:dyDescent="0.35">
      <c r="A6185" s="1">
        <v>43</v>
      </c>
      <c r="B6185" s="1" t="s">
        <v>97</v>
      </c>
      <c r="C6185" s="218">
        <v>44886</v>
      </c>
      <c r="D6185" s="218">
        <v>44885</v>
      </c>
      <c r="E6185" s="1">
        <v>1</v>
      </c>
      <c r="F6185" s="62">
        <v>48.46</v>
      </c>
    </row>
    <row r="6186" spans="1:6" x14ac:dyDescent="0.35">
      <c r="A6186" s="1">
        <v>43</v>
      </c>
      <c r="B6186" s="1" t="s">
        <v>97</v>
      </c>
      <c r="C6186" s="218">
        <v>44887</v>
      </c>
      <c r="D6186" s="218">
        <v>44881</v>
      </c>
      <c r="E6186" s="1">
        <v>3</v>
      </c>
      <c r="F6186" s="62">
        <v>140.93</v>
      </c>
    </row>
    <row r="6187" spans="1:6" x14ac:dyDescent="0.35">
      <c r="A6187" s="1">
        <v>43</v>
      </c>
      <c r="B6187" s="1" t="s">
        <v>97</v>
      </c>
      <c r="C6187" s="218">
        <v>44887</v>
      </c>
      <c r="D6187" s="218">
        <v>44882</v>
      </c>
      <c r="E6187" s="1">
        <v>1</v>
      </c>
      <c r="F6187" s="62">
        <v>50.39</v>
      </c>
    </row>
    <row r="6188" spans="1:6" x14ac:dyDescent="0.35">
      <c r="A6188" s="1">
        <v>43</v>
      </c>
      <c r="B6188" s="1" t="s">
        <v>97</v>
      </c>
      <c r="C6188" s="218">
        <v>44888</v>
      </c>
      <c r="D6188" s="218">
        <v>44880</v>
      </c>
      <c r="E6188" s="1">
        <v>2</v>
      </c>
      <c r="F6188" s="62">
        <v>103.16</v>
      </c>
    </row>
    <row r="6189" spans="1:6" x14ac:dyDescent="0.35">
      <c r="A6189" s="1">
        <v>43</v>
      </c>
      <c r="B6189" s="1" t="s">
        <v>97</v>
      </c>
      <c r="C6189" s="218">
        <v>44888</v>
      </c>
      <c r="D6189" s="218">
        <v>44882</v>
      </c>
      <c r="E6189" s="1">
        <v>3</v>
      </c>
      <c r="F6189" s="62">
        <v>130.88</v>
      </c>
    </row>
    <row r="6190" spans="1:6" x14ac:dyDescent="0.35">
      <c r="A6190" s="1">
        <v>43</v>
      </c>
      <c r="B6190" s="1" t="s">
        <v>97</v>
      </c>
      <c r="C6190" s="218">
        <v>44888</v>
      </c>
      <c r="D6190" s="218">
        <v>44888</v>
      </c>
      <c r="E6190" s="1">
        <v>1</v>
      </c>
      <c r="F6190" s="62">
        <v>54.45</v>
      </c>
    </row>
    <row r="6191" spans="1:6" x14ac:dyDescent="0.35">
      <c r="A6191" s="1">
        <v>43</v>
      </c>
      <c r="B6191" s="1" t="s">
        <v>97</v>
      </c>
      <c r="C6191" s="218">
        <v>44889</v>
      </c>
      <c r="D6191" s="218">
        <v>44881</v>
      </c>
      <c r="E6191" s="1">
        <v>1</v>
      </c>
      <c r="F6191" s="62">
        <v>50.98</v>
      </c>
    </row>
    <row r="6192" spans="1:6" x14ac:dyDescent="0.35">
      <c r="A6192" s="1">
        <v>43</v>
      </c>
      <c r="B6192" s="1" t="s">
        <v>97</v>
      </c>
      <c r="C6192" s="218">
        <v>44889</v>
      </c>
      <c r="D6192" s="218">
        <v>44882</v>
      </c>
      <c r="E6192" s="1">
        <v>2</v>
      </c>
      <c r="F6192" s="62">
        <v>46.72</v>
      </c>
    </row>
    <row r="6193" spans="1:6" x14ac:dyDescent="0.35">
      <c r="A6193" s="1">
        <v>43</v>
      </c>
      <c r="B6193" s="1" t="s">
        <v>97</v>
      </c>
      <c r="C6193" s="218">
        <v>44889</v>
      </c>
      <c r="D6193" s="218">
        <v>44886</v>
      </c>
      <c r="E6193" s="1">
        <v>1</v>
      </c>
      <c r="F6193" s="62">
        <v>52.62</v>
      </c>
    </row>
    <row r="6194" spans="1:6" x14ac:dyDescent="0.35">
      <c r="A6194" s="1">
        <v>43</v>
      </c>
      <c r="B6194" s="1" t="s">
        <v>97</v>
      </c>
      <c r="C6194" s="218">
        <v>44889</v>
      </c>
      <c r="D6194" s="218">
        <v>44887</v>
      </c>
      <c r="E6194" s="1">
        <v>1</v>
      </c>
      <c r="F6194" s="62">
        <v>23.56</v>
      </c>
    </row>
    <row r="6195" spans="1:6" x14ac:dyDescent="0.35">
      <c r="A6195" s="1">
        <v>43</v>
      </c>
      <c r="B6195" s="1" t="s">
        <v>97</v>
      </c>
      <c r="C6195" s="218">
        <v>44889</v>
      </c>
      <c r="D6195" s="218">
        <v>44888</v>
      </c>
      <c r="E6195" s="1">
        <v>1</v>
      </c>
      <c r="F6195" s="62">
        <v>23.71</v>
      </c>
    </row>
    <row r="6196" spans="1:6" x14ac:dyDescent="0.35">
      <c r="A6196" s="1">
        <v>43</v>
      </c>
      <c r="B6196" s="1" t="s">
        <v>97</v>
      </c>
      <c r="C6196" s="218">
        <v>44889</v>
      </c>
      <c r="D6196" s="218">
        <v>44889</v>
      </c>
      <c r="E6196" s="1">
        <v>3</v>
      </c>
      <c r="F6196" s="62">
        <v>155.77000000000001</v>
      </c>
    </row>
    <row r="6197" spans="1:6" x14ac:dyDescent="0.35">
      <c r="A6197" s="1">
        <v>43</v>
      </c>
      <c r="B6197" s="1" t="s">
        <v>97</v>
      </c>
      <c r="C6197" s="218">
        <v>44890</v>
      </c>
      <c r="D6197" s="218">
        <v>44885</v>
      </c>
      <c r="E6197" s="1">
        <v>1</v>
      </c>
      <c r="F6197" s="62">
        <v>50.74</v>
      </c>
    </row>
    <row r="6198" spans="1:6" x14ac:dyDescent="0.35">
      <c r="A6198" s="1">
        <v>43</v>
      </c>
      <c r="B6198" s="1" t="s">
        <v>97</v>
      </c>
      <c r="C6198" s="218">
        <v>44890</v>
      </c>
      <c r="D6198" s="218">
        <v>44886</v>
      </c>
      <c r="E6198" s="1">
        <v>1</v>
      </c>
      <c r="F6198" s="62">
        <v>23.61</v>
      </c>
    </row>
    <row r="6199" spans="1:6" x14ac:dyDescent="0.35">
      <c r="A6199" s="1">
        <v>43</v>
      </c>
      <c r="B6199" s="1" t="s">
        <v>97</v>
      </c>
      <c r="C6199" s="218">
        <v>44890</v>
      </c>
      <c r="D6199" s="218">
        <v>44887</v>
      </c>
      <c r="E6199" s="1">
        <v>1</v>
      </c>
      <c r="F6199" s="62">
        <v>23.66</v>
      </c>
    </row>
    <row r="6200" spans="1:6" x14ac:dyDescent="0.35">
      <c r="A6200" s="1">
        <v>43</v>
      </c>
      <c r="B6200" s="1" t="s">
        <v>97</v>
      </c>
      <c r="C6200" s="218">
        <v>44890</v>
      </c>
      <c r="D6200" s="218">
        <v>44888</v>
      </c>
      <c r="E6200" s="1">
        <v>1</v>
      </c>
      <c r="F6200" s="62">
        <v>22.67</v>
      </c>
    </row>
    <row r="6201" spans="1:6" x14ac:dyDescent="0.35">
      <c r="A6201" s="1">
        <v>43</v>
      </c>
      <c r="B6201" s="1" t="s">
        <v>97</v>
      </c>
      <c r="C6201" s="218">
        <v>44890</v>
      </c>
      <c r="D6201" s="218">
        <v>44889</v>
      </c>
      <c r="E6201" s="1">
        <v>2</v>
      </c>
      <c r="F6201" s="62">
        <v>104.2</v>
      </c>
    </row>
    <row r="6202" spans="1:6" x14ac:dyDescent="0.35">
      <c r="A6202" s="1">
        <v>43</v>
      </c>
      <c r="B6202" s="1" t="s">
        <v>97</v>
      </c>
      <c r="C6202" s="218">
        <v>44890</v>
      </c>
      <c r="D6202" s="218">
        <v>44890</v>
      </c>
      <c r="E6202" s="1">
        <v>3</v>
      </c>
      <c r="F6202" s="62">
        <v>151.27000000000001</v>
      </c>
    </row>
    <row r="6203" spans="1:6" x14ac:dyDescent="0.35">
      <c r="A6203" s="1">
        <v>43</v>
      </c>
      <c r="B6203" s="1" t="s">
        <v>97</v>
      </c>
      <c r="C6203" s="218">
        <v>44891</v>
      </c>
      <c r="D6203" s="218">
        <v>44889</v>
      </c>
      <c r="E6203" s="1">
        <v>1</v>
      </c>
      <c r="F6203" s="62">
        <v>23.71</v>
      </c>
    </row>
    <row r="6204" spans="1:6" x14ac:dyDescent="0.35">
      <c r="A6204" s="1">
        <v>43</v>
      </c>
      <c r="B6204" s="1" t="s">
        <v>97</v>
      </c>
      <c r="C6204" s="218">
        <v>44891</v>
      </c>
      <c r="D6204" s="218">
        <v>44890</v>
      </c>
      <c r="E6204" s="1">
        <v>2</v>
      </c>
      <c r="F6204" s="62">
        <v>69.989999999999995</v>
      </c>
    </row>
    <row r="6205" spans="1:6" x14ac:dyDescent="0.35">
      <c r="A6205" s="1">
        <v>43</v>
      </c>
      <c r="B6205" s="1" t="s">
        <v>97</v>
      </c>
      <c r="C6205" s="218">
        <v>44891</v>
      </c>
      <c r="D6205" s="218">
        <v>44891</v>
      </c>
      <c r="E6205" s="1">
        <v>6</v>
      </c>
      <c r="F6205" s="62">
        <v>300.38</v>
      </c>
    </row>
    <row r="6206" spans="1:6" x14ac:dyDescent="0.35">
      <c r="A6206" s="1">
        <v>43</v>
      </c>
      <c r="B6206" s="1" t="s">
        <v>97</v>
      </c>
      <c r="C6206" s="218">
        <v>44892</v>
      </c>
      <c r="D6206" s="218">
        <v>44889</v>
      </c>
      <c r="E6206" s="1">
        <v>1</v>
      </c>
      <c r="F6206" s="62">
        <v>44.8</v>
      </c>
    </row>
    <row r="6207" spans="1:6" x14ac:dyDescent="0.35">
      <c r="A6207" s="1">
        <v>43</v>
      </c>
      <c r="B6207" s="1" t="s">
        <v>97</v>
      </c>
      <c r="C6207" s="218">
        <v>44892</v>
      </c>
      <c r="D6207" s="218">
        <v>44890</v>
      </c>
      <c r="E6207" s="1">
        <v>2</v>
      </c>
      <c r="F6207" s="62">
        <v>108.8</v>
      </c>
    </row>
    <row r="6208" spans="1:6" x14ac:dyDescent="0.35">
      <c r="A6208" s="1">
        <v>43</v>
      </c>
      <c r="B6208" s="1" t="s">
        <v>97</v>
      </c>
      <c r="C6208" s="218">
        <v>44892</v>
      </c>
      <c r="D6208" s="218">
        <v>44891</v>
      </c>
      <c r="E6208" s="1">
        <v>1</v>
      </c>
      <c r="F6208" s="62">
        <v>21.28</v>
      </c>
    </row>
    <row r="6209" spans="1:6" x14ac:dyDescent="0.35">
      <c r="A6209" s="1">
        <v>43</v>
      </c>
      <c r="B6209" s="1" t="s">
        <v>97</v>
      </c>
      <c r="C6209" s="218">
        <v>44892</v>
      </c>
      <c r="D6209" s="218">
        <v>44892</v>
      </c>
      <c r="E6209" s="1">
        <v>2</v>
      </c>
      <c r="F6209" s="62">
        <v>103.06</v>
      </c>
    </row>
    <row r="6210" spans="1:6" x14ac:dyDescent="0.35">
      <c r="A6210" s="1">
        <v>43</v>
      </c>
      <c r="B6210" s="1" t="s">
        <v>97</v>
      </c>
      <c r="C6210" s="218">
        <v>44893</v>
      </c>
      <c r="D6210" s="218">
        <v>44889</v>
      </c>
      <c r="E6210" s="1">
        <v>2</v>
      </c>
      <c r="F6210" s="62">
        <v>72.459999999999994</v>
      </c>
    </row>
    <row r="6211" spans="1:6" x14ac:dyDescent="0.35">
      <c r="A6211" s="1">
        <v>43</v>
      </c>
      <c r="B6211" s="1" t="s">
        <v>97</v>
      </c>
      <c r="C6211" s="218">
        <v>44893</v>
      </c>
      <c r="D6211" s="218">
        <v>44890</v>
      </c>
      <c r="E6211" s="1">
        <v>1</v>
      </c>
      <c r="F6211" s="62">
        <v>51.03</v>
      </c>
    </row>
    <row r="6212" spans="1:6" x14ac:dyDescent="0.35">
      <c r="A6212" s="1">
        <v>43</v>
      </c>
      <c r="B6212" s="1" t="s">
        <v>97</v>
      </c>
      <c r="C6212" s="218">
        <v>44893</v>
      </c>
      <c r="D6212" s="218">
        <v>44891</v>
      </c>
      <c r="E6212" s="1">
        <v>1</v>
      </c>
      <c r="F6212" s="62">
        <v>52.57</v>
      </c>
    </row>
    <row r="6213" spans="1:6" x14ac:dyDescent="0.35">
      <c r="A6213" s="1">
        <v>43</v>
      </c>
      <c r="B6213" s="1" t="s">
        <v>97</v>
      </c>
      <c r="C6213" s="218">
        <v>44893</v>
      </c>
      <c r="D6213" s="218">
        <v>44893</v>
      </c>
      <c r="E6213" s="1">
        <v>1</v>
      </c>
      <c r="F6213" s="62">
        <v>48.96</v>
      </c>
    </row>
    <row r="6214" spans="1:6" x14ac:dyDescent="0.35">
      <c r="A6214" s="1">
        <v>43</v>
      </c>
      <c r="B6214" s="1" t="s">
        <v>97</v>
      </c>
      <c r="C6214" s="218">
        <v>44894</v>
      </c>
      <c r="D6214" s="218">
        <v>44890</v>
      </c>
      <c r="E6214" s="1">
        <v>2</v>
      </c>
      <c r="F6214" s="62">
        <v>106.52</v>
      </c>
    </row>
    <row r="6215" spans="1:6" x14ac:dyDescent="0.35">
      <c r="A6215" s="1">
        <v>43</v>
      </c>
      <c r="B6215" s="1" t="s">
        <v>97</v>
      </c>
      <c r="C6215" s="218">
        <v>44894</v>
      </c>
      <c r="D6215" s="218">
        <v>44891</v>
      </c>
      <c r="E6215" s="1">
        <v>1</v>
      </c>
      <c r="F6215" s="62">
        <v>49.55</v>
      </c>
    </row>
    <row r="6216" spans="1:6" x14ac:dyDescent="0.35">
      <c r="A6216" s="1">
        <v>43</v>
      </c>
      <c r="B6216" s="1" t="s">
        <v>97</v>
      </c>
      <c r="C6216" s="218">
        <v>44894</v>
      </c>
      <c r="D6216" s="218">
        <v>44892</v>
      </c>
      <c r="E6216" s="1">
        <v>1</v>
      </c>
      <c r="F6216" s="62">
        <v>49.8</v>
      </c>
    </row>
    <row r="6217" spans="1:6" x14ac:dyDescent="0.35">
      <c r="A6217" s="1">
        <v>43</v>
      </c>
      <c r="B6217" s="1" t="s">
        <v>97</v>
      </c>
      <c r="C6217" s="218">
        <v>44894</v>
      </c>
      <c r="D6217" s="218">
        <v>44893</v>
      </c>
      <c r="E6217" s="1">
        <v>2</v>
      </c>
      <c r="F6217" s="62">
        <v>99.3</v>
      </c>
    </row>
    <row r="6218" spans="1:6" x14ac:dyDescent="0.35">
      <c r="A6218" s="1">
        <v>43</v>
      </c>
      <c r="B6218" s="1" t="s">
        <v>97</v>
      </c>
      <c r="C6218" s="218">
        <v>44894</v>
      </c>
      <c r="D6218" s="218">
        <v>44894</v>
      </c>
      <c r="E6218" s="1">
        <v>2</v>
      </c>
      <c r="F6218" s="62">
        <v>101.97</v>
      </c>
    </row>
    <row r="6219" spans="1:6" x14ac:dyDescent="0.35">
      <c r="A6219" s="1">
        <v>43</v>
      </c>
      <c r="B6219" s="1" t="s">
        <v>97</v>
      </c>
      <c r="C6219" s="218">
        <v>44895</v>
      </c>
      <c r="D6219" s="218">
        <v>44891</v>
      </c>
      <c r="E6219" s="1">
        <v>2</v>
      </c>
      <c r="F6219" s="62">
        <v>71.87</v>
      </c>
    </row>
    <row r="6220" spans="1:6" x14ac:dyDescent="0.35">
      <c r="A6220" s="1">
        <v>43</v>
      </c>
      <c r="B6220" s="1" t="s">
        <v>97</v>
      </c>
      <c r="C6220" s="218">
        <v>44895</v>
      </c>
      <c r="D6220" s="218">
        <v>44892</v>
      </c>
      <c r="E6220" s="1">
        <v>2</v>
      </c>
      <c r="F6220" s="62">
        <v>77.709999999999994</v>
      </c>
    </row>
    <row r="6221" spans="1:6" x14ac:dyDescent="0.35">
      <c r="A6221" s="1">
        <v>43</v>
      </c>
      <c r="B6221" s="1" t="s">
        <v>97</v>
      </c>
      <c r="C6221" s="218">
        <v>44895</v>
      </c>
      <c r="D6221" s="218">
        <v>44893</v>
      </c>
      <c r="E6221" s="1">
        <v>1</v>
      </c>
      <c r="F6221" s="62">
        <v>49.75</v>
      </c>
    </row>
    <row r="6222" spans="1:6" x14ac:dyDescent="0.35">
      <c r="A6222" s="1">
        <v>43</v>
      </c>
      <c r="B6222" s="1" t="s">
        <v>97</v>
      </c>
      <c r="C6222" s="218">
        <v>44895</v>
      </c>
      <c r="D6222" s="218">
        <v>44894</v>
      </c>
      <c r="E6222" s="1">
        <v>6</v>
      </c>
      <c r="F6222" s="62">
        <v>295.22000000000003</v>
      </c>
    </row>
    <row r="6223" spans="1:6" x14ac:dyDescent="0.35">
      <c r="A6223" s="1">
        <v>43</v>
      </c>
      <c r="B6223" s="1" t="s">
        <v>97</v>
      </c>
      <c r="C6223" s="218">
        <v>44895</v>
      </c>
      <c r="D6223" s="218">
        <v>44895</v>
      </c>
      <c r="E6223" s="1">
        <v>2</v>
      </c>
      <c r="F6223" s="62">
        <v>98.95</v>
      </c>
    </row>
    <row r="6224" spans="1:6" x14ac:dyDescent="0.35">
      <c r="A6224" s="1">
        <v>43</v>
      </c>
      <c r="B6224" s="1" t="s">
        <v>97</v>
      </c>
      <c r="C6224" s="218">
        <v>44896</v>
      </c>
      <c r="D6224" s="218">
        <v>44890</v>
      </c>
      <c r="E6224" s="1">
        <v>1</v>
      </c>
      <c r="F6224" s="62">
        <v>44.35</v>
      </c>
    </row>
    <row r="6225" spans="1:6" x14ac:dyDescent="0.35">
      <c r="A6225" s="1">
        <v>43</v>
      </c>
      <c r="B6225" s="1" t="s">
        <v>97</v>
      </c>
      <c r="C6225" s="218">
        <v>44896</v>
      </c>
      <c r="D6225" s="218">
        <v>44891</v>
      </c>
      <c r="E6225" s="1">
        <v>1</v>
      </c>
      <c r="F6225" s="62">
        <v>47.97</v>
      </c>
    </row>
    <row r="6226" spans="1:6" x14ac:dyDescent="0.35">
      <c r="A6226" s="1">
        <v>43</v>
      </c>
      <c r="B6226" s="1" t="s">
        <v>97</v>
      </c>
      <c r="C6226" s="218">
        <v>44896</v>
      </c>
      <c r="D6226" s="218">
        <v>44894</v>
      </c>
      <c r="E6226" s="1">
        <v>1</v>
      </c>
      <c r="F6226" s="62">
        <v>54.55</v>
      </c>
    </row>
    <row r="6227" spans="1:6" x14ac:dyDescent="0.35">
      <c r="A6227" s="1">
        <v>43</v>
      </c>
      <c r="B6227" s="1" t="s">
        <v>97</v>
      </c>
      <c r="C6227" s="218">
        <v>44896</v>
      </c>
      <c r="D6227" s="218">
        <v>44895</v>
      </c>
      <c r="E6227" s="1">
        <v>1</v>
      </c>
      <c r="F6227" s="62">
        <v>51.38</v>
      </c>
    </row>
    <row r="6228" spans="1:6" x14ac:dyDescent="0.35">
      <c r="A6228" s="1">
        <v>43</v>
      </c>
      <c r="B6228" s="1" t="s">
        <v>97</v>
      </c>
      <c r="C6228" s="218">
        <v>44897</v>
      </c>
      <c r="D6228" s="218">
        <v>44890</v>
      </c>
      <c r="E6228" s="1">
        <v>1</v>
      </c>
      <c r="F6228" s="62">
        <v>50.79</v>
      </c>
    </row>
    <row r="6229" spans="1:6" x14ac:dyDescent="0.35">
      <c r="A6229" s="1">
        <v>43</v>
      </c>
      <c r="B6229" s="1" t="s">
        <v>97</v>
      </c>
      <c r="C6229" s="218">
        <v>44897</v>
      </c>
      <c r="D6229" s="218">
        <v>44893</v>
      </c>
      <c r="E6229" s="1">
        <v>3</v>
      </c>
      <c r="F6229" s="62">
        <v>151.07</v>
      </c>
    </row>
    <row r="6230" spans="1:6" x14ac:dyDescent="0.35">
      <c r="A6230" s="1">
        <v>43</v>
      </c>
      <c r="B6230" s="1" t="s">
        <v>97</v>
      </c>
      <c r="C6230" s="218">
        <v>44897</v>
      </c>
      <c r="D6230" s="218">
        <v>44894</v>
      </c>
      <c r="E6230" s="1">
        <v>1</v>
      </c>
      <c r="F6230" s="62">
        <v>51.48</v>
      </c>
    </row>
    <row r="6231" spans="1:6" x14ac:dyDescent="0.35">
      <c r="A6231" s="1">
        <v>43</v>
      </c>
      <c r="B6231" s="1" t="s">
        <v>97</v>
      </c>
      <c r="C6231" s="218">
        <v>44897</v>
      </c>
      <c r="D6231" s="218">
        <v>44895</v>
      </c>
      <c r="E6231" s="1">
        <v>1</v>
      </c>
      <c r="F6231" s="62">
        <v>50.59</v>
      </c>
    </row>
    <row r="6232" spans="1:6" x14ac:dyDescent="0.35">
      <c r="A6232" s="1">
        <v>43</v>
      </c>
      <c r="B6232" s="1" t="s">
        <v>97</v>
      </c>
      <c r="C6232" s="218">
        <v>44897</v>
      </c>
      <c r="D6232" s="218">
        <v>44896</v>
      </c>
      <c r="E6232" s="1">
        <v>1</v>
      </c>
      <c r="F6232" s="62">
        <v>23.76</v>
      </c>
    </row>
    <row r="6233" spans="1:6" x14ac:dyDescent="0.35">
      <c r="A6233" s="1">
        <v>43</v>
      </c>
      <c r="B6233" s="1" t="s">
        <v>97</v>
      </c>
      <c r="C6233" s="218">
        <v>44898</v>
      </c>
      <c r="D6233" s="218">
        <v>44893</v>
      </c>
      <c r="E6233" s="1">
        <v>1</v>
      </c>
      <c r="F6233" s="62">
        <v>44.7</v>
      </c>
    </row>
    <row r="6234" spans="1:6" x14ac:dyDescent="0.35">
      <c r="A6234" s="1">
        <v>43</v>
      </c>
      <c r="B6234" s="1" t="s">
        <v>97</v>
      </c>
      <c r="C6234" s="218">
        <v>44898</v>
      </c>
      <c r="D6234" s="218">
        <v>44894</v>
      </c>
      <c r="E6234" s="1">
        <v>2</v>
      </c>
      <c r="F6234" s="62">
        <v>107.82</v>
      </c>
    </row>
    <row r="6235" spans="1:6" x14ac:dyDescent="0.35">
      <c r="A6235" s="1">
        <v>43</v>
      </c>
      <c r="B6235" s="1" t="s">
        <v>97</v>
      </c>
      <c r="C6235" s="218">
        <v>44898</v>
      </c>
      <c r="D6235" s="218">
        <v>44895</v>
      </c>
      <c r="E6235" s="1">
        <v>3</v>
      </c>
      <c r="F6235" s="62">
        <v>153.19999999999999</v>
      </c>
    </row>
    <row r="6236" spans="1:6" x14ac:dyDescent="0.35">
      <c r="A6236" s="1">
        <v>43</v>
      </c>
      <c r="B6236" s="1" t="s">
        <v>97</v>
      </c>
      <c r="C6236" s="218">
        <v>44898</v>
      </c>
      <c r="D6236" s="218">
        <v>44896</v>
      </c>
      <c r="E6236" s="1">
        <v>4</v>
      </c>
      <c r="F6236" s="62">
        <v>211.51</v>
      </c>
    </row>
    <row r="6237" spans="1:6" x14ac:dyDescent="0.35">
      <c r="A6237" s="1">
        <v>43</v>
      </c>
      <c r="B6237" s="1" t="s">
        <v>97</v>
      </c>
      <c r="C6237" s="218">
        <v>44899</v>
      </c>
      <c r="D6237" s="218">
        <v>44895</v>
      </c>
      <c r="E6237" s="1">
        <v>1</v>
      </c>
      <c r="F6237" s="62">
        <v>54.1</v>
      </c>
    </row>
    <row r="6238" spans="1:6" x14ac:dyDescent="0.35">
      <c r="A6238" s="1">
        <v>43</v>
      </c>
      <c r="B6238" s="1" t="s">
        <v>97</v>
      </c>
      <c r="C6238" s="218">
        <v>44899</v>
      </c>
      <c r="D6238" s="218">
        <v>44896</v>
      </c>
      <c r="E6238" s="1">
        <v>2</v>
      </c>
      <c r="F6238" s="62">
        <v>102.21</v>
      </c>
    </row>
    <row r="6239" spans="1:6" x14ac:dyDescent="0.35">
      <c r="A6239" s="1">
        <v>43</v>
      </c>
      <c r="B6239" s="1" t="s">
        <v>97</v>
      </c>
      <c r="C6239" s="218">
        <v>44901</v>
      </c>
      <c r="D6239" s="218">
        <v>44896</v>
      </c>
      <c r="E6239" s="1">
        <v>1</v>
      </c>
      <c r="F6239" s="62">
        <v>54.2</v>
      </c>
    </row>
    <row r="6240" spans="1:6" x14ac:dyDescent="0.35">
      <c r="A6240" s="1">
        <v>43</v>
      </c>
      <c r="B6240" s="1" t="s">
        <v>97</v>
      </c>
      <c r="C6240" s="218">
        <v>44901</v>
      </c>
      <c r="D6240" s="218">
        <v>44901</v>
      </c>
      <c r="E6240" s="1">
        <v>8</v>
      </c>
      <c r="F6240" s="62">
        <v>417.32</v>
      </c>
    </row>
    <row r="6241" spans="1:6" x14ac:dyDescent="0.35">
      <c r="A6241" s="1">
        <v>43</v>
      </c>
      <c r="B6241" s="1" t="s">
        <v>97</v>
      </c>
      <c r="C6241" s="218">
        <v>44902</v>
      </c>
      <c r="D6241" s="218">
        <v>44902</v>
      </c>
      <c r="E6241" s="1">
        <v>4</v>
      </c>
      <c r="F6241" s="62">
        <v>210.03</v>
      </c>
    </row>
    <row r="6242" spans="1:6" x14ac:dyDescent="0.35">
      <c r="A6242" s="1">
        <v>43</v>
      </c>
      <c r="B6242" s="1" t="s">
        <v>97</v>
      </c>
      <c r="C6242" s="218">
        <v>44903</v>
      </c>
      <c r="D6242" s="218">
        <v>44902</v>
      </c>
      <c r="E6242" s="1">
        <v>6</v>
      </c>
      <c r="F6242" s="62">
        <v>281.85000000000002</v>
      </c>
    </row>
    <row r="6243" spans="1:6" x14ac:dyDescent="0.35">
      <c r="A6243" s="1">
        <v>43</v>
      </c>
      <c r="B6243" s="1" t="s">
        <v>97</v>
      </c>
      <c r="C6243" s="218">
        <v>44903</v>
      </c>
      <c r="D6243" s="218">
        <v>44903</v>
      </c>
      <c r="E6243" s="1">
        <v>4</v>
      </c>
      <c r="F6243" s="62">
        <v>184.04</v>
      </c>
    </row>
    <row r="6244" spans="1:6" x14ac:dyDescent="0.35">
      <c r="A6244" s="1">
        <v>43</v>
      </c>
      <c r="B6244" s="1" t="s">
        <v>97</v>
      </c>
      <c r="C6244" s="218">
        <v>44904</v>
      </c>
      <c r="D6244" s="218">
        <v>44904</v>
      </c>
      <c r="E6244" s="1">
        <v>4</v>
      </c>
      <c r="F6244" s="62">
        <v>213.34</v>
      </c>
    </row>
    <row r="6245" spans="1:6" x14ac:dyDescent="0.35">
      <c r="A6245" s="1">
        <v>43</v>
      </c>
      <c r="B6245" s="1" t="s">
        <v>97</v>
      </c>
      <c r="C6245" s="218">
        <v>44905</v>
      </c>
      <c r="D6245" s="218">
        <v>44904</v>
      </c>
      <c r="E6245" s="1">
        <v>1</v>
      </c>
      <c r="F6245" s="62">
        <v>49.99</v>
      </c>
    </row>
    <row r="6246" spans="1:6" x14ac:dyDescent="0.35">
      <c r="A6246" s="1">
        <v>43</v>
      </c>
      <c r="B6246" s="1" t="s">
        <v>97</v>
      </c>
      <c r="C6246" s="218">
        <v>44905</v>
      </c>
      <c r="D6246" s="218">
        <v>44905</v>
      </c>
      <c r="E6246" s="1">
        <v>3</v>
      </c>
      <c r="F6246" s="62">
        <v>162.46</v>
      </c>
    </row>
    <row r="6247" spans="1:6" x14ac:dyDescent="0.35">
      <c r="A6247" s="1">
        <v>43</v>
      </c>
      <c r="B6247" s="1" t="s">
        <v>97</v>
      </c>
      <c r="C6247" s="218">
        <v>44906</v>
      </c>
      <c r="D6247" s="218">
        <v>44903</v>
      </c>
      <c r="E6247" s="1">
        <v>2</v>
      </c>
      <c r="F6247" s="62">
        <v>108.6</v>
      </c>
    </row>
    <row r="6248" spans="1:6" x14ac:dyDescent="0.35">
      <c r="A6248" s="1">
        <v>43</v>
      </c>
      <c r="B6248" s="1" t="s">
        <v>97</v>
      </c>
      <c r="C6248" s="218">
        <v>44906</v>
      </c>
      <c r="D6248" s="218">
        <v>44904</v>
      </c>
      <c r="E6248" s="1">
        <v>2</v>
      </c>
      <c r="F6248" s="62">
        <v>108.85</v>
      </c>
    </row>
    <row r="6249" spans="1:6" x14ac:dyDescent="0.35">
      <c r="A6249" s="1">
        <v>43</v>
      </c>
      <c r="B6249" s="1" t="s">
        <v>97</v>
      </c>
      <c r="C6249" s="218">
        <v>44906</v>
      </c>
      <c r="D6249" s="218">
        <v>44905</v>
      </c>
      <c r="E6249" s="1">
        <v>2</v>
      </c>
      <c r="F6249" s="62">
        <v>108.7</v>
      </c>
    </row>
    <row r="6250" spans="1:6" x14ac:dyDescent="0.35">
      <c r="A6250" s="1">
        <v>43</v>
      </c>
      <c r="B6250" s="1" t="s">
        <v>97</v>
      </c>
      <c r="C6250" s="218">
        <v>44906</v>
      </c>
      <c r="D6250" s="218">
        <v>44906</v>
      </c>
      <c r="E6250" s="1">
        <v>3</v>
      </c>
      <c r="F6250" s="62">
        <v>162.80000000000001</v>
      </c>
    </row>
    <row r="6251" spans="1:6" x14ac:dyDescent="0.35">
      <c r="A6251" s="1">
        <v>43</v>
      </c>
      <c r="B6251" s="1" t="s">
        <v>97</v>
      </c>
      <c r="C6251" s="218">
        <v>44907</v>
      </c>
      <c r="D6251" s="218">
        <v>44906</v>
      </c>
      <c r="E6251" s="1">
        <v>2</v>
      </c>
      <c r="F6251" s="62">
        <v>102.37</v>
      </c>
    </row>
    <row r="6252" spans="1:6" x14ac:dyDescent="0.35">
      <c r="A6252" s="1">
        <v>43</v>
      </c>
      <c r="B6252" s="1" t="s">
        <v>97</v>
      </c>
      <c r="C6252" s="218">
        <v>44907</v>
      </c>
      <c r="D6252" s="218">
        <v>44907</v>
      </c>
      <c r="E6252" s="1">
        <v>2</v>
      </c>
      <c r="F6252" s="62">
        <v>98.95</v>
      </c>
    </row>
    <row r="6253" spans="1:6" x14ac:dyDescent="0.35">
      <c r="A6253" s="1">
        <v>43</v>
      </c>
      <c r="B6253" s="1" t="s">
        <v>97</v>
      </c>
      <c r="C6253" s="218">
        <v>44908</v>
      </c>
      <c r="D6253" s="218">
        <v>44905</v>
      </c>
      <c r="E6253" s="1">
        <v>1</v>
      </c>
      <c r="F6253" s="62">
        <v>54</v>
      </c>
    </row>
    <row r="6254" spans="1:6" x14ac:dyDescent="0.35">
      <c r="A6254" s="1">
        <v>43</v>
      </c>
      <c r="B6254" s="1" t="s">
        <v>97</v>
      </c>
      <c r="C6254" s="218">
        <v>44908</v>
      </c>
      <c r="D6254" s="218">
        <v>44907</v>
      </c>
      <c r="E6254" s="1">
        <v>1</v>
      </c>
      <c r="F6254" s="62">
        <v>52.42</v>
      </c>
    </row>
    <row r="6255" spans="1:6" x14ac:dyDescent="0.35">
      <c r="A6255" s="1">
        <v>43</v>
      </c>
      <c r="B6255" s="1" t="s">
        <v>97</v>
      </c>
      <c r="C6255" s="218">
        <v>44908</v>
      </c>
      <c r="D6255" s="218">
        <v>44908</v>
      </c>
      <c r="E6255" s="1">
        <v>2</v>
      </c>
      <c r="F6255" s="62">
        <v>108.8</v>
      </c>
    </row>
    <row r="6256" spans="1:6" x14ac:dyDescent="0.35">
      <c r="A6256" s="1">
        <v>43</v>
      </c>
      <c r="B6256" s="1" t="s">
        <v>97</v>
      </c>
      <c r="C6256" s="218">
        <v>44909</v>
      </c>
      <c r="D6256" s="218">
        <v>44906</v>
      </c>
      <c r="E6256" s="1">
        <v>1</v>
      </c>
      <c r="F6256" s="62">
        <v>44.55</v>
      </c>
    </row>
    <row r="6257" spans="1:6" x14ac:dyDescent="0.35">
      <c r="A6257" s="1">
        <v>43</v>
      </c>
      <c r="B6257" s="1" t="s">
        <v>97</v>
      </c>
      <c r="C6257" s="218">
        <v>44909</v>
      </c>
      <c r="D6257" s="218">
        <v>44907</v>
      </c>
      <c r="E6257" s="1">
        <v>3</v>
      </c>
      <c r="F6257" s="62">
        <v>152.69999999999999</v>
      </c>
    </row>
    <row r="6258" spans="1:6" x14ac:dyDescent="0.35">
      <c r="A6258" s="1">
        <v>43</v>
      </c>
      <c r="B6258" s="1" t="s">
        <v>97</v>
      </c>
      <c r="C6258" s="218">
        <v>44909</v>
      </c>
      <c r="D6258" s="218">
        <v>44908</v>
      </c>
      <c r="E6258" s="1">
        <v>1</v>
      </c>
      <c r="F6258" s="62">
        <v>54.45</v>
      </c>
    </row>
    <row r="6259" spans="1:6" x14ac:dyDescent="0.35">
      <c r="A6259" s="1">
        <v>43</v>
      </c>
      <c r="B6259" s="1" t="s">
        <v>97</v>
      </c>
      <c r="C6259" s="218">
        <v>44910</v>
      </c>
      <c r="D6259" s="218">
        <v>44907</v>
      </c>
      <c r="E6259" s="1">
        <v>1</v>
      </c>
      <c r="F6259" s="62">
        <v>54.35</v>
      </c>
    </row>
    <row r="6260" spans="1:6" x14ac:dyDescent="0.35">
      <c r="A6260" s="1">
        <v>43</v>
      </c>
      <c r="B6260" s="1" t="s">
        <v>97</v>
      </c>
      <c r="C6260" s="218">
        <v>44910</v>
      </c>
      <c r="D6260" s="218">
        <v>44908</v>
      </c>
      <c r="E6260" s="1">
        <v>3</v>
      </c>
      <c r="F6260" s="62">
        <v>149.19999999999999</v>
      </c>
    </row>
    <row r="6261" spans="1:6" x14ac:dyDescent="0.35">
      <c r="A6261" s="1">
        <v>43</v>
      </c>
      <c r="B6261" s="1" t="s">
        <v>97</v>
      </c>
      <c r="C6261" s="218">
        <v>44910</v>
      </c>
      <c r="D6261" s="218">
        <v>44909</v>
      </c>
      <c r="E6261" s="1">
        <v>3</v>
      </c>
      <c r="F6261" s="62">
        <v>162.80000000000001</v>
      </c>
    </row>
    <row r="6262" spans="1:6" x14ac:dyDescent="0.35">
      <c r="A6262" s="1">
        <v>43</v>
      </c>
      <c r="B6262" s="1" t="s">
        <v>97</v>
      </c>
      <c r="C6262" s="218">
        <v>44910</v>
      </c>
      <c r="D6262" s="218">
        <v>44910</v>
      </c>
      <c r="E6262" s="1">
        <v>5</v>
      </c>
      <c r="F6262" s="62">
        <v>264.68</v>
      </c>
    </row>
    <row r="6263" spans="1:6" x14ac:dyDescent="0.35">
      <c r="A6263" s="1">
        <v>43</v>
      </c>
      <c r="B6263" s="1" t="s">
        <v>97</v>
      </c>
      <c r="C6263" s="218">
        <v>44911</v>
      </c>
      <c r="D6263" s="218">
        <v>44908</v>
      </c>
      <c r="E6263" s="1">
        <v>1</v>
      </c>
      <c r="F6263" s="62">
        <v>49.1</v>
      </c>
    </row>
    <row r="6264" spans="1:6" x14ac:dyDescent="0.35">
      <c r="A6264" s="1">
        <v>43</v>
      </c>
      <c r="B6264" s="1" t="s">
        <v>97</v>
      </c>
      <c r="C6264" s="218">
        <v>44911</v>
      </c>
      <c r="D6264" s="218">
        <v>44909</v>
      </c>
      <c r="E6264" s="1">
        <v>1</v>
      </c>
      <c r="F6264" s="62">
        <v>54.45</v>
      </c>
    </row>
    <row r="6265" spans="1:6" x14ac:dyDescent="0.35">
      <c r="A6265" s="1">
        <v>43</v>
      </c>
      <c r="B6265" s="1" t="s">
        <v>97</v>
      </c>
      <c r="C6265" s="218">
        <v>44911</v>
      </c>
      <c r="D6265" s="218">
        <v>44910</v>
      </c>
      <c r="E6265" s="1">
        <v>2</v>
      </c>
      <c r="F6265" s="62">
        <v>104.94</v>
      </c>
    </row>
    <row r="6266" spans="1:6" x14ac:dyDescent="0.35">
      <c r="A6266" s="1">
        <v>43</v>
      </c>
      <c r="B6266" s="1" t="s">
        <v>97</v>
      </c>
      <c r="C6266" s="218">
        <v>44911</v>
      </c>
      <c r="D6266" s="218">
        <v>44911</v>
      </c>
      <c r="E6266" s="1">
        <v>4</v>
      </c>
      <c r="F6266" s="62">
        <v>216.21</v>
      </c>
    </row>
    <row r="6267" spans="1:6" x14ac:dyDescent="0.35">
      <c r="A6267" s="1">
        <v>43</v>
      </c>
      <c r="B6267" s="1" t="s">
        <v>97</v>
      </c>
      <c r="C6267" s="218">
        <v>44912</v>
      </c>
      <c r="D6267" s="218">
        <v>44911</v>
      </c>
      <c r="E6267" s="1">
        <v>3</v>
      </c>
      <c r="F6267" s="62">
        <v>131.82</v>
      </c>
    </row>
    <row r="6268" spans="1:6" x14ac:dyDescent="0.35">
      <c r="A6268" s="1">
        <v>43</v>
      </c>
      <c r="B6268" s="1" t="s">
        <v>97</v>
      </c>
      <c r="C6268" s="218">
        <v>44912</v>
      </c>
      <c r="D6268" s="218">
        <v>44912</v>
      </c>
      <c r="E6268" s="1">
        <v>5</v>
      </c>
      <c r="F6268" s="62">
        <v>263.54000000000002</v>
      </c>
    </row>
    <row r="6269" spans="1:6" x14ac:dyDescent="0.35">
      <c r="A6269" s="1">
        <v>43</v>
      </c>
      <c r="B6269" s="1" t="s">
        <v>97</v>
      </c>
      <c r="C6269" s="218">
        <v>44913</v>
      </c>
      <c r="D6269" s="218">
        <v>44913</v>
      </c>
      <c r="E6269" s="1">
        <v>4</v>
      </c>
      <c r="F6269" s="62">
        <v>205.52</v>
      </c>
    </row>
    <row r="6270" spans="1:6" x14ac:dyDescent="0.35">
      <c r="A6270" s="1">
        <v>43</v>
      </c>
      <c r="B6270" s="1" t="s">
        <v>97</v>
      </c>
      <c r="C6270" s="218">
        <v>44914</v>
      </c>
      <c r="D6270" s="218">
        <v>44911</v>
      </c>
      <c r="E6270" s="1">
        <v>1</v>
      </c>
      <c r="F6270" s="62">
        <v>52.96</v>
      </c>
    </row>
    <row r="6271" spans="1:6" x14ac:dyDescent="0.35">
      <c r="A6271" s="1">
        <v>43</v>
      </c>
      <c r="B6271" s="1" t="s">
        <v>97</v>
      </c>
      <c r="C6271" s="218">
        <v>44914</v>
      </c>
      <c r="D6271" s="218">
        <v>44913</v>
      </c>
      <c r="E6271" s="1">
        <v>2</v>
      </c>
      <c r="F6271" s="62">
        <v>107.02</v>
      </c>
    </row>
    <row r="6272" spans="1:6" x14ac:dyDescent="0.35">
      <c r="A6272" s="1">
        <v>43</v>
      </c>
      <c r="B6272" s="1" t="s">
        <v>97</v>
      </c>
      <c r="C6272" s="218">
        <v>44914</v>
      </c>
      <c r="D6272" s="218">
        <v>44914</v>
      </c>
      <c r="E6272" s="1">
        <v>5</v>
      </c>
      <c r="F6272" s="62">
        <v>258.39</v>
      </c>
    </row>
    <row r="6273" spans="1:6" x14ac:dyDescent="0.35">
      <c r="A6273" s="1">
        <v>43</v>
      </c>
      <c r="B6273" s="1" t="s">
        <v>97</v>
      </c>
      <c r="C6273" s="218">
        <v>44915</v>
      </c>
      <c r="D6273" s="218">
        <v>44915</v>
      </c>
      <c r="E6273" s="1">
        <v>4</v>
      </c>
      <c r="F6273" s="62">
        <v>186.32</v>
      </c>
    </row>
    <row r="6274" spans="1:6" x14ac:dyDescent="0.35">
      <c r="A6274" s="1">
        <v>43</v>
      </c>
      <c r="B6274" s="1" t="s">
        <v>97</v>
      </c>
      <c r="C6274" s="218">
        <v>44916</v>
      </c>
      <c r="D6274" s="218">
        <v>44913</v>
      </c>
      <c r="E6274" s="1">
        <v>1</v>
      </c>
      <c r="F6274" s="62">
        <v>54.45</v>
      </c>
    </row>
    <row r="6275" spans="1:6" x14ac:dyDescent="0.35">
      <c r="A6275" s="1">
        <v>43</v>
      </c>
      <c r="B6275" s="1" t="s">
        <v>97</v>
      </c>
      <c r="C6275" s="218">
        <v>44916</v>
      </c>
      <c r="D6275" s="218">
        <v>44914</v>
      </c>
      <c r="E6275" s="1">
        <v>3</v>
      </c>
      <c r="F6275" s="62">
        <v>163.35</v>
      </c>
    </row>
    <row r="6276" spans="1:6" x14ac:dyDescent="0.35">
      <c r="A6276" s="1">
        <v>43</v>
      </c>
      <c r="B6276" s="1" t="s">
        <v>97</v>
      </c>
      <c r="C6276" s="218">
        <v>44916</v>
      </c>
      <c r="D6276" s="218">
        <v>44915</v>
      </c>
      <c r="E6276" s="1">
        <v>1</v>
      </c>
      <c r="F6276" s="62">
        <v>54.45</v>
      </c>
    </row>
    <row r="6277" spans="1:6" x14ac:dyDescent="0.35">
      <c r="A6277" s="1">
        <v>43</v>
      </c>
      <c r="B6277" s="1" t="s">
        <v>97</v>
      </c>
      <c r="C6277" s="218">
        <v>44916</v>
      </c>
      <c r="D6277" s="218">
        <v>44916</v>
      </c>
      <c r="E6277" s="1">
        <v>4</v>
      </c>
      <c r="F6277" s="62">
        <v>215.03</v>
      </c>
    </row>
    <row r="6278" spans="1:6" x14ac:dyDescent="0.35">
      <c r="A6278" s="1">
        <v>43</v>
      </c>
      <c r="B6278" s="1" t="s">
        <v>97</v>
      </c>
      <c r="C6278" s="218">
        <v>44917</v>
      </c>
      <c r="D6278" s="218">
        <v>44914</v>
      </c>
      <c r="E6278" s="1">
        <v>1</v>
      </c>
      <c r="F6278" s="62">
        <v>54.45</v>
      </c>
    </row>
    <row r="6279" spans="1:6" x14ac:dyDescent="0.35">
      <c r="A6279" s="1">
        <v>43</v>
      </c>
      <c r="B6279" s="1" t="s">
        <v>97</v>
      </c>
      <c r="C6279" s="218">
        <v>44917</v>
      </c>
      <c r="D6279" s="218">
        <v>44915</v>
      </c>
      <c r="E6279" s="1">
        <v>2</v>
      </c>
      <c r="F6279" s="62">
        <v>108.9</v>
      </c>
    </row>
    <row r="6280" spans="1:6" x14ac:dyDescent="0.35">
      <c r="A6280" s="1">
        <v>43</v>
      </c>
      <c r="B6280" s="1" t="s">
        <v>97</v>
      </c>
      <c r="C6280" s="218">
        <v>44917</v>
      </c>
      <c r="D6280" s="218">
        <v>44916</v>
      </c>
      <c r="E6280" s="1">
        <v>4</v>
      </c>
      <c r="F6280" s="62">
        <v>207.1</v>
      </c>
    </row>
    <row r="6281" spans="1:6" x14ac:dyDescent="0.35">
      <c r="A6281" s="1">
        <v>43</v>
      </c>
      <c r="B6281" s="1" t="s">
        <v>97</v>
      </c>
      <c r="C6281" s="218">
        <v>44917</v>
      </c>
      <c r="D6281" s="218">
        <v>44917</v>
      </c>
      <c r="E6281" s="1">
        <v>5</v>
      </c>
      <c r="F6281" s="62">
        <v>270.86</v>
      </c>
    </row>
    <row r="6282" spans="1:6" x14ac:dyDescent="0.35">
      <c r="A6282" s="1">
        <v>43</v>
      </c>
      <c r="B6282" s="1" t="s">
        <v>97</v>
      </c>
      <c r="C6282" s="218">
        <v>44918</v>
      </c>
      <c r="D6282" s="218">
        <v>44915</v>
      </c>
      <c r="E6282" s="1">
        <v>2</v>
      </c>
      <c r="F6282" s="62">
        <v>106.62</v>
      </c>
    </row>
    <row r="6283" spans="1:6" x14ac:dyDescent="0.35">
      <c r="A6283" s="1">
        <v>43</v>
      </c>
      <c r="B6283" s="1" t="s">
        <v>97</v>
      </c>
      <c r="C6283" s="218">
        <v>44918</v>
      </c>
      <c r="D6283" s="218">
        <v>44916</v>
      </c>
      <c r="E6283" s="1">
        <v>1</v>
      </c>
      <c r="F6283" s="62">
        <v>54.35</v>
      </c>
    </row>
    <row r="6284" spans="1:6" x14ac:dyDescent="0.35">
      <c r="A6284" s="1">
        <v>43</v>
      </c>
      <c r="B6284" s="1" t="s">
        <v>97</v>
      </c>
      <c r="C6284" s="218">
        <v>44918</v>
      </c>
      <c r="D6284" s="218">
        <v>44917</v>
      </c>
      <c r="E6284" s="1">
        <v>2</v>
      </c>
      <c r="F6284" s="62">
        <v>108.9</v>
      </c>
    </row>
    <row r="6285" spans="1:6" x14ac:dyDescent="0.35">
      <c r="A6285" s="1">
        <v>43</v>
      </c>
      <c r="B6285" s="1" t="s">
        <v>97</v>
      </c>
      <c r="C6285" s="218">
        <v>44918</v>
      </c>
      <c r="D6285" s="218">
        <v>44918</v>
      </c>
      <c r="E6285" s="1">
        <v>3</v>
      </c>
      <c r="F6285" s="62">
        <v>150.97</v>
      </c>
    </row>
    <row r="6286" spans="1:6" x14ac:dyDescent="0.35">
      <c r="A6286" s="1">
        <v>43</v>
      </c>
      <c r="B6286" s="1" t="s">
        <v>97</v>
      </c>
      <c r="C6286" s="218">
        <v>44919</v>
      </c>
      <c r="D6286" s="218">
        <v>44918</v>
      </c>
      <c r="E6286" s="1">
        <v>2</v>
      </c>
      <c r="F6286" s="62">
        <v>102.07</v>
      </c>
    </row>
    <row r="6287" spans="1:6" x14ac:dyDescent="0.35">
      <c r="A6287" s="1">
        <v>43</v>
      </c>
      <c r="B6287" s="1" t="s">
        <v>97</v>
      </c>
      <c r="C6287" s="218">
        <v>44919</v>
      </c>
      <c r="D6287" s="218">
        <v>44919</v>
      </c>
      <c r="E6287" s="1">
        <v>7</v>
      </c>
      <c r="F6287" s="62">
        <v>358.17</v>
      </c>
    </row>
    <row r="6288" spans="1:6" x14ac:dyDescent="0.35">
      <c r="A6288" s="1">
        <v>43</v>
      </c>
      <c r="B6288" s="1" t="s">
        <v>97</v>
      </c>
      <c r="C6288" s="218">
        <v>44920</v>
      </c>
      <c r="D6288" s="218">
        <v>44919</v>
      </c>
      <c r="E6288" s="1">
        <v>1</v>
      </c>
      <c r="F6288" s="62">
        <v>54.45</v>
      </c>
    </row>
    <row r="6289" spans="1:6" x14ac:dyDescent="0.35">
      <c r="A6289" s="1">
        <v>43</v>
      </c>
      <c r="B6289" s="1" t="s">
        <v>97</v>
      </c>
      <c r="C6289" s="218">
        <v>44920</v>
      </c>
      <c r="D6289" s="218">
        <v>44920</v>
      </c>
      <c r="E6289" s="1">
        <v>3</v>
      </c>
      <c r="F6289" s="62">
        <v>157.94999999999999</v>
      </c>
    </row>
    <row r="6290" spans="1:6" x14ac:dyDescent="0.35">
      <c r="A6290" s="1">
        <v>43</v>
      </c>
      <c r="B6290" s="1" t="s">
        <v>97</v>
      </c>
      <c r="C6290" s="218">
        <v>44921</v>
      </c>
      <c r="D6290" s="218">
        <v>44918</v>
      </c>
      <c r="E6290" s="1">
        <v>2</v>
      </c>
      <c r="F6290" s="62">
        <v>72.67</v>
      </c>
    </row>
    <row r="6291" spans="1:6" x14ac:dyDescent="0.35">
      <c r="A6291" s="1">
        <v>43</v>
      </c>
      <c r="B6291" s="1" t="s">
        <v>97</v>
      </c>
      <c r="C6291" s="218">
        <v>44921</v>
      </c>
      <c r="D6291" s="218">
        <v>44919</v>
      </c>
      <c r="E6291" s="1">
        <v>2</v>
      </c>
      <c r="F6291" s="62">
        <v>47.52</v>
      </c>
    </row>
    <row r="6292" spans="1:6" x14ac:dyDescent="0.35">
      <c r="A6292" s="1">
        <v>43</v>
      </c>
      <c r="B6292" s="1" t="s">
        <v>97</v>
      </c>
      <c r="C6292" s="218">
        <v>44921</v>
      </c>
      <c r="D6292" s="218">
        <v>44920</v>
      </c>
      <c r="E6292" s="1">
        <v>4</v>
      </c>
      <c r="F6292" s="62">
        <v>154.97999999999999</v>
      </c>
    </row>
    <row r="6293" spans="1:6" x14ac:dyDescent="0.35">
      <c r="A6293" s="1">
        <v>43</v>
      </c>
      <c r="B6293" s="1" t="s">
        <v>97</v>
      </c>
      <c r="C6293" s="218">
        <v>44921</v>
      </c>
      <c r="D6293" s="218">
        <v>44921</v>
      </c>
      <c r="E6293" s="1">
        <v>3</v>
      </c>
      <c r="F6293" s="62">
        <v>156.41999999999999</v>
      </c>
    </row>
    <row r="6294" spans="1:6" x14ac:dyDescent="0.35">
      <c r="A6294" s="1">
        <v>43</v>
      </c>
      <c r="B6294" s="1" t="s">
        <v>97</v>
      </c>
      <c r="C6294" s="218">
        <v>44922</v>
      </c>
      <c r="D6294" s="218">
        <v>44919</v>
      </c>
      <c r="E6294" s="1">
        <v>1</v>
      </c>
      <c r="F6294" s="62">
        <v>54.45</v>
      </c>
    </row>
    <row r="6295" spans="1:6" x14ac:dyDescent="0.35">
      <c r="A6295" s="1">
        <v>43</v>
      </c>
      <c r="B6295" s="1" t="s">
        <v>97</v>
      </c>
      <c r="C6295" s="218">
        <v>44922</v>
      </c>
      <c r="D6295" s="218">
        <v>44920</v>
      </c>
      <c r="E6295" s="1">
        <v>3</v>
      </c>
      <c r="F6295" s="62">
        <v>153.84</v>
      </c>
    </row>
    <row r="6296" spans="1:6" x14ac:dyDescent="0.35">
      <c r="A6296" s="1">
        <v>43</v>
      </c>
      <c r="B6296" s="1" t="s">
        <v>97</v>
      </c>
      <c r="C6296" s="218">
        <v>44922</v>
      </c>
      <c r="D6296" s="218">
        <v>44921</v>
      </c>
      <c r="E6296" s="1">
        <v>4</v>
      </c>
      <c r="F6296" s="62">
        <v>213.64</v>
      </c>
    </row>
    <row r="6297" spans="1:6" x14ac:dyDescent="0.35">
      <c r="A6297" s="1">
        <v>43</v>
      </c>
      <c r="B6297" s="1" t="s">
        <v>97</v>
      </c>
      <c r="C6297" s="218">
        <v>44922</v>
      </c>
      <c r="D6297" s="218">
        <v>44922</v>
      </c>
      <c r="E6297" s="1">
        <v>5</v>
      </c>
      <c r="F6297" s="62">
        <v>238.59</v>
      </c>
    </row>
    <row r="6298" spans="1:6" x14ac:dyDescent="0.35">
      <c r="A6298" s="1">
        <v>43</v>
      </c>
      <c r="B6298" s="1" t="s">
        <v>97</v>
      </c>
      <c r="C6298" s="218">
        <v>44923</v>
      </c>
      <c r="D6298" s="218">
        <v>44921</v>
      </c>
      <c r="E6298" s="1">
        <v>1</v>
      </c>
      <c r="F6298" s="62">
        <v>49.6</v>
      </c>
    </row>
    <row r="6299" spans="1:6" x14ac:dyDescent="0.35">
      <c r="A6299" s="1">
        <v>43</v>
      </c>
      <c r="B6299" s="1" t="s">
        <v>97</v>
      </c>
      <c r="C6299" s="218">
        <v>44923</v>
      </c>
      <c r="D6299" s="218">
        <v>44922</v>
      </c>
      <c r="E6299" s="1">
        <v>3</v>
      </c>
      <c r="F6299" s="62">
        <v>163</v>
      </c>
    </row>
    <row r="6300" spans="1:6" x14ac:dyDescent="0.35">
      <c r="A6300" s="1">
        <v>43</v>
      </c>
      <c r="B6300" s="1" t="s">
        <v>97</v>
      </c>
      <c r="C6300" s="218">
        <v>44923</v>
      </c>
      <c r="D6300" s="218">
        <v>44923</v>
      </c>
      <c r="E6300" s="1">
        <v>5</v>
      </c>
      <c r="F6300" s="62">
        <v>266.20999999999998</v>
      </c>
    </row>
    <row r="6301" spans="1:6" x14ac:dyDescent="0.35">
      <c r="A6301" s="1">
        <v>43</v>
      </c>
      <c r="B6301" s="1" t="s">
        <v>97</v>
      </c>
      <c r="C6301" s="218">
        <v>44924</v>
      </c>
      <c r="D6301" s="218">
        <v>44921</v>
      </c>
      <c r="E6301" s="1">
        <v>2</v>
      </c>
      <c r="F6301" s="62">
        <v>107.71</v>
      </c>
    </row>
    <row r="6302" spans="1:6" x14ac:dyDescent="0.35">
      <c r="A6302" s="1">
        <v>43</v>
      </c>
      <c r="B6302" s="1" t="s">
        <v>97</v>
      </c>
      <c r="C6302" s="218">
        <v>44924</v>
      </c>
      <c r="D6302" s="218">
        <v>44922</v>
      </c>
      <c r="E6302" s="1">
        <v>1</v>
      </c>
      <c r="F6302" s="62">
        <v>50.49</v>
      </c>
    </row>
    <row r="6303" spans="1:6" x14ac:dyDescent="0.35">
      <c r="A6303" s="1">
        <v>43</v>
      </c>
      <c r="B6303" s="1" t="s">
        <v>97</v>
      </c>
      <c r="C6303" s="218">
        <v>44924</v>
      </c>
      <c r="D6303" s="218">
        <v>44923</v>
      </c>
      <c r="E6303" s="1">
        <v>1</v>
      </c>
      <c r="F6303" s="62">
        <v>54.35</v>
      </c>
    </row>
    <row r="6304" spans="1:6" x14ac:dyDescent="0.35">
      <c r="A6304" s="1">
        <v>43</v>
      </c>
      <c r="B6304" s="1" t="s">
        <v>97</v>
      </c>
      <c r="C6304" s="218">
        <v>44924</v>
      </c>
      <c r="D6304" s="218">
        <v>44924</v>
      </c>
      <c r="E6304" s="1">
        <v>4</v>
      </c>
      <c r="F6304" s="62">
        <v>214.93</v>
      </c>
    </row>
    <row r="6305" spans="1:6" x14ac:dyDescent="0.35">
      <c r="A6305" s="1">
        <v>43</v>
      </c>
      <c r="B6305" s="1" t="s">
        <v>97</v>
      </c>
      <c r="C6305" s="218">
        <v>44925</v>
      </c>
      <c r="D6305" s="218">
        <v>44922</v>
      </c>
      <c r="E6305" s="1">
        <v>2</v>
      </c>
      <c r="F6305" s="62">
        <v>99.99</v>
      </c>
    </row>
    <row r="6306" spans="1:6" x14ac:dyDescent="0.35">
      <c r="A6306" s="1">
        <v>43</v>
      </c>
      <c r="B6306" s="1" t="s">
        <v>97</v>
      </c>
      <c r="C6306" s="218">
        <v>44925</v>
      </c>
      <c r="D6306" s="218">
        <v>44923</v>
      </c>
      <c r="E6306" s="1">
        <v>1</v>
      </c>
      <c r="F6306" s="62">
        <v>54.45</v>
      </c>
    </row>
    <row r="6307" spans="1:6" x14ac:dyDescent="0.35">
      <c r="A6307" s="1">
        <v>43</v>
      </c>
      <c r="B6307" s="1" t="s">
        <v>97</v>
      </c>
      <c r="C6307" s="218">
        <v>44925</v>
      </c>
      <c r="D6307" s="218">
        <v>44924</v>
      </c>
      <c r="E6307" s="1">
        <v>1</v>
      </c>
      <c r="F6307" s="62">
        <v>47.72</v>
      </c>
    </row>
    <row r="6308" spans="1:6" x14ac:dyDescent="0.35">
      <c r="A6308" s="1">
        <v>43</v>
      </c>
      <c r="B6308" s="1" t="s">
        <v>97</v>
      </c>
      <c r="C6308" s="218">
        <v>44925</v>
      </c>
      <c r="D6308" s="218">
        <v>44925</v>
      </c>
      <c r="E6308" s="1">
        <v>1</v>
      </c>
      <c r="F6308" s="62">
        <v>51.28</v>
      </c>
    </row>
    <row r="6309" spans="1:6" x14ac:dyDescent="0.35">
      <c r="A6309" s="1">
        <v>43</v>
      </c>
      <c r="B6309" s="1" t="s">
        <v>97</v>
      </c>
      <c r="C6309" s="218">
        <v>44926</v>
      </c>
      <c r="D6309" s="218">
        <v>44923</v>
      </c>
      <c r="E6309" s="1">
        <v>2</v>
      </c>
      <c r="F6309" s="62">
        <v>102.76</v>
      </c>
    </row>
    <row r="6310" spans="1:6" x14ac:dyDescent="0.35">
      <c r="A6310" s="1">
        <v>43</v>
      </c>
      <c r="B6310" s="1" t="s">
        <v>97</v>
      </c>
      <c r="C6310" s="218">
        <v>44926</v>
      </c>
      <c r="D6310" s="218">
        <v>44924</v>
      </c>
      <c r="E6310" s="1">
        <v>2</v>
      </c>
      <c r="F6310" s="62">
        <v>108.8</v>
      </c>
    </row>
    <row r="6311" spans="1:6" x14ac:dyDescent="0.35">
      <c r="A6311" s="1">
        <v>43</v>
      </c>
      <c r="B6311" s="1" t="s">
        <v>97</v>
      </c>
      <c r="C6311" s="218">
        <v>44926</v>
      </c>
      <c r="D6311" s="218">
        <v>44925</v>
      </c>
      <c r="E6311" s="1">
        <v>4</v>
      </c>
      <c r="F6311" s="62">
        <v>213.44</v>
      </c>
    </row>
    <row r="6312" spans="1:6" x14ac:dyDescent="0.35">
      <c r="A6312" s="1">
        <v>43</v>
      </c>
      <c r="B6312" s="1" t="s">
        <v>97</v>
      </c>
      <c r="C6312" s="218">
        <v>44926</v>
      </c>
      <c r="D6312" s="218">
        <v>44926</v>
      </c>
      <c r="E6312" s="1">
        <v>3</v>
      </c>
      <c r="F6312" s="62">
        <v>157.66</v>
      </c>
    </row>
    <row r="6313" spans="1:6" x14ac:dyDescent="0.35">
      <c r="A6313" s="1">
        <v>43</v>
      </c>
      <c r="B6313" s="1" t="s">
        <v>97</v>
      </c>
      <c r="C6313" s="218">
        <v>44927</v>
      </c>
      <c r="D6313" s="218">
        <v>44924</v>
      </c>
      <c r="E6313" s="1">
        <v>1</v>
      </c>
      <c r="F6313" s="62">
        <v>53.46</v>
      </c>
    </row>
    <row r="6314" spans="1:6" x14ac:dyDescent="0.35">
      <c r="A6314" s="1">
        <v>43</v>
      </c>
      <c r="B6314" s="1" t="s">
        <v>97</v>
      </c>
      <c r="C6314" s="218">
        <v>44927</v>
      </c>
      <c r="D6314" s="218">
        <v>44926</v>
      </c>
      <c r="E6314" s="1">
        <v>1</v>
      </c>
      <c r="F6314" s="62">
        <v>54.45</v>
      </c>
    </row>
    <row r="6315" spans="1:6" x14ac:dyDescent="0.35">
      <c r="A6315" s="1">
        <v>43</v>
      </c>
      <c r="B6315" s="1" t="s">
        <v>97</v>
      </c>
      <c r="C6315" s="218">
        <v>44927</v>
      </c>
      <c r="D6315" s="218">
        <v>44927</v>
      </c>
      <c r="E6315" s="1">
        <v>2</v>
      </c>
      <c r="F6315" s="62">
        <v>108.8</v>
      </c>
    </row>
    <row r="6316" spans="1:6" x14ac:dyDescent="0.35">
      <c r="A6316" s="1">
        <v>43</v>
      </c>
      <c r="B6316" s="1" t="s">
        <v>97</v>
      </c>
      <c r="C6316" s="218">
        <v>44928</v>
      </c>
      <c r="D6316" s="218">
        <v>44925</v>
      </c>
      <c r="E6316" s="1">
        <v>2</v>
      </c>
      <c r="F6316" s="62">
        <v>108.9</v>
      </c>
    </row>
    <row r="6317" spans="1:6" x14ac:dyDescent="0.35">
      <c r="A6317" s="1">
        <v>43</v>
      </c>
      <c r="B6317" s="1" t="s">
        <v>97</v>
      </c>
      <c r="C6317" s="218">
        <v>44928</v>
      </c>
      <c r="D6317" s="218">
        <v>44926</v>
      </c>
      <c r="E6317" s="1">
        <v>2</v>
      </c>
      <c r="F6317" s="62">
        <v>108.9</v>
      </c>
    </row>
    <row r="6318" spans="1:6" x14ac:dyDescent="0.35">
      <c r="A6318" s="1">
        <v>43</v>
      </c>
      <c r="B6318" s="1" t="s">
        <v>97</v>
      </c>
      <c r="C6318" s="218">
        <v>44928</v>
      </c>
      <c r="D6318" s="218">
        <v>44927</v>
      </c>
      <c r="E6318" s="1">
        <v>4</v>
      </c>
      <c r="F6318" s="62">
        <v>171.07</v>
      </c>
    </row>
    <row r="6319" spans="1:6" x14ac:dyDescent="0.35">
      <c r="A6319" s="1">
        <v>43</v>
      </c>
      <c r="B6319" s="1" t="s">
        <v>97</v>
      </c>
      <c r="C6319" s="218">
        <v>44928</v>
      </c>
      <c r="D6319" s="218">
        <v>44928</v>
      </c>
      <c r="E6319" s="1">
        <v>1</v>
      </c>
      <c r="F6319" s="62">
        <v>54.35</v>
      </c>
    </row>
    <row r="6320" spans="1:6" x14ac:dyDescent="0.35">
      <c r="A6320" s="1">
        <v>43</v>
      </c>
      <c r="B6320" s="1" t="s">
        <v>97</v>
      </c>
      <c r="C6320" s="218">
        <v>44929</v>
      </c>
      <c r="D6320" s="218">
        <v>44926</v>
      </c>
      <c r="E6320" s="1">
        <v>2</v>
      </c>
      <c r="F6320" s="62">
        <v>74.94</v>
      </c>
    </row>
    <row r="6321" spans="1:6" x14ac:dyDescent="0.35">
      <c r="A6321" s="1">
        <v>43</v>
      </c>
      <c r="B6321" s="1" t="s">
        <v>97</v>
      </c>
      <c r="C6321" s="218">
        <v>44929</v>
      </c>
      <c r="D6321" s="218">
        <v>44927</v>
      </c>
      <c r="E6321" s="1">
        <v>2</v>
      </c>
      <c r="F6321" s="62">
        <v>76.13</v>
      </c>
    </row>
    <row r="6322" spans="1:6" x14ac:dyDescent="0.35">
      <c r="A6322" s="1">
        <v>43</v>
      </c>
      <c r="B6322" s="1" t="s">
        <v>97</v>
      </c>
      <c r="C6322" s="218">
        <v>44929</v>
      </c>
      <c r="D6322" s="218">
        <v>44928</v>
      </c>
      <c r="E6322" s="1">
        <v>2</v>
      </c>
      <c r="F6322" s="62">
        <v>108.85</v>
      </c>
    </row>
    <row r="6323" spans="1:6" x14ac:dyDescent="0.35">
      <c r="A6323" s="1">
        <v>43</v>
      </c>
      <c r="B6323" s="1" t="s">
        <v>97</v>
      </c>
      <c r="C6323" s="218">
        <v>44929</v>
      </c>
      <c r="D6323" s="218">
        <v>44929</v>
      </c>
      <c r="E6323" s="1">
        <v>4</v>
      </c>
      <c r="F6323" s="62">
        <v>215.03</v>
      </c>
    </row>
    <row r="6324" spans="1:6" x14ac:dyDescent="0.35">
      <c r="A6324" s="1">
        <v>43</v>
      </c>
      <c r="B6324" s="1" t="s">
        <v>97</v>
      </c>
      <c r="C6324" s="218">
        <v>44930</v>
      </c>
      <c r="D6324" s="218">
        <v>44929</v>
      </c>
      <c r="E6324" s="1">
        <v>5</v>
      </c>
      <c r="F6324" s="62">
        <v>262</v>
      </c>
    </row>
    <row r="6325" spans="1:6" x14ac:dyDescent="0.35">
      <c r="A6325" s="1">
        <v>43</v>
      </c>
      <c r="B6325" s="1" t="s">
        <v>97</v>
      </c>
      <c r="C6325" s="218">
        <v>44930</v>
      </c>
      <c r="D6325" s="218">
        <v>44930</v>
      </c>
      <c r="E6325" s="1">
        <v>2</v>
      </c>
      <c r="F6325" s="62">
        <v>103.95</v>
      </c>
    </row>
    <row r="6326" spans="1:6" x14ac:dyDescent="0.35">
      <c r="A6326" s="1">
        <v>43</v>
      </c>
      <c r="B6326" s="1" t="s">
        <v>97</v>
      </c>
      <c r="C6326" s="218">
        <v>44931</v>
      </c>
      <c r="D6326" s="218">
        <v>44929</v>
      </c>
      <c r="E6326" s="1">
        <v>2</v>
      </c>
      <c r="F6326" s="62">
        <v>105.83</v>
      </c>
    </row>
    <row r="6327" spans="1:6" x14ac:dyDescent="0.35">
      <c r="A6327" s="1">
        <v>43</v>
      </c>
      <c r="B6327" s="1" t="s">
        <v>97</v>
      </c>
      <c r="C6327" s="218">
        <v>44931</v>
      </c>
      <c r="D6327" s="218">
        <v>44930</v>
      </c>
      <c r="E6327" s="1">
        <v>3</v>
      </c>
      <c r="F6327" s="62">
        <v>160.47999999999999</v>
      </c>
    </row>
    <row r="6328" spans="1:6" x14ac:dyDescent="0.35">
      <c r="A6328" s="1">
        <v>43</v>
      </c>
      <c r="B6328" s="1" t="s">
        <v>97</v>
      </c>
      <c r="C6328" s="218">
        <v>44931</v>
      </c>
      <c r="D6328" s="218">
        <v>44931</v>
      </c>
      <c r="E6328" s="1">
        <v>4</v>
      </c>
      <c r="F6328" s="62">
        <v>186.02</v>
      </c>
    </row>
    <row r="6329" spans="1:6" x14ac:dyDescent="0.35">
      <c r="A6329" s="1">
        <v>43</v>
      </c>
      <c r="B6329" s="1" t="s">
        <v>97</v>
      </c>
      <c r="C6329" s="218">
        <v>44932</v>
      </c>
      <c r="D6329" s="218">
        <v>44929</v>
      </c>
      <c r="E6329" s="1">
        <v>1</v>
      </c>
      <c r="F6329" s="62">
        <v>54.15</v>
      </c>
    </row>
    <row r="6330" spans="1:6" x14ac:dyDescent="0.35">
      <c r="A6330" s="1">
        <v>43</v>
      </c>
      <c r="B6330" s="1" t="s">
        <v>97</v>
      </c>
      <c r="C6330" s="218">
        <v>44932</v>
      </c>
      <c r="D6330" s="218">
        <v>44930</v>
      </c>
      <c r="E6330" s="1">
        <v>2</v>
      </c>
      <c r="F6330" s="62">
        <v>108.9</v>
      </c>
    </row>
    <row r="6331" spans="1:6" x14ac:dyDescent="0.35">
      <c r="A6331" s="1">
        <v>43</v>
      </c>
      <c r="B6331" s="1" t="s">
        <v>97</v>
      </c>
      <c r="C6331" s="218">
        <v>44932</v>
      </c>
      <c r="D6331" s="218">
        <v>44931</v>
      </c>
      <c r="E6331" s="1">
        <v>2</v>
      </c>
      <c r="F6331" s="62">
        <v>108.31</v>
      </c>
    </row>
    <row r="6332" spans="1:6" x14ac:dyDescent="0.35">
      <c r="A6332" s="1">
        <v>43</v>
      </c>
      <c r="B6332" s="1" t="s">
        <v>97</v>
      </c>
      <c r="C6332" s="218">
        <v>44932</v>
      </c>
      <c r="D6332" s="218">
        <v>44932</v>
      </c>
      <c r="E6332" s="1">
        <v>3</v>
      </c>
      <c r="F6332" s="62">
        <v>163.35</v>
      </c>
    </row>
    <row r="6333" spans="1:6" x14ac:dyDescent="0.35">
      <c r="A6333" s="1">
        <v>43</v>
      </c>
      <c r="B6333" s="1" t="s">
        <v>97</v>
      </c>
      <c r="C6333" s="218">
        <v>44933</v>
      </c>
      <c r="D6333" s="218">
        <v>44930</v>
      </c>
      <c r="E6333" s="1">
        <v>1</v>
      </c>
      <c r="F6333" s="62">
        <v>54.45</v>
      </c>
    </row>
    <row r="6334" spans="1:6" x14ac:dyDescent="0.35">
      <c r="A6334" s="1">
        <v>43</v>
      </c>
      <c r="B6334" s="1" t="s">
        <v>97</v>
      </c>
      <c r="C6334" s="218">
        <v>44933</v>
      </c>
      <c r="D6334" s="218">
        <v>44931</v>
      </c>
      <c r="E6334" s="1">
        <v>1</v>
      </c>
      <c r="F6334" s="62">
        <v>50.29</v>
      </c>
    </row>
    <row r="6335" spans="1:6" x14ac:dyDescent="0.35">
      <c r="A6335" s="1">
        <v>43</v>
      </c>
      <c r="B6335" s="1" t="s">
        <v>97</v>
      </c>
      <c r="C6335" s="218">
        <v>44933</v>
      </c>
      <c r="D6335" s="218">
        <v>44932</v>
      </c>
      <c r="E6335" s="1">
        <v>3</v>
      </c>
      <c r="F6335" s="62">
        <v>127.71</v>
      </c>
    </row>
    <row r="6336" spans="1:6" x14ac:dyDescent="0.35">
      <c r="A6336" s="1">
        <v>43</v>
      </c>
      <c r="B6336" s="1" t="s">
        <v>97</v>
      </c>
      <c r="C6336" s="218">
        <v>44933</v>
      </c>
      <c r="D6336" s="218">
        <v>44933</v>
      </c>
      <c r="E6336" s="1">
        <v>4</v>
      </c>
      <c r="F6336" s="62">
        <v>211.07</v>
      </c>
    </row>
    <row r="6337" spans="1:6" x14ac:dyDescent="0.35">
      <c r="A6337" s="1">
        <v>43</v>
      </c>
      <c r="B6337" s="1" t="s">
        <v>97</v>
      </c>
      <c r="C6337" s="218">
        <v>44934</v>
      </c>
      <c r="D6337" s="218">
        <v>44931</v>
      </c>
      <c r="E6337" s="1">
        <v>1</v>
      </c>
      <c r="F6337" s="62">
        <v>54.35</v>
      </c>
    </row>
    <row r="6338" spans="1:6" x14ac:dyDescent="0.35">
      <c r="A6338" s="1">
        <v>43</v>
      </c>
      <c r="B6338" s="1" t="s">
        <v>97</v>
      </c>
      <c r="C6338" s="218">
        <v>44934</v>
      </c>
      <c r="D6338" s="218">
        <v>44932</v>
      </c>
      <c r="E6338" s="1">
        <v>2</v>
      </c>
      <c r="F6338" s="62">
        <v>108.8</v>
      </c>
    </row>
    <row r="6339" spans="1:6" x14ac:dyDescent="0.35">
      <c r="A6339" s="1">
        <v>43</v>
      </c>
      <c r="B6339" s="1" t="s">
        <v>97</v>
      </c>
      <c r="C6339" s="218">
        <v>44934</v>
      </c>
      <c r="D6339" s="218">
        <v>44933</v>
      </c>
      <c r="E6339" s="1">
        <v>3</v>
      </c>
      <c r="F6339" s="62">
        <v>156.32</v>
      </c>
    </row>
    <row r="6340" spans="1:6" x14ac:dyDescent="0.35">
      <c r="A6340" s="1">
        <v>43</v>
      </c>
      <c r="B6340" s="1" t="s">
        <v>97</v>
      </c>
      <c r="C6340" s="218">
        <v>44934</v>
      </c>
      <c r="D6340" s="218">
        <v>44934</v>
      </c>
      <c r="E6340" s="1">
        <v>4</v>
      </c>
      <c r="F6340" s="62">
        <v>205.72</v>
      </c>
    </row>
    <row r="6341" spans="1:6" x14ac:dyDescent="0.35">
      <c r="A6341" s="1">
        <v>43</v>
      </c>
      <c r="B6341" s="1" t="s">
        <v>97</v>
      </c>
      <c r="C6341" s="218">
        <v>44935</v>
      </c>
      <c r="D6341" s="218">
        <v>44933</v>
      </c>
      <c r="E6341" s="1">
        <v>2</v>
      </c>
      <c r="F6341" s="62">
        <v>108.9</v>
      </c>
    </row>
    <row r="6342" spans="1:6" x14ac:dyDescent="0.35">
      <c r="A6342" s="1">
        <v>43</v>
      </c>
      <c r="B6342" s="1" t="s">
        <v>97</v>
      </c>
      <c r="C6342" s="218">
        <v>44935</v>
      </c>
      <c r="D6342" s="218">
        <v>44934</v>
      </c>
      <c r="E6342" s="1">
        <v>2</v>
      </c>
      <c r="F6342" s="62">
        <v>108.75</v>
      </c>
    </row>
    <row r="6343" spans="1:6" x14ac:dyDescent="0.35">
      <c r="A6343" s="1">
        <v>43</v>
      </c>
      <c r="B6343" s="1" t="s">
        <v>97</v>
      </c>
      <c r="C6343" s="218">
        <v>44935</v>
      </c>
      <c r="D6343" s="218">
        <v>44935</v>
      </c>
      <c r="E6343" s="1">
        <v>4</v>
      </c>
      <c r="F6343" s="62">
        <v>215.32</v>
      </c>
    </row>
    <row r="6344" spans="1:6" x14ac:dyDescent="0.35">
      <c r="A6344" s="1">
        <v>43</v>
      </c>
      <c r="B6344" s="1" t="s">
        <v>97</v>
      </c>
      <c r="C6344" s="218">
        <v>44937</v>
      </c>
      <c r="D6344" s="218">
        <v>44934</v>
      </c>
      <c r="E6344" s="1">
        <v>2</v>
      </c>
      <c r="F6344" s="62">
        <v>70.290000000000006</v>
      </c>
    </row>
    <row r="6345" spans="1:6" x14ac:dyDescent="0.35">
      <c r="A6345" s="1">
        <v>43</v>
      </c>
      <c r="B6345" s="1" t="s">
        <v>97</v>
      </c>
      <c r="C6345" s="218">
        <v>44937</v>
      </c>
      <c r="D6345" s="218">
        <v>44936</v>
      </c>
      <c r="E6345" s="1">
        <v>5</v>
      </c>
      <c r="F6345" s="62">
        <v>267.2</v>
      </c>
    </row>
    <row r="6346" spans="1:6" x14ac:dyDescent="0.35">
      <c r="A6346" s="1">
        <v>43</v>
      </c>
      <c r="B6346" s="1" t="s">
        <v>97</v>
      </c>
      <c r="C6346" s="218">
        <v>44937</v>
      </c>
      <c r="D6346" s="218">
        <v>44937</v>
      </c>
      <c r="E6346" s="1">
        <v>4</v>
      </c>
      <c r="F6346" s="62">
        <v>209.88</v>
      </c>
    </row>
    <row r="6347" spans="1:6" x14ac:dyDescent="0.35">
      <c r="A6347" s="1">
        <v>43</v>
      </c>
      <c r="B6347" s="1" t="s">
        <v>97</v>
      </c>
      <c r="C6347" s="218">
        <v>44938</v>
      </c>
      <c r="D6347" s="218">
        <v>44934</v>
      </c>
      <c r="E6347" s="1">
        <v>1</v>
      </c>
      <c r="F6347" s="62">
        <v>23.76</v>
      </c>
    </row>
    <row r="6348" spans="1:6" x14ac:dyDescent="0.35">
      <c r="A6348" s="1">
        <v>43</v>
      </c>
      <c r="B6348" s="1" t="s">
        <v>97</v>
      </c>
      <c r="C6348" s="218">
        <v>44938</v>
      </c>
      <c r="D6348" s="218">
        <v>44935</v>
      </c>
      <c r="E6348" s="1">
        <v>2</v>
      </c>
      <c r="F6348" s="62">
        <v>104.94</v>
      </c>
    </row>
    <row r="6349" spans="1:6" x14ac:dyDescent="0.35">
      <c r="A6349" s="1">
        <v>43</v>
      </c>
      <c r="B6349" s="1" t="s">
        <v>97</v>
      </c>
      <c r="C6349" s="218">
        <v>44938</v>
      </c>
      <c r="D6349" s="218">
        <v>44936</v>
      </c>
      <c r="E6349" s="1">
        <v>1</v>
      </c>
      <c r="F6349" s="62">
        <v>54.25</v>
      </c>
    </row>
    <row r="6350" spans="1:6" x14ac:dyDescent="0.35">
      <c r="A6350" s="1">
        <v>43</v>
      </c>
      <c r="B6350" s="1" t="s">
        <v>97</v>
      </c>
      <c r="C6350" s="218">
        <v>44938</v>
      </c>
      <c r="D6350" s="218">
        <v>44937</v>
      </c>
      <c r="E6350" s="1">
        <v>3</v>
      </c>
      <c r="F6350" s="62">
        <v>131.52000000000001</v>
      </c>
    </row>
    <row r="6351" spans="1:6" x14ac:dyDescent="0.35">
      <c r="A6351" s="1">
        <v>43</v>
      </c>
      <c r="B6351" s="1" t="s">
        <v>97</v>
      </c>
      <c r="C6351" s="218">
        <v>44938</v>
      </c>
      <c r="D6351" s="218">
        <v>44938</v>
      </c>
      <c r="E6351" s="1">
        <v>3</v>
      </c>
      <c r="F6351" s="62">
        <v>163.35</v>
      </c>
    </row>
    <row r="6352" spans="1:6" x14ac:dyDescent="0.35">
      <c r="A6352" s="1">
        <v>43</v>
      </c>
      <c r="B6352" s="1" t="s">
        <v>97</v>
      </c>
      <c r="C6352" s="218">
        <v>44939</v>
      </c>
      <c r="D6352" s="218">
        <v>44935</v>
      </c>
      <c r="E6352" s="1">
        <v>1</v>
      </c>
      <c r="F6352" s="62">
        <v>54.35</v>
      </c>
    </row>
    <row r="6353" spans="1:6" x14ac:dyDescent="0.35">
      <c r="A6353" s="1">
        <v>43</v>
      </c>
      <c r="B6353" s="1" t="s">
        <v>97</v>
      </c>
      <c r="C6353" s="218">
        <v>44939</v>
      </c>
      <c r="D6353" s="218">
        <v>44936</v>
      </c>
      <c r="E6353" s="1">
        <v>1</v>
      </c>
      <c r="F6353" s="62">
        <v>54.35</v>
      </c>
    </row>
    <row r="6354" spans="1:6" x14ac:dyDescent="0.35">
      <c r="A6354" s="1">
        <v>43</v>
      </c>
      <c r="B6354" s="1" t="s">
        <v>97</v>
      </c>
      <c r="C6354" s="218">
        <v>44939</v>
      </c>
      <c r="D6354" s="218">
        <v>44937</v>
      </c>
      <c r="E6354" s="1">
        <v>1</v>
      </c>
      <c r="F6354" s="62">
        <v>54.45</v>
      </c>
    </row>
    <row r="6355" spans="1:6" x14ac:dyDescent="0.35">
      <c r="A6355" s="1">
        <v>43</v>
      </c>
      <c r="B6355" s="1" t="s">
        <v>97</v>
      </c>
      <c r="C6355" s="218">
        <v>44939</v>
      </c>
      <c r="D6355" s="218">
        <v>44938</v>
      </c>
      <c r="E6355" s="1">
        <v>6</v>
      </c>
      <c r="F6355" s="62">
        <v>281.45</v>
      </c>
    </row>
    <row r="6356" spans="1:6" x14ac:dyDescent="0.35">
      <c r="A6356" s="1">
        <v>43</v>
      </c>
      <c r="B6356" s="1" t="s">
        <v>97</v>
      </c>
      <c r="C6356" s="218">
        <v>44940</v>
      </c>
      <c r="D6356" s="218">
        <v>44936</v>
      </c>
      <c r="E6356" s="1">
        <v>1</v>
      </c>
      <c r="F6356" s="62">
        <v>45.74</v>
      </c>
    </row>
    <row r="6357" spans="1:6" x14ac:dyDescent="0.35">
      <c r="A6357" s="1">
        <v>43</v>
      </c>
      <c r="B6357" s="1" t="s">
        <v>97</v>
      </c>
      <c r="C6357" s="218">
        <v>44940</v>
      </c>
      <c r="D6357" s="218">
        <v>44938</v>
      </c>
      <c r="E6357" s="1">
        <v>1</v>
      </c>
      <c r="F6357" s="62">
        <v>54.45</v>
      </c>
    </row>
    <row r="6358" spans="1:6" x14ac:dyDescent="0.35">
      <c r="A6358" s="1">
        <v>43</v>
      </c>
      <c r="B6358" s="1" t="s">
        <v>97</v>
      </c>
      <c r="C6358" s="218">
        <v>44940</v>
      </c>
      <c r="D6358" s="218">
        <v>44940</v>
      </c>
      <c r="E6358" s="1">
        <v>5</v>
      </c>
      <c r="F6358" s="62">
        <v>270.22000000000003</v>
      </c>
    </row>
    <row r="6359" spans="1:6" x14ac:dyDescent="0.35">
      <c r="A6359" s="1">
        <v>43</v>
      </c>
      <c r="B6359" s="1" t="s">
        <v>97</v>
      </c>
      <c r="C6359" s="218">
        <v>44941</v>
      </c>
      <c r="D6359" s="218">
        <v>44937</v>
      </c>
      <c r="E6359" s="1">
        <v>2</v>
      </c>
      <c r="F6359" s="62">
        <v>73.260000000000005</v>
      </c>
    </row>
    <row r="6360" spans="1:6" x14ac:dyDescent="0.35">
      <c r="A6360" s="1">
        <v>43</v>
      </c>
      <c r="B6360" s="1" t="s">
        <v>97</v>
      </c>
      <c r="C6360" s="218">
        <v>44941</v>
      </c>
      <c r="D6360" s="218">
        <v>44939</v>
      </c>
      <c r="E6360" s="1">
        <v>6</v>
      </c>
      <c r="F6360" s="62">
        <v>283.68</v>
      </c>
    </row>
    <row r="6361" spans="1:6" x14ac:dyDescent="0.35">
      <c r="A6361" s="1">
        <v>43</v>
      </c>
      <c r="B6361" s="1" t="s">
        <v>97</v>
      </c>
      <c r="C6361" s="218">
        <v>44941</v>
      </c>
      <c r="D6361" s="218">
        <v>44941</v>
      </c>
      <c r="E6361" s="1">
        <v>4</v>
      </c>
      <c r="F6361" s="62">
        <v>212.95</v>
      </c>
    </row>
    <row r="6362" spans="1:6" x14ac:dyDescent="0.35">
      <c r="A6362" s="1">
        <v>43</v>
      </c>
      <c r="B6362" s="1" t="s">
        <v>97</v>
      </c>
      <c r="C6362" s="218">
        <v>44942</v>
      </c>
      <c r="D6362" s="218">
        <v>44939</v>
      </c>
      <c r="E6362" s="1">
        <v>1</v>
      </c>
      <c r="F6362" s="62">
        <v>50.49</v>
      </c>
    </row>
    <row r="6363" spans="1:6" x14ac:dyDescent="0.35">
      <c r="A6363" s="1">
        <v>43</v>
      </c>
      <c r="B6363" s="1" t="s">
        <v>97</v>
      </c>
      <c r="C6363" s="218">
        <v>44942</v>
      </c>
      <c r="D6363" s="218">
        <v>44940</v>
      </c>
      <c r="E6363" s="1">
        <v>3</v>
      </c>
      <c r="F6363" s="62">
        <v>153.15</v>
      </c>
    </row>
    <row r="6364" spans="1:6" x14ac:dyDescent="0.35">
      <c r="A6364" s="1">
        <v>43</v>
      </c>
      <c r="B6364" s="1" t="s">
        <v>97</v>
      </c>
      <c r="C6364" s="218">
        <v>44942</v>
      </c>
      <c r="D6364" s="218">
        <v>44941</v>
      </c>
      <c r="E6364" s="1">
        <v>1</v>
      </c>
      <c r="F6364" s="62">
        <v>54.35</v>
      </c>
    </row>
    <row r="6365" spans="1:6" x14ac:dyDescent="0.35">
      <c r="A6365" s="1">
        <v>43</v>
      </c>
      <c r="B6365" s="1" t="s">
        <v>97</v>
      </c>
      <c r="C6365" s="218">
        <v>44942</v>
      </c>
      <c r="D6365" s="218">
        <v>44942</v>
      </c>
      <c r="E6365" s="1">
        <v>4</v>
      </c>
      <c r="F6365" s="62">
        <v>207.21</v>
      </c>
    </row>
    <row r="6366" spans="1:6" x14ac:dyDescent="0.35">
      <c r="A6366" s="1">
        <v>43</v>
      </c>
      <c r="B6366" s="1" t="s">
        <v>97</v>
      </c>
      <c r="C6366" s="218">
        <v>44943</v>
      </c>
      <c r="D6366" s="218">
        <v>44939</v>
      </c>
      <c r="E6366" s="1">
        <v>1</v>
      </c>
      <c r="F6366" s="62">
        <v>54.45</v>
      </c>
    </row>
    <row r="6367" spans="1:6" x14ac:dyDescent="0.35">
      <c r="A6367" s="1">
        <v>43</v>
      </c>
      <c r="B6367" s="1" t="s">
        <v>97</v>
      </c>
      <c r="C6367" s="218">
        <v>44943</v>
      </c>
      <c r="D6367" s="218">
        <v>44940</v>
      </c>
      <c r="E6367" s="1">
        <v>1</v>
      </c>
      <c r="F6367" s="62">
        <v>19.8</v>
      </c>
    </row>
    <row r="6368" spans="1:6" x14ac:dyDescent="0.35">
      <c r="A6368" s="1">
        <v>43</v>
      </c>
      <c r="B6368" s="1" t="s">
        <v>97</v>
      </c>
      <c r="C6368" s="218">
        <v>44943</v>
      </c>
      <c r="D6368" s="218">
        <v>44941</v>
      </c>
      <c r="E6368" s="1">
        <v>2</v>
      </c>
      <c r="F6368" s="62">
        <v>107.41</v>
      </c>
    </row>
    <row r="6369" spans="1:6" x14ac:dyDescent="0.35">
      <c r="A6369" s="1">
        <v>43</v>
      </c>
      <c r="B6369" s="1" t="s">
        <v>97</v>
      </c>
      <c r="C6369" s="218">
        <v>44943</v>
      </c>
      <c r="D6369" s="218">
        <v>44942</v>
      </c>
      <c r="E6369" s="1">
        <v>3</v>
      </c>
      <c r="F6369" s="62">
        <v>159.09</v>
      </c>
    </row>
    <row r="6370" spans="1:6" x14ac:dyDescent="0.35">
      <c r="A6370" s="1">
        <v>43</v>
      </c>
      <c r="B6370" s="1" t="s">
        <v>97</v>
      </c>
      <c r="C6370" s="218">
        <v>44943</v>
      </c>
      <c r="D6370" s="218">
        <v>44943</v>
      </c>
      <c r="E6370" s="1">
        <v>3</v>
      </c>
      <c r="F6370" s="62">
        <v>153.94</v>
      </c>
    </row>
    <row r="6371" spans="1:6" x14ac:dyDescent="0.35">
      <c r="A6371" s="1">
        <v>43</v>
      </c>
      <c r="B6371" s="1" t="s">
        <v>97</v>
      </c>
      <c r="C6371" s="218">
        <v>44944</v>
      </c>
      <c r="D6371" s="218">
        <v>44941</v>
      </c>
      <c r="E6371" s="1">
        <v>1</v>
      </c>
      <c r="F6371" s="62">
        <v>54.25</v>
      </c>
    </row>
    <row r="6372" spans="1:6" x14ac:dyDescent="0.35">
      <c r="A6372" s="1">
        <v>43</v>
      </c>
      <c r="B6372" s="1" t="s">
        <v>97</v>
      </c>
      <c r="C6372" s="218">
        <v>44944</v>
      </c>
      <c r="D6372" s="218">
        <v>44943</v>
      </c>
      <c r="E6372" s="1">
        <v>2</v>
      </c>
      <c r="F6372" s="62">
        <v>104.05</v>
      </c>
    </row>
    <row r="6373" spans="1:6" x14ac:dyDescent="0.35">
      <c r="A6373" s="1">
        <v>43</v>
      </c>
      <c r="B6373" s="1" t="s">
        <v>97</v>
      </c>
      <c r="C6373" s="218">
        <v>44944</v>
      </c>
      <c r="D6373" s="218">
        <v>44944</v>
      </c>
      <c r="E6373" s="1">
        <v>5</v>
      </c>
      <c r="F6373" s="62">
        <v>271.31</v>
      </c>
    </row>
    <row r="6374" spans="1:6" x14ac:dyDescent="0.35">
      <c r="A6374" s="1">
        <v>43</v>
      </c>
      <c r="B6374" s="1" t="s">
        <v>97</v>
      </c>
      <c r="C6374" s="218">
        <v>44945</v>
      </c>
      <c r="D6374" s="218">
        <v>44942</v>
      </c>
      <c r="E6374" s="1">
        <v>1</v>
      </c>
      <c r="F6374" s="62">
        <v>54.45</v>
      </c>
    </row>
    <row r="6375" spans="1:6" x14ac:dyDescent="0.35">
      <c r="A6375" s="1">
        <v>43</v>
      </c>
      <c r="B6375" s="1" t="s">
        <v>97</v>
      </c>
      <c r="C6375" s="218">
        <v>44945</v>
      </c>
      <c r="D6375" s="218">
        <v>44944</v>
      </c>
      <c r="E6375" s="1">
        <v>2</v>
      </c>
      <c r="F6375" s="62">
        <v>101.97</v>
      </c>
    </row>
    <row r="6376" spans="1:6" x14ac:dyDescent="0.35">
      <c r="A6376" s="1">
        <v>43</v>
      </c>
      <c r="B6376" s="1" t="s">
        <v>97</v>
      </c>
      <c r="C6376" s="218">
        <v>44945</v>
      </c>
      <c r="D6376" s="218">
        <v>44945</v>
      </c>
      <c r="E6376" s="1">
        <v>4</v>
      </c>
      <c r="F6376" s="62">
        <v>216.96</v>
      </c>
    </row>
    <row r="6377" spans="1:6" x14ac:dyDescent="0.35">
      <c r="A6377" s="1">
        <v>43</v>
      </c>
      <c r="B6377" s="1" t="s">
        <v>97</v>
      </c>
      <c r="C6377" s="218">
        <v>44946</v>
      </c>
      <c r="D6377" s="218">
        <v>44944</v>
      </c>
      <c r="E6377" s="1">
        <v>1</v>
      </c>
      <c r="F6377" s="62">
        <v>54.45</v>
      </c>
    </row>
    <row r="6378" spans="1:6" x14ac:dyDescent="0.35">
      <c r="A6378" s="1">
        <v>43</v>
      </c>
      <c r="B6378" s="1" t="s">
        <v>97</v>
      </c>
      <c r="C6378" s="218">
        <v>44946</v>
      </c>
      <c r="D6378" s="218">
        <v>44945</v>
      </c>
      <c r="E6378" s="1">
        <v>2</v>
      </c>
      <c r="F6378" s="62">
        <v>102.56</v>
      </c>
    </row>
    <row r="6379" spans="1:6" x14ac:dyDescent="0.35">
      <c r="A6379" s="1">
        <v>43</v>
      </c>
      <c r="B6379" s="1" t="s">
        <v>97</v>
      </c>
      <c r="C6379" s="218">
        <v>44946</v>
      </c>
      <c r="D6379" s="218">
        <v>44946</v>
      </c>
      <c r="E6379" s="1">
        <v>3</v>
      </c>
      <c r="F6379" s="62">
        <v>157.36000000000001</v>
      </c>
    </row>
    <row r="6380" spans="1:6" x14ac:dyDescent="0.35">
      <c r="A6380" s="1">
        <v>43</v>
      </c>
      <c r="B6380" s="1" t="s">
        <v>97</v>
      </c>
      <c r="C6380" s="218">
        <v>44947</v>
      </c>
      <c r="D6380" s="218">
        <v>44944</v>
      </c>
      <c r="E6380" s="1">
        <v>1</v>
      </c>
      <c r="F6380" s="62">
        <v>54.45</v>
      </c>
    </row>
    <row r="6381" spans="1:6" x14ac:dyDescent="0.35">
      <c r="A6381" s="1">
        <v>43</v>
      </c>
      <c r="B6381" s="1" t="s">
        <v>97</v>
      </c>
      <c r="C6381" s="218">
        <v>44947</v>
      </c>
      <c r="D6381" s="218">
        <v>44946</v>
      </c>
      <c r="E6381" s="1">
        <v>1</v>
      </c>
      <c r="F6381" s="62">
        <v>54.45</v>
      </c>
    </row>
    <row r="6382" spans="1:6" x14ac:dyDescent="0.35">
      <c r="A6382" s="1">
        <v>43</v>
      </c>
      <c r="B6382" s="1" t="s">
        <v>97</v>
      </c>
      <c r="C6382" s="218">
        <v>44947</v>
      </c>
      <c r="D6382" s="218">
        <v>44947</v>
      </c>
      <c r="E6382" s="1">
        <v>1</v>
      </c>
      <c r="F6382" s="62">
        <v>54.45</v>
      </c>
    </row>
    <row r="6383" spans="1:6" x14ac:dyDescent="0.35">
      <c r="A6383" s="1">
        <v>43</v>
      </c>
      <c r="B6383" s="1" t="s">
        <v>97</v>
      </c>
      <c r="C6383" s="218">
        <v>44949</v>
      </c>
      <c r="D6383" s="218">
        <v>44943</v>
      </c>
      <c r="E6383" s="1">
        <v>1</v>
      </c>
      <c r="F6383" s="62">
        <v>54.4</v>
      </c>
    </row>
    <row r="6384" spans="1:6" x14ac:dyDescent="0.35">
      <c r="A6384" s="1">
        <v>43</v>
      </c>
      <c r="B6384" s="1" t="s">
        <v>97</v>
      </c>
      <c r="C6384" s="218">
        <v>44949</v>
      </c>
      <c r="D6384" s="218">
        <v>44945</v>
      </c>
      <c r="E6384" s="1">
        <v>2</v>
      </c>
      <c r="F6384" s="62">
        <v>99</v>
      </c>
    </row>
    <row r="6385" spans="1:6" x14ac:dyDescent="0.35">
      <c r="A6385" s="1">
        <v>43</v>
      </c>
      <c r="B6385" s="1" t="s">
        <v>97</v>
      </c>
      <c r="C6385" s="218">
        <v>44949</v>
      </c>
      <c r="D6385" s="218">
        <v>44947</v>
      </c>
      <c r="E6385" s="1">
        <v>3</v>
      </c>
      <c r="F6385" s="62">
        <v>132.61000000000001</v>
      </c>
    </row>
    <row r="6386" spans="1:6" x14ac:dyDescent="0.35">
      <c r="A6386" s="1">
        <v>43</v>
      </c>
      <c r="B6386" s="1" t="s">
        <v>97</v>
      </c>
      <c r="C6386" s="218">
        <v>44949</v>
      </c>
      <c r="D6386" s="218">
        <v>44948</v>
      </c>
      <c r="E6386" s="1">
        <v>2</v>
      </c>
      <c r="F6386" s="62">
        <v>108.9</v>
      </c>
    </row>
    <row r="6387" spans="1:6" x14ac:dyDescent="0.35">
      <c r="A6387" s="1">
        <v>43</v>
      </c>
      <c r="B6387" s="1" t="s">
        <v>97</v>
      </c>
      <c r="C6387" s="218">
        <v>44950</v>
      </c>
      <c r="D6387" s="218">
        <v>44946</v>
      </c>
      <c r="E6387" s="1">
        <v>1</v>
      </c>
      <c r="F6387" s="62">
        <v>54.45</v>
      </c>
    </row>
    <row r="6388" spans="1:6" x14ac:dyDescent="0.35">
      <c r="A6388" s="1">
        <v>43</v>
      </c>
      <c r="B6388" s="1" t="s">
        <v>97</v>
      </c>
      <c r="C6388" s="218">
        <v>44950</v>
      </c>
      <c r="D6388" s="218">
        <v>44947</v>
      </c>
      <c r="E6388" s="1">
        <v>3</v>
      </c>
      <c r="F6388" s="62">
        <v>157.86000000000001</v>
      </c>
    </row>
    <row r="6389" spans="1:6" x14ac:dyDescent="0.35">
      <c r="A6389" s="1">
        <v>43</v>
      </c>
      <c r="B6389" s="1" t="s">
        <v>97</v>
      </c>
      <c r="C6389" s="218">
        <v>44950</v>
      </c>
      <c r="D6389" s="218">
        <v>44948</v>
      </c>
      <c r="E6389" s="1">
        <v>1</v>
      </c>
      <c r="F6389" s="62">
        <v>54.35</v>
      </c>
    </row>
    <row r="6390" spans="1:6" x14ac:dyDescent="0.35">
      <c r="A6390" s="1">
        <v>43</v>
      </c>
      <c r="B6390" s="1" t="s">
        <v>97</v>
      </c>
      <c r="C6390" s="218">
        <v>44950</v>
      </c>
      <c r="D6390" s="218">
        <v>44949</v>
      </c>
      <c r="E6390" s="1">
        <v>1</v>
      </c>
      <c r="F6390" s="62">
        <v>49.45</v>
      </c>
    </row>
    <row r="6391" spans="1:6" x14ac:dyDescent="0.35">
      <c r="A6391" s="1">
        <v>43</v>
      </c>
      <c r="B6391" s="1" t="s">
        <v>97</v>
      </c>
      <c r="C6391" s="218">
        <v>44950</v>
      </c>
      <c r="D6391" s="218">
        <v>44950</v>
      </c>
      <c r="E6391" s="1">
        <v>3</v>
      </c>
      <c r="F6391" s="62">
        <v>158.4</v>
      </c>
    </row>
    <row r="6392" spans="1:6" x14ac:dyDescent="0.35">
      <c r="A6392" s="1">
        <v>43</v>
      </c>
      <c r="B6392" s="1" t="s">
        <v>97</v>
      </c>
      <c r="C6392" s="218">
        <v>44951</v>
      </c>
      <c r="D6392" s="218">
        <v>44948</v>
      </c>
      <c r="E6392" s="1">
        <v>3</v>
      </c>
      <c r="F6392" s="62">
        <v>159.34</v>
      </c>
    </row>
    <row r="6393" spans="1:6" x14ac:dyDescent="0.35">
      <c r="A6393" s="1">
        <v>43</v>
      </c>
      <c r="B6393" s="1" t="s">
        <v>97</v>
      </c>
      <c r="C6393" s="218">
        <v>44951</v>
      </c>
      <c r="D6393" s="218">
        <v>44949</v>
      </c>
      <c r="E6393" s="1">
        <v>2</v>
      </c>
      <c r="F6393" s="62">
        <v>102.76</v>
      </c>
    </row>
    <row r="6394" spans="1:6" x14ac:dyDescent="0.35">
      <c r="A6394" s="1">
        <v>43</v>
      </c>
      <c r="B6394" s="1" t="s">
        <v>97</v>
      </c>
      <c r="C6394" s="218">
        <v>44951</v>
      </c>
      <c r="D6394" s="218">
        <v>44950</v>
      </c>
      <c r="E6394" s="1">
        <v>4</v>
      </c>
      <c r="F6394" s="62">
        <v>183</v>
      </c>
    </row>
    <row r="6395" spans="1:6" x14ac:dyDescent="0.35">
      <c r="A6395" s="1">
        <v>43</v>
      </c>
      <c r="B6395" s="1" t="s">
        <v>97</v>
      </c>
      <c r="C6395" s="218">
        <v>44952</v>
      </c>
      <c r="D6395" s="218">
        <v>44949</v>
      </c>
      <c r="E6395" s="1">
        <v>3</v>
      </c>
      <c r="F6395" s="62">
        <v>163.25</v>
      </c>
    </row>
    <row r="6396" spans="1:6" x14ac:dyDescent="0.35">
      <c r="A6396" s="1">
        <v>43</v>
      </c>
      <c r="B6396" s="1" t="s">
        <v>97</v>
      </c>
      <c r="C6396" s="218">
        <v>44952</v>
      </c>
      <c r="D6396" s="218">
        <v>44950</v>
      </c>
      <c r="E6396" s="1">
        <v>2</v>
      </c>
      <c r="F6396" s="62">
        <v>108.9</v>
      </c>
    </row>
    <row r="6397" spans="1:6" x14ac:dyDescent="0.35">
      <c r="A6397" s="1">
        <v>43</v>
      </c>
      <c r="B6397" s="1" t="s">
        <v>97</v>
      </c>
      <c r="C6397" s="218">
        <v>44952</v>
      </c>
      <c r="D6397" s="218">
        <v>44951</v>
      </c>
      <c r="E6397" s="1">
        <v>3</v>
      </c>
      <c r="F6397" s="62">
        <v>163.35</v>
      </c>
    </row>
    <row r="6398" spans="1:6" x14ac:dyDescent="0.35">
      <c r="A6398" s="1">
        <v>45</v>
      </c>
      <c r="B6398" s="1" t="s">
        <v>98</v>
      </c>
      <c r="C6398" s="218">
        <v>44879</v>
      </c>
      <c r="D6398" s="218">
        <v>44878</v>
      </c>
      <c r="E6398" s="1">
        <v>5</v>
      </c>
      <c r="F6398" s="62">
        <v>143</v>
      </c>
    </row>
    <row r="6399" spans="1:6" x14ac:dyDescent="0.35">
      <c r="A6399" s="1">
        <v>45</v>
      </c>
      <c r="B6399" s="1" t="s">
        <v>98</v>
      </c>
      <c r="C6399" s="218">
        <v>44879</v>
      </c>
      <c r="D6399" s="218">
        <v>44879</v>
      </c>
      <c r="E6399" s="1">
        <v>1</v>
      </c>
      <c r="F6399" s="62">
        <v>47.82</v>
      </c>
    </row>
    <row r="6400" spans="1:6" x14ac:dyDescent="0.35">
      <c r="A6400" s="1">
        <v>45</v>
      </c>
      <c r="B6400" s="1" t="s">
        <v>98</v>
      </c>
      <c r="C6400" s="218">
        <v>44881</v>
      </c>
      <c r="D6400" s="218">
        <v>44878</v>
      </c>
      <c r="E6400" s="1">
        <v>2</v>
      </c>
      <c r="F6400" s="62">
        <v>45.69</v>
      </c>
    </row>
    <row r="6401" spans="1:6" x14ac:dyDescent="0.35">
      <c r="A6401" s="1">
        <v>45</v>
      </c>
      <c r="B6401" s="1" t="s">
        <v>98</v>
      </c>
      <c r="C6401" s="218">
        <v>44881</v>
      </c>
      <c r="D6401" s="218">
        <v>44879</v>
      </c>
      <c r="E6401" s="1">
        <v>1</v>
      </c>
      <c r="F6401" s="62">
        <v>21.63</v>
      </c>
    </row>
    <row r="6402" spans="1:6" x14ac:dyDescent="0.35">
      <c r="A6402" s="1">
        <v>45</v>
      </c>
      <c r="B6402" s="1" t="s">
        <v>98</v>
      </c>
      <c r="C6402" s="218">
        <v>44881</v>
      </c>
      <c r="D6402" s="218">
        <v>44880</v>
      </c>
      <c r="E6402" s="1">
        <v>3</v>
      </c>
      <c r="F6402" s="62">
        <v>125.93</v>
      </c>
    </row>
    <row r="6403" spans="1:6" x14ac:dyDescent="0.35">
      <c r="A6403" s="1">
        <v>45</v>
      </c>
      <c r="B6403" s="1" t="s">
        <v>98</v>
      </c>
      <c r="C6403" s="218">
        <v>44883</v>
      </c>
      <c r="D6403" s="218">
        <v>44878</v>
      </c>
      <c r="E6403" s="1">
        <v>1</v>
      </c>
      <c r="F6403" s="62">
        <v>23.61</v>
      </c>
    </row>
    <row r="6404" spans="1:6" x14ac:dyDescent="0.35">
      <c r="A6404" s="1">
        <v>45</v>
      </c>
      <c r="B6404" s="1" t="s">
        <v>98</v>
      </c>
      <c r="C6404" s="218">
        <v>44883</v>
      </c>
      <c r="D6404" s="218">
        <v>44879</v>
      </c>
      <c r="E6404" s="1">
        <v>1</v>
      </c>
      <c r="F6404" s="62">
        <v>21.93</v>
      </c>
    </row>
    <row r="6405" spans="1:6" x14ac:dyDescent="0.35">
      <c r="A6405" s="1">
        <v>45</v>
      </c>
      <c r="B6405" s="1" t="s">
        <v>98</v>
      </c>
      <c r="C6405" s="218">
        <v>44883</v>
      </c>
      <c r="D6405" s="218">
        <v>44880</v>
      </c>
      <c r="E6405" s="1">
        <v>2</v>
      </c>
      <c r="F6405" s="62">
        <v>46.23</v>
      </c>
    </row>
    <row r="6406" spans="1:6" x14ac:dyDescent="0.35">
      <c r="A6406" s="1">
        <v>45</v>
      </c>
      <c r="B6406" s="1" t="s">
        <v>98</v>
      </c>
      <c r="C6406" s="218">
        <v>44883</v>
      </c>
      <c r="D6406" s="218">
        <v>44881</v>
      </c>
      <c r="E6406" s="1">
        <v>2</v>
      </c>
      <c r="F6406" s="62">
        <v>46.38</v>
      </c>
    </row>
    <row r="6407" spans="1:6" x14ac:dyDescent="0.35">
      <c r="A6407" s="1">
        <v>45</v>
      </c>
      <c r="B6407" s="1" t="s">
        <v>98</v>
      </c>
      <c r="C6407" s="218">
        <v>44883</v>
      </c>
      <c r="D6407" s="218">
        <v>44882</v>
      </c>
      <c r="E6407" s="1">
        <v>2</v>
      </c>
      <c r="F6407" s="62">
        <v>75.39</v>
      </c>
    </row>
    <row r="6408" spans="1:6" x14ac:dyDescent="0.35">
      <c r="A6408" s="1">
        <v>45</v>
      </c>
      <c r="B6408" s="1" t="s">
        <v>98</v>
      </c>
      <c r="C6408" s="218">
        <v>44884</v>
      </c>
      <c r="D6408" s="218">
        <v>44878</v>
      </c>
      <c r="E6408" s="1">
        <v>2</v>
      </c>
      <c r="F6408" s="62">
        <v>47.17</v>
      </c>
    </row>
    <row r="6409" spans="1:6" x14ac:dyDescent="0.35">
      <c r="A6409" s="1">
        <v>45</v>
      </c>
      <c r="B6409" s="1" t="s">
        <v>98</v>
      </c>
      <c r="C6409" s="218">
        <v>44884</v>
      </c>
      <c r="D6409" s="218">
        <v>44879</v>
      </c>
      <c r="E6409" s="1">
        <v>4</v>
      </c>
      <c r="F6409" s="62">
        <v>111.18</v>
      </c>
    </row>
    <row r="6410" spans="1:6" x14ac:dyDescent="0.35">
      <c r="A6410" s="1">
        <v>45</v>
      </c>
      <c r="B6410" s="1" t="s">
        <v>98</v>
      </c>
      <c r="C6410" s="218">
        <v>44884</v>
      </c>
      <c r="D6410" s="218">
        <v>44880</v>
      </c>
      <c r="E6410" s="1">
        <v>4</v>
      </c>
      <c r="F6410" s="62">
        <v>181.03</v>
      </c>
    </row>
    <row r="6411" spans="1:6" x14ac:dyDescent="0.35">
      <c r="A6411" s="1">
        <v>45</v>
      </c>
      <c r="B6411" s="1" t="s">
        <v>98</v>
      </c>
      <c r="C6411" s="218">
        <v>44884</v>
      </c>
      <c r="D6411" s="218">
        <v>44881</v>
      </c>
      <c r="E6411" s="1">
        <v>3</v>
      </c>
      <c r="F6411" s="62">
        <v>129.24</v>
      </c>
    </row>
    <row r="6412" spans="1:6" x14ac:dyDescent="0.35">
      <c r="A6412" s="1">
        <v>45</v>
      </c>
      <c r="B6412" s="1" t="s">
        <v>98</v>
      </c>
      <c r="C6412" s="218">
        <v>44884</v>
      </c>
      <c r="D6412" s="218">
        <v>44882</v>
      </c>
      <c r="E6412" s="1">
        <v>4</v>
      </c>
      <c r="F6412" s="62">
        <v>86.97</v>
      </c>
    </row>
    <row r="6413" spans="1:6" x14ac:dyDescent="0.35">
      <c r="A6413" s="1">
        <v>45</v>
      </c>
      <c r="B6413" s="1" t="s">
        <v>98</v>
      </c>
      <c r="C6413" s="218">
        <v>44885</v>
      </c>
      <c r="D6413" s="218">
        <v>44880</v>
      </c>
      <c r="E6413" s="1">
        <v>2</v>
      </c>
      <c r="F6413" s="62">
        <v>104.3</v>
      </c>
    </row>
    <row r="6414" spans="1:6" x14ac:dyDescent="0.35">
      <c r="A6414" s="1">
        <v>45</v>
      </c>
      <c r="B6414" s="1" t="s">
        <v>98</v>
      </c>
      <c r="C6414" s="218">
        <v>44885</v>
      </c>
      <c r="D6414" s="218">
        <v>44881</v>
      </c>
      <c r="E6414" s="1">
        <v>8</v>
      </c>
      <c r="F6414" s="62">
        <v>239.87</v>
      </c>
    </row>
    <row r="6415" spans="1:6" x14ac:dyDescent="0.35">
      <c r="A6415" s="1">
        <v>45</v>
      </c>
      <c r="B6415" s="1" t="s">
        <v>98</v>
      </c>
      <c r="C6415" s="218">
        <v>44885</v>
      </c>
      <c r="D6415" s="218">
        <v>44882</v>
      </c>
      <c r="E6415" s="1">
        <v>4</v>
      </c>
      <c r="F6415" s="62">
        <v>122.95</v>
      </c>
    </row>
    <row r="6416" spans="1:6" x14ac:dyDescent="0.35">
      <c r="A6416" s="1">
        <v>45</v>
      </c>
      <c r="B6416" s="1" t="s">
        <v>98</v>
      </c>
      <c r="C6416" s="218">
        <v>44885</v>
      </c>
      <c r="D6416" s="218">
        <v>44884</v>
      </c>
      <c r="E6416" s="1">
        <v>4</v>
      </c>
      <c r="F6416" s="62">
        <v>94.49</v>
      </c>
    </row>
    <row r="6417" spans="1:6" x14ac:dyDescent="0.35">
      <c r="A6417" s="1">
        <v>45</v>
      </c>
      <c r="B6417" s="1" t="s">
        <v>98</v>
      </c>
      <c r="C6417" s="218">
        <v>44886</v>
      </c>
      <c r="D6417" s="218">
        <v>44880</v>
      </c>
      <c r="E6417" s="1">
        <v>1</v>
      </c>
      <c r="F6417" s="62">
        <v>53.26</v>
      </c>
    </row>
    <row r="6418" spans="1:6" x14ac:dyDescent="0.35">
      <c r="A6418" s="1">
        <v>45</v>
      </c>
      <c r="B6418" s="1" t="s">
        <v>98</v>
      </c>
      <c r="C6418" s="218">
        <v>44886</v>
      </c>
      <c r="D6418" s="218">
        <v>44881</v>
      </c>
      <c r="E6418" s="1">
        <v>1</v>
      </c>
      <c r="F6418" s="62">
        <v>49.5</v>
      </c>
    </row>
    <row r="6419" spans="1:6" x14ac:dyDescent="0.35">
      <c r="A6419" s="1">
        <v>45</v>
      </c>
      <c r="B6419" s="1" t="s">
        <v>98</v>
      </c>
      <c r="C6419" s="218">
        <v>44886</v>
      </c>
      <c r="D6419" s="218">
        <v>44882</v>
      </c>
      <c r="E6419" s="1">
        <v>5</v>
      </c>
      <c r="F6419" s="62">
        <v>172.6</v>
      </c>
    </row>
    <row r="6420" spans="1:6" x14ac:dyDescent="0.35">
      <c r="A6420" s="1">
        <v>45</v>
      </c>
      <c r="B6420" s="1" t="s">
        <v>98</v>
      </c>
      <c r="C6420" s="218">
        <v>44886</v>
      </c>
      <c r="D6420" s="218">
        <v>44884</v>
      </c>
      <c r="E6420" s="1">
        <v>3</v>
      </c>
      <c r="F6420" s="62">
        <v>98.21</v>
      </c>
    </row>
    <row r="6421" spans="1:6" x14ac:dyDescent="0.35">
      <c r="A6421" s="1">
        <v>45</v>
      </c>
      <c r="B6421" s="1" t="s">
        <v>98</v>
      </c>
      <c r="C6421" s="218">
        <v>44886</v>
      </c>
      <c r="D6421" s="218">
        <v>44886</v>
      </c>
      <c r="E6421" s="1">
        <v>1</v>
      </c>
      <c r="F6421" s="62">
        <v>23.66</v>
      </c>
    </row>
    <row r="6422" spans="1:6" x14ac:dyDescent="0.35">
      <c r="A6422" s="1">
        <v>45</v>
      </c>
      <c r="B6422" s="1" t="s">
        <v>98</v>
      </c>
      <c r="C6422" s="218">
        <v>44887</v>
      </c>
      <c r="D6422" s="218">
        <v>44882</v>
      </c>
      <c r="E6422" s="1">
        <v>2</v>
      </c>
      <c r="F6422" s="62">
        <v>74.25</v>
      </c>
    </row>
    <row r="6423" spans="1:6" x14ac:dyDescent="0.35">
      <c r="A6423" s="1">
        <v>45</v>
      </c>
      <c r="B6423" s="1" t="s">
        <v>98</v>
      </c>
      <c r="C6423" s="218">
        <v>44887</v>
      </c>
      <c r="D6423" s="218">
        <v>44884</v>
      </c>
      <c r="E6423" s="1">
        <v>1</v>
      </c>
      <c r="F6423" s="62">
        <v>22.27</v>
      </c>
    </row>
    <row r="6424" spans="1:6" x14ac:dyDescent="0.35">
      <c r="A6424" s="1">
        <v>45</v>
      </c>
      <c r="B6424" s="1" t="s">
        <v>98</v>
      </c>
      <c r="C6424" s="218">
        <v>44887</v>
      </c>
      <c r="D6424" s="218">
        <v>44885</v>
      </c>
      <c r="E6424" s="1">
        <v>1</v>
      </c>
      <c r="F6424" s="62">
        <v>52.07</v>
      </c>
    </row>
    <row r="6425" spans="1:6" x14ac:dyDescent="0.35">
      <c r="A6425" s="1">
        <v>45</v>
      </c>
      <c r="B6425" s="1" t="s">
        <v>98</v>
      </c>
      <c r="C6425" s="218">
        <v>44887</v>
      </c>
      <c r="D6425" s="218">
        <v>44886</v>
      </c>
      <c r="E6425" s="1">
        <v>2</v>
      </c>
      <c r="F6425" s="62">
        <v>106.42</v>
      </c>
    </row>
    <row r="6426" spans="1:6" x14ac:dyDescent="0.35">
      <c r="A6426" s="1">
        <v>45</v>
      </c>
      <c r="B6426" s="1" t="s">
        <v>98</v>
      </c>
      <c r="C6426" s="218">
        <v>44887</v>
      </c>
      <c r="D6426" s="218">
        <v>44887</v>
      </c>
      <c r="E6426" s="1">
        <v>2</v>
      </c>
      <c r="F6426" s="62">
        <v>108.01</v>
      </c>
    </row>
    <row r="6427" spans="1:6" x14ac:dyDescent="0.35">
      <c r="A6427" s="1">
        <v>45</v>
      </c>
      <c r="B6427" s="1" t="s">
        <v>98</v>
      </c>
      <c r="C6427" s="218">
        <v>44888</v>
      </c>
      <c r="D6427" s="218">
        <v>44885</v>
      </c>
      <c r="E6427" s="1">
        <v>1</v>
      </c>
      <c r="F6427" s="62">
        <v>23.66</v>
      </c>
    </row>
    <row r="6428" spans="1:6" x14ac:dyDescent="0.35">
      <c r="A6428" s="1">
        <v>45</v>
      </c>
      <c r="B6428" s="1" t="s">
        <v>98</v>
      </c>
      <c r="C6428" s="218">
        <v>44888</v>
      </c>
      <c r="D6428" s="218">
        <v>44886</v>
      </c>
      <c r="E6428" s="1">
        <v>1</v>
      </c>
      <c r="F6428" s="62">
        <v>22.87</v>
      </c>
    </row>
    <row r="6429" spans="1:6" x14ac:dyDescent="0.35">
      <c r="A6429" s="1">
        <v>45</v>
      </c>
      <c r="B6429" s="1" t="s">
        <v>98</v>
      </c>
      <c r="C6429" s="218">
        <v>44888</v>
      </c>
      <c r="D6429" s="218">
        <v>44887</v>
      </c>
      <c r="E6429" s="1">
        <v>2</v>
      </c>
      <c r="F6429" s="62">
        <v>77.17</v>
      </c>
    </row>
    <row r="6430" spans="1:6" x14ac:dyDescent="0.35">
      <c r="A6430" s="1">
        <v>45</v>
      </c>
      <c r="B6430" s="1" t="s">
        <v>98</v>
      </c>
      <c r="C6430" s="218">
        <v>44888</v>
      </c>
      <c r="D6430" s="218">
        <v>44888</v>
      </c>
      <c r="E6430" s="1">
        <v>3</v>
      </c>
      <c r="F6430" s="62">
        <v>90.34</v>
      </c>
    </row>
    <row r="6431" spans="1:6" x14ac:dyDescent="0.35">
      <c r="A6431" s="1">
        <v>45</v>
      </c>
      <c r="B6431" s="1" t="s">
        <v>98</v>
      </c>
      <c r="C6431" s="218">
        <v>44889</v>
      </c>
      <c r="D6431" s="218">
        <v>44888</v>
      </c>
      <c r="E6431" s="1">
        <v>3</v>
      </c>
      <c r="F6431" s="62">
        <v>100.53</v>
      </c>
    </row>
    <row r="6432" spans="1:6" x14ac:dyDescent="0.35">
      <c r="A6432" s="1">
        <v>45</v>
      </c>
      <c r="B6432" s="1" t="s">
        <v>98</v>
      </c>
      <c r="C6432" s="218">
        <v>44889</v>
      </c>
      <c r="D6432" s="218">
        <v>44889</v>
      </c>
      <c r="E6432" s="1">
        <v>6</v>
      </c>
      <c r="F6432" s="62">
        <v>291.99</v>
      </c>
    </row>
    <row r="6433" spans="1:6" x14ac:dyDescent="0.35">
      <c r="A6433" s="1">
        <v>45</v>
      </c>
      <c r="B6433" s="1" t="s">
        <v>98</v>
      </c>
      <c r="C6433" s="218">
        <v>44890</v>
      </c>
      <c r="D6433" s="218">
        <v>44889</v>
      </c>
      <c r="E6433" s="1">
        <v>4</v>
      </c>
      <c r="F6433" s="62">
        <v>152.65</v>
      </c>
    </row>
    <row r="6434" spans="1:6" x14ac:dyDescent="0.35">
      <c r="A6434" s="1">
        <v>45</v>
      </c>
      <c r="B6434" s="1" t="s">
        <v>98</v>
      </c>
      <c r="C6434" s="218">
        <v>44890</v>
      </c>
      <c r="D6434" s="218">
        <v>44890</v>
      </c>
      <c r="E6434" s="1">
        <v>6</v>
      </c>
      <c r="F6434" s="62">
        <v>259.22000000000003</v>
      </c>
    </row>
    <row r="6435" spans="1:6" x14ac:dyDescent="0.35">
      <c r="A6435" s="1">
        <v>45</v>
      </c>
      <c r="B6435" s="1" t="s">
        <v>98</v>
      </c>
      <c r="C6435" s="218">
        <v>44891</v>
      </c>
      <c r="D6435" s="218">
        <v>44887</v>
      </c>
      <c r="E6435" s="1">
        <v>1</v>
      </c>
      <c r="F6435" s="62">
        <v>23.66</v>
      </c>
    </row>
    <row r="6436" spans="1:6" x14ac:dyDescent="0.35">
      <c r="A6436" s="1">
        <v>45</v>
      </c>
      <c r="B6436" s="1" t="s">
        <v>98</v>
      </c>
      <c r="C6436" s="218">
        <v>44891</v>
      </c>
      <c r="D6436" s="218">
        <v>44889</v>
      </c>
      <c r="E6436" s="1">
        <v>4</v>
      </c>
      <c r="F6436" s="62">
        <v>183.69</v>
      </c>
    </row>
    <row r="6437" spans="1:6" x14ac:dyDescent="0.35">
      <c r="A6437" s="1">
        <v>45</v>
      </c>
      <c r="B6437" s="1" t="s">
        <v>98</v>
      </c>
      <c r="C6437" s="218">
        <v>44891</v>
      </c>
      <c r="D6437" s="218">
        <v>44890</v>
      </c>
      <c r="E6437" s="1">
        <v>1</v>
      </c>
      <c r="F6437" s="62">
        <v>52.87</v>
      </c>
    </row>
    <row r="6438" spans="1:6" x14ac:dyDescent="0.35">
      <c r="A6438" s="1">
        <v>45</v>
      </c>
      <c r="B6438" s="1" t="s">
        <v>98</v>
      </c>
      <c r="C6438" s="218">
        <v>44891</v>
      </c>
      <c r="D6438" s="218">
        <v>44891</v>
      </c>
      <c r="E6438" s="1">
        <v>4</v>
      </c>
      <c r="F6438" s="62">
        <v>124.49</v>
      </c>
    </row>
    <row r="6439" spans="1:6" x14ac:dyDescent="0.35">
      <c r="A6439" s="1">
        <v>45</v>
      </c>
      <c r="B6439" s="1" t="s">
        <v>98</v>
      </c>
      <c r="C6439" s="218">
        <v>44892</v>
      </c>
      <c r="D6439" s="218">
        <v>44890</v>
      </c>
      <c r="E6439" s="1">
        <v>3</v>
      </c>
      <c r="F6439" s="62">
        <v>100.24</v>
      </c>
    </row>
    <row r="6440" spans="1:6" x14ac:dyDescent="0.35">
      <c r="A6440" s="1">
        <v>45</v>
      </c>
      <c r="B6440" s="1" t="s">
        <v>98</v>
      </c>
      <c r="C6440" s="218">
        <v>44892</v>
      </c>
      <c r="D6440" s="218">
        <v>44891</v>
      </c>
      <c r="E6440" s="1">
        <v>2</v>
      </c>
      <c r="F6440" s="62">
        <v>75.89</v>
      </c>
    </row>
    <row r="6441" spans="1:6" x14ac:dyDescent="0.35">
      <c r="A6441" s="1">
        <v>45</v>
      </c>
      <c r="B6441" s="1" t="s">
        <v>98</v>
      </c>
      <c r="C6441" s="218">
        <v>44892</v>
      </c>
      <c r="D6441" s="218">
        <v>44892</v>
      </c>
      <c r="E6441" s="1">
        <v>6</v>
      </c>
      <c r="F6441" s="62">
        <v>196.36</v>
      </c>
    </row>
    <row r="6442" spans="1:6" x14ac:dyDescent="0.35">
      <c r="A6442" s="1">
        <v>45</v>
      </c>
      <c r="B6442" s="1" t="s">
        <v>98</v>
      </c>
      <c r="C6442" s="218">
        <v>44893</v>
      </c>
      <c r="D6442" s="218">
        <v>44891</v>
      </c>
      <c r="E6442" s="1">
        <v>3</v>
      </c>
      <c r="F6442" s="62">
        <v>131.47</v>
      </c>
    </row>
    <row r="6443" spans="1:6" x14ac:dyDescent="0.35">
      <c r="A6443" s="1">
        <v>45</v>
      </c>
      <c r="B6443" s="1" t="s">
        <v>98</v>
      </c>
      <c r="C6443" s="218">
        <v>44893</v>
      </c>
      <c r="D6443" s="218">
        <v>44892</v>
      </c>
      <c r="E6443" s="1">
        <v>2</v>
      </c>
      <c r="F6443" s="62">
        <v>45.29</v>
      </c>
    </row>
    <row r="6444" spans="1:6" x14ac:dyDescent="0.35">
      <c r="A6444" s="1">
        <v>45</v>
      </c>
      <c r="B6444" s="1" t="s">
        <v>98</v>
      </c>
      <c r="C6444" s="218">
        <v>44893</v>
      </c>
      <c r="D6444" s="218">
        <v>44893</v>
      </c>
      <c r="E6444" s="1">
        <v>5</v>
      </c>
      <c r="F6444" s="62">
        <v>209.82</v>
      </c>
    </row>
    <row r="6445" spans="1:6" x14ac:dyDescent="0.35">
      <c r="A6445" s="1">
        <v>45</v>
      </c>
      <c r="B6445" s="1" t="s">
        <v>98</v>
      </c>
      <c r="C6445" s="218">
        <v>44894</v>
      </c>
      <c r="D6445" s="218">
        <v>44891</v>
      </c>
      <c r="E6445" s="1">
        <v>3</v>
      </c>
      <c r="F6445" s="62">
        <v>124.79</v>
      </c>
    </row>
    <row r="6446" spans="1:6" x14ac:dyDescent="0.35">
      <c r="A6446" s="1">
        <v>45</v>
      </c>
      <c r="B6446" s="1" t="s">
        <v>98</v>
      </c>
      <c r="C6446" s="218">
        <v>44894</v>
      </c>
      <c r="D6446" s="218">
        <v>44893</v>
      </c>
      <c r="E6446" s="1">
        <v>1</v>
      </c>
      <c r="F6446" s="62">
        <v>54</v>
      </c>
    </row>
    <row r="6447" spans="1:6" x14ac:dyDescent="0.35">
      <c r="A6447" s="1">
        <v>45</v>
      </c>
      <c r="B6447" s="1" t="s">
        <v>98</v>
      </c>
      <c r="C6447" s="218">
        <v>44894</v>
      </c>
      <c r="D6447" s="218">
        <v>44894</v>
      </c>
      <c r="E6447" s="1">
        <v>8</v>
      </c>
      <c r="F6447" s="62">
        <v>249.71</v>
      </c>
    </row>
    <row r="6448" spans="1:6" x14ac:dyDescent="0.35">
      <c r="A6448" s="1">
        <v>45</v>
      </c>
      <c r="B6448" s="1" t="s">
        <v>98</v>
      </c>
      <c r="C6448" s="218">
        <v>44895</v>
      </c>
      <c r="D6448" s="218">
        <v>44891</v>
      </c>
      <c r="E6448" s="1">
        <v>1</v>
      </c>
      <c r="F6448" s="62">
        <v>53.95</v>
      </c>
    </row>
    <row r="6449" spans="1:6" x14ac:dyDescent="0.35">
      <c r="A6449" s="1">
        <v>45</v>
      </c>
      <c r="B6449" s="1" t="s">
        <v>98</v>
      </c>
      <c r="C6449" s="218">
        <v>44895</v>
      </c>
      <c r="D6449" s="218">
        <v>44892</v>
      </c>
      <c r="E6449" s="1">
        <v>1</v>
      </c>
      <c r="F6449" s="62">
        <v>53.76</v>
      </c>
    </row>
    <row r="6450" spans="1:6" x14ac:dyDescent="0.35">
      <c r="A6450" s="1">
        <v>45</v>
      </c>
      <c r="B6450" s="1" t="s">
        <v>98</v>
      </c>
      <c r="C6450" s="218">
        <v>44895</v>
      </c>
      <c r="D6450" s="218">
        <v>44893</v>
      </c>
      <c r="E6450" s="1">
        <v>1</v>
      </c>
      <c r="F6450" s="62">
        <v>23.61</v>
      </c>
    </row>
    <row r="6451" spans="1:6" x14ac:dyDescent="0.35">
      <c r="A6451" s="1">
        <v>45</v>
      </c>
      <c r="B6451" s="1" t="s">
        <v>98</v>
      </c>
      <c r="C6451" s="218">
        <v>44895</v>
      </c>
      <c r="D6451" s="218">
        <v>44894</v>
      </c>
      <c r="E6451" s="1">
        <v>1</v>
      </c>
      <c r="F6451" s="62">
        <v>54.05</v>
      </c>
    </row>
    <row r="6452" spans="1:6" x14ac:dyDescent="0.35">
      <c r="A6452" s="1">
        <v>45</v>
      </c>
      <c r="B6452" s="1" t="s">
        <v>98</v>
      </c>
      <c r="C6452" s="218">
        <v>44895</v>
      </c>
      <c r="D6452" s="218">
        <v>44895</v>
      </c>
      <c r="E6452" s="1">
        <v>5</v>
      </c>
      <c r="F6452" s="62">
        <v>235.91</v>
      </c>
    </row>
    <row r="6453" spans="1:6" x14ac:dyDescent="0.35">
      <c r="A6453" s="1">
        <v>45</v>
      </c>
      <c r="B6453" s="1" t="s">
        <v>98</v>
      </c>
      <c r="C6453" s="218">
        <v>44896</v>
      </c>
      <c r="D6453" s="218">
        <v>44893</v>
      </c>
      <c r="E6453" s="1">
        <v>1</v>
      </c>
      <c r="F6453" s="62">
        <v>53.71</v>
      </c>
    </row>
    <row r="6454" spans="1:6" x14ac:dyDescent="0.35">
      <c r="A6454" s="1">
        <v>45</v>
      </c>
      <c r="B6454" s="1" t="s">
        <v>98</v>
      </c>
      <c r="C6454" s="218">
        <v>44896</v>
      </c>
      <c r="D6454" s="218">
        <v>44894</v>
      </c>
      <c r="E6454" s="1">
        <v>1</v>
      </c>
      <c r="F6454" s="62">
        <v>54.05</v>
      </c>
    </row>
    <row r="6455" spans="1:6" x14ac:dyDescent="0.35">
      <c r="A6455" s="1">
        <v>45</v>
      </c>
      <c r="B6455" s="1" t="s">
        <v>98</v>
      </c>
      <c r="C6455" s="218">
        <v>44896</v>
      </c>
      <c r="D6455" s="218">
        <v>44895</v>
      </c>
      <c r="E6455" s="1">
        <v>2</v>
      </c>
      <c r="F6455" s="62">
        <v>103.95</v>
      </c>
    </row>
    <row r="6456" spans="1:6" x14ac:dyDescent="0.35">
      <c r="A6456" s="1">
        <v>45</v>
      </c>
      <c r="B6456" s="1" t="s">
        <v>98</v>
      </c>
      <c r="C6456" s="218">
        <v>44896</v>
      </c>
      <c r="D6456" s="218">
        <v>44896</v>
      </c>
      <c r="E6456" s="1">
        <v>2</v>
      </c>
      <c r="F6456" s="62">
        <v>47.07</v>
      </c>
    </row>
    <row r="6457" spans="1:6" x14ac:dyDescent="0.35">
      <c r="A6457" s="1">
        <v>45</v>
      </c>
      <c r="B6457" s="1" t="s">
        <v>98</v>
      </c>
      <c r="C6457" s="218">
        <v>44897</v>
      </c>
      <c r="D6457" s="218">
        <v>44893</v>
      </c>
      <c r="E6457" s="1">
        <v>3</v>
      </c>
      <c r="F6457" s="62">
        <v>91.92</v>
      </c>
    </row>
    <row r="6458" spans="1:6" x14ac:dyDescent="0.35">
      <c r="A6458" s="1">
        <v>45</v>
      </c>
      <c r="B6458" s="1" t="s">
        <v>98</v>
      </c>
      <c r="C6458" s="218">
        <v>44897</v>
      </c>
      <c r="D6458" s="218">
        <v>44894</v>
      </c>
      <c r="E6458" s="1">
        <v>1</v>
      </c>
      <c r="F6458" s="62">
        <v>53.71</v>
      </c>
    </row>
    <row r="6459" spans="1:6" x14ac:dyDescent="0.35">
      <c r="A6459" s="1">
        <v>45</v>
      </c>
      <c r="B6459" s="1" t="s">
        <v>98</v>
      </c>
      <c r="C6459" s="218">
        <v>44897</v>
      </c>
      <c r="D6459" s="218">
        <v>44895</v>
      </c>
      <c r="E6459" s="1">
        <v>2</v>
      </c>
      <c r="F6459" s="62">
        <v>107.21</v>
      </c>
    </row>
    <row r="6460" spans="1:6" x14ac:dyDescent="0.35">
      <c r="A6460" s="1">
        <v>45</v>
      </c>
      <c r="B6460" s="1" t="s">
        <v>98</v>
      </c>
      <c r="C6460" s="218">
        <v>44897</v>
      </c>
      <c r="D6460" s="218">
        <v>44896</v>
      </c>
      <c r="E6460" s="1">
        <v>3</v>
      </c>
      <c r="F6460" s="62">
        <v>99.64</v>
      </c>
    </row>
    <row r="6461" spans="1:6" x14ac:dyDescent="0.35">
      <c r="A6461" s="1">
        <v>45</v>
      </c>
      <c r="B6461" s="1" t="s">
        <v>98</v>
      </c>
      <c r="C6461" s="218">
        <v>44897</v>
      </c>
      <c r="D6461" s="218">
        <v>44897</v>
      </c>
      <c r="E6461" s="1">
        <v>5</v>
      </c>
      <c r="F6461" s="62">
        <v>173.05</v>
      </c>
    </row>
    <row r="6462" spans="1:6" x14ac:dyDescent="0.35">
      <c r="A6462" s="1">
        <v>45</v>
      </c>
      <c r="B6462" s="1" t="s">
        <v>98</v>
      </c>
      <c r="C6462" s="218">
        <v>44898</v>
      </c>
      <c r="D6462" s="218">
        <v>44895</v>
      </c>
      <c r="E6462" s="1">
        <v>1</v>
      </c>
      <c r="F6462" s="62">
        <v>52.32</v>
      </c>
    </row>
    <row r="6463" spans="1:6" x14ac:dyDescent="0.35">
      <c r="A6463" s="1">
        <v>45</v>
      </c>
      <c r="B6463" s="1" t="s">
        <v>98</v>
      </c>
      <c r="C6463" s="218">
        <v>44898</v>
      </c>
      <c r="D6463" s="218">
        <v>44896</v>
      </c>
      <c r="E6463" s="1">
        <v>4</v>
      </c>
      <c r="F6463" s="62">
        <v>150.03</v>
      </c>
    </row>
    <row r="6464" spans="1:6" x14ac:dyDescent="0.35">
      <c r="A6464" s="1">
        <v>45</v>
      </c>
      <c r="B6464" s="1" t="s">
        <v>98</v>
      </c>
      <c r="C6464" s="218">
        <v>44898</v>
      </c>
      <c r="D6464" s="218">
        <v>44897</v>
      </c>
      <c r="E6464" s="1">
        <v>1</v>
      </c>
      <c r="F6464" s="62">
        <v>53.61</v>
      </c>
    </row>
    <row r="6465" spans="1:6" x14ac:dyDescent="0.35">
      <c r="A6465" s="1">
        <v>45</v>
      </c>
      <c r="B6465" s="1" t="s">
        <v>98</v>
      </c>
      <c r="C6465" s="218">
        <v>44898</v>
      </c>
      <c r="D6465" s="218">
        <v>44898</v>
      </c>
      <c r="E6465" s="1">
        <v>4</v>
      </c>
      <c r="F6465" s="62">
        <v>121.13</v>
      </c>
    </row>
    <row r="6466" spans="1:6" x14ac:dyDescent="0.35">
      <c r="A6466" s="1">
        <v>45</v>
      </c>
      <c r="B6466" s="1" t="s">
        <v>98</v>
      </c>
      <c r="C6466" s="218">
        <v>44899</v>
      </c>
      <c r="D6466" s="218">
        <v>44896</v>
      </c>
      <c r="E6466" s="1">
        <v>2</v>
      </c>
      <c r="F6466" s="62">
        <v>106.72</v>
      </c>
    </row>
    <row r="6467" spans="1:6" x14ac:dyDescent="0.35">
      <c r="A6467" s="1">
        <v>45</v>
      </c>
      <c r="B6467" s="1" t="s">
        <v>98</v>
      </c>
      <c r="C6467" s="218">
        <v>44899</v>
      </c>
      <c r="D6467" s="218">
        <v>44897</v>
      </c>
      <c r="E6467" s="1">
        <v>4</v>
      </c>
      <c r="F6467" s="62">
        <v>183.69</v>
      </c>
    </row>
    <row r="6468" spans="1:6" x14ac:dyDescent="0.35">
      <c r="A6468" s="1">
        <v>45</v>
      </c>
      <c r="B6468" s="1" t="s">
        <v>98</v>
      </c>
      <c r="C6468" s="218">
        <v>44899</v>
      </c>
      <c r="D6468" s="218">
        <v>44898</v>
      </c>
      <c r="E6468" s="1">
        <v>1</v>
      </c>
      <c r="F6468" s="62">
        <v>23.56</v>
      </c>
    </row>
    <row r="6469" spans="1:6" x14ac:dyDescent="0.35">
      <c r="A6469" s="1">
        <v>45</v>
      </c>
      <c r="B6469" s="1" t="s">
        <v>98</v>
      </c>
      <c r="C6469" s="218">
        <v>44899</v>
      </c>
      <c r="D6469" s="218">
        <v>44899</v>
      </c>
      <c r="E6469" s="1">
        <v>2</v>
      </c>
      <c r="F6469" s="62">
        <v>75.44</v>
      </c>
    </row>
    <row r="6470" spans="1:6" x14ac:dyDescent="0.35">
      <c r="A6470" s="1">
        <v>45</v>
      </c>
      <c r="B6470" s="1" t="s">
        <v>98</v>
      </c>
      <c r="C6470" s="218">
        <v>44900</v>
      </c>
      <c r="D6470" s="218">
        <v>44896</v>
      </c>
      <c r="E6470" s="1">
        <v>1</v>
      </c>
      <c r="F6470" s="62">
        <v>53.76</v>
      </c>
    </row>
    <row r="6471" spans="1:6" x14ac:dyDescent="0.35">
      <c r="A6471" s="1">
        <v>45</v>
      </c>
      <c r="B6471" s="1" t="s">
        <v>98</v>
      </c>
      <c r="C6471" s="218">
        <v>44900</v>
      </c>
      <c r="D6471" s="218">
        <v>44898</v>
      </c>
      <c r="E6471" s="1">
        <v>2</v>
      </c>
      <c r="F6471" s="62">
        <v>105.64</v>
      </c>
    </row>
    <row r="6472" spans="1:6" x14ac:dyDescent="0.35">
      <c r="A6472" s="1">
        <v>45</v>
      </c>
      <c r="B6472" s="1" t="s">
        <v>98</v>
      </c>
      <c r="C6472" s="218">
        <v>44900</v>
      </c>
      <c r="D6472" s="218">
        <v>44899</v>
      </c>
      <c r="E6472" s="1">
        <v>4</v>
      </c>
      <c r="F6472" s="62">
        <v>155.33000000000001</v>
      </c>
    </row>
    <row r="6473" spans="1:6" x14ac:dyDescent="0.35">
      <c r="A6473" s="1">
        <v>45</v>
      </c>
      <c r="B6473" s="1" t="s">
        <v>98</v>
      </c>
      <c r="C6473" s="218">
        <v>44900</v>
      </c>
      <c r="D6473" s="218">
        <v>44900</v>
      </c>
      <c r="E6473" s="1">
        <v>2</v>
      </c>
      <c r="F6473" s="62">
        <v>76.67</v>
      </c>
    </row>
    <row r="6474" spans="1:6" x14ac:dyDescent="0.35">
      <c r="A6474" s="1">
        <v>45</v>
      </c>
      <c r="B6474" s="1" t="s">
        <v>98</v>
      </c>
      <c r="C6474" s="218">
        <v>44901</v>
      </c>
      <c r="D6474" s="218">
        <v>44898</v>
      </c>
      <c r="E6474" s="1">
        <v>1</v>
      </c>
      <c r="F6474" s="62">
        <v>53.66</v>
      </c>
    </row>
    <row r="6475" spans="1:6" x14ac:dyDescent="0.35">
      <c r="A6475" s="1">
        <v>45</v>
      </c>
      <c r="B6475" s="1" t="s">
        <v>98</v>
      </c>
      <c r="C6475" s="218">
        <v>44901</v>
      </c>
      <c r="D6475" s="218">
        <v>44899</v>
      </c>
      <c r="E6475" s="1">
        <v>2</v>
      </c>
      <c r="F6475" s="62">
        <v>74.05</v>
      </c>
    </row>
    <row r="6476" spans="1:6" x14ac:dyDescent="0.35">
      <c r="A6476" s="1">
        <v>45</v>
      </c>
      <c r="B6476" s="1" t="s">
        <v>98</v>
      </c>
      <c r="C6476" s="218">
        <v>44901</v>
      </c>
      <c r="D6476" s="218">
        <v>44900</v>
      </c>
      <c r="E6476" s="1">
        <v>3</v>
      </c>
      <c r="F6476" s="62">
        <v>97.16</v>
      </c>
    </row>
    <row r="6477" spans="1:6" x14ac:dyDescent="0.35">
      <c r="A6477" s="1">
        <v>45</v>
      </c>
      <c r="B6477" s="1" t="s">
        <v>98</v>
      </c>
      <c r="C6477" s="218">
        <v>44901</v>
      </c>
      <c r="D6477" s="218">
        <v>44901</v>
      </c>
      <c r="E6477" s="1">
        <v>4</v>
      </c>
      <c r="F6477" s="62">
        <v>170.08</v>
      </c>
    </row>
    <row r="6478" spans="1:6" x14ac:dyDescent="0.35">
      <c r="A6478" s="1">
        <v>45</v>
      </c>
      <c r="B6478" s="1" t="s">
        <v>98</v>
      </c>
      <c r="C6478" s="218">
        <v>44902</v>
      </c>
      <c r="D6478" s="218">
        <v>44898</v>
      </c>
      <c r="E6478" s="1">
        <v>1</v>
      </c>
      <c r="F6478" s="62">
        <v>23.56</v>
      </c>
    </row>
    <row r="6479" spans="1:6" x14ac:dyDescent="0.35">
      <c r="A6479" s="1">
        <v>45</v>
      </c>
      <c r="B6479" s="1" t="s">
        <v>98</v>
      </c>
      <c r="C6479" s="218">
        <v>44902</v>
      </c>
      <c r="D6479" s="218">
        <v>44899</v>
      </c>
      <c r="E6479" s="1">
        <v>1</v>
      </c>
      <c r="F6479" s="62">
        <v>23.36</v>
      </c>
    </row>
    <row r="6480" spans="1:6" x14ac:dyDescent="0.35">
      <c r="A6480" s="1">
        <v>45</v>
      </c>
      <c r="B6480" s="1" t="s">
        <v>98</v>
      </c>
      <c r="C6480" s="218">
        <v>44902</v>
      </c>
      <c r="D6480" s="218">
        <v>44902</v>
      </c>
      <c r="E6480" s="1">
        <v>4</v>
      </c>
      <c r="F6480" s="62">
        <v>154.44</v>
      </c>
    </row>
    <row r="6481" spans="1:6" x14ac:dyDescent="0.35">
      <c r="A6481" s="1">
        <v>45</v>
      </c>
      <c r="B6481" s="1" t="s">
        <v>98</v>
      </c>
      <c r="C6481" s="218">
        <v>44903</v>
      </c>
      <c r="D6481" s="218">
        <v>44901</v>
      </c>
      <c r="E6481" s="1">
        <v>2</v>
      </c>
      <c r="F6481" s="62">
        <v>45.98</v>
      </c>
    </row>
    <row r="6482" spans="1:6" x14ac:dyDescent="0.35">
      <c r="A6482" s="1">
        <v>45</v>
      </c>
      <c r="B6482" s="1" t="s">
        <v>98</v>
      </c>
      <c r="C6482" s="218">
        <v>44903</v>
      </c>
      <c r="D6482" s="218">
        <v>44902</v>
      </c>
      <c r="E6482" s="1">
        <v>1</v>
      </c>
      <c r="F6482" s="62">
        <v>52.32</v>
      </c>
    </row>
    <row r="6483" spans="1:6" x14ac:dyDescent="0.35">
      <c r="A6483" s="1">
        <v>45</v>
      </c>
      <c r="B6483" s="1" t="s">
        <v>98</v>
      </c>
      <c r="C6483" s="218">
        <v>44903</v>
      </c>
      <c r="D6483" s="218">
        <v>44903</v>
      </c>
      <c r="E6483" s="1">
        <v>6</v>
      </c>
      <c r="F6483" s="62">
        <v>320.12</v>
      </c>
    </row>
    <row r="6484" spans="1:6" x14ac:dyDescent="0.35">
      <c r="A6484" s="1">
        <v>45</v>
      </c>
      <c r="B6484" s="1" t="s">
        <v>98</v>
      </c>
      <c r="C6484" s="218">
        <v>44904</v>
      </c>
      <c r="D6484" s="218">
        <v>44902</v>
      </c>
      <c r="E6484" s="1">
        <v>1</v>
      </c>
      <c r="F6484" s="62">
        <v>23.61</v>
      </c>
    </row>
    <row r="6485" spans="1:6" x14ac:dyDescent="0.35">
      <c r="A6485" s="1">
        <v>45</v>
      </c>
      <c r="B6485" s="1" t="s">
        <v>98</v>
      </c>
      <c r="C6485" s="218">
        <v>44904</v>
      </c>
      <c r="D6485" s="218">
        <v>44904</v>
      </c>
      <c r="E6485" s="1">
        <v>5</v>
      </c>
      <c r="F6485" s="62">
        <v>174.13</v>
      </c>
    </row>
    <row r="6486" spans="1:6" x14ac:dyDescent="0.35">
      <c r="A6486" s="1">
        <v>45</v>
      </c>
      <c r="B6486" s="1" t="s">
        <v>98</v>
      </c>
      <c r="C6486" s="218">
        <v>44905</v>
      </c>
      <c r="D6486" s="218">
        <v>44902</v>
      </c>
      <c r="E6486" s="1">
        <v>2</v>
      </c>
      <c r="F6486" s="62">
        <v>75.98</v>
      </c>
    </row>
    <row r="6487" spans="1:6" x14ac:dyDescent="0.35">
      <c r="A6487" s="1">
        <v>45</v>
      </c>
      <c r="B6487" s="1" t="s">
        <v>98</v>
      </c>
      <c r="C6487" s="218">
        <v>44905</v>
      </c>
      <c r="D6487" s="218">
        <v>44903</v>
      </c>
      <c r="E6487" s="1">
        <v>1</v>
      </c>
      <c r="F6487" s="62">
        <v>52.82</v>
      </c>
    </row>
    <row r="6488" spans="1:6" x14ac:dyDescent="0.35">
      <c r="A6488" s="1">
        <v>45</v>
      </c>
      <c r="B6488" s="1" t="s">
        <v>98</v>
      </c>
      <c r="C6488" s="218">
        <v>44905</v>
      </c>
      <c r="D6488" s="218">
        <v>44904</v>
      </c>
      <c r="E6488" s="1">
        <v>2</v>
      </c>
      <c r="F6488" s="62">
        <v>77.12</v>
      </c>
    </row>
    <row r="6489" spans="1:6" x14ac:dyDescent="0.35">
      <c r="A6489" s="1">
        <v>45</v>
      </c>
      <c r="B6489" s="1" t="s">
        <v>98</v>
      </c>
      <c r="C6489" s="218">
        <v>44905</v>
      </c>
      <c r="D6489" s="218">
        <v>44905</v>
      </c>
      <c r="E6489" s="1">
        <v>5</v>
      </c>
      <c r="F6489" s="62">
        <v>206.36</v>
      </c>
    </row>
    <row r="6490" spans="1:6" x14ac:dyDescent="0.35">
      <c r="A6490" s="1">
        <v>45</v>
      </c>
      <c r="B6490" s="1" t="s">
        <v>98</v>
      </c>
      <c r="C6490" s="218">
        <v>44906</v>
      </c>
      <c r="D6490" s="218">
        <v>44904</v>
      </c>
      <c r="E6490" s="1">
        <v>2</v>
      </c>
      <c r="F6490" s="62">
        <v>106.12</v>
      </c>
    </row>
    <row r="6491" spans="1:6" x14ac:dyDescent="0.35">
      <c r="A6491" s="1">
        <v>45</v>
      </c>
      <c r="B6491" s="1" t="s">
        <v>98</v>
      </c>
      <c r="C6491" s="218">
        <v>44906</v>
      </c>
      <c r="D6491" s="218">
        <v>44905</v>
      </c>
      <c r="E6491" s="1">
        <v>1</v>
      </c>
      <c r="F6491" s="62">
        <v>23.56</v>
      </c>
    </row>
    <row r="6492" spans="1:6" x14ac:dyDescent="0.35">
      <c r="A6492" s="1">
        <v>45</v>
      </c>
      <c r="B6492" s="1" t="s">
        <v>98</v>
      </c>
      <c r="C6492" s="218">
        <v>44906</v>
      </c>
      <c r="D6492" s="218">
        <v>44906</v>
      </c>
      <c r="E6492" s="1">
        <v>2</v>
      </c>
      <c r="F6492" s="62">
        <v>77.52</v>
      </c>
    </row>
    <row r="6493" spans="1:6" x14ac:dyDescent="0.35">
      <c r="A6493" s="1">
        <v>45</v>
      </c>
      <c r="B6493" s="1" t="s">
        <v>98</v>
      </c>
      <c r="C6493" s="218">
        <v>44908</v>
      </c>
      <c r="D6493" s="218">
        <v>44905</v>
      </c>
      <c r="E6493" s="1">
        <v>1</v>
      </c>
      <c r="F6493" s="62">
        <v>53.11</v>
      </c>
    </row>
    <row r="6494" spans="1:6" x14ac:dyDescent="0.35">
      <c r="A6494" s="1">
        <v>45</v>
      </c>
      <c r="B6494" s="1" t="s">
        <v>98</v>
      </c>
      <c r="C6494" s="218">
        <v>44908</v>
      </c>
      <c r="D6494" s="218">
        <v>44906</v>
      </c>
      <c r="E6494" s="1">
        <v>3</v>
      </c>
      <c r="F6494" s="62">
        <v>98.45</v>
      </c>
    </row>
    <row r="6495" spans="1:6" x14ac:dyDescent="0.35">
      <c r="A6495" s="1">
        <v>45</v>
      </c>
      <c r="B6495" s="1" t="s">
        <v>98</v>
      </c>
      <c r="C6495" s="218">
        <v>44908</v>
      </c>
      <c r="D6495" s="218">
        <v>44907</v>
      </c>
      <c r="E6495" s="1">
        <v>3</v>
      </c>
      <c r="F6495" s="62">
        <v>128.65</v>
      </c>
    </row>
    <row r="6496" spans="1:6" x14ac:dyDescent="0.35">
      <c r="A6496" s="1">
        <v>45</v>
      </c>
      <c r="B6496" s="1" t="s">
        <v>98</v>
      </c>
      <c r="C6496" s="218">
        <v>44908</v>
      </c>
      <c r="D6496" s="218">
        <v>44908</v>
      </c>
      <c r="E6496" s="1">
        <v>4</v>
      </c>
      <c r="F6496" s="62">
        <v>123.89</v>
      </c>
    </row>
    <row r="6497" spans="1:6" x14ac:dyDescent="0.35">
      <c r="A6497" s="1">
        <v>45</v>
      </c>
      <c r="B6497" s="1" t="s">
        <v>98</v>
      </c>
      <c r="C6497" s="218">
        <v>44909</v>
      </c>
      <c r="D6497" s="218">
        <v>44906</v>
      </c>
      <c r="E6497" s="1">
        <v>2</v>
      </c>
      <c r="F6497" s="62">
        <v>74.150000000000006</v>
      </c>
    </row>
    <row r="6498" spans="1:6" x14ac:dyDescent="0.35">
      <c r="A6498" s="1">
        <v>45</v>
      </c>
      <c r="B6498" s="1" t="s">
        <v>98</v>
      </c>
      <c r="C6498" s="218">
        <v>44909</v>
      </c>
      <c r="D6498" s="218">
        <v>44907</v>
      </c>
      <c r="E6498" s="1">
        <v>3</v>
      </c>
      <c r="F6498" s="62">
        <v>124.34</v>
      </c>
    </row>
    <row r="6499" spans="1:6" x14ac:dyDescent="0.35">
      <c r="A6499" s="1">
        <v>45</v>
      </c>
      <c r="B6499" s="1" t="s">
        <v>98</v>
      </c>
      <c r="C6499" s="218">
        <v>44909</v>
      </c>
      <c r="D6499" s="218">
        <v>44908</v>
      </c>
      <c r="E6499" s="1">
        <v>1</v>
      </c>
      <c r="F6499" s="62">
        <v>54.05</v>
      </c>
    </row>
    <row r="6500" spans="1:6" x14ac:dyDescent="0.35">
      <c r="A6500" s="1">
        <v>45</v>
      </c>
      <c r="B6500" s="1" t="s">
        <v>98</v>
      </c>
      <c r="C6500" s="218">
        <v>44909</v>
      </c>
      <c r="D6500" s="218">
        <v>44909</v>
      </c>
      <c r="E6500" s="1">
        <v>6</v>
      </c>
      <c r="F6500" s="62">
        <v>200.47</v>
      </c>
    </row>
    <row r="6501" spans="1:6" x14ac:dyDescent="0.35">
      <c r="A6501" s="1">
        <v>45</v>
      </c>
      <c r="B6501" s="1" t="s">
        <v>98</v>
      </c>
      <c r="C6501" s="218">
        <v>44910</v>
      </c>
      <c r="D6501" s="218">
        <v>44907</v>
      </c>
      <c r="E6501" s="1">
        <v>2</v>
      </c>
      <c r="F6501" s="62">
        <v>76.87</v>
      </c>
    </row>
    <row r="6502" spans="1:6" x14ac:dyDescent="0.35">
      <c r="A6502" s="1">
        <v>45</v>
      </c>
      <c r="B6502" s="1" t="s">
        <v>98</v>
      </c>
      <c r="C6502" s="218">
        <v>44910</v>
      </c>
      <c r="D6502" s="218">
        <v>44909</v>
      </c>
      <c r="E6502" s="1">
        <v>4</v>
      </c>
      <c r="F6502" s="62">
        <v>145.82</v>
      </c>
    </row>
    <row r="6503" spans="1:6" x14ac:dyDescent="0.35">
      <c r="A6503" s="1">
        <v>45</v>
      </c>
      <c r="B6503" s="1" t="s">
        <v>98</v>
      </c>
      <c r="C6503" s="218">
        <v>44910</v>
      </c>
      <c r="D6503" s="218">
        <v>44910</v>
      </c>
      <c r="E6503" s="1">
        <v>4</v>
      </c>
      <c r="F6503" s="62">
        <v>121.87</v>
      </c>
    </row>
    <row r="6504" spans="1:6" x14ac:dyDescent="0.35">
      <c r="A6504" s="1">
        <v>45</v>
      </c>
      <c r="B6504" s="1" t="s">
        <v>98</v>
      </c>
      <c r="C6504" s="218">
        <v>44911</v>
      </c>
      <c r="D6504" s="218">
        <v>44909</v>
      </c>
      <c r="E6504" s="1">
        <v>1</v>
      </c>
      <c r="F6504" s="62">
        <v>53.95</v>
      </c>
    </row>
    <row r="6505" spans="1:6" x14ac:dyDescent="0.35">
      <c r="A6505" s="1">
        <v>45</v>
      </c>
      <c r="B6505" s="1" t="s">
        <v>98</v>
      </c>
      <c r="C6505" s="218">
        <v>44911</v>
      </c>
      <c r="D6505" s="218">
        <v>44910</v>
      </c>
      <c r="E6505" s="1">
        <v>1</v>
      </c>
      <c r="F6505" s="62">
        <v>23.66</v>
      </c>
    </row>
    <row r="6506" spans="1:6" x14ac:dyDescent="0.35">
      <c r="A6506" s="1">
        <v>45</v>
      </c>
      <c r="B6506" s="1" t="s">
        <v>98</v>
      </c>
      <c r="C6506" s="218">
        <v>44911</v>
      </c>
      <c r="D6506" s="218">
        <v>44911</v>
      </c>
      <c r="E6506" s="1">
        <v>3</v>
      </c>
      <c r="F6506" s="62">
        <v>161.36000000000001</v>
      </c>
    </row>
    <row r="6507" spans="1:6" x14ac:dyDescent="0.35">
      <c r="A6507" s="1">
        <v>45</v>
      </c>
      <c r="B6507" s="1" t="s">
        <v>98</v>
      </c>
      <c r="C6507" s="218">
        <v>44912</v>
      </c>
      <c r="D6507" s="218">
        <v>44911</v>
      </c>
      <c r="E6507" s="1">
        <v>2</v>
      </c>
      <c r="F6507" s="62">
        <v>43.26</v>
      </c>
    </row>
    <row r="6508" spans="1:6" x14ac:dyDescent="0.35">
      <c r="A6508" s="1">
        <v>45</v>
      </c>
      <c r="B6508" s="1" t="s">
        <v>98</v>
      </c>
      <c r="C6508" s="218">
        <v>44912</v>
      </c>
      <c r="D6508" s="218">
        <v>44912</v>
      </c>
      <c r="E6508" s="1">
        <v>4</v>
      </c>
      <c r="F6508" s="62">
        <v>153.63999999999999</v>
      </c>
    </row>
    <row r="6509" spans="1:6" x14ac:dyDescent="0.35">
      <c r="A6509" s="1">
        <v>45</v>
      </c>
      <c r="B6509" s="1" t="s">
        <v>98</v>
      </c>
      <c r="C6509" s="218">
        <v>44913</v>
      </c>
      <c r="D6509" s="218">
        <v>44912</v>
      </c>
      <c r="E6509" s="1">
        <v>1</v>
      </c>
      <c r="F6509" s="62">
        <v>53.91</v>
      </c>
    </row>
    <row r="6510" spans="1:6" x14ac:dyDescent="0.35">
      <c r="A6510" s="1">
        <v>45</v>
      </c>
      <c r="B6510" s="1" t="s">
        <v>98</v>
      </c>
      <c r="C6510" s="218">
        <v>44913</v>
      </c>
      <c r="D6510" s="218">
        <v>44913</v>
      </c>
      <c r="E6510" s="1">
        <v>4</v>
      </c>
      <c r="F6510" s="62">
        <v>125.13</v>
      </c>
    </row>
    <row r="6511" spans="1:6" x14ac:dyDescent="0.35">
      <c r="A6511" s="1">
        <v>45</v>
      </c>
      <c r="B6511" s="1" t="s">
        <v>98</v>
      </c>
      <c r="C6511" s="218">
        <v>44914</v>
      </c>
      <c r="D6511" s="218">
        <v>44912</v>
      </c>
      <c r="E6511" s="1">
        <v>1</v>
      </c>
      <c r="F6511" s="62">
        <v>53.36</v>
      </c>
    </row>
    <row r="6512" spans="1:6" x14ac:dyDescent="0.35">
      <c r="A6512" s="1">
        <v>45</v>
      </c>
      <c r="B6512" s="1" t="s">
        <v>98</v>
      </c>
      <c r="C6512" s="218">
        <v>44914</v>
      </c>
      <c r="D6512" s="218">
        <v>44913</v>
      </c>
      <c r="E6512" s="1">
        <v>3</v>
      </c>
      <c r="F6512" s="62">
        <v>149.19</v>
      </c>
    </row>
    <row r="6513" spans="1:6" x14ac:dyDescent="0.35">
      <c r="A6513" s="1">
        <v>45</v>
      </c>
      <c r="B6513" s="1" t="s">
        <v>98</v>
      </c>
      <c r="C6513" s="218">
        <v>44914</v>
      </c>
      <c r="D6513" s="218">
        <v>44914</v>
      </c>
      <c r="E6513" s="1">
        <v>1</v>
      </c>
      <c r="F6513" s="62">
        <v>23.66</v>
      </c>
    </row>
    <row r="6514" spans="1:6" x14ac:dyDescent="0.35">
      <c r="A6514" s="1">
        <v>45</v>
      </c>
      <c r="B6514" s="1" t="s">
        <v>98</v>
      </c>
      <c r="C6514" s="218">
        <v>44915</v>
      </c>
      <c r="D6514" s="218">
        <v>44912</v>
      </c>
      <c r="E6514" s="1">
        <v>1</v>
      </c>
      <c r="F6514" s="62">
        <v>52.87</v>
      </c>
    </row>
    <row r="6515" spans="1:6" x14ac:dyDescent="0.35">
      <c r="A6515" s="1">
        <v>45</v>
      </c>
      <c r="B6515" s="1" t="s">
        <v>98</v>
      </c>
      <c r="C6515" s="218">
        <v>44915</v>
      </c>
      <c r="D6515" s="218">
        <v>44914</v>
      </c>
      <c r="E6515" s="1">
        <v>3</v>
      </c>
      <c r="F6515" s="62">
        <v>100.04</v>
      </c>
    </row>
    <row r="6516" spans="1:6" x14ac:dyDescent="0.35">
      <c r="A6516" s="1">
        <v>45</v>
      </c>
      <c r="B6516" s="1" t="s">
        <v>98</v>
      </c>
      <c r="C6516" s="218">
        <v>44915</v>
      </c>
      <c r="D6516" s="218">
        <v>44915</v>
      </c>
      <c r="E6516" s="1">
        <v>1</v>
      </c>
      <c r="F6516" s="62">
        <v>53.71</v>
      </c>
    </row>
    <row r="6517" spans="1:6" x14ac:dyDescent="0.35">
      <c r="A6517" s="1">
        <v>45</v>
      </c>
      <c r="B6517" s="1" t="s">
        <v>98</v>
      </c>
      <c r="C6517" s="218">
        <v>44916</v>
      </c>
      <c r="D6517" s="218">
        <v>44913</v>
      </c>
      <c r="E6517" s="1">
        <v>1</v>
      </c>
      <c r="F6517" s="62">
        <v>23.71</v>
      </c>
    </row>
    <row r="6518" spans="1:6" x14ac:dyDescent="0.35">
      <c r="A6518" s="1">
        <v>45</v>
      </c>
      <c r="B6518" s="1" t="s">
        <v>98</v>
      </c>
      <c r="C6518" s="218">
        <v>44916</v>
      </c>
      <c r="D6518" s="218">
        <v>44914</v>
      </c>
      <c r="E6518" s="1">
        <v>2</v>
      </c>
      <c r="F6518" s="62">
        <v>76.47</v>
      </c>
    </row>
    <row r="6519" spans="1:6" x14ac:dyDescent="0.35">
      <c r="A6519" s="1">
        <v>45</v>
      </c>
      <c r="B6519" s="1" t="s">
        <v>98</v>
      </c>
      <c r="C6519" s="218">
        <v>44916</v>
      </c>
      <c r="D6519" s="218">
        <v>44916</v>
      </c>
      <c r="E6519" s="1">
        <v>1</v>
      </c>
      <c r="F6519" s="62">
        <v>54</v>
      </c>
    </row>
    <row r="6520" spans="1:6" x14ac:dyDescent="0.35">
      <c r="A6520" s="1">
        <v>45</v>
      </c>
      <c r="B6520" s="1" t="s">
        <v>98</v>
      </c>
      <c r="C6520" s="218">
        <v>44918</v>
      </c>
      <c r="D6520" s="218">
        <v>44917</v>
      </c>
      <c r="E6520" s="1">
        <v>5</v>
      </c>
      <c r="F6520" s="62">
        <v>209.63</v>
      </c>
    </row>
    <row r="6521" spans="1:6" x14ac:dyDescent="0.35">
      <c r="A6521" s="1">
        <v>45</v>
      </c>
      <c r="B6521" s="1" t="s">
        <v>98</v>
      </c>
      <c r="C6521" s="218">
        <v>44918</v>
      </c>
      <c r="D6521" s="218">
        <v>44918</v>
      </c>
      <c r="E6521" s="1">
        <v>4</v>
      </c>
      <c r="F6521" s="62">
        <v>184.83</v>
      </c>
    </row>
    <row r="6522" spans="1:6" x14ac:dyDescent="0.35">
      <c r="A6522" s="1">
        <v>45</v>
      </c>
      <c r="B6522" s="1" t="s">
        <v>98</v>
      </c>
      <c r="C6522" s="218">
        <v>44919</v>
      </c>
      <c r="D6522" s="218">
        <v>44917</v>
      </c>
      <c r="E6522" s="1">
        <v>1</v>
      </c>
      <c r="F6522" s="62">
        <v>49.5</v>
      </c>
    </row>
    <row r="6523" spans="1:6" x14ac:dyDescent="0.35">
      <c r="A6523" s="1">
        <v>45</v>
      </c>
      <c r="B6523" s="1" t="s">
        <v>98</v>
      </c>
      <c r="C6523" s="218">
        <v>44919</v>
      </c>
      <c r="D6523" s="218">
        <v>44918</v>
      </c>
      <c r="E6523" s="1">
        <v>2</v>
      </c>
      <c r="F6523" s="62">
        <v>77.61</v>
      </c>
    </row>
    <row r="6524" spans="1:6" x14ac:dyDescent="0.35">
      <c r="A6524" s="1">
        <v>45</v>
      </c>
      <c r="B6524" s="1" t="s">
        <v>98</v>
      </c>
      <c r="C6524" s="218">
        <v>44919</v>
      </c>
      <c r="D6524" s="218">
        <v>44919</v>
      </c>
      <c r="E6524" s="1">
        <v>2</v>
      </c>
      <c r="F6524" s="62">
        <v>108.75</v>
      </c>
    </row>
    <row r="6525" spans="1:6" x14ac:dyDescent="0.35">
      <c r="A6525" s="1">
        <v>45</v>
      </c>
      <c r="B6525" s="1" t="s">
        <v>98</v>
      </c>
      <c r="C6525" s="218">
        <v>44920</v>
      </c>
      <c r="D6525" s="218">
        <v>44919</v>
      </c>
      <c r="E6525" s="1">
        <v>1</v>
      </c>
      <c r="F6525" s="62">
        <v>53.86</v>
      </c>
    </row>
    <row r="6526" spans="1:6" x14ac:dyDescent="0.35">
      <c r="A6526" s="1">
        <v>45</v>
      </c>
      <c r="B6526" s="1" t="s">
        <v>98</v>
      </c>
      <c r="C6526" s="218">
        <v>44920</v>
      </c>
      <c r="D6526" s="218">
        <v>44920</v>
      </c>
      <c r="E6526" s="1">
        <v>4</v>
      </c>
      <c r="F6526" s="62">
        <v>155.53</v>
      </c>
    </row>
    <row r="6527" spans="1:6" x14ac:dyDescent="0.35">
      <c r="A6527" s="1">
        <v>45</v>
      </c>
      <c r="B6527" s="1" t="s">
        <v>98</v>
      </c>
      <c r="C6527" s="218">
        <v>44921</v>
      </c>
      <c r="D6527" s="218">
        <v>44919</v>
      </c>
      <c r="E6527" s="1">
        <v>3</v>
      </c>
      <c r="F6527" s="62">
        <v>153.55000000000001</v>
      </c>
    </row>
    <row r="6528" spans="1:6" x14ac:dyDescent="0.35">
      <c r="A6528" s="1">
        <v>45</v>
      </c>
      <c r="B6528" s="1" t="s">
        <v>98</v>
      </c>
      <c r="C6528" s="218">
        <v>44921</v>
      </c>
      <c r="D6528" s="218">
        <v>44920</v>
      </c>
      <c r="E6528" s="1">
        <v>5</v>
      </c>
      <c r="F6528" s="62">
        <v>148.94</v>
      </c>
    </row>
    <row r="6529" spans="1:6" x14ac:dyDescent="0.35">
      <c r="A6529" s="1">
        <v>45</v>
      </c>
      <c r="B6529" s="1" t="s">
        <v>98</v>
      </c>
      <c r="C6529" s="218">
        <v>44921</v>
      </c>
      <c r="D6529" s="218">
        <v>44921</v>
      </c>
      <c r="E6529" s="1">
        <v>3</v>
      </c>
      <c r="F6529" s="62">
        <v>101.13</v>
      </c>
    </row>
    <row r="6530" spans="1:6" x14ac:dyDescent="0.35">
      <c r="A6530" s="1">
        <v>45</v>
      </c>
      <c r="B6530" s="1" t="s">
        <v>98</v>
      </c>
      <c r="C6530" s="218">
        <v>44922</v>
      </c>
      <c r="D6530" s="218">
        <v>44919</v>
      </c>
      <c r="E6530" s="1">
        <v>2</v>
      </c>
      <c r="F6530" s="62">
        <v>103.11</v>
      </c>
    </row>
    <row r="6531" spans="1:6" x14ac:dyDescent="0.35">
      <c r="A6531" s="1">
        <v>45</v>
      </c>
      <c r="B6531" s="1" t="s">
        <v>98</v>
      </c>
      <c r="C6531" s="218">
        <v>44922</v>
      </c>
      <c r="D6531" s="218">
        <v>44920</v>
      </c>
      <c r="E6531" s="1">
        <v>5</v>
      </c>
      <c r="F6531" s="62">
        <v>142.35</v>
      </c>
    </row>
    <row r="6532" spans="1:6" x14ac:dyDescent="0.35">
      <c r="A6532" s="1">
        <v>45</v>
      </c>
      <c r="B6532" s="1" t="s">
        <v>98</v>
      </c>
      <c r="C6532" s="218">
        <v>44922</v>
      </c>
      <c r="D6532" s="218">
        <v>44921</v>
      </c>
      <c r="E6532" s="1">
        <v>1</v>
      </c>
      <c r="F6532" s="62">
        <v>49.95</v>
      </c>
    </row>
    <row r="6533" spans="1:6" x14ac:dyDescent="0.35">
      <c r="A6533" s="1">
        <v>45</v>
      </c>
      <c r="B6533" s="1" t="s">
        <v>98</v>
      </c>
      <c r="C6533" s="218">
        <v>44922</v>
      </c>
      <c r="D6533" s="218">
        <v>44922</v>
      </c>
      <c r="E6533" s="1">
        <v>5</v>
      </c>
      <c r="F6533" s="62">
        <v>209.43</v>
      </c>
    </row>
    <row r="6534" spans="1:6" x14ac:dyDescent="0.35">
      <c r="A6534" s="1">
        <v>45</v>
      </c>
      <c r="B6534" s="1" t="s">
        <v>98</v>
      </c>
      <c r="C6534" s="218">
        <v>44923</v>
      </c>
      <c r="D6534" s="218">
        <v>44921</v>
      </c>
      <c r="E6534" s="1">
        <v>2</v>
      </c>
      <c r="F6534" s="62">
        <v>108.5</v>
      </c>
    </row>
    <row r="6535" spans="1:6" x14ac:dyDescent="0.35">
      <c r="A6535" s="1">
        <v>45</v>
      </c>
      <c r="B6535" s="1" t="s">
        <v>98</v>
      </c>
      <c r="C6535" s="218">
        <v>44923</v>
      </c>
      <c r="D6535" s="218">
        <v>44922</v>
      </c>
      <c r="E6535" s="1">
        <v>2</v>
      </c>
      <c r="F6535" s="62">
        <v>77.02</v>
      </c>
    </row>
    <row r="6536" spans="1:6" x14ac:dyDescent="0.35">
      <c r="A6536" s="1">
        <v>45</v>
      </c>
      <c r="B6536" s="1" t="s">
        <v>98</v>
      </c>
      <c r="C6536" s="218">
        <v>44923</v>
      </c>
      <c r="D6536" s="218">
        <v>44923</v>
      </c>
      <c r="E6536" s="1">
        <v>3</v>
      </c>
      <c r="F6536" s="62">
        <v>71.23</v>
      </c>
    </row>
    <row r="6537" spans="1:6" x14ac:dyDescent="0.35">
      <c r="A6537" s="1">
        <v>45</v>
      </c>
      <c r="B6537" s="1" t="s">
        <v>98</v>
      </c>
      <c r="C6537" s="218">
        <v>44924</v>
      </c>
      <c r="D6537" s="218">
        <v>44921</v>
      </c>
      <c r="E6537" s="1">
        <v>3</v>
      </c>
      <c r="F6537" s="62">
        <v>129.99</v>
      </c>
    </row>
    <row r="6538" spans="1:6" x14ac:dyDescent="0.35">
      <c r="A6538" s="1">
        <v>45</v>
      </c>
      <c r="B6538" s="1" t="s">
        <v>98</v>
      </c>
      <c r="C6538" s="218">
        <v>44924</v>
      </c>
      <c r="D6538" s="218">
        <v>44922</v>
      </c>
      <c r="E6538" s="1">
        <v>4</v>
      </c>
      <c r="F6538" s="62">
        <v>149.35</v>
      </c>
    </row>
    <row r="6539" spans="1:6" x14ac:dyDescent="0.35">
      <c r="A6539" s="1">
        <v>45</v>
      </c>
      <c r="B6539" s="1" t="s">
        <v>98</v>
      </c>
      <c r="C6539" s="218">
        <v>44924</v>
      </c>
      <c r="D6539" s="218">
        <v>44923</v>
      </c>
      <c r="E6539" s="1">
        <v>5</v>
      </c>
      <c r="F6539" s="62">
        <v>204.29</v>
      </c>
    </row>
    <row r="6540" spans="1:6" x14ac:dyDescent="0.35">
      <c r="A6540" s="1">
        <v>45</v>
      </c>
      <c r="B6540" s="1" t="s">
        <v>98</v>
      </c>
      <c r="C6540" s="218">
        <v>44925</v>
      </c>
      <c r="D6540" s="218">
        <v>44922</v>
      </c>
      <c r="E6540" s="1">
        <v>1</v>
      </c>
      <c r="F6540" s="62">
        <v>23.66</v>
      </c>
    </row>
    <row r="6541" spans="1:6" x14ac:dyDescent="0.35">
      <c r="A6541" s="1">
        <v>45</v>
      </c>
      <c r="B6541" s="1" t="s">
        <v>98</v>
      </c>
      <c r="C6541" s="218">
        <v>44925</v>
      </c>
      <c r="D6541" s="218">
        <v>44923</v>
      </c>
      <c r="E6541" s="1">
        <v>5</v>
      </c>
      <c r="F6541" s="62">
        <v>138.54</v>
      </c>
    </row>
    <row r="6542" spans="1:6" x14ac:dyDescent="0.35">
      <c r="A6542" s="1">
        <v>45</v>
      </c>
      <c r="B6542" s="1" t="s">
        <v>98</v>
      </c>
      <c r="C6542" s="218">
        <v>44925</v>
      </c>
      <c r="D6542" s="218">
        <v>44924</v>
      </c>
      <c r="E6542" s="1">
        <v>6</v>
      </c>
      <c r="F6542" s="62">
        <v>257.93</v>
      </c>
    </row>
    <row r="6543" spans="1:6" x14ac:dyDescent="0.35">
      <c r="A6543" s="1">
        <v>45</v>
      </c>
      <c r="B6543" s="1" t="s">
        <v>98</v>
      </c>
      <c r="C6543" s="218">
        <v>44926</v>
      </c>
      <c r="D6543" s="218">
        <v>44923</v>
      </c>
      <c r="E6543" s="1">
        <v>2</v>
      </c>
      <c r="F6543" s="62">
        <v>108.8</v>
      </c>
    </row>
    <row r="6544" spans="1:6" x14ac:dyDescent="0.35">
      <c r="A6544" s="1">
        <v>45</v>
      </c>
      <c r="B6544" s="1" t="s">
        <v>98</v>
      </c>
      <c r="C6544" s="218">
        <v>44926</v>
      </c>
      <c r="D6544" s="218">
        <v>44924</v>
      </c>
      <c r="E6544" s="1">
        <v>2</v>
      </c>
      <c r="F6544" s="62">
        <v>47.52</v>
      </c>
    </row>
    <row r="6545" spans="1:6" x14ac:dyDescent="0.35">
      <c r="A6545" s="1">
        <v>45</v>
      </c>
      <c r="B6545" s="1" t="s">
        <v>98</v>
      </c>
      <c r="C6545" s="218">
        <v>44926</v>
      </c>
      <c r="D6545" s="218">
        <v>44925</v>
      </c>
      <c r="E6545" s="1">
        <v>1</v>
      </c>
      <c r="F6545" s="62">
        <v>54.45</v>
      </c>
    </row>
    <row r="6546" spans="1:6" x14ac:dyDescent="0.35">
      <c r="A6546" s="1">
        <v>45</v>
      </c>
      <c r="B6546" s="1" t="s">
        <v>98</v>
      </c>
      <c r="C6546" s="218">
        <v>44926</v>
      </c>
      <c r="D6546" s="218">
        <v>44926</v>
      </c>
      <c r="E6546" s="1">
        <v>1</v>
      </c>
      <c r="F6546" s="62">
        <v>23.76</v>
      </c>
    </row>
    <row r="6547" spans="1:6" x14ac:dyDescent="0.35">
      <c r="A6547" s="1">
        <v>45</v>
      </c>
      <c r="B6547" s="1" t="s">
        <v>98</v>
      </c>
      <c r="C6547" s="218">
        <v>44927</v>
      </c>
      <c r="D6547" s="218">
        <v>44924</v>
      </c>
      <c r="E6547" s="1">
        <v>2</v>
      </c>
      <c r="F6547" s="62">
        <v>78.010000000000005</v>
      </c>
    </row>
    <row r="6548" spans="1:6" x14ac:dyDescent="0.35">
      <c r="A6548" s="1">
        <v>45</v>
      </c>
      <c r="B6548" s="1" t="s">
        <v>98</v>
      </c>
      <c r="C6548" s="218">
        <v>44927</v>
      </c>
      <c r="D6548" s="218">
        <v>44925</v>
      </c>
      <c r="E6548" s="1">
        <v>3</v>
      </c>
      <c r="F6548" s="62">
        <v>101.72</v>
      </c>
    </row>
    <row r="6549" spans="1:6" x14ac:dyDescent="0.35">
      <c r="A6549" s="1">
        <v>45</v>
      </c>
      <c r="B6549" s="1" t="s">
        <v>98</v>
      </c>
      <c r="C6549" s="218">
        <v>44927</v>
      </c>
      <c r="D6549" s="218">
        <v>44927</v>
      </c>
      <c r="E6549" s="1">
        <v>1</v>
      </c>
      <c r="F6549" s="62">
        <v>23.76</v>
      </c>
    </row>
    <row r="6550" spans="1:6" x14ac:dyDescent="0.35">
      <c r="A6550" s="1">
        <v>45</v>
      </c>
      <c r="B6550" s="1" t="s">
        <v>98</v>
      </c>
      <c r="C6550" s="218">
        <v>44928</v>
      </c>
      <c r="D6550" s="218">
        <v>44925</v>
      </c>
      <c r="E6550" s="1">
        <v>3</v>
      </c>
      <c r="F6550" s="62">
        <v>153.55000000000001</v>
      </c>
    </row>
    <row r="6551" spans="1:6" x14ac:dyDescent="0.35">
      <c r="A6551" s="1">
        <v>45</v>
      </c>
      <c r="B6551" s="1" t="s">
        <v>98</v>
      </c>
      <c r="C6551" s="218">
        <v>44928</v>
      </c>
      <c r="D6551" s="218">
        <v>44926</v>
      </c>
      <c r="E6551" s="1">
        <v>1</v>
      </c>
      <c r="F6551" s="62">
        <v>54.35</v>
      </c>
    </row>
    <row r="6552" spans="1:6" x14ac:dyDescent="0.35">
      <c r="A6552" s="1">
        <v>45</v>
      </c>
      <c r="B6552" s="1" t="s">
        <v>98</v>
      </c>
      <c r="C6552" s="218">
        <v>44929</v>
      </c>
      <c r="D6552" s="218">
        <v>44926</v>
      </c>
      <c r="E6552" s="1">
        <v>1</v>
      </c>
      <c r="F6552" s="62">
        <v>54.3</v>
      </c>
    </row>
    <row r="6553" spans="1:6" x14ac:dyDescent="0.35">
      <c r="A6553" s="1">
        <v>45</v>
      </c>
      <c r="B6553" s="1" t="s">
        <v>98</v>
      </c>
      <c r="C6553" s="218">
        <v>44929</v>
      </c>
      <c r="D6553" s="218">
        <v>44928</v>
      </c>
      <c r="E6553" s="1">
        <v>1</v>
      </c>
      <c r="F6553" s="62">
        <v>47.67</v>
      </c>
    </row>
    <row r="6554" spans="1:6" x14ac:dyDescent="0.35">
      <c r="A6554" s="1">
        <v>45</v>
      </c>
      <c r="B6554" s="1" t="s">
        <v>98</v>
      </c>
      <c r="C6554" s="218">
        <v>44929</v>
      </c>
      <c r="D6554" s="218">
        <v>44929</v>
      </c>
      <c r="E6554" s="1">
        <v>2</v>
      </c>
      <c r="F6554" s="62">
        <v>105.14</v>
      </c>
    </row>
    <row r="6555" spans="1:6" x14ac:dyDescent="0.35">
      <c r="A6555" s="1">
        <v>45</v>
      </c>
      <c r="B6555" s="1" t="s">
        <v>98</v>
      </c>
      <c r="C6555" s="218">
        <v>44930</v>
      </c>
      <c r="D6555" s="218">
        <v>44928</v>
      </c>
      <c r="E6555" s="1">
        <v>1</v>
      </c>
      <c r="F6555" s="62">
        <v>52.47</v>
      </c>
    </row>
    <row r="6556" spans="1:6" x14ac:dyDescent="0.35">
      <c r="A6556" s="1">
        <v>45</v>
      </c>
      <c r="B6556" s="1" t="s">
        <v>98</v>
      </c>
      <c r="C6556" s="218">
        <v>44930</v>
      </c>
      <c r="D6556" s="218">
        <v>44929</v>
      </c>
      <c r="E6556" s="1">
        <v>3</v>
      </c>
      <c r="F6556" s="62">
        <v>132.41</v>
      </c>
    </row>
    <row r="6557" spans="1:6" x14ac:dyDescent="0.35">
      <c r="A6557" s="1">
        <v>45</v>
      </c>
      <c r="B6557" s="1" t="s">
        <v>98</v>
      </c>
      <c r="C6557" s="218">
        <v>44931</v>
      </c>
      <c r="D6557" s="218">
        <v>44929</v>
      </c>
      <c r="E6557" s="1">
        <v>2</v>
      </c>
      <c r="F6557" s="62">
        <v>47.42</v>
      </c>
    </row>
    <row r="6558" spans="1:6" x14ac:dyDescent="0.35">
      <c r="A6558" s="1">
        <v>45</v>
      </c>
      <c r="B6558" s="1" t="s">
        <v>98</v>
      </c>
      <c r="C6558" s="218">
        <v>44931</v>
      </c>
      <c r="D6558" s="218">
        <v>44931</v>
      </c>
      <c r="E6558" s="1">
        <v>5</v>
      </c>
      <c r="F6558" s="62">
        <v>210.77</v>
      </c>
    </row>
    <row r="6559" spans="1:6" x14ac:dyDescent="0.35">
      <c r="A6559" s="1">
        <v>45</v>
      </c>
      <c r="B6559" s="1" t="s">
        <v>98</v>
      </c>
      <c r="C6559" s="218">
        <v>44932</v>
      </c>
      <c r="D6559" s="218">
        <v>44929</v>
      </c>
      <c r="E6559" s="1">
        <v>1</v>
      </c>
      <c r="F6559" s="62">
        <v>23.71</v>
      </c>
    </row>
    <row r="6560" spans="1:6" x14ac:dyDescent="0.35">
      <c r="A6560" s="1">
        <v>45</v>
      </c>
      <c r="B6560" s="1" t="s">
        <v>98</v>
      </c>
      <c r="C6560" s="218">
        <v>44932</v>
      </c>
      <c r="D6560" s="218">
        <v>44931</v>
      </c>
      <c r="E6560" s="1">
        <v>2</v>
      </c>
      <c r="F6560" s="62">
        <v>47.27</v>
      </c>
    </row>
    <row r="6561" spans="1:6" x14ac:dyDescent="0.35">
      <c r="A6561" s="1">
        <v>45</v>
      </c>
      <c r="B6561" s="1" t="s">
        <v>98</v>
      </c>
      <c r="C6561" s="218">
        <v>44932</v>
      </c>
      <c r="D6561" s="218">
        <v>44932</v>
      </c>
      <c r="E6561" s="1">
        <v>3</v>
      </c>
      <c r="F6561" s="62">
        <v>132.21</v>
      </c>
    </row>
    <row r="6562" spans="1:6" x14ac:dyDescent="0.35">
      <c r="A6562" s="1">
        <v>45</v>
      </c>
      <c r="B6562" s="1" t="s">
        <v>98</v>
      </c>
      <c r="C6562" s="218">
        <v>44933</v>
      </c>
      <c r="D6562" s="218">
        <v>44931</v>
      </c>
      <c r="E6562" s="1">
        <v>2</v>
      </c>
      <c r="F6562" s="62">
        <v>77.02</v>
      </c>
    </row>
    <row r="6563" spans="1:6" x14ac:dyDescent="0.35">
      <c r="A6563" s="1">
        <v>45</v>
      </c>
      <c r="B6563" s="1" t="s">
        <v>98</v>
      </c>
      <c r="C6563" s="218">
        <v>44933</v>
      </c>
      <c r="D6563" s="218">
        <v>44932</v>
      </c>
      <c r="E6563" s="1">
        <v>4</v>
      </c>
      <c r="F6563" s="62">
        <v>155.91999999999999</v>
      </c>
    </row>
    <row r="6564" spans="1:6" x14ac:dyDescent="0.35">
      <c r="A6564" s="1">
        <v>45</v>
      </c>
      <c r="B6564" s="1" t="s">
        <v>98</v>
      </c>
      <c r="C6564" s="218">
        <v>44933</v>
      </c>
      <c r="D6564" s="218">
        <v>44933</v>
      </c>
      <c r="E6564" s="1">
        <v>4</v>
      </c>
      <c r="F6564" s="62">
        <v>186.56</v>
      </c>
    </row>
    <row r="6565" spans="1:6" x14ac:dyDescent="0.35">
      <c r="A6565" s="1">
        <v>45</v>
      </c>
      <c r="B6565" s="1" t="s">
        <v>98</v>
      </c>
      <c r="C6565" s="218">
        <v>44934</v>
      </c>
      <c r="D6565" s="218">
        <v>44931</v>
      </c>
      <c r="E6565" s="1">
        <v>1</v>
      </c>
      <c r="F6565" s="62">
        <v>23.71</v>
      </c>
    </row>
    <row r="6566" spans="1:6" x14ac:dyDescent="0.35">
      <c r="A6566" s="1">
        <v>45</v>
      </c>
      <c r="B6566" s="1" t="s">
        <v>98</v>
      </c>
      <c r="C6566" s="218">
        <v>44934</v>
      </c>
      <c r="D6566" s="218">
        <v>44932</v>
      </c>
      <c r="E6566" s="1">
        <v>1</v>
      </c>
      <c r="F6566" s="62">
        <v>23.76</v>
      </c>
    </row>
    <row r="6567" spans="1:6" x14ac:dyDescent="0.35">
      <c r="A6567" s="1">
        <v>45</v>
      </c>
      <c r="B6567" s="1" t="s">
        <v>98</v>
      </c>
      <c r="C6567" s="218">
        <v>44934</v>
      </c>
      <c r="D6567" s="218">
        <v>44933</v>
      </c>
      <c r="E6567" s="1">
        <v>2</v>
      </c>
      <c r="F6567" s="62">
        <v>47.37</v>
      </c>
    </row>
    <row r="6568" spans="1:6" x14ac:dyDescent="0.35">
      <c r="A6568" s="1">
        <v>45</v>
      </c>
      <c r="B6568" s="1" t="s">
        <v>98</v>
      </c>
      <c r="C6568" s="218">
        <v>44934</v>
      </c>
      <c r="D6568" s="218">
        <v>44934</v>
      </c>
      <c r="E6568" s="1">
        <v>2</v>
      </c>
      <c r="F6568" s="62">
        <v>106.72</v>
      </c>
    </row>
    <row r="6569" spans="1:6" x14ac:dyDescent="0.35">
      <c r="A6569" s="1">
        <v>45</v>
      </c>
      <c r="B6569" s="1" t="s">
        <v>98</v>
      </c>
      <c r="C6569" s="218">
        <v>44935</v>
      </c>
      <c r="D6569" s="218">
        <v>44932</v>
      </c>
      <c r="E6569" s="1">
        <v>2</v>
      </c>
      <c r="F6569" s="62">
        <v>74.05</v>
      </c>
    </row>
    <row r="6570" spans="1:6" x14ac:dyDescent="0.35">
      <c r="A6570" s="1">
        <v>45</v>
      </c>
      <c r="B6570" s="1" t="s">
        <v>98</v>
      </c>
      <c r="C6570" s="218">
        <v>44935</v>
      </c>
      <c r="D6570" s="218">
        <v>44933</v>
      </c>
      <c r="E6570" s="1">
        <v>3</v>
      </c>
      <c r="F6570" s="62">
        <v>98.11</v>
      </c>
    </row>
    <row r="6571" spans="1:6" x14ac:dyDescent="0.35">
      <c r="A6571" s="1">
        <v>45</v>
      </c>
      <c r="B6571" s="1" t="s">
        <v>98</v>
      </c>
      <c r="C6571" s="218">
        <v>44935</v>
      </c>
      <c r="D6571" s="218">
        <v>44934</v>
      </c>
      <c r="E6571" s="1">
        <v>3</v>
      </c>
      <c r="F6571" s="62">
        <v>132.21</v>
      </c>
    </row>
    <row r="6572" spans="1:6" x14ac:dyDescent="0.35">
      <c r="A6572" s="1">
        <v>45</v>
      </c>
      <c r="B6572" s="1" t="s">
        <v>98</v>
      </c>
      <c r="C6572" s="218">
        <v>44935</v>
      </c>
      <c r="D6572" s="218">
        <v>44935</v>
      </c>
      <c r="E6572" s="1">
        <v>3</v>
      </c>
      <c r="F6572" s="62">
        <v>101.82</v>
      </c>
    </row>
    <row r="6573" spans="1:6" x14ac:dyDescent="0.35">
      <c r="A6573" s="1">
        <v>45</v>
      </c>
      <c r="B6573" s="1" t="s">
        <v>98</v>
      </c>
      <c r="C6573" s="218">
        <v>44937</v>
      </c>
      <c r="D6573" s="218">
        <v>44934</v>
      </c>
      <c r="E6573" s="1">
        <v>1</v>
      </c>
      <c r="F6573" s="62">
        <v>54.35</v>
      </c>
    </row>
    <row r="6574" spans="1:6" x14ac:dyDescent="0.35">
      <c r="A6574" s="1">
        <v>45</v>
      </c>
      <c r="B6574" s="1" t="s">
        <v>98</v>
      </c>
      <c r="C6574" s="218">
        <v>44937</v>
      </c>
      <c r="D6574" s="218">
        <v>44935</v>
      </c>
      <c r="E6574" s="1">
        <v>3</v>
      </c>
      <c r="F6574" s="62">
        <v>99.19</v>
      </c>
    </row>
    <row r="6575" spans="1:6" x14ac:dyDescent="0.35">
      <c r="A6575" s="1">
        <v>45</v>
      </c>
      <c r="B6575" s="1" t="s">
        <v>98</v>
      </c>
      <c r="C6575" s="218">
        <v>44937</v>
      </c>
      <c r="D6575" s="218">
        <v>44936</v>
      </c>
      <c r="E6575" s="1">
        <v>1</v>
      </c>
      <c r="F6575" s="62">
        <v>54.45</v>
      </c>
    </row>
    <row r="6576" spans="1:6" x14ac:dyDescent="0.35">
      <c r="A6576" s="1">
        <v>45</v>
      </c>
      <c r="B6576" s="1" t="s">
        <v>98</v>
      </c>
      <c r="C6576" s="218">
        <v>44938</v>
      </c>
      <c r="D6576" s="218">
        <v>44935</v>
      </c>
      <c r="E6576" s="1">
        <v>5</v>
      </c>
      <c r="F6576" s="62">
        <v>176.12</v>
      </c>
    </row>
    <row r="6577" spans="1:6" x14ac:dyDescent="0.35">
      <c r="A6577" s="1">
        <v>45</v>
      </c>
      <c r="B6577" s="1" t="s">
        <v>98</v>
      </c>
      <c r="C6577" s="218">
        <v>44938</v>
      </c>
      <c r="D6577" s="218">
        <v>44936</v>
      </c>
      <c r="E6577" s="1">
        <v>4</v>
      </c>
      <c r="F6577" s="62">
        <v>124.49</v>
      </c>
    </row>
    <row r="6578" spans="1:6" x14ac:dyDescent="0.35">
      <c r="A6578" s="1">
        <v>45</v>
      </c>
      <c r="B6578" s="1" t="s">
        <v>98</v>
      </c>
      <c r="C6578" s="218">
        <v>44938</v>
      </c>
      <c r="D6578" s="218">
        <v>44937</v>
      </c>
      <c r="E6578" s="1">
        <v>1</v>
      </c>
      <c r="F6578" s="62">
        <v>54.45</v>
      </c>
    </row>
    <row r="6579" spans="1:6" x14ac:dyDescent="0.35">
      <c r="A6579" s="1">
        <v>45</v>
      </c>
      <c r="B6579" s="1" t="s">
        <v>98</v>
      </c>
      <c r="C6579" s="218">
        <v>44938</v>
      </c>
      <c r="D6579" s="218">
        <v>44938</v>
      </c>
      <c r="E6579" s="1">
        <v>1</v>
      </c>
      <c r="F6579" s="62">
        <v>23.76</v>
      </c>
    </row>
    <row r="6580" spans="1:6" x14ac:dyDescent="0.35">
      <c r="A6580" s="1">
        <v>45</v>
      </c>
      <c r="B6580" s="1" t="s">
        <v>98</v>
      </c>
      <c r="C6580" s="218">
        <v>44939</v>
      </c>
      <c r="D6580" s="218">
        <v>44936</v>
      </c>
      <c r="E6580" s="1">
        <v>3</v>
      </c>
      <c r="F6580" s="62">
        <v>163</v>
      </c>
    </row>
    <row r="6581" spans="1:6" x14ac:dyDescent="0.35">
      <c r="A6581" s="1">
        <v>45</v>
      </c>
      <c r="B6581" s="1" t="s">
        <v>98</v>
      </c>
      <c r="C6581" s="218">
        <v>44939</v>
      </c>
      <c r="D6581" s="218">
        <v>44937</v>
      </c>
      <c r="E6581" s="1">
        <v>6</v>
      </c>
      <c r="F6581" s="62">
        <v>264.92</v>
      </c>
    </row>
    <row r="6582" spans="1:6" x14ac:dyDescent="0.35">
      <c r="A6582" s="1">
        <v>45</v>
      </c>
      <c r="B6582" s="1" t="s">
        <v>98</v>
      </c>
      <c r="C6582" s="218">
        <v>44939</v>
      </c>
      <c r="D6582" s="218">
        <v>44938</v>
      </c>
      <c r="E6582" s="1">
        <v>3</v>
      </c>
      <c r="F6582" s="62">
        <v>161.32</v>
      </c>
    </row>
    <row r="6583" spans="1:6" x14ac:dyDescent="0.35">
      <c r="A6583" s="1">
        <v>45</v>
      </c>
      <c r="B6583" s="1" t="s">
        <v>98</v>
      </c>
      <c r="C6583" s="218">
        <v>44940</v>
      </c>
      <c r="D6583" s="218">
        <v>44937</v>
      </c>
      <c r="E6583" s="1">
        <v>1</v>
      </c>
      <c r="F6583" s="62">
        <v>54.4</v>
      </c>
    </row>
    <row r="6584" spans="1:6" x14ac:dyDescent="0.35">
      <c r="A6584" s="1">
        <v>45</v>
      </c>
      <c r="B6584" s="1" t="s">
        <v>98</v>
      </c>
      <c r="C6584" s="218">
        <v>44940</v>
      </c>
      <c r="D6584" s="218">
        <v>44938</v>
      </c>
      <c r="E6584" s="1">
        <v>4</v>
      </c>
      <c r="F6584" s="62">
        <v>151.52000000000001</v>
      </c>
    </row>
    <row r="6585" spans="1:6" x14ac:dyDescent="0.35">
      <c r="A6585" s="1">
        <v>45</v>
      </c>
      <c r="B6585" s="1" t="s">
        <v>98</v>
      </c>
      <c r="C6585" s="218">
        <v>44940</v>
      </c>
      <c r="D6585" s="218">
        <v>44939</v>
      </c>
      <c r="E6585" s="1">
        <v>2</v>
      </c>
      <c r="F6585" s="62">
        <v>108.7</v>
      </c>
    </row>
    <row r="6586" spans="1:6" x14ac:dyDescent="0.35">
      <c r="A6586" s="1">
        <v>45</v>
      </c>
      <c r="B6586" s="1" t="s">
        <v>98</v>
      </c>
      <c r="C6586" s="218">
        <v>44940</v>
      </c>
      <c r="D6586" s="218">
        <v>44940</v>
      </c>
      <c r="E6586" s="1">
        <v>1</v>
      </c>
      <c r="F6586" s="62">
        <v>54.25</v>
      </c>
    </row>
    <row r="6587" spans="1:6" x14ac:dyDescent="0.35">
      <c r="A6587" s="1">
        <v>45</v>
      </c>
      <c r="B6587" s="1" t="s">
        <v>98</v>
      </c>
      <c r="C6587" s="218">
        <v>44941</v>
      </c>
      <c r="D6587" s="218">
        <v>44938</v>
      </c>
      <c r="E6587" s="1">
        <v>1</v>
      </c>
      <c r="F6587" s="62">
        <v>43.11</v>
      </c>
    </row>
    <row r="6588" spans="1:6" x14ac:dyDescent="0.35">
      <c r="A6588" s="1">
        <v>45</v>
      </c>
      <c r="B6588" s="1" t="s">
        <v>98</v>
      </c>
      <c r="C6588" s="218">
        <v>44941</v>
      </c>
      <c r="D6588" s="218">
        <v>44939</v>
      </c>
      <c r="E6588" s="1">
        <v>2</v>
      </c>
      <c r="F6588" s="62">
        <v>105.04</v>
      </c>
    </row>
    <row r="6589" spans="1:6" x14ac:dyDescent="0.35">
      <c r="A6589" s="1">
        <v>45</v>
      </c>
      <c r="B6589" s="1" t="s">
        <v>98</v>
      </c>
      <c r="C6589" s="218">
        <v>44941</v>
      </c>
      <c r="D6589" s="218">
        <v>44940</v>
      </c>
      <c r="E6589" s="1">
        <v>2</v>
      </c>
      <c r="F6589" s="62">
        <v>78.06</v>
      </c>
    </row>
    <row r="6590" spans="1:6" x14ac:dyDescent="0.35">
      <c r="A6590" s="1">
        <v>45</v>
      </c>
      <c r="B6590" s="1" t="s">
        <v>98</v>
      </c>
      <c r="C6590" s="218">
        <v>44941</v>
      </c>
      <c r="D6590" s="218">
        <v>44941</v>
      </c>
      <c r="E6590" s="1">
        <v>1</v>
      </c>
      <c r="F6590" s="62">
        <v>52.37</v>
      </c>
    </row>
    <row r="6591" spans="1:6" x14ac:dyDescent="0.35">
      <c r="A6591" s="1">
        <v>45</v>
      </c>
      <c r="B6591" s="1" t="s">
        <v>98</v>
      </c>
      <c r="C6591" s="218">
        <v>44942</v>
      </c>
      <c r="D6591" s="218">
        <v>44939</v>
      </c>
      <c r="E6591" s="1">
        <v>2</v>
      </c>
      <c r="F6591" s="62">
        <v>108.31</v>
      </c>
    </row>
    <row r="6592" spans="1:6" x14ac:dyDescent="0.35">
      <c r="A6592" s="1">
        <v>45</v>
      </c>
      <c r="B6592" s="1" t="s">
        <v>98</v>
      </c>
      <c r="C6592" s="218">
        <v>44942</v>
      </c>
      <c r="D6592" s="218">
        <v>44941</v>
      </c>
      <c r="E6592" s="1">
        <v>1</v>
      </c>
      <c r="F6592" s="62">
        <v>47.57</v>
      </c>
    </row>
    <row r="6593" spans="1:6" x14ac:dyDescent="0.35">
      <c r="A6593" s="1">
        <v>45</v>
      </c>
      <c r="B6593" s="1" t="s">
        <v>98</v>
      </c>
      <c r="C6593" s="218">
        <v>44942</v>
      </c>
      <c r="D6593" s="218">
        <v>44942</v>
      </c>
      <c r="E6593" s="1">
        <v>1</v>
      </c>
      <c r="F6593" s="62">
        <v>23.66</v>
      </c>
    </row>
    <row r="6594" spans="1:6" x14ac:dyDescent="0.35">
      <c r="A6594" s="1">
        <v>45</v>
      </c>
      <c r="B6594" s="1" t="s">
        <v>98</v>
      </c>
      <c r="C6594" s="218">
        <v>44943</v>
      </c>
      <c r="D6594" s="218">
        <v>44940</v>
      </c>
      <c r="E6594" s="1">
        <v>1</v>
      </c>
      <c r="F6594" s="62">
        <v>21.78</v>
      </c>
    </row>
    <row r="6595" spans="1:6" x14ac:dyDescent="0.35">
      <c r="A6595" s="1">
        <v>45</v>
      </c>
      <c r="B6595" s="1" t="s">
        <v>98</v>
      </c>
      <c r="C6595" s="218">
        <v>44943</v>
      </c>
      <c r="D6595" s="218">
        <v>44941</v>
      </c>
      <c r="E6595" s="1">
        <v>1</v>
      </c>
      <c r="F6595" s="62">
        <v>54.35</v>
      </c>
    </row>
    <row r="6596" spans="1:6" x14ac:dyDescent="0.35">
      <c r="A6596" s="1">
        <v>45</v>
      </c>
      <c r="B6596" s="1" t="s">
        <v>98</v>
      </c>
      <c r="C6596" s="218">
        <v>44943</v>
      </c>
      <c r="D6596" s="218">
        <v>44942</v>
      </c>
      <c r="E6596" s="1">
        <v>3</v>
      </c>
      <c r="F6596" s="62">
        <v>94.09</v>
      </c>
    </row>
    <row r="6597" spans="1:6" x14ac:dyDescent="0.35">
      <c r="A6597" s="1">
        <v>45</v>
      </c>
      <c r="B6597" s="1" t="s">
        <v>98</v>
      </c>
      <c r="C6597" s="218">
        <v>44943</v>
      </c>
      <c r="D6597" s="218">
        <v>44943</v>
      </c>
      <c r="E6597" s="1">
        <v>2</v>
      </c>
      <c r="F6597" s="62">
        <v>47.37</v>
      </c>
    </row>
    <row r="6598" spans="1:6" x14ac:dyDescent="0.35">
      <c r="A6598" s="1">
        <v>45</v>
      </c>
      <c r="B6598" s="1" t="s">
        <v>98</v>
      </c>
      <c r="C6598" s="218">
        <v>44944</v>
      </c>
      <c r="D6598" s="218">
        <v>44941</v>
      </c>
      <c r="E6598" s="1">
        <v>2</v>
      </c>
      <c r="F6598" s="62">
        <v>104.64</v>
      </c>
    </row>
    <row r="6599" spans="1:6" x14ac:dyDescent="0.35">
      <c r="A6599" s="1">
        <v>45</v>
      </c>
      <c r="B6599" s="1" t="s">
        <v>98</v>
      </c>
      <c r="C6599" s="218">
        <v>44944</v>
      </c>
      <c r="D6599" s="218">
        <v>44942</v>
      </c>
      <c r="E6599" s="1">
        <v>3</v>
      </c>
      <c r="F6599" s="62">
        <v>101.28</v>
      </c>
    </row>
    <row r="6600" spans="1:6" x14ac:dyDescent="0.35">
      <c r="A6600" s="1">
        <v>45</v>
      </c>
      <c r="B6600" s="1" t="s">
        <v>98</v>
      </c>
      <c r="C6600" s="218">
        <v>44944</v>
      </c>
      <c r="D6600" s="218">
        <v>44943</v>
      </c>
      <c r="E6600" s="1">
        <v>1</v>
      </c>
      <c r="F6600" s="62">
        <v>23.46</v>
      </c>
    </row>
    <row r="6601" spans="1:6" x14ac:dyDescent="0.35">
      <c r="A6601" s="1">
        <v>45</v>
      </c>
      <c r="B6601" s="1" t="s">
        <v>98</v>
      </c>
      <c r="C6601" s="218">
        <v>44944</v>
      </c>
      <c r="D6601" s="218">
        <v>44944</v>
      </c>
      <c r="E6601" s="1">
        <v>1</v>
      </c>
      <c r="F6601" s="62">
        <v>54.4</v>
      </c>
    </row>
    <row r="6602" spans="1:6" x14ac:dyDescent="0.35">
      <c r="A6602" s="1">
        <v>45</v>
      </c>
      <c r="B6602" s="1" t="s">
        <v>98</v>
      </c>
      <c r="C6602" s="218">
        <v>44945</v>
      </c>
      <c r="D6602" s="218">
        <v>44942</v>
      </c>
      <c r="E6602" s="1">
        <v>2</v>
      </c>
      <c r="F6602" s="62">
        <v>77.959999999999994</v>
      </c>
    </row>
    <row r="6603" spans="1:6" x14ac:dyDescent="0.35">
      <c r="A6603" s="1">
        <v>45</v>
      </c>
      <c r="B6603" s="1" t="s">
        <v>98</v>
      </c>
      <c r="C6603" s="218">
        <v>44945</v>
      </c>
      <c r="D6603" s="218">
        <v>44943</v>
      </c>
      <c r="E6603" s="1">
        <v>2</v>
      </c>
      <c r="F6603" s="62">
        <v>78.209999999999994</v>
      </c>
    </row>
    <row r="6604" spans="1:6" x14ac:dyDescent="0.35">
      <c r="A6604" s="1">
        <v>45</v>
      </c>
      <c r="B6604" s="1" t="s">
        <v>98</v>
      </c>
      <c r="C6604" s="218">
        <v>44945</v>
      </c>
      <c r="D6604" s="218">
        <v>44944</v>
      </c>
      <c r="E6604" s="1">
        <v>5</v>
      </c>
      <c r="F6604" s="62">
        <v>236.26</v>
      </c>
    </row>
    <row r="6605" spans="1:6" x14ac:dyDescent="0.35">
      <c r="A6605" s="1">
        <v>45</v>
      </c>
      <c r="B6605" s="1" t="s">
        <v>98</v>
      </c>
      <c r="C6605" s="218">
        <v>44945</v>
      </c>
      <c r="D6605" s="218">
        <v>44945</v>
      </c>
      <c r="E6605" s="1">
        <v>2</v>
      </c>
      <c r="F6605" s="62">
        <v>77.86</v>
      </c>
    </row>
    <row r="6606" spans="1:6" x14ac:dyDescent="0.35">
      <c r="A6606" s="1">
        <v>45</v>
      </c>
      <c r="B6606" s="1" t="s">
        <v>98</v>
      </c>
      <c r="C6606" s="218">
        <v>44947</v>
      </c>
      <c r="D6606" s="218">
        <v>44944</v>
      </c>
      <c r="E6606" s="1">
        <v>5</v>
      </c>
      <c r="F6606" s="62">
        <v>200.72</v>
      </c>
    </row>
    <row r="6607" spans="1:6" x14ac:dyDescent="0.35">
      <c r="A6607" s="1">
        <v>45</v>
      </c>
      <c r="B6607" s="1" t="s">
        <v>98</v>
      </c>
      <c r="C6607" s="218">
        <v>44947</v>
      </c>
      <c r="D6607" s="218">
        <v>44945</v>
      </c>
      <c r="E6607" s="1">
        <v>2</v>
      </c>
      <c r="F6607" s="62">
        <v>76.430000000000007</v>
      </c>
    </row>
    <row r="6608" spans="1:6" x14ac:dyDescent="0.35">
      <c r="A6608" s="1">
        <v>45</v>
      </c>
      <c r="B6608" s="1" t="s">
        <v>98</v>
      </c>
      <c r="C6608" s="218">
        <v>44947</v>
      </c>
      <c r="D6608" s="218">
        <v>44946</v>
      </c>
      <c r="E6608" s="1">
        <v>2</v>
      </c>
      <c r="F6608" s="62">
        <v>44.4</v>
      </c>
    </row>
    <row r="6609" spans="1:6" x14ac:dyDescent="0.35">
      <c r="A6609" s="1">
        <v>45</v>
      </c>
      <c r="B6609" s="1" t="s">
        <v>98</v>
      </c>
      <c r="C6609" s="218">
        <v>44949</v>
      </c>
      <c r="D6609" s="218">
        <v>44943</v>
      </c>
      <c r="E6609" s="1">
        <v>5</v>
      </c>
      <c r="F6609" s="62">
        <v>271.26</v>
      </c>
    </row>
    <row r="6610" spans="1:6" x14ac:dyDescent="0.35">
      <c r="A6610" s="1">
        <v>45</v>
      </c>
      <c r="B6610" s="1" t="s">
        <v>98</v>
      </c>
      <c r="C6610" s="218">
        <v>44949</v>
      </c>
      <c r="D6610" s="218">
        <v>44945</v>
      </c>
      <c r="E6610" s="1">
        <v>1</v>
      </c>
      <c r="F6610" s="62">
        <v>23.66</v>
      </c>
    </row>
    <row r="6611" spans="1:6" x14ac:dyDescent="0.35">
      <c r="A6611" s="1">
        <v>45</v>
      </c>
      <c r="B6611" s="1" t="s">
        <v>98</v>
      </c>
      <c r="C6611" s="218">
        <v>44949</v>
      </c>
      <c r="D6611" s="218">
        <v>44946</v>
      </c>
      <c r="E6611" s="1">
        <v>3</v>
      </c>
      <c r="F6611" s="62">
        <v>161.71</v>
      </c>
    </row>
    <row r="6612" spans="1:6" x14ac:dyDescent="0.35">
      <c r="A6612" s="1">
        <v>45</v>
      </c>
      <c r="B6612" s="1" t="s">
        <v>98</v>
      </c>
      <c r="C6612" s="218">
        <v>44949</v>
      </c>
      <c r="D6612" s="218">
        <v>44947</v>
      </c>
      <c r="E6612" s="1">
        <v>4</v>
      </c>
      <c r="F6612" s="62">
        <v>217.6</v>
      </c>
    </row>
    <row r="6613" spans="1:6" x14ac:dyDescent="0.35">
      <c r="A6613" s="1">
        <v>45</v>
      </c>
      <c r="B6613" s="1" t="s">
        <v>98</v>
      </c>
      <c r="C6613" s="218">
        <v>44949</v>
      </c>
      <c r="D6613" s="218">
        <v>44948</v>
      </c>
      <c r="E6613" s="1">
        <v>2</v>
      </c>
      <c r="F6613" s="62">
        <v>43.36</v>
      </c>
    </row>
    <row r="6614" spans="1:6" x14ac:dyDescent="0.35">
      <c r="A6614" s="1">
        <v>45</v>
      </c>
      <c r="B6614" s="1" t="s">
        <v>98</v>
      </c>
      <c r="C6614" s="218">
        <v>44949</v>
      </c>
      <c r="D6614" s="218">
        <v>44949</v>
      </c>
      <c r="E6614" s="1">
        <v>2</v>
      </c>
      <c r="F6614" s="62">
        <v>78.010000000000005</v>
      </c>
    </row>
    <row r="6615" spans="1:6" x14ac:dyDescent="0.35">
      <c r="A6615" s="1">
        <v>45</v>
      </c>
      <c r="B6615" s="1" t="s">
        <v>98</v>
      </c>
      <c r="C6615" s="218">
        <v>44950</v>
      </c>
      <c r="D6615" s="218">
        <v>44947</v>
      </c>
      <c r="E6615" s="1">
        <v>2</v>
      </c>
      <c r="F6615" s="62">
        <v>77.81</v>
      </c>
    </row>
    <row r="6616" spans="1:6" x14ac:dyDescent="0.35">
      <c r="A6616" s="1">
        <v>45</v>
      </c>
      <c r="B6616" s="1" t="s">
        <v>98</v>
      </c>
      <c r="C6616" s="218">
        <v>44950</v>
      </c>
      <c r="D6616" s="218">
        <v>44948</v>
      </c>
      <c r="E6616" s="1">
        <v>2</v>
      </c>
      <c r="F6616" s="62">
        <v>78.010000000000005</v>
      </c>
    </row>
    <row r="6617" spans="1:6" x14ac:dyDescent="0.35">
      <c r="A6617" s="1">
        <v>45</v>
      </c>
      <c r="B6617" s="1" t="s">
        <v>98</v>
      </c>
      <c r="C6617" s="218">
        <v>44950</v>
      </c>
      <c r="D6617" s="218">
        <v>44949</v>
      </c>
      <c r="E6617" s="1">
        <v>3</v>
      </c>
      <c r="F6617" s="62">
        <v>101.97</v>
      </c>
    </row>
    <row r="6618" spans="1:6" x14ac:dyDescent="0.35">
      <c r="A6618" s="1">
        <v>45</v>
      </c>
      <c r="B6618" s="1" t="s">
        <v>98</v>
      </c>
      <c r="C6618" s="218">
        <v>44950</v>
      </c>
      <c r="D6618" s="218">
        <v>44950</v>
      </c>
      <c r="E6618" s="1">
        <v>3</v>
      </c>
      <c r="F6618" s="62">
        <v>129.88999999999999</v>
      </c>
    </row>
    <row r="6619" spans="1:6" x14ac:dyDescent="0.35">
      <c r="A6619" s="1">
        <v>45</v>
      </c>
      <c r="B6619" s="1" t="s">
        <v>98</v>
      </c>
      <c r="C6619" s="218">
        <v>44951</v>
      </c>
      <c r="D6619" s="218">
        <v>44948</v>
      </c>
      <c r="E6619" s="1">
        <v>2</v>
      </c>
      <c r="F6619" s="62">
        <v>107.22</v>
      </c>
    </row>
    <row r="6620" spans="1:6" x14ac:dyDescent="0.35">
      <c r="A6620" s="1">
        <v>45</v>
      </c>
      <c r="B6620" s="1" t="s">
        <v>98</v>
      </c>
      <c r="C6620" s="218">
        <v>44951</v>
      </c>
      <c r="D6620" s="218">
        <v>44949</v>
      </c>
      <c r="E6620" s="1">
        <v>1</v>
      </c>
      <c r="F6620" s="62">
        <v>23.76</v>
      </c>
    </row>
    <row r="6621" spans="1:6" x14ac:dyDescent="0.35">
      <c r="A6621" s="1">
        <v>45</v>
      </c>
      <c r="B6621" s="1" t="s">
        <v>98</v>
      </c>
      <c r="C6621" s="218">
        <v>44951</v>
      </c>
      <c r="D6621" s="218">
        <v>44950</v>
      </c>
      <c r="E6621" s="1">
        <v>3</v>
      </c>
      <c r="F6621" s="62">
        <v>101.42</v>
      </c>
    </row>
    <row r="6622" spans="1:6" x14ac:dyDescent="0.35">
      <c r="A6622" s="1">
        <v>45</v>
      </c>
      <c r="B6622" s="1" t="s">
        <v>98</v>
      </c>
      <c r="C6622" s="218">
        <v>44951</v>
      </c>
      <c r="D6622" s="218">
        <v>44951</v>
      </c>
      <c r="E6622" s="1">
        <v>7</v>
      </c>
      <c r="F6622" s="62">
        <v>251.9</v>
      </c>
    </row>
    <row r="6623" spans="1:6" x14ac:dyDescent="0.35">
      <c r="A6623" s="1">
        <v>45</v>
      </c>
      <c r="B6623" s="1" t="s">
        <v>98</v>
      </c>
      <c r="C6623" s="218">
        <v>44952</v>
      </c>
      <c r="D6623" s="218">
        <v>44949</v>
      </c>
      <c r="E6623" s="1">
        <v>2</v>
      </c>
      <c r="F6623" s="62">
        <v>108.8</v>
      </c>
    </row>
    <row r="6624" spans="1:6" x14ac:dyDescent="0.35">
      <c r="A6624" s="1">
        <v>45</v>
      </c>
      <c r="B6624" s="1" t="s">
        <v>98</v>
      </c>
      <c r="C6624" s="218">
        <v>44952</v>
      </c>
      <c r="D6624" s="218">
        <v>44950</v>
      </c>
      <c r="E6624" s="1">
        <v>4</v>
      </c>
      <c r="F6624" s="62">
        <v>154.88</v>
      </c>
    </row>
    <row r="6625" spans="1:6" x14ac:dyDescent="0.35">
      <c r="A6625" s="1">
        <v>45</v>
      </c>
      <c r="B6625" s="1" t="s">
        <v>98</v>
      </c>
      <c r="C6625" s="218">
        <v>44952</v>
      </c>
      <c r="D6625" s="218">
        <v>44951</v>
      </c>
      <c r="E6625" s="1">
        <v>3</v>
      </c>
      <c r="F6625" s="62">
        <v>129.99</v>
      </c>
    </row>
    <row r="6626" spans="1:6" x14ac:dyDescent="0.35">
      <c r="A6626" s="1">
        <v>47</v>
      </c>
      <c r="B6626" s="1" t="s">
        <v>99</v>
      </c>
      <c r="C6626" s="218">
        <v>44884</v>
      </c>
      <c r="D6626" s="218">
        <v>44879</v>
      </c>
      <c r="E6626" s="1">
        <v>4</v>
      </c>
      <c r="F6626" s="62">
        <v>86.17</v>
      </c>
    </row>
    <row r="6627" spans="1:6" x14ac:dyDescent="0.35">
      <c r="A6627" s="1">
        <v>47</v>
      </c>
      <c r="B6627" s="1" t="s">
        <v>99</v>
      </c>
      <c r="C6627" s="218">
        <v>44884</v>
      </c>
      <c r="D6627" s="218">
        <v>44880</v>
      </c>
      <c r="E6627" s="1">
        <v>3</v>
      </c>
      <c r="F6627" s="62">
        <v>62.17</v>
      </c>
    </row>
    <row r="6628" spans="1:6" x14ac:dyDescent="0.35">
      <c r="A6628" s="1">
        <v>47</v>
      </c>
      <c r="B6628" s="1" t="s">
        <v>99</v>
      </c>
      <c r="C6628" s="218">
        <v>44884</v>
      </c>
      <c r="D6628" s="218">
        <v>44881</v>
      </c>
      <c r="E6628" s="1">
        <v>1</v>
      </c>
      <c r="F6628" s="62">
        <v>52.96</v>
      </c>
    </row>
    <row r="6629" spans="1:6" x14ac:dyDescent="0.35">
      <c r="A6629" s="1">
        <v>47</v>
      </c>
      <c r="B6629" s="1" t="s">
        <v>99</v>
      </c>
      <c r="C6629" s="218">
        <v>44885</v>
      </c>
      <c r="D6629" s="218">
        <v>44879</v>
      </c>
      <c r="E6629" s="1">
        <v>2</v>
      </c>
      <c r="F6629" s="62">
        <v>42.47</v>
      </c>
    </row>
    <row r="6630" spans="1:6" x14ac:dyDescent="0.35">
      <c r="A6630" s="1">
        <v>47</v>
      </c>
      <c r="B6630" s="1" t="s">
        <v>99</v>
      </c>
      <c r="C6630" s="218">
        <v>44885</v>
      </c>
      <c r="D6630" s="218">
        <v>44880</v>
      </c>
      <c r="E6630" s="1">
        <v>2</v>
      </c>
      <c r="F6630" s="62">
        <v>43.51</v>
      </c>
    </row>
    <row r="6631" spans="1:6" x14ac:dyDescent="0.35">
      <c r="A6631" s="1">
        <v>47</v>
      </c>
      <c r="B6631" s="1" t="s">
        <v>99</v>
      </c>
      <c r="C6631" s="218">
        <v>44885</v>
      </c>
      <c r="D6631" s="218">
        <v>44881</v>
      </c>
      <c r="E6631" s="1">
        <v>1</v>
      </c>
      <c r="F6631" s="62">
        <v>23.26</v>
      </c>
    </row>
    <row r="6632" spans="1:6" x14ac:dyDescent="0.35">
      <c r="A6632" s="1">
        <v>47</v>
      </c>
      <c r="B6632" s="1" t="s">
        <v>99</v>
      </c>
      <c r="C6632" s="218">
        <v>44885</v>
      </c>
      <c r="D6632" s="218">
        <v>44882</v>
      </c>
      <c r="E6632" s="1">
        <v>1</v>
      </c>
      <c r="F6632" s="62">
        <v>46.13</v>
      </c>
    </row>
    <row r="6633" spans="1:6" x14ac:dyDescent="0.35">
      <c r="A6633" s="1">
        <v>47</v>
      </c>
      <c r="B6633" s="1" t="s">
        <v>99</v>
      </c>
      <c r="C6633" s="218">
        <v>44888</v>
      </c>
      <c r="D6633" s="218">
        <v>44879</v>
      </c>
      <c r="E6633" s="1">
        <v>1</v>
      </c>
      <c r="F6633" s="62">
        <v>22.52</v>
      </c>
    </row>
    <row r="6634" spans="1:6" x14ac:dyDescent="0.35">
      <c r="A6634" s="1">
        <v>47</v>
      </c>
      <c r="B6634" s="1" t="s">
        <v>99</v>
      </c>
      <c r="C6634" s="218">
        <v>44888</v>
      </c>
      <c r="D6634" s="218">
        <v>44880</v>
      </c>
      <c r="E6634" s="1">
        <v>1</v>
      </c>
      <c r="F6634" s="62">
        <v>21.28</v>
      </c>
    </row>
    <row r="6635" spans="1:6" x14ac:dyDescent="0.35">
      <c r="A6635" s="1">
        <v>47</v>
      </c>
      <c r="B6635" s="1" t="s">
        <v>99</v>
      </c>
      <c r="C6635" s="218">
        <v>44888</v>
      </c>
      <c r="D6635" s="218">
        <v>44881</v>
      </c>
      <c r="E6635" s="1">
        <v>1</v>
      </c>
      <c r="F6635" s="62">
        <v>48.86</v>
      </c>
    </row>
    <row r="6636" spans="1:6" x14ac:dyDescent="0.35">
      <c r="A6636" s="1">
        <v>47</v>
      </c>
      <c r="B6636" s="1" t="s">
        <v>99</v>
      </c>
      <c r="C6636" s="218">
        <v>44888</v>
      </c>
      <c r="D6636" s="218">
        <v>44882</v>
      </c>
      <c r="E6636" s="1">
        <v>1</v>
      </c>
      <c r="F6636" s="62">
        <v>41.88</v>
      </c>
    </row>
    <row r="6637" spans="1:6" x14ac:dyDescent="0.35">
      <c r="A6637" s="1">
        <v>47</v>
      </c>
      <c r="B6637" s="1" t="s">
        <v>99</v>
      </c>
      <c r="C6637" s="218">
        <v>44888</v>
      </c>
      <c r="D6637" s="218">
        <v>44886</v>
      </c>
      <c r="E6637" s="1">
        <v>4</v>
      </c>
      <c r="F6637" s="62">
        <v>139.72999999999999</v>
      </c>
    </row>
    <row r="6638" spans="1:6" x14ac:dyDescent="0.35">
      <c r="A6638" s="1">
        <v>47</v>
      </c>
      <c r="B6638" s="1" t="s">
        <v>99</v>
      </c>
      <c r="C6638" s="218">
        <v>44888</v>
      </c>
      <c r="D6638" s="218">
        <v>44888</v>
      </c>
      <c r="E6638" s="1">
        <v>1</v>
      </c>
      <c r="F6638" s="62">
        <v>20.05</v>
      </c>
    </row>
    <row r="6639" spans="1:6" x14ac:dyDescent="0.35">
      <c r="A6639" s="1">
        <v>47</v>
      </c>
      <c r="B6639" s="1" t="s">
        <v>99</v>
      </c>
      <c r="C6639" s="218">
        <v>44889</v>
      </c>
      <c r="D6639" s="218">
        <v>44880</v>
      </c>
      <c r="E6639" s="1">
        <v>3</v>
      </c>
      <c r="F6639" s="62">
        <v>152.41</v>
      </c>
    </row>
    <row r="6640" spans="1:6" x14ac:dyDescent="0.35">
      <c r="A6640" s="1">
        <v>47</v>
      </c>
      <c r="B6640" s="1" t="s">
        <v>99</v>
      </c>
      <c r="C6640" s="218">
        <v>44889</v>
      </c>
      <c r="D6640" s="218">
        <v>44886</v>
      </c>
      <c r="E6640" s="1">
        <v>1</v>
      </c>
      <c r="F6640" s="62">
        <v>54.45</v>
      </c>
    </row>
    <row r="6641" spans="1:6" x14ac:dyDescent="0.35">
      <c r="A6641" s="1">
        <v>47</v>
      </c>
      <c r="B6641" s="1" t="s">
        <v>99</v>
      </c>
      <c r="C6641" s="218">
        <v>44889</v>
      </c>
      <c r="D6641" s="218">
        <v>44888</v>
      </c>
      <c r="E6641" s="1">
        <v>2</v>
      </c>
      <c r="F6641" s="62">
        <v>64.55</v>
      </c>
    </row>
    <row r="6642" spans="1:6" x14ac:dyDescent="0.35">
      <c r="A6642" s="1">
        <v>47</v>
      </c>
      <c r="B6642" s="1" t="s">
        <v>99</v>
      </c>
      <c r="C6642" s="218">
        <v>44891</v>
      </c>
      <c r="D6642" s="218">
        <v>44886</v>
      </c>
      <c r="E6642" s="1">
        <v>1</v>
      </c>
      <c r="F6642" s="62">
        <v>46.13</v>
      </c>
    </row>
    <row r="6643" spans="1:6" x14ac:dyDescent="0.35">
      <c r="A6643" s="1">
        <v>47</v>
      </c>
      <c r="B6643" s="1" t="s">
        <v>99</v>
      </c>
      <c r="C6643" s="218">
        <v>44891</v>
      </c>
      <c r="D6643" s="218">
        <v>44888</v>
      </c>
      <c r="E6643" s="1">
        <v>1</v>
      </c>
      <c r="F6643" s="62">
        <v>47.52</v>
      </c>
    </row>
    <row r="6644" spans="1:6" x14ac:dyDescent="0.35">
      <c r="A6644" s="1">
        <v>47</v>
      </c>
      <c r="B6644" s="1" t="s">
        <v>99</v>
      </c>
      <c r="C6644" s="218">
        <v>44891</v>
      </c>
      <c r="D6644" s="218">
        <v>44889</v>
      </c>
      <c r="E6644" s="1">
        <v>6</v>
      </c>
      <c r="F6644" s="62">
        <v>212.7</v>
      </c>
    </row>
    <row r="6645" spans="1:6" x14ac:dyDescent="0.35">
      <c r="A6645" s="1">
        <v>47</v>
      </c>
      <c r="B6645" s="1" t="s">
        <v>99</v>
      </c>
      <c r="C6645" s="218">
        <v>44891</v>
      </c>
      <c r="D6645" s="218">
        <v>44890</v>
      </c>
      <c r="E6645" s="1">
        <v>5</v>
      </c>
      <c r="F6645" s="62">
        <v>189.83</v>
      </c>
    </row>
    <row r="6646" spans="1:6" x14ac:dyDescent="0.35">
      <c r="A6646" s="1">
        <v>47</v>
      </c>
      <c r="B6646" s="1" t="s">
        <v>99</v>
      </c>
      <c r="C6646" s="218">
        <v>44892</v>
      </c>
      <c r="D6646" s="218">
        <v>44888</v>
      </c>
      <c r="E6646" s="1">
        <v>1</v>
      </c>
      <c r="F6646" s="62">
        <v>50.98</v>
      </c>
    </row>
    <row r="6647" spans="1:6" x14ac:dyDescent="0.35">
      <c r="A6647" s="1">
        <v>47</v>
      </c>
      <c r="B6647" s="1" t="s">
        <v>99</v>
      </c>
      <c r="C6647" s="218">
        <v>44892</v>
      </c>
      <c r="D6647" s="218">
        <v>44889</v>
      </c>
      <c r="E6647" s="1">
        <v>1</v>
      </c>
      <c r="F6647" s="62">
        <v>23.76</v>
      </c>
    </row>
    <row r="6648" spans="1:6" x14ac:dyDescent="0.35">
      <c r="A6648" s="1">
        <v>47</v>
      </c>
      <c r="B6648" s="1" t="s">
        <v>99</v>
      </c>
      <c r="C6648" s="218">
        <v>44892</v>
      </c>
      <c r="D6648" s="218">
        <v>44890</v>
      </c>
      <c r="E6648" s="1">
        <v>3</v>
      </c>
      <c r="F6648" s="62">
        <v>69.599999999999994</v>
      </c>
    </row>
    <row r="6649" spans="1:6" x14ac:dyDescent="0.35">
      <c r="A6649" s="1">
        <v>47</v>
      </c>
      <c r="B6649" s="1" t="s">
        <v>99</v>
      </c>
      <c r="C6649" s="218">
        <v>44892</v>
      </c>
      <c r="D6649" s="218">
        <v>44891</v>
      </c>
      <c r="E6649" s="1">
        <v>1</v>
      </c>
      <c r="F6649" s="62">
        <v>48.51</v>
      </c>
    </row>
    <row r="6650" spans="1:6" x14ac:dyDescent="0.35">
      <c r="A6650" s="1">
        <v>47</v>
      </c>
      <c r="B6650" s="1" t="s">
        <v>99</v>
      </c>
      <c r="C6650" s="218">
        <v>44892</v>
      </c>
      <c r="D6650" s="218">
        <v>44892</v>
      </c>
      <c r="E6650" s="1">
        <v>1</v>
      </c>
      <c r="F6650" s="62">
        <v>23.76</v>
      </c>
    </row>
    <row r="6651" spans="1:6" x14ac:dyDescent="0.35">
      <c r="A6651" s="1">
        <v>47</v>
      </c>
      <c r="B6651" s="1" t="s">
        <v>99</v>
      </c>
      <c r="C6651" s="218">
        <v>44894</v>
      </c>
      <c r="D6651" s="218">
        <v>44889</v>
      </c>
      <c r="E6651" s="1">
        <v>1</v>
      </c>
      <c r="F6651" s="62">
        <v>20.69</v>
      </c>
    </row>
    <row r="6652" spans="1:6" x14ac:dyDescent="0.35">
      <c r="A6652" s="1">
        <v>47</v>
      </c>
      <c r="B6652" s="1" t="s">
        <v>99</v>
      </c>
      <c r="C6652" s="218">
        <v>44894</v>
      </c>
      <c r="D6652" s="218">
        <v>44890</v>
      </c>
      <c r="E6652" s="1">
        <v>1</v>
      </c>
      <c r="F6652" s="62">
        <v>22.18</v>
      </c>
    </row>
    <row r="6653" spans="1:6" x14ac:dyDescent="0.35">
      <c r="A6653" s="1">
        <v>47</v>
      </c>
      <c r="B6653" s="1" t="s">
        <v>99</v>
      </c>
      <c r="C6653" s="218">
        <v>44894</v>
      </c>
      <c r="D6653" s="218">
        <v>44891</v>
      </c>
      <c r="E6653" s="1">
        <v>1</v>
      </c>
      <c r="F6653" s="62">
        <v>46.33</v>
      </c>
    </row>
    <row r="6654" spans="1:6" x14ac:dyDescent="0.35">
      <c r="A6654" s="1">
        <v>47</v>
      </c>
      <c r="B6654" s="1" t="s">
        <v>99</v>
      </c>
      <c r="C6654" s="218">
        <v>44894</v>
      </c>
      <c r="D6654" s="218">
        <v>44892</v>
      </c>
      <c r="E6654" s="1">
        <v>1</v>
      </c>
      <c r="F6654" s="62">
        <v>49.7</v>
      </c>
    </row>
    <row r="6655" spans="1:6" x14ac:dyDescent="0.35">
      <c r="A6655" s="1">
        <v>47</v>
      </c>
      <c r="B6655" s="1" t="s">
        <v>99</v>
      </c>
      <c r="C6655" s="218">
        <v>44894</v>
      </c>
      <c r="D6655" s="218">
        <v>44893</v>
      </c>
      <c r="E6655" s="1">
        <v>3</v>
      </c>
      <c r="F6655" s="62">
        <v>107.17</v>
      </c>
    </row>
    <row r="6656" spans="1:6" x14ac:dyDescent="0.35">
      <c r="A6656" s="1">
        <v>47</v>
      </c>
      <c r="B6656" s="1" t="s">
        <v>99</v>
      </c>
      <c r="C6656" s="218">
        <v>44894</v>
      </c>
      <c r="D6656" s="218">
        <v>44894</v>
      </c>
      <c r="E6656" s="1">
        <v>1</v>
      </c>
      <c r="F6656" s="62">
        <v>44.6</v>
      </c>
    </row>
    <row r="6657" spans="1:6" x14ac:dyDescent="0.35">
      <c r="A6657" s="1">
        <v>47</v>
      </c>
      <c r="B6657" s="1" t="s">
        <v>99</v>
      </c>
      <c r="C6657" s="218">
        <v>44896</v>
      </c>
      <c r="D6657" s="218">
        <v>44891</v>
      </c>
      <c r="E6657" s="1">
        <v>2</v>
      </c>
      <c r="F6657" s="62">
        <v>94.74</v>
      </c>
    </row>
    <row r="6658" spans="1:6" x14ac:dyDescent="0.35">
      <c r="A6658" s="1">
        <v>47</v>
      </c>
      <c r="B6658" s="1" t="s">
        <v>99</v>
      </c>
      <c r="C6658" s="218">
        <v>44896</v>
      </c>
      <c r="D6658" s="218">
        <v>44892</v>
      </c>
      <c r="E6658" s="1">
        <v>4</v>
      </c>
      <c r="F6658" s="62">
        <v>156.07</v>
      </c>
    </row>
    <row r="6659" spans="1:6" x14ac:dyDescent="0.35">
      <c r="A6659" s="1">
        <v>47</v>
      </c>
      <c r="B6659" s="1" t="s">
        <v>99</v>
      </c>
      <c r="C6659" s="218">
        <v>44896</v>
      </c>
      <c r="D6659" s="218">
        <v>44893</v>
      </c>
      <c r="E6659" s="1">
        <v>3</v>
      </c>
      <c r="F6659" s="62">
        <v>84.7</v>
      </c>
    </row>
    <row r="6660" spans="1:6" x14ac:dyDescent="0.35">
      <c r="A6660" s="1">
        <v>47</v>
      </c>
      <c r="B6660" s="1" t="s">
        <v>99</v>
      </c>
      <c r="C6660" s="218">
        <v>44896</v>
      </c>
      <c r="D6660" s="218">
        <v>44894</v>
      </c>
      <c r="E6660" s="1">
        <v>1</v>
      </c>
      <c r="F6660" s="62">
        <v>50.64</v>
      </c>
    </row>
    <row r="6661" spans="1:6" x14ac:dyDescent="0.35">
      <c r="A6661" s="1">
        <v>47</v>
      </c>
      <c r="B6661" s="1" t="s">
        <v>99</v>
      </c>
      <c r="C6661" s="218">
        <v>44896</v>
      </c>
      <c r="D6661" s="218">
        <v>44895</v>
      </c>
      <c r="E6661" s="1">
        <v>2</v>
      </c>
      <c r="F6661" s="62">
        <v>83.7</v>
      </c>
    </row>
    <row r="6662" spans="1:6" x14ac:dyDescent="0.35">
      <c r="A6662" s="1">
        <v>47</v>
      </c>
      <c r="B6662" s="1" t="s">
        <v>99</v>
      </c>
      <c r="C6662" s="218">
        <v>44896</v>
      </c>
      <c r="D6662" s="218">
        <v>44896</v>
      </c>
      <c r="E6662" s="1">
        <v>1</v>
      </c>
      <c r="F6662" s="62">
        <v>20.29</v>
      </c>
    </row>
    <row r="6663" spans="1:6" x14ac:dyDescent="0.35">
      <c r="A6663" s="1">
        <v>47</v>
      </c>
      <c r="B6663" s="1" t="s">
        <v>99</v>
      </c>
      <c r="C6663" s="218">
        <v>44897</v>
      </c>
      <c r="D6663" s="218">
        <v>44893</v>
      </c>
      <c r="E6663" s="1">
        <v>3</v>
      </c>
      <c r="F6663" s="62">
        <v>89.65</v>
      </c>
    </row>
    <row r="6664" spans="1:6" x14ac:dyDescent="0.35">
      <c r="A6664" s="1">
        <v>47</v>
      </c>
      <c r="B6664" s="1" t="s">
        <v>99</v>
      </c>
      <c r="C6664" s="218">
        <v>44897</v>
      </c>
      <c r="D6664" s="218">
        <v>44894</v>
      </c>
      <c r="E6664" s="1">
        <v>1</v>
      </c>
      <c r="F6664" s="62">
        <v>51.48</v>
      </c>
    </row>
    <row r="6665" spans="1:6" x14ac:dyDescent="0.35">
      <c r="A6665" s="1">
        <v>47</v>
      </c>
      <c r="B6665" s="1" t="s">
        <v>99</v>
      </c>
      <c r="C6665" s="218">
        <v>44897</v>
      </c>
      <c r="D6665" s="218">
        <v>44895</v>
      </c>
      <c r="E6665" s="1">
        <v>1</v>
      </c>
      <c r="F6665" s="62">
        <v>41.68</v>
      </c>
    </row>
    <row r="6666" spans="1:6" x14ac:dyDescent="0.35">
      <c r="A6666" s="1">
        <v>47</v>
      </c>
      <c r="B6666" s="1" t="s">
        <v>99</v>
      </c>
      <c r="C6666" s="218">
        <v>44897</v>
      </c>
      <c r="D6666" s="218">
        <v>44896</v>
      </c>
      <c r="E6666" s="1">
        <v>2</v>
      </c>
      <c r="F6666" s="62">
        <v>70.39</v>
      </c>
    </row>
    <row r="6667" spans="1:6" x14ac:dyDescent="0.35">
      <c r="A6667" s="1">
        <v>47</v>
      </c>
      <c r="B6667" s="1" t="s">
        <v>99</v>
      </c>
      <c r="C6667" s="218">
        <v>44898</v>
      </c>
      <c r="D6667" s="218">
        <v>44894</v>
      </c>
      <c r="E6667" s="1">
        <v>1</v>
      </c>
      <c r="F6667" s="62">
        <v>54.3</v>
      </c>
    </row>
    <row r="6668" spans="1:6" x14ac:dyDescent="0.35">
      <c r="A6668" s="1">
        <v>47</v>
      </c>
      <c r="B6668" s="1" t="s">
        <v>99</v>
      </c>
      <c r="C6668" s="218">
        <v>44898</v>
      </c>
      <c r="D6668" s="218">
        <v>44895</v>
      </c>
      <c r="E6668" s="1">
        <v>1</v>
      </c>
      <c r="F6668" s="62">
        <v>18.07</v>
      </c>
    </row>
    <row r="6669" spans="1:6" x14ac:dyDescent="0.35">
      <c r="A6669" s="1">
        <v>47</v>
      </c>
      <c r="B6669" s="1" t="s">
        <v>99</v>
      </c>
      <c r="C6669" s="218">
        <v>44898</v>
      </c>
      <c r="D6669" s="218">
        <v>44896</v>
      </c>
      <c r="E6669" s="1">
        <v>1</v>
      </c>
      <c r="F6669" s="62">
        <v>52.96</v>
      </c>
    </row>
    <row r="6670" spans="1:6" x14ac:dyDescent="0.35">
      <c r="A6670" s="1">
        <v>47</v>
      </c>
      <c r="B6670" s="1" t="s">
        <v>99</v>
      </c>
      <c r="C6670" s="218">
        <v>44898</v>
      </c>
      <c r="D6670" s="218">
        <v>44897</v>
      </c>
      <c r="E6670" s="1">
        <v>5</v>
      </c>
      <c r="F6670" s="62">
        <v>201.06</v>
      </c>
    </row>
    <row r="6671" spans="1:6" x14ac:dyDescent="0.35">
      <c r="A6671" s="1">
        <v>47</v>
      </c>
      <c r="B6671" s="1" t="s">
        <v>99</v>
      </c>
      <c r="C6671" s="218">
        <v>44898</v>
      </c>
      <c r="D6671" s="218">
        <v>44898</v>
      </c>
      <c r="E6671" s="1">
        <v>1</v>
      </c>
      <c r="F6671" s="62">
        <v>22.13</v>
      </c>
    </row>
    <row r="6672" spans="1:6" x14ac:dyDescent="0.35">
      <c r="A6672" s="1">
        <v>47</v>
      </c>
      <c r="B6672" s="1" t="s">
        <v>99</v>
      </c>
      <c r="C6672" s="218">
        <v>44899</v>
      </c>
      <c r="D6672" s="218">
        <v>44895</v>
      </c>
      <c r="E6672" s="1">
        <v>1</v>
      </c>
      <c r="F6672" s="62">
        <v>46.18</v>
      </c>
    </row>
    <row r="6673" spans="1:6" x14ac:dyDescent="0.35">
      <c r="A6673" s="1">
        <v>47</v>
      </c>
      <c r="B6673" s="1" t="s">
        <v>99</v>
      </c>
      <c r="C6673" s="218">
        <v>44899</v>
      </c>
      <c r="D6673" s="218">
        <v>44896</v>
      </c>
      <c r="E6673" s="1">
        <v>2</v>
      </c>
      <c r="F6673" s="62">
        <v>62.17</v>
      </c>
    </row>
    <row r="6674" spans="1:6" x14ac:dyDescent="0.35">
      <c r="A6674" s="1">
        <v>47</v>
      </c>
      <c r="B6674" s="1" t="s">
        <v>99</v>
      </c>
      <c r="C6674" s="218">
        <v>44899</v>
      </c>
      <c r="D6674" s="218">
        <v>44897</v>
      </c>
      <c r="E6674" s="1">
        <v>1</v>
      </c>
      <c r="F6674" s="62">
        <v>53.91</v>
      </c>
    </row>
    <row r="6675" spans="1:6" x14ac:dyDescent="0.35">
      <c r="A6675" s="1">
        <v>47</v>
      </c>
      <c r="B6675" s="1" t="s">
        <v>99</v>
      </c>
      <c r="C6675" s="218">
        <v>44899</v>
      </c>
      <c r="D6675" s="218">
        <v>44898</v>
      </c>
      <c r="E6675" s="1">
        <v>3</v>
      </c>
      <c r="F6675" s="62">
        <v>158.34</v>
      </c>
    </row>
    <row r="6676" spans="1:6" x14ac:dyDescent="0.35">
      <c r="A6676" s="1">
        <v>47</v>
      </c>
      <c r="B6676" s="1" t="s">
        <v>99</v>
      </c>
      <c r="C6676" s="218">
        <v>44900</v>
      </c>
      <c r="D6676" s="218">
        <v>44898</v>
      </c>
      <c r="E6676" s="1">
        <v>2</v>
      </c>
      <c r="F6676" s="62">
        <v>67.52</v>
      </c>
    </row>
    <row r="6677" spans="1:6" x14ac:dyDescent="0.35">
      <c r="A6677" s="1">
        <v>47</v>
      </c>
      <c r="B6677" s="1" t="s">
        <v>99</v>
      </c>
      <c r="C6677" s="218">
        <v>44900</v>
      </c>
      <c r="D6677" s="218">
        <v>44899</v>
      </c>
      <c r="E6677" s="1">
        <v>2</v>
      </c>
      <c r="F6677" s="62">
        <v>106.77</v>
      </c>
    </row>
    <row r="6678" spans="1:6" x14ac:dyDescent="0.35">
      <c r="A6678" s="1">
        <v>47</v>
      </c>
      <c r="B6678" s="1" t="s">
        <v>99</v>
      </c>
      <c r="C6678" s="218">
        <v>44900</v>
      </c>
      <c r="D6678" s="218">
        <v>44900</v>
      </c>
      <c r="E6678" s="1">
        <v>1</v>
      </c>
      <c r="F6678" s="62">
        <v>54.2</v>
      </c>
    </row>
    <row r="6679" spans="1:6" x14ac:dyDescent="0.35">
      <c r="A6679" s="1">
        <v>47</v>
      </c>
      <c r="B6679" s="1" t="s">
        <v>99</v>
      </c>
      <c r="C6679" s="218">
        <v>44902</v>
      </c>
      <c r="D6679" s="218">
        <v>44896</v>
      </c>
      <c r="E6679" s="1">
        <v>1</v>
      </c>
      <c r="F6679" s="62">
        <v>20.100000000000001</v>
      </c>
    </row>
    <row r="6680" spans="1:6" x14ac:dyDescent="0.35">
      <c r="A6680" s="1">
        <v>47</v>
      </c>
      <c r="B6680" s="1" t="s">
        <v>99</v>
      </c>
      <c r="C6680" s="218">
        <v>44902</v>
      </c>
      <c r="D6680" s="218">
        <v>44899</v>
      </c>
      <c r="E6680" s="1">
        <v>2</v>
      </c>
      <c r="F6680" s="62">
        <v>75.53</v>
      </c>
    </row>
    <row r="6681" spans="1:6" x14ac:dyDescent="0.35">
      <c r="A6681" s="1">
        <v>47</v>
      </c>
      <c r="B6681" s="1" t="s">
        <v>99</v>
      </c>
      <c r="C6681" s="218">
        <v>44902</v>
      </c>
      <c r="D6681" s="218">
        <v>44900</v>
      </c>
      <c r="E6681" s="1">
        <v>3</v>
      </c>
      <c r="F6681" s="62">
        <v>67.72</v>
      </c>
    </row>
    <row r="6682" spans="1:6" x14ac:dyDescent="0.35">
      <c r="A6682" s="1">
        <v>47</v>
      </c>
      <c r="B6682" s="1" t="s">
        <v>99</v>
      </c>
      <c r="C6682" s="218">
        <v>44902</v>
      </c>
      <c r="D6682" s="218">
        <v>44901</v>
      </c>
      <c r="E6682" s="1">
        <v>1</v>
      </c>
      <c r="F6682" s="62">
        <v>44.85</v>
      </c>
    </row>
    <row r="6683" spans="1:6" x14ac:dyDescent="0.35">
      <c r="A6683" s="1">
        <v>47</v>
      </c>
      <c r="B6683" s="1" t="s">
        <v>99</v>
      </c>
      <c r="C6683" s="218">
        <v>44902</v>
      </c>
      <c r="D6683" s="218">
        <v>44902</v>
      </c>
      <c r="E6683" s="1">
        <v>2</v>
      </c>
      <c r="F6683" s="62">
        <v>105.38</v>
      </c>
    </row>
    <row r="6684" spans="1:6" x14ac:dyDescent="0.35">
      <c r="A6684" s="1">
        <v>47</v>
      </c>
      <c r="B6684" s="1" t="s">
        <v>99</v>
      </c>
      <c r="C6684" s="218">
        <v>44903</v>
      </c>
      <c r="D6684" s="218">
        <v>44901</v>
      </c>
      <c r="E6684" s="1">
        <v>5</v>
      </c>
      <c r="F6684" s="62">
        <v>213.88</v>
      </c>
    </row>
    <row r="6685" spans="1:6" x14ac:dyDescent="0.35">
      <c r="A6685" s="1">
        <v>47</v>
      </c>
      <c r="B6685" s="1" t="s">
        <v>99</v>
      </c>
      <c r="C6685" s="218">
        <v>44903</v>
      </c>
      <c r="D6685" s="218">
        <v>44902</v>
      </c>
      <c r="E6685" s="1">
        <v>3</v>
      </c>
      <c r="F6685" s="62">
        <v>144.29</v>
      </c>
    </row>
    <row r="6686" spans="1:6" x14ac:dyDescent="0.35">
      <c r="A6686" s="1">
        <v>47</v>
      </c>
      <c r="B6686" s="1" t="s">
        <v>99</v>
      </c>
      <c r="C6686" s="218">
        <v>44904</v>
      </c>
      <c r="D6686" s="218">
        <v>44903</v>
      </c>
      <c r="E6686" s="1">
        <v>3</v>
      </c>
      <c r="F6686" s="62">
        <v>117.37</v>
      </c>
    </row>
    <row r="6687" spans="1:6" x14ac:dyDescent="0.35">
      <c r="A6687" s="1">
        <v>47</v>
      </c>
      <c r="B6687" s="1" t="s">
        <v>99</v>
      </c>
      <c r="C6687" s="218">
        <v>44904</v>
      </c>
      <c r="D6687" s="218">
        <v>44904</v>
      </c>
      <c r="E6687" s="1">
        <v>3</v>
      </c>
      <c r="F6687" s="62">
        <v>131.22</v>
      </c>
    </row>
    <row r="6688" spans="1:6" x14ac:dyDescent="0.35">
      <c r="A6688" s="1">
        <v>47</v>
      </c>
      <c r="B6688" s="1" t="s">
        <v>99</v>
      </c>
      <c r="C6688" s="218">
        <v>44905</v>
      </c>
      <c r="D6688" s="218">
        <v>44902</v>
      </c>
      <c r="E6688" s="1">
        <v>1</v>
      </c>
      <c r="F6688" s="62">
        <v>22.87</v>
      </c>
    </row>
    <row r="6689" spans="1:6" x14ac:dyDescent="0.35">
      <c r="A6689" s="1">
        <v>47</v>
      </c>
      <c r="B6689" s="1" t="s">
        <v>99</v>
      </c>
      <c r="C6689" s="218">
        <v>44905</v>
      </c>
      <c r="D6689" s="218">
        <v>44903</v>
      </c>
      <c r="E6689" s="1">
        <v>2</v>
      </c>
      <c r="F6689" s="62">
        <v>46.43</v>
      </c>
    </row>
    <row r="6690" spans="1:6" x14ac:dyDescent="0.35">
      <c r="A6690" s="1">
        <v>47</v>
      </c>
      <c r="B6690" s="1" t="s">
        <v>99</v>
      </c>
      <c r="C6690" s="218">
        <v>44905</v>
      </c>
      <c r="D6690" s="218">
        <v>44904</v>
      </c>
      <c r="E6690" s="1">
        <v>3</v>
      </c>
      <c r="F6690" s="62">
        <v>160.58000000000001</v>
      </c>
    </row>
    <row r="6691" spans="1:6" x14ac:dyDescent="0.35">
      <c r="A6691" s="1">
        <v>47</v>
      </c>
      <c r="B6691" s="1" t="s">
        <v>99</v>
      </c>
      <c r="C6691" s="218">
        <v>44905</v>
      </c>
      <c r="D6691" s="218">
        <v>44905</v>
      </c>
      <c r="E6691" s="1">
        <v>2</v>
      </c>
      <c r="F6691" s="62">
        <v>77.56</v>
      </c>
    </row>
    <row r="6692" spans="1:6" x14ac:dyDescent="0.35">
      <c r="A6692" s="1">
        <v>47</v>
      </c>
      <c r="B6692" s="1" t="s">
        <v>99</v>
      </c>
      <c r="C6692" s="218">
        <v>44906</v>
      </c>
      <c r="D6692" s="218">
        <v>44904</v>
      </c>
      <c r="E6692" s="1">
        <v>2</v>
      </c>
      <c r="F6692" s="62">
        <v>47.02</v>
      </c>
    </row>
    <row r="6693" spans="1:6" x14ac:dyDescent="0.35">
      <c r="A6693" s="1">
        <v>47</v>
      </c>
      <c r="B6693" s="1" t="s">
        <v>99</v>
      </c>
      <c r="C6693" s="218">
        <v>44906</v>
      </c>
      <c r="D6693" s="218">
        <v>44905</v>
      </c>
      <c r="E6693" s="1">
        <v>4</v>
      </c>
      <c r="F6693" s="62">
        <v>176.52</v>
      </c>
    </row>
    <row r="6694" spans="1:6" x14ac:dyDescent="0.35">
      <c r="A6694" s="1">
        <v>47</v>
      </c>
      <c r="B6694" s="1" t="s">
        <v>99</v>
      </c>
      <c r="C6694" s="218">
        <v>44906</v>
      </c>
      <c r="D6694" s="218">
        <v>44906</v>
      </c>
      <c r="E6694" s="1">
        <v>4</v>
      </c>
      <c r="F6694" s="62">
        <v>185.17</v>
      </c>
    </row>
    <row r="6695" spans="1:6" x14ac:dyDescent="0.35">
      <c r="A6695" s="1">
        <v>47</v>
      </c>
      <c r="B6695" s="1" t="s">
        <v>99</v>
      </c>
      <c r="C6695" s="218">
        <v>44908</v>
      </c>
      <c r="D6695" s="218">
        <v>44907</v>
      </c>
      <c r="E6695" s="1">
        <v>2</v>
      </c>
      <c r="F6695" s="62">
        <v>76.63</v>
      </c>
    </row>
    <row r="6696" spans="1:6" x14ac:dyDescent="0.35">
      <c r="A6696" s="1">
        <v>47</v>
      </c>
      <c r="B6696" s="1" t="s">
        <v>99</v>
      </c>
      <c r="C6696" s="218">
        <v>44908</v>
      </c>
      <c r="D6696" s="218">
        <v>44908</v>
      </c>
      <c r="E6696" s="1">
        <v>7</v>
      </c>
      <c r="F6696" s="62">
        <v>274.62</v>
      </c>
    </row>
    <row r="6697" spans="1:6" x14ac:dyDescent="0.35">
      <c r="A6697" s="1">
        <v>47</v>
      </c>
      <c r="B6697" s="1" t="s">
        <v>99</v>
      </c>
      <c r="C6697" s="218">
        <v>44909</v>
      </c>
      <c r="D6697" s="218">
        <v>44907</v>
      </c>
      <c r="E6697" s="1">
        <v>3</v>
      </c>
      <c r="F6697" s="62">
        <v>143.54</v>
      </c>
    </row>
    <row r="6698" spans="1:6" x14ac:dyDescent="0.35">
      <c r="A6698" s="1">
        <v>47</v>
      </c>
      <c r="B6698" s="1" t="s">
        <v>99</v>
      </c>
      <c r="C6698" s="218">
        <v>44909</v>
      </c>
      <c r="D6698" s="218">
        <v>44908</v>
      </c>
      <c r="E6698" s="1">
        <v>2</v>
      </c>
      <c r="F6698" s="62">
        <v>76.28</v>
      </c>
    </row>
    <row r="6699" spans="1:6" x14ac:dyDescent="0.35">
      <c r="A6699" s="1">
        <v>47</v>
      </c>
      <c r="B6699" s="1" t="s">
        <v>99</v>
      </c>
      <c r="C6699" s="218">
        <v>44909</v>
      </c>
      <c r="D6699" s="218">
        <v>44909</v>
      </c>
      <c r="E6699" s="1">
        <v>7</v>
      </c>
      <c r="F6699" s="62">
        <v>277.7</v>
      </c>
    </row>
    <row r="6700" spans="1:6" x14ac:dyDescent="0.35">
      <c r="A6700" s="1">
        <v>47</v>
      </c>
      <c r="B6700" s="1" t="s">
        <v>99</v>
      </c>
      <c r="C6700" s="218">
        <v>44911</v>
      </c>
      <c r="D6700" s="218">
        <v>44908</v>
      </c>
      <c r="E6700" s="1">
        <v>1</v>
      </c>
      <c r="F6700" s="62">
        <v>23.61</v>
      </c>
    </row>
    <row r="6701" spans="1:6" x14ac:dyDescent="0.35">
      <c r="A6701" s="1">
        <v>47</v>
      </c>
      <c r="B6701" s="1" t="s">
        <v>99</v>
      </c>
      <c r="C6701" s="218">
        <v>44911</v>
      </c>
      <c r="D6701" s="218">
        <v>44910</v>
      </c>
      <c r="E6701" s="1">
        <v>7</v>
      </c>
      <c r="F6701" s="62">
        <v>254.07</v>
      </c>
    </row>
    <row r="6702" spans="1:6" x14ac:dyDescent="0.35">
      <c r="A6702" s="1">
        <v>47</v>
      </c>
      <c r="B6702" s="1" t="s">
        <v>99</v>
      </c>
      <c r="C6702" s="218">
        <v>44911</v>
      </c>
      <c r="D6702" s="218">
        <v>44911</v>
      </c>
      <c r="E6702" s="1">
        <v>4</v>
      </c>
      <c r="F6702" s="62">
        <v>185.71</v>
      </c>
    </row>
    <row r="6703" spans="1:6" x14ac:dyDescent="0.35">
      <c r="A6703" s="1">
        <v>47</v>
      </c>
      <c r="B6703" s="1" t="s">
        <v>99</v>
      </c>
      <c r="C6703" s="218">
        <v>44912</v>
      </c>
      <c r="D6703" s="218">
        <v>44909</v>
      </c>
      <c r="E6703" s="1">
        <v>1</v>
      </c>
      <c r="F6703" s="62">
        <v>46.43</v>
      </c>
    </row>
    <row r="6704" spans="1:6" x14ac:dyDescent="0.35">
      <c r="A6704" s="1">
        <v>47</v>
      </c>
      <c r="B6704" s="1" t="s">
        <v>99</v>
      </c>
      <c r="C6704" s="218">
        <v>44912</v>
      </c>
      <c r="D6704" s="218">
        <v>44910</v>
      </c>
      <c r="E6704" s="1">
        <v>3</v>
      </c>
      <c r="F6704" s="62">
        <v>70.73</v>
      </c>
    </row>
    <row r="6705" spans="1:6" x14ac:dyDescent="0.35">
      <c r="A6705" s="1">
        <v>47</v>
      </c>
      <c r="B6705" s="1" t="s">
        <v>99</v>
      </c>
      <c r="C6705" s="218">
        <v>44912</v>
      </c>
      <c r="D6705" s="218">
        <v>44911</v>
      </c>
      <c r="E6705" s="1">
        <v>2</v>
      </c>
      <c r="F6705" s="62">
        <v>78.11</v>
      </c>
    </row>
    <row r="6706" spans="1:6" x14ac:dyDescent="0.35">
      <c r="A6706" s="1">
        <v>47</v>
      </c>
      <c r="B6706" s="1" t="s">
        <v>99</v>
      </c>
      <c r="C6706" s="218">
        <v>44912</v>
      </c>
      <c r="D6706" s="218">
        <v>44912</v>
      </c>
      <c r="E6706" s="1">
        <v>3</v>
      </c>
      <c r="F6706" s="62">
        <v>163</v>
      </c>
    </row>
    <row r="6707" spans="1:6" x14ac:dyDescent="0.35">
      <c r="A6707" s="1">
        <v>47</v>
      </c>
      <c r="B6707" s="1" t="s">
        <v>99</v>
      </c>
      <c r="C6707" s="218">
        <v>44913</v>
      </c>
      <c r="D6707" s="218">
        <v>44910</v>
      </c>
      <c r="E6707" s="1">
        <v>3</v>
      </c>
      <c r="F6707" s="62">
        <v>162.11000000000001</v>
      </c>
    </row>
    <row r="6708" spans="1:6" x14ac:dyDescent="0.35">
      <c r="A6708" s="1">
        <v>47</v>
      </c>
      <c r="B6708" s="1" t="s">
        <v>99</v>
      </c>
      <c r="C6708" s="218">
        <v>44913</v>
      </c>
      <c r="D6708" s="218">
        <v>44911</v>
      </c>
      <c r="E6708" s="1">
        <v>1</v>
      </c>
      <c r="F6708" s="62">
        <v>53.46</v>
      </c>
    </row>
    <row r="6709" spans="1:6" x14ac:dyDescent="0.35">
      <c r="A6709" s="1">
        <v>47</v>
      </c>
      <c r="B6709" s="1" t="s">
        <v>99</v>
      </c>
      <c r="C6709" s="218">
        <v>44913</v>
      </c>
      <c r="D6709" s="218">
        <v>44912</v>
      </c>
      <c r="E6709" s="1">
        <v>3</v>
      </c>
      <c r="F6709" s="62">
        <v>149.05000000000001</v>
      </c>
    </row>
    <row r="6710" spans="1:6" x14ac:dyDescent="0.35">
      <c r="A6710" s="1">
        <v>47</v>
      </c>
      <c r="B6710" s="1" t="s">
        <v>99</v>
      </c>
      <c r="C6710" s="218">
        <v>44913</v>
      </c>
      <c r="D6710" s="218">
        <v>44913</v>
      </c>
      <c r="E6710" s="1">
        <v>5</v>
      </c>
      <c r="F6710" s="62">
        <v>205.17</v>
      </c>
    </row>
    <row r="6711" spans="1:6" x14ac:dyDescent="0.35">
      <c r="A6711" s="1">
        <v>47</v>
      </c>
      <c r="B6711" s="1" t="s">
        <v>99</v>
      </c>
      <c r="C6711" s="218">
        <v>44914</v>
      </c>
      <c r="D6711" s="218">
        <v>44912</v>
      </c>
      <c r="E6711" s="1">
        <v>2</v>
      </c>
      <c r="F6711" s="62">
        <v>108.1</v>
      </c>
    </row>
    <row r="6712" spans="1:6" x14ac:dyDescent="0.35">
      <c r="A6712" s="1">
        <v>47</v>
      </c>
      <c r="B6712" s="1" t="s">
        <v>99</v>
      </c>
      <c r="C6712" s="218">
        <v>44914</v>
      </c>
      <c r="D6712" s="218">
        <v>44914</v>
      </c>
      <c r="E6712" s="1">
        <v>6</v>
      </c>
      <c r="F6712" s="62">
        <v>224.77</v>
      </c>
    </row>
    <row r="6713" spans="1:6" x14ac:dyDescent="0.35">
      <c r="A6713" s="1">
        <v>47</v>
      </c>
      <c r="B6713" s="1" t="s">
        <v>99</v>
      </c>
      <c r="C6713" s="218">
        <v>44915</v>
      </c>
      <c r="D6713" s="218">
        <v>44913</v>
      </c>
      <c r="E6713" s="1">
        <v>3</v>
      </c>
      <c r="F6713" s="62">
        <v>162.01</v>
      </c>
    </row>
    <row r="6714" spans="1:6" x14ac:dyDescent="0.35">
      <c r="A6714" s="1">
        <v>47</v>
      </c>
      <c r="B6714" s="1" t="s">
        <v>99</v>
      </c>
      <c r="C6714" s="218">
        <v>44915</v>
      </c>
      <c r="D6714" s="218">
        <v>44915</v>
      </c>
      <c r="E6714" s="1">
        <v>4</v>
      </c>
      <c r="F6714" s="62">
        <v>150.87</v>
      </c>
    </row>
    <row r="6715" spans="1:6" x14ac:dyDescent="0.35">
      <c r="A6715" s="1">
        <v>47</v>
      </c>
      <c r="B6715" s="1" t="s">
        <v>99</v>
      </c>
      <c r="C6715" s="218">
        <v>44916</v>
      </c>
      <c r="D6715" s="218">
        <v>44914</v>
      </c>
      <c r="E6715" s="1">
        <v>1</v>
      </c>
      <c r="F6715" s="62">
        <v>23.12</v>
      </c>
    </row>
    <row r="6716" spans="1:6" x14ac:dyDescent="0.35">
      <c r="A6716" s="1">
        <v>47</v>
      </c>
      <c r="B6716" s="1" t="s">
        <v>99</v>
      </c>
      <c r="C6716" s="218">
        <v>44916</v>
      </c>
      <c r="D6716" s="218">
        <v>44915</v>
      </c>
      <c r="E6716" s="1">
        <v>2</v>
      </c>
      <c r="F6716" s="62">
        <v>108.25</v>
      </c>
    </row>
    <row r="6717" spans="1:6" x14ac:dyDescent="0.35">
      <c r="A6717" s="1">
        <v>47</v>
      </c>
      <c r="B6717" s="1" t="s">
        <v>99</v>
      </c>
      <c r="C6717" s="218">
        <v>44916</v>
      </c>
      <c r="D6717" s="218">
        <v>44916</v>
      </c>
      <c r="E6717" s="1">
        <v>5</v>
      </c>
      <c r="F6717" s="62">
        <v>268.77999999999997</v>
      </c>
    </row>
    <row r="6718" spans="1:6" x14ac:dyDescent="0.35">
      <c r="A6718" s="1">
        <v>47</v>
      </c>
      <c r="B6718" s="1" t="s">
        <v>99</v>
      </c>
      <c r="C6718" s="218">
        <v>44917</v>
      </c>
      <c r="D6718" s="218">
        <v>44915</v>
      </c>
      <c r="E6718" s="1">
        <v>2</v>
      </c>
      <c r="F6718" s="62">
        <v>91.28</v>
      </c>
    </row>
    <row r="6719" spans="1:6" x14ac:dyDescent="0.35">
      <c r="A6719" s="1">
        <v>47</v>
      </c>
      <c r="B6719" s="1" t="s">
        <v>99</v>
      </c>
      <c r="C6719" s="218">
        <v>44917</v>
      </c>
      <c r="D6719" s="218">
        <v>44916</v>
      </c>
      <c r="E6719" s="1">
        <v>7</v>
      </c>
      <c r="F6719" s="62">
        <v>225.21</v>
      </c>
    </row>
    <row r="6720" spans="1:6" x14ac:dyDescent="0.35">
      <c r="A6720" s="1">
        <v>47</v>
      </c>
      <c r="B6720" s="1" t="s">
        <v>99</v>
      </c>
      <c r="C6720" s="218">
        <v>44917</v>
      </c>
      <c r="D6720" s="218">
        <v>44917</v>
      </c>
      <c r="E6720" s="1">
        <v>1</v>
      </c>
      <c r="F6720" s="62">
        <v>22.03</v>
      </c>
    </row>
    <row r="6721" spans="1:6" x14ac:dyDescent="0.35">
      <c r="A6721" s="1">
        <v>47</v>
      </c>
      <c r="B6721" s="1" t="s">
        <v>99</v>
      </c>
      <c r="C6721" s="218">
        <v>44918</v>
      </c>
      <c r="D6721" s="218">
        <v>44916</v>
      </c>
      <c r="E6721" s="1">
        <v>1</v>
      </c>
      <c r="F6721" s="62">
        <v>22.67</v>
      </c>
    </row>
    <row r="6722" spans="1:6" x14ac:dyDescent="0.35">
      <c r="A6722" s="1">
        <v>47</v>
      </c>
      <c r="B6722" s="1" t="s">
        <v>99</v>
      </c>
      <c r="C6722" s="218">
        <v>44918</v>
      </c>
      <c r="D6722" s="218">
        <v>44917</v>
      </c>
      <c r="E6722" s="1">
        <v>7</v>
      </c>
      <c r="F6722" s="62">
        <v>280.02</v>
      </c>
    </row>
    <row r="6723" spans="1:6" x14ac:dyDescent="0.35">
      <c r="A6723" s="1">
        <v>47</v>
      </c>
      <c r="B6723" s="1" t="s">
        <v>99</v>
      </c>
      <c r="C6723" s="218">
        <v>44918</v>
      </c>
      <c r="D6723" s="218">
        <v>44918</v>
      </c>
      <c r="E6723" s="1">
        <v>8</v>
      </c>
      <c r="F6723" s="62">
        <v>335.96</v>
      </c>
    </row>
    <row r="6724" spans="1:6" x14ac:dyDescent="0.35">
      <c r="A6724" s="1">
        <v>47</v>
      </c>
      <c r="B6724" s="1" t="s">
        <v>99</v>
      </c>
      <c r="C6724" s="218">
        <v>44919</v>
      </c>
      <c r="D6724" s="218">
        <v>44915</v>
      </c>
      <c r="E6724" s="1">
        <v>1</v>
      </c>
      <c r="F6724" s="62">
        <v>53.71</v>
      </c>
    </row>
    <row r="6725" spans="1:6" x14ac:dyDescent="0.35">
      <c r="A6725" s="1">
        <v>47</v>
      </c>
      <c r="B6725" s="1" t="s">
        <v>99</v>
      </c>
      <c r="C6725" s="218">
        <v>44919</v>
      </c>
      <c r="D6725" s="218">
        <v>44917</v>
      </c>
      <c r="E6725" s="1">
        <v>2</v>
      </c>
      <c r="F6725" s="62">
        <v>74.349999999999994</v>
      </c>
    </row>
    <row r="6726" spans="1:6" x14ac:dyDescent="0.35">
      <c r="A6726" s="1">
        <v>47</v>
      </c>
      <c r="B6726" s="1" t="s">
        <v>99</v>
      </c>
      <c r="C6726" s="218">
        <v>44919</v>
      </c>
      <c r="D6726" s="218">
        <v>44919</v>
      </c>
      <c r="E6726" s="1">
        <v>4</v>
      </c>
      <c r="F6726" s="62">
        <v>176.27</v>
      </c>
    </row>
    <row r="6727" spans="1:6" x14ac:dyDescent="0.35">
      <c r="A6727" s="1">
        <v>47</v>
      </c>
      <c r="B6727" s="1" t="s">
        <v>99</v>
      </c>
      <c r="C6727" s="218">
        <v>44920</v>
      </c>
      <c r="D6727" s="218">
        <v>44919</v>
      </c>
      <c r="E6727" s="1">
        <v>2</v>
      </c>
      <c r="F6727" s="62">
        <v>46.83</v>
      </c>
    </row>
    <row r="6728" spans="1:6" x14ac:dyDescent="0.35">
      <c r="A6728" s="1">
        <v>47</v>
      </c>
      <c r="B6728" s="1" t="s">
        <v>99</v>
      </c>
      <c r="C6728" s="218">
        <v>44920</v>
      </c>
      <c r="D6728" s="218">
        <v>44920</v>
      </c>
      <c r="E6728" s="1">
        <v>6</v>
      </c>
      <c r="F6728" s="62">
        <v>291.55</v>
      </c>
    </row>
    <row r="6729" spans="1:6" x14ac:dyDescent="0.35">
      <c r="A6729" s="1">
        <v>47</v>
      </c>
      <c r="B6729" s="1" t="s">
        <v>99</v>
      </c>
      <c r="C6729" s="218">
        <v>44921</v>
      </c>
      <c r="D6729" s="218">
        <v>44919</v>
      </c>
      <c r="E6729" s="1">
        <v>3</v>
      </c>
      <c r="F6729" s="62">
        <v>100.53</v>
      </c>
    </row>
    <row r="6730" spans="1:6" x14ac:dyDescent="0.35">
      <c r="A6730" s="1">
        <v>47</v>
      </c>
      <c r="B6730" s="1" t="s">
        <v>99</v>
      </c>
      <c r="C6730" s="218">
        <v>44921</v>
      </c>
      <c r="D6730" s="218">
        <v>44920</v>
      </c>
      <c r="E6730" s="1">
        <v>7</v>
      </c>
      <c r="F6730" s="62">
        <v>193.43</v>
      </c>
    </row>
    <row r="6731" spans="1:6" x14ac:dyDescent="0.35">
      <c r="A6731" s="1">
        <v>47</v>
      </c>
      <c r="B6731" s="1" t="s">
        <v>99</v>
      </c>
      <c r="C6731" s="218">
        <v>44921</v>
      </c>
      <c r="D6731" s="218">
        <v>44921</v>
      </c>
      <c r="E6731" s="1">
        <v>10</v>
      </c>
      <c r="F6731" s="62">
        <v>369.45</v>
      </c>
    </row>
    <row r="6732" spans="1:6" x14ac:dyDescent="0.35">
      <c r="A6732" s="1">
        <v>47</v>
      </c>
      <c r="B6732" s="1" t="s">
        <v>99</v>
      </c>
      <c r="C6732" s="218">
        <v>44922</v>
      </c>
      <c r="D6732" s="218">
        <v>44919</v>
      </c>
      <c r="E6732" s="1">
        <v>2</v>
      </c>
      <c r="F6732" s="62">
        <v>47.27</v>
      </c>
    </row>
    <row r="6733" spans="1:6" x14ac:dyDescent="0.35">
      <c r="A6733" s="1">
        <v>47</v>
      </c>
      <c r="B6733" s="1" t="s">
        <v>99</v>
      </c>
      <c r="C6733" s="218">
        <v>44922</v>
      </c>
      <c r="D6733" s="218">
        <v>44921</v>
      </c>
      <c r="E6733" s="1">
        <v>1</v>
      </c>
      <c r="F6733" s="62">
        <v>23.76</v>
      </c>
    </row>
    <row r="6734" spans="1:6" x14ac:dyDescent="0.35">
      <c r="A6734" s="1">
        <v>47</v>
      </c>
      <c r="B6734" s="1" t="s">
        <v>99</v>
      </c>
      <c r="C6734" s="218">
        <v>44922</v>
      </c>
      <c r="D6734" s="218">
        <v>44922</v>
      </c>
      <c r="E6734" s="1">
        <v>7</v>
      </c>
      <c r="F6734" s="62">
        <v>256.39999999999998</v>
      </c>
    </row>
    <row r="6735" spans="1:6" x14ac:dyDescent="0.35">
      <c r="A6735" s="1">
        <v>47</v>
      </c>
      <c r="B6735" s="1" t="s">
        <v>99</v>
      </c>
      <c r="C6735" s="218">
        <v>44923</v>
      </c>
      <c r="D6735" s="218">
        <v>44921</v>
      </c>
      <c r="E6735" s="1">
        <v>1</v>
      </c>
      <c r="F6735" s="62">
        <v>54.35</v>
      </c>
    </row>
    <row r="6736" spans="1:6" x14ac:dyDescent="0.35">
      <c r="A6736" s="1">
        <v>47</v>
      </c>
      <c r="B6736" s="1" t="s">
        <v>99</v>
      </c>
      <c r="C6736" s="218">
        <v>44923</v>
      </c>
      <c r="D6736" s="218">
        <v>44922</v>
      </c>
      <c r="E6736" s="1">
        <v>3</v>
      </c>
      <c r="F6736" s="62">
        <v>98.25</v>
      </c>
    </row>
    <row r="6737" spans="1:6" x14ac:dyDescent="0.35">
      <c r="A6737" s="1">
        <v>47</v>
      </c>
      <c r="B6737" s="1" t="s">
        <v>99</v>
      </c>
      <c r="C6737" s="218">
        <v>44923</v>
      </c>
      <c r="D6737" s="218">
        <v>44923</v>
      </c>
      <c r="E6737" s="1">
        <v>10</v>
      </c>
      <c r="F6737" s="62">
        <v>386.63</v>
      </c>
    </row>
    <row r="6738" spans="1:6" x14ac:dyDescent="0.35">
      <c r="A6738" s="1">
        <v>47</v>
      </c>
      <c r="B6738" s="1" t="s">
        <v>99</v>
      </c>
      <c r="C6738" s="218">
        <v>44924</v>
      </c>
      <c r="D6738" s="218">
        <v>44922</v>
      </c>
      <c r="E6738" s="1">
        <v>1</v>
      </c>
      <c r="F6738" s="62">
        <v>50.64</v>
      </c>
    </row>
    <row r="6739" spans="1:6" x14ac:dyDescent="0.35">
      <c r="A6739" s="1">
        <v>47</v>
      </c>
      <c r="B6739" s="1" t="s">
        <v>99</v>
      </c>
      <c r="C6739" s="218">
        <v>44924</v>
      </c>
      <c r="D6739" s="218">
        <v>44923</v>
      </c>
      <c r="E6739" s="1">
        <v>1</v>
      </c>
      <c r="F6739" s="62">
        <v>19.3</v>
      </c>
    </row>
    <row r="6740" spans="1:6" x14ac:dyDescent="0.35">
      <c r="A6740" s="1">
        <v>47</v>
      </c>
      <c r="B6740" s="1" t="s">
        <v>99</v>
      </c>
      <c r="C6740" s="218">
        <v>44924</v>
      </c>
      <c r="D6740" s="218">
        <v>44924</v>
      </c>
      <c r="E6740" s="1">
        <v>8</v>
      </c>
      <c r="F6740" s="62">
        <v>348.73</v>
      </c>
    </row>
    <row r="6741" spans="1:6" x14ac:dyDescent="0.35">
      <c r="A6741" s="1">
        <v>47</v>
      </c>
      <c r="B6741" s="1" t="s">
        <v>99</v>
      </c>
      <c r="C6741" s="218">
        <v>44925</v>
      </c>
      <c r="D6741" s="218">
        <v>44925</v>
      </c>
      <c r="E6741" s="1">
        <v>7</v>
      </c>
      <c r="F6741" s="62">
        <v>286.95</v>
      </c>
    </row>
    <row r="6742" spans="1:6" x14ac:dyDescent="0.35">
      <c r="A6742" s="1">
        <v>47</v>
      </c>
      <c r="B6742" s="1" t="s">
        <v>99</v>
      </c>
      <c r="C6742" s="218">
        <v>44926</v>
      </c>
      <c r="D6742" s="218">
        <v>44925</v>
      </c>
      <c r="E6742" s="1">
        <v>3</v>
      </c>
      <c r="F6742" s="62">
        <v>100.38</v>
      </c>
    </row>
    <row r="6743" spans="1:6" x14ac:dyDescent="0.35">
      <c r="A6743" s="1">
        <v>47</v>
      </c>
      <c r="B6743" s="1" t="s">
        <v>99</v>
      </c>
      <c r="C6743" s="218">
        <v>44926</v>
      </c>
      <c r="D6743" s="218">
        <v>44926</v>
      </c>
      <c r="E6743" s="1">
        <v>7</v>
      </c>
      <c r="F6743" s="62">
        <v>257.83999999999997</v>
      </c>
    </row>
    <row r="6744" spans="1:6" x14ac:dyDescent="0.35">
      <c r="A6744" s="1">
        <v>47</v>
      </c>
      <c r="B6744" s="1" t="s">
        <v>99</v>
      </c>
      <c r="C6744" s="218">
        <v>44928</v>
      </c>
      <c r="D6744" s="218">
        <v>44927</v>
      </c>
      <c r="E6744" s="1">
        <v>5</v>
      </c>
      <c r="F6744" s="62">
        <v>210.37</v>
      </c>
    </row>
    <row r="6745" spans="1:6" x14ac:dyDescent="0.35">
      <c r="A6745" s="1">
        <v>47</v>
      </c>
      <c r="B6745" s="1" t="s">
        <v>99</v>
      </c>
      <c r="C6745" s="218">
        <v>44928</v>
      </c>
      <c r="D6745" s="218">
        <v>44928</v>
      </c>
      <c r="E6745" s="1">
        <v>2</v>
      </c>
      <c r="F6745" s="62">
        <v>74.84</v>
      </c>
    </row>
    <row r="6746" spans="1:6" x14ac:dyDescent="0.35">
      <c r="A6746" s="1">
        <v>47</v>
      </c>
      <c r="B6746" s="1" t="s">
        <v>99</v>
      </c>
      <c r="C6746" s="218">
        <v>44929</v>
      </c>
      <c r="D6746" s="218">
        <v>44927</v>
      </c>
      <c r="E6746" s="1">
        <v>1</v>
      </c>
      <c r="F6746" s="62">
        <v>54.1</v>
      </c>
    </row>
    <row r="6747" spans="1:6" x14ac:dyDescent="0.35">
      <c r="A6747" s="1">
        <v>47</v>
      </c>
      <c r="B6747" s="1" t="s">
        <v>99</v>
      </c>
      <c r="C6747" s="218">
        <v>44929</v>
      </c>
      <c r="D6747" s="218">
        <v>44928</v>
      </c>
      <c r="E6747" s="1">
        <v>1</v>
      </c>
      <c r="F6747" s="62">
        <v>23.71</v>
      </c>
    </row>
    <row r="6748" spans="1:6" x14ac:dyDescent="0.35">
      <c r="A6748" s="1">
        <v>47</v>
      </c>
      <c r="B6748" s="1" t="s">
        <v>99</v>
      </c>
      <c r="C6748" s="218">
        <v>44929</v>
      </c>
      <c r="D6748" s="218">
        <v>44929</v>
      </c>
      <c r="E6748" s="1">
        <v>5</v>
      </c>
      <c r="F6748" s="62">
        <v>240.66</v>
      </c>
    </row>
    <row r="6749" spans="1:6" x14ac:dyDescent="0.35">
      <c r="A6749" s="1">
        <v>47</v>
      </c>
      <c r="B6749" s="1" t="s">
        <v>99</v>
      </c>
      <c r="C6749" s="218">
        <v>44930</v>
      </c>
      <c r="D6749" s="218">
        <v>44928</v>
      </c>
      <c r="E6749" s="1">
        <v>1</v>
      </c>
      <c r="F6749" s="62">
        <v>45.54</v>
      </c>
    </row>
    <row r="6750" spans="1:6" x14ac:dyDescent="0.35">
      <c r="A6750" s="1">
        <v>47</v>
      </c>
      <c r="B6750" s="1" t="s">
        <v>99</v>
      </c>
      <c r="C6750" s="218">
        <v>44930</v>
      </c>
      <c r="D6750" s="218">
        <v>44929</v>
      </c>
      <c r="E6750" s="1">
        <v>3</v>
      </c>
      <c r="F6750" s="62">
        <v>98.95</v>
      </c>
    </row>
    <row r="6751" spans="1:6" x14ac:dyDescent="0.35">
      <c r="A6751" s="1">
        <v>47</v>
      </c>
      <c r="B6751" s="1" t="s">
        <v>99</v>
      </c>
      <c r="C6751" s="218">
        <v>44930</v>
      </c>
      <c r="D6751" s="218">
        <v>44930</v>
      </c>
      <c r="E6751" s="1">
        <v>5</v>
      </c>
      <c r="F6751" s="62">
        <v>240.86</v>
      </c>
    </row>
    <row r="6752" spans="1:6" x14ac:dyDescent="0.35">
      <c r="A6752" s="1">
        <v>47</v>
      </c>
      <c r="B6752" s="1" t="s">
        <v>99</v>
      </c>
      <c r="C6752" s="218">
        <v>44931</v>
      </c>
      <c r="D6752" s="218">
        <v>44928</v>
      </c>
      <c r="E6752" s="1">
        <v>1</v>
      </c>
      <c r="F6752" s="62">
        <v>52.17</v>
      </c>
    </row>
    <row r="6753" spans="1:6" x14ac:dyDescent="0.35">
      <c r="A6753" s="1">
        <v>47</v>
      </c>
      <c r="B6753" s="1" t="s">
        <v>99</v>
      </c>
      <c r="C6753" s="218">
        <v>44931</v>
      </c>
      <c r="D6753" s="218">
        <v>44929</v>
      </c>
      <c r="E6753" s="1">
        <v>1</v>
      </c>
      <c r="F6753" s="62">
        <v>19.11</v>
      </c>
    </row>
    <row r="6754" spans="1:6" x14ac:dyDescent="0.35">
      <c r="A6754" s="1">
        <v>47</v>
      </c>
      <c r="B6754" s="1" t="s">
        <v>99</v>
      </c>
      <c r="C6754" s="218">
        <v>44931</v>
      </c>
      <c r="D6754" s="218">
        <v>44930</v>
      </c>
      <c r="E6754" s="1">
        <v>2</v>
      </c>
      <c r="F6754" s="62">
        <v>47.37</v>
      </c>
    </row>
    <row r="6755" spans="1:6" x14ac:dyDescent="0.35">
      <c r="A6755" s="1">
        <v>47</v>
      </c>
      <c r="B6755" s="1" t="s">
        <v>99</v>
      </c>
      <c r="C6755" s="218">
        <v>44931</v>
      </c>
      <c r="D6755" s="218">
        <v>44931</v>
      </c>
      <c r="E6755" s="1">
        <v>6</v>
      </c>
      <c r="F6755" s="62">
        <v>201.26</v>
      </c>
    </row>
    <row r="6756" spans="1:6" x14ac:dyDescent="0.35">
      <c r="A6756" s="1">
        <v>47</v>
      </c>
      <c r="B6756" s="1" t="s">
        <v>99</v>
      </c>
      <c r="C6756" s="218">
        <v>44932</v>
      </c>
      <c r="D6756" s="218">
        <v>44930</v>
      </c>
      <c r="E6756" s="1">
        <v>3</v>
      </c>
      <c r="F6756" s="62">
        <v>70.98</v>
      </c>
    </row>
    <row r="6757" spans="1:6" x14ac:dyDescent="0.35">
      <c r="A6757" s="1">
        <v>47</v>
      </c>
      <c r="B6757" s="1" t="s">
        <v>99</v>
      </c>
      <c r="C6757" s="218">
        <v>44932</v>
      </c>
      <c r="D6757" s="218">
        <v>44931</v>
      </c>
      <c r="E6757" s="1">
        <v>5</v>
      </c>
      <c r="F6757" s="62">
        <v>204.43</v>
      </c>
    </row>
    <row r="6758" spans="1:6" x14ac:dyDescent="0.35">
      <c r="A6758" s="1">
        <v>47</v>
      </c>
      <c r="B6758" s="1" t="s">
        <v>99</v>
      </c>
      <c r="C6758" s="218">
        <v>44932</v>
      </c>
      <c r="D6758" s="218">
        <v>44932</v>
      </c>
      <c r="E6758" s="1">
        <v>2</v>
      </c>
      <c r="F6758" s="62">
        <v>77.459999999999994</v>
      </c>
    </row>
    <row r="6759" spans="1:6" x14ac:dyDescent="0.35">
      <c r="A6759" s="1">
        <v>47</v>
      </c>
      <c r="B6759" s="1" t="s">
        <v>99</v>
      </c>
      <c r="C6759" s="218">
        <v>44933</v>
      </c>
      <c r="D6759" s="218">
        <v>44932</v>
      </c>
      <c r="E6759" s="1">
        <v>6</v>
      </c>
      <c r="F6759" s="62">
        <v>254.97</v>
      </c>
    </row>
    <row r="6760" spans="1:6" x14ac:dyDescent="0.35">
      <c r="A6760" s="1">
        <v>47</v>
      </c>
      <c r="B6760" s="1" t="s">
        <v>99</v>
      </c>
      <c r="C6760" s="218">
        <v>44933</v>
      </c>
      <c r="D6760" s="218">
        <v>44933</v>
      </c>
      <c r="E6760" s="1">
        <v>1</v>
      </c>
      <c r="F6760" s="62">
        <v>54.1</v>
      </c>
    </row>
    <row r="6761" spans="1:6" x14ac:dyDescent="0.35">
      <c r="A6761" s="1">
        <v>47</v>
      </c>
      <c r="B6761" s="1" t="s">
        <v>99</v>
      </c>
      <c r="C6761" s="218">
        <v>44935</v>
      </c>
      <c r="D6761" s="218">
        <v>44932</v>
      </c>
      <c r="E6761" s="1">
        <v>5</v>
      </c>
      <c r="F6761" s="62">
        <v>201.91</v>
      </c>
    </row>
    <row r="6762" spans="1:6" x14ac:dyDescent="0.35">
      <c r="A6762" s="1">
        <v>47</v>
      </c>
      <c r="B6762" s="1" t="s">
        <v>99</v>
      </c>
      <c r="C6762" s="218">
        <v>44935</v>
      </c>
      <c r="D6762" s="218">
        <v>44933</v>
      </c>
      <c r="E6762" s="1">
        <v>5</v>
      </c>
      <c r="F6762" s="62">
        <v>209.62</v>
      </c>
    </row>
    <row r="6763" spans="1:6" x14ac:dyDescent="0.35">
      <c r="A6763" s="1">
        <v>47</v>
      </c>
      <c r="B6763" s="1" t="s">
        <v>99</v>
      </c>
      <c r="C6763" s="218">
        <v>44935</v>
      </c>
      <c r="D6763" s="218">
        <v>44934</v>
      </c>
      <c r="E6763" s="1">
        <v>5</v>
      </c>
      <c r="F6763" s="62">
        <v>224.23</v>
      </c>
    </row>
    <row r="6764" spans="1:6" x14ac:dyDescent="0.35">
      <c r="A6764" s="1">
        <v>47</v>
      </c>
      <c r="B6764" s="1" t="s">
        <v>99</v>
      </c>
      <c r="C6764" s="218">
        <v>44935</v>
      </c>
      <c r="D6764" s="218">
        <v>44935</v>
      </c>
      <c r="E6764" s="1">
        <v>3</v>
      </c>
      <c r="F6764" s="62">
        <v>93.56</v>
      </c>
    </row>
    <row r="6765" spans="1:6" x14ac:dyDescent="0.35">
      <c r="A6765" s="1">
        <v>47</v>
      </c>
      <c r="B6765" s="1" t="s">
        <v>99</v>
      </c>
      <c r="C6765" s="218">
        <v>44936</v>
      </c>
      <c r="D6765" s="218">
        <v>44933</v>
      </c>
      <c r="E6765" s="1">
        <v>1</v>
      </c>
      <c r="F6765" s="62">
        <v>54.1</v>
      </c>
    </row>
    <row r="6766" spans="1:6" x14ac:dyDescent="0.35">
      <c r="A6766" s="1">
        <v>47</v>
      </c>
      <c r="B6766" s="1" t="s">
        <v>99</v>
      </c>
      <c r="C6766" s="218">
        <v>44936</v>
      </c>
      <c r="D6766" s="218">
        <v>44934</v>
      </c>
      <c r="E6766" s="1">
        <v>1</v>
      </c>
      <c r="F6766" s="62">
        <v>49.35</v>
      </c>
    </row>
    <row r="6767" spans="1:6" x14ac:dyDescent="0.35">
      <c r="A6767" s="1">
        <v>47</v>
      </c>
      <c r="B6767" s="1" t="s">
        <v>99</v>
      </c>
      <c r="C6767" s="218">
        <v>44936</v>
      </c>
      <c r="D6767" s="218">
        <v>44935</v>
      </c>
      <c r="E6767" s="1">
        <v>2</v>
      </c>
      <c r="F6767" s="62">
        <v>108.55</v>
      </c>
    </row>
    <row r="6768" spans="1:6" x14ac:dyDescent="0.35">
      <c r="A6768" s="1">
        <v>47</v>
      </c>
      <c r="B6768" s="1" t="s">
        <v>99</v>
      </c>
      <c r="C6768" s="218">
        <v>44936</v>
      </c>
      <c r="D6768" s="218">
        <v>44936</v>
      </c>
      <c r="E6768" s="1">
        <v>5</v>
      </c>
      <c r="F6768" s="62">
        <v>112.11</v>
      </c>
    </row>
    <row r="6769" spans="1:6" x14ac:dyDescent="0.35">
      <c r="A6769" s="1">
        <v>47</v>
      </c>
      <c r="B6769" s="1" t="s">
        <v>99</v>
      </c>
      <c r="C6769" s="218">
        <v>44937</v>
      </c>
      <c r="D6769" s="218">
        <v>44934</v>
      </c>
      <c r="E6769" s="1">
        <v>2</v>
      </c>
      <c r="F6769" s="62">
        <v>105.33</v>
      </c>
    </row>
    <row r="6770" spans="1:6" x14ac:dyDescent="0.35">
      <c r="A6770" s="1">
        <v>47</v>
      </c>
      <c r="B6770" s="1" t="s">
        <v>99</v>
      </c>
      <c r="C6770" s="218">
        <v>44937</v>
      </c>
      <c r="D6770" s="218">
        <v>44935</v>
      </c>
      <c r="E6770" s="1">
        <v>1</v>
      </c>
      <c r="F6770" s="62">
        <v>54.25</v>
      </c>
    </row>
    <row r="6771" spans="1:6" x14ac:dyDescent="0.35">
      <c r="A6771" s="1">
        <v>47</v>
      </c>
      <c r="B6771" s="1" t="s">
        <v>99</v>
      </c>
      <c r="C6771" s="218">
        <v>44937</v>
      </c>
      <c r="D6771" s="218">
        <v>44936</v>
      </c>
      <c r="E6771" s="1">
        <v>2</v>
      </c>
      <c r="F6771" s="62">
        <v>46.73</v>
      </c>
    </row>
    <row r="6772" spans="1:6" x14ac:dyDescent="0.35">
      <c r="A6772" s="1">
        <v>47</v>
      </c>
      <c r="B6772" s="1" t="s">
        <v>99</v>
      </c>
      <c r="C6772" s="218">
        <v>44937</v>
      </c>
      <c r="D6772" s="218">
        <v>44937</v>
      </c>
      <c r="E6772" s="1">
        <v>4</v>
      </c>
      <c r="F6772" s="62">
        <v>182.7</v>
      </c>
    </row>
    <row r="6773" spans="1:6" x14ac:dyDescent="0.35">
      <c r="A6773" s="1">
        <v>47</v>
      </c>
      <c r="B6773" s="1" t="s">
        <v>99</v>
      </c>
      <c r="C6773" s="218">
        <v>44938</v>
      </c>
      <c r="D6773" s="218">
        <v>44935</v>
      </c>
      <c r="E6773" s="1">
        <v>3</v>
      </c>
      <c r="F6773" s="62">
        <v>132.11000000000001</v>
      </c>
    </row>
    <row r="6774" spans="1:6" x14ac:dyDescent="0.35">
      <c r="A6774" s="1">
        <v>47</v>
      </c>
      <c r="B6774" s="1" t="s">
        <v>99</v>
      </c>
      <c r="C6774" s="218">
        <v>44938</v>
      </c>
      <c r="D6774" s="218">
        <v>44936</v>
      </c>
      <c r="E6774" s="1">
        <v>6</v>
      </c>
      <c r="F6774" s="62">
        <v>199.92</v>
      </c>
    </row>
    <row r="6775" spans="1:6" x14ac:dyDescent="0.35">
      <c r="A6775" s="1">
        <v>47</v>
      </c>
      <c r="B6775" s="1" t="s">
        <v>99</v>
      </c>
      <c r="C6775" s="218">
        <v>44938</v>
      </c>
      <c r="D6775" s="218">
        <v>44938</v>
      </c>
      <c r="E6775" s="1">
        <v>1</v>
      </c>
      <c r="F6775" s="62">
        <v>54.45</v>
      </c>
    </row>
    <row r="6776" spans="1:6" x14ac:dyDescent="0.35">
      <c r="A6776" s="1">
        <v>47</v>
      </c>
      <c r="B6776" s="1" t="s">
        <v>99</v>
      </c>
      <c r="C6776" s="218">
        <v>44939</v>
      </c>
      <c r="D6776" s="218">
        <v>44936</v>
      </c>
      <c r="E6776" s="1">
        <v>2</v>
      </c>
      <c r="F6776" s="62">
        <v>47.22</v>
      </c>
    </row>
    <row r="6777" spans="1:6" x14ac:dyDescent="0.35">
      <c r="A6777" s="1">
        <v>47</v>
      </c>
      <c r="B6777" s="1" t="s">
        <v>99</v>
      </c>
      <c r="C6777" s="218">
        <v>44939</v>
      </c>
      <c r="D6777" s="218">
        <v>44937</v>
      </c>
      <c r="E6777" s="1">
        <v>3</v>
      </c>
      <c r="F6777" s="62">
        <v>130.97</v>
      </c>
    </row>
    <row r="6778" spans="1:6" x14ac:dyDescent="0.35">
      <c r="A6778" s="1">
        <v>47</v>
      </c>
      <c r="B6778" s="1" t="s">
        <v>99</v>
      </c>
      <c r="C6778" s="218">
        <v>44939</v>
      </c>
      <c r="D6778" s="218">
        <v>44938</v>
      </c>
      <c r="E6778" s="1">
        <v>4</v>
      </c>
      <c r="F6778" s="62">
        <v>144.63</v>
      </c>
    </row>
    <row r="6779" spans="1:6" x14ac:dyDescent="0.35">
      <c r="A6779" s="1">
        <v>47</v>
      </c>
      <c r="B6779" s="1" t="s">
        <v>99</v>
      </c>
      <c r="C6779" s="218">
        <v>44940</v>
      </c>
      <c r="D6779" s="218">
        <v>44937</v>
      </c>
      <c r="E6779" s="1">
        <v>1</v>
      </c>
      <c r="F6779" s="62">
        <v>54.25</v>
      </c>
    </row>
    <row r="6780" spans="1:6" x14ac:dyDescent="0.35">
      <c r="A6780" s="1">
        <v>47</v>
      </c>
      <c r="B6780" s="1" t="s">
        <v>99</v>
      </c>
      <c r="C6780" s="218">
        <v>44940</v>
      </c>
      <c r="D6780" s="218">
        <v>44938</v>
      </c>
      <c r="E6780" s="1">
        <v>6</v>
      </c>
      <c r="F6780" s="62">
        <v>201.31</v>
      </c>
    </row>
    <row r="6781" spans="1:6" x14ac:dyDescent="0.35">
      <c r="A6781" s="1">
        <v>47</v>
      </c>
      <c r="B6781" s="1" t="s">
        <v>99</v>
      </c>
      <c r="C6781" s="218">
        <v>44940</v>
      </c>
      <c r="D6781" s="218">
        <v>44939</v>
      </c>
      <c r="E6781" s="1">
        <v>6</v>
      </c>
      <c r="F6781" s="62">
        <v>249.96</v>
      </c>
    </row>
    <row r="6782" spans="1:6" x14ac:dyDescent="0.35">
      <c r="A6782" s="1">
        <v>47</v>
      </c>
      <c r="B6782" s="1" t="s">
        <v>99</v>
      </c>
      <c r="C6782" s="218">
        <v>44940</v>
      </c>
      <c r="D6782" s="218">
        <v>44940</v>
      </c>
      <c r="E6782" s="1">
        <v>3</v>
      </c>
      <c r="F6782" s="62">
        <v>132.31</v>
      </c>
    </row>
    <row r="6783" spans="1:6" x14ac:dyDescent="0.35">
      <c r="A6783" s="1">
        <v>47</v>
      </c>
      <c r="B6783" s="1" t="s">
        <v>99</v>
      </c>
      <c r="C6783" s="218">
        <v>44941</v>
      </c>
      <c r="D6783" s="218">
        <v>44938</v>
      </c>
      <c r="E6783" s="1">
        <v>2</v>
      </c>
      <c r="F6783" s="62">
        <v>68.75</v>
      </c>
    </row>
    <row r="6784" spans="1:6" x14ac:dyDescent="0.35">
      <c r="A6784" s="1">
        <v>47</v>
      </c>
      <c r="B6784" s="1" t="s">
        <v>99</v>
      </c>
      <c r="C6784" s="218">
        <v>44941</v>
      </c>
      <c r="D6784" s="218">
        <v>44939</v>
      </c>
      <c r="E6784" s="1">
        <v>3</v>
      </c>
      <c r="F6784" s="62">
        <v>162.94999999999999</v>
      </c>
    </row>
    <row r="6785" spans="1:6" x14ac:dyDescent="0.35">
      <c r="A6785" s="1">
        <v>47</v>
      </c>
      <c r="B6785" s="1" t="s">
        <v>99</v>
      </c>
      <c r="C6785" s="218">
        <v>44941</v>
      </c>
      <c r="D6785" s="218">
        <v>44941</v>
      </c>
      <c r="E6785" s="1">
        <v>3</v>
      </c>
      <c r="F6785" s="62">
        <v>130.53</v>
      </c>
    </row>
    <row r="6786" spans="1:6" x14ac:dyDescent="0.35">
      <c r="A6786" s="1">
        <v>47</v>
      </c>
      <c r="B6786" s="1" t="s">
        <v>99</v>
      </c>
      <c r="C6786" s="218">
        <v>44942</v>
      </c>
      <c r="D6786" s="218">
        <v>44939</v>
      </c>
      <c r="E6786" s="1">
        <v>2</v>
      </c>
      <c r="F6786" s="62">
        <v>47.32</v>
      </c>
    </row>
    <row r="6787" spans="1:6" x14ac:dyDescent="0.35">
      <c r="A6787" s="1">
        <v>47</v>
      </c>
      <c r="B6787" s="1" t="s">
        <v>99</v>
      </c>
      <c r="C6787" s="218">
        <v>44942</v>
      </c>
      <c r="D6787" s="218">
        <v>44940</v>
      </c>
      <c r="E6787" s="1">
        <v>1</v>
      </c>
      <c r="F6787" s="62">
        <v>46.93</v>
      </c>
    </row>
    <row r="6788" spans="1:6" x14ac:dyDescent="0.35">
      <c r="A6788" s="1">
        <v>47</v>
      </c>
      <c r="B6788" s="1" t="s">
        <v>99</v>
      </c>
      <c r="C6788" s="218">
        <v>44942</v>
      </c>
      <c r="D6788" s="218">
        <v>44941</v>
      </c>
      <c r="E6788" s="1">
        <v>2</v>
      </c>
      <c r="F6788" s="62">
        <v>73.95</v>
      </c>
    </row>
    <row r="6789" spans="1:6" x14ac:dyDescent="0.35">
      <c r="A6789" s="1">
        <v>47</v>
      </c>
      <c r="B6789" s="1" t="s">
        <v>99</v>
      </c>
      <c r="C6789" s="218">
        <v>44942</v>
      </c>
      <c r="D6789" s="218">
        <v>44942</v>
      </c>
      <c r="E6789" s="1">
        <v>5</v>
      </c>
      <c r="F6789" s="62">
        <v>207.7</v>
      </c>
    </row>
    <row r="6790" spans="1:6" x14ac:dyDescent="0.35">
      <c r="A6790" s="1">
        <v>47</v>
      </c>
      <c r="B6790" s="1" t="s">
        <v>99</v>
      </c>
      <c r="C6790" s="218">
        <v>44943</v>
      </c>
      <c r="D6790" s="218">
        <v>44940</v>
      </c>
      <c r="E6790" s="1">
        <v>1</v>
      </c>
      <c r="F6790" s="62">
        <v>52.17</v>
      </c>
    </row>
    <row r="6791" spans="1:6" x14ac:dyDescent="0.35">
      <c r="A6791" s="1">
        <v>47</v>
      </c>
      <c r="B6791" s="1" t="s">
        <v>99</v>
      </c>
      <c r="C6791" s="218">
        <v>44943</v>
      </c>
      <c r="D6791" s="218">
        <v>44941</v>
      </c>
      <c r="E6791" s="1">
        <v>4</v>
      </c>
      <c r="F6791" s="62">
        <v>140.93</v>
      </c>
    </row>
    <row r="6792" spans="1:6" x14ac:dyDescent="0.35">
      <c r="A6792" s="1">
        <v>47</v>
      </c>
      <c r="B6792" s="1" t="s">
        <v>99</v>
      </c>
      <c r="C6792" s="218">
        <v>44943</v>
      </c>
      <c r="D6792" s="218">
        <v>44942</v>
      </c>
      <c r="E6792" s="1">
        <v>2</v>
      </c>
      <c r="F6792" s="62">
        <v>64.44</v>
      </c>
    </row>
    <row r="6793" spans="1:6" x14ac:dyDescent="0.35">
      <c r="A6793" s="1">
        <v>47</v>
      </c>
      <c r="B6793" s="1" t="s">
        <v>99</v>
      </c>
      <c r="C6793" s="218">
        <v>44943</v>
      </c>
      <c r="D6793" s="218">
        <v>44943</v>
      </c>
      <c r="E6793" s="1">
        <v>3</v>
      </c>
      <c r="F6793" s="62">
        <v>97.96</v>
      </c>
    </row>
    <row r="6794" spans="1:6" x14ac:dyDescent="0.35">
      <c r="A6794" s="1">
        <v>47</v>
      </c>
      <c r="B6794" s="1" t="s">
        <v>99</v>
      </c>
      <c r="C6794" s="218">
        <v>44944</v>
      </c>
      <c r="D6794" s="218">
        <v>44941</v>
      </c>
      <c r="E6794" s="1">
        <v>2</v>
      </c>
      <c r="F6794" s="62">
        <v>102.71</v>
      </c>
    </row>
    <row r="6795" spans="1:6" x14ac:dyDescent="0.35">
      <c r="A6795" s="1">
        <v>47</v>
      </c>
      <c r="B6795" s="1" t="s">
        <v>99</v>
      </c>
      <c r="C6795" s="218">
        <v>44944</v>
      </c>
      <c r="D6795" s="218">
        <v>44942</v>
      </c>
      <c r="E6795" s="1">
        <v>2</v>
      </c>
      <c r="F6795" s="62">
        <v>77.959999999999994</v>
      </c>
    </row>
    <row r="6796" spans="1:6" x14ac:dyDescent="0.35">
      <c r="A6796" s="1">
        <v>47</v>
      </c>
      <c r="B6796" s="1" t="s">
        <v>99</v>
      </c>
      <c r="C6796" s="218">
        <v>44944</v>
      </c>
      <c r="D6796" s="218">
        <v>44943</v>
      </c>
      <c r="E6796" s="1">
        <v>2</v>
      </c>
      <c r="F6796" s="62">
        <v>69.150000000000006</v>
      </c>
    </row>
    <row r="6797" spans="1:6" x14ac:dyDescent="0.35">
      <c r="A6797" s="1">
        <v>47</v>
      </c>
      <c r="B6797" s="1" t="s">
        <v>99</v>
      </c>
      <c r="C6797" s="218">
        <v>44944</v>
      </c>
      <c r="D6797" s="218">
        <v>44944</v>
      </c>
      <c r="E6797" s="1">
        <v>4</v>
      </c>
      <c r="F6797" s="62">
        <v>173.69</v>
      </c>
    </row>
    <row r="6798" spans="1:6" x14ac:dyDescent="0.35">
      <c r="A6798" s="1">
        <v>47</v>
      </c>
      <c r="B6798" s="1" t="s">
        <v>99</v>
      </c>
      <c r="C6798" s="218">
        <v>44945</v>
      </c>
      <c r="D6798" s="218">
        <v>44942</v>
      </c>
      <c r="E6798" s="1">
        <v>4</v>
      </c>
      <c r="F6798" s="62">
        <v>149.88</v>
      </c>
    </row>
    <row r="6799" spans="1:6" x14ac:dyDescent="0.35">
      <c r="A6799" s="1">
        <v>47</v>
      </c>
      <c r="B6799" s="1" t="s">
        <v>99</v>
      </c>
      <c r="C6799" s="218">
        <v>44945</v>
      </c>
      <c r="D6799" s="218">
        <v>44944</v>
      </c>
      <c r="E6799" s="1">
        <v>2</v>
      </c>
      <c r="F6799" s="62">
        <v>108.5</v>
      </c>
    </row>
    <row r="6800" spans="1:6" x14ac:dyDescent="0.35">
      <c r="A6800" s="1">
        <v>47</v>
      </c>
      <c r="B6800" s="1" t="s">
        <v>99</v>
      </c>
      <c r="C6800" s="218">
        <v>44946</v>
      </c>
      <c r="D6800" s="218">
        <v>44943</v>
      </c>
      <c r="E6800" s="1">
        <v>6</v>
      </c>
      <c r="F6800" s="62">
        <v>264.42</v>
      </c>
    </row>
    <row r="6801" spans="1:6" x14ac:dyDescent="0.35">
      <c r="A6801" s="1">
        <v>47</v>
      </c>
      <c r="B6801" s="1" t="s">
        <v>99</v>
      </c>
      <c r="C6801" s="218">
        <v>44946</v>
      </c>
      <c r="D6801" s="218">
        <v>44944</v>
      </c>
      <c r="E6801" s="1">
        <v>2</v>
      </c>
      <c r="F6801" s="62">
        <v>107.02</v>
      </c>
    </row>
    <row r="6802" spans="1:6" x14ac:dyDescent="0.35">
      <c r="A6802" s="1">
        <v>47</v>
      </c>
      <c r="B6802" s="1" t="s">
        <v>99</v>
      </c>
      <c r="C6802" s="218">
        <v>44946</v>
      </c>
      <c r="D6802" s="218">
        <v>44945</v>
      </c>
      <c r="E6802" s="1">
        <v>6</v>
      </c>
      <c r="F6802" s="62">
        <v>263.23</v>
      </c>
    </row>
    <row r="6803" spans="1:6" x14ac:dyDescent="0.35">
      <c r="A6803" s="1">
        <v>47</v>
      </c>
      <c r="B6803" s="1" t="s">
        <v>99</v>
      </c>
      <c r="C6803" s="218">
        <v>44946</v>
      </c>
      <c r="D6803" s="218">
        <v>44946</v>
      </c>
      <c r="E6803" s="1">
        <v>2</v>
      </c>
      <c r="F6803" s="62">
        <v>108.5</v>
      </c>
    </row>
    <row r="6804" spans="1:6" x14ac:dyDescent="0.35">
      <c r="A6804" s="1">
        <v>47</v>
      </c>
      <c r="B6804" s="1" t="s">
        <v>99</v>
      </c>
      <c r="C6804" s="218">
        <v>44948</v>
      </c>
      <c r="D6804" s="218">
        <v>44945</v>
      </c>
      <c r="E6804" s="1">
        <v>5</v>
      </c>
      <c r="F6804" s="62">
        <v>174.44</v>
      </c>
    </row>
    <row r="6805" spans="1:6" x14ac:dyDescent="0.35">
      <c r="A6805" s="1">
        <v>47</v>
      </c>
      <c r="B6805" s="1" t="s">
        <v>99</v>
      </c>
      <c r="C6805" s="218">
        <v>44948</v>
      </c>
      <c r="D6805" s="218">
        <v>44946</v>
      </c>
      <c r="E6805" s="1">
        <v>3</v>
      </c>
      <c r="F6805" s="62">
        <v>101.38</v>
      </c>
    </row>
    <row r="6806" spans="1:6" x14ac:dyDescent="0.35">
      <c r="A6806" s="1">
        <v>47</v>
      </c>
      <c r="B6806" s="1" t="s">
        <v>99</v>
      </c>
      <c r="C6806" s="218">
        <v>44948</v>
      </c>
      <c r="D6806" s="218">
        <v>44947</v>
      </c>
      <c r="E6806" s="1">
        <v>2</v>
      </c>
      <c r="F6806" s="62">
        <v>76.97</v>
      </c>
    </row>
    <row r="6807" spans="1:6" x14ac:dyDescent="0.35">
      <c r="A6807" s="1">
        <v>47</v>
      </c>
      <c r="B6807" s="1" t="s">
        <v>99</v>
      </c>
      <c r="C6807" s="218">
        <v>44948</v>
      </c>
      <c r="D6807" s="218">
        <v>44948</v>
      </c>
      <c r="E6807" s="1">
        <v>1</v>
      </c>
      <c r="F6807" s="62">
        <v>54.35</v>
      </c>
    </row>
    <row r="6808" spans="1:6" x14ac:dyDescent="0.35">
      <c r="A6808" s="1">
        <v>47</v>
      </c>
      <c r="B6808" s="1" t="s">
        <v>99</v>
      </c>
      <c r="C6808" s="218">
        <v>44949</v>
      </c>
      <c r="D6808" s="218">
        <v>44946</v>
      </c>
      <c r="E6808" s="1">
        <v>3</v>
      </c>
      <c r="F6808" s="62">
        <v>127.61</v>
      </c>
    </row>
    <row r="6809" spans="1:6" x14ac:dyDescent="0.35">
      <c r="A6809" s="1">
        <v>47</v>
      </c>
      <c r="B6809" s="1" t="s">
        <v>99</v>
      </c>
      <c r="C6809" s="218">
        <v>44949</v>
      </c>
      <c r="D6809" s="218">
        <v>44947</v>
      </c>
      <c r="E6809" s="1">
        <v>7</v>
      </c>
      <c r="F6809" s="62">
        <v>252.54</v>
      </c>
    </row>
    <row r="6810" spans="1:6" x14ac:dyDescent="0.35">
      <c r="A6810" s="1">
        <v>47</v>
      </c>
      <c r="B6810" s="1" t="s">
        <v>99</v>
      </c>
      <c r="C6810" s="218">
        <v>44949</v>
      </c>
      <c r="D6810" s="218">
        <v>44948</v>
      </c>
      <c r="E6810" s="1">
        <v>5</v>
      </c>
      <c r="F6810" s="62">
        <v>106.67</v>
      </c>
    </row>
    <row r="6811" spans="1:6" x14ac:dyDescent="0.35">
      <c r="A6811" s="1">
        <v>47</v>
      </c>
      <c r="B6811" s="1" t="s">
        <v>99</v>
      </c>
      <c r="C6811" s="218">
        <v>44949</v>
      </c>
      <c r="D6811" s="218">
        <v>44949</v>
      </c>
      <c r="E6811" s="1">
        <v>2</v>
      </c>
      <c r="F6811" s="62">
        <v>107.91</v>
      </c>
    </row>
    <row r="6812" spans="1:6" x14ac:dyDescent="0.35">
      <c r="A6812" s="1">
        <v>47</v>
      </c>
      <c r="B6812" s="1" t="s">
        <v>99</v>
      </c>
      <c r="C6812" s="218">
        <v>44950</v>
      </c>
      <c r="D6812" s="218">
        <v>44947</v>
      </c>
      <c r="E6812" s="1">
        <v>3</v>
      </c>
      <c r="F6812" s="62">
        <v>156.97</v>
      </c>
    </row>
    <row r="6813" spans="1:6" x14ac:dyDescent="0.35">
      <c r="A6813" s="1">
        <v>47</v>
      </c>
      <c r="B6813" s="1" t="s">
        <v>99</v>
      </c>
      <c r="C6813" s="218">
        <v>44950</v>
      </c>
      <c r="D6813" s="218">
        <v>44949</v>
      </c>
      <c r="E6813" s="1">
        <v>1</v>
      </c>
      <c r="F6813" s="62">
        <v>44.4</v>
      </c>
    </row>
    <row r="6814" spans="1:6" x14ac:dyDescent="0.35">
      <c r="A6814" s="1">
        <v>47</v>
      </c>
      <c r="B6814" s="1" t="s">
        <v>99</v>
      </c>
      <c r="C6814" s="218">
        <v>44950</v>
      </c>
      <c r="D6814" s="218">
        <v>44950</v>
      </c>
      <c r="E6814" s="1">
        <v>4</v>
      </c>
      <c r="F6814" s="62">
        <v>186.21</v>
      </c>
    </row>
    <row r="6815" spans="1:6" x14ac:dyDescent="0.35">
      <c r="A6815" s="1">
        <v>47</v>
      </c>
      <c r="B6815" s="1" t="s">
        <v>99</v>
      </c>
      <c r="C6815" s="218">
        <v>44951</v>
      </c>
      <c r="D6815" s="218">
        <v>44948</v>
      </c>
      <c r="E6815" s="1">
        <v>1</v>
      </c>
      <c r="F6815" s="62">
        <v>22.72</v>
      </c>
    </row>
    <row r="6816" spans="1:6" x14ac:dyDescent="0.35">
      <c r="A6816" s="1">
        <v>47</v>
      </c>
      <c r="B6816" s="1" t="s">
        <v>99</v>
      </c>
      <c r="C6816" s="218">
        <v>44951</v>
      </c>
      <c r="D6816" s="218">
        <v>44949</v>
      </c>
      <c r="E6816" s="1">
        <v>3</v>
      </c>
      <c r="F6816" s="62">
        <v>131.02000000000001</v>
      </c>
    </row>
    <row r="6817" spans="1:6" x14ac:dyDescent="0.35">
      <c r="A6817" s="1">
        <v>47</v>
      </c>
      <c r="B6817" s="1" t="s">
        <v>99</v>
      </c>
      <c r="C6817" s="218">
        <v>44951</v>
      </c>
      <c r="D6817" s="218">
        <v>44950</v>
      </c>
      <c r="E6817" s="1">
        <v>3</v>
      </c>
      <c r="F6817" s="62">
        <v>160.77000000000001</v>
      </c>
    </row>
    <row r="6818" spans="1:6" x14ac:dyDescent="0.35">
      <c r="A6818" s="1">
        <v>47</v>
      </c>
      <c r="B6818" s="1" t="s">
        <v>99</v>
      </c>
      <c r="C6818" s="218">
        <v>44952</v>
      </c>
      <c r="D6818" s="218">
        <v>44949</v>
      </c>
      <c r="E6818" s="1">
        <v>1</v>
      </c>
      <c r="F6818" s="62">
        <v>54.3</v>
      </c>
    </row>
    <row r="6819" spans="1:6" x14ac:dyDescent="0.35">
      <c r="A6819" s="1">
        <v>47</v>
      </c>
      <c r="B6819" s="1" t="s">
        <v>99</v>
      </c>
      <c r="C6819" s="218">
        <v>44952</v>
      </c>
      <c r="D6819" s="218">
        <v>44950</v>
      </c>
      <c r="E6819" s="1">
        <v>1</v>
      </c>
      <c r="F6819" s="62">
        <v>19.7</v>
      </c>
    </row>
    <row r="6820" spans="1:6" x14ac:dyDescent="0.35">
      <c r="A6820" s="1">
        <v>47</v>
      </c>
      <c r="B6820" s="1" t="s">
        <v>99</v>
      </c>
      <c r="C6820" s="218">
        <v>44952</v>
      </c>
      <c r="D6820" s="218">
        <v>44951</v>
      </c>
      <c r="E6820" s="1">
        <v>3</v>
      </c>
      <c r="F6820" s="62">
        <v>100.93</v>
      </c>
    </row>
    <row r="6821" spans="1:6" x14ac:dyDescent="0.35">
      <c r="A6821" s="1">
        <v>47</v>
      </c>
      <c r="B6821" s="1" t="s">
        <v>99</v>
      </c>
      <c r="C6821" s="218">
        <v>44952</v>
      </c>
      <c r="D6821" s="218">
        <v>44952</v>
      </c>
      <c r="E6821" s="1">
        <v>3</v>
      </c>
      <c r="F6821" s="62">
        <v>131.22</v>
      </c>
    </row>
    <row r="6822" spans="1:6" x14ac:dyDescent="0.35">
      <c r="A6822" s="1">
        <v>48</v>
      </c>
      <c r="B6822" s="1" t="s">
        <v>100</v>
      </c>
      <c r="C6822" s="218">
        <v>44881</v>
      </c>
      <c r="D6822" s="218">
        <v>44878</v>
      </c>
      <c r="E6822" s="1">
        <v>4</v>
      </c>
      <c r="F6822" s="62">
        <v>169.53</v>
      </c>
    </row>
    <row r="6823" spans="1:6" x14ac:dyDescent="0.35">
      <c r="A6823" s="1">
        <v>48</v>
      </c>
      <c r="B6823" s="1" t="s">
        <v>100</v>
      </c>
      <c r="C6823" s="218">
        <v>44881</v>
      </c>
      <c r="D6823" s="218">
        <v>44879</v>
      </c>
      <c r="E6823" s="1">
        <v>7</v>
      </c>
      <c r="F6823" s="62">
        <v>211.5</v>
      </c>
    </row>
    <row r="6824" spans="1:6" x14ac:dyDescent="0.35">
      <c r="A6824" s="1">
        <v>48</v>
      </c>
      <c r="B6824" s="1" t="s">
        <v>100</v>
      </c>
      <c r="C6824" s="218">
        <v>44881</v>
      </c>
      <c r="D6824" s="218">
        <v>44880</v>
      </c>
      <c r="E6824" s="1">
        <v>2</v>
      </c>
      <c r="F6824" s="62">
        <v>71.23</v>
      </c>
    </row>
    <row r="6825" spans="1:6" x14ac:dyDescent="0.35">
      <c r="A6825" s="1">
        <v>48</v>
      </c>
      <c r="B6825" s="1" t="s">
        <v>100</v>
      </c>
      <c r="C6825" s="218">
        <v>44883</v>
      </c>
      <c r="D6825" s="218">
        <v>44880</v>
      </c>
      <c r="E6825" s="1">
        <v>2</v>
      </c>
      <c r="F6825" s="62">
        <v>47.42</v>
      </c>
    </row>
    <row r="6826" spans="1:6" x14ac:dyDescent="0.35">
      <c r="A6826" s="1">
        <v>48</v>
      </c>
      <c r="B6826" s="1" t="s">
        <v>100</v>
      </c>
      <c r="C6826" s="218">
        <v>44883</v>
      </c>
      <c r="D6826" s="218">
        <v>44881</v>
      </c>
      <c r="E6826" s="1">
        <v>4</v>
      </c>
      <c r="F6826" s="62">
        <v>146.52000000000001</v>
      </c>
    </row>
    <row r="6827" spans="1:6" x14ac:dyDescent="0.35">
      <c r="A6827" s="1">
        <v>48</v>
      </c>
      <c r="B6827" s="1" t="s">
        <v>100</v>
      </c>
      <c r="C6827" s="218">
        <v>44883</v>
      </c>
      <c r="D6827" s="218">
        <v>44882</v>
      </c>
      <c r="E6827" s="1">
        <v>1</v>
      </c>
      <c r="F6827" s="62">
        <v>53.21</v>
      </c>
    </row>
    <row r="6828" spans="1:6" x14ac:dyDescent="0.35">
      <c r="A6828" s="1">
        <v>48</v>
      </c>
      <c r="B6828" s="1" t="s">
        <v>100</v>
      </c>
      <c r="C6828" s="218">
        <v>44884</v>
      </c>
      <c r="D6828" s="218">
        <v>44879</v>
      </c>
      <c r="E6828" s="1">
        <v>4</v>
      </c>
      <c r="F6828" s="62">
        <v>87.61</v>
      </c>
    </row>
    <row r="6829" spans="1:6" x14ac:dyDescent="0.35">
      <c r="A6829" s="1">
        <v>48</v>
      </c>
      <c r="B6829" s="1" t="s">
        <v>100</v>
      </c>
      <c r="C6829" s="218">
        <v>44884</v>
      </c>
      <c r="D6829" s="218">
        <v>44880</v>
      </c>
      <c r="E6829" s="1">
        <v>3</v>
      </c>
      <c r="F6829" s="62">
        <v>99.6</v>
      </c>
    </row>
    <row r="6830" spans="1:6" x14ac:dyDescent="0.35">
      <c r="A6830" s="1">
        <v>48</v>
      </c>
      <c r="B6830" s="1" t="s">
        <v>100</v>
      </c>
      <c r="C6830" s="218">
        <v>44884</v>
      </c>
      <c r="D6830" s="218">
        <v>44881</v>
      </c>
      <c r="E6830" s="1">
        <v>4</v>
      </c>
      <c r="F6830" s="62">
        <v>211.42</v>
      </c>
    </row>
    <row r="6831" spans="1:6" x14ac:dyDescent="0.35">
      <c r="A6831" s="1">
        <v>48</v>
      </c>
      <c r="B6831" s="1" t="s">
        <v>100</v>
      </c>
      <c r="C6831" s="218">
        <v>44884</v>
      </c>
      <c r="D6831" s="218">
        <v>44882</v>
      </c>
      <c r="E6831" s="1">
        <v>1</v>
      </c>
      <c r="F6831" s="62">
        <v>22.57</v>
      </c>
    </row>
    <row r="6832" spans="1:6" x14ac:dyDescent="0.35">
      <c r="A6832" s="1">
        <v>48</v>
      </c>
      <c r="B6832" s="1" t="s">
        <v>100</v>
      </c>
      <c r="C6832" s="218">
        <v>44885</v>
      </c>
      <c r="D6832" s="218">
        <v>44879</v>
      </c>
      <c r="E6832" s="1">
        <v>1</v>
      </c>
      <c r="F6832" s="62">
        <v>21.73</v>
      </c>
    </row>
    <row r="6833" spans="1:6" x14ac:dyDescent="0.35">
      <c r="A6833" s="1">
        <v>48</v>
      </c>
      <c r="B6833" s="1" t="s">
        <v>100</v>
      </c>
      <c r="C6833" s="218">
        <v>44885</v>
      </c>
      <c r="D6833" s="218">
        <v>44880</v>
      </c>
      <c r="E6833" s="1">
        <v>7</v>
      </c>
      <c r="F6833" s="62">
        <v>238.55</v>
      </c>
    </row>
    <row r="6834" spans="1:6" x14ac:dyDescent="0.35">
      <c r="A6834" s="1">
        <v>48</v>
      </c>
      <c r="B6834" s="1" t="s">
        <v>100</v>
      </c>
      <c r="C6834" s="218">
        <v>44885</v>
      </c>
      <c r="D6834" s="218">
        <v>44881</v>
      </c>
      <c r="E6834" s="1">
        <v>1</v>
      </c>
      <c r="F6834" s="62">
        <v>53.76</v>
      </c>
    </row>
    <row r="6835" spans="1:6" x14ac:dyDescent="0.35">
      <c r="A6835" s="1">
        <v>48</v>
      </c>
      <c r="B6835" s="1" t="s">
        <v>100</v>
      </c>
      <c r="C6835" s="218">
        <v>44885</v>
      </c>
      <c r="D6835" s="218">
        <v>44882</v>
      </c>
      <c r="E6835" s="1">
        <v>2</v>
      </c>
      <c r="F6835" s="62">
        <v>107.91</v>
      </c>
    </row>
    <row r="6836" spans="1:6" x14ac:dyDescent="0.35">
      <c r="A6836" s="1">
        <v>48</v>
      </c>
      <c r="B6836" s="1" t="s">
        <v>100</v>
      </c>
      <c r="C6836" s="218">
        <v>44885</v>
      </c>
      <c r="D6836" s="218">
        <v>44883</v>
      </c>
      <c r="E6836" s="1">
        <v>1</v>
      </c>
      <c r="F6836" s="62">
        <v>22.62</v>
      </c>
    </row>
    <row r="6837" spans="1:6" x14ac:dyDescent="0.35">
      <c r="A6837" s="1">
        <v>48</v>
      </c>
      <c r="B6837" s="1" t="s">
        <v>100</v>
      </c>
      <c r="C6837" s="218">
        <v>44886</v>
      </c>
      <c r="D6837" s="218">
        <v>44879</v>
      </c>
      <c r="E6837" s="1">
        <v>3</v>
      </c>
      <c r="F6837" s="62">
        <v>70.98</v>
      </c>
    </row>
    <row r="6838" spans="1:6" x14ac:dyDescent="0.35">
      <c r="A6838" s="1">
        <v>48</v>
      </c>
      <c r="B6838" s="1" t="s">
        <v>100</v>
      </c>
      <c r="C6838" s="218">
        <v>44886</v>
      </c>
      <c r="D6838" s="218">
        <v>44880</v>
      </c>
      <c r="E6838" s="1">
        <v>9</v>
      </c>
      <c r="F6838" s="62">
        <v>328.57</v>
      </c>
    </row>
    <row r="6839" spans="1:6" x14ac:dyDescent="0.35">
      <c r="A6839" s="1">
        <v>48</v>
      </c>
      <c r="B6839" s="1" t="s">
        <v>100</v>
      </c>
      <c r="C6839" s="218">
        <v>44886</v>
      </c>
      <c r="D6839" s="218">
        <v>44881</v>
      </c>
      <c r="E6839" s="1">
        <v>1</v>
      </c>
      <c r="F6839" s="62">
        <v>51.38</v>
      </c>
    </row>
    <row r="6840" spans="1:6" x14ac:dyDescent="0.35">
      <c r="A6840" s="1">
        <v>48</v>
      </c>
      <c r="B6840" s="1" t="s">
        <v>100</v>
      </c>
      <c r="C6840" s="218">
        <v>44886</v>
      </c>
      <c r="D6840" s="218">
        <v>44882</v>
      </c>
      <c r="E6840" s="1">
        <v>9</v>
      </c>
      <c r="F6840" s="62">
        <v>324.01</v>
      </c>
    </row>
    <row r="6841" spans="1:6" x14ac:dyDescent="0.35">
      <c r="A6841" s="1">
        <v>48</v>
      </c>
      <c r="B6841" s="1" t="s">
        <v>100</v>
      </c>
      <c r="C6841" s="218">
        <v>44886</v>
      </c>
      <c r="D6841" s="218">
        <v>44883</v>
      </c>
      <c r="E6841" s="1">
        <v>2</v>
      </c>
      <c r="F6841" s="62">
        <v>73.209999999999994</v>
      </c>
    </row>
    <row r="6842" spans="1:6" x14ac:dyDescent="0.35">
      <c r="A6842" s="1">
        <v>48</v>
      </c>
      <c r="B6842" s="1" t="s">
        <v>100</v>
      </c>
      <c r="C6842" s="218">
        <v>44887</v>
      </c>
      <c r="D6842" s="218">
        <v>44881</v>
      </c>
      <c r="E6842" s="1">
        <v>8</v>
      </c>
      <c r="F6842" s="62">
        <v>365.15</v>
      </c>
    </row>
    <row r="6843" spans="1:6" x14ac:dyDescent="0.35">
      <c r="A6843" s="1">
        <v>48</v>
      </c>
      <c r="B6843" s="1" t="s">
        <v>100</v>
      </c>
      <c r="C6843" s="218">
        <v>44887</v>
      </c>
      <c r="D6843" s="218">
        <v>44882</v>
      </c>
      <c r="E6843" s="1">
        <v>5</v>
      </c>
      <c r="F6843" s="62">
        <v>146.07</v>
      </c>
    </row>
    <row r="6844" spans="1:6" x14ac:dyDescent="0.35">
      <c r="A6844" s="1">
        <v>48</v>
      </c>
      <c r="B6844" s="1" t="s">
        <v>100</v>
      </c>
      <c r="C6844" s="218">
        <v>44887</v>
      </c>
      <c r="D6844" s="218">
        <v>44883</v>
      </c>
      <c r="E6844" s="1">
        <v>2</v>
      </c>
      <c r="F6844" s="62">
        <v>75.540000000000006</v>
      </c>
    </row>
    <row r="6845" spans="1:6" x14ac:dyDescent="0.35">
      <c r="A6845" s="1">
        <v>48</v>
      </c>
      <c r="B6845" s="1" t="s">
        <v>100</v>
      </c>
      <c r="C6845" s="218">
        <v>44887</v>
      </c>
      <c r="D6845" s="218">
        <v>44885</v>
      </c>
      <c r="E6845" s="1">
        <v>5</v>
      </c>
      <c r="F6845" s="62">
        <v>137.41</v>
      </c>
    </row>
    <row r="6846" spans="1:6" x14ac:dyDescent="0.35">
      <c r="A6846" s="1">
        <v>48</v>
      </c>
      <c r="B6846" s="1" t="s">
        <v>100</v>
      </c>
      <c r="C6846" s="218">
        <v>44887</v>
      </c>
      <c r="D6846" s="218">
        <v>44886</v>
      </c>
      <c r="E6846" s="1">
        <v>3</v>
      </c>
      <c r="F6846" s="62">
        <v>100.73</v>
      </c>
    </row>
    <row r="6847" spans="1:6" x14ac:dyDescent="0.35">
      <c r="A6847" s="1">
        <v>48</v>
      </c>
      <c r="B6847" s="1" t="s">
        <v>100</v>
      </c>
      <c r="C6847" s="218">
        <v>44887</v>
      </c>
      <c r="D6847" s="218">
        <v>44887</v>
      </c>
      <c r="E6847" s="1">
        <v>5</v>
      </c>
      <c r="F6847" s="62">
        <v>129.13999999999999</v>
      </c>
    </row>
    <row r="6848" spans="1:6" x14ac:dyDescent="0.35">
      <c r="A6848" s="1">
        <v>48</v>
      </c>
      <c r="B6848" s="1" t="s">
        <v>100</v>
      </c>
      <c r="C6848" s="218">
        <v>44888</v>
      </c>
      <c r="D6848" s="218">
        <v>44881</v>
      </c>
      <c r="E6848" s="1">
        <v>1</v>
      </c>
      <c r="F6848" s="62">
        <v>23.71</v>
      </c>
    </row>
    <row r="6849" spans="1:6" x14ac:dyDescent="0.35">
      <c r="A6849" s="1">
        <v>48</v>
      </c>
      <c r="B6849" s="1" t="s">
        <v>100</v>
      </c>
      <c r="C6849" s="218">
        <v>44888</v>
      </c>
      <c r="D6849" s="218">
        <v>44882</v>
      </c>
      <c r="E6849" s="1">
        <v>1</v>
      </c>
      <c r="F6849" s="62">
        <v>23.66</v>
      </c>
    </row>
    <row r="6850" spans="1:6" x14ac:dyDescent="0.35">
      <c r="A6850" s="1">
        <v>48</v>
      </c>
      <c r="B6850" s="1" t="s">
        <v>100</v>
      </c>
      <c r="C6850" s="218">
        <v>44888</v>
      </c>
      <c r="D6850" s="218">
        <v>44885</v>
      </c>
      <c r="E6850" s="1">
        <v>1</v>
      </c>
      <c r="F6850" s="62">
        <v>21.68</v>
      </c>
    </row>
    <row r="6851" spans="1:6" x14ac:dyDescent="0.35">
      <c r="A6851" s="1">
        <v>48</v>
      </c>
      <c r="B6851" s="1" t="s">
        <v>100</v>
      </c>
      <c r="C6851" s="218">
        <v>44888</v>
      </c>
      <c r="D6851" s="218">
        <v>44886</v>
      </c>
      <c r="E6851" s="1">
        <v>4</v>
      </c>
      <c r="F6851" s="62">
        <v>111.97</v>
      </c>
    </row>
    <row r="6852" spans="1:6" x14ac:dyDescent="0.35">
      <c r="A6852" s="1">
        <v>48</v>
      </c>
      <c r="B6852" s="1" t="s">
        <v>100</v>
      </c>
      <c r="C6852" s="218">
        <v>44888</v>
      </c>
      <c r="D6852" s="218">
        <v>44887</v>
      </c>
      <c r="E6852" s="1">
        <v>4</v>
      </c>
      <c r="F6852" s="62">
        <v>146.47999999999999</v>
      </c>
    </row>
    <row r="6853" spans="1:6" x14ac:dyDescent="0.35">
      <c r="A6853" s="1">
        <v>48</v>
      </c>
      <c r="B6853" s="1" t="s">
        <v>100</v>
      </c>
      <c r="C6853" s="218">
        <v>44888</v>
      </c>
      <c r="D6853" s="218">
        <v>44888</v>
      </c>
      <c r="E6853" s="1">
        <v>5</v>
      </c>
      <c r="F6853" s="62">
        <v>239.24</v>
      </c>
    </row>
    <row r="6854" spans="1:6" x14ac:dyDescent="0.35">
      <c r="A6854" s="1">
        <v>48</v>
      </c>
      <c r="B6854" s="1" t="s">
        <v>100</v>
      </c>
      <c r="C6854" s="218">
        <v>44889</v>
      </c>
      <c r="D6854" s="218">
        <v>44885</v>
      </c>
      <c r="E6854" s="1">
        <v>1</v>
      </c>
      <c r="F6854" s="62">
        <v>22.77</v>
      </c>
    </row>
    <row r="6855" spans="1:6" x14ac:dyDescent="0.35">
      <c r="A6855" s="1">
        <v>48</v>
      </c>
      <c r="B6855" s="1" t="s">
        <v>100</v>
      </c>
      <c r="C6855" s="218">
        <v>44889</v>
      </c>
      <c r="D6855" s="218">
        <v>44887</v>
      </c>
      <c r="E6855" s="1">
        <v>3</v>
      </c>
      <c r="F6855" s="62">
        <v>101.82</v>
      </c>
    </row>
    <row r="6856" spans="1:6" x14ac:dyDescent="0.35">
      <c r="A6856" s="1">
        <v>48</v>
      </c>
      <c r="B6856" s="1" t="s">
        <v>100</v>
      </c>
      <c r="C6856" s="218">
        <v>44889</v>
      </c>
      <c r="D6856" s="218">
        <v>44888</v>
      </c>
      <c r="E6856" s="1">
        <v>5</v>
      </c>
      <c r="F6856" s="62">
        <v>269.48</v>
      </c>
    </row>
    <row r="6857" spans="1:6" x14ac:dyDescent="0.35">
      <c r="A6857" s="1">
        <v>48</v>
      </c>
      <c r="B6857" s="1" t="s">
        <v>100</v>
      </c>
      <c r="C6857" s="218">
        <v>44889</v>
      </c>
      <c r="D6857" s="218">
        <v>44889</v>
      </c>
      <c r="E6857" s="1">
        <v>17</v>
      </c>
      <c r="F6857" s="62">
        <v>705.7</v>
      </c>
    </row>
    <row r="6858" spans="1:6" x14ac:dyDescent="0.35">
      <c r="A6858" s="1">
        <v>48</v>
      </c>
      <c r="B6858" s="1" t="s">
        <v>100</v>
      </c>
      <c r="C6858" s="218">
        <v>44890</v>
      </c>
      <c r="D6858" s="218">
        <v>44886</v>
      </c>
      <c r="E6858" s="1">
        <v>1</v>
      </c>
      <c r="F6858" s="62">
        <v>23.56</v>
      </c>
    </row>
    <row r="6859" spans="1:6" x14ac:dyDescent="0.35">
      <c r="A6859" s="1">
        <v>48</v>
      </c>
      <c r="B6859" s="1" t="s">
        <v>100</v>
      </c>
      <c r="C6859" s="218">
        <v>44890</v>
      </c>
      <c r="D6859" s="218">
        <v>44887</v>
      </c>
      <c r="E6859" s="1">
        <v>1</v>
      </c>
      <c r="F6859" s="62">
        <v>23.36</v>
      </c>
    </row>
    <row r="6860" spans="1:6" x14ac:dyDescent="0.35">
      <c r="A6860" s="1">
        <v>48</v>
      </c>
      <c r="B6860" s="1" t="s">
        <v>100</v>
      </c>
      <c r="C6860" s="218">
        <v>44890</v>
      </c>
      <c r="D6860" s="218">
        <v>44888</v>
      </c>
      <c r="E6860" s="1">
        <v>1</v>
      </c>
      <c r="F6860" s="62">
        <v>54</v>
      </c>
    </row>
    <row r="6861" spans="1:6" x14ac:dyDescent="0.35">
      <c r="A6861" s="1">
        <v>48</v>
      </c>
      <c r="B6861" s="1" t="s">
        <v>100</v>
      </c>
      <c r="C6861" s="218">
        <v>44890</v>
      </c>
      <c r="D6861" s="218">
        <v>44889</v>
      </c>
      <c r="E6861" s="1">
        <v>4</v>
      </c>
      <c r="F6861" s="62">
        <v>178.34</v>
      </c>
    </row>
    <row r="6862" spans="1:6" x14ac:dyDescent="0.35">
      <c r="A6862" s="1">
        <v>48</v>
      </c>
      <c r="B6862" s="1" t="s">
        <v>100</v>
      </c>
      <c r="C6862" s="218">
        <v>44890</v>
      </c>
      <c r="D6862" s="218">
        <v>44890</v>
      </c>
      <c r="E6862" s="1">
        <v>14</v>
      </c>
      <c r="F6862" s="62">
        <v>573.34</v>
      </c>
    </row>
    <row r="6863" spans="1:6" x14ac:dyDescent="0.35">
      <c r="A6863" s="1">
        <v>48</v>
      </c>
      <c r="B6863" s="1" t="s">
        <v>100</v>
      </c>
      <c r="C6863" s="218">
        <v>44891</v>
      </c>
      <c r="D6863" s="218">
        <v>44888</v>
      </c>
      <c r="E6863" s="1">
        <v>2</v>
      </c>
      <c r="F6863" s="62">
        <v>46.73</v>
      </c>
    </row>
    <row r="6864" spans="1:6" x14ac:dyDescent="0.35">
      <c r="A6864" s="1">
        <v>48</v>
      </c>
      <c r="B6864" s="1" t="s">
        <v>100</v>
      </c>
      <c r="C6864" s="218">
        <v>44891</v>
      </c>
      <c r="D6864" s="218">
        <v>44889</v>
      </c>
      <c r="E6864" s="1">
        <v>3</v>
      </c>
      <c r="F6864" s="62">
        <v>132.06</v>
      </c>
    </row>
    <row r="6865" spans="1:6" x14ac:dyDescent="0.35">
      <c r="A6865" s="1">
        <v>48</v>
      </c>
      <c r="B6865" s="1" t="s">
        <v>100</v>
      </c>
      <c r="C6865" s="218">
        <v>44891</v>
      </c>
      <c r="D6865" s="218">
        <v>44890</v>
      </c>
      <c r="E6865" s="1">
        <v>6</v>
      </c>
      <c r="F6865" s="62">
        <v>223.44</v>
      </c>
    </row>
    <row r="6866" spans="1:6" x14ac:dyDescent="0.35">
      <c r="A6866" s="1">
        <v>48</v>
      </c>
      <c r="B6866" s="1" t="s">
        <v>100</v>
      </c>
      <c r="C6866" s="218">
        <v>44891</v>
      </c>
      <c r="D6866" s="218">
        <v>44891</v>
      </c>
      <c r="E6866" s="1">
        <v>14</v>
      </c>
      <c r="F6866" s="62">
        <v>634.33000000000004</v>
      </c>
    </row>
    <row r="6867" spans="1:6" x14ac:dyDescent="0.35">
      <c r="A6867" s="1">
        <v>48</v>
      </c>
      <c r="B6867" s="1" t="s">
        <v>100</v>
      </c>
      <c r="C6867" s="218">
        <v>44892</v>
      </c>
      <c r="D6867" s="218">
        <v>44888</v>
      </c>
      <c r="E6867" s="1">
        <v>1</v>
      </c>
      <c r="F6867" s="62">
        <v>23.76</v>
      </c>
    </row>
    <row r="6868" spans="1:6" x14ac:dyDescent="0.35">
      <c r="A6868" s="1">
        <v>48</v>
      </c>
      <c r="B6868" s="1" t="s">
        <v>100</v>
      </c>
      <c r="C6868" s="218">
        <v>44892</v>
      </c>
      <c r="D6868" s="218">
        <v>44889</v>
      </c>
      <c r="E6868" s="1">
        <v>2</v>
      </c>
      <c r="F6868" s="62">
        <v>47.22</v>
      </c>
    </row>
    <row r="6869" spans="1:6" x14ac:dyDescent="0.35">
      <c r="A6869" s="1">
        <v>48</v>
      </c>
      <c r="B6869" s="1" t="s">
        <v>100</v>
      </c>
      <c r="C6869" s="218">
        <v>44892</v>
      </c>
      <c r="D6869" s="218">
        <v>44890</v>
      </c>
      <c r="E6869" s="1">
        <v>6</v>
      </c>
      <c r="F6869" s="62">
        <v>199.04</v>
      </c>
    </row>
    <row r="6870" spans="1:6" x14ac:dyDescent="0.35">
      <c r="A6870" s="1">
        <v>48</v>
      </c>
      <c r="B6870" s="1" t="s">
        <v>100</v>
      </c>
      <c r="C6870" s="218">
        <v>44892</v>
      </c>
      <c r="D6870" s="218">
        <v>44891</v>
      </c>
      <c r="E6870" s="1">
        <v>1</v>
      </c>
      <c r="F6870" s="62">
        <v>53.86</v>
      </c>
    </row>
    <row r="6871" spans="1:6" x14ac:dyDescent="0.35">
      <c r="A6871" s="1">
        <v>48</v>
      </c>
      <c r="B6871" s="1" t="s">
        <v>100</v>
      </c>
      <c r="C6871" s="218">
        <v>44892</v>
      </c>
      <c r="D6871" s="218">
        <v>44892</v>
      </c>
      <c r="E6871" s="1">
        <v>14</v>
      </c>
      <c r="F6871" s="62">
        <v>665.77</v>
      </c>
    </row>
    <row r="6872" spans="1:6" x14ac:dyDescent="0.35">
      <c r="A6872" s="1">
        <v>48</v>
      </c>
      <c r="B6872" s="1" t="s">
        <v>100</v>
      </c>
      <c r="C6872" s="218">
        <v>44893</v>
      </c>
      <c r="D6872" s="218">
        <v>44889</v>
      </c>
      <c r="E6872" s="1">
        <v>1</v>
      </c>
      <c r="F6872" s="62">
        <v>47.92</v>
      </c>
    </row>
    <row r="6873" spans="1:6" x14ac:dyDescent="0.35">
      <c r="A6873" s="1">
        <v>48</v>
      </c>
      <c r="B6873" s="1" t="s">
        <v>100</v>
      </c>
      <c r="C6873" s="218">
        <v>44893</v>
      </c>
      <c r="D6873" s="218">
        <v>44891</v>
      </c>
      <c r="E6873" s="1">
        <v>2</v>
      </c>
      <c r="F6873" s="62">
        <v>46.58</v>
      </c>
    </row>
    <row r="6874" spans="1:6" x14ac:dyDescent="0.35">
      <c r="A6874" s="1">
        <v>48</v>
      </c>
      <c r="B6874" s="1" t="s">
        <v>100</v>
      </c>
      <c r="C6874" s="218">
        <v>44893</v>
      </c>
      <c r="D6874" s="218">
        <v>44892</v>
      </c>
      <c r="E6874" s="1">
        <v>4</v>
      </c>
      <c r="F6874" s="62">
        <v>121.51</v>
      </c>
    </row>
    <row r="6875" spans="1:6" x14ac:dyDescent="0.35">
      <c r="A6875" s="1">
        <v>48</v>
      </c>
      <c r="B6875" s="1" t="s">
        <v>100</v>
      </c>
      <c r="C6875" s="218">
        <v>44893</v>
      </c>
      <c r="D6875" s="218">
        <v>44893</v>
      </c>
      <c r="E6875" s="1">
        <v>10</v>
      </c>
      <c r="F6875" s="62">
        <v>509.6</v>
      </c>
    </row>
    <row r="6876" spans="1:6" x14ac:dyDescent="0.35">
      <c r="A6876" s="1">
        <v>48</v>
      </c>
      <c r="B6876" s="1" t="s">
        <v>100</v>
      </c>
      <c r="C6876" s="218">
        <v>44894</v>
      </c>
      <c r="D6876" s="218">
        <v>44891</v>
      </c>
      <c r="E6876" s="1">
        <v>3</v>
      </c>
      <c r="F6876" s="62">
        <v>67.56</v>
      </c>
    </row>
    <row r="6877" spans="1:6" x14ac:dyDescent="0.35">
      <c r="A6877" s="1">
        <v>48</v>
      </c>
      <c r="B6877" s="1" t="s">
        <v>100</v>
      </c>
      <c r="C6877" s="218">
        <v>44894</v>
      </c>
      <c r="D6877" s="218">
        <v>44892</v>
      </c>
      <c r="E6877" s="1">
        <v>2</v>
      </c>
      <c r="F6877" s="62">
        <v>45.19</v>
      </c>
    </row>
    <row r="6878" spans="1:6" x14ac:dyDescent="0.35">
      <c r="A6878" s="1">
        <v>48</v>
      </c>
      <c r="B6878" s="1" t="s">
        <v>100</v>
      </c>
      <c r="C6878" s="218">
        <v>44894</v>
      </c>
      <c r="D6878" s="218">
        <v>44893</v>
      </c>
      <c r="E6878" s="1">
        <v>4</v>
      </c>
      <c r="F6878" s="62">
        <v>216.75</v>
      </c>
    </row>
    <row r="6879" spans="1:6" x14ac:dyDescent="0.35">
      <c r="A6879" s="1">
        <v>48</v>
      </c>
      <c r="B6879" s="1" t="s">
        <v>100</v>
      </c>
      <c r="C6879" s="218">
        <v>44894</v>
      </c>
      <c r="D6879" s="218">
        <v>44894</v>
      </c>
      <c r="E6879" s="1">
        <v>5</v>
      </c>
      <c r="F6879" s="62">
        <v>270.20999999999998</v>
      </c>
    </row>
    <row r="6880" spans="1:6" x14ac:dyDescent="0.35">
      <c r="A6880" s="1">
        <v>48</v>
      </c>
      <c r="B6880" s="1" t="s">
        <v>100</v>
      </c>
      <c r="C6880" s="218">
        <v>44895</v>
      </c>
      <c r="D6880" s="218">
        <v>44891</v>
      </c>
      <c r="E6880" s="1">
        <v>1</v>
      </c>
      <c r="F6880" s="62">
        <v>54.1</v>
      </c>
    </row>
    <row r="6881" spans="1:6" x14ac:dyDescent="0.35">
      <c r="A6881" s="1">
        <v>48</v>
      </c>
      <c r="B6881" s="1" t="s">
        <v>100</v>
      </c>
      <c r="C6881" s="218">
        <v>44895</v>
      </c>
      <c r="D6881" s="218">
        <v>44892</v>
      </c>
      <c r="E6881" s="1">
        <v>3</v>
      </c>
      <c r="F6881" s="62">
        <v>68.56</v>
      </c>
    </row>
    <row r="6882" spans="1:6" x14ac:dyDescent="0.35">
      <c r="A6882" s="1">
        <v>48</v>
      </c>
      <c r="B6882" s="1" t="s">
        <v>100</v>
      </c>
      <c r="C6882" s="218">
        <v>44895</v>
      </c>
      <c r="D6882" s="218">
        <v>44893</v>
      </c>
      <c r="E6882" s="1">
        <v>7</v>
      </c>
      <c r="F6882" s="62">
        <v>299.32</v>
      </c>
    </row>
    <row r="6883" spans="1:6" x14ac:dyDescent="0.35">
      <c r="A6883" s="1">
        <v>48</v>
      </c>
      <c r="B6883" s="1" t="s">
        <v>100</v>
      </c>
      <c r="C6883" s="218">
        <v>44895</v>
      </c>
      <c r="D6883" s="218">
        <v>44894</v>
      </c>
      <c r="E6883" s="1">
        <v>5</v>
      </c>
      <c r="F6883" s="62">
        <v>270.22000000000003</v>
      </c>
    </row>
    <row r="6884" spans="1:6" x14ac:dyDescent="0.35">
      <c r="A6884" s="1">
        <v>48</v>
      </c>
      <c r="B6884" s="1" t="s">
        <v>100</v>
      </c>
      <c r="C6884" s="218">
        <v>44896</v>
      </c>
      <c r="D6884" s="218">
        <v>44892</v>
      </c>
      <c r="E6884" s="1">
        <v>5</v>
      </c>
      <c r="F6884" s="62">
        <v>113.45</v>
      </c>
    </row>
    <row r="6885" spans="1:6" x14ac:dyDescent="0.35">
      <c r="A6885" s="1">
        <v>48</v>
      </c>
      <c r="B6885" s="1" t="s">
        <v>100</v>
      </c>
      <c r="C6885" s="218">
        <v>44896</v>
      </c>
      <c r="D6885" s="218">
        <v>44893</v>
      </c>
      <c r="E6885" s="1">
        <v>4</v>
      </c>
      <c r="F6885" s="62">
        <v>124.53</v>
      </c>
    </row>
    <row r="6886" spans="1:6" x14ac:dyDescent="0.35">
      <c r="A6886" s="1">
        <v>48</v>
      </c>
      <c r="B6886" s="1" t="s">
        <v>100</v>
      </c>
      <c r="C6886" s="218">
        <v>44896</v>
      </c>
      <c r="D6886" s="218">
        <v>44894</v>
      </c>
      <c r="E6886" s="1">
        <v>3</v>
      </c>
      <c r="F6886" s="62">
        <v>131.52000000000001</v>
      </c>
    </row>
    <row r="6887" spans="1:6" x14ac:dyDescent="0.35">
      <c r="A6887" s="1">
        <v>48</v>
      </c>
      <c r="B6887" s="1" t="s">
        <v>100</v>
      </c>
      <c r="C6887" s="218">
        <v>44896</v>
      </c>
      <c r="D6887" s="218">
        <v>44895</v>
      </c>
      <c r="E6887" s="1">
        <v>1</v>
      </c>
      <c r="F6887" s="62">
        <v>54.15</v>
      </c>
    </row>
    <row r="6888" spans="1:6" x14ac:dyDescent="0.35">
      <c r="A6888" s="1">
        <v>48</v>
      </c>
      <c r="B6888" s="1" t="s">
        <v>100</v>
      </c>
      <c r="C6888" s="218">
        <v>44897</v>
      </c>
      <c r="D6888" s="218">
        <v>44893</v>
      </c>
      <c r="E6888" s="1">
        <v>4</v>
      </c>
      <c r="F6888" s="62">
        <v>152.16999999999999</v>
      </c>
    </row>
    <row r="6889" spans="1:6" x14ac:dyDescent="0.35">
      <c r="A6889" s="1">
        <v>48</v>
      </c>
      <c r="B6889" s="1" t="s">
        <v>100</v>
      </c>
      <c r="C6889" s="218">
        <v>44897</v>
      </c>
      <c r="D6889" s="218">
        <v>44894</v>
      </c>
      <c r="E6889" s="1">
        <v>8</v>
      </c>
      <c r="F6889" s="62">
        <v>309.76</v>
      </c>
    </row>
    <row r="6890" spans="1:6" x14ac:dyDescent="0.35">
      <c r="A6890" s="1">
        <v>48</v>
      </c>
      <c r="B6890" s="1" t="s">
        <v>100</v>
      </c>
      <c r="C6890" s="218">
        <v>44897</v>
      </c>
      <c r="D6890" s="218">
        <v>44895</v>
      </c>
      <c r="E6890" s="1">
        <v>7</v>
      </c>
      <c r="F6890" s="62">
        <v>303.83</v>
      </c>
    </row>
    <row r="6891" spans="1:6" x14ac:dyDescent="0.35">
      <c r="A6891" s="1">
        <v>48</v>
      </c>
      <c r="B6891" s="1" t="s">
        <v>100</v>
      </c>
      <c r="C6891" s="218">
        <v>44897</v>
      </c>
      <c r="D6891" s="218">
        <v>44896</v>
      </c>
      <c r="E6891" s="1">
        <v>1</v>
      </c>
      <c r="F6891" s="62">
        <v>54.45</v>
      </c>
    </row>
    <row r="6892" spans="1:6" x14ac:dyDescent="0.35">
      <c r="A6892" s="1">
        <v>48</v>
      </c>
      <c r="B6892" s="1" t="s">
        <v>100</v>
      </c>
      <c r="C6892" s="218">
        <v>44898</v>
      </c>
      <c r="D6892" s="218">
        <v>44894</v>
      </c>
      <c r="E6892" s="1">
        <v>7</v>
      </c>
      <c r="F6892" s="62">
        <v>256.12</v>
      </c>
    </row>
    <row r="6893" spans="1:6" x14ac:dyDescent="0.35">
      <c r="A6893" s="1">
        <v>48</v>
      </c>
      <c r="B6893" s="1" t="s">
        <v>100</v>
      </c>
      <c r="C6893" s="218">
        <v>44898</v>
      </c>
      <c r="D6893" s="218">
        <v>44895</v>
      </c>
      <c r="E6893" s="1">
        <v>8</v>
      </c>
      <c r="F6893" s="62">
        <v>244.17</v>
      </c>
    </row>
    <row r="6894" spans="1:6" x14ac:dyDescent="0.35">
      <c r="A6894" s="1">
        <v>48</v>
      </c>
      <c r="B6894" s="1" t="s">
        <v>100</v>
      </c>
      <c r="C6894" s="218">
        <v>44898</v>
      </c>
      <c r="D6894" s="218">
        <v>44896</v>
      </c>
      <c r="E6894" s="1">
        <v>4</v>
      </c>
      <c r="F6894" s="62">
        <v>185.62</v>
      </c>
    </row>
    <row r="6895" spans="1:6" x14ac:dyDescent="0.35">
      <c r="A6895" s="1">
        <v>48</v>
      </c>
      <c r="B6895" s="1" t="s">
        <v>100</v>
      </c>
      <c r="C6895" s="218">
        <v>44898</v>
      </c>
      <c r="D6895" s="218">
        <v>44897</v>
      </c>
      <c r="E6895" s="1">
        <v>5</v>
      </c>
      <c r="F6895" s="62">
        <v>175.33</v>
      </c>
    </row>
    <row r="6896" spans="1:6" x14ac:dyDescent="0.35">
      <c r="A6896" s="1">
        <v>48</v>
      </c>
      <c r="B6896" s="1" t="s">
        <v>100</v>
      </c>
      <c r="C6896" s="218">
        <v>44899</v>
      </c>
      <c r="D6896" s="218">
        <v>44895</v>
      </c>
      <c r="E6896" s="1">
        <v>7</v>
      </c>
      <c r="F6896" s="62">
        <v>187.2</v>
      </c>
    </row>
    <row r="6897" spans="1:6" x14ac:dyDescent="0.35">
      <c r="A6897" s="1">
        <v>48</v>
      </c>
      <c r="B6897" s="1" t="s">
        <v>100</v>
      </c>
      <c r="C6897" s="218">
        <v>44899</v>
      </c>
      <c r="D6897" s="218">
        <v>44896</v>
      </c>
      <c r="E6897" s="1">
        <v>4</v>
      </c>
      <c r="F6897" s="62">
        <v>185.82</v>
      </c>
    </row>
    <row r="6898" spans="1:6" x14ac:dyDescent="0.35">
      <c r="A6898" s="1">
        <v>48</v>
      </c>
      <c r="B6898" s="1" t="s">
        <v>100</v>
      </c>
      <c r="C6898" s="218">
        <v>44899</v>
      </c>
      <c r="D6898" s="218">
        <v>44897</v>
      </c>
      <c r="E6898" s="1">
        <v>4</v>
      </c>
      <c r="F6898" s="62">
        <v>186.07</v>
      </c>
    </row>
    <row r="6899" spans="1:6" x14ac:dyDescent="0.35">
      <c r="A6899" s="1">
        <v>48</v>
      </c>
      <c r="B6899" s="1" t="s">
        <v>100</v>
      </c>
      <c r="C6899" s="218">
        <v>44900</v>
      </c>
      <c r="D6899" s="218">
        <v>44895</v>
      </c>
      <c r="E6899" s="1">
        <v>6</v>
      </c>
      <c r="F6899" s="62">
        <v>263.77999999999997</v>
      </c>
    </row>
    <row r="6900" spans="1:6" x14ac:dyDescent="0.35">
      <c r="A6900" s="1">
        <v>48</v>
      </c>
      <c r="B6900" s="1" t="s">
        <v>100</v>
      </c>
      <c r="C6900" s="218">
        <v>44900</v>
      </c>
      <c r="D6900" s="218">
        <v>44896</v>
      </c>
      <c r="E6900" s="1">
        <v>7</v>
      </c>
      <c r="F6900" s="62">
        <v>348.71</v>
      </c>
    </row>
    <row r="6901" spans="1:6" x14ac:dyDescent="0.35">
      <c r="A6901" s="1">
        <v>48</v>
      </c>
      <c r="B6901" s="1" t="s">
        <v>100</v>
      </c>
      <c r="C6901" s="218">
        <v>44900</v>
      </c>
      <c r="D6901" s="218">
        <v>44897</v>
      </c>
      <c r="E6901" s="1">
        <v>4</v>
      </c>
      <c r="F6901" s="62">
        <v>184.39</v>
      </c>
    </row>
    <row r="6902" spans="1:6" x14ac:dyDescent="0.35">
      <c r="A6902" s="1">
        <v>48</v>
      </c>
      <c r="B6902" s="1" t="s">
        <v>100</v>
      </c>
      <c r="C6902" s="218">
        <v>44900</v>
      </c>
      <c r="D6902" s="218">
        <v>44899</v>
      </c>
      <c r="E6902" s="1">
        <v>5</v>
      </c>
      <c r="F6902" s="62">
        <v>239.07</v>
      </c>
    </row>
    <row r="6903" spans="1:6" x14ac:dyDescent="0.35">
      <c r="A6903" s="1">
        <v>48</v>
      </c>
      <c r="B6903" s="1" t="s">
        <v>100</v>
      </c>
      <c r="C6903" s="218">
        <v>44901</v>
      </c>
      <c r="D6903" s="218">
        <v>44895</v>
      </c>
      <c r="E6903" s="1">
        <v>2</v>
      </c>
      <c r="F6903" s="62">
        <v>47.27</v>
      </c>
    </row>
    <row r="6904" spans="1:6" x14ac:dyDescent="0.35">
      <c r="A6904" s="1">
        <v>48</v>
      </c>
      <c r="B6904" s="1" t="s">
        <v>100</v>
      </c>
      <c r="C6904" s="218">
        <v>44901</v>
      </c>
      <c r="D6904" s="218">
        <v>44896</v>
      </c>
      <c r="E6904" s="1">
        <v>2</v>
      </c>
      <c r="F6904" s="62">
        <v>77.459999999999994</v>
      </c>
    </row>
    <row r="6905" spans="1:6" x14ac:dyDescent="0.35">
      <c r="A6905" s="1">
        <v>48</v>
      </c>
      <c r="B6905" s="1" t="s">
        <v>100</v>
      </c>
      <c r="C6905" s="218">
        <v>44901</v>
      </c>
      <c r="D6905" s="218">
        <v>44897</v>
      </c>
      <c r="E6905" s="1">
        <v>3</v>
      </c>
      <c r="F6905" s="62">
        <v>101.18</v>
      </c>
    </row>
    <row r="6906" spans="1:6" x14ac:dyDescent="0.35">
      <c r="A6906" s="1">
        <v>48</v>
      </c>
      <c r="B6906" s="1" t="s">
        <v>100</v>
      </c>
      <c r="C6906" s="218">
        <v>44901</v>
      </c>
      <c r="D6906" s="218">
        <v>44899</v>
      </c>
      <c r="E6906" s="1">
        <v>2</v>
      </c>
      <c r="F6906" s="62">
        <v>74.099999999999994</v>
      </c>
    </row>
    <row r="6907" spans="1:6" x14ac:dyDescent="0.35">
      <c r="A6907" s="1">
        <v>48</v>
      </c>
      <c r="B6907" s="1" t="s">
        <v>100</v>
      </c>
      <c r="C6907" s="218">
        <v>44901</v>
      </c>
      <c r="D6907" s="218">
        <v>44900</v>
      </c>
      <c r="E6907" s="1">
        <v>3</v>
      </c>
      <c r="F6907" s="62">
        <v>132.01</v>
      </c>
    </row>
    <row r="6908" spans="1:6" x14ac:dyDescent="0.35">
      <c r="A6908" s="1">
        <v>48</v>
      </c>
      <c r="B6908" s="1" t="s">
        <v>100</v>
      </c>
      <c r="C6908" s="218">
        <v>44901</v>
      </c>
      <c r="D6908" s="218">
        <v>44901</v>
      </c>
      <c r="E6908" s="1">
        <v>13</v>
      </c>
      <c r="F6908" s="62">
        <v>489.7</v>
      </c>
    </row>
    <row r="6909" spans="1:6" x14ac:dyDescent="0.35">
      <c r="A6909" s="1">
        <v>48</v>
      </c>
      <c r="B6909" s="1" t="s">
        <v>100</v>
      </c>
      <c r="C6909" s="218">
        <v>44902</v>
      </c>
      <c r="D6909" s="218">
        <v>44897</v>
      </c>
      <c r="E6909" s="1">
        <v>1</v>
      </c>
      <c r="F6909" s="62">
        <v>21.28</v>
      </c>
    </row>
    <row r="6910" spans="1:6" x14ac:dyDescent="0.35">
      <c r="A6910" s="1">
        <v>48</v>
      </c>
      <c r="B6910" s="1" t="s">
        <v>100</v>
      </c>
      <c r="C6910" s="218">
        <v>44902</v>
      </c>
      <c r="D6910" s="218">
        <v>44901</v>
      </c>
      <c r="E6910" s="1">
        <v>6</v>
      </c>
      <c r="F6910" s="62">
        <v>171.8</v>
      </c>
    </row>
    <row r="6911" spans="1:6" x14ac:dyDescent="0.35">
      <c r="A6911" s="1">
        <v>48</v>
      </c>
      <c r="B6911" s="1" t="s">
        <v>100</v>
      </c>
      <c r="C6911" s="218">
        <v>44902</v>
      </c>
      <c r="D6911" s="218">
        <v>44902</v>
      </c>
      <c r="E6911" s="1">
        <v>16</v>
      </c>
      <c r="F6911" s="62">
        <v>620.26</v>
      </c>
    </row>
    <row r="6912" spans="1:6" x14ac:dyDescent="0.35">
      <c r="A6912" s="1">
        <v>48</v>
      </c>
      <c r="B6912" s="1" t="s">
        <v>100</v>
      </c>
      <c r="C6912" s="218">
        <v>44903</v>
      </c>
      <c r="D6912" s="218">
        <v>44899</v>
      </c>
      <c r="E6912" s="1">
        <v>2</v>
      </c>
      <c r="F6912" s="62">
        <v>45.88</v>
      </c>
    </row>
    <row r="6913" spans="1:6" x14ac:dyDescent="0.35">
      <c r="A6913" s="1">
        <v>48</v>
      </c>
      <c r="B6913" s="1" t="s">
        <v>100</v>
      </c>
      <c r="C6913" s="218">
        <v>44903</v>
      </c>
      <c r="D6913" s="218">
        <v>44901</v>
      </c>
      <c r="E6913" s="1">
        <v>1</v>
      </c>
      <c r="F6913" s="62">
        <v>13.96</v>
      </c>
    </row>
    <row r="6914" spans="1:6" x14ac:dyDescent="0.35">
      <c r="A6914" s="1">
        <v>48</v>
      </c>
      <c r="B6914" s="1" t="s">
        <v>100</v>
      </c>
      <c r="C6914" s="218">
        <v>44903</v>
      </c>
      <c r="D6914" s="218">
        <v>44903</v>
      </c>
      <c r="E6914" s="1">
        <v>12</v>
      </c>
      <c r="F6914" s="62">
        <v>465.42</v>
      </c>
    </row>
    <row r="6915" spans="1:6" x14ac:dyDescent="0.35">
      <c r="A6915" s="1">
        <v>48</v>
      </c>
      <c r="B6915" s="1" t="s">
        <v>100</v>
      </c>
      <c r="C6915" s="218">
        <v>44904</v>
      </c>
      <c r="D6915" s="218">
        <v>44902</v>
      </c>
      <c r="E6915" s="1">
        <v>1</v>
      </c>
      <c r="F6915" s="62">
        <v>53.91</v>
      </c>
    </row>
    <row r="6916" spans="1:6" x14ac:dyDescent="0.35">
      <c r="A6916" s="1">
        <v>48</v>
      </c>
      <c r="B6916" s="1" t="s">
        <v>100</v>
      </c>
      <c r="C6916" s="218">
        <v>44904</v>
      </c>
      <c r="D6916" s="218">
        <v>44903</v>
      </c>
      <c r="E6916" s="1">
        <v>8</v>
      </c>
      <c r="F6916" s="62">
        <v>219.18</v>
      </c>
    </row>
    <row r="6917" spans="1:6" x14ac:dyDescent="0.35">
      <c r="A6917" s="1">
        <v>48</v>
      </c>
      <c r="B6917" s="1" t="s">
        <v>100</v>
      </c>
      <c r="C6917" s="218">
        <v>44904</v>
      </c>
      <c r="D6917" s="218">
        <v>44904</v>
      </c>
      <c r="E6917" s="1">
        <v>14</v>
      </c>
      <c r="F6917" s="62">
        <v>571.95000000000005</v>
      </c>
    </row>
    <row r="6918" spans="1:6" x14ac:dyDescent="0.35">
      <c r="A6918" s="1">
        <v>48</v>
      </c>
      <c r="B6918" s="1" t="s">
        <v>100</v>
      </c>
      <c r="C6918" s="218">
        <v>44905</v>
      </c>
      <c r="D6918" s="218">
        <v>44904</v>
      </c>
      <c r="E6918" s="1">
        <v>1</v>
      </c>
      <c r="F6918" s="62">
        <v>23.22</v>
      </c>
    </row>
    <row r="6919" spans="1:6" x14ac:dyDescent="0.35">
      <c r="A6919" s="1">
        <v>48</v>
      </c>
      <c r="B6919" s="1" t="s">
        <v>100</v>
      </c>
      <c r="C6919" s="218">
        <v>44905</v>
      </c>
      <c r="D6919" s="218">
        <v>44905</v>
      </c>
      <c r="E6919" s="1">
        <v>21</v>
      </c>
      <c r="F6919" s="62">
        <v>857.12</v>
      </c>
    </row>
    <row r="6920" spans="1:6" x14ac:dyDescent="0.35">
      <c r="A6920" s="1">
        <v>48</v>
      </c>
      <c r="B6920" s="1" t="s">
        <v>100</v>
      </c>
      <c r="C6920" s="218">
        <v>44906</v>
      </c>
      <c r="D6920" s="218">
        <v>44905</v>
      </c>
      <c r="E6920" s="1">
        <v>3</v>
      </c>
      <c r="F6920" s="62">
        <v>71.08</v>
      </c>
    </row>
    <row r="6921" spans="1:6" x14ac:dyDescent="0.35">
      <c r="A6921" s="1">
        <v>48</v>
      </c>
      <c r="B6921" s="1" t="s">
        <v>100</v>
      </c>
      <c r="C6921" s="218">
        <v>44906</v>
      </c>
      <c r="D6921" s="218">
        <v>44906</v>
      </c>
      <c r="E6921" s="1">
        <v>11</v>
      </c>
      <c r="F6921" s="62">
        <v>471.9</v>
      </c>
    </row>
    <row r="6922" spans="1:6" x14ac:dyDescent="0.35">
      <c r="A6922" s="1">
        <v>48</v>
      </c>
      <c r="B6922" s="1" t="s">
        <v>100</v>
      </c>
      <c r="C6922" s="218">
        <v>44907</v>
      </c>
      <c r="D6922" s="218">
        <v>44904</v>
      </c>
      <c r="E6922" s="1">
        <v>1</v>
      </c>
      <c r="F6922" s="62">
        <v>23.41</v>
      </c>
    </row>
    <row r="6923" spans="1:6" x14ac:dyDescent="0.35">
      <c r="A6923" s="1">
        <v>48</v>
      </c>
      <c r="B6923" s="1" t="s">
        <v>100</v>
      </c>
      <c r="C6923" s="218">
        <v>44907</v>
      </c>
      <c r="D6923" s="218">
        <v>44905</v>
      </c>
      <c r="E6923" s="1">
        <v>4</v>
      </c>
      <c r="F6923" s="62">
        <v>153.97999999999999</v>
      </c>
    </row>
    <row r="6924" spans="1:6" x14ac:dyDescent="0.35">
      <c r="A6924" s="1">
        <v>48</v>
      </c>
      <c r="B6924" s="1" t="s">
        <v>100</v>
      </c>
      <c r="C6924" s="218">
        <v>44907</v>
      </c>
      <c r="D6924" s="218">
        <v>44907</v>
      </c>
      <c r="E6924" s="1">
        <v>9</v>
      </c>
      <c r="F6924" s="62">
        <v>396.43</v>
      </c>
    </row>
    <row r="6925" spans="1:6" x14ac:dyDescent="0.35">
      <c r="A6925" s="1">
        <v>48</v>
      </c>
      <c r="B6925" s="1" t="s">
        <v>100</v>
      </c>
      <c r="C6925" s="218">
        <v>44908</v>
      </c>
      <c r="D6925" s="218">
        <v>44905</v>
      </c>
      <c r="E6925" s="1">
        <v>1</v>
      </c>
      <c r="F6925" s="62">
        <v>23.66</v>
      </c>
    </row>
    <row r="6926" spans="1:6" x14ac:dyDescent="0.35">
      <c r="A6926" s="1">
        <v>48</v>
      </c>
      <c r="B6926" s="1" t="s">
        <v>100</v>
      </c>
      <c r="C6926" s="218">
        <v>44908</v>
      </c>
      <c r="D6926" s="218">
        <v>44907</v>
      </c>
      <c r="E6926" s="1">
        <v>10</v>
      </c>
      <c r="F6926" s="62">
        <v>471.64</v>
      </c>
    </row>
    <row r="6927" spans="1:6" x14ac:dyDescent="0.35">
      <c r="A6927" s="1">
        <v>48</v>
      </c>
      <c r="B6927" s="1" t="s">
        <v>100</v>
      </c>
      <c r="C6927" s="218">
        <v>44908</v>
      </c>
      <c r="D6927" s="218">
        <v>44908</v>
      </c>
      <c r="E6927" s="1">
        <v>12</v>
      </c>
      <c r="F6927" s="62">
        <v>496.47</v>
      </c>
    </row>
    <row r="6928" spans="1:6" x14ac:dyDescent="0.35">
      <c r="A6928" s="1">
        <v>48</v>
      </c>
      <c r="B6928" s="1" t="s">
        <v>100</v>
      </c>
      <c r="C6928" s="218">
        <v>44909</v>
      </c>
      <c r="D6928" s="218">
        <v>44906</v>
      </c>
      <c r="E6928" s="1">
        <v>1</v>
      </c>
      <c r="F6928" s="62">
        <v>22.27</v>
      </c>
    </row>
    <row r="6929" spans="1:6" x14ac:dyDescent="0.35">
      <c r="A6929" s="1">
        <v>48</v>
      </c>
      <c r="B6929" s="1" t="s">
        <v>100</v>
      </c>
      <c r="C6929" s="218">
        <v>44909</v>
      </c>
      <c r="D6929" s="218">
        <v>44907</v>
      </c>
      <c r="E6929" s="1">
        <v>2</v>
      </c>
      <c r="F6929" s="62">
        <v>108.5</v>
      </c>
    </row>
    <row r="6930" spans="1:6" x14ac:dyDescent="0.35">
      <c r="A6930" s="1">
        <v>48</v>
      </c>
      <c r="B6930" s="1" t="s">
        <v>100</v>
      </c>
      <c r="C6930" s="218">
        <v>44909</v>
      </c>
      <c r="D6930" s="218">
        <v>44908</v>
      </c>
      <c r="E6930" s="1">
        <v>10</v>
      </c>
      <c r="F6930" s="62">
        <v>386.73</v>
      </c>
    </row>
    <row r="6931" spans="1:6" x14ac:dyDescent="0.35">
      <c r="A6931" s="1">
        <v>48</v>
      </c>
      <c r="B6931" s="1" t="s">
        <v>100</v>
      </c>
      <c r="C6931" s="218">
        <v>44909</v>
      </c>
      <c r="D6931" s="218">
        <v>44909</v>
      </c>
      <c r="E6931" s="1">
        <v>13</v>
      </c>
      <c r="F6931" s="62">
        <v>519.98</v>
      </c>
    </row>
    <row r="6932" spans="1:6" x14ac:dyDescent="0.35">
      <c r="A6932" s="1">
        <v>48</v>
      </c>
      <c r="B6932" s="1" t="s">
        <v>100</v>
      </c>
      <c r="C6932" s="218">
        <v>44910</v>
      </c>
      <c r="D6932" s="218">
        <v>44907</v>
      </c>
      <c r="E6932" s="1">
        <v>1</v>
      </c>
      <c r="F6932" s="62">
        <v>23.61</v>
      </c>
    </row>
    <row r="6933" spans="1:6" x14ac:dyDescent="0.35">
      <c r="A6933" s="1">
        <v>48</v>
      </c>
      <c r="B6933" s="1" t="s">
        <v>100</v>
      </c>
      <c r="C6933" s="218">
        <v>44910</v>
      </c>
      <c r="D6933" s="218">
        <v>44908</v>
      </c>
      <c r="E6933" s="1">
        <v>2</v>
      </c>
      <c r="F6933" s="62">
        <v>46.82</v>
      </c>
    </row>
    <row r="6934" spans="1:6" x14ac:dyDescent="0.35">
      <c r="A6934" s="1">
        <v>48</v>
      </c>
      <c r="B6934" s="1" t="s">
        <v>100</v>
      </c>
      <c r="C6934" s="218">
        <v>44910</v>
      </c>
      <c r="D6934" s="218">
        <v>44909</v>
      </c>
      <c r="E6934" s="1">
        <v>6</v>
      </c>
      <c r="F6934" s="62">
        <v>263.63</v>
      </c>
    </row>
    <row r="6935" spans="1:6" x14ac:dyDescent="0.35">
      <c r="A6935" s="1">
        <v>48</v>
      </c>
      <c r="B6935" s="1" t="s">
        <v>100</v>
      </c>
      <c r="C6935" s="218">
        <v>44910</v>
      </c>
      <c r="D6935" s="218">
        <v>44910</v>
      </c>
      <c r="E6935" s="1">
        <v>16</v>
      </c>
      <c r="F6935" s="62">
        <v>650.77</v>
      </c>
    </row>
    <row r="6936" spans="1:6" x14ac:dyDescent="0.35">
      <c r="A6936" s="1">
        <v>48</v>
      </c>
      <c r="B6936" s="1" t="s">
        <v>100</v>
      </c>
      <c r="C6936" s="218">
        <v>44911</v>
      </c>
      <c r="D6936" s="218">
        <v>44908</v>
      </c>
      <c r="E6936" s="1">
        <v>1</v>
      </c>
      <c r="F6936" s="62">
        <v>23.56</v>
      </c>
    </row>
    <row r="6937" spans="1:6" x14ac:dyDescent="0.35">
      <c r="A6937" s="1">
        <v>48</v>
      </c>
      <c r="B6937" s="1" t="s">
        <v>100</v>
      </c>
      <c r="C6937" s="218">
        <v>44911</v>
      </c>
      <c r="D6937" s="218">
        <v>44909</v>
      </c>
      <c r="E6937" s="1">
        <v>3</v>
      </c>
      <c r="F6937" s="62">
        <v>70.08</v>
      </c>
    </row>
    <row r="6938" spans="1:6" x14ac:dyDescent="0.35">
      <c r="A6938" s="1">
        <v>48</v>
      </c>
      <c r="B6938" s="1" t="s">
        <v>100</v>
      </c>
      <c r="C6938" s="218">
        <v>44911</v>
      </c>
      <c r="D6938" s="218">
        <v>44910</v>
      </c>
      <c r="E6938" s="1">
        <v>5</v>
      </c>
      <c r="F6938" s="62">
        <v>209.77</v>
      </c>
    </row>
    <row r="6939" spans="1:6" x14ac:dyDescent="0.35">
      <c r="A6939" s="1">
        <v>48</v>
      </c>
      <c r="B6939" s="1" t="s">
        <v>100</v>
      </c>
      <c r="C6939" s="218">
        <v>44911</v>
      </c>
      <c r="D6939" s="218">
        <v>44911</v>
      </c>
      <c r="E6939" s="1">
        <v>19</v>
      </c>
      <c r="F6939" s="62">
        <v>782.71</v>
      </c>
    </row>
    <row r="6940" spans="1:6" x14ac:dyDescent="0.35">
      <c r="A6940" s="1">
        <v>48</v>
      </c>
      <c r="B6940" s="1" t="s">
        <v>100</v>
      </c>
      <c r="C6940" s="218">
        <v>44912</v>
      </c>
      <c r="D6940" s="218">
        <v>44909</v>
      </c>
      <c r="E6940" s="1">
        <v>2</v>
      </c>
      <c r="F6940" s="62">
        <v>77.91</v>
      </c>
    </row>
    <row r="6941" spans="1:6" x14ac:dyDescent="0.35">
      <c r="A6941" s="1">
        <v>48</v>
      </c>
      <c r="B6941" s="1" t="s">
        <v>100</v>
      </c>
      <c r="C6941" s="218">
        <v>44912</v>
      </c>
      <c r="D6941" s="218">
        <v>44911</v>
      </c>
      <c r="E6941" s="1">
        <v>4</v>
      </c>
      <c r="F6941" s="62">
        <v>81.72</v>
      </c>
    </row>
    <row r="6942" spans="1:6" x14ac:dyDescent="0.35">
      <c r="A6942" s="1">
        <v>48</v>
      </c>
      <c r="B6942" s="1" t="s">
        <v>100</v>
      </c>
      <c r="C6942" s="218">
        <v>44912</v>
      </c>
      <c r="D6942" s="218">
        <v>44912</v>
      </c>
      <c r="E6942" s="1">
        <v>3</v>
      </c>
      <c r="F6942" s="62">
        <v>70.53</v>
      </c>
    </row>
    <row r="6943" spans="1:6" x14ac:dyDescent="0.35">
      <c r="A6943" s="1">
        <v>48</v>
      </c>
      <c r="B6943" s="1" t="s">
        <v>100</v>
      </c>
      <c r="C6943" s="218">
        <v>44917</v>
      </c>
      <c r="D6943" s="218">
        <v>44914</v>
      </c>
      <c r="E6943" s="1">
        <v>1</v>
      </c>
      <c r="F6943" s="62">
        <v>23.17</v>
      </c>
    </row>
    <row r="6944" spans="1:6" x14ac:dyDescent="0.35">
      <c r="A6944" s="1">
        <v>48</v>
      </c>
      <c r="B6944" s="1" t="s">
        <v>100</v>
      </c>
      <c r="C6944" s="218">
        <v>44917</v>
      </c>
      <c r="D6944" s="218">
        <v>44915</v>
      </c>
      <c r="E6944" s="1">
        <v>1</v>
      </c>
      <c r="F6944" s="62">
        <v>23.76</v>
      </c>
    </row>
    <row r="6945" spans="1:6" x14ac:dyDescent="0.35">
      <c r="A6945" s="1">
        <v>48</v>
      </c>
      <c r="B6945" s="1" t="s">
        <v>100</v>
      </c>
      <c r="C6945" s="218">
        <v>44917</v>
      </c>
      <c r="D6945" s="218">
        <v>44916</v>
      </c>
      <c r="E6945" s="1">
        <v>8</v>
      </c>
      <c r="F6945" s="62">
        <v>218.39</v>
      </c>
    </row>
    <row r="6946" spans="1:6" x14ac:dyDescent="0.35">
      <c r="A6946" s="1">
        <v>48</v>
      </c>
      <c r="B6946" s="1" t="s">
        <v>100</v>
      </c>
      <c r="C6946" s="218">
        <v>44917</v>
      </c>
      <c r="D6946" s="218">
        <v>44917</v>
      </c>
      <c r="E6946" s="1">
        <v>7</v>
      </c>
      <c r="F6946" s="62">
        <v>256.64999999999998</v>
      </c>
    </row>
    <row r="6947" spans="1:6" x14ac:dyDescent="0.35">
      <c r="A6947" s="1">
        <v>48</v>
      </c>
      <c r="B6947" s="1" t="s">
        <v>100</v>
      </c>
      <c r="C6947" s="218">
        <v>44918</v>
      </c>
      <c r="D6947" s="218">
        <v>44915</v>
      </c>
      <c r="E6947" s="1">
        <v>1</v>
      </c>
      <c r="F6947" s="62">
        <v>23.51</v>
      </c>
    </row>
    <row r="6948" spans="1:6" x14ac:dyDescent="0.35">
      <c r="A6948" s="1">
        <v>48</v>
      </c>
      <c r="B6948" s="1" t="s">
        <v>100</v>
      </c>
      <c r="C6948" s="218">
        <v>44918</v>
      </c>
      <c r="D6948" s="218">
        <v>44916</v>
      </c>
      <c r="E6948" s="1">
        <v>1</v>
      </c>
      <c r="F6948" s="62">
        <v>54.1</v>
      </c>
    </row>
    <row r="6949" spans="1:6" x14ac:dyDescent="0.35">
      <c r="A6949" s="1">
        <v>48</v>
      </c>
      <c r="B6949" s="1" t="s">
        <v>100</v>
      </c>
      <c r="C6949" s="218">
        <v>44918</v>
      </c>
      <c r="D6949" s="218">
        <v>44917</v>
      </c>
      <c r="E6949" s="1">
        <v>11</v>
      </c>
      <c r="F6949" s="62">
        <v>315.79000000000002</v>
      </c>
    </row>
    <row r="6950" spans="1:6" x14ac:dyDescent="0.35">
      <c r="A6950" s="1">
        <v>48</v>
      </c>
      <c r="B6950" s="1" t="s">
        <v>100</v>
      </c>
      <c r="C6950" s="218">
        <v>44918</v>
      </c>
      <c r="D6950" s="218">
        <v>44918</v>
      </c>
      <c r="E6950" s="1">
        <v>11</v>
      </c>
      <c r="F6950" s="62">
        <v>409.85</v>
      </c>
    </row>
    <row r="6951" spans="1:6" x14ac:dyDescent="0.35">
      <c r="A6951" s="1">
        <v>48</v>
      </c>
      <c r="B6951" s="1" t="s">
        <v>100</v>
      </c>
      <c r="C6951" s="218">
        <v>44919</v>
      </c>
      <c r="D6951" s="218">
        <v>44917</v>
      </c>
      <c r="E6951" s="1">
        <v>1</v>
      </c>
      <c r="F6951" s="62">
        <v>21.33</v>
      </c>
    </row>
    <row r="6952" spans="1:6" x14ac:dyDescent="0.35">
      <c r="A6952" s="1">
        <v>48</v>
      </c>
      <c r="B6952" s="1" t="s">
        <v>100</v>
      </c>
      <c r="C6952" s="218">
        <v>44919</v>
      </c>
      <c r="D6952" s="218">
        <v>44918</v>
      </c>
      <c r="E6952" s="1">
        <v>1</v>
      </c>
      <c r="F6952" s="62">
        <v>23.17</v>
      </c>
    </row>
    <row r="6953" spans="1:6" x14ac:dyDescent="0.35">
      <c r="A6953" s="1">
        <v>48</v>
      </c>
      <c r="B6953" s="1" t="s">
        <v>100</v>
      </c>
      <c r="C6953" s="218">
        <v>44919</v>
      </c>
      <c r="D6953" s="218">
        <v>44919</v>
      </c>
      <c r="E6953" s="1">
        <v>20</v>
      </c>
      <c r="F6953" s="62">
        <v>777.38</v>
      </c>
    </row>
    <row r="6954" spans="1:6" x14ac:dyDescent="0.35">
      <c r="A6954" s="1">
        <v>48</v>
      </c>
      <c r="B6954" s="1" t="s">
        <v>100</v>
      </c>
      <c r="C6954" s="218">
        <v>44920</v>
      </c>
      <c r="D6954" s="218">
        <v>44917</v>
      </c>
      <c r="E6954" s="1">
        <v>1</v>
      </c>
      <c r="F6954" s="62">
        <v>23.41</v>
      </c>
    </row>
    <row r="6955" spans="1:6" x14ac:dyDescent="0.35">
      <c r="A6955" s="1">
        <v>48</v>
      </c>
      <c r="B6955" s="1" t="s">
        <v>100</v>
      </c>
      <c r="C6955" s="218">
        <v>44920</v>
      </c>
      <c r="D6955" s="218">
        <v>44918</v>
      </c>
      <c r="E6955" s="1">
        <v>1</v>
      </c>
      <c r="F6955" s="62">
        <v>23.46</v>
      </c>
    </row>
    <row r="6956" spans="1:6" x14ac:dyDescent="0.35">
      <c r="A6956" s="1">
        <v>48</v>
      </c>
      <c r="B6956" s="1" t="s">
        <v>100</v>
      </c>
      <c r="C6956" s="218">
        <v>44920</v>
      </c>
      <c r="D6956" s="218">
        <v>44919</v>
      </c>
      <c r="E6956" s="1">
        <v>7</v>
      </c>
      <c r="F6956" s="62">
        <v>190.42</v>
      </c>
    </row>
    <row r="6957" spans="1:6" x14ac:dyDescent="0.35">
      <c r="A6957" s="1">
        <v>48</v>
      </c>
      <c r="B6957" s="1" t="s">
        <v>100</v>
      </c>
      <c r="C6957" s="218">
        <v>44920</v>
      </c>
      <c r="D6957" s="218">
        <v>44920</v>
      </c>
      <c r="E6957" s="1">
        <v>11</v>
      </c>
      <c r="F6957" s="62">
        <v>556.02</v>
      </c>
    </row>
    <row r="6958" spans="1:6" x14ac:dyDescent="0.35">
      <c r="A6958" s="1">
        <v>48</v>
      </c>
      <c r="B6958" s="1" t="s">
        <v>100</v>
      </c>
      <c r="C6958" s="218">
        <v>44921</v>
      </c>
      <c r="D6958" s="218">
        <v>44918</v>
      </c>
      <c r="E6958" s="1">
        <v>2</v>
      </c>
      <c r="F6958" s="62">
        <v>46.78</v>
      </c>
    </row>
    <row r="6959" spans="1:6" x14ac:dyDescent="0.35">
      <c r="A6959" s="1">
        <v>48</v>
      </c>
      <c r="B6959" s="1" t="s">
        <v>100</v>
      </c>
      <c r="C6959" s="218">
        <v>44921</v>
      </c>
      <c r="D6959" s="218">
        <v>44919</v>
      </c>
      <c r="E6959" s="1">
        <v>3</v>
      </c>
      <c r="F6959" s="62">
        <v>93.8</v>
      </c>
    </row>
    <row r="6960" spans="1:6" x14ac:dyDescent="0.35">
      <c r="A6960" s="1">
        <v>48</v>
      </c>
      <c r="B6960" s="1" t="s">
        <v>100</v>
      </c>
      <c r="C6960" s="218">
        <v>44921</v>
      </c>
      <c r="D6960" s="218">
        <v>44920</v>
      </c>
      <c r="E6960" s="1">
        <v>2</v>
      </c>
      <c r="F6960" s="62">
        <v>76.819999999999993</v>
      </c>
    </row>
    <row r="6961" spans="1:6" x14ac:dyDescent="0.35">
      <c r="A6961" s="1">
        <v>48</v>
      </c>
      <c r="B6961" s="1" t="s">
        <v>100</v>
      </c>
      <c r="C6961" s="218">
        <v>44921</v>
      </c>
      <c r="D6961" s="218">
        <v>44921</v>
      </c>
      <c r="E6961" s="1">
        <v>8</v>
      </c>
      <c r="F6961" s="62">
        <v>328.73</v>
      </c>
    </row>
    <row r="6962" spans="1:6" x14ac:dyDescent="0.35">
      <c r="A6962" s="1">
        <v>48</v>
      </c>
      <c r="B6962" s="1" t="s">
        <v>100</v>
      </c>
      <c r="C6962" s="218">
        <v>44922</v>
      </c>
      <c r="D6962" s="218">
        <v>44919</v>
      </c>
      <c r="E6962" s="1">
        <v>3</v>
      </c>
      <c r="F6962" s="62">
        <v>70.58</v>
      </c>
    </row>
    <row r="6963" spans="1:6" x14ac:dyDescent="0.35">
      <c r="A6963" s="1">
        <v>48</v>
      </c>
      <c r="B6963" s="1" t="s">
        <v>100</v>
      </c>
      <c r="C6963" s="218">
        <v>44922</v>
      </c>
      <c r="D6963" s="218">
        <v>44920</v>
      </c>
      <c r="E6963" s="1">
        <v>2</v>
      </c>
      <c r="F6963" s="62">
        <v>46.68</v>
      </c>
    </row>
    <row r="6964" spans="1:6" x14ac:dyDescent="0.35">
      <c r="A6964" s="1">
        <v>48</v>
      </c>
      <c r="B6964" s="1" t="s">
        <v>100</v>
      </c>
      <c r="C6964" s="218">
        <v>44922</v>
      </c>
      <c r="D6964" s="218">
        <v>44921</v>
      </c>
      <c r="E6964" s="1">
        <v>5</v>
      </c>
      <c r="F6964" s="62">
        <v>147.61000000000001</v>
      </c>
    </row>
    <row r="6965" spans="1:6" x14ac:dyDescent="0.35">
      <c r="A6965" s="1">
        <v>48</v>
      </c>
      <c r="B6965" s="1" t="s">
        <v>100</v>
      </c>
      <c r="C6965" s="218">
        <v>44922</v>
      </c>
      <c r="D6965" s="218">
        <v>44922</v>
      </c>
      <c r="E6965" s="1">
        <v>7</v>
      </c>
      <c r="F6965" s="62">
        <v>286.74</v>
      </c>
    </row>
    <row r="6966" spans="1:6" x14ac:dyDescent="0.35">
      <c r="A6966" s="1">
        <v>48</v>
      </c>
      <c r="B6966" s="1" t="s">
        <v>100</v>
      </c>
      <c r="C6966" s="218">
        <v>44923</v>
      </c>
      <c r="D6966" s="218">
        <v>44920</v>
      </c>
      <c r="E6966" s="1">
        <v>1</v>
      </c>
      <c r="F6966" s="62">
        <v>23.31</v>
      </c>
    </row>
    <row r="6967" spans="1:6" x14ac:dyDescent="0.35">
      <c r="A6967" s="1">
        <v>48</v>
      </c>
      <c r="B6967" s="1" t="s">
        <v>100</v>
      </c>
      <c r="C6967" s="218">
        <v>44923</v>
      </c>
      <c r="D6967" s="218">
        <v>44921</v>
      </c>
      <c r="E6967" s="1">
        <v>4</v>
      </c>
      <c r="F6967" s="62">
        <v>154.68</v>
      </c>
    </row>
    <row r="6968" spans="1:6" x14ac:dyDescent="0.35">
      <c r="A6968" s="1">
        <v>48</v>
      </c>
      <c r="B6968" s="1" t="s">
        <v>100</v>
      </c>
      <c r="C6968" s="218">
        <v>44923</v>
      </c>
      <c r="D6968" s="218">
        <v>44922</v>
      </c>
      <c r="E6968" s="1">
        <v>7</v>
      </c>
      <c r="F6968" s="62">
        <v>312.05</v>
      </c>
    </row>
    <row r="6969" spans="1:6" x14ac:dyDescent="0.35">
      <c r="A6969" s="1">
        <v>48</v>
      </c>
      <c r="B6969" s="1" t="s">
        <v>100</v>
      </c>
      <c r="C6969" s="218">
        <v>44923</v>
      </c>
      <c r="D6969" s="218">
        <v>44923</v>
      </c>
      <c r="E6969" s="1">
        <v>2</v>
      </c>
      <c r="F6969" s="62">
        <v>46.97</v>
      </c>
    </row>
    <row r="6970" spans="1:6" x14ac:dyDescent="0.35">
      <c r="A6970" s="1">
        <v>48</v>
      </c>
      <c r="B6970" s="1" t="s">
        <v>100</v>
      </c>
      <c r="C6970" s="218">
        <v>44924</v>
      </c>
      <c r="D6970" s="218">
        <v>44921</v>
      </c>
      <c r="E6970" s="1">
        <v>3</v>
      </c>
      <c r="F6970" s="62">
        <v>101.32</v>
      </c>
    </row>
    <row r="6971" spans="1:6" x14ac:dyDescent="0.35">
      <c r="A6971" s="1">
        <v>48</v>
      </c>
      <c r="B6971" s="1" t="s">
        <v>100</v>
      </c>
      <c r="C6971" s="218">
        <v>44924</v>
      </c>
      <c r="D6971" s="218">
        <v>44922</v>
      </c>
      <c r="E6971" s="1">
        <v>4</v>
      </c>
      <c r="F6971" s="62">
        <v>186.71</v>
      </c>
    </row>
    <row r="6972" spans="1:6" x14ac:dyDescent="0.35">
      <c r="A6972" s="1">
        <v>48</v>
      </c>
      <c r="B6972" s="1" t="s">
        <v>100</v>
      </c>
      <c r="C6972" s="218">
        <v>44924</v>
      </c>
      <c r="D6972" s="218">
        <v>44923</v>
      </c>
      <c r="E6972" s="1">
        <v>8</v>
      </c>
      <c r="F6972" s="62">
        <v>401.13</v>
      </c>
    </row>
    <row r="6973" spans="1:6" x14ac:dyDescent="0.35">
      <c r="A6973" s="1">
        <v>48</v>
      </c>
      <c r="B6973" s="1" t="s">
        <v>100</v>
      </c>
      <c r="C6973" s="218">
        <v>44924</v>
      </c>
      <c r="D6973" s="218">
        <v>44924</v>
      </c>
      <c r="E6973" s="1">
        <v>4</v>
      </c>
      <c r="F6973" s="62">
        <v>92.91</v>
      </c>
    </row>
    <row r="6974" spans="1:6" x14ac:dyDescent="0.35">
      <c r="A6974" s="1">
        <v>48</v>
      </c>
      <c r="B6974" s="1" t="s">
        <v>100</v>
      </c>
      <c r="C6974" s="218">
        <v>44925</v>
      </c>
      <c r="D6974" s="218">
        <v>44922</v>
      </c>
      <c r="E6974" s="1">
        <v>2</v>
      </c>
      <c r="F6974" s="62">
        <v>47.42</v>
      </c>
    </row>
    <row r="6975" spans="1:6" x14ac:dyDescent="0.35">
      <c r="A6975" s="1">
        <v>48</v>
      </c>
      <c r="B6975" s="1" t="s">
        <v>100</v>
      </c>
      <c r="C6975" s="218">
        <v>44925</v>
      </c>
      <c r="D6975" s="218">
        <v>44923</v>
      </c>
      <c r="E6975" s="1">
        <v>6</v>
      </c>
      <c r="F6975" s="62">
        <v>166.62</v>
      </c>
    </row>
    <row r="6976" spans="1:6" x14ac:dyDescent="0.35">
      <c r="A6976" s="1">
        <v>48</v>
      </c>
      <c r="B6976" s="1" t="s">
        <v>100</v>
      </c>
      <c r="C6976" s="218">
        <v>44925</v>
      </c>
      <c r="D6976" s="218">
        <v>44924</v>
      </c>
      <c r="E6976" s="1">
        <v>5</v>
      </c>
      <c r="F6976" s="62">
        <v>113.56</v>
      </c>
    </row>
    <row r="6977" spans="1:6" x14ac:dyDescent="0.35">
      <c r="A6977" s="1">
        <v>48</v>
      </c>
      <c r="B6977" s="1" t="s">
        <v>100</v>
      </c>
      <c r="C6977" s="218">
        <v>44925</v>
      </c>
      <c r="D6977" s="218">
        <v>44925</v>
      </c>
      <c r="E6977" s="1">
        <v>7</v>
      </c>
      <c r="F6977" s="62">
        <v>275.06</v>
      </c>
    </row>
    <row r="6978" spans="1:6" x14ac:dyDescent="0.35">
      <c r="A6978" s="1">
        <v>48</v>
      </c>
      <c r="B6978" s="1" t="s">
        <v>100</v>
      </c>
      <c r="C6978" s="218">
        <v>44926</v>
      </c>
      <c r="D6978" s="218">
        <v>44923</v>
      </c>
      <c r="E6978" s="1">
        <v>2</v>
      </c>
      <c r="F6978" s="62">
        <v>108.26</v>
      </c>
    </row>
    <row r="6979" spans="1:6" x14ac:dyDescent="0.35">
      <c r="A6979" s="1">
        <v>48</v>
      </c>
      <c r="B6979" s="1" t="s">
        <v>100</v>
      </c>
      <c r="C6979" s="218">
        <v>44926</v>
      </c>
      <c r="D6979" s="218">
        <v>44924</v>
      </c>
      <c r="E6979" s="1">
        <v>7</v>
      </c>
      <c r="F6979" s="62">
        <v>221.11</v>
      </c>
    </row>
    <row r="6980" spans="1:6" x14ac:dyDescent="0.35">
      <c r="A6980" s="1">
        <v>48</v>
      </c>
      <c r="B6980" s="1" t="s">
        <v>100</v>
      </c>
      <c r="C6980" s="218">
        <v>44926</v>
      </c>
      <c r="D6980" s="218">
        <v>44925</v>
      </c>
      <c r="E6980" s="1">
        <v>4</v>
      </c>
      <c r="F6980" s="62">
        <v>155.28</v>
      </c>
    </row>
    <row r="6981" spans="1:6" x14ac:dyDescent="0.35">
      <c r="A6981" s="1">
        <v>48</v>
      </c>
      <c r="B6981" s="1" t="s">
        <v>100</v>
      </c>
      <c r="C6981" s="218">
        <v>44926</v>
      </c>
      <c r="D6981" s="218">
        <v>44926</v>
      </c>
      <c r="E6981" s="1">
        <v>6</v>
      </c>
      <c r="F6981" s="62">
        <v>258.83999999999997</v>
      </c>
    </row>
    <row r="6982" spans="1:6" x14ac:dyDescent="0.35">
      <c r="A6982" s="1">
        <v>48</v>
      </c>
      <c r="B6982" s="1" t="s">
        <v>100</v>
      </c>
      <c r="C6982" s="218">
        <v>44927</v>
      </c>
      <c r="D6982" s="218">
        <v>44924</v>
      </c>
      <c r="E6982" s="1">
        <v>6</v>
      </c>
      <c r="F6982" s="62">
        <v>171.21</v>
      </c>
    </row>
    <row r="6983" spans="1:6" x14ac:dyDescent="0.35">
      <c r="A6983" s="1">
        <v>48</v>
      </c>
      <c r="B6983" s="1" t="s">
        <v>100</v>
      </c>
      <c r="C6983" s="218">
        <v>44927</v>
      </c>
      <c r="D6983" s="218">
        <v>44925</v>
      </c>
      <c r="E6983" s="1">
        <v>2</v>
      </c>
      <c r="F6983" s="62">
        <v>70.09</v>
      </c>
    </row>
    <row r="6984" spans="1:6" x14ac:dyDescent="0.35">
      <c r="A6984" s="1">
        <v>48</v>
      </c>
      <c r="B6984" s="1" t="s">
        <v>100</v>
      </c>
      <c r="C6984" s="218">
        <v>44927</v>
      </c>
      <c r="D6984" s="218">
        <v>44926</v>
      </c>
      <c r="E6984" s="1">
        <v>2</v>
      </c>
      <c r="F6984" s="62">
        <v>75.680000000000007</v>
      </c>
    </row>
    <row r="6985" spans="1:6" x14ac:dyDescent="0.35">
      <c r="A6985" s="1">
        <v>48</v>
      </c>
      <c r="B6985" s="1" t="s">
        <v>100</v>
      </c>
      <c r="C6985" s="218">
        <v>44927</v>
      </c>
      <c r="D6985" s="218">
        <v>44927</v>
      </c>
      <c r="E6985" s="1">
        <v>5</v>
      </c>
      <c r="F6985" s="62">
        <v>239.58</v>
      </c>
    </row>
    <row r="6986" spans="1:6" x14ac:dyDescent="0.35">
      <c r="A6986" s="1">
        <v>48</v>
      </c>
      <c r="B6986" s="1" t="s">
        <v>100</v>
      </c>
      <c r="C6986" s="218">
        <v>44928</v>
      </c>
      <c r="D6986" s="218">
        <v>44924</v>
      </c>
      <c r="E6986" s="1">
        <v>2</v>
      </c>
      <c r="F6986" s="62">
        <v>67.22</v>
      </c>
    </row>
    <row r="6987" spans="1:6" x14ac:dyDescent="0.35">
      <c r="A6987" s="1">
        <v>48</v>
      </c>
      <c r="B6987" s="1" t="s">
        <v>100</v>
      </c>
      <c r="C6987" s="218">
        <v>44928</v>
      </c>
      <c r="D6987" s="218">
        <v>44925</v>
      </c>
      <c r="E6987" s="1">
        <v>3</v>
      </c>
      <c r="F6987" s="62">
        <v>101.62</v>
      </c>
    </row>
    <row r="6988" spans="1:6" x14ac:dyDescent="0.35">
      <c r="A6988" s="1">
        <v>48</v>
      </c>
      <c r="B6988" s="1" t="s">
        <v>100</v>
      </c>
      <c r="C6988" s="218">
        <v>44928</v>
      </c>
      <c r="D6988" s="218">
        <v>44926</v>
      </c>
      <c r="E6988" s="1">
        <v>5</v>
      </c>
      <c r="F6988" s="62">
        <v>176.01</v>
      </c>
    </row>
    <row r="6989" spans="1:6" x14ac:dyDescent="0.35">
      <c r="A6989" s="1">
        <v>48</v>
      </c>
      <c r="B6989" s="1" t="s">
        <v>100</v>
      </c>
      <c r="C6989" s="218">
        <v>44928</v>
      </c>
      <c r="D6989" s="218">
        <v>44927</v>
      </c>
      <c r="E6989" s="1">
        <v>3</v>
      </c>
      <c r="F6989" s="62">
        <v>70.489999999999995</v>
      </c>
    </row>
    <row r="6990" spans="1:6" x14ac:dyDescent="0.35">
      <c r="A6990" s="1">
        <v>48</v>
      </c>
      <c r="B6990" s="1" t="s">
        <v>100</v>
      </c>
      <c r="C6990" s="218">
        <v>44928</v>
      </c>
      <c r="D6990" s="218">
        <v>44928</v>
      </c>
      <c r="E6990" s="1">
        <v>3</v>
      </c>
      <c r="F6990" s="62">
        <v>161.82</v>
      </c>
    </row>
    <row r="6991" spans="1:6" x14ac:dyDescent="0.35">
      <c r="A6991" s="1">
        <v>48</v>
      </c>
      <c r="B6991" s="1" t="s">
        <v>100</v>
      </c>
      <c r="C6991" s="218">
        <v>44929</v>
      </c>
      <c r="D6991" s="218">
        <v>44926</v>
      </c>
      <c r="E6991" s="1">
        <v>2</v>
      </c>
      <c r="F6991" s="62">
        <v>108.01</v>
      </c>
    </row>
    <row r="6992" spans="1:6" x14ac:dyDescent="0.35">
      <c r="A6992" s="1">
        <v>48</v>
      </c>
      <c r="B6992" s="1" t="s">
        <v>100</v>
      </c>
      <c r="C6992" s="218">
        <v>44929</v>
      </c>
      <c r="D6992" s="218">
        <v>44927</v>
      </c>
      <c r="E6992" s="1">
        <v>2</v>
      </c>
      <c r="F6992" s="62">
        <v>77.47</v>
      </c>
    </row>
    <row r="6993" spans="1:6" x14ac:dyDescent="0.35">
      <c r="A6993" s="1">
        <v>48</v>
      </c>
      <c r="B6993" s="1" t="s">
        <v>100</v>
      </c>
      <c r="C6993" s="218">
        <v>44929</v>
      </c>
      <c r="D6993" s="218">
        <v>44928</v>
      </c>
      <c r="E6993" s="1">
        <v>1</v>
      </c>
      <c r="F6993" s="62">
        <v>54.15</v>
      </c>
    </row>
    <row r="6994" spans="1:6" x14ac:dyDescent="0.35">
      <c r="A6994" s="1">
        <v>48</v>
      </c>
      <c r="B6994" s="1" t="s">
        <v>100</v>
      </c>
      <c r="C6994" s="218">
        <v>44929</v>
      </c>
      <c r="D6994" s="218">
        <v>44929</v>
      </c>
      <c r="E6994" s="1">
        <v>11</v>
      </c>
      <c r="F6994" s="62">
        <v>442.31</v>
      </c>
    </row>
    <row r="6995" spans="1:6" x14ac:dyDescent="0.35">
      <c r="A6995" s="1">
        <v>48</v>
      </c>
      <c r="B6995" s="1" t="s">
        <v>100</v>
      </c>
      <c r="C6995" s="218">
        <v>44930</v>
      </c>
      <c r="D6995" s="218">
        <v>44927</v>
      </c>
      <c r="E6995" s="1">
        <v>2</v>
      </c>
      <c r="F6995" s="62">
        <v>77.069999999999993</v>
      </c>
    </row>
    <row r="6996" spans="1:6" x14ac:dyDescent="0.35">
      <c r="A6996" s="1">
        <v>48</v>
      </c>
      <c r="B6996" s="1" t="s">
        <v>100</v>
      </c>
      <c r="C6996" s="218">
        <v>44930</v>
      </c>
      <c r="D6996" s="218">
        <v>44929</v>
      </c>
      <c r="E6996" s="1">
        <v>7</v>
      </c>
      <c r="F6996" s="62">
        <v>256.3</v>
      </c>
    </row>
    <row r="6997" spans="1:6" x14ac:dyDescent="0.35">
      <c r="A6997" s="1">
        <v>48</v>
      </c>
      <c r="B6997" s="1" t="s">
        <v>100</v>
      </c>
      <c r="C6997" s="218">
        <v>44930</v>
      </c>
      <c r="D6997" s="218">
        <v>44930</v>
      </c>
      <c r="E6997" s="1">
        <v>5</v>
      </c>
      <c r="F6997" s="62">
        <v>239.43</v>
      </c>
    </row>
    <row r="6998" spans="1:6" x14ac:dyDescent="0.35">
      <c r="A6998" s="1">
        <v>48</v>
      </c>
      <c r="B6998" s="1" t="s">
        <v>100</v>
      </c>
      <c r="C6998" s="218">
        <v>44931</v>
      </c>
      <c r="D6998" s="218">
        <v>44929</v>
      </c>
      <c r="E6998" s="1">
        <v>5</v>
      </c>
      <c r="F6998" s="62">
        <v>118.05</v>
      </c>
    </row>
    <row r="6999" spans="1:6" x14ac:dyDescent="0.35">
      <c r="A6999" s="1">
        <v>48</v>
      </c>
      <c r="B6999" s="1" t="s">
        <v>100</v>
      </c>
      <c r="C6999" s="218">
        <v>44931</v>
      </c>
      <c r="D6999" s="218">
        <v>44930</v>
      </c>
      <c r="E6999" s="1">
        <v>1</v>
      </c>
      <c r="F6999" s="62">
        <v>23.22</v>
      </c>
    </row>
    <row r="7000" spans="1:6" x14ac:dyDescent="0.35">
      <c r="A7000" s="1">
        <v>48</v>
      </c>
      <c r="B7000" s="1" t="s">
        <v>100</v>
      </c>
      <c r="C7000" s="218">
        <v>44931</v>
      </c>
      <c r="D7000" s="218">
        <v>44931</v>
      </c>
      <c r="E7000" s="1">
        <v>11</v>
      </c>
      <c r="F7000" s="62">
        <v>473.6</v>
      </c>
    </row>
    <row r="7001" spans="1:6" x14ac:dyDescent="0.35">
      <c r="A7001" s="1">
        <v>48</v>
      </c>
      <c r="B7001" s="1" t="s">
        <v>100</v>
      </c>
      <c r="C7001" s="218">
        <v>44932</v>
      </c>
      <c r="D7001" s="218">
        <v>44930</v>
      </c>
      <c r="E7001" s="1">
        <v>1</v>
      </c>
      <c r="F7001" s="62">
        <v>23.61</v>
      </c>
    </row>
    <row r="7002" spans="1:6" x14ac:dyDescent="0.35">
      <c r="A7002" s="1">
        <v>48</v>
      </c>
      <c r="B7002" s="1" t="s">
        <v>100</v>
      </c>
      <c r="C7002" s="218">
        <v>44932</v>
      </c>
      <c r="D7002" s="218">
        <v>44931</v>
      </c>
      <c r="E7002" s="1">
        <v>1</v>
      </c>
      <c r="F7002" s="62">
        <v>23.41</v>
      </c>
    </row>
    <row r="7003" spans="1:6" x14ac:dyDescent="0.35">
      <c r="A7003" s="1">
        <v>48</v>
      </c>
      <c r="B7003" s="1" t="s">
        <v>100</v>
      </c>
      <c r="C7003" s="218">
        <v>44932</v>
      </c>
      <c r="D7003" s="218">
        <v>44932</v>
      </c>
      <c r="E7003" s="1">
        <v>16</v>
      </c>
      <c r="F7003" s="62">
        <v>560.39</v>
      </c>
    </row>
    <row r="7004" spans="1:6" x14ac:dyDescent="0.35">
      <c r="A7004" s="1">
        <v>48</v>
      </c>
      <c r="B7004" s="1" t="s">
        <v>100</v>
      </c>
      <c r="C7004" s="218">
        <v>44933</v>
      </c>
      <c r="D7004" s="218">
        <v>44931</v>
      </c>
      <c r="E7004" s="1">
        <v>1</v>
      </c>
      <c r="F7004" s="62">
        <v>23.71</v>
      </c>
    </row>
    <row r="7005" spans="1:6" x14ac:dyDescent="0.35">
      <c r="A7005" s="1">
        <v>48</v>
      </c>
      <c r="B7005" s="1" t="s">
        <v>100</v>
      </c>
      <c r="C7005" s="218">
        <v>44933</v>
      </c>
      <c r="D7005" s="218">
        <v>44932</v>
      </c>
      <c r="E7005" s="1">
        <v>1</v>
      </c>
      <c r="F7005" s="62">
        <v>23.76</v>
      </c>
    </row>
    <row r="7006" spans="1:6" x14ac:dyDescent="0.35">
      <c r="A7006" s="1">
        <v>48</v>
      </c>
      <c r="B7006" s="1" t="s">
        <v>100</v>
      </c>
      <c r="C7006" s="218">
        <v>44933</v>
      </c>
      <c r="D7006" s="218">
        <v>44933</v>
      </c>
      <c r="E7006" s="1">
        <v>13</v>
      </c>
      <c r="F7006" s="62">
        <v>551.26</v>
      </c>
    </row>
    <row r="7007" spans="1:6" x14ac:dyDescent="0.35">
      <c r="A7007" s="1">
        <v>48</v>
      </c>
      <c r="B7007" s="1" t="s">
        <v>100</v>
      </c>
      <c r="C7007" s="218">
        <v>44934</v>
      </c>
      <c r="D7007" s="218">
        <v>44933</v>
      </c>
      <c r="E7007" s="1">
        <v>2</v>
      </c>
      <c r="F7007" s="62">
        <v>47.42</v>
      </c>
    </row>
    <row r="7008" spans="1:6" x14ac:dyDescent="0.35">
      <c r="A7008" s="1">
        <v>48</v>
      </c>
      <c r="B7008" s="1" t="s">
        <v>100</v>
      </c>
      <c r="C7008" s="218">
        <v>44934</v>
      </c>
      <c r="D7008" s="218">
        <v>44934</v>
      </c>
      <c r="E7008" s="1">
        <v>11</v>
      </c>
      <c r="F7008" s="62">
        <v>474.2</v>
      </c>
    </row>
    <row r="7009" spans="1:6" x14ac:dyDescent="0.35">
      <c r="A7009" s="1">
        <v>48</v>
      </c>
      <c r="B7009" s="1" t="s">
        <v>100</v>
      </c>
      <c r="C7009" s="218">
        <v>44935</v>
      </c>
      <c r="D7009" s="218">
        <v>44933</v>
      </c>
      <c r="E7009" s="1">
        <v>2</v>
      </c>
      <c r="F7009" s="62">
        <v>47.02</v>
      </c>
    </row>
    <row r="7010" spans="1:6" x14ac:dyDescent="0.35">
      <c r="A7010" s="1">
        <v>48</v>
      </c>
      <c r="B7010" s="1" t="s">
        <v>100</v>
      </c>
      <c r="C7010" s="218">
        <v>44935</v>
      </c>
      <c r="D7010" s="218">
        <v>44934</v>
      </c>
      <c r="E7010" s="1">
        <v>9</v>
      </c>
      <c r="F7010" s="62">
        <v>212.84</v>
      </c>
    </row>
    <row r="7011" spans="1:6" x14ac:dyDescent="0.35">
      <c r="A7011" s="1">
        <v>48</v>
      </c>
      <c r="B7011" s="1" t="s">
        <v>100</v>
      </c>
      <c r="C7011" s="218">
        <v>44935</v>
      </c>
      <c r="D7011" s="218">
        <v>44935</v>
      </c>
      <c r="E7011" s="1">
        <v>9</v>
      </c>
      <c r="F7011" s="62">
        <v>363.87</v>
      </c>
    </row>
    <row r="7012" spans="1:6" x14ac:dyDescent="0.35">
      <c r="A7012" s="1">
        <v>48</v>
      </c>
      <c r="B7012" s="1" t="s">
        <v>100</v>
      </c>
      <c r="C7012" s="218">
        <v>44936</v>
      </c>
      <c r="D7012" s="218">
        <v>44934</v>
      </c>
      <c r="E7012" s="1">
        <v>2</v>
      </c>
      <c r="F7012" s="62">
        <v>47.27</v>
      </c>
    </row>
    <row r="7013" spans="1:6" x14ac:dyDescent="0.35">
      <c r="A7013" s="1">
        <v>48</v>
      </c>
      <c r="B7013" s="1" t="s">
        <v>100</v>
      </c>
      <c r="C7013" s="218">
        <v>44936</v>
      </c>
      <c r="D7013" s="218">
        <v>44936</v>
      </c>
      <c r="E7013" s="1">
        <v>6</v>
      </c>
      <c r="F7013" s="62">
        <v>263.13</v>
      </c>
    </row>
    <row r="7014" spans="1:6" x14ac:dyDescent="0.35">
      <c r="A7014" s="1">
        <v>48</v>
      </c>
      <c r="B7014" s="1" t="s">
        <v>100</v>
      </c>
      <c r="C7014" s="218">
        <v>44937</v>
      </c>
      <c r="D7014" s="218">
        <v>44934</v>
      </c>
      <c r="E7014" s="1">
        <v>1</v>
      </c>
      <c r="F7014" s="62">
        <v>23.76</v>
      </c>
    </row>
    <row r="7015" spans="1:6" x14ac:dyDescent="0.35">
      <c r="A7015" s="1">
        <v>48</v>
      </c>
      <c r="B7015" s="1" t="s">
        <v>100</v>
      </c>
      <c r="C7015" s="218">
        <v>44937</v>
      </c>
      <c r="D7015" s="218">
        <v>44936</v>
      </c>
      <c r="E7015" s="1">
        <v>4</v>
      </c>
      <c r="F7015" s="62">
        <v>154.49</v>
      </c>
    </row>
    <row r="7016" spans="1:6" x14ac:dyDescent="0.35">
      <c r="A7016" s="1">
        <v>48</v>
      </c>
      <c r="B7016" s="1" t="s">
        <v>100</v>
      </c>
      <c r="C7016" s="218">
        <v>44937</v>
      </c>
      <c r="D7016" s="218">
        <v>44937</v>
      </c>
      <c r="E7016" s="1">
        <v>16</v>
      </c>
      <c r="F7016" s="62">
        <v>709.66</v>
      </c>
    </row>
    <row r="7017" spans="1:6" x14ac:dyDescent="0.35">
      <c r="A7017" s="1">
        <v>48</v>
      </c>
      <c r="B7017" s="1" t="s">
        <v>100</v>
      </c>
      <c r="C7017" s="218">
        <v>44938</v>
      </c>
      <c r="D7017" s="218">
        <v>44938</v>
      </c>
      <c r="E7017" s="1">
        <v>10</v>
      </c>
      <c r="F7017" s="62">
        <v>420.15</v>
      </c>
    </row>
    <row r="7018" spans="1:6" x14ac:dyDescent="0.35">
      <c r="A7018" s="1">
        <v>48</v>
      </c>
      <c r="B7018" s="1" t="s">
        <v>100</v>
      </c>
      <c r="C7018" s="218">
        <v>44939</v>
      </c>
      <c r="D7018" s="218">
        <v>44938</v>
      </c>
      <c r="E7018" s="1">
        <v>7</v>
      </c>
      <c r="F7018" s="62">
        <v>286.7</v>
      </c>
    </row>
    <row r="7019" spans="1:6" x14ac:dyDescent="0.35">
      <c r="A7019" s="1">
        <v>48</v>
      </c>
      <c r="B7019" s="1" t="s">
        <v>100</v>
      </c>
      <c r="C7019" s="218">
        <v>44939</v>
      </c>
      <c r="D7019" s="218">
        <v>44939</v>
      </c>
      <c r="E7019" s="1">
        <v>9</v>
      </c>
      <c r="F7019" s="62">
        <v>305.11</v>
      </c>
    </row>
    <row r="7020" spans="1:6" x14ac:dyDescent="0.35">
      <c r="A7020" s="1">
        <v>48</v>
      </c>
      <c r="B7020" s="1" t="s">
        <v>100</v>
      </c>
      <c r="C7020" s="218">
        <v>44940</v>
      </c>
      <c r="D7020" s="218">
        <v>44938</v>
      </c>
      <c r="E7020" s="1">
        <v>1</v>
      </c>
      <c r="F7020" s="62">
        <v>23.71</v>
      </c>
    </row>
    <row r="7021" spans="1:6" x14ac:dyDescent="0.35">
      <c r="A7021" s="1">
        <v>48</v>
      </c>
      <c r="B7021" s="1" t="s">
        <v>100</v>
      </c>
      <c r="C7021" s="218">
        <v>44940</v>
      </c>
      <c r="D7021" s="218">
        <v>44939</v>
      </c>
      <c r="E7021" s="1">
        <v>6</v>
      </c>
      <c r="F7021" s="62">
        <v>322.5</v>
      </c>
    </row>
    <row r="7022" spans="1:6" x14ac:dyDescent="0.35">
      <c r="A7022" s="1">
        <v>48</v>
      </c>
      <c r="B7022" s="1" t="s">
        <v>100</v>
      </c>
      <c r="C7022" s="218">
        <v>44940</v>
      </c>
      <c r="D7022" s="218">
        <v>44940</v>
      </c>
      <c r="E7022" s="1">
        <v>7</v>
      </c>
      <c r="F7022" s="62">
        <v>287.83</v>
      </c>
    </row>
    <row r="7023" spans="1:6" x14ac:dyDescent="0.35">
      <c r="A7023" s="1">
        <v>48</v>
      </c>
      <c r="B7023" s="1" t="s">
        <v>100</v>
      </c>
      <c r="C7023" s="218">
        <v>44941</v>
      </c>
      <c r="D7023" s="218">
        <v>44939</v>
      </c>
      <c r="E7023" s="1">
        <v>2</v>
      </c>
      <c r="F7023" s="62">
        <v>47.47</v>
      </c>
    </row>
    <row r="7024" spans="1:6" x14ac:dyDescent="0.35">
      <c r="A7024" s="1">
        <v>48</v>
      </c>
      <c r="B7024" s="1" t="s">
        <v>100</v>
      </c>
      <c r="C7024" s="218">
        <v>44941</v>
      </c>
      <c r="D7024" s="218">
        <v>44940</v>
      </c>
      <c r="E7024" s="1">
        <v>6</v>
      </c>
      <c r="F7024" s="62">
        <v>263.44</v>
      </c>
    </row>
    <row r="7025" spans="1:6" x14ac:dyDescent="0.35">
      <c r="A7025" s="1">
        <v>48</v>
      </c>
      <c r="B7025" s="1" t="s">
        <v>100</v>
      </c>
      <c r="C7025" s="218">
        <v>44941</v>
      </c>
      <c r="D7025" s="218">
        <v>44941</v>
      </c>
      <c r="E7025" s="1">
        <v>8</v>
      </c>
      <c r="F7025" s="62">
        <v>311.49</v>
      </c>
    </row>
    <row r="7026" spans="1:6" x14ac:dyDescent="0.35">
      <c r="A7026" s="1">
        <v>48</v>
      </c>
      <c r="B7026" s="1" t="s">
        <v>100</v>
      </c>
      <c r="C7026" s="218">
        <v>44942</v>
      </c>
      <c r="D7026" s="218">
        <v>44939</v>
      </c>
      <c r="E7026" s="1">
        <v>2</v>
      </c>
      <c r="F7026" s="62">
        <v>77.91</v>
      </c>
    </row>
    <row r="7027" spans="1:6" x14ac:dyDescent="0.35">
      <c r="A7027" s="1">
        <v>48</v>
      </c>
      <c r="B7027" s="1" t="s">
        <v>100</v>
      </c>
      <c r="C7027" s="218">
        <v>44942</v>
      </c>
      <c r="D7027" s="218">
        <v>44940</v>
      </c>
      <c r="E7027" s="1">
        <v>1</v>
      </c>
      <c r="F7027" s="62">
        <v>54.4</v>
      </c>
    </row>
    <row r="7028" spans="1:6" x14ac:dyDescent="0.35">
      <c r="A7028" s="1">
        <v>48</v>
      </c>
      <c r="B7028" s="1" t="s">
        <v>100</v>
      </c>
      <c r="C7028" s="218">
        <v>44942</v>
      </c>
      <c r="D7028" s="218">
        <v>44941</v>
      </c>
      <c r="E7028" s="1">
        <v>3</v>
      </c>
      <c r="F7028" s="62">
        <v>70.680000000000007</v>
      </c>
    </row>
    <row r="7029" spans="1:6" x14ac:dyDescent="0.35">
      <c r="A7029" s="1">
        <v>48</v>
      </c>
      <c r="B7029" s="1" t="s">
        <v>100</v>
      </c>
      <c r="C7029" s="218">
        <v>44942</v>
      </c>
      <c r="D7029" s="218">
        <v>44942</v>
      </c>
      <c r="E7029" s="1">
        <v>8</v>
      </c>
      <c r="F7029" s="62">
        <v>309.70999999999998</v>
      </c>
    </row>
    <row r="7030" spans="1:6" x14ac:dyDescent="0.35">
      <c r="A7030" s="1">
        <v>48</v>
      </c>
      <c r="B7030" s="1" t="s">
        <v>100</v>
      </c>
      <c r="C7030" s="218">
        <v>44943</v>
      </c>
      <c r="D7030" s="218">
        <v>44940</v>
      </c>
      <c r="E7030" s="1">
        <v>1</v>
      </c>
      <c r="F7030" s="62">
        <v>53.96</v>
      </c>
    </row>
    <row r="7031" spans="1:6" x14ac:dyDescent="0.35">
      <c r="A7031" s="1">
        <v>48</v>
      </c>
      <c r="B7031" s="1" t="s">
        <v>100</v>
      </c>
      <c r="C7031" s="218">
        <v>44943</v>
      </c>
      <c r="D7031" s="218">
        <v>44942</v>
      </c>
      <c r="E7031" s="1">
        <v>7</v>
      </c>
      <c r="F7031" s="62">
        <v>285.94</v>
      </c>
    </row>
    <row r="7032" spans="1:6" x14ac:dyDescent="0.35">
      <c r="A7032" s="1">
        <v>48</v>
      </c>
      <c r="B7032" s="1" t="s">
        <v>100</v>
      </c>
      <c r="C7032" s="218">
        <v>44943</v>
      </c>
      <c r="D7032" s="218">
        <v>44943</v>
      </c>
      <c r="E7032" s="1">
        <v>8</v>
      </c>
      <c r="F7032" s="62">
        <v>364.94</v>
      </c>
    </row>
    <row r="7033" spans="1:6" x14ac:dyDescent="0.35">
      <c r="A7033" s="1">
        <v>48</v>
      </c>
      <c r="B7033" s="1" t="s">
        <v>100</v>
      </c>
      <c r="C7033" s="218">
        <v>44944</v>
      </c>
      <c r="D7033" s="218">
        <v>44941</v>
      </c>
      <c r="E7033" s="1">
        <v>2</v>
      </c>
      <c r="F7033" s="62">
        <v>47.17</v>
      </c>
    </row>
    <row r="7034" spans="1:6" x14ac:dyDescent="0.35">
      <c r="A7034" s="1">
        <v>48</v>
      </c>
      <c r="B7034" s="1" t="s">
        <v>100</v>
      </c>
      <c r="C7034" s="218">
        <v>44944</v>
      </c>
      <c r="D7034" s="218">
        <v>44942</v>
      </c>
      <c r="E7034" s="1">
        <v>4</v>
      </c>
      <c r="F7034" s="62">
        <v>155.37</v>
      </c>
    </row>
    <row r="7035" spans="1:6" x14ac:dyDescent="0.35">
      <c r="A7035" s="1">
        <v>48</v>
      </c>
      <c r="B7035" s="1" t="s">
        <v>100</v>
      </c>
      <c r="C7035" s="218">
        <v>44944</v>
      </c>
      <c r="D7035" s="218">
        <v>44943</v>
      </c>
      <c r="E7035" s="1">
        <v>2</v>
      </c>
      <c r="F7035" s="62">
        <v>78.010000000000005</v>
      </c>
    </row>
    <row r="7036" spans="1:6" x14ac:dyDescent="0.35">
      <c r="A7036" s="1">
        <v>48</v>
      </c>
      <c r="B7036" s="1" t="s">
        <v>100</v>
      </c>
      <c r="C7036" s="218">
        <v>44944</v>
      </c>
      <c r="D7036" s="218">
        <v>44944</v>
      </c>
      <c r="E7036" s="1">
        <v>8</v>
      </c>
      <c r="F7036" s="62">
        <v>311.79000000000002</v>
      </c>
    </row>
    <row r="7037" spans="1:6" x14ac:dyDescent="0.35">
      <c r="A7037" s="1">
        <v>48</v>
      </c>
      <c r="B7037" s="1" t="s">
        <v>100</v>
      </c>
      <c r="C7037" s="218">
        <v>44945</v>
      </c>
      <c r="D7037" s="218">
        <v>44943</v>
      </c>
      <c r="E7037" s="1">
        <v>2</v>
      </c>
      <c r="F7037" s="62">
        <v>107.76</v>
      </c>
    </row>
    <row r="7038" spans="1:6" x14ac:dyDescent="0.35">
      <c r="A7038" s="1">
        <v>48</v>
      </c>
      <c r="B7038" s="1" t="s">
        <v>100</v>
      </c>
      <c r="C7038" s="218">
        <v>44945</v>
      </c>
      <c r="D7038" s="218">
        <v>44945</v>
      </c>
      <c r="E7038" s="1">
        <v>11</v>
      </c>
      <c r="F7038" s="62">
        <v>473.26</v>
      </c>
    </row>
    <row r="7039" spans="1:6" x14ac:dyDescent="0.35">
      <c r="A7039" s="1">
        <v>48</v>
      </c>
      <c r="B7039" s="1" t="s">
        <v>100</v>
      </c>
      <c r="C7039" s="218">
        <v>44946</v>
      </c>
      <c r="D7039" s="218">
        <v>44943</v>
      </c>
      <c r="E7039" s="1">
        <v>1</v>
      </c>
      <c r="F7039" s="62">
        <v>54.15</v>
      </c>
    </row>
    <row r="7040" spans="1:6" x14ac:dyDescent="0.35">
      <c r="A7040" s="1">
        <v>48</v>
      </c>
      <c r="B7040" s="1" t="s">
        <v>100</v>
      </c>
      <c r="C7040" s="218">
        <v>44946</v>
      </c>
      <c r="D7040" s="218">
        <v>44944</v>
      </c>
      <c r="E7040" s="1">
        <v>1</v>
      </c>
      <c r="F7040" s="62">
        <v>53.81</v>
      </c>
    </row>
    <row r="7041" spans="1:6" x14ac:dyDescent="0.35">
      <c r="A7041" s="1">
        <v>48</v>
      </c>
      <c r="B7041" s="1" t="s">
        <v>100</v>
      </c>
      <c r="C7041" s="218">
        <v>44946</v>
      </c>
      <c r="D7041" s="218">
        <v>44945</v>
      </c>
      <c r="E7041" s="1">
        <v>4</v>
      </c>
      <c r="F7041" s="62">
        <v>124.09</v>
      </c>
    </row>
    <row r="7042" spans="1:6" x14ac:dyDescent="0.35">
      <c r="A7042" s="1">
        <v>48</v>
      </c>
      <c r="B7042" s="1" t="s">
        <v>100</v>
      </c>
      <c r="C7042" s="218">
        <v>44946</v>
      </c>
      <c r="D7042" s="218">
        <v>44946</v>
      </c>
      <c r="E7042" s="1">
        <v>9</v>
      </c>
      <c r="F7042" s="62">
        <v>333.81</v>
      </c>
    </row>
    <row r="7043" spans="1:6" x14ac:dyDescent="0.35">
      <c r="A7043" s="1">
        <v>48</v>
      </c>
      <c r="B7043" s="1" t="s">
        <v>100</v>
      </c>
      <c r="C7043" s="218">
        <v>44947</v>
      </c>
      <c r="D7043" s="218">
        <v>44946</v>
      </c>
      <c r="E7043" s="1">
        <v>2</v>
      </c>
      <c r="F7043" s="62">
        <v>46.38</v>
      </c>
    </row>
    <row r="7044" spans="1:6" x14ac:dyDescent="0.35">
      <c r="A7044" s="1">
        <v>48</v>
      </c>
      <c r="B7044" s="1" t="s">
        <v>100</v>
      </c>
      <c r="C7044" s="218">
        <v>44947</v>
      </c>
      <c r="D7044" s="218">
        <v>44947</v>
      </c>
      <c r="E7044" s="1">
        <v>5</v>
      </c>
      <c r="F7044" s="62">
        <v>240.36</v>
      </c>
    </row>
    <row r="7045" spans="1:6" x14ac:dyDescent="0.35">
      <c r="A7045" s="1">
        <v>48</v>
      </c>
      <c r="B7045" s="1" t="s">
        <v>100</v>
      </c>
      <c r="C7045" s="218">
        <v>44948</v>
      </c>
      <c r="D7045" s="218">
        <v>44945</v>
      </c>
      <c r="E7045" s="1">
        <v>1</v>
      </c>
      <c r="F7045" s="62">
        <v>23.46</v>
      </c>
    </row>
    <row r="7046" spans="1:6" x14ac:dyDescent="0.35">
      <c r="A7046" s="1">
        <v>48</v>
      </c>
      <c r="B7046" s="1" t="s">
        <v>100</v>
      </c>
      <c r="C7046" s="218">
        <v>44948</v>
      </c>
      <c r="D7046" s="218">
        <v>44946</v>
      </c>
      <c r="E7046" s="1">
        <v>1</v>
      </c>
      <c r="F7046" s="62">
        <v>23.36</v>
      </c>
    </row>
    <row r="7047" spans="1:6" x14ac:dyDescent="0.35">
      <c r="A7047" s="1">
        <v>48</v>
      </c>
      <c r="B7047" s="1" t="s">
        <v>100</v>
      </c>
      <c r="C7047" s="218">
        <v>44948</v>
      </c>
      <c r="D7047" s="218">
        <v>44947</v>
      </c>
      <c r="E7047" s="1">
        <v>4</v>
      </c>
      <c r="F7047" s="62">
        <v>216.5</v>
      </c>
    </row>
    <row r="7048" spans="1:6" x14ac:dyDescent="0.35">
      <c r="A7048" s="1">
        <v>48</v>
      </c>
      <c r="B7048" s="1" t="s">
        <v>100</v>
      </c>
      <c r="C7048" s="218">
        <v>44948</v>
      </c>
      <c r="D7048" s="218">
        <v>44948</v>
      </c>
      <c r="E7048" s="1">
        <v>7</v>
      </c>
      <c r="F7048" s="62">
        <v>287.83</v>
      </c>
    </row>
    <row r="7049" spans="1:6" x14ac:dyDescent="0.35">
      <c r="A7049" s="1">
        <v>48</v>
      </c>
      <c r="B7049" s="1" t="s">
        <v>100</v>
      </c>
      <c r="C7049" s="218">
        <v>44949</v>
      </c>
      <c r="D7049" s="218">
        <v>44946</v>
      </c>
      <c r="E7049" s="1">
        <v>1</v>
      </c>
      <c r="F7049" s="62">
        <v>23.51</v>
      </c>
    </row>
    <row r="7050" spans="1:6" x14ac:dyDescent="0.35">
      <c r="A7050" s="1">
        <v>48</v>
      </c>
      <c r="B7050" s="1" t="s">
        <v>100</v>
      </c>
      <c r="C7050" s="218">
        <v>44949</v>
      </c>
      <c r="D7050" s="218">
        <v>44949</v>
      </c>
      <c r="E7050" s="1">
        <v>6</v>
      </c>
      <c r="F7050" s="62">
        <v>262.64</v>
      </c>
    </row>
    <row r="7051" spans="1:6" x14ac:dyDescent="0.35">
      <c r="A7051" s="1">
        <v>48</v>
      </c>
      <c r="B7051" s="1" t="s">
        <v>100</v>
      </c>
      <c r="C7051" s="218">
        <v>44950</v>
      </c>
      <c r="D7051" s="218">
        <v>44947</v>
      </c>
      <c r="E7051" s="1">
        <v>2</v>
      </c>
      <c r="F7051" s="62">
        <v>43.96</v>
      </c>
    </row>
    <row r="7052" spans="1:6" x14ac:dyDescent="0.35">
      <c r="A7052" s="1">
        <v>48</v>
      </c>
      <c r="B7052" s="1" t="s">
        <v>100</v>
      </c>
      <c r="C7052" s="218">
        <v>44950</v>
      </c>
      <c r="D7052" s="218">
        <v>44949</v>
      </c>
      <c r="E7052" s="1">
        <v>5</v>
      </c>
      <c r="F7052" s="62">
        <v>239.47</v>
      </c>
    </row>
    <row r="7053" spans="1:6" x14ac:dyDescent="0.35">
      <c r="A7053" s="1">
        <v>48</v>
      </c>
      <c r="B7053" s="1" t="s">
        <v>100</v>
      </c>
      <c r="C7053" s="218">
        <v>44950</v>
      </c>
      <c r="D7053" s="218">
        <v>44950</v>
      </c>
      <c r="E7053" s="1">
        <v>9</v>
      </c>
      <c r="F7053" s="62">
        <v>364.32</v>
      </c>
    </row>
    <row r="7054" spans="1:6" x14ac:dyDescent="0.35">
      <c r="A7054" s="1">
        <v>48</v>
      </c>
      <c r="B7054" s="1" t="s">
        <v>100</v>
      </c>
      <c r="C7054" s="218">
        <v>44951</v>
      </c>
      <c r="D7054" s="218">
        <v>44948</v>
      </c>
      <c r="E7054" s="1">
        <v>1</v>
      </c>
      <c r="F7054" s="62">
        <v>18.96</v>
      </c>
    </row>
    <row r="7055" spans="1:6" x14ac:dyDescent="0.35">
      <c r="A7055" s="1">
        <v>48</v>
      </c>
      <c r="B7055" s="1" t="s">
        <v>100</v>
      </c>
      <c r="C7055" s="218">
        <v>44951</v>
      </c>
      <c r="D7055" s="218">
        <v>44949</v>
      </c>
      <c r="E7055" s="1">
        <v>5</v>
      </c>
      <c r="F7055" s="62">
        <v>118.1</v>
      </c>
    </row>
    <row r="7056" spans="1:6" x14ac:dyDescent="0.35">
      <c r="A7056" s="1">
        <v>48</v>
      </c>
      <c r="B7056" s="1" t="s">
        <v>100</v>
      </c>
      <c r="C7056" s="218">
        <v>44951</v>
      </c>
      <c r="D7056" s="218">
        <v>44950</v>
      </c>
      <c r="E7056" s="1">
        <v>3</v>
      </c>
      <c r="F7056" s="62">
        <v>101.62</v>
      </c>
    </row>
    <row r="7057" spans="1:6" x14ac:dyDescent="0.35">
      <c r="A7057" s="1">
        <v>48</v>
      </c>
      <c r="B7057" s="1" t="s">
        <v>100</v>
      </c>
      <c r="C7057" s="218">
        <v>44951</v>
      </c>
      <c r="D7057" s="218">
        <v>44951</v>
      </c>
      <c r="E7057" s="1">
        <v>13</v>
      </c>
      <c r="F7057" s="62">
        <v>612.29999999999995</v>
      </c>
    </row>
    <row r="7058" spans="1:6" x14ac:dyDescent="0.35">
      <c r="A7058" s="1">
        <v>48</v>
      </c>
      <c r="B7058" s="1" t="s">
        <v>100</v>
      </c>
      <c r="C7058" s="218">
        <v>44952</v>
      </c>
      <c r="D7058" s="218">
        <v>44950</v>
      </c>
      <c r="E7058" s="1">
        <v>7</v>
      </c>
      <c r="F7058" s="62">
        <v>163.98</v>
      </c>
    </row>
    <row r="7059" spans="1:6" x14ac:dyDescent="0.35">
      <c r="A7059" s="1">
        <v>48</v>
      </c>
      <c r="B7059" s="1" t="s">
        <v>100</v>
      </c>
      <c r="C7059" s="218">
        <v>44952</v>
      </c>
      <c r="D7059" s="218">
        <v>44951</v>
      </c>
      <c r="E7059" s="1">
        <v>2</v>
      </c>
      <c r="F7059" s="62">
        <v>47.47</v>
      </c>
    </row>
    <row r="7060" spans="1:6" x14ac:dyDescent="0.35">
      <c r="A7060" s="1">
        <v>48</v>
      </c>
      <c r="B7060" s="1" t="s">
        <v>100</v>
      </c>
      <c r="C7060" s="218">
        <v>44952</v>
      </c>
      <c r="D7060" s="218">
        <v>44952</v>
      </c>
      <c r="E7060" s="1">
        <v>13</v>
      </c>
      <c r="F7060" s="62">
        <v>551.30999999999995</v>
      </c>
    </row>
    <row r="7061" spans="1:6" x14ac:dyDescent="0.35">
      <c r="A7061" s="1">
        <v>50</v>
      </c>
      <c r="B7061" s="1" t="s">
        <v>101</v>
      </c>
      <c r="C7061" s="218">
        <v>44881</v>
      </c>
      <c r="D7061" s="218">
        <v>44878</v>
      </c>
      <c r="E7061" s="1">
        <v>7</v>
      </c>
      <c r="F7061" s="62">
        <v>275.76</v>
      </c>
    </row>
    <row r="7062" spans="1:6" x14ac:dyDescent="0.35">
      <c r="A7062" s="1">
        <v>50</v>
      </c>
      <c r="B7062" s="1" t="s">
        <v>101</v>
      </c>
      <c r="C7062" s="218">
        <v>44881</v>
      </c>
      <c r="D7062" s="218">
        <v>44879</v>
      </c>
      <c r="E7062" s="1">
        <v>7</v>
      </c>
      <c r="F7062" s="62">
        <v>241.56</v>
      </c>
    </row>
    <row r="7063" spans="1:6" x14ac:dyDescent="0.35">
      <c r="A7063" s="1">
        <v>50</v>
      </c>
      <c r="B7063" s="1" t="s">
        <v>101</v>
      </c>
      <c r="C7063" s="218">
        <v>44881</v>
      </c>
      <c r="D7063" s="218">
        <v>44880</v>
      </c>
      <c r="E7063" s="1">
        <v>3</v>
      </c>
      <c r="F7063" s="62">
        <v>99.69</v>
      </c>
    </row>
    <row r="7064" spans="1:6" x14ac:dyDescent="0.35">
      <c r="A7064" s="1">
        <v>50</v>
      </c>
      <c r="B7064" s="1" t="s">
        <v>101</v>
      </c>
      <c r="C7064" s="218">
        <v>44884</v>
      </c>
      <c r="D7064" s="218">
        <v>44878</v>
      </c>
      <c r="E7064" s="1">
        <v>6</v>
      </c>
      <c r="F7064" s="62">
        <v>178.35</v>
      </c>
    </row>
    <row r="7065" spans="1:6" x14ac:dyDescent="0.35">
      <c r="A7065" s="1">
        <v>50</v>
      </c>
      <c r="B7065" s="1" t="s">
        <v>101</v>
      </c>
      <c r="C7065" s="218">
        <v>44884</v>
      </c>
      <c r="D7065" s="218">
        <v>44879</v>
      </c>
      <c r="E7065" s="1">
        <v>8</v>
      </c>
      <c r="F7065" s="62">
        <v>178.99</v>
      </c>
    </row>
    <row r="7066" spans="1:6" x14ac:dyDescent="0.35">
      <c r="A7066" s="1">
        <v>50</v>
      </c>
      <c r="B7066" s="1" t="s">
        <v>101</v>
      </c>
      <c r="C7066" s="218">
        <v>44884</v>
      </c>
      <c r="D7066" s="218">
        <v>44880</v>
      </c>
      <c r="E7066" s="1">
        <v>7</v>
      </c>
      <c r="F7066" s="62">
        <v>267.98</v>
      </c>
    </row>
    <row r="7067" spans="1:6" x14ac:dyDescent="0.35">
      <c r="A7067" s="1">
        <v>50</v>
      </c>
      <c r="B7067" s="1" t="s">
        <v>101</v>
      </c>
      <c r="C7067" s="218">
        <v>44884</v>
      </c>
      <c r="D7067" s="218">
        <v>44881</v>
      </c>
      <c r="E7067" s="1">
        <v>3</v>
      </c>
      <c r="F7067" s="62">
        <v>140.38</v>
      </c>
    </row>
    <row r="7068" spans="1:6" x14ac:dyDescent="0.35">
      <c r="A7068" s="1">
        <v>50</v>
      </c>
      <c r="B7068" s="1" t="s">
        <v>101</v>
      </c>
      <c r="C7068" s="218">
        <v>44884</v>
      </c>
      <c r="D7068" s="218">
        <v>44882</v>
      </c>
      <c r="E7068" s="1">
        <v>3</v>
      </c>
      <c r="F7068" s="62">
        <v>133.4</v>
      </c>
    </row>
    <row r="7069" spans="1:6" x14ac:dyDescent="0.35">
      <c r="A7069" s="1">
        <v>50</v>
      </c>
      <c r="B7069" s="1" t="s">
        <v>101</v>
      </c>
      <c r="C7069" s="218">
        <v>44885</v>
      </c>
      <c r="D7069" s="218">
        <v>44879</v>
      </c>
      <c r="E7069" s="1">
        <v>3</v>
      </c>
      <c r="F7069" s="62">
        <v>98.11</v>
      </c>
    </row>
    <row r="7070" spans="1:6" x14ac:dyDescent="0.35">
      <c r="A7070" s="1">
        <v>50</v>
      </c>
      <c r="B7070" s="1" t="s">
        <v>101</v>
      </c>
      <c r="C7070" s="218">
        <v>44885</v>
      </c>
      <c r="D7070" s="218">
        <v>44880</v>
      </c>
      <c r="E7070" s="1">
        <v>4</v>
      </c>
      <c r="F7070" s="62">
        <v>116.17</v>
      </c>
    </row>
    <row r="7071" spans="1:6" x14ac:dyDescent="0.35">
      <c r="A7071" s="1">
        <v>50</v>
      </c>
      <c r="B7071" s="1" t="s">
        <v>101</v>
      </c>
      <c r="C7071" s="218">
        <v>44885</v>
      </c>
      <c r="D7071" s="218">
        <v>44881</v>
      </c>
      <c r="E7071" s="1">
        <v>2</v>
      </c>
      <c r="F7071" s="62">
        <v>102.52</v>
      </c>
    </row>
    <row r="7072" spans="1:6" x14ac:dyDescent="0.35">
      <c r="A7072" s="1">
        <v>50</v>
      </c>
      <c r="B7072" s="1" t="s">
        <v>101</v>
      </c>
      <c r="C7072" s="218">
        <v>44885</v>
      </c>
      <c r="D7072" s="218">
        <v>44882</v>
      </c>
      <c r="E7072" s="1">
        <v>2</v>
      </c>
      <c r="F7072" s="62">
        <v>100.14</v>
      </c>
    </row>
    <row r="7073" spans="1:6" x14ac:dyDescent="0.35">
      <c r="A7073" s="1">
        <v>50</v>
      </c>
      <c r="B7073" s="1" t="s">
        <v>101</v>
      </c>
      <c r="C7073" s="218">
        <v>44886</v>
      </c>
      <c r="D7073" s="218">
        <v>44880</v>
      </c>
      <c r="E7073" s="1">
        <v>4</v>
      </c>
      <c r="F7073" s="62">
        <v>91.52</v>
      </c>
    </row>
    <row r="7074" spans="1:6" x14ac:dyDescent="0.35">
      <c r="A7074" s="1">
        <v>50</v>
      </c>
      <c r="B7074" s="1" t="s">
        <v>101</v>
      </c>
      <c r="C7074" s="218">
        <v>44886</v>
      </c>
      <c r="D7074" s="218">
        <v>44881</v>
      </c>
      <c r="E7074" s="1">
        <v>6</v>
      </c>
      <c r="F7074" s="62">
        <v>272.99</v>
      </c>
    </row>
    <row r="7075" spans="1:6" x14ac:dyDescent="0.35">
      <c r="A7075" s="1">
        <v>50</v>
      </c>
      <c r="B7075" s="1" t="s">
        <v>101</v>
      </c>
      <c r="C7075" s="218">
        <v>44886</v>
      </c>
      <c r="D7075" s="218">
        <v>44882</v>
      </c>
      <c r="E7075" s="1">
        <v>7</v>
      </c>
      <c r="F7075" s="62">
        <v>330.45</v>
      </c>
    </row>
    <row r="7076" spans="1:6" x14ac:dyDescent="0.35">
      <c r="A7076" s="1">
        <v>50</v>
      </c>
      <c r="B7076" s="1" t="s">
        <v>101</v>
      </c>
      <c r="C7076" s="218">
        <v>44886</v>
      </c>
      <c r="D7076" s="218">
        <v>44885</v>
      </c>
      <c r="E7076" s="1">
        <v>1</v>
      </c>
      <c r="F7076" s="62">
        <v>54.35</v>
      </c>
    </row>
    <row r="7077" spans="1:6" x14ac:dyDescent="0.35">
      <c r="A7077" s="1">
        <v>50</v>
      </c>
      <c r="B7077" s="1" t="s">
        <v>101</v>
      </c>
      <c r="C7077" s="218">
        <v>44887</v>
      </c>
      <c r="D7077" s="218">
        <v>44878</v>
      </c>
      <c r="E7077" s="1">
        <v>1</v>
      </c>
      <c r="F7077" s="62">
        <v>54.45</v>
      </c>
    </row>
    <row r="7078" spans="1:6" x14ac:dyDescent="0.35">
      <c r="A7078" s="1">
        <v>50</v>
      </c>
      <c r="B7078" s="1" t="s">
        <v>101</v>
      </c>
      <c r="C7078" s="218">
        <v>44887</v>
      </c>
      <c r="D7078" s="218">
        <v>44879</v>
      </c>
      <c r="E7078" s="1">
        <v>3</v>
      </c>
      <c r="F7078" s="62">
        <v>97.86</v>
      </c>
    </row>
    <row r="7079" spans="1:6" x14ac:dyDescent="0.35">
      <c r="A7079" s="1">
        <v>50</v>
      </c>
      <c r="B7079" s="1" t="s">
        <v>101</v>
      </c>
      <c r="C7079" s="218">
        <v>44887</v>
      </c>
      <c r="D7079" s="218">
        <v>44880</v>
      </c>
      <c r="E7079" s="1">
        <v>4</v>
      </c>
      <c r="F7079" s="62">
        <v>120.78</v>
      </c>
    </row>
    <row r="7080" spans="1:6" x14ac:dyDescent="0.35">
      <c r="A7080" s="1">
        <v>50</v>
      </c>
      <c r="B7080" s="1" t="s">
        <v>101</v>
      </c>
      <c r="C7080" s="218">
        <v>44887</v>
      </c>
      <c r="D7080" s="218">
        <v>44882</v>
      </c>
      <c r="E7080" s="1">
        <v>3</v>
      </c>
      <c r="F7080" s="62">
        <v>127.76</v>
      </c>
    </row>
    <row r="7081" spans="1:6" x14ac:dyDescent="0.35">
      <c r="A7081" s="1">
        <v>50</v>
      </c>
      <c r="B7081" s="1" t="s">
        <v>101</v>
      </c>
      <c r="C7081" s="218">
        <v>44887</v>
      </c>
      <c r="D7081" s="218">
        <v>44885</v>
      </c>
      <c r="E7081" s="1">
        <v>2</v>
      </c>
      <c r="F7081" s="62">
        <v>72.22</v>
      </c>
    </row>
    <row r="7082" spans="1:6" x14ac:dyDescent="0.35">
      <c r="A7082" s="1">
        <v>50</v>
      </c>
      <c r="B7082" s="1" t="s">
        <v>101</v>
      </c>
      <c r="C7082" s="218">
        <v>44887</v>
      </c>
      <c r="D7082" s="218">
        <v>44886</v>
      </c>
      <c r="E7082" s="1">
        <v>1</v>
      </c>
      <c r="F7082" s="62">
        <v>53.81</v>
      </c>
    </row>
    <row r="7083" spans="1:6" x14ac:dyDescent="0.35">
      <c r="A7083" s="1">
        <v>50</v>
      </c>
      <c r="B7083" s="1" t="s">
        <v>101</v>
      </c>
      <c r="C7083" s="218">
        <v>44887</v>
      </c>
      <c r="D7083" s="218">
        <v>44887</v>
      </c>
      <c r="E7083" s="1">
        <v>4</v>
      </c>
      <c r="F7083" s="62">
        <v>184.29</v>
      </c>
    </row>
    <row r="7084" spans="1:6" x14ac:dyDescent="0.35">
      <c r="A7084" s="1">
        <v>50</v>
      </c>
      <c r="B7084" s="1" t="s">
        <v>101</v>
      </c>
      <c r="C7084" s="218">
        <v>44888</v>
      </c>
      <c r="D7084" s="218">
        <v>44879</v>
      </c>
      <c r="E7084" s="1">
        <v>3</v>
      </c>
      <c r="F7084" s="62">
        <v>63.4</v>
      </c>
    </row>
    <row r="7085" spans="1:6" x14ac:dyDescent="0.35">
      <c r="A7085" s="1">
        <v>50</v>
      </c>
      <c r="B7085" s="1" t="s">
        <v>101</v>
      </c>
      <c r="C7085" s="218">
        <v>44888</v>
      </c>
      <c r="D7085" s="218">
        <v>44880</v>
      </c>
      <c r="E7085" s="1">
        <v>1</v>
      </c>
      <c r="F7085" s="62">
        <v>22.87</v>
      </c>
    </row>
    <row r="7086" spans="1:6" x14ac:dyDescent="0.35">
      <c r="A7086" s="1">
        <v>50</v>
      </c>
      <c r="B7086" s="1" t="s">
        <v>101</v>
      </c>
      <c r="C7086" s="218">
        <v>44888</v>
      </c>
      <c r="D7086" s="218">
        <v>44886</v>
      </c>
      <c r="E7086" s="1">
        <v>4</v>
      </c>
      <c r="F7086" s="62">
        <v>148.99</v>
      </c>
    </row>
    <row r="7087" spans="1:6" x14ac:dyDescent="0.35">
      <c r="A7087" s="1">
        <v>50</v>
      </c>
      <c r="B7087" s="1" t="s">
        <v>101</v>
      </c>
      <c r="C7087" s="218">
        <v>44888</v>
      </c>
      <c r="D7087" s="218">
        <v>44887</v>
      </c>
      <c r="E7087" s="1">
        <v>3</v>
      </c>
      <c r="F7087" s="62">
        <v>96.13</v>
      </c>
    </row>
    <row r="7088" spans="1:6" x14ac:dyDescent="0.35">
      <c r="A7088" s="1">
        <v>50</v>
      </c>
      <c r="B7088" s="1" t="s">
        <v>101</v>
      </c>
      <c r="C7088" s="218">
        <v>44888</v>
      </c>
      <c r="D7088" s="218">
        <v>44888</v>
      </c>
      <c r="E7088" s="1">
        <v>3</v>
      </c>
      <c r="F7088" s="62">
        <v>157.51</v>
      </c>
    </row>
    <row r="7089" spans="1:6" x14ac:dyDescent="0.35">
      <c r="A7089" s="1">
        <v>50</v>
      </c>
      <c r="B7089" s="1" t="s">
        <v>101</v>
      </c>
      <c r="C7089" s="218">
        <v>44889</v>
      </c>
      <c r="D7089" s="218">
        <v>44888</v>
      </c>
      <c r="E7089" s="1">
        <v>4</v>
      </c>
      <c r="F7089" s="62">
        <v>153.19999999999999</v>
      </c>
    </row>
    <row r="7090" spans="1:6" x14ac:dyDescent="0.35">
      <c r="A7090" s="1">
        <v>50</v>
      </c>
      <c r="B7090" s="1" t="s">
        <v>101</v>
      </c>
      <c r="C7090" s="218">
        <v>44890</v>
      </c>
      <c r="D7090" s="218">
        <v>44885</v>
      </c>
      <c r="E7090" s="1">
        <v>1</v>
      </c>
      <c r="F7090" s="62">
        <v>49.15</v>
      </c>
    </row>
    <row r="7091" spans="1:6" x14ac:dyDescent="0.35">
      <c r="A7091" s="1">
        <v>50</v>
      </c>
      <c r="B7091" s="1" t="s">
        <v>101</v>
      </c>
      <c r="C7091" s="218">
        <v>44890</v>
      </c>
      <c r="D7091" s="218">
        <v>44887</v>
      </c>
      <c r="E7091" s="1">
        <v>1</v>
      </c>
      <c r="F7091" s="62">
        <v>54.15</v>
      </c>
    </row>
    <row r="7092" spans="1:6" x14ac:dyDescent="0.35">
      <c r="A7092" s="1">
        <v>50</v>
      </c>
      <c r="B7092" s="1" t="s">
        <v>101</v>
      </c>
      <c r="C7092" s="218">
        <v>44890</v>
      </c>
      <c r="D7092" s="218">
        <v>44889</v>
      </c>
      <c r="E7092" s="1">
        <v>3</v>
      </c>
      <c r="F7092" s="62">
        <v>68.150000000000006</v>
      </c>
    </row>
    <row r="7093" spans="1:6" x14ac:dyDescent="0.35">
      <c r="A7093" s="1">
        <v>50</v>
      </c>
      <c r="B7093" s="1" t="s">
        <v>101</v>
      </c>
      <c r="C7093" s="218">
        <v>44890</v>
      </c>
      <c r="D7093" s="218">
        <v>44890</v>
      </c>
      <c r="E7093" s="1">
        <v>6</v>
      </c>
      <c r="F7093" s="62">
        <v>292.2</v>
      </c>
    </row>
    <row r="7094" spans="1:6" x14ac:dyDescent="0.35">
      <c r="A7094" s="1">
        <v>50</v>
      </c>
      <c r="B7094" s="1" t="s">
        <v>101</v>
      </c>
      <c r="C7094" s="218">
        <v>44891</v>
      </c>
      <c r="D7094" s="218">
        <v>44889</v>
      </c>
      <c r="E7094" s="1">
        <v>3</v>
      </c>
      <c r="F7094" s="62">
        <v>121.28</v>
      </c>
    </row>
    <row r="7095" spans="1:6" x14ac:dyDescent="0.35">
      <c r="A7095" s="1">
        <v>50</v>
      </c>
      <c r="B7095" s="1" t="s">
        <v>101</v>
      </c>
      <c r="C7095" s="218">
        <v>44891</v>
      </c>
      <c r="D7095" s="218">
        <v>44890</v>
      </c>
      <c r="E7095" s="1">
        <v>10</v>
      </c>
      <c r="F7095" s="62">
        <v>379.6</v>
      </c>
    </row>
    <row r="7096" spans="1:6" x14ac:dyDescent="0.35">
      <c r="A7096" s="1">
        <v>50</v>
      </c>
      <c r="B7096" s="1" t="s">
        <v>101</v>
      </c>
      <c r="C7096" s="218">
        <v>44891</v>
      </c>
      <c r="D7096" s="218">
        <v>44891</v>
      </c>
      <c r="E7096" s="1">
        <v>6</v>
      </c>
      <c r="F7096" s="62">
        <v>291.7</v>
      </c>
    </row>
    <row r="7097" spans="1:6" x14ac:dyDescent="0.35">
      <c r="A7097" s="1">
        <v>50</v>
      </c>
      <c r="B7097" s="1" t="s">
        <v>101</v>
      </c>
      <c r="C7097" s="218">
        <v>44892</v>
      </c>
      <c r="D7097" s="218">
        <v>44889</v>
      </c>
      <c r="E7097" s="1">
        <v>1</v>
      </c>
      <c r="F7097" s="62">
        <v>23.71</v>
      </c>
    </row>
    <row r="7098" spans="1:6" x14ac:dyDescent="0.35">
      <c r="A7098" s="1">
        <v>50</v>
      </c>
      <c r="B7098" s="1" t="s">
        <v>101</v>
      </c>
      <c r="C7098" s="218">
        <v>44892</v>
      </c>
      <c r="D7098" s="218">
        <v>44890</v>
      </c>
      <c r="E7098" s="1">
        <v>3</v>
      </c>
      <c r="F7098" s="62">
        <v>149.49</v>
      </c>
    </row>
    <row r="7099" spans="1:6" x14ac:dyDescent="0.35">
      <c r="A7099" s="1">
        <v>50</v>
      </c>
      <c r="B7099" s="1" t="s">
        <v>101</v>
      </c>
      <c r="C7099" s="218">
        <v>44892</v>
      </c>
      <c r="D7099" s="218">
        <v>44891</v>
      </c>
      <c r="E7099" s="1">
        <v>9</v>
      </c>
      <c r="F7099" s="62">
        <v>301.45</v>
      </c>
    </row>
    <row r="7100" spans="1:6" x14ac:dyDescent="0.35">
      <c r="A7100" s="1">
        <v>50</v>
      </c>
      <c r="B7100" s="1" t="s">
        <v>101</v>
      </c>
      <c r="C7100" s="218">
        <v>44892</v>
      </c>
      <c r="D7100" s="218">
        <v>44892</v>
      </c>
      <c r="E7100" s="1">
        <v>6</v>
      </c>
      <c r="F7100" s="62">
        <v>259.62</v>
      </c>
    </row>
    <row r="7101" spans="1:6" x14ac:dyDescent="0.35">
      <c r="A7101" s="1">
        <v>50</v>
      </c>
      <c r="B7101" s="1" t="s">
        <v>101</v>
      </c>
      <c r="C7101" s="218">
        <v>44893</v>
      </c>
      <c r="D7101" s="218">
        <v>44890</v>
      </c>
      <c r="E7101" s="1">
        <v>2</v>
      </c>
      <c r="F7101" s="62">
        <v>78.010000000000005</v>
      </c>
    </row>
    <row r="7102" spans="1:6" x14ac:dyDescent="0.35">
      <c r="A7102" s="1">
        <v>50</v>
      </c>
      <c r="B7102" s="1" t="s">
        <v>101</v>
      </c>
      <c r="C7102" s="218">
        <v>44893</v>
      </c>
      <c r="D7102" s="218">
        <v>44891</v>
      </c>
      <c r="E7102" s="1">
        <v>4</v>
      </c>
      <c r="F7102" s="62">
        <v>148.1</v>
      </c>
    </row>
    <row r="7103" spans="1:6" x14ac:dyDescent="0.35">
      <c r="A7103" s="1">
        <v>50</v>
      </c>
      <c r="B7103" s="1" t="s">
        <v>101</v>
      </c>
      <c r="C7103" s="218">
        <v>44893</v>
      </c>
      <c r="D7103" s="218">
        <v>44892</v>
      </c>
      <c r="E7103" s="1">
        <v>3</v>
      </c>
      <c r="F7103" s="62">
        <v>162.65</v>
      </c>
    </row>
    <row r="7104" spans="1:6" x14ac:dyDescent="0.35">
      <c r="A7104" s="1">
        <v>50</v>
      </c>
      <c r="B7104" s="1" t="s">
        <v>101</v>
      </c>
      <c r="C7104" s="218">
        <v>44893</v>
      </c>
      <c r="D7104" s="218">
        <v>44893</v>
      </c>
      <c r="E7104" s="1">
        <v>10</v>
      </c>
      <c r="F7104" s="62">
        <v>413.65</v>
      </c>
    </row>
    <row r="7105" spans="1:6" x14ac:dyDescent="0.35">
      <c r="A7105" s="1">
        <v>50</v>
      </c>
      <c r="B7105" s="1" t="s">
        <v>101</v>
      </c>
      <c r="C7105" s="218">
        <v>44894</v>
      </c>
      <c r="D7105" s="218">
        <v>44890</v>
      </c>
      <c r="E7105" s="1">
        <v>1</v>
      </c>
      <c r="F7105" s="62">
        <v>23.71</v>
      </c>
    </row>
    <row r="7106" spans="1:6" x14ac:dyDescent="0.35">
      <c r="A7106" s="1">
        <v>50</v>
      </c>
      <c r="B7106" s="1" t="s">
        <v>101</v>
      </c>
      <c r="C7106" s="218">
        <v>44894</v>
      </c>
      <c r="D7106" s="218">
        <v>44891</v>
      </c>
      <c r="E7106" s="1">
        <v>2</v>
      </c>
      <c r="F7106" s="62">
        <v>94.35</v>
      </c>
    </row>
    <row r="7107" spans="1:6" x14ac:dyDescent="0.35">
      <c r="A7107" s="1">
        <v>50</v>
      </c>
      <c r="B7107" s="1" t="s">
        <v>101</v>
      </c>
      <c r="C7107" s="218">
        <v>44894</v>
      </c>
      <c r="D7107" s="218">
        <v>44892</v>
      </c>
      <c r="E7107" s="1">
        <v>1</v>
      </c>
      <c r="F7107" s="62">
        <v>23.51</v>
      </c>
    </row>
    <row r="7108" spans="1:6" x14ac:dyDescent="0.35">
      <c r="A7108" s="1">
        <v>50</v>
      </c>
      <c r="B7108" s="1" t="s">
        <v>101</v>
      </c>
      <c r="C7108" s="218">
        <v>44894</v>
      </c>
      <c r="D7108" s="218">
        <v>44893</v>
      </c>
      <c r="E7108" s="1">
        <v>4</v>
      </c>
      <c r="F7108" s="62">
        <v>177.11</v>
      </c>
    </row>
    <row r="7109" spans="1:6" x14ac:dyDescent="0.35">
      <c r="A7109" s="1">
        <v>50</v>
      </c>
      <c r="B7109" s="1" t="s">
        <v>101</v>
      </c>
      <c r="C7109" s="218">
        <v>44894</v>
      </c>
      <c r="D7109" s="218">
        <v>44894</v>
      </c>
      <c r="E7109" s="1">
        <v>5</v>
      </c>
      <c r="F7109" s="62">
        <v>205.67</v>
      </c>
    </row>
    <row r="7110" spans="1:6" x14ac:dyDescent="0.35">
      <c r="A7110" s="1">
        <v>50</v>
      </c>
      <c r="B7110" s="1" t="s">
        <v>101</v>
      </c>
      <c r="C7110" s="218">
        <v>44895</v>
      </c>
      <c r="D7110" s="218">
        <v>44891</v>
      </c>
      <c r="E7110" s="1">
        <v>1</v>
      </c>
      <c r="F7110" s="62">
        <v>54.1</v>
      </c>
    </row>
    <row r="7111" spans="1:6" x14ac:dyDescent="0.35">
      <c r="A7111" s="1">
        <v>50</v>
      </c>
      <c r="B7111" s="1" t="s">
        <v>101</v>
      </c>
      <c r="C7111" s="218">
        <v>44895</v>
      </c>
      <c r="D7111" s="218">
        <v>44892</v>
      </c>
      <c r="E7111" s="1">
        <v>2</v>
      </c>
      <c r="F7111" s="62">
        <v>96.03</v>
      </c>
    </row>
    <row r="7112" spans="1:6" x14ac:dyDescent="0.35">
      <c r="A7112" s="1">
        <v>50</v>
      </c>
      <c r="B7112" s="1" t="s">
        <v>101</v>
      </c>
      <c r="C7112" s="218">
        <v>44895</v>
      </c>
      <c r="D7112" s="218">
        <v>44893</v>
      </c>
      <c r="E7112" s="1">
        <v>7</v>
      </c>
      <c r="F7112" s="62">
        <v>341.24</v>
      </c>
    </row>
    <row r="7113" spans="1:6" x14ac:dyDescent="0.35">
      <c r="A7113" s="1">
        <v>50</v>
      </c>
      <c r="B7113" s="1" t="s">
        <v>101</v>
      </c>
      <c r="C7113" s="218">
        <v>44895</v>
      </c>
      <c r="D7113" s="218">
        <v>44894</v>
      </c>
      <c r="E7113" s="1">
        <v>3</v>
      </c>
      <c r="F7113" s="62">
        <v>160.87</v>
      </c>
    </row>
    <row r="7114" spans="1:6" x14ac:dyDescent="0.35">
      <c r="A7114" s="1">
        <v>50</v>
      </c>
      <c r="B7114" s="1" t="s">
        <v>101</v>
      </c>
      <c r="C7114" s="218">
        <v>44895</v>
      </c>
      <c r="D7114" s="218">
        <v>44895</v>
      </c>
      <c r="E7114" s="1">
        <v>1</v>
      </c>
      <c r="F7114" s="62">
        <v>46.38</v>
      </c>
    </row>
    <row r="7115" spans="1:6" x14ac:dyDescent="0.35">
      <c r="A7115" s="1">
        <v>50</v>
      </c>
      <c r="B7115" s="1" t="s">
        <v>101</v>
      </c>
      <c r="C7115" s="218">
        <v>44896</v>
      </c>
      <c r="D7115" s="218">
        <v>44893</v>
      </c>
      <c r="E7115" s="1">
        <v>1</v>
      </c>
      <c r="F7115" s="62">
        <v>54.25</v>
      </c>
    </row>
    <row r="7116" spans="1:6" x14ac:dyDescent="0.35">
      <c r="A7116" s="1">
        <v>50</v>
      </c>
      <c r="B7116" s="1" t="s">
        <v>101</v>
      </c>
      <c r="C7116" s="218">
        <v>44896</v>
      </c>
      <c r="D7116" s="218">
        <v>44894</v>
      </c>
      <c r="E7116" s="1">
        <v>4</v>
      </c>
      <c r="F7116" s="62">
        <v>180.03</v>
      </c>
    </row>
    <row r="7117" spans="1:6" x14ac:dyDescent="0.35">
      <c r="A7117" s="1">
        <v>50</v>
      </c>
      <c r="B7117" s="1" t="s">
        <v>101</v>
      </c>
      <c r="C7117" s="218">
        <v>44896</v>
      </c>
      <c r="D7117" s="218">
        <v>44895</v>
      </c>
      <c r="E7117" s="1">
        <v>6</v>
      </c>
      <c r="F7117" s="62">
        <v>232.39</v>
      </c>
    </row>
    <row r="7118" spans="1:6" x14ac:dyDescent="0.35">
      <c r="A7118" s="1">
        <v>50</v>
      </c>
      <c r="B7118" s="1" t="s">
        <v>101</v>
      </c>
      <c r="C7118" s="218">
        <v>44897</v>
      </c>
      <c r="D7118" s="218">
        <v>44893</v>
      </c>
      <c r="E7118" s="1">
        <v>3</v>
      </c>
      <c r="F7118" s="62">
        <v>91.77</v>
      </c>
    </row>
    <row r="7119" spans="1:6" x14ac:dyDescent="0.35">
      <c r="A7119" s="1">
        <v>50</v>
      </c>
      <c r="B7119" s="1" t="s">
        <v>101</v>
      </c>
      <c r="C7119" s="218">
        <v>44897</v>
      </c>
      <c r="D7119" s="218">
        <v>44894</v>
      </c>
      <c r="E7119" s="1">
        <v>7</v>
      </c>
      <c r="F7119" s="62">
        <v>336.69</v>
      </c>
    </row>
    <row r="7120" spans="1:6" x14ac:dyDescent="0.35">
      <c r="A7120" s="1">
        <v>50</v>
      </c>
      <c r="B7120" s="1" t="s">
        <v>101</v>
      </c>
      <c r="C7120" s="218">
        <v>44897</v>
      </c>
      <c r="D7120" s="218">
        <v>44895</v>
      </c>
      <c r="E7120" s="1">
        <v>7</v>
      </c>
      <c r="F7120" s="62">
        <v>336.05</v>
      </c>
    </row>
    <row r="7121" spans="1:6" x14ac:dyDescent="0.35">
      <c r="A7121" s="1">
        <v>50</v>
      </c>
      <c r="B7121" s="1" t="s">
        <v>101</v>
      </c>
      <c r="C7121" s="218">
        <v>44897</v>
      </c>
      <c r="D7121" s="218">
        <v>44896</v>
      </c>
      <c r="E7121" s="1">
        <v>4</v>
      </c>
      <c r="F7121" s="62">
        <v>150.08000000000001</v>
      </c>
    </row>
    <row r="7122" spans="1:6" x14ac:dyDescent="0.35">
      <c r="A7122" s="1">
        <v>50</v>
      </c>
      <c r="B7122" s="1" t="s">
        <v>101</v>
      </c>
      <c r="C7122" s="218">
        <v>44898</v>
      </c>
      <c r="D7122" s="218">
        <v>44894</v>
      </c>
      <c r="E7122" s="1">
        <v>1</v>
      </c>
      <c r="F7122" s="62">
        <v>47.67</v>
      </c>
    </row>
    <row r="7123" spans="1:6" x14ac:dyDescent="0.35">
      <c r="A7123" s="1">
        <v>50</v>
      </c>
      <c r="B7123" s="1" t="s">
        <v>101</v>
      </c>
      <c r="C7123" s="218">
        <v>44898</v>
      </c>
      <c r="D7123" s="218">
        <v>44895</v>
      </c>
      <c r="E7123" s="1">
        <v>2</v>
      </c>
      <c r="F7123" s="62">
        <v>107.07</v>
      </c>
    </row>
    <row r="7124" spans="1:6" x14ac:dyDescent="0.35">
      <c r="A7124" s="1">
        <v>50</v>
      </c>
      <c r="B7124" s="1" t="s">
        <v>101</v>
      </c>
      <c r="C7124" s="218">
        <v>44898</v>
      </c>
      <c r="D7124" s="218">
        <v>44896</v>
      </c>
      <c r="E7124" s="1">
        <v>3</v>
      </c>
      <c r="F7124" s="62">
        <v>157.85</v>
      </c>
    </row>
    <row r="7125" spans="1:6" x14ac:dyDescent="0.35">
      <c r="A7125" s="1">
        <v>50</v>
      </c>
      <c r="B7125" s="1" t="s">
        <v>101</v>
      </c>
      <c r="C7125" s="218">
        <v>44898</v>
      </c>
      <c r="D7125" s="218">
        <v>44897</v>
      </c>
      <c r="E7125" s="1">
        <v>2</v>
      </c>
      <c r="F7125" s="62">
        <v>70.73</v>
      </c>
    </row>
    <row r="7126" spans="1:6" x14ac:dyDescent="0.35">
      <c r="A7126" s="1">
        <v>50</v>
      </c>
      <c r="B7126" s="1" t="s">
        <v>101</v>
      </c>
      <c r="C7126" s="218">
        <v>44899</v>
      </c>
      <c r="D7126" s="218">
        <v>44893</v>
      </c>
      <c r="E7126" s="1">
        <v>1</v>
      </c>
      <c r="F7126" s="62">
        <v>50.59</v>
      </c>
    </row>
    <row r="7127" spans="1:6" x14ac:dyDescent="0.35">
      <c r="A7127" s="1">
        <v>50</v>
      </c>
      <c r="B7127" s="1" t="s">
        <v>101</v>
      </c>
      <c r="C7127" s="218">
        <v>44899</v>
      </c>
      <c r="D7127" s="218">
        <v>44895</v>
      </c>
      <c r="E7127" s="1">
        <v>2</v>
      </c>
      <c r="F7127" s="62">
        <v>77.22</v>
      </c>
    </row>
    <row r="7128" spans="1:6" x14ac:dyDescent="0.35">
      <c r="A7128" s="1">
        <v>50</v>
      </c>
      <c r="B7128" s="1" t="s">
        <v>101</v>
      </c>
      <c r="C7128" s="218">
        <v>44899</v>
      </c>
      <c r="D7128" s="218">
        <v>44896</v>
      </c>
      <c r="E7128" s="1">
        <v>5</v>
      </c>
      <c r="F7128" s="62">
        <v>162.81</v>
      </c>
    </row>
    <row r="7129" spans="1:6" x14ac:dyDescent="0.35">
      <c r="A7129" s="1">
        <v>50</v>
      </c>
      <c r="B7129" s="1" t="s">
        <v>101</v>
      </c>
      <c r="C7129" s="218">
        <v>44899</v>
      </c>
      <c r="D7129" s="218">
        <v>44897</v>
      </c>
      <c r="E7129" s="1">
        <v>3</v>
      </c>
      <c r="F7129" s="62">
        <v>154.54</v>
      </c>
    </row>
    <row r="7130" spans="1:6" x14ac:dyDescent="0.35">
      <c r="A7130" s="1">
        <v>50</v>
      </c>
      <c r="B7130" s="1" t="s">
        <v>101</v>
      </c>
      <c r="C7130" s="218">
        <v>44899</v>
      </c>
      <c r="D7130" s="218">
        <v>44899</v>
      </c>
      <c r="E7130" s="1">
        <v>2</v>
      </c>
      <c r="F7130" s="62">
        <v>104.55</v>
      </c>
    </row>
    <row r="7131" spans="1:6" x14ac:dyDescent="0.35">
      <c r="A7131" s="1">
        <v>50</v>
      </c>
      <c r="B7131" s="1" t="s">
        <v>101</v>
      </c>
      <c r="C7131" s="218">
        <v>44900</v>
      </c>
      <c r="D7131" s="218">
        <v>44895</v>
      </c>
      <c r="E7131" s="1">
        <v>1</v>
      </c>
      <c r="F7131" s="62">
        <v>54.25</v>
      </c>
    </row>
    <row r="7132" spans="1:6" x14ac:dyDescent="0.35">
      <c r="A7132" s="1">
        <v>50</v>
      </c>
      <c r="B7132" s="1" t="s">
        <v>101</v>
      </c>
      <c r="C7132" s="218">
        <v>44900</v>
      </c>
      <c r="D7132" s="218">
        <v>44896</v>
      </c>
      <c r="E7132" s="1">
        <v>7</v>
      </c>
      <c r="F7132" s="62">
        <v>297.19</v>
      </c>
    </row>
    <row r="7133" spans="1:6" x14ac:dyDescent="0.35">
      <c r="A7133" s="1">
        <v>50</v>
      </c>
      <c r="B7133" s="1" t="s">
        <v>101</v>
      </c>
      <c r="C7133" s="218">
        <v>44900</v>
      </c>
      <c r="D7133" s="218">
        <v>44899</v>
      </c>
      <c r="E7133" s="1">
        <v>5</v>
      </c>
      <c r="F7133" s="62">
        <v>228.2</v>
      </c>
    </row>
    <row r="7134" spans="1:6" x14ac:dyDescent="0.35">
      <c r="A7134" s="1">
        <v>50</v>
      </c>
      <c r="B7134" s="1" t="s">
        <v>101</v>
      </c>
      <c r="C7134" s="218">
        <v>44900</v>
      </c>
      <c r="D7134" s="218">
        <v>44900</v>
      </c>
      <c r="E7134" s="1">
        <v>7</v>
      </c>
      <c r="F7134" s="62">
        <v>354.27</v>
      </c>
    </row>
    <row r="7135" spans="1:6" x14ac:dyDescent="0.35">
      <c r="A7135" s="1">
        <v>50</v>
      </c>
      <c r="B7135" s="1" t="s">
        <v>101</v>
      </c>
      <c r="C7135" s="218">
        <v>44901</v>
      </c>
      <c r="D7135" s="218">
        <v>44899</v>
      </c>
      <c r="E7135" s="1">
        <v>2</v>
      </c>
      <c r="F7135" s="62">
        <v>108.3</v>
      </c>
    </row>
    <row r="7136" spans="1:6" x14ac:dyDescent="0.35">
      <c r="A7136" s="1">
        <v>50</v>
      </c>
      <c r="B7136" s="1" t="s">
        <v>101</v>
      </c>
      <c r="C7136" s="218">
        <v>44901</v>
      </c>
      <c r="D7136" s="218">
        <v>44900</v>
      </c>
      <c r="E7136" s="1">
        <v>1</v>
      </c>
      <c r="F7136" s="62">
        <v>54.35</v>
      </c>
    </row>
    <row r="7137" spans="1:6" x14ac:dyDescent="0.35">
      <c r="A7137" s="1">
        <v>50</v>
      </c>
      <c r="B7137" s="1" t="s">
        <v>101</v>
      </c>
      <c r="C7137" s="218">
        <v>44901</v>
      </c>
      <c r="D7137" s="218">
        <v>44901</v>
      </c>
      <c r="E7137" s="1">
        <v>11</v>
      </c>
      <c r="F7137" s="62">
        <v>453.61</v>
      </c>
    </row>
    <row r="7138" spans="1:6" x14ac:dyDescent="0.35">
      <c r="A7138" s="1">
        <v>50</v>
      </c>
      <c r="B7138" s="1" t="s">
        <v>101</v>
      </c>
      <c r="C7138" s="218">
        <v>44902</v>
      </c>
      <c r="D7138" s="218">
        <v>44896</v>
      </c>
      <c r="E7138" s="1">
        <v>1</v>
      </c>
      <c r="F7138" s="62">
        <v>54.25</v>
      </c>
    </row>
    <row r="7139" spans="1:6" x14ac:dyDescent="0.35">
      <c r="A7139" s="1">
        <v>50</v>
      </c>
      <c r="B7139" s="1" t="s">
        <v>101</v>
      </c>
      <c r="C7139" s="218">
        <v>44902</v>
      </c>
      <c r="D7139" s="218">
        <v>44900</v>
      </c>
      <c r="E7139" s="1">
        <v>1</v>
      </c>
      <c r="F7139" s="62">
        <v>21.58</v>
      </c>
    </row>
    <row r="7140" spans="1:6" x14ac:dyDescent="0.35">
      <c r="A7140" s="1">
        <v>50</v>
      </c>
      <c r="B7140" s="1" t="s">
        <v>101</v>
      </c>
      <c r="C7140" s="218">
        <v>44902</v>
      </c>
      <c r="D7140" s="218">
        <v>44901</v>
      </c>
      <c r="E7140" s="1">
        <v>2</v>
      </c>
      <c r="F7140" s="62">
        <v>70.290000000000006</v>
      </c>
    </row>
    <row r="7141" spans="1:6" x14ac:dyDescent="0.35">
      <c r="A7141" s="1">
        <v>50</v>
      </c>
      <c r="B7141" s="1" t="s">
        <v>101</v>
      </c>
      <c r="C7141" s="218">
        <v>44902</v>
      </c>
      <c r="D7141" s="218">
        <v>44902</v>
      </c>
      <c r="E7141" s="1">
        <v>9</v>
      </c>
      <c r="F7141" s="62">
        <v>479.6</v>
      </c>
    </row>
    <row r="7142" spans="1:6" x14ac:dyDescent="0.35">
      <c r="A7142" s="1">
        <v>50</v>
      </c>
      <c r="B7142" s="1" t="s">
        <v>101</v>
      </c>
      <c r="C7142" s="218">
        <v>44903</v>
      </c>
      <c r="D7142" s="218">
        <v>44900</v>
      </c>
      <c r="E7142" s="1">
        <v>1</v>
      </c>
      <c r="F7142" s="62">
        <v>23.26</v>
      </c>
    </row>
    <row r="7143" spans="1:6" x14ac:dyDescent="0.35">
      <c r="A7143" s="1">
        <v>50</v>
      </c>
      <c r="B7143" s="1" t="s">
        <v>101</v>
      </c>
      <c r="C7143" s="218">
        <v>44903</v>
      </c>
      <c r="D7143" s="218">
        <v>44902</v>
      </c>
      <c r="E7143" s="1">
        <v>3</v>
      </c>
      <c r="F7143" s="62">
        <v>100.73</v>
      </c>
    </row>
    <row r="7144" spans="1:6" x14ac:dyDescent="0.35">
      <c r="A7144" s="1">
        <v>50</v>
      </c>
      <c r="B7144" s="1" t="s">
        <v>101</v>
      </c>
      <c r="C7144" s="218">
        <v>44903</v>
      </c>
      <c r="D7144" s="218">
        <v>44903</v>
      </c>
      <c r="E7144" s="1">
        <v>7</v>
      </c>
      <c r="F7144" s="62">
        <v>310.01</v>
      </c>
    </row>
    <row r="7145" spans="1:6" x14ac:dyDescent="0.35">
      <c r="A7145" s="1">
        <v>50</v>
      </c>
      <c r="B7145" s="1" t="s">
        <v>101</v>
      </c>
      <c r="C7145" s="218">
        <v>44904</v>
      </c>
      <c r="D7145" s="218">
        <v>44901</v>
      </c>
      <c r="E7145" s="1">
        <v>2</v>
      </c>
      <c r="F7145" s="62">
        <v>77.91</v>
      </c>
    </row>
    <row r="7146" spans="1:6" x14ac:dyDescent="0.35">
      <c r="A7146" s="1">
        <v>50</v>
      </c>
      <c r="B7146" s="1" t="s">
        <v>101</v>
      </c>
      <c r="C7146" s="218">
        <v>44904</v>
      </c>
      <c r="D7146" s="218">
        <v>44902</v>
      </c>
      <c r="E7146" s="1">
        <v>1</v>
      </c>
      <c r="F7146" s="62">
        <v>53.46</v>
      </c>
    </row>
    <row r="7147" spans="1:6" x14ac:dyDescent="0.35">
      <c r="A7147" s="1">
        <v>50</v>
      </c>
      <c r="B7147" s="1" t="s">
        <v>101</v>
      </c>
      <c r="C7147" s="218">
        <v>44904</v>
      </c>
      <c r="D7147" s="218">
        <v>44903</v>
      </c>
      <c r="E7147" s="1">
        <v>2</v>
      </c>
      <c r="F7147" s="62">
        <v>108.15</v>
      </c>
    </row>
    <row r="7148" spans="1:6" x14ac:dyDescent="0.35">
      <c r="A7148" s="1">
        <v>50</v>
      </c>
      <c r="B7148" s="1" t="s">
        <v>101</v>
      </c>
      <c r="C7148" s="218">
        <v>44904</v>
      </c>
      <c r="D7148" s="218">
        <v>44904</v>
      </c>
      <c r="E7148" s="1">
        <v>7</v>
      </c>
      <c r="F7148" s="62">
        <v>347.78</v>
      </c>
    </row>
    <row r="7149" spans="1:6" x14ac:dyDescent="0.35">
      <c r="A7149" s="1">
        <v>50</v>
      </c>
      <c r="B7149" s="1" t="s">
        <v>101</v>
      </c>
      <c r="C7149" s="218">
        <v>44905</v>
      </c>
      <c r="D7149" s="218">
        <v>44904</v>
      </c>
      <c r="E7149" s="1">
        <v>5</v>
      </c>
      <c r="F7149" s="62">
        <v>240.16</v>
      </c>
    </row>
    <row r="7150" spans="1:6" x14ac:dyDescent="0.35">
      <c r="A7150" s="1">
        <v>50</v>
      </c>
      <c r="B7150" s="1" t="s">
        <v>101</v>
      </c>
      <c r="C7150" s="218">
        <v>44905</v>
      </c>
      <c r="D7150" s="218">
        <v>44905</v>
      </c>
      <c r="E7150" s="1">
        <v>10</v>
      </c>
      <c r="F7150" s="62">
        <v>527.12</v>
      </c>
    </row>
    <row r="7151" spans="1:6" x14ac:dyDescent="0.35">
      <c r="A7151" s="1">
        <v>50</v>
      </c>
      <c r="B7151" s="1" t="s">
        <v>101</v>
      </c>
      <c r="C7151" s="218">
        <v>44906</v>
      </c>
      <c r="D7151" s="218">
        <v>44905</v>
      </c>
      <c r="E7151" s="1">
        <v>1</v>
      </c>
      <c r="F7151" s="62">
        <v>54.35</v>
      </c>
    </row>
    <row r="7152" spans="1:6" x14ac:dyDescent="0.35">
      <c r="A7152" s="1">
        <v>50</v>
      </c>
      <c r="B7152" s="1" t="s">
        <v>101</v>
      </c>
      <c r="C7152" s="218">
        <v>44906</v>
      </c>
      <c r="D7152" s="218">
        <v>44906</v>
      </c>
      <c r="E7152" s="1">
        <v>10</v>
      </c>
      <c r="F7152" s="62">
        <v>447.08</v>
      </c>
    </row>
    <row r="7153" spans="1:6" x14ac:dyDescent="0.35">
      <c r="A7153" s="1">
        <v>50</v>
      </c>
      <c r="B7153" s="1" t="s">
        <v>101</v>
      </c>
      <c r="C7153" s="218">
        <v>44907</v>
      </c>
      <c r="D7153" s="218">
        <v>44906</v>
      </c>
      <c r="E7153" s="1">
        <v>2</v>
      </c>
      <c r="F7153" s="62">
        <v>76.430000000000007</v>
      </c>
    </row>
    <row r="7154" spans="1:6" x14ac:dyDescent="0.35">
      <c r="A7154" s="1">
        <v>50</v>
      </c>
      <c r="B7154" s="1" t="s">
        <v>101</v>
      </c>
      <c r="C7154" s="218">
        <v>44907</v>
      </c>
      <c r="D7154" s="218">
        <v>44907</v>
      </c>
      <c r="E7154" s="1">
        <v>10</v>
      </c>
      <c r="F7154" s="62">
        <v>417.58</v>
      </c>
    </row>
    <row r="7155" spans="1:6" x14ac:dyDescent="0.35">
      <c r="A7155" s="1">
        <v>50</v>
      </c>
      <c r="B7155" s="1" t="s">
        <v>101</v>
      </c>
      <c r="C7155" s="218">
        <v>44908</v>
      </c>
      <c r="D7155" s="218">
        <v>44907</v>
      </c>
      <c r="E7155" s="1">
        <v>7</v>
      </c>
      <c r="F7155" s="62">
        <v>312.33</v>
      </c>
    </row>
    <row r="7156" spans="1:6" x14ac:dyDescent="0.35">
      <c r="A7156" s="1">
        <v>50</v>
      </c>
      <c r="B7156" s="1" t="s">
        <v>101</v>
      </c>
      <c r="C7156" s="218">
        <v>44908</v>
      </c>
      <c r="D7156" s="218">
        <v>44908</v>
      </c>
      <c r="E7156" s="1">
        <v>10</v>
      </c>
      <c r="F7156" s="62">
        <v>503.66</v>
      </c>
    </row>
    <row r="7157" spans="1:6" x14ac:dyDescent="0.35">
      <c r="A7157" s="1">
        <v>50</v>
      </c>
      <c r="B7157" s="1" t="s">
        <v>101</v>
      </c>
      <c r="C7157" s="218">
        <v>44909</v>
      </c>
      <c r="D7157" s="218">
        <v>44908</v>
      </c>
      <c r="E7157" s="1">
        <v>2</v>
      </c>
      <c r="F7157" s="62">
        <v>108.7</v>
      </c>
    </row>
    <row r="7158" spans="1:6" x14ac:dyDescent="0.35">
      <c r="A7158" s="1">
        <v>50</v>
      </c>
      <c r="B7158" s="1" t="s">
        <v>101</v>
      </c>
      <c r="C7158" s="218">
        <v>44909</v>
      </c>
      <c r="D7158" s="218">
        <v>44909</v>
      </c>
      <c r="E7158" s="1">
        <v>12</v>
      </c>
      <c r="F7158" s="62">
        <v>566.62</v>
      </c>
    </row>
    <row r="7159" spans="1:6" x14ac:dyDescent="0.35">
      <c r="A7159" s="1">
        <v>50</v>
      </c>
      <c r="B7159" s="1" t="s">
        <v>101</v>
      </c>
      <c r="C7159" s="218">
        <v>44910</v>
      </c>
      <c r="D7159" s="218">
        <v>44908</v>
      </c>
      <c r="E7159" s="1">
        <v>1</v>
      </c>
      <c r="F7159" s="62">
        <v>23.76</v>
      </c>
    </row>
    <row r="7160" spans="1:6" x14ac:dyDescent="0.35">
      <c r="A7160" s="1">
        <v>50</v>
      </c>
      <c r="B7160" s="1" t="s">
        <v>101</v>
      </c>
      <c r="C7160" s="218">
        <v>44910</v>
      </c>
      <c r="D7160" s="218">
        <v>44910</v>
      </c>
      <c r="E7160" s="1">
        <v>14</v>
      </c>
      <c r="F7160" s="62">
        <v>647.94000000000005</v>
      </c>
    </row>
    <row r="7161" spans="1:6" x14ac:dyDescent="0.35">
      <c r="A7161" s="1">
        <v>50</v>
      </c>
      <c r="B7161" s="1" t="s">
        <v>101</v>
      </c>
      <c r="C7161" s="218">
        <v>44911</v>
      </c>
      <c r="D7161" s="218">
        <v>44909</v>
      </c>
      <c r="E7161" s="1">
        <v>1</v>
      </c>
      <c r="F7161" s="62">
        <v>23.17</v>
      </c>
    </row>
    <row r="7162" spans="1:6" x14ac:dyDescent="0.35">
      <c r="A7162" s="1">
        <v>50</v>
      </c>
      <c r="B7162" s="1" t="s">
        <v>101</v>
      </c>
      <c r="C7162" s="218">
        <v>44911</v>
      </c>
      <c r="D7162" s="218">
        <v>44910</v>
      </c>
      <c r="E7162" s="1">
        <v>3</v>
      </c>
      <c r="F7162" s="62">
        <v>71.03</v>
      </c>
    </row>
    <row r="7163" spans="1:6" x14ac:dyDescent="0.35">
      <c r="A7163" s="1">
        <v>50</v>
      </c>
      <c r="B7163" s="1" t="s">
        <v>101</v>
      </c>
      <c r="C7163" s="218">
        <v>44911</v>
      </c>
      <c r="D7163" s="218">
        <v>44911</v>
      </c>
      <c r="E7163" s="1">
        <v>10</v>
      </c>
      <c r="F7163" s="62">
        <v>349.51</v>
      </c>
    </row>
    <row r="7164" spans="1:6" x14ac:dyDescent="0.35">
      <c r="A7164" s="1">
        <v>50</v>
      </c>
      <c r="B7164" s="1" t="s">
        <v>101</v>
      </c>
      <c r="C7164" s="218">
        <v>44912</v>
      </c>
      <c r="D7164" s="218">
        <v>44910</v>
      </c>
      <c r="E7164" s="1">
        <v>4</v>
      </c>
      <c r="F7164" s="62">
        <v>148.35</v>
      </c>
    </row>
    <row r="7165" spans="1:6" x14ac:dyDescent="0.35">
      <c r="A7165" s="1">
        <v>50</v>
      </c>
      <c r="B7165" s="1" t="s">
        <v>101</v>
      </c>
      <c r="C7165" s="218">
        <v>44912</v>
      </c>
      <c r="D7165" s="218">
        <v>44911</v>
      </c>
      <c r="E7165" s="1">
        <v>5</v>
      </c>
      <c r="F7165" s="62">
        <v>199.04</v>
      </c>
    </row>
    <row r="7166" spans="1:6" x14ac:dyDescent="0.35">
      <c r="A7166" s="1">
        <v>50</v>
      </c>
      <c r="B7166" s="1" t="s">
        <v>101</v>
      </c>
      <c r="C7166" s="218">
        <v>44912</v>
      </c>
      <c r="D7166" s="218">
        <v>44912</v>
      </c>
      <c r="E7166" s="1">
        <v>10</v>
      </c>
      <c r="F7166" s="62">
        <v>501.72</v>
      </c>
    </row>
    <row r="7167" spans="1:6" x14ac:dyDescent="0.35">
      <c r="A7167" s="1">
        <v>50</v>
      </c>
      <c r="B7167" s="1" t="s">
        <v>101</v>
      </c>
      <c r="C7167" s="218">
        <v>44913</v>
      </c>
      <c r="D7167" s="218">
        <v>44911</v>
      </c>
      <c r="E7167" s="1">
        <v>3</v>
      </c>
      <c r="F7167" s="62">
        <v>122.56</v>
      </c>
    </row>
    <row r="7168" spans="1:6" x14ac:dyDescent="0.35">
      <c r="A7168" s="1">
        <v>50</v>
      </c>
      <c r="B7168" s="1" t="s">
        <v>101</v>
      </c>
      <c r="C7168" s="218">
        <v>44913</v>
      </c>
      <c r="D7168" s="218">
        <v>44912</v>
      </c>
      <c r="E7168" s="1">
        <v>4</v>
      </c>
      <c r="F7168" s="62">
        <v>202.41</v>
      </c>
    </row>
    <row r="7169" spans="1:6" x14ac:dyDescent="0.35">
      <c r="A7169" s="1">
        <v>50</v>
      </c>
      <c r="B7169" s="1" t="s">
        <v>101</v>
      </c>
      <c r="C7169" s="218">
        <v>44913</v>
      </c>
      <c r="D7169" s="218">
        <v>44913</v>
      </c>
      <c r="E7169" s="1">
        <v>10</v>
      </c>
      <c r="F7169" s="62">
        <v>413.92</v>
      </c>
    </row>
    <row r="7170" spans="1:6" x14ac:dyDescent="0.35">
      <c r="A7170" s="1">
        <v>50</v>
      </c>
      <c r="B7170" s="1" t="s">
        <v>101</v>
      </c>
      <c r="C7170" s="218">
        <v>44914</v>
      </c>
      <c r="D7170" s="218">
        <v>44913</v>
      </c>
      <c r="E7170" s="1">
        <v>4</v>
      </c>
      <c r="F7170" s="62">
        <v>152.16</v>
      </c>
    </row>
    <row r="7171" spans="1:6" x14ac:dyDescent="0.35">
      <c r="A7171" s="1">
        <v>50</v>
      </c>
      <c r="B7171" s="1" t="s">
        <v>101</v>
      </c>
      <c r="C7171" s="218">
        <v>44914</v>
      </c>
      <c r="D7171" s="218">
        <v>44914</v>
      </c>
      <c r="E7171" s="1">
        <v>9</v>
      </c>
      <c r="F7171" s="62">
        <v>415.75</v>
      </c>
    </row>
    <row r="7172" spans="1:6" x14ac:dyDescent="0.35">
      <c r="A7172" s="1">
        <v>50</v>
      </c>
      <c r="B7172" s="1" t="s">
        <v>101</v>
      </c>
      <c r="C7172" s="218">
        <v>44915</v>
      </c>
      <c r="D7172" s="218">
        <v>44913</v>
      </c>
      <c r="E7172" s="1">
        <v>4</v>
      </c>
      <c r="F7172" s="62">
        <v>121.52</v>
      </c>
    </row>
    <row r="7173" spans="1:6" x14ac:dyDescent="0.35">
      <c r="A7173" s="1">
        <v>50</v>
      </c>
      <c r="B7173" s="1" t="s">
        <v>101</v>
      </c>
      <c r="C7173" s="218">
        <v>44915</v>
      </c>
      <c r="D7173" s="218">
        <v>44914</v>
      </c>
      <c r="E7173" s="1">
        <v>4</v>
      </c>
      <c r="F7173" s="62">
        <v>178</v>
      </c>
    </row>
    <row r="7174" spans="1:6" x14ac:dyDescent="0.35">
      <c r="A7174" s="1">
        <v>50</v>
      </c>
      <c r="B7174" s="1" t="s">
        <v>101</v>
      </c>
      <c r="C7174" s="218">
        <v>44915</v>
      </c>
      <c r="D7174" s="218">
        <v>44915</v>
      </c>
      <c r="E7174" s="1">
        <v>9</v>
      </c>
      <c r="F7174" s="62">
        <v>388.12</v>
      </c>
    </row>
    <row r="7175" spans="1:6" x14ac:dyDescent="0.35">
      <c r="A7175" s="1">
        <v>50</v>
      </c>
      <c r="B7175" s="1" t="s">
        <v>101</v>
      </c>
      <c r="C7175" s="218">
        <v>44916</v>
      </c>
      <c r="D7175" s="218">
        <v>44914</v>
      </c>
      <c r="E7175" s="1">
        <v>3</v>
      </c>
      <c r="F7175" s="62">
        <v>91.57</v>
      </c>
    </row>
    <row r="7176" spans="1:6" x14ac:dyDescent="0.35">
      <c r="A7176" s="1">
        <v>50</v>
      </c>
      <c r="B7176" s="1" t="s">
        <v>101</v>
      </c>
      <c r="C7176" s="218">
        <v>44916</v>
      </c>
      <c r="D7176" s="218">
        <v>44915</v>
      </c>
      <c r="E7176" s="1">
        <v>2</v>
      </c>
      <c r="F7176" s="62">
        <v>102.71</v>
      </c>
    </row>
    <row r="7177" spans="1:6" x14ac:dyDescent="0.35">
      <c r="A7177" s="1">
        <v>50</v>
      </c>
      <c r="B7177" s="1" t="s">
        <v>101</v>
      </c>
      <c r="C7177" s="218">
        <v>44916</v>
      </c>
      <c r="D7177" s="218">
        <v>44916</v>
      </c>
      <c r="E7177" s="1">
        <v>10</v>
      </c>
      <c r="F7177" s="62">
        <v>501.58</v>
      </c>
    </row>
    <row r="7178" spans="1:6" x14ac:dyDescent="0.35">
      <c r="A7178" s="1">
        <v>50</v>
      </c>
      <c r="B7178" s="1" t="s">
        <v>101</v>
      </c>
      <c r="C7178" s="218">
        <v>44917</v>
      </c>
      <c r="D7178" s="218">
        <v>44915</v>
      </c>
      <c r="E7178" s="1">
        <v>7</v>
      </c>
      <c r="F7178" s="62">
        <v>309.26</v>
      </c>
    </row>
    <row r="7179" spans="1:6" x14ac:dyDescent="0.35">
      <c r="A7179" s="1">
        <v>50</v>
      </c>
      <c r="B7179" s="1" t="s">
        <v>101</v>
      </c>
      <c r="C7179" s="218">
        <v>44917</v>
      </c>
      <c r="D7179" s="218">
        <v>44916</v>
      </c>
      <c r="E7179" s="1">
        <v>4</v>
      </c>
      <c r="F7179" s="62">
        <v>186.06</v>
      </c>
    </row>
    <row r="7180" spans="1:6" x14ac:dyDescent="0.35">
      <c r="A7180" s="1">
        <v>50</v>
      </c>
      <c r="B7180" s="1" t="s">
        <v>101</v>
      </c>
      <c r="C7180" s="218">
        <v>44917</v>
      </c>
      <c r="D7180" s="218">
        <v>44917</v>
      </c>
      <c r="E7180" s="1">
        <v>6</v>
      </c>
      <c r="F7180" s="62">
        <v>310.86</v>
      </c>
    </row>
    <row r="7181" spans="1:6" x14ac:dyDescent="0.35">
      <c r="A7181" s="1">
        <v>50</v>
      </c>
      <c r="B7181" s="1" t="s">
        <v>101</v>
      </c>
      <c r="C7181" s="218">
        <v>44918</v>
      </c>
      <c r="D7181" s="218">
        <v>44915</v>
      </c>
      <c r="E7181" s="1">
        <v>1</v>
      </c>
      <c r="F7181" s="62">
        <v>54.05</v>
      </c>
    </row>
    <row r="7182" spans="1:6" x14ac:dyDescent="0.35">
      <c r="A7182" s="1">
        <v>50</v>
      </c>
      <c r="B7182" s="1" t="s">
        <v>101</v>
      </c>
      <c r="C7182" s="218">
        <v>44918</v>
      </c>
      <c r="D7182" s="218">
        <v>44916</v>
      </c>
      <c r="E7182" s="1">
        <v>4</v>
      </c>
      <c r="F7182" s="62">
        <v>177.4</v>
      </c>
    </row>
    <row r="7183" spans="1:6" x14ac:dyDescent="0.35">
      <c r="A7183" s="1">
        <v>50</v>
      </c>
      <c r="B7183" s="1" t="s">
        <v>101</v>
      </c>
      <c r="C7183" s="218">
        <v>44918</v>
      </c>
      <c r="D7183" s="218">
        <v>44917</v>
      </c>
      <c r="E7183" s="1">
        <v>6</v>
      </c>
      <c r="F7183" s="62">
        <v>276.25</v>
      </c>
    </row>
    <row r="7184" spans="1:6" x14ac:dyDescent="0.35">
      <c r="A7184" s="1">
        <v>50</v>
      </c>
      <c r="B7184" s="1" t="s">
        <v>101</v>
      </c>
      <c r="C7184" s="218">
        <v>44918</v>
      </c>
      <c r="D7184" s="218">
        <v>44918</v>
      </c>
      <c r="E7184" s="1">
        <v>8</v>
      </c>
      <c r="F7184" s="62">
        <v>340.62</v>
      </c>
    </row>
    <row r="7185" spans="1:6" x14ac:dyDescent="0.35">
      <c r="A7185" s="1">
        <v>50</v>
      </c>
      <c r="B7185" s="1" t="s">
        <v>101</v>
      </c>
      <c r="C7185" s="218">
        <v>44919</v>
      </c>
      <c r="D7185" s="218">
        <v>44916</v>
      </c>
      <c r="E7185" s="1">
        <v>1</v>
      </c>
      <c r="F7185" s="62">
        <v>23.61</v>
      </c>
    </row>
    <row r="7186" spans="1:6" x14ac:dyDescent="0.35">
      <c r="A7186" s="1">
        <v>50</v>
      </c>
      <c r="B7186" s="1" t="s">
        <v>101</v>
      </c>
      <c r="C7186" s="218">
        <v>44919</v>
      </c>
      <c r="D7186" s="218">
        <v>44917</v>
      </c>
      <c r="E7186" s="1">
        <v>3</v>
      </c>
      <c r="F7186" s="62">
        <v>101.37</v>
      </c>
    </row>
    <row r="7187" spans="1:6" x14ac:dyDescent="0.35">
      <c r="A7187" s="1">
        <v>50</v>
      </c>
      <c r="B7187" s="1" t="s">
        <v>101</v>
      </c>
      <c r="C7187" s="218">
        <v>44919</v>
      </c>
      <c r="D7187" s="218">
        <v>44918</v>
      </c>
      <c r="E7187" s="1">
        <v>7</v>
      </c>
      <c r="F7187" s="62">
        <v>311.2</v>
      </c>
    </row>
    <row r="7188" spans="1:6" x14ac:dyDescent="0.35">
      <c r="A7188" s="1">
        <v>50</v>
      </c>
      <c r="B7188" s="1" t="s">
        <v>101</v>
      </c>
      <c r="C7188" s="218">
        <v>44919</v>
      </c>
      <c r="D7188" s="218">
        <v>44919</v>
      </c>
      <c r="E7188" s="1">
        <v>8</v>
      </c>
      <c r="F7188" s="62">
        <v>432.24</v>
      </c>
    </row>
    <row r="7189" spans="1:6" x14ac:dyDescent="0.35">
      <c r="A7189" s="1">
        <v>50</v>
      </c>
      <c r="B7189" s="1" t="s">
        <v>101</v>
      </c>
      <c r="C7189" s="218">
        <v>44920</v>
      </c>
      <c r="D7189" s="218">
        <v>44917</v>
      </c>
      <c r="E7189" s="1">
        <v>1</v>
      </c>
      <c r="F7189" s="62">
        <v>49.5</v>
      </c>
    </row>
    <row r="7190" spans="1:6" x14ac:dyDescent="0.35">
      <c r="A7190" s="1">
        <v>50</v>
      </c>
      <c r="B7190" s="1" t="s">
        <v>101</v>
      </c>
      <c r="C7190" s="218">
        <v>44920</v>
      </c>
      <c r="D7190" s="218">
        <v>44918</v>
      </c>
      <c r="E7190" s="1">
        <v>1</v>
      </c>
      <c r="F7190" s="62">
        <v>53.56</v>
      </c>
    </row>
    <row r="7191" spans="1:6" x14ac:dyDescent="0.35">
      <c r="A7191" s="1">
        <v>50</v>
      </c>
      <c r="B7191" s="1" t="s">
        <v>101</v>
      </c>
      <c r="C7191" s="218">
        <v>44920</v>
      </c>
      <c r="D7191" s="218">
        <v>44919</v>
      </c>
      <c r="E7191" s="1">
        <v>6</v>
      </c>
      <c r="F7191" s="62">
        <v>231.46</v>
      </c>
    </row>
    <row r="7192" spans="1:6" x14ac:dyDescent="0.35">
      <c r="A7192" s="1">
        <v>50</v>
      </c>
      <c r="B7192" s="1" t="s">
        <v>101</v>
      </c>
      <c r="C7192" s="218">
        <v>44920</v>
      </c>
      <c r="D7192" s="218">
        <v>44920</v>
      </c>
      <c r="E7192" s="1">
        <v>12</v>
      </c>
      <c r="F7192" s="62">
        <v>549.54999999999995</v>
      </c>
    </row>
    <row r="7193" spans="1:6" x14ac:dyDescent="0.35">
      <c r="A7193" s="1">
        <v>50</v>
      </c>
      <c r="B7193" s="1" t="s">
        <v>101</v>
      </c>
      <c r="C7193" s="218">
        <v>44921</v>
      </c>
      <c r="D7193" s="218">
        <v>44919</v>
      </c>
      <c r="E7193" s="1">
        <v>2</v>
      </c>
      <c r="F7193" s="62">
        <v>77.22</v>
      </c>
    </row>
    <row r="7194" spans="1:6" x14ac:dyDescent="0.35">
      <c r="A7194" s="1">
        <v>50</v>
      </c>
      <c r="B7194" s="1" t="s">
        <v>101</v>
      </c>
      <c r="C7194" s="218">
        <v>44921</v>
      </c>
      <c r="D7194" s="218">
        <v>44920</v>
      </c>
      <c r="E7194" s="1">
        <v>3</v>
      </c>
      <c r="F7194" s="62">
        <v>124.15</v>
      </c>
    </row>
    <row r="7195" spans="1:6" x14ac:dyDescent="0.35">
      <c r="A7195" s="1">
        <v>50</v>
      </c>
      <c r="B7195" s="1" t="s">
        <v>101</v>
      </c>
      <c r="C7195" s="218">
        <v>44921</v>
      </c>
      <c r="D7195" s="218">
        <v>44921</v>
      </c>
      <c r="E7195" s="1">
        <v>14</v>
      </c>
      <c r="F7195" s="62">
        <v>595.54999999999995</v>
      </c>
    </row>
    <row r="7196" spans="1:6" x14ac:dyDescent="0.35">
      <c r="A7196" s="1">
        <v>50</v>
      </c>
      <c r="B7196" s="1" t="s">
        <v>101</v>
      </c>
      <c r="C7196" s="218">
        <v>44922</v>
      </c>
      <c r="D7196" s="218">
        <v>44920</v>
      </c>
      <c r="E7196" s="1">
        <v>1</v>
      </c>
      <c r="F7196" s="62">
        <v>52.67</v>
      </c>
    </row>
    <row r="7197" spans="1:6" x14ac:dyDescent="0.35">
      <c r="A7197" s="1">
        <v>50</v>
      </c>
      <c r="B7197" s="1" t="s">
        <v>101</v>
      </c>
      <c r="C7197" s="218">
        <v>44922</v>
      </c>
      <c r="D7197" s="218">
        <v>44921</v>
      </c>
      <c r="E7197" s="1">
        <v>3</v>
      </c>
      <c r="F7197" s="62">
        <v>146.52000000000001</v>
      </c>
    </row>
    <row r="7198" spans="1:6" x14ac:dyDescent="0.35">
      <c r="A7198" s="1">
        <v>50</v>
      </c>
      <c r="B7198" s="1" t="s">
        <v>101</v>
      </c>
      <c r="C7198" s="218">
        <v>44922</v>
      </c>
      <c r="D7198" s="218">
        <v>44922</v>
      </c>
      <c r="E7198" s="1">
        <v>13</v>
      </c>
      <c r="F7198" s="62">
        <v>548.84</v>
      </c>
    </row>
    <row r="7199" spans="1:6" x14ac:dyDescent="0.35">
      <c r="A7199" s="1">
        <v>50</v>
      </c>
      <c r="B7199" s="1" t="s">
        <v>101</v>
      </c>
      <c r="C7199" s="218">
        <v>44923</v>
      </c>
      <c r="D7199" s="218">
        <v>44921</v>
      </c>
      <c r="E7199" s="1">
        <v>2</v>
      </c>
      <c r="F7199" s="62">
        <v>106.22</v>
      </c>
    </row>
    <row r="7200" spans="1:6" x14ac:dyDescent="0.35">
      <c r="A7200" s="1">
        <v>50</v>
      </c>
      <c r="B7200" s="1" t="s">
        <v>101</v>
      </c>
      <c r="C7200" s="218">
        <v>44923</v>
      </c>
      <c r="D7200" s="218">
        <v>44922</v>
      </c>
      <c r="E7200" s="1">
        <v>5</v>
      </c>
      <c r="F7200" s="62">
        <v>202.25</v>
      </c>
    </row>
    <row r="7201" spans="1:6" x14ac:dyDescent="0.35">
      <c r="A7201" s="1">
        <v>50</v>
      </c>
      <c r="B7201" s="1" t="s">
        <v>101</v>
      </c>
      <c r="C7201" s="218">
        <v>44923</v>
      </c>
      <c r="D7201" s="218">
        <v>44923</v>
      </c>
      <c r="E7201" s="1">
        <v>15</v>
      </c>
      <c r="F7201" s="62">
        <v>716.86</v>
      </c>
    </row>
    <row r="7202" spans="1:6" x14ac:dyDescent="0.35">
      <c r="A7202" s="1">
        <v>50</v>
      </c>
      <c r="B7202" s="1" t="s">
        <v>101</v>
      </c>
      <c r="C7202" s="218">
        <v>44924</v>
      </c>
      <c r="D7202" s="218">
        <v>44922</v>
      </c>
      <c r="E7202" s="1">
        <v>2</v>
      </c>
      <c r="F7202" s="62">
        <v>77.510000000000005</v>
      </c>
    </row>
    <row r="7203" spans="1:6" x14ac:dyDescent="0.35">
      <c r="A7203" s="1">
        <v>50</v>
      </c>
      <c r="B7203" s="1" t="s">
        <v>101</v>
      </c>
      <c r="C7203" s="218">
        <v>44924</v>
      </c>
      <c r="D7203" s="218">
        <v>44923</v>
      </c>
      <c r="E7203" s="1">
        <v>4</v>
      </c>
      <c r="F7203" s="62">
        <v>148.19999999999999</v>
      </c>
    </row>
    <row r="7204" spans="1:6" x14ac:dyDescent="0.35">
      <c r="A7204" s="1">
        <v>50</v>
      </c>
      <c r="B7204" s="1" t="s">
        <v>101</v>
      </c>
      <c r="C7204" s="218">
        <v>44924</v>
      </c>
      <c r="D7204" s="218">
        <v>44924</v>
      </c>
      <c r="E7204" s="1">
        <v>12</v>
      </c>
      <c r="F7204" s="62">
        <v>561.51</v>
      </c>
    </row>
    <row r="7205" spans="1:6" x14ac:dyDescent="0.35">
      <c r="A7205" s="1">
        <v>50</v>
      </c>
      <c r="B7205" s="1" t="s">
        <v>101</v>
      </c>
      <c r="C7205" s="218">
        <v>44925</v>
      </c>
      <c r="D7205" s="218">
        <v>44924</v>
      </c>
      <c r="E7205" s="1">
        <v>4</v>
      </c>
      <c r="F7205" s="62">
        <v>216.06</v>
      </c>
    </row>
    <row r="7206" spans="1:6" x14ac:dyDescent="0.35">
      <c r="A7206" s="1">
        <v>50</v>
      </c>
      <c r="B7206" s="1" t="s">
        <v>101</v>
      </c>
      <c r="C7206" s="218">
        <v>44925</v>
      </c>
      <c r="D7206" s="218">
        <v>44925</v>
      </c>
      <c r="E7206" s="1">
        <v>13</v>
      </c>
      <c r="F7206" s="62">
        <v>653.39</v>
      </c>
    </row>
    <row r="7207" spans="1:6" x14ac:dyDescent="0.35">
      <c r="A7207" s="1">
        <v>50</v>
      </c>
      <c r="B7207" s="1" t="s">
        <v>101</v>
      </c>
      <c r="C7207" s="218">
        <v>44926</v>
      </c>
      <c r="D7207" s="218">
        <v>44923</v>
      </c>
      <c r="E7207" s="1">
        <v>1</v>
      </c>
      <c r="F7207" s="62">
        <v>23.56</v>
      </c>
    </row>
    <row r="7208" spans="1:6" x14ac:dyDescent="0.35">
      <c r="A7208" s="1">
        <v>50</v>
      </c>
      <c r="B7208" s="1" t="s">
        <v>101</v>
      </c>
      <c r="C7208" s="218">
        <v>44926</v>
      </c>
      <c r="D7208" s="218">
        <v>44924</v>
      </c>
      <c r="E7208" s="1">
        <v>1</v>
      </c>
      <c r="F7208" s="62">
        <v>23.66</v>
      </c>
    </row>
    <row r="7209" spans="1:6" x14ac:dyDescent="0.35">
      <c r="A7209" s="1">
        <v>50</v>
      </c>
      <c r="B7209" s="1" t="s">
        <v>101</v>
      </c>
      <c r="C7209" s="218">
        <v>44926</v>
      </c>
      <c r="D7209" s="218">
        <v>44925</v>
      </c>
      <c r="E7209" s="1">
        <v>4</v>
      </c>
      <c r="F7209" s="62">
        <v>155.82</v>
      </c>
    </row>
    <row r="7210" spans="1:6" x14ac:dyDescent="0.35">
      <c r="A7210" s="1">
        <v>50</v>
      </c>
      <c r="B7210" s="1" t="s">
        <v>101</v>
      </c>
      <c r="C7210" s="218">
        <v>44926</v>
      </c>
      <c r="D7210" s="218">
        <v>44926</v>
      </c>
      <c r="E7210" s="1">
        <v>5</v>
      </c>
      <c r="F7210" s="62">
        <v>240.26</v>
      </c>
    </row>
    <row r="7211" spans="1:6" x14ac:dyDescent="0.35">
      <c r="A7211" s="1">
        <v>50</v>
      </c>
      <c r="B7211" s="1" t="s">
        <v>101</v>
      </c>
      <c r="C7211" s="218">
        <v>44928</v>
      </c>
      <c r="D7211" s="218">
        <v>44925</v>
      </c>
      <c r="E7211" s="1">
        <v>1</v>
      </c>
      <c r="F7211" s="62">
        <v>23.66</v>
      </c>
    </row>
    <row r="7212" spans="1:6" x14ac:dyDescent="0.35">
      <c r="A7212" s="1">
        <v>50</v>
      </c>
      <c r="B7212" s="1" t="s">
        <v>101</v>
      </c>
      <c r="C7212" s="218">
        <v>44928</v>
      </c>
      <c r="D7212" s="218">
        <v>44926</v>
      </c>
      <c r="E7212" s="1">
        <v>7</v>
      </c>
      <c r="F7212" s="62">
        <v>293.93</v>
      </c>
    </row>
    <row r="7213" spans="1:6" x14ac:dyDescent="0.35">
      <c r="A7213" s="1">
        <v>50</v>
      </c>
      <c r="B7213" s="1" t="s">
        <v>101</v>
      </c>
      <c r="C7213" s="218">
        <v>44928</v>
      </c>
      <c r="D7213" s="218">
        <v>44927</v>
      </c>
      <c r="E7213" s="1">
        <v>6</v>
      </c>
      <c r="F7213" s="62">
        <v>260.16000000000003</v>
      </c>
    </row>
    <row r="7214" spans="1:6" x14ac:dyDescent="0.35">
      <c r="A7214" s="1">
        <v>50</v>
      </c>
      <c r="B7214" s="1" t="s">
        <v>101</v>
      </c>
      <c r="C7214" s="218">
        <v>44928</v>
      </c>
      <c r="D7214" s="218">
        <v>44928</v>
      </c>
      <c r="E7214" s="1">
        <v>3</v>
      </c>
      <c r="F7214" s="62">
        <v>132.16</v>
      </c>
    </row>
    <row r="7215" spans="1:6" x14ac:dyDescent="0.35">
      <c r="A7215" s="1">
        <v>50</v>
      </c>
      <c r="B7215" s="1" t="s">
        <v>101</v>
      </c>
      <c r="C7215" s="218">
        <v>44929</v>
      </c>
      <c r="D7215" s="218">
        <v>44926</v>
      </c>
      <c r="E7215" s="1">
        <v>4</v>
      </c>
      <c r="F7215" s="62">
        <v>180.47</v>
      </c>
    </row>
    <row r="7216" spans="1:6" x14ac:dyDescent="0.35">
      <c r="A7216" s="1">
        <v>50</v>
      </c>
      <c r="B7216" s="1" t="s">
        <v>101</v>
      </c>
      <c r="C7216" s="218">
        <v>44929</v>
      </c>
      <c r="D7216" s="218">
        <v>44927</v>
      </c>
      <c r="E7216" s="1">
        <v>5</v>
      </c>
      <c r="F7216" s="62">
        <v>231.21</v>
      </c>
    </row>
    <row r="7217" spans="1:6" x14ac:dyDescent="0.35">
      <c r="A7217" s="1">
        <v>50</v>
      </c>
      <c r="B7217" s="1" t="s">
        <v>101</v>
      </c>
      <c r="C7217" s="218">
        <v>44929</v>
      </c>
      <c r="D7217" s="218">
        <v>44928</v>
      </c>
      <c r="E7217" s="1">
        <v>2</v>
      </c>
      <c r="F7217" s="62">
        <v>73.36</v>
      </c>
    </row>
    <row r="7218" spans="1:6" x14ac:dyDescent="0.35">
      <c r="A7218" s="1">
        <v>50</v>
      </c>
      <c r="B7218" s="1" t="s">
        <v>101</v>
      </c>
      <c r="C7218" s="218">
        <v>44929</v>
      </c>
      <c r="D7218" s="218">
        <v>44929</v>
      </c>
      <c r="E7218" s="1">
        <v>10</v>
      </c>
      <c r="F7218" s="62">
        <v>428.02</v>
      </c>
    </row>
    <row r="7219" spans="1:6" x14ac:dyDescent="0.35">
      <c r="A7219" s="1">
        <v>50</v>
      </c>
      <c r="B7219" s="1" t="s">
        <v>101</v>
      </c>
      <c r="C7219" s="218">
        <v>44930</v>
      </c>
      <c r="D7219" s="218">
        <v>44927</v>
      </c>
      <c r="E7219" s="1">
        <v>1</v>
      </c>
      <c r="F7219" s="62">
        <v>23.71</v>
      </c>
    </row>
    <row r="7220" spans="1:6" x14ac:dyDescent="0.35">
      <c r="A7220" s="1">
        <v>50</v>
      </c>
      <c r="B7220" s="1" t="s">
        <v>101</v>
      </c>
      <c r="C7220" s="218">
        <v>44930</v>
      </c>
      <c r="D7220" s="218">
        <v>44928</v>
      </c>
      <c r="E7220" s="1">
        <v>1</v>
      </c>
      <c r="F7220" s="62">
        <v>22.77</v>
      </c>
    </row>
    <row r="7221" spans="1:6" x14ac:dyDescent="0.35">
      <c r="A7221" s="1">
        <v>50</v>
      </c>
      <c r="B7221" s="1" t="s">
        <v>101</v>
      </c>
      <c r="C7221" s="218">
        <v>44930</v>
      </c>
      <c r="D7221" s="218">
        <v>44929</v>
      </c>
      <c r="E7221" s="1">
        <v>7</v>
      </c>
      <c r="F7221" s="62">
        <v>278.14</v>
      </c>
    </row>
    <row r="7222" spans="1:6" x14ac:dyDescent="0.35">
      <c r="A7222" s="1">
        <v>50</v>
      </c>
      <c r="B7222" s="1" t="s">
        <v>101</v>
      </c>
      <c r="C7222" s="218">
        <v>44930</v>
      </c>
      <c r="D7222" s="218">
        <v>44930</v>
      </c>
      <c r="E7222" s="1">
        <v>9</v>
      </c>
      <c r="F7222" s="62">
        <v>452.86</v>
      </c>
    </row>
    <row r="7223" spans="1:6" x14ac:dyDescent="0.35">
      <c r="A7223" s="1">
        <v>50</v>
      </c>
      <c r="B7223" s="1" t="s">
        <v>101</v>
      </c>
      <c r="C7223" s="218">
        <v>44931</v>
      </c>
      <c r="D7223" s="218">
        <v>44929</v>
      </c>
      <c r="E7223" s="1">
        <v>7</v>
      </c>
      <c r="F7223" s="62">
        <v>256.99</v>
      </c>
    </row>
    <row r="7224" spans="1:6" x14ac:dyDescent="0.35">
      <c r="A7224" s="1">
        <v>50</v>
      </c>
      <c r="B7224" s="1" t="s">
        <v>101</v>
      </c>
      <c r="C7224" s="218">
        <v>44931</v>
      </c>
      <c r="D7224" s="218">
        <v>44930</v>
      </c>
      <c r="E7224" s="1">
        <v>7</v>
      </c>
      <c r="F7224" s="62">
        <v>369.65</v>
      </c>
    </row>
    <row r="7225" spans="1:6" x14ac:dyDescent="0.35">
      <c r="A7225" s="1">
        <v>50</v>
      </c>
      <c r="B7225" s="1" t="s">
        <v>101</v>
      </c>
      <c r="C7225" s="218">
        <v>44931</v>
      </c>
      <c r="D7225" s="218">
        <v>44931</v>
      </c>
      <c r="E7225" s="1">
        <v>8</v>
      </c>
      <c r="F7225" s="62">
        <v>338.77</v>
      </c>
    </row>
    <row r="7226" spans="1:6" x14ac:dyDescent="0.35">
      <c r="A7226" s="1">
        <v>50</v>
      </c>
      <c r="B7226" s="1" t="s">
        <v>101</v>
      </c>
      <c r="C7226" s="218">
        <v>44932</v>
      </c>
      <c r="D7226" s="218">
        <v>44929</v>
      </c>
      <c r="E7226" s="1">
        <v>3</v>
      </c>
      <c r="F7226" s="62">
        <v>101.32</v>
      </c>
    </row>
    <row r="7227" spans="1:6" x14ac:dyDescent="0.35">
      <c r="A7227" s="1">
        <v>50</v>
      </c>
      <c r="B7227" s="1" t="s">
        <v>101</v>
      </c>
      <c r="C7227" s="218">
        <v>44932</v>
      </c>
      <c r="D7227" s="218">
        <v>44930</v>
      </c>
      <c r="E7227" s="1">
        <v>1</v>
      </c>
      <c r="F7227" s="62">
        <v>23.66</v>
      </c>
    </row>
    <row r="7228" spans="1:6" x14ac:dyDescent="0.35">
      <c r="A7228" s="1">
        <v>50</v>
      </c>
      <c r="B7228" s="1" t="s">
        <v>101</v>
      </c>
      <c r="C7228" s="218">
        <v>44932</v>
      </c>
      <c r="D7228" s="218">
        <v>44931</v>
      </c>
      <c r="E7228" s="1">
        <v>7</v>
      </c>
      <c r="F7228" s="62">
        <v>246.85</v>
      </c>
    </row>
    <row r="7229" spans="1:6" x14ac:dyDescent="0.35">
      <c r="A7229" s="1">
        <v>50</v>
      </c>
      <c r="B7229" s="1" t="s">
        <v>101</v>
      </c>
      <c r="C7229" s="218">
        <v>44932</v>
      </c>
      <c r="D7229" s="218">
        <v>44932</v>
      </c>
      <c r="E7229" s="1">
        <v>8</v>
      </c>
      <c r="F7229" s="62">
        <v>400.24</v>
      </c>
    </row>
    <row r="7230" spans="1:6" x14ac:dyDescent="0.35">
      <c r="A7230" s="1">
        <v>50</v>
      </c>
      <c r="B7230" s="1" t="s">
        <v>101</v>
      </c>
      <c r="C7230" s="218">
        <v>44933</v>
      </c>
      <c r="D7230" s="218">
        <v>44931</v>
      </c>
      <c r="E7230" s="1">
        <v>2</v>
      </c>
      <c r="F7230" s="62">
        <v>77.81</v>
      </c>
    </row>
    <row r="7231" spans="1:6" x14ac:dyDescent="0.35">
      <c r="A7231" s="1">
        <v>50</v>
      </c>
      <c r="B7231" s="1" t="s">
        <v>101</v>
      </c>
      <c r="C7231" s="218">
        <v>44933</v>
      </c>
      <c r="D7231" s="218">
        <v>44932</v>
      </c>
      <c r="E7231" s="1">
        <v>9</v>
      </c>
      <c r="F7231" s="62">
        <v>242.34</v>
      </c>
    </row>
    <row r="7232" spans="1:6" x14ac:dyDescent="0.35">
      <c r="A7232" s="1">
        <v>50</v>
      </c>
      <c r="B7232" s="1" t="s">
        <v>101</v>
      </c>
      <c r="C7232" s="218">
        <v>44933</v>
      </c>
      <c r="D7232" s="218">
        <v>44933</v>
      </c>
      <c r="E7232" s="1">
        <v>11</v>
      </c>
      <c r="F7232" s="62">
        <v>549.67999999999995</v>
      </c>
    </row>
    <row r="7233" spans="1:6" x14ac:dyDescent="0.35">
      <c r="A7233" s="1">
        <v>50</v>
      </c>
      <c r="B7233" s="1" t="s">
        <v>101</v>
      </c>
      <c r="C7233" s="218">
        <v>44934</v>
      </c>
      <c r="D7233" s="218">
        <v>44931</v>
      </c>
      <c r="E7233" s="1">
        <v>1</v>
      </c>
      <c r="F7233" s="62">
        <v>53.71</v>
      </c>
    </row>
    <row r="7234" spans="1:6" x14ac:dyDescent="0.35">
      <c r="A7234" s="1">
        <v>50</v>
      </c>
      <c r="B7234" s="1" t="s">
        <v>101</v>
      </c>
      <c r="C7234" s="218">
        <v>44934</v>
      </c>
      <c r="D7234" s="218">
        <v>44933</v>
      </c>
      <c r="E7234" s="1">
        <v>1</v>
      </c>
      <c r="F7234" s="62">
        <v>20.89</v>
      </c>
    </row>
    <row r="7235" spans="1:6" x14ac:dyDescent="0.35">
      <c r="A7235" s="1">
        <v>50</v>
      </c>
      <c r="B7235" s="1" t="s">
        <v>101</v>
      </c>
      <c r="C7235" s="218">
        <v>44934</v>
      </c>
      <c r="D7235" s="218">
        <v>44934</v>
      </c>
      <c r="E7235" s="1">
        <v>9</v>
      </c>
      <c r="F7235" s="62">
        <v>387.76</v>
      </c>
    </row>
    <row r="7236" spans="1:6" x14ac:dyDescent="0.35">
      <c r="A7236" s="1">
        <v>50</v>
      </c>
      <c r="B7236" s="1" t="s">
        <v>101</v>
      </c>
      <c r="C7236" s="218">
        <v>44935</v>
      </c>
      <c r="D7236" s="218">
        <v>44932</v>
      </c>
      <c r="E7236" s="1">
        <v>1</v>
      </c>
      <c r="F7236" s="62">
        <v>54.25</v>
      </c>
    </row>
    <row r="7237" spans="1:6" x14ac:dyDescent="0.35">
      <c r="A7237" s="1">
        <v>50</v>
      </c>
      <c r="B7237" s="1" t="s">
        <v>101</v>
      </c>
      <c r="C7237" s="218">
        <v>44935</v>
      </c>
      <c r="D7237" s="218">
        <v>44933</v>
      </c>
      <c r="E7237" s="1">
        <v>3</v>
      </c>
      <c r="F7237" s="62">
        <v>161.87</v>
      </c>
    </row>
    <row r="7238" spans="1:6" x14ac:dyDescent="0.35">
      <c r="A7238" s="1">
        <v>50</v>
      </c>
      <c r="B7238" s="1" t="s">
        <v>101</v>
      </c>
      <c r="C7238" s="218">
        <v>44935</v>
      </c>
      <c r="D7238" s="218">
        <v>44934</v>
      </c>
      <c r="E7238" s="1">
        <v>6</v>
      </c>
      <c r="F7238" s="62">
        <v>325.5</v>
      </c>
    </row>
    <row r="7239" spans="1:6" x14ac:dyDescent="0.35">
      <c r="A7239" s="1">
        <v>50</v>
      </c>
      <c r="B7239" s="1" t="s">
        <v>101</v>
      </c>
      <c r="C7239" s="218">
        <v>44935</v>
      </c>
      <c r="D7239" s="218">
        <v>44935</v>
      </c>
      <c r="E7239" s="1">
        <v>6</v>
      </c>
      <c r="F7239" s="62">
        <v>286.7</v>
      </c>
    </row>
    <row r="7240" spans="1:6" x14ac:dyDescent="0.35">
      <c r="A7240" s="1">
        <v>50</v>
      </c>
      <c r="B7240" s="1" t="s">
        <v>101</v>
      </c>
      <c r="C7240" s="218">
        <v>44936</v>
      </c>
      <c r="D7240" s="218">
        <v>44935</v>
      </c>
      <c r="E7240" s="1">
        <v>5</v>
      </c>
      <c r="F7240" s="62">
        <v>210.27</v>
      </c>
    </row>
    <row r="7241" spans="1:6" x14ac:dyDescent="0.35">
      <c r="A7241" s="1">
        <v>50</v>
      </c>
      <c r="B7241" s="1" t="s">
        <v>101</v>
      </c>
      <c r="C7241" s="218">
        <v>44936</v>
      </c>
      <c r="D7241" s="218">
        <v>44936</v>
      </c>
      <c r="E7241" s="1">
        <v>13</v>
      </c>
      <c r="F7241" s="62">
        <v>548.75</v>
      </c>
    </row>
    <row r="7242" spans="1:6" x14ac:dyDescent="0.35">
      <c r="A7242" s="1">
        <v>50</v>
      </c>
      <c r="B7242" s="1" t="s">
        <v>101</v>
      </c>
      <c r="C7242" s="218">
        <v>44937</v>
      </c>
      <c r="D7242" s="218">
        <v>44934</v>
      </c>
      <c r="E7242" s="1">
        <v>1</v>
      </c>
      <c r="F7242" s="62">
        <v>54.35</v>
      </c>
    </row>
    <row r="7243" spans="1:6" x14ac:dyDescent="0.35">
      <c r="A7243" s="1">
        <v>50</v>
      </c>
      <c r="B7243" s="1" t="s">
        <v>101</v>
      </c>
      <c r="C7243" s="218">
        <v>44937</v>
      </c>
      <c r="D7243" s="218">
        <v>44935</v>
      </c>
      <c r="E7243" s="1">
        <v>2</v>
      </c>
      <c r="F7243" s="62">
        <v>47.32</v>
      </c>
    </row>
    <row r="7244" spans="1:6" x14ac:dyDescent="0.35">
      <c r="A7244" s="1">
        <v>50</v>
      </c>
      <c r="B7244" s="1" t="s">
        <v>101</v>
      </c>
      <c r="C7244" s="218">
        <v>44937</v>
      </c>
      <c r="D7244" s="218">
        <v>44936</v>
      </c>
      <c r="E7244" s="1">
        <v>4</v>
      </c>
      <c r="F7244" s="62">
        <v>154.59</v>
      </c>
    </row>
    <row r="7245" spans="1:6" x14ac:dyDescent="0.35">
      <c r="A7245" s="1">
        <v>50</v>
      </c>
      <c r="B7245" s="1" t="s">
        <v>101</v>
      </c>
      <c r="C7245" s="218">
        <v>44937</v>
      </c>
      <c r="D7245" s="218">
        <v>44937</v>
      </c>
      <c r="E7245" s="1">
        <v>11</v>
      </c>
      <c r="F7245" s="62">
        <v>467.71</v>
      </c>
    </row>
    <row r="7246" spans="1:6" x14ac:dyDescent="0.35">
      <c r="A7246" s="1">
        <v>50</v>
      </c>
      <c r="B7246" s="1" t="s">
        <v>101</v>
      </c>
      <c r="C7246" s="218">
        <v>44938</v>
      </c>
      <c r="D7246" s="218">
        <v>44935</v>
      </c>
      <c r="E7246" s="1">
        <v>2</v>
      </c>
      <c r="F7246" s="62">
        <v>77.319999999999993</v>
      </c>
    </row>
    <row r="7247" spans="1:6" x14ac:dyDescent="0.35">
      <c r="A7247" s="1">
        <v>50</v>
      </c>
      <c r="B7247" s="1" t="s">
        <v>101</v>
      </c>
      <c r="C7247" s="218">
        <v>44938</v>
      </c>
      <c r="D7247" s="218">
        <v>44936</v>
      </c>
      <c r="E7247" s="1">
        <v>1</v>
      </c>
      <c r="F7247" s="62">
        <v>23.76</v>
      </c>
    </row>
    <row r="7248" spans="1:6" x14ac:dyDescent="0.35">
      <c r="A7248" s="1">
        <v>50</v>
      </c>
      <c r="B7248" s="1" t="s">
        <v>101</v>
      </c>
      <c r="C7248" s="218">
        <v>44938</v>
      </c>
      <c r="D7248" s="218">
        <v>44937</v>
      </c>
      <c r="E7248" s="1">
        <v>4</v>
      </c>
      <c r="F7248" s="62">
        <v>211.06</v>
      </c>
    </row>
    <row r="7249" spans="1:6" x14ac:dyDescent="0.35">
      <c r="A7249" s="1">
        <v>50</v>
      </c>
      <c r="B7249" s="1" t="s">
        <v>101</v>
      </c>
      <c r="C7249" s="218">
        <v>44938</v>
      </c>
      <c r="D7249" s="218">
        <v>44938</v>
      </c>
      <c r="E7249" s="1">
        <v>9</v>
      </c>
      <c r="F7249" s="62">
        <v>482.03</v>
      </c>
    </row>
    <row r="7250" spans="1:6" x14ac:dyDescent="0.35">
      <c r="A7250" s="1">
        <v>50</v>
      </c>
      <c r="B7250" s="1" t="s">
        <v>101</v>
      </c>
      <c r="C7250" s="218">
        <v>44939</v>
      </c>
      <c r="D7250" s="218">
        <v>44936</v>
      </c>
      <c r="E7250" s="1">
        <v>1</v>
      </c>
      <c r="F7250" s="62">
        <v>54.45</v>
      </c>
    </row>
    <row r="7251" spans="1:6" x14ac:dyDescent="0.35">
      <c r="A7251" s="1">
        <v>50</v>
      </c>
      <c r="B7251" s="1" t="s">
        <v>101</v>
      </c>
      <c r="C7251" s="218">
        <v>44939</v>
      </c>
      <c r="D7251" s="218">
        <v>44937</v>
      </c>
      <c r="E7251" s="1">
        <v>2</v>
      </c>
      <c r="F7251" s="62">
        <v>78.209999999999994</v>
      </c>
    </row>
    <row r="7252" spans="1:6" x14ac:dyDescent="0.35">
      <c r="A7252" s="1">
        <v>50</v>
      </c>
      <c r="B7252" s="1" t="s">
        <v>101</v>
      </c>
      <c r="C7252" s="218">
        <v>44939</v>
      </c>
      <c r="D7252" s="218">
        <v>44938</v>
      </c>
      <c r="E7252" s="1">
        <v>6</v>
      </c>
      <c r="F7252" s="62">
        <v>293.88</v>
      </c>
    </row>
    <row r="7253" spans="1:6" x14ac:dyDescent="0.35">
      <c r="A7253" s="1">
        <v>50</v>
      </c>
      <c r="B7253" s="1" t="s">
        <v>101</v>
      </c>
      <c r="C7253" s="218">
        <v>44939</v>
      </c>
      <c r="D7253" s="218">
        <v>44939</v>
      </c>
      <c r="E7253" s="1">
        <v>12</v>
      </c>
      <c r="F7253" s="62">
        <v>553.05999999999995</v>
      </c>
    </row>
    <row r="7254" spans="1:6" x14ac:dyDescent="0.35">
      <c r="A7254" s="1">
        <v>50</v>
      </c>
      <c r="B7254" s="1" t="s">
        <v>101</v>
      </c>
      <c r="C7254" s="218">
        <v>44940</v>
      </c>
      <c r="D7254" s="218">
        <v>44938</v>
      </c>
      <c r="E7254" s="1">
        <v>1</v>
      </c>
      <c r="F7254" s="62">
        <v>49.5</v>
      </c>
    </row>
    <row r="7255" spans="1:6" x14ac:dyDescent="0.35">
      <c r="A7255" s="1">
        <v>50</v>
      </c>
      <c r="B7255" s="1" t="s">
        <v>101</v>
      </c>
      <c r="C7255" s="218">
        <v>44940</v>
      </c>
      <c r="D7255" s="218">
        <v>44939</v>
      </c>
      <c r="E7255" s="1">
        <v>3</v>
      </c>
      <c r="F7255" s="62">
        <v>159.38999999999999</v>
      </c>
    </row>
    <row r="7256" spans="1:6" x14ac:dyDescent="0.35">
      <c r="A7256" s="1">
        <v>50</v>
      </c>
      <c r="B7256" s="1" t="s">
        <v>101</v>
      </c>
      <c r="C7256" s="218">
        <v>44940</v>
      </c>
      <c r="D7256" s="218">
        <v>44940</v>
      </c>
      <c r="E7256" s="1">
        <v>13</v>
      </c>
      <c r="F7256" s="62">
        <v>630.88</v>
      </c>
    </row>
    <row r="7257" spans="1:6" x14ac:dyDescent="0.35">
      <c r="A7257" s="1">
        <v>50</v>
      </c>
      <c r="B7257" s="1" t="s">
        <v>101</v>
      </c>
      <c r="C7257" s="218">
        <v>44941</v>
      </c>
      <c r="D7257" s="218">
        <v>44939</v>
      </c>
      <c r="E7257" s="1">
        <v>1</v>
      </c>
      <c r="F7257" s="62">
        <v>50.79</v>
      </c>
    </row>
    <row r="7258" spans="1:6" x14ac:dyDescent="0.35">
      <c r="A7258" s="1">
        <v>50</v>
      </c>
      <c r="B7258" s="1" t="s">
        <v>101</v>
      </c>
      <c r="C7258" s="218">
        <v>44941</v>
      </c>
      <c r="D7258" s="218">
        <v>44940</v>
      </c>
      <c r="E7258" s="1">
        <v>3</v>
      </c>
      <c r="F7258" s="62">
        <v>160.77000000000001</v>
      </c>
    </row>
    <row r="7259" spans="1:6" x14ac:dyDescent="0.35">
      <c r="A7259" s="1">
        <v>50</v>
      </c>
      <c r="B7259" s="1" t="s">
        <v>101</v>
      </c>
      <c r="C7259" s="218">
        <v>44941</v>
      </c>
      <c r="D7259" s="218">
        <v>44941</v>
      </c>
      <c r="E7259" s="1">
        <v>6</v>
      </c>
      <c r="F7259" s="62">
        <v>291.60000000000002</v>
      </c>
    </row>
    <row r="7260" spans="1:6" x14ac:dyDescent="0.35">
      <c r="A7260" s="1">
        <v>50</v>
      </c>
      <c r="B7260" s="1" t="s">
        <v>101</v>
      </c>
      <c r="C7260" s="218">
        <v>44942</v>
      </c>
      <c r="D7260" s="218">
        <v>44940</v>
      </c>
      <c r="E7260" s="1">
        <v>1</v>
      </c>
      <c r="F7260" s="62">
        <v>53.71</v>
      </c>
    </row>
    <row r="7261" spans="1:6" x14ac:dyDescent="0.35">
      <c r="A7261" s="1">
        <v>50</v>
      </c>
      <c r="B7261" s="1" t="s">
        <v>101</v>
      </c>
      <c r="C7261" s="218">
        <v>44942</v>
      </c>
      <c r="D7261" s="218">
        <v>44941</v>
      </c>
      <c r="E7261" s="1">
        <v>6</v>
      </c>
      <c r="F7261" s="62">
        <v>304.97000000000003</v>
      </c>
    </row>
    <row r="7262" spans="1:6" x14ac:dyDescent="0.35">
      <c r="A7262" s="1">
        <v>50</v>
      </c>
      <c r="B7262" s="1" t="s">
        <v>101</v>
      </c>
      <c r="C7262" s="218">
        <v>44942</v>
      </c>
      <c r="D7262" s="218">
        <v>44942</v>
      </c>
      <c r="E7262" s="1">
        <v>3</v>
      </c>
      <c r="F7262" s="62">
        <v>143.41</v>
      </c>
    </row>
    <row r="7263" spans="1:6" x14ac:dyDescent="0.35">
      <c r="A7263" s="1">
        <v>50</v>
      </c>
      <c r="B7263" s="1" t="s">
        <v>101</v>
      </c>
      <c r="C7263" s="218">
        <v>44943</v>
      </c>
      <c r="D7263" s="218">
        <v>44940</v>
      </c>
      <c r="E7263" s="1">
        <v>1</v>
      </c>
      <c r="F7263" s="62">
        <v>54.35</v>
      </c>
    </row>
    <row r="7264" spans="1:6" x14ac:dyDescent="0.35">
      <c r="A7264" s="1">
        <v>50</v>
      </c>
      <c r="B7264" s="1" t="s">
        <v>101</v>
      </c>
      <c r="C7264" s="218">
        <v>44943</v>
      </c>
      <c r="D7264" s="218">
        <v>44941</v>
      </c>
      <c r="E7264" s="1">
        <v>6</v>
      </c>
      <c r="F7264" s="62">
        <v>198.1</v>
      </c>
    </row>
    <row r="7265" spans="1:6" x14ac:dyDescent="0.35">
      <c r="A7265" s="1">
        <v>50</v>
      </c>
      <c r="B7265" s="1" t="s">
        <v>101</v>
      </c>
      <c r="C7265" s="218">
        <v>44943</v>
      </c>
      <c r="D7265" s="218">
        <v>44942</v>
      </c>
      <c r="E7265" s="1">
        <v>10</v>
      </c>
      <c r="F7265" s="62">
        <v>446.87</v>
      </c>
    </row>
    <row r="7266" spans="1:6" x14ac:dyDescent="0.35">
      <c r="A7266" s="1">
        <v>50</v>
      </c>
      <c r="B7266" s="1" t="s">
        <v>101</v>
      </c>
      <c r="C7266" s="218">
        <v>44943</v>
      </c>
      <c r="D7266" s="218">
        <v>44943</v>
      </c>
      <c r="E7266" s="1">
        <v>5</v>
      </c>
      <c r="F7266" s="62">
        <v>269.58</v>
      </c>
    </row>
    <row r="7267" spans="1:6" x14ac:dyDescent="0.35">
      <c r="A7267" s="1">
        <v>50</v>
      </c>
      <c r="B7267" s="1" t="s">
        <v>101</v>
      </c>
      <c r="C7267" s="218">
        <v>44944</v>
      </c>
      <c r="D7267" s="218">
        <v>44941</v>
      </c>
      <c r="E7267" s="1">
        <v>3</v>
      </c>
      <c r="F7267" s="62">
        <v>153.15</v>
      </c>
    </row>
    <row r="7268" spans="1:6" x14ac:dyDescent="0.35">
      <c r="A7268" s="1">
        <v>50</v>
      </c>
      <c r="B7268" s="1" t="s">
        <v>101</v>
      </c>
      <c r="C7268" s="218">
        <v>44944</v>
      </c>
      <c r="D7268" s="218">
        <v>44942</v>
      </c>
      <c r="E7268" s="1">
        <v>2</v>
      </c>
      <c r="F7268" s="62">
        <v>105.73</v>
      </c>
    </row>
    <row r="7269" spans="1:6" x14ac:dyDescent="0.35">
      <c r="A7269" s="1">
        <v>50</v>
      </c>
      <c r="B7269" s="1" t="s">
        <v>101</v>
      </c>
      <c r="C7269" s="218">
        <v>44944</v>
      </c>
      <c r="D7269" s="218">
        <v>44943</v>
      </c>
      <c r="E7269" s="1">
        <v>4</v>
      </c>
      <c r="F7269" s="62">
        <v>211.41</v>
      </c>
    </row>
    <row r="7270" spans="1:6" x14ac:dyDescent="0.35">
      <c r="A7270" s="1">
        <v>50</v>
      </c>
      <c r="B7270" s="1" t="s">
        <v>101</v>
      </c>
      <c r="C7270" s="218">
        <v>44944</v>
      </c>
      <c r="D7270" s="218">
        <v>44944</v>
      </c>
      <c r="E7270" s="1">
        <v>5</v>
      </c>
      <c r="F7270" s="62">
        <v>268.82</v>
      </c>
    </row>
    <row r="7271" spans="1:6" x14ac:dyDescent="0.35">
      <c r="A7271" s="1">
        <v>50</v>
      </c>
      <c r="B7271" s="1" t="s">
        <v>101</v>
      </c>
      <c r="C7271" s="218">
        <v>44945</v>
      </c>
      <c r="D7271" s="218">
        <v>44942</v>
      </c>
      <c r="E7271" s="1">
        <v>1</v>
      </c>
      <c r="F7271" s="62">
        <v>54.4</v>
      </c>
    </row>
    <row r="7272" spans="1:6" x14ac:dyDescent="0.35">
      <c r="A7272" s="1">
        <v>50</v>
      </c>
      <c r="B7272" s="1" t="s">
        <v>101</v>
      </c>
      <c r="C7272" s="218">
        <v>44945</v>
      </c>
      <c r="D7272" s="218">
        <v>44943</v>
      </c>
      <c r="E7272" s="1">
        <v>3</v>
      </c>
      <c r="F7272" s="62">
        <v>99.44</v>
      </c>
    </row>
    <row r="7273" spans="1:6" x14ac:dyDescent="0.35">
      <c r="A7273" s="1">
        <v>50</v>
      </c>
      <c r="B7273" s="1" t="s">
        <v>101</v>
      </c>
      <c r="C7273" s="218">
        <v>44945</v>
      </c>
      <c r="D7273" s="218">
        <v>44944</v>
      </c>
      <c r="E7273" s="1">
        <v>6</v>
      </c>
      <c r="F7273" s="62">
        <v>290.62</v>
      </c>
    </row>
    <row r="7274" spans="1:6" x14ac:dyDescent="0.35">
      <c r="A7274" s="1">
        <v>50</v>
      </c>
      <c r="B7274" s="1" t="s">
        <v>101</v>
      </c>
      <c r="C7274" s="218">
        <v>44945</v>
      </c>
      <c r="D7274" s="218">
        <v>44945</v>
      </c>
      <c r="E7274" s="1">
        <v>7</v>
      </c>
      <c r="F7274" s="62">
        <v>287.08999999999997</v>
      </c>
    </row>
    <row r="7275" spans="1:6" x14ac:dyDescent="0.35">
      <c r="A7275" s="1">
        <v>50</v>
      </c>
      <c r="B7275" s="1" t="s">
        <v>101</v>
      </c>
      <c r="C7275" s="218">
        <v>44947</v>
      </c>
      <c r="D7275" s="218">
        <v>44944</v>
      </c>
      <c r="E7275" s="1">
        <v>3</v>
      </c>
      <c r="F7275" s="62">
        <v>154.69</v>
      </c>
    </row>
    <row r="7276" spans="1:6" x14ac:dyDescent="0.35">
      <c r="A7276" s="1">
        <v>50</v>
      </c>
      <c r="B7276" s="1" t="s">
        <v>101</v>
      </c>
      <c r="C7276" s="218">
        <v>44947</v>
      </c>
      <c r="D7276" s="218">
        <v>44945</v>
      </c>
      <c r="E7276" s="1">
        <v>5</v>
      </c>
      <c r="F7276" s="62">
        <v>231.51</v>
      </c>
    </row>
    <row r="7277" spans="1:6" x14ac:dyDescent="0.35">
      <c r="A7277" s="1">
        <v>50</v>
      </c>
      <c r="B7277" s="1" t="s">
        <v>101</v>
      </c>
      <c r="C7277" s="218">
        <v>44947</v>
      </c>
      <c r="D7277" s="218">
        <v>44946</v>
      </c>
      <c r="E7277" s="1">
        <v>5</v>
      </c>
      <c r="F7277" s="62">
        <v>266.5</v>
      </c>
    </row>
    <row r="7278" spans="1:6" x14ac:dyDescent="0.35">
      <c r="A7278" s="1">
        <v>50</v>
      </c>
      <c r="B7278" s="1" t="s">
        <v>101</v>
      </c>
      <c r="C7278" s="218">
        <v>44947</v>
      </c>
      <c r="D7278" s="218">
        <v>44947</v>
      </c>
      <c r="E7278" s="1">
        <v>3</v>
      </c>
      <c r="F7278" s="62">
        <v>162.75</v>
      </c>
    </row>
    <row r="7279" spans="1:6" x14ac:dyDescent="0.35">
      <c r="A7279" s="1">
        <v>50</v>
      </c>
      <c r="B7279" s="1" t="s">
        <v>101</v>
      </c>
      <c r="C7279" s="218">
        <v>44949</v>
      </c>
      <c r="D7279" s="218">
        <v>44943</v>
      </c>
      <c r="E7279" s="1">
        <v>2</v>
      </c>
      <c r="F7279" s="62">
        <v>106.37</v>
      </c>
    </row>
    <row r="7280" spans="1:6" x14ac:dyDescent="0.35">
      <c r="A7280" s="1">
        <v>50</v>
      </c>
      <c r="B7280" s="1" t="s">
        <v>101</v>
      </c>
      <c r="C7280" s="218">
        <v>44949</v>
      </c>
      <c r="D7280" s="218">
        <v>44945</v>
      </c>
      <c r="E7280" s="1">
        <v>2</v>
      </c>
      <c r="F7280" s="62">
        <v>104.45</v>
      </c>
    </row>
    <row r="7281" spans="1:6" x14ac:dyDescent="0.35">
      <c r="A7281" s="1">
        <v>50</v>
      </c>
      <c r="B7281" s="1" t="s">
        <v>101</v>
      </c>
      <c r="C7281" s="218">
        <v>44949</v>
      </c>
      <c r="D7281" s="218">
        <v>44946</v>
      </c>
      <c r="E7281" s="1">
        <v>5</v>
      </c>
      <c r="F7281" s="62">
        <v>236.56</v>
      </c>
    </row>
    <row r="7282" spans="1:6" x14ac:dyDescent="0.35">
      <c r="A7282" s="1">
        <v>50</v>
      </c>
      <c r="B7282" s="1" t="s">
        <v>101</v>
      </c>
      <c r="C7282" s="218">
        <v>44949</v>
      </c>
      <c r="D7282" s="218">
        <v>44947</v>
      </c>
      <c r="E7282" s="1">
        <v>12</v>
      </c>
      <c r="F7282" s="62">
        <v>432.28</v>
      </c>
    </row>
    <row r="7283" spans="1:6" x14ac:dyDescent="0.35">
      <c r="A7283" s="1">
        <v>50</v>
      </c>
      <c r="B7283" s="1" t="s">
        <v>101</v>
      </c>
      <c r="C7283" s="218">
        <v>44949</v>
      </c>
      <c r="D7283" s="218">
        <v>44948</v>
      </c>
      <c r="E7283" s="1">
        <v>7</v>
      </c>
      <c r="F7283" s="62">
        <v>340.49</v>
      </c>
    </row>
    <row r="7284" spans="1:6" x14ac:dyDescent="0.35">
      <c r="A7284" s="1">
        <v>50</v>
      </c>
      <c r="B7284" s="1" t="s">
        <v>101</v>
      </c>
      <c r="C7284" s="218">
        <v>44949</v>
      </c>
      <c r="D7284" s="218">
        <v>44949</v>
      </c>
      <c r="E7284" s="1">
        <v>3</v>
      </c>
      <c r="F7284" s="62">
        <v>132.46</v>
      </c>
    </row>
    <row r="7285" spans="1:6" x14ac:dyDescent="0.35">
      <c r="A7285" s="1">
        <v>50</v>
      </c>
      <c r="B7285" s="1" t="s">
        <v>101</v>
      </c>
      <c r="C7285" s="218">
        <v>44952</v>
      </c>
      <c r="D7285" s="218">
        <v>44949</v>
      </c>
      <c r="E7285" s="1">
        <v>4</v>
      </c>
      <c r="F7285" s="62">
        <v>185.47</v>
      </c>
    </row>
    <row r="7286" spans="1:6" x14ac:dyDescent="0.35">
      <c r="A7286" s="1">
        <v>50</v>
      </c>
      <c r="B7286" s="1" t="s">
        <v>101</v>
      </c>
      <c r="C7286" s="218">
        <v>44952</v>
      </c>
      <c r="D7286" s="218">
        <v>44950</v>
      </c>
      <c r="E7286" s="1">
        <v>12</v>
      </c>
      <c r="F7286" s="62">
        <v>646.1</v>
      </c>
    </row>
    <row r="7287" spans="1:6" x14ac:dyDescent="0.35">
      <c r="A7287" s="1">
        <v>50</v>
      </c>
      <c r="B7287" s="1" t="s">
        <v>101</v>
      </c>
      <c r="C7287" s="218">
        <v>44952</v>
      </c>
      <c r="D7287" s="218">
        <v>44951</v>
      </c>
      <c r="E7287" s="1">
        <v>5</v>
      </c>
      <c r="F7287" s="62">
        <v>208.69</v>
      </c>
    </row>
    <row r="7288" spans="1:6" x14ac:dyDescent="0.35">
      <c r="A7288" s="1">
        <v>50</v>
      </c>
      <c r="B7288" s="1" t="s">
        <v>101</v>
      </c>
      <c r="C7288" s="218">
        <v>44952</v>
      </c>
      <c r="D7288" s="218">
        <v>44952</v>
      </c>
      <c r="E7288" s="1">
        <v>3</v>
      </c>
      <c r="F7288" s="62">
        <v>159.04</v>
      </c>
    </row>
    <row r="7289" spans="1:6" x14ac:dyDescent="0.35">
      <c r="A7289" s="1">
        <v>52</v>
      </c>
      <c r="B7289" s="1" t="s">
        <v>102</v>
      </c>
      <c r="C7289" s="218">
        <v>44879</v>
      </c>
      <c r="D7289" s="218">
        <v>44878</v>
      </c>
      <c r="E7289" s="1">
        <v>3</v>
      </c>
      <c r="F7289" s="62">
        <v>135.24</v>
      </c>
    </row>
    <row r="7290" spans="1:6" x14ac:dyDescent="0.35">
      <c r="A7290" s="1">
        <v>52</v>
      </c>
      <c r="B7290" s="1" t="s">
        <v>102</v>
      </c>
      <c r="C7290" s="218">
        <v>44879</v>
      </c>
      <c r="D7290" s="218">
        <v>44879</v>
      </c>
      <c r="E7290" s="1">
        <v>1</v>
      </c>
      <c r="F7290" s="62">
        <v>54.25</v>
      </c>
    </row>
    <row r="7291" spans="1:6" x14ac:dyDescent="0.35">
      <c r="A7291" s="1">
        <v>52</v>
      </c>
      <c r="B7291" s="1" t="s">
        <v>102</v>
      </c>
      <c r="C7291" s="218">
        <v>44880</v>
      </c>
      <c r="D7291" s="218">
        <v>44878</v>
      </c>
      <c r="E7291" s="1">
        <v>5</v>
      </c>
      <c r="F7291" s="62">
        <v>172.01</v>
      </c>
    </row>
    <row r="7292" spans="1:6" x14ac:dyDescent="0.35">
      <c r="A7292" s="1">
        <v>52</v>
      </c>
      <c r="B7292" s="1" t="s">
        <v>102</v>
      </c>
      <c r="C7292" s="218">
        <v>44880</v>
      </c>
      <c r="D7292" s="218">
        <v>44879</v>
      </c>
      <c r="E7292" s="1">
        <v>2</v>
      </c>
      <c r="F7292" s="62">
        <v>74.84</v>
      </c>
    </row>
    <row r="7293" spans="1:6" x14ac:dyDescent="0.35">
      <c r="A7293" s="1">
        <v>52</v>
      </c>
      <c r="B7293" s="1" t="s">
        <v>102</v>
      </c>
      <c r="C7293" s="218">
        <v>44880</v>
      </c>
      <c r="D7293" s="218">
        <v>44880</v>
      </c>
      <c r="E7293" s="1">
        <v>3</v>
      </c>
      <c r="F7293" s="62">
        <v>126.92</v>
      </c>
    </row>
    <row r="7294" spans="1:6" x14ac:dyDescent="0.35">
      <c r="A7294" s="1">
        <v>52</v>
      </c>
      <c r="B7294" s="1" t="s">
        <v>102</v>
      </c>
      <c r="C7294" s="218">
        <v>44881</v>
      </c>
      <c r="D7294" s="218">
        <v>44878</v>
      </c>
      <c r="E7294" s="1">
        <v>1</v>
      </c>
      <c r="F7294" s="62">
        <v>23.51</v>
      </c>
    </row>
    <row r="7295" spans="1:6" x14ac:dyDescent="0.35">
      <c r="A7295" s="1">
        <v>52</v>
      </c>
      <c r="B7295" s="1" t="s">
        <v>102</v>
      </c>
      <c r="C7295" s="218">
        <v>44881</v>
      </c>
      <c r="D7295" s="218">
        <v>44879</v>
      </c>
      <c r="E7295" s="1">
        <v>4</v>
      </c>
      <c r="F7295" s="62">
        <v>176.85</v>
      </c>
    </row>
    <row r="7296" spans="1:6" x14ac:dyDescent="0.35">
      <c r="A7296" s="1">
        <v>52</v>
      </c>
      <c r="B7296" s="1" t="s">
        <v>102</v>
      </c>
      <c r="C7296" s="218">
        <v>44881</v>
      </c>
      <c r="D7296" s="218">
        <v>44880</v>
      </c>
      <c r="E7296" s="1">
        <v>6</v>
      </c>
      <c r="F7296" s="62">
        <v>256.55</v>
      </c>
    </row>
    <row r="7297" spans="1:6" x14ac:dyDescent="0.35">
      <c r="A7297" s="1">
        <v>52</v>
      </c>
      <c r="B7297" s="1" t="s">
        <v>102</v>
      </c>
      <c r="C7297" s="218">
        <v>44883</v>
      </c>
      <c r="D7297" s="218">
        <v>44879</v>
      </c>
      <c r="E7297" s="1">
        <v>2</v>
      </c>
      <c r="F7297" s="62">
        <v>75.89</v>
      </c>
    </row>
    <row r="7298" spans="1:6" x14ac:dyDescent="0.35">
      <c r="A7298" s="1">
        <v>52</v>
      </c>
      <c r="B7298" s="1" t="s">
        <v>102</v>
      </c>
      <c r="C7298" s="218">
        <v>44883</v>
      </c>
      <c r="D7298" s="218">
        <v>44880</v>
      </c>
      <c r="E7298" s="1">
        <v>1</v>
      </c>
      <c r="F7298" s="62">
        <v>52.67</v>
      </c>
    </row>
    <row r="7299" spans="1:6" x14ac:dyDescent="0.35">
      <c r="A7299" s="1">
        <v>52</v>
      </c>
      <c r="B7299" s="1" t="s">
        <v>102</v>
      </c>
      <c r="C7299" s="218">
        <v>44883</v>
      </c>
      <c r="D7299" s="218">
        <v>44881</v>
      </c>
      <c r="E7299" s="1">
        <v>1</v>
      </c>
      <c r="F7299" s="62">
        <v>23.22</v>
      </c>
    </row>
    <row r="7300" spans="1:6" x14ac:dyDescent="0.35">
      <c r="A7300" s="1">
        <v>52</v>
      </c>
      <c r="B7300" s="1" t="s">
        <v>102</v>
      </c>
      <c r="C7300" s="218">
        <v>44883</v>
      </c>
      <c r="D7300" s="218">
        <v>44883</v>
      </c>
      <c r="E7300" s="1">
        <v>1</v>
      </c>
      <c r="F7300" s="62">
        <v>52.12</v>
      </c>
    </row>
    <row r="7301" spans="1:6" x14ac:dyDescent="0.35">
      <c r="A7301" s="1">
        <v>52</v>
      </c>
      <c r="B7301" s="1" t="s">
        <v>102</v>
      </c>
      <c r="C7301" s="218">
        <v>44884</v>
      </c>
      <c r="D7301" s="218">
        <v>44879</v>
      </c>
      <c r="E7301" s="1">
        <v>1</v>
      </c>
      <c r="F7301" s="62">
        <v>23.22</v>
      </c>
    </row>
    <row r="7302" spans="1:6" x14ac:dyDescent="0.35">
      <c r="A7302" s="1">
        <v>52</v>
      </c>
      <c r="B7302" s="1" t="s">
        <v>102</v>
      </c>
      <c r="C7302" s="218">
        <v>44884</v>
      </c>
      <c r="D7302" s="218">
        <v>44880</v>
      </c>
      <c r="E7302" s="1">
        <v>5</v>
      </c>
      <c r="F7302" s="62">
        <v>144.35</v>
      </c>
    </row>
    <row r="7303" spans="1:6" x14ac:dyDescent="0.35">
      <c r="A7303" s="1">
        <v>52</v>
      </c>
      <c r="B7303" s="1" t="s">
        <v>102</v>
      </c>
      <c r="C7303" s="218">
        <v>44884</v>
      </c>
      <c r="D7303" s="218">
        <v>44881</v>
      </c>
      <c r="E7303" s="1">
        <v>9</v>
      </c>
      <c r="F7303" s="62">
        <v>353.57</v>
      </c>
    </row>
    <row r="7304" spans="1:6" x14ac:dyDescent="0.35">
      <c r="A7304" s="1">
        <v>52</v>
      </c>
      <c r="B7304" s="1" t="s">
        <v>102</v>
      </c>
      <c r="C7304" s="218">
        <v>44884</v>
      </c>
      <c r="D7304" s="218">
        <v>44882</v>
      </c>
      <c r="E7304" s="1">
        <v>3</v>
      </c>
      <c r="F7304" s="62">
        <v>126.38</v>
      </c>
    </row>
    <row r="7305" spans="1:6" x14ac:dyDescent="0.35">
      <c r="A7305" s="1">
        <v>52</v>
      </c>
      <c r="B7305" s="1" t="s">
        <v>102</v>
      </c>
      <c r="C7305" s="218">
        <v>44885</v>
      </c>
      <c r="D7305" s="218">
        <v>44879</v>
      </c>
      <c r="E7305" s="1">
        <v>2</v>
      </c>
      <c r="F7305" s="62">
        <v>46.48</v>
      </c>
    </row>
    <row r="7306" spans="1:6" x14ac:dyDescent="0.35">
      <c r="A7306" s="1">
        <v>52</v>
      </c>
      <c r="B7306" s="1" t="s">
        <v>102</v>
      </c>
      <c r="C7306" s="218">
        <v>44885</v>
      </c>
      <c r="D7306" s="218">
        <v>44880</v>
      </c>
      <c r="E7306" s="1">
        <v>4</v>
      </c>
      <c r="F7306" s="62">
        <v>93.45</v>
      </c>
    </row>
    <row r="7307" spans="1:6" x14ac:dyDescent="0.35">
      <c r="A7307" s="1">
        <v>52</v>
      </c>
      <c r="B7307" s="1" t="s">
        <v>102</v>
      </c>
      <c r="C7307" s="218">
        <v>44885</v>
      </c>
      <c r="D7307" s="218">
        <v>44881</v>
      </c>
      <c r="E7307" s="1">
        <v>6</v>
      </c>
      <c r="F7307" s="62">
        <v>169.48</v>
      </c>
    </row>
    <row r="7308" spans="1:6" x14ac:dyDescent="0.35">
      <c r="A7308" s="1">
        <v>52</v>
      </c>
      <c r="B7308" s="1" t="s">
        <v>102</v>
      </c>
      <c r="C7308" s="218">
        <v>44885</v>
      </c>
      <c r="D7308" s="218">
        <v>44882</v>
      </c>
      <c r="E7308" s="1">
        <v>6</v>
      </c>
      <c r="F7308" s="62">
        <v>316.66000000000003</v>
      </c>
    </row>
    <row r="7309" spans="1:6" x14ac:dyDescent="0.35">
      <c r="A7309" s="1">
        <v>52</v>
      </c>
      <c r="B7309" s="1" t="s">
        <v>102</v>
      </c>
      <c r="C7309" s="218">
        <v>44885</v>
      </c>
      <c r="D7309" s="218">
        <v>44883</v>
      </c>
      <c r="E7309" s="1">
        <v>2</v>
      </c>
      <c r="F7309" s="62">
        <v>76.03</v>
      </c>
    </row>
    <row r="7310" spans="1:6" x14ac:dyDescent="0.35">
      <c r="A7310" s="1">
        <v>52</v>
      </c>
      <c r="B7310" s="1" t="s">
        <v>102</v>
      </c>
      <c r="C7310" s="218">
        <v>44885</v>
      </c>
      <c r="D7310" s="218">
        <v>44884</v>
      </c>
      <c r="E7310" s="1">
        <v>8</v>
      </c>
      <c r="F7310" s="62">
        <v>359.76</v>
      </c>
    </row>
    <row r="7311" spans="1:6" x14ac:dyDescent="0.35">
      <c r="A7311" s="1">
        <v>52</v>
      </c>
      <c r="B7311" s="1" t="s">
        <v>102</v>
      </c>
      <c r="C7311" s="218">
        <v>44886</v>
      </c>
      <c r="D7311" s="218">
        <v>44881</v>
      </c>
      <c r="E7311" s="1">
        <v>5</v>
      </c>
      <c r="F7311" s="62">
        <v>115.89</v>
      </c>
    </row>
    <row r="7312" spans="1:6" x14ac:dyDescent="0.35">
      <c r="A7312" s="1">
        <v>52</v>
      </c>
      <c r="B7312" s="1" t="s">
        <v>102</v>
      </c>
      <c r="C7312" s="218">
        <v>44886</v>
      </c>
      <c r="D7312" s="218">
        <v>44882</v>
      </c>
      <c r="E7312" s="1">
        <v>2</v>
      </c>
      <c r="F7312" s="62">
        <v>75.040000000000006</v>
      </c>
    </row>
    <row r="7313" spans="1:6" x14ac:dyDescent="0.35">
      <c r="A7313" s="1">
        <v>52</v>
      </c>
      <c r="B7313" s="1" t="s">
        <v>102</v>
      </c>
      <c r="C7313" s="218">
        <v>44886</v>
      </c>
      <c r="D7313" s="218">
        <v>44883</v>
      </c>
      <c r="E7313" s="1">
        <v>4</v>
      </c>
      <c r="F7313" s="62">
        <v>210.27</v>
      </c>
    </row>
    <row r="7314" spans="1:6" x14ac:dyDescent="0.35">
      <c r="A7314" s="1">
        <v>52</v>
      </c>
      <c r="B7314" s="1" t="s">
        <v>102</v>
      </c>
      <c r="C7314" s="218">
        <v>44886</v>
      </c>
      <c r="D7314" s="218">
        <v>44884</v>
      </c>
      <c r="E7314" s="1">
        <v>2</v>
      </c>
      <c r="F7314" s="62">
        <v>46.73</v>
      </c>
    </row>
    <row r="7315" spans="1:6" x14ac:dyDescent="0.35">
      <c r="A7315" s="1">
        <v>52</v>
      </c>
      <c r="B7315" s="1" t="s">
        <v>102</v>
      </c>
      <c r="C7315" s="218">
        <v>44886</v>
      </c>
      <c r="D7315" s="218">
        <v>44885</v>
      </c>
      <c r="E7315" s="1">
        <v>2</v>
      </c>
      <c r="F7315" s="62">
        <v>107.21</v>
      </c>
    </row>
    <row r="7316" spans="1:6" x14ac:dyDescent="0.35">
      <c r="A7316" s="1">
        <v>52</v>
      </c>
      <c r="B7316" s="1" t="s">
        <v>102</v>
      </c>
      <c r="C7316" s="218">
        <v>44886</v>
      </c>
      <c r="D7316" s="218">
        <v>44886</v>
      </c>
      <c r="E7316" s="1">
        <v>1</v>
      </c>
      <c r="F7316" s="62">
        <v>52.67</v>
      </c>
    </row>
    <row r="7317" spans="1:6" x14ac:dyDescent="0.35">
      <c r="A7317" s="1">
        <v>52</v>
      </c>
      <c r="B7317" s="1" t="s">
        <v>102</v>
      </c>
      <c r="C7317" s="218">
        <v>44887</v>
      </c>
      <c r="D7317" s="218">
        <v>44881</v>
      </c>
      <c r="E7317" s="1">
        <v>2</v>
      </c>
      <c r="F7317" s="62">
        <v>47.27</v>
      </c>
    </row>
    <row r="7318" spans="1:6" x14ac:dyDescent="0.35">
      <c r="A7318" s="1">
        <v>52</v>
      </c>
      <c r="B7318" s="1" t="s">
        <v>102</v>
      </c>
      <c r="C7318" s="218">
        <v>44887</v>
      </c>
      <c r="D7318" s="218">
        <v>44882</v>
      </c>
      <c r="E7318" s="1">
        <v>2</v>
      </c>
      <c r="F7318" s="62">
        <v>103.7</v>
      </c>
    </row>
    <row r="7319" spans="1:6" x14ac:dyDescent="0.35">
      <c r="A7319" s="1">
        <v>52</v>
      </c>
      <c r="B7319" s="1" t="s">
        <v>102</v>
      </c>
      <c r="C7319" s="218">
        <v>44887</v>
      </c>
      <c r="D7319" s="218">
        <v>44885</v>
      </c>
      <c r="E7319" s="1">
        <v>2</v>
      </c>
      <c r="F7319" s="62">
        <v>104.99</v>
      </c>
    </row>
    <row r="7320" spans="1:6" x14ac:dyDescent="0.35">
      <c r="A7320" s="1">
        <v>52</v>
      </c>
      <c r="B7320" s="1" t="s">
        <v>102</v>
      </c>
      <c r="C7320" s="218">
        <v>44887</v>
      </c>
      <c r="D7320" s="218">
        <v>44886</v>
      </c>
      <c r="E7320" s="1">
        <v>5</v>
      </c>
      <c r="F7320" s="62">
        <v>234.08</v>
      </c>
    </row>
    <row r="7321" spans="1:6" x14ac:dyDescent="0.35">
      <c r="A7321" s="1">
        <v>52</v>
      </c>
      <c r="B7321" s="1" t="s">
        <v>102</v>
      </c>
      <c r="C7321" s="218">
        <v>44887</v>
      </c>
      <c r="D7321" s="218">
        <v>44887</v>
      </c>
      <c r="E7321" s="1">
        <v>3</v>
      </c>
      <c r="F7321" s="62">
        <v>158.9</v>
      </c>
    </row>
    <row r="7322" spans="1:6" x14ac:dyDescent="0.35">
      <c r="A7322" s="1">
        <v>52</v>
      </c>
      <c r="B7322" s="1" t="s">
        <v>102</v>
      </c>
      <c r="C7322" s="218">
        <v>44888</v>
      </c>
      <c r="D7322" s="218">
        <v>44882</v>
      </c>
      <c r="E7322" s="1">
        <v>1</v>
      </c>
      <c r="F7322" s="62">
        <v>22.77</v>
      </c>
    </row>
    <row r="7323" spans="1:6" x14ac:dyDescent="0.35">
      <c r="A7323" s="1">
        <v>52</v>
      </c>
      <c r="B7323" s="1" t="s">
        <v>102</v>
      </c>
      <c r="C7323" s="218">
        <v>44888</v>
      </c>
      <c r="D7323" s="218">
        <v>44883</v>
      </c>
      <c r="E7323" s="1">
        <v>1</v>
      </c>
      <c r="F7323" s="62">
        <v>51.43</v>
      </c>
    </row>
    <row r="7324" spans="1:6" x14ac:dyDescent="0.35">
      <c r="A7324" s="1">
        <v>52</v>
      </c>
      <c r="B7324" s="1" t="s">
        <v>102</v>
      </c>
      <c r="C7324" s="218">
        <v>44888</v>
      </c>
      <c r="D7324" s="218">
        <v>44884</v>
      </c>
      <c r="E7324" s="1">
        <v>1</v>
      </c>
      <c r="F7324" s="62">
        <v>52.62</v>
      </c>
    </row>
    <row r="7325" spans="1:6" x14ac:dyDescent="0.35">
      <c r="A7325" s="1">
        <v>52</v>
      </c>
      <c r="B7325" s="1" t="s">
        <v>102</v>
      </c>
      <c r="C7325" s="218">
        <v>44888</v>
      </c>
      <c r="D7325" s="218">
        <v>44886</v>
      </c>
      <c r="E7325" s="1">
        <v>3</v>
      </c>
      <c r="F7325" s="62">
        <v>129.1</v>
      </c>
    </row>
    <row r="7326" spans="1:6" x14ac:dyDescent="0.35">
      <c r="A7326" s="1">
        <v>52</v>
      </c>
      <c r="B7326" s="1" t="s">
        <v>102</v>
      </c>
      <c r="C7326" s="218">
        <v>44888</v>
      </c>
      <c r="D7326" s="218">
        <v>44887</v>
      </c>
      <c r="E7326" s="1">
        <v>2</v>
      </c>
      <c r="F7326" s="62">
        <v>47.07</v>
      </c>
    </row>
    <row r="7327" spans="1:6" x14ac:dyDescent="0.35">
      <c r="A7327" s="1">
        <v>52</v>
      </c>
      <c r="B7327" s="1" t="s">
        <v>102</v>
      </c>
      <c r="C7327" s="218">
        <v>44888</v>
      </c>
      <c r="D7327" s="218">
        <v>44888</v>
      </c>
      <c r="E7327" s="1">
        <v>7</v>
      </c>
      <c r="F7327" s="62">
        <v>372.74</v>
      </c>
    </row>
    <row r="7328" spans="1:6" x14ac:dyDescent="0.35">
      <c r="A7328" s="1">
        <v>52</v>
      </c>
      <c r="B7328" s="1" t="s">
        <v>102</v>
      </c>
      <c r="C7328" s="218">
        <v>44889</v>
      </c>
      <c r="D7328" s="218">
        <v>44884</v>
      </c>
      <c r="E7328" s="1">
        <v>1</v>
      </c>
      <c r="F7328" s="62">
        <v>53.26</v>
      </c>
    </row>
    <row r="7329" spans="1:6" x14ac:dyDescent="0.35">
      <c r="A7329" s="1">
        <v>52</v>
      </c>
      <c r="B7329" s="1" t="s">
        <v>102</v>
      </c>
      <c r="C7329" s="218">
        <v>44889</v>
      </c>
      <c r="D7329" s="218">
        <v>44885</v>
      </c>
      <c r="E7329" s="1">
        <v>1</v>
      </c>
      <c r="F7329" s="62">
        <v>23.22</v>
      </c>
    </row>
    <row r="7330" spans="1:6" x14ac:dyDescent="0.35">
      <c r="A7330" s="1">
        <v>52</v>
      </c>
      <c r="B7330" s="1" t="s">
        <v>102</v>
      </c>
      <c r="C7330" s="218">
        <v>44889</v>
      </c>
      <c r="D7330" s="218">
        <v>44887</v>
      </c>
      <c r="E7330" s="1">
        <v>2</v>
      </c>
      <c r="F7330" s="62">
        <v>46.43</v>
      </c>
    </row>
    <row r="7331" spans="1:6" x14ac:dyDescent="0.35">
      <c r="A7331" s="1">
        <v>52</v>
      </c>
      <c r="B7331" s="1" t="s">
        <v>102</v>
      </c>
      <c r="C7331" s="218">
        <v>44889</v>
      </c>
      <c r="D7331" s="218">
        <v>44888</v>
      </c>
      <c r="E7331" s="1">
        <v>3</v>
      </c>
      <c r="F7331" s="62">
        <v>101.37</v>
      </c>
    </row>
    <row r="7332" spans="1:6" x14ac:dyDescent="0.35">
      <c r="A7332" s="1">
        <v>52</v>
      </c>
      <c r="B7332" s="1" t="s">
        <v>102</v>
      </c>
      <c r="C7332" s="218">
        <v>44889</v>
      </c>
      <c r="D7332" s="218">
        <v>44889</v>
      </c>
      <c r="E7332" s="1">
        <v>9</v>
      </c>
      <c r="F7332" s="62">
        <v>445.45</v>
      </c>
    </row>
    <row r="7333" spans="1:6" x14ac:dyDescent="0.35">
      <c r="A7333" s="1">
        <v>52</v>
      </c>
      <c r="B7333" s="1" t="s">
        <v>102</v>
      </c>
      <c r="C7333" s="218">
        <v>44890</v>
      </c>
      <c r="D7333" s="218">
        <v>44886</v>
      </c>
      <c r="E7333" s="1">
        <v>1</v>
      </c>
      <c r="F7333" s="62">
        <v>53.31</v>
      </c>
    </row>
    <row r="7334" spans="1:6" x14ac:dyDescent="0.35">
      <c r="A7334" s="1">
        <v>52</v>
      </c>
      <c r="B7334" s="1" t="s">
        <v>102</v>
      </c>
      <c r="C7334" s="218">
        <v>44890</v>
      </c>
      <c r="D7334" s="218">
        <v>44887</v>
      </c>
      <c r="E7334" s="1">
        <v>1</v>
      </c>
      <c r="F7334" s="62">
        <v>23.36</v>
      </c>
    </row>
    <row r="7335" spans="1:6" x14ac:dyDescent="0.35">
      <c r="A7335" s="1">
        <v>52</v>
      </c>
      <c r="B7335" s="1" t="s">
        <v>102</v>
      </c>
      <c r="C7335" s="218">
        <v>44890</v>
      </c>
      <c r="D7335" s="218">
        <v>44888</v>
      </c>
      <c r="E7335" s="1">
        <v>4</v>
      </c>
      <c r="F7335" s="62">
        <v>152.21</v>
      </c>
    </row>
    <row r="7336" spans="1:6" x14ac:dyDescent="0.35">
      <c r="A7336" s="1">
        <v>52</v>
      </c>
      <c r="B7336" s="1" t="s">
        <v>102</v>
      </c>
      <c r="C7336" s="218">
        <v>44890</v>
      </c>
      <c r="D7336" s="218">
        <v>44889</v>
      </c>
      <c r="E7336" s="1">
        <v>6</v>
      </c>
      <c r="F7336" s="62">
        <v>228.59</v>
      </c>
    </row>
    <row r="7337" spans="1:6" x14ac:dyDescent="0.35">
      <c r="A7337" s="1">
        <v>52</v>
      </c>
      <c r="B7337" s="1" t="s">
        <v>102</v>
      </c>
      <c r="C7337" s="218">
        <v>44890</v>
      </c>
      <c r="D7337" s="218">
        <v>44890</v>
      </c>
      <c r="E7337" s="1">
        <v>7</v>
      </c>
      <c r="F7337" s="62">
        <v>342.9</v>
      </c>
    </row>
    <row r="7338" spans="1:6" x14ac:dyDescent="0.35">
      <c r="A7338" s="1">
        <v>52</v>
      </c>
      <c r="B7338" s="1" t="s">
        <v>102</v>
      </c>
      <c r="C7338" s="218">
        <v>44891</v>
      </c>
      <c r="D7338" s="218">
        <v>44888</v>
      </c>
      <c r="E7338" s="1">
        <v>2</v>
      </c>
      <c r="F7338" s="62">
        <v>76.23</v>
      </c>
    </row>
    <row r="7339" spans="1:6" x14ac:dyDescent="0.35">
      <c r="A7339" s="1">
        <v>52</v>
      </c>
      <c r="B7339" s="1" t="s">
        <v>102</v>
      </c>
      <c r="C7339" s="218">
        <v>44891</v>
      </c>
      <c r="D7339" s="218">
        <v>44889</v>
      </c>
      <c r="E7339" s="1">
        <v>7</v>
      </c>
      <c r="F7339" s="62">
        <v>282.08999999999997</v>
      </c>
    </row>
    <row r="7340" spans="1:6" x14ac:dyDescent="0.35">
      <c r="A7340" s="1">
        <v>52</v>
      </c>
      <c r="B7340" s="1" t="s">
        <v>102</v>
      </c>
      <c r="C7340" s="218">
        <v>44891</v>
      </c>
      <c r="D7340" s="218">
        <v>44890</v>
      </c>
      <c r="E7340" s="1">
        <v>4</v>
      </c>
      <c r="F7340" s="62">
        <v>154.72999999999999</v>
      </c>
    </row>
    <row r="7341" spans="1:6" x14ac:dyDescent="0.35">
      <c r="A7341" s="1">
        <v>52</v>
      </c>
      <c r="B7341" s="1" t="s">
        <v>102</v>
      </c>
      <c r="C7341" s="218">
        <v>44891</v>
      </c>
      <c r="D7341" s="218">
        <v>44891</v>
      </c>
      <c r="E7341" s="1">
        <v>10</v>
      </c>
      <c r="F7341" s="62">
        <v>530.24</v>
      </c>
    </row>
    <row r="7342" spans="1:6" x14ac:dyDescent="0.35">
      <c r="A7342" s="1">
        <v>52</v>
      </c>
      <c r="B7342" s="1" t="s">
        <v>102</v>
      </c>
      <c r="C7342" s="218">
        <v>44892</v>
      </c>
      <c r="D7342" s="218">
        <v>44888</v>
      </c>
      <c r="E7342" s="1">
        <v>1</v>
      </c>
      <c r="F7342" s="62">
        <v>22.57</v>
      </c>
    </row>
    <row r="7343" spans="1:6" x14ac:dyDescent="0.35">
      <c r="A7343" s="1">
        <v>52</v>
      </c>
      <c r="B7343" s="1" t="s">
        <v>102</v>
      </c>
      <c r="C7343" s="218">
        <v>44892</v>
      </c>
      <c r="D7343" s="218">
        <v>44889</v>
      </c>
      <c r="E7343" s="1">
        <v>5</v>
      </c>
      <c r="F7343" s="62">
        <v>116.57</v>
      </c>
    </row>
    <row r="7344" spans="1:6" x14ac:dyDescent="0.35">
      <c r="A7344" s="1">
        <v>52</v>
      </c>
      <c r="B7344" s="1" t="s">
        <v>102</v>
      </c>
      <c r="C7344" s="218">
        <v>44892</v>
      </c>
      <c r="D7344" s="218">
        <v>44890</v>
      </c>
      <c r="E7344" s="1">
        <v>7</v>
      </c>
      <c r="F7344" s="62">
        <v>164.23</v>
      </c>
    </row>
    <row r="7345" spans="1:6" x14ac:dyDescent="0.35">
      <c r="A7345" s="1">
        <v>52</v>
      </c>
      <c r="B7345" s="1" t="s">
        <v>102</v>
      </c>
      <c r="C7345" s="218">
        <v>44892</v>
      </c>
      <c r="D7345" s="218">
        <v>44891</v>
      </c>
      <c r="E7345" s="1">
        <v>5</v>
      </c>
      <c r="F7345" s="62">
        <v>207.04</v>
      </c>
    </row>
    <row r="7346" spans="1:6" x14ac:dyDescent="0.35">
      <c r="A7346" s="1">
        <v>52</v>
      </c>
      <c r="B7346" s="1" t="s">
        <v>102</v>
      </c>
      <c r="C7346" s="218">
        <v>44892</v>
      </c>
      <c r="D7346" s="218">
        <v>44892</v>
      </c>
      <c r="E7346" s="1">
        <v>15</v>
      </c>
      <c r="F7346" s="62">
        <v>707.2</v>
      </c>
    </row>
    <row r="7347" spans="1:6" x14ac:dyDescent="0.35">
      <c r="A7347" s="1">
        <v>52</v>
      </c>
      <c r="B7347" s="1" t="s">
        <v>102</v>
      </c>
      <c r="C7347" s="218">
        <v>44893</v>
      </c>
      <c r="D7347" s="218">
        <v>44890</v>
      </c>
      <c r="E7347" s="1">
        <v>4</v>
      </c>
      <c r="F7347" s="62">
        <v>181.92</v>
      </c>
    </row>
    <row r="7348" spans="1:6" x14ac:dyDescent="0.35">
      <c r="A7348" s="1">
        <v>52</v>
      </c>
      <c r="B7348" s="1" t="s">
        <v>102</v>
      </c>
      <c r="C7348" s="218">
        <v>44893</v>
      </c>
      <c r="D7348" s="218">
        <v>44892</v>
      </c>
      <c r="E7348" s="1">
        <v>2</v>
      </c>
      <c r="F7348" s="62">
        <v>77.47</v>
      </c>
    </row>
    <row r="7349" spans="1:6" x14ac:dyDescent="0.35">
      <c r="A7349" s="1">
        <v>52</v>
      </c>
      <c r="B7349" s="1" t="s">
        <v>102</v>
      </c>
      <c r="C7349" s="218">
        <v>44893</v>
      </c>
      <c r="D7349" s="218">
        <v>44893</v>
      </c>
      <c r="E7349" s="1">
        <v>13</v>
      </c>
      <c r="F7349" s="62">
        <v>632.35</v>
      </c>
    </row>
    <row r="7350" spans="1:6" x14ac:dyDescent="0.35">
      <c r="A7350" s="1">
        <v>52</v>
      </c>
      <c r="B7350" s="1" t="s">
        <v>102</v>
      </c>
      <c r="C7350" s="218">
        <v>44894</v>
      </c>
      <c r="D7350" s="218">
        <v>44893</v>
      </c>
      <c r="E7350" s="1">
        <v>3</v>
      </c>
      <c r="F7350" s="62">
        <v>99.79</v>
      </c>
    </row>
    <row r="7351" spans="1:6" x14ac:dyDescent="0.35">
      <c r="A7351" s="1">
        <v>52</v>
      </c>
      <c r="B7351" s="1" t="s">
        <v>102</v>
      </c>
      <c r="C7351" s="218">
        <v>44894</v>
      </c>
      <c r="D7351" s="218">
        <v>44894</v>
      </c>
      <c r="E7351" s="1">
        <v>15</v>
      </c>
      <c r="F7351" s="62">
        <v>710.2</v>
      </c>
    </row>
    <row r="7352" spans="1:6" x14ac:dyDescent="0.35">
      <c r="A7352" s="1">
        <v>52</v>
      </c>
      <c r="B7352" s="1" t="s">
        <v>102</v>
      </c>
      <c r="C7352" s="218">
        <v>44895</v>
      </c>
      <c r="D7352" s="218">
        <v>44893</v>
      </c>
      <c r="E7352" s="1">
        <v>2</v>
      </c>
      <c r="F7352" s="62">
        <v>46.38</v>
      </c>
    </row>
    <row r="7353" spans="1:6" x14ac:dyDescent="0.35">
      <c r="A7353" s="1">
        <v>52</v>
      </c>
      <c r="B7353" s="1" t="s">
        <v>102</v>
      </c>
      <c r="C7353" s="218">
        <v>44895</v>
      </c>
      <c r="D7353" s="218">
        <v>44894</v>
      </c>
      <c r="E7353" s="1">
        <v>2</v>
      </c>
      <c r="F7353" s="62">
        <v>77.66</v>
      </c>
    </row>
    <row r="7354" spans="1:6" x14ac:dyDescent="0.35">
      <c r="A7354" s="1">
        <v>52</v>
      </c>
      <c r="B7354" s="1" t="s">
        <v>102</v>
      </c>
      <c r="C7354" s="218">
        <v>44895</v>
      </c>
      <c r="D7354" s="218">
        <v>44895</v>
      </c>
      <c r="E7354" s="1">
        <v>10</v>
      </c>
      <c r="F7354" s="62">
        <v>475.49</v>
      </c>
    </row>
    <row r="7355" spans="1:6" x14ac:dyDescent="0.35">
      <c r="A7355" s="1">
        <v>52</v>
      </c>
      <c r="B7355" s="1" t="s">
        <v>102</v>
      </c>
      <c r="C7355" s="218">
        <v>44896</v>
      </c>
      <c r="D7355" s="218">
        <v>44893</v>
      </c>
      <c r="E7355" s="1">
        <v>1</v>
      </c>
      <c r="F7355" s="62">
        <v>53.86</v>
      </c>
    </row>
    <row r="7356" spans="1:6" x14ac:dyDescent="0.35">
      <c r="A7356" s="1">
        <v>52</v>
      </c>
      <c r="B7356" s="1" t="s">
        <v>102</v>
      </c>
      <c r="C7356" s="218">
        <v>44896</v>
      </c>
      <c r="D7356" s="218">
        <v>44895</v>
      </c>
      <c r="E7356" s="1">
        <v>4</v>
      </c>
      <c r="F7356" s="62">
        <v>152.16</v>
      </c>
    </row>
    <row r="7357" spans="1:6" x14ac:dyDescent="0.35">
      <c r="A7357" s="1">
        <v>52</v>
      </c>
      <c r="B7357" s="1" t="s">
        <v>102</v>
      </c>
      <c r="C7357" s="218">
        <v>44896</v>
      </c>
      <c r="D7357" s="218">
        <v>44896</v>
      </c>
      <c r="E7357" s="1">
        <v>11</v>
      </c>
      <c r="F7357" s="62">
        <v>466.78</v>
      </c>
    </row>
    <row r="7358" spans="1:6" x14ac:dyDescent="0.35">
      <c r="A7358" s="1">
        <v>52</v>
      </c>
      <c r="B7358" s="1" t="s">
        <v>102</v>
      </c>
      <c r="C7358" s="218">
        <v>44897</v>
      </c>
      <c r="D7358" s="218">
        <v>44895</v>
      </c>
      <c r="E7358" s="1">
        <v>2</v>
      </c>
      <c r="F7358" s="62">
        <v>76.92</v>
      </c>
    </row>
    <row r="7359" spans="1:6" x14ac:dyDescent="0.35">
      <c r="A7359" s="1">
        <v>52</v>
      </c>
      <c r="B7359" s="1" t="s">
        <v>102</v>
      </c>
      <c r="C7359" s="218">
        <v>44897</v>
      </c>
      <c r="D7359" s="218">
        <v>44896</v>
      </c>
      <c r="E7359" s="1">
        <v>6</v>
      </c>
      <c r="F7359" s="62">
        <v>170.13</v>
      </c>
    </row>
    <row r="7360" spans="1:6" x14ac:dyDescent="0.35">
      <c r="A7360" s="1">
        <v>52</v>
      </c>
      <c r="B7360" s="1" t="s">
        <v>102</v>
      </c>
      <c r="C7360" s="218">
        <v>44897</v>
      </c>
      <c r="D7360" s="218">
        <v>44897</v>
      </c>
      <c r="E7360" s="1">
        <v>9</v>
      </c>
      <c r="F7360" s="62">
        <v>386.84</v>
      </c>
    </row>
    <row r="7361" spans="1:6" x14ac:dyDescent="0.35">
      <c r="A7361" s="1">
        <v>52</v>
      </c>
      <c r="B7361" s="1" t="s">
        <v>102</v>
      </c>
      <c r="C7361" s="218">
        <v>44898</v>
      </c>
      <c r="D7361" s="218">
        <v>44894</v>
      </c>
      <c r="E7361" s="1">
        <v>1</v>
      </c>
      <c r="F7361" s="62">
        <v>22.92</v>
      </c>
    </row>
    <row r="7362" spans="1:6" x14ac:dyDescent="0.35">
      <c r="A7362" s="1">
        <v>52</v>
      </c>
      <c r="B7362" s="1" t="s">
        <v>102</v>
      </c>
      <c r="C7362" s="218">
        <v>44898</v>
      </c>
      <c r="D7362" s="218">
        <v>44895</v>
      </c>
      <c r="E7362" s="1">
        <v>1</v>
      </c>
      <c r="F7362" s="62">
        <v>23.51</v>
      </c>
    </row>
    <row r="7363" spans="1:6" x14ac:dyDescent="0.35">
      <c r="A7363" s="1">
        <v>52</v>
      </c>
      <c r="B7363" s="1" t="s">
        <v>102</v>
      </c>
      <c r="C7363" s="218">
        <v>44898</v>
      </c>
      <c r="D7363" s="218">
        <v>44896</v>
      </c>
      <c r="E7363" s="1">
        <v>4</v>
      </c>
      <c r="F7363" s="62">
        <v>93.99</v>
      </c>
    </row>
    <row r="7364" spans="1:6" x14ac:dyDescent="0.35">
      <c r="A7364" s="1">
        <v>52</v>
      </c>
      <c r="B7364" s="1" t="s">
        <v>102</v>
      </c>
      <c r="C7364" s="218">
        <v>44898</v>
      </c>
      <c r="D7364" s="218">
        <v>44897</v>
      </c>
      <c r="E7364" s="1">
        <v>5</v>
      </c>
      <c r="F7364" s="62">
        <v>176.36</v>
      </c>
    </row>
    <row r="7365" spans="1:6" x14ac:dyDescent="0.35">
      <c r="A7365" s="1">
        <v>52</v>
      </c>
      <c r="B7365" s="1" t="s">
        <v>102</v>
      </c>
      <c r="C7365" s="218">
        <v>44898</v>
      </c>
      <c r="D7365" s="218">
        <v>44898</v>
      </c>
      <c r="E7365" s="1">
        <v>10</v>
      </c>
      <c r="F7365" s="62">
        <v>501.52</v>
      </c>
    </row>
    <row r="7366" spans="1:6" x14ac:dyDescent="0.35">
      <c r="A7366" s="1">
        <v>52</v>
      </c>
      <c r="B7366" s="1" t="s">
        <v>102</v>
      </c>
      <c r="C7366" s="218">
        <v>44899</v>
      </c>
      <c r="D7366" s="218">
        <v>44897</v>
      </c>
      <c r="E7366" s="1">
        <v>3</v>
      </c>
      <c r="F7366" s="62">
        <v>127.75</v>
      </c>
    </row>
    <row r="7367" spans="1:6" x14ac:dyDescent="0.35">
      <c r="A7367" s="1">
        <v>52</v>
      </c>
      <c r="B7367" s="1" t="s">
        <v>102</v>
      </c>
      <c r="C7367" s="218">
        <v>44899</v>
      </c>
      <c r="D7367" s="218">
        <v>44898</v>
      </c>
      <c r="E7367" s="1">
        <v>2</v>
      </c>
      <c r="F7367" s="62">
        <v>106.28</v>
      </c>
    </row>
    <row r="7368" spans="1:6" x14ac:dyDescent="0.35">
      <c r="A7368" s="1">
        <v>52</v>
      </c>
      <c r="B7368" s="1" t="s">
        <v>102</v>
      </c>
      <c r="C7368" s="218">
        <v>44899</v>
      </c>
      <c r="D7368" s="218">
        <v>44899</v>
      </c>
      <c r="E7368" s="1">
        <v>10</v>
      </c>
      <c r="F7368" s="62">
        <v>470.25</v>
      </c>
    </row>
    <row r="7369" spans="1:6" x14ac:dyDescent="0.35">
      <c r="A7369" s="1">
        <v>52</v>
      </c>
      <c r="B7369" s="1" t="s">
        <v>102</v>
      </c>
      <c r="C7369" s="218">
        <v>44900</v>
      </c>
      <c r="D7369" s="218">
        <v>44897</v>
      </c>
      <c r="E7369" s="1">
        <v>4</v>
      </c>
      <c r="F7369" s="62">
        <v>151.77000000000001</v>
      </c>
    </row>
    <row r="7370" spans="1:6" x14ac:dyDescent="0.35">
      <c r="A7370" s="1">
        <v>52</v>
      </c>
      <c r="B7370" s="1" t="s">
        <v>102</v>
      </c>
      <c r="C7370" s="218">
        <v>44900</v>
      </c>
      <c r="D7370" s="218">
        <v>44898</v>
      </c>
      <c r="E7370" s="1">
        <v>2</v>
      </c>
      <c r="F7370" s="62">
        <v>104.4</v>
      </c>
    </row>
    <row r="7371" spans="1:6" x14ac:dyDescent="0.35">
      <c r="A7371" s="1">
        <v>52</v>
      </c>
      <c r="B7371" s="1" t="s">
        <v>102</v>
      </c>
      <c r="C7371" s="218">
        <v>44900</v>
      </c>
      <c r="D7371" s="218">
        <v>44899</v>
      </c>
      <c r="E7371" s="1">
        <v>6</v>
      </c>
      <c r="F7371" s="62">
        <v>171.06</v>
      </c>
    </row>
    <row r="7372" spans="1:6" x14ac:dyDescent="0.35">
      <c r="A7372" s="1">
        <v>52</v>
      </c>
      <c r="B7372" s="1" t="s">
        <v>102</v>
      </c>
      <c r="C7372" s="218">
        <v>44900</v>
      </c>
      <c r="D7372" s="218">
        <v>44900</v>
      </c>
      <c r="E7372" s="1">
        <v>5</v>
      </c>
      <c r="F7372" s="62">
        <v>235.47</v>
      </c>
    </row>
    <row r="7373" spans="1:6" x14ac:dyDescent="0.35">
      <c r="A7373" s="1">
        <v>52</v>
      </c>
      <c r="B7373" s="1" t="s">
        <v>102</v>
      </c>
      <c r="C7373" s="218">
        <v>44901</v>
      </c>
      <c r="D7373" s="218">
        <v>44899</v>
      </c>
      <c r="E7373" s="1">
        <v>1</v>
      </c>
      <c r="F7373" s="62">
        <v>52.32</v>
      </c>
    </row>
    <row r="7374" spans="1:6" x14ac:dyDescent="0.35">
      <c r="A7374" s="1">
        <v>52</v>
      </c>
      <c r="B7374" s="1" t="s">
        <v>102</v>
      </c>
      <c r="C7374" s="218">
        <v>44901</v>
      </c>
      <c r="D7374" s="218">
        <v>44901</v>
      </c>
      <c r="E7374" s="1">
        <v>14</v>
      </c>
      <c r="F7374" s="62">
        <v>594.98</v>
      </c>
    </row>
    <row r="7375" spans="1:6" x14ac:dyDescent="0.35">
      <c r="A7375" s="1">
        <v>52</v>
      </c>
      <c r="B7375" s="1" t="s">
        <v>102</v>
      </c>
      <c r="C7375" s="218">
        <v>44902</v>
      </c>
      <c r="D7375" s="218">
        <v>44901</v>
      </c>
      <c r="E7375" s="1">
        <v>2</v>
      </c>
      <c r="F7375" s="62">
        <v>77.319999999999993</v>
      </c>
    </row>
    <row r="7376" spans="1:6" x14ac:dyDescent="0.35">
      <c r="A7376" s="1">
        <v>52</v>
      </c>
      <c r="B7376" s="1" t="s">
        <v>102</v>
      </c>
      <c r="C7376" s="218">
        <v>44902</v>
      </c>
      <c r="D7376" s="218">
        <v>44902</v>
      </c>
      <c r="E7376" s="1">
        <v>15</v>
      </c>
      <c r="F7376" s="62">
        <v>742.79</v>
      </c>
    </row>
    <row r="7377" spans="1:6" x14ac:dyDescent="0.35">
      <c r="A7377" s="1">
        <v>52</v>
      </c>
      <c r="B7377" s="1" t="s">
        <v>102</v>
      </c>
      <c r="C7377" s="218">
        <v>44903</v>
      </c>
      <c r="D7377" s="218">
        <v>44903</v>
      </c>
      <c r="E7377" s="1">
        <v>15</v>
      </c>
      <c r="F7377" s="62">
        <v>707.88</v>
      </c>
    </row>
    <row r="7378" spans="1:6" x14ac:dyDescent="0.35">
      <c r="A7378" s="1">
        <v>52</v>
      </c>
      <c r="B7378" s="1" t="s">
        <v>102</v>
      </c>
      <c r="C7378" s="218">
        <v>44904</v>
      </c>
      <c r="D7378" s="218">
        <v>44903</v>
      </c>
      <c r="E7378" s="1">
        <v>1</v>
      </c>
      <c r="F7378" s="62">
        <v>51.63</v>
      </c>
    </row>
    <row r="7379" spans="1:6" x14ac:dyDescent="0.35">
      <c r="A7379" s="1">
        <v>52</v>
      </c>
      <c r="B7379" s="1" t="s">
        <v>102</v>
      </c>
      <c r="C7379" s="218">
        <v>44904</v>
      </c>
      <c r="D7379" s="218">
        <v>44904</v>
      </c>
      <c r="E7379" s="1">
        <v>20</v>
      </c>
      <c r="F7379" s="62">
        <v>823.05</v>
      </c>
    </row>
    <row r="7380" spans="1:6" x14ac:dyDescent="0.35">
      <c r="A7380" s="1">
        <v>52</v>
      </c>
      <c r="B7380" s="1" t="s">
        <v>102</v>
      </c>
      <c r="C7380" s="218">
        <v>44905</v>
      </c>
      <c r="D7380" s="218">
        <v>44904</v>
      </c>
      <c r="E7380" s="1">
        <v>1</v>
      </c>
      <c r="F7380" s="62">
        <v>53.96</v>
      </c>
    </row>
    <row r="7381" spans="1:6" x14ac:dyDescent="0.35">
      <c r="A7381" s="1">
        <v>52</v>
      </c>
      <c r="B7381" s="1" t="s">
        <v>102</v>
      </c>
      <c r="C7381" s="218">
        <v>44905</v>
      </c>
      <c r="D7381" s="218">
        <v>44905</v>
      </c>
      <c r="E7381" s="1">
        <v>10</v>
      </c>
      <c r="F7381" s="62">
        <v>473.16</v>
      </c>
    </row>
    <row r="7382" spans="1:6" x14ac:dyDescent="0.35">
      <c r="A7382" s="1">
        <v>52</v>
      </c>
      <c r="B7382" s="1" t="s">
        <v>102</v>
      </c>
      <c r="C7382" s="218">
        <v>44906</v>
      </c>
      <c r="D7382" s="218">
        <v>44903</v>
      </c>
      <c r="E7382" s="1">
        <v>1</v>
      </c>
      <c r="F7382" s="62">
        <v>53.11</v>
      </c>
    </row>
    <row r="7383" spans="1:6" x14ac:dyDescent="0.35">
      <c r="A7383" s="1">
        <v>52</v>
      </c>
      <c r="B7383" s="1" t="s">
        <v>102</v>
      </c>
      <c r="C7383" s="218">
        <v>44906</v>
      </c>
      <c r="D7383" s="218">
        <v>44905</v>
      </c>
      <c r="E7383" s="1">
        <v>1</v>
      </c>
      <c r="F7383" s="62">
        <v>54.05</v>
      </c>
    </row>
    <row r="7384" spans="1:6" x14ac:dyDescent="0.35">
      <c r="A7384" s="1">
        <v>52</v>
      </c>
      <c r="B7384" s="1" t="s">
        <v>102</v>
      </c>
      <c r="C7384" s="218">
        <v>44906</v>
      </c>
      <c r="D7384" s="218">
        <v>44906</v>
      </c>
      <c r="E7384" s="1">
        <v>9</v>
      </c>
      <c r="F7384" s="62">
        <v>450.05</v>
      </c>
    </row>
    <row r="7385" spans="1:6" x14ac:dyDescent="0.35">
      <c r="A7385" s="1">
        <v>52</v>
      </c>
      <c r="B7385" s="1" t="s">
        <v>102</v>
      </c>
      <c r="C7385" s="218">
        <v>44907</v>
      </c>
      <c r="D7385" s="218">
        <v>44905</v>
      </c>
      <c r="E7385" s="1">
        <v>2</v>
      </c>
      <c r="F7385" s="62">
        <v>47.37</v>
      </c>
    </row>
    <row r="7386" spans="1:6" x14ac:dyDescent="0.35">
      <c r="A7386" s="1">
        <v>52</v>
      </c>
      <c r="B7386" s="1" t="s">
        <v>102</v>
      </c>
      <c r="C7386" s="218">
        <v>44907</v>
      </c>
      <c r="D7386" s="218">
        <v>44907</v>
      </c>
      <c r="E7386" s="1">
        <v>14</v>
      </c>
      <c r="F7386" s="62">
        <v>656.75</v>
      </c>
    </row>
    <row r="7387" spans="1:6" x14ac:dyDescent="0.35">
      <c r="A7387" s="1">
        <v>52</v>
      </c>
      <c r="B7387" s="1" t="s">
        <v>102</v>
      </c>
      <c r="C7387" s="218">
        <v>44908</v>
      </c>
      <c r="D7387" s="218">
        <v>44905</v>
      </c>
      <c r="E7387" s="1">
        <v>6</v>
      </c>
      <c r="F7387" s="62">
        <v>230.08</v>
      </c>
    </row>
    <row r="7388" spans="1:6" x14ac:dyDescent="0.35">
      <c r="A7388" s="1">
        <v>52</v>
      </c>
      <c r="B7388" s="1" t="s">
        <v>102</v>
      </c>
      <c r="C7388" s="218">
        <v>44908</v>
      </c>
      <c r="D7388" s="218">
        <v>44906</v>
      </c>
      <c r="E7388" s="1">
        <v>1</v>
      </c>
      <c r="F7388" s="62">
        <v>52.72</v>
      </c>
    </row>
    <row r="7389" spans="1:6" x14ac:dyDescent="0.35">
      <c r="A7389" s="1">
        <v>52</v>
      </c>
      <c r="B7389" s="1" t="s">
        <v>102</v>
      </c>
      <c r="C7389" s="218">
        <v>44908</v>
      </c>
      <c r="D7389" s="218">
        <v>44907</v>
      </c>
      <c r="E7389" s="1">
        <v>3</v>
      </c>
      <c r="F7389" s="62">
        <v>160.83000000000001</v>
      </c>
    </row>
    <row r="7390" spans="1:6" x14ac:dyDescent="0.35">
      <c r="A7390" s="1">
        <v>52</v>
      </c>
      <c r="B7390" s="1" t="s">
        <v>102</v>
      </c>
      <c r="C7390" s="218">
        <v>44908</v>
      </c>
      <c r="D7390" s="218">
        <v>44908</v>
      </c>
      <c r="E7390" s="1">
        <v>18</v>
      </c>
      <c r="F7390" s="62">
        <v>840.91</v>
      </c>
    </row>
    <row r="7391" spans="1:6" x14ac:dyDescent="0.35">
      <c r="A7391" s="1">
        <v>52</v>
      </c>
      <c r="B7391" s="1" t="s">
        <v>102</v>
      </c>
      <c r="C7391" s="218">
        <v>44909</v>
      </c>
      <c r="D7391" s="218">
        <v>44907</v>
      </c>
      <c r="E7391" s="1">
        <v>1</v>
      </c>
      <c r="F7391" s="62">
        <v>47.47</v>
      </c>
    </row>
    <row r="7392" spans="1:6" x14ac:dyDescent="0.35">
      <c r="A7392" s="1">
        <v>52</v>
      </c>
      <c r="B7392" s="1" t="s">
        <v>102</v>
      </c>
      <c r="C7392" s="218">
        <v>44909</v>
      </c>
      <c r="D7392" s="218">
        <v>44908</v>
      </c>
      <c r="E7392" s="1">
        <v>1</v>
      </c>
      <c r="F7392" s="62">
        <v>23.41</v>
      </c>
    </row>
    <row r="7393" spans="1:6" x14ac:dyDescent="0.35">
      <c r="A7393" s="1">
        <v>52</v>
      </c>
      <c r="B7393" s="1" t="s">
        <v>102</v>
      </c>
      <c r="C7393" s="218">
        <v>44909</v>
      </c>
      <c r="D7393" s="218">
        <v>44909</v>
      </c>
      <c r="E7393" s="1">
        <v>20</v>
      </c>
      <c r="F7393" s="62">
        <v>795.27</v>
      </c>
    </row>
    <row r="7394" spans="1:6" x14ac:dyDescent="0.35">
      <c r="A7394" s="1">
        <v>52</v>
      </c>
      <c r="B7394" s="1" t="s">
        <v>102</v>
      </c>
      <c r="C7394" s="218">
        <v>44910</v>
      </c>
      <c r="D7394" s="218">
        <v>44909</v>
      </c>
      <c r="E7394" s="1">
        <v>2</v>
      </c>
      <c r="F7394" s="62">
        <v>45.54</v>
      </c>
    </row>
    <row r="7395" spans="1:6" x14ac:dyDescent="0.35">
      <c r="A7395" s="1">
        <v>52</v>
      </c>
      <c r="B7395" s="1" t="s">
        <v>102</v>
      </c>
      <c r="C7395" s="218">
        <v>44910</v>
      </c>
      <c r="D7395" s="218">
        <v>44910</v>
      </c>
      <c r="E7395" s="1">
        <v>16</v>
      </c>
      <c r="F7395" s="62">
        <v>731.52</v>
      </c>
    </row>
    <row r="7396" spans="1:6" x14ac:dyDescent="0.35">
      <c r="A7396" s="1">
        <v>52</v>
      </c>
      <c r="B7396" s="1" t="s">
        <v>102</v>
      </c>
      <c r="C7396" s="218">
        <v>44911</v>
      </c>
      <c r="D7396" s="218">
        <v>44909</v>
      </c>
      <c r="E7396" s="1">
        <v>1</v>
      </c>
      <c r="F7396" s="62">
        <v>23.46</v>
      </c>
    </row>
    <row r="7397" spans="1:6" x14ac:dyDescent="0.35">
      <c r="A7397" s="1">
        <v>52</v>
      </c>
      <c r="B7397" s="1" t="s">
        <v>102</v>
      </c>
      <c r="C7397" s="218">
        <v>44911</v>
      </c>
      <c r="D7397" s="218">
        <v>44910</v>
      </c>
      <c r="E7397" s="1">
        <v>2</v>
      </c>
      <c r="F7397" s="62">
        <v>105.23</v>
      </c>
    </row>
    <row r="7398" spans="1:6" x14ac:dyDescent="0.35">
      <c r="A7398" s="1">
        <v>52</v>
      </c>
      <c r="B7398" s="1" t="s">
        <v>102</v>
      </c>
      <c r="C7398" s="218">
        <v>44911</v>
      </c>
      <c r="D7398" s="218">
        <v>44911</v>
      </c>
      <c r="E7398" s="1">
        <v>20</v>
      </c>
      <c r="F7398" s="62">
        <v>768.31</v>
      </c>
    </row>
    <row r="7399" spans="1:6" x14ac:dyDescent="0.35">
      <c r="A7399" s="1">
        <v>52</v>
      </c>
      <c r="B7399" s="1" t="s">
        <v>102</v>
      </c>
      <c r="C7399" s="218">
        <v>44912</v>
      </c>
      <c r="D7399" s="218">
        <v>44911</v>
      </c>
      <c r="E7399" s="1">
        <v>1</v>
      </c>
      <c r="F7399" s="62">
        <v>53.41</v>
      </c>
    </row>
    <row r="7400" spans="1:6" x14ac:dyDescent="0.35">
      <c r="A7400" s="1">
        <v>52</v>
      </c>
      <c r="B7400" s="1" t="s">
        <v>102</v>
      </c>
      <c r="C7400" s="218">
        <v>44912</v>
      </c>
      <c r="D7400" s="218">
        <v>44912</v>
      </c>
      <c r="E7400" s="1">
        <v>17</v>
      </c>
      <c r="F7400" s="62">
        <v>689.05</v>
      </c>
    </row>
    <row r="7401" spans="1:6" x14ac:dyDescent="0.35">
      <c r="A7401" s="1">
        <v>52</v>
      </c>
      <c r="B7401" s="1" t="s">
        <v>102</v>
      </c>
      <c r="C7401" s="218">
        <v>44913</v>
      </c>
      <c r="D7401" s="218">
        <v>44911</v>
      </c>
      <c r="E7401" s="1">
        <v>1</v>
      </c>
      <c r="F7401" s="62">
        <v>23.61</v>
      </c>
    </row>
    <row r="7402" spans="1:6" x14ac:dyDescent="0.35">
      <c r="A7402" s="1">
        <v>52</v>
      </c>
      <c r="B7402" s="1" t="s">
        <v>102</v>
      </c>
      <c r="C7402" s="218">
        <v>44913</v>
      </c>
      <c r="D7402" s="218">
        <v>44912</v>
      </c>
      <c r="E7402" s="1">
        <v>4</v>
      </c>
      <c r="F7402" s="62">
        <v>183.35</v>
      </c>
    </row>
    <row r="7403" spans="1:6" x14ac:dyDescent="0.35">
      <c r="A7403" s="1">
        <v>52</v>
      </c>
      <c r="B7403" s="1" t="s">
        <v>102</v>
      </c>
      <c r="C7403" s="218">
        <v>44913</v>
      </c>
      <c r="D7403" s="218">
        <v>44913</v>
      </c>
      <c r="E7403" s="1">
        <v>16</v>
      </c>
      <c r="F7403" s="62">
        <v>639.89</v>
      </c>
    </row>
    <row r="7404" spans="1:6" x14ac:dyDescent="0.35">
      <c r="A7404" s="1">
        <v>52</v>
      </c>
      <c r="B7404" s="1" t="s">
        <v>102</v>
      </c>
      <c r="C7404" s="218">
        <v>44914</v>
      </c>
      <c r="D7404" s="218">
        <v>44913</v>
      </c>
      <c r="E7404" s="1">
        <v>5</v>
      </c>
      <c r="F7404" s="62">
        <v>205.42</v>
      </c>
    </row>
    <row r="7405" spans="1:6" x14ac:dyDescent="0.35">
      <c r="A7405" s="1">
        <v>52</v>
      </c>
      <c r="B7405" s="1" t="s">
        <v>102</v>
      </c>
      <c r="C7405" s="218">
        <v>44914</v>
      </c>
      <c r="D7405" s="218">
        <v>44914</v>
      </c>
      <c r="E7405" s="1">
        <v>8</v>
      </c>
      <c r="F7405" s="62">
        <v>426</v>
      </c>
    </row>
    <row r="7406" spans="1:6" x14ac:dyDescent="0.35">
      <c r="A7406" s="1">
        <v>52</v>
      </c>
      <c r="B7406" s="1" t="s">
        <v>102</v>
      </c>
      <c r="C7406" s="218">
        <v>44915</v>
      </c>
      <c r="D7406" s="218">
        <v>44914</v>
      </c>
      <c r="E7406" s="1">
        <v>3</v>
      </c>
      <c r="F7406" s="62">
        <v>128.88999999999999</v>
      </c>
    </row>
    <row r="7407" spans="1:6" x14ac:dyDescent="0.35">
      <c r="A7407" s="1">
        <v>52</v>
      </c>
      <c r="B7407" s="1" t="s">
        <v>102</v>
      </c>
      <c r="C7407" s="218">
        <v>44915</v>
      </c>
      <c r="D7407" s="218">
        <v>44915</v>
      </c>
      <c r="E7407" s="1">
        <v>17</v>
      </c>
      <c r="F7407" s="62">
        <v>634.24</v>
      </c>
    </row>
    <row r="7408" spans="1:6" x14ac:dyDescent="0.35">
      <c r="A7408" s="1">
        <v>52</v>
      </c>
      <c r="B7408" s="1" t="s">
        <v>102</v>
      </c>
      <c r="C7408" s="218">
        <v>44916</v>
      </c>
      <c r="D7408" s="218">
        <v>44916</v>
      </c>
      <c r="E7408" s="1">
        <v>11</v>
      </c>
      <c r="F7408" s="62">
        <v>497.71</v>
      </c>
    </row>
    <row r="7409" spans="1:6" x14ac:dyDescent="0.35">
      <c r="A7409" s="1">
        <v>52</v>
      </c>
      <c r="B7409" s="1" t="s">
        <v>102</v>
      </c>
      <c r="C7409" s="218">
        <v>44917</v>
      </c>
      <c r="D7409" s="218">
        <v>44916</v>
      </c>
      <c r="E7409" s="1">
        <v>2</v>
      </c>
      <c r="F7409" s="62">
        <v>106.53</v>
      </c>
    </row>
    <row r="7410" spans="1:6" x14ac:dyDescent="0.35">
      <c r="A7410" s="1">
        <v>52</v>
      </c>
      <c r="B7410" s="1" t="s">
        <v>102</v>
      </c>
      <c r="C7410" s="218">
        <v>44917</v>
      </c>
      <c r="D7410" s="218">
        <v>44917</v>
      </c>
      <c r="E7410" s="1">
        <v>11</v>
      </c>
      <c r="F7410" s="62">
        <v>520.98</v>
      </c>
    </row>
    <row r="7411" spans="1:6" x14ac:dyDescent="0.35">
      <c r="A7411" s="1">
        <v>52</v>
      </c>
      <c r="B7411" s="1" t="s">
        <v>102</v>
      </c>
      <c r="C7411" s="218">
        <v>44918</v>
      </c>
      <c r="D7411" s="218">
        <v>44917</v>
      </c>
      <c r="E7411" s="1">
        <v>4</v>
      </c>
      <c r="F7411" s="62">
        <v>153.59</v>
      </c>
    </row>
    <row r="7412" spans="1:6" x14ac:dyDescent="0.35">
      <c r="A7412" s="1">
        <v>52</v>
      </c>
      <c r="B7412" s="1" t="s">
        <v>102</v>
      </c>
      <c r="C7412" s="218">
        <v>44918</v>
      </c>
      <c r="D7412" s="218">
        <v>44918</v>
      </c>
      <c r="E7412" s="1">
        <v>10</v>
      </c>
      <c r="F7412" s="62">
        <v>526.92999999999995</v>
      </c>
    </row>
    <row r="7413" spans="1:6" x14ac:dyDescent="0.35">
      <c r="A7413" s="1">
        <v>52</v>
      </c>
      <c r="B7413" s="1" t="s">
        <v>102</v>
      </c>
      <c r="C7413" s="218">
        <v>44919</v>
      </c>
      <c r="D7413" s="218">
        <v>44917</v>
      </c>
      <c r="E7413" s="1">
        <v>2</v>
      </c>
      <c r="F7413" s="62">
        <v>46.82</v>
      </c>
    </row>
    <row r="7414" spans="1:6" x14ac:dyDescent="0.35">
      <c r="A7414" s="1">
        <v>52</v>
      </c>
      <c r="B7414" s="1" t="s">
        <v>102</v>
      </c>
      <c r="C7414" s="218">
        <v>44919</v>
      </c>
      <c r="D7414" s="218">
        <v>44918</v>
      </c>
      <c r="E7414" s="1">
        <v>2</v>
      </c>
      <c r="F7414" s="62">
        <v>107.72</v>
      </c>
    </row>
    <row r="7415" spans="1:6" x14ac:dyDescent="0.35">
      <c r="A7415" s="1">
        <v>52</v>
      </c>
      <c r="B7415" s="1" t="s">
        <v>102</v>
      </c>
      <c r="C7415" s="218">
        <v>44919</v>
      </c>
      <c r="D7415" s="218">
        <v>44919</v>
      </c>
      <c r="E7415" s="1">
        <v>16</v>
      </c>
      <c r="F7415" s="62">
        <v>704.23</v>
      </c>
    </row>
    <row r="7416" spans="1:6" x14ac:dyDescent="0.35">
      <c r="A7416" s="1">
        <v>52</v>
      </c>
      <c r="B7416" s="1" t="s">
        <v>102</v>
      </c>
      <c r="C7416" s="218">
        <v>44920</v>
      </c>
      <c r="D7416" s="218">
        <v>44919</v>
      </c>
      <c r="E7416" s="1">
        <v>1</v>
      </c>
      <c r="F7416" s="62">
        <v>22.37</v>
      </c>
    </row>
    <row r="7417" spans="1:6" x14ac:dyDescent="0.35">
      <c r="A7417" s="1">
        <v>52</v>
      </c>
      <c r="B7417" s="1" t="s">
        <v>102</v>
      </c>
      <c r="C7417" s="218">
        <v>44920</v>
      </c>
      <c r="D7417" s="218">
        <v>44920</v>
      </c>
      <c r="E7417" s="1">
        <v>14</v>
      </c>
      <c r="F7417" s="62">
        <v>593.21</v>
      </c>
    </row>
    <row r="7418" spans="1:6" x14ac:dyDescent="0.35">
      <c r="A7418" s="1">
        <v>52</v>
      </c>
      <c r="B7418" s="1" t="s">
        <v>102</v>
      </c>
      <c r="C7418" s="218">
        <v>44921</v>
      </c>
      <c r="D7418" s="218">
        <v>44918</v>
      </c>
      <c r="E7418" s="1">
        <v>1</v>
      </c>
      <c r="F7418" s="62">
        <v>22.97</v>
      </c>
    </row>
    <row r="7419" spans="1:6" x14ac:dyDescent="0.35">
      <c r="A7419" s="1">
        <v>52</v>
      </c>
      <c r="B7419" s="1" t="s">
        <v>102</v>
      </c>
      <c r="C7419" s="218">
        <v>44921</v>
      </c>
      <c r="D7419" s="218">
        <v>44920</v>
      </c>
      <c r="E7419" s="1">
        <v>2</v>
      </c>
      <c r="F7419" s="62">
        <v>105.68</v>
      </c>
    </row>
    <row r="7420" spans="1:6" x14ac:dyDescent="0.35">
      <c r="A7420" s="1">
        <v>52</v>
      </c>
      <c r="B7420" s="1" t="s">
        <v>102</v>
      </c>
      <c r="C7420" s="218">
        <v>44921</v>
      </c>
      <c r="D7420" s="218">
        <v>44921</v>
      </c>
      <c r="E7420" s="1">
        <v>15</v>
      </c>
      <c r="F7420" s="62">
        <v>670.92</v>
      </c>
    </row>
    <row r="7421" spans="1:6" x14ac:dyDescent="0.35">
      <c r="A7421" s="1">
        <v>52</v>
      </c>
      <c r="B7421" s="1" t="s">
        <v>102</v>
      </c>
      <c r="C7421" s="218">
        <v>44922</v>
      </c>
      <c r="D7421" s="218">
        <v>44921</v>
      </c>
      <c r="E7421" s="1">
        <v>5</v>
      </c>
      <c r="F7421" s="62">
        <v>202.89</v>
      </c>
    </row>
    <row r="7422" spans="1:6" x14ac:dyDescent="0.35">
      <c r="A7422" s="1">
        <v>52</v>
      </c>
      <c r="B7422" s="1" t="s">
        <v>102</v>
      </c>
      <c r="C7422" s="218">
        <v>44922</v>
      </c>
      <c r="D7422" s="218">
        <v>44922</v>
      </c>
      <c r="E7422" s="1">
        <v>13</v>
      </c>
      <c r="F7422" s="62">
        <v>594.36</v>
      </c>
    </row>
    <row r="7423" spans="1:6" x14ac:dyDescent="0.35">
      <c r="A7423" s="1">
        <v>52</v>
      </c>
      <c r="B7423" s="1" t="s">
        <v>102</v>
      </c>
      <c r="C7423" s="218">
        <v>44923</v>
      </c>
      <c r="D7423" s="218">
        <v>44922</v>
      </c>
      <c r="E7423" s="1">
        <v>5</v>
      </c>
      <c r="F7423" s="62">
        <v>235.91</v>
      </c>
    </row>
    <row r="7424" spans="1:6" x14ac:dyDescent="0.35">
      <c r="A7424" s="1">
        <v>52</v>
      </c>
      <c r="B7424" s="1" t="s">
        <v>102</v>
      </c>
      <c r="C7424" s="218">
        <v>44923</v>
      </c>
      <c r="D7424" s="218">
        <v>44923</v>
      </c>
      <c r="E7424" s="1">
        <v>12</v>
      </c>
      <c r="F7424" s="62">
        <v>454.91</v>
      </c>
    </row>
    <row r="7425" spans="1:6" x14ac:dyDescent="0.35">
      <c r="A7425" s="1">
        <v>52</v>
      </c>
      <c r="B7425" s="1" t="s">
        <v>102</v>
      </c>
      <c r="C7425" s="218">
        <v>44924</v>
      </c>
      <c r="D7425" s="218">
        <v>44923</v>
      </c>
      <c r="E7425" s="1">
        <v>6</v>
      </c>
      <c r="F7425" s="62">
        <v>254.48</v>
      </c>
    </row>
    <row r="7426" spans="1:6" x14ac:dyDescent="0.35">
      <c r="A7426" s="1">
        <v>52</v>
      </c>
      <c r="B7426" s="1" t="s">
        <v>102</v>
      </c>
      <c r="C7426" s="218">
        <v>44924</v>
      </c>
      <c r="D7426" s="218">
        <v>44924</v>
      </c>
      <c r="E7426" s="1">
        <v>11</v>
      </c>
      <c r="F7426" s="62">
        <v>434.24</v>
      </c>
    </row>
    <row r="7427" spans="1:6" x14ac:dyDescent="0.35">
      <c r="A7427" s="1">
        <v>52</v>
      </c>
      <c r="B7427" s="1" t="s">
        <v>102</v>
      </c>
      <c r="C7427" s="218">
        <v>44925</v>
      </c>
      <c r="D7427" s="218">
        <v>44923</v>
      </c>
      <c r="E7427" s="1">
        <v>1</v>
      </c>
      <c r="F7427" s="62">
        <v>52.62</v>
      </c>
    </row>
    <row r="7428" spans="1:6" x14ac:dyDescent="0.35">
      <c r="A7428" s="1">
        <v>52</v>
      </c>
      <c r="B7428" s="1" t="s">
        <v>102</v>
      </c>
      <c r="C7428" s="218">
        <v>44925</v>
      </c>
      <c r="D7428" s="218">
        <v>44924</v>
      </c>
      <c r="E7428" s="1">
        <v>4</v>
      </c>
      <c r="F7428" s="62">
        <v>208</v>
      </c>
    </row>
    <row r="7429" spans="1:6" x14ac:dyDescent="0.35">
      <c r="A7429" s="1">
        <v>52</v>
      </c>
      <c r="B7429" s="1" t="s">
        <v>102</v>
      </c>
      <c r="C7429" s="218">
        <v>44925</v>
      </c>
      <c r="D7429" s="218">
        <v>44925</v>
      </c>
      <c r="E7429" s="1">
        <v>15</v>
      </c>
      <c r="F7429" s="62">
        <v>529.35</v>
      </c>
    </row>
    <row r="7430" spans="1:6" x14ac:dyDescent="0.35">
      <c r="A7430" s="1">
        <v>52</v>
      </c>
      <c r="B7430" s="1" t="s">
        <v>102</v>
      </c>
      <c r="C7430" s="218">
        <v>44926</v>
      </c>
      <c r="D7430" s="218">
        <v>44925</v>
      </c>
      <c r="E7430" s="1">
        <v>6</v>
      </c>
      <c r="F7430" s="62">
        <v>201.01</v>
      </c>
    </row>
    <row r="7431" spans="1:6" x14ac:dyDescent="0.35">
      <c r="A7431" s="1">
        <v>52</v>
      </c>
      <c r="B7431" s="1" t="s">
        <v>102</v>
      </c>
      <c r="C7431" s="218">
        <v>44926</v>
      </c>
      <c r="D7431" s="218">
        <v>44926</v>
      </c>
      <c r="E7431" s="1">
        <v>12</v>
      </c>
      <c r="F7431" s="62">
        <v>594.79999999999995</v>
      </c>
    </row>
    <row r="7432" spans="1:6" x14ac:dyDescent="0.35">
      <c r="A7432" s="1">
        <v>52</v>
      </c>
      <c r="B7432" s="1" t="s">
        <v>102</v>
      </c>
      <c r="C7432" s="218">
        <v>44927</v>
      </c>
      <c r="D7432" s="218">
        <v>44926</v>
      </c>
      <c r="E7432" s="1">
        <v>2</v>
      </c>
      <c r="F7432" s="62">
        <v>76.48</v>
      </c>
    </row>
    <row r="7433" spans="1:6" x14ac:dyDescent="0.35">
      <c r="A7433" s="1">
        <v>52</v>
      </c>
      <c r="B7433" s="1" t="s">
        <v>102</v>
      </c>
      <c r="C7433" s="218">
        <v>44927</v>
      </c>
      <c r="D7433" s="218">
        <v>44927</v>
      </c>
      <c r="E7433" s="1">
        <v>3</v>
      </c>
      <c r="F7433" s="62">
        <v>158.55000000000001</v>
      </c>
    </row>
    <row r="7434" spans="1:6" x14ac:dyDescent="0.35">
      <c r="A7434" s="1">
        <v>52</v>
      </c>
      <c r="B7434" s="1" t="s">
        <v>102</v>
      </c>
      <c r="C7434" s="218">
        <v>44928</v>
      </c>
      <c r="D7434" s="218">
        <v>44927</v>
      </c>
      <c r="E7434" s="1">
        <v>6</v>
      </c>
      <c r="F7434" s="62">
        <v>282.93</v>
      </c>
    </row>
    <row r="7435" spans="1:6" x14ac:dyDescent="0.35">
      <c r="A7435" s="1">
        <v>52</v>
      </c>
      <c r="B7435" s="1" t="s">
        <v>102</v>
      </c>
      <c r="C7435" s="218">
        <v>44928</v>
      </c>
      <c r="D7435" s="218">
        <v>44928</v>
      </c>
      <c r="E7435" s="1">
        <v>3</v>
      </c>
      <c r="F7435" s="62">
        <v>157.01</v>
      </c>
    </row>
    <row r="7436" spans="1:6" x14ac:dyDescent="0.35">
      <c r="A7436" s="1">
        <v>52</v>
      </c>
      <c r="B7436" s="1" t="s">
        <v>102</v>
      </c>
      <c r="C7436" s="218">
        <v>44929</v>
      </c>
      <c r="D7436" s="218">
        <v>44926</v>
      </c>
      <c r="E7436" s="1">
        <v>1</v>
      </c>
      <c r="F7436" s="62">
        <v>52.32</v>
      </c>
    </row>
    <row r="7437" spans="1:6" x14ac:dyDescent="0.35">
      <c r="A7437" s="1">
        <v>52</v>
      </c>
      <c r="B7437" s="1" t="s">
        <v>102</v>
      </c>
      <c r="C7437" s="218">
        <v>44929</v>
      </c>
      <c r="D7437" s="218">
        <v>44927</v>
      </c>
      <c r="E7437" s="1">
        <v>3</v>
      </c>
      <c r="F7437" s="62">
        <v>70.44</v>
      </c>
    </row>
    <row r="7438" spans="1:6" x14ac:dyDescent="0.35">
      <c r="A7438" s="1">
        <v>52</v>
      </c>
      <c r="B7438" s="1" t="s">
        <v>102</v>
      </c>
      <c r="C7438" s="218">
        <v>44929</v>
      </c>
      <c r="D7438" s="218">
        <v>44928</v>
      </c>
      <c r="E7438" s="1">
        <v>1</v>
      </c>
      <c r="F7438" s="62">
        <v>23.31</v>
      </c>
    </row>
    <row r="7439" spans="1:6" x14ac:dyDescent="0.35">
      <c r="A7439" s="1">
        <v>52</v>
      </c>
      <c r="B7439" s="1" t="s">
        <v>102</v>
      </c>
      <c r="C7439" s="218">
        <v>44929</v>
      </c>
      <c r="D7439" s="218">
        <v>44929</v>
      </c>
      <c r="E7439" s="1">
        <v>12</v>
      </c>
      <c r="F7439" s="62">
        <v>519.39</v>
      </c>
    </row>
    <row r="7440" spans="1:6" x14ac:dyDescent="0.35">
      <c r="A7440" s="1">
        <v>52</v>
      </c>
      <c r="B7440" s="1" t="s">
        <v>102</v>
      </c>
      <c r="C7440" s="218">
        <v>44930</v>
      </c>
      <c r="D7440" s="218">
        <v>44929</v>
      </c>
      <c r="E7440" s="1">
        <v>10</v>
      </c>
      <c r="F7440" s="62">
        <v>444.66</v>
      </c>
    </row>
    <row r="7441" spans="1:6" x14ac:dyDescent="0.35">
      <c r="A7441" s="1">
        <v>52</v>
      </c>
      <c r="B7441" s="1" t="s">
        <v>102</v>
      </c>
      <c r="C7441" s="218">
        <v>44930</v>
      </c>
      <c r="D7441" s="218">
        <v>44930</v>
      </c>
      <c r="E7441" s="1">
        <v>13</v>
      </c>
      <c r="F7441" s="62">
        <v>628.01</v>
      </c>
    </row>
    <row r="7442" spans="1:6" x14ac:dyDescent="0.35">
      <c r="A7442" s="1">
        <v>52</v>
      </c>
      <c r="B7442" s="1" t="s">
        <v>102</v>
      </c>
      <c r="C7442" s="218">
        <v>44931</v>
      </c>
      <c r="D7442" s="218">
        <v>44928</v>
      </c>
      <c r="E7442" s="1">
        <v>1</v>
      </c>
      <c r="F7442" s="62">
        <v>54.25</v>
      </c>
    </row>
    <row r="7443" spans="1:6" x14ac:dyDescent="0.35">
      <c r="A7443" s="1">
        <v>52</v>
      </c>
      <c r="B7443" s="1" t="s">
        <v>102</v>
      </c>
      <c r="C7443" s="218">
        <v>44931</v>
      </c>
      <c r="D7443" s="218">
        <v>44930</v>
      </c>
      <c r="E7443" s="1">
        <v>3</v>
      </c>
      <c r="F7443" s="62">
        <v>122.61</v>
      </c>
    </row>
    <row r="7444" spans="1:6" x14ac:dyDescent="0.35">
      <c r="A7444" s="1">
        <v>52</v>
      </c>
      <c r="B7444" s="1" t="s">
        <v>102</v>
      </c>
      <c r="C7444" s="218">
        <v>44931</v>
      </c>
      <c r="D7444" s="218">
        <v>44931</v>
      </c>
      <c r="E7444" s="1">
        <v>12</v>
      </c>
      <c r="F7444" s="62">
        <v>554.99</v>
      </c>
    </row>
    <row r="7445" spans="1:6" x14ac:dyDescent="0.35">
      <c r="A7445" s="1">
        <v>52</v>
      </c>
      <c r="B7445" s="1" t="s">
        <v>102</v>
      </c>
      <c r="C7445" s="218">
        <v>44932</v>
      </c>
      <c r="D7445" s="218">
        <v>44931</v>
      </c>
      <c r="E7445" s="1">
        <v>4</v>
      </c>
      <c r="F7445" s="62">
        <v>124.54</v>
      </c>
    </row>
    <row r="7446" spans="1:6" x14ac:dyDescent="0.35">
      <c r="A7446" s="1">
        <v>52</v>
      </c>
      <c r="B7446" s="1" t="s">
        <v>102</v>
      </c>
      <c r="C7446" s="218">
        <v>44932</v>
      </c>
      <c r="D7446" s="218">
        <v>44932</v>
      </c>
      <c r="E7446" s="1">
        <v>15</v>
      </c>
      <c r="F7446" s="62">
        <v>651.16999999999996</v>
      </c>
    </row>
    <row r="7447" spans="1:6" x14ac:dyDescent="0.35">
      <c r="A7447" s="1">
        <v>52</v>
      </c>
      <c r="B7447" s="1" t="s">
        <v>102</v>
      </c>
      <c r="C7447" s="218">
        <v>44933</v>
      </c>
      <c r="D7447" s="218">
        <v>44931</v>
      </c>
      <c r="E7447" s="1">
        <v>1</v>
      </c>
      <c r="F7447" s="62">
        <v>51.53</v>
      </c>
    </row>
    <row r="7448" spans="1:6" x14ac:dyDescent="0.35">
      <c r="A7448" s="1">
        <v>52</v>
      </c>
      <c r="B7448" s="1" t="s">
        <v>102</v>
      </c>
      <c r="C7448" s="218">
        <v>44933</v>
      </c>
      <c r="D7448" s="218">
        <v>44933</v>
      </c>
      <c r="E7448" s="1">
        <v>15</v>
      </c>
      <c r="F7448" s="62">
        <v>619.87</v>
      </c>
    </row>
    <row r="7449" spans="1:6" x14ac:dyDescent="0.35">
      <c r="A7449" s="1">
        <v>52</v>
      </c>
      <c r="B7449" s="1" t="s">
        <v>102</v>
      </c>
      <c r="C7449" s="218">
        <v>44934</v>
      </c>
      <c r="D7449" s="218">
        <v>44932</v>
      </c>
      <c r="E7449" s="1">
        <v>1</v>
      </c>
      <c r="F7449" s="62">
        <v>23.76</v>
      </c>
    </row>
    <row r="7450" spans="1:6" x14ac:dyDescent="0.35">
      <c r="A7450" s="1">
        <v>52</v>
      </c>
      <c r="B7450" s="1" t="s">
        <v>102</v>
      </c>
      <c r="C7450" s="218">
        <v>44934</v>
      </c>
      <c r="D7450" s="218">
        <v>44933</v>
      </c>
      <c r="E7450" s="1">
        <v>2</v>
      </c>
      <c r="F7450" s="62">
        <v>106.87</v>
      </c>
    </row>
    <row r="7451" spans="1:6" x14ac:dyDescent="0.35">
      <c r="A7451" s="1">
        <v>52</v>
      </c>
      <c r="B7451" s="1" t="s">
        <v>102</v>
      </c>
      <c r="C7451" s="218">
        <v>44934</v>
      </c>
      <c r="D7451" s="218">
        <v>44934</v>
      </c>
      <c r="E7451" s="1">
        <v>12</v>
      </c>
      <c r="F7451" s="62">
        <v>524.29</v>
      </c>
    </row>
    <row r="7452" spans="1:6" x14ac:dyDescent="0.35">
      <c r="A7452" s="1">
        <v>52</v>
      </c>
      <c r="B7452" s="1" t="s">
        <v>102</v>
      </c>
      <c r="C7452" s="218">
        <v>44935</v>
      </c>
      <c r="D7452" s="218">
        <v>44933</v>
      </c>
      <c r="E7452" s="1">
        <v>1</v>
      </c>
      <c r="F7452" s="62">
        <v>23.51</v>
      </c>
    </row>
    <row r="7453" spans="1:6" x14ac:dyDescent="0.35">
      <c r="A7453" s="1">
        <v>52</v>
      </c>
      <c r="B7453" s="1" t="s">
        <v>102</v>
      </c>
      <c r="C7453" s="218">
        <v>44935</v>
      </c>
      <c r="D7453" s="218">
        <v>44934</v>
      </c>
      <c r="E7453" s="1">
        <v>4</v>
      </c>
      <c r="F7453" s="62">
        <v>180.28</v>
      </c>
    </row>
    <row r="7454" spans="1:6" x14ac:dyDescent="0.35">
      <c r="A7454" s="1">
        <v>52</v>
      </c>
      <c r="B7454" s="1" t="s">
        <v>102</v>
      </c>
      <c r="C7454" s="218">
        <v>44935</v>
      </c>
      <c r="D7454" s="218">
        <v>44935</v>
      </c>
      <c r="E7454" s="1">
        <v>11</v>
      </c>
      <c r="F7454" s="62">
        <v>470.25</v>
      </c>
    </row>
    <row r="7455" spans="1:6" x14ac:dyDescent="0.35">
      <c r="A7455" s="1">
        <v>52</v>
      </c>
      <c r="B7455" s="1" t="s">
        <v>102</v>
      </c>
      <c r="C7455" s="218">
        <v>44936</v>
      </c>
      <c r="D7455" s="218">
        <v>44935</v>
      </c>
      <c r="E7455" s="1">
        <v>5</v>
      </c>
      <c r="F7455" s="62">
        <v>175.87</v>
      </c>
    </row>
    <row r="7456" spans="1:6" x14ac:dyDescent="0.35">
      <c r="A7456" s="1">
        <v>52</v>
      </c>
      <c r="B7456" s="1" t="s">
        <v>102</v>
      </c>
      <c r="C7456" s="218">
        <v>44936</v>
      </c>
      <c r="D7456" s="218">
        <v>44936</v>
      </c>
      <c r="E7456" s="1">
        <v>13</v>
      </c>
      <c r="F7456" s="62">
        <v>605.37</v>
      </c>
    </row>
    <row r="7457" spans="1:6" x14ac:dyDescent="0.35">
      <c r="A7457" s="1">
        <v>52</v>
      </c>
      <c r="B7457" s="1" t="s">
        <v>102</v>
      </c>
      <c r="C7457" s="218">
        <v>44937</v>
      </c>
      <c r="D7457" s="218">
        <v>44935</v>
      </c>
      <c r="E7457" s="1">
        <v>1</v>
      </c>
      <c r="F7457" s="62">
        <v>23.71</v>
      </c>
    </row>
    <row r="7458" spans="1:6" x14ac:dyDescent="0.35">
      <c r="A7458" s="1">
        <v>52</v>
      </c>
      <c r="B7458" s="1" t="s">
        <v>102</v>
      </c>
      <c r="C7458" s="218">
        <v>44937</v>
      </c>
      <c r="D7458" s="218">
        <v>44936</v>
      </c>
      <c r="E7458" s="1">
        <v>2</v>
      </c>
      <c r="F7458" s="62">
        <v>76.63</v>
      </c>
    </row>
    <row r="7459" spans="1:6" x14ac:dyDescent="0.35">
      <c r="A7459" s="1">
        <v>52</v>
      </c>
      <c r="B7459" s="1" t="s">
        <v>102</v>
      </c>
      <c r="C7459" s="218">
        <v>44937</v>
      </c>
      <c r="D7459" s="218">
        <v>44937</v>
      </c>
      <c r="E7459" s="1">
        <v>11</v>
      </c>
      <c r="F7459" s="62">
        <v>496.53</v>
      </c>
    </row>
    <row r="7460" spans="1:6" x14ac:dyDescent="0.35">
      <c r="A7460" s="1">
        <v>52</v>
      </c>
      <c r="B7460" s="1" t="s">
        <v>102</v>
      </c>
      <c r="C7460" s="218">
        <v>44938</v>
      </c>
      <c r="D7460" s="218">
        <v>44936</v>
      </c>
      <c r="E7460" s="1">
        <v>2</v>
      </c>
      <c r="F7460" s="62">
        <v>76.180000000000007</v>
      </c>
    </row>
    <row r="7461" spans="1:6" x14ac:dyDescent="0.35">
      <c r="A7461" s="1">
        <v>52</v>
      </c>
      <c r="B7461" s="1" t="s">
        <v>102</v>
      </c>
      <c r="C7461" s="218">
        <v>44938</v>
      </c>
      <c r="D7461" s="218">
        <v>44937</v>
      </c>
      <c r="E7461" s="1">
        <v>5</v>
      </c>
      <c r="F7461" s="62">
        <v>205.77</v>
      </c>
    </row>
    <row r="7462" spans="1:6" x14ac:dyDescent="0.35">
      <c r="A7462" s="1">
        <v>52</v>
      </c>
      <c r="B7462" s="1" t="s">
        <v>102</v>
      </c>
      <c r="C7462" s="218">
        <v>44938</v>
      </c>
      <c r="D7462" s="218">
        <v>44938</v>
      </c>
      <c r="E7462" s="1">
        <v>16</v>
      </c>
      <c r="F7462" s="62">
        <v>616.21</v>
      </c>
    </row>
    <row r="7463" spans="1:6" x14ac:dyDescent="0.35">
      <c r="A7463" s="1">
        <v>52</v>
      </c>
      <c r="B7463" s="1" t="s">
        <v>102</v>
      </c>
      <c r="C7463" s="218">
        <v>44939</v>
      </c>
      <c r="D7463" s="218">
        <v>44938</v>
      </c>
      <c r="E7463" s="1">
        <v>6</v>
      </c>
      <c r="F7463" s="62">
        <v>292.39999999999998</v>
      </c>
    </row>
    <row r="7464" spans="1:6" x14ac:dyDescent="0.35">
      <c r="A7464" s="1">
        <v>52</v>
      </c>
      <c r="B7464" s="1" t="s">
        <v>102</v>
      </c>
      <c r="C7464" s="218">
        <v>44939</v>
      </c>
      <c r="D7464" s="218">
        <v>44939</v>
      </c>
      <c r="E7464" s="1">
        <v>10</v>
      </c>
      <c r="F7464" s="62">
        <v>446.19</v>
      </c>
    </row>
    <row r="7465" spans="1:6" x14ac:dyDescent="0.35">
      <c r="A7465" s="1">
        <v>52</v>
      </c>
      <c r="B7465" s="1" t="s">
        <v>102</v>
      </c>
      <c r="C7465" s="218">
        <v>44940</v>
      </c>
      <c r="D7465" s="218">
        <v>44937</v>
      </c>
      <c r="E7465" s="1">
        <v>1</v>
      </c>
      <c r="F7465" s="62">
        <v>54</v>
      </c>
    </row>
    <row r="7466" spans="1:6" x14ac:dyDescent="0.35">
      <c r="A7466" s="1">
        <v>52</v>
      </c>
      <c r="B7466" s="1" t="s">
        <v>102</v>
      </c>
      <c r="C7466" s="218">
        <v>44940</v>
      </c>
      <c r="D7466" s="218">
        <v>44938</v>
      </c>
      <c r="E7466" s="1">
        <v>1</v>
      </c>
      <c r="F7466" s="62">
        <v>54.2</v>
      </c>
    </row>
    <row r="7467" spans="1:6" x14ac:dyDescent="0.35">
      <c r="A7467" s="1">
        <v>52</v>
      </c>
      <c r="B7467" s="1" t="s">
        <v>102</v>
      </c>
      <c r="C7467" s="218">
        <v>44940</v>
      </c>
      <c r="D7467" s="218">
        <v>44939</v>
      </c>
      <c r="E7467" s="1">
        <v>10</v>
      </c>
      <c r="F7467" s="62">
        <v>441.93</v>
      </c>
    </row>
    <row r="7468" spans="1:6" x14ac:dyDescent="0.35">
      <c r="A7468" s="1">
        <v>52</v>
      </c>
      <c r="B7468" s="1" t="s">
        <v>102</v>
      </c>
      <c r="C7468" s="218">
        <v>44940</v>
      </c>
      <c r="D7468" s="218">
        <v>44940</v>
      </c>
      <c r="E7468" s="1">
        <v>9</v>
      </c>
      <c r="F7468" s="62">
        <v>448.77</v>
      </c>
    </row>
    <row r="7469" spans="1:6" x14ac:dyDescent="0.35">
      <c r="A7469" s="1">
        <v>52</v>
      </c>
      <c r="B7469" s="1" t="s">
        <v>102</v>
      </c>
      <c r="C7469" s="218">
        <v>44941</v>
      </c>
      <c r="D7469" s="218">
        <v>44938</v>
      </c>
      <c r="E7469" s="1">
        <v>1</v>
      </c>
      <c r="F7469" s="62">
        <v>23.61</v>
      </c>
    </row>
    <row r="7470" spans="1:6" x14ac:dyDescent="0.35">
      <c r="A7470" s="1">
        <v>52</v>
      </c>
      <c r="B7470" s="1" t="s">
        <v>102</v>
      </c>
      <c r="C7470" s="218">
        <v>44941</v>
      </c>
      <c r="D7470" s="218">
        <v>44939</v>
      </c>
      <c r="E7470" s="1">
        <v>1</v>
      </c>
      <c r="F7470" s="62">
        <v>23.56</v>
      </c>
    </row>
    <row r="7471" spans="1:6" x14ac:dyDescent="0.35">
      <c r="A7471" s="1">
        <v>52</v>
      </c>
      <c r="B7471" s="1" t="s">
        <v>102</v>
      </c>
      <c r="C7471" s="218">
        <v>44941</v>
      </c>
      <c r="D7471" s="218">
        <v>44940</v>
      </c>
      <c r="E7471" s="1">
        <v>10</v>
      </c>
      <c r="F7471" s="62">
        <v>440.94</v>
      </c>
    </row>
    <row r="7472" spans="1:6" x14ac:dyDescent="0.35">
      <c r="A7472" s="1">
        <v>52</v>
      </c>
      <c r="B7472" s="1" t="s">
        <v>102</v>
      </c>
      <c r="C7472" s="218">
        <v>44941</v>
      </c>
      <c r="D7472" s="218">
        <v>44941</v>
      </c>
      <c r="E7472" s="1">
        <v>4</v>
      </c>
      <c r="F7472" s="62">
        <v>153.6</v>
      </c>
    </row>
    <row r="7473" spans="1:6" x14ac:dyDescent="0.35">
      <c r="A7473" s="1">
        <v>52</v>
      </c>
      <c r="B7473" s="1" t="s">
        <v>102</v>
      </c>
      <c r="C7473" s="218">
        <v>44942</v>
      </c>
      <c r="D7473" s="218">
        <v>44940</v>
      </c>
      <c r="E7473" s="1">
        <v>1</v>
      </c>
      <c r="F7473" s="62">
        <v>52.22</v>
      </c>
    </row>
    <row r="7474" spans="1:6" x14ac:dyDescent="0.35">
      <c r="A7474" s="1">
        <v>52</v>
      </c>
      <c r="B7474" s="1" t="s">
        <v>102</v>
      </c>
      <c r="C7474" s="218">
        <v>44942</v>
      </c>
      <c r="D7474" s="218">
        <v>44941</v>
      </c>
      <c r="E7474" s="1">
        <v>10</v>
      </c>
      <c r="F7474" s="62">
        <v>354.61</v>
      </c>
    </row>
    <row r="7475" spans="1:6" x14ac:dyDescent="0.35">
      <c r="A7475" s="1">
        <v>52</v>
      </c>
      <c r="B7475" s="1" t="s">
        <v>102</v>
      </c>
      <c r="C7475" s="218">
        <v>44942</v>
      </c>
      <c r="D7475" s="218">
        <v>44942</v>
      </c>
      <c r="E7475" s="1">
        <v>9</v>
      </c>
      <c r="F7475" s="62">
        <v>480.59</v>
      </c>
    </row>
    <row r="7476" spans="1:6" x14ac:dyDescent="0.35">
      <c r="A7476" s="1">
        <v>52</v>
      </c>
      <c r="B7476" s="1" t="s">
        <v>102</v>
      </c>
      <c r="C7476" s="218">
        <v>44943</v>
      </c>
      <c r="D7476" s="218">
        <v>44941</v>
      </c>
      <c r="E7476" s="1">
        <v>8</v>
      </c>
      <c r="F7476" s="62">
        <v>364.52</v>
      </c>
    </row>
    <row r="7477" spans="1:6" x14ac:dyDescent="0.35">
      <c r="A7477" s="1">
        <v>52</v>
      </c>
      <c r="B7477" s="1" t="s">
        <v>102</v>
      </c>
      <c r="C7477" s="218">
        <v>44943</v>
      </c>
      <c r="D7477" s="218">
        <v>44942</v>
      </c>
      <c r="E7477" s="1">
        <v>4</v>
      </c>
      <c r="F7477" s="62">
        <v>154.88</v>
      </c>
    </row>
    <row r="7478" spans="1:6" x14ac:dyDescent="0.35">
      <c r="A7478" s="1">
        <v>52</v>
      </c>
      <c r="B7478" s="1" t="s">
        <v>102</v>
      </c>
      <c r="C7478" s="218">
        <v>44943</v>
      </c>
      <c r="D7478" s="218">
        <v>44943</v>
      </c>
      <c r="E7478" s="1">
        <v>11</v>
      </c>
      <c r="F7478" s="62">
        <v>543.11</v>
      </c>
    </row>
    <row r="7479" spans="1:6" x14ac:dyDescent="0.35">
      <c r="A7479" s="1">
        <v>52</v>
      </c>
      <c r="B7479" s="1" t="s">
        <v>102</v>
      </c>
      <c r="C7479" s="218">
        <v>44944</v>
      </c>
      <c r="D7479" s="218">
        <v>44941</v>
      </c>
      <c r="E7479" s="1">
        <v>2</v>
      </c>
      <c r="F7479" s="62">
        <v>46.93</v>
      </c>
    </row>
    <row r="7480" spans="1:6" x14ac:dyDescent="0.35">
      <c r="A7480" s="1">
        <v>52</v>
      </c>
      <c r="B7480" s="1" t="s">
        <v>102</v>
      </c>
      <c r="C7480" s="218">
        <v>44944</v>
      </c>
      <c r="D7480" s="218">
        <v>44942</v>
      </c>
      <c r="E7480" s="1">
        <v>7</v>
      </c>
      <c r="F7480" s="62">
        <v>194.39</v>
      </c>
    </row>
    <row r="7481" spans="1:6" x14ac:dyDescent="0.35">
      <c r="A7481" s="1">
        <v>52</v>
      </c>
      <c r="B7481" s="1" t="s">
        <v>102</v>
      </c>
      <c r="C7481" s="218">
        <v>44944</v>
      </c>
      <c r="D7481" s="218">
        <v>44943</v>
      </c>
      <c r="E7481" s="1">
        <v>9</v>
      </c>
      <c r="F7481" s="62">
        <v>359.4</v>
      </c>
    </row>
    <row r="7482" spans="1:6" x14ac:dyDescent="0.35">
      <c r="A7482" s="1">
        <v>52</v>
      </c>
      <c r="B7482" s="1" t="s">
        <v>102</v>
      </c>
      <c r="C7482" s="218">
        <v>44944</v>
      </c>
      <c r="D7482" s="218">
        <v>44944</v>
      </c>
      <c r="E7482" s="1">
        <v>11</v>
      </c>
      <c r="F7482" s="62">
        <v>527.41999999999996</v>
      </c>
    </row>
    <row r="7483" spans="1:6" x14ac:dyDescent="0.35">
      <c r="A7483" s="1">
        <v>52</v>
      </c>
      <c r="B7483" s="1" t="s">
        <v>102</v>
      </c>
      <c r="C7483" s="218">
        <v>44945</v>
      </c>
      <c r="D7483" s="218">
        <v>44943</v>
      </c>
      <c r="E7483" s="1">
        <v>1</v>
      </c>
      <c r="F7483" s="62">
        <v>53.21</v>
      </c>
    </row>
    <row r="7484" spans="1:6" x14ac:dyDescent="0.35">
      <c r="A7484" s="1">
        <v>52</v>
      </c>
      <c r="B7484" s="1" t="s">
        <v>102</v>
      </c>
      <c r="C7484" s="218">
        <v>44945</v>
      </c>
      <c r="D7484" s="218">
        <v>44944</v>
      </c>
      <c r="E7484" s="1">
        <v>6</v>
      </c>
      <c r="F7484" s="62">
        <v>231.02</v>
      </c>
    </row>
    <row r="7485" spans="1:6" x14ac:dyDescent="0.35">
      <c r="A7485" s="1">
        <v>52</v>
      </c>
      <c r="B7485" s="1" t="s">
        <v>102</v>
      </c>
      <c r="C7485" s="218">
        <v>44945</v>
      </c>
      <c r="D7485" s="218">
        <v>44945</v>
      </c>
      <c r="E7485" s="1">
        <v>15</v>
      </c>
      <c r="F7485" s="62">
        <v>649.21</v>
      </c>
    </row>
    <row r="7486" spans="1:6" x14ac:dyDescent="0.35">
      <c r="A7486" s="1">
        <v>52</v>
      </c>
      <c r="B7486" s="1" t="s">
        <v>102</v>
      </c>
      <c r="C7486" s="218">
        <v>44946</v>
      </c>
      <c r="D7486" s="218">
        <v>44944</v>
      </c>
      <c r="E7486" s="1">
        <v>2</v>
      </c>
      <c r="F7486" s="62">
        <v>46.48</v>
      </c>
    </row>
    <row r="7487" spans="1:6" x14ac:dyDescent="0.35">
      <c r="A7487" s="1">
        <v>52</v>
      </c>
      <c r="B7487" s="1" t="s">
        <v>102</v>
      </c>
      <c r="C7487" s="218">
        <v>44946</v>
      </c>
      <c r="D7487" s="218">
        <v>44945</v>
      </c>
      <c r="E7487" s="1">
        <v>8</v>
      </c>
      <c r="F7487" s="62">
        <v>365.11</v>
      </c>
    </row>
    <row r="7488" spans="1:6" x14ac:dyDescent="0.35">
      <c r="A7488" s="1">
        <v>52</v>
      </c>
      <c r="B7488" s="1" t="s">
        <v>102</v>
      </c>
      <c r="C7488" s="218">
        <v>44946</v>
      </c>
      <c r="D7488" s="218">
        <v>44946</v>
      </c>
      <c r="E7488" s="1">
        <v>6</v>
      </c>
      <c r="F7488" s="62">
        <v>230.16</v>
      </c>
    </row>
    <row r="7489" spans="1:6" x14ac:dyDescent="0.35">
      <c r="A7489" s="1">
        <v>52</v>
      </c>
      <c r="B7489" s="1" t="s">
        <v>102</v>
      </c>
      <c r="C7489" s="218">
        <v>44947</v>
      </c>
      <c r="D7489" s="218">
        <v>44944</v>
      </c>
      <c r="E7489" s="1">
        <v>1</v>
      </c>
      <c r="F7489" s="62">
        <v>23.61</v>
      </c>
    </row>
    <row r="7490" spans="1:6" x14ac:dyDescent="0.35">
      <c r="A7490" s="1">
        <v>52</v>
      </c>
      <c r="B7490" s="1" t="s">
        <v>102</v>
      </c>
      <c r="C7490" s="218">
        <v>44947</v>
      </c>
      <c r="D7490" s="218">
        <v>44946</v>
      </c>
      <c r="E7490" s="1">
        <v>3</v>
      </c>
      <c r="F7490" s="62">
        <v>130.72999999999999</v>
      </c>
    </row>
    <row r="7491" spans="1:6" x14ac:dyDescent="0.35">
      <c r="A7491" s="1">
        <v>52</v>
      </c>
      <c r="B7491" s="1" t="s">
        <v>102</v>
      </c>
      <c r="C7491" s="218">
        <v>44947</v>
      </c>
      <c r="D7491" s="218">
        <v>44947</v>
      </c>
      <c r="E7491" s="1">
        <v>5</v>
      </c>
      <c r="F7491" s="62">
        <v>265.52</v>
      </c>
    </row>
    <row r="7492" spans="1:6" x14ac:dyDescent="0.35">
      <c r="A7492" s="1">
        <v>52</v>
      </c>
      <c r="B7492" s="1" t="s">
        <v>102</v>
      </c>
      <c r="C7492" s="218">
        <v>44948</v>
      </c>
      <c r="D7492" s="218">
        <v>44945</v>
      </c>
      <c r="E7492" s="1">
        <v>2</v>
      </c>
      <c r="F7492" s="62">
        <v>45.15</v>
      </c>
    </row>
    <row r="7493" spans="1:6" x14ac:dyDescent="0.35">
      <c r="A7493" s="1">
        <v>52</v>
      </c>
      <c r="B7493" s="1" t="s">
        <v>102</v>
      </c>
      <c r="C7493" s="218">
        <v>44948</v>
      </c>
      <c r="D7493" s="218">
        <v>44946</v>
      </c>
      <c r="E7493" s="1">
        <v>6</v>
      </c>
      <c r="F7493" s="62">
        <v>231.21</v>
      </c>
    </row>
    <row r="7494" spans="1:6" x14ac:dyDescent="0.35">
      <c r="A7494" s="1">
        <v>52</v>
      </c>
      <c r="B7494" s="1" t="s">
        <v>102</v>
      </c>
      <c r="C7494" s="218">
        <v>44948</v>
      </c>
      <c r="D7494" s="218">
        <v>44947</v>
      </c>
      <c r="E7494" s="1">
        <v>9</v>
      </c>
      <c r="F7494" s="62">
        <v>443.17</v>
      </c>
    </row>
    <row r="7495" spans="1:6" x14ac:dyDescent="0.35">
      <c r="A7495" s="1">
        <v>52</v>
      </c>
      <c r="B7495" s="1" t="s">
        <v>102</v>
      </c>
      <c r="C7495" s="218">
        <v>44948</v>
      </c>
      <c r="D7495" s="218">
        <v>44948</v>
      </c>
      <c r="E7495" s="1">
        <v>5</v>
      </c>
      <c r="F7495" s="62">
        <v>207.71</v>
      </c>
    </row>
    <row r="7496" spans="1:6" x14ac:dyDescent="0.35">
      <c r="A7496" s="1">
        <v>52</v>
      </c>
      <c r="B7496" s="1" t="s">
        <v>102</v>
      </c>
      <c r="C7496" s="218">
        <v>44949</v>
      </c>
      <c r="D7496" s="218">
        <v>44946</v>
      </c>
      <c r="E7496" s="1">
        <v>1</v>
      </c>
      <c r="F7496" s="62">
        <v>22.97</v>
      </c>
    </row>
    <row r="7497" spans="1:6" x14ac:dyDescent="0.35">
      <c r="A7497" s="1">
        <v>52</v>
      </c>
      <c r="B7497" s="1" t="s">
        <v>102</v>
      </c>
      <c r="C7497" s="218">
        <v>44949</v>
      </c>
      <c r="D7497" s="218">
        <v>44947</v>
      </c>
      <c r="E7497" s="1">
        <v>3</v>
      </c>
      <c r="F7497" s="62">
        <v>161.37</v>
      </c>
    </row>
    <row r="7498" spans="1:6" x14ac:dyDescent="0.35">
      <c r="A7498" s="1">
        <v>52</v>
      </c>
      <c r="B7498" s="1" t="s">
        <v>102</v>
      </c>
      <c r="C7498" s="218">
        <v>44949</v>
      </c>
      <c r="D7498" s="218">
        <v>44948</v>
      </c>
      <c r="E7498" s="1">
        <v>6</v>
      </c>
      <c r="F7498" s="62">
        <v>289.02999999999997</v>
      </c>
    </row>
    <row r="7499" spans="1:6" x14ac:dyDescent="0.35">
      <c r="A7499" s="1">
        <v>52</v>
      </c>
      <c r="B7499" s="1" t="s">
        <v>102</v>
      </c>
      <c r="C7499" s="218">
        <v>44949</v>
      </c>
      <c r="D7499" s="218">
        <v>44949</v>
      </c>
      <c r="E7499" s="1">
        <v>9</v>
      </c>
      <c r="F7499" s="62">
        <v>389.65</v>
      </c>
    </row>
    <row r="7500" spans="1:6" x14ac:dyDescent="0.35">
      <c r="A7500" s="1">
        <v>52</v>
      </c>
      <c r="B7500" s="1" t="s">
        <v>102</v>
      </c>
      <c r="C7500" s="218">
        <v>44950</v>
      </c>
      <c r="D7500" s="218">
        <v>44948</v>
      </c>
      <c r="E7500" s="1">
        <v>3</v>
      </c>
      <c r="F7500" s="62">
        <v>98.95</v>
      </c>
    </row>
    <row r="7501" spans="1:6" x14ac:dyDescent="0.35">
      <c r="A7501" s="1">
        <v>52</v>
      </c>
      <c r="B7501" s="1" t="s">
        <v>102</v>
      </c>
      <c r="C7501" s="218">
        <v>44950</v>
      </c>
      <c r="D7501" s="218">
        <v>44949</v>
      </c>
      <c r="E7501" s="1">
        <v>3</v>
      </c>
      <c r="F7501" s="62">
        <v>100.83</v>
      </c>
    </row>
    <row r="7502" spans="1:6" x14ac:dyDescent="0.35">
      <c r="A7502" s="1">
        <v>52</v>
      </c>
      <c r="B7502" s="1" t="s">
        <v>102</v>
      </c>
      <c r="C7502" s="218">
        <v>44950</v>
      </c>
      <c r="D7502" s="218">
        <v>44950</v>
      </c>
      <c r="E7502" s="1">
        <v>13</v>
      </c>
      <c r="F7502" s="62">
        <v>606.61</v>
      </c>
    </row>
    <row r="7503" spans="1:6" x14ac:dyDescent="0.35">
      <c r="A7503" s="1">
        <v>52</v>
      </c>
      <c r="B7503" s="1" t="s">
        <v>102</v>
      </c>
      <c r="C7503" s="218">
        <v>44951</v>
      </c>
      <c r="D7503" s="218">
        <v>44949</v>
      </c>
      <c r="E7503" s="1">
        <v>1</v>
      </c>
      <c r="F7503" s="62">
        <v>53.86</v>
      </c>
    </row>
    <row r="7504" spans="1:6" x14ac:dyDescent="0.35">
      <c r="A7504" s="1">
        <v>52</v>
      </c>
      <c r="B7504" s="1" t="s">
        <v>102</v>
      </c>
      <c r="C7504" s="218">
        <v>44951</v>
      </c>
      <c r="D7504" s="218">
        <v>44951</v>
      </c>
      <c r="E7504" s="1">
        <v>12</v>
      </c>
      <c r="F7504" s="62">
        <v>551.41999999999996</v>
      </c>
    </row>
    <row r="7505" spans="1:6" x14ac:dyDescent="0.35">
      <c r="A7505" s="1">
        <v>52</v>
      </c>
      <c r="B7505" s="1" t="s">
        <v>102</v>
      </c>
      <c r="C7505" s="218">
        <v>44952</v>
      </c>
      <c r="D7505" s="218">
        <v>44951</v>
      </c>
      <c r="E7505" s="1">
        <v>1</v>
      </c>
      <c r="F7505" s="62">
        <v>53.21</v>
      </c>
    </row>
    <row r="7506" spans="1:6" x14ac:dyDescent="0.35">
      <c r="A7506" s="1">
        <v>52</v>
      </c>
      <c r="B7506" s="1" t="s">
        <v>102</v>
      </c>
      <c r="C7506" s="218">
        <v>44952</v>
      </c>
      <c r="D7506" s="218">
        <v>44952</v>
      </c>
      <c r="E7506" s="1">
        <v>14</v>
      </c>
      <c r="F7506" s="62">
        <v>720.43</v>
      </c>
    </row>
    <row r="7507" spans="1:6" x14ac:dyDescent="0.35">
      <c r="A7507" s="1">
        <v>60</v>
      </c>
      <c r="B7507" s="1" t="s">
        <v>103</v>
      </c>
      <c r="C7507" s="218">
        <v>44881</v>
      </c>
      <c r="D7507" s="218">
        <v>44880</v>
      </c>
      <c r="E7507" s="1">
        <v>3</v>
      </c>
      <c r="F7507" s="62">
        <v>147.11000000000001</v>
      </c>
    </row>
    <row r="7508" spans="1:6" x14ac:dyDescent="0.35">
      <c r="A7508" s="1">
        <v>60</v>
      </c>
      <c r="B7508" s="1" t="s">
        <v>103</v>
      </c>
      <c r="C7508" s="218">
        <v>44881</v>
      </c>
      <c r="D7508" s="218">
        <v>44881</v>
      </c>
      <c r="E7508" s="1">
        <v>1</v>
      </c>
      <c r="F7508" s="62">
        <v>45.49</v>
      </c>
    </row>
    <row r="7509" spans="1:6" x14ac:dyDescent="0.35">
      <c r="A7509" s="1">
        <v>60</v>
      </c>
      <c r="B7509" s="1" t="s">
        <v>103</v>
      </c>
      <c r="C7509" s="218">
        <v>44884</v>
      </c>
      <c r="D7509" s="218">
        <v>44880</v>
      </c>
      <c r="E7509" s="1">
        <v>4</v>
      </c>
      <c r="F7509" s="62">
        <v>173.35</v>
      </c>
    </row>
    <row r="7510" spans="1:6" x14ac:dyDescent="0.35">
      <c r="A7510" s="1">
        <v>60</v>
      </c>
      <c r="B7510" s="1" t="s">
        <v>103</v>
      </c>
      <c r="C7510" s="218">
        <v>44884</v>
      </c>
      <c r="D7510" s="218">
        <v>44881</v>
      </c>
      <c r="E7510" s="1">
        <v>7</v>
      </c>
      <c r="F7510" s="62">
        <v>191.61</v>
      </c>
    </row>
    <row r="7511" spans="1:6" x14ac:dyDescent="0.35">
      <c r="A7511" s="1">
        <v>60</v>
      </c>
      <c r="B7511" s="1" t="s">
        <v>103</v>
      </c>
      <c r="C7511" s="218">
        <v>44884</v>
      </c>
      <c r="D7511" s="218">
        <v>44882</v>
      </c>
      <c r="E7511" s="1">
        <v>1</v>
      </c>
      <c r="F7511" s="62">
        <v>23.51</v>
      </c>
    </row>
    <row r="7512" spans="1:6" x14ac:dyDescent="0.35">
      <c r="A7512" s="1">
        <v>60</v>
      </c>
      <c r="B7512" s="1" t="s">
        <v>103</v>
      </c>
      <c r="C7512" s="218">
        <v>44885</v>
      </c>
      <c r="D7512" s="218">
        <v>44880</v>
      </c>
      <c r="E7512" s="1">
        <v>3</v>
      </c>
      <c r="F7512" s="62">
        <v>96.57</v>
      </c>
    </row>
    <row r="7513" spans="1:6" x14ac:dyDescent="0.35">
      <c r="A7513" s="1">
        <v>60</v>
      </c>
      <c r="B7513" s="1" t="s">
        <v>103</v>
      </c>
      <c r="C7513" s="218">
        <v>44885</v>
      </c>
      <c r="D7513" s="218">
        <v>44881</v>
      </c>
      <c r="E7513" s="1">
        <v>4</v>
      </c>
      <c r="F7513" s="62">
        <v>94.09</v>
      </c>
    </row>
    <row r="7514" spans="1:6" x14ac:dyDescent="0.35">
      <c r="A7514" s="1">
        <v>60</v>
      </c>
      <c r="B7514" s="1" t="s">
        <v>103</v>
      </c>
      <c r="C7514" s="218">
        <v>44885</v>
      </c>
      <c r="D7514" s="218">
        <v>44882</v>
      </c>
      <c r="E7514" s="1">
        <v>5</v>
      </c>
      <c r="F7514" s="62">
        <v>200.62</v>
      </c>
    </row>
    <row r="7515" spans="1:6" x14ac:dyDescent="0.35">
      <c r="A7515" s="1">
        <v>60</v>
      </c>
      <c r="B7515" s="1" t="s">
        <v>103</v>
      </c>
      <c r="C7515" s="218">
        <v>44886</v>
      </c>
      <c r="D7515" s="218">
        <v>44880</v>
      </c>
      <c r="E7515" s="1">
        <v>3</v>
      </c>
      <c r="F7515" s="62">
        <v>71.180000000000007</v>
      </c>
    </row>
    <row r="7516" spans="1:6" x14ac:dyDescent="0.35">
      <c r="A7516" s="1">
        <v>60</v>
      </c>
      <c r="B7516" s="1" t="s">
        <v>103</v>
      </c>
      <c r="C7516" s="218">
        <v>44886</v>
      </c>
      <c r="D7516" s="218">
        <v>44881</v>
      </c>
      <c r="E7516" s="1">
        <v>2</v>
      </c>
      <c r="F7516" s="62">
        <v>47.42</v>
      </c>
    </row>
    <row r="7517" spans="1:6" x14ac:dyDescent="0.35">
      <c r="A7517" s="1">
        <v>60</v>
      </c>
      <c r="B7517" s="1" t="s">
        <v>103</v>
      </c>
      <c r="C7517" s="218">
        <v>44886</v>
      </c>
      <c r="D7517" s="218">
        <v>44882</v>
      </c>
      <c r="E7517" s="1">
        <v>2</v>
      </c>
      <c r="F7517" s="62">
        <v>46.58</v>
      </c>
    </row>
    <row r="7518" spans="1:6" x14ac:dyDescent="0.35">
      <c r="A7518" s="1">
        <v>60</v>
      </c>
      <c r="B7518" s="1" t="s">
        <v>103</v>
      </c>
      <c r="C7518" s="218">
        <v>44886</v>
      </c>
      <c r="D7518" s="218">
        <v>44886</v>
      </c>
      <c r="E7518" s="1">
        <v>4</v>
      </c>
      <c r="F7518" s="62">
        <v>155.03</v>
      </c>
    </row>
    <row r="7519" spans="1:6" x14ac:dyDescent="0.35">
      <c r="A7519" s="1">
        <v>60</v>
      </c>
      <c r="B7519" s="1" t="s">
        <v>103</v>
      </c>
      <c r="C7519" s="218">
        <v>44887</v>
      </c>
      <c r="D7519" s="218">
        <v>44881</v>
      </c>
      <c r="E7519" s="1">
        <v>1</v>
      </c>
      <c r="F7519" s="62">
        <v>23.76</v>
      </c>
    </row>
    <row r="7520" spans="1:6" x14ac:dyDescent="0.35">
      <c r="A7520" s="1">
        <v>60</v>
      </c>
      <c r="B7520" s="1" t="s">
        <v>103</v>
      </c>
      <c r="C7520" s="218">
        <v>44887</v>
      </c>
      <c r="D7520" s="218">
        <v>44882</v>
      </c>
      <c r="E7520" s="1">
        <v>3</v>
      </c>
      <c r="F7520" s="62">
        <v>69.400000000000006</v>
      </c>
    </row>
    <row r="7521" spans="1:6" x14ac:dyDescent="0.35">
      <c r="A7521" s="1">
        <v>60</v>
      </c>
      <c r="B7521" s="1" t="s">
        <v>103</v>
      </c>
      <c r="C7521" s="218">
        <v>44887</v>
      </c>
      <c r="D7521" s="218">
        <v>44886</v>
      </c>
      <c r="E7521" s="1">
        <v>2</v>
      </c>
      <c r="F7521" s="62">
        <v>77.319999999999993</v>
      </c>
    </row>
    <row r="7522" spans="1:6" x14ac:dyDescent="0.35">
      <c r="A7522" s="1">
        <v>60</v>
      </c>
      <c r="B7522" s="1" t="s">
        <v>103</v>
      </c>
      <c r="C7522" s="218">
        <v>44887</v>
      </c>
      <c r="D7522" s="218">
        <v>44887</v>
      </c>
      <c r="E7522" s="1">
        <v>6</v>
      </c>
      <c r="F7522" s="62">
        <v>202.65</v>
      </c>
    </row>
    <row r="7523" spans="1:6" x14ac:dyDescent="0.35">
      <c r="A7523" s="1">
        <v>60</v>
      </c>
      <c r="B7523" s="1" t="s">
        <v>103</v>
      </c>
      <c r="C7523" s="218">
        <v>44888</v>
      </c>
      <c r="D7523" s="218">
        <v>44882</v>
      </c>
      <c r="E7523" s="1">
        <v>1</v>
      </c>
      <c r="F7523" s="62">
        <v>23.76</v>
      </c>
    </row>
    <row r="7524" spans="1:6" x14ac:dyDescent="0.35">
      <c r="A7524" s="1">
        <v>60</v>
      </c>
      <c r="B7524" s="1" t="s">
        <v>103</v>
      </c>
      <c r="C7524" s="218">
        <v>44888</v>
      </c>
      <c r="D7524" s="218">
        <v>44887</v>
      </c>
      <c r="E7524" s="1">
        <v>2</v>
      </c>
      <c r="F7524" s="62">
        <v>106.92</v>
      </c>
    </row>
    <row r="7525" spans="1:6" x14ac:dyDescent="0.35">
      <c r="A7525" s="1">
        <v>60</v>
      </c>
      <c r="B7525" s="1" t="s">
        <v>103</v>
      </c>
      <c r="C7525" s="218">
        <v>44888</v>
      </c>
      <c r="D7525" s="218">
        <v>44888</v>
      </c>
      <c r="E7525" s="1">
        <v>7</v>
      </c>
      <c r="F7525" s="62">
        <v>283.92</v>
      </c>
    </row>
    <row r="7526" spans="1:6" x14ac:dyDescent="0.35">
      <c r="A7526" s="1">
        <v>60</v>
      </c>
      <c r="B7526" s="1" t="s">
        <v>103</v>
      </c>
      <c r="C7526" s="218">
        <v>44889</v>
      </c>
      <c r="D7526" s="218">
        <v>44887</v>
      </c>
      <c r="E7526" s="1">
        <v>1</v>
      </c>
      <c r="F7526" s="62">
        <v>54.4</v>
      </c>
    </row>
    <row r="7527" spans="1:6" x14ac:dyDescent="0.35">
      <c r="A7527" s="1">
        <v>60</v>
      </c>
      <c r="B7527" s="1" t="s">
        <v>103</v>
      </c>
      <c r="C7527" s="218">
        <v>44889</v>
      </c>
      <c r="D7527" s="218">
        <v>44888</v>
      </c>
      <c r="E7527" s="1">
        <v>2</v>
      </c>
      <c r="F7527" s="62">
        <v>103.21</v>
      </c>
    </row>
    <row r="7528" spans="1:6" x14ac:dyDescent="0.35">
      <c r="A7528" s="1">
        <v>60</v>
      </c>
      <c r="B7528" s="1" t="s">
        <v>103</v>
      </c>
      <c r="C7528" s="218">
        <v>44889</v>
      </c>
      <c r="D7528" s="218">
        <v>44889</v>
      </c>
      <c r="E7528" s="1">
        <v>16</v>
      </c>
      <c r="F7528" s="62">
        <v>727.35</v>
      </c>
    </row>
    <row r="7529" spans="1:6" x14ac:dyDescent="0.35">
      <c r="A7529" s="1">
        <v>60</v>
      </c>
      <c r="B7529" s="1" t="s">
        <v>103</v>
      </c>
      <c r="C7529" s="218">
        <v>44890</v>
      </c>
      <c r="D7529" s="218">
        <v>44889</v>
      </c>
      <c r="E7529" s="1">
        <v>6</v>
      </c>
      <c r="F7529" s="62">
        <v>319.08</v>
      </c>
    </row>
    <row r="7530" spans="1:6" x14ac:dyDescent="0.35">
      <c r="A7530" s="1">
        <v>60</v>
      </c>
      <c r="B7530" s="1" t="s">
        <v>103</v>
      </c>
      <c r="C7530" s="218">
        <v>44890</v>
      </c>
      <c r="D7530" s="218">
        <v>44890</v>
      </c>
      <c r="E7530" s="1">
        <v>6</v>
      </c>
      <c r="F7530" s="62">
        <v>314.27</v>
      </c>
    </row>
    <row r="7531" spans="1:6" x14ac:dyDescent="0.35">
      <c r="A7531" s="1">
        <v>60</v>
      </c>
      <c r="B7531" s="1" t="s">
        <v>103</v>
      </c>
      <c r="C7531" s="218">
        <v>44891</v>
      </c>
      <c r="D7531" s="218">
        <v>44889</v>
      </c>
      <c r="E7531" s="1">
        <v>9</v>
      </c>
      <c r="F7531" s="62">
        <v>302.98</v>
      </c>
    </row>
    <row r="7532" spans="1:6" x14ac:dyDescent="0.35">
      <c r="A7532" s="1">
        <v>60</v>
      </c>
      <c r="B7532" s="1" t="s">
        <v>103</v>
      </c>
      <c r="C7532" s="218">
        <v>44891</v>
      </c>
      <c r="D7532" s="218">
        <v>44890</v>
      </c>
      <c r="E7532" s="1">
        <v>6</v>
      </c>
      <c r="F7532" s="62">
        <v>232.65</v>
      </c>
    </row>
    <row r="7533" spans="1:6" x14ac:dyDescent="0.35">
      <c r="A7533" s="1">
        <v>60</v>
      </c>
      <c r="B7533" s="1" t="s">
        <v>103</v>
      </c>
      <c r="C7533" s="218">
        <v>44891</v>
      </c>
      <c r="D7533" s="218">
        <v>44891</v>
      </c>
      <c r="E7533" s="1">
        <v>6</v>
      </c>
      <c r="F7533" s="62">
        <v>291.45</v>
      </c>
    </row>
    <row r="7534" spans="1:6" x14ac:dyDescent="0.35">
      <c r="A7534" s="1">
        <v>60</v>
      </c>
      <c r="B7534" s="1" t="s">
        <v>103</v>
      </c>
      <c r="C7534" s="218">
        <v>44892</v>
      </c>
      <c r="D7534" s="218">
        <v>44889</v>
      </c>
      <c r="E7534" s="1">
        <v>6</v>
      </c>
      <c r="F7534" s="62">
        <v>201.66</v>
      </c>
    </row>
    <row r="7535" spans="1:6" x14ac:dyDescent="0.35">
      <c r="A7535" s="1">
        <v>60</v>
      </c>
      <c r="B7535" s="1" t="s">
        <v>103</v>
      </c>
      <c r="C7535" s="218">
        <v>44892</v>
      </c>
      <c r="D7535" s="218">
        <v>44890</v>
      </c>
      <c r="E7535" s="1">
        <v>1</v>
      </c>
      <c r="F7535" s="62">
        <v>53.91</v>
      </c>
    </row>
    <row r="7536" spans="1:6" x14ac:dyDescent="0.35">
      <c r="A7536" s="1">
        <v>60</v>
      </c>
      <c r="B7536" s="1" t="s">
        <v>103</v>
      </c>
      <c r="C7536" s="218">
        <v>44892</v>
      </c>
      <c r="D7536" s="218">
        <v>44891</v>
      </c>
      <c r="E7536" s="1">
        <v>6</v>
      </c>
      <c r="F7536" s="62">
        <v>287.58999999999997</v>
      </c>
    </row>
    <row r="7537" spans="1:6" x14ac:dyDescent="0.35">
      <c r="A7537" s="1">
        <v>60</v>
      </c>
      <c r="B7537" s="1" t="s">
        <v>103</v>
      </c>
      <c r="C7537" s="218">
        <v>44892</v>
      </c>
      <c r="D7537" s="218">
        <v>44892</v>
      </c>
      <c r="E7537" s="1">
        <v>5</v>
      </c>
      <c r="F7537" s="62">
        <v>148</v>
      </c>
    </row>
    <row r="7538" spans="1:6" x14ac:dyDescent="0.35">
      <c r="A7538" s="1">
        <v>60</v>
      </c>
      <c r="B7538" s="1" t="s">
        <v>103</v>
      </c>
      <c r="C7538" s="218">
        <v>44893</v>
      </c>
      <c r="D7538" s="218">
        <v>44889</v>
      </c>
      <c r="E7538" s="1">
        <v>3</v>
      </c>
      <c r="F7538" s="62">
        <v>98.65</v>
      </c>
    </row>
    <row r="7539" spans="1:6" x14ac:dyDescent="0.35">
      <c r="A7539" s="1">
        <v>60</v>
      </c>
      <c r="B7539" s="1" t="s">
        <v>103</v>
      </c>
      <c r="C7539" s="218">
        <v>44893</v>
      </c>
      <c r="D7539" s="218">
        <v>44890</v>
      </c>
      <c r="E7539" s="1">
        <v>6</v>
      </c>
      <c r="F7539" s="62">
        <v>198.7</v>
      </c>
    </row>
    <row r="7540" spans="1:6" x14ac:dyDescent="0.35">
      <c r="A7540" s="1">
        <v>60</v>
      </c>
      <c r="B7540" s="1" t="s">
        <v>103</v>
      </c>
      <c r="C7540" s="218">
        <v>44893</v>
      </c>
      <c r="D7540" s="218">
        <v>44891</v>
      </c>
      <c r="E7540" s="1">
        <v>1</v>
      </c>
      <c r="F7540" s="62">
        <v>51.73</v>
      </c>
    </row>
    <row r="7541" spans="1:6" x14ac:dyDescent="0.35">
      <c r="A7541" s="1">
        <v>60</v>
      </c>
      <c r="B7541" s="1" t="s">
        <v>103</v>
      </c>
      <c r="C7541" s="218">
        <v>44893</v>
      </c>
      <c r="D7541" s="218">
        <v>44892</v>
      </c>
      <c r="E7541" s="1">
        <v>10</v>
      </c>
      <c r="F7541" s="62">
        <v>470.15</v>
      </c>
    </row>
    <row r="7542" spans="1:6" x14ac:dyDescent="0.35">
      <c r="A7542" s="1">
        <v>60</v>
      </c>
      <c r="B7542" s="1" t="s">
        <v>103</v>
      </c>
      <c r="C7542" s="218">
        <v>44893</v>
      </c>
      <c r="D7542" s="218">
        <v>44893</v>
      </c>
      <c r="E7542" s="1">
        <v>6</v>
      </c>
      <c r="F7542" s="62">
        <v>259.08</v>
      </c>
    </row>
    <row r="7543" spans="1:6" x14ac:dyDescent="0.35">
      <c r="A7543" s="1">
        <v>60</v>
      </c>
      <c r="B7543" s="1" t="s">
        <v>103</v>
      </c>
      <c r="C7543" s="218">
        <v>44894</v>
      </c>
      <c r="D7543" s="218">
        <v>44889</v>
      </c>
      <c r="E7543" s="1">
        <v>2</v>
      </c>
      <c r="F7543" s="62">
        <v>104.74</v>
      </c>
    </row>
    <row r="7544" spans="1:6" x14ac:dyDescent="0.35">
      <c r="A7544" s="1">
        <v>60</v>
      </c>
      <c r="B7544" s="1" t="s">
        <v>103</v>
      </c>
      <c r="C7544" s="218">
        <v>44894</v>
      </c>
      <c r="D7544" s="218">
        <v>44890</v>
      </c>
      <c r="E7544" s="1">
        <v>4</v>
      </c>
      <c r="F7544" s="62">
        <v>125.18</v>
      </c>
    </row>
    <row r="7545" spans="1:6" x14ac:dyDescent="0.35">
      <c r="A7545" s="1">
        <v>60</v>
      </c>
      <c r="B7545" s="1" t="s">
        <v>103</v>
      </c>
      <c r="C7545" s="218">
        <v>44894</v>
      </c>
      <c r="D7545" s="218">
        <v>44892</v>
      </c>
      <c r="E7545" s="1">
        <v>2</v>
      </c>
      <c r="F7545" s="62">
        <v>106.03</v>
      </c>
    </row>
    <row r="7546" spans="1:6" x14ac:dyDescent="0.35">
      <c r="A7546" s="1">
        <v>60</v>
      </c>
      <c r="B7546" s="1" t="s">
        <v>103</v>
      </c>
      <c r="C7546" s="218">
        <v>44894</v>
      </c>
      <c r="D7546" s="218">
        <v>44893</v>
      </c>
      <c r="E7546" s="1">
        <v>3</v>
      </c>
      <c r="F7546" s="62">
        <v>159.78</v>
      </c>
    </row>
    <row r="7547" spans="1:6" x14ac:dyDescent="0.35">
      <c r="A7547" s="1">
        <v>60</v>
      </c>
      <c r="B7547" s="1" t="s">
        <v>103</v>
      </c>
      <c r="C7547" s="218">
        <v>44894</v>
      </c>
      <c r="D7547" s="218">
        <v>44894</v>
      </c>
      <c r="E7547" s="1">
        <v>3</v>
      </c>
      <c r="F7547" s="62">
        <v>161.72</v>
      </c>
    </row>
    <row r="7548" spans="1:6" x14ac:dyDescent="0.35">
      <c r="A7548" s="1">
        <v>60</v>
      </c>
      <c r="B7548" s="1" t="s">
        <v>103</v>
      </c>
      <c r="C7548" s="218">
        <v>44895</v>
      </c>
      <c r="D7548" s="218">
        <v>44891</v>
      </c>
      <c r="E7548" s="1">
        <v>3</v>
      </c>
      <c r="F7548" s="62">
        <v>158.4</v>
      </c>
    </row>
    <row r="7549" spans="1:6" x14ac:dyDescent="0.35">
      <c r="A7549" s="1">
        <v>60</v>
      </c>
      <c r="B7549" s="1" t="s">
        <v>103</v>
      </c>
      <c r="C7549" s="218">
        <v>44895</v>
      </c>
      <c r="D7549" s="218">
        <v>44892</v>
      </c>
      <c r="E7549" s="1">
        <v>4</v>
      </c>
      <c r="F7549" s="62">
        <v>184.24</v>
      </c>
    </row>
    <row r="7550" spans="1:6" x14ac:dyDescent="0.35">
      <c r="A7550" s="1">
        <v>60</v>
      </c>
      <c r="B7550" s="1" t="s">
        <v>103</v>
      </c>
      <c r="C7550" s="218">
        <v>44895</v>
      </c>
      <c r="D7550" s="218">
        <v>44893</v>
      </c>
      <c r="E7550" s="1">
        <v>6</v>
      </c>
      <c r="F7550" s="62">
        <v>323.83</v>
      </c>
    </row>
    <row r="7551" spans="1:6" x14ac:dyDescent="0.35">
      <c r="A7551" s="1">
        <v>60</v>
      </c>
      <c r="B7551" s="1" t="s">
        <v>103</v>
      </c>
      <c r="C7551" s="218">
        <v>44895</v>
      </c>
      <c r="D7551" s="218">
        <v>44894</v>
      </c>
      <c r="E7551" s="1">
        <v>3</v>
      </c>
      <c r="F7551" s="62">
        <v>130.53</v>
      </c>
    </row>
    <row r="7552" spans="1:6" x14ac:dyDescent="0.35">
      <c r="A7552" s="1">
        <v>60</v>
      </c>
      <c r="B7552" s="1" t="s">
        <v>103</v>
      </c>
      <c r="C7552" s="218">
        <v>44895</v>
      </c>
      <c r="D7552" s="218">
        <v>44895</v>
      </c>
      <c r="E7552" s="1">
        <v>1</v>
      </c>
      <c r="F7552" s="62">
        <v>23.76</v>
      </c>
    </row>
    <row r="7553" spans="1:6" x14ac:dyDescent="0.35">
      <c r="A7553" s="1">
        <v>60</v>
      </c>
      <c r="B7553" s="1" t="s">
        <v>103</v>
      </c>
      <c r="C7553" s="218">
        <v>44896</v>
      </c>
      <c r="D7553" s="218">
        <v>44892</v>
      </c>
      <c r="E7553" s="1">
        <v>4</v>
      </c>
      <c r="F7553" s="62">
        <v>94.94</v>
      </c>
    </row>
    <row r="7554" spans="1:6" x14ac:dyDescent="0.35">
      <c r="A7554" s="1">
        <v>60</v>
      </c>
      <c r="B7554" s="1" t="s">
        <v>103</v>
      </c>
      <c r="C7554" s="218">
        <v>44896</v>
      </c>
      <c r="D7554" s="218">
        <v>44893</v>
      </c>
      <c r="E7554" s="1">
        <v>4</v>
      </c>
      <c r="F7554" s="62">
        <v>183.34</v>
      </c>
    </row>
    <row r="7555" spans="1:6" x14ac:dyDescent="0.35">
      <c r="A7555" s="1">
        <v>60</v>
      </c>
      <c r="B7555" s="1" t="s">
        <v>103</v>
      </c>
      <c r="C7555" s="218">
        <v>44896</v>
      </c>
      <c r="D7555" s="218">
        <v>44894</v>
      </c>
      <c r="E7555" s="1">
        <v>5</v>
      </c>
      <c r="F7555" s="62">
        <v>205.07</v>
      </c>
    </row>
    <row r="7556" spans="1:6" x14ac:dyDescent="0.35">
      <c r="A7556" s="1">
        <v>60</v>
      </c>
      <c r="B7556" s="1" t="s">
        <v>103</v>
      </c>
      <c r="C7556" s="218">
        <v>44896</v>
      </c>
      <c r="D7556" s="218">
        <v>44895</v>
      </c>
      <c r="E7556" s="1">
        <v>9</v>
      </c>
      <c r="F7556" s="62">
        <v>333.93</v>
      </c>
    </row>
    <row r="7557" spans="1:6" x14ac:dyDescent="0.35">
      <c r="A7557" s="1">
        <v>60</v>
      </c>
      <c r="B7557" s="1" t="s">
        <v>103</v>
      </c>
      <c r="C7557" s="218">
        <v>44896</v>
      </c>
      <c r="D7557" s="218">
        <v>44896</v>
      </c>
      <c r="E7557" s="1">
        <v>3</v>
      </c>
      <c r="F7557" s="62">
        <v>158.25</v>
      </c>
    </row>
    <row r="7558" spans="1:6" x14ac:dyDescent="0.35">
      <c r="A7558" s="1">
        <v>60</v>
      </c>
      <c r="B7558" s="1" t="s">
        <v>103</v>
      </c>
      <c r="C7558" s="218">
        <v>44898</v>
      </c>
      <c r="D7558" s="218">
        <v>44894</v>
      </c>
      <c r="E7558" s="1">
        <v>10</v>
      </c>
      <c r="F7558" s="62">
        <v>507.42</v>
      </c>
    </row>
    <row r="7559" spans="1:6" x14ac:dyDescent="0.35">
      <c r="A7559" s="1">
        <v>60</v>
      </c>
      <c r="B7559" s="1" t="s">
        <v>103</v>
      </c>
      <c r="C7559" s="218">
        <v>44898</v>
      </c>
      <c r="D7559" s="218">
        <v>44895</v>
      </c>
      <c r="E7559" s="1">
        <v>8</v>
      </c>
      <c r="F7559" s="62">
        <v>397.63</v>
      </c>
    </row>
    <row r="7560" spans="1:6" x14ac:dyDescent="0.35">
      <c r="A7560" s="1">
        <v>60</v>
      </c>
      <c r="B7560" s="1" t="s">
        <v>103</v>
      </c>
      <c r="C7560" s="218">
        <v>44898</v>
      </c>
      <c r="D7560" s="218">
        <v>44896</v>
      </c>
      <c r="E7560" s="1">
        <v>5</v>
      </c>
      <c r="F7560" s="62">
        <v>237.26</v>
      </c>
    </row>
    <row r="7561" spans="1:6" x14ac:dyDescent="0.35">
      <c r="A7561" s="1">
        <v>60</v>
      </c>
      <c r="B7561" s="1" t="s">
        <v>103</v>
      </c>
      <c r="C7561" s="218">
        <v>44898</v>
      </c>
      <c r="D7561" s="218">
        <v>44897</v>
      </c>
      <c r="E7561" s="1">
        <v>3</v>
      </c>
      <c r="F7561" s="62">
        <v>154.88999999999999</v>
      </c>
    </row>
    <row r="7562" spans="1:6" x14ac:dyDescent="0.35">
      <c r="A7562" s="1">
        <v>60</v>
      </c>
      <c r="B7562" s="1" t="s">
        <v>103</v>
      </c>
      <c r="C7562" s="218">
        <v>44899</v>
      </c>
      <c r="D7562" s="218">
        <v>44895</v>
      </c>
      <c r="E7562" s="1">
        <v>8</v>
      </c>
      <c r="F7562" s="62">
        <v>367.34</v>
      </c>
    </row>
    <row r="7563" spans="1:6" x14ac:dyDescent="0.35">
      <c r="A7563" s="1">
        <v>60</v>
      </c>
      <c r="B7563" s="1" t="s">
        <v>103</v>
      </c>
      <c r="C7563" s="218">
        <v>44899</v>
      </c>
      <c r="D7563" s="218">
        <v>44896</v>
      </c>
      <c r="E7563" s="1">
        <v>4</v>
      </c>
      <c r="F7563" s="62">
        <v>150.37</v>
      </c>
    </row>
    <row r="7564" spans="1:6" x14ac:dyDescent="0.35">
      <c r="A7564" s="1">
        <v>60</v>
      </c>
      <c r="B7564" s="1" t="s">
        <v>103</v>
      </c>
      <c r="C7564" s="218">
        <v>44899</v>
      </c>
      <c r="D7564" s="218">
        <v>44897</v>
      </c>
      <c r="E7564" s="1">
        <v>1</v>
      </c>
      <c r="F7564" s="62">
        <v>53.21</v>
      </c>
    </row>
    <row r="7565" spans="1:6" x14ac:dyDescent="0.35">
      <c r="A7565" s="1">
        <v>60</v>
      </c>
      <c r="B7565" s="1" t="s">
        <v>103</v>
      </c>
      <c r="C7565" s="218">
        <v>44899</v>
      </c>
      <c r="D7565" s="218">
        <v>44899</v>
      </c>
      <c r="E7565" s="1">
        <v>3</v>
      </c>
      <c r="F7565" s="62">
        <v>160.38</v>
      </c>
    </row>
    <row r="7566" spans="1:6" x14ac:dyDescent="0.35">
      <c r="A7566" s="1">
        <v>60</v>
      </c>
      <c r="B7566" s="1" t="s">
        <v>103</v>
      </c>
      <c r="C7566" s="218">
        <v>44900</v>
      </c>
      <c r="D7566" s="218">
        <v>44896</v>
      </c>
      <c r="E7566" s="1">
        <v>2</v>
      </c>
      <c r="F7566" s="62">
        <v>106.92</v>
      </c>
    </row>
    <row r="7567" spans="1:6" x14ac:dyDescent="0.35">
      <c r="A7567" s="1">
        <v>60</v>
      </c>
      <c r="B7567" s="1" t="s">
        <v>103</v>
      </c>
      <c r="C7567" s="218">
        <v>44900</v>
      </c>
      <c r="D7567" s="218">
        <v>44897</v>
      </c>
      <c r="E7567" s="1">
        <v>4</v>
      </c>
      <c r="F7567" s="62">
        <v>182.6</v>
      </c>
    </row>
    <row r="7568" spans="1:6" x14ac:dyDescent="0.35">
      <c r="A7568" s="1">
        <v>60</v>
      </c>
      <c r="B7568" s="1" t="s">
        <v>103</v>
      </c>
      <c r="C7568" s="218">
        <v>44900</v>
      </c>
      <c r="D7568" s="218">
        <v>44899</v>
      </c>
      <c r="E7568" s="1">
        <v>6</v>
      </c>
      <c r="F7568" s="62">
        <v>227.89</v>
      </c>
    </row>
    <row r="7569" spans="1:6" x14ac:dyDescent="0.35">
      <c r="A7569" s="1">
        <v>60</v>
      </c>
      <c r="B7569" s="1" t="s">
        <v>103</v>
      </c>
      <c r="C7569" s="218">
        <v>44900</v>
      </c>
      <c r="D7569" s="218">
        <v>44900</v>
      </c>
      <c r="E7569" s="1">
        <v>6</v>
      </c>
      <c r="F7569" s="62">
        <v>232.6</v>
      </c>
    </row>
    <row r="7570" spans="1:6" x14ac:dyDescent="0.35">
      <c r="A7570" s="1">
        <v>60</v>
      </c>
      <c r="B7570" s="1" t="s">
        <v>103</v>
      </c>
      <c r="C7570" s="218">
        <v>44901</v>
      </c>
      <c r="D7570" s="218">
        <v>44891</v>
      </c>
      <c r="E7570" s="1">
        <v>1</v>
      </c>
      <c r="F7570" s="62">
        <v>54.2</v>
      </c>
    </row>
    <row r="7571" spans="1:6" x14ac:dyDescent="0.35">
      <c r="A7571" s="1">
        <v>60</v>
      </c>
      <c r="B7571" s="1" t="s">
        <v>103</v>
      </c>
      <c r="C7571" s="218">
        <v>44901</v>
      </c>
      <c r="D7571" s="218">
        <v>44893</v>
      </c>
      <c r="E7571" s="1">
        <v>6</v>
      </c>
      <c r="F7571" s="62">
        <v>291.14999999999998</v>
      </c>
    </row>
    <row r="7572" spans="1:6" x14ac:dyDescent="0.35">
      <c r="A7572" s="1">
        <v>60</v>
      </c>
      <c r="B7572" s="1" t="s">
        <v>103</v>
      </c>
      <c r="C7572" s="218">
        <v>44901</v>
      </c>
      <c r="D7572" s="218">
        <v>44894</v>
      </c>
      <c r="E7572" s="1">
        <v>5</v>
      </c>
      <c r="F7572" s="62">
        <v>238.64</v>
      </c>
    </row>
    <row r="7573" spans="1:6" x14ac:dyDescent="0.35">
      <c r="A7573" s="1">
        <v>60</v>
      </c>
      <c r="B7573" s="1" t="s">
        <v>103</v>
      </c>
      <c r="C7573" s="218">
        <v>44901</v>
      </c>
      <c r="D7573" s="218">
        <v>44897</v>
      </c>
      <c r="E7573" s="1">
        <v>1</v>
      </c>
      <c r="F7573" s="62">
        <v>23.66</v>
      </c>
    </row>
    <row r="7574" spans="1:6" x14ac:dyDescent="0.35">
      <c r="A7574" s="1">
        <v>60</v>
      </c>
      <c r="B7574" s="1" t="s">
        <v>103</v>
      </c>
      <c r="C7574" s="218">
        <v>44901</v>
      </c>
      <c r="D7574" s="218">
        <v>44900</v>
      </c>
      <c r="E7574" s="1">
        <v>2</v>
      </c>
      <c r="F7574" s="62">
        <v>47.47</v>
      </c>
    </row>
    <row r="7575" spans="1:6" x14ac:dyDescent="0.35">
      <c r="A7575" s="1">
        <v>60</v>
      </c>
      <c r="B7575" s="1" t="s">
        <v>103</v>
      </c>
      <c r="C7575" s="218">
        <v>44902</v>
      </c>
      <c r="D7575" s="218">
        <v>44890</v>
      </c>
      <c r="E7575" s="1">
        <v>1</v>
      </c>
      <c r="F7575" s="62">
        <v>53.16</v>
      </c>
    </row>
    <row r="7576" spans="1:6" x14ac:dyDescent="0.35">
      <c r="A7576" s="1">
        <v>60</v>
      </c>
      <c r="B7576" s="1" t="s">
        <v>103</v>
      </c>
      <c r="C7576" s="218">
        <v>44902</v>
      </c>
      <c r="D7576" s="218">
        <v>44891</v>
      </c>
      <c r="E7576" s="1">
        <v>3</v>
      </c>
      <c r="F7576" s="62">
        <v>129.49</v>
      </c>
    </row>
    <row r="7577" spans="1:6" x14ac:dyDescent="0.35">
      <c r="A7577" s="1">
        <v>60</v>
      </c>
      <c r="B7577" s="1" t="s">
        <v>103</v>
      </c>
      <c r="C7577" s="218">
        <v>44902</v>
      </c>
      <c r="D7577" s="218">
        <v>44896</v>
      </c>
      <c r="E7577" s="1">
        <v>1</v>
      </c>
      <c r="F7577" s="62">
        <v>52.27</v>
      </c>
    </row>
    <row r="7578" spans="1:6" x14ac:dyDescent="0.35">
      <c r="A7578" s="1">
        <v>60</v>
      </c>
      <c r="B7578" s="1" t="s">
        <v>103</v>
      </c>
      <c r="C7578" s="218">
        <v>44902</v>
      </c>
      <c r="D7578" s="218">
        <v>44899</v>
      </c>
      <c r="E7578" s="1">
        <v>2</v>
      </c>
      <c r="F7578" s="62">
        <v>47.22</v>
      </c>
    </row>
    <row r="7579" spans="1:6" x14ac:dyDescent="0.35">
      <c r="A7579" s="1">
        <v>60</v>
      </c>
      <c r="B7579" s="1" t="s">
        <v>103</v>
      </c>
      <c r="C7579" s="218">
        <v>44902</v>
      </c>
      <c r="D7579" s="218">
        <v>44900</v>
      </c>
      <c r="E7579" s="1">
        <v>1</v>
      </c>
      <c r="F7579" s="62">
        <v>23.66</v>
      </c>
    </row>
    <row r="7580" spans="1:6" x14ac:dyDescent="0.35">
      <c r="A7580" s="1">
        <v>60</v>
      </c>
      <c r="B7580" s="1" t="s">
        <v>103</v>
      </c>
      <c r="C7580" s="218">
        <v>44902</v>
      </c>
      <c r="D7580" s="218">
        <v>44902</v>
      </c>
      <c r="E7580" s="1">
        <v>2</v>
      </c>
      <c r="F7580" s="62">
        <v>108.06</v>
      </c>
    </row>
    <row r="7581" spans="1:6" x14ac:dyDescent="0.35">
      <c r="A7581" s="1">
        <v>60</v>
      </c>
      <c r="B7581" s="1" t="s">
        <v>103</v>
      </c>
      <c r="C7581" s="218">
        <v>44903</v>
      </c>
      <c r="D7581" s="218">
        <v>44903</v>
      </c>
      <c r="E7581" s="1">
        <v>7</v>
      </c>
      <c r="F7581" s="62">
        <v>317.04000000000002</v>
      </c>
    </row>
    <row r="7582" spans="1:6" x14ac:dyDescent="0.35">
      <c r="A7582" s="1">
        <v>60</v>
      </c>
      <c r="B7582" s="1" t="s">
        <v>103</v>
      </c>
      <c r="C7582" s="218">
        <v>44904</v>
      </c>
      <c r="D7582" s="218">
        <v>44900</v>
      </c>
      <c r="E7582" s="1">
        <v>1</v>
      </c>
      <c r="F7582" s="62">
        <v>23.66</v>
      </c>
    </row>
    <row r="7583" spans="1:6" x14ac:dyDescent="0.35">
      <c r="A7583" s="1">
        <v>60</v>
      </c>
      <c r="B7583" s="1" t="s">
        <v>103</v>
      </c>
      <c r="C7583" s="218">
        <v>44904</v>
      </c>
      <c r="D7583" s="218">
        <v>44904</v>
      </c>
      <c r="E7583" s="1">
        <v>13</v>
      </c>
      <c r="F7583" s="62">
        <v>547.30999999999995</v>
      </c>
    </row>
    <row r="7584" spans="1:6" x14ac:dyDescent="0.35">
      <c r="A7584" s="1">
        <v>60</v>
      </c>
      <c r="B7584" s="1" t="s">
        <v>103</v>
      </c>
      <c r="C7584" s="218">
        <v>44905</v>
      </c>
      <c r="D7584" s="218">
        <v>44905</v>
      </c>
      <c r="E7584" s="1">
        <v>12</v>
      </c>
      <c r="F7584" s="62">
        <v>465.59</v>
      </c>
    </row>
    <row r="7585" spans="1:6" x14ac:dyDescent="0.35">
      <c r="A7585" s="1">
        <v>60</v>
      </c>
      <c r="B7585" s="1" t="s">
        <v>103</v>
      </c>
      <c r="C7585" s="218">
        <v>44906</v>
      </c>
      <c r="D7585" s="218">
        <v>44905</v>
      </c>
      <c r="E7585" s="1">
        <v>2</v>
      </c>
      <c r="F7585" s="62">
        <v>47.42</v>
      </c>
    </row>
    <row r="7586" spans="1:6" x14ac:dyDescent="0.35">
      <c r="A7586" s="1">
        <v>60</v>
      </c>
      <c r="B7586" s="1" t="s">
        <v>103</v>
      </c>
      <c r="C7586" s="218">
        <v>44906</v>
      </c>
      <c r="D7586" s="218">
        <v>44906</v>
      </c>
      <c r="E7586" s="1">
        <v>4</v>
      </c>
      <c r="F7586" s="62">
        <v>185.57</v>
      </c>
    </row>
    <row r="7587" spans="1:6" x14ac:dyDescent="0.35">
      <c r="A7587" s="1">
        <v>60</v>
      </c>
      <c r="B7587" s="1" t="s">
        <v>103</v>
      </c>
      <c r="C7587" s="218">
        <v>44907</v>
      </c>
      <c r="D7587" s="218">
        <v>44906</v>
      </c>
      <c r="E7587" s="1">
        <v>4</v>
      </c>
      <c r="F7587" s="62">
        <v>125.03</v>
      </c>
    </row>
    <row r="7588" spans="1:6" x14ac:dyDescent="0.35">
      <c r="A7588" s="1">
        <v>60</v>
      </c>
      <c r="B7588" s="1" t="s">
        <v>103</v>
      </c>
      <c r="C7588" s="218">
        <v>44907</v>
      </c>
      <c r="D7588" s="218">
        <v>44907</v>
      </c>
      <c r="E7588" s="1">
        <v>10</v>
      </c>
      <c r="F7588" s="62">
        <v>418.72</v>
      </c>
    </row>
    <row r="7589" spans="1:6" x14ac:dyDescent="0.35">
      <c r="A7589" s="1">
        <v>60</v>
      </c>
      <c r="B7589" s="1" t="s">
        <v>103</v>
      </c>
      <c r="C7589" s="218">
        <v>44908</v>
      </c>
      <c r="D7589" s="218">
        <v>44907</v>
      </c>
      <c r="E7589" s="1">
        <v>3</v>
      </c>
      <c r="F7589" s="62">
        <v>132.01</v>
      </c>
    </row>
    <row r="7590" spans="1:6" x14ac:dyDescent="0.35">
      <c r="A7590" s="1">
        <v>60</v>
      </c>
      <c r="B7590" s="1" t="s">
        <v>103</v>
      </c>
      <c r="C7590" s="218">
        <v>44908</v>
      </c>
      <c r="D7590" s="218">
        <v>44908</v>
      </c>
      <c r="E7590" s="1">
        <v>12</v>
      </c>
      <c r="F7590" s="62">
        <v>555.74</v>
      </c>
    </row>
    <row r="7591" spans="1:6" x14ac:dyDescent="0.35">
      <c r="A7591" s="1">
        <v>60</v>
      </c>
      <c r="B7591" s="1" t="s">
        <v>103</v>
      </c>
      <c r="C7591" s="218">
        <v>44909</v>
      </c>
      <c r="D7591" s="218">
        <v>44908</v>
      </c>
      <c r="E7591" s="1">
        <v>2</v>
      </c>
      <c r="F7591" s="62">
        <v>78.010000000000005</v>
      </c>
    </row>
    <row r="7592" spans="1:6" x14ac:dyDescent="0.35">
      <c r="A7592" s="1">
        <v>60</v>
      </c>
      <c r="B7592" s="1" t="s">
        <v>103</v>
      </c>
      <c r="C7592" s="218">
        <v>44909</v>
      </c>
      <c r="D7592" s="218">
        <v>44909</v>
      </c>
      <c r="E7592" s="1">
        <v>9</v>
      </c>
      <c r="F7592" s="62">
        <v>394.86</v>
      </c>
    </row>
    <row r="7593" spans="1:6" x14ac:dyDescent="0.35">
      <c r="A7593" s="1">
        <v>60</v>
      </c>
      <c r="B7593" s="1" t="s">
        <v>103</v>
      </c>
      <c r="C7593" s="218">
        <v>44910</v>
      </c>
      <c r="D7593" s="218">
        <v>44907</v>
      </c>
      <c r="E7593" s="1">
        <v>2</v>
      </c>
      <c r="F7593" s="62">
        <v>106.67</v>
      </c>
    </row>
    <row r="7594" spans="1:6" x14ac:dyDescent="0.35">
      <c r="A7594" s="1">
        <v>60</v>
      </c>
      <c r="B7594" s="1" t="s">
        <v>103</v>
      </c>
      <c r="C7594" s="218">
        <v>44910</v>
      </c>
      <c r="D7594" s="218">
        <v>44908</v>
      </c>
      <c r="E7594" s="1">
        <v>2</v>
      </c>
      <c r="F7594" s="62">
        <v>77.12</v>
      </c>
    </row>
    <row r="7595" spans="1:6" x14ac:dyDescent="0.35">
      <c r="A7595" s="1">
        <v>60</v>
      </c>
      <c r="B7595" s="1" t="s">
        <v>103</v>
      </c>
      <c r="C7595" s="218">
        <v>44910</v>
      </c>
      <c r="D7595" s="218">
        <v>44909</v>
      </c>
      <c r="E7595" s="1">
        <v>5</v>
      </c>
      <c r="F7595" s="62">
        <v>178.4</v>
      </c>
    </row>
    <row r="7596" spans="1:6" x14ac:dyDescent="0.35">
      <c r="A7596" s="1">
        <v>60</v>
      </c>
      <c r="B7596" s="1" t="s">
        <v>103</v>
      </c>
      <c r="C7596" s="218">
        <v>44910</v>
      </c>
      <c r="D7596" s="218">
        <v>44910</v>
      </c>
      <c r="E7596" s="1">
        <v>10</v>
      </c>
      <c r="F7596" s="62">
        <v>444.51</v>
      </c>
    </row>
    <row r="7597" spans="1:6" x14ac:dyDescent="0.35">
      <c r="A7597" s="1">
        <v>60</v>
      </c>
      <c r="B7597" s="1" t="s">
        <v>103</v>
      </c>
      <c r="C7597" s="218">
        <v>44911</v>
      </c>
      <c r="D7597" s="218">
        <v>44909</v>
      </c>
      <c r="E7597" s="1">
        <v>3</v>
      </c>
      <c r="F7597" s="62">
        <v>157.85</v>
      </c>
    </row>
    <row r="7598" spans="1:6" x14ac:dyDescent="0.35">
      <c r="A7598" s="1">
        <v>60</v>
      </c>
      <c r="B7598" s="1" t="s">
        <v>103</v>
      </c>
      <c r="C7598" s="218">
        <v>44911</v>
      </c>
      <c r="D7598" s="218">
        <v>44910</v>
      </c>
      <c r="E7598" s="1">
        <v>4</v>
      </c>
      <c r="F7598" s="62">
        <v>125.48</v>
      </c>
    </row>
    <row r="7599" spans="1:6" x14ac:dyDescent="0.35">
      <c r="A7599" s="1">
        <v>60</v>
      </c>
      <c r="B7599" s="1" t="s">
        <v>103</v>
      </c>
      <c r="C7599" s="218">
        <v>44911</v>
      </c>
      <c r="D7599" s="218">
        <v>44911</v>
      </c>
      <c r="E7599" s="1">
        <v>9</v>
      </c>
      <c r="F7599" s="62">
        <v>304.81</v>
      </c>
    </row>
    <row r="7600" spans="1:6" x14ac:dyDescent="0.35">
      <c r="A7600" s="1">
        <v>60</v>
      </c>
      <c r="B7600" s="1" t="s">
        <v>103</v>
      </c>
      <c r="C7600" s="218">
        <v>44912</v>
      </c>
      <c r="D7600" s="218">
        <v>44910</v>
      </c>
      <c r="E7600" s="1">
        <v>1</v>
      </c>
      <c r="F7600" s="62">
        <v>49.9</v>
      </c>
    </row>
    <row r="7601" spans="1:6" x14ac:dyDescent="0.35">
      <c r="A7601" s="1">
        <v>60</v>
      </c>
      <c r="B7601" s="1" t="s">
        <v>103</v>
      </c>
      <c r="C7601" s="218">
        <v>44912</v>
      </c>
      <c r="D7601" s="218">
        <v>44911</v>
      </c>
      <c r="E7601" s="1">
        <v>1</v>
      </c>
      <c r="F7601" s="62">
        <v>53.51</v>
      </c>
    </row>
    <row r="7602" spans="1:6" x14ac:dyDescent="0.35">
      <c r="A7602" s="1">
        <v>60</v>
      </c>
      <c r="B7602" s="1" t="s">
        <v>103</v>
      </c>
      <c r="C7602" s="218">
        <v>44912</v>
      </c>
      <c r="D7602" s="218">
        <v>44912</v>
      </c>
      <c r="E7602" s="1">
        <v>8</v>
      </c>
      <c r="F7602" s="62">
        <v>311.5</v>
      </c>
    </row>
    <row r="7603" spans="1:6" x14ac:dyDescent="0.35">
      <c r="A7603" s="1">
        <v>60</v>
      </c>
      <c r="B7603" s="1" t="s">
        <v>103</v>
      </c>
      <c r="C7603" s="218">
        <v>44913</v>
      </c>
      <c r="D7603" s="218">
        <v>44911</v>
      </c>
      <c r="E7603" s="1">
        <v>1</v>
      </c>
      <c r="F7603" s="62">
        <v>23.66</v>
      </c>
    </row>
    <row r="7604" spans="1:6" x14ac:dyDescent="0.35">
      <c r="A7604" s="1">
        <v>60</v>
      </c>
      <c r="B7604" s="1" t="s">
        <v>103</v>
      </c>
      <c r="C7604" s="218">
        <v>44913</v>
      </c>
      <c r="D7604" s="218">
        <v>44912</v>
      </c>
      <c r="E7604" s="1">
        <v>6</v>
      </c>
      <c r="F7604" s="62">
        <v>202.95</v>
      </c>
    </row>
    <row r="7605" spans="1:6" x14ac:dyDescent="0.35">
      <c r="A7605" s="1">
        <v>60</v>
      </c>
      <c r="B7605" s="1" t="s">
        <v>103</v>
      </c>
      <c r="C7605" s="218">
        <v>44913</v>
      </c>
      <c r="D7605" s="218">
        <v>44913</v>
      </c>
      <c r="E7605" s="1">
        <v>9</v>
      </c>
      <c r="F7605" s="62">
        <v>417</v>
      </c>
    </row>
    <row r="7606" spans="1:6" x14ac:dyDescent="0.35">
      <c r="A7606" s="1">
        <v>60</v>
      </c>
      <c r="B7606" s="1" t="s">
        <v>103</v>
      </c>
      <c r="C7606" s="218">
        <v>44914</v>
      </c>
      <c r="D7606" s="218">
        <v>44913</v>
      </c>
      <c r="E7606" s="1">
        <v>2</v>
      </c>
      <c r="F7606" s="62">
        <v>107.96</v>
      </c>
    </row>
    <row r="7607" spans="1:6" x14ac:dyDescent="0.35">
      <c r="A7607" s="1">
        <v>60</v>
      </c>
      <c r="B7607" s="1" t="s">
        <v>103</v>
      </c>
      <c r="C7607" s="218">
        <v>44914</v>
      </c>
      <c r="D7607" s="218">
        <v>44914</v>
      </c>
      <c r="E7607" s="1">
        <v>1</v>
      </c>
      <c r="F7607" s="62">
        <v>54.05</v>
      </c>
    </row>
    <row r="7608" spans="1:6" x14ac:dyDescent="0.35">
      <c r="A7608" s="1">
        <v>60</v>
      </c>
      <c r="B7608" s="1" t="s">
        <v>103</v>
      </c>
      <c r="C7608" s="218">
        <v>44915</v>
      </c>
      <c r="D7608" s="218">
        <v>44915</v>
      </c>
      <c r="E7608" s="1">
        <v>15</v>
      </c>
      <c r="F7608" s="62">
        <v>705.58</v>
      </c>
    </row>
    <row r="7609" spans="1:6" x14ac:dyDescent="0.35">
      <c r="A7609" s="1">
        <v>60</v>
      </c>
      <c r="B7609" s="1" t="s">
        <v>103</v>
      </c>
      <c r="C7609" s="218">
        <v>44916</v>
      </c>
      <c r="D7609" s="218">
        <v>44915</v>
      </c>
      <c r="E7609" s="1">
        <v>6</v>
      </c>
      <c r="F7609" s="62">
        <v>172.75</v>
      </c>
    </row>
    <row r="7610" spans="1:6" x14ac:dyDescent="0.35">
      <c r="A7610" s="1">
        <v>60</v>
      </c>
      <c r="B7610" s="1" t="s">
        <v>103</v>
      </c>
      <c r="C7610" s="218">
        <v>44916</v>
      </c>
      <c r="D7610" s="218">
        <v>44916</v>
      </c>
      <c r="E7610" s="1">
        <v>8</v>
      </c>
      <c r="F7610" s="62">
        <v>336.26</v>
      </c>
    </row>
    <row r="7611" spans="1:6" x14ac:dyDescent="0.35">
      <c r="A7611" s="1">
        <v>60</v>
      </c>
      <c r="B7611" s="1" t="s">
        <v>103</v>
      </c>
      <c r="C7611" s="218">
        <v>44917</v>
      </c>
      <c r="D7611" s="218">
        <v>44915</v>
      </c>
      <c r="E7611" s="1">
        <v>2</v>
      </c>
      <c r="F7611" s="62">
        <v>47.32</v>
      </c>
    </row>
    <row r="7612" spans="1:6" x14ac:dyDescent="0.35">
      <c r="A7612" s="1">
        <v>60</v>
      </c>
      <c r="B7612" s="1" t="s">
        <v>103</v>
      </c>
      <c r="C7612" s="218">
        <v>44917</v>
      </c>
      <c r="D7612" s="218">
        <v>44916</v>
      </c>
      <c r="E7612" s="1">
        <v>2</v>
      </c>
      <c r="F7612" s="62">
        <v>104.45</v>
      </c>
    </row>
    <row r="7613" spans="1:6" x14ac:dyDescent="0.35">
      <c r="A7613" s="1">
        <v>60</v>
      </c>
      <c r="B7613" s="1" t="s">
        <v>103</v>
      </c>
      <c r="C7613" s="218">
        <v>44917</v>
      </c>
      <c r="D7613" s="218">
        <v>44917</v>
      </c>
      <c r="E7613" s="1">
        <v>11</v>
      </c>
      <c r="F7613" s="62">
        <v>472.23</v>
      </c>
    </row>
    <row r="7614" spans="1:6" x14ac:dyDescent="0.35">
      <c r="A7614" s="1">
        <v>60</v>
      </c>
      <c r="B7614" s="1" t="s">
        <v>103</v>
      </c>
      <c r="C7614" s="218">
        <v>44918</v>
      </c>
      <c r="D7614" s="218">
        <v>44915</v>
      </c>
      <c r="E7614" s="1">
        <v>1</v>
      </c>
      <c r="F7614" s="62">
        <v>53.16</v>
      </c>
    </row>
    <row r="7615" spans="1:6" x14ac:dyDescent="0.35">
      <c r="A7615" s="1">
        <v>60</v>
      </c>
      <c r="B7615" s="1" t="s">
        <v>103</v>
      </c>
      <c r="C7615" s="218">
        <v>44918</v>
      </c>
      <c r="D7615" s="218">
        <v>44917</v>
      </c>
      <c r="E7615" s="1">
        <v>1</v>
      </c>
      <c r="F7615" s="62">
        <v>54.2</v>
      </c>
    </row>
    <row r="7616" spans="1:6" x14ac:dyDescent="0.35">
      <c r="A7616" s="1">
        <v>60</v>
      </c>
      <c r="B7616" s="1" t="s">
        <v>103</v>
      </c>
      <c r="C7616" s="218">
        <v>44918</v>
      </c>
      <c r="D7616" s="218">
        <v>44918</v>
      </c>
      <c r="E7616" s="1">
        <v>8</v>
      </c>
      <c r="F7616" s="62">
        <v>363.78</v>
      </c>
    </row>
    <row r="7617" spans="1:6" x14ac:dyDescent="0.35">
      <c r="A7617" s="1">
        <v>60</v>
      </c>
      <c r="B7617" s="1" t="s">
        <v>103</v>
      </c>
      <c r="C7617" s="218">
        <v>44919</v>
      </c>
      <c r="D7617" s="218">
        <v>44916</v>
      </c>
      <c r="E7617" s="1">
        <v>1</v>
      </c>
      <c r="F7617" s="62">
        <v>54.15</v>
      </c>
    </row>
    <row r="7618" spans="1:6" x14ac:dyDescent="0.35">
      <c r="A7618" s="1">
        <v>60</v>
      </c>
      <c r="B7618" s="1" t="s">
        <v>103</v>
      </c>
      <c r="C7618" s="218">
        <v>44919</v>
      </c>
      <c r="D7618" s="218">
        <v>44917</v>
      </c>
      <c r="E7618" s="1">
        <v>2</v>
      </c>
      <c r="F7618" s="62">
        <v>102.71</v>
      </c>
    </row>
    <row r="7619" spans="1:6" x14ac:dyDescent="0.35">
      <c r="A7619" s="1">
        <v>60</v>
      </c>
      <c r="B7619" s="1" t="s">
        <v>103</v>
      </c>
      <c r="C7619" s="218">
        <v>44919</v>
      </c>
      <c r="D7619" s="218">
        <v>44918</v>
      </c>
      <c r="E7619" s="1">
        <v>2</v>
      </c>
      <c r="F7619" s="62">
        <v>75.739999999999995</v>
      </c>
    </row>
    <row r="7620" spans="1:6" x14ac:dyDescent="0.35">
      <c r="A7620" s="1">
        <v>60</v>
      </c>
      <c r="B7620" s="1" t="s">
        <v>103</v>
      </c>
      <c r="C7620" s="218">
        <v>44919</v>
      </c>
      <c r="D7620" s="218">
        <v>44919</v>
      </c>
      <c r="E7620" s="1">
        <v>9</v>
      </c>
      <c r="F7620" s="62">
        <v>396.09</v>
      </c>
    </row>
    <row r="7621" spans="1:6" x14ac:dyDescent="0.35">
      <c r="A7621" s="1">
        <v>60</v>
      </c>
      <c r="B7621" s="1" t="s">
        <v>103</v>
      </c>
      <c r="C7621" s="218">
        <v>44920</v>
      </c>
      <c r="D7621" s="218">
        <v>44917</v>
      </c>
      <c r="E7621" s="1">
        <v>1</v>
      </c>
      <c r="F7621" s="62">
        <v>23.66</v>
      </c>
    </row>
    <row r="7622" spans="1:6" x14ac:dyDescent="0.35">
      <c r="A7622" s="1">
        <v>60</v>
      </c>
      <c r="B7622" s="1" t="s">
        <v>103</v>
      </c>
      <c r="C7622" s="218">
        <v>44920</v>
      </c>
      <c r="D7622" s="218">
        <v>44919</v>
      </c>
      <c r="E7622" s="1">
        <v>7</v>
      </c>
      <c r="F7622" s="62">
        <v>318.17</v>
      </c>
    </row>
    <row r="7623" spans="1:6" x14ac:dyDescent="0.35">
      <c r="A7623" s="1">
        <v>60</v>
      </c>
      <c r="B7623" s="1" t="s">
        <v>103</v>
      </c>
      <c r="C7623" s="218">
        <v>44920</v>
      </c>
      <c r="D7623" s="218">
        <v>44920</v>
      </c>
      <c r="E7623" s="1">
        <v>9</v>
      </c>
      <c r="F7623" s="62">
        <v>335.95</v>
      </c>
    </row>
    <row r="7624" spans="1:6" x14ac:dyDescent="0.35">
      <c r="A7624" s="1">
        <v>60</v>
      </c>
      <c r="B7624" s="1" t="s">
        <v>103</v>
      </c>
      <c r="C7624" s="218">
        <v>44921</v>
      </c>
      <c r="D7624" s="218">
        <v>44918</v>
      </c>
      <c r="E7624" s="1">
        <v>1</v>
      </c>
      <c r="F7624" s="62">
        <v>53.51</v>
      </c>
    </row>
    <row r="7625" spans="1:6" x14ac:dyDescent="0.35">
      <c r="A7625" s="1">
        <v>60</v>
      </c>
      <c r="B7625" s="1" t="s">
        <v>103</v>
      </c>
      <c r="C7625" s="218">
        <v>44921</v>
      </c>
      <c r="D7625" s="218">
        <v>44919</v>
      </c>
      <c r="E7625" s="1">
        <v>4</v>
      </c>
      <c r="F7625" s="62">
        <v>151.81</v>
      </c>
    </row>
    <row r="7626" spans="1:6" x14ac:dyDescent="0.35">
      <c r="A7626" s="1">
        <v>60</v>
      </c>
      <c r="B7626" s="1" t="s">
        <v>103</v>
      </c>
      <c r="C7626" s="218">
        <v>44921</v>
      </c>
      <c r="D7626" s="218">
        <v>44920</v>
      </c>
      <c r="E7626" s="1">
        <v>3</v>
      </c>
      <c r="F7626" s="62">
        <v>158.30000000000001</v>
      </c>
    </row>
    <row r="7627" spans="1:6" x14ac:dyDescent="0.35">
      <c r="A7627" s="1">
        <v>60</v>
      </c>
      <c r="B7627" s="1" t="s">
        <v>103</v>
      </c>
      <c r="C7627" s="218">
        <v>44921</v>
      </c>
      <c r="D7627" s="218">
        <v>44921</v>
      </c>
      <c r="E7627" s="1">
        <v>5</v>
      </c>
      <c r="F7627" s="62">
        <v>240.46</v>
      </c>
    </row>
    <row r="7628" spans="1:6" x14ac:dyDescent="0.35">
      <c r="A7628" s="1">
        <v>60</v>
      </c>
      <c r="B7628" s="1" t="s">
        <v>103</v>
      </c>
      <c r="C7628" s="218">
        <v>44922</v>
      </c>
      <c r="D7628" s="218">
        <v>44919</v>
      </c>
      <c r="E7628" s="1">
        <v>4</v>
      </c>
      <c r="F7628" s="62">
        <v>125.48</v>
      </c>
    </row>
    <row r="7629" spans="1:6" x14ac:dyDescent="0.35">
      <c r="A7629" s="1">
        <v>60</v>
      </c>
      <c r="B7629" s="1" t="s">
        <v>103</v>
      </c>
      <c r="C7629" s="218">
        <v>44922</v>
      </c>
      <c r="D7629" s="218">
        <v>44920</v>
      </c>
      <c r="E7629" s="1">
        <v>1</v>
      </c>
      <c r="F7629" s="62">
        <v>23.61</v>
      </c>
    </row>
    <row r="7630" spans="1:6" x14ac:dyDescent="0.35">
      <c r="A7630" s="1">
        <v>60</v>
      </c>
      <c r="B7630" s="1" t="s">
        <v>103</v>
      </c>
      <c r="C7630" s="218">
        <v>44922</v>
      </c>
      <c r="D7630" s="218">
        <v>44921</v>
      </c>
      <c r="E7630" s="1">
        <v>7</v>
      </c>
      <c r="F7630" s="62">
        <v>257.69</v>
      </c>
    </row>
    <row r="7631" spans="1:6" x14ac:dyDescent="0.35">
      <c r="A7631" s="1">
        <v>60</v>
      </c>
      <c r="B7631" s="1" t="s">
        <v>103</v>
      </c>
      <c r="C7631" s="218">
        <v>44922</v>
      </c>
      <c r="D7631" s="218">
        <v>44922</v>
      </c>
      <c r="E7631" s="1">
        <v>9</v>
      </c>
      <c r="F7631" s="62">
        <v>385.4</v>
      </c>
    </row>
    <row r="7632" spans="1:6" x14ac:dyDescent="0.35">
      <c r="A7632" s="1">
        <v>60</v>
      </c>
      <c r="B7632" s="1" t="s">
        <v>103</v>
      </c>
      <c r="C7632" s="218">
        <v>44923</v>
      </c>
      <c r="D7632" s="218">
        <v>44920</v>
      </c>
      <c r="E7632" s="1">
        <v>2</v>
      </c>
      <c r="F7632" s="62">
        <v>108.65</v>
      </c>
    </row>
    <row r="7633" spans="1:6" x14ac:dyDescent="0.35">
      <c r="A7633" s="1">
        <v>60</v>
      </c>
      <c r="B7633" s="1" t="s">
        <v>103</v>
      </c>
      <c r="C7633" s="218">
        <v>44923</v>
      </c>
      <c r="D7633" s="218">
        <v>44921</v>
      </c>
      <c r="E7633" s="1">
        <v>4</v>
      </c>
      <c r="F7633" s="62">
        <v>153.94</v>
      </c>
    </row>
    <row r="7634" spans="1:6" x14ac:dyDescent="0.35">
      <c r="A7634" s="1">
        <v>60</v>
      </c>
      <c r="B7634" s="1" t="s">
        <v>103</v>
      </c>
      <c r="C7634" s="218">
        <v>44923</v>
      </c>
      <c r="D7634" s="218">
        <v>44922</v>
      </c>
      <c r="E7634" s="1">
        <v>7</v>
      </c>
      <c r="F7634" s="62">
        <v>226.26</v>
      </c>
    </row>
    <row r="7635" spans="1:6" x14ac:dyDescent="0.35">
      <c r="A7635" s="1">
        <v>60</v>
      </c>
      <c r="B7635" s="1" t="s">
        <v>103</v>
      </c>
      <c r="C7635" s="218">
        <v>44923</v>
      </c>
      <c r="D7635" s="218">
        <v>44923</v>
      </c>
      <c r="E7635" s="1">
        <v>9</v>
      </c>
      <c r="F7635" s="62">
        <v>333.13</v>
      </c>
    </row>
    <row r="7636" spans="1:6" x14ac:dyDescent="0.35">
      <c r="A7636" s="1">
        <v>60</v>
      </c>
      <c r="B7636" s="1" t="s">
        <v>103</v>
      </c>
      <c r="C7636" s="218">
        <v>44924</v>
      </c>
      <c r="D7636" s="218">
        <v>44922</v>
      </c>
      <c r="E7636" s="1">
        <v>2</v>
      </c>
      <c r="F7636" s="62">
        <v>78.209999999999994</v>
      </c>
    </row>
    <row r="7637" spans="1:6" x14ac:dyDescent="0.35">
      <c r="A7637" s="1">
        <v>60</v>
      </c>
      <c r="B7637" s="1" t="s">
        <v>103</v>
      </c>
      <c r="C7637" s="218">
        <v>44924</v>
      </c>
      <c r="D7637" s="218">
        <v>44923</v>
      </c>
      <c r="E7637" s="1">
        <v>3</v>
      </c>
      <c r="F7637" s="62">
        <v>71.180000000000007</v>
      </c>
    </row>
    <row r="7638" spans="1:6" x14ac:dyDescent="0.35">
      <c r="A7638" s="1">
        <v>60</v>
      </c>
      <c r="B7638" s="1" t="s">
        <v>103</v>
      </c>
      <c r="C7638" s="218">
        <v>44924</v>
      </c>
      <c r="D7638" s="218">
        <v>44924</v>
      </c>
      <c r="E7638" s="1">
        <v>8</v>
      </c>
      <c r="F7638" s="62">
        <v>365.7</v>
      </c>
    </row>
    <row r="7639" spans="1:6" x14ac:dyDescent="0.35">
      <c r="A7639" s="1">
        <v>60</v>
      </c>
      <c r="B7639" s="1" t="s">
        <v>103</v>
      </c>
      <c r="C7639" s="218">
        <v>44925</v>
      </c>
      <c r="D7639" s="218">
        <v>44922</v>
      </c>
      <c r="E7639" s="1">
        <v>2</v>
      </c>
      <c r="F7639" s="62">
        <v>78.16</v>
      </c>
    </row>
    <row r="7640" spans="1:6" x14ac:dyDescent="0.35">
      <c r="A7640" s="1">
        <v>60</v>
      </c>
      <c r="B7640" s="1" t="s">
        <v>103</v>
      </c>
      <c r="C7640" s="218">
        <v>44925</v>
      </c>
      <c r="D7640" s="218">
        <v>44923</v>
      </c>
      <c r="E7640" s="1">
        <v>4</v>
      </c>
      <c r="F7640" s="62">
        <v>185.66</v>
      </c>
    </row>
    <row r="7641" spans="1:6" x14ac:dyDescent="0.35">
      <c r="A7641" s="1">
        <v>60</v>
      </c>
      <c r="B7641" s="1" t="s">
        <v>103</v>
      </c>
      <c r="C7641" s="218">
        <v>44925</v>
      </c>
      <c r="D7641" s="218">
        <v>44924</v>
      </c>
      <c r="E7641" s="1">
        <v>7</v>
      </c>
      <c r="F7641" s="62">
        <v>225.27</v>
      </c>
    </row>
    <row r="7642" spans="1:6" x14ac:dyDescent="0.35">
      <c r="A7642" s="1">
        <v>60</v>
      </c>
      <c r="B7642" s="1" t="s">
        <v>103</v>
      </c>
      <c r="C7642" s="218">
        <v>44925</v>
      </c>
      <c r="D7642" s="218">
        <v>44925</v>
      </c>
      <c r="E7642" s="1">
        <v>6</v>
      </c>
      <c r="F7642" s="62">
        <v>293.52999999999997</v>
      </c>
    </row>
    <row r="7643" spans="1:6" x14ac:dyDescent="0.35">
      <c r="A7643" s="1">
        <v>60</v>
      </c>
      <c r="B7643" s="1" t="s">
        <v>103</v>
      </c>
      <c r="C7643" s="218">
        <v>44926</v>
      </c>
      <c r="D7643" s="218">
        <v>44923</v>
      </c>
      <c r="E7643" s="1">
        <v>1</v>
      </c>
      <c r="F7643" s="62">
        <v>23.66</v>
      </c>
    </row>
    <row r="7644" spans="1:6" x14ac:dyDescent="0.35">
      <c r="A7644" s="1">
        <v>60</v>
      </c>
      <c r="B7644" s="1" t="s">
        <v>103</v>
      </c>
      <c r="C7644" s="218">
        <v>44926</v>
      </c>
      <c r="D7644" s="218">
        <v>44924</v>
      </c>
      <c r="E7644" s="1">
        <v>2</v>
      </c>
      <c r="F7644" s="62">
        <v>47.17</v>
      </c>
    </row>
    <row r="7645" spans="1:6" x14ac:dyDescent="0.35">
      <c r="A7645" s="1">
        <v>60</v>
      </c>
      <c r="B7645" s="1" t="s">
        <v>103</v>
      </c>
      <c r="C7645" s="218">
        <v>44926</v>
      </c>
      <c r="D7645" s="218">
        <v>44925</v>
      </c>
      <c r="E7645" s="1">
        <v>7</v>
      </c>
      <c r="F7645" s="62">
        <v>309.13</v>
      </c>
    </row>
    <row r="7646" spans="1:6" x14ac:dyDescent="0.35">
      <c r="A7646" s="1">
        <v>60</v>
      </c>
      <c r="B7646" s="1" t="s">
        <v>103</v>
      </c>
      <c r="C7646" s="218">
        <v>44926</v>
      </c>
      <c r="D7646" s="218">
        <v>44926</v>
      </c>
      <c r="E7646" s="1">
        <v>4</v>
      </c>
      <c r="F7646" s="62">
        <v>155.04</v>
      </c>
    </row>
    <row r="7647" spans="1:6" x14ac:dyDescent="0.35">
      <c r="A7647" s="1">
        <v>60</v>
      </c>
      <c r="B7647" s="1" t="s">
        <v>103</v>
      </c>
      <c r="C7647" s="218">
        <v>44928</v>
      </c>
      <c r="D7647" s="218">
        <v>44926</v>
      </c>
      <c r="E7647" s="1">
        <v>6</v>
      </c>
      <c r="F7647" s="62">
        <v>226.71</v>
      </c>
    </row>
    <row r="7648" spans="1:6" x14ac:dyDescent="0.35">
      <c r="A7648" s="1">
        <v>60</v>
      </c>
      <c r="B7648" s="1" t="s">
        <v>103</v>
      </c>
      <c r="C7648" s="218">
        <v>44928</v>
      </c>
      <c r="D7648" s="218">
        <v>44927</v>
      </c>
      <c r="E7648" s="1">
        <v>1</v>
      </c>
      <c r="F7648" s="62">
        <v>54.05</v>
      </c>
    </row>
    <row r="7649" spans="1:6" x14ac:dyDescent="0.35">
      <c r="A7649" s="1">
        <v>60</v>
      </c>
      <c r="B7649" s="1" t="s">
        <v>103</v>
      </c>
      <c r="C7649" s="218">
        <v>44928</v>
      </c>
      <c r="D7649" s="218">
        <v>44928</v>
      </c>
      <c r="E7649" s="1">
        <v>5</v>
      </c>
      <c r="F7649" s="62">
        <v>204.29</v>
      </c>
    </row>
    <row r="7650" spans="1:6" x14ac:dyDescent="0.35">
      <c r="A7650" s="1">
        <v>60</v>
      </c>
      <c r="B7650" s="1" t="s">
        <v>103</v>
      </c>
      <c r="C7650" s="218">
        <v>44929</v>
      </c>
      <c r="D7650" s="218">
        <v>44928</v>
      </c>
      <c r="E7650" s="1">
        <v>1</v>
      </c>
      <c r="F7650" s="62">
        <v>23.76</v>
      </c>
    </row>
    <row r="7651" spans="1:6" x14ac:dyDescent="0.35">
      <c r="A7651" s="1">
        <v>60</v>
      </c>
      <c r="B7651" s="1" t="s">
        <v>103</v>
      </c>
      <c r="C7651" s="218">
        <v>44929</v>
      </c>
      <c r="D7651" s="218">
        <v>44929</v>
      </c>
      <c r="E7651" s="1">
        <v>19</v>
      </c>
      <c r="F7651" s="62">
        <v>745.66</v>
      </c>
    </row>
    <row r="7652" spans="1:6" x14ac:dyDescent="0.35">
      <c r="A7652" s="1">
        <v>60</v>
      </c>
      <c r="B7652" s="1" t="s">
        <v>103</v>
      </c>
      <c r="C7652" s="218">
        <v>44930</v>
      </c>
      <c r="D7652" s="218">
        <v>44929</v>
      </c>
      <c r="E7652" s="1">
        <v>5</v>
      </c>
      <c r="F7652" s="62">
        <v>144.84</v>
      </c>
    </row>
    <row r="7653" spans="1:6" x14ac:dyDescent="0.35">
      <c r="A7653" s="1">
        <v>60</v>
      </c>
      <c r="B7653" s="1" t="s">
        <v>103</v>
      </c>
      <c r="C7653" s="218">
        <v>44931</v>
      </c>
      <c r="D7653" s="218">
        <v>44929</v>
      </c>
      <c r="E7653" s="1">
        <v>1</v>
      </c>
      <c r="F7653" s="62">
        <v>23.76</v>
      </c>
    </row>
    <row r="7654" spans="1:6" x14ac:dyDescent="0.35">
      <c r="A7654" s="1">
        <v>60</v>
      </c>
      <c r="B7654" s="1" t="s">
        <v>103</v>
      </c>
      <c r="C7654" s="218">
        <v>44931</v>
      </c>
      <c r="D7654" s="218">
        <v>44930</v>
      </c>
      <c r="E7654" s="1">
        <v>1</v>
      </c>
      <c r="F7654" s="62">
        <v>54.25</v>
      </c>
    </row>
    <row r="7655" spans="1:6" x14ac:dyDescent="0.35">
      <c r="A7655" s="1">
        <v>60</v>
      </c>
      <c r="B7655" s="1" t="s">
        <v>103</v>
      </c>
      <c r="C7655" s="218">
        <v>44931</v>
      </c>
      <c r="D7655" s="218">
        <v>44931</v>
      </c>
      <c r="E7655" s="1">
        <v>9</v>
      </c>
      <c r="F7655" s="62">
        <v>336.4</v>
      </c>
    </row>
    <row r="7656" spans="1:6" x14ac:dyDescent="0.35">
      <c r="A7656" s="1">
        <v>60</v>
      </c>
      <c r="B7656" s="1" t="s">
        <v>103</v>
      </c>
      <c r="C7656" s="218">
        <v>44932</v>
      </c>
      <c r="D7656" s="218">
        <v>44929</v>
      </c>
      <c r="E7656" s="1">
        <v>1</v>
      </c>
      <c r="F7656" s="62">
        <v>54.45</v>
      </c>
    </row>
    <row r="7657" spans="1:6" x14ac:dyDescent="0.35">
      <c r="A7657" s="1">
        <v>60</v>
      </c>
      <c r="B7657" s="1" t="s">
        <v>103</v>
      </c>
      <c r="C7657" s="218">
        <v>44932</v>
      </c>
      <c r="D7657" s="218">
        <v>44931</v>
      </c>
      <c r="E7657" s="1">
        <v>1</v>
      </c>
      <c r="F7657" s="62">
        <v>54.45</v>
      </c>
    </row>
    <row r="7658" spans="1:6" x14ac:dyDescent="0.35">
      <c r="A7658" s="1">
        <v>60</v>
      </c>
      <c r="B7658" s="1" t="s">
        <v>103</v>
      </c>
      <c r="C7658" s="218">
        <v>44932</v>
      </c>
      <c r="D7658" s="218">
        <v>44932</v>
      </c>
      <c r="E7658" s="1">
        <v>8</v>
      </c>
      <c r="F7658" s="62">
        <v>404.31</v>
      </c>
    </row>
    <row r="7659" spans="1:6" x14ac:dyDescent="0.35">
      <c r="A7659" s="1">
        <v>60</v>
      </c>
      <c r="B7659" s="1" t="s">
        <v>103</v>
      </c>
      <c r="C7659" s="218">
        <v>44933</v>
      </c>
      <c r="D7659" s="218">
        <v>44930</v>
      </c>
      <c r="E7659" s="1">
        <v>1</v>
      </c>
      <c r="F7659" s="62">
        <v>50.09</v>
      </c>
    </row>
    <row r="7660" spans="1:6" x14ac:dyDescent="0.35">
      <c r="A7660" s="1">
        <v>60</v>
      </c>
      <c r="B7660" s="1" t="s">
        <v>103</v>
      </c>
      <c r="C7660" s="218">
        <v>44933</v>
      </c>
      <c r="D7660" s="218">
        <v>44931</v>
      </c>
      <c r="E7660" s="1">
        <v>4</v>
      </c>
      <c r="F7660" s="62">
        <v>181.47</v>
      </c>
    </row>
    <row r="7661" spans="1:6" x14ac:dyDescent="0.35">
      <c r="A7661" s="1">
        <v>60</v>
      </c>
      <c r="B7661" s="1" t="s">
        <v>103</v>
      </c>
      <c r="C7661" s="218">
        <v>44933</v>
      </c>
      <c r="D7661" s="218">
        <v>44932</v>
      </c>
      <c r="E7661" s="1">
        <v>4</v>
      </c>
      <c r="F7661" s="62">
        <v>146.52000000000001</v>
      </c>
    </row>
    <row r="7662" spans="1:6" x14ac:dyDescent="0.35">
      <c r="A7662" s="1">
        <v>60</v>
      </c>
      <c r="B7662" s="1" t="s">
        <v>103</v>
      </c>
      <c r="C7662" s="218">
        <v>44933</v>
      </c>
      <c r="D7662" s="218">
        <v>44933</v>
      </c>
      <c r="E7662" s="1">
        <v>6</v>
      </c>
      <c r="F7662" s="62">
        <v>265.22000000000003</v>
      </c>
    </row>
    <row r="7663" spans="1:6" x14ac:dyDescent="0.35">
      <c r="A7663" s="1">
        <v>60</v>
      </c>
      <c r="B7663" s="1" t="s">
        <v>103</v>
      </c>
      <c r="C7663" s="218">
        <v>44934</v>
      </c>
      <c r="D7663" s="218">
        <v>44933</v>
      </c>
      <c r="E7663" s="1">
        <v>5</v>
      </c>
      <c r="F7663" s="62">
        <v>206.01</v>
      </c>
    </row>
    <row r="7664" spans="1:6" x14ac:dyDescent="0.35">
      <c r="A7664" s="1">
        <v>60</v>
      </c>
      <c r="B7664" s="1" t="s">
        <v>103</v>
      </c>
      <c r="C7664" s="218">
        <v>44934</v>
      </c>
      <c r="D7664" s="218">
        <v>44934</v>
      </c>
      <c r="E7664" s="1">
        <v>11</v>
      </c>
      <c r="F7664" s="62">
        <v>505.89</v>
      </c>
    </row>
    <row r="7665" spans="1:6" x14ac:dyDescent="0.35">
      <c r="A7665" s="1">
        <v>60</v>
      </c>
      <c r="B7665" s="1" t="s">
        <v>103</v>
      </c>
      <c r="C7665" s="218">
        <v>44935</v>
      </c>
      <c r="D7665" s="218">
        <v>44932</v>
      </c>
      <c r="E7665" s="1">
        <v>1</v>
      </c>
      <c r="F7665" s="62">
        <v>54.45</v>
      </c>
    </row>
    <row r="7666" spans="1:6" x14ac:dyDescent="0.35">
      <c r="A7666" s="1">
        <v>60</v>
      </c>
      <c r="B7666" s="1" t="s">
        <v>103</v>
      </c>
      <c r="C7666" s="218">
        <v>44935</v>
      </c>
      <c r="D7666" s="218">
        <v>44933</v>
      </c>
      <c r="E7666" s="1">
        <v>2</v>
      </c>
      <c r="F7666" s="62">
        <v>108.9</v>
      </c>
    </row>
    <row r="7667" spans="1:6" x14ac:dyDescent="0.35">
      <c r="A7667" s="1">
        <v>60</v>
      </c>
      <c r="B7667" s="1" t="s">
        <v>103</v>
      </c>
      <c r="C7667" s="218">
        <v>44935</v>
      </c>
      <c r="D7667" s="218">
        <v>44934</v>
      </c>
      <c r="E7667" s="1">
        <v>2</v>
      </c>
      <c r="F7667" s="62">
        <v>78.209999999999994</v>
      </c>
    </row>
    <row r="7668" spans="1:6" x14ac:dyDescent="0.35">
      <c r="A7668" s="1">
        <v>60</v>
      </c>
      <c r="B7668" s="1" t="s">
        <v>103</v>
      </c>
      <c r="C7668" s="218">
        <v>44935</v>
      </c>
      <c r="D7668" s="218">
        <v>44935</v>
      </c>
      <c r="E7668" s="1">
        <v>3</v>
      </c>
      <c r="F7668" s="62">
        <v>158.4</v>
      </c>
    </row>
    <row r="7669" spans="1:6" x14ac:dyDescent="0.35">
      <c r="A7669" s="1">
        <v>60</v>
      </c>
      <c r="B7669" s="1" t="s">
        <v>103</v>
      </c>
      <c r="C7669" s="218">
        <v>44936</v>
      </c>
      <c r="D7669" s="218">
        <v>44933</v>
      </c>
      <c r="E7669" s="1">
        <v>1</v>
      </c>
      <c r="F7669" s="62">
        <v>54.2</v>
      </c>
    </row>
    <row r="7670" spans="1:6" x14ac:dyDescent="0.35">
      <c r="A7670" s="1">
        <v>60</v>
      </c>
      <c r="B7670" s="1" t="s">
        <v>103</v>
      </c>
      <c r="C7670" s="218">
        <v>44936</v>
      </c>
      <c r="D7670" s="218">
        <v>44934</v>
      </c>
      <c r="E7670" s="1">
        <v>1</v>
      </c>
      <c r="F7670" s="62">
        <v>54.45</v>
      </c>
    </row>
    <row r="7671" spans="1:6" x14ac:dyDescent="0.35">
      <c r="A7671" s="1">
        <v>60</v>
      </c>
      <c r="B7671" s="1" t="s">
        <v>103</v>
      </c>
      <c r="C7671" s="218">
        <v>44936</v>
      </c>
      <c r="D7671" s="218">
        <v>44935</v>
      </c>
      <c r="E7671" s="1">
        <v>2</v>
      </c>
      <c r="F7671" s="62">
        <v>78.209999999999994</v>
      </c>
    </row>
    <row r="7672" spans="1:6" x14ac:dyDescent="0.35">
      <c r="A7672" s="1">
        <v>60</v>
      </c>
      <c r="B7672" s="1" t="s">
        <v>103</v>
      </c>
      <c r="C7672" s="218">
        <v>44936</v>
      </c>
      <c r="D7672" s="218">
        <v>44936</v>
      </c>
      <c r="E7672" s="1">
        <v>7</v>
      </c>
      <c r="F7672" s="62">
        <v>319.52</v>
      </c>
    </row>
    <row r="7673" spans="1:6" x14ac:dyDescent="0.35">
      <c r="A7673" s="1">
        <v>60</v>
      </c>
      <c r="B7673" s="1" t="s">
        <v>103</v>
      </c>
      <c r="C7673" s="218">
        <v>44937</v>
      </c>
      <c r="D7673" s="218">
        <v>44936</v>
      </c>
      <c r="E7673" s="1">
        <v>1</v>
      </c>
      <c r="F7673" s="62">
        <v>44.55</v>
      </c>
    </row>
    <row r="7674" spans="1:6" x14ac:dyDescent="0.35">
      <c r="A7674" s="1">
        <v>60</v>
      </c>
      <c r="B7674" s="1" t="s">
        <v>103</v>
      </c>
      <c r="C7674" s="218">
        <v>44937</v>
      </c>
      <c r="D7674" s="218">
        <v>44937</v>
      </c>
      <c r="E7674" s="1">
        <v>3</v>
      </c>
      <c r="F7674" s="62">
        <v>158.99</v>
      </c>
    </row>
    <row r="7675" spans="1:6" x14ac:dyDescent="0.35">
      <c r="A7675" s="1">
        <v>60</v>
      </c>
      <c r="B7675" s="1" t="s">
        <v>103</v>
      </c>
      <c r="C7675" s="218">
        <v>44938</v>
      </c>
      <c r="D7675" s="218">
        <v>44936</v>
      </c>
      <c r="E7675" s="1">
        <v>3</v>
      </c>
      <c r="F7675" s="62">
        <v>132.26</v>
      </c>
    </row>
    <row r="7676" spans="1:6" x14ac:dyDescent="0.35">
      <c r="A7676" s="1">
        <v>60</v>
      </c>
      <c r="B7676" s="1" t="s">
        <v>103</v>
      </c>
      <c r="C7676" s="218">
        <v>44938</v>
      </c>
      <c r="D7676" s="218">
        <v>44937</v>
      </c>
      <c r="E7676" s="1">
        <v>8</v>
      </c>
      <c r="F7676" s="62">
        <v>281.75</v>
      </c>
    </row>
    <row r="7677" spans="1:6" x14ac:dyDescent="0.35">
      <c r="A7677" s="1">
        <v>60</v>
      </c>
      <c r="B7677" s="1" t="s">
        <v>103</v>
      </c>
      <c r="C7677" s="218">
        <v>44938</v>
      </c>
      <c r="D7677" s="218">
        <v>44938</v>
      </c>
      <c r="E7677" s="1">
        <v>12</v>
      </c>
      <c r="F7677" s="62">
        <v>407.28</v>
      </c>
    </row>
    <row r="7678" spans="1:6" x14ac:dyDescent="0.35">
      <c r="A7678" s="1">
        <v>60</v>
      </c>
      <c r="B7678" s="1" t="s">
        <v>103</v>
      </c>
      <c r="C7678" s="218">
        <v>44939</v>
      </c>
      <c r="D7678" s="218">
        <v>44936</v>
      </c>
      <c r="E7678" s="1">
        <v>1</v>
      </c>
      <c r="F7678" s="62">
        <v>54.45</v>
      </c>
    </row>
    <row r="7679" spans="1:6" x14ac:dyDescent="0.35">
      <c r="A7679" s="1">
        <v>60</v>
      </c>
      <c r="B7679" s="1" t="s">
        <v>103</v>
      </c>
      <c r="C7679" s="218">
        <v>44939</v>
      </c>
      <c r="D7679" s="218">
        <v>44937</v>
      </c>
      <c r="E7679" s="1">
        <v>1</v>
      </c>
      <c r="F7679" s="62">
        <v>54.45</v>
      </c>
    </row>
    <row r="7680" spans="1:6" x14ac:dyDescent="0.35">
      <c r="A7680" s="1">
        <v>60</v>
      </c>
      <c r="B7680" s="1" t="s">
        <v>103</v>
      </c>
      <c r="C7680" s="218">
        <v>44939</v>
      </c>
      <c r="D7680" s="218">
        <v>44938</v>
      </c>
      <c r="E7680" s="1">
        <v>1</v>
      </c>
      <c r="F7680" s="62">
        <v>54.35</v>
      </c>
    </row>
    <row r="7681" spans="1:6" x14ac:dyDescent="0.35">
      <c r="A7681" s="1">
        <v>60</v>
      </c>
      <c r="B7681" s="1" t="s">
        <v>103</v>
      </c>
      <c r="C7681" s="218">
        <v>44939</v>
      </c>
      <c r="D7681" s="218">
        <v>44939</v>
      </c>
      <c r="E7681" s="1">
        <v>8</v>
      </c>
      <c r="F7681" s="62">
        <v>373.72</v>
      </c>
    </row>
    <row r="7682" spans="1:6" x14ac:dyDescent="0.35">
      <c r="A7682" s="1">
        <v>60</v>
      </c>
      <c r="B7682" s="1" t="s">
        <v>103</v>
      </c>
      <c r="C7682" s="218">
        <v>44940</v>
      </c>
      <c r="D7682" s="218">
        <v>44937</v>
      </c>
      <c r="E7682" s="1">
        <v>3</v>
      </c>
      <c r="F7682" s="62">
        <v>101.97</v>
      </c>
    </row>
    <row r="7683" spans="1:6" x14ac:dyDescent="0.35">
      <c r="A7683" s="1">
        <v>60</v>
      </c>
      <c r="B7683" s="1" t="s">
        <v>103</v>
      </c>
      <c r="C7683" s="218">
        <v>44940</v>
      </c>
      <c r="D7683" s="218">
        <v>44938</v>
      </c>
      <c r="E7683" s="1">
        <v>1</v>
      </c>
      <c r="F7683" s="62">
        <v>54.15</v>
      </c>
    </row>
    <row r="7684" spans="1:6" x14ac:dyDescent="0.35">
      <c r="A7684" s="1">
        <v>60</v>
      </c>
      <c r="B7684" s="1" t="s">
        <v>103</v>
      </c>
      <c r="C7684" s="218">
        <v>44940</v>
      </c>
      <c r="D7684" s="218">
        <v>44939</v>
      </c>
      <c r="E7684" s="1">
        <v>2</v>
      </c>
      <c r="F7684" s="62">
        <v>108.8</v>
      </c>
    </row>
    <row r="7685" spans="1:6" x14ac:dyDescent="0.35">
      <c r="A7685" s="1">
        <v>60</v>
      </c>
      <c r="B7685" s="1" t="s">
        <v>103</v>
      </c>
      <c r="C7685" s="218">
        <v>44940</v>
      </c>
      <c r="D7685" s="218">
        <v>44940</v>
      </c>
      <c r="E7685" s="1">
        <v>8</v>
      </c>
      <c r="F7685" s="62">
        <v>399.26</v>
      </c>
    </row>
    <row r="7686" spans="1:6" x14ac:dyDescent="0.35">
      <c r="A7686" s="1">
        <v>60</v>
      </c>
      <c r="B7686" s="1" t="s">
        <v>103</v>
      </c>
      <c r="C7686" s="218">
        <v>44941</v>
      </c>
      <c r="D7686" s="218">
        <v>44939</v>
      </c>
      <c r="E7686" s="1">
        <v>1</v>
      </c>
      <c r="F7686" s="62">
        <v>23.76</v>
      </c>
    </row>
    <row r="7687" spans="1:6" x14ac:dyDescent="0.35">
      <c r="A7687" s="1">
        <v>60</v>
      </c>
      <c r="B7687" s="1" t="s">
        <v>103</v>
      </c>
      <c r="C7687" s="218">
        <v>44941</v>
      </c>
      <c r="D7687" s="218">
        <v>44940</v>
      </c>
      <c r="E7687" s="1">
        <v>8</v>
      </c>
      <c r="F7687" s="62">
        <v>281.8</v>
      </c>
    </row>
    <row r="7688" spans="1:6" x14ac:dyDescent="0.35">
      <c r="A7688" s="1">
        <v>60</v>
      </c>
      <c r="B7688" s="1" t="s">
        <v>103</v>
      </c>
      <c r="C7688" s="218">
        <v>44941</v>
      </c>
      <c r="D7688" s="218">
        <v>44941</v>
      </c>
      <c r="E7688" s="1">
        <v>5</v>
      </c>
      <c r="F7688" s="62">
        <v>208.2</v>
      </c>
    </row>
    <row r="7689" spans="1:6" x14ac:dyDescent="0.35">
      <c r="A7689" s="1">
        <v>60</v>
      </c>
      <c r="B7689" s="1" t="s">
        <v>103</v>
      </c>
      <c r="C7689" s="218">
        <v>44942</v>
      </c>
      <c r="D7689" s="218">
        <v>44939</v>
      </c>
      <c r="E7689" s="1">
        <v>2</v>
      </c>
      <c r="F7689" s="62">
        <v>78.11</v>
      </c>
    </row>
    <row r="7690" spans="1:6" x14ac:dyDescent="0.35">
      <c r="A7690" s="1">
        <v>60</v>
      </c>
      <c r="B7690" s="1" t="s">
        <v>103</v>
      </c>
      <c r="C7690" s="218">
        <v>44942</v>
      </c>
      <c r="D7690" s="218">
        <v>44940</v>
      </c>
      <c r="E7690" s="1">
        <v>1</v>
      </c>
      <c r="F7690" s="62">
        <v>22.77</v>
      </c>
    </row>
    <row r="7691" spans="1:6" x14ac:dyDescent="0.35">
      <c r="A7691" s="1">
        <v>60</v>
      </c>
      <c r="B7691" s="1" t="s">
        <v>103</v>
      </c>
      <c r="C7691" s="218">
        <v>44942</v>
      </c>
      <c r="D7691" s="218">
        <v>44941</v>
      </c>
      <c r="E7691" s="1">
        <v>4</v>
      </c>
      <c r="F7691" s="62">
        <v>217.8</v>
      </c>
    </row>
    <row r="7692" spans="1:6" x14ac:dyDescent="0.35">
      <c r="A7692" s="1">
        <v>60</v>
      </c>
      <c r="B7692" s="1" t="s">
        <v>103</v>
      </c>
      <c r="C7692" s="218">
        <v>44942</v>
      </c>
      <c r="D7692" s="218">
        <v>44942</v>
      </c>
      <c r="E7692" s="1">
        <v>7</v>
      </c>
      <c r="F7692" s="62">
        <v>285.32</v>
      </c>
    </row>
    <row r="7693" spans="1:6" x14ac:dyDescent="0.35">
      <c r="A7693" s="1">
        <v>60</v>
      </c>
      <c r="B7693" s="1" t="s">
        <v>103</v>
      </c>
      <c r="C7693" s="218">
        <v>44943</v>
      </c>
      <c r="D7693" s="218">
        <v>44940</v>
      </c>
      <c r="E7693" s="1">
        <v>1</v>
      </c>
      <c r="F7693" s="62">
        <v>23.76</v>
      </c>
    </row>
    <row r="7694" spans="1:6" x14ac:dyDescent="0.35">
      <c r="A7694" s="1">
        <v>60</v>
      </c>
      <c r="B7694" s="1" t="s">
        <v>103</v>
      </c>
      <c r="C7694" s="218">
        <v>44943</v>
      </c>
      <c r="D7694" s="218">
        <v>44941</v>
      </c>
      <c r="E7694" s="1">
        <v>2</v>
      </c>
      <c r="F7694" s="62">
        <v>78.209999999999994</v>
      </c>
    </row>
    <row r="7695" spans="1:6" x14ac:dyDescent="0.35">
      <c r="A7695" s="1">
        <v>60</v>
      </c>
      <c r="B7695" s="1" t="s">
        <v>103</v>
      </c>
      <c r="C7695" s="218">
        <v>44943</v>
      </c>
      <c r="D7695" s="218">
        <v>44942</v>
      </c>
      <c r="E7695" s="1">
        <v>2</v>
      </c>
      <c r="F7695" s="62">
        <v>108.7</v>
      </c>
    </row>
    <row r="7696" spans="1:6" x14ac:dyDescent="0.35">
      <c r="A7696" s="1">
        <v>60</v>
      </c>
      <c r="B7696" s="1" t="s">
        <v>103</v>
      </c>
      <c r="C7696" s="218">
        <v>44943</v>
      </c>
      <c r="D7696" s="218">
        <v>44943</v>
      </c>
      <c r="E7696" s="1">
        <v>7</v>
      </c>
      <c r="F7696" s="62">
        <v>310.47000000000003</v>
      </c>
    </row>
    <row r="7697" spans="1:6" x14ac:dyDescent="0.35">
      <c r="A7697" s="1">
        <v>60</v>
      </c>
      <c r="B7697" s="1" t="s">
        <v>103</v>
      </c>
      <c r="C7697" s="218">
        <v>44944</v>
      </c>
      <c r="D7697" s="218">
        <v>44941</v>
      </c>
      <c r="E7697" s="1">
        <v>1</v>
      </c>
      <c r="F7697" s="62">
        <v>49.5</v>
      </c>
    </row>
    <row r="7698" spans="1:6" x14ac:dyDescent="0.35">
      <c r="A7698" s="1">
        <v>60</v>
      </c>
      <c r="B7698" s="1" t="s">
        <v>103</v>
      </c>
      <c r="C7698" s="218">
        <v>44944</v>
      </c>
      <c r="D7698" s="218">
        <v>44942</v>
      </c>
      <c r="E7698" s="1">
        <v>2</v>
      </c>
      <c r="F7698" s="62">
        <v>108.8</v>
      </c>
    </row>
    <row r="7699" spans="1:6" x14ac:dyDescent="0.35">
      <c r="A7699" s="1">
        <v>60</v>
      </c>
      <c r="B7699" s="1" t="s">
        <v>103</v>
      </c>
      <c r="C7699" s="218">
        <v>44944</v>
      </c>
      <c r="D7699" s="218">
        <v>44943</v>
      </c>
      <c r="E7699" s="1">
        <v>2</v>
      </c>
      <c r="F7699" s="62">
        <v>108.8</v>
      </c>
    </row>
    <row r="7700" spans="1:6" x14ac:dyDescent="0.35">
      <c r="A7700" s="1">
        <v>60</v>
      </c>
      <c r="B7700" s="1" t="s">
        <v>103</v>
      </c>
      <c r="C7700" s="218">
        <v>44944</v>
      </c>
      <c r="D7700" s="218">
        <v>44944</v>
      </c>
      <c r="E7700" s="1">
        <v>4</v>
      </c>
      <c r="F7700" s="62">
        <v>208.1</v>
      </c>
    </row>
    <row r="7701" spans="1:6" x14ac:dyDescent="0.35">
      <c r="A7701" s="1">
        <v>60</v>
      </c>
      <c r="B7701" s="1" t="s">
        <v>103</v>
      </c>
      <c r="C7701" s="218">
        <v>44945</v>
      </c>
      <c r="D7701" s="218">
        <v>44942</v>
      </c>
      <c r="E7701" s="1">
        <v>3</v>
      </c>
      <c r="F7701" s="62">
        <v>71.180000000000007</v>
      </c>
    </row>
    <row r="7702" spans="1:6" x14ac:dyDescent="0.35">
      <c r="A7702" s="1">
        <v>60</v>
      </c>
      <c r="B7702" s="1" t="s">
        <v>103</v>
      </c>
      <c r="C7702" s="218">
        <v>44945</v>
      </c>
      <c r="D7702" s="218">
        <v>44943</v>
      </c>
      <c r="E7702" s="1">
        <v>11</v>
      </c>
      <c r="F7702" s="62">
        <v>440.44</v>
      </c>
    </row>
    <row r="7703" spans="1:6" x14ac:dyDescent="0.35">
      <c r="A7703" s="1">
        <v>60</v>
      </c>
      <c r="B7703" s="1" t="s">
        <v>103</v>
      </c>
      <c r="C7703" s="218">
        <v>44945</v>
      </c>
      <c r="D7703" s="218">
        <v>44944</v>
      </c>
      <c r="E7703" s="1">
        <v>5</v>
      </c>
      <c r="F7703" s="62">
        <v>180.08</v>
      </c>
    </row>
    <row r="7704" spans="1:6" x14ac:dyDescent="0.35">
      <c r="A7704" s="1">
        <v>60</v>
      </c>
      <c r="B7704" s="1" t="s">
        <v>103</v>
      </c>
      <c r="C7704" s="218">
        <v>44945</v>
      </c>
      <c r="D7704" s="218">
        <v>44945</v>
      </c>
      <c r="E7704" s="1">
        <v>2</v>
      </c>
      <c r="F7704" s="62">
        <v>108.75</v>
      </c>
    </row>
    <row r="7705" spans="1:6" x14ac:dyDescent="0.35">
      <c r="A7705" s="1">
        <v>60</v>
      </c>
      <c r="B7705" s="1" t="s">
        <v>103</v>
      </c>
      <c r="C7705" s="218">
        <v>44946</v>
      </c>
      <c r="D7705" s="218">
        <v>44944</v>
      </c>
      <c r="E7705" s="1">
        <v>1</v>
      </c>
      <c r="F7705" s="62">
        <v>54.4</v>
      </c>
    </row>
    <row r="7706" spans="1:6" x14ac:dyDescent="0.35">
      <c r="A7706" s="1">
        <v>60</v>
      </c>
      <c r="B7706" s="1" t="s">
        <v>103</v>
      </c>
      <c r="C7706" s="218">
        <v>44946</v>
      </c>
      <c r="D7706" s="218">
        <v>44945</v>
      </c>
      <c r="E7706" s="1">
        <v>3</v>
      </c>
      <c r="F7706" s="62">
        <v>163.25</v>
      </c>
    </row>
    <row r="7707" spans="1:6" x14ac:dyDescent="0.35">
      <c r="A7707" s="1">
        <v>60</v>
      </c>
      <c r="B7707" s="1" t="s">
        <v>103</v>
      </c>
      <c r="C7707" s="218">
        <v>44947</v>
      </c>
      <c r="D7707" s="218">
        <v>44944</v>
      </c>
      <c r="E7707" s="1">
        <v>4</v>
      </c>
      <c r="F7707" s="62">
        <v>151.07</v>
      </c>
    </row>
    <row r="7708" spans="1:6" x14ac:dyDescent="0.35">
      <c r="A7708" s="1">
        <v>60</v>
      </c>
      <c r="B7708" s="1" t="s">
        <v>103</v>
      </c>
      <c r="C7708" s="218">
        <v>44947</v>
      </c>
      <c r="D7708" s="218">
        <v>44945</v>
      </c>
      <c r="E7708" s="1">
        <v>4</v>
      </c>
      <c r="F7708" s="62">
        <v>155.28</v>
      </c>
    </row>
    <row r="7709" spans="1:6" x14ac:dyDescent="0.35">
      <c r="A7709" s="1">
        <v>60</v>
      </c>
      <c r="B7709" s="1" t="s">
        <v>103</v>
      </c>
      <c r="C7709" s="218">
        <v>44947</v>
      </c>
      <c r="D7709" s="218">
        <v>44946</v>
      </c>
      <c r="E7709" s="1">
        <v>2</v>
      </c>
      <c r="F7709" s="62">
        <v>47.47</v>
      </c>
    </row>
    <row r="7710" spans="1:6" x14ac:dyDescent="0.35">
      <c r="A7710" s="1">
        <v>60</v>
      </c>
      <c r="B7710" s="1" t="s">
        <v>103</v>
      </c>
      <c r="C7710" s="218">
        <v>44947</v>
      </c>
      <c r="D7710" s="218">
        <v>44947</v>
      </c>
      <c r="E7710" s="1">
        <v>2</v>
      </c>
      <c r="F7710" s="62">
        <v>108.75</v>
      </c>
    </row>
    <row r="7711" spans="1:6" x14ac:dyDescent="0.35">
      <c r="A7711" s="1">
        <v>60</v>
      </c>
      <c r="B7711" s="1" t="s">
        <v>103</v>
      </c>
      <c r="C7711" s="218">
        <v>44948</v>
      </c>
      <c r="D7711" s="218">
        <v>44945</v>
      </c>
      <c r="E7711" s="1">
        <v>3</v>
      </c>
      <c r="F7711" s="62">
        <v>163.19999999999999</v>
      </c>
    </row>
    <row r="7712" spans="1:6" x14ac:dyDescent="0.35">
      <c r="A7712" s="1">
        <v>60</v>
      </c>
      <c r="B7712" s="1" t="s">
        <v>103</v>
      </c>
      <c r="C7712" s="218">
        <v>44948</v>
      </c>
      <c r="D7712" s="218">
        <v>44946</v>
      </c>
      <c r="E7712" s="1">
        <v>5</v>
      </c>
      <c r="F7712" s="62">
        <v>149.38999999999999</v>
      </c>
    </row>
    <row r="7713" spans="1:6" x14ac:dyDescent="0.35">
      <c r="A7713" s="1">
        <v>60</v>
      </c>
      <c r="B7713" s="1" t="s">
        <v>103</v>
      </c>
      <c r="C7713" s="218">
        <v>44948</v>
      </c>
      <c r="D7713" s="218">
        <v>44947</v>
      </c>
      <c r="E7713" s="1">
        <v>2</v>
      </c>
      <c r="F7713" s="62">
        <v>108.85</v>
      </c>
    </row>
    <row r="7714" spans="1:6" x14ac:dyDescent="0.35">
      <c r="A7714" s="1">
        <v>60</v>
      </c>
      <c r="B7714" s="1" t="s">
        <v>103</v>
      </c>
      <c r="C7714" s="218">
        <v>44948</v>
      </c>
      <c r="D7714" s="218">
        <v>44948</v>
      </c>
      <c r="E7714" s="1">
        <v>1</v>
      </c>
      <c r="F7714" s="62">
        <v>23.71</v>
      </c>
    </row>
    <row r="7715" spans="1:6" x14ac:dyDescent="0.35">
      <c r="A7715" s="1">
        <v>60</v>
      </c>
      <c r="B7715" s="1" t="s">
        <v>103</v>
      </c>
      <c r="C7715" s="218">
        <v>44950</v>
      </c>
      <c r="D7715" s="218">
        <v>44946</v>
      </c>
      <c r="E7715" s="1">
        <v>3</v>
      </c>
      <c r="F7715" s="62">
        <v>157.94999999999999</v>
      </c>
    </row>
    <row r="7716" spans="1:6" x14ac:dyDescent="0.35">
      <c r="A7716" s="1">
        <v>60</v>
      </c>
      <c r="B7716" s="1" t="s">
        <v>103</v>
      </c>
      <c r="C7716" s="218">
        <v>44950</v>
      </c>
      <c r="D7716" s="218">
        <v>44947</v>
      </c>
      <c r="E7716" s="1">
        <v>5</v>
      </c>
      <c r="F7716" s="62">
        <v>167.81</v>
      </c>
    </row>
    <row r="7717" spans="1:6" x14ac:dyDescent="0.35">
      <c r="A7717" s="1">
        <v>60</v>
      </c>
      <c r="B7717" s="1" t="s">
        <v>103</v>
      </c>
      <c r="C7717" s="218">
        <v>44950</v>
      </c>
      <c r="D7717" s="218">
        <v>44948</v>
      </c>
      <c r="E7717" s="1">
        <v>6</v>
      </c>
      <c r="F7717" s="62">
        <v>234.48</v>
      </c>
    </row>
    <row r="7718" spans="1:6" x14ac:dyDescent="0.35">
      <c r="A7718" s="1">
        <v>60</v>
      </c>
      <c r="B7718" s="1" t="s">
        <v>103</v>
      </c>
      <c r="C7718" s="218">
        <v>44950</v>
      </c>
      <c r="D7718" s="218">
        <v>44949</v>
      </c>
      <c r="E7718" s="1">
        <v>1</v>
      </c>
      <c r="F7718" s="62">
        <v>54.45</v>
      </c>
    </row>
    <row r="7719" spans="1:6" x14ac:dyDescent="0.35">
      <c r="A7719" s="1">
        <v>60</v>
      </c>
      <c r="B7719" s="1" t="s">
        <v>103</v>
      </c>
      <c r="C7719" s="218">
        <v>44950</v>
      </c>
      <c r="D7719" s="218">
        <v>44950</v>
      </c>
      <c r="E7719" s="1">
        <v>3</v>
      </c>
      <c r="F7719" s="62">
        <v>160.18</v>
      </c>
    </row>
    <row r="7720" spans="1:6" x14ac:dyDescent="0.35">
      <c r="A7720" s="1">
        <v>60</v>
      </c>
      <c r="B7720" s="1" t="s">
        <v>103</v>
      </c>
      <c r="C7720" s="218">
        <v>44951</v>
      </c>
      <c r="D7720" s="218">
        <v>44948</v>
      </c>
      <c r="E7720" s="1">
        <v>6</v>
      </c>
      <c r="F7720" s="62">
        <v>260.27</v>
      </c>
    </row>
    <row r="7721" spans="1:6" x14ac:dyDescent="0.35">
      <c r="A7721" s="1">
        <v>60</v>
      </c>
      <c r="B7721" s="1" t="s">
        <v>103</v>
      </c>
      <c r="C7721" s="218">
        <v>44951</v>
      </c>
      <c r="D7721" s="218">
        <v>44949</v>
      </c>
      <c r="E7721" s="1">
        <v>4</v>
      </c>
      <c r="F7721" s="62">
        <v>125.53</v>
      </c>
    </row>
    <row r="7722" spans="1:6" x14ac:dyDescent="0.35">
      <c r="A7722" s="1">
        <v>60</v>
      </c>
      <c r="B7722" s="1" t="s">
        <v>103</v>
      </c>
      <c r="C7722" s="218">
        <v>44951</v>
      </c>
      <c r="D7722" s="218">
        <v>44950</v>
      </c>
      <c r="E7722" s="1">
        <v>3</v>
      </c>
      <c r="F7722" s="62">
        <v>101.57</v>
      </c>
    </row>
    <row r="7723" spans="1:6" x14ac:dyDescent="0.35">
      <c r="A7723" s="1">
        <v>60</v>
      </c>
      <c r="B7723" s="1" t="s">
        <v>103</v>
      </c>
      <c r="C7723" s="218">
        <v>44951</v>
      </c>
      <c r="D7723" s="218">
        <v>44951</v>
      </c>
      <c r="E7723" s="1">
        <v>1</v>
      </c>
      <c r="F7723" s="62">
        <v>23.66</v>
      </c>
    </row>
    <row r="7724" spans="1:6" x14ac:dyDescent="0.35">
      <c r="A7724" s="1">
        <v>60</v>
      </c>
      <c r="B7724" s="1" t="s">
        <v>103</v>
      </c>
      <c r="C7724" s="218">
        <v>44952</v>
      </c>
      <c r="D7724" s="218">
        <v>44948</v>
      </c>
      <c r="E7724" s="1">
        <v>2</v>
      </c>
      <c r="F7724" s="62">
        <v>78.16</v>
      </c>
    </row>
    <row r="7725" spans="1:6" x14ac:dyDescent="0.35">
      <c r="A7725" s="1">
        <v>60</v>
      </c>
      <c r="B7725" s="1" t="s">
        <v>103</v>
      </c>
      <c r="C7725" s="218">
        <v>44952</v>
      </c>
      <c r="D7725" s="218">
        <v>44949</v>
      </c>
      <c r="E7725" s="1">
        <v>6</v>
      </c>
      <c r="F7725" s="62">
        <v>233.99</v>
      </c>
    </row>
    <row r="7726" spans="1:6" x14ac:dyDescent="0.35">
      <c r="A7726" s="1">
        <v>60</v>
      </c>
      <c r="B7726" s="1" t="s">
        <v>103</v>
      </c>
      <c r="C7726" s="218">
        <v>44952</v>
      </c>
      <c r="D7726" s="218">
        <v>44950</v>
      </c>
      <c r="E7726" s="1">
        <v>5</v>
      </c>
      <c r="F7726" s="62">
        <v>265.07</v>
      </c>
    </row>
    <row r="7727" spans="1:6" x14ac:dyDescent="0.35">
      <c r="A7727" s="1">
        <v>60</v>
      </c>
      <c r="B7727" s="1" t="s">
        <v>103</v>
      </c>
      <c r="C7727" s="218">
        <v>44952</v>
      </c>
      <c r="D7727" s="218">
        <v>44951</v>
      </c>
      <c r="E7727" s="1">
        <v>2</v>
      </c>
      <c r="F7727" s="62">
        <v>108.75</v>
      </c>
    </row>
    <row r="7728" spans="1:6" x14ac:dyDescent="0.35">
      <c r="A7728" s="1">
        <v>61</v>
      </c>
      <c r="B7728" s="1" t="s">
        <v>104</v>
      </c>
      <c r="C7728" s="218">
        <v>44881</v>
      </c>
      <c r="D7728" s="218">
        <v>44879</v>
      </c>
      <c r="E7728" s="1">
        <v>5</v>
      </c>
      <c r="F7728" s="62">
        <v>167.01</v>
      </c>
    </row>
    <row r="7729" spans="1:6" x14ac:dyDescent="0.35">
      <c r="A7729" s="1">
        <v>61</v>
      </c>
      <c r="B7729" s="1" t="s">
        <v>104</v>
      </c>
      <c r="C7729" s="218">
        <v>44881</v>
      </c>
      <c r="D7729" s="218">
        <v>44880</v>
      </c>
      <c r="E7729" s="1">
        <v>1</v>
      </c>
      <c r="F7729" s="62">
        <v>20.49</v>
      </c>
    </row>
    <row r="7730" spans="1:6" x14ac:dyDescent="0.35">
      <c r="A7730" s="1">
        <v>61</v>
      </c>
      <c r="B7730" s="1" t="s">
        <v>104</v>
      </c>
      <c r="C7730" s="218">
        <v>44884</v>
      </c>
      <c r="D7730" s="218">
        <v>44879</v>
      </c>
      <c r="E7730" s="1">
        <v>8</v>
      </c>
      <c r="F7730" s="62">
        <v>299.18</v>
      </c>
    </row>
    <row r="7731" spans="1:6" x14ac:dyDescent="0.35">
      <c r="A7731" s="1">
        <v>61</v>
      </c>
      <c r="B7731" s="1" t="s">
        <v>104</v>
      </c>
      <c r="C7731" s="218">
        <v>44884</v>
      </c>
      <c r="D7731" s="218">
        <v>44880</v>
      </c>
      <c r="E7731" s="1">
        <v>7</v>
      </c>
      <c r="F7731" s="62">
        <v>284.61</v>
      </c>
    </row>
    <row r="7732" spans="1:6" x14ac:dyDescent="0.35">
      <c r="A7732" s="1">
        <v>61</v>
      </c>
      <c r="B7732" s="1" t="s">
        <v>104</v>
      </c>
      <c r="C7732" s="218">
        <v>44884</v>
      </c>
      <c r="D7732" s="218">
        <v>44882</v>
      </c>
      <c r="E7732" s="1">
        <v>4</v>
      </c>
      <c r="F7732" s="62">
        <v>181.77</v>
      </c>
    </row>
    <row r="7733" spans="1:6" x14ac:dyDescent="0.35">
      <c r="A7733" s="1">
        <v>61</v>
      </c>
      <c r="B7733" s="1" t="s">
        <v>104</v>
      </c>
      <c r="C7733" s="218">
        <v>44885</v>
      </c>
      <c r="D7733" s="218">
        <v>44879</v>
      </c>
      <c r="E7733" s="1">
        <v>1</v>
      </c>
      <c r="F7733" s="62">
        <v>21.78</v>
      </c>
    </row>
    <row r="7734" spans="1:6" x14ac:dyDescent="0.35">
      <c r="A7734" s="1">
        <v>61</v>
      </c>
      <c r="B7734" s="1" t="s">
        <v>104</v>
      </c>
      <c r="C7734" s="218">
        <v>44885</v>
      </c>
      <c r="D7734" s="218">
        <v>44880</v>
      </c>
      <c r="E7734" s="1">
        <v>3</v>
      </c>
      <c r="F7734" s="62">
        <v>100.58</v>
      </c>
    </row>
    <row r="7735" spans="1:6" x14ac:dyDescent="0.35">
      <c r="A7735" s="1">
        <v>61</v>
      </c>
      <c r="B7735" s="1" t="s">
        <v>104</v>
      </c>
      <c r="C7735" s="218">
        <v>44885</v>
      </c>
      <c r="D7735" s="218">
        <v>44882</v>
      </c>
      <c r="E7735" s="1">
        <v>3</v>
      </c>
      <c r="F7735" s="62">
        <v>96.62</v>
      </c>
    </row>
    <row r="7736" spans="1:6" x14ac:dyDescent="0.35">
      <c r="A7736" s="1">
        <v>61</v>
      </c>
      <c r="B7736" s="1" t="s">
        <v>104</v>
      </c>
      <c r="C7736" s="218">
        <v>44886</v>
      </c>
      <c r="D7736" s="218">
        <v>44879</v>
      </c>
      <c r="E7736" s="1">
        <v>2</v>
      </c>
      <c r="F7736" s="62">
        <v>103.45</v>
      </c>
    </row>
    <row r="7737" spans="1:6" x14ac:dyDescent="0.35">
      <c r="A7737" s="1">
        <v>61</v>
      </c>
      <c r="B7737" s="1" t="s">
        <v>104</v>
      </c>
      <c r="C7737" s="218">
        <v>44886</v>
      </c>
      <c r="D7737" s="218">
        <v>44880</v>
      </c>
      <c r="E7737" s="1">
        <v>3</v>
      </c>
      <c r="F7737" s="62">
        <v>146.07</v>
      </c>
    </row>
    <row r="7738" spans="1:6" x14ac:dyDescent="0.35">
      <c r="A7738" s="1">
        <v>61</v>
      </c>
      <c r="B7738" s="1" t="s">
        <v>104</v>
      </c>
      <c r="C7738" s="218">
        <v>44886</v>
      </c>
      <c r="D7738" s="218">
        <v>44882</v>
      </c>
      <c r="E7738" s="1">
        <v>9</v>
      </c>
      <c r="F7738" s="62">
        <v>270.06</v>
      </c>
    </row>
    <row r="7739" spans="1:6" x14ac:dyDescent="0.35">
      <c r="A7739" s="1">
        <v>61</v>
      </c>
      <c r="B7739" s="1" t="s">
        <v>104</v>
      </c>
      <c r="C7739" s="218">
        <v>44886</v>
      </c>
      <c r="D7739" s="218">
        <v>44885</v>
      </c>
      <c r="E7739" s="1">
        <v>3</v>
      </c>
      <c r="F7739" s="62">
        <v>70.88</v>
      </c>
    </row>
    <row r="7740" spans="1:6" x14ac:dyDescent="0.35">
      <c r="A7740" s="1">
        <v>61</v>
      </c>
      <c r="B7740" s="1" t="s">
        <v>104</v>
      </c>
      <c r="C7740" s="218">
        <v>44886</v>
      </c>
      <c r="D7740" s="218">
        <v>44886</v>
      </c>
      <c r="E7740" s="1">
        <v>1</v>
      </c>
      <c r="F7740" s="62">
        <v>53.81</v>
      </c>
    </row>
    <row r="7741" spans="1:6" x14ac:dyDescent="0.35">
      <c r="A7741" s="1">
        <v>61</v>
      </c>
      <c r="B7741" s="1" t="s">
        <v>104</v>
      </c>
      <c r="C7741" s="218">
        <v>44887</v>
      </c>
      <c r="D7741" s="218">
        <v>44880</v>
      </c>
      <c r="E7741" s="1">
        <v>2</v>
      </c>
      <c r="F7741" s="62">
        <v>46.83</v>
      </c>
    </row>
    <row r="7742" spans="1:6" x14ac:dyDescent="0.35">
      <c r="A7742" s="1">
        <v>61</v>
      </c>
      <c r="B7742" s="1" t="s">
        <v>104</v>
      </c>
      <c r="C7742" s="218">
        <v>44887</v>
      </c>
      <c r="D7742" s="218">
        <v>44882</v>
      </c>
      <c r="E7742" s="1">
        <v>1</v>
      </c>
      <c r="F7742" s="62">
        <v>23.36</v>
      </c>
    </row>
    <row r="7743" spans="1:6" x14ac:dyDescent="0.35">
      <c r="A7743" s="1">
        <v>61</v>
      </c>
      <c r="B7743" s="1" t="s">
        <v>104</v>
      </c>
      <c r="C7743" s="218">
        <v>44887</v>
      </c>
      <c r="D7743" s="218">
        <v>44885</v>
      </c>
      <c r="E7743" s="1">
        <v>1</v>
      </c>
      <c r="F7743" s="62">
        <v>23.76</v>
      </c>
    </row>
    <row r="7744" spans="1:6" x14ac:dyDescent="0.35">
      <c r="A7744" s="1">
        <v>61</v>
      </c>
      <c r="B7744" s="1" t="s">
        <v>104</v>
      </c>
      <c r="C7744" s="218">
        <v>44887</v>
      </c>
      <c r="D7744" s="218">
        <v>44886</v>
      </c>
      <c r="E7744" s="1">
        <v>3</v>
      </c>
      <c r="F7744" s="62">
        <v>130.47999999999999</v>
      </c>
    </row>
    <row r="7745" spans="1:6" x14ac:dyDescent="0.35">
      <c r="A7745" s="1">
        <v>61</v>
      </c>
      <c r="B7745" s="1" t="s">
        <v>104</v>
      </c>
      <c r="C7745" s="218">
        <v>44887</v>
      </c>
      <c r="D7745" s="218">
        <v>44887</v>
      </c>
      <c r="E7745" s="1">
        <v>7</v>
      </c>
      <c r="F7745" s="62">
        <v>373.56</v>
      </c>
    </row>
    <row r="7746" spans="1:6" x14ac:dyDescent="0.35">
      <c r="A7746" s="1">
        <v>61</v>
      </c>
      <c r="B7746" s="1" t="s">
        <v>104</v>
      </c>
      <c r="C7746" s="218">
        <v>44888</v>
      </c>
      <c r="D7746" s="218">
        <v>44882</v>
      </c>
      <c r="E7746" s="1">
        <v>1</v>
      </c>
      <c r="F7746" s="62">
        <v>21.78</v>
      </c>
    </row>
    <row r="7747" spans="1:6" x14ac:dyDescent="0.35">
      <c r="A7747" s="1">
        <v>61</v>
      </c>
      <c r="B7747" s="1" t="s">
        <v>104</v>
      </c>
      <c r="C7747" s="218">
        <v>44888</v>
      </c>
      <c r="D7747" s="218">
        <v>44887</v>
      </c>
      <c r="E7747" s="1">
        <v>1</v>
      </c>
      <c r="F7747" s="62">
        <v>54.25</v>
      </c>
    </row>
    <row r="7748" spans="1:6" x14ac:dyDescent="0.35">
      <c r="A7748" s="1">
        <v>61</v>
      </c>
      <c r="B7748" s="1" t="s">
        <v>104</v>
      </c>
      <c r="C7748" s="218">
        <v>44888</v>
      </c>
      <c r="D7748" s="218">
        <v>44888</v>
      </c>
      <c r="E7748" s="1">
        <v>7</v>
      </c>
      <c r="F7748" s="62">
        <v>336.36</v>
      </c>
    </row>
    <row r="7749" spans="1:6" x14ac:dyDescent="0.35">
      <c r="A7749" s="1">
        <v>61</v>
      </c>
      <c r="B7749" s="1" t="s">
        <v>104</v>
      </c>
      <c r="C7749" s="218">
        <v>44889</v>
      </c>
      <c r="D7749" s="218">
        <v>44885</v>
      </c>
      <c r="E7749" s="1">
        <v>1</v>
      </c>
      <c r="F7749" s="62">
        <v>23.71</v>
      </c>
    </row>
    <row r="7750" spans="1:6" x14ac:dyDescent="0.35">
      <c r="A7750" s="1">
        <v>61</v>
      </c>
      <c r="B7750" s="1" t="s">
        <v>104</v>
      </c>
      <c r="C7750" s="218">
        <v>44889</v>
      </c>
      <c r="D7750" s="218">
        <v>44886</v>
      </c>
      <c r="E7750" s="1">
        <v>1</v>
      </c>
      <c r="F7750" s="62">
        <v>21.28</v>
      </c>
    </row>
    <row r="7751" spans="1:6" x14ac:dyDescent="0.35">
      <c r="A7751" s="1">
        <v>61</v>
      </c>
      <c r="B7751" s="1" t="s">
        <v>104</v>
      </c>
      <c r="C7751" s="218">
        <v>44889</v>
      </c>
      <c r="D7751" s="218">
        <v>44887</v>
      </c>
      <c r="E7751" s="1">
        <v>1</v>
      </c>
      <c r="F7751" s="62">
        <v>52.32</v>
      </c>
    </row>
    <row r="7752" spans="1:6" x14ac:dyDescent="0.35">
      <c r="A7752" s="1">
        <v>61</v>
      </c>
      <c r="B7752" s="1" t="s">
        <v>104</v>
      </c>
      <c r="C7752" s="218">
        <v>44889</v>
      </c>
      <c r="D7752" s="218">
        <v>44888</v>
      </c>
      <c r="E7752" s="1">
        <v>2</v>
      </c>
      <c r="F7752" s="62">
        <v>70.290000000000006</v>
      </c>
    </row>
    <row r="7753" spans="1:6" x14ac:dyDescent="0.35">
      <c r="A7753" s="1">
        <v>61</v>
      </c>
      <c r="B7753" s="1" t="s">
        <v>104</v>
      </c>
      <c r="C7753" s="218">
        <v>44889</v>
      </c>
      <c r="D7753" s="218">
        <v>44889</v>
      </c>
      <c r="E7753" s="1">
        <v>3</v>
      </c>
      <c r="F7753" s="62">
        <v>161.52000000000001</v>
      </c>
    </row>
    <row r="7754" spans="1:6" x14ac:dyDescent="0.35">
      <c r="A7754" s="1">
        <v>61</v>
      </c>
      <c r="B7754" s="1" t="s">
        <v>104</v>
      </c>
      <c r="C7754" s="218">
        <v>44890</v>
      </c>
      <c r="D7754" s="218">
        <v>44886</v>
      </c>
      <c r="E7754" s="1">
        <v>1</v>
      </c>
      <c r="F7754" s="62">
        <v>23.56</v>
      </c>
    </row>
    <row r="7755" spans="1:6" x14ac:dyDescent="0.35">
      <c r="A7755" s="1">
        <v>61</v>
      </c>
      <c r="B7755" s="1" t="s">
        <v>104</v>
      </c>
      <c r="C7755" s="218">
        <v>44890</v>
      </c>
      <c r="D7755" s="218">
        <v>44888</v>
      </c>
      <c r="E7755" s="1">
        <v>1</v>
      </c>
      <c r="F7755" s="62">
        <v>52.12</v>
      </c>
    </row>
    <row r="7756" spans="1:6" x14ac:dyDescent="0.35">
      <c r="A7756" s="1">
        <v>61</v>
      </c>
      <c r="B7756" s="1" t="s">
        <v>104</v>
      </c>
      <c r="C7756" s="218">
        <v>44890</v>
      </c>
      <c r="D7756" s="218">
        <v>44889</v>
      </c>
      <c r="E7756" s="1">
        <v>2</v>
      </c>
      <c r="F7756" s="62">
        <v>47.02</v>
      </c>
    </row>
    <row r="7757" spans="1:6" x14ac:dyDescent="0.35">
      <c r="A7757" s="1">
        <v>61</v>
      </c>
      <c r="B7757" s="1" t="s">
        <v>104</v>
      </c>
      <c r="C7757" s="218">
        <v>44890</v>
      </c>
      <c r="D7757" s="218">
        <v>44890</v>
      </c>
      <c r="E7757" s="1">
        <v>7</v>
      </c>
      <c r="F7757" s="62">
        <v>302.73</v>
      </c>
    </row>
    <row r="7758" spans="1:6" x14ac:dyDescent="0.35">
      <c r="A7758" s="1">
        <v>61</v>
      </c>
      <c r="B7758" s="1" t="s">
        <v>104</v>
      </c>
      <c r="C7758" s="218">
        <v>44891</v>
      </c>
      <c r="D7758" s="218">
        <v>44889</v>
      </c>
      <c r="E7758" s="1">
        <v>1</v>
      </c>
      <c r="F7758" s="62">
        <v>43.56</v>
      </c>
    </row>
    <row r="7759" spans="1:6" x14ac:dyDescent="0.35">
      <c r="A7759" s="1">
        <v>61</v>
      </c>
      <c r="B7759" s="1" t="s">
        <v>104</v>
      </c>
      <c r="C7759" s="218">
        <v>44891</v>
      </c>
      <c r="D7759" s="218">
        <v>44890</v>
      </c>
      <c r="E7759" s="1">
        <v>2</v>
      </c>
      <c r="F7759" s="62">
        <v>77.81</v>
      </c>
    </row>
    <row r="7760" spans="1:6" x14ac:dyDescent="0.35">
      <c r="A7760" s="1">
        <v>61</v>
      </c>
      <c r="B7760" s="1" t="s">
        <v>104</v>
      </c>
      <c r="C7760" s="218">
        <v>44891</v>
      </c>
      <c r="D7760" s="218">
        <v>44891</v>
      </c>
      <c r="E7760" s="1">
        <v>11</v>
      </c>
      <c r="F7760" s="62">
        <v>437.04</v>
      </c>
    </row>
    <row r="7761" spans="1:6" x14ac:dyDescent="0.35">
      <c r="A7761" s="1">
        <v>61</v>
      </c>
      <c r="B7761" s="1" t="s">
        <v>104</v>
      </c>
      <c r="C7761" s="218">
        <v>44892</v>
      </c>
      <c r="D7761" s="218">
        <v>44886</v>
      </c>
      <c r="E7761" s="1">
        <v>1</v>
      </c>
      <c r="F7761" s="62">
        <v>19.16</v>
      </c>
    </row>
    <row r="7762" spans="1:6" x14ac:dyDescent="0.35">
      <c r="A7762" s="1">
        <v>61</v>
      </c>
      <c r="B7762" s="1" t="s">
        <v>104</v>
      </c>
      <c r="C7762" s="218">
        <v>44892</v>
      </c>
      <c r="D7762" s="218">
        <v>44891</v>
      </c>
      <c r="E7762" s="1">
        <v>11</v>
      </c>
      <c r="F7762" s="62">
        <v>526.23</v>
      </c>
    </row>
    <row r="7763" spans="1:6" x14ac:dyDescent="0.35">
      <c r="A7763" s="1">
        <v>61</v>
      </c>
      <c r="B7763" s="1" t="s">
        <v>104</v>
      </c>
      <c r="C7763" s="218">
        <v>44892</v>
      </c>
      <c r="D7763" s="218">
        <v>44892</v>
      </c>
      <c r="E7763" s="1">
        <v>8</v>
      </c>
      <c r="F7763" s="62">
        <v>367.23</v>
      </c>
    </row>
    <row r="7764" spans="1:6" x14ac:dyDescent="0.35">
      <c r="A7764" s="1">
        <v>61</v>
      </c>
      <c r="B7764" s="1" t="s">
        <v>104</v>
      </c>
      <c r="C7764" s="218">
        <v>44893</v>
      </c>
      <c r="D7764" s="218">
        <v>44891</v>
      </c>
      <c r="E7764" s="1">
        <v>3</v>
      </c>
      <c r="F7764" s="62">
        <v>93.8</v>
      </c>
    </row>
    <row r="7765" spans="1:6" x14ac:dyDescent="0.35">
      <c r="A7765" s="1">
        <v>61</v>
      </c>
      <c r="B7765" s="1" t="s">
        <v>104</v>
      </c>
      <c r="C7765" s="218">
        <v>44893</v>
      </c>
      <c r="D7765" s="218">
        <v>44892</v>
      </c>
      <c r="E7765" s="1">
        <v>6</v>
      </c>
      <c r="F7765" s="62">
        <v>317.7</v>
      </c>
    </row>
    <row r="7766" spans="1:6" x14ac:dyDescent="0.35">
      <c r="A7766" s="1">
        <v>61</v>
      </c>
      <c r="B7766" s="1" t="s">
        <v>104</v>
      </c>
      <c r="C7766" s="218">
        <v>44893</v>
      </c>
      <c r="D7766" s="218">
        <v>44893</v>
      </c>
      <c r="E7766" s="1">
        <v>4</v>
      </c>
      <c r="F7766" s="62">
        <v>216.51</v>
      </c>
    </row>
    <row r="7767" spans="1:6" x14ac:dyDescent="0.35">
      <c r="A7767" s="1">
        <v>61</v>
      </c>
      <c r="B7767" s="1" t="s">
        <v>104</v>
      </c>
      <c r="C7767" s="218">
        <v>44894</v>
      </c>
      <c r="D7767" s="218">
        <v>44891</v>
      </c>
      <c r="E7767" s="1">
        <v>1</v>
      </c>
      <c r="F7767" s="62">
        <v>23.56</v>
      </c>
    </row>
    <row r="7768" spans="1:6" x14ac:dyDescent="0.35">
      <c r="A7768" s="1">
        <v>61</v>
      </c>
      <c r="B7768" s="1" t="s">
        <v>104</v>
      </c>
      <c r="C7768" s="218">
        <v>44894</v>
      </c>
      <c r="D7768" s="218">
        <v>44893</v>
      </c>
      <c r="E7768" s="1">
        <v>4</v>
      </c>
      <c r="F7768" s="62">
        <v>166.47</v>
      </c>
    </row>
    <row r="7769" spans="1:6" x14ac:dyDescent="0.35">
      <c r="A7769" s="1">
        <v>61</v>
      </c>
      <c r="B7769" s="1" t="s">
        <v>104</v>
      </c>
      <c r="C7769" s="218">
        <v>44894</v>
      </c>
      <c r="D7769" s="218">
        <v>44894</v>
      </c>
      <c r="E7769" s="1">
        <v>1</v>
      </c>
      <c r="F7769" s="62">
        <v>53.76</v>
      </c>
    </row>
    <row r="7770" spans="1:6" x14ac:dyDescent="0.35">
      <c r="A7770" s="1">
        <v>61</v>
      </c>
      <c r="B7770" s="1" t="s">
        <v>104</v>
      </c>
      <c r="C7770" s="218">
        <v>44895</v>
      </c>
      <c r="D7770" s="218">
        <v>44892</v>
      </c>
      <c r="E7770" s="1">
        <v>1</v>
      </c>
      <c r="F7770" s="62">
        <v>23.76</v>
      </c>
    </row>
    <row r="7771" spans="1:6" x14ac:dyDescent="0.35">
      <c r="A7771" s="1">
        <v>61</v>
      </c>
      <c r="B7771" s="1" t="s">
        <v>104</v>
      </c>
      <c r="C7771" s="218">
        <v>44895</v>
      </c>
      <c r="D7771" s="218">
        <v>44893</v>
      </c>
      <c r="E7771" s="1">
        <v>6</v>
      </c>
      <c r="F7771" s="62">
        <v>199.23</v>
      </c>
    </row>
    <row r="7772" spans="1:6" x14ac:dyDescent="0.35">
      <c r="A7772" s="1">
        <v>61</v>
      </c>
      <c r="B7772" s="1" t="s">
        <v>104</v>
      </c>
      <c r="C7772" s="218">
        <v>44895</v>
      </c>
      <c r="D7772" s="218">
        <v>44894</v>
      </c>
      <c r="E7772" s="1">
        <v>10</v>
      </c>
      <c r="F7772" s="62">
        <v>443.01</v>
      </c>
    </row>
    <row r="7773" spans="1:6" x14ac:dyDescent="0.35">
      <c r="A7773" s="1">
        <v>61</v>
      </c>
      <c r="B7773" s="1" t="s">
        <v>104</v>
      </c>
      <c r="C7773" s="218">
        <v>44896</v>
      </c>
      <c r="D7773" s="218">
        <v>44893</v>
      </c>
      <c r="E7773" s="1">
        <v>1</v>
      </c>
      <c r="F7773" s="62">
        <v>51.88</v>
      </c>
    </row>
    <row r="7774" spans="1:6" x14ac:dyDescent="0.35">
      <c r="A7774" s="1">
        <v>61</v>
      </c>
      <c r="B7774" s="1" t="s">
        <v>104</v>
      </c>
      <c r="C7774" s="218">
        <v>44896</v>
      </c>
      <c r="D7774" s="218">
        <v>44894</v>
      </c>
      <c r="E7774" s="1">
        <v>2</v>
      </c>
      <c r="F7774" s="62">
        <v>105.23</v>
      </c>
    </row>
    <row r="7775" spans="1:6" x14ac:dyDescent="0.35">
      <c r="A7775" s="1">
        <v>61</v>
      </c>
      <c r="B7775" s="1" t="s">
        <v>104</v>
      </c>
      <c r="C7775" s="218">
        <v>44896</v>
      </c>
      <c r="D7775" s="218">
        <v>44895</v>
      </c>
      <c r="E7775" s="1">
        <v>1</v>
      </c>
      <c r="F7775" s="62">
        <v>54.15</v>
      </c>
    </row>
    <row r="7776" spans="1:6" x14ac:dyDescent="0.35">
      <c r="A7776" s="1">
        <v>61</v>
      </c>
      <c r="B7776" s="1" t="s">
        <v>104</v>
      </c>
      <c r="C7776" s="218">
        <v>44897</v>
      </c>
      <c r="D7776" s="218">
        <v>44895</v>
      </c>
      <c r="E7776" s="1">
        <v>2</v>
      </c>
      <c r="F7776" s="62">
        <v>72.47</v>
      </c>
    </row>
    <row r="7777" spans="1:6" x14ac:dyDescent="0.35">
      <c r="A7777" s="1">
        <v>61</v>
      </c>
      <c r="B7777" s="1" t="s">
        <v>104</v>
      </c>
      <c r="C7777" s="218">
        <v>44897</v>
      </c>
      <c r="D7777" s="218">
        <v>44896</v>
      </c>
      <c r="E7777" s="1">
        <v>1</v>
      </c>
      <c r="F7777" s="62">
        <v>54.15</v>
      </c>
    </row>
    <row r="7778" spans="1:6" x14ac:dyDescent="0.35">
      <c r="A7778" s="1">
        <v>61</v>
      </c>
      <c r="B7778" s="1" t="s">
        <v>104</v>
      </c>
      <c r="C7778" s="218">
        <v>44898</v>
      </c>
      <c r="D7778" s="218">
        <v>44894</v>
      </c>
      <c r="E7778" s="1">
        <v>2</v>
      </c>
      <c r="F7778" s="62">
        <v>75.239999999999995</v>
      </c>
    </row>
    <row r="7779" spans="1:6" x14ac:dyDescent="0.35">
      <c r="A7779" s="1">
        <v>61</v>
      </c>
      <c r="B7779" s="1" t="s">
        <v>104</v>
      </c>
      <c r="C7779" s="218">
        <v>44898</v>
      </c>
      <c r="D7779" s="218">
        <v>44895</v>
      </c>
      <c r="E7779" s="1">
        <v>8</v>
      </c>
      <c r="F7779" s="62">
        <v>330.01</v>
      </c>
    </row>
    <row r="7780" spans="1:6" x14ac:dyDescent="0.35">
      <c r="A7780" s="1">
        <v>61</v>
      </c>
      <c r="B7780" s="1" t="s">
        <v>104</v>
      </c>
      <c r="C7780" s="218">
        <v>44898</v>
      </c>
      <c r="D7780" s="218">
        <v>44896</v>
      </c>
      <c r="E7780" s="1">
        <v>1</v>
      </c>
      <c r="F7780" s="62">
        <v>23.76</v>
      </c>
    </row>
    <row r="7781" spans="1:6" x14ac:dyDescent="0.35">
      <c r="A7781" s="1">
        <v>61</v>
      </c>
      <c r="B7781" s="1" t="s">
        <v>104</v>
      </c>
      <c r="C7781" s="218">
        <v>44898</v>
      </c>
      <c r="D7781" s="218">
        <v>44897</v>
      </c>
      <c r="E7781" s="1">
        <v>1</v>
      </c>
      <c r="F7781" s="62">
        <v>54.05</v>
      </c>
    </row>
    <row r="7782" spans="1:6" x14ac:dyDescent="0.35">
      <c r="A7782" s="1">
        <v>61</v>
      </c>
      <c r="B7782" s="1" t="s">
        <v>104</v>
      </c>
      <c r="C7782" s="218">
        <v>44899</v>
      </c>
      <c r="D7782" s="218">
        <v>44895</v>
      </c>
      <c r="E7782" s="1">
        <v>7</v>
      </c>
      <c r="F7782" s="62">
        <v>269.82</v>
      </c>
    </row>
    <row r="7783" spans="1:6" x14ac:dyDescent="0.35">
      <c r="A7783" s="1">
        <v>61</v>
      </c>
      <c r="B7783" s="1" t="s">
        <v>104</v>
      </c>
      <c r="C7783" s="218">
        <v>44899</v>
      </c>
      <c r="D7783" s="218">
        <v>44896</v>
      </c>
      <c r="E7783" s="1">
        <v>4</v>
      </c>
      <c r="F7783" s="62">
        <v>124.59</v>
      </c>
    </row>
    <row r="7784" spans="1:6" x14ac:dyDescent="0.35">
      <c r="A7784" s="1">
        <v>61</v>
      </c>
      <c r="B7784" s="1" t="s">
        <v>104</v>
      </c>
      <c r="C7784" s="218">
        <v>44900</v>
      </c>
      <c r="D7784" s="218">
        <v>44895</v>
      </c>
      <c r="E7784" s="1">
        <v>1</v>
      </c>
      <c r="F7784" s="62">
        <v>23.36</v>
      </c>
    </row>
    <row r="7785" spans="1:6" x14ac:dyDescent="0.35">
      <c r="A7785" s="1">
        <v>61</v>
      </c>
      <c r="B7785" s="1" t="s">
        <v>104</v>
      </c>
      <c r="C7785" s="218">
        <v>44900</v>
      </c>
      <c r="D7785" s="218">
        <v>44896</v>
      </c>
      <c r="E7785" s="1">
        <v>11</v>
      </c>
      <c r="F7785" s="62">
        <v>454.6</v>
      </c>
    </row>
    <row r="7786" spans="1:6" x14ac:dyDescent="0.35">
      <c r="A7786" s="1">
        <v>61</v>
      </c>
      <c r="B7786" s="1" t="s">
        <v>104</v>
      </c>
      <c r="C7786" s="218">
        <v>44900</v>
      </c>
      <c r="D7786" s="218">
        <v>44897</v>
      </c>
      <c r="E7786" s="1">
        <v>4</v>
      </c>
      <c r="F7786" s="62">
        <v>214.63</v>
      </c>
    </row>
    <row r="7787" spans="1:6" x14ac:dyDescent="0.35">
      <c r="A7787" s="1">
        <v>61</v>
      </c>
      <c r="B7787" s="1" t="s">
        <v>104</v>
      </c>
      <c r="C7787" s="218">
        <v>44900</v>
      </c>
      <c r="D7787" s="218">
        <v>44899</v>
      </c>
      <c r="E7787" s="1">
        <v>3</v>
      </c>
      <c r="F7787" s="62">
        <v>101.57</v>
      </c>
    </row>
    <row r="7788" spans="1:6" x14ac:dyDescent="0.35">
      <c r="A7788" s="1">
        <v>61</v>
      </c>
      <c r="B7788" s="1" t="s">
        <v>104</v>
      </c>
      <c r="C7788" s="218">
        <v>44900</v>
      </c>
      <c r="D7788" s="218">
        <v>44900</v>
      </c>
      <c r="E7788" s="1">
        <v>1</v>
      </c>
      <c r="F7788" s="62">
        <v>49.5</v>
      </c>
    </row>
    <row r="7789" spans="1:6" x14ac:dyDescent="0.35">
      <c r="A7789" s="1">
        <v>61</v>
      </c>
      <c r="B7789" s="1" t="s">
        <v>104</v>
      </c>
      <c r="C7789" s="218">
        <v>44901</v>
      </c>
      <c r="D7789" s="218">
        <v>44899</v>
      </c>
      <c r="E7789" s="1">
        <v>4</v>
      </c>
      <c r="F7789" s="62">
        <v>210.28</v>
      </c>
    </row>
    <row r="7790" spans="1:6" x14ac:dyDescent="0.35">
      <c r="A7790" s="1">
        <v>61</v>
      </c>
      <c r="B7790" s="1" t="s">
        <v>104</v>
      </c>
      <c r="C7790" s="218">
        <v>44901</v>
      </c>
      <c r="D7790" s="218">
        <v>44900</v>
      </c>
      <c r="E7790" s="1">
        <v>3</v>
      </c>
      <c r="F7790" s="62">
        <v>126.52</v>
      </c>
    </row>
    <row r="7791" spans="1:6" x14ac:dyDescent="0.35">
      <c r="A7791" s="1">
        <v>61</v>
      </c>
      <c r="B7791" s="1" t="s">
        <v>104</v>
      </c>
      <c r="C7791" s="218">
        <v>44901</v>
      </c>
      <c r="D7791" s="218">
        <v>44901</v>
      </c>
      <c r="E7791" s="1">
        <v>5</v>
      </c>
      <c r="F7791" s="62">
        <v>239.42</v>
      </c>
    </row>
    <row r="7792" spans="1:6" x14ac:dyDescent="0.35">
      <c r="A7792" s="1">
        <v>61</v>
      </c>
      <c r="B7792" s="1" t="s">
        <v>104</v>
      </c>
      <c r="C7792" s="218">
        <v>44902</v>
      </c>
      <c r="D7792" s="218">
        <v>44899</v>
      </c>
      <c r="E7792" s="1">
        <v>3</v>
      </c>
      <c r="F7792" s="62">
        <v>69.400000000000006</v>
      </c>
    </row>
    <row r="7793" spans="1:6" x14ac:dyDescent="0.35">
      <c r="A7793" s="1">
        <v>61</v>
      </c>
      <c r="B7793" s="1" t="s">
        <v>104</v>
      </c>
      <c r="C7793" s="218">
        <v>44902</v>
      </c>
      <c r="D7793" s="218">
        <v>44900</v>
      </c>
      <c r="E7793" s="1">
        <v>4</v>
      </c>
      <c r="F7793" s="62">
        <v>185.32</v>
      </c>
    </row>
    <row r="7794" spans="1:6" x14ac:dyDescent="0.35">
      <c r="A7794" s="1">
        <v>61</v>
      </c>
      <c r="B7794" s="1" t="s">
        <v>104</v>
      </c>
      <c r="C7794" s="218">
        <v>44902</v>
      </c>
      <c r="D7794" s="218">
        <v>44901</v>
      </c>
      <c r="E7794" s="1">
        <v>3</v>
      </c>
      <c r="F7794" s="62">
        <v>95.64</v>
      </c>
    </row>
    <row r="7795" spans="1:6" x14ac:dyDescent="0.35">
      <c r="A7795" s="1">
        <v>61</v>
      </c>
      <c r="B7795" s="1" t="s">
        <v>104</v>
      </c>
      <c r="C7795" s="218">
        <v>44902</v>
      </c>
      <c r="D7795" s="218">
        <v>44902</v>
      </c>
      <c r="E7795" s="1">
        <v>1</v>
      </c>
      <c r="F7795" s="62">
        <v>54.15</v>
      </c>
    </row>
    <row r="7796" spans="1:6" x14ac:dyDescent="0.35">
      <c r="A7796" s="1">
        <v>61</v>
      </c>
      <c r="B7796" s="1" t="s">
        <v>104</v>
      </c>
      <c r="C7796" s="218">
        <v>44903</v>
      </c>
      <c r="D7796" s="218">
        <v>44901</v>
      </c>
      <c r="E7796" s="1">
        <v>4</v>
      </c>
      <c r="F7796" s="62">
        <v>154.24</v>
      </c>
    </row>
    <row r="7797" spans="1:6" x14ac:dyDescent="0.35">
      <c r="A7797" s="1">
        <v>61</v>
      </c>
      <c r="B7797" s="1" t="s">
        <v>104</v>
      </c>
      <c r="C7797" s="218">
        <v>44903</v>
      </c>
      <c r="D7797" s="218">
        <v>44902</v>
      </c>
      <c r="E7797" s="1">
        <v>6</v>
      </c>
      <c r="F7797" s="62">
        <v>317.3</v>
      </c>
    </row>
    <row r="7798" spans="1:6" x14ac:dyDescent="0.35">
      <c r="A7798" s="1">
        <v>61</v>
      </c>
      <c r="B7798" s="1" t="s">
        <v>104</v>
      </c>
      <c r="C7798" s="218">
        <v>44903</v>
      </c>
      <c r="D7798" s="218">
        <v>44903</v>
      </c>
      <c r="E7798" s="1">
        <v>4</v>
      </c>
      <c r="F7798" s="62">
        <v>154.93</v>
      </c>
    </row>
    <row r="7799" spans="1:6" x14ac:dyDescent="0.35">
      <c r="A7799" s="1">
        <v>61</v>
      </c>
      <c r="B7799" s="1" t="s">
        <v>104</v>
      </c>
      <c r="C7799" s="218">
        <v>44904</v>
      </c>
      <c r="D7799" s="218">
        <v>44902</v>
      </c>
      <c r="E7799" s="1">
        <v>2</v>
      </c>
      <c r="F7799" s="62">
        <v>77.709999999999994</v>
      </c>
    </row>
    <row r="7800" spans="1:6" x14ac:dyDescent="0.35">
      <c r="A7800" s="1">
        <v>61</v>
      </c>
      <c r="B7800" s="1" t="s">
        <v>104</v>
      </c>
      <c r="C7800" s="218">
        <v>44904</v>
      </c>
      <c r="D7800" s="218">
        <v>44903</v>
      </c>
      <c r="E7800" s="1">
        <v>5</v>
      </c>
      <c r="F7800" s="62">
        <v>174.73</v>
      </c>
    </row>
    <row r="7801" spans="1:6" x14ac:dyDescent="0.35">
      <c r="A7801" s="1">
        <v>61</v>
      </c>
      <c r="B7801" s="1" t="s">
        <v>104</v>
      </c>
      <c r="C7801" s="218">
        <v>44904</v>
      </c>
      <c r="D7801" s="218">
        <v>44904</v>
      </c>
      <c r="E7801" s="1">
        <v>8</v>
      </c>
      <c r="F7801" s="62">
        <v>310.95</v>
      </c>
    </row>
    <row r="7802" spans="1:6" x14ac:dyDescent="0.35">
      <c r="A7802" s="1">
        <v>61</v>
      </c>
      <c r="B7802" s="1" t="s">
        <v>104</v>
      </c>
      <c r="C7802" s="218">
        <v>44905</v>
      </c>
      <c r="D7802" s="218">
        <v>44904</v>
      </c>
      <c r="E7802" s="1">
        <v>1</v>
      </c>
      <c r="F7802" s="62">
        <v>23.66</v>
      </c>
    </row>
    <row r="7803" spans="1:6" x14ac:dyDescent="0.35">
      <c r="A7803" s="1">
        <v>61</v>
      </c>
      <c r="B7803" s="1" t="s">
        <v>104</v>
      </c>
      <c r="C7803" s="218">
        <v>44905</v>
      </c>
      <c r="D7803" s="218">
        <v>44905</v>
      </c>
      <c r="E7803" s="1">
        <v>11</v>
      </c>
      <c r="F7803" s="62">
        <v>469.64</v>
      </c>
    </row>
    <row r="7804" spans="1:6" x14ac:dyDescent="0.35">
      <c r="A7804" s="1">
        <v>61</v>
      </c>
      <c r="B7804" s="1" t="s">
        <v>104</v>
      </c>
      <c r="C7804" s="218">
        <v>44906</v>
      </c>
      <c r="D7804" s="218">
        <v>44905</v>
      </c>
      <c r="E7804" s="1">
        <v>3</v>
      </c>
      <c r="F7804" s="62">
        <v>132.26</v>
      </c>
    </row>
    <row r="7805" spans="1:6" x14ac:dyDescent="0.35">
      <c r="A7805" s="1">
        <v>61</v>
      </c>
      <c r="B7805" s="1" t="s">
        <v>104</v>
      </c>
      <c r="C7805" s="218">
        <v>44906</v>
      </c>
      <c r="D7805" s="218">
        <v>44906</v>
      </c>
      <c r="E7805" s="1">
        <v>7</v>
      </c>
      <c r="F7805" s="62">
        <v>250.77</v>
      </c>
    </row>
    <row r="7806" spans="1:6" x14ac:dyDescent="0.35">
      <c r="A7806" s="1">
        <v>61</v>
      </c>
      <c r="B7806" s="1" t="s">
        <v>104</v>
      </c>
      <c r="C7806" s="218">
        <v>44907</v>
      </c>
      <c r="D7806" s="218">
        <v>44906</v>
      </c>
      <c r="E7806" s="1">
        <v>1</v>
      </c>
      <c r="F7806" s="62">
        <v>49.5</v>
      </c>
    </row>
    <row r="7807" spans="1:6" x14ac:dyDescent="0.35">
      <c r="A7807" s="1">
        <v>61</v>
      </c>
      <c r="B7807" s="1" t="s">
        <v>104</v>
      </c>
      <c r="C7807" s="218">
        <v>44907</v>
      </c>
      <c r="D7807" s="218">
        <v>44907</v>
      </c>
      <c r="E7807" s="1">
        <v>4</v>
      </c>
      <c r="F7807" s="62">
        <v>155.41999999999999</v>
      </c>
    </row>
    <row r="7808" spans="1:6" x14ac:dyDescent="0.35">
      <c r="A7808" s="1">
        <v>61</v>
      </c>
      <c r="B7808" s="1" t="s">
        <v>104</v>
      </c>
      <c r="C7808" s="218">
        <v>44908</v>
      </c>
      <c r="D7808" s="218">
        <v>44906</v>
      </c>
      <c r="E7808" s="1">
        <v>1</v>
      </c>
      <c r="F7808" s="62">
        <v>54.05</v>
      </c>
    </row>
    <row r="7809" spans="1:6" x14ac:dyDescent="0.35">
      <c r="A7809" s="1">
        <v>61</v>
      </c>
      <c r="B7809" s="1" t="s">
        <v>104</v>
      </c>
      <c r="C7809" s="218">
        <v>44908</v>
      </c>
      <c r="D7809" s="218">
        <v>44907</v>
      </c>
      <c r="E7809" s="1">
        <v>9</v>
      </c>
      <c r="F7809" s="62">
        <v>455.1</v>
      </c>
    </row>
    <row r="7810" spans="1:6" x14ac:dyDescent="0.35">
      <c r="A7810" s="1">
        <v>61</v>
      </c>
      <c r="B7810" s="1" t="s">
        <v>104</v>
      </c>
      <c r="C7810" s="218">
        <v>44908</v>
      </c>
      <c r="D7810" s="218">
        <v>44908</v>
      </c>
      <c r="E7810" s="1">
        <v>9</v>
      </c>
      <c r="F7810" s="62">
        <v>427.07</v>
      </c>
    </row>
    <row r="7811" spans="1:6" x14ac:dyDescent="0.35">
      <c r="A7811" s="1">
        <v>61</v>
      </c>
      <c r="B7811" s="1" t="s">
        <v>104</v>
      </c>
      <c r="C7811" s="218">
        <v>44909</v>
      </c>
      <c r="D7811" s="218">
        <v>44908</v>
      </c>
      <c r="E7811" s="1">
        <v>2</v>
      </c>
      <c r="F7811" s="62">
        <v>70.39</v>
      </c>
    </row>
    <row r="7812" spans="1:6" x14ac:dyDescent="0.35">
      <c r="A7812" s="1">
        <v>61</v>
      </c>
      <c r="B7812" s="1" t="s">
        <v>104</v>
      </c>
      <c r="C7812" s="218">
        <v>44909</v>
      </c>
      <c r="D7812" s="218">
        <v>44909</v>
      </c>
      <c r="E7812" s="1">
        <v>8</v>
      </c>
      <c r="F7812" s="62">
        <v>341.44</v>
      </c>
    </row>
    <row r="7813" spans="1:6" x14ac:dyDescent="0.35">
      <c r="A7813" s="1">
        <v>61</v>
      </c>
      <c r="B7813" s="1" t="s">
        <v>104</v>
      </c>
      <c r="C7813" s="218">
        <v>44910</v>
      </c>
      <c r="D7813" s="218">
        <v>44909</v>
      </c>
      <c r="E7813" s="1">
        <v>4</v>
      </c>
      <c r="F7813" s="62">
        <v>153.84</v>
      </c>
    </row>
    <row r="7814" spans="1:6" x14ac:dyDescent="0.35">
      <c r="A7814" s="1">
        <v>61</v>
      </c>
      <c r="B7814" s="1" t="s">
        <v>104</v>
      </c>
      <c r="C7814" s="218">
        <v>44910</v>
      </c>
      <c r="D7814" s="218">
        <v>44910</v>
      </c>
      <c r="E7814" s="1">
        <v>10</v>
      </c>
      <c r="F7814" s="62">
        <v>479.25</v>
      </c>
    </row>
    <row r="7815" spans="1:6" x14ac:dyDescent="0.35">
      <c r="A7815" s="1">
        <v>61</v>
      </c>
      <c r="B7815" s="1" t="s">
        <v>104</v>
      </c>
      <c r="C7815" s="218">
        <v>44912</v>
      </c>
      <c r="D7815" s="218">
        <v>44912</v>
      </c>
      <c r="E7815" s="1">
        <v>11</v>
      </c>
      <c r="F7815" s="62">
        <v>459.3</v>
      </c>
    </row>
    <row r="7816" spans="1:6" x14ac:dyDescent="0.35">
      <c r="A7816" s="1">
        <v>61</v>
      </c>
      <c r="B7816" s="1" t="s">
        <v>104</v>
      </c>
      <c r="C7816" s="218">
        <v>44913</v>
      </c>
      <c r="D7816" s="218">
        <v>44912</v>
      </c>
      <c r="E7816" s="1">
        <v>2</v>
      </c>
      <c r="F7816" s="62">
        <v>108.8</v>
      </c>
    </row>
    <row r="7817" spans="1:6" x14ac:dyDescent="0.35">
      <c r="A7817" s="1">
        <v>61</v>
      </c>
      <c r="B7817" s="1" t="s">
        <v>104</v>
      </c>
      <c r="C7817" s="218">
        <v>44913</v>
      </c>
      <c r="D7817" s="218">
        <v>44913</v>
      </c>
      <c r="E7817" s="1">
        <v>17</v>
      </c>
      <c r="F7817" s="62">
        <v>704.07</v>
      </c>
    </row>
    <row r="7818" spans="1:6" x14ac:dyDescent="0.35">
      <c r="A7818" s="1">
        <v>61</v>
      </c>
      <c r="B7818" s="1" t="s">
        <v>104</v>
      </c>
      <c r="C7818" s="218">
        <v>44914</v>
      </c>
      <c r="D7818" s="218">
        <v>44913</v>
      </c>
      <c r="E7818" s="1">
        <v>1</v>
      </c>
      <c r="F7818" s="62">
        <v>23.66</v>
      </c>
    </row>
    <row r="7819" spans="1:6" x14ac:dyDescent="0.35">
      <c r="A7819" s="1">
        <v>61</v>
      </c>
      <c r="B7819" s="1" t="s">
        <v>104</v>
      </c>
      <c r="C7819" s="218">
        <v>44914</v>
      </c>
      <c r="D7819" s="218">
        <v>44914</v>
      </c>
      <c r="E7819" s="1">
        <v>13</v>
      </c>
      <c r="F7819" s="62">
        <v>581.9</v>
      </c>
    </row>
    <row r="7820" spans="1:6" x14ac:dyDescent="0.35">
      <c r="A7820" s="1">
        <v>61</v>
      </c>
      <c r="B7820" s="1" t="s">
        <v>104</v>
      </c>
      <c r="C7820" s="218">
        <v>44915</v>
      </c>
      <c r="D7820" s="218">
        <v>44914</v>
      </c>
      <c r="E7820" s="1">
        <v>7</v>
      </c>
      <c r="F7820" s="62">
        <v>256.3</v>
      </c>
    </row>
    <row r="7821" spans="1:6" x14ac:dyDescent="0.35">
      <c r="A7821" s="1">
        <v>61</v>
      </c>
      <c r="B7821" s="1" t="s">
        <v>104</v>
      </c>
      <c r="C7821" s="218">
        <v>44915</v>
      </c>
      <c r="D7821" s="218">
        <v>44915</v>
      </c>
      <c r="E7821" s="1">
        <v>8</v>
      </c>
      <c r="F7821" s="62">
        <v>422.32</v>
      </c>
    </row>
    <row r="7822" spans="1:6" x14ac:dyDescent="0.35">
      <c r="A7822" s="1">
        <v>61</v>
      </c>
      <c r="B7822" s="1" t="s">
        <v>104</v>
      </c>
      <c r="C7822" s="218">
        <v>44916</v>
      </c>
      <c r="D7822" s="218">
        <v>44914</v>
      </c>
      <c r="E7822" s="1">
        <v>1</v>
      </c>
      <c r="F7822" s="62">
        <v>54.25</v>
      </c>
    </row>
    <row r="7823" spans="1:6" x14ac:dyDescent="0.35">
      <c r="A7823" s="1">
        <v>61</v>
      </c>
      <c r="B7823" s="1" t="s">
        <v>104</v>
      </c>
      <c r="C7823" s="218">
        <v>44916</v>
      </c>
      <c r="D7823" s="218">
        <v>44915</v>
      </c>
      <c r="E7823" s="1">
        <v>9</v>
      </c>
      <c r="F7823" s="62">
        <v>363.97</v>
      </c>
    </row>
    <row r="7824" spans="1:6" x14ac:dyDescent="0.35">
      <c r="A7824" s="1">
        <v>61</v>
      </c>
      <c r="B7824" s="1" t="s">
        <v>104</v>
      </c>
      <c r="C7824" s="218">
        <v>44916</v>
      </c>
      <c r="D7824" s="218">
        <v>44916</v>
      </c>
      <c r="E7824" s="1">
        <v>4</v>
      </c>
      <c r="F7824" s="62">
        <v>125.23</v>
      </c>
    </row>
    <row r="7825" spans="1:6" x14ac:dyDescent="0.35">
      <c r="A7825" s="1">
        <v>61</v>
      </c>
      <c r="B7825" s="1" t="s">
        <v>104</v>
      </c>
      <c r="C7825" s="218">
        <v>44917</v>
      </c>
      <c r="D7825" s="218">
        <v>44915</v>
      </c>
      <c r="E7825" s="1">
        <v>3</v>
      </c>
      <c r="F7825" s="62">
        <v>131.22</v>
      </c>
    </row>
    <row r="7826" spans="1:6" x14ac:dyDescent="0.35">
      <c r="A7826" s="1">
        <v>61</v>
      </c>
      <c r="B7826" s="1" t="s">
        <v>104</v>
      </c>
      <c r="C7826" s="218">
        <v>44917</v>
      </c>
      <c r="D7826" s="218">
        <v>44916</v>
      </c>
      <c r="E7826" s="1">
        <v>16</v>
      </c>
      <c r="F7826" s="62">
        <v>648.72</v>
      </c>
    </row>
    <row r="7827" spans="1:6" x14ac:dyDescent="0.35">
      <c r="A7827" s="1">
        <v>61</v>
      </c>
      <c r="B7827" s="1" t="s">
        <v>104</v>
      </c>
      <c r="C7827" s="218">
        <v>44917</v>
      </c>
      <c r="D7827" s="218">
        <v>44917</v>
      </c>
      <c r="E7827" s="1">
        <v>1</v>
      </c>
      <c r="F7827" s="62">
        <v>54.35</v>
      </c>
    </row>
    <row r="7828" spans="1:6" x14ac:dyDescent="0.35">
      <c r="A7828" s="1">
        <v>61</v>
      </c>
      <c r="B7828" s="1" t="s">
        <v>104</v>
      </c>
      <c r="C7828" s="218">
        <v>44918</v>
      </c>
      <c r="D7828" s="218">
        <v>44915</v>
      </c>
      <c r="E7828" s="1">
        <v>1</v>
      </c>
      <c r="F7828" s="62">
        <v>21.28</v>
      </c>
    </row>
    <row r="7829" spans="1:6" x14ac:dyDescent="0.35">
      <c r="A7829" s="1">
        <v>61</v>
      </c>
      <c r="B7829" s="1" t="s">
        <v>104</v>
      </c>
      <c r="C7829" s="218">
        <v>44918</v>
      </c>
      <c r="D7829" s="218">
        <v>44916</v>
      </c>
      <c r="E7829" s="1">
        <v>2</v>
      </c>
      <c r="F7829" s="62">
        <v>78.11</v>
      </c>
    </row>
    <row r="7830" spans="1:6" x14ac:dyDescent="0.35">
      <c r="A7830" s="1">
        <v>61</v>
      </c>
      <c r="B7830" s="1" t="s">
        <v>104</v>
      </c>
      <c r="C7830" s="218">
        <v>44918</v>
      </c>
      <c r="D7830" s="218">
        <v>44917</v>
      </c>
      <c r="E7830" s="1">
        <v>9</v>
      </c>
      <c r="F7830" s="62">
        <v>394.41</v>
      </c>
    </row>
    <row r="7831" spans="1:6" x14ac:dyDescent="0.35">
      <c r="A7831" s="1">
        <v>61</v>
      </c>
      <c r="B7831" s="1" t="s">
        <v>104</v>
      </c>
      <c r="C7831" s="218">
        <v>44918</v>
      </c>
      <c r="D7831" s="218">
        <v>44918</v>
      </c>
      <c r="E7831" s="1">
        <v>3</v>
      </c>
      <c r="F7831" s="62">
        <v>132.36000000000001</v>
      </c>
    </row>
    <row r="7832" spans="1:6" x14ac:dyDescent="0.35">
      <c r="A7832" s="1">
        <v>61</v>
      </c>
      <c r="B7832" s="1" t="s">
        <v>104</v>
      </c>
      <c r="C7832" s="218">
        <v>44919</v>
      </c>
      <c r="D7832" s="218">
        <v>44916</v>
      </c>
      <c r="E7832" s="1">
        <v>2</v>
      </c>
      <c r="F7832" s="62">
        <v>77.81</v>
      </c>
    </row>
    <row r="7833" spans="1:6" x14ac:dyDescent="0.35">
      <c r="A7833" s="1">
        <v>61</v>
      </c>
      <c r="B7833" s="1" t="s">
        <v>104</v>
      </c>
      <c r="C7833" s="218">
        <v>44919</v>
      </c>
      <c r="D7833" s="218">
        <v>44917</v>
      </c>
      <c r="E7833" s="1">
        <v>6</v>
      </c>
      <c r="F7833" s="62">
        <v>264.62</v>
      </c>
    </row>
    <row r="7834" spans="1:6" x14ac:dyDescent="0.35">
      <c r="A7834" s="1">
        <v>61</v>
      </c>
      <c r="B7834" s="1" t="s">
        <v>104</v>
      </c>
      <c r="C7834" s="218">
        <v>44919</v>
      </c>
      <c r="D7834" s="218">
        <v>44918</v>
      </c>
      <c r="E7834" s="1">
        <v>13</v>
      </c>
      <c r="F7834" s="62">
        <v>513.54999999999995</v>
      </c>
    </row>
    <row r="7835" spans="1:6" x14ac:dyDescent="0.35">
      <c r="A7835" s="1">
        <v>61</v>
      </c>
      <c r="B7835" s="1" t="s">
        <v>104</v>
      </c>
      <c r="C7835" s="218">
        <v>44919</v>
      </c>
      <c r="D7835" s="218">
        <v>44919</v>
      </c>
      <c r="E7835" s="1">
        <v>5</v>
      </c>
      <c r="F7835" s="62">
        <v>270.17</v>
      </c>
    </row>
    <row r="7836" spans="1:6" x14ac:dyDescent="0.35">
      <c r="A7836" s="1">
        <v>61</v>
      </c>
      <c r="B7836" s="1" t="s">
        <v>104</v>
      </c>
      <c r="C7836" s="218">
        <v>44920</v>
      </c>
      <c r="D7836" s="218">
        <v>44918</v>
      </c>
      <c r="E7836" s="1">
        <v>2</v>
      </c>
      <c r="F7836" s="62">
        <v>47.32</v>
      </c>
    </row>
    <row r="7837" spans="1:6" x14ac:dyDescent="0.35">
      <c r="A7837" s="1">
        <v>61</v>
      </c>
      <c r="B7837" s="1" t="s">
        <v>104</v>
      </c>
      <c r="C7837" s="218">
        <v>44920</v>
      </c>
      <c r="D7837" s="218">
        <v>44919</v>
      </c>
      <c r="E7837" s="1">
        <v>9</v>
      </c>
      <c r="F7837" s="62">
        <v>360.05</v>
      </c>
    </row>
    <row r="7838" spans="1:6" x14ac:dyDescent="0.35">
      <c r="A7838" s="1">
        <v>61</v>
      </c>
      <c r="B7838" s="1" t="s">
        <v>104</v>
      </c>
      <c r="C7838" s="218">
        <v>44920</v>
      </c>
      <c r="D7838" s="218">
        <v>44920</v>
      </c>
      <c r="E7838" s="1">
        <v>11</v>
      </c>
      <c r="F7838" s="62">
        <v>499.74</v>
      </c>
    </row>
    <row r="7839" spans="1:6" x14ac:dyDescent="0.35">
      <c r="A7839" s="1">
        <v>61</v>
      </c>
      <c r="B7839" s="1" t="s">
        <v>104</v>
      </c>
      <c r="C7839" s="218">
        <v>44921</v>
      </c>
      <c r="D7839" s="218">
        <v>44918</v>
      </c>
      <c r="E7839" s="1">
        <v>1</v>
      </c>
      <c r="F7839" s="62">
        <v>23.71</v>
      </c>
    </row>
    <row r="7840" spans="1:6" x14ac:dyDescent="0.35">
      <c r="A7840" s="1">
        <v>61</v>
      </c>
      <c r="B7840" s="1" t="s">
        <v>104</v>
      </c>
      <c r="C7840" s="218">
        <v>44921</v>
      </c>
      <c r="D7840" s="218">
        <v>44919</v>
      </c>
      <c r="E7840" s="1">
        <v>1</v>
      </c>
      <c r="F7840" s="62">
        <v>54.25</v>
      </c>
    </row>
    <row r="7841" spans="1:6" x14ac:dyDescent="0.35">
      <c r="A7841" s="1">
        <v>61</v>
      </c>
      <c r="B7841" s="1" t="s">
        <v>104</v>
      </c>
      <c r="C7841" s="218">
        <v>44921</v>
      </c>
      <c r="D7841" s="218">
        <v>44920</v>
      </c>
      <c r="E7841" s="1">
        <v>5</v>
      </c>
      <c r="F7841" s="62">
        <v>179.68</v>
      </c>
    </row>
    <row r="7842" spans="1:6" x14ac:dyDescent="0.35">
      <c r="A7842" s="1">
        <v>61</v>
      </c>
      <c r="B7842" s="1" t="s">
        <v>104</v>
      </c>
      <c r="C7842" s="218">
        <v>44921</v>
      </c>
      <c r="D7842" s="218">
        <v>44921</v>
      </c>
      <c r="E7842" s="1">
        <v>10</v>
      </c>
      <c r="F7842" s="62">
        <v>508.2</v>
      </c>
    </row>
    <row r="7843" spans="1:6" x14ac:dyDescent="0.35">
      <c r="A7843" s="1">
        <v>61</v>
      </c>
      <c r="B7843" s="1" t="s">
        <v>104</v>
      </c>
      <c r="C7843" s="218">
        <v>44922</v>
      </c>
      <c r="D7843" s="218">
        <v>44919</v>
      </c>
      <c r="E7843" s="1">
        <v>1</v>
      </c>
      <c r="F7843" s="62">
        <v>23.66</v>
      </c>
    </row>
    <row r="7844" spans="1:6" x14ac:dyDescent="0.35">
      <c r="A7844" s="1">
        <v>61</v>
      </c>
      <c r="B7844" s="1" t="s">
        <v>104</v>
      </c>
      <c r="C7844" s="218">
        <v>44922</v>
      </c>
      <c r="D7844" s="218">
        <v>44920</v>
      </c>
      <c r="E7844" s="1">
        <v>2</v>
      </c>
      <c r="F7844" s="62">
        <v>78.11</v>
      </c>
    </row>
    <row r="7845" spans="1:6" x14ac:dyDescent="0.35">
      <c r="A7845" s="1">
        <v>61</v>
      </c>
      <c r="B7845" s="1" t="s">
        <v>104</v>
      </c>
      <c r="C7845" s="218">
        <v>44922</v>
      </c>
      <c r="D7845" s="218">
        <v>44921</v>
      </c>
      <c r="E7845" s="1">
        <v>3</v>
      </c>
      <c r="F7845" s="62">
        <v>99.99</v>
      </c>
    </row>
    <row r="7846" spans="1:6" x14ac:dyDescent="0.35">
      <c r="A7846" s="1">
        <v>61</v>
      </c>
      <c r="B7846" s="1" t="s">
        <v>104</v>
      </c>
      <c r="C7846" s="218">
        <v>44922</v>
      </c>
      <c r="D7846" s="218">
        <v>44922</v>
      </c>
      <c r="E7846" s="1">
        <v>11</v>
      </c>
      <c r="F7846" s="62">
        <v>410.94</v>
      </c>
    </row>
    <row r="7847" spans="1:6" x14ac:dyDescent="0.35">
      <c r="A7847" s="1">
        <v>61</v>
      </c>
      <c r="B7847" s="1" t="s">
        <v>104</v>
      </c>
      <c r="C7847" s="218">
        <v>44924</v>
      </c>
      <c r="D7847" s="218">
        <v>44921</v>
      </c>
      <c r="E7847" s="1">
        <v>3</v>
      </c>
      <c r="F7847" s="62">
        <v>101.92</v>
      </c>
    </row>
    <row r="7848" spans="1:6" x14ac:dyDescent="0.35">
      <c r="A7848" s="1">
        <v>61</v>
      </c>
      <c r="B7848" s="1" t="s">
        <v>104</v>
      </c>
      <c r="C7848" s="218">
        <v>44924</v>
      </c>
      <c r="D7848" s="218">
        <v>44922</v>
      </c>
      <c r="E7848" s="1">
        <v>7</v>
      </c>
      <c r="F7848" s="62">
        <v>336.2</v>
      </c>
    </row>
    <row r="7849" spans="1:6" x14ac:dyDescent="0.35">
      <c r="A7849" s="1">
        <v>61</v>
      </c>
      <c r="B7849" s="1" t="s">
        <v>104</v>
      </c>
      <c r="C7849" s="218">
        <v>44924</v>
      </c>
      <c r="D7849" s="218">
        <v>44923</v>
      </c>
      <c r="E7849" s="1">
        <v>4</v>
      </c>
      <c r="F7849" s="62">
        <v>186.91</v>
      </c>
    </row>
    <row r="7850" spans="1:6" x14ac:dyDescent="0.35">
      <c r="A7850" s="1">
        <v>61</v>
      </c>
      <c r="B7850" s="1" t="s">
        <v>104</v>
      </c>
      <c r="C7850" s="218">
        <v>44925</v>
      </c>
      <c r="D7850" s="218">
        <v>44923</v>
      </c>
      <c r="E7850" s="1">
        <v>12</v>
      </c>
      <c r="F7850" s="62">
        <v>497.57</v>
      </c>
    </row>
    <row r="7851" spans="1:6" x14ac:dyDescent="0.35">
      <c r="A7851" s="1">
        <v>61</v>
      </c>
      <c r="B7851" s="1" t="s">
        <v>104</v>
      </c>
      <c r="C7851" s="218">
        <v>44925</v>
      </c>
      <c r="D7851" s="218">
        <v>44924</v>
      </c>
      <c r="E7851" s="1">
        <v>7</v>
      </c>
      <c r="F7851" s="62">
        <v>319.17</v>
      </c>
    </row>
    <row r="7852" spans="1:6" x14ac:dyDescent="0.35">
      <c r="A7852" s="1">
        <v>61</v>
      </c>
      <c r="B7852" s="1" t="s">
        <v>104</v>
      </c>
      <c r="C7852" s="218">
        <v>44926</v>
      </c>
      <c r="D7852" s="218">
        <v>44924</v>
      </c>
      <c r="E7852" s="1">
        <v>7</v>
      </c>
      <c r="F7852" s="62">
        <v>310.35000000000002</v>
      </c>
    </row>
    <row r="7853" spans="1:6" x14ac:dyDescent="0.35">
      <c r="A7853" s="1">
        <v>61</v>
      </c>
      <c r="B7853" s="1" t="s">
        <v>104</v>
      </c>
      <c r="C7853" s="218">
        <v>44926</v>
      </c>
      <c r="D7853" s="218">
        <v>44925</v>
      </c>
      <c r="E7853" s="1">
        <v>3</v>
      </c>
      <c r="F7853" s="62">
        <v>100.38</v>
      </c>
    </row>
    <row r="7854" spans="1:6" x14ac:dyDescent="0.35">
      <c r="A7854" s="1">
        <v>61</v>
      </c>
      <c r="B7854" s="1" t="s">
        <v>104</v>
      </c>
      <c r="C7854" s="218">
        <v>44926</v>
      </c>
      <c r="D7854" s="218">
        <v>44926</v>
      </c>
      <c r="E7854" s="1">
        <v>2</v>
      </c>
      <c r="F7854" s="62">
        <v>78.209999999999994</v>
      </c>
    </row>
    <row r="7855" spans="1:6" x14ac:dyDescent="0.35">
      <c r="A7855" s="1">
        <v>61</v>
      </c>
      <c r="B7855" s="1" t="s">
        <v>104</v>
      </c>
      <c r="C7855" s="218">
        <v>44928</v>
      </c>
      <c r="D7855" s="218">
        <v>44925</v>
      </c>
      <c r="E7855" s="1">
        <v>13</v>
      </c>
      <c r="F7855" s="62">
        <v>545.08000000000004</v>
      </c>
    </row>
    <row r="7856" spans="1:6" x14ac:dyDescent="0.35">
      <c r="A7856" s="1">
        <v>61</v>
      </c>
      <c r="B7856" s="1" t="s">
        <v>104</v>
      </c>
      <c r="C7856" s="218">
        <v>44928</v>
      </c>
      <c r="D7856" s="218">
        <v>44926</v>
      </c>
      <c r="E7856" s="1">
        <v>2</v>
      </c>
      <c r="F7856" s="62">
        <v>108.8</v>
      </c>
    </row>
    <row r="7857" spans="1:6" x14ac:dyDescent="0.35">
      <c r="A7857" s="1">
        <v>61</v>
      </c>
      <c r="B7857" s="1" t="s">
        <v>104</v>
      </c>
      <c r="C7857" s="218">
        <v>44929</v>
      </c>
      <c r="D7857" s="218">
        <v>44926</v>
      </c>
      <c r="E7857" s="1">
        <v>9</v>
      </c>
      <c r="F7857" s="62">
        <v>325.33999999999997</v>
      </c>
    </row>
    <row r="7858" spans="1:6" x14ac:dyDescent="0.35">
      <c r="A7858" s="1">
        <v>61</v>
      </c>
      <c r="B7858" s="1" t="s">
        <v>104</v>
      </c>
      <c r="C7858" s="218">
        <v>44929</v>
      </c>
      <c r="D7858" s="218">
        <v>44927</v>
      </c>
      <c r="E7858" s="1">
        <v>7</v>
      </c>
      <c r="F7858" s="62">
        <v>318.82</v>
      </c>
    </row>
    <row r="7859" spans="1:6" x14ac:dyDescent="0.35">
      <c r="A7859" s="1">
        <v>61</v>
      </c>
      <c r="B7859" s="1" t="s">
        <v>104</v>
      </c>
      <c r="C7859" s="218">
        <v>44929</v>
      </c>
      <c r="D7859" s="218">
        <v>44929</v>
      </c>
      <c r="E7859" s="1">
        <v>2</v>
      </c>
      <c r="F7859" s="62">
        <v>104.2</v>
      </c>
    </row>
    <row r="7860" spans="1:6" x14ac:dyDescent="0.35">
      <c r="A7860" s="1">
        <v>61</v>
      </c>
      <c r="B7860" s="1" t="s">
        <v>104</v>
      </c>
      <c r="C7860" s="218">
        <v>44930</v>
      </c>
      <c r="D7860" s="218">
        <v>44927</v>
      </c>
      <c r="E7860" s="1">
        <v>4</v>
      </c>
      <c r="F7860" s="62">
        <v>149.38</v>
      </c>
    </row>
    <row r="7861" spans="1:6" x14ac:dyDescent="0.35">
      <c r="A7861" s="1">
        <v>61</v>
      </c>
      <c r="B7861" s="1" t="s">
        <v>104</v>
      </c>
      <c r="C7861" s="218">
        <v>44930</v>
      </c>
      <c r="D7861" s="218">
        <v>44928</v>
      </c>
      <c r="E7861" s="1">
        <v>2</v>
      </c>
      <c r="F7861" s="62">
        <v>104.25</v>
      </c>
    </row>
    <row r="7862" spans="1:6" x14ac:dyDescent="0.35">
      <c r="A7862" s="1">
        <v>61</v>
      </c>
      <c r="B7862" s="1" t="s">
        <v>104</v>
      </c>
      <c r="C7862" s="218">
        <v>44930</v>
      </c>
      <c r="D7862" s="218">
        <v>44929</v>
      </c>
      <c r="E7862" s="1">
        <v>5</v>
      </c>
      <c r="F7862" s="62">
        <v>271.39999999999998</v>
      </c>
    </row>
    <row r="7863" spans="1:6" x14ac:dyDescent="0.35">
      <c r="A7863" s="1">
        <v>61</v>
      </c>
      <c r="B7863" s="1" t="s">
        <v>104</v>
      </c>
      <c r="C7863" s="218">
        <v>44931</v>
      </c>
      <c r="D7863" s="218">
        <v>44928</v>
      </c>
      <c r="E7863" s="1">
        <v>1</v>
      </c>
      <c r="F7863" s="62">
        <v>54.25</v>
      </c>
    </row>
    <row r="7864" spans="1:6" x14ac:dyDescent="0.35">
      <c r="A7864" s="1">
        <v>61</v>
      </c>
      <c r="B7864" s="1" t="s">
        <v>104</v>
      </c>
      <c r="C7864" s="218">
        <v>44931</v>
      </c>
      <c r="D7864" s="218">
        <v>44929</v>
      </c>
      <c r="E7864" s="1">
        <v>8</v>
      </c>
      <c r="F7864" s="62">
        <v>401.09</v>
      </c>
    </row>
    <row r="7865" spans="1:6" x14ac:dyDescent="0.35">
      <c r="A7865" s="1">
        <v>61</v>
      </c>
      <c r="B7865" s="1" t="s">
        <v>104</v>
      </c>
      <c r="C7865" s="218">
        <v>44931</v>
      </c>
      <c r="D7865" s="218">
        <v>44930</v>
      </c>
      <c r="E7865" s="1">
        <v>5</v>
      </c>
      <c r="F7865" s="62">
        <v>240.32</v>
      </c>
    </row>
    <row r="7866" spans="1:6" x14ac:dyDescent="0.35">
      <c r="A7866" s="1">
        <v>61</v>
      </c>
      <c r="B7866" s="1" t="s">
        <v>104</v>
      </c>
      <c r="C7866" s="218">
        <v>44931</v>
      </c>
      <c r="D7866" s="218">
        <v>44931</v>
      </c>
      <c r="E7866" s="1">
        <v>2</v>
      </c>
      <c r="F7866" s="62">
        <v>76.23</v>
      </c>
    </row>
    <row r="7867" spans="1:6" x14ac:dyDescent="0.35">
      <c r="A7867" s="1">
        <v>61</v>
      </c>
      <c r="B7867" s="1" t="s">
        <v>104</v>
      </c>
      <c r="C7867" s="218">
        <v>44932</v>
      </c>
      <c r="D7867" s="218">
        <v>44929</v>
      </c>
      <c r="E7867" s="1">
        <v>6</v>
      </c>
      <c r="F7867" s="62">
        <v>198.49</v>
      </c>
    </row>
    <row r="7868" spans="1:6" x14ac:dyDescent="0.35">
      <c r="A7868" s="1">
        <v>61</v>
      </c>
      <c r="B7868" s="1" t="s">
        <v>104</v>
      </c>
      <c r="C7868" s="218">
        <v>44932</v>
      </c>
      <c r="D7868" s="218">
        <v>44930</v>
      </c>
      <c r="E7868" s="1">
        <v>5</v>
      </c>
      <c r="F7868" s="62">
        <v>240.96</v>
      </c>
    </row>
    <row r="7869" spans="1:6" x14ac:dyDescent="0.35">
      <c r="A7869" s="1">
        <v>61</v>
      </c>
      <c r="B7869" s="1" t="s">
        <v>104</v>
      </c>
      <c r="C7869" s="218">
        <v>44932</v>
      </c>
      <c r="D7869" s="218">
        <v>44931</v>
      </c>
      <c r="E7869" s="1">
        <v>5</v>
      </c>
      <c r="F7869" s="62">
        <v>271.3</v>
      </c>
    </row>
    <row r="7870" spans="1:6" x14ac:dyDescent="0.35">
      <c r="A7870" s="1">
        <v>61</v>
      </c>
      <c r="B7870" s="1" t="s">
        <v>104</v>
      </c>
      <c r="C7870" s="218">
        <v>44933</v>
      </c>
      <c r="D7870" s="218">
        <v>44930</v>
      </c>
      <c r="E7870" s="1">
        <v>3</v>
      </c>
      <c r="F7870" s="62">
        <v>101.72</v>
      </c>
    </row>
    <row r="7871" spans="1:6" x14ac:dyDescent="0.35">
      <c r="A7871" s="1">
        <v>61</v>
      </c>
      <c r="B7871" s="1" t="s">
        <v>104</v>
      </c>
      <c r="C7871" s="218">
        <v>44933</v>
      </c>
      <c r="D7871" s="218">
        <v>44931</v>
      </c>
      <c r="E7871" s="1">
        <v>11</v>
      </c>
      <c r="F7871" s="62">
        <v>443.66</v>
      </c>
    </row>
    <row r="7872" spans="1:6" x14ac:dyDescent="0.35">
      <c r="A7872" s="1">
        <v>61</v>
      </c>
      <c r="B7872" s="1" t="s">
        <v>104</v>
      </c>
      <c r="C7872" s="218">
        <v>44933</v>
      </c>
      <c r="D7872" s="218">
        <v>44932</v>
      </c>
      <c r="E7872" s="1">
        <v>3</v>
      </c>
      <c r="F7872" s="62">
        <v>132.31</v>
      </c>
    </row>
    <row r="7873" spans="1:6" x14ac:dyDescent="0.35">
      <c r="A7873" s="1">
        <v>61</v>
      </c>
      <c r="B7873" s="1" t="s">
        <v>104</v>
      </c>
      <c r="C7873" s="218">
        <v>44934</v>
      </c>
      <c r="D7873" s="218">
        <v>44932</v>
      </c>
      <c r="E7873" s="1">
        <v>11</v>
      </c>
      <c r="F7873" s="62">
        <v>471.47</v>
      </c>
    </row>
    <row r="7874" spans="1:6" x14ac:dyDescent="0.35">
      <c r="A7874" s="1">
        <v>61</v>
      </c>
      <c r="B7874" s="1" t="s">
        <v>104</v>
      </c>
      <c r="C7874" s="218">
        <v>44934</v>
      </c>
      <c r="D7874" s="218">
        <v>44933</v>
      </c>
      <c r="E7874" s="1">
        <v>4</v>
      </c>
      <c r="F7874" s="62">
        <v>186.96</v>
      </c>
    </row>
    <row r="7875" spans="1:6" x14ac:dyDescent="0.35">
      <c r="A7875" s="1">
        <v>61</v>
      </c>
      <c r="B7875" s="1" t="s">
        <v>104</v>
      </c>
      <c r="C7875" s="218">
        <v>44934</v>
      </c>
      <c r="D7875" s="218">
        <v>44934</v>
      </c>
      <c r="E7875" s="1">
        <v>1</v>
      </c>
      <c r="F7875" s="62">
        <v>23.61</v>
      </c>
    </row>
    <row r="7876" spans="1:6" x14ac:dyDescent="0.35">
      <c r="A7876" s="1">
        <v>61</v>
      </c>
      <c r="B7876" s="1" t="s">
        <v>104</v>
      </c>
      <c r="C7876" s="218">
        <v>44935</v>
      </c>
      <c r="D7876" s="218">
        <v>44932</v>
      </c>
      <c r="E7876" s="1">
        <v>1</v>
      </c>
      <c r="F7876" s="62">
        <v>50.04</v>
      </c>
    </row>
    <row r="7877" spans="1:6" x14ac:dyDescent="0.35">
      <c r="A7877" s="1">
        <v>61</v>
      </c>
      <c r="B7877" s="1" t="s">
        <v>104</v>
      </c>
      <c r="C7877" s="218">
        <v>44935</v>
      </c>
      <c r="D7877" s="218">
        <v>44933</v>
      </c>
      <c r="E7877" s="1">
        <v>8</v>
      </c>
      <c r="F7877" s="62">
        <v>337.03</v>
      </c>
    </row>
    <row r="7878" spans="1:6" x14ac:dyDescent="0.35">
      <c r="A7878" s="1">
        <v>61</v>
      </c>
      <c r="B7878" s="1" t="s">
        <v>104</v>
      </c>
      <c r="C7878" s="218">
        <v>44935</v>
      </c>
      <c r="D7878" s="218">
        <v>44934</v>
      </c>
      <c r="E7878" s="1">
        <v>1</v>
      </c>
      <c r="F7878" s="62">
        <v>23.76</v>
      </c>
    </row>
    <row r="7879" spans="1:6" x14ac:dyDescent="0.35">
      <c r="A7879" s="1">
        <v>61</v>
      </c>
      <c r="B7879" s="1" t="s">
        <v>104</v>
      </c>
      <c r="C7879" s="218">
        <v>44936</v>
      </c>
      <c r="D7879" s="218">
        <v>44933</v>
      </c>
      <c r="E7879" s="1">
        <v>3</v>
      </c>
      <c r="F7879" s="62">
        <v>162.80000000000001</v>
      </c>
    </row>
    <row r="7880" spans="1:6" x14ac:dyDescent="0.35">
      <c r="A7880" s="1">
        <v>61</v>
      </c>
      <c r="B7880" s="1" t="s">
        <v>104</v>
      </c>
      <c r="C7880" s="218">
        <v>44936</v>
      </c>
      <c r="D7880" s="218">
        <v>44934</v>
      </c>
      <c r="E7880" s="1">
        <v>11</v>
      </c>
      <c r="F7880" s="62">
        <v>531.51</v>
      </c>
    </row>
    <row r="7881" spans="1:6" x14ac:dyDescent="0.35">
      <c r="A7881" s="1">
        <v>61</v>
      </c>
      <c r="B7881" s="1" t="s">
        <v>104</v>
      </c>
      <c r="C7881" s="218">
        <v>44936</v>
      </c>
      <c r="D7881" s="218">
        <v>44935</v>
      </c>
      <c r="E7881" s="1">
        <v>2</v>
      </c>
      <c r="F7881" s="62">
        <v>77.81</v>
      </c>
    </row>
    <row r="7882" spans="1:6" x14ac:dyDescent="0.35">
      <c r="A7882" s="1">
        <v>61</v>
      </c>
      <c r="B7882" s="1" t="s">
        <v>104</v>
      </c>
      <c r="C7882" s="218">
        <v>44937</v>
      </c>
      <c r="D7882" s="218">
        <v>44934</v>
      </c>
      <c r="E7882" s="1">
        <v>3</v>
      </c>
      <c r="F7882" s="62">
        <v>132.61000000000001</v>
      </c>
    </row>
    <row r="7883" spans="1:6" x14ac:dyDescent="0.35">
      <c r="A7883" s="1">
        <v>61</v>
      </c>
      <c r="B7883" s="1" t="s">
        <v>104</v>
      </c>
      <c r="C7883" s="218">
        <v>44937</v>
      </c>
      <c r="D7883" s="218">
        <v>44935</v>
      </c>
      <c r="E7883" s="1">
        <v>10</v>
      </c>
      <c r="F7883" s="62">
        <v>439.66</v>
      </c>
    </row>
    <row r="7884" spans="1:6" x14ac:dyDescent="0.35">
      <c r="A7884" s="1">
        <v>61</v>
      </c>
      <c r="B7884" s="1" t="s">
        <v>104</v>
      </c>
      <c r="C7884" s="218">
        <v>44937</v>
      </c>
      <c r="D7884" s="218">
        <v>44937</v>
      </c>
      <c r="E7884" s="1">
        <v>2</v>
      </c>
      <c r="F7884" s="62">
        <v>78.16</v>
      </c>
    </row>
    <row r="7885" spans="1:6" x14ac:dyDescent="0.35">
      <c r="A7885" s="1">
        <v>61</v>
      </c>
      <c r="B7885" s="1" t="s">
        <v>104</v>
      </c>
      <c r="C7885" s="218">
        <v>44938</v>
      </c>
      <c r="D7885" s="218">
        <v>44935</v>
      </c>
      <c r="E7885" s="1">
        <v>5</v>
      </c>
      <c r="F7885" s="62">
        <v>209.68</v>
      </c>
    </row>
    <row r="7886" spans="1:6" x14ac:dyDescent="0.35">
      <c r="A7886" s="1">
        <v>61</v>
      </c>
      <c r="B7886" s="1" t="s">
        <v>104</v>
      </c>
      <c r="C7886" s="218">
        <v>44938</v>
      </c>
      <c r="D7886" s="218">
        <v>44936</v>
      </c>
      <c r="E7886" s="1">
        <v>10</v>
      </c>
      <c r="F7886" s="62">
        <v>445.93</v>
      </c>
    </row>
    <row r="7887" spans="1:6" x14ac:dyDescent="0.35">
      <c r="A7887" s="1">
        <v>61</v>
      </c>
      <c r="B7887" s="1" t="s">
        <v>104</v>
      </c>
      <c r="C7887" s="218">
        <v>44938</v>
      </c>
      <c r="D7887" s="218">
        <v>44937</v>
      </c>
      <c r="E7887" s="1">
        <v>2</v>
      </c>
      <c r="F7887" s="62">
        <v>77.81</v>
      </c>
    </row>
    <row r="7888" spans="1:6" x14ac:dyDescent="0.35">
      <c r="A7888" s="1">
        <v>61</v>
      </c>
      <c r="B7888" s="1" t="s">
        <v>104</v>
      </c>
      <c r="C7888" s="218">
        <v>44939</v>
      </c>
      <c r="D7888" s="218">
        <v>44936</v>
      </c>
      <c r="E7888" s="1">
        <v>14</v>
      </c>
      <c r="F7888" s="62">
        <v>538.04</v>
      </c>
    </row>
    <row r="7889" spans="1:6" x14ac:dyDescent="0.35">
      <c r="A7889" s="1">
        <v>61</v>
      </c>
      <c r="B7889" s="1" t="s">
        <v>104</v>
      </c>
      <c r="C7889" s="218">
        <v>44939</v>
      </c>
      <c r="D7889" s="218">
        <v>44937</v>
      </c>
      <c r="E7889" s="1">
        <v>7</v>
      </c>
      <c r="F7889" s="62">
        <v>254.22</v>
      </c>
    </row>
    <row r="7890" spans="1:6" x14ac:dyDescent="0.35">
      <c r="A7890" s="1">
        <v>61</v>
      </c>
      <c r="B7890" s="1" t="s">
        <v>104</v>
      </c>
      <c r="C7890" s="218">
        <v>44940</v>
      </c>
      <c r="D7890" s="218">
        <v>44937</v>
      </c>
      <c r="E7890" s="1">
        <v>15</v>
      </c>
      <c r="F7890" s="62">
        <v>600.37</v>
      </c>
    </row>
    <row r="7891" spans="1:6" x14ac:dyDescent="0.35">
      <c r="A7891" s="1">
        <v>61</v>
      </c>
      <c r="B7891" s="1" t="s">
        <v>104</v>
      </c>
      <c r="C7891" s="218">
        <v>44940</v>
      </c>
      <c r="D7891" s="218">
        <v>44938</v>
      </c>
      <c r="E7891" s="1">
        <v>4</v>
      </c>
      <c r="F7891" s="62">
        <v>217.2</v>
      </c>
    </row>
    <row r="7892" spans="1:6" x14ac:dyDescent="0.35">
      <c r="A7892" s="1">
        <v>61</v>
      </c>
      <c r="B7892" s="1" t="s">
        <v>104</v>
      </c>
      <c r="C7892" s="218">
        <v>44940</v>
      </c>
      <c r="D7892" s="218">
        <v>44939</v>
      </c>
      <c r="E7892" s="1">
        <v>1</v>
      </c>
      <c r="F7892" s="62">
        <v>54.35</v>
      </c>
    </row>
    <row r="7893" spans="1:6" x14ac:dyDescent="0.35">
      <c r="A7893" s="1">
        <v>61</v>
      </c>
      <c r="B7893" s="1" t="s">
        <v>104</v>
      </c>
      <c r="C7893" s="218">
        <v>44941</v>
      </c>
      <c r="D7893" s="218">
        <v>44938</v>
      </c>
      <c r="E7893" s="1">
        <v>14</v>
      </c>
      <c r="F7893" s="62">
        <v>654.86</v>
      </c>
    </row>
    <row r="7894" spans="1:6" x14ac:dyDescent="0.35">
      <c r="A7894" s="1">
        <v>61</v>
      </c>
      <c r="B7894" s="1" t="s">
        <v>104</v>
      </c>
      <c r="C7894" s="218">
        <v>44942</v>
      </c>
      <c r="D7894" s="218">
        <v>44939</v>
      </c>
      <c r="E7894" s="1">
        <v>12</v>
      </c>
      <c r="F7894" s="62">
        <v>490.19</v>
      </c>
    </row>
    <row r="7895" spans="1:6" x14ac:dyDescent="0.35">
      <c r="A7895" s="1">
        <v>61</v>
      </c>
      <c r="B7895" s="1" t="s">
        <v>104</v>
      </c>
      <c r="C7895" s="218">
        <v>44942</v>
      </c>
      <c r="D7895" s="218">
        <v>44940</v>
      </c>
      <c r="E7895" s="1">
        <v>5</v>
      </c>
      <c r="F7895" s="62">
        <v>240.86</v>
      </c>
    </row>
    <row r="7896" spans="1:6" x14ac:dyDescent="0.35">
      <c r="A7896" s="1">
        <v>61</v>
      </c>
      <c r="B7896" s="1" t="s">
        <v>104</v>
      </c>
      <c r="C7896" s="218">
        <v>44943</v>
      </c>
      <c r="D7896" s="218">
        <v>44940</v>
      </c>
      <c r="E7896" s="1">
        <v>3</v>
      </c>
      <c r="F7896" s="62">
        <v>132.36000000000001</v>
      </c>
    </row>
    <row r="7897" spans="1:6" x14ac:dyDescent="0.35">
      <c r="A7897" s="1">
        <v>61</v>
      </c>
      <c r="B7897" s="1" t="s">
        <v>104</v>
      </c>
      <c r="C7897" s="218">
        <v>44943</v>
      </c>
      <c r="D7897" s="218">
        <v>44941</v>
      </c>
      <c r="E7897" s="1">
        <v>5</v>
      </c>
      <c r="F7897" s="62">
        <v>241.06</v>
      </c>
    </row>
    <row r="7898" spans="1:6" x14ac:dyDescent="0.35">
      <c r="A7898" s="1">
        <v>61</v>
      </c>
      <c r="B7898" s="1" t="s">
        <v>104</v>
      </c>
      <c r="C7898" s="218">
        <v>44943</v>
      </c>
      <c r="D7898" s="218">
        <v>44942</v>
      </c>
      <c r="E7898" s="1">
        <v>4</v>
      </c>
      <c r="F7898" s="62">
        <v>181.96</v>
      </c>
    </row>
    <row r="7899" spans="1:6" x14ac:dyDescent="0.35">
      <c r="A7899" s="1">
        <v>61</v>
      </c>
      <c r="B7899" s="1" t="s">
        <v>104</v>
      </c>
      <c r="C7899" s="218">
        <v>44944</v>
      </c>
      <c r="D7899" s="218">
        <v>44942</v>
      </c>
      <c r="E7899" s="1">
        <v>9</v>
      </c>
      <c r="F7899" s="62">
        <v>424.26</v>
      </c>
    </row>
    <row r="7900" spans="1:6" x14ac:dyDescent="0.35">
      <c r="A7900" s="1">
        <v>61</v>
      </c>
      <c r="B7900" s="1" t="s">
        <v>104</v>
      </c>
      <c r="C7900" s="218">
        <v>44944</v>
      </c>
      <c r="D7900" s="218">
        <v>44943</v>
      </c>
      <c r="E7900" s="1">
        <v>6</v>
      </c>
      <c r="F7900" s="62">
        <v>321.99</v>
      </c>
    </row>
    <row r="7901" spans="1:6" x14ac:dyDescent="0.35">
      <c r="A7901" s="1">
        <v>61</v>
      </c>
      <c r="B7901" s="1" t="s">
        <v>104</v>
      </c>
      <c r="C7901" s="218">
        <v>44944</v>
      </c>
      <c r="D7901" s="218">
        <v>44944</v>
      </c>
      <c r="E7901" s="1">
        <v>4</v>
      </c>
      <c r="F7901" s="62">
        <v>217</v>
      </c>
    </row>
    <row r="7902" spans="1:6" x14ac:dyDescent="0.35">
      <c r="A7902" s="1">
        <v>61</v>
      </c>
      <c r="B7902" s="1" t="s">
        <v>104</v>
      </c>
      <c r="C7902" s="218">
        <v>44945</v>
      </c>
      <c r="D7902" s="218">
        <v>44943</v>
      </c>
      <c r="E7902" s="1">
        <v>7</v>
      </c>
      <c r="F7902" s="62">
        <v>288.23</v>
      </c>
    </row>
    <row r="7903" spans="1:6" x14ac:dyDescent="0.35">
      <c r="A7903" s="1">
        <v>61</v>
      </c>
      <c r="B7903" s="1" t="s">
        <v>104</v>
      </c>
      <c r="C7903" s="218">
        <v>44945</v>
      </c>
      <c r="D7903" s="218">
        <v>44944</v>
      </c>
      <c r="E7903" s="1">
        <v>6</v>
      </c>
      <c r="F7903" s="62">
        <v>234.23</v>
      </c>
    </row>
    <row r="7904" spans="1:6" x14ac:dyDescent="0.35">
      <c r="A7904" s="1">
        <v>61</v>
      </c>
      <c r="B7904" s="1" t="s">
        <v>104</v>
      </c>
      <c r="C7904" s="218">
        <v>44945</v>
      </c>
      <c r="D7904" s="218">
        <v>44945</v>
      </c>
      <c r="E7904" s="1">
        <v>2</v>
      </c>
      <c r="F7904" s="62">
        <v>108.75</v>
      </c>
    </row>
    <row r="7905" spans="1:6" x14ac:dyDescent="0.35">
      <c r="A7905" s="1">
        <v>61</v>
      </c>
      <c r="B7905" s="1" t="s">
        <v>104</v>
      </c>
      <c r="C7905" s="218">
        <v>44946</v>
      </c>
      <c r="D7905" s="218">
        <v>44943</v>
      </c>
      <c r="E7905" s="1">
        <v>5</v>
      </c>
      <c r="F7905" s="62">
        <v>206.11</v>
      </c>
    </row>
    <row r="7906" spans="1:6" x14ac:dyDescent="0.35">
      <c r="A7906" s="1">
        <v>61</v>
      </c>
      <c r="B7906" s="1" t="s">
        <v>104</v>
      </c>
      <c r="C7906" s="218">
        <v>44946</v>
      </c>
      <c r="D7906" s="218">
        <v>44944</v>
      </c>
      <c r="E7906" s="1">
        <v>5</v>
      </c>
      <c r="F7906" s="62">
        <v>206.31</v>
      </c>
    </row>
    <row r="7907" spans="1:6" x14ac:dyDescent="0.35">
      <c r="A7907" s="1">
        <v>61</v>
      </c>
      <c r="B7907" s="1" t="s">
        <v>104</v>
      </c>
      <c r="C7907" s="218">
        <v>44946</v>
      </c>
      <c r="D7907" s="218">
        <v>44945</v>
      </c>
      <c r="E7907" s="1">
        <v>8</v>
      </c>
      <c r="F7907" s="62">
        <v>342.98</v>
      </c>
    </row>
    <row r="7908" spans="1:6" x14ac:dyDescent="0.35">
      <c r="A7908" s="1">
        <v>61</v>
      </c>
      <c r="B7908" s="1" t="s">
        <v>104</v>
      </c>
      <c r="C7908" s="218">
        <v>44948</v>
      </c>
      <c r="D7908" s="218">
        <v>44945</v>
      </c>
      <c r="E7908" s="1">
        <v>9</v>
      </c>
      <c r="F7908" s="62">
        <v>391.35</v>
      </c>
    </row>
    <row r="7909" spans="1:6" x14ac:dyDescent="0.35">
      <c r="A7909" s="1">
        <v>61</v>
      </c>
      <c r="B7909" s="1" t="s">
        <v>104</v>
      </c>
      <c r="C7909" s="218">
        <v>44948</v>
      </c>
      <c r="D7909" s="218">
        <v>44946</v>
      </c>
      <c r="E7909" s="1">
        <v>2</v>
      </c>
      <c r="F7909" s="62">
        <v>99.3</v>
      </c>
    </row>
    <row r="7910" spans="1:6" x14ac:dyDescent="0.35">
      <c r="A7910" s="1">
        <v>61</v>
      </c>
      <c r="B7910" s="1" t="s">
        <v>104</v>
      </c>
      <c r="C7910" s="218">
        <v>44948</v>
      </c>
      <c r="D7910" s="218">
        <v>44947</v>
      </c>
      <c r="E7910" s="1">
        <v>1</v>
      </c>
      <c r="F7910" s="62">
        <v>54.45</v>
      </c>
    </row>
    <row r="7911" spans="1:6" x14ac:dyDescent="0.35">
      <c r="A7911" s="1">
        <v>61</v>
      </c>
      <c r="B7911" s="1" t="s">
        <v>104</v>
      </c>
      <c r="C7911" s="218">
        <v>44949</v>
      </c>
      <c r="D7911" s="218">
        <v>44946</v>
      </c>
      <c r="E7911" s="1">
        <v>7</v>
      </c>
      <c r="F7911" s="62">
        <v>319.42</v>
      </c>
    </row>
    <row r="7912" spans="1:6" x14ac:dyDescent="0.35">
      <c r="A7912" s="1">
        <v>61</v>
      </c>
      <c r="B7912" s="1" t="s">
        <v>104</v>
      </c>
      <c r="C7912" s="218">
        <v>44949</v>
      </c>
      <c r="D7912" s="218">
        <v>44947</v>
      </c>
      <c r="E7912" s="1">
        <v>3</v>
      </c>
      <c r="F7912" s="62">
        <v>158.35</v>
      </c>
    </row>
    <row r="7913" spans="1:6" x14ac:dyDescent="0.35">
      <c r="A7913" s="1">
        <v>61</v>
      </c>
      <c r="B7913" s="1" t="s">
        <v>104</v>
      </c>
      <c r="C7913" s="218">
        <v>44950</v>
      </c>
      <c r="D7913" s="218">
        <v>44947</v>
      </c>
      <c r="E7913" s="1">
        <v>14</v>
      </c>
      <c r="F7913" s="62">
        <v>603.79</v>
      </c>
    </row>
    <row r="7914" spans="1:6" x14ac:dyDescent="0.35">
      <c r="A7914" s="1">
        <v>61</v>
      </c>
      <c r="B7914" s="1" t="s">
        <v>104</v>
      </c>
      <c r="C7914" s="218">
        <v>44951</v>
      </c>
      <c r="D7914" s="218">
        <v>44948</v>
      </c>
      <c r="E7914" s="1">
        <v>17</v>
      </c>
      <c r="F7914" s="62">
        <v>732.57</v>
      </c>
    </row>
    <row r="7915" spans="1:6" x14ac:dyDescent="0.35">
      <c r="A7915" s="1">
        <v>61</v>
      </c>
      <c r="B7915" s="1" t="s">
        <v>104</v>
      </c>
      <c r="C7915" s="218">
        <v>44951</v>
      </c>
      <c r="D7915" s="218">
        <v>44951</v>
      </c>
      <c r="E7915" s="1">
        <v>1</v>
      </c>
      <c r="F7915" s="62">
        <v>22.87</v>
      </c>
    </row>
    <row r="7916" spans="1:6" x14ac:dyDescent="0.35">
      <c r="A7916" s="1">
        <v>61</v>
      </c>
      <c r="B7916" s="1" t="s">
        <v>104</v>
      </c>
      <c r="C7916" s="218">
        <v>44952</v>
      </c>
      <c r="D7916" s="218">
        <v>44949</v>
      </c>
      <c r="E7916" s="1">
        <v>14</v>
      </c>
      <c r="F7916" s="62">
        <v>635.07000000000005</v>
      </c>
    </row>
    <row r="7917" spans="1:6" x14ac:dyDescent="0.35">
      <c r="A7917" s="1">
        <v>61</v>
      </c>
      <c r="B7917" s="1" t="s">
        <v>104</v>
      </c>
      <c r="C7917" s="218">
        <v>44952</v>
      </c>
      <c r="D7917" s="218">
        <v>44951</v>
      </c>
      <c r="E7917" s="1">
        <v>1</v>
      </c>
      <c r="F7917" s="62">
        <v>54.15</v>
      </c>
    </row>
    <row r="7918" spans="1:6" x14ac:dyDescent="0.35">
      <c r="A7918" s="1">
        <v>62</v>
      </c>
      <c r="B7918" s="1" t="s">
        <v>105</v>
      </c>
      <c r="C7918" s="218">
        <v>44880</v>
      </c>
      <c r="D7918" s="218">
        <v>44879</v>
      </c>
      <c r="E7918" s="1">
        <v>3</v>
      </c>
      <c r="F7918" s="62">
        <v>120.53</v>
      </c>
    </row>
    <row r="7919" spans="1:6" x14ac:dyDescent="0.35">
      <c r="A7919" s="1">
        <v>62</v>
      </c>
      <c r="B7919" s="1" t="s">
        <v>105</v>
      </c>
      <c r="C7919" s="218">
        <v>44880</v>
      </c>
      <c r="D7919" s="218">
        <v>44880</v>
      </c>
      <c r="E7919" s="1">
        <v>2</v>
      </c>
      <c r="F7919" s="62">
        <v>39.950000000000003</v>
      </c>
    </row>
    <row r="7920" spans="1:6" x14ac:dyDescent="0.35">
      <c r="A7920" s="1">
        <v>62</v>
      </c>
      <c r="B7920" s="1" t="s">
        <v>105</v>
      </c>
      <c r="C7920" s="218">
        <v>44881</v>
      </c>
      <c r="D7920" s="218">
        <v>44878</v>
      </c>
      <c r="E7920" s="1">
        <v>2</v>
      </c>
      <c r="F7920" s="62">
        <v>74.44</v>
      </c>
    </row>
    <row r="7921" spans="1:6" x14ac:dyDescent="0.35">
      <c r="A7921" s="1">
        <v>62</v>
      </c>
      <c r="B7921" s="1" t="s">
        <v>105</v>
      </c>
      <c r="C7921" s="218">
        <v>44881</v>
      </c>
      <c r="D7921" s="218">
        <v>44879</v>
      </c>
      <c r="E7921" s="1">
        <v>3</v>
      </c>
      <c r="F7921" s="62">
        <v>117.66</v>
      </c>
    </row>
    <row r="7922" spans="1:6" x14ac:dyDescent="0.35">
      <c r="A7922" s="1">
        <v>62</v>
      </c>
      <c r="B7922" s="1" t="s">
        <v>105</v>
      </c>
      <c r="C7922" s="218">
        <v>44881</v>
      </c>
      <c r="D7922" s="218">
        <v>44880</v>
      </c>
      <c r="E7922" s="1">
        <v>2</v>
      </c>
      <c r="F7922" s="62">
        <v>45.34</v>
      </c>
    </row>
    <row r="7923" spans="1:6" x14ac:dyDescent="0.35">
      <c r="A7923" s="1">
        <v>62</v>
      </c>
      <c r="B7923" s="1" t="s">
        <v>105</v>
      </c>
      <c r="C7923" s="218">
        <v>44883</v>
      </c>
      <c r="D7923" s="218">
        <v>44878</v>
      </c>
      <c r="E7923" s="1">
        <v>3</v>
      </c>
      <c r="F7923" s="62">
        <v>139.13999999999999</v>
      </c>
    </row>
    <row r="7924" spans="1:6" x14ac:dyDescent="0.35">
      <c r="A7924" s="1">
        <v>62</v>
      </c>
      <c r="B7924" s="1" t="s">
        <v>105</v>
      </c>
      <c r="C7924" s="218">
        <v>44883</v>
      </c>
      <c r="D7924" s="218">
        <v>44879</v>
      </c>
      <c r="E7924" s="1">
        <v>2</v>
      </c>
      <c r="F7924" s="62">
        <v>46.33</v>
      </c>
    </row>
    <row r="7925" spans="1:6" x14ac:dyDescent="0.35">
      <c r="A7925" s="1">
        <v>62</v>
      </c>
      <c r="B7925" s="1" t="s">
        <v>105</v>
      </c>
      <c r="C7925" s="218">
        <v>44883</v>
      </c>
      <c r="D7925" s="218">
        <v>44880</v>
      </c>
      <c r="E7925" s="1">
        <v>3</v>
      </c>
      <c r="F7925" s="62">
        <v>99.19</v>
      </c>
    </row>
    <row r="7926" spans="1:6" x14ac:dyDescent="0.35">
      <c r="A7926" s="1">
        <v>62</v>
      </c>
      <c r="B7926" s="1" t="s">
        <v>105</v>
      </c>
      <c r="C7926" s="218">
        <v>44883</v>
      </c>
      <c r="D7926" s="218">
        <v>44881</v>
      </c>
      <c r="E7926" s="1">
        <v>4</v>
      </c>
      <c r="F7926" s="62">
        <v>133.94</v>
      </c>
    </row>
    <row r="7927" spans="1:6" x14ac:dyDescent="0.35">
      <c r="A7927" s="1">
        <v>62</v>
      </c>
      <c r="B7927" s="1" t="s">
        <v>105</v>
      </c>
      <c r="C7927" s="218">
        <v>44883</v>
      </c>
      <c r="D7927" s="218">
        <v>44882</v>
      </c>
      <c r="E7927" s="1">
        <v>1</v>
      </c>
      <c r="F7927" s="62">
        <v>50.69</v>
      </c>
    </row>
    <row r="7928" spans="1:6" x14ac:dyDescent="0.35">
      <c r="A7928" s="1">
        <v>62</v>
      </c>
      <c r="B7928" s="1" t="s">
        <v>105</v>
      </c>
      <c r="C7928" s="218">
        <v>44885</v>
      </c>
      <c r="D7928" s="218">
        <v>44879</v>
      </c>
      <c r="E7928" s="1">
        <v>2</v>
      </c>
      <c r="F7928" s="62">
        <v>67.61</v>
      </c>
    </row>
    <row r="7929" spans="1:6" x14ac:dyDescent="0.35">
      <c r="A7929" s="1">
        <v>62</v>
      </c>
      <c r="B7929" s="1" t="s">
        <v>105</v>
      </c>
      <c r="C7929" s="218">
        <v>44885</v>
      </c>
      <c r="D7929" s="218">
        <v>44880</v>
      </c>
      <c r="E7929" s="1">
        <v>3</v>
      </c>
      <c r="F7929" s="62">
        <v>115.29</v>
      </c>
    </row>
    <row r="7930" spans="1:6" x14ac:dyDescent="0.35">
      <c r="A7930" s="1">
        <v>62</v>
      </c>
      <c r="B7930" s="1" t="s">
        <v>105</v>
      </c>
      <c r="C7930" s="218">
        <v>44885</v>
      </c>
      <c r="D7930" s="218">
        <v>44881</v>
      </c>
      <c r="E7930" s="1">
        <v>4</v>
      </c>
      <c r="F7930" s="62">
        <v>144.54</v>
      </c>
    </row>
    <row r="7931" spans="1:6" x14ac:dyDescent="0.35">
      <c r="A7931" s="1">
        <v>62</v>
      </c>
      <c r="B7931" s="1" t="s">
        <v>105</v>
      </c>
      <c r="C7931" s="218">
        <v>44885</v>
      </c>
      <c r="D7931" s="218">
        <v>44882</v>
      </c>
      <c r="E7931" s="1">
        <v>7</v>
      </c>
      <c r="F7931" s="62">
        <v>295.72000000000003</v>
      </c>
    </row>
    <row r="7932" spans="1:6" x14ac:dyDescent="0.35">
      <c r="A7932" s="1">
        <v>62</v>
      </c>
      <c r="B7932" s="1" t="s">
        <v>105</v>
      </c>
      <c r="C7932" s="218">
        <v>44886</v>
      </c>
      <c r="D7932" s="218">
        <v>44880</v>
      </c>
      <c r="E7932" s="1">
        <v>3</v>
      </c>
      <c r="F7932" s="62">
        <v>70.63</v>
      </c>
    </row>
    <row r="7933" spans="1:6" x14ac:dyDescent="0.35">
      <c r="A7933" s="1">
        <v>62</v>
      </c>
      <c r="B7933" s="1" t="s">
        <v>105</v>
      </c>
      <c r="C7933" s="218">
        <v>44886</v>
      </c>
      <c r="D7933" s="218">
        <v>44881</v>
      </c>
      <c r="E7933" s="1">
        <v>1</v>
      </c>
      <c r="F7933" s="62">
        <v>22.97</v>
      </c>
    </row>
    <row r="7934" spans="1:6" x14ac:dyDescent="0.35">
      <c r="A7934" s="1">
        <v>62</v>
      </c>
      <c r="B7934" s="1" t="s">
        <v>105</v>
      </c>
      <c r="C7934" s="218">
        <v>44886</v>
      </c>
      <c r="D7934" s="218">
        <v>44882</v>
      </c>
      <c r="E7934" s="1">
        <v>5</v>
      </c>
      <c r="F7934" s="62">
        <v>192.76</v>
      </c>
    </row>
    <row r="7935" spans="1:6" x14ac:dyDescent="0.35">
      <c r="A7935" s="1">
        <v>62</v>
      </c>
      <c r="B7935" s="1" t="s">
        <v>105</v>
      </c>
      <c r="C7935" s="218">
        <v>44886</v>
      </c>
      <c r="D7935" s="218">
        <v>44885</v>
      </c>
      <c r="E7935" s="1">
        <v>3</v>
      </c>
      <c r="F7935" s="62">
        <v>126.23</v>
      </c>
    </row>
    <row r="7936" spans="1:6" x14ac:dyDescent="0.35">
      <c r="A7936" s="1">
        <v>62</v>
      </c>
      <c r="B7936" s="1" t="s">
        <v>105</v>
      </c>
      <c r="C7936" s="218">
        <v>44886</v>
      </c>
      <c r="D7936" s="218">
        <v>44886</v>
      </c>
      <c r="E7936" s="1">
        <v>3</v>
      </c>
      <c r="F7936" s="62">
        <v>127.9</v>
      </c>
    </row>
    <row r="7937" spans="1:6" x14ac:dyDescent="0.35">
      <c r="A7937" s="1">
        <v>62</v>
      </c>
      <c r="B7937" s="1" t="s">
        <v>105</v>
      </c>
      <c r="C7937" s="218">
        <v>44888</v>
      </c>
      <c r="D7937" s="218">
        <v>44885</v>
      </c>
      <c r="E7937" s="1">
        <v>4</v>
      </c>
      <c r="F7937" s="62">
        <v>113.7</v>
      </c>
    </row>
    <row r="7938" spans="1:6" x14ac:dyDescent="0.35">
      <c r="A7938" s="1">
        <v>62</v>
      </c>
      <c r="B7938" s="1" t="s">
        <v>105</v>
      </c>
      <c r="C7938" s="218">
        <v>44888</v>
      </c>
      <c r="D7938" s="218">
        <v>44886</v>
      </c>
      <c r="E7938" s="1">
        <v>1</v>
      </c>
      <c r="F7938" s="62">
        <v>51.73</v>
      </c>
    </row>
    <row r="7939" spans="1:6" x14ac:dyDescent="0.35">
      <c r="A7939" s="1">
        <v>62</v>
      </c>
      <c r="B7939" s="1" t="s">
        <v>105</v>
      </c>
      <c r="C7939" s="218">
        <v>44888</v>
      </c>
      <c r="D7939" s="218">
        <v>44887</v>
      </c>
      <c r="E7939" s="1">
        <v>6</v>
      </c>
      <c r="F7939" s="62">
        <v>158.97999999999999</v>
      </c>
    </row>
    <row r="7940" spans="1:6" x14ac:dyDescent="0.35">
      <c r="A7940" s="1">
        <v>62</v>
      </c>
      <c r="B7940" s="1" t="s">
        <v>105</v>
      </c>
      <c r="C7940" s="218">
        <v>44888</v>
      </c>
      <c r="D7940" s="218">
        <v>44888</v>
      </c>
      <c r="E7940" s="1">
        <v>2</v>
      </c>
      <c r="F7940" s="62">
        <v>104.74</v>
      </c>
    </row>
    <row r="7941" spans="1:6" x14ac:dyDescent="0.35">
      <c r="A7941" s="1">
        <v>62</v>
      </c>
      <c r="B7941" s="1" t="s">
        <v>105</v>
      </c>
      <c r="C7941" s="218">
        <v>44889</v>
      </c>
      <c r="D7941" s="218">
        <v>44885</v>
      </c>
      <c r="E7941" s="1">
        <v>1</v>
      </c>
      <c r="F7941" s="62">
        <v>23.46</v>
      </c>
    </row>
    <row r="7942" spans="1:6" x14ac:dyDescent="0.35">
      <c r="A7942" s="1">
        <v>62</v>
      </c>
      <c r="B7942" s="1" t="s">
        <v>105</v>
      </c>
      <c r="C7942" s="218">
        <v>44889</v>
      </c>
      <c r="D7942" s="218">
        <v>44886</v>
      </c>
      <c r="E7942" s="1">
        <v>2</v>
      </c>
      <c r="F7942" s="62">
        <v>74.900000000000006</v>
      </c>
    </row>
    <row r="7943" spans="1:6" x14ac:dyDescent="0.35">
      <c r="A7943" s="1">
        <v>62</v>
      </c>
      <c r="B7943" s="1" t="s">
        <v>105</v>
      </c>
      <c r="C7943" s="218">
        <v>44889</v>
      </c>
      <c r="D7943" s="218">
        <v>44887</v>
      </c>
      <c r="E7943" s="1">
        <v>4</v>
      </c>
      <c r="F7943" s="62">
        <v>92.52</v>
      </c>
    </row>
    <row r="7944" spans="1:6" x14ac:dyDescent="0.35">
      <c r="A7944" s="1">
        <v>62</v>
      </c>
      <c r="B7944" s="1" t="s">
        <v>105</v>
      </c>
      <c r="C7944" s="218">
        <v>44889</v>
      </c>
      <c r="D7944" s="218">
        <v>44888</v>
      </c>
      <c r="E7944" s="1">
        <v>3</v>
      </c>
      <c r="F7944" s="62">
        <v>97.91</v>
      </c>
    </row>
    <row r="7945" spans="1:6" x14ac:dyDescent="0.35">
      <c r="A7945" s="1">
        <v>62</v>
      </c>
      <c r="B7945" s="1" t="s">
        <v>105</v>
      </c>
      <c r="C7945" s="218">
        <v>44889</v>
      </c>
      <c r="D7945" s="218">
        <v>44889</v>
      </c>
      <c r="E7945" s="1">
        <v>7</v>
      </c>
      <c r="F7945" s="62">
        <v>310.67</v>
      </c>
    </row>
    <row r="7946" spans="1:6" x14ac:dyDescent="0.35">
      <c r="A7946" s="1">
        <v>62</v>
      </c>
      <c r="B7946" s="1" t="s">
        <v>105</v>
      </c>
      <c r="C7946" s="218">
        <v>44890</v>
      </c>
      <c r="D7946" s="218">
        <v>44887</v>
      </c>
      <c r="E7946" s="1">
        <v>2</v>
      </c>
      <c r="F7946" s="62">
        <v>75.78</v>
      </c>
    </row>
    <row r="7947" spans="1:6" x14ac:dyDescent="0.35">
      <c r="A7947" s="1">
        <v>62</v>
      </c>
      <c r="B7947" s="1" t="s">
        <v>105</v>
      </c>
      <c r="C7947" s="218">
        <v>44890</v>
      </c>
      <c r="D7947" s="218">
        <v>44889</v>
      </c>
      <c r="E7947" s="1">
        <v>5</v>
      </c>
      <c r="F7947" s="62">
        <v>257.2</v>
      </c>
    </row>
    <row r="7948" spans="1:6" x14ac:dyDescent="0.35">
      <c r="A7948" s="1">
        <v>62</v>
      </c>
      <c r="B7948" s="1" t="s">
        <v>105</v>
      </c>
      <c r="C7948" s="218">
        <v>44890</v>
      </c>
      <c r="D7948" s="218">
        <v>44890</v>
      </c>
      <c r="E7948" s="1">
        <v>3</v>
      </c>
      <c r="F7948" s="62">
        <v>87.37</v>
      </c>
    </row>
    <row r="7949" spans="1:6" x14ac:dyDescent="0.35">
      <c r="A7949" s="1">
        <v>62</v>
      </c>
      <c r="B7949" s="1" t="s">
        <v>105</v>
      </c>
      <c r="C7949" s="218">
        <v>44891</v>
      </c>
      <c r="D7949" s="218">
        <v>44888</v>
      </c>
      <c r="E7949" s="1">
        <v>1</v>
      </c>
      <c r="F7949" s="62">
        <v>52.02</v>
      </c>
    </row>
    <row r="7950" spans="1:6" x14ac:dyDescent="0.35">
      <c r="A7950" s="1">
        <v>62</v>
      </c>
      <c r="B7950" s="1" t="s">
        <v>105</v>
      </c>
      <c r="C7950" s="218">
        <v>44891</v>
      </c>
      <c r="D7950" s="218">
        <v>44889</v>
      </c>
      <c r="E7950" s="1">
        <v>2</v>
      </c>
      <c r="F7950" s="62">
        <v>44.15</v>
      </c>
    </row>
    <row r="7951" spans="1:6" x14ac:dyDescent="0.35">
      <c r="A7951" s="1">
        <v>62</v>
      </c>
      <c r="B7951" s="1" t="s">
        <v>105</v>
      </c>
      <c r="C7951" s="218">
        <v>44891</v>
      </c>
      <c r="D7951" s="218">
        <v>44890</v>
      </c>
      <c r="E7951" s="1">
        <v>4</v>
      </c>
      <c r="F7951" s="62">
        <v>149.38</v>
      </c>
    </row>
    <row r="7952" spans="1:6" x14ac:dyDescent="0.35">
      <c r="A7952" s="1">
        <v>62</v>
      </c>
      <c r="B7952" s="1" t="s">
        <v>105</v>
      </c>
      <c r="C7952" s="218">
        <v>44891</v>
      </c>
      <c r="D7952" s="218">
        <v>44891</v>
      </c>
      <c r="E7952" s="1">
        <v>7</v>
      </c>
      <c r="F7952" s="62">
        <v>335.39</v>
      </c>
    </row>
    <row r="7953" spans="1:6" x14ac:dyDescent="0.35">
      <c r="A7953" s="1">
        <v>62</v>
      </c>
      <c r="B7953" s="1" t="s">
        <v>105</v>
      </c>
      <c r="C7953" s="218">
        <v>44892</v>
      </c>
      <c r="D7953" s="218">
        <v>44889</v>
      </c>
      <c r="E7953" s="1">
        <v>2</v>
      </c>
      <c r="F7953" s="62">
        <v>104.99</v>
      </c>
    </row>
    <row r="7954" spans="1:6" x14ac:dyDescent="0.35">
      <c r="A7954" s="1">
        <v>62</v>
      </c>
      <c r="B7954" s="1" t="s">
        <v>105</v>
      </c>
      <c r="C7954" s="218">
        <v>44892</v>
      </c>
      <c r="D7954" s="218">
        <v>44890</v>
      </c>
      <c r="E7954" s="1">
        <v>4</v>
      </c>
      <c r="F7954" s="62">
        <v>181.56</v>
      </c>
    </row>
    <row r="7955" spans="1:6" x14ac:dyDescent="0.35">
      <c r="A7955" s="1">
        <v>62</v>
      </c>
      <c r="B7955" s="1" t="s">
        <v>105</v>
      </c>
      <c r="C7955" s="218">
        <v>44892</v>
      </c>
      <c r="D7955" s="218">
        <v>44891</v>
      </c>
      <c r="E7955" s="1">
        <v>11</v>
      </c>
      <c r="F7955" s="62">
        <v>422.67</v>
      </c>
    </row>
    <row r="7956" spans="1:6" x14ac:dyDescent="0.35">
      <c r="A7956" s="1">
        <v>62</v>
      </c>
      <c r="B7956" s="1" t="s">
        <v>105</v>
      </c>
      <c r="C7956" s="218">
        <v>44892</v>
      </c>
      <c r="D7956" s="218">
        <v>44892</v>
      </c>
      <c r="E7956" s="1">
        <v>5</v>
      </c>
      <c r="F7956" s="62">
        <v>174.19</v>
      </c>
    </row>
    <row r="7957" spans="1:6" x14ac:dyDescent="0.35">
      <c r="A7957" s="1">
        <v>62</v>
      </c>
      <c r="B7957" s="1" t="s">
        <v>105</v>
      </c>
      <c r="C7957" s="218">
        <v>44893</v>
      </c>
      <c r="D7957" s="218">
        <v>44890</v>
      </c>
      <c r="E7957" s="1">
        <v>2</v>
      </c>
      <c r="F7957" s="62">
        <v>75.489999999999995</v>
      </c>
    </row>
    <row r="7958" spans="1:6" x14ac:dyDescent="0.35">
      <c r="A7958" s="1">
        <v>62</v>
      </c>
      <c r="B7958" s="1" t="s">
        <v>105</v>
      </c>
      <c r="C7958" s="218">
        <v>44893</v>
      </c>
      <c r="D7958" s="218">
        <v>44891</v>
      </c>
      <c r="E7958" s="1">
        <v>4</v>
      </c>
      <c r="F7958" s="62">
        <v>122.3</v>
      </c>
    </row>
    <row r="7959" spans="1:6" x14ac:dyDescent="0.35">
      <c r="A7959" s="1">
        <v>62</v>
      </c>
      <c r="B7959" s="1" t="s">
        <v>105</v>
      </c>
      <c r="C7959" s="218">
        <v>44893</v>
      </c>
      <c r="D7959" s="218">
        <v>44892</v>
      </c>
      <c r="E7959" s="1">
        <v>3</v>
      </c>
      <c r="F7959" s="62">
        <v>151.28</v>
      </c>
    </row>
    <row r="7960" spans="1:6" x14ac:dyDescent="0.35">
      <c r="A7960" s="1">
        <v>62</v>
      </c>
      <c r="B7960" s="1" t="s">
        <v>105</v>
      </c>
      <c r="C7960" s="218">
        <v>44893</v>
      </c>
      <c r="D7960" s="218">
        <v>44893</v>
      </c>
      <c r="E7960" s="1">
        <v>5</v>
      </c>
      <c r="F7960" s="62">
        <v>174.78</v>
      </c>
    </row>
    <row r="7961" spans="1:6" x14ac:dyDescent="0.35">
      <c r="A7961" s="1">
        <v>62</v>
      </c>
      <c r="B7961" s="1" t="s">
        <v>105</v>
      </c>
      <c r="C7961" s="218">
        <v>44894</v>
      </c>
      <c r="D7961" s="218">
        <v>44891</v>
      </c>
      <c r="E7961" s="1">
        <v>3</v>
      </c>
      <c r="F7961" s="62">
        <v>99.99</v>
      </c>
    </row>
    <row r="7962" spans="1:6" x14ac:dyDescent="0.35">
      <c r="A7962" s="1">
        <v>62</v>
      </c>
      <c r="B7962" s="1" t="s">
        <v>105</v>
      </c>
      <c r="C7962" s="218">
        <v>44894</v>
      </c>
      <c r="D7962" s="218">
        <v>44892</v>
      </c>
      <c r="E7962" s="1">
        <v>1</v>
      </c>
      <c r="F7962" s="62">
        <v>49.7</v>
      </c>
    </row>
    <row r="7963" spans="1:6" x14ac:dyDescent="0.35">
      <c r="A7963" s="1">
        <v>62</v>
      </c>
      <c r="B7963" s="1" t="s">
        <v>105</v>
      </c>
      <c r="C7963" s="218">
        <v>44894</v>
      </c>
      <c r="D7963" s="218">
        <v>44893</v>
      </c>
      <c r="E7963" s="1">
        <v>2</v>
      </c>
      <c r="F7963" s="62">
        <v>73.010000000000005</v>
      </c>
    </row>
    <row r="7964" spans="1:6" x14ac:dyDescent="0.35">
      <c r="A7964" s="1">
        <v>62</v>
      </c>
      <c r="B7964" s="1" t="s">
        <v>105</v>
      </c>
      <c r="C7964" s="218">
        <v>44894</v>
      </c>
      <c r="D7964" s="218">
        <v>44894</v>
      </c>
      <c r="E7964" s="1">
        <v>7</v>
      </c>
      <c r="F7964" s="62">
        <v>274.7</v>
      </c>
    </row>
    <row r="7965" spans="1:6" x14ac:dyDescent="0.35">
      <c r="A7965" s="1">
        <v>62</v>
      </c>
      <c r="B7965" s="1" t="s">
        <v>105</v>
      </c>
      <c r="C7965" s="218">
        <v>44895</v>
      </c>
      <c r="D7965" s="218">
        <v>44891</v>
      </c>
      <c r="E7965" s="1">
        <v>1</v>
      </c>
      <c r="F7965" s="62">
        <v>48.41</v>
      </c>
    </row>
    <row r="7966" spans="1:6" x14ac:dyDescent="0.35">
      <c r="A7966" s="1">
        <v>62</v>
      </c>
      <c r="B7966" s="1" t="s">
        <v>105</v>
      </c>
      <c r="C7966" s="218">
        <v>44895</v>
      </c>
      <c r="D7966" s="218">
        <v>44892</v>
      </c>
      <c r="E7966" s="1">
        <v>3</v>
      </c>
      <c r="F7966" s="62">
        <v>122.91</v>
      </c>
    </row>
    <row r="7967" spans="1:6" x14ac:dyDescent="0.35">
      <c r="A7967" s="1">
        <v>62</v>
      </c>
      <c r="B7967" s="1" t="s">
        <v>105</v>
      </c>
      <c r="C7967" s="218">
        <v>44895</v>
      </c>
      <c r="D7967" s="218">
        <v>44893</v>
      </c>
      <c r="E7967" s="1">
        <v>3</v>
      </c>
      <c r="F7967" s="62">
        <v>156.96</v>
      </c>
    </row>
    <row r="7968" spans="1:6" x14ac:dyDescent="0.35">
      <c r="A7968" s="1">
        <v>62</v>
      </c>
      <c r="B7968" s="1" t="s">
        <v>105</v>
      </c>
      <c r="C7968" s="218">
        <v>44895</v>
      </c>
      <c r="D7968" s="218">
        <v>44895</v>
      </c>
      <c r="E7968" s="1">
        <v>2</v>
      </c>
      <c r="F7968" s="62">
        <v>76.48</v>
      </c>
    </row>
    <row r="7969" spans="1:6" x14ac:dyDescent="0.35">
      <c r="A7969" s="1">
        <v>62</v>
      </c>
      <c r="B7969" s="1" t="s">
        <v>105</v>
      </c>
      <c r="C7969" s="218">
        <v>44896</v>
      </c>
      <c r="D7969" s="218">
        <v>44892</v>
      </c>
      <c r="E7969" s="1">
        <v>1</v>
      </c>
      <c r="F7969" s="62">
        <v>23.56</v>
      </c>
    </row>
    <row r="7970" spans="1:6" x14ac:dyDescent="0.35">
      <c r="A7970" s="1">
        <v>62</v>
      </c>
      <c r="B7970" s="1" t="s">
        <v>105</v>
      </c>
      <c r="C7970" s="218">
        <v>44896</v>
      </c>
      <c r="D7970" s="218">
        <v>44893</v>
      </c>
      <c r="E7970" s="1">
        <v>4</v>
      </c>
      <c r="F7970" s="62">
        <v>206.22</v>
      </c>
    </row>
    <row r="7971" spans="1:6" x14ac:dyDescent="0.35">
      <c r="A7971" s="1">
        <v>62</v>
      </c>
      <c r="B7971" s="1" t="s">
        <v>105</v>
      </c>
      <c r="C7971" s="218">
        <v>44896</v>
      </c>
      <c r="D7971" s="218">
        <v>44894</v>
      </c>
      <c r="E7971" s="1">
        <v>5</v>
      </c>
      <c r="F7971" s="62">
        <v>232.2</v>
      </c>
    </row>
    <row r="7972" spans="1:6" x14ac:dyDescent="0.35">
      <c r="A7972" s="1">
        <v>62</v>
      </c>
      <c r="B7972" s="1" t="s">
        <v>105</v>
      </c>
      <c r="C7972" s="218">
        <v>44896</v>
      </c>
      <c r="D7972" s="218">
        <v>44895</v>
      </c>
      <c r="E7972" s="1">
        <v>3</v>
      </c>
      <c r="F7972" s="62">
        <v>99.69</v>
      </c>
    </row>
    <row r="7973" spans="1:6" x14ac:dyDescent="0.35">
      <c r="A7973" s="1">
        <v>62</v>
      </c>
      <c r="B7973" s="1" t="s">
        <v>105</v>
      </c>
      <c r="C7973" s="218">
        <v>44896</v>
      </c>
      <c r="D7973" s="218">
        <v>44896</v>
      </c>
      <c r="E7973" s="1">
        <v>2</v>
      </c>
      <c r="F7973" s="62">
        <v>46.87</v>
      </c>
    </row>
    <row r="7974" spans="1:6" x14ac:dyDescent="0.35">
      <c r="A7974" s="1">
        <v>62</v>
      </c>
      <c r="B7974" s="1" t="s">
        <v>105</v>
      </c>
      <c r="C7974" s="218">
        <v>44897</v>
      </c>
      <c r="D7974" s="218">
        <v>44895</v>
      </c>
      <c r="E7974" s="1">
        <v>4</v>
      </c>
      <c r="F7974" s="62">
        <v>143.9</v>
      </c>
    </row>
    <row r="7975" spans="1:6" x14ac:dyDescent="0.35">
      <c r="A7975" s="1">
        <v>62</v>
      </c>
      <c r="B7975" s="1" t="s">
        <v>105</v>
      </c>
      <c r="C7975" s="218">
        <v>44897</v>
      </c>
      <c r="D7975" s="218">
        <v>44896</v>
      </c>
      <c r="E7975" s="1">
        <v>2</v>
      </c>
      <c r="F7975" s="62">
        <v>99.74</v>
      </c>
    </row>
    <row r="7976" spans="1:6" x14ac:dyDescent="0.35">
      <c r="A7976" s="1">
        <v>62</v>
      </c>
      <c r="B7976" s="1" t="s">
        <v>105</v>
      </c>
      <c r="C7976" s="218">
        <v>44898</v>
      </c>
      <c r="D7976" s="218">
        <v>44894</v>
      </c>
      <c r="E7976" s="1">
        <v>3</v>
      </c>
      <c r="F7976" s="62">
        <v>90.78</v>
      </c>
    </row>
    <row r="7977" spans="1:6" x14ac:dyDescent="0.35">
      <c r="A7977" s="1">
        <v>62</v>
      </c>
      <c r="B7977" s="1" t="s">
        <v>105</v>
      </c>
      <c r="C7977" s="218">
        <v>44898</v>
      </c>
      <c r="D7977" s="218">
        <v>44895</v>
      </c>
      <c r="E7977" s="1">
        <v>1</v>
      </c>
      <c r="F7977" s="62">
        <v>45.89</v>
      </c>
    </row>
    <row r="7978" spans="1:6" x14ac:dyDescent="0.35">
      <c r="A7978" s="1">
        <v>62</v>
      </c>
      <c r="B7978" s="1" t="s">
        <v>105</v>
      </c>
      <c r="C7978" s="218">
        <v>44898</v>
      </c>
      <c r="D7978" s="218">
        <v>44896</v>
      </c>
      <c r="E7978" s="1">
        <v>4</v>
      </c>
      <c r="F7978" s="62">
        <v>121.81</v>
      </c>
    </row>
    <row r="7979" spans="1:6" x14ac:dyDescent="0.35">
      <c r="A7979" s="1">
        <v>62</v>
      </c>
      <c r="B7979" s="1" t="s">
        <v>105</v>
      </c>
      <c r="C7979" s="218">
        <v>44899</v>
      </c>
      <c r="D7979" s="218">
        <v>44893</v>
      </c>
      <c r="E7979" s="1">
        <v>2</v>
      </c>
      <c r="F7979" s="62">
        <v>98.6</v>
      </c>
    </row>
    <row r="7980" spans="1:6" x14ac:dyDescent="0.35">
      <c r="A7980" s="1">
        <v>62</v>
      </c>
      <c r="B7980" s="1" t="s">
        <v>105</v>
      </c>
      <c r="C7980" s="218">
        <v>44899</v>
      </c>
      <c r="D7980" s="218">
        <v>44894</v>
      </c>
      <c r="E7980" s="1">
        <v>3</v>
      </c>
      <c r="F7980" s="62">
        <v>151.27000000000001</v>
      </c>
    </row>
    <row r="7981" spans="1:6" x14ac:dyDescent="0.35">
      <c r="A7981" s="1">
        <v>62</v>
      </c>
      <c r="B7981" s="1" t="s">
        <v>105</v>
      </c>
      <c r="C7981" s="218">
        <v>44899</v>
      </c>
      <c r="D7981" s="218">
        <v>44895</v>
      </c>
      <c r="E7981" s="1">
        <v>4</v>
      </c>
      <c r="F7981" s="62">
        <v>197.41</v>
      </c>
    </row>
    <row r="7982" spans="1:6" x14ac:dyDescent="0.35">
      <c r="A7982" s="1">
        <v>62</v>
      </c>
      <c r="B7982" s="1" t="s">
        <v>105</v>
      </c>
      <c r="C7982" s="218">
        <v>44899</v>
      </c>
      <c r="D7982" s="218">
        <v>44896</v>
      </c>
      <c r="E7982" s="1">
        <v>5</v>
      </c>
      <c r="F7982" s="62">
        <v>202.24</v>
      </c>
    </row>
    <row r="7983" spans="1:6" x14ac:dyDescent="0.35">
      <c r="A7983" s="1">
        <v>62</v>
      </c>
      <c r="B7983" s="1" t="s">
        <v>105</v>
      </c>
      <c r="C7983" s="218">
        <v>44899</v>
      </c>
      <c r="D7983" s="218">
        <v>44899</v>
      </c>
      <c r="E7983" s="1">
        <v>1</v>
      </c>
      <c r="F7983" s="62">
        <v>35.840000000000003</v>
      </c>
    </row>
    <row r="7984" spans="1:6" x14ac:dyDescent="0.35">
      <c r="A7984" s="1">
        <v>62</v>
      </c>
      <c r="B7984" s="1" t="s">
        <v>105</v>
      </c>
      <c r="C7984" s="218">
        <v>44900</v>
      </c>
      <c r="D7984" s="218">
        <v>44894</v>
      </c>
      <c r="E7984" s="1">
        <v>2</v>
      </c>
      <c r="F7984" s="62">
        <v>101.38</v>
      </c>
    </row>
    <row r="7985" spans="1:6" x14ac:dyDescent="0.35">
      <c r="A7985" s="1">
        <v>62</v>
      </c>
      <c r="B7985" s="1" t="s">
        <v>105</v>
      </c>
      <c r="C7985" s="218">
        <v>44900</v>
      </c>
      <c r="D7985" s="218">
        <v>44895</v>
      </c>
      <c r="E7985" s="1">
        <v>1</v>
      </c>
      <c r="F7985" s="62">
        <v>46.48</v>
      </c>
    </row>
    <row r="7986" spans="1:6" x14ac:dyDescent="0.35">
      <c r="A7986" s="1">
        <v>62</v>
      </c>
      <c r="B7986" s="1" t="s">
        <v>105</v>
      </c>
      <c r="C7986" s="218">
        <v>44900</v>
      </c>
      <c r="D7986" s="218">
        <v>44896</v>
      </c>
      <c r="E7986" s="1">
        <v>6</v>
      </c>
      <c r="F7986" s="62">
        <v>277.49</v>
      </c>
    </row>
    <row r="7987" spans="1:6" x14ac:dyDescent="0.35">
      <c r="A7987" s="1">
        <v>62</v>
      </c>
      <c r="B7987" s="1" t="s">
        <v>105</v>
      </c>
      <c r="C7987" s="218">
        <v>44900</v>
      </c>
      <c r="D7987" s="218">
        <v>44899</v>
      </c>
      <c r="E7987" s="1">
        <v>4</v>
      </c>
      <c r="F7987" s="62">
        <v>119.39</v>
      </c>
    </row>
    <row r="7988" spans="1:6" x14ac:dyDescent="0.35">
      <c r="A7988" s="1">
        <v>62</v>
      </c>
      <c r="B7988" s="1" t="s">
        <v>105</v>
      </c>
      <c r="C7988" s="218">
        <v>44902</v>
      </c>
      <c r="D7988" s="218">
        <v>44895</v>
      </c>
      <c r="E7988" s="1">
        <v>1</v>
      </c>
      <c r="F7988" s="62">
        <v>23.56</v>
      </c>
    </row>
    <row r="7989" spans="1:6" x14ac:dyDescent="0.35">
      <c r="A7989" s="1">
        <v>62</v>
      </c>
      <c r="B7989" s="1" t="s">
        <v>105</v>
      </c>
      <c r="C7989" s="218">
        <v>44902</v>
      </c>
      <c r="D7989" s="218">
        <v>44899</v>
      </c>
      <c r="E7989" s="1">
        <v>3</v>
      </c>
      <c r="F7989" s="62">
        <v>118.5</v>
      </c>
    </row>
    <row r="7990" spans="1:6" x14ac:dyDescent="0.35">
      <c r="A7990" s="1">
        <v>62</v>
      </c>
      <c r="B7990" s="1" t="s">
        <v>105</v>
      </c>
      <c r="C7990" s="218">
        <v>44902</v>
      </c>
      <c r="D7990" s="218">
        <v>44900</v>
      </c>
      <c r="E7990" s="1">
        <v>1</v>
      </c>
      <c r="F7990" s="62">
        <v>52.82</v>
      </c>
    </row>
    <row r="7991" spans="1:6" x14ac:dyDescent="0.35">
      <c r="A7991" s="1">
        <v>62</v>
      </c>
      <c r="B7991" s="1" t="s">
        <v>105</v>
      </c>
      <c r="C7991" s="218">
        <v>44903</v>
      </c>
      <c r="D7991" s="218">
        <v>44899</v>
      </c>
      <c r="E7991" s="1">
        <v>1</v>
      </c>
      <c r="F7991" s="62">
        <v>52.96</v>
      </c>
    </row>
    <row r="7992" spans="1:6" x14ac:dyDescent="0.35">
      <c r="A7992" s="1">
        <v>62</v>
      </c>
      <c r="B7992" s="1" t="s">
        <v>105</v>
      </c>
      <c r="C7992" s="218">
        <v>44903</v>
      </c>
      <c r="D7992" s="218">
        <v>44900</v>
      </c>
      <c r="E7992" s="1">
        <v>1</v>
      </c>
      <c r="F7992" s="62">
        <v>53.36</v>
      </c>
    </row>
    <row r="7993" spans="1:6" x14ac:dyDescent="0.35">
      <c r="A7993" s="1">
        <v>62</v>
      </c>
      <c r="B7993" s="1" t="s">
        <v>105</v>
      </c>
      <c r="C7993" s="218">
        <v>44903</v>
      </c>
      <c r="D7993" s="218">
        <v>44903</v>
      </c>
      <c r="E7993" s="1">
        <v>6</v>
      </c>
      <c r="F7993" s="62">
        <v>229.63</v>
      </c>
    </row>
    <row r="7994" spans="1:6" x14ac:dyDescent="0.35">
      <c r="A7994" s="1">
        <v>62</v>
      </c>
      <c r="B7994" s="1" t="s">
        <v>105</v>
      </c>
      <c r="C7994" s="218">
        <v>44904</v>
      </c>
      <c r="D7994" s="218">
        <v>44904</v>
      </c>
      <c r="E7994" s="1">
        <v>8</v>
      </c>
      <c r="F7994" s="62">
        <v>275.91000000000003</v>
      </c>
    </row>
    <row r="7995" spans="1:6" x14ac:dyDescent="0.35">
      <c r="A7995" s="1">
        <v>62</v>
      </c>
      <c r="B7995" s="1" t="s">
        <v>105</v>
      </c>
      <c r="C7995" s="218">
        <v>44905</v>
      </c>
      <c r="D7995" s="218">
        <v>44903</v>
      </c>
      <c r="E7995" s="1">
        <v>1</v>
      </c>
      <c r="F7995" s="62">
        <v>51.03</v>
      </c>
    </row>
    <row r="7996" spans="1:6" x14ac:dyDescent="0.35">
      <c r="A7996" s="1">
        <v>62</v>
      </c>
      <c r="B7996" s="1" t="s">
        <v>105</v>
      </c>
      <c r="C7996" s="218">
        <v>44905</v>
      </c>
      <c r="D7996" s="218">
        <v>44905</v>
      </c>
      <c r="E7996" s="1">
        <v>8</v>
      </c>
      <c r="F7996" s="62">
        <v>391.89</v>
      </c>
    </row>
    <row r="7997" spans="1:6" x14ac:dyDescent="0.35">
      <c r="A7997" s="1">
        <v>62</v>
      </c>
      <c r="B7997" s="1" t="s">
        <v>105</v>
      </c>
      <c r="C7997" s="218">
        <v>44907</v>
      </c>
      <c r="D7997" s="218">
        <v>44904</v>
      </c>
      <c r="E7997" s="1">
        <v>4</v>
      </c>
      <c r="F7997" s="62">
        <v>92.81</v>
      </c>
    </row>
    <row r="7998" spans="1:6" x14ac:dyDescent="0.35">
      <c r="A7998" s="1">
        <v>62</v>
      </c>
      <c r="B7998" s="1" t="s">
        <v>105</v>
      </c>
      <c r="C7998" s="218">
        <v>44907</v>
      </c>
      <c r="D7998" s="218">
        <v>44907</v>
      </c>
      <c r="E7998" s="1">
        <v>3</v>
      </c>
      <c r="F7998" s="62">
        <v>160.08000000000001</v>
      </c>
    </row>
    <row r="7999" spans="1:6" x14ac:dyDescent="0.35">
      <c r="A7999" s="1">
        <v>62</v>
      </c>
      <c r="B7999" s="1" t="s">
        <v>105</v>
      </c>
      <c r="C7999" s="218">
        <v>44908</v>
      </c>
      <c r="D7999" s="218">
        <v>44906</v>
      </c>
      <c r="E7999" s="1">
        <v>2</v>
      </c>
      <c r="F7999" s="62">
        <v>104.89</v>
      </c>
    </row>
    <row r="8000" spans="1:6" x14ac:dyDescent="0.35">
      <c r="A8000" s="1">
        <v>62</v>
      </c>
      <c r="B8000" s="1" t="s">
        <v>105</v>
      </c>
      <c r="C8000" s="218">
        <v>44908</v>
      </c>
      <c r="D8000" s="218">
        <v>44907</v>
      </c>
      <c r="E8000" s="1">
        <v>8</v>
      </c>
      <c r="F8000" s="62">
        <v>336.24</v>
      </c>
    </row>
    <row r="8001" spans="1:6" x14ac:dyDescent="0.35">
      <c r="A8001" s="1">
        <v>62</v>
      </c>
      <c r="B8001" s="1" t="s">
        <v>105</v>
      </c>
      <c r="C8001" s="218">
        <v>44909</v>
      </c>
      <c r="D8001" s="218">
        <v>44909</v>
      </c>
      <c r="E8001" s="1">
        <v>6</v>
      </c>
      <c r="F8001" s="62">
        <v>246.01</v>
      </c>
    </row>
    <row r="8002" spans="1:6" x14ac:dyDescent="0.35">
      <c r="A8002" s="1">
        <v>62</v>
      </c>
      <c r="B8002" s="1" t="s">
        <v>105</v>
      </c>
      <c r="C8002" s="218">
        <v>44910</v>
      </c>
      <c r="D8002" s="218">
        <v>44907</v>
      </c>
      <c r="E8002" s="1">
        <v>1</v>
      </c>
      <c r="F8002" s="62">
        <v>23.51</v>
      </c>
    </row>
    <row r="8003" spans="1:6" x14ac:dyDescent="0.35">
      <c r="A8003" s="1">
        <v>62</v>
      </c>
      <c r="B8003" s="1" t="s">
        <v>105</v>
      </c>
      <c r="C8003" s="218">
        <v>44910</v>
      </c>
      <c r="D8003" s="218">
        <v>44909</v>
      </c>
      <c r="E8003" s="1">
        <v>4</v>
      </c>
      <c r="F8003" s="62">
        <v>178.88</v>
      </c>
    </row>
    <row r="8004" spans="1:6" x14ac:dyDescent="0.35">
      <c r="A8004" s="1">
        <v>62</v>
      </c>
      <c r="B8004" s="1" t="s">
        <v>105</v>
      </c>
      <c r="C8004" s="218">
        <v>44910</v>
      </c>
      <c r="D8004" s="218">
        <v>44910</v>
      </c>
      <c r="E8004" s="1">
        <v>11</v>
      </c>
      <c r="F8004" s="62">
        <v>403.26</v>
      </c>
    </row>
    <row r="8005" spans="1:6" x14ac:dyDescent="0.35">
      <c r="A8005" s="1">
        <v>62</v>
      </c>
      <c r="B8005" s="1" t="s">
        <v>105</v>
      </c>
      <c r="C8005" s="218">
        <v>44911</v>
      </c>
      <c r="D8005" s="218">
        <v>44910</v>
      </c>
      <c r="E8005" s="1">
        <v>6</v>
      </c>
      <c r="F8005" s="62">
        <v>169.72</v>
      </c>
    </row>
    <row r="8006" spans="1:6" x14ac:dyDescent="0.35">
      <c r="A8006" s="1">
        <v>62</v>
      </c>
      <c r="B8006" s="1" t="s">
        <v>105</v>
      </c>
      <c r="C8006" s="218">
        <v>44911</v>
      </c>
      <c r="D8006" s="218">
        <v>44911</v>
      </c>
      <c r="E8006" s="1">
        <v>7</v>
      </c>
      <c r="F8006" s="62">
        <v>340.16</v>
      </c>
    </row>
    <row r="8007" spans="1:6" x14ac:dyDescent="0.35">
      <c r="A8007" s="1">
        <v>62</v>
      </c>
      <c r="B8007" s="1" t="s">
        <v>105</v>
      </c>
      <c r="C8007" s="218">
        <v>44912</v>
      </c>
      <c r="D8007" s="218">
        <v>44911</v>
      </c>
      <c r="E8007" s="1">
        <v>1</v>
      </c>
      <c r="F8007" s="62">
        <v>53.56</v>
      </c>
    </row>
    <row r="8008" spans="1:6" x14ac:dyDescent="0.35">
      <c r="A8008" s="1">
        <v>62</v>
      </c>
      <c r="B8008" s="1" t="s">
        <v>105</v>
      </c>
      <c r="C8008" s="218">
        <v>44912</v>
      </c>
      <c r="D8008" s="218">
        <v>44912</v>
      </c>
      <c r="E8008" s="1">
        <v>5</v>
      </c>
      <c r="F8008" s="62">
        <v>205.93</v>
      </c>
    </row>
    <row r="8009" spans="1:6" x14ac:dyDescent="0.35">
      <c r="A8009" s="1">
        <v>62</v>
      </c>
      <c r="B8009" s="1" t="s">
        <v>105</v>
      </c>
      <c r="C8009" s="218">
        <v>44913</v>
      </c>
      <c r="D8009" s="218">
        <v>44910</v>
      </c>
      <c r="E8009" s="1">
        <v>2</v>
      </c>
      <c r="F8009" s="62">
        <v>73.06</v>
      </c>
    </row>
    <row r="8010" spans="1:6" x14ac:dyDescent="0.35">
      <c r="A8010" s="1">
        <v>62</v>
      </c>
      <c r="B8010" s="1" t="s">
        <v>105</v>
      </c>
      <c r="C8010" s="218">
        <v>44913</v>
      </c>
      <c r="D8010" s="218">
        <v>44911</v>
      </c>
      <c r="E8010" s="1">
        <v>1</v>
      </c>
      <c r="F8010" s="62">
        <v>50.29</v>
      </c>
    </row>
    <row r="8011" spans="1:6" x14ac:dyDescent="0.35">
      <c r="A8011" s="1">
        <v>62</v>
      </c>
      <c r="B8011" s="1" t="s">
        <v>105</v>
      </c>
      <c r="C8011" s="218">
        <v>44913</v>
      </c>
      <c r="D8011" s="218">
        <v>44912</v>
      </c>
      <c r="E8011" s="1">
        <v>3</v>
      </c>
      <c r="F8011" s="62">
        <v>129.88</v>
      </c>
    </row>
    <row r="8012" spans="1:6" x14ac:dyDescent="0.35">
      <c r="A8012" s="1">
        <v>62</v>
      </c>
      <c r="B8012" s="1" t="s">
        <v>105</v>
      </c>
      <c r="C8012" s="218">
        <v>44913</v>
      </c>
      <c r="D8012" s="218">
        <v>44913</v>
      </c>
      <c r="E8012" s="1">
        <v>6</v>
      </c>
      <c r="F8012" s="62">
        <v>259.87</v>
      </c>
    </row>
    <row r="8013" spans="1:6" x14ac:dyDescent="0.35">
      <c r="A8013" s="1">
        <v>62</v>
      </c>
      <c r="B8013" s="1" t="s">
        <v>105</v>
      </c>
      <c r="C8013" s="218">
        <v>44914</v>
      </c>
      <c r="D8013" s="218">
        <v>44912</v>
      </c>
      <c r="E8013" s="1">
        <v>2</v>
      </c>
      <c r="F8013" s="62">
        <v>106.32</v>
      </c>
    </row>
    <row r="8014" spans="1:6" x14ac:dyDescent="0.35">
      <c r="A8014" s="1">
        <v>62</v>
      </c>
      <c r="B8014" s="1" t="s">
        <v>105</v>
      </c>
      <c r="C8014" s="218">
        <v>44914</v>
      </c>
      <c r="D8014" s="218">
        <v>44913</v>
      </c>
      <c r="E8014" s="1">
        <v>7</v>
      </c>
      <c r="F8014" s="62">
        <v>253.87</v>
      </c>
    </row>
    <row r="8015" spans="1:6" x14ac:dyDescent="0.35">
      <c r="A8015" s="1">
        <v>62</v>
      </c>
      <c r="B8015" s="1" t="s">
        <v>105</v>
      </c>
      <c r="C8015" s="218">
        <v>44914</v>
      </c>
      <c r="D8015" s="218">
        <v>44914</v>
      </c>
      <c r="E8015" s="1">
        <v>7</v>
      </c>
      <c r="F8015" s="62">
        <v>283.33</v>
      </c>
    </row>
    <row r="8016" spans="1:6" x14ac:dyDescent="0.35">
      <c r="A8016" s="1">
        <v>62</v>
      </c>
      <c r="B8016" s="1" t="s">
        <v>105</v>
      </c>
      <c r="C8016" s="218">
        <v>44915</v>
      </c>
      <c r="D8016" s="218">
        <v>44913</v>
      </c>
      <c r="E8016" s="1">
        <v>2</v>
      </c>
      <c r="F8016" s="62">
        <v>47.22</v>
      </c>
    </row>
    <row r="8017" spans="1:6" x14ac:dyDescent="0.35">
      <c r="A8017" s="1">
        <v>62</v>
      </c>
      <c r="B8017" s="1" t="s">
        <v>105</v>
      </c>
      <c r="C8017" s="218">
        <v>44915</v>
      </c>
      <c r="D8017" s="218">
        <v>44914</v>
      </c>
      <c r="E8017" s="1">
        <v>2</v>
      </c>
      <c r="F8017" s="62">
        <v>76.819999999999993</v>
      </c>
    </row>
    <row r="8018" spans="1:6" x14ac:dyDescent="0.35">
      <c r="A8018" s="1">
        <v>62</v>
      </c>
      <c r="B8018" s="1" t="s">
        <v>105</v>
      </c>
      <c r="C8018" s="218">
        <v>44915</v>
      </c>
      <c r="D8018" s="218">
        <v>44915</v>
      </c>
      <c r="E8018" s="1">
        <v>3</v>
      </c>
      <c r="F8018" s="62">
        <v>155.72999999999999</v>
      </c>
    </row>
    <row r="8019" spans="1:6" x14ac:dyDescent="0.35">
      <c r="A8019" s="1">
        <v>62</v>
      </c>
      <c r="B8019" s="1" t="s">
        <v>105</v>
      </c>
      <c r="C8019" s="218">
        <v>44916</v>
      </c>
      <c r="D8019" s="218">
        <v>44913</v>
      </c>
      <c r="E8019" s="1">
        <v>2</v>
      </c>
      <c r="F8019" s="62">
        <v>100.58</v>
      </c>
    </row>
    <row r="8020" spans="1:6" x14ac:dyDescent="0.35">
      <c r="A8020" s="1">
        <v>62</v>
      </c>
      <c r="B8020" s="1" t="s">
        <v>105</v>
      </c>
      <c r="C8020" s="218">
        <v>44916</v>
      </c>
      <c r="D8020" s="218">
        <v>44915</v>
      </c>
      <c r="E8020" s="1">
        <v>4</v>
      </c>
      <c r="F8020" s="62">
        <v>183.49</v>
      </c>
    </row>
    <row r="8021" spans="1:6" x14ac:dyDescent="0.35">
      <c r="A8021" s="1">
        <v>62</v>
      </c>
      <c r="B8021" s="1" t="s">
        <v>105</v>
      </c>
      <c r="C8021" s="218">
        <v>44916</v>
      </c>
      <c r="D8021" s="218">
        <v>44916</v>
      </c>
      <c r="E8021" s="1">
        <v>9</v>
      </c>
      <c r="F8021" s="62">
        <v>355.4</v>
      </c>
    </row>
    <row r="8022" spans="1:6" x14ac:dyDescent="0.35">
      <c r="A8022" s="1">
        <v>62</v>
      </c>
      <c r="B8022" s="1" t="s">
        <v>105</v>
      </c>
      <c r="C8022" s="218">
        <v>44917</v>
      </c>
      <c r="D8022" s="218">
        <v>44916</v>
      </c>
      <c r="E8022" s="1">
        <v>2</v>
      </c>
      <c r="F8022" s="62">
        <v>44.94</v>
      </c>
    </row>
    <row r="8023" spans="1:6" x14ac:dyDescent="0.35">
      <c r="A8023" s="1">
        <v>62</v>
      </c>
      <c r="B8023" s="1" t="s">
        <v>105</v>
      </c>
      <c r="C8023" s="218">
        <v>44917</v>
      </c>
      <c r="D8023" s="218">
        <v>44917</v>
      </c>
      <c r="E8023" s="1">
        <v>9</v>
      </c>
      <c r="F8023" s="62">
        <v>417.08</v>
      </c>
    </row>
    <row r="8024" spans="1:6" x14ac:dyDescent="0.35">
      <c r="A8024" s="1">
        <v>62</v>
      </c>
      <c r="B8024" s="1" t="s">
        <v>105</v>
      </c>
      <c r="C8024" s="218">
        <v>44918</v>
      </c>
      <c r="D8024" s="218">
        <v>44916</v>
      </c>
      <c r="E8024" s="1">
        <v>1</v>
      </c>
      <c r="F8024" s="62">
        <v>54.15</v>
      </c>
    </row>
    <row r="8025" spans="1:6" x14ac:dyDescent="0.35">
      <c r="A8025" s="1">
        <v>62</v>
      </c>
      <c r="B8025" s="1" t="s">
        <v>105</v>
      </c>
      <c r="C8025" s="218">
        <v>44918</v>
      </c>
      <c r="D8025" s="218">
        <v>44917</v>
      </c>
      <c r="E8025" s="1">
        <v>4</v>
      </c>
      <c r="F8025" s="62">
        <v>123.94</v>
      </c>
    </row>
    <row r="8026" spans="1:6" x14ac:dyDescent="0.35">
      <c r="A8026" s="1">
        <v>62</v>
      </c>
      <c r="B8026" s="1" t="s">
        <v>105</v>
      </c>
      <c r="C8026" s="218">
        <v>44918</v>
      </c>
      <c r="D8026" s="218">
        <v>44918</v>
      </c>
      <c r="E8026" s="1">
        <v>6</v>
      </c>
      <c r="F8026" s="62">
        <v>316.11</v>
      </c>
    </row>
    <row r="8027" spans="1:6" x14ac:dyDescent="0.35">
      <c r="A8027" s="1">
        <v>62</v>
      </c>
      <c r="B8027" s="1" t="s">
        <v>105</v>
      </c>
      <c r="C8027" s="218">
        <v>44919</v>
      </c>
      <c r="D8027" s="218">
        <v>44917</v>
      </c>
      <c r="E8027" s="1">
        <v>2</v>
      </c>
      <c r="F8027" s="62">
        <v>47.07</v>
      </c>
    </row>
    <row r="8028" spans="1:6" x14ac:dyDescent="0.35">
      <c r="A8028" s="1">
        <v>62</v>
      </c>
      <c r="B8028" s="1" t="s">
        <v>105</v>
      </c>
      <c r="C8028" s="218">
        <v>44919</v>
      </c>
      <c r="D8028" s="218">
        <v>44918</v>
      </c>
      <c r="E8028" s="1">
        <v>1</v>
      </c>
      <c r="F8028" s="62">
        <v>23.56</v>
      </c>
    </row>
    <row r="8029" spans="1:6" x14ac:dyDescent="0.35">
      <c r="A8029" s="1">
        <v>62</v>
      </c>
      <c r="B8029" s="1" t="s">
        <v>105</v>
      </c>
      <c r="C8029" s="218">
        <v>44919</v>
      </c>
      <c r="D8029" s="218">
        <v>44919</v>
      </c>
      <c r="E8029" s="1">
        <v>7</v>
      </c>
      <c r="F8029" s="62">
        <v>254.18</v>
      </c>
    </row>
    <row r="8030" spans="1:6" x14ac:dyDescent="0.35">
      <c r="A8030" s="1">
        <v>62</v>
      </c>
      <c r="B8030" s="1" t="s">
        <v>105</v>
      </c>
      <c r="C8030" s="218">
        <v>44920</v>
      </c>
      <c r="D8030" s="218">
        <v>44918</v>
      </c>
      <c r="E8030" s="1">
        <v>2</v>
      </c>
      <c r="F8030" s="62">
        <v>74.650000000000006</v>
      </c>
    </row>
    <row r="8031" spans="1:6" x14ac:dyDescent="0.35">
      <c r="A8031" s="1">
        <v>62</v>
      </c>
      <c r="B8031" s="1" t="s">
        <v>105</v>
      </c>
      <c r="C8031" s="218">
        <v>44920</v>
      </c>
      <c r="D8031" s="218">
        <v>44919</v>
      </c>
      <c r="E8031" s="1">
        <v>3</v>
      </c>
      <c r="F8031" s="62">
        <v>127.61</v>
      </c>
    </row>
    <row r="8032" spans="1:6" x14ac:dyDescent="0.35">
      <c r="A8032" s="1">
        <v>62</v>
      </c>
      <c r="B8032" s="1" t="s">
        <v>105</v>
      </c>
      <c r="C8032" s="218">
        <v>44920</v>
      </c>
      <c r="D8032" s="218">
        <v>44920</v>
      </c>
      <c r="E8032" s="1">
        <v>6</v>
      </c>
      <c r="F8032" s="62">
        <v>250.37</v>
      </c>
    </row>
    <row r="8033" spans="1:6" x14ac:dyDescent="0.35">
      <c r="A8033" s="1">
        <v>62</v>
      </c>
      <c r="B8033" s="1" t="s">
        <v>105</v>
      </c>
      <c r="C8033" s="218">
        <v>44921</v>
      </c>
      <c r="D8033" s="218">
        <v>44918</v>
      </c>
      <c r="E8033" s="1">
        <v>2</v>
      </c>
      <c r="F8033" s="62">
        <v>103.85</v>
      </c>
    </row>
    <row r="8034" spans="1:6" x14ac:dyDescent="0.35">
      <c r="A8034" s="1">
        <v>62</v>
      </c>
      <c r="B8034" s="1" t="s">
        <v>105</v>
      </c>
      <c r="C8034" s="218">
        <v>44921</v>
      </c>
      <c r="D8034" s="218">
        <v>44919</v>
      </c>
      <c r="E8034" s="1">
        <v>2</v>
      </c>
      <c r="F8034" s="62">
        <v>106.47</v>
      </c>
    </row>
    <row r="8035" spans="1:6" x14ac:dyDescent="0.35">
      <c r="A8035" s="1">
        <v>62</v>
      </c>
      <c r="B8035" s="1" t="s">
        <v>105</v>
      </c>
      <c r="C8035" s="218">
        <v>44921</v>
      </c>
      <c r="D8035" s="218">
        <v>44920</v>
      </c>
      <c r="E8035" s="1">
        <v>2</v>
      </c>
      <c r="F8035" s="62">
        <v>107.31</v>
      </c>
    </row>
    <row r="8036" spans="1:6" x14ac:dyDescent="0.35">
      <c r="A8036" s="1">
        <v>62</v>
      </c>
      <c r="B8036" s="1" t="s">
        <v>105</v>
      </c>
      <c r="C8036" s="218">
        <v>44921</v>
      </c>
      <c r="D8036" s="218">
        <v>44921</v>
      </c>
      <c r="E8036" s="1">
        <v>6</v>
      </c>
      <c r="F8036" s="62">
        <v>198.59</v>
      </c>
    </row>
    <row r="8037" spans="1:6" x14ac:dyDescent="0.35">
      <c r="A8037" s="1">
        <v>62</v>
      </c>
      <c r="B8037" s="1" t="s">
        <v>105</v>
      </c>
      <c r="C8037" s="218">
        <v>44922</v>
      </c>
      <c r="D8037" s="218">
        <v>44919</v>
      </c>
      <c r="E8037" s="1">
        <v>2</v>
      </c>
      <c r="F8037" s="62">
        <v>45.54</v>
      </c>
    </row>
    <row r="8038" spans="1:6" x14ac:dyDescent="0.35">
      <c r="A8038" s="1">
        <v>62</v>
      </c>
      <c r="B8038" s="1" t="s">
        <v>105</v>
      </c>
      <c r="C8038" s="218">
        <v>44922</v>
      </c>
      <c r="D8038" s="218">
        <v>44920</v>
      </c>
      <c r="E8038" s="1">
        <v>2</v>
      </c>
      <c r="F8038" s="62">
        <v>104.79</v>
      </c>
    </row>
    <row r="8039" spans="1:6" x14ac:dyDescent="0.35">
      <c r="A8039" s="1">
        <v>62</v>
      </c>
      <c r="B8039" s="1" t="s">
        <v>105</v>
      </c>
      <c r="C8039" s="218">
        <v>44922</v>
      </c>
      <c r="D8039" s="218">
        <v>44921</v>
      </c>
      <c r="E8039" s="1">
        <v>1</v>
      </c>
      <c r="F8039" s="62">
        <v>53.36</v>
      </c>
    </row>
    <row r="8040" spans="1:6" x14ac:dyDescent="0.35">
      <c r="A8040" s="1">
        <v>62</v>
      </c>
      <c r="B8040" s="1" t="s">
        <v>105</v>
      </c>
      <c r="C8040" s="218">
        <v>44922</v>
      </c>
      <c r="D8040" s="218">
        <v>44922</v>
      </c>
      <c r="E8040" s="1">
        <v>6</v>
      </c>
      <c r="F8040" s="62">
        <v>202.15</v>
      </c>
    </row>
    <row r="8041" spans="1:6" x14ac:dyDescent="0.35">
      <c r="A8041" s="1">
        <v>62</v>
      </c>
      <c r="B8041" s="1" t="s">
        <v>105</v>
      </c>
      <c r="C8041" s="218">
        <v>44923</v>
      </c>
      <c r="D8041" s="218">
        <v>44920</v>
      </c>
      <c r="E8041" s="1">
        <v>2</v>
      </c>
      <c r="F8041" s="62">
        <v>95.24</v>
      </c>
    </row>
    <row r="8042" spans="1:6" x14ac:dyDescent="0.35">
      <c r="A8042" s="1">
        <v>62</v>
      </c>
      <c r="B8042" s="1" t="s">
        <v>105</v>
      </c>
      <c r="C8042" s="218">
        <v>44923</v>
      </c>
      <c r="D8042" s="218">
        <v>44921</v>
      </c>
      <c r="E8042" s="1">
        <v>6</v>
      </c>
      <c r="F8042" s="62">
        <v>226.65</v>
      </c>
    </row>
    <row r="8043" spans="1:6" x14ac:dyDescent="0.35">
      <c r="A8043" s="1">
        <v>62</v>
      </c>
      <c r="B8043" s="1" t="s">
        <v>105</v>
      </c>
      <c r="C8043" s="218">
        <v>44923</v>
      </c>
      <c r="D8043" s="218">
        <v>44922</v>
      </c>
      <c r="E8043" s="1">
        <v>5</v>
      </c>
      <c r="F8043" s="62">
        <v>195.18</v>
      </c>
    </row>
    <row r="8044" spans="1:6" x14ac:dyDescent="0.35">
      <c r="A8044" s="1">
        <v>62</v>
      </c>
      <c r="B8044" s="1" t="s">
        <v>105</v>
      </c>
      <c r="C8044" s="218">
        <v>44923</v>
      </c>
      <c r="D8044" s="218">
        <v>44923</v>
      </c>
      <c r="E8044" s="1">
        <v>6</v>
      </c>
      <c r="F8044" s="62">
        <v>249.27</v>
      </c>
    </row>
    <row r="8045" spans="1:6" x14ac:dyDescent="0.35">
      <c r="A8045" s="1">
        <v>62</v>
      </c>
      <c r="B8045" s="1" t="s">
        <v>105</v>
      </c>
      <c r="C8045" s="218">
        <v>44924</v>
      </c>
      <c r="D8045" s="218">
        <v>44921</v>
      </c>
      <c r="E8045" s="1">
        <v>5</v>
      </c>
      <c r="F8045" s="62">
        <v>237.25</v>
      </c>
    </row>
    <row r="8046" spans="1:6" x14ac:dyDescent="0.35">
      <c r="A8046" s="1">
        <v>62</v>
      </c>
      <c r="B8046" s="1" t="s">
        <v>105</v>
      </c>
      <c r="C8046" s="218">
        <v>44924</v>
      </c>
      <c r="D8046" s="218">
        <v>44924</v>
      </c>
      <c r="E8046" s="1">
        <v>8</v>
      </c>
      <c r="F8046" s="62">
        <v>329.07</v>
      </c>
    </row>
    <row r="8047" spans="1:6" x14ac:dyDescent="0.35">
      <c r="A8047" s="1">
        <v>62</v>
      </c>
      <c r="B8047" s="1" t="s">
        <v>105</v>
      </c>
      <c r="C8047" s="218">
        <v>44925</v>
      </c>
      <c r="D8047" s="218">
        <v>44922</v>
      </c>
      <c r="E8047" s="1">
        <v>5</v>
      </c>
      <c r="F8047" s="62">
        <v>172.75</v>
      </c>
    </row>
    <row r="8048" spans="1:6" x14ac:dyDescent="0.35">
      <c r="A8048" s="1">
        <v>62</v>
      </c>
      <c r="B8048" s="1" t="s">
        <v>105</v>
      </c>
      <c r="C8048" s="218">
        <v>44925</v>
      </c>
      <c r="D8048" s="218">
        <v>44923</v>
      </c>
      <c r="E8048" s="1">
        <v>6</v>
      </c>
      <c r="F8048" s="62">
        <v>256.7</v>
      </c>
    </row>
    <row r="8049" spans="1:6" x14ac:dyDescent="0.35">
      <c r="A8049" s="1">
        <v>62</v>
      </c>
      <c r="B8049" s="1" t="s">
        <v>105</v>
      </c>
      <c r="C8049" s="218">
        <v>44925</v>
      </c>
      <c r="D8049" s="218">
        <v>44924</v>
      </c>
      <c r="E8049" s="1">
        <v>4</v>
      </c>
      <c r="F8049" s="62">
        <v>175.43</v>
      </c>
    </row>
    <row r="8050" spans="1:6" x14ac:dyDescent="0.35">
      <c r="A8050" s="1">
        <v>62</v>
      </c>
      <c r="B8050" s="1" t="s">
        <v>105</v>
      </c>
      <c r="C8050" s="218">
        <v>44925</v>
      </c>
      <c r="D8050" s="218">
        <v>44925</v>
      </c>
      <c r="E8050" s="1">
        <v>5</v>
      </c>
      <c r="F8050" s="62">
        <v>138.29</v>
      </c>
    </row>
    <row r="8051" spans="1:6" x14ac:dyDescent="0.35">
      <c r="A8051" s="1">
        <v>62</v>
      </c>
      <c r="B8051" s="1" t="s">
        <v>105</v>
      </c>
      <c r="C8051" s="218">
        <v>44926</v>
      </c>
      <c r="D8051" s="218">
        <v>44926</v>
      </c>
      <c r="E8051" s="1">
        <v>3</v>
      </c>
      <c r="F8051" s="62">
        <v>161.37</v>
      </c>
    </row>
    <row r="8052" spans="1:6" x14ac:dyDescent="0.35">
      <c r="A8052" s="1">
        <v>62</v>
      </c>
      <c r="B8052" s="1" t="s">
        <v>105</v>
      </c>
      <c r="C8052" s="218">
        <v>44928</v>
      </c>
      <c r="D8052" s="218">
        <v>44924</v>
      </c>
      <c r="E8052" s="1">
        <v>1</v>
      </c>
      <c r="F8052" s="62">
        <v>53.11</v>
      </c>
    </row>
    <row r="8053" spans="1:6" x14ac:dyDescent="0.35">
      <c r="A8053" s="1">
        <v>62</v>
      </c>
      <c r="B8053" s="1" t="s">
        <v>105</v>
      </c>
      <c r="C8053" s="218">
        <v>44928</v>
      </c>
      <c r="D8053" s="218">
        <v>44925</v>
      </c>
      <c r="E8053" s="1">
        <v>5</v>
      </c>
      <c r="F8053" s="62">
        <v>202.15</v>
      </c>
    </row>
    <row r="8054" spans="1:6" x14ac:dyDescent="0.35">
      <c r="A8054" s="1">
        <v>62</v>
      </c>
      <c r="B8054" s="1" t="s">
        <v>105</v>
      </c>
      <c r="C8054" s="218">
        <v>44928</v>
      </c>
      <c r="D8054" s="218">
        <v>44926</v>
      </c>
      <c r="E8054" s="1">
        <v>8</v>
      </c>
      <c r="F8054" s="62">
        <v>337.63</v>
      </c>
    </row>
    <row r="8055" spans="1:6" x14ac:dyDescent="0.35">
      <c r="A8055" s="1">
        <v>62</v>
      </c>
      <c r="B8055" s="1" t="s">
        <v>105</v>
      </c>
      <c r="C8055" s="218">
        <v>44928</v>
      </c>
      <c r="D8055" s="218">
        <v>44927</v>
      </c>
      <c r="E8055" s="1">
        <v>3</v>
      </c>
      <c r="F8055" s="62">
        <v>100.68</v>
      </c>
    </row>
    <row r="8056" spans="1:6" x14ac:dyDescent="0.35">
      <c r="A8056" s="1">
        <v>62</v>
      </c>
      <c r="B8056" s="1" t="s">
        <v>105</v>
      </c>
      <c r="C8056" s="218">
        <v>44929</v>
      </c>
      <c r="D8056" s="218">
        <v>44926</v>
      </c>
      <c r="E8056" s="1">
        <v>3</v>
      </c>
      <c r="F8056" s="62">
        <v>68.7</v>
      </c>
    </row>
    <row r="8057" spans="1:6" x14ac:dyDescent="0.35">
      <c r="A8057" s="1">
        <v>62</v>
      </c>
      <c r="B8057" s="1" t="s">
        <v>105</v>
      </c>
      <c r="C8057" s="218">
        <v>44929</v>
      </c>
      <c r="D8057" s="218">
        <v>44927</v>
      </c>
      <c r="E8057" s="1">
        <v>5</v>
      </c>
      <c r="F8057" s="62">
        <v>202.29</v>
      </c>
    </row>
    <row r="8058" spans="1:6" x14ac:dyDescent="0.35">
      <c r="A8058" s="1">
        <v>62</v>
      </c>
      <c r="B8058" s="1" t="s">
        <v>105</v>
      </c>
      <c r="C8058" s="218">
        <v>44929</v>
      </c>
      <c r="D8058" s="218">
        <v>44929</v>
      </c>
      <c r="E8058" s="1">
        <v>4</v>
      </c>
      <c r="F8058" s="62">
        <v>182.46</v>
      </c>
    </row>
    <row r="8059" spans="1:6" x14ac:dyDescent="0.35">
      <c r="A8059" s="1">
        <v>62</v>
      </c>
      <c r="B8059" s="1" t="s">
        <v>105</v>
      </c>
      <c r="C8059" s="218">
        <v>44930</v>
      </c>
      <c r="D8059" s="218">
        <v>44926</v>
      </c>
      <c r="E8059" s="1">
        <v>2</v>
      </c>
      <c r="F8059" s="62">
        <v>47.52</v>
      </c>
    </row>
    <row r="8060" spans="1:6" x14ac:dyDescent="0.35">
      <c r="A8060" s="1">
        <v>62</v>
      </c>
      <c r="B8060" s="1" t="s">
        <v>105</v>
      </c>
      <c r="C8060" s="218">
        <v>44930</v>
      </c>
      <c r="D8060" s="218">
        <v>44927</v>
      </c>
      <c r="E8060" s="1">
        <v>1</v>
      </c>
      <c r="F8060" s="62">
        <v>53.11</v>
      </c>
    </row>
    <row r="8061" spans="1:6" x14ac:dyDescent="0.35">
      <c r="A8061" s="1">
        <v>62</v>
      </c>
      <c r="B8061" s="1" t="s">
        <v>105</v>
      </c>
      <c r="C8061" s="218">
        <v>44930</v>
      </c>
      <c r="D8061" s="218">
        <v>44928</v>
      </c>
      <c r="E8061" s="1">
        <v>3</v>
      </c>
      <c r="F8061" s="62">
        <v>130.13999999999999</v>
      </c>
    </row>
    <row r="8062" spans="1:6" x14ac:dyDescent="0.35">
      <c r="A8062" s="1">
        <v>62</v>
      </c>
      <c r="B8062" s="1" t="s">
        <v>105</v>
      </c>
      <c r="C8062" s="218">
        <v>44930</v>
      </c>
      <c r="D8062" s="218">
        <v>44929</v>
      </c>
      <c r="E8062" s="1">
        <v>11</v>
      </c>
      <c r="F8062" s="62">
        <v>461.09</v>
      </c>
    </row>
    <row r="8063" spans="1:6" x14ac:dyDescent="0.35">
      <c r="A8063" s="1">
        <v>62</v>
      </c>
      <c r="B8063" s="1" t="s">
        <v>105</v>
      </c>
      <c r="C8063" s="218">
        <v>44930</v>
      </c>
      <c r="D8063" s="218">
        <v>44930</v>
      </c>
      <c r="E8063" s="1">
        <v>4</v>
      </c>
      <c r="F8063" s="62">
        <v>209.44</v>
      </c>
    </row>
    <row r="8064" spans="1:6" x14ac:dyDescent="0.35">
      <c r="A8064" s="1">
        <v>62</v>
      </c>
      <c r="B8064" s="1" t="s">
        <v>105</v>
      </c>
      <c r="C8064" s="218">
        <v>44931</v>
      </c>
      <c r="D8064" s="218">
        <v>44929</v>
      </c>
      <c r="E8064" s="1">
        <v>4</v>
      </c>
      <c r="F8064" s="62">
        <v>122.61</v>
      </c>
    </row>
    <row r="8065" spans="1:6" x14ac:dyDescent="0.35">
      <c r="A8065" s="1">
        <v>62</v>
      </c>
      <c r="B8065" s="1" t="s">
        <v>105</v>
      </c>
      <c r="C8065" s="218">
        <v>44931</v>
      </c>
      <c r="D8065" s="218">
        <v>44930</v>
      </c>
      <c r="E8065" s="1">
        <v>7</v>
      </c>
      <c r="F8065" s="62">
        <v>341.39</v>
      </c>
    </row>
    <row r="8066" spans="1:6" x14ac:dyDescent="0.35">
      <c r="A8066" s="1">
        <v>62</v>
      </c>
      <c r="B8066" s="1" t="s">
        <v>105</v>
      </c>
      <c r="C8066" s="218">
        <v>44931</v>
      </c>
      <c r="D8066" s="218">
        <v>44931</v>
      </c>
      <c r="E8066" s="1">
        <v>5</v>
      </c>
      <c r="F8066" s="62">
        <v>177.8</v>
      </c>
    </row>
    <row r="8067" spans="1:6" x14ac:dyDescent="0.35">
      <c r="A8067" s="1">
        <v>62</v>
      </c>
      <c r="B8067" s="1" t="s">
        <v>105</v>
      </c>
      <c r="C8067" s="218">
        <v>44932</v>
      </c>
      <c r="D8067" s="218">
        <v>44929</v>
      </c>
      <c r="E8067" s="1">
        <v>3</v>
      </c>
      <c r="F8067" s="62">
        <v>129.59</v>
      </c>
    </row>
    <row r="8068" spans="1:6" x14ac:dyDescent="0.35">
      <c r="A8068" s="1">
        <v>62</v>
      </c>
      <c r="B8068" s="1" t="s">
        <v>105</v>
      </c>
      <c r="C8068" s="218">
        <v>44932</v>
      </c>
      <c r="D8068" s="218">
        <v>44930</v>
      </c>
      <c r="E8068" s="1">
        <v>1</v>
      </c>
      <c r="F8068" s="62">
        <v>52.62</v>
      </c>
    </row>
    <row r="8069" spans="1:6" x14ac:dyDescent="0.35">
      <c r="A8069" s="1">
        <v>62</v>
      </c>
      <c r="B8069" s="1" t="s">
        <v>105</v>
      </c>
      <c r="C8069" s="218">
        <v>44932</v>
      </c>
      <c r="D8069" s="218">
        <v>44931</v>
      </c>
      <c r="E8069" s="1">
        <v>3</v>
      </c>
      <c r="F8069" s="62">
        <v>130.28</v>
      </c>
    </row>
    <row r="8070" spans="1:6" x14ac:dyDescent="0.35">
      <c r="A8070" s="1">
        <v>62</v>
      </c>
      <c r="B8070" s="1" t="s">
        <v>105</v>
      </c>
      <c r="C8070" s="218">
        <v>44932</v>
      </c>
      <c r="D8070" s="218">
        <v>44932</v>
      </c>
      <c r="E8070" s="1">
        <v>3</v>
      </c>
      <c r="F8070" s="62">
        <v>130.28</v>
      </c>
    </row>
    <row r="8071" spans="1:6" x14ac:dyDescent="0.35">
      <c r="A8071" s="1">
        <v>62</v>
      </c>
      <c r="B8071" s="1" t="s">
        <v>105</v>
      </c>
      <c r="C8071" s="218">
        <v>44933</v>
      </c>
      <c r="D8071" s="218">
        <v>44932</v>
      </c>
      <c r="E8071" s="1">
        <v>4</v>
      </c>
      <c r="F8071" s="62">
        <v>153.94</v>
      </c>
    </row>
    <row r="8072" spans="1:6" x14ac:dyDescent="0.35">
      <c r="A8072" s="1">
        <v>62</v>
      </c>
      <c r="B8072" s="1" t="s">
        <v>105</v>
      </c>
      <c r="C8072" s="218">
        <v>44933</v>
      </c>
      <c r="D8072" s="218">
        <v>44933</v>
      </c>
      <c r="E8072" s="1">
        <v>6</v>
      </c>
      <c r="F8072" s="62">
        <v>230.17</v>
      </c>
    </row>
    <row r="8073" spans="1:6" x14ac:dyDescent="0.35">
      <c r="A8073" s="1">
        <v>62</v>
      </c>
      <c r="B8073" s="1" t="s">
        <v>105</v>
      </c>
      <c r="C8073" s="218">
        <v>44934</v>
      </c>
      <c r="D8073" s="218">
        <v>44931</v>
      </c>
      <c r="E8073" s="1">
        <v>2</v>
      </c>
      <c r="F8073" s="62">
        <v>77.319999999999993</v>
      </c>
    </row>
    <row r="8074" spans="1:6" x14ac:dyDescent="0.35">
      <c r="A8074" s="1">
        <v>62</v>
      </c>
      <c r="B8074" s="1" t="s">
        <v>105</v>
      </c>
      <c r="C8074" s="218">
        <v>44934</v>
      </c>
      <c r="D8074" s="218">
        <v>44932</v>
      </c>
      <c r="E8074" s="1">
        <v>1</v>
      </c>
      <c r="F8074" s="62">
        <v>23.66</v>
      </c>
    </row>
    <row r="8075" spans="1:6" x14ac:dyDescent="0.35">
      <c r="A8075" s="1">
        <v>62</v>
      </c>
      <c r="B8075" s="1" t="s">
        <v>105</v>
      </c>
      <c r="C8075" s="218">
        <v>44934</v>
      </c>
      <c r="D8075" s="218">
        <v>44933</v>
      </c>
      <c r="E8075" s="1">
        <v>5</v>
      </c>
      <c r="F8075" s="62">
        <v>203.01</v>
      </c>
    </row>
    <row r="8076" spans="1:6" x14ac:dyDescent="0.35">
      <c r="A8076" s="1">
        <v>62</v>
      </c>
      <c r="B8076" s="1" t="s">
        <v>105</v>
      </c>
      <c r="C8076" s="218">
        <v>44934</v>
      </c>
      <c r="D8076" s="218">
        <v>44934</v>
      </c>
      <c r="E8076" s="1">
        <v>6</v>
      </c>
      <c r="F8076" s="62">
        <v>227.35</v>
      </c>
    </row>
    <row r="8077" spans="1:6" x14ac:dyDescent="0.35">
      <c r="A8077" s="1">
        <v>62</v>
      </c>
      <c r="B8077" s="1" t="s">
        <v>105</v>
      </c>
      <c r="C8077" s="218">
        <v>44935</v>
      </c>
      <c r="D8077" s="218">
        <v>44932</v>
      </c>
      <c r="E8077" s="1">
        <v>1</v>
      </c>
      <c r="F8077" s="62">
        <v>53.36</v>
      </c>
    </row>
    <row r="8078" spans="1:6" x14ac:dyDescent="0.35">
      <c r="A8078" s="1">
        <v>62</v>
      </c>
      <c r="B8078" s="1" t="s">
        <v>105</v>
      </c>
      <c r="C8078" s="218">
        <v>44935</v>
      </c>
      <c r="D8078" s="218">
        <v>44933</v>
      </c>
      <c r="E8078" s="1">
        <v>4</v>
      </c>
      <c r="F8078" s="62">
        <v>122.31</v>
      </c>
    </row>
    <row r="8079" spans="1:6" x14ac:dyDescent="0.35">
      <c r="A8079" s="1">
        <v>62</v>
      </c>
      <c r="B8079" s="1" t="s">
        <v>105</v>
      </c>
      <c r="C8079" s="218">
        <v>44935</v>
      </c>
      <c r="D8079" s="218">
        <v>44934</v>
      </c>
      <c r="E8079" s="1">
        <v>4</v>
      </c>
      <c r="F8079" s="62">
        <v>181.17</v>
      </c>
    </row>
    <row r="8080" spans="1:6" x14ac:dyDescent="0.35">
      <c r="A8080" s="1">
        <v>62</v>
      </c>
      <c r="B8080" s="1" t="s">
        <v>105</v>
      </c>
      <c r="C8080" s="218">
        <v>44935</v>
      </c>
      <c r="D8080" s="218">
        <v>44935</v>
      </c>
      <c r="E8080" s="1">
        <v>2</v>
      </c>
      <c r="F8080" s="62">
        <v>76.28</v>
      </c>
    </row>
    <row r="8081" spans="1:6" x14ac:dyDescent="0.35">
      <c r="A8081" s="1">
        <v>62</v>
      </c>
      <c r="B8081" s="1" t="s">
        <v>105</v>
      </c>
      <c r="C8081" s="218">
        <v>44936</v>
      </c>
      <c r="D8081" s="218">
        <v>44935</v>
      </c>
      <c r="E8081" s="1">
        <v>6</v>
      </c>
      <c r="F8081" s="62">
        <v>231.41</v>
      </c>
    </row>
    <row r="8082" spans="1:6" x14ac:dyDescent="0.35">
      <c r="A8082" s="1">
        <v>62</v>
      </c>
      <c r="B8082" s="1" t="s">
        <v>105</v>
      </c>
      <c r="C8082" s="218">
        <v>44936</v>
      </c>
      <c r="D8082" s="218">
        <v>44936</v>
      </c>
      <c r="E8082" s="1">
        <v>7</v>
      </c>
      <c r="F8082" s="62">
        <v>283.08999999999997</v>
      </c>
    </row>
    <row r="8083" spans="1:6" x14ac:dyDescent="0.35">
      <c r="A8083" s="1">
        <v>62</v>
      </c>
      <c r="B8083" s="1" t="s">
        <v>105</v>
      </c>
      <c r="C8083" s="218">
        <v>44937</v>
      </c>
      <c r="D8083" s="218">
        <v>44936</v>
      </c>
      <c r="E8083" s="1">
        <v>1</v>
      </c>
      <c r="F8083" s="62">
        <v>23.66</v>
      </c>
    </row>
    <row r="8084" spans="1:6" x14ac:dyDescent="0.35">
      <c r="A8084" s="1">
        <v>62</v>
      </c>
      <c r="B8084" s="1" t="s">
        <v>105</v>
      </c>
      <c r="C8084" s="218">
        <v>44937</v>
      </c>
      <c r="D8084" s="218">
        <v>44937</v>
      </c>
      <c r="E8084" s="1">
        <v>10</v>
      </c>
      <c r="F8084" s="62">
        <v>439.02</v>
      </c>
    </row>
    <row r="8085" spans="1:6" x14ac:dyDescent="0.35">
      <c r="A8085" s="1">
        <v>62</v>
      </c>
      <c r="B8085" s="1" t="s">
        <v>105</v>
      </c>
      <c r="C8085" s="218">
        <v>44938</v>
      </c>
      <c r="D8085" s="218">
        <v>44936</v>
      </c>
      <c r="E8085" s="1">
        <v>5</v>
      </c>
      <c r="F8085" s="62">
        <v>175.42</v>
      </c>
    </row>
    <row r="8086" spans="1:6" x14ac:dyDescent="0.35">
      <c r="A8086" s="1">
        <v>62</v>
      </c>
      <c r="B8086" s="1" t="s">
        <v>105</v>
      </c>
      <c r="C8086" s="218">
        <v>44938</v>
      </c>
      <c r="D8086" s="218">
        <v>44937</v>
      </c>
      <c r="E8086" s="1">
        <v>4</v>
      </c>
      <c r="F8086" s="62">
        <v>179.58</v>
      </c>
    </row>
    <row r="8087" spans="1:6" x14ac:dyDescent="0.35">
      <c r="A8087" s="1">
        <v>62</v>
      </c>
      <c r="B8087" s="1" t="s">
        <v>105</v>
      </c>
      <c r="C8087" s="218">
        <v>44938</v>
      </c>
      <c r="D8087" s="218">
        <v>44938</v>
      </c>
      <c r="E8087" s="1">
        <v>2</v>
      </c>
      <c r="F8087" s="62">
        <v>77.02</v>
      </c>
    </row>
    <row r="8088" spans="1:6" x14ac:dyDescent="0.35">
      <c r="A8088" s="1">
        <v>62</v>
      </c>
      <c r="B8088" s="1" t="s">
        <v>105</v>
      </c>
      <c r="C8088" s="218">
        <v>44939</v>
      </c>
      <c r="D8088" s="218">
        <v>44937</v>
      </c>
      <c r="E8088" s="1">
        <v>2</v>
      </c>
      <c r="F8088" s="62">
        <v>104</v>
      </c>
    </row>
    <row r="8089" spans="1:6" x14ac:dyDescent="0.35">
      <c r="A8089" s="1">
        <v>62</v>
      </c>
      <c r="B8089" s="1" t="s">
        <v>105</v>
      </c>
      <c r="C8089" s="218">
        <v>44939</v>
      </c>
      <c r="D8089" s="218">
        <v>44938</v>
      </c>
      <c r="E8089" s="1">
        <v>10</v>
      </c>
      <c r="F8089" s="62">
        <v>320.32</v>
      </c>
    </row>
    <row r="8090" spans="1:6" x14ac:dyDescent="0.35">
      <c r="A8090" s="1">
        <v>62</v>
      </c>
      <c r="B8090" s="1" t="s">
        <v>105</v>
      </c>
      <c r="C8090" s="218">
        <v>44939</v>
      </c>
      <c r="D8090" s="218">
        <v>44939</v>
      </c>
      <c r="E8090" s="1">
        <v>8</v>
      </c>
      <c r="F8090" s="62">
        <v>301.5</v>
      </c>
    </row>
    <row r="8091" spans="1:6" x14ac:dyDescent="0.35">
      <c r="A8091" s="1">
        <v>62</v>
      </c>
      <c r="B8091" s="1" t="s">
        <v>105</v>
      </c>
      <c r="C8091" s="218">
        <v>44940</v>
      </c>
      <c r="D8091" s="218">
        <v>44938</v>
      </c>
      <c r="E8091" s="1">
        <v>4</v>
      </c>
      <c r="F8091" s="62">
        <v>184.73</v>
      </c>
    </row>
    <row r="8092" spans="1:6" x14ac:dyDescent="0.35">
      <c r="A8092" s="1">
        <v>62</v>
      </c>
      <c r="B8092" s="1" t="s">
        <v>105</v>
      </c>
      <c r="C8092" s="218">
        <v>44940</v>
      </c>
      <c r="D8092" s="218">
        <v>44939</v>
      </c>
      <c r="E8092" s="1">
        <v>5</v>
      </c>
      <c r="F8092" s="62">
        <v>180.08</v>
      </c>
    </row>
    <row r="8093" spans="1:6" x14ac:dyDescent="0.35">
      <c r="A8093" s="1">
        <v>62</v>
      </c>
      <c r="B8093" s="1" t="s">
        <v>105</v>
      </c>
      <c r="C8093" s="218">
        <v>44940</v>
      </c>
      <c r="D8093" s="218">
        <v>44940</v>
      </c>
      <c r="E8093" s="1">
        <v>6</v>
      </c>
      <c r="F8093" s="62">
        <v>280.70999999999998</v>
      </c>
    </row>
    <row r="8094" spans="1:6" x14ac:dyDescent="0.35">
      <c r="A8094" s="1">
        <v>62</v>
      </c>
      <c r="B8094" s="1" t="s">
        <v>105</v>
      </c>
      <c r="C8094" s="218">
        <v>44942</v>
      </c>
      <c r="D8094" s="218">
        <v>44939</v>
      </c>
      <c r="E8094" s="1">
        <v>3</v>
      </c>
      <c r="F8094" s="62">
        <v>68.11</v>
      </c>
    </row>
    <row r="8095" spans="1:6" x14ac:dyDescent="0.35">
      <c r="A8095" s="1">
        <v>62</v>
      </c>
      <c r="B8095" s="1" t="s">
        <v>105</v>
      </c>
      <c r="C8095" s="218">
        <v>44942</v>
      </c>
      <c r="D8095" s="218">
        <v>44940</v>
      </c>
      <c r="E8095" s="1">
        <v>3</v>
      </c>
      <c r="F8095" s="62">
        <v>130.47999999999999</v>
      </c>
    </row>
    <row r="8096" spans="1:6" x14ac:dyDescent="0.35">
      <c r="A8096" s="1">
        <v>62</v>
      </c>
      <c r="B8096" s="1" t="s">
        <v>105</v>
      </c>
      <c r="C8096" s="218">
        <v>44942</v>
      </c>
      <c r="D8096" s="218">
        <v>44941</v>
      </c>
      <c r="E8096" s="1">
        <v>3</v>
      </c>
      <c r="F8096" s="62">
        <v>159.15</v>
      </c>
    </row>
    <row r="8097" spans="1:6" x14ac:dyDescent="0.35">
      <c r="A8097" s="1">
        <v>62</v>
      </c>
      <c r="B8097" s="1" t="s">
        <v>105</v>
      </c>
      <c r="C8097" s="218">
        <v>44942</v>
      </c>
      <c r="D8097" s="218">
        <v>44942</v>
      </c>
      <c r="E8097" s="1">
        <v>5</v>
      </c>
      <c r="F8097" s="62">
        <v>235.76</v>
      </c>
    </row>
    <row r="8098" spans="1:6" x14ac:dyDescent="0.35">
      <c r="A8098" s="1">
        <v>62</v>
      </c>
      <c r="B8098" s="1" t="s">
        <v>105</v>
      </c>
      <c r="C8098" s="218">
        <v>44943</v>
      </c>
      <c r="D8098" s="218">
        <v>44940</v>
      </c>
      <c r="E8098" s="1">
        <v>4</v>
      </c>
      <c r="F8098" s="62">
        <v>148.9</v>
      </c>
    </row>
    <row r="8099" spans="1:6" x14ac:dyDescent="0.35">
      <c r="A8099" s="1">
        <v>62</v>
      </c>
      <c r="B8099" s="1" t="s">
        <v>105</v>
      </c>
      <c r="C8099" s="218">
        <v>44943</v>
      </c>
      <c r="D8099" s="218">
        <v>44941</v>
      </c>
      <c r="E8099" s="1">
        <v>3</v>
      </c>
      <c r="F8099" s="62">
        <v>125.68</v>
      </c>
    </row>
    <row r="8100" spans="1:6" x14ac:dyDescent="0.35">
      <c r="A8100" s="1">
        <v>62</v>
      </c>
      <c r="B8100" s="1" t="s">
        <v>105</v>
      </c>
      <c r="C8100" s="218">
        <v>44943</v>
      </c>
      <c r="D8100" s="218">
        <v>44942</v>
      </c>
      <c r="E8100" s="1">
        <v>3</v>
      </c>
      <c r="F8100" s="62">
        <v>94.45</v>
      </c>
    </row>
    <row r="8101" spans="1:6" x14ac:dyDescent="0.35">
      <c r="A8101" s="1">
        <v>62</v>
      </c>
      <c r="B8101" s="1" t="s">
        <v>105</v>
      </c>
      <c r="C8101" s="218">
        <v>44943</v>
      </c>
      <c r="D8101" s="218">
        <v>44943</v>
      </c>
      <c r="E8101" s="1">
        <v>8</v>
      </c>
      <c r="F8101" s="62">
        <v>356.5</v>
      </c>
    </row>
    <row r="8102" spans="1:6" x14ac:dyDescent="0.35">
      <c r="A8102" s="1">
        <v>62</v>
      </c>
      <c r="B8102" s="1" t="s">
        <v>105</v>
      </c>
      <c r="C8102" s="218">
        <v>44944</v>
      </c>
      <c r="D8102" s="218">
        <v>44941</v>
      </c>
      <c r="E8102" s="1">
        <v>2</v>
      </c>
      <c r="F8102" s="62">
        <v>47.47</v>
      </c>
    </row>
    <row r="8103" spans="1:6" x14ac:dyDescent="0.35">
      <c r="A8103" s="1">
        <v>62</v>
      </c>
      <c r="B8103" s="1" t="s">
        <v>105</v>
      </c>
      <c r="C8103" s="218">
        <v>44944</v>
      </c>
      <c r="D8103" s="218">
        <v>44942</v>
      </c>
      <c r="E8103" s="1">
        <v>3</v>
      </c>
      <c r="F8103" s="62">
        <v>127.02</v>
      </c>
    </row>
    <row r="8104" spans="1:6" x14ac:dyDescent="0.35">
      <c r="A8104" s="1">
        <v>62</v>
      </c>
      <c r="B8104" s="1" t="s">
        <v>105</v>
      </c>
      <c r="C8104" s="218">
        <v>44944</v>
      </c>
      <c r="D8104" s="218">
        <v>44943</v>
      </c>
      <c r="E8104" s="1">
        <v>6</v>
      </c>
      <c r="F8104" s="62">
        <v>246.9</v>
      </c>
    </row>
    <row r="8105" spans="1:6" x14ac:dyDescent="0.35">
      <c r="A8105" s="1">
        <v>62</v>
      </c>
      <c r="B8105" s="1" t="s">
        <v>105</v>
      </c>
      <c r="C8105" s="218">
        <v>44944</v>
      </c>
      <c r="D8105" s="218">
        <v>44944</v>
      </c>
      <c r="E8105" s="1">
        <v>7</v>
      </c>
      <c r="F8105" s="62">
        <v>253.53</v>
      </c>
    </row>
    <row r="8106" spans="1:6" x14ac:dyDescent="0.35">
      <c r="A8106" s="1">
        <v>62</v>
      </c>
      <c r="B8106" s="1" t="s">
        <v>105</v>
      </c>
      <c r="C8106" s="218">
        <v>44945</v>
      </c>
      <c r="D8106" s="218">
        <v>44943</v>
      </c>
      <c r="E8106" s="1">
        <v>2</v>
      </c>
      <c r="F8106" s="62">
        <v>74.400000000000006</v>
      </c>
    </row>
    <row r="8107" spans="1:6" x14ac:dyDescent="0.35">
      <c r="A8107" s="1">
        <v>62</v>
      </c>
      <c r="B8107" s="1" t="s">
        <v>105</v>
      </c>
      <c r="C8107" s="218">
        <v>44945</v>
      </c>
      <c r="D8107" s="218">
        <v>44944</v>
      </c>
      <c r="E8107" s="1">
        <v>1</v>
      </c>
      <c r="F8107" s="62">
        <v>54.2</v>
      </c>
    </row>
    <row r="8108" spans="1:6" x14ac:dyDescent="0.35">
      <c r="A8108" s="1">
        <v>62</v>
      </c>
      <c r="B8108" s="1" t="s">
        <v>105</v>
      </c>
      <c r="C8108" s="218">
        <v>44945</v>
      </c>
      <c r="D8108" s="218">
        <v>44945</v>
      </c>
      <c r="E8108" s="1">
        <v>2</v>
      </c>
      <c r="F8108" s="62">
        <v>106.37</v>
      </c>
    </row>
    <row r="8109" spans="1:6" x14ac:dyDescent="0.35">
      <c r="A8109" s="1">
        <v>62</v>
      </c>
      <c r="B8109" s="1" t="s">
        <v>105</v>
      </c>
      <c r="C8109" s="218">
        <v>44947</v>
      </c>
      <c r="D8109" s="218">
        <v>44944</v>
      </c>
      <c r="E8109" s="1">
        <v>2</v>
      </c>
      <c r="F8109" s="62">
        <v>47.42</v>
      </c>
    </row>
    <row r="8110" spans="1:6" x14ac:dyDescent="0.35">
      <c r="A8110" s="1">
        <v>62</v>
      </c>
      <c r="B8110" s="1" t="s">
        <v>105</v>
      </c>
      <c r="C8110" s="218">
        <v>44947</v>
      </c>
      <c r="D8110" s="218">
        <v>44945</v>
      </c>
      <c r="E8110" s="1">
        <v>8</v>
      </c>
      <c r="F8110" s="62">
        <v>301.3</v>
      </c>
    </row>
    <row r="8111" spans="1:6" x14ac:dyDescent="0.35">
      <c r="A8111" s="1">
        <v>62</v>
      </c>
      <c r="B8111" s="1" t="s">
        <v>105</v>
      </c>
      <c r="C8111" s="218">
        <v>44947</v>
      </c>
      <c r="D8111" s="218">
        <v>44946</v>
      </c>
      <c r="E8111" s="1">
        <v>2</v>
      </c>
      <c r="F8111" s="62">
        <v>46.23</v>
      </c>
    </row>
    <row r="8112" spans="1:6" x14ac:dyDescent="0.35">
      <c r="A8112" s="1">
        <v>62</v>
      </c>
      <c r="B8112" s="1" t="s">
        <v>105</v>
      </c>
      <c r="C8112" s="218">
        <v>44947</v>
      </c>
      <c r="D8112" s="218">
        <v>44947</v>
      </c>
      <c r="E8112" s="1">
        <v>2</v>
      </c>
      <c r="F8112" s="62">
        <v>107.86</v>
      </c>
    </row>
    <row r="8113" spans="1:6" x14ac:dyDescent="0.35">
      <c r="A8113" s="1">
        <v>62</v>
      </c>
      <c r="B8113" s="1" t="s">
        <v>105</v>
      </c>
      <c r="C8113" s="218">
        <v>44948</v>
      </c>
      <c r="D8113" s="218">
        <v>44943</v>
      </c>
      <c r="E8113" s="1">
        <v>1</v>
      </c>
      <c r="F8113" s="62">
        <v>23.56</v>
      </c>
    </row>
    <row r="8114" spans="1:6" x14ac:dyDescent="0.35">
      <c r="A8114" s="1">
        <v>62</v>
      </c>
      <c r="B8114" s="1" t="s">
        <v>105</v>
      </c>
      <c r="C8114" s="218">
        <v>44948</v>
      </c>
      <c r="D8114" s="218">
        <v>44945</v>
      </c>
      <c r="E8114" s="1">
        <v>1</v>
      </c>
      <c r="F8114" s="62">
        <v>23.46</v>
      </c>
    </row>
    <row r="8115" spans="1:6" x14ac:dyDescent="0.35">
      <c r="A8115" s="1">
        <v>62</v>
      </c>
      <c r="B8115" s="1" t="s">
        <v>105</v>
      </c>
      <c r="C8115" s="218">
        <v>44948</v>
      </c>
      <c r="D8115" s="218">
        <v>44946</v>
      </c>
      <c r="E8115" s="1">
        <v>4</v>
      </c>
      <c r="F8115" s="62">
        <v>142.75</v>
      </c>
    </row>
    <row r="8116" spans="1:6" x14ac:dyDescent="0.35">
      <c r="A8116" s="1">
        <v>62</v>
      </c>
      <c r="B8116" s="1" t="s">
        <v>105</v>
      </c>
      <c r="C8116" s="218">
        <v>44948</v>
      </c>
      <c r="D8116" s="218">
        <v>44947</v>
      </c>
      <c r="E8116" s="1">
        <v>2</v>
      </c>
      <c r="F8116" s="62">
        <v>47.32</v>
      </c>
    </row>
    <row r="8117" spans="1:6" x14ac:dyDescent="0.35">
      <c r="A8117" s="1">
        <v>62</v>
      </c>
      <c r="B8117" s="1" t="s">
        <v>105</v>
      </c>
      <c r="C8117" s="218">
        <v>44949</v>
      </c>
      <c r="D8117" s="218">
        <v>44944</v>
      </c>
      <c r="E8117" s="1">
        <v>1</v>
      </c>
      <c r="F8117" s="62">
        <v>47.22</v>
      </c>
    </row>
    <row r="8118" spans="1:6" x14ac:dyDescent="0.35">
      <c r="A8118" s="1">
        <v>62</v>
      </c>
      <c r="B8118" s="1" t="s">
        <v>105</v>
      </c>
      <c r="C8118" s="218">
        <v>44949</v>
      </c>
      <c r="D8118" s="218">
        <v>44945</v>
      </c>
      <c r="E8118" s="1">
        <v>1</v>
      </c>
      <c r="F8118" s="62">
        <v>23.66</v>
      </c>
    </row>
    <row r="8119" spans="1:6" x14ac:dyDescent="0.35">
      <c r="A8119" s="1">
        <v>62</v>
      </c>
      <c r="B8119" s="1" t="s">
        <v>105</v>
      </c>
      <c r="C8119" s="218">
        <v>44949</v>
      </c>
      <c r="D8119" s="218">
        <v>44946</v>
      </c>
      <c r="E8119" s="1">
        <v>3</v>
      </c>
      <c r="F8119" s="62">
        <v>99.15</v>
      </c>
    </row>
    <row r="8120" spans="1:6" x14ac:dyDescent="0.35">
      <c r="A8120" s="1">
        <v>62</v>
      </c>
      <c r="B8120" s="1" t="s">
        <v>105</v>
      </c>
      <c r="C8120" s="218">
        <v>44949</v>
      </c>
      <c r="D8120" s="218">
        <v>44947</v>
      </c>
      <c r="E8120" s="1">
        <v>5</v>
      </c>
      <c r="F8120" s="62">
        <v>202.26</v>
      </c>
    </row>
    <row r="8121" spans="1:6" x14ac:dyDescent="0.35">
      <c r="A8121" s="1">
        <v>62</v>
      </c>
      <c r="B8121" s="1" t="s">
        <v>105</v>
      </c>
      <c r="C8121" s="218">
        <v>44949</v>
      </c>
      <c r="D8121" s="218">
        <v>44948</v>
      </c>
      <c r="E8121" s="1">
        <v>1</v>
      </c>
      <c r="F8121" s="62">
        <v>51.58</v>
      </c>
    </row>
    <row r="8122" spans="1:6" x14ac:dyDescent="0.35">
      <c r="A8122" s="1">
        <v>62</v>
      </c>
      <c r="B8122" s="1" t="s">
        <v>105</v>
      </c>
      <c r="C8122" s="218">
        <v>44949</v>
      </c>
      <c r="D8122" s="218">
        <v>44949</v>
      </c>
      <c r="E8122" s="1">
        <v>2</v>
      </c>
      <c r="F8122" s="62">
        <v>97.12</v>
      </c>
    </row>
    <row r="8123" spans="1:6" x14ac:dyDescent="0.35">
      <c r="A8123" s="1">
        <v>62</v>
      </c>
      <c r="B8123" s="1" t="s">
        <v>105</v>
      </c>
      <c r="C8123" s="218">
        <v>44950</v>
      </c>
      <c r="D8123" s="218">
        <v>44945</v>
      </c>
      <c r="E8123" s="1">
        <v>1</v>
      </c>
      <c r="F8123" s="62">
        <v>52.27</v>
      </c>
    </row>
    <row r="8124" spans="1:6" x14ac:dyDescent="0.35">
      <c r="A8124" s="1">
        <v>62</v>
      </c>
      <c r="B8124" s="1" t="s">
        <v>105</v>
      </c>
      <c r="C8124" s="218">
        <v>44950</v>
      </c>
      <c r="D8124" s="218">
        <v>44946</v>
      </c>
      <c r="E8124" s="1">
        <v>1</v>
      </c>
      <c r="F8124" s="62">
        <v>49.5</v>
      </c>
    </row>
    <row r="8125" spans="1:6" x14ac:dyDescent="0.35">
      <c r="A8125" s="1">
        <v>62</v>
      </c>
      <c r="B8125" s="1" t="s">
        <v>105</v>
      </c>
      <c r="C8125" s="218">
        <v>44950</v>
      </c>
      <c r="D8125" s="218">
        <v>44947</v>
      </c>
      <c r="E8125" s="1">
        <v>6</v>
      </c>
      <c r="F8125" s="62">
        <v>317.79000000000002</v>
      </c>
    </row>
    <row r="8126" spans="1:6" x14ac:dyDescent="0.35">
      <c r="A8126" s="1">
        <v>62</v>
      </c>
      <c r="B8126" s="1" t="s">
        <v>105</v>
      </c>
      <c r="C8126" s="218">
        <v>44950</v>
      </c>
      <c r="D8126" s="218">
        <v>44948</v>
      </c>
      <c r="E8126" s="1">
        <v>3</v>
      </c>
      <c r="F8126" s="62">
        <v>99.69</v>
      </c>
    </row>
    <row r="8127" spans="1:6" x14ac:dyDescent="0.35">
      <c r="A8127" s="1">
        <v>62</v>
      </c>
      <c r="B8127" s="1" t="s">
        <v>105</v>
      </c>
      <c r="C8127" s="218">
        <v>44950</v>
      </c>
      <c r="D8127" s="218">
        <v>44949</v>
      </c>
      <c r="E8127" s="1">
        <v>4</v>
      </c>
      <c r="F8127" s="62">
        <v>115.53</v>
      </c>
    </row>
    <row r="8128" spans="1:6" x14ac:dyDescent="0.35">
      <c r="A8128" s="1">
        <v>62</v>
      </c>
      <c r="B8128" s="1" t="s">
        <v>105</v>
      </c>
      <c r="C8128" s="218">
        <v>44950</v>
      </c>
      <c r="D8128" s="218">
        <v>44950</v>
      </c>
      <c r="E8128" s="1">
        <v>1</v>
      </c>
      <c r="F8128" s="62">
        <v>23.66</v>
      </c>
    </row>
    <row r="8129" spans="1:6" x14ac:dyDescent="0.35">
      <c r="A8129" s="1">
        <v>62</v>
      </c>
      <c r="B8129" s="1" t="s">
        <v>105</v>
      </c>
      <c r="C8129" s="218">
        <v>44951</v>
      </c>
      <c r="D8129" s="218">
        <v>44948</v>
      </c>
      <c r="E8129" s="1">
        <v>3</v>
      </c>
      <c r="F8129" s="62">
        <v>125.34</v>
      </c>
    </row>
    <row r="8130" spans="1:6" x14ac:dyDescent="0.35">
      <c r="A8130" s="1">
        <v>62</v>
      </c>
      <c r="B8130" s="1" t="s">
        <v>105</v>
      </c>
      <c r="C8130" s="218">
        <v>44951</v>
      </c>
      <c r="D8130" s="218">
        <v>44950</v>
      </c>
      <c r="E8130" s="1">
        <v>1</v>
      </c>
      <c r="F8130" s="62">
        <v>23.71</v>
      </c>
    </row>
    <row r="8131" spans="1:6" x14ac:dyDescent="0.35">
      <c r="A8131" s="1">
        <v>62</v>
      </c>
      <c r="B8131" s="1" t="s">
        <v>105</v>
      </c>
      <c r="C8131" s="218">
        <v>44951</v>
      </c>
      <c r="D8131" s="218">
        <v>44951</v>
      </c>
      <c r="E8131" s="1">
        <v>2</v>
      </c>
      <c r="F8131" s="62">
        <v>46.08</v>
      </c>
    </row>
    <row r="8132" spans="1:6" x14ac:dyDescent="0.35">
      <c r="A8132" s="1">
        <v>62</v>
      </c>
      <c r="B8132" s="1" t="s">
        <v>105</v>
      </c>
      <c r="C8132" s="218">
        <v>44952</v>
      </c>
      <c r="D8132" s="218">
        <v>44950</v>
      </c>
      <c r="E8132" s="1">
        <v>7</v>
      </c>
      <c r="F8132" s="62">
        <v>311</v>
      </c>
    </row>
    <row r="8133" spans="1:6" x14ac:dyDescent="0.35">
      <c r="A8133" s="1">
        <v>62</v>
      </c>
      <c r="B8133" s="1" t="s">
        <v>105</v>
      </c>
      <c r="C8133" s="218">
        <v>44952</v>
      </c>
      <c r="D8133" s="218">
        <v>44951</v>
      </c>
      <c r="E8133" s="1">
        <v>3</v>
      </c>
      <c r="F8133" s="62">
        <v>157.36000000000001</v>
      </c>
    </row>
    <row r="8134" spans="1:6" x14ac:dyDescent="0.35">
      <c r="A8134" s="1">
        <v>62</v>
      </c>
      <c r="B8134" s="1" t="s">
        <v>105</v>
      </c>
      <c r="C8134" s="218">
        <v>44952</v>
      </c>
      <c r="D8134" s="218">
        <v>44952</v>
      </c>
      <c r="E8134" s="1">
        <v>3</v>
      </c>
      <c r="F8134" s="62">
        <v>128.19999999999999</v>
      </c>
    </row>
    <row r="8135" spans="1:6" x14ac:dyDescent="0.35">
      <c r="A8135" s="1">
        <v>63</v>
      </c>
      <c r="B8135" s="1" t="s">
        <v>106</v>
      </c>
      <c r="C8135" s="218">
        <v>44891</v>
      </c>
      <c r="D8135" s="218">
        <v>44891</v>
      </c>
      <c r="E8135" s="1">
        <v>8</v>
      </c>
      <c r="F8135" s="62">
        <v>203.41</v>
      </c>
    </row>
    <row r="8136" spans="1:6" x14ac:dyDescent="0.35">
      <c r="A8136" s="1">
        <v>63</v>
      </c>
      <c r="B8136" s="1" t="s">
        <v>106</v>
      </c>
      <c r="C8136" s="218">
        <v>44892</v>
      </c>
      <c r="D8136" s="218">
        <v>44891</v>
      </c>
      <c r="E8136" s="1">
        <v>9</v>
      </c>
      <c r="F8136" s="62">
        <v>203.74</v>
      </c>
    </row>
    <row r="8137" spans="1:6" x14ac:dyDescent="0.35">
      <c r="A8137" s="1">
        <v>63</v>
      </c>
      <c r="B8137" s="1" t="s">
        <v>106</v>
      </c>
      <c r="C8137" s="218">
        <v>44893</v>
      </c>
      <c r="D8137" s="218">
        <v>44891</v>
      </c>
      <c r="E8137" s="1">
        <v>17</v>
      </c>
      <c r="F8137" s="62">
        <v>395.16</v>
      </c>
    </row>
    <row r="8138" spans="1:6" x14ac:dyDescent="0.35">
      <c r="A8138" s="1">
        <v>63</v>
      </c>
      <c r="B8138" s="1" t="s">
        <v>106</v>
      </c>
      <c r="C8138" s="218">
        <v>44893</v>
      </c>
      <c r="D8138" s="218">
        <v>44893</v>
      </c>
      <c r="E8138" s="1">
        <v>1</v>
      </c>
      <c r="F8138" s="62">
        <v>49.7</v>
      </c>
    </row>
    <row r="8139" spans="1:6" x14ac:dyDescent="0.35">
      <c r="A8139" s="1">
        <v>63</v>
      </c>
      <c r="B8139" s="1" t="s">
        <v>106</v>
      </c>
      <c r="C8139" s="218">
        <v>44894</v>
      </c>
      <c r="D8139" s="218">
        <v>44891</v>
      </c>
      <c r="E8139" s="1">
        <v>8</v>
      </c>
      <c r="F8139" s="62">
        <v>179.88</v>
      </c>
    </row>
    <row r="8140" spans="1:6" x14ac:dyDescent="0.35">
      <c r="A8140" s="1">
        <v>63</v>
      </c>
      <c r="B8140" s="1" t="s">
        <v>106</v>
      </c>
      <c r="C8140" s="218">
        <v>44894</v>
      </c>
      <c r="D8140" s="218">
        <v>44893</v>
      </c>
      <c r="E8140" s="1">
        <v>11</v>
      </c>
      <c r="F8140" s="62">
        <v>303.27</v>
      </c>
    </row>
    <row r="8141" spans="1:6" x14ac:dyDescent="0.35">
      <c r="A8141" s="1">
        <v>63</v>
      </c>
      <c r="B8141" s="1" t="s">
        <v>106</v>
      </c>
      <c r="C8141" s="218">
        <v>44894</v>
      </c>
      <c r="D8141" s="218">
        <v>44894</v>
      </c>
      <c r="E8141" s="1">
        <v>4</v>
      </c>
      <c r="F8141" s="62">
        <v>141.27000000000001</v>
      </c>
    </row>
    <row r="8142" spans="1:6" x14ac:dyDescent="0.35">
      <c r="A8142" s="1">
        <v>63</v>
      </c>
      <c r="B8142" s="1" t="s">
        <v>106</v>
      </c>
      <c r="C8142" s="218">
        <v>44895</v>
      </c>
      <c r="D8142" s="218">
        <v>44891</v>
      </c>
      <c r="E8142" s="1">
        <v>4</v>
      </c>
      <c r="F8142" s="62">
        <v>93.6</v>
      </c>
    </row>
    <row r="8143" spans="1:6" x14ac:dyDescent="0.35">
      <c r="A8143" s="1">
        <v>63</v>
      </c>
      <c r="B8143" s="1" t="s">
        <v>106</v>
      </c>
      <c r="C8143" s="218">
        <v>44895</v>
      </c>
      <c r="D8143" s="218">
        <v>44893</v>
      </c>
      <c r="E8143" s="1">
        <v>8</v>
      </c>
      <c r="F8143" s="62">
        <v>177.11</v>
      </c>
    </row>
    <row r="8144" spans="1:6" x14ac:dyDescent="0.35">
      <c r="A8144" s="1">
        <v>63</v>
      </c>
      <c r="B8144" s="1" t="s">
        <v>106</v>
      </c>
      <c r="C8144" s="218">
        <v>44895</v>
      </c>
      <c r="D8144" s="218">
        <v>44894</v>
      </c>
      <c r="E8144" s="1">
        <v>8</v>
      </c>
      <c r="F8144" s="62">
        <v>297.14</v>
      </c>
    </row>
    <row r="8145" spans="1:6" x14ac:dyDescent="0.35">
      <c r="A8145" s="1">
        <v>63</v>
      </c>
      <c r="B8145" s="1" t="s">
        <v>106</v>
      </c>
      <c r="C8145" s="218">
        <v>44895</v>
      </c>
      <c r="D8145" s="218">
        <v>44895</v>
      </c>
      <c r="E8145" s="1">
        <v>5</v>
      </c>
      <c r="F8145" s="62">
        <v>193.44</v>
      </c>
    </row>
    <row r="8146" spans="1:6" x14ac:dyDescent="0.35">
      <c r="A8146" s="1">
        <v>63</v>
      </c>
      <c r="B8146" s="1" t="s">
        <v>106</v>
      </c>
      <c r="C8146" s="218">
        <v>44896</v>
      </c>
      <c r="D8146" s="218">
        <v>44893</v>
      </c>
      <c r="E8146" s="1">
        <v>2</v>
      </c>
      <c r="F8146" s="62">
        <v>43.27</v>
      </c>
    </row>
    <row r="8147" spans="1:6" x14ac:dyDescent="0.35">
      <c r="A8147" s="1">
        <v>63</v>
      </c>
      <c r="B8147" s="1" t="s">
        <v>106</v>
      </c>
      <c r="C8147" s="218">
        <v>44896</v>
      </c>
      <c r="D8147" s="218">
        <v>44894</v>
      </c>
      <c r="E8147" s="1">
        <v>1</v>
      </c>
      <c r="F8147" s="62">
        <v>48.91</v>
      </c>
    </row>
    <row r="8148" spans="1:6" x14ac:dyDescent="0.35">
      <c r="A8148" s="1">
        <v>63</v>
      </c>
      <c r="B8148" s="1" t="s">
        <v>106</v>
      </c>
      <c r="C8148" s="218">
        <v>44896</v>
      </c>
      <c r="D8148" s="218">
        <v>44895</v>
      </c>
      <c r="E8148" s="1">
        <v>9</v>
      </c>
      <c r="F8148" s="62">
        <v>316.3</v>
      </c>
    </row>
    <row r="8149" spans="1:6" x14ac:dyDescent="0.35">
      <c r="A8149" s="1">
        <v>63</v>
      </c>
      <c r="B8149" s="1" t="s">
        <v>106</v>
      </c>
      <c r="C8149" s="218">
        <v>44896</v>
      </c>
      <c r="D8149" s="218">
        <v>44896</v>
      </c>
      <c r="E8149" s="1">
        <v>1</v>
      </c>
      <c r="F8149" s="62">
        <v>53.95</v>
      </c>
    </row>
    <row r="8150" spans="1:6" x14ac:dyDescent="0.35">
      <c r="A8150" s="1">
        <v>63</v>
      </c>
      <c r="B8150" s="1" t="s">
        <v>106</v>
      </c>
      <c r="C8150" s="218">
        <v>44897</v>
      </c>
      <c r="D8150" s="218">
        <v>44893</v>
      </c>
      <c r="E8150" s="1">
        <v>1</v>
      </c>
      <c r="F8150" s="62">
        <v>23.76</v>
      </c>
    </row>
    <row r="8151" spans="1:6" x14ac:dyDescent="0.35">
      <c r="A8151" s="1">
        <v>63</v>
      </c>
      <c r="B8151" s="1" t="s">
        <v>106</v>
      </c>
      <c r="C8151" s="218">
        <v>44897</v>
      </c>
      <c r="D8151" s="218">
        <v>44894</v>
      </c>
      <c r="E8151" s="1">
        <v>2</v>
      </c>
      <c r="F8151" s="62">
        <v>45.14</v>
      </c>
    </row>
    <row r="8152" spans="1:6" x14ac:dyDescent="0.35">
      <c r="A8152" s="1">
        <v>63</v>
      </c>
      <c r="B8152" s="1" t="s">
        <v>106</v>
      </c>
      <c r="C8152" s="218">
        <v>44897</v>
      </c>
      <c r="D8152" s="218">
        <v>44895</v>
      </c>
      <c r="E8152" s="1">
        <v>7</v>
      </c>
      <c r="F8152" s="62">
        <v>274.92</v>
      </c>
    </row>
    <row r="8153" spans="1:6" x14ac:dyDescent="0.35">
      <c r="A8153" s="1">
        <v>63</v>
      </c>
      <c r="B8153" s="1" t="s">
        <v>106</v>
      </c>
      <c r="C8153" s="218">
        <v>44897</v>
      </c>
      <c r="D8153" s="218">
        <v>44896</v>
      </c>
      <c r="E8153" s="1">
        <v>6</v>
      </c>
      <c r="F8153" s="62">
        <v>215.43</v>
      </c>
    </row>
    <row r="8154" spans="1:6" x14ac:dyDescent="0.35">
      <c r="A8154" s="1">
        <v>63</v>
      </c>
      <c r="B8154" s="1" t="s">
        <v>106</v>
      </c>
      <c r="C8154" s="218">
        <v>44897</v>
      </c>
      <c r="D8154" s="218">
        <v>44897</v>
      </c>
      <c r="E8154" s="1">
        <v>6</v>
      </c>
      <c r="F8154" s="62">
        <v>167.95</v>
      </c>
    </row>
    <row r="8155" spans="1:6" x14ac:dyDescent="0.35">
      <c r="A8155" s="1">
        <v>63</v>
      </c>
      <c r="B8155" s="1" t="s">
        <v>106</v>
      </c>
      <c r="C8155" s="218">
        <v>44898</v>
      </c>
      <c r="D8155" s="218">
        <v>44896</v>
      </c>
      <c r="E8155" s="1">
        <v>6</v>
      </c>
      <c r="F8155" s="62">
        <v>230.97</v>
      </c>
    </row>
    <row r="8156" spans="1:6" x14ac:dyDescent="0.35">
      <c r="A8156" s="1">
        <v>63</v>
      </c>
      <c r="B8156" s="1" t="s">
        <v>106</v>
      </c>
      <c r="C8156" s="218">
        <v>44898</v>
      </c>
      <c r="D8156" s="218">
        <v>44897</v>
      </c>
      <c r="E8156" s="1">
        <v>7</v>
      </c>
      <c r="F8156" s="62">
        <v>222.21</v>
      </c>
    </row>
    <row r="8157" spans="1:6" x14ac:dyDescent="0.35">
      <c r="A8157" s="1">
        <v>63</v>
      </c>
      <c r="B8157" s="1" t="s">
        <v>106</v>
      </c>
      <c r="C8157" s="218">
        <v>44898</v>
      </c>
      <c r="D8157" s="218">
        <v>44898</v>
      </c>
      <c r="E8157" s="1">
        <v>6</v>
      </c>
      <c r="F8157" s="62">
        <v>140.22</v>
      </c>
    </row>
    <row r="8158" spans="1:6" x14ac:dyDescent="0.35">
      <c r="A8158" s="1">
        <v>63</v>
      </c>
      <c r="B8158" s="1" t="s">
        <v>106</v>
      </c>
      <c r="C8158" s="218">
        <v>44899</v>
      </c>
      <c r="D8158" s="218">
        <v>44896</v>
      </c>
      <c r="E8158" s="1">
        <v>1</v>
      </c>
      <c r="F8158" s="62">
        <v>53.71</v>
      </c>
    </row>
    <row r="8159" spans="1:6" x14ac:dyDescent="0.35">
      <c r="A8159" s="1">
        <v>63</v>
      </c>
      <c r="B8159" s="1" t="s">
        <v>106</v>
      </c>
      <c r="C8159" s="218">
        <v>44899</v>
      </c>
      <c r="D8159" s="218">
        <v>44897</v>
      </c>
      <c r="E8159" s="1">
        <v>3</v>
      </c>
      <c r="F8159" s="62">
        <v>100.97</v>
      </c>
    </row>
    <row r="8160" spans="1:6" x14ac:dyDescent="0.35">
      <c r="A8160" s="1">
        <v>63</v>
      </c>
      <c r="B8160" s="1" t="s">
        <v>106</v>
      </c>
      <c r="C8160" s="218">
        <v>44899</v>
      </c>
      <c r="D8160" s="218">
        <v>44898</v>
      </c>
      <c r="E8160" s="1">
        <v>9</v>
      </c>
      <c r="F8160" s="62">
        <v>301.54000000000002</v>
      </c>
    </row>
    <row r="8161" spans="1:6" x14ac:dyDescent="0.35">
      <c r="A8161" s="1">
        <v>63</v>
      </c>
      <c r="B8161" s="1" t="s">
        <v>106</v>
      </c>
      <c r="C8161" s="218">
        <v>44899</v>
      </c>
      <c r="D8161" s="218">
        <v>44899</v>
      </c>
      <c r="E8161" s="1">
        <v>8</v>
      </c>
      <c r="F8161" s="62">
        <v>371.34</v>
      </c>
    </row>
    <row r="8162" spans="1:6" x14ac:dyDescent="0.35">
      <c r="A8162" s="1">
        <v>63</v>
      </c>
      <c r="B8162" s="1" t="s">
        <v>106</v>
      </c>
      <c r="C8162" s="218">
        <v>44900</v>
      </c>
      <c r="D8162" s="218">
        <v>44897</v>
      </c>
      <c r="E8162" s="1">
        <v>1</v>
      </c>
      <c r="F8162" s="62">
        <v>23.46</v>
      </c>
    </row>
    <row r="8163" spans="1:6" x14ac:dyDescent="0.35">
      <c r="A8163" s="1">
        <v>63</v>
      </c>
      <c r="B8163" s="1" t="s">
        <v>106</v>
      </c>
      <c r="C8163" s="218">
        <v>44900</v>
      </c>
      <c r="D8163" s="218">
        <v>44898</v>
      </c>
      <c r="E8163" s="1">
        <v>2</v>
      </c>
      <c r="F8163" s="62">
        <v>47.42</v>
      </c>
    </row>
    <row r="8164" spans="1:6" x14ac:dyDescent="0.35">
      <c r="A8164" s="1">
        <v>63</v>
      </c>
      <c r="B8164" s="1" t="s">
        <v>106</v>
      </c>
      <c r="C8164" s="218">
        <v>44900</v>
      </c>
      <c r="D8164" s="218">
        <v>44899</v>
      </c>
      <c r="E8164" s="1">
        <v>7</v>
      </c>
      <c r="F8164" s="62">
        <v>256.25</v>
      </c>
    </row>
    <row r="8165" spans="1:6" x14ac:dyDescent="0.35">
      <c r="A8165" s="1">
        <v>63</v>
      </c>
      <c r="B8165" s="1" t="s">
        <v>106</v>
      </c>
      <c r="C8165" s="218">
        <v>44900</v>
      </c>
      <c r="D8165" s="218">
        <v>44900</v>
      </c>
      <c r="E8165" s="1">
        <v>9</v>
      </c>
      <c r="F8165" s="62">
        <v>455.69</v>
      </c>
    </row>
    <row r="8166" spans="1:6" x14ac:dyDescent="0.35">
      <c r="A8166" s="1">
        <v>63</v>
      </c>
      <c r="B8166" s="1" t="s">
        <v>106</v>
      </c>
      <c r="C8166" s="218">
        <v>44901</v>
      </c>
      <c r="D8166" s="218">
        <v>44897</v>
      </c>
      <c r="E8166" s="1">
        <v>1</v>
      </c>
      <c r="F8166" s="62">
        <v>23.56</v>
      </c>
    </row>
    <row r="8167" spans="1:6" x14ac:dyDescent="0.35">
      <c r="A8167" s="1">
        <v>63</v>
      </c>
      <c r="B8167" s="1" t="s">
        <v>106</v>
      </c>
      <c r="C8167" s="218">
        <v>44901</v>
      </c>
      <c r="D8167" s="218">
        <v>44898</v>
      </c>
      <c r="E8167" s="1">
        <v>2</v>
      </c>
      <c r="F8167" s="62">
        <v>46.58</v>
      </c>
    </row>
    <row r="8168" spans="1:6" x14ac:dyDescent="0.35">
      <c r="A8168" s="1">
        <v>63</v>
      </c>
      <c r="B8168" s="1" t="s">
        <v>106</v>
      </c>
      <c r="C8168" s="218">
        <v>44901</v>
      </c>
      <c r="D8168" s="218">
        <v>44899</v>
      </c>
      <c r="E8168" s="1">
        <v>3</v>
      </c>
      <c r="F8168" s="62">
        <v>129.49</v>
      </c>
    </row>
    <row r="8169" spans="1:6" x14ac:dyDescent="0.35">
      <c r="A8169" s="1">
        <v>63</v>
      </c>
      <c r="B8169" s="1" t="s">
        <v>106</v>
      </c>
      <c r="C8169" s="218">
        <v>44901</v>
      </c>
      <c r="D8169" s="218">
        <v>44900</v>
      </c>
      <c r="E8169" s="1">
        <v>1</v>
      </c>
      <c r="F8169" s="62">
        <v>23.26</v>
      </c>
    </row>
    <row r="8170" spans="1:6" x14ac:dyDescent="0.35">
      <c r="A8170" s="1">
        <v>63</v>
      </c>
      <c r="B8170" s="1" t="s">
        <v>106</v>
      </c>
      <c r="C8170" s="218">
        <v>44901</v>
      </c>
      <c r="D8170" s="218">
        <v>44901</v>
      </c>
      <c r="E8170" s="1">
        <v>10</v>
      </c>
      <c r="F8170" s="62">
        <v>448.4</v>
      </c>
    </row>
    <row r="8171" spans="1:6" x14ac:dyDescent="0.35">
      <c r="A8171" s="1">
        <v>63</v>
      </c>
      <c r="B8171" s="1" t="s">
        <v>106</v>
      </c>
      <c r="C8171" s="218">
        <v>44902</v>
      </c>
      <c r="D8171" s="218">
        <v>44898</v>
      </c>
      <c r="E8171" s="1">
        <v>3</v>
      </c>
      <c r="F8171" s="62">
        <v>68.16</v>
      </c>
    </row>
    <row r="8172" spans="1:6" x14ac:dyDescent="0.35">
      <c r="A8172" s="1">
        <v>63</v>
      </c>
      <c r="B8172" s="1" t="s">
        <v>106</v>
      </c>
      <c r="C8172" s="218">
        <v>44902</v>
      </c>
      <c r="D8172" s="218">
        <v>44899</v>
      </c>
      <c r="E8172" s="1">
        <v>2</v>
      </c>
      <c r="F8172" s="62">
        <v>46.63</v>
      </c>
    </row>
    <row r="8173" spans="1:6" x14ac:dyDescent="0.35">
      <c r="A8173" s="1">
        <v>63</v>
      </c>
      <c r="B8173" s="1" t="s">
        <v>106</v>
      </c>
      <c r="C8173" s="218">
        <v>44902</v>
      </c>
      <c r="D8173" s="218">
        <v>44901</v>
      </c>
      <c r="E8173" s="1">
        <v>7</v>
      </c>
      <c r="F8173" s="62">
        <v>303.52999999999997</v>
      </c>
    </row>
    <row r="8174" spans="1:6" x14ac:dyDescent="0.35">
      <c r="A8174" s="1">
        <v>63</v>
      </c>
      <c r="B8174" s="1" t="s">
        <v>106</v>
      </c>
      <c r="C8174" s="218">
        <v>44902</v>
      </c>
      <c r="D8174" s="218">
        <v>44902</v>
      </c>
      <c r="E8174" s="1">
        <v>11</v>
      </c>
      <c r="F8174" s="62">
        <v>502.85</v>
      </c>
    </row>
    <row r="8175" spans="1:6" x14ac:dyDescent="0.35">
      <c r="A8175" s="1">
        <v>63</v>
      </c>
      <c r="B8175" s="1" t="s">
        <v>106</v>
      </c>
      <c r="C8175" s="218">
        <v>44903</v>
      </c>
      <c r="D8175" s="218">
        <v>44900</v>
      </c>
      <c r="E8175" s="1">
        <v>1</v>
      </c>
      <c r="F8175" s="62">
        <v>53.71</v>
      </c>
    </row>
    <row r="8176" spans="1:6" x14ac:dyDescent="0.35">
      <c r="A8176" s="1">
        <v>63</v>
      </c>
      <c r="B8176" s="1" t="s">
        <v>106</v>
      </c>
      <c r="C8176" s="218">
        <v>44903</v>
      </c>
      <c r="D8176" s="218">
        <v>44901</v>
      </c>
      <c r="E8176" s="1">
        <v>1</v>
      </c>
      <c r="F8176" s="62">
        <v>23.46</v>
      </c>
    </row>
    <row r="8177" spans="1:6" x14ac:dyDescent="0.35">
      <c r="A8177" s="1">
        <v>63</v>
      </c>
      <c r="B8177" s="1" t="s">
        <v>106</v>
      </c>
      <c r="C8177" s="218">
        <v>44903</v>
      </c>
      <c r="D8177" s="218">
        <v>44902</v>
      </c>
      <c r="E8177" s="1">
        <v>4</v>
      </c>
      <c r="F8177" s="62">
        <v>185.42</v>
      </c>
    </row>
    <row r="8178" spans="1:6" x14ac:dyDescent="0.35">
      <c r="A8178" s="1">
        <v>63</v>
      </c>
      <c r="B8178" s="1" t="s">
        <v>106</v>
      </c>
      <c r="C8178" s="218">
        <v>44903</v>
      </c>
      <c r="D8178" s="218">
        <v>44903</v>
      </c>
      <c r="E8178" s="1">
        <v>12</v>
      </c>
      <c r="F8178" s="62">
        <v>495.93</v>
      </c>
    </row>
    <row r="8179" spans="1:6" x14ac:dyDescent="0.35">
      <c r="A8179" s="1">
        <v>63</v>
      </c>
      <c r="B8179" s="1" t="s">
        <v>106</v>
      </c>
      <c r="C8179" s="218">
        <v>44904</v>
      </c>
      <c r="D8179" s="218">
        <v>44901</v>
      </c>
      <c r="E8179" s="1">
        <v>1</v>
      </c>
      <c r="F8179" s="62">
        <v>23.41</v>
      </c>
    </row>
    <row r="8180" spans="1:6" x14ac:dyDescent="0.35">
      <c r="A8180" s="1">
        <v>63</v>
      </c>
      <c r="B8180" s="1" t="s">
        <v>106</v>
      </c>
      <c r="C8180" s="218">
        <v>44904</v>
      </c>
      <c r="D8180" s="218">
        <v>44902</v>
      </c>
      <c r="E8180" s="1">
        <v>2</v>
      </c>
      <c r="F8180" s="62">
        <v>46.93</v>
      </c>
    </row>
    <row r="8181" spans="1:6" x14ac:dyDescent="0.35">
      <c r="A8181" s="1">
        <v>63</v>
      </c>
      <c r="B8181" s="1" t="s">
        <v>106</v>
      </c>
      <c r="C8181" s="218">
        <v>44904</v>
      </c>
      <c r="D8181" s="218">
        <v>44903</v>
      </c>
      <c r="E8181" s="1">
        <v>6</v>
      </c>
      <c r="F8181" s="62">
        <v>171.9</v>
      </c>
    </row>
    <row r="8182" spans="1:6" x14ac:dyDescent="0.35">
      <c r="A8182" s="1">
        <v>63</v>
      </c>
      <c r="B8182" s="1" t="s">
        <v>106</v>
      </c>
      <c r="C8182" s="218">
        <v>44904</v>
      </c>
      <c r="D8182" s="218">
        <v>44904</v>
      </c>
      <c r="E8182" s="1">
        <v>21</v>
      </c>
      <c r="F8182" s="62">
        <v>951.73</v>
      </c>
    </row>
    <row r="8183" spans="1:6" x14ac:dyDescent="0.35">
      <c r="A8183" s="1">
        <v>63</v>
      </c>
      <c r="B8183" s="1" t="s">
        <v>106</v>
      </c>
      <c r="C8183" s="218">
        <v>44905</v>
      </c>
      <c r="D8183" s="218">
        <v>44902</v>
      </c>
      <c r="E8183" s="1">
        <v>1</v>
      </c>
      <c r="F8183" s="62">
        <v>41.63</v>
      </c>
    </row>
    <row r="8184" spans="1:6" x14ac:dyDescent="0.35">
      <c r="A8184" s="1">
        <v>63</v>
      </c>
      <c r="B8184" s="1" t="s">
        <v>106</v>
      </c>
      <c r="C8184" s="218">
        <v>44905</v>
      </c>
      <c r="D8184" s="218">
        <v>44903</v>
      </c>
      <c r="E8184" s="1">
        <v>2</v>
      </c>
      <c r="F8184" s="62">
        <v>44.25</v>
      </c>
    </row>
    <row r="8185" spans="1:6" x14ac:dyDescent="0.35">
      <c r="A8185" s="1">
        <v>63</v>
      </c>
      <c r="B8185" s="1" t="s">
        <v>106</v>
      </c>
      <c r="C8185" s="218">
        <v>44905</v>
      </c>
      <c r="D8185" s="218">
        <v>44904</v>
      </c>
      <c r="E8185" s="1">
        <v>2</v>
      </c>
      <c r="F8185" s="62">
        <v>77.959999999999994</v>
      </c>
    </row>
    <row r="8186" spans="1:6" x14ac:dyDescent="0.35">
      <c r="A8186" s="1">
        <v>63</v>
      </c>
      <c r="B8186" s="1" t="s">
        <v>106</v>
      </c>
      <c r="C8186" s="218">
        <v>44905</v>
      </c>
      <c r="D8186" s="218">
        <v>44905</v>
      </c>
      <c r="E8186" s="1">
        <v>24</v>
      </c>
      <c r="F8186" s="62">
        <v>808.63</v>
      </c>
    </row>
    <row r="8187" spans="1:6" x14ac:dyDescent="0.35">
      <c r="A8187" s="1">
        <v>63</v>
      </c>
      <c r="B8187" s="1" t="s">
        <v>106</v>
      </c>
      <c r="C8187" s="218">
        <v>44906</v>
      </c>
      <c r="D8187" s="218">
        <v>44905</v>
      </c>
      <c r="E8187" s="1">
        <v>6</v>
      </c>
      <c r="F8187" s="62">
        <v>201.8</v>
      </c>
    </row>
    <row r="8188" spans="1:6" x14ac:dyDescent="0.35">
      <c r="A8188" s="1">
        <v>63</v>
      </c>
      <c r="B8188" s="1" t="s">
        <v>106</v>
      </c>
      <c r="C8188" s="218">
        <v>44906</v>
      </c>
      <c r="D8188" s="218">
        <v>44906</v>
      </c>
      <c r="E8188" s="1">
        <v>11</v>
      </c>
      <c r="F8188" s="62">
        <v>473.02</v>
      </c>
    </row>
    <row r="8189" spans="1:6" x14ac:dyDescent="0.35">
      <c r="A8189" s="1">
        <v>63</v>
      </c>
      <c r="B8189" s="1" t="s">
        <v>106</v>
      </c>
      <c r="C8189" s="218">
        <v>44907</v>
      </c>
      <c r="D8189" s="218">
        <v>44905</v>
      </c>
      <c r="E8189" s="1">
        <v>2</v>
      </c>
      <c r="F8189" s="62">
        <v>77.66</v>
      </c>
    </row>
    <row r="8190" spans="1:6" x14ac:dyDescent="0.35">
      <c r="A8190" s="1">
        <v>63</v>
      </c>
      <c r="B8190" s="1" t="s">
        <v>106</v>
      </c>
      <c r="C8190" s="218">
        <v>44907</v>
      </c>
      <c r="D8190" s="218">
        <v>44906</v>
      </c>
      <c r="E8190" s="1">
        <v>2</v>
      </c>
      <c r="F8190" s="62">
        <v>104.54</v>
      </c>
    </row>
    <row r="8191" spans="1:6" x14ac:dyDescent="0.35">
      <c r="A8191" s="1">
        <v>63</v>
      </c>
      <c r="B8191" s="1" t="s">
        <v>106</v>
      </c>
      <c r="C8191" s="218">
        <v>44907</v>
      </c>
      <c r="D8191" s="218">
        <v>44907</v>
      </c>
      <c r="E8191" s="1">
        <v>16</v>
      </c>
      <c r="F8191" s="62">
        <v>678.61</v>
      </c>
    </row>
    <row r="8192" spans="1:6" x14ac:dyDescent="0.35">
      <c r="A8192" s="1">
        <v>63</v>
      </c>
      <c r="B8192" s="1" t="s">
        <v>106</v>
      </c>
      <c r="C8192" s="218">
        <v>44908</v>
      </c>
      <c r="D8192" s="218">
        <v>44906</v>
      </c>
      <c r="E8192" s="1">
        <v>2</v>
      </c>
      <c r="F8192" s="62">
        <v>108.16</v>
      </c>
    </row>
    <row r="8193" spans="1:6" x14ac:dyDescent="0.35">
      <c r="A8193" s="1">
        <v>63</v>
      </c>
      <c r="B8193" s="1" t="s">
        <v>106</v>
      </c>
      <c r="C8193" s="218">
        <v>44908</v>
      </c>
      <c r="D8193" s="218">
        <v>44907</v>
      </c>
      <c r="E8193" s="1">
        <v>3</v>
      </c>
      <c r="F8193" s="62">
        <v>161.51</v>
      </c>
    </row>
    <row r="8194" spans="1:6" x14ac:dyDescent="0.35">
      <c r="A8194" s="1">
        <v>63</v>
      </c>
      <c r="B8194" s="1" t="s">
        <v>106</v>
      </c>
      <c r="C8194" s="218">
        <v>44908</v>
      </c>
      <c r="D8194" s="218">
        <v>44908</v>
      </c>
      <c r="E8194" s="1">
        <v>16</v>
      </c>
      <c r="F8194" s="62">
        <v>711.2</v>
      </c>
    </row>
    <row r="8195" spans="1:6" x14ac:dyDescent="0.35">
      <c r="A8195" s="1">
        <v>63</v>
      </c>
      <c r="B8195" s="1" t="s">
        <v>106</v>
      </c>
      <c r="C8195" s="218">
        <v>44909</v>
      </c>
      <c r="D8195" s="218">
        <v>44907</v>
      </c>
      <c r="E8195" s="1">
        <v>2</v>
      </c>
      <c r="F8195" s="62">
        <v>77.569999999999993</v>
      </c>
    </row>
    <row r="8196" spans="1:6" x14ac:dyDescent="0.35">
      <c r="A8196" s="1">
        <v>63</v>
      </c>
      <c r="B8196" s="1" t="s">
        <v>106</v>
      </c>
      <c r="C8196" s="218">
        <v>44909</v>
      </c>
      <c r="D8196" s="218">
        <v>44908</v>
      </c>
      <c r="E8196" s="1">
        <v>6</v>
      </c>
      <c r="F8196" s="62">
        <v>323.24</v>
      </c>
    </row>
    <row r="8197" spans="1:6" x14ac:dyDescent="0.35">
      <c r="A8197" s="1">
        <v>63</v>
      </c>
      <c r="B8197" s="1" t="s">
        <v>106</v>
      </c>
      <c r="C8197" s="218">
        <v>44909</v>
      </c>
      <c r="D8197" s="218">
        <v>44909</v>
      </c>
      <c r="E8197" s="1">
        <v>13</v>
      </c>
      <c r="F8197" s="62">
        <v>488.31</v>
      </c>
    </row>
    <row r="8198" spans="1:6" x14ac:dyDescent="0.35">
      <c r="A8198" s="1">
        <v>63</v>
      </c>
      <c r="B8198" s="1" t="s">
        <v>106</v>
      </c>
      <c r="C8198" s="218">
        <v>44910</v>
      </c>
      <c r="D8198" s="218">
        <v>44909</v>
      </c>
      <c r="E8198" s="1">
        <v>11</v>
      </c>
      <c r="F8198" s="62">
        <v>348.27</v>
      </c>
    </row>
    <row r="8199" spans="1:6" x14ac:dyDescent="0.35">
      <c r="A8199" s="1">
        <v>63</v>
      </c>
      <c r="B8199" s="1" t="s">
        <v>106</v>
      </c>
      <c r="C8199" s="218">
        <v>44910</v>
      </c>
      <c r="D8199" s="218">
        <v>44910</v>
      </c>
      <c r="E8199" s="1">
        <v>7</v>
      </c>
      <c r="F8199" s="62">
        <v>316.8</v>
      </c>
    </row>
    <row r="8200" spans="1:6" x14ac:dyDescent="0.35">
      <c r="A8200" s="1">
        <v>63</v>
      </c>
      <c r="B8200" s="1" t="s">
        <v>106</v>
      </c>
      <c r="C8200" s="218">
        <v>44911</v>
      </c>
      <c r="D8200" s="218">
        <v>44908</v>
      </c>
      <c r="E8200" s="1">
        <v>1</v>
      </c>
      <c r="F8200" s="62">
        <v>23.51</v>
      </c>
    </row>
    <row r="8201" spans="1:6" x14ac:dyDescent="0.35">
      <c r="A8201" s="1">
        <v>63</v>
      </c>
      <c r="B8201" s="1" t="s">
        <v>106</v>
      </c>
      <c r="C8201" s="218">
        <v>44911</v>
      </c>
      <c r="D8201" s="218">
        <v>44909</v>
      </c>
      <c r="E8201" s="1">
        <v>10</v>
      </c>
      <c r="F8201" s="62">
        <v>295.08999999999997</v>
      </c>
    </row>
    <row r="8202" spans="1:6" x14ac:dyDescent="0.35">
      <c r="A8202" s="1">
        <v>63</v>
      </c>
      <c r="B8202" s="1" t="s">
        <v>106</v>
      </c>
      <c r="C8202" s="218">
        <v>44911</v>
      </c>
      <c r="D8202" s="218">
        <v>44910</v>
      </c>
      <c r="E8202" s="1">
        <v>5</v>
      </c>
      <c r="F8202" s="62">
        <v>208.94</v>
      </c>
    </row>
    <row r="8203" spans="1:6" x14ac:dyDescent="0.35">
      <c r="A8203" s="1">
        <v>63</v>
      </c>
      <c r="B8203" s="1" t="s">
        <v>106</v>
      </c>
      <c r="C8203" s="218">
        <v>44911</v>
      </c>
      <c r="D8203" s="218">
        <v>44911</v>
      </c>
      <c r="E8203" s="1">
        <v>3</v>
      </c>
      <c r="F8203" s="62">
        <v>162.5</v>
      </c>
    </row>
    <row r="8204" spans="1:6" x14ac:dyDescent="0.35">
      <c r="A8204" s="1">
        <v>63</v>
      </c>
      <c r="B8204" s="1" t="s">
        <v>106</v>
      </c>
      <c r="C8204" s="218">
        <v>44912</v>
      </c>
      <c r="D8204" s="218">
        <v>44910</v>
      </c>
      <c r="E8204" s="1">
        <v>8</v>
      </c>
      <c r="F8204" s="62">
        <v>339.46</v>
      </c>
    </row>
    <row r="8205" spans="1:6" x14ac:dyDescent="0.35">
      <c r="A8205" s="1">
        <v>63</v>
      </c>
      <c r="B8205" s="1" t="s">
        <v>106</v>
      </c>
      <c r="C8205" s="218">
        <v>44912</v>
      </c>
      <c r="D8205" s="218">
        <v>44911</v>
      </c>
      <c r="E8205" s="1">
        <v>14</v>
      </c>
      <c r="F8205" s="62">
        <v>600.83000000000004</v>
      </c>
    </row>
    <row r="8206" spans="1:6" x14ac:dyDescent="0.35">
      <c r="A8206" s="1">
        <v>63</v>
      </c>
      <c r="B8206" s="1" t="s">
        <v>106</v>
      </c>
      <c r="C8206" s="218">
        <v>44912</v>
      </c>
      <c r="D8206" s="218">
        <v>44912</v>
      </c>
      <c r="E8206" s="1">
        <v>10</v>
      </c>
      <c r="F8206" s="62">
        <v>418.26</v>
      </c>
    </row>
    <row r="8207" spans="1:6" x14ac:dyDescent="0.35">
      <c r="A8207" s="1">
        <v>63</v>
      </c>
      <c r="B8207" s="1" t="s">
        <v>106</v>
      </c>
      <c r="C8207" s="218">
        <v>44913</v>
      </c>
      <c r="D8207" s="218">
        <v>44911</v>
      </c>
      <c r="E8207" s="1">
        <v>2</v>
      </c>
      <c r="F8207" s="62">
        <v>47.27</v>
      </c>
    </row>
    <row r="8208" spans="1:6" x14ac:dyDescent="0.35">
      <c r="A8208" s="1">
        <v>63</v>
      </c>
      <c r="B8208" s="1" t="s">
        <v>106</v>
      </c>
      <c r="C8208" s="218">
        <v>44913</v>
      </c>
      <c r="D8208" s="218">
        <v>44912</v>
      </c>
      <c r="E8208" s="1">
        <v>2</v>
      </c>
      <c r="F8208" s="62">
        <v>47.07</v>
      </c>
    </row>
    <row r="8209" spans="1:6" x14ac:dyDescent="0.35">
      <c r="A8209" s="1">
        <v>63</v>
      </c>
      <c r="B8209" s="1" t="s">
        <v>106</v>
      </c>
      <c r="C8209" s="218">
        <v>44913</v>
      </c>
      <c r="D8209" s="218">
        <v>44913</v>
      </c>
      <c r="E8209" s="1">
        <v>18</v>
      </c>
      <c r="F8209" s="62">
        <v>715.45</v>
      </c>
    </row>
    <row r="8210" spans="1:6" x14ac:dyDescent="0.35">
      <c r="A8210" s="1">
        <v>63</v>
      </c>
      <c r="B8210" s="1" t="s">
        <v>106</v>
      </c>
      <c r="C8210" s="218">
        <v>44914</v>
      </c>
      <c r="D8210" s="218">
        <v>44912</v>
      </c>
      <c r="E8210" s="1">
        <v>1</v>
      </c>
      <c r="F8210" s="62">
        <v>22.67</v>
      </c>
    </row>
    <row r="8211" spans="1:6" x14ac:dyDescent="0.35">
      <c r="A8211" s="1">
        <v>63</v>
      </c>
      <c r="B8211" s="1" t="s">
        <v>106</v>
      </c>
      <c r="C8211" s="218">
        <v>44914</v>
      </c>
      <c r="D8211" s="218">
        <v>44913</v>
      </c>
      <c r="E8211" s="1">
        <v>6</v>
      </c>
      <c r="F8211" s="62">
        <v>139.88999999999999</v>
      </c>
    </row>
    <row r="8212" spans="1:6" x14ac:dyDescent="0.35">
      <c r="A8212" s="1">
        <v>63</v>
      </c>
      <c r="B8212" s="1" t="s">
        <v>106</v>
      </c>
      <c r="C8212" s="218">
        <v>44914</v>
      </c>
      <c r="D8212" s="218">
        <v>44914</v>
      </c>
      <c r="E8212" s="1">
        <v>30</v>
      </c>
      <c r="F8212" s="62">
        <v>916.1</v>
      </c>
    </row>
    <row r="8213" spans="1:6" x14ac:dyDescent="0.35">
      <c r="A8213" s="1">
        <v>63</v>
      </c>
      <c r="B8213" s="1" t="s">
        <v>106</v>
      </c>
      <c r="C8213" s="218">
        <v>44915</v>
      </c>
      <c r="D8213" s="218">
        <v>44913</v>
      </c>
      <c r="E8213" s="1">
        <v>1</v>
      </c>
      <c r="F8213" s="62">
        <v>54.05</v>
      </c>
    </row>
    <row r="8214" spans="1:6" x14ac:dyDescent="0.35">
      <c r="A8214" s="1">
        <v>63</v>
      </c>
      <c r="B8214" s="1" t="s">
        <v>106</v>
      </c>
      <c r="C8214" s="218">
        <v>44915</v>
      </c>
      <c r="D8214" s="218">
        <v>44914</v>
      </c>
      <c r="E8214" s="1">
        <v>6</v>
      </c>
      <c r="F8214" s="62">
        <v>202.05</v>
      </c>
    </row>
    <row r="8215" spans="1:6" x14ac:dyDescent="0.35">
      <c r="A8215" s="1">
        <v>63</v>
      </c>
      <c r="B8215" s="1" t="s">
        <v>106</v>
      </c>
      <c r="C8215" s="218">
        <v>44915</v>
      </c>
      <c r="D8215" s="218">
        <v>44915</v>
      </c>
      <c r="E8215" s="1">
        <v>18</v>
      </c>
      <c r="F8215" s="62">
        <v>820.6</v>
      </c>
    </row>
    <row r="8216" spans="1:6" x14ac:dyDescent="0.35">
      <c r="A8216" s="1">
        <v>63</v>
      </c>
      <c r="B8216" s="1" t="s">
        <v>106</v>
      </c>
      <c r="C8216" s="218">
        <v>44916</v>
      </c>
      <c r="D8216" s="218">
        <v>44914</v>
      </c>
      <c r="E8216" s="1">
        <v>2</v>
      </c>
      <c r="F8216" s="62">
        <v>107.96</v>
      </c>
    </row>
    <row r="8217" spans="1:6" x14ac:dyDescent="0.35">
      <c r="A8217" s="1">
        <v>63</v>
      </c>
      <c r="B8217" s="1" t="s">
        <v>106</v>
      </c>
      <c r="C8217" s="218">
        <v>44916</v>
      </c>
      <c r="D8217" s="218">
        <v>44915</v>
      </c>
      <c r="E8217" s="1">
        <v>5</v>
      </c>
      <c r="F8217" s="62">
        <v>177.76</v>
      </c>
    </row>
    <row r="8218" spans="1:6" x14ac:dyDescent="0.35">
      <c r="A8218" s="1">
        <v>63</v>
      </c>
      <c r="B8218" s="1" t="s">
        <v>106</v>
      </c>
      <c r="C8218" s="218">
        <v>44916</v>
      </c>
      <c r="D8218" s="218">
        <v>44916</v>
      </c>
      <c r="E8218" s="1">
        <v>28</v>
      </c>
      <c r="F8218" s="62">
        <v>898.46</v>
      </c>
    </row>
    <row r="8219" spans="1:6" x14ac:dyDescent="0.35">
      <c r="A8219" s="1">
        <v>63</v>
      </c>
      <c r="B8219" s="1" t="s">
        <v>106</v>
      </c>
      <c r="C8219" s="218">
        <v>44917</v>
      </c>
      <c r="D8219" s="218">
        <v>44916</v>
      </c>
      <c r="E8219" s="1">
        <v>2</v>
      </c>
      <c r="F8219" s="62">
        <v>77.03</v>
      </c>
    </row>
    <row r="8220" spans="1:6" x14ac:dyDescent="0.35">
      <c r="A8220" s="1">
        <v>63</v>
      </c>
      <c r="B8220" s="1" t="s">
        <v>106</v>
      </c>
      <c r="C8220" s="218">
        <v>44917</v>
      </c>
      <c r="D8220" s="218">
        <v>44917</v>
      </c>
      <c r="E8220" s="1">
        <v>10</v>
      </c>
      <c r="F8220" s="62">
        <v>443.18</v>
      </c>
    </row>
    <row r="8221" spans="1:6" x14ac:dyDescent="0.35">
      <c r="A8221" s="1">
        <v>63</v>
      </c>
      <c r="B8221" s="1" t="s">
        <v>106</v>
      </c>
      <c r="C8221" s="218">
        <v>44918</v>
      </c>
      <c r="D8221" s="218">
        <v>44916</v>
      </c>
      <c r="E8221" s="1">
        <v>1</v>
      </c>
      <c r="F8221" s="62">
        <v>22.82</v>
      </c>
    </row>
    <row r="8222" spans="1:6" x14ac:dyDescent="0.35">
      <c r="A8222" s="1">
        <v>63</v>
      </c>
      <c r="B8222" s="1" t="s">
        <v>106</v>
      </c>
      <c r="C8222" s="218">
        <v>44918</v>
      </c>
      <c r="D8222" s="218">
        <v>44917</v>
      </c>
      <c r="E8222" s="1">
        <v>9</v>
      </c>
      <c r="F8222" s="62">
        <v>391.86</v>
      </c>
    </row>
    <row r="8223" spans="1:6" x14ac:dyDescent="0.35">
      <c r="A8223" s="1">
        <v>63</v>
      </c>
      <c r="B8223" s="1" t="s">
        <v>106</v>
      </c>
      <c r="C8223" s="218">
        <v>44918</v>
      </c>
      <c r="D8223" s="218">
        <v>44918</v>
      </c>
      <c r="E8223" s="1">
        <v>9</v>
      </c>
      <c r="F8223" s="62">
        <v>391.27</v>
      </c>
    </row>
    <row r="8224" spans="1:6" x14ac:dyDescent="0.35">
      <c r="A8224" s="1">
        <v>63</v>
      </c>
      <c r="B8224" s="1" t="s">
        <v>106</v>
      </c>
      <c r="C8224" s="218">
        <v>44919</v>
      </c>
      <c r="D8224" s="218">
        <v>44916</v>
      </c>
      <c r="E8224" s="1">
        <v>1</v>
      </c>
      <c r="F8224" s="62">
        <v>53.41</v>
      </c>
    </row>
    <row r="8225" spans="1:6" x14ac:dyDescent="0.35">
      <c r="A8225" s="1">
        <v>63</v>
      </c>
      <c r="B8225" s="1" t="s">
        <v>106</v>
      </c>
      <c r="C8225" s="218">
        <v>44919</v>
      </c>
      <c r="D8225" s="218">
        <v>44917</v>
      </c>
      <c r="E8225" s="1">
        <v>1</v>
      </c>
      <c r="F8225" s="62">
        <v>23.12</v>
      </c>
    </row>
    <row r="8226" spans="1:6" x14ac:dyDescent="0.35">
      <c r="A8226" s="1">
        <v>63</v>
      </c>
      <c r="B8226" s="1" t="s">
        <v>106</v>
      </c>
      <c r="C8226" s="218">
        <v>44919</v>
      </c>
      <c r="D8226" s="218">
        <v>44918</v>
      </c>
      <c r="E8226" s="1">
        <v>9</v>
      </c>
      <c r="F8226" s="62">
        <v>391.25</v>
      </c>
    </row>
    <row r="8227" spans="1:6" x14ac:dyDescent="0.35">
      <c r="A8227" s="1">
        <v>63</v>
      </c>
      <c r="B8227" s="1" t="s">
        <v>106</v>
      </c>
      <c r="C8227" s="218">
        <v>44919</v>
      </c>
      <c r="D8227" s="218">
        <v>44919</v>
      </c>
      <c r="E8227" s="1">
        <v>11</v>
      </c>
      <c r="F8227" s="62">
        <v>348.37</v>
      </c>
    </row>
    <row r="8228" spans="1:6" x14ac:dyDescent="0.35">
      <c r="A8228" s="1">
        <v>63</v>
      </c>
      <c r="B8228" s="1" t="s">
        <v>106</v>
      </c>
      <c r="C8228" s="218">
        <v>44920</v>
      </c>
      <c r="D8228" s="218">
        <v>44918</v>
      </c>
      <c r="E8228" s="1">
        <v>1</v>
      </c>
      <c r="F8228" s="62">
        <v>52.96</v>
      </c>
    </row>
    <row r="8229" spans="1:6" x14ac:dyDescent="0.35">
      <c r="A8229" s="1">
        <v>63</v>
      </c>
      <c r="B8229" s="1" t="s">
        <v>106</v>
      </c>
      <c r="C8229" s="218">
        <v>44920</v>
      </c>
      <c r="D8229" s="218">
        <v>44919</v>
      </c>
      <c r="E8229" s="1">
        <v>10</v>
      </c>
      <c r="F8229" s="62">
        <v>322.74</v>
      </c>
    </row>
    <row r="8230" spans="1:6" x14ac:dyDescent="0.35">
      <c r="A8230" s="1">
        <v>63</v>
      </c>
      <c r="B8230" s="1" t="s">
        <v>106</v>
      </c>
      <c r="C8230" s="218">
        <v>44920</v>
      </c>
      <c r="D8230" s="218">
        <v>44920</v>
      </c>
      <c r="E8230" s="1">
        <v>13</v>
      </c>
      <c r="F8230" s="62">
        <v>424.51</v>
      </c>
    </row>
    <row r="8231" spans="1:6" x14ac:dyDescent="0.35">
      <c r="A8231" s="1">
        <v>63</v>
      </c>
      <c r="B8231" s="1" t="s">
        <v>106</v>
      </c>
      <c r="C8231" s="218">
        <v>44921</v>
      </c>
      <c r="D8231" s="218">
        <v>44919</v>
      </c>
      <c r="E8231" s="1">
        <v>5</v>
      </c>
      <c r="F8231" s="62">
        <v>146.76</v>
      </c>
    </row>
    <row r="8232" spans="1:6" x14ac:dyDescent="0.35">
      <c r="A8232" s="1">
        <v>63</v>
      </c>
      <c r="B8232" s="1" t="s">
        <v>106</v>
      </c>
      <c r="C8232" s="218">
        <v>44921</v>
      </c>
      <c r="D8232" s="218">
        <v>44920</v>
      </c>
      <c r="E8232" s="1">
        <v>8</v>
      </c>
      <c r="F8232" s="62">
        <v>276.26</v>
      </c>
    </row>
    <row r="8233" spans="1:6" x14ac:dyDescent="0.35">
      <c r="A8233" s="1">
        <v>63</v>
      </c>
      <c r="B8233" s="1" t="s">
        <v>106</v>
      </c>
      <c r="C8233" s="218">
        <v>44921</v>
      </c>
      <c r="D8233" s="218">
        <v>44921</v>
      </c>
      <c r="E8233" s="1">
        <v>18</v>
      </c>
      <c r="F8233" s="62">
        <v>661.71</v>
      </c>
    </row>
    <row r="8234" spans="1:6" x14ac:dyDescent="0.35">
      <c r="A8234" s="1">
        <v>63</v>
      </c>
      <c r="B8234" s="1" t="s">
        <v>106</v>
      </c>
      <c r="C8234" s="218">
        <v>44922</v>
      </c>
      <c r="D8234" s="218">
        <v>44920</v>
      </c>
      <c r="E8234" s="1">
        <v>2</v>
      </c>
      <c r="F8234" s="62">
        <v>46.92</v>
      </c>
    </row>
    <row r="8235" spans="1:6" x14ac:dyDescent="0.35">
      <c r="A8235" s="1">
        <v>63</v>
      </c>
      <c r="B8235" s="1" t="s">
        <v>106</v>
      </c>
      <c r="C8235" s="218">
        <v>44922</v>
      </c>
      <c r="D8235" s="218">
        <v>44921</v>
      </c>
      <c r="E8235" s="1">
        <v>2</v>
      </c>
      <c r="F8235" s="62">
        <v>77.66</v>
      </c>
    </row>
    <row r="8236" spans="1:6" x14ac:dyDescent="0.35">
      <c r="A8236" s="1">
        <v>63</v>
      </c>
      <c r="B8236" s="1" t="s">
        <v>106</v>
      </c>
      <c r="C8236" s="218">
        <v>44922</v>
      </c>
      <c r="D8236" s="218">
        <v>44922</v>
      </c>
      <c r="E8236" s="1">
        <v>17</v>
      </c>
      <c r="F8236" s="62">
        <v>666.69</v>
      </c>
    </row>
    <row r="8237" spans="1:6" x14ac:dyDescent="0.35">
      <c r="A8237" s="1">
        <v>63</v>
      </c>
      <c r="B8237" s="1" t="s">
        <v>106</v>
      </c>
      <c r="C8237" s="218">
        <v>44923</v>
      </c>
      <c r="D8237" s="218">
        <v>44920</v>
      </c>
      <c r="E8237" s="1">
        <v>3</v>
      </c>
      <c r="F8237" s="62">
        <v>70.239999999999995</v>
      </c>
    </row>
    <row r="8238" spans="1:6" x14ac:dyDescent="0.35">
      <c r="A8238" s="1">
        <v>63</v>
      </c>
      <c r="B8238" s="1" t="s">
        <v>106</v>
      </c>
      <c r="C8238" s="218">
        <v>44923</v>
      </c>
      <c r="D8238" s="218">
        <v>44921</v>
      </c>
      <c r="E8238" s="1">
        <v>2</v>
      </c>
      <c r="F8238" s="62">
        <v>46.53</v>
      </c>
    </row>
    <row r="8239" spans="1:6" x14ac:dyDescent="0.35">
      <c r="A8239" s="1">
        <v>63</v>
      </c>
      <c r="B8239" s="1" t="s">
        <v>106</v>
      </c>
      <c r="C8239" s="218">
        <v>44923</v>
      </c>
      <c r="D8239" s="218">
        <v>44922</v>
      </c>
      <c r="E8239" s="1">
        <v>4</v>
      </c>
      <c r="F8239" s="62">
        <v>154.24</v>
      </c>
    </row>
    <row r="8240" spans="1:6" x14ac:dyDescent="0.35">
      <c r="A8240" s="1">
        <v>63</v>
      </c>
      <c r="B8240" s="1" t="s">
        <v>106</v>
      </c>
      <c r="C8240" s="218">
        <v>44923</v>
      </c>
      <c r="D8240" s="218">
        <v>44923</v>
      </c>
      <c r="E8240" s="1">
        <v>18</v>
      </c>
      <c r="F8240" s="62">
        <v>724.73</v>
      </c>
    </row>
    <row r="8241" spans="1:6" x14ac:dyDescent="0.35">
      <c r="A8241" s="1">
        <v>63</v>
      </c>
      <c r="B8241" s="1" t="s">
        <v>106</v>
      </c>
      <c r="C8241" s="218">
        <v>44924</v>
      </c>
      <c r="D8241" s="218">
        <v>44923</v>
      </c>
      <c r="E8241" s="1">
        <v>2</v>
      </c>
      <c r="F8241" s="62">
        <v>46.97</v>
      </c>
    </row>
    <row r="8242" spans="1:6" x14ac:dyDescent="0.35">
      <c r="A8242" s="1">
        <v>63</v>
      </c>
      <c r="B8242" s="1" t="s">
        <v>106</v>
      </c>
      <c r="C8242" s="218">
        <v>44924</v>
      </c>
      <c r="D8242" s="218">
        <v>44924</v>
      </c>
      <c r="E8242" s="1">
        <v>15</v>
      </c>
      <c r="F8242" s="62">
        <v>655.66</v>
      </c>
    </row>
    <row r="8243" spans="1:6" x14ac:dyDescent="0.35">
      <c r="A8243" s="1">
        <v>63</v>
      </c>
      <c r="B8243" s="1" t="s">
        <v>106</v>
      </c>
      <c r="C8243" s="218">
        <v>44925</v>
      </c>
      <c r="D8243" s="218">
        <v>44922</v>
      </c>
      <c r="E8243" s="1">
        <v>2</v>
      </c>
      <c r="F8243" s="62">
        <v>46.83</v>
      </c>
    </row>
    <row r="8244" spans="1:6" x14ac:dyDescent="0.35">
      <c r="A8244" s="1">
        <v>63</v>
      </c>
      <c r="B8244" s="1" t="s">
        <v>106</v>
      </c>
      <c r="C8244" s="218">
        <v>44925</v>
      </c>
      <c r="D8244" s="218">
        <v>44923</v>
      </c>
      <c r="E8244" s="1">
        <v>5</v>
      </c>
      <c r="F8244" s="62">
        <v>147.65</v>
      </c>
    </row>
    <row r="8245" spans="1:6" x14ac:dyDescent="0.35">
      <c r="A8245" s="1">
        <v>63</v>
      </c>
      <c r="B8245" s="1" t="s">
        <v>106</v>
      </c>
      <c r="C8245" s="218">
        <v>44925</v>
      </c>
      <c r="D8245" s="218">
        <v>44924</v>
      </c>
      <c r="E8245" s="1">
        <v>2</v>
      </c>
      <c r="F8245" s="62">
        <v>46.39</v>
      </c>
    </row>
    <row r="8246" spans="1:6" x14ac:dyDescent="0.35">
      <c r="A8246" s="1">
        <v>63</v>
      </c>
      <c r="B8246" s="1" t="s">
        <v>106</v>
      </c>
      <c r="C8246" s="218">
        <v>44925</v>
      </c>
      <c r="D8246" s="218">
        <v>44925</v>
      </c>
      <c r="E8246" s="1">
        <v>17</v>
      </c>
      <c r="F8246" s="62">
        <v>641.41</v>
      </c>
    </row>
    <row r="8247" spans="1:6" x14ac:dyDescent="0.35">
      <c r="A8247" s="1">
        <v>63</v>
      </c>
      <c r="B8247" s="1" t="s">
        <v>106</v>
      </c>
      <c r="C8247" s="218">
        <v>44926</v>
      </c>
      <c r="D8247" s="218">
        <v>44926</v>
      </c>
      <c r="E8247" s="1">
        <v>14</v>
      </c>
      <c r="F8247" s="62">
        <v>563.14</v>
      </c>
    </row>
    <row r="8248" spans="1:6" x14ac:dyDescent="0.35">
      <c r="A8248" s="1">
        <v>63</v>
      </c>
      <c r="B8248" s="1" t="s">
        <v>106</v>
      </c>
      <c r="C8248" s="218">
        <v>44927</v>
      </c>
      <c r="D8248" s="218">
        <v>44924</v>
      </c>
      <c r="E8248" s="1">
        <v>1</v>
      </c>
      <c r="F8248" s="62">
        <v>53.86</v>
      </c>
    </row>
    <row r="8249" spans="1:6" x14ac:dyDescent="0.35">
      <c r="A8249" s="1">
        <v>63</v>
      </c>
      <c r="B8249" s="1" t="s">
        <v>106</v>
      </c>
      <c r="C8249" s="218">
        <v>44927</v>
      </c>
      <c r="D8249" s="218">
        <v>44926</v>
      </c>
      <c r="E8249" s="1">
        <v>2</v>
      </c>
      <c r="F8249" s="62">
        <v>77.56</v>
      </c>
    </row>
    <row r="8250" spans="1:6" x14ac:dyDescent="0.35">
      <c r="A8250" s="1">
        <v>63</v>
      </c>
      <c r="B8250" s="1" t="s">
        <v>106</v>
      </c>
      <c r="C8250" s="218">
        <v>44927</v>
      </c>
      <c r="D8250" s="218">
        <v>44927</v>
      </c>
      <c r="E8250" s="1">
        <v>4</v>
      </c>
      <c r="F8250" s="62">
        <v>182.5</v>
      </c>
    </row>
    <row r="8251" spans="1:6" x14ac:dyDescent="0.35">
      <c r="A8251" s="1">
        <v>63</v>
      </c>
      <c r="B8251" s="1" t="s">
        <v>106</v>
      </c>
      <c r="C8251" s="218">
        <v>44928</v>
      </c>
      <c r="D8251" s="218">
        <v>44926</v>
      </c>
      <c r="E8251" s="1">
        <v>1</v>
      </c>
      <c r="F8251" s="62">
        <v>22.82</v>
      </c>
    </row>
    <row r="8252" spans="1:6" x14ac:dyDescent="0.35">
      <c r="A8252" s="1">
        <v>63</v>
      </c>
      <c r="B8252" s="1" t="s">
        <v>106</v>
      </c>
      <c r="C8252" s="218">
        <v>44928</v>
      </c>
      <c r="D8252" s="218">
        <v>44927</v>
      </c>
      <c r="E8252" s="1">
        <v>3</v>
      </c>
      <c r="F8252" s="62">
        <v>70.53</v>
      </c>
    </row>
    <row r="8253" spans="1:6" x14ac:dyDescent="0.35">
      <c r="A8253" s="1">
        <v>63</v>
      </c>
      <c r="B8253" s="1" t="s">
        <v>106</v>
      </c>
      <c r="C8253" s="218">
        <v>44928</v>
      </c>
      <c r="D8253" s="218">
        <v>44928</v>
      </c>
      <c r="E8253" s="1">
        <v>2</v>
      </c>
      <c r="F8253" s="62">
        <v>76.78</v>
      </c>
    </row>
    <row r="8254" spans="1:6" x14ac:dyDescent="0.35">
      <c r="A8254" s="1">
        <v>63</v>
      </c>
      <c r="B8254" s="1" t="s">
        <v>106</v>
      </c>
      <c r="C8254" s="218">
        <v>44929</v>
      </c>
      <c r="D8254" s="218">
        <v>44927</v>
      </c>
      <c r="E8254" s="1">
        <v>6</v>
      </c>
      <c r="F8254" s="62">
        <v>261.7</v>
      </c>
    </row>
    <row r="8255" spans="1:6" x14ac:dyDescent="0.35">
      <c r="A8255" s="1">
        <v>63</v>
      </c>
      <c r="B8255" s="1" t="s">
        <v>106</v>
      </c>
      <c r="C8255" s="218">
        <v>44929</v>
      </c>
      <c r="D8255" s="218">
        <v>44928</v>
      </c>
      <c r="E8255" s="1">
        <v>2</v>
      </c>
      <c r="F8255" s="62">
        <v>77.52</v>
      </c>
    </row>
    <row r="8256" spans="1:6" x14ac:dyDescent="0.35">
      <c r="A8256" s="1">
        <v>63</v>
      </c>
      <c r="B8256" s="1" t="s">
        <v>106</v>
      </c>
      <c r="C8256" s="218">
        <v>44929</v>
      </c>
      <c r="D8256" s="218">
        <v>44929</v>
      </c>
      <c r="E8256" s="1">
        <v>11</v>
      </c>
      <c r="F8256" s="62">
        <v>437.82</v>
      </c>
    </row>
    <row r="8257" spans="1:6" x14ac:dyDescent="0.35">
      <c r="A8257" s="1">
        <v>63</v>
      </c>
      <c r="B8257" s="1" t="s">
        <v>106</v>
      </c>
      <c r="C8257" s="218">
        <v>44930</v>
      </c>
      <c r="D8257" s="218">
        <v>44927</v>
      </c>
      <c r="E8257" s="1">
        <v>2</v>
      </c>
      <c r="F8257" s="62">
        <v>46.63</v>
      </c>
    </row>
    <row r="8258" spans="1:6" x14ac:dyDescent="0.35">
      <c r="A8258" s="1">
        <v>63</v>
      </c>
      <c r="B8258" s="1" t="s">
        <v>106</v>
      </c>
      <c r="C8258" s="218">
        <v>44930</v>
      </c>
      <c r="D8258" s="218">
        <v>44929</v>
      </c>
      <c r="E8258" s="1">
        <v>18</v>
      </c>
      <c r="F8258" s="62">
        <v>725.14</v>
      </c>
    </row>
    <row r="8259" spans="1:6" x14ac:dyDescent="0.35">
      <c r="A8259" s="1">
        <v>63</v>
      </c>
      <c r="B8259" s="1" t="s">
        <v>106</v>
      </c>
      <c r="C8259" s="218">
        <v>44930</v>
      </c>
      <c r="D8259" s="218">
        <v>44930</v>
      </c>
      <c r="E8259" s="1">
        <v>2</v>
      </c>
      <c r="F8259" s="62">
        <v>77.569999999999993</v>
      </c>
    </row>
    <row r="8260" spans="1:6" x14ac:dyDescent="0.35">
      <c r="A8260" s="1">
        <v>63</v>
      </c>
      <c r="B8260" s="1" t="s">
        <v>106</v>
      </c>
      <c r="C8260" s="218">
        <v>44931</v>
      </c>
      <c r="D8260" s="218">
        <v>44928</v>
      </c>
      <c r="E8260" s="1">
        <v>1</v>
      </c>
      <c r="F8260" s="62">
        <v>23.51</v>
      </c>
    </row>
    <row r="8261" spans="1:6" x14ac:dyDescent="0.35">
      <c r="A8261" s="1">
        <v>63</v>
      </c>
      <c r="B8261" s="1" t="s">
        <v>106</v>
      </c>
      <c r="C8261" s="218">
        <v>44931</v>
      </c>
      <c r="D8261" s="218">
        <v>44929</v>
      </c>
      <c r="E8261" s="1">
        <v>2</v>
      </c>
      <c r="F8261" s="62">
        <v>108.3</v>
      </c>
    </row>
    <row r="8262" spans="1:6" x14ac:dyDescent="0.35">
      <c r="A8262" s="1">
        <v>63</v>
      </c>
      <c r="B8262" s="1" t="s">
        <v>106</v>
      </c>
      <c r="C8262" s="218">
        <v>44931</v>
      </c>
      <c r="D8262" s="218">
        <v>44930</v>
      </c>
      <c r="E8262" s="1">
        <v>10</v>
      </c>
      <c r="F8262" s="62">
        <v>356.93</v>
      </c>
    </row>
    <row r="8263" spans="1:6" x14ac:dyDescent="0.35">
      <c r="A8263" s="1">
        <v>63</v>
      </c>
      <c r="B8263" s="1" t="s">
        <v>106</v>
      </c>
      <c r="C8263" s="218">
        <v>44931</v>
      </c>
      <c r="D8263" s="218">
        <v>44931</v>
      </c>
      <c r="E8263" s="1">
        <v>9</v>
      </c>
      <c r="F8263" s="62">
        <v>301.14999999999998</v>
      </c>
    </row>
    <row r="8264" spans="1:6" x14ac:dyDescent="0.35">
      <c r="A8264" s="1">
        <v>63</v>
      </c>
      <c r="B8264" s="1" t="s">
        <v>106</v>
      </c>
      <c r="C8264" s="218">
        <v>44932</v>
      </c>
      <c r="D8264" s="218">
        <v>44929</v>
      </c>
      <c r="E8264" s="1">
        <v>1</v>
      </c>
      <c r="F8264" s="62">
        <v>23.02</v>
      </c>
    </row>
    <row r="8265" spans="1:6" x14ac:dyDescent="0.35">
      <c r="A8265" s="1">
        <v>63</v>
      </c>
      <c r="B8265" s="1" t="s">
        <v>106</v>
      </c>
      <c r="C8265" s="218">
        <v>44932</v>
      </c>
      <c r="D8265" s="218">
        <v>44930</v>
      </c>
      <c r="E8265" s="1">
        <v>5</v>
      </c>
      <c r="F8265" s="62">
        <v>177.85</v>
      </c>
    </row>
    <row r="8266" spans="1:6" x14ac:dyDescent="0.35">
      <c r="A8266" s="1">
        <v>63</v>
      </c>
      <c r="B8266" s="1" t="s">
        <v>106</v>
      </c>
      <c r="C8266" s="218">
        <v>44932</v>
      </c>
      <c r="D8266" s="218">
        <v>44931</v>
      </c>
      <c r="E8266" s="1">
        <v>9</v>
      </c>
      <c r="F8266" s="62">
        <v>241.2</v>
      </c>
    </row>
    <row r="8267" spans="1:6" x14ac:dyDescent="0.35">
      <c r="A8267" s="1">
        <v>63</v>
      </c>
      <c r="B8267" s="1" t="s">
        <v>106</v>
      </c>
      <c r="C8267" s="218">
        <v>44932</v>
      </c>
      <c r="D8267" s="218">
        <v>44932</v>
      </c>
      <c r="E8267" s="1">
        <v>10</v>
      </c>
      <c r="F8267" s="62">
        <v>478.45</v>
      </c>
    </row>
    <row r="8268" spans="1:6" x14ac:dyDescent="0.35">
      <c r="A8268" s="1">
        <v>63</v>
      </c>
      <c r="B8268" s="1" t="s">
        <v>106</v>
      </c>
      <c r="C8268" s="218">
        <v>44933</v>
      </c>
      <c r="D8268" s="218">
        <v>44930</v>
      </c>
      <c r="E8268" s="1">
        <v>2</v>
      </c>
      <c r="F8268" s="62">
        <v>46.92</v>
      </c>
    </row>
    <row r="8269" spans="1:6" x14ac:dyDescent="0.35">
      <c r="A8269" s="1">
        <v>63</v>
      </c>
      <c r="B8269" s="1" t="s">
        <v>106</v>
      </c>
      <c r="C8269" s="218">
        <v>44933</v>
      </c>
      <c r="D8269" s="218">
        <v>44931</v>
      </c>
      <c r="E8269" s="1">
        <v>3</v>
      </c>
      <c r="F8269" s="62">
        <v>100.09</v>
      </c>
    </row>
    <row r="8270" spans="1:6" x14ac:dyDescent="0.35">
      <c r="A8270" s="1">
        <v>63</v>
      </c>
      <c r="B8270" s="1" t="s">
        <v>106</v>
      </c>
      <c r="C8270" s="218">
        <v>44933</v>
      </c>
      <c r="D8270" s="218">
        <v>44932</v>
      </c>
      <c r="E8270" s="1">
        <v>2</v>
      </c>
      <c r="F8270" s="62">
        <v>108.06</v>
      </c>
    </row>
    <row r="8271" spans="1:6" x14ac:dyDescent="0.35">
      <c r="A8271" s="1">
        <v>63</v>
      </c>
      <c r="B8271" s="1" t="s">
        <v>106</v>
      </c>
      <c r="C8271" s="218">
        <v>44933</v>
      </c>
      <c r="D8271" s="218">
        <v>44933</v>
      </c>
      <c r="E8271" s="1">
        <v>17</v>
      </c>
      <c r="F8271" s="62">
        <v>579.49</v>
      </c>
    </row>
    <row r="8272" spans="1:6" x14ac:dyDescent="0.35">
      <c r="A8272" s="1">
        <v>63</v>
      </c>
      <c r="B8272" s="1" t="s">
        <v>106</v>
      </c>
      <c r="C8272" s="218">
        <v>44934</v>
      </c>
      <c r="D8272" s="218">
        <v>44931</v>
      </c>
      <c r="E8272" s="1">
        <v>7</v>
      </c>
      <c r="F8272" s="62">
        <v>225.9</v>
      </c>
    </row>
    <row r="8273" spans="1:6" x14ac:dyDescent="0.35">
      <c r="A8273" s="1">
        <v>63</v>
      </c>
      <c r="B8273" s="1" t="s">
        <v>106</v>
      </c>
      <c r="C8273" s="218">
        <v>44934</v>
      </c>
      <c r="D8273" s="218">
        <v>44932</v>
      </c>
      <c r="E8273" s="1">
        <v>1</v>
      </c>
      <c r="F8273" s="62">
        <v>23.61</v>
      </c>
    </row>
    <row r="8274" spans="1:6" x14ac:dyDescent="0.35">
      <c r="A8274" s="1">
        <v>63</v>
      </c>
      <c r="B8274" s="1" t="s">
        <v>106</v>
      </c>
      <c r="C8274" s="218">
        <v>44934</v>
      </c>
      <c r="D8274" s="218">
        <v>44933</v>
      </c>
      <c r="E8274" s="1">
        <v>2</v>
      </c>
      <c r="F8274" s="62">
        <v>77.08</v>
      </c>
    </row>
    <row r="8275" spans="1:6" x14ac:dyDescent="0.35">
      <c r="A8275" s="1">
        <v>63</v>
      </c>
      <c r="B8275" s="1" t="s">
        <v>106</v>
      </c>
      <c r="C8275" s="218">
        <v>44934</v>
      </c>
      <c r="D8275" s="218">
        <v>44934</v>
      </c>
      <c r="E8275" s="1">
        <v>7</v>
      </c>
      <c r="F8275" s="62">
        <v>345.11</v>
      </c>
    </row>
    <row r="8276" spans="1:6" x14ac:dyDescent="0.35">
      <c r="A8276" s="1">
        <v>63</v>
      </c>
      <c r="B8276" s="1" t="s">
        <v>106</v>
      </c>
      <c r="C8276" s="218">
        <v>44935</v>
      </c>
      <c r="D8276" s="218">
        <v>44932</v>
      </c>
      <c r="E8276" s="1">
        <v>7</v>
      </c>
      <c r="F8276" s="62">
        <v>194.66</v>
      </c>
    </row>
    <row r="8277" spans="1:6" x14ac:dyDescent="0.35">
      <c r="A8277" s="1">
        <v>63</v>
      </c>
      <c r="B8277" s="1" t="s">
        <v>106</v>
      </c>
      <c r="C8277" s="218">
        <v>44935</v>
      </c>
      <c r="D8277" s="218">
        <v>44933</v>
      </c>
      <c r="E8277" s="1">
        <v>7</v>
      </c>
      <c r="F8277" s="62">
        <v>285.12</v>
      </c>
    </row>
    <row r="8278" spans="1:6" x14ac:dyDescent="0.35">
      <c r="A8278" s="1">
        <v>63</v>
      </c>
      <c r="B8278" s="1" t="s">
        <v>106</v>
      </c>
      <c r="C8278" s="218">
        <v>44935</v>
      </c>
      <c r="D8278" s="218">
        <v>44934</v>
      </c>
      <c r="E8278" s="1">
        <v>8</v>
      </c>
      <c r="F8278" s="62">
        <v>370.22</v>
      </c>
    </row>
    <row r="8279" spans="1:6" x14ac:dyDescent="0.35">
      <c r="A8279" s="1">
        <v>63</v>
      </c>
      <c r="B8279" s="1" t="s">
        <v>106</v>
      </c>
      <c r="C8279" s="218">
        <v>44935</v>
      </c>
      <c r="D8279" s="218">
        <v>44935</v>
      </c>
      <c r="E8279" s="1">
        <v>4</v>
      </c>
      <c r="F8279" s="62">
        <v>185.18</v>
      </c>
    </row>
    <row r="8280" spans="1:6" x14ac:dyDescent="0.35">
      <c r="A8280" s="1">
        <v>63</v>
      </c>
      <c r="B8280" s="1" t="s">
        <v>106</v>
      </c>
      <c r="C8280" s="218">
        <v>44936</v>
      </c>
      <c r="D8280" s="218">
        <v>44934</v>
      </c>
      <c r="E8280" s="1">
        <v>8</v>
      </c>
      <c r="F8280" s="62">
        <v>279.42</v>
      </c>
    </row>
    <row r="8281" spans="1:6" x14ac:dyDescent="0.35">
      <c r="A8281" s="1">
        <v>63</v>
      </c>
      <c r="B8281" s="1" t="s">
        <v>106</v>
      </c>
      <c r="C8281" s="218">
        <v>44936</v>
      </c>
      <c r="D8281" s="218">
        <v>44935</v>
      </c>
      <c r="E8281" s="1">
        <v>1</v>
      </c>
      <c r="F8281" s="62">
        <v>54.1</v>
      </c>
    </row>
    <row r="8282" spans="1:6" x14ac:dyDescent="0.35">
      <c r="A8282" s="1">
        <v>63</v>
      </c>
      <c r="B8282" s="1" t="s">
        <v>106</v>
      </c>
      <c r="C8282" s="218">
        <v>44936</v>
      </c>
      <c r="D8282" s="218">
        <v>44936</v>
      </c>
      <c r="E8282" s="1">
        <v>16</v>
      </c>
      <c r="F8282" s="62">
        <v>705.6</v>
      </c>
    </row>
    <row r="8283" spans="1:6" x14ac:dyDescent="0.35">
      <c r="A8283" s="1">
        <v>63</v>
      </c>
      <c r="B8283" s="1" t="s">
        <v>106</v>
      </c>
      <c r="C8283" s="218">
        <v>44937</v>
      </c>
      <c r="D8283" s="218">
        <v>44935</v>
      </c>
      <c r="E8283" s="1">
        <v>4</v>
      </c>
      <c r="F8283" s="62">
        <v>145.72</v>
      </c>
    </row>
    <row r="8284" spans="1:6" x14ac:dyDescent="0.35">
      <c r="A8284" s="1">
        <v>63</v>
      </c>
      <c r="B8284" s="1" t="s">
        <v>106</v>
      </c>
      <c r="C8284" s="218">
        <v>44937</v>
      </c>
      <c r="D8284" s="218">
        <v>44936</v>
      </c>
      <c r="E8284" s="1">
        <v>9</v>
      </c>
      <c r="F8284" s="62">
        <v>296.14999999999998</v>
      </c>
    </row>
    <row r="8285" spans="1:6" x14ac:dyDescent="0.35">
      <c r="A8285" s="1">
        <v>63</v>
      </c>
      <c r="B8285" s="1" t="s">
        <v>106</v>
      </c>
      <c r="C8285" s="218">
        <v>44937</v>
      </c>
      <c r="D8285" s="218">
        <v>44937</v>
      </c>
      <c r="E8285" s="1">
        <v>12</v>
      </c>
      <c r="F8285" s="62">
        <v>554.99</v>
      </c>
    </row>
    <row r="8286" spans="1:6" x14ac:dyDescent="0.35">
      <c r="A8286" s="1">
        <v>63</v>
      </c>
      <c r="B8286" s="1" t="s">
        <v>106</v>
      </c>
      <c r="C8286" s="218">
        <v>44938</v>
      </c>
      <c r="D8286" s="218">
        <v>44936</v>
      </c>
      <c r="E8286" s="1">
        <v>6</v>
      </c>
      <c r="F8286" s="62">
        <v>169.59</v>
      </c>
    </row>
    <row r="8287" spans="1:6" x14ac:dyDescent="0.35">
      <c r="A8287" s="1">
        <v>63</v>
      </c>
      <c r="B8287" s="1" t="s">
        <v>106</v>
      </c>
      <c r="C8287" s="218">
        <v>44938</v>
      </c>
      <c r="D8287" s="218">
        <v>44937</v>
      </c>
      <c r="E8287" s="1">
        <v>8</v>
      </c>
      <c r="F8287" s="62">
        <v>310.33999999999997</v>
      </c>
    </row>
    <row r="8288" spans="1:6" x14ac:dyDescent="0.35">
      <c r="A8288" s="1">
        <v>63</v>
      </c>
      <c r="B8288" s="1" t="s">
        <v>106</v>
      </c>
      <c r="C8288" s="218">
        <v>44938</v>
      </c>
      <c r="D8288" s="218">
        <v>44938</v>
      </c>
      <c r="E8288" s="1">
        <v>7</v>
      </c>
      <c r="F8288" s="62">
        <v>378.02</v>
      </c>
    </row>
    <row r="8289" spans="1:6" x14ac:dyDescent="0.35">
      <c r="A8289" s="1">
        <v>63</v>
      </c>
      <c r="B8289" s="1" t="s">
        <v>106</v>
      </c>
      <c r="C8289" s="218">
        <v>44939</v>
      </c>
      <c r="D8289" s="218">
        <v>44936</v>
      </c>
      <c r="E8289" s="1">
        <v>1</v>
      </c>
      <c r="F8289" s="62">
        <v>46.98</v>
      </c>
    </row>
    <row r="8290" spans="1:6" x14ac:dyDescent="0.35">
      <c r="A8290" s="1">
        <v>63</v>
      </c>
      <c r="B8290" s="1" t="s">
        <v>106</v>
      </c>
      <c r="C8290" s="218">
        <v>44939</v>
      </c>
      <c r="D8290" s="218">
        <v>44937</v>
      </c>
      <c r="E8290" s="1">
        <v>7</v>
      </c>
      <c r="F8290" s="62">
        <v>255.8</v>
      </c>
    </row>
    <row r="8291" spans="1:6" x14ac:dyDescent="0.35">
      <c r="A8291" s="1">
        <v>63</v>
      </c>
      <c r="B8291" s="1" t="s">
        <v>106</v>
      </c>
      <c r="C8291" s="218">
        <v>44939</v>
      </c>
      <c r="D8291" s="218">
        <v>44938</v>
      </c>
      <c r="E8291" s="1">
        <v>7</v>
      </c>
      <c r="F8291" s="62">
        <v>193.44</v>
      </c>
    </row>
    <row r="8292" spans="1:6" x14ac:dyDescent="0.35">
      <c r="A8292" s="1">
        <v>63</v>
      </c>
      <c r="B8292" s="1" t="s">
        <v>106</v>
      </c>
      <c r="C8292" s="218">
        <v>44939</v>
      </c>
      <c r="D8292" s="218">
        <v>44939</v>
      </c>
      <c r="E8292" s="1">
        <v>6</v>
      </c>
      <c r="F8292" s="62">
        <v>321.19</v>
      </c>
    </row>
    <row r="8293" spans="1:6" x14ac:dyDescent="0.35">
      <c r="A8293" s="1">
        <v>63</v>
      </c>
      <c r="B8293" s="1" t="s">
        <v>106</v>
      </c>
      <c r="C8293" s="218">
        <v>44940</v>
      </c>
      <c r="D8293" s="218">
        <v>44938</v>
      </c>
      <c r="E8293" s="1">
        <v>4</v>
      </c>
      <c r="F8293" s="62">
        <v>154.68</v>
      </c>
    </row>
    <row r="8294" spans="1:6" x14ac:dyDescent="0.35">
      <c r="A8294" s="1">
        <v>63</v>
      </c>
      <c r="B8294" s="1" t="s">
        <v>106</v>
      </c>
      <c r="C8294" s="218">
        <v>44940</v>
      </c>
      <c r="D8294" s="218">
        <v>44939</v>
      </c>
      <c r="E8294" s="1">
        <v>11</v>
      </c>
      <c r="F8294" s="62">
        <v>440.21</v>
      </c>
    </row>
    <row r="8295" spans="1:6" x14ac:dyDescent="0.35">
      <c r="A8295" s="1">
        <v>63</v>
      </c>
      <c r="B8295" s="1" t="s">
        <v>106</v>
      </c>
      <c r="C8295" s="218">
        <v>44940</v>
      </c>
      <c r="D8295" s="218">
        <v>44940</v>
      </c>
      <c r="E8295" s="1">
        <v>9</v>
      </c>
      <c r="F8295" s="62">
        <v>383.73</v>
      </c>
    </row>
    <row r="8296" spans="1:6" x14ac:dyDescent="0.35">
      <c r="A8296" s="1">
        <v>63</v>
      </c>
      <c r="B8296" s="1" t="s">
        <v>106</v>
      </c>
      <c r="C8296" s="218">
        <v>44941</v>
      </c>
      <c r="D8296" s="218">
        <v>44939</v>
      </c>
      <c r="E8296" s="1">
        <v>5</v>
      </c>
      <c r="F8296" s="62">
        <v>177.31</v>
      </c>
    </row>
    <row r="8297" spans="1:6" x14ac:dyDescent="0.35">
      <c r="A8297" s="1">
        <v>63</v>
      </c>
      <c r="B8297" s="1" t="s">
        <v>106</v>
      </c>
      <c r="C8297" s="218">
        <v>44941</v>
      </c>
      <c r="D8297" s="218">
        <v>44940</v>
      </c>
      <c r="E8297" s="1">
        <v>10</v>
      </c>
      <c r="F8297" s="62">
        <v>265.5</v>
      </c>
    </row>
    <row r="8298" spans="1:6" x14ac:dyDescent="0.35">
      <c r="A8298" s="1">
        <v>63</v>
      </c>
      <c r="B8298" s="1" t="s">
        <v>106</v>
      </c>
      <c r="C8298" s="218">
        <v>44942</v>
      </c>
      <c r="D8298" s="218">
        <v>44939</v>
      </c>
      <c r="E8298" s="1">
        <v>2</v>
      </c>
      <c r="F8298" s="62">
        <v>77.27</v>
      </c>
    </row>
    <row r="8299" spans="1:6" x14ac:dyDescent="0.35">
      <c r="A8299" s="1">
        <v>63</v>
      </c>
      <c r="B8299" s="1" t="s">
        <v>106</v>
      </c>
      <c r="C8299" s="218">
        <v>44942</v>
      </c>
      <c r="D8299" s="218">
        <v>44940</v>
      </c>
      <c r="E8299" s="1">
        <v>15</v>
      </c>
      <c r="F8299" s="62">
        <v>553.51</v>
      </c>
    </row>
    <row r="8300" spans="1:6" x14ac:dyDescent="0.35">
      <c r="A8300" s="1">
        <v>63</v>
      </c>
      <c r="B8300" s="1" t="s">
        <v>106</v>
      </c>
      <c r="C8300" s="218">
        <v>44942</v>
      </c>
      <c r="D8300" s="218">
        <v>44941</v>
      </c>
      <c r="E8300" s="1">
        <v>17</v>
      </c>
      <c r="F8300" s="62">
        <v>723.48</v>
      </c>
    </row>
    <row r="8301" spans="1:6" x14ac:dyDescent="0.35">
      <c r="A8301" s="1">
        <v>63</v>
      </c>
      <c r="B8301" s="1" t="s">
        <v>106</v>
      </c>
      <c r="C8301" s="218">
        <v>44942</v>
      </c>
      <c r="D8301" s="218">
        <v>44942</v>
      </c>
      <c r="E8301" s="1">
        <v>2</v>
      </c>
      <c r="F8301" s="62">
        <v>107.32</v>
      </c>
    </row>
    <row r="8302" spans="1:6" x14ac:dyDescent="0.35">
      <c r="A8302" s="1">
        <v>63</v>
      </c>
      <c r="B8302" s="1" t="s">
        <v>106</v>
      </c>
      <c r="C8302" s="218">
        <v>44943</v>
      </c>
      <c r="D8302" s="218">
        <v>44941</v>
      </c>
      <c r="E8302" s="1">
        <v>3</v>
      </c>
      <c r="F8302" s="62">
        <v>122.22</v>
      </c>
    </row>
    <row r="8303" spans="1:6" x14ac:dyDescent="0.35">
      <c r="A8303" s="1">
        <v>63</v>
      </c>
      <c r="B8303" s="1" t="s">
        <v>106</v>
      </c>
      <c r="C8303" s="218">
        <v>44943</v>
      </c>
      <c r="D8303" s="218">
        <v>44942</v>
      </c>
      <c r="E8303" s="1">
        <v>18</v>
      </c>
      <c r="F8303" s="62">
        <v>725.73</v>
      </c>
    </row>
    <row r="8304" spans="1:6" x14ac:dyDescent="0.35">
      <c r="A8304" s="1">
        <v>63</v>
      </c>
      <c r="B8304" s="1" t="s">
        <v>106</v>
      </c>
      <c r="C8304" s="218">
        <v>44943</v>
      </c>
      <c r="D8304" s="218">
        <v>44943</v>
      </c>
      <c r="E8304" s="1">
        <v>4</v>
      </c>
      <c r="F8304" s="62">
        <v>216.02</v>
      </c>
    </row>
    <row r="8305" spans="1:6" x14ac:dyDescent="0.35">
      <c r="A8305" s="1">
        <v>63</v>
      </c>
      <c r="B8305" s="1" t="s">
        <v>106</v>
      </c>
      <c r="C8305" s="218">
        <v>44944</v>
      </c>
      <c r="D8305" s="218">
        <v>44941</v>
      </c>
      <c r="E8305" s="1">
        <v>1</v>
      </c>
      <c r="F8305" s="62">
        <v>23.17</v>
      </c>
    </row>
    <row r="8306" spans="1:6" x14ac:dyDescent="0.35">
      <c r="A8306" s="1">
        <v>63</v>
      </c>
      <c r="B8306" s="1" t="s">
        <v>106</v>
      </c>
      <c r="C8306" s="218">
        <v>44944</v>
      </c>
      <c r="D8306" s="218">
        <v>44943</v>
      </c>
      <c r="E8306" s="1">
        <v>21</v>
      </c>
      <c r="F8306" s="62">
        <v>857.27</v>
      </c>
    </row>
    <row r="8307" spans="1:6" x14ac:dyDescent="0.35">
      <c r="A8307" s="1">
        <v>63</v>
      </c>
      <c r="B8307" s="1" t="s">
        <v>106</v>
      </c>
      <c r="C8307" s="218">
        <v>44944</v>
      </c>
      <c r="D8307" s="218">
        <v>44944</v>
      </c>
      <c r="E8307" s="1">
        <v>5</v>
      </c>
      <c r="F8307" s="62">
        <v>178.34</v>
      </c>
    </row>
    <row r="8308" spans="1:6" x14ac:dyDescent="0.35">
      <c r="A8308" s="1">
        <v>63</v>
      </c>
      <c r="B8308" s="1" t="s">
        <v>106</v>
      </c>
      <c r="C8308" s="218">
        <v>44945</v>
      </c>
      <c r="D8308" s="218">
        <v>44941</v>
      </c>
      <c r="E8308" s="1">
        <v>1</v>
      </c>
      <c r="F8308" s="62">
        <v>53.71</v>
      </c>
    </row>
    <row r="8309" spans="1:6" x14ac:dyDescent="0.35">
      <c r="A8309" s="1">
        <v>63</v>
      </c>
      <c r="B8309" s="1" t="s">
        <v>106</v>
      </c>
      <c r="C8309" s="218">
        <v>44945</v>
      </c>
      <c r="D8309" s="218">
        <v>44944</v>
      </c>
      <c r="E8309" s="1">
        <v>4</v>
      </c>
      <c r="F8309" s="62">
        <v>185.91</v>
      </c>
    </row>
    <row r="8310" spans="1:6" x14ac:dyDescent="0.35">
      <c r="A8310" s="1">
        <v>63</v>
      </c>
      <c r="B8310" s="1" t="s">
        <v>106</v>
      </c>
      <c r="C8310" s="218">
        <v>44945</v>
      </c>
      <c r="D8310" s="218">
        <v>44945</v>
      </c>
      <c r="E8310" s="1">
        <v>11</v>
      </c>
      <c r="F8310" s="62">
        <v>563.65</v>
      </c>
    </row>
    <row r="8311" spans="1:6" x14ac:dyDescent="0.35">
      <c r="A8311" s="1">
        <v>63</v>
      </c>
      <c r="B8311" s="1" t="s">
        <v>106</v>
      </c>
      <c r="C8311" s="218">
        <v>44946</v>
      </c>
      <c r="D8311" s="218">
        <v>44945</v>
      </c>
      <c r="E8311" s="1">
        <v>5</v>
      </c>
      <c r="F8311" s="62">
        <v>201.01</v>
      </c>
    </row>
    <row r="8312" spans="1:6" x14ac:dyDescent="0.35">
      <c r="A8312" s="1">
        <v>63</v>
      </c>
      <c r="B8312" s="1" t="s">
        <v>106</v>
      </c>
      <c r="C8312" s="218">
        <v>44946</v>
      </c>
      <c r="D8312" s="218">
        <v>44946</v>
      </c>
      <c r="E8312" s="1">
        <v>16</v>
      </c>
      <c r="F8312" s="62">
        <v>526.23</v>
      </c>
    </row>
    <row r="8313" spans="1:6" x14ac:dyDescent="0.35">
      <c r="A8313" s="1">
        <v>63</v>
      </c>
      <c r="B8313" s="1" t="s">
        <v>106</v>
      </c>
      <c r="C8313" s="218">
        <v>44948</v>
      </c>
      <c r="D8313" s="218">
        <v>44946</v>
      </c>
      <c r="E8313" s="1">
        <v>5</v>
      </c>
      <c r="F8313" s="62">
        <v>207.8</v>
      </c>
    </row>
    <row r="8314" spans="1:6" x14ac:dyDescent="0.35">
      <c r="A8314" s="1">
        <v>63</v>
      </c>
      <c r="B8314" s="1" t="s">
        <v>106</v>
      </c>
      <c r="C8314" s="218">
        <v>44948</v>
      </c>
      <c r="D8314" s="218">
        <v>44947</v>
      </c>
      <c r="E8314" s="1">
        <v>11</v>
      </c>
      <c r="F8314" s="62">
        <v>559.09</v>
      </c>
    </row>
    <row r="8315" spans="1:6" x14ac:dyDescent="0.35">
      <c r="A8315" s="1">
        <v>63</v>
      </c>
      <c r="B8315" s="1" t="s">
        <v>106</v>
      </c>
      <c r="C8315" s="218">
        <v>44948</v>
      </c>
      <c r="D8315" s="218">
        <v>44948</v>
      </c>
      <c r="E8315" s="1">
        <v>1</v>
      </c>
      <c r="F8315" s="62">
        <v>22.77</v>
      </c>
    </row>
    <row r="8316" spans="1:6" x14ac:dyDescent="0.35">
      <c r="A8316" s="1">
        <v>63</v>
      </c>
      <c r="B8316" s="1" t="s">
        <v>106</v>
      </c>
      <c r="C8316" s="218">
        <v>44949</v>
      </c>
      <c r="D8316" s="218">
        <v>44947</v>
      </c>
      <c r="E8316" s="1">
        <v>11</v>
      </c>
      <c r="F8316" s="62">
        <v>372.08</v>
      </c>
    </row>
    <row r="8317" spans="1:6" x14ac:dyDescent="0.35">
      <c r="A8317" s="1">
        <v>63</v>
      </c>
      <c r="B8317" s="1" t="s">
        <v>106</v>
      </c>
      <c r="C8317" s="218">
        <v>44949</v>
      </c>
      <c r="D8317" s="218">
        <v>44948</v>
      </c>
      <c r="E8317" s="1">
        <v>8</v>
      </c>
      <c r="F8317" s="62">
        <v>331.09</v>
      </c>
    </row>
    <row r="8318" spans="1:6" x14ac:dyDescent="0.35">
      <c r="A8318" s="1">
        <v>63</v>
      </c>
      <c r="B8318" s="1" t="s">
        <v>106</v>
      </c>
      <c r="C8318" s="218">
        <v>44949</v>
      </c>
      <c r="D8318" s="218">
        <v>44949</v>
      </c>
      <c r="E8318" s="1">
        <v>3</v>
      </c>
      <c r="F8318" s="62">
        <v>131.57</v>
      </c>
    </row>
    <row r="8319" spans="1:6" x14ac:dyDescent="0.35">
      <c r="A8319" s="1">
        <v>63</v>
      </c>
      <c r="B8319" s="1" t="s">
        <v>106</v>
      </c>
      <c r="C8319" s="218">
        <v>44950</v>
      </c>
      <c r="D8319" s="218">
        <v>44949</v>
      </c>
      <c r="E8319" s="1">
        <v>9</v>
      </c>
      <c r="F8319" s="62">
        <v>299.37</v>
      </c>
    </row>
    <row r="8320" spans="1:6" x14ac:dyDescent="0.35">
      <c r="A8320" s="1">
        <v>63</v>
      </c>
      <c r="B8320" s="1" t="s">
        <v>106</v>
      </c>
      <c r="C8320" s="218">
        <v>44950</v>
      </c>
      <c r="D8320" s="218">
        <v>44950</v>
      </c>
      <c r="E8320" s="1">
        <v>12</v>
      </c>
      <c r="F8320" s="62">
        <v>496.15</v>
      </c>
    </row>
    <row r="8321" spans="1:6" x14ac:dyDescent="0.35">
      <c r="A8321" s="1">
        <v>63</v>
      </c>
      <c r="B8321" s="1" t="s">
        <v>106</v>
      </c>
      <c r="C8321" s="218">
        <v>44951</v>
      </c>
      <c r="D8321" s="218">
        <v>44949</v>
      </c>
      <c r="E8321" s="1">
        <v>1</v>
      </c>
      <c r="F8321" s="62">
        <v>54.25</v>
      </c>
    </row>
    <row r="8322" spans="1:6" x14ac:dyDescent="0.35">
      <c r="A8322" s="1">
        <v>63</v>
      </c>
      <c r="B8322" s="1" t="s">
        <v>106</v>
      </c>
      <c r="C8322" s="218">
        <v>44951</v>
      </c>
      <c r="D8322" s="218">
        <v>44950</v>
      </c>
      <c r="E8322" s="1">
        <v>6</v>
      </c>
      <c r="F8322" s="62">
        <v>293.97000000000003</v>
      </c>
    </row>
    <row r="8323" spans="1:6" x14ac:dyDescent="0.35">
      <c r="A8323" s="1">
        <v>63</v>
      </c>
      <c r="B8323" s="1" t="s">
        <v>106</v>
      </c>
      <c r="C8323" s="218">
        <v>44951</v>
      </c>
      <c r="D8323" s="218">
        <v>44951</v>
      </c>
      <c r="E8323" s="1">
        <v>10</v>
      </c>
      <c r="F8323" s="62">
        <v>447.87</v>
      </c>
    </row>
    <row r="8324" spans="1:6" x14ac:dyDescent="0.35">
      <c r="A8324" s="1">
        <v>63</v>
      </c>
      <c r="B8324" s="1" t="s">
        <v>106</v>
      </c>
      <c r="C8324" s="218">
        <v>44952</v>
      </c>
      <c r="D8324" s="218">
        <v>44950</v>
      </c>
      <c r="E8324" s="1">
        <v>4</v>
      </c>
      <c r="F8324" s="62">
        <v>199.44</v>
      </c>
    </row>
    <row r="8325" spans="1:6" x14ac:dyDescent="0.35">
      <c r="A8325" s="1">
        <v>63</v>
      </c>
      <c r="B8325" s="1" t="s">
        <v>106</v>
      </c>
      <c r="C8325" s="218">
        <v>44952</v>
      </c>
      <c r="D8325" s="218">
        <v>44951</v>
      </c>
      <c r="E8325" s="1">
        <v>8</v>
      </c>
      <c r="F8325" s="62">
        <v>303.83999999999997</v>
      </c>
    </row>
    <row r="8326" spans="1:6" x14ac:dyDescent="0.35">
      <c r="A8326" s="1">
        <v>63</v>
      </c>
      <c r="B8326" s="1" t="s">
        <v>106</v>
      </c>
      <c r="C8326" s="218">
        <v>44952</v>
      </c>
      <c r="D8326" s="218">
        <v>44952</v>
      </c>
      <c r="E8326" s="1">
        <v>12</v>
      </c>
      <c r="F8326" s="62">
        <v>555.04999999999995</v>
      </c>
    </row>
    <row r="8327" spans="1:6" x14ac:dyDescent="0.35">
      <c r="A8327" s="1">
        <v>65</v>
      </c>
      <c r="B8327" s="1" t="s">
        <v>107</v>
      </c>
      <c r="C8327" s="218">
        <v>44878</v>
      </c>
      <c r="D8327" s="218">
        <v>44878</v>
      </c>
      <c r="E8327" s="1">
        <v>11</v>
      </c>
      <c r="F8327" s="62">
        <v>256.45</v>
      </c>
    </row>
    <row r="8328" spans="1:6" x14ac:dyDescent="0.35">
      <c r="A8328" s="1">
        <v>65</v>
      </c>
      <c r="B8328" s="1" t="s">
        <v>107</v>
      </c>
      <c r="C8328" s="218">
        <v>44880</v>
      </c>
      <c r="D8328" s="218">
        <v>44878</v>
      </c>
      <c r="E8328" s="1">
        <v>1</v>
      </c>
      <c r="F8328" s="62">
        <v>21.88</v>
      </c>
    </row>
    <row r="8329" spans="1:6" x14ac:dyDescent="0.35">
      <c r="A8329" s="1">
        <v>65</v>
      </c>
      <c r="B8329" s="1" t="s">
        <v>107</v>
      </c>
      <c r="C8329" s="218">
        <v>44880</v>
      </c>
      <c r="D8329" s="218">
        <v>44879</v>
      </c>
      <c r="E8329" s="1">
        <v>7</v>
      </c>
      <c r="F8329" s="62">
        <v>217.94</v>
      </c>
    </row>
    <row r="8330" spans="1:6" x14ac:dyDescent="0.35">
      <c r="A8330" s="1">
        <v>65</v>
      </c>
      <c r="B8330" s="1" t="s">
        <v>107</v>
      </c>
      <c r="C8330" s="218">
        <v>44880</v>
      </c>
      <c r="D8330" s="218">
        <v>44880</v>
      </c>
      <c r="E8330" s="1">
        <v>3</v>
      </c>
      <c r="F8330" s="62">
        <v>70.28</v>
      </c>
    </row>
    <row r="8331" spans="1:6" x14ac:dyDescent="0.35">
      <c r="A8331" s="1">
        <v>65</v>
      </c>
      <c r="B8331" s="1" t="s">
        <v>107</v>
      </c>
      <c r="C8331" s="218">
        <v>44881</v>
      </c>
      <c r="D8331" s="218">
        <v>44878</v>
      </c>
      <c r="E8331" s="1">
        <v>5</v>
      </c>
      <c r="F8331" s="62">
        <v>113.29</v>
      </c>
    </row>
    <row r="8332" spans="1:6" x14ac:dyDescent="0.35">
      <c r="A8332" s="1">
        <v>65</v>
      </c>
      <c r="B8332" s="1" t="s">
        <v>107</v>
      </c>
      <c r="C8332" s="218">
        <v>44881</v>
      </c>
      <c r="D8332" s="218">
        <v>44879</v>
      </c>
      <c r="E8332" s="1">
        <v>11</v>
      </c>
      <c r="F8332" s="62">
        <v>283.37</v>
      </c>
    </row>
    <row r="8333" spans="1:6" x14ac:dyDescent="0.35">
      <c r="A8333" s="1">
        <v>65</v>
      </c>
      <c r="B8333" s="1" t="s">
        <v>107</v>
      </c>
      <c r="C8333" s="218">
        <v>44881</v>
      </c>
      <c r="D8333" s="218">
        <v>44880</v>
      </c>
      <c r="E8333" s="1">
        <v>5</v>
      </c>
      <c r="F8333" s="62">
        <v>115.87</v>
      </c>
    </row>
    <row r="8334" spans="1:6" x14ac:dyDescent="0.35">
      <c r="A8334" s="1">
        <v>65</v>
      </c>
      <c r="B8334" s="1" t="s">
        <v>107</v>
      </c>
      <c r="C8334" s="218">
        <v>44881</v>
      </c>
      <c r="D8334" s="218">
        <v>44881</v>
      </c>
      <c r="E8334" s="1">
        <v>2</v>
      </c>
      <c r="F8334" s="62">
        <v>75</v>
      </c>
    </row>
    <row r="8335" spans="1:6" x14ac:dyDescent="0.35">
      <c r="A8335" s="1">
        <v>65</v>
      </c>
      <c r="B8335" s="1" t="s">
        <v>107</v>
      </c>
      <c r="C8335" s="218">
        <v>44883</v>
      </c>
      <c r="D8335" s="218">
        <v>44878</v>
      </c>
      <c r="E8335" s="1">
        <v>5</v>
      </c>
      <c r="F8335" s="62">
        <v>111.32</v>
      </c>
    </row>
    <row r="8336" spans="1:6" x14ac:dyDescent="0.35">
      <c r="A8336" s="1">
        <v>65</v>
      </c>
      <c r="B8336" s="1" t="s">
        <v>107</v>
      </c>
      <c r="C8336" s="218">
        <v>44883</v>
      </c>
      <c r="D8336" s="218">
        <v>44879</v>
      </c>
      <c r="E8336" s="1">
        <v>4</v>
      </c>
      <c r="F8336" s="62">
        <v>92.06</v>
      </c>
    </row>
    <row r="8337" spans="1:6" x14ac:dyDescent="0.35">
      <c r="A8337" s="1">
        <v>65</v>
      </c>
      <c r="B8337" s="1" t="s">
        <v>107</v>
      </c>
      <c r="C8337" s="218">
        <v>44883</v>
      </c>
      <c r="D8337" s="218">
        <v>44880</v>
      </c>
      <c r="E8337" s="1">
        <v>10</v>
      </c>
      <c r="F8337" s="62">
        <v>255.06</v>
      </c>
    </row>
    <row r="8338" spans="1:6" x14ac:dyDescent="0.35">
      <c r="A8338" s="1">
        <v>65</v>
      </c>
      <c r="B8338" s="1" t="s">
        <v>107</v>
      </c>
      <c r="C8338" s="218">
        <v>44883</v>
      </c>
      <c r="D8338" s="218">
        <v>44881</v>
      </c>
      <c r="E8338" s="1">
        <v>8</v>
      </c>
      <c r="F8338" s="62">
        <v>246.61</v>
      </c>
    </row>
    <row r="8339" spans="1:6" x14ac:dyDescent="0.35">
      <c r="A8339" s="1">
        <v>65</v>
      </c>
      <c r="B8339" s="1" t="s">
        <v>107</v>
      </c>
      <c r="C8339" s="218">
        <v>44883</v>
      </c>
      <c r="D8339" s="218">
        <v>44882</v>
      </c>
      <c r="E8339" s="1">
        <v>3</v>
      </c>
      <c r="F8339" s="62">
        <v>100.88</v>
      </c>
    </row>
    <row r="8340" spans="1:6" x14ac:dyDescent="0.35">
      <c r="A8340" s="1">
        <v>65</v>
      </c>
      <c r="B8340" s="1" t="s">
        <v>107</v>
      </c>
      <c r="C8340" s="218">
        <v>44885</v>
      </c>
      <c r="D8340" s="218">
        <v>44879</v>
      </c>
      <c r="E8340" s="1">
        <v>6</v>
      </c>
      <c r="F8340" s="62">
        <v>134.74</v>
      </c>
    </row>
    <row r="8341" spans="1:6" x14ac:dyDescent="0.35">
      <c r="A8341" s="1">
        <v>65</v>
      </c>
      <c r="B8341" s="1" t="s">
        <v>107</v>
      </c>
      <c r="C8341" s="218">
        <v>44885</v>
      </c>
      <c r="D8341" s="218">
        <v>44880</v>
      </c>
      <c r="E8341" s="1">
        <v>13</v>
      </c>
      <c r="F8341" s="62">
        <v>320.25</v>
      </c>
    </row>
    <row r="8342" spans="1:6" x14ac:dyDescent="0.35">
      <c r="A8342" s="1">
        <v>65</v>
      </c>
      <c r="B8342" s="1" t="s">
        <v>107</v>
      </c>
      <c r="C8342" s="218">
        <v>44885</v>
      </c>
      <c r="D8342" s="218">
        <v>44881</v>
      </c>
      <c r="E8342" s="1">
        <v>13</v>
      </c>
      <c r="F8342" s="62">
        <v>353.71</v>
      </c>
    </row>
    <row r="8343" spans="1:6" x14ac:dyDescent="0.35">
      <c r="A8343" s="1">
        <v>65</v>
      </c>
      <c r="B8343" s="1" t="s">
        <v>107</v>
      </c>
      <c r="C8343" s="218">
        <v>44885</v>
      </c>
      <c r="D8343" s="218">
        <v>44882</v>
      </c>
      <c r="E8343" s="1">
        <v>9</v>
      </c>
      <c r="F8343" s="62">
        <v>272.74</v>
      </c>
    </row>
    <row r="8344" spans="1:6" x14ac:dyDescent="0.35">
      <c r="A8344" s="1">
        <v>65</v>
      </c>
      <c r="B8344" s="1" t="s">
        <v>107</v>
      </c>
      <c r="C8344" s="218">
        <v>44885</v>
      </c>
      <c r="D8344" s="218">
        <v>44885</v>
      </c>
      <c r="E8344" s="1">
        <v>1</v>
      </c>
      <c r="F8344" s="62">
        <v>53.76</v>
      </c>
    </row>
    <row r="8345" spans="1:6" x14ac:dyDescent="0.35">
      <c r="A8345" s="1">
        <v>65</v>
      </c>
      <c r="B8345" s="1" t="s">
        <v>107</v>
      </c>
      <c r="C8345" s="218">
        <v>44886</v>
      </c>
      <c r="D8345" s="218">
        <v>44880</v>
      </c>
      <c r="E8345" s="1">
        <v>1</v>
      </c>
      <c r="F8345" s="62">
        <v>23.66</v>
      </c>
    </row>
    <row r="8346" spans="1:6" x14ac:dyDescent="0.35">
      <c r="A8346" s="1">
        <v>65</v>
      </c>
      <c r="B8346" s="1" t="s">
        <v>107</v>
      </c>
      <c r="C8346" s="218">
        <v>44886</v>
      </c>
      <c r="D8346" s="218">
        <v>44881</v>
      </c>
      <c r="E8346" s="1">
        <v>8</v>
      </c>
      <c r="F8346" s="62">
        <v>180.91</v>
      </c>
    </row>
    <row r="8347" spans="1:6" x14ac:dyDescent="0.35">
      <c r="A8347" s="1">
        <v>65</v>
      </c>
      <c r="B8347" s="1" t="s">
        <v>107</v>
      </c>
      <c r="C8347" s="218">
        <v>44886</v>
      </c>
      <c r="D8347" s="218">
        <v>44882</v>
      </c>
      <c r="E8347" s="1">
        <v>6</v>
      </c>
      <c r="F8347" s="62">
        <v>158.04</v>
      </c>
    </row>
    <row r="8348" spans="1:6" x14ac:dyDescent="0.35">
      <c r="A8348" s="1">
        <v>65</v>
      </c>
      <c r="B8348" s="1" t="s">
        <v>107</v>
      </c>
      <c r="C8348" s="218">
        <v>44886</v>
      </c>
      <c r="D8348" s="218">
        <v>44885</v>
      </c>
      <c r="E8348" s="1">
        <v>5</v>
      </c>
      <c r="F8348" s="62">
        <v>236.06</v>
      </c>
    </row>
    <row r="8349" spans="1:6" x14ac:dyDescent="0.35">
      <c r="A8349" s="1">
        <v>65</v>
      </c>
      <c r="B8349" s="1" t="s">
        <v>107</v>
      </c>
      <c r="C8349" s="218">
        <v>44886</v>
      </c>
      <c r="D8349" s="218">
        <v>44886</v>
      </c>
      <c r="E8349" s="1">
        <v>5</v>
      </c>
      <c r="F8349" s="62">
        <v>207.89</v>
      </c>
    </row>
    <row r="8350" spans="1:6" x14ac:dyDescent="0.35">
      <c r="A8350" s="1">
        <v>65</v>
      </c>
      <c r="B8350" s="1" t="s">
        <v>107</v>
      </c>
      <c r="C8350" s="218">
        <v>44887</v>
      </c>
      <c r="D8350" s="218">
        <v>44882</v>
      </c>
      <c r="E8350" s="1">
        <v>5</v>
      </c>
      <c r="F8350" s="62">
        <v>168.3</v>
      </c>
    </row>
    <row r="8351" spans="1:6" x14ac:dyDescent="0.35">
      <c r="A8351" s="1">
        <v>65</v>
      </c>
      <c r="B8351" s="1" t="s">
        <v>107</v>
      </c>
      <c r="C8351" s="218">
        <v>44887</v>
      </c>
      <c r="D8351" s="218">
        <v>44885</v>
      </c>
      <c r="E8351" s="1">
        <v>3</v>
      </c>
      <c r="F8351" s="62">
        <v>157.9</v>
      </c>
    </row>
    <row r="8352" spans="1:6" x14ac:dyDescent="0.35">
      <c r="A8352" s="1">
        <v>65</v>
      </c>
      <c r="B8352" s="1" t="s">
        <v>107</v>
      </c>
      <c r="C8352" s="218">
        <v>44887</v>
      </c>
      <c r="D8352" s="218">
        <v>44886</v>
      </c>
      <c r="E8352" s="1">
        <v>5</v>
      </c>
      <c r="F8352" s="62">
        <v>115.29</v>
      </c>
    </row>
    <row r="8353" spans="1:6" x14ac:dyDescent="0.35">
      <c r="A8353" s="1">
        <v>65</v>
      </c>
      <c r="B8353" s="1" t="s">
        <v>107</v>
      </c>
      <c r="C8353" s="218">
        <v>44887</v>
      </c>
      <c r="D8353" s="218">
        <v>44887</v>
      </c>
      <c r="E8353" s="1">
        <v>6</v>
      </c>
      <c r="F8353" s="62">
        <v>233.34</v>
      </c>
    </row>
    <row r="8354" spans="1:6" x14ac:dyDescent="0.35">
      <c r="A8354" s="1">
        <v>65</v>
      </c>
      <c r="B8354" s="1" t="s">
        <v>107</v>
      </c>
      <c r="C8354" s="218">
        <v>44888</v>
      </c>
      <c r="D8354" s="218">
        <v>44885</v>
      </c>
      <c r="E8354" s="1">
        <v>1</v>
      </c>
      <c r="F8354" s="62">
        <v>23.66</v>
      </c>
    </row>
    <row r="8355" spans="1:6" x14ac:dyDescent="0.35">
      <c r="A8355" s="1">
        <v>65</v>
      </c>
      <c r="B8355" s="1" t="s">
        <v>107</v>
      </c>
      <c r="C8355" s="218">
        <v>44888</v>
      </c>
      <c r="D8355" s="218">
        <v>44887</v>
      </c>
      <c r="E8355" s="1">
        <v>1</v>
      </c>
      <c r="F8355" s="62">
        <v>54.25</v>
      </c>
    </row>
    <row r="8356" spans="1:6" x14ac:dyDescent="0.35">
      <c r="A8356" s="1">
        <v>65</v>
      </c>
      <c r="B8356" s="1" t="s">
        <v>107</v>
      </c>
      <c r="C8356" s="218">
        <v>44888</v>
      </c>
      <c r="D8356" s="218">
        <v>44888</v>
      </c>
      <c r="E8356" s="1">
        <v>11</v>
      </c>
      <c r="F8356" s="62">
        <v>343.53</v>
      </c>
    </row>
    <row r="8357" spans="1:6" x14ac:dyDescent="0.35">
      <c r="A8357" s="1">
        <v>65</v>
      </c>
      <c r="B8357" s="1" t="s">
        <v>107</v>
      </c>
      <c r="C8357" s="218">
        <v>44889</v>
      </c>
      <c r="D8357" s="218">
        <v>44885</v>
      </c>
      <c r="E8357" s="1">
        <v>1</v>
      </c>
      <c r="F8357" s="62">
        <v>54.15</v>
      </c>
    </row>
    <row r="8358" spans="1:6" x14ac:dyDescent="0.35">
      <c r="A8358" s="1">
        <v>65</v>
      </c>
      <c r="B8358" s="1" t="s">
        <v>107</v>
      </c>
      <c r="C8358" s="218">
        <v>44889</v>
      </c>
      <c r="D8358" s="218">
        <v>44886</v>
      </c>
      <c r="E8358" s="1">
        <v>2</v>
      </c>
      <c r="F8358" s="62">
        <v>47.42</v>
      </c>
    </row>
    <row r="8359" spans="1:6" x14ac:dyDescent="0.35">
      <c r="A8359" s="1">
        <v>65</v>
      </c>
      <c r="B8359" s="1" t="s">
        <v>107</v>
      </c>
      <c r="C8359" s="218">
        <v>44889</v>
      </c>
      <c r="D8359" s="218">
        <v>44887</v>
      </c>
      <c r="E8359" s="1">
        <v>4</v>
      </c>
      <c r="F8359" s="62">
        <v>120.53</v>
      </c>
    </row>
    <row r="8360" spans="1:6" x14ac:dyDescent="0.35">
      <c r="A8360" s="1">
        <v>65</v>
      </c>
      <c r="B8360" s="1" t="s">
        <v>107</v>
      </c>
      <c r="C8360" s="218">
        <v>44889</v>
      </c>
      <c r="D8360" s="218">
        <v>44888</v>
      </c>
      <c r="E8360" s="1">
        <v>6</v>
      </c>
      <c r="F8360" s="62">
        <v>170.97</v>
      </c>
    </row>
    <row r="8361" spans="1:6" x14ac:dyDescent="0.35">
      <c r="A8361" s="1">
        <v>65</v>
      </c>
      <c r="B8361" s="1" t="s">
        <v>107</v>
      </c>
      <c r="C8361" s="218">
        <v>44889</v>
      </c>
      <c r="D8361" s="218">
        <v>44889</v>
      </c>
      <c r="E8361" s="1">
        <v>8</v>
      </c>
      <c r="F8361" s="62">
        <v>185.52</v>
      </c>
    </row>
    <row r="8362" spans="1:6" x14ac:dyDescent="0.35">
      <c r="A8362" s="1">
        <v>65</v>
      </c>
      <c r="B8362" s="1" t="s">
        <v>107</v>
      </c>
      <c r="C8362" s="218">
        <v>44890</v>
      </c>
      <c r="D8362" s="218">
        <v>44888</v>
      </c>
      <c r="E8362" s="1">
        <v>1</v>
      </c>
      <c r="F8362" s="62">
        <v>23.76</v>
      </c>
    </row>
    <row r="8363" spans="1:6" x14ac:dyDescent="0.35">
      <c r="A8363" s="1">
        <v>65</v>
      </c>
      <c r="B8363" s="1" t="s">
        <v>107</v>
      </c>
      <c r="C8363" s="218">
        <v>44890</v>
      </c>
      <c r="D8363" s="218">
        <v>44889</v>
      </c>
      <c r="E8363" s="1">
        <v>4</v>
      </c>
      <c r="F8363" s="62">
        <v>125.53</v>
      </c>
    </row>
    <row r="8364" spans="1:6" x14ac:dyDescent="0.35">
      <c r="A8364" s="1">
        <v>65</v>
      </c>
      <c r="B8364" s="1" t="s">
        <v>107</v>
      </c>
      <c r="C8364" s="218">
        <v>44890</v>
      </c>
      <c r="D8364" s="218">
        <v>44890</v>
      </c>
      <c r="E8364" s="1">
        <v>8</v>
      </c>
      <c r="F8364" s="62">
        <v>307.19</v>
      </c>
    </row>
    <row r="8365" spans="1:6" x14ac:dyDescent="0.35">
      <c r="A8365" s="1">
        <v>65</v>
      </c>
      <c r="B8365" s="1" t="s">
        <v>107</v>
      </c>
      <c r="C8365" s="218">
        <v>44891</v>
      </c>
      <c r="D8365" s="218">
        <v>44889</v>
      </c>
      <c r="E8365" s="1">
        <v>6</v>
      </c>
      <c r="F8365" s="62">
        <v>142.26</v>
      </c>
    </row>
    <row r="8366" spans="1:6" x14ac:dyDescent="0.35">
      <c r="A8366" s="1">
        <v>65</v>
      </c>
      <c r="B8366" s="1" t="s">
        <v>107</v>
      </c>
      <c r="C8366" s="218">
        <v>44891</v>
      </c>
      <c r="D8366" s="218">
        <v>44890</v>
      </c>
      <c r="E8366" s="1">
        <v>2</v>
      </c>
      <c r="F8366" s="62">
        <v>78.16</v>
      </c>
    </row>
    <row r="8367" spans="1:6" x14ac:dyDescent="0.35">
      <c r="A8367" s="1">
        <v>65</v>
      </c>
      <c r="B8367" s="1" t="s">
        <v>107</v>
      </c>
      <c r="C8367" s="218">
        <v>44891</v>
      </c>
      <c r="D8367" s="218">
        <v>44891</v>
      </c>
      <c r="E8367" s="1">
        <v>8</v>
      </c>
      <c r="F8367" s="62">
        <v>281.55</v>
      </c>
    </row>
    <row r="8368" spans="1:6" x14ac:dyDescent="0.35">
      <c r="A8368" s="1">
        <v>65</v>
      </c>
      <c r="B8368" s="1" t="s">
        <v>107</v>
      </c>
      <c r="C8368" s="218">
        <v>44892</v>
      </c>
      <c r="D8368" s="218">
        <v>44888</v>
      </c>
      <c r="E8368" s="1">
        <v>2</v>
      </c>
      <c r="F8368" s="62">
        <v>46.03</v>
      </c>
    </row>
    <row r="8369" spans="1:6" x14ac:dyDescent="0.35">
      <c r="A8369" s="1">
        <v>65</v>
      </c>
      <c r="B8369" s="1" t="s">
        <v>107</v>
      </c>
      <c r="C8369" s="218">
        <v>44892</v>
      </c>
      <c r="D8369" s="218">
        <v>44889</v>
      </c>
      <c r="E8369" s="1">
        <v>9</v>
      </c>
      <c r="F8369" s="62">
        <v>273.43</v>
      </c>
    </row>
    <row r="8370" spans="1:6" x14ac:dyDescent="0.35">
      <c r="A8370" s="1">
        <v>65</v>
      </c>
      <c r="B8370" s="1" t="s">
        <v>107</v>
      </c>
      <c r="C8370" s="218">
        <v>44892</v>
      </c>
      <c r="D8370" s="218">
        <v>44890</v>
      </c>
      <c r="E8370" s="1">
        <v>3</v>
      </c>
      <c r="F8370" s="62">
        <v>69.790000000000006</v>
      </c>
    </row>
    <row r="8371" spans="1:6" x14ac:dyDescent="0.35">
      <c r="A8371" s="1">
        <v>65</v>
      </c>
      <c r="B8371" s="1" t="s">
        <v>107</v>
      </c>
      <c r="C8371" s="218">
        <v>44892</v>
      </c>
      <c r="D8371" s="218">
        <v>44891</v>
      </c>
      <c r="E8371" s="1">
        <v>8</v>
      </c>
      <c r="F8371" s="62">
        <v>210.52</v>
      </c>
    </row>
    <row r="8372" spans="1:6" x14ac:dyDescent="0.35">
      <c r="A8372" s="1">
        <v>65</v>
      </c>
      <c r="B8372" s="1" t="s">
        <v>107</v>
      </c>
      <c r="C8372" s="218">
        <v>44892</v>
      </c>
      <c r="D8372" s="218">
        <v>44892</v>
      </c>
      <c r="E8372" s="1">
        <v>9</v>
      </c>
      <c r="F8372" s="62">
        <v>336</v>
      </c>
    </row>
    <row r="8373" spans="1:6" x14ac:dyDescent="0.35">
      <c r="A8373" s="1">
        <v>65</v>
      </c>
      <c r="B8373" s="1" t="s">
        <v>107</v>
      </c>
      <c r="C8373" s="218">
        <v>44893</v>
      </c>
      <c r="D8373" s="218">
        <v>44889</v>
      </c>
      <c r="E8373" s="1">
        <v>2</v>
      </c>
      <c r="F8373" s="62">
        <v>47.37</v>
      </c>
    </row>
    <row r="8374" spans="1:6" x14ac:dyDescent="0.35">
      <c r="A8374" s="1">
        <v>65</v>
      </c>
      <c r="B8374" s="1" t="s">
        <v>107</v>
      </c>
      <c r="C8374" s="218">
        <v>44893</v>
      </c>
      <c r="D8374" s="218">
        <v>44890</v>
      </c>
      <c r="E8374" s="1">
        <v>5</v>
      </c>
      <c r="F8374" s="62">
        <v>201.86</v>
      </c>
    </row>
    <row r="8375" spans="1:6" x14ac:dyDescent="0.35">
      <c r="A8375" s="1">
        <v>65</v>
      </c>
      <c r="B8375" s="1" t="s">
        <v>107</v>
      </c>
      <c r="C8375" s="218">
        <v>44893</v>
      </c>
      <c r="D8375" s="218">
        <v>44891</v>
      </c>
      <c r="E8375" s="1">
        <v>9</v>
      </c>
      <c r="F8375" s="62">
        <v>206.01</v>
      </c>
    </row>
    <row r="8376" spans="1:6" x14ac:dyDescent="0.35">
      <c r="A8376" s="1">
        <v>65</v>
      </c>
      <c r="B8376" s="1" t="s">
        <v>107</v>
      </c>
      <c r="C8376" s="218">
        <v>44893</v>
      </c>
      <c r="D8376" s="218">
        <v>44892</v>
      </c>
      <c r="E8376" s="1">
        <v>11</v>
      </c>
      <c r="F8376" s="62">
        <v>372.48</v>
      </c>
    </row>
    <row r="8377" spans="1:6" x14ac:dyDescent="0.35">
      <c r="A8377" s="1">
        <v>65</v>
      </c>
      <c r="B8377" s="1" t="s">
        <v>107</v>
      </c>
      <c r="C8377" s="218">
        <v>44893</v>
      </c>
      <c r="D8377" s="218">
        <v>44893</v>
      </c>
      <c r="E8377" s="1">
        <v>9</v>
      </c>
      <c r="F8377" s="62">
        <v>451.58</v>
      </c>
    </row>
    <row r="8378" spans="1:6" x14ac:dyDescent="0.35">
      <c r="A8378" s="1">
        <v>65</v>
      </c>
      <c r="B8378" s="1" t="s">
        <v>107</v>
      </c>
      <c r="C8378" s="218">
        <v>44894</v>
      </c>
      <c r="D8378" s="218">
        <v>44890</v>
      </c>
      <c r="E8378" s="1">
        <v>1</v>
      </c>
      <c r="F8378" s="62">
        <v>45.74</v>
      </c>
    </row>
    <row r="8379" spans="1:6" x14ac:dyDescent="0.35">
      <c r="A8379" s="1">
        <v>65</v>
      </c>
      <c r="B8379" s="1" t="s">
        <v>107</v>
      </c>
      <c r="C8379" s="218">
        <v>44894</v>
      </c>
      <c r="D8379" s="218">
        <v>44891</v>
      </c>
      <c r="E8379" s="1">
        <v>11</v>
      </c>
      <c r="F8379" s="62">
        <v>314.17</v>
      </c>
    </row>
    <row r="8380" spans="1:6" x14ac:dyDescent="0.35">
      <c r="A8380" s="1">
        <v>65</v>
      </c>
      <c r="B8380" s="1" t="s">
        <v>107</v>
      </c>
      <c r="C8380" s="218">
        <v>44894</v>
      </c>
      <c r="D8380" s="218">
        <v>44892</v>
      </c>
      <c r="E8380" s="1">
        <v>6</v>
      </c>
      <c r="F8380" s="62">
        <v>172.95</v>
      </c>
    </row>
    <row r="8381" spans="1:6" x14ac:dyDescent="0.35">
      <c r="A8381" s="1">
        <v>65</v>
      </c>
      <c r="B8381" s="1" t="s">
        <v>107</v>
      </c>
      <c r="C8381" s="218">
        <v>44894</v>
      </c>
      <c r="D8381" s="218">
        <v>44893</v>
      </c>
      <c r="E8381" s="1">
        <v>4</v>
      </c>
      <c r="F8381" s="62">
        <v>156.22</v>
      </c>
    </row>
    <row r="8382" spans="1:6" x14ac:dyDescent="0.35">
      <c r="A8382" s="1">
        <v>65</v>
      </c>
      <c r="B8382" s="1" t="s">
        <v>107</v>
      </c>
      <c r="C8382" s="218">
        <v>44894</v>
      </c>
      <c r="D8382" s="218">
        <v>44894</v>
      </c>
      <c r="E8382" s="1">
        <v>7</v>
      </c>
      <c r="F8382" s="62">
        <v>380.6</v>
      </c>
    </row>
    <row r="8383" spans="1:6" x14ac:dyDescent="0.35">
      <c r="A8383" s="1">
        <v>65</v>
      </c>
      <c r="B8383" s="1" t="s">
        <v>107</v>
      </c>
      <c r="C8383" s="218">
        <v>44895</v>
      </c>
      <c r="D8383" s="218">
        <v>44892</v>
      </c>
      <c r="E8383" s="1">
        <v>5</v>
      </c>
      <c r="F8383" s="62">
        <v>145.18</v>
      </c>
    </row>
    <row r="8384" spans="1:6" x14ac:dyDescent="0.35">
      <c r="A8384" s="1">
        <v>65</v>
      </c>
      <c r="B8384" s="1" t="s">
        <v>107</v>
      </c>
      <c r="C8384" s="218">
        <v>44895</v>
      </c>
      <c r="D8384" s="218">
        <v>44893</v>
      </c>
      <c r="E8384" s="1">
        <v>8</v>
      </c>
      <c r="F8384" s="62">
        <v>366.24</v>
      </c>
    </row>
    <row r="8385" spans="1:6" x14ac:dyDescent="0.35">
      <c r="A8385" s="1">
        <v>65</v>
      </c>
      <c r="B8385" s="1" t="s">
        <v>107</v>
      </c>
      <c r="C8385" s="218">
        <v>44895</v>
      </c>
      <c r="D8385" s="218">
        <v>44894</v>
      </c>
      <c r="E8385" s="1">
        <v>8</v>
      </c>
      <c r="F8385" s="62">
        <v>404.36</v>
      </c>
    </row>
    <row r="8386" spans="1:6" x14ac:dyDescent="0.35">
      <c r="A8386" s="1">
        <v>65</v>
      </c>
      <c r="B8386" s="1" t="s">
        <v>107</v>
      </c>
      <c r="C8386" s="218">
        <v>44895</v>
      </c>
      <c r="D8386" s="218">
        <v>44895</v>
      </c>
      <c r="E8386" s="1">
        <v>13</v>
      </c>
      <c r="F8386" s="62">
        <v>523.05999999999995</v>
      </c>
    </row>
    <row r="8387" spans="1:6" x14ac:dyDescent="0.35">
      <c r="A8387" s="1">
        <v>65</v>
      </c>
      <c r="B8387" s="1" t="s">
        <v>107</v>
      </c>
      <c r="C8387" s="218">
        <v>44896</v>
      </c>
      <c r="D8387" s="218">
        <v>44892</v>
      </c>
      <c r="E8387" s="1">
        <v>5</v>
      </c>
      <c r="F8387" s="62">
        <v>118.55</v>
      </c>
    </row>
    <row r="8388" spans="1:6" x14ac:dyDescent="0.35">
      <c r="A8388" s="1">
        <v>65</v>
      </c>
      <c r="B8388" s="1" t="s">
        <v>107</v>
      </c>
      <c r="C8388" s="218">
        <v>44896</v>
      </c>
      <c r="D8388" s="218">
        <v>44893</v>
      </c>
      <c r="E8388" s="1">
        <v>4</v>
      </c>
      <c r="F8388" s="62">
        <v>153.05000000000001</v>
      </c>
    </row>
    <row r="8389" spans="1:6" x14ac:dyDescent="0.35">
      <c r="A8389" s="1">
        <v>65</v>
      </c>
      <c r="B8389" s="1" t="s">
        <v>107</v>
      </c>
      <c r="C8389" s="218">
        <v>44896</v>
      </c>
      <c r="D8389" s="218">
        <v>44894</v>
      </c>
      <c r="E8389" s="1">
        <v>2</v>
      </c>
      <c r="F8389" s="62">
        <v>108.7</v>
      </c>
    </row>
    <row r="8390" spans="1:6" x14ac:dyDescent="0.35">
      <c r="A8390" s="1">
        <v>65</v>
      </c>
      <c r="B8390" s="1" t="s">
        <v>107</v>
      </c>
      <c r="C8390" s="218">
        <v>44896</v>
      </c>
      <c r="D8390" s="218">
        <v>44895</v>
      </c>
      <c r="E8390" s="1">
        <v>6</v>
      </c>
      <c r="F8390" s="62">
        <v>234.53</v>
      </c>
    </row>
    <row r="8391" spans="1:6" x14ac:dyDescent="0.35">
      <c r="A8391" s="1">
        <v>65</v>
      </c>
      <c r="B8391" s="1" t="s">
        <v>107</v>
      </c>
      <c r="C8391" s="218">
        <v>44896</v>
      </c>
      <c r="D8391" s="218">
        <v>44896</v>
      </c>
      <c r="E8391" s="1">
        <v>12</v>
      </c>
      <c r="F8391" s="62">
        <v>437.87</v>
      </c>
    </row>
    <row r="8392" spans="1:6" x14ac:dyDescent="0.35">
      <c r="A8392" s="1">
        <v>65</v>
      </c>
      <c r="B8392" s="1" t="s">
        <v>107</v>
      </c>
      <c r="C8392" s="218">
        <v>44897</v>
      </c>
      <c r="D8392" s="218">
        <v>44892</v>
      </c>
      <c r="E8392" s="1">
        <v>1</v>
      </c>
      <c r="F8392" s="62">
        <v>23.76</v>
      </c>
    </row>
    <row r="8393" spans="1:6" x14ac:dyDescent="0.35">
      <c r="A8393" s="1">
        <v>65</v>
      </c>
      <c r="B8393" s="1" t="s">
        <v>107</v>
      </c>
      <c r="C8393" s="218">
        <v>44897</v>
      </c>
      <c r="D8393" s="218">
        <v>44893</v>
      </c>
      <c r="E8393" s="1">
        <v>2</v>
      </c>
      <c r="F8393" s="62">
        <v>45.24</v>
      </c>
    </row>
    <row r="8394" spans="1:6" x14ac:dyDescent="0.35">
      <c r="A8394" s="1">
        <v>65</v>
      </c>
      <c r="B8394" s="1" t="s">
        <v>107</v>
      </c>
      <c r="C8394" s="218">
        <v>44897</v>
      </c>
      <c r="D8394" s="218">
        <v>44894</v>
      </c>
      <c r="E8394" s="1">
        <v>4</v>
      </c>
      <c r="F8394" s="62">
        <v>186.61</v>
      </c>
    </row>
    <row r="8395" spans="1:6" x14ac:dyDescent="0.35">
      <c r="A8395" s="1">
        <v>65</v>
      </c>
      <c r="B8395" s="1" t="s">
        <v>107</v>
      </c>
      <c r="C8395" s="218">
        <v>44897</v>
      </c>
      <c r="D8395" s="218">
        <v>44895</v>
      </c>
      <c r="E8395" s="1">
        <v>6</v>
      </c>
      <c r="F8395" s="62">
        <v>233.64</v>
      </c>
    </row>
    <row r="8396" spans="1:6" x14ac:dyDescent="0.35">
      <c r="A8396" s="1">
        <v>65</v>
      </c>
      <c r="B8396" s="1" t="s">
        <v>107</v>
      </c>
      <c r="C8396" s="218">
        <v>44897</v>
      </c>
      <c r="D8396" s="218">
        <v>44896</v>
      </c>
      <c r="E8396" s="1">
        <v>11</v>
      </c>
      <c r="F8396" s="62">
        <v>353.13</v>
      </c>
    </row>
    <row r="8397" spans="1:6" x14ac:dyDescent="0.35">
      <c r="A8397" s="1">
        <v>65</v>
      </c>
      <c r="B8397" s="1" t="s">
        <v>107</v>
      </c>
      <c r="C8397" s="218">
        <v>44897</v>
      </c>
      <c r="D8397" s="218">
        <v>44897</v>
      </c>
      <c r="E8397" s="1">
        <v>9</v>
      </c>
      <c r="F8397" s="62">
        <v>336.3</v>
      </c>
    </row>
    <row r="8398" spans="1:6" x14ac:dyDescent="0.35">
      <c r="A8398" s="1">
        <v>65</v>
      </c>
      <c r="B8398" s="1" t="s">
        <v>107</v>
      </c>
      <c r="C8398" s="218">
        <v>44898</v>
      </c>
      <c r="D8398" s="218">
        <v>44894</v>
      </c>
      <c r="E8398" s="1">
        <v>2</v>
      </c>
      <c r="F8398" s="62">
        <v>108.21</v>
      </c>
    </row>
    <row r="8399" spans="1:6" x14ac:dyDescent="0.35">
      <c r="A8399" s="1">
        <v>65</v>
      </c>
      <c r="B8399" s="1" t="s">
        <v>107</v>
      </c>
      <c r="C8399" s="218">
        <v>44898</v>
      </c>
      <c r="D8399" s="218">
        <v>44895</v>
      </c>
      <c r="E8399" s="1">
        <v>2</v>
      </c>
      <c r="F8399" s="62">
        <v>78.11</v>
      </c>
    </row>
    <row r="8400" spans="1:6" x14ac:dyDescent="0.35">
      <c r="A8400" s="1">
        <v>65</v>
      </c>
      <c r="B8400" s="1" t="s">
        <v>107</v>
      </c>
      <c r="C8400" s="218">
        <v>44898</v>
      </c>
      <c r="D8400" s="218">
        <v>44896</v>
      </c>
      <c r="E8400" s="1">
        <v>8</v>
      </c>
      <c r="F8400" s="62">
        <v>220.17</v>
      </c>
    </row>
    <row r="8401" spans="1:6" x14ac:dyDescent="0.35">
      <c r="A8401" s="1">
        <v>65</v>
      </c>
      <c r="B8401" s="1" t="s">
        <v>107</v>
      </c>
      <c r="C8401" s="218">
        <v>44898</v>
      </c>
      <c r="D8401" s="218">
        <v>44897</v>
      </c>
      <c r="E8401" s="1">
        <v>14</v>
      </c>
      <c r="F8401" s="62">
        <v>508.56</v>
      </c>
    </row>
    <row r="8402" spans="1:6" x14ac:dyDescent="0.35">
      <c r="A8402" s="1">
        <v>65</v>
      </c>
      <c r="B8402" s="1" t="s">
        <v>107</v>
      </c>
      <c r="C8402" s="218">
        <v>44898</v>
      </c>
      <c r="D8402" s="218">
        <v>44898</v>
      </c>
      <c r="E8402" s="1">
        <v>1</v>
      </c>
      <c r="F8402" s="62">
        <v>23.71</v>
      </c>
    </row>
    <row r="8403" spans="1:6" x14ac:dyDescent="0.35">
      <c r="A8403" s="1">
        <v>65</v>
      </c>
      <c r="B8403" s="1" t="s">
        <v>107</v>
      </c>
      <c r="C8403" s="218">
        <v>44899</v>
      </c>
      <c r="D8403" s="218">
        <v>44895</v>
      </c>
      <c r="E8403" s="1">
        <v>2</v>
      </c>
      <c r="F8403" s="62">
        <v>78.209999999999994</v>
      </c>
    </row>
    <row r="8404" spans="1:6" x14ac:dyDescent="0.35">
      <c r="A8404" s="1">
        <v>65</v>
      </c>
      <c r="B8404" s="1" t="s">
        <v>107</v>
      </c>
      <c r="C8404" s="218">
        <v>44899</v>
      </c>
      <c r="D8404" s="218">
        <v>44896</v>
      </c>
      <c r="E8404" s="1">
        <v>3</v>
      </c>
      <c r="F8404" s="62">
        <v>100.58</v>
      </c>
    </row>
    <row r="8405" spans="1:6" x14ac:dyDescent="0.35">
      <c r="A8405" s="1">
        <v>65</v>
      </c>
      <c r="B8405" s="1" t="s">
        <v>107</v>
      </c>
      <c r="C8405" s="218">
        <v>44899</v>
      </c>
      <c r="D8405" s="218">
        <v>44897</v>
      </c>
      <c r="E8405" s="1">
        <v>8</v>
      </c>
      <c r="F8405" s="62">
        <v>214.08</v>
      </c>
    </row>
    <row r="8406" spans="1:6" x14ac:dyDescent="0.35">
      <c r="A8406" s="1">
        <v>65</v>
      </c>
      <c r="B8406" s="1" t="s">
        <v>107</v>
      </c>
      <c r="C8406" s="218">
        <v>44899</v>
      </c>
      <c r="D8406" s="218">
        <v>44898</v>
      </c>
      <c r="E8406" s="1">
        <v>6</v>
      </c>
      <c r="F8406" s="62">
        <v>264.97000000000003</v>
      </c>
    </row>
    <row r="8407" spans="1:6" x14ac:dyDescent="0.35">
      <c r="A8407" s="1">
        <v>65</v>
      </c>
      <c r="B8407" s="1" t="s">
        <v>107</v>
      </c>
      <c r="C8407" s="218">
        <v>44899</v>
      </c>
      <c r="D8407" s="218">
        <v>44899</v>
      </c>
      <c r="E8407" s="1">
        <v>8</v>
      </c>
      <c r="F8407" s="62">
        <v>310.51</v>
      </c>
    </row>
    <row r="8408" spans="1:6" x14ac:dyDescent="0.35">
      <c r="A8408" s="1">
        <v>65</v>
      </c>
      <c r="B8408" s="1" t="s">
        <v>107</v>
      </c>
      <c r="C8408" s="218">
        <v>44900</v>
      </c>
      <c r="D8408" s="218">
        <v>44896</v>
      </c>
      <c r="E8408" s="1">
        <v>2</v>
      </c>
      <c r="F8408" s="62">
        <v>46.68</v>
      </c>
    </row>
    <row r="8409" spans="1:6" x14ac:dyDescent="0.35">
      <c r="A8409" s="1">
        <v>65</v>
      </c>
      <c r="B8409" s="1" t="s">
        <v>107</v>
      </c>
      <c r="C8409" s="218">
        <v>44900</v>
      </c>
      <c r="D8409" s="218">
        <v>44897</v>
      </c>
      <c r="E8409" s="1">
        <v>4</v>
      </c>
      <c r="F8409" s="62">
        <v>122.81</v>
      </c>
    </row>
    <row r="8410" spans="1:6" x14ac:dyDescent="0.35">
      <c r="A8410" s="1">
        <v>65</v>
      </c>
      <c r="B8410" s="1" t="s">
        <v>107</v>
      </c>
      <c r="C8410" s="218">
        <v>44900</v>
      </c>
      <c r="D8410" s="218">
        <v>44898</v>
      </c>
      <c r="E8410" s="1">
        <v>1</v>
      </c>
      <c r="F8410" s="62">
        <v>53.26</v>
      </c>
    </row>
    <row r="8411" spans="1:6" x14ac:dyDescent="0.35">
      <c r="A8411" s="1">
        <v>65</v>
      </c>
      <c r="B8411" s="1" t="s">
        <v>107</v>
      </c>
      <c r="C8411" s="218">
        <v>44900</v>
      </c>
      <c r="D8411" s="218">
        <v>44899</v>
      </c>
      <c r="E8411" s="1">
        <v>12</v>
      </c>
      <c r="F8411" s="62">
        <v>463.76</v>
      </c>
    </row>
    <row r="8412" spans="1:6" x14ac:dyDescent="0.35">
      <c r="A8412" s="1">
        <v>65</v>
      </c>
      <c r="B8412" s="1" t="s">
        <v>107</v>
      </c>
      <c r="C8412" s="218">
        <v>44900</v>
      </c>
      <c r="D8412" s="218">
        <v>44900</v>
      </c>
      <c r="E8412" s="1">
        <v>9</v>
      </c>
      <c r="F8412" s="62">
        <v>366.84</v>
      </c>
    </row>
    <row r="8413" spans="1:6" x14ac:dyDescent="0.35">
      <c r="A8413" s="1">
        <v>65</v>
      </c>
      <c r="B8413" s="1" t="s">
        <v>107</v>
      </c>
      <c r="C8413" s="218">
        <v>44901</v>
      </c>
      <c r="D8413" s="218">
        <v>44898</v>
      </c>
      <c r="E8413" s="1">
        <v>5</v>
      </c>
      <c r="F8413" s="62">
        <v>271.89999999999998</v>
      </c>
    </row>
    <row r="8414" spans="1:6" x14ac:dyDescent="0.35">
      <c r="A8414" s="1">
        <v>65</v>
      </c>
      <c r="B8414" s="1" t="s">
        <v>107</v>
      </c>
      <c r="C8414" s="218">
        <v>44901</v>
      </c>
      <c r="D8414" s="218">
        <v>44899</v>
      </c>
      <c r="E8414" s="1">
        <v>1</v>
      </c>
      <c r="F8414" s="62">
        <v>23.76</v>
      </c>
    </row>
    <row r="8415" spans="1:6" x14ac:dyDescent="0.35">
      <c r="A8415" s="1">
        <v>65</v>
      </c>
      <c r="B8415" s="1" t="s">
        <v>107</v>
      </c>
      <c r="C8415" s="218">
        <v>44901</v>
      </c>
      <c r="D8415" s="218">
        <v>44900</v>
      </c>
      <c r="E8415" s="1">
        <v>4</v>
      </c>
      <c r="F8415" s="62">
        <v>152.61000000000001</v>
      </c>
    </row>
    <row r="8416" spans="1:6" x14ac:dyDescent="0.35">
      <c r="A8416" s="1">
        <v>65</v>
      </c>
      <c r="B8416" s="1" t="s">
        <v>107</v>
      </c>
      <c r="C8416" s="218">
        <v>44901</v>
      </c>
      <c r="D8416" s="218">
        <v>44901</v>
      </c>
      <c r="E8416" s="1">
        <v>14</v>
      </c>
      <c r="F8416" s="62">
        <v>697.69</v>
      </c>
    </row>
    <row r="8417" spans="1:6" x14ac:dyDescent="0.35">
      <c r="A8417" s="1">
        <v>65</v>
      </c>
      <c r="B8417" s="1" t="s">
        <v>107</v>
      </c>
      <c r="C8417" s="218">
        <v>44902</v>
      </c>
      <c r="D8417" s="218">
        <v>44899</v>
      </c>
      <c r="E8417" s="1">
        <v>2</v>
      </c>
      <c r="F8417" s="62">
        <v>45.49</v>
      </c>
    </row>
    <row r="8418" spans="1:6" x14ac:dyDescent="0.35">
      <c r="A8418" s="1">
        <v>65</v>
      </c>
      <c r="B8418" s="1" t="s">
        <v>107</v>
      </c>
      <c r="C8418" s="218">
        <v>44902</v>
      </c>
      <c r="D8418" s="218">
        <v>44900</v>
      </c>
      <c r="E8418" s="1">
        <v>4</v>
      </c>
      <c r="F8418" s="62">
        <v>177.25</v>
      </c>
    </row>
    <row r="8419" spans="1:6" x14ac:dyDescent="0.35">
      <c r="A8419" s="1">
        <v>65</v>
      </c>
      <c r="B8419" s="1" t="s">
        <v>107</v>
      </c>
      <c r="C8419" s="218">
        <v>44902</v>
      </c>
      <c r="D8419" s="218">
        <v>44901</v>
      </c>
      <c r="E8419" s="1">
        <v>4</v>
      </c>
      <c r="F8419" s="62">
        <v>186.71</v>
      </c>
    </row>
    <row r="8420" spans="1:6" x14ac:dyDescent="0.35">
      <c r="A8420" s="1">
        <v>65</v>
      </c>
      <c r="B8420" s="1" t="s">
        <v>107</v>
      </c>
      <c r="C8420" s="218">
        <v>44902</v>
      </c>
      <c r="D8420" s="218">
        <v>44902</v>
      </c>
      <c r="E8420" s="1">
        <v>13</v>
      </c>
      <c r="F8420" s="62">
        <v>643.59</v>
      </c>
    </row>
    <row r="8421" spans="1:6" x14ac:dyDescent="0.35">
      <c r="A8421" s="1">
        <v>65</v>
      </c>
      <c r="B8421" s="1" t="s">
        <v>107</v>
      </c>
      <c r="C8421" s="218">
        <v>44903</v>
      </c>
      <c r="D8421" s="218">
        <v>44900</v>
      </c>
      <c r="E8421" s="1">
        <v>3</v>
      </c>
      <c r="F8421" s="62">
        <v>127.26</v>
      </c>
    </row>
    <row r="8422" spans="1:6" x14ac:dyDescent="0.35">
      <c r="A8422" s="1">
        <v>65</v>
      </c>
      <c r="B8422" s="1" t="s">
        <v>107</v>
      </c>
      <c r="C8422" s="218">
        <v>44903</v>
      </c>
      <c r="D8422" s="218">
        <v>44901</v>
      </c>
      <c r="E8422" s="1">
        <v>4</v>
      </c>
      <c r="F8422" s="62">
        <v>217.5</v>
      </c>
    </row>
    <row r="8423" spans="1:6" x14ac:dyDescent="0.35">
      <c r="A8423" s="1">
        <v>65</v>
      </c>
      <c r="B8423" s="1" t="s">
        <v>107</v>
      </c>
      <c r="C8423" s="218">
        <v>44903</v>
      </c>
      <c r="D8423" s="218">
        <v>44902</v>
      </c>
      <c r="E8423" s="1">
        <v>6</v>
      </c>
      <c r="F8423" s="62">
        <v>322.04000000000002</v>
      </c>
    </row>
    <row r="8424" spans="1:6" x14ac:dyDescent="0.35">
      <c r="A8424" s="1">
        <v>65</v>
      </c>
      <c r="B8424" s="1" t="s">
        <v>107</v>
      </c>
      <c r="C8424" s="218">
        <v>44903</v>
      </c>
      <c r="D8424" s="218">
        <v>44903</v>
      </c>
      <c r="E8424" s="1">
        <v>16</v>
      </c>
      <c r="F8424" s="62">
        <v>716.8</v>
      </c>
    </row>
    <row r="8425" spans="1:6" x14ac:dyDescent="0.35">
      <c r="A8425" s="1">
        <v>65</v>
      </c>
      <c r="B8425" s="1" t="s">
        <v>107</v>
      </c>
      <c r="C8425" s="218">
        <v>44904</v>
      </c>
      <c r="D8425" s="218">
        <v>44902</v>
      </c>
      <c r="E8425" s="1">
        <v>1</v>
      </c>
      <c r="F8425" s="62">
        <v>53.01</v>
      </c>
    </row>
    <row r="8426" spans="1:6" x14ac:dyDescent="0.35">
      <c r="A8426" s="1">
        <v>65</v>
      </c>
      <c r="B8426" s="1" t="s">
        <v>107</v>
      </c>
      <c r="C8426" s="218">
        <v>44904</v>
      </c>
      <c r="D8426" s="218">
        <v>44903</v>
      </c>
      <c r="E8426" s="1">
        <v>4</v>
      </c>
      <c r="F8426" s="62">
        <v>121.87</v>
      </c>
    </row>
    <row r="8427" spans="1:6" x14ac:dyDescent="0.35">
      <c r="A8427" s="1">
        <v>65</v>
      </c>
      <c r="B8427" s="1" t="s">
        <v>107</v>
      </c>
      <c r="C8427" s="218">
        <v>44904</v>
      </c>
      <c r="D8427" s="218">
        <v>44904</v>
      </c>
      <c r="E8427" s="1">
        <v>25</v>
      </c>
      <c r="F8427" s="62">
        <v>985</v>
      </c>
    </row>
    <row r="8428" spans="1:6" x14ac:dyDescent="0.35">
      <c r="A8428" s="1">
        <v>65</v>
      </c>
      <c r="B8428" s="1" t="s">
        <v>107</v>
      </c>
      <c r="C8428" s="218">
        <v>44905</v>
      </c>
      <c r="D8428" s="218">
        <v>44902</v>
      </c>
      <c r="E8428" s="1">
        <v>1</v>
      </c>
      <c r="F8428" s="62">
        <v>54.25</v>
      </c>
    </row>
    <row r="8429" spans="1:6" x14ac:dyDescent="0.35">
      <c r="A8429" s="1">
        <v>65</v>
      </c>
      <c r="B8429" s="1" t="s">
        <v>107</v>
      </c>
      <c r="C8429" s="218">
        <v>44905</v>
      </c>
      <c r="D8429" s="218">
        <v>44903</v>
      </c>
      <c r="E8429" s="1">
        <v>3</v>
      </c>
      <c r="F8429" s="62">
        <v>100.43</v>
      </c>
    </row>
    <row r="8430" spans="1:6" x14ac:dyDescent="0.35">
      <c r="A8430" s="1">
        <v>65</v>
      </c>
      <c r="B8430" s="1" t="s">
        <v>107</v>
      </c>
      <c r="C8430" s="218">
        <v>44905</v>
      </c>
      <c r="D8430" s="218">
        <v>44904</v>
      </c>
      <c r="E8430" s="1">
        <v>7</v>
      </c>
      <c r="F8430" s="62">
        <v>192.8</v>
      </c>
    </row>
    <row r="8431" spans="1:6" x14ac:dyDescent="0.35">
      <c r="A8431" s="1">
        <v>65</v>
      </c>
      <c r="B8431" s="1" t="s">
        <v>107</v>
      </c>
      <c r="C8431" s="218">
        <v>44905</v>
      </c>
      <c r="D8431" s="218">
        <v>44905</v>
      </c>
      <c r="E8431" s="1">
        <v>22</v>
      </c>
      <c r="F8431" s="62">
        <v>794.12</v>
      </c>
    </row>
    <row r="8432" spans="1:6" x14ac:dyDescent="0.35">
      <c r="A8432" s="1">
        <v>65</v>
      </c>
      <c r="B8432" s="1" t="s">
        <v>107</v>
      </c>
      <c r="C8432" s="218">
        <v>44906</v>
      </c>
      <c r="D8432" s="218">
        <v>44903</v>
      </c>
      <c r="E8432" s="1">
        <v>2</v>
      </c>
      <c r="F8432" s="62">
        <v>108.85</v>
      </c>
    </row>
    <row r="8433" spans="1:6" x14ac:dyDescent="0.35">
      <c r="A8433" s="1">
        <v>65</v>
      </c>
      <c r="B8433" s="1" t="s">
        <v>107</v>
      </c>
      <c r="C8433" s="218">
        <v>44906</v>
      </c>
      <c r="D8433" s="218">
        <v>44905</v>
      </c>
      <c r="E8433" s="1">
        <v>6</v>
      </c>
      <c r="F8433" s="62">
        <v>140.97999999999999</v>
      </c>
    </row>
    <row r="8434" spans="1:6" x14ac:dyDescent="0.35">
      <c r="A8434" s="1">
        <v>65</v>
      </c>
      <c r="B8434" s="1" t="s">
        <v>107</v>
      </c>
      <c r="C8434" s="218">
        <v>44906</v>
      </c>
      <c r="D8434" s="218">
        <v>44906</v>
      </c>
      <c r="E8434" s="1">
        <v>7</v>
      </c>
      <c r="F8434" s="62">
        <v>287.39</v>
      </c>
    </row>
    <row r="8435" spans="1:6" x14ac:dyDescent="0.35">
      <c r="A8435" s="1">
        <v>65</v>
      </c>
      <c r="B8435" s="1" t="s">
        <v>107</v>
      </c>
      <c r="C8435" s="218">
        <v>44907</v>
      </c>
      <c r="D8435" s="218">
        <v>44905</v>
      </c>
      <c r="E8435" s="1">
        <v>7</v>
      </c>
      <c r="F8435" s="62">
        <v>192.85</v>
      </c>
    </row>
    <row r="8436" spans="1:6" x14ac:dyDescent="0.35">
      <c r="A8436" s="1">
        <v>65</v>
      </c>
      <c r="B8436" s="1" t="s">
        <v>107</v>
      </c>
      <c r="C8436" s="218">
        <v>44907</v>
      </c>
      <c r="D8436" s="218">
        <v>44906</v>
      </c>
      <c r="E8436" s="1">
        <v>3</v>
      </c>
      <c r="F8436" s="62">
        <v>132.51</v>
      </c>
    </row>
    <row r="8437" spans="1:6" x14ac:dyDescent="0.35">
      <c r="A8437" s="1">
        <v>65</v>
      </c>
      <c r="B8437" s="1" t="s">
        <v>107</v>
      </c>
      <c r="C8437" s="218">
        <v>44907</v>
      </c>
      <c r="D8437" s="218">
        <v>44907</v>
      </c>
      <c r="E8437" s="1">
        <v>19</v>
      </c>
      <c r="F8437" s="62">
        <v>877.03</v>
      </c>
    </row>
    <row r="8438" spans="1:6" x14ac:dyDescent="0.35">
      <c r="A8438" s="1">
        <v>65</v>
      </c>
      <c r="B8438" s="1" t="s">
        <v>107</v>
      </c>
      <c r="C8438" s="218">
        <v>44908</v>
      </c>
      <c r="D8438" s="218">
        <v>44905</v>
      </c>
      <c r="E8438" s="1">
        <v>3</v>
      </c>
      <c r="F8438" s="62">
        <v>101.08</v>
      </c>
    </row>
    <row r="8439" spans="1:6" x14ac:dyDescent="0.35">
      <c r="A8439" s="1">
        <v>65</v>
      </c>
      <c r="B8439" s="1" t="s">
        <v>107</v>
      </c>
      <c r="C8439" s="218">
        <v>44908</v>
      </c>
      <c r="D8439" s="218">
        <v>44906</v>
      </c>
      <c r="E8439" s="1">
        <v>3</v>
      </c>
      <c r="F8439" s="62">
        <v>159.49</v>
      </c>
    </row>
    <row r="8440" spans="1:6" x14ac:dyDescent="0.35">
      <c r="A8440" s="1">
        <v>65</v>
      </c>
      <c r="B8440" s="1" t="s">
        <v>107</v>
      </c>
      <c r="C8440" s="218">
        <v>44908</v>
      </c>
      <c r="D8440" s="218">
        <v>44907</v>
      </c>
      <c r="E8440" s="1">
        <v>3</v>
      </c>
      <c r="F8440" s="62">
        <v>100.63</v>
      </c>
    </row>
    <row r="8441" spans="1:6" x14ac:dyDescent="0.35">
      <c r="A8441" s="1">
        <v>65</v>
      </c>
      <c r="B8441" s="1" t="s">
        <v>107</v>
      </c>
      <c r="C8441" s="218">
        <v>44908</v>
      </c>
      <c r="D8441" s="218">
        <v>44908</v>
      </c>
      <c r="E8441" s="1">
        <v>17</v>
      </c>
      <c r="F8441" s="62">
        <v>649.04</v>
      </c>
    </row>
    <row r="8442" spans="1:6" x14ac:dyDescent="0.35">
      <c r="A8442" s="1">
        <v>65</v>
      </c>
      <c r="B8442" s="1" t="s">
        <v>107</v>
      </c>
      <c r="C8442" s="218">
        <v>44909</v>
      </c>
      <c r="D8442" s="218">
        <v>44906</v>
      </c>
      <c r="E8442" s="1">
        <v>3</v>
      </c>
      <c r="F8442" s="62">
        <v>160.33000000000001</v>
      </c>
    </row>
    <row r="8443" spans="1:6" x14ac:dyDescent="0.35">
      <c r="A8443" s="1">
        <v>65</v>
      </c>
      <c r="B8443" s="1" t="s">
        <v>107</v>
      </c>
      <c r="C8443" s="218">
        <v>44909</v>
      </c>
      <c r="D8443" s="218">
        <v>44907</v>
      </c>
      <c r="E8443" s="1">
        <v>3</v>
      </c>
      <c r="F8443" s="62">
        <v>163.30000000000001</v>
      </c>
    </row>
    <row r="8444" spans="1:6" x14ac:dyDescent="0.35">
      <c r="A8444" s="1">
        <v>65</v>
      </c>
      <c r="B8444" s="1" t="s">
        <v>107</v>
      </c>
      <c r="C8444" s="218">
        <v>44909</v>
      </c>
      <c r="D8444" s="218">
        <v>44908</v>
      </c>
      <c r="E8444" s="1">
        <v>6</v>
      </c>
      <c r="F8444" s="62">
        <v>265.12</v>
      </c>
    </row>
    <row r="8445" spans="1:6" x14ac:dyDescent="0.35">
      <c r="A8445" s="1">
        <v>65</v>
      </c>
      <c r="B8445" s="1" t="s">
        <v>107</v>
      </c>
      <c r="C8445" s="218">
        <v>44909</v>
      </c>
      <c r="D8445" s="218">
        <v>44909</v>
      </c>
      <c r="E8445" s="1">
        <v>23</v>
      </c>
      <c r="F8445" s="62">
        <v>637.5</v>
      </c>
    </row>
    <row r="8446" spans="1:6" x14ac:dyDescent="0.35">
      <c r="A8446" s="1">
        <v>65</v>
      </c>
      <c r="B8446" s="1" t="s">
        <v>107</v>
      </c>
      <c r="C8446" s="218">
        <v>44910</v>
      </c>
      <c r="D8446" s="218">
        <v>44907</v>
      </c>
      <c r="E8446" s="1">
        <v>1</v>
      </c>
      <c r="F8446" s="62">
        <v>54.45</v>
      </c>
    </row>
    <row r="8447" spans="1:6" x14ac:dyDescent="0.35">
      <c r="A8447" s="1">
        <v>65</v>
      </c>
      <c r="B8447" s="1" t="s">
        <v>107</v>
      </c>
      <c r="C8447" s="218">
        <v>44910</v>
      </c>
      <c r="D8447" s="218">
        <v>44908</v>
      </c>
      <c r="E8447" s="1">
        <v>4</v>
      </c>
      <c r="F8447" s="62">
        <v>156.27000000000001</v>
      </c>
    </row>
    <row r="8448" spans="1:6" x14ac:dyDescent="0.35">
      <c r="A8448" s="1">
        <v>65</v>
      </c>
      <c r="B8448" s="1" t="s">
        <v>107</v>
      </c>
      <c r="C8448" s="218">
        <v>44910</v>
      </c>
      <c r="D8448" s="218">
        <v>44909</v>
      </c>
      <c r="E8448" s="1">
        <v>6</v>
      </c>
      <c r="F8448" s="62">
        <v>278.33999999999997</v>
      </c>
    </row>
    <row r="8449" spans="1:6" x14ac:dyDescent="0.35">
      <c r="A8449" s="1">
        <v>65</v>
      </c>
      <c r="B8449" s="1" t="s">
        <v>107</v>
      </c>
      <c r="C8449" s="218">
        <v>44910</v>
      </c>
      <c r="D8449" s="218">
        <v>44910</v>
      </c>
      <c r="E8449" s="1">
        <v>14</v>
      </c>
      <c r="F8449" s="62">
        <v>454.9</v>
      </c>
    </row>
    <row r="8450" spans="1:6" x14ac:dyDescent="0.35">
      <c r="A8450" s="1">
        <v>65</v>
      </c>
      <c r="B8450" s="1" t="s">
        <v>107</v>
      </c>
      <c r="C8450" s="218">
        <v>44911</v>
      </c>
      <c r="D8450" s="218">
        <v>44908</v>
      </c>
      <c r="E8450" s="1">
        <v>2</v>
      </c>
      <c r="F8450" s="62">
        <v>78.209999999999994</v>
      </c>
    </row>
    <row r="8451" spans="1:6" x14ac:dyDescent="0.35">
      <c r="A8451" s="1">
        <v>65</v>
      </c>
      <c r="B8451" s="1" t="s">
        <v>107</v>
      </c>
      <c r="C8451" s="218">
        <v>44911</v>
      </c>
      <c r="D8451" s="218">
        <v>44909</v>
      </c>
      <c r="E8451" s="1">
        <v>7</v>
      </c>
      <c r="F8451" s="62">
        <v>248.63</v>
      </c>
    </row>
    <row r="8452" spans="1:6" x14ac:dyDescent="0.35">
      <c r="A8452" s="1">
        <v>65</v>
      </c>
      <c r="B8452" s="1" t="s">
        <v>107</v>
      </c>
      <c r="C8452" s="218">
        <v>44911</v>
      </c>
      <c r="D8452" s="218">
        <v>44910</v>
      </c>
      <c r="E8452" s="1">
        <v>8</v>
      </c>
      <c r="F8452" s="62">
        <v>247.74</v>
      </c>
    </row>
    <row r="8453" spans="1:6" x14ac:dyDescent="0.35">
      <c r="A8453" s="1">
        <v>65</v>
      </c>
      <c r="B8453" s="1" t="s">
        <v>107</v>
      </c>
      <c r="C8453" s="218">
        <v>44911</v>
      </c>
      <c r="D8453" s="218">
        <v>44911</v>
      </c>
      <c r="E8453" s="1">
        <v>11</v>
      </c>
      <c r="F8453" s="62">
        <v>442.23</v>
      </c>
    </row>
    <row r="8454" spans="1:6" x14ac:dyDescent="0.35">
      <c r="A8454" s="1">
        <v>65</v>
      </c>
      <c r="B8454" s="1" t="s">
        <v>107</v>
      </c>
      <c r="C8454" s="218">
        <v>44912</v>
      </c>
      <c r="D8454" s="218">
        <v>44909</v>
      </c>
      <c r="E8454" s="1">
        <v>1</v>
      </c>
      <c r="F8454" s="62">
        <v>23.76</v>
      </c>
    </row>
    <row r="8455" spans="1:6" x14ac:dyDescent="0.35">
      <c r="A8455" s="1">
        <v>65</v>
      </c>
      <c r="B8455" s="1" t="s">
        <v>107</v>
      </c>
      <c r="C8455" s="218">
        <v>44912</v>
      </c>
      <c r="D8455" s="218">
        <v>44910</v>
      </c>
      <c r="E8455" s="1">
        <v>6</v>
      </c>
      <c r="F8455" s="62">
        <v>202.11</v>
      </c>
    </row>
    <row r="8456" spans="1:6" x14ac:dyDescent="0.35">
      <c r="A8456" s="1">
        <v>65</v>
      </c>
      <c r="B8456" s="1" t="s">
        <v>107</v>
      </c>
      <c r="C8456" s="218">
        <v>44912</v>
      </c>
      <c r="D8456" s="218">
        <v>44911</v>
      </c>
      <c r="E8456" s="1">
        <v>2</v>
      </c>
      <c r="F8456" s="62">
        <v>108.5</v>
      </c>
    </row>
    <row r="8457" spans="1:6" x14ac:dyDescent="0.35">
      <c r="A8457" s="1">
        <v>65</v>
      </c>
      <c r="B8457" s="1" t="s">
        <v>107</v>
      </c>
      <c r="C8457" s="218">
        <v>44912</v>
      </c>
      <c r="D8457" s="218">
        <v>44912</v>
      </c>
      <c r="E8457" s="1">
        <v>19</v>
      </c>
      <c r="F8457" s="62">
        <v>727.15</v>
      </c>
    </row>
    <row r="8458" spans="1:6" x14ac:dyDescent="0.35">
      <c r="A8458" s="1">
        <v>65</v>
      </c>
      <c r="B8458" s="1" t="s">
        <v>107</v>
      </c>
      <c r="C8458" s="218">
        <v>44913</v>
      </c>
      <c r="D8458" s="218">
        <v>44910</v>
      </c>
      <c r="E8458" s="1">
        <v>2</v>
      </c>
      <c r="F8458" s="62">
        <v>46.97</v>
      </c>
    </row>
    <row r="8459" spans="1:6" x14ac:dyDescent="0.35">
      <c r="A8459" s="1">
        <v>65</v>
      </c>
      <c r="B8459" s="1" t="s">
        <v>107</v>
      </c>
      <c r="C8459" s="218">
        <v>44913</v>
      </c>
      <c r="D8459" s="218">
        <v>44911</v>
      </c>
      <c r="E8459" s="1">
        <v>2</v>
      </c>
      <c r="F8459" s="62">
        <v>78.06</v>
      </c>
    </row>
    <row r="8460" spans="1:6" x14ac:dyDescent="0.35">
      <c r="A8460" s="1">
        <v>65</v>
      </c>
      <c r="B8460" s="1" t="s">
        <v>107</v>
      </c>
      <c r="C8460" s="218">
        <v>44913</v>
      </c>
      <c r="D8460" s="218">
        <v>44912</v>
      </c>
      <c r="E8460" s="1">
        <v>2</v>
      </c>
      <c r="F8460" s="62">
        <v>77.91</v>
      </c>
    </row>
    <row r="8461" spans="1:6" x14ac:dyDescent="0.35">
      <c r="A8461" s="1">
        <v>65</v>
      </c>
      <c r="B8461" s="1" t="s">
        <v>107</v>
      </c>
      <c r="C8461" s="218">
        <v>44913</v>
      </c>
      <c r="D8461" s="218">
        <v>44913</v>
      </c>
      <c r="E8461" s="1">
        <v>25</v>
      </c>
      <c r="F8461" s="62">
        <v>927.66</v>
      </c>
    </row>
    <row r="8462" spans="1:6" x14ac:dyDescent="0.35">
      <c r="A8462" s="1">
        <v>65</v>
      </c>
      <c r="B8462" s="1" t="s">
        <v>107</v>
      </c>
      <c r="C8462" s="218">
        <v>44914</v>
      </c>
      <c r="D8462" s="218">
        <v>44911</v>
      </c>
      <c r="E8462" s="1">
        <v>3</v>
      </c>
      <c r="F8462" s="62">
        <v>98.26</v>
      </c>
    </row>
    <row r="8463" spans="1:6" x14ac:dyDescent="0.35">
      <c r="A8463" s="1">
        <v>65</v>
      </c>
      <c r="B8463" s="1" t="s">
        <v>107</v>
      </c>
      <c r="C8463" s="218">
        <v>44914</v>
      </c>
      <c r="D8463" s="218">
        <v>44912</v>
      </c>
      <c r="E8463" s="1">
        <v>3</v>
      </c>
      <c r="F8463" s="62">
        <v>101.42</v>
      </c>
    </row>
    <row r="8464" spans="1:6" x14ac:dyDescent="0.35">
      <c r="A8464" s="1">
        <v>65</v>
      </c>
      <c r="B8464" s="1" t="s">
        <v>107</v>
      </c>
      <c r="C8464" s="218">
        <v>44914</v>
      </c>
      <c r="D8464" s="218">
        <v>44913</v>
      </c>
      <c r="E8464" s="1">
        <v>8</v>
      </c>
      <c r="F8464" s="62">
        <v>249.52</v>
      </c>
    </row>
    <row r="8465" spans="1:6" x14ac:dyDescent="0.35">
      <c r="A8465" s="1">
        <v>65</v>
      </c>
      <c r="B8465" s="1" t="s">
        <v>107</v>
      </c>
      <c r="C8465" s="218">
        <v>44914</v>
      </c>
      <c r="D8465" s="218">
        <v>44914</v>
      </c>
      <c r="E8465" s="1">
        <v>17</v>
      </c>
      <c r="F8465" s="62">
        <v>794.99</v>
      </c>
    </row>
    <row r="8466" spans="1:6" x14ac:dyDescent="0.35">
      <c r="A8466" s="1">
        <v>65</v>
      </c>
      <c r="B8466" s="1" t="s">
        <v>107</v>
      </c>
      <c r="C8466" s="218">
        <v>44915</v>
      </c>
      <c r="D8466" s="218">
        <v>44914</v>
      </c>
      <c r="E8466" s="1">
        <v>8</v>
      </c>
      <c r="F8466" s="62">
        <v>337.33</v>
      </c>
    </row>
    <row r="8467" spans="1:6" x14ac:dyDescent="0.35">
      <c r="A8467" s="1">
        <v>65</v>
      </c>
      <c r="B8467" s="1" t="s">
        <v>107</v>
      </c>
      <c r="C8467" s="218">
        <v>44915</v>
      </c>
      <c r="D8467" s="218">
        <v>44915</v>
      </c>
      <c r="E8467" s="1">
        <v>17</v>
      </c>
      <c r="F8467" s="62">
        <v>766.19</v>
      </c>
    </row>
    <row r="8468" spans="1:6" x14ac:dyDescent="0.35">
      <c r="A8468" s="1">
        <v>65</v>
      </c>
      <c r="B8468" s="1" t="s">
        <v>107</v>
      </c>
      <c r="C8468" s="218">
        <v>44916</v>
      </c>
      <c r="D8468" s="218">
        <v>44913</v>
      </c>
      <c r="E8468" s="1">
        <v>2</v>
      </c>
      <c r="F8468" s="62">
        <v>77.91</v>
      </c>
    </row>
    <row r="8469" spans="1:6" x14ac:dyDescent="0.35">
      <c r="A8469" s="1">
        <v>65</v>
      </c>
      <c r="B8469" s="1" t="s">
        <v>107</v>
      </c>
      <c r="C8469" s="218">
        <v>44916</v>
      </c>
      <c r="D8469" s="218">
        <v>44914</v>
      </c>
      <c r="E8469" s="1">
        <v>1</v>
      </c>
      <c r="F8469" s="62">
        <v>49.5</v>
      </c>
    </row>
    <row r="8470" spans="1:6" x14ac:dyDescent="0.35">
      <c r="A8470" s="1">
        <v>65</v>
      </c>
      <c r="B8470" s="1" t="s">
        <v>107</v>
      </c>
      <c r="C8470" s="218">
        <v>44916</v>
      </c>
      <c r="D8470" s="218">
        <v>44915</v>
      </c>
      <c r="E8470" s="1">
        <v>7</v>
      </c>
      <c r="F8470" s="62">
        <v>286.45</v>
      </c>
    </row>
    <row r="8471" spans="1:6" x14ac:dyDescent="0.35">
      <c r="A8471" s="1">
        <v>65</v>
      </c>
      <c r="B8471" s="1" t="s">
        <v>107</v>
      </c>
      <c r="C8471" s="218">
        <v>44916</v>
      </c>
      <c r="D8471" s="218">
        <v>44916</v>
      </c>
      <c r="E8471" s="1">
        <v>19</v>
      </c>
      <c r="F8471" s="62">
        <v>691.68</v>
      </c>
    </row>
    <row r="8472" spans="1:6" x14ac:dyDescent="0.35">
      <c r="A8472" s="1">
        <v>65</v>
      </c>
      <c r="B8472" s="1" t="s">
        <v>107</v>
      </c>
      <c r="C8472" s="218">
        <v>44917</v>
      </c>
      <c r="D8472" s="218">
        <v>44916</v>
      </c>
      <c r="E8472" s="1">
        <v>8</v>
      </c>
      <c r="F8472" s="62">
        <v>330.85</v>
      </c>
    </row>
    <row r="8473" spans="1:6" x14ac:dyDescent="0.35">
      <c r="A8473" s="1">
        <v>65</v>
      </c>
      <c r="B8473" s="1" t="s">
        <v>107</v>
      </c>
      <c r="C8473" s="218">
        <v>44917</v>
      </c>
      <c r="D8473" s="218">
        <v>44917</v>
      </c>
      <c r="E8473" s="1">
        <v>9</v>
      </c>
      <c r="F8473" s="62">
        <v>325.36</v>
      </c>
    </row>
    <row r="8474" spans="1:6" x14ac:dyDescent="0.35">
      <c r="A8474" s="1">
        <v>65</v>
      </c>
      <c r="B8474" s="1" t="s">
        <v>107</v>
      </c>
      <c r="C8474" s="218">
        <v>44918</v>
      </c>
      <c r="D8474" s="218">
        <v>44915</v>
      </c>
      <c r="E8474" s="1">
        <v>2</v>
      </c>
      <c r="F8474" s="62">
        <v>108.75</v>
      </c>
    </row>
    <row r="8475" spans="1:6" x14ac:dyDescent="0.35">
      <c r="A8475" s="1">
        <v>65</v>
      </c>
      <c r="B8475" s="1" t="s">
        <v>107</v>
      </c>
      <c r="C8475" s="218">
        <v>44918</v>
      </c>
      <c r="D8475" s="218">
        <v>44916</v>
      </c>
      <c r="E8475" s="1">
        <v>1</v>
      </c>
      <c r="F8475" s="62">
        <v>54.05</v>
      </c>
    </row>
    <row r="8476" spans="1:6" x14ac:dyDescent="0.35">
      <c r="A8476" s="1">
        <v>65</v>
      </c>
      <c r="B8476" s="1" t="s">
        <v>107</v>
      </c>
      <c r="C8476" s="218">
        <v>44918</v>
      </c>
      <c r="D8476" s="218">
        <v>44917</v>
      </c>
      <c r="E8476" s="1">
        <v>4</v>
      </c>
      <c r="F8476" s="62">
        <v>155.87</v>
      </c>
    </row>
    <row r="8477" spans="1:6" x14ac:dyDescent="0.35">
      <c r="A8477" s="1">
        <v>65</v>
      </c>
      <c r="B8477" s="1" t="s">
        <v>107</v>
      </c>
      <c r="C8477" s="218">
        <v>44918</v>
      </c>
      <c r="D8477" s="218">
        <v>44918</v>
      </c>
      <c r="E8477" s="1">
        <v>3</v>
      </c>
      <c r="F8477" s="62">
        <v>71.03</v>
      </c>
    </row>
    <row r="8478" spans="1:6" x14ac:dyDescent="0.35">
      <c r="A8478" s="1">
        <v>65</v>
      </c>
      <c r="B8478" s="1" t="s">
        <v>107</v>
      </c>
      <c r="C8478" s="218">
        <v>44919</v>
      </c>
      <c r="D8478" s="218">
        <v>44916</v>
      </c>
      <c r="E8478" s="1">
        <v>2</v>
      </c>
      <c r="F8478" s="62">
        <v>45.24</v>
      </c>
    </row>
    <row r="8479" spans="1:6" x14ac:dyDescent="0.35">
      <c r="A8479" s="1">
        <v>65</v>
      </c>
      <c r="B8479" s="1" t="s">
        <v>107</v>
      </c>
      <c r="C8479" s="218">
        <v>44919</v>
      </c>
      <c r="D8479" s="218">
        <v>44917</v>
      </c>
      <c r="E8479" s="1">
        <v>14</v>
      </c>
      <c r="F8479" s="62">
        <v>543.6</v>
      </c>
    </row>
    <row r="8480" spans="1:6" x14ac:dyDescent="0.35">
      <c r="A8480" s="1">
        <v>65</v>
      </c>
      <c r="B8480" s="1" t="s">
        <v>107</v>
      </c>
      <c r="C8480" s="218">
        <v>44919</v>
      </c>
      <c r="D8480" s="218">
        <v>44918</v>
      </c>
      <c r="E8480" s="1">
        <v>16</v>
      </c>
      <c r="F8480" s="62">
        <v>531.12</v>
      </c>
    </row>
    <row r="8481" spans="1:6" x14ac:dyDescent="0.35">
      <c r="A8481" s="1">
        <v>65</v>
      </c>
      <c r="B8481" s="1" t="s">
        <v>107</v>
      </c>
      <c r="C8481" s="218">
        <v>44919</v>
      </c>
      <c r="D8481" s="218">
        <v>44919</v>
      </c>
      <c r="E8481" s="1">
        <v>12</v>
      </c>
      <c r="F8481" s="62">
        <v>433.41</v>
      </c>
    </row>
    <row r="8482" spans="1:6" x14ac:dyDescent="0.35">
      <c r="A8482" s="1">
        <v>65</v>
      </c>
      <c r="B8482" s="1" t="s">
        <v>107</v>
      </c>
      <c r="C8482" s="218">
        <v>44920</v>
      </c>
      <c r="D8482" s="218">
        <v>44917</v>
      </c>
      <c r="E8482" s="1">
        <v>3</v>
      </c>
      <c r="F8482" s="62">
        <v>129.44</v>
      </c>
    </row>
    <row r="8483" spans="1:6" x14ac:dyDescent="0.35">
      <c r="A8483" s="1">
        <v>65</v>
      </c>
      <c r="B8483" s="1" t="s">
        <v>107</v>
      </c>
      <c r="C8483" s="218">
        <v>44920</v>
      </c>
      <c r="D8483" s="218">
        <v>44918</v>
      </c>
      <c r="E8483" s="1">
        <v>12</v>
      </c>
      <c r="F8483" s="62">
        <v>366</v>
      </c>
    </row>
    <row r="8484" spans="1:6" x14ac:dyDescent="0.35">
      <c r="A8484" s="1">
        <v>65</v>
      </c>
      <c r="B8484" s="1" t="s">
        <v>107</v>
      </c>
      <c r="C8484" s="218">
        <v>44920</v>
      </c>
      <c r="D8484" s="218">
        <v>44919</v>
      </c>
      <c r="E8484" s="1">
        <v>10</v>
      </c>
      <c r="F8484" s="62">
        <v>387.76</v>
      </c>
    </row>
    <row r="8485" spans="1:6" x14ac:dyDescent="0.35">
      <c r="A8485" s="1">
        <v>65</v>
      </c>
      <c r="B8485" s="1" t="s">
        <v>107</v>
      </c>
      <c r="C8485" s="218">
        <v>44920</v>
      </c>
      <c r="D8485" s="218">
        <v>44920</v>
      </c>
      <c r="E8485" s="1">
        <v>10</v>
      </c>
      <c r="F8485" s="62">
        <v>420.44</v>
      </c>
    </row>
    <row r="8486" spans="1:6" x14ac:dyDescent="0.35">
      <c r="A8486" s="1">
        <v>65</v>
      </c>
      <c r="B8486" s="1" t="s">
        <v>107</v>
      </c>
      <c r="C8486" s="218">
        <v>44921</v>
      </c>
      <c r="D8486" s="218">
        <v>44918</v>
      </c>
      <c r="E8486" s="1">
        <v>4</v>
      </c>
      <c r="F8486" s="62">
        <v>124.98</v>
      </c>
    </row>
    <row r="8487" spans="1:6" x14ac:dyDescent="0.35">
      <c r="A8487" s="1">
        <v>65</v>
      </c>
      <c r="B8487" s="1" t="s">
        <v>107</v>
      </c>
      <c r="C8487" s="218">
        <v>44921</v>
      </c>
      <c r="D8487" s="218">
        <v>44919</v>
      </c>
      <c r="E8487" s="1">
        <v>6</v>
      </c>
      <c r="F8487" s="62">
        <v>172.05</v>
      </c>
    </row>
    <row r="8488" spans="1:6" x14ac:dyDescent="0.35">
      <c r="A8488" s="1">
        <v>65</v>
      </c>
      <c r="B8488" s="1" t="s">
        <v>107</v>
      </c>
      <c r="C8488" s="218">
        <v>44921</v>
      </c>
      <c r="D8488" s="218">
        <v>44920</v>
      </c>
      <c r="E8488" s="1">
        <v>7</v>
      </c>
      <c r="F8488" s="62">
        <v>195.91</v>
      </c>
    </row>
    <row r="8489" spans="1:6" x14ac:dyDescent="0.35">
      <c r="A8489" s="1">
        <v>65</v>
      </c>
      <c r="B8489" s="1" t="s">
        <v>107</v>
      </c>
      <c r="C8489" s="218">
        <v>44921</v>
      </c>
      <c r="D8489" s="218">
        <v>44921</v>
      </c>
      <c r="E8489" s="1">
        <v>16</v>
      </c>
      <c r="F8489" s="62">
        <v>591.70000000000005</v>
      </c>
    </row>
    <row r="8490" spans="1:6" x14ac:dyDescent="0.35">
      <c r="A8490" s="1">
        <v>65</v>
      </c>
      <c r="B8490" s="1" t="s">
        <v>107</v>
      </c>
      <c r="C8490" s="218">
        <v>44922</v>
      </c>
      <c r="D8490" s="218">
        <v>44919</v>
      </c>
      <c r="E8490" s="1">
        <v>4</v>
      </c>
      <c r="F8490" s="62">
        <v>216.95</v>
      </c>
    </row>
    <row r="8491" spans="1:6" x14ac:dyDescent="0.35">
      <c r="A8491" s="1">
        <v>65</v>
      </c>
      <c r="B8491" s="1" t="s">
        <v>107</v>
      </c>
      <c r="C8491" s="218">
        <v>44922</v>
      </c>
      <c r="D8491" s="218">
        <v>44920</v>
      </c>
      <c r="E8491" s="1">
        <v>4</v>
      </c>
      <c r="F8491" s="62">
        <v>124.88</v>
      </c>
    </row>
    <row r="8492" spans="1:6" x14ac:dyDescent="0.35">
      <c r="A8492" s="1">
        <v>65</v>
      </c>
      <c r="B8492" s="1" t="s">
        <v>107</v>
      </c>
      <c r="C8492" s="218">
        <v>44922</v>
      </c>
      <c r="D8492" s="218">
        <v>44921</v>
      </c>
      <c r="E8492" s="1">
        <v>7</v>
      </c>
      <c r="F8492" s="62">
        <v>226.5</v>
      </c>
    </row>
    <row r="8493" spans="1:6" x14ac:dyDescent="0.35">
      <c r="A8493" s="1">
        <v>65</v>
      </c>
      <c r="B8493" s="1" t="s">
        <v>107</v>
      </c>
      <c r="C8493" s="218">
        <v>44922</v>
      </c>
      <c r="D8493" s="218">
        <v>44922</v>
      </c>
      <c r="E8493" s="1">
        <v>11</v>
      </c>
      <c r="F8493" s="62">
        <v>469.79</v>
      </c>
    </row>
    <row r="8494" spans="1:6" x14ac:dyDescent="0.35">
      <c r="A8494" s="1">
        <v>65</v>
      </c>
      <c r="B8494" s="1" t="s">
        <v>107</v>
      </c>
      <c r="C8494" s="218">
        <v>44923</v>
      </c>
      <c r="D8494" s="218">
        <v>44920</v>
      </c>
      <c r="E8494" s="1">
        <v>8</v>
      </c>
      <c r="F8494" s="62">
        <v>277.98</v>
      </c>
    </row>
    <row r="8495" spans="1:6" x14ac:dyDescent="0.35">
      <c r="A8495" s="1">
        <v>65</v>
      </c>
      <c r="B8495" s="1" t="s">
        <v>107</v>
      </c>
      <c r="C8495" s="218">
        <v>44923</v>
      </c>
      <c r="D8495" s="218">
        <v>44921</v>
      </c>
      <c r="E8495" s="1">
        <v>6</v>
      </c>
      <c r="F8495" s="62">
        <v>203.09</v>
      </c>
    </row>
    <row r="8496" spans="1:6" x14ac:dyDescent="0.35">
      <c r="A8496" s="1">
        <v>65</v>
      </c>
      <c r="B8496" s="1" t="s">
        <v>107</v>
      </c>
      <c r="C8496" s="218">
        <v>44923</v>
      </c>
      <c r="D8496" s="218">
        <v>44922</v>
      </c>
      <c r="E8496" s="1">
        <v>4</v>
      </c>
      <c r="F8496" s="62">
        <v>93.79</v>
      </c>
    </row>
    <row r="8497" spans="1:6" x14ac:dyDescent="0.35">
      <c r="A8497" s="1">
        <v>65</v>
      </c>
      <c r="B8497" s="1" t="s">
        <v>107</v>
      </c>
      <c r="C8497" s="218">
        <v>44923</v>
      </c>
      <c r="D8497" s="218">
        <v>44923</v>
      </c>
      <c r="E8497" s="1">
        <v>17</v>
      </c>
      <c r="F8497" s="62">
        <v>584.17999999999995</v>
      </c>
    </row>
    <row r="8498" spans="1:6" x14ac:dyDescent="0.35">
      <c r="A8498" s="1">
        <v>65</v>
      </c>
      <c r="B8498" s="1" t="s">
        <v>107</v>
      </c>
      <c r="C8498" s="218">
        <v>44924</v>
      </c>
      <c r="D8498" s="218">
        <v>44921</v>
      </c>
      <c r="E8498" s="1">
        <v>1</v>
      </c>
      <c r="F8498" s="62">
        <v>23.66</v>
      </c>
    </row>
    <row r="8499" spans="1:6" x14ac:dyDescent="0.35">
      <c r="A8499" s="1">
        <v>65</v>
      </c>
      <c r="B8499" s="1" t="s">
        <v>107</v>
      </c>
      <c r="C8499" s="218">
        <v>44924</v>
      </c>
      <c r="D8499" s="218">
        <v>44922</v>
      </c>
      <c r="E8499" s="1">
        <v>3</v>
      </c>
      <c r="F8499" s="62">
        <v>101.37</v>
      </c>
    </row>
    <row r="8500" spans="1:6" x14ac:dyDescent="0.35">
      <c r="A8500" s="1">
        <v>65</v>
      </c>
      <c r="B8500" s="1" t="s">
        <v>107</v>
      </c>
      <c r="C8500" s="218">
        <v>44924</v>
      </c>
      <c r="D8500" s="218">
        <v>44923</v>
      </c>
      <c r="E8500" s="1">
        <v>8</v>
      </c>
      <c r="F8500" s="62">
        <v>280.01</v>
      </c>
    </row>
    <row r="8501" spans="1:6" x14ac:dyDescent="0.35">
      <c r="A8501" s="1">
        <v>65</v>
      </c>
      <c r="B8501" s="1" t="s">
        <v>107</v>
      </c>
      <c r="C8501" s="218">
        <v>44924</v>
      </c>
      <c r="D8501" s="218">
        <v>44924</v>
      </c>
      <c r="E8501" s="1">
        <v>25</v>
      </c>
      <c r="F8501" s="62">
        <v>865.09</v>
      </c>
    </row>
    <row r="8502" spans="1:6" x14ac:dyDescent="0.35">
      <c r="A8502" s="1">
        <v>65</v>
      </c>
      <c r="B8502" s="1" t="s">
        <v>107</v>
      </c>
      <c r="C8502" s="218">
        <v>44925</v>
      </c>
      <c r="D8502" s="218">
        <v>44922</v>
      </c>
      <c r="E8502" s="1">
        <v>2</v>
      </c>
      <c r="F8502" s="62">
        <v>45.39</v>
      </c>
    </row>
    <row r="8503" spans="1:6" x14ac:dyDescent="0.35">
      <c r="A8503" s="1">
        <v>65</v>
      </c>
      <c r="B8503" s="1" t="s">
        <v>107</v>
      </c>
      <c r="C8503" s="218">
        <v>44925</v>
      </c>
      <c r="D8503" s="218">
        <v>44923</v>
      </c>
      <c r="E8503" s="1">
        <v>1</v>
      </c>
      <c r="F8503" s="62">
        <v>54.15</v>
      </c>
    </row>
    <row r="8504" spans="1:6" x14ac:dyDescent="0.35">
      <c r="A8504" s="1">
        <v>65</v>
      </c>
      <c r="B8504" s="1" t="s">
        <v>107</v>
      </c>
      <c r="C8504" s="218">
        <v>44925</v>
      </c>
      <c r="D8504" s="218">
        <v>44924</v>
      </c>
      <c r="E8504" s="1">
        <v>10</v>
      </c>
      <c r="F8504" s="62">
        <v>265.85000000000002</v>
      </c>
    </row>
    <row r="8505" spans="1:6" x14ac:dyDescent="0.35">
      <c r="A8505" s="1">
        <v>65</v>
      </c>
      <c r="B8505" s="1" t="s">
        <v>107</v>
      </c>
      <c r="C8505" s="218">
        <v>44925</v>
      </c>
      <c r="D8505" s="218">
        <v>44925</v>
      </c>
      <c r="E8505" s="1">
        <v>20</v>
      </c>
      <c r="F8505" s="62">
        <v>749.66</v>
      </c>
    </row>
    <row r="8506" spans="1:6" x14ac:dyDescent="0.35">
      <c r="A8506" s="1">
        <v>65</v>
      </c>
      <c r="B8506" s="1" t="s">
        <v>107</v>
      </c>
      <c r="C8506" s="218">
        <v>44926</v>
      </c>
      <c r="D8506" s="218">
        <v>44923</v>
      </c>
      <c r="E8506" s="1">
        <v>1</v>
      </c>
      <c r="F8506" s="62">
        <v>54.35</v>
      </c>
    </row>
    <row r="8507" spans="1:6" x14ac:dyDescent="0.35">
      <c r="A8507" s="1">
        <v>65</v>
      </c>
      <c r="B8507" s="1" t="s">
        <v>107</v>
      </c>
      <c r="C8507" s="218">
        <v>44926</v>
      </c>
      <c r="D8507" s="218">
        <v>44924</v>
      </c>
      <c r="E8507" s="1">
        <v>2</v>
      </c>
      <c r="F8507" s="62">
        <v>47.27</v>
      </c>
    </row>
    <row r="8508" spans="1:6" x14ac:dyDescent="0.35">
      <c r="A8508" s="1">
        <v>65</v>
      </c>
      <c r="B8508" s="1" t="s">
        <v>107</v>
      </c>
      <c r="C8508" s="218">
        <v>44926</v>
      </c>
      <c r="D8508" s="218">
        <v>44925</v>
      </c>
      <c r="E8508" s="1">
        <v>8</v>
      </c>
      <c r="F8508" s="62">
        <v>275.51</v>
      </c>
    </row>
    <row r="8509" spans="1:6" x14ac:dyDescent="0.35">
      <c r="A8509" s="1">
        <v>65</v>
      </c>
      <c r="B8509" s="1" t="s">
        <v>107</v>
      </c>
      <c r="C8509" s="218">
        <v>44926</v>
      </c>
      <c r="D8509" s="218">
        <v>44926</v>
      </c>
      <c r="E8509" s="1">
        <v>18</v>
      </c>
      <c r="F8509" s="62">
        <v>670.86</v>
      </c>
    </row>
    <row r="8510" spans="1:6" x14ac:dyDescent="0.35">
      <c r="A8510" s="1">
        <v>65</v>
      </c>
      <c r="B8510" s="1" t="s">
        <v>107</v>
      </c>
      <c r="C8510" s="218">
        <v>44927</v>
      </c>
      <c r="D8510" s="218">
        <v>44925</v>
      </c>
      <c r="E8510" s="1">
        <v>1</v>
      </c>
      <c r="F8510" s="62">
        <v>54.4</v>
      </c>
    </row>
    <row r="8511" spans="1:6" x14ac:dyDescent="0.35">
      <c r="A8511" s="1">
        <v>65</v>
      </c>
      <c r="B8511" s="1" t="s">
        <v>107</v>
      </c>
      <c r="C8511" s="218">
        <v>44927</v>
      </c>
      <c r="D8511" s="218">
        <v>44926</v>
      </c>
      <c r="E8511" s="1">
        <v>1</v>
      </c>
      <c r="F8511" s="62">
        <v>23.61</v>
      </c>
    </row>
    <row r="8512" spans="1:6" x14ac:dyDescent="0.35">
      <c r="A8512" s="1">
        <v>65</v>
      </c>
      <c r="B8512" s="1" t="s">
        <v>107</v>
      </c>
      <c r="C8512" s="218">
        <v>44927</v>
      </c>
      <c r="D8512" s="218">
        <v>44927</v>
      </c>
      <c r="E8512" s="1">
        <v>3</v>
      </c>
      <c r="F8512" s="62">
        <v>128.4</v>
      </c>
    </row>
    <row r="8513" spans="1:6" x14ac:dyDescent="0.35">
      <c r="A8513" s="1">
        <v>65</v>
      </c>
      <c r="B8513" s="1" t="s">
        <v>107</v>
      </c>
      <c r="C8513" s="218">
        <v>44928</v>
      </c>
      <c r="D8513" s="218">
        <v>44925</v>
      </c>
      <c r="E8513" s="1">
        <v>3</v>
      </c>
      <c r="F8513" s="62">
        <v>96.67</v>
      </c>
    </row>
    <row r="8514" spans="1:6" x14ac:dyDescent="0.35">
      <c r="A8514" s="1">
        <v>65</v>
      </c>
      <c r="B8514" s="1" t="s">
        <v>107</v>
      </c>
      <c r="C8514" s="218">
        <v>44928</v>
      </c>
      <c r="D8514" s="218">
        <v>44926</v>
      </c>
      <c r="E8514" s="1">
        <v>12</v>
      </c>
      <c r="F8514" s="62">
        <v>399.75</v>
      </c>
    </row>
    <row r="8515" spans="1:6" x14ac:dyDescent="0.35">
      <c r="A8515" s="1">
        <v>65</v>
      </c>
      <c r="B8515" s="1" t="s">
        <v>107</v>
      </c>
      <c r="C8515" s="218">
        <v>44928</v>
      </c>
      <c r="D8515" s="218">
        <v>44927</v>
      </c>
      <c r="E8515" s="1">
        <v>14</v>
      </c>
      <c r="F8515" s="62">
        <v>541.96</v>
      </c>
    </row>
    <row r="8516" spans="1:6" x14ac:dyDescent="0.35">
      <c r="A8516" s="1">
        <v>65</v>
      </c>
      <c r="B8516" s="1" t="s">
        <v>107</v>
      </c>
      <c r="C8516" s="218">
        <v>44928</v>
      </c>
      <c r="D8516" s="218">
        <v>44928</v>
      </c>
      <c r="E8516" s="1">
        <v>4</v>
      </c>
      <c r="F8516" s="62">
        <v>153.79</v>
      </c>
    </row>
    <row r="8517" spans="1:6" x14ac:dyDescent="0.35">
      <c r="A8517" s="1">
        <v>65</v>
      </c>
      <c r="B8517" s="1" t="s">
        <v>107</v>
      </c>
      <c r="C8517" s="218">
        <v>44929</v>
      </c>
      <c r="D8517" s="218">
        <v>44926</v>
      </c>
      <c r="E8517" s="1">
        <v>1</v>
      </c>
      <c r="F8517" s="62">
        <v>51.88</v>
      </c>
    </row>
    <row r="8518" spans="1:6" x14ac:dyDescent="0.35">
      <c r="A8518" s="1">
        <v>65</v>
      </c>
      <c r="B8518" s="1" t="s">
        <v>107</v>
      </c>
      <c r="C8518" s="218">
        <v>44929</v>
      </c>
      <c r="D8518" s="218">
        <v>44927</v>
      </c>
      <c r="E8518" s="1">
        <v>3</v>
      </c>
      <c r="F8518" s="62">
        <v>101.18</v>
      </c>
    </row>
    <row r="8519" spans="1:6" x14ac:dyDescent="0.35">
      <c r="A8519" s="1">
        <v>65</v>
      </c>
      <c r="B8519" s="1" t="s">
        <v>107</v>
      </c>
      <c r="C8519" s="218">
        <v>44929</v>
      </c>
      <c r="D8519" s="218">
        <v>44928</v>
      </c>
      <c r="E8519" s="1">
        <v>4</v>
      </c>
      <c r="F8519" s="62">
        <v>124.39</v>
      </c>
    </row>
    <row r="8520" spans="1:6" x14ac:dyDescent="0.35">
      <c r="A8520" s="1">
        <v>65</v>
      </c>
      <c r="B8520" s="1" t="s">
        <v>107</v>
      </c>
      <c r="C8520" s="218">
        <v>44929</v>
      </c>
      <c r="D8520" s="218">
        <v>44929</v>
      </c>
      <c r="E8520" s="1">
        <v>20</v>
      </c>
      <c r="F8520" s="62">
        <v>763.9</v>
      </c>
    </row>
    <row r="8521" spans="1:6" x14ac:dyDescent="0.35">
      <c r="A8521" s="1">
        <v>65</v>
      </c>
      <c r="B8521" s="1" t="s">
        <v>107</v>
      </c>
      <c r="C8521" s="218">
        <v>44930</v>
      </c>
      <c r="D8521" s="218">
        <v>44927</v>
      </c>
      <c r="E8521" s="1">
        <v>1</v>
      </c>
      <c r="F8521" s="62">
        <v>23.51</v>
      </c>
    </row>
    <row r="8522" spans="1:6" x14ac:dyDescent="0.35">
      <c r="A8522" s="1">
        <v>65</v>
      </c>
      <c r="B8522" s="1" t="s">
        <v>107</v>
      </c>
      <c r="C8522" s="218">
        <v>44930</v>
      </c>
      <c r="D8522" s="218">
        <v>44928</v>
      </c>
      <c r="E8522" s="1">
        <v>1</v>
      </c>
      <c r="F8522" s="62">
        <v>23.56</v>
      </c>
    </row>
    <row r="8523" spans="1:6" x14ac:dyDescent="0.35">
      <c r="A8523" s="1">
        <v>65</v>
      </c>
      <c r="B8523" s="1" t="s">
        <v>107</v>
      </c>
      <c r="C8523" s="218">
        <v>44930</v>
      </c>
      <c r="D8523" s="218">
        <v>44929</v>
      </c>
      <c r="E8523" s="1">
        <v>7</v>
      </c>
      <c r="F8523" s="62">
        <v>254.32</v>
      </c>
    </row>
    <row r="8524" spans="1:6" x14ac:dyDescent="0.35">
      <c r="A8524" s="1">
        <v>65</v>
      </c>
      <c r="B8524" s="1" t="s">
        <v>107</v>
      </c>
      <c r="C8524" s="218">
        <v>44930</v>
      </c>
      <c r="D8524" s="218">
        <v>44930</v>
      </c>
      <c r="E8524" s="1">
        <v>16</v>
      </c>
      <c r="F8524" s="62">
        <v>591.9</v>
      </c>
    </row>
    <row r="8525" spans="1:6" x14ac:dyDescent="0.35">
      <c r="A8525" s="1">
        <v>65</v>
      </c>
      <c r="B8525" s="1" t="s">
        <v>107</v>
      </c>
      <c r="C8525" s="218">
        <v>44931</v>
      </c>
      <c r="D8525" s="218">
        <v>44928</v>
      </c>
      <c r="E8525" s="1">
        <v>2</v>
      </c>
      <c r="F8525" s="62">
        <v>46.63</v>
      </c>
    </row>
    <row r="8526" spans="1:6" x14ac:dyDescent="0.35">
      <c r="A8526" s="1">
        <v>65</v>
      </c>
      <c r="B8526" s="1" t="s">
        <v>107</v>
      </c>
      <c r="C8526" s="218">
        <v>44931</v>
      </c>
      <c r="D8526" s="218">
        <v>44929</v>
      </c>
      <c r="E8526" s="1">
        <v>4</v>
      </c>
      <c r="F8526" s="62">
        <v>94.44</v>
      </c>
    </row>
    <row r="8527" spans="1:6" x14ac:dyDescent="0.35">
      <c r="A8527" s="1">
        <v>65</v>
      </c>
      <c r="B8527" s="1" t="s">
        <v>107</v>
      </c>
      <c r="C8527" s="218">
        <v>44931</v>
      </c>
      <c r="D8527" s="218">
        <v>44930</v>
      </c>
      <c r="E8527" s="1">
        <v>24</v>
      </c>
      <c r="F8527" s="62">
        <v>719.56</v>
      </c>
    </row>
    <row r="8528" spans="1:6" x14ac:dyDescent="0.35">
      <c r="A8528" s="1">
        <v>65</v>
      </c>
      <c r="B8528" s="1" t="s">
        <v>107</v>
      </c>
      <c r="C8528" s="218">
        <v>44931</v>
      </c>
      <c r="D8528" s="218">
        <v>44931</v>
      </c>
      <c r="E8528" s="1">
        <v>8</v>
      </c>
      <c r="F8528" s="62">
        <v>309.61</v>
      </c>
    </row>
    <row r="8529" spans="1:6" x14ac:dyDescent="0.35">
      <c r="A8529" s="1">
        <v>65</v>
      </c>
      <c r="B8529" s="1" t="s">
        <v>107</v>
      </c>
      <c r="C8529" s="218">
        <v>44932</v>
      </c>
      <c r="D8529" s="218">
        <v>44929</v>
      </c>
      <c r="E8529" s="1">
        <v>2</v>
      </c>
      <c r="F8529" s="62">
        <v>108.55</v>
      </c>
    </row>
    <row r="8530" spans="1:6" x14ac:dyDescent="0.35">
      <c r="A8530" s="1">
        <v>65</v>
      </c>
      <c r="B8530" s="1" t="s">
        <v>107</v>
      </c>
      <c r="C8530" s="218">
        <v>44932</v>
      </c>
      <c r="D8530" s="218">
        <v>44930</v>
      </c>
      <c r="E8530" s="1">
        <v>13</v>
      </c>
      <c r="F8530" s="62">
        <v>390.79</v>
      </c>
    </row>
    <row r="8531" spans="1:6" x14ac:dyDescent="0.35">
      <c r="A8531" s="1">
        <v>65</v>
      </c>
      <c r="B8531" s="1" t="s">
        <v>107</v>
      </c>
      <c r="C8531" s="218">
        <v>44932</v>
      </c>
      <c r="D8531" s="218">
        <v>44931</v>
      </c>
      <c r="E8531" s="1">
        <v>11</v>
      </c>
      <c r="F8531" s="62">
        <v>473.11</v>
      </c>
    </row>
    <row r="8532" spans="1:6" x14ac:dyDescent="0.35">
      <c r="A8532" s="1">
        <v>65</v>
      </c>
      <c r="B8532" s="1" t="s">
        <v>107</v>
      </c>
      <c r="C8532" s="218">
        <v>44932</v>
      </c>
      <c r="D8532" s="218">
        <v>44932</v>
      </c>
      <c r="E8532" s="1">
        <v>12</v>
      </c>
      <c r="F8532" s="62">
        <v>436.82</v>
      </c>
    </row>
    <row r="8533" spans="1:6" x14ac:dyDescent="0.35">
      <c r="A8533" s="1">
        <v>65</v>
      </c>
      <c r="B8533" s="1" t="s">
        <v>107</v>
      </c>
      <c r="C8533" s="218">
        <v>44933</v>
      </c>
      <c r="D8533" s="218">
        <v>44930</v>
      </c>
      <c r="E8533" s="1">
        <v>7</v>
      </c>
      <c r="F8533" s="62">
        <v>165.62</v>
      </c>
    </row>
    <row r="8534" spans="1:6" x14ac:dyDescent="0.35">
      <c r="A8534" s="1">
        <v>65</v>
      </c>
      <c r="B8534" s="1" t="s">
        <v>107</v>
      </c>
      <c r="C8534" s="218">
        <v>44933</v>
      </c>
      <c r="D8534" s="218">
        <v>44931</v>
      </c>
      <c r="E8534" s="1">
        <v>9</v>
      </c>
      <c r="F8534" s="62">
        <v>361.78</v>
      </c>
    </row>
    <row r="8535" spans="1:6" x14ac:dyDescent="0.35">
      <c r="A8535" s="1">
        <v>65</v>
      </c>
      <c r="B8535" s="1" t="s">
        <v>107</v>
      </c>
      <c r="C8535" s="218">
        <v>44933</v>
      </c>
      <c r="D8535" s="218">
        <v>44932</v>
      </c>
      <c r="E8535" s="1">
        <v>13</v>
      </c>
      <c r="F8535" s="62">
        <v>363.46</v>
      </c>
    </row>
    <row r="8536" spans="1:6" x14ac:dyDescent="0.35">
      <c r="A8536" s="1">
        <v>65</v>
      </c>
      <c r="B8536" s="1" t="s">
        <v>107</v>
      </c>
      <c r="C8536" s="218">
        <v>44933</v>
      </c>
      <c r="D8536" s="218">
        <v>44933</v>
      </c>
      <c r="E8536" s="1">
        <v>17</v>
      </c>
      <c r="F8536" s="62">
        <v>644.86</v>
      </c>
    </row>
    <row r="8537" spans="1:6" x14ac:dyDescent="0.35">
      <c r="A8537" s="1">
        <v>65</v>
      </c>
      <c r="B8537" s="1" t="s">
        <v>107</v>
      </c>
      <c r="C8537" s="218">
        <v>44934</v>
      </c>
      <c r="D8537" s="218">
        <v>44931</v>
      </c>
      <c r="E8537" s="1">
        <v>7</v>
      </c>
      <c r="F8537" s="62">
        <v>257.49</v>
      </c>
    </row>
    <row r="8538" spans="1:6" x14ac:dyDescent="0.35">
      <c r="A8538" s="1">
        <v>65</v>
      </c>
      <c r="B8538" s="1" t="s">
        <v>107</v>
      </c>
      <c r="C8538" s="218">
        <v>44934</v>
      </c>
      <c r="D8538" s="218">
        <v>44932</v>
      </c>
      <c r="E8538" s="1">
        <v>6</v>
      </c>
      <c r="F8538" s="62">
        <v>250.56</v>
      </c>
    </row>
    <row r="8539" spans="1:6" x14ac:dyDescent="0.35">
      <c r="A8539" s="1">
        <v>65</v>
      </c>
      <c r="B8539" s="1" t="s">
        <v>107</v>
      </c>
      <c r="C8539" s="218">
        <v>44934</v>
      </c>
      <c r="D8539" s="218">
        <v>44933</v>
      </c>
      <c r="E8539" s="1">
        <v>6</v>
      </c>
      <c r="F8539" s="62">
        <v>172.35</v>
      </c>
    </row>
    <row r="8540" spans="1:6" x14ac:dyDescent="0.35">
      <c r="A8540" s="1">
        <v>65</v>
      </c>
      <c r="B8540" s="1" t="s">
        <v>107</v>
      </c>
      <c r="C8540" s="218">
        <v>44934</v>
      </c>
      <c r="D8540" s="218">
        <v>44934</v>
      </c>
      <c r="E8540" s="1">
        <v>13</v>
      </c>
      <c r="F8540" s="62">
        <v>583.04</v>
      </c>
    </row>
    <row r="8541" spans="1:6" x14ac:dyDescent="0.35">
      <c r="A8541" s="1">
        <v>65</v>
      </c>
      <c r="B8541" s="1" t="s">
        <v>107</v>
      </c>
      <c r="C8541" s="218">
        <v>44935</v>
      </c>
      <c r="D8541" s="218">
        <v>44932</v>
      </c>
      <c r="E8541" s="1">
        <v>2</v>
      </c>
      <c r="F8541" s="62">
        <v>77.760000000000005</v>
      </c>
    </row>
    <row r="8542" spans="1:6" x14ac:dyDescent="0.35">
      <c r="A8542" s="1">
        <v>65</v>
      </c>
      <c r="B8542" s="1" t="s">
        <v>107</v>
      </c>
      <c r="C8542" s="218">
        <v>44935</v>
      </c>
      <c r="D8542" s="218">
        <v>44933</v>
      </c>
      <c r="E8542" s="1">
        <v>5</v>
      </c>
      <c r="F8542" s="62">
        <v>179.68</v>
      </c>
    </row>
    <row r="8543" spans="1:6" x14ac:dyDescent="0.35">
      <c r="A8543" s="1">
        <v>65</v>
      </c>
      <c r="B8543" s="1" t="s">
        <v>107</v>
      </c>
      <c r="C8543" s="218">
        <v>44935</v>
      </c>
      <c r="D8543" s="218">
        <v>44934</v>
      </c>
      <c r="E8543" s="1">
        <v>11</v>
      </c>
      <c r="F8543" s="62">
        <v>382.22</v>
      </c>
    </row>
    <row r="8544" spans="1:6" x14ac:dyDescent="0.35">
      <c r="A8544" s="1">
        <v>65</v>
      </c>
      <c r="B8544" s="1" t="s">
        <v>107</v>
      </c>
      <c r="C8544" s="218">
        <v>44935</v>
      </c>
      <c r="D8544" s="218">
        <v>44935</v>
      </c>
      <c r="E8544" s="1">
        <v>16</v>
      </c>
      <c r="F8544" s="62">
        <v>529.67999999999995</v>
      </c>
    </row>
    <row r="8545" spans="1:6" x14ac:dyDescent="0.35">
      <c r="A8545" s="1">
        <v>65</v>
      </c>
      <c r="B8545" s="1" t="s">
        <v>107</v>
      </c>
      <c r="C8545" s="218">
        <v>44936</v>
      </c>
      <c r="D8545" s="218">
        <v>44933</v>
      </c>
      <c r="E8545" s="1">
        <v>6</v>
      </c>
      <c r="F8545" s="62">
        <v>200.23</v>
      </c>
    </row>
    <row r="8546" spans="1:6" x14ac:dyDescent="0.35">
      <c r="A8546" s="1">
        <v>65</v>
      </c>
      <c r="B8546" s="1" t="s">
        <v>107</v>
      </c>
      <c r="C8546" s="218">
        <v>44936</v>
      </c>
      <c r="D8546" s="218">
        <v>44934</v>
      </c>
      <c r="E8546" s="1">
        <v>5</v>
      </c>
      <c r="F8546" s="62">
        <v>240.16</v>
      </c>
    </row>
    <row r="8547" spans="1:6" x14ac:dyDescent="0.35">
      <c r="A8547" s="1">
        <v>65</v>
      </c>
      <c r="B8547" s="1" t="s">
        <v>107</v>
      </c>
      <c r="C8547" s="218">
        <v>44936</v>
      </c>
      <c r="D8547" s="218">
        <v>44935</v>
      </c>
      <c r="E8547" s="1">
        <v>8</v>
      </c>
      <c r="F8547" s="62">
        <v>272.64</v>
      </c>
    </row>
    <row r="8548" spans="1:6" x14ac:dyDescent="0.35">
      <c r="A8548" s="1">
        <v>65</v>
      </c>
      <c r="B8548" s="1" t="s">
        <v>107</v>
      </c>
      <c r="C8548" s="218">
        <v>44936</v>
      </c>
      <c r="D8548" s="218">
        <v>44936</v>
      </c>
      <c r="E8548" s="1">
        <v>17</v>
      </c>
      <c r="F8548" s="62">
        <v>705.71</v>
      </c>
    </row>
    <row r="8549" spans="1:6" x14ac:dyDescent="0.35">
      <c r="A8549" s="1">
        <v>65</v>
      </c>
      <c r="B8549" s="1" t="s">
        <v>107</v>
      </c>
      <c r="C8549" s="218">
        <v>44937</v>
      </c>
      <c r="D8549" s="218">
        <v>44934</v>
      </c>
      <c r="E8549" s="1">
        <v>6</v>
      </c>
      <c r="F8549" s="62">
        <v>172.55</v>
      </c>
    </row>
    <row r="8550" spans="1:6" x14ac:dyDescent="0.35">
      <c r="A8550" s="1">
        <v>65</v>
      </c>
      <c r="B8550" s="1" t="s">
        <v>107</v>
      </c>
      <c r="C8550" s="218">
        <v>44937</v>
      </c>
      <c r="D8550" s="218">
        <v>44935</v>
      </c>
      <c r="E8550" s="1">
        <v>8</v>
      </c>
      <c r="F8550" s="62">
        <v>342.68</v>
      </c>
    </row>
    <row r="8551" spans="1:6" x14ac:dyDescent="0.35">
      <c r="A8551" s="1">
        <v>65</v>
      </c>
      <c r="B8551" s="1" t="s">
        <v>107</v>
      </c>
      <c r="C8551" s="218">
        <v>44937</v>
      </c>
      <c r="D8551" s="218">
        <v>44936</v>
      </c>
      <c r="E8551" s="1">
        <v>8</v>
      </c>
      <c r="F8551" s="62">
        <v>310.64999999999998</v>
      </c>
    </row>
    <row r="8552" spans="1:6" x14ac:dyDescent="0.35">
      <c r="A8552" s="1">
        <v>65</v>
      </c>
      <c r="B8552" s="1" t="s">
        <v>107</v>
      </c>
      <c r="C8552" s="218">
        <v>44937</v>
      </c>
      <c r="D8552" s="218">
        <v>44937</v>
      </c>
      <c r="E8552" s="1">
        <v>21</v>
      </c>
      <c r="F8552" s="62">
        <v>882.92</v>
      </c>
    </row>
    <row r="8553" spans="1:6" x14ac:dyDescent="0.35">
      <c r="A8553" s="1">
        <v>65</v>
      </c>
      <c r="B8553" s="1" t="s">
        <v>107</v>
      </c>
      <c r="C8553" s="218">
        <v>44938</v>
      </c>
      <c r="D8553" s="218">
        <v>44935</v>
      </c>
      <c r="E8553" s="1">
        <v>1</v>
      </c>
      <c r="F8553" s="62">
        <v>23.66</v>
      </c>
    </row>
    <row r="8554" spans="1:6" x14ac:dyDescent="0.35">
      <c r="A8554" s="1">
        <v>65</v>
      </c>
      <c r="B8554" s="1" t="s">
        <v>107</v>
      </c>
      <c r="C8554" s="218">
        <v>44938</v>
      </c>
      <c r="D8554" s="218">
        <v>44936</v>
      </c>
      <c r="E8554" s="1">
        <v>6</v>
      </c>
      <c r="F8554" s="62">
        <v>172.5</v>
      </c>
    </row>
    <row r="8555" spans="1:6" x14ac:dyDescent="0.35">
      <c r="A8555" s="1">
        <v>65</v>
      </c>
      <c r="B8555" s="1" t="s">
        <v>107</v>
      </c>
      <c r="C8555" s="218">
        <v>44938</v>
      </c>
      <c r="D8555" s="218">
        <v>44937</v>
      </c>
      <c r="E8555" s="1">
        <v>9</v>
      </c>
      <c r="F8555" s="62">
        <v>268.57</v>
      </c>
    </row>
    <row r="8556" spans="1:6" x14ac:dyDescent="0.35">
      <c r="A8556" s="1">
        <v>65</v>
      </c>
      <c r="B8556" s="1" t="s">
        <v>107</v>
      </c>
      <c r="C8556" s="218">
        <v>44938</v>
      </c>
      <c r="D8556" s="218">
        <v>44938</v>
      </c>
      <c r="E8556" s="1">
        <v>16</v>
      </c>
      <c r="F8556" s="62">
        <v>583.4</v>
      </c>
    </row>
    <row r="8557" spans="1:6" x14ac:dyDescent="0.35">
      <c r="A8557" s="1">
        <v>65</v>
      </c>
      <c r="B8557" s="1" t="s">
        <v>107</v>
      </c>
      <c r="C8557" s="218">
        <v>44939</v>
      </c>
      <c r="D8557" s="218">
        <v>44936</v>
      </c>
      <c r="E8557" s="1">
        <v>6</v>
      </c>
      <c r="F8557" s="62">
        <v>169.09</v>
      </c>
    </row>
    <row r="8558" spans="1:6" x14ac:dyDescent="0.35">
      <c r="A8558" s="1">
        <v>65</v>
      </c>
      <c r="B8558" s="1" t="s">
        <v>107</v>
      </c>
      <c r="C8558" s="218">
        <v>44939</v>
      </c>
      <c r="D8558" s="218">
        <v>44937</v>
      </c>
      <c r="E8558" s="1">
        <v>6</v>
      </c>
      <c r="F8558" s="62">
        <v>163.63999999999999</v>
      </c>
    </row>
    <row r="8559" spans="1:6" x14ac:dyDescent="0.35">
      <c r="A8559" s="1">
        <v>65</v>
      </c>
      <c r="B8559" s="1" t="s">
        <v>107</v>
      </c>
      <c r="C8559" s="218">
        <v>44939</v>
      </c>
      <c r="D8559" s="218">
        <v>44938</v>
      </c>
      <c r="E8559" s="1">
        <v>5</v>
      </c>
      <c r="F8559" s="62">
        <v>143.94</v>
      </c>
    </row>
    <row r="8560" spans="1:6" x14ac:dyDescent="0.35">
      <c r="A8560" s="1">
        <v>65</v>
      </c>
      <c r="B8560" s="1" t="s">
        <v>107</v>
      </c>
      <c r="C8560" s="218">
        <v>44939</v>
      </c>
      <c r="D8560" s="218">
        <v>44939</v>
      </c>
      <c r="E8560" s="1">
        <v>15</v>
      </c>
      <c r="F8560" s="62">
        <v>537.16</v>
      </c>
    </row>
    <row r="8561" spans="1:6" x14ac:dyDescent="0.35">
      <c r="A8561" s="1">
        <v>65</v>
      </c>
      <c r="B8561" s="1" t="s">
        <v>107</v>
      </c>
      <c r="C8561" s="218">
        <v>44940</v>
      </c>
      <c r="D8561" s="218">
        <v>44937</v>
      </c>
      <c r="E8561" s="1">
        <v>3</v>
      </c>
      <c r="F8561" s="62">
        <v>125.58</v>
      </c>
    </row>
    <row r="8562" spans="1:6" x14ac:dyDescent="0.35">
      <c r="A8562" s="1">
        <v>65</v>
      </c>
      <c r="B8562" s="1" t="s">
        <v>107</v>
      </c>
      <c r="C8562" s="218">
        <v>44940</v>
      </c>
      <c r="D8562" s="218">
        <v>44938</v>
      </c>
      <c r="E8562" s="1">
        <v>4</v>
      </c>
      <c r="F8562" s="62">
        <v>181.71</v>
      </c>
    </row>
    <row r="8563" spans="1:6" x14ac:dyDescent="0.35">
      <c r="A8563" s="1">
        <v>65</v>
      </c>
      <c r="B8563" s="1" t="s">
        <v>107</v>
      </c>
      <c r="C8563" s="218">
        <v>44940</v>
      </c>
      <c r="D8563" s="218">
        <v>44939</v>
      </c>
      <c r="E8563" s="1">
        <v>6</v>
      </c>
      <c r="F8563" s="62">
        <v>172.55</v>
      </c>
    </row>
    <row r="8564" spans="1:6" x14ac:dyDescent="0.35">
      <c r="A8564" s="1">
        <v>65</v>
      </c>
      <c r="B8564" s="1" t="s">
        <v>107</v>
      </c>
      <c r="C8564" s="218">
        <v>44940</v>
      </c>
      <c r="D8564" s="218">
        <v>44940</v>
      </c>
      <c r="E8564" s="1">
        <v>15</v>
      </c>
      <c r="F8564" s="62">
        <v>569.04</v>
      </c>
    </row>
    <row r="8565" spans="1:6" x14ac:dyDescent="0.35">
      <c r="A8565" s="1">
        <v>65</v>
      </c>
      <c r="B8565" s="1" t="s">
        <v>107</v>
      </c>
      <c r="C8565" s="218">
        <v>44941</v>
      </c>
      <c r="D8565" s="218">
        <v>44938</v>
      </c>
      <c r="E8565" s="1">
        <v>6</v>
      </c>
      <c r="F8565" s="62">
        <v>202.21</v>
      </c>
    </row>
    <row r="8566" spans="1:6" x14ac:dyDescent="0.35">
      <c r="A8566" s="1">
        <v>65</v>
      </c>
      <c r="B8566" s="1" t="s">
        <v>107</v>
      </c>
      <c r="C8566" s="218">
        <v>44941</v>
      </c>
      <c r="D8566" s="218">
        <v>44939</v>
      </c>
      <c r="E8566" s="1">
        <v>7</v>
      </c>
      <c r="F8566" s="62">
        <v>195.27</v>
      </c>
    </row>
    <row r="8567" spans="1:6" x14ac:dyDescent="0.35">
      <c r="A8567" s="1">
        <v>65</v>
      </c>
      <c r="B8567" s="1" t="s">
        <v>107</v>
      </c>
      <c r="C8567" s="218">
        <v>44941</v>
      </c>
      <c r="D8567" s="218">
        <v>44940</v>
      </c>
      <c r="E8567" s="1">
        <v>7</v>
      </c>
      <c r="F8567" s="62">
        <v>318.77</v>
      </c>
    </row>
    <row r="8568" spans="1:6" x14ac:dyDescent="0.35">
      <c r="A8568" s="1">
        <v>65</v>
      </c>
      <c r="B8568" s="1" t="s">
        <v>107</v>
      </c>
      <c r="C8568" s="218">
        <v>44941</v>
      </c>
      <c r="D8568" s="218">
        <v>44941</v>
      </c>
      <c r="E8568" s="1">
        <v>5</v>
      </c>
      <c r="F8568" s="62">
        <v>241.21</v>
      </c>
    </row>
    <row r="8569" spans="1:6" x14ac:dyDescent="0.35">
      <c r="A8569" s="1">
        <v>65</v>
      </c>
      <c r="B8569" s="1" t="s">
        <v>107</v>
      </c>
      <c r="C8569" s="218">
        <v>44942</v>
      </c>
      <c r="D8569" s="218">
        <v>44939</v>
      </c>
      <c r="E8569" s="1">
        <v>4</v>
      </c>
      <c r="F8569" s="62">
        <v>125.23</v>
      </c>
    </row>
    <row r="8570" spans="1:6" x14ac:dyDescent="0.35">
      <c r="A8570" s="1">
        <v>65</v>
      </c>
      <c r="B8570" s="1" t="s">
        <v>107</v>
      </c>
      <c r="C8570" s="218">
        <v>44942</v>
      </c>
      <c r="D8570" s="218">
        <v>44940</v>
      </c>
      <c r="E8570" s="1">
        <v>9</v>
      </c>
      <c r="F8570" s="62">
        <v>243.98</v>
      </c>
    </row>
    <row r="8571" spans="1:6" x14ac:dyDescent="0.35">
      <c r="A8571" s="1">
        <v>65</v>
      </c>
      <c r="B8571" s="1" t="s">
        <v>107</v>
      </c>
      <c r="C8571" s="218">
        <v>44942</v>
      </c>
      <c r="D8571" s="218">
        <v>44941</v>
      </c>
      <c r="E8571" s="1">
        <v>9</v>
      </c>
      <c r="F8571" s="62">
        <v>332.09</v>
      </c>
    </row>
    <row r="8572" spans="1:6" x14ac:dyDescent="0.35">
      <c r="A8572" s="1">
        <v>65</v>
      </c>
      <c r="B8572" s="1" t="s">
        <v>107</v>
      </c>
      <c r="C8572" s="218">
        <v>44942</v>
      </c>
      <c r="D8572" s="218">
        <v>44942</v>
      </c>
      <c r="E8572" s="1">
        <v>11</v>
      </c>
      <c r="F8572" s="62">
        <v>474.74</v>
      </c>
    </row>
    <row r="8573" spans="1:6" x14ac:dyDescent="0.35">
      <c r="A8573" s="1">
        <v>65</v>
      </c>
      <c r="B8573" s="1" t="s">
        <v>107</v>
      </c>
      <c r="C8573" s="218">
        <v>44943</v>
      </c>
      <c r="D8573" s="218">
        <v>44940</v>
      </c>
      <c r="E8573" s="1">
        <v>6</v>
      </c>
      <c r="F8573" s="62">
        <v>167.11</v>
      </c>
    </row>
    <row r="8574" spans="1:6" x14ac:dyDescent="0.35">
      <c r="A8574" s="1">
        <v>65</v>
      </c>
      <c r="B8574" s="1" t="s">
        <v>107</v>
      </c>
      <c r="C8574" s="218">
        <v>44943</v>
      </c>
      <c r="D8574" s="218">
        <v>44941</v>
      </c>
      <c r="E8574" s="1">
        <v>7</v>
      </c>
      <c r="F8574" s="62">
        <v>303.93</v>
      </c>
    </row>
    <row r="8575" spans="1:6" x14ac:dyDescent="0.35">
      <c r="A8575" s="1">
        <v>65</v>
      </c>
      <c r="B8575" s="1" t="s">
        <v>107</v>
      </c>
      <c r="C8575" s="218">
        <v>44943</v>
      </c>
      <c r="D8575" s="218">
        <v>44942</v>
      </c>
      <c r="E8575" s="1">
        <v>7</v>
      </c>
      <c r="F8575" s="62">
        <v>194.18</v>
      </c>
    </row>
    <row r="8576" spans="1:6" x14ac:dyDescent="0.35">
      <c r="A8576" s="1">
        <v>65</v>
      </c>
      <c r="B8576" s="1" t="s">
        <v>107</v>
      </c>
      <c r="C8576" s="218">
        <v>44943</v>
      </c>
      <c r="D8576" s="218">
        <v>44943</v>
      </c>
      <c r="E8576" s="1">
        <v>9</v>
      </c>
      <c r="F8576" s="62">
        <v>391.73</v>
      </c>
    </row>
    <row r="8577" spans="1:6" x14ac:dyDescent="0.35">
      <c r="A8577" s="1">
        <v>65</v>
      </c>
      <c r="B8577" s="1" t="s">
        <v>107</v>
      </c>
      <c r="C8577" s="218">
        <v>44944</v>
      </c>
      <c r="D8577" s="218">
        <v>44941</v>
      </c>
      <c r="E8577" s="1">
        <v>8</v>
      </c>
      <c r="F8577" s="62">
        <v>248.93</v>
      </c>
    </row>
    <row r="8578" spans="1:6" x14ac:dyDescent="0.35">
      <c r="A8578" s="1">
        <v>65</v>
      </c>
      <c r="B8578" s="1" t="s">
        <v>107</v>
      </c>
      <c r="C8578" s="218">
        <v>44944</v>
      </c>
      <c r="D8578" s="218">
        <v>44942</v>
      </c>
      <c r="E8578" s="1">
        <v>9</v>
      </c>
      <c r="F8578" s="62">
        <v>303.13</v>
      </c>
    </row>
    <row r="8579" spans="1:6" x14ac:dyDescent="0.35">
      <c r="A8579" s="1">
        <v>65</v>
      </c>
      <c r="B8579" s="1" t="s">
        <v>107</v>
      </c>
      <c r="C8579" s="218">
        <v>44944</v>
      </c>
      <c r="D8579" s="218">
        <v>44943</v>
      </c>
      <c r="E8579" s="1">
        <v>12</v>
      </c>
      <c r="F8579" s="62">
        <v>314.61</v>
      </c>
    </row>
    <row r="8580" spans="1:6" x14ac:dyDescent="0.35">
      <c r="A8580" s="1">
        <v>65</v>
      </c>
      <c r="B8580" s="1" t="s">
        <v>107</v>
      </c>
      <c r="C8580" s="218">
        <v>44944</v>
      </c>
      <c r="D8580" s="218">
        <v>44944</v>
      </c>
      <c r="E8580" s="1">
        <v>17</v>
      </c>
      <c r="F8580" s="62">
        <v>737.04</v>
      </c>
    </row>
    <row r="8581" spans="1:6" x14ac:dyDescent="0.35">
      <c r="A8581" s="1">
        <v>65</v>
      </c>
      <c r="B8581" s="1" t="s">
        <v>107</v>
      </c>
      <c r="C8581" s="218">
        <v>44945</v>
      </c>
      <c r="D8581" s="218">
        <v>44942</v>
      </c>
      <c r="E8581" s="1">
        <v>8</v>
      </c>
      <c r="F8581" s="62">
        <v>219.22</v>
      </c>
    </row>
    <row r="8582" spans="1:6" x14ac:dyDescent="0.35">
      <c r="A8582" s="1">
        <v>65</v>
      </c>
      <c r="B8582" s="1" t="s">
        <v>107</v>
      </c>
      <c r="C8582" s="218">
        <v>44945</v>
      </c>
      <c r="D8582" s="218">
        <v>44943</v>
      </c>
      <c r="E8582" s="1">
        <v>6</v>
      </c>
      <c r="F8582" s="62">
        <v>198.94</v>
      </c>
    </row>
    <row r="8583" spans="1:6" x14ac:dyDescent="0.35">
      <c r="A8583" s="1">
        <v>65</v>
      </c>
      <c r="B8583" s="1" t="s">
        <v>107</v>
      </c>
      <c r="C8583" s="218">
        <v>44945</v>
      </c>
      <c r="D8583" s="218">
        <v>44944</v>
      </c>
      <c r="E8583" s="1">
        <v>6</v>
      </c>
      <c r="F8583" s="62">
        <v>172.15</v>
      </c>
    </row>
    <row r="8584" spans="1:6" x14ac:dyDescent="0.35">
      <c r="A8584" s="1">
        <v>65</v>
      </c>
      <c r="B8584" s="1" t="s">
        <v>107</v>
      </c>
      <c r="C8584" s="218">
        <v>44945</v>
      </c>
      <c r="D8584" s="218">
        <v>44945</v>
      </c>
      <c r="E8584" s="1">
        <v>18</v>
      </c>
      <c r="F8584" s="62">
        <v>793.41</v>
      </c>
    </row>
    <row r="8585" spans="1:6" x14ac:dyDescent="0.35">
      <c r="A8585" s="1">
        <v>65</v>
      </c>
      <c r="B8585" s="1" t="s">
        <v>107</v>
      </c>
      <c r="C8585" s="218">
        <v>44946</v>
      </c>
      <c r="D8585" s="218">
        <v>44943</v>
      </c>
      <c r="E8585" s="1">
        <v>3</v>
      </c>
      <c r="F8585" s="62">
        <v>101.57</v>
      </c>
    </row>
    <row r="8586" spans="1:6" x14ac:dyDescent="0.35">
      <c r="A8586" s="1">
        <v>65</v>
      </c>
      <c r="B8586" s="1" t="s">
        <v>107</v>
      </c>
      <c r="C8586" s="218">
        <v>44946</v>
      </c>
      <c r="D8586" s="218">
        <v>44944</v>
      </c>
      <c r="E8586" s="1">
        <v>5</v>
      </c>
      <c r="F8586" s="62">
        <v>179.83</v>
      </c>
    </row>
    <row r="8587" spans="1:6" x14ac:dyDescent="0.35">
      <c r="A8587" s="1">
        <v>65</v>
      </c>
      <c r="B8587" s="1" t="s">
        <v>107</v>
      </c>
      <c r="C8587" s="218">
        <v>44946</v>
      </c>
      <c r="D8587" s="218">
        <v>44945</v>
      </c>
      <c r="E8587" s="1">
        <v>6</v>
      </c>
      <c r="F8587" s="62">
        <v>197.99</v>
      </c>
    </row>
    <row r="8588" spans="1:6" x14ac:dyDescent="0.35">
      <c r="A8588" s="1">
        <v>65</v>
      </c>
      <c r="B8588" s="1" t="s">
        <v>107</v>
      </c>
      <c r="C8588" s="218">
        <v>44946</v>
      </c>
      <c r="D8588" s="218">
        <v>44946</v>
      </c>
      <c r="E8588" s="1">
        <v>8</v>
      </c>
      <c r="F8588" s="62">
        <v>311.94</v>
      </c>
    </row>
    <row r="8589" spans="1:6" x14ac:dyDescent="0.35">
      <c r="A8589" s="1">
        <v>65</v>
      </c>
      <c r="B8589" s="1" t="s">
        <v>107</v>
      </c>
      <c r="C8589" s="218">
        <v>44947</v>
      </c>
      <c r="D8589" s="218">
        <v>44944</v>
      </c>
      <c r="E8589" s="1">
        <v>1</v>
      </c>
      <c r="F8589" s="62">
        <v>54.45</v>
      </c>
    </row>
    <row r="8590" spans="1:6" x14ac:dyDescent="0.35">
      <c r="A8590" s="1">
        <v>65</v>
      </c>
      <c r="B8590" s="1" t="s">
        <v>107</v>
      </c>
      <c r="C8590" s="218">
        <v>44947</v>
      </c>
      <c r="D8590" s="218">
        <v>44945</v>
      </c>
      <c r="E8590" s="1">
        <v>4</v>
      </c>
      <c r="F8590" s="62">
        <v>155.72</v>
      </c>
    </row>
    <row r="8591" spans="1:6" x14ac:dyDescent="0.35">
      <c r="A8591" s="1">
        <v>65</v>
      </c>
      <c r="B8591" s="1" t="s">
        <v>107</v>
      </c>
      <c r="C8591" s="218">
        <v>44947</v>
      </c>
      <c r="D8591" s="218">
        <v>44946</v>
      </c>
      <c r="E8591" s="1">
        <v>6</v>
      </c>
      <c r="F8591" s="62">
        <v>172.8</v>
      </c>
    </row>
    <row r="8592" spans="1:6" x14ac:dyDescent="0.35">
      <c r="A8592" s="1">
        <v>65</v>
      </c>
      <c r="B8592" s="1" t="s">
        <v>107</v>
      </c>
      <c r="C8592" s="218">
        <v>44947</v>
      </c>
      <c r="D8592" s="218">
        <v>44947</v>
      </c>
      <c r="E8592" s="1">
        <v>9</v>
      </c>
      <c r="F8592" s="62">
        <v>335.9</v>
      </c>
    </row>
    <row r="8593" spans="1:6" x14ac:dyDescent="0.35">
      <c r="A8593" s="1">
        <v>65</v>
      </c>
      <c r="B8593" s="1" t="s">
        <v>107</v>
      </c>
      <c r="C8593" s="218">
        <v>44948</v>
      </c>
      <c r="D8593" s="218">
        <v>44945</v>
      </c>
      <c r="E8593" s="1">
        <v>8</v>
      </c>
      <c r="F8593" s="62">
        <v>250.66</v>
      </c>
    </row>
    <row r="8594" spans="1:6" x14ac:dyDescent="0.35">
      <c r="A8594" s="1">
        <v>65</v>
      </c>
      <c r="B8594" s="1" t="s">
        <v>107</v>
      </c>
      <c r="C8594" s="218">
        <v>44948</v>
      </c>
      <c r="D8594" s="218">
        <v>44946</v>
      </c>
      <c r="E8594" s="1">
        <v>5</v>
      </c>
      <c r="F8594" s="62">
        <v>145.33000000000001</v>
      </c>
    </row>
    <row r="8595" spans="1:6" x14ac:dyDescent="0.35">
      <c r="A8595" s="1">
        <v>65</v>
      </c>
      <c r="B8595" s="1" t="s">
        <v>107</v>
      </c>
      <c r="C8595" s="218">
        <v>44948</v>
      </c>
      <c r="D8595" s="218">
        <v>44947</v>
      </c>
      <c r="E8595" s="1">
        <v>17</v>
      </c>
      <c r="F8595" s="62">
        <v>643.72</v>
      </c>
    </row>
    <row r="8596" spans="1:6" x14ac:dyDescent="0.35">
      <c r="A8596" s="1">
        <v>65</v>
      </c>
      <c r="B8596" s="1" t="s">
        <v>107</v>
      </c>
      <c r="C8596" s="218">
        <v>44948</v>
      </c>
      <c r="D8596" s="218">
        <v>44948</v>
      </c>
      <c r="E8596" s="1">
        <v>10</v>
      </c>
      <c r="F8596" s="62">
        <v>450.34</v>
      </c>
    </row>
    <row r="8597" spans="1:6" x14ac:dyDescent="0.35">
      <c r="A8597" s="1">
        <v>65</v>
      </c>
      <c r="B8597" s="1" t="s">
        <v>107</v>
      </c>
      <c r="C8597" s="218">
        <v>44949</v>
      </c>
      <c r="D8597" s="218">
        <v>44946</v>
      </c>
      <c r="E8597" s="1">
        <v>5</v>
      </c>
      <c r="F8597" s="62">
        <v>179.53</v>
      </c>
    </row>
    <row r="8598" spans="1:6" x14ac:dyDescent="0.35">
      <c r="A8598" s="1">
        <v>65</v>
      </c>
      <c r="B8598" s="1" t="s">
        <v>107</v>
      </c>
      <c r="C8598" s="218">
        <v>44949</v>
      </c>
      <c r="D8598" s="218">
        <v>44947</v>
      </c>
      <c r="E8598" s="1">
        <v>6</v>
      </c>
      <c r="F8598" s="62">
        <v>264.02999999999997</v>
      </c>
    </row>
    <row r="8599" spans="1:6" x14ac:dyDescent="0.35">
      <c r="A8599" s="1">
        <v>65</v>
      </c>
      <c r="B8599" s="1" t="s">
        <v>107</v>
      </c>
      <c r="C8599" s="218">
        <v>44949</v>
      </c>
      <c r="D8599" s="218">
        <v>44948</v>
      </c>
      <c r="E8599" s="1">
        <v>6</v>
      </c>
      <c r="F8599" s="62">
        <v>295.70999999999998</v>
      </c>
    </row>
    <row r="8600" spans="1:6" x14ac:dyDescent="0.35">
      <c r="A8600" s="1">
        <v>65</v>
      </c>
      <c r="B8600" s="1" t="s">
        <v>107</v>
      </c>
      <c r="C8600" s="218">
        <v>44949</v>
      </c>
      <c r="D8600" s="218">
        <v>44949</v>
      </c>
      <c r="E8600" s="1">
        <v>10</v>
      </c>
      <c r="F8600" s="62">
        <v>298.02999999999997</v>
      </c>
    </row>
    <row r="8601" spans="1:6" x14ac:dyDescent="0.35">
      <c r="A8601" s="1">
        <v>65</v>
      </c>
      <c r="B8601" s="1" t="s">
        <v>107</v>
      </c>
      <c r="C8601" s="218">
        <v>44950</v>
      </c>
      <c r="D8601" s="218">
        <v>44947</v>
      </c>
      <c r="E8601" s="1">
        <v>6</v>
      </c>
      <c r="F8601" s="62">
        <v>200.52</v>
      </c>
    </row>
    <row r="8602" spans="1:6" x14ac:dyDescent="0.35">
      <c r="A8602" s="1">
        <v>65</v>
      </c>
      <c r="B8602" s="1" t="s">
        <v>107</v>
      </c>
      <c r="C8602" s="218">
        <v>44950</v>
      </c>
      <c r="D8602" s="218">
        <v>44948</v>
      </c>
      <c r="E8602" s="1">
        <v>5</v>
      </c>
      <c r="F8602" s="62">
        <v>179.93</v>
      </c>
    </row>
    <row r="8603" spans="1:6" x14ac:dyDescent="0.35">
      <c r="A8603" s="1">
        <v>65</v>
      </c>
      <c r="B8603" s="1" t="s">
        <v>107</v>
      </c>
      <c r="C8603" s="218">
        <v>44950</v>
      </c>
      <c r="D8603" s="218">
        <v>44949</v>
      </c>
      <c r="E8603" s="1">
        <v>2</v>
      </c>
      <c r="F8603" s="62">
        <v>78.11</v>
      </c>
    </row>
    <row r="8604" spans="1:6" x14ac:dyDescent="0.35">
      <c r="A8604" s="1">
        <v>65</v>
      </c>
      <c r="B8604" s="1" t="s">
        <v>107</v>
      </c>
      <c r="C8604" s="218">
        <v>44950</v>
      </c>
      <c r="D8604" s="218">
        <v>44950</v>
      </c>
      <c r="E8604" s="1">
        <v>14</v>
      </c>
      <c r="F8604" s="62">
        <v>633.64</v>
      </c>
    </row>
    <row r="8605" spans="1:6" x14ac:dyDescent="0.35">
      <c r="A8605" s="1">
        <v>65</v>
      </c>
      <c r="B8605" s="1" t="s">
        <v>107</v>
      </c>
      <c r="C8605" s="218">
        <v>44951</v>
      </c>
      <c r="D8605" s="218">
        <v>44948</v>
      </c>
      <c r="E8605" s="1">
        <v>4</v>
      </c>
      <c r="F8605" s="62">
        <v>154.44</v>
      </c>
    </row>
    <row r="8606" spans="1:6" x14ac:dyDescent="0.35">
      <c r="A8606" s="1">
        <v>65</v>
      </c>
      <c r="B8606" s="1" t="s">
        <v>107</v>
      </c>
      <c r="C8606" s="218">
        <v>44951</v>
      </c>
      <c r="D8606" s="218">
        <v>44949</v>
      </c>
      <c r="E8606" s="1">
        <v>2</v>
      </c>
      <c r="F8606" s="62">
        <v>47.42</v>
      </c>
    </row>
    <row r="8607" spans="1:6" x14ac:dyDescent="0.35">
      <c r="A8607" s="1">
        <v>65</v>
      </c>
      <c r="B8607" s="1" t="s">
        <v>107</v>
      </c>
      <c r="C8607" s="218">
        <v>44951</v>
      </c>
      <c r="D8607" s="218">
        <v>44950</v>
      </c>
      <c r="E8607" s="1">
        <v>5</v>
      </c>
      <c r="F8607" s="62">
        <v>179.58</v>
      </c>
    </row>
    <row r="8608" spans="1:6" x14ac:dyDescent="0.35">
      <c r="A8608" s="1">
        <v>65</v>
      </c>
      <c r="B8608" s="1" t="s">
        <v>107</v>
      </c>
      <c r="C8608" s="218">
        <v>44951</v>
      </c>
      <c r="D8608" s="218">
        <v>44951</v>
      </c>
      <c r="E8608" s="1">
        <v>22</v>
      </c>
      <c r="F8608" s="62">
        <v>827.87</v>
      </c>
    </row>
    <row r="8609" spans="1:6" x14ac:dyDescent="0.35">
      <c r="A8609" s="1">
        <v>65</v>
      </c>
      <c r="B8609" s="1" t="s">
        <v>107</v>
      </c>
      <c r="C8609" s="218">
        <v>44952</v>
      </c>
      <c r="D8609" s="218">
        <v>44949</v>
      </c>
      <c r="E8609" s="1">
        <v>1</v>
      </c>
      <c r="F8609" s="62">
        <v>54.35</v>
      </c>
    </row>
    <row r="8610" spans="1:6" x14ac:dyDescent="0.35">
      <c r="A8610" s="1">
        <v>65</v>
      </c>
      <c r="B8610" s="1" t="s">
        <v>107</v>
      </c>
      <c r="C8610" s="218">
        <v>44952</v>
      </c>
      <c r="D8610" s="218">
        <v>44950</v>
      </c>
      <c r="E8610" s="1">
        <v>5</v>
      </c>
      <c r="F8610" s="62">
        <v>179.98</v>
      </c>
    </row>
    <row r="8611" spans="1:6" x14ac:dyDescent="0.35">
      <c r="A8611" s="1">
        <v>65</v>
      </c>
      <c r="B8611" s="1" t="s">
        <v>107</v>
      </c>
      <c r="C8611" s="218">
        <v>44952</v>
      </c>
      <c r="D8611" s="218">
        <v>44951</v>
      </c>
      <c r="E8611" s="1">
        <v>6</v>
      </c>
      <c r="F8611" s="62">
        <v>234.38</v>
      </c>
    </row>
    <row r="8612" spans="1:6" x14ac:dyDescent="0.35">
      <c r="A8612" s="1">
        <v>65</v>
      </c>
      <c r="B8612" s="1" t="s">
        <v>107</v>
      </c>
      <c r="C8612" s="218">
        <v>44952</v>
      </c>
      <c r="D8612" s="218">
        <v>44952</v>
      </c>
      <c r="E8612" s="1">
        <v>17</v>
      </c>
      <c r="F8612" s="62">
        <v>645.80999999999995</v>
      </c>
    </row>
    <row r="8613" spans="1:6" x14ac:dyDescent="0.35">
      <c r="A8613" s="1">
        <v>71</v>
      </c>
      <c r="B8613" s="1" t="s">
        <v>108</v>
      </c>
      <c r="C8613" s="218">
        <v>44881</v>
      </c>
      <c r="D8613" s="218">
        <v>44878</v>
      </c>
      <c r="E8613" s="1">
        <v>5</v>
      </c>
      <c r="F8613" s="62">
        <v>168.25</v>
      </c>
    </row>
    <row r="8614" spans="1:6" x14ac:dyDescent="0.35">
      <c r="A8614" s="1">
        <v>71</v>
      </c>
      <c r="B8614" s="1" t="s">
        <v>108</v>
      </c>
      <c r="C8614" s="218">
        <v>44881</v>
      </c>
      <c r="D8614" s="218">
        <v>44879</v>
      </c>
      <c r="E8614" s="1">
        <v>2</v>
      </c>
      <c r="F8614" s="62">
        <v>47.27</v>
      </c>
    </row>
    <row r="8615" spans="1:6" x14ac:dyDescent="0.35">
      <c r="A8615" s="1">
        <v>71</v>
      </c>
      <c r="B8615" s="1" t="s">
        <v>108</v>
      </c>
      <c r="C8615" s="218">
        <v>44883</v>
      </c>
      <c r="D8615" s="218">
        <v>44879</v>
      </c>
      <c r="E8615" s="1">
        <v>3</v>
      </c>
      <c r="F8615" s="62">
        <v>149.93</v>
      </c>
    </row>
    <row r="8616" spans="1:6" x14ac:dyDescent="0.35">
      <c r="A8616" s="1">
        <v>71</v>
      </c>
      <c r="B8616" s="1" t="s">
        <v>108</v>
      </c>
      <c r="C8616" s="218">
        <v>44883</v>
      </c>
      <c r="D8616" s="218">
        <v>44880</v>
      </c>
      <c r="E8616" s="1">
        <v>8</v>
      </c>
      <c r="F8616" s="62">
        <v>268.91000000000003</v>
      </c>
    </row>
    <row r="8617" spans="1:6" x14ac:dyDescent="0.35">
      <c r="A8617" s="1">
        <v>71</v>
      </c>
      <c r="B8617" s="1" t="s">
        <v>108</v>
      </c>
      <c r="C8617" s="218">
        <v>44884</v>
      </c>
      <c r="D8617" s="218">
        <v>44878</v>
      </c>
      <c r="E8617" s="1">
        <v>2</v>
      </c>
      <c r="F8617" s="62">
        <v>46.83</v>
      </c>
    </row>
    <row r="8618" spans="1:6" x14ac:dyDescent="0.35">
      <c r="A8618" s="1">
        <v>71</v>
      </c>
      <c r="B8618" s="1" t="s">
        <v>108</v>
      </c>
      <c r="C8618" s="218">
        <v>44884</v>
      </c>
      <c r="D8618" s="218">
        <v>44879</v>
      </c>
      <c r="E8618" s="1">
        <v>1</v>
      </c>
      <c r="F8618" s="62">
        <v>23.41</v>
      </c>
    </row>
    <row r="8619" spans="1:6" x14ac:dyDescent="0.35">
      <c r="A8619" s="1">
        <v>71</v>
      </c>
      <c r="B8619" s="1" t="s">
        <v>108</v>
      </c>
      <c r="C8619" s="218">
        <v>44884</v>
      </c>
      <c r="D8619" s="218">
        <v>44880</v>
      </c>
      <c r="E8619" s="1">
        <v>4</v>
      </c>
      <c r="F8619" s="62">
        <v>148.79</v>
      </c>
    </row>
    <row r="8620" spans="1:6" x14ac:dyDescent="0.35">
      <c r="A8620" s="1">
        <v>71</v>
      </c>
      <c r="B8620" s="1" t="s">
        <v>108</v>
      </c>
      <c r="C8620" s="218">
        <v>44884</v>
      </c>
      <c r="D8620" s="218">
        <v>44881</v>
      </c>
      <c r="E8620" s="1">
        <v>3</v>
      </c>
      <c r="F8620" s="62">
        <v>154.1</v>
      </c>
    </row>
    <row r="8621" spans="1:6" x14ac:dyDescent="0.35">
      <c r="A8621" s="1">
        <v>71</v>
      </c>
      <c r="B8621" s="1" t="s">
        <v>108</v>
      </c>
      <c r="C8621" s="218">
        <v>44884</v>
      </c>
      <c r="D8621" s="218">
        <v>44882</v>
      </c>
      <c r="E8621" s="1">
        <v>2</v>
      </c>
      <c r="F8621" s="62">
        <v>76.33</v>
      </c>
    </row>
    <row r="8622" spans="1:6" x14ac:dyDescent="0.35">
      <c r="A8622" s="1">
        <v>71</v>
      </c>
      <c r="B8622" s="1" t="s">
        <v>108</v>
      </c>
      <c r="C8622" s="218">
        <v>44885</v>
      </c>
      <c r="D8622" s="218">
        <v>44880</v>
      </c>
      <c r="E8622" s="1">
        <v>1</v>
      </c>
      <c r="F8622" s="62">
        <v>49.6</v>
      </c>
    </row>
    <row r="8623" spans="1:6" x14ac:dyDescent="0.35">
      <c r="A8623" s="1">
        <v>71</v>
      </c>
      <c r="B8623" s="1" t="s">
        <v>108</v>
      </c>
      <c r="C8623" s="218">
        <v>44885</v>
      </c>
      <c r="D8623" s="218">
        <v>44882</v>
      </c>
      <c r="E8623" s="1">
        <v>4</v>
      </c>
      <c r="F8623" s="62">
        <v>207.65</v>
      </c>
    </row>
    <row r="8624" spans="1:6" x14ac:dyDescent="0.35">
      <c r="A8624" s="1">
        <v>71</v>
      </c>
      <c r="B8624" s="1" t="s">
        <v>108</v>
      </c>
      <c r="C8624" s="218">
        <v>44885</v>
      </c>
      <c r="D8624" s="218">
        <v>44883</v>
      </c>
      <c r="E8624" s="1">
        <v>3</v>
      </c>
      <c r="F8624" s="62">
        <v>128.99</v>
      </c>
    </row>
    <row r="8625" spans="1:6" x14ac:dyDescent="0.35">
      <c r="A8625" s="1">
        <v>71</v>
      </c>
      <c r="B8625" s="1" t="s">
        <v>108</v>
      </c>
      <c r="C8625" s="218">
        <v>44886</v>
      </c>
      <c r="D8625" s="218">
        <v>44881</v>
      </c>
      <c r="E8625" s="1">
        <v>1</v>
      </c>
      <c r="F8625" s="62">
        <v>50.49</v>
      </c>
    </row>
    <row r="8626" spans="1:6" x14ac:dyDescent="0.35">
      <c r="A8626" s="1">
        <v>71</v>
      </c>
      <c r="B8626" s="1" t="s">
        <v>108</v>
      </c>
      <c r="C8626" s="218">
        <v>44886</v>
      </c>
      <c r="D8626" s="218">
        <v>44882</v>
      </c>
      <c r="E8626" s="1">
        <v>1</v>
      </c>
      <c r="F8626" s="62">
        <v>23.36</v>
      </c>
    </row>
    <row r="8627" spans="1:6" x14ac:dyDescent="0.35">
      <c r="A8627" s="1">
        <v>71</v>
      </c>
      <c r="B8627" s="1" t="s">
        <v>108</v>
      </c>
      <c r="C8627" s="218">
        <v>44886</v>
      </c>
      <c r="D8627" s="218">
        <v>44883</v>
      </c>
      <c r="E8627" s="1">
        <v>1</v>
      </c>
      <c r="F8627" s="62">
        <v>52.07</v>
      </c>
    </row>
    <row r="8628" spans="1:6" x14ac:dyDescent="0.35">
      <c r="A8628" s="1">
        <v>71</v>
      </c>
      <c r="B8628" s="1" t="s">
        <v>108</v>
      </c>
      <c r="C8628" s="218">
        <v>44886</v>
      </c>
      <c r="D8628" s="218">
        <v>44886</v>
      </c>
      <c r="E8628" s="1">
        <v>2</v>
      </c>
      <c r="F8628" s="62">
        <v>46.19</v>
      </c>
    </row>
    <row r="8629" spans="1:6" x14ac:dyDescent="0.35">
      <c r="A8629" s="1">
        <v>71</v>
      </c>
      <c r="B8629" s="1" t="s">
        <v>108</v>
      </c>
      <c r="C8629" s="218">
        <v>44887</v>
      </c>
      <c r="D8629" s="218">
        <v>44882</v>
      </c>
      <c r="E8629" s="1">
        <v>1</v>
      </c>
      <c r="F8629" s="62">
        <v>23.41</v>
      </c>
    </row>
    <row r="8630" spans="1:6" x14ac:dyDescent="0.35">
      <c r="A8630" s="1">
        <v>71</v>
      </c>
      <c r="B8630" s="1" t="s">
        <v>108</v>
      </c>
      <c r="C8630" s="218">
        <v>44887</v>
      </c>
      <c r="D8630" s="218">
        <v>44883</v>
      </c>
      <c r="E8630" s="1">
        <v>2</v>
      </c>
      <c r="F8630" s="62">
        <v>77.37</v>
      </c>
    </row>
    <row r="8631" spans="1:6" x14ac:dyDescent="0.35">
      <c r="A8631" s="1">
        <v>71</v>
      </c>
      <c r="B8631" s="1" t="s">
        <v>108</v>
      </c>
      <c r="C8631" s="218">
        <v>44887</v>
      </c>
      <c r="D8631" s="218">
        <v>44886</v>
      </c>
      <c r="E8631" s="1">
        <v>2</v>
      </c>
      <c r="F8631" s="62">
        <v>103.66</v>
      </c>
    </row>
    <row r="8632" spans="1:6" x14ac:dyDescent="0.35">
      <c r="A8632" s="1">
        <v>71</v>
      </c>
      <c r="B8632" s="1" t="s">
        <v>108</v>
      </c>
      <c r="C8632" s="218">
        <v>44887</v>
      </c>
      <c r="D8632" s="218">
        <v>44887</v>
      </c>
      <c r="E8632" s="1">
        <v>4</v>
      </c>
      <c r="F8632" s="62">
        <v>176.86</v>
      </c>
    </row>
    <row r="8633" spans="1:6" x14ac:dyDescent="0.35">
      <c r="A8633" s="1">
        <v>71</v>
      </c>
      <c r="B8633" s="1" t="s">
        <v>108</v>
      </c>
      <c r="C8633" s="218">
        <v>44888</v>
      </c>
      <c r="D8633" s="218">
        <v>44886</v>
      </c>
      <c r="E8633" s="1">
        <v>2</v>
      </c>
      <c r="F8633" s="62">
        <v>47.02</v>
      </c>
    </row>
    <row r="8634" spans="1:6" x14ac:dyDescent="0.35">
      <c r="A8634" s="1">
        <v>71</v>
      </c>
      <c r="B8634" s="1" t="s">
        <v>108</v>
      </c>
      <c r="C8634" s="218">
        <v>44888</v>
      </c>
      <c r="D8634" s="218">
        <v>44887</v>
      </c>
      <c r="E8634" s="1">
        <v>2</v>
      </c>
      <c r="F8634" s="62">
        <v>104.44</v>
      </c>
    </row>
    <row r="8635" spans="1:6" x14ac:dyDescent="0.35">
      <c r="A8635" s="1">
        <v>71</v>
      </c>
      <c r="B8635" s="1" t="s">
        <v>108</v>
      </c>
      <c r="C8635" s="218">
        <v>44888</v>
      </c>
      <c r="D8635" s="218">
        <v>44888</v>
      </c>
      <c r="E8635" s="1">
        <v>5</v>
      </c>
      <c r="F8635" s="62">
        <v>234.43</v>
      </c>
    </row>
    <row r="8636" spans="1:6" x14ac:dyDescent="0.35">
      <c r="A8636" s="1">
        <v>71</v>
      </c>
      <c r="B8636" s="1" t="s">
        <v>108</v>
      </c>
      <c r="C8636" s="218">
        <v>44889</v>
      </c>
      <c r="D8636" s="218">
        <v>44888</v>
      </c>
      <c r="E8636" s="1">
        <v>1</v>
      </c>
      <c r="F8636" s="62">
        <v>48.91</v>
      </c>
    </row>
    <row r="8637" spans="1:6" x14ac:dyDescent="0.35">
      <c r="A8637" s="1">
        <v>71</v>
      </c>
      <c r="B8637" s="1" t="s">
        <v>108</v>
      </c>
      <c r="C8637" s="218">
        <v>44889</v>
      </c>
      <c r="D8637" s="218">
        <v>44889</v>
      </c>
      <c r="E8637" s="1">
        <v>9</v>
      </c>
      <c r="F8637" s="62">
        <v>348.78</v>
      </c>
    </row>
    <row r="8638" spans="1:6" x14ac:dyDescent="0.35">
      <c r="A8638" s="1">
        <v>71</v>
      </c>
      <c r="B8638" s="1" t="s">
        <v>108</v>
      </c>
      <c r="C8638" s="218">
        <v>44890</v>
      </c>
      <c r="D8638" s="218">
        <v>44889</v>
      </c>
      <c r="E8638" s="1">
        <v>3</v>
      </c>
      <c r="F8638" s="62">
        <v>124</v>
      </c>
    </row>
    <row r="8639" spans="1:6" x14ac:dyDescent="0.35">
      <c r="A8639" s="1">
        <v>71</v>
      </c>
      <c r="B8639" s="1" t="s">
        <v>108</v>
      </c>
      <c r="C8639" s="218">
        <v>44890</v>
      </c>
      <c r="D8639" s="218">
        <v>44890</v>
      </c>
      <c r="E8639" s="1">
        <v>1</v>
      </c>
      <c r="F8639" s="62">
        <v>50.34</v>
      </c>
    </row>
    <row r="8640" spans="1:6" x14ac:dyDescent="0.35">
      <c r="A8640" s="1">
        <v>71</v>
      </c>
      <c r="B8640" s="1" t="s">
        <v>108</v>
      </c>
      <c r="C8640" s="218">
        <v>44891</v>
      </c>
      <c r="D8640" s="218">
        <v>44889</v>
      </c>
      <c r="E8640" s="1">
        <v>5</v>
      </c>
      <c r="F8640" s="62">
        <v>199.38</v>
      </c>
    </row>
    <row r="8641" spans="1:6" x14ac:dyDescent="0.35">
      <c r="A8641" s="1">
        <v>71</v>
      </c>
      <c r="B8641" s="1" t="s">
        <v>108</v>
      </c>
      <c r="C8641" s="218">
        <v>44891</v>
      </c>
      <c r="D8641" s="218">
        <v>44890</v>
      </c>
      <c r="E8641" s="1">
        <v>4</v>
      </c>
      <c r="F8641" s="62">
        <v>202.75</v>
      </c>
    </row>
    <row r="8642" spans="1:6" x14ac:dyDescent="0.35">
      <c r="A8642" s="1">
        <v>71</v>
      </c>
      <c r="B8642" s="1" t="s">
        <v>108</v>
      </c>
      <c r="C8642" s="218">
        <v>44891</v>
      </c>
      <c r="D8642" s="218">
        <v>44891</v>
      </c>
      <c r="E8642" s="1">
        <v>4</v>
      </c>
      <c r="F8642" s="62">
        <v>150.18</v>
      </c>
    </row>
    <row r="8643" spans="1:6" x14ac:dyDescent="0.35">
      <c r="A8643" s="1">
        <v>71</v>
      </c>
      <c r="B8643" s="1" t="s">
        <v>108</v>
      </c>
      <c r="C8643" s="218">
        <v>44892</v>
      </c>
      <c r="D8643" s="218">
        <v>44889</v>
      </c>
      <c r="E8643" s="1">
        <v>2</v>
      </c>
      <c r="F8643" s="62">
        <v>46.82</v>
      </c>
    </row>
    <row r="8644" spans="1:6" x14ac:dyDescent="0.35">
      <c r="A8644" s="1">
        <v>71</v>
      </c>
      <c r="B8644" s="1" t="s">
        <v>108</v>
      </c>
      <c r="C8644" s="218">
        <v>44892</v>
      </c>
      <c r="D8644" s="218">
        <v>44890</v>
      </c>
      <c r="E8644" s="1">
        <v>3</v>
      </c>
      <c r="F8644" s="62">
        <v>153.69999999999999</v>
      </c>
    </row>
    <row r="8645" spans="1:6" x14ac:dyDescent="0.35">
      <c r="A8645" s="1">
        <v>71</v>
      </c>
      <c r="B8645" s="1" t="s">
        <v>108</v>
      </c>
      <c r="C8645" s="218">
        <v>44892</v>
      </c>
      <c r="D8645" s="218">
        <v>44891</v>
      </c>
      <c r="E8645" s="1">
        <v>5</v>
      </c>
      <c r="F8645" s="62">
        <v>197.4</v>
      </c>
    </row>
    <row r="8646" spans="1:6" x14ac:dyDescent="0.35">
      <c r="A8646" s="1">
        <v>71</v>
      </c>
      <c r="B8646" s="1" t="s">
        <v>108</v>
      </c>
      <c r="C8646" s="218">
        <v>44892</v>
      </c>
      <c r="D8646" s="218">
        <v>44892</v>
      </c>
      <c r="E8646" s="1">
        <v>5</v>
      </c>
      <c r="F8646" s="62">
        <v>197.9</v>
      </c>
    </row>
    <row r="8647" spans="1:6" x14ac:dyDescent="0.35">
      <c r="A8647" s="1">
        <v>71</v>
      </c>
      <c r="B8647" s="1" t="s">
        <v>108</v>
      </c>
      <c r="C8647" s="218">
        <v>44893</v>
      </c>
      <c r="D8647" s="218">
        <v>44891</v>
      </c>
      <c r="E8647" s="1">
        <v>2</v>
      </c>
      <c r="F8647" s="62">
        <v>103.41</v>
      </c>
    </row>
    <row r="8648" spans="1:6" x14ac:dyDescent="0.35">
      <c r="A8648" s="1">
        <v>71</v>
      </c>
      <c r="B8648" s="1" t="s">
        <v>108</v>
      </c>
      <c r="C8648" s="218">
        <v>44893</v>
      </c>
      <c r="D8648" s="218">
        <v>44892</v>
      </c>
      <c r="E8648" s="1">
        <v>2</v>
      </c>
      <c r="F8648" s="62">
        <v>102.21</v>
      </c>
    </row>
    <row r="8649" spans="1:6" x14ac:dyDescent="0.35">
      <c r="A8649" s="1">
        <v>71</v>
      </c>
      <c r="B8649" s="1" t="s">
        <v>108</v>
      </c>
      <c r="C8649" s="218">
        <v>44893</v>
      </c>
      <c r="D8649" s="218">
        <v>44893</v>
      </c>
      <c r="E8649" s="1">
        <v>5</v>
      </c>
      <c r="F8649" s="62">
        <v>170.97</v>
      </c>
    </row>
    <row r="8650" spans="1:6" x14ac:dyDescent="0.35">
      <c r="A8650" s="1">
        <v>71</v>
      </c>
      <c r="B8650" s="1" t="s">
        <v>108</v>
      </c>
      <c r="C8650" s="218">
        <v>44894</v>
      </c>
      <c r="D8650" s="218">
        <v>44893</v>
      </c>
      <c r="E8650" s="1">
        <v>6</v>
      </c>
      <c r="F8650" s="62">
        <v>248</v>
      </c>
    </row>
    <row r="8651" spans="1:6" x14ac:dyDescent="0.35">
      <c r="A8651" s="1">
        <v>71</v>
      </c>
      <c r="B8651" s="1" t="s">
        <v>108</v>
      </c>
      <c r="C8651" s="218">
        <v>44894</v>
      </c>
      <c r="D8651" s="218">
        <v>44894</v>
      </c>
      <c r="E8651" s="1">
        <v>4</v>
      </c>
      <c r="F8651" s="62">
        <v>176.71</v>
      </c>
    </row>
    <row r="8652" spans="1:6" x14ac:dyDescent="0.35">
      <c r="A8652" s="1">
        <v>71</v>
      </c>
      <c r="B8652" s="1" t="s">
        <v>108</v>
      </c>
      <c r="C8652" s="218">
        <v>44895</v>
      </c>
      <c r="D8652" s="218">
        <v>44892</v>
      </c>
      <c r="E8652" s="1">
        <v>1</v>
      </c>
      <c r="F8652" s="62">
        <v>50.09</v>
      </c>
    </row>
    <row r="8653" spans="1:6" x14ac:dyDescent="0.35">
      <c r="A8653" s="1">
        <v>71</v>
      </c>
      <c r="B8653" s="1" t="s">
        <v>108</v>
      </c>
      <c r="C8653" s="218">
        <v>44895</v>
      </c>
      <c r="D8653" s="218">
        <v>44894</v>
      </c>
      <c r="E8653" s="1">
        <v>6</v>
      </c>
      <c r="F8653" s="62">
        <v>250.12</v>
      </c>
    </row>
    <row r="8654" spans="1:6" x14ac:dyDescent="0.35">
      <c r="A8654" s="1">
        <v>71</v>
      </c>
      <c r="B8654" s="1" t="s">
        <v>108</v>
      </c>
      <c r="C8654" s="218">
        <v>44895</v>
      </c>
      <c r="D8654" s="218">
        <v>44895</v>
      </c>
      <c r="E8654" s="1">
        <v>8</v>
      </c>
      <c r="F8654" s="62">
        <v>302.52999999999997</v>
      </c>
    </row>
    <row r="8655" spans="1:6" x14ac:dyDescent="0.35">
      <c r="A8655" s="1">
        <v>71</v>
      </c>
      <c r="B8655" s="1" t="s">
        <v>108</v>
      </c>
      <c r="C8655" s="218">
        <v>44896</v>
      </c>
      <c r="D8655" s="218">
        <v>44895</v>
      </c>
      <c r="E8655" s="1">
        <v>1</v>
      </c>
      <c r="F8655" s="62">
        <v>51.08</v>
      </c>
    </row>
    <row r="8656" spans="1:6" x14ac:dyDescent="0.35">
      <c r="A8656" s="1">
        <v>71</v>
      </c>
      <c r="B8656" s="1" t="s">
        <v>108</v>
      </c>
      <c r="C8656" s="218">
        <v>44896</v>
      </c>
      <c r="D8656" s="218">
        <v>44896</v>
      </c>
      <c r="E8656" s="1">
        <v>7</v>
      </c>
      <c r="F8656" s="62">
        <v>330.27</v>
      </c>
    </row>
    <row r="8657" spans="1:6" x14ac:dyDescent="0.35">
      <c r="A8657" s="1">
        <v>71</v>
      </c>
      <c r="B8657" s="1" t="s">
        <v>108</v>
      </c>
      <c r="C8657" s="218">
        <v>44897</v>
      </c>
      <c r="D8657" s="218">
        <v>44896</v>
      </c>
      <c r="E8657" s="1">
        <v>3</v>
      </c>
      <c r="F8657" s="62">
        <v>153.15</v>
      </c>
    </row>
    <row r="8658" spans="1:6" x14ac:dyDescent="0.35">
      <c r="A8658" s="1">
        <v>71</v>
      </c>
      <c r="B8658" s="1" t="s">
        <v>108</v>
      </c>
      <c r="C8658" s="218">
        <v>44897</v>
      </c>
      <c r="D8658" s="218">
        <v>44897</v>
      </c>
      <c r="E8658" s="1">
        <v>7</v>
      </c>
      <c r="F8658" s="62">
        <v>274.72000000000003</v>
      </c>
    </row>
    <row r="8659" spans="1:6" x14ac:dyDescent="0.35">
      <c r="A8659" s="1">
        <v>71</v>
      </c>
      <c r="B8659" s="1" t="s">
        <v>108</v>
      </c>
      <c r="C8659" s="218">
        <v>44898</v>
      </c>
      <c r="D8659" s="218">
        <v>44897</v>
      </c>
      <c r="E8659" s="1">
        <v>3</v>
      </c>
      <c r="F8659" s="62">
        <v>99.84</v>
      </c>
    </row>
    <row r="8660" spans="1:6" x14ac:dyDescent="0.35">
      <c r="A8660" s="1">
        <v>71</v>
      </c>
      <c r="B8660" s="1" t="s">
        <v>108</v>
      </c>
      <c r="C8660" s="218">
        <v>44898</v>
      </c>
      <c r="D8660" s="218">
        <v>44898</v>
      </c>
      <c r="E8660" s="1">
        <v>7</v>
      </c>
      <c r="F8660" s="62">
        <v>278.37</v>
      </c>
    </row>
    <row r="8661" spans="1:6" x14ac:dyDescent="0.35">
      <c r="A8661" s="1">
        <v>71</v>
      </c>
      <c r="B8661" s="1" t="s">
        <v>108</v>
      </c>
      <c r="C8661" s="218">
        <v>44899</v>
      </c>
      <c r="D8661" s="218">
        <v>44895</v>
      </c>
      <c r="E8661" s="1">
        <v>3</v>
      </c>
      <c r="F8661" s="62">
        <v>159.59</v>
      </c>
    </row>
    <row r="8662" spans="1:6" x14ac:dyDescent="0.35">
      <c r="A8662" s="1">
        <v>71</v>
      </c>
      <c r="B8662" s="1" t="s">
        <v>108</v>
      </c>
      <c r="C8662" s="218">
        <v>44899</v>
      </c>
      <c r="D8662" s="218">
        <v>44897</v>
      </c>
      <c r="E8662" s="1">
        <v>1</v>
      </c>
      <c r="F8662" s="62">
        <v>51.18</v>
      </c>
    </row>
    <row r="8663" spans="1:6" x14ac:dyDescent="0.35">
      <c r="A8663" s="1">
        <v>71</v>
      </c>
      <c r="B8663" s="1" t="s">
        <v>108</v>
      </c>
      <c r="C8663" s="218">
        <v>44899</v>
      </c>
      <c r="D8663" s="218">
        <v>44898</v>
      </c>
      <c r="E8663" s="1">
        <v>3</v>
      </c>
      <c r="F8663" s="62">
        <v>127.36</v>
      </c>
    </row>
    <row r="8664" spans="1:6" x14ac:dyDescent="0.35">
      <c r="A8664" s="1">
        <v>71</v>
      </c>
      <c r="B8664" s="1" t="s">
        <v>108</v>
      </c>
      <c r="C8664" s="218">
        <v>44899</v>
      </c>
      <c r="D8664" s="218">
        <v>44899</v>
      </c>
      <c r="E8664" s="1">
        <v>6</v>
      </c>
      <c r="F8664" s="62">
        <v>253.72</v>
      </c>
    </row>
    <row r="8665" spans="1:6" x14ac:dyDescent="0.35">
      <c r="A8665" s="1">
        <v>71</v>
      </c>
      <c r="B8665" s="1" t="s">
        <v>108</v>
      </c>
      <c r="C8665" s="218">
        <v>44900</v>
      </c>
      <c r="D8665" s="218">
        <v>44897</v>
      </c>
      <c r="E8665" s="1">
        <v>1</v>
      </c>
      <c r="F8665" s="62">
        <v>23.71</v>
      </c>
    </row>
    <row r="8666" spans="1:6" x14ac:dyDescent="0.35">
      <c r="A8666" s="1">
        <v>71</v>
      </c>
      <c r="B8666" s="1" t="s">
        <v>108</v>
      </c>
      <c r="C8666" s="218">
        <v>44900</v>
      </c>
      <c r="D8666" s="218">
        <v>44898</v>
      </c>
      <c r="E8666" s="1">
        <v>1</v>
      </c>
      <c r="F8666" s="62">
        <v>51.63</v>
      </c>
    </row>
    <row r="8667" spans="1:6" x14ac:dyDescent="0.35">
      <c r="A8667" s="1">
        <v>71</v>
      </c>
      <c r="B8667" s="1" t="s">
        <v>108</v>
      </c>
      <c r="C8667" s="218">
        <v>44900</v>
      </c>
      <c r="D8667" s="218">
        <v>44899</v>
      </c>
      <c r="E8667" s="1">
        <v>1</v>
      </c>
      <c r="F8667" s="62">
        <v>23.12</v>
      </c>
    </row>
    <row r="8668" spans="1:6" x14ac:dyDescent="0.35">
      <c r="A8668" s="1">
        <v>71</v>
      </c>
      <c r="B8668" s="1" t="s">
        <v>108</v>
      </c>
      <c r="C8668" s="218">
        <v>44900</v>
      </c>
      <c r="D8668" s="218">
        <v>44900</v>
      </c>
      <c r="E8668" s="1">
        <v>7</v>
      </c>
      <c r="F8668" s="62">
        <v>334.32</v>
      </c>
    </row>
    <row r="8669" spans="1:6" x14ac:dyDescent="0.35">
      <c r="A8669" s="1">
        <v>71</v>
      </c>
      <c r="B8669" s="1" t="s">
        <v>108</v>
      </c>
      <c r="C8669" s="218">
        <v>44901</v>
      </c>
      <c r="D8669" s="218">
        <v>44897</v>
      </c>
      <c r="E8669" s="1">
        <v>1</v>
      </c>
      <c r="F8669" s="62">
        <v>54.15</v>
      </c>
    </row>
    <row r="8670" spans="1:6" x14ac:dyDescent="0.35">
      <c r="A8670" s="1">
        <v>71</v>
      </c>
      <c r="B8670" s="1" t="s">
        <v>108</v>
      </c>
      <c r="C8670" s="218">
        <v>44901</v>
      </c>
      <c r="D8670" s="218">
        <v>44901</v>
      </c>
      <c r="E8670" s="1">
        <v>9</v>
      </c>
      <c r="F8670" s="62">
        <v>364.45</v>
      </c>
    </row>
    <row r="8671" spans="1:6" x14ac:dyDescent="0.35">
      <c r="A8671" s="1">
        <v>71</v>
      </c>
      <c r="B8671" s="1" t="s">
        <v>108</v>
      </c>
      <c r="C8671" s="218">
        <v>44902</v>
      </c>
      <c r="D8671" s="218">
        <v>44901</v>
      </c>
      <c r="E8671" s="1">
        <v>1</v>
      </c>
      <c r="F8671" s="62">
        <v>52.52</v>
      </c>
    </row>
    <row r="8672" spans="1:6" x14ac:dyDescent="0.35">
      <c r="A8672" s="1">
        <v>71</v>
      </c>
      <c r="B8672" s="1" t="s">
        <v>108</v>
      </c>
      <c r="C8672" s="218">
        <v>44902</v>
      </c>
      <c r="D8672" s="218">
        <v>44902</v>
      </c>
      <c r="E8672" s="1">
        <v>10</v>
      </c>
      <c r="F8672" s="62">
        <v>382.05</v>
      </c>
    </row>
    <row r="8673" spans="1:6" x14ac:dyDescent="0.35">
      <c r="A8673" s="1">
        <v>71</v>
      </c>
      <c r="B8673" s="1" t="s">
        <v>108</v>
      </c>
      <c r="C8673" s="218">
        <v>44903</v>
      </c>
      <c r="D8673" s="218">
        <v>44900</v>
      </c>
      <c r="E8673" s="1">
        <v>5</v>
      </c>
      <c r="F8673" s="62">
        <v>147.80000000000001</v>
      </c>
    </row>
    <row r="8674" spans="1:6" x14ac:dyDescent="0.35">
      <c r="A8674" s="1">
        <v>71</v>
      </c>
      <c r="B8674" s="1" t="s">
        <v>108</v>
      </c>
      <c r="C8674" s="218">
        <v>44903</v>
      </c>
      <c r="D8674" s="218">
        <v>44902</v>
      </c>
      <c r="E8674" s="1">
        <v>1</v>
      </c>
      <c r="F8674" s="62">
        <v>53.56</v>
      </c>
    </row>
    <row r="8675" spans="1:6" x14ac:dyDescent="0.35">
      <c r="A8675" s="1">
        <v>71</v>
      </c>
      <c r="B8675" s="1" t="s">
        <v>108</v>
      </c>
      <c r="C8675" s="218">
        <v>44903</v>
      </c>
      <c r="D8675" s="218">
        <v>44903</v>
      </c>
      <c r="E8675" s="1">
        <v>6</v>
      </c>
      <c r="F8675" s="62">
        <v>232.34</v>
      </c>
    </row>
    <row r="8676" spans="1:6" x14ac:dyDescent="0.35">
      <c r="A8676" s="1">
        <v>71</v>
      </c>
      <c r="B8676" s="1" t="s">
        <v>108</v>
      </c>
      <c r="C8676" s="218">
        <v>44904</v>
      </c>
      <c r="D8676" s="218">
        <v>44903</v>
      </c>
      <c r="E8676" s="1">
        <v>4</v>
      </c>
      <c r="F8676" s="62">
        <v>182.6</v>
      </c>
    </row>
    <row r="8677" spans="1:6" x14ac:dyDescent="0.35">
      <c r="A8677" s="1">
        <v>71</v>
      </c>
      <c r="B8677" s="1" t="s">
        <v>108</v>
      </c>
      <c r="C8677" s="218">
        <v>44904</v>
      </c>
      <c r="D8677" s="218">
        <v>44904</v>
      </c>
      <c r="E8677" s="1">
        <v>10</v>
      </c>
      <c r="F8677" s="62">
        <v>446.83</v>
      </c>
    </row>
    <row r="8678" spans="1:6" x14ac:dyDescent="0.35">
      <c r="A8678" s="1">
        <v>71</v>
      </c>
      <c r="B8678" s="1" t="s">
        <v>108</v>
      </c>
      <c r="C8678" s="218">
        <v>44905</v>
      </c>
      <c r="D8678" s="218">
        <v>44903</v>
      </c>
      <c r="E8678" s="1">
        <v>2</v>
      </c>
      <c r="F8678" s="62">
        <v>107.96</v>
      </c>
    </row>
    <row r="8679" spans="1:6" x14ac:dyDescent="0.35">
      <c r="A8679" s="1">
        <v>71</v>
      </c>
      <c r="B8679" s="1" t="s">
        <v>108</v>
      </c>
      <c r="C8679" s="218">
        <v>44905</v>
      </c>
      <c r="D8679" s="218">
        <v>44904</v>
      </c>
      <c r="E8679" s="1">
        <v>2</v>
      </c>
      <c r="F8679" s="62">
        <v>46.97</v>
      </c>
    </row>
    <row r="8680" spans="1:6" x14ac:dyDescent="0.35">
      <c r="A8680" s="1">
        <v>71</v>
      </c>
      <c r="B8680" s="1" t="s">
        <v>108</v>
      </c>
      <c r="C8680" s="218">
        <v>44905</v>
      </c>
      <c r="D8680" s="218">
        <v>44905</v>
      </c>
      <c r="E8680" s="1">
        <v>10</v>
      </c>
      <c r="F8680" s="62">
        <v>479.34</v>
      </c>
    </row>
    <row r="8681" spans="1:6" x14ac:dyDescent="0.35">
      <c r="A8681" s="1">
        <v>71</v>
      </c>
      <c r="B8681" s="1" t="s">
        <v>108</v>
      </c>
      <c r="C8681" s="218">
        <v>44906</v>
      </c>
      <c r="D8681" s="218">
        <v>44906</v>
      </c>
      <c r="E8681" s="1">
        <v>9</v>
      </c>
      <c r="F8681" s="62">
        <v>424.34</v>
      </c>
    </row>
    <row r="8682" spans="1:6" x14ac:dyDescent="0.35">
      <c r="A8682" s="1">
        <v>71</v>
      </c>
      <c r="B8682" s="1" t="s">
        <v>108</v>
      </c>
      <c r="C8682" s="218">
        <v>44907</v>
      </c>
      <c r="D8682" s="218">
        <v>44906</v>
      </c>
      <c r="E8682" s="1">
        <v>3</v>
      </c>
      <c r="F8682" s="62">
        <v>101.47</v>
      </c>
    </row>
    <row r="8683" spans="1:6" x14ac:dyDescent="0.35">
      <c r="A8683" s="1">
        <v>71</v>
      </c>
      <c r="B8683" s="1" t="s">
        <v>108</v>
      </c>
      <c r="C8683" s="218">
        <v>44907</v>
      </c>
      <c r="D8683" s="218">
        <v>44907</v>
      </c>
      <c r="E8683" s="1">
        <v>12</v>
      </c>
      <c r="F8683" s="62">
        <v>557.96</v>
      </c>
    </row>
    <row r="8684" spans="1:6" x14ac:dyDescent="0.35">
      <c r="A8684" s="1">
        <v>71</v>
      </c>
      <c r="B8684" s="1" t="s">
        <v>108</v>
      </c>
      <c r="C8684" s="218">
        <v>44908</v>
      </c>
      <c r="D8684" s="218">
        <v>44907</v>
      </c>
      <c r="E8684" s="1">
        <v>3</v>
      </c>
      <c r="F8684" s="62">
        <v>71.08</v>
      </c>
    </row>
    <row r="8685" spans="1:6" x14ac:dyDescent="0.35">
      <c r="A8685" s="1">
        <v>71</v>
      </c>
      <c r="B8685" s="1" t="s">
        <v>108</v>
      </c>
      <c r="C8685" s="218">
        <v>44908</v>
      </c>
      <c r="D8685" s="218">
        <v>44908</v>
      </c>
      <c r="E8685" s="1">
        <v>7</v>
      </c>
      <c r="F8685" s="62">
        <v>348.32</v>
      </c>
    </row>
    <row r="8686" spans="1:6" x14ac:dyDescent="0.35">
      <c r="A8686" s="1">
        <v>71</v>
      </c>
      <c r="B8686" s="1" t="s">
        <v>108</v>
      </c>
      <c r="C8686" s="218">
        <v>44909</v>
      </c>
      <c r="D8686" s="218">
        <v>44908</v>
      </c>
      <c r="E8686" s="1">
        <v>6</v>
      </c>
      <c r="F8686" s="62">
        <v>202.64</v>
      </c>
    </row>
    <row r="8687" spans="1:6" x14ac:dyDescent="0.35">
      <c r="A8687" s="1">
        <v>71</v>
      </c>
      <c r="B8687" s="1" t="s">
        <v>108</v>
      </c>
      <c r="C8687" s="218">
        <v>44909</v>
      </c>
      <c r="D8687" s="218">
        <v>44909</v>
      </c>
      <c r="E8687" s="1">
        <v>7</v>
      </c>
      <c r="F8687" s="62">
        <v>317.33</v>
      </c>
    </row>
    <row r="8688" spans="1:6" x14ac:dyDescent="0.35">
      <c r="A8688" s="1">
        <v>71</v>
      </c>
      <c r="B8688" s="1" t="s">
        <v>108</v>
      </c>
      <c r="C8688" s="218">
        <v>44910</v>
      </c>
      <c r="D8688" s="218">
        <v>44908</v>
      </c>
      <c r="E8688" s="1">
        <v>1</v>
      </c>
      <c r="F8688" s="62">
        <v>23.41</v>
      </c>
    </row>
    <row r="8689" spans="1:6" x14ac:dyDescent="0.35">
      <c r="A8689" s="1">
        <v>71</v>
      </c>
      <c r="B8689" s="1" t="s">
        <v>108</v>
      </c>
      <c r="C8689" s="218">
        <v>44910</v>
      </c>
      <c r="D8689" s="218">
        <v>44909</v>
      </c>
      <c r="E8689" s="1">
        <v>5</v>
      </c>
      <c r="F8689" s="62">
        <v>178.44</v>
      </c>
    </row>
    <row r="8690" spans="1:6" x14ac:dyDescent="0.35">
      <c r="A8690" s="1">
        <v>71</v>
      </c>
      <c r="B8690" s="1" t="s">
        <v>108</v>
      </c>
      <c r="C8690" s="218">
        <v>44910</v>
      </c>
      <c r="D8690" s="218">
        <v>44910</v>
      </c>
      <c r="E8690" s="1">
        <v>7</v>
      </c>
      <c r="F8690" s="62">
        <v>283.87</v>
      </c>
    </row>
    <row r="8691" spans="1:6" x14ac:dyDescent="0.35">
      <c r="A8691" s="1">
        <v>71</v>
      </c>
      <c r="B8691" s="1" t="s">
        <v>108</v>
      </c>
      <c r="C8691" s="218">
        <v>44911</v>
      </c>
      <c r="D8691" s="218">
        <v>44909</v>
      </c>
      <c r="E8691" s="1">
        <v>1</v>
      </c>
      <c r="F8691" s="62">
        <v>53.86</v>
      </c>
    </row>
    <row r="8692" spans="1:6" x14ac:dyDescent="0.35">
      <c r="A8692" s="1">
        <v>71</v>
      </c>
      <c r="B8692" s="1" t="s">
        <v>108</v>
      </c>
      <c r="C8692" s="218">
        <v>44911</v>
      </c>
      <c r="D8692" s="218">
        <v>44910</v>
      </c>
      <c r="E8692" s="1">
        <v>7</v>
      </c>
      <c r="F8692" s="62">
        <v>287.14</v>
      </c>
    </row>
    <row r="8693" spans="1:6" x14ac:dyDescent="0.35">
      <c r="A8693" s="1">
        <v>71</v>
      </c>
      <c r="B8693" s="1" t="s">
        <v>108</v>
      </c>
      <c r="C8693" s="218">
        <v>44911</v>
      </c>
      <c r="D8693" s="218">
        <v>44911</v>
      </c>
      <c r="E8693" s="1">
        <v>6</v>
      </c>
      <c r="F8693" s="62">
        <v>292.55</v>
      </c>
    </row>
    <row r="8694" spans="1:6" x14ac:dyDescent="0.35">
      <c r="A8694" s="1">
        <v>71</v>
      </c>
      <c r="B8694" s="1" t="s">
        <v>108</v>
      </c>
      <c r="C8694" s="218">
        <v>44912</v>
      </c>
      <c r="D8694" s="218">
        <v>44910</v>
      </c>
      <c r="E8694" s="1">
        <v>1</v>
      </c>
      <c r="F8694" s="62">
        <v>54.05</v>
      </c>
    </row>
    <row r="8695" spans="1:6" x14ac:dyDescent="0.35">
      <c r="A8695" s="1">
        <v>71</v>
      </c>
      <c r="B8695" s="1" t="s">
        <v>108</v>
      </c>
      <c r="C8695" s="218">
        <v>44912</v>
      </c>
      <c r="D8695" s="218">
        <v>44911</v>
      </c>
      <c r="E8695" s="1">
        <v>5</v>
      </c>
      <c r="F8695" s="62">
        <v>178.94</v>
      </c>
    </row>
    <row r="8696" spans="1:6" x14ac:dyDescent="0.35">
      <c r="A8696" s="1">
        <v>71</v>
      </c>
      <c r="B8696" s="1" t="s">
        <v>108</v>
      </c>
      <c r="C8696" s="218">
        <v>44912</v>
      </c>
      <c r="D8696" s="218">
        <v>44912</v>
      </c>
      <c r="E8696" s="1">
        <v>7</v>
      </c>
      <c r="F8696" s="62">
        <v>316.39999999999998</v>
      </c>
    </row>
    <row r="8697" spans="1:6" x14ac:dyDescent="0.35">
      <c r="A8697" s="1">
        <v>71</v>
      </c>
      <c r="B8697" s="1" t="s">
        <v>108</v>
      </c>
      <c r="C8697" s="218">
        <v>44913</v>
      </c>
      <c r="D8697" s="218">
        <v>44911</v>
      </c>
      <c r="E8697" s="1">
        <v>1</v>
      </c>
      <c r="F8697" s="62">
        <v>54.3</v>
      </c>
    </row>
    <row r="8698" spans="1:6" x14ac:dyDescent="0.35">
      <c r="A8698" s="1">
        <v>71</v>
      </c>
      <c r="B8698" s="1" t="s">
        <v>108</v>
      </c>
      <c r="C8698" s="218">
        <v>44913</v>
      </c>
      <c r="D8698" s="218">
        <v>44912</v>
      </c>
      <c r="E8698" s="1">
        <v>6</v>
      </c>
      <c r="F8698" s="62">
        <v>263.92</v>
      </c>
    </row>
    <row r="8699" spans="1:6" x14ac:dyDescent="0.35">
      <c r="A8699" s="1">
        <v>71</v>
      </c>
      <c r="B8699" s="1" t="s">
        <v>108</v>
      </c>
      <c r="C8699" s="218">
        <v>44913</v>
      </c>
      <c r="D8699" s="218">
        <v>44913</v>
      </c>
      <c r="E8699" s="1">
        <v>1</v>
      </c>
      <c r="F8699" s="62">
        <v>23.61</v>
      </c>
    </row>
    <row r="8700" spans="1:6" x14ac:dyDescent="0.35">
      <c r="A8700" s="1">
        <v>71</v>
      </c>
      <c r="B8700" s="1" t="s">
        <v>108</v>
      </c>
      <c r="C8700" s="218">
        <v>44916</v>
      </c>
      <c r="D8700" s="218">
        <v>44914</v>
      </c>
      <c r="E8700" s="1">
        <v>1</v>
      </c>
      <c r="F8700" s="62">
        <v>23.41</v>
      </c>
    </row>
    <row r="8701" spans="1:6" x14ac:dyDescent="0.35">
      <c r="A8701" s="1">
        <v>71</v>
      </c>
      <c r="B8701" s="1" t="s">
        <v>108</v>
      </c>
      <c r="C8701" s="218">
        <v>44916</v>
      </c>
      <c r="D8701" s="218">
        <v>44916</v>
      </c>
      <c r="E8701" s="1">
        <v>7</v>
      </c>
      <c r="F8701" s="62">
        <v>255.85</v>
      </c>
    </row>
    <row r="8702" spans="1:6" x14ac:dyDescent="0.35">
      <c r="A8702" s="1">
        <v>71</v>
      </c>
      <c r="B8702" s="1" t="s">
        <v>108</v>
      </c>
      <c r="C8702" s="218">
        <v>44917</v>
      </c>
      <c r="D8702" s="218">
        <v>44917</v>
      </c>
      <c r="E8702" s="1">
        <v>6</v>
      </c>
      <c r="F8702" s="62">
        <v>230.67</v>
      </c>
    </row>
    <row r="8703" spans="1:6" x14ac:dyDescent="0.35">
      <c r="A8703" s="1">
        <v>71</v>
      </c>
      <c r="B8703" s="1" t="s">
        <v>108</v>
      </c>
      <c r="C8703" s="218">
        <v>44919</v>
      </c>
      <c r="D8703" s="218">
        <v>44917</v>
      </c>
      <c r="E8703" s="1">
        <v>1</v>
      </c>
      <c r="F8703" s="62">
        <v>53.16</v>
      </c>
    </row>
    <row r="8704" spans="1:6" x14ac:dyDescent="0.35">
      <c r="A8704" s="1">
        <v>71</v>
      </c>
      <c r="B8704" s="1" t="s">
        <v>108</v>
      </c>
      <c r="C8704" s="218">
        <v>44919</v>
      </c>
      <c r="D8704" s="218">
        <v>44918</v>
      </c>
      <c r="E8704" s="1">
        <v>5</v>
      </c>
      <c r="F8704" s="62">
        <v>237.73</v>
      </c>
    </row>
    <row r="8705" spans="1:6" x14ac:dyDescent="0.35">
      <c r="A8705" s="1">
        <v>71</v>
      </c>
      <c r="B8705" s="1" t="s">
        <v>108</v>
      </c>
      <c r="C8705" s="218">
        <v>44919</v>
      </c>
      <c r="D8705" s="218">
        <v>44919</v>
      </c>
      <c r="E8705" s="1">
        <v>5</v>
      </c>
      <c r="F8705" s="62">
        <v>267.41000000000003</v>
      </c>
    </row>
    <row r="8706" spans="1:6" x14ac:dyDescent="0.35">
      <c r="A8706" s="1">
        <v>71</v>
      </c>
      <c r="B8706" s="1" t="s">
        <v>108</v>
      </c>
      <c r="C8706" s="218">
        <v>44920</v>
      </c>
      <c r="D8706" s="218">
        <v>44919</v>
      </c>
      <c r="E8706" s="1">
        <v>1</v>
      </c>
      <c r="F8706" s="62">
        <v>53.56</v>
      </c>
    </row>
    <row r="8707" spans="1:6" x14ac:dyDescent="0.35">
      <c r="A8707" s="1">
        <v>71</v>
      </c>
      <c r="B8707" s="1" t="s">
        <v>108</v>
      </c>
      <c r="C8707" s="218">
        <v>44920</v>
      </c>
      <c r="D8707" s="218">
        <v>44920</v>
      </c>
      <c r="E8707" s="1">
        <v>7</v>
      </c>
      <c r="F8707" s="62">
        <v>346.49</v>
      </c>
    </row>
    <row r="8708" spans="1:6" x14ac:dyDescent="0.35">
      <c r="A8708" s="1">
        <v>71</v>
      </c>
      <c r="B8708" s="1" t="s">
        <v>108</v>
      </c>
      <c r="C8708" s="218">
        <v>44921</v>
      </c>
      <c r="D8708" s="218">
        <v>44920</v>
      </c>
      <c r="E8708" s="1">
        <v>1</v>
      </c>
      <c r="F8708" s="62">
        <v>23.46</v>
      </c>
    </row>
    <row r="8709" spans="1:6" x14ac:dyDescent="0.35">
      <c r="A8709" s="1">
        <v>71</v>
      </c>
      <c r="B8709" s="1" t="s">
        <v>108</v>
      </c>
      <c r="C8709" s="218">
        <v>44921</v>
      </c>
      <c r="D8709" s="218">
        <v>44921</v>
      </c>
      <c r="E8709" s="1">
        <v>6</v>
      </c>
      <c r="F8709" s="62">
        <v>261.41000000000003</v>
      </c>
    </row>
    <row r="8710" spans="1:6" x14ac:dyDescent="0.35">
      <c r="A8710" s="1">
        <v>71</v>
      </c>
      <c r="B8710" s="1" t="s">
        <v>108</v>
      </c>
      <c r="C8710" s="218">
        <v>44922</v>
      </c>
      <c r="D8710" s="218">
        <v>44919</v>
      </c>
      <c r="E8710" s="1">
        <v>1</v>
      </c>
      <c r="F8710" s="62">
        <v>23.66</v>
      </c>
    </row>
    <row r="8711" spans="1:6" x14ac:dyDescent="0.35">
      <c r="A8711" s="1">
        <v>71</v>
      </c>
      <c r="B8711" s="1" t="s">
        <v>108</v>
      </c>
      <c r="C8711" s="218">
        <v>44922</v>
      </c>
      <c r="D8711" s="218">
        <v>44920</v>
      </c>
      <c r="E8711" s="1">
        <v>2</v>
      </c>
      <c r="F8711" s="62">
        <v>46.92</v>
      </c>
    </row>
    <row r="8712" spans="1:6" x14ac:dyDescent="0.35">
      <c r="A8712" s="1">
        <v>71</v>
      </c>
      <c r="B8712" s="1" t="s">
        <v>108</v>
      </c>
      <c r="C8712" s="218">
        <v>44922</v>
      </c>
      <c r="D8712" s="218">
        <v>44921</v>
      </c>
      <c r="E8712" s="1">
        <v>3</v>
      </c>
      <c r="F8712" s="62">
        <v>100.63</v>
      </c>
    </row>
    <row r="8713" spans="1:6" x14ac:dyDescent="0.35">
      <c r="A8713" s="1">
        <v>71</v>
      </c>
      <c r="B8713" s="1" t="s">
        <v>108</v>
      </c>
      <c r="C8713" s="218">
        <v>44922</v>
      </c>
      <c r="D8713" s="218">
        <v>44922</v>
      </c>
      <c r="E8713" s="1">
        <v>6</v>
      </c>
      <c r="F8713" s="62">
        <v>260.76</v>
      </c>
    </row>
    <row r="8714" spans="1:6" x14ac:dyDescent="0.35">
      <c r="A8714" s="1">
        <v>71</v>
      </c>
      <c r="B8714" s="1" t="s">
        <v>108</v>
      </c>
      <c r="C8714" s="218">
        <v>44923</v>
      </c>
      <c r="D8714" s="218">
        <v>44921</v>
      </c>
      <c r="E8714" s="1">
        <v>2</v>
      </c>
      <c r="F8714" s="62">
        <v>77.36</v>
      </c>
    </row>
    <row r="8715" spans="1:6" x14ac:dyDescent="0.35">
      <c r="A8715" s="1">
        <v>71</v>
      </c>
      <c r="B8715" s="1" t="s">
        <v>108</v>
      </c>
      <c r="C8715" s="218">
        <v>44923</v>
      </c>
      <c r="D8715" s="218">
        <v>44922</v>
      </c>
      <c r="E8715" s="1">
        <v>1</v>
      </c>
      <c r="F8715" s="62">
        <v>53.31</v>
      </c>
    </row>
    <row r="8716" spans="1:6" x14ac:dyDescent="0.35">
      <c r="A8716" s="1">
        <v>71</v>
      </c>
      <c r="B8716" s="1" t="s">
        <v>108</v>
      </c>
      <c r="C8716" s="218">
        <v>44923</v>
      </c>
      <c r="D8716" s="218">
        <v>44923</v>
      </c>
      <c r="E8716" s="1">
        <v>7</v>
      </c>
      <c r="F8716" s="62">
        <v>285.20999999999998</v>
      </c>
    </row>
    <row r="8717" spans="1:6" x14ac:dyDescent="0.35">
      <c r="A8717" s="1">
        <v>71</v>
      </c>
      <c r="B8717" s="1" t="s">
        <v>108</v>
      </c>
      <c r="C8717" s="218">
        <v>44924</v>
      </c>
      <c r="D8717" s="218">
        <v>44921</v>
      </c>
      <c r="E8717" s="1">
        <v>1</v>
      </c>
      <c r="F8717" s="62">
        <v>53.36</v>
      </c>
    </row>
    <row r="8718" spans="1:6" x14ac:dyDescent="0.35">
      <c r="A8718" s="1">
        <v>71</v>
      </c>
      <c r="B8718" s="1" t="s">
        <v>108</v>
      </c>
      <c r="C8718" s="218">
        <v>44924</v>
      </c>
      <c r="D8718" s="218">
        <v>44922</v>
      </c>
      <c r="E8718" s="1">
        <v>3</v>
      </c>
      <c r="F8718" s="62">
        <v>131.71</v>
      </c>
    </row>
    <row r="8719" spans="1:6" x14ac:dyDescent="0.35">
      <c r="A8719" s="1">
        <v>71</v>
      </c>
      <c r="B8719" s="1" t="s">
        <v>108</v>
      </c>
      <c r="C8719" s="218">
        <v>44924</v>
      </c>
      <c r="D8719" s="218">
        <v>44923</v>
      </c>
      <c r="E8719" s="1">
        <v>1</v>
      </c>
      <c r="F8719" s="62">
        <v>52.77</v>
      </c>
    </row>
    <row r="8720" spans="1:6" x14ac:dyDescent="0.35">
      <c r="A8720" s="1">
        <v>71</v>
      </c>
      <c r="B8720" s="1" t="s">
        <v>108</v>
      </c>
      <c r="C8720" s="218">
        <v>44924</v>
      </c>
      <c r="D8720" s="218">
        <v>44924</v>
      </c>
      <c r="E8720" s="1">
        <v>5</v>
      </c>
      <c r="F8720" s="62">
        <v>207.5</v>
      </c>
    </row>
    <row r="8721" spans="1:6" x14ac:dyDescent="0.35">
      <c r="A8721" s="1">
        <v>71</v>
      </c>
      <c r="B8721" s="1" t="s">
        <v>108</v>
      </c>
      <c r="C8721" s="218">
        <v>44925</v>
      </c>
      <c r="D8721" s="218">
        <v>44923</v>
      </c>
      <c r="E8721" s="1">
        <v>3</v>
      </c>
      <c r="F8721" s="62">
        <v>130.97999999999999</v>
      </c>
    </row>
    <row r="8722" spans="1:6" x14ac:dyDescent="0.35">
      <c r="A8722" s="1">
        <v>71</v>
      </c>
      <c r="B8722" s="1" t="s">
        <v>108</v>
      </c>
      <c r="C8722" s="218">
        <v>44925</v>
      </c>
      <c r="D8722" s="218">
        <v>44924</v>
      </c>
      <c r="E8722" s="1">
        <v>6</v>
      </c>
      <c r="F8722" s="62">
        <v>230.76</v>
      </c>
    </row>
    <row r="8723" spans="1:6" x14ac:dyDescent="0.35">
      <c r="A8723" s="1">
        <v>71</v>
      </c>
      <c r="B8723" s="1" t="s">
        <v>108</v>
      </c>
      <c r="C8723" s="218">
        <v>44925</v>
      </c>
      <c r="D8723" s="218">
        <v>44925</v>
      </c>
      <c r="E8723" s="1">
        <v>1</v>
      </c>
      <c r="F8723" s="62">
        <v>53.01</v>
      </c>
    </row>
    <row r="8724" spans="1:6" x14ac:dyDescent="0.35">
      <c r="A8724" s="1">
        <v>71</v>
      </c>
      <c r="B8724" s="1" t="s">
        <v>108</v>
      </c>
      <c r="C8724" s="218">
        <v>44926</v>
      </c>
      <c r="D8724" s="218">
        <v>44923</v>
      </c>
      <c r="E8724" s="1">
        <v>1</v>
      </c>
      <c r="F8724" s="62">
        <v>23.56</v>
      </c>
    </row>
    <row r="8725" spans="1:6" x14ac:dyDescent="0.35">
      <c r="A8725" s="1">
        <v>71</v>
      </c>
      <c r="B8725" s="1" t="s">
        <v>108</v>
      </c>
      <c r="C8725" s="218">
        <v>44926</v>
      </c>
      <c r="D8725" s="218">
        <v>44926</v>
      </c>
      <c r="E8725" s="1">
        <v>4</v>
      </c>
      <c r="F8725" s="62">
        <v>216.56</v>
      </c>
    </row>
    <row r="8726" spans="1:6" x14ac:dyDescent="0.35">
      <c r="A8726" s="1">
        <v>71</v>
      </c>
      <c r="B8726" s="1" t="s">
        <v>108</v>
      </c>
      <c r="C8726" s="218">
        <v>44929</v>
      </c>
      <c r="D8726" s="218">
        <v>44926</v>
      </c>
      <c r="E8726" s="1">
        <v>2</v>
      </c>
      <c r="F8726" s="62">
        <v>47.22</v>
      </c>
    </row>
    <row r="8727" spans="1:6" x14ac:dyDescent="0.35">
      <c r="A8727" s="1">
        <v>71</v>
      </c>
      <c r="B8727" s="1" t="s">
        <v>108</v>
      </c>
      <c r="C8727" s="218">
        <v>44929</v>
      </c>
      <c r="D8727" s="218">
        <v>44927</v>
      </c>
      <c r="E8727" s="1">
        <v>1</v>
      </c>
      <c r="F8727" s="62">
        <v>54.35</v>
      </c>
    </row>
    <row r="8728" spans="1:6" x14ac:dyDescent="0.35">
      <c r="A8728" s="1">
        <v>71</v>
      </c>
      <c r="B8728" s="1" t="s">
        <v>108</v>
      </c>
      <c r="C8728" s="218">
        <v>44929</v>
      </c>
      <c r="D8728" s="218">
        <v>44929</v>
      </c>
      <c r="E8728" s="1">
        <v>3</v>
      </c>
      <c r="F8728" s="62">
        <v>162.5</v>
      </c>
    </row>
    <row r="8729" spans="1:6" x14ac:dyDescent="0.35">
      <c r="A8729" s="1">
        <v>71</v>
      </c>
      <c r="B8729" s="1" t="s">
        <v>108</v>
      </c>
      <c r="C8729" s="218">
        <v>44931</v>
      </c>
      <c r="D8729" s="218">
        <v>44929</v>
      </c>
      <c r="E8729" s="1">
        <v>2</v>
      </c>
      <c r="F8729" s="62">
        <v>108.35</v>
      </c>
    </row>
    <row r="8730" spans="1:6" x14ac:dyDescent="0.35">
      <c r="A8730" s="1">
        <v>71</v>
      </c>
      <c r="B8730" s="1" t="s">
        <v>108</v>
      </c>
      <c r="C8730" s="218">
        <v>44931</v>
      </c>
      <c r="D8730" s="218">
        <v>44931</v>
      </c>
      <c r="E8730" s="1">
        <v>3</v>
      </c>
      <c r="F8730" s="62">
        <v>101.42</v>
      </c>
    </row>
    <row r="8731" spans="1:6" x14ac:dyDescent="0.35">
      <c r="A8731" s="1">
        <v>71</v>
      </c>
      <c r="B8731" s="1" t="s">
        <v>108</v>
      </c>
      <c r="C8731" s="218">
        <v>44932</v>
      </c>
      <c r="D8731" s="218">
        <v>44931</v>
      </c>
      <c r="E8731" s="1">
        <v>3</v>
      </c>
      <c r="F8731" s="62">
        <v>132.11000000000001</v>
      </c>
    </row>
    <row r="8732" spans="1:6" x14ac:dyDescent="0.35">
      <c r="A8732" s="1">
        <v>71</v>
      </c>
      <c r="B8732" s="1" t="s">
        <v>108</v>
      </c>
      <c r="C8732" s="218">
        <v>44932</v>
      </c>
      <c r="D8732" s="218">
        <v>44932</v>
      </c>
      <c r="E8732" s="1">
        <v>7</v>
      </c>
      <c r="F8732" s="62">
        <v>287.74</v>
      </c>
    </row>
    <row r="8733" spans="1:6" x14ac:dyDescent="0.35">
      <c r="A8733" s="1">
        <v>71</v>
      </c>
      <c r="B8733" s="1" t="s">
        <v>108</v>
      </c>
      <c r="C8733" s="218">
        <v>44933</v>
      </c>
      <c r="D8733" s="218">
        <v>44933</v>
      </c>
      <c r="E8733" s="1">
        <v>5</v>
      </c>
      <c r="F8733" s="62">
        <v>209.68</v>
      </c>
    </row>
    <row r="8734" spans="1:6" x14ac:dyDescent="0.35">
      <c r="A8734" s="1">
        <v>71</v>
      </c>
      <c r="B8734" s="1" t="s">
        <v>108</v>
      </c>
      <c r="C8734" s="218">
        <v>44934</v>
      </c>
      <c r="D8734" s="218">
        <v>44933</v>
      </c>
      <c r="E8734" s="1">
        <v>3</v>
      </c>
      <c r="F8734" s="62">
        <v>162.94999999999999</v>
      </c>
    </row>
    <row r="8735" spans="1:6" x14ac:dyDescent="0.35">
      <c r="A8735" s="1">
        <v>71</v>
      </c>
      <c r="B8735" s="1" t="s">
        <v>108</v>
      </c>
      <c r="C8735" s="218">
        <v>44934</v>
      </c>
      <c r="D8735" s="218">
        <v>44934</v>
      </c>
      <c r="E8735" s="1">
        <v>2</v>
      </c>
      <c r="F8735" s="62">
        <v>77.86</v>
      </c>
    </row>
    <row r="8736" spans="1:6" x14ac:dyDescent="0.35">
      <c r="A8736" s="1">
        <v>71</v>
      </c>
      <c r="B8736" s="1" t="s">
        <v>108</v>
      </c>
      <c r="C8736" s="218">
        <v>44935</v>
      </c>
      <c r="D8736" s="218">
        <v>44934</v>
      </c>
      <c r="E8736" s="1">
        <v>3</v>
      </c>
      <c r="F8736" s="62">
        <v>162.75</v>
      </c>
    </row>
    <row r="8737" spans="1:6" x14ac:dyDescent="0.35">
      <c r="A8737" s="1">
        <v>71</v>
      </c>
      <c r="B8737" s="1" t="s">
        <v>108</v>
      </c>
      <c r="C8737" s="218">
        <v>44935</v>
      </c>
      <c r="D8737" s="218">
        <v>44935</v>
      </c>
      <c r="E8737" s="1">
        <v>5</v>
      </c>
      <c r="F8737" s="62">
        <v>270.36</v>
      </c>
    </row>
    <row r="8738" spans="1:6" x14ac:dyDescent="0.35">
      <c r="A8738" s="1">
        <v>71</v>
      </c>
      <c r="B8738" s="1" t="s">
        <v>108</v>
      </c>
      <c r="C8738" s="218">
        <v>44936</v>
      </c>
      <c r="D8738" s="218">
        <v>44936</v>
      </c>
      <c r="E8738" s="1">
        <v>5</v>
      </c>
      <c r="F8738" s="62">
        <v>209.87</v>
      </c>
    </row>
    <row r="8739" spans="1:6" x14ac:dyDescent="0.35">
      <c r="A8739" s="1">
        <v>71</v>
      </c>
      <c r="B8739" s="1" t="s">
        <v>108</v>
      </c>
      <c r="C8739" s="218">
        <v>44937</v>
      </c>
      <c r="D8739" s="218">
        <v>44936</v>
      </c>
      <c r="E8739" s="1">
        <v>2</v>
      </c>
      <c r="F8739" s="62">
        <v>47.42</v>
      </c>
    </row>
    <row r="8740" spans="1:6" x14ac:dyDescent="0.35">
      <c r="A8740" s="1">
        <v>71</v>
      </c>
      <c r="B8740" s="1" t="s">
        <v>108</v>
      </c>
      <c r="C8740" s="218">
        <v>44937</v>
      </c>
      <c r="D8740" s="218">
        <v>44937</v>
      </c>
      <c r="E8740" s="1">
        <v>5</v>
      </c>
      <c r="F8740" s="62">
        <v>148.79</v>
      </c>
    </row>
    <row r="8741" spans="1:6" x14ac:dyDescent="0.35">
      <c r="A8741" s="1">
        <v>71</v>
      </c>
      <c r="B8741" s="1" t="s">
        <v>108</v>
      </c>
      <c r="C8741" s="218">
        <v>44938</v>
      </c>
      <c r="D8741" s="218">
        <v>44937</v>
      </c>
      <c r="E8741" s="1">
        <v>2</v>
      </c>
      <c r="F8741" s="62">
        <v>108.45</v>
      </c>
    </row>
    <row r="8742" spans="1:6" x14ac:dyDescent="0.35">
      <c r="A8742" s="1">
        <v>71</v>
      </c>
      <c r="B8742" s="1" t="s">
        <v>108</v>
      </c>
      <c r="C8742" s="218">
        <v>44938</v>
      </c>
      <c r="D8742" s="218">
        <v>44938</v>
      </c>
      <c r="E8742" s="1">
        <v>2</v>
      </c>
      <c r="F8742" s="62">
        <v>108.45</v>
      </c>
    </row>
    <row r="8743" spans="1:6" x14ac:dyDescent="0.35">
      <c r="A8743" s="1">
        <v>71</v>
      </c>
      <c r="B8743" s="1" t="s">
        <v>108</v>
      </c>
      <c r="C8743" s="218">
        <v>44939</v>
      </c>
      <c r="D8743" s="218">
        <v>44938</v>
      </c>
      <c r="E8743" s="1">
        <v>3</v>
      </c>
      <c r="F8743" s="62">
        <v>131.86000000000001</v>
      </c>
    </row>
    <row r="8744" spans="1:6" x14ac:dyDescent="0.35">
      <c r="A8744" s="1">
        <v>71</v>
      </c>
      <c r="B8744" s="1" t="s">
        <v>108</v>
      </c>
      <c r="C8744" s="218">
        <v>44939</v>
      </c>
      <c r="D8744" s="218">
        <v>44939</v>
      </c>
      <c r="E8744" s="1">
        <v>3</v>
      </c>
      <c r="F8744" s="62">
        <v>132.06</v>
      </c>
    </row>
    <row r="8745" spans="1:6" x14ac:dyDescent="0.35">
      <c r="A8745" s="1">
        <v>71</v>
      </c>
      <c r="B8745" s="1" t="s">
        <v>108</v>
      </c>
      <c r="C8745" s="218">
        <v>44940</v>
      </c>
      <c r="D8745" s="218">
        <v>44939</v>
      </c>
      <c r="E8745" s="1">
        <v>2</v>
      </c>
      <c r="F8745" s="62">
        <v>108.55</v>
      </c>
    </row>
    <row r="8746" spans="1:6" x14ac:dyDescent="0.35">
      <c r="A8746" s="1">
        <v>71</v>
      </c>
      <c r="B8746" s="1" t="s">
        <v>108</v>
      </c>
      <c r="C8746" s="218">
        <v>44940</v>
      </c>
      <c r="D8746" s="218">
        <v>44940</v>
      </c>
      <c r="E8746" s="1">
        <v>8</v>
      </c>
      <c r="F8746" s="62">
        <v>311.39</v>
      </c>
    </row>
    <row r="8747" spans="1:6" x14ac:dyDescent="0.35">
      <c r="A8747" s="1">
        <v>71</v>
      </c>
      <c r="B8747" s="1" t="s">
        <v>108</v>
      </c>
      <c r="C8747" s="218">
        <v>44942</v>
      </c>
      <c r="D8747" s="218">
        <v>44940</v>
      </c>
      <c r="E8747" s="1">
        <v>1</v>
      </c>
      <c r="F8747" s="62">
        <v>54.2</v>
      </c>
    </row>
    <row r="8748" spans="1:6" x14ac:dyDescent="0.35">
      <c r="A8748" s="1">
        <v>71</v>
      </c>
      <c r="B8748" s="1" t="s">
        <v>108</v>
      </c>
      <c r="C8748" s="218">
        <v>44942</v>
      </c>
      <c r="D8748" s="218">
        <v>44941</v>
      </c>
      <c r="E8748" s="1">
        <v>6</v>
      </c>
      <c r="F8748" s="62">
        <v>325.06</v>
      </c>
    </row>
    <row r="8749" spans="1:6" x14ac:dyDescent="0.35">
      <c r="A8749" s="1">
        <v>71</v>
      </c>
      <c r="B8749" s="1" t="s">
        <v>108</v>
      </c>
      <c r="C8749" s="218">
        <v>44942</v>
      </c>
      <c r="D8749" s="218">
        <v>44942</v>
      </c>
      <c r="E8749" s="1">
        <v>6</v>
      </c>
      <c r="F8749" s="62">
        <v>262.83</v>
      </c>
    </row>
    <row r="8750" spans="1:6" x14ac:dyDescent="0.35">
      <c r="A8750" s="1">
        <v>71</v>
      </c>
      <c r="B8750" s="1" t="s">
        <v>108</v>
      </c>
      <c r="C8750" s="218">
        <v>44943</v>
      </c>
      <c r="D8750" s="218">
        <v>44941</v>
      </c>
      <c r="E8750" s="1">
        <v>2</v>
      </c>
      <c r="F8750" s="62">
        <v>77.91</v>
      </c>
    </row>
    <row r="8751" spans="1:6" x14ac:dyDescent="0.35">
      <c r="A8751" s="1">
        <v>71</v>
      </c>
      <c r="B8751" s="1" t="s">
        <v>108</v>
      </c>
      <c r="C8751" s="218">
        <v>44943</v>
      </c>
      <c r="D8751" s="218">
        <v>44942</v>
      </c>
      <c r="E8751" s="1">
        <v>1</v>
      </c>
      <c r="F8751" s="62">
        <v>46.03</v>
      </c>
    </row>
    <row r="8752" spans="1:6" x14ac:dyDescent="0.35">
      <c r="A8752" s="1">
        <v>71</v>
      </c>
      <c r="B8752" s="1" t="s">
        <v>108</v>
      </c>
      <c r="C8752" s="218">
        <v>44943</v>
      </c>
      <c r="D8752" s="218">
        <v>44943</v>
      </c>
      <c r="E8752" s="1">
        <v>3</v>
      </c>
      <c r="F8752" s="62">
        <v>123.89</v>
      </c>
    </row>
    <row r="8753" spans="1:6" x14ac:dyDescent="0.35">
      <c r="A8753" s="1">
        <v>71</v>
      </c>
      <c r="B8753" s="1" t="s">
        <v>108</v>
      </c>
      <c r="C8753" s="218">
        <v>44944</v>
      </c>
      <c r="D8753" s="218">
        <v>44941</v>
      </c>
      <c r="E8753" s="1">
        <v>1</v>
      </c>
      <c r="F8753" s="62">
        <v>53.01</v>
      </c>
    </row>
    <row r="8754" spans="1:6" x14ac:dyDescent="0.35">
      <c r="A8754" s="1">
        <v>71</v>
      </c>
      <c r="B8754" s="1" t="s">
        <v>108</v>
      </c>
      <c r="C8754" s="218">
        <v>44944</v>
      </c>
      <c r="D8754" s="218">
        <v>44943</v>
      </c>
      <c r="E8754" s="1">
        <v>7</v>
      </c>
      <c r="F8754" s="62">
        <v>224.88</v>
      </c>
    </row>
    <row r="8755" spans="1:6" x14ac:dyDescent="0.35">
      <c r="A8755" s="1">
        <v>71</v>
      </c>
      <c r="B8755" s="1" t="s">
        <v>108</v>
      </c>
      <c r="C8755" s="218">
        <v>44944</v>
      </c>
      <c r="D8755" s="218">
        <v>44944</v>
      </c>
      <c r="E8755" s="1">
        <v>3</v>
      </c>
      <c r="F8755" s="62">
        <v>161.22</v>
      </c>
    </row>
    <row r="8756" spans="1:6" x14ac:dyDescent="0.35">
      <c r="A8756" s="1">
        <v>71</v>
      </c>
      <c r="B8756" s="1" t="s">
        <v>108</v>
      </c>
      <c r="C8756" s="218">
        <v>44945</v>
      </c>
      <c r="D8756" s="218">
        <v>44943</v>
      </c>
      <c r="E8756" s="1">
        <v>1</v>
      </c>
      <c r="F8756" s="62">
        <v>23.26</v>
      </c>
    </row>
    <row r="8757" spans="1:6" x14ac:dyDescent="0.35">
      <c r="A8757" s="1">
        <v>71</v>
      </c>
      <c r="B8757" s="1" t="s">
        <v>108</v>
      </c>
      <c r="C8757" s="218">
        <v>44945</v>
      </c>
      <c r="D8757" s="218">
        <v>44944</v>
      </c>
      <c r="E8757" s="1">
        <v>5</v>
      </c>
      <c r="F8757" s="62">
        <v>205.33</v>
      </c>
    </row>
    <row r="8758" spans="1:6" x14ac:dyDescent="0.35">
      <c r="A8758" s="1">
        <v>71</v>
      </c>
      <c r="B8758" s="1" t="s">
        <v>108</v>
      </c>
      <c r="C8758" s="218">
        <v>44945</v>
      </c>
      <c r="D8758" s="218">
        <v>44945</v>
      </c>
      <c r="E8758" s="1">
        <v>5</v>
      </c>
      <c r="F8758" s="62">
        <v>176.27</v>
      </c>
    </row>
    <row r="8759" spans="1:6" x14ac:dyDescent="0.35">
      <c r="A8759" s="1">
        <v>71</v>
      </c>
      <c r="B8759" s="1" t="s">
        <v>108</v>
      </c>
      <c r="C8759" s="218">
        <v>44946</v>
      </c>
      <c r="D8759" s="218">
        <v>44944</v>
      </c>
      <c r="E8759" s="1">
        <v>1</v>
      </c>
      <c r="F8759" s="62">
        <v>23.51</v>
      </c>
    </row>
    <row r="8760" spans="1:6" x14ac:dyDescent="0.35">
      <c r="A8760" s="1">
        <v>71</v>
      </c>
      <c r="B8760" s="1" t="s">
        <v>108</v>
      </c>
      <c r="C8760" s="218">
        <v>44946</v>
      </c>
      <c r="D8760" s="218">
        <v>44945</v>
      </c>
      <c r="E8760" s="1">
        <v>2</v>
      </c>
      <c r="F8760" s="62">
        <v>77.22</v>
      </c>
    </row>
    <row r="8761" spans="1:6" x14ac:dyDescent="0.35">
      <c r="A8761" s="1">
        <v>71</v>
      </c>
      <c r="B8761" s="1" t="s">
        <v>108</v>
      </c>
      <c r="C8761" s="218">
        <v>44946</v>
      </c>
      <c r="D8761" s="218">
        <v>44946</v>
      </c>
      <c r="E8761" s="1">
        <v>2</v>
      </c>
      <c r="F8761" s="62">
        <v>106.87</v>
      </c>
    </row>
    <row r="8762" spans="1:6" x14ac:dyDescent="0.35">
      <c r="A8762" s="1">
        <v>71</v>
      </c>
      <c r="B8762" s="1" t="s">
        <v>108</v>
      </c>
      <c r="C8762" s="218">
        <v>44947</v>
      </c>
      <c r="D8762" s="218">
        <v>44945</v>
      </c>
      <c r="E8762" s="1">
        <v>2</v>
      </c>
      <c r="F8762" s="62">
        <v>107.47</v>
      </c>
    </row>
    <row r="8763" spans="1:6" x14ac:dyDescent="0.35">
      <c r="A8763" s="1">
        <v>71</v>
      </c>
      <c r="B8763" s="1" t="s">
        <v>108</v>
      </c>
      <c r="C8763" s="218">
        <v>44947</v>
      </c>
      <c r="D8763" s="218">
        <v>44946</v>
      </c>
      <c r="E8763" s="1">
        <v>6</v>
      </c>
      <c r="F8763" s="62">
        <v>257.74</v>
      </c>
    </row>
    <row r="8764" spans="1:6" x14ac:dyDescent="0.35">
      <c r="A8764" s="1">
        <v>71</v>
      </c>
      <c r="B8764" s="1" t="s">
        <v>108</v>
      </c>
      <c r="C8764" s="218">
        <v>44947</v>
      </c>
      <c r="D8764" s="218">
        <v>44947</v>
      </c>
      <c r="E8764" s="1">
        <v>2</v>
      </c>
      <c r="F8764" s="62">
        <v>76.73</v>
      </c>
    </row>
    <row r="8765" spans="1:6" x14ac:dyDescent="0.35">
      <c r="A8765" s="1">
        <v>71</v>
      </c>
      <c r="B8765" s="1" t="s">
        <v>108</v>
      </c>
      <c r="C8765" s="218">
        <v>44948</v>
      </c>
      <c r="D8765" s="218">
        <v>44947</v>
      </c>
      <c r="E8765" s="1">
        <v>9</v>
      </c>
      <c r="F8765" s="62">
        <v>359.13</v>
      </c>
    </row>
    <row r="8766" spans="1:6" x14ac:dyDescent="0.35">
      <c r="A8766" s="1">
        <v>71</v>
      </c>
      <c r="B8766" s="1" t="s">
        <v>108</v>
      </c>
      <c r="C8766" s="218">
        <v>44948</v>
      </c>
      <c r="D8766" s="218">
        <v>44948</v>
      </c>
      <c r="E8766" s="1">
        <v>1</v>
      </c>
      <c r="F8766" s="62">
        <v>53.06</v>
      </c>
    </row>
    <row r="8767" spans="1:6" x14ac:dyDescent="0.35">
      <c r="A8767" s="1">
        <v>71</v>
      </c>
      <c r="B8767" s="1" t="s">
        <v>108</v>
      </c>
      <c r="C8767" s="218">
        <v>44949</v>
      </c>
      <c r="D8767" s="218">
        <v>44948</v>
      </c>
      <c r="E8767" s="1">
        <v>7</v>
      </c>
      <c r="F8767" s="62">
        <v>311.36</v>
      </c>
    </row>
    <row r="8768" spans="1:6" x14ac:dyDescent="0.35">
      <c r="A8768" s="1">
        <v>71</v>
      </c>
      <c r="B8768" s="1" t="s">
        <v>108</v>
      </c>
      <c r="C8768" s="218">
        <v>44949</v>
      </c>
      <c r="D8768" s="218">
        <v>44949</v>
      </c>
      <c r="E8768" s="1">
        <v>3</v>
      </c>
      <c r="F8768" s="62">
        <v>130.33000000000001</v>
      </c>
    </row>
    <row r="8769" spans="1:6" x14ac:dyDescent="0.35">
      <c r="A8769" s="1">
        <v>71</v>
      </c>
      <c r="B8769" s="1" t="s">
        <v>108</v>
      </c>
      <c r="C8769" s="218">
        <v>44950</v>
      </c>
      <c r="D8769" s="218">
        <v>44949</v>
      </c>
      <c r="E8769" s="1">
        <v>5</v>
      </c>
      <c r="F8769" s="62">
        <v>146.96</v>
      </c>
    </row>
    <row r="8770" spans="1:6" x14ac:dyDescent="0.35">
      <c r="A8770" s="1">
        <v>71</v>
      </c>
      <c r="B8770" s="1" t="s">
        <v>108</v>
      </c>
      <c r="C8770" s="218">
        <v>44950</v>
      </c>
      <c r="D8770" s="218">
        <v>44950</v>
      </c>
      <c r="E8770" s="1">
        <v>2</v>
      </c>
      <c r="F8770" s="62">
        <v>75.930000000000007</v>
      </c>
    </row>
    <row r="8771" spans="1:6" x14ac:dyDescent="0.35">
      <c r="A8771" s="1">
        <v>71</v>
      </c>
      <c r="B8771" s="1" t="s">
        <v>108</v>
      </c>
      <c r="C8771" s="218">
        <v>44951</v>
      </c>
      <c r="D8771" s="218">
        <v>44950</v>
      </c>
      <c r="E8771" s="1">
        <v>4</v>
      </c>
      <c r="F8771" s="62">
        <v>213.39</v>
      </c>
    </row>
    <row r="8772" spans="1:6" x14ac:dyDescent="0.35">
      <c r="A8772" s="1">
        <v>71</v>
      </c>
      <c r="B8772" s="1" t="s">
        <v>108</v>
      </c>
      <c r="C8772" s="218">
        <v>44951</v>
      </c>
      <c r="D8772" s="218">
        <v>44951</v>
      </c>
      <c r="E8772" s="1">
        <v>4</v>
      </c>
      <c r="F8772" s="62">
        <v>212.71</v>
      </c>
    </row>
    <row r="8773" spans="1:6" x14ac:dyDescent="0.35">
      <c r="A8773" s="1">
        <v>71</v>
      </c>
      <c r="B8773" s="1" t="s">
        <v>108</v>
      </c>
      <c r="C8773" s="218">
        <v>44952</v>
      </c>
      <c r="D8773" s="218">
        <v>44950</v>
      </c>
      <c r="E8773" s="1">
        <v>4</v>
      </c>
      <c r="F8773" s="62">
        <v>152.07</v>
      </c>
    </row>
    <row r="8774" spans="1:6" x14ac:dyDescent="0.35">
      <c r="A8774" s="1">
        <v>71</v>
      </c>
      <c r="B8774" s="1" t="s">
        <v>108</v>
      </c>
      <c r="C8774" s="218">
        <v>44952</v>
      </c>
      <c r="D8774" s="218">
        <v>44951</v>
      </c>
      <c r="E8774" s="1">
        <v>4</v>
      </c>
      <c r="F8774" s="62">
        <v>213.88</v>
      </c>
    </row>
    <row r="8775" spans="1:6" x14ac:dyDescent="0.35">
      <c r="A8775" s="1">
        <v>71</v>
      </c>
      <c r="B8775" s="1" t="s">
        <v>108</v>
      </c>
      <c r="C8775" s="218">
        <v>44952</v>
      </c>
      <c r="D8775" s="218">
        <v>44952</v>
      </c>
      <c r="E8775" s="1">
        <v>2</v>
      </c>
      <c r="F8775" s="62">
        <v>76.97</v>
      </c>
    </row>
    <row r="8776" spans="1:6" x14ac:dyDescent="0.35">
      <c r="A8776" s="1">
        <v>73</v>
      </c>
      <c r="B8776" s="1" t="s">
        <v>109</v>
      </c>
      <c r="C8776" s="218">
        <v>44878</v>
      </c>
      <c r="D8776" s="218">
        <v>44878</v>
      </c>
      <c r="E8776" s="1">
        <v>7</v>
      </c>
      <c r="F8776" s="62">
        <v>213.09</v>
      </c>
    </row>
    <row r="8777" spans="1:6" x14ac:dyDescent="0.35">
      <c r="A8777" s="1">
        <v>73</v>
      </c>
      <c r="B8777" s="1" t="s">
        <v>109</v>
      </c>
      <c r="C8777" s="218">
        <v>44880</v>
      </c>
      <c r="D8777" s="218">
        <v>44878</v>
      </c>
      <c r="E8777" s="1">
        <v>1</v>
      </c>
      <c r="F8777" s="62">
        <v>22.08</v>
      </c>
    </row>
    <row r="8778" spans="1:6" x14ac:dyDescent="0.35">
      <c r="A8778" s="1">
        <v>73</v>
      </c>
      <c r="B8778" s="1" t="s">
        <v>109</v>
      </c>
      <c r="C8778" s="218">
        <v>44880</v>
      </c>
      <c r="D8778" s="218">
        <v>44879</v>
      </c>
      <c r="E8778" s="1">
        <v>3</v>
      </c>
      <c r="F8778" s="62">
        <v>94.34</v>
      </c>
    </row>
    <row r="8779" spans="1:6" x14ac:dyDescent="0.35">
      <c r="A8779" s="1">
        <v>73</v>
      </c>
      <c r="B8779" s="1" t="s">
        <v>109</v>
      </c>
      <c r="C8779" s="218">
        <v>44880</v>
      </c>
      <c r="D8779" s="218">
        <v>44880</v>
      </c>
      <c r="E8779" s="1">
        <v>1</v>
      </c>
      <c r="F8779" s="62">
        <v>48.11</v>
      </c>
    </row>
    <row r="8780" spans="1:6" x14ac:dyDescent="0.35">
      <c r="A8780" s="1">
        <v>73</v>
      </c>
      <c r="B8780" s="1" t="s">
        <v>109</v>
      </c>
      <c r="C8780" s="218">
        <v>44881</v>
      </c>
      <c r="D8780" s="218">
        <v>44878</v>
      </c>
      <c r="E8780" s="1">
        <v>2</v>
      </c>
      <c r="F8780" s="62">
        <v>49.8</v>
      </c>
    </row>
    <row r="8781" spans="1:6" x14ac:dyDescent="0.35">
      <c r="A8781" s="1">
        <v>73</v>
      </c>
      <c r="B8781" s="1" t="s">
        <v>109</v>
      </c>
      <c r="C8781" s="218">
        <v>44881</v>
      </c>
      <c r="D8781" s="218">
        <v>44879</v>
      </c>
      <c r="E8781" s="1">
        <v>2</v>
      </c>
      <c r="F8781" s="62">
        <v>50.29</v>
      </c>
    </row>
    <row r="8782" spans="1:6" x14ac:dyDescent="0.35">
      <c r="A8782" s="1">
        <v>73</v>
      </c>
      <c r="B8782" s="1" t="s">
        <v>109</v>
      </c>
      <c r="C8782" s="218">
        <v>44881</v>
      </c>
      <c r="D8782" s="218">
        <v>44880</v>
      </c>
      <c r="E8782" s="1">
        <v>3</v>
      </c>
      <c r="F8782" s="62">
        <v>124.35</v>
      </c>
    </row>
    <row r="8783" spans="1:6" x14ac:dyDescent="0.35">
      <c r="A8783" s="1">
        <v>73</v>
      </c>
      <c r="B8783" s="1" t="s">
        <v>109</v>
      </c>
      <c r="C8783" s="218">
        <v>44883</v>
      </c>
      <c r="D8783" s="218">
        <v>44878</v>
      </c>
      <c r="E8783" s="1">
        <v>4</v>
      </c>
      <c r="F8783" s="62">
        <v>92.95</v>
      </c>
    </row>
    <row r="8784" spans="1:6" x14ac:dyDescent="0.35">
      <c r="A8784" s="1">
        <v>73</v>
      </c>
      <c r="B8784" s="1" t="s">
        <v>109</v>
      </c>
      <c r="C8784" s="218">
        <v>44883</v>
      </c>
      <c r="D8784" s="218">
        <v>44879</v>
      </c>
      <c r="E8784" s="1">
        <v>5</v>
      </c>
      <c r="F8784" s="62">
        <v>108.21</v>
      </c>
    </row>
    <row r="8785" spans="1:6" x14ac:dyDescent="0.35">
      <c r="A8785" s="1">
        <v>73</v>
      </c>
      <c r="B8785" s="1" t="s">
        <v>109</v>
      </c>
      <c r="C8785" s="218">
        <v>44883</v>
      </c>
      <c r="D8785" s="218">
        <v>44880</v>
      </c>
      <c r="E8785" s="1">
        <v>6</v>
      </c>
      <c r="F8785" s="62">
        <v>132.85</v>
      </c>
    </row>
    <row r="8786" spans="1:6" x14ac:dyDescent="0.35">
      <c r="A8786" s="1">
        <v>73</v>
      </c>
      <c r="B8786" s="1" t="s">
        <v>109</v>
      </c>
      <c r="C8786" s="218">
        <v>44883</v>
      </c>
      <c r="D8786" s="218">
        <v>44882</v>
      </c>
      <c r="E8786" s="1">
        <v>1</v>
      </c>
      <c r="F8786" s="62">
        <v>27.42</v>
      </c>
    </row>
    <row r="8787" spans="1:6" x14ac:dyDescent="0.35">
      <c r="A8787" s="1">
        <v>73</v>
      </c>
      <c r="B8787" s="1" t="s">
        <v>109</v>
      </c>
      <c r="C8787" s="218">
        <v>44884</v>
      </c>
      <c r="D8787" s="218">
        <v>44879</v>
      </c>
      <c r="E8787" s="1">
        <v>5</v>
      </c>
      <c r="F8787" s="62">
        <v>144.84</v>
      </c>
    </row>
    <row r="8788" spans="1:6" x14ac:dyDescent="0.35">
      <c r="A8788" s="1">
        <v>73</v>
      </c>
      <c r="B8788" s="1" t="s">
        <v>109</v>
      </c>
      <c r="C8788" s="218">
        <v>44884</v>
      </c>
      <c r="D8788" s="218">
        <v>44880</v>
      </c>
      <c r="E8788" s="1">
        <v>4</v>
      </c>
      <c r="F8788" s="62">
        <v>87.21</v>
      </c>
    </row>
    <row r="8789" spans="1:6" x14ac:dyDescent="0.35">
      <c r="A8789" s="1">
        <v>73</v>
      </c>
      <c r="B8789" s="1" t="s">
        <v>109</v>
      </c>
      <c r="C8789" s="218">
        <v>44884</v>
      </c>
      <c r="D8789" s="218">
        <v>44881</v>
      </c>
      <c r="E8789" s="1">
        <v>4</v>
      </c>
      <c r="F8789" s="62">
        <v>152.36000000000001</v>
      </c>
    </row>
    <row r="8790" spans="1:6" x14ac:dyDescent="0.35">
      <c r="A8790" s="1">
        <v>73</v>
      </c>
      <c r="B8790" s="1" t="s">
        <v>109</v>
      </c>
      <c r="C8790" s="218">
        <v>44884</v>
      </c>
      <c r="D8790" s="218">
        <v>44882</v>
      </c>
      <c r="E8790" s="1">
        <v>5</v>
      </c>
      <c r="F8790" s="62">
        <v>115.93</v>
      </c>
    </row>
    <row r="8791" spans="1:6" x14ac:dyDescent="0.35">
      <c r="A8791" s="1">
        <v>73</v>
      </c>
      <c r="B8791" s="1" t="s">
        <v>109</v>
      </c>
      <c r="C8791" s="218">
        <v>44884</v>
      </c>
      <c r="D8791" s="218">
        <v>44883</v>
      </c>
      <c r="E8791" s="1">
        <v>2</v>
      </c>
      <c r="F8791" s="62">
        <v>104.45</v>
      </c>
    </row>
    <row r="8792" spans="1:6" x14ac:dyDescent="0.35">
      <c r="A8792" s="1">
        <v>73</v>
      </c>
      <c r="B8792" s="1" t="s">
        <v>109</v>
      </c>
      <c r="C8792" s="218">
        <v>44885</v>
      </c>
      <c r="D8792" s="218">
        <v>44878</v>
      </c>
      <c r="E8792" s="1">
        <v>2</v>
      </c>
      <c r="F8792" s="62">
        <v>45.2</v>
      </c>
    </row>
    <row r="8793" spans="1:6" x14ac:dyDescent="0.35">
      <c r="A8793" s="1">
        <v>73</v>
      </c>
      <c r="B8793" s="1" t="s">
        <v>109</v>
      </c>
      <c r="C8793" s="218">
        <v>44885</v>
      </c>
      <c r="D8793" s="218">
        <v>44879</v>
      </c>
      <c r="E8793" s="1">
        <v>8</v>
      </c>
      <c r="F8793" s="62">
        <v>213.44</v>
      </c>
    </row>
    <row r="8794" spans="1:6" x14ac:dyDescent="0.35">
      <c r="A8794" s="1">
        <v>73</v>
      </c>
      <c r="B8794" s="1" t="s">
        <v>109</v>
      </c>
      <c r="C8794" s="218">
        <v>44885</v>
      </c>
      <c r="D8794" s="218">
        <v>44880</v>
      </c>
      <c r="E8794" s="1">
        <v>8</v>
      </c>
      <c r="F8794" s="62">
        <v>199.49</v>
      </c>
    </row>
    <row r="8795" spans="1:6" x14ac:dyDescent="0.35">
      <c r="A8795" s="1">
        <v>73</v>
      </c>
      <c r="B8795" s="1" t="s">
        <v>109</v>
      </c>
      <c r="C8795" s="218">
        <v>44885</v>
      </c>
      <c r="D8795" s="218">
        <v>44881</v>
      </c>
      <c r="E8795" s="1">
        <v>1</v>
      </c>
      <c r="F8795" s="62">
        <v>23.76</v>
      </c>
    </row>
    <row r="8796" spans="1:6" x14ac:dyDescent="0.35">
      <c r="A8796" s="1">
        <v>73</v>
      </c>
      <c r="B8796" s="1" t="s">
        <v>109</v>
      </c>
      <c r="C8796" s="218">
        <v>44885</v>
      </c>
      <c r="D8796" s="218">
        <v>44882</v>
      </c>
      <c r="E8796" s="1">
        <v>2</v>
      </c>
      <c r="F8796" s="62">
        <v>40.89</v>
      </c>
    </row>
    <row r="8797" spans="1:6" x14ac:dyDescent="0.35">
      <c r="A8797" s="1">
        <v>73</v>
      </c>
      <c r="B8797" s="1" t="s">
        <v>109</v>
      </c>
      <c r="C8797" s="218">
        <v>44885</v>
      </c>
      <c r="D8797" s="218">
        <v>44883</v>
      </c>
      <c r="E8797" s="1">
        <v>1</v>
      </c>
      <c r="F8797" s="62">
        <v>20.2</v>
      </c>
    </row>
    <row r="8798" spans="1:6" x14ac:dyDescent="0.35">
      <c r="A8798" s="1">
        <v>73</v>
      </c>
      <c r="B8798" s="1" t="s">
        <v>109</v>
      </c>
      <c r="C8798" s="218">
        <v>44885</v>
      </c>
      <c r="D8798" s="218">
        <v>44885</v>
      </c>
      <c r="E8798" s="1">
        <v>2</v>
      </c>
      <c r="F8798" s="62">
        <v>103.95</v>
      </c>
    </row>
    <row r="8799" spans="1:6" x14ac:dyDescent="0.35">
      <c r="A8799" s="1">
        <v>73</v>
      </c>
      <c r="B8799" s="1" t="s">
        <v>109</v>
      </c>
      <c r="C8799" s="218">
        <v>44886</v>
      </c>
      <c r="D8799" s="218">
        <v>44881</v>
      </c>
      <c r="E8799" s="1">
        <v>1</v>
      </c>
      <c r="F8799" s="62">
        <v>23.76</v>
      </c>
    </row>
    <row r="8800" spans="1:6" x14ac:dyDescent="0.35">
      <c r="A8800" s="1">
        <v>73</v>
      </c>
      <c r="B8800" s="1" t="s">
        <v>109</v>
      </c>
      <c r="C8800" s="218">
        <v>44886</v>
      </c>
      <c r="D8800" s="218">
        <v>44882</v>
      </c>
      <c r="E8800" s="1">
        <v>2</v>
      </c>
      <c r="F8800" s="62">
        <v>44.74</v>
      </c>
    </row>
    <row r="8801" spans="1:6" x14ac:dyDescent="0.35">
      <c r="A8801" s="1">
        <v>73</v>
      </c>
      <c r="B8801" s="1" t="s">
        <v>109</v>
      </c>
      <c r="C8801" s="218">
        <v>44886</v>
      </c>
      <c r="D8801" s="218">
        <v>44885</v>
      </c>
      <c r="E8801" s="1">
        <v>3</v>
      </c>
      <c r="F8801" s="62">
        <v>127.42</v>
      </c>
    </row>
    <row r="8802" spans="1:6" x14ac:dyDescent="0.35">
      <c r="A8802" s="1">
        <v>73</v>
      </c>
      <c r="B8802" s="1" t="s">
        <v>109</v>
      </c>
      <c r="C8802" s="218">
        <v>44886</v>
      </c>
      <c r="D8802" s="218">
        <v>44886</v>
      </c>
      <c r="E8802" s="1">
        <v>4</v>
      </c>
      <c r="F8802" s="62">
        <v>176.71</v>
      </c>
    </row>
    <row r="8803" spans="1:6" x14ac:dyDescent="0.35">
      <c r="A8803" s="1">
        <v>73</v>
      </c>
      <c r="B8803" s="1" t="s">
        <v>109</v>
      </c>
      <c r="C8803" s="218">
        <v>44887</v>
      </c>
      <c r="D8803" s="218">
        <v>44881</v>
      </c>
      <c r="E8803" s="1">
        <v>3</v>
      </c>
      <c r="F8803" s="62">
        <v>66.92</v>
      </c>
    </row>
    <row r="8804" spans="1:6" x14ac:dyDescent="0.35">
      <c r="A8804" s="1">
        <v>73</v>
      </c>
      <c r="B8804" s="1" t="s">
        <v>109</v>
      </c>
      <c r="C8804" s="218">
        <v>44887</v>
      </c>
      <c r="D8804" s="218">
        <v>44882</v>
      </c>
      <c r="E8804" s="1">
        <v>4</v>
      </c>
      <c r="F8804" s="62">
        <v>87.22</v>
      </c>
    </row>
    <row r="8805" spans="1:6" x14ac:dyDescent="0.35">
      <c r="A8805" s="1">
        <v>73</v>
      </c>
      <c r="B8805" s="1" t="s">
        <v>109</v>
      </c>
      <c r="C8805" s="218">
        <v>44887</v>
      </c>
      <c r="D8805" s="218">
        <v>44883</v>
      </c>
      <c r="E8805" s="1">
        <v>1</v>
      </c>
      <c r="F8805" s="62">
        <v>18.71</v>
      </c>
    </row>
    <row r="8806" spans="1:6" x14ac:dyDescent="0.35">
      <c r="A8806" s="1">
        <v>73</v>
      </c>
      <c r="B8806" s="1" t="s">
        <v>109</v>
      </c>
      <c r="C8806" s="218">
        <v>44887</v>
      </c>
      <c r="D8806" s="218">
        <v>44887</v>
      </c>
      <c r="E8806" s="1">
        <v>3</v>
      </c>
      <c r="F8806" s="62">
        <v>126.92</v>
      </c>
    </row>
    <row r="8807" spans="1:6" x14ac:dyDescent="0.35">
      <c r="A8807" s="1">
        <v>73</v>
      </c>
      <c r="B8807" s="1" t="s">
        <v>109</v>
      </c>
      <c r="C8807" s="218">
        <v>44888</v>
      </c>
      <c r="D8807" s="218">
        <v>44882</v>
      </c>
      <c r="E8807" s="1">
        <v>1</v>
      </c>
      <c r="F8807" s="62">
        <v>23.36</v>
      </c>
    </row>
    <row r="8808" spans="1:6" x14ac:dyDescent="0.35">
      <c r="A8808" s="1">
        <v>73</v>
      </c>
      <c r="B8808" s="1" t="s">
        <v>109</v>
      </c>
      <c r="C8808" s="218">
        <v>44888</v>
      </c>
      <c r="D8808" s="218">
        <v>44883</v>
      </c>
      <c r="E8808" s="1">
        <v>1</v>
      </c>
      <c r="F8808" s="62">
        <v>23.76</v>
      </c>
    </row>
    <row r="8809" spans="1:6" x14ac:dyDescent="0.35">
      <c r="A8809" s="1">
        <v>73</v>
      </c>
      <c r="B8809" s="1" t="s">
        <v>109</v>
      </c>
      <c r="C8809" s="218">
        <v>44888</v>
      </c>
      <c r="D8809" s="218">
        <v>44886</v>
      </c>
      <c r="E8809" s="1">
        <v>2</v>
      </c>
      <c r="F8809" s="62">
        <v>44.45</v>
      </c>
    </row>
    <row r="8810" spans="1:6" x14ac:dyDescent="0.35">
      <c r="A8810" s="1">
        <v>73</v>
      </c>
      <c r="B8810" s="1" t="s">
        <v>109</v>
      </c>
      <c r="C8810" s="218">
        <v>44888</v>
      </c>
      <c r="D8810" s="218">
        <v>44887</v>
      </c>
      <c r="E8810" s="1">
        <v>3</v>
      </c>
      <c r="F8810" s="62">
        <v>157.81</v>
      </c>
    </row>
    <row r="8811" spans="1:6" x14ac:dyDescent="0.35">
      <c r="A8811" s="1">
        <v>73</v>
      </c>
      <c r="B8811" s="1" t="s">
        <v>109</v>
      </c>
      <c r="C8811" s="218">
        <v>44888</v>
      </c>
      <c r="D8811" s="218">
        <v>44888</v>
      </c>
      <c r="E8811" s="1">
        <v>4</v>
      </c>
      <c r="F8811" s="62">
        <v>154.44</v>
      </c>
    </row>
    <row r="8812" spans="1:6" x14ac:dyDescent="0.35">
      <c r="A8812" s="1">
        <v>73</v>
      </c>
      <c r="B8812" s="1" t="s">
        <v>109</v>
      </c>
      <c r="C8812" s="218">
        <v>44889</v>
      </c>
      <c r="D8812" s="218">
        <v>44883</v>
      </c>
      <c r="E8812" s="1">
        <v>1</v>
      </c>
      <c r="F8812" s="62">
        <v>22.18</v>
      </c>
    </row>
    <row r="8813" spans="1:6" x14ac:dyDescent="0.35">
      <c r="A8813" s="1">
        <v>73</v>
      </c>
      <c r="B8813" s="1" t="s">
        <v>109</v>
      </c>
      <c r="C8813" s="218">
        <v>44889</v>
      </c>
      <c r="D8813" s="218">
        <v>44885</v>
      </c>
      <c r="E8813" s="1">
        <v>1</v>
      </c>
      <c r="F8813" s="62">
        <v>23.17</v>
      </c>
    </row>
    <row r="8814" spans="1:6" x14ac:dyDescent="0.35">
      <c r="A8814" s="1">
        <v>73</v>
      </c>
      <c r="B8814" s="1" t="s">
        <v>109</v>
      </c>
      <c r="C8814" s="218">
        <v>44889</v>
      </c>
      <c r="D8814" s="218">
        <v>44886</v>
      </c>
      <c r="E8814" s="1">
        <v>2</v>
      </c>
      <c r="F8814" s="62">
        <v>47.12</v>
      </c>
    </row>
    <row r="8815" spans="1:6" x14ac:dyDescent="0.35">
      <c r="A8815" s="1">
        <v>73</v>
      </c>
      <c r="B8815" s="1" t="s">
        <v>109</v>
      </c>
      <c r="C8815" s="218">
        <v>44889</v>
      </c>
      <c r="D8815" s="218">
        <v>44887</v>
      </c>
      <c r="E8815" s="1">
        <v>1</v>
      </c>
      <c r="F8815" s="62">
        <v>50.39</v>
      </c>
    </row>
    <row r="8816" spans="1:6" x14ac:dyDescent="0.35">
      <c r="A8816" s="1">
        <v>73</v>
      </c>
      <c r="B8816" s="1" t="s">
        <v>109</v>
      </c>
      <c r="C8816" s="218">
        <v>44889</v>
      </c>
      <c r="D8816" s="218">
        <v>44889</v>
      </c>
      <c r="E8816" s="1">
        <v>6</v>
      </c>
      <c r="F8816" s="62">
        <v>254.04</v>
      </c>
    </row>
    <row r="8817" spans="1:6" x14ac:dyDescent="0.35">
      <c r="A8817" s="1">
        <v>73</v>
      </c>
      <c r="B8817" s="1" t="s">
        <v>109</v>
      </c>
      <c r="C8817" s="218">
        <v>44890</v>
      </c>
      <c r="D8817" s="218">
        <v>44885</v>
      </c>
      <c r="E8817" s="1">
        <v>2</v>
      </c>
      <c r="F8817" s="62">
        <v>74.45</v>
      </c>
    </row>
    <row r="8818" spans="1:6" x14ac:dyDescent="0.35">
      <c r="A8818" s="1">
        <v>73</v>
      </c>
      <c r="B8818" s="1" t="s">
        <v>109</v>
      </c>
      <c r="C8818" s="218">
        <v>44890</v>
      </c>
      <c r="D8818" s="218">
        <v>44886</v>
      </c>
      <c r="E8818" s="1">
        <v>1</v>
      </c>
      <c r="F8818" s="62">
        <v>18.61</v>
      </c>
    </row>
    <row r="8819" spans="1:6" x14ac:dyDescent="0.35">
      <c r="A8819" s="1">
        <v>73</v>
      </c>
      <c r="B8819" s="1" t="s">
        <v>109</v>
      </c>
      <c r="C8819" s="218">
        <v>44890</v>
      </c>
      <c r="D8819" s="218">
        <v>44888</v>
      </c>
      <c r="E8819" s="1">
        <v>2</v>
      </c>
      <c r="F8819" s="62">
        <v>76.23</v>
      </c>
    </row>
    <row r="8820" spans="1:6" x14ac:dyDescent="0.35">
      <c r="A8820" s="1">
        <v>73</v>
      </c>
      <c r="B8820" s="1" t="s">
        <v>109</v>
      </c>
      <c r="C8820" s="218">
        <v>44890</v>
      </c>
      <c r="D8820" s="218">
        <v>44889</v>
      </c>
      <c r="E8820" s="1">
        <v>3</v>
      </c>
      <c r="F8820" s="62">
        <v>100.33</v>
      </c>
    </row>
    <row r="8821" spans="1:6" x14ac:dyDescent="0.35">
      <c r="A8821" s="1">
        <v>73</v>
      </c>
      <c r="B8821" s="1" t="s">
        <v>109</v>
      </c>
      <c r="C8821" s="218">
        <v>44890</v>
      </c>
      <c r="D8821" s="218">
        <v>44890</v>
      </c>
      <c r="E8821" s="1">
        <v>3</v>
      </c>
      <c r="F8821" s="62">
        <v>128.19999999999999</v>
      </c>
    </row>
    <row r="8822" spans="1:6" x14ac:dyDescent="0.35">
      <c r="A8822" s="1">
        <v>73</v>
      </c>
      <c r="B8822" s="1" t="s">
        <v>109</v>
      </c>
      <c r="C8822" s="218">
        <v>44891</v>
      </c>
      <c r="D8822" s="218">
        <v>44886</v>
      </c>
      <c r="E8822" s="1">
        <v>1</v>
      </c>
      <c r="F8822" s="62">
        <v>22.37</v>
      </c>
    </row>
    <row r="8823" spans="1:6" x14ac:dyDescent="0.35">
      <c r="A8823" s="1">
        <v>73</v>
      </c>
      <c r="B8823" s="1" t="s">
        <v>109</v>
      </c>
      <c r="C8823" s="218">
        <v>44891</v>
      </c>
      <c r="D8823" s="218">
        <v>44887</v>
      </c>
      <c r="E8823" s="1">
        <v>1</v>
      </c>
      <c r="F8823" s="62">
        <v>23.76</v>
      </c>
    </row>
    <row r="8824" spans="1:6" x14ac:dyDescent="0.35">
      <c r="A8824" s="1">
        <v>73</v>
      </c>
      <c r="B8824" s="1" t="s">
        <v>109</v>
      </c>
      <c r="C8824" s="218">
        <v>44891</v>
      </c>
      <c r="D8824" s="218">
        <v>44888</v>
      </c>
      <c r="E8824" s="1">
        <v>3</v>
      </c>
      <c r="F8824" s="62">
        <v>122.46</v>
      </c>
    </row>
    <row r="8825" spans="1:6" x14ac:dyDescent="0.35">
      <c r="A8825" s="1">
        <v>73</v>
      </c>
      <c r="B8825" s="1" t="s">
        <v>109</v>
      </c>
      <c r="C8825" s="218">
        <v>44891</v>
      </c>
      <c r="D8825" s="218">
        <v>44889</v>
      </c>
      <c r="E8825" s="1">
        <v>3</v>
      </c>
      <c r="F8825" s="62">
        <v>98.81</v>
      </c>
    </row>
    <row r="8826" spans="1:6" x14ac:dyDescent="0.35">
      <c r="A8826" s="1">
        <v>73</v>
      </c>
      <c r="B8826" s="1" t="s">
        <v>109</v>
      </c>
      <c r="C8826" s="218">
        <v>44891</v>
      </c>
      <c r="D8826" s="218">
        <v>44890</v>
      </c>
      <c r="E8826" s="1">
        <v>10</v>
      </c>
      <c r="F8826" s="62">
        <v>283.87</v>
      </c>
    </row>
    <row r="8827" spans="1:6" x14ac:dyDescent="0.35">
      <c r="A8827" s="1">
        <v>73</v>
      </c>
      <c r="B8827" s="1" t="s">
        <v>109</v>
      </c>
      <c r="C8827" s="218">
        <v>44891</v>
      </c>
      <c r="D8827" s="218">
        <v>44891</v>
      </c>
      <c r="E8827" s="1">
        <v>9</v>
      </c>
      <c r="F8827" s="62">
        <v>269.12</v>
      </c>
    </row>
    <row r="8828" spans="1:6" x14ac:dyDescent="0.35">
      <c r="A8828" s="1">
        <v>73</v>
      </c>
      <c r="B8828" s="1" t="s">
        <v>109</v>
      </c>
      <c r="C8828" s="218">
        <v>44892</v>
      </c>
      <c r="D8828" s="218">
        <v>44886</v>
      </c>
      <c r="E8828" s="1">
        <v>1</v>
      </c>
      <c r="F8828" s="62">
        <v>23.66</v>
      </c>
    </row>
    <row r="8829" spans="1:6" x14ac:dyDescent="0.35">
      <c r="A8829" s="1">
        <v>73</v>
      </c>
      <c r="B8829" s="1" t="s">
        <v>109</v>
      </c>
      <c r="C8829" s="218">
        <v>44892</v>
      </c>
      <c r="D8829" s="218">
        <v>44889</v>
      </c>
      <c r="E8829" s="1">
        <v>4</v>
      </c>
      <c r="F8829" s="62">
        <v>119.34</v>
      </c>
    </row>
    <row r="8830" spans="1:6" x14ac:dyDescent="0.35">
      <c r="A8830" s="1">
        <v>73</v>
      </c>
      <c r="B8830" s="1" t="s">
        <v>109</v>
      </c>
      <c r="C8830" s="218">
        <v>44892</v>
      </c>
      <c r="D8830" s="218">
        <v>44890</v>
      </c>
      <c r="E8830" s="1">
        <v>2</v>
      </c>
      <c r="F8830" s="62">
        <v>74.94</v>
      </c>
    </row>
    <row r="8831" spans="1:6" x14ac:dyDescent="0.35">
      <c r="A8831" s="1">
        <v>73</v>
      </c>
      <c r="B8831" s="1" t="s">
        <v>109</v>
      </c>
      <c r="C8831" s="218">
        <v>44892</v>
      </c>
      <c r="D8831" s="218">
        <v>44891</v>
      </c>
      <c r="E8831" s="1">
        <v>1</v>
      </c>
      <c r="F8831" s="62">
        <v>49.5</v>
      </c>
    </row>
    <row r="8832" spans="1:6" x14ac:dyDescent="0.35">
      <c r="A8832" s="1">
        <v>73</v>
      </c>
      <c r="B8832" s="1" t="s">
        <v>109</v>
      </c>
      <c r="C8832" s="218">
        <v>44892</v>
      </c>
      <c r="D8832" s="218">
        <v>44892</v>
      </c>
      <c r="E8832" s="1">
        <v>10</v>
      </c>
      <c r="F8832" s="62">
        <v>470.89</v>
      </c>
    </row>
    <row r="8833" spans="1:6" x14ac:dyDescent="0.35">
      <c r="A8833" s="1">
        <v>73</v>
      </c>
      <c r="B8833" s="1" t="s">
        <v>109</v>
      </c>
      <c r="C8833" s="218">
        <v>44893</v>
      </c>
      <c r="D8833" s="218">
        <v>44889</v>
      </c>
      <c r="E8833" s="1">
        <v>4</v>
      </c>
      <c r="F8833" s="62">
        <v>90.29</v>
      </c>
    </row>
    <row r="8834" spans="1:6" x14ac:dyDescent="0.35">
      <c r="A8834" s="1">
        <v>73</v>
      </c>
      <c r="B8834" s="1" t="s">
        <v>109</v>
      </c>
      <c r="C8834" s="218">
        <v>44893</v>
      </c>
      <c r="D8834" s="218">
        <v>44891</v>
      </c>
      <c r="E8834" s="1">
        <v>1</v>
      </c>
      <c r="F8834" s="62">
        <v>23.76</v>
      </c>
    </row>
    <row r="8835" spans="1:6" x14ac:dyDescent="0.35">
      <c r="A8835" s="1">
        <v>73</v>
      </c>
      <c r="B8835" s="1" t="s">
        <v>109</v>
      </c>
      <c r="C8835" s="218">
        <v>44893</v>
      </c>
      <c r="D8835" s="218">
        <v>44892</v>
      </c>
      <c r="E8835" s="1">
        <v>2</v>
      </c>
      <c r="F8835" s="62">
        <v>47.22</v>
      </c>
    </row>
    <row r="8836" spans="1:6" x14ac:dyDescent="0.35">
      <c r="A8836" s="1">
        <v>73</v>
      </c>
      <c r="B8836" s="1" t="s">
        <v>109</v>
      </c>
      <c r="C8836" s="218">
        <v>44893</v>
      </c>
      <c r="D8836" s="218">
        <v>44893</v>
      </c>
      <c r="E8836" s="1">
        <v>8</v>
      </c>
      <c r="F8836" s="62">
        <v>276</v>
      </c>
    </row>
    <row r="8837" spans="1:6" x14ac:dyDescent="0.35">
      <c r="A8837" s="1">
        <v>73</v>
      </c>
      <c r="B8837" s="1" t="s">
        <v>109</v>
      </c>
      <c r="C8837" s="218">
        <v>44894</v>
      </c>
      <c r="D8837" s="218">
        <v>44890</v>
      </c>
      <c r="E8837" s="1">
        <v>1</v>
      </c>
      <c r="F8837" s="62">
        <v>23.76</v>
      </c>
    </row>
    <row r="8838" spans="1:6" x14ac:dyDescent="0.35">
      <c r="A8838" s="1">
        <v>73</v>
      </c>
      <c r="B8838" s="1" t="s">
        <v>109</v>
      </c>
      <c r="C8838" s="218">
        <v>44894</v>
      </c>
      <c r="D8838" s="218">
        <v>44891</v>
      </c>
      <c r="E8838" s="1">
        <v>4</v>
      </c>
      <c r="F8838" s="62">
        <v>171.21</v>
      </c>
    </row>
    <row r="8839" spans="1:6" x14ac:dyDescent="0.35">
      <c r="A8839" s="1">
        <v>73</v>
      </c>
      <c r="B8839" s="1" t="s">
        <v>109</v>
      </c>
      <c r="C8839" s="218">
        <v>44894</v>
      </c>
      <c r="D8839" s="218">
        <v>44892</v>
      </c>
      <c r="E8839" s="1">
        <v>3</v>
      </c>
      <c r="F8839" s="62">
        <v>128.21</v>
      </c>
    </row>
    <row r="8840" spans="1:6" x14ac:dyDescent="0.35">
      <c r="A8840" s="1">
        <v>73</v>
      </c>
      <c r="B8840" s="1" t="s">
        <v>109</v>
      </c>
      <c r="C8840" s="218">
        <v>44894</v>
      </c>
      <c r="D8840" s="218">
        <v>44893</v>
      </c>
      <c r="E8840" s="1">
        <v>5</v>
      </c>
      <c r="F8840" s="62">
        <v>234.97</v>
      </c>
    </row>
    <row r="8841" spans="1:6" x14ac:dyDescent="0.35">
      <c r="A8841" s="1">
        <v>73</v>
      </c>
      <c r="B8841" s="1" t="s">
        <v>109</v>
      </c>
      <c r="C8841" s="218">
        <v>44894</v>
      </c>
      <c r="D8841" s="218">
        <v>44894</v>
      </c>
      <c r="E8841" s="1">
        <v>3</v>
      </c>
      <c r="F8841" s="62">
        <v>70.98</v>
      </c>
    </row>
    <row r="8842" spans="1:6" x14ac:dyDescent="0.35">
      <c r="A8842" s="1">
        <v>73</v>
      </c>
      <c r="B8842" s="1" t="s">
        <v>109</v>
      </c>
      <c r="C8842" s="218">
        <v>44895</v>
      </c>
      <c r="D8842" s="218">
        <v>44891</v>
      </c>
      <c r="E8842" s="1">
        <v>3</v>
      </c>
      <c r="F8842" s="62">
        <v>116.13</v>
      </c>
    </row>
    <row r="8843" spans="1:6" x14ac:dyDescent="0.35">
      <c r="A8843" s="1">
        <v>73</v>
      </c>
      <c r="B8843" s="1" t="s">
        <v>109</v>
      </c>
      <c r="C8843" s="218">
        <v>44895</v>
      </c>
      <c r="D8843" s="218">
        <v>44893</v>
      </c>
      <c r="E8843" s="1">
        <v>2</v>
      </c>
      <c r="F8843" s="62">
        <v>74.64</v>
      </c>
    </row>
    <row r="8844" spans="1:6" x14ac:dyDescent="0.35">
      <c r="A8844" s="1">
        <v>73</v>
      </c>
      <c r="B8844" s="1" t="s">
        <v>109</v>
      </c>
      <c r="C8844" s="218">
        <v>44895</v>
      </c>
      <c r="D8844" s="218">
        <v>44894</v>
      </c>
      <c r="E8844" s="1">
        <v>5</v>
      </c>
      <c r="F8844" s="62">
        <v>114.84</v>
      </c>
    </row>
    <row r="8845" spans="1:6" x14ac:dyDescent="0.35">
      <c r="A8845" s="1">
        <v>73</v>
      </c>
      <c r="B8845" s="1" t="s">
        <v>109</v>
      </c>
      <c r="C8845" s="218">
        <v>44895</v>
      </c>
      <c r="D8845" s="218">
        <v>44895</v>
      </c>
      <c r="E8845" s="1">
        <v>8</v>
      </c>
      <c r="F8845" s="62">
        <v>393.62</v>
      </c>
    </row>
    <row r="8846" spans="1:6" x14ac:dyDescent="0.35">
      <c r="A8846" s="1">
        <v>73</v>
      </c>
      <c r="B8846" s="1" t="s">
        <v>109</v>
      </c>
      <c r="C8846" s="218">
        <v>44896</v>
      </c>
      <c r="D8846" s="218">
        <v>44892</v>
      </c>
      <c r="E8846" s="1">
        <v>1</v>
      </c>
      <c r="F8846" s="62">
        <v>40.99</v>
      </c>
    </row>
    <row r="8847" spans="1:6" x14ac:dyDescent="0.35">
      <c r="A8847" s="1">
        <v>73</v>
      </c>
      <c r="B8847" s="1" t="s">
        <v>109</v>
      </c>
      <c r="C8847" s="218">
        <v>44896</v>
      </c>
      <c r="D8847" s="218">
        <v>44893</v>
      </c>
      <c r="E8847" s="1">
        <v>1</v>
      </c>
      <c r="F8847" s="62">
        <v>50.49</v>
      </c>
    </row>
    <row r="8848" spans="1:6" x14ac:dyDescent="0.35">
      <c r="A8848" s="1">
        <v>73</v>
      </c>
      <c r="B8848" s="1" t="s">
        <v>109</v>
      </c>
      <c r="C8848" s="218">
        <v>44896</v>
      </c>
      <c r="D8848" s="218">
        <v>44894</v>
      </c>
      <c r="E8848" s="1">
        <v>2</v>
      </c>
      <c r="F8848" s="62">
        <v>47.52</v>
      </c>
    </row>
    <row r="8849" spans="1:6" x14ac:dyDescent="0.35">
      <c r="A8849" s="1">
        <v>73</v>
      </c>
      <c r="B8849" s="1" t="s">
        <v>109</v>
      </c>
      <c r="C8849" s="218">
        <v>44896</v>
      </c>
      <c r="D8849" s="218">
        <v>44895</v>
      </c>
      <c r="E8849" s="1">
        <v>2</v>
      </c>
      <c r="F8849" s="62">
        <v>106.92</v>
      </c>
    </row>
    <row r="8850" spans="1:6" x14ac:dyDescent="0.35">
      <c r="A8850" s="1">
        <v>73</v>
      </c>
      <c r="B8850" s="1" t="s">
        <v>109</v>
      </c>
      <c r="C8850" s="218">
        <v>44896</v>
      </c>
      <c r="D8850" s="218">
        <v>44896</v>
      </c>
      <c r="E8850" s="1">
        <v>7</v>
      </c>
      <c r="F8850" s="62">
        <v>225.22</v>
      </c>
    </row>
    <row r="8851" spans="1:6" x14ac:dyDescent="0.35">
      <c r="A8851" s="1">
        <v>73</v>
      </c>
      <c r="B8851" s="1" t="s">
        <v>109</v>
      </c>
      <c r="C8851" s="218">
        <v>44897</v>
      </c>
      <c r="D8851" s="218">
        <v>44893</v>
      </c>
      <c r="E8851" s="1">
        <v>2</v>
      </c>
      <c r="F8851" s="62">
        <v>106.13</v>
      </c>
    </row>
    <row r="8852" spans="1:6" x14ac:dyDescent="0.35">
      <c r="A8852" s="1">
        <v>73</v>
      </c>
      <c r="B8852" s="1" t="s">
        <v>109</v>
      </c>
      <c r="C8852" s="218">
        <v>44897</v>
      </c>
      <c r="D8852" s="218">
        <v>44894</v>
      </c>
      <c r="E8852" s="1">
        <v>3</v>
      </c>
      <c r="F8852" s="62">
        <v>97.11</v>
      </c>
    </row>
    <row r="8853" spans="1:6" x14ac:dyDescent="0.35">
      <c r="A8853" s="1">
        <v>73</v>
      </c>
      <c r="B8853" s="1" t="s">
        <v>109</v>
      </c>
      <c r="C8853" s="218">
        <v>44897</v>
      </c>
      <c r="D8853" s="218">
        <v>44895</v>
      </c>
      <c r="E8853" s="1">
        <v>5</v>
      </c>
      <c r="F8853" s="62">
        <v>183.14</v>
      </c>
    </row>
    <row r="8854" spans="1:6" x14ac:dyDescent="0.35">
      <c r="A8854" s="1">
        <v>73</v>
      </c>
      <c r="B8854" s="1" t="s">
        <v>109</v>
      </c>
      <c r="C8854" s="218">
        <v>44897</v>
      </c>
      <c r="D8854" s="218">
        <v>44896</v>
      </c>
      <c r="E8854" s="1">
        <v>2</v>
      </c>
      <c r="F8854" s="62">
        <v>47.32</v>
      </c>
    </row>
    <row r="8855" spans="1:6" x14ac:dyDescent="0.35">
      <c r="A8855" s="1">
        <v>73</v>
      </c>
      <c r="B8855" s="1" t="s">
        <v>109</v>
      </c>
      <c r="C8855" s="218">
        <v>44897</v>
      </c>
      <c r="D8855" s="218">
        <v>44897</v>
      </c>
      <c r="E8855" s="1">
        <v>6</v>
      </c>
      <c r="F8855" s="62">
        <v>251.16</v>
      </c>
    </row>
    <row r="8856" spans="1:6" x14ac:dyDescent="0.35">
      <c r="A8856" s="1">
        <v>73</v>
      </c>
      <c r="B8856" s="1" t="s">
        <v>109</v>
      </c>
      <c r="C8856" s="218">
        <v>44898</v>
      </c>
      <c r="D8856" s="218">
        <v>44894</v>
      </c>
      <c r="E8856" s="1">
        <v>10</v>
      </c>
      <c r="F8856" s="62">
        <v>258.04000000000002</v>
      </c>
    </row>
    <row r="8857" spans="1:6" x14ac:dyDescent="0.35">
      <c r="A8857" s="1">
        <v>73</v>
      </c>
      <c r="B8857" s="1" t="s">
        <v>109</v>
      </c>
      <c r="C8857" s="218">
        <v>44898</v>
      </c>
      <c r="D8857" s="218">
        <v>44895</v>
      </c>
      <c r="E8857" s="1">
        <v>2</v>
      </c>
      <c r="F8857" s="62">
        <v>74.69</v>
      </c>
    </row>
    <row r="8858" spans="1:6" x14ac:dyDescent="0.35">
      <c r="A8858" s="1">
        <v>73</v>
      </c>
      <c r="B8858" s="1" t="s">
        <v>109</v>
      </c>
      <c r="C8858" s="218">
        <v>44898</v>
      </c>
      <c r="D8858" s="218">
        <v>44896</v>
      </c>
      <c r="E8858" s="1">
        <v>8</v>
      </c>
      <c r="F8858" s="62">
        <v>233.03</v>
      </c>
    </row>
    <row r="8859" spans="1:6" x14ac:dyDescent="0.35">
      <c r="A8859" s="1">
        <v>73</v>
      </c>
      <c r="B8859" s="1" t="s">
        <v>109</v>
      </c>
      <c r="C8859" s="218">
        <v>44898</v>
      </c>
      <c r="D8859" s="218">
        <v>44897</v>
      </c>
      <c r="E8859" s="1">
        <v>4</v>
      </c>
      <c r="F8859" s="62">
        <v>150.93</v>
      </c>
    </row>
    <row r="8860" spans="1:6" x14ac:dyDescent="0.35">
      <c r="A8860" s="1">
        <v>73</v>
      </c>
      <c r="B8860" s="1" t="s">
        <v>109</v>
      </c>
      <c r="C8860" s="218">
        <v>44899</v>
      </c>
      <c r="D8860" s="218">
        <v>44895</v>
      </c>
      <c r="E8860" s="1">
        <v>1</v>
      </c>
      <c r="F8860" s="62">
        <v>23.66</v>
      </c>
    </row>
    <row r="8861" spans="1:6" x14ac:dyDescent="0.35">
      <c r="A8861" s="1">
        <v>73</v>
      </c>
      <c r="B8861" s="1" t="s">
        <v>109</v>
      </c>
      <c r="C8861" s="218">
        <v>44899</v>
      </c>
      <c r="D8861" s="218">
        <v>44896</v>
      </c>
      <c r="E8861" s="1">
        <v>2</v>
      </c>
      <c r="F8861" s="62">
        <v>42.37</v>
      </c>
    </row>
    <row r="8862" spans="1:6" x14ac:dyDescent="0.35">
      <c r="A8862" s="1">
        <v>73</v>
      </c>
      <c r="B8862" s="1" t="s">
        <v>109</v>
      </c>
      <c r="C8862" s="218">
        <v>44899</v>
      </c>
      <c r="D8862" s="218">
        <v>44897</v>
      </c>
      <c r="E8862" s="1">
        <v>4</v>
      </c>
      <c r="F8862" s="62">
        <v>172.96</v>
      </c>
    </row>
    <row r="8863" spans="1:6" x14ac:dyDescent="0.35">
      <c r="A8863" s="1">
        <v>73</v>
      </c>
      <c r="B8863" s="1" t="s">
        <v>109</v>
      </c>
      <c r="C8863" s="218">
        <v>44899</v>
      </c>
      <c r="D8863" s="218">
        <v>44899</v>
      </c>
      <c r="E8863" s="1">
        <v>9</v>
      </c>
      <c r="F8863" s="62">
        <v>384.65</v>
      </c>
    </row>
    <row r="8864" spans="1:6" x14ac:dyDescent="0.35">
      <c r="A8864" s="1">
        <v>73</v>
      </c>
      <c r="B8864" s="1" t="s">
        <v>109</v>
      </c>
      <c r="C8864" s="218">
        <v>44900</v>
      </c>
      <c r="D8864" s="218">
        <v>44896</v>
      </c>
      <c r="E8864" s="1">
        <v>2</v>
      </c>
      <c r="F8864" s="62">
        <v>76.319999999999993</v>
      </c>
    </row>
    <row r="8865" spans="1:6" x14ac:dyDescent="0.35">
      <c r="A8865" s="1">
        <v>73</v>
      </c>
      <c r="B8865" s="1" t="s">
        <v>109</v>
      </c>
      <c r="C8865" s="218">
        <v>44900</v>
      </c>
      <c r="D8865" s="218">
        <v>44897</v>
      </c>
      <c r="E8865" s="1">
        <v>1</v>
      </c>
      <c r="F8865" s="62">
        <v>23.36</v>
      </c>
    </row>
    <row r="8866" spans="1:6" x14ac:dyDescent="0.35">
      <c r="A8866" s="1">
        <v>73</v>
      </c>
      <c r="B8866" s="1" t="s">
        <v>109</v>
      </c>
      <c r="C8866" s="218">
        <v>44900</v>
      </c>
      <c r="D8866" s="218">
        <v>44899</v>
      </c>
      <c r="E8866" s="1">
        <v>2</v>
      </c>
      <c r="F8866" s="62">
        <v>105.98</v>
      </c>
    </row>
    <row r="8867" spans="1:6" x14ac:dyDescent="0.35">
      <c r="A8867" s="1">
        <v>73</v>
      </c>
      <c r="B8867" s="1" t="s">
        <v>109</v>
      </c>
      <c r="C8867" s="218">
        <v>44900</v>
      </c>
      <c r="D8867" s="218">
        <v>44900</v>
      </c>
      <c r="E8867" s="1">
        <v>9</v>
      </c>
      <c r="F8867" s="62">
        <v>384.86</v>
      </c>
    </row>
    <row r="8868" spans="1:6" x14ac:dyDescent="0.35">
      <c r="A8868" s="1">
        <v>73</v>
      </c>
      <c r="B8868" s="1" t="s">
        <v>109</v>
      </c>
      <c r="C8868" s="218">
        <v>44901</v>
      </c>
      <c r="D8868" s="218">
        <v>44900</v>
      </c>
      <c r="E8868" s="1">
        <v>1</v>
      </c>
      <c r="F8868" s="62">
        <v>23.46</v>
      </c>
    </row>
    <row r="8869" spans="1:6" x14ac:dyDescent="0.35">
      <c r="A8869" s="1">
        <v>73</v>
      </c>
      <c r="B8869" s="1" t="s">
        <v>109</v>
      </c>
      <c r="C8869" s="218">
        <v>44901</v>
      </c>
      <c r="D8869" s="218">
        <v>44901</v>
      </c>
      <c r="E8869" s="1">
        <v>15</v>
      </c>
      <c r="F8869" s="62">
        <v>614.67999999999995</v>
      </c>
    </row>
    <row r="8870" spans="1:6" x14ac:dyDescent="0.35">
      <c r="A8870" s="1">
        <v>73</v>
      </c>
      <c r="B8870" s="1" t="s">
        <v>109</v>
      </c>
      <c r="C8870" s="218">
        <v>44902</v>
      </c>
      <c r="D8870" s="218">
        <v>44902</v>
      </c>
      <c r="E8870" s="1">
        <v>11</v>
      </c>
      <c r="F8870" s="62">
        <v>463.72</v>
      </c>
    </row>
    <row r="8871" spans="1:6" x14ac:dyDescent="0.35">
      <c r="A8871" s="1">
        <v>73</v>
      </c>
      <c r="B8871" s="1" t="s">
        <v>109</v>
      </c>
      <c r="C8871" s="218">
        <v>44903</v>
      </c>
      <c r="D8871" s="218">
        <v>44900</v>
      </c>
      <c r="E8871" s="1">
        <v>1</v>
      </c>
      <c r="F8871" s="62">
        <v>53.46</v>
      </c>
    </row>
    <row r="8872" spans="1:6" x14ac:dyDescent="0.35">
      <c r="A8872" s="1">
        <v>73</v>
      </c>
      <c r="B8872" s="1" t="s">
        <v>109</v>
      </c>
      <c r="C8872" s="218">
        <v>44903</v>
      </c>
      <c r="D8872" s="218">
        <v>44901</v>
      </c>
      <c r="E8872" s="1">
        <v>1</v>
      </c>
      <c r="F8872" s="62">
        <v>23.76</v>
      </c>
    </row>
    <row r="8873" spans="1:6" x14ac:dyDescent="0.35">
      <c r="A8873" s="1">
        <v>73</v>
      </c>
      <c r="B8873" s="1" t="s">
        <v>109</v>
      </c>
      <c r="C8873" s="218">
        <v>44903</v>
      </c>
      <c r="D8873" s="218">
        <v>44902</v>
      </c>
      <c r="E8873" s="1">
        <v>3</v>
      </c>
      <c r="F8873" s="62">
        <v>127.91</v>
      </c>
    </row>
    <row r="8874" spans="1:6" x14ac:dyDescent="0.35">
      <c r="A8874" s="1">
        <v>73</v>
      </c>
      <c r="B8874" s="1" t="s">
        <v>109</v>
      </c>
      <c r="C8874" s="218">
        <v>44903</v>
      </c>
      <c r="D8874" s="218">
        <v>44903</v>
      </c>
      <c r="E8874" s="1">
        <v>13</v>
      </c>
      <c r="F8874" s="62">
        <v>476.23</v>
      </c>
    </row>
    <row r="8875" spans="1:6" x14ac:dyDescent="0.35">
      <c r="A8875" s="1">
        <v>73</v>
      </c>
      <c r="B8875" s="1" t="s">
        <v>109</v>
      </c>
      <c r="C8875" s="218">
        <v>44904</v>
      </c>
      <c r="D8875" s="218">
        <v>44902</v>
      </c>
      <c r="E8875" s="1">
        <v>1</v>
      </c>
      <c r="F8875" s="62">
        <v>53.16</v>
      </c>
    </row>
    <row r="8876" spans="1:6" x14ac:dyDescent="0.35">
      <c r="A8876" s="1">
        <v>73</v>
      </c>
      <c r="B8876" s="1" t="s">
        <v>109</v>
      </c>
      <c r="C8876" s="218">
        <v>44904</v>
      </c>
      <c r="D8876" s="218">
        <v>44903</v>
      </c>
      <c r="E8876" s="1">
        <v>4</v>
      </c>
      <c r="F8876" s="62">
        <v>92.41</v>
      </c>
    </row>
    <row r="8877" spans="1:6" x14ac:dyDescent="0.35">
      <c r="A8877" s="1">
        <v>73</v>
      </c>
      <c r="B8877" s="1" t="s">
        <v>109</v>
      </c>
      <c r="C8877" s="218">
        <v>44904</v>
      </c>
      <c r="D8877" s="218">
        <v>44904</v>
      </c>
      <c r="E8877" s="1">
        <v>14</v>
      </c>
      <c r="F8877" s="62">
        <v>472.42</v>
      </c>
    </row>
    <row r="8878" spans="1:6" x14ac:dyDescent="0.35">
      <c r="A8878" s="1">
        <v>73</v>
      </c>
      <c r="B8878" s="1" t="s">
        <v>109</v>
      </c>
      <c r="C8878" s="218">
        <v>44905</v>
      </c>
      <c r="D8878" s="218">
        <v>44902</v>
      </c>
      <c r="E8878" s="1">
        <v>2</v>
      </c>
      <c r="F8878" s="62">
        <v>44.35</v>
      </c>
    </row>
    <row r="8879" spans="1:6" x14ac:dyDescent="0.35">
      <c r="A8879" s="1">
        <v>73</v>
      </c>
      <c r="B8879" s="1" t="s">
        <v>109</v>
      </c>
      <c r="C8879" s="218">
        <v>44905</v>
      </c>
      <c r="D8879" s="218">
        <v>44903</v>
      </c>
      <c r="E8879" s="1">
        <v>1</v>
      </c>
      <c r="F8879" s="62">
        <v>52.42</v>
      </c>
    </row>
    <row r="8880" spans="1:6" x14ac:dyDescent="0.35">
      <c r="A8880" s="1">
        <v>73</v>
      </c>
      <c r="B8880" s="1" t="s">
        <v>109</v>
      </c>
      <c r="C8880" s="218">
        <v>44905</v>
      </c>
      <c r="D8880" s="218">
        <v>44904</v>
      </c>
      <c r="E8880" s="1">
        <v>2</v>
      </c>
      <c r="F8880" s="62">
        <v>75.040000000000006</v>
      </c>
    </row>
    <row r="8881" spans="1:6" x14ac:dyDescent="0.35">
      <c r="A8881" s="1">
        <v>73</v>
      </c>
      <c r="B8881" s="1" t="s">
        <v>109</v>
      </c>
      <c r="C8881" s="218">
        <v>44905</v>
      </c>
      <c r="D8881" s="218">
        <v>44905</v>
      </c>
      <c r="E8881" s="1">
        <v>9</v>
      </c>
      <c r="F8881" s="62">
        <v>297.93</v>
      </c>
    </row>
    <row r="8882" spans="1:6" x14ac:dyDescent="0.35">
      <c r="A8882" s="1">
        <v>73</v>
      </c>
      <c r="B8882" s="1" t="s">
        <v>109</v>
      </c>
      <c r="C8882" s="218">
        <v>44906</v>
      </c>
      <c r="D8882" s="218">
        <v>44904</v>
      </c>
      <c r="E8882" s="1">
        <v>1</v>
      </c>
      <c r="F8882" s="62">
        <v>22.27</v>
      </c>
    </row>
    <row r="8883" spans="1:6" x14ac:dyDescent="0.35">
      <c r="A8883" s="1">
        <v>73</v>
      </c>
      <c r="B8883" s="1" t="s">
        <v>109</v>
      </c>
      <c r="C8883" s="218">
        <v>44906</v>
      </c>
      <c r="D8883" s="218">
        <v>44905</v>
      </c>
      <c r="E8883" s="1">
        <v>5</v>
      </c>
      <c r="F8883" s="62">
        <v>172.26</v>
      </c>
    </row>
    <row r="8884" spans="1:6" x14ac:dyDescent="0.35">
      <c r="A8884" s="1">
        <v>73</v>
      </c>
      <c r="B8884" s="1" t="s">
        <v>109</v>
      </c>
      <c r="C8884" s="218">
        <v>44906</v>
      </c>
      <c r="D8884" s="218">
        <v>44906</v>
      </c>
      <c r="E8884" s="1">
        <v>6</v>
      </c>
      <c r="F8884" s="62">
        <v>258.63</v>
      </c>
    </row>
    <row r="8885" spans="1:6" x14ac:dyDescent="0.35">
      <c r="A8885" s="1">
        <v>73</v>
      </c>
      <c r="B8885" s="1" t="s">
        <v>109</v>
      </c>
      <c r="C8885" s="218">
        <v>44907</v>
      </c>
      <c r="D8885" s="218">
        <v>44904</v>
      </c>
      <c r="E8885" s="1">
        <v>1</v>
      </c>
      <c r="F8885" s="62">
        <v>23.56</v>
      </c>
    </row>
    <row r="8886" spans="1:6" x14ac:dyDescent="0.35">
      <c r="A8886" s="1">
        <v>73</v>
      </c>
      <c r="B8886" s="1" t="s">
        <v>109</v>
      </c>
      <c r="C8886" s="218">
        <v>44907</v>
      </c>
      <c r="D8886" s="218">
        <v>44905</v>
      </c>
      <c r="E8886" s="1">
        <v>2</v>
      </c>
      <c r="F8886" s="62">
        <v>46.53</v>
      </c>
    </row>
    <row r="8887" spans="1:6" x14ac:dyDescent="0.35">
      <c r="A8887" s="1">
        <v>73</v>
      </c>
      <c r="B8887" s="1" t="s">
        <v>109</v>
      </c>
      <c r="C8887" s="218">
        <v>44907</v>
      </c>
      <c r="D8887" s="218">
        <v>44906</v>
      </c>
      <c r="E8887" s="1">
        <v>2</v>
      </c>
      <c r="F8887" s="62">
        <v>106.08</v>
      </c>
    </row>
    <row r="8888" spans="1:6" x14ac:dyDescent="0.35">
      <c r="A8888" s="1">
        <v>73</v>
      </c>
      <c r="B8888" s="1" t="s">
        <v>109</v>
      </c>
      <c r="C8888" s="218">
        <v>44907</v>
      </c>
      <c r="D8888" s="218">
        <v>44907</v>
      </c>
      <c r="E8888" s="1">
        <v>10</v>
      </c>
      <c r="F8888" s="62">
        <v>411.68</v>
      </c>
    </row>
    <row r="8889" spans="1:6" x14ac:dyDescent="0.35">
      <c r="A8889" s="1">
        <v>73</v>
      </c>
      <c r="B8889" s="1" t="s">
        <v>109</v>
      </c>
      <c r="C8889" s="218">
        <v>44908</v>
      </c>
      <c r="D8889" s="218">
        <v>44906</v>
      </c>
      <c r="E8889" s="1">
        <v>2</v>
      </c>
      <c r="F8889" s="62">
        <v>105.93</v>
      </c>
    </row>
    <row r="8890" spans="1:6" x14ac:dyDescent="0.35">
      <c r="A8890" s="1">
        <v>73</v>
      </c>
      <c r="B8890" s="1" t="s">
        <v>109</v>
      </c>
      <c r="C8890" s="218">
        <v>44908</v>
      </c>
      <c r="D8890" s="218">
        <v>44907</v>
      </c>
      <c r="E8890" s="1">
        <v>4</v>
      </c>
      <c r="F8890" s="62">
        <v>212.99</v>
      </c>
    </row>
    <row r="8891" spans="1:6" x14ac:dyDescent="0.35">
      <c r="A8891" s="1">
        <v>73</v>
      </c>
      <c r="B8891" s="1" t="s">
        <v>109</v>
      </c>
      <c r="C8891" s="218">
        <v>44908</v>
      </c>
      <c r="D8891" s="218">
        <v>44908</v>
      </c>
      <c r="E8891" s="1">
        <v>8</v>
      </c>
      <c r="F8891" s="62">
        <v>337.83</v>
      </c>
    </row>
    <row r="8892" spans="1:6" x14ac:dyDescent="0.35">
      <c r="A8892" s="1">
        <v>73</v>
      </c>
      <c r="B8892" s="1" t="s">
        <v>109</v>
      </c>
      <c r="C8892" s="218">
        <v>44909</v>
      </c>
      <c r="D8892" s="218">
        <v>44907</v>
      </c>
      <c r="E8892" s="1">
        <v>1</v>
      </c>
      <c r="F8892" s="62">
        <v>52.67</v>
      </c>
    </row>
    <row r="8893" spans="1:6" x14ac:dyDescent="0.35">
      <c r="A8893" s="1">
        <v>73</v>
      </c>
      <c r="B8893" s="1" t="s">
        <v>109</v>
      </c>
      <c r="C8893" s="218">
        <v>44909</v>
      </c>
      <c r="D8893" s="218">
        <v>44908</v>
      </c>
      <c r="E8893" s="1">
        <v>7</v>
      </c>
      <c r="F8893" s="62">
        <v>282.7</v>
      </c>
    </row>
    <row r="8894" spans="1:6" x14ac:dyDescent="0.35">
      <c r="A8894" s="1">
        <v>73</v>
      </c>
      <c r="B8894" s="1" t="s">
        <v>109</v>
      </c>
      <c r="C8894" s="218">
        <v>44909</v>
      </c>
      <c r="D8894" s="218">
        <v>44909</v>
      </c>
      <c r="E8894" s="1">
        <v>16</v>
      </c>
      <c r="F8894" s="62">
        <v>489.98</v>
      </c>
    </row>
    <row r="8895" spans="1:6" x14ac:dyDescent="0.35">
      <c r="A8895" s="1">
        <v>73</v>
      </c>
      <c r="B8895" s="1" t="s">
        <v>109</v>
      </c>
      <c r="C8895" s="218">
        <v>44910</v>
      </c>
      <c r="D8895" s="218">
        <v>44907</v>
      </c>
      <c r="E8895" s="1">
        <v>1</v>
      </c>
      <c r="F8895" s="62">
        <v>52.47</v>
      </c>
    </row>
    <row r="8896" spans="1:6" x14ac:dyDescent="0.35">
      <c r="A8896" s="1">
        <v>73</v>
      </c>
      <c r="B8896" s="1" t="s">
        <v>109</v>
      </c>
      <c r="C8896" s="218">
        <v>44910</v>
      </c>
      <c r="D8896" s="218">
        <v>44908</v>
      </c>
      <c r="E8896" s="1">
        <v>2</v>
      </c>
      <c r="F8896" s="62">
        <v>75.930000000000007</v>
      </c>
    </row>
    <row r="8897" spans="1:6" x14ac:dyDescent="0.35">
      <c r="A8897" s="1">
        <v>73</v>
      </c>
      <c r="B8897" s="1" t="s">
        <v>109</v>
      </c>
      <c r="C8897" s="218">
        <v>44910</v>
      </c>
      <c r="D8897" s="218">
        <v>44909</v>
      </c>
      <c r="E8897" s="1">
        <v>2</v>
      </c>
      <c r="F8897" s="62">
        <v>45.1</v>
      </c>
    </row>
    <row r="8898" spans="1:6" x14ac:dyDescent="0.35">
      <c r="A8898" s="1">
        <v>73</v>
      </c>
      <c r="B8898" s="1" t="s">
        <v>109</v>
      </c>
      <c r="C8898" s="218">
        <v>44910</v>
      </c>
      <c r="D8898" s="218">
        <v>44910</v>
      </c>
      <c r="E8898" s="1">
        <v>11</v>
      </c>
      <c r="F8898" s="62">
        <v>335.93</v>
      </c>
    </row>
    <row r="8899" spans="1:6" x14ac:dyDescent="0.35">
      <c r="A8899" s="1">
        <v>73</v>
      </c>
      <c r="B8899" s="1" t="s">
        <v>109</v>
      </c>
      <c r="C8899" s="218">
        <v>44911</v>
      </c>
      <c r="D8899" s="218">
        <v>44909</v>
      </c>
      <c r="E8899" s="1">
        <v>1</v>
      </c>
      <c r="F8899" s="62">
        <v>53.11</v>
      </c>
    </row>
    <row r="8900" spans="1:6" x14ac:dyDescent="0.35">
      <c r="A8900" s="1">
        <v>73</v>
      </c>
      <c r="B8900" s="1" t="s">
        <v>109</v>
      </c>
      <c r="C8900" s="218">
        <v>44911</v>
      </c>
      <c r="D8900" s="218">
        <v>44910</v>
      </c>
      <c r="E8900" s="1">
        <v>3</v>
      </c>
      <c r="F8900" s="62">
        <v>67.709999999999994</v>
      </c>
    </row>
    <row r="8901" spans="1:6" x14ac:dyDescent="0.35">
      <c r="A8901" s="1">
        <v>73</v>
      </c>
      <c r="B8901" s="1" t="s">
        <v>109</v>
      </c>
      <c r="C8901" s="218">
        <v>44911</v>
      </c>
      <c r="D8901" s="218">
        <v>44911</v>
      </c>
      <c r="E8901" s="1">
        <v>14</v>
      </c>
      <c r="F8901" s="62">
        <v>620.72</v>
      </c>
    </row>
    <row r="8902" spans="1:6" x14ac:dyDescent="0.35">
      <c r="A8902" s="1">
        <v>73</v>
      </c>
      <c r="B8902" s="1" t="s">
        <v>109</v>
      </c>
      <c r="C8902" s="218">
        <v>44912</v>
      </c>
      <c r="D8902" s="218">
        <v>44910</v>
      </c>
      <c r="E8902" s="1">
        <v>3</v>
      </c>
      <c r="F8902" s="62">
        <v>65.98</v>
      </c>
    </row>
    <row r="8903" spans="1:6" x14ac:dyDescent="0.35">
      <c r="A8903" s="1">
        <v>73</v>
      </c>
      <c r="B8903" s="1" t="s">
        <v>109</v>
      </c>
      <c r="C8903" s="218">
        <v>44912</v>
      </c>
      <c r="D8903" s="218">
        <v>44911</v>
      </c>
      <c r="E8903" s="1">
        <v>1</v>
      </c>
      <c r="F8903" s="62">
        <v>23.71</v>
      </c>
    </row>
    <row r="8904" spans="1:6" x14ac:dyDescent="0.35">
      <c r="A8904" s="1">
        <v>73</v>
      </c>
      <c r="B8904" s="1" t="s">
        <v>109</v>
      </c>
      <c r="C8904" s="218">
        <v>44912</v>
      </c>
      <c r="D8904" s="218">
        <v>44912</v>
      </c>
      <c r="E8904" s="1">
        <v>6</v>
      </c>
      <c r="F8904" s="62">
        <v>322.49</v>
      </c>
    </row>
    <row r="8905" spans="1:6" x14ac:dyDescent="0.35">
      <c r="A8905" s="1">
        <v>73</v>
      </c>
      <c r="B8905" s="1" t="s">
        <v>109</v>
      </c>
      <c r="C8905" s="218">
        <v>44913</v>
      </c>
      <c r="D8905" s="218">
        <v>44910</v>
      </c>
      <c r="E8905" s="1">
        <v>1</v>
      </c>
      <c r="F8905" s="62">
        <v>23.17</v>
      </c>
    </row>
    <row r="8906" spans="1:6" x14ac:dyDescent="0.35">
      <c r="A8906" s="1">
        <v>73</v>
      </c>
      <c r="B8906" s="1" t="s">
        <v>109</v>
      </c>
      <c r="C8906" s="218">
        <v>44913</v>
      </c>
      <c r="D8906" s="218">
        <v>44911</v>
      </c>
      <c r="E8906" s="1">
        <v>1</v>
      </c>
      <c r="F8906" s="62">
        <v>53.76</v>
      </c>
    </row>
    <row r="8907" spans="1:6" x14ac:dyDescent="0.35">
      <c r="A8907" s="1">
        <v>73</v>
      </c>
      <c r="B8907" s="1" t="s">
        <v>109</v>
      </c>
      <c r="C8907" s="218">
        <v>44913</v>
      </c>
      <c r="D8907" s="218">
        <v>44912</v>
      </c>
      <c r="E8907" s="1">
        <v>3</v>
      </c>
      <c r="F8907" s="62">
        <v>127.81</v>
      </c>
    </row>
    <row r="8908" spans="1:6" x14ac:dyDescent="0.35">
      <c r="A8908" s="1">
        <v>73</v>
      </c>
      <c r="B8908" s="1" t="s">
        <v>109</v>
      </c>
      <c r="C8908" s="218">
        <v>44913</v>
      </c>
      <c r="D8908" s="218">
        <v>44913</v>
      </c>
      <c r="E8908" s="1">
        <v>10</v>
      </c>
      <c r="F8908" s="62">
        <v>346.84</v>
      </c>
    </row>
    <row r="8909" spans="1:6" x14ac:dyDescent="0.35">
      <c r="A8909" s="1">
        <v>73</v>
      </c>
      <c r="B8909" s="1" t="s">
        <v>109</v>
      </c>
      <c r="C8909" s="218">
        <v>44914</v>
      </c>
      <c r="D8909" s="218">
        <v>44912</v>
      </c>
      <c r="E8909" s="1">
        <v>1</v>
      </c>
      <c r="F8909" s="62">
        <v>24.06</v>
      </c>
    </row>
    <row r="8910" spans="1:6" x14ac:dyDescent="0.35">
      <c r="A8910" s="1">
        <v>73</v>
      </c>
      <c r="B8910" s="1" t="s">
        <v>109</v>
      </c>
      <c r="C8910" s="218">
        <v>44914</v>
      </c>
      <c r="D8910" s="218">
        <v>44913</v>
      </c>
      <c r="E8910" s="1">
        <v>4</v>
      </c>
      <c r="F8910" s="62">
        <v>151.82</v>
      </c>
    </row>
    <row r="8911" spans="1:6" x14ac:dyDescent="0.35">
      <c r="A8911" s="1">
        <v>73</v>
      </c>
      <c r="B8911" s="1" t="s">
        <v>109</v>
      </c>
      <c r="C8911" s="218">
        <v>44914</v>
      </c>
      <c r="D8911" s="218">
        <v>44914</v>
      </c>
      <c r="E8911" s="1">
        <v>12</v>
      </c>
      <c r="F8911" s="62">
        <v>421.35</v>
      </c>
    </row>
    <row r="8912" spans="1:6" x14ac:dyDescent="0.35">
      <c r="A8912" s="1">
        <v>73</v>
      </c>
      <c r="B8912" s="1" t="s">
        <v>109</v>
      </c>
      <c r="C8912" s="218">
        <v>44915</v>
      </c>
      <c r="D8912" s="218">
        <v>44912</v>
      </c>
      <c r="E8912" s="1">
        <v>1</v>
      </c>
      <c r="F8912" s="62">
        <v>49.5</v>
      </c>
    </row>
    <row r="8913" spans="1:6" x14ac:dyDescent="0.35">
      <c r="A8913" s="1">
        <v>73</v>
      </c>
      <c r="B8913" s="1" t="s">
        <v>109</v>
      </c>
      <c r="C8913" s="218">
        <v>44915</v>
      </c>
      <c r="D8913" s="218">
        <v>44913</v>
      </c>
      <c r="E8913" s="1">
        <v>1</v>
      </c>
      <c r="F8913" s="62">
        <v>52.87</v>
      </c>
    </row>
    <row r="8914" spans="1:6" x14ac:dyDescent="0.35">
      <c r="A8914" s="1">
        <v>73</v>
      </c>
      <c r="B8914" s="1" t="s">
        <v>109</v>
      </c>
      <c r="C8914" s="218">
        <v>44915</v>
      </c>
      <c r="D8914" s="218">
        <v>44914</v>
      </c>
      <c r="E8914" s="1">
        <v>4</v>
      </c>
      <c r="F8914" s="62">
        <v>183.69</v>
      </c>
    </row>
    <row r="8915" spans="1:6" x14ac:dyDescent="0.35">
      <c r="A8915" s="1">
        <v>73</v>
      </c>
      <c r="B8915" s="1" t="s">
        <v>109</v>
      </c>
      <c r="C8915" s="218">
        <v>44915</v>
      </c>
      <c r="D8915" s="218">
        <v>44915</v>
      </c>
      <c r="E8915" s="1">
        <v>7</v>
      </c>
      <c r="F8915" s="62">
        <v>280.82</v>
      </c>
    </row>
    <row r="8916" spans="1:6" x14ac:dyDescent="0.35">
      <c r="A8916" s="1">
        <v>73</v>
      </c>
      <c r="B8916" s="1" t="s">
        <v>109</v>
      </c>
      <c r="C8916" s="218">
        <v>44916</v>
      </c>
      <c r="D8916" s="218">
        <v>44914</v>
      </c>
      <c r="E8916" s="1">
        <v>1</v>
      </c>
      <c r="F8916" s="62">
        <v>51.97</v>
      </c>
    </row>
    <row r="8917" spans="1:6" x14ac:dyDescent="0.35">
      <c r="A8917" s="1">
        <v>73</v>
      </c>
      <c r="B8917" s="1" t="s">
        <v>109</v>
      </c>
      <c r="C8917" s="218">
        <v>44916</v>
      </c>
      <c r="D8917" s="218">
        <v>44915</v>
      </c>
      <c r="E8917" s="1">
        <v>2</v>
      </c>
      <c r="F8917" s="62">
        <v>105.19</v>
      </c>
    </row>
    <row r="8918" spans="1:6" x14ac:dyDescent="0.35">
      <c r="A8918" s="1">
        <v>73</v>
      </c>
      <c r="B8918" s="1" t="s">
        <v>109</v>
      </c>
      <c r="C8918" s="218">
        <v>44916</v>
      </c>
      <c r="D8918" s="218">
        <v>44916</v>
      </c>
      <c r="E8918" s="1">
        <v>11</v>
      </c>
      <c r="F8918" s="62">
        <v>465.64</v>
      </c>
    </row>
    <row r="8919" spans="1:6" x14ac:dyDescent="0.35">
      <c r="A8919" s="1">
        <v>73</v>
      </c>
      <c r="B8919" s="1" t="s">
        <v>109</v>
      </c>
      <c r="C8919" s="218">
        <v>44917</v>
      </c>
      <c r="D8919" s="218">
        <v>44915</v>
      </c>
      <c r="E8919" s="1">
        <v>3</v>
      </c>
      <c r="F8919" s="62">
        <v>146.66</v>
      </c>
    </row>
    <row r="8920" spans="1:6" x14ac:dyDescent="0.35">
      <c r="A8920" s="1">
        <v>73</v>
      </c>
      <c r="B8920" s="1" t="s">
        <v>109</v>
      </c>
      <c r="C8920" s="218">
        <v>44917</v>
      </c>
      <c r="D8920" s="218">
        <v>44916</v>
      </c>
      <c r="E8920" s="1">
        <v>4</v>
      </c>
      <c r="F8920" s="62">
        <v>123</v>
      </c>
    </row>
    <row r="8921" spans="1:6" x14ac:dyDescent="0.35">
      <c r="A8921" s="1">
        <v>73</v>
      </c>
      <c r="B8921" s="1" t="s">
        <v>109</v>
      </c>
      <c r="C8921" s="218">
        <v>44917</v>
      </c>
      <c r="D8921" s="218">
        <v>44917</v>
      </c>
      <c r="E8921" s="1">
        <v>6</v>
      </c>
      <c r="F8921" s="62">
        <v>228.19</v>
      </c>
    </row>
    <row r="8922" spans="1:6" x14ac:dyDescent="0.35">
      <c r="A8922" s="1">
        <v>73</v>
      </c>
      <c r="B8922" s="1" t="s">
        <v>109</v>
      </c>
      <c r="C8922" s="218">
        <v>44918</v>
      </c>
      <c r="D8922" s="218">
        <v>44915</v>
      </c>
      <c r="E8922" s="1">
        <v>1</v>
      </c>
      <c r="F8922" s="62">
        <v>52.37</v>
      </c>
    </row>
    <row r="8923" spans="1:6" x14ac:dyDescent="0.35">
      <c r="A8923" s="1">
        <v>73</v>
      </c>
      <c r="B8923" s="1" t="s">
        <v>109</v>
      </c>
      <c r="C8923" s="218">
        <v>44918</v>
      </c>
      <c r="D8923" s="218">
        <v>44916</v>
      </c>
      <c r="E8923" s="1">
        <v>1</v>
      </c>
      <c r="F8923" s="62">
        <v>52.47</v>
      </c>
    </row>
    <row r="8924" spans="1:6" x14ac:dyDescent="0.35">
      <c r="A8924" s="1">
        <v>73</v>
      </c>
      <c r="B8924" s="1" t="s">
        <v>109</v>
      </c>
      <c r="C8924" s="218">
        <v>44918</v>
      </c>
      <c r="D8924" s="218">
        <v>44917</v>
      </c>
      <c r="E8924" s="1">
        <v>7</v>
      </c>
      <c r="F8924" s="62">
        <v>211.51</v>
      </c>
    </row>
    <row r="8925" spans="1:6" x14ac:dyDescent="0.35">
      <c r="A8925" s="1">
        <v>73</v>
      </c>
      <c r="B8925" s="1" t="s">
        <v>109</v>
      </c>
      <c r="C8925" s="218">
        <v>44918</v>
      </c>
      <c r="D8925" s="218">
        <v>44918</v>
      </c>
      <c r="E8925" s="1">
        <v>10</v>
      </c>
      <c r="F8925" s="62">
        <v>436.78</v>
      </c>
    </row>
    <row r="8926" spans="1:6" x14ac:dyDescent="0.35">
      <c r="A8926" s="1">
        <v>73</v>
      </c>
      <c r="B8926" s="1" t="s">
        <v>109</v>
      </c>
      <c r="C8926" s="218">
        <v>44920</v>
      </c>
      <c r="D8926" s="218">
        <v>44917</v>
      </c>
      <c r="E8926" s="1">
        <v>2</v>
      </c>
      <c r="F8926" s="62">
        <v>103.65</v>
      </c>
    </row>
    <row r="8927" spans="1:6" x14ac:dyDescent="0.35">
      <c r="A8927" s="1">
        <v>73</v>
      </c>
      <c r="B8927" s="1" t="s">
        <v>109</v>
      </c>
      <c r="C8927" s="218">
        <v>44920</v>
      </c>
      <c r="D8927" s="218">
        <v>44918</v>
      </c>
      <c r="E8927" s="1">
        <v>6</v>
      </c>
      <c r="F8927" s="62">
        <v>170.57</v>
      </c>
    </row>
    <row r="8928" spans="1:6" x14ac:dyDescent="0.35">
      <c r="A8928" s="1">
        <v>73</v>
      </c>
      <c r="B8928" s="1" t="s">
        <v>109</v>
      </c>
      <c r="C8928" s="218">
        <v>44920</v>
      </c>
      <c r="D8928" s="218">
        <v>44919</v>
      </c>
      <c r="E8928" s="1">
        <v>12</v>
      </c>
      <c r="F8928" s="62">
        <v>386.08</v>
      </c>
    </row>
    <row r="8929" spans="1:6" x14ac:dyDescent="0.35">
      <c r="A8929" s="1">
        <v>73</v>
      </c>
      <c r="B8929" s="1" t="s">
        <v>109</v>
      </c>
      <c r="C8929" s="218">
        <v>44920</v>
      </c>
      <c r="D8929" s="218">
        <v>44920</v>
      </c>
      <c r="E8929" s="1">
        <v>5</v>
      </c>
      <c r="F8929" s="62">
        <v>230.16</v>
      </c>
    </row>
    <row r="8930" spans="1:6" x14ac:dyDescent="0.35">
      <c r="A8930" s="1">
        <v>73</v>
      </c>
      <c r="B8930" s="1" t="s">
        <v>109</v>
      </c>
      <c r="C8930" s="218">
        <v>44921</v>
      </c>
      <c r="D8930" s="218">
        <v>44918</v>
      </c>
      <c r="E8930" s="1">
        <v>2</v>
      </c>
      <c r="F8930" s="62">
        <v>47.32</v>
      </c>
    </row>
    <row r="8931" spans="1:6" x14ac:dyDescent="0.35">
      <c r="A8931" s="1">
        <v>73</v>
      </c>
      <c r="B8931" s="1" t="s">
        <v>109</v>
      </c>
      <c r="C8931" s="218">
        <v>44921</v>
      </c>
      <c r="D8931" s="218">
        <v>44919</v>
      </c>
      <c r="E8931" s="1">
        <v>5</v>
      </c>
      <c r="F8931" s="62">
        <v>206.3</v>
      </c>
    </row>
    <row r="8932" spans="1:6" x14ac:dyDescent="0.35">
      <c r="A8932" s="1">
        <v>73</v>
      </c>
      <c r="B8932" s="1" t="s">
        <v>109</v>
      </c>
      <c r="C8932" s="218">
        <v>44921</v>
      </c>
      <c r="D8932" s="218">
        <v>44920</v>
      </c>
      <c r="E8932" s="1">
        <v>7</v>
      </c>
      <c r="F8932" s="62">
        <v>277.83</v>
      </c>
    </row>
    <row r="8933" spans="1:6" x14ac:dyDescent="0.35">
      <c r="A8933" s="1">
        <v>73</v>
      </c>
      <c r="B8933" s="1" t="s">
        <v>109</v>
      </c>
      <c r="C8933" s="218">
        <v>44921</v>
      </c>
      <c r="D8933" s="218">
        <v>44921</v>
      </c>
      <c r="E8933" s="1">
        <v>10</v>
      </c>
      <c r="F8933" s="62">
        <v>412.72</v>
      </c>
    </row>
    <row r="8934" spans="1:6" x14ac:dyDescent="0.35">
      <c r="A8934" s="1">
        <v>73</v>
      </c>
      <c r="B8934" s="1" t="s">
        <v>109</v>
      </c>
      <c r="C8934" s="218">
        <v>44922</v>
      </c>
      <c r="D8934" s="218">
        <v>44919</v>
      </c>
      <c r="E8934" s="1">
        <v>3</v>
      </c>
      <c r="F8934" s="62">
        <v>126.62</v>
      </c>
    </row>
    <row r="8935" spans="1:6" x14ac:dyDescent="0.35">
      <c r="A8935" s="1">
        <v>73</v>
      </c>
      <c r="B8935" s="1" t="s">
        <v>109</v>
      </c>
      <c r="C8935" s="218">
        <v>44922</v>
      </c>
      <c r="D8935" s="218">
        <v>44920</v>
      </c>
      <c r="E8935" s="1">
        <v>6</v>
      </c>
      <c r="F8935" s="62">
        <v>223.94</v>
      </c>
    </row>
    <row r="8936" spans="1:6" x14ac:dyDescent="0.35">
      <c r="A8936" s="1">
        <v>73</v>
      </c>
      <c r="B8936" s="1" t="s">
        <v>109</v>
      </c>
      <c r="C8936" s="218">
        <v>44922</v>
      </c>
      <c r="D8936" s="218">
        <v>44921</v>
      </c>
      <c r="E8936" s="1">
        <v>5</v>
      </c>
      <c r="F8936" s="62">
        <v>173.45</v>
      </c>
    </row>
    <row r="8937" spans="1:6" x14ac:dyDescent="0.35">
      <c r="A8937" s="1">
        <v>73</v>
      </c>
      <c r="B8937" s="1" t="s">
        <v>109</v>
      </c>
      <c r="C8937" s="218">
        <v>44922</v>
      </c>
      <c r="D8937" s="218">
        <v>44922</v>
      </c>
      <c r="E8937" s="1">
        <v>2</v>
      </c>
      <c r="F8937" s="62">
        <v>73.069999999999993</v>
      </c>
    </row>
    <row r="8938" spans="1:6" x14ac:dyDescent="0.35">
      <c r="A8938" s="1">
        <v>73</v>
      </c>
      <c r="B8938" s="1" t="s">
        <v>109</v>
      </c>
      <c r="C8938" s="218">
        <v>44923</v>
      </c>
      <c r="D8938" s="218">
        <v>44920</v>
      </c>
      <c r="E8938" s="1">
        <v>1</v>
      </c>
      <c r="F8938" s="62">
        <v>23.17</v>
      </c>
    </row>
    <row r="8939" spans="1:6" x14ac:dyDescent="0.35">
      <c r="A8939" s="1">
        <v>73</v>
      </c>
      <c r="B8939" s="1" t="s">
        <v>109</v>
      </c>
      <c r="C8939" s="218">
        <v>44923</v>
      </c>
      <c r="D8939" s="218">
        <v>44921</v>
      </c>
      <c r="E8939" s="1">
        <v>5</v>
      </c>
      <c r="F8939" s="62">
        <v>112.32</v>
      </c>
    </row>
    <row r="8940" spans="1:6" x14ac:dyDescent="0.35">
      <c r="A8940" s="1">
        <v>73</v>
      </c>
      <c r="B8940" s="1" t="s">
        <v>109</v>
      </c>
      <c r="C8940" s="218">
        <v>44923</v>
      </c>
      <c r="D8940" s="218">
        <v>44922</v>
      </c>
      <c r="E8940" s="1">
        <v>11</v>
      </c>
      <c r="F8940" s="62">
        <v>303.12</v>
      </c>
    </row>
    <row r="8941" spans="1:6" x14ac:dyDescent="0.35">
      <c r="A8941" s="1">
        <v>73</v>
      </c>
      <c r="B8941" s="1" t="s">
        <v>109</v>
      </c>
      <c r="C8941" s="218">
        <v>44923</v>
      </c>
      <c r="D8941" s="218">
        <v>44923</v>
      </c>
      <c r="E8941" s="1">
        <v>10</v>
      </c>
      <c r="F8941" s="62">
        <v>404.8</v>
      </c>
    </row>
    <row r="8942" spans="1:6" x14ac:dyDescent="0.35">
      <c r="A8942" s="1">
        <v>73</v>
      </c>
      <c r="B8942" s="1" t="s">
        <v>109</v>
      </c>
      <c r="C8942" s="218">
        <v>44924</v>
      </c>
      <c r="D8942" s="218">
        <v>44921</v>
      </c>
      <c r="E8942" s="1">
        <v>1</v>
      </c>
      <c r="F8942" s="62">
        <v>23.76</v>
      </c>
    </row>
    <row r="8943" spans="1:6" x14ac:dyDescent="0.35">
      <c r="A8943" s="1">
        <v>73</v>
      </c>
      <c r="B8943" s="1" t="s">
        <v>109</v>
      </c>
      <c r="C8943" s="218">
        <v>44924</v>
      </c>
      <c r="D8943" s="218">
        <v>44922</v>
      </c>
      <c r="E8943" s="1">
        <v>5</v>
      </c>
      <c r="F8943" s="62">
        <v>145.13</v>
      </c>
    </row>
    <row r="8944" spans="1:6" x14ac:dyDescent="0.35">
      <c r="A8944" s="1">
        <v>73</v>
      </c>
      <c r="B8944" s="1" t="s">
        <v>109</v>
      </c>
      <c r="C8944" s="218">
        <v>44924</v>
      </c>
      <c r="D8944" s="218">
        <v>44923</v>
      </c>
      <c r="E8944" s="1">
        <v>7</v>
      </c>
      <c r="F8944" s="62">
        <v>191.86</v>
      </c>
    </row>
    <row r="8945" spans="1:6" x14ac:dyDescent="0.35">
      <c r="A8945" s="1">
        <v>73</v>
      </c>
      <c r="B8945" s="1" t="s">
        <v>109</v>
      </c>
      <c r="C8945" s="218">
        <v>44924</v>
      </c>
      <c r="D8945" s="218">
        <v>44924</v>
      </c>
      <c r="E8945" s="1">
        <v>9</v>
      </c>
      <c r="F8945" s="62">
        <v>354.32</v>
      </c>
    </row>
    <row r="8946" spans="1:6" x14ac:dyDescent="0.35">
      <c r="A8946" s="1">
        <v>73</v>
      </c>
      <c r="B8946" s="1" t="s">
        <v>109</v>
      </c>
      <c r="C8946" s="218">
        <v>44925</v>
      </c>
      <c r="D8946" s="218">
        <v>44923</v>
      </c>
      <c r="E8946" s="1">
        <v>3</v>
      </c>
      <c r="F8946" s="62">
        <v>98.6</v>
      </c>
    </row>
    <row r="8947" spans="1:6" x14ac:dyDescent="0.35">
      <c r="A8947" s="1">
        <v>73</v>
      </c>
      <c r="B8947" s="1" t="s">
        <v>109</v>
      </c>
      <c r="C8947" s="218">
        <v>44925</v>
      </c>
      <c r="D8947" s="218">
        <v>44924</v>
      </c>
      <c r="E8947" s="1">
        <v>7</v>
      </c>
      <c r="F8947" s="62">
        <v>250.07</v>
      </c>
    </row>
    <row r="8948" spans="1:6" x14ac:dyDescent="0.35">
      <c r="A8948" s="1">
        <v>73</v>
      </c>
      <c r="B8948" s="1" t="s">
        <v>109</v>
      </c>
      <c r="C8948" s="218">
        <v>44925</v>
      </c>
      <c r="D8948" s="218">
        <v>44925</v>
      </c>
      <c r="E8948" s="1">
        <v>13</v>
      </c>
      <c r="F8948" s="62">
        <v>503.61</v>
      </c>
    </row>
    <row r="8949" spans="1:6" x14ac:dyDescent="0.35">
      <c r="A8949" s="1">
        <v>73</v>
      </c>
      <c r="B8949" s="1" t="s">
        <v>109</v>
      </c>
      <c r="C8949" s="218">
        <v>44926</v>
      </c>
      <c r="D8949" s="218">
        <v>44924</v>
      </c>
      <c r="E8949" s="1">
        <v>1</v>
      </c>
      <c r="F8949" s="62">
        <v>23.76</v>
      </c>
    </row>
    <row r="8950" spans="1:6" x14ac:dyDescent="0.35">
      <c r="A8950" s="1">
        <v>73</v>
      </c>
      <c r="B8950" s="1" t="s">
        <v>109</v>
      </c>
      <c r="C8950" s="218">
        <v>44926</v>
      </c>
      <c r="D8950" s="218">
        <v>44925</v>
      </c>
      <c r="E8950" s="1">
        <v>2</v>
      </c>
      <c r="F8950" s="62">
        <v>104.34</v>
      </c>
    </row>
    <row r="8951" spans="1:6" x14ac:dyDescent="0.35">
      <c r="A8951" s="1">
        <v>73</v>
      </c>
      <c r="B8951" s="1" t="s">
        <v>109</v>
      </c>
      <c r="C8951" s="218">
        <v>44926</v>
      </c>
      <c r="D8951" s="218">
        <v>44926</v>
      </c>
      <c r="E8951" s="1">
        <v>4</v>
      </c>
      <c r="F8951" s="62">
        <v>179.48</v>
      </c>
    </row>
    <row r="8952" spans="1:6" x14ac:dyDescent="0.35">
      <c r="A8952" s="1">
        <v>73</v>
      </c>
      <c r="B8952" s="1" t="s">
        <v>109</v>
      </c>
      <c r="C8952" s="218">
        <v>44928</v>
      </c>
      <c r="D8952" s="218">
        <v>44924</v>
      </c>
      <c r="E8952" s="1">
        <v>1</v>
      </c>
      <c r="F8952" s="62">
        <v>53.16</v>
      </c>
    </row>
    <row r="8953" spans="1:6" x14ac:dyDescent="0.35">
      <c r="A8953" s="1">
        <v>73</v>
      </c>
      <c r="B8953" s="1" t="s">
        <v>109</v>
      </c>
      <c r="C8953" s="218">
        <v>44928</v>
      </c>
      <c r="D8953" s="218">
        <v>44925</v>
      </c>
      <c r="E8953" s="1">
        <v>5</v>
      </c>
      <c r="F8953" s="62">
        <v>111.77</v>
      </c>
    </row>
    <row r="8954" spans="1:6" x14ac:dyDescent="0.35">
      <c r="A8954" s="1">
        <v>73</v>
      </c>
      <c r="B8954" s="1" t="s">
        <v>109</v>
      </c>
      <c r="C8954" s="218">
        <v>44928</v>
      </c>
      <c r="D8954" s="218">
        <v>44926</v>
      </c>
      <c r="E8954" s="1">
        <v>5</v>
      </c>
      <c r="F8954" s="62">
        <v>176.12</v>
      </c>
    </row>
    <row r="8955" spans="1:6" x14ac:dyDescent="0.35">
      <c r="A8955" s="1">
        <v>73</v>
      </c>
      <c r="B8955" s="1" t="s">
        <v>109</v>
      </c>
      <c r="C8955" s="218">
        <v>44928</v>
      </c>
      <c r="D8955" s="218">
        <v>44927</v>
      </c>
      <c r="E8955" s="1">
        <v>7</v>
      </c>
      <c r="F8955" s="62">
        <v>282.54000000000002</v>
      </c>
    </row>
    <row r="8956" spans="1:6" x14ac:dyDescent="0.35">
      <c r="A8956" s="1">
        <v>73</v>
      </c>
      <c r="B8956" s="1" t="s">
        <v>109</v>
      </c>
      <c r="C8956" s="218">
        <v>44928</v>
      </c>
      <c r="D8956" s="218">
        <v>44928</v>
      </c>
      <c r="E8956" s="1">
        <v>4</v>
      </c>
      <c r="F8956" s="62">
        <v>153.44999999999999</v>
      </c>
    </row>
    <row r="8957" spans="1:6" x14ac:dyDescent="0.35">
      <c r="A8957" s="1">
        <v>73</v>
      </c>
      <c r="B8957" s="1" t="s">
        <v>109</v>
      </c>
      <c r="C8957" s="218">
        <v>44930</v>
      </c>
      <c r="D8957" s="218">
        <v>44925</v>
      </c>
      <c r="E8957" s="1">
        <v>1</v>
      </c>
      <c r="F8957" s="62">
        <v>23.56</v>
      </c>
    </row>
    <row r="8958" spans="1:6" x14ac:dyDescent="0.35">
      <c r="A8958" s="1">
        <v>73</v>
      </c>
      <c r="B8958" s="1" t="s">
        <v>109</v>
      </c>
      <c r="C8958" s="218">
        <v>44930</v>
      </c>
      <c r="D8958" s="218">
        <v>44926</v>
      </c>
      <c r="E8958" s="1">
        <v>4</v>
      </c>
      <c r="F8958" s="62">
        <v>181.95</v>
      </c>
    </row>
    <row r="8959" spans="1:6" x14ac:dyDescent="0.35">
      <c r="A8959" s="1">
        <v>73</v>
      </c>
      <c r="B8959" s="1" t="s">
        <v>109</v>
      </c>
      <c r="C8959" s="218">
        <v>44930</v>
      </c>
      <c r="D8959" s="218">
        <v>44927</v>
      </c>
      <c r="E8959" s="1">
        <v>4</v>
      </c>
      <c r="F8959" s="62">
        <v>148.29</v>
      </c>
    </row>
    <row r="8960" spans="1:6" x14ac:dyDescent="0.35">
      <c r="A8960" s="1">
        <v>73</v>
      </c>
      <c r="B8960" s="1" t="s">
        <v>109</v>
      </c>
      <c r="C8960" s="218">
        <v>44930</v>
      </c>
      <c r="D8960" s="218">
        <v>44928</v>
      </c>
      <c r="E8960" s="1">
        <v>2</v>
      </c>
      <c r="F8960" s="62">
        <v>76.13</v>
      </c>
    </row>
    <row r="8961" spans="1:6" x14ac:dyDescent="0.35">
      <c r="A8961" s="1">
        <v>73</v>
      </c>
      <c r="B8961" s="1" t="s">
        <v>109</v>
      </c>
      <c r="C8961" s="218">
        <v>44930</v>
      </c>
      <c r="D8961" s="218">
        <v>44929</v>
      </c>
      <c r="E8961" s="1">
        <v>9</v>
      </c>
      <c r="F8961" s="62">
        <v>358.72</v>
      </c>
    </row>
    <row r="8962" spans="1:6" x14ac:dyDescent="0.35">
      <c r="A8962" s="1">
        <v>73</v>
      </c>
      <c r="B8962" s="1" t="s">
        <v>109</v>
      </c>
      <c r="C8962" s="218">
        <v>44930</v>
      </c>
      <c r="D8962" s="218">
        <v>44930</v>
      </c>
      <c r="E8962" s="1">
        <v>2</v>
      </c>
      <c r="F8962" s="62">
        <v>75.83</v>
      </c>
    </row>
    <row r="8963" spans="1:6" x14ac:dyDescent="0.35">
      <c r="A8963" s="1">
        <v>73</v>
      </c>
      <c r="B8963" s="1" t="s">
        <v>109</v>
      </c>
      <c r="C8963" s="218">
        <v>44931</v>
      </c>
      <c r="D8963" s="218">
        <v>44928</v>
      </c>
      <c r="E8963" s="1">
        <v>1</v>
      </c>
      <c r="F8963" s="62">
        <v>23.66</v>
      </c>
    </row>
    <row r="8964" spans="1:6" x14ac:dyDescent="0.35">
      <c r="A8964" s="1">
        <v>73</v>
      </c>
      <c r="B8964" s="1" t="s">
        <v>109</v>
      </c>
      <c r="C8964" s="218">
        <v>44931</v>
      </c>
      <c r="D8964" s="218">
        <v>44929</v>
      </c>
      <c r="E8964" s="1">
        <v>9</v>
      </c>
      <c r="F8964" s="62">
        <v>265.12</v>
      </c>
    </row>
    <row r="8965" spans="1:6" x14ac:dyDescent="0.35">
      <c r="A8965" s="1">
        <v>73</v>
      </c>
      <c r="B8965" s="1" t="s">
        <v>109</v>
      </c>
      <c r="C8965" s="218">
        <v>44931</v>
      </c>
      <c r="D8965" s="218">
        <v>44930</v>
      </c>
      <c r="E8965" s="1">
        <v>7</v>
      </c>
      <c r="F8965" s="62">
        <v>279.27999999999997</v>
      </c>
    </row>
    <row r="8966" spans="1:6" x14ac:dyDescent="0.35">
      <c r="A8966" s="1">
        <v>73</v>
      </c>
      <c r="B8966" s="1" t="s">
        <v>109</v>
      </c>
      <c r="C8966" s="218">
        <v>44931</v>
      </c>
      <c r="D8966" s="218">
        <v>44931</v>
      </c>
      <c r="E8966" s="1">
        <v>2</v>
      </c>
      <c r="F8966" s="62">
        <v>106.42</v>
      </c>
    </row>
    <row r="8967" spans="1:6" x14ac:dyDescent="0.35">
      <c r="A8967" s="1">
        <v>73</v>
      </c>
      <c r="B8967" s="1" t="s">
        <v>109</v>
      </c>
      <c r="C8967" s="218">
        <v>44932</v>
      </c>
      <c r="D8967" s="218">
        <v>44929</v>
      </c>
      <c r="E8967" s="1">
        <v>2</v>
      </c>
      <c r="F8967" s="62">
        <v>76.92</v>
      </c>
    </row>
    <row r="8968" spans="1:6" x14ac:dyDescent="0.35">
      <c r="A8968" s="1">
        <v>73</v>
      </c>
      <c r="B8968" s="1" t="s">
        <v>109</v>
      </c>
      <c r="C8968" s="218">
        <v>44932</v>
      </c>
      <c r="D8968" s="218">
        <v>44930</v>
      </c>
      <c r="E8968" s="1">
        <v>7</v>
      </c>
      <c r="F8968" s="62">
        <v>311.94</v>
      </c>
    </row>
    <row r="8969" spans="1:6" x14ac:dyDescent="0.35">
      <c r="A8969" s="1">
        <v>73</v>
      </c>
      <c r="B8969" s="1" t="s">
        <v>109</v>
      </c>
      <c r="C8969" s="218">
        <v>44932</v>
      </c>
      <c r="D8969" s="218">
        <v>44931</v>
      </c>
      <c r="E8969" s="1">
        <v>1</v>
      </c>
      <c r="F8969" s="62">
        <v>52.97</v>
      </c>
    </row>
    <row r="8970" spans="1:6" x14ac:dyDescent="0.35">
      <c r="A8970" s="1">
        <v>73</v>
      </c>
      <c r="B8970" s="1" t="s">
        <v>109</v>
      </c>
      <c r="C8970" s="218">
        <v>44932</v>
      </c>
      <c r="D8970" s="218">
        <v>44932</v>
      </c>
      <c r="E8970" s="1">
        <v>7</v>
      </c>
      <c r="F8970" s="62">
        <v>342.13</v>
      </c>
    </row>
    <row r="8971" spans="1:6" x14ac:dyDescent="0.35">
      <c r="A8971" s="1">
        <v>73</v>
      </c>
      <c r="B8971" s="1" t="s">
        <v>109</v>
      </c>
      <c r="C8971" s="218">
        <v>44933</v>
      </c>
      <c r="D8971" s="218">
        <v>44930</v>
      </c>
      <c r="E8971" s="1">
        <v>9</v>
      </c>
      <c r="F8971" s="62">
        <v>294.97000000000003</v>
      </c>
    </row>
    <row r="8972" spans="1:6" x14ac:dyDescent="0.35">
      <c r="A8972" s="1">
        <v>73</v>
      </c>
      <c r="B8972" s="1" t="s">
        <v>109</v>
      </c>
      <c r="C8972" s="218">
        <v>44933</v>
      </c>
      <c r="D8972" s="218">
        <v>44931</v>
      </c>
      <c r="E8972" s="1">
        <v>9</v>
      </c>
      <c r="F8972" s="62">
        <v>347</v>
      </c>
    </row>
    <row r="8973" spans="1:6" x14ac:dyDescent="0.35">
      <c r="A8973" s="1">
        <v>73</v>
      </c>
      <c r="B8973" s="1" t="s">
        <v>109</v>
      </c>
      <c r="C8973" s="218">
        <v>44933</v>
      </c>
      <c r="D8973" s="218">
        <v>44932</v>
      </c>
      <c r="E8973" s="1">
        <v>4</v>
      </c>
      <c r="F8973" s="62">
        <v>91.02</v>
      </c>
    </row>
    <row r="8974" spans="1:6" x14ac:dyDescent="0.35">
      <c r="A8974" s="1">
        <v>73</v>
      </c>
      <c r="B8974" s="1" t="s">
        <v>109</v>
      </c>
      <c r="C8974" s="218">
        <v>44933</v>
      </c>
      <c r="D8974" s="218">
        <v>44933</v>
      </c>
      <c r="E8974" s="1">
        <v>7</v>
      </c>
      <c r="F8974" s="62">
        <v>283.88</v>
      </c>
    </row>
    <row r="8975" spans="1:6" x14ac:dyDescent="0.35">
      <c r="A8975" s="1">
        <v>73</v>
      </c>
      <c r="B8975" s="1" t="s">
        <v>109</v>
      </c>
      <c r="C8975" s="218">
        <v>44934</v>
      </c>
      <c r="D8975" s="218">
        <v>44931</v>
      </c>
      <c r="E8975" s="1">
        <v>3</v>
      </c>
      <c r="F8975" s="62">
        <v>130.38</v>
      </c>
    </row>
    <row r="8976" spans="1:6" x14ac:dyDescent="0.35">
      <c r="A8976" s="1">
        <v>73</v>
      </c>
      <c r="B8976" s="1" t="s">
        <v>109</v>
      </c>
      <c r="C8976" s="218">
        <v>44934</v>
      </c>
      <c r="D8976" s="218">
        <v>44932</v>
      </c>
      <c r="E8976" s="1">
        <v>2</v>
      </c>
      <c r="F8976" s="62">
        <v>77.12</v>
      </c>
    </row>
    <row r="8977" spans="1:6" x14ac:dyDescent="0.35">
      <c r="A8977" s="1">
        <v>73</v>
      </c>
      <c r="B8977" s="1" t="s">
        <v>109</v>
      </c>
      <c r="C8977" s="218">
        <v>44934</v>
      </c>
      <c r="D8977" s="218">
        <v>44933</v>
      </c>
      <c r="E8977" s="1">
        <v>4</v>
      </c>
      <c r="F8977" s="62">
        <v>182.06</v>
      </c>
    </row>
    <row r="8978" spans="1:6" x14ac:dyDescent="0.35">
      <c r="A8978" s="1">
        <v>73</v>
      </c>
      <c r="B8978" s="1" t="s">
        <v>109</v>
      </c>
      <c r="C8978" s="218">
        <v>44934</v>
      </c>
      <c r="D8978" s="218">
        <v>44934</v>
      </c>
      <c r="E8978" s="1">
        <v>5</v>
      </c>
      <c r="F8978" s="62">
        <v>207.1</v>
      </c>
    </row>
    <row r="8979" spans="1:6" x14ac:dyDescent="0.35">
      <c r="A8979" s="1">
        <v>73</v>
      </c>
      <c r="B8979" s="1" t="s">
        <v>109</v>
      </c>
      <c r="C8979" s="218">
        <v>44935</v>
      </c>
      <c r="D8979" s="218">
        <v>44932</v>
      </c>
      <c r="E8979" s="1">
        <v>4</v>
      </c>
      <c r="F8979" s="62">
        <v>152.91</v>
      </c>
    </row>
    <row r="8980" spans="1:6" x14ac:dyDescent="0.35">
      <c r="A8980" s="1">
        <v>73</v>
      </c>
      <c r="B8980" s="1" t="s">
        <v>109</v>
      </c>
      <c r="C8980" s="218">
        <v>44935</v>
      </c>
      <c r="D8980" s="218">
        <v>44933</v>
      </c>
      <c r="E8980" s="1">
        <v>1</v>
      </c>
      <c r="F8980" s="62">
        <v>23.76</v>
      </c>
    </row>
    <row r="8981" spans="1:6" x14ac:dyDescent="0.35">
      <c r="A8981" s="1">
        <v>73</v>
      </c>
      <c r="B8981" s="1" t="s">
        <v>109</v>
      </c>
      <c r="C8981" s="218">
        <v>44935</v>
      </c>
      <c r="D8981" s="218">
        <v>44934</v>
      </c>
      <c r="E8981" s="1">
        <v>10</v>
      </c>
      <c r="F8981" s="62">
        <v>339.56</v>
      </c>
    </row>
    <row r="8982" spans="1:6" x14ac:dyDescent="0.35">
      <c r="A8982" s="1">
        <v>73</v>
      </c>
      <c r="B8982" s="1" t="s">
        <v>109</v>
      </c>
      <c r="C8982" s="218">
        <v>44935</v>
      </c>
      <c r="D8982" s="218">
        <v>44935</v>
      </c>
      <c r="E8982" s="1">
        <v>7</v>
      </c>
      <c r="F8982" s="62">
        <v>190.67</v>
      </c>
    </row>
    <row r="8983" spans="1:6" x14ac:dyDescent="0.35">
      <c r="A8983" s="1">
        <v>73</v>
      </c>
      <c r="B8983" s="1" t="s">
        <v>109</v>
      </c>
      <c r="C8983" s="218">
        <v>44936</v>
      </c>
      <c r="D8983" s="218">
        <v>44934</v>
      </c>
      <c r="E8983" s="1">
        <v>3</v>
      </c>
      <c r="F8983" s="62">
        <v>94.49</v>
      </c>
    </row>
    <row r="8984" spans="1:6" x14ac:dyDescent="0.35">
      <c r="A8984" s="1">
        <v>73</v>
      </c>
      <c r="B8984" s="1" t="s">
        <v>109</v>
      </c>
      <c r="C8984" s="218">
        <v>44936</v>
      </c>
      <c r="D8984" s="218">
        <v>44935</v>
      </c>
      <c r="E8984" s="1">
        <v>7</v>
      </c>
      <c r="F8984" s="62">
        <v>187.79</v>
      </c>
    </row>
    <row r="8985" spans="1:6" x14ac:dyDescent="0.35">
      <c r="A8985" s="1">
        <v>73</v>
      </c>
      <c r="B8985" s="1" t="s">
        <v>109</v>
      </c>
      <c r="C8985" s="218">
        <v>44936</v>
      </c>
      <c r="D8985" s="218">
        <v>44936</v>
      </c>
      <c r="E8985" s="1">
        <v>9</v>
      </c>
      <c r="F8985" s="62">
        <v>361.69</v>
      </c>
    </row>
    <row r="8986" spans="1:6" x14ac:dyDescent="0.35">
      <c r="A8986" s="1">
        <v>73</v>
      </c>
      <c r="B8986" s="1" t="s">
        <v>109</v>
      </c>
      <c r="C8986" s="218">
        <v>44937</v>
      </c>
      <c r="D8986" s="218">
        <v>44934</v>
      </c>
      <c r="E8986" s="1">
        <v>3</v>
      </c>
      <c r="F8986" s="62">
        <v>100.29</v>
      </c>
    </row>
    <row r="8987" spans="1:6" x14ac:dyDescent="0.35">
      <c r="A8987" s="1">
        <v>73</v>
      </c>
      <c r="B8987" s="1" t="s">
        <v>109</v>
      </c>
      <c r="C8987" s="218">
        <v>44937</v>
      </c>
      <c r="D8987" s="218">
        <v>44935</v>
      </c>
      <c r="E8987" s="1">
        <v>5</v>
      </c>
      <c r="F8987" s="62">
        <v>174.93</v>
      </c>
    </row>
    <row r="8988" spans="1:6" x14ac:dyDescent="0.35">
      <c r="A8988" s="1">
        <v>73</v>
      </c>
      <c r="B8988" s="1" t="s">
        <v>109</v>
      </c>
      <c r="C8988" s="218">
        <v>44937</v>
      </c>
      <c r="D8988" s="218">
        <v>44936</v>
      </c>
      <c r="E8988" s="1">
        <v>3</v>
      </c>
      <c r="F8988" s="62">
        <v>99.89</v>
      </c>
    </row>
    <row r="8989" spans="1:6" x14ac:dyDescent="0.35">
      <c r="A8989" s="1">
        <v>73</v>
      </c>
      <c r="B8989" s="1" t="s">
        <v>109</v>
      </c>
      <c r="C8989" s="218">
        <v>44937</v>
      </c>
      <c r="D8989" s="218">
        <v>44937</v>
      </c>
      <c r="E8989" s="1">
        <v>9</v>
      </c>
      <c r="F8989" s="62">
        <v>392.63</v>
      </c>
    </row>
    <row r="8990" spans="1:6" x14ac:dyDescent="0.35">
      <c r="A8990" s="1">
        <v>73</v>
      </c>
      <c r="B8990" s="1" t="s">
        <v>109</v>
      </c>
      <c r="C8990" s="218">
        <v>44938</v>
      </c>
      <c r="D8990" s="218">
        <v>44935</v>
      </c>
      <c r="E8990" s="1">
        <v>1</v>
      </c>
      <c r="F8990" s="62">
        <v>17.82</v>
      </c>
    </row>
    <row r="8991" spans="1:6" x14ac:dyDescent="0.35">
      <c r="A8991" s="1">
        <v>73</v>
      </c>
      <c r="B8991" s="1" t="s">
        <v>109</v>
      </c>
      <c r="C8991" s="218">
        <v>44938</v>
      </c>
      <c r="D8991" s="218">
        <v>44936</v>
      </c>
      <c r="E8991" s="1">
        <v>3</v>
      </c>
      <c r="F8991" s="62">
        <v>127.81</v>
      </c>
    </row>
    <row r="8992" spans="1:6" x14ac:dyDescent="0.35">
      <c r="A8992" s="1">
        <v>73</v>
      </c>
      <c r="B8992" s="1" t="s">
        <v>109</v>
      </c>
      <c r="C8992" s="218">
        <v>44938</v>
      </c>
      <c r="D8992" s="218">
        <v>44937</v>
      </c>
      <c r="E8992" s="1">
        <v>3</v>
      </c>
      <c r="F8992" s="62">
        <v>126.52</v>
      </c>
    </row>
    <row r="8993" spans="1:6" x14ac:dyDescent="0.35">
      <c r="A8993" s="1">
        <v>73</v>
      </c>
      <c r="B8993" s="1" t="s">
        <v>109</v>
      </c>
      <c r="C8993" s="218">
        <v>44938</v>
      </c>
      <c r="D8993" s="218">
        <v>44938</v>
      </c>
      <c r="E8993" s="1">
        <v>8</v>
      </c>
      <c r="F8993" s="62">
        <v>337.68</v>
      </c>
    </row>
    <row r="8994" spans="1:6" x14ac:dyDescent="0.35">
      <c r="A8994" s="1">
        <v>73</v>
      </c>
      <c r="B8994" s="1" t="s">
        <v>109</v>
      </c>
      <c r="C8994" s="218">
        <v>44939</v>
      </c>
      <c r="D8994" s="218">
        <v>44936</v>
      </c>
      <c r="E8994" s="1">
        <v>5</v>
      </c>
      <c r="F8994" s="62">
        <v>174.63</v>
      </c>
    </row>
    <row r="8995" spans="1:6" x14ac:dyDescent="0.35">
      <c r="A8995" s="1">
        <v>73</v>
      </c>
      <c r="B8995" s="1" t="s">
        <v>109</v>
      </c>
      <c r="C8995" s="218">
        <v>44939</v>
      </c>
      <c r="D8995" s="218">
        <v>44937</v>
      </c>
      <c r="E8995" s="1">
        <v>2</v>
      </c>
      <c r="F8995" s="62">
        <v>75.430000000000007</v>
      </c>
    </row>
    <row r="8996" spans="1:6" x14ac:dyDescent="0.35">
      <c r="A8996" s="1">
        <v>73</v>
      </c>
      <c r="B8996" s="1" t="s">
        <v>109</v>
      </c>
      <c r="C8996" s="218">
        <v>44939</v>
      </c>
      <c r="D8996" s="218">
        <v>44938</v>
      </c>
      <c r="E8996" s="1">
        <v>8</v>
      </c>
      <c r="F8996" s="62">
        <v>238.09</v>
      </c>
    </row>
    <row r="8997" spans="1:6" x14ac:dyDescent="0.35">
      <c r="A8997" s="1">
        <v>73</v>
      </c>
      <c r="B8997" s="1" t="s">
        <v>109</v>
      </c>
      <c r="C8997" s="218">
        <v>44939</v>
      </c>
      <c r="D8997" s="218">
        <v>44939</v>
      </c>
      <c r="E8997" s="1">
        <v>7</v>
      </c>
      <c r="F8997" s="62">
        <v>252.25</v>
      </c>
    </row>
    <row r="8998" spans="1:6" x14ac:dyDescent="0.35">
      <c r="A8998" s="1">
        <v>73</v>
      </c>
      <c r="B8998" s="1" t="s">
        <v>109</v>
      </c>
      <c r="C8998" s="218">
        <v>44940</v>
      </c>
      <c r="D8998" s="218">
        <v>44937</v>
      </c>
      <c r="E8998" s="1">
        <v>2</v>
      </c>
      <c r="F8998" s="62">
        <v>76.33</v>
      </c>
    </row>
    <row r="8999" spans="1:6" x14ac:dyDescent="0.35">
      <c r="A8999" s="1">
        <v>73</v>
      </c>
      <c r="B8999" s="1" t="s">
        <v>109</v>
      </c>
      <c r="C8999" s="218">
        <v>44940</v>
      </c>
      <c r="D8999" s="218">
        <v>44938</v>
      </c>
      <c r="E8999" s="1">
        <v>2</v>
      </c>
      <c r="F8999" s="62">
        <v>77.61</v>
      </c>
    </row>
    <row r="9000" spans="1:6" x14ac:dyDescent="0.35">
      <c r="A9000" s="1">
        <v>73</v>
      </c>
      <c r="B9000" s="1" t="s">
        <v>109</v>
      </c>
      <c r="C9000" s="218">
        <v>44940</v>
      </c>
      <c r="D9000" s="218">
        <v>44939</v>
      </c>
      <c r="E9000" s="1">
        <v>7</v>
      </c>
      <c r="F9000" s="62">
        <v>190.27</v>
      </c>
    </row>
    <row r="9001" spans="1:6" x14ac:dyDescent="0.35">
      <c r="A9001" s="1">
        <v>73</v>
      </c>
      <c r="B9001" s="1" t="s">
        <v>109</v>
      </c>
      <c r="C9001" s="218">
        <v>44940</v>
      </c>
      <c r="D9001" s="218">
        <v>44940</v>
      </c>
      <c r="E9001" s="1">
        <v>6</v>
      </c>
      <c r="F9001" s="62">
        <v>260.85000000000002</v>
      </c>
    </row>
    <row r="9002" spans="1:6" x14ac:dyDescent="0.35">
      <c r="A9002" s="1">
        <v>73</v>
      </c>
      <c r="B9002" s="1" t="s">
        <v>109</v>
      </c>
      <c r="C9002" s="218">
        <v>44941</v>
      </c>
      <c r="D9002" s="218">
        <v>44939</v>
      </c>
      <c r="E9002" s="1">
        <v>2</v>
      </c>
      <c r="F9002" s="62">
        <v>72.17</v>
      </c>
    </row>
    <row r="9003" spans="1:6" x14ac:dyDescent="0.35">
      <c r="A9003" s="1">
        <v>73</v>
      </c>
      <c r="B9003" s="1" t="s">
        <v>109</v>
      </c>
      <c r="C9003" s="218">
        <v>44941</v>
      </c>
      <c r="D9003" s="218">
        <v>44940</v>
      </c>
      <c r="E9003" s="1">
        <v>4</v>
      </c>
      <c r="F9003" s="62">
        <v>122.41</v>
      </c>
    </row>
    <row r="9004" spans="1:6" x14ac:dyDescent="0.35">
      <c r="A9004" s="1">
        <v>73</v>
      </c>
      <c r="B9004" s="1" t="s">
        <v>109</v>
      </c>
      <c r="C9004" s="218">
        <v>44941</v>
      </c>
      <c r="D9004" s="218">
        <v>44941</v>
      </c>
      <c r="E9004" s="1">
        <v>6</v>
      </c>
      <c r="F9004" s="62">
        <v>289.95999999999998</v>
      </c>
    </row>
    <row r="9005" spans="1:6" x14ac:dyDescent="0.35">
      <c r="A9005" s="1">
        <v>73</v>
      </c>
      <c r="B9005" s="1" t="s">
        <v>109</v>
      </c>
      <c r="C9005" s="218">
        <v>44942</v>
      </c>
      <c r="D9005" s="218">
        <v>44939</v>
      </c>
      <c r="E9005" s="1">
        <v>3</v>
      </c>
      <c r="F9005" s="62">
        <v>153.35</v>
      </c>
    </row>
    <row r="9006" spans="1:6" x14ac:dyDescent="0.35">
      <c r="A9006" s="1">
        <v>73</v>
      </c>
      <c r="B9006" s="1" t="s">
        <v>109</v>
      </c>
      <c r="C9006" s="218">
        <v>44942</v>
      </c>
      <c r="D9006" s="218">
        <v>44940</v>
      </c>
      <c r="E9006" s="1">
        <v>4</v>
      </c>
      <c r="F9006" s="62">
        <v>149.29</v>
      </c>
    </row>
    <row r="9007" spans="1:6" x14ac:dyDescent="0.35">
      <c r="A9007" s="1">
        <v>73</v>
      </c>
      <c r="B9007" s="1" t="s">
        <v>109</v>
      </c>
      <c r="C9007" s="218">
        <v>44942</v>
      </c>
      <c r="D9007" s="218">
        <v>44941</v>
      </c>
      <c r="E9007" s="1">
        <v>6</v>
      </c>
      <c r="F9007" s="62">
        <v>257.10000000000002</v>
      </c>
    </row>
    <row r="9008" spans="1:6" x14ac:dyDescent="0.35">
      <c r="A9008" s="1">
        <v>73</v>
      </c>
      <c r="B9008" s="1" t="s">
        <v>109</v>
      </c>
      <c r="C9008" s="218">
        <v>44942</v>
      </c>
      <c r="D9008" s="218">
        <v>44942</v>
      </c>
      <c r="E9008" s="1">
        <v>7</v>
      </c>
      <c r="F9008" s="62">
        <v>279.37</v>
      </c>
    </row>
    <row r="9009" spans="1:6" x14ac:dyDescent="0.35">
      <c r="A9009" s="1">
        <v>73</v>
      </c>
      <c r="B9009" s="1" t="s">
        <v>109</v>
      </c>
      <c r="C9009" s="218">
        <v>44943</v>
      </c>
      <c r="D9009" s="218">
        <v>44940</v>
      </c>
      <c r="E9009" s="1">
        <v>3</v>
      </c>
      <c r="F9009" s="62">
        <v>98.4</v>
      </c>
    </row>
    <row r="9010" spans="1:6" x14ac:dyDescent="0.35">
      <c r="A9010" s="1">
        <v>73</v>
      </c>
      <c r="B9010" s="1" t="s">
        <v>109</v>
      </c>
      <c r="C9010" s="218">
        <v>44943</v>
      </c>
      <c r="D9010" s="218">
        <v>44941</v>
      </c>
      <c r="E9010" s="1">
        <v>5</v>
      </c>
      <c r="F9010" s="62">
        <v>169.83</v>
      </c>
    </row>
    <row r="9011" spans="1:6" x14ac:dyDescent="0.35">
      <c r="A9011" s="1">
        <v>73</v>
      </c>
      <c r="B9011" s="1" t="s">
        <v>109</v>
      </c>
      <c r="C9011" s="218">
        <v>44943</v>
      </c>
      <c r="D9011" s="218">
        <v>44942</v>
      </c>
      <c r="E9011" s="1">
        <v>3</v>
      </c>
      <c r="F9011" s="62">
        <v>64.16</v>
      </c>
    </row>
    <row r="9012" spans="1:6" x14ac:dyDescent="0.35">
      <c r="A9012" s="1">
        <v>73</v>
      </c>
      <c r="B9012" s="1" t="s">
        <v>109</v>
      </c>
      <c r="C9012" s="218">
        <v>44943</v>
      </c>
      <c r="D9012" s="218">
        <v>44943</v>
      </c>
      <c r="E9012" s="1">
        <v>6</v>
      </c>
      <c r="F9012" s="62">
        <v>268.17</v>
      </c>
    </row>
    <row r="9013" spans="1:6" x14ac:dyDescent="0.35">
      <c r="A9013" s="1">
        <v>73</v>
      </c>
      <c r="B9013" s="1" t="s">
        <v>109</v>
      </c>
      <c r="C9013" s="218">
        <v>44944</v>
      </c>
      <c r="D9013" s="218">
        <v>44942</v>
      </c>
      <c r="E9013" s="1">
        <v>2</v>
      </c>
      <c r="F9013" s="62">
        <v>77.62</v>
      </c>
    </row>
    <row r="9014" spans="1:6" x14ac:dyDescent="0.35">
      <c r="A9014" s="1">
        <v>73</v>
      </c>
      <c r="B9014" s="1" t="s">
        <v>109</v>
      </c>
      <c r="C9014" s="218">
        <v>44944</v>
      </c>
      <c r="D9014" s="218">
        <v>44943</v>
      </c>
      <c r="E9014" s="1">
        <v>8</v>
      </c>
      <c r="F9014" s="62">
        <v>208.14</v>
      </c>
    </row>
    <row r="9015" spans="1:6" x14ac:dyDescent="0.35">
      <c r="A9015" s="1">
        <v>73</v>
      </c>
      <c r="B9015" s="1" t="s">
        <v>109</v>
      </c>
      <c r="C9015" s="218">
        <v>44944</v>
      </c>
      <c r="D9015" s="218">
        <v>44944</v>
      </c>
      <c r="E9015" s="1">
        <v>7</v>
      </c>
      <c r="F9015" s="62">
        <v>307.25</v>
      </c>
    </row>
    <row r="9016" spans="1:6" x14ac:dyDescent="0.35">
      <c r="A9016" s="1">
        <v>73</v>
      </c>
      <c r="B9016" s="1" t="s">
        <v>109</v>
      </c>
      <c r="C9016" s="218">
        <v>44945</v>
      </c>
      <c r="D9016" s="218">
        <v>44942</v>
      </c>
      <c r="E9016" s="1">
        <v>4</v>
      </c>
      <c r="F9016" s="62">
        <v>150.37</v>
      </c>
    </row>
    <row r="9017" spans="1:6" x14ac:dyDescent="0.35">
      <c r="A9017" s="1">
        <v>73</v>
      </c>
      <c r="B9017" s="1" t="s">
        <v>109</v>
      </c>
      <c r="C9017" s="218">
        <v>44945</v>
      </c>
      <c r="D9017" s="218">
        <v>44943</v>
      </c>
      <c r="E9017" s="1">
        <v>4</v>
      </c>
      <c r="F9017" s="62">
        <v>121.96</v>
      </c>
    </row>
    <row r="9018" spans="1:6" x14ac:dyDescent="0.35">
      <c r="A9018" s="1">
        <v>73</v>
      </c>
      <c r="B9018" s="1" t="s">
        <v>109</v>
      </c>
      <c r="C9018" s="218">
        <v>44945</v>
      </c>
      <c r="D9018" s="218">
        <v>44944</v>
      </c>
      <c r="E9018" s="1">
        <v>8</v>
      </c>
      <c r="F9018" s="62">
        <v>356.36</v>
      </c>
    </row>
    <row r="9019" spans="1:6" x14ac:dyDescent="0.35">
      <c r="A9019" s="1">
        <v>73</v>
      </c>
      <c r="B9019" s="1" t="s">
        <v>109</v>
      </c>
      <c r="C9019" s="218">
        <v>44945</v>
      </c>
      <c r="D9019" s="218">
        <v>44945</v>
      </c>
      <c r="E9019" s="1">
        <v>2</v>
      </c>
      <c r="F9019" s="62">
        <v>69.94</v>
      </c>
    </row>
    <row r="9020" spans="1:6" x14ac:dyDescent="0.35">
      <c r="A9020" s="1">
        <v>73</v>
      </c>
      <c r="B9020" s="1" t="s">
        <v>109</v>
      </c>
      <c r="C9020" s="218">
        <v>44946</v>
      </c>
      <c r="D9020" s="218">
        <v>44943</v>
      </c>
      <c r="E9020" s="1">
        <v>6</v>
      </c>
      <c r="F9020" s="62">
        <v>166.07</v>
      </c>
    </row>
    <row r="9021" spans="1:6" x14ac:dyDescent="0.35">
      <c r="A9021" s="1">
        <v>73</v>
      </c>
      <c r="B9021" s="1" t="s">
        <v>109</v>
      </c>
      <c r="C9021" s="218">
        <v>44946</v>
      </c>
      <c r="D9021" s="218">
        <v>44944</v>
      </c>
      <c r="E9021" s="1">
        <v>1</v>
      </c>
      <c r="F9021" s="62">
        <v>23.22</v>
      </c>
    </row>
    <row r="9022" spans="1:6" x14ac:dyDescent="0.35">
      <c r="A9022" s="1">
        <v>73</v>
      </c>
      <c r="B9022" s="1" t="s">
        <v>109</v>
      </c>
      <c r="C9022" s="218">
        <v>44946</v>
      </c>
      <c r="D9022" s="218">
        <v>44945</v>
      </c>
      <c r="E9022" s="1">
        <v>9</v>
      </c>
      <c r="F9022" s="62">
        <v>265.89999999999998</v>
      </c>
    </row>
    <row r="9023" spans="1:6" x14ac:dyDescent="0.35">
      <c r="A9023" s="1">
        <v>73</v>
      </c>
      <c r="B9023" s="1" t="s">
        <v>109</v>
      </c>
      <c r="C9023" s="218">
        <v>44946</v>
      </c>
      <c r="D9023" s="218">
        <v>44946</v>
      </c>
      <c r="E9023" s="1">
        <v>5</v>
      </c>
      <c r="F9023" s="62">
        <v>111.12</v>
      </c>
    </row>
    <row r="9024" spans="1:6" x14ac:dyDescent="0.35">
      <c r="A9024" s="1">
        <v>73</v>
      </c>
      <c r="B9024" s="1" t="s">
        <v>109</v>
      </c>
      <c r="C9024" s="218">
        <v>44948</v>
      </c>
      <c r="D9024" s="218">
        <v>44945</v>
      </c>
      <c r="E9024" s="1">
        <v>4</v>
      </c>
      <c r="F9024" s="62">
        <v>182.54</v>
      </c>
    </row>
    <row r="9025" spans="1:6" x14ac:dyDescent="0.35">
      <c r="A9025" s="1">
        <v>73</v>
      </c>
      <c r="B9025" s="1" t="s">
        <v>109</v>
      </c>
      <c r="C9025" s="218">
        <v>44948</v>
      </c>
      <c r="D9025" s="218">
        <v>44946</v>
      </c>
      <c r="E9025" s="1">
        <v>3</v>
      </c>
      <c r="F9025" s="62">
        <v>130.33000000000001</v>
      </c>
    </row>
    <row r="9026" spans="1:6" x14ac:dyDescent="0.35">
      <c r="A9026" s="1">
        <v>73</v>
      </c>
      <c r="B9026" s="1" t="s">
        <v>109</v>
      </c>
      <c r="C9026" s="218">
        <v>44948</v>
      </c>
      <c r="D9026" s="218">
        <v>44947</v>
      </c>
      <c r="E9026" s="1">
        <v>6</v>
      </c>
      <c r="F9026" s="62">
        <v>261.26</v>
      </c>
    </row>
    <row r="9027" spans="1:6" x14ac:dyDescent="0.35">
      <c r="A9027" s="1">
        <v>73</v>
      </c>
      <c r="B9027" s="1" t="s">
        <v>109</v>
      </c>
      <c r="C9027" s="218">
        <v>44948</v>
      </c>
      <c r="D9027" s="218">
        <v>44948</v>
      </c>
      <c r="E9027" s="1">
        <v>4</v>
      </c>
      <c r="F9027" s="62">
        <v>185.56</v>
      </c>
    </row>
    <row r="9028" spans="1:6" x14ac:dyDescent="0.35">
      <c r="A9028" s="1">
        <v>73</v>
      </c>
      <c r="B9028" s="1" t="s">
        <v>109</v>
      </c>
      <c r="C9028" s="218">
        <v>44949</v>
      </c>
      <c r="D9028" s="218">
        <v>44945</v>
      </c>
      <c r="E9028" s="1">
        <v>2</v>
      </c>
      <c r="F9028" s="62">
        <v>77.12</v>
      </c>
    </row>
    <row r="9029" spans="1:6" x14ac:dyDescent="0.35">
      <c r="A9029" s="1">
        <v>73</v>
      </c>
      <c r="B9029" s="1" t="s">
        <v>109</v>
      </c>
      <c r="C9029" s="218">
        <v>44949</v>
      </c>
      <c r="D9029" s="218">
        <v>44946</v>
      </c>
      <c r="E9029" s="1">
        <v>3</v>
      </c>
      <c r="F9029" s="62">
        <v>98.75</v>
      </c>
    </row>
    <row r="9030" spans="1:6" x14ac:dyDescent="0.35">
      <c r="A9030" s="1">
        <v>73</v>
      </c>
      <c r="B9030" s="1" t="s">
        <v>109</v>
      </c>
      <c r="C9030" s="218">
        <v>44949</v>
      </c>
      <c r="D9030" s="218">
        <v>44947</v>
      </c>
      <c r="E9030" s="1">
        <v>4</v>
      </c>
      <c r="F9030" s="62">
        <v>119.05</v>
      </c>
    </row>
    <row r="9031" spans="1:6" x14ac:dyDescent="0.35">
      <c r="A9031" s="1">
        <v>73</v>
      </c>
      <c r="B9031" s="1" t="s">
        <v>109</v>
      </c>
      <c r="C9031" s="218">
        <v>44949</v>
      </c>
      <c r="D9031" s="218">
        <v>44948</v>
      </c>
      <c r="E9031" s="1">
        <v>2</v>
      </c>
      <c r="F9031" s="62">
        <v>43.31</v>
      </c>
    </row>
    <row r="9032" spans="1:6" x14ac:dyDescent="0.35">
      <c r="A9032" s="1">
        <v>73</v>
      </c>
      <c r="B9032" s="1" t="s">
        <v>109</v>
      </c>
      <c r="C9032" s="218">
        <v>44949</v>
      </c>
      <c r="D9032" s="218">
        <v>44949</v>
      </c>
      <c r="E9032" s="1">
        <v>2</v>
      </c>
      <c r="F9032" s="62">
        <v>107.47</v>
      </c>
    </row>
    <row r="9033" spans="1:6" x14ac:dyDescent="0.35">
      <c r="A9033" s="1">
        <v>73</v>
      </c>
      <c r="B9033" s="1" t="s">
        <v>109</v>
      </c>
      <c r="C9033" s="218">
        <v>44950</v>
      </c>
      <c r="D9033" s="218">
        <v>44947</v>
      </c>
      <c r="E9033" s="1">
        <v>4</v>
      </c>
      <c r="F9033" s="62">
        <v>180.77</v>
      </c>
    </row>
    <row r="9034" spans="1:6" x14ac:dyDescent="0.35">
      <c r="A9034" s="1">
        <v>73</v>
      </c>
      <c r="B9034" s="1" t="s">
        <v>109</v>
      </c>
      <c r="C9034" s="218">
        <v>44950</v>
      </c>
      <c r="D9034" s="218">
        <v>44948</v>
      </c>
      <c r="E9034" s="1">
        <v>3</v>
      </c>
      <c r="F9034" s="62">
        <v>95.68</v>
      </c>
    </row>
    <row r="9035" spans="1:6" x14ac:dyDescent="0.35">
      <c r="A9035" s="1">
        <v>73</v>
      </c>
      <c r="B9035" s="1" t="s">
        <v>109</v>
      </c>
      <c r="C9035" s="218">
        <v>44950</v>
      </c>
      <c r="D9035" s="218">
        <v>44949</v>
      </c>
      <c r="E9035" s="1">
        <v>2</v>
      </c>
      <c r="F9035" s="62">
        <v>107.42</v>
      </c>
    </row>
    <row r="9036" spans="1:6" x14ac:dyDescent="0.35">
      <c r="A9036" s="1">
        <v>73</v>
      </c>
      <c r="B9036" s="1" t="s">
        <v>109</v>
      </c>
      <c r="C9036" s="218">
        <v>44950</v>
      </c>
      <c r="D9036" s="218">
        <v>44950</v>
      </c>
      <c r="E9036" s="1">
        <v>5</v>
      </c>
      <c r="F9036" s="62">
        <v>178.15</v>
      </c>
    </row>
    <row r="9037" spans="1:6" x14ac:dyDescent="0.35">
      <c r="A9037" s="1">
        <v>73</v>
      </c>
      <c r="B9037" s="1" t="s">
        <v>109</v>
      </c>
      <c r="C9037" s="218">
        <v>44951</v>
      </c>
      <c r="D9037" s="218">
        <v>44948</v>
      </c>
      <c r="E9037" s="1">
        <v>3</v>
      </c>
      <c r="F9037" s="62">
        <v>98.46</v>
      </c>
    </row>
    <row r="9038" spans="1:6" x14ac:dyDescent="0.35">
      <c r="A9038" s="1">
        <v>73</v>
      </c>
      <c r="B9038" s="1" t="s">
        <v>109</v>
      </c>
      <c r="C9038" s="218">
        <v>44951</v>
      </c>
      <c r="D9038" s="218">
        <v>44949</v>
      </c>
      <c r="E9038" s="1">
        <v>2</v>
      </c>
      <c r="F9038" s="62">
        <v>106.03</v>
      </c>
    </row>
    <row r="9039" spans="1:6" x14ac:dyDescent="0.35">
      <c r="A9039" s="1">
        <v>73</v>
      </c>
      <c r="B9039" s="1" t="s">
        <v>109</v>
      </c>
      <c r="C9039" s="218">
        <v>44951</v>
      </c>
      <c r="D9039" s="218">
        <v>44950</v>
      </c>
      <c r="E9039" s="1">
        <v>4</v>
      </c>
      <c r="F9039" s="62">
        <v>113.01</v>
      </c>
    </row>
    <row r="9040" spans="1:6" x14ac:dyDescent="0.35">
      <c r="A9040" s="1">
        <v>73</v>
      </c>
      <c r="B9040" s="1" t="s">
        <v>109</v>
      </c>
      <c r="C9040" s="218">
        <v>44951</v>
      </c>
      <c r="D9040" s="218">
        <v>44951</v>
      </c>
      <c r="E9040" s="1">
        <v>6</v>
      </c>
      <c r="F9040" s="62">
        <v>290.66000000000003</v>
      </c>
    </row>
    <row r="9041" spans="1:6" x14ac:dyDescent="0.35">
      <c r="A9041" s="1">
        <v>73</v>
      </c>
      <c r="B9041" s="1" t="s">
        <v>109</v>
      </c>
      <c r="C9041" s="218">
        <v>44952</v>
      </c>
      <c r="D9041" s="218">
        <v>44949</v>
      </c>
      <c r="E9041" s="1">
        <v>1</v>
      </c>
      <c r="F9041" s="62">
        <v>23.26</v>
      </c>
    </row>
    <row r="9042" spans="1:6" x14ac:dyDescent="0.35">
      <c r="A9042" s="1">
        <v>73</v>
      </c>
      <c r="B9042" s="1" t="s">
        <v>109</v>
      </c>
      <c r="C9042" s="218">
        <v>44952</v>
      </c>
      <c r="D9042" s="218">
        <v>44950</v>
      </c>
      <c r="E9042" s="1">
        <v>4</v>
      </c>
      <c r="F9042" s="62">
        <v>153.59</v>
      </c>
    </row>
    <row r="9043" spans="1:6" x14ac:dyDescent="0.35">
      <c r="A9043" s="1">
        <v>73</v>
      </c>
      <c r="B9043" s="1" t="s">
        <v>109</v>
      </c>
      <c r="C9043" s="218">
        <v>44952</v>
      </c>
      <c r="D9043" s="218">
        <v>44951</v>
      </c>
      <c r="E9043" s="1">
        <v>6</v>
      </c>
      <c r="F9043" s="62">
        <v>199.74</v>
      </c>
    </row>
    <row r="9044" spans="1:6" x14ac:dyDescent="0.35">
      <c r="A9044" s="1">
        <v>73</v>
      </c>
      <c r="B9044" s="1" t="s">
        <v>109</v>
      </c>
      <c r="C9044" s="218">
        <v>44952</v>
      </c>
      <c r="D9044" s="218">
        <v>44952</v>
      </c>
      <c r="E9044" s="1">
        <v>8</v>
      </c>
      <c r="F9044" s="62">
        <v>400.39</v>
      </c>
    </row>
    <row r="9045" spans="1:6" x14ac:dyDescent="0.35">
      <c r="A9045" s="1">
        <v>75</v>
      </c>
      <c r="B9045" s="1" t="s">
        <v>110</v>
      </c>
      <c r="C9045" s="218">
        <v>44886</v>
      </c>
      <c r="D9045" s="218">
        <v>44886</v>
      </c>
      <c r="E9045" s="1">
        <v>4</v>
      </c>
      <c r="F9045" s="62">
        <v>176.22</v>
      </c>
    </row>
    <row r="9046" spans="1:6" x14ac:dyDescent="0.35">
      <c r="A9046" s="1">
        <v>75</v>
      </c>
      <c r="B9046" s="1" t="s">
        <v>110</v>
      </c>
      <c r="C9046" s="218">
        <v>44888</v>
      </c>
      <c r="D9046" s="218">
        <v>44886</v>
      </c>
      <c r="E9046" s="1">
        <v>1</v>
      </c>
      <c r="F9046" s="62">
        <v>51.08</v>
      </c>
    </row>
    <row r="9047" spans="1:6" x14ac:dyDescent="0.35">
      <c r="A9047" s="1">
        <v>75</v>
      </c>
      <c r="B9047" s="1" t="s">
        <v>110</v>
      </c>
      <c r="C9047" s="218">
        <v>44888</v>
      </c>
      <c r="D9047" s="218">
        <v>44887</v>
      </c>
      <c r="E9047" s="1">
        <v>2</v>
      </c>
      <c r="F9047" s="62">
        <v>98.9</v>
      </c>
    </row>
    <row r="9048" spans="1:6" x14ac:dyDescent="0.35">
      <c r="A9048" s="1">
        <v>75</v>
      </c>
      <c r="B9048" s="1" t="s">
        <v>110</v>
      </c>
      <c r="C9048" s="218">
        <v>44888</v>
      </c>
      <c r="D9048" s="218">
        <v>44888</v>
      </c>
      <c r="E9048" s="1">
        <v>1</v>
      </c>
      <c r="F9048" s="62">
        <v>51.68</v>
      </c>
    </row>
    <row r="9049" spans="1:6" x14ac:dyDescent="0.35">
      <c r="A9049" s="1">
        <v>75</v>
      </c>
      <c r="B9049" s="1" t="s">
        <v>110</v>
      </c>
      <c r="C9049" s="218">
        <v>44889</v>
      </c>
      <c r="D9049" s="218">
        <v>44886</v>
      </c>
      <c r="E9049" s="1">
        <v>1</v>
      </c>
      <c r="F9049" s="62">
        <v>23.36</v>
      </c>
    </row>
    <row r="9050" spans="1:6" x14ac:dyDescent="0.35">
      <c r="A9050" s="1">
        <v>75</v>
      </c>
      <c r="B9050" s="1" t="s">
        <v>110</v>
      </c>
      <c r="C9050" s="218">
        <v>44889</v>
      </c>
      <c r="D9050" s="218">
        <v>44887</v>
      </c>
      <c r="E9050" s="1">
        <v>1</v>
      </c>
      <c r="F9050" s="62">
        <v>50.49</v>
      </c>
    </row>
    <row r="9051" spans="1:6" x14ac:dyDescent="0.35">
      <c r="A9051" s="1">
        <v>75</v>
      </c>
      <c r="B9051" s="1" t="s">
        <v>110</v>
      </c>
      <c r="C9051" s="218">
        <v>44889</v>
      </c>
      <c r="D9051" s="218">
        <v>44889</v>
      </c>
      <c r="E9051" s="1">
        <v>1</v>
      </c>
      <c r="F9051" s="62">
        <v>52.87</v>
      </c>
    </row>
    <row r="9052" spans="1:6" x14ac:dyDescent="0.35">
      <c r="A9052" s="1">
        <v>75</v>
      </c>
      <c r="B9052" s="1" t="s">
        <v>110</v>
      </c>
      <c r="C9052" s="218">
        <v>44890</v>
      </c>
      <c r="D9052" s="218">
        <v>44888</v>
      </c>
      <c r="E9052" s="1">
        <v>1</v>
      </c>
      <c r="F9052" s="62">
        <v>49.6</v>
      </c>
    </row>
    <row r="9053" spans="1:6" x14ac:dyDescent="0.35">
      <c r="A9053" s="1">
        <v>75</v>
      </c>
      <c r="B9053" s="1" t="s">
        <v>110</v>
      </c>
      <c r="C9053" s="218">
        <v>44890</v>
      </c>
      <c r="D9053" s="218">
        <v>44889</v>
      </c>
      <c r="E9053" s="1">
        <v>3</v>
      </c>
      <c r="F9053" s="62">
        <v>127.27</v>
      </c>
    </row>
    <row r="9054" spans="1:6" x14ac:dyDescent="0.35">
      <c r="A9054" s="1">
        <v>75</v>
      </c>
      <c r="B9054" s="1" t="s">
        <v>110</v>
      </c>
      <c r="C9054" s="218">
        <v>44890</v>
      </c>
      <c r="D9054" s="218">
        <v>44890</v>
      </c>
      <c r="E9054" s="1">
        <v>1</v>
      </c>
      <c r="F9054" s="62">
        <v>49.55</v>
      </c>
    </row>
    <row r="9055" spans="1:6" x14ac:dyDescent="0.35">
      <c r="A9055" s="1">
        <v>75</v>
      </c>
      <c r="B9055" s="1" t="s">
        <v>110</v>
      </c>
      <c r="C9055" s="218">
        <v>44891</v>
      </c>
      <c r="D9055" s="218">
        <v>44887</v>
      </c>
      <c r="E9055" s="1">
        <v>1</v>
      </c>
      <c r="F9055" s="62">
        <v>53.91</v>
      </c>
    </row>
    <row r="9056" spans="1:6" x14ac:dyDescent="0.35">
      <c r="A9056" s="1">
        <v>75</v>
      </c>
      <c r="B9056" s="1" t="s">
        <v>110</v>
      </c>
      <c r="C9056" s="218">
        <v>44891</v>
      </c>
      <c r="D9056" s="218">
        <v>44888</v>
      </c>
      <c r="E9056" s="1">
        <v>1</v>
      </c>
      <c r="F9056" s="62">
        <v>53.11</v>
      </c>
    </row>
    <row r="9057" spans="1:6" x14ac:dyDescent="0.35">
      <c r="A9057" s="1">
        <v>75</v>
      </c>
      <c r="B9057" s="1" t="s">
        <v>110</v>
      </c>
      <c r="C9057" s="218">
        <v>44891</v>
      </c>
      <c r="D9057" s="218">
        <v>44889</v>
      </c>
      <c r="E9057" s="1">
        <v>1</v>
      </c>
      <c r="F9057" s="62">
        <v>51.23</v>
      </c>
    </row>
    <row r="9058" spans="1:6" x14ac:dyDescent="0.35">
      <c r="A9058" s="1">
        <v>75</v>
      </c>
      <c r="B9058" s="1" t="s">
        <v>110</v>
      </c>
      <c r="C9058" s="218">
        <v>44891</v>
      </c>
      <c r="D9058" s="218">
        <v>44891</v>
      </c>
      <c r="E9058" s="1">
        <v>1</v>
      </c>
      <c r="F9058" s="62">
        <v>54.35</v>
      </c>
    </row>
    <row r="9059" spans="1:6" x14ac:dyDescent="0.35">
      <c r="A9059" s="1">
        <v>75</v>
      </c>
      <c r="B9059" s="1" t="s">
        <v>110</v>
      </c>
      <c r="C9059" s="218">
        <v>44892</v>
      </c>
      <c r="D9059" s="218">
        <v>44888</v>
      </c>
      <c r="E9059" s="1">
        <v>1</v>
      </c>
      <c r="F9059" s="62">
        <v>49.35</v>
      </c>
    </row>
    <row r="9060" spans="1:6" x14ac:dyDescent="0.35">
      <c r="A9060" s="1">
        <v>75</v>
      </c>
      <c r="B9060" s="1" t="s">
        <v>110</v>
      </c>
      <c r="C9060" s="218">
        <v>44892</v>
      </c>
      <c r="D9060" s="218">
        <v>44890</v>
      </c>
      <c r="E9060" s="1">
        <v>1</v>
      </c>
      <c r="F9060" s="62">
        <v>49.4</v>
      </c>
    </row>
    <row r="9061" spans="1:6" x14ac:dyDescent="0.35">
      <c r="A9061" s="1">
        <v>75</v>
      </c>
      <c r="B9061" s="1" t="s">
        <v>110</v>
      </c>
      <c r="C9061" s="218">
        <v>44892</v>
      </c>
      <c r="D9061" s="218">
        <v>44891</v>
      </c>
      <c r="E9061" s="1">
        <v>4</v>
      </c>
      <c r="F9061" s="62">
        <v>177.56</v>
      </c>
    </row>
    <row r="9062" spans="1:6" x14ac:dyDescent="0.35">
      <c r="A9062" s="1">
        <v>75</v>
      </c>
      <c r="B9062" s="1" t="s">
        <v>110</v>
      </c>
      <c r="C9062" s="218">
        <v>44892</v>
      </c>
      <c r="D9062" s="218">
        <v>44892</v>
      </c>
      <c r="E9062" s="1">
        <v>4</v>
      </c>
      <c r="F9062" s="62">
        <v>212.56</v>
      </c>
    </row>
    <row r="9063" spans="1:6" x14ac:dyDescent="0.35">
      <c r="A9063" s="1">
        <v>75</v>
      </c>
      <c r="B9063" s="1" t="s">
        <v>110</v>
      </c>
      <c r="C9063" s="218">
        <v>44893</v>
      </c>
      <c r="D9063" s="218">
        <v>44888</v>
      </c>
      <c r="E9063" s="1">
        <v>1</v>
      </c>
      <c r="F9063" s="62">
        <v>53.66</v>
      </c>
    </row>
    <row r="9064" spans="1:6" x14ac:dyDescent="0.35">
      <c r="A9064" s="1">
        <v>75</v>
      </c>
      <c r="B9064" s="1" t="s">
        <v>110</v>
      </c>
      <c r="C9064" s="218">
        <v>44893</v>
      </c>
      <c r="D9064" s="218">
        <v>44889</v>
      </c>
      <c r="E9064" s="1">
        <v>1</v>
      </c>
      <c r="F9064" s="62">
        <v>23.41</v>
      </c>
    </row>
    <row r="9065" spans="1:6" x14ac:dyDescent="0.35">
      <c r="A9065" s="1">
        <v>75</v>
      </c>
      <c r="B9065" s="1" t="s">
        <v>110</v>
      </c>
      <c r="C9065" s="218">
        <v>44893</v>
      </c>
      <c r="D9065" s="218">
        <v>44890</v>
      </c>
      <c r="E9065" s="1">
        <v>1</v>
      </c>
      <c r="F9065" s="62">
        <v>23.51</v>
      </c>
    </row>
    <row r="9066" spans="1:6" x14ac:dyDescent="0.35">
      <c r="A9066" s="1">
        <v>75</v>
      </c>
      <c r="B9066" s="1" t="s">
        <v>110</v>
      </c>
      <c r="C9066" s="218">
        <v>44893</v>
      </c>
      <c r="D9066" s="218">
        <v>44893</v>
      </c>
      <c r="E9066" s="1">
        <v>1</v>
      </c>
      <c r="F9066" s="62">
        <v>53.76</v>
      </c>
    </row>
    <row r="9067" spans="1:6" x14ac:dyDescent="0.35">
      <c r="A9067" s="1">
        <v>75</v>
      </c>
      <c r="B9067" s="1" t="s">
        <v>110</v>
      </c>
      <c r="C9067" s="218">
        <v>44894</v>
      </c>
      <c r="D9067" s="218">
        <v>44893</v>
      </c>
      <c r="E9067" s="1">
        <v>5</v>
      </c>
      <c r="F9067" s="62">
        <v>266.01</v>
      </c>
    </row>
    <row r="9068" spans="1:6" x14ac:dyDescent="0.35">
      <c r="A9068" s="1">
        <v>75</v>
      </c>
      <c r="B9068" s="1" t="s">
        <v>110</v>
      </c>
      <c r="C9068" s="218">
        <v>44894</v>
      </c>
      <c r="D9068" s="218">
        <v>44894</v>
      </c>
      <c r="E9068" s="1">
        <v>1</v>
      </c>
      <c r="F9068" s="62">
        <v>23.61</v>
      </c>
    </row>
    <row r="9069" spans="1:6" x14ac:dyDescent="0.35">
      <c r="A9069" s="1">
        <v>75</v>
      </c>
      <c r="B9069" s="1" t="s">
        <v>110</v>
      </c>
      <c r="C9069" s="218">
        <v>44895</v>
      </c>
      <c r="D9069" s="218">
        <v>44894</v>
      </c>
      <c r="E9069" s="1">
        <v>2</v>
      </c>
      <c r="F9069" s="62">
        <v>46.14</v>
      </c>
    </row>
    <row r="9070" spans="1:6" x14ac:dyDescent="0.35">
      <c r="A9070" s="1">
        <v>75</v>
      </c>
      <c r="B9070" s="1" t="s">
        <v>110</v>
      </c>
      <c r="C9070" s="218">
        <v>44895</v>
      </c>
      <c r="D9070" s="218">
        <v>44895</v>
      </c>
      <c r="E9070" s="1">
        <v>3</v>
      </c>
      <c r="F9070" s="62">
        <v>157.66</v>
      </c>
    </row>
    <row r="9071" spans="1:6" x14ac:dyDescent="0.35">
      <c r="A9071" s="1">
        <v>75</v>
      </c>
      <c r="B9071" s="1" t="s">
        <v>110</v>
      </c>
      <c r="C9071" s="218">
        <v>44896</v>
      </c>
      <c r="D9071" s="218">
        <v>44890</v>
      </c>
      <c r="E9071" s="1">
        <v>2</v>
      </c>
      <c r="F9071" s="62">
        <v>92.76</v>
      </c>
    </row>
    <row r="9072" spans="1:6" x14ac:dyDescent="0.35">
      <c r="A9072" s="1">
        <v>75</v>
      </c>
      <c r="B9072" s="1" t="s">
        <v>110</v>
      </c>
      <c r="C9072" s="218">
        <v>44896</v>
      </c>
      <c r="D9072" s="218">
        <v>44894</v>
      </c>
      <c r="E9072" s="1">
        <v>3</v>
      </c>
      <c r="F9072" s="62">
        <v>128.26</v>
      </c>
    </row>
    <row r="9073" spans="1:6" x14ac:dyDescent="0.35">
      <c r="A9073" s="1">
        <v>75</v>
      </c>
      <c r="B9073" s="1" t="s">
        <v>110</v>
      </c>
      <c r="C9073" s="218">
        <v>44896</v>
      </c>
      <c r="D9073" s="218">
        <v>44895</v>
      </c>
      <c r="E9073" s="1">
        <v>2</v>
      </c>
      <c r="F9073" s="62">
        <v>106.87</v>
      </c>
    </row>
    <row r="9074" spans="1:6" x14ac:dyDescent="0.35">
      <c r="A9074" s="1">
        <v>75</v>
      </c>
      <c r="B9074" s="1" t="s">
        <v>110</v>
      </c>
      <c r="C9074" s="218">
        <v>44896</v>
      </c>
      <c r="D9074" s="218">
        <v>44896</v>
      </c>
      <c r="E9074" s="1">
        <v>1</v>
      </c>
      <c r="F9074" s="62">
        <v>53.26</v>
      </c>
    </row>
    <row r="9075" spans="1:6" x14ac:dyDescent="0.35">
      <c r="A9075" s="1">
        <v>75</v>
      </c>
      <c r="B9075" s="1" t="s">
        <v>110</v>
      </c>
      <c r="C9075" s="218">
        <v>44897</v>
      </c>
      <c r="D9075" s="218">
        <v>44894</v>
      </c>
      <c r="E9075" s="1">
        <v>1</v>
      </c>
      <c r="F9075" s="62">
        <v>52.57</v>
      </c>
    </row>
    <row r="9076" spans="1:6" x14ac:dyDescent="0.35">
      <c r="A9076" s="1">
        <v>75</v>
      </c>
      <c r="B9076" s="1" t="s">
        <v>110</v>
      </c>
      <c r="C9076" s="218">
        <v>44897</v>
      </c>
      <c r="D9076" s="218">
        <v>44896</v>
      </c>
      <c r="E9076" s="1">
        <v>1</v>
      </c>
      <c r="F9076" s="62">
        <v>52.52</v>
      </c>
    </row>
    <row r="9077" spans="1:6" x14ac:dyDescent="0.35">
      <c r="A9077" s="1">
        <v>75</v>
      </c>
      <c r="B9077" s="1" t="s">
        <v>110</v>
      </c>
      <c r="C9077" s="218">
        <v>44897</v>
      </c>
      <c r="D9077" s="218">
        <v>44897</v>
      </c>
      <c r="E9077" s="1">
        <v>2</v>
      </c>
      <c r="F9077" s="62">
        <v>104.3</v>
      </c>
    </row>
    <row r="9078" spans="1:6" x14ac:dyDescent="0.35">
      <c r="A9078" s="1">
        <v>75</v>
      </c>
      <c r="B9078" s="1" t="s">
        <v>110</v>
      </c>
      <c r="C9078" s="218">
        <v>44899</v>
      </c>
      <c r="D9078" s="218">
        <v>44897</v>
      </c>
      <c r="E9078" s="1">
        <v>2</v>
      </c>
      <c r="F9078" s="62">
        <v>107.22</v>
      </c>
    </row>
    <row r="9079" spans="1:6" x14ac:dyDescent="0.35">
      <c r="A9079" s="1">
        <v>75</v>
      </c>
      <c r="B9079" s="1" t="s">
        <v>110</v>
      </c>
      <c r="C9079" s="218">
        <v>44899</v>
      </c>
      <c r="D9079" s="218">
        <v>44899</v>
      </c>
      <c r="E9079" s="1">
        <v>4</v>
      </c>
      <c r="F9079" s="62">
        <v>185.62</v>
      </c>
    </row>
    <row r="9080" spans="1:6" x14ac:dyDescent="0.35">
      <c r="A9080" s="1">
        <v>75</v>
      </c>
      <c r="B9080" s="1" t="s">
        <v>110</v>
      </c>
      <c r="C9080" s="218">
        <v>44901</v>
      </c>
      <c r="D9080" s="218">
        <v>44900</v>
      </c>
      <c r="E9080" s="1">
        <v>3</v>
      </c>
      <c r="F9080" s="62">
        <v>160.68</v>
      </c>
    </row>
    <row r="9081" spans="1:6" x14ac:dyDescent="0.35">
      <c r="A9081" s="1">
        <v>75</v>
      </c>
      <c r="B9081" s="1" t="s">
        <v>110</v>
      </c>
      <c r="C9081" s="218">
        <v>44901</v>
      </c>
      <c r="D9081" s="218">
        <v>44901</v>
      </c>
      <c r="E9081" s="1">
        <v>2</v>
      </c>
      <c r="F9081" s="62">
        <v>108.7</v>
      </c>
    </row>
    <row r="9082" spans="1:6" x14ac:dyDescent="0.35">
      <c r="A9082" s="1">
        <v>75</v>
      </c>
      <c r="B9082" s="1" t="s">
        <v>110</v>
      </c>
      <c r="C9082" s="218">
        <v>44902</v>
      </c>
      <c r="D9082" s="218">
        <v>44900</v>
      </c>
      <c r="E9082" s="1">
        <v>1</v>
      </c>
      <c r="F9082" s="62">
        <v>23.56</v>
      </c>
    </row>
    <row r="9083" spans="1:6" x14ac:dyDescent="0.35">
      <c r="A9083" s="1">
        <v>75</v>
      </c>
      <c r="B9083" s="1" t="s">
        <v>110</v>
      </c>
      <c r="C9083" s="218">
        <v>44902</v>
      </c>
      <c r="D9083" s="218">
        <v>44901</v>
      </c>
      <c r="E9083" s="1">
        <v>2</v>
      </c>
      <c r="F9083" s="62">
        <v>108.25</v>
      </c>
    </row>
    <row r="9084" spans="1:6" x14ac:dyDescent="0.35">
      <c r="A9084" s="1">
        <v>75</v>
      </c>
      <c r="B9084" s="1" t="s">
        <v>110</v>
      </c>
      <c r="C9084" s="218">
        <v>44903</v>
      </c>
      <c r="D9084" s="218">
        <v>44901</v>
      </c>
      <c r="E9084" s="1">
        <v>1</v>
      </c>
      <c r="F9084" s="62">
        <v>52.67</v>
      </c>
    </row>
    <row r="9085" spans="1:6" x14ac:dyDescent="0.35">
      <c r="A9085" s="1">
        <v>75</v>
      </c>
      <c r="B9085" s="1" t="s">
        <v>110</v>
      </c>
      <c r="C9085" s="218">
        <v>44903</v>
      </c>
      <c r="D9085" s="218">
        <v>44902</v>
      </c>
      <c r="E9085" s="1">
        <v>6</v>
      </c>
      <c r="F9085" s="62">
        <v>259.58</v>
      </c>
    </row>
    <row r="9086" spans="1:6" x14ac:dyDescent="0.35">
      <c r="A9086" s="1">
        <v>75</v>
      </c>
      <c r="B9086" s="1" t="s">
        <v>110</v>
      </c>
      <c r="C9086" s="218">
        <v>44903</v>
      </c>
      <c r="D9086" s="218">
        <v>44903</v>
      </c>
      <c r="E9086" s="1">
        <v>7</v>
      </c>
      <c r="F9086" s="62">
        <v>285.26</v>
      </c>
    </row>
    <row r="9087" spans="1:6" x14ac:dyDescent="0.35">
      <c r="A9087" s="1">
        <v>75</v>
      </c>
      <c r="B9087" s="1" t="s">
        <v>110</v>
      </c>
      <c r="C9087" s="218">
        <v>44904</v>
      </c>
      <c r="D9087" s="218">
        <v>44904</v>
      </c>
      <c r="E9087" s="1">
        <v>3</v>
      </c>
      <c r="F9087" s="62">
        <v>161.27000000000001</v>
      </c>
    </row>
    <row r="9088" spans="1:6" x14ac:dyDescent="0.35">
      <c r="A9088" s="1">
        <v>75</v>
      </c>
      <c r="B9088" s="1" t="s">
        <v>110</v>
      </c>
      <c r="C9088" s="218">
        <v>44905</v>
      </c>
      <c r="D9088" s="218">
        <v>44903</v>
      </c>
      <c r="E9088" s="1">
        <v>1</v>
      </c>
      <c r="F9088" s="62">
        <v>54.2</v>
      </c>
    </row>
    <row r="9089" spans="1:6" x14ac:dyDescent="0.35">
      <c r="A9089" s="1">
        <v>75</v>
      </c>
      <c r="B9089" s="1" t="s">
        <v>110</v>
      </c>
      <c r="C9089" s="218">
        <v>44905</v>
      </c>
      <c r="D9089" s="218">
        <v>44904</v>
      </c>
      <c r="E9089" s="1">
        <v>4</v>
      </c>
      <c r="F9089" s="62">
        <v>154.19</v>
      </c>
    </row>
    <row r="9090" spans="1:6" x14ac:dyDescent="0.35">
      <c r="A9090" s="1">
        <v>75</v>
      </c>
      <c r="B9090" s="1" t="s">
        <v>110</v>
      </c>
      <c r="C9090" s="218">
        <v>44905</v>
      </c>
      <c r="D9090" s="218">
        <v>44905</v>
      </c>
      <c r="E9090" s="1">
        <v>2</v>
      </c>
      <c r="F9090" s="62">
        <v>77.02</v>
      </c>
    </row>
    <row r="9091" spans="1:6" x14ac:dyDescent="0.35">
      <c r="A9091" s="1">
        <v>75</v>
      </c>
      <c r="B9091" s="1" t="s">
        <v>110</v>
      </c>
      <c r="C9091" s="218">
        <v>44906</v>
      </c>
      <c r="D9091" s="218">
        <v>44904</v>
      </c>
      <c r="E9091" s="1">
        <v>1</v>
      </c>
      <c r="F9091" s="62">
        <v>53.95</v>
      </c>
    </row>
    <row r="9092" spans="1:6" x14ac:dyDescent="0.35">
      <c r="A9092" s="1">
        <v>75</v>
      </c>
      <c r="B9092" s="1" t="s">
        <v>110</v>
      </c>
      <c r="C9092" s="218">
        <v>44906</v>
      </c>
      <c r="D9092" s="218">
        <v>44905</v>
      </c>
      <c r="E9092" s="1">
        <v>2</v>
      </c>
      <c r="F9092" s="62">
        <v>101.37</v>
      </c>
    </row>
    <row r="9093" spans="1:6" x14ac:dyDescent="0.35">
      <c r="A9093" s="1">
        <v>75</v>
      </c>
      <c r="B9093" s="1" t="s">
        <v>110</v>
      </c>
      <c r="C9093" s="218">
        <v>44906</v>
      </c>
      <c r="D9093" s="218">
        <v>44906</v>
      </c>
      <c r="E9093" s="1">
        <v>1</v>
      </c>
      <c r="F9093" s="62">
        <v>53.16</v>
      </c>
    </row>
    <row r="9094" spans="1:6" x14ac:dyDescent="0.35">
      <c r="A9094" s="1">
        <v>75</v>
      </c>
      <c r="B9094" s="1" t="s">
        <v>110</v>
      </c>
      <c r="C9094" s="218">
        <v>44907</v>
      </c>
      <c r="D9094" s="218">
        <v>44905</v>
      </c>
      <c r="E9094" s="1">
        <v>1</v>
      </c>
      <c r="F9094" s="62">
        <v>53.31</v>
      </c>
    </row>
    <row r="9095" spans="1:6" x14ac:dyDescent="0.35">
      <c r="A9095" s="1">
        <v>75</v>
      </c>
      <c r="B9095" s="1" t="s">
        <v>110</v>
      </c>
      <c r="C9095" s="218">
        <v>44907</v>
      </c>
      <c r="D9095" s="218">
        <v>44906</v>
      </c>
      <c r="E9095" s="1">
        <v>3</v>
      </c>
      <c r="F9095" s="62">
        <v>131.37</v>
      </c>
    </row>
    <row r="9096" spans="1:6" x14ac:dyDescent="0.35">
      <c r="A9096" s="1">
        <v>75</v>
      </c>
      <c r="B9096" s="1" t="s">
        <v>110</v>
      </c>
      <c r="C9096" s="218">
        <v>44907</v>
      </c>
      <c r="D9096" s="218">
        <v>44907</v>
      </c>
      <c r="E9096" s="1">
        <v>4</v>
      </c>
      <c r="F9096" s="62">
        <v>213.69</v>
      </c>
    </row>
    <row r="9097" spans="1:6" x14ac:dyDescent="0.35">
      <c r="A9097" s="1">
        <v>75</v>
      </c>
      <c r="B9097" s="1" t="s">
        <v>110</v>
      </c>
      <c r="C9097" s="218">
        <v>44908</v>
      </c>
      <c r="D9097" s="218">
        <v>44906</v>
      </c>
      <c r="E9097" s="1">
        <v>1</v>
      </c>
      <c r="F9097" s="62">
        <v>54.25</v>
      </c>
    </row>
    <row r="9098" spans="1:6" x14ac:dyDescent="0.35">
      <c r="A9098" s="1">
        <v>75</v>
      </c>
      <c r="B9098" s="1" t="s">
        <v>110</v>
      </c>
      <c r="C9098" s="218">
        <v>44908</v>
      </c>
      <c r="D9098" s="218">
        <v>44908</v>
      </c>
      <c r="E9098" s="1">
        <v>3</v>
      </c>
      <c r="F9098" s="62">
        <v>162.30000000000001</v>
      </c>
    </row>
    <row r="9099" spans="1:6" x14ac:dyDescent="0.35">
      <c r="A9099" s="1">
        <v>75</v>
      </c>
      <c r="B9099" s="1" t="s">
        <v>110</v>
      </c>
      <c r="C9099" s="218">
        <v>44909</v>
      </c>
      <c r="D9099" s="218">
        <v>44907</v>
      </c>
      <c r="E9099" s="1">
        <v>1</v>
      </c>
      <c r="F9099" s="62">
        <v>51.38</v>
      </c>
    </row>
    <row r="9100" spans="1:6" x14ac:dyDescent="0.35">
      <c r="A9100" s="1">
        <v>75</v>
      </c>
      <c r="B9100" s="1" t="s">
        <v>110</v>
      </c>
      <c r="C9100" s="218">
        <v>44909</v>
      </c>
      <c r="D9100" s="218">
        <v>44908</v>
      </c>
      <c r="E9100" s="1">
        <v>1</v>
      </c>
      <c r="F9100" s="62">
        <v>54.15</v>
      </c>
    </row>
    <row r="9101" spans="1:6" x14ac:dyDescent="0.35">
      <c r="A9101" s="1">
        <v>75</v>
      </c>
      <c r="B9101" s="1" t="s">
        <v>110</v>
      </c>
      <c r="C9101" s="218">
        <v>44909</v>
      </c>
      <c r="D9101" s="218">
        <v>44909</v>
      </c>
      <c r="E9101" s="1">
        <v>4</v>
      </c>
      <c r="F9101" s="62">
        <v>185.78</v>
      </c>
    </row>
    <row r="9102" spans="1:6" x14ac:dyDescent="0.35">
      <c r="A9102" s="1">
        <v>75</v>
      </c>
      <c r="B9102" s="1" t="s">
        <v>110</v>
      </c>
      <c r="C9102" s="218">
        <v>44910</v>
      </c>
      <c r="D9102" s="218">
        <v>44908</v>
      </c>
      <c r="E9102" s="1">
        <v>1</v>
      </c>
      <c r="F9102" s="62">
        <v>54.35</v>
      </c>
    </row>
    <row r="9103" spans="1:6" x14ac:dyDescent="0.35">
      <c r="A9103" s="1">
        <v>75</v>
      </c>
      <c r="B9103" s="1" t="s">
        <v>110</v>
      </c>
      <c r="C9103" s="218">
        <v>44910</v>
      </c>
      <c r="D9103" s="218">
        <v>44910</v>
      </c>
      <c r="E9103" s="1">
        <v>1</v>
      </c>
      <c r="F9103" s="62">
        <v>53.46</v>
      </c>
    </row>
    <row r="9104" spans="1:6" x14ac:dyDescent="0.35">
      <c r="A9104" s="1">
        <v>75</v>
      </c>
      <c r="B9104" s="1" t="s">
        <v>110</v>
      </c>
      <c r="C9104" s="218">
        <v>44911</v>
      </c>
      <c r="D9104" s="218">
        <v>44909</v>
      </c>
      <c r="E9104" s="1">
        <v>1</v>
      </c>
      <c r="F9104" s="62">
        <v>51.83</v>
      </c>
    </row>
    <row r="9105" spans="1:6" x14ac:dyDescent="0.35">
      <c r="A9105" s="1">
        <v>75</v>
      </c>
      <c r="B9105" s="1" t="s">
        <v>110</v>
      </c>
      <c r="C9105" s="218">
        <v>44911</v>
      </c>
      <c r="D9105" s="218">
        <v>44910</v>
      </c>
      <c r="E9105" s="1">
        <v>2</v>
      </c>
      <c r="F9105" s="62">
        <v>77.17</v>
      </c>
    </row>
    <row r="9106" spans="1:6" x14ac:dyDescent="0.35">
      <c r="A9106" s="1">
        <v>75</v>
      </c>
      <c r="B9106" s="1" t="s">
        <v>110</v>
      </c>
      <c r="C9106" s="218">
        <v>44911</v>
      </c>
      <c r="D9106" s="218">
        <v>44911</v>
      </c>
      <c r="E9106" s="1">
        <v>3</v>
      </c>
      <c r="F9106" s="62">
        <v>131.86000000000001</v>
      </c>
    </row>
    <row r="9107" spans="1:6" x14ac:dyDescent="0.35">
      <c r="A9107" s="1">
        <v>75</v>
      </c>
      <c r="B9107" s="1" t="s">
        <v>110</v>
      </c>
      <c r="C9107" s="218">
        <v>44912</v>
      </c>
      <c r="D9107" s="218">
        <v>44912</v>
      </c>
      <c r="E9107" s="1">
        <v>6</v>
      </c>
      <c r="F9107" s="62">
        <v>291.14999999999998</v>
      </c>
    </row>
    <row r="9108" spans="1:6" x14ac:dyDescent="0.35">
      <c r="A9108" s="1">
        <v>75</v>
      </c>
      <c r="B9108" s="1" t="s">
        <v>110</v>
      </c>
      <c r="C9108" s="218">
        <v>44913</v>
      </c>
      <c r="D9108" s="218">
        <v>44913</v>
      </c>
      <c r="E9108" s="1">
        <v>5</v>
      </c>
      <c r="F9108" s="62">
        <v>237.8</v>
      </c>
    </row>
    <row r="9109" spans="1:6" x14ac:dyDescent="0.35">
      <c r="A9109" s="1">
        <v>75</v>
      </c>
      <c r="B9109" s="1" t="s">
        <v>110</v>
      </c>
      <c r="C9109" s="218">
        <v>44914</v>
      </c>
      <c r="D9109" s="218">
        <v>44913</v>
      </c>
      <c r="E9109" s="1">
        <v>1</v>
      </c>
      <c r="F9109" s="62">
        <v>54.3</v>
      </c>
    </row>
    <row r="9110" spans="1:6" x14ac:dyDescent="0.35">
      <c r="A9110" s="1">
        <v>75</v>
      </c>
      <c r="B9110" s="1" t="s">
        <v>110</v>
      </c>
      <c r="C9110" s="218">
        <v>44914</v>
      </c>
      <c r="D9110" s="218">
        <v>44914</v>
      </c>
      <c r="E9110" s="1">
        <v>3</v>
      </c>
      <c r="F9110" s="62">
        <v>162.31</v>
      </c>
    </row>
    <row r="9111" spans="1:6" x14ac:dyDescent="0.35">
      <c r="A9111" s="1">
        <v>75</v>
      </c>
      <c r="B9111" s="1" t="s">
        <v>110</v>
      </c>
      <c r="C9111" s="218">
        <v>44915</v>
      </c>
      <c r="D9111" s="218">
        <v>44913</v>
      </c>
      <c r="E9111" s="1">
        <v>2</v>
      </c>
      <c r="F9111" s="62">
        <v>76.77</v>
      </c>
    </row>
    <row r="9112" spans="1:6" x14ac:dyDescent="0.35">
      <c r="A9112" s="1">
        <v>75</v>
      </c>
      <c r="B9112" s="1" t="s">
        <v>110</v>
      </c>
      <c r="C9112" s="218">
        <v>44915</v>
      </c>
      <c r="D9112" s="218">
        <v>44914</v>
      </c>
      <c r="E9112" s="1">
        <v>2</v>
      </c>
      <c r="F9112" s="62">
        <v>108.6</v>
      </c>
    </row>
    <row r="9113" spans="1:6" x14ac:dyDescent="0.35">
      <c r="A9113" s="1">
        <v>75</v>
      </c>
      <c r="B9113" s="1" t="s">
        <v>110</v>
      </c>
      <c r="C9113" s="218">
        <v>44915</v>
      </c>
      <c r="D9113" s="218">
        <v>44915</v>
      </c>
      <c r="E9113" s="1">
        <v>4</v>
      </c>
      <c r="F9113" s="62">
        <v>215.17</v>
      </c>
    </row>
    <row r="9114" spans="1:6" x14ac:dyDescent="0.35">
      <c r="A9114" s="1">
        <v>75</v>
      </c>
      <c r="B9114" s="1" t="s">
        <v>110</v>
      </c>
      <c r="C9114" s="218">
        <v>44916</v>
      </c>
      <c r="D9114" s="218">
        <v>44915</v>
      </c>
      <c r="E9114" s="1">
        <v>1</v>
      </c>
      <c r="F9114" s="62">
        <v>52.77</v>
      </c>
    </row>
    <row r="9115" spans="1:6" x14ac:dyDescent="0.35">
      <c r="A9115" s="1">
        <v>75</v>
      </c>
      <c r="B9115" s="1" t="s">
        <v>110</v>
      </c>
      <c r="C9115" s="218">
        <v>44916</v>
      </c>
      <c r="D9115" s="218">
        <v>44916</v>
      </c>
      <c r="E9115" s="1">
        <v>4</v>
      </c>
      <c r="F9115" s="62">
        <v>185.82</v>
      </c>
    </row>
    <row r="9116" spans="1:6" x14ac:dyDescent="0.35">
      <c r="A9116" s="1">
        <v>75</v>
      </c>
      <c r="B9116" s="1" t="s">
        <v>110</v>
      </c>
      <c r="C9116" s="218">
        <v>44917</v>
      </c>
      <c r="D9116" s="218">
        <v>44916</v>
      </c>
      <c r="E9116" s="1">
        <v>2</v>
      </c>
      <c r="F9116" s="62">
        <v>46.73</v>
      </c>
    </row>
    <row r="9117" spans="1:6" x14ac:dyDescent="0.35">
      <c r="A9117" s="1">
        <v>75</v>
      </c>
      <c r="B9117" s="1" t="s">
        <v>110</v>
      </c>
      <c r="C9117" s="218">
        <v>44917</v>
      </c>
      <c r="D9117" s="218">
        <v>44917</v>
      </c>
      <c r="E9117" s="1">
        <v>8</v>
      </c>
      <c r="F9117" s="62">
        <v>368.77</v>
      </c>
    </row>
    <row r="9118" spans="1:6" x14ac:dyDescent="0.35">
      <c r="A9118" s="1">
        <v>75</v>
      </c>
      <c r="B9118" s="1" t="s">
        <v>110</v>
      </c>
      <c r="C9118" s="218">
        <v>44918</v>
      </c>
      <c r="D9118" s="218">
        <v>44916</v>
      </c>
      <c r="E9118" s="1">
        <v>1</v>
      </c>
      <c r="F9118" s="62">
        <v>52.87</v>
      </c>
    </row>
    <row r="9119" spans="1:6" x14ac:dyDescent="0.35">
      <c r="A9119" s="1">
        <v>75</v>
      </c>
      <c r="B9119" s="1" t="s">
        <v>110</v>
      </c>
      <c r="C9119" s="218">
        <v>44918</v>
      </c>
      <c r="D9119" s="218">
        <v>44917</v>
      </c>
      <c r="E9119" s="1">
        <v>1</v>
      </c>
      <c r="F9119" s="62">
        <v>54.15</v>
      </c>
    </row>
    <row r="9120" spans="1:6" x14ac:dyDescent="0.35">
      <c r="A9120" s="1">
        <v>75</v>
      </c>
      <c r="B9120" s="1" t="s">
        <v>110</v>
      </c>
      <c r="C9120" s="218">
        <v>44918</v>
      </c>
      <c r="D9120" s="218">
        <v>44918</v>
      </c>
      <c r="E9120" s="1">
        <v>5</v>
      </c>
      <c r="F9120" s="62">
        <v>267.3</v>
      </c>
    </row>
    <row r="9121" spans="1:6" x14ac:dyDescent="0.35">
      <c r="A9121" s="1">
        <v>75</v>
      </c>
      <c r="B9121" s="1" t="s">
        <v>110</v>
      </c>
      <c r="C9121" s="218">
        <v>44919</v>
      </c>
      <c r="D9121" s="218">
        <v>44918</v>
      </c>
      <c r="E9121" s="1">
        <v>2</v>
      </c>
      <c r="F9121" s="62">
        <v>106.62</v>
      </c>
    </row>
    <row r="9122" spans="1:6" x14ac:dyDescent="0.35">
      <c r="A9122" s="1">
        <v>75</v>
      </c>
      <c r="B9122" s="1" t="s">
        <v>110</v>
      </c>
      <c r="C9122" s="218">
        <v>44919</v>
      </c>
      <c r="D9122" s="218">
        <v>44919</v>
      </c>
      <c r="E9122" s="1">
        <v>3</v>
      </c>
      <c r="F9122" s="62">
        <v>156.97</v>
      </c>
    </row>
    <row r="9123" spans="1:6" x14ac:dyDescent="0.35">
      <c r="A9123" s="1">
        <v>75</v>
      </c>
      <c r="B9123" s="1" t="s">
        <v>110</v>
      </c>
      <c r="C9123" s="218">
        <v>44920</v>
      </c>
      <c r="D9123" s="218">
        <v>44918</v>
      </c>
      <c r="E9123" s="1">
        <v>1</v>
      </c>
      <c r="F9123" s="62">
        <v>23.76</v>
      </c>
    </row>
    <row r="9124" spans="1:6" x14ac:dyDescent="0.35">
      <c r="A9124" s="1">
        <v>75</v>
      </c>
      <c r="B9124" s="1" t="s">
        <v>110</v>
      </c>
      <c r="C9124" s="218">
        <v>44920</v>
      </c>
      <c r="D9124" s="218">
        <v>44920</v>
      </c>
      <c r="E9124" s="1">
        <v>5</v>
      </c>
      <c r="F9124" s="62">
        <v>240.36</v>
      </c>
    </row>
    <row r="9125" spans="1:6" x14ac:dyDescent="0.35">
      <c r="A9125" s="1">
        <v>75</v>
      </c>
      <c r="B9125" s="1" t="s">
        <v>110</v>
      </c>
      <c r="C9125" s="218">
        <v>44921</v>
      </c>
      <c r="D9125" s="218">
        <v>44921</v>
      </c>
      <c r="E9125" s="1">
        <v>3</v>
      </c>
      <c r="F9125" s="62">
        <v>162.75</v>
      </c>
    </row>
    <row r="9126" spans="1:6" x14ac:dyDescent="0.35">
      <c r="A9126" s="1">
        <v>75</v>
      </c>
      <c r="B9126" s="1" t="s">
        <v>110</v>
      </c>
      <c r="C9126" s="218">
        <v>44922</v>
      </c>
      <c r="D9126" s="218">
        <v>44921</v>
      </c>
      <c r="E9126" s="1">
        <v>1</v>
      </c>
      <c r="F9126" s="62">
        <v>23.56</v>
      </c>
    </row>
    <row r="9127" spans="1:6" x14ac:dyDescent="0.35">
      <c r="A9127" s="1">
        <v>75</v>
      </c>
      <c r="B9127" s="1" t="s">
        <v>110</v>
      </c>
      <c r="C9127" s="218">
        <v>44922</v>
      </c>
      <c r="D9127" s="218">
        <v>44922</v>
      </c>
      <c r="E9127" s="1">
        <v>4</v>
      </c>
      <c r="F9127" s="62">
        <v>184.99</v>
      </c>
    </row>
    <row r="9128" spans="1:6" x14ac:dyDescent="0.35">
      <c r="A9128" s="1">
        <v>75</v>
      </c>
      <c r="B9128" s="1" t="s">
        <v>110</v>
      </c>
      <c r="C9128" s="218">
        <v>44923</v>
      </c>
      <c r="D9128" s="218">
        <v>44921</v>
      </c>
      <c r="E9128" s="1">
        <v>1</v>
      </c>
      <c r="F9128" s="62">
        <v>54</v>
      </c>
    </row>
    <row r="9129" spans="1:6" x14ac:dyDescent="0.35">
      <c r="A9129" s="1">
        <v>75</v>
      </c>
      <c r="B9129" s="1" t="s">
        <v>110</v>
      </c>
      <c r="C9129" s="218">
        <v>44923</v>
      </c>
      <c r="D9129" s="218">
        <v>44923</v>
      </c>
      <c r="E9129" s="1">
        <v>4</v>
      </c>
      <c r="F9129" s="62">
        <v>213.64</v>
      </c>
    </row>
    <row r="9130" spans="1:6" x14ac:dyDescent="0.35">
      <c r="A9130" s="1">
        <v>75</v>
      </c>
      <c r="B9130" s="1" t="s">
        <v>110</v>
      </c>
      <c r="C9130" s="218">
        <v>44924</v>
      </c>
      <c r="D9130" s="218">
        <v>44922</v>
      </c>
      <c r="E9130" s="1">
        <v>1</v>
      </c>
      <c r="F9130" s="62">
        <v>53.91</v>
      </c>
    </row>
    <row r="9131" spans="1:6" x14ac:dyDescent="0.35">
      <c r="A9131" s="1">
        <v>75</v>
      </c>
      <c r="B9131" s="1" t="s">
        <v>110</v>
      </c>
      <c r="C9131" s="218">
        <v>44924</v>
      </c>
      <c r="D9131" s="218">
        <v>44923</v>
      </c>
      <c r="E9131" s="1">
        <v>1</v>
      </c>
      <c r="F9131" s="62">
        <v>54.15</v>
      </c>
    </row>
    <row r="9132" spans="1:6" x14ac:dyDescent="0.35">
      <c r="A9132" s="1">
        <v>75</v>
      </c>
      <c r="B9132" s="1" t="s">
        <v>110</v>
      </c>
      <c r="C9132" s="218">
        <v>44924</v>
      </c>
      <c r="D9132" s="218">
        <v>44924</v>
      </c>
      <c r="E9132" s="1">
        <v>4</v>
      </c>
      <c r="F9132" s="62">
        <v>216.9</v>
      </c>
    </row>
    <row r="9133" spans="1:6" x14ac:dyDescent="0.35">
      <c r="A9133" s="1">
        <v>75</v>
      </c>
      <c r="B9133" s="1" t="s">
        <v>110</v>
      </c>
      <c r="C9133" s="218">
        <v>44925</v>
      </c>
      <c r="D9133" s="218">
        <v>44924</v>
      </c>
      <c r="E9133" s="1">
        <v>1</v>
      </c>
      <c r="F9133" s="62">
        <v>54.35</v>
      </c>
    </row>
    <row r="9134" spans="1:6" x14ac:dyDescent="0.35">
      <c r="A9134" s="1">
        <v>75</v>
      </c>
      <c r="B9134" s="1" t="s">
        <v>110</v>
      </c>
      <c r="C9134" s="218">
        <v>44925</v>
      </c>
      <c r="D9134" s="218">
        <v>44925</v>
      </c>
      <c r="E9134" s="1">
        <v>4</v>
      </c>
      <c r="F9134" s="62">
        <v>214.23</v>
      </c>
    </row>
    <row r="9135" spans="1:6" x14ac:dyDescent="0.35">
      <c r="A9135" s="1">
        <v>75</v>
      </c>
      <c r="B9135" s="1" t="s">
        <v>110</v>
      </c>
      <c r="C9135" s="218">
        <v>44927</v>
      </c>
      <c r="D9135" s="218">
        <v>44926</v>
      </c>
      <c r="E9135" s="1">
        <v>4</v>
      </c>
      <c r="F9135" s="62">
        <v>204.83</v>
      </c>
    </row>
    <row r="9136" spans="1:6" x14ac:dyDescent="0.35">
      <c r="A9136" s="1">
        <v>75</v>
      </c>
      <c r="B9136" s="1" t="s">
        <v>110</v>
      </c>
      <c r="C9136" s="218">
        <v>44927</v>
      </c>
      <c r="D9136" s="218">
        <v>44927</v>
      </c>
      <c r="E9136" s="1">
        <v>4</v>
      </c>
      <c r="F9136" s="62">
        <v>206.81</v>
      </c>
    </row>
    <row r="9137" spans="1:6" x14ac:dyDescent="0.35">
      <c r="A9137" s="1">
        <v>75</v>
      </c>
      <c r="B9137" s="1" t="s">
        <v>110</v>
      </c>
      <c r="C9137" s="218">
        <v>44928</v>
      </c>
      <c r="D9137" s="218">
        <v>44925</v>
      </c>
      <c r="E9137" s="1">
        <v>1</v>
      </c>
      <c r="F9137" s="62">
        <v>53.46</v>
      </c>
    </row>
    <row r="9138" spans="1:6" x14ac:dyDescent="0.35">
      <c r="A9138" s="1">
        <v>75</v>
      </c>
      <c r="B9138" s="1" t="s">
        <v>110</v>
      </c>
      <c r="C9138" s="218">
        <v>44928</v>
      </c>
      <c r="D9138" s="218">
        <v>44926</v>
      </c>
      <c r="E9138" s="1">
        <v>1</v>
      </c>
      <c r="F9138" s="62">
        <v>23.76</v>
      </c>
    </row>
    <row r="9139" spans="1:6" x14ac:dyDescent="0.35">
      <c r="A9139" s="1">
        <v>75</v>
      </c>
      <c r="B9139" s="1" t="s">
        <v>110</v>
      </c>
      <c r="C9139" s="218">
        <v>44928</v>
      </c>
      <c r="D9139" s="218">
        <v>44928</v>
      </c>
      <c r="E9139" s="1">
        <v>1</v>
      </c>
      <c r="F9139" s="62">
        <v>53.71</v>
      </c>
    </row>
    <row r="9140" spans="1:6" x14ac:dyDescent="0.35">
      <c r="A9140" s="1">
        <v>75</v>
      </c>
      <c r="B9140" s="1" t="s">
        <v>110</v>
      </c>
      <c r="C9140" s="218">
        <v>44929</v>
      </c>
      <c r="D9140" s="218">
        <v>44927</v>
      </c>
      <c r="E9140" s="1">
        <v>1</v>
      </c>
      <c r="F9140" s="62">
        <v>23.76</v>
      </c>
    </row>
    <row r="9141" spans="1:6" x14ac:dyDescent="0.35">
      <c r="A9141" s="1">
        <v>75</v>
      </c>
      <c r="B9141" s="1" t="s">
        <v>110</v>
      </c>
      <c r="C9141" s="218">
        <v>44929</v>
      </c>
      <c r="D9141" s="218">
        <v>44928</v>
      </c>
      <c r="E9141" s="1">
        <v>3</v>
      </c>
      <c r="F9141" s="62">
        <v>161.57</v>
      </c>
    </row>
    <row r="9142" spans="1:6" x14ac:dyDescent="0.35">
      <c r="A9142" s="1">
        <v>75</v>
      </c>
      <c r="B9142" s="1" t="s">
        <v>110</v>
      </c>
      <c r="C9142" s="218">
        <v>44929</v>
      </c>
      <c r="D9142" s="218">
        <v>44929</v>
      </c>
      <c r="E9142" s="1">
        <v>2</v>
      </c>
      <c r="F9142" s="62">
        <v>107.31</v>
      </c>
    </row>
    <row r="9143" spans="1:6" x14ac:dyDescent="0.35">
      <c r="A9143" s="1">
        <v>75</v>
      </c>
      <c r="B9143" s="1" t="s">
        <v>110</v>
      </c>
      <c r="C9143" s="218">
        <v>44930</v>
      </c>
      <c r="D9143" s="218">
        <v>44928</v>
      </c>
      <c r="E9143" s="1">
        <v>1</v>
      </c>
      <c r="F9143" s="62">
        <v>54.15</v>
      </c>
    </row>
    <row r="9144" spans="1:6" x14ac:dyDescent="0.35">
      <c r="A9144" s="1">
        <v>75</v>
      </c>
      <c r="B9144" s="1" t="s">
        <v>110</v>
      </c>
      <c r="C9144" s="218">
        <v>44930</v>
      </c>
      <c r="D9144" s="218">
        <v>44929</v>
      </c>
      <c r="E9144" s="1">
        <v>2</v>
      </c>
      <c r="F9144" s="62">
        <v>108.6</v>
      </c>
    </row>
    <row r="9145" spans="1:6" x14ac:dyDescent="0.35">
      <c r="A9145" s="1">
        <v>75</v>
      </c>
      <c r="B9145" s="1" t="s">
        <v>110</v>
      </c>
      <c r="C9145" s="218">
        <v>44930</v>
      </c>
      <c r="D9145" s="218">
        <v>44930</v>
      </c>
      <c r="E9145" s="1">
        <v>4</v>
      </c>
      <c r="F9145" s="62">
        <v>186.66</v>
      </c>
    </row>
    <row r="9146" spans="1:6" x14ac:dyDescent="0.35">
      <c r="A9146" s="1">
        <v>75</v>
      </c>
      <c r="B9146" s="1" t="s">
        <v>110</v>
      </c>
      <c r="C9146" s="218">
        <v>44931</v>
      </c>
      <c r="D9146" s="218">
        <v>44930</v>
      </c>
      <c r="E9146" s="1">
        <v>1</v>
      </c>
      <c r="F9146" s="62">
        <v>54.25</v>
      </c>
    </row>
    <row r="9147" spans="1:6" x14ac:dyDescent="0.35">
      <c r="A9147" s="1">
        <v>75</v>
      </c>
      <c r="B9147" s="1" t="s">
        <v>110</v>
      </c>
      <c r="C9147" s="218">
        <v>44931</v>
      </c>
      <c r="D9147" s="218">
        <v>44931</v>
      </c>
      <c r="E9147" s="1">
        <v>4</v>
      </c>
      <c r="F9147" s="62">
        <v>184.93</v>
      </c>
    </row>
    <row r="9148" spans="1:6" x14ac:dyDescent="0.35">
      <c r="A9148" s="1">
        <v>75</v>
      </c>
      <c r="B9148" s="1" t="s">
        <v>110</v>
      </c>
      <c r="C9148" s="218">
        <v>44933</v>
      </c>
      <c r="D9148" s="218">
        <v>44931</v>
      </c>
      <c r="E9148" s="1">
        <v>2</v>
      </c>
      <c r="F9148" s="62">
        <v>77.61</v>
      </c>
    </row>
    <row r="9149" spans="1:6" x14ac:dyDescent="0.35">
      <c r="A9149" s="1">
        <v>75</v>
      </c>
      <c r="B9149" s="1" t="s">
        <v>110</v>
      </c>
      <c r="C9149" s="218">
        <v>44933</v>
      </c>
      <c r="D9149" s="218">
        <v>44932</v>
      </c>
      <c r="E9149" s="1">
        <v>3</v>
      </c>
      <c r="F9149" s="62">
        <v>161.96</v>
      </c>
    </row>
    <row r="9150" spans="1:6" x14ac:dyDescent="0.35">
      <c r="A9150" s="1">
        <v>75</v>
      </c>
      <c r="B9150" s="1" t="s">
        <v>110</v>
      </c>
      <c r="C9150" s="218">
        <v>44933</v>
      </c>
      <c r="D9150" s="218">
        <v>44933</v>
      </c>
      <c r="E9150" s="1">
        <v>4</v>
      </c>
      <c r="F9150" s="62">
        <v>182.94</v>
      </c>
    </row>
    <row r="9151" spans="1:6" x14ac:dyDescent="0.35">
      <c r="A9151" s="1">
        <v>75</v>
      </c>
      <c r="B9151" s="1" t="s">
        <v>110</v>
      </c>
      <c r="C9151" s="218">
        <v>44934</v>
      </c>
      <c r="D9151" s="218">
        <v>44932</v>
      </c>
      <c r="E9151" s="1">
        <v>2</v>
      </c>
      <c r="F9151" s="62">
        <v>105.29</v>
      </c>
    </row>
    <row r="9152" spans="1:6" x14ac:dyDescent="0.35">
      <c r="A9152" s="1">
        <v>75</v>
      </c>
      <c r="B9152" s="1" t="s">
        <v>110</v>
      </c>
      <c r="C9152" s="218">
        <v>44934</v>
      </c>
      <c r="D9152" s="218">
        <v>44934</v>
      </c>
      <c r="E9152" s="1">
        <v>2</v>
      </c>
      <c r="F9152" s="62">
        <v>107.11</v>
      </c>
    </row>
    <row r="9153" spans="1:6" x14ac:dyDescent="0.35">
      <c r="A9153" s="1">
        <v>75</v>
      </c>
      <c r="B9153" s="1" t="s">
        <v>110</v>
      </c>
      <c r="C9153" s="218">
        <v>44936</v>
      </c>
      <c r="D9153" s="218">
        <v>44933</v>
      </c>
      <c r="E9153" s="1">
        <v>1</v>
      </c>
      <c r="F9153" s="62">
        <v>23.56</v>
      </c>
    </row>
    <row r="9154" spans="1:6" x14ac:dyDescent="0.35">
      <c r="A9154" s="1">
        <v>75</v>
      </c>
      <c r="B9154" s="1" t="s">
        <v>110</v>
      </c>
      <c r="C9154" s="218">
        <v>44936</v>
      </c>
      <c r="D9154" s="218">
        <v>44934</v>
      </c>
      <c r="E9154" s="1">
        <v>3</v>
      </c>
      <c r="F9154" s="62">
        <v>130.22999999999999</v>
      </c>
    </row>
    <row r="9155" spans="1:6" x14ac:dyDescent="0.35">
      <c r="A9155" s="1">
        <v>75</v>
      </c>
      <c r="B9155" s="1" t="s">
        <v>110</v>
      </c>
      <c r="C9155" s="218">
        <v>44936</v>
      </c>
      <c r="D9155" s="218">
        <v>44935</v>
      </c>
      <c r="E9155" s="1">
        <v>2</v>
      </c>
      <c r="F9155" s="62">
        <v>106.12</v>
      </c>
    </row>
    <row r="9156" spans="1:6" x14ac:dyDescent="0.35">
      <c r="A9156" s="1">
        <v>75</v>
      </c>
      <c r="B9156" s="1" t="s">
        <v>110</v>
      </c>
      <c r="C9156" s="218">
        <v>44937</v>
      </c>
      <c r="D9156" s="218">
        <v>44935</v>
      </c>
      <c r="E9156" s="1">
        <v>1</v>
      </c>
      <c r="F9156" s="62">
        <v>54.35</v>
      </c>
    </row>
    <row r="9157" spans="1:6" x14ac:dyDescent="0.35">
      <c r="A9157" s="1">
        <v>75</v>
      </c>
      <c r="B9157" s="1" t="s">
        <v>110</v>
      </c>
      <c r="C9157" s="218">
        <v>44938</v>
      </c>
      <c r="D9157" s="218">
        <v>44933</v>
      </c>
      <c r="E9157" s="1">
        <v>1</v>
      </c>
      <c r="F9157" s="62">
        <v>54.15</v>
      </c>
    </row>
    <row r="9158" spans="1:6" x14ac:dyDescent="0.35">
      <c r="A9158" s="1">
        <v>75</v>
      </c>
      <c r="B9158" s="1" t="s">
        <v>110</v>
      </c>
      <c r="C9158" s="218">
        <v>44938</v>
      </c>
      <c r="D9158" s="218">
        <v>44936</v>
      </c>
      <c r="E9158" s="1">
        <v>1</v>
      </c>
      <c r="F9158" s="62">
        <v>54.15</v>
      </c>
    </row>
    <row r="9159" spans="1:6" x14ac:dyDescent="0.35">
      <c r="A9159" s="1">
        <v>75</v>
      </c>
      <c r="B9159" s="1" t="s">
        <v>110</v>
      </c>
      <c r="C9159" s="218">
        <v>44938</v>
      </c>
      <c r="D9159" s="218">
        <v>44938</v>
      </c>
      <c r="E9159" s="1">
        <v>1</v>
      </c>
      <c r="F9159" s="62">
        <v>23.56</v>
      </c>
    </row>
    <row r="9160" spans="1:6" x14ac:dyDescent="0.35">
      <c r="A9160" s="1">
        <v>75</v>
      </c>
      <c r="B9160" s="1" t="s">
        <v>110</v>
      </c>
      <c r="C9160" s="218">
        <v>44940</v>
      </c>
      <c r="D9160" s="218">
        <v>44940</v>
      </c>
      <c r="E9160" s="1">
        <v>1</v>
      </c>
      <c r="F9160" s="62">
        <v>54.25</v>
      </c>
    </row>
    <row r="9161" spans="1:6" x14ac:dyDescent="0.35">
      <c r="A9161" s="1">
        <v>75</v>
      </c>
      <c r="B9161" s="1" t="s">
        <v>110</v>
      </c>
      <c r="C9161" s="218">
        <v>44941</v>
      </c>
      <c r="D9161" s="218">
        <v>44940</v>
      </c>
      <c r="E9161" s="1">
        <v>2</v>
      </c>
      <c r="F9161" s="62">
        <v>74.3</v>
      </c>
    </row>
    <row r="9162" spans="1:6" x14ac:dyDescent="0.35">
      <c r="A9162" s="1">
        <v>75</v>
      </c>
      <c r="B9162" s="1" t="s">
        <v>110</v>
      </c>
      <c r="C9162" s="218">
        <v>44941</v>
      </c>
      <c r="D9162" s="218">
        <v>44941</v>
      </c>
      <c r="E9162" s="1">
        <v>4</v>
      </c>
      <c r="F9162" s="62">
        <v>185.57</v>
      </c>
    </row>
    <row r="9163" spans="1:6" x14ac:dyDescent="0.35">
      <c r="A9163" s="1">
        <v>75</v>
      </c>
      <c r="B9163" s="1" t="s">
        <v>110</v>
      </c>
      <c r="C9163" s="218">
        <v>44942</v>
      </c>
      <c r="D9163" s="218">
        <v>44942</v>
      </c>
      <c r="E9163" s="1">
        <v>4</v>
      </c>
      <c r="F9163" s="62">
        <v>176.02</v>
      </c>
    </row>
    <row r="9164" spans="1:6" x14ac:dyDescent="0.35">
      <c r="A9164" s="1">
        <v>75</v>
      </c>
      <c r="B9164" s="1" t="s">
        <v>110</v>
      </c>
      <c r="C9164" s="218">
        <v>44943</v>
      </c>
      <c r="D9164" s="218">
        <v>44942</v>
      </c>
      <c r="E9164" s="1">
        <v>2</v>
      </c>
      <c r="F9164" s="62">
        <v>77.61</v>
      </c>
    </row>
    <row r="9165" spans="1:6" x14ac:dyDescent="0.35">
      <c r="A9165" s="1">
        <v>75</v>
      </c>
      <c r="B9165" s="1" t="s">
        <v>110</v>
      </c>
      <c r="C9165" s="218">
        <v>44943</v>
      </c>
      <c r="D9165" s="218">
        <v>44943</v>
      </c>
      <c r="E9165" s="1">
        <v>4</v>
      </c>
      <c r="F9165" s="62">
        <v>214.18</v>
      </c>
    </row>
    <row r="9166" spans="1:6" x14ac:dyDescent="0.35">
      <c r="A9166" s="1">
        <v>75</v>
      </c>
      <c r="B9166" s="1" t="s">
        <v>110</v>
      </c>
      <c r="C9166" s="218">
        <v>44944</v>
      </c>
      <c r="D9166" s="218">
        <v>44942</v>
      </c>
      <c r="E9166" s="1">
        <v>1</v>
      </c>
      <c r="F9166" s="62">
        <v>54.25</v>
      </c>
    </row>
    <row r="9167" spans="1:6" x14ac:dyDescent="0.35">
      <c r="A9167" s="1">
        <v>75</v>
      </c>
      <c r="B9167" s="1" t="s">
        <v>110</v>
      </c>
      <c r="C9167" s="218">
        <v>44944</v>
      </c>
      <c r="D9167" s="218">
        <v>44944</v>
      </c>
      <c r="E9167" s="1">
        <v>4</v>
      </c>
      <c r="F9167" s="62">
        <v>214.93</v>
      </c>
    </row>
    <row r="9168" spans="1:6" x14ac:dyDescent="0.35">
      <c r="A9168" s="1">
        <v>75</v>
      </c>
      <c r="B9168" s="1" t="s">
        <v>110</v>
      </c>
      <c r="C9168" s="218">
        <v>44945</v>
      </c>
      <c r="D9168" s="218">
        <v>44944</v>
      </c>
      <c r="E9168" s="1">
        <v>1</v>
      </c>
      <c r="F9168" s="62">
        <v>53.86</v>
      </c>
    </row>
    <row r="9169" spans="1:6" x14ac:dyDescent="0.35">
      <c r="A9169" s="1">
        <v>75</v>
      </c>
      <c r="B9169" s="1" t="s">
        <v>110</v>
      </c>
      <c r="C9169" s="218">
        <v>44945</v>
      </c>
      <c r="D9169" s="218">
        <v>44945</v>
      </c>
      <c r="E9169" s="1">
        <v>1</v>
      </c>
      <c r="F9169" s="62">
        <v>52.07</v>
      </c>
    </row>
    <row r="9170" spans="1:6" x14ac:dyDescent="0.35">
      <c r="A9170" s="1">
        <v>75</v>
      </c>
      <c r="B9170" s="1" t="s">
        <v>110</v>
      </c>
      <c r="C9170" s="218">
        <v>44947</v>
      </c>
      <c r="D9170" s="218">
        <v>44943</v>
      </c>
      <c r="E9170" s="1">
        <v>1</v>
      </c>
      <c r="F9170" s="62">
        <v>53.66</v>
      </c>
    </row>
    <row r="9171" spans="1:6" x14ac:dyDescent="0.35">
      <c r="A9171" s="1">
        <v>75</v>
      </c>
      <c r="B9171" s="1" t="s">
        <v>110</v>
      </c>
      <c r="C9171" s="218">
        <v>44947</v>
      </c>
      <c r="D9171" s="218">
        <v>44945</v>
      </c>
      <c r="E9171" s="1">
        <v>1</v>
      </c>
      <c r="F9171" s="62">
        <v>54</v>
      </c>
    </row>
    <row r="9172" spans="1:6" x14ac:dyDescent="0.35">
      <c r="A9172" s="1">
        <v>75</v>
      </c>
      <c r="B9172" s="1" t="s">
        <v>110</v>
      </c>
      <c r="C9172" s="218">
        <v>44947</v>
      </c>
      <c r="D9172" s="218">
        <v>44946</v>
      </c>
      <c r="E9172" s="1">
        <v>4</v>
      </c>
      <c r="F9172" s="62">
        <v>154.58000000000001</v>
      </c>
    </row>
    <row r="9173" spans="1:6" x14ac:dyDescent="0.35">
      <c r="A9173" s="1">
        <v>75</v>
      </c>
      <c r="B9173" s="1" t="s">
        <v>110</v>
      </c>
      <c r="C9173" s="218">
        <v>44947</v>
      </c>
      <c r="D9173" s="218">
        <v>44947</v>
      </c>
      <c r="E9173" s="1">
        <v>1</v>
      </c>
      <c r="F9173" s="62">
        <v>53.31</v>
      </c>
    </row>
    <row r="9174" spans="1:6" x14ac:dyDescent="0.35">
      <c r="A9174" s="1">
        <v>75</v>
      </c>
      <c r="B9174" s="1" t="s">
        <v>110</v>
      </c>
      <c r="C9174" s="218">
        <v>44948</v>
      </c>
      <c r="D9174" s="218">
        <v>44945</v>
      </c>
      <c r="E9174" s="1">
        <v>1</v>
      </c>
      <c r="F9174" s="62">
        <v>53.95</v>
      </c>
    </row>
    <row r="9175" spans="1:6" x14ac:dyDescent="0.35">
      <c r="A9175" s="1">
        <v>75</v>
      </c>
      <c r="B9175" s="1" t="s">
        <v>110</v>
      </c>
      <c r="C9175" s="218">
        <v>44948</v>
      </c>
      <c r="D9175" s="218">
        <v>44946</v>
      </c>
      <c r="E9175" s="1">
        <v>2</v>
      </c>
      <c r="F9175" s="62">
        <v>108.3</v>
      </c>
    </row>
    <row r="9176" spans="1:6" x14ac:dyDescent="0.35">
      <c r="A9176" s="1">
        <v>75</v>
      </c>
      <c r="B9176" s="1" t="s">
        <v>110</v>
      </c>
      <c r="C9176" s="218">
        <v>44948</v>
      </c>
      <c r="D9176" s="218">
        <v>44947</v>
      </c>
      <c r="E9176" s="1">
        <v>1</v>
      </c>
      <c r="F9176" s="62">
        <v>53.95</v>
      </c>
    </row>
    <row r="9177" spans="1:6" x14ac:dyDescent="0.35">
      <c r="A9177" s="1">
        <v>75</v>
      </c>
      <c r="B9177" s="1" t="s">
        <v>110</v>
      </c>
      <c r="C9177" s="218">
        <v>44948</v>
      </c>
      <c r="D9177" s="218">
        <v>44948</v>
      </c>
      <c r="E9177" s="1">
        <v>1</v>
      </c>
      <c r="F9177" s="62">
        <v>53.96</v>
      </c>
    </row>
    <row r="9178" spans="1:6" x14ac:dyDescent="0.35">
      <c r="A9178" s="1">
        <v>75</v>
      </c>
      <c r="B9178" s="1" t="s">
        <v>110</v>
      </c>
      <c r="C9178" s="218">
        <v>44951</v>
      </c>
      <c r="D9178" s="218">
        <v>44948</v>
      </c>
      <c r="E9178" s="1">
        <v>1</v>
      </c>
      <c r="F9178" s="62">
        <v>54.25</v>
      </c>
    </row>
    <row r="9179" spans="1:6" x14ac:dyDescent="0.35">
      <c r="A9179" s="1">
        <v>75</v>
      </c>
      <c r="B9179" s="1" t="s">
        <v>110</v>
      </c>
      <c r="C9179" s="218">
        <v>44951</v>
      </c>
      <c r="D9179" s="218">
        <v>44950</v>
      </c>
      <c r="E9179" s="1">
        <v>4</v>
      </c>
      <c r="F9179" s="62">
        <v>214.38</v>
      </c>
    </row>
    <row r="9180" spans="1:6" x14ac:dyDescent="0.35">
      <c r="A9180" s="1">
        <v>75</v>
      </c>
      <c r="B9180" s="1" t="s">
        <v>110</v>
      </c>
      <c r="C9180" s="218">
        <v>44951</v>
      </c>
      <c r="D9180" s="218">
        <v>44951</v>
      </c>
      <c r="E9180" s="1">
        <v>2</v>
      </c>
      <c r="F9180" s="62">
        <v>108.2</v>
      </c>
    </row>
    <row r="9181" spans="1:6" x14ac:dyDescent="0.35">
      <c r="A9181" s="1">
        <v>77</v>
      </c>
      <c r="B9181" s="1" t="s">
        <v>111</v>
      </c>
      <c r="C9181" s="218">
        <v>44880</v>
      </c>
      <c r="D9181" s="218">
        <v>44879</v>
      </c>
      <c r="E9181" s="1">
        <v>3</v>
      </c>
      <c r="F9181" s="62">
        <v>69.39</v>
      </c>
    </row>
    <row r="9182" spans="1:6" x14ac:dyDescent="0.35">
      <c r="A9182" s="1">
        <v>77</v>
      </c>
      <c r="B9182" s="1" t="s">
        <v>111</v>
      </c>
      <c r="C9182" s="218">
        <v>44880</v>
      </c>
      <c r="D9182" s="218">
        <v>44880</v>
      </c>
      <c r="E9182" s="1">
        <v>3</v>
      </c>
      <c r="F9182" s="62">
        <v>121.18</v>
      </c>
    </row>
    <row r="9183" spans="1:6" x14ac:dyDescent="0.35">
      <c r="A9183" s="1">
        <v>77</v>
      </c>
      <c r="B9183" s="1" t="s">
        <v>111</v>
      </c>
      <c r="C9183" s="218">
        <v>44881</v>
      </c>
      <c r="D9183" s="218">
        <v>44879</v>
      </c>
      <c r="E9183" s="1">
        <v>5</v>
      </c>
      <c r="F9183" s="62">
        <v>114.39</v>
      </c>
    </row>
    <row r="9184" spans="1:6" x14ac:dyDescent="0.35">
      <c r="A9184" s="1">
        <v>77</v>
      </c>
      <c r="B9184" s="1" t="s">
        <v>111</v>
      </c>
      <c r="C9184" s="218">
        <v>44881</v>
      </c>
      <c r="D9184" s="218">
        <v>44880</v>
      </c>
      <c r="E9184" s="1">
        <v>8</v>
      </c>
      <c r="F9184" s="62">
        <v>240.86</v>
      </c>
    </row>
    <row r="9185" spans="1:6" x14ac:dyDescent="0.35">
      <c r="A9185" s="1">
        <v>77</v>
      </c>
      <c r="B9185" s="1" t="s">
        <v>111</v>
      </c>
      <c r="C9185" s="218">
        <v>44881</v>
      </c>
      <c r="D9185" s="218">
        <v>44881</v>
      </c>
      <c r="E9185" s="1">
        <v>1</v>
      </c>
      <c r="F9185" s="62">
        <v>23.66</v>
      </c>
    </row>
    <row r="9186" spans="1:6" x14ac:dyDescent="0.35">
      <c r="A9186" s="1">
        <v>77</v>
      </c>
      <c r="B9186" s="1" t="s">
        <v>111</v>
      </c>
      <c r="C9186" s="218">
        <v>44884</v>
      </c>
      <c r="D9186" s="218">
        <v>44879</v>
      </c>
      <c r="E9186" s="1">
        <v>9</v>
      </c>
      <c r="F9186" s="62">
        <v>199.29</v>
      </c>
    </row>
    <row r="9187" spans="1:6" x14ac:dyDescent="0.35">
      <c r="A9187" s="1">
        <v>77</v>
      </c>
      <c r="B9187" s="1" t="s">
        <v>111</v>
      </c>
      <c r="C9187" s="218">
        <v>44884</v>
      </c>
      <c r="D9187" s="218">
        <v>44880</v>
      </c>
      <c r="E9187" s="1">
        <v>5</v>
      </c>
      <c r="F9187" s="62">
        <v>113.3</v>
      </c>
    </row>
    <row r="9188" spans="1:6" x14ac:dyDescent="0.35">
      <c r="A9188" s="1">
        <v>77</v>
      </c>
      <c r="B9188" s="1" t="s">
        <v>111</v>
      </c>
      <c r="C9188" s="218">
        <v>44884</v>
      </c>
      <c r="D9188" s="218">
        <v>44881</v>
      </c>
      <c r="E9188" s="1">
        <v>3</v>
      </c>
      <c r="F9188" s="62">
        <v>82.17</v>
      </c>
    </row>
    <row r="9189" spans="1:6" x14ac:dyDescent="0.35">
      <c r="A9189" s="1">
        <v>77</v>
      </c>
      <c r="B9189" s="1" t="s">
        <v>111</v>
      </c>
      <c r="C9189" s="218">
        <v>44884</v>
      </c>
      <c r="D9189" s="218">
        <v>44882</v>
      </c>
      <c r="E9189" s="1">
        <v>6</v>
      </c>
      <c r="F9189" s="62">
        <v>207.69</v>
      </c>
    </row>
    <row r="9190" spans="1:6" x14ac:dyDescent="0.35">
      <c r="A9190" s="1">
        <v>77</v>
      </c>
      <c r="B9190" s="1" t="s">
        <v>111</v>
      </c>
      <c r="C9190" s="218">
        <v>44885</v>
      </c>
      <c r="D9190" s="218">
        <v>44879</v>
      </c>
      <c r="E9190" s="1">
        <v>6</v>
      </c>
      <c r="F9190" s="62">
        <v>137.06</v>
      </c>
    </row>
    <row r="9191" spans="1:6" x14ac:dyDescent="0.35">
      <c r="A9191" s="1">
        <v>77</v>
      </c>
      <c r="B9191" s="1" t="s">
        <v>111</v>
      </c>
      <c r="C9191" s="218">
        <v>44885</v>
      </c>
      <c r="D9191" s="218">
        <v>44880</v>
      </c>
      <c r="E9191" s="1">
        <v>2</v>
      </c>
      <c r="F9191" s="62">
        <v>43.71</v>
      </c>
    </row>
    <row r="9192" spans="1:6" x14ac:dyDescent="0.35">
      <c r="A9192" s="1">
        <v>77</v>
      </c>
      <c r="B9192" s="1" t="s">
        <v>111</v>
      </c>
      <c r="C9192" s="218">
        <v>44885</v>
      </c>
      <c r="D9192" s="218">
        <v>44881</v>
      </c>
      <c r="E9192" s="1">
        <v>1</v>
      </c>
      <c r="F9192" s="62">
        <v>18.27</v>
      </c>
    </row>
    <row r="9193" spans="1:6" x14ac:dyDescent="0.35">
      <c r="A9193" s="1">
        <v>77</v>
      </c>
      <c r="B9193" s="1" t="s">
        <v>111</v>
      </c>
      <c r="C9193" s="218">
        <v>44885</v>
      </c>
      <c r="D9193" s="218">
        <v>44882</v>
      </c>
      <c r="E9193" s="1">
        <v>4</v>
      </c>
      <c r="F9193" s="62">
        <v>139.44999999999999</v>
      </c>
    </row>
    <row r="9194" spans="1:6" x14ac:dyDescent="0.35">
      <c r="A9194" s="1">
        <v>77</v>
      </c>
      <c r="B9194" s="1" t="s">
        <v>111</v>
      </c>
      <c r="C9194" s="218">
        <v>44885</v>
      </c>
      <c r="D9194" s="218">
        <v>44884</v>
      </c>
      <c r="E9194" s="1">
        <v>1</v>
      </c>
      <c r="F9194" s="62">
        <v>49.25</v>
      </c>
    </row>
    <row r="9195" spans="1:6" x14ac:dyDescent="0.35">
      <c r="A9195" s="1">
        <v>77</v>
      </c>
      <c r="B9195" s="1" t="s">
        <v>111</v>
      </c>
      <c r="C9195" s="218">
        <v>44886</v>
      </c>
      <c r="D9195" s="218">
        <v>44880</v>
      </c>
      <c r="E9195" s="1">
        <v>2</v>
      </c>
      <c r="F9195" s="62">
        <v>47.47</v>
      </c>
    </row>
    <row r="9196" spans="1:6" x14ac:dyDescent="0.35">
      <c r="A9196" s="1">
        <v>77</v>
      </c>
      <c r="B9196" s="1" t="s">
        <v>111</v>
      </c>
      <c r="C9196" s="218">
        <v>44886</v>
      </c>
      <c r="D9196" s="218">
        <v>44881</v>
      </c>
      <c r="E9196" s="1">
        <v>6</v>
      </c>
      <c r="F9196" s="62">
        <v>142.26</v>
      </c>
    </row>
    <row r="9197" spans="1:6" x14ac:dyDescent="0.35">
      <c r="A9197" s="1">
        <v>77</v>
      </c>
      <c r="B9197" s="1" t="s">
        <v>111</v>
      </c>
      <c r="C9197" s="218">
        <v>44886</v>
      </c>
      <c r="D9197" s="218">
        <v>44882</v>
      </c>
      <c r="E9197" s="1">
        <v>3</v>
      </c>
      <c r="F9197" s="62">
        <v>89</v>
      </c>
    </row>
    <row r="9198" spans="1:6" x14ac:dyDescent="0.35">
      <c r="A9198" s="1">
        <v>77</v>
      </c>
      <c r="B9198" s="1" t="s">
        <v>111</v>
      </c>
      <c r="C9198" s="218">
        <v>44886</v>
      </c>
      <c r="D9198" s="218">
        <v>44884</v>
      </c>
      <c r="E9198" s="1">
        <v>3</v>
      </c>
      <c r="F9198" s="62">
        <v>69.44</v>
      </c>
    </row>
    <row r="9199" spans="1:6" x14ac:dyDescent="0.35">
      <c r="A9199" s="1">
        <v>77</v>
      </c>
      <c r="B9199" s="1" t="s">
        <v>111</v>
      </c>
      <c r="C9199" s="218">
        <v>44886</v>
      </c>
      <c r="D9199" s="218">
        <v>44885</v>
      </c>
      <c r="E9199" s="1">
        <v>2</v>
      </c>
      <c r="F9199" s="62">
        <v>100.18</v>
      </c>
    </row>
    <row r="9200" spans="1:6" x14ac:dyDescent="0.35">
      <c r="A9200" s="1">
        <v>77</v>
      </c>
      <c r="B9200" s="1" t="s">
        <v>111</v>
      </c>
      <c r="C9200" s="218">
        <v>44886</v>
      </c>
      <c r="D9200" s="218">
        <v>44886</v>
      </c>
      <c r="E9200" s="1">
        <v>5</v>
      </c>
      <c r="F9200" s="62">
        <v>178.2</v>
      </c>
    </row>
    <row r="9201" spans="1:6" x14ac:dyDescent="0.35">
      <c r="A9201" s="1">
        <v>77</v>
      </c>
      <c r="B9201" s="1" t="s">
        <v>111</v>
      </c>
      <c r="C9201" s="218">
        <v>44887</v>
      </c>
      <c r="D9201" s="218">
        <v>44881</v>
      </c>
      <c r="E9201" s="1">
        <v>5</v>
      </c>
      <c r="F9201" s="62">
        <v>110.78</v>
      </c>
    </row>
    <row r="9202" spans="1:6" x14ac:dyDescent="0.35">
      <c r="A9202" s="1">
        <v>77</v>
      </c>
      <c r="B9202" s="1" t="s">
        <v>111</v>
      </c>
      <c r="C9202" s="218">
        <v>44887</v>
      </c>
      <c r="D9202" s="218">
        <v>44882</v>
      </c>
      <c r="E9202" s="1">
        <v>1</v>
      </c>
      <c r="F9202" s="62">
        <v>23.76</v>
      </c>
    </row>
    <row r="9203" spans="1:6" x14ac:dyDescent="0.35">
      <c r="A9203" s="1">
        <v>77</v>
      </c>
      <c r="B9203" s="1" t="s">
        <v>111</v>
      </c>
      <c r="C9203" s="218">
        <v>44887</v>
      </c>
      <c r="D9203" s="218">
        <v>44884</v>
      </c>
      <c r="E9203" s="1">
        <v>2</v>
      </c>
      <c r="F9203" s="62">
        <v>73.95</v>
      </c>
    </row>
    <row r="9204" spans="1:6" x14ac:dyDescent="0.35">
      <c r="A9204" s="1">
        <v>77</v>
      </c>
      <c r="B9204" s="1" t="s">
        <v>111</v>
      </c>
      <c r="C9204" s="218">
        <v>44887</v>
      </c>
      <c r="D9204" s="218">
        <v>44885</v>
      </c>
      <c r="E9204" s="1">
        <v>2</v>
      </c>
      <c r="F9204" s="62">
        <v>90.34</v>
      </c>
    </row>
    <row r="9205" spans="1:6" x14ac:dyDescent="0.35">
      <c r="A9205" s="1">
        <v>77</v>
      </c>
      <c r="B9205" s="1" t="s">
        <v>111</v>
      </c>
      <c r="C9205" s="218">
        <v>44887</v>
      </c>
      <c r="D9205" s="218">
        <v>44886</v>
      </c>
      <c r="E9205" s="1">
        <v>5</v>
      </c>
      <c r="F9205" s="62">
        <v>164.39</v>
      </c>
    </row>
    <row r="9206" spans="1:6" x14ac:dyDescent="0.35">
      <c r="A9206" s="1">
        <v>77</v>
      </c>
      <c r="B9206" s="1" t="s">
        <v>111</v>
      </c>
      <c r="C9206" s="218">
        <v>44887</v>
      </c>
      <c r="D9206" s="218">
        <v>44887</v>
      </c>
      <c r="E9206" s="1">
        <v>5</v>
      </c>
      <c r="F9206" s="62">
        <v>136.32</v>
      </c>
    </row>
    <row r="9207" spans="1:6" x14ac:dyDescent="0.35">
      <c r="A9207" s="1">
        <v>77</v>
      </c>
      <c r="B9207" s="1" t="s">
        <v>111</v>
      </c>
      <c r="C9207" s="218">
        <v>44888</v>
      </c>
      <c r="D9207" s="218">
        <v>44882</v>
      </c>
      <c r="E9207" s="1">
        <v>1</v>
      </c>
      <c r="F9207" s="62">
        <v>23.46</v>
      </c>
    </row>
    <row r="9208" spans="1:6" x14ac:dyDescent="0.35">
      <c r="A9208" s="1">
        <v>77</v>
      </c>
      <c r="B9208" s="1" t="s">
        <v>111</v>
      </c>
      <c r="C9208" s="218">
        <v>44888</v>
      </c>
      <c r="D9208" s="218">
        <v>44885</v>
      </c>
      <c r="E9208" s="1">
        <v>2</v>
      </c>
      <c r="F9208" s="62">
        <v>47.47</v>
      </c>
    </row>
    <row r="9209" spans="1:6" x14ac:dyDescent="0.35">
      <c r="A9209" s="1">
        <v>77</v>
      </c>
      <c r="B9209" s="1" t="s">
        <v>111</v>
      </c>
      <c r="C9209" s="218">
        <v>44888</v>
      </c>
      <c r="D9209" s="218">
        <v>44886</v>
      </c>
      <c r="E9209" s="1">
        <v>3</v>
      </c>
      <c r="F9209" s="62">
        <v>126.67</v>
      </c>
    </row>
    <row r="9210" spans="1:6" x14ac:dyDescent="0.35">
      <c r="A9210" s="1">
        <v>77</v>
      </c>
      <c r="B9210" s="1" t="s">
        <v>111</v>
      </c>
      <c r="C9210" s="218">
        <v>44888</v>
      </c>
      <c r="D9210" s="218">
        <v>44887</v>
      </c>
      <c r="E9210" s="1">
        <v>7</v>
      </c>
      <c r="F9210" s="62">
        <v>187.01</v>
      </c>
    </row>
    <row r="9211" spans="1:6" x14ac:dyDescent="0.35">
      <c r="A9211" s="1">
        <v>77</v>
      </c>
      <c r="B9211" s="1" t="s">
        <v>111</v>
      </c>
      <c r="C9211" s="218">
        <v>44888</v>
      </c>
      <c r="D9211" s="218">
        <v>44888</v>
      </c>
      <c r="E9211" s="1">
        <v>7</v>
      </c>
      <c r="F9211" s="62">
        <v>190.57</v>
      </c>
    </row>
    <row r="9212" spans="1:6" x14ac:dyDescent="0.35">
      <c r="A9212" s="1">
        <v>77</v>
      </c>
      <c r="B9212" s="1" t="s">
        <v>111</v>
      </c>
      <c r="C9212" s="218">
        <v>44889</v>
      </c>
      <c r="D9212" s="218">
        <v>44884</v>
      </c>
      <c r="E9212" s="1">
        <v>1</v>
      </c>
      <c r="F9212" s="62">
        <v>21.98</v>
      </c>
    </row>
    <row r="9213" spans="1:6" x14ac:dyDescent="0.35">
      <c r="A9213" s="1">
        <v>77</v>
      </c>
      <c r="B9213" s="1" t="s">
        <v>111</v>
      </c>
      <c r="C9213" s="218">
        <v>44889</v>
      </c>
      <c r="D9213" s="218">
        <v>44886</v>
      </c>
      <c r="E9213" s="1">
        <v>4</v>
      </c>
      <c r="F9213" s="62">
        <v>93.16</v>
      </c>
    </row>
    <row r="9214" spans="1:6" x14ac:dyDescent="0.35">
      <c r="A9214" s="1">
        <v>77</v>
      </c>
      <c r="B9214" s="1" t="s">
        <v>111</v>
      </c>
      <c r="C9214" s="218">
        <v>44889</v>
      </c>
      <c r="D9214" s="218">
        <v>44887</v>
      </c>
      <c r="E9214" s="1">
        <v>4</v>
      </c>
      <c r="F9214" s="62">
        <v>122.71</v>
      </c>
    </row>
    <row r="9215" spans="1:6" x14ac:dyDescent="0.35">
      <c r="A9215" s="1">
        <v>77</v>
      </c>
      <c r="B9215" s="1" t="s">
        <v>111</v>
      </c>
      <c r="C9215" s="218">
        <v>44889</v>
      </c>
      <c r="D9215" s="218">
        <v>44888</v>
      </c>
      <c r="E9215" s="1">
        <v>4</v>
      </c>
      <c r="F9215" s="62">
        <v>123.15</v>
      </c>
    </row>
    <row r="9216" spans="1:6" x14ac:dyDescent="0.35">
      <c r="A9216" s="1">
        <v>77</v>
      </c>
      <c r="B9216" s="1" t="s">
        <v>111</v>
      </c>
      <c r="C9216" s="218">
        <v>44889</v>
      </c>
      <c r="D9216" s="218">
        <v>44889</v>
      </c>
      <c r="E9216" s="1">
        <v>3</v>
      </c>
      <c r="F9216" s="62">
        <v>86.18</v>
      </c>
    </row>
    <row r="9217" spans="1:6" x14ac:dyDescent="0.35">
      <c r="A9217" s="1">
        <v>77</v>
      </c>
      <c r="B9217" s="1" t="s">
        <v>111</v>
      </c>
      <c r="C9217" s="218">
        <v>44890</v>
      </c>
      <c r="D9217" s="218">
        <v>44885</v>
      </c>
      <c r="E9217" s="1">
        <v>1</v>
      </c>
      <c r="F9217" s="62">
        <v>52.96</v>
      </c>
    </row>
    <row r="9218" spans="1:6" x14ac:dyDescent="0.35">
      <c r="A9218" s="1">
        <v>77</v>
      </c>
      <c r="B9218" s="1" t="s">
        <v>111</v>
      </c>
      <c r="C9218" s="218">
        <v>44890</v>
      </c>
      <c r="D9218" s="218">
        <v>44886</v>
      </c>
      <c r="E9218" s="1">
        <v>1</v>
      </c>
      <c r="F9218" s="62">
        <v>54.45</v>
      </c>
    </row>
    <row r="9219" spans="1:6" x14ac:dyDescent="0.35">
      <c r="A9219" s="1">
        <v>77</v>
      </c>
      <c r="B9219" s="1" t="s">
        <v>111</v>
      </c>
      <c r="C9219" s="218">
        <v>44890</v>
      </c>
      <c r="D9219" s="218">
        <v>44887</v>
      </c>
      <c r="E9219" s="1">
        <v>1</v>
      </c>
      <c r="F9219" s="62">
        <v>52.57</v>
      </c>
    </row>
    <row r="9220" spans="1:6" x14ac:dyDescent="0.35">
      <c r="A9220" s="1">
        <v>77</v>
      </c>
      <c r="B9220" s="1" t="s">
        <v>111</v>
      </c>
      <c r="C9220" s="218">
        <v>44890</v>
      </c>
      <c r="D9220" s="218">
        <v>44888</v>
      </c>
      <c r="E9220" s="1">
        <v>4</v>
      </c>
      <c r="F9220" s="62">
        <v>147.41</v>
      </c>
    </row>
    <row r="9221" spans="1:6" x14ac:dyDescent="0.35">
      <c r="A9221" s="1">
        <v>77</v>
      </c>
      <c r="B9221" s="1" t="s">
        <v>111</v>
      </c>
      <c r="C9221" s="218">
        <v>44890</v>
      </c>
      <c r="D9221" s="218">
        <v>44889</v>
      </c>
      <c r="E9221" s="1">
        <v>2</v>
      </c>
      <c r="F9221" s="62">
        <v>70.540000000000006</v>
      </c>
    </row>
    <row r="9222" spans="1:6" x14ac:dyDescent="0.35">
      <c r="A9222" s="1">
        <v>77</v>
      </c>
      <c r="B9222" s="1" t="s">
        <v>111</v>
      </c>
      <c r="C9222" s="218">
        <v>44890</v>
      </c>
      <c r="D9222" s="218">
        <v>44890</v>
      </c>
      <c r="E9222" s="1">
        <v>2</v>
      </c>
      <c r="F9222" s="62">
        <v>47.52</v>
      </c>
    </row>
    <row r="9223" spans="1:6" x14ac:dyDescent="0.35">
      <c r="A9223" s="1">
        <v>77</v>
      </c>
      <c r="B9223" s="1" t="s">
        <v>111</v>
      </c>
      <c r="C9223" s="218">
        <v>44891</v>
      </c>
      <c r="D9223" s="218">
        <v>44885</v>
      </c>
      <c r="E9223" s="1">
        <v>1</v>
      </c>
      <c r="F9223" s="62">
        <v>23.71</v>
      </c>
    </row>
    <row r="9224" spans="1:6" x14ac:dyDescent="0.35">
      <c r="A9224" s="1">
        <v>77</v>
      </c>
      <c r="B9224" s="1" t="s">
        <v>111</v>
      </c>
      <c r="C9224" s="218">
        <v>44891</v>
      </c>
      <c r="D9224" s="218">
        <v>44887</v>
      </c>
      <c r="E9224" s="1">
        <v>2</v>
      </c>
      <c r="F9224" s="62">
        <v>66.430000000000007</v>
      </c>
    </row>
    <row r="9225" spans="1:6" x14ac:dyDescent="0.35">
      <c r="A9225" s="1">
        <v>77</v>
      </c>
      <c r="B9225" s="1" t="s">
        <v>111</v>
      </c>
      <c r="C9225" s="218">
        <v>44891</v>
      </c>
      <c r="D9225" s="218">
        <v>44888</v>
      </c>
      <c r="E9225" s="1">
        <v>1</v>
      </c>
      <c r="F9225" s="62">
        <v>45.19</v>
      </c>
    </row>
    <row r="9226" spans="1:6" x14ac:dyDescent="0.35">
      <c r="A9226" s="1">
        <v>77</v>
      </c>
      <c r="B9226" s="1" t="s">
        <v>111</v>
      </c>
      <c r="C9226" s="218">
        <v>44891</v>
      </c>
      <c r="D9226" s="218">
        <v>44889</v>
      </c>
      <c r="E9226" s="1">
        <v>3</v>
      </c>
      <c r="F9226" s="62">
        <v>119.79</v>
      </c>
    </row>
    <row r="9227" spans="1:6" x14ac:dyDescent="0.35">
      <c r="A9227" s="1">
        <v>77</v>
      </c>
      <c r="B9227" s="1" t="s">
        <v>111</v>
      </c>
      <c r="C9227" s="218">
        <v>44891</v>
      </c>
      <c r="D9227" s="218">
        <v>44890</v>
      </c>
      <c r="E9227" s="1">
        <v>6</v>
      </c>
      <c r="F9227" s="62">
        <v>133.74</v>
      </c>
    </row>
    <row r="9228" spans="1:6" x14ac:dyDescent="0.35">
      <c r="A9228" s="1">
        <v>77</v>
      </c>
      <c r="B9228" s="1" t="s">
        <v>111</v>
      </c>
      <c r="C9228" s="218">
        <v>44891</v>
      </c>
      <c r="D9228" s="218">
        <v>44891</v>
      </c>
      <c r="E9228" s="1">
        <v>8</v>
      </c>
      <c r="F9228" s="62">
        <v>271.31</v>
      </c>
    </row>
    <row r="9229" spans="1:6" x14ac:dyDescent="0.35">
      <c r="A9229" s="1">
        <v>77</v>
      </c>
      <c r="B9229" s="1" t="s">
        <v>111</v>
      </c>
      <c r="C9229" s="218">
        <v>44892</v>
      </c>
      <c r="D9229" s="218">
        <v>44888</v>
      </c>
      <c r="E9229" s="1">
        <v>1</v>
      </c>
      <c r="F9229" s="62">
        <v>23.76</v>
      </c>
    </row>
    <row r="9230" spans="1:6" x14ac:dyDescent="0.35">
      <c r="A9230" s="1">
        <v>77</v>
      </c>
      <c r="B9230" s="1" t="s">
        <v>111</v>
      </c>
      <c r="C9230" s="218">
        <v>44892</v>
      </c>
      <c r="D9230" s="218">
        <v>44889</v>
      </c>
      <c r="E9230" s="1">
        <v>2</v>
      </c>
      <c r="F9230" s="62">
        <v>47.22</v>
      </c>
    </row>
    <row r="9231" spans="1:6" x14ac:dyDescent="0.35">
      <c r="A9231" s="1">
        <v>77</v>
      </c>
      <c r="B9231" s="1" t="s">
        <v>111</v>
      </c>
      <c r="C9231" s="218">
        <v>44892</v>
      </c>
      <c r="D9231" s="218">
        <v>44890</v>
      </c>
      <c r="E9231" s="1">
        <v>5</v>
      </c>
      <c r="F9231" s="62">
        <v>115.53</v>
      </c>
    </row>
    <row r="9232" spans="1:6" x14ac:dyDescent="0.35">
      <c r="A9232" s="1">
        <v>77</v>
      </c>
      <c r="B9232" s="1" t="s">
        <v>111</v>
      </c>
      <c r="C9232" s="218">
        <v>44892</v>
      </c>
      <c r="D9232" s="218">
        <v>44891</v>
      </c>
      <c r="E9232" s="1">
        <v>1</v>
      </c>
      <c r="F9232" s="62">
        <v>45.44</v>
      </c>
    </row>
    <row r="9233" spans="1:6" x14ac:dyDescent="0.35">
      <c r="A9233" s="1">
        <v>77</v>
      </c>
      <c r="B9233" s="1" t="s">
        <v>111</v>
      </c>
      <c r="C9233" s="218">
        <v>44892</v>
      </c>
      <c r="D9233" s="218">
        <v>44892</v>
      </c>
      <c r="E9233" s="1">
        <v>14</v>
      </c>
      <c r="F9233" s="62">
        <v>457.81</v>
      </c>
    </row>
    <row r="9234" spans="1:6" x14ac:dyDescent="0.35">
      <c r="A9234" s="1">
        <v>77</v>
      </c>
      <c r="B9234" s="1" t="s">
        <v>111</v>
      </c>
      <c r="C9234" s="218">
        <v>44893</v>
      </c>
      <c r="D9234" s="218">
        <v>44888</v>
      </c>
      <c r="E9234" s="1">
        <v>2</v>
      </c>
      <c r="F9234" s="62">
        <v>72.17</v>
      </c>
    </row>
    <row r="9235" spans="1:6" x14ac:dyDescent="0.35">
      <c r="A9235" s="1">
        <v>77</v>
      </c>
      <c r="B9235" s="1" t="s">
        <v>111</v>
      </c>
      <c r="C9235" s="218">
        <v>44893</v>
      </c>
      <c r="D9235" s="218">
        <v>44889</v>
      </c>
      <c r="E9235" s="1">
        <v>2</v>
      </c>
      <c r="F9235" s="62">
        <v>46.43</v>
      </c>
    </row>
    <row r="9236" spans="1:6" x14ac:dyDescent="0.35">
      <c r="A9236" s="1">
        <v>77</v>
      </c>
      <c r="B9236" s="1" t="s">
        <v>111</v>
      </c>
      <c r="C9236" s="218">
        <v>44893</v>
      </c>
      <c r="D9236" s="218">
        <v>44890</v>
      </c>
      <c r="E9236" s="1">
        <v>7</v>
      </c>
      <c r="F9236" s="62">
        <v>163.55000000000001</v>
      </c>
    </row>
    <row r="9237" spans="1:6" x14ac:dyDescent="0.35">
      <c r="A9237" s="1">
        <v>77</v>
      </c>
      <c r="B9237" s="1" t="s">
        <v>111</v>
      </c>
      <c r="C9237" s="218">
        <v>44893</v>
      </c>
      <c r="D9237" s="218">
        <v>44891</v>
      </c>
      <c r="E9237" s="1">
        <v>6</v>
      </c>
      <c r="F9237" s="62">
        <v>282.35000000000002</v>
      </c>
    </row>
    <row r="9238" spans="1:6" x14ac:dyDescent="0.35">
      <c r="A9238" s="1">
        <v>77</v>
      </c>
      <c r="B9238" s="1" t="s">
        <v>111</v>
      </c>
      <c r="C9238" s="218">
        <v>44893</v>
      </c>
      <c r="D9238" s="218">
        <v>44892</v>
      </c>
      <c r="E9238" s="1">
        <v>2</v>
      </c>
      <c r="F9238" s="62">
        <v>44.1</v>
      </c>
    </row>
    <row r="9239" spans="1:6" x14ac:dyDescent="0.35">
      <c r="A9239" s="1">
        <v>77</v>
      </c>
      <c r="B9239" s="1" t="s">
        <v>111</v>
      </c>
      <c r="C9239" s="218">
        <v>44894</v>
      </c>
      <c r="D9239" s="218">
        <v>44889</v>
      </c>
      <c r="E9239" s="1">
        <v>2</v>
      </c>
      <c r="F9239" s="62">
        <v>73.8</v>
      </c>
    </row>
    <row r="9240" spans="1:6" x14ac:dyDescent="0.35">
      <c r="A9240" s="1">
        <v>77</v>
      </c>
      <c r="B9240" s="1" t="s">
        <v>111</v>
      </c>
      <c r="C9240" s="218">
        <v>44894</v>
      </c>
      <c r="D9240" s="218">
        <v>44890</v>
      </c>
      <c r="E9240" s="1">
        <v>2</v>
      </c>
      <c r="F9240" s="62">
        <v>47.52</v>
      </c>
    </row>
    <row r="9241" spans="1:6" x14ac:dyDescent="0.35">
      <c r="A9241" s="1">
        <v>77</v>
      </c>
      <c r="B9241" s="1" t="s">
        <v>111</v>
      </c>
      <c r="C9241" s="218">
        <v>44894</v>
      </c>
      <c r="D9241" s="218">
        <v>44891</v>
      </c>
      <c r="E9241" s="1">
        <v>1</v>
      </c>
      <c r="F9241" s="62">
        <v>23.36</v>
      </c>
    </row>
    <row r="9242" spans="1:6" x14ac:dyDescent="0.35">
      <c r="A9242" s="1">
        <v>77</v>
      </c>
      <c r="B9242" s="1" t="s">
        <v>111</v>
      </c>
      <c r="C9242" s="218">
        <v>44894</v>
      </c>
      <c r="D9242" s="218">
        <v>44892</v>
      </c>
      <c r="E9242" s="1">
        <v>2</v>
      </c>
      <c r="F9242" s="62">
        <v>73.260000000000005</v>
      </c>
    </row>
    <row r="9243" spans="1:6" x14ac:dyDescent="0.35">
      <c r="A9243" s="1">
        <v>77</v>
      </c>
      <c r="B9243" s="1" t="s">
        <v>111</v>
      </c>
      <c r="C9243" s="218">
        <v>44894</v>
      </c>
      <c r="D9243" s="218">
        <v>44894</v>
      </c>
      <c r="E9243" s="1">
        <v>5</v>
      </c>
      <c r="F9243" s="62">
        <v>225.87</v>
      </c>
    </row>
    <row r="9244" spans="1:6" x14ac:dyDescent="0.35">
      <c r="A9244" s="1">
        <v>77</v>
      </c>
      <c r="B9244" s="1" t="s">
        <v>111</v>
      </c>
      <c r="C9244" s="218">
        <v>44895</v>
      </c>
      <c r="D9244" s="218">
        <v>44892</v>
      </c>
      <c r="E9244" s="1">
        <v>2</v>
      </c>
      <c r="F9244" s="62">
        <v>74.89</v>
      </c>
    </row>
    <row r="9245" spans="1:6" x14ac:dyDescent="0.35">
      <c r="A9245" s="1">
        <v>77</v>
      </c>
      <c r="B9245" s="1" t="s">
        <v>111</v>
      </c>
      <c r="C9245" s="218">
        <v>44895</v>
      </c>
      <c r="D9245" s="218">
        <v>44894</v>
      </c>
      <c r="E9245" s="1">
        <v>1</v>
      </c>
      <c r="F9245" s="62">
        <v>20.59</v>
      </c>
    </row>
    <row r="9246" spans="1:6" x14ac:dyDescent="0.35">
      <c r="A9246" s="1">
        <v>77</v>
      </c>
      <c r="B9246" s="1" t="s">
        <v>111</v>
      </c>
      <c r="C9246" s="218">
        <v>44895</v>
      </c>
      <c r="D9246" s="218">
        <v>44895</v>
      </c>
      <c r="E9246" s="1">
        <v>13</v>
      </c>
      <c r="F9246" s="62">
        <v>438.83</v>
      </c>
    </row>
    <row r="9247" spans="1:6" x14ac:dyDescent="0.35">
      <c r="A9247" s="1">
        <v>77</v>
      </c>
      <c r="B9247" s="1" t="s">
        <v>111</v>
      </c>
      <c r="C9247" s="218">
        <v>44896</v>
      </c>
      <c r="D9247" s="218">
        <v>44892</v>
      </c>
      <c r="E9247" s="1">
        <v>2</v>
      </c>
      <c r="F9247" s="62">
        <v>46.43</v>
      </c>
    </row>
    <row r="9248" spans="1:6" x14ac:dyDescent="0.35">
      <c r="A9248" s="1">
        <v>77</v>
      </c>
      <c r="B9248" s="1" t="s">
        <v>111</v>
      </c>
      <c r="C9248" s="218">
        <v>44896</v>
      </c>
      <c r="D9248" s="218">
        <v>44894</v>
      </c>
      <c r="E9248" s="1">
        <v>2</v>
      </c>
      <c r="F9248" s="62">
        <v>67.42</v>
      </c>
    </row>
    <row r="9249" spans="1:6" x14ac:dyDescent="0.35">
      <c r="A9249" s="1">
        <v>77</v>
      </c>
      <c r="B9249" s="1" t="s">
        <v>111</v>
      </c>
      <c r="C9249" s="218">
        <v>44896</v>
      </c>
      <c r="D9249" s="218">
        <v>44895</v>
      </c>
      <c r="E9249" s="1">
        <v>5</v>
      </c>
      <c r="F9249" s="62">
        <v>140.47999999999999</v>
      </c>
    </row>
    <row r="9250" spans="1:6" x14ac:dyDescent="0.35">
      <c r="A9250" s="1">
        <v>77</v>
      </c>
      <c r="B9250" s="1" t="s">
        <v>111</v>
      </c>
      <c r="C9250" s="218">
        <v>44896</v>
      </c>
      <c r="D9250" s="218">
        <v>44896</v>
      </c>
      <c r="E9250" s="1">
        <v>11</v>
      </c>
      <c r="F9250" s="62">
        <v>411.04</v>
      </c>
    </row>
    <row r="9251" spans="1:6" x14ac:dyDescent="0.35">
      <c r="A9251" s="1">
        <v>77</v>
      </c>
      <c r="B9251" s="1" t="s">
        <v>111</v>
      </c>
      <c r="C9251" s="218">
        <v>44897</v>
      </c>
      <c r="D9251" s="218">
        <v>44895</v>
      </c>
      <c r="E9251" s="1">
        <v>1</v>
      </c>
      <c r="F9251" s="62">
        <v>23.76</v>
      </c>
    </row>
    <row r="9252" spans="1:6" x14ac:dyDescent="0.35">
      <c r="A9252" s="1">
        <v>77</v>
      </c>
      <c r="B9252" s="1" t="s">
        <v>111</v>
      </c>
      <c r="C9252" s="218">
        <v>44897</v>
      </c>
      <c r="D9252" s="218">
        <v>44896</v>
      </c>
      <c r="E9252" s="1">
        <v>2</v>
      </c>
      <c r="F9252" s="62">
        <v>99.09</v>
      </c>
    </row>
    <row r="9253" spans="1:6" x14ac:dyDescent="0.35">
      <c r="A9253" s="1">
        <v>77</v>
      </c>
      <c r="B9253" s="1" t="s">
        <v>111</v>
      </c>
      <c r="C9253" s="218">
        <v>44897</v>
      </c>
      <c r="D9253" s="218">
        <v>44897</v>
      </c>
      <c r="E9253" s="1">
        <v>12</v>
      </c>
      <c r="F9253" s="62">
        <v>374.01</v>
      </c>
    </row>
    <row r="9254" spans="1:6" x14ac:dyDescent="0.35">
      <c r="A9254" s="1">
        <v>77</v>
      </c>
      <c r="B9254" s="1" t="s">
        <v>111</v>
      </c>
      <c r="C9254" s="218">
        <v>44898</v>
      </c>
      <c r="D9254" s="218">
        <v>44894</v>
      </c>
      <c r="E9254" s="1">
        <v>1</v>
      </c>
      <c r="F9254" s="62">
        <v>23.76</v>
      </c>
    </row>
    <row r="9255" spans="1:6" x14ac:dyDescent="0.35">
      <c r="A9255" s="1">
        <v>77</v>
      </c>
      <c r="B9255" s="1" t="s">
        <v>111</v>
      </c>
      <c r="C9255" s="218">
        <v>44898</v>
      </c>
      <c r="D9255" s="218">
        <v>44896</v>
      </c>
      <c r="E9255" s="1">
        <v>1</v>
      </c>
      <c r="F9255" s="62">
        <v>22.37</v>
      </c>
    </row>
    <row r="9256" spans="1:6" x14ac:dyDescent="0.35">
      <c r="A9256" s="1">
        <v>77</v>
      </c>
      <c r="B9256" s="1" t="s">
        <v>111</v>
      </c>
      <c r="C9256" s="218">
        <v>44898</v>
      </c>
      <c r="D9256" s="218">
        <v>44898</v>
      </c>
      <c r="E9256" s="1">
        <v>12</v>
      </c>
      <c r="F9256" s="62">
        <v>414.76</v>
      </c>
    </row>
    <row r="9257" spans="1:6" x14ac:dyDescent="0.35">
      <c r="A9257" s="1">
        <v>77</v>
      </c>
      <c r="B9257" s="1" t="s">
        <v>111</v>
      </c>
      <c r="C9257" s="218">
        <v>44899</v>
      </c>
      <c r="D9257" s="218">
        <v>44898</v>
      </c>
      <c r="E9257" s="1">
        <v>1</v>
      </c>
      <c r="F9257" s="62">
        <v>23.76</v>
      </c>
    </row>
    <row r="9258" spans="1:6" x14ac:dyDescent="0.35">
      <c r="A9258" s="1">
        <v>77</v>
      </c>
      <c r="B9258" s="1" t="s">
        <v>111</v>
      </c>
      <c r="C9258" s="218">
        <v>44899</v>
      </c>
      <c r="D9258" s="218">
        <v>44899</v>
      </c>
      <c r="E9258" s="1">
        <v>11</v>
      </c>
      <c r="F9258" s="62">
        <v>401.25</v>
      </c>
    </row>
    <row r="9259" spans="1:6" x14ac:dyDescent="0.35">
      <c r="A9259" s="1">
        <v>77</v>
      </c>
      <c r="B9259" s="1" t="s">
        <v>111</v>
      </c>
      <c r="C9259" s="218">
        <v>44900</v>
      </c>
      <c r="D9259" s="218">
        <v>44898</v>
      </c>
      <c r="E9259" s="1">
        <v>1</v>
      </c>
      <c r="F9259" s="62">
        <v>23.76</v>
      </c>
    </row>
    <row r="9260" spans="1:6" x14ac:dyDescent="0.35">
      <c r="A9260" s="1">
        <v>77</v>
      </c>
      <c r="B9260" s="1" t="s">
        <v>111</v>
      </c>
      <c r="C9260" s="218">
        <v>44900</v>
      </c>
      <c r="D9260" s="218">
        <v>44899</v>
      </c>
      <c r="E9260" s="1">
        <v>6</v>
      </c>
      <c r="F9260" s="62">
        <v>183.99</v>
      </c>
    </row>
    <row r="9261" spans="1:6" x14ac:dyDescent="0.35">
      <c r="A9261" s="1">
        <v>77</v>
      </c>
      <c r="B9261" s="1" t="s">
        <v>111</v>
      </c>
      <c r="C9261" s="218">
        <v>44900</v>
      </c>
      <c r="D9261" s="218">
        <v>44900</v>
      </c>
      <c r="E9261" s="1">
        <v>10</v>
      </c>
      <c r="F9261" s="62">
        <v>432.92</v>
      </c>
    </row>
    <row r="9262" spans="1:6" x14ac:dyDescent="0.35">
      <c r="A9262" s="1">
        <v>77</v>
      </c>
      <c r="B9262" s="1" t="s">
        <v>111</v>
      </c>
      <c r="C9262" s="218">
        <v>44901</v>
      </c>
      <c r="D9262" s="218">
        <v>44899</v>
      </c>
      <c r="E9262" s="1">
        <v>2</v>
      </c>
      <c r="F9262" s="62">
        <v>47.27</v>
      </c>
    </row>
    <row r="9263" spans="1:6" x14ac:dyDescent="0.35">
      <c r="A9263" s="1">
        <v>77</v>
      </c>
      <c r="B9263" s="1" t="s">
        <v>111</v>
      </c>
      <c r="C9263" s="218">
        <v>44901</v>
      </c>
      <c r="D9263" s="218">
        <v>44900</v>
      </c>
      <c r="E9263" s="1">
        <v>8</v>
      </c>
      <c r="F9263" s="62">
        <v>277.89</v>
      </c>
    </row>
    <row r="9264" spans="1:6" x14ac:dyDescent="0.35">
      <c r="A9264" s="1">
        <v>77</v>
      </c>
      <c r="B9264" s="1" t="s">
        <v>111</v>
      </c>
      <c r="C9264" s="218">
        <v>44901</v>
      </c>
      <c r="D9264" s="218">
        <v>44901</v>
      </c>
      <c r="E9264" s="1">
        <v>13</v>
      </c>
      <c r="F9264" s="62">
        <v>447.84</v>
      </c>
    </row>
    <row r="9265" spans="1:6" x14ac:dyDescent="0.35">
      <c r="A9265" s="1">
        <v>77</v>
      </c>
      <c r="B9265" s="1" t="s">
        <v>111</v>
      </c>
      <c r="C9265" s="218">
        <v>44902</v>
      </c>
      <c r="D9265" s="218">
        <v>44900</v>
      </c>
      <c r="E9265" s="1">
        <v>2</v>
      </c>
      <c r="F9265" s="62">
        <v>69.7</v>
      </c>
    </row>
    <row r="9266" spans="1:6" x14ac:dyDescent="0.35">
      <c r="A9266" s="1">
        <v>77</v>
      </c>
      <c r="B9266" s="1" t="s">
        <v>111</v>
      </c>
      <c r="C9266" s="218">
        <v>44902</v>
      </c>
      <c r="D9266" s="218">
        <v>44901</v>
      </c>
      <c r="E9266" s="1">
        <v>2</v>
      </c>
      <c r="F9266" s="62">
        <v>71.88</v>
      </c>
    </row>
    <row r="9267" spans="1:6" x14ac:dyDescent="0.35">
      <c r="A9267" s="1">
        <v>77</v>
      </c>
      <c r="B9267" s="1" t="s">
        <v>111</v>
      </c>
      <c r="C9267" s="218">
        <v>44902</v>
      </c>
      <c r="D9267" s="218">
        <v>44902</v>
      </c>
      <c r="E9267" s="1">
        <v>11</v>
      </c>
      <c r="F9267" s="62">
        <v>464.61</v>
      </c>
    </row>
    <row r="9268" spans="1:6" x14ac:dyDescent="0.35">
      <c r="A9268" s="1">
        <v>77</v>
      </c>
      <c r="B9268" s="1" t="s">
        <v>111</v>
      </c>
      <c r="C9268" s="218">
        <v>44903</v>
      </c>
      <c r="D9268" s="218">
        <v>44900</v>
      </c>
      <c r="E9268" s="1">
        <v>2</v>
      </c>
      <c r="F9268" s="62">
        <v>72.760000000000005</v>
      </c>
    </row>
    <row r="9269" spans="1:6" x14ac:dyDescent="0.35">
      <c r="A9269" s="1">
        <v>77</v>
      </c>
      <c r="B9269" s="1" t="s">
        <v>111</v>
      </c>
      <c r="C9269" s="218">
        <v>44903</v>
      </c>
      <c r="D9269" s="218">
        <v>44901</v>
      </c>
      <c r="E9269" s="1">
        <v>4</v>
      </c>
      <c r="F9269" s="62">
        <v>146.52000000000001</v>
      </c>
    </row>
    <row r="9270" spans="1:6" x14ac:dyDescent="0.35">
      <c r="A9270" s="1">
        <v>77</v>
      </c>
      <c r="B9270" s="1" t="s">
        <v>111</v>
      </c>
      <c r="C9270" s="218">
        <v>44903</v>
      </c>
      <c r="D9270" s="218">
        <v>44902</v>
      </c>
      <c r="E9270" s="1">
        <v>3</v>
      </c>
      <c r="F9270" s="62">
        <v>132.61000000000001</v>
      </c>
    </row>
    <row r="9271" spans="1:6" x14ac:dyDescent="0.35">
      <c r="A9271" s="1">
        <v>77</v>
      </c>
      <c r="B9271" s="1" t="s">
        <v>111</v>
      </c>
      <c r="C9271" s="218">
        <v>44903</v>
      </c>
      <c r="D9271" s="218">
        <v>44903</v>
      </c>
      <c r="E9271" s="1">
        <v>12</v>
      </c>
      <c r="F9271" s="62">
        <v>427.18</v>
      </c>
    </row>
    <row r="9272" spans="1:6" x14ac:dyDescent="0.35">
      <c r="A9272" s="1">
        <v>77</v>
      </c>
      <c r="B9272" s="1" t="s">
        <v>111</v>
      </c>
      <c r="C9272" s="218">
        <v>44904</v>
      </c>
      <c r="D9272" s="218">
        <v>44903</v>
      </c>
      <c r="E9272" s="1">
        <v>2</v>
      </c>
      <c r="F9272" s="62">
        <v>78.209999999999994</v>
      </c>
    </row>
    <row r="9273" spans="1:6" x14ac:dyDescent="0.35">
      <c r="A9273" s="1">
        <v>77</v>
      </c>
      <c r="B9273" s="1" t="s">
        <v>111</v>
      </c>
      <c r="C9273" s="218">
        <v>44904</v>
      </c>
      <c r="D9273" s="218">
        <v>44904</v>
      </c>
      <c r="E9273" s="1">
        <v>14</v>
      </c>
      <c r="F9273" s="62">
        <v>472.27</v>
      </c>
    </row>
    <row r="9274" spans="1:6" x14ac:dyDescent="0.35">
      <c r="A9274" s="1">
        <v>77</v>
      </c>
      <c r="B9274" s="1" t="s">
        <v>111</v>
      </c>
      <c r="C9274" s="218">
        <v>44905</v>
      </c>
      <c r="D9274" s="218">
        <v>44902</v>
      </c>
      <c r="E9274" s="1">
        <v>1</v>
      </c>
      <c r="F9274" s="62">
        <v>23.56</v>
      </c>
    </row>
    <row r="9275" spans="1:6" x14ac:dyDescent="0.35">
      <c r="A9275" s="1">
        <v>77</v>
      </c>
      <c r="B9275" s="1" t="s">
        <v>111</v>
      </c>
      <c r="C9275" s="218">
        <v>44905</v>
      </c>
      <c r="D9275" s="218">
        <v>44903</v>
      </c>
      <c r="E9275" s="1">
        <v>1</v>
      </c>
      <c r="F9275" s="62">
        <v>49.5</v>
      </c>
    </row>
    <row r="9276" spans="1:6" x14ac:dyDescent="0.35">
      <c r="A9276" s="1">
        <v>77</v>
      </c>
      <c r="B9276" s="1" t="s">
        <v>111</v>
      </c>
      <c r="C9276" s="218">
        <v>44905</v>
      </c>
      <c r="D9276" s="218">
        <v>44904</v>
      </c>
      <c r="E9276" s="1">
        <v>2</v>
      </c>
      <c r="F9276" s="62">
        <v>99.19</v>
      </c>
    </row>
    <row r="9277" spans="1:6" x14ac:dyDescent="0.35">
      <c r="A9277" s="1">
        <v>77</v>
      </c>
      <c r="B9277" s="1" t="s">
        <v>111</v>
      </c>
      <c r="C9277" s="218">
        <v>44905</v>
      </c>
      <c r="D9277" s="218">
        <v>44905</v>
      </c>
      <c r="E9277" s="1">
        <v>15</v>
      </c>
      <c r="F9277" s="62">
        <v>524.54999999999995</v>
      </c>
    </row>
    <row r="9278" spans="1:6" x14ac:dyDescent="0.35">
      <c r="A9278" s="1">
        <v>77</v>
      </c>
      <c r="B9278" s="1" t="s">
        <v>111</v>
      </c>
      <c r="C9278" s="218">
        <v>44906</v>
      </c>
      <c r="D9278" s="218">
        <v>44904</v>
      </c>
      <c r="E9278" s="1">
        <v>1</v>
      </c>
      <c r="F9278" s="62">
        <v>54.35</v>
      </c>
    </row>
    <row r="9279" spans="1:6" x14ac:dyDescent="0.35">
      <c r="A9279" s="1">
        <v>77</v>
      </c>
      <c r="B9279" s="1" t="s">
        <v>111</v>
      </c>
      <c r="C9279" s="218">
        <v>44906</v>
      </c>
      <c r="D9279" s="218">
        <v>44905</v>
      </c>
      <c r="E9279" s="1">
        <v>2</v>
      </c>
      <c r="F9279" s="62">
        <v>78.06</v>
      </c>
    </row>
    <row r="9280" spans="1:6" x14ac:dyDescent="0.35">
      <c r="A9280" s="1">
        <v>77</v>
      </c>
      <c r="B9280" s="1" t="s">
        <v>111</v>
      </c>
      <c r="C9280" s="218">
        <v>44906</v>
      </c>
      <c r="D9280" s="218">
        <v>44906</v>
      </c>
      <c r="E9280" s="1">
        <v>14</v>
      </c>
      <c r="F9280" s="62">
        <v>413.22</v>
      </c>
    </row>
    <row r="9281" spans="1:6" x14ac:dyDescent="0.35">
      <c r="A9281" s="1">
        <v>77</v>
      </c>
      <c r="B9281" s="1" t="s">
        <v>111</v>
      </c>
      <c r="C9281" s="218">
        <v>44907</v>
      </c>
      <c r="D9281" s="218">
        <v>44907</v>
      </c>
      <c r="E9281" s="1">
        <v>4</v>
      </c>
      <c r="F9281" s="62">
        <v>150.91999999999999</v>
      </c>
    </row>
    <row r="9282" spans="1:6" x14ac:dyDescent="0.35">
      <c r="A9282" s="1">
        <v>77</v>
      </c>
      <c r="B9282" s="1" t="s">
        <v>111</v>
      </c>
      <c r="C9282" s="218">
        <v>44908</v>
      </c>
      <c r="D9282" s="218">
        <v>44905</v>
      </c>
      <c r="E9282" s="1">
        <v>1</v>
      </c>
      <c r="F9282" s="62">
        <v>21.58</v>
      </c>
    </row>
    <row r="9283" spans="1:6" x14ac:dyDescent="0.35">
      <c r="A9283" s="1">
        <v>77</v>
      </c>
      <c r="B9283" s="1" t="s">
        <v>111</v>
      </c>
      <c r="C9283" s="218">
        <v>44908</v>
      </c>
      <c r="D9283" s="218">
        <v>44906</v>
      </c>
      <c r="E9283" s="1">
        <v>2</v>
      </c>
      <c r="F9283" s="62">
        <v>98.95</v>
      </c>
    </row>
    <row r="9284" spans="1:6" x14ac:dyDescent="0.35">
      <c r="A9284" s="1">
        <v>77</v>
      </c>
      <c r="B9284" s="1" t="s">
        <v>111</v>
      </c>
      <c r="C9284" s="218">
        <v>44908</v>
      </c>
      <c r="D9284" s="218">
        <v>44907</v>
      </c>
      <c r="E9284" s="1">
        <v>8</v>
      </c>
      <c r="F9284" s="62">
        <v>246.31</v>
      </c>
    </row>
    <row r="9285" spans="1:6" x14ac:dyDescent="0.35">
      <c r="A9285" s="1">
        <v>77</v>
      </c>
      <c r="B9285" s="1" t="s">
        <v>111</v>
      </c>
      <c r="C9285" s="218">
        <v>44908</v>
      </c>
      <c r="D9285" s="218">
        <v>44908</v>
      </c>
      <c r="E9285" s="1">
        <v>7</v>
      </c>
      <c r="F9285" s="62">
        <v>195.42</v>
      </c>
    </row>
    <row r="9286" spans="1:6" x14ac:dyDescent="0.35">
      <c r="A9286" s="1">
        <v>77</v>
      </c>
      <c r="B9286" s="1" t="s">
        <v>111</v>
      </c>
      <c r="C9286" s="218">
        <v>44909</v>
      </c>
      <c r="D9286" s="218">
        <v>44907</v>
      </c>
      <c r="E9286" s="1">
        <v>4</v>
      </c>
      <c r="F9286" s="62">
        <v>154.13999999999999</v>
      </c>
    </row>
    <row r="9287" spans="1:6" x14ac:dyDescent="0.35">
      <c r="A9287" s="1">
        <v>77</v>
      </c>
      <c r="B9287" s="1" t="s">
        <v>111</v>
      </c>
      <c r="C9287" s="218">
        <v>44909</v>
      </c>
      <c r="D9287" s="218">
        <v>44908</v>
      </c>
      <c r="E9287" s="1">
        <v>5</v>
      </c>
      <c r="F9287" s="62">
        <v>146.72</v>
      </c>
    </row>
    <row r="9288" spans="1:6" x14ac:dyDescent="0.35">
      <c r="A9288" s="1">
        <v>77</v>
      </c>
      <c r="B9288" s="1" t="s">
        <v>111</v>
      </c>
      <c r="C9288" s="218">
        <v>44909</v>
      </c>
      <c r="D9288" s="218">
        <v>44909</v>
      </c>
      <c r="E9288" s="1">
        <v>16</v>
      </c>
      <c r="F9288" s="62">
        <v>512.37</v>
      </c>
    </row>
    <row r="9289" spans="1:6" x14ac:dyDescent="0.35">
      <c r="A9289" s="1">
        <v>77</v>
      </c>
      <c r="B9289" s="1" t="s">
        <v>111</v>
      </c>
      <c r="C9289" s="218">
        <v>44910</v>
      </c>
      <c r="D9289" s="218">
        <v>44907</v>
      </c>
      <c r="E9289" s="1">
        <v>2</v>
      </c>
      <c r="F9289" s="62">
        <v>77.02</v>
      </c>
    </row>
    <row r="9290" spans="1:6" x14ac:dyDescent="0.35">
      <c r="A9290" s="1">
        <v>77</v>
      </c>
      <c r="B9290" s="1" t="s">
        <v>111</v>
      </c>
      <c r="C9290" s="218">
        <v>44910</v>
      </c>
      <c r="D9290" s="218">
        <v>44908</v>
      </c>
      <c r="E9290" s="1">
        <v>1</v>
      </c>
      <c r="F9290" s="62">
        <v>49.55</v>
      </c>
    </row>
    <row r="9291" spans="1:6" x14ac:dyDescent="0.35">
      <c r="A9291" s="1">
        <v>77</v>
      </c>
      <c r="B9291" s="1" t="s">
        <v>111</v>
      </c>
      <c r="C9291" s="218">
        <v>44910</v>
      </c>
      <c r="D9291" s="218">
        <v>44909</v>
      </c>
      <c r="E9291" s="1">
        <v>3</v>
      </c>
      <c r="F9291" s="62">
        <v>69.400000000000006</v>
      </c>
    </row>
    <row r="9292" spans="1:6" x14ac:dyDescent="0.35">
      <c r="A9292" s="1">
        <v>77</v>
      </c>
      <c r="B9292" s="1" t="s">
        <v>111</v>
      </c>
      <c r="C9292" s="218">
        <v>44910</v>
      </c>
      <c r="D9292" s="218">
        <v>44910</v>
      </c>
      <c r="E9292" s="1">
        <v>15</v>
      </c>
      <c r="F9292" s="62">
        <v>580.83000000000004</v>
      </c>
    </row>
    <row r="9293" spans="1:6" x14ac:dyDescent="0.35">
      <c r="A9293" s="1">
        <v>77</v>
      </c>
      <c r="B9293" s="1" t="s">
        <v>111</v>
      </c>
      <c r="C9293" s="218">
        <v>44911</v>
      </c>
      <c r="D9293" s="218">
        <v>44909</v>
      </c>
      <c r="E9293" s="1">
        <v>1</v>
      </c>
      <c r="F9293" s="62">
        <v>54.45</v>
      </c>
    </row>
    <row r="9294" spans="1:6" x14ac:dyDescent="0.35">
      <c r="A9294" s="1">
        <v>77</v>
      </c>
      <c r="B9294" s="1" t="s">
        <v>111</v>
      </c>
      <c r="C9294" s="218">
        <v>44911</v>
      </c>
      <c r="D9294" s="218">
        <v>44910</v>
      </c>
      <c r="E9294" s="1">
        <v>1</v>
      </c>
      <c r="F9294" s="62">
        <v>21.88</v>
      </c>
    </row>
    <row r="9295" spans="1:6" x14ac:dyDescent="0.35">
      <c r="A9295" s="1">
        <v>77</v>
      </c>
      <c r="B9295" s="1" t="s">
        <v>111</v>
      </c>
      <c r="C9295" s="218">
        <v>44911</v>
      </c>
      <c r="D9295" s="218">
        <v>44911</v>
      </c>
      <c r="E9295" s="1">
        <v>14</v>
      </c>
      <c r="F9295" s="62">
        <v>437.58</v>
      </c>
    </row>
    <row r="9296" spans="1:6" x14ac:dyDescent="0.35">
      <c r="A9296" s="1">
        <v>77</v>
      </c>
      <c r="B9296" s="1" t="s">
        <v>111</v>
      </c>
      <c r="C9296" s="218">
        <v>44912</v>
      </c>
      <c r="D9296" s="218">
        <v>44911</v>
      </c>
      <c r="E9296" s="1">
        <v>4</v>
      </c>
      <c r="F9296" s="62">
        <v>149.49</v>
      </c>
    </row>
    <row r="9297" spans="1:6" x14ac:dyDescent="0.35">
      <c r="A9297" s="1">
        <v>77</v>
      </c>
      <c r="B9297" s="1" t="s">
        <v>111</v>
      </c>
      <c r="C9297" s="218">
        <v>44912</v>
      </c>
      <c r="D9297" s="218">
        <v>44912</v>
      </c>
      <c r="E9297" s="1">
        <v>9</v>
      </c>
      <c r="F9297" s="62">
        <v>321.16000000000003</v>
      </c>
    </row>
    <row r="9298" spans="1:6" x14ac:dyDescent="0.35">
      <c r="A9298" s="1">
        <v>77</v>
      </c>
      <c r="B9298" s="1" t="s">
        <v>111</v>
      </c>
      <c r="C9298" s="218">
        <v>44913</v>
      </c>
      <c r="D9298" s="218">
        <v>44912</v>
      </c>
      <c r="E9298" s="1">
        <v>3</v>
      </c>
      <c r="F9298" s="62">
        <v>97.61</v>
      </c>
    </row>
    <row r="9299" spans="1:6" x14ac:dyDescent="0.35">
      <c r="A9299" s="1">
        <v>77</v>
      </c>
      <c r="B9299" s="1" t="s">
        <v>111</v>
      </c>
      <c r="C9299" s="218">
        <v>44913</v>
      </c>
      <c r="D9299" s="218">
        <v>44913</v>
      </c>
      <c r="E9299" s="1">
        <v>12</v>
      </c>
      <c r="F9299" s="62">
        <v>488.06</v>
      </c>
    </row>
    <row r="9300" spans="1:6" x14ac:dyDescent="0.35">
      <c r="A9300" s="1">
        <v>77</v>
      </c>
      <c r="B9300" s="1" t="s">
        <v>111</v>
      </c>
      <c r="C9300" s="218">
        <v>44914</v>
      </c>
      <c r="D9300" s="218">
        <v>44913</v>
      </c>
      <c r="E9300" s="1">
        <v>2</v>
      </c>
      <c r="F9300" s="62">
        <v>74.3</v>
      </c>
    </row>
    <row r="9301" spans="1:6" x14ac:dyDescent="0.35">
      <c r="A9301" s="1">
        <v>77</v>
      </c>
      <c r="B9301" s="1" t="s">
        <v>111</v>
      </c>
      <c r="C9301" s="218">
        <v>44914</v>
      </c>
      <c r="D9301" s="218">
        <v>44914</v>
      </c>
      <c r="E9301" s="1">
        <v>24</v>
      </c>
      <c r="F9301" s="62">
        <v>792.93</v>
      </c>
    </row>
    <row r="9302" spans="1:6" x14ac:dyDescent="0.35">
      <c r="A9302" s="1">
        <v>77</v>
      </c>
      <c r="B9302" s="1" t="s">
        <v>111</v>
      </c>
      <c r="C9302" s="218">
        <v>44915</v>
      </c>
      <c r="D9302" s="218">
        <v>44912</v>
      </c>
      <c r="E9302" s="1">
        <v>1</v>
      </c>
      <c r="F9302" s="62">
        <v>54.45</v>
      </c>
    </row>
    <row r="9303" spans="1:6" x14ac:dyDescent="0.35">
      <c r="A9303" s="1">
        <v>77</v>
      </c>
      <c r="B9303" s="1" t="s">
        <v>111</v>
      </c>
      <c r="C9303" s="218">
        <v>44915</v>
      </c>
      <c r="D9303" s="218">
        <v>44913</v>
      </c>
      <c r="E9303" s="1">
        <v>2</v>
      </c>
      <c r="F9303" s="62">
        <v>74.739999999999995</v>
      </c>
    </row>
    <row r="9304" spans="1:6" x14ac:dyDescent="0.35">
      <c r="A9304" s="1">
        <v>77</v>
      </c>
      <c r="B9304" s="1" t="s">
        <v>111</v>
      </c>
      <c r="C9304" s="218">
        <v>44915</v>
      </c>
      <c r="D9304" s="218">
        <v>44914</v>
      </c>
      <c r="E9304" s="1">
        <v>4</v>
      </c>
      <c r="F9304" s="62">
        <v>146.28</v>
      </c>
    </row>
    <row r="9305" spans="1:6" x14ac:dyDescent="0.35">
      <c r="A9305" s="1">
        <v>77</v>
      </c>
      <c r="B9305" s="1" t="s">
        <v>111</v>
      </c>
      <c r="C9305" s="218">
        <v>44915</v>
      </c>
      <c r="D9305" s="218">
        <v>44915</v>
      </c>
      <c r="E9305" s="1">
        <v>11</v>
      </c>
      <c r="F9305" s="62">
        <v>346.01</v>
      </c>
    </row>
    <row r="9306" spans="1:6" x14ac:dyDescent="0.35">
      <c r="A9306" s="1">
        <v>77</v>
      </c>
      <c r="B9306" s="1" t="s">
        <v>111</v>
      </c>
      <c r="C9306" s="218">
        <v>44916</v>
      </c>
      <c r="D9306" s="218">
        <v>44913</v>
      </c>
      <c r="E9306" s="1">
        <v>2</v>
      </c>
      <c r="F9306" s="62">
        <v>77.22</v>
      </c>
    </row>
    <row r="9307" spans="1:6" x14ac:dyDescent="0.35">
      <c r="A9307" s="1">
        <v>77</v>
      </c>
      <c r="B9307" s="1" t="s">
        <v>111</v>
      </c>
      <c r="C9307" s="218">
        <v>44916</v>
      </c>
      <c r="D9307" s="218">
        <v>44914</v>
      </c>
      <c r="E9307" s="1">
        <v>5</v>
      </c>
      <c r="F9307" s="62">
        <v>170.63</v>
      </c>
    </row>
    <row r="9308" spans="1:6" x14ac:dyDescent="0.35">
      <c r="A9308" s="1">
        <v>77</v>
      </c>
      <c r="B9308" s="1" t="s">
        <v>111</v>
      </c>
      <c r="C9308" s="218">
        <v>44916</v>
      </c>
      <c r="D9308" s="218">
        <v>44915</v>
      </c>
      <c r="E9308" s="1">
        <v>5</v>
      </c>
      <c r="F9308" s="62">
        <v>200.28</v>
      </c>
    </row>
    <row r="9309" spans="1:6" x14ac:dyDescent="0.35">
      <c r="A9309" s="1">
        <v>77</v>
      </c>
      <c r="B9309" s="1" t="s">
        <v>111</v>
      </c>
      <c r="C9309" s="218">
        <v>44916</v>
      </c>
      <c r="D9309" s="218">
        <v>44916</v>
      </c>
      <c r="E9309" s="1">
        <v>14</v>
      </c>
      <c r="F9309" s="62">
        <v>416</v>
      </c>
    </row>
    <row r="9310" spans="1:6" x14ac:dyDescent="0.35">
      <c r="A9310" s="1">
        <v>77</v>
      </c>
      <c r="B9310" s="1" t="s">
        <v>111</v>
      </c>
      <c r="C9310" s="218">
        <v>44917</v>
      </c>
      <c r="D9310" s="218">
        <v>44914</v>
      </c>
      <c r="E9310" s="1">
        <v>3</v>
      </c>
      <c r="F9310" s="62">
        <v>98.45</v>
      </c>
    </row>
    <row r="9311" spans="1:6" x14ac:dyDescent="0.35">
      <c r="A9311" s="1">
        <v>77</v>
      </c>
      <c r="B9311" s="1" t="s">
        <v>111</v>
      </c>
      <c r="C9311" s="218">
        <v>44917</v>
      </c>
      <c r="D9311" s="218">
        <v>44915</v>
      </c>
      <c r="E9311" s="1">
        <v>1</v>
      </c>
      <c r="F9311" s="62">
        <v>23.76</v>
      </c>
    </row>
    <row r="9312" spans="1:6" x14ac:dyDescent="0.35">
      <c r="A9312" s="1">
        <v>77</v>
      </c>
      <c r="B9312" s="1" t="s">
        <v>111</v>
      </c>
      <c r="C9312" s="218">
        <v>44917</v>
      </c>
      <c r="D9312" s="218">
        <v>44916</v>
      </c>
      <c r="E9312" s="1">
        <v>4</v>
      </c>
      <c r="F9312" s="62">
        <v>123.95</v>
      </c>
    </row>
    <row r="9313" spans="1:6" x14ac:dyDescent="0.35">
      <c r="A9313" s="1">
        <v>77</v>
      </c>
      <c r="B9313" s="1" t="s">
        <v>111</v>
      </c>
      <c r="C9313" s="218">
        <v>44917</v>
      </c>
      <c r="D9313" s="218">
        <v>44917</v>
      </c>
      <c r="E9313" s="1">
        <v>4</v>
      </c>
      <c r="F9313" s="62">
        <v>120.78</v>
      </c>
    </row>
    <row r="9314" spans="1:6" x14ac:dyDescent="0.35">
      <c r="A9314" s="1">
        <v>77</v>
      </c>
      <c r="B9314" s="1" t="s">
        <v>111</v>
      </c>
      <c r="C9314" s="218">
        <v>44918</v>
      </c>
      <c r="D9314" s="218">
        <v>44915</v>
      </c>
      <c r="E9314" s="1">
        <v>4</v>
      </c>
      <c r="F9314" s="62">
        <v>118.8</v>
      </c>
    </row>
    <row r="9315" spans="1:6" x14ac:dyDescent="0.35">
      <c r="A9315" s="1">
        <v>77</v>
      </c>
      <c r="B9315" s="1" t="s">
        <v>111</v>
      </c>
      <c r="C9315" s="218">
        <v>44918</v>
      </c>
      <c r="D9315" s="218">
        <v>44916</v>
      </c>
      <c r="E9315" s="1">
        <v>3</v>
      </c>
      <c r="F9315" s="62">
        <v>98.21</v>
      </c>
    </row>
    <row r="9316" spans="1:6" x14ac:dyDescent="0.35">
      <c r="A9316" s="1">
        <v>77</v>
      </c>
      <c r="B9316" s="1" t="s">
        <v>111</v>
      </c>
      <c r="C9316" s="218">
        <v>44918</v>
      </c>
      <c r="D9316" s="218">
        <v>44917</v>
      </c>
      <c r="E9316" s="1">
        <v>6</v>
      </c>
      <c r="F9316" s="62">
        <v>203.94</v>
      </c>
    </row>
    <row r="9317" spans="1:6" x14ac:dyDescent="0.35">
      <c r="A9317" s="1">
        <v>77</v>
      </c>
      <c r="B9317" s="1" t="s">
        <v>111</v>
      </c>
      <c r="C9317" s="218">
        <v>44918</v>
      </c>
      <c r="D9317" s="218">
        <v>44918</v>
      </c>
      <c r="E9317" s="1">
        <v>5</v>
      </c>
      <c r="F9317" s="62">
        <v>203.39</v>
      </c>
    </row>
    <row r="9318" spans="1:6" x14ac:dyDescent="0.35">
      <c r="A9318" s="1">
        <v>77</v>
      </c>
      <c r="B9318" s="1" t="s">
        <v>111</v>
      </c>
      <c r="C9318" s="218">
        <v>44919</v>
      </c>
      <c r="D9318" s="218">
        <v>44916</v>
      </c>
      <c r="E9318" s="1">
        <v>2</v>
      </c>
      <c r="F9318" s="62">
        <v>104.34</v>
      </c>
    </row>
    <row r="9319" spans="1:6" x14ac:dyDescent="0.35">
      <c r="A9319" s="1">
        <v>77</v>
      </c>
      <c r="B9319" s="1" t="s">
        <v>111</v>
      </c>
      <c r="C9319" s="218">
        <v>44919</v>
      </c>
      <c r="D9319" s="218">
        <v>44917</v>
      </c>
      <c r="E9319" s="1">
        <v>5</v>
      </c>
      <c r="F9319" s="62">
        <v>205.37</v>
      </c>
    </row>
    <row r="9320" spans="1:6" x14ac:dyDescent="0.35">
      <c r="A9320" s="1">
        <v>77</v>
      </c>
      <c r="B9320" s="1" t="s">
        <v>111</v>
      </c>
      <c r="C9320" s="218">
        <v>44919</v>
      </c>
      <c r="D9320" s="218">
        <v>44918</v>
      </c>
      <c r="E9320" s="1">
        <v>7</v>
      </c>
      <c r="F9320" s="62">
        <v>212.79</v>
      </c>
    </row>
    <row r="9321" spans="1:6" x14ac:dyDescent="0.35">
      <c r="A9321" s="1">
        <v>77</v>
      </c>
      <c r="B9321" s="1" t="s">
        <v>111</v>
      </c>
      <c r="C9321" s="218">
        <v>44919</v>
      </c>
      <c r="D9321" s="218">
        <v>44919</v>
      </c>
      <c r="E9321" s="1">
        <v>11</v>
      </c>
      <c r="F9321" s="62">
        <v>363.68</v>
      </c>
    </row>
    <row r="9322" spans="1:6" x14ac:dyDescent="0.35">
      <c r="A9322" s="1">
        <v>77</v>
      </c>
      <c r="B9322" s="1" t="s">
        <v>111</v>
      </c>
      <c r="C9322" s="218">
        <v>44920</v>
      </c>
      <c r="D9322" s="218">
        <v>44917</v>
      </c>
      <c r="E9322" s="1">
        <v>1</v>
      </c>
      <c r="F9322" s="62">
        <v>50.39</v>
      </c>
    </row>
    <row r="9323" spans="1:6" x14ac:dyDescent="0.35">
      <c r="A9323" s="1">
        <v>77</v>
      </c>
      <c r="B9323" s="1" t="s">
        <v>111</v>
      </c>
      <c r="C9323" s="218">
        <v>44920</v>
      </c>
      <c r="D9323" s="218">
        <v>44918</v>
      </c>
      <c r="E9323" s="1">
        <v>5</v>
      </c>
      <c r="F9323" s="62">
        <v>178.94</v>
      </c>
    </row>
    <row r="9324" spans="1:6" x14ac:dyDescent="0.35">
      <c r="A9324" s="1">
        <v>77</v>
      </c>
      <c r="B9324" s="1" t="s">
        <v>111</v>
      </c>
      <c r="C9324" s="218">
        <v>44920</v>
      </c>
      <c r="D9324" s="218">
        <v>44919</v>
      </c>
      <c r="E9324" s="1">
        <v>3</v>
      </c>
      <c r="F9324" s="62">
        <v>70.69</v>
      </c>
    </row>
    <row r="9325" spans="1:6" x14ac:dyDescent="0.35">
      <c r="A9325" s="1">
        <v>77</v>
      </c>
      <c r="B9325" s="1" t="s">
        <v>111</v>
      </c>
      <c r="C9325" s="218">
        <v>44920</v>
      </c>
      <c r="D9325" s="218">
        <v>44920</v>
      </c>
      <c r="E9325" s="1">
        <v>11</v>
      </c>
      <c r="F9325" s="62">
        <v>382.18</v>
      </c>
    </row>
    <row r="9326" spans="1:6" x14ac:dyDescent="0.35">
      <c r="A9326" s="1">
        <v>77</v>
      </c>
      <c r="B9326" s="1" t="s">
        <v>111</v>
      </c>
      <c r="C9326" s="218">
        <v>44921</v>
      </c>
      <c r="D9326" s="218">
        <v>44918</v>
      </c>
      <c r="E9326" s="1">
        <v>1</v>
      </c>
      <c r="F9326" s="62">
        <v>22.67</v>
      </c>
    </row>
    <row r="9327" spans="1:6" x14ac:dyDescent="0.35">
      <c r="A9327" s="1">
        <v>77</v>
      </c>
      <c r="B9327" s="1" t="s">
        <v>111</v>
      </c>
      <c r="C9327" s="218">
        <v>44921</v>
      </c>
      <c r="D9327" s="218">
        <v>44919</v>
      </c>
      <c r="E9327" s="1">
        <v>3</v>
      </c>
      <c r="F9327" s="62">
        <v>163.35</v>
      </c>
    </row>
    <row r="9328" spans="1:6" x14ac:dyDescent="0.35">
      <c r="A9328" s="1">
        <v>77</v>
      </c>
      <c r="B9328" s="1" t="s">
        <v>111</v>
      </c>
      <c r="C9328" s="218">
        <v>44921</v>
      </c>
      <c r="D9328" s="218">
        <v>44920</v>
      </c>
      <c r="E9328" s="1">
        <v>5</v>
      </c>
      <c r="F9328" s="62">
        <v>180.18</v>
      </c>
    </row>
    <row r="9329" spans="1:6" x14ac:dyDescent="0.35">
      <c r="A9329" s="1">
        <v>77</v>
      </c>
      <c r="B9329" s="1" t="s">
        <v>111</v>
      </c>
      <c r="C9329" s="218">
        <v>44921</v>
      </c>
      <c r="D9329" s="218">
        <v>44921</v>
      </c>
      <c r="E9329" s="1">
        <v>17</v>
      </c>
      <c r="F9329" s="62">
        <v>574.65</v>
      </c>
    </row>
    <row r="9330" spans="1:6" x14ac:dyDescent="0.35">
      <c r="A9330" s="1">
        <v>77</v>
      </c>
      <c r="B9330" s="1" t="s">
        <v>111</v>
      </c>
      <c r="C9330" s="218">
        <v>44922</v>
      </c>
      <c r="D9330" s="218">
        <v>44919</v>
      </c>
      <c r="E9330" s="1">
        <v>1</v>
      </c>
      <c r="F9330" s="62">
        <v>23.76</v>
      </c>
    </row>
    <row r="9331" spans="1:6" x14ac:dyDescent="0.35">
      <c r="A9331" s="1">
        <v>77</v>
      </c>
      <c r="B9331" s="1" t="s">
        <v>111</v>
      </c>
      <c r="C9331" s="218">
        <v>44922</v>
      </c>
      <c r="D9331" s="218">
        <v>44920</v>
      </c>
      <c r="E9331" s="1">
        <v>1</v>
      </c>
      <c r="F9331" s="62">
        <v>54.45</v>
      </c>
    </row>
    <row r="9332" spans="1:6" x14ac:dyDescent="0.35">
      <c r="A9332" s="1">
        <v>77</v>
      </c>
      <c r="B9332" s="1" t="s">
        <v>111</v>
      </c>
      <c r="C9332" s="218">
        <v>44922</v>
      </c>
      <c r="D9332" s="218">
        <v>44921</v>
      </c>
      <c r="E9332" s="1">
        <v>2</v>
      </c>
      <c r="F9332" s="62">
        <v>47.42</v>
      </c>
    </row>
    <row r="9333" spans="1:6" x14ac:dyDescent="0.35">
      <c r="A9333" s="1">
        <v>77</v>
      </c>
      <c r="B9333" s="1" t="s">
        <v>111</v>
      </c>
      <c r="C9333" s="218">
        <v>44922</v>
      </c>
      <c r="D9333" s="218">
        <v>44922</v>
      </c>
      <c r="E9333" s="1">
        <v>12</v>
      </c>
      <c r="F9333" s="62">
        <v>366.79</v>
      </c>
    </row>
    <row r="9334" spans="1:6" x14ac:dyDescent="0.35">
      <c r="A9334" s="1">
        <v>77</v>
      </c>
      <c r="B9334" s="1" t="s">
        <v>111</v>
      </c>
      <c r="C9334" s="218">
        <v>44923</v>
      </c>
      <c r="D9334" s="218">
        <v>44920</v>
      </c>
      <c r="E9334" s="1">
        <v>1</v>
      </c>
      <c r="F9334" s="62">
        <v>22.77</v>
      </c>
    </row>
    <row r="9335" spans="1:6" x14ac:dyDescent="0.35">
      <c r="A9335" s="1">
        <v>77</v>
      </c>
      <c r="B9335" s="1" t="s">
        <v>111</v>
      </c>
      <c r="C9335" s="218">
        <v>44923</v>
      </c>
      <c r="D9335" s="218">
        <v>44923</v>
      </c>
      <c r="E9335" s="1">
        <v>9</v>
      </c>
      <c r="F9335" s="62">
        <v>344.57</v>
      </c>
    </row>
    <row r="9336" spans="1:6" x14ac:dyDescent="0.35">
      <c r="A9336" s="1">
        <v>77</v>
      </c>
      <c r="B9336" s="1" t="s">
        <v>111</v>
      </c>
      <c r="C9336" s="218">
        <v>44924</v>
      </c>
      <c r="D9336" s="218">
        <v>44924</v>
      </c>
      <c r="E9336" s="1">
        <v>18</v>
      </c>
      <c r="F9336" s="62">
        <v>624</v>
      </c>
    </row>
    <row r="9337" spans="1:6" x14ac:dyDescent="0.35">
      <c r="A9337" s="1">
        <v>77</v>
      </c>
      <c r="B9337" s="1" t="s">
        <v>111</v>
      </c>
      <c r="C9337" s="218">
        <v>44925</v>
      </c>
      <c r="D9337" s="218">
        <v>44925</v>
      </c>
      <c r="E9337" s="1">
        <v>15</v>
      </c>
      <c r="F9337" s="62">
        <v>613</v>
      </c>
    </row>
    <row r="9338" spans="1:6" x14ac:dyDescent="0.35">
      <c r="A9338" s="1">
        <v>77</v>
      </c>
      <c r="B9338" s="1" t="s">
        <v>111</v>
      </c>
      <c r="C9338" s="218">
        <v>44926</v>
      </c>
      <c r="D9338" s="218">
        <v>44924</v>
      </c>
      <c r="E9338" s="1">
        <v>1</v>
      </c>
      <c r="F9338" s="62">
        <v>23.76</v>
      </c>
    </row>
    <row r="9339" spans="1:6" x14ac:dyDescent="0.35">
      <c r="A9339" s="1">
        <v>77</v>
      </c>
      <c r="B9339" s="1" t="s">
        <v>111</v>
      </c>
      <c r="C9339" s="218">
        <v>44926</v>
      </c>
      <c r="D9339" s="218">
        <v>44925</v>
      </c>
      <c r="E9339" s="1">
        <v>1</v>
      </c>
      <c r="F9339" s="62">
        <v>23.76</v>
      </c>
    </row>
    <row r="9340" spans="1:6" x14ac:dyDescent="0.35">
      <c r="A9340" s="1">
        <v>77</v>
      </c>
      <c r="B9340" s="1" t="s">
        <v>111</v>
      </c>
      <c r="C9340" s="218">
        <v>44926</v>
      </c>
      <c r="D9340" s="218">
        <v>44926</v>
      </c>
      <c r="E9340" s="1">
        <v>13</v>
      </c>
      <c r="F9340" s="62">
        <v>381.25</v>
      </c>
    </row>
    <row r="9341" spans="1:6" x14ac:dyDescent="0.35">
      <c r="A9341" s="1">
        <v>77</v>
      </c>
      <c r="B9341" s="1" t="s">
        <v>111</v>
      </c>
      <c r="C9341" s="218">
        <v>44927</v>
      </c>
      <c r="D9341" s="218">
        <v>44925</v>
      </c>
      <c r="E9341" s="1">
        <v>1</v>
      </c>
      <c r="F9341" s="62">
        <v>23.76</v>
      </c>
    </row>
    <row r="9342" spans="1:6" x14ac:dyDescent="0.35">
      <c r="A9342" s="1">
        <v>77</v>
      </c>
      <c r="B9342" s="1" t="s">
        <v>111</v>
      </c>
      <c r="C9342" s="218">
        <v>44927</v>
      </c>
      <c r="D9342" s="218">
        <v>44926</v>
      </c>
      <c r="E9342" s="1">
        <v>5</v>
      </c>
      <c r="F9342" s="62">
        <v>116.23</v>
      </c>
    </row>
    <row r="9343" spans="1:6" x14ac:dyDescent="0.35">
      <c r="A9343" s="1">
        <v>77</v>
      </c>
      <c r="B9343" s="1" t="s">
        <v>111</v>
      </c>
      <c r="C9343" s="218">
        <v>44927</v>
      </c>
      <c r="D9343" s="218">
        <v>44927</v>
      </c>
      <c r="E9343" s="1">
        <v>7</v>
      </c>
      <c r="F9343" s="62">
        <v>257.89</v>
      </c>
    </row>
    <row r="9344" spans="1:6" x14ac:dyDescent="0.35">
      <c r="A9344" s="1">
        <v>77</v>
      </c>
      <c r="B9344" s="1" t="s">
        <v>111</v>
      </c>
      <c r="C9344" s="218">
        <v>44928</v>
      </c>
      <c r="D9344" s="218">
        <v>44924</v>
      </c>
      <c r="E9344" s="1">
        <v>2</v>
      </c>
      <c r="F9344" s="62">
        <v>38.11</v>
      </c>
    </row>
    <row r="9345" spans="1:6" x14ac:dyDescent="0.35">
      <c r="A9345" s="1">
        <v>77</v>
      </c>
      <c r="B9345" s="1" t="s">
        <v>111</v>
      </c>
      <c r="C9345" s="218">
        <v>44928</v>
      </c>
      <c r="D9345" s="218">
        <v>44925</v>
      </c>
      <c r="E9345" s="1">
        <v>1</v>
      </c>
      <c r="F9345" s="62">
        <v>22.57</v>
      </c>
    </row>
    <row r="9346" spans="1:6" x14ac:dyDescent="0.35">
      <c r="A9346" s="1">
        <v>77</v>
      </c>
      <c r="B9346" s="1" t="s">
        <v>111</v>
      </c>
      <c r="C9346" s="218">
        <v>44928</v>
      </c>
      <c r="D9346" s="218">
        <v>44926</v>
      </c>
      <c r="E9346" s="1">
        <v>2</v>
      </c>
      <c r="F9346" s="62">
        <v>74.45</v>
      </c>
    </row>
    <row r="9347" spans="1:6" x14ac:dyDescent="0.35">
      <c r="A9347" s="1">
        <v>77</v>
      </c>
      <c r="B9347" s="1" t="s">
        <v>111</v>
      </c>
      <c r="C9347" s="218">
        <v>44928</v>
      </c>
      <c r="D9347" s="218">
        <v>44927</v>
      </c>
      <c r="E9347" s="1">
        <v>1</v>
      </c>
      <c r="F9347" s="62">
        <v>23.76</v>
      </c>
    </row>
    <row r="9348" spans="1:6" x14ac:dyDescent="0.35">
      <c r="A9348" s="1">
        <v>77</v>
      </c>
      <c r="B9348" s="1" t="s">
        <v>111</v>
      </c>
      <c r="C9348" s="218">
        <v>44928</v>
      </c>
      <c r="D9348" s="218">
        <v>44928</v>
      </c>
      <c r="E9348" s="1">
        <v>4</v>
      </c>
      <c r="F9348" s="62">
        <v>121.72</v>
      </c>
    </row>
    <row r="9349" spans="1:6" x14ac:dyDescent="0.35">
      <c r="A9349" s="1">
        <v>77</v>
      </c>
      <c r="B9349" s="1" t="s">
        <v>111</v>
      </c>
      <c r="C9349" s="218">
        <v>44929</v>
      </c>
      <c r="D9349" s="218">
        <v>44927</v>
      </c>
      <c r="E9349" s="1">
        <v>3</v>
      </c>
      <c r="F9349" s="62">
        <v>130.22999999999999</v>
      </c>
    </row>
    <row r="9350" spans="1:6" x14ac:dyDescent="0.35">
      <c r="A9350" s="1">
        <v>77</v>
      </c>
      <c r="B9350" s="1" t="s">
        <v>111</v>
      </c>
      <c r="C9350" s="218">
        <v>44929</v>
      </c>
      <c r="D9350" s="218">
        <v>44928</v>
      </c>
      <c r="E9350" s="1">
        <v>1</v>
      </c>
      <c r="F9350" s="62">
        <v>23.66</v>
      </c>
    </row>
    <row r="9351" spans="1:6" x14ac:dyDescent="0.35">
      <c r="A9351" s="1">
        <v>77</v>
      </c>
      <c r="B9351" s="1" t="s">
        <v>111</v>
      </c>
      <c r="C9351" s="218">
        <v>44929</v>
      </c>
      <c r="D9351" s="218">
        <v>44929</v>
      </c>
      <c r="E9351" s="1">
        <v>13</v>
      </c>
      <c r="F9351" s="62">
        <v>443.51</v>
      </c>
    </row>
    <row r="9352" spans="1:6" x14ac:dyDescent="0.35">
      <c r="A9352" s="1">
        <v>77</v>
      </c>
      <c r="B9352" s="1" t="s">
        <v>111</v>
      </c>
      <c r="C9352" s="218">
        <v>44930</v>
      </c>
      <c r="D9352" s="218">
        <v>44928</v>
      </c>
      <c r="E9352" s="1">
        <v>4</v>
      </c>
      <c r="F9352" s="62">
        <v>94.94</v>
      </c>
    </row>
    <row r="9353" spans="1:6" x14ac:dyDescent="0.35">
      <c r="A9353" s="1">
        <v>77</v>
      </c>
      <c r="B9353" s="1" t="s">
        <v>111</v>
      </c>
      <c r="C9353" s="218">
        <v>44930</v>
      </c>
      <c r="D9353" s="218">
        <v>44929</v>
      </c>
      <c r="E9353" s="1">
        <v>7</v>
      </c>
      <c r="F9353" s="62">
        <v>251.01</v>
      </c>
    </row>
    <row r="9354" spans="1:6" x14ac:dyDescent="0.35">
      <c r="A9354" s="1">
        <v>77</v>
      </c>
      <c r="B9354" s="1" t="s">
        <v>111</v>
      </c>
      <c r="C9354" s="218">
        <v>44930</v>
      </c>
      <c r="D9354" s="218">
        <v>44930</v>
      </c>
      <c r="E9354" s="1">
        <v>9</v>
      </c>
      <c r="F9354" s="62">
        <v>270.12</v>
      </c>
    </row>
    <row r="9355" spans="1:6" x14ac:dyDescent="0.35">
      <c r="A9355" s="1">
        <v>77</v>
      </c>
      <c r="B9355" s="1" t="s">
        <v>111</v>
      </c>
      <c r="C9355" s="218">
        <v>44931</v>
      </c>
      <c r="D9355" s="218">
        <v>44929</v>
      </c>
      <c r="E9355" s="1">
        <v>5</v>
      </c>
      <c r="F9355" s="62">
        <v>210.72</v>
      </c>
    </row>
    <row r="9356" spans="1:6" x14ac:dyDescent="0.35">
      <c r="A9356" s="1">
        <v>77</v>
      </c>
      <c r="B9356" s="1" t="s">
        <v>111</v>
      </c>
      <c r="C9356" s="218">
        <v>44931</v>
      </c>
      <c r="D9356" s="218">
        <v>44930</v>
      </c>
      <c r="E9356" s="1">
        <v>8</v>
      </c>
      <c r="F9356" s="62">
        <v>305.76</v>
      </c>
    </row>
    <row r="9357" spans="1:6" x14ac:dyDescent="0.35">
      <c r="A9357" s="1">
        <v>77</v>
      </c>
      <c r="B9357" s="1" t="s">
        <v>111</v>
      </c>
      <c r="C9357" s="218">
        <v>44931</v>
      </c>
      <c r="D9357" s="218">
        <v>44931</v>
      </c>
      <c r="E9357" s="1">
        <v>8</v>
      </c>
      <c r="F9357" s="62">
        <v>218.84</v>
      </c>
    </row>
    <row r="9358" spans="1:6" x14ac:dyDescent="0.35">
      <c r="A9358" s="1">
        <v>77</v>
      </c>
      <c r="B9358" s="1" t="s">
        <v>111</v>
      </c>
      <c r="C9358" s="218">
        <v>44932</v>
      </c>
      <c r="D9358" s="218">
        <v>44929</v>
      </c>
      <c r="E9358" s="1">
        <v>1</v>
      </c>
      <c r="F9358" s="62">
        <v>54.45</v>
      </c>
    </row>
    <row r="9359" spans="1:6" x14ac:dyDescent="0.35">
      <c r="A9359" s="1">
        <v>77</v>
      </c>
      <c r="B9359" s="1" t="s">
        <v>111</v>
      </c>
      <c r="C9359" s="218">
        <v>44932</v>
      </c>
      <c r="D9359" s="218">
        <v>44930</v>
      </c>
      <c r="E9359" s="1">
        <v>1</v>
      </c>
      <c r="F9359" s="62">
        <v>54.4</v>
      </c>
    </row>
    <row r="9360" spans="1:6" x14ac:dyDescent="0.35">
      <c r="A9360" s="1">
        <v>77</v>
      </c>
      <c r="B9360" s="1" t="s">
        <v>111</v>
      </c>
      <c r="C9360" s="218">
        <v>44932</v>
      </c>
      <c r="D9360" s="218">
        <v>44931</v>
      </c>
      <c r="E9360" s="1">
        <v>7</v>
      </c>
      <c r="F9360" s="62">
        <v>179.93</v>
      </c>
    </row>
    <row r="9361" spans="1:6" x14ac:dyDescent="0.35">
      <c r="A9361" s="1">
        <v>77</v>
      </c>
      <c r="B9361" s="1" t="s">
        <v>111</v>
      </c>
      <c r="C9361" s="218">
        <v>44932</v>
      </c>
      <c r="D9361" s="218">
        <v>44932</v>
      </c>
      <c r="E9361" s="1">
        <v>5</v>
      </c>
      <c r="F9361" s="62">
        <v>145.97</v>
      </c>
    </row>
    <row r="9362" spans="1:6" x14ac:dyDescent="0.35">
      <c r="A9362" s="1">
        <v>77</v>
      </c>
      <c r="B9362" s="1" t="s">
        <v>111</v>
      </c>
      <c r="C9362" s="218">
        <v>44933</v>
      </c>
      <c r="D9362" s="218">
        <v>44930</v>
      </c>
      <c r="E9362" s="1">
        <v>4</v>
      </c>
      <c r="F9362" s="62">
        <v>153.44999999999999</v>
      </c>
    </row>
    <row r="9363" spans="1:6" x14ac:dyDescent="0.35">
      <c r="A9363" s="1">
        <v>77</v>
      </c>
      <c r="B9363" s="1" t="s">
        <v>111</v>
      </c>
      <c r="C9363" s="218">
        <v>44933</v>
      </c>
      <c r="D9363" s="218">
        <v>44931</v>
      </c>
      <c r="E9363" s="1">
        <v>5</v>
      </c>
      <c r="F9363" s="62">
        <v>234.18</v>
      </c>
    </row>
    <row r="9364" spans="1:6" x14ac:dyDescent="0.35">
      <c r="A9364" s="1">
        <v>77</v>
      </c>
      <c r="B9364" s="1" t="s">
        <v>111</v>
      </c>
      <c r="C9364" s="218">
        <v>44933</v>
      </c>
      <c r="D9364" s="218">
        <v>44932</v>
      </c>
      <c r="E9364" s="1">
        <v>15</v>
      </c>
      <c r="F9364" s="62">
        <v>520.14</v>
      </c>
    </row>
    <row r="9365" spans="1:6" x14ac:dyDescent="0.35">
      <c r="A9365" s="1">
        <v>77</v>
      </c>
      <c r="B9365" s="1" t="s">
        <v>111</v>
      </c>
      <c r="C9365" s="218">
        <v>44933</v>
      </c>
      <c r="D9365" s="218">
        <v>44933</v>
      </c>
      <c r="E9365" s="1">
        <v>8</v>
      </c>
      <c r="F9365" s="62">
        <v>275.17</v>
      </c>
    </row>
    <row r="9366" spans="1:6" x14ac:dyDescent="0.35">
      <c r="A9366" s="1">
        <v>77</v>
      </c>
      <c r="B9366" s="1" t="s">
        <v>111</v>
      </c>
      <c r="C9366" s="218">
        <v>44934</v>
      </c>
      <c r="D9366" s="218">
        <v>44931</v>
      </c>
      <c r="E9366" s="1">
        <v>2</v>
      </c>
      <c r="F9366" s="62">
        <v>78.16</v>
      </c>
    </row>
    <row r="9367" spans="1:6" x14ac:dyDescent="0.35">
      <c r="A9367" s="1">
        <v>77</v>
      </c>
      <c r="B9367" s="1" t="s">
        <v>111</v>
      </c>
      <c r="C9367" s="218">
        <v>44934</v>
      </c>
      <c r="D9367" s="218">
        <v>44932</v>
      </c>
      <c r="E9367" s="1">
        <v>2</v>
      </c>
      <c r="F9367" s="62">
        <v>43.71</v>
      </c>
    </row>
    <row r="9368" spans="1:6" x14ac:dyDescent="0.35">
      <c r="A9368" s="1">
        <v>77</v>
      </c>
      <c r="B9368" s="1" t="s">
        <v>111</v>
      </c>
      <c r="C9368" s="218">
        <v>44934</v>
      </c>
      <c r="D9368" s="218">
        <v>44933</v>
      </c>
      <c r="E9368" s="1">
        <v>2</v>
      </c>
      <c r="F9368" s="62">
        <v>108.9</v>
      </c>
    </row>
    <row r="9369" spans="1:6" x14ac:dyDescent="0.35">
      <c r="A9369" s="1">
        <v>77</v>
      </c>
      <c r="B9369" s="1" t="s">
        <v>111</v>
      </c>
      <c r="C9369" s="218">
        <v>44934</v>
      </c>
      <c r="D9369" s="218">
        <v>44934</v>
      </c>
      <c r="E9369" s="1">
        <v>9</v>
      </c>
      <c r="F9369" s="62">
        <v>270.66000000000003</v>
      </c>
    </row>
    <row r="9370" spans="1:6" x14ac:dyDescent="0.35">
      <c r="A9370" s="1">
        <v>77</v>
      </c>
      <c r="B9370" s="1" t="s">
        <v>111</v>
      </c>
      <c r="C9370" s="218">
        <v>44935</v>
      </c>
      <c r="D9370" s="218">
        <v>44933</v>
      </c>
      <c r="E9370" s="1">
        <v>7</v>
      </c>
      <c r="F9370" s="62">
        <v>317.89</v>
      </c>
    </row>
    <row r="9371" spans="1:6" x14ac:dyDescent="0.35">
      <c r="A9371" s="1">
        <v>77</v>
      </c>
      <c r="B9371" s="1" t="s">
        <v>111</v>
      </c>
      <c r="C9371" s="218">
        <v>44935</v>
      </c>
      <c r="D9371" s="218">
        <v>44934</v>
      </c>
      <c r="E9371" s="1">
        <v>8</v>
      </c>
      <c r="F9371" s="62">
        <v>282.05</v>
      </c>
    </row>
    <row r="9372" spans="1:6" x14ac:dyDescent="0.35">
      <c r="A9372" s="1">
        <v>77</v>
      </c>
      <c r="B9372" s="1" t="s">
        <v>111</v>
      </c>
      <c r="C9372" s="218">
        <v>44935</v>
      </c>
      <c r="D9372" s="218">
        <v>44935</v>
      </c>
      <c r="E9372" s="1">
        <v>7</v>
      </c>
      <c r="F9372" s="62">
        <v>269.33</v>
      </c>
    </row>
    <row r="9373" spans="1:6" x14ac:dyDescent="0.35">
      <c r="A9373" s="1">
        <v>77</v>
      </c>
      <c r="B9373" s="1" t="s">
        <v>111</v>
      </c>
      <c r="C9373" s="218">
        <v>44936</v>
      </c>
      <c r="D9373" s="218">
        <v>44933</v>
      </c>
      <c r="E9373" s="1">
        <v>1</v>
      </c>
      <c r="F9373" s="62">
        <v>23.71</v>
      </c>
    </row>
    <row r="9374" spans="1:6" x14ac:dyDescent="0.35">
      <c r="A9374" s="1">
        <v>77</v>
      </c>
      <c r="B9374" s="1" t="s">
        <v>111</v>
      </c>
      <c r="C9374" s="218">
        <v>44936</v>
      </c>
      <c r="D9374" s="218">
        <v>44934</v>
      </c>
      <c r="E9374" s="1">
        <v>3</v>
      </c>
      <c r="F9374" s="62">
        <v>99.3</v>
      </c>
    </row>
    <row r="9375" spans="1:6" x14ac:dyDescent="0.35">
      <c r="A9375" s="1">
        <v>77</v>
      </c>
      <c r="B9375" s="1" t="s">
        <v>111</v>
      </c>
      <c r="C9375" s="218">
        <v>44936</v>
      </c>
      <c r="D9375" s="218">
        <v>44935</v>
      </c>
      <c r="E9375" s="1">
        <v>7</v>
      </c>
      <c r="F9375" s="62">
        <v>224.48</v>
      </c>
    </row>
    <row r="9376" spans="1:6" x14ac:dyDescent="0.35">
      <c r="A9376" s="1">
        <v>77</v>
      </c>
      <c r="B9376" s="1" t="s">
        <v>111</v>
      </c>
      <c r="C9376" s="218">
        <v>44936</v>
      </c>
      <c r="D9376" s="218">
        <v>44936</v>
      </c>
      <c r="E9376" s="1">
        <v>8</v>
      </c>
      <c r="F9376" s="62">
        <v>274.02999999999997</v>
      </c>
    </row>
    <row r="9377" spans="1:6" x14ac:dyDescent="0.35">
      <c r="A9377" s="1">
        <v>77</v>
      </c>
      <c r="B9377" s="1" t="s">
        <v>111</v>
      </c>
      <c r="C9377" s="218">
        <v>44937</v>
      </c>
      <c r="D9377" s="218">
        <v>44934</v>
      </c>
      <c r="E9377" s="1">
        <v>3</v>
      </c>
      <c r="F9377" s="62">
        <v>70.59</v>
      </c>
    </row>
    <row r="9378" spans="1:6" x14ac:dyDescent="0.35">
      <c r="A9378" s="1">
        <v>77</v>
      </c>
      <c r="B9378" s="1" t="s">
        <v>111</v>
      </c>
      <c r="C9378" s="218">
        <v>44937</v>
      </c>
      <c r="D9378" s="218">
        <v>44936</v>
      </c>
      <c r="E9378" s="1">
        <v>3</v>
      </c>
      <c r="F9378" s="62">
        <v>158.35</v>
      </c>
    </row>
    <row r="9379" spans="1:6" x14ac:dyDescent="0.35">
      <c r="A9379" s="1">
        <v>77</v>
      </c>
      <c r="B9379" s="1" t="s">
        <v>111</v>
      </c>
      <c r="C9379" s="218">
        <v>44937</v>
      </c>
      <c r="D9379" s="218">
        <v>44937</v>
      </c>
      <c r="E9379" s="1">
        <v>7</v>
      </c>
      <c r="F9379" s="62">
        <v>226.61</v>
      </c>
    </row>
    <row r="9380" spans="1:6" x14ac:dyDescent="0.35">
      <c r="A9380" s="1">
        <v>77</v>
      </c>
      <c r="B9380" s="1" t="s">
        <v>111</v>
      </c>
      <c r="C9380" s="218">
        <v>44938</v>
      </c>
      <c r="D9380" s="218">
        <v>44935</v>
      </c>
      <c r="E9380" s="1">
        <v>3</v>
      </c>
      <c r="F9380" s="62">
        <v>101.87</v>
      </c>
    </row>
    <row r="9381" spans="1:6" x14ac:dyDescent="0.35">
      <c r="A9381" s="1">
        <v>77</v>
      </c>
      <c r="B9381" s="1" t="s">
        <v>111</v>
      </c>
      <c r="C9381" s="218">
        <v>44938</v>
      </c>
      <c r="D9381" s="218">
        <v>44936</v>
      </c>
      <c r="E9381" s="1">
        <v>2</v>
      </c>
      <c r="F9381" s="62">
        <v>106.13</v>
      </c>
    </row>
    <row r="9382" spans="1:6" x14ac:dyDescent="0.35">
      <c r="A9382" s="1">
        <v>77</v>
      </c>
      <c r="B9382" s="1" t="s">
        <v>111</v>
      </c>
      <c r="C9382" s="218">
        <v>44938</v>
      </c>
      <c r="D9382" s="218">
        <v>44937</v>
      </c>
      <c r="E9382" s="1">
        <v>5</v>
      </c>
      <c r="F9382" s="62">
        <v>172.06</v>
      </c>
    </row>
    <row r="9383" spans="1:6" x14ac:dyDescent="0.35">
      <c r="A9383" s="1">
        <v>77</v>
      </c>
      <c r="B9383" s="1" t="s">
        <v>111</v>
      </c>
      <c r="C9383" s="218">
        <v>44938</v>
      </c>
      <c r="D9383" s="218">
        <v>44938</v>
      </c>
      <c r="E9383" s="1">
        <v>11</v>
      </c>
      <c r="F9383" s="62">
        <v>291.7</v>
      </c>
    </row>
    <row r="9384" spans="1:6" x14ac:dyDescent="0.35">
      <c r="A9384" s="1">
        <v>77</v>
      </c>
      <c r="B9384" s="1" t="s">
        <v>111</v>
      </c>
      <c r="C9384" s="218">
        <v>44939</v>
      </c>
      <c r="D9384" s="218">
        <v>44936</v>
      </c>
      <c r="E9384" s="1">
        <v>2</v>
      </c>
      <c r="F9384" s="62">
        <v>78.16</v>
      </c>
    </row>
    <row r="9385" spans="1:6" x14ac:dyDescent="0.35">
      <c r="A9385" s="1">
        <v>77</v>
      </c>
      <c r="B9385" s="1" t="s">
        <v>111</v>
      </c>
      <c r="C9385" s="218">
        <v>44939</v>
      </c>
      <c r="D9385" s="218">
        <v>44937</v>
      </c>
      <c r="E9385" s="1">
        <v>6</v>
      </c>
      <c r="F9385" s="62">
        <v>262.3</v>
      </c>
    </row>
    <row r="9386" spans="1:6" x14ac:dyDescent="0.35">
      <c r="A9386" s="1">
        <v>77</v>
      </c>
      <c r="B9386" s="1" t="s">
        <v>111</v>
      </c>
      <c r="C9386" s="218">
        <v>44939</v>
      </c>
      <c r="D9386" s="218">
        <v>44938</v>
      </c>
      <c r="E9386" s="1">
        <v>6</v>
      </c>
      <c r="F9386" s="62">
        <v>253.68</v>
      </c>
    </row>
    <row r="9387" spans="1:6" x14ac:dyDescent="0.35">
      <c r="A9387" s="1">
        <v>77</v>
      </c>
      <c r="B9387" s="1" t="s">
        <v>111</v>
      </c>
      <c r="C9387" s="218">
        <v>44939</v>
      </c>
      <c r="D9387" s="218">
        <v>44939</v>
      </c>
      <c r="E9387" s="1">
        <v>6</v>
      </c>
      <c r="F9387" s="62">
        <v>198.89</v>
      </c>
    </row>
    <row r="9388" spans="1:6" x14ac:dyDescent="0.35">
      <c r="A9388" s="1">
        <v>77</v>
      </c>
      <c r="B9388" s="1" t="s">
        <v>111</v>
      </c>
      <c r="C9388" s="218">
        <v>44940</v>
      </c>
      <c r="D9388" s="218">
        <v>44937</v>
      </c>
      <c r="E9388" s="1">
        <v>3</v>
      </c>
      <c r="F9388" s="62">
        <v>101.82</v>
      </c>
    </row>
    <row r="9389" spans="1:6" x14ac:dyDescent="0.35">
      <c r="A9389" s="1">
        <v>77</v>
      </c>
      <c r="B9389" s="1" t="s">
        <v>111</v>
      </c>
      <c r="C9389" s="218">
        <v>44940</v>
      </c>
      <c r="D9389" s="218">
        <v>44938</v>
      </c>
      <c r="E9389" s="1">
        <v>8</v>
      </c>
      <c r="F9389" s="62">
        <v>251.41</v>
      </c>
    </row>
    <row r="9390" spans="1:6" x14ac:dyDescent="0.35">
      <c r="A9390" s="1">
        <v>77</v>
      </c>
      <c r="B9390" s="1" t="s">
        <v>111</v>
      </c>
      <c r="C9390" s="218">
        <v>44940</v>
      </c>
      <c r="D9390" s="218">
        <v>44939</v>
      </c>
      <c r="E9390" s="1">
        <v>4</v>
      </c>
      <c r="F9390" s="62">
        <v>152.01</v>
      </c>
    </row>
    <row r="9391" spans="1:6" x14ac:dyDescent="0.35">
      <c r="A9391" s="1">
        <v>77</v>
      </c>
      <c r="B9391" s="1" t="s">
        <v>111</v>
      </c>
      <c r="C9391" s="218">
        <v>44940</v>
      </c>
      <c r="D9391" s="218">
        <v>44940</v>
      </c>
      <c r="E9391" s="1">
        <v>9</v>
      </c>
      <c r="F9391" s="62">
        <v>210.97</v>
      </c>
    </row>
    <row r="9392" spans="1:6" x14ac:dyDescent="0.35">
      <c r="A9392" s="1">
        <v>77</v>
      </c>
      <c r="B9392" s="1" t="s">
        <v>111</v>
      </c>
      <c r="C9392" s="218">
        <v>44941</v>
      </c>
      <c r="D9392" s="218">
        <v>44938</v>
      </c>
      <c r="E9392" s="1">
        <v>2</v>
      </c>
      <c r="F9392" s="62">
        <v>39.75</v>
      </c>
    </row>
    <row r="9393" spans="1:6" x14ac:dyDescent="0.35">
      <c r="A9393" s="1">
        <v>77</v>
      </c>
      <c r="B9393" s="1" t="s">
        <v>111</v>
      </c>
      <c r="C9393" s="218">
        <v>44941</v>
      </c>
      <c r="D9393" s="218">
        <v>44939</v>
      </c>
      <c r="E9393" s="1">
        <v>7</v>
      </c>
      <c r="F9393" s="62">
        <v>350.26</v>
      </c>
    </row>
    <row r="9394" spans="1:6" x14ac:dyDescent="0.35">
      <c r="A9394" s="1">
        <v>77</v>
      </c>
      <c r="B9394" s="1" t="s">
        <v>111</v>
      </c>
      <c r="C9394" s="218">
        <v>44941</v>
      </c>
      <c r="D9394" s="218">
        <v>44940</v>
      </c>
      <c r="E9394" s="1">
        <v>5</v>
      </c>
      <c r="F9394" s="62">
        <v>209.88</v>
      </c>
    </row>
    <row r="9395" spans="1:6" x14ac:dyDescent="0.35">
      <c r="A9395" s="1">
        <v>77</v>
      </c>
      <c r="B9395" s="1" t="s">
        <v>111</v>
      </c>
      <c r="C9395" s="218">
        <v>44941</v>
      </c>
      <c r="D9395" s="218">
        <v>44941</v>
      </c>
      <c r="E9395" s="1">
        <v>6</v>
      </c>
      <c r="F9395" s="62">
        <v>222.65</v>
      </c>
    </row>
    <row r="9396" spans="1:6" x14ac:dyDescent="0.35">
      <c r="A9396" s="1">
        <v>77</v>
      </c>
      <c r="B9396" s="1" t="s">
        <v>111</v>
      </c>
      <c r="C9396" s="218">
        <v>44942</v>
      </c>
      <c r="D9396" s="218">
        <v>44939</v>
      </c>
      <c r="E9396" s="1">
        <v>2</v>
      </c>
      <c r="F9396" s="62">
        <v>46.48</v>
      </c>
    </row>
    <row r="9397" spans="1:6" x14ac:dyDescent="0.35">
      <c r="A9397" s="1">
        <v>77</v>
      </c>
      <c r="B9397" s="1" t="s">
        <v>111</v>
      </c>
      <c r="C9397" s="218">
        <v>44942</v>
      </c>
      <c r="D9397" s="218">
        <v>44940</v>
      </c>
      <c r="E9397" s="1">
        <v>5</v>
      </c>
      <c r="F9397" s="62">
        <v>177.06</v>
      </c>
    </row>
    <row r="9398" spans="1:6" x14ac:dyDescent="0.35">
      <c r="A9398" s="1">
        <v>77</v>
      </c>
      <c r="B9398" s="1" t="s">
        <v>111</v>
      </c>
      <c r="C9398" s="218">
        <v>44942</v>
      </c>
      <c r="D9398" s="218">
        <v>44941</v>
      </c>
      <c r="E9398" s="1">
        <v>3</v>
      </c>
      <c r="F9398" s="62">
        <v>132.66</v>
      </c>
    </row>
    <row r="9399" spans="1:6" x14ac:dyDescent="0.35">
      <c r="A9399" s="1">
        <v>77</v>
      </c>
      <c r="B9399" s="1" t="s">
        <v>111</v>
      </c>
      <c r="C9399" s="218">
        <v>44942</v>
      </c>
      <c r="D9399" s="218">
        <v>44942</v>
      </c>
      <c r="E9399" s="1">
        <v>13</v>
      </c>
      <c r="F9399" s="62">
        <v>454.21</v>
      </c>
    </row>
    <row r="9400" spans="1:6" x14ac:dyDescent="0.35">
      <c r="A9400" s="1">
        <v>77</v>
      </c>
      <c r="B9400" s="1" t="s">
        <v>111</v>
      </c>
      <c r="C9400" s="218">
        <v>44943</v>
      </c>
      <c r="D9400" s="218">
        <v>44940</v>
      </c>
      <c r="E9400" s="1">
        <v>2</v>
      </c>
      <c r="F9400" s="62">
        <v>95.38</v>
      </c>
    </row>
    <row r="9401" spans="1:6" x14ac:dyDescent="0.35">
      <c r="A9401" s="1">
        <v>77</v>
      </c>
      <c r="B9401" s="1" t="s">
        <v>111</v>
      </c>
      <c r="C9401" s="218">
        <v>44943</v>
      </c>
      <c r="D9401" s="218">
        <v>44941</v>
      </c>
      <c r="E9401" s="1">
        <v>2</v>
      </c>
      <c r="F9401" s="62">
        <v>105.88</v>
      </c>
    </row>
    <row r="9402" spans="1:6" x14ac:dyDescent="0.35">
      <c r="A9402" s="1">
        <v>77</v>
      </c>
      <c r="B9402" s="1" t="s">
        <v>111</v>
      </c>
      <c r="C9402" s="218">
        <v>44943</v>
      </c>
      <c r="D9402" s="218">
        <v>44942</v>
      </c>
      <c r="E9402" s="1">
        <v>5</v>
      </c>
      <c r="F9402" s="62">
        <v>178.2</v>
      </c>
    </row>
    <row r="9403" spans="1:6" x14ac:dyDescent="0.35">
      <c r="A9403" s="1">
        <v>77</v>
      </c>
      <c r="B9403" s="1" t="s">
        <v>111</v>
      </c>
      <c r="C9403" s="218">
        <v>44943</v>
      </c>
      <c r="D9403" s="218">
        <v>44943</v>
      </c>
      <c r="E9403" s="1">
        <v>14</v>
      </c>
      <c r="F9403" s="62">
        <v>501.18</v>
      </c>
    </row>
    <row r="9404" spans="1:6" x14ac:dyDescent="0.35">
      <c r="A9404" s="1">
        <v>77</v>
      </c>
      <c r="B9404" s="1" t="s">
        <v>111</v>
      </c>
      <c r="C9404" s="218">
        <v>44944</v>
      </c>
      <c r="D9404" s="218">
        <v>44942</v>
      </c>
      <c r="E9404" s="1">
        <v>2</v>
      </c>
      <c r="F9404" s="62">
        <v>47.52</v>
      </c>
    </row>
    <row r="9405" spans="1:6" x14ac:dyDescent="0.35">
      <c r="A9405" s="1">
        <v>77</v>
      </c>
      <c r="B9405" s="1" t="s">
        <v>111</v>
      </c>
      <c r="C9405" s="218">
        <v>44944</v>
      </c>
      <c r="D9405" s="218">
        <v>44943</v>
      </c>
      <c r="E9405" s="1">
        <v>6</v>
      </c>
      <c r="F9405" s="62">
        <v>203.94</v>
      </c>
    </row>
    <row r="9406" spans="1:6" x14ac:dyDescent="0.35">
      <c r="A9406" s="1">
        <v>77</v>
      </c>
      <c r="B9406" s="1" t="s">
        <v>111</v>
      </c>
      <c r="C9406" s="218">
        <v>44944</v>
      </c>
      <c r="D9406" s="218">
        <v>44944</v>
      </c>
      <c r="E9406" s="1">
        <v>8</v>
      </c>
      <c r="F9406" s="62">
        <v>305.61</v>
      </c>
    </row>
    <row r="9407" spans="1:6" x14ac:dyDescent="0.35">
      <c r="A9407" s="1">
        <v>77</v>
      </c>
      <c r="B9407" s="1" t="s">
        <v>111</v>
      </c>
      <c r="C9407" s="218">
        <v>44945</v>
      </c>
      <c r="D9407" s="218">
        <v>44942</v>
      </c>
      <c r="E9407" s="1">
        <v>2</v>
      </c>
      <c r="F9407" s="62">
        <v>47.42</v>
      </c>
    </row>
    <row r="9408" spans="1:6" x14ac:dyDescent="0.35">
      <c r="A9408" s="1">
        <v>77</v>
      </c>
      <c r="B9408" s="1" t="s">
        <v>111</v>
      </c>
      <c r="C9408" s="218">
        <v>44945</v>
      </c>
      <c r="D9408" s="218">
        <v>44943</v>
      </c>
      <c r="E9408" s="1">
        <v>1</v>
      </c>
      <c r="F9408" s="62">
        <v>23.76</v>
      </c>
    </row>
    <row r="9409" spans="1:6" x14ac:dyDescent="0.35">
      <c r="A9409" s="1">
        <v>77</v>
      </c>
      <c r="B9409" s="1" t="s">
        <v>111</v>
      </c>
      <c r="C9409" s="218">
        <v>44945</v>
      </c>
      <c r="D9409" s="218">
        <v>44944</v>
      </c>
      <c r="E9409" s="1">
        <v>10</v>
      </c>
      <c r="F9409" s="62">
        <v>351.74</v>
      </c>
    </row>
    <row r="9410" spans="1:6" x14ac:dyDescent="0.35">
      <c r="A9410" s="1">
        <v>77</v>
      </c>
      <c r="B9410" s="1" t="s">
        <v>111</v>
      </c>
      <c r="C9410" s="218">
        <v>44945</v>
      </c>
      <c r="D9410" s="218">
        <v>44945</v>
      </c>
      <c r="E9410" s="1">
        <v>12</v>
      </c>
      <c r="F9410" s="62">
        <v>315.56</v>
      </c>
    </row>
    <row r="9411" spans="1:6" x14ac:dyDescent="0.35">
      <c r="A9411" s="1">
        <v>77</v>
      </c>
      <c r="B9411" s="1" t="s">
        <v>111</v>
      </c>
      <c r="C9411" s="218">
        <v>44946</v>
      </c>
      <c r="D9411" s="218">
        <v>44943</v>
      </c>
      <c r="E9411" s="1">
        <v>1</v>
      </c>
      <c r="F9411" s="62">
        <v>23.71</v>
      </c>
    </row>
    <row r="9412" spans="1:6" x14ac:dyDescent="0.35">
      <c r="A9412" s="1">
        <v>77</v>
      </c>
      <c r="B9412" s="1" t="s">
        <v>111</v>
      </c>
      <c r="C9412" s="218">
        <v>44946</v>
      </c>
      <c r="D9412" s="218">
        <v>44945</v>
      </c>
      <c r="E9412" s="1">
        <v>4</v>
      </c>
      <c r="F9412" s="62">
        <v>156.37</v>
      </c>
    </row>
    <row r="9413" spans="1:6" x14ac:dyDescent="0.35">
      <c r="A9413" s="1">
        <v>77</v>
      </c>
      <c r="B9413" s="1" t="s">
        <v>111</v>
      </c>
      <c r="C9413" s="218">
        <v>44946</v>
      </c>
      <c r="D9413" s="218">
        <v>44946</v>
      </c>
      <c r="E9413" s="1">
        <v>10</v>
      </c>
      <c r="F9413" s="62">
        <v>285.47000000000003</v>
      </c>
    </row>
    <row r="9414" spans="1:6" x14ac:dyDescent="0.35">
      <c r="A9414" s="1">
        <v>77</v>
      </c>
      <c r="B9414" s="1" t="s">
        <v>111</v>
      </c>
      <c r="C9414" s="218">
        <v>44947</v>
      </c>
      <c r="D9414" s="218">
        <v>44944</v>
      </c>
      <c r="E9414" s="1">
        <v>2</v>
      </c>
      <c r="F9414" s="62">
        <v>76.63</v>
      </c>
    </row>
    <row r="9415" spans="1:6" x14ac:dyDescent="0.35">
      <c r="A9415" s="1">
        <v>77</v>
      </c>
      <c r="B9415" s="1" t="s">
        <v>111</v>
      </c>
      <c r="C9415" s="218">
        <v>44947</v>
      </c>
      <c r="D9415" s="218">
        <v>44945</v>
      </c>
      <c r="E9415" s="1">
        <v>2</v>
      </c>
      <c r="F9415" s="62">
        <v>78.16</v>
      </c>
    </row>
    <row r="9416" spans="1:6" x14ac:dyDescent="0.35">
      <c r="A9416" s="1">
        <v>77</v>
      </c>
      <c r="B9416" s="1" t="s">
        <v>111</v>
      </c>
      <c r="C9416" s="218">
        <v>44947</v>
      </c>
      <c r="D9416" s="218">
        <v>44946</v>
      </c>
      <c r="E9416" s="1">
        <v>1</v>
      </c>
      <c r="F9416" s="62">
        <v>23.76</v>
      </c>
    </row>
    <row r="9417" spans="1:6" x14ac:dyDescent="0.35">
      <c r="A9417" s="1">
        <v>77</v>
      </c>
      <c r="B9417" s="1" t="s">
        <v>111</v>
      </c>
      <c r="C9417" s="218">
        <v>44947</v>
      </c>
      <c r="D9417" s="218">
        <v>44947</v>
      </c>
      <c r="E9417" s="1">
        <v>6</v>
      </c>
      <c r="F9417" s="62">
        <v>260.95999999999998</v>
      </c>
    </row>
    <row r="9418" spans="1:6" x14ac:dyDescent="0.35">
      <c r="A9418" s="1">
        <v>77</v>
      </c>
      <c r="B9418" s="1" t="s">
        <v>111</v>
      </c>
      <c r="C9418" s="218">
        <v>44948</v>
      </c>
      <c r="D9418" s="218">
        <v>44943</v>
      </c>
      <c r="E9418" s="1">
        <v>1</v>
      </c>
      <c r="F9418" s="62">
        <v>23.76</v>
      </c>
    </row>
    <row r="9419" spans="1:6" x14ac:dyDescent="0.35">
      <c r="A9419" s="1">
        <v>77</v>
      </c>
      <c r="B9419" s="1" t="s">
        <v>111</v>
      </c>
      <c r="C9419" s="218">
        <v>44948</v>
      </c>
      <c r="D9419" s="218">
        <v>44944</v>
      </c>
      <c r="E9419" s="1">
        <v>1</v>
      </c>
      <c r="F9419" s="62">
        <v>23.76</v>
      </c>
    </row>
    <row r="9420" spans="1:6" x14ac:dyDescent="0.35">
      <c r="A9420" s="1">
        <v>77</v>
      </c>
      <c r="B9420" s="1" t="s">
        <v>111</v>
      </c>
      <c r="C9420" s="218">
        <v>44948</v>
      </c>
      <c r="D9420" s="218">
        <v>44945</v>
      </c>
      <c r="E9420" s="1">
        <v>3</v>
      </c>
      <c r="F9420" s="62">
        <v>71.23</v>
      </c>
    </row>
    <row r="9421" spans="1:6" x14ac:dyDescent="0.35">
      <c r="A9421" s="1">
        <v>77</v>
      </c>
      <c r="B9421" s="1" t="s">
        <v>111</v>
      </c>
      <c r="C9421" s="218">
        <v>44948</v>
      </c>
      <c r="D9421" s="218">
        <v>44946</v>
      </c>
      <c r="E9421" s="1">
        <v>6</v>
      </c>
      <c r="F9421" s="62">
        <v>171.76</v>
      </c>
    </row>
    <row r="9422" spans="1:6" x14ac:dyDescent="0.35">
      <c r="A9422" s="1">
        <v>77</v>
      </c>
      <c r="B9422" s="1" t="s">
        <v>111</v>
      </c>
      <c r="C9422" s="218">
        <v>44948</v>
      </c>
      <c r="D9422" s="218">
        <v>44947</v>
      </c>
      <c r="E9422" s="1">
        <v>7</v>
      </c>
      <c r="F9422" s="62">
        <v>319.77</v>
      </c>
    </row>
    <row r="9423" spans="1:6" x14ac:dyDescent="0.35">
      <c r="A9423" s="1">
        <v>77</v>
      </c>
      <c r="B9423" s="1" t="s">
        <v>111</v>
      </c>
      <c r="C9423" s="218">
        <v>44948</v>
      </c>
      <c r="D9423" s="218">
        <v>44948</v>
      </c>
      <c r="E9423" s="1">
        <v>7</v>
      </c>
      <c r="F9423" s="62">
        <v>195.38</v>
      </c>
    </row>
    <row r="9424" spans="1:6" x14ac:dyDescent="0.35">
      <c r="A9424" s="1">
        <v>77</v>
      </c>
      <c r="B9424" s="1" t="s">
        <v>111</v>
      </c>
      <c r="C9424" s="218">
        <v>44949</v>
      </c>
      <c r="D9424" s="218">
        <v>44947</v>
      </c>
      <c r="E9424" s="1">
        <v>6</v>
      </c>
      <c r="F9424" s="62">
        <v>192.26</v>
      </c>
    </row>
    <row r="9425" spans="1:6" x14ac:dyDescent="0.35">
      <c r="A9425" s="1">
        <v>77</v>
      </c>
      <c r="B9425" s="1" t="s">
        <v>111</v>
      </c>
      <c r="C9425" s="218">
        <v>44949</v>
      </c>
      <c r="D9425" s="218">
        <v>44948</v>
      </c>
      <c r="E9425" s="1">
        <v>4</v>
      </c>
      <c r="F9425" s="62">
        <v>156.41999999999999</v>
      </c>
    </row>
    <row r="9426" spans="1:6" x14ac:dyDescent="0.35">
      <c r="A9426" s="1">
        <v>77</v>
      </c>
      <c r="B9426" s="1" t="s">
        <v>111</v>
      </c>
      <c r="C9426" s="218">
        <v>44949</v>
      </c>
      <c r="D9426" s="218">
        <v>44949</v>
      </c>
      <c r="E9426" s="1">
        <v>10</v>
      </c>
      <c r="F9426" s="62">
        <v>373.77</v>
      </c>
    </row>
    <row r="9427" spans="1:6" x14ac:dyDescent="0.35">
      <c r="A9427" s="1">
        <v>77</v>
      </c>
      <c r="B9427" s="1" t="s">
        <v>111</v>
      </c>
      <c r="C9427" s="218">
        <v>44950</v>
      </c>
      <c r="D9427" s="218">
        <v>44948</v>
      </c>
      <c r="E9427" s="1">
        <v>1</v>
      </c>
      <c r="F9427" s="62">
        <v>23.76</v>
      </c>
    </row>
    <row r="9428" spans="1:6" x14ac:dyDescent="0.35">
      <c r="A9428" s="1">
        <v>77</v>
      </c>
      <c r="B9428" s="1" t="s">
        <v>111</v>
      </c>
      <c r="C9428" s="218">
        <v>44950</v>
      </c>
      <c r="D9428" s="218">
        <v>44949</v>
      </c>
      <c r="E9428" s="1">
        <v>1</v>
      </c>
      <c r="F9428" s="62">
        <v>22.27</v>
      </c>
    </row>
    <row r="9429" spans="1:6" x14ac:dyDescent="0.35">
      <c r="A9429" s="1">
        <v>77</v>
      </c>
      <c r="B9429" s="1" t="s">
        <v>111</v>
      </c>
      <c r="C9429" s="218">
        <v>44950</v>
      </c>
      <c r="D9429" s="218">
        <v>44950</v>
      </c>
      <c r="E9429" s="1">
        <v>8</v>
      </c>
      <c r="F9429" s="62">
        <v>251.46</v>
      </c>
    </row>
    <row r="9430" spans="1:6" x14ac:dyDescent="0.35">
      <c r="A9430" s="1">
        <v>77</v>
      </c>
      <c r="B9430" s="1" t="s">
        <v>111</v>
      </c>
      <c r="C9430" s="218">
        <v>44951</v>
      </c>
      <c r="D9430" s="218">
        <v>44948</v>
      </c>
      <c r="E9430" s="1">
        <v>1</v>
      </c>
      <c r="F9430" s="62">
        <v>51.93</v>
      </c>
    </row>
    <row r="9431" spans="1:6" x14ac:dyDescent="0.35">
      <c r="A9431" s="1">
        <v>77</v>
      </c>
      <c r="B9431" s="1" t="s">
        <v>111</v>
      </c>
      <c r="C9431" s="218">
        <v>44951</v>
      </c>
      <c r="D9431" s="218">
        <v>44949</v>
      </c>
      <c r="E9431" s="1">
        <v>1</v>
      </c>
      <c r="F9431" s="62">
        <v>23.76</v>
      </c>
    </row>
    <row r="9432" spans="1:6" x14ac:dyDescent="0.35">
      <c r="A9432" s="1">
        <v>77</v>
      </c>
      <c r="B9432" s="1" t="s">
        <v>111</v>
      </c>
      <c r="C9432" s="218">
        <v>44951</v>
      </c>
      <c r="D9432" s="218">
        <v>44950</v>
      </c>
      <c r="E9432" s="1">
        <v>5</v>
      </c>
      <c r="F9432" s="62">
        <v>147.26</v>
      </c>
    </row>
    <row r="9433" spans="1:6" x14ac:dyDescent="0.35">
      <c r="A9433" s="1">
        <v>77</v>
      </c>
      <c r="B9433" s="1" t="s">
        <v>111</v>
      </c>
      <c r="C9433" s="218">
        <v>44951</v>
      </c>
      <c r="D9433" s="218">
        <v>44951</v>
      </c>
      <c r="E9433" s="1">
        <v>14</v>
      </c>
      <c r="F9433" s="62">
        <v>516.58000000000004</v>
      </c>
    </row>
    <row r="9434" spans="1:6" x14ac:dyDescent="0.35">
      <c r="A9434" s="1">
        <v>77</v>
      </c>
      <c r="B9434" s="1" t="s">
        <v>111</v>
      </c>
      <c r="C9434" s="218">
        <v>44952</v>
      </c>
      <c r="D9434" s="218">
        <v>44949</v>
      </c>
      <c r="E9434" s="1">
        <v>1</v>
      </c>
      <c r="F9434" s="62">
        <v>54.45</v>
      </c>
    </row>
    <row r="9435" spans="1:6" x14ac:dyDescent="0.35">
      <c r="A9435" s="1">
        <v>77</v>
      </c>
      <c r="B9435" s="1" t="s">
        <v>111</v>
      </c>
      <c r="C9435" s="218">
        <v>44952</v>
      </c>
      <c r="D9435" s="218">
        <v>44950</v>
      </c>
      <c r="E9435" s="1">
        <v>9</v>
      </c>
      <c r="F9435" s="62">
        <v>367.24</v>
      </c>
    </row>
    <row r="9436" spans="1:6" x14ac:dyDescent="0.35">
      <c r="A9436" s="1">
        <v>77</v>
      </c>
      <c r="B9436" s="1" t="s">
        <v>111</v>
      </c>
      <c r="C9436" s="218">
        <v>44952</v>
      </c>
      <c r="D9436" s="218">
        <v>44951</v>
      </c>
      <c r="E9436" s="1">
        <v>2</v>
      </c>
      <c r="F9436" s="62">
        <v>73.61</v>
      </c>
    </row>
    <row r="9437" spans="1:6" x14ac:dyDescent="0.35">
      <c r="A9437" s="1">
        <v>77</v>
      </c>
      <c r="B9437" s="1" t="s">
        <v>111</v>
      </c>
      <c r="C9437" s="218">
        <v>44952</v>
      </c>
      <c r="D9437" s="218">
        <v>44952</v>
      </c>
      <c r="E9437" s="1">
        <v>10</v>
      </c>
      <c r="F9437" s="62">
        <v>437.78</v>
      </c>
    </row>
    <row r="9438" spans="1:6" x14ac:dyDescent="0.35">
      <c r="A9438" s="1">
        <v>78</v>
      </c>
      <c r="B9438" s="1" t="s">
        <v>112</v>
      </c>
      <c r="C9438" s="218">
        <v>44882</v>
      </c>
      <c r="D9438" s="218">
        <v>44879</v>
      </c>
      <c r="E9438" s="1">
        <v>5</v>
      </c>
      <c r="F9438" s="62">
        <v>147.9</v>
      </c>
    </row>
    <row r="9439" spans="1:6" x14ac:dyDescent="0.35">
      <c r="A9439" s="1">
        <v>78</v>
      </c>
      <c r="B9439" s="1" t="s">
        <v>112</v>
      </c>
      <c r="C9439" s="218">
        <v>44882</v>
      </c>
      <c r="D9439" s="218">
        <v>44882</v>
      </c>
      <c r="E9439" s="1">
        <v>1</v>
      </c>
      <c r="F9439" s="62">
        <v>54.15</v>
      </c>
    </row>
    <row r="9440" spans="1:6" x14ac:dyDescent="0.35">
      <c r="A9440" s="1">
        <v>78</v>
      </c>
      <c r="B9440" s="1" t="s">
        <v>112</v>
      </c>
      <c r="C9440" s="218">
        <v>44884</v>
      </c>
      <c r="D9440" s="218">
        <v>44879</v>
      </c>
      <c r="E9440" s="1">
        <v>2</v>
      </c>
      <c r="F9440" s="62">
        <v>46.48</v>
      </c>
    </row>
    <row r="9441" spans="1:6" x14ac:dyDescent="0.35">
      <c r="A9441" s="1">
        <v>78</v>
      </c>
      <c r="B9441" s="1" t="s">
        <v>112</v>
      </c>
      <c r="C9441" s="218">
        <v>44884</v>
      </c>
      <c r="D9441" s="218">
        <v>44880</v>
      </c>
      <c r="E9441" s="1">
        <v>8</v>
      </c>
      <c r="F9441" s="62">
        <v>252.99</v>
      </c>
    </row>
    <row r="9442" spans="1:6" x14ac:dyDescent="0.35">
      <c r="A9442" s="1">
        <v>78</v>
      </c>
      <c r="B9442" s="1" t="s">
        <v>112</v>
      </c>
      <c r="C9442" s="218">
        <v>44884</v>
      </c>
      <c r="D9442" s="218">
        <v>44881</v>
      </c>
      <c r="E9442" s="1">
        <v>8</v>
      </c>
      <c r="F9442" s="62">
        <v>283.27999999999997</v>
      </c>
    </row>
    <row r="9443" spans="1:6" x14ac:dyDescent="0.35">
      <c r="A9443" s="1">
        <v>78</v>
      </c>
      <c r="B9443" s="1" t="s">
        <v>112</v>
      </c>
      <c r="C9443" s="218">
        <v>44884</v>
      </c>
      <c r="D9443" s="218">
        <v>44882</v>
      </c>
      <c r="E9443" s="1">
        <v>5</v>
      </c>
      <c r="F9443" s="62">
        <v>198.99</v>
      </c>
    </row>
    <row r="9444" spans="1:6" x14ac:dyDescent="0.35">
      <c r="A9444" s="1">
        <v>78</v>
      </c>
      <c r="B9444" s="1" t="s">
        <v>112</v>
      </c>
      <c r="C9444" s="218">
        <v>44885</v>
      </c>
      <c r="D9444" s="218">
        <v>44879</v>
      </c>
      <c r="E9444" s="1">
        <v>5</v>
      </c>
      <c r="F9444" s="62">
        <v>170.72</v>
      </c>
    </row>
    <row r="9445" spans="1:6" x14ac:dyDescent="0.35">
      <c r="A9445" s="1">
        <v>78</v>
      </c>
      <c r="B9445" s="1" t="s">
        <v>112</v>
      </c>
      <c r="C9445" s="218">
        <v>44885</v>
      </c>
      <c r="D9445" s="218">
        <v>44880</v>
      </c>
      <c r="E9445" s="1">
        <v>9</v>
      </c>
      <c r="F9445" s="62">
        <v>249.19</v>
      </c>
    </row>
    <row r="9446" spans="1:6" x14ac:dyDescent="0.35">
      <c r="A9446" s="1">
        <v>78</v>
      </c>
      <c r="B9446" s="1" t="s">
        <v>112</v>
      </c>
      <c r="C9446" s="218">
        <v>44885</v>
      </c>
      <c r="D9446" s="218">
        <v>44882</v>
      </c>
      <c r="E9446" s="1">
        <v>3</v>
      </c>
      <c r="F9446" s="62">
        <v>116.72</v>
      </c>
    </row>
    <row r="9447" spans="1:6" x14ac:dyDescent="0.35">
      <c r="A9447" s="1">
        <v>78</v>
      </c>
      <c r="B9447" s="1" t="s">
        <v>112</v>
      </c>
      <c r="C9447" s="218">
        <v>44885</v>
      </c>
      <c r="D9447" s="218">
        <v>44884</v>
      </c>
      <c r="E9447" s="1">
        <v>2</v>
      </c>
      <c r="F9447" s="62">
        <v>77.569999999999993</v>
      </c>
    </row>
    <row r="9448" spans="1:6" x14ac:dyDescent="0.35">
      <c r="A9448" s="1">
        <v>78</v>
      </c>
      <c r="B9448" s="1" t="s">
        <v>112</v>
      </c>
      <c r="C9448" s="218">
        <v>44885</v>
      </c>
      <c r="D9448" s="218">
        <v>44885</v>
      </c>
      <c r="E9448" s="1">
        <v>2</v>
      </c>
      <c r="F9448" s="62">
        <v>108.6</v>
      </c>
    </row>
    <row r="9449" spans="1:6" x14ac:dyDescent="0.35">
      <c r="A9449" s="1">
        <v>78</v>
      </c>
      <c r="B9449" s="1" t="s">
        <v>112</v>
      </c>
      <c r="C9449" s="218">
        <v>44886</v>
      </c>
      <c r="D9449" s="218">
        <v>44879</v>
      </c>
      <c r="E9449" s="1">
        <v>2</v>
      </c>
      <c r="F9449" s="62">
        <v>77.66</v>
      </c>
    </row>
    <row r="9450" spans="1:6" x14ac:dyDescent="0.35">
      <c r="A9450" s="1">
        <v>78</v>
      </c>
      <c r="B9450" s="1" t="s">
        <v>112</v>
      </c>
      <c r="C9450" s="218">
        <v>44886</v>
      </c>
      <c r="D9450" s="218">
        <v>44880</v>
      </c>
      <c r="E9450" s="1">
        <v>3</v>
      </c>
      <c r="F9450" s="62">
        <v>69.2</v>
      </c>
    </row>
    <row r="9451" spans="1:6" x14ac:dyDescent="0.35">
      <c r="A9451" s="1">
        <v>78</v>
      </c>
      <c r="B9451" s="1" t="s">
        <v>112</v>
      </c>
      <c r="C9451" s="218">
        <v>44886</v>
      </c>
      <c r="D9451" s="218">
        <v>44881</v>
      </c>
      <c r="E9451" s="1">
        <v>3</v>
      </c>
      <c r="F9451" s="62">
        <v>100.98</v>
      </c>
    </row>
    <row r="9452" spans="1:6" x14ac:dyDescent="0.35">
      <c r="A9452" s="1">
        <v>78</v>
      </c>
      <c r="B9452" s="1" t="s">
        <v>112</v>
      </c>
      <c r="C9452" s="218">
        <v>44886</v>
      </c>
      <c r="D9452" s="218">
        <v>44882</v>
      </c>
      <c r="E9452" s="1">
        <v>2</v>
      </c>
      <c r="F9452" s="62">
        <v>66.73</v>
      </c>
    </row>
    <row r="9453" spans="1:6" x14ac:dyDescent="0.35">
      <c r="A9453" s="1">
        <v>78</v>
      </c>
      <c r="B9453" s="1" t="s">
        <v>112</v>
      </c>
      <c r="C9453" s="218">
        <v>44886</v>
      </c>
      <c r="D9453" s="218">
        <v>44884</v>
      </c>
      <c r="E9453" s="1">
        <v>2</v>
      </c>
      <c r="F9453" s="62">
        <v>102.17</v>
      </c>
    </row>
    <row r="9454" spans="1:6" x14ac:dyDescent="0.35">
      <c r="A9454" s="1">
        <v>78</v>
      </c>
      <c r="B9454" s="1" t="s">
        <v>112</v>
      </c>
      <c r="C9454" s="218">
        <v>44886</v>
      </c>
      <c r="D9454" s="218">
        <v>44885</v>
      </c>
      <c r="E9454" s="1">
        <v>3</v>
      </c>
      <c r="F9454" s="62">
        <v>131.81</v>
      </c>
    </row>
    <row r="9455" spans="1:6" x14ac:dyDescent="0.35">
      <c r="A9455" s="1">
        <v>78</v>
      </c>
      <c r="B9455" s="1" t="s">
        <v>112</v>
      </c>
      <c r="C9455" s="218">
        <v>44886</v>
      </c>
      <c r="D9455" s="218">
        <v>44886</v>
      </c>
      <c r="E9455" s="1">
        <v>6</v>
      </c>
      <c r="F9455" s="62">
        <v>166.61</v>
      </c>
    </row>
    <row r="9456" spans="1:6" x14ac:dyDescent="0.35">
      <c r="A9456" s="1">
        <v>78</v>
      </c>
      <c r="B9456" s="1" t="s">
        <v>112</v>
      </c>
      <c r="C9456" s="218">
        <v>44888</v>
      </c>
      <c r="D9456" s="218">
        <v>44881</v>
      </c>
      <c r="E9456" s="1">
        <v>2</v>
      </c>
      <c r="F9456" s="62">
        <v>77.02</v>
      </c>
    </row>
    <row r="9457" spans="1:6" x14ac:dyDescent="0.35">
      <c r="A9457" s="1">
        <v>78</v>
      </c>
      <c r="B9457" s="1" t="s">
        <v>112</v>
      </c>
      <c r="C9457" s="218">
        <v>44888</v>
      </c>
      <c r="D9457" s="218">
        <v>44882</v>
      </c>
      <c r="E9457" s="1">
        <v>2</v>
      </c>
      <c r="F9457" s="62">
        <v>77.959999999999994</v>
      </c>
    </row>
    <row r="9458" spans="1:6" x14ac:dyDescent="0.35">
      <c r="A9458" s="1">
        <v>78</v>
      </c>
      <c r="B9458" s="1" t="s">
        <v>112</v>
      </c>
      <c r="C9458" s="218">
        <v>44888</v>
      </c>
      <c r="D9458" s="218">
        <v>44885</v>
      </c>
      <c r="E9458" s="1">
        <v>1</v>
      </c>
      <c r="F9458" s="62">
        <v>23.61</v>
      </c>
    </row>
    <row r="9459" spans="1:6" x14ac:dyDescent="0.35">
      <c r="A9459" s="1">
        <v>78</v>
      </c>
      <c r="B9459" s="1" t="s">
        <v>112</v>
      </c>
      <c r="C9459" s="218">
        <v>44888</v>
      </c>
      <c r="D9459" s="218">
        <v>44886</v>
      </c>
      <c r="E9459" s="1">
        <v>6</v>
      </c>
      <c r="F9459" s="62">
        <v>163.95</v>
      </c>
    </row>
    <row r="9460" spans="1:6" x14ac:dyDescent="0.35">
      <c r="A9460" s="1">
        <v>78</v>
      </c>
      <c r="B9460" s="1" t="s">
        <v>112</v>
      </c>
      <c r="C9460" s="218">
        <v>44888</v>
      </c>
      <c r="D9460" s="218">
        <v>44887</v>
      </c>
      <c r="E9460" s="1">
        <v>8</v>
      </c>
      <c r="F9460" s="62">
        <v>293.93</v>
      </c>
    </row>
    <row r="9461" spans="1:6" x14ac:dyDescent="0.35">
      <c r="A9461" s="1">
        <v>78</v>
      </c>
      <c r="B9461" s="1" t="s">
        <v>112</v>
      </c>
      <c r="C9461" s="218">
        <v>44888</v>
      </c>
      <c r="D9461" s="218">
        <v>44888</v>
      </c>
      <c r="E9461" s="1">
        <v>9</v>
      </c>
      <c r="F9461" s="62">
        <v>344.26</v>
      </c>
    </row>
    <row r="9462" spans="1:6" x14ac:dyDescent="0.35">
      <c r="A9462" s="1">
        <v>78</v>
      </c>
      <c r="B9462" s="1" t="s">
        <v>112</v>
      </c>
      <c r="C9462" s="218">
        <v>44889</v>
      </c>
      <c r="D9462" s="218">
        <v>44882</v>
      </c>
      <c r="E9462" s="1">
        <v>1</v>
      </c>
      <c r="F9462" s="62">
        <v>50.74</v>
      </c>
    </row>
    <row r="9463" spans="1:6" x14ac:dyDescent="0.35">
      <c r="A9463" s="1">
        <v>78</v>
      </c>
      <c r="B9463" s="1" t="s">
        <v>112</v>
      </c>
      <c r="C9463" s="218">
        <v>44889</v>
      </c>
      <c r="D9463" s="218">
        <v>44884</v>
      </c>
      <c r="E9463" s="1">
        <v>1</v>
      </c>
      <c r="F9463" s="62">
        <v>54.25</v>
      </c>
    </row>
    <row r="9464" spans="1:6" x14ac:dyDescent="0.35">
      <c r="A9464" s="1">
        <v>78</v>
      </c>
      <c r="B9464" s="1" t="s">
        <v>112</v>
      </c>
      <c r="C9464" s="218">
        <v>44889</v>
      </c>
      <c r="D9464" s="218">
        <v>44885</v>
      </c>
      <c r="E9464" s="1">
        <v>2</v>
      </c>
      <c r="F9464" s="62">
        <v>72.66</v>
      </c>
    </row>
    <row r="9465" spans="1:6" x14ac:dyDescent="0.35">
      <c r="A9465" s="1">
        <v>78</v>
      </c>
      <c r="B9465" s="1" t="s">
        <v>112</v>
      </c>
      <c r="C9465" s="218">
        <v>44889</v>
      </c>
      <c r="D9465" s="218">
        <v>44886</v>
      </c>
      <c r="E9465" s="1">
        <v>1</v>
      </c>
      <c r="F9465" s="62">
        <v>52.22</v>
      </c>
    </row>
    <row r="9466" spans="1:6" x14ac:dyDescent="0.35">
      <c r="A9466" s="1">
        <v>78</v>
      </c>
      <c r="B9466" s="1" t="s">
        <v>112</v>
      </c>
      <c r="C9466" s="218">
        <v>44889</v>
      </c>
      <c r="D9466" s="218">
        <v>44887</v>
      </c>
      <c r="E9466" s="1">
        <v>4</v>
      </c>
      <c r="F9466" s="62">
        <v>181.46</v>
      </c>
    </row>
    <row r="9467" spans="1:6" x14ac:dyDescent="0.35">
      <c r="A9467" s="1">
        <v>78</v>
      </c>
      <c r="B9467" s="1" t="s">
        <v>112</v>
      </c>
      <c r="C9467" s="218">
        <v>44889</v>
      </c>
      <c r="D9467" s="218">
        <v>44888</v>
      </c>
      <c r="E9467" s="1">
        <v>6</v>
      </c>
      <c r="F9467" s="62">
        <v>193.38</v>
      </c>
    </row>
    <row r="9468" spans="1:6" x14ac:dyDescent="0.35">
      <c r="A9468" s="1">
        <v>78</v>
      </c>
      <c r="B9468" s="1" t="s">
        <v>112</v>
      </c>
      <c r="C9468" s="218">
        <v>44889</v>
      </c>
      <c r="D9468" s="218">
        <v>44889</v>
      </c>
      <c r="E9468" s="1">
        <v>5</v>
      </c>
      <c r="F9468" s="62">
        <v>178.54</v>
      </c>
    </row>
    <row r="9469" spans="1:6" x14ac:dyDescent="0.35">
      <c r="A9469" s="1">
        <v>78</v>
      </c>
      <c r="B9469" s="1" t="s">
        <v>112</v>
      </c>
      <c r="C9469" s="218">
        <v>44890</v>
      </c>
      <c r="D9469" s="218">
        <v>44885</v>
      </c>
      <c r="E9469" s="1">
        <v>1</v>
      </c>
      <c r="F9469" s="62">
        <v>23.71</v>
      </c>
    </row>
    <row r="9470" spans="1:6" x14ac:dyDescent="0.35">
      <c r="A9470" s="1">
        <v>78</v>
      </c>
      <c r="B9470" s="1" t="s">
        <v>112</v>
      </c>
      <c r="C9470" s="218">
        <v>44890</v>
      </c>
      <c r="D9470" s="218">
        <v>44886</v>
      </c>
      <c r="E9470" s="1">
        <v>2</v>
      </c>
      <c r="F9470" s="62">
        <v>76.430000000000007</v>
      </c>
    </row>
    <row r="9471" spans="1:6" x14ac:dyDescent="0.35">
      <c r="A9471" s="1">
        <v>78</v>
      </c>
      <c r="B9471" s="1" t="s">
        <v>112</v>
      </c>
      <c r="C9471" s="218">
        <v>44890</v>
      </c>
      <c r="D9471" s="218">
        <v>44887</v>
      </c>
      <c r="E9471" s="1">
        <v>2</v>
      </c>
      <c r="F9471" s="62">
        <v>98.3</v>
      </c>
    </row>
    <row r="9472" spans="1:6" x14ac:dyDescent="0.35">
      <c r="A9472" s="1">
        <v>78</v>
      </c>
      <c r="B9472" s="1" t="s">
        <v>112</v>
      </c>
      <c r="C9472" s="218">
        <v>44890</v>
      </c>
      <c r="D9472" s="218">
        <v>44888</v>
      </c>
      <c r="E9472" s="1">
        <v>3</v>
      </c>
      <c r="F9472" s="62">
        <v>65.040000000000006</v>
      </c>
    </row>
    <row r="9473" spans="1:6" x14ac:dyDescent="0.35">
      <c r="A9473" s="1">
        <v>78</v>
      </c>
      <c r="B9473" s="1" t="s">
        <v>112</v>
      </c>
      <c r="C9473" s="218">
        <v>44890</v>
      </c>
      <c r="D9473" s="218">
        <v>44889</v>
      </c>
      <c r="E9473" s="1">
        <v>5</v>
      </c>
      <c r="F9473" s="62">
        <v>231.26</v>
      </c>
    </row>
    <row r="9474" spans="1:6" x14ac:dyDescent="0.35">
      <c r="A9474" s="1">
        <v>78</v>
      </c>
      <c r="B9474" s="1" t="s">
        <v>112</v>
      </c>
      <c r="C9474" s="218">
        <v>44890</v>
      </c>
      <c r="D9474" s="218">
        <v>44890</v>
      </c>
      <c r="E9474" s="1">
        <v>5</v>
      </c>
      <c r="F9474" s="62">
        <v>196.95</v>
      </c>
    </row>
    <row r="9475" spans="1:6" x14ac:dyDescent="0.35">
      <c r="A9475" s="1">
        <v>78</v>
      </c>
      <c r="B9475" s="1" t="s">
        <v>112</v>
      </c>
      <c r="C9475" s="218">
        <v>44891</v>
      </c>
      <c r="D9475" s="218">
        <v>44889</v>
      </c>
      <c r="E9475" s="1">
        <v>3</v>
      </c>
      <c r="F9475" s="62">
        <v>93.85</v>
      </c>
    </row>
    <row r="9476" spans="1:6" x14ac:dyDescent="0.35">
      <c r="A9476" s="1">
        <v>78</v>
      </c>
      <c r="B9476" s="1" t="s">
        <v>112</v>
      </c>
      <c r="C9476" s="218">
        <v>44891</v>
      </c>
      <c r="D9476" s="218">
        <v>44890</v>
      </c>
      <c r="E9476" s="1">
        <v>4</v>
      </c>
      <c r="F9476" s="62">
        <v>149.72999999999999</v>
      </c>
    </row>
    <row r="9477" spans="1:6" x14ac:dyDescent="0.35">
      <c r="A9477" s="1">
        <v>78</v>
      </c>
      <c r="B9477" s="1" t="s">
        <v>112</v>
      </c>
      <c r="C9477" s="218">
        <v>44891</v>
      </c>
      <c r="D9477" s="218">
        <v>44891</v>
      </c>
      <c r="E9477" s="1">
        <v>6</v>
      </c>
      <c r="F9477" s="62">
        <v>227.3</v>
      </c>
    </row>
    <row r="9478" spans="1:6" x14ac:dyDescent="0.35">
      <c r="A9478" s="1">
        <v>78</v>
      </c>
      <c r="B9478" s="1" t="s">
        <v>112</v>
      </c>
      <c r="C9478" s="218">
        <v>44892</v>
      </c>
      <c r="D9478" s="218">
        <v>44890</v>
      </c>
      <c r="E9478" s="1">
        <v>1</v>
      </c>
      <c r="F9478" s="62">
        <v>54.1</v>
      </c>
    </row>
    <row r="9479" spans="1:6" x14ac:dyDescent="0.35">
      <c r="A9479" s="1">
        <v>78</v>
      </c>
      <c r="B9479" s="1" t="s">
        <v>112</v>
      </c>
      <c r="C9479" s="218">
        <v>44892</v>
      </c>
      <c r="D9479" s="218">
        <v>44891</v>
      </c>
      <c r="E9479" s="1">
        <v>5</v>
      </c>
      <c r="F9479" s="62">
        <v>142.80000000000001</v>
      </c>
    </row>
    <row r="9480" spans="1:6" x14ac:dyDescent="0.35">
      <c r="A9480" s="1">
        <v>78</v>
      </c>
      <c r="B9480" s="1" t="s">
        <v>112</v>
      </c>
      <c r="C9480" s="218">
        <v>44892</v>
      </c>
      <c r="D9480" s="218">
        <v>44892</v>
      </c>
      <c r="E9480" s="1">
        <v>7</v>
      </c>
      <c r="F9480" s="62">
        <v>306.45</v>
      </c>
    </row>
    <row r="9481" spans="1:6" x14ac:dyDescent="0.35">
      <c r="A9481" s="1">
        <v>78</v>
      </c>
      <c r="B9481" s="1" t="s">
        <v>112</v>
      </c>
      <c r="C9481" s="218">
        <v>44893</v>
      </c>
      <c r="D9481" s="218">
        <v>44887</v>
      </c>
      <c r="E9481" s="1">
        <v>1</v>
      </c>
      <c r="F9481" s="62">
        <v>23.61</v>
      </c>
    </row>
    <row r="9482" spans="1:6" x14ac:dyDescent="0.35">
      <c r="A9482" s="1">
        <v>78</v>
      </c>
      <c r="B9482" s="1" t="s">
        <v>112</v>
      </c>
      <c r="C9482" s="218">
        <v>44893</v>
      </c>
      <c r="D9482" s="218">
        <v>44891</v>
      </c>
      <c r="E9482" s="1">
        <v>2</v>
      </c>
      <c r="F9482" s="62">
        <v>47.32</v>
      </c>
    </row>
    <row r="9483" spans="1:6" x14ac:dyDescent="0.35">
      <c r="A9483" s="1">
        <v>78</v>
      </c>
      <c r="B9483" s="1" t="s">
        <v>112</v>
      </c>
      <c r="C9483" s="218">
        <v>44893</v>
      </c>
      <c r="D9483" s="218">
        <v>44892</v>
      </c>
      <c r="E9483" s="1">
        <v>5</v>
      </c>
      <c r="F9483" s="62">
        <v>169.88</v>
      </c>
    </row>
    <row r="9484" spans="1:6" x14ac:dyDescent="0.35">
      <c r="A9484" s="1">
        <v>78</v>
      </c>
      <c r="B9484" s="1" t="s">
        <v>112</v>
      </c>
      <c r="C9484" s="218">
        <v>44893</v>
      </c>
      <c r="D9484" s="218">
        <v>44893</v>
      </c>
      <c r="E9484" s="1">
        <v>8</v>
      </c>
      <c r="F9484" s="62">
        <v>271.2</v>
      </c>
    </row>
    <row r="9485" spans="1:6" x14ac:dyDescent="0.35">
      <c r="A9485" s="1">
        <v>78</v>
      </c>
      <c r="B9485" s="1" t="s">
        <v>112</v>
      </c>
      <c r="C9485" s="218">
        <v>44894</v>
      </c>
      <c r="D9485" s="218">
        <v>44891</v>
      </c>
      <c r="E9485" s="1">
        <v>1</v>
      </c>
      <c r="F9485" s="62">
        <v>23.76</v>
      </c>
    </row>
    <row r="9486" spans="1:6" x14ac:dyDescent="0.35">
      <c r="A9486" s="1">
        <v>78</v>
      </c>
      <c r="B9486" s="1" t="s">
        <v>112</v>
      </c>
      <c r="C9486" s="218">
        <v>44894</v>
      </c>
      <c r="D9486" s="218">
        <v>44892</v>
      </c>
      <c r="E9486" s="1">
        <v>2</v>
      </c>
      <c r="F9486" s="62">
        <v>70.78</v>
      </c>
    </row>
    <row r="9487" spans="1:6" x14ac:dyDescent="0.35">
      <c r="A9487" s="1">
        <v>78</v>
      </c>
      <c r="B9487" s="1" t="s">
        <v>112</v>
      </c>
      <c r="C9487" s="218">
        <v>44894</v>
      </c>
      <c r="D9487" s="218">
        <v>44893</v>
      </c>
      <c r="E9487" s="1">
        <v>4</v>
      </c>
      <c r="F9487" s="62">
        <v>121.27</v>
      </c>
    </row>
    <row r="9488" spans="1:6" x14ac:dyDescent="0.35">
      <c r="A9488" s="1">
        <v>78</v>
      </c>
      <c r="B9488" s="1" t="s">
        <v>112</v>
      </c>
      <c r="C9488" s="218">
        <v>44894</v>
      </c>
      <c r="D9488" s="218">
        <v>44894</v>
      </c>
      <c r="E9488" s="1">
        <v>7</v>
      </c>
      <c r="F9488" s="62">
        <v>238.09</v>
      </c>
    </row>
    <row r="9489" spans="1:6" x14ac:dyDescent="0.35">
      <c r="A9489" s="1">
        <v>78</v>
      </c>
      <c r="B9489" s="1" t="s">
        <v>112</v>
      </c>
      <c r="C9489" s="218">
        <v>44895</v>
      </c>
      <c r="D9489" s="218">
        <v>44893</v>
      </c>
      <c r="E9489" s="1">
        <v>1</v>
      </c>
      <c r="F9489" s="62">
        <v>44.65</v>
      </c>
    </row>
    <row r="9490" spans="1:6" x14ac:dyDescent="0.35">
      <c r="A9490" s="1">
        <v>78</v>
      </c>
      <c r="B9490" s="1" t="s">
        <v>112</v>
      </c>
      <c r="C9490" s="218">
        <v>44895</v>
      </c>
      <c r="D9490" s="218">
        <v>44894</v>
      </c>
      <c r="E9490" s="1">
        <v>3</v>
      </c>
      <c r="F9490" s="62">
        <v>96.92</v>
      </c>
    </row>
    <row r="9491" spans="1:6" x14ac:dyDescent="0.35">
      <c r="A9491" s="1">
        <v>78</v>
      </c>
      <c r="B9491" s="1" t="s">
        <v>112</v>
      </c>
      <c r="C9491" s="218">
        <v>44895</v>
      </c>
      <c r="D9491" s="218">
        <v>44895</v>
      </c>
      <c r="E9491" s="1">
        <v>9</v>
      </c>
      <c r="F9491" s="62">
        <v>363.07</v>
      </c>
    </row>
    <row r="9492" spans="1:6" x14ac:dyDescent="0.35">
      <c r="A9492" s="1">
        <v>78</v>
      </c>
      <c r="B9492" s="1" t="s">
        <v>112</v>
      </c>
      <c r="C9492" s="218">
        <v>44896</v>
      </c>
      <c r="D9492" s="218">
        <v>44892</v>
      </c>
      <c r="E9492" s="1">
        <v>1</v>
      </c>
      <c r="F9492" s="62">
        <v>44.45</v>
      </c>
    </row>
    <row r="9493" spans="1:6" x14ac:dyDescent="0.35">
      <c r="A9493" s="1">
        <v>78</v>
      </c>
      <c r="B9493" s="1" t="s">
        <v>112</v>
      </c>
      <c r="C9493" s="218">
        <v>44896</v>
      </c>
      <c r="D9493" s="218">
        <v>44893</v>
      </c>
      <c r="E9493" s="1">
        <v>2</v>
      </c>
      <c r="F9493" s="62">
        <v>106.92</v>
      </c>
    </row>
    <row r="9494" spans="1:6" x14ac:dyDescent="0.35">
      <c r="A9494" s="1">
        <v>78</v>
      </c>
      <c r="B9494" s="1" t="s">
        <v>112</v>
      </c>
      <c r="C9494" s="218">
        <v>44896</v>
      </c>
      <c r="D9494" s="218">
        <v>44894</v>
      </c>
      <c r="E9494" s="1">
        <v>2</v>
      </c>
      <c r="F9494" s="62">
        <v>47.47</v>
      </c>
    </row>
    <row r="9495" spans="1:6" x14ac:dyDescent="0.35">
      <c r="A9495" s="1">
        <v>78</v>
      </c>
      <c r="B9495" s="1" t="s">
        <v>112</v>
      </c>
      <c r="C9495" s="218">
        <v>44896</v>
      </c>
      <c r="D9495" s="218">
        <v>44895</v>
      </c>
      <c r="E9495" s="1">
        <v>3</v>
      </c>
      <c r="F9495" s="62">
        <v>156.72</v>
      </c>
    </row>
    <row r="9496" spans="1:6" x14ac:dyDescent="0.35">
      <c r="A9496" s="1">
        <v>78</v>
      </c>
      <c r="B9496" s="1" t="s">
        <v>112</v>
      </c>
      <c r="C9496" s="218">
        <v>44896</v>
      </c>
      <c r="D9496" s="218">
        <v>44896</v>
      </c>
      <c r="E9496" s="1">
        <v>5</v>
      </c>
      <c r="F9496" s="62">
        <v>162.31</v>
      </c>
    </row>
    <row r="9497" spans="1:6" x14ac:dyDescent="0.35">
      <c r="A9497" s="1">
        <v>78</v>
      </c>
      <c r="B9497" s="1" t="s">
        <v>112</v>
      </c>
      <c r="C9497" s="218">
        <v>44897</v>
      </c>
      <c r="D9497" s="218">
        <v>44894</v>
      </c>
      <c r="E9497" s="1">
        <v>1</v>
      </c>
      <c r="F9497" s="62">
        <v>46.73</v>
      </c>
    </row>
    <row r="9498" spans="1:6" x14ac:dyDescent="0.35">
      <c r="A9498" s="1">
        <v>78</v>
      </c>
      <c r="B9498" s="1" t="s">
        <v>112</v>
      </c>
      <c r="C9498" s="218">
        <v>44897</v>
      </c>
      <c r="D9498" s="218">
        <v>44895</v>
      </c>
      <c r="E9498" s="1">
        <v>2</v>
      </c>
      <c r="F9498" s="62">
        <v>74.75</v>
      </c>
    </row>
    <row r="9499" spans="1:6" x14ac:dyDescent="0.35">
      <c r="A9499" s="1">
        <v>78</v>
      </c>
      <c r="B9499" s="1" t="s">
        <v>112</v>
      </c>
      <c r="C9499" s="218">
        <v>44897</v>
      </c>
      <c r="D9499" s="218">
        <v>44896</v>
      </c>
      <c r="E9499" s="1">
        <v>4</v>
      </c>
      <c r="F9499" s="62">
        <v>121.92</v>
      </c>
    </row>
    <row r="9500" spans="1:6" x14ac:dyDescent="0.35">
      <c r="A9500" s="1">
        <v>78</v>
      </c>
      <c r="B9500" s="1" t="s">
        <v>112</v>
      </c>
      <c r="C9500" s="218">
        <v>44897</v>
      </c>
      <c r="D9500" s="218">
        <v>44897</v>
      </c>
      <c r="E9500" s="1">
        <v>7</v>
      </c>
      <c r="F9500" s="62">
        <v>235.95</v>
      </c>
    </row>
    <row r="9501" spans="1:6" x14ac:dyDescent="0.35">
      <c r="A9501" s="1">
        <v>78</v>
      </c>
      <c r="B9501" s="1" t="s">
        <v>112</v>
      </c>
      <c r="C9501" s="218">
        <v>44898</v>
      </c>
      <c r="D9501" s="218">
        <v>44894</v>
      </c>
      <c r="E9501" s="1">
        <v>1</v>
      </c>
      <c r="F9501" s="62">
        <v>20.34</v>
      </c>
    </row>
    <row r="9502" spans="1:6" x14ac:dyDescent="0.35">
      <c r="A9502" s="1">
        <v>78</v>
      </c>
      <c r="B9502" s="1" t="s">
        <v>112</v>
      </c>
      <c r="C9502" s="218">
        <v>44898</v>
      </c>
      <c r="D9502" s="218">
        <v>44896</v>
      </c>
      <c r="E9502" s="1">
        <v>5</v>
      </c>
      <c r="F9502" s="62">
        <v>230.52</v>
      </c>
    </row>
    <row r="9503" spans="1:6" x14ac:dyDescent="0.35">
      <c r="A9503" s="1">
        <v>78</v>
      </c>
      <c r="B9503" s="1" t="s">
        <v>112</v>
      </c>
      <c r="C9503" s="218">
        <v>44898</v>
      </c>
      <c r="D9503" s="218">
        <v>44897</v>
      </c>
      <c r="E9503" s="1">
        <v>3</v>
      </c>
      <c r="F9503" s="62">
        <v>127.7</v>
      </c>
    </row>
    <row r="9504" spans="1:6" x14ac:dyDescent="0.35">
      <c r="A9504" s="1">
        <v>78</v>
      </c>
      <c r="B9504" s="1" t="s">
        <v>112</v>
      </c>
      <c r="C9504" s="218">
        <v>44898</v>
      </c>
      <c r="D9504" s="218">
        <v>44898</v>
      </c>
      <c r="E9504" s="1">
        <v>2</v>
      </c>
      <c r="F9504" s="62">
        <v>102.57</v>
      </c>
    </row>
    <row r="9505" spans="1:6" x14ac:dyDescent="0.35">
      <c r="A9505" s="1">
        <v>78</v>
      </c>
      <c r="B9505" s="1" t="s">
        <v>112</v>
      </c>
      <c r="C9505" s="218">
        <v>44899</v>
      </c>
      <c r="D9505" s="218">
        <v>44896</v>
      </c>
      <c r="E9505" s="1">
        <v>1</v>
      </c>
      <c r="F9505" s="62">
        <v>54.3</v>
      </c>
    </row>
    <row r="9506" spans="1:6" x14ac:dyDescent="0.35">
      <c r="A9506" s="1">
        <v>78</v>
      </c>
      <c r="B9506" s="1" t="s">
        <v>112</v>
      </c>
      <c r="C9506" s="218">
        <v>44899</v>
      </c>
      <c r="D9506" s="218">
        <v>44897</v>
      </c>
      <c r="E9506" s="1">
        <v>3</v>
      </c>
      <c r="F9506" s="62">
        <v>96.62</v>
      </c>
    </row>
    <row r="9507" spans="1:6" x14ac:dyDescent="0.35">
      <c r="A9507" s="1">
        <v>78</v>
      </c>
      <c r="B9507" s="1" t="s">
        <v>112</v>
      </c>
      <c r="C9507" s="218">
        <v>44899</v>
      </c>
      <c r="D9507" s="218">
        <v>44898</v>
      </c>
      <c r="E9507" s="1">
        <v>2</v>
      </c>
      <c r="F9507" s="62">
        <v>73.7</v>
      </c>
    </row>
    <row r="9508" spans="1:6" x14ac:dyDescent="0.35">
      <c r="A9508" s="1">
        <v>78</v>
      </c>
      <c r="B9508" s="1" t="s">
        <v>112</v>
      </c>
      <c r="C9508" s="218">
        <v>44899</v>
      </c>
      <c r="D9508" s="218">
        <v>44899</v>
      </c>
      <c r="E9508" s="1">
        <v>6</v>
      </c>
      <c r="F9508" s="62">
        <v>258.29000000000002</v>
      </c>
    </row>
    <row r="9509" spans="1:6" x14ac:dyDescent="0.35">
      <c r="A9509" s="1">
        <v>78</v>
      </c>
      <c r="B9509" s="1" t="s">
        <v>112</v>
      </c>
      <c r="C9509" s="218">
        <v>44900</v>
      </c>
      <c r="D9509" s="218">
        <v>44896</v>
      </c>
      <c r="E9509" s="1">
        <v>1</v>
      </c>
      <c r="F9509" s="62">
        <v>22.57</v>
      </c>
    </row>
    <row r="9510" spans="1:6" x14ac:dyDescent="0.35">
      <c r="A9510" s="1">
        <v>78</v>
      </c>
      <c r="B9510" s="1" t="s">
        <v>112</v>
      </c>
      <c r="C9510" s="218">
        <v>44900</v>
      </c>
      <c r="D9510" s="218">
        <v>44897</v>
      </c>
      <c r="E9510" s="1">
        <v>1</v>
      </c>
      <c r="F9510" s="62">
        <v>23.61</v>
      </c>
    </row>
    <row r="9511" spans="1:6" x14ac:dyDescent="0.35">
      <c r="A9511" s="1">
        <v>78</v>
      </c>
      <c r="B9511" s="1" t="s">
        <v>112</v>
      </c>
      <c r="C9511" s="218">
        <v>44900</v>
      </c>
      <c r="D9511" s="218">
        <v>44898</v>
      </c>
      <c r="E9511" s="1">
        <v>4</v>
      </c>
      <c r="F9511" s="62">
        <v>146.12</v>
      </c>
    </row>
    <row r="9512" spans="1:6" x14ac:dyDescent="0.35">
      <c r="A9512" s="1">
        <v>78</v>
      </c>
      <c r="B9512" s="1" t="s">
        <v>112</v>
      </c>
      <c r="C9512" s="218">
        <v>44900</v>
      </c>
      <c r="D9512" s="218">
        <v>44899</v>
      </c>
      <c r="E9512" s="1">
        <v>6</v>
      </c>
      <c r="F9512" s="62">
        <v>165.62</v>
      </c>
    </row>
    <row r="9513" spans="1:6" x14ac:dyDescent="0.35">
      <c r="A9513" s="1">
        <v>78</v>
      </c>
      <c r="B9513" s="1" t="s">
        <v>112</v>
      </c>
      <c r="C9513" s="218">
        <v>44900</v>
      </c>
      <c r="D9513" s="218">
        <v>44900</v>
      </c>
      <c r="E9513" s="1">
        <v>9</v>
      </c>
      <c r="F9513" s="62">
        <v>400.01</v>
      </c>
    </row>
    <row r="9514" spans="1:6" x14ac:dyDescent="0.35">
      <c r="A9514" s="1">
        <v>78</v>
      </c>
      <c r="B9514" s="1" t="s">
        <v>112</v>
      </c>
      <c r="C9514" s="218">
        <v>44901</v>
      </c>
      <c r="D9514" s="218">
        <v>44898</v>
      </c>
      <c r="E9514" s="1">
        <v>1</v>
      </c>
      <c r="F9514" s="62">
        <v>53.76</v>
      </c>
    </row>
    <row r="9515" spans="1:6" x14ac:dyDescent="0.35">
      <c r="A9515" s="1">
        <v>78</v>
      </c>
      <c r="B9515" s="1" t="s">
        <v>112</v>
      </c>
      <c r="C9515" s="218">
        <v>44901</v>
      </c>
      <c r="D9515" s="218">
        <v>44899</v>
      </c>
      <c r="E9515" s="1">
        <v>3</v>
      </c>
      <c r="F9515" s="62">
        <v>101.62</v>
      </c>
    </row>
    <row r="9516" spans="1:6" x14ac:dyDescent="0.35">
      <c r="A9516" s="1">
        <v>78</v>
      </c>
      <c r="B9516" s="1" t="s">
        <v>112</v>
      </c>
      <c r="C9516" s="218">
        <v>44901</v>
      </c>
      <c r="D9516" s="218">
        <v>44900</v>
      </c>
      <c r="E9516" s="1">
        <v>3</v>
      </c>
      <c r="F9516" s="62">
        <v>129.88</v>
      </c>
    </row>
    <row r="9517" spans="1:6" x14ac:dyDescent="0.35">
      <c r="A9517" s="1">
        <v>78</v>
      </c>
      <c r="B9517" s="1" t="s">
        <v>112</v>
      </c>
      <c r="C9517" s="218">
        <v>44901</v>
      </c>
      <c r="D9517" s="218">
        <v>44901</v>
      </c>
      <c r="E9517" s="1">
        <v>6</v>
      </c>
      <c r="F9517" s="62">
        <v>224.73</v>
      </c>
    </row>
    <row r="9518" spans="1:6" x14ac:dyDescent="0.35">
      <c r="A9518" s="1">
        <v>78</v>
      </c>
      <c r="B9518" s="1" t="s">
        <v>112</v>
      </c>
      <c r="C9518" s="218">
        <v>44902</v>
      </c>
      <c r="D9518" s="218">
        <v>44899</v>
      </c>
      <c r="E9518" s="1">
        <v>1</v>
      </c>
      <c r="F9518" s="62">
        <v>50.89</v>
      </c>
    </row>
    <row r="9519" spans="1:6" x14ac:dyDescent="0.35">
      <c r="A9519" s="1">
        <v>78</v>
      </c>
      <c r="B9519" s="1" t="s">
        <v>112</v>
      </c>
      <c r="C9519" s="218">
        <v>44902</v>
      </c>
      <c r="D9519" s="218">
        <v>44900</v>
      </c>
      <c r="E9519" s="1">
        <v>3</v>
      </c>
      <c r="F9519" s="62">
        <v>99.34</v>
      </c>
    </row>
    <row r="9520" spans="1:6" x14ac:dyDescent="0.35">
      <c r="A9520" s="1">
        <v>78</v>
      </c>
      <c r="B9520" s="1" t="s">
        <v>112</v>
      </c>
      <c r="C9520" s="218">
        <v>44902</v>
      </c>
      <c r="D9520" s="218">
        <v>44901</v>
      </c>
      <c r="E9520" s="1">
        <v>1</v>
      </c>
      <c r="F9520" s="62">
        <v>44.9</v>
      </c>
    </row>
    <row r="9521" spans="1:6" x14ac:dyDescent="0.35">
      <c r="A9521" s="1">
        <v>78</v>
      </c>
      <c r="B9521" s="1" t="s">
        <v>112</v>
      </c>
      <c r="C9521" s="218">
        <v>44902</v>
      </c>
      <c r="D9521" s="218">
        <v>44902</v>
      </c>
      <c r="E9521" s="1">
        <v>7</v>
      </c>
      <c r="F9521" s="62">
        <v>287.29000000000002</v>
      </c>
    </row>
    <row r="9522" spans="1:6" x14ac:dyDescent="0.35">
      <c r="A9522" s="1">
        <v>78</v>
      </c>
      <c r="B9522" s="1" t="s">
        <v>112</v>
      </c>
      <c r="C9522" s="218">
        <v>44903</v>
      </c>
      <c r="D9522" s="218">
        <v>44900</v>
      </c>
      <c r="E9522" s="1">
        <v>2</v>
      </c>
      <c r="F9522" s="62">
        <v>78.010000000000005</v>
      </c>
    </row>
    <row r="9523" spans="1:6" x14ac:dyDescent="0.35">
      <c r="A9523" s="1">
        <v>78</v>
      </c>
      <c r="B9523" s="1" t="s">
        <v>112</v>
      </c>
      <c r="C9523" s="218">
        <v>44903</v>
      </c>
      <c r="D9523" s="218">
        <v>44901</v>
      </c>
      <c r="E9523" s="1">
        <v>3</v>
      </c>
      <c r="F9523" s="62">
        <v>92.37</v>
      </c>
    </row>
    <row r="9524" spans="1:6" x14ac:dyDescent="0.35">
      <c r="A9524" s="1">
        <v>78</v>
      </c>
      <c r="B9524" s="1" t="s">
        <v>112</v>
      </c>
      <c r="C9524" s="218">
        <v>44903</v>
      </c>
      <c r="D9524" s="218">
        <v>44902</v>
      </c>
      <c r="E9524" s="1">
        <v>4</v>
      </c>
      <c r="F9524" s="62">
        <v>153.94</v>
      </c>
    </row>
    <row r="9525" spans="1:6" x14ac:dyDescent="0.35">
      <c r="A9525" s="1">
        <v>78</v>
      </c>
      <c r="B9525" s="1" t="s">
        <v>112</v>
      </c>
      <c r="C9525" s="218">
        <v>44903</v>
      </c>
      <c r="D9525" s="218">
        <v>44903</v>
      </c>
      <c r="E9525" s="1">
        <v>3</v>
      </c>
      <c r="F9525" s="62">
        <v>132.51</v>
      </c>
    </row>
    <row r="9526" spans="1:6" x14ac:dyDescent="0.35">
      <c r="A9526" s="1">
        <v>78</v>
      </c>
      <c r="B9526" s="1" t="s">
        <v>112</v>
      </c>
      <c r="C9526" s="218">
        <v>44904</v>
      </c>
      <c r="D9526" s="218">
        <v>44901</v>
      </c>
      <c r="E9526" s="1">
        <v>3</v>
      </c>
      <c r="F9526" s="62">
        <v>132.26</v>
      </c>
    </row>
    <row r="9527" spans="1:6" x14ac:dyDescent="0.35">
      <c r="A9527" s="1">
        <v>78</v>
      </c>
      <c r="B9527" s="1" t="s">
        <v>112</v>
      </c>
      <c r="C9527" s="218">
        <v>44904</v>
      </c>
      <c r="D9527" s="218">
        <v>44902</v>
      </c>
      <c r="E9527" s="1">
        <v>2</v>
      </c>
      <c r="F9527" s="62">
        <v>44.7</v>
      </c>
    </row>
    <row r="9528" spans="1:6" x14ac:dyDescent="0.35">
      <c r="A9528" s="1">
        <v>78</v>
      </c>
      <c r="B9528" s="1" t="s">
        <v>112</v>
      </c>
      <c r="C9528" s="218">
        <v>44904</v>
      </c>
      <c r="D9528" s="218">
        <v>44903</v>
      </c>
      <c r="E9528" s="1">
        <v>4</v>
      </c>
      <c r="F9528" s="62">
        <v>151.82</v>
      </c>
    </row>
    <row r="9529" spans="1:6" x14ac:dyDescent="0.35">
      <c r="A9529" s="1">
        <v>78</v>
      </c>
      <c r="B9529" s="1" t="s">
        <v>112</v>
      </c>
      <c r="C9529" s="218">
        <v>44904</v>
      </c>
      <c r="D9529" s="218">
        <v>44904</v>
      </c>
      <c r="E9529" s="1">
        <v>9</v>
      </c>
      <c r="F9529" s="62">
        <v>356.68</v>
      </c>
    </row>
    <row r="9530" spans="1:6" x14ac:dyDescent="0.35">
      <c r="A9530" s="1">
        <v>78</v>
      </c>
      <c r="B9530" s="1" t="s">
        <v>112</v>
      </c>
      <c r="C9530" s="218">
        <v>44905</v>
      </c>
      <c r="D9530" s="218">
        <v>44902</v>
      </c>
      <c r="E9530" s="1">
        <v>1</v>
      </c>
      <c r="F9530" s="62">
        <v>21.48</v>
      </c>
    </row>
    <row r="9531" spans="1:6" x14ac:dyDescent="0.35">
      <c r="A9531" s="1">
        <v>78</v>
      </c>
      <c r="B9531" s="1" t="s">
        <v>112</v>
      </c>
      <c r="C9531" s="218">
        <v>44905</v>
      </c>
      <c r="D9531" s="218">
        <v>44903</v>
      </c>
      <c r="E9531" s="1">
        <v>3</v>
      </c>
      <c r="F9531" s="62">
        <v>122.76</v>
      </c>
    </row>
    <row r="9532" spans="1:6" x14ac:dyDescent="0.35">
      <c r="A9532" s="1">
        <v>78</v>
      </c>
      <c r="B9532" s="1" t="s">
        <v>112</v>
      </c>
      <c r="C9532" s="218">
        <v>44905</v>
      </c>
      <c r="D9532" s="218">
        <v>44904</v>
      </c>
      <c r="E9532" s="1">
        <v>2</v>
      </c>
      <c r="F9532" s="62">
        <v>41.48</v>
      </c>
    </row>
    <row r="9533" spans="1:6" x14ac:dyDescent="0.35">
      <c r="A9533" s="1">
        <v>78</v>
      </c>
      <c r="B9533" s="1" t="s">
        <v>112</v>
      </c>
      <c r="C9533" s="218">
        <v>44905</v>
      </c>
      <c r="D9533" s="218">
        <v>44905</v>
      </c>
      <c r="E9533" s="1">
        <v>10</v>
      </c>
      <c r="F9533" s="62">
        <v>323.82</v>
      </c>
    </row>
    <row r="9534" spans="1:6" x14ac:dyDescent="0.35">
      <c r="A9534" s="1">
        <v>78</v>
      </c>
      <c r="B9534" s="1" t="s">
        <v>112</v>
      </c>
      <c r="C9534" s="218">
        <v>44906</v>
      </c>
      <c r="D9534" s="218">
        <v>44903</v>
      </c>
      <c r="E9534" s="1">
        <v>2</v>
      </c>
      <c r="F9534" s="62">
        <v>47.42</v>
      </c>
    </row>
    <row r="9535" spans="1:6" x14ac:dyDescent="0.35">
      <c r="A9535" s="1">
        <v>78</v>
      </c>
      <c r="B9535" s="1" t="s">
        <v>112</v>
      </c>
      <c r="C9535" s="218">
        <v>44906</v>
      </c>
      <c r="D9535" s="218">
        <v>44905</v>
      </c>
      <c r="E9535" s="1">
        <v>6</v>
      </c>
      <c r="F9535" s="62">
        <v>228.63</v>
      </c>
    </row>
    <row r="9536" spans="1:6" x14ac:dyDescent="0.35">
      <c r="A9536" s="1">
        <v>78</v>
      </c>
      <c r="B9536" s="1" t="s">
        <v>112</v>
      </c>
      <c r="C9536" s="218">
        <v>44906</v>
      </c>
      <c r="D9536" s="218">
        <v>44906</v>
      </c>
      <c r="E9536" s="1">
        <v>6</v>
      </c>
      <c r="F9536" s="62">
        <v>219.82</v>
      </c>
    </row>
    <row r="9537" spans="1:6" x14ac:dyDescent="0.35">
      <c r="A9537" s="1">
        <v>78</v>
      </c>
      <c r="B9537" s="1" t="s">
        <v>112</v>
      </c>
      <c r="C9537" s="218">
        <v>44907</v>
      </c>
      <c r="D9537" s="218">
        <v>44906</v>
      </c>
      <c r="E9537" s="1">
        <v>2</v>
      </c>
      <c r="F9537" s="62">
        <v>108.75</v>
      </c>
    </row>
    <row r="9538" spans="1:6" x14ac:dyDescent="0.35">
      <c r="A9538" s="1">
        <v>78</v>
      </c>
      <c r="B9538" s="1" t="s">
        <v>112</v>
      </c>
      <c r="C9538" s="218">
        <v>44907</v>
      </c>
      <c r="D9538" s="218">
        <v>44907</v>
      </c>
      <c r="E9538" s="1">
        <v>10</v>
      </c>
      <c r="F9538" s="62">
        <v>380.35</v>
      </c>
    </row>
    <row r="9539" spans="1:6" x14ac:dyDescent="0.35">
      <c r="A9539" s="1">
        <v>78</v>
      </c>
      <c r="B9539" s="1" t="s">
        <v>112</v>
      </c>
      <c r="C9539" s="218">
        <v>44908</v>
      </c>
      <c r="D9539" s="218">
        <v>44907</v>
      </c>
      <c r="E9539" s="1">
        <v>4</v>
      </c>
      <c r="F9539" s="62">
        <v>119.74</v>
      </c>
    </row>
    <row r="9540" spans="1:6" x14ac:dyDescent="0.35">
      <c r="A9540" s="1">
        <v>78</v>
      </c>
      <c r="B9540" s="1" t="s">
        <v>112</v>
      </c>
      <c r="C9540" s="218">
        <v>44908</v>
      </c>
      <c r="D9540" s="218">
        <v>44908</v>
      </c>
      <c r="E9540" s="1">
        <v>8</v>
      </c>
      <c r="F9540" s="62">
        <v>402.53</v>
      </c>
    </row>
    <row r="9541" spans="1:6" x14ac:dyDescent="0.35">
      <c r="A9541" s="1">
        <v>78</v>
      </c>
      <c r="B9541" s="1" t="s">
        <v>112</v>
      </c>
      <c r="C9541" s="218">
        <v>44909</v>
      </c>
      <c r="D9541" s="218">
        <v>44906</v>
      </c>
      <c r="E9541" s="1">
        <v>1</v>
      </c>
      <c r="F9541" s="62">
        <v>23.61</v>
      </c>
    </row>
    <row r="9542" spans="1:6" x14ac:dyDescent="0.35">
      <c r="A9542" s="1">
        <v>78</v>
      </c>
      <c r="B9542" s="1" t="s">
        <v>112</v>
      </c>
      <c r="C9542" s="218">
        <v>44909</v>
      </c>
      <c r="D9542" s="218">
        <v>44908</v>
      </c>
      <c r="E9542" s="1">
        <v>2</v>
      </c>
      <c r="F9542" s="62">
        <v>77.709999999999994</v>
      </c>
    </row>
    <row r="9543" spans="1:6" x14ac:dyDescent="0.35">
      <c r="A9543" s="1">
        <v>78</v>
      </c>
      <c r="B9543" s="1" t="s">
        <v>112</v>
      </c>
      <c r="C9543" s="218">
        <v>44909</v>
      </c>
      <c r="D9543" s="218">
        <v>44909</v>
      </c>
      <c r="E9543" s="1">
        <v>12</v>
      </c>
      <c r="F9543" s="62">
        <v>427.61</v>
      </c>
    </row>
    <row r="9544" spans="1:6" x14ac:dyDescent="0.35">
      <c r="A9544" s="1">
        <v>78</v>
      </c>
      <c r="B9544" s="1" t="s">
        <v>112</v>
      </c>
      <c r="C9544" s="218">
        <v>44910</v>
      </c>
      <c r="D9544" s="218">
        <v>44907</v>
      </c>
      <c r="E9544" s="1">
        <v>2</v>
      </c>
      <c r="F9544" s="62">
        <v>47.42</v>
      </c>
    </row>
    <row r="9545" spans="1:6" x14ac:dyDescent="0.35">
      <c r="A9545" s="1">
        <v>78</v>
      </c>
      <c r="B9545" s="1" t="s">
        <v>112</v>
      </c>
      <c r="C9545" s="218">
        <v>44910</v>
      </c>
      <c r="D9545" s="218">
        <v>44908</v>
      </c>
      <c r="E9545" s="1">
        <v>1</v>
      </c>
      <c r="F9545" s="62">
        <v>23.51</v>
      </c>
    </row>
    <row r="9546" spans="1:6" x14ac:dyDescent="0.35">
      <c r="A9546" s="1">
        <v>78</v>
      </c>
      <c r="B9546" s="1" t="s">
        <v>112</v>
      </c>
      <c r="C9546" s="218">
        <v>44910</v>
      </c>
      <c r="D9546" s="218">
        <v>44909</v>
      </c>
      <c r="E9546" s="1">
        <v>1</v>
      </c>
      <c r="F9546" s="62">
        <v>54.4</v>
      </c>
    </row>
    <row r="9547" spans="1:6" x14ac:dyDescent="0.35">
      <c r="A9547" s="1">
        <v>78</v>
      </c>
      <c r="B9547" s="1" t="s">
        <v>112</v>
      </c>
      <c r="C9547" s="218">
        <v>44910</v>
      </c>
      <c r="D9547" s="218">
        <v>44910</v>
      </c>
      <c r="E9547" s="1">
        <v>11</v>
      </c>
      <c r="F9547" s="62">
        <v>403.56</v>
      </c>
    </row>
    <row r="9548" spans="1:6" x14ac:dyDescent="0.35">
      <c r="A9548" s="1">
        <v>78</v>
      </c>
      <c r="B9548" s="1" t="s">
        <v>112</v>
      </c>
      <c r="C9548" s="218">
        <v>44911</v>
      </c>
      <c r="D9548" s="218">
        <v>44910</v>
      </c>
      <c r="E9548" s="1">
        <v>2</v>
      </c>
      <c r="F9548" s="62">
        <v>72.069999999999993</v>
      </c>
    </row>
    <row r="9549" spans="1:6" x14ac:dyDescent="0.35">
      <c r="A9549" s="1">
        <v>78</v>
      </c>
      <c r="B9549" s="1" t="s">
        <v>112</v>
      </c>
      <c r="C9549" s="218">
        <v>44911</v>
      </c>
      <c r="D9549" s="218">
        <v>44911</v>
      </c>
      <c r="E9549" s="1">
        <v>13</v>
      </c>
      <c r="F9549" s="62">
        <v>459.5</v>
      </c>
    </row>
    <row r="9550" spans="1:6" x14ac:dyDescent="0.35">
      <c r="A9550" s="1">
        <v>78</v>
      </c>
      <c r="B9550" s="1" t="s">
        <v>112</v>
      </c>
      <c r="C9550" s="218">
        <v>44912</v>
      </c>
      <c r="D9550" s="218">
        <v>44911</v>
      </c>
      <c r="E9550" s="1">
        <v>1</v>
      </c>
      <c r="F9550" s="62">
        <v>20.79</v>
      </c>
    </row>
    <row r="9551" spans="1:6" x14ac:dyDescent="0.35">
      <c r="A9551" s="1">
        <v>78</v>
      </c>
      <c r="B9551" s="1" t="s">
        <v>112</v>
      </c>
      <c r="C9551" s="218">
        <v>44912</v>
      </c>
      <c r="D9551" s="218">
        <v>44912</v>
      </c>
      <c r="E9551" s="1">
        <v>12</v>
      </c>
      <c r="F9551" s="62">
        <v>399.16</v>
      </c>
    </row>
    <row r="9552" spans="1:6" x14ac:dyDescent="0.35">
      <c r="A9552" s="1">
        <v>78</v>
      </c>
      <c r="B9552" s="1" t="s">
        <v>112</v>
      </c>
      <c r="C9552" s="218">
        <v>44913</v>
      </c>
      <c r="D9552" s="218">
        <v>44912</v>
      </c>
      <c r="E9552" s="1">
        <v>1</v>
      </c>
      <c r="F9552" s="62">
        <v>23.76</v>
      </c>
    </row>
    <row r="9553" spans="1:6" x14ac:dyDescent="0.35">
      <c r="A9553" s="1">
        <v>78</v>
      </c>
      <c r="B9553" s="1" t="s">
        <v>112</v>
      </c>
      <c r="C9553" s="218">
        <v>44913</v>
      </c>
      <c r="D9553" s="218">
        <v>44913</v>
      </c>
      <c r="E9553" s="1">
        <v>9</v>
      </c>
      <c r="F9553" s="62">
        <v>349.37</v>
      </c>
    </row>
    <row r="9554" spans="1:6" x14ac:dyDescent="0.35">
      <c r="A9554" s="1">
        <v>78</v>
      </c>
      <c r="B9554" s="1" t="s">
        <v>112</v>
      </c>
      <c r="C9554" s="218">
        <v>44914</v>
      </c>
      <c r="D9554" s="218">
        <v>44911</v>
      </c>
      <c r="E9554" s="1">
        <v>1</v>
      </c>
      <c r="F9554" s="62">
        <v>23.66</v>
      </c>
    </row>
    <row r="9555" spans="1:6" x14ac:dyDescent="0.35">
      <c r="A9555" s="1">
        <v>78</v>
      </c>
      <c r="B9555" s="1" t="s">
        <v>112</v>
      </c>
      <c r="C9555" s="218">
        <v>44914</v>
      </c>
      <c r="D9555" s="218">
        <v>44912</v>
      </c>
      <c r="E9555" s="1">
        <v>1</v>
      </c>
      <c r="F9555" s="62">
        <v>54.45</v>
      </c>
    </row>
    <row r="9556" spans="1:6" x14ac:dyDescent="0.35">
      <c r="A9556" s="1">
        <v>78</v>
      </c>
      <c r="B9556" s="1" t="s">
        <v>112</v>
      </c>
      <c r="C9556" s="218">
        <v>44914</v>
      </c>
      <c r="D9556" s="218">
        <v>44913</v>
      </c>
      <c r="E9556" s="1">
        <v>1</v>
      </c>
      <c r="F9556" s="62">
        <v>23.76</v>
      </c>
    </row>
    <row r="9557" spans="1:6" x14ac:dyDescent="0.35">
      <c r="A9557" s="1">
        <v>78</v>
      </c>
      <c r="B9557" s="1" t="s">
        <v>112</v>
      </c>
      <c r="C9557" s="218">
        <v>44914</v>
      </c>
      <c r="D9557" s="218">
        <v>44914</v>
      </c>
      <c r="E9557" s="1">
        <v>9</v>
      </c>
      <c r="F9557" s="62">
        <v>427.08</v>
      </c>
    </row>
    <row r="9558" spans="1:6" x14ac:dyDescent="0.35">
      <c r="A9558" s="1">
        <v>78</v>
      </c>
      <c r="B9558" s="1" t="s">
        <v>112</v>
      </c>
      <c r="C9558" s="218">
        <v>44915</v>
      </c>
      <c r="D9558" s="218">
        <v>44912</v>
      </c>
      <c r="E9558" s="1">
        <v>1</v>
      </c>
      <c r="F9558" s="62">
        <v>23.76</v>
      </c>
    </row>
    <row r="9559" spans="1:6" x14ac:dyDescent="0.35">
      <c r="A9559" s="1">
        <v>78</v>
      </c>
      <c r="B9559" s="1" t="s">
        <v>112</v>
      </c>
      <c r="C9559" s="218">
        <v>44915</v>
      </c>
      <c r="D9559" s="218">
        <v>44913</v>
      </c>
      <c r="E9559" s="1">
        <v>1</v>
      </c>
      <c r="F9559" s="62">
        <v>54.4</v>
      </c>
    </row>
    <row r="9560" spans="1:6" x14ac:dyDescent="0.35">
      <c r="A9560" s="1">
        <v>78</v>
      </c>
      <c r="B9560" s="1" t="s">
        <v>112</v>
      </c>
      <c r="C9560" s="218">
        <v>44915</v>
      </c>
      <c r="D9560" s="218">
        <v>44914</v>
      </c>
      <c r="E9560" s="1">
        <v>1</v>
      </c>
      <c r="F9560" s="62">
        <v>23.66</v>
      </c>
    </row>
    <row r="9561" spans="1:6" x14ac:dyDescent="0.35">
      <c r="A9561" s="1">
        <v>78</v>
      </c>
      <c r="B9561" s="1" t="s">
        <v>112</v>
      </c>
      <c r="C9561" s="218">
        <v>44915</v>
      </c>
      <c r="D9561" s="218">
        <v>44915</v>
      </c>
      <c r="E9561" s="1">
        <v>9</v>
      </c>
      <c r="F9561" s="62">
        <v>325.16000000000003</v>
      </c>
    </row>
    <row r="9562" spans="1:6" x14ac:dyDescent="0.35">
      <c r="A9562" s="1">
        <v>78</v>
      </c>
      <c r="B9562" s="1" t="s">
        <v>112</v>
      </c>
      <c r="C9562" s="218">
        <v>44916</v>
      </c>
      <c r="D9562" s="218">
        <v>44914</v>
      </c>
      <c r="E9562" s="1">
        <v>1</v>
      </c>
      <c r="F9562" s="62">
        <v>54.15</v>
      </c>
    </row>
    <row r="9563" spans="1:6" x14ac:dyDescent="0.35">
      <c r="A9563" s="1">
        <v>78</v>
      </c>
      <c r="B9563" s="1" t="s">
        <v>112</v>
      </c>
      <c r="C9563" s="218">
        <v>44916</v>
      </c>
      <c r="D9563" s="218">
        <v>44915</v>
      </c>
      <c r="E9563" s="1">
        <v>4</v>
      </c>
      <c r="F9563" s="62">
        <v>156.22</v>
      </c>
    </row>
    <row r="9564" spans="1:6" x14ac:dyDescent="0.35">
      <c r="A9564" s="1">
        <v>78</v>
      </c>
      <c r="B9564" s="1" t="s">
        <v>112</v>
      </c>
      <c r="C9564" s="218">
        <v>44916</v>
      </c>
      <c r="D9564" s="218">
        <v>44916</v>
      </c>
      <c r="E9564" s="1">
        <v>9</v>
      </c>
      <c r="F9564" s="62">
        <v>336.5</v>
      </c>
    </row>
    <row r="9565" spans="1:6" x14ac:dyDescent="0.35">
      <c r="A9565" s="1">
        <v>78</v>
      </c>
      <c r="B9565" s="1" t="s">
        <v>112</v>
      </c>
      <c r="C9565" s="218">
        <v>44917</v>
      </c>
      <c r="D9565" s="218">
        <v>44914</v>
      </c>
      <c r="E9565" s="1">
        <v>1</v>
      </c>
      <c r="F9565" s="62">
        <v>22.77</v>
      </c>
    </row>
    <row r="9566" spans="1:6" x14ac:dyDescent="0.35">
      <c r="A9566" s="1">
        <v>78</v>
      </c>
      <c r="B9566" s="1" t="s">
        <v>112</v>
      </c>
      <c r="C9566" s="218">
        <v>44917</v>
      </c>
      <c r="D9566" s="218">
        <v>44915</v>
      </c>
      <c r="E9566" s="1">
        <v>2</v>
      </c>
      <c r="F9566" s="62">
        <v>47.22</v>
      </c>
    </row>
    <row r="9567" spans="1:6" x14ac:dyDescent="0.35">
      <c r="A9567" s="1">
        <v>78</v>
      </c>
      <c r="B9567" s="1" t="s">
        <v>112</v>
      </c>
      <c r="C9567" s="218">
        <v>44917</v>
      </c>
      <c r="D9567" s="218">
        <v>44916</v>
      </c>
      <c r="E9567" s="1">
        <v>4</v>
      </c>
      <c r="F9567" s="62">
        <v>120.09</v>
      </c>
    </row>
    <row r="9568" spans="1:6" x14ac:dyDescent="0.35">
      <c r="A9568" s="1">
        <v>78</v>
      </c>
      <c r="B9568" s="1" t="s">
        <v>112</v>
      </c>
      <c r="C9568" s="218">
        <v>44917</v>
      </c>
      <c r="D9568" s="218">
        <v>44917</v>
      </c>
      <c r="E9568" s="1">
        <v>8</v>
      </c>
      <c r="F9568" s="62">
        <v>322.04000000000002</v>
      </c>
    </row>
    <row r="9569" spans="1:6" x14ac:dyDescent="0.35">
      <c r="A9569" s="1">
        <v>78</v>
      </c>
      <c r="B9569" s="1" t="s">
        <v>112</v>
      </c>
      <c r="C9569" s="218">
        <v>44918</v>
      </c>
      <c r="D9569" s="218">
        <v>44916</v>
      </c>
      <c r="E9569" s="1">
        <v>1</v>
      </c>
      <c r="F9569" s="62">
        <v>49.5</v>
      </c>
    </row>
    <row r="9570" spans="1:6" x14ac:dyDescent="0.35">
      <c r="A9570" s="1">
        <v>78</v>
      </c>
      <c r="B9570" s="1" t="s">
        <v>112</v>
      </c>
      <c r="C9570" s="218">
        <v>44918</v>
      </c>
      <c r="D9570" s="218">
        <v>44917</v>
      </c>
      <c r="E9570" s="1">
        <v>3</v>
      </c>
      <c r="F9570" s="62">
        <v>66.92</v>
      </c>
    </row>
    <row r="9571" spans="1:6" x14ac:dyDescent="0.35">
      <c r="A9571" s="1">
        <v>78</v>
      </c>
      <c r="B9571" s="1" t="s">
        <v>112</v>
      </c>
      <c r="C9571" s="218">
        <v>44918</v>
      </c>
      <c r="D9571" s="218">
        <v>44918</v>
      </c>
      <c r="E9571" s="1">
        <v>5</v>
      </c>
      <c r="F9571" s="62">
        <v>203.84</v>
      </c>
    </row>
    <row r="9572" spans="1:6" x14ac:dyDescent="0.35">
      <c r="A9572" s="1">
        <v>78</v>
      </c>
      <c r="B9572" s="1" t="s">
        <v>112</v>
      </c>
      <c r="C9572" s="218">
        <v>44919</v>
      </c>
      <c r="D9572" s="218">
        <v>44917</v>
      </c>
      <c r="E9572" s="1">
        <v>3</v>
      </c>
      <c r="F9572" s="62">
        <v>101.18</v>
      </c>
    </row>
    <row r="9573" spans="1:6" x14ac:dyDescent="0.35">
      <c r="A9573" s="1">
        <v>78</v>
      </c>
      <c r="B9573" s="1" t="s">
        <v>112</v>
      </c>
      <c r="C9573" s="218">
        <v>44919</v>
      </c>
      <c r="D9573" s="218">
        <v>44918</v>
      </c>
      <c r="E9573" s="1">
        <v>6</v>
      </c>
      <c r="F9573" s="62">
        <v>197.6</v>
      </c>
    </row>
    <row r="9574" spans="1:6" x14ac:dyDescent="0.35">
      <c r="A9574" s="1">
        <v>78</v>
      </c>
      <c r="B9574" s="1" t="s">
        <v>112</v>
      </c>
      <c r="C9574" s="218">
        <v>44919</v>
      </c>
      <c r="D9574" s="218">
        <v>44919</v>
      </c>
      <c r="E9574" s="1">
        <v>9</v>
      </c>
      <c r="F9574" s="62">
        <v>335.9</v>
      </c>
    </row>
    <row r="9575" spans="1:6" x14ac:dyDescent="0.35">
      <c r="A9575" s="1">
        <v>78</v>
      </c>
      <c r="B9575" s="1" t="s">
        <v>112</v>
      </c>
      <c r="C9575" s="218">
        <v>44920</v>
      </c>
      <c r="D9575" s="218">
        <v>44917</v>
      </c>
      <c r="E9575" s="1">
        <v>1</v>
      </c>
      <c r="F9575" s="62">
        <v>23.76</v>
      </c>
    </row>
    <row r="9576" spans="1:6" x14ac:dyDescent="0.35">
      <c r="A9576" s="1">
        <v>78</v>
      </c>
      <c r="B9576" s="1" t="s">
        <v>112</v>
      </c>
      <c r="C9576" s="218">
        <v>44920</v>
      </c>
      <c r="D9576" s="218">
        <v>44918</v>
      </c>
      <c r="E9576" s="1">
        <v>1</v>
      </c>
      <c r="F9576" s="62">
        <v>54.45</v>
      </c>
    </row>
    <row r="9577" spans="1:6" x14ac:dyDescent="0.35">
      <c r="A9577" s="1">
        <v>78</v>
      </c>
      <c r="B9577" s="1" t="s">
        <v>112</v>
      </c>
      <c r="C9577" s="218">
        <v>44920</v>
      </c>
      <c r="D9577" s="218">
        <v>44919</v>
      </c>
      <c r="E9577" s="1">
        <v>4</v>
      </c>
      <c r="F9577" s="62">
        <v>124.44</v>
      </c>
    </row>
    <row r="9578" spans="1:6" x14ac:dyDescent="0.35">
      <c r="A9578" s="1">
        <v>78</v>
      </c>
      <c r="B9578" s="1" t="s">
        <v>112</v>
      </c>
      <c r="C9578" s="218">
        <v>44920</v>
      </c>
      <c r="D9578" s="218">
        <v>44920</v>
      </c>
      <c r="E9578" s="1">
        <v>9</v>
      </c>
      <c r="F9578" s="62">
        <v>416.78</v>
      </c>
    </row>
    <row r="9579" spans="1:6" x14ac:dyDescent="0.35">
      <c r="A9579" s="1">
        <v>78</v>
      </c>
      <c r="B9579" s="1" t="s">
        <v>112</v>
      </c>
      <c r="C9579" s="218">
        <v>44921</v>
      </c>
      <c r="D9579" s="218">
        <v>44918</v>
      </c>
      <c r="E9579" s="1">
        <v>2</v>
      </c>
      <c r="F9579" s="62">
        <v>73.260000000000005</v>
      </c>
    </row>
    <row r="9580" spans="1:6" x14ac:dyDescent="0.35">
      <c r="A9580" s="1">
        <v>78</v>
      </c>
      <c r="B9580" s="1" t="s">
        <v>112</v>
      </c>
      <c r="C9580" s="218">
        <v>44921</v>
      </c>
      <c r="D9580" s="218">
        <v>44920</v>
      </c>
      <c r="E9580" s="1">
        <v>2</v>
      </c>
      <c r="F9580" s="62">
        <v>47.52</v>
      </c>
    </row>
    <row r="9581" spans="1:6" x14ac:dyDescent="0.35">
      <c r="A9581" s="1">
        <v>78</v>
      </c>
      <c r="B9581" s="1" t="s">
        <v>112</v>
      </c>
      <c r="C9581" s="218">
        <v>44921</v>
      </c>
      <c r="D9581" s="218">
        <v>44921</v>
      </c>
      <c r="E9581" s="1">
        <v>10</v>
      </c>
      <c r="F9581" s="62">
        <v>390.9</v>
      </c>
    </row>
    <row r="9582" spans="1:6" x14ac:dyDescent="0.35">
      <c r="A9582" s="1">
        <v>78</v>
      </c>
      <c r="B9582" s="1" t="s">
        <v>112</v>
      </c>
      <c r="C9582" s="218">
        <v>44922</v>
      </c>
      <c r="D9582" s="218">
        <v>44919</v>
      </c>
      <c r="E9582" s="1">
        <v>1</v>
      </c>
      <c r="F9582" s="62">
        <v>23.76</v>
      </c>
    </row>
    <row r="9583" spans="1:6" x14ac:dyDescent="0.35">
      <c r="A9583" s="1">
        <v>78</v>
      </c>
      <c r="B9583" s="1" t="s">
        <v>112</v>
      </c>
      <c r="C9583" s="218">
        <v>44922</v>
      </c>
      <c r="D9583" s="218">
        <v>44920</v>
      </c>
      <c r="E9583" s="1">
        <v>2</v>
      </c>
      <c r="F9583" s="62">
        <v>68.31</v>
      </c>
    </row>
    <row r="9584" spans="1:6" x14ac:dyDescent="0.35">
      <c r="A9584" s="1">
        <v>78</v>
      </c>
      <c r="B9584" s="1" t="s">
        <v>112</v>
      </c>
      <c r="C9584" s="218">
        <v>44922</v>
      </c>
      <c r="D9584" s="218">
        <v>44921</v>
      </c>
      <c r="E9584" s="1">
        <v>5</v>
      </c>
      <c r="F9584" s="62">
        <v>149.19</v>
      </c>
    </row>
    <row r="9585" spans="1:6" x14ac:dyDescent="0.35">
      <c r="A9585" s="1">
        <v>78</v>
      </c>
      <c r="B9585" s="1" t="s">
        <v>112</v>
      </c>
      <c r="C9585" s="218">
        <v>44922</v>
      </c>
      <c r="D9585" s="218">
        <v>44922</v>
      </c>
      <c r="E9585" s="1">
        <v>9</v>
      </c>
      <c r="F9585" s="62">
        <v>371.94</v>
      </c>
    </row>
    <row r="9586" spans="1:6" x14ac:dyDescent="0.35">
      <c r="A9586" s="1">
        <v>78</v>
      </c>
      <c r="B9586" s="1" t="s">
        <v>112</v>
      </c>
      <c r="C9586" s="218">
        <v>44923</v>
      </c>
      <c r="D9586" s="218">
        <v>44921</v>
      </c>
      <c r="E9586" s="1">
        <v>1</v>
      </c>
      <c r="F9586" s="62">
        <v>23.76</v>
      </c>
    </row>
    <row r="9587" spans="1:6" x14ac:dyDescent="0.35">
      <c r="A9587" s="1">
        <v>78</v>
      </c>
      <c r="B9587" s="1" t="s">
        <v>112</v>
      </c>
      <c r="C9587" s="218">
        <v>44923</v>
      </c>
      <c r="D9587" s="218">
        <v>44922</v>
      </c>
      <c r="E9587" s="1">
        <v>2</v>
      </c>
      <c r="F9587" s="62">
        <v>108.6</v>
      </c>
    </row>
    <row r="9588" spans="1:6" x14ac:dyDescent="0.35">
      <c r="A9588" s="1">
        <v>78</v>
      </c>
      <c r="B9588" s="1" t="s">
        <v>112</v>
      </c>
      <c r="C9588" s="218">
        <v>44923</v>
      </c>
      <c r="D9588" s="218">
        <v>44923</v>
      </c>
      <c r="E9588" s="1">
        <v>13</v>
      </c>
      <c r="F9588" s="62">
        <v>445.35</v>
      </c>
    </row>
    <row r="9589" spans="1:6" x14ac:dyDescent="0.35">
      <c r="A9589" s="1">
        <v>78</v>
      </c>
      <c r="B9589" s="1" t="s">
        <v>112</v>
      </c>
      <c r="C9589" s="218">
        <v>44924</v>
      </c>
      <c r="D9589" s="218">
        <v>44921</v>
      </c>
      <c r="E9589" s="1">
        <v>2</v>
      </c>
      <c r="F9589" s="62">
        <v>44.55</v>
      </c>
    </row>
    <row r="9590" spans="1:6" x14ac:dyDescent="0.35">
      <c r="A9590" s="1">
        <v>78</v>
      </c>
      <c r="B9590" s="1" t="s">
        <v>112</v>
      </c>
      <c r="C9590" s="218">
        <v>44924</v>
      </c>
      <c r="D9590" s="218">
        <v>44922</v>
      </c>
      <c r="E9590" s="1">
        <v>1</v>
      </c>
      <c r="F9590" s="62">
        <v>23.76</v>
      </c>
    </row>
    <row r="9591" spans="1:6" x14ac:dyDescent="0.35">
      <c r="A9591" s="1">
        <v>78</v>
      </c>
      <c r="B9591" s="1" t="s">
        <v>112</v>
      </c>
      <c r="C9591" s="218">
        <v>44924</v>
      </c>
      <c r="D9591" s="218">
        <v>44923</v>
      </c>
      <c r="E9591" s="1">
        <v>2</v>
      </c>
      <c r="F9591" s="62">
        <v>47.37</v>
      </c>
    </row>
    <row r="9592" spans="1:6" x14ac:dyDescent="0.35">
      <c r="A9592" s="1">
        <v>78</v>
      </c>
      <c r="B9592" s="1" t="s">
        <v>112</v>
      </c>
      <c r="C9592" s="218">
        <v>44924</v>
      </c>
      <c r="D9592" s="218">
        <v>44924</v>
      </c>
      <c r="E9592" s="1">
        <v>8</v>
      </c>
      <c r="F9592" s="62">
        <v>311.64999999999998</v>
      </c>
    </row>
    <row r="9593" spans="1:6" x14ac:dyDescent="0.35">
      <c r="A9593" s="1">
        <v>78</v>
      </c>
      <c r="B9593" s="1" t="s">
        <v>112</v>
      </c>
      <c r="C9593" s="218">
        <v>44925</v>
      </c>
      <c r="D9593" s="218">
        <v>44922</v>
      </c>
      <c r="E9593" s="1">
        <v>1</v>
      </c>
      <c r="F9593" s="62">
        <v>14.65</v>
      </c>
    </row>
    <row r="9594" spans="1:6" x14ac:dyDescent="0.35">
      <c r="A9594" s="1">
        <v>78</v>
      </c>
      <c r="B9594" s="1" t="s">
        <v>112</v>
      </c>
      <c r="C9594" s="218">
        <v>44925</v>
      </c>
      <c r="D9594" s="218">
        <v>44923</v>
      </c>
      <c r="E9594" s="1">
        <v>2</v>
      </c>
      <c r="F9594" s="62">
        <v>77.67</v>
      </c>
    </row>
    <row r="9595" spans="1:6" x14ac:dyDescent="0.35">
      <c r="A9595" s="1">
        <v>78</v>
      </c>
      <c r="B9595" s="1" t="s">
        <v>112</v>
      </c>
      <c r="C9595" s="218">
        <v>44925</v>
      </c>
      <c r="D9595" s="218">
        <v>44924</v>
      </c>
      <c r="E9595" s="1">
        <v>3</v>
      </c>
      <c r="F9595" s="62">
        <v>152.31</v>
      </c>
    </row>
    <row r="9596" spans="1:6" x14ac:dyDescent="0.35">
      <c r="A9596" s="1">
        <v>78</v>
      </c>
      <c r="B9596" s="1" t="s">
        <v>112</v>
      </c>
      <c r="C9596" s="218">
        <v>44925</v>
      </c>
      <c r="D9596" s="218">
        <v>44925</v>
      </c>
      <c r="E9596" s="1">
        <v>14</v>
      </c>
      <c r="F9596" s="62">
        <v>473.46</v>
      </c>
    </row>
    <row r="9597" spans="1:6" x14ac:dyDescent="0.35">
      <c r="A9597" s="1">
        <v>78</v>
      </c>
      <c r="B9597" s="1" t="s">
        <v>112</v>
      </c>
      <c r="C9597" s="218">
        <v>44926</v>
      </c>
      <c r="D9597" s="218">
        <v>44924</v>
      </c>
      <c r="E9597" s="1">
        <v>1</v>
      </c>
      <c r="F9597" s="62">
        <v>23.76</v>
      </c>
    </row>
    <row r="9598" spans="1:6" x14ac:dyDescent="0.35">
      <c r="A9598" s="1">
        <v>78</v>
      </c>
      <c r="B9598" s="1" t="s">
        <v>112</v>
      </c>
      <c r="C9598" s="218">
        <v>44926</v>
      </c>
      <c r="D9598" s="218">
        <v>44926</v>
      </c>
      <c r="E9598" s="1">
        <v>7</v>
      </c>
      <c r="F9598" s="62">
        <v>310.12</v>
      </c>
    </row>
    <row r="9599" spans="1:6" x14ac:dyDescent="0.35">
      <c r="A9599" s="1">
        <v>78</v>
      </c>
      <c r="B9599" s="1" t="s">
        <v>112</v>
      </c>
      <c r="C9599" s="218">
        <v>44927</v>
      </c>
      <c r="D9599" s="218">
        <v>44925</v>
      </c>
      <c r="E9599" s="1">
        <v>1</v>
      </c>
      <c r="F9599" s="62">
        <v>54.45</v>
      </c>
    </row>
    <row r="9600" spans="1:6" x14ac:dyDescent="0.35">
      <c r="A9600" s="1">
        <v>78</v>
      </c>
      <c r="B9600" s="1" t="s">
        <v>112</v>
      </c>
      <c r="C9600" s="218">
        <v>44927</v>
      </c>
      <c r="D9600" s="218">
        <v>44926</v>
      </c>
      <c r="E9600" s="1">
        <v>1</v>
      </c>
      <c r="F9600" s="62">
        <v>54.45</v>
      </c>
    </row>
    <row r="9601" spans="1:6" x14ac:dyDescent="0.35">
      <c r="A9601" s="1">
        <v>78</v>
      </c>
      <c r="B9601" s="1" t="s">
        <v>112</v>
      </c>
      <c r="C9601" s="218">
        <v>44927</v>
      </c>
      <c r="D9601" s="218">
        <v>44927</v>
      </c>
      <c r="E9601" s="1">
        <v>5</v>
      </c>
      <c r="F9601" s="62">
        <v>143.19999999999999</v>
      </c>
    </row>
    <row r="9602" spans="1:6" x14ac:dyDescent="0.35">
      <c r="A9602" s="1">
        <v>78</v>
      </c>
      <c r="B9602" s="1" t="s">
        <v>112</v>
      </c>
      <c r="C9602" s="218">
        <v>44928</v>
      </c>
      <c r="D9602" s="218">
        <v>44927</v>
      </c>
      <c r="E9602" s="1">
        <v>3</v>
      </c>
      <c r="F9602" s="62">
        <v>161.96</v>
      </c>
    </row>
    <row r="9603" spans="1:6" x14ac:dyDescent="0.35">
      <c r="A9603" s="1">
        <v>78</v>
      </c>
      <c r="B9603" s="1" t="s">
        <v>112</v>
      </c>
      <c r="C9603" s="218">
        <v>44928</v>
      </c>
      <c r="D9603" s="218">
        <v>44928</v>
      </c>
      <c r="E9603" s="1">
        <v>3</v>
      </c>
      <c r="F9603" s="62">
        <v>126.62</v>
      </c>
    </row>
    <row r="9604" spans="1:6" x14ac:dyDescent="0.35">
      <c r="A9604" s="1">
        <v>78</v>
      </c>
      <c r="B9604" s="1" t="s">
        <v>112</v>
      </c>
      <c r="C9604" s="218">
        <v>44929</v>
      </c>
      <c r="D9604" s="218">
        <v>44927</v>
      </c>
      <c r="E9604" s="1">
        <v>1</v>
      </c>
      <c r="F9604" s="62">
        <v>44.55</v>
      </c>
    </row>
    <row r="9605" spans="1:6" x14ac:dyDescent="0.35">
      <c r="A9605" s="1">
        <v>78</v>
      </c>
      <c r="B9605" s="1" t="s">
        <v>112</v>
      </c>
      <c r="C9605" s="218">
        <v>44929</v>
      </c>
      <c r="D9605" s="218">
        <v>44928</v>
      </c>
      <c r="E9605" s="1">
        <v>2</v>
      </c>
      <c r="F9605" s="62">
        <v>75.98</v>
      </c>
    </row>
    <row r="9606" spans="1:6" x14ac:dyDescent="0.35">
      <c r="A9606" s="1">
        <v>78</v>
      </c>
      <c r="B9606" s="1" t="s">
        <v>112</v>
      </c>
      <c r="C9606" s="218">
        <v>44929</v>
      </c>
      <c r="D9606" s="218">
        <v>44929</v>
      </c>
      <c r="E9606" s="1">
        <v>7</v>
      </c>
      <c r="F9606" s="62">
        <v>315.41000000000003</v>
      </c>
    </row>
    <row r="9607" spans="1:6" x14ac:dyDescent="0.35">
      <c r="A9607" s="1">
        <v>78</v>
      </c>
      <c r="B9607" s="1" t="s">
        <v>112</v>
      </c>
      <c r="C9607" s="218">
        <v>44930</v>
      </c>
      <c r="D9607" s="218">
        <v>44928</v>
      </c>
      <c r="E9607" s="1">
        <v>1</v>
      </c>
      <c r="F9607" s="62">
        <v>49.2</v>
      </c>
    </row>
    <row r="9608" spans="1:6" x14ac:dyDescent="0.35">
      <c r="A9608" s="1">
        <v>78</v>
      </c>
      <c r="B9608" s="1" t="s">
        <v>112</v>
      </c>
      <c r="C9608" s="218">
        <v>44930</v>
      </c>
      <c r="D9608" s="218">
        <v>44929</v>
      </c>
      <c r="E9608" s="1">
        <v>1</v>
      </c>
      <c r="F9608" s="62">
        <v>54.4</v>
      </c>
    </row>
    <row r="9609" spans="1:6" x14ac:dyDescent="0.35">
      <c r="A9609" s="1">
        <v>78</v>
      </c>
      <c r="B9609" s="1" t="s">
        <v>112</v>
      </c>
      <c r="C9609" s="218">
        <v>44930</v>
      </c>
      <c r="D9609" s="218">
        <v>44930</v>
      </c>
      <c r="E9609" s="1">
        <v>9</v>
      </c>
      <c r="F9609" s="62">
        <v>329.62</v>
      </c>
    </row>
    <row r="9610" spans="1:6" x14ac:dyDescent="0.35">
      <c r="A9610" s="1">
        <v>78</v>
      </c>
      <c r="B9610" s="1" t="s">
        <v>112</v>
      </c>
      <c r="C9610" s="218">
        <v>44931</v>
      </c>
      <c r="D9610" s="218">
        <v>44929</v>
      </c>
      <c r="E9610" s="1">
        <v>2</v>
      </c>
      <c r="F9610" s="62">
        <v>108.7</v>
      </c>
    </row>
    <row r="9611" spans="1:6" x14ac:dyDescent="0.35">
      <c r="A9611" s="1">
        <v>78</v>
      </c>
      <c r="B9611" s="1" t="s">
        <v>112</v>
      </c>
      <c r="C9611" s="218">
        <v>44931</v>
      </c>
      <c r="D9611" s="218">
        <v>44930</v>
      </c>
      <c r="E9611" s="1">
        <v>3</v>
      </c>
      <c r="F9611" s="62">
        <v>70.290000000000006</v>
      </c>
    </row>
    <row r="9612" spans="1:6" x14ac:dyDescent="0.35">
      <c r="A9612" s="1">
        <v>78</v>
      </c>
      <c r="B9612" s="1" t="s">
        <v>112</v>
      </c>
      <c r="C9612" s="218">
        <v>44931</v>
      </c>
      <c r="D9612" s="218">
        <v>44931</v>
      </c>
      <c r="E9612" s="1">
        <v>11</v>
      </c>
      <c r="F9612" s="62">
        <v>435.59</v>
      </c>
    </row>
    <row r="9613" spans="1:6" x14ac:dyDescent="0.35">
      <c r="A9613" s="1">
        <v>78</v>
      </c>
      <c r="B9613" s="1" t="s">
        <v>112</v>
      </c>
      <c r="C9613" s="218">
        <v>44932</v>
      </c>
      <c r="D9613" s="218">
        <v>44930</v>
      </c>
      <c r="E9613" s="1">
        <v>1</v>
      </c>
      <c r="F9613" s="62">
        <v>54.4</v>
      </c>
    </row>
    <row r="9614" spans="1:6" x14ac:dyDescent="0.35">
      <c r="A9614" s="1">
        <v>78</v>
      </c>
      <c r="B9614" s="1" t="s">
        <v>112</v>
      </c>
      <c r="C9614" s="218">
        <v>44932</v>
      </c>
      <c r="D9614" s="218">
        <v>44931</v>
      </c>
      <c r="E9614" s="1">
        <v>3</v>
      </c>
      <c r="F9614" s="62">
        <v>100.58</v>
      </c>
    </row>
    <row r="9615" spans="1:6" x14ac:dyDescent="0.35">
      <c r="A9615" s="1">
        <v>78</v>
      </c>
      <c r="B9615" s="1" t="s">
        <v>112</v>
      </c>
      <c r="C9615" s="218">
        <v>44932</v>
      </c>
      <c r="D9615" s="218">
        <v>44932</v>
      </c>
      <c r="E9615" s="1">
        <v>12</v>
      </c>
      <c r="F9615" s="62">
        <v>431.19</v>
      </c>
    </row>
    <row r="9616" spans="1:6" x14ac:dyDescent="0.35">
      <c r="A9616" s="1">
        <v>78</v>
      </c>
      <c r="B9616" s="1" t="s">
        <v>112</v>
      </c>
      <c r="C9616" s="218">
        <v>44933</v>
      </c>
      <c r="D9616" s="218">
        <v>44930</v>
      </c>
      <c r="E9616" s="1">
        <v>1</v>
      </c>
      <c r="F9616" s="62">
        <v>23.76</v>
      </c>
    </row>
    <row r="9617" spans="1:6" x14ac:dyDescent="0.35">
      <c r="A9617" s="1">
        <v>78</v>
      </c>
      <c r="B9617" s="1" t="s">
        <v>112</v>
      </c>
      <c r="C9617" s="218">
        <v>44933</v>
      </c>
      <c r="D9617" s="218">
        <v>44931</v>
      </c>
      <c r="E9617" s="1">
        <v>1</v>
      </c>
      <c r="F9617" s="62">
        <v>21.28</v>
      </c>
    </row>
    <row r="9618" spans="1:6" x14ac:dyDescent="0.35">
      <c r="A9618" s="1">
        <v>78</v>
      </c>
      <c r="B9618" s="1" t="s">
        <v>112</v>
      </c>
      <c r="C9618" s="218">
        <v>44933</v>
      </c>
      <c r="D9618" s="218">
        <v>44932</v>
      </c>
      <c r="E9618" s="1">
        <v>3</v>
      </c>
      <c r="F9618" s="62">
        <v>101.92</v>
      </c>
    </row>
    <row r="9619" spans="1:6" x14ac:dyDescent="0.35">
      <c r="A9619" s="1">
        <v>78</v>
      </c>
      <c r="B9619" s="1" t="s">
        <v>112</v>
      </c>
      <c r="C9619" s="218">
        <v>44933</v>
      </c>
      <c r="D9619" s="218">
        <v>44933</v>
      </c>
      <c r="E9619" s="1">
        <v>7</v>
      </c>
      <c r="F9619" s="62">
        <v>302.79000000000002</v>
      </c>
    </row>
    <row r="9620" spans="1:6" x14ac:dyDescent="0.35">
      <c r="A9620" s="1">
        <v>78</v>
      </c>
      <c r="B9620" s="1" t="s">
        <v>112</v>
      </c>
      <c r="C9620" s="218">
        <v>44934</v>
      </c>
      <c r="D9620" s="218">
        <v>44932</v>
      </c>
      <c r="E9620" s="1">
        <v>1</v>
      </c>
      <c r="F9620" s="62">
        <v>23.76</v>
      </c>
    </row>
    <row r="9621" spans="1:6" x14ac:dyDescent="0.35">
      <c r="A9621" s="1">
        <v>78</v>
      </c>
      <c r="B9621" s="1" t="s">
        <v>112</v>
      </c>
      <c r="C9621" s="218">
        <v>44934</v>
      </c>
      <c r="D9621" s="218">
        <v>44933</v>
      </c>
      <c r="E9621" s="1">
        <v>1</v>
      </c>
      <c r="F9621" s="62">
        <v>54.25</v>
      </c>
    </row>
    <row r="9622" spans="1:6" x14ac:dyDescent="0.35">
      <c r="A9622" s="1">
        <v>78</v>
      </c>
      <c r="B9622" s="1" t="s">
        <v>112</v>
      </c>
      <c r="C9622" s="218">
        <v>44934</v>
      </c>
      <c r="D9622" s="218">
        <v>44934</v>
      </c>
      <c r="E9622" s="1">
        <v>8</v>
      </c>
      <c r="F9622" s="62">
        <v>336</v>
      </c>
    </row>
    <row r="9623" spans="1:6" x14ac:dyDescent="0.35">
      <c r="A9623" s="1">
        <v>78</v>
      </c>
      <c r="B9623" s="1" t="s">
        <v>112</v>
      </c>
      <c r="C9623" s="218">
        <v>44935</v>
      </c>
      <c r="D9623" s="218">
        <v>44933</v>
      </c>
      <c r="E9623" s="1">
        <v>3</v>
      </c>
      <c r="F9623" s="62">
        <v>130.13</v>
      </c>
    </row>
    <row r="9624" spans="1:6" x14ac:dyDescent="0.35">
      <c r="A9624" s="1">
        <v>78</v>
      </c>
      <c r="B9624" s="1" t="s">
        <v>112</v>
      </c>
      <c r="C9624" s="218">
        <v>44935</v>
      </c>
      <c r="D9624" s="218">
        <v>44934</v>
      </c>
      <c r="E9624" s="1">
        <v>3</v>
      </c>
      <c r="F9624" s="62">
        <v>101.77</v>
      </c>
    </row>
    <row r="9625" spans="1:6" x14ac:dyDescent="0.35">
      <c r="A9625" s="1">
        <v>78</v>
      </c>
      <c r="B9625" s="1" t="s">
        <v>112</v>
      </c>
      <c r="C9625" s="218">
        <v>44935</v>
      </c>
      <c r="D9625" s="218">
        <v>44935</v>
      </c>
      <c r="E9625" s="1">
        <v>6</v>
      </c>
      <c r="F9625" s="62">
        <v>234.28</v>
      </c>
    </row>
    <row r="9626" spans="1:6" x14ac:dyDescent="0.35">
      <c r="A9626" s="1">
        <v>78</v>
      </c>
      <c r="B9626" s="1" t="s">
        <v>112</v>
      </c>
      <c r="C9626" s="218">
        <v>44936</v>
      </c>
      <c r="D9626" s="218">
        <v>44933</v>
      </c>
      <c r="E9626" s="1">
        <v>1</v>
      </c>
      <c r="F9626" s="62">
        <v>23.56</v>
      </c>
    </row>
    <row r="9627" spans="1:6" x14ac:dyDescent="0.35">
      <c r="A9627" s="1">
        <v>78</v>
      </c>
      <c r="B9627" s="1" t="s">
        <v>112</v>
      </c>
      <c r="C9627" s="218">
        <v>44936</v>
      </c>
      <c r="D9627" s="218">
        <v>44934</v>
      </c>
      <c r="E9627" s="1">
        <v>2</v>
      </c>
      <c r="F9627" s="62">
        <v>47.47</v>
      </c>
    </row>
    <row r="9628" spans="1:6" x14ac:dyDescent="0.35">
      <c r="A9628" s="1">
        <v>78</v>
      </c>
      <c r="B9628" s="1" t="s">
        <v>112</v>
      </c>
      <c r="C9628" s="218">
        <v>44936</v>
      </c>
      <c r="D9628" s="218">
        <v>44935</v>
      </c>
      <c r="E9628" s="1">
        <v>1</v>
      </c>
      <c r="F9628" s="62">
        <v>54.4</v>
      </c>
    </row>
    <row r="9629" spans="1:6" x14ac:dyDescent="0.35">
      <c r="A9629" s="1">
        <v>78</v>
      </c>
      <c r="B9629" s="1" t="s">
        <v>112</v>
      </c>
      <c r="C9629" s="218">
        <v>44936</v>
      </c>
      <c r="D9629" s="218">
        <v>44936</v>
      </c>
      <c r="E9629" s="1">
        <v>9</v>
      </c>
      <c r="F9629" s="62">
        <v>269.77</v>
      </c>
    </row>
    <row r="9630" spans="1:6" x14ac:dyDescent="0.35">
      <c r="A9630" s="1">
        <v>78</v>
      </c>
      <c r="B9630" s="1" t="s">
        <v>112</v>
      </c>
      <c r="C9630" s="218">
        <v>44937</v>
      </c>
      <c r="D9630" s="218">
        <v>44936</v>
      </c>
      <c r="E9630" s="1">
        <v>2</v>
      </c>
      <c r="F9630" s="62">
        <v>45.59</v>
      </c>
    </row>
    <row r="9631" spans="1:6" x14ac:dyDescent="0.35">
      <c r="A9631" s="1">
        <v>78</v>
      </c>
      <c r="B9631" s="1" t="s">
        <v>112</v>
      </c>
      <c r="C9631" s="218">
        <v>44937</v>
      </c>
      <c r="D9631" s="218">
        <v>44937</v>
      </c>
      <c r="E9631" s="1">
        <v>7</v>
      </c>
      <c r="F9631" s="62">
        <v>300.37</v>
      </c>
    </row>
    <row r="9632" spans="1:6" x14ac:dyDescent="0.35">
      <c r="A9632" s="1">
        <v>78</v>
      </c>
      <c r="B9632" s="1" t="s">
        <v>112</v>
      </c>
      <c r="C9632" s="218">
        <v>44939</v>
      </c>
      <c r="D9632" s="218">
        <v>44936</v>
      </c>
      <c r="E9632" s="1">
        <v>1</v>
      </c>
      <c r="F9632" s="62">
        <v>23.66</v>
      </c>
    </row>
    <row r="9633" spans="1:6" x14ac:dyDescent="0.35">
      <c r="A9633" s="1">
        <v>78</v>
      </c>
      <c r="B9633" s="1" t="s">
        <v>112</v>
      </c>
      <c r="C9633" s="218">
        <v>44939</v>
      </c>
      <c r="D9633" s="218">
        <v>44937</v>
      </c>
      <c r="E9633" s="1">
        <v>2</v>
      </c>
      <c r="F9633" s="62">
        <v>77.22</v>
      </c>
    </row>
    <row r="9634" spans="1:6" x14ac:dyDescent="0.35">
      <c r="A9634" s="1">
        <v>78</v>
      </c>
      <c r="B9634" s="1" t="s">
        <v>112</v>
      </c>
      <c r="C9634" s="218">
        <v>44939</v>
      </c>
      <c r="D9634" s="218">
        <v>44938</v>
      </c>
      <c r="E9634" s="1">
        <v>6</v>
      </c>
      <c r="F9634" s="62">
        <v>224.18</v>
      </c>
    </row>
    <row r="9635" spans="1:6" x14ac:dyDescent="0.35">
      <c r="A9635" s="1">
        <v>78</v>
      </c>
      <c r="B9635" s="1" t="s">
        <v>112</v>
      </c>
      <c r="C9635" s="218">
        <v>44939</v>
      </c>
      <c r="D9635" s="218">
        <v>44939</v>
      </c>
      <c r="E9635" s="1">
        <v>5</v>
      </c>
      <c r="F9635" s="62">
        <v>118.65</v>
      </c>
    </row>
    <row r="9636" spans="1:6" x14ac:dyDescent="0.35">
      <c r="A9636" s="1">
        <v>78</v>
      </c>
      <c r="B9636" s="1" t="s">
        <v>112</v>
      </c>
      <c r="C9636" s="218">
        <v>44940</v>
      </c>
      <c r="D9636" s="218">
        <v>44937</v>
      </c>
      <c r="E9636" s="1">
        <v>1</v>
      </c>
      <c r="F9636" s="62">
        <v>49.9</v>
      </c>
    </row>
    <row r="9637" spans="1:6" x14ac:dyDescent="0.35">
      <c r="A9637" s="1">
        <v>78</v>
      </c>
      <c r="B9637" s="1" t="s">
        <v>112</v>
      </c>
      <c r="C9637" s="218">
        <v>44940</v>
      </c>
      <c r="D9637" s="218">
        <v>44938</v>
      </c>
      <c r="E9637" s="1">
        <v>3</v>
      </c>
      <c r="F9637" s="62">
        <v>152.21</v>
      </c>
    </row>
    <row r="9638" spans="1:6" x14ac:dyDescent="0.35">
      <c r="A9638" s="1">
        <v>78</v>
      </c>
      <c r="B9638" s="1" t="s">
        <v>112</v>
      </c>
      <c r="C9638" s="218">
        <v>44940</v>
      </c>
      <c r="D9638" s="218">
        <v>44939</v>
      </c>
      <c r="E9638" s="1">
        <v>4</v>
      </c>
      <c r="F9638" s="62">
        <v>94.39</v>
      </c>
    </row>
    <row r="9639" spans="1:6" x14ac:dyDescent="0.35">
      <c r="A9639" s="1">
        <v>78</v>
      </c>
      <c r="B9639" s="1" t="s">
        <v>112</v>
      </c>
      <c r="C9639" s="218">
        <v>44940</v>
      </c>
      <c r="D9639" s="218">
        <v>44940</v>
      </c>
      <c r="E9639" s="1">
        <v>9</v>
      </c>
      <c r="F9639" s="62">
        <v>359.11</v>
      </c>
    </row>
    <row r="9640" spans="1:6" x14ac:dyDescent="0.35">
      <c r="A9640" s="1">
        <v>78</v>
      </c>
      <c r="B9640" s="1" t="s">
        <v>112</v>
      </c>
      <c r="C9640" s="218">
        <v>44941</v>
      </c>
      <c r="D9640" s="218">
        <v>44938</v>
      </c>
      <c r="E9640" s="1">
        <v>1</v>
      </c>
      <c r="F9640" s="62">
        <v>21.28</v>
      </c>
    </row>
    <row r="9641" spans="1:6" x14ac:dyDescent="0.35">
      <c r="A9641" s="1">
        <v>78</v>
      </c>
      <c r="B9641" s="1" t="s">
        <v>112</v>
      </c>
      <c r="C9641" s="218">
        <v>44941</v>
      </c>
      <c r="D9641" s="218">
        <v>44939</v>
      </c>
      <c r="E9641" s="1">
        <v>2</v>
      </c>
      <c r="F9641" s="62">
        <v>108.36</v>
      </c>
    </row>
    <row r="9642" spans="1:6" x14ac:dyDescent="0.35">
      <c r="A9642" s="1">
        <v>78</v>
      </c>
      <c r="B9642" s="1" t="s">
        <v>112</v>
      </c>
      <c r="C9642" s="218">
        <v>44941</v>
      </c>
      <c r="D9642" s="218">
        <v>44940</v>
      </c>
      <c r="E9642" s="1">
        <v>4</v>
      </c>
      <c r="F9642" s="62">
        <v>185.77</v>
      </c>
    </row>
    <row r="9643" spans="1:6" x14ac:dyDescent="0.35">
      <c r="A9643" s="1">
        <v>78</v>
      </c>
      <c r="B9643" s="1" t="s">
        <v>112</v>
      </c>
      <c r="C9643" s="218">
        <v>44941</v>
      </c>
      <c r="D9643" s="218">
        <v>44941</v>
      </c>
      <c r="E9643" s="1">
        <v>6</v>
      </c>
      <c r="F9643" s="62">
        <v>263.52999999999997</v>
      </c>
    </row>
    <row r="9644" spans="1:6" x14ac:dyDescent="0.35">
      <c r="A9644" s="1">
        <v>78</v>
      </c>
      <c r="B9644" s="1" t="s">
        <v>112</v>
      </c>
      <c r="C9644" s="218">
        <v>44942</v>
      </c>
      <c r="D9644" s="218">
        <v>44939</v>
      </c>
      <c r="E9644" s="1">
        <v>1</v>
      </c>
      <c r="F9644" s="62">
        <v>23.76</v>
      </c>
    </row>
    <row r="9645" spans="1:6" x14ac:dyDescent="0.35">
      <c r="A9645" s="1">
        <v>78</v>
      </c>
      <c r="B9645" s="1" t="s">
        <v>112</v>
      </c>
      <c r="C9645" s="218">
        <v>44942</v>
      </c>
      <c r="D9645" s="218">
        <v>44940</v>
      </c>
      <c r="E9645" s="1">
        <v>1</v>
      </c>
      <c r="F9645" s="62">
        <v>23.66</v>
      </c>
    </row>
    <row r="9646" spans="1:6" x14ac:dyDescent="0.35">
      <c r="A9646" s="1">
        <v>78</v>
      </c>
      <c r="B9646" s="1" t="s">
        <v>112</v>
      </c>
      <c r="C9646" s="218">
        <v>44942</v>
      </c>
      <c r="D9646" s="218">
        <v>44941</v>
      </c>
      <c r="E9646" s="1">
        <v>3</v>
      </c>
      <c r="F9646" s="62">
        <v>126.17</v>
      </c>
    </row>
    <row r="9647" spans="1:6" x14ac:dyDescent="0.35">
      <c r="A9647" s="1">
        <v>78</v>
      </c>
      <c r="B9647" s="1" t="s">
        <v>112</v>
      </c>
      <c r="C9647" s="218">
        <v>44942</v>
      </c>
      <c r="D9647" s="218">
        <v>44942</v>
      </c>
      <c r="E9647" s="1">
        <v>6</v>
      </c>
      <c r="F9647" s="62">
        <v>262.83999999999997</v>
      </c>
    </row>
    <row r="9648" spans="1:6" x14ac:dyDescent="0.35">
      <c r="A9648" s="1">
        <v>78</v>
      </c>
      <c r="B9648" s="1" t="s">
        <v>112</v>
      </c>
      <c r="C9648" s="218">
        <v>44943</v>
      </c>
      <c r="D9648" s="218">
        <v>44941</v>
      </c>
      <c r="E9648" s="1">
        <v>3</v>
      </c>
      <c r="F9648" s="62">
        <v>101.87</v>
      </c>
    </row>
    <row r="9649" spans="1:6" x14ac:dyDescent="0.35">
      <c r="A9649" s="1">
        <v>78</v>
      </c>
      <c r="B9649" s="1" t="s">
        <v>112</v>
      </c>
      <c r="C9649" s="218">
        <v>44943</v>
      </c>
      <c r="D9649" s="218">
        <v>44943</v>
      </c>
      <c r="E9649" s="1">
        <v>13</v>
      </c>
      <c r="F9649" s="62">
        <v>506.57</v>
      </c>
    </row>
    <row r="9650" spans="1:6" x14ac:dyDescent="0.35">
      <c r="A9650" s="1">
        <v>78</v>
      </c>
      <c r="B9650" s="1" t="s">
        <v>112</v>
      </c>
      <c r="C9650" s="218">
        <v>44944</v>
      </c>
      <c r="D9650" s="218">
        <v>44942</v>
      </c>
      <c r="E9650" s="1">
        <v>4</v>
      </c>
      <c r="F9650" s="62">
        <v>150.28</v>
      </c>
    </row>
    <row r="9651" spans="1:6" x14ac:dyDescent="0.35">
      <c r="A9651" s="1">
        <v>78</v>
      </c>
      <c r="B9651" s="1" t="s">
        <v>112</v>
      </c>
      <c r="C9651" s="218">
        <v>44944</v>
      </c>
      <c r="D9651" s="218">
        <v>44943</v>
      </c>
      <c r="E9651" s="1">
        <v>2</v>
      </c>
      <c r="F9651" s="62">
        <v>47.37</v>
      </c>
    </row>
    <row r="9652" spans="1:6" x14ac:dyDescent="0.35">
      <c r="A9652" s="1">
        <v>78</v>
      </c>
      <c r="B9652" s="1" t="s">
        <v>112</v>
      </c>
      <c r="C9652" s="218">
        <v>44944</v>
      </c>
      <c r="D9652" s="218">
        <v>44944</v>
      </c>
      <c r="E9652" s="1">
        <v>6</v>
      </c>
      <c r="F9652" s="62">
        <v>234.23</v>
      </c>
    </row>
    <row r="9653" spans="1:6" x14ac:dyDescent="0.35">
      <c r="A9653" s="1">
        <v>78</v>
      </c>
      <c r="B9653" s="1" t="s">
        <v>112</v>
      </c>
      <c r="C9653" s="218">
        <v>44945</v>
      </c>
      <c r="D9653" s="218">
        <v>44942</v>
      </c>
      <c r="E9653" s="1">
        <v>1</v>
      </c>
      <c r="F9653" s="62">
        <v>23.51</v>
      </c>
    </row>
    <row r="9654" spans="1:6" x14ac:dyDescent="0.35">
      <c r="A9654" s="1">
        <v>78</v>
      </c>
      <c r="B9654" s="1" t="s">
        <v>112</v>
      </c>
      <c r="C9654" s="218">
        <v>44945</v>
      </c>
      <c r="D9654" s="218">
        <v>44943</v>
      </c>
      <c r="E9654" s="1">
        <v>1</v>
      </c>
      <c r="F9654" s="62">
        <v>53.61</v>
      </c>
    </row>
    <row r="9655" spans="1:6" x14ac:dyDescent="0.35">
      <c r="A9655" s="1">
        <v>78</v>
      </c>
      <c r="B9655" s="1" t="s">
        <v>112</v>
      </c>
      <c r="C9655" s="218">
        <v>44945</v>
      </c>
      <c r="D9655" s="218">
        <v>44944</v>
      </c>
      <c r="E9655" s="1">
        <v>2</v>
      </c>
      <c r="F9655" s="62">
        <v>77.459999999999994</v>
      </c>
    </row>
    <row r="9656" spans="1:6" x14ac:dyDescent="0.35">
      <c r="A9656" s="1">
        <v>78</v>
      </c>
      <c r="B9656" s="1" t="s">
        <v>112</v>
      </c>
      <c r="C9656" s="218">
        <v>44945</v>
      </c>
      <c r="D9656" s="218">
        <v>44945</v>
      </c>
      <c r="E9656" s="1">
        <v>3</v>
      </c>
      <c r="F9656" s="62">
        <v>131.57</v>
      </c>
    </row>
    <row r="9657" spans="1:6" x14ac:dyDescent="0.35">
      <c r="A9657" s="1">
        <v>78</v>
      </c>
      <c r="B9657" s="1" t="s">
        <v>112</v>
      </c>
      <c r="C9657" s="218">
        <v>44946</v>
      </c>
      <c r="D9657" s="218">
        <v>44943</v>
      </c>
      <c r="E9657" s="1">
        <v>1</v>
      </c>
      <c r="F9657" s="62">
        <v>23.76</v>
      </c>
    </row>
    <row r="9658" spans="1:6" x14ac:dyDescent="0.35">
      <c r="A9658" s="1">
        <v>78</v>
      </c>
      <c r="B9658" s="1" t="s">
        <v>112</v>
      </c>
      <c r="C9658" s="218">
        <v>44946</v>
      </c>
      <c r="D9658" s="218">
        <v>44944</v>
      </c>
      <c r="E9658" s="1">
        <v>2</v>
      </c>
      <c r="F9658" s="62">
        <v>45.24</v>
      </c>
    </row>
    <row r="9659" spans="1:6" x14ac:dyDescent="0.35">
      <c r="A9659" s="1">
        <v>78</v>
      </c>
      <c r="B9659" s="1" t="s">
        <v>112</v>
      </c>
      <c r="C9659" s="218">
        <v>44946</v>
      </c>
      <c r="D9659" s="218">
        <v>44945</v>
      </c>
      <c r="E9659" s="1">
        <v>1</v>
      </c>
      <c r="F9659" s="62">
        <v>23.61</v>
      </c>
    </row>
    <row r="9660" spans="1:6" x14ac:dyDescent="0.35">
      <c r="A9660" s="1">
        <v>78</v>
      </c>
      <c r="B9660" s="1" t="s">
        <v>112</v>
      </c>
      <c r="C9660" s="218">
        <v>44946</v>
      </c>
      <c r="D9660" s="218">
        <v>44946</v>
      </c>
      <c r="E9660" s="1">
        <v>2</v>
      </c>
      <c r="F9660" s="62">
        <v>78.16</v>
      </c>
    </row>
    <row r="9661" spans="1:6" x14ac:dyDescent="0.35">
      <c r="A9661" s="1">
        <v>78</v>
      </c>
      <c r="B9661" s="1" t="s">
        <v>112</v>
      </c>
      <c r="C9661" s="218">
        <v>44947</v>
      </c>
      <c r="D9661" s="218">
        <v>44944</v>
      </c>
      <c r="E9661" s="1">
        <v>1</v>
      </c>
      <c r="F9661" s="62">
        <v>23.46</v>
      </c>
    </row>
    <row r="9662" spans="1:6" x14ac:dyDescent="0.35">
      <c r="A9662" s="1">
        <v>78</v>
      </c>
      <c r="B9662" s="1" t="s">
        <v>112</v>
      </c>
      <c r="C9662" s="218">
        <v>44947</v>
      </c>
      <c r="D9662" s="218">
        <v>44946</v>
      </c>
      <c r="E9662" s="1">
        <v>2</v>
      </c>
      <c r="F9662" s="62">
        <v>99</v>
      </c>
    </row>
    <row r="9663" spans="1:6" x14ac:dyDescent="0.35">
      <c r="A9663" s="1">
        <v>78</v>
      </c>
      <c r="B9663" s="1" t="s">
        <v>112</v>
      </c>
      <c r="C9663" s="218">
        <v>44947</v>
      </c>
      <c r="D9663" s="218">
        <v>44947</v>
      </c>
      <c r="E9663" s="1">
        <v>3</v>
      </c>
      <c r="F9663" s="62">
        <v>131.57</v>
      </c>
    </row>
    <row r="9664" spans="1:6" x14ac:dyDescent="0.35">
      <c r="A9664" s="1">
        <v>78</v>
      </c>
      <c r="B9664" s="1" t="s">
        <v>112</v>
      </c>
      <c r="C9664" s="218">
        <v>44948</v>
      </c>
      <c r="D9664" s="218">
        <v>44943</v>
      </c>
      <c r="E9664" s="1">
        <v>1</v>
      </c>
      <c r="F9664" s="62">
        <v>23.76</v>
      </c>
    </row>
    <row r="9665" spans="1:6" x14ac:dyDescent="0.35">
      <c r="A9665" s="1">
        <v>78</v>
      </c>
      <c r="B9665" s="1" t="s">
        <v>112</v>
      </c>
      <c r="C9665" s="218">
        <v>44948</v>
      </c>
      <c r="D9665" s="218">
        <v>44944</v>
      </c>
      <c r="E9665" s="1">
        <v>1</v>
      </c>
      <c r="F9665" s="62">
        <v>23.26</v>
      </c>
    </row>
    <row r="9666" spans="1:6" x14ac:dyDescent="0.35">
      <c r="A9666" s="1">
        <v>78</v>
      </c>
      <c r="B9666" s="1" t="s">
        <v>112</v>
      </c>
      <c r="C9666" s="218">
        <v>44948</v>
      </c>
      <c r="D9666" s="218">
        <v>44945</v>
      </c>
      <c r="E9666" s="1">
        <v>3</v>
      </c>
      <c r="F9666" s="62">
        <v>132.06</v>
      </c>
    </row>
    <row r="9667" spans="1:6" x14ac:dyDescent="0.35">
      <c r="A9667" s="1">
        <v>78</v>
      </c>
      <c r="B9667" s="1" t="s">
        <v>112</v>
      </c>
      <c r="C9667" s="218">
        <v>44948</v>
      </c>
      <c r="D9667" s="218">
        <v>44946</v>
      </c>
      <c r="E9667" s="1">
        <v>3</v>
      </c>
      <c r="F9667" s="62">
        <v>101.82</v>
      </c>
    </row>
    <row r="9668" spans="1:6" x14ac:dyDescent="0.35">
      <c r="A9668" s="1">
        <v>78</v>
      </c>
      <c r="B9668" s="1" t="s">
        <v>112</v>
      </c>
      <c r="C9668" s="218">
        <v>44948</v>
      </c>
      <c r="D9668" s="218">
        <v>44947</v>
      </c>
      <c r="E9668" s="1">
        <v>8</v>
      </c>
      <c r="F9668" s="62">
        <v>250.61</v>
      </c>
    </row>
    <row r="9669" spans="1:6" x14ac:dyDescent="0.35">
      <c r="A9669" s="1">
        <v>78</v>
      </c>
      <c r="B9669" s="1" t="s">
        <v>112</v>
      </c>
      <c r="C9669" s="218">
        <v>44948</v>
      </c>
      <c r="D9669" s="218">
        <v>44948</v>
      </c>
      <c r="E9669" s="1">
        <v>1</v>
      </c>
      <c r="F9669" s="62">
        <v>17.82</v>
      </c>
    </row>
    <row r="9670" spans="1:6" x14ac:dyDescent="0.35">
      <c r="A9670" s="1">
        <v>78</v>
      </c>
      <c r="B9670" s="1" t="s">
        <v>112</v>
      </c>
      <c r="C9670" s="218">
        <v>44949</v>
      </c>
      <c r="D9670" s="218">
        <v>44947</v>
      </c>
      <c r="E9670" s="1">
        <v>2</v>
      </c>
      <c r="F9670" s="62">
        <v>78.06</v>
      </c>
    </row>
    <row r="9671" spans="1:6" x14ac:dyDescent="0.35">
      <c r="A9671" s="1">
        <v>78</v>
      </c>
      <c r="B9671" s="1" t="s">
        <v>112</v>
      </c>
      <c r="C9671" s="218">
        <v>44949</v>
      </c>
      <c r="D9671" s="218">
        <v>44948</v>
      </c>
      <c r="E9671" s="1">
        <v>2</v>
      </c>
      <c r="F9671" s="62">
        <v>78.11</v>
      </c>
    </row>
    <row r="9672" spans="1:6" x14ac:dyDescent="0.35">
      <c r="A9672" s="1">
        <v>78</v>
      </c>
      <c r="B9672" s="1" t="s">
        <v>112</v>
      </c>
      <c r="C9672" s="218">
        <v>44949</v>
      </c>
      <c r="D9672" s="218">
        <v>44949</v>
      </c>
      <c r="E9672" s="1">
        <v>2</v>
      </c>
      <c r="F9672" s="62">
        <v>108.7</v>
      </c>
    </row>
    <row r="9673" spans="1:6" x14ac:dyDescent="0.35">
      <c r="A9673" s="1">
        <v>78</v>
      </c>
      <c r="B9673" s="1" t="s">
        <v>112</v>
      </c>
      <c r="C9673" s="218">
        <v>44950</v>
      </c>
      <c r="D9673" s="218">
        <v>44947</v>
      </c>
      <c r="E9673" s="1">
        <v>4</v>
      </c>
      <c r="F9673" s="62">
        <v>121.92</v>
      </c>
    </row>
    <row r="9674" spans="1:6" x14ac:dyDescent="0.35">
      <c r="A9674" s="1">
        <v>78</v>
      </c>
      <c r="B9674" s="1" t="s">
        <v>112</v>
      </c>
      <c r="C9674" s="218">
        <v>44950</v>
      </c>
      <c r="D9674" s="218">
        <v>44948</v>
      </c>
      <c r="E9674" s="1">
        <v>3</v>
      </c>
      <c r="F9674" s="62">
        <v>101.72</v>
      </c>
    </row>
    <row r="9675" spans="1:6" x14ac:dyDescent="0.35">
      <c r="A9675" s="1">
        <v>78</v>
      </c>
      <c r="B9675" s="1" t="s">
        <v>112</v>
      </c>
      <c r="C9675" s="218">
        <v>44950</v>
      </c>
      <c r="D9675" s="218">
        <v>44949</v>
      </c>
      <c r="E9675" s="1">
        <v>3</v>
      </c>
      <c r="F9675" s="62">
        <v>71.03</v>
      </c>
    </row>
    <row r="9676" spans="1:6" x14ac:dyDescent="0.35">
      <c r="A9676" s="1">
        <v>78</v>
      </c>
      <c r="B9676" s="1" t="s">
        <v>112</v>
      </c>
      <c r="C9676" s="218">
        <v>44950</v>
      </c>
      <c r="D9676" s="218">
        <v>44950</v>
      </c>
      <c r="E9676" s="1">
        <v>5</v>
      </c>
      <c r="F9676" s="62">
        <v>240.12</v>
      </c>
    </row>
    <row r="9677" spans="1:6" x14ac:dyDescent="0.35">
      <c r="A9677" s="1">
        <v>78</v>
      </c>
      <c r="B9677" s="1" t="s">
        <v>112</v>
      </c>
      <c r="C9677" s="218">
        <v>44951</v>
      </c>
      <c r="D9677" s="218">
        <v>44948</v>
      </c>
      <c r="E9677" s="1">
        <v>1</v>
      </c>
      <c r="F9677" s="62">
        <v>54</v>
      </c>
    </row>
    <row r="9678" spans="1:6" x14ac:dyDescent="0.35">
      <c r="A9678" s="1">
        <v>78</v>
      </c>
      <c r="B9678" s="1" t="s">
        <v>112</v>
      </c>
      <c r="C9678" s="218">
        <v>44951</v>
      </c>
      <c r="D9678" s="218">
        <v>44949</v>
      </c>
      <c r="E9678" s="1">
        <v>2</v>
      </c>
      <c r="F9678" s="62">
        <v>78.16</v>
      </c>
    </row>
    <row r="9679" spans="1:6" x14ac:dyDescent="0.35">
      <c r="A9679" s="1">
        <v>78</v>
      </c>
      <c r="B9679" s="1" t="s">
        <v>112</v>
      </c>
      <c r="C9679" s="218">
        <v>44951</v>
      </c>
      <c r="D9679" s="218">
        <v>44950</v>
      </c>
      <c r="E9679" s="1">
        <v>4</v>
      </c>
      <c r="F9679" s="62">
        <v>125.48</v>
      </c>
    </row>
    <row r="9680" spans="1:6" x14ac:dyDescent="0.35">
      <c r="A9680" s="1">
        <v>78</v>
      </c>
      <c r="B9680" s="1" t="s">
        <v>112</v>
      </c>
      <c r="C9680" s="218">
        <v>44951</v>
      </c>
      <c r="D9680" s="218">
        <v>44951</v>
      </c>
      <c r="E9680" s="1">
        <v>3</v>
      </c>
      <c r="F9680" s="62">
        <v>131.97</v>
      </c>
    </row>
    <row r="9681" spans="1:6" x14ac:dyDescent="0.35">
      <c r="A9681" s="1">
        <v>78</v>
      </c>
      <c r="B9681" s="1" t="s">
        <v>112</v>
      </c>
      <c r="C9681" s="218">
        <v>44952</v>
      </c>
      <c r="D9681" s="218">
        <v>44949</v>
      </c>
      <c r="E9681" s="1">
        <v>5</v>
      </c>
      <c r="F9681" s="62">
        <v>209.93</v>
      </c>
    </row>
    <row r="9682" spans="1:6" x14ac:dyDescent="0.35">
      <c r="A9682" s="1">
        <v>78</v>
      </c>
      <c r="B9682" s="1" t="s">
        <v>112</v>
      </c>
      <c r="C9682" s="218">
        <v>44952</v>
      </c>
      <c r="D9682" s="218">
        <v>44950</v>
      </c>
      <c r="E9682" s="1">
        <v>5</v>
      </c>
      <c r="F9682" s="62">
        <v>209.83</v>
      </c>
    </row>
    <row r="9683" spans="1:6" x14ac:dyDescent="0.35">
      <c r="A9683" s="1">
        <v>78</v>
      </c>
      <c r="B9683" s="1" t="s">
        <v>112</v>
      </c>
      <c r="C9683" s="218">
        <v>44952</v>
      </c>
      <c r="D9683" s="218">
        <v>44951</v>
      </c>
      <c r="E9683" s="1">
        <v>8</v>
      </c>
      <c r="F9683" s="62">
        <v>262.75</v>
      </c>
    </row>
    <row r="9684" spans="1:6" x14ac:dyDescent="0.35">
      <c r="A9684" s="1">
        <v>78</v>
      </c>
      <c r="B9684" s="1" t="s">
        <v>112</v>
      </c>
      <c r="C9684" s="218">
        <v>44952</v>
      </c>
      <c r="D9684" s="218">
        <v>44952</v>
      </c>
      <c r="E9684" s="1">
        <v>11</v>
      </c>
      <c r="F9684" s="62">
        <v>430</v>
      </c>
    </row>
    <row r="9685" spans="1:6" x14ac:dyDescent="0.35">
      <c r="A9685" s="1">
        <v>80</v>
      </c>
      <c r="B9685" s="1" t="s">
        <v>113</v>
      </c>
      <c r="C9685" s="218">
        <v>44878</v>
      </c>
      <c r="D9685" s="218">
        <v>44878</v>
      </c>
      <c r="E9685" s="1">
        <v>6</v>
      </c>
      <c r="F9685" s="62">
        <v>216.21</v>
      </c>
    </row>
    <row r="9686" spans="1:6" x14ac:dyDescent="0.35">
      <c r="A9686" s="1">
        <v>80</v>
      </c>
      <c r="B9686" s="1" t="s">
        <v>113</v>
      </c>
      <c r="C9686" s="218">
        <v>44879</v>
      </c>
      <c r="D9686" s="218">
        <v>44878</v>
      </c>
      <c r="E9686" s="1">
        <v>4</v>
      </c>
      <c r="F9686" s="62">
        <v>88.61</v>
      </c>
    </row>
    <row r="9687" spans="1:6" x14ac:dyDescent="0.35">
      <c r="A9687" s="1">
        <v>80</v>
      </c>
      <c r="B9687" s="1" t="s">
        <v>113</v>
      </c>
      <c r="C9687" s="218">
        <v>44879</v>
      </c>
      <c r="D9687" s="218">
        <v>44879</v>
      </c>
      <c r="E9687" s="1">
        <v>5</v>
      </c>
      <c r="F9687" s="62">
        <v>169.29</v>
      </c>
    </row>
    <row r="9688" spans="1:6" x14ac:dyDescent="0.35">
      <c r="A9688" s="1">
        <v>80</v>
      </c>
      <c r="B9688" s="1" t="s">
        <v>113</v>
      </c>
      <c r="C9688" s="218">
        <v>44880</v>
      </c>
      <c r="D9688" s="218">
        <v>44878</v>
      </c>
      <c r="E9688" s="1">
        <v>3</v>
      </c>
      <c r="F9688" s="62">
        <v>61.73</v>
      </c>
    </row>
    <row r="9689" spans="1:6" x14ac:dyDescent="0.35">
      <c r="A9689" s="1">
        <v>80</v>
      </c>
      <c r="B9689" s="1" t="s">
        <v>113</v>
      </c>
      <c r="C9689" s="218">
        <v>44880</v>
      </c>
      <c r="D9689" s="218">
        <v>44879</v>
      </c>
      <c r="E9689" s="1">
        <v>1</v>
      </c>
      <c r="F9689" s="62">
        <v>52.42</v>
      </c>
    </row>
    <row r="9690" spans="1:6" x14ac:dyDescent="0.35">
      <c r="A9690" s="1">
        <v>80</v>
      </c>
      <c r="B9690" s="1" t="s">
        <v>113</v>
      </c>
      <c r="C9690" s="218">
        <v>44880</v>
      </c>
      <c r="D9690" s="218">
        <v>44880</v>
      </c>
      <c r="E9690" s="1">
        <v>1</v>
      </c>
      <c r="F9690" s="62">
        <v>22.13</v>
      </c>
    </row>
    <row r="9691" spans="1:6" x14ac:dyDescent="0.35">
      <c r="A9691" s="1">
        <v>80</v>
      </c>
      <c r="B9691" s="1" t="s">
        <v>113</v>
      </c>
      <c r="C9691" s="218">
        <v>44881</v>
      </c>
      <c r="D9691" s="218">
        <v>44878</v>
      </c>
      <c r="E9691" s="1">
        <v>8</v>
      </c>
      <c r="F9691" s="62">
        <v>181.96</v>
      </c>
    </row>
    <row r="9692" spans="1:6" x14ac:dyDescent="0.35">
      <c r="A9692" s="1">
        <v>80</v>
      </c>
      <c r="B9692" s="1" t="s">
        <v>113</v>
      </c>
      <c r="C9692" s="218">
        <v>44881</v>
      </c>
      <c r="D9692" s="218">
        <v>44879</v>
      </c>
      <c r="E9692" s="1">
        <v>5</v>
      </c>
      <c r="F9692" s="62">
        <v>109.05</v>
      </c>
    </row>
    <row r="9693" spans="1:6" x14ac:dyDescent="0.35">
      <c r="A9693" s="1">
        <v>80</v>
      </c>
      <c r="B9693" s="1" t="s">
        <v>113</v>
      </c>
      <c r="C9693" s="218">
        <v>44881</v>
      </c>
      <c r="D9693" s="218">
        <v>44880</v>
      </c>
      <c r="E9693" s="1">
        <v>1</v>
      </c>
      <c r="F9693" s="62">
        <v>21.78</v>
      </c>
    </row>
    <row r="9694" spans="1:6" x14ac:dyDescent="0.35">
      <c r="A9694" s="1">
        <v>80</v>
      </c>
      <c r="B9694" s="1" t="s">
        <v>113</v>
      </c>
      <c r="C9694" s="218">
        <v>44883</v>
      </c>
      <c r="D9694" s="218">
        <v>44878</v>
      </c>
      <c r="E9694" s="1">
        <v>1</v>
      </c>
      <c r="F9694" s="62">
        <v>22.97</v>
      </c>
    </row>
    <row r="9695" spans="1:6" x14ac:dyDescent="0.35">
      <c r="A9695" s="1">
        <v>80</v>
      </c>
      <c r="B9695" s="1" t="s">
        <v>113</v>
      </c>
      <c r="C9695" s="218">
        <v>44883</v>
      </c>
      <c r="D9695" s="218">
        <v>44879</v>
      </c>
      <c r="E9695" s="1">
        <v>2</v>
      </c>
      <c r="F9695" s="62">
        <v>40.79</v>
      </c>
    </row>
    <row r="9696" spans="1:6" x14ac:dyDescent="0.35">
      <c r="A9696" s="1">
        <v>80</v>
      </c>
      <c r="B9696" s="1" t="s">
        <v>113</v>
      </c>
      <c r="C9696" s="218">
        <v>44883</v>
      </c>
      <c r="D9696" s="218">
        <v>44880</v>
      </c>
      <c r="E9696" s="1">
        <v>4</v>
      </c>
      <c r="F9696" s="62">
        <v>110.68</v>
      </c>
    </row>
    <row r="9697" spans="1:6" x14ac:dyDescent="0.35">
      <c r="A9697" s="1">
        <v>80</v>
      </c>
      <c r="B9697" s="1" t="s">
        <v>113</v>
      </c>
      <c r="C9697" s="218">
        <v>44883</v>
      </c>
      <c r="D9697" s="218">
        <v>44881</v>
      </c>
      <c r="E9697" s="1">
        <v>1</v>
      </c>
      <c r="F9697" s="62">
        <v>42.32</v>
      </c>
    </row>
    <row r="9698" spans="1:6" x14ac:dyDescent="0.35">
      <c r="A9698" s="1">
        <v>80</v>
      </c>
      <c r="B9698" s="1" t="s">
        <v>113</v>
      </c>
      <c r="C9698" s="218">
        <v>44884</v>
      </c>
      <c r="D9698" s="218">
        <v>44879</v>
      </c>
      <c r="E9698" s="1">
        <v>9</v>
      </c>
      <c r="F9698" s="62">
        <v>206.2</v>
      </c>
    </row>
    <row r="9699" spans="1:6" x14ac:dyDescent="0.35">
      <c r="A9699" s="1">
        <v>80</v>
      </c>
      <c r="B9699" s="1" t="s">
        <v>113</v>
      </c>
      <c r="C9699" s="218">
        <v>44884</v>
      </c>
      <c r="D9699" s="218">
        <v>44880</v>
      </c>
      <c r="E9699" s="1">
        <v>7</v>
      </c>
      <c r="F9699" s="62">
        <v>160.88</v>
      </c>
    </row>
    <row r="9700" spans="1:6" x14ac:dyDescent="0.35">
      <c r="A9700" s="1">
        <v>80</v>
      </c>
      <c r="B9700" s="1" t="s">
        <v>113</v>
      </c>
      <c r="C9700" s="218">
        <v>44884</v>
      </c>
      <c r="D9700" s="218">
        <v>44881</v>
      </c>
      <c r="E9700" s="1">
        <v>9</v>
      </c>
      <c r="F9700" s="62">
        <v>240.52</v>
      </c>
    </row>
    <row r="9701" spans="1:6" x14ac:dyDescent="0.35">
      <c r="A9701" s="1">
        <v>80</v>
      </c>
      <c r="B9701" s="1" t="s">
        <v>113</v>
      </c>
      <c r="C9701" s="218">
        <v>44884</v>
      </c>
      <c r="D9701" s="218">
        <v>44882</v>
      </c>
      <c r="E9701" s="1">
        <v>6</v>
      </c>
      <c r="F9701" s="62">
        <v>226.35</v>
      </c>
    </row>
    <row r="9702" spans="1:6" x14ac:dyDescent="0.35">
      <c r="A9702" s="1">
        <v>80</v>
      </c>
      <c r="B9702" s="1" t="s">
        <v>113</v>
      </c>
      <c r="C9702" s="218">
        <v>44885</v>
      </c>
      <c r="D9702" s="218">
        <v>44879</v>
      </c>
      <c r="E9702" s="1">
        <v>6</v>
      </c>
      <c r="F9702" s="62">
        <v>145.33000000000001</v>
      </c>
    </row>
    <row r="9703" spans="1:6" x14ac:dyDescent="0.35">
      <c r="A9703" s="1">
        <v>80</v>
      </c>
      <c r="B9703" s="1" t="s">
        <v>113</v>
      </c>
      <c r="C9703" s="218">
        <v>44885</v>
      </c>
      <c r="D9703" s="218">
        <v>44880</v>
      </c>
      <c r="E9703" s="1">
        <v>10</v>
      </c>
      <c r="F9703" s="62">
        <v>222.49</v>
      </c>
    </row>
    <row r="9704" spans="1:6" x14ac:dyDescent="0.35">
      <c r="A9704" s="1">
        <v>80</v>
      </c>
      <c r="B9704" s="1" t="s">
        <v>113</v>
      </c>
      <c r="C9704" s="218">
        <v>44885</v>
      </c>
      <c r="D9704" s="218">
        <v>44881</v>
      </c>
      <c r="E9704" s="1">
        <v>7</v>
      </c>
      <c r="F9704" s="62">
        <v>158.04</v>
      </c>
    </row>
    <row r="9705" spans="1:6" x14ac:dyDescent="0.35">
      <c r="A9705" s="1">
        <v>80</v>
      </c>
      <c r="B9705" s="1" t="s">
        <v>113</v>
      </c>
      <c r="C9705" s="218">
        <v>44885</v>
      </c>
      <c r="D9705" s="218">
        <v>44882</v>
      </c>
      <c r="E9705" s="1">
        <v>5</v>
      </c>
      <c r="F9705" s="62">
        <v>174.49</v>
      </c>
    </row>
    <row r="9706" spans="1:6" x14ac:dyDescent="0.35">
      <c r="A9706" s="1">
        <v>80</v>
      </c>
      <c r="B9706" s="1" t="s">
        <v>113</v>
      </c>
      <c r="C9706" s="218">
        <v>44885</v>
      </c>
      <c r="D9706" s="218">
        <v>44883</v>
      </c>
      <c r="E9706" s="1">
        <v>4</v>
      </c>
      <c r="F9706" s="62">
        <v>91.08</v>
      </c>
    </row>
    <row r="9707" spans="1:6" x14ac:dyDescent="0.35">
      <c r="A9707" s="1">
        <v>80</v>
      </c>
      <c r="B9707" s="1" t="s">
        <v>113</v>
      </c>
      <c r="C9707" s="218">
        <v>44885</v>
      </c>
      <c r="D9707" s="218">
        <v>44885</v>
      </c>
      <c r="E9707" s="1">
        <v>2</v>
      </c>
      <c r="F9707" s="62">
        <v>71.680000000000007</v>
      </c>
    </row>
    <row r="9708" spans="1:6" x14ac:dyDescent="0.35">
      <c r="A9708" s="1">
        <v>80</v>
      </c>
      <c r="B9708" s="1" t="s">
        <v>113</v>
      </c>
      <c r="C9708" s="218">
        <v>44886</v>
      </c>
      <c r="D9708" s="218">
        <v>44880</v>
      </c>
      <c r="E9708" s="1">
        <v>6</v>
      </c>
      <c r="F9708" s="62">
        <v>129.72999999999999</v>
      </c>
    </row>
    <row r="9709" spans="1:6" x14ac:dyDescent="0.35">
      <c r="A9709" s="1">
        <v>80</v>
      </c>
      <c r="B9709" s="1" t="s">
        <v>113</v>
      </c>
      <c r="C9709" s="218">
        <v>44886</v>
      </c>
      <c r="D9709" s="218">
        <v>44881</v>
      </c>
      <c r="E9709" s="1">
        <v>4</v>
      </c>
      <c r="F9709" s="62">
        <v>91.86</v>
      </c>
    </row>
    <row r="9710" spans="1:6" x14ac:dyDescent="0.35">
      <c r="A9710" s="1">
        <v>80</v>
      </c>
      <c r="B9710" s="1" t="s">
        <v>113</v>
      </c>
      <c r="C9710" s="218">
        <v>44886</v>
      </c>
      <c r="D9710" s="218">
        <v>44882</v>
      </c>
      <c r="E9710" s="1">
        <v>4</v>
      </c>
      <c r="F9710" s="62">
        <v>87.51</v>
      </c>
    </row>
    <row r="9711" spans="1:6" x14ac:dyDescent="0.35">
      <c r="A9711" s="1">
        <v>80</v>
      </c>
      <c r="B9711" s="1" t="s">
        <v>113</v>
      </c>
      <c r="C9711" s="218">
        <v>44886</v>
      </c>
      <c r="D9711" s="218">
        <v>44883</v>
      </c>
      <c r="E9711" s="1">
        <v>2</v>
      </c>
      <c r="F9711" s="62">
        <v>44.25</v>
      </c>
    </row>
    <row r="9712" spans="1:6" x14ac:dyDescent="0.35">
      <c r="A9712" s="1">
        <v>80</v>
      </c>
      <c r="B9712" s="1" t="s">
        <v>113</v>
      </c>
      <c r="C9712" s="218">
        <v>44886</v>
      </c>
      <c r="D9712" s="218">
        <v>44885</v>
      </c>
      <c r="E9712" s="1">
        <v>4</v>
      </c>
      <c r="F9712" s="62">
        <v>84.4</v>
      </c>
    </row>
    <row r="9713" spans="1:6" x14ac:dyDescent="0.35">
      <c r="A9713" s="1">
        <v>80</v>
      </c>
      <c r="B9713" s="1" t="s">
        <v>113</v>
      </c>
      <c r="C9713" s="218">
        <v>44886</v>
      </c>
      <c r="D9713" s="218">
        <v>44886</v>
      </c>
      <c r="E9713" s="1">
        <v>2</v>
      </c>
      <c r="F9713" s="62">
        <v>79.099999999999994</v>
      </c>
    </row>
    <row r="9714" spans="1:6" x14ac:dyDescent="0.35">
      <c r="A9714" s="1">
        <v>80</v>
      </c>
      <c r="B9714" s="1" t="s">
        <v>113</v>
      </c>
      <c r="C9714" s="218">
        <v>44887</v>
      </c>
      <c r="D9714" s="218">
        <v>44881</v>
      </c>
      <c r="E9714" s="1">
        <v>5</v>
      </c>
      <c r="F9714" s="62">
        <v>109.29</v>
      </c>
    </row>
    <row r="9715" spans="1:6" x14ac:dyDescent="0.35">
      <c r="A9715" s="1">
        <v>80</v>
      </c>
      <c r="B9715" s="1" t="s">
        <v>113</v>
      </c>
      <c r="C9715" s="218">
        <v>44887</v>
      </c>
      <c r="D9715" s="218">
        <v>44882</v>
      </c>
      <c r="E9715" s="1">
        <v>7</v>
      </c>
      <c r="F9715" s="62">
        <v>181.22</v>
      </c>
    </row>
    <row r="9716" spans="1:6" x14ac:dyDescent="0.35">
      <c r="A9716" s="1">
        <v>80</v>
      </c>
      <c r="B9716" s="1" t="s">
        <v>113</v>
      </c>
      <c r="C9716" s="218">
        <v>44887</v>
      </c>
      <c r="D9716" s="218">
        <v>44883</v>
      </c>
      <c r="E9716" s="1">
        <v>8</v>
      </c>
      <c r="F9716" s="62">
        <v>226.4</v>
      </c>
    </row>
    <row r="9717" spans="1:6" x14ac:dyDescent="0.35">
      <c r="A9717" s="1">
        <v>80</v>
      </c>
      <c r="B9717" s="1" t="s">
        <v>113</v>
      </c>
      <c r="C9717" s="218">
        <v>44887</v>
      </c>
      <c r="D9717" s="218">
        <v>44885</v>
      </c>
      <c r="E9717" s="1">
        <v>1</v>
      </c>
      <c r="F9717" s="62">
        <v>25.29</v>
      </c>
    </row>
    <row r="9718" spans="1:6" x14ac:dyDescent="0.35">
      <c r="A9718" s="1">
        <v>80</v>
      </c>
      <c r="B9718" s="1" t="s">
        <v>113</v>
      </c>
      <c r="C9718" s="218">
        <v>44887</v>
      </c>
      <c r="D9718" s="218">
        <v>44886</v>
      </c>
      <c r="E9718" s="1">
        <v>3</v>
      </c>
      <c r="F9718" s="62">
        <v>66.08</v>
      </c>
    </row>
    <row r="9719" spans="1:6" x14ac:dyDescent="0.35">
      <c r="A9719" s="1">
        <v>80</v>
      </c>
      <c r="B9719" s="1" t="s">
        <v>113</v>
      </c>
      <c r="C9719" s="218">
        <v>44887</v>
      </c>
      <c r="D9719" s="218">
        <v>44887</v>
      </c>
      <c r="E9719" s="1">
        <v>8</v>
      </c>
      <c r="F9719" s="62">
        <v>187.6</v>
      </c>
    </row>
    <row r="9720" spans="1:6" x14ac:dyDescent="0.35">
      <c r="A9720" s="1">
        <v>80</v>
      </c>
      <c r="B9720" s="1" t="s">
        <v>113</v>
      </c>
      <c r="C9720" s="218">
        <v>44888</v>
      </c>
      <c r="D9720" s="218">
        <v>44883</v>
      </c>
      <c r="E9720" s="1">
        <v>1</v>
      </c>
      <c r="F9720" s="62">
        <v>22.52</v>
      </c>
    </row>
    <row r="9721" spans="1:6" x14ac:dyDescent="0.35">
      <c r="A9721" s="1">
        <v>80</v>
      </c>
      <c r="B9721" s="1" t="s">
        <v>113</v>
      </c>
      <c r="C9721" s="218">
        <v>44888</v>
      </c>
      <c r="D9721" s="218">
        <v>44887</v>
      </c>
      <c r="E9721" s="1">
        <v>4</v>
      </c>
      <c r="F9721" s="62">
        <v>95.63</v>
      </c>
    </row>
    <row r="9722" spans="1:6" x14ac:dyDescent="0.35">
      <c r="A9722" s="1">
        <v>80</v>
      </c>
      <c r="B9722" s="1" t="s">
        <v>113</v>
      </c>
      <c r="C9722" s="218">
        <v>44888</v>
      </c>
      <c r="D9722" s="218">
        <v>44888</v>
      </c>
      <c r="E9722" s="1">
        <v>5</v>
      </c>
      <c r="F9722" s="62">
        <v>167.75</v>
      </c>
    </row>
    <row r="9723" spans="1:6" x14ac:dyDescent="0.35">
      <c r="A9723" s="1">
        <v>80</v>
      </c>
      <c r="B9723" s="1" t="s">
        <v>113</v>
      </c>
      <c r="C9723" s="218">
        <v>44889</v>
      </c>
      <c r="D9723" s="218">
        <v>44886</v>
      </c>
      <c r="E9723" s="1">
        <v>3</v>
      </c>
      <c r="F9723" s="62">
        <v>92.11</v>
      </c>
    </row>
    <row r="9724" spans="1:6" x14ac:dyDescent="0.35">
      <c r="A9724" s="1">
        <v>80</v>
      </c>
      <c r="B9724" s="1" t="s">
        <v>113</v>
      </c>
      <c r="C9724" s="218">
        <v>44889</v>
      </c>
      <c r="D9724" s="218">
        <v>44887</v>
      </c>
      <c r="E9724" s="1">
        <v>4</v>
      </c>
      <c r="F9724" s="62">
        <v>111.32</v>
      </c>
    </row>
    <row r="9725" spans="1:6" x14ac:dyDescent="0.35">
      <c r="A9725" s="1">
        <v>80</v>
      </c>
      <c r="B9725" s="1" t="s">
        <v>113</v>
      </c>
      <c r="C9725" s="218">
        <v>44889</v>
      </c>
      <c r="D9725" s="218">
        <v>44888</v>
      </c>
      <c r="E9725" s="1">
        <v>5</v>
      </c>
      <c r="F9725" s="62">
        <v>167.51</v>
      </c>
    </row>
    <row r="9726" spans="1:6" x14ac:dyDescent="0.35">
      <c r="A9726" s="1">
        <v>80</v>
      </c>
      <c r="B9726" s="1" t="s">
        <v>113</v>
      </c>
      <c r="C9726" s="218">
        <v>44889</v>
      </c>
      <c r="D9726" s="218">
        <v>44889</v>
      </c>
      <c r="E9726" s="1">
        <v>5</v>
      </c>
      <c r="F9726" s="62">
        <v>143.85</v>
      </c>
    </row>
    <row r="9727" spans="1:6" x14ac:dyDescent="0.35">
      <c r="A9727" s="1">
        <v>80</v>
      </c>
      <c r="B9727" s="1" t="s">
        <v>113</v>
      </c>
      <c r="C9727" s="218">
        <v>44890</v>
      </c>
      <c r="D9727" s="218">
        <v>44885</v>
      </c>
      <c r="E9727" s="1">
        <v>1</v>
      </c>
      <c r="F9727" s="62">
        <v>23.66</v>
      </c>
    </row>
    <row r="9728" spans="1:6" x14ac:dyDescent="0.35">
      <c r="A9728" s="1">
        <v>80</v>
      </c>
      <c r="B9728" s="1" t="s">
        <v>113</v>
      </c>
      <c r="C9728" s="218">
        <v>44890</v>
      </c>
      <c r="D9728" s="218">
        <v>44887</v>
      </c>
      <c r="E9728" s="1">
        <v>1</v>
      </c>
      <c r="F9728" s="62">
        <v>22.77</v>
      </c>
    </row>
    <row r="9729" spans="1:6" x14ac:dyDescent="0.35">
      <c r="A9729" s="1">
        <v>80</v>
      </c>
      <c r="B9729" s="1" t="s">
        <v>113</v>
      </c>
      <c r="C9729" s="218">
        <v>44890</v>
      </c>
      <c r="D9729" s="218">
        <v>44888</v>
      </c>
      <c r="E9729" s="1">
        <v>6</v>
      </c>
      <c r="F9729" s="62">
        <v>123.84</v>
      </c>
    </row>
    <row r="9730" spans="1:6" x14ac:dyDescent="0.35">
      <c r="A9730" s="1">
        <v>80</v>
      </c>
      <c r="B9730" s="1" t="s">
        <v>113</v>
      </c>
      <c r="C9730" s="218">
        <v>44890</v>
      </c>
      <c r="D9730" s="218">
        <v>44889</v>
      </c>
      <c r="E9730" s="1">
        <v>5</v>
      </c>
      <c r="F9730" s="62">
        <v>169.38</v>
      </c>
    </row>
    <row r="9731" spans="1:6" x14ac:dyDescent="0.35">
      <c r="A9731" s="1">
        <v>80</v>
      </c>
      <c r="B9731" s="1" t="s">
        <v>113</v>
      </c>
      <c r="C9731" s="218">
        <v>44890</v>
      </c>
      <c r="D9731" s="218">
        <v>44890</v>
      </c>
      <c r="E9731" s="1">
        <v>11</v>
      </c>
      <c r="F9731" s="62">
        <v>318.62</v>
      </c>
    </row>
    <row r="9732" spans="1:6" x14ac:dyDescent="0.35">
      <c r="A9732" s="1">
        <v>80</v>
      </c>
      <c r="B9732" s="1" t="s">
        <v>113</v>
      </c>
      <c r="C9732" s="218">
        <v>44891</v>
      </c>
      <c r="D9732" s="218">
        <v>44885</v>
      </c>
      <c r="E9732" s="1">
        <v>1</v>
      </c>
      <c r="F9732" s="62">
        <v>23.26</v>
      </c>
    </row>
    <row r="9733" spans="1:6" x14ac:dyDescent="0.35">
      <c r="A9733" s="1">
        <v>80</v>
      </c>
      <c r="B9733" s="1" t="s">
        <v>113</v>
      </c>
      <c r="C9733" s="218">
        <v>44891</v>
      </c>
      <c r="D9733" s="218">
        <v>44887</v>
      </c>
      <c r="E9733" s="1">
        <v>1</v>
      </c>
      <c r="F9733" s="62">
        <v>22.42</v>
      </c>
    </row>
    <row r="9734" spans="1:6" x14ac:dyDescent="0.35">
      <c r="A9734" s="1">
        <v>80</v>
      </c>
      <c r="B9734" s="1" t="s">
        <v>113</v>
      </c>
      <c r="C9734" s="218">
        <v>44891</v>
      </c>
      <c r="D9734" s="218">
        <v>44889</v>
      </c>
      <c r="E9734" s="1">
        <v>6</v>
      </c>
      <c r="F9734" s="62">
        <v>163.25</v>
      </c>
    </row>
    <row r="9735" spans="1:6" x14ac:dyDescent="0.35">
      <c r="A9735" s="1">
        <v>80</v>
      </c>
      <c r="B9735" s="1" t="s">
        <v>113</v>
      </c>
      <c r="C9735" s="218">
        <v>44891</v>
      </c>
      <c r="D9735" s="218">
        <v>44890</v>
      </c>
      <c r="E9735" s="1">
        <v>7</v>
      </c>
      <c r="F9735" s="62">
        <v>159.1</v>
      </c>
    </row>
    <row r="9736" spans="1:6" x14ac:dyDescent="0.35">
      <c r="A9736" s="1">
        <v>80</v>
      </c>
      <c r="B9736" s="1" t="s">
        <v>113</v>
      </c>
      <c r="C9736" s="218">
        <v>44891</v>
      </c>
      <c r="D9736" s="218">
        <v>44891</v>
      </c>
      <c r="E9736" s="1">
        <v>10</v>
      </c>
      <c r="F9736" s="62">
        <v>293.62</v>
      </c>
    </row>
    <row r="9737" spans="1:6" x14ac:dyDescent="0.35">
      <c r="A9737" s="1">
        <v>80</v>
      </c>
      <c r="B9737" s="1" t="s">
        <v>113</v>
      </c>
      <c r="C9737" s="218">
        <v>44892</v>
      </c>
      <c r="D9737" s="218">
        <v>44888</v>
      </c>
      <c r="E9737" s="1">
        <v>1</v>
      </c>
      <c r="F9737" s="62">
        <v>21.88</v>
      </c>
    </row>
    <row r="9738" spans="1:6" x14ac:dyDescent="0.35">
      <c r="A9738" s="1">
        <v>80</v>
      </c>
      <c r="B9738" s="1" t="s">
        <v>113</v>
      </c>
      <c r="C9738" s="218">
        <v>44892</v>
      </c>
      <c r="D9738" s="218">
        <v>44889</v>
      </c>
      <c r="E9738" s="1">
        <v>4</v>
      </c>
      <c r="F9738" s="62">
        <v>117.02</v>
      </c>
    </row>
    <row r="9739" spans="1:6" x14ac:dyDescent="0.35">
      <c r="A9739" s="1">
        <v>80</v>
      </c>
      <c r="B9739" s="1" t="s">
        <v>113</v>
      </c>
      <c r="C9739" s="218">
        <v>44892</v>
      </c>
      <c r="D9739" s="218">
        <v>44890</v>
      </c>
      <c r="E9739" s="1">
        <v>2</v>
      </c>
      <c r="F9739" s="62">
        <v>41.87</v>
      </c>
    </row>
    <row r="9740" spans="1:6" x14ac:dyDescent="0.35">
      <c r="A9740" s="1">
        <v>80</v>
      </c>
      <c r="B9740" s="1" t="s">
        <v>113</v>
      </c>
      <c r="C9740" s="218">
        <v>44892</v>
      </c>
      <c r="D9740" s="218">
        <v>44891</v>
      </c>
      <c r="E9740" s="1">
        <v>5</v>
      </c>
      <c r="F9740" s="62">
        <v>113.75</v>
      </c>
    </row>
    <row r="9741" spans="1:6" x14ac:dyDescent="0.35">
      <c r="A9741" s="1">
        <v>80</v>
      </c>
      <c r="B9741" s="1" t="s">
        <v>113</v>
      </c>
      <c r="C9741" s="218">
        <v>44892</v>
      </c>
      <c r="D9741" s="218">
        <v>44892</v>
      </c>
      <c r="E9741" s="1">
        <v>9</v>
      </c>
      <c r="F9741" s="62">
        <v>315.66000000000003</v>
      </c>
    </row>
    <row r="9742" spans="1:6" x14ac:dyDescent="0.35">
      <c r="A9742" s="1">
        <v>80</v>
      </c>
      <c r="B9742" s="1" t="s">
        <v>113</v>
      </c>
      <c r="C9742" s="218">
        <v>44893</v>
      </c>
      <c r="D9742" s="218">
        <v>44888</v>
      </c>
      <c r="E9742" s="1">
        <v>1</v>
      </c>
      <c r="F9742" s="62">
        <v>23.66</v>
      </c>
    </row>
    <row r="9743" spans="1:6" x14ac:dyDescent="0.35">
      <c r="A9743" s="1">
        <v>80</v>
      </c>
      <c r="B9743" s="1" t="s">
        <v>113</v>
      </c>
      <c r="C9743" s="218">
        <v>44893</v>
      </c>
      <c r="D9743" s="218">
        <v>44889</v>
      </c>
      <c r="E9743" s="1">
        <v>3</v>
      </c>
      <c r="F9743" s="62">
        <v>100.04</v>
      </c>
    </row>
    <row r="9744" spans="1:6" x14ac:dyDescent="0.35">
      <c r="A9744" s="1">
        <v>80</v>
      </c>
      <c r="B9744" s="1" t="s">
        <v>113</v>
      </c>
      <c r="C9744" s="218">
        <v>44893</v>
      </c>
      <c r="D9744" s="218">
        <v>44890</v>
      </c>
      <c r="E9744" s="1">
        <v>3</v>
      </c>
      <c r="F9744" s="62">
        <v>70.14</v>
      </c>
    </row>
    <row r="9745" spans="1:6" x14ac:dyDescent="0.35">
      <c r="A9745" s="1">
        <v>80</v>
      </c>
      <c r="B9745" s="1" t="s">
        <v>113</v>
      </c>
      <c r="C9745" s="218">
        <v>44893</v>
      </c>
      <c r="D9745" s="218">
        <v>44891</v>
      </c>
      <c r="E9745" s="1">
        <v>6</v>
      </c>
      <c r="F9745" s="62">
        <v>194.38</v>
      </c>
    </row>
    <row r="9746" spans="1:6" x14ac:dyDescent="0.35">
      <c r="A9746" s="1">
        <v>80</v>
      </c>
      <c r="B9746" s="1" t="s">
        <v>113</v>
      </c>
      <c r="C9746" s="218">
        <v>44893</v>
      </c>
      <c r="D9746" s="218">
        <v>44892</v>
      </c>
      <c r="E9746" s="1">
        <v>5</v>
      </c>
      <c r="F9746" s="62">
        <v>141.62</v>
      </c>
    </row>
    <row r="9747" spans="1:6" x14ac:dyDescent="0.35">
      <c r="A9747" s="1">
        <v>80</v>
      </c>
      <c r="B9747" s="1" t="s">
        <v>113</v>
      </c>
      <c r="C9747" s="218">
        <v>44893</v>
      </c>
      <c r="D9747" s="218">
        <v>44893</v>
      </c>
      <c r="E9747" s="1">
        <v>6</v>
      </c>
      <c r="F9747" s="62">
        <v>203.49</v>
      </c>
    </row>
    <row r="9748" spans="1:6" x14ac:dyDescent="0.35">
      <c r="A9748" s="1">
        <v>80</v>
      </c>
      <c r="B9748" s="1" t="s">
        <v>113</v>
      </c>
      <c r="C9748" s="218">
        <v>44894</v>
      </c>
      <c r="D9748" s="218">
        <v>44889</v>
      </c>
      <c r="E9748" s="1">
        <v>1</v>
      </c>
      <c r="F9748" s="62">
        <v>21.38</v>
      </c>
    </row>
    <row r="9749" spans="1:6" x14ac:dyDescent="0.35">
      <c r="A9749" s="1">
        <v>80</v>
      </c>
      <c r="B9749" s="1" t="s">
        <v>113</v>
      </c>
      <c r="C9749" s="218">
        <v>44894</v>
      </c>
      <c r="D9749" s="218">
        <v>44890</v>
      </c>
      <c r="E9749" s="1">
        <v>1</v>
      </c>
      <c r="F9749" s="62">
        <v>23.81</v>
      </c>
    </row>
    <row r="9750" spans="1:6" x14ac:dyDescent="0.35">
      <c r="A9750" s="1">
        <v>80</v>
      </c>
      <c r="B9750" s="1" t="s">
        <v>113</v>
      </c>
      <c r="C9750" s="218">
        <v>44894</v>
      </c>
      <c r="D9750" s="218">
        <v>44891</v>
      </c>
      <c r="E9750" s="1">
        <v>4</v>
      </c>
      <c r="F9750" s="62">
        <v>184.53</v>
      </c>
    </row>
    <row r="9751" spans="1:6" x14ac:dyDescent="0.35">
      <c r="A9751" s="1">
        <v>80</v>
      </c>
      <c r="B9751" s="1" t="s">
        <v>113</v>
      </c>
      <c r="C9751" s="218">
        <v>44894</v>
      </c>
      <c r="D9751" s="218">
        <v>44892</v>
      </c>
      <c r="E9751" s="1">
        <v>4</v>
      </c>
      <c r="F9751" s="62">
        <v>118.7</v>
      </c>
    </row>
    <row r="9752" spans="1:6" x14ac:dyDescent="0.35">
      <c r="A9752" s="1">
        <v>80</v>
      </c>
      <c r="B9752" s="1" t="s">
        <v>113</v>
      </c>
      <c r="C9752" s="218">
        <v>44894</v>
      </c>
      <c r="D9752" s="218">
        <v>44893</v>
      </c>
      <c r="E9752" s="1">
        <v>9</v>
      </c>
      <c r="F9752" s="62">
        <v>266.12</v>
      </c>
    </row>
    <row r="9753" spans="1:6" x14ac:dyDescent="0.35">
      <c r="A9753" s="1">
        <v>80</v>
      </c>
      <c r="B9753" s="1" t="s">
        <v>113</v>
      </c>
      <c r="C9753" s="218">
        <v>44894</v>
      </c>
      <c r="D9753" s="218">
        <v>44894</v>
      </c>
      <c r="E9753" s="1">
        <v>6</v>
      </c>
      <c r="F9753" s="62">
        <v>171.57</v>
      </c>
    </row>
    <row r="9754" spans="1:6" x14ac:dyDescent="0.35">
      <c r="A9754" s="1">
        <v>80</v>
      </c>
      <c r="B9754" s="1" t="s">
        <v>113</v>
      </c>
      <c r="C9754" s="218">
        <v>44895</v>
      </c>
      <c r="D9754" s="218">
        <v>44891</v>
      </c>
      <c r="E9754" s="1">
        <v>2</v>
      </c>
      <c r="F9754" s="62">
        <v>75.64</v>
      </c>
    </row>
    <row r="9755" spans="1:6" x14ac:dyDescent="0.35">
      <c r="A9755" s="1">
        <v>80</v>
      </c>
      <c r="B9755" s="1" t="s">
        <v>113</v>
      </c>
      <c r="C9755" s="218">
        <v>44895</v>
      </c>
      <c r="D9755" s="218">
        <v>44892</v>
      </c>
      <c r="E9755" s="1">
        <v>2</v>
      </c>
      <c r="F9755" s="62">
        <v>68.459999999999994</v>
      </c>
    </row>
    <row r="9756" spans="1:6" x14ac:dyDescent="0.35">
      <c r="A9756" s="1">
        <v>80</v>
      </c>
      <c r="B9756" s="1" t="s">
        <v>113</v>
      </c>
      <c r="C9756" s="218">
        <v>44895</v>
      </c>
      <c r="D9756" s="218">
        <v>44893</v>
      </c>
      <c r="E9756" s="1">
        <v>4</v>
      </c>
      <c r="F9756" s="62">
        <v>175.33</v>
      </c>
    </row>
    <row r="9757" spans="1:6" x14ac:dyDescent="0.35">
      <c r="A9757" s="1">
        <v>80</v>
      </c>
      <c r="B9757" s="1" t="s">
        <v>113</v>
      </c>
      <c r="C9757" s="218">
        <v>44895</v>
      </c>
      <c r="D9757" s="218">
        <v>44894</v>
      </c>
      <c r="E9757" s="1">
        <v>9</v>
      </c>
      <c r="F9757" s="62">
        <v>328.04</v>
      </c>
    </row>
    <row r="9758" spans="1:6" x14ac:dyDescent="0.35">
      <c r="A9758" s="1">
        <v>80</v>
      </c>
      <c r="B9758" s="1" t="s">
        <v>113</v>
      </c>
      <c r="C9758" s="218">
        <v>44895</v>
      </c>
      <c r="D9758" s="218">
        <v>44895</v>
      </c>
      <c r="E9758" s="1">
        <v>8</v>
      </c>
      <c r="F9758" s="62">
        <v>186.06</v>
      </c>
    </row>
    <row r="9759" spans="1:6" x14ac:dyDescent="0.35">
      <c r="A9759" s="1">
        <v>80</v>
      </c>
      <c r="B9759" s="1" t="s">
        <v>113</v>
      </c>
      <c r="C9759" s="218">
        <v>44896</v>
      </c>
      <c r="D9759" s="218">
        <v>44892</v>
      </c>
      <c r="E9759" s="1">
        <v>1</v>
      </c>
      <c r="F9759" s="62">
        <v>54.35</v>
      </c>
    </row>
    <row r="9760" spans="1:6" x14ac:dyDescent="0.35">
      <c r="A9760" s="1">
        <v>80</v>
      </c>
      <c r="B9760" s="1" t="s">
        <v>113</v>
      </c>
      <c r="C9760" s="218">
        <v>44896</v>
      </c>
      <c r="D9760" s="218">
        <v>44893</v>
      </c>
      <c r="E9760" s="1">
        <v>1</v>
      </c>
      <c r="F9760" s="62">
        <v>24.75</v>
      </c>
    </row>
    <row r="9761" spans="1:6" x14ac:dyDescent="0.35">
      <c r="A9761" s="1">
        <v>80</v>
      </c>
      <c r="B9761" s="1" t="s">
        <v>113</v>
      </c>
      <c r="C9761" s="218">
        <v>44896</v>
      </c>
      <c r="D9761" s="218">
        <v>44894</v>
      </c>
      <c r="E9761" s="1">
        <v>4</v>
      </c>
      <c r="F9761" s="62">
        <v>155.08000000000001</v>
      </c>
    </row>
    <row r="9762" spans="1:6" x14ac:dyDescent="0.35">
      <c r="A9762" s="1">
        <v>80</v>
      </c>
      <c r="B9762" s="1" t="s">
        <v>113</v>
      </c>
      <c r="C9762" s="218">
        <v>44896</v>
      </c>
      <c r="D9762" s="218">
        <v>44895</v>
      </c>
      <c r="E9762" s="1">
        <v>10</v>
      </c>
      <c r="F9762" s="62">
        <v>314.95999999999998</v>
      </c>
    </row>
    <row r="9763" spans="1:6" x14ac:dyDescent="0.35">
      <c r="A9763" s="1">
        <v>80</v>
      </c>
      <c r="B9763" s="1" t="s">
        <v>113</v>
      </c>
      <c r="C9763" s="218">
        <v>44896</v>
      </c>
      <c r="D9763" s="218">
        <v>44896</v>
      </c>
      <c r="E9763" s="1">
        <v>3</v>
      </c>
      <c r="F9763" s="62">
        <v>73.010000000000005</v>
      </c>
    </row>
    <row r="9764" spans="1:6" x14ac:dyDescent="0.35">
      <c r="A9764" s="1">
        <v>80</v>
      </c>
      <c r="B9764" s="1" t="s">
        <v>113</v>
      </c>
      <c r="C9764" s="218">
        <v>44897</v>
      </c>
      <c r="D9764" s="218">
        <v>44893</v>
      </c>
      <c r="E9764" s="1">
        <v>4</v>
      </c>
      <c r="F9764" s="62">
        <v>205.13</v>
      </c>
    </row>
    <row r="9765" spans="1:6" x14ac:dyDescent="0.35">
      <c r="A9765" s="1">
        <v>80</v>
      </c>
      <c r="B9765" s="1" t="s">
        <v>113</v>
      </c>
      <c r="C9765" s="218">
        <v>44897</v>
      </c>
      <c r="D9765" s="218">
        <v>44894</v>
      </c>
      <c r="E9765" s="1">
        <v>3</v>
      </c>
      <c r="F9765" s="62">
        <v>70.14</v>
      </c>
    </row>
    <row r="9766" spans="1:6" x14ac:dyDescent="0.35">
      <c r="A9766" s="1">
        <v>80</v>
      </c>
      <c r="B9766" s="1" t="s">
        <v>113</v>
      </c>
      <c r="C9766" s="218">
        <v>44897</v>
      </c>
      <c r="D9766" s="218">
        <v>44895</v>
      </c>
      <c r="E9766" s="1">
        <v>8</v>
      </c>
      <c r="F9766" s="62">
        <v>245.96</v>
      </c>
    </row>
    <row r="9767" spans="1:6" x14ac:dyDescent="0.35">
      <c r="A9767" s="1">
        <v>80</v>
      </c>
      <c r="B9767" s="1" t="s">
        <v>113</v>
      </c>
      <c r="C9767" s="218">
        <v>44897</v>
      </c>
      <c r="D9767" s="218">
        <v>44896</v>
      </c>
      <c r="E9767" s="1">
        <v>10</v>
      </c>
      <c r="F9767" s="62">
        <v>349.96</v>
      </c>
    </row>
    <row r="9768" spans="1:6" x14ac:dyDescent="0.35">
      <c r="A9768" s="1">
        <v>80</v>
      </c>
      <c r="B9768" s="1" t="s">
        <v>113</v>
      </c>
      <c r="C9768" s="218">
        <v>44897</v>
      </c>
      <c r="D9768" s="218">
        <v>44897</v>
      </c>
      <c r="E9768" s="1">
        <v>3</v>
      </c>
      <c r="F9768" s="62">
        <v>92.96</v>
      </c>
    </row>
    <row r="9769" spans="1:6" x14ac:dyDescent="0.35">
      <c r="A9769" s="1">
        <v>80</v>
      </c>
      <c r="B9769" s="1" t="s">
        <v>113</v>
      </c>
      <c r="C9769" s="218">
        <v>44898</v>
      </c>
      <c r="D9769" s="218">
        <v>44894</v>
      </c>
      <c r="E9769" s="1">
        <v>5</v>
      </c>
      <c r="F9769" s="62">
        <v>139.38999999999999</v>
      </c>
    </row>
    <row r="9770" spans="1:6" x14ac:dyDescent="0.35">
      <c r="A9770" s="1">
        <v>80</v>
      </c>
      <c r="B9770" s="1" t="s">
        <v>113</v>
      </c>
      <c r="C9770" s="218">
        <v>44898</v>
      </c>
      <c r="D9770" s="218">
        <v>44895</v>
      </c>
      <c r="E9770" s="1">
        <v>6</v>
      </c>
      <c r="F9770" s="62">
        <v>138.01</v>
      </c>
    </row>
    <row r="9771" spans="1:6" x14ac:dyDescent="0.35">
      <c r="A9771" s="1">
        <v>80</v>
      </c>
      <c r="B9771" s="1" t="s">
        <v>113</v>
      </c>
      <c r="C9771" s="218">
        <v>44898</v>
      </c>
      <c r="D9771" s="218">
        <v>44896</v>
      </c>
      <c r="E9771" s="1">
        <v>11</v>
      </c>
      <c r="F9771" s="62">
        <v>324.07</v>
      </c>
    </row>
    <row r="9772" spans="1:6" x14ac:dyDescent="0.35">
      <c r="A9772" s="1">
        <v>80</v>
      </c>
      <c r="B9772" s="1" t="s">
        <v>113</v>
      </c>
      <c r="C9772" s="218">
        <v>44898</v>
      </c>
      <c r="D9772" s="218">
        <v>44897</v>
      </c>
      <c r="E9772" s="1">
        <v>8</v>
      </c>
      <c r="F9772" s="62">
        <v>363.63</v>
      </c>
    </row>
    <row r="9773" spans="1:6" x14ac:dyDescent="0.35">
      <c r="A9773" s="1">
        <v>80</v>
      </c>
      <c r="B9773" s="1" t="s">
        <v>113</v>
      </c>
      <c r="C9773" s="218">
        <v>44898</v>
      </c>
      <c r="D9773" s="218">
        <v>44898</v>
      </c>
      <c r="E9773" s="1">
        <v>1</v>
      </c>
      <c r="F9773" s="62">
        <v>54.05</v>
      </c>
    </row>
    <row r="9774" spans="1:6" x14ac:dyDescent="0.35">
      <c r="A9774" s="1">
        <v>80</v>
      </c>
      <c r="B9774" s="1" t="s">
        <v>113</v>
      </c>
      <c r="C9774" s="218">
        <v>44899</v>
      </c>
      <c r="D9774" s="218">
        <v>44895</v>
      </c>
      <c r="E9774" s="1">
        <v>2</v>
      </c>
      <c r="F9774" s="62">
        <v>73.760000000000005</v>
      </c>
    </row>
    <row r="9775" spans="1:6" x14ac:dyDescent="0.35">
      <c r="A9775" s="1">
        <v>80</v>
      </c>
      <c r="B9775" s="1" t="s">
        <v>113</v>
      </c>
      <c r="C9775" s="218">
        <v>44899</v>
      </c>
      <c r="D9775" s="218">
        <v>44896</v>
      </c>
      <c r="E9775" s="1">
        <v>4</v>
      </c>
      <c r="F9775" s="62">
        <v>139.93</v>
      </c>
    </row>
    <row r="9776" spans="1:6" x14ac:dyDescent="0.35">
      <c r="A9776" s="1">
        <v>80</v>
      </c>
      <c r="B9776" s="1" t="s">
        <v>113</v>
      </c>
      <c r="C9776" s="218">
        <v>44899</v>
      </c>
      <c r="D9776" s="218">
        <v>44897</v>
      </c>
      <c r="E9776" s="1">
        <v>6</v>
      </c>
      <c r="F9776" s="62">
        <v>285.41000000000003</v>
      </c>
    </row>
    <row r="9777" spans="1:6" x14ac:dyDescent="0.35">
      <c r="A9777" s="1">
        <v>80</v>
      </c>
      <c r="B9777" s="1" t="s">
        <v>113</v>
      </c>
      <c r="C9777" s="218">
        <v>44899</v>
      </c>
      <c r="D9777" s="218">
        <v>44898</v>
      </c>
      <c r="E9777" s="1">
        <v>3</v>
      </c>
      <c r="F9777" s="62">
        <v>102.17</v>
      </c>
    </row>
    <row r="9778" spans="1:6" x14ac:dyDescent="0.35">
      <c r="A9778" s="1">
        <v>80</v>
      </c>
      <c r="B9778" s="1" t="s">
        <v>113</v>
      </c>
      <c r="C9778" s="218">
        <v>44899</v>
      </c>
      <c r="D9778" s="218">
        <v>44899</v>
      </c>
      <c r="E9778" s="1">
        <v>12</v>
      </c>
      <c r="F9778" s="62">
        <v>455.82</v>
      </c>
    </row>
    <row r="9779" spans="1:6" x14ac:dyDescent="0.35">
      <c r="A9779" s="1">
        <v>80</v>
      </c>
      <c r="B9779" s="1" t="s">
        <v>113</v>
      </c>
      <c r="C9779" s="218">
        <v>44900</v>
      </c>
      <c r="D9779" s="218">
        <v>44898</v>
      </c>
      <c r="E9779" s="1">
        <v>2</v>
      </c>
      <c r="F9779" s="62">
        <v>101.67</v>
      </c>
    </row>
    <row r="9780" spans="1:6" x14ac:dyDescent="0.35">
      <c r="A9780" s="1">
        <v>80</v>
      </c>
      <c r="B9780" s="1" t="s">
        <v>113</v>
      </c>
      <c r="C9780" s="218">
        <v>44900</v>
      </c>
      <c r="D9780" s="218">
        <v>44899</v>
      </c>
      <c r="E9780" s="1">
        <v>2</v>
      </c>
      <c r="F9780" s="62">
        <v>78.11</v>
      </c>
    </row>
    <row r="9781" spans="1:6" x14ac:dyDescent="0.35">
      <c r="A9781" s="1">
        <v>80</v>
      </c>
      <c r="B9781" s="1" t="s">
        <v>113</v>
      </c>
      <c r="C9781" s="218">
        <v>44900</v>
      </c>
      <c r="D9781" s="218">
        <v>44900</v>
      </c>
      <c r="E9781" s="1">
        <v>13</v>
      </c>
      <c r="F9781" s="62">
        <v>391.24</v>
      </c>
    </row>
    <row r="9782" spans="1:6" x14ac:dyDescent="0.35">
      <c r="A9782" s="1">
        <v>80</v>
      </c>
      <c r="B9782" s="1" t="s">
        <v>113</v>
      </c>
      <c r="C9782" s="218">
        <v>44901</v>
      </c>
      <c r="D9782" s="218">
        <v>44897</v>
      </c>
      <c r="E9782" s="1">
        <v>1</v>
      </c>
      <c r="F9782" s="62">
        <v>23.96</v>
      </c>
    </row>
    <row r="9783" spans="1:6" x14ac:dyDescent="0.35">
      <c r="A9783" s="1">
        <v>80</v>
      </c>
      <c r="B9783" s="1" t="s">
        <v>113</v>
      </c>
      <c r="C9783" s="218">
        <v>44901</v>
      </c>
      <c r="D9783" s="218">
        <v>44898</v>
      </c>
      <c r="E9783" s="1">
        <v>2</v>
      </c>
      <c r="F9783" s="62">
        <v>48.51</v>
      </c>
    </row>
    <row r="9784" spans="1:6" x14ac:dyDescent="0.35">
      <c r="A9784" s="1">
        <v>80</v>
      </c>
      <c r="B9784" s="1" t="s">
        <v>113</v>
      </c>
      <c r="C9784" s="218">
        <v>44901</v>
      </c>
      <c r="D9784" s="218">
        <v>44899</v>
      </c>
      <c r="E9784" s="1">
        <v>1</v>
      </c>
      <c r="F9784" s="62">
        <v>53.16</v>
      </c>
    </row>
    <row r="9785" spans="1:6" x14ac:dyDescent="0.35">
      <c r="A9785" s="1">
        <v>80</v>
      </c>
      <c r="B9785" s="1" t="s">
        <v>113</v>
      </c>
      <c r="C9785" s="218">
        <v>44901</v>
      </c>
      <c r="D9785" s="218">
        <v>44900</v>
      </c>
      <c r="E9785" s="1">
        <v>4</v>
      </c>
      <c r="F9785" s="62">
        <v>140.88</v>
      </c>
    </row>
    <row r="9786" spans="1:6" x14ac:dyDescent="0.35">
      <c r="A9786" s="1">
        <v>80</v>
      </c>
      <c r="B9786" s="1" t="s">
        <v>113</v>
      </c>
      <c r="C9786" s="218">
        <v>44901</v>
      </c>
      <c r="D9786" s="218">
        <v>44901</v>
      </c>
      <c r="E9786" s="1">
        <v>10</v>
      </c>
      <c r="F9786" s="62">
        <v>327.78</v>
      </c>
    </row>
    <row r="9787" spans="1:6" x14ac:dyDescent="0.35">
      <c r="A9787" s="1">
        <v>80</v>
      </c>
      <c r="B9787" s="1" t="s">
        <v>113</v>
      </c>
      <c r="C9787" s="218">
        <v>44902</v>
      </c>
      <c r="D9787" s="218">
        <v>44898</v>
      </c>
      <c r="E9787" s="1">
        <v>3</v>
      </c>
      <c r="F9787" s="62">
        <v>127.41</v>
      </c>
    </row>
    <row r="9788" spans="1:6" x14ac:dyDescent="0.35">
      <c r="A9788" s="1">
        <v>80</v>
      </c>
      <c r="B9788" s="1" t="s">
        <v>113</v>
      </c>
      <c r="C9788" s="218">
        <v>44902</v>
      </c>
      <c r="D9788" s="218">
        <v>44899</v>
      </c>
      <c r="E9788" s="1">
        <v>1</v>
      </c>
      <c r="F9788" s="62">
        <v>54.45</v>
      </c>
    </row>
    <row r="9789" spans="1:6" x14ac:dyDescent="0.35">
      <c r="A9789" s="1">
        <v>80</v>
      </c>
      <c r="B9789" s="1" t="s">
        <v>113</v>
      </c>
      <c r="C9789" s="218">
        <v>44902</v>
      </c>
      <c r="D9789" s="218">
        <v>44900</v>
      </c>
      <c r="E9789" s="1">
        <v>1</v>
      </c>
      <c r="F9789" s="62">
        <v>54.35</v>
      </c>
    </row>
    <row r="9790" spans="1:6" x14ac:dyDescent="0.35">
      <c r="A9790" s="1">
        <v>80</v>
      </c>
      <c r="B9790" s="1" t="s">
        <v>113</v>
      </c>
      <c r="C9790" s="218">
        <v>44902</v>
      </c>
      <c r="D9790" s="218">
        <v>44901</v>
      </c>
      <c r="E9790" s="1">
        <v>9</v>
      </c>
      <c r="F9790" s="62">
        <v>273.39</v>
      </c>
    </row>
    <row r="9791" spans="1:6" x14ac:dyDescent="0.35">
      <c r="A9791" s="1">
        <v>80</v>
      </c>
      <c r="B9791" s="1" t="s">
        <v>113</v>
      </c>
      <c r="C9791" s="218">
        <v>44902</v>
      </c>
      <c r="D9791" s="218">
        <v>44902</v>
      </c>
      <c r="E9791" s="1">
        <v>15</v>
      </c>
      <c r="F9791" s="62">
        <v>472.27</v>
      </c>
    </row>
    <row r="9792" spans="1:6" x14ac:dyDescent="0.35">
      <c r="A9792" s="1">
        <v>80</v>
      </c>
      <c r="B9792" s="1" t="s">
        <v>113</v>
      </c>
      <c r="C9792" s="218">
        <v>44903</v>
      </c>
      <c r="D9792" s="218">
        <v>44900</v>
      </c>
      <c r="E9792" s="1">
        <v>1</v>
      </c>
      <c r="F9792" s="62">
        <v>20.39</v>
      </c>
    </row>
    <row r="9793" spans="1:6" x14ac:dyDescent="0.35">
      <c r="A9793" s="1">
        <v>80</v>
      </c>
      <c r="B9793" s="1" t="s">
        <v>113</v>
      </c>
      <c r="C9793" s="218">
        <v>44903</v>
      </c>
      <c r="D9793" s="218">
        <v>44902</v>
      </c>
      <c r="E9793" s="1">
        <v>9</v>
      </c>
      <c r="F9793" s="62">
        <v>269.73</v>
      </c>
    </row>
    <row r="9794" spans="1:6" x14ac:dyDescent="0.35">
      <c r="A9794" s="1">
        <v>80</v>
      </c>
      <c r="B9794" s="1" t="s">
        <v>113</v>
      </c>
      <c r="C9794" s="218">
        <v>44903</v>
      </c>
      <c r="D9794" s="218">
        <v>44903</v>
      </c>
      <c r="E9794" s="1">
        <v>10</v>
      </c>
      <c r="F9794" s="62">
        <v>272.35000000000002</v>
      </c>
    </row>
    <row r="9795" spans="1:6" x14ac:dyDescent="0.35">
      <c r="A9795" s="1">
        <v>80</v>
      </c>
      <c r="B9795" s="1" t="s">
        <v>113</v>
      </c>
      <c r="C9795" s="218">
        <v>44904</v>
      </c>
      <c r="D9795" s="218">
        <v>44901</v>
      </c>
      <c r="E9795" s="1">
        <v>2</v>
      </c>
      <c r="F9795" s="62">
        <v>49.5</v>
      </c>
    </row>
    <row r="9796" spans="1:6" x14ac:dyDescent="0.35">
      <c r="A9796" s="1">
        <v>80</v>
      </c>
      <c r="B9796" s="1" t="s">
        <v>113</v>
      </c>
      <c r="C9796" s="218">
        <v>44904</v>
      </c>
      <c r="D9796" s="218">
        <v>44902</v>
      </c>
      <c r="E9796" s="1">
        <v>4</v>
      </c>
      <c r="F9796" s="62">
        <v>92.5</v>
      </c>
    </row>
    <row r="9797" spans="1:6" x14ac:dyDescent="0.35">
      <c r="A9797" s="1">
        <v>80</v>
      </c>
      <c r="B9797" s="1" t="s">
        <v>113</v>
      </c>
      <c r="C9797" s="218">
        <v>44904</v>
      </c>
      <c r="D9797" s="218">
        <v>44903</v>
      </c>
      <c r="E9797" s="1">
        <v>8</v>
      </c>
      <c r="F9797" s="62">
        <v>217.25</v>
      </c>
    </row>
    <row r="9798" spans="1:6" x14ac:dyDescent="0.35">
      <c r="A9798" s="1">
        <v>80</v>
      </c>
      <c r="B9798" s="1" t="s">
        <v>113</v>
      </c>
      <c r="C9798" s="218">
        <v>44904</v>
      </c>
      <c r="D9798" s="218">
        <v>44904</v>
      </c>
      <c r="E9798" s="1">
        <v>13</v>
      </c>
      <c r="F9798" s="62">
        <v>429.65</v>
      </c>
    </row>
    <row r="9799" spans="1:6" x14ac:dyDescent="0.35">
      <c r="A9799" s="1">
        <v>80</v>
      </c>
      <c r="B9799" s="1" t="s">
        <v>113</v>
      </c>
      <c r="C9799" s="218">
        <v>44905</v>
      </c>
      <c r="D9799" s="218">
        <v>44902</v>
      </c>
      <c r="E9799" s="1">
        <v>2</v>
      </c>
      <c r="F9799" s="62">
        <v>46.53</v>
      </c>
    </row>
    <row r="9800" spans="1:6" x14ac:dyDescent="0.35">
      <c r="A9800" s="1">
        <v>80</v>
      </c>
      <c r="B9800" s="1" t="s">
        <v>113</v>
      </c>
      <c r="C9800" s="218">
        <v>44905</v>
      </c>
      <c r="D9800" s="218">
        <v>44903</v>
      </c>
      <c r="E9800" s="1">
        <v>3</v>
      </c>
      <c r="F9800" s="62">
        <v>94.35</v>
      </c>
    </row>
    <row r="9801" spans="1:6" x14ac:dyDescent="0.35">
      <c r="A9801" s="1">
        <v>80</v>
      </c>
      <c r="B9801" s="1" t="s">
        <v>113</v>
      </c>
      <c r="C9801" s="218">
        <v>44905</v>
      </c>
      <c r="D9801" s="218">
        <v>44904</v>
      </c>
      <c r="E9801" s="1">
        <v>7</v>
      </c>
      <c r="F9801" s="62">
        <v>223.4</v>
      </c>
    </row>
    <row r="9802" spans="1:6" x14ac:dyDescent="0.35">
      <c r="A9802" s="1">
        <v>80</v>
      </c>
      <c r="B9802" s="1" t="s">
        <v>113</v>
      </c>
      <c r="C9802" s="218">
        <v>44905</v>
      </c>
      <c r="D9802" s="218">
        <v>44905</v>
      </c>
      <c r="E9802" s="1">
        <v>9</v>
      </c>
      <c r="F9802" s="62">
        <v>395.2</v>
      </c>
    </row>
    <row r="9803" spans="1:6" x14ac:dyDescent="0.35">
      <c r="A9803" s="1">
        <v>80</v>
      </c>
      <c r="B9803" s="1" t="s">
        <v>113</v>
      </c>
      <c r="C9803" s="218">
        <v>44906</v>
      </c>
      <c r="D9803" s="218">
        <v>44903</v>
      </c>
      <c r="E9803" s="1">
        <v>2</v>
      </c>
      <c r="F9803" s="62">
        <v>48.06</v>
      </c>
    </row>
    <row r="9804" spans="1:6" x14ac:dyDescent="0.35">
      <c r="A9804" s="1">
        <v>80</v>
      </c>
      <c r="B9804" s="1" t="s">
        <v>113</v>
      </c>
      <c r="C9804" s="218">
        <v>44906</v>
      </c>
      <c r="D9804" s="218">
        <v>44904</v>
      </c>
      <c r="E9804" s="1">
        <v>1</v>
      </c>
      <c r="F9804" s="62">
        <v>22.47</v>
      </c>
    </row>
    <row r="9805" spans="1:6" x14ac:dyDescent="0.35">
      <c r="A9805" s="1">
        <v>80</v>
      </c>
      <c r="B9805" s="1" t="s">
        <v>113</v>
      </c>
      <c r="C9805" s="218">
        <v>44906</v>
      </c>
      <c r="D9805" s="218">
        <v>44905</v>
      </c>
      <c r="E9805" s="1">
        <v>2</v>
      </c>
      <c r="F9805" s="62">
        <v>108.85</v>
      </c>
    </row>
    <row r="9806" spans="1:6" x14ac:dyDescent="0.35">
      <c r="A9806" s="1">
        <v>80</v>
      </c>
      <c r="B9806" s="1" t="s">
        <v>113</v>
      </c>
      <c r="C9806" s="218">
        <v>44906</v>
      </c>
      <c r="D9806" s="218">
        <v>44906</v>
      </c>
      <c r="E9806" s="1">
        <v>10</v>
      </c>
      <c r="F9806" s="62">
        <v>349.47</v>
      </c>
    </row>
    <row r="9807" spans="1:6" x14ac:dyDescent="0.35">
      <c r="A9807" s="1">
        <v>80</v>
      </c>
      <c r="B9807" s="1" t="s">
        <v>113</v>
      </c>
      <c r="C9807" s="218">
        <v>44907</v>
      </c>
      <c r="D9807" s="218">
        <v>44904</v>
      </c>
      <c r="E9807" s="1">
        <v>3</v>
      </c>
      <c r="F9807" s="62">
        <v>92.56</v>
      </c>
    </row>
    <row r="9808" spans="1:6" x14ac:dyDescent="0.35">
      <c r="A9808" s="1">
        <v>80</v>
      </c>
      <c r="B9808" s="1" t="s">
        <v>113</v>
      </c>
      <c r="C9808" s="218">
        <v>44907</v>
      </c>
      <c r="D9808" s="218">
        <v>44905</v>
      </c>
      <c r="E9808" s="1">
        <v>5</v>
      </c>
      <c r="F9808" s="62">
        <v>171.36</v>
      </c>
    </row>
    <row r="9809" spans="1:6" x14ac:dyDescent="0.35">
      <c r="A9809" s="1">
        <v>80</v>
      </c>
      <c r="B9809" s="1" t="s">
        <v>113</v>
      </c>
      <c r="C9809" s="218">
        <v>44907</v>
      </c>
      <c r="D9809" s="218">
        <v>44906</v>
      </c>
      <c r="E9809" s="1">
        <v>5</v>
      </c>
      <c r="F9809" s="62">
        <v>169.48</v>
      </c>
    </row>
    <row r="9810" spans="1:6" x14ac:dyDescent="0.35">
      <c r="A9810" s="1">
        <v>80</v>
      </c>
      <c r="B9810" s="1" t="s">
        <v>113</v>
      </c>
      <c r="C9810" s="218">
        <v>44907</v>
      </c>
      <c r="D9810" s="218">
        <v>44907</v>
      </c>
      <c r="E9810" s="1">
        <v>13</v>
      </c>
      <c r="F9810" s="62">
        <v>361.55</v>
      </c>
    </row>
    <row r="9811" spans="1:6" x14ac:dyDescent="0.35">
      <c r="A9811" s="1">
        <v>80</v>
      </c>
      <c r="B9811" s="1" t="s">
        <v>113</v>
      </c>
      <c r="C9811" s="218">
        <v>44908</v>
      </c>
      <c r="D9811" s="218">
        <v>44905</v>
      </c>
      <c r="E9811" s="1">
        <v>2</v>
      </c>
      <c r="F9811" s="62">
        <v>104.59</v>
      </c>
    </row>
    <row r="9812" spans="1:6" x14ac:dyDescent="0.35">
      <c r="A9812" s="1">
        <v>80</v>
      </c>
      <c r="B9812" s="1" t="s">
        <v>113</v>
      </c>
      <c r="C9812" s="218">
        <v>44908</v>
      </c>
      <c r="D9812" s="218">
        <v>44907</v>
      </c>
      <c r="E9812" s="1">
        <v>3</v>
      </c>
      <c r="F9812" s="62">
        <v>95.34</v>
      </c>
    </row>
    <row r="9813" spans="1:6" x14ac:dyDescent="0.35">
      <c r="A9813" s="1">
        <v>80</v>
      </c>
      <c r="B9813" s="1" t="s">
        <v>113</v>
      </c>
      <c r="C9813" s="218">
        <v>44908</v>
      </c>
      <c r="D9813" s="218">
        <v>44908</v>
      </c>
      <c r="E9813" s="1">
        <v>11</v>
      </c>
      <c r="F9813" s="62">
        <v>389.26</v>
      </c>
    </row>
    <row r="9814" spans="1:6" x14ac:dyDescent="0.35">
      <c r="A9814" s="1">
        <v>80</v>
      </c>
      <c r="B9814" s="1" t="s">
        <v>113</v>
      </c>
      <c r="C9814" s="218">
        <v>44909</v>
      </c>
      <c r="D9814" s="218">
        <v>44906</v>
      </c>
      <c r="E9814" s="1">
        <v>2</v>
      </c>
      <c r="F9814" s="62">
        <v>76.92</v>
      </c>
    </row>
    <row r="9815" spans="1:6" x14ac:dyDescent="0.35">
      <c r="A9815" s="1">
        <v>80</v>
      </c>
      <c r="B9815" s="1" t="s">
        <v>113</v>
      </c>
      <c r="C9815" s="218">
        <v>44909</v>
      </c>
      <c r="D9815" s="218">
        <v>44907</v>
      </c>
      <c r="E9815" s="1">
        <v>10</v>
      </c>
      <c r="F9815" s="62">
        <v>299.02999999999997</v>
      </c>
    </row>
    <row r="9816" spans="1:6" x14ac:dyDescent="0.35">
      <c r="A9816" s="1">
        <v>80</v>
      </c>
      <c r="B9816" s="1" t="s">
        <v>113</v>
      </c>
      <c r="C9816" s="218">
        <v>44909</v>
      </c>
      <c r="D9816" s="218">
        <v>44908</v>
      </c>
      <c r="E9816" s="1">
        <v>4</v>
      </c>
      <c r="F9816" s="62">
        <v>95.04</v>
      </c>
    </row>
    <row r="9817" spans="1:6" x14ac:dyDescent="0.35">
      <c r="A9817" s="1">
        <v>80</v>
      </c>
      <c r="B9817" s="1" t="s">
        <v>113</v>
      </c>
      <c r="C9817" s="218">
        <v>44909</v>
      </c>
      <c r="D9817" s="218">
        <v>44909</v>
      </c>
      <c r="E9817" s="1">
        <v>11</v>
      </c>
      <c r="F9817" s="62">
        <v>445.45</v>
      </c>
    </row>
    <row r="9818" spans="1:6" x14ac:dyDescent="0.35">
      <c r="A9818" s="1">
        <v>80</v>
      </c>
      <c r="B9818" s="1" t="s">
        <v>113</v>
      </c>
      <c r="C9818" s="218">
        <v>44910</v>
      </c>
      <c r="D9818" s="218">
        <v>44907</v>
      </c>
      <c r="E9818" s="1">
        <v>2</v>
      </c>
      <c r="F9818" s="62">
        <v>48.41</v>
      </c>
    </row>
    <row r="9819" spans="1:6" x14ac:dyDescent="0.35">
      <c r="A9819" s="1">
        <v>80</v>
      </c>
      <c r="B9819" s="1" t="s">
        <v>113</v>
      </c>
      <c r="C9819" s="218">
        <v>44910</v>
      </c>
      <c r="D9819" s="218">
        <v>44908</v>
      </c>
      <c r="E9819" s="1">
        <v>6</v>
      </c>
      <c r="F9819" s="62">
        <v>221.9</v>
      </c>
    </row>
    <row r="9820" spans="1:6" x14ac:dyDescent="0.35">
      <c r="A9820" s="1">
        <v>80</v>
      </c>
      <c r="B9820" s="1" t="s">
        <v>113</v>
      </c>
      <c r="C9820" s="218">
        <v>44910</v>
      </c>
      <c r="D9820" s="218">
        <v>44909</v>
      </c>
      <c r="E9820" s="1">
        <v>10</v>
      </c>
      <c r="F9820" s="62">
        <v>268.39</v>
      </c>
    </row>
    <row r="9821" spans="1:6" x14ac:dyDescent="0.35">
      <c r="A9821" s="1">
        <v>80</v>
      </c>
      <c r="B9821" s="1" t="s">
        <v>113</v>
      </c>
      <c r="C9821" s="218">
        <v>44910</v>
      </c>
      <c r="D9821" s="218">
        <v>44910</v>
      </c>
      <c r="E9821" s="1">
        <v>12</v>
      </c>
      <c r="F9821" s="62">
        <v>410.55</v>
      </c>
    </row>
    <row r="9822" spans="1:6" x14ac:dyDescent="0.35">
      <c r="A9822" s="1">
        <v>80</v>
      </c>
      <c r="B9822" s="1" t="s">
        <v>113</v>
      </c>
      <c r="C9822" s="218">
        <v>44911</v>
      </c>
      <c r="D9822" s="218">
        <v>44908</v>
      </c>
      <c r="E9822" s="1">
        <v>3</v>
      </c>
      <c r="F9822" s="62">
        <v>73.06</v>
      </c>
    </row>
    <row r="9823" spans="1:6" x14ac:dyDescent="0.35">
      <c r="A9823" s="1">
        <v>80</v>
      </c>
      <c r="B9823" s="1" t="s">
        <v>113</v>
      </c>
      <c r="C9823" s="218">
        <v>44911</v>
      </c>
      <c r="D9823" s="218">
        <v>44909</v>
      </c>
      <c r="E9823" s="1">
        <v>4</v>
      </c>
      <c r="F9823" s="62">
        <v>127.06</v>
      </c>
    </row>
    <row r="9824" spans="1:6" x14ac:dyDescent="0.35">
      <c r="A9824" s="1">
        <v>80</v>
      </c>
      <c r="B9824" s="1" t="s">
        <v>113</v>
      </c>
      <c r="C9824" s="218">
        <v>44911</v>
      </c>
      <c r="D9824" s="218">
        <v>44910</v>
      </c>
      <c r="E9824" s="1">
        <v>6</v>
      </c>
      <c r="F9824" s="62">
        <v>147.9</v>
      </c>
    </row>
    <row r="9825" spans="1:6" x14ac:dyDescent="0.35">
      <c r="A9825" s="1">
        <v>80</v>
      </c>
      <c r="B9825" s="1" t="s">
        <v>113</v>
      </c>
      <c r="C9825" s="218">
        <v>44911</v>
      </c>
      <c r="D9825" s="218">
        <v>44911</v>
      </c>
      <c r="E9825" s="1">
        <v>16</v>
      </c>
      <c r="F9825" s="62">
        <v>514.53</v>
      </c>
    </row>
    <row r="9826" spans="1:6" x14ac:dyDescent="0.35">
      <c r="A9826" s="1">
        <v>80</v>
      </c>
      <c r="B9826" s="1" t="s">
        <v>113</v>
      </c>
      <c r="C9826" s="218">
        <v>44912</v>
      </c>
      <c r="D9826" s="218">
        <v>44909</v>
      </c>
      <c r="E9826" s="1">
        <v>1</v>
      </c>
      <c r="F9826" s="62">
        <v>24.75</v>
      </c>
    </row>
    <row r="9827" spans="1:6" x14ac:dyDescent="0.35">
      <c r="A9827" s="1">
        <v>80</v>
      </c>
      <c r="B9827" s="1" t="s">
        <v>113</v>
      </c>
      <c r="C9827" s="218">
        <v>44912</v>
      </c>
      <c r="D9827" s="218">
        <v>44910</v>
      </c>
      <c r="E9827" s="1">
        <v>2</v>
      </c>
      <c r="F9827" s="62">
        <v>47.12</v>
      </c>
    </row>
    <row r="9828" spans="1:6" x14ac:dyDescent="0.35">
      <c r="A9828" s="1">
        <v>80</v>
      </c>
      <c r="B9828" s="1" t="s">
        <v>113</v>
      </c>
      <c r="C9828" s="218">
        <v>44912</v>
      </c>
      <c r="D9828" s="218">
        <v>44911</v>
      </c>
      <c r="E9828" s="1">
        <v>1</v>
      </c>
      <c r="F9828" s="62">
        <v>26.68</v>
      </c>
    </row>
    <row r="9829" spans="1:6" x14ac:dyDescent="0.35">
      <c r="A9829" s="1">
        <v>80</v>
      </c>
      <c r="B9829" s="1" t="s">
        <v>113</v>
      </c>
      <c r="C9829" s="218">
        <v>44912</v>
      </c>
      <c r="D9829" s="218">
        <v>44912</v>
      </c>
      <c r="E9829" s="1">
        <v>11</v>
      </c>
      <c r="F9829" s="62">
        <v>343.97</v>
      </c>
    </row>
    <row r="9830" spans="1:6" x14ac:dyDescent="0.35">
      <c r="A9830" s="1">
        <v>80</v>
      </c>
      <c r="B9830" s="1" t="s">
        <v>113</v>
      </c>
      <c r="C9830" s="218">
        <v>44913</v>
      </c>
      <c r="D9830" s="218">
        <v>44910</v>
      </c>
      <c r="E9830" s="1">
        <v>1</v>
      </c>
      <c r="F9830" s="62">
        <v>24.45</v>
      </c>
    </row>
    <row r="9831" spans="1:6" x14ac:dyDescent="0.35">
      <c r="A9831" s="1">
        <v>80</v>
      </c>
      <c r="B9831" s="1" t="s">
        <v>113</v>
      </c>
      <c r="C9831" s="218">
        <v>44913</v>
      </c>
      <c r="D9831" s="218">
        <v>44911</v>
      </c>
      <c r="E9831" s="1">
        <v>2</v>
      </c>
      <c r="F9831" s="62">
        <v>44.84</v>
      </c>
    </row>
    <row r="9832" spans="1:6" x14ac:dyDescent="0.35">
      <c r="A9832" s="1">
        <v>80</v>
      </c>
      <c r="B9832" s="1" t="s">
        <v>113</v>
      </c>
      <c r="C9832" s="218">
        <v>44913</v>
      </c>
      <c r="D9832" s="218">
        <v>44912</v>
      </c>
      <c r="E9832" s="1">
        <v>8</v>
      </c>
      <c r="F9832" s="62">
        <v>304.92</v>
      </c>
    </row>
    <row r="9833" spans="1:6" x14ac:dyDescent="0.35">
      <c r="A9833" s="1">
        <v>80</v>
      </c>
      <c r="B9833" s="1" t="s">
        <v>113</v>
      </c>
      <c r="C9833" s="218">
        <v>44913</v>
      </c>
      <c r="D9833" s="218">
        <v>44913</v>
      </c>
      <c r="E9833" s="1">
        <v>9</v>
      </c>
      <c r="F9833" s="62">
        <v>277.94</v>
      </c>
    </row>
    <row r="9834" spans="1:6" x14ac:dyDescent="0.35">
      <c r="A9834" s="1">
        <v>80</v>
      </c>
      <c r="B9834" s="1" t="s">
        <v>113</v>
      </c>
      <c r="C9834" s="218">
        <v>44914</v>
      </c>
      <c r="D9834" s="218">
        <v>44912</v>
      </c>
      <c r="E9834" s="1">
        <v>2</v>
      </c>
      <c r="F9834" s="62">
        <v>50.39</v>
      </c>
    </row>
    <row r="9835" spans="1:6" x14ac:dyDescent="0.35">
      <c r="A9835" s="1">
        <v>80</v>
      </c>
      <c r="B9835" s="1" t="s">
        <v>113</v>
      </c>
      <c r="C9835" s="218">
        <v>44914</v>
      </c>
      <c r="D9835" s="218">
        <v>44913</v>
      </c>
      <c r="E9835" s="1">
        <v>3</v>
      </c>
      <c r="F9835" s="62">
        <v>129.88999999999999</v>
      </c>
    </row>
    <row r="9836" spans="1:6" x14ac:dyDescent="0.35">
      <c r="A9836" s="1">
        <v>80</v>
      </c>
      <c r="B9836" s="1" t="s">
        <v>113</v>
      </c>
      <c r="C9836" s="218">
        <v>44914</v>
      </c>
      <c r="D9836" s="218">
        <v>44914</v>
      </c>
      <c r="E9836" s="1">
        <v>15</v>
      </c>
      <c r="F9836" s="62">
        <v>502.62</v>
      </c>
    </row>
    <row r="9837" spans="1:6" x14ac:dyDescent="0.35">
      <c r="A9837" s="1">
        <v>80</v>
      </c>
      <c r="B9837" s="1" t="s">
        <v>113</v>
      </c>
      <c r="C9837" s="218">
        <v>44915</v>
      </c>
      <c r="D9837" s="218">
        <v>44912</v>
      </c>
      <c r="E9837" s="1">
        <v>1</v>
      </c>
      <c r="F9837" s="62">
        <v>49.5</v>
      </c>
    </row>
    <row r="9838" spans="1:6" x14ac:dyDescent="0.35">
      <c r="A9838" s="1">
        <v>80</v>
      </c>
      <c r="B9838" s="1" t="s">
        <v>113</v>
      </c>
      <c r="C9838" s="218">
        <v>44915</v>
      </c>
      <c r="D9838" s="218">
        <v>44913</v>
      </c>
      <c r="E9838" s="1">
        <v>3</v>
      </c>
      <c r="F9838" s="62">
        <v>101.18</v>
      </c>
    </row>
    <row r="9839" spans="1:6" x14ac:dyDescent="0.35">
      <c r="A9839" s="1">
        <v>80</v>
      </c>
      <c r="B9839" s="1" t="s">
        <v>113</v>
      </c>
      <c r="C9839" s="218">
        <v>44915</v>
      </c>
      <c r="D9839" s="218">
        <v>44914</v>
      </c>
      <c r="E9839" s="1">
        <v>4</v>
      </c>
      <c r="F9839" s="62">
        <v>97.61</v>
      </c>
    </row>
    <row r="9840" spans="1:6" x14ac:dyDescent="0.35">
      <c r="A9840" s="1">
        <v>80</v>
      </c>
      <c r="B9840" s="1" t="s">
        <v>113</v>
      </c>
      <c r="C9840" s="218">
        <v>44915</v>
      </c>
      <c r="D9840" s="218">
        <v>44915</v>
      </c>
      <c r="E9840" s="1">
        <v>11</v>
      </c>
      <c r="F9840" s="62">
        <v>383.57</v>
      </c>
    </row>
    <row r="9841" spans="1:6" x14ac:dyDescent="0.35">
      <c r="A9841" s="1">
        <v>80</v>
      </c>
      <c r="B9841" s="1" t="s">
        <v>113</v>
      </c>
      <c r="C9841" s="218">
        <v>44916</v>
      </c>
      <c r="D9841" s="218">
        <v>44913</v>
      </c>
      <c r="E9841" s="1">
        <v>4</v>
      </c>
      <c r="F9841" s="62">
        <v>186.27</v>
      </c>
    </row>
    <row r="9842" spans="1:6" x14ac:dyDescent="0.35">
      <c r="A9842" s="1">
        <v>80</v>
      </c>
      <c r="B9842" s="1" t="s">
        <v>113</v>
      </c>
      <c r="C9842" s="218">
        <v>44916</v>
      </c>
      <c r="D9842" s="218">
        <v>44914</v>
      </c>
      <c r="E9842" s="1">
        <v>3</v>
      </c>
      <c r="F9842" s="62">
        <v>73.41</v>
      </c>
    </row>
    <row r="9843" spans="1:6" x14ac:dyDescent="0.35">
      <c r="A9843" s="1">
        <v>80</v>
      </c>
      <c r="B9843" s="1" t="s">
        <v>113</v>
      </c>
      <c r="C9843" s="218">
        <v>44916</v>
      </c>
      <c r="D9843" s="218">
        <v>44915</v>
      </c>
      <c r="E9843" s="1">
        <v>8</v>
      </c>
      <c r="F9843" s="62">
        <v>209.98</v>
      </c>
    </row>
    <row r="9844" spans="1:6" x14ac:dyDescent="0.35">
      <c r="A9844" s="1">
        <v>80</v>
      </c>
      <c r="B9844" s="1" t="s">
        <v>113</v>
      </c>
      <c r="C9844" s="218">
        <v>44916</v>
      </c>
      <c r="D9844" s="218">
        <v>44916</v>
      </c>
      <c r="E9844" s="1">
        <v>13</v>
      </c>
      <c r="F9844" s="62">
        <v>417.77</v>
      </c>
    </row>
    <row r="9845" spans="1:6" x14ac:dyDescent="0.35">
      <c r="A9845" s="1">
        <v>80</v>
      </c>
      <c r="B9845" s="1" t="s">
        <v>113</v>
      </c>
      <c r="C9845" s="218">
        <v>44917</v>
      </c>
      <c r="D9845" s="218">
        <v>44914</v>
      </c>
      <c r="E9845" s="1">
        <v>4</v>
      </c>
      <c r="F9845" s="62">
        <v>128.06</v>
      </c>
    </row>
    <row r="9846" spans="1:6" x14ac:dyDescent="0.35">
      <c r="A9846" s="1">
        <v>80</v>
      </c>
      <c r="B9846" s="1" t="s">
        <v>113</v>
      </c>
      <c r="C9846" s="218">
        <v>44917</v>
      </c>
      <c r="D9846" s="218">
        <v>44915</v>
      </c>
      <c r="E9846" s="1">
        <v>7</v>
      </c>
      <c r="F9846" s="62">
        <v>255.41</v>
      </c>
    </row>
    <row r="9847" spans="1:6" x14ac:dyDescent="0.35">
      <c r="A9847" s="1">
        <v>80</v>
      </c>
      <c r="B9847" s="1" t="s">
        <v>113</v>
      </c>
      <c r="C9847" s="218">
        <v>44917</v>
      </c>
      <c r="D9847" s="218">
        <v>44916</v>
      </c>
      <c r="E9847" s="1">
        <v>10</v>
      </c>
      <c r="F9847" s="62">
        <v>274.32</v>
      </c>
    </row>
    <row r="9848" spans="1:6" x14ac:dyDescent="0.35">
      <c r="A9848" s="1">
        <v>80</v>
      </c>
      <c r="B9848" s="1" t="s">
        <v>113</v>
      </c>
      <c r="C9848" s="218">
        <v>44917</v>
      </c>
      <c r="D9848" s="218">
        <v>44917</v>
      </c>
      <c r="E9848" s="1">
        <v>8</v>
      </c>
      <c r="F9848" s="62">
        <v>245.86</v>
      </c>
    </row>
    <row r="9849" spans="1:6" x14ac:dyDescent="0.35">
      <c r="A9849" s="1">
        <v>80</v>
      </c>
      <c r="B9849" s="1" t="s">
        <v>113</v>
      </c>
      <c r="C9849" s="218">
        <v>44918</v>
      </c>
      <c r="D9849" s="218">
        <v>44915</v>
      </c>
      <c r="E9849" s="1">
        <v>1</v>
      </c>
      <c r="F9849" s="62">
        <v>19.010000000000002</v>
      </c>
    </row>
    <row r="9850" spans="1:6" x14ac:dyDescent="0.35">
      <c r="A9850" s="1">
        <v>80</v>
      </c>
      <c r="B9850" s="1" t="s">
        <v>113</v>
      </c>
      <c r="C9850" s="218">
        <v>44918</v>
      </c>
      <c r="D9850" s="218">
        <v>44916</v>
      </c>
      <c r="E9850" s="1">
        <v>5</v>
      </c>
      <c r="F9850" s="62">
        <v>150.13</v>
      </c>
    </row>
    <row r="9851" spans="1:6" x14ac:dyDescent="0.35">
      <c r="A9851" s="1">
        <v>80</v>
      </c>
      <c r="B9851" s="1" t="s">
        <v>113</v>
      </c>
      <c r="C9851" s="218">
        <v>44918</v>
      </c>
      <c r="D9851" s="218">
        <v>44917</v>
      </c>
      <c r="E9851" s="1">
        <v>7</v>
      </c>
      <c r="F9851" s="62">
        <v>219.83</v>
      </c>
    </row>
    <row r="9852" spans="1:6" x14ac:dyDescent="0.35">
      <c r="A9852" s="1">
        <v>80</v>
      </c>
      <c r="B9852" s="1" t="s">
        <v>113</v>
      </c>
      <c r="C9852" s="218">
        <v>44918</v>
      </c>
      <c r="D9852" s="218">
        <v>44918</v>
      </c>
      <c r="E9852" s="1">
        <v>14</v>
      </c>
      <c r="F9852" s="62">
        <v>407.52</v>
      </c>
    </row>
    <row r="9853" spans="1:6" x14ac:dyDescent="0.35">
      <c r="A9853" s="1">
        <v>80</v>
      </c>
      <c r="B9853" s="1" t="s">
        <v>113</v>
      </c>
      <c r="C9853" s="218">
        <v>44919</v>
      </c>
      <c r="D9853" s="218">
        <v>44917</v>
      </c>
      <c r="E9853" s="1">
        <v>3</v>
      </c>
      <c r="F9853" s="62">
        <v>132.56</v>
      </c>
    </row>
    <row r="9854" spans="1:6" x14ac:dyDescent="0.35">
      <c r="A9854" s="1">
        <v>80</v>
      </c>
      <c r="B9854" s="1" t="s">
        <v>113</v>
      </c>
      <c r="C9854" s="218">
        <v>44919</v>
      </c>
      <c r="D9854" s="218">
        <v>44918</v>
      </c>
      <c r="E9854" s="1">
        <v>5</v>
      </c>
      <c r="F9854" s="62">
        <v>126.12</v>
      </c>
    </row>
    <row r="9855" spans="1:6" x14ac:dyDescent="0.35">
      <c r="A9855" s="1">
        <v>80</v>
      </c>
      <c r="B9855" s="1" t="s">
        <v>113</v>
      </c>
      <c r="C9855" s="218">
        <v>44919</v>
      </c>
      <c r="D9855" s="218">
        <v>44919</v>
      </c>
      <c r="E9855" s="1">
        <v>10</v>
      </c>
      <c r="F9855" s="62">
        <v>348.73</v>
      </c>
    </row>
    <row r="9856" spans="1:6" x14ac:dyDescent="0.35">
      <c r="A9856" s="1">
        <v>80</v>
      </c>
      <c r="B9856" s="1" t="s">
        <v>113</v>
      </c>
      <c r="C9856" s="218">
        <v>44920</v>
      </c>
      <c r="D9856" s="218">
        <v>44917</v>
      </c>
      <c r="E9856" s="1">
        <v>3</v>
      </c>
      <c r="F9856" s="62">
        <v>156.37</v>
      </c>
    </row>
    <row r="9857" spans="1:6" x14ac:dyDescent="0.35">
      <c r="A9857" s="1">
        <v>80</v>
      </c>
      <c r="B9857" s="1" t="s">
        <v>113</v>
      </c>
      <c r="C9857" s="218">
        <v>44920</v>
      </c>
      <c r="D9857" s="218">
        <v>44918</v>
      </c>
      <c r="E9857" s="1">
        <v>4</v>
      </c>
      <c r="F9857" s="62">
        <v>154.49</v>
      </c>
    </row>
    <row r="9858" spans="1:6" x14ac:dyDescent="0.35">
      <c r="A9858" s="1">
        <v>80</v>
      </c>
      <c r="B9858" s="1" t="s">
        <v>113</v>
      </c>
      <c r="C9858" s="218">
        <v>44920</v>
      </c>
      <c r="D9858" s="218">
        <v>44919</v>
      </c>
      <c r="E9858" s="1">
        <v>7</v>
      </c>
      <c r="F9858" s="62">
        <v>165.82</v>
      </c>
    </row>
    <row r="9859" spans="1:6" x14ac:dyDescent="0.35">
      <c r="A9859" s="1">
        <v>80</v>
      </c>
      <c r="B9859" s="1" t="s">
        <v>113</v>
      </c>
      <c r="C9859" s="218">
        <v>44920</v>
      </c>
      <c r="D9859" s="218">
        <v>44920</v>
      </c>
      <c r="E9859" s="1">
        <v>13</v>
      </c>
      <c r="F9859" s="62">
        <v>352.04</v>
      </c>
    </row>
    <row r="9860" spans="1:6" x14ac:dyDescent="0.35">
      <c r="A9860" s="1">
        <v>80</v>
      </c>
      <c r="B9860" s="1" t="s">
        <v>113</v>
      </c>
      <c r="C9860" s="218">
        <v>44921</v>
      </c>
      <c r="D9860" s="218">
        <v>44918</v>
      </c>
      <c r="E9860" s="1">
        <v>5</v>
      </c>
      <c r="F9860" s="62">
        <v>151.96</v>
      </c>
    </row>
    <row r="9861" spans="1:6" x14ac:dyDescent="0.35">
      <c r="A9861" s="1">
        <v>80</v>
      </c>
      <c r="B9861" s="1" t="s">
        <v>113</v>
      </c>
      <c r="C9861" s="218">
        <v>44921</v>
      </c>
      <c r="D9861" s="218">
        <v>44919</v>
      </c>
      <c r="E9861" s="1">
        <v>9</v>
      </c>
      <c r="F9861" s="62">
        <v>264.51</v>
      </c>
    </row>
    <row r="9862" spans="1:6" x14ac:dyDescent="0.35">
      <c r="A9862" s="1">
        <v>80</v>
      </c>
      <c r="B9862" s="1" t="s">
        <v>113</v>
      </c>
      <c r="C9862" s="218">
        <v>44921</v>
      </c>
      <c r="D9862" s="218">
        <v>44920</v>
      </c>
      <c r="E9862" s="1">
        <v>10</v>
      </c>
      <c r="F9862" s="62">
        <v>327.16000000000003</v>
      </c>
    </row>
    <row r="9863" spans="1:6" x14ac:dyDescent="0.35">
      <c r="A9863" s="1">
        <v>80</v>
      </c>
      <c r="B9863" s="1" t="s">
        <v>113</v>
      </c>
      <c r="C9863" s="218">
        <v>44921</v>
      </c>
      <c r="D9863" s="218">
        <v>44921</v>
      </c>
      <c r="E9863" s="1">
        <v>10</v>
      </c>
      <c r="F9863" s="62">
        <v>304.41000000000003</v>
      </c>
    </row>
    <row r="9864" spans="1:6" x14ac:dyDescent="0.35">
      <c r="A9864" s="1">
        <v>80</v>
      </c>
      <c r="B9864" s="1" t="s">
        <v>113</v>
      </c>
      <c r="C9864" s="218">
        <v>44922</v>
      </c>
      <c r="D9864" s="218">
        <v>44920</v>
      </c>
      <c r="E9864" s="1">
        <v>6</v>
      </c>
      <c r="F9864" s="62">
        <v>145.72</v>
      </c>
    </row>
    <row r="9865" spans="1:6" x14ac:dyDescent="0.35">
      <c r="A9865" s="1">
        <v>80</v>
      </c>
      <c r="B9865" s="1" t="s">
        <v>113</v>
      </c>
      <c r="C9865" s="218">
        <v>44922</v>
      </c>
      <c r="D9865" s="218">
        <v>44921</v>
      </c>
      <c r="E9865" s="1">
        <v>15</v>
      </c>
      <c r="F9865" s="62">
        <v>414.95</v>
      </c>
    </row>
    <row r="9866" spans="1:6" x14ac:dyDescent="0.35">
      <c r="A9866" s="1">
        <v>80</v>
      </c>
      <c r="B9866" s="1" t="s">
        <v>113</v>
      </c>
      <c r="C9866" s="218">
        <v>44922</v>
      </c>
      <c r="D9866" s="218">
        <v>44922</v>
      </c>
      <c r="E9866" s="1">
        <v>8</v>
      </c>
      <c r="F9866" s="62">
        <v>274.02</v>
      </c>
    </row>
    <row r="9867" spans="1:6" x14ac:dyDescent="0.35">
      <c r="A9867" s="1">
        <v>80</v>
      </c>
      <c r="B9867" s="1" t="s">
        <v>113</v>
      </c>
      <c r="C9867" s="218">
        <v>44923</v>
      </c>
      <c r="D9867" s="218">
        <v>44920</v>
      </c>
      <c r="E9867" s="1">
        <v>2</v>
      </c>
      <c r="F9867" s="62">
        <v>49.4</v>
      </c>
    </row>
    <row r="9868" spans="1:6" x14ac:dyDescent="0.35">
      <c r="A9868" s="1">
        <v>80</v>
      </c>
      <c r="B9868" s="1" t="s">
        <v>113</v>
      </c>
      <c r="C9868" s="218">
        <v>44923</v>
      </c>
      <c r="D9868" s="218">
        <v>44921</v>
      </c>
      <c r="E9868" s="1">
        <v>4</v>
      </c>
      <c r="F9868" s="62">
        <v>127.22</v>
      </c>
    </row>
    <row r="9869" spans="1:6" x14ac:dyDescent="0.35">
      <c r="A9869" s="1">
        <v>80</v>
      </c>
      <c r="B9869" s="1" t="s">
        <v>113</v>
      </c>
      <c r="C9869" s="218">
        <v>44923</v>
      </c>
      <c r="D9869" s="218">
        <v>44922</v>
      </c>
      <c r="E9869" s="1">
        <v>4</v>
      </c>
      <c r="F9869" s="62">
        <v>184.68</v>
      </c>
    </row>
    <row r="9870" spans="1:6" x14ac:dyDescent="0.35">
      <c r="A9870" s="1">
        <v>80</v>
      </c>
      <c r="B9870" s="1" t="s">
        <v>113</v>
      </c>
      <c r="C9870" s="218">
        <v>44923</v>
      </c>
      <c r="D9870" s="218">
        <v>44923</v>
      </c>
      <c r="E9870" s="1">
        <v>16</v>
      </c>
      <c r="F9870" s="62">
        <v>465.74</v>
      </c>
    </row>
    <row r="9871" spans="1:6" x14ac:dyDescent="0.35">
      <c r="A9871" s="1">
        <v>80</v>
      </c>
      <c r="B9871" s="1" t="s">
        <v>113</v>
      </c>
      <c r="C9871" s="218">
        <v>44924</v>
      </c>
      <c r="D9871" s="218">
        <v>44920</v>
      </c>
      <c r="E9871" s="1">
        <v>2</v>
      </c>
      <c r="F9871" s="62">
        <v>74.989999999999995</v>
      </c>
    </row>
    <row r="9872" spans="1:6" x14ac:dyDescent="0.35">
      <c r="A9872" s="1">
        <v>80</v>
      </c>
      <c r="B9872" s="1" t="s">
        <v>113</v>
      </c>
      <c r="C9872" s="218">
        <v>44924</v>
      </c>
      <c r="D9872" s="218">
        <v>44922</v>
      </c>
      <c r="E9872" s="1">
        <v>2</v>
      </c>
      <c r="F9872" s="62">
        <v>74.349999999999994</v>
      </c>
    </row>
    <row r="9873" spans="1:6" x14ac:dyDescent="0.35">
      <c r="A9873" s="1">
        <v>80</v>
      </c>
      <c r="B9873" s="1" t="s">
        <v>113</v>
      </c>
      <c r="C9873" s="218">
        <v>44924</v>
      </c>
      <c r="D9873" s="218">
        <v>44923</v>
      </c>
      <c r="E9873" s="1">
        <v>4</v>
      </c>
      <c r="F9873" s="62">
        <v>122.21</v>
      </c>
    </row>
    <row r="9874" spans="1:6" x14ac:dyDescent="0.35">
      <c r="A9874" s="1">
        <v>80</v>
      </c>
      <c r="B9874" s="1" t="s">
        <v>113</v>
      </c>
      <c r="C9874" s="218">
        <v>44924</v>
      </c>
      <c r="D9874" s="218">
        <v>44924</v>
      </c>
      <c r="E9874" s="1">
        <v>14</v>
      </c>
      <c r="F9874" s="62">
        <v>480.44</v>
      </c>
    </row>
    <row r="9875" spans="1:6" x14ac:dyDescent="0.35">
      <c r="A9875" s="1">
        <v>80</v>
      </c>
      <c r="B9875" s="1" t="s">
        <v>113</v>
      </c>
      <c r="C9875" s="218">
        <v>44925</v>
      </c>
      <c r="D9875" s="218">
        <v>44922</v>
      </c>
      <c r="E9875" s="1">
        <v>2</v>
      </c>
      <c r="F9875" s="62">
        <v>49.5</v>
      </c>
    </row>
    <row r="9876" spans="1:6" x14ac:dyDescent="0.35">
      <c r="A9876" s="1">
        <v>80</v>
      </c>
      <c r="B9876" s="1" t="s">
        <v>113</v>
      </c>
      <c r="C9876" s="218">
        <v>44925</v>
      </c>
      <c r="D9876" s="218">
        <v>44923</v>
      </c>
      <c r="E9876" s="1">
        <v>4</v>
      </c>
      <c r="F9876" s="62">
        <v>157.81</v>
      </c>
    </row>
    <row r="9877" spans="1:6" x14ac:dyDescent="0.35">
      <c r="A9877" s="1">
        <v>80</v>
      </c>
      <c r="B9877" s="1" t="s">
        <v>113</v>
      </c>
      <c r="C9877" s="218">
        <v>44925</v>
      </c>
      <c r="D9877" s="218">
        <v>44924</v>
      </c>
      <c r="E9877" s="1">
        <v>2</v>
      </c>
      <c r="F9877" s="62">
        <v>50.79</v>
      </c>
    </row>
    <row r="9878" spans="1:6" x14ac:dyDescent="0.35">
      <c r="A9878" s="1">
        <v>80</v>
      </c>
      <c r="B9878" s="1" t="s">
        <v>113</v>
      </c>
      <c r="C9878" s="218">
        <v>44925</v>
      </c>
      <c r="D9878" s="218">
        <v>44925</v>
      </c>
      <c r="E9878" s="1">
        <v>17</v>
      </c>
      <c r="F9878" s="62">
        <v>583.99</v>
      </c>
    </row>
    <row r="9879" spans="1:6" x14ac:dyDescent="0.35">
      <c r="A9879" s="1">
        <v>80</v>
      </c>
      <c r="B9879" s="1" t="s">
        <v>113</v>
      </c>
      <c r="C9879" s="218">
        <v>44926</v>
      </c>
      <c r="D9879" s="218">
        <v>44925</v>
      </c>
      <c r="E9879" s="1">
        <v>3</v>
      </c>
      <c r="F9879" s="62">
        <v>75.39</v>
      </c>
    </row>
    <row r="9880" spans="1:6" x14ac:dyDescent="0.35">
      <c r="A9880" s="1">
        <v>80</v>
      </c>
      <c r="B9880" s="1" t="s">
        <v>113</v>
      </c>
      <c r="C9880" s="218">
        <v>44926</v>
      </c>
      <c r="D9880" s="218">
        <v>44926</v>
      </c>
      <c r="E9880" s="1">
        <v>12</v>
      </c>
      <c r="F9880" s="62">
        <v>449.56</v>
      </c>
    </row>
    <row r="9881" spans="1:6" x14ac:dyDescent="0.35">
      <c r="A9881" s="1">
        <v>80</v>
      </c>
      <c r="B9881" s="1" t="s">
        <v>113</v>
      </c>
      <c r="C9881" s="218">
        <v>44928</v>
      </c>
      <c r="D9881" s="218">
        <v>44925</v>
      </c>
      <c r="E9881" s="1">
        <v>2</v>
      </c>
      <c r="F9881" s="62">
        <v>50.49</v>
      </c>
    </row>
    <row r="9882" spans="1:6" x14ac:dyDescent="0.35">
      <c r="A9882" s="1">
        <v>80</v>
      </c>
      <c r="B9882" s="1" t="s">
        <v>113</v>
      </c>
      <c r="C9882" s="218">
        <v>44928</v>
      </c>
      <c r="D9882" s="218">
        <v>44926</v>
      </c>
      <c r="E9882" s="1">
        <v>9</v>
      </c>
      <c r="F9882" s="62">
        <v>212.25</v>
      </c>
    </row>
    <row r="9883" spans="1:6" x14ac:dyDescent="0.35">
      <c r="A9883" s="1">
        <v>80</v>
      </c>
      <c r="B9883" s="1" t="s">
        <v>113</v>
      </c>
      <c r="C9883" s="218">
        <v>44928</v>
      </c>
      <c r="D9883" s="218">
        <v>44927</v>
      </c>
      <c r="E9883" s="1">
        <v>10</v>
      </c>
      <c r="F9883" s="62">
        <v>354.26</v>
      </c>
    </row>
    <row r="9884" spans="1:6" x14ac:dyDescent="0.35">
      <c r="A9884" s="1">
        <v>80</v>
      </c>
      <c r="B9884" s="1" t="s">
        <v>113</v>
      </c>
      <c r="C9884" s="218">
        <v>44928</v>
      </c>
      <c r="D9884" s="218">
        <v>44928</v>
      </c>
      <c r="E9884" s="1">
        <v>4</v>
      </c>
      <c r="F9884" s="62">
        <v>158.5</v>
      </c>
    </row>
    <row r="9885" spans="1:6" x14ac:dyDescent="0.35">
      <c r="A9885" s="1">
        <v>80</v>
      </c>
      <c r="B9885" s="1" t="s">
        <v>113</v>
      </c>
      <c r="C9885" s="218">
        <v>44929</v>
      </c>
      <c r="D9885" s="218">
        <v>44926</v>
      </c>
      <c r="E9885" s="1">
        <v>4</v>
      </c>
      <c r="F9885" s="62">
        <v>93</v>
      </c>
    </row>
    <row r="9886" spans="1:6" x14ac:dyDescent="0.35">
      <c r="A9886" s="1">
        <v>80</v>
      </c>
      <c r="B9886" s="1" t="s">
        <v>113</v>
      </c>
      <c r="C9886" s="218">
        <v>44929</v>
      </c>
      <c r="D9886" s="218">
        <v>44927</v>
      </c>
      <c r="E9886" s="1">
        <v>5</v>
      </c>
      <c r="F9886" s="62">
        <v>177.16</v>
      </c>
    </row>
    <row r="9887" spans="1:6" x14ac:dyDescent="0.35">
      <c r="A9887" s="1">
        <v>80</v>
      </c>
      <c r="B9887" s="1" t="s">
        <v>113</v>
      </c>
      <c r="C9887" s="218">
        <v>44929</v>
      </c>
      <c r="D9887" s="218">
        <v>44928</v>
      </c>
      <c r="E9887" s="1">
        <v>2</v>
      </c>
      <c r="F9887" s="62">
        <v>77.56</v>
      </c>
    </row>
    <row r="9888" spans="1:6" x14ac:dyDescent="0.35">
      <c r="A9888" s="1">
        <v>80</v>
      </c>
      <c r="B9888" s="1" t="s">
        <v>113</v>
      </c>
      <c r="C9888" s="218">
        <v>44929</v>
      </c>
      <c r="D9888" s="218">
        <v>44929</v>
      </c>
      <c r="E9888" s="1">
        <v>11</v>
      </c>
      <c r="F9888" s="62">
        <v>361.84</v>
      </c>
    </row>
    <row r="9889" spans="1:6" x14ac:dyDescent="0.35">
      <c r="A9889" s="1">
        <v>80</v>
      </c>
      <c r="B9889" s="1" t="s">
        <v>113</v>
      </c>
      <c r="C9889" s="218">
        <v>44930</v>
      </c>
      <c r="D9889" s="218">
        <v>44929</v>
      </c>
      <c r="E9889" s="1">
        <v>8</v>
      </c>
      <c r="F9889" s="62">
        <v>225.56</v>
      </c>
    </row>
    <row r="9890" spans="1:6" x14ac:dyDescent="0.35">
      <c r="A9890" s="1">
        <v>80</v>
      </c>
      <c r="B9890" s="1" t="s">
        <v>113</v>
      </c>
      <c r="C9890" s="218">
        <v>44930</v>
      </c>
      <c r="D9890" s="218">
        <v>44930</v>
      </c>
      <c r="E9890" s="1">
        <v>8</v>
      </c>
      <c r="F9890" s="62">
        <v>334.57</v>
      </c>
    </row>
    <row r="9891" spans="1:6" x14ac:dyDescent="0.35">
      <c r="A9891" s="1">
        <v>80</v>
      </c>
      <c r="B9891" s="1" t="s">
        <v>113</v>
      </c>
      <c r="C9891" s="218">
        <v>44931</v>
      </c>
      <c r="D9891" s="218">
        <v>44928</v>
      </c>
      <c r="E9891" s="1">
        <v>1</v>
      </c>
      <c r="F9891" s="62">
        <v>25.84</v>
      </c>
    </row>
    <row r="9892" spans="1:6" x14ac:dyDescent="0.35">
      <c r="A9892" s="1">
        <v>80</v>
      </c>
      <c r="B9892" s="1" t="s">
        <v>113</v>
      </c>
      <c r="C9892" s="218">
        <v>44931</v>
      </c>
      <c r="D9892" s="218">
        <v>44929</v>
      </c>
      <c r="E9892" s="1">
        <v>7</v>
      </c>
      <c r="F9892" s="62">
        <v>203.54</v>
      </c>
    </row>
    <row r="9893" spans="1:6" x14ac:dyDescent="0.35">
      <c r="A9893" s="1">
        <v>80</v>
      </c>
      <c r="B9893" s="1" t="s">
        <v>113</v>
      </c>
      <c r="C9893" s="218">
        <v>44931</v>
      </c>
      <c r="D9893" s="218">
        <v>44930</v>
      </c>
      <c r="E9893" s="1">
        <v>9</v>
      </c>
      <c r="F9893" s="62">
        <v>222.24</v>
      </c>
    </row>
    <row r="9894" spans="1:6" x14ac:dyDescent="0.35">
      <c r="A9894" s="1">
        <v>80</v>
      </c>
      <c r="B9894" s="1" t="s">
        <v>113</v>
      </c>
      <c r="C9894" s="218">
        <v>44931</v>
      </c>
      <c r="D9894" s="218">
        <v>44931</v>
      </c>
      <c r="E9894" s="1">
        <v>6</v>
      </c>
      <c r="F9894" s="62">
        <v>205.86</v>
      </c>
    </row>
    <row r="9895" spans="1:6" x14ac:dyDescent="0.35">
      <c r="A9895" s="1">
        <v>80</v>
      </c>
      <c r="B9895" s="1" t="s">
        <v>113</v>
      </c>
      <c r="C9895" s="218">
        <v>44932</v>
      </c>
      <c r="D9895" s="218">
        <v>44929</v>
      </c>
      <c r="E9895" s="1">
        <v>5</v>
      </c>
      <c r="F9895" s="62">
        <v>146.52000000000001</v>
      </c>
    </row>
    <row r="9896" spans="1:6" x14ac:dyDescent="0.35">
      <c r="A9896" s="1">
        <v>80</v>
      </c>
      <c r="B9896" s="1" t="s">
        <v>113</v>
      </c>
      <c r="C9896" s="218">
        <v>44932</v>
      </c>
      <c r="D9896" s="218">
        <v>44930</v>
      </c>
      <c r="E9896" s="1">
        <v>5</v>
      </c>
      <c r="F9896" s="62">
        <v>144.53</v>
      </c>
    </row>
    <row r="9897" spans="1:6" x14ac:dyDescent="0.35">
      <c r="A9897" s="1">
        <v>80</v>
      </c>
      <c r="B9897" s="1" t="s">
        <v>113</v>
      </c>
      <c r="C9897" s="218">
        <v>44932</v>
      </c>
      <c r="D9897" s="218">
        <v>44931</v>
      </c>
      <c r="E9897" s="1">
        <v>11</v>
      </c>
      <c r="F9897" s="62">
        <v>317.45</v>
      </c>
    </row>
    <row r="9898" spans="1:6" x14ac:dyDescent="0.35">
      <c r="A9898" s="1">
        <v>80</v>
      </c>
      <c r="B9898" s="1" t="s">
        <v>113</v>
      </c>
      <c r="C9898" s="218">
        <v>44932</v>
      </c>
      <c r="D9898" s="218">
        <v>44932</v>
      </c>
      <c r="E9898" s="1">
        <v>7</v>
      </c>
      <c r="F9898" s="62">
        <v>236.11</v>
      </c>
    </row>
    <row r="9899" spans="1:6" x14ac:dyDescent="0.35">
      <c r="A9899" s="1">
        <v>80</v>
      </c>
      <c r="B9899" s="1" t="s">
        <v>113</v>
      </c>
      <c r="C9899" s="218">
        <v>44933</v>
      </c>
      <c r="D9899" s="218">
        <v>44930</v>
      </c>
      <c r="E9899" s="1">
        <v>2</v>
      </c>
      <c r="F9899" s="62">
        <v>48.51</v>
      </c>
    </row>
    <row r="9900" spans="1:6" x14ac:dyDescent="0.35">
      <c r="A9900" s="1">
        <v>80</v>
      </c>
      <c r="B9900" s="1" t="s">
        <v>113</v>
      </c>
      <c r="C9900" s="218">
        <v>44933</v>
      </c>
      <c r="D9900" s="218">
        <v>44931</v>
      </c>
      <c r="E9900" s="1">
        <v>5</v>
      </c>
      <c r="F9900" s="62">
        <v>156.12</v>
      </c>
    </row>
    <row r="9901" spans="1:6" x14ac:dyDescent="0.35">
      <c r="A9901" s="1">
        <v>80</v>
      </c>
      <c r="B9901" s="1" t="s">
        <v>113</v>
      </c>
      <c r="C9901" s="218">
        <v>44933</v>
      </c>
      <c r="D9901" s="218">
        <v>44932</v>
      </c>
      <c r="E9901" s="1">
        <v>10</v>
      </c>
      <c r="F9901" s="62">
        <v>395.31</v>
      </c>
    </row>
    <row r="9902" spans="1:6" x14ac:dyDescent="0.35">
      <c r="A9902" s="1">
        <v>80</v>
      </c>
      <c r="B9902" s="1" t="s">
        <v>113</v>
      </c>
      <c r="C9902" s="218">
        <v>44933</v>
      </c>
      <c r="D9902" s="218">
        <v>44933</v>
      </c>
      <c r="E9902" s="1">
        <v>14</v>
      </c>
      <c r="F9902" s="62">
        <v>439.06</v>
      </c>
    </row>
    <row r="9903" spans="1:6" x14ac:dyDescent="0.35">
      <c r="A9903" s="1">
        <v>80</v>
      </c>
      <c r="B9903" s="1" t="s">
        <v>113</v>
      </c>
      <c r="C9903" s="218">
        <v>44934</v>
      </c>
      <c r="D9903" s="218">
        <v>44931</v>
      </c>
      <c r="E9903" s="1">
        <v>3</v>
      </c>
      <c r="F9903" s="62">
        <v>101.97</v>
      </c>
    </row>
    <row r="9904" spans="1:6" x14ac:dyDescent="0.35">
      <c r="A9904" s="1">
        <v>80</v>
      </c>
      <c r="B9904" s="1" t="s">
        <v>113</v>
      </c>
      <c r="C9904" s="218">
        <v>44934</v>
      </c>
      <c r="D9904" s="218">
        <v>44932</v>
      </c>
      <c r="E9904" s="1">
        <v>3</v>
      </c>
      <c r="F9904" s="62">
        <v>99.5</v>
      </c>
    </row>
    <row r="9905" spans="1:6" x14ac:dyDescent="0.35">
      <c r="A9905" s="1">
        <v>80</v>
      </c>
      <c r="B9905" s="1" t="s">
        <v>113</v>
      </c>
      <c r="C9905" s="218">
        <v>44934</v>
      </c>
      <c r="D9905" s="218">
        <v>44933</v>
      </c>
      <c r="E9905" s="1">
        <v>10</v>
      </c>
      <c r="F9905" s="62">
        <v>312.58</v>
      </c>
    </row>
    <row r="9906" spans="1:6" x14ac:dyDescent="0.35">
      <c r="A9906" s="1">
        <v>80</v>
      </c>
      <c r="B9906" s="1" t="s">
        <v>113</v>
      </c>
      <c r="C9906" s="218">
        <v>44934</v>
      </c>
      <c r="D9906" s="218">
        <v>44934</v>
      </c>
      <c r="E9906" s="1">
        <v>7</v>
      </c>
      <c r="F9906" s="62">
        <v>255.51</v>
      </c>
    </row>
    <row r="9907" spans="1:6" x14ac:dyDescent="0.35">
      <c r="A9907" s="1">
        <v>80</v>
      </c>
      <c r="B9907" s="1" t="s">
        <v>113</v>
      </c>
      <c r="C9907" s="218">
        <v>44935</v>
      </c>
      <c r="D9907" s="218">
        <v>44933</v>
      </c>
      <c r="E9907" s="1">
        <v>4</v>
      </c>
      <c r="F9907" s="62">
        <v>96.03</v>
      </c>
    </row>
    <row r="9908" spans="1:6" x14ac:dyDescent="0.35">
      <c r="A9908" s="1">
        <v>80</v>
      </c>
      <c r="B9908" s="1" t="s">
        <v>113</v>
      </c>
      <c r="C9908" s="218">
        <v>44935</v>
      </c>
      <c r="D9908" s="218">
        <v>44934</v>
      </c>
      <c r="E9908" s="1">
        <v>12</v>
      </c>
      <c r="F9908" s="62">
        <v>414.41</v>
      </c>
    </row>
    <row r="9909" spans="1:6" x14ac:dyDescent="0.35">
      <c r="A9909" s="1">
        <v>80</v>
      </c>
      <c r="B9909" s="1" t="s">
        <v>113</v>
      </c>
      <c r="C9909" s="218">
        <v>44935</v>
      </c>
      <c r="D9909" s="218">
        <v>44935</v>
      </c>
      <c r="E9909" s="1">
        <v>14</v>
      </c>
      <c r="F9909" s="62">
        <v>492.87</v>
      </c>
    </row>
    <row r="9910" spans="1:6" x14ac:dyDescent="0.35">
      <c r="A9910" s="1">
        <v>80</v>
      </c>
      <c r="B9910" s="1" t="s">
        <v>113</v>
      </c>
      <c r="C9910" s="218">
        <v>44936</v>
      </c>
      <c r="D9910" s="218">
        <v>44933</v>
      </c>
      <c r="E9910" s="1">
        <v>1</v>
      </c>
      <c r="F9910" s="62">
        <v>21.68</v>
      </c>
    </row>
    <row r="9911" spans="1:6" x14ac:dyDescent="0.35">
      <c r="A9911" s="1">
        <v>80</v>
      </c>
      <c r="B9911" s="1" t="s">
        <v>113</v>
      </c>
      <c r="C9911" s="218">
        <v>44936</v>
      </c>
      <c r="D9911" s="218">
        <v>44934</v>
      </c>
      <c r="E9911" s="1">
        <v>4</v>
      </c>
      <c r="F9911" s="62">
        <v>123.45</v>
      </c>
    </row>
    <row r="9912" spans="1:6" x14ac:dyDescent="0.35">
      <c r="A9912" s="1">
        <v>80</v>
      </c>
      <c r="B9912" s="1" t="s">
        <v>113</v>
      </c>
      <c r="C9912" s="218">
        <v>44936</v>
      </c>
      <c r="D9912" s="218">
        <v>44935</v>
      </c>
      <c r="E9912" s="1">
        <v>5</v>
      </c>
      <c r="F9912" s="62">
        <v>149.29</v>
      </c>
    </row>
    <row r="9913" spans="1:6" x14ac:dyDescent="0.35">
      <c r="A9913" s="1">
        <v>80</v>
      </c>
      <c r="B9913" s="1" t="s">
        <v>113</v>
      </c>
      <c r="C9913" s="218">
        <v>44936</v>
      </c>
      <c r="D9913" s="218">
        <v>44936</v>
      </c>
      <c r="E9913" s="1">
        <v>10</v>
      </c>
      <c r="F9913" s="62">
        <v>388.57</v>
      </c>
    </row>
    <row r="9914" spans="1:6" x14ac:dyDescent="0.35">
      <c r="A9914" s="1">
        <v>80</v>
      </c>
      <c r="B9914" s="1" t="s">
        <v>113</v>
      </c>
      <c r="C9914" s="218">
        <v>44937</v>
      </c>
      <c r="D9914" s="218">
        <v>44934</v>
      </c>
      <c r="E9914" s="1">
        <v>2</v>
      </c>
      <c r="F9914" s="62">
        <v>72.569999999999993</v>
      </c>
    </row>
    <row r="9915" spans="1:6" x14ac:dyDescent="0.35">
      <c r="A9915" s="1">
        <v>80</v>
      </c>
      <c r="B9915" s="1" t="s">
        <v>113</v>
      </c>
      <c r="C9915" s="218">
        <v>44937</v>
      </c>
      <c r="D9915" s="218">
        <v>44935</v>
      </c>
      <c r="E9915" s="1">
        <v>4</v>
      </c>
      <c r="F9915" s="62">
        <v>103.85</v>
      </c>
    </row>
    <row r="9916" spans="1:6" x14ac:dyDescent="0.35">
      <c r="A9916" s="1">
        <v>80</v>
      </c>
      <c r="B9916" s="1" t="s">
        <v>113</v>
      </c>
      <c r="C9916" s="218">
        <v>44937</v>
      </c>
      <c r="D9916" s="218">
        <v>44936</v>
      </c>
      <c r="E9916" s="1">
        <v>10</v>
      </c>
      <c r="F9916" s="62">
        <v>268.39999999999998</v>
      </c>
    </row>
    <row r="9917" spans="1:6" x14ac:dyDescent="0.35">
      <c r="A9917" s="1">
        <v>80</v>
      </c>
      <c r="B9917" s="1" t="s">
        <v>113</v>
      </c>
      <c r="C9917" s="218">
        <v>44937</v>
      </c>
      <c r="D9917" s="218">
        <v>44937</v>
      </c>
      <c r="E9917" s="1">
        <v>17</v>
      </c>
      <c r="F9917" s="62">
        <v>518.84</v>
      </c>
    </row>
    <row r="9918" spans="1:6" x14ac:dyDescent="0.35">
      <c r="A9918" s="1">
        <v>80</v>
      </c>
      <c r="B9918" s="1" t="s">
        <v>113</v>
      </c>
      <c r="C9918" s="218">
        <v>44938</v>
      </c>
      <c r="D9918" s="218">
        <v>44935</v>
      </c>
      <c r="E9918" s="1">
        <v>2</v>
      </c>
      <c r="F9918" s="62">
        <v>51.73</v>
      </c>
    </row>
    <row r="9919" spans="1:6" x14ac:dyDescent="0.35">
      <c r="A9919" s="1">
        <v>80</v>
      </c>
      <c r="B9919" s="1" t="s">
        <v>113</v>
      </c>
      <c r="C9919" s="218">
        <v>44938</v>
      </c>
      <c r="D9919" s="218">
        <v>44936</v>
      </c>
      <c r="E9919" s="1">
        <v>6</v>
      </c>
      <c r="F9919" s="62">
        <v>203.44</v>
      </c>
    </row>
    <row r="9920" spans="1:6" x14ac:dyDescent="0.35">
      <c r="A9920" s="1">
        <v>80</v>
      </c>
      <c r="B9920" s="1" t="s">
        <v>113</v>
      </c>
      <c r="C9920" s="218">
        <v>44938</v>
      </c>
      <c r="D9920" s="218">
        <v>44937</v>
      </c>
      <c r="E9920" s="1">
        <v>8</v>
      </c>
      <c r="F9920" s="62">
        <v>219.52</v>
      </c>
    </row>
    <row r="9921" spans="1:6" x14ac:dyDescent="0.35">
      <c r="A9921" s="1">
        <v>80</v>
      </c>
      <c r="B9921" s="1" t="s">
        <v>113</v>
      </c>
      <c r="C9921" s="218">
        <v>44938</v>
      </c>
      <c r="D9921" s="218">
        <v>44938</v>
      </c>
      <c r="E9921" s="1">
        <v>7</v>
      </c>
      <c r="F9921" s="62">
        <v>304.92</v>
      </c>
    </row>
    <row r="9922" spans="1:6" x14ac:dyDescent="0.35">
      <c r="A9922" s="1">
        <v>80</v>
      </c>
      <c r="B9922" s="1" t="s">
        <v>113</v>
      </c>
      <c r="C9922" s="218">
        <v>44939</v>
      </c>
      <c r="D9922" s="218">
        <v>44936</v>
      </c>
      <c r="E9922" s="1">
        <v>4</v>
      </c>
      <c r="F9922" s="62">
        <v>92.66</v>
      </c>
    </row>
    <row r="9923" spans="1:6" x14ac:dyDescent="0.35">
      <c r="A9923" s="1">
        <v>80</v>
      </c>
      <c r="B9923" s="1" t="s">
        <v>113</v>
      </c>
      <c r="C9923" s="218">
        <v>44939</v>
      </c>
      <c r="D9923" s="218">
        <v>44937</v>
      </c>
      <c r="E9923" s="1">
        <v>8</v>
      </c>
      <c r="F9923" s="62">
        <v>284.68</v>
      </c>
    </row>
    <row r="9924" spans="1:6" x14ac:dyDescent="0.35">
      <c r="A9924" s="1">
        <v>80</v>
      </c>
      <c r="B9924" s="1" t="s">
        <v>113</v>
      </c>
      <c r="C9924" s="218">
        <v>44939</v>
      </c>
      <c r="D9924" s="218">
        <v>44938</v>
      </c>
      <c r="E9924" s="1">
        <v>9</v>
      </c>
      <c r="F9924" s="62">
        <v>282.33999999999997</v>
      </c>
    </row>
    <row r="9925" spans="1:6" x14ac:dyDescent="0.35">
      <c r="A9925" s="1">
        <v>80</v>
      </c>
      <c r="B9925" s="1" t="s">
        <v>113</v>
      </c>
      <c r="C9925" s="218">
        <v>44939</v>
      </c>
      <c r="D9925" s="218">
        <v>44939</v>
      </c>
      <c r="E9925" s="1">
        <v>10</v>
      </c>
      <c r="F9925" s="62">
        <v>352.54</v>
      </c>
    </row>
    <row r="9926" spans="1:6" x14ac:dyDescent="0.35">
      <c r="A9926" s="1">
        <v>80</v>
      </c>
      <c r="B9926" s="1" t="s">
        <v>113</v>
      </c>
      <c r="C9926" s="218">
        <v>44940</v>
      </c>
      <c r="D9926" s="218">
        <v>44938</v>
      </c>
      <c r="E9926" s="1">
        <v>7</v>
      </c>
      <c r="F9926" s="62">
        <v>261.64999999999998</v>
      </c>
    </row>
    <row r="9927" spans="1:6" x14ac:dyDescent="0.35">
      <c r="A9927" s="1">
        <v>80</v>
      </c>
      <c r="B9927" s="1" t="s">
        <v>113</v>
      </c>
      <c r="C9927" s="218">
        <v>44940</v>
      </c>
      <c r="D9927" s="218">
        <v>44939</v>
      </c>
      <c r="E9927" s="1">
        <v>4</v>
      </c>
      <c r="F9927" s="62">
        <v>156.32</v>
      </c>
    </row>
    <row r="9928" spans="1:6" x14ac:dyDescent="0.35">
      <c r="A9928" s="1">
        <v>80</v>
      </c>
      <c r="B9928" s="1" t="s">
        <v>113</v>
      </c>
      <c r="C9928" s="218">
        <v>44940</v>
      </c>
      <c r="D9928" s="218">
        <v>44940</v>
      </c>
      <c r="E9928" s="1">
        <v>7</v>
      </c>
      <c r="F9928" s="62">
        <v>225.62</v>
      </c>
    </row>
    <row r="9929" spans="1:6" x14ac:dyDescent="0.35">
      <c r="A9929" s="1">
        <v>80</v>
      </c>
      <c r="B9929" s="1" t="s">
        <v>113</v>
      </c>
      <c r="C9929" s="218">
        <v>44941</v>
      </c>
      <c r="D9929" s="218">
        <v>44938</v>
      </c>
      <c r="E9929" s="1">
        <v>2</v>
      </c>
      <c r="F9929" s="62">
        <v>46.23</v>
      </c>
    </row>
    <row r="9930" spans="1:6" x14ac:dyDescent="0.35">
      <c r="A9930" s="1">
        <v>80</v>
      </c>
      <c r="B9930" s="1" t="s">
        <v>113</v>
      </c>
      <c r="C9930" s="218">
        <v>44941</v>
      </c>
      <c r="D9930" s="218">
        <v>44939</v>
      </c>
      <c r="E9930" s="1">
        <v>3</v>
      </c>
      <c r="F9930" s="62">
        <v>99</v>
      </c>
    </row>
    <row r="9931" spans="1:6" x14ac:dyDescent="0.35">
      <c r="A9931" s="1">
        <v>80</v>
      </c>
      <c r="B9931" s="1" t="s">
        <v>113</v>
      </c>
      <c r="C9931" s="218">
        <v>44941</v>
      </c>
      <c r="D9931" s="218">
        <v>44940</v>
      </c>
      <c r="E9931" s="1">
        <v>3</v>
      </c>
      <c r="F9931" s="62">
        <v>100.49</v>
      </c>
    </row>
    <row r="9932" spans="1:6" x14ac:dyDescent="0.35">
      <c r="A9932" s="1">
        <v>80</v>
      </c>
      <c r="B9932" s="1" t="s">
        <v>113</v>
      </c>
      <c r="C9932" s="218">
        <v>44941</v>
      </c>
      <c r="D9932" s="218">
        <v>44941</v>
      </c>
      <c r="E9932" s="1">
        <v>7</v>
      </c>
      <c r="F9932" s="62">
        <v>291.95</v>
      </c>
    </row>
    <row r="9933" spans="1:6" x14ac:dyDescent="0.35">
      <c r="A9933" s="1">
        <v>80</v>
      </c>
      <c r="B9933" s="1" t="s">
        <v>113</v>
      </c>
      <c r="C9933" s="218">
        <v>44942</v>
      </c>
      <c r="D9933" s="218">
        <v>44938</v>
      </c>
      <c r="E9933" s="1">
        <v>1</v>
      </c>
      <c r="F9933" s="62">
        <v>25.74</v>
      </c>
    </row>
    <row r="9934" spans="1:6" x14ac:dyDescent="0.35">
      <c r="A9934" s="1">
        <v>80</v>
      </c>
      <c r="B9934" s="1" t="s">
        <v>113</v>
      </c>
      <c r="C9934" s="218">
        <v>44942</v>
      </c>
      <c r="D9934" s="218">
        <v>44939</v>
      </c>
      <c r="E9934" s="1">
        <v>3</v>
      </c>
      <c r="F9934" s="62">
        <v>125.52</v>
      </c>
    </row>
    <row r="9935" spans="1:6" x14ac:dyDescent="0.35">
      <c r="A9935" s="1">
        <v>80</v>
      </c>
      <c r="B9935" s="1" t="s">
        <v>113</v>
      </c>
      <c r="C9935" s="218">
        <v>44942</v>
      </c>
      <c r="D9935" s="218">
        <v>44940</v>
      </c>
      <c r="E9935" s="1">
        <v>3</v>
      </c>
      <c r="F9935" s="62">
        <v>131.28</v>
      </c>
    </row>
    <row r="9936" spans="1:6" x14ac:dyDescent="0.35">
      <c r="A9936" s="1">
        <v>80</v>
      </c>
      <c r="B9936" s="1" t="s">
        <v>113</v>
      </c>
      <c r="C9936" s="218">
        <v>44942</v>
      </c>
      <c r="D9936" s="218">
        <v>44941</v>
      </c>
      <c r="E9936" s="1">
        <v>7</v>
      </c>
      <c r="F9936" s="62">
        <v>228.65</v>
      </c>
    </row>
    <row r="9937" spans="1:6" x14ac:dyDescent="0.35">
      <c r="A9937" s="1">
        <v>80</v>
      </c>
      <c r="B9937" s="1" t="s">
        <v>113</v>
      </c>
      <c r="C9937" s="218">
        <v>44942</v>
      </c>
      <c r="D9937" s="218">
        <v>44942</v>
      </c>
      <c r="E9937" s="1">
        <v>6</v>
      </c>
      <c r="F9937" s="62">
        <v>209.29</v>
      </c>
    </row>
    <row r="9938" spans="1:6" x14ac:dyDescent="0.35">
      <c r="A9938" s="1">
        <v>80</v>
      </c>
      <c r="B9938" s="1" t="s">
        <v>113</v>
      </c>
      <c r="C9938" s="218">
        <v>44943</v>
      </c>
      <c r="D9938" s="218">
        <v>44940</v>
      </c>
      <c r="E9938" s="1">
        <v>2</v>
      </c>
      <c r="F9938" s="62">
        <v>46.83</v>
      </c>
    </row>
    <row r="9939" spans="1:6" x14ac:dyDescent="0.35">
      <c r="A9939" s="1">
        <v>80</v>
      </c>
      <c r="B9939" s="1" t="s">
        <v>113</v>
      </c>
      <c r="C9939" s="218">
        <v>44943</v>
      </c>
      <c r="D9939" s="218">
        <v>44941</v>
      </c>
      <c r="E9939" s="1">
        <v>3</v>
      </c>
      <c r="F9939" s="62">
        <v>131.77000000000001</v>
      </c>
    </row>
    <row r="9940" spans="1:6" x14ac:dyDescent="0.35">
      <c r="A9940" s="1">
        <v>80</v>
      </c>
      <c r="B9940" s="1" t="s">
        <v>113</v>
      </c>
      <c r="C9940" s="218">
        <v>44943</v>
      </c>
      <c r="D9940" s="218">
        <v>44942</v>
      </c>
      <c r="E9940" s="1">
        <v>4</v>
      </c>
      <c r="F9940" s="62">
        <v>138.01</v>
      </c>
    </row>
    <row r="9941" spans="1:6" x14ac:dyDescent="0.35">
      <c r="A9941" s="1">
        <v>80</v>
      </c>
      <c r="B9941" s="1" t="s">
        <v>113</v>
      </c>
      <c r="C9941" s="218">
        <v>44943</v>
      </c>
      <c r="D9941" s="218">
        <v>44943</v>
      </c>
      <c r="E9941" s="1">
        <v>12</v>
      </c>
      <c r="F9941" s="62">
        <v>383.32</v>
      </c>
    </row>
    <row r="9942" spans="1:6" x14ac:dyDescent="0.35">
      <c r="A9942" s="1">
        <v>80</v>
      </c>
      <c r="B9942" s="1" t="s">
        <v>113</v>
      </c>
      <c r="C9942" s="218">
        <v>44944</v>
      </c>
      <c r="D9942" s="218">
        <v>44940</v>
      </c>
      <c r="E9942" s="1">
        <v>5</v>
      </c>
      <c r="F9942" s="62">
        <v>271.85000000000002</v>
      </c>
    </row>
    <row r="9943" spans="1:6" x14ac:dyDescent="0.35">
      <c r="A9943" s="1">
        <v>80</v>
      </c>
      <c r="B9943" s="1" t="s">
        <v>113</v>
      </c>
      <c r="C9943" s="218">
        <v>44944</v>
      </c>
      <c r="D9943" s="218">
        <v>44941</v>
      </c>
      <c r="E9943" s="1">
        <v>2</v>
      </c>
      <c r="F9943" s="62">
        <v>48.51</v>
      </c>
    </row>
    <row r="9944" spans="1:6" x14ac:dyDescent="0.35">
      <c r="A9944" s="1">
        <v>80</v>
      </c>
      <c r="B9944" s="1" t="s">
        <v>113</v>
      </c>
      <c r="C9944" s="218">
        <v>44944</v>
      </c>
      <c r="D9944" s="218">
        <v>44942</v>
      </c>
      <c r="E9944" s="1">
        <v>4</v>
      </c>
      <c r="F9944" s="62">
        <v>155.43</v>
      </c>
    </row>
    <row r="9945" spans="1:6" x14ac:dyDescent="0.35">
      <c r="A9945" s="1">
        <v>80</v>
      </c>
      <c r="B9945" s="1" t="s">
        <v>113</v>
      </c>
      <c r="C9945" s="218">
        <v>44944</v>
      </c>
      <c r="D9945" s="218">
        <v>44943</v>
      </c>
      <c r="E9945" s="1">
        <v>12</v>
      </c>
      <c r="F9945" s="62">
        <v>347</v>
      </c>
    </row>
    <row r="9946" spans="1:6" x14ac:dyDescent="0.35">
      <c r="A9946" s="1">
        <v>80</v>
      </c>
      <c r="B9946" s="1" t="s">
        <v>113</v>
      </c>
      <c r="C9946" s="218">
        <v>44944</v>
      </c>
      <c r="D9946" s="218">
        <v>44944</v>
      </c>
      <c r="E9946" s="1">
        <v>2</v>
      </c>
      <c r="F9946" s="62">
        <v>45.69</v>
      </c>
    </row>
    <row r="9947" spans="1:6" x14ac:dyDescent="0.35">
      <c r="A9947" s="1">
        <v>80</v>
      </c>
      <c r="B9947" s="1" t="s">
        <v>113</v>
      </c>
      <c r="C9947" s="218">
        <v>44945</v>
      </c>
      <c r="D9947" s="218">
        <v>44941</v>
      </c>
      <c r="E9947" s="1">
        <v>1</v>
      </c>
      <c r="F9947" s="62">
        <v>54.45</v>
      </c>
    </row>
    <row r="9948" spans="1:6" x14ac:dyDescent="0.35">
      <c r="A9948" s="1">
        <v>80</v>
      </c>
      <c r="B9948" s="1" t="s">
        <v>113</v>
      </c>
      <c r="C9948" s="218">
        <v>44945</v>
      </c>
      <c r="D9948" s="218">
        <v>44942</v>
      </c>
      <c r="E9948" s="1">
        <v>11</v>
      </c>
      <c r="F9948" s="62">
        <v>470.59</v>
      </c>
    </row>
    <row r="9949" spans="1:6" x14ac:dyDescent="0.35">
      <c r="A9949" s="1">
        <v>80</v>
      </c>
      <c r="B9949" s="1" t="s">
        <v>113</v>
      </c>
      <c r="C9949" s="218">
        <v>44945</v>
      </c>
      <c r="D9949" s="218">
        <v>44943</v>
      </c>
      <c r="E9949" s="1">
        <v>5</v>
      </c>
      <c r="F9949" s="62">
        <v>152.47</v>
      </c>
    </row>
    <row r="9950" spans="1:6" x14ac:dyDescent="0.35">
      <c r="A9950" s="1">
        <v>80</v>
      </c>
      <c r="B9950" s="1" t="s">
        <v>113</v>
      </c>
      <c r="C9950" s="218">
        <v>44945</v>
      </c>
      <c r="D9950" s="218">
        <v>44944</v>
      </c>
      <c r="E9950" s="1">
        <v>12</v>
      </c>
      <c r="F9950" s="62">
        <v>460.85</v>
      </c>
    </row>
    <row r="9951" spans="1:6" x14ac:dyDescent="0.35">
      <c r="A9951" s="1">
        <v>80</v>
      </c>
      <c r="B9951" s="1" t="s">
        <v>113</v>
      </c>
      <c r="C9951" s="218">
        <v>44945</v>
      </c>
      <c r="D9951" s="218">
        <v>44945</v>
      </c>
      <c r="E9951" s="1">
        <v>5</v>
      </c>
      <c r="F9951" s="62">
        <v>117.51</v>
      </c>
    </row>
    <row r="9952" spans="1:6" x14ac:dyDescent="0.35">
      <c r="A9952" s="1">
        <v>80</v>
      </c>
      <c r="B9952" s="1" t="s">
        <v>113</v>
      </c>
      <c r="C9952" s="218">
        <v>44946</v>
      </c>
      <c r="D9952" s="218">
        <v>44943</v>
      </c>
      <c r="E9952" s="1">
        <v>2</v>
      </c>
      <c r="F9952" s="62">
        <v>80.489999999999995</v>
      </c>
    </row>
    <row r="9953" spans="1:6" x14ac:dyDescent="0.35">
      <c r="A9953" s="1">
        <v>80</v>
      </c>
      <c r="B9953" s="1" t="s">
        <v>113</v>
      </c>
      <c r="C9953" s="218">
        <v>44946</v>
      </c>
      <c r="D9953" s="218">
        <v>44944</v>
      </c>
      <c r="E9953" s="1">
        <v>5</v>
      </c>
      <c r="F9953" s="62">
        <v>235.02</v>
      </c>
    </row>
    <row r="9954" spans="1:6" x14ac:dyDescent="0.35">
      <c r="A9954" s="1">
        <v>80</v>
      </c>
      <c r="B9954" s="1" t="s">
        <v>113</v>
      </c>
      <c r="C9954" s="218">
        <v>44946</v>
      </c>
      <c r="D9954" s="218">
        <v>44945</v>
      </c>
      <c r="E9954" s="1">
        <v>5</v>
      </c>
      <c r="F9954" s="62">
        <v>180.38</v>
      </c>
    </row>
    <row r="9955" spans="1:6" x14ac:dyDescent="0.35">
      <c r="A9955" s="1">
        <v>80</v>
      </c>
      <c r="B9955" s="1" t="s">
        <v>113</v>
      </c>
      <c r="C9955" s="218">
        <v>44946</v>
      </c>
      <c r="D9955" s="218">
        <v>44946</v>
      </c>
      <c r="E9955" s="1">
        <v>4</v>
      </c>
      <c r="F9955" s="62">
        <v>102.66</v>
      </c>
    </row>
    <row r="9956" spans="1:6" x14ac:dyDescent="0.35">
      <c r="A9956" s="1">
        <v>80</v>
      </c>
      <c r="B9956" s="1" t="s">
        <v>113</v>
      </c>
      <c r="C9956" s="218">
        <v>44947</v>
      </c>
      <c r="D9956" s="218">
        <v>44944</v>
      </c>
      <c r="E9956" s="1">
        <v>3</v>
      </c>
      <c r="F9956" s="62">
        <v>136.52000000000001</v>
      </c>
    </row>
    <row r="9957" spans="1:6" x14ac:dyDescent="0.35">
      <c r="A9957" s="1">
        <v>80</v>
      </c>
      <c r="B9957" s="1" t="s">
        <v>113</v>
      </c>
      <c r="C9957" s="218">
        <v>44947</v>
      </c>
      <c r="D9957" s="218">
        <v>44945</v>
      </c>
      <c r="E9957" s="1">
        <v>7</v>
      </c>
      <c r="F9957" s="62">
        <v>288.77999999999997</v>
      </c>
    </row>
    <row r="9958" spans="1:6" x14ac:dyDescent="0.35">
      <c r="A9958" s="1">
        <v>80</v>
      </c>
      <c r="B9958" s="1" t="s">
        <v>113</v>
      </c>
      <c r="C9958" s="218">
        <v>44947</v>
      </c>
      <c r="D9958" s="218">
        <v>44946</v>
      </c>
      <c r="E9958" s="1">
        <v>3</v>
      </c>
      <c r="F9958" s="62">
        <v>74.25</v>
      </c>
    </row>
    <row r="9959" spans="1:6" x14ac:dyDescent="0.35">
      <c r="A9959" s="1">
        <v>80</v>
      </c>
      <c r="B9959" s="1" t="s">
        <v>113</v>
      </c>
      <c r="C9959" s="218">
        <v>44947</v>
      </c>
      <c r="D9959" s="218">
        <v>44947</v>
      </c>
      <c r="E9959" s="1">
        <v>2</v>
      </c>
      <c r="F9959" s="62">
        <v>52.37</v>
      </c>
    </row>
    <row r="9960" spans="1:6" x14ac:dyDescent="0.35">
      <c r="A9960" s="1">
        <v>80</v>
      </c>
      <c r="B9960" s="1" t="s">
        <v>113</v>
      </c>
      <c r="C9960" s="218">
        <v>44948</v>
      </c>
      <c r="D9960" s="218">
        <v>44944</v>
      </c>
      <c r="E9960" s="1">
        <v>1</v>
      </c>
      <c r="F9960" s="62">
        <v>21.98</v>
      </c>
    </row>
    <row r="9961" spans="1:6" x14ac:dyDescent="0.35">
      <c r="A9961" s="1">
        <v>80</v>
      </c>
      <c r="B9961" s="1" t="s">
        <v>113</v>
      </c>
      <c r="C9961" s="218">
        <v>44948</v>
      </c>
      <c r="D9961" s="218">
        <v>44945</v>
      </c>
      <c r="E9961" s="1">
        <v>8</v>
      </c>
      <c r="F9961" s="62">
        <v>307.77999999999997</v>
      </c>
    </row>
    <row r="9962" spans="1:6" x14ac:dyDescent="0.35">
      <c r="A9962" s="1">
        <v>80</v>
      </c>
      <c r="B9962" s="1" t="s">
        <v>113</v>
      </c>
      <c r="C9962" s="218">
        <v>44948</v>
      </c>
      <c r="D9962" s="218">
        <v>44946</v>
      </c>
      <c r="E9962" s="1">
        <v>2</v>
      </c>
      <c r="F9962" s="62">
        <v>51.97</v>
      </c>
    </row>
    <row r="9963" spans="1:6" x14ac:dyDescent="0.35">
      <c r="A9963" s="1">
        <v>80</v>
      </c>
      <c r="B9963" s="1" t="s">
        <v>113</v>
      </c>
      <c r="C9963" s="218">
        <v>44948</v>
      </c>
      <c r="D9963" s="218">
        <v>44947</v>
      </c>
      <c r="E9963" s="1">
        <v>6</v>
      </c>
      <c r="F9963" s="62">
        <v>193.79</v>
      </c>
    </row>
    <row r="9964" spans="1:6" x14ac:dyDescent="0.35">
      <c r="A9964" s="1">
        <v>80</v>
      </c>
      <c r="B9964" s="1" t="s">
        <v>113</v>
      </c>
      <c r="C9964" s="218">
        <v>44949</v>
      </c>
      <c r="D9964" s="218">
        <v>44946</v>
      </c>
      <c r="E9964" s="1">
        <v>13</v>
      </c>
      <c r="F9964" s="62">
        <v>439.39</v>
      </c>
    </row>
    <row r="9965" spans="1:6" x14ac:dyDescent="0.35">
      <c r="A9965" s="1">
        <v>80</v>
      </c>
      <c r="B9965" s="1" t="s">
        <v>113</v>
      </c>
      <c r="C9965" s="218">
        <v>44949</v>
      </c>
      <c r="D9965" s="218">
        <v>44947</v>
      </c>
      <c r="E9965" s="1">
        <v>9</v>
      </c>
      <c r="F9965" s="62">
        <v>341.74</v>
      </c>
    </row>
    <row r="9966" spans="1:6" x14ac:dyDescent="0.35">
      <c r="A9966" s="1">
        <v>80</v>
      </c>
      <c r="B9966" s="1" t="s">
        <v>113</v>
      </c>
      <c r="C9966" s="218">
        <v>44949</v>
      </c>
      <c r="D9966" s="218">
        <v>44948</v>
      </c>
      <c r="E9966" s="1">
        <v>3</v>
      </c>
      <c r="F9966" s="62">
        <v>105.23</v>
      </c>
    </row>
    <row r="9967" spans="1:6" x14ac:dyDescent="0.35">
      <c r="A9967" s="1">
        <v>80</v>
      </c>
      <c r="B9967" s="1" t="s">
        <v>113</v>
      </c>
      <c r="C9967" s="218">
        <v>44949</v>
      </c>
      <c r="D9967" s="218">
        <v>44949</v>
      </c>
      <c r="E9967" s="1">
        <v>5</v>
      </c>
      <c r="F9967" s="62">
        <v>178.64</v>
      </c>
    </row>
    <row r="9968" spans="1:6" x14ac:dyDescent="0.35">
      <c r="A9968" s="1">
        <v>80</v>
      </c>
      <c r="B9968" s="1" t="s">
        <v>113</v>
      </c>
      <c r="C9968" s="218">
        <v>44950</v>
      </c>
      <c r="D9968" s="218">
        <v>44947</v>
      </c>
      <c r="E9968" s="1">
        <v>7</v>
      </c>
      <c r="F9968" s="62">
        <v>253.73</v>
      </c>
    </row>
    <row r="9969" spans="1:6" x14ac:dyDescent="0.35">
      <c r="A9969" s="1">
        <v>80</v>
      </c>
      <c r="B9969" s="1" t="s">
        <v>113</v>
      </c>
      <c r="C9969" s="218">
        <v>44950</v>
      </c>
      <c r="D9969" s="218">
        <v>44948</v>
      </c>
      <c r="E9969" s="1">
        <v>6</v>
      </c>
      <c r="F9969" s="62">
        <v>174.52</v>
      </c>
    </row>
    <row r="9970" spans="1:6" x14ac:dyDescent="0.35">
      <c r="A9970" s="1">
        <v>80</v>
      </c>
      <c r="B9970" s="1" t="s">
        <v>113</v>
      </c>
      <c r="C9970" s="218">
        <v>44950</v>
      </c>
      <c r="D9970" s="218">
        <v>44949</v>
      </c>
      <c r="E9970" s="1">
        <v>1</v>
      </c>
      <c r="F9970" s="62">
        <v>24.95</v>
      </c>
    </row>
    <row r="9971" spans="1:6" x14ac:dyDescent="0.35">
      <c r="A9971" s="1">
        <v>80</v>
      </c>
      <c r="B9971" s="1" t="s">
        <v>113</v>
      </c>
      <c r="C9971" s="218">
        <v>44950</v>
      </c>
      <c r="D9971" s="218">
        <v>44950</v>
      </c>
      <c r="E9971" s="1">
        <v>3</v>
      </c>
      <c r="F9971" s="62">
        <v>101.33</v>
      </c>
    </row>
    <row r="9972" spans="1:6" x14ac:dyDescent="0.35">
      <c r="A9972" s="1">
        <v>80</v>
      </c>
      <c r="B9972" s="1" t="s">
        <v>113</v>
      </c>
      <c r="C9972" s="218">
        <v>44951</v>
      </c>
      <c r="D9972" s="218">
        <v>44947</v>
      </c>
      <c r="E9972" s="1">
        <v>1</v>
      </c>
      <c r="F9972" s="62">
        <v>27.32</v>
      </c>
    </row>
    <row r="9973" spans="1:6" x14ac:dyDescent="0.35">
      <c r="A9973" s="1">
        <v>80</v>
      </c>
      <c r="B9973" s="1" t="s">
        <v>113</v>
      </c>
      <c r="C9973" s="218">
        <v>44951</v>
      </c>
      <c r="D9973" s="218">
        <v>44948</v>
      </c>
      <c r="E9973" s="1">
        <v>6</v>
      </c>
      <c r="F9973" s="62">
        <v>236.5</v>
      </c>
    </row>
    <row r="9974" spans="1:6" x14ac:dyDescent="0.35">
      <c r="A9974" s="1">
        <v>80</v>
      </c>
      <c r="B9974" s="1" t="s">
        <v>113</v>
      </c>
      <c r="C9974" s="218">
        <v>44951</v>
      </c>
      <c r="D9974" s="218">
        <v>44949</v>
      </c>
      <c r="E9974" s="1">
        <v>5</v>
      </c>
      <c r="F9974" s="62">
        <v>181.17</v>
      </c>
    </row>
    <row r="9975" spans="1:6" x14ac:dyDescent="0.35">
      <c r="A9975" s="1">
        <v>80</v>
      </c>
      <c r="B9975" s="1" t="s">
        <v>113</v>
      </c>
      <c r="C9975" s="218">
        <v>44951</v>
      </c>
      <c r="D9975" s="218">
        <v>44950</v>
      </c>
      <c r="E9975" s="1">
        <v>4</v>
      </c>
      <c r="F9975" s="62">
        <v>160.28</v>
      </c>
    </row>
    <row r="9976" spans="1:6" x14ac:dyDescent="0.35">
      <c r="A9976" s="1">
        <v>80</v>
      </c>
      <c r="B9976" s="1" t="s">
        <v>113</v>
      </c>
      <c r="C9976" s="218">
        <v>44951</v>
      </c>
      <c r="D9976" s="218">
        <v>44951</v>
      </c>
      <c r="E9976" s="1">
        <v>3</v>
      </c>
      <c r="F9976" s="62">
        <v>109.49</v>
      </c>
    </row>
    <row r="9977" spans="1:6" x14ac:dyDescent="0.35">
      <c r="A9977" s="1">
        <v>80</v>
      </c>
      <c r="B9977" s="1" t="s">
        <v>113</v>
      </c>
      <c r="C9977" s="218">
        <v>44952</v>
      </c>
      <c r="D9977" s="218">
        <v>44949</v>
      </c>
      <c r="E9977" s="1">
        <v>4</v>
      </c>
      <c r="F9977" s="62">
        <v>186.02</v>
      </c>
    </row>
    <row r="9978" spans="1:6" x14ac:dyDescent="0.35">
      <c r="A9978" s="1">
        <v>80</v>
      </c>
      <c r="B9978" s="1" t="s">
        <v>113</v>
      </c>
      <c r="C9978" s="218">
        <v>44952</v>
      </c>
      <c r="D9978" s="218">
        <v>44950</v>
      </c>
      <c r="E9978" s="1">
        <v>4</v>
      </c>
      <c r="F9978" s="62">
        <v>126.52</v>
      </c>
    </row>
    <row r="9979" spans="1:6" x14ac:dyDescent="0.35">
      <c r="A9979" s="1">
        <v>80</v>
      </c>
      <c r="B9979" s="1" t="s">
        <v>113</v>
      </c>
      <c r="C9979" s="218">
        <v>44952</v>
      </c>
      <c r="D9979" s="218">
        <v>44951</v>
      </c>
      <c r="E9979" s="1">
        <v>8</v>
      </c>
      <c r="F9979" s="62">
        <v>229.77</v>
      </c>
    </row>
    <row r="9980" spans="1:6" x14ac:dyDescent="0.35">
      <c r="A9980" s="1">
        <v>80</v>
      </c>
      <c r="B9980" s="1" t="s">
        <v>113</v>
      </c>
      <c r="C9980" s="218">
        <v>44952</v>
      </c>
      <c r="D9980" s="218">
        <v>44952</v>
      </c>
      <c r="E9980" s="1">
        <v>8</v>
      </c>
      <c r="F9980" s="62">
        <v>295.51</v>
      </c>
    </row>
    <row r="9981" spans="1:6" x14ac:dyDescent="0.35">
      <c r="A9981" s="1">
        <v>82</v>
      </c>
      <c r="B9981" s="1" t="s">
        <v>114</v>
      </c>
      <c r="C9981" s="218">
        <v>44880</v>
      </c>
      <c r="D9981" s="218">
        <v>44878</v>
      </c>
      <c r="E9981" s="1">
        <v>5</v>
      </c>
      <c r="F9981" s="62">
        <v>163.69999999999999</v>
      </c>
    </row>
    <row r="9982" spans="1:6" x14ac:dyDescent="0.35">
      <c r="A9982" s="1">
        <v>82</v>
      </c>
      <c r="B9982" s="1" t="s">
        <v>114</v>
      </c>
      <c r="C9982" s="218">
        <v>44880</v>
      </c>
      <c r="D9982" s="218">
        <v>44879</v>
      </c>
      <c r="E9982" s="1">
        <v>2</v>
      </c>
      <c r="F9982" s="62">
        <v>70.73</v>
      </c>
    </row>
    <row r="9983" spans="1:6" x14ac:dyDescent="0.35">
      <c r="A9983" s="1">
        <v>82</v>
      </c>
      <c r="B9983" s="1" t="s">
        <v>114</v>
      </c>
      <c r="C9983" s="218">
        <v>44881</v>
      </c>
      <c r="D9983" s="218">
        <v>44878</v>
      </c>
      <c r="E9983" s="1">
        <v>2</v>
      </c>
      <c r="F9983" s="62">
        <v>43.12</v>
      </c>
    </row>
    <row r="9984" spans="1:6" x14ac:dyDescent="0.35">
      <c r="A9984" s="1">
        <v>82</v>
      </c>
      <c r="B9984" s="1" t="s">
        <v>114</v>
      </c>
      <c r="C9984" s="218">
        <v>44881</v>
      </c>
      <c r="D9984" s="218">
        <v>44879</v>
      </c>
      <c r="E9984" s="1">
        <v>3</v>
      </c>
      <c r="F9984" s="62">
        <v>58.55</v>
      </c>
    </row>
    <row r="9985" spans="1:6" x14ac:dyDescent="0.35">
      <c r="A9985" s="1">
        <v>82</v>
      </c>
      <c r="B9985" s="1" t="s">
        <v>114</v>
      </c>
      <c r="C9985" s="218">
        <v>44881</v>
      </c>
      <c r="D9985" s="218">
        <v>44880</v>
      </c>
      <c r="E9985" s="1">
        <v>3</v>
      </c>
      <c r="F9985" s="62">
        <v>94</v>
      </c>
    </row>
    <row r="9986" spans="1:6" x14ac:dyDescent="0.35">
      <c r="A9986" s="1">
        <v>82</v>
      </c>
      <c r="B9986" s="1" t="s">
        <v>114</v>
      </c>
      <c r="C9986" s="218">
        <v>44881</v>
      </c>
      <c r="D9986" s="218">
        <v>44881</v>
      </c>
      <c r="E9986" s="1">
        <v>1</v>
      </c>
      <c r="F9986" s="62">
        <v>54.4</v>
      </c>
    </row>
    <row r="9987" spans="1:6" x14ac:dyDescent="0.35">
      <c r="A9987" s="1">
        <v>82</v>
      </c>
      <c r="B9987" s="1" t="s">
        <v>114</v>
      </c>
      <c r="C9987" s="218">
        <v>44883</v>
      </c>
      <c r="D9987" s="218">
        <v>44879</v>
      </c>
      <c r="E9987" s="1">
        <v>5</v>
      </c>
      <c r="F9987" s="62">
        <v>141.37</v>
      </c>
    </row>
    <row r="9988" spans="1:6" x14ac:dyDescent="0.35">
      <c r="A9988" s="1">
        <v>82</v>
      </c>
      <c r="B9988" s="1" t="s">
        <v>114</v>
      </c>
      <c r="C9988" s="218">
        <v>44883</v>
      </c>
      <c r="D9988" s="218">
        <v>44880</v>
      </c>
      <c r="E9988" s="1">
        <v>2</v>
      </c>
      <c r="F9988" s="62">
        <v>42.72</v>
      </c>
    </row>
    <row r="9989" spans="1:6" x14ac:dyDescent="0.35">
      <c r="A9989" s="1">
        <v>82</v>
      </c>
      <c r="B9989" s="1" t="s">
        <v>114</v>
      </c>
      <c r="C9989" s="218">
        <v>44883</v>
      </c>
      <c r="D9989" s="218">
        <v>44882</v>
      </c>
      <c r="E9989" s="1">
        <v>1</v>
      </c>
      <c r="F9989" s="62">
        <v>53.95</v>
      </c>
    </row>
    <row r="9990" spans="1:6" x14ac:dyDescent="0.35">
      <c r="A9990" s="1">
        <v>82</v>
      </c>
      <c r="B9990" s="1" t="s">
        <v>114</v>
      </c>
      <c r="C9990" s="218">
        <v>44884</v>
      </c>
      <c r="D9990" s="218">
        <v>44878</v>
      </c>
      <c r="E9990" s="1">
        <v>5</v>
      </c>
      <c r="F9990" s="62">
        <v>156.76</v>
      </c>
    </row>
    <row r="9991" spans="1:6" x14ac:dyDescent="0.35">
      <c r="A9991" s="1">
        <v>82</v>
      </c>
      <c r="B9991" s="1" t="s">
        <v>114</v>
      </c>
      <c r="C9991" s="218">
        <v>44884</v>
      </c>
      <c r="D9991" s="218">
        <v>44881</v>
      </c>
      <c r="E9991" s="1">
        <v>3</v>
      </c>
      <c r="F9991" s="62">
        <v>130.53</v>
      </c>
    </row>
    <row r="9992" spans="1:6" x14ac:dyDescent="0.35">
      <c r="A9992" s="1">
        <v>82</v>
      </c>
      <c r="B9992" s="1" t="s">
        <v>114</v>
      </c>
      <c r="C9992" s="218">
        <v>44884</v>
      </c>
      <c r="D9992" s="218">
        <v>44882</v>
      </c>
      <c r="E9992" s="1">
        <v>1</v>
      </c>
      <c r="F9992" s="62">
        <v>23.36</v>
      </c>
    </row>
    <row r="9993" spans="1:6" x14ac:dyDescent="0.35">
      <c r="A9993" s="1">
        <v>82</v>
      </c>
      <c r="B9993" s="1" t="s">
        <v>114</v>
      </c>
      <c r="C9993" s="218">
        <v>44885</v>
      </c>
      <c r="D9993" s="218">
        <v>44879</v>
      </c>
      <c r="E9993" s="1">
        <v>2</v>
      </c>
      <c r="F9993" s="62">
        <v>36.53</v>
      </c>
    </row>
    <row r="9994" spans="1:6" x14ac:dyDescent="0.35">
      <c r="A9994" s="1">
        <v>82</v>
      </c>
      <c r="B9994" s="1" t="s">
        <v>114</v>
      </c>
      <c r="C9994" s="218">
        <v>44885</v>
      </c>
      <c r="D9994" s="218">
        <v>44880</v>
      </c>
      <c r="E9994" s="1">
        <v>5</v>
      </c>
      <c r="F9994" s="62">
        <v>159.97999999999999</v>
      </c>
    </row>
    <row r="9995" spans="1:6" x14ac:dyDescent="0.35">
      <c r="A9995" s="1">
        <v>82</v>
      </c>
      <c r="B9995" s="1" t="s">
        <v>114</v>
      </c>
      <c r="C9995" s="218">
        <v>44885</v>
      </c>
      <c r="D9995" s="218">
        <v>44881</v>
      </c>
      <c r="E9995" s="1">
        <v>5</v>
      </c>
      <c r="F9995" s="62">
        <v>182.5</v>
      </c>
    </row>
    <row r="9996" spans="1:6" x14ac:dyDescent="0.35">
      <c r="A9996" s="1">
        <v>82</v>
      </c>
      <c r="B9996" s="1" t="s">
        <v>114</v>
      </c>
      <c r="C9996" s="218">
        <v>44885</v>
      </c>
      <c r="D9996" s="218">
        <v>44882</v>
      </c>
      <c r="E9996" s="1">
        <v>6</v>
      </c>
      <c r="F9996" s="62">
        <v>225.37</v>
      </c>
    </row>
    <row r="9997" spans="1:6" x14ac:dyDescent="0.35">
      <c r="A9997" s="1">
        <v>82</v>
      </c>
      <c r="B9997" s="1" t="s">
        <v>114</v>
      </c>
      <c r="C9997" s="218">
        <v>44886</v>
      </c>
      <c r="D9997" s="218">
        <v>44881</v>
      </c>
      <c r="E9997" s="1">
        <v>2</v>
      </c>
      <c r="F9997" s="62">
        <v>62.77</v>
      </c>
    </row>
    <row r="9998" spans="1:6" x14ac:dyDescent="0.35">
      <c r="A9998" s="1">
        <v>82</v>
      </c>
      <c r="B9998" s="1" t="s">
        <v>114</v>
      </c>
      <c r="C9998" s="218">
        <v>44886</v>
      </c>
      <c r="D9998" s="218">
        <v>44882</v>
      </c>
      <c r="E9998" s="1">
        <v>4</v>
      </c>
      <c r="F9998" s="62">
        <v>172.79</v>
      </c>
    </row>
    <row r="9999" spans="1:6" x14ac:dyDescent="0.35">
      <c r="A9999" s="1">
        <v>82</v>
      </c>
      <c r="B9999" s="1" t="s">
        <v>114</v>
      </c>
      <c r="C9999" s="218">
        <v>44886</v>
      </c>
      <c r="D9999" s="218">
        <v>44886</v>
      </c>
      <c r="E9999" s="1">
        <v>2</v>
      </c>
      <c r="F9999" s="62">
        <v>75.34</v>
      </c>
    </row>
    <row r="10000" spans="1:6" x14ac:dyDescent="0.35">
      <c r="A10000" s="1">
        <v>82</v>
      </c>
      <c r="B10000" s="1" t="s">
        <v>114</v>
      </c>
      <c r="C10000" s="218">
        <v>44887</v>
      </c>
      <c r="D10000" s="218">
        <v>44881</v>
      </c>
      <c r="E10000" s="1">
        <v>1</v>
      </c>
      <c r="F10000" s="62">
        <v>48.41</v>
      </c>
    </row>
    <row r="10001" spans="1:6" x14ac:dyDescent="0.35">
      <c r="A10001" s="1">
        <v>82</v>
      </c>
      <c r="B10001" s="1" t="s">
        <v>114</v>
      </c>
      <c r="C10001" s="218">
        <v>44887</v>
      </c>
      <c r="D10001" s="218">
        <v>44885</v>
      </c>
      <c r="E10001" s="1">
        <v>1</v>
      </c>
      <c r="F10001" s="62">
        <v>22.77</v>
      </c>
    </row>
    <row r="10002" spans="1:6" x14ac:dyDescent="0.35">
      <c r="A10002" s="1">
        <v>82</v>
      </c>
      <c r="B10002" s="1" t="s">
        <v>114</v>
      </c>
      <c r="C10002" s="218">
        <v>44887</v>
      </c>
      <c r="D10002" s="218">
        <v>44886</v>
      </c>
      <c r="E10002" s="1">
        <v>1</v>
      </c>
      <c r="F10002" s="62">
        <v>23.31</v>
      </c>
    </row>
    <row r="10003" spans="1:6" x14ac:dyDescent="0.35">
      <c r="A10003" s="1">
        <v>82</v>
      </c>
      <c r="B10003" s="1" t="s">
        <v>114</v>
      </c>
      <c r="C10003" s="218">
        <v>44887</v>
      </c>
      <c r="D10003" s="218">
        <v>44887</v>
      </c>
      <c r="E10003" s="1">
        <v>7</v>
      </c>
      <c r="F10003" s="62">
        <v>267.10000000000002</v>
      </c>
    </row>
    <row r="10004" spans="1:6" x14ac:dyDescent="0.35">
      <c r="A10004" s="1">
        <v>82</v>
      </c>
      <c r="B10004" s="1" t="s">
        <v>114</v>
      </c>
      <c r="C10004" s="218">
        <v>44889</v>
      </c>
      <c r="D10004" s="218">
        <v>44885</v>
      </c>
      <c r="E10004" s="1">
        <v>1</v>
      </c>
      <c r="F10004" s="62">
        <v>23.71</v>
      </c>
    </row>
    <row r="10005" spans="1:6" x14ac:dyDescent="0.35">
      <c r="A10005" s="1">
        <v>82</v>
      </c>
      <c r="B10005" s="1" t="s">
        <v>114</v>
      </c>
      <c r="C10005" s="218">
        <v>44889</v>
      </c>
      <c r="D10005" s="218">
        <v>44886</v>
      </c>
      <c r="E10005" s="1">
        <v>1</v>
      </c>
      <c r="F10005" s="62">
        <v>53.36</v>
      </c>
    </row>
    <row r="10006" spans="1:6" x14ac:dyDescent="0.35">
      <c r="A10006" s="1">
        <v>82</v>
      </c>
      <c r="B10006" s="1" t="s">
        <v>114</v>
      </c>
      <c r="C10006" s="218">
        <v>44889</v>
      </c>
      <c r="D10006" s="218">
        <v>44887</v>
      </c>
      <c r="E10006" s="1">
        <v>1</v>
      </c>
      <c r="F10006" s="62">
        <v>22.57</v>
      </c>
    </row>
    <row r="10007" spans="1:6" x14ac:dyDescent="0.35">
      <c r="A10007" s="1">
        <v>82</v>
      </c>
      <c r="B10007" s="1" t="s">
        <v>114</v>
      </c>
      <c r="C10007" s="218">
        <v>44889</v>
      </c>
      <c r="D10007" s="218">
        <v>44888</v>
      </c>
      <c r="E10007" s="1">
        <v>3</v>
      </c>
      <c r="F10007" s="62">
        <v>161.12</v>
      </c>
    </row>
    <row r="10008" spans="1:6" x14ac:dyDescent="0.35">
      <c r="A10008" s="1">
        <v>82</v>
      </c>
      <c r="B10008" s="1" t="s">
        <v>114</v>
      </c>
      <c r="C10008" s="218">
        <v>44889</v>
      </c>
      <c r="D10008" s="218">
        <v>44889</v>
      </c>
      <c r="E10008" s="1">
        <v>1</v>
      </c>
      <c r="F10008" s="62">
        <v>53.36</v>
      </c>
    </row>
    <row r="10009" spans="1:6" x14ac:dyDescent="0.35">
      <c r="A10009" s="1">
        <v>82</v>
      </c>
      <c r="B10009" s="1" t="s">
        <v>114</v>
      </c>
      <c r="C10009" s="218">
        <v>44890</v>
      </c>
      <c r="D10009" s="218">
        <v>44885</v>
      </c>
      <c r="E10009" s="1">
        <v>1</v>
      </c>
      <c r="F10009" s="62">
        <v>23.56</v>
      </c>
    </row>
    <row r="10010" spans="1:6" x14ac:dyDescent="0.35">
      <c r="A10010" s="1">
        <v>82</v>
      </c>
      <c r="B10010" s="1" t="s">
        <v>114</v>
      </c>
      <c r="C10010" s="218">
        <v>44890</v>
      </c>
      <c r="D10010" s="218">
        <v>44886</v>
      </c>
      <c r="E10010" s="1">
        <v>2</v>
      </c>
      <c r="F10010" s="62">
        <v>76.67</v>
      </c>
    </row>
    <row r="10011" spans="1:6" x14ac:dyDescent="0.35">
      <c r="A10011" s="1">
        <v>82</v>
      </c>
      <c r="B10011" s="1" t="s">
        <v>114</v>
      </c>
      <c r="C10011" s="218">
        <v>44890</v>
      </c>
      <c r="D10011" s="218">
        <v>44888</v>
      </c>
      <c r="E10011" s="1">
        <v>3</v>
      </c>
      <c r="F10011" s="62">
        <v>129.78</v>
      </c>
    </row>
    <row r="10012" spans="1:6" x14ac:dyDescent="0.35">
      <c r="A10012" s="1">
        <v>82</v>
      </c>
      <c r="B10012" s="1" t="s">
        <v>114</v>
      </c>
      <c r="C10012" s="218">
        <v>44890</v>
      </c>
      <c r="D10012" s="218">
        <v>44889</v>
      </c>
      <c r="E10012" s="1">
        <v>4</v>
      </c>
      <c r="F10012" s="62">
        <v>121.61</v>
      </c>
    </row>
    <row r="10013" spans="1:6" x14ac:dyDescent="0.35">
      <c r="A10013" s="1">
        <v>82</v>
      </c>
      <c r="B10013" s="1" t="s">
        <v>114</v>
      </c>
      <c r="C10013" s="218">
        <v>44890</v>
      </c>
      <c r="D10013" s="218">
        <v>44890</v>
      </c>
      <c r="E10013" s="1">
        <v>3</v>
      </c>
      <c r="F10013" s="62">
        <v>93.65</v>
      </c>
    </row>
    <row r="10014" spans="1:6" x14ac:dyDescent="0.35">
      <c r="A10014" s="1">
        <v>82</v>
      </c>
      <c r="B10014" s="1" t="s">
        <v>114</v>
      </c>
      <c r="C10014" s="218">
        <v>44891</v>
      </c>
      <c r="D10014" s="218">
        <v>44888</v>
      </c>
      <c r="E10014" s="1">
        <v>1</v>
      </c>
      <c r="F10014" s="62">
        <v>23.56</v>
      </c>
    </row>
    <row r="10015" spans="1:6" x14ac:dyDescent="0.35">
      <c r="A10015" s="1">
        <v>82</v>
      </c>
      <c r="B10015" s="1" t="s">
        <v>114</v>
      </c>
      <c r="C10015" s="218">
        <v>44891</v>
      </c>
      <c r="D10015" s="218">
        <v>44889</v>
      </c>
      <c r="E10015" s="1">
        <v>6</v>
      </c>
      <c r="F10015" s="62">
        <v>139.93</v>
      </c>
    </row>
    <row r="10016" spans="1:6" x14ac:dyDescent="0.35">
      <c r="A10016" s="1">
        <v>82</v>
      </c>
      <c r="B10016" s="1" t="s">
        <v>114</v>
      </c>
      <c r="C10016" s="218">
        <v>44891</v>
      </c>
      <c r="D10016" s="218">
        <v>44890</v>
      </c>
      <c r="E10016" s="1">
        <v>5</v>
      </c>
      <c r="F10016" s="62">
        <v>171.17</v>
      </c>
    </row>
    <row r="10017" spans="1:6" x14ac:dyDescent="0.35">
      <c r="A10017" s="1">
        <v>82</v>
      </c>
      <c r="B10017" s="1" t="s">
        <v>114</v>
      </c>
      <c r="C10017" s="218">
        <v>44891</v>
      </c>
      <c r="D10017" s="218">
        <v>44891</v>
      </c>
      <c r="E10017" s="1">
        <v>5</v>
      </c>
      <c r="F10017" s="62">
        <v>173.29</v>
      </c>
    </row>
    <row r="10018" spans="1:6" x14ac:dyDescent="0.35">
      <c r="A10018" s="1">
        <v>82</v>
      </c>
      <c r="B10018" s="1" t="s">
        <v>114</v>
      </c>
      <c r="C10018" s="218">
        <v>44892</v>
      </c>
      <c r="D10018" s="218">
        <v>44889</v>
      </c>
      <c r="E10018" s="1">
        <v>4</v>
      </c>
      <c r="F10018" s="62">
        <v>94.09</v>
      </c>
    </row>
    <row r="10019" spans="1:6" x14ac:dyDescent="0.35">
      <c r="A10019" s="1">
        <v>82</v>
      </c>
      <c r="B10019" s="1" t="s">
        <v>114</v>
      </c>
      <c r="C10019" s="218">
        <v>44892</v>
      </c>
      <c r="D10019" s="218">
        <v>44891</v>
      </c>
      <c r="E10019" s="1">
        <v>1</v>
      </c>
      <c r="F10019" s="62">
        <v>53.26</v>
      </c>
    </row>
    <row r="10020" spans="1:6" x14ac:dyDescent="0.35">
      <c r="A10020" s="1">
        <v>82</v>
      </c>
      <c r="B10020" s="1" t="s">
        <v>114</v>
      </c>
      <c r="C10020" s="218">
        <v>44892</v>
      </c>
      <c r="D10020" s="218">
        <v>44892</v>
      </c>
      <c r="E10020" s="1">
        <v>4</v>
      </c>
      <c r="F10020" s="62">
        <v>146.66999999999999</v>
      </c>
    </row>
    <row r="10021" spans="1:6" x14ac:dyDescent="0.35">
      <c r="A10021" s="1">
        <v>82</v>
      </c>
      <c r="B10021" s="1" t="s">
        <v>114</v>
      </c>
      <c r="C10021" s="218">
        <v>44893</v>
      </c>
      <c r="D10021" s="218">
        <v>44889</v>
      </c>
      <c r="E10021" s="1">
        <v>3</v>
      </c>
      <c r="F10021" s="62">
        <v>96.52</v>
      </c>
    </row>
    <row r="10022" spans="1:6" x14ac:dyDescent="0.35">
      <c r="A10022" s="1">
        <v>82</v>
      </c>
      <c r="B10022" s="1" t="s">
        <v>114</v>
      </c>
      <c r="C10022" s="218">
        <v>44893</v>
      </c>
      <c r="D10022" s="218">
        <v>44890</v>
      </c>
      <c r="E10022" s="1">
        <v>2</v>
      </c>
      <c r="F10022" s="62">
        <v>107.31</v>
      </c>
    </row>
    <row r="10023" spans="1:6" x14ac:dyDescent="0.35">
      <c r="A10023" s="1">
        <v>82</v>
      </c>
      <c r="B10023" s="1" t="s">
        <v>114</v>
      </c>
      <c r="C10023" s="218">
        <v>44893</v>
      </c>
      <c r="D10023" s="218">
        <v>44891</v>
      </c>
      <c r="E10023" s="1">
        <v>3</v>
      </c>
      <c r="F10023" s="62">
        <v>130.22999999999999</v>
      </c>
    </row>
    <row r="10024" spans="1:6" x14ac:dyDescent="0.35">
      <c r="A10024" s="1">
        <v>82</v>
      </c>
      <c r="B10024" s="1" t="s">
        <v>114</v>
      </c>
      <c r="C10024" s="218">
        <v>44893</v>
      </c>
      <c r="D10024" s="218">
        <v>44892</v>
      </c>
      <c r="E10024" s="1">
        <v>2</v>
      </c>
      <c r="F10024" s="62">
        <v>76.97</v>
      </c>
    </row>
    <row r="10025" spans="1:6" x14ac:dyDescent="0.35">
      <c r="A10025" s="1">
        <v>82</v>
      </c>
      <c r="B10025" s="1" t="s">
        <v>114</v>
      </c>
      <c r="C10025" s="218">
        <v>44893</v>
      </c>
      <c r="D10025" s="218">
        <v>44893</v>
      </c>
      <c r="E10025" s="1">
        <v>5</v>
      </c>
      <c r="F10025" s="62">
        <v>177.15</v>
      </c>
    </row>
    <row r="10026" spans="1:6" x14ac:dyDescent="0.35">
      <c r="A10026" s="1">
        <v>82</v>
      </c>
      <c r="B10026" s="1" t="s">
        <v>114</v>
      </c>
      <c r="C10026" s="218">
        <v>44894</v>
      </c>
      <c r="D10026" s="218">
        <v>44891</v>
      </c>
      <c r="E10026" s="1">
        <v>1</v>
      </c>
      <c r="F10026" s="62">
        <v>52.02</v>
      </c>
    </row>
    <row r="10027" spans="1:6" x14ac:dyDescent="0.35">
      <c r="A10027" s="1">
        <v>82</v>
      </c>
      <c r="B10027" s="1" t="s">
        <v>114</v>
      </c>
      <c r="C10027" s="218">
        <v>44894</v>
      </c>
      <c r="D10027" s="218">
        <v>44892</v>
      </c>
      <c r="E10027" s="1">
        <v>3</v>
      </c>
      <c r="F10027" s="62">
        <v>151.52000000000001</v>
      </c>
    </row>
    <row r="10028" spans="1:6" x14ac:dyDescent="0.35">
      <c r="A10028" s="1">
        <v>82</v>
      </c>
      <c r="B10028" s="1" t="s">
        <v>114</v>
      </c>
      <c r="C10028" s="218">
        <v>44894</v>
      </c>
      <c r="D10028" s="218">
        <v>44893</v>
      </c>
      <c r="E10028" s="1">
        <v>4</v>
      </c>
      <c r="F10028" s="62">
        <v>183.39</v>
      </c>
    </row>
    <row r="10029" spans="1:6" x14ac:dyDescent="0.35">
      <c r="A10029" s="1">
        <v>82</v>
      </c>
      <c r="B10029" s="1" t="s">
        <v>114</v>
      </c>
      <c r="C10029" s="218">
        <v>44894</v>
      </c>
      <c r="D10029" s="218">
        <v>44894</v>
      </c>
      <c r="E10029" s="1">
        <v>6</v>
      </c>
      <c r="F10029" s="62">
        <v>200.22</v>
      </c>
    </row>
    <row r="10030" spans="1:6" x14ac:dyDescent="0.35">
      <c r="A10030" s="1">
        <v>82</v>
      </c>
      <c r="B10030" s="1" t="s">
        <v>114</v>
      </c>
      <c r="C10030" s="218">
        <v>44895</v>
      </c>
      <c r="D10030" s="218">
        <v>44892</v>
      </c>
      <c r="E10030" s="1">
        <v>2</v>
      </c>
      <c r="F10030" s="62">
        <v>96.77</v>
      </c>
    </row>
    <row r="10031" spans="1:6" x14ac:dyDescent="0.35">
      <c r="A10031" s="1">
        <v>82</v>
      </c>
      <c r="B10031" s="1" t="s">
        <v>114</v>
      </c>
      <c r="C10031" s="218">
        <v>44895</v>
      </c>
      <c r="D10031" s="218">
        <v>44893</v>
      </c>
      <c r="E10031" s="1">
        <v>3</v>
      </c>
      <c r="F10031" s="62">
        <v>98.81</v>
      </c>
    </row>
    <row r="10032" spans="1:6" x14ac:dyDescent="0.35">
      <c r="A10032" s="1">
        <v>82</v>
      </c>
      <c r="B10032" s="1" t="s">
        <v>114</v>
      </c>
      <c r="C10032" s="218">
        <v>44895</v>
      </c>
      <c r="D10032" s="218">
        <v>44894</v>
      </c>
      <c r="E10032" s="1">
        <v>5</v>
      </c>
      <c r="F10032" s="62">
        <v>113.89</v>
      </c>
    </row>
    <row r="10033" spans="1:6" x14ac:dyDescent="0.35">
      <c r="A10033" s="1">
        <v>82</v>
      </c>
      <c r="B10033" s="1" t="s">
        <v>114</v>
      </c>
      <c r="C10033" s="218">
        <v>44895</v>
      </c>
      <c r="D10033" s="218">
        <v>44895</v>
      </c>
      <c r="E10033" s="1">
        <v>4</v>
      </c>
      <c r="F10033" s="62">
        <v>123</v>
      </c>
    </row>
    <row r="10034" spans="1:6" x14ac:dyDescent="0.35">
      <c r="A10034" s="1">
        <v>82</v>
      </c>
      <c r="B10034" s="1" t="s">
        <v>114</v>
      </c>
      <c r="C10034" s="218">
        <v>44896</v>
      </c>
      <c r="D10034" s="218">
        <v>44893</v>
      </c>
      <c r="E10034" s="1">
        <v>1</v>
      </c>
      <c r="F10034" s="62">
        <v>51.88</v>
      </c>
    </row>
    <row r="10035" spans="1:6" x14ac:dyDescent="0.35">
      <c r="A10035" s="1">
        <v>82</v>
      </c>
      <c r="B10035" s="1" t="s">
        <v>114</v>
      </c>
      <c r="C10035" s="218">
        <v>44896</v>
      </c>
      <c r="D10035" s="218">
        <v>44894</v>
      </c>
      <c r="E10035" s="1">
        <v>4</v>
      </c>
      <c r="F10035" s="62">
        <v>179.58</v>
      </c>
    </row>
    <row r="10036" spans="1:6" x14ac:dyDescent="0.35">
      <c r="A10036" s="1">
        <v>82</v>
      </c>
      <c r="B10036" s="1" t="s">
        <v>114</v>
      </c>
      <c r="C10036" s="218">
        <v>44896</v>
      </c>
      <c r="D10036" s="218">
        <v>44895</v>
      </c>
      <c r="E10036" s="1">
        <v>4</v>
      </c>
      <c r="F10036" s="62">
        <v>181.22</v>
      </c>
    </row>
    <row r="10037" spans="1:6" x14ac:dyDescent="0.35">
      <c r="A10037" s="1">
        <v>82</v>
      </c>
      <c r="B10037" s="1" t="s">
        <v>114</v>
      </c>
      <c r="C10037" s="218">
        <v>44896</v>
      </c>
      <c r="D10037" s="218">
        <v>44896</v>
      </c>
      <c r="E10037" s="1">
        <v>3</v>
      </c>
      <c r="F10037" s="62">
        <v>123.15</v>
      </c>
    </row>
    <row r="10038" spans="1:6" x14ac:dyDescent="0.35">
      <c r="A10038" s="1">
        <v>82</v>
      </c>
      <c r="B10038" s="1" t="s">
        <v>114</v>
      </c>
      <c r="C10038" s="218">
        <v>44897</v>
      </c>
      <c r="D10038" s="218">
        <v>44895</v>
      </c>
      <c r="E10038" s="1">
        <v>5</v>
      </c>
      <c r="F10038" s="62">
        <v>202.8</v>
      </c>
    </row>
    <row r="10039" spans="1:6" x14ac:dyDescent="0.35">
      <c r="A10039" s="1">
        <v>82</v>
      </c>
      <c r="B10039" s="1" t="s">
        <v>114</v>
      </c>
      <c r="C10039" s="218">
        <v>44897</v>
      </c>
      <c r="D10039" s="218">
        <v>44896</v>
      </c>
      <c r="E10039" s="1">
        <v>7</v>
      </c>
      <c r="F10039" s="62">
        <v>330.91</v>
      </c>
    </row>
    <row r="10040" spans="1:6" x14ac:dyDescent="0.35">
      <c r="A10040" s="1">
        <v>82</v>
      </c>
      <c r="B10040" s="1" t="s">
        <v>114</v>
      </c>
      <c r="C10040" s="218">
        <v>44898</v>
      </c>
      <c r="D10040" s="218">
        <v>44894</v>
      </c>
      <c r="E10040" s="1">
        <v>2</v>
      </c>
      <c r="F10040" s="62">
        <v>77.12</v>
      </c>
    </row>
    <row r="10041" spans="1:6" x14ac:dyDescent="0.35">
      <c r="A10041" s="1">
        <v>82</v>
      </c>
      <c r="B10041" s="1" t="s">
        <v>114</v>
      </c>
      <c r="C10041" s="218">
        <v>44898</v>
      </c>
      <c r="D10041" s="218">
        <v>44895</v>
      </c>
      <c r="E10041" s="1">
        <v>2</v>
      </c>
      <c r="F10041" s="62">
        <v>77.81</v>
      </c>
    </row>
    <row r="10042" spans="1:6" x14ac:dyDescent="0.35">
      <c r="A10042" s="1">
        <v>82</v>
      </c>
      <c r="B10042" s="1" t="s">
        <v>114</v>
      </c>
      <c r="C10042" s="218">
        <v>44898</v>
      </c>
      <c r="D10042" s="218">
        <v>44896</v>
      </c>
      <c r="E10042" s="1">
        <v>2</v>
      </c>
      <c r="F10042" s="62">
        <v>106.08</v>
      </c>
    </row>
    <row r="10043" spans="1:6" x14ac:dyDescent="0.35">
      <c r="A10043" s="1">
        <v>82</v>
      </c>
      <c r="B10043" s="1" t="s">
        <v>114</v>
      </c>
      <c r="C10043" s="218">
        <v>44898</v>
      </c>
      <c r="D10043" s="218">
        <v>44897</v>
      </c>
      <c r="E10043" s="1">
        <v>2</v>
      </c>
      <c r="F10043" s="62">
        <v>77.22</v>
      </c>
    </row>
    <row r="10044" spans="1:6" x14ac:dyDescent="0.35">
      <c r="A10044" s="1">
        <v>82</v>
      </c>
      <c r="B10044" s="1" t="s">
        <v>114</v>
      </c>
      <c r="C10044" s="218">
        <v>44899</v>
      </c>
      <c r="D10044" s="218">
        <v>44896</v>
      </c>
      <c r="E10044" s="1">
        <v>1</v>
      </c>
      <c r="F10044" s="62">
        <v>23.71</v>
      </c>
    </row>
    <row r="10045" spans="1:6" x14ac:dyDescent="0.35">
      <c r="A10045" s="1">
        <v>82</v>
      </c>
      <c r="B10045" s="1" t="s">
        <v>114</v>
      </c>
      <c r="C10045" s="218">
        <v>44899</v>
      </c>
      <c r="D10045" s="218">
        <v>44899</v>
      </c>
      <c r="E10045" s="1">
        <v>4</v>
      </c>
      <c r="F10045" s="62">
        <v>181.62</v>
      </c>
    </row>
    <row r="10046" spans="1:6" x14ac:dyDescent="0.35">
      <c r="A10046" s="1">
        <v>82</v>
      </c>
      <c r="B10046" s="1" t="s">
        <v>114</v>
      </c>
      <c r="C10046" s="218">
        <v>44900</v>
      </c>
      <c r="D10046" s="218">
        <v>44899</v>
      </c>
      <c r="E10046" s="1">
        <v>1</v>
      </c>
      <c r="F10046" s="62">
        <v>53.36</v>
      </c>
    </row>
    <row r="10047" spans="1:6" x14ac:dyDescent="0.35">
      <c r="A10047" s="1">
        <v>82</v>
      </c>
      <c r="B10047" s="1" t="s">
        <v>114</v>
      </c>
      <c r="C10047" s="218">
        <v>44900</v>
      </c>
      <c r="D10047" s="218">
        <v>44900</v>
      </c>
      <c r="E10047" s="1">
        <v>4</v>
      </c>
      <c r="F10047" s="62">
        <v>181.52</v>
      </c>
    </row>
    <row r="10048" spans="1:6" x14ac:dyDescent="0.35">
      <c r="A10048" s="1">
        <v>82</v>
      </c>
      <c r="B10048" s="1" t="s">
        <v>114</v>
      </c>
      <c r="C10048" s="218">
        <v>44901</v>
      </c>
      <c r="D10048" s="218">
        <v>44897</v>
      </c>
      <c r="E10048" s="1">
        <v>1</v>
      </c>
      <c r="F10048" s="62">
        <v>52.82</v>
      </c>
    </row>
    <row r="10049" spans="1:6" x14ac:dyDescent="0.35">
      <c r="A10049" s="1">
        <v>82</v>
      </c>
      <c r="B10049" s="1" t="s">
        <v>114</v>
      </c>
      <c r="C10049" s="218">
        <v>44901</v>
      </c>
      <c r="D10049" s="218">
        <v>44899</v>
      </c>
      <c r="E10049" s="1">
        <v>3</v>
      </c>
      <c r="F10049" s="62">
        <v>99.59</v>
      </c>
    </row>
    <row r="10050" spans="1:6" x14ac:dyDescent="0.35">
      <c r="A10050" s="1">
        <v>82</v>
      </c>
      <c r="B10050" s="1" t="s">
        <v>114</v>
      </c>
      <c r="C10050" s="218">
        <v>44901</v>
      </c>
      <c r="D10050" s="218">
        <v>44900</v>
      </c>
      <c r="E10050" s="1">
        <v>2</v>
      </c>
      <c r="F10050" s="62">
        <v>77.52</v>
      </c>
    </row>
    <row r="10051" spans="1:6" x14ac:dyDescent="0.35">
      <c r="A10051" s="1">
        <v>82</v>
      </c>
      <c r="B10051" s="1" t="s">
        <v>114</v>
      </c>
      <c r="C10051" s="218">
        <v>44901</v>
      </c>
      <c r="D10051" s="218">
        <v>44901</v>
      </c>
      <c r="E10051" s="1">
        <v>6</v>
      </c>
      <c r="F10051" s="62">
        <v>281.06</v>
      </c>
    </row>
    <row r="10052" spans="1:6" x14ac:dyDescent="0.35">
      <c r="A10052" s="1">
        <v>82</v>
      </c>
      <c r="B10052" s="1" t="s">
        <v>114</v>
      </c>
      <c r="C10052" s="218">
        <v>44902</v>
      </c>
      <c r="D10052" s="218">
        <v>44899</v>
      </c>
      <c r="E10052" s="1">
        <v>1</v>
      </c>
      <c r="F10052" s="62">
        <v>53.76</v>
      </c>
    </row>
    <row r="10053" spans="1:6" x14ac:dyDescent="0.35">
      <c r="A10053" s="1">
        <v>82</v>
      </c>
      <c r="B10053" s="1" t="s">
        <v>114</v>
      </c>
      <c r="C10053" s="218">
        <v>44902</v>
      </c>
      <c r="D10053" s="218">
        <v>44900</v>
      </c>
      <c r="E10053" s="1">
        <v>1</v>
      </c>
      <c r="F10053" s="62">
        <v>54</v>
      </c>
    </row>
    <row r="10054" spans="1:6" x14ac:dyDescent="0.35">
      <c r="A10054" s="1">
        <v>82</v>
      </c>
      <c r="B10054" s="1" t="s">
        <v>114</v>
      </c>
      <c r="C10054" s="218">
        <v>44902</v>
      </c>
      <c r="D10054" s="218">
        <v>44901</v>
      </c>
      <c r="E10054" s="1">
        <v>2</v>
      </c>
      <c r="F10054" s="62">
        <v>77.42</v>
      </c>
    </row>
    <row r="10055" spans="1:6" x14ac:dyDescent="0.35">
      <c r="A10055" s="1">
        <v>82</v>
      </c>
      <c r="B10055" s="1" t="s">
        <v>114</v>
      </c>
      <c r="C10055" s="218">
        <v>44902</v>
      </c>
      <c r="D10055" s="218">
        <v>44902</v>
      </c>
      <c r="E10055" s="1">
        <v>10</v>
      </c>
      <c r="F10055" s="62">
        <v>354.41</v>
      </c>
    </row>
    <row r="10056" spans="1:6" x14ac:dyDescent="0.35">
      <c r="A10056" s="1">
        <v>82</v>
      </c>
      <c r="B10056" s="1" t="s">
        <v>114</v>
      </c>
      <c r="C10056" s="218">
        <v>44903</v>
      </c>
      <c r="D10056" s="218">
        <v>44899</v>
      </c>
      <c r="E10056" s="1">
        <v>1</v>
      </c>
      <c r="F10056" s="62">
        <v>53.86</v>
      </c>
    </row>
    <row r="10057" spans="1:6" x14ac:dyDescent="0.35">
      <c r="A10057" s="1">
        <v>82</v>
      </c>
      <c r="B10057" s="1" t="s">
        <v>114</v>
      </c>
      <c r="C10057" s="218">
        <v>44903</v>
      </c>
      <c r="D10057" s="218">
        <v>44900</v>
      </c>
      <c r="E10057" s="1">
        <v>1</v>
      </c>
      <c r="F10057" s="62">
        <v>23.71</v>
      </c>
    </row>
    <row r="10058" spans="1:6" x14ac:dyDescent="0.35">
      <c r="A10058" s="1">
        <v>82</v>
      </c>
      <c r="B10058" s="1" t="s">
        <v>114</v>
      </c>
      <c r="C10058" s="218">
        <v>44903</v>
      </c>
      <c r="D10058" s="218">
        <v>44901</v>
      </c>
      <c r="E10058" s="1">
        <v>1</v>
      </c>
      <c r="F10058" s="62">
        <v>53.71</v>
      </c>
    </row>
    <row r="10059" spans="1:6" x14ac:dyDescent="0.35">
      <c r="A10059" s="1">
        <v>82</v>
      </c>
      <c r="B10059" s="1" t="s">
        <v>114</v>
      </c>
      <c r="C10059" s="218">
        <v>44903</v>
      </c>
      <c r="D10059" s="218">
        <v>44902</v>
      </c>
      <c r="E10059" s="1">
        <v>3</v>
      </c>
      <c r="F10059" s="62">
        <v>70.040000000000006</v>
      </c>
    </row>
    <row r="10060" spans="1:6" x14ac:dyDescent="0.35">
      <c r="A10060" s="1">
        <v>82</v>
      </c>
      <c r="B10060" s="1" t="s">
        <v>114</v>
      </c>
      <c r="C10060" s="218">
        <v>44903</v>
      </c>
      <c r="D10060" s="218">
        <v>44903</v>
      </c>
      <c r="E10060" s="1">
        <v>3</v>
      </c>
      <c r="F10060" s="62">
        <v>129.88</v>
      </c>
    </row>
    <row r="10061" spans="1:6" x14ac:dyDescent="0.35">
      <c r="A10061" s="1">
        <v>82</v>
      </c>
      <c r="B10061" s="1" t="s">
        <v>114</v>
      </c>
      <c r="C10061" s="218">
        <v>44904</v>
      </c>
      <c r="D10061" s="218">
        <v>44902</v>
      </c>
      <c r="E10061" s="1">
        <v>1</v>
      </c>
      <c r="F10061" s="62">
        <v>23.71</v>
      </c>
    </row>
    <row r="10062" spans="1:6" x14ac:dyDescent="0.35">
      <c r="A10062" s="1">
        <v>82</v>
      </c>
      <c r="B10062" s="1" t="s">
        <v>114</v>
      </c>
      <c r="C10062" s="218">
        <v>44904</v>
      </c>
      <c r="D10062" s="218">
        <v>44903</v>
      </c>
      <c r="E10062" s="1">
        <v>5</v>
      </c>
      <c r="F10062" s="62">
        <v>143.44999999999999</v>
      </c>
    </row>
    <row r="10063" spans="1:6" x14ac:dyDescent="0.35">
      <c r="A10063" s="1">
        <v>82</v>
      </c>
      <c r="B10063" s="1" t="s">
        <v>114</v>
      </c>
      <c r="C10063" s="218">
        <v>44904</v>
      </c>
      <c r="D10063" s="218">
        <v>44904</v>
      </c>
      <c r="E10063" s="1">
        <v>6</v>
      </c>
      <c r="F10063" s="62">
        <v>293.63</v>
      </c>
    </row>
    <row r="10064" spans="1:6" x14ac:dyDescent="0.35">
      <c r="A10064" s="1">
        <v>82</v>
      </c>
      <c r="B10064" s="1" t="s">
        <v>114</v>
      </c>
      <c r="C10064" s="218">
        <v>44905</v>
      </c>
      <c r="D10064" s="218">
        <v>44903</v>
      </c>
      <c r="E10064" s="1">
        <v>2</v>
      </c>
      <c r="F10064" s="62">
        <v>47.37</v>
      </c>
    </row>
    <row r="10065" spans="1:6" x14ac:dyDescent="0.35">
      <c r="A10065" s="1">
        <v>82</v>
      </c>
      <c r="B10065" s="1" t="s">
        <v>114</v>
      </c>
      <c r="C10065" s="218">
        <v>44905</v>
      </c>
      <c r="D10065" s="218">
        <v>44904</v>
      </c>
      <c r="E10065" s="1">
        <v>3</v>
      </c>
      <c r="F10065" s="62">
        <v>125.19</v>
      </c>
    </row>
    <row r="10066" spans="1:6" x14ac:dyDescent="0.35">
      <c r="A10066" s="1">
        <v>82</v>
      </c>
      <c r="B10066" s="1" t="s">
        <v>114</v>
      </c>
      <c r="C10066" s="218">
        <v>44905</v>
      </c>
      <c r="D10066" s="218">
        <v>44905</v>
      </c>
      <c r="E10066" s="1">
        <v>9</v>
      </c>
      <c r="F10066" s="62">
        <v>391.75</v>
      </c>
    </row>
    <row r="10067" spans="1:6" x14ac:dyDescent="0.35">
      <c r="A10067" s="1">
        <v>82</v>
      </c>
      <c r="B10067" s="1" t="s">
        <v>114</v>
      </c>
      <c r="C10067" s="218">
        <v>44906</v>
      </c>
      <c r="D10067" s="218">
        <v>44903</v>
      </c>
      <c r="E10067" s="1">
        <v>3</v>
      </c>
      <c r="F10067" s="62">
        <v>100.68</v>
      </c>
    </row>
    <row r="10068" spans="1:6" x14ac:dyDescent="0.35">
      <c r="A10068" s="1">
        <v>82</v>
      </c>
      <c r="B10068" s="1" t="s">
        <v>114</v>
      </c>
      <c r="C10068" s="218">
        <v>44906</v>
      </c>
      <c r="D10068" s="218">
        <v>44904</v>
      </c>
      <c r="E10068" s="1">
        <v>3</v>
      </c>
      <c r="F10068" s="62">
        <v>95.58</v>
      </c>
    </row>
    <row r="10069" spans="1:6" x14ac:dyDescent="0.35">
      <c r="A10069" s="1">
        <v>82</v>
      </c>
      <c r="B10069" s="1" t="s">
        <v>114</v>
      </c>
      <c r="C10069" s="218">
        <v>44906</v>
      </c>
      <c r="D10069" s="218">
        <v>44905</v>
      </c>
      <c r="E10069" s="1">
        <v>1</v>
      </c>
      <c r="F10069" s="62">
        <v>23.71</v>
      </c>
    </row>
    <row r="10070" spans="1:6" x14ac:dyDescent="0.35">
      <c r="A10070" s="1">
        <v>82</v>
      </c>
      <c r="B10070" s="1" t="s">
        <v>114</v>
      </c>
      <c r="C10070" s="218">
        <v>44906</v>
      </c>
      <c r="D10070" s="218">
        <v>44906</v>
      </c>
      <c r="E10070" s="1">
        <v>7</v>
      </c>
      <c r="F10070" s="62">
        <v>254.43</v>
      </c>
    </row>
    <row r="10071" spans="1:6" x14ac:dyDescent="0.35">
      <c r="A10071" s="1">
        <v>82</v>
      </c>
      <c r="B10071" s="1" t="s">
        <v>114</v>
      </c>
      <c r="C10071" s="218">
        <v>44908</v>
      </c>
      <c r="D10071" s="218">
        <v>44905</v>
      </c>
      <c r="E10071" s="1">
        <v>5</v>
      </c>
      <c r="F10071" s="62">
        <v>174.6</v>
      </c>
    </row>
    <row r="10072" spans="1:6" x14ac:dyDescent="0.35">
      <c r="A10072" s="1">
        <v>82</v>
      </c>
      <c r="B10072" s="1" t="s">
        <v>114</v>
      </c>
      <c r="C10072" s="218">
        <v>44908</v>
      </c>
      <c r="D10072" s="218">
        <v>44906</v>
      </c>
      <c r="E10072" s="1">
        <v>4</v>
      </c>
      <c r="F10072" s="62">
        <v>181.81</v>
      </c>
    </row>
    <row r="10073" spans="1:6" x14ac:dyDescent="0.35">
      <c r="A10073" s="1">
        <v>82</v>
      </c>
      <c r="B10073" s="1" t="s">
        <v>114</v>
      </c>
      <c r="C10073" s="218">
        <v>44908</v>
      </c>
      <c r="D10073" s="218">
        <v>44907</v>
      </c>
      <c r="E10073" s="1">
        <v>10</v>
      </c>
      <c r="F10073" s="62">
        <v>443.84</v>
      </c>
    </row>
    <row r="10074" spans="1:6" x14ac:dyDescent="0.35">
      <c r="A10074" s="1">
        <v>82</v>
      </c>
      <c r="B10074" s="1" t="s">
        <v>114</v>
      </c>
      <c r="C10074" s="218">
        <v>44908</v>
      </c>
      <c r="D10074" s="218">
        <v>44908</v>
      </c>
      <c r="E10074" s="1">
        <v>9</v>
      </c>
      <c r="F10074" s="62">
        <v>323.38</v>
      </c>
    </row>
    <row r="10075" spans="1:6" x14ac:dyDescent="0.35">
      <c r="A10075" s="1">
        <v>82</v>
      </c>
      <c r="B10075" s="1" t="s">
        <v>114</v>
      </c>
      <c r="C10075" s="218">
        <v>44909</v>
      </c>
      <c r="D10075" s="218">
        <v>44906</v>
      </c>
      <c r="E10075" s="1">
        <v>1</v>
      </c>
      <c r="F10075" s="62">
        <v>53.51</v>
      </c>
    </row>
    <row r="10076" spans="1:6" x14ac:dyDescent="0.35">
      <c r="A10076" s="1">
        <v>82</v>
      </c>
      <c r="B10076" s="1" t="s">
        <v>114</v>
      </c>
      <c r="C10076" s="218">
        <v>44909</v>
      </c>
      <c r="D10076" s="218">
        <v>44907</v>
      </c>
      <c r="E10076" s="1">
        <v>1</v>
      </c>
      <c r="F10076" s="62">
        <v>23.61</v>
      </c>
    </row>
    <row r="10077" spans="1:6" x14ac:dyDescent="0.35">
      <c r="A10077" s="1">
        <v>82</v>
      </c>
      <c r="B10077" s="1" t="s">
        <v>114</v>
      </c>
      <c r="C10077" s="218">
        <v>44909</v>
      </c>
      <c r="D10077" s="218">
        <v>44908</v>
      </c>
      <c r="E10077" s="1">
        <v>4</v>
      </c>
      <c r="F10077" s="62">
        <v>124.94</v>
      </c>
    </row>
    <row r="10078" spans="1:6" x14ac:dyDescent="0.35">
      <c r="A10078" s="1">
        <v>82</v>
      </c>
      <c r="B10078" s="1" t="s">
        <v>114</v>
      </c>
      <c r="C10078" s="218">
        <v>44909</v>
      </c>
      <c r="D10078" s="218">
        <v>44909</v>
      </c>
      <c r="E10078" s="1">
        <v>12</v>
      </c>
      <c r="F10078" s="62">
        <v>424.31</v>
      </c>
    </row>
    <row r="10079" spans="1:6" x14ac:dyDescent="0.35">
      <c r="A10079" s="1">
        <v>82</v>
      </c>
      <c r="B10079" s="1" t="s">
        <v>114</v>
      </c>
      <c r="C10079" s="218">
        <v>44910</v>
      </c>
      <c r="D10079" s="218">
        <v>44907</v>
      </c>
      <c r="E10079" s="1">
        <v>1</v>
      </c>
      <c r="F10079" s="62">
        <v>21.38</v>
      </c>
    </row>
    <row r="10080" spans="1:6" x14ac:dyDescent="0.35">
      <c r="A10080" s="1">
        <v>82</v>
      </c>
      <c r="B10080" s="1" t="s">
        <v>114</v>
      </c>
      <c r="C10080" s="218">
        <v>44910</v>
      </c>
      <c r="D10080" s="218">
        <v>44908</v>
      </c>
      <c r="E10080" s="1">
        <v>3</v>
      </c>
      <c r="F10080" s="62">
        <v>71.08</v>
      </c>
    </row>
    <row r="10081" spans="1:6" x14ac:dyDescent="0.35">
      <c r="A10081" s="1">
        <v>82</v>
      </c>
      <c r="B10081" s="1" t="s">
        <v>114</v>
      </c>
      <c r="C10081" s="218">
        <v>44910</v>
      </c>
      <c r="D10081" s="218">
        <v>44909</v>
      </c>
      <c r="E10081" s="1">
        <v>2</v>
      </c>
      <c r="F10081" s="62">
        <v>70.88</v>
      </c>
    </row>
    <row r="10082" spans="1:6" x14ac:dyDescent="0.35">
      <c r="A10082" s="1">
        <v>82</v>
      </c>
      <c r="B10082" s="1" t="s">
        <v>114</v>
      </c>
      <c r="C10082" s="218">
        <v>44910</v>
      </c>
      <c r="D10082" s="218">
        <v>44910</v>
      </c>
      <c r="E10082" s="1">
        <v>5</v>
      </c>
      <c r="F10082" s="62">
        <v>148.35</v>
      </c>
    </row>
    <row r="10083" spans="1:6" x14ac:dyDescent="0.35">
      <c r="A10083" s="1">
        <v>82</v>
      </c>
      <c r="B10083" s="1" t="s">
        <v>114</v>
      </c>
      <c r="C10083" s="218">
        <v>44911</v>
      </c>
      <c r="D10083" s="218">
        <v>44909</v>
      </c>
      <c r="E10083" s="1">
        <v>2</v>
      </c>
      <c r="F10083" s="62">
        <v>46.48</v>
      </c>
    </row>
    <row r="10084" spans="1:6" x14ac:dyDescent="0.35">
      <c r="A10084" s="1">
        <v>82</v>
      </c>
      <c r="B10084" s="1" t="s">
        <v>114</v>
      </c>
      <c r="C10084" s="218">
        <v>44911</v>
      </c>
      <c r="D10084" s="218">
        <v>44910</v>
      </c>
      <c r="E10084" s="1">
        <v>3</v>
      </c>
      <c r="F10084" s="62">
        <v>131.47</v>
      </c>
    </row>
    <row r="10085" spans="1:6" x14ac:dyDescent="0.35">
      <c r="A10085" s="1">
        <v>82</v>
      </c>
      <c r="B10085" s="1" t="s">
        <v>114</v>
      </c>
      <c r="C10085" s="218">
        <v>44911</v>
      </c>
      <c r="D10085" s="218">
        <v>44911</v>
      </c>
      <c r="E10085" s="1">
        <v>10</v>
      </c>
      <c r="F10085" s="62">
        <v>381.94</v>
      </c>
    </row>
    <row r="10086" spans="1:6" x14ac:dyDescent="0.35">
      <c r="A10086" s="1">
        <v>82</v>
      </c>
      <c r="B10086" s="1" t="s">
        <v>114</v>
      </c>
      <c r="C10086" s="218">
        <v>44912</v>
      </c>
      <c r="D10086" s="218">
        <v>44910</v>
      </c>
      <c r="E10086" s="1">
        <v>2</v>
      </c>
      <c r="F10086" s="62">
        <v>75.040000000000006</v>
      </c>
    </row>
    <row r="10087" spans="1:6" x14ac:dyDescent="0.35">
      <c r="A10087" s="1">
        <v>82</v>
      </c>
      <c r="B10087" s="1" t="s">
        <v>114</v>
      </c>
      <c r="C10087" s="218">
        <v>44912</v>
      </c>
      <c r="D10087" s="218">
        <v>44911</v>
      </c>
      <c r="E10087" s="1">
        <v>1</v>
      </c>
      <c r="F10087" s="62">
        <v>44.25</v>
      </c>
    </row>
    <row r="10088" spans="1:6" x14ac:dyDescent="0.35">
      <c r="A10088" s="1">
        <v>82</v>
      </c>
      <c r="B10088" s="1" t="s">
        <v>114</v>
      </c>
      <c r="C10088" s="218">
        <v>44912</v>
      </c>
      <c r="D10088" s="218">
        <v>44912</v>
      </c>
      <c r="E10088" s="1">
        <v>13</v>
      </c>
      <c r="F10088" s="62">
        <v>598.30999999999995</v>
      </c>
    </row>
    <row r="10089" spans="1:6" x14ac:dyDescent="0.35">
      <c r="A10089" s="1">
        <v>82</v>
      </c>
      <c r="B10089" s="1" t="s">
        <v>114</v>
      </c>
      <c r="C10089" s="218">
        <v>44913</v>
      </c>
      <c r="D10089" s="218">
        <v>44912</v>
      </c>
      <c r="E10089" s="1">
        <v>3</v>
      </c>
      <c r="F10089" s="62">
        <v>152.01</v>
      </c>
    </row>
    <row r="10090" spans="1:6" x14ac:dyDescent="0.35">
      <c r="A10090" s="1">
        <v>82</v>
      </c>
      <c r="B10090" s="1" t="s">
        <v>114</v>
      </c>
      <c r="C10090" s="218">
        <v>44913</v>
      </c>
      <c r="D10090" s="218">
        <v>44913</v>
      </c>
      <c r="E10090" s="1">
        <v>5</v>
      </c>
      <c r="F10090" s="62">
        <v>205.32</v>
      </c>
    </row>
    <row r="10091" spans="1:6" x14ac:dyDescent="0.35">
      <c r="A10091" s="1">
        <v>82</v>
      </c>
      <c r="B10091" s="1" t="s">
        <v>114</v>
      </c>
      <c r="C10091" s="218">
        <v>44914</v>
      </c>
      <c r="D10091" s="218">
        <v>44911</v>
      </c>
      <c r="E10091" s="1">
        <v>1</v>
      </c>
      <c r="F10091" s="62">
        <v>53.36</v>
      </c>
    </row>
    <row r="10092" spans="1:6" x14ac:dyDescent="0.35">
      <c r="A10092" s="1">
        <v>82</v>
      </c>
      <c r="B10092" s="1" t="s">
        <v>114</v>
      </c>
      <c r="C10092" s="218">
        <v>44914</v>
      </c>
      <c r="D10092" s="218">
        <v>44912</v>
      </c>
      <c r="E10092" s="1">
        <v>2</v>
      </c>
      <c r="F10092" s="62">
        <v>77.91</v>
      </c>
    </row>
    <row r="10093" spans="1:6" x14ac:dyDescent="0.35">
      <c r="A10093" s="1">
        <v>82</v>
      </c>
      <c r="B10093" s="1" t="s">
        <v>114</v>
      </c>
      <c r="C10093" s="218">
        <v>44914</v>
      </c>
      <c r="D10093" s="218">
        <v>44913</v>
      </c>
      <c r="E10093" s="1">
        <v>2</v>
      </c>
      <c r="F10093" s="62">
        <v>76.77</v>
      </c>
    </row>
    <row r="10094" spans="1:6" x14ac:dyDescent="0.35">
      <c r="A10094" s="1">
        <v>82</v>
      </c>
      <c r="B10094" s="1" t="s">
        <v>114</v>
      </c>
      <c r="C10094" s="218">
        <v>44914</v>
      </c>
      <c r="D10094" s="218">
        <v>44914</v>
      </c>
      <c r="E10094" s="1">
        <v>5</v>
      </c>
      <c r="F10094" s="62">
        <v>239.17</v>
      </c>
    </row>
    <row r="10095" spans="1:6" x14ac:dyDescent="0.35">
      <c r="A10095" s="1">
        <v>82</v>
      </c>
      <c r="B10095" s="1" t="s">
        <v>114</v>
      </c>
      <c r="C10095" s="218">
        <v>44915</v>
      </c>
      <c r="D10095" s="218">
        <v>44913</v>
      </c>
      <c r="E10095" s="1">
        <v>2</v>
      </c>
      <c r="F10095" s="62">
        <v>77.459999999999994</v>
      </c>
    </row>
    <row r="10096" spans="1:6" x14ac:dyDescent="0.35">
      <c r="A10096" s="1">
        <v>82</v>
      </c>
      <c r="B10096" s="1" t="s">
        <v>114</v>
      </c>
      <c r="C10096" s="218">
        <v>44915</v>
      </c>
      <c r="D10096" s="218">
        <v>44914</v>
      </c>
      <c r="E10096" s="1">
        <v>1</v>
      </c>
      <c r="F10096" s="62">
        <v>23.76</v>
      </c>
    </row>
    <row r="10097" spans="1:6" x14ac:dyDescent="0.35">
      <c r="A10097" s="1">
        <v>82</v>
      </c>
      <c r="B10097" s="1" t="s">
        <v>114</v>
      </c>
      <c r="C10097" s="218">
        <v>44915</v>
      </c>
      <c r="D10097" s="218">
        <v>44915</v>
      </c>
      <c r="E10097" s="1">
        <v>8</v>
      </c>
      <c r="F10097" s="62">
        <v>306.69</v>
      </c>
    </row>
    <row r="10098" spans="1:6" x14ac:dyDescent="0.35">
      <c r="A10098" s="1">
        <v>82</v>
      </c>
      <c r="B10098" s="1" t="s">
        <v>114</v>
      </c>
      <c r="C10098" s="218">
        <v>44916</v>
      </c>
      <c r="D10098" s="218">
        <v>44913</v>
      </c>
      <c r="E10098" s="1">
        <v>1</v>
      </c>
      <c r="F10098" s="62">
        <v>52.96</v>
      </c>
    </row>
    <row r="10099" spans="1:6" x14ac:dyDescent="0.35">
      <c r="A10099" s="1">
        <v>82</v>
      </c>
      <c r="B10099" s="1" t="s">
        <v>114</v>
      </c>
      <c r="C10099" s="218">
        <v>44916</v>
      </c>
      <c r="D10099" s="218">
        <v>44914</v>
      </c>
      <c r="E10099" s="1">
        <v>2</v>
      </c>
      <c r="F10099" s="62">
        <v>47.52</v>
      </c>
    </row>
    <row r="10100" spans="1:6" x14ac:dyDescent="0.35">
      <c r="A10100" s="1">
        <v>82</v>
      </c>
      <c r="B10100" s="1" t="s">
        <v>114</v>
      </c>
      <c r="C10100" s="218">
        <v>44916</v>
      </c>
      <c r="D10100" s="218">
        <v>44915</v>
      </c>
      <c r="E10100" s="1">
        <v>2</v>
      </c>
      <c r="F10100" s="62">
        <v>78.010000000000005</v>
      </c>
    </row>
    <row r="10101" spans="1:6" x14ac:dyDescent="0.35">
      <c r="A10101" s="1">
        <v>82</v>
      </c>
      <c r="B10101" s="1" t="s">
        <v>114</v>
      </c>
      <c r="C10101" s="218">
        <v>44916</v>
      </c>
      <c r="D10101" s="218">
        <v>44916</v>
      </c>
      <c r="E10101" s="1">
        <v>7</v>
      </c>
      <c r="F10101" s="62">
        <v>316.69</v>
      </c>
    </row>
    <row r="10102" spans="1:6" x14ac:dyDescent="0.35">
      <c r="A10102" s="1">
        <v>82</v>
      </c>
      <c r="B10102" s="1" t="s">
        <v>114</v>
      </c>
      <c r="C10102" s="218">
        <v>44917</v>
      </c>
      <c r="D10102" s="218">
        <v>44915</v>
      </c>
      <c r="E10102" s="1">
        <v>1</v>
      </c>
      <c r="F10102" s="62">
        <v>23.76</v>
      </c>
    </row>
    <row r="10103" spans="1:6" x14ac:dyDescent="0.35">
      <c r="A10103" s="1">
        <v>82</v>
      </c>
      <c r="B10103" s="1" t="s">
        <v>114</v>
      </c>
      <c r="C10103" s="218">
        <v>44917</v>
      </c>
      <c r="D10103" s="218">
        <v>44916</v>
      </c>
      <c r="E10103" s="1">
        <v>2</v>
      </c>
      <c r="F10103" s="62">
        <v>47.52</v>
      </c>
    </row>
    <row r="10104" spans="1:6" x14ac:dyDescent="0.35">
      <c r="A10104" s="1">
        <v>82</v>
      </c>
      <c r="B10104" s="1" t="s">
        <v>114</v>
      </c>
      <c r="C10104" s="218">
        <v>44917</v>
      </c>
      <c r="D10104" s="218">
        <v>44917</v>
      </c>
      <c r="E10104" s="1">
        <v>5</v>
      </c>
      <c r="F10104" s="62">
        <v>259.57</v>
      </c>
    </row>
    <row r="10105" spans="1:6" x14ac:dyDescent="0.35">
      <c r="A10105" s="1">
        <v>82</v>
      </c>
      <c r="B10105" s="1" t="s">
        <v>114</v>
      </c>
      <c r="C10105" s="218">
        <v>44918</v>
      </c>
      <c r="D10105" s="218">
        <v>44916</v>
      </c>
      <c r="E10105" s="1">
        <v>1</v>
      </c>
      <c r="F10105" s="62">
        <v>54.1</v>
      </c>
    </row>
    <row r="10106" spans="1:6" x14ac:dyDescent="0.35">
      <c r="A10106" s="1">
        <v>82</v>
      </c>
      <c r="B10106" s="1" t="s">
        <v>114</v>
      </c>
      <c r="C10106" s="218">
        <v>44918</v>
      </c>
      <c r="D10106" s="218">
        <v>44917</v>
      </c>
      <c r="E10106" s="1">
        <v>1</v>
      </c>
      <c r="F10106" s="62">
        <v>54.15</v>
      </c>
    </row>
    <row r="10107" spans="1:6" x14ac:dyDescent="0.35">
      <c r="A10107" s="1">
        <v>82</v>
      </c>
      <c r="B10107" s="1" t="s">
        <v>114</v>
      </c>
      <c r="C10107" s="218">
        <v>44918</v>
      </c>
      <c r="D10107" s="218">
        <v>44918</v>
      </c>
      <c r="E10107" s="1">
        <v>8</v>
      </c>
      <c r="F10107" s="62">
        <v>337.93</v>
      </c>
    </row>
    <row r="10108" spans="1:6" x14ac:dyDescent="0.35">
      <c r="A10108" s="1">
        <v>82</v>
      </c>
      <c r="B10108" s="1" t="s">
        <v>114</v>
      </c>
      <c r="C10108" s="218">
        <v>44919</v>
      </c>
      <c r="D10108" s="218">
        <v>44917</v>
      </c>
      <c r="E10108" s="1">
        <v>2</v>
      </c>
      <c r="F10108" s="62">
        <v>75.09</v>
      </c>
    </row>
    <row r="10109" spans="1:6" x14ac:dyDescent="0.35">
      <c r="A10109" s="1">
        <v>82</v>
      </c>
      <c r="B10109" s="1" t="s">
        <v>114</v>
      </c>
      <c r="C10109" s="218">
        <v>44919</v>
      </c>
      <c r="D10109" s="218">
        <v>44919</v>
      </c>
      <c r="E10109" s="1">
        <v>6</v>
      </c>
      <c r="F10109" s="62">
        <v>292.02999999999997</v>
      </c>
    </row>
    <row r="10110" spans="1:6" x14ac:dyDescent="0.35">
      <c r="A10110" s="1">
        <v>82</v>
      </c>
      <c r="B10110" s="1" t="s">
        <v>114</v>
      </c>
      <c r="C10110" s="218">
        <v>44920</v>
      </c>
      <c r="D10110" s="218">
        <v>44918</v>
      </c>
      <c r="E10110" s="1">
        <v>1</v>
      </c>
      <c r="F10110" s="62">
        <v>54</v>
      </c>
    </row>
    <row r="10111" spans="1:6" x14ac:dyDescent="0.35">
      <c r="A10111" s="1">
        <v>82</v>
      </c>
      <c r="B10111" s="1" t="s">
        <v>114</v>
      </c>
      <c r="C10111" s="218">
        <v>44920</v>
      </c>
      <c r="D10111" s="218">
        <v>44919</v>
      </c>
      <c r="E10111" s="1">
        <v>2</v>
      </c>
      <c r="F10111" s="62">
        <v>77.81</v>
      </c>
    </row>
    <row r="10112" spans="1:6" x14ac:dyDescent="0.35">
      <c r="A10112" s="1">
        <v>82</v>
      </c>
      <c r="B10112" s="1" t="s">
        <v>114</v>
      </c>
      <c r="C10112" s="218">
        <v>44920</v>
      </c>
      <c r="D10112" s="218">
        <v>44920</v>
      </c>
      <c r="E10112" s="1">
        <v>5</v>
      </c>
      <c r="F10112" s="62">
        <v>178.84</v>
      </c>
    </row>
    <row r="10113" spans="1:6" x14ac:dyDescent="0.35">
      <c r="A10113" s="1">
        <v>82</v>
      </c>
      <c r="B10113" s="1" t="s">
        <v>114</v>
      </c>
      <c r="C10113" s="218">
        <v>44921</v>
      </c>
      <c r="D10113" s="218">
        <v>44919</v>
      </c>
      <c r="E10113" s="1">
        <v>1</v>
      </c>
      <c r="F10113" s="62">
        <v>23.66</v>
      </c>
    </row>
    <row r="10114" spans="1:6" x14ac:dyDescent="0.35">
      <c r="A10114" s="1">
        <v>82</v>
      </c>
      <c r="B10114" s="1" t="s">
        <v>114</v>
      </c>
      <c r="C10114" s="218">
        <v>44921</v>
      </c>
      <c r="D10114" s="218">
        <v>44920</v>
      </c>
      <c r="E10114" s="1">
        <v>6</v>
      </c>
      <c r="F10114" s="62">
        <v>231.16</v>
      </c>
    </row>
    <row r="10115" spans="1:6" x14ac:dyDescent="0.35">
      <c r="A10115" s="1">
        <v>82</v>
      </c>
      <c r="B10115" s="1" t="s">
        <v>114</v>
      </c>
      <c r="C10115" s="218">
        <v>44921</v>
      </c>
      <c r="D10115" s="218">
        <v>44921</v>
      </c>
      <c r="E10115" s="1">
        <v>2</v>
      </c>
      <c r="F10115" s="62">
        <v>78.11</v>
      </c>
    </row>
    <row r="10116" spans="1:6" x14ac:dyDescent="0.35">
      <c r="A10116" s="1">
        <v>82</v>
      </c>
      <c r="B10116" s="1" t="s">
        <v>114</v>
      </c>
      <c r="C10116" s="218">
        <v>44922</v>
      </c>
      <c r="D10116" s="218">
        <v>44919</v>
      </c>
      <c r="E10116" s="1">
        <v>1</v>
      </c>
      <c r="F10116" s="62">
        <v>23.66</v>
      </c>
    </row>
    <row r="10117" spans="1:6" x14ac:dyDescent="0.35">
      <c r="A10117" s="1">
        <v>82</v>
      </c>
      <c r="B10117" s="1" t="s">
        <v>114</v>
      </c>
      <c r="C10117" s="218">
        <v>44922</v>
      </c>
      <c r="D10117" s="218">
        <v>44920</v>
      </c>
      <c r="E10117" s="1">
        <v>1</v>
      </c>
      <c r="F10117" s="62">
        <v>23.76</v>
      </c>
    </row>
    <row r="10118" spans="1:6" x14ac:dyDescent="0.35">
      <c r="A10118" s="1">
        <v>82</v>
      </c>
      <c r="B10118" s="1" t="s">
        <v>114</v>
      </c>
      <c r="C10118" s="218">
        <v>44922</v>
      </c>
      <c r="D10118" s="218">
        <v>44921</v>
      </c>
      <c r="E10118" s="1">
        <v>2</v>
      </c>
      <c r="F10118" s="62">
        <v>103.7</v>
      </c>
    </row>
    <row r="10119" spans="1:6" x14ac:dyDescent="0.35">
      <c r="A10119" s="1">
        <v>82</v>
      </c>
      <c r="B10119" s="1" t="s">
        <v>114</v>
      </c>
      <c r="C10119" s="218">
        <v>44922</v>
      </c>
      <c r="D10119" s="218">
        <v>44922</v>
      </c>
      <c r="E10119" s="1">
        <v>7</v>
      </c>
      <c r="F10119" s="62">
        <v>342.19</v>
      </c>
    </row>
    <row r="10120" spans="1:6" x14ac:dyDescent="0.35">
      <c r="A10120" s="1">
        <v>82</v>
      </c>
      <c r="B10120" s="1" t="s">
        <v>114</v>
      </c>
      <c r="C10120" s="218">
        <v>44923</v>
      </c>
      <c r="D10120" s="218">
        <v>44920</v>
      </c>
      <c r="E10120" s="1">
        <v>1</v>
      </c>
      <c r="F10120" s="62">
        <v>23.07</v>
      </c>
    </row>
    <row r="10121" spans="1:6" x14ac:dyDescent="0.35">
      <c r="A10121" s="1">
        <v>82</v>
      </c>
      <c r="B10121" s="1" t="s">
        <v>114</v>
      </c>
      <c r="C10121" s="218">
        <v>44923</v>
      </c>
      <c r="D10121" s="218">
        <v>44921</v>
      </c>
      <c r="E10121" s="1">
        <v>6</v>
      </c>
      <c r="F10121" s="62">
        <v>200.17</v>
      </c>
    </row>
    <row r="10122" spans="1:6" x14ac:dyDescent="0.35">
      <c r="A10122" s="1">
        <v>82</v>
      </c>
      <c r="B10122" s="1" t="s">
        <v>114</v>
      </c>
      <c r="C10122" s="218">
        <v>44923</v>
      </c>
      <c r="D10122" s="218">
        <v>44922</v>
      </c>
      <c r="E10122" s="1">
        <v>2</v>
      </c>
      <c r="F10122" s="62">
        <v>47.52</v>
      </c>
    </row>
    <row r="10123" spans="1:6" x14ac:dyDescent="0.35">
      <c r="A10123" s="1">
        <v>82</v>
      </c>
      <c r="B10123" s="1" t="s">
        <v>114</v>
      </c>
      <c r="C10123" s="218">
        <v>44923</v>
      </c>
      <c r="D10123" s="218">
        <v>44923</v>
      </c>
      <c r="E10123" s="1">
        <v>6</v>
      </c>
      <c r="F10123" s="62">
        <v>253.53</v>
      </c>
    </row>
    <row r="10124" spans="1:6" x14ac:dyDescent="0.35">
      <c r="A10124" s="1">
        <v>82</v>
      </c>
      <c r="B10124" s="1" t="s">
        <v>114</v>
      </c>
      <c r="C10124" s="218">
        <v>44924</v>
      </c>
      <c r="D10124" s="218">
        <v>44922</v>
      </c>
      <c r="E10124" s="1">
        <v>2</v>
      </c>
      <c r="F10124" s="62">
        <v>107.81</v>
      </c>
    </row>
    <row r="10125" spans="1:6" x14ac:dyDescent="0.35">
      <c r="A10125" s="1">
        <v>82</v>
      </c>
      <c r="B10125" s="1" t="s">
        <v>114</v>
      </c>
      <c r="C10125" s="218">
        <v>44924</v>
      </c>
      <c r="D10125" s="218">
        <v>44923</v>
      </c>
      <c r="E10125" s="1">
        <v>3</v>
      </c>
      <c r="F10125" s="62">
        <v>71.08</v>
      </c>
    </row>
    <row r="10126" spans="1:6" x14ac:dyDescent="0.35">
      <c r="A10126" s="1">
        <v>82</v>
      </c>
      <c r="B10126" s="1" t="s">
        <v>114</v>
      </c>
      <c r="C10126" s="218">
        <v>44924</v>
      </c>
      <c r="D10126" s="218">
        <v>44924</v>
      </c>
      <c r="E10126" s="1">
        <v>3</v>
      </c>
      <c r="F10126" s="62">
        <v>132.41</v>
      </c>
    </row>
    <row r="10127" spans="1:6" x14ac:dyDescent="0.35">
      <c r="A10127" s="1">
        <v>82</v>
      </c>
      <c r="B10127" s="1" t="s">
        <v>114</v>
      </c>
      <c r="C10127" s="218">
        <v>44925</v>
      </c>
      <c r="D10127" s="218">
        <v>44923</v>
      </c>
      <c r="E10127" s="1">
        <v>2</v>
      </c>
      <c r="F10127" s="62">
        <v>99.79</v>
      </c>
    </row>
    <row r="10128" spans="1:6" x14ac:dyDescent="0.35">
      <c r="A10128" s="1">
        <v>82</v>
      </c>
      <c r="B10128" s="1" t="s">
        <v>114</v>
      </c>
      <c r="C10128" s="218">
        <v>44925</v>
      </c>
      <c r="D10128" s="218">
        <v>44924</v>
      </c>
      <c r="E10128" s="1">
        <v>4</v>
      </c>
      <c r="F10128" s="62">
        <v>144.13999999999999</v>
      </c>
    </row>
    <row r="10129" spans="1:6" x14ac:dyDescent="0.35">
      <c r="A10129" s="1">
        <v>82</v>
      </c>
      <c r="B10129" s="1" t="s">
        <v>114</v>
      </c>
      <c r="C10129" s="218">
        <v>44925</v>
      </c>
      <c r="D10129" s="218">
        <v>44925</v>
      </c>
      <c r="E10129" s="1">
        <v>7</v>
      </c>
      <c r="F10129" s="62">
        <v>273.77999999999997</v>
      </c>
    </row>
    <row r="10130" spans="1:6" x14ac:dyDescent="0.35">
      <c r="A10130" s="1">
        <v>82</v>
      </c>
      <c r="B10130" s="1" t="s">
        <v>114</v>
      </c>
      <c r="C10130" s="218">
        <v>44926</v>
      </c>
      <c r="D10130" s="218">
        <v>44923</v>
      </c>
      <c r="E10130" s="1">
        <v>1</v>
      </c>
      <c r="F10130" s="62">
        <v>54.05</v>
      </c>
    </row>
    <row r="10131" spans="1:6" x14ac:dyDescent="0.35">
      <c r="A10131" s="1">
        <v>82</v>
      </c>
      <c r="B10131" s="1" t="s">
        <v>114</v>
      </c>
      <c r="C10131" s="218">
        <v>44926</v>
      </c>
      <c r="D10131" s="218">
        <v>44925</v>
      </c>
      <c r="E10131" s="1">
        <v>1</v>
      </c>
      <c r="F10131" s="62">
        <v>23.76</v>
      </c>
    </row>
    <row r="10132" spans="1:6" x14ac:dyDescent="0.35">
      <c r="A10132" s="1">
        <v>82</v>
      </c>
      <c r="B10132" s="1" t="s">
        <v>114</v>
      </c>
      <c r="C10132" s="218">
        <v>44926</v>
      </c>
      <c r="D10132" s="218">
        <v>44926</v>
      </c>
      <c r="E10132" s="1">
        <v>7</v>
      </c>
      <c r="F10132" s="62">
        <v>302.14999999999998</v>
      </c>
    </row>
    <row r="10133" spans="1:6" x14ac:dyDescent="0.35">
      <c r="A10133" s="1">
        <v>82</v>
      </c>
      <c r="B10133" s="1" t="s">
        <v>114</v>
      </c>
      <c r="C10133" s="218">
        <v>44928</v>
      </c>
      <c r="D10133" s="218">
        <v>44926</v>
      </c>
      <c r="E10133" s="1">
        <v>2</v>
      </c>
      <c r="F10133" s="62">
        <v>75.239999999999995</v>
      </c>
    </row>
    <row r="10134" spans="1:6" x14ac:dyDescent="0.35">
      <c r="A10134" s="1">
        <v>82</v>
      </c>
      <c r="B10134" s="1" t="s">
        <v>114</v>
      </c>
      <c r="C10134" s="218">
        <v>44928</v>
      </c>
      <c r="D10134" s="218">
        <v>44927</v>
      </c>
      <c r="E10134" s="1">
        <v>8</v>
      </c>
      <c r="F10134" s="62">
        <v>296.45</v>
      </c>
    </row>
    <row r="10135" spans="1:6" x14ac:dyDescent="0.35">
      <c r="A10135" s="1">
        <v>82</v>
      </c>
      <c r="B10135" s="1" t="s">
        <v>114</v>
      </c>
      <c r="C10135" s="218">
        <v>44928</v>
      </c>
      <c r="D10135" s="218">
        <v>44928</v>
      </c>
      <c r="E10135" s="1">
        <v>1</v>
      </c>
      <c r="F10135" s="62">
        <v>23.76</v>
      </c>
    </row>
    <row r="10136" spans="1:6" x14ac:dyDescent="0.35">
      <c r="A10136" s="1">
        <v>82</v>
      </c>
      <c r="B10136" s="1" t="s">
        <v>114</v>
      </c>
      <c r="C10136" s="218">
        <v>44929</v>
      </c>
      <c r="D10136" s="218">
        <v>44927</v>
      </c>
      <c r="E10136" s="1">
        <v>1</v>
      </c>
      <c r="F10136" s="62">
        <v>52.27</v>
      </c>
    </row>
    <row r="10137" spans="1:6" x14ac:dyDescent="0.35">
      <c r="A10137" s="1">
        <v>82</v>
      </c>
      <c r="B10137" s="1" t="s">
        <v>114</v>
      </c>
      <c r="C10137" s="218">
        <v>44929</v>
      </c>
      <c r="D10137" s="218">
        <v>44928</v>
      </c>
      <c r="E10137" s="1">
        <v>4</v>
      </c>
      <c r="F10137" s="62">
        <v>178.55</v>
      </c>
    </row>
    <row r="10138" spans="1:6" x14ac:dyDescent="0.35">
      <c r="A10138" s="1">
        <v>82</v>
      </c>
      <c r="B10138" s="1" t="s">
        <v>114</v>
      </c>
      <c r="C10138" s="218">
        <v>44929</v>
      </c>
      <c r="D10138" s="218">
        <v>44929</v>
      </c>
      <c r="E10138" s="1">
        <v>3</v>
      </c>
      <c r="F10138" s="62">
        <v>121.52</v>
      </c>
    </row>
    <row r="10139" spans="1:6" x14ac:dyDescent="0.35">
      <c r="A10139" s="1">
        <v>82</v>
      </c>
      <c r="B10139" s="1" t="s">
        <v>114</v>
      </c>
      <c r="C10139" s="218">
        <v>44930</v>
      </c>
      <c r="D10139" s="218">
        <v>44928</v>
      </c>
      <c r="E10139" s="1">
        <v>2</v>
      </c>
      <c r="F10139" s="62">
        <v>100.98</v>
      </c>
    </row>
    <row r="10140" spans="1:6" x14ac:dyDescent="0.35">
      <c r="A10140" s="1">
        <v>82</v>
      </c>
      <c r="B10140" s="1" t="s">
        <v>114</v>
      </c>
      <c r="C10140" s="218">
        <v>44930</v>
      </c>
      <c r="D10140" s="218">
        <v>44929</v>
      </c>
      <c r="E10140" s="1">
        <v>1</v>
      </c>
      <c r="F10140" s="62">
        <v>49.5</v>
      </c>
    </row>
    <row r="10141" spans="1:6" x14ac:dyDescent="0.35">
      <c r="A10141" s="1">
        <v>82</v>
      </c>
      <c r="B10141" s="1" t="s">
        <v>114</v>
      </c>
      <c r="C10141" s="218">
        <v>44930</v>
      </c>
      <c r="D10141" s="218">
        <v>44930</v>
      </c>
      <c r="E10141" s="1">
        <v>5</v>
      </c>
      <c r="F10141" s="62">
        <v>179.04</v>
      </c>
    </row>
    <row r="10142" spans="1:6" x14ac:dyDescent="0.35">
      <c r="A10142" s="1">
        <v>82</v>
      </c>
      <c r="B10142" s="1" t="s">
        <v>114</v>
      </c>
      <c r="C10142" s="218">
        <v>44931</v>
      </c>
      <c r="D10142" s="218">
        <v>44929</v>
      </c>
      <c r="E10142" s="1">
        <v>7</v>
      </c>
      <c r="F10142" s="62">
        <v>217.2</v>
      </c>
    </row>
    <row r="10143" spans="1:6" x14ac:dyDescent="0.35">
      <c r="A10143" s="1">
        <v>82</v>
      </c>
      <c r="B10143" s="1" t="s">
        <v>114</v>
      </c>
      <c r="C10143" s="218">
        <v>44931</v>
      </c>
      <c r="D10143" s="218">
        <v>44930</v>
      </c>
      <c r="E10143" s="1">
        <v>6</v>
      </c>
      <c r="F10143" s="62">
        <v>257.3</v>
      </c>
    </row>
    <row r="10144" spans="1:6" x14ac:dyDescent="0.35">
      <c r="A10144" s="1">
        <v>82</v>
      </c>
      <c r="B10144" s="1" t="s">
        <v>114</v>
      </c>
      <c r="C10144" s="218">
        <v>44931</v>
      </c>
      <c r="D10144" s="218">
        <v>44931</v>
      </c>
      <c r="E10144" s="1">
        <v>4</v>
      </c>
      <c r="F10144" s="62">
        <v>151.22</v>
      </c>
    </row>
    <row r="10145" spans="1:6" x14ac:dyDescent="0.35">
      <c r="A10145" s="1">
        <v>82</v>
      </c>
      <c r="B10145" s="1" t="s">
        <v>114</v>
      </c>
      <c r="C10145" s="218">
        <v>44932</v>
      </c>
      <c r="D10145" s="218">
        <v>44930</v>
      </c>
      <c r="E10145" s="1">
        <v>3</v>
      </c>
      <c r="F10145" s="62">
        <v>122.61</v>
      </c>
    </row>
    <row r="10146" spans="1:6" x14ac:dyDescent="0.35">
      <c r="A10146" s="1">
        <v>82</v>
      </c>
      <c r="B10146" s="1" t="s">
        <v>114</v>
      </c>
      <c r="C10146" s="218">
        <v>44932</v>
      </c>
      <c r="D10146" s="218">
        <v>44931</v>
      </c>
      <c r="E10146" s="1">
        <v>5</v>
      </c>
      <c r="F10146" s="62">
        <v>117.31</v>
      </c>
    </row>
    <row r="10147" spans="1:6" x14ac:dyDescent="0.35">
      <c r="A10147" s="1">
        <v>82</v>
      </c>
      <c r="B10147" s="1" t="s">
        <v>114</v>
      </c>
      <c r="C10147" s="218">
        <v>44932</v>
      </c>
      <c r="D10147" s="218">
        <v>44932</v>
      </c>
      <c r="E10147" s="1">
        <v>4</v>
      </c>
      <c r="F10147" s="62">
        <v>125.33</v>
      </c>
    </row>
    <row r="10148" spans="1:6" x14ac:dyDescent="0.35">
      <c r="A10148" s="1">
        <v>82</v>
      </c>
      <c r="B10148" s="1" t="s">
        <v>114</v>
      </c>
      <c r="C10148" s="218">
        <v>44933</v>
      </c>
      <c r="D10148" s="218">
        <v>44930</v>
      </c>
      <c r="E10148" s="1">
        <v>4</v>
      </c>
      <c r="F10148" s="62">
        <v>153.84</v>
      </c>
    </row>
    <row r="10149" spans="1:6" x14ac:dyDescent="0.35">
      <c r="A10149" s="1">
        <v>82</v>
      </c>
      <c r="B10149" s="1" t="s">
        <v>114</v>
      </c>
      <c r="C10149" s="218">
        <v>44933</v>
      </c>
      <c r="D10149" s="218">
        <v>44932</v>
      </c>
      <c r="E10149" s="1">
        <v>5</v>
      </c>
      <c r="F10149" s="62">
        <v>172.41</v>
      </c>
    </row>
    <row r="10150" spans="1:6" x14ac:dyDescent="0.35">
      <c r="A10150" s="1">
        <v>82</v>
      </c>
      <c r="B10150" s="1" t="s">
        <v>114</v>
      </c>
      <c r="C10150" s="218">
        <v>44933</v>
      </c>
      <c r="D10150" s="218">
        <v>44933</v>
      </c>
      <c r="E10150" s="1">
        <v>5</v>
      </c>
      <c r="F10150" s="62">
        <v>261.06</v>
      </c>
    </row>
    <row r="10151" spans="1:6" x14ac:dyDescent="0.35">
      <c r="A10151" s="1">
        <v>82</v>
      </c>
      <c r="B10151" s="1" t="s">
        <v>114</v>
      </c>
      <c r="C10151" s="218">
        <v>44934</v>
      </c>
      <c r="D10151" s="218">
        <v>44931</v>
      </c>
      <c r="E10151" s="1">
        <v>2</v>
      </c>
      <c r="F10151" s="62">
        <v>103.26</v>
      </c>
    </row>
    <row r="10152" spans="1:6" x14ac:dyDescent="0.35">
      <c r="A10152" s="1">
        <v>82</v>
      </c>
      <c r="B10152" s="1" t="s">
        <v>114</v>
      </c>
      <c r="C10152" s="218">
        <v>44934</v>
      </c>
      <c r="D10152" s="218">
        <v>44932</v>
      </c>
      <c r="E10152" s="1">
        <v>1</v>
      </c>
      <c r="F10152" s="62">
        <v>49.2</v>
      </c>
    </row>
    <row r="10153" spans="1:6" x14ac:dyDescent="0.35">
      <c r="A10153" s="1">
        <v>82</v>
      </c>
      <c r="B10153" s="1" t="s">
        <v>114</v>
      </c>
      <c r="C10153" s="218">
        <v>44934</v>
      </c>
      <c r="D10153" s="218">
        <v>44934</v>
      </c>
      <c r="E10153" s="1">
        <v>6</v>
      </c>
      <c r="F10153" s="62">
        <v>172.7</v>
      </c>
    </row>
    <row r="10154" spans="1:6" x14ac:dyDescent="0.35">
      <c r="A10154" s="1">
        <v>82</v>
      </c>
      <c r="B10154" s="1" t="s">
        <v>114</v>
      </c>
      <c r="C10154" s="218">
        <v>44935</v>
      </c>
      <c r="D10154" s="218">
        <v>44932</v>
      </c>
      <c r="E10154" s="1">
        <v>3</v>
      </c>
      <c r="F10154" s="62">
        <v>101.27</v>
      </c>
    </row>
    <row r="10155" spans="1:6" x14ac:dyDescent="0.35">
      <c r="A10155" s="1">
        <v>82</v>
      </c>
      <c r="B10155" s="1" t="s">
        <v>114</v>
      </c>
      <c r="C10155" s="218">
        <v>44935</v>
      </c>
      <c r="D10155" s="218">
        <v>44934</v>
      </c>
      <c r="E10155" s="1">
        <v>2</v>
      </c>
      <c r="F10155" s="62">
        <v>47.52</v>
      </c>
    </row>
    <row r="10156" spans="1:6" x14ac:dyDescent="0.35">
      <c r="A10156" s="1">
        <v>82</v>
      </c>
      <c r="B10156" s="1" t="s">
        <v>114</v>
      </c>
      <c r="C10156" s="218">
        <v>44935</v>
      </c>
      <c r="D10156" s="218">
        <v>44935</v>
      </c>
      <c r="E10156" s="1">
        <v>5</v>
      </c>
      <c r="F10156" s="62">
        <v>234.73</v>
      </c>
    </row>
    <row r="10157" spans="1:6" x14ac:dyDescent="0.35">
      <c r="A10157" s="1">
        <v>82</v>
      </c>
      <c r="B10157" s="1" t="s">
        <v>114</v>
      </c>
      <c r="C10157" s="218">
        <v>44936</v>
      </c>
      <c r="D10157" s="218">
        <v>44933</v>
      </c>
      <c r="E10157" s="1">
        <v>3</v>
      </c>
      <c r="F10157" s="62">
        <v>152.51</v>
      </c>
    </row>
    <row r="10158" spans="1:6" x14ac:dyDescent="0.35">
      <c r="A10158" s="1">
        <v>82</v>
      </c>
      <c r="B10158" s="1" t="s">
        <v>114</v>
      </c>
      <c r="C10158" s="218">
        <v>44936</v>
      </c>
      <c r="D10158" s="218">
        <v>44934</v>
      </c>
      <c r="E10158" s="1">
        <v>1</v>
      </c>
      <c r="F10158" s="62">
        <v>21.78</v>
      </c>
    </row>
    <row r="10159" spans="1:6" x14ac:dyDescent="0.35">
      <c r="A10159" s="1">
        <v>82</v>
      </c>
      <c r="B10159" s="1" t="s">
        <v>114</v>
      </c>
      <c r="C10159" s="218">
        <v>44936</v>
      </c>
      <c r="D10159" s="218">
        <v>44935</v>
      </c>
      <c r="E10159" s="1">
        <v>2</v>
      </c>
      <c r="F10159" s="62">
        <v>107.81</v>
      </c>
    </row>
    <row r="10160" spans="1:6" x14ac:dyDescent="0.35">
      <c r="A10160" s="1">
        <v>82</v>
      </c>
      <c r="B10160" s="1" t="s">
        <v>114</v>
      </c>
      <c r="C10160" s="218">
        <v>44936</v>
      </c>
      <c r="D10160" s="218">
        <v>44936</v>
      </c>
      <c r="E10160" s="1">
        <v>8</v>
      </c>
      <c r="F10160" s="62">
        <v>336.35</v>
      </c>
    </row>
    <row r="10161" spans="1:6" x14ac:dyDescent="0.35">
      <c r="A10161" s="1">
        <v>82</v>
      </c>
      <c r="B10161" s="1" t="s">
        <v>114</v>
      </c>
      <c r="C10161" s="218">
        <v>44937</v>
      </c>
      <c r="D10161" s="218">
        <v>44934</v>
      </c>
      <c r="E10161" s="1">
        <v>2</v>
      </c>
      <c r="F10161" s="62">
        <v>97.96</v>
      </c>
    </row>
    <row r="10162" spans="1:6" x14ac:dyDescent="0.35">
      <c r="A10162" s="1">
        <v>82</v>
      </c>
      <c r="B10162" s="1" t="s">
        <v>114</v>
      </c>
      <c r="C10162" s="218">
        <v>44937</v>
      </c>
      <c r="D10162" s="218">
        <v>44936</v>
      </c>
      <c r="E10162" s="1">
        <v>1</v>
      </c>
      <c r="F10162" s="62">
        <v>54.35</v>
      </c>
    </row>
    <row r="10163" spans="1:6" x14ac:dyDescent="0.35">
      <c r="A10163" s="1">
        <v>82</v>
      </c>
      <c r="B10163" s="1" t="s">
        <v>114</v>
      </c>
      <c r="C10163" s="218">
        <v>44937</v>
      </c>
      <c r="D10163" s="218">
        <v>44937</v>
      </c>
      <c r="E10163" s="1">
        <v>4</v>
      </c>
      <c r="F10163" s="62">
        <v>181.61</v>
      </c>
    </row>
    <row r="10164" spans="1:6" x14ac:dyDescent="0.35">
      <c r="A10164" s="1">
        <v>82</v>
      </c>
      <c r="B10164" s="1" t="s">
        <v>114</v>
      </c>
      <c r="C10164" s="218">
        <v>44938</v>
      </c>
      <c r="D10164" s="218">
        <v>44935</v>
      </c>
      <c r="E10164" s="1">
        <v>2</v>
      </c>
      <c r="F10164" s="62">
        <v>73.209999999999994</v>
      </c>
    </row>
    <row r="10165" spans="1:6" x14ac:dyDescent="0.35">
      <c r="A10165" s="1">
        <v>82</v>
      </c>
      <c r="B10165" s="1" t="s">
        <v>114</v>
      </c>
      <c r="C10165" s="218">
        <v>44938</v>
      </c>
      <c r="D10165" s="218">
        <v>44936</v>
      </c>
      <c r="E10165" s="1">
        <v>1</v>
      </c>
      <c r="F10165" s="62">
        <v>23.71</v>
      </c>
    </row>
    <row r="10166" spans="1:6" x14ac:dyDescent="0.35">
      <c r="A10166" s="1">
        <v>82</v>
      </c>
      <c r="B10166" s="1" t="s">
        <v>114</v>
      </c>
      <c r="C10166" s="218">
        <v>44938</v>
      </c>
      <c r="D10166" s="218">
        <v>44937</v>
      </c>
      <c r="E10166" s="1">
        <v>5</v>
      </c>
      <c r="F10166" s="62">
        <v>147.75</v>
      </c>
    </row>
    <row r="10167" spans="1:6" x14ac:dyDescent="0.35">
      <c r="A10167" s="1">
        <v>82</v>
      </c>
      <c r="B10167" s="1" t="s">
        <v>114</v>
      </c>
      <c r="C10167" s="218">
        <v>44938</v>
      </c>
      <c r="D10167" s="218">
        <v>44938</v>
      </c>
      <c r="E10167" s="1">
        <v>2</v>
      </c>
      <c r="F10167" s="62">
        <v>77.81</v>
      </c>
    </row>
    <row r="10168" spans="1:6" x14ac:dyDescent="0.35">
      <c r="A10168" s="1">
        <v>82</v>
      </c>
      <c r="B10168" s="1" t="s">
        <v>114</v>
      </c>
      <c r="C10168" s="218">
        <v>44939</v>
      </c>
      <c r="D10168" s="218">
        <v>44936</v>
      </c>
      <c r="E10168" s="1">
        <v>1</v>
      </c>
      <c r="F10168" s="62">
        <v>49.5</v>
      </c>
    </row>
    <row r="10169" spans="1:6" x14ac:dyDescent="0.35">
      <c r="A10169" s="1">
        <v>82</v>
      </c>
      <c r="B10169" s="1" t="s">
        <v>114</v>
      </c>
      <c r="C10169" s="218">
        <v>44939</v>
      </c>
      <c r="D10169" s="218">
        <v>44937</v>
      </c>
      <c r="E10169" s="1">
        <v>2</v>
      </c>
      <c r="F10169" s="62">
        <v>77.709999999999994</v>
      </c>
    </row>
    <row r="10170" spans="1:6" x14ac:dyDescent="0.35">
      <c r="A10170" s="1">
        <v>82</v>
      </c>
      <c r="B10170" s="1" t="s">
        <v>114</v>
      </c>
      <c r="C10170" s="218">
        <v>44939</v>
      </c>
      <c r="D10170" s="218">
        <v>44938</v>
      </c>
      <c r="E10170" s="1">
        <v>4</v>
      </c>
      <c r="F10170" s="62">
        <v>147.21</v>
      </c>
    </row>
    <row r="10171" spans="1:6" x14ac:dyDescent="0.35">
      <c r="A10171" s="1">
        <v>82</v>
      </c>
      <c r="B10171" s="1" t="s">
        <v>114</v>
      </c>
      <c r="C10171" s="218">
        <v>44939</v>
      </c>
      <c r="D10171" s="218">
        <v>44939</v>
      </c>
      <c r="E10171" s="1">
        <v>5</v>
      </c>
      <c r="F10171" s="62">
        <v>209.87</v>
      </c>
    </row>
    <row r="10172" spans="1:6" x14ac:dyDescent="0.35">
      <c r="A10172" s="1">
        <v>82</v>
      </c>
      <c r="B10172" s="1" t="s">
        <v>114</v>
      </c>
      <c r="C10172" s="218">
        <v>44940</v>
      </c>
      <c r="D10172" s="218">
        <v>44938</v>
      </c>
      <c r="E10172" s="1">
        <v>4</v>
      </c>
      <c r="F10172" s="62">
        <v>185.72</v>
      </c>
    </row>
    <row r="10173" spans="1:6" x14ac:dyDescent="0.35">
      <c r="A10173" s="1">
        <v>82</v>
      </c>
      <c r="B10173" s="1" t="s">
        <v>114</v>
      </c>
      <c r="C10173" s="218">
        <v>44940</v>
      </c>
      <c r="D10173" s="218">
        <v>44939</v>
      </c>
      <c r="E10173" s="1">
        <v>3</v>
      </c>
      <c r="F10173" s="62">
        <v>131.62</v>
      </c>
    </row>
    <row r="10174" spans="1:6" x14ac:dyDescent="0.35">
      <c r="A10174" s="1">
        <v>82</v>
      </c>
      <c r="B10174" s="1" t="s">
        <v>114</v>
      </c>
      <c r="C10174" s="218">
        <v>44940</v>
      </c>
      <c r="D10174" s="218">
        <v>44940</v>
      </c>
      <c r="E10174" s="1">
        <v>3</v>
      </c>
      <c r="F10174" s="62">
        <v>101.72</v>
      </c>
    </row>
    <row r="10175" spans="1:6" x14ac:dyDescent="0.35">
      <c r="A10175" s="1">
        <v>82</v>
      </c>
      <c r="B10175" s="1" t="s">
        <v>114</v>
      </c>
      <c r="C10175" s="218">
        <v>44941</v>
      </c>
      <c r="D10175" s="218">
        <v>44938</v>
      </c>
      <c r="E10175" s="1">
        <v>1</v>
      </c>
      <c r="F10175" s="62">
        <v>53.66</v>
      </c>
    </row>
    <row r="10176" spans="1:6" x14ac:dyDescent="0.35">
      <c r="A10176" s="1">
        <v>82</v>
      </c>
      <c r="B10176" s="1" t="s">
        <v>114</v>
      </c>
      <c r="C10176" s="218">
        <v>44941</v>
      </c>
      <c r="D10176" s="218">
        <v>44939</v>
      </c>
      <c r="E10176" s="1">
        <v>3</v>
      </c>
      <c r="F10176" s="62">
        <v>122.86</v>
      </c>
    </row>
    <row r="10177" spans="1:6" x14ac:dyDescent="0.35">
      <c r="A10177" s="1">
        <v>82</v>
      </c>
      <c r="B10177" s="1" t="s">
        <v>114</v>
      </c>
      <c r="C10177" s="218">
        <v>44941</v>
      </c>
      <c r="D10177" s="218">
        <v>44940</v>
      </c>
      <c r="E10177" s="1">
        <v>2</v>
      </c>
      <c r="F10177" s="62">
        <v>74.3</v>
      </c>
    </row>
    <row r="10178" spans="1:6" x14ac:dyDescent="0.35">
      <c r="A10178" s="1">
        <v>82</v>
      </c>
      <c r="B10178" s="1" t="s">
        <v>114</v>
      </c>
      <c r="C10178" s="218">
        <v>44941</v>
      </c>
      <c r="D10178" s="218">
        <v>44941</v>
      </c>
      <c r="E10178" s="1">
        <v>5</v>
      </c>
      <c r="F10178" s="62">
        <v>179.28</v>
      </c>
    </row>
    <row r="10179" spans="1:6" x14ac:dyDescent="0.35">
      <c r="A10179" s="1">
        <v>82</v>
      </c>
      <c r="B10179" s="1" t="s">
        <v>114</v>
      </c>
      <c r="C10179" s="218">
        <v>44942</v>
      </c>
      <c r="D10179" s="218">
        <v>44940</v>
      </c>
      <c r="E10179" s="1">
        <v>3</v>
      </c>
      <c r="F10179" s="62">
        <v>101.37</v>
      </c>
    </row>
    <row r="10180" spans="1:6" x14ac:dyDescent="0.35">
      <c r="A10180" s="1">
        <v>82</v>
      </c>
      <c r="B10180" s="1" t="s">
        <v>114</v>
      </c>
      <c r="C10180" s="218">
        <v>44942</v>
      </c>
      <c r="D10180" s="218">
        <v>44941</v>
      </c>
      <c r="E10180" s="1">
        <v>1</v>
      </c>
      <c r="F10180" s="62">
        <v>48.91</v>
      </c>
    </row>
    <row r="10181" spans="1:6" x14ac:dyDescent="0.35">
      <c r="A10181" s="1">
        <v>82</v>
      </c>
      <c r="B10181" s="1" t="s">
        <v>114</v>
      </c>
      <c r="C10181" s="218">
        <v>44942</v>
      </c>
      <c r="D10181" s="218">
        <v>44942</v>
      </c>
      <c r="E10181" s="1">
        <v>4</v>
      </c>
      <c r="F10181" s="62">
        <v>186.46</v>
      </c>
    </row>
    <row r="10182" spans="1:6" x14ac:dyDescent="0.35">
      <c r="A10182" s="1">
        <v>82</v>
      </c>
      <c r="B10182" s="1" t="s">
        <v>114</v>
      </c>
      <c r="C10182" s="218">
        <v>44943</v>
      </c>
      <c r="D10182" s="218">
        <v>44940</v>
      </c>
      <c r="E10182" s="1">
        <v>2</v>
      </c>
      <c r="F10182" s="62">
        <v>73.16</v>
      </c>
    </row>
    <row r="10183" spans="1:6" x14ac:dyDescent="0.35">
      <c r="A10183" s="1">
        <v>82</v>
      </c>
      <c r="B10183" s="1" t="s">
        <v>114</v>
      </c>
      <c r="C10183" s="218">
        <v>44943</v>
      </c>
      <c r="D10183" s="218">
        <v>44941</v>
      </c>
      <c r="E10183" s="1">
        <v>3</v>
      </c>
      <c r="F10183" s="62">
        <v>95.04</v>
      </c>
    </row>
    <row r="10184" spans="1:6" x14ac:dyDescent="0.35">
      <c r="A10184" s="1">
        <v>82</v>
      </c>
      <c r="B10184" s="1" t="s">
        <v>114</v>
      </c>
      <c r="C10184" s="218">
        <v>44943</v>
      </c>
      <c r="D10184" s="218">
        <v>44942</v>
      </c>
      <c r="E10184" s="1">
        <v>3</v>
      </c>
      <c r="F10184" s="62">
        <v>114</v>
      </c>
    </row>
    <row r="10185" spans="1:6" x14ac:dyDescent="0.35">
      <c r="A10185" s="1">
        <v>82</v>
      </c>
      <c r="B10185" s="1" t="s">
        <v>114</v>
      </c>
      <c r="C10185" s="218">
        <v>44943</v>
      </c>
      <c r="D10185" s="218">
        <v>44943</v>
      </c>
      <c r="E10185" s="1">
        <v>5</v>
      </c>
      <c r="F10185" s="62">
        <v>170.23</v>
      </c>
    </row>
    <row r="10186" spans="1:6" x14ac:dyDescent="0.35">
      <c r="A10186" s="1">
        <v>82</v>
      </c>
      <c r="B10186" s="1" t="s">
        <v>114</v>
      </c>
      <c r="C10186" s="218">
        <v>44944</v>
      </c>
      <c r="D10186" s="218">
        <v>44941</v>
      </c>
      <c r="E10186" s="1">
        <v>1</v>
      </c>
      <c r="F10186" s="62">
        <v>54.25</v>
      </c>
    </row>
    <row r="10187" spans="1:6" x14ac:dyDescent="0.35">
      <c r="A10187" s="1">
        <v>82</v>
      </c>
      <c r="B10187" s="1" t="s">
        <v>114</v>
      </c>
      <c r="C10187" s="218">
        <v>44944</v>
      </c>
      <c r="D10187" s="218">
        <v>44942</v>
      </c>
      <c r="E10187" s="1">
        <v>3</v>
      </c>
      <c r="F10187" s="62">
        <v>129.19</v>
      </c>
    </row>
    <row r="10188" spans="1:6" x14ac:dyDescent="0.35">
      <c r="A10188" s="1">
        <v>82</v>
      </c>
      <c r="B10188" s="1" t="s">
        <v>114</v>
      </c>
      <c r="C10188" s="218">
        <v>44944</v>
      </c>
      <c r="D10188" s="218">
        <v>44943</v>
      </c>
      <c r="E10188" s="1">
        <v>3</v>
      </c>
      <c r="F10188" s="62">
        <v>131.86000000000001</v>
      </c>
    </row>
    <row r="10189" spans="1:6" x14ac:dyDescent="0.35">
      <c r="A10189" s="1">
        <v>82</v>
      </c>
      <c r="B10189" s="1" t="s">
        <v>114</v>
      </c>
      <c r="C10189" s="218">
        <v>44944</v>
      </c>
      <c r="D10189" s="218">
        <v>44944</v>
      </c>
      <c r="E10189" s="1">
        <v>5</v>
      </c>
      <c r="F10189" s="62">
        <v>179.68</v>
      </c>
    </row>
    <row r="10190" spans="1:6" x14ac:dyDescent="0.35">
      <c r="A10190" s="1">
        <v>82</v>
      </c>
      <c r="B10190" s="1" t="s">
        <v>114</v>
      </c>
      <c r="C10190" s="218">
        <v>44945</v>
      </c>
      <c r="D10190" s="218">
        <v>44942</v>
      </c>
      <c r="E10190" s="1">
        <v>1</v>
      </c>
      <c r="F10190" s="62">
        <v>51.18</v>
      </c>
    </row>
    <row r="10191" spans="1:6" x14ac:dyDescent="0.35">
      <c r="A10191" s="1">
        <v>82</v>
      </c>
      <c r="B10191" s="1" t="s">
        <v>114</v>
      </c>
      <c r="C10191" s="218">
        <v>44945</v>
      </c>
      <c r="D10191" s="218">
        <v>44943</v>
      </c>
      <c r="E10191" s="1">
        <v>3</v>
      </c>
      <c r="F10191" s="62">
        <v>126.17</v>
      </c>
    </row>
    <row r="10192" spans="1:6" x14ac:dyDescent="0.35">
      <c r="A10192" s="1">
        <v>82</v>
      </c>
      <c r="B10192" s="1" t="s">
        <v>114</v>
      </c>
      <c r="C10192" s="218">
        <v>44945</v>
      </c>
      <c r="D10192" s="218">
        <v>44944</v>
      </c>
      <c r="E10192" s="1">
        <v>3</v>
      </c>
      <c r="F10192" s="62">
        <v>71.08</v>
      </c>
    </row>
    <row r="10193" spans="1:6" x14ac:dyDescent="0.35">
      <c r="A10193" s="1">
        <v>82</v>
      </c>
      <c r="B10193" s="1" t="s">
        <v>114</v>
      </c>
      <c r="C10193" s="218">
        <v>44945</v>
      </c>
      <c r="D10193" s="218">
        <v>44945</v>
      </c>
      <c r="E10193" s="1">
        <v>5</v>
      </c>
      <c r="F10193" s="62">
        <v>269.12</v>
      </c>
    </row>
    <row r="10194" spans="1:6" x14ac:dyDescent="0.35">
      <c r="A10194" s="1">
        <v>82</v>
      </c>
      <c r="B10194" s="1" t="s">
        <v>114</v>
      </c>
      <c r="C10194" s="218">
        <v>44946</v>
      </c>
      <c r="D10194" s="218">
        <v>44943</v>
      </c>
      <c r="E10194" s="1">
        <v>2</v>
      </c>
      <c r="F10194" s="62">
        <v>73.75</v>
      </c>
    </row>
    <row r="10195" spans="1:6" x14ac:dyDescent="0.35">
      <c r="A10195" s="1">
        <v>82</v>
      </c>
      <c r="B10195" s="1" t="s">
        <v>114</v>
      </c>
      <c r="C10195" s="218">
        <v>44946</v>
      </c>
      <c r="D10195" s="218">
        <v>44945</v>
      </c>
      <c r="E10195" s="1">
        <v>3</v>
      </c>
      <c r="F10195" s="62">
        <v>101.87</v>
      </c>
    </row>
    <row r="10196" spans="1:6" x14ac:dyDescent="0.35">
      <c r="A10196" s="1">
        <v>82</v>
      </c>
      <c r="B10196" s="1" t="s">
        <v>114</v>
      </c>
      <c r="C10196" s="218">
        <v>44946</v>
      </c>
      <c r="D10196" s="218">
        <v>44946</v>
      </c>
      <c r="E10196" s="1">
        <v>3</v>
      </c>
      <c r="F10196" s="62">
        <v>132.21</v>
      </c>
    </row>
    <row r="10197" spans="1:6" x14ac:dyDescent="0.35">
      <c r="A10197" s="1">
        <v>82</v>
      </c>
      <c r="B10197" s="1" t="s">
        <v>114</v>
      </c>
      <c r="C10197" s="218">
        <v>44947</v>
      </c>
      <c r="D10197" s="218">
        <v>44944</v>
      </c>
      <c r="E10197" s="1">
        <v>3</v>
      </c>
      <c r="F10197" s="62">
        <v>112.86</v>
      </c>
    </row>
    <row r="10198" spans="1:6" x14ac:dyDescent="0.35">
      <c r="A10198" s="1">
        <v>82</v>
      </c>
      <c r="B10198" s="1" t="s">
        <v>114</v>
      </c>
      <c r="C10198" s="218">
        <v>44947</v>
      </c>
      <c r="D10198" s="218">
        <v>44945</v>
      </c>
      <c r="E10198" s="1">
        <v>1</v>
      </c>
      <c r="F10198" s="62">
        <v>23.76</v>
      </c>
    </row>
    <row r="10199" spans="1:6" x14ac:dyDescent="0.35">
      <c r="A10199" s="1">
        <v>82</v>
      </c>
      <c r="B10199" s="1" t="s">
        <v>114</v>
      </c>
      <c r="C10199" s="218">
        <v>44947</v>
      </c>
      <c r="D10199" s="218">
        <v>44947</v>
      </c>
      <c r="E10199" s="1">
        <v>2</v>
      </c>
      <c r="F10199" s="62">
        <v>108.01</v>
      </c>
    </row>
    <row r="10200" spans="1:6" x14ac:dyDescent="0.35">
      <c r="A10200" s="1">
        <v>82</v>
      </c>
      <c r="B10200" s="1" t="s">
        <v>114</v>
      </c>
      <c r="C10200" s="218">
        <v>44948</v>
      </c>
      <c r="D10200" s="218">
        <v>44945</v>
      </c>
      <c r="E10200" s="1">
        <v>3</v>
      </c>
      <c r="F10200" s="62">
        <v>71.180000000000007</v>
      </c>
    </row>
    <row r="10201" spans="1:6" x14ac:dyDescent="0.35">
      <c r="A10201" s="1">
        <v>82</v>
      </c>
      <c r="B10201" s="1" t="s">
        <v>114</v>
      </c>
      <c r="C10201" s="218">
        <v>44948</v>
      </c>
      <c r="D10201" s="218">
        <v>44946</v>
      </c>
      <c r="E10201" s="1">
        <v>1</v>
      </c>
      <c r="F10201" s="62">
        <v>48.21</v>
      </c>
    </row>
    <row r="10202" spans="1:6" x14ac:dyDescent="0.35">
      <c r="A10202" s="1">
        <v>82</v>
      </c>
      <c r="B10202" s="1" t="s">
        <v>114</v>
      </c>
      <c r="C10202" s="218">
        <v>44948</v>
      </c>
      <c r="D10202" s="218">
        <v>44947</v>
      </c>
      <c r="E10202" s="1">
        <v>1</v>
      </c>
      <c r="F10202" s="62">
        <v>23.66</v>
      </c>
    </row>
    <row r="10203" spans="1:6" x14ac:dyDescent="0.35">
      <c r="A10203" s="1">
        <v>82</v>
      </c>
      <c r="B10203" s="1" t="s">
        <v>114</v>
      </c>
      <c r="C10203" s="218">
        <v>44948</v>
      </c>
      <c r="D10203" s="218">
        <v>44948</v>
      </c>
      <c r="E10203" s="1">
        <v>2</v>
      </c>
      <c r="F10203" s="62">
        <v>108.7</v>
      </c>
    </row>
    <row r="10204" spans="1:6" x14ac:dyDescent="0.35">
      <c r="A10204" s="1">
        <v>82</v>
      </c>
      <c r="B10204" s="1" t="s">
        <v>114</v>
      </c>
      <c r="C10204" s="218">
        <v>44949</v>
      </c>
      <c r="D10204" s="218">
        <v>44946</v>
      </c>
      <c r="E10204" s="1">
        <v>3</v>
      </c>
      <c r="F10204" s="62">
        <v>127.71</v>
      </c>
    </row>
    <row r="10205" spans="1:6" x14ac:dyDescent="0.35">
      <c r="A10205" s="1">
        <v>82</v>
      </c>
      <c r="B10205" s="1" t="s">
        <v>114</v>
      </c>
      <c r="C10205" s="218">
        <v>44949</v>
      </c>
      <c r="D10205" s="218">
        <v>44947</v>
      </c>
      <c r="E10205" s="1">
        <v>3</v>
      </c>
      <c r="F10205" s="62">
        <v>116.62</v>
      </c>
    </row>
    <row r="10206" spans="1:6" x14ac:dyDescent="0.35">
      <c r="A10206" s="1">
        <v>82</v>
      </c>
      <c r="B10206" s="1" t="s">
        <v>114</v>
      </c>
      <c r="C10206" s="218">
        <v>44949</v>
      </c>
      <c r="D10206" s="218">
        <v>44948</v>
      </c>
      <c r="E10206" s="1">
        <v>2</v>
      </c>
      <c r="F10206" s="62">
        <v>77.709999999999994</v>
      </c>
    </row>
    <row r="10207" spans="1:6" x14ac:dyDescent="0.35">
      <c r="A10207" s="1">
        <v>82</v>
      </c>
      <c r="B10207" s="1" t="s">
        <v>114</v>
      </c>
      <c r="C10207" s="218">
        <v>44949</v>
      </c>
      <c r="D10207" s="218">
        <v>44949</v>
      </c>
      <c r="E10207" s="1">
        <v>2</v>
      </c>
      <c r="F10207" s="62">
        <v>47.52</v>
      </c>
    </row>
    <row r="10208" spans="1:6" x14ac:dyDescent="0.35">
      <c r="A10208" s="1">
        <v>82</v>
      </c>
      <c r="B10208" s="1" t="s">
        <v>114</v>
      </c>
      <c r="C10208" s="218">
        <v>44950</v>
      </c>
      <c r="D10208" s="218">
        <v>44947</v>
      </c>
      <c r="E10208" s="1">
        <v>5</v>
      </c>
      <c r="F10208" s="62">
        <v>230.22</v>
      </c>
    </row>
    <row r="10209" spans="1:6" x14ac:dyDescent="0.35">
      <c r="A10209" s="1">
        <v>82</v>
      </c>
      <c r="B10209" s="1" t="s">
        <v>114</v>
      </c>
      <c r="C10209" s="218">
        <v>44950</v>
      </c>
      <c r="D10209" s="218">
        <v>44948</v>
      </c>
      <c r="E10209" s="1">
        <v>1</v>
      </c>
      <c r="F10209" s="62">
        <v>54.05</v>
      </c>
    </row>
    <row r="10210" spans="1:6" x14ac:dyDescent="0.35">
      <c r="A10210" s="1">
        <v>82</v>
      </c>
      <c r="B10210" s="1" t="s">
        <v>114</v>
      </c>
      <c r="C10210" s="218">
        <v>44950</v>
      </c>
      <c r="D10210" s="218">
        <v>44949</v>
      </c>
      <c r="E10210" s="1">
        <v>2</v>
      </c>
      <c r="F10210" s="62">
        <v>78.209999999999994</v>
      </c>
    </row>
    <row r="10211" spans="1:6" x14ac:dyDescent="0.35">
      <c r="A10211" s="1">
        <v>82</v>
      </c>
      <c r="B10211" s="1" t="s">
        <v>114</v>
      </c>
      <c r="C10211" s="218">
        <v>44950</v>
      </c>
      <c r="D10211" s="218">
        <v>44950</v>
      </c>
      <c r="E10211" s="1">
        <v>7</v>
      </c>
      <c r="F10211" s="62">
        <v>314.52</v>
      </c>
    </row>
    <row r="10212" spans="1:6" x14ac:dyDescent="0.35">
      <c r="A10212" s="1">
        <v>82</v>
      </c>
      <c r="B10212" s="1" t="s">
        <v>114</v>
      </c>
      <c r="C10212" s="218">
        <v>44951</v>
      </c>
      <c r="D10212" s="218">
        <v>44948</v>
      </c>
      <c r="E10212" s="1">
        <v>2</v>
      </c>
      <c r="F10212" s="62">
        <v>77.709999999999994</v>
      </c>
    </row>
    <row r="10213" spans="1:6" x14ac:dyDescent="0.35">
      <c r="A10213" s="1">
        <v>82</v>
      </c>
      <c r="B10213" s="1" t="s">
        <v>114</v>
      </c>
      <c r="C10213" s="218">
        <v>44951</v>
      </c>
      <c r="D10213" s="218">
        <v>44950</v>
      </c>
      <c r="E10213" s="1">
        <v>2</v>
      </c>
      <c r="F10213" s="62">
        <v>47.52</v>
      </c>
    </row>
    <row r="10214" spans="1:6" x14ac:dyDescent="0.35">
      <c r="A10214" s="1">
        <v>82</v>
      </c>
      <c r="B10214" s="1" t="s">
        <v>114</v>
      </c>
      <c r="C10214" s="218">
        <v>44951</v>
      </c>
      <c r="D10214" s="218">
        <v>44951</v>
      </c>
      <c r="E10214" s="1">
        <v>2</v>
      </c>
      <c r="F10214" s="62">
        <v>47.52</v>
      </c>
    </row>
    <row r="10215" spans="1:6" x14ac:dyDescent="0.35">
      <c r="A10215" s="1">
        <v>82</v>
      </c>
      <c r="B10215" s="1" t="s">
        <v>114</v>
      </c>
      <c r="C10215" s="218">
        <v>44952</v>
      </c>
      <c r="D10215" s="218">
        <v>44949</v>
      </c>
      <c r="E10215" s="1">
        <v>2</v>
      </c>
      <c r="F10215" s="62">
        <v>98.8</v>
      </c>
    </row>
    <row r="10216" spans="1:6" x14ac:dyDescent="0.35">
      <c r="A10216" s="1">
        <v>82</v>
      </c>
      <c r="B10216" s="1" t="s">
        <v>114</v>
      </c>
      <c r="C10216" s="218">
        <v>44952</v>
      </c>
      <c r="D10216" s="218">
        <v>44951</v>
      </c>
      <c r="E10216" s="1">
        <v>3</v>
      </c>
      <c r="F10216" s="62">
        <v>127.51</v>
      </c>
    </row>
    <row r="10217" spans="1:6" x14ac:dyDescent="0.35">
      <c r="A10217" s="1">
        <v>82</v>
      </c>
      <c r="B10217" s="1" t="s">
        <v>114</v>
      </c>
      <c r="C10217" s="218">
        <v>44952</v>
      </c>
      <c r="D10217" s="218">
        <v>44952</v>
      </c>
      <c r="E10217" s="1">
        <v>2</v>
      </c>
      <c r="F10217" s="62">
        <v>78.11</v>
      </c>
    </row>
    <row r="10218" spans="1:6" x14ac:dyDescent="0.35">
      <c r="A10218" s="1">
        <v>83</v>
      </c>
      <c r="B10218" s="1" t="s">
        <v>115</v>
      </c>
      <c r="C10218" s="218">
        <v>44879</v>
      </c>
      <c r="D10218" s="218">
        <v>44878</v>
      </c>
      <c r="E10218" s="1">
        <v>6</v>
      </c>
      <c r="F10218" s="62">
        <v>173.25</v>
      </c>
    </row>
    <row r="10219" spans="1:6" x14ac:dyDescent="0.35">
      <c r="A10219" s="1">
        <v>83</v>
      </c>
      <c r="B10219" s="1" t="s">
        <v>115</v>
      </c>
      <c r="C10219" s="218">
        <v>44880</v>
      </c>
      <c r="D10219" s="218">
        <v>44878</v>
      </c>
      <c r="E10219" s="1">
        <v>4</v>
      </c>
      <c r="F10219" s="62">
        <v>114.09</v>
      </c>
    </row>
    <row r="10220" spans="1:6" x14ac:dyDescent="0.35">
      <c r="A10220" s="1">
        <v>83</v>
      </c>
      <c r="B10220" s="1" t="s">
        <v>115</v>
      </c>
      <c r="C10220" s="218">
        <v>44880</v>
      </c>
      <c r="D10220" s="218">
        <v>44879</v>
      </c>
      <c r="E10220" s="1">
        <v>2</v>
      </c>
      <c r="F10220" s="62">
        <v>76.430000000000007</v>
      </c>
    </row>
    <row r="10221" spans="1:6" x14ac:dyDescent="0.35">
      <c r="A10221" s="1">
        <v>83</v>
      </c>
      <c r="B10221" s="1" t="s">
        <v>115</v>
      </c>
      <c r="C10221" s="218">
        <v>44881</v>
      </c>
      <c r="D10221" s="218">
        <v>44878</v>
      </c>
      <c r="E10221" s="1">
        <v>3</v>
      </c>
      <c r="F10221" s="62">
        <v>93.01</v>
      </c>
    </row>
    <row r="10222" spans="1:6" x14ac:dyDescent="0.35">
      <c r="A10222" s="1">
        <v>83</v>
      </c>
      <c r="B10222" s="1" t="s">
        <v>115</v>
      </c>
      <c r="C10222" s="218">
        <v>44881</v>
      </c>
      <c r="D10222" s="218">
        <v>44879</v>
      </c>
      <c r="E10222" s="1">
        <v>4</v>
      </c>
      <c r="F10222" s="62">
        <v>115.58</v>
      </c>
    </row>
    <row r="10223" spans="1:6" x14ac:dyDescent="0.35">
      <c r="A10223" s="1">
        <v>83</v>
      </c>
      <c r="B10223" s="1" t="s">
        <v>115</v>
      </c>
      <c r="C10223" s="218">
        <v>44881</v>
      </c>
      <c r="D10223" s="218">
        <v>44880</v>
      </c>
      <c r="E10223" s="1">
        <v>4</v>
      </c>
      <c r="F10223" s="62">
        <v>137.11000000000001</v>
      </c>
    </row>
    <row r="10224" spans="1:6" x14ac:dyDescent="0.35">
      <c r="A10224" s="1">
        <v>83</v>
      </c>
      <c r="B10224" s="1" t="s">
        <v>115</v>
      </c>
      <c r="C10224" s="218">
        <v>44881</v>
      </c>
      <c r="D10224" s="218">
        <v>44881</v>
      </c>
      <c r="E10224" s="1">
        <v>1</v>
      </c>
      <c r="F10224" s="62">
        <v>52.62</v>
      </c>
    </row>
    <row r="10225" spans="1:6" x14ac:dyDescent="0.35">
      <c r="A10225" s="1">
        <v>83</v>
      </c>
      <c r="B10225" s="1" t="s">
        <v>115</v>
      </c>
      <c r="C10225" s="218">
        <v>44884</v>
      </c>
      <c r="D10225" s="218">
        <v>44878</v>
      </c>
      <c r="E10225" s="1">
        <v>1</v>
      </c>
      <c r="F10225" s="62">
        <v>21.28</v>
      </c>
    </row>
    <row r="10226" spans="1:6" x14ac:dyDescent="0.35">
      <c r="A10226" s="1">
        <v>83</v>
      </c>
      <c r="B10226" s="1" t="s">
        <v>115</v>
      </c>
      <c r="C10226" s="218">
        <v>44884</v>
      </c>
      <c r="D10226" s="218">
        <v>44879</v>
      </c>
      <c r="E10226" s="1">
        <v>4</v>
      </c>
      <c r="F10226" s="62">
        <v>111.08</v>
      </c>
    </row>
    <row r="10227" spans="1:6" x14ac:dyDescent="0.35">
      <c r="A10227" s="1">
        <v>83</v>
      </c>
      <c r="B10227" s="1" t="s">
        <v>115</v>
      </c>
      <c r="C10227" s="218">
        <v>44884</v>
      </c>
      <c r="D10227" s="218">
        <v>44880</v>
      </c>
      <c r="E10227" s="1">
        <v>3</v>
      </c>
      <c r="F10227" s="62">
        <v>66.77</v>
      </c>
    </row>
    <row r="10228" spans="1:6" x14ac:dyDescent="0.35">
      <c r="A10228" s="1">
        <v>83</v>
      </c>
      <c r="B10228" s="1" t="s">
        <v>115</v>
      </c>
      <c r="C10228" s="218">
        <v>44884</v>
      </c>
      <c r="D10228" s="218">
        <v>44882</v>
      </c>
      <c r="E10228" s="1">
        <v>4</v>
      </c>
      <c r="F10228" s="62">
        <v>197.6</v>
      </c>
    </row>
    <row r="10229" spans="1:6" x14ac:dyDescent="0.35">
      <c r="A10229" s="1">
        <v>83</v>
      </c>
      <c r="B10229" s="1" t="s">
        <v>115</v>
      </c>
      <c r="C10229" s="218">
        <v>44885</v>
      </c>
      <c r="D10229" s="218">
        <v>44878</v>
      </c>
      <c r="E10229" s="1">
        <v>1</v>
      </c>
      <c r="F10229" s="62">
        <v>23.46</v>
      </c>
    </row>
    <row r="10230" spans="1:6" x14ac:dyDescent="0.35">
      <c r="A10230" s="1">
        <v>83</v>
      </c>
      <c r="B10230" s="1" t="s">
        <v>115</v>
      </c>
      <c r="C10230" s="218">
        <v>44885</v>
      </c>
      <c r="D10230" s="218">
        <v>44879</v>
      </c>
      <c r="E10230" s="1">
        <v>5</v>
      </c>
      <c r="F10230" s="62">
        <v>112.61</v>
      </c>
    </row>
    <row r="10231" spans="1:6" x14ac:dyDescent="0.35">
      <c r="A10231" s="1">
        <v>83</v>
      </c>
      <c r="B10231" s="1" t="s">
        <v>115</v>
      </c>
      <c r="C10231" s="218">
        <v>44885</v>
      </c>
      <c r="D10231" s="218">
        <v>44880</v>
      </c>
      <c r="E10231" s="1">
        <v>5</v>
      </c>
      <c r="F10231" s="62">
        <v>156.12</v>
      </c>
    </row>
    <row r="10232" spans="1:6" x14ac:dyDescent="0.35">
      <c r="A10232" s="1">
        <v>83</v>
      </c>
      <c r="B10232" s="1" t="s">
        <v>115</v>
      </c>
      <c r="C10232" s="218">
        <v>44885</v>
      </c>
      <c r="D10232" s="218">
        <v>44881</v>
      </c>
      <c r="E10232" s="1">
        <v>3</v>
      </c>
      <c r="F10232" s="62">
        <v>88.3</v>
      </c>
    </row>
    <row r="10233" spans="1:6" x14ac:dyDescent="0.35">
      <c r="A10233" s="1">
        <v>83</v>
      </c>
      <c r="B10233" s="1" t="s">
        <v>115</v>
      </c>
      <c r="C10233" s="218">
        <v>44885</v>
      </c>
      <c r="D10233" s="218">
        <v>44882</v>
      </c>
      <c r="E10233" s="1">
        <v>5</v>
      </c>
      <c r="F10233" s="62">
        <v>204.63</v>
      </c>
    </row>
    <row r="10234" spans="1:6" x14ac:dyDescent="0.35">
      <c r="A10234" s="1">
        <v>83</v>
      </c>
      <c r="B10234" s="1" t="s">
        <v>115</v>
      </c>
      <c r="C10234" s="218">
        <v>44885</v>
      </c>
      <c r="D10234" s="218">
        <v>44884</v>
      </c>
      <c r="E10234" s="1">
        <v>1</v>
      </c>
      <c r="F10234" s="62">
        <v>23.76</v>
      </c>
    </row>
    <row r="10235" spans="1:6" x14ac:dyDescent="0.35">
      <c r="A10235" s="1">
        <v>83</v>
      </c>
      <c r="B10235" s="1" t="s">
        <v>115</v>
      </c>
      <c r="C10235" s="218">
        <v>44886</v>
      </c>
      <c r="D10235" s="218">
        <v>44879</v>
      </c>
      <c r="E10235" s="1">
        <v>1</v>
      </c>
      <c r="F10235" s="62">
        <v>52.47</v>
      </c>
    </row>
    <row r="10236" spans="1:6" x14ac:dyDescent="0.35">
      <c r="A10236" s="1">
        <v>83</v>
      </c>
      <c r="B10236" s="1" t="s">
        <v>115</v>
      </c>
      <c r="C10236" s="218">
        <v>44886</v>
      </c>
      <c r="D10236" s="218">
        <v>44880</v>
      </c>
      <c r="E10236" s="1">
        <v>2</v>
      </c>
      <c r="F10236" s="62">
        <v>45.39</v>
      </c>
    </row>
    <row r="10237" spans="1:6" x14ac:dyDescent="0.35">
      <c r="A10237" s="1">
        <v>83</v>
      </c>
      <c r="B10237" s="1" t="s">
        <v>115</v>
      </c>
      <c r="C10237" s="218">
        <v>44886</v>
      </c>
      <c r="D10237" s="218">
        <v>44881</v>
      </c>
      <c r="E10237" s="1">
        <v>1</v>
      </c>
      <c r="F10237" s="62">
        <v>18.309999999999999</v>
      </c>
    </row>
    <row r="10238" spans="1:6" x14ac:dyDescent="0.35">
      <c r="A10238" s="1">
        <v>83</v>
      </c>
      <c r="B10238" s="1" t="s">
        <v>115</v>
      </c>
      <c r="C10238" s="218">
        <v>44886</v>
      </c>
      <c r="D10238" s="218">
        <v>44882</v>
      </c>
      <c r="E10238" s="1">
        <v>1</v>
      </c>
      <c r="F10238" s="62">
        <v>51.48</v>
      </c>
    </row>
    <row r="10239" spans="1:6" x14ac:dyDescent="0.35">
      <c r="A10239" s="1">
        <v>83</v>
      </c>
      <c r="B10239" s="1" t="s">
        <v>115</v>
      </c>
      <c r="C10239" s="218">
        <v>44886</v>
      </c>
      <c r="D10239" s="218">
        <v>44884</v>
      </c>
      <c r="E10239" s="1">
        <v>1</v>
      </c>
      <c r="F10239" s="62">
        <v>51.93</v>
      </c>
    </row>
    <row r="10240" spans="1:6" x14ac:dyDescent="0.35">
      <c r="A10240" s="1">
        <v>83</v>
      </c>
      <c r="B10240" s="1" t="s">
        <v>115</v>
      </c>
      <c r="C10240" s="218">
        <v>44886</v>
      </c>
      <c r="D10240" s="218">
        <v>44885</v>
      </c>
      <c r="E10240" s="1">
        <v>1</v>
      </c>
      <c r="F10240" s="62">
        <v>23.76</v>
      </c>
    </row>
    <row r="10241" spans="1:6" x14ac:dyDescent="0.35">
      <c r="A10241" s="1">
        <v>83</v>
      </c>
      <c r="B10241" s="1" t="s">
        <v>115</v>
      </c>
      <c r="C10241" s="218">
        <v>44887</v>
      </c>
      <c r="D10241" s="218">
        <v>44879</v>
      </c>
      <c r="E10241" s="1">
        <v>1</v>
      </c>
      <c r="F10241" s="62">
        <v>23.76</v>
      </c>
    </row>
    <row r="10242" spans="1:6" x14ac:dyDescent="0.35">
      <c r="A10242" s="1">
        <v>83</v>
      </c>
      <c r="B10242" s="1" t="s">
        <v>115</v>
      </c>
      <c r="C10242" s="218">
        <v>44887</v>
      </c>
      <c r="D10242" s="218">
        <v>44880</v>
      </c>
      <c r="E10242" s="1">
        <v>1</v>
      </c>
      <c r="F10242" s="62">
        <v>23.76</v>
      </c>
    </row>
    <row r="10243" spans="1:6" x14ac:dyDescent="0.35">
      <c r="A10243" s="1">
        <v>83</v>
      </c>
      <c r="B10243" s="1" t="s">
        <v>115</v>
      </c>
      <c r="C10243" s="218">
        <v>44887</v>
      </c>
      <c r="D10243" s="218">
        <v>44881</v>
      </c>
      <c r="E10243" s="1">
        <v>9</v>
      </c>
      <c r="F10243" s="62">
        <v>250.41</v>
      </c>
    </row>
    <row r="10244" spans="1:6" x14ac:dyDescent="0.35">
      <c r="A10244" s="1">
        <v>83</v>
      </c>
      <c r="B10244" s="1" t="s">
        <v>115</v>
      </c>
      <c r="C10244" s="218">
        <v>44887</v>
      </c>
      <c r="D10244" s="218">
        <v>44882</v>
      </c>
      <c r="E10244" s="1">
        <v>1</v>
      </c>
      <c r="F10244" s="62">
        <v>44.8</v>
      </c>
    </row>
    <row r="10245" spans="1:6" x14ac:dyDescent="0.35">
      <c r="A10245" s="1">
        <v>83</v>
      </c>
      <c r="B10245" s="1" t="s">
        <v>115</v>
      </c>
      <c r="C10245" s="218">
        <v>44887</v>
      </c>
      <c r="D10245" s="218">
        <v>44884</v>
      </c>
      <c r="E10245" s="1">
        <v>2</v>
      </c>
      <c r="F10245" s="62">
        <v>76.72</v>
      </c>
    </row>
    <row r="10246" spans="1:6" x14ac:dyDescent="0.35">
      <c r="A10246" s="1">
        <v>83</v>
      </c>
      <c r="B10246" s="1" t="s">
        <v>115</v>
      </c>
      <c r="C10246" s="218">
        <v>44887</v>
      </c>
      <c r="D10246" s="218">
        <v>44885</v>
      </c>
      <c r="E10246" s="1">
        <v>2</v>
      </c>
      <c r="F10246" s="62">
        <v>76.28</v>
      </c>
    </row>
    <row r="10247" spans="1:6" x14ac:dyDescent="0.35">
      <c r="A10247" s="1">
        <v>83</v>
      </c>
      <c r="B10247" s="1" t="s">
        <v>115</v>
      </c>
      <c r="C10247" s="218">
        <v>44887</v>
      </c>
      <c r="D10247" s="218">
        <v>44886</v>
      </c>
      <c r="E10247" s="1">
        <v>2</v>
      </c>
      <c r="F10247" s="62">
        <v>47.07</v>
      </c>
    </row>
    <row r="10248" spans="1:6" x14ac:dyDescent="0.35">
      <c r="A10248" s="1">
        <v>83</v>
      </c>
      <c r="B10248" s="1" t="s">
        <v>115</v>
      </c>
      <c r="C10248" s="218">
        <v>44887</v>
      </c>
      <c r="D10248" s="218">
        <v>44887</v>
      </c>
      <c r="E10248" s="1">
        <v>7</v>
      </c>
      <c r="F10248" s="62">
        <v>211.07</v>
      </c>
    </row>
    <row r="10249" spans="1:6" x14ac:dyDescent="0.35">
      <c r="A10249" s="1">
        <v>83</v>
      </c>
      <c r="B10249" s="1" t="s">
        <v>115</v>
      </c>
      <c r="C10249" s="218">
        <v>44888</v>
      </c>
      <c r="D10249" s="218">
        <v>44879</v>
      </c>
      <c r="E10249" s="1">
        <v>4</v>
      </c>
      <c r="F10249" s="62">
        <v>90.19</v>
      </c>
    </row>
    <row r="10250" spans="1:6" x14ac:dyDescent="0.35">
      <c r="A10250" s="1">
        <v>83</v>
      </c>
      <c r="B10250" s="1" t="s">
        <v>115</v>
      </c>
      <c r="C10250" s="218">
        <v>44888</v>
      </c>
      <c r="D10250" s="218">
        <v>44880</v>
      </c>
      <c r="E10250" s="1">
        <v>6</v>
      </c>
      <c r="F10250" s="62">
        <v>140.33000000000001</v>
      </c>
    </row>
    <row r="10251" spans="1:6" x14ac:dyDescent="0.35">
      <c r="A10251" s="1">
        <v>83</v>
      </c>
      <c r="B10251" s="1" t="s">
        <v>115</v>
      </c>
      <c r="C10251" s="218">
        <v>44888</v>
      </c>
      <c r="D10251" s="218">
        <v>44881</v>
      </c>
      <c r="E10251" s="1">
        <v>2</v>
      </c>
      <c r="F10251" s="62">
        <v>47.42</v>
      </c>
    </row>
    <row r="10252" spans="1:6" x14ac:dyDescent="0.35">
      <c r="A10252" s="1">
        <v>83</v>
      </c>
      <c r="B10252" s="1" t="s">
        <v>115</v>
      </c>
      <c r="C10252" s="218">
        <v>44888</v>
      </c>
      <c r="D10252" s="218">
        <v>44882</v>
      </c>
      <c r="E10252" s="1">
        <v>4</v>
      </c>
      <c r="F10252" s="62">
        <v>175.97</v>
      </c>
    </row>
    <row r="10253" spans="1:6" x14ac:dyDescent="0.35">
      <c r="A10253" s="1">
        <v>83</v>
      </c>
      <c r="B10253" s="1" t="s">
        <v>115</v>
      </c>
      <c r="C10253" s="218">
        <v>44888</v>
      </c>
      <c r="D10253" s="218">
        <v>44884</v>
      </c>
      <c r="E10253" s="1">
        <v>1</v>
      </c>
      <c r="F10253" s="62">
        <v>23.76</v>
      </c>
    </row>
    <row r="10254" spans="1:6" x14ac:dyDescent="0.35">
      <c r="A10254" s="1">
        <v>83</v>
      </c>
      <c r="B10254" s="1" t="s">
        <v>115</v>
      </c>
      <c r="C10254" s="218">
        <v>44888</v>
      </c>
      <c r="D10254" s="218">
        <v>44885</v>
      </c>
      <c r="E10254" s="1">
        <v>3</v>
      </c>
      <c r="F10254" s="62">
        <v>99.45</v>
      </c>
    </row>
    <row r="10255" spans="1:6" x14ac:dyDescent="0.35">
      <c r="A10255" s="1">
        <v>83</v>
      </c>
      <c r="B10255" s="1" t="s">
        <v>115</v>
      </c>
      <c r="C10255" s="218">
        <v>44888</v>
      </c>
      <c r="D10255" s="218">
        <v>44886</v>
      </c>
      <c r="E10255" s="1">
        <v>1</v>
      </c>
      <c r="F10255" s="62">
        <v>23.76</v>
      </c>
    </row>
    <row r="10256" spans="1:6" x14ac:dyDescent="0.35">
      <c r="A10256" s="1">
        <v>83</v>
      </c>
      <c r="B10256" s="1" t="s">
        <v>115</v>
      </c>
      <c r="C10256" s="218">
        <v>44888</v>
      </c>
      <c r="D10256" s="218">
        <v>44887</v>
      </c>
      <c r="E10256" s="1">
        <v>2</v>
      </c>
      <c r="F10256" s="62">
        <v>74.849999999999994</v>
      </c>
    </row>
    <row r="10257" spans="1:6" x14ac:dyDescent="0.35">
      <c r="A10257" s="1">
        <v>83</v>
      </c>
      <c r="B10257" s="1" t="s">
        <v>115</v>
      </c>
      <c r="C10257" s="218">
        <v>44888</v>
      </c>
      <c r="D10257" s="218">
        <v>44888</v>
      </c>
      <c r="E10257" s="1">
        <v>4</v>
      </c>
      <c r="F10257" s="62">
        <v>125.43</v>
      </c>
    </row>
    <row r="10258" spans="1:6" x14ac:dyDescent="0.35">
      <c r="A10258" s="1">
        <v>83</v>
      </c>
      <c r="B10258" s="1" t="s">
        <v>115</v>
      </c>
      <c r="C10258" s="218">
        <v>44889</v>
      </c>
      <c r="D10258" s="218">
        <v>44880</v>
      </c>
      <c r="E10258" s="1">
        <v>3</v>
      </c>
      <c r="F10258" s="62">
        <v>66.58</v>
      </c>
    </row>
    <row r="10259" spans="1:6" x14ac:dyDescent="0.35">
      <c r="A10259" s="1">
        <v>83</v>
      </c>
      <c r="B10259" s="1" t="s">
        <v>115</v>
      </c>
      <c r="C10259" s="218">
        <v>44889</v>
      </c>
      <c r="D10259" s="218">
        <v>44882</v>
      </c>
      <c r="E10259" s="1">
        <v>1</v>
      </c>
      <c r="F10259" s="62">
        <v>23.76</v>
      </c>
    </row>
    <row r="10260" spans="1:6" x14ac:dyDescent="0.35">
      <c r="A10260" s="1">
        <v>83</v>
      </c>
      <c r="B10260" s="1" t="s">
        <v>115</v>
      </c>
      <c r="C10260" s="218">
        <v>44889</v>
      </c>
      <c r="D10260" s="218">
        <v>44884</v>
      </c>
      <c r="E10260" s="1">
        <v>1</v>
      </c>
      <c r="F10260" s="62">
        <v>23.76</v>
      </c>
    </row>
    <row r="10261" spans="1:6" x14ac:dyDescent="0.35">
      <c r="A10261" s="1">
        <v>83</v>
      </c>
      <c r="B10261" s="1" t="s">
        <v>115</v>
      </c>
      <c r="C10261" s="218">
        <v>44889</v>
      </c>
      <c r="D10261" s="218">
        <v>44885</v>
      </c>
      <c r="E10261" s="1">
        <v>2</v>
      </c>
      <c r="F10261" s="62">
        <v>70.69</v>
      </c>
    </row>
    <row r="10262" spans="1:6" x14ac:dyDescent="0.35">
      <c r="A10262" s="1">
        <v>83</v>
      </c>
      <c r="B10262" s="1" t="s">
        <v>115</v>
      </c>
      <c r="C10262" s="218">
        <v>44889</v>
      </c>
      <c r="D10262" s="218">
        <v>44886</v>
      </c>
      <c r="E10262" s="1">
        <v>3</v>
      </c>
      <c r="F10262" s="62">
        <v>99.69</v>
      </c>
    </row>
    <row r="10263" spans="1:6" x14ac:dyDescent="0.35">
      <c r="A10263" s="1">
        <v>83</v>
      </c>
      <c r="B10263" s="1" t="s">
        <v>115</v>
      </c>
      <c r="C10263" s="218">
        <v>44889</v>
      </c>
      <c r="D10263" s="218">
        <v>44887</v>
      </c>
      <c r="E10263" s="1">
        <v>1</v>
      </c>
      <c r="F10263" s="62">
        <v>49.95</v>
      </c>
    </row>
    <row r="10264" spans="1:6" x14ac:dyDescent="0.35">
      <c r="A10264" s="1">
        <v>83</v>
      </c>
      <c r="B10264" s="1" t="s">
        <v>115</v>
      </c>
      <c r="C10264" s="218">
        <v>44889</v>
      </c>
      <c r="D10264" s="218">
        <v>44888</v>
      </c>
      <c r="E10264" s="1">
        <v>9</v>
      </c>
      <c r="F10264" s="62">
        <v>271.3</v>
      </c>
    </row>
    <row r="10265" spans="1:6" x14ac:dyDescent="0.35">
      <c r="A10265" s="1">
        <v>83</v>
      </c>
      <c r="B10265" s="1" t="s">
        <v>115</v>
      </c>
      <c r="C10265" s="218">
        <v>44889</v>
      </c>
      <c r="D10265" s="218">
        <v>44889</v>
      </c>
      <c r="E10265" s="1">
        <v>7</v>
      </c>
      <c r="F10265" s="62">
        <v>221.55</v>
      </c>
    </row>
    <row r="10266" spans="1:6" x14ac:dyDescent="0.35">
      <c r="A10266" s="1">
        <v>83</v>
      </c>
      <c r="B10266" s="1" t="s">
        <v>115</v>
      </c>
      <c r="C10266" s="218">
        <v>44890</v>
      </c>
      <c r="D10266" s="218">
        <v>44885</v>
      </c>
      <c r="E10266" s="1">
        <v>1</v>
      </c>
      <c r="F10266" s="62">
        <v>41.18</v>
      </c>
    </row>
    <row r="10267" spans="1:6" x14ac:dyDescent="0.35">
      <c r="A10267" s="1">
        <v>83</v>
      </c>
      <c r="B10267" s="1" t="s">
        <v>115</v>
      </c>
      <c r="C10267" s="218">
        <v>44890</v>
      </c>
      <c r="D10267" s="218">
        <v>44886</v>
      </c>
      <c r="E10267" s="1">
        <v>2</v>
      </c>
      <c r="F10267" s="62">
        <v>108.21</v>
      </c>
    </row>
    <row r="10268" spans="1:6" x14ac:dyDescent="0.35">
      <c r="A10268" s="1">
        <v>83</v>
      </c>
      <c r="B10268" s="1" t="s">
        <v>115</v>
      </c>
      <c r="C10268" s="218">
        <v>44890</v>
      </c>
      <c r="D10268" s="218">
        <v>44888</v>
      </c>
      <c r="E10268" s="1">
        <v>2</v>
      </c>
      <c r="F10268" s="62">
        <v>43.46</v>
      </c>
    </row>
    <row r="10269" spans="1:6" x14ac:dyDescent="0.35">
      <c r="A10269" s="1">
        <v>83</v>
      </c>
      <c r="B10269" s="1" t="s">
        <v>115</v>
      </c>
      <c r="C10269" s="218">
        <v>44890</v>
      </c>
      <c r="D10269" s="218">
        <v>44890</v>
      </c>
      <c r="E10269" s="1">
        <v>12</v>
      </c>
      <c r="F10269" s="62">
        <v>431.68</v>
      </c>
    </row>
    <row r="10270" spans="1:6" x14ac:dyDescent="0.35">
      <c r="A10270" s="1">
        <v>83</v>
      </c>
      <c r="B10270" s="1" t="s">
        <v>115</v>
      </c>
      <c r="C10270" s="218">
        <v>44891</v>
      </c>
      <c r="D10270" s="218">
        <v>44887</v>
      </c>
      <c r="E10270" s="1">
        <v>1</v>
      </c>
      <c r="F10270" s="62">
        <v>23.66</v>
      </c>
    </row>
    <row r="10271" spans="1:6" x14ac:dyDescent="0.35">
      <c r="A10271" s="1">
        <v>83</v>
      </c>
      <c r="B10271" s="1" t="s">
        <v>115</v>
      </c>
      <c r="C10271" s="218">
        <v>44891</v>
      </c>
      <c r="D10271" s="218">
        <v>44888</v>
      </c>
      <c r="E10271" s="1">
        <v>1</v>
      </c>
      <c r="F10271" s="62">
        <v>23.76</v>
      </c>
    </row>
    <row r="10272" spans="1:6" x14ac:dyDescent="0.35">
      <c r="A10272" s="1">
        <v>83</v>
      </c>
      <c r="B10272" s="1" t="s">
        <v>115</v>
      </c>
      <c r="C10272" s="218">
        <v>44891</v>
      </c>
      <c r="D10272" s="218">
        <v>44890</v>
      </c>
      <c r="E10272" s="1">
        <v>13</v>
      </c>
      <c r="F10272" s="62">
        <v>428.06</v>
      </c>
    </row>
    <row r="10273" spans="1:6" x14ac:dyDescent="0.35">
      <c r="A10273" s="1">
        <v>83</v>
      </c>
      <c r="B10273" s="1" t="s">
        <v>115</v>
      </c>
      <c r="C10273" s="218">
        <v>44891</v>
      </c>
      <c r="D10273" s="218">
        <v>44891</v>
      </c>
      <c r="E10273" s="1">
        <v>9</v>
      </c>
      <c r="F10273" s="62">
        <v>311.10000000000002</v>
      </c>
    </row>
    <row r="10274" spans="1:6" x14ac:dyDescent="0.35">
      <c r="A10274" s="1">
        <v>83</v>
      </c>
      <c r="B10274" s="1" t="s">
        <v>115</v>
      </c>
      <c r="C10274" s="218">
        <v>44892</v>
      </c>
      <c r="D10274" s="218">
        <v>44890</v>
      </c>
      <c r="E10274" s="1">
        <v>1</v>
      </c>
      <c r="F10274" s="62">
        <v>23.76</v>
      </c>
    </row>
    <row r="10275" spans="1:6" x14ac:dyDescent="0.35">
      <c r="A10275" s="1">
        <v>83</v>
      </c>
      <c r="B10275" s="1" t="s">
        <v>115</v>
      </c>
      <c r="C10275" s="218">
        <v>44892</v>
      </c>
      <c r="D10275" s="218">
        <v>44891</v>
      </c>
      <c r="E10275" s="1">
        <v>1</v>
      </c>
      <c r="F10275" s="62">
        <v>23.46</v>
      </c>
    </row>
    <row r="10276" spans="1:6" x14ac:dyDescent="0.35">
      <c r="A10276" s="1">
        <v>83</v>
      </c>
      <c r="B10276" s="1" t="s">
        <v>115</v>
      </c>
      <c r="C10276" s="218">
        <v>44892</v>
      </c>
      <c r="D10276" s="218">
        <v>44892</v>
      </c>
      <c r="E10276" s="1">
        <v>11</v>
      </c>
      <c r="F10276" s="62">
        <v>422.23</v>
      </c>
    </row>
    <row r="10277" spans="1:6" x14ac:dyDescent="0.35">
      <c r="A10277" s="1">
        <v>83</v>
      </c>
      <c r="B10277" s="1" t="s">
        <v>115</v>
      </c>
      <c r="C10277" s="218">
        <v>44893</v>
      </c>
      <c r="D10277" s="218">
        <v>44888</v>
      </c>
      <c r="E10277" s="1">
        <v>1</v>
      </c>
      <c r="F10277" s="62">
        <v>23.46</v>
      </c>
    </row>
    <row r="10278" spans="1:6" x14ac:dyDescent="0.35">
      <c r="A10278" s="1">
        <v>83</v>
      </c>
      <c r="B10278" s="1" t="s">
        <v>115</v>
      </c>
      <c r="C10278" s="218">
        <v>44893</v>
      </c>
      <c r="D10278" s="218">
        <v>44890</v>
      </c>
      <c r="E10278" s="1">
        <v>4</v>
      </c>
      <c r="F10278" s="62">
        <v>94.04</v>
      </c>
    </row>
    <row r="10279" spans="1:6" x14ac:dyDescent="0.35">
      <c r="A10279" s="1">
        <v>83</v>
      </c>
      <c r="B10279" s="1" t="s">
        <v>115</v>
      </c>
      <c r="C10279" s="218">
        <v>44893</v>
      </c>
      <c r="D10279" s="218">
        <v>44891</v>
      </c>
      <c r="E10279" s="1">
        <v>1</v>
      </c>
      <c r="F10279" s="62">
        <v>23.56</v>
      </c>
    </row>
    <row r="10280" spans="1:6" x14ac:dyDescent="0.35">
      <c r="A10280" s="1">
        <v>83</v>
      </c>
      <c r="B10280" s="1" t="s">
        <v>115</v>
      </c>
      <c r="C10280" s="218">
        <v>44893</v>
      </c>
      <c r="D10280" s="218">
        <v>44892</v>
      </c>
      <c r="E10280" s="1">
        <v>4</v>
      </c>
      <c r="F10280" s="62">
        <v>124.54</v>
      </c>
    </row>
    <row r="10281" spans="1:6" x14ac:dyDescent="0.35">
      <c r="A10281" s="1">
        <v>83</v>
      </c>
      <c r="B10281" s="1" t="s">
        <v>115</v>
      </c>
      <c r="C10281" s="218">
        <v>44893</v>
      </c>
      <c r="D10281" s="218">
        <v>44893</v>
      </c>
      <c r="E10281" s="1">
        <v>11</v>
      </c>
      <c r="F10281" s="62">
        <v>368.52</v>
      </c>
    </row>
    <row r="10282" spans="1:6" x14ac:dyDescent="0.35">
      <c r="A10282" s="1">
        <v>83</v>
      </c>
      <c r="B10282" s="1" t="s">
        <v>115</v>
      </c>
      <c r="C10282" s="218">
        <v>44894</v>
      </c>
      <c r="D10282" s="218">
        <v>44892</v>
      </c>
      <c r="E10282" s="1">
        <v>1</v>
      </c>
      <c r="F10282" s="62">
        <v>46.53</v>
      </c>
    </row>
    <row r="10283" spans="1:6" x14ac:dyDescent="0.35">
      <c r="A10283" s="1">
        <v>83</v>
      </c>
      <c r="B10283" s="1" t="s">
        <v>115</v>
      </c>
      <c r="C10283" s="218">
        <v>44894</v>
      </c>
      <c r="D10283" s="218">
        <v>44893</v>
      </c>
      <c r="E10283" s="1">
        <v>4</v>
      </c>
      <c r="F10283" s="62">
        <v>153.99</v>
      </c>
    </row>
    <row r="10284" spans="1:6" x14ac:dyDescent="0.35">
      <c r="A10284" s="1">
        <v>83</v>
      </c>
      <c r="B10284" s="1" t="s">
        <v>115</v>
      </c>
      <c r="C10284" s="218">
        <v>44894</v>
      </c>
      <c r="D10284" s="218">
        <v>44894</v>
      </c>
      <c r="E10284" s="1">
        <v>11</v>
      </c>
      <c r="F10284" s="62">
        <v>431.08</v>
      </c>
    </row>
    <row r="10285" spans="1:6" x14ac:dyDescent="0.35">
      <c r="A10285" s="1">
        <v>83</v>
      </c>
      <c r="B10285" s="1" t="s">
        <v>115</v>
      </c>
      <c r="C10285" s="218">
        <v>44895</v>
      </c>
      <c r="D10285" s="218">
        <v>44893</v>
      </c>
      <c r="E10285" s="1">
        <v>1</v>
      </c>
      <c r="F10285" s="62">
        <v>23.76</v>
      </c>
    </row>
    <row r="10286" spans="1:6" x14ac:dyDescent="0.35">
      <c r="A10286" s="1">
        <v>83</v>
      </c>
      <c r="B10286" s="1" t="s">
        <v>115</v>
      </c>
      <c r="C10286" s="218">
        <v>44895</v>
      </c>
      <c r="D10286" s="218">
        <v>44894</v>
      </c>
      <c r="E10286" s="1">
        <v>5</v>
      </c>
      <c r="F10286" s="62">
        <v>176.07</v>
      </c>
    </row>
    <row r="10287" spans="1:6" x14ac:dyDescent="0.35">
      <c r="A10287" s="1">
        <v>83</v>
      </c>
      <c r="B10287" s="1" t="s">
        <v>115</v>
      </c>
      <c r="C10287" s="218">
        <v>44895</v>
      </c>
      <c r="D10287" s="218">
        <v>44895</v>
      </c>
      <c r="E10287" s="1">
        <v>13</v>
      </c>
      <c r="F10287" s="62">
        <v>427.23</v>
      </c>
    </row>
    <row r="10288" spans="1:6" x14ac:dyDescent="0.35">
      <c r="A10288" s="1">
        <v>83</v>
      </c>
      <c r="B10288" s="1" t="s">
        <v>115</v>
      </c>
      <c r="C10288" s="218">
        <v>44896</v>
      </c>
      <c r="D10288" s="218">
        <v>44891</v>
      </c>
      <c r="E10288" s="1">
        <v>1</v>
      </c>
      <c r="F10288" s="62">
        <v>23.56</v>
      </c>
    </row>
    <row r="10289" spans="1:6" x14ac:dyDescent="0.35">
      <c r="A10289" s="1">
        <v>83</v>
      </c>
      <c r="B10289" s="1" t="s">
        <v>115</v>
      </c>
      <c r="C10289" s="218">
        <v>44896</v>
      </c>
      <c r="D10289" s="218">
        <v>44893</v>
      </c>
      <c r="E10289" s="1">
        <v>1</v>
      </c>
      <c r="F10289" s="62">
        <v>23.56</v>
      </c>
    </row>
    <row r="10290" spans="1:6" x14ac:dyDescent="0.35">
      <c r="A10290" s="1">
        <v>83</v>
      </c>
      <c r="B10290" s="1" t="s">
        <v>115</v>
      </c>
      <c r="C10290" s="218">
        <v>44896</v>
      </c>
      <c r="D10290" s="218">
        <v>44894</v>
      </c>
      <c r="E10290" s="1">
        <v>1</v>
      </c>
      <c r="F10290" s="62">
        <v>53.46</v>
      </c>
    </row>
    <row r="10291" spans="1:6" x14ac:dyDescent="0.35">
      <c r="A10291" s="1">
        <v>83</v>
      </c>
      <c r="B10291" s="1" t="s">
        <v>115</v>
      </c>
      <c r="C10291" s="218">
        <v>44896</v>
      </c>
      <c r="D10291" s="218">
        <v>44895</v>
      </c>
      <c r="E10291" s="1">
        <v>4</v>
      </c>
      <c r="F10291" s="62">
        <v>181.56</v>
      </c>
    </row>
    <row r="10292" spans="1:6" x14ac:dyDescent="0.35">
      <c r="A10292" s="1">
        <v>83</v>
      </c>
      <c r="B10292" s="1" t="s">
        <v>115</v>
      </c>
      <c r="C10292" s="218">
        <v>44896</v>
      </c>
      <c r="D10292" s="218">
        <v>44896</v>
      </c>
      <c r="E10292" s="1">
        <v>8</v>
      </c>
      <c r="F10292" s="62">
        <v>362.44</v>
      </c>
    </row>
    <row r="10293" spans="1:6" x14ac:dyDescent="0.35">
      <c r="A10293" s="1">
        <v>83</v>
      </c>
      <c r="B10293" s="1" t="s">
        <v>115</v>
      </c>
      <c r="C10293" s="218">
        <v>44897</v>
      </c>
      <c r="D10293" s="218">
        <v>44893</v>
      </c>
      <c r="E10293" s="1">
        <v>1</v>
      </c>
      <c r="F10293" s="62">
        <v>49.1</v>
      </c>
    </row>
    <row r="10294" spans="1:6" x14ac:dyDescent="0.35">
      <c r="A10294" s="1">
        <v>83</v>
      </c>
      <c r="B10294" s="1" t="s">
        <v>115</v>
      </c>
      <c r="C10294" s="218">
        <v>44897</v>
      </c>
      <c r="D10294" s="218">
        <v>44895</v>
      </c>
      <c r="E10294" s="1">
        <v>2</v>
      </c>
      <c r="F10294" s="62">
        <v>46.23</v>
      </c>
    </row>
    <row r="10295" spans="1:6" x14ac:dyDescent="0.35">
      <c r="A10295" s="1">
        <v>83</v>
      </c>
      <c r="B10295" s="1" t="s">
        <v>115</v>
      </c>
      <c r="C10295" s="218">
        <v>44897</v>
      </c>
      <c r="D10295" s="218">
        <v>44896</v>
      </c>
      <c r="E10295" s="1">
        <v>5</v>
      </c>
      <c r="F10295" s="62">
        <v>228.88</v>
      </c>
    </row>
    <row r="10296" spans="1:6" x14ac:dyDescent="0.35">
      <c r="A10296" s="1">
        <v>83</v>
      </c>
      <c r="B10296" s="1" t="s">
        <v>115</v>
      </c>
      <c r="C10296" s="218">
        <v>44897</v>
      </c>
      <c r="D10296" s="218">
        <v>44897</v>
      </c>
      <c r="E10296" s="1">
        <v>8</v>
      </c>
      <c r="F10296" s="62">
        <v>270.27</v>
      </c>
    </row>
    <row r="10297" spans="1:6" x14ac:dyDescent="0.35">
      <c r="A10297" s="1">
        <v>83</v>
      </c>
      <c r="B10297" s="1" t="s">
        <v>115</v>
      </c>
      <c r="C10297" s="218">
        <v>44898</v>
      </c>
      <c r="D10297" s="218">
        <v>44895</v>
      </c>
      <c r="E10297" s="1">
        <v>2</v>
      </c>
      <c r="F10297" s="62">
        <v>46.43</v>
      </c>
    </row>
    <row r="10298" spans="1:6" x14ac:dyDescent="0.35">
      <c r="A10298" s="1">
        <v>83</v>
      </c>
      <c r="B10298" s="1" t="s">
        <v>115</v>
      </c>
      <c r="C10298" s="218">
        <v>44898</v>
      </c>
      <c r="D10298" s="218">
        <v>44896</v>
      </c>
      <c r="E10298" s="1">
        <v>1</v>
      </c>
      <c r="F10298" s="62">
        <v>54.05</v>
      </c>
    </row>
    <row r="10299" spans="1:6" x14ac:dyDescent="0.35">
      <c r="A10299" s="1">
        <v>83</v>
      </c>
      <c r="B10299" s="1" t="s">
        <v>115</v>
      </c>
      <c r="C10299" s="218">
        <v>44898</v>
      </c>
      <c r="D10299" s="218">
        <v>44897</v>
      </c>
      <c r="E10299" s="1">
        <v>4</v>
      </c>
      <c r="F10299" s="62">
        <v>94.15</v>
      </c>
    </row>
    <row r="10300" spans="1:6" x14ac:dyDescent="0.35">
      <c r="A10300" s="1">
        <v>83</v>
      </c>
      <c r="B10300" s="1" t="s">
        <v>115</v>
      </c>
      <c r="C10300" s="218">
        <v>44898</v>
      </c>
      <c r="D10300" s="218">
        <v>44898</v>
      </c>
      <c r="E10300" s="1">
        <v>6</v>
      </c>
      <c r="F10300" s="62">
        <v>203.54</v>
      </c>
    </row>
    <row r="10301" spans="1:6" x14ac:dyDescent="0.35">
      <c r="A10301" s="1">
        <v>83</v>
      </c>
      <c r="B10301" s="1" t="s">
        <v>115</v>
      </c>
      <c r="C10301" s="218">
        <v>44899</v>
      </c>
      <c r="D10301" s="218">
        <v>44895</v>
      </c>
      <c r="E10301" s="1">
        <v>1</v>
      </c>
      <c r="F10301" s="62">
        <v>19.75</v>
      </c>
    </row>
    <row r="10302" spans="1:6" x14ac:dyDescent="0.35">
      <c r="A10302" s="1">
        <v>83</v>
      </c>
      <c r="B10302" s="1" t="s">
        <v>115</v>
      </c>
      <c r="C10302" s="218">
        <v>44899</v>
      </c>
      <c r="D10302" s="218">
        <v>44896</v>
      </c>
      <c r="E10302" s="1">
        <v>1</v>
      </c>
      <c r="F10302" s="62">
        <v>23.56</v>
      </c>
    </row>
    <row r="10303" spans="1:6" x14ac:dyDescent="0.35">
      <c r="A10303" s="1">
        <v>83</v>
      </c>
      <c r="B10303" s="1" t="s">
        <v>115</v>
      </c>
      <c r="C10303" s="218">
        <v>44899</v>
      </c>
      <c r="D10303" s="218">
        <v>44897</v>
      </c>
      <c r="E10303" s="1">
        <v>2</v>
      </c>
      <c r="F10303" s="62">
        <v>77.22</v>
      </c>
    </row>
    <row r="10304" spans="1:6" x14ac:dyDescent="0.35">
      <c r="A10304" s="1">
        <v>83</v>
      </c>
      <c r="B10304" s="1" t="s">
        <v>115</v>
      </c>
      <c r="C10304" s="218">
        <v>44899</v>
      </c>
      <c r="D10304" s="218">
        <v>44898</v>
      </c>
      <c r="E10304" s="1">
        <v>3</v>
      </c>
      <c r="F10304" s="62">
        <v>152.56</v>
      </c>
    </row>
    <row r="10305" spans="1:6" x14ac:dyDescent="0.35">
      <c r="A10305" s="1">
        <v>83</v>
      </c>
      <c r="B10305" s="1" t="s">
        <v>115</v>
      </c>
      <c r="C10305" s="218">
        <v>44899</v>
      </c>
      <c r="D10305" s="218">
        <v>44899</v>
      </c>
      <c r="E10305" s="1">
        <v>9</v>
      </c>
      <c r="F10305" s="62">
        <v>392.25</v>
      </c>
    </row>
    <row r="10306" spans="1:6" x14ac:dyDescent="0.35">
      <c r="A10306" s="1">
        <v>83</v>
      </c>
      <c r="B10306" s="1" t="s">
        <v>115</v>
      </c>
      <c r="C10306" s="218">
        <v>44900</v>
      </c>
      <c r="D10306" s="218">
        <v>44896</v>
      </c>
      <c r="E10306" s="1">
        <v>1</v>
      </c>
      <c r="F10306" s="62">
        <v>53.56</v>
      </c>
    </row>
    <row r="10307" spans="1:6" x14ac:dyDescent="0.35">
      <c r="A10307" s="1">
        <v>83</v>
      </c>
      <c r="B10307" s="1" t="s">
        <v>115</v>
      </c>
      <c r="C10307" s="218">
        <v>44900</v>
      </c>
      <c r="D10307" s="218">
        <v>44898</v>
      </c>
      <c r="E10307" s="1">
        <v>2</v>
      </c>
      <c r="F10307" s="62">
        <v>47.32</v>
      </c>
    </row>
    <row r="10308" spans="1:6" x14ac:dyDescent="0.35">
      <c r="A10308" s="1">
        <v>83</v>
      </c>
      <c r="B10308" s="1" t="s">
        <v>115</v>
      </c>
      <c r="C10308" s="218">
        <v>44900</v>
      </c>
      <c r="D10308" s="218">
        <v>44899</v>
      </c>
      <c r="E10308" s="1">
        <v>7</v>
      </c>
      <c r="F10308" s="62">
        <v>252.39</v>
      </c>
    </row>
    <row r="10309" spans="1:6" x14ac:dyDescent="0.35">
      <c r="A10309" s="1">
        <v>83</v>
      </c>
      <c r="B10309" s="1" t="s">
        <v>115</v>
      </c>
      <c r="C10309" s="218">
        <v>44900</v>
      </c>
      <c r="D10309" s="218">
        <v>44900</v>
      </c>
      <c r="E10309" s="1">
        <v>5</v>
      </c>
      <c r="F10309" s="62">
        <v>204.04</v>
      </c>
    </row>
    <row r="10310" spans="1:6" x14ac:dyDescent="0.35">
      <c r="A10310" s="1">
        <v>83</v>
      </c>
      <c r="B10310" s="1" t="s">
        <v>115</v>
      </c>
      <c r="C10310" s="218">
        <v>44901</v>
      </c>
      <c r="D10310" s="218">
        <v>44898</v>
      </c>
      <c r="E10310" s="1">
        <v>1</v>
      </c>
      <c r="F10310" s="62">
        <v>23.66</v>
      </c>
    </row>
    <row r="10311" spans="1:6" x14ac:dyDescent="0.35">
      <c r="A10311" s="1">
        <v>83</v>
      </c>
      <c r="B10311" s="1" t="s">
        <v>115</v>
      </c>
      <c r="C10311" s="218">
        <v>44901</v>
      </c>
      <c r="D10311" s="218">
        <v>44899</v>
      </c>
      <c r="E10311" s="1">
        <v>1</v>
      </c>
      <c r="F10311" s="62">
        <v>51.28</v>
      </c>
    </row>
    <row r="10312" spans="1:6" x14ac:dyDescent="0.35">
      <c r="A10312" s="1">
        <v>83</v>
      </c>
      <c r="B10312" s="1" t="s">
        <v>115</v>
      </c>
      <c r="C10312" s="218">
        <v>44901</v>
      </c>
      <c r="D10312" s="218">
        <v>44900</v>
      </c>
      <c r="E10312" s="1">
        <v>5</v>
      </c>
      <c r="F10312" s="62">
        <v>270.66000000000003</v>
      </c>
    </row>
    <row r="10313" spans="1:6" x14ac:dyDescent="0.35">
      <c r="A10313" s="1">
        <v>83</v>
      </c>
      <c r="B10313" s="1" t="s">
        <v>115</v>
      </c>
      <c r="C10313" s="218">
        <v>44901</v>
      </c>
      <c r="D10313" s="218">
        <v>44901</v>
      </c>
      <c r="E10313" s="1">
        <v>9</v>
      </c>
      <c r="F10313" s="62">
        <v>366.29</v>
      </c>
    </row>
    <row r="10314" spans="1:6" x14ac:dyDescent="0.35">
      <c r="A10314" s="1">
        <v>83</v>
      </c>
      <c r="B10314" s="1" t="s">
        <v>115</v>
      </c>
      <c r="C10314" s="218">
        <v>44902</v>
      </c>
      <c r="D10314" s="218">
        <v>44898</v>
      </c>
      <c r="E10314" s="1">
        <v>1</v>
      </c>
      <c r="F10314" s="62">
        <v>52.67</v>
      </c>
    </row>
    <row r="10315" spans="1:6" x14ac:dyDescent="0.35">
      <c r="A10315" s="1">
        <v>83</v>
      </c>
      <c r="B10315" s="1" t="s">
        <v>115</v>
      </c>
      <c r="C10315" s="218">
        <v>44902</v>
      </c>
      <c r="D10315" s="218">
        <v>44899</v>
      </c>
      <c r="E10315" s="1">
        <v>1</v>
      </c>
      <c r="F10315" s="62">
        <v>51.68</v>
      </c>
    </row>
    <row r="10316" spans="1:6" x14ac:dyDescent="0.35">
      <c r="A10316" s="1">
        <v>83</v>
      </c>
      <c r="B10316" s="1" t="s">
        <v>115</v>
      </c>
      <c r="C10316" s="218">
        <v>44902</v>
      </c>
      <c r="D10316" s="218">
        <v>44900</v>
      </c>
      <c r="E10316" s="1">
        <v>2</v>
      </c>
      <c r="F10316" s="62">
        <v>46.53</v>
      </c>
    </row>
    <row r="10317" spans="1:6" x14ac:dyDescent="0.35">
      <c r="A10317" s="1">
        <v>83</v>
      </c>
      <c r="B10317" s="1" t="s">
        <v>115</v>
      </c>
      <c r="C10317" s="218">
        <v>44902</v>
      </c>
      <c r="D10317" s="218">
        <v>44901</v>
      </c>
      <c r="E10317" s="1">
        <v>7</v>
      </c>
      <c r="F10317" s="62">
        <v>226.17</v>
      </c>
    </row>
    <row r="10318" spans="1:6" x14ac:dyDescent="0.35">
      <c r="A10318" s="1">
        <v>83</v>
      </c>
      <c r="B10318" s="1" t="s">
        <v>115</v>
      </c>
      <c r="C10318" s="218">
        <v>44902</v>
      </c>
      <c r="D10318" s="218">
        <v>44902</v>
      </c>
      <c r="E10318" s="1">
        <v>8</v>
      </c>
      <c r="F10318" s="62">
        <v>341</v>
      </c>
    </row>
    <row r="10319" spans="1:6" x14ac:dyDescent="0.35">
      <c r="A10319" s="1">
        <v>83</v>
      </c>
      <c r="B10319" s="1" t="s">
        <v>115</v>
      </c>
      <c r="C10319" s="218">
        <v>44903</v>
      </c>
      <c r="D10319" s="218">
        <v>44899</v>
      </c>
      <c r="E10319" s="1">
        <v>1</v>
      </c>
      <c r="F10319" s="62">
        <v>54.15</v>
      </c>
    </row>
    <row r="10320" spans="1:6" x14ac:dyDescent="0.35">
      <c r="A10320" s="1">
        <v>83</v>
      </c>
      <c r="B10320" s="1" t="s">
        <v>115</v>
      </c>
      <c r="C10320" s="218">
        <v>44903</v>
      </c>
      <c r="D10320" s="218">
        <v>44900</v>
      </c>
      <c r="E10320" s="1">
        <v>6</v>
      </c>
      <c r="F10320" s="62">
        <v>202.84</v>
      </c>
    </row>
    <row r="10321" spans="1:6" x14ac:dyDescent="0.35">
      <c r="A10321" s="1">
        <v>83</v>
      </c>
      <c r="B10321" s="1" t="s">
        <v>115</v>
      </c>
      <c r="C10321" s="218">
        <v>44903</v>
      </c>
      <c r="D10321" s="218">
        <v>44901</v>
      </c>
      <c r="E10321" s="1">
        <v>3</v>
      </c>
      <c r="F10321" s="62">
        <v>95.14</v>
      </c>
    </row>
    <row r="10322" spans="1:6" x14ac:dyDescent="0.35">
      <c r="A10322" s="1">
        <v>83</v>
      </c>
      <c r="B10322" s="1" t="s">
        <v>115</v>
      </c>
      <c r="C10322" s="218">
        <v>44903</v>
      </c>
      <c r="D10322" s="218">
        <v>44902</v>
      </c>
      <c r="E10322" s="1">
        <v>4</v>
      </c>
      <c r="F10322" s="62">
        <v>151.27000000000001</v>
      </c>
    </row>
    <row r="10323" spans="1:6" x14ac:dyDescent="0.35">
      <c r="A10323" s="1">
        <v>83</v>
      </c>
      <c r="B10323" s="1" t="s">
        <v>115</v>
      </c>
      <c r="C10323" s="218">
        <v>44903</v>
      </c>
      <c r="D10323" s="218">
        <v>44903</v>
      </c>
      <c r="E10323" s="1">
        <v>10</v>
      </c>
      <c r="F10323" s="62">
        <v>444.65</v>
      </c>
    </row>
    <row r="10324" spans="1:6" x14ac:dyDescent="0.35">
      <c r="A10324" s="1">
        <v>83</v>
      </c>
      <c r="B10324" s="1" t="s">
        <v>115</v>
      </c>
      <c r="C10324" s="218">
        <v>44904</v>
      </c>
      <c r="D10324" s="218">
        <v>44902</v>
      </c>
      <c r="E10324" s="1">
        <v>5</v>
      </c>
      <c r="F10324" s="62">
        <v>166.32</v>
      </c>
    </row>
    <row r="10325" spans="1:6" x14ac:dyDescent="0.35">
      <c r="A10325" s="1">
        <v>83</v>
      </c>
      <c r="B10325" s="1" t="s">
        <v>115</v>
      </c>
      <c r="C10325" s="218">
        <v>44904</v>
      </c>
      <c r="D10325" s="218">
        <v>44903</v>
      </c>
      <c r="E10325" s="1">
        <v>4</v>
      </c>
      <c r="F10325" s="62">
        <v>186.37</v>
      </c>
    </row>
    <row r="10326" spans="1:6" x14ac:dyDescent="0.35">
      <c r="A10326" s="1">
        <v>83</v>
      </c>
      <c r="B10326" s="1" t="s">
        <v>115</v>
      </c>
      <c r="C10326" s="218">
        <v>44905</v>
      </c>
      <c r="D10326" s="218">
        <v>44905</v>
      </c>
      <c r="E10326" s="1">
        <v>13</v>
      </c>
      <c r="F10326" s="62">
        <v>490.67</v>
      </c>
    </row>
    <row r="10327" spans="1:6" x14ac:dyDescent="0.35">
      <c r="A10327" s="1">
        <v>83</v>
      </c>
      <c r="B10327" s="1" t="s">
        <v>115</v>
      </c>
      <c r="C10327" s="218">
        <v>44906</v>
      </c>
      <c r="D10327" s="218">
        <v>44906</v>
      </c>
      <c r="E10327" s="1">
        <v>9</v>
      </c>
      <c r="F10327" s="62">
        <v>335.75</v>
      </c>
    </row>
    <row r="10328" spans="1:6" x14ac:dyDescent="0.35">
      <c r="A10328" s="1">
        <v>83</v>
      </c>
      <c r="B10328" s="1" t="s">
        <v>115</v>
      </c>
      <c r="C10328" s="218">
        <v>44907</v>
      </c>
      <c r="D10328" s="218">
        <v>44906</v>
      </c>
      <c r="E10328" s="1">
        <v>3</v>
      </c>
      <c r="F10328" s="62">
        <v>131.62</v>
      </c>
    </row>
    <row r="10329" spans="1:6" x14ac:dyDescent="0.35">
      <c r="A10329" s="1">
        <v>83</v>
      </c>
      <c r="B10329" s="1" t="s">
        <v>115</v>
      </c>
      <c r="C10329" s="218">
        <v>44907</v>
      </c>
      <c r="D10329" s="218">
        <v>44907</v>
      </c>
      <c r="E10329" s="1">
        <v>8</v>
      </c>
      <c r="F10329" s="62">
        <v>250.71</v>
      </c>
    </row>
    <row r="10330" spans="1:6" x14ac:dyDescent="0.35">
      <c r="A10330" s="1">
        <v>83</v>
      </c>
      <c r="B10330" s="1" t="s">
        <v>115</v>
      </c>
      <c r="C10330" s="218">
        <v>44908</v>
      </c>
      <c r="D10330" s="218">
        <v>44908</v>
      </c>
      <c r="E10330" s="1">
        <v>18</v>
      </c>
      <c r="F10330" s="62">
        <v>542.26</v>
      </c>
    </row>
    <row r="10331" spans="1:6" x14ac:dyDescent="0.35">
      <c r="A10331" s="1">
        <v>83</v>
      </c>
      <c r="B10331" s="1" t="s">
        <v>115</v>
      </c>
      <c r="C10331" s="218">
        <v>44909</v>
      </c>
      <c r="D10331" s="218">
        <v>44908</v>
      </c>
      <c r="E10331" s="1">
        <v>3</v>
      </c>
      <c r="F10331" s="62">
        <v>71.13</v>
      </c>
    </row>
    <row r="10332" spans="1:6" x14ac:dyDescent="0.35">
      <c r="A10332" s="1">
        <v>83</v>
      </c>
      <c r="B10332" s="1" t="s">
        <v>115</v>
      </c>
      <c r="C10332" s="218">
        <v>44909</v>
      </c>
      <c r="D10332" s="218">
        <v>44909</v>
      </c>
      <c r="E10332" s="1">
        <v>13</v>
      </c>
      <c r="F10332" s="62">
        <v>491.08</v>
      </c>
    </row>
    <row r="10333" spans="1:6" x14ac:dyDescent="0.35">
      <c r="A10333" s="1">
        <v>83</v>
      </c>
      <c r="B10333" s="1" t="s">
        <v>115</v>
      </c>
      <c r="C10333" s="218">
        <v>44910</v>
      </c>
      <c r="D10333" s="218">
        <v>44908</v>
      </c>
      <c r="E10333" s="1">
        <v>1</v>
      </c>
      <c r="F10333" s="62">
        <v>23.56</v>
      </c>
    </row>
    <row r="10334" spans="1:6" x14ac:dyDescent="0.35">
      <c r="A10334" s="1">
        <v>83</v>
      </c>
      <c r="B10334" s="1" t="s">
        <v>115</v>
      </c>
      <c r="C10334" s="218">
        <v>44910</v>
      </c>
      <c r="D10334" s="218">
        <v>44909</v>
      </c>
      <c r="E10334" s="1">
        <v>6</v>
      </c>
      <c r="F10334" s="62">
        <v>201.16</v>
      </c>
    </row>
    <row r="10335" spans="1:6" x14ac:dyDescent="0.35">
      <c r="A10335" s="1">
        <v>83</v>
      </c>
      <c r="B10335" s="1" t="s">
        <v>115</v>
      </c>
      <c r="C10335" s="218">
        <v>44910</v>
      </c>
      <c r="D10335" s="218">
        <v>44910</v>
      </c>
      <c r="E10335" s="1">
        <v>12</v>
      </c>
      <c r="F10335" s="62">
        <v>430.69</v>
      </c>
    </row>
    <row r="10336" spans="1:6" x14ac:dyDescent="0.35">
      <c r="A10336" s="1">
        <v>83</v>
      </c>
      <c r="B10336" s="1" t="s">
        <v>115</v>
      </c>
      <c r="C10336" s="218">
        <v>44911</v>
      </c>
      <c r="D10336" s="218">
        <v>44909</v>
      </c>
      <c r="E10336" s="1">
        <v>2</v>
      </c>
      <c r="F10336" s="62">
        <v>75.98</v>
      </c>
    </row>
    <row r="10337" spans="1:6" x14ac:dyDescent="0.35">
      <c r="A10337" s="1">
        <v>83</v>
      </c>
      <c r="B10337" s="1" t="s">
        <v>115</v>
      </c>
      <c r="C10337" s="218">
        <v>44911</v>
      </c>
      <c r="D10337" s="218">
        <v>44910</v>
      </c>
      <c r="E10337" s="1">
        <v>1</v>
      </c>
      <c r="F10337" s="62">
        <v>54.45</v>
      </c>
    </row>
    <row r="10338" spans="1:6" x14ac:dyDescent="0.35">
      <c r="A10338" s="1">
        <v>83</v>
      </c>
      <c r="B10338" s="1" t="s">
        <v>115</v>
      </c>
      <c r="C10338" s="218">
        <v>44911</v>
      </c>
      <c r="D10338" s="218">
        <v>44911</v>
      </c>
      <c r="E10338" s="1">
        <v>21</v>
      </c>
      <c r="F10338" s="62">
        <v>648.98</v>
      </c>
    </row>
    <row r="10339" spans="1:6" x14ac:dyDescent="0.35">
      <c r="A10339" s="1">
        <v>83</v>
      </c>
      <c r="B10339" s="1" t="s">
        <v>115</v>
      </c>
      <c r="C10339" s="218">
        <v>44912</v>
      </c>
      <c r="D10339" s="218">
        <v>44912</v>
      </c>
      <c r="E10339" s="1">
        <v>16</v>
      </c>
      <c r="F10339" s="62">
        <v>677.1</v>
      </c>
    </row>
    <row r="10340" spans="1:6" x14ac:dyDescent="0.35">
      <c r="A10340" s="1">
        <v>83</v>
      </c>
      <c r="B10340" s="1" t="s">
        <v>115</v>
      </c>
      <c r="C10340" s="218">
        <v>44913</v>
      </c>
      <c r="D10340" s="218">
        <v>44912</v>
      </c>
      <c r="E10340" s="1">
        <v>1</v>
      </c>
      <c r="F10340" s="62">
        <v>23.76</v>
      </c>
    </row>
    <row r="10341" spans="1:6" x14ac:dyDescent="0.35">
      <c r="A10341" s="1">
        <v>83</v>
      </c>
      <c r="B10341" s="1" t="s">
        <v>115</v>
      </c>
      <c r="C10341" s="218">
        <v>44913</v>
      </c>
      <c r="D10341" s="218">
        <v>44913</v>
      </c>
      <c r="E10341" s="1">
        <v>12</v>
      </c>
      <c r="F10341" s="62">
        <v>433.42</v>
      </c>
    </row>
    <row r="10342" spans="1:6" x14ac:dyDescent="0.35">
      <c r="A10342" s="1">
        <v>83</v>
      </c>
      <c r="B10342" s="1" t="s">
        <v>115</v>
      </c>
      <c r="C10342" s="218">
        <v>44914</v>
      </c>
      <c r="D10342" s="218">
        <v>44913</v>
      </c>
      <c r="E10342" s="1">
        <v>6</v>
      </c>
      <c r="F10342" s="62">
        <v>142.56</v>
      </c>
    </row>
    <row r="10343" spans="1:6" x14ac:dyDescent="0.35">
      <c r="A10343" s="1">
        <v>83</v>
      </c>
      <c r="B10343" s="1" t="s">
        <v>115</v>
      </c>
      <c r="C10343" s="218">
        <v>44914</v>
      </c>
      <c r="D10343" s="218">
        <v>44914</v>
      </c>
      <c r="E10343" s="1">
        <v>17</v>
      </c>
      <c r="F10343" s="62">
        <v>636.12</v>
      </c>
    </row>
    <row r="10344" spans="1:6" x14ac:dyDescent="0.35">
      <c r="A10344" s="1">
        <v>83</v>
      </c>
      <c r="B10344" s="1" t="s">
        <v>115</v>
      </c>
      <c r="C10344" s="218">
        <v>44915</v>
      </c>
      <c r="D10344" s="218">
        <v>44914</v>
      </c>
      <c r="E10344" s="1">
        <v>2</v>
      </c>
      <c r="F10344" s="62">
        <v>76.92</v>
      </c>
    </row>
    <row r="10345" spans="1:6" x14ac:dyDescent="0.35">
      <c r="A10345" s="1">
        <v>83</v>
      </c>
      <c r="B10345" s="1" t="s">
        <v>115</v>
      </c>
      <c r="C10345" s="218">
        <v>44915</v>
      </c>
      <c r="D10345" s="218">
        <v>44915</v>
      </c>
      <c r="E10345" s="1">
        <v>16</v>
      </c>
      <c r="F10345" s="62">
        <v>590.14</v>
      </c>
    </row>
    <row r="10346" spans="1:6" x14ac:dyDescent="0.35">
      <c r="A10346" s="1">
        <v>83</v>
      </c>
      <c r="B10346" s="1" t="s">
        <v>115</v>
      </c>
      <c r="C10346" s="218">
        <v>44916</v>
      </c>
      <c r="D10346" s="218">
        <v>44914</v>
      </c>
      <c r="E10346" s="1">
        <v>1</v>
      </c>
      <c r="F10346" s="62">
        <v>23.76</v>
      </c>
    </row>
    <row r="10347" spans="1:6" x14ac:dyDescent="0.35">
      <c r="A10347" s="1">
        <v>83</v>
      </c>
      <c r="B10347" s="1" t="s">
        <v>115</v>
      </c>
      <c r="C10347" s="218">
        <v>44916</v>
      </c>
      <c r="D10347" s="218">
        <v>44915</v>
      </c>
      <c r="E10347" s="1">
        <v>4</v>
      </c>
      <c r="F10347" s="62">
        <v>122.76</v>
      </c>
    </row>
    <row r="10348" spans="1:6" x14ac:dyDescent="0.35">
      <c r="A10348" s="1">
        <v>83</v>
      </c>
      <c r="B10348" s="1" t="s">
        <v>115</v>
      </c>
      <c r="C10348" s="218">
        <v>44916</v>
      </c>
      <c r="D10348" s="218">
        <v>44916</v>
      </c>
      <c r="E10348" s="1">
        <v>12</v>
      </c>
      <c r="F10348" s="62">
        <v>469.26</v>
      </c>
    </row>
    <row r="10349" spans="1:6" x14ac:dyDescent="0.35">
      <c r="A10349" s="1">
        <v>83</v>
      </c>
      <c r="B10349" s="1" t="s">
        <v>115</v>
      </c>
      <c r="C10349" s="218">
        <v>44917</v>
      </c>
      <c r="D10349" s="218">
        <v>44915</v>
      </c>
      <c r="E10349" s="1">
        <v>2</v>
      </c>
      <c r="F10349" s="62">
        <v>99</v>
      </c>
    </row>
    <row r="10350" spans="1:6" x14ac:dyDescent="0.35">
      <c r="A10350" s="1">
        <v>83</v>
      </c>
      <c r="B10350" s="1" t="s">
        <v>115</v>
      </c>
      <c r="C10350" s="218">
        <v>44917</v>
      </c>
      <c r="D10350" s="218">
        <v>44916</v>
      </c>
      <c r="E10350" s="1">
        <v>3</v>
      </c>
      <c r="F10350" s="62">
        <v>129.1</v>
      </c>
    </row>
    <row r="10351" spans="1:6" x14ac:dyDescent="0.35">
      <c r="A10351" s="1">
        <v>83</v>
      </c>
      <c r="B10351" s="1" t="s">
        <v>115</v>
      </c>
      <c r="C10351" s="218">
        <v>44917</v>
      </c>
      <c r="D10351" s="218">
        <v>44917</v>
      </c>
      <c r="E10351" s="1">
        <v>12</v>
      </c>
      <c r="F10351" s="62">
        <v>469.26</v>
      </c>
    </row>
    <row r="10352" spans="1:6" x14ac:dyDescent="0.35">
      <c r="A10352" s="1">
        <v>83</v>
      </c>
      <c r="B10352" s="1" t="s">
        <v>115</v>
      </c>
      <c r="C10352" s="218">
        <v>44918</v>
      </c>
      <c r="D10352" s="218">
        <v>44915</v>
      </c>
      <c r="E10352" s="1">
        <v>2</v>
      </c>
      <c r="F10352" s="62">
        <v>108.8</v>
      </c>
    </row>
    <row r="10353" spans="1:6" x14ac:dyDescent="0.35">
      <c r="A10353" s="1">
        <v>83</v>
      </c>
      <c r="B10353" s="1" t="s">
        <v>115</v>
      </c>
      <c r="C10353" s="218">
        <v>44918</v>
      </c>
      <c r="D10353" s="218">
        <v>44916</v>
      </c>
      <c r="E10353" s="1">
        <v>3</v>
      </c>
      <c r="F10353" s="62">
        <v>132.56</v>
      </c>
    </row>
    <row r="10354" spans="1:6" x14ac:dyDescent="0.35">
      <c r="A10354" s="1">
        <v>83</v>
      </c>
      <c r="B10354" s="1" t="s">
        <v>115</v>
      </c>
      <c r="C10354" s="218">
        <v>44918</v>
      </c>
      <c r="D10354" s="218">
        <v>44917</v>
      </c>
      <c r="E10354" s="1">
        <v>5</v>
      </c>
      <c r="F10354" s="62">
        <v>149.49</v>
      </c>
    </row>
    <row r="10355" spans="1:6" x14ac:dyDescent="0.35">
      <c r="A10355" s="1">
        <v>83</v>
      </c>
      <c r="B10355" s="1" t="s">
        <v>115</v>
      </c>
      <c r="C10355" s="218">
        <v>44918</v>
      </c>
      <c r="D10355" s="218">
        <v>44918</v>
      </c>
      <c r="E10355" s="1">
        <v>9</v>
      </c>
      <c r="F10355" s="62">
        <v>305.81</v>
      </c>
    </row>
    <row r="10356" spans="1:6" x14ac:dyDescent="0.35">
      <c r="A10356" s="1">
        <v>83</v>
      </c>
      <c r="B10356" s="1" t="s">
        <v>115</v>
      </c>
      <c r="C10356" s="218">
        <v>44919</v>
      </c>
      <c r="D10356" s="218">
        <v>44916</v>
      </c>
      <c r="E10356" s="1">
        <v>1</v>
      </c>
      <c r="F10356" s="62">
        <v>54.45</v>
      </c>
    </row>
    <row r="10357" spans="1:6" x14ac:dyDescent="0.35">
      <c r="A10357" s="1">
        <v>83</v>
      </c>
      <c r="B10357" s="1" t="s">
        <v>115</v>
      </c>
      <c r="C10357" s="218">
        <v>44919</v>
      </c>
      <c r="D10357" s="218">
        <v>44917</v>
      </c>
      <c r="E10357" s="1">
        <v>1</v>
      </c>
      <c r="F10357" s="62">
        <v>23.66</v>
      </c>
    </row>
    <row r="10358" spans="1:6" x14ac:dyDescent="0.35">
      <c r="A10358" s="1">
        <v>83</v>
      </c>
      <c r="B10358" s="1" t="s">
        <v>115</v>
      </c>
      <c r="C10358" s="218">
        <v>44919</v>
      </c>
      <c r="D10358" s="218">
        <v>44918</v>
      </c>
      <c r="E10358" s="1">
        <v>6</v>
      </c>
      <c r="F10358" s="62">
        <v>203.69</v>
      </c>
    </row>
    <row r="10359" spans="1:6" x14ac:dyDescent="0.35">
      <c r="A10359" s="1">
        <v>83</v>
      </c>
      <c r="B10359" s="1" t="s">
        <v>115</v>
      </c>
      <c r="C10359" s="218">
        <v>44919</v>
      </c>
      <c r="D10359" s="218">
        <v>44919</v>
      </c>
      <c r="E10359" s="1">
        <v>12</v>
      </c>
      <c r="F10359" s="62">
        <v>405.9</v>
      </c>
    </row>
    <row r="10360" spans="1:6" x14ac:dyDescent="0.35">
      <c r="A10360" s="1">
        <v>83</v>
      </c>
      <c r="B10360" s="1" t="s">
        <v>115</v>
      </c>
      <c r="C10360" s="218">
        <v>44920</v>
      </c>
      <c r="D10360" s="218">
        <v>44918</v>
      </c>
      <c r="E10360" s="1">
        <v>2</v>
      </c>
      <c r="F10360" s="62">
        <v>78.11</v>
      </c>
    </row>
    <row r="10361" spans="1:6" x14ac:dyDescent="0.35">
      <c r="A10361" s="1">
        <v>83</v>
      </c>
      <c r="B10361" s="1" t="s">
        <v>115</v>
      </c>
      <c r="C10361" s="218">
        <v>44920</v>
      </c>
      <c r="D10361" s="218">
        <v>44919</v>
      </c>
      <c r="E10361" s="1">
        <v>6</v>
      </c>
      <c r="F10361" s="62">
        <v>203.94</v>
      </c>
    </row>
    <row r="10362" spans="1:6" x14ac:dyDescent="0.35">
      <c r="A10362" s="1">
        <v>83</v>
      </c>
      <c r="B10362" s="1" t="s">
        <v>115</v>
      </c>
      <c r="C10362" s="218">
        <v>44920</v>
      </c>
      <c r="D10362" s="218">
        <v>44920</v>
      </c>
      <c r="E10362" s="1">
        <v>11</v>
      </c>
      <c r="F10362" s="62">
        <v>440.05</v>
      </c>
    </row>
    <row r="10363" spans="1:6" x14ac:dyDescent="0.35">
      <c r="A10363" s="1">
        <v>83</v>
      </c>
      <c r="B10363" s="1" t="s">
        <v>115</v>
      </c>
      <c r="C10363" s="218">
        <v>44921</v>
      </c>
      <c r="D10363" s="218">
        <v>44919</v>
      </c>
      <c r="E10363" s="1">
        <v>2</v>
      </c>
      <c r="F10363" s="62">
        <v>109</v>
      </c>
    </row>
    <row r="10364" spans="1:6" x14ac:dyDescent="0.35">
      <c r="A10364" s="1">
        <v>83</v>
      </c>
      <c r="B10364" s="1" t="s">
        <v>115</v>
      </c>
      <c r="C10364" s="218">
        <v>44921</v>
      </c>
      <c r="D10364" s="218">
        <v>44920</v>
      </c>
      <c r="E10364" s="1">
        <v>4</v>
      </c>
      <c r="F10364" s="62">
        <v>186.22</v>
      </c>
    </row>
    <row r="10365" spans="1:6" x14ac:dyDescent="0.35">
      <c r="A10365" s="1">
        <v>83</v>
      </c>
      <c r="B10365" s="1" t="s">
        <v>115</v>
      </c>
      <c r="C10365" s="218">
        <v>44921</v>
      </c>
      <c r="D10365" s="218">
        <v>44921</v>
      </c>
      <c r="E10365" s="1">
        <v>15</v>
      </c>
      <c r="F10365" s="62">
        <v>479.06</v>
      </c>
    </row>
    <row r="10366" spans="1:6" x14ac:dyDescent="0.35">
      <c r="A10366" s="1">
        <v>83</v>
      </c>
      <c r="B10366" s="1" t="s">
        <v>115</v>
      </c>
      <c r="C10366" s="218">
        <v>44922</v>
      </c>
      <c r="D10366" s="218">
        <v>44919</v>
      </c>
      <c r="E10366" s="1">
        <v>1</v>
      </c>
      <c r="F10366" s="62">
        <v>23.76</v>
      </c>
    </row>
    <row r="10367" spans="1:6" x14ac:dyDescent="0.35">
      <c r="A10367" s="1">
        <v>83</v>
      </c>
      <c r="B10367" s="1" t="s">
        <v>115</v>
      </c>
      <c r="C10367" s="218">
        <v>44922</v>
      </c>
      <c r="D10367" s="218">
        <v>44920</v>
      </c>
      <c r="E10367" s="1">
        <v>2</v>
      </c>
      <c r="F10367" s="62">
        <v>78.209999999999994</v>
      </c>
    </row>
    <row r="10368" spans="1:6" x14ac:dyDescent="0.35">
      <c r="A10368" s="1">
        <v>83</v>
      </c>
      <c r="B10368" s="1" t="s">
        <v>115</v>
      </c>
      <c r="C10368" s="218">
        <v>44922</v>
      </c>
      <c r="D10368" s="218">
        <v>44921</v>
      </c>
      <c r="E10368" s="1">
        <v>7</v>
      </c>
      <c r="F10368" s="62">
        <v>227.6</v>
      </c>
    </row>
    <row r="10369" spans="1:6" x14ac:dyDescent="0.35">
      <c r="A10369" s="1">
        <v>83</v>
      </c>
      <c r="B10369" s="1" t="s">
        <v>115</v>
      </c>
      <c r="C10369" s="218">
        <v>44922</v>
      </c>
      <c r="D10369" s="218">
        <v>44922</v>
      </c>
      <c r="E10369" s="1">
        <v>10</v>
      </c>
      <c r="F10369" s="62">
        <v>329.17</v>
      </c>
    </row>
    <row r="10370" spans="1:6" x14ac:dyDescent="0.35">
      <c r="A10370" s="1">
        <v>83</v>
      </c>
      <c r="B10370" s="1" t="s">
        <v>115</v>
      </c>
      <c r="C10370" s="218">
        <v>44923</v>
      </c>
      <c r="D10370" s="218">
        <v>44920</v>
      </c>
      <c r="E10370" s="1">
        <v>1</v>
      </c>
      <c r="F10370" s="62">
        <v>23.66</v>
      </c>
    </row>
    <row r="10371" spans="1:6" x14ac:dyDescent="0.35">
      <c r="A10371" s="1">
        <v>83</v>
      </c>
      <c r="B10371" s="1" t="s">
        <v>115</v>
      </c>
      <c r="C10371" s="218">
        <v>44923</v>
      </c>
      <c r="D10371" s="218">
        <v>44921</v>
      </c>
      <c r="E10371" s="1">
        <v>3</v>
      </c>
      <c r="F10371" s="62">
        <v>71.28</v>
      </c>
    </row>
    <row r="10372" spans="1:6" x14ac:dyDescent="0.35">
      <c r="A10372" s="1">
        <v>83</v>
      </c>
      <c r="B10372" s="1" t="s">
        <v>115</v>
      </c>
      <c r="C10372" s="218">
        <v>44923</v>
      </c>
      <c r="D10372" s="218">
        <v>44922</v>
      </c>
      <c r="E10372" s="1">
        <v>6</v>
      </c>
      <c r="F10372" s="62">
        <v>219.09</v>
      </c>
    </row>
    <row r="10373" spans="1:6" x14ac:dyDescent="0.35">
      <c r="A10373" s="1">
        <v>83</v>
      </c>
      <c r="B10373" s="1" t="s">
        <v>115</v>
      </c>
      <c r="C10373" s="218">
        <v>44923</v>
      </c>
      <c r="D10373" s="218">
        <v>44923</v>
      </c>
      <c r="E10373" s="1">
        <v>13</v>
      </c>
      <c r="F10373" s="62">
        <v>550.14</v>
      </c>
    </row>
    <row r="10374" spans="1:6" x14ac:dyDescent="0.35">
      <c r="A10374" s="1">
        <v>83</v>
      </c>
      <c r="B10374" s="1" t="s">
        <v>115</v>
      </c>
      <c r="C10374" s="218">
        <v>44924</v>
      </c>
      <c r="D10374" s="218">
        <v>44922</v>
      </c>
      <c r="E10374" s="1">
        <v>4</v>
      </c>
      <c r="F10374" s="62">
        <v>95.04</v>
      </c>
    </row>
    <row r="10375" spans="1:6" x14ac:dyDescent="0.35">
      <c r="A10375" s="1">
        <v>83</v>
      </c>
      <c r="B10375" s="1" t="s">
        <v>115</v>
      </c>
      <c r="C10375" s="218">
        <v>44924</v>
      </c>
      <c r="D10375" s="218">
        <v>44923</v>
      </c>
      <c r="E10375" s="1">
        <v>4</v>
      </c>
      <c r="F10375" s="62">
        <v>152.76</v>
      </c>
    </row>
    <row r="10376" spans="1:6" x14ac:dyDescent="0.35">
      <c r="A10376" s="1">
        <v>83</v>
      </c>
      <c r="B10376" s="1" t="s">
        <v>115</v>
      </c>
      <c r="C10376" s="218">
        <v>44924</v>
      </c>
      <c r="D10376" s="218">
        <v>44924</v>
      </c>
      <c r="E10376" s="1">
        <v>14</v>
      </c>
      <c r="F10376" s="62">
        <v>571.62</v>
      </c>
    </row>
    <row r="10377" spans="1:6" x14ac:dyDescent="0.35">
      <c r="A10377" s="1">
        <v>83</v>
      </c>
      <c r="B10377" s="1" t="s">
        <v>115</v>
      </c>
      <c r="C10377" s="218">
        <v>44925</v>
      </c>
      <c r="D10377" s="218">
        <v>44922</v>
      </c>
      <c r="E10377" s="1">
        <v>3</v>
      </c>
      <c r="F10377" s="62">
        <v>98.21</v>
      </c>
    </row>
    <row r="10378" spans="1:6" x14ac:dyDescent="0.35">
      <c r="A10378" s="1">
        <v>83</v>
      </c>
      <c r="B10378" s="1" t="s">
        <v>115</v>
      </c>
      <c r="C10378" s="218">
        <v>44925</v>
      </c>
      <c r="D10378" s="218">
        <v>44923</v>
      </c>
      <c r="E10378" s="1">
        <v>2</v>
      </c>
      <c r="F10378" s="62">
        <v>47.42</v>
      </c>
    </row>
    <row r="10379" spans="1:6" x14ac:dyDescent="0.35">
      <c r="A10379" s="1">
        <v>83</v>
      </c>
      <c r="B10379" s="1" t="s">
        <v>115</v>
      </c>
      <c r="C10379" s="218">
        <v>44925</v>
      </c>
      <c r="D10379" s="218">
        <v>44924</v>
      </c>
      <c r="E10379" s="1">
        <v>4</v>
      </c>
      <c r="F10379" s="62">
        <v>93.85</v>
      </c>
    </row>
    <row r="10380" spans="1:6" x14ac:dyDescent="0.35">
      <c r="A10380" s="1">
        <v>83</v>
      </c>
      <c r="B10380" s="1" t="s">
        <v>115</v>
      </c>
      <c r="C10380" s="218">
        <v>44925</v>
      </c>
      <c r="D10380" s="218">
        <v>44925</v>
      </c>
      <c r="E10380" s="1">
        <v>19</v>
      </c>
      <c r="F10380" s="62">
        <v>635.98</v>
      </c>
    </row>
    <row r="10381" spans="1:6" x14ac:dyDescent="0.35">
      <c r="A10381" s="1">
        <v>83</v>
      </c>
      <c r="B10381" s="1" t="s">
        <v>115</v>
      </c>
      <c r="C10381" s="218">
        <v>44926</v>
      </c>
      <c r="D10381" s="218">
        <v>44926</v>
      </c>
      <c r="E10381" s="1">
        <v>22</v>
      </c>
      <c r="F10381" s="62">
        <v>797.49</v>
      </c>
    </row>
    <row r="10382" spans="1:6" x14ac:dyDescent="0.35">
      <c r="A10382" s="1">
        <v>83</v>
      </c>
      <c r="B10382" s="1" t="s">
        <v>115</v>
      </c>
      <c r="C10382" s="218">
        <v>44928</v>
      </c>
      <c r="D10382" s="218">
        <v>44925</v>
      </c>
      <c r="E10382" s="1">
        <v>1</v>
      </c>
      <c r="F10382" s="62">
        <v>23.76</v>
      </c>
    </row>
    <row r="10383" spans="1:6" x14ac:dyDescent="0.35">
      <c r="A10383" s="1">
        <v>83</v>
      </c>
      <c r="B10383" s="1" t="s">
        <v>115</v>
      </c>
      <c r="C10383" s="218">
        <v>44928</v>
      </c>
      <c r="D10383" s="218">
        <v>44927</v>
      </c>
      <c r="E10383" s="1">
        <v>5</v>
      </c>
      <c r="F10383" s="62">
        <v>178.1</v>
      </c>
    </row>
    <row r="10384" spans="1:6" x14ac:dyDescent="0.35">
      <c r="A10384" s="1">
        <v>83</v>
      </c>
      <c r="B10384" s="1" t="s">
        <v>115</v>
      </c>
      <c r="C10384" s="218">
        <v>44928</v>
      </c>
      <c r="D10384" s="218">
        <v>44928</v>
      </c>
      <c r="E10384" s="1">
        <v>5</v>
      </c>
      <c r="F10384" s="62">
        <v>140.58000000000001</v>
      </c>
    </row>
    <row r="10385" spans="1:6" x14ac:dyDescent="0.35">
      <c r="A10385" s="1">
        <v>83</v>
      </c>
      <c r="B10385" s="1" t="s">
        <v>115</v>
      </c>
      <c r="C10385" s="218">
        <v>44929</v>
      </c>
      <c r="D10385" s="218">
        <v>44927</v>
      </c>
      <c r="E10385" s="1">
        <v>5</v>
      </c>
      <c r="F10385" s="62">
        <v>209.78</v>
      </c>
    </row>
    <row r="10386" spans="1:6" x14ac:dyDescent="0.35">
      <c r="A10386" s="1">
        <v>83</v>
      </c>
      <c r="B10386" s="1" t="s">
        <v>115</v>
      </c>
      <c r="C10386" s="218">
        <v>44929</v>
      </c>
      <c r="D10386" s="218">
        <v>44928</v>
      </c>
      <c r="E10386" s="1">
        <v>1</v>
      </c>
      <c r="F10386" s="62">
        <v>54.45</v>
      </c>
    </row>
    <row r="10387" spans="1:6" x14ac:dyDescent="0.35">
      <c r="A10387" s="1">
        <v>83</v>
      </c>
      <c r="B10387" s="1" t="s">
        <v>115</v>
      </c>
      <c r="C10387" s="218">
        <v>44929</v>
      </c>
      <c r="D10387" s="218">
        <v>44929</v>
      </c>
      <c r="E10387" s="1">
        <v>8</v>
      </c>
      <c r="F10387" s="62">
        <v>282.05</v>
      </c>
    </row>
    <row r="10388" spans="1:6" x14ac:dyDescent="0.35">
      <c r="A10388" s="1">
        <v>83</v>
      </c>
      <c r="B10388" s="1" t="s">
        <v>115</v>
      </c>
      <c r="C10388" s="218">
        <v>44930</v>
      </c>
      <c r="D10388" s="218">
        <v>44927</v>
      </c>
      <c r="E10388" s="1">
        <v>4</v>
      </c>
      <c r="F10388" s="62">
        <v>154.24</v>
      </c>
    </row>
    <row r="10389" spans="1:6" x14ac:dyDescent="0.35">
      <c r="A10389" s="1">
        <v>83</v>
      </c>
      <c r="B10389" s="1" t="s">
        <v>115</v>
      </c>
      <c r="C10389" s="218">
        <v>44930</v>
      </c>
      <c r="D10389" s="218">
        <v>44928</v>
      </c>
      <c r="E10389" s="1">
        <v>6</v>
      </c>
      <c r="F10389" s="62">
        <v>173.25</v>
      </c>
    </row>
    <row r="10390" spans="1:6" x14ac:dyDescent="0.35">
      <c r="A10390" s="1">
        <v>83</v>
      </c>
      <c r="B10390" s="1" t="s">
        <v>115</v>
      </c>
      <c r="C10390" s="218">
        <v>44930</v>
      </c>
      <c r="D10390" s="218">
        <v>44929</v>
      </c>
      <c r="E10390" s="1">
        <v>12</v>
      </c>
      <c r="F10390" s="62">
        <v>438.27</v>
      </c>
    </row>
    <row r="10391" spans="1:6" x14ac:dyDescent="0.35">
      <c r="A10391" s="1">
        <v>83</v>
      </c>
      <c r="B10391" s="1" t="s">
        <v>115</v>
      </c>
      <c r="C10391" s="218">
        <v>44930</v>
      </c>
      <c r="D10391" s="218">
        <v>44930</v>
      </c>
      <c r="E10391" s="1">
        <v>8</v>
      </c>
      <c r="F10391" s="62">
        <v>340.61</v>
      </c>
    </row>
    <row r="10392" spans="1:6" x14ac:dyDescent="0.35">
      <c r="A10392" s="1">
        <v>83</v>
      </c>
      <c r="B10392" s="1" t="s">
        <v>115</v>
      </c>
      <c r="C10392" s="218">
        <v>44931</v>
      </c>
      <c r="D10392" s="218">
        <v>44928</v>
      </c>
      <c r="E10392" s="1">
        <v>4</v>
      </c>
      <c r="F10392" s="62">
        <v>95.04</v>
      </c>
    </row>
    <row r="10393" spans="1:6" x14ac:dyDescent="0.35">
      <c r="A10393" s="1">
        <v>83</v>
      </c>
      <c r="B10393" s="1" t="s">
        <v>115</v>
      </c>
      <c r="C10393" s="218">
        <v>44931</v>
      </c>
      <c r="D10393" s="218">
        <v>44929</v>
      </c>
      <c r="E10393" s="1">
        <v>7</v>
      </c>
      <c r="F10393" s="62">
        <v>278.77999999999997</v>
      </c>
    </row>
    <row r="10394" spans="1:6" x14ac:dyDescent="0.35">
      <c r="A10394" s="1">
        <v>83</v>
      </c>
      <c r="B10394" s="1" t="s">
        <v>115</v>
      </c>
      <c r="C10394" s="218">
        <v>44931</v>
      </c>
      <c r="D10394" s="218">
        <v>44930</v>
      </c>
      <c r="E10394" s="1">
        <v>6</v>
      </c>
      <c r="F10394" s="62">
        <v>196.71</v>
      </c>
    </row>
    <row r="10395" spans="1:6" x14ac:dyDescent="0.35">
      <c r="A10395" s="1">
        <v>83</v>
      </c>
      <c r="B10395" s="1" t="s">
        <v>115</v>
      </c>
      <c r="C10395" s="218">
        <v>44931</v>
      </c>
      <c r="D10395" s="218">
        <v>44931</v>
      </c>
      <c r="E10395" s="1">
        <v>5</v>
      </c>
      <c r="F10395" s="62">
        <v>232.05</v>
      </c>
    </row>
    <row r="10396" spans="1:6" x14ac:dyDescent="0.35">
      <c r="A10396" s="1">
        <v>83</v>
      </c>
      <c r="B10396" s="1" t="s">
        <v>115</v>
      </c>
      <c r="C10396" s="218">
        <v>44932</v>
      </c>
      <c r="D10396" s="218">
        <v>44929</v>
      </c>
      <c r="E10396" s="1">
        <v>4</v>
      </c>
      <c r="F10396" s="62">
        <v>95.04</v>
      </c>
    </row>
    <row r="10397" spans="1:6" x14ac:dyDescent="0.35">
      <c r="A10397" s="1">
        <v>83</v>
      </c>
      <c r="B10397" s="1" t="s">
        <v>115</v>
      </c>
      <c r="C10397" s="218">
        <v>44932</v>
      </c>
      <c r="D10397" s="218">
        <v>44930</v>
      </c>
      <c r="E10397" s="1">
        <v>9</v>
      </c>
      <c r="F10397" s="62">
        <v>239.58</v>
      </c>
    </row>
    <row r="10398" spans="1:6" x14ac:dyDescent="0.35">
      <c r="A10398" s="1">
        <v>83</v>
      </c>
      <c r="B10398" s="1" t="s">
        <v>115</v>
      </c>
      <c r="C10398" s="218">
        <v>44932</v>
      </c>
      <c r="D10398" s="218">
        <v>44931</v>
      </c>
      <c r="E10398" s="1">
        <v>6</v>
      </c>
      <c r="F10398" s="62">
        <v>203.94</v>
      </c>
    </row>
    <row r="10399" spans="1:6" x14ac:dyDescent="0.35">
      <c r="A10399" s="1">
        <v>83</v>
      </c>
      <c r="B10399" s="1" t="s">
        <v>115</v>
      </c>
      <c r="C10399" s="218">
        <v>44932</v>
      </c>
      <c r="D10399" s="218">
        <v>44932</v>
      </c>
      <c r="E10399" s="1">
        <v>9</v>
      </c>
      <c r="F10399" s="62">
        <v>336.5</v>
      </c>
    </row>
    <row r="10400" spans="1:6" x14ac:dyDescent="0.35">
      <c r="A10400" s="1">
        <v>83</v>
      </c>
      <c r="B10400" s="1" t="s">
        <v>115</v>
      </c>
      <c r="C10400" s="218">
        <v>44933</v>
      </c>
      <c r="D10400" s="218">
        <v>44930</v>
      </c>
      <c r="E10400" s="1">
        <v>4</v>
      </c>
      <c r="F10400" s="62">
        <v>125.73</v>
      </c>
    </row>
    <row r="10401" spans="1:6" x14ac:dyDescent="0.35">
      <c r="A10401" s="1">
        <v>83</v>
      </c>
      <c r="B10401" s="1" t="s">
        <v>115</v>
      </c>
      <c r="C10401" s="218">
        <v>44933</v>
      </c>
      <c r="D10401" s="218">
        <v>44931</v>
      </c>
      <c r="E10401" s="1">
        <v>9</v>
      </c>
      <c r="F10401" s="62">
        <v>274.33</v>
      </c>
    </row>
    <row r="10402" spans="1:6" x14ac:dyDescent="0.35">
      <c r="A10402" s="1">
        <v>83</v>
      </c>
      <c r="B10402" s="1" t="s">
        <v>115</v>
      </c>
      <c r="C10402" s="218">
        <v>44933</v>
      </c>
      <c r="D10402" s="218">
        <v>44932</v>
      </c>
      <c r="E10402" s="1">
        <v>6</v>
      </c>
      <c r="F10402" s="62">
        <v>198.99</v>
      </c>
    </row>
    <row r="10403" spans="1:6" x14ac:dyDescent="0.35">
      <c r="A10403" s="1">
        <v>83</v>
      </c>
      <c r="B10403" s="1" t="s">
        <v>115</v>
      </c>
      <c r="C10403" s="218">
        <v>44933</v>
      </c>
      <c r="D10403" s="218">
        <v>44933</v>
      </c>
      <c r="E10403" s="1">
        <v>12</v>
      </c>
      <c r="F10403" s="62">
        <v>402.83</v>
      </c>
    </row>
    <row r="10404" spans="1:6" x14ac:dyDescent="0.35">
      <c r="A10404" s="1">
        <v>83</v>
      </c>
      <c r="B10404" s="1" t="s">
        <v>115</v>
      </c>
      <c r="C10404" s="218">
        <v>44934</v>
      </c>
      <c r="D10404" s="218">
        <v>44931</v>
      </c>
      <c r="E10404" s="1">
        <v>9</v>
      </c>
      <c r="F10404" s="62">
        <v>298.38</v>
      </c>
    </row>
    <row r="10405" spans="1:6" x14ac:dyDescent="0.35">
      <c r="A10405" s="1">
        <v>83</v>
      </c>
      <c r="B10405" s="1" t="s">
        <v>115</v>
      </c>
      <c r="C10405" s="218">
        <v>44934</v>
      </c>
      <c r="D10405" s="218">
        <v>44932</v>
      </c>
      <c r="E10405" s="1">
        <v>4</v>
      </c>
      <c r="F10405" s="62">
        <v>125.73</v>
      </c>
    </row>
    <row r="10406" spans="1:6" x14ac:dyDescent="0.35">
      <c r="A10406" s="1">
        <v>83</v>
      </c>
      <c r="B10406" s="1" t="s">
        <v>115</v>
      </c>
      <c r="C10406" s="218">
        <v>44934</v>
      </c>
      <c r="D10406" s="218">
        <v>44933</v>
      </c>
      <c r="E10406" s="1">
        <v>5</v>
      </c>
      <c r="F10406" s="62">
        <v>205.92</v>
      </c>
    </row>
    <row r="10407" spans="1:6" x14ac:dyDescent="0.35">
      <c r="A10407" s="1">
        <v>83</v>
      </c>
      <c r="B10407" s="1" t="s">
        <v>115</v>
      </c>
      <c r="C10407" s="218">
        <v>44934</v>
      </c>
      <c r="D10407" s="218">
        <v>44934</v>
      </c>
      <c r="E10407" s="1">
        <v>7</v>
      </c>
      <c r="F10407" s="62">
        <v>253.44</v>
      </c>
    </row>
    <row r="10408" spans="1:6" x14ac:dyDescent="0.35">
      <c r="A10408" s="1">
        <v>83</v>
      </c>
      <c r="B10408" s="1" t="s">
        <v>115</v>
      </c>
      <c r="C10408" s="218">
        <v>44935</v>
      </c>
      <c r="D10408" s="218">
        <v>44932</v>
      </c>
      <c r="E10408" s="1">
        <v>10</v>
      </c>
      <c r="F10408" s="62">
        <v>371.25</v>
      </c>
    </row>
    <row r="10409" spans="1:6" x14ac:dyDescent="0.35">
      <c r="A10409" s="1">
        <v>83</v>
      </c>
      <c r="B10409" s="1" t="s">
        <v>115</v>
      </c>
      <c r="C10409" s="218">
        <v>44935</v>
      </c>
      <c r="D10409" s="218">
        <v>44933</v>
      </c>
      <c r="E10409" s="1">
        <v>1</v>
      </c>
      <c r="F10409" s="62">
        <v>54.45</v>
      </c>
    </row>
    <row r="10410" spans="1:6" x14ac:dyDescent="0.35">
      <c r="A10410" s="1">
        <v>83</v>
      </c>
      <c r="B10410" s="1" t="s">
        <v>115</v>
      </c>
      <c r="C10410" s="218">
        <v>44935</v>
      </c>
      <c r="D10410" s="218">
        <v>44934</v>
      </c>
      <c r="E10410" s="1">
        <v>5</v>
      </c>
      <c r="F10410" s="62">
        <v>149.49</v>
      </c>
    </row>
    <row r="10411" spans="1:6" x14ac:dyDescent="0.35">
      <c r="A10411" s="1">
        <v>83</v>
      </c>
      <c r="B10411" s="1" t="s">
        <v>115</v>
      </c>
      <c r="C10411" s="218">
        <v>44935</v>
      </c>
      <c r="D10411" s="218">
        <v>44935</v>
      </c>
      <c r="E10411" s="1">
        <v>4</v>
      </c>
      <c r="F10411" s="62">
        <v>156.37</v>
      </c>
    </row>
    <row r="10412" spans="1:6" x14ac:dyDescent="0.35">
      <c r="A10412" s="1">
        <v>83</v>
      </c>
      <c r="B10412" s="1" t="s">
        <v>115</v>
      </c>
      <c r="C10412" s="218">
        <v>44936</v>
      </c>
      <c r="D10412" s="218">
        <v>44933</v>
      </c>
      <c r="E10412" s="1">
        <v>3</v>
      </c>
      <c r="F10412" s="62">
        <v>129.19</v>
      </c>
    </row>
    <row r="10413" spans="1:6" x14ac:dyDescent="0.35">
      <c r="A10413" s="1">
        <v>83</v>
      </c>
      <c r="B10413" s="1" t="s">
        <v>115</v>
      </c>
      <c r="C10413" s="218">
        <v>44936</v>
      </c>
      <c r="D10413" s="218">
        <v>44934</v>
      </c>
      <c r="E10413" s="1">
        <v>4</v>
      </c>
      <c r="F10413" s="62">
        <v>95.04</v>
      </c>
    </row>
    <row r="10414" spans="1:6" x14ac:dyDescent="0.35">
      <c r="A10414" s="1">
        <v>83</v>
      </c>
      <c r="B10414" s="1" t="s">
        <v>115</v>
      </c>
      <c r="C10414" s="218">
        <v>44936</v>
      </c>
      <c r="D10414" s="218">
        <v>44935</v>
      </c>
      <c r="E10414" s="1">
        <v>7</v>
      </c>
      <c r="F10414" s="62">
        <v>227.45</v>
      </c>
    </row>
    <row r="10415" spans="1:6" x14ac:dyDescent="0.35">
      <c r="A10415" s="1">
        <v>83</v>
      </c>
      <c r="B10415" s="1" t="s">
        <v>115</v>
      </c>
      <c r="C10415" s="218">
        <v>44936</v>
      </c>
      <c r="D10415" s="218">
        <v>44936</v>
      </c>
      <c r="E10415" s="1">
        <v>6</v>
      </c>
      <c r="F10415" s="62">
        <v>199.48</v>
      </c>
    </row>
    <row r="10416" spans="1:6" x14ac:dyDescent="0.35">
      <c r="A10416" s="1">
        <v>83</v>
      </c>
      <c r="B10416" s="1" t="s">
        <v>115</v>
      </c>
      <c r="C10416" s="218">
        <v>44937</v>
      </c>
      <c r="D10416" s="218">
        <v>44934</v>
      </c>
      <c r="E10416" s="1">
        <v>5</v>
      </c>
      <c r="F10416" s="62">
        <v>149.09</v>
      </c>
    </row>
    <row r="10417" spans="1:6" x14ac:dyDescent="0.35">
      <c r="A10417" s="1">
        <v>83</v>
      </c>
      <c r="B10417" s="1" t="s">
        <v>115</v>
      </c>
      <c r="C10417" s="218">
        <v>44937</v>
      </c>
      <c r="D10417" s="218">
        <v>44935</v>
      </c>
      <c r="E10417" s="1">
        <v>2</v>
      </c>
      <c r="F10417" s="62">
        <v>108.6</v>
      </c>
    </row>
    <row r="10418" spans="1:6" x14ac:dyDescent="0.35">
      <c r="A10418" s="1">
        <v>83</v>
      </c>
      <c r="B10418" s="1" t="s">
        <v>115</v>
      </c>
      <c r="C10418" s="218">
        <v>44937</v>
      </c>
      <c r="D10418" s="218">
        <v>44936</v>
      </c>
      <c r="E10418" s="1">
        <v>5</v>
      </c>
      <c r="F10418" s="62">
        <v>192.85</v>
      </c>
    </row>
    <row r="10419" spans="1:6" x14ac:dyDescent="0.35">
      <c r="A10419" s="1">
        <v>83</v>
      </c>
      <c r="B10419" s="1" t="s">
        <v>115</v>
      </c>
      <c r="C10419" s="218">
        <v>44937</v>
      </c>
      <c r="D10419" s="218">
        <v>44937</v>
      </c>
      <c r="E10419" s="1">
        <v>17</v>
      </c>
      <c r="F10419" s="62">
        <v>526.63</v>
      </c>
    </row>
    <row r="10420" spans="1:6" x14ac:dyDescent="0.35">
      <c r="A10420" s="1">
        <v>83</v>
      </c>
      <c r="B10420" s="1" t="s">
        <v>115</v>
      </c>
      <c r="C10420" s="218">
        <v>44938</v>
      </c>
      <c r="D10420" s="218">
        <v>44935</v>
      </c>
      <c r="E10420" s="1">
        <v>4</v>
      </c>
      <c r="F10420" s="62">
        <v>156.22</v>
      </c>
    </row>
    <row r="10421" spans="1:6" x14ac:dyDescent="0.35">
      <c r="A10421" s="1">
        <v>83</v>
      </c>
      <c r="B10421" s="1" t="s">
        <v>115</v>
      </c>
      <c r="C10421" s="218">
        <v>44938</v>
      </c>
      <c r="D10421" s="218">
        <v>44936</v>
      </c>
      <c r="E10421" s="1">
        <v>6</v>
      </c>
      <c r="F10421" s="62">
        <v>254.72</v>
      </c>
    </row>
    <row r="10422" spans="1:6" x14ac:dyDescent="0.35">
      <c r="A10422" s="1">
        <v>83</v>
      </c>
      <c r="B10422" s="1" t="s">
        <v>115</v>
      </c>
      <c r="C10422" s="218">
        <v>44938</v>
      </c>
      <c r="D10422" s="218">
        <v>44937</v>
      </c>
      <c r="E10422" s="1">
        <v>7</v>
      </c>
      <c r="F10422" s="62">
        <v>227.7</v>
      </c>
    </row>
    <row r="10423" spans="1:6" x14ac:dyDescent="0.35">
      <c r="A10423" s="1">
        <v>83</v>
      </c>
      <c r="B10423" s="1" t="s">
        <v>115</v>
      </c>
      <c r="C10423" s="218">
        <v>44938</v>
      </c>
      <c r="D10423" s="218">
        <v>44938</v>
      </c>
      <c r="E10423" s="1">
        <v>7</v>
      </c>
      <c r="F10423" s="62">
        <v>227.5</v>
      </c>
    </row>
    <row r="10424" spans="1:6" x14ac:dyDescent="0.35">
      <c r="A10424" s="1">
        <v>83</v>
      </c>
      <c r="B10424" s="1" t="s">
        <v>115</v>
      </c>
      <c r="C10424" s="218">
        <v>44939</v>
      </c>
      <c r="D10424" s="218">
        <v>44936</v>
      </c>
      <c r="E10424" s="1">
        <v>1</v>
      </c>
      <c r="F10424" s="62">
        <v>23.56</v>
      </c>
    </row>
    <row r="10425" spans="1:6" x14ac:dyDescent="0.35">
      <c r="A10425" s="1">
        <v>83</v>
      </c>
      <c r="B10425" s="1" t="s">
        <v>115</v>
      </c>
      <c r="C10425" s="218">
        <v>44939</v>
      </c>
      <c r="D10425" s="218">
        <v>44937</v>
      </c>
      <c r="E10425" s="1">
        <v>3</v>
      </c>
      <c r="F10425" s="62">
        <v>71.28</v>
      </c>
    </row>
    <row r="10426" spans="1:6" x14ac:dyDescent="0.35">
      <c r="A10426" s="1">
        <v>83</v>
      </c>
      <c r="B10426" s="1" t="s">
        <v>115</v>
      </c>
      <c r="C10426" s="218">
        <v>44939</v>
      </c>
      <c r="D10426" s="218">
        <v>44938</v>
      </c>
      <c r="E10426" s="1">
        <v>9</v>
      </c>
      <c r="F10426" s="62">
        <v>389.37</v>
      </c>
    </row>
    <row r="10427" spans="1:6" x14ac:dyDescent="0.35">
      <c r="A10427" s="1">
        <v>83</v>
      </c>
      <c r="B10427" s="1" t="s">
        <v>115</v>
      </c>
      <c r="C10427" s="218">
        <v>44939</v>
      </c>
      <c r="D10427" s="218">
        <v>44939</v>
      </c>
      <c r="E10427" s="1">
        <v>11</v>
      </c>
      <c r="F10427" s="62">
        <v>445.2</v>
      </c>
    </row>
    <row r="10428" spans="1:6" x14ac:dyDescent="0.35">
      <c r="A10428" s="1">
        <v>83</v>
      </c>
      <c r="B10428" s="1" t="s">
        <v>115</v>
      </c>
      <c r="C10428" s="218">
        <v>44940</v>
      </c>
      <c r="D10428" s="218">
        <v>44937</v>
      </c>
      <c r="E10428" s="1">
        <v>2</v>
      </c>
      <c r="F10428" s="62">
        <v>76.72</v>
      </c>
    </row>
    <row r="10429" spans="1:6" x14ac:dyDescent="0.35">
      <c r="A10429" s="1">
        <v>83</v>
      </c>
      <c r="B10429" s="1" t="s">
        <v>115</v>
      </c>
      <c r="C10429" s="218">
        <v>44940</v>
      </c>
      <c r="D10429" s="218">
        <v>44939</v>
      </c>
      <c r="E10429" s="1">
        <v>5</v>
      </c>
      <c r="F10429" s="62">
        <v>210.82</v>
      </c>
    </row>
    <row r="10430" spans="1:6" x14ac:dyDescent="0.35">
      <c r="A10430" s="1">
        <v>83</v>
      </c>
      <c r="B10430" s="1" t="s">
        <v>115</v>
      </c>
      <c r="C10430" s="218">
        <v>44940</v>
      </c>
      <c r="D10430" s="218">
        <v>44940</v>
      </c>
      <c r="E10430" s="1">
        <v>9</v>
      </c>
      <c r="F10430" s="62">
        <v>332.14</v>
      </c>
    </row>
    <row r="10431" spans="1:6" x14ac:dyDescent="0.35">
      <c r="A10431" s="1">
        <v>83</v>
      </c>
      <c r="B10431" s="1" t="s">
        <v>115</v>
      </c>
      <c r="C10431" s="218">
        <v>44941</v>
      </c>
      <c r="D10431" s="218">
        <v>44938</v>
      </c>
      <c r="E10431" s="1">
        <v>4</v>
      </c>
      <c r="F10431" s="62">
        <v>119.59</v>
      </c>
    </row>
    <row r="10432" spans="1:6" x14ac:dyDescent="0.35">
      <c r="A10432" s="1">
        <v>83</v>
      </c>
      <c r="B10432" s="1" t="s">
        <v>115</v>
      </c>
      <c r="C10432" s="218">
        <v>44941</v>
      </c>
      <c r="D10432" s="218">
        <v>44940</v>
      </c>
      <c r="E10432" s="1">
        <v>3</v>
      </c>
      <c r="F10432" s="62">
        <v>71.28</v>
      </c>
    </row>
    <row r="10433" spans="1:6" x14ac:dyDescent="0.35">
      <c r="A10433" s="1">
        <v>83</v>
      </c>
      <c r="B10433" s="1" t="s">
        <v>115</v>
      </c>
      <c r="C10433" s="218">
        <v>44941</v>
      </c>
      <c r="D10433" s="218">
        <v>44941</v>
      </c>
      <c r="E10433" s="1">
        <v>15</v>
      </c>
      <c r="F10433" s="62">
        <v>502.91</v>
      </c>
    </row>
    <row r="10434" spans="1:6" x14ac:dyDescent="0.35">
      <c r="A10434" s="1">
        <v>83</v>
      </c>
      <c r="B10434" s="1" t="s">
        <v>115</v>
      </c>
      <c r="C10434" s="218">
        <v>44942</v>
      </c>
      <c r="D10434" s="218">
        <v>44939</v>
      </c>
      <c r="E10434" s="1">
        <v>4</v>
      </c>
      <c r="F10434" s="62">
        <v>151.96</v>
      </c>
    </row>
    <row r="10435" spans="1:6" x14ac:dyDescent="0.35">
      <c r="A10435" s="1">
        <v>83</v>
      </c>
      <c r="B10435" s="1" t="s">
        <v>115</v>
      </c>
      <c r="C10435" s="218">
        <v>44942</v>
      </c>
      <c r="D10435" s="218">
        <v>44940</v>
      </c>
      <c r="E10435" s="1">
        <v>6</v>
      </c>
      <c r="F10435" s="62">
        <v>199.98</v>
      </c>
    </row>
    <row r="10436" spans="1:6" x14ac:dyDescent="0.35">
      <c r="A10436" s="1">
        <v>83</v>
      </c>
      <c r="B10436" s="1" t="s">
        <v>115</v>
      </c>
      <c r="C10436" s="218">
        <v>44942</v>
      </c>
      <c r="D10436" s="218">
        <v>44941</v>
      </c>
      <c r="E10436" s="1">
        <v>5</v>
      </c>
      <c r="F10436" s="62">
        <v>118.8</v>
      </c>
    </row>
    <row r="10437" spans="1:6" x14ac:dyDescent="0.35">
      <c r="A10437" s="1">
        <v>83</v>
      </c>
      <c r="B10437" s="1" t="s">
        <v>115</v>
      </c>
      <c r="C10437" s="218">
        <v>44942</v>
      </c>
      <c r="D10437" s="218">
        <v>44942</v>
      </c>
      <c r="E10437" s="1">
        <v>12</v>
      </c>
      <c r="F10437" s="62">
        <v>496.78</v>
      </c>
    </row>
    <row r="10438" spans="1:6" x14ac:dyDescent="0.35">
      <c r="A10438" s="1">
        <v>83</v>
      </c>
      <c r="B10438" s="1" t="s">
        <v>115</v>
      </c>
      <c r="C10438" s="218">
        <v>44943</v>
      </c>
      <c r="D10438" s="218">
        <v>44940</v>
      </c>
      <c r="E10438" s="1">
        <v>1</v>
      </c>
      <c r="F10438" s="62">
        <v>20.79</v>
      </c>
    </row>
    <row r="10439" spans="1:6" x14ac:dyDescent="0.35">
      <c r="A10439" s="1">
        <v>83</v>
      </c>
      <c r="B10439" s="1" t="s">
        <v>115</v>
      </c>
      <c r="C10439" s="218">
        <v>44943</v>
      </c>
      <c r="D10439" s="218">
        <v>44942</v>
      </c>
      <c r="E10439" s="1">
        <v>6</v>
      </c>
      <c r="F10439" s="62">
        <v>195.13</v>
      </c>
    </row>
    <row r="10440" spans="1:6" x14ac:dyDescent="0.35">
      <c r="A10440" s="1">
        <v>83</v>
      </c>
      <c r="B10440" s="1" t="s">
        <v>115</v>
      </c>
      <c r="C10440" s="218">
        <v>44943</v>
      </c>
      <c r="D10440" s="218">
        <v>44943</v>
      </c>
      <c r="E10440" s="1">
        <v>18</v>
      </c>
      <c r="F10440" s="62">
        <v>638.65</v>
      </c>
    </row>
    <row r="10441" spans="1:6" x14ac:dyDescent="0.35">
      <c r="A10441" s="1">
        <v>83</v>
      </c>
      <c r="B10441" s="1" t="s">
        <v>115</v>
      </c>
      <c r="C10441" s="218">
        <v>44944</v>
      </c>
      <c r="D10441" s="218">
        <v>44942</v>
      </c>
      <c r="E10441" s="1">
        <v>1</v>
      </c>
      <c r="F10441" s="62">
        <v>23.76</v>
      </c>
    </row>
    <row r="10442" spans="1:6" x14ac:dyDescent="0.35">
      <c r="A10442" s="1">
        <v>83</v>
      </c>
      <c r="B10442" s="1" t="s">
        <v>115</v>
      </c>
      <c r="C10442" s="218">
        <v>44944</v>
      </c>
      <c r="D10442" s="218">
        <v>44943</v>
      </c>
      <c r="E10442" s="1">
        <v>4</v>
      </c>
      <c r="F10442" s="62">
        <v>155.87</v>
      </c>
    </row>
    <row r="10443" spans="1:6" x14ac:dyDescent="0.35">
      <c r="A10443" s="1">
        <v>83</v>
      </c>
      <c r="B10443" s="1" t="s">
        <v>115</v>
      </c>
      <c r="C10443" s="218">
        <v>44944</v>
      </c>
      <c r="D10443" s="218">
        <v>44944</v>
      </c>
      <c r="E10443" s="1">
        <v>17</v>
      </c>
      <c r="F10443" s="62">
        <v>615.41999999999996</v>
      </c>
    </row>
    <row r="10444" spans="1:6" x14ac:dyDescent="0.35">
      <c r="A10444" s="1">
        <v>83</v>
      </c>
      <c r="B10444" s="1" t="s">
        <v>115</v>
      </c>
      <c r="C10444" s="218">
        <v>44945</v>
      </c>
      <c r="D10444" s="218">
        <v>44942</v>
      </c>
      <c r="E10444" s="1">
        <v>2</v>
      </c>
      <c r="F10444" s="62">
        <v>47.42</v>
      </c>
    </row>
    <row r="10445" spans="1:6" x14ac:dyDescent="0.35">
      <c r="A10445" s="1">
        <v>83</v>
      </c>
      <c r="B10445" s="1" t="s">
        <v>115</v>
      </c>
      <c r="C10445" s="218">
        <v>44945</v>
      </c>
      <c r="D10445" s="218">
        <v>44943</v>
      </c>
      <c r="E10445" s="1">
        <v>2</v>
      </c>
      <c r="F10445" s="62">
        <v>47.47</v>
      </c>
    </row>
    <row r="10446" spans="1:6" x14ac:dyDescent="0.35">
      <c r="A10446" s="1">
        <v>83</v>
      </c>
      <c r="B10446" s="1" t="s">
        <v>115</v>
      </c>
      <c r="C10446" s="218">
        <v>44945</v>
      </c>
      <c r="D10446" s="218">
        <v>44944</v>
      </c>
      <c r="E10446" s="1">
        <v>3</v>
      </c>
      <c r="F10446" s="62">
        <v>101.97</v>
      </c>
    </row>
    <row r="10447" spans="1:6" x14ac:dyDescent="0.35">
      <c r="A10447" s="1">
        <v>83</v>
      </c>
      <c r="B10447" s="1" t="s">
        <v>115</v>
      </c>
      <c r="C10447" s="218">
        <v>44945</v>
      </c>
      <c r="D10447" s="218">
        <v>44945</v>
      </c>
      <c r="E10447" s="1">
        <v>13</v>
      </c>
      <c r="F10447" s="62">
        <v>544.35</v>
      </c>
    </row>
    <row r="10448" spans="1:6" x14ac:dyDescent="0.35">
      <c r="A10448" s="1">
        <v>83</v>
      </c>
      <c r="B10448" s="1" t="s">
        <v>115</v>
      </c>
      <c r="C10448" s="218">
        <v>44946</v>
      </c>
      <c r="D10448" s="218">
        <v>44943</v>
      </c>
      <c r="E10448" s="1">
        <v>1</v>
      </c>
      <c r="F10448" s="62">
        <v>54.4</v>
      </c>
    </row>
    <row r="10449" spans="1:6" x14ac:dyDescent="0.35">
      <c r="A10449" s="1">
        <v>83</v>
      </c>
      <c r="B10449" s="1" t="s">
        <v>115</v>
      </c>
      <c r="C10449" s="218">
        <v>44946</v>
      </c>
      <c r="D10449" s="218">
        <v>44944</v>
      </c>
      <c r="E10449" s="1">
        <v>1</v>
      </c>
      <c r="F10449" s="62">
        <v>54.3</v>
      </c>
    </row>
    <row r="10450" spans="1:6" x14ac:dyDescent="0.35">
      <c r="A10450" s="1">
        <v>83</v>
      </c>
      <c r="B10450" s="1" t="s">
        <v>115</v>
      </c>
      <c r="C10450" s="218">
        <v>44946</v>
      </c>
      <c r="D10450" s="218">
        <v>44945</v>
      </c>
      <c r="E10450" s="1">
        <v>2</v>
      </c>
      <c r="F10450" s="62">
        <v>47.47</v>
      </c>
    </row>
    <row r="10451" spans="1:6" x14ac:dyDescent="0.35">
      <c r="A10451" s="1">
        <v>83</v>
      </c>
      <c r="B10451" s="1" t="s">
        <v>115</v>
      </c>
      <c r="C10451" s="218">
        <v>44946</v>
      </c>
      <c r="D10451" s="218">
        <v>44946</v>
      </c>
      <c r="E10451" s="1">
        <v>9</v>
      </c>
      <c r="F10451" s="62">
        <v>380.21</v>
      </c>
    </row>
    <row r="10452" spans="1:6" x14ac:dyDescent="0.35">
      <c r="A10452" s="1">
        <v>83</v>
      </c>
      <c r="B10452" s="1" t="s">
        <v>115</v>
      </c>
      <c r="C10452" s="218">
        <v>44948</v>
      </c>
      <c r="D10452" s="218">
        <v>44945</v>
      </c>
      <c r="E10452" s="1">
        <v>2</v>
      </c>
      <c r="F10452" s="62">
        <v>73.95</v>
      </c>
    </row>
    <row r="10453" spans="1:6" x14ac:dyDescent="0.35">
      <c r="A10453" s="1">
        <v>83</v>
      </c>
      <c r="B10453" s="1" t="s">
        <v>115</v>
      </c>
      <c r="C10453" s="218">
        <v>44948</v>
      </c>
      <c r="D10453" s="218">
        <v>44946</v>
      </c>
      <c r="E10453" s="1">
        <v>4</v>
      </c>
      <c r="F10453" s="62">
        <v>124.79</v>
      </c>
    </row>
    <row r="10454" spans="1:6" x14ac:dyDescent="0.35">
      <c r="A10454" s="1">
        <v>83</v>
      </c>
      <c r="B10454" s="1" t="s">
        <v>115</v>
      </c>
      <c r="C10454" s="218">
        <v>44948</v>
      </c>
      <c r="D10454" s="218">
        <v>44947</v>
      </c>
      <c r="E10454" s="1">
        <v>12</v>
      </c>
      <c r="F10454" s="62">
        <v>524.74</v>
      </c>
    </row>
    <row r="10455" spans="1:6" x14ac:dyDescent="0.35">
      <c r="A10455" s="1">
        <v>83</v>
      </c>
      <c r="B10455" s="1" t="s">
        <v>115</v>
      </c>
      <c r="C10455" s="218">
        <v>44948</v>
      </c>
      <c r="D10455" s="218">
        <v>44948</v>
      </c>
      <c r="E10455" s="1">
        <v>7</v>
      </c>
      <c r="F10455" s="62">
        <v>283.24</v>
      </c>
    </row>
    <row r="10456" spans="1:6" x14ac:dyDescent="0.35">
      <c r="A10456" s="1">
        <v>83</v>
      </c>
      <c r="B10456" s="1" t="s">
        <v>115</v>
      </c>
      <c r="C10456" s="218">
        <v>44949</v>
      </c>
      <c r="D10456" s="218">
        <v>44946</v>
      </c>
      <c r="E10456" s="1">
        <v>1</v>
      </c>
      <c r="F10456" s="62">
        <v>23.66</v>
      </c>
    </row>
    <row r="10457" spans="1:6" x14ac:dyDescent="0.35">
      <c r="A10457" s="1">
        <v>83</v>
      </c>
      <c r="B10457" s="1" t="s">
        <v>115</v>
      </c>
      <c r="C10457" s="218">
        <v>44949</v>
      </c>
      <c r="D10457" s="218">
        <v>44947</v>
      </c>
      <c r="E10457" s="1">
        <v>2</v>
      </c>
      <c r="F10457" s="62">
        <v>78.11</v>
      </c>
    </row>
    <row r="10458" spans="1:6" x14ac:dyDescent="0.35">
      <c r="A10458" s="1">
        <v>83</v>
      </c>
      <c r="B10458" s="1" t="s">
        <v>115</v>
      </c>
      <c r="C10458" s="218">
        <v>44949</v>
      </c>
      <c r="D10458" s="218">
        <v>44948</v>
      </c>
      <c r="E10458" s="1">
        <v>3</v>
      </c>
      <c r="F10458" s="62">
        <v>71.180000000000007</v>
      </c>
    </row>
    <row r="10459" spans="1:6" x14ac:dyDescent="0.35">
      <c r="A10459" s="1">
        <v>83</v>
      </c>
      <c r="B10459" s="1" t="s">
        <v>115</v>
      </c>
      <c r="C10459" s="218">
        <v>44949</v>
      </c>
      <c r="D10459" s="218">
        <v>44949</v>
      </c>
      <c r="E10459" s="1">
        <v>3</v>
      </c>
      <c r="F10459" s="62">
        <v>163.05000000000001</v>
      </c>
    </row>
    <row r="10460" spans="1:6" x14ac:dyDescent="0.35">
      <c r="A10460" s="1">
        <v>83</v>
      </c>
      <c r="B10460" s="1" t="s">
        <v>115</v>
      </c>
      <c r="C10460" s="218">
        <v>44950</v>
      </c>
      <c r="D10460" s="218">
        <v>44946</v>
      </c>
      <c r="E10460" s="1">
        <v>1</v>
      </c>
      <c r="F10460" s="62">
        <v>23.76</v>
      </c>
    </row>
    <row r="10461" spans="1:6" x14ac:dyDescent="0.35">
      <c r="A10461" s="1">
        <v>83</v>
      </c>
      <c r="B10461" s="1" t="s">
        <v>115</v>
      </c>
      <c r="C10461" s="218">
        <v>44950</v>
      </c>
      <c r="D10461" s="218">
        <v>44947</v>
      </c>
      <c r="E10461" s="1">
        <v>5</v>
      </c>
      <c r="F10461" s="62">
        <v>196.71</v>
      </c>
    </row>
    <row r="10462" spans="1:6" x14ac:dyDescent="0.35">
      <c r="A10462" s="1">
        <v>83</v>
      </c>
      <c r="B10462" s="1" t="s">
        <v>115</v>
      </c>
      <c r="C10462" s="218">
        <v>44950</v>
      </c>
      <c r="D10462" s="218">
        <v>44948</v>
      </c>
      <c r="E10462" s="1">
        <v>5</v>
      </c>
      <c r="F10462" s="62">
        <v>179.98</v>
      </c>
    </row>
    <row r="10463" spans="1:6" x14ac:dyDescent="0.35">
      <c r="A10463" s="1">
        <v>83</v>
      </c>
      <c r="B10463" s="1" t="s">
        <v>115</v>
      </c>
      <c r="C10463" s="218">
        <v>44950</v>
      </c>
      <c r="D10463" s="218">
        <v>44949</v>
      </c>
      <c r="E10463" s="1">
        <v>3</v>
      </c>
      <c r="F10463" s="62">
        <v>127.66</v>
      </c>
    </row>
    <row r="10464" spans="1:6" x14ac:dyDescent="0.35">
      <c r="A10464" s="1">
        <v>83</v>
      </c>
      <c r="B10464" s="1" t="s">
        <v>115</v>
      </c>
      <c r="C10464" s="218">
        <v>44950</v>
      </c>
      <c r="D10464" s="218">
        <v>44950</v>
      </c>
      <c r="E10464" s="1">
        <v>5</v>
      </c>
      <c r="F10464" s="62">
        <v>210.82</v>
      </c>
    </row>
    <row r="10465" spans="1:6" x14ac:dyDescent="0.35">
      <c r="A10465" s="1">
        <v>83</v>
      </c>
      <c r="B10465" s="1" t="s">
        <v>115</v>
      </c>
      <c r="C10465" s="218">
        <v>44951</v>
      </c>
      <c r="D10465" s="218">
        <v>44948</v>
      </c>
      <c r="E10465" s="1">
        <v>1</v>
      </c>
      <c r="F10465" s="62">
        <v>54.45</v>
      </c>
    </row>
    <row r="10466" spans="1:6" x14ac:dyDescent="0.35">
      <c r="A10466" s="1">
        <v>83</v>
      </c>
      <c r="B10466" s="1" t="s">
        <v>115</v>
      </c>
      <c r="C10466" s="218">
        <v>44951</v>
      </c>
      <c r="D10466" s="218">
        <v>44949</v>
      </c>
      <c r="E10466" s="1">
        <v>1</v>
      </c>
      <c r="F10466" s="62">
        <v>23.76</v>
      </c>
    </row>
    <row r="10467" spans="1:6" x14ac:dyDescent="0.35">
      <c r="A10467" s="1">
        <v>83</v>
      </c>
      <c r="B10467" s="1" t="s">
        <v>115</v>
      </c>
      <c r="C10467" s="218">
        <v>44951</v>
      </c>
      <c r="D10467" s="218">
        <v>44950</v>
      </c>
      <c r="E10467" s="1">
        <v>3</v>
      </c>
      <c r="F10467" s="62">
        <v>101.97</v>
      </c>
    </row>
    <row r="10468" spans="1:6" x14ac:dyDescent="0.35">
      <c r="A10468" s="1">
        <v>83</v>
      </c>
      <c r="B10468" s="1" t="s">
        <v>115</v>
      </c>
      <c r="C10468" s="218">
        <v>44951</v>
      </c>
      <c r="D10468" s="218">
        <v>44951</v>
      </c>
      <c r="E10468" s="1">
        <v>8</v>
      </c>
      <c r="F10468" s="62">
        <v>282.10000000000002</v>
      </c>
    </row>
    <row r="10469" spans="1:6" x14ac:dyDescent="0.35">
      <c r="A10469" s="1">
        <v>83</v>
      </c>
      <c r="B10469" s="1" t="s">
        <v>115</v>
      </c>
      <c r="C10469" s="218">
        <v>44952</v>
      </c>
      <c r="D10469" s="218">
        <v>44949</v>
      </c>
      <c r="E10469" s="1">
        <v>4</v>
      </c>
      <c r="F10469" s="62">
        <v>92.51</v>
      </c>
    </row>
    <row r="10470" spans="1:6" x14ac:dyDescent="0.35">
      <c r="A10470" s="1">
        <v>83</v>
      </c>
      <c r="B10470" s="1" t="s">
        <v>115</v>
      </c>
      <c r="C10470" s="218">
        <v>44952</v>
      </c>
      <c r="D10470" s="218">
        <v>44950</v>
      </c>
      <c r="E10470" s="1">
        <v>9</v>
      </c>
      <c r="F10470" s="62">
        <v>300.12</v>
      </c>
    </row>
    <row r="10471" spans="1:6" x14ac:dyDescent="0.35">
      <c r="A10471" s="1">
        <v>83</v>
      </c>
      <c r="B10471" s="1" t="s">
        <v>115</v>
      </c>
      <c r="C10471" s="218">
        <v>44952</v>
      </c>
      <c r="D10471" s="218">
        <v>44951</v>
      </c>
      <c r="E10471" s="1">
        <v>8</v>
      </c>
      <c r="F10471" s="62">
        <v>276.85000000000002</v>
      </c>
    </row>
    <row r="10472" spans="1:6" x14ac:dyDescent="0.35">
      <c r="A10472" s="1">
        <v>83</v>
      </c>
      <c r="B10472" s="1" t="s">
        <v>115</v>
      </c>
      <c r="C10472" s="218">
        <v>44952</v>
      </c>
      <c r="D10472" s="218">
        <v>44952</v>
      </c>
      <c r="E10472" s="1">
        <v>9</v>
      </c>
      <c r="F10472" s="62">
        <v>335.81</v>
      </c>
    </row>
    <row r="10473" spans="1:6" x14ac:dyDescent="0.35">
      <c r="A10473" s="1">
        <v>85</v>
      </c>
      <c r="B10473" s="1" t="s">
        <v>116</v>
      </c>
      <c r="C10473" s="218">
        <v>44880</v>
      </c>
      <c r="D10473" s="218">
        <v>44878</v>
      </c>
      <c r="E10473" s="1">
        <v>2</v>
      </c>
      <c r="F10473" s="62">
        <v>74.94</v>
      </c>
    </row>
    <row r="10474" spans="1:6" x14ac:dyDescent="0.35">
      <c r="A10474" s="1">
        <v>85</v>
      </c>
      <c r="B10474" s="1" t="s">
        <v>116</v>
      </c>
      <c r="C10474" s="218">
        <v>44880</v>
      </c>
      <c r="D10474" s="218">
        <v>44880</v>
      </c>
      <c r="E10474" s="1">
        <v>3</v>
      </c>
      <c r="F10474" s="62">
        <v>69.099999999999994</v>
      </c>
    </row>
    <row r="10475" spans="1:6" x14ac:dyDescent="0.35">
      <c r="A10475" s="1">
        <v>85</v>
      </c>
      <c r="B10475" s="1" t="s">
        <v>116</v>
      </c>
      <c r="C10475" s="218">
        <v>44881</v>
      </c>
      <c r="D10475" s="218">
        <v>44879</v>
      </c>
      <c r="E10475" s="1">
        <v>2</v>
      </c>
      <c r="F10475" s="62">
        <v>47.42</v>
      </c>
    </row>
    <row r="10476" spans="1:6" x14ac:dyDescent="0.35">
      <c r="A10476" s="1">
        <v>85</v>
      </c>
      <c r="B10476" s="1" t="s">
        <v>116</v>
      </c>
      <c r="C10476" s="218">
        <v>44881</v>
      </c>
      <c r="D10476" s="218">
        <v>44880</v>
      </c>
      <c r="E10476" s="1">
        <v>2</v>
      </c>
      <c r="F10476" s="62">
        <v>47.32</v>
      </c>
    </row>
    <row r="10477" spans="1:6" x14ac:dyDescent="0.35">
      <c r="A10477" s="1">
        <v>85</v>
      </c>
      <c r="B10477" s="1" t="s">
        <v>116</v>
      </c>
      <c r="C10477" s="218">
        <v>44881</v>
      </c>
      <c r="D10477" s="218">
        <v>44881</v>
      </c>
      <c r="E10477" s="1">
        <v>4</v>
      </c>
      <c r="F10477" s="62">
        <v>92.91</v>
      </c>
    </row>
    <row r="10478" spans="1:6" x14ac:dyDescent="0.35">
      <c r="A10478" s="1">
        <v>85</v>
      </c>
      <c r="B10478" s="1" t="s">
        <v>116</v>
      </c>
      <c r="C10478" s="218">
        <v>44883</v>
      </c>
      <c r="D10478" s="218">
        <v>44879</v>
      </c>
      <c r="E10478" s="1">
        <v>3</v>
      </c>
      <c r="F10478" s="62">
        <v>91.32</v>
      </c>
    </row>
    <row r="10479" spans="1:6" x14ac:dyDescent="0.35">
      <c r="A10479" s="1">
        <v>85</v>
      </c>
      <c r="B10479" s="1" t="s">
        <v>116</v>
      </c>
      <c r="C10479" s="218">
        <v>44883</v>
      </c>
      <c r="D10479" s="218">
        <v>44880</v>
      </c>
      <c r="E10479" s="1">
        <v>3</v>
      </c>
      <c r="F10479" s="62">
        <v>66.930000000000007</v>
      </c>
    </row>
    <row r="10480" spans="1:6" x14ac:dyDescent="0.35">
      <c r="A10480" s="1">
        <v>85</v>
      </c>
      <c r="B10480" s="1" t="s">
        <v>116</v>
      </c>
      <c r="C10480" s="218">
        <v>44883</v>
      </c>
      <c r="D10480" s="218">
        <v>44881</v>
      </c>
      <c r="E10480" s="1">
        <v>2</v>
      </c>
      <c r="F10480" s="62">
        <v>47.47</v>
      </c>
    </row>
    <row r="10481" spans="1:6" x14ac:dyDescent="0.35">
      <c r="A10481" s="1">
        <v>85</v>
      </c>
      <c r="B10481" s="1" t="s">
        <v>116</v>
      </c>
      <c r="C10481" s="218">
        <v>44883</v>
      </c>
      <c r="D10481" s="218">
        <v>44882</v>
      </c>
      <c r="E10481" s="1">
        <v>3</v>
      </c>
      <c r="F10481" s="62">
        <v>71.180000000000007</v>
      </c>
    </row>
    <row r="10482" spans="1:6" x14ac:dyDescent="0.35">
      <c r="A10482" s="1">
        <v>85</v>
      </c>
      <c r="B10482" s="1" t="s">
        <v>116</v>
      </c>
      <c r="C10482" s="218">
        <v>44883</v>
      </c>
      <c r="D10482" s="218">
        <v>44883</v>
      </c>
      <c r="E10482" s="1">
        <v>3</v>
      </c>
      <c r="F10482" s="62">
        <v>69.3</v>
      </c>
    </row>
    <row r="10483" spans="1:6" x14ac:dyDescent="0.35">
      <c r="A10483" s="1">
        <v>85</v>
      </c>
      <c r="B10483" s="1" t="s">
        <v>116</v>
      </c>
      <c r="C10483" s="218">
        <v>44884</v>
      </c>
      <c r="D10483" s="218">
        <v>44881</v>
      </c>
      <c r="E10483" s="1">
        <v>3</v>
      </c>
      <c r="F10483" s="62">
        <v>71.08</v>
      </c>
    </row>
    <row r="10484" spans="1:6" x14ac:dyDescent="0.35">
      <c r="A10484" s="1">
        <v>85</v>
      </c>
      <c r="B10484" s="1" t="s">
        <v>116</v>
      </c>
      <c r="C10484" s="218">
        <v>44884</v>
      </c>
      <c r="D10484" s="218">
        <v>44882</v>
      </c>
      <c r="E10484" s="1">
        <v>2</v>
      </c>
      <c r="F10484" s="62">
        <v>44.45</v>
      </c>
    </row>
    <row r="10485" spans="1:6" x14ac:dyDescent="0.35">
      <c r="A10485" s="1">
        <v>85</v>
      </c>
      <c r="B10485" s="1" t="s">
        <v>116</v>
      </c>
      <c r="C10485" s="218">
        <v>44884</v>
      </c>
      <c r="D10485" s="218">
        <v>44883</v>
      </c>
      <c r="E10485" s="1">
        <v>3</v>
      </c>
      <c r="F10485" s="62">
        <v>67.319999999999993</v>
      </c>
    </row>
    <row r="10486" spans="1:6" x14ac:dyDescent="0.35">
      <c r="A10486" s="1">
        <v>85</v>
      </c>
      <c r="B10486" s="1" t="s">
        <v>116</v>
      </c>
      <c r="C10486" s="218">
        <v>44885</v>
      </c>
      <c r="D10486" s="218">
        <v>44879</v>
      </c>
      <c r="E10486" s="1">
        <v>1</v>
      </c>
      <c r="F10486" s="62">
        <v>23.66</v>
      </c>
    </row>
    <row r="10487" spans="1:6" x14ac:dyDescent="0.35">
      <c r="A10487" s="1">
        <v>85</v>
      </c>
      <c r="B10487" s="1" t="s">
        <v>116</v>
      </c>
      <c r="C10487" s="218">
        <v>44885</v>
      </c>
      <c r="D10487" s="218">
        <v>44880</v>
      </c>
      <c r="E10487" s="1">
        <v>1</v>
      </c>
      <c r="F10487" s="62">
        <v>23.66</v>
      </c>
    </row>
    <row r="10488" spans="1:6" x14ac:dyDescent="0.35">
      <c r="A10488" s="1">
        <v>85</v>
      </c>
      <c r="B10488" s="1" t="s">
        <v>116</v>
      </c>
      <c r="C10488" s="218">
        <v>44885</v>
      </c>
      <c r="D10488" s="218">
        <v>44881</v>
      </c>
      <c r="E10488" s="1">
        <v>2</v>
      </c>
      <c r="F10488" s="62">
        <v>44.6</v>
      </c>
    </row>
    <row r="10489" spans="1:6" x14ac:dyDescent="0.35">
      <c r="A10489" s="1">
        <v>85</v>
      </c>
      <c r="B10489" s="1" t="s">
        <v>116</v>
      </c>
      <c r="C10489" s="218">
        <v>44885</v>
      </c>
      <c r="D10489" s="218">
        <v>44882</v>
      </c>
      <c r="E10489" s="1">
        <v>5</v>
      </c>
      <c r="F10489" s="62">
        <v>116.92</v>
      </c>
    </row>
    <row r="10490" spans="1:6" x14ac:dyDescent="0.35">
      <c r="A10490" s="1">
        <v>85</v>
      </c>
      <c r="B10490" s="1" t="s">
        <v>116</v>
      </c>
      <c r="C10490" s="218">
        <v>44885</v>
      </c>
      <c r="D10490" s="218">
        <v>44883</v>
      </c>
      <c r="E10490" s="1">
        <v>3</v>
      </c>
      <c r="F10490" s="62">
        <v>101.97</v>
      </c>
    </row>
    <row r="10491" spans="1:6" x14ac:dyDescent="0.35">
      <c r="A10491" s="1">
        <v>85</v>
      </c>
      <c r="B10491" s="1" t="s">
        <v>116</v>
      </c>
      <c r="C10491" s="218">
        <v>44886</v>
      </c>
      <c r="D10491" s="218">
        <v>44881</v>
      </c>
      <c r="E10491" s="1">
        <v>3</v>
      </c>
      <c r="F10491" s="62">
        <v>67.81</v>
      </c>
    </row>
    <row r="10492" spans="1:6" x14ac:dyDescent="0.35">
      <c r="A10492" s="1">
        <v>85</v>
      </c>
      <c r="B10492" s="1" t="s">
        <v>116</v>
      </c>
      <c r="C10492" s="218">
        <v>44886</v>
      </c>
      <c r="D10492" s="218">
        <v>44882</v>
      </c>
      <c r="E10492" s="1">
        <v>1</v>
      </c>
      <c r="F10492" s="62">
        <v>23.71</v>
      </c>
    </row>
    <row r="10493" spans="1:6" x14ac:dyDescent="0.35">
      <c r="A10493" s="1">
        <v>85</v>
      </c>
      <c r="B10493" s="1" t="s">
        <v>116</v>
      </c>
      <c r="C10493" s="218">
        <v>44886</v>
      </c>
      <c r="D10493" s="218">
        <v>44883</v>
      </c>
      <c r="E10493" s="1">
        <v>3</v>
      </c>
      <c r="F10493" s="62">
        <v>69.39</v>
      </c>
    </row>
    <row r="10494" spans="1:6" x14ac:dyDescent="0.35">
      <c r="A10494" s="1">
        <v>85</v>
      </c>
      <c r="B10494" s="1" t="s">
        <v>116</v>
      </c>
      <c r="C10494" s="218">
        <v>44886</v>
      </c>
      <c r="D10494" s="218">
        <v>44884</v>
      </c>
      <c r="E10494" s="1">
        <v>8</v>
      </c>
      <c r="F10494" s="62">
        <v>189.93</v>
      </c>
    </row>
    <row r="10495" spans="1:6" x14ac:dyDescent="0.35">
      <c r="A10495" s="1">
        <v>85</v>
      </c>
      <c r="B10495" s="1" t="s">
        <v>116</v>
      </c>
      <c r="C10495" s="218">
        <v>44886</v>
      </c>
      <c r="D10495" s="218">
        <v>44886</v>
      </c>
      <c r="E10495" s="1">
        <v>1</v>
      </c>
      <c r="F10495" s="62">
        <v>23.76</v>
      </c>
    </row>
    <row r="10496" spans="1:6" x14ac:dyDescent="0.35">
      <c r="A10496" s="1">
        <v>85</v>
      </c>
      <c r="B10496" s="1" t="s">
        <v>116</v>
      </c>
      <c r="C10496" s="218">
        <v>44887</v>
      </c>
      <c r="D10496" s="218">
        <v>44882</v>
      </c>
      <c r="E10496" s="1">
        <v>3</v>
      </c>
      <c r="F10496" s="62">
        <v>71.23</v>
      </c>
    </row>
    <row r="10497" spans="1:6" x14ac:dyDescent="0.35">
      <c r="A10497" s="1">
        <v>85</v>
      </c>
      <c r="B10497" s="1" t="s">
        <v>116</v>
      </c>
      <c r="C10497" s="218">
        <v>44887</v>
      </c>
      <c r="D10497" s="218">
        <v>44883</v>
      </c>
      <c r="E10497" s="1">
        <v>2</v>
      </c>
      <c r="F10497" s="62">
        <v>47.32</v>
      </c>
    </row>
    <row r="10498" spans="1:6" x14ac:dyDescent="0.35">
      <c r="A10498" s="1">
        <v>85</v>
      </c>
      <c r="B10498" s="1" t="s">
        <v>116</v>
      </c>
      <c r="C10498" s="218">
        <v>44887</v>
      </c>
      <c r="D10498" s="218">
        <v>44884</v>
      </c>
      <c r="E10498" s="1">
        <v>5</v>
      </c>
      <c r="F10498" s="62">
        <v>118.55</v>
      </c>
    </row>
    <row r="10499" spans="1:6" x14ac:dyDescent="0.35">
      <c r="A10499" s="1">
        <v>85</v>
      </c>
      <c r="B10499" s="1" t="s">
        <v>116</v>
      </c>
      <c r="C10499" s="218">
        <v>44887</v>
      </c>
      <c r="D10499" s="218">
        <v>44886</v>
      </c>
      <c r="E10499" s="1">
        <v>5</v>
      </c>
      <c r="F10499" s="62">
        <v>115.33</v>
      </c>
    </row>
    <row r="10500" spans="1:6" x14ac:dyDescent="0.35">
      <c r="A10500" s="1">
        <v>85</v>
      </c>
      <c r="B10500" s="1" t="s">
        <v>116</v>
      </c>
      <c r="C10500" s="218">
        <v>44888</v>
      </c>
      <c r="D10500" s="218">
        <v>44883</v>
      </c>
      <c r="E10500" s="1">
        <v>1</v>
      </c>
      <c r="F10500" s="62">
        <v>53.41</v>
      </c>
    </row>
    <row r="10501" spans="1:6" x14ac:dyDescent="0.35">
      <c r="A10501" s="1">
        <v>85</v>
      </c>
      <c r="B10501" s="1" t="s">
        <v>116</v>
      </c>
      <c r="C10501" s="218">
        <v>44888</v>
      </c>
      <c r="D10501" s="218">
        <v>44884</v>
      </c>
      <c r="E10501" s="1">
        <v>3</v>
      </c>
      <c r="F10501" s="62">
        <v>101.38</v>
      </c>
    </row>
    <row r="10502" spans="1:6" x14ac:dyDescent="0.35">
      <c r="A10502" s="1">
        <v>85</v>
      </c>
      <c r="B10502" s="1" t="s">
        <v>116</v>
      </c>
      <c r="C10502" s="218">
        <v>44888</v>
      </c>
      <c r="D10502" s="218">
        <v>44886</v>
      </c>
      <c r="E10502" s="1">
        <v>2</v>
      </c>
      <c r="F10502" s="62">
        <v>47.17</v>
      </c>
    </row>
    <row r="10503" spans="1:6" x14ac:dyDescent="0.35">
      <c r="A10503" s="1">
        <v>85</v>
      </c>
      <c r="B10503" s="1" t="s">
        <v>116</v>
      </c>
      <c r="C10503" s="218">
        <v>44888</v>
      </c>
      <c r="D10503" s="218">
        <v>44887</v>
      </c>
      <c r="E10503" s="1">
        <v>4</v>
      </c>
      <c r="F10503" s="62">
        <v>125.48</v>
      </c>
    </row>
    <row r="10504" spans="1:6" x14ac:dyDescent="0.35">
      <c r="A10504" s="1">
        <v>85</v>
      </c>
      <c r="B10504" s="1" t="s">
        <v>116</v>
      </c>
      <c r="C10504" s="218">
        <v>44888</v>
      </c>
      <c r="D10504" s="218">
        <v>44888</v>
      </c>
      <c r="E10504" s="1">
        <v>3</v>
      </c>
      <c r="F10504" s="62">
        <v>71.23</v>
      </c>
    </row>
    <row r="10505" spans="1:6" x14ac:dyDescent="0.35">
      <c r="A10505" s="1">
        <v>85</v>
      </c>
      <c r="B10505" s="1" t="s">
        <v>116</v>
      </c>
      <c r="C10505" s="218">
        <v>44889</v>
      </c>
      <c r="D10505" s="218">
        <v>44884</v>
      </c>
      <c r="E10505" s="1">
        <v>2</v>
      </c>
      <c r="F10505" s="62">
        <v>47.42</v>
      </c>
    </row>
    <row r="10506" spans="1:6" x14ac:dyDescent="0.35">
      <c r="A10506" s="1">
        <v>85</v>
      </c>
      <c r="B10506" s="1" t="s">
        <v>116</v>
      </c>
      <c r="C10506" s="218">
        <v>44889</v>
      </c>
      <c r="D10506" s="218">
        <v>44886</v>
      </c>
      <c r="E10506" s="1">
        <v>1</v>
      </c>
      <c r="F10506" s="62">
        <v>23.66</v>
      </c>
    </row>
    <row r="10507" spans="1:6" x14ac:dyDescent="0.35">
      <c r="A10507" s="1">
        <v>85</v>
      </c>
      <c r="B10507" s="1" t="s">
        <v>116</v>
      </c>
      <c r="C10507" s="218">
        <v>44889</v>
      </c>
      <c r="D10507" s="218">
        <v>44887</v>
      </c>
      <c r="E10507" s="1">
        <v>6</v>
      </c>
      <c r="F10507" s="62">
        <v>140.91999999999999</v>
      </c>
    </row>
    <row r="10508" spans="1:6" x14ac:dyDescent="0.35">
      <c r="A10508" s="1">
        <v>85</v>
      </c>
      <c r="B10508" s="1" t="s">
        <v>116</v>
      </c>
      <c r="C10508" s="218">
        <v>44889</v>
      </c>
      <c r="D10508" s="218">
        <v>44888</v>
      </c>
      <c r="E10508" s="1">
        <v>6</v>
      </c>
      <c r="F10508" s="62">
        <v>201.61</v>
      </c>
    </row>
    <row r="10509" spans="1:6" x14ac:dyDescent="0.35">
      <c r="A10509" s="1">
        <v>85</v>
      </c>
      <c r="B10509" s="1" t="s">
        <v>116</v>
      </c>
      <c r="C10509" s="218">
        <v>44890</v>
      </c>
      <c r="D10509" s="218">
        <v>44884</v>
      </c>
      <c r="E10509" s="1">
        <v>1</v>
      </c>
      <c r="F10509" s="62">
        <v>22.77</v>
      </c>
    </row>
    <row r="10510" spans="1:6" x14ac:dyDescent="0.35">
      <c r="A10510" s="1">
        <v>85</v>
      </c>
      <c r="B10510" s="1" t="s">
        <v>116</v>
      </c>
      <c r="C10510" s="218">
        <v>44890</v>
      </c>
      <c r="D10510" s="218">
        <v>44886</v>
      </c>
      <c r="E10510" s="1">
        <v>4</v>
      </c>
      <c r="F10510" s="62">
        <v>94.84</v>
      </c>
    </row>
    <row r="10511" spans="1:6" x14ac:dyDescent="0.35">
      <c r="A10511" s="1">
        <v>85</v>
      </c>
      <c r="B10511" s="1" t="s">
        <v>116</v>
      </c>
      <c r="C10511" s="218">
        <v>44890</v>
      </c>
      <c r="D10511" s="218">
        <v>44887</v>
      </c>
      <c r="E10511" s="1">
        <v>2</v>
      </c>
      <c r="F10511" s="62">
        <v>75.040000000000006</v>
      </c>
    </row>
    <row r="10512" spans="1:6" x14ac:dyDescent="0.35">
      <c r="A10512" s="1">
        <v>85</v>
      </c>
      <c r="B10512" s="1" t="s">
        <v>116</v>
      </c>
      <c r="C10512" s="218">
        <v>44890</v>
      </c>
      <c r="D10512" s="218">
        <v>44888</v>
      </c>
      <c r="E10512" s="1">
        <v>3</v>
      </c>
      <c r="F10512" s="62">
        <v>70.489999999999995</v>
      </c>
    </row>
    <row r="10513" spans="1:6" x14ac:dyDescent="0.35">
      <c r="A10513" s="1">
        <v>85</v>
      </c>
      <c r="B10513" s="1" t="s">
        <v>116</v>
      </c>
      <c r="C10513" s="218">
        <v>44890</v>
      </c>
      <c r="D10513" s="218">
        <v>44889</v>
      </c>
      <c r="E10513" s="1">
        <v>5</v>
      </c>
      <c r="F10513" s="62">
        <v>116.82</v>
      </c>
    </row>
    <row r="10514" spans="1:6" x14ac:dyDescent="0.35">
      <c r="A10514" s="1">
        <v>85</v>
      </c>
      <c r="B10514" s="1" t="s">
        <v>116</v>
      </c>
      <c r="C10514" s="218">
        <v>44890</v>
      </c>
      <c r="D10514" s="218">
        <v>44890</v>
      </c>
      <c r="E10514" s="1">
        <v>2</v>
      </c>
      <c r="F10514" s="62">
        <v>78.16</v>
      </c>
    </row>
    <row r="10515" spans="1:6" x14ac:dyDescent="0.35">
      <c r="A10515" s="1">
        <v>85</v>
      </c>
      <c r="B10515" s="1" t="s">
        <v>116</v>
      </c>
      <c r="C10515" s="218">
        <v>44891</v>
      </c>
      <c r="D10515" s="218">
        <v>44887</v>
      </c>
      <c r="E10515" s="1">
        <v>3</v>
      </c>
      <c r="F10515" s="62">
        <v>71.23</v>
      </c>
    </row>
    <row r="10516" spans="1:6" x14ac:dyDescent="0.35">
      <c r="A10516" s="1">
        <v>85</v>
      </c>
      <c r="B10516" s="1" t="s">
        <v>116</v>
      </c>
      <c r="C10516" s="218">
        <v>44891</v>
      </c>
      <c r="D10516" s="218">
        <v>44888</v>
      </c>
      <c r="E10516" s="1">
        <v>1</v>
      </c>
      <c r="F10516" s="62">
        <v>54.35</v>
      </c>
    </row>
    <row r="10517" spans="1:6" x14ac:dyDescent="0.35">
      <c r="A10517" s="1">
        <v>85</v>
      </c>
      <c r="B10517" s="1" t="s">
        <v>116</v>
      </c>
      <c r="C10517" s="218">
        <v>44891</v>
      </c>
      <c r="D10517" s="218">
        <v>44889</v>
      </c>
      <c r="E10517" s="1">
        <v>9</v>
      </c>
      <c r="F10517" s="62">
        <v>242.8</v>
      </c>
    </row>
    <row r="10518" spans="1:6" x14ac:dyDescent="0.35">
      <c r="A10518" s="1">
        <v>85</v>
      </c>
      <c r="B10518" s="1" t="s">
        <v>116</v>
      </c>
      <c r="C10518" s="218">
        <v>44891</v>
      </c>
      <c r="D10518" s="218">
        <v>44890</v>
      </c>
      <c r="E10518" s="1">
        <v>1</v>
      </c>
      <c r="F10518" s="62">
        <v>23.76</v>
      </c>
    </row>
    <row r="10519" spans="1:6" x14ac:dyDescent="0.35">
      <c r="A10519" s="1">
        <v>85</v>
      </c>
      <c r="B10519" s="1" t="s">
        <v>116</v>
      </c>
      <c r="C10519" s="218">
        <v>44891</v>
      </c>
      <c r="D10519" s="218">
        <v>44891</v>
      </c>
      <c r="E10519" s="1">
        <v>3</v>
      </c>
      <c r="F10519" s="62">
        <v>132.56</v>
      </c>
    </row>
    <row r="10520" spans="1:6" x14ac:dyDescent="0.35">
      <c r="A10520" s="1">
        <v>85</v>
      </c>
      <c r="B10520" s="1" t="s">
        <v>116</v>
      </c>
      <c r="C10520" s="218">
        <v>44892</v>
      </c>
      <c r="D10520" s="218">
        <v>44887</v>
      </c>
      <c r="E10520" s="1">
        <v>1</v>
      </c>
      <c r="F10520" s="62">
        <v>23.66</v>
      </c>
    </row>
    <row r="10521" spans="1:6" x14ac:dyDescent="0.35">
      <c r="A10521" s="1">
        <v>85</v>
      </c>
      <c r="B10521" s="1" t="s">
        <v>116</v>
      </c>
      <c r="C10521" s="218">
        <v>44892</v>
      </c>
      <c r="D10521" s="218">
        <v>44888</v>
      </c>
      <c r="E10521" s="1">
        <v>3</v>
      </c>
      <c r="F10521" s="62">
        <v>101.08</v>
      </c>
    </row>
    <row r="10522" spans="1:6" x14ac:dyDescent="0.35">
      <c r="A10522" s="1">
        <v>85</v>
      </c>
      <c r="B10522" s="1" t="s">
        <v>116</v>
      </c>
      <c r="C10522" s="218">
        <v>44892</v>
      </c>
      <c r="D10522" s="218">
        <v>44889</v>
      </c>
      <c r="E10522" s="1">
        <v>1</v>
      </c>
      <c r="F10522" s="62">
        <v>23.76</v>
      </c>
    </row>
    <row r="10523" spans="1:6" x14ac:dyDescent="0.35">
      <c r="A10523" s="1">
        <v>85</v>
      </c>
      <c r="B10523" s="1" t="s">
        <v>116</v>
      </c>
      <c r="C10523" s="218">
        <v>44892</v>
      </c>
      <c r="D10523" s="218">
        <v>44890</v>
      </c>
      <c r="E10523" s="1">
        <v>4</v>
      </c>
      <c r="F10523" s="62">
        <v>94.79</v>
      </c>
    </row>
    <row r="10524" spans="1:6" x14ac:dyDescent="0.35">
      <c r="A10524" s="1">
        <v>85</v>
      </c>
      <c r="B10524" s="1" t="s">
        <v>116</v>
      </c>
      <c r="C10524" s="218">
        <v>44892</v>
      </c>
      <c r="D10524" s="218">
        <v>44891</v>
      </c>
      <c r="E10524" s="1">
        <v>4</v>
      </c>
      <c r="F10524" s="62">
        <v>125.68</v>
      </c>
    </row>
    <row r="10525" spans="1:6" x14ac:dyDescent="0.35">
      <c r="A10525" s="1">
        <v>85</v>
      </c>
      <c r="B10525" s="1" t="s">
        <v>116</v>
      </c>
      <c r="C10525" s="218">
        <v>44892</v>
      </c>
      <c r="D10525" s="218">
        <v>44892</v>
      </c>
      <c r="E10525" s="1">
        <v>5</v>
      </c>
      <c r="F10525" s="62">
        <v>210.52</v>
      </c>
    </row>
    <row r="10526" spans="1:6" x14ac:dyDescent="0.35">
      <c r="A10526" s="1">
        <v>85</v>
      </c>
      <c r="B10526" s="1" t="s">
        <v>116</v>
      </c>
      <c r="C10526" s="218">
        <v>44893</v>
      </c>
      <c r="D10526" s="218">
        <v>44887</v>
      </c>
      <c r="E10526" s="1">
        <v>1</v>
      </c>
      <c r="F10526" s="62">
        <v>20.2</v>
      </c>
    </row>
    <row r="10527" spans="1:6" x14ac:dyDescent="0.35">
      <c r="A10527" s="1">
        <v>85</v>
      </c>
      <c r="B10527" s="1" t="s">
        <v>116</v>
      </c>
      <c r="C10527" s="218">
        <v>44893</v>
      </c>
      <c r="D10527" s="218">
        <v>44889</v>
      </c>
      <c r="E10527" s="1">
        <v>4</v>
      </c>
      <c r="F10527" s="62">
        <v>92.66</v>
      </c>
    </row>
    <row r="10528" spans="1:6" x14ac:dyDescent="0.35">
      <c r="A10528" s="1">
        <v>85</v>
      </c>
      <c r="B10528" s="1" t="s">
        <v>116</v>
      </c>
      <c r="C10528" s="218">
        <v>44893</v>
      </c>
      <c r="D10528" s="218">
        <v>44890</v>
      </c>
      <c r="E10528" s="1">
        <v>5</v>
      </c>
      <c r="F10528" s="62">
        <v>178.74</v>
      </c>
    </row>
    <row r="10529" spans="1:6" x14ac:dyDescent="0.35">
      <c r="A10529" s="1">
        <v>85</v>
      </c>
      <c r="B10529" s="1" t="s">
        <v>116</v>
      </c>
      <c r="C10529" s="218">
        <v>44893</v>
      </c>
      <c r="D10529" s="218">
        <v>44892</v>
      </c>
      <c r="E10529" s="1">
        <v>1</v>
      </c>
      <c r="F10529" s="62">
        <v>23.66</v>
      </c>
    </row>
    <row r="10530" spans="1:6" x14ac:dyDescent="0.35">
      <c r="A10530" s="1">
        <v>85</v>
      </c>
      <c r="B10530" s="1" t="s">
        <v>116</v>
      </c>
      <c r="C10530" s="218">
        <v>44893</v>
      </c>
      <c r="D10530" s="218">
        <v>44893</v>
      </c>
      <c r="E10530" s="1">
        <v>5</v>
      </c>
      <c r="F10530" s="62">
        <v>179.78</v>
      </c>
    </row>
    <row r="10531" spans="1:6" x14ac:dyDescent="0.35">
      <c r="A10531" s="1">
        <v>85</v>
      </c>
      <c r="B10531" s="1" t="s">
        <v>116</v>
      </c>
      <c r="C10531" s="218">
        <v>44894</v>
      </c>
      <c r="D10531" s="218">
        <v>44889</v>
      </c>
      <c r="E10531" s="1">
        <v>2</v>
      </c>
      <c r="F10531" s="62">
        <v>45.44</v>
      </c>
    </row>
    <row r="10532" spans="1:6" x14ac:dyDescent="0.35">
      <c r="A10532" s="1">
        <v>85</v>
      </c>
      <c r="B10532" s="1" t="s">
        <v>116</v>
      </c>
      <c r="C10532" s="218">
        <v>44894</v>
      </c>
      <c r="D10532" s="218">
        <v>44890</v>
      </c>
      <c r="E10532" s="1">
        <v>1</v>
      </c>
      <c r="F10532" s="62">
        <v>23.76</v>
      </c>
    </row>
    <row r="10533" spans="1:6" x14ac:dyDescent="0.35">
      <c r="A10533" s="1">
        <v>85</v>
      </c>
      <c r="B10533" s="1" t="s">
        <v>116</v>
      </c>
      <c r="C10533" s="218">
        <v>44894</v>
      </c>
      <c r="D10533" s="218">
        <v>44891</v>
      </c>
      <c r="E10533" s="1">
        <v>3</v>
      </c>
      <c r="F10533" s="62">
        <v>100.19</v>
      </c>
    </row>
    <row r="10534" spans="1:6" x14ac:dyDescent="0.35">
      <c r="A10534" s="1">
        <v>85</v>
      </c>
      <c r="B10534" s="1" t="s">
        <v>116</v>
      </c>
      <c r="C10534" s="218">
        <v>44894</v>
      </c>
      <c r="D10534" s="218">
        <v>44892</v>
      </c>
      <c r="E10534" s="1">
        <v>2</v>
      </c>
      <c r="F10534" s="62">
        <v>47.42</v>
      </c>
    </row>
    <row r="10535" spans="1:6" x14ac:dyDescent="0.35">
      <c r="A10535" s="1">
        <v>85</v>
      </c>
      <c r="B10535" s="1" t="s">
        <v>116</v>
      </c>
      <c r="C10535" s="218">
        <v>44894</v>
      </c>
      <c r="D10535" s="218">
        <v>44893</v>
      </c>
      <c r="E10535" s="1">
        <v>3</v>
      </c>
      <c r="F10535" s="62">
        <v>71.08</v>
      </c>
    </row>
    <row r="10536" spans="1:6" x14ac:dyDescent="0.35">
      <c r="A10536" s="1">
        <v>85</v>
      </c>
      <c r="B10536" s="1" t="s">
        <v>116</v>
      </c>
      <c r="C10536" s="218">
        <v>44894</v>
      </c>
      <c r="D10536" s="218">
        <v>44894</v>
      </c>
      <c r="E10536" s="1">
        <v>6</v>
      </c>
      <c r="F10536" s="62">
        <v>234.43</v>
      </c>
    </row>
    <row r="10537" spans="1:6" x14ac:dyDescent="0.35">
      <c r="A10537" s="1">
        <v>85</v>
      </c>
      <c r="B10537" s="1" t="s">
        <v>116</v>
      </c>
      <c r="C10537" s="218">
        <v>44895</v>
      </c>
      <c r="D10537" s="218">
        <v>44891</v>
      </c>
      <c r="E10537" s="1">
        <v>2</v>
      </c>
      <c r="F10537" s="62">
        <v>78.209999999999994</v>
      </c>
    </row>
    <row r="10538" spans="1:6" x14ac:dyDescent="0.35">
      <c r="A10538" s="1">
        <v>85</v>
      </c>
      <c r="B10538" s="1" t="s">
        <v>116</v>
      </c>
      <c r="C10538" s="218">
        <v>44895</v>
      </c>
      <c r="D10538" s="218">
        <v>44892</v>
      </c>
      <c r="E10538" s="1">
        <v>2</v>
      </c>
      <c r="F10538" s="62">
        <v>108.7</v>
      </c>
    </row>
    <row r="10539" spans="1:6" x14ac:dyDescent="0.35">
      <c r="A10539" s="1">
        <v>85</v>
      </c>
      <c r="B10539" s="1" t="s">
        <v>116</v>
      </c>
      <c r="C10539" s="218">
        <v>44895</v>
      </c>
      <c r="D10539" s="218">
        <v>44893</v>
      </c>
      <c r="E10539" s="1">
        <v>4</v>
      </c>
      <c r="F10539" s="62">
        <v>123.1</v>
      </c>
    </row>
    <row r="10540" spans="1:6" x14ac:dyDescent="0.35">
      <c r="A10540" s="1">
        <v>85</v>
      </c>
      <c r="B10540" s="1" t="s">
        <v>116</v>
      </c>
      <c r="C10540" s="218">
        <v>44895</v>
      </c>
      <c r="D10540" s="218">
        <v>44895</v>
      </c>
      <c r="E10540" s="1">
        <v>8</v>
      </c>
      <c r="F10540" s="62">
        <v>251.01</v>
      </c>
    </row>
    <row r="10541" spans="1:6" x14ac:dyDescent="0.35">
      <c r="A10541" s="1">
        <v>85</v>
      </c>
      <c r="B10541" s="1" t="s">
        <v>116</v>
      </c>
      <c r="C10541" s="218">
        <v>44896</v>
      </c>
      <c r="D10541" s="218">
        <v>44893</v>
      </c>
      <c r="E10541" s="1">
        <v>1</v>
      </c>
      <c r="F10541" s="62">
        <v>23.61</v>
      </c>
    </row>
    <row r="10542" spans="1:6" x14ac:dyDescent="0.35">
      <c r="A10542" s="1">
        <v>85</v>
      </c>
      <c r="B10542" s="1" t="s">
        <v>116</v>
      </c>
      <c r="C10542" s="218">
        <v>44896</v>
      </c>
      <c r="D10542" s="218">
        <v>44894</v>
      </c>
      <c r="E10542" s="1">
        <v>3</v>
      </c>
      <c r="F10542" s="62">
        <v>100.78</v>
      </c>
    </row>
    <row r="10543" spans="1:6" x14ac:dyDescent="0.35">
      <c r="A10543" s="1">
        <v>85</v>
      </c>
      <c r="B10543" s="1" t="s">
        <v>116</v>
      </c>
      <c r="C10543" s="218">
        <v>44896</v>
      </c>
      <c r="D10543" s="218">
        <v>44895</v>
      </c>
      <c r="E10543" s="1">
        <v>4</v>
      </c>
      <c r="F10543" s="62">
        <v>125.28</v>
      </c>
    </row>
    <row r="10544" spans="1:6" x14ac:dyDescent="0.35">
      <c r="A10544" s="1">
        <v>85</v>
      </c>
      <c r="B10544" s="1" t="s">
        <v>116</v>
      </c>
      <c r="C10544" s="218">
        <v>44896</v>
      </c>
      <c r="D10544" s="218">
        <v>44896</v>
      </c>
      <c r="E10544" s="1">
        <v>4</v>
      </c>
      <c r="F10544" s="62">
        <v>125.43</v>
      </c>
    </row>
    <row r="10545" spans="1:6" x14ac:dyDescent="0.35">
      <c r="A10545" s="1">
        <v>85</v>
      </c>
      <c r="B10545" s="1" t="s">
        <v>116</v>
      </c>
      <c r="C10545" s="218">
        <v>44897</v>
      </c>
      <c r="D10545" s="218">
        <v>44892</v>
      </c>
      <c r="E10545" s="1">
        <v>3</v>
      </c>
      <c r="F10545" s="62">
        <v>163.25</v>
      </c>
    </row>
    <row r="10546" spans="1:6" x14ac:dyDescent="0.35">
      <c r="A10546" s="1">
        <v>85</v>
      </c>
      <c r="B10546" s="1" t="s">
        <v>116</v>
      </c>
      <c r="C10546" s="218">
        <v>44897</v>
      </c>
      <c r="D10546" s="218">
        <v>44893</v>
      </c>
      <c r="E10546" s="1">
        <v>3</v>
      </c>
      <c r="F10546" s="62">
        <v>71.180000000000007</v>
      </c>
    </row>
    <row r="10547" spans="1:6" x14ac:dyDescent="0.35">
      <c r="A10547" s="1">
        <v>85</v>
      </c>
      <c r="B10547" s="1" t="s">
        <v>116</v>
      </c>
      <c r="C10547" s="218">
        <v>44897</v>
      </c>
      <c r="D10547" s="218">
        <v>44894</v>
      </c>
      <c r="E10547" s="1">
        <v>2</v>
      </c>
      <c r="F10547" s="62">
        <v>78.11</v>
      </c>
    </row>
    <row r="10548" spans="1:6" x14ac:dyDescent="0.35">
      <c r="A10548" s="1">
        <v>85</v>
      </c>
      <c r="B10548" s="1" t="s">
        <v>116</v>
      </c>
      <c r="C10548" s="218">
        <v>44897</v>
      </c>
      <c r="D10548" s="218">
        <v>44895</v>
      </c>
      <c r="E10548" s="1">
        <v>4</v>
      </c>
      <c r="F10548" s="62">
        <v>121.17</v>
      </c>
    </row>
    <row r="10549" spans="1:6" x14ac:dyDescent="0.35">
      <c r="A10549" s="1">
        <v>85</v>
      </c>
      <c r="B10549" s="1" t="s">
        <v>116</v>
      </c>
      <c r="C10549" s="218">
        <v>44897</v>
      </c>
      <c r="D10549" s="218">
        <v>44896</v>
      </c>
      <c r="E10549" s="1">
        <v>3</v>
      </c>
      <c r="F10549" s="62">
        <v>69.94</v>
      </c>
    </row>
    <row r="10550" spans="1:6" x14ac:dyDescent="0.35">
      <c r="A10550" s="1">
        <v>85</v>
      </c>
      <c r="B10550" s="1" t="s">
        <v>116</v>
      </c>
      <c r="C10550" s="218">
        <v>44897</v>
      </c>
      <c r="D10550" s="218">
        <v>44897</v>
      </c>
      <c r="E10550" s="1">
        <v>2</v>
      </c>
      <c r="F10550" s="62">
        <v>47.52</v>
      </c>
    </row>
    <row r="10551" spans="1:6" x14ac:dyDescent="0.35">
      <c r="A10551" s="1">
        <v>85</v>
      </c>
      <c r="B10551" s="1" t="s">
        <v>116</v>
      </c>
      <c r="C10551" s="218">
        <v>44898</v>
      </c>
      <c r="D10551" s="218">
        <v>44897</v>
      </c>
      <c r="E10551" s="1">
        <v>2</v>
      </c>
      <c r="F10551" s="62">
        <v>47.07</v>
      </c>
    </row>
    <row r="10552" spans="1:6" x14ac:dyDescent="0.35">
      <c r="A10552" s="1">
        <v>85</v>
      </c>
      <c r="B10552" s="1" t="s">
        <v>116</v>
      </c>
      <c r="C10552" s="218">
        <v>44898</v>
      </c>
      <c r="D10552" s="218">
        <v>44898</v>
      </c>
      <c r="E10552" s="1">
        <v>4</v>
      </c>
      <c r="F10552" s="62">
        <v>94.99</v>
      </c>
    </row>
    <row r="10553" spans="1:6" x14ac:dyDescent="0.35">
      <c r="A10553" s="1">
        <v>85</v>
      </c>
      <c r="B10553" s="1" t="s">
        <v>116</v>
      </c>
      <c r="C10553" s="218">
        <v>44899</v>
      </c>
      <c r="D10553" s="218">
        <v>44896</v>
      </c>
      <c r="E10553" s="1">
        <v>6</v>
      </c>
      <c r="F10553" s="62">
        <v>170.92</v>
      </c>
    </row>
    <row r="10554" spans="1:6" x14ac:dyDescent="0.35">
      <c r="A10554" s="1">
        <v>85</v>
      </c>
      <c r="B10554" s="1" t="s">
        <v>116</v>
      </c>
      <c r="C10554" s="218">
        <v>44899</v>
      </c>
      <c r="D10554" s="218">
        <v>44897</v>
      </c>
      <c r="E10554" s="1">
        <v>2</v>
      </c>
      <c r="F10554" s="62">
        <v>47.47</v>
      </c>
    </row>
    <row r="10555" spans="1:6" x14ac:dyDescent="0.35">
      <c r="A10555" s="1">
        <v>85</v>
      </c>
      <c r="B10555" s="1" t="s">
        <v>116</v>
      </c>
      <c r="C10555" s="218">
        <v>44899</v>
      </c>
      <c r="D10555" s="218">
        <v>44899</v>
      </c>
      <c r="E10555" s="1">
        <v>4</v>
      </c>
      <c r="F10555" s="62">
        <v>94.89</v>
      </c>
    </row>
    <row r="10556" spans="1:6" x14ac:dyDescent="0.35">
      <c r="A10556" s="1">
        <v>85</v>
      </c>
      <c r="B10556" s="1" t="s">
        <v>116</v>
      </c>
      <c r="C10556" s="218">
        <v>44900</v>
      </c>
      <c r="D10556" s="218">
        <v>44896</v>
      </c>
      <c r="E10556" s="1">
        <v>2</v>
      </c>
      <c r="F10556" s="62">
        <v>47.47</v>
      </c>
    </row>
    <row r="10557" spans="1:6" x14ac:dyDescent="0.35">
      <c r="A10557" s="1">
        <v>85</v>
      </c>
      <c r="B10557" s="1" t="s">
        <v>116</v>
      </c>
      <c r="C10557" s="218">
        <v>44900</v>
      </c>
      <c r="D10557" s="218">
        <v>44897</v>
      </c>
      <c r="E10557" s="1">
        <v>1</v>
      </c>
      <c r="F10557" s="62">
        <v>23.66</v>
      </c>
    </row>
    <row r="10558" spans="1:6" x14ac:dyDescent="0.35">
      <c r="A10558" s="1">
        <v>85</v>
      </c>
      <c r="B10558" s="1" t="s">
        <v>116</v>
      </c>
      <c r="C10558" s="218">
        <v>44900</v>
      </c>
      <c r="D10558" s="218">
        <v>44898</v>
      </c>
      <c r="E10558" s="1">
        <v>3</v>
      </c>
      <c r="F10558" s="62">
        <v>71.13</v>
      </c>
    </row>
    <row r="10559" spans="1:6" x14ac:dyDescent="0.35">
      <c r="A10559" s="1">
        <v>85</v>
      </c>
      <c r="B10559" s="1" t="s">
        <v>116</v>
      </c>
      <c r="C10559" s="218">
        <v>44900</v>
      </c>
      <c r="D10559" s="218">
        <v>44899</v>
      </c>
      <c r="E10559" s="1">
        <v>4</v>
      </c>
      <c r="F10559" s="62">
        <v>155.97</v>
      </c>
    </row>
    <row r="10560" spans="1:6" x14ac:dyDescent="0.35">
      <c r="A10560" s="1">
        <v>85</v>
      </c>
      <c r="B10560" s="1" t="s">
        <v>116</v>
      </c>
      <c r="C10560" s="218">
        <v>44900</v>
      </c>
      <c r="D10560" s="218">
        <v>44900</v>
      </c>
      <c r="E10560" s="1">
        <v>5</v>
      </c>
      <c r="F10560" s="62">
        <v>179.83</v>
      </c>
    </row>
    <row r="10561" spans="1:6" x14ac:dyDescent="0.35">
      <c r="A10561" s="1">
        <v>85</v>
      </c>
      <c r="B10561" s="1" t="s">
        <v>116</v>
      </c>
      <c r="C10561" s="218">
        <v>44901</v>
      </c>
      <c r="D10561" s="218">
        <v>44898</v>
      </c>
      <c r="E10561" s="1">
        <v>3</v>
      </c>
      <c r="F10561" s="62">
        <v>66.23</v>
      </c>
    </row>
    <row r="10562" spans="1:6" x14ac:dyDescent="0.35">
      <c r="A10562" s="1">
        <v>85</v>
      </c>
      <c r="B10562" s="1" t="s">
        <v>116</v>
      </c>
      <c r="C10562" s="218">
        <v>44901</v>
      </c>
      <c r="D10562" s="218">
        <v>44899</v>
      </c>
      <c r="E10562" s="1">
        <v>3</v>
      </c>
      <c r="F10562" s="62">
        <v>71.13</v>
      </c>
    </row>
    <row r="10563" spans="1:6" x14ac:dyDescent="0.35">
      <c r="A10563" s="1">
        <v>85</v>
      </c>
      <c r="B10563" s="1" t="s">
        <v>116</v>
      </c>
      <c r="C10563" s="218">
        <v>44901</v>
      </c>
      <c r="D10563" s="218">
        <v>44900</v>
      </c>
      <c r="E10563" s="1">
        <v>1</v>
      </c>
      <c r="F10563" s="62">
        <v>23.76</v>
      </c>
    </row>
    <row r="10564" spans="1:6" x14ac:dyDescent="0.35">
      <c r="A10564" s="1">
        <v>85</v>
      </c>
      <c r="B10564" s="1" t="s">
        <v>116</v>
      </c>
      <c r="C10564" s="218">
        <v>44901</v>
      </c>
      <c r="D10564" s="218">
        <v>44901</v>
      </c>
      <c r="E10564" s="1">
        <v>9</v>
      </c>
      <c r="F10564" s="62">
        <v>244.33</v>
      </c>
    </row>
    <row r="10565" spans="1:6" x14ac:dyDescent="0.35">
      <c r="A10565" s="1">
        <v>85</v>
      </c>
      <c r="B10565" s="1" t="s">
        <v>116</v>
      </c>
      <c r="C10565" s="218">
        <v>44902</v>
      </c>
      <c r="D10565" s="218">
        <v>44898</v>
      </c>
      <c r="E10565" s="1">
        <v>1</v>
      </c>
      <c r="F10565" s="62">
        <v>23.66</v>
      </c>
    </row>
    <row r="10566" spans="1:6" x14ac:dyDescent="0.35">
      <c r="A10566" s="1">
        <v>85</v>
      </c>
      <c r="B10566" s="1" t="s">
        <v>116</v>
      </c>
      <c r="C10566" s="218">
        <v>44902</v>
      </c>
      <c r="D10566" s="218">
        <v>44899</v>
      </c>
      <c r="E10566" s="1">
        <v>3</v>
      </c>
      <c r="F10566" s="62">
        <v>71.13</v>
      </c>
    </row>
    <row r="10567" spans="1:6" x14ac:dyDescent="0.35">
      <c r="A10567" s="1">
        <v>85</v>
      </c>
      <c r="B10567" s="1" t="s">
        <v>116</v>
      </c>
      <c r="C10567" s="218">
        <v>44902</v>
      </c>
      <c r="D10567" s="218">
        <v>44900</v>
      </c>
      <c r="E10567" s="1">
        <v>1</v>
      </c>
      <c r="F10567" s="62">
        <v>23.66</v>
      </c>
    </row>
    <row r="10568" spans="1:6" x14ac:dyDescent="0.35">
      <c r="A10568" s="1">
        <v>85</v>
      </c>
      <c r="B10568" s="1" t="s">
        <v>116</v>
      </c>
      <c r="C10568" s="218">
        <v>44902</v>
      </c>
      <c r="D10568" s="218">
        <v>44901</v>
      </c>
      <c r="E10568" s="1">
        <v>5</v>
      </c>
      <c r="F10568" s="62">
        <v>118.7</v>
      </c>
    </row>
    <row r="10569" spans="1:6" x14ac:dyDescent="0.35">
      <c r="A10569" s="1">
        <v>85</v>
      </c>
      <c r="B10569" s="1" t="s">
        <v>116</v>
      </c>
      <c r="C10569" s="218">
        <v>44902</v>
      </c>
      <c r="D10569" s="218">
        <v>44902</v>
      </c>
      <c r="E10569" s="1">
        <v>4</v>
      </c>
      <c r="F10569" s="62">
        <v>125.58</v>
      </c>
    </row>
    <row r="10570" spans="1:6" x14ac:dyDescent="0.35">
      <c r="A10570" s="1">
        <v>85</v>
      </c>
      <c r="B10570" s="1" t="s">
        <v>116</v>
      </c>
      <c r="C10570" s="218">
        <v>44903</v>
      </c>
      <c r="D10570" s="218">
        <v>44899</v>
      </c>
      <c r="E10570" s="1">
        <v>1</v>
      </c>
      <c r="F10570" s="62">
        <v>18.02</v>
      </c>
    </row>
    <row r="10571" spans="1:6" x14ac:dyDescent="0.35">
      <c r="A10571" s="1">
        <v>85</v>
      </c>
      <c r="B10571" s="1" t="s">
        <v>116</v>
      </c>
      <c r="C10571" s="218">
        <v>44903</v>
      </c>
      <c r="D10571" s="218">
        <v>44901</v>
      </c>
      <c r="E10571" s="1">
        <v>2</v>
      </c>
      <c r="F10571" s="62">
        <v>47.32</v>
      </c>
    </row>
    <row r="10572" spans="1:6" x14ac:dyDescent="0.35">
      <c r="A10572" s="1">
        <v>85</v>
      </c>
      <c r="B10572" s="1" t="s">
        <v>116</v>
      </c>
      <c r="C10572" s="218">
        <v>44903</v>
      </c>
      <c r="D10572" s="218">
        <v>44902</v>
      </c>
      <c r="E10572" s="1">
        <v>3</v>
      </c>
      <c r="F10572" s="62">
        <v>70.83</v>
      </c>
    </row>
    <row r="10573" spans="1:6" x14ac:dyDescent="0.35">
      <c r="A10573" s="1">
        <v>85</v>
      </c>
      <c r="B10573" s="1" t="s">
        <v>116</v>
      </c>
      <c r="C10573" s="218">
        <v>44903</v>
      </c>
      <c r="D10573" s="218">
        <v>44903</v>
      </c>
      <c r="E10573" s="1">
        <v>7</v>
      </c>
      <c r="F10573" s="62">
        <v>166.17</v>
      </c>
    </row>
    <row r="10574" spans="1:6" x14ac:dyDescent="0.35">
      <c r="A10574" s="1">
        <v>85</v>
      </c>
      <c r="B10574" s="1" t="s">
        <v>116</v>
      </c>
      <c r="C10574" s="218">
        <v>44904</v>
      </c>
      <c r="D10574" s="218">
        <v>44900</v>
      </c>
      <c r="E10574" s="1">
        <v>2</v>
      </c>
      <c r="F10574" s="62">
        <v>72.709999999999994</v>
      </c>
    </row>
    <row r="10575" spans="1:6" x14ac:dyDescent="0.35">
      <c r="A10575" s="1">
        <v>85</v>
      </c>
      <c r="B10575" s="1" t="s">
        <v>116</v>
      </c>
      <c r="C10575" s="218">
        <v>44904</v>
      </c>
      <c r="D10575" s="218">
        <v>44901</v>
      </c>
      <c r="E10575" s="1">
        <v>4</v>
      </c>
      <c r="F10575" s="62">
        <v>123.85</v>
      </c>
    </row>
    <row r="10576" spans="1:6" x14ac:dyDescent="0.35">
      <c r="A10576" s="1">
        <v>85</v>
      </c>
      <c r="B10576" s="1" t="s">
        <v>116</v>
      </c>
      <c r="C10576" s="218">
        <v>44904</v>
      </c>
      <c r="D10576" s="218">
        <v>44902</v>
      </c>
      <c r="E10576" s="1">
        <v>2</v>
      </c>
      <c r="F10576" s="62">
        <v>47.42</v>
      </c>
    </row>
    <row r="10577" spans="1:6" x14ac:dyDescent="0.35">
      <c r="A10577" s="1">
        <v>85</v>
      </c>
      <c r="B10577" s="1" t="s">
        <v>116</v>
      </c>
      <c r="C10577" s="218">
        <v>44904</v>
      </c>
      <c r="D10577" s="218">
        <v>44903</v>
      </c>
      <c r="E10577" s="1">
        <v>3</v>
      </c>
      <c r="F10577" s="62">
        <v>101.87</v>
      </c>
    </row>
    <row r="10578" spans="1:6" x14ac:dyDescent="0.35">
      <c r="A10578" s="1">
        <v>85</v>
      </c>
      <c r="B10578" s="1" t="s">
        <v>116</v>
      </c>
      <c r="C10578" s="218">
        <v>44904</v>
      </c>
      <c r="D10578" s="218">
        <v>44904</v>
      </c>
      <c r="E10578" s="1">
        <v>1</v>
      </c>
      <c r="F10578" s="62">
        <v>23.76</v>
      </c>
    </row>
    <row r="10579" spans="1:6" x14ac:dyDescent="0.35">
      <c r="A10579" s="1">
        <v>85</v>
      </c>
      <c r="B10579" s="1" t="s">
        <v>116</v>
      </c>
      <c r="C10579" s="218">
        <v>44905</v>
      </c>
      <c r="D10579" s="218">
        <v>44902</v>
      </c>
      <c r="E10579" s="1">
        <v>2</v>
      </c>
      <c r="F10579" s="62">
        <v>47.42</v>
      </c>
    </row>
    <row r="10580" spans="1:6" x14ac:dyDescent="0.35">
      <c r="A10580" s="1">
        <v>85</v>
      </c>
      <c r="B10580" s="1" t="s">
        <v>116</v>
      </c>
      <c r="C10580" s="218">
        <v>44905</v>
      </c>
      <c r="D10580" s="218">
        <v>44903</v>
      </c>
      <c r="E10580" s="1">
        <v>2</v>
      </c>
      <c r="F10580" s="62">
        <v>78.11</v>
      </c>
    </row>
    <row r="10581" spans="1:6" x14ac:dyDescent="0.35">
      <c r="A10581" s="1">
        <v>85</v>
      </c>
      <c r="B10581" s="1" t="s">
        <v>116</v>
      </c>
      <c r="C10581" s="218">
        <v>44905</v>
      </c>
      <c r="D10581" s="218">
        <v>44904</v>
      </c>
      <c r="E10581" s="1">
        <v>11</v>
      </c>
      <c r="F10581" s="62">
        <v>289.67</v>
      </c>
    </row>
    <row r="10582" spans="1:6" x14ac:dyDescent="0.35">
      <c r="A10582" s="1">
        <v>85</v>
      </c>
      <c r="B10582" s="1" t="s">
        <v>116</v>
      </c>
      <c r="C10582" s="218">
        <v>44905</v>
      </c>
      <c r="D10582" s="218">
        <v>44905</v>
      </c>
      <c r="E10582" s="1">
        <v>6</v>
      </c>
      <c r="F10582" s="62">
        <v>164.83</v>
      </c>
    </row>
    <row r="10583" spans="1:6" x14ac:dyDescent="0.35">
      <c r="A10583" s="1">
        <v>85</v>
      </c>
      <c r="B10583" s="1" t="s">
        <v>116</v>
      </c>
      <c r="C10583" s="218">
        <v>44906</v>
      </c>
      <c r="D10583" s="218">
        <v>44903</v>
      </c>
      <c r="E10583" s="1">
        <v>2</v>
      </c>
      <c r="F10583" s="62">
        <v>72.42</v>
      </c>
    </row>
    <row r="10584" spans="1:6" x14ac:dyDescent="0.35">
      <c r="A10584" s="1">
        <v>85</v>
      </c>
      <c r="B10584" s="1" t="s">
        <v>116</v>
      </c>
      <c r="C10584" s="218">
        <v>44906</v>
      </c>
      <c r="D10584" s="218">
        <v>44904</v>
      </c>
      <c r="E10584" s="1">
        <v>1</v>
      </c>
      <c r="F10584" s="62">
        <v>23.71</v>
      </c>
    </row>
    <row r="10585" spans="1:6" x14ac:dyDescent="0.35">
      <c r="A10585" s="1">
        <v>85</v>
      </c>
      <c r="B10585" s="1" t="s">
        <v>116</v>
      </c>
      <c r="C10585" s="218">
        <v>44906</v>
      </c>
      <c r="D10585" s="218">
        <v>44905</v>
      </c>
      <c r="E10585" s="1">
        <v>4</v>
      </c>
      <c r="F10585" s="62">
        <v>94.89</v>
      </c>
    </row>
    <row r="10586" spans="1:6" x14ac:dyDescent="0.35">
      <c r="A10586" s="1">
        <v>85</v>
      </c>
      <c r="B10586" s="1" t="s">
        <v>116</v>
      </c>
      <c r="C10586" s="218">
        <v>44906</v>
      </c>
      <c r="D10586" s="218">
        <v>44906</v>
      </c>
      <c r="E10586" s="1">
        <v>2</v>
      </c>
      <c r="F10586" s="62">
        <v>47.47</v>
      </c>
    </row>
    <row r="10587" spans="1:6" x14ac:dyDescent="0.35">
      <c r="A10587" s="1">
        <v>85</v>
      </c>
      <c r="B10587" s="1" t="s">
        <v>116</v>
      </c>
      <c r="C10587" s="218">
        <v>44908</v>
      </c>
      <c r="D10587" s="218">
        <v>44905</v>
      </c>
      <c r="E10587" s="1">
        <v>5</v>
      </c>
      <c r="F10587" s="62">
        <v>118.4</v>
      </c>
    </row>
    <row r="10588" spans="1:6" x14ac:dyDescent="0.35">
      <c r="A10588" s="1">
        <v>85</v>
      </c>
      <c r="B10588" s="1" t="s">
        <v>116</v>
      </c>
      <c r="C10588" s="218">
        <v>44908</v>
      </c>
      <c r="D10588" s="218">
        <v>44906</v>
      </c>
      <c r="E10588" s="1">
        <v>8</v>
      </c>
      <c r="F10588" s="62">
        <v>220.07</v>
      </c>
    </row>
    <row r="10589" spans="1:6" x14ac:dyDescent="0.35">
      <c r="A10589" s="1">
        <v>85</v>
      </c>
      <c r="B10589" s="1" t="s">
        <v>116</v>
      </c>
      <c r="C10589" s="218">
        <v>44909</v>
      </c>
      <c r="D10589" s="218">
        <v>44905</v>
      </c>
      <c r="E10589" s="1">
        <v>2</v>
      </c>
      <c r="F10589" s="62">
        <v>75.73</v>
      </c>
    </row>
    <row r="10590" spans="1:6" x14ac:dyDescent="0.35">
      <c r="A10590" s="1">
        <v>85</v>
      </c>
      <c r="B10590" s="1" t="s">
        <v>116</v>
      </c>
      <c r="C10590" s="218">
        <v>44909</v>
      </c>
      <c r="D10590" s="218">
        <v>44906</v>
      </c>
      <c r="E10590" s="1">
        <v>8</v>
      </c>
      <c r="F10590" s="62">
        <v>189.68</v>
      </c>
    </row>
    <row r="10591" spans="1:6" x14ac:dyDescent="0.35">
      <c r="A10591" s="1">
        <v>85</v>
      </c>
      <c r="B10591" s="1" t="s">
        <v>116</v>
      </c>
      <c r="C10591" s="218">
        <v>44909</v>
      </c>
      <c r="D10591" s="218">
        <v>44908</v>
      </c>
      <c r="E10591" s="1">
        <v>1</v>
      </c>
      <c r="F10591" s="62">
        <v>23.76</v>
      </c>
    </row>
    <row r="10592" spans="1:6" x14ac:dyDescent="0.35">
      <c r="A10592" s="1">
        <v>85</v>
      </c>
      <c r="B10592" s="1" t="s">
        <v>116</v>
      </c>
      <c r="C10592" s="218">
        <v>44909</v>
      </c>
      <c r="D10592" s="218">
        <v>44909</v>
      </c>
      <c r="E10592" s="1">
        <v>1</v>
      </c>
      <c r="F10592" s="62">
        <v>54.45</v>
      </c>
    </row>
    <row r="10593" spans="1:6" x14ac:dyDescent="0.35">
      <c r="A10593" s="1">
        <v>85</v>
      </c>
      <c r="B10593" s="1" t="s">
        <v>116</v>
      </c>
      <c r="C10593" s="218">
        <v>44910</v>
      </c>
      <c r="D10593" s="218">
        <v>44908</v>
      </c>
      <c r="E10593" s="1">
        <v>4</v>
      </c>
      <c r="F10593" s="62">
        <v>94.84</v>
      </c>
    </row>
    <row r="10594" spans="1:6" x14ac:dyDescent="0.35">
      <c r="A10594" s="1">
        <v>85</v>
      </c>
      <c r="B10594" s="1" t="s">
        <v>116</v>
      </c>
      <c r="C10594" s="218">
        <v>44910</v>
      </c>
      <c r="D10594" s="218">
        <v>44909</v>
      </c>
      <c r="E10594" s="1">
        <v>5</v>
      </c>
      <c r="F10594" s="62">
        <v>118.6</v>
      </c>
    </row>
    <row r="10595" spans="1:6" x14ac:dyDescent="0.35">
      <c r="A10595" s="1">
        <v>85</v>
      </c>
      <c r="B10595" s="1" t="s">
        <v>116</v>
      </c>
      <c r="C10595" s="218">
        <v>44910</v>
      </c>
      <c r="D10595" s="218">
        <v>44910</v>
      </c>
      <c r="E10595" s="1">
        <v>5</v>
      </c>
      <c r="F10595" s="62">
        <v>179.88</v>
      </c>
    </row>
    <row r="10596" spans="1:6" x14ac:dyDescent="0.35">
      <c r="A10596" s="1">
        <v>85</v>
      </c>
      <c r="B10596" s="1" t="s">
        <v>116</v>
      </c>
      <c r="C10596" s="218">
        <v>44911</v>
      </c>
      <c r="D10596" s="218">
        <v>44909</v>
      </c>
      <c r="E10596" s="1">
        <v>3</v>
      </c>
      <c r="F10596" s="62">
        <v>70.14</v>
      </c>
    </row>
    <row r="10597" spans="1:6" x14ac:dyDescent="0.35">
      <c r="A10597" s="1">
        <v>85</v>
      </c>
      <c r="B10597" s="1" t="s">
        <v>116</v>
      </c>
      <c r="C10597" s="218">
        <v>44911</v>
      </c>
      <c r="D10597" s="218">
        <v>44910</v>
      </c>
      <c r="E10597" s="1">
        <v>1</v>
      </c>
      <c r="F10597" s="62">
        <v>17.32</v>
      </c>
    </row>
    <row r="10598" spans="1:6" x14ac:dyDescent="0.35">
      <c r="A10598" s="1">
        <v>85</v>
      </c>
      <c r="B10598" s="1" t="s">
        <v>116</v>
      </c>
      <c r="C10598" s="218">
        <v>44911</v>
      </c>
      <c r="D10598" s="218">
        <v>44911</v>
      </c>
      <c r="E10598" s="1">
        <v>9</v>
      </c>
      <c r="F10598" s="62">
        <v>238.19</v>
      </c>
    </row>
    <row r="10599" spans="1:6" x14ac:dyDescent="0.35">
      <c r="A10599" s="1">
        <v>85</v>
      </c>
      <c r="B10599" s="1" t="s">
        <v>116</v>
      </c>
      <c r="C10599" s="218">
        <v>44912</v>
      </c>
      <c r="D10599" s="218">
        <v>44910</v>
      </c>
      <c r="E10599" s="1">
        <v>2</v>
      </c>
      <c r="F10599" s="62">
        <v>47.42</v>
      </c>
    </row>
    <row r="10600" spans="1:6" x14ac:dyDescent="0.35">
      <c r="A10600" s="1">
        <v>85</v>
      </c>
      <c r="B10600" s="1" t="s">
        <v>116</v>
      </c>
      <c r="C10600" s="218">
        <v>44912</v>
      </c>
      <c r="D10600" s="218">
        <v>44912</v>
      </c>
      <c r="E10600" s="1">
        <v>7</v>
      </c>
      <c r="F10600" s="62">
        <v>192.4</v>
      </c>
    </row>
    <row r="10601" spans="1:6" x14ac:dyDescent="0.35">
      <c r="A10601" s="1">
        <v>85</v>
      </c>
      <c r="B10601" s="1" t="s">
        <v>116</v>
      </c>
      <c r="C10601" s="218">
        <v>44913</v>
      </c>
      <c r="D10601" s="218">
        <v>44912</v>
      </c>
      <c r="E10601" s="1">
        <v>1</v>
      </c>
      <c r="F10601" s="62">
        <v>54.35</v>
      </c>
    </row>
    <row r="10602" spans="1:6" x14ac:dyDescent="0.35">
      <c r="A10602" s="1">
        <v>85</v>
      </c>
      <c r="B10602" s="1" t="s">
        <v>116</v>
      </c>
      <c r="C10602" s="218">
        <v>44913</v>
      </c>
      <c r="D10602" s="218">
        <v>44913</v>
      </c>
      <c r="E10602" s="1">
        <v>10</v>
      </c>
      <c r="F10602" s="62">
        <v>237.2</v>
      </c>
    </row>
    <row r="10603" spans="1:6" x14ac:dyDescent="0.35">
      <c r="A10603" s="1">
        <v>85</v>
      </c>
      <c r="B10603" s="1" t="s">
        <v>116</v>
      </c>
      <c r="C10603" s="218">
        <v>44914</v>
      </c>
      <c r="D10603" s="218">
        <v>44913</v>
      </c>
      <c r="E10603" s="1">
        <v>1</v>
      </c>
      <c r="F10603" s="62">
        <v>23.66</v>
      </c>
    </row>
    <row r="10604" spans="1:6" x14ac:dyDescent="0.35">
      <c r="A10604" s="1">
        <v>85</v>
      </c>
      <c r="B10604" s="1" t="s">
        <v>116</v>
      </c>
      <c r="C10604" s="218">
        <v>44914</v>
      </c>
      <c r="D10604" s="218">
        <v>44914</v>
      </c>
      <c r="E10604" s="1">
        <v>6</v>
      </c>
      <c r="F10604" s="62">
        <v>173.15</v>
      </c>
    </row>
    <row r="10605" spans="1:6" x14ac:dyDescent="0.35">
      <c r="A10605" s="1">
        <v>85</v>
      </c>
      <c r="B10605" s="1" t="s">
        <v>116</v>
      </c>
      <c r="C10605" s="218">
        <v>44915</v>
      </c>
      <c r="D10605" s="218">
        <v>44914</v>
      </c>
      <c r="E10605" s="1">
        <v>1</v>
      </c>
      <c r="F10605" s="62">
        <v>23.76</v>
      </c>
    </row>
    <row r="10606" spans="1:6" x14ac:dyDescent="0.35">
      <c r="A10606" s="1">
        <v>85</v>
      </c>
      <c r="B10606" s="1" t="s">
        <v>116</v>
      </c>
      <c r="C10606" s="218">
        <v>44915</v>
      </c>
      <c r="D10606" s="218">
        <v>44915</v>
      </c>
      <c r="E10606" s="1">
        <v>11</v>
      </c>
      <c r="F10606" s="62">
        <v>322.39</v>
      </c>
    </row>
    <row r="10607" spans="1:6" x14ac:dyDescent="0.35">
      <c r="A10607" s="1">
        <v>85</v>
      </c>
      <c r="B10607" s="1" t="s">
        <v>116</v>
      </c>
      <c r="C10607" s="218">
        <v>44916</v>
      </c>
      <c r="D10607" s="218">
        <v>44915</v>
      </c>
      <c r="E10607" s="1">
        <v>3</v>
      </c>
      <c r="F10607" s="62">
        <v>101.38</v>
      </c>
    </row>
    <row r="10608" spans="1:6" x14ac:dyDescent="0.35">
      <c r="A10608" s="1">
        <v>85</v>
      </c>
      <c r="B10608" s="1" t="s">
        <v>116</v>
      </c>
      <c r="C10608" s="218">
        <v>44916</v>
      </c>
      <c r="D10608" s="218">
        <v>44916</v>
      </c>
      <c r="E10608" s="1">
        <v>10</v>
      </c>
      <c r="F10608" s="62">
        <v>294.27</v>
      </c>
    </row>
    <row r="10609" spans="1:6" x14ac:dyDescent="0.35">
      <c r="A10609" s="1">
        <v>85</v>
      </c>
      <c r="B10609" s="1" t="s">
        <v>116</v>
      </c>
      <c r="C10609" s="218">
        <v>44917</v>
      </c>
      <c r="D10609" s="218">
        <v>44914</v>
      </c>
      <c r="E10609" s="1">
        <v>3</v>
      </c>
      <c r="F10609" s="62">
        <v>91.67</v>
      </c>
    </row>
    <row r="10610" spans="1:6" x14ac:dyDescent="0.35">
      <c r="A10610" s="1">
        <v>85</v>
      </c>
      <c r="B10610" s="1" t="s">
        <v>116</v>
      </c>
      <c r="C10610" s="218">
        <v>44917</v>
      </c>
      <c r="D10610" s="218">
        <v>44915</v>
      </c>
      <c r="E10610" s="1">
        <v>1</v>
      </c>
      <c r="F10610" s="62">
        <v>21.48</v>
      </c>
    </row>
    <row r="10611" spans="1:6" x14ac:dyDescent="0.35">
      <c r="A10611" s="1">
        <v>85</v>
      </c>
      <c r="B10611" s="1" t="s">
        <v>116</v>
      </c>
      <c r="C10611" s="218">
        <v>44917</v>
      </c>
      <c r="D10611" s="218">
        <v>44916</v>
      </c>
      <c r="E10611" s="1">
        <v>6</v>
      </c>
      <c r="F10611" s="62">
        <v>142.36000000000001</v>
      </c>
    </row>
    <row r="10612" spans="1:6" x14ac:dyDescent="0.35">
      <c r="A10612" s="1">
        <v>85</v>
      </c>
      <c r="B10612" s="1" t="s">
        <v>116</v>
      </c>
      <c r="C10612" s="218">
        <v>44917</v>
      </c>
      <c r="D10612" s="218">
        <v>44917</v>
      </c>
      <c r="E10612" s="1">
        <v>6</v>
      </c>
      <c r="F10612" s="62">
        <v>142.51</v>
      </c>
    </row>
    <row r="10613" spans="1:6" x14ac:dyDescent="0.35">
      <c r="A10613" s="1">
        <v>85</v>
      </c>
      <c r="B10613" s="1" t="s">
        <v>116</v>
      </c>
      <c r="C10613" s="218">
        <v>44918</v>
      </c>
      <c r="D10613" s="218">
        <v>44915</v>
      </c>
      <c r="E10613" s="1">
        <v>1</v>
      </c>
      <c r="F10613" s="62">
        <v>23.76</v>
      </c>
    </row>
    <row r="10614" spans="1:6" x14ac:dyDescent="0.35">
      <c r="A10614" s="1">
        <v>85</v>
      </c>
      <c r="B10614" s="1" t="s">
        <v>116</v>
      </c>
      <c r="C10614" s="218">
        <v>44918</v>
      </c>
      <c r="D10614" s="218">
        <v>44916</v>
      </c>
      <c r="E10614" s="1">
        <v>5</v>
      </c>
      <c r="F10614" s="62">
        <v>116.42</v>
      </c>
    </row>
    <row r="10615" spans="1:6" x14ac:dyDescent="0.35">
      <c r="A10615" s="1">
        <v>85</v>
      </c>
      <c r="B10615" s="1" t="s">
        <v>116</v>
      </c>
      <c r="C10615" s="218">
        <v>44918</v>
      </c>
      <c r="D10615" s="218">
        <v>44917</v>
      </c>
      <c r="E10615" s="1">
        <v>1</v>
      </c>
      <c r="F10615" s="62">
        <v>54.35</v>
      </c>
    </row>
    <row r="10616" spans="1:6" x14ac:dyDescent="0.35">
      <c r="A10616" s="1">
        <v>85</v>
      </c>
      <c r="B10616" s="1" t="s">
        <v>116</v>
      </c>
      <c r="C10616" s="218">
        <v>44918</v>
      </c>
      <c r="D10616" s="218">
        <v>44918</v>
      </c>
      <c r="E10616" s="1">
        <v>7</v>
      </c>
      <c r="F10616" s="62">
        <v>196.56</v>
      </c>
    </row>
    <row r="10617" spans="1:6" x14ac:dyDescent="0.35">
      <c r="A10617" s="1">
        <v>85</v>
      </c>
      <c r="B10617" s="1" t="s">
        <v>116</v>
      </c>
      <c r="C10617" s="218">
        <v>44919</v>
      </c>
      <c r="D10617" s="218">
        <v>44916</v>
      </c>
      <c r="E10617" s="1">
        <v>2</v>
      </c>
      <c r="F10617" s="62">
        <v>47.42</v>
      </c>
    </row>
    <row r="10618" spans="1:6" x14ac:dyDescent="0.35">
      <c r="A10618" s="1">
        <v>85</v>
      </c>
      <c r="B10618" s="1" t="s">
        <v>116</v>
      </c>
      <c r="C10618" s="218">
        <v>44919</v>
      </c>
      <c r="D10618" s="218">
        <v>44917</v>
      </c>
      <c r="E10618" s="1">
        <v>3</v>
      </c>
      <c r="F10618" s="62">
        <v>70.34</v>
      </c>
    </row>
    <row r="10619" spans="1:6" x14ac:dyDescent="0.35">
      <c r="A10619" s="1">
        <v>85</v>
      </c>
      <c r="B10619" s="1" t="s">
        <v>116</v>
      </c>
      <c r="C10619" s="218">
        <v>44919</v>
      </c>
      <c r="D10619" s="218">
        <v>44919</v>
      </c>
      <c r="E10619" s="1">
        <v>7</v>
      </c>
      <c r="F10619" s="62">
        <v>195.52</v>
      </c>
    </row>
    <row r="10620" spans="1:6" x14ac:dyDescent="0.35">
      <c r="A10620" s="1">
        <v>85</v>
      </c>
      <c r="B10620" s="1" t="s">
        <v>116</v>
      </c>
      <c r="C10620" s="218">
        <v>44920</v>
      </c>
      <c r="D10620" s="218">
        <v>44917</v>
      </c>
      <c r="E10620" s="1">
        <v>1</v>
      </c>
      <c r="F10620" s="62">
        <v>45.34</v>
      </c>
    </row>
    <row r="10621" spans="1:6" x14ac:dyDescent="0.35">
      <c r="A10621" s="1">
        <v>85</v>
      </c>
      <c r="B10621" s="1" t="s">
        <v>116</v>
      </c>
      <c r="C10621" s="218">
        <v>44920</v>
      </c>
      <c r="D10621" s="218">
        <v>44918</v>
      </c>
      <c r="E10621" s="1">
        <v>2</v>
      </c>
      <c r="F10621" s="62">
        <v>106.72</v>
      </c>
    </row>
    <row r="10622" spans="1:6" x14ac:dyDescent="0.35">
      <c r="A10622" s="1">
        <v>85</v>
      </c>
      <c r="B10622" s="1" t="s">
        <v>116</v>
      </c>
      <c r="C10622" s="218">
        <v>44920</v>
      </c>
      <c r="D10622" s="218">
        <v>44919</v>
      </c>
      <c r="E10622" s="1">
        <v>2</v>
      </c>
      <c r="F10622" s="62">
        <v>78.16</v>
      </c>
    </row>
    <row r="10623" spans="1:6" x14ac:dyDescent="0.35">
      <c r="A10623" s="1">
        <v>85</v>
      </c>
      <c r="B10623" s="1" t="s">
        <v>116</v>
      </c>
      <c r="C10623" s="218">
        <v>44920</v>
      </c>
      <c r="D10623" s="218">
        <v>44920</v>
      </c>
      <c r="E10623" s="1">
        <v>7</v>
      </c>
      <c r="F10623" s="62">
        <v>223.44</v>
      </c>
    </row>
    <row r="10624" spans="1:6" x14ac:dyDescent="0.35">
      <c r="A10624" s="1">
        <v>85</v>
      </c>
      <c r="B10624" s="1" t="s">
        <v>116</v>
      </c>
      <c r="C10624" s="218">
        <v>44921</v>
      </c>
      <c r="D10624" s="218">
        <v>44918</v>
      </c>
      <c r="E10624" s="1">
        <v>1</v>
      </c>
      <c r="F10624" s="62">
        <v>23.76</v>
      </c>
    </row>
    <row r="10625" spans="1:6" x14ac:dyDescent="0.35">
      <c r="A10625" s="1">
        <v>85</v>
      </c>
      <c r="B10625" s="1" t="s">
        <v>116</v>
      </c>
      <c r="C10625" s="218">
        <v>44921</v>
      </c>
      <c r="D10625" s="218">
        <v>44920</v>
      </c>
      <c r="E10625" s="1">
        <v>4</v>
      </c>
      <c r="F10625" s="62">
        <v>94.84</v>
      </c>
    </row>
    <row r="10626" spans="1:6" x14ac:dyDescent="0.35">
      <c r="A10626" s="1">
        <v>85</v>
      </c>
      <c r="B10626" s="1" t="s">
        <v>116</v>
      </c>
      <c r="C10626" s="218">
        <v>44921</v>
      </c>
      <c r="D10626" s="218">
        <v>44921</v>
      </c>
      <c r="E10626" s="1">
        <v>8</v>
      </c>
      <c r="F10626" s="62">
        <v>310.75</v>
      </c>
    </row>
    <row r="10627" spans="1:6" x14ac:dyDescent="0.35">
      <c r="A10627" s="1">
        <v>85</v>
      </c>
      <c r="B10627" s="1" t="s">
        <v>116</v>
      </c>
      <c r="C10627" s="218">
        <v>44922</v>
      </c>
      <c r="D10627" s="218">
        <v>44919</v>
      </c>
      <c r="E10627" s="1">
        <v>2</v>
      </c>
      <c r="F10627" s="62">
        <v>46.83</v>
      </c>
    </row>
    <row r="10628" spans="1:6" x14ac:dyDescent="0.35">
      <c r="A10628" s="1">
        <v>85</v>
      </c>
      <c r="B10628" s="1" t="s">
        <v>116</v>
      </c>
      <c r="C10628" s="218">
        <v>44922</v>
      </c>
      <c r="D10628" s="218">
        <v>44920</v>
      </c>
      <c r="E10628" s="1">
        <v>1</v>
      </c>
      <c r="F10628" s="62">
        <v>21.68</v>
      </c>
    </row>
    <row r="10629" spans="1:6" x14ac:dyDescent="0.35">
      <c r="A10629" s="1">
        <v>85</v>
      </c>
      <c r="B10629" s="1" t="s">
        <v>116</v>
      </c>
      <c r="C10629" s="218">
        <v>44922</v>
      </c>
      <c r="D10629" s="218">
        <v>44921</v>
      </c>
      <c r="E10629" s="1">
        <v>2</v>
      </c>
      <c r="F10629" s="62">
        <v>47.37</v>
      </c>
    </row>
    <row r="10630" spans="1:6" x14ac:dyDescent="0.35">
      <c r="A10630" s="1">
        <v>85</v>
      </c>
      <c r="B10630" s="1" t="s">
        <v>116</v>
      </c>
      <c r="C10630" s="218">
        <v>44922</v>
      </c>
      <c r="D10630" s="218">
        <v>44922</v>
      </c>
      <c r="E10630" s="1">
        <v>7</v>
      </c>
      <c r="F10630" s="62">
        <v>258.14</v>
      </c>
    </row>
    <row r="10631" spans="1:6" x14ac:dyDescent="0.35">
      <c r="A10631" s="1">
        <v>85</v>
      </c>
      <c r="B10631" s="1" t="s">
        <v>116</v>
      </c>
      <c r="C10631" s="218">
        <v>44923</v>
      </c>
      <c r="D10631" s="218">
        <v>44920</v>
      </c>
      <c r="E10631" s="1">
        <v>1</v>
      </c>
      <c r="F10631" s="62">
        <v>23.66</v>
      </c>
    </row>
    <row r="10632" spans="1:6" x14ac:dyDescent="0.35">
      <c r="A10632" s="1">
        <v>85</v>
      </c>
      <c r="B10632" s="1" t="s">
        <v>116</v>
      </c>
      <c r="C10632" s="218">
        <v>44923</v>
      </c>
      <c r="D10632" s="218">
        <v>44921</v>
      </c>
      <c r="E10632" s="1">
        <v>1</v>
      </c>
      <c r="F10632" s="62">
        <v>23.76</v>
      </c>
    </row>
    <row r="10633" spans="1:6" x14ac:dyDescent="0.35">
      <c r="A10633" s="1">
        <v>85</v>
      </c>
      <c r="B10633" s="1" t="s">
        <v>116</v>
      </c>
      <c r="C10633" s="218">
        <v>44923</v>
      </c>
      <c r="D10633" s="218">
        <v>44922</v>
      </c>
      <c r="E10633" s="1">
        <v>2</v>
      </c>
      <c r="F10633" s="62">
        <v>75.14</v>
      </c>
    </row>
    <row r="10634" spans="1:6" x14ac:dyDescent="0.35">
      <c r="A10634" s="1">
        <v>85</v>
      </c>
      <c r="B10634" s="1" t="s">
        <v>116</v>
      </c>
      <c r="C10634" s="218">
        <v>44923</v>
      </c>
      <c r="D10634" s="218">
        <v>44923</v>
      </c>
      <c r="E10634" s="1">
        <v>5</v>
      </c>
      <c r="F10634" s="62">
        <v>208.49</v>
      </c>
    </row>
    <row r="10635" spans="1:6" x14ac:dyDescent="0.35">
      <c r="A10635" s="1">
        <v>85</v>
      </c>
      <c r="B10635" s="1" t="s">
        <v>116</v>
      </c>
      <c r="C10635" s="218">
        <v>44924</v>
      </c>
      <c r="D10635" s="218">
        <v>44922</v>
      </c>
      <c r="E10635" s="1">
        <v>1</v>
      </c>
      <c r="F10635" s="62">
        <v>23.66</v>
      </c>
    </row>
    <row r="10636" spans="1:6" x14ac:dyDescent="0.35">
      <c r="A10636" s="1">
        <v>85</v>
      </c>
      <c r="B10636" s="1" t="s">
        <v>116</v>
      </c>
      <c r="C10636" s="218">
        <v>44924</v>
      </c>
      <c r="D10636" s="218">
        <v>44923</v>
      </c>
      <c r="E10636" s="1">
        <v>2</v>
      </c>
      <c r="F10636" s="62">
        <v>47.52</v>
      </c>
    </row>
    <row r="10637" spans="1:6" x14ac:dyDescent="0.35">
      <c r="A10637" s="1">
        <v>85</v>
      </c>
      <c r="B10637" s="1" t="s">
        <v>116</v>
      </c>
      <c r="C10637" s="218">
        <v>44924</v>
      </c>
      <c r="D10637" s="218">
        <v>44924</v>
      </c>
      <c r="E10637" s="1">
        <v>9</v>
      </c>
      <c r="F10637" s="62">
        <v>296.8</v>
      </c>
    </row>
    <row r="10638" spans="1:6" x14ac:dyDescent="0.35">
      <c r="A10638" s="1">
        <v>85</v>
      </c>
      <c r="B10638" s="1" t="s">
        <v>116</v>
      </c>
      <c r="C10638" s="218">
        <v>44925</v>
      </c>
      <c r="D10638" s="218">
        <v>44923</v>
      </c>
      <c r="E10638" s="1">
        <v>2</v>
      </c>
      <c r="F10638" s="62">
        <v>47.42</v>
      </c>
    </row>
    <row r="10639" spans="1:6" x14ac:dyDescent="0.35">
      <c r="A10639" s="1">
        <v>85</v>
      </c>
      <c r="B10639" s="1" t="s">
        <v>116</v>
      </c>
      <c r="C10639" s="218">
        <v>44925</v>
      </c>
      <c r="D10639" s="218">
        <v>44924</v>
      </c>
      <c r="E10639" s="1">
        <v>1</v>
      </c>
      <c r="F10639" s="62">
        <v>23.46</v>
      </c>
    </row>
    <row r="10640" spans="1:6" x14ac:dyDescent="0.35">
      <c r="A10640" s="1">
        <v>85</v>
      </c>
      <c r="B10640" s="1" t="s">
        <v>116</v>
      </c>
      <c r="C10640" s="218">
        <v>44925</v>
      </c>
      <c r="D10640" s="218">
        <v>44925</v>
      </c>
      <c r="E10640" s="1">
        <v>7</v>
      </c>
      <c r="F10640" s="62">
        <v>164.59</v>
      </c>
    </row>
    <row r="10641" spans="1:6" x14ac:dyDescent="0.35">
      <c r="A10641" s="1">
        <v>85</v>
      </c>
      <c r="B10641" s="1" t="s">
        <v>116</v>
      </c>
      <c r="C10641" s="218">
        <v>44926</v>
      </c>
      <c r="D10641" s="218">
        <v>44923</v>
      </c>
      <c r="E10641" s="1">
        <v>1</v>
      </c>
      <c r="F10641" s="62">
        <v>23.76</v>
      </c>
    </row>
    <row r="10642" spans="1:6" x14ac:dyDescent="0.35">
      <c r="A10642" s="1">
        <v>85</v>
      </c>
      <c r="B10642" s="1" t="s">
        <v>116</v>
      </c>
      <c r="C10642" s="218">
        <v>44926</v>
      </c>
      <c r="D10642" s="218">
        <v>44924</v>
      </c>
      <c r="E10642" s="1">
        <v>1</v>
      </c>
      <c r="F10642" s="62">
        <v>23.76</v>
      </c>
    </row>
    <row r="10643" spans="1:6" x14ac:dyDescent="0.35">
      <c r="A10643" s="1">
        <v>85</v>
      </c>
      <c r="B10643" s="1" t="s">
        <v>116</v>
      </c>
      <c r="C10643" s="218">
        <v>44926</v>
      </c>
      <c r="D10643" s="218">
        <v>44925</v>
      </c>
      <c r="E10643" s="1">
        <v>3</v>
      </c>
      <c r="F10643" s="62">
        <v>131.37</v>
      </c>
    </row>
    <row r="10644" spans="1:6" x14ac:dyDescent="0.35">
      <c r="A10644" s="1">
        <v>85</v>
      </c>
      <c r="B10644" s="1" t="s">
        <v>116</v>
      </c>
      <c r="C10644" s="218">
        <v>44926</v>
      </c>
      <c r="D10644" s="218">
        <v>44926</v>
      </c>
      <c r="E10644" s="1">
        <v>7</v>
      </c>
      <c r="F10644" s="62">
        <v>196.66</v>
      </c>
    </row>
    <row r="10645" spans="1:6" x14ac:dyDescent="0.35">
      <c r="A10645" s="1">
        <v>85</v>
      </c>
      <c r="B10645" s="1" t="s">
        <v>116</v>
      </c>
      <c r="C10645" s="218">
        <v>44928</v>
      </c>
      <c r="D10645" s="218">
        <v>44925</v>
      </c>
      <c r="E10645" s="1">
        <v>1</v>
      </c>
      <c r="F10645" s="62">
        <v>23.76</v>
      </c>
    </row>
    <row r="10646" spans="1:6" x14ac:dyDescent="0.35">
      <c r="A10646" s="1">
        <v>85</v>
      </c>
      <c r="B10646" s="1" t="s">
        <v>116</v>
      </c>
      <c r="C10646" s="218">
        <v>44928</v>
      </c>
      <c r="D10646" s="218">
        <v>44926</v>
      </c>
      <c r="E10646" s="1">
        <v>1</v>
      </c>
      <c r="F10646" s="62">
        <v>23.17</v>
      </c>
    </row>
    <row r="10647" spans="1:6" x14ac:dyDescent="0.35">
      <c r="A10647" s="1">
        <v>85</v>
      </c>
      <c r="B10647" s="1" t="s">
        <v>116</v>
      </c>
      <c r="C10647" s="218">
        <v>44928</v>
      </c>
      <c r="D10647" s="218">
        <v>44927</v>
      </c>
      <c r="E10647" s="1">
        <v>6</v>
      </c>
      <c r="F10647" s="62">
        <v>234.43</v>
      </c>
    </row>
    <row r="10648" spans="1:6" x14ac:dyDescent="0.35">
      <c r="A10648" s="1">
        <v>85</v>
      </c>
      <c r="B10648" s="1" t="s">
        <v>116</v>
      </c>
      <c r="C10648" s="218">
        <v>44928</v>
      </c>
      <c r="D10648" s="218">
        <v>44928</v>
      </c>
      <c r="E10648" s="1">
        <v>3</v>
      </c>
      <c r="F10648" s="62">
        <v>101.97</v>
      </c>
    </row>
    <row r="10649" spans="1:6" x14ac:dyDescent="0.35">
      <c r="A10649" s="1">
        <v>85</v>
      </c>
      <c r="B10649" s="1" t="s">
        <v>116</v>
      </c>
      <c r="C10649" s="218">
        <v>44929</v>
      </c>
      <c r="D10649" s="218">
        <v>44926</v>
      </c>
      <c r="E10649" s="1">
        <v>1</v>
      </c>
      <c r="F10649" s="62">
        <v>23.66</v>
      </c>
    </row>
    <row r="10650" spans="1:6" x14ac:dyDescent="0.35">
      <c r="A10650" s="1">
        <v>85</v>
      </c>
      <c r="B10650" s="1" t="s">
        <v>116</v>
      </c>
      <c r="C10650" s="218">
        <v>44929</v>
      </c>
      <c r="D10650" s="218">
        <v>44928</v>
      </c>
      <c r="E10650" s="1">
        <v>4</v>
      </c>
      <c r="F10650" s="62">
        <v>125.23</v>
      </c>
    </row>
    <row r="10651" spans="1:6" x14ac:dyDescent="0.35">
      <c r="A10651" s="1">
        <v>85</v>
      </c>
      <c r="B10651" s="1" t="s">
        <v>116</v>
      </c>
      <c r="C10651" s="218">
        <v>44929</v>
      </c>
      <c r="D10651" s="218">
        <v>44929</v>
      </c>
      <c r="E10651" s="1">
        <v>7</v>
      </c>
      <c r="F10651" s="62">
        <v>196.76</v>
      </c>
    </row>
    <row r="10652" spans="1:6" x14ac:dyDescent="0.35">
      <c r="A10652" s="1">
        <v>85</v>
      </c>
      <c r="B10652" s="1" t="s">
        <v>116</v>
      </c>
      <c r="C10652" s="218">
        <v>44930</v>
      </c>
      <c r="D10652" s="218">
        <v>44928</v>
      </c>
      <c r="E10652" s="1">
        <v>2</v>
      </c>
      <c r="F10652" s="62">
        <v>43.26</v>
      </c>
    </row>
    <row r="10653" spans="1:6" x14ac:dyDescent="0.35">
      <c r="A10653" s="1">
        <v>85</v>
      </c>
      <c r="B10653" s="1" t="s">
        <v>116</v>
      </c>
      <c r="C10653" s="218">
        <v>44930</v>
      </c>
      <c r="D10653" s="218">
        <v>44929</v>
      </c>
      <c r="E10653" s="1">
        <v>8</v>
      </c>
      <c r="F10653" s="62">
        <v>217.25</v>
      </c>
    </row>
    <row r="10654" spans="1:6" x14ac:dyDescent="0.35">
      <c r="A10654" s="1">
        <v>85</v>
      </c>
      <c r="B10654" s="1" t="s">
        <v>116</v>
      </c>
      <c r="C10654" s="218">
        <v>44930</v>
      </c>
      <c r="D10654" s="218">
        <v>44930</v>
      </c>
      <c r="E10654" s="1">
        <v>8</v>
      </c>
      <c r="F10654" s="62">
        <v>219.97</v>
      </c>
    </row>
    <row r="10655" spans="1:6" x14ac:dyDescent="0.35">
      <c r="A10655" s="1">
        <v>85</v>
      </c>
      <c r="B10655" s="1" t="s">
        <v>116</v>
      </c>
      <c r="C10655" s="218">
        <v>44931</v>
      </c>
      <c r="D10655" s="218">
        <v>44924</v>
      </c>
      <c r="E10655" s="1">
        <v>1</v>
      </c>
      <c r="F10655" s="62">
        <v>23.56</v>
      </c>
    </row>
    <row r="10656" spans="1:6" x14ac:dyDescent="0.35">
      <c r="A10656" s="1">
        <v>85</v>
      </c>
      <c r="B10656" s="1" t="s">
        <v>116</v>
      </c>
      <c r="C10656" s="218">
        <v>44931</v>
      </c>
      <c r="D10656" s="218">
        <v>44925</v>
      </c>
      <c r="E10656" s="1">
        <v>1</v>
      </c>
      <c r="F10656" s="62">
        <v>23.76</v>
      </c>
    </row>
    <row r="10657" spans="1:6" x14ac:dyDescent="0.35">
      <c r="A10657" s="1">
        <v>85</v>
      </c>
      <c r="B10657" s="1" t="s">
        <v>116</v>
      </c>
      <c r="C10657" s="218">
        <v>44931</v>
      </c>
      <c r="D10657" s="218">
        <v>44929</v>
      </c>
      <c r="E10657" s="1">
        <v>4</v>
      </c>
      <c r="F10657" s="62">
        <v>94.94</v>
      </c>
    </row>
    <row r="10658" spans="1:6" x14ac:dyDescent="0.35">
      <c r="A10658" s="1">
        <v>85</v>
      </c>
      <c r="B10658" s="1" t="s">
        <v>116</v>
      </c>
      <c r="C10658" s="218">
        <v>44931</v>
      </c>
      <c r="D10658" s="218">
        <v>44930</v>
      </c>
      <c r="E10658" s="1">
        <v>1</v>
      </c>
      <c r="F10658" s="62">
        <v>54.45</v>
      </c>
    </row>
    <row r="10659" spans="1:6" x14ac:dyDescent="0.35">
      <c r="A10659" s="1">
        <v>85</v>
      </c>
      <c r="B10659" s="1" t="s">
        <v>116</v>
      </c>
      <c r="C10659" s="218">
        <v>44931</v>
      </c>
      <c r="D10659" s="218">
        <v>44931</v>
      </c>
      <c r="E10659" s="1">
        <v>8</v>
      </c>
      <c r="F10659" s="62">
        <v>189.63</v>
      </c>
    </row>
    <row r="10660" spans="1:6" x14ac:dyDescent="0.35">
      <c r="A10660" s="1">
        <v>85</v>
      </c>
      <c r="B10660" s="1" t="s">
        <v>116</v>
      </c>
      <c r="C10660" s="218">
        <v>44932</v>
      </c>
      <c r="D10660" s="218">
        <v>44929</v>
      </c>
      <c r="E10660" s="1">
        <v>1</v>
      </c>
      <c r="F10660" s="62">
        <v>54.35</v>
      </c>
    </row>
    <row r="10661" spans="1:6" x14ac:dyDescent="0.35">
      <c r="A10661" s="1">
        <v>85</v>
      </c>
      <c r="B10661" s="1" t="s">
        <v>116</v>
      </c>
      <c r="C10661" s="218">
        <v>44932</v>
      </c>
      <c r="D10661" s="218">
        <v>44930</v>
      </c>
      <c r="E10661" s="1">
        <v>1</v>
      </c>
      <c r="F10661" s="62">
        <v>54.45</v>
      </c>
    </row>
    <row r="10662" spans="1:6" x14ac:dyDescent="0.35">
      <c r="A10662" s="1">
        <v>85</v>
      </c>
      <c r="B10662" s="1" t="s">
        <v>116</v>
      </c>
      <c r="C10662" s="218">
        <v>44932</v>
      </c>
      <c r="D10662" s="218">
        <v>44931</v>
      </c>
      <c r="E10662" s="1">
        <v>1</v>
      </c>
      <c r="F10662" s="62">
        <v>23.76</v>
      </c>
    </row>
    <row r="10663" spans="1:6" x14ac:dyDescent="0.35">
      <c r="A10663" s="1">
        <v>85</v>
      </c>
      <c r="B10663" s="1" t="s">
        <v>116</v>
      </c>
      <c r="C10663" s="218">
        <v>44932</v>
      </c>
      <c r="D10663" s="218">
        <v>44932</v>
      </c>
      <c r="E10663" s="1">
        <v>7</v>
      </c>
      <c r="F10663" s="62">
        <v>227.25</v>
      </c>
    </row>
    <row r="10664" spans="1:6" x14ac:dyDescent="0.35">
      <c r="A10664" s="1">
        <v>85</v>
      </c>
      <c r="B10664" s="1" t="s">
        <v>116</v>
      </c>
      <c r="C10664" s="218">
        <v>44933</v>
      </c>
      <c r="D10664" s="218">
        <v>44929</v>
      </c>
      <c r="E10664" s="1">
        <v>1</v>
      </c>
      <c r="F10664" s="62">
        <v>54.45</v>
      </c>
    </row>
    <row r="10665" spans="1:6" x14ac:dyDescent="0.35">
      <c r="A10665" s="1">
        <v>85</v>
      </c>
      <c r="B10665" s="1" t="s">
        <v>116</v>
      </c>
      <c r="C10665" s="218">
        <v>44933</v>
      </c>
      <c r="D10665" s="218">
        <v>44930</v>
      </c>
      <c r="E10665" s="1">
        <v>1</v>
      </c>
      <c r="F10665" s="62">
        <v>23.66</v>
      </c>
    </row>
    <row r="10666" spans="1:6" x14ac:dyDescent="0.35">
      <c r="A10666" s="1">
        <v>85</v>
      </c>
      <c r="B10666" s="1" t="s">
        <v>116</v>
      </c>
      <c r="C10666" s="218">
        <v>44933</v>
      </c>
      <c r="D10666" s="218">
        <v>44931</v>
      </c>
      <c r="E10666" s="1">
        <v>1</v>
      </c>
      <c r="F10666" s="62">
        <v>54.35</v>
      </c>
    </row>
    <row r="10667" spans="1:6" x14ac:dyDescent="0.35">
      <c r="A10667" s="1">
        <v>85</v>
      </c>
      <c r="B10667" s="1" t="s">
        <v>116</v>
      </c>
      <c r="C10667" s="218">
        <v>44933</v>
      </c>
      <c r="D10667" s="218">
        <v>44932</v>
      </c>
      <c r="E10667" s="1">
        <v>2</v>
      </c>
      <c r="F10667" s="62">
        <v>78.06</v>
      </c>
    </row>
    <row r="10668" spans="1:6" x14ac:dyDescent="0.35">
      <c r="A10668" s="1">
        <v>85</v>
      </c>
      <c r="B10668" s="1" t="s">
        <v>116</v>
      </c>
      <c r="C10668" s="218">
        <v>44933</v>
      </c>
      <c r="D10668" s="218">
        <v>44933</v>
      </c>
      <c r="E10668" s="1">
        <v>1</v>
      </c>
      <c r="F10668" s="62">
        <v>23.76</v>
      </c>
    </row>
    <row r="10669" spans="1:6" x14ac:dyDescent="0.35">
      <c r="A10669" s="1">
        <v>85</v>
      </c>
      <c r="B10669" s="1" t="s">
        <v>116</v>
      </c>
      <c r="C10669" s="218">
        <v>44935</v>
      </c>
      <c r="D10669" s="218">
        <v>44931</v>
      </c>
      <c r="E10669" s="1">
        <v>1</v>
      </c>
      <c r="F10669" s="62">
        <v>52.57</v>
      </c>
    </row>
    <row r="10670" spans="1:6" x14ac:dyDescent="0.35">
      <c r="A10670" s="1">
        <v>85</v>
      </c>
      <c r="B10670" s="1" t="s">
        <v>116</v>
      </c>
      <c r="C10670" s="218">
        <v>44935</v>
      </c>
      <c r="D10670" s="218">
        <v>44932</v>
      </c>
      <c r="E10670" s="1">
        <v>2</v>
      </c>
      <c r="F10670" s="62">
        <v>77.61</v>
      </c>
    </row>
    <row r="10671" spans="1:6" x14ac:dyDescent="0.35">
      <c r="A10671" s="1">
        <v>85</v>
      </c>
      <c r="B10671" s="1" t="s">
        <v>116</v>
      </c>
      <c r="C10671" s="218">
        <v>44935</v>
      </c>
      <c r="D10671" s="218">
        <v>44934</v>
      </c>
      <c r="E10671" s="1">
        <v>1</v>
      </c>
      <c r="F10671" s="62">
        <v>23.71</v>
      </c>
    </row>
    <row r="10672" spans="1:6" x14ac:dyDescent="0.35">
      <c r="A10672" s="1">
        <v>85</v>
      </c>
      <c r="B10672" s="1" t="s">
        <v>116</v>
      </c>
      <c r="C10672" s="218">
        <v>44935</v>
      </c>
      <c r="D10672" s="218">
        <v>44935</v>
      </c>
      <c r="E10672" s="1">
        <v>2</v>
      </c>
      <c r="F10672" s="62">
        <v>47.42</v>
      </c>
    </row>
    <row r="10673" spans="1:6" x14ac:dyDescent="0.35">
      <c r="A10673" s="1">
        <v>85</v>
      </c>
      <c r="B10673" s="1" t="s">
        <v>116</v>
      </c>
      <c r="C10673" s="218">
        <v>44937</v>
      </c>
      <c r="D10673" s="218">
        <v>44934</v>
      </c>
      <c r="E10673" s="1">
        <v>1</v>
      </c>
      <c r="F10673" s="62">
        <v>23.56</v>
      </c>
    </row>
    <row r="10674" spans="1:6" x14ac:dyDescent="0.35">
      <c r="A10674" s="1">
        <v>85</v>
      </c>
      <c r="B10674" s="1" t="s">
        <v>116</v>
      </c>
      <c r="C10674" s="218">
        <v>44937</v>
      </c>
      <c r="D10674" s="218">
        <v>44935</v>
      </c>
      <c r="E10674" s="1">
        <v>5</v>
      </c>
      <c r="F10674" s="62">
        <v>118.5</v>
      </c>
    </row>
    <row r="10675" spans="1:6" x14ac:dyDescent="0.35">
      <c r="A10675" s="1">
        <v>85</v>
      </c>
      <c r="B10675" s="1" t="s">
        <v>116</v>
      </c>
      <c r="C10675" s="218">
        <v>44937</v>
      </c>
      <c r="D10675" s="218">
        <v>44936</v>
      </c>
      <c r="E10675" s="1">
        <v>2</v>
      </c>
      <c r="F10675" s="62">
        <v>47.32</v>
      </c>
    </row>
    <row r="10676" spans="1:6" x14ac:dyDescent="0.35">
      <c r="A10676" s="1">
        <v>85</v>
      </c>
      <c r="B10676" s="1" t="s">
        <v>116</v>
      </c>
      <c r="C10676" s="218">
        <v>44938</v>
      </c>
      <c r="D10676" s="218">
        <v>44937</v>
      </c>
      <c r="E10676" s="1">
        <v>2</v>
      </c>
      <c r="F10676" s="62">
        <v>47.42</v>
      </c>
    </row>
    <row r="10677" spans="1:6" x14ac:dyDescent="0.35">
      <c r="A10677" s="1">
        <v>85</v>
      </c>
      <c r="B10677" s="1" t="s">
        <v>116</v>
      </c>
      <c r="C10677" s="218">
        <v>44938</v>
      </c>
      <c r="D10677" s="218">
        <v>44938</v>
      </c>
      <c r="E10677" s="1">
        <v>4</v>
      </c>
      <c r="F10677" s="62">
        <v>186.61</v>
      </c>
    </row>
    <row r="10678" spans="1:6" x14ac:dyDescent="0.35">
      <c r="A10678" s="1">
        <v>85</v>
      </c>
      <c r="B10678" s="1" t="s">
        <v>116</v>
      </c>
      <c r="C10678" s="218">
        <v>44941</v>
      </c>
      <c r="D10678" s="218">
        <v>44937</v>
      </c>
      <c r="E10678" s="1">
        <v>2</v>
      </c>
      <c r="F10678" s="62">
        <v>47.42</v>
      </c>
    </row>
    <row r="10679" spans="1:6" x14ac:dyDescent="0.35">
      <c r="A10679" s="1">
        <v>85</v>
      </c>
      <c r="B10679" s="1" t="s">
        <v>116</v>
      </c>
      <c r="C10679" s="218">
        <v>44941</v>
      </c>
      <c r="D10679" s="218">
        <v>44938</v>
      </c>
      <c r="E10679" s="1">
        <v>2</v>
      </c>
      <c r="F10679" s="62">
        <v>47.32</v>
      </c>
    </row>
    <row r="10680" spans="1:6" x14ac:dyDescent="0.35">
      <c r="A10680" s="1">
        <v>85</v>
      </c>
      <c r="B10680" s="1" t="s">
        <v>116</v>
      </c>
      <c r="C10680" s="218">
        <v>44941</v>
      </c>
      <c r="D10680" s="218">
        <v>44940</v>
      </c>
      <c r="E10680" s="1">
        <v>4</v>
      </c>
      <c r="F10680" s="62">
        <v>125.23</v>
      </c>
    </row>
    <row r="10681" spans="1:6" x14ac:dyDescent="0.35">
      <c r="A10681" s="1">
        <v>85</v>
      </c>
      <c r="B10681" s="1" t="s">
        <v>116</v>
      </c>
      <c r="C10681" s="218">
        <v>44942</v>
      </c>
      <c r="D10681" s="218">
        <v>44938</v>
      </c>
      <c r="E10681" s="1">
        <v>1</v>
      </c>
      <c r="F10681" s="62">
        <v>10.39</v>
      </c>
    </row>
    <row r="10682" spans="1:6" x14ac:dyDescent="0.35">
      <c r="A10682" s="1">
        <v>85</v>
      </c>
      <c r="B10682" s="1" t="s">
        <v>116</v>
      </c>
      <c r="C10682" s="218">
        <v>44942</v>
      </c>
      <c r="D10682" s="218">
        <v>44940</v>
      </c>
      <c r="E10682" s="1">
        <v>9</v>
      </c>
      <c r="F10682" s="62">
        <v>212.95</v>
      </c>
    </row>
    <row r="10683" spans="1:6" x14ac:dyDescent="0.35">
      <c r="A10683" s="1">
        <v>85</v>
      </c>
      <c r="B10683" s="1" t="s">
        <v>116</v>
      </c>
      <c r="C10683" s="218">
        <v>44942</v>
      </c>
      <c r="D10683" s="218">
        <v>44941</v>
      </c>
      <c r="E10683" s="1">
        <v>6</v>
      </c>
      <c r="F10683" s="62">
        <v>230.47</v>
      </c>
    </row>
    <row r="10684" spans="1:6" x14ac:dyDescent="0.35">
      <c r="A10684" s="1">
        <v>85</v>
      </c>
      <c r="B10684" s="1" t="s">
        <v>116</v>
      </c>
      <c r="C10684" s="218">
        <v>44943</v>
      </c>
      <c r="D10684" s="218">
        <v>44940</v>
      </c>
      <c r="E10684" s="1">
        <v>5</v>
      </c>
      <c r="F10684" s="62">
        <v>118.1</v>
      </c>
    </row>
    <row r="10685" spans="1:6" x14ac:dyDescent="0.35">
      <c r="A10685" s="1">
        <v>85</v>
      </c>
      <c r="B10685" s="1" t="s">
        <v>116</v>
      </c>
      <c r="C10685" s="218">
        <v>44943</v>
      </c>
      <c r="D10685" s="218">
        <v>44941</v>
      </c>
      <c r="E10685" s="1">
        <v>3</v>
      </c>
      <c r="F10685" s="62">
        <v>87.61</v>
      </c>
    </row>
    <row r="10686" spans="1:6" x14ac:dyDescent="0.35">
      <c r="A10686" s="1">
        <v>85</v>
      </c>
      <c r="B10686" s="1" t="s">
        <v>116</v>
      </c>
      <c r="C10686" s="218">
        <v>44943</v>
      </c>
      <c r="D10686" s="218">
        <v>44942</v>
      </c>
      <c r="E10686" s="1">
        <v>5</v>
      </c>
      <c r="F10686" s="62">
        <v>114.84</v>
      </c>
    </row>
    <row r="10687" spans="1:6" x14ac:dyDescent="0.35">
      <c r="A10687" s="1">
        <v>85</v>
      </c>
      <c r="B10687" s="1" t="s">
        <v>116</v>
      </c>
      <c r="C10687" s="218">
        <v>44943</v>
      </c>
      <c r="D10687" s="218">
        <v>44943</v>
      </c>
      <c r="E10687" s="1">
        <v>5</v>
      </c>
      <c r="F10687" s="62">
        <v>118.4</v>
      </c>
    </row>
    <row r="10688" spans="1:6" x14ac:dyDescent="0.35">
      <c r="A10688" s="1">
        <v>85</v>
      </c>
      <c r="B10688" s="1" t="s">
        <v>116</v>
      </c>
      <c r="C10688" s="218">
        <v>44944</v>
      </c>
      <c r="D10688" s="218">
        <v>44941</v>
      </c>
      <c r="E10688" s="1">
        <v>4</v>
      </c>
      <c r="F10688" s="62">
        <v>150.47999999999999</v>
      </c>
    </row>
    <row r="10689" spans="1:6" x14ac:dyDescent="0.35">
      <c r="A10689" s="1">
        <v>85</v>
      </c>
      <c r="B10689" s="1" t="s">
        <v>116</v>
      </c>
      <c r="C10689" s="218">
        <v>44944</v>
      </c>
      <c r="D10689" s="218">
        <v>44942</v>
      </c>
      <c r="E10689" s="1">
        <v>5</v>
      </c>
      <c r="F10689" s="62">
        <v>118.45</v>
      </c>
    </row>
    <row r="10690" spans="1:6" x14ac:dyDescent="0.35">
      <c r="A10690" s="1">
        <v>85</v>
      </c>
      <c r="B10690" s="1" t="s">
        <v>116</v>
      </c>
      <c r="C10690" s="218">
        <v>44944</v>
      </c>
      <c r="D10690" s="218">
        <v>44943</v>
      </c>
      <c r="E10690" s="1">
        <v>2</v>
      </c>
      <c r="F10690" s="62">
        <v>47.42</v>
      </c>
    </row>
    <row r="10691" spans="1:6" x14ac:dyDescent="0.35">
      <c r="A10691" s="1">
        <v>85</v>
      </c>
      <c r="B10691" s="1" t="s">
        <v>116</v>
      </c>
      <c r="C10691" s="218">
        <v>44944</v>
      </c>
      <c r="D10691" s="218">
        <v>44944</v>
      </c>
      <c r="E10691" s="1">
        <v>5</v>
      </c>
      <c r="F10691" s="62">
        <v>149.13999999999999</v>
      </c>
    </row>
    <row r="10692" spans="1:6" x14ac:dyDescent="0.35">
      <c r="A10692" s="1">
        <v>85</v>
      </c>
      <c r="B10692" s="1" t="s">
        <v>116</v>
      </c>
      <c r="C10692" s="218">
        <v>44945</v>
      </c>
      <c r="D10692" s="218">
        <v>44942</v>
      </c>
      <c r="E10692" s="1">
        <v>4</v>
      </c>
      <c r="F10692" s="62">
        <v>150.82</v>
      </c>
    </row>
    <row r="10693" spans="1:6" x14ac:dyDescent="0.35">
      <c r="A10693" s="1">
        <v>85</v>
      </c>
      <c r="B10693" s="1" t="s">
        <v>116</v>
      </c>
      <c r="C10693" s="218">
        <v>44945</v>
      </c>
      <c r="D10693" s="218">
        <v>44943</v>
      </c>
      <c r="E10693" s="1">
        <v>4</v>
      </c>
      <c r="F10693" s="62">
        <v>95.04</v>
      </c>
    </row>
    <row r="10694" spans="1:6" x14ac:dyDescent="0.35">
      <c r="A10694" s="1">
        <v>85</v>
      </c>
      <c r="B10694" s="1" t="s">
        <v>116</v>
      </c>
      <c r="C10694" s="218">
        <v>44945</v>
      </c>
      <c r="D10694" s="218">
        <v>44944</v>
      </c>
      <c r="E10694" s="1">
        <v>6</v>
      </c>
      <c r="F10694" s="62">
        <v>140.33000000000001</v>
      </c>
    </row>
    <row r="10695" spans="1:6" x14ac:dyDescent="0.35">
      <c r="A10695" s="1">
        <v>85</v>
      </c>
      <c r="B10695" s="1" t="s">
        <v>116</v>
      </c>
      <c r="C10695" s="218">
        <v>44945</v>
      </c>
      <c r="D10695" s="218">
        <v>44945</v>
      </c>
      <c r="E10695" s="1">
        <v>2</v>
      </c>
      <c r="F10695" s="62">
        <v>47.47</v>
      </c>
    </row>
    <row r="10696" spans="1:6" x14ac:dyDescent="0.35">
      <c r="A10696" s="1">
        <v>85</v>
      </c>
      <c r="B10696" s="1" t="s">
        <v>116</v>
      </c>
      <c r="C10696" s="218">
        <v>44946</v>
      </c>
      <c r="D10696" s="218">
        <v>44943</v>
      </c>
      <c r="E10696" s="1">
        <v>2</v>
      </c>
      <c r="F10696" s="62">
        <v>45.74</v>
      </c>
    </row>
    <row r="10697" spans="1:6" x14ac:dyDescent="0.35">
      <c r="A10697" s="1">
        <v>85</v>
      </c>
      <c r="B10697" s="1" t="s">
        <v>116</v>
      </c>
      <c r="C10697" s="218">
        <v>44946</v>
      </c>
      <c r="D10697" s="218">
        <v>44944</v>
      </c>
      <c r="E10697" s="1">
        <v>2</v>
      </c>
      <c r="F10697" s="62">
        <v>47.32</v>
      </c>
    </row>
    <row r="10698" spans="1:6" x14ac:dyDescent="0.35">
      <c r="A10698" s="1">
        <v>85</v>
      </c>
      <c r="B10698" s="1" t="s">
        <v>116</v>
      </c>
      <c r="C10698" s="218">
        <v>44946</v>
      </c>
      <c r="D10698" s="218">
        <v>44945</v>
      </c>
      <c r="E10698" s="1">
        <v>5</v>
      </c>
      <c r="F10698" s="62">
        <v>118.7</v>
      </c>
    </row>
    <row r="10699" spans="1:6" x14ac:dyDescent="0.35">
      <c r="A10699" s="1">
        <v>85</v>
      </c>
      <c r="B10699" s="1" t="s">
        <v>116</v>
      </c>
      <c r="C10699" s="218">
        <v>44947</v>
      </c>
      <c r="D10699" s="218">
        <v>44944</v>
      </c>
      <c r="E10699" s="1">
        <v>1</v>
      </c>
      <c r="F10699" s="62">
        <v>23.76</v>
      </c>
    </row>
    <row r="10700" spans="1:6" x14ac:dyDescent="0.35">
      <c r="A10700" s="1">
        <v>85</v>
      </c>
      <c r="B10700" s="1" t="s">
        <v>116</v>
      </c>
      <c r="C10700" s="218">
        <v>44947</v>
      </c>
      <c r="D10700" s="218">
        <v>44945</v>
      </c>
      <c r="E10700" s="1">
        <v>5</v>
      </c>
      <c r="F10700" s="62">
        <v>118.65</v>
      </c>
    </row>
    <row r="10701" spans="1:6" x14ac:dyDescent="0.35">
      <c r="A10701" s="1">
        <v>85</v>
      </c>
      <c r="B10701" s="1" t="s">
        <v>116</v>
      </c>
      <c r="C10701" s="218">
        <v>44947</v>
      </c>
      <c r="D10701" s="218">
        <v>44946</v>
      </c>
      <c r="E10701" s="1">
        <v>7</v>
      </c>
      <c r="F10701" s="62">
        <v>224.28</v>
      </c>
    </row>
    <row r="10702" spans="1:6" x14ac:dyDescent="0.35">
      <c r="A10702" s="1">
        <v>85</v>
      </c>
      <c r="B10702" s="1" t="s">
        <v>116</v>
      </c>
      <c r="C10702" s="218">
        <v>44950</v>
      </c>
      <c r="D10702" s="218">
        <v>44943</v>
      </c>
      <c r="E10702" s="1">
        <v>1</v>
      </c>
      <c r="F10702" s="62">
        <v>49.55</v>
      </c>
    </row>
    <row r="10703" spans="1:6" x14ac:dyDescent="0.35">
      <c r="A10703" s="1">
        <v>85</v>
      </c>
      <c r="B10703" s="1" t="s">
        <v>116</v>
      </c>
      <c r="C10703" s="218">
        <v>44950</v>
      </c>
      <c r="D10703" s="218">
        <v>44946</v>
      </c>
      <c r="E10703" s="1">
        <v>1</v>
      </c>
      <c r="F10703" s="62">
        <v>23.76</v>
      </c>
    </row>
    <row r="10704" spans="1:6" x14ac:dyDescent="0.35">
      <c r="A10704" s="1">
        <v>85</v>
      </c>
      <c r="B10704" s="1" t="s">
        <v>116</v>
      </c>
      <c r="C10704" s="218">
        <v>44950</v>
      </c>
      <c r="D10704" s="218">
        <v>44949</v>
      </c>
      <c r="E10704" s="1">
        <v>2</v>
      </c>
      <c r="F10704" s="62">
        <v>47.47</v>
      </c>
    </row>
    <row r="10705" spans="1:6" x14ac:dyDescent="0.35">
      <c r="A10705" s="1">
        <v>85</v>
      </c>
      <c r="B10705" s="1" t="s">
        <v>116</v>
      </c>
      <c r="C10705" s="218">
        <v>44952</v>
      </c>
      <c r="D10705" s="218">
        <v>44951</v>
      </c>
      <c r="E10705" s="1">
        <v>5</v>
      </c>
      <c r="F10705" s="62">
        <v>118.2</v>
      </c>
    </row>
    <row r="10706" spans="1:6" x14ac:dyDescent="0.35">
      <c r="A10706" s="1">
        <v>85</v>
      </c>
      <c r="B10706" s="1" t="s">
        <v>116</v>
      </c>
      <c r="C10706" s="218">
        <v>44952</v>
      </c>
      <c r="D10706" s="218">
        <v>44952</v>
      </c>
      <c r="E10706" s="1">
        <v>3</v>
      </c>
      <c r="F10706" s="62">
        <v>129.19999999999999</v>
      </c>
    </row>
    <row r="10707" spans="1:6" x14ac:dyDescent="0.35">
      <c r="A10707" s="1">
        <v>86</v>
      </c>
      <c r="B10707" s="1" t="s">
        <v>117</v>
      </c>
      <c r="C10707" s="218">
        <v>44903</v>
      </c>
      <c r="D10707" s="218">
        <v>44903</v>
      </c>
      <c r="E10707" s="1">
        <v>7</v>
      </c>
      <c r="F10707" s="62">
        <v>162.79</v>
      </c>
    </row>
    <row r="10708" spans="1:6" x14ac:dyDescent="0.35">
      <c r="A10708" s="1">
        <v>86</v>
      </c>
      <c r="B10708" s="1" t="s">
        <v>117</v>
      </c>
      <c r="C10708" s="218">
        <v>44906</v>
      </c>
      <c r="D10708" s="218">
        <v>44903</v>
      </c>
      <c r="E10708" s="1">
        <v>1</v>
      </c>
      <c r="F10708" s="62">
        <v>23.56</v>
      </c>
    </row>
    <row r="10709" spans="1:6" x14ac:dyDescent="0.35">
      <c r="A10709" s="1">
        <v>86</v>
      </c>
      <c r="B10709" s="1" t="s">
        <v>117</v>
      </c>
      <c r="C10709" s="218">
        <v>44906</v>
      </c>
      <c r="D10709" s="218">
        <v>44904</v>
      </c>
      <c r="E10709" s="1">
        <v>6</v>
      </c>
      <c r="F10709" s="62">
        <v>140.91</v>
      </c>
    </row>
    <row r="10710" spans="1:6" x14ac:dyDescent="0.35">
      <c r="A10710" s="1">
        <v>86</v>
      </c>
      <c r="B10710" s="1" t="s">
        <v>117</v>
      </c>
      <c r="C10710" s="218">
        <v>44906</v>
      </c>
      <c r="D10710" s="218">
        <v>44906</v>
      </c>
      <c r="E10710" s="1">
        <v>3</v>
      </c>
      <c r="F10710" s="62">
        <v>70.48</v>
      </c>
    </row>
    <row r="10711" spans="1:6" x14ac:dyDescent="0.35">
      <c r="A10711" s="1">
        <v>86</v>
      </c>
      <c r="B10711" s="1" t="s">
        <v>117</v>
      </c>
      <c r="C10711" s="218">
        <v>44908</v>
      </c>
      <c r="D10711" s="218">
        <v>44906</v>
      </c>
      <c r="E10711" s="1">
        <v>2</v>
      </c>
      <c r="F10711" s="62">
        <v>47.27</v>
      </c>
    </row>
    <row r="10712" spans="1:6" x14ac:dyDescent="0.35">
      <c r="A10712" s="1">
        <v>86</v>
      </c>
      <c r="B10712" s="1" t="s">
        <v>117</v>
      </c>
      <c r="C10712" s="218">
        <v>44908</v>
      </c>
      <c r="D10712" s="218">
        <v>44907</v>
      </c>
      <c r="E10712" s="1">
        <v>5</v>
      </c>
      <c r="F10712" s="62">
        <v>147.25</v>
      </c>
    </row>
    <row r="10713" spans="1:6" x14ac:dyDescent="0.35">
      <c r="A10713" s="1">
        <v>86</v>
      </c>
      <c r="B10713" s="1" t="s">
        <v>117</v>
      </c>
      <c r="C10713" s="218">
        <v>44908</v>
      </c>
      <c r="D10713" s="218">
        <v>44908</v>
      </c>
      <c r="E10713" s="1">
        <v>1</v>
      </c>
      <c r="F10713" s="62">
        <v>23.71</v>
      </c>
    </row>
    <row r="10714" spans="1:6" x14ac:dyDescent="0.35">
      <c r="A10714" s="1">
        <v>86</v>
      </c>
      <c r="B10714" s="1" t="s">
        <v>117</v>
      </c>
      <c r="C10714" s="218">
        <v>44909</v>
      </c>
      <c r="D10714" s="218">
        <v>44906</v>
      </c>
      <c r="E10714" s="1">
        <v>2</v>
      </c>
      <c r="F10714" s="62">
        <v>73.36</v>
      </c>
    </row>
    <row r="10715" spans="1:6" x14ac:dyDescent="0.35">
      <c r="A10715" s="1">
        <v>86</v>
      </c>
      <c r="B10715" s="1" t="s">
        <v>117</v>
      </c>
      <c r="C10715" s="218">
        <v>44909</v>
      </c>
      <c r="D10715" s="218">
        <v>44907</v>
      </c>
      <c r="E10715" s="1">
        <v>1</v>
      </c>
      <c r="F10715" s="62">
        <v>18.559999999999999</v>
      </c>
    </row>
    <row r="10716" spans="1:6" x14ac:dyDescent="0.35">
      <c r="A10716" s="1">
        <v>86</v>
      </c>
      <c r="B10716" s="1" t="s">
        <v>117</v>
      </c>
      <c r="C10716" s="218">
        <v>44909</v>
      </c>
      <c r="D10716" s="218">
        <v>44908</v>
      </c>
      <c r="E10716" s="1">
        <v>2</v>
      </c>
      <c r="F10716" s="62">
        <v>76.569999999999993</v>
      </c>
    </row>
    <row r="10717" spans="1:6" x14ac:dyDescent="0.35">
      <c r="A10717" s="1">
        <v>86</v>
      </c>
      <c r="B10717" s="1" t="s">
        <v>117</v>
      </c>
      <c r="C10717" s="218">
        <v>44909</v>
      </c>
      <c r="D10717" s="218">
        <v>44909</v>
      </c>
      <c r="E10717" s="1">
        <v>2</v>
      </c>
      <c r="F10717" s="62">
        <v>43.41</v>
      </c>
    </row>
    <row r="10718" spans="1:6" x14ac:dyDescent="0.35">
      <c r="A10718" s="1">
        <v>86</v>
      </c>
      <c r="B10718" s="1" t="s">
        <v>117</v>
      </c>
      <c r="C10718" s="218">
        <v>44910</v>
      </c>
      <c r="D10718" s="218">
        <v>44907</v>
      </c>
      <c r="E10718" s="1">
        <v>2</v>
      </c>
      <c r="F10718" s="62">
        <v>72.91</v>
      </c>
    </row>
    <row r="10719" spans="1:6" x14ac:dyDescent="0.35">
      <c r="A10719" s="1">
        <v>86</v>
      </c>
      <c r="B10719" s="1" t="s">
        <v>117</v>
      </c>
      <c r="C10719" s="218">
        <v>44910</v>
      </c>
      <c r="D10719" s="218">
        <v>44909</v>
      </c>
      <c r="E10719" s="1">
        <v>4</v>
      </c>
      <c r="F10719" s="62">
        <v>115.93</v>
      </c>
    </row>
    <row r="10720" spans="1:6" x14ac:dyDescent="0.35">
      <c r="A10720" s="1">
        <v>86</v>
      </c>
      <c r="B10720" s="1" t="s">
        <v>117</v>
      </c>
      <c r="C10720" s="218">
        <v>44910</v>
      </c>
      <c r="D10720" s="218">
        <v>44910</v>
      </c>
      <c r="E10720" s="1">
        <v>2</v>
      </c>
      <c r="F10720" s="62">
        <v>46.92</v>
      </c>
    </row>
    <row r="10721" spans="1:6" x14ac:dyDescent="0.35">
      <c r="A10721" s="1">
        <v>86</v>
      </c>
      <c r="B10721" s="1" t="s">
        <v>117</v>
      </c>
      <c r="C10721" s="218">
        <v>44911</v>
      </c>
      <c r="D10721" s="218">
        <v>44908</v>
      </c>
      <c r="E10721" s="1">
        <v>3</v>
      </c>
      <c r="F10721" s="62">
        <v>69.790000000000006</v>
      </c>
    </row>
    <row r="10722" spans="1:6" x14ac:dyDescent="0.35">
      <c r="A10722" s="1">
        <v>86</v>
      </c>
      <c r="B10722" s="1" t="s">
        <v>117</v>
      </c>
      <c r="C10722" s="218">
        <v>44911</v>
      </c>
      <c r="D10722" s="218">
        <v>44909</v>
      </c>
      <c r="E10722" s="1">
        <v>1</v>
      </c>
      <c r="F10722" s="62">
        <v>51.33</v>
      </c>
    </row>
    <row r="10723" spans="1:6" x14ac:dyDescent="0.35">
      <c r="A10723" s="1">
        <v>86</v>
      </c>
      <c r="B10723" s="1" t="s">
        <v>117</v>
      </c>
      <c r="C10723" s="218">
        <v>44911</v>
      </c>
      <c r="D10723" s="218">
        <v>44910</v>
      </c>
      <c r="E10723" s="1">
        <v>3</v>
      </c>
      <c r="F10723" s="62">
        <v>65.19</v>
      </c>
    </row>
    <row r="10724" spans="1:6" x14ac:dyDescent="0.35">
      <c r="A10724" s="1">
        <v>86</v>
      </c>
      <c r="B10724" s="1" t="s">
        <v>117</v>
      </c>
      <c r="C10724" s="218">
        <v>44911</v>
      </c>
      <c r="D10724" s="218">
        <v>44911</v>
      </c>
      <c r="E10724" s="1">
        <v>2</v>
      </c>
      <c r="F10724" s="62">
        <v>72.86</v>
      </c>
    </row>
    <row r="10725" spans="1:6" x14ac:dyDescent="0.35">
      <c r="A10725" s="1">
        <v>86</v>
      </c>
      <c r="B10725" s="1" t="s">
        <v>117</v>
      </c>
      <c r="C10725" s="218">
        <v>44912</v>
      </c>
      <c r="D10725" s="218">
        <v>44909</v>
      </c>
      <c r="E10725" s="1">
        <v>1</v>
      </c>
      <c r="F10725" s="62">
        <v>22.57</v>
      </c>
    </row>
    <row r="10726" spans="1:6" x14ac:dyDescent="0.35">
      <c r="A10726" s="1">
        <v>86</v>
      </c>
      <c r="B10726" s="1" t="s">
        <v>117</v>
      </c>
      <c r="C10726" s="218">
        <v>44912</v>
      </c>
      <c r="D10726" s="218">
        <v>44911</v>
      </c>
      <c r="E10726" s="1">
        <v>4</v>
      </c>
      <c r="F10726" s="62">
        <v>94.04</v>
      </c>
    </row>
    <row r="10727" spans="1:6" x14ac:dyDescent="0.35">
      <c r="A10727" s="1">
        <v>86</v>
      </c>
      <c r="B10727" s="1" t="s">
        <v>117</v>
      </c>
      <c r="C10727" s="218">
        <v>44912</v>
      </c>
      <c r="D10727" s="218">
        <v>44912</v>
      </c>
      <c r="E10727" s="1">
        <v>5</v>
      </c>
      <c r="F10727" s="62">
        <v>114.09</v>
      </c>
    </row>
    <row r="10728" spans="1:6" x14ac:dyDescent="0.35">
      <c r="A10728" s="1">
        <v>86</v>
      </c>
      <c r="B10728" s="1" t="s">
        <v>117</v>
      </c>
      <c r="C10728" s="218">
        <v>44913</v>
      </c>
      <c r="D10728" s="218">
        <v>44910</v>
      </c>
      <c r="E10728" s="1">
        <v>3</v>
      </c>
      <c r="F10728" s="62">
        <v>70.88</v>
      </c>
    </row>
    <row r="10729" spans="1:6" x14ac:dyDescent="0.35">
      <c r="A10729" s="1">
        <v>86</v>
      </c>
      <c r="B10729" s="1" t="s">
        <v>117</v>
      </c>
      <c r="C10729" s="218">
        <v>44913</v>
      </c>
      <c r="D10729" s="218">
        <v>44911</v>
      </c>
      <c r="E10729" s="1">
        <v>3</v>
      </c>
      <c r="F10729" s="62">
        <v>70.680000000000007</v>
      </c>
    </row>
    <row r="10730" spans="1:6" x14ac:dyDescent="0.35">
      <c r="A10730" s="1">
        <v>86</v>
      </c>
      <c r="B10730" s="1" t="s">
        <v>117</v>
      </c>
      <c r="C10730" s="218">
        <v>44913</v>
      </c>
      <c r="D10730" s="218">
        <v>44912</v>
      </c>
      <c r="E10730" s="1">
        <v>1</v>
      </c>
      <c r="F10730" s="62">
        <v>53.16</v>
      </c>
    </row>
    <row r="10731" spans="1:6" x14ac:dyDescent="0.35">
      <c r="A10731" s="1">
        <v>86</v>
      </c>
      <c r="B10731" s="1" t="s">
        <v>117</v>
      </c>
      <c r="C10731" s="218">
        <v>44914</v>
      </c>
      <c r="D10731" s="218">
        <v>44912</v>
      </c>
      <c r="E10731" s="1">
        <v>1</v>
      </c>
      <c r="F10731" s="62">
        <v>23.66</v>
      </c>
    </row>
    <row r="10732" spans="1:6" x14ac:dyDescent="0.35">
      <c r="A10732" s="1">
        <v>86</v>
      </c>
      <c r="B10732" s="1" t="s">
        <v>117</v>
      </c>
      <c r="C10732" s="218">
        <v>44914</v>
      </c>
      <c r="D10732" s="218">
        <v>44914</v>
      </c>
      <c r="E10732" s="1">
        <v>5</v>
      </c>
      <c r="F10732" s="62">
        <v>174.33</v>
      </c>
    </row>
    <row r="10733" spans="1:6" x14ac:dyDescent="0.35">
      <c r="A10733" s="1">
        <v>86</v>
      </c>
      <c r="B10733" s="1" t="s">
        <v>117</v>
      </c>
      <c r="C10733" s="218">
        <v>44915</v>
      </c>
      <c r="D10733" s="218">
        <v>44912</v>
      </c>
      <c r="E10733" s="1">
        <v>1</v>
      </c>
      <c r="F10733" s="62">
        <v>23.76</v>
      </c>
    </row>
    <row r="10734" spans="1:6" x14ac:dyDescent="0.35">
      <c r="A10734" s="1">
        <v>86</v>
      </c>
      <c r="B10734" s="1" t="s">
        <v>117</v>
      </c>
      <c r="C10734" s="218">
        <v>44915</v>
      </c>
      <c r="D10734" s="218">
        <v>44914</v>
      </c>
      <c r="E10734" s="1">
        <v>2</v>
      </c>
      <c r="F10734" s="62">
        <v>73.11</v>
      </c>
    </row>
    <row r="10735" spans="1:6" x14ac:dyDescent="0.35">
      <c r="A10735" s="1">
        <v>86</v>
      </c>
      <c r="B10735" s="1" t="s">
        <v>117</v>
      </c>
      <c r="C10735" s="218">
        <v>44915</v>
      </c>
      <c r="D10735" s="218">
        <v>44915</v>
      </c>
      <c r="E10735" s="1">
        <v>5</v>
      </c>
      <c r="F10735" s="62">
        <v>174.57</v>
      </c>
    </row>
    <row r="10736" spans="1:6" x14ac:dyDescent="0.35">
      <c r="A10736" s="1">
        <v>86</v>
      </c>
      <c r="B10736" s="1" t="s">
        <v>117</v>
      </c>
      <c r="C10736" s="218">
        <v>44916</v>
      </c>
      <c r="D10736" s="218">
        <v>44914</v>
      </c>
      <c r="E10736" s="1">
        <v>2</v>
      </c>
      <c r="F10736" s="62">
        <v>73.260000000000005</v>
      </c>
    </row>
    <row r="10737" spans="1:6" x14ac:dyDescent="0.35">
      <c r="A10737" s="1">
        <v>86</v>
      </c>
      <c r="B10737" s="1" t="s">
        <v>117</v>
      </c>
      <c r="C10737" s="218">
        <v>44916</v>
      </c>
      <c r="D10737" s="218">
        <v>44915</v>
      </c>
      <c r="E10737" s="1">
        <v>2</v>
      </c>
      <c r="F10737" s="62">
        <v>74.05</v>
      </c>
    </row>
    <row r="10738" spans="1:6" x14ac:dyDescent="0.35">
      <c r="A10738" s="1">
        <v>86</v>
      </c>
      <c r="B10738" s="1" t="s">
        <v>117</v>
      </c>
      <c r="C10738" s="218">
        <v>44916</v>
      </c>
      <c r="D10738" s="218">
        <v>44916</v>
      </c>
      <c r="E10738" s="1">
        <v>3</v>
      </c>
      <c r="F10738" s="62">
        <v>130.82</v>
      </c>
    </row>
    <row r="10739" spans="1:6" x14ac:dyDescent="0.35">
      <c r="A10739" s="1">
        <v>86</v>
      </c>
      <c r="B10739" s="1" t="s">
        <v>117</v>
      </c>
      <c r="C10739" s="218">
        <v>44917</v>
      </c>
      <c r="D10739" s="218">
        <v>44914</v>
      </c>
      <c r="E10739" s="1">
        <v>1</v>
      </c>
      <c r="F10739" s="62">
        <v>23.61</v>
      </c>
    </row>
    <row r="10740" spans="1:6" x14ac:dyDescent="0.35">
      <c r="A10740" s="1">
        <v>86</v>
      </c>
      <c r="B10740" s="1" t="s">
        <v>117</v>
      </c>
      <c r="C10740" s="218">
        <v>44917</v>
      </c>
      <c r="D10740" s="218">
        <v>44915</v>
      </c>
      <c r="E10740" s="1">
        <v>2</v>
      </c>
      <c r="F10740" s="62">
        <v>47.32</v>
      </c>
    </row>
    <row r="10741" spans="1:6" x14ac:dyDescent="0.35">
      <c r="A10741" s="1">
        <v>86</v>
      </c>
      <c r="B10741" s="1" t="s">
        <v>117</v>
      </c>
      <c r="C10741" s="218">
        <v>44917</v>
      </c>
      <c r="D10741" s="218">
        <v>44916</v>
      </c>
      <c r="E10741" s="1">
        <v>6</v>
      </c>
      <c r="F10741" s="62">
        <v>141.81</v>
      </c>
    </row>
    <row r="10742" spans="1:6" x14ac:dyDescent="0.35">
      <c r="A10742" s="1">
        <v>86</v>
      </c>
      <c r="B10742" s="1" t="s">
        <v>117</v>
      </c>
      <c r="C10742" s="218">
        <v>44918</v>
      </c>
      <c r="D10742" s="218">
        <v>44915</v>
      </c>
      <c r="E10742" s="1">
        <v>4</v>
      </c>
      <c r="F10742" s="62">
        <v>94.64</v>
      </c>
    </row>
    <row r="10743" spans="1:6" x14ac:dyDescent="0.35">
      <c r="A10743" s="1">
        <v>86</v>
      </c>
      <c r="B10743" s="1" t="s">
        <v>117</v>
      </c>
      <c r="C10743" s="218">
        <v>44918</v>
      </c>
      <c r="D10743" s="218">
        <v>44916</v>
      </c>
      <c r="E10743" s="1">
        <v>2</v>
      </c>
      <c r="F10743" s="62">
        <v>102.37</v>
      </c>
    </row>
    <row r="10744" spans="1:6" x14ac:dyDescent="0.35">
      <c r="A10744" s="1">
        <v>86</v>
      </c>
      <c r="B10744" s="1" t="s">
        <v>117</v>
      </c>
      <c r="C10744" s="218">
        <v>44918</v>
      </c>
      <c r="D10744" s="218">
        <v>44917</v>
      </c>
      <c r="E10744" s="1">
        <v>3</v>
      </c>
      <c r="F10744" s="62">
        <v>154.29</v>
      </c>
    </row>
    <row r="10745" spans="1:6" x14ac:dyDescent="0.35">
      <c r="A10745" s="1">
        <v>86</v>
      </c>
      <c r="B10745" s="1" t="s">
        <v>117</v>
      </c>
      <c r="C10745" s="218">
        <v>44918</v>
      </c>
      <c r="D10745" s="218">
        <v>44918</v>
      </c>
      <c r="E10745" s="1">
        <v>2</v>
      </c>
      <c r="F10745" s="62">
        <v>102.86</v>
      </c>
    </row>
    <row r="10746" spans="1:6" x14ac:dyDescent="0.35">
      <c r="A10746" s="1">
        <v>86</v>
      </c>
      <c r="B10746" s="1" t="s">
        <v>117</v>
      </c>
      <c r="C10746" s="218">
        <v>44919</v>
      </c>
      <c r="D10746" s="218">
        <v>44917</v>
      </c>
      <c r="E10746" s="1">
        <v>2</v>
      </c>
      <c r="F10746" s="62">
        <v>77.03</v>
      </c>
    </row>
    <row r="10747" spans="1:6" x14ac:dyDescent="0.35">
      <c r="A10747" s="1">
        <v>86</v>
      </c>
      <c r="B10747" s="1" t="s">
        <v>117</v>
      </c>
      <c r="C10747" s="218">
        <v>44919</v>
      </c>
      <c r="D10747" s="218">
        <v>44918</v>
      </c>
      <c r="E10747" s="1">
        <v>1</v>
      </c>
      <c r="F10747" s="62">
        <v>52.17</v>
      </c>
    </row>
    <row r="10748" spans="1:6" x14ac:dyDescent="0.35">
      <c r="A10748" s="1">
        <v>86</v>
      </c>
      <c r="B10748" s="1" t="s">
        <v>117</v>
      </c>
      <c r="C10748" s="218">
        <v>44919</v>
      </c>
      <c r="D10748" s="218">
        <v>44919</v>
      </c>
      <c r="E10748" s="1">
        <v>1</v>
      </c>
      <c r="F10748" s="62">
        <v>23.31</v>
      </c>
    </row>
    <row r="10749" spans="1:6" x14ac:dyDescent="0.35">
      <c r="A10749" s="1">
        <v>86</v>
      </c>
      <c r="B10749" s="1" t="s">
        <v>117</v>
      </c>
      <c r="C10749" s="218">
        <v>44920</v>
      </c>
      <c r="D10749" s="218">
        <v>44917</v>
      </c>
      <c r="E10749" s="1">
        <v>1</v>
      </c>
      <c r="F10749" s="62">
        <v>49.6</v>
      </c>
    </row>
    <row r="10750" spans="1:6" x14ac:dyDescent="0.35">
      <c r="A10750" s="1">
        <v>86</v>
      </c>
      <c r="B10750" s="1" t="s">
        <v>117</v>
      </c>
      <c r="C10750" s="218">
        <v>44920</v>
      </c>
      <c r="D10750" s="218">
        <v>44918</v>
      </c>
      <c r="E10750" s="1">
        <v>3</v>
      </c>
      <c r="F10750" s="62">
        <v>122.01</v>
      </c>
    </row>
    <row r="10751" spans="1:6" x14ac:dyDescent="0.35">
      <c r="A10751" s="1">
        <v>86</v>
      </c>
      <c r="B10751" s="1" t="s">
        <v>117</v>
      </c>
      <c r="C10751" s="218">
        <v>44920</v>
      </c>
      <c r="D10751" s="218">
        <v>44919</v>
      </c>
      <c r="E10751" s="1">
        <v>1</v>
      </c>
      <c r="F10751" s="62">
        <v>23.61</v>
      </c>
    </row>
    <row r="10752" spans="1:6" x14ac:dyDescent="0.35">
      <c r="A10752" s="1">
        <v>86</v>
      </c>
      <c r="B10752" s="1" t="s">
        <v>117</v>
      </c>
      <c r="C10752" s="218">
        <v>44920</v>
      </c>
      <c r="D10752" s="218">
        <v>44920</v>
      </c>
      <c r="E10752" s="1">
        <v>2</v>
      </c>
      <c r="F10752" s="62">
        <v>77.86</v>
      </c>
    </row>
    <row r="10753" spans="1:6" x14ac:dyDescent="0.35">
      <c r="A10753" s="1">
        <v>86</v>
      </c>
      <c r="B10753" s="1" t="s">
        <v>117</v>
      </c>
      <c r="C10753" s="218">
        <v>44921</v>
      </c>
      <c r="D10753" s="218">
        <v>44918</v>
      </c>
      <c r="E10753" s="1">
        <v>1</v>
      </c>
      <c r="F10753" s="62">
        <v>51.83</v>
      </c>
    </row>
    <row r="10754" spans="1:6" x14ac:dyDescent="0.35">
      <c r="A10754" s="1">
        <v>86</v>
      </c>
      <c r="B10754" s="1" t="s">
        <v>117</v>
      </c>
      <c r="C10754" s="218">
        <v>44921</v>
      </c>
      <c r="D10754" s="218">
        <v>44919</v>
      </c>
      <c r="E10754" s="1">
        <v>2</v>
      </c>
      <c r="F10754" s="62">
        <v>98.25</v>
      </c>
    </row>
    <row r="10755" spans="1:6" x14ac:dyDescent="0.35">
      <c r="A10755" s="1">
        <v>86</v>
      </c>
      <c r="B10755" s="1" t="s">
        <v>117</v>
      </c>
      <c r="C10755" s="218">
        <v>44921</v>
      </c>
      <c r="D10755" s="218">
        <v>44920</v>
      </c>
      <c r="E10755" s="1">
        <v>1</v>
      </c>
      <c r="F10755" s="62">
        <v>52.07</v>
      </c>
    </row>
    <row r="10756" spans="1:6" x14ac:dyDescent="0.35">
      <c r="A10756" s="1">
        <v>86</v>
      </c>
      <c r="B10756" s="1" t="s">
        <v>117</v>
      </c>
      <c r="C10756" s="218">
        <v>44921</v>
      </c>
      <c r="D10756" s="218">
        <v>44921</v>
      </c>
      <c r="E10756" s="1">
        <v>2</v>
      </c>
      <c r="F10756" s="62">
        <v>47.37</v>
      </c>
    </row>
    <row r="10757" spans="1:6" x14ac:dyDescent="0.35">
      <c r="A10757" s="1">
        <v>86</v>
      </c>
      <c r="B10757" s="1" t="s">
        <v>117</v>
      </c>
      <c r="C10757" s="218">
        <v>44922</v>
      </c>
      <c r="D10757" s="218">
        <v>44920</v>
      </c>
      <c r="E10757" s="1">
        <v>2</v>
      </c>
      <c r="F10757" s="62">
        <v>104.54</v>
      </c>
    </row>
    <row r="10758" spans="1:6" x14ac:dyDescent="0.35">
      <c r="A10758" s="1">
        <v>86</v>
      </c>
      <c r="B10758" s="1" t="s">
        <v>117</v>
      </c>
      <c r="C10758" s="218">
        <v>44922</v>
      </c>
      <c r="D10758" s="218">
        <v>44921</v>
      </c>
      <c r="E10758" s="1">
        <v>3</v>
      </c>
      <c r="F10758" s="62">
        <v>98.16</v>
      </c>
    </row>
    <row r="10759" spans="1:6" x14ac:dyDescent="0.35">
      <c r="A10759" s="1">
        <v>86</v>
      </c>
      <c r="B10759" s="1" t="s">
        <v>117</v>
      </c>
      <c r="C10759" s="218">
        <v>44922</v>
      </c>
      <c r="D10759" s="218">
        <v>44922</v>
      </c>
      <c r="E10759" s="1">
        <v>3</v>
      </c>
      <c r="F10759" s="62">
        <v>96.33</v>
      </c>
    </row>
    <row r="10760" spans="1:6" x14ac:dyDescent="0.35">
      <c r="A10760" s="1">
        <v>86</v>
      </c>
      <c r="B10760" s="1" t="s">
        <v>117</v>
      </c>
      <c r="C10760" s="218">
        <v>44923</v>
      </c>
      <c r="D10760" s="218">
        <v>44920</v>
      </c>
      <c r="E10760" s="1">
        <v>2</v>
      </c>
      <c r="F10760" s="62">
        <v>71.72</v>
      </c>
    </row>
    <row r="10761" spans="1:6" x14ac:dyDescent="0.35">
      <c r="A10761" s="1">
        <v>86</v>
      </c>
      <c r="B10761" s="1" t="s">
        <v>117</v>
      </c>
      <c r="C10761" s="218">
        <v>44923</v>
      </c>
      <c r="D10761" s="218">
        <v>44922</v>
      </c>
      <c r="E10761" s="1">
        <v>2</v>
      </c>
      <c r="F10761" s="62">
        <v>47.02</v>
      </c>
    </row>
    <row r="10762" spans="1:6" x14ac:dyDescent="0.35">
      <c r="A10762" s="1">
        <v>86</v>
      </c>
      <c r="B10762" s="1" t="s">
        <v>117</v>
      </c>
      <c r="C10762" s="218">
        <v>44923</v>
      </c>
      <c r="D10762" s="218">
        <v>44923</v>
      </c>
      <c r="E10762" s="1">
        <v>3</v>
      </c>
      <c r="F10762" s="62">
        <v>67.260000000000005</v>
      </c>
    </row>
    <row r="10763" spans="1:6" x14ac:dyDescent="0.35">
      <c r="A10763" s="1">
        <v>86</v>
      </c>
      <c r="B10763" s="1" t="s">
        <v>117</v>
      </c>
      <c r="C10763" s="218">
        <v>44924</v>
      </c>
      <c r="D10763" s="218">
        <v>44921</v>
      </c>
      <c r="E10763" s="1">
        <v>4</v>
      </c>
      <c r="F10763" s="62">
        <v>185.37</v>
      </c>
    </row>
    <row r="10764" spans="1:6" x14ac:dyDescent="0.35">
      <c r="A10764" s="1">
        <v>86</v>
      </c>
      <c r="B10764" s="1" t="s">
        <v>117</v>
      </c>
      <c r="C10764" s="218">
        <v>44924</v>
      </c>
      <c r="D10764" s="218">
        <v>44922</v>
      </c>
      <c r="E10764" s="1">
        <v>2</v>
      </c>
      <c r="F10764" s="62">
        <v>46.97</v>
      </c>
    </row>
    <row r="10765" spans="1:6" x14ac:dyDescent="0.35">
      <c r="A10765" s="1">
        <v>86</v>
      </c>
      <c r="B10765" s="1" t="s">
        <v>117</v>
      </c>
      <c r="C10765" s="218">
        <v>44924</v>
      </c>
      <c r="D10765" s="218">
        <v>44923</v>
      </c>
      <c r="E10765" s="1">
        <v>4</v>
      </c>
      <c r="F10765" s="62">
        <v>124.29</v>
      </c>
    </row>
    <row r="10766" spans="1:6" x14ac:dyDescent="0.35">
      <c r="A10766" s="1">
        <v>86</v>
      </c>
      <c r="B10766" s="1" t="s">
        <v>117</v>
      </c>
      <c r="C10766" s="218">
        <v>44924</v>
      </c>
      <c r="D10766" s="218">
        <v>44924</v>
      </c>
      <c r="E10766" s="1">
        <v>2</v>
      </c>
      <c r="F10766" s="62">
        <v>46.87</v>
      </c>
    </row>
    <row r="10767" spans="1:6" x14ac:dyDescent="0.35">
      <c r="A10767" s="1">
        <v>86</v>
      </c>
      <c r="B10767" s="1" t="s">
        <v>117</v>
      </c>
      <c r="C10767" s="218">
        <v>44925</v>
      </c>
      <c r="D10767" s="218">
        <v>44922</v>
      </c>
      <c r="E10767" s="1">
        <v>2</v>
      </c>
      <c r="F10767" s="62">
        <v>103.75</v>
      </c>
    </row>
    <row r="10768" spans="1:6" x14ac:dyDescent="0.35">
      <c r="A10768" s="1">
        <v>86</v>
      </c>
      <c r="B10768" s="1" t="s">
        <v>117</v>
      </c>
      <c r="C10768" s="218">
        <v>44925</v>
      </c>
      <c r="D10768" s="218">
        <v>44923</v>
      </c>
      <c r="E10768" s="1">
        <v>2</v>
      </c>
      <c r="F10768" s="62">
        <v>44.2</v>
      </c>
    </row>
    <row r="10769" spans="1:6" x14ac:dyDescent="0.35">
      <c r="A10769" s="1">
        <v>86</v>
      </c>
      <c r="B10769" s="1" t="s">
        <v>117</v>
      </c>
      <c r="C10769" s="218">
        <v>44925</v>
      </c>
      <c r="D10769" s="218">
        <v>44924</v>
      </c>
      <c r="E10769" s="1">
        <v>3</v>
      </c>
      <c r="F10769" s="62">
        <v>95.68</v>
      </c>
    </row>
    <row r="10770" spans="1:6" x14ac:dyDescent="0.35">
      <c r="A10770" s="1">
        <v>86</v>
      </c>
      <c r="B10770" s="1" t="s">
        <v>117</v>
      </c>
      <c r="C10770" s="218">
        <v>44925</v>
      </c>
      <c r="D10770" s="218">
        <v>44925</v>
      </c>
      <c r="E10770" s="1">
        <v>2</v>
      </c>
      <c r="F10770" s="62">
        <v>77.02</v>
      </c>
    </row>
    <row r="10771" spans="1:6" x14ac:dyDescent="0.35">
      <c r="A10771" s="1">
        <v>86</v>
      </c>
      <c r="B10771" s="1" t="s">
        <v>117</v>
      </c>
      <c r="C10771" s="218">
        <v>44926</v>
      </c>
      <c r="D10771" s="218">
        <v>44923</v>
      </c>
      <c r="E10771" s="1">
        <v>3</v>
      </c>
      <c r="F10771" s="62">
        <v>97.47</v>
      </c>
    </row>
    <row r="10772" spans="1:6" x14ac:dyDescent="0.35">
      <c r="A10772" s="1">
        <v>86</v>
      </c>
      <c r="B10772" s="1" t="s">
        <v>117</v>
      </c>
      <c r="C10772" s="218">
        <v>44926</v>
      </c>
      <c r="D10772" s="218">
        <v>44925</v>
      </c>
      <c r="E10772" s="1">
        <v>4</v>
      </c>
      <c r="F10772" s="62">
        <v>92.46</v>
      </c>
    </row>
    <row r="10773" spans="1:6" x14ac:dyDescent="0.35">
      <c r="A10773" s="1">
        <v>86</v>
      </c>
      <c r="B10773" s="1" t="s">
        <v>117</v>
      </c>
      <c r="C10773" s="218">
        <v>44926</v>
      </c>
      <c r="D10773" s="218">
        <v>44926</v>
      </c>
      <c r="E10773" s="1">
        <v>2</v>
      </c>
      <c r="F10773" s="62">
        <v>47.07</v>
      </c>
    </row>
    <row r="10774" spans="1:6" x14ac:dyDescent="0.35">
      <c r="A10774" s="1">
        <v>86</v>
      </c>
      <c r="B10774" s="1" t="s">
        <v>117</v>
      </c>
      <c r="C10774" s="218">
        <v>44927</v>
      </c>
      <c r="D10774" s="218">
        <v>44923</v>
      </c>
      <c r="E10774" s="1">
        <v>1</v>
      </c>
      <c r="F10774" s="62">
        <v>53.56</v>
      </c>
    </row>
    <row r="10775" spans="1:6" x14ac:dyDescent="0.35">
      <c r="A10775" s="1">
        <v>86</v>
      </c>
      <c r="B10775" s="1" t="s">
        <v>117</v>
      </c>
      <c r="C10775" s="218">
        <v>44927</v>
      </c>
      <c r="D10775" s="218">
        <v>44924</v>
      </c>
      <c r="E10775" s="1">
        <v>6</v>
      </c>
      <c r="F10775" s="62">
        <v>165.71</v>
      </c>
    </row>
    <row r="10776" spans="1:6" x14ac:dyDescent="0.35">
      <c r="A10776" s="1">
        <v>86</v>
      </c>
      <c r="B10776" s="1" t="s">
        <v>117</v>
      </c>
      <c r="C10776" s="218">
        <v>44927</v>
      </c>
      <c r="D10776" s="218">
        <v>44925</v>
      </c>
      <c r="E10776" s="1">
        <v>7</v>
      </c>
      <c r="F10776" s="62">
        <v>191.46</v>
      </c>
    </row>
    <row r="10777" spans="1:6" x14ac:dyDescent="0.35">
      <c r="A10777" s="1">
        <v>86</v>
      </c>
      <c r="B10777" s="1" t="s">
        <v>117</v>
      </c>
      <c r="C10777" s="218">
        <v>44927</v>
      </c>
      <c r="D10777" s="218">
        <v>44926</v>
      </c>
      <c r="E10777" s="1">
        <v>3</v>
      </c>
      <c r="F10777" s="62">
        <v>69.2</v>
      </c>
    </row>
    <row r="10778" spans="1:6" x14ac:dyDescent="0.35">
      <c r="A10778" s="1">
        <v>86</v>
      </c>
      <c r="B10778" s="1" t="s">
        <v>117</v>
      </c>
      <c r="C10778" s="218">
        <v>44928</v>
      </c>
      <c r="D10778" s="218">
        <v>44924</v>
      </c>
      <c r="E10778" s="1">
        <v>1</v>
      </c>
      <c r="F10778" s="62">
        <v>23.36</v>
      </c>
    </row>
    <row r="10779" spans="1:6" x14ac:dyDescent="0.35">
      <c r="A10779" s="1">
        <v>86</v>
      </c>
      <c r="B10779" s="1" t="s">
        <v>117</v>
      </c>
      <c r="C10779" s="218">
        <v>44928</v>
      </c>
      <c r="D10779" s="218">
        <v>44925</v>
      </c>
      <c r="E10779" s="1">
        <v>1</v>
      </c>
      <c r="F10779" s="62">
        <v>40.14</v>
      </c>
    </row>
    <row r="10780" spans="1:6" x14ac:dyDescent="0.35">
      <c r="A10780" s="1">
        <v>86</v>
      </c>
      <c r="B10780" s="1" t="s">
        <v>117</v>
      </c>
      <c r="C10780" s="218">
        <v>44928</v>
      </c>
      <c r="D10780" s="218">
        <v>44926</v>
      </c>
      <c r="E10780" s="1">
        <v>3</v>
      </c>
      <c r="F10780" s="62">
        <v>95.59</v>
      </c>
    </row>
    <row r="10781" spans="1:6" x14ac:dyDescent="0.35">
      <c r="A10781" s="1">
        <v>86</v>
      </c>
      <c r="B10781" s="1" t="s">
        <v>117</v>
      </c>
      <c r="C10781" s="218">
        <v>44928</v>
      </c>
      <c r="D10781" s="218">
        <v>44927</v>
      </c>
      <c r="E10781" s="1">
        <v>2</v>
      </c>
      <c r="F10781" s="62">
        <v>77.02</v>
      </c>
    </row>
    <row r="10782" spans="1:6" x14ac:dyDescent="0.35">
      <c r="A10782" s="1">
        <v>86</v>
      </c>
      <c r="B10782" s="1" t="s">
        <v>117</v>
      </c>
      <c r="C10782" s="218">
        <v>44929</v>
      </c>
      <c r="D10782" s="218">
        <v>44926</v>
      </c>
      <c r="E10782" s="1">
        <v>9</v>
      </c>
      <c r="F10782" s="62">
        <v>298.82</v>
      </c>
    </row>
    <row r="10783" spans="1:6" x14ac:dyDescent="0.35">
      <c r="A10783" s="1">
        <v>86</v>
      </c>
      <c r="B10783" s="1" t="s">
        <v>117</v>
      </c>
      <c r="C10783" s="218">
        <v>44929</v>
      </c>
      <c r="D10783" s="218">
        <v>44927</v>
      </c>
      <c r="E10783" s="1">
        <v>2</v>
      </c>
      <c r="F10783" s="62">
        <v>107.96</v>
      </c>
    </row>
    <row r="10784" spans="1:6" x14ac:dyDescent="0.35">
      <c r="A10784" s="1">
        <v>86</v>
      </c>
      <c r="B10784" s="1" t="s">
        <v>117</v>
      </c>
      <c r="C10784" s="218">
        <v>44930</v>
      </c>
      <c r="D10784" s="218">
        <v>44925</v>
      </c>
      <c r="E10784" s="1">
        <v>4</v>
      </c>
      <c r="F10784" s="62">
        <v>185.97</v>
      </c>
    </row>
    <row r="10785" spans="1:6" x14ac:dyDescent="0.35">
      <c r="A10785" s="1">
        <v>86</v>
      </c>
      <c r="B10785" s="1" t="s">
        <v>117</v>
      </c>
      <c r="C10785" s="218">
        <v>44930</v>
      </c>
      <c r="D10785" s="218">
        <v>44926</v>
      </c>
      <c r="E10785" s="1">
        <v>2</v>
      </c>
      <c r="F10785" s="62">
        <v>78.06</v>
      </c>
    </row>
    <row r="10786" spans="1:6" x14ac:dyDescent="0.35">
      <c r="A10786" s="1">
        <v>86</v>
      </c>
      <c r="B10786" s="1" t="s">
        <v>117</v>
      </c>
      <c r="C10786" s="218">
        <v>44930</v>
      </c>
      <c r="D10786" s="218">
        <v>44927</v>
      </c>
      <c r="E10786" s="1">
        <v>6</v>
      </c>
      <c r="F10786" s="62">
        <v>216.66</v>
      </c>
    </row>
    <row r="10787" spans="1:6" x14ac:dyDescent="0.35">
      <c r="A10787" s="1">
        <v>86</v>
      </c>
      <c r="B10787" s="1" t="s">
        <v>117</v>
      </c>
      <c r="C10787" s="218">
        <v>44930</v>
      </c>
      <c r="D10787" s="218">
        <v>44928</v>
      </c>
      <c r="E10787" s="1">
        <v>1</v>
      </c>
      <c r="F10787" s="62">
        <v>23.71</v>
      </c>
    </row>
    <row r="10788" spans="1:6" x14ac:dyDescent="0.35">
      <c r="A10788" s="1">
        <v>86</v>
      </c>
      <c r="B10788" s="1" t="s">
        <v>117</v>
      </c>
      <c r="C10788" s="218">
        <v>44930</v>
      </c>
      <c r="D10788" s="218">
        <v>44929</v>
      </c>
      <c r="E10788" s="1">
        <v>1</v>
      </c>
      <c r="F10788" s="62">
        <v>20.440000000000001</v>
      </c>
    </row>
    <row r="10789" spans="1:6" x14ac:dyDescent="0.35">
      <c r="A10789" s="1">
        <v>86</v>
      </c>
      <c r="B10789" s="1" t="s">
        <v>117</v>
      </c>
      <c r="C10789" s="218">
        <v>44931</v>
      </c>
      <c r="D10789" s="218">
        <v>44927</v>
      </c>
      <c r="E10789" s="1">
        <v>2</v>
      </c>
      <c r="F10789" s="62">
        <v>43.51</v>
      </c>
    </row>
    <row r="10790" spans="1:6" x14ac:dyDescent="0.35">
      <c r="A10790" s="1">
        <v>86</v>
      </c>
      <c r="B10790" s="1" t="s">
        <v>117</v>
      </c>
      <c r="C10790" s="218">
        <v>44931</v>
      </c>
      <c r="D10790" s="218">
        <v>44928</v>
      </c>
      <c r="E10790" s="1">
        <v>3</v>
      </c>
      <c r="F10790" s="62">
        <v>71.03</v>
      </c>
    </row>
    <row r="10791" spans="1:6" x14ac:dyDescent="0.35">
      <c r="A10791" s="1">
        <v>86</v>
      </c>
      <c r="B10791" s="1" t="s">
        <v>117</v>
      </c>
      <c r="C10791" s="218">
        <v>44931</v>
      </c>
      <c r="D10791" s="218">
        <v>44929</v>
      </c>
      <c r="E10791" s="1">
        <v>2</v>
      </c>
      <c r="F10791" s="62">
        <v>47.32</v>
      </c>
    </row>
    <row r="10792" spans="1:6" x14ac:dyDescent="0.35">
      <c r="A10792" s="1">
        <v>86</v>
      </c>
      <c r="B10792" s="1" t="s">
        <v>117</v>
      </c>
      <c r="C10792" s="218">
        <v>44931</v>
      </c>
      <c r="D10792" s="218">
        <v>44931</v>
      </c>
      <c r="E10792" s="1">
        <v>1</v>
      </c>
      <c r="F10792" s="62">
        <v>54.45</v>
      </c>
    </row>
    <row r="10793" spans="1:6" x14ac:dyDescent="0.35">
      <c r="A10793" s="1">
        <v>86</v>
      </c>
      <c r="B10793" s="1" t="s">
        <v>117</v>
      </c>
      <c r="C10793" s="218">
        <v>44932</v>
      </c>
      <c r="D10793" s="218">
        <v>44929</v>
      </c>
      <c r="E10793" s="1">
        <v>4</v>
      </c>
      <c r="F10793" s="62">
        <v>150.38</v>
      </c>
    </row>
    <row r="10794" spans="1:6" x14ac:dyDescent="0.35">
      <c r="A10794" s="1">
        <v>86</v>
      </c>
      <c r="B10794" s="1" t="s">
        <v>117</v>
      </c>
      <c r="C10794" s="218">
        <v>44932</v>
      </c>
      <c r="D10794" s="218">
        <v>44930</v>
      </c>
      <c r="E10794" s="1">
        <v>3</v>
      </c>
      <c r="F10794" s="62">
        <v>70.040000000000006</v>
      </c>
    </row>
    <row r="10795" spans="1:6" x14ac:dyDescent="0.35">
      <c r="A10795" s="1">
        <v>86</v>
      </c>
      <c r="B10795" s="1" t="s">
        <v>117</v>
      </c>
      <c r="C10795" s="218">
        <v>44932</v>
      </c>
      <c r="D10795" s="218">
        <v>44931</v>
      </c>
      <c r="E10795" s="1">
        <v>1</v>
      </c>
      <c r="F10795" s="62">
        <v>54.05</v>
      </c>
    </row>
    <row r="10796" spans="1:6" x14ac:dyDescent="0.35">
      <c r="A10796" s="1">
        <v>86</v>
      </c>
      <c r="B10796" s="1" t="s">
        <v>117</v>
      </c>
      <c r="C10796" s="218">
        <v>44932</v>
      </c>
      <c r="D10796" s="218">
        <v>44932</v>
      </c>
      <c r="E10796" s="1">
        <v>2</v>
      </c>
      <c r="F10796" s="62">
        <v>47.52</v>
      </c>
    </row>
    <row r="10797" spans="1:6" x14ac:dyDescent="0.35">
      <c r="A10797" s="1">
        <v>86</v>
      </c>
      <c r="B10797" s="1" t="s">
        <v>117</v>
      </c>
      <c r="C10797" s="218">
        <v>44933</v>
      </c>
      <c r="D10797" s="218">
        <v>44930</v>
      </c>
      <c r="E10797" s="1">
        <v>4</v>
      </c>
      <c r="F10797" s="62">
        <v>155.91999999999999</v>
      </c>
    </row>
    <row r="10798" spans="1:6" x14ac:dyDescent="0.35">
      <c r="A10798" s="1">
        <v>86</v>
      </c>
      <c r="B10798" s="1" t="s">
        <v>117</v>
      </c>
      <c r="C10798" s="218">
        <v>44933</v>
      </c>
      <c r="D10798" s="218">
        <v>44931</v>
      </c>
      <c r="E10798" s="1">
        <v>4</v>
      </c>
      <c r="F10798" s="62">
        <v>125.28</v>
      </c>
    </row>
    <row r="10799" spans="1:6" x14ac:dyDescent="0.35">
      <c r="A10799" s="1">
        <v>86</v>
      </c>
      <c r="B10799" s="1" t="s">
        <v>117</v>
      </c>
      <c r="C10799" s="218">
        <v>44933</v>
      </c>
      <c r="D10799" s="218">
        <v>44933</v>
      </c>
      <c r="E10799" s="1">
        <v>4</v>
      </c>
      <c r="F10799" s="62">
        <v>94.59</v>
      </c>
    </row>
    <row r="10800" spans="1:6" x14ac:dyDescent="0.35">
      <c r="A10800" s="1">
        <v>86</v>
      </c>
      <c r="B10800" s="1" t="s">
        <v>117</v>
      </c>
      <c r="C10800" s="218">
        <v>44934</v>
      </c>
      <c r="D10800" s="218">
        <v>44931</v>
      </c>
      <c r="E10800" s="1">
        <v>3</v>
      </c>
      <c r="F10800" s="62">
        <v>71.180000000000007</v>
      </c>
    </row>
    <row r="10801" spans="1:6" x14ac:dyDescent="0.35">
      <c r="A10801" s="1">
        <v>86</v>
      </c>
      <c r="B10801" s="1" t="s">
        <v>117</v>
      </c>
      <c r="C10801" s="218">
        <v>44934</v>
      </c>
      <c r="D10801" s="218">
        <v>44932</v>
      </c>
      <c r="E10801" s="1">
        <v>6</v>
      </c>
      <c r="F10801" s="62">
        <v>142.06</v>
      </c>
    </row>
    <row r="10802" spans="1:6" x14ac:dyDescent="0.35">
      <c r="A10802" s="1">
        <v>86</v>
      </c>
      <c r="B10802" s="1" t="s">
        <v>117</v>
      </c>
      <c r="C10802" s="218">
        <v>44934</v>
      </c>
      <c r="D10802" s="218">
        <v>44934</v>
      </c>
      <c r="E10802" s="1">
        <v>3</v>
      </c>
      <c r="F10802" s="62">
        <v>101.72</v>
      </c>
    </row>
    <row r="10803" spans="1:6" x14ac:dyDescent="0.35">
      <c r="A10803" s="1">
        <v>86</v>
      </c>
      <c r="B10803" s="1" t="s">
        <v>117</v>
      </c>
      <c r="C10803" s="218">
        <v>44935</v>
      </c>
      <c r="D10803" s="218">
        <v>44931</v>
      </c>
      <c r="E10803" s="1">
        <v>1</v>
      </c>
      <c r="F10803" s="62">
        <v>51.83</v>
      </c>
    </row>
    <row r="10804" spans="1:6" x14ac:dyDescent="0.35">
      <c r="A10804" s="1">
        <v>86</v>
      </c>
      <c r="B10804" s="1" t="s">
        <v>117</v>
      </c>
      <c r="C10804" s="218">
        <v>44935</v>
      </c>
      <c r="D10804" s="218">
        <v>44932</v>
      </c>
      <c r="E10804" s="1">
        <v>2</v>
      </c>
      <c r="F10804" s="62">
        <v>75.930000000000007</v>
      </c>
    </row>
    <row r="10805" spans="1:6" x14ac:dyDescent="0.35">
      <c r="A10805" s="1">
        <v>86</v>
      </c>
      <c r="B10805" s="1" t="s">
        <v>117</v>
      </c>
      <c r="C10805" s="218">
        <v>44935</v>
      </c>
      <c r="D10805" s="218">
        <v>44933</v>
      </c>
      <c r="E10805" s="1">
        <v>4</v>
      </c>
      <c r="F10805" s="62">
        <v>153.38999999999999</v>
      </c>
    </row>
    <row r="10806" spans="1:6" x14ac:dyDescent="0.35">
      <c r="A10806" s="1">
        <v>86</v>
      </c>
      <c r="B10806" s="1" t="s">
        <v>117</v>
      </c>
      <c r="C10806" s="218">
        <v>44935</v>
      </c>
      <c r="D10806" s="218">
        <v>44934</v>
      </c>
      <c r="E10806" s="1">
        <v>1</v>
      </c>
      <c r="F10806" s="62">
        <v>21.58</v>
      </c>
    </row>
    <row r="10807" spans="1:6" x14ac:dyDescent="0.35">
      <c r="A10807" s="1">
        <v>86</v>
      </c>
      <c r="B10807" s="1" t="s">
        <v>117</v>
      </c>
      <c r="C10807" s="218">
        <v>44935</v>
      </c>
      <c r="D10807" s="218">
        <v>44935</v>
      </c>
      <c r="E10807" s="1">
        <v>2</v>
      </c>
      <c r="F10807" s="62">
        <v>73.11</v>
      </c>
    </row>
    <row r="10808" spans="1:6" x14ac:dyDescent="0.35">
      <c r="A10808" s="1">
        <v>86</v>
      </c>
      <c r="B10808" s="1" t="s">
        <v>117</v>
      </c>
      <c r="C10808" s="218">
        <v>44936</v>
      </c>
      <c r="D10808" s="218">
        <v>44933</v>
      </c>
      <c r="E10808" s="1">
        <v>1</v>
      </c>
      <c r="F10808" s="62">
        <v>23.56</v>
      </c>
    </row>
    <row r="10809" spans="1:6" x14ac:dyDescent="0.35">
      <c r="A10809" s="1">
        <v>86</v>
      </c>
      <c r="B10809" s="1" t="s">
        <v>117</v>
      </c>
      <c r="C10809" s="218">
        <v>44936</v>
      </c>
      <c r="D10809" s="218">
        <v>44934</v>
      </c>
      <c r="E10809" s="1">
        <v>2</v>
      </c>
      <c r="F10809" s="62">
        <v>104.09</v>
      </c>
    </row>
    <row r="10810" spans="1:6" x14ac:dyDescent="0.35">
      <c r="A10810" s="1">
        <v>86</v>
      </c>
      <c r="B10810" s="1" t="s">
        <v>117</v>
      </c>
      <c r="C10810" s="218">
        <v>44936</v>
      </c>
      <c r="D10810" s="218">
        <v>44935</v>
      </c>
      <c r="E10810" s="1">
        <v>9</v>
      </c>
      <c r="F10810" s="62">
        <v>212.44</v>
      </c>
    </row>
    <row r="10811" spans="1:6" x14ac:dyDescent="0.35">
      <c r="A10811" s="1">
        <v>86</v>
      </c>
      <c r="B10811" s="1" t="s">
        <v>117</v>
      </c>
      <c r="C10811" s="218">
        <v>44936</v>
      </c>
      <c r="D10811" s="218">
        <v>44936</v>
      </c>
      <c r="E10811" s="1">
        <v>1</v>
      </c>
      <c r="F10811" s="62">
        <v>23.51</v>
      </c>
    </row>
    <row r="10812" spans="1:6" x14ac:dyDescent="0.35">
      <c r="A10812" s="1">
        <v>86</v>
      </c>
      <c r="B10812" s="1" t="s">
        <v>117</v>
      </c>
      <c r="C10812" s="218">
        <v>44937</v>
      </c>
      <c r="D10812" s="218">
        <v>44934</v>
      </c>
      <c r="E10812" s="1">
        <v>2</v>
      </c>
      <c r="F10812" s="62">
        <v>47.27</v>
      </c>
    </row>
    <row r="10813" spans="1:6" x14ac:dyDescent="0.35">
      <c r="A10813" s="1">
        <v>86</v>
      </c>
      <c r="B10813" s="1" t="s">
        <v>117</v>
      </c>
      <c r="C10813" s="218">
        <v>44937</v>
      </c>
      <c r="D10813" s="218">
        <v>44936</v>
      </c>
      <c r="E10813" s="1">
        <v>2</v>
      </c>
      <c r="F10813" s="62">
        <v>99.24</v>
      </c>
    </row>
    <row r="10814" spans="1:6" x14ac:dyDescent="0.35">
      <c r="A10814" s="1">
        <v>86</v>
      </c>
      <c r="B10814" s="1" t="s">
        <v>117</v>
      </c>
      <c r="C10814" s="218">
        <v>44937</v>
      </c>
      <c r="D10814" s="218">
        <v>44937</v>
      </c>
      <c r="E10814" s="1">
        <v>3</v>
      </c>
      <c r="F10814" s="62">
        <v>67.86</v>
      </c>
    </row>
    <row r="10815" spans="1:6" x14ac:dyDescent="0.35">
      <c r="A10815" s="1">
        <v>86</v>
      </c>
      <c r="B10815" s="1" t="s">
        <v>117</v>
      </c>
      <c r="C10815" s="218">
        <v>44938</v>
      </c>
      <c r="D10815" s="218">
        <v>44934</v>
      </c>
      <c r="E10815" s="1">
        <v>2</v>
      </c>
      <c r="F10815" s="62">
        <v>78.06</v>
      </c>
    </row>
    <row r="10816" spans="1:6" x14ac:dyDescent="0.35">
      <c r="A10816" s="1">
        <v>86</v>
      </c>
      <c r="B10816" s="1" t="s">
        <v>117</v>
      </c>
      <c r="C10816" s="218">
        <v>44938</v>
      </c>
      <c r="D10816" s="218">
        <v>44935</v>
      </c>
      <c r="E10816" s="1">
        <v>1</v>
      </c>
      <c r="F10816" s="62">
        <v>54.35</v>
      </c>
    </row>
    <row r="10817" spans="1:6" x14ac:dyDescent="0.35">
      <c r="A10817" s="1">
        <v>86</v>
      </c>
      <c r="B10817" s="1" t="s">
        <v>117</v>
      </c>
      <c r="C10817" s="218">
        <v>44938</v>
      </c>
      <c r="D10817" s="218">
        <v>44936</v>
      </c>
      <c r="E10817" s="1">
        <v>3</v>
      </c>
      <c r="F10817" s="62">
        <v>129.05000000000001</v>
      </c>
    </row>
    <row r="10818" spans="1:6" x14ac:dyDescent="0.35">
      <c r="A10818" s="1">
        <v>86</v>
      </c>
      <c r="B10818" s="1" t="s">
        <v>117</v>
      </c>
      <c r="C10818" s="218">
        <v>44938</v>
      </c>
      <c r="D10818" s="218">
        <v>44937</v>
      </c>
      <c r="E10818" s="1">
        <v>3</v>
      </c>
      <c r="F10818" s="62">
        <v>67.81</v>
      </c>
    </row>
    <row r="10819" spans="1:6" x14ac:dyDescent="0.35">
      <c r="A10819" s="1">
        <v>86</v>
      </c>
      <c r="B10819" s="1" t="s">
        <v>117</v>
      </c>
      <c r="C10819" s="218">
        <v>44938</v>
      </c>
      <c r="D10819" s="218">
        <v>44938</v>
      </c>
      <c r="E10819" s="1">
        <v>5</v>
      </c>
      <c r="F10819" s="62">
        <v>148.59</v>
      </c>
    </row>
    <row r="10820" spans="1:6" x14ac:dyDescent="0.35">
      <c r="A10820" s="1">
        <v>86</v>
      </c>
      <c r="B10820" s="1" t="s">
        <v>117</v>
      </c>
      <c r="C10820" s="218">
        <v>44939</v>
      </c>
      <c r="D10820" s="218">
        <v>44936</v>
      </c>
      <c r="E10820" s="1">
        <v>2</v>
      </c>
      <c r="F10820" s="62">
        <v>77.959999999999994</v>
      </c>
    </row>
    <row r="10821" spans="1:6" x14ac:dyDescent="0.35">
      <c r="A10821" s="1">
        <v>86</v>
      </c>
      <c r="B10821" s="1" t="s">
        <v>117</v>
      </c>
      <c r="C10821" s="218">
        <v>44939</v>
      </c>
      <c r="D10821" s="218">
        <v>44937</v>
      </c>
      <c r="E10821" s="1">
        <v>2</v>
      </c>
      <c r="F10821" s="62">
        <v>78.010000000000005</v>
      </c>
    </row>
    <row r="10822" spans="1:6" x14ac:dyDescent="0.35">
      <c r="A10822" s="1">
        <v>86</v>
      </c>
      <c r="B10822" s="1" t="s">
        <v>117</v>
      </c>
      <c r="C10822" s="218">
        <v>44939</v>
      </c>
      <c r="D10822" s="218">
        <v>44938</v>
      </c>
      <c r="E10822" s="1">
        <v>2</v>
      </c>
      <c r="F10822" s="62">
        <v>78.11</v>
      </c>
    </row>
    <row r="10823" spans="1:6" x14ac:dyDescent="0.35">
      <c r="A10823" s="1">
        <v>86</v>
      </c>
      <c r="B10823" s="1" t="s">
        <v>117</v>
      </c>
      <c r="C10823" s="218">
        <v>44939</v>
      </c>
      <c r="D10823" s="218">
        <v>44939</v>
      </c>
      <c r="E10823" s="1">
        <v>5</v>
      </c>
      <c r="F10823" s="62">
        <v>179.83</v>
      </c>
    </row>
    <row r="10824" spans="1:6" x14ac:dyDescent="0.35">
      <c r="A10824" s="1">
        <v>86</v>
      </c>
      <c r="B10824" s="1" t="s">
        <v>117</v>
      </c>
      <c r="C10824" s="218">
        <v>44941</v>
      </c>
      <c r="D10824" s="218">
        <v>44937</v>
      </c>
      <c r="E10824" s="1">
        <v>1</v>
      </c>
      <c r="F10824" s="62">
        <v>53.26</v>
      </c>
    </row>
    <row r="10825" spans="1:6" x14ac:dyDescent="0.35">
      <c r="A10825" s="1">
        <v>86</v>
      </c>
      <c r="B10825" s="1" t="s">
        <v>117</v>
      </c>
      <c r="C10825" s="218">
        <v>44941</v>
      </c>
      <c r="D10825" s="218">
        <v>44938</v>
      </c>
      <c r="E10825" s="1">
        <v>1</v>
      </c>
      <c r="F10825" s="62">
        <v>23.56</v>
      </c>
    </row>
    <row r="10826" spans="1:6" x14ac:dyDescent="0.35">
      <c r="A10826" s="1">
        <v>86</v>
      </c>
      <c r="B10826" s="1" t="s">
        <v>117</v>
      </c>
      <c r="C10826" s="218">
        <v>44941</v>
      </c>
      <c r="D10826" s="218">
        <v>44939</v>
      </c>
      <c r="E10826" s="1">
        <v>1</v>
      </c>
      <c r="F10826" s="62">
        <v>52.42</v>
      </c>
    </row>
    <row r="10827" spans="1:6" x14ac:dyDescent="0.35">
      <c r="A10827" s="1">
        <v>86</v>
      </c>
      <c r="B10827" s="1" t="s">
        <v>117</v>
      </c>
      <c r="C10827" s="218">
        <v>44941</v>
      </c>
      <c r="D10827" s="218">
        <v>44940</v>
      </c>
      <c r="E10827" s="1">
        <v>3</v>
      </c>
      <c r="F10827" s="62">
        <v>101.82</v>
      </c>
    </row>
    <row r="10828" spans="1:6" x14ac:dyDescent="0.35">
      <c r="A10828" s="1">
        <v>86</v>
      </c>
      <c r="B10828" s="1" t="s">
        <v>117</v>
      </c>
      <c r="C10828" s="218">
        <v>44941</v>
      </c>
      <c r="D10828" s="218">
        <v>44941</v>
      </c>
      <c r="E10828" s="1">
        <v>7</v>
      </c>
      <c r="F10828" s="62">
        <v>196.31</v>
      </c>
    </row>
    <row r="10829" spans="1:6" x14ac:dyDescent="0.35">
      <c r="A10829" s="1">
        <v>86</v>
      </c>
      <c r="B10829" s="1" t="s">
        <v>117</v>
      </c>
      <c r="C10829" s="218">
        <v>44942</v>
      </c>
      <c r="D10829" s="218">
        <v>44938</v>
      </c>
      <c r="E10829" s="1">
        <v>2</v>
      </c>
      <c r="F10829" s="62">
        <v>43.36</v>
      </c>
    </row>
    <row r="10830" spans="1:6" x14ac:dyDescent="0.35">
      <c r="A10830" s="1">
        <v>86</v>
      </c>
      <c r="B10830" s="1" t="s">
        <v>117</v>
      </c>
      <c r="C10830" s="218">
        <v>44942</v>
      </c>
      <c r="D10830" s="218">
        <v>44939</v>
      </c>
      <c r="E10830" s="1">
        <v>3</v>
      </c>
      <c r="F10830" s="62">
        <v>132.46</v>
      </c>
    </row>
    <row r="10831" spans="1:6" x14ac:dyDescent="0.35">
      <c r="A10831" s="1">
        <v>86</v>
      </c>
      <c r="B10831" s="1" t="s">
        <v>117</v>
      </c>
      <c r="C10831" s="218">
        <v>44942</v>
      </c>
      <c r="D10831" s="218">
        <v>44940</v>
      </c>
      <c r="E10831" s="1">
        <v>1</v>
      </c>
      <c r="F10831" s="62">
        <v>21.63</v>
      </c>
    </row>
    <row r="10832" spans="1:6" x14ac:dyDescent="0.35">
      <c r="A10832" s="1">
        <v>86</v>
      </c>
      <c r="B10832" s="1" t="s">
        <v>117</v>
      </c>
      <c r="C10832" s="218">
        <v>44942</v>
      </c>
      <c r="D10832" s="218">
        <v>44941</v>
      </c>
      <c r="E10832" s="1">
        <v>2</v>
      </c>
      <c r="F10832" s="62">
        <v>77.12</v>
      </c>
    </row>
    <row r="10833" spans="1:6" x14ac:dyDescent="0.35">
      <c r="A10833" s="1">
        <v>86</v>
      </c>
      <c r="B10833" s="1" t="s">
        <v>117</v>
      </c>
      <c r="C10833" s="218">
        <v>44942</v>
      </c>
      <c r="D10833" s="218">
        <v>44942</v>
      </c>
      <c r="E10833" s="1">
        <v>7</v>
      </c>
      <c r="F10833" s="62">
        <v>196.01</v>
      </c>
    </row>
    <row r="10834" spans="1:6" x14ac:dyDescent="0.35">
      <c r="A10834" s="1">
        <v>86</v>
      </c>
      <c r="B10834" s="1" t="s">
        <v>117</v>
      </c>
      <c r="C10834" s="218">
        <v>44943</v>
      </c>
      <c r="D10834" s="218">
        <v>44938</v>
      </c>
      <c r="E10834" s="1">
        <v>2</v>
      </c>
      <c r="F10834" s="62">
        <v>47.52</v>
      </c>
    </row>
    <row r="10835" spans="1:6" x14ac:dyDescent="0.35">
      <c r="A10835" s="1">
        <v>86</v>
      </c>
      <c r="B10835" s="1" t="s">
        <v>117</v>
      </c>
      <c r="C10835" s="218">
        <v>44943</v>
      </c>
      <c r="D10835" s="218">
        <v>44940</v>
      </c>
      <c r="E10835" s="1">
        <v>1</v>
      </c>
      <c r="F10835" s="62">
        <v>52.57</v>
      </c>
    </row>
    <row r="10836" spans="1:6" x14ac:dyDescent="0.35">
      <c r="A10836" s="1">
        <v>86</v>
      </c>
      <c r="B10836" s="1" t="s">
        <v>117</v>
      </c>
      <c r="C10836" s="218">
        <v>44943</v>
      </c>
      <c r="D10836" s="218">
        <v>44941</v>
      </c>
      <c r="E10836" s="1">
        <v>2</v>
      </c>
      <c r="F10836" s="62">
        <v>71.180000000000007</v>
      </c>
    </row>
    <row r="10837" spans="1:6" x14ac:dyDescent="0.35">
      <c r="A10837" s="1">
        <v>86</v>
      </c>
      <c r="B10837" s="1" t="s">
        <v>117</v>
      </c>
      <c r="C10837" s="218">
        <v>44943</v>
      </c>
      <c r="D10837" s="218">
        <v>44942</v>
      </c>
      <c r="E10837" s="1">
        <v>3</v>
      </c>
      <c r="F10837" s="62">
        <v>96.82</v>
      </c>
    </row>
    <row r="10838" spans="1:6" x14ac:dyDescent="0.35">
      <c r="A10838" s="1">
        <v>86</v>
      </c>
      <c r="B10838" s="1" t="s">
        <v>117</v>
      </c>
      <c r="C10838" s="218">
        <v>44943</v>
      </c>
      <c r="D10838" s="218">
        <v>44943</v>
      </c>
      <c r="E10838" s="1">
        <v>4</v>
      </c>
      <c r="F10838" s="62">
        <v>152.69999999999999</v>
      </c>
    </row>
    <row r="10839" spans="1:6" x14ac:dyDescent="0.35">
      <c r="A10839" s="1">
        <v>86</v>
      </c>
      <c r="B10839" s="1" t="s">
        <v>117</v>
      </c>
      <c r="C10839" s="218">
        <v>44944</v>
      </c>
      <c r="D10839" s="218">
        <v>44940</v>
      </c>
      <c r="E10839" s="1">
        <v>1</v>
      </c>
      <c r="F10839" s="62">
        <v>23.56</v>
      </c>
    </row>
    <row r="10840" spans="1:6" x14ac:dyDescent="0.35">
      <c r="A10840" s="1">
        <v>86</v>
      </c>
      <c r="B10840" s="1" t="s">
        <v>117</v>
      </c>
      <c r="C10840" s="218">
        <v>44944</v>
      </c>
      <c r="D10840" s="218">
        <v>44943</v>
      </c>
      <c r="E10840" s="1">
        <v>1</v>
      </c>
      <c r="F10840" s="62">
        <v>23.76</v>
      </c>
    </row>
    <row r="10841" spans="1:6" x14ac:dyDescent="0.35">
      <c r="A10841" s="1">
        <v>86</v>
      </c>
      <c r="B10841" s="1" t="s">
        <v>117</v>
      </c>
      <c r="C10841" s="218">
        <v>44944</v>
      </c>
      <c r="D10841" s="218">
        <v>44944</v>
      </c>
      <c r="E10841" s="1">
        <v>5</v>
      </c>
      <c r="F10841" s="62">
        <v>118.2</v>
      </c>
    </row>
    <row r="10842" spans="1:6" x14ac:dyDescent="0.35">
      <c r="A10842" s="1">
        <v>86</v>
      </c>
      <c r="B10842" s="1" t="s">
        <v>117</v>
      </c>
      <c r="C10842" s="218">
        <v>44945</v>
      </c>
      <c r="D10842" s="218">
        <v>44944</v>
      </c>
      <c r="E10842" s="1">
        <v>3</v>
      </c>
      <c r="F10842" s="62">
        <v>99.45</v>
      </c>
    </row>
    <row r="10843" spans="1:6" x14ac:dyDescent="0.35">
      <c r="A10843" s="1">
        <v>86</v>
      </c>
      <c r="B10843" s="1" t="s">
        <v>117</v>
      </c>
      <c r="C10843" s="218">
        <v>44945</v>
      </c>
      <c r="D10843" s="218">
        <v>44945</v>
      </c>
      <c r="E10843" s="1">
        <v>5</v>
      </c>
      <c r="F10843" s="62">
        <v>144.44</v>
      </c>
    </row>
    <row r="10844" spans="1:6" x14ac:dyDescent="0.35">
      <c r="A10844" s="1">
        <v>86</v>
      </c>
      <c r="B10844" s="1" t="s">
        <v>117</v>
      </c>
      <c r="C10844" s="218">
        <v>44946</v>
      </c>
      <c r="D10844" s="218">
        <v>44944</v>
      </c>
      <c r="E10844" s="1">
        <v>1</v>
      </c>
      <c r="F10844" s="62">
        <v>53.95</v>
      </c>
    </row>
    <row r="10845" spans="1:6" x14ac:dyDescent="0.35">
      <c r="A10845" s="1">
        <v>86</v>
      </c>
      <c r="B10845" s="1" t="s">
        <v>117</v>
      </c>
      <c r="C10845" s="218">
        <v>44946</v>
      </c>
      <c r="D10845" s="218">
        <v>44945</v>
      </c>
      <c r="E10845" s="1">
        <v>1</v>
      </c>
      <c r="F10845" s="62">
        <v>54.35</v>
      </c>
    </row>
    <row r="10846" spans="1:6" x14ac:dyDescent="0.35">
      <c r="A10846" s="1">
        <v>86</v>
      </c>
      <c r="B10846" s="1" t="s">
        <v>117</v>
      </c>
      <c r="C10846" s="218">
        <v>44946</v>
      </c>
      <c r="D10846" s="218">
        <v>44946</v>
      </c>
      <c r="E10846" s="1">
        <v>4</v>
      </c>
      <c r="F10846" s="62">
        <v>125.38</v>
      </c>
    </row>
    <row r="10847" spans="1:6" x14ac:dyDescent="0.35">
      <c r="A10847" s="1">
        <v>86</v>
      </c>
      <c r="B10847" s="1" t="s">
        <v>117</v>
      </c>
      <c r="C10847" s="218">
        <v>44947</v>
      </c>
      <c r="D10847" s="218">
        <v>44946</v>
      </c>
      <c r="E10847" s="1">
        <v>3</v>
      </c>
      <c r="F10847" s="62">
        <v>101.92</v>
      </c>
    </row>
    <row r="10848" spans="1:6" x14ac:dyDescent="0.35">
      <c r="A10848" s="1">
        <v>86</v>
      </c>
      <c r="B10848" s="1" t="s">
        <v>117</v>
      </c>
      <c r="C10848" s="218">
        <v>44947</v>
      </c>
      <c r="D10848" s="218">
        <v>44947</v>
      </c>
      <c r="E10848" s="1">
        <v>3</v>
      </c>
      <c r="F10848" s="62">
        <v>101.87</v>
      </c>
    </row>
    <row r="10849" spans="1:6" x14ac:dyDescent="0.35">
      <c r="A10849" s="1">
        <v>86</v>
      </c>
      <c r="B10849" s="1" t="s">
        <v>117</v>
      </c>
      <c r="C10849" s="218">
        <v>44949</v>
      </c>
      <c r="D10849" s="218">
        <v>44946</v>
      </c>
      <c r="E10849" s="1">
        <v>2</v>
      </c>
      <c r="F10849" s="62">
        <v>78.010000000000005</v>
      </c>
    </row>
    <row r="10850" spans="1:6" x14ac:dyDescent="0.35">
      <c r="A10850" s="1">
        <v>86</v>
      </c>
      <c r="B10850" s="1" t="s">
        <v>117</v>
      </c>
      <c r="C10850" s="218">
        <v>44949</v>
      </c>
      <c r="D10850" s="218">
        <v>44947</v>
      </c>
      <c r="E10850" s="1">
        <v>2</v>
      </c>
      <c r="F10850" s="62">
        <v>77.91</v>
      </c>
    </row>
    <row r="10851" spans="1:6" x14ac:dyDescent="0.35">
      <c r="A10851" s="1">
        <v>86</v>
      </c>
      <c r="B10851" s="1" t="s">
        <v>117</v>
      </c>
      <c r="C10851" s="218">
        <v>44949</v>
      </c>
      <c r="D10851" s="218">
        <v>44948</v>
      </c>
      <c r="E10851" s="1">
        <v>2</v>
      </c>
      <c r="F10851" s="62">
        <v>78.209999999999994</v>
      </c>
    </row>
    <row r="10852" spans="1:6" x14ac:dyDescent="0.35">
      <c r="A10852" s="1">
        <v>86</v>
      </c>
      <c r="B10852" s="1" t="s">
        <v>117</v>
      </c>
      <c r="C10852" s="218">
        <v>44949</v>
      </c>
      <c r="D10852" s="218">
        <v>44949</v>
      </c>
      <c r="E10852" s="1">
        <v>2</v>
      </c>
      <c r="F10852" s="62">
        <v>47.42</v>
      </c>
    </row>
    <row r="10853" spans="1:6" x14ac:dyDescent="0.35">
      <c r="A10853" s="1">
        <v>86</v>
      </c>
      <c r="B10853" s="1" t="s">
        <v>117</v>
      </c>
      <c r="C10853" s="218">
        <v>44950</v>
      </c>
      <c r="D10853" s="218">
        <v>44946</v>
      </c>
      <c r="E10853" s="1">
        <v>2</v>
      </c>
      <c r="F10853" s="62">
        <v>108.7</v>
      </c>
    </row>
    <row r="10854" spans="1:6" x14ac:dyDescent="0.35">
      <c r="A10854" s="1">
        <v>86</v>
      </c>
      <c r="B10854" s="1" t="s">
        <v>117</v>
      </c>
      <c r="C10854" s="218">
        <v>44950</v>
      </c>
      <c r="D10854" s="218">
        <v>44947</v>
      </c>
      <c r="E10854" s="1">
        <v>1</v>
      </c>
      <c r="F10854" s="62">
        <v>23.76</v>
      </c>
    </row>
    <row r="10855" spans="1:6" x14ac:dyDescent="0.35">
      <c r="A10855" s="1">
        <v>86</v>
      </c>
      <c r="B10855" s="1" t="s">
        <v>117</v>
      </c>
      <c r="C10855" s="218">
        <v>44950</v>
      </c>
      <c r="D10855" s="218">
        <v>44948</v>
      </c>
      <c r="E10855" s="1">
        <v>2</v>
      </c>
      <c r="F10855" s="62">
        <v>47.32</v>
      </c>
    </row>
    <row r="10856" spans="1:6" x14ac:dyDescent="0.35">
      <c r="A10856" s="1">
        <v>86</v>
      </c>
      <c r="B10856" s="1" t="s">
        <v>117</v>
      </c>
      <c r="C10856" s="218">
        <v>44950</v>
      </c>
      <c r="D10856" s="218">
        <v>44949</v>
      </c>
      <c r="E10856" s="1">
        <v>2</v>
      </c>
      <c r="F10856" s="62">
        <v>78.209999999999994</v>
      </c>
    </row>
    <row r="10857" spans="1:6" x14ac:dyDescent="0.35">
      <c r="A10857" s="1">
        <v>86</v>
      </c>
      <c r="B10857" s="1" t="s">
        <v>117</v>
      </c>
      <c r="C10857" s="218">
        <v>44950</v>
      </c>
      <c r="D10857" s="218">
        <v>44950</v>
      </c>
      <c r="E10857" s="1">
        <v>2</v>
      </c>
      <c r="F10857" s="62">
        <v>78.06</v>
      </c>
    </row>
    <row r="10858" spans="1:6" x14ac:dyDescent="0.35">
      <c r="A10858" s="1">
        <v>86</v>
      </c>
      <c r="B10858" s="1" t="s">
        <v>117</v>
      </c>
      <c r="C10858" s="218">
        <v>44951</v>
      </c>
      <c r="D10858" s="218">
        <v>44949</v>
      </c>
      <c r="E10858" s="1">
        <v>2</v>
      </c>
      <c r="F10858" s="62">
        <v>108.45</v>
      </c>
    </row>
    <row r="10859" spans="1:6" x14ac:dyDescent="0.35">
      <c r="A10859" s="1">
        <v>86</v>
      </c>
      <c r="B10859" s="1" t="s">
        <v>117</v>
      </c>
      <c r="C10859" s="218">
        <v>44951</v>
      </c>
      <c r="D10859" s="218">
        <v>44950</v>
      </c>
      <c r="E10859" s="1">
        <v>1</v>
      </c>
      <c r="F10859" s="62">
        <v>23.71</v>
      </c>
    </row>
    <row r="10860" spans="1:6" x14ac:dyDescent="0.35">
      <c r="A10860" s="1">
        <v>86</v>
      </c>
      <c r="B10860" s="1" t="s">
        <v>117</v>
      </c>
      <c r="C10860" s="218">
        <v>44951</v>
      </c>
      <c r="D10860" s="218">
        <v>44951</v>
      </c>
      <c r="E10860" s="1">
        <v>3</v>
      </c>
      <c r="F10860" s="62">
        <v>71.13</v>
      </c>
    </row>
    <row r="10861" spans="1:6" x14ac:dyDescent="0.35">
      <c r="A10861" s="1">
        <v>86</v>
      </c>
      <c r="B10861" s="1" t="s">
        <v>117</v>
      </c>
      <c r="C10861" s="218">
        <v>44952</v>
      </c>
      <c r="D10861" s="218">
        <v>44949</v>
      </c>
      <c r="E10861" s="1">
        <v>1</v>
      </c>
      <c r="F10861" s="62">
        <v>54.35</v>
      </c>
    </row>
    <row r="10862" spans="1:6" x14ac:dyDescent="0.35">
      <c r="A10862" s="1">
        <v>86</v>
      </c>
      <c r="B10862" s="1" t="s">
        <v>117</v>
      </c>
      <c r="C10862" s="218">
        <v>44952</v>
      </c>
      <c r="D10862" s="218">
        <v>44950</v>
      </c>
      <c r="E10862" s="1">
        <v>3</v>
      </c>
      <c r="F10862" s="62">
        <v>101.67</v>
      </c>
    </row>
    <row r="10863" spans="1:6" x14ac:dyDescent="0.35">
      <c r="A10863" s="1">
        <v>86</v>
      </c>
      <c r="B10863" s="1" t="s">
        <v>117</v>
      </c>
      <c r="C10863" s="218">
        <v>44952</v>
      </c>
      <c r="D10863" s="218">
        <v>44951</v>
      </c>
      <c r="E10863" s="1">
        <v>3</v>
      </c>
      <c r="F10863" s="62">
        <v>132.61000000000001</v>
      </c>
    </row>
    <row r="10864" spans="1:6" x14ac:dyDescent="0.35">
      <c r="A10864" s="1">
        <v>87</v>
      </c>
      <c r="B10864" s="1" t="s">
        <v>118</v>
      </c>
      <c r="C10864" s="218">
        <v>44880</v>
      </c>
      <c r="D10864" s="218">
        <v>44878</v>
      </c>
      <c r="E10864" s="1">
        <v>3</v>
      </c>
      <c r="F10864" s="62">
        <v>95.73</v>
      </c>
    </row>
    <row r="10865" spans="1:6" x14ac:dyDescent="0.35">
      <c r="A10865" s="1">
        <v>87</v>
      </c>
      <c r="B10865" s="1" t="s">
        <v>118</v>
      </c>
      <c r="C10865" s="218">
        <v>44880</v>
      </c>
      <c r="D10865" s="218">
        <v>44879</v>
      </c>
      <c r="E10865" s="1">
        <v>2</v>
      </c>
      <c r="F10865" s="62">
        <v>43.16</v>
      </c>
    </row>
    <row r="10866" spans="1:6" x14ac:dyDescent="0.35">
      <c r="A10866" s="1">
        <v>87</v>
      </c>
      <c r="B10866" s="1" t="s">
        <v>118</v>
      </c>
      <c r="C10866" s="218">
        <v>44880</v>
      </c>
      <c r="D10866" s="218">
        <v>44880</v>
      </c>
      <c r="E10866" s="1">
        <v>4</v>
      </c>
      <c r="F10866" s="62">
        <v>139.97999999999999</v>
      </c>
    </row>
    <row r="10867" spans="1:6" x14ac:dyDescent="0.35">
      <c r="A10867" s="1">
        <v>87</v>
      </c>
      <c r="B10867" s="1" t="s">
        <v>118</v>
      </c>
      <c r="C10867" s="218">
        <v>44881</v>
      </c>
      <c r="D10867" s="218">
        <v>44878</v>
      </c>
      <c r="E10867" s="1">
        <v>3</v>
      </c>
      <c r="F10867" s="62">
        <v>98.95</v>
      </c>
    </row>
    <row r="10868" spans="1:6" x14ac:dyDescent="0.35">
      <c r="A10868" s="1">
        <v>87</v>
      </c>
      <c r="B10868" s="1" t="s">
        <v>118</v>
      </c>
      <c r="C10868" s="218">
        <v>44881</v>
      </c>
      <c r="D10868" s="218">
        <v>44879</v>
      </c>
      <c r="E10868" s="1">
        <v>7</v>
      </c>
      <c r="F10868" s="62">
        <v>242.1</v>
      </c>
    </row>
    <row r="10869" spans="1:6" x14ac:dyDescent="0.35">
      <c r="A10869" s="1">
        <v>87</v>
      </c>
      <c r="B10869" s="1" t="s">
        <v>118</v>
      </c>
      <c r="C10869" s="218">
        <v>44881</v>
      </c>
      <c r="D10869" s="218">
        <v>44880</v>
      </c>
      <c r="E10869" s="1">
        <v>2</v>
      </c>
      <c r="F10869" s="62">
        <v>75.489999999999995</v>
      </c>
    </row>
    <row r="10870" spans="1:6" x14ac:dyDescent="0.35">
      <c r="A10870" s="1">
        <v>87</v>
      </c>
      <c r="B10870" s="1" t="s">
        <v>118</v>
      </c>
      <c r="C10870" s="218">
        <v>44883</v>
      </c>
      <c r="D10870" s="218">
        <v>44878</v>
      </c>
      <c r="E10870" s="1">
        <v>4</v>
      </c>
      <c r="F10870" s="62">
        <v>88.36</v>
      </c>
    </row>
    <row r="10871" spans="1:6" x14ac:dyDescent="0.35">
      <c r="A10871" s="1">
        <v>87</v>
      </c>
      <c r="B10871" s="1" t="s">
        <v>118</v>
      </c>
      <c r="C10871" s="218">
        <v>44883</v>
      </c>
      <c r="D10871" s="218">
        <v>44880</v>
      </c>
      <c r="E10871" s="1">
        <v>1</v>
      </c>
      <c r="F10871" s="62">
        <v>22.37</v>
      </c>
    </row>
    <row r="10872" spans="1:6" x14ac:dyDescent="0.35">
      <c r="A10872" s="1">
        <v>87</v>
      </c>
      <c r="B10872" s="1" t="s">
        <v>118</v>
      </c>
      <c r="C10872" s="218">
        <v>44883</v>
      </c>
      <c r="D10872" s="218">
        <v>44881</v>
      </c>
      <c r="E10872" s="1">
        <v>1</v>
      </c>
      <c r="F10872" s="62">
        <v>45.04</v>
      </c>
    </row>
    <row r="10873" spans="1:6" x14ac:dyDescent="0.35">
      <c r="A10873" s="1">
        <v>87</v>
      </c>
      <c r="B10873" s="1" t="s">
        <v>118</v>
      </c>
      <c r="C10873" s="218">
        <v>44883</v>
      </c>
      <c r="D10873" s="218">
        <v>44882</v>
      </c>
      <c r="E10873" s="1">
        <v>1</v>
      </c>
      <c r="F10873" s="62">
        <v>52.27</v>
      </c>
    </row>
    <row r="10874" spans="1:6" x14ac:dyDescent="0.35">
      <c r="A10874" s="1">
        <v>87</v>
      </c>
      <c r="B10874" s="1" t="s">
        <v>118</v>
      </c>
      <c r="C10874" s="218">
        <v>44884</v>
      </c>
      <c r="D10874" s="218">
        <v>44878</v>
      </c>
      <c r="E10874" s="1">
        <v>8</v>
      </c>
      <c r="F10874" s="62">
        <v>180.96</v>
      </c>
    </row>
    <row r="10875" spans="1:6" x14ac:dyDescent="0.35">
      <c r="A10875" s="1">
        <v>87</v>
      </c>
      <c r="B10875" s="1" t="s">
        <v>118</v>
      </c>
      <c r="C10875" s="218">
        <v>44884</v>
      </c>
      <c r="D10875" s="218">
        <v>44879</v>
      </c>
      <c r="E10875" s="1">
        <v>7</v>
      </c>
      <c r="F10875" s="62">
        <v>209.19</v>
      </c>
    </row>
    <row r="10876" spans="1:6" x14ac:dyDescent="0.35">
      <c r="A10876" s="1">
        <v>87</v>
      </c>
      <c r="B10876" s="1" t="s">
        <v>118</v>
      </c>
      <c r="C10876" s="218">
        <v>44884</v>
      </c>
      <c r="D10876" s="218">
        <v>44880</v>
      </c>
      <c r="E10876" s="1">
        <v>4</v>
      </c>
      <c r="F10876" s="62">
        <v>131.72</v>
      </c>
    </row>
    <row r="10877" spans="1:6" x14ac:dyDescent="0.35">
      <c r="A10877" s="1">
        <v>87</v>
      </c>
      <c r="B10877" s="1" t="s">
        <v>118</v>
      </c>
      <c r="C10877" s="218">
        <v>44884</v>
      </c>
      <c r="D10877" s="218">
        <v>44881</v>
      </c>
      <c r="E10877" s="1">
        <v>2</v>
      </c>
      <c r="F10877" s="62">
        <v>74.84</v>
      </c>
    </row>
    <row r="10878" spans="1:6" x14ac:dyDescent="0.35">
      <c r="A10878" s="1">
        <v>87</v>
      </c>
      <c r="B10878" s="1" t="s">
        <v>118</v>
      </c>
      <c r="C10878" s="218">
        <v>44884</v>
      </c>
      <c r="D10878" s="218">
        <v>44882</v>
      </c>
      <c r="E10878" s="1">
        <v>2</v>
      </c>
      <c r="F10878" s="62">
        <v>97.46</v>
      </c>
    </row>
    <row r="10879" spans="1:6" x14ac:dyDescent="0.35">
      <c r="A10879" s="1">
        <v>87</v>
      </c>
      <c r="B10879" s="1" t="s">
        <v>118</v>
      </c>
      <c r="C10879" s="218">
        <v>44885</v>
      </c>
      <c r="D10879" s="218">
        <v>44880</v>
      </c>
      <c r="E10879" s="1">
        <v>4</v>
      </c>
      <c r="F10879" s="62">
        <v>103.55</v>
      </c>
    </row>
    <row r="10880" spans="1:6" x14ac:dyDescent="0.35">
      <c r="A10880" s="1">
        <v>87</v>
      </c>
      <c r="B10880" s="1" t="s">
        <v>118</v>
      </c>
      <c r="C10880" s="218">
        <v>44885</v>
      </c>
      <c r="D10880" s="218">
        <v>44881</v>
      </c>
      <c r="E10880" s="1">
        <v>1</v>
      </c>
      <c r="F10880" s="62">
        <v>23.07</v>
      </c>
    </row>
    <row r="10881" spans="1:6" x14ac:dyDescent="0.35">
      <c r="A10881" s="1">
        <v>87</v>
      </c>
      <c r="B10881" s="1" t="s">
        <v>118</v>
      </c>
      <c r="C10881" s="218">
        <v>44885</v>
      </c>
      <c r="D10881" s="218">
        <v>44882</v>
      </c>
      <c r="E10881" s="1">
        <v>1</v>
      </c>
      <c r="F10881" s="62">
        <v>43.31</v>
      </c>
    </row>
    <row r="10882" spans="1:6" x14ac:dyDescent="0.35">
      <c r="A10882" s="1">
        <v>87</v>
      </c>
      <c r="B10882" s="1" t="s">
        <v>118</v>
      </c>
      <c r="C10882" s="218">
        <v>44886</v>
      </c>
      <c r="D10882" s="218">
        <v>44879</v>
      </c>
      <c r="E10882" s="1">
        <v>3</v>
      </c>
      <c r="F10882" s="62">
        <v>70.239999999999995</v>
      </c>
    </row>
    <row r="10883" spans="1:6" x14ac:dyDescent="0.35">
      <c r="A10883" s="1">
        <v>87</v>
      </c>
      <c r="B10883" s="1" t="s">
        <v>118</v>
      </c>
      <c r="C10883" s="218">
        <v>44886</v>
      </c>
      <c r="D10883" s="218">
        <v>44880</v>
      </c>
      <c r="E10883" s="1">
        <v>5</v>
      </c>
      <c r="F10883" s="62">
        <v>133.1</v>
      </c>
    </row>
    <row r="10884" spans="1:6" x14ac:dyDescent="0.35">
      <c r="A10884" s="1">
        <v>87</v>
      </c>
      <c r="B10884" s="1" t="s">
        <v>118</v>
      </c>
      <c r="C10884" s="218">
        <v>44886</v>
      </c>
      <c r="D10884" s="218">
        <v>44881</v>
      </c>
      <c r="E10884" s="1">
        <v>2</v>
      </c>
      <c r="F10884" s="62">
        <v>69.400000000000006</v>
      </c>
    </row>
    <row r="10885" spans="1:6" x14ac:dyDescent="0.35">
      <c r="A10885" s="1">
        <v>87</v>
      </c>
      <c r="B10885" s="1" t="s">
        <v>118</v>
      </c>
      <c r="C10885" s="218">
        <v>44886</v>
      </c>
      <c r="D10885" s="218">
        <v>44882</v>
      </c>
      <c r="E10885" s="1">
        <v>2</v>
      </c>
      <c r="F10885" s="62">
        <v>68.11</v>
      </c>
    </row>
    <row r="10886" spans="1:6" x14ac:dyDescent="0.35">
      <c r="A10886" s="1">
        <v>87</v>
      </c>
      <c r="B10886" s="1" t="s">
        <v>118</v>
      </c>
      <c r="C10886" s="218">
        <v>44886</v>
      </c>
      <c r="D10886" s="218">
        <v>44886</v>
      </c>
      <c r="E10886" s="1">
        <v>1</v>
      </c>
      <c r="F10886" s="62">
        <v>52.17</v>
      </c>
    </row>
    <row r="10887" spans="1:6" x14ac:dyDescent="0.35">
      <c r="A10887" s="1">
        <v>87</v>
      </c>
      <c r="B10887" s="1" t="s">
        <v>118</v>
      </c>
      <c r="C10887" s="218">
        <v>44887</v>
      </c>
      <c r="D10887" s="218">
        <v>44879</v>
      </c>
      <c r="E10887" s="1">
        <v>2</v>
      </c>
      <c r="F10887" s="62">
        <v>38.46</v>
      </c>
    </row>
    <row r="10888" spans="1:6" x14ac:dyDescent="0.35">
      <c r="A10888" s="1">
        <v>87</v>
      </c>
      <c r="B10888" s="1" t="s">
        <v>118</v>
      </c>
      <c r="C10888" s="218">
        <v>44887</v>
      </c>
      <c r="D10888" s="218">
        <v>44880</v>
      </c>
      <c r="E10888" s="1">
        <v>5</v>
      </c>
      <c r="F10888" s="62">
        <v>103.95</v>
      </c>
    </row>
    <row r="10889" spans="1:6" x14ac:dyDescent="0.35">
      <c r="A10889" s="1">
        <v>87</v>
      </c>
      <c r="B10889" s="1" t="s">
        <v>118</v>
      </c>
      <c r="C10889" s="218">
        <v>44887</v>
      </c>
      <c r="D10889" s="218">
        <v>44881</v>
      </c>
      <c r="E10889" s="1">
        <v>5</v>
      </c>
      <c r="F10889" s="62">
        <v>110.83</v>
      </c>
    </row>
    <row r="10890" spans="1:6" x14ac:dyDescent="0.35">
      <c r="A10890" s="1">
        <v>87</v>
      </c>
      <c r="B10890" s="1" t="s">
        <v>118</v>
      </c>
      <c r="C10890" s="218">
        <v>44887</v>
      </c>
      <c r="D10890" s="218">
        <v>44882</v>
      </c>
      <c r="E10890" s="1">
        <v>5</v>
      </c>
      <c r="F10890" s="62">
        <v>112.07</v>
      </c>
    </row>
    <row r="10891" spans="1:6" x14ac:dyDescent="0.35">
      <c r="A10891" s="1">
        <v>87</v>
      </c>
      <c r="B10891" s="1" t="s">
        <v>118</v>
      </c>
      <c r="C10891" s="218">
        <v>44887</v>
      </c>
      <c r="D10891" s="218">
        <v>44885</v>
      </c>
      <c r="E10891" s="1">
        <v>1</v>
      </c>
      <c r="F10891" s="62">
        <v>23.71</v>
      </c>
    </row>
    <row r="10892" spans="1:6" x14ac:dyDescent="0.35">
      <c r="A10892" s="1">
        <v>87</v>
      </c>
      <c r="B10892" s="1" t="s">
        <v>118</v>
      </c>
      <c r="C10892" s="218">
        <v>44887</v>
      </c>
      <c r="D10892" s="218">
        <v>44886</v>
      </c>
      <c r="E10892" s="1">
        <v>1</v>
      </c>
      <c r="F10892" s="62">
        <v>45.44</v>
      </c>
    </row>
    <row r="10893" spans="1:6" x14ac:dyDescent="0.35">
      <c r="A10893" s="1">
        <v>87</v>
      </c>
      <c r="B10893" s="1" t="s">
        <v>118</v>
      </c>
      <c r="C10893" s="218">
        <v>44887</v>
      </c>
      <c r="D10893" s="218">
        <v>44887</v>
      </c>
      <c r="E10893" s="1">
        <v>3</v>
      </c>
      <c r="F10893" s="62">
        <v>98.26</v>
      </c>
    </row>
    <row r="10894" spans="1:6" x14ac:dyDescent="0.35">
      <c r="A10894" s="1">
        <v>87</v>
      </c>
      <c r="B10894" s="1" t="s">
        <v>118</v>
      </c>
      <c r="C10894" s="218">
        <v>44888</v>
      </c>
      <c r="D10894" s="218">
        <v>44879</v>
      </c>
      <c r="E10894" s="1">
        <v>1</v>
      </c>
      <c r="F10894" s="62">
        <v>19.010000000000002</v>
      </c>
    </row>
    <row r="10895" spans="1:6" x14ac:dyDescent="0.35">
      <c r="A10895" s="1">
        <v>87</v>
      </c>
      <c r="B10895" s="1" t="s">
        <v>118</v>
      </c>
      <c r="C10895" s="218">
        <v>44888</v>
      </c>
      <c r="D10895" s="218">
        <v>44881</v>
      </c>
      <c r="E10895" s="1">
        <v>4</v>
      </c>
      <c r="F10895" s="62">
        <v>88.9</v>
      </c>
    </row>
    <row r="10896" spans="1:6" x14ac:dyDescent="0.35">
      <c r="A10896" s="1">
        <v>87</v>
      </c>
      <c r="B10896" s="1" t="s">
        <v>118</v>
      </c>
      <c r="C10896" s="218">
        <v>44888</v>
      </c>
      <c r="D10896" s="218">
        <v>44882</v>
      </c>
      <c r="E10896" s="1">
        <v>1</v>
      </c>
      <c r="F10896" s="62">
        <v>23.76</v>
      </c>
    </row>
    <row r="10897" spans="1:6" x14ac:dyDescent="0.35">
      <c r="A10897" s="1">
        <v>87</v>
      </c>
      <c r="B10897" s="1" t="s">
        <v>118</v>
      </c>
      <c r="C10897" s="218">
        <v>44888</v>
      </c>
      <c r="D10897" s="218">
        <v>44885</v>
      </c>
      <c r="E10897" s="1">
        <v>3</v>
      </c>
      <c r="F10897" s="62">
        <v>71.28</v>
      </c>
    </row>
    <row r="10898" spans="1:6" x14ac:dyDescent="0.35">
      <c r="A10898" s="1">
        <v>87</v>
      </c>
      <c r="B10898" s="1" t="s">
        <v>118</v>
      </c>
      <c r="C10898" s="218">
        <v>44888</v>
      </c>
      <c r="D10898" s="218">
        <v>44886</v>
      </c>
      <c r="E10898" s="1">
        <v>2</v>
      </c>
      <c r="F10898" s="62">
        <v>65.930000000000007</v>
      </c>
    </row>
    <row r="10899" spans="1:6" x14ac:dyDescent="0.35">
      <c r="A10899" s="1">
        <v>87</v>
      </c>
      <c r="B10899" s="1" t="s">
        <v>118</v>
      </c>
      <c r="C10899" s="218">
        <v>44888</v>
      </c>
      <c r="D10899" s="218">
        <v>44887</v>
      </c>
      <c r="E10899" s="1">
        <v>4</v>
      </c>
      <c r="F10899" s="62">
        <v>140.68</v>
      </c>
    </row>
    <row r="10900" spans="1:6" x14ac:dyDescent="0.35">
      <c r="A10900" s="1">
        <v>87</v>
      </c>
      <c r="B10900" s="1" t="s">
        <v>118</v>
      </c>
      <c r="C10900" s="218">
        <v>44888</v>
      </c>
      <c r="D10900" s="218">
        <v>44888</v>
      </c>
      <c r="E10900" s="1">
        <v>3</v>
      </c>
      <c r="F10900" s="62">
        <v>139.24</v>
      </c>
    </row>
    <row r="10901" spans="1:6" x14ac:dyDescent="0.35">
      <c r="A10901" s="1">
        <v>87</v>
      </c>
      <c r="B10901" s="1" t="s">
        <v>118</v>
      </c>
      <c r="C10901" s="218">
        <v>44889</v>
      </c>
      <c r="D10901" s="218">
        <v>44885</v>
      </c>
      <c r="E10901" s="1">
        <v>1</v>
      </c>
      <c r="F10901" s="62">
        <v>18.510000000000002</v>
      </c>
    </row>
    <row r="10902" spans="1:6" x14ac:dyDescent="0.35">
      <c r="A10902" s="1">
        <v>87</v>
      </c>
      <c r="B10902" s="1" t="s">
        <v>118</v>
      </c>
      <c r="C10902" s="218">
        <v>44889</v>
      </c>
      <c r="D10902" s="218">
        <v>44886</v>
      </c>
      <c r="E10902" s="1">
        <v>3</v>
      </c>
      <c r="F10902" s="62">
        <v>100.83</v>
      </c>
    </row>
    <row r="10903" spans="1:6" x14ac:dyDescent="0.35">
      <c r="A10903" s="1">
        <v>87</v>
      </c>
      <c r="B10903" s="1" t="s">
        <v>118</v>
      </c>
      <c r="C10903" s="218">
        <v>44889</v>
      </c>
      <c r="D10903" s="218">
        <v>44887</v>
      </c>
      <c r="E10903" s="1">
        <v>1</v>
      </c>
      <c r="F10903" s="62">
        <v>23.66</v>
      </c>
    </row>
    <row r="10904" spans="1:6" x14ac:dyDescent="0.35">
      <c r="A10904" s="1">
        <v>87</v>
      </c>
      <c r="B10904" s="1" t="s">
        <v>118</v>
      </c>
      <c r="C10904" s="218">
        <v>44889</v>
      </c>
      <c r="D10904" s="218">
        <v>44888</v>
      </c>
      <c r="E10904" s="1">
        <v>4</v>
      </c>
      <c r="F10904" s="62">
        <v>89.89</v>
      </c>
    </row>
    <row r="10905" spans="1:6" x14ac:dyDescent="0.35">
      <c r="A10905" s="1">
        <v>87</v>
      </c>
      <c r="B10905" s="1" t="s">
        <v>118</v>
      </c>
      <c r="C10905" s="218">
        <v>44889</v>
      </c>
      <c r="D10905" s="218">
        <v>44889</v>
      </c>
      <c r="E10905" s="1">
        <v>2</v>
      </c>
      <c r="F10905" s="62">
        <v>100.38</v>
      </c>
    </row>
    <row r="10906" spans="1:6" x14ac:dyDescent="0.35">
      <c r="A10906" s="1">
        <v>87</v>
      </c>
      <c r="B10906" s="1" t="s">
        <v>118</v>
      </c>
      <c r="C10906" s="218">
        <v>44890</v>
      </c>
      <c r="D10906" s="218">
        <v>44885</v>
      </c>
      <c r="E10906" s="1">
        <v>1</v>
      </c>
      <c r="F10906" s="62">
        <v>19.75</v>
      </c>
    </row>
    <row r="10907" spans="1:6" x14ac:dyDescent="0.35">
      <c r="A10907" s="1">
        <v>87</v>
      </c>
      <c r="B10907" s="1" t="s">
        <v>118</v>
      </c>
      <c r="C10907" s="218">
        <v>44890</v>
      </c>
      <c r="D10907" s="218">
        <v>44886</v>
      </c>
      <c r="E10907" s="1">
        <v>1</v>
      </c>
      <c r="F10907" s="62">
        <v>51.08</v>
      </c>
    </row>
    <row r="10908" spans="1:6" x14ac:dyDescent="0.35">
      <c r="A10908" s="1">
        <v>87</v>
      </c>
      <c r="B10908" s="1" t="s">
        <v>118</v>
      </c>
      <c r="C10908" s="218">
        <v>44890</v>
      </c>
      <c r="D10908" s="218">
        <v>44887</v>
      </c>
      <c r="E10908" s="1">
        <v>2</v>
      </c>
      <c r="F10908" s="62">
        <v>70.09</v>
      </c>
    </row>
    <row r="10909" spans="1:6" x14ac:dyDescent="0.35">
      <c r="A10909" s="1">
        <v>87</v>
      </c>
      <c r="B10909" s="1" t="s">
        <v>118</v>
      </c>
      <c r="C10909" s="218">
        <v>44890</v>
      </c>
      <c r="D10909" s="218">
        <v>44888</v>
      </c>
      <c r="E10909" s="1">
        <v>3</v>
      </c>
      <c r="F10909" s="62">
        <v>97.62</v>
      </c>
    </row>
    <row r="10910" spans="1:6" x14ac:dyDescent="0.35">
      <c r="A10910" s="1">
        <v>87</v>
      </c>
      <c r="B10910" s="1" t="s">
        <v>118</v>
      </c>
      <c r="C10910" s="218">
        <v>44890</v>
      </c>
      <c r="D10910" s="218">
        <v>44889</v>
      </c>
      <c r="E10910" s="1">
        <v>3</v>
      </c>
      <c r="F10910" s="62">
        <v>95.93</v>
      </c>
    </row>
    <row r="10911" spans="1:6" x14ac:dyDescent="0.35">
      <c r="A10911" s="1">
        <v>87</v>
      </c>
      <c r="B10911" s="1" t="s">
        <v>118</v>
      </c>
      <c r="C10911" s="218">
        <v>44890</v>
      </c>
      <c r="D10911" s="218">
        <v>44890</v>
      </c>
      <c r="E10911" s="1">
        <v>5</v>
      </c>
      <c r="F10911" s="62">
        <v>163.30000000000001</v>
      </c>
    </row>
    <row r="10912" spans="1:6" x14ac:dyDescent="0.35">
      <c r="A10912" s="1">
        <v>87</v>
      </c>
      <c r="B10912" s="1" t="s">
        <v>118</v>
      </c>
      <c r="C10912" s="218">
        <v>44891</v>
      </c>
      <c r="D10912" s="218">
        <v>44887</v>
      </c>
      <c r="E10912" s="1">
        <v>1</v>
      </c>
      <c r="F10912" s="62">
        <v>23.66</v>
      </c>
    </row>
    <row r="10913" spans="1:6" x14ac:dyDescent="0.35">
      <c r="A10913" s="1">
        <v>87</v>
      </c>
      <c r="B10913" s="1" t="s">
        <v>118</v>
      </c>
      <c r="C10913" s="218">
        <v>44891</v>
      </c>
      <c r="D10913" s="218">
        <v>44888</v>
      </c>
      <c r="E10913" s="1">
        <v>3</v>
      </c>
      <c r="F10913" s="62">
        <v>69.89</v>
      </c>
    </row>
    <row r="10914" spans="1:6" x14ac:dyDescent="0.35">
      <c r="A10914" s="1">
        <v>87</v>
      </c>
      <c r="B10914" s="1" t="s">
        <v>118</v>
      </c>
      <c r="C10914" s="218">
        <v>44891</v>
      </c>
      <c r="D10914" s="218">
        <v>44889</v>
      </c>
      <c r="E10914" s="1">
        <v>2</v>
      </c>
      <c r="F10914" s="62">
        <v>70.790000000000006</v>
      </c>
    </row>
    <row r="10915" spans="1:6" x14ac:dyDescent="0.35">
      <c r="A10915" s="1">
        <v>87</v>
      </c>
      <c r="B10915" s="1" t="s">
        <v>118</v>
      </c>
      <c r="C10915" s="218">
        <v>44891</v>
      </c>
      <c r="D10915" s="218">
        <v>44890</v>
      </c>
      <c r="E10915" s="1">
        <v>1</v>
      </c>
      <c r="F10915" s="62">
        <v>23.71</v>
      </c>
    </row>
    <row r="10916" spans="1:6" x14ac:dyDescent="0.35">
      <c r="A10916" s="1">
        <v>87</v>
      </c>
      <c r="B10916" s="1" t="s">
        <v>118</v>
      </c>
      <c r="C10916" s="218">
        <v>44891</v>
      </c>
      <c r="D10916" s="218">
        <v>44891</v>
      </c>
      <c r="E10916" s="1">
        <v>9</v>
      </c>
      <c r="F10916" s="62">
        <v>245.28</v>
      </c>
    </row>
    <row r="10917" spans="1:6" x14ac:dyDescent="0.35">
      <c r="A10917" s="1">
        <v>87</v>
      </c>
      <c r="B10917" s="1" t="s">
        <v>118</v>
      </c>
      <c r="C10917" s="218">
        <v>44892</v>
      </c>
      <c r="D10917" s="218">
        <v>44889</v>
      </c>
      <c r="E10917" s="1">
        <v>1</v>
      </c>
      <c r="F10917" s="62">
        <v>53.46</v>
      </c>
    </row>
    <row r="10918" spans="1:6" x14ac:dyDescent="0.35">
      <c r="A10918" s="1">
        <v>87</v>
      </c>
      <c r="B10918" s="1" t="s">
        <v>118</v>
      </c>
      <c r="C10918" s="218">
        <v>44892</v>
      </c>
      <c r="D10918" s="218">
        <v>44891</v>
      </c>
      <c r="E10918" s="1">
        <v>3</v>
      </c>
      <c r="F10918" s="62">
        <v>130.38</v>
      </c>
    </row>
    <row r="10919" spans="1:6" x14ac:dyDescent="0.35">
      <c r="A10919" s="1">
        <v>87</v>
      </c>
      <c r="B10919" s="1" t="s">
        <v>118</v>
      </c>
      <c r="C10919" s="218">
        <v>44892</v>
      </c>
      <c r="D10919" s="218">
        <v>44892</v>
      </c>
      <c r="E10919" s="1">
        <v>6</v>
      </c>
      <c r="F10919" s="62">
        <v>163.4</v>
      </c>
    </row>
    <row r="10920" spans="1:6" x14ac:dyDescent="0.35">
      <c r="A10920" s="1">
        <v>87</v>
      </c>
      <c r="B10920" s="1" t="s">
        <v>118</v>
      </c>
      <c r="C10920" s="218">
        <v>44893</v>
      </c>
      <c r="D10920" s="218">
        <v>44887</v>
      </c>
      <c r="E10920" s="1">
        <v>1</v>
      </c>
      <c r="F10920" s="62">
        <v>22.77</v>
      </c>
    </row>
    <row r="10921" spans="1:6" x14ac:dyDescent="0.35">
      <c r="A10921" s="1">
        <v>87</v>
      </c>
      <c r="B10921" s="1" t="s">
        <v>118</v>
      </c>
      <c r="C10921" s="218">
        <v>44893</v>
      </c>
      <c r="D10921" s="218">
        <v>44889</v>
      </c>
      <c r="E10921" s="1">
        <v>1</v>
      </c>
      <c r="F10921" s="62">
        <v>22.67</v>
      </c>
    </row>
    <row r="10922" spans="1:6" x14ac:dyDescent="0.35">
      <c r="A10922" s="1">
        <v>87</v>
      </c>
      <c r="B10922" s="1" t="s">
        <v>118</v>
      </c>
      <c r="C10922" s="218">
        <v>44893</v>
      </c>
      <c r="D10922" s="218">
        <v>44890</v>
      </c>
      <c r="E10922" s="1">
        <v>1</v>
      </c>
      <c r="F10922" s="62">
        <v>23.66</v>
      </c>
    </row>
    <row r="10923" spans="1:6" x14ac:dyDescent="0.35">
      <c r="A10923" s="1">
        <v>87</v>
      </c>
      <c r="B10923" s="1" t="s">
        <v>118</v>
      </c>
      <c r="C10923" s="218">
        <v>44893</v>
      </c>
      <c r="D10923" s="218">
        <v>44891</v>
      </c>
      <c r="E10923" s="1">
        <v>5</v>
      </c>
      <c r="F10923" s="62">
        <v>110.29</v>
      </c>
    </row>
    <row r="10924" spans="1:6" x14ac:dyDescent="0.35">
      <c r="A10924" s="1">
        <v>87</v>
      </c>
      <c r="B10924" s="1" t="s">
        <v>118</v>
      </c>
      <c r="C10924" s="218">
        <v>44893</v>
      </c>
      <c r="D10924" s="218">
        <v>44892</v>
      </c>
      <c r="E10924" s="1">
        <v>8</v>
      </c>
      <c r="F10924" s="62">
        <v>180.32</v>
      </c>
    </row>
    <row r="10925" spans="1:6" x14ac:dyDescent="0.35">
      <c r="A10925" s="1">
        <v>87</v>
      </c>
      <c r="B10925" s="1" t="s">
        <v>118</v>
      </c>
      <c r="C10925" s="218">
        <v>44893</v>
      </c>
      <c r="D10925" s="218">
        <v>44893</v>
      </c>
      <c r="E10925" s="1">
        <v>7</v>
      </c>
      <c r="F10925" s="62">
        <v>257.2</v>
      </c>
    </row>
    <row r="10926" spans="1:6" x14ac:dyDescent="0.35">
      <c r="A10926" s="1">
        <v>87</v>
      </c>
      <c r="B10926" s="1" t="s">
        <v>118</v>
      </c>
      <c r="C10926" s="218">
        <v>44895</v>
      </c>
      <c r="D10926" s="218">
        <v>44891</v>
      </c>
      <c r="E10926" s="1">
        <v>3</v>
      </c>
      <c r="F10926" s="62">
        <v>90.23</v>
      </c>
    </row>
    <row r="10927" spans="1:6" x14ac:dyDescent="0.35">
      <c r="A10927" s="1">
        <v>87</v>
      </c>
      <c r="B10927" s="1" t="s">
        <v>118</v>
      </c>
      <c r="C10927" s="218">
        <v>44895</v>
      </c>
      <c r="D10927" s="218">
        <v>44892</v>
      </c>
      <c r="E10927" s="1">
        <v>4</v>
      </c>
      <c r="F10927" s="62">
        <v>92.66</v>
      </c>
    </row>
    <row r="10928" spans="1:6" x14ac:dyDescent="0.35">
      <c r="A10928" s="1">
        <v>87</v>
      </c>
      <c r="B10928" s="1" t="s">
        <v>118</v>
      </c>
      <c r="C10928" s="218">
        <v>44895</v>
      </c>
      <c r="D10928" s="218">
        <v>44893</v>
      </c>
      <c r="E10928" s="1">
        <v>7</v>
      </c>
      <c r="F10928" s="62">
        <v>267.98</v>
      </c>
    </row>
    <row r="10929" spans="1:6" x14ac:dyDescent="0.35">
      <c r="A10929" s="1">
        <v>87</v>
      </c>
      <c r="B10929" s="1" t="s">
        <v>118</v>
      </c>
      <c r="C10929" s="218">
        <v>44895</v>
      </c>
      <c r="D10929" s="218">
        <v>44894</v>
      </c>
      <c r="E10929" s="1">
        <v>2</v>
      </c>
      <c r="F10929" s="62">
        <v>66.98</v>
      </c>
    </row>
    <row r="10930" spans="1:6" x14ac:dyDescent="0.35">
      <c r="A10930" s="1">
        <v>87</v>
      </c>
      <c r="B10930" s="1" t="s">
        <v>118</v>
      </c>
      <c r="C10930" s="218">
        <v>44895</v>
      </c>
      <c r="D10930" s="218">
        <v>44895</v>
      </c>
      <c r="E10930" s="1">
        <v>2</v>
      </c>
      <c r="F10930" s="62">
        <v>98.11</v>
      </c>
    </row>
    <row r="10931" spans="1:6" x14ac:dyDescent="0.35">
      <c r="A10931" s="1">
        <v>87</v>
      </c>
      <c r="B10931" s="1" t="s">
        <v>118</v>
      </c>
      <c r="C10931" s="218">
        <v>44896</v>
      </c>
      <c r="D10931" s="218">
        <v>44892</v>
      </c>
      <c r="E10931" s="1">
        <v>6</v>
      </c>
      <c r="F10931" s="62">
        <v>160.68</v>
      </c>
    </row>
    <row r="10932" spans="1:6" x14ac:dyDescent="0.35">
      <c r="A10932" s="1">
        <v>87</v>
      </c>
      <c r="B10932" s="1" t="s">
        <v>118</v>
      </c>
      <c r="C10932" s="218">
        <v>44896</v>
      </c>
      <c r="D10932" s="218">
        <v>44894</v>
      </c>
      <c r="E10932" s="1">
        <v>4</v>
      </c>
      <c r="F10932" s="62">
        <v>198.15</v>
      </c>
    </row>
    <row r="10933" spans="1:6" x14ac:dyDescent="0.35">
      <c r="A10933" s="1">
        <v>87</v>
      </c>
      <c r="B10933" s="1" t="s">
        <v>118</v>
      </c>
      <c r="C10933" s="218">
        <v>44896</v>
      </c>
      <c r="D10933" s="218">
        <v>44895</v>
      </c>
      <c r="E10933" s="1">
        <v>1</v>
      </c>
      <c r="F10933" s="62">
        <v>53.26</v>
      </c>
    </row>
    <row r="10934" spans="1:6" x14ac:dyDescent="0.35">
      <c r="A10934" s="1">
        <v>87</v>
      </c>
      <c r="B10934" s="1" t="s">
        <v>118</v>
      </c>
      <c r="C10934" s="218">
        <v>44897</v>
      </c>
      <c r="D10934" s="218">
        <v>44891</v>
      </c>
      <c r="E10934" s="1">
        <v>1</v>
      </c>
      <c r="F10934" s="62">
        <v>54.45</v>
      </c>
    </row>
    <row r="10935" spans="1:6" x14ac:dyDescent="0.35">
      <c r="A10935" s="1">
        <v>87</v>
      </c>
      <c r="B10935" s="1" t="s">
        <v>118</v>
      </c>
      <c r="C10935" s="218">
        <v>44897</v>
      </c>
      <c r="D10935" s="218">
        <v>44892</v>
      </c>
      <c r="E10935" s="1">
        <v>2</v>
      </c>
      <c r="F10935" s="62">
        <v>41.68</v>
      </c>
    </row>
    <row r="10936" spans="1:6" x14ac:dyDescent="0.35">
      <c r="A10936" s="1">
        <v>87</v>
      </c>
      <c r="B10936" s="1" t="s">
        <v>118</v>
      </c>
      <c r="C10936" s="218">
        <v>44897</v>
      </c>
      <c r="D10936" s="218">
        <v>44893</v>
      </c>
      <c r="E10936" s="1">
        <v>5</v>
      </c>
      <c r="F10936" s="62">
        <v>108.89</v>
      </c>
    </row>
    <row r="10937" spans="1:6" x14ac:dyDescent="0.35">
      <c r="A10937" s="1">
        <v>87</v>
      </c>
      <c r="B10937" s="1" t="s">
        <v>118</v>
      </c>
      <c r="C10937" s="218">
        <v>44897</v>
      </c>
      <c r="D10937" s="218">
        <v>44894</v>
      </c>
      <c r="E10937" s="1">
        <v>6</v>
      </c>
      <c r="F10937" s="62">
        <v>157.06</v>
      </c>
    </row>
    <row r="10938" spans="1:6" x14ac:dyDescent="0.35">
      <c r="A10938" s="1">
        <v>87</v>
      </c>
      <c r="B10938" s="1" t="s">
        <v>118</v>
      </c>
      <c r="C10938" s="218">
        <v>44897</v>
      </c>
      <c r="D10938" s="218">
        <v>44895</v>
      </c>
      <c r="E10938" s="1">
        <v>4</v>
      </c>
      <c r="F10938" s="62">
        <v>139.99</v>
      </c>
    </row>
    <row r="10939" spans="1:6" x14ac:dyDescent="0.35">
      <c r="A10939" s="1">
        <v>87</v>
      </c>
      <c r="B10939" s="1" t="s">
        <v>118</v>
      </c>
      <c r="C10939" s="218">
        <v>44897</v>
      </c>
      <c r="D10939" s="218">
        <v>44896</v>
      </c>
      <c r="E10939" s="1">
        <v>1</v>
      </c>
      <c r="F10939" s="62">
        <v>23.36</v>
      </c>
    </row>
    <row r="10940" spans="1:6" x14ac:dyDescent="0.35">
      <c r="A10940" s="1">
        <v>87</v>
      </c>
      <c r="B10940" s="1" t="s">
        <v>118</v>
      </c>
      <c r="C10940" s="218">
        <v>44897</v>
      </c>
      <c r="D10940" s="218">
        <v>44897</v>
      </c>
      <c r="E10940" s="1">
        <v>2</v>
      </c>
      <c r="F10940" s="62">
        <v>69.25</v>
      </c>
    </row>
    <row r="10941" spans="1:6" x14ac:dyDescent="0.35">
      <c r="A10941" s="1">
        <v>87</v>
      </c>
      <c r="B10941" s="1" t="s">
        <v>118</v>
      </c>
      <c r="C10941" s="218">
        <v>44898</v>
      </c>
      <c r="D10941" s="218">
        <v>44893</v>
      </c>
      <c r="E10941" s="1">
        <v>4</v>
      </c>
      <c r="F10941" s="62">
        <v>89.94</v>
      </c>
    </row>
    <row r="10942" spans="1:6" x14ac:dyDescent="0.35">
      <c r="A10942" s="1">
        <v>87</v>
      </c>
      <c r="B10942" s="1" t="s">
        <v>118</v>
      </c>
      <c r="C10942" s="218">
        <v>44898</v>
      </c>
      <c r="D10942" s="218">
        <v>44894</v>
      </c>
      <c r="E10942" s="1">
        <v>4</v>
      </c>
      <c r="F10942" s="62">
        <v>144.19</v>
      </c>
    </row>
    <row r="10943" spans="1:6" x14ac:dyDescent="0.35">
      <c r="A10943" s="1">
        <v>87</v>
      </c>
      <c r="B10943" s="1" t="s">
        <v>118</v>
      </c>
      <c r="C10943" s="218">
        <v>44898</v>
      </c>
      <c r="D10943" s="218">
        <v>44895</v>
      </c>
      <c r="E10943" s="1">
        <v>4</v>
      </c>
      <c r="F10943" s="62">
        <v>208.94</v>
      </c>
    </row>
    <row r="10944" spans="1:6" x14ac:dyDescent="0.35">
      <c r="A10944" s="1">
        <v>87</v>
      </c>
      <c r="B10944" s="1" t="s">
        <v>118</v>
      </c>
      <c r="C10944" s="218">
        <v>44898</v>
      </c>
      <c r="D10944" s="218">
        <v>44896</v>
      </c>
      <c r="E10944" s="1">
        <v>2</v>
      </c>
      <c r="F10944" s="62">
        <v>77.069999999999993</v>
      </c>
    </row>
    <row r="10945" spans="1:6" x14ac:dyDescent="0.35">
      <c r="A10945" s="1">
        <v>87</v>
      </c>
      <c r="B10945" s="1" t="s">
        <v>118</v>
      </c>
      <c r="C10945" s="218">
        <v>44899</v>
      </c>
      <c r="D10945" s="218">
        <v>44893</v>
      </c>
      <c r="E10945" s="1">
        <v>1</v>
      </c>
      <c r="F10945" s="62">
        <v>22.77</v>
      </c>
    </row>
    <row r="10946" spans="1:6" x14ac:dyDescent="0.35">
      <c r="A10946" s="1">
        <v>87</v>
      </c>
      <c r="B10946" s="1" t="s">
        <v>118</v>
      </c>
      <c r="C10946" s="218">
        <v>44899</v>
      </c>
      <c r="D10946" s="218">
        <v>44894</v>
      </c>
      <c r="E10946" s="1">
        <v>4</v>
      </c>
      <c r="F10946" s="62">
        <v>123.5</v>
      </c>
    </row>
    <row r="10947" spans="1:6" x14ac:dyDescent="0.35">
      <c r="A10947" s="1">
        <v>87</v>
      </c>
      <c r="B10947" s="1" t="s">
        <v>118</v>
      </c>
      <c r="C10947" s="218">
        <v>44899</v>
      </c>
      <c r="D10947" s="218">
        <v>44895</v>
      </c>
      <c r="E10947" s="1">
        <v>2</v>
      </c>
      <c r="F10947" s="62">
        <v>108.7</v>
      </c>
    </row>
    <row r="10948" spans="1:6" x14ac:dyDescent="0.35">
      <c r="A10948" s="1">
        <v>87</v>
      </c>
      <c r="B10948" s="1" t="s">
        <v>118</v>
      </c>
      <c r="C10948" s="218">
        <v>44899</v>
      </c>
      <c r="D10948" s="218">
        <v>44896</v>
      </c>
      <c r="E10948" s="1">
        <v>7</v>
      </c>
      <c r="F10948" s="62">
        <v>185.42</v>
      </c>
    </row>
    <row r="10949" spans="1:6" x14ac:dyDescent="0.35">
      <c r="A10949" s="1">
        <v>87</v>
      </c>
      <c r="B10949" s="1" t="s">
        <v>118</v>
      </c>
      <c r="C10949" s="218">
        <v>44899</v>
      </c>
      <c r="D10949" s="218">
        <v>44897</v>
      </c>
      <c r="E10949" s="1">
        <v>1</v>
      </c>
      <c r="F10949" s="62">
        <v>54.45</v>
      </c>
    </row>
    <row r="10950" spans="1:6" x14ac:dyDescent="0.35">
      <c r="A10950" s="1">
        <v>87</v>
      </c>
      <c r="B10950" s="1" t="s">
        <v>118</v>
      </c>
      <c r="C10950" s="218">
        <v>44900</v>
      </c>
      <c r="D10950" s="218">
        <v>44894</v>
      </c>
      <c r="E10950" s="1">
        <v>1</v>
      </c>
      <c r="F10950" s="62">
        <v>23.76</v>
      </c>
    </row>
    <row r="10951" spans="1:6" x14ac:dyDescent="0.35">
      <c r="A10951" s="1">
        <v>87</v>
      </c>
      <c r="B10951" s="1" t="s">
        <v>118</v>
      </c>
      <c r="C10951" s="218">
        <v>44900</v>
      </c>
      <c r="D10951" s="218">
        <v>44895</v>
      </c>
      <c r="E10951" s="1">
        <v>2</v>
      </c>
      <c r="F10951" s="62">
        <v>103.9</v>
      </c>
    </row>
    <row r="10952" spans="1:6" x14ac:dyDescent="0.35">
      <c r="A10952" s="1">
        <v>87</v>
      </c>
      <c r="B10952" s="1" t="s">
        <v>118</v>
      </c>
      <c r="C10952" s="218">
        <v>44900</v>
      </c>
      <c r="D10952" s="218">
        <v>44896</v>
      </c>
      <c r="E10952" s="1">
        <v>6</v>
      </c>
      <c r="F10952" s="62">
        <v>200.07</v>
      </c>
    </row>
    <row r="10953" spans="1:6" x14ac:dyDescent="0.35">
      <c r="A10953" s="1">
        <v>87</v>
      </c>
      <c r="B10953" s="1" t="s">
        <v>118</v>
      </c>
      <c r="C10953" s="218">
        <v>44900</v>
      </c>
      <c r="D10953" s="218">
        <v>44897</v>
      </c>
      <c r="E10953" s="1">
        <v>2</v>
      </c>
      <c r="F10953" s="62">
        <v>108.7</v>
      </c>
    </row>
    <row r="10954" spans="1:6" x14ac:dyDescent="0.35">
      <c r="A10954" s="1">
        <v>87</v>
      </c>
      <c r="B10954" s="1" t="s">
        <v>118</v>
      </c>
      <c r="C10954" s="218">
        <v>44901</v>
      </c>
      <c r="D10954" s="218">
        <v>44896</v>
      </c>
      <c r="E10954" s="1">
        <v>5</v>
      </c>
      <c r="F10954" s="62">
        <v>204.67</v>
      </c>
    </row>
    <row r="10955" spans="1:6" x14ac:dyDescent="0.35">
      <c r="A10955" s="1">
        <v>87</v>
      </c>
      <c r="B10955" s="1" t="s">
        <v>118</v>
      </c>
      <c r="C10955" s="218">
        <v>44901</v>
      </c>
      <c r="D10955" s="218">
        <v>44898</v>
      </c>
      <c r="E10955" s="1">
        <v>4</v>
      </c>
      <c r="F10955" s="62">
        <v>177.6</v>
      </c>
    </row>
    <row r="10956" spans="1:6" x14ac:dyDescent="0.35">
      <c r="A10956" s="1">
        <v>87</v>
      </c>
      <c r="B10956" s="1" t="s">
        <v>118</v>
      </c>
      <c r="C10956" s="218">
        <v>44901</v>
      </c>
      <c r="D10956" s="218">
        <v>44899</v>
      </c>
      <c r="E10956" s="1">
        <v>4</v>
      </c>
      <c r="F10956" s="62">
        <v>84.89</v>
      </c>
    </row>
    <row r="10957" spans="1:6" x14ac:dyDescent="0.35">
      <c r="A10957" s="1">
        <v>87</v>
      </c>
      <c r="B10957" s="1" t="s">
        <v>118</v>
      </c>
      <c r="C10957" s="218">
        <v>44901</v>
      </c>
      <c r="D10957" s="218">
        <v>44900</v>
      </c>
      <c r="E10957" s="1">
        <v>3</v>
      </c>
      <c r="F10957" s="62">
        <v>97.36</v>
      </c>
    </row>
    <row r="10958" spans="1:6" x14ac:dyDescent="0.35">
      <c r="A10958" s="1">
        <v>87</v>
      </c>
      <c r="B10958" s="1" t="s">
        <v>118</v>
      </c>
      <c r="C10958" s="218">
        <v>44901</v>
      </c>
      <c r="D10958" s="218">
        <v>44901</v>
      </c>
      <c r="E10958" s="1">
        <v>2</v>
      </c>
      <c r="F10958" s="62">
        <v>73.8</v>
      </c>
    </row>
    <row r="10959" spans="1:6" x14ac:dyDescent="0.35">
      <c r="A10959" s="1">
        <v>87</v>
      </c>
      <c r="B10959" s="1" t="s">
        <v>118</v>
      </c>
      <c r="C10959" s="218">
        <v>44902</v>
      </c>
      <c r="D10959" s="218">
        <v>44897</v>
      </c>
      <c r="E10959" s="1">
        <v>4</v>
      </c>
      <c r="F10959" s="62">
        <v>119.79</v>
      </c>
    </row>
    <row r="10960" spans="1:6" x14ac:dyDescent="0.35">
      <c r="A10960" s="1">
        <v>87</v>
      </c>
      <c r="B10960" s="1" t="s">
        <v>118</v>
      </c>
      <c r="C10960" s="218">
        <v>44902</v>
      </c>
      <c r="D10960" s="218">
        <v>44898</v>
      </c>
      <c r="E10960" s="1">
        <v>2</v>
      </c>
      <c r="F10960" s="62">
        <v>104.3</v>
      </c>
    </row>
    <row r="10961" spans="1:6" x14ac:dyDescent="0.35">
      <c r="A10961" s="1">
        <v>87</v>
      </c>
      <c r="B10961" s="1" t="s">
        <v>118</v>
      </c>
      <c r="C10961" s="218">
        <v>44902</v>
      </c>
      <c r="D10961" s="218">
        <v>44899</v>
      </c>
      <c r="E10961" s="1">
        <v>4</v>
      </c>
      <c r="F10961" s="62">
        <v>149.09</v>
      </c>
    </row>
    <row r="10962" spans="1:6" x14ac:dyDescent="0.35">
      <c r="A10962" s="1">
        <v>87</v>
      </c>
      <c r="B10962" s="1" t="s">
        <v>118</v>
      </c>
      <c r="C10962" s="218">
        <v>44902</v>
      </c>
      <c r="D10962" s="218">
        <v>44900</v>
      </c>
      <c r="E10962" s="1">
        <v>4</v>
      </c>
      <c r="F10962" s="62">
        <v>149.58000000000001</v>
      </c>
    </row>
    <row r="10963" spans="1:6" x14ac:dyDescent="0.35">
      <c r="A10963" s="1">
        <v>87</v>
      </c>
      <c r="B10963" s="1" t="s">
        <v>118</v>
      </c>
      <c r="C10963" s="218">
        <v>44902</v>
      </c>
      <c r="D10963" s="218">
        <v>44901</v>
      </c>
      <c r="E10963" s="1">
        <v>8</v>
      </c>
      <c r="F10963" s="62">
        <v>205.66</v>
      </c>
    </row>
    <row r="10964" spans="1:6" x14ac:dyDescent="0.35">
      <c r="A10964" s="1">
        <v>87</v>
      </c>
      <c r="B10964" s="1" t="s">
        <v>118</v>
      </c>
      <c r="C10964" s="218">
        <v>44902</v>
      </c>
      <c r="D10964" s="218">
        <v>44902</v>
      </c>
      <c r="E10964" s="1">
        <v>3</v>
      </c>
      <c r="F10964" s="62">
        <v>138.44999999999999</v>
      </c>
    </row>
    <row r="10965" spans="1:6" x14ac:dyDescent="0.35">
      <c r="A10965" s="1">
        <v>87</v>
      </c>
      <c r="B10965" s="1" t="s">
        <v>118</v>
      </c>
      <c r="C10965" s="218">
        <v>44903</v>
      </c>
      <c r="D10965" s="218">
        <v>44899</v>
      </c>
      <c r="E10965" s="1">
        <v>3</v>
      </c>
      <c r="F10965" s="62">
        <v>123.65</v>
      </c>
    </row>
    <row r="10966" spans="1:6" x14ac:dyDescent="0.35">
      <c r="A10966" s="1">
        <v>87</v>
      </c>
      <c r="B10966" s="1" t="s">
        <v>118</v>
      </c>
      <c r="C10966" s="218">
        <v>44903</v>
      </c>
      <c r="D10966" s="218">
        <v>44900</v>
      </c>
      <c r="E10966" s="1">
        <v>2</v>
      </c>
      <c r="F10966" s="62">
        <v>78.010000000000005</v>
      </c>
    </row>
    <row r="10967" spans="1:6" x14ac:dyDescent="0.35">
      <c r="A10967" s="1">
        <v>87</v>
      </c>
      <c r="B10967" s="1" t="s">
        <v>118</v>
      </c>
      <c r="C10967" s="218">
        <v>44903</v>
      </c>
      <c r="D10967" s="218">
        <v>44901</v>
      </c>
      <c r="E10967" s="1">
        <v>2</v>
      </c>
      <c r="F10967" s="62">
        <v>45.44</v>
      </c>
    </row>
    <row r="10968" spans="1:6" x14ac:dyDescent="0.35">
      <c r="A10968" s="1">
        <v>87</v>
      </c>
      <c r="B10968" s="1" t="s">
        <v>118</v>
      </c>
      <c r="C10968" s="218">
        <v>44903</v>
      </c>
      <c r="D10968" s="218">
        <v>44902</v>
      </c>
      <c r="E10968" s="1">
        <v>6</v>
      </c>
      <c r="F10968" s="62">
        <v>196.21</v>
      </c>
    </row>
    <row r="10969" spans="1:6" x14ac:dyDescent="0.35">
      <c r="A10969" s="1">
        <v>87</v>
      </c>
      <c r="B10969" s="1" t="s">
        <v>118</v>
      </c>
      <c r="C10969" s="218">
        <v>44903</v>
      </c>
      <c r="D10969" s="218">
        <v>44903</v>
      </c>
      <c r="E10969" s="1">
        <v>2</v>
      </c>
      <c r="F10969" s="62">
        <v>107.21</v>
      </c>
    </row>
    <row r="10970" spans="1:6" x14ac:dyDescent="0.35">
      <c r="A10970" s="1">
        <v>87</v>
      </c>
      <c r="B10970" s="1" t="s">
        <v>118</v>
      </c>
      <c r="C10970" s="218">
        <v>44904</v>
      </c>
      <c r="D10970" s="218">
        <v>44901</v>
      </c>
      <c r="E10970" s="1">
        <v>6</v>
      </c>
      <c r="F10970" s="62">
        <v>187.95</v>
      </c>
    </row>
    <row r="10971" spans="1:6" x14ac:dyDescent="0.35">
      <c r="A10971" s="1">
        <v>87</v>
      </c>
      <c r="B10971" s="1" t="s">
        <v>118</v>
      </c>
      <c r="C10971" s="218">
        <v>44904</v>
      </c>
      <c r="D10971" s="218">
        <v>44902</v>
      </c>
      <c r="E10971" s="1">
        <v>3</v>
      </c>
      <c r="F10971" s="62">
        <v>126.37</v>
      </c>
    </row>
    <row r="10972" spans="1:6" x14ac:dyDescent="0.35">
      <c r="A10972" s="1">
        <v>87</v>
      </c>
      <c r="B10972" s="1" t="s">
        <v>118</v>
      </c>
      <c r="C10972" s="218">
        <v>44904</v>
      </c>
      <c r="D10972" s="218">
        <v>44903</v>
      </c>
      <c r="E10972" s="1">
        <v>2</v>
      </c>
      <c r="F10972" s="62">
        <v>77.959999999999994</v>
      </c>
    </row>
    <row r="10973" spans="1:6" x14ac:dyDescent="0.35">
      <c r="A10973" s="1">
        <v>87</v>
      </c>
      <c r="B10973" s="1" t="s">
        <v>118</v>
      </c>
      <c r="C10973" s="218">
        <v>44904</v>
      </c>
      <c r="D10973" s="218">
        <v>44904</v>
      </c>
      <c r="E10973" s="1">
        <v>4</v>
      </c>
      <c r="F10973" s="62">
        <v>184.04</v>
      </c>
    </row>
    <row r="10974" spans="1:6" x14ac:dyDescent="0.35">
      <c r="A10974" s="1">
        <v>87</v>
      </c>
      <c r="B10974" s="1" t="s">
        <v>118</v>
      </c>
      <c r="C10974" s="218">
        <v>44905</v>
      </c>
      <c r="D10974" s="218">
        <v>44902</v>
      </c>
      <c r="E10974" s="1">
        <v>4</v>
      </c>
      <c r="F10974" s="62">
        <v>184.78</v>
      </c>
    </row>
    <row r="10975" spans="1:6" x14ac:dyDescent="0.35">
      <c r="A10975" s="1">
        <v>87</v>
      </c>
      <c r="B10975" s="1" t="s">
        <v>118</v>
      </c>
      <c r="C10975" s="218">
        <v>44905</v>
      </c>
      <c r="D10975" s="218">
        <v>44903</v>
      </c>
      <c r="E10975" s="1">
        <v>1</v>
      </c>
      <c r="F10975" s="62">
        <v>53.71</v>
      </c>
    </row>
    <row r="10976" spans="1:6" x14ac:dyDescent="0.35">
      <c r="A10976" s="1">
        <v>87</v>
      </c>
      <c r="B10976" s="1" t="s">
        <v>118</v>
      </c>
      <c r="C10976" s="218">
        <v>44905</v>
      </c>
      <c r="D10976" s="218">
        <v>44904</v>
      </c>
      <c r="E10976" s="1">
        <v>6</v>
      </c>
      <c r="F10976" s="62">
        <v>216.3</v>
      </c>
    </row>
    <row r="10977" spans="1:6" x14ac:dyDescent="0.35">
      <c r="A10977" s="1">
        <v>87</v>
      </c>
      <c r="B10977" s="1" t="s">
        <v>118</v>
      </c>
      <c r="C10977" s="218">
        <v>44905</v>
      </c>
      <c r="D10977" s="218">
        <v>44905</v>
      </c>
      <c r="E10977" s="1">
        <v>4</v>
      </c>
      <c r="F10977" s="62">
        <v>172.56</v>
      </c>
    </row>
    <row r="10978" spans="1:6" x14ac:dyDescent="0.35">
      <c r="A10978" s="1">
        <v>87</v>
      </c>
      <c r="B10978" s="1" t="s">
        <v>118</v>
      </c>
      <c r="C10978" s="218">
        <v>44906</v>
      </c>
      <c r="D10978" s="218">
        <v>44903</v>
      </c>
      <c r="E10978" s="1">
        <v>1</v>
      </c>
      <c r="F10978" s="62">
        <v>49</v>
      </c>
    </row>
    <row r="10979" spans="1:6" x14ac:dyDescent="0.35">
      <c r="A10979" s="1">
        <v>87</v>
      </c>
      <c r="B10979" s="1" t="s">
        <v>118</v>
      </c>
      <c r="C10979" s="218">
        <v>44906</v>
      </c>
      <c r="D10979" s="218">
        <v>44904</v>
      </c>
      <c r="E10979" s="1">
        <v>1</v>
      </c>
      <c r="F10979" s="62">
        <v>54.45</v>
      </c>
    </row>
    <row r="10980" spans="1:6" x14ac:dyDescent="0.35">
      <c r="A10980" s="1">
        <v>87</v>
      </c>
      <c r="B10980" s="1" t="s">
        <v>118</v>
      </c>
      <c r="C10980" s="218">
        <v>44906</v>
      </c>
      <c r="D10980" s="218">
        <v>44905</v>
      </c>
      <c r="E10980" s="1">
        <v>3</v>
      </c>
      <c r="F10980" s="62">
        <v>163.05000000000001</v>
      </c>
    </row>
    <row r="10981" spans="1:6" x14ac:dyDescent="0.35">
      <c r="A10981" s="1">
        <v>87</v>
      </c>
      <c r="B10981" s="1" t="s">
        <v>118</v>
      </c>
      <c r="C10981" s="218">
        <v>44906</v>
      </c>
      <c r="D10981" s="218">
        <v>44906</v>
      </c>
      <c r="E10981" s="1">
        <v>6</v>
      </c>
      <c r="F10981" s="62">
        <v>279.68</v>
      </c>
    </row>
    <row r="10982" spans="1:6" x14ac:dyDescent="0.35">
      <c r="A10982" s="1">
        <v>87</v>
      </c>
      <c r="B10982" s="1" t="s">
        <v>118</v>
      </c>
      <c r="C10982" s="218">
        <v>44907</v>
      </c>
      <c r="D10982" s="218">
        <v>44906</v>
      </c>
      <c r="E10982" s="1">
        <v>1</v>
      </c>
      <c r="F10982" s="62">
        <v>23.26</v>
      </c>
    </row>
    <row r="10983" spans="1:6" x14ac:dyDescent="0.35">
      <c r="A10983" s="1">
        <v>87</v>
      </c>
      <c r="B10983" s="1" t="s">
        <v>118</v>
      </c>
      <c r="C10983" s="218">
        <v>44907</v>
      </c>
      <c r="D10983" s="218">
        <v>44907</v>
      </c>
      <c r="E10983" s="1">
        <v>7</v>
      </c>
      <c r="F10983" s="62">
        <v>330.26</v>
      </c>
    </row>
    <row r="10984" spans="1:6" x14ac:dyDescent="0.35">
      <c r="A10984" s="1">
        <v>87</v>
      </c>
      <c r="B10984" s="1" t="s">
        <v>118</v>
      </c>
      <c r="C10984" s="218">
        <v>44908</v>
      </c>
      <c r="D10984" s="218">
        <v>44905</v>
      </c>
      <c r="E10984" s="1">
        <v>1</v>
      </c>
      <c r="F10984" s="62">
        <v>54.45</v>
      </c>
    </row>
    <row r="10985" spans="1:6" x14ac:dyDescent="0.35">
      <c r="A10985" s="1">
        <v>87</v>
      </c>
      <c r="B10985" s="1" t="s">
        <v>118</v>
      </c>
      <c r="C10985" s="218">
        <v>44908</v>
      </c>
      <c r="D10985" s="218">
        <v>44907</v>
      </c>
      <c r="E10985" s="1">
        <v>3</v>
      </c>
      <c r="F10985" s="62">
        <v>71.180000000000007</v>
      </c>
    </row>
    <row r="10986" spans="1:6" x14ac:dyDescent="0.35">
      <c r="A10986" s="1">
        <v>87</v>
      </c>
      <c r="B10986" s="1" t="s">
        <v>118</v>
      </c>
      <c r="C10986" s="218">
        <v>44908</v>
      </c>
      <c r="D10986" s="218">
        <v>44908</v>
      </c>
      <c r="E10986" s="1">
        <v>9</v>
      </c>
      <c r="F10986" s="62">
        <v>342.69</v>
      </c>
    </row>
    <row r="10987" spans="1:6" x14ac:dyDescent="0.35">
      <c r="A10987" s="1">
        <v>87</v>
      </c>
      <c r="B10987" s="1" t="s">
        <v>118</v>
      </c>
      <c r="C10987" s="218">
        <v>44909</v>
      </c>
      <c r="D10987" s="218">
        <v>44906</v>
      </c>
      <c r="E10987" s="1">
        <v>1</v>
      </c>
      <c r="F10987" s="62">
        <v>23.76</v>
      </c>
    </row>
    <row r="10988" spans="1:6" x14ac:dyDescent="0.35">
      <c r="A10988" s="1">
        <v>87</v>
      </c>
      <c r="B10988" s="1" t="s">
        <v>118</v>
      </c>
      <c r="C10988" s="218">
        <v>44909</v>
      </c>
      <c r="D10988" s="218">
        <v>44907</v>
      </c>
      <c r="E10988" s="1">
        <v>1</v>
      </c>
      <c r="F10988" s="62">
        <v>21.19</v>
      </c>
    </row>
    <row r="10989" spans="1:6" x14ac:dyDescent="0.35">
      <c r="A10989" s="1">
        <v>87</v>
      </c>
      <c r="B10989" s="1" t="s">
        <v>118</v>
      </c>
      <c r="C10989" s="218">
        <v>44909</v>
      </c>
      <c r="D10989" s="218">
        <v>44908</v>
      </c>
      <c r="E10989" s="1">
        <v>3</v>
      </c>
      <c r="F10989" s="62">
        <v>132.46</v>
      </c>
    </row>
    <row r="10990" spans="1:6" x14ac:dyDescent="0.35">
      <c r="A10990" s="1">
        <v>87</v>
      </c>
      <c r="B10990" s="1" t="s">
        <v>118</v>
      </c>
      <c r="C10990" s="218">
        <v>44909</v>
      </c>
      <c r="D10990" s="218">
        <v>44909</v>
      </c>
      <c r="E10990" s="1">
        <v>8</v>
      </c>
      <c r="F10990" s="62">
        <v>370.95</v>
      </c>
    </row>
    <row r="10991" spans="1:6" x14ac:dyDescent="0.35">
      <c r="A10991" s="1">
        <v>87</v>
      </c>
      <c r="B10991" s="1" t="s">
        <v>118</v>
      </c>
      <c r="C10991" s="218">
        <v>44910</v>
      </c>
      <c r="D10991" s="218">
        <v>44908</v>
      </c>
      <c r="E10991" s="1">
        <v>2</v>
      </c>
      <c r="F10991" s="62">
        <v>78.209999999999994</v>
      </c>
    </row>
    <row r="10992" spans="1:6" x14ac:dyDescent="0.35">
      <c r="A10992" s="1">
        <v>87</v>
      </c>
      <c r="B10992" s="1" t="s">
        <v>118</v>
      </c>
      <c r="C10992" s="218">
        <v>44910</v>
      </c>
      <c r="D10992" s="218">
        <v>44909</v>
      </c>
      <c r="E10992" s="1">
        <v>2</v>
      </c>
      <c r="F10992" s="62">
        <v>103.95</v>
      </c>
    </row>
    <row r="10993" spans="1:6" x14ac:dyDescent="0.35">
      <c r="A10993" s="1">
        <v>87</v>
      </c>
      <c r="B10993" s="1" t="s">
        <v>118</v>
      </c>
      <c r="C10993" s="218">
        <v>44910</v>
      </c>
      <c r="D10993" s="218">
        <v>44910</v>
      </c>
      <c r="E10993" s="1">
        <v>8</v>
      </c>
      <c r="F10993" s="62">
        <v>332.83</v>
      </c>
    </row>
    <row r="10994" spans="1:6" x14ac:dyDescent="0.35">
      <c r="A10994" s="1">
        <v>87</v>
      </c>
      <c r="B10994" s="1" t="s">
        <v>118</v>
      </c>
      <c r="C10994" s="218">
        <v>44911</v>
      </c>
      <c r="D10994" s="218">
        <v>44909</v>
      </c>
      <c r="E10994" s="1">
        <v>1</v>
      </c>
      <c r="F10994" s="62">
        <v>49.5</v>
      </c>
    </row>
    <row r="10995" spans="1:6" x14ac:dyDescent="0.35">
      <c r="A10995" s="1">
        <v>87</v>
      </c>
      <c r="B10995" s="1" t="s">
        <v>118</v>
      </c>
      <c r="C10995" s="218">
        <v>44911</v>
      </c>
      <c r="D10995" s="218">
        <v>44910</v>
      </c>
      <c r="E10995" s="1">
        <v>1</v>
      </c>
      <c r="F10995" s="62">
        <v>50.49</v>
      </c>
    </row>
    <row r="10996" spans="1:6" x14ac:dyDescent="0.35">
      <c r="A10996" s="1">
        <v>87</v>
      </c>
      <c r="B10996" s="1" t="s">
        <v>118</v>
      </c>
      <c r="C10996" s="218">
        <v>44911</v>
      </c>
      <c r="D10996" s="218">
        <v>44911</v>
      </c>
      <c r="E10996" s="1">
        <v>8</v>
      </c>
      <c r="F10996" s="62">
        <v>309.67</v>
      </c>
    </row>
    <row r="10997" spans="1:6" x14ac:dyDescent="0.35">
      <c r="A10997" s="1">
        <v>87</v>
      </c>
      <c r="B10997" s="1" t="s">
        <v>118</v>
      </c>
      <c r="C10997" s="218">
        <v>44912</v>
      </c>
      <c r="D10997" s="218">
        <v>44910</v>
      </c>
      <c r="E10997" s="1">
        <v>2</v>
      </c>
      <c r="F10997" s="62">
        <v>72.27</v>
      </c>
    </row>
    <row r="10998" spans="1:6" x14ac:dyDescent="0.35">
      <c r="A10998" s="1">
        <v>87</v>
      </c>
      <c r="B10998" s="1" t="s">
        <v>118</v>
      </c>
      <c r="C10998" s="218">
        <v>44912</v>
      </c>
      <c r="D10998" s="218">
        <v>44911</v>
      </c>
      <c r="E10998" s="1">
        <v>4</v>
      </c>
      <c r="F10998" s="62">
        <v>90.98</v>
      </c>
    </row>
    <row r="10999" spans="1:6" x14ac:dyDescent="0.35">
      <c r="A10999" s="1">
        <v>87</v>
      </c>
      <c r="B10999" s="1" t="s">
        <v>118</v>
      </c>
      <c r="C10999" s="218">
        <v>44912</v>
      </c>
      <c r="D10999" s="218">
        <v>44912</v>
      </c>
      <c r="E10999" s="1">
        <v>7</v>
      </c>
      <c r="F10999" s="62">
        <v>330.07</v>
      </c>
    </row>
    <row r="11000" spans="1:6" x14ac:dyDescent="0.35">
      <c r="A11000" s="1">
        <v>87</v>
      </c>
      <c r="B11000" s="1" t="s">
        <v>118</v>
      </c>
      <c r="C11000" s="218">
        <v>44913</v>
      </c>
      <c r="D11000" s="218">
        <v>44911</v>
      </c>
      <c r="E11000" s="1">
        <v>1</v>
      </c>
      <c r="F11000" s="62">
        <v>23.56</v>
      </c>
    </row>
    <row r="11001" spans="1:6" x14ac:dyDescent="0.35">
      <c r="A11001" s="1">
        <v>87</v>
      </c>
      <c r="B11001" s="1" t="s">
        <v>118</v>
      </c>
      <c r="C11001" s="218">
        <v>44913</v>
      </c>
      <c r="D11001" s="218">
        <v>44912</v>
      </c>
      <c r="E11001" s="1">
        <v>4</v>
      </c>
      <c r="F11001" s="62">
        <v>121.52</v>
      </c>
    </row>
    <row r="11002" spans="1:6" x14ac:dyDescent="0.35">
      <c r="A11002" s="1">
        <v>87</v>
      </c>
      <c r="B11002" s="1" t="s">
        <v>118</v>
      </c>
      <c r="C11002" s="218">
        <v>44913</v>
      </c>
      <c r="D11002" s="218">
        <v>44913</v>
      </c>
      <c r="E11002" s="1">
        <v>4</v>
      </c>
      <c r="F11002" s="62">
        <v>196.22</v>
      </c>
    </row>
    <row r="11003" spans="1:6" x14ac:dyDescent="0.35">
      <c r="A11003" s="1">
        <v>87</v>
      </c>
      <c r="B11003" s="1" t="s">
        <v>118</v>
      </c>
      <c r="C11003" s="218">
        <v>44914</v>
      </c>
      <c r="D11003" s="218">
        <v>44912</v>
      </c>
      <c r="E11003" s="1">
        <v>1</v>
      </c>
      <c r="F11003" s="62">
        <v>17.82</v>
      </c>
    </row>
    <row r="11004" spans="1:6" x14ac:dyDescent="0.35">
      <c r="A11004" s="1">
        <v>87</v>
      </c>
      <c r="B11004" s="1" t="s">
        <v>118</v>
      </c>
      <c r="C11004" s="218">
        <v>44914</v>
      </c>
      <c r="D11004" s="218">
        <v>44913</v>
      </c>
      <c r="E11004" s="1">
        <v>3</v>
      </c>
      <c r="F11004" s="62">
        <v>124.19</v>
      </c>
    </row>
    <row r="11005" spans="1:6" x14ac:dyDescent="0.35">
      <c r="A11005" s="1">
        <v>87</v>
      </c>
      <c r="B11005" s="1" t="s">
        <v>118</v>
      </c>
      <c r="C11005" s="218">
        <v>44914</v>
      </c>
      <c r="D11005" s="218">
        <v>44914</v>
      </c>
      <c r="E11005" s="1">
        <v>9</v>
      </c>
      <c r="F11005" s="62">
        <v>350.51</v>
      </c>
    </row>
    <row r="11006" spans="1:6" x14ac:dyDescent="0.35">
      <c r="A11006" s="1">
        <v>87</v>
      </c>
      <c r="B11006" s="1" t="s">
        <v>118</v>
      </c>
      <c r="C11006" s="218">
        <v>44915</v>
      </c>
      <c r="D11006" s="218">
        <v>44912</v>
      </c>
      <c r="E11006" s="1">
        <v>1</v>
      </c>
      <c r="F11006" s="62">
        <v>45.34</v>
      </c>
    </row>
    <row r="11007" spans="1:6" x14ac:dyDescent="0.35">
      <c r="A11007" s="1">
        <v>87</v>
      </c>
      <c r="B11007" s="1" t="s">
        <v>118</v>
      </c>
      <c r="C11007" s="218">
        <v>44915</v>
      </c>
      <c r="D11007" s="218">
        <v>44913</v>
      </c>
      <c r="E11007" s="1">
        <v>4</v>
      </c>
      <c r="F11007" s="62">
        <v>211.17</v>
      </c>
    </row>
    <row r="11008" spans="1:6" x14ac:dyDescent="0.35">
      <c r="A11008" s="1">
        <v>87</v>
      </c>
      <c r="B11008" s="1" t="s">
        <v>118</v>
      </c>
      <c r="C11008" s="218">
        <v>44915</v>
      </c>
      <c r="D11008" s="218">
        <v>44914</v>
      </c>
      <c r="E11008" s="1">
        <v>2</v>
      </c>
      <c r="F11008" s="62">
        <v>78.209999999999994</v>
      </c>
    </row>
    <row r="11009" spans="1:6" x14ac:dyDescent="0.35">
      <c r="A11009" s="1">
        <v>87</v>
      </c>
      <c r="B11009" s="1" t="s">
        <v>118</v>
      </c>
      <c r="C11009" s="218">
        <v>44915</v>
      </c>
      <c r="D11009" s="218">
        <v>44915</v>
      </c>
      <c r="E11009" s="1">
        <v>6</v>
      </c>
      <c r="F11009" s="62">
        <v>231.21</v>
      </c>
    </row>
    <row r="11010" spans="1:6" x14ac:dyDescent="0.35">
      <c r="A11010" s="1">
        <v>87</v>
      </c>
      <c r="B11010" s="1" t="s">
        <v>118</v>
      </c>
      <c r="C11010" s="218">
        <v>44916</v>
      </c>
      <c r="D11010" s="218">
        <v>44915</v>
      </c>
      <c r="E11010" s="1">
        <v>3</v>
      </c>
      <c r="F11010" s="62">
        <v>109</v>
      </c>
    </row>
    <row r="11011" spans="1:6" x14ac:dyDescent="0.35">
      <c r="A11011" s="1">
        <v>87</v>
      </c>
      <c r="B11011" s="1" t="s">
        <v>118</v>
      </c>
      <c r="C11011" s="218">
        <v>44916</v>
      </c>
      <c r="D11011" s="218">
        <v>44916</v>
      </c>
      <c r="E11011" s="1">
        <v>9</v>
      </c>
      <c r="F11011" s="62">
        <v>293.92</v>
      </c>
    </row>
    <row r="11012" spans="1:6" x14ac:dyDescent="0.35">
      <c r="A11012" s="1">
        <v>87</v>
      </c>
      <c r="B11012" s="1" t="s">
        <v>118</v>
      </c>
      <c r="C11012" s="218">
        <v>44917</v>
      </c>
      <c r="D11012" s="218">
        <v>44914</v>
      </c>
      <c r="E11012" s="1">
        <v>1</v>
      </c>
      <c r="F11012" s="62">
        <v>44.65</v>
      </c>
    </row>
    <row r="11013" spans="1:6" x14ac:dyDescent="0.35">
      <c r="A11013" s="1">
        <v>87</v>
      </c>
      <c r="B11013" s="1" t="s">
        <v>118</v>
      </c>
      <c r="C11013" s="218">
        <v>44917</v>
      </c>
      <c r="D11013" s="218">
        <v>44915</v>
      </c>
      <c r="E11013" s="1">
        <v>6</v>
      </c>
      <c r="F11013" s="62">
        <v>254.09</v>
      </c>
    </row>
    <row r="11014" spans="1:6" x14ac:dyDescent="0.35">
      <c r="A11014" s="1">
        <v>87</v>
      </c>
      <c r="B11014" s="1" t="s">
        <v>118</v>
      </c>
      <c r="C11014" s="218">
        <v>44917</v>
      </c>
      <c r="D11014" s="218">
        <v>44916</v>
      </c>
      <c r="E11014" s="1">
        <v>4</v>
      </c>
      <c r="F11014" s="62">
        <v>142.94999999999999</v>
      </c>
    </row>
    <row r="11015" spans="1:6" x14ac:dyDescent="0.35">
      <c r="A11015" s="1">
        <v>87</v>
      </c>
      <c r="B11015" s="1" t="s">
        <v>118</v>
      </c>
      <c r="C11015" s="218">
        <v>44917</v>
      </c>
      <c r="D11015" s="218">
        <v>44917</v>
      </c>
      <c r="E11015" s="1">
        <v>5</v>
      </c>
      <c r="F11015" s="62">
        <v>148.85</v>
      </c>
    </row>
    <row r="11016" spans="1:6" x14ac:dyDescent="0.35">
      <c r="A11016" s="1">
        <v>87</v>
      </c>
      <c r="B11016" s="1" t="s">
        <v>118</v>
      </c>
      <c r="C11016" s="218">
        <v>44918</v>
      </c>
      <c r="D11016" s="218">
        <v>44915</v>
      </c>
      <c r="E11016" s="1">
        <v>1</v>
      </c>
      <c r="F11016" s="62">
        <v>48.16</v>
      </c>
    </row>
    <row r="11017" spans="1:6" x14ac:dyDescent="0.35">
      <c r="A11017" s="1">
        <v>87</v>
      </c>
      <c r="B11017" s="1" t="s">
        <v>118</v>
      </c>
      <c r="C11017" s="218">
        <v>44918</v>
      </c>
      <c r="D11017" s="218">
        <v>44916</v>
      </c>
      <c r="E11017" s="1">
        <v>2</v>
      </c>
      <c r="F11017" s="62">
        <v>64.849999999999994</v>
      </c>
    </row>
    <row r="11018" spans="1:6" x14ac:dyDescent="0.35">
      <c r="A11018" s="1">
        <v>87</v>
      </c>
      <c r="B11018" s="1" t="s">
        <v>118</v>
      </c>
      <c r="C11018" s="218">
        <v>44918</v>
      </c>
      <c r="D11018" s="218">
        <v>44917</v>
      </c>
      <c r="E11018" s="1">
        <v>7</v>
      </c>
      <c r="F11018" s="62">
        <v>257.14999999999998</v>
      </c>
    </row>
    <row r="11019" spans="1:6" x14ac:dyDescent="0.35">
      <c r="A11019" s="1">
        <v>87</v>
      </c>
      <c r="B11019" s="1" t="s">
        <v>118</v>
      </c>
      <c r="C11019" s="218">
        <v>44918</v>
      </c>
      <c r="D11019" s="218">
        <v>44918</v>
      </c>
      <c r="E11019" s="1">
        <v>7</v>
      </c>
      <c r="F11019" s="62">
        <v>304.32</v>
      </c>
    </row>
    <row r="11020" spans="1:6" x14ac:dyDescent="0.35">
      <c r="A11020" s="1">
        <v>87</v>
      </c>
      <c r="B11020" s="1" t="s">
        <v>118</v>
      </c>
      <c r="C11020" s="218">
        <v>44919</v>
      </c>
      <c r="D11020" s="218">
        <v>44916</v>
      </c>
      <c r="E11020" s="1">
        <v>2</v>
      </c>
      <c r="F11020" s="62">
        <v>44.35</v>
      </c>
    </row>
    <row r="11021" spans="1:6" x14ac:dyDescent="0.35">
      <c r="A11021" s="1">
        <v>87</v>
      </c>
      <c r="B11021" s="1" t="s">
        <v>118</v>
      </c>
      <c r="C11021" s="218">
        <v>44919</v>
      </c>
      <c r="D11021" s="218">
        <v>44917</v>
      </c>
      <c r="E11021" s="1">
        <v>3</v>
      </c>
      <c r="F11021" s="62">
        <v>117.6</v>
      </c>
    </row>
    <row r="11022" spans="1:6" x14ac:dyDescent="0.35">
      <c r="A11022" s="1">
        <v>87</v>
      </c>
      <c r="B11022" s="1" t="s">
        <v>118</v>
      </c>
      <c r="C11022" s="218">
        <v>44919</v>
      </c>
      <c r="D11022" s="218">
        <v>44918</v>
      </c>
      <c r="E11022" s="1">
        <v>3</v>
      </c>
      <c r="F11022" s="62">
        <v>97.67</v>
      </c>
    </row>
    <row r="11023" spans="1:6" x14ac:dyDescent="0.35">
      <c r="A11023" s="1">
        <v>87</v>
      </c>
      <c r="B11023" s="1" t="s">
        <v>118</v>
      </c>
      <c r="C11023" s="218">
        <v>44919</v>
      </c>
      <c r="D11023" s="218">
        <v>44919</v>
      </c>
      <c r="E11023" s="1">
        <v>7</v>
      </c>
      <c r="F11023" s="62">
        <v>335.41</v>
      </c>
    </row>
    <row r="11024" spans="1:6" x14ac:dyDescent="0.35">
      <c r="A11024" s="1">
        <v>87</v>
      </c>
      <c r="B11024" s="1" t="s">
        <v>118</v>
      </c>
      <c r="C11024" s="218">
        <v>44920</v>
      </c>
      <c r="D11024" s="218">
        <v>44919</v>
      </c>
      <c r="E11024" s="1">
        <v>4</v>
      </c>
      <c r="F11024" s="62">
        <v>125.68</v>
      </c>
    </row>
    <row r="11025" spans="1:6" x14ac:dyDescent="0.35">
      <c r="A11025" s="1">
        <v>87</v>
      </c>
      <c r="B11025" s="1" t="s">
        <v>118</v>
      </c>
      <c r="C11025" s="218">
        <v>44920</v>
      </c>
      <c r="D11025" s="218">
        <v>44920</v>
      </c>
      <c r="E11025" s="1">
        <v>12</v>
      </c>
      <c r="F11025" s="62">
        <v>506.58</v>
      </c>
    </row>
    <row r="11026" spans="1:6" x14ac:dyDescent="0.35">
      <c r="A11026" s="1">
        <v>87</v>
      </c>
      <c r="B11026" s="1" t="s">
        <v>118</v>
      </c>
      <c r="C11026" s="218">
        <v>44921</v>
      </c>
      <c r="D11026" s="218">
        <v>44919</v>
      </c>
      <c r="E11026" s="1">
        <v>1</v>
      </c>
      <c r="F11026" s="62">
        <v>23.76</v>
      </c>
    </row>
    <row r="11027" spans="1:6" x14ac:dyDescent="0.35">
      <c r="A11027" s="1">
        <v>87</v>
      </c>
      <c r="B11027" s="1" t="s">
        <v>118</v>
      </c>
      <c r="C11027" s="218">
        <v>44921</v>
      </c>
      <c r="D11027" s="218">
        <v>44920</v>
      </c>
      <c r="E11027" s="1">
        <v>2</v>
      </c>
      <c r="F11027" s="62">
        <v>77.66</v>
      </c>
    </row>
    <row r="11028" spans="1:6" x14ac:dyDescent="0.35">
      <c r="A11028" s="1">
        <v>87</v>
      </c>
      <c r="B11028" s="1" t="s">
        <v>118</v>
      </c>
      <c r="C11028" s="218">
        <v>44921</v>
      </c>
      <c r="D11028" s="218">
        <v>44921</v>
      </c>
      <c r="E11028" s="1">
        <v>9</v>
      </c>
      <c r="F11028" s="62">
        <v>304.48</v>
      </c>
    </row>
    <row r="11029" spans="1:6" x14ac:dyDescent="0.35">
      <c r="A11029" s="1">
        <v>87</v>
      </c>
      <c r="B11029" s="1" t="s">
        <v>118</v>
      </c>
      <c r="C11029" s="218">
        <v>44922</v>
      </c>
      <c r="D11029" s="218">
        <v>44919</v>
      </c>
      <c r="E11029" s="1">
        <v>1</v>
      </c>
      <c r="F11029" s="62">
        <v>23.71</v>
      </c>
    </row>
    <row r="11030" spans="1:6" x14ac:dyDescent="0.35">
      <c r="A11030" s="1">
        <v>87</v>
      </c>
      <c r="B11030" s="1" t="s">
        <v>118</v>
      </c>
      <c r="C11030" s="218">
        <v>44922</v>
      </c>
      <c r="D11030" s="218">
        <v>44920</v>
      </c>
      <c r="E11030" s="1">
        <v>3</v>
      </c>
      <c r="F11030" s="62">
        <v>100.83</v>
      </c>
    </row>
    <row r="11031" spans="1:6" x14ac:dyDescent="0.35">
      <c r="A11031" s="1">
        <v>87</v>
      </c>
      <c r="B11031" s="1" t="s">
        <v>118</v>
      </c>
      <c r="C11031" s="218">
        <v>44922</v>
      </c>
      <c r="D11031" s="218">
        <v>44921</v>
      </c>
      <c r="E11031" s="1">
        <v>2</v>
      </c>
      <c r="F11031" s="62">
        <v>45.24</v>
      </c>
    </row>
    <row r="11032" spans="1:6" x14ac:dyDescent="0.35">
      <c r="A11032" s="1">
        <v>87</v>
      </c>
      <c r="B11032" s="1" t="s">
        <v>118</v>
      </c>
      <c r="C11032" s="218">
        <v>44922</v>
      </c>
      <c r="D11032" s="218">
        <v>44922</v>
      </c>
      <c r="E11032" s="1">
        <v>6</v>
      </c>
      <c r="F11032" s="62">
        <v>321.35000000000002</v>
      </c>
    </row>
    <row r="11033" spans="1:6" x14ac:dyDescent="0.35">
      <c r="A11033" s="1">
        <v>87</v>
      </c>
      <c r="B11033" s="1" t="s">
        <v>118</v>
      </c>
      <c r="C11033" s="218">
        <v>44924</v>
      </c>
      <c r="D11033" s="218">
        <v>44921</v>
      </c>
      <c r="E11033" s="1">
        <v>6</v>
      </c>
      <c r="F11033" s="62">
        <v>307.49</v>
      </c>
    </row>
    <row r="11034" spans="1:6" x14ac:dyDescent="0.35">
      <c r="A11034" s="1">
        <v>87</v>
      </c>
      <c r="B11034" s="1" t="s">
        <v>118</v>
      </c>
      <c r="C11034" s="218">
        <v>44924</v>
      </c>
      <c r="D11034" s="218">
        <v>44922</v>
      </c>
      <c r="E11034" s="1">
        <v>4</v>
      </c>
      <c r="F11034" s="62">
        <v>150.87</v>
      </c>
    </row>
    <row r="11035" spans="1:6" x14ac:dyDescent="0.35">
      <c r="A11035" s="1">
        <v>87</v>
      </c>
      <c r="B11035" s="1" t="s">
        <v>118</v>
      </c>
      <c r="C11035" s="218">
        <v>44924</v>
      </c>
      <c r="D11035" s="218">
        <v>44923</v>
      </c>
      <c r="E11035" s="1">
        <v>4</v>
      </c>
      <c r="F11035" s="62">
        <v>152.31</v>
      </c>
    </row>
    <row r="11036" spans="1:6" x14ac:dyDescent="0.35">
      <c r="A11036" s="1">
        <v>87</v>
      </c>
      <c r="B11036" s="1" t="s">
        <v>118</v>
      </c>
      <c r="C11036" s="218">
        <v>44924</v>
      </c>
      <c r="D11036" s="218">
        <v>44924</v>
      </c>
      <c r="E11036" s="1">
        <v>4</v>
      </c>
      <c r="F11036" s="62">
        <v>179.84</v>
      </c>
    </row>
    <row r="11037" spans="1:6" x14ac:dyDescent="0.35">
      <c r="A11037" s="1">
        <v>87</v>
      </c>
      <c r="B11037" s="1" t="s">
        <v>118</v>
      </c>
      <c r="C11037" s="218">
        <v>44925</v>
      </c>
      <c r="D11037" s="218">
        <v>44920</v>
      </c>
      <c r="E11037" s="1">
        <v>3</v>
      </c>
      <c r="F11037" s="62">
        <v>68.510000000000005</v>
      </c>
    </row>
    <row r="11038" spans="1:6" x14ac:dyDescent="0.35">
      <c r="A11038" s="1">
        <v>87</v>
      </c>
      <c r="B11038" s="1" t="s">
        <v>118</v>
      </c>
      <c r="C11038" s="218">
        <v>44925</v>
      </c>
      <c r="D11038" s="218">
        <v>44921</v>
      </c>
      <c r="E11038" s="1">
        <v>2</v>
      </c>
      <c r="F11038" s="62">
        <v>46.48</v>
      </c>
    </row>
    <row r="11039" spans="1:6" x14ac:dyDescent="0.35">
      <c r="A11039" s="1">
        <v>87</v>
      </c>
      <c r="B11039" s="1" t="s">
        <v>118</v>
      </c>
      <c r="C11039" s="218">
        <v>44925</v>
      </c>
      <c r="D11039" s="218">
        <v>44922</v>
      </c>
      <c r="E11039" s="1">
        <v>4</v>
      </c>
      <c r="F11039" s="62">
        <v>125.48</v>
      </c>
    </row>
    <row r="11040" spans="1:6" x14ac:dyDescent="0.35">
      <c r="A11040" s="1">
        <v>87</v>
      </c>
      <c r="B11040" s="1" t="s">
        <v>118</v>
      </c>
      <c r="C11040" s="218">
        <v>44925</v>
      </c>
      <c r="D11040" s="218">
        <v>44923</v>
      </c>
      <c r="E11040" s="1">
        <v>7</v>
      </c>
      <c r="F11040" s="62">
        <v>208.14</v>
      </c>
    </row>
    <row r="11041" spans="1:6" x14ac:dyDescent="0.35">
      <c r="A11041" s="1">
        <v>87</v>
      </c>
      <c r="B11041" s="1" t="s">
        <v>118</v>
      </c>
      <c r="C11041" s="218">
        <v>44925</v>
      </c>
      <c r="D11041" s="218">
        <v>44924</v>
      </c>
      <c r="E11041" s="1">
        <v>3</v>
      </c>
      <c r="F11041" s="62">
        <v>65.739999999999995</v>
      </c>
    </row>
    <row r="11042" spans="1:6" x14ac:dyDescent="0.35">
      <c r="A11042" s="1">
        <v>87</v>
      </c>
      <c r="B11042" s="1" t="s">
        <v>118</v>
      </c>
      <c r="C11042" s="218">
        <v>44925</v>
      </c>
      <c r="D11042" s="218">
        <v>44925</v>
      </c>
      <c r="E11042" s="1">
        <v>4</v>
      </c>
      <c r="F11042" s="62">
        <v>180.97</v>
      </c>
    </row>
    <row r="11043" spans="1:6" x14ac:dyDescent="0.35">
      <c r="A11043" s="1">
        <v>87</v>
      </c>
      <c r="B11043" s="1" t="s">
        <v>118</v>
      </c>
      <c r="C11043" s="218">
        <v>44926</v>
      </c>
      <c r="D11043" s="218">
        <v>44923</v>
      </c>
      <c r="E11043" s="1">
        <v>5</v>
      </c>
      <c r="F11043" s="62">
        <v>189.49</v>
      </c>
    </row>
    <row r="11044" spans="1:6" x14ac:dyDescent="0.35">
      <c r="A11044" s="1">
        <v>87</v>
      </c>
      <c r="B11044" s="1" t="s">
        <v>118</v>
      </c>
      <c r="C11044" s="218">
        <v>44926</v>
      </c>
      <c r="D11044" s="218">
        <v>44924</v>
      </c>
      <c r="E11044" s="1">
        <v>3</v>
      </c>
      <c r="F11044" s="62">
        <v>101.18</v>
      </c>
    </row>
    <row r="11045" spans="1:6" x14ac:dyDescent="0.35">
      <c r="A11045" s="1">
        <v>87</v>
      </c>
      <c r="B11045" s="1" t="s">
        <v>118</v>
      </c>
      <c r="C11045" s="218">
        <v>44926</v>
      </c>
      <c r="D11045" s="218">
        <v>44925</v>
      </c>
      <c r="E11045" s="1">
        <v>3</v>
      </c>
      <c r="F11045" s="62">
        <v>97.02</v>
      </c>
    </row>
    <row r="11046" spans="1:6" x14ac:dyDescent="0.35">
      <c r="A11046" s="1">
        <v>87</v>
      </c>
      <c r="B11046" s="1" t="s">
        <v>118</v>
      </c>
      <c r="C11046" s="218">
        <v>44926</v>
      </c>
      <c r="D11046" s="218">
        <v>44926</v>
      </c>
      <c r="E11046" s="1">
        <v>5</v>
      </c>
      <c r="F11046" s="62">
        <v>229.72</v>
      </c>
    </row>
    <row r="11047" spans="1:6" x14ac:dyDescent="0.35">
      <c r="A11047" s="1">
        <v>87</v>
      </c>
      <c r="B11047" s="1" t="s">
        <v>118</v>
      </c>
      <c r="C11047" s="218">
        <v>44927</v>
      </c>
      <c r="D11047" s="218">
        <v>44924</v>
      </c>
      <c r="E11047" s="1">
        <v>5</v>
      </c>
      <c r="F11047" s="62">
        <v>136.27000000000001</v>
      </c>
    </row>
    <row r="11048" spans="1:6" x14ac:dyDescent="0.35">
      <c r="A11048" s="1">
        <v>87</v>
      </c>
      <c r="B11048" s="1" t="s">
        <v>118</v>
      </c>
      <c r="C11048" s="218">
        <v>44927</v>
      </c>
      <c r="D11048" s="218">
        <v>44925</v>
      </c>
      <c r="E11048" s="1">
        <v>3</v>
      </c>
      <c r="F11048" s="62">
        <v>68.91</v>
      </c>
    </row>
    <row r="11049" spans="1:6" x14ac:dyDescent="0.35">
      <c r="A11049" s="1">
        <v>87</v>
      </c>
      <c r="B11049" s="1" t="s">
        <v>118</v>
      </c>
      <c r="C11049" s="218">
        <v>44927</v>
      </c>
      <c r="D11049" s="218">
        <v>44926</v>
      </c>
      <c r="E11049" s="1">
        <v>6</v>
      </c>
      <c r="F11049" s="62">
        <v>231.16</v>
      </c>
    </row>
    <row r="11050" spans="1:6" x14ac:dyDescent="0.35">
      <c r="A11050" s="1">
        <v>87</v>
      </c>
      <c r="B11050" s="1" t="s">
        <v>118</v>
      </c>
      <c r="C11050" s="218">
        <v>44927</v>
      </c>
      <c r="D11050" s="218">
        <v>44927</v>
      </c>
      <c r="E11050" s="1">
        <v>2</v>
      </c>
      <c r="F11050" s="62">
        <v>47.47</v>
      </c>
    </row>
    <row r="11051" spans="1:6" x14ac:dyDescent="0.35">
      <c r="A11051" s="1">
        <v>87</v>
      </c>
      <c r="B11051" s="1" t="s">
        <v>118</v>
      </c>
      <c r="C11051" s="218">
        <v>44928</v>
      </c>
      <c r="D11051" s="218">
        <v>44925</v>
      </c>
      <c r="E11051" s="1">
        <v>6</v>
      </c>
      <c r="F11051" s="62">
        <v>272.19</v>
      </c>
    </row>
    <row r="11052" spans="1:6" x14ac:dyDescent="0.35">
      <c r="A11052" s="1">
        <v>87</v>
      </c>
      <c r="B11052" s="1" t="s">
        <v>118</v>
      </c>
      <c r="C11052" s="218">
        <v>44928</v>
      </c>
      <c r="D11052" s="218">
        <v>44926</v>
      </c>
      <c r="E11052" s="1">
        <v>4</v>
      </c>
      <c r="F11052" s="62">
        <v>149.19999999999999</v>
      </c>
    </row>
    <row r="11053" spans="1:6" x14ac:dyDescent="0.35">
      <c r="A11053" s="1">
        <v>87</v>
      </c>
      <c r="B11053" s="1" t="s">
        <v>118</v>
      </c>
      <c r="C11053" s="218">
        <v>44928</v>
      </c>
      <c r="D11053" s="218">
        <v>44927</v>
      </c>
      <c r="E11053" s="1">
        <v>17</v>
      </c>
      <c r="F11053" s="62">
        <v>645.03</v>
      </c>
    </row>
    <row r="11054" spans="1:6" x14ac:dyDescent="0.35">
      <c r="A11054" s="1">
        <v>87</v>
      </c>
      <c r="B11054" s="1" t="s">
        <v>118</v>
      </c>
      <c r="C11054" s="218">
        <v>44928</v>
      </c>
      <c r="D11054" s="218">
        <v>44928</v>
      </c>
      <c r="E11054" s="1">
        <v>4</v>
      </c>
      <c r="F11054" s="62">
        <v>129.99</v>
      </c>
    </row>
    <row r="11055" spans="1:6" x14ac:dyDescent="0.35">
      <c r="A11055" s="1">
        <v>87</v>
      </c>
      <c r="B11055" s="1" t="s">
        <v>118</v>
      </c>
      <c r="C11055" s="218">
        <v>44929</v>
      </c>
      <c r="D11055" s="218">
        <v>44926</v>
      </c>
      <c r="E11055" s="1">
        <v>4</v>
      </c>
      <c r="F11055" s="62">
        <v>114.54</v>
      </c>
    </row>
    <row r="11056" spans="1:6" x14ac:dyDescent="0.35">
      <c r="A11056" s="1">
        <v>87</v>
      </c>
      <c r="B11056" s="1" t="s">
        <v>118</v>
      </c>
      <c r="C11056" s="218">
        <v>44929</v>
      </c>
      <c r="D11056" s="218">
        <v>44927</v>
      </c>
      <c r="E11056" s="1">
        <v>3</v>
      </c>
      <c r="F11056" s="62">
        <v>126.91</v>
      </c>
    </row>
    <row r="11057" spans="1:6" x14ac:dyDescent="0.35">
      <c r="A11057" s="1">
        <v>87</v>
      </c>
      <c r="B11057" s="1" t="s">
        <v>118</v>
      </c>
      <c r="C11057" s="218">
        <v>44929</v>
      </c>
      <c r="D11057" s="218">
        <v>44928</v>
      </c>
      <c r="E11057" s="1">
        <v>1</v>
      </c>
      <c r="F11057" s="62">
        <v>47.72</v>
      </c>
    </row>
    <row r="11058" spans="1:6" x14ac:dyDescent="0.35">
      <c r="A11058" s="1">
        <v>87</v>
      </c>
      <c r="B11058" s="1" t="s">
        <v>118</v>
      </c>
      <c r="C11058" s="218">
        <v>44929</v>
      </c>
      <c r="D11058" s="218">
        <v>44929</v>
      </c>
      <c r="E11058" s="1">
        <v>6</v>
      </c>
      <c r="F11058" s="62">
        <v>234.63</v>
      </c>
    </row>
    <row r="11059" spans="1:6" x14ac:dyDescent="0.35">
      <c r="A11059" s="1">
        <v>87</v>
      </c>
      <c r="B11059" s="1" t="s">
        <v>118</v>
      </c>
      <c r="C11059" s="218">
        <v>44930</v>
      </c>
      <c r="D11059" s="218">
        <v>44927</v>
      </c>
      <c r="E11059" s="1">
        <v>2</v>
      </c>
      <c r="F11059" s="62">
        <v>46.93</v>
      </c>
    </row>
    <row r="11060" spans="1:6" x14ac:dyDescent="0.35">
      <c r="A11060" s="1">
        <v>87</v>
      </c>
      <c r="B11060" s="1" t="s">
        <v>118</v>
      </c>
      <c r="C11060" s="218">
        <v>44930</v>
      </c>
      <c r="D11060" s="218">
        <v>44929</v>
      </c>
      <c r="E11060" s="1">
        <v>11</v>
      </c>
      <c r="F11060" s="62">
        <v>459.16</v>
      </c>
    </row>
    <row r="11061" spans="1:6" x14ac:dyDescent="0.35">
      <c r="A11061" s="1">
        <v>87</v>
      </c>
      <c r="B11061" s="1" t="s">
        <v>118</v>
      </c>
      <c r="C11061" s="218">
        <v>44930</v>
      </c>
      <c r="D11061" s="218">
        <v>44930</v>
      </c>
      <c r="E11061" s="1">
        <v>7</v>
      </c>
      <c r="F11061" s="62">
        <v>279.37</v>
      </c>
    </row>
    <row r="11062" spans="1:6" x14ac:dyDescent="0.35">
      <c r="A11062" s="1">
        <v>87</v>
      </c>
      <c r="B11062" s="1" t="s">
        <v>118</v>
      </c>
      <c r="C11062" s="218">
        <v>44931</v>
      </c>
      <c r="D11062" s="218">
        <v>44929</v>
      </c>
      <c r="E11062" s="1">
        <v>2</v>
      </c>
      <c r="F11062" s="62">
        <v>76.62</v>
      </c>
    </row>
    <row r="11063" spans="1:6" x14ac:dyDescent="0.35">
      <c r="A11063" s="1">
        <v>87</v>
      </c>
      <c r="B11063" s="1" t="s">
        <v>118</v>
      </c>
      <c r="C11063" s="218">
        <v>44931</v>
      </c>
      <c r="D11063" s="218">
        <v>44930</v>
      </c>
      <c r="E11063" s="1">
        <v>4</v>
      </c>
      <c r="F11063" s="62">
        <v>154.24</v>
      </c>
    </row>
    <row r="11064" spans="1:6" x14ac:dyDescent="0.35">
      <c r="A11064" s="1">
        <v>87</v>
      </c>
      <c r="B11064" s="1" t="s">
        <v>118</v>
      </c>
      <c r="C11064" s="218">
        <v>44931</v>
      </c>
      <c r="D11064" s="218">
        <v>44931</v>
      </c>
      <c r="E11064" s="1">
        <v>5</v>
      </c>
      <c r="F11064" s="62">
        <v>147.76</v>
      </c>
    </row>
    <row r="11065" spans="1:6" x14ac:dyDescent="0.35">
      <c r="A11065" s="1">
        <v>87</v>
      </c>
      <c r="B11065" s="1" t="s">
        <v>118</v>
      </c>
      <c r="C11065" s="218">
        <v>44932</v>
      </c>
      <c r="D11065" s="218">
        <v>44930</v>
      </c>
      <c r="E11065" s="1">
        <v>1</v>
      </c>
      <c r="F11065" s="62">
        <v>23.76</v>
      </c>
    </row>
    <row r="11066" spans="1:6" x14ac:dyDescent="0.35">
      <c r="A11066" s="1">
        <v>87</v>
      </c>
      <c r="B11066" s="1" t="s">
        <v>118</v>
      </c>
      <c r="C11066" s="218">
        <v>44932</v>
      </c>
      <c r="D11066" s="218">
        <v>44931</v>
      </c>
      <c r="E11066" s="1">
        <v>5</v>
      </c>
      <c r="F11066" s="62">
        <v>208.49</v>
      </c>
    </row>
    <row r="11067" spans="1:6" x14ac:dyDescent="0.35">
      <c r="A11067" s="1">
        <v>87</v>
      </c>
      <c r="B11067" s="1" t="s">
        <v>118</v>
      </c>
      <c r="C11067" s="218">
        <v>44932</v>
      </c>
      <c r="D11067" s="218">
        <v>44932</v>
      </c>
      <c r="E11067" s="1">
        <v>6</v>
      </c>
      <c r="F11067" s="62">
        <v>193.5</v>
      </c>
    </row>
    <row r="11068" spans="1:6" x14ac:dyDescent="0.35">
      <c r="A11068" s="1">
        <v>87</v>
      </c>
      <c r="B11068" s="1" t="s">
        <v>118</v>
      </c>
      <c r="C11068" s="218">
        <v>44933</v>
      </c>
      <c r="D11068" s="218">
        <v>44930</v>
      </c>
      <c r="E11068" s="1">
        <v>3</v>
      </c>
      <c r="F11068" s="62">
        <v>70.64</v>
      </c>
    </row>
    <row r="11069" spans="1:6" x14ac:dyDescent="0.35">
      <c r="A11069" s="1">
        <v>87</v>
      </c>
      <c r="B11069" s="1" t="s">
        <v>118</v>
      </c>
      <c r="C11069" s="218">
        <v>44933</v>
      </c>
      <c r="D11069" s="218">
        <v>44931</v>
      </c>
      <c r="E11069" s="1">
        <v>5</v>
      </c>
      <c r="F11069" s="62">
        <v>146.66999999999999</v>
      </c>
    </row>
    <row r="11070" spans="1:6" x14ac:dyDescent="0.35">
      <c r="A11070" s="1">
        <v>87</v>
      </c>
      <c r="B11070" s="1" t="s">
        <v>118</v>
      </c>
      <c r="C11070" s="218">
        <v>44933</v>
      </c>
      <c r="D11070" s="218">
        <v>44932</v>
      </c>
      <c r="E11070" s="1">
        <v>7</v>
      </c>
      <c r="F11070" s="62">
        <v>220.07</v>
      </c>
    </row>
    <row r="11071" spans="1:6" x14ac:dyDescent="0.35">
      <c r="A11071" s="1">
        <v>87</v>
      </c>
      <c r="B11071" s="1" t="s">
        <v>118</v>
      </c>
      <c r="C11071" s="218">
        <v>44933</v>
      </c>
      <c r="D11071" s="218">
        <v>44933</v>
      </c>
      <c r="E11071" s="1">
        <v>7</v>
      </c>
      <c r="F11071" s="62">
        <v>347.98</v>
      </c>
    </row>
    <row r="11072" spans="1:6" x14ac:dyDescent="0.35">
      <c r="A11072" s="1">
        <v>87</v>
      </c>
      <c r="B11072" s="1" t="s">
        <v>118</v>
      </c>
      <c r="C11072" s="218">
        <v>44934</v>
      </c>
      <c r="D11072" s="218">
        <v>44931</v>
      </c>
      <c r="E11072" s="1">
        <v>2</v>
      </c>
      <c r="F11072" s="62">
        <v>47.42</v>
      </c>
    </row>
    <row r="11073" spans="1:6" x14ac:dyDescent="0.35">
      <c r="A11073" s="1">
        <v>87</v>
      </c>
      <c r="B11073" s="1" t="s">
        <v>118</v>
      </c>
      <c r="C11073" s="218">
        <v>44934</v>
      </c>
      <c r="D11073" s="218">
        <v>44932</v>
      </c>
      <c r="E11073" s="1">
        <v>9</v>
      </c>
      <c r="F11073" s="62">
        <v>295.11</v>
      </c>
    </row>
    <row r="11074" spans="1:6" x14ac:dyDescent="0.35">
      <c r="A11074" s="1">
        <v>87</v>
      </c>
      <c r="B11074" s="1" t="s">
        <v>118</v>
      </c>
      <c r="C11074" s="218">
        <v>44934</v>
      </c>
      <c r="D11074" s="218">
        <v>44933</v>
      </c>
      <c r="E11074" s="1">
        <v>2</v>
      </c>
      <c r="F11074" s="62">
        <v>102.46</v>
      </c>
    </row>
    <row r="11075" spans="1:6" x14ac:dyDescent="0.35">
      <c r="A11075" s="1">
        <v>87</v>
      </c>
      <c r="B11075" s="1" t="s">
        <v>118</v>
      </c>
      <c r="C11075" s="218">
        <v>44934</v>
      </c>
      <c r="D11075" s="218">
        <v>44934</v>
      </c>
      <c r="E11075" s="1">
        <v>5</v>
      </c>
      <c r="F11075" s="62">
        <v>232.89</v>
      </c>
    </row>
    <row r="11076" spans="1:6" x14ac:dyDescent="0.35">
      <c r="A11076" s="1">
        <v>87</v>
      </c>
      <c r="B11076" s="1" t="s">
        <v>118</v>
      </c>
      <c r="C11076" s="218">
        <v>44935</v>
      </c>
      <c r="D11076" s="218">
        <v>44933</v>
      </c>
      <c r="E11076" s="1">
        <v>1</v>
      </c>
      <c r="F11076" s="62">
        <v>54.15</v>
      </c>
    </row>
    <row r="11077" spans="1:6" x14ac:dyDescent="0.35">
      <c r="A11077" s="1">
        <v>87</v>
      </c>
      <c r="B11077" s="1" t="s">
        <v>118</v>
      </c>
      <c r="C11077" s="218">
        <v>44935</v>
      </c>
      <c r="D11077" s="218">
        <v>44934</v>
      </c>
      <c r="E11077" s="1">
        <v>2</v>
      </c>
      <c r="F11077" s="62">
        <v>75.239999999999995</v>
      </c>
    </row>
    <row r="11078" spans="1:6" x14ac:dyDescent="0.35">
      <c r="A11078" s="1">
        <v>87</v>
      </c>
      <c r="B11078" s="1" t="s">
        <v>118</v>
      </c>
      <c r="C11078" s="218">
        <v>44935</v>
      </c>
      <c r="D11078" s="218">
        <v>44935</v>
      </c>
      <c r="E11078" s="1">
        <v>4</v>
      </c>
      <c r="F11078" s="62">
        <v>148.9</v>
      </c>
    </row>
    <row r="11079" spans="1:6" x14ac:dyDescent="0.35">
      <c r="A11079" s="1">
        <v>87</v>
      </c>
      <c r="B11079" s="1" t="s">
        <v>118</v>
      </c>
      <c r="C11079" s="218">
        <v>44936</v>
      </c>
      <c r="D11079" s="218">
        <v>44933</v>
      </c>
      <c r="E11079" s="1">
        <v>3</v>
      </c>
      <c r="F11079" s="62">
        <v>132.21</v>
      </c>
    </row>
    <row r="11080" spans="1:6" x14ac:dyDescent="0.35">
      <c r="A11080" s="1">
        <v>87</v>
      </c>
      <c r="B11080" s="1" t="s">
        <v>118</v>
      </c>
      <c r="C11080" s="218">
        <v>44936</v>
      </c>
      <c r="D11080" s="218">
        <v>44934</v>
      </c>
      <c r="E11080" s="1">
        <v>3</v>
      </c>
      <c r="F11080" s="62">
        <v>69.150000000000006</v>
      </c>
    </row>
    <row r="11081" spans="1:6" x14ac:dyDescent="0.35">
      <c r="A11081" s="1">
        <v>87</v>
      </c>
      <c r="B11081" s="1" t="s">
        <v>118</v>
      </c>
      <c r="C11081" s="218">
        <v>44936</v>
      </c>
      <c r="D11081" s="218">
        <v>44935</v>
      </c>
      <c r="E11081" s="1">
        <v>5</v>
      </c>
      <c r="F11081" s="62">
        <v>135.53</v>
      </c>
    </row>
    <row r="11082" spans="1:6" x14ac:dyDescent="0.35">
      <c r="A11082" s="1">
        <v>87</v>
      </c>
      <c r="B11082" s="1" t="s">
        <v>118</v>
      </c>
      <c r="C11082" s="218">
        <v>44936</v>
      </c>
      <c r="D11082" s="218">
        <v>44936</v>
      </c>
      <c r="E11082" s="1">
        <v>3</v>
      </c>
      <c r="F11082" s="62">
        <v>97.66</v>
      </c>
    </row>
    <row r="11083" spans="1:6" x14ac:dyDescent="0.35">
      <c r="A11083" s="1">
        <v>87</v>
      </c>
      <c r="B11083" s="1" t="s">
        <v>118</v>
      </c>
      <c r="C11083" s="218">
        <v>44937</v>
      </c>
      <c r="D11083" s="218">
        <v>44934</v>
      </c>
      <c r="E11083" s="1">
        <v>7</v>
      </c>
      <c r="F11083" s="62">
        <v>243.73</v>
      </c>
    </row>
    <row r="11084" spans="1:6" x14ac:dyDescent="0.35">
      <c r="A11084" s="1">
        <v>87</v>
      </c>
      <c r="B11084" s="1" t="s">
        <v>118</v>
      </c>
      <c r="C11084" s="218">
        <v>44937</v>
      </c>
      <c r="D11084" s="218">
        <v>44935</v>
      </c>
      <c r="E11084" s="1">
        <v>6</v>
      </c>
      <c r="F11084" s="62">
        <v>248.88</v>
      </c>
    </row>
    <row r="11085" spans="1:6" x14ac:dyDescent="0.35">
      <c r="A11085" s="1">
        <v>87</v>
      </c>
      <c r="B11085" s="1" t="s">
        <v>118</v>
      </c>
      <c r="C11085" s="218">
        <v>44937</v>
      </c>
      <c r="D11085" s="218">
        <v>44936</v>
      </c>
      <c r="E11085" s="1">
        <v>2</v>
      </c>
      <c r="F11085" s="62">
        <v>108.5</v>
      </c>
    </row>
    <row r="11086" spans="1:6" x14ac:dyDescent="0.35">
      <c r="A11086" s="1">
        <v>87</v>
      </c>
      <c r="B11086" s="1" t="s">
        <v>118</v>
      </c>
      <c r="C11086" s="218">
        <v>44938</v>
      </c>
      <c r="D11086" s="218">
        <v>44935</v>
      </c>
      <c r="E11086" s="1">
        <v>7</v>
      </c>
      <c r="F11086" s="62">
        <v>252.83</v>
      </c>
    </row>
    <row r="11087" spans="1:6" x14ac:dyDescent="0.35">
      <c r="A11087" s="1">
        <v>87</v>
      </c>
      <c r="B11087" s="1" t="s">
        <v>118</v>
      </c>
      <c r="C11087" s="218">
        <v>44938</v>
      </c>
      <c r="D11087" s="218">
        <v>44936</v>
      </c>
      <c r="E11087" s="1">
        <v>5</v>
      </c>
      <c r="F11087" s="62">
        <v>173.59</v>
      </c>
    </row>
    <row r="11088" spans="1:6" x14ac:dyDescent="0.35">
      <c r="A11088" s="1">
        <v>87</v>
      </c>
      <c r="B11088" s="1" t="s">
        <v>118</v>
      </c>
      <c r="C11088" s="218">
        <v>44938</v>
      </c>
      <c r="D11088" s="218">
        <v>44937</v>
      </c>
      <c r="E11088" s="1">
        <v>7</v>
      </c>
      <c r="F11088" s="62">
        <v>277.3</v>
      </c>
    </row>
    <row r="11089" spans="1:6" x14ac:dyDescent="0.35">
      <c r="A11089" s="1">
        <v>87</v>
      </c>
      <c r="B11089" s="1" t="s">
        <v>118</v>
      </c>
      <c r="C11089" s="218">
        <v>44938</v>
      </c>
      <c r="D11089" s="218">
        <v>44938</v>
      </c>
      <c r="E11089" s="1">
        <v>2</v>
      </c>
      <c r="F11089" s="62">
        <v>75.19</v>
      </c>
    </row>
    <row r="11090" spans="1:6" x14ac:dyDescent="0.35">
      <c r="A11090" s="1">
        <v>87</v>
      </c>
      <c r="B11090" s="1" t="s">
        <v>118</v>
      </c>
      <c r="C11090" s="218">
        <v>44939</v>
      </c>
      <c r="D11090" s="218">
        <v>44936</v>
      </c>
      <c r="E11090" s="1">
        <v>3</v>
      </c>
      <c r="F11090" s="62">
        <v>101.77</v>
      </c>
    </row>
    <row r="11091" spans="1:6" x14ac:dyDescent="0.35">
      <c r="A11091" s="1">
        <v>87</v>
      </c>
      <c r="B11091" s="1" t="s">
        <v>118</v>
      </c>
      <c r="C11091" s="218">
        <v>44939</v>
      </c>
      <c r="D11091" s="218">
        <v>44937</v>
      </c>
      <c r="E11091" s="1">
        <v>7</v>
      </c>
      <c r="F11091" s="62">
        <v>304.97000000000003</v>
      </c>
    </row>
    <row r="11092" spans="1:6" x14ac:dyDescent="0.35">
      <c r="A11092" s="1">
        <v>87</v>
      </c>
      <c r="B11092" s="1" t="s">
        <v>118</v>
      </c>
      <c r="C11092" s="218">
        <v>44939</v>
      </c>
      <c r="D11092" s="218">
        <v>44938</v>
      </c>
      <c r="E11092" s="1">
        <v>6</v>
      </c>
      <c r="F11092" s="62">
        <v>166.07</v>
      </c>
    </row>
    <row r="11093" spans="1:6" x14ac:dyDescent="0.35">
      <c r="A11093" s="1">
        <v>87</v>
      </c>
      <c r="B11093" s="1" t="s">
        <v>118</v>
      </c>
      <c r="C11093" s="218">
        <v>44939</v>
      </c>
      <c r="D11093" s="218">
        <v>44939</v>
      </c>
      <c r="E11093" s="1">
        <v>3</v>
      </c>
      <c r="F11093" s="62">
        <v>96.87</v>
      </c>
    </row>
    <row r="11094" spans="1:6" x14ac:dyDescent="0.35">
      <c r="A11094" s="1">
        <v>87</v>
      </c>
      <c r="B11094" s="1" t="s">
        <v>118</v>
      </c>
      <c r="C11094" s="218">
        <v>44940</v>
      </c>
      <c r="D11094" s="218">
        <v>44937</v>
      </c>
      <c r="E11094" s="1">
        <v>4</v>
      </c>
      <c r="F11094" s="62">
        <v>151.66999999999999</v>
      </c>
    </row>
    <row r="11095" spans="1:6" x14ac:dyDescent="0.35">
      <c r="A11095" s="1">
        <v>87</v>
      </c>
      <c r="B11095" s="1" t="s">
        <v>118</v>
      </c>
      <c r="C11095" s="218">
        <v>44940</v>
      </c>
      <c r="D11095" s="218">
        <v>44938</v>
      </c>
      <c r="E11095" s="1">
        <v>4</v>
      </c>
      <c r="F11095" s="62">
        <v>183.04</v>
      </c>
    </row>
    <row r="11096" spans="1:6" x14ac:dyDescent="0.35">
      <c r="A11096" s="1">
        <v>87</v>
      </c>
      <c r="B11096" s="1" t="s">
        <v>118</v>
      </c>
      <c r="C11096" s="218">
        <v>44940</v>
      </c>
      <c r="D11096" s="218">
        <v>44939</v>
      </c>
      <c r="E11096" s="1">
        <v>6</v>
      </c>
      <c r="F11096" s="62">
        <v>172.5</v>
      </c>
    </row>
    <row r="11097" spans="1:6" x14ac:dyDescent="0.35">
      <c r="A11097" s="1">
        <v>87</v>
      </c>
      <c r="B11097" s="1" t="s">
        <v>118</v>
      </c>
      <c r="C11097" s="218">
        <v>44940</v>
      </c>
      <c r="D11097" s="218">
        <v>44940</v>
      </c>
      <c r="E11097" s="1">
        <v>1</v>
      </c>
      <c r="F11097" s="62">
        <v>23.76</v>
      </c>
    </row>
    <row r="11098" spans="1:6" x14ac:dyDescent="0.35">
      <c r="A11098" s="1">
        <v>87</v>
      </c>
      <c r="B11098" s="1" t="s">
        <v>118</v>
      </c>
      <c r="C11098" s="218">
        <v>44941</v>
      </c>
      <c r="D11098" s="218">
        <v>44937</v>
      </c>
      <c r="E11098" s="1">
        <v>1</v>
      </c>
      <c r="F11098" s="62">
        <v>23.76</v>
      </c>
    </row>
    <row r="11099" spans="1:6" x14ac:dyDescent="0.35">
      <c r="A11099" s="1">
        <v>87</v>
      </c>
      <c r="B11099" s="1" t="s">
        <v>118</v>
      </c>
      <c r="C11099" s="218">
        <v>44941</v>
      </c>
      <c r="D11099" s="218">
        <v>44938</v>
      </c>
      <c r="E11099" s="1">
        <v>5</v>
      </c>
      <c r="F11099" s="62">
        <v>205.37</v>
      </c>
    </row>
    <row r="11100" spans="1:6" x14ac:dyDescent="0.35">
      <c r="A11100" s="1">
        <v>87</v>
      </c>
      <c r="B11100" s="1" t="s">
        <v>118</v>
      </c>
      <c r="C11100" s="218">
        <v>44941</v>
      </c>
      <c r="D11100" s="218">
        <v>44939</v>
      </c>
      <c r="E11100" s="1">
        <v>3</v>
      </c>
      <c r="F11100" s="62">
        <v>98.5</v>
      </c>
    </row>
    <row r="11101" spans="1:6" x14ac:dyDescent="0.35">
      <c r="A11101" s="1">
        <v>87</v>
      </c>
      <c r="B11101" s="1" t="s">
        <v>118</v>
      </c>
      <c r="C11101" s="218">
        <v>44941</v>
      </c>
      <c r="D11101" s="218">
        <v>44940</v>
      </c>
      <c r="E11101" s="1">
        <v>3</v>
      </c>
      <c r="F11101" s="62">
        <v>94.14</v>
      </c>
    </row>
    <row r="11102" spans="1:6" x14ac:dyDescent="0.35">
      <c r="A11102" s="1">
        <v>87</v>
      </c>
      <c r="B11102" s="1" t="s">
        <v>118</v>
      </c>
      <c r="C11102" s="218">
        <v>44942</v>
      </c>
      <c r="D11102" s="218">
        <v>44938</v>
      </c>
      <c r="E11102" s="1">
        <v>2</v>
      </c>
      <c r="F11102" s="62">
        <v>71.680000000000007</v>
      </c>
    </row>
    <row r="11103" spans="1:6" x14ac:dyDescent="0.35">
      <c r="A11103" s="1">
        <v>87</v>
      </c>
      <c r="B11103" s="1" t="s">
        <v>118</v>
      </c>
      <c r="C11103" s="218">
        <v>44942</v>
      </c>
      <c r="D11103" s="218">
        <v>44939</v>
      </c>
      <c r="E11103" s="1">
        <v>5</v>
      </c>
      <c r="F11103" s="62">
        <v>142.16</v>
      </c>
    </row>
    <row r="11104" spans="1:6" x14ac:dyDescent="0.35">
      <c r="A11104" s="1">
        <v>87</v>
      </c>
      <c r="B11104" s="1" t="s">
        <v>118</v>
      </c>
      <c r="C11104" s="218">
        <v>44942</v>
      </c>
      <c r="D11104" s="218">
        <v>44941</v>
      </c>
      <c r="E11104" s="1">
        <v>3</v>
      </c>
      <c r="F11104" s="62">
        <v>129.38999999999999</v>
      </c>
    </row>
    <row r="11105" spans="1:6" x14ac:dyDescent="0.35">
      <c r="A11105" s="1">
        <v>87</v>
      </c>
      <c r="B11105" s="1" t="s">
        <v>118</v>
      </c>
      <c r="C11105" s="218">
        <v>44942</v>
      </c>
      <c r="D11105" s="218">
        <v>44942</v>
      </c>
      <c r="E11105" s="1">
        <v>1</v>
      </c>
      <c r="F11105" s="62">
        <v>54.25</v>
      </c>
    </row>
    <row r="11106" spans="1:6" x14ac:dyDescent="0.35">
      <c r="A11106" s="1">
        <v>87</v>
      </c>
      <c r="B11106" s="1" t="s">
        <v>118</v>
      </c>
      <c r="C11106" s="218">
        <v>44943</v>
      </c>
      <c r="D11106" s="218">
        <v>44939</v>
      </c>
      <c r="E11106" s="1">
        <v>3</v>
      </c>
      <c r="F11106" s="62">
        <v>119.79</v>
      </c>
    </row>
    <row r="11107" spans="1:6" x14ac:dyDescent="0.35">
      <c r="A11107" s="1">
        <v>87</v>
      </c>
      <c r="B11107" s="1" t="s">
        <v>118</v>
      </c>
      <c r="C11107" s="218">
        <v>44943</v>
      </c>
      <c r="D11107" s="218">
        <v>44940</v>
      </c>
      <c r="E11107" s="1">
        <v>4</v>
      </c>
      <c r="F11107" s="62">
        <v>179.53</v>
      </c>
    </row>
    <row r="11108" spans="1:6" x14ac:dyDescent="0.35">
      <c r="A11108" s="1">
        <v>87</v>
      </c>
      <c r="B11108" s="1" t="s">
        <v>118</v>
      </c>
      <c r="C11108" s="218">
        <v>44943</v>
      </c>
      <c r="D11108" s="218">
        <v>44941</v>
      </c>
      <c r="E11108" s="1">
        <v>2</v>
      </c>
      <c r="F11108" s="62">
        <v>46.63</v>
      </c>
    </row>
    <row r="11109" spans="1:6" x14ac:dyDescent="0.35">
      <c r="A11109" s="1">
        <v>87</v>
      </c>
      <c r="B11109" s="1" t="s">
        <v>118</v>
      </c>
      <c r="C11109" s="218">
        <v>44943</v>
      </c>
      <c r="D11109" s="218">
        <v>44942</v>
      </c>
      <c r="E11109" s="1">
        <v>5</v>
      </c>
      <c r="F11109" s="62">
        <v>148.79</v>
      </c>
    </row>
    <row r="11110" spans="1:6" x14ac:dyDescent="0.35">
      <c r="A11110" s="1">
        <v>87</v>
      </c>
      <c r="B11110" s="1" t="s">
        <v>118</v>
      </c>
      <c r="C11110" s="218">
        <v>44943</v>
      </c>
      <c r="D11110" s="218">
        <v>44943</v>
      </c>
      <c r="E11110" s="1">
        <v>6</v>
      </c>
      <c r="F11110" s="62">
        <v>221.51</v>
      </c>
    </row>
    <row r="11111" spans="1:6" x14ac:dyDescent="0.35">
      <c r="A11111" s="1">
        <v>87</v>
      </c>
      <c r="B11111" s="1" t="s">
        <v>118</v>
      </c>
      <c r="C11111" s="218">
        <v>44944</v>
      </c>
      <c r="D11111" s="218">
        <v>44942</v>
      </c>
      <c r="E11111" s="1">
        <v>3</v>
      </c>
      <c r="F11111" s="62">
        <v>99.1</v>
      </c>
    </row>
    <row r="11112" spans="1:6" x14ac:dyDescent="0.35">
      <c r="A11112" s="1">
        <v>87</v>
      </c>
      <c r="B11112" s="1" t="s">
        <v>118</v>
      </c>
      <c r="C11112" s="218">
        <v>44944</v>
      </c>
      <c r="D11112" s="218">
        <v>44943</v>
      </c>
      <c r="E11112" s="1">
        <v>1</v>
      </c>
      <c r="F11112" s="62">
        <v>44.55</v>
      </c>
    </row>
    <row r="11113" spans="1:6" x14ac:dyDescent="0.35">
      <c r="A11113" s="1">
        <v>87</v>
      </c>
      <c r="B11113" s="1" t="s">
        <v>118</v>
      </c>
      <c r="C11113" s="218">
        <v>44944</v>
      </c>
      <c r="D11113" s="218">
        <v>44944</v>
      </c>
      <c r="E11113" s="1">
        <v>6</v>
      </c>
      <c r="F11113" s="62">
        <v>187.34</v>
      </c>
    </row>
    <row r="11114" spans="1:6" x14ac:dyDescent="0.35">
      <c r="A11114" s="1">
        <v>87</v>
      </c>
      <c r="B11114" s="1" t="s">
        <v>118</v>
      </c>
      <c r="C11114" s="218">
        <v>44945</v>
      </c>
      <c r="D11114" s="218">
        <v>44942</v>
      </c>
      <c r="E11114" s="1">
        <v>6</v>
      </c>
      <c r="F11114" s="62">
        <v>284.72000000000003</v>
      </c>
    </row>
    <row r="11115" spans="1:6" x14ac:dyDescent="0.35">
      <c r="A11115" s="1">
        <v>87</v>
      </c>
      <c r="B11115" s="1" t="s">
        <v>118</v>
      </c>
      <c r="C11115" s="218">
        <v>44945</v>
      </c>
      <c r="D11115" s="218">
        <v>44943</v>
      </c>
      <c r="E11115" s="1">
        <v>2</v>
      </c>
      <c r="F11115" s="62">
        <v>104.24</v>
      </c>
    </row>
    <row r="11116" spans="1:6" x14ac:dyDescent="0.35">
      <c r="A11116" s="1">
        <v>87</v>
      </c>
      <c r="B11116" s="1" t="s">
        <v>118</v>
      </c>
      <c r="C11116" s="218">
        <v>44945</v>
      </c>
      <c r="D11116" s="218">
        <v>44944</v>
      </c>
      <c r="E11116" s="1">
        <v>6</v>
      </c>
      <c r="F11116" s="62">
        <v>164.09</v>
      </c>
    </row>
    <row r="11117" spans="1:6" x14ac:dyDescent="0.35">
      <c r="A11117" s="1">
        <v>87</v>
      </c>
      <c r="B11117" s="1" t="s">
        <v>118</v>
      </c>
      <c r="C11117" s="218">
        <v>44945</v>
      </c>
      <c r="D11117" s="218">
        <v>44945</v>
      </c>
      <c r="E11117" s="1">
        <v>5</v>
      </c>
      <c r="F11117" s="62">
        <v>222.84</v>
      </c>
    </row>
    <row r="11118" spans="1:6" x14ac:dyDescent="0.35">
      <c r="A11118" s="1">
        <v>87</v>
      </c>
      <c r="B11118" s="1" t="s">
        <v>118</v>
      </c>
      <c r="C11118" s="218">
        <v>44946</v>
      </c>
      <c r="D11118" s="218">
        <v>44943</v>
      </c>
      <c r="E11118" s="1">
        <v>1</v>
      </c>
      <c r="F11118" s="62">
        <v>54.4</v>
      </c>
    </row>
    <row r="11119" spans="1:6" x14ac:dyDescent="0.35">
      <c r="A11119" s="1">
        <v>87</v>
      </c>
      <c r="B11119" s="1" t="s">
        <v>118</v>
      </c>
      <c r="C11119" s="218">
        <v>44946</v>
      </c>
      <c r="D11119" s="218">
        <v>44944</v>
      </c>
      <c r="E11119" s="1">
        <v>5</v>
      </c>
      <c r="F11119" s="62">
        <v>145.18</v>
      </c>
    </row>
    <row r="11120" spans="1:6" x14ac:dyDescent="0.35">
      <c r="A11120" s="1">
        <v>87</v>
      </c>
      <c r="B11120" s="1" t="s">
        <v>118</v>
      </c>
      <c r="C11120" s="218">
        <v>44947</v>
      </c>
      <c r="D11120" s="218">
        <v>44945</v>
      </c>
      <c r="E11120" s="1">
        <v>7</v>
      </c>
      <c r="F11120" s="62">
        <v>306.41000000000003</v>
      </c>
    </row>
    <row r="11121" spans="1:6" x14ac:dyDescent="0.35">
      <c r="A11121" s="1">
        <v>87</v>
      </c>
      <c r="B11121" s="1" t="s">
        <v>118</v>
      </c>
      <c r="C11121" s="218">
        <v>44947</v>
      </c>
      <c r="D11121" s="218">
        <v>44946</v>
      </c>
      <c r="E11121" s="1">
        <v>3</v>
      </c>
      <c r="F11121" s="62">
        <v>69.099999999999994</v>
      </c>
    </row>
    <row r="11122" spans="1:6" x14ac:dyDescent="0.35">
      <c r="A11122" s="1">
        <v>87</v>
      </c>
      <c r="B11122" s="1" t="s">
        <v>118</v>
      </c>
      <c r="C11122" s="218">
        <v>44947</v>
      </c>
      <c r="D11122" s="218">
        <v>44947</v>
      </c>
      <c r="E11122" s="1">
        <v>4</v>
      </c>
      <c r="F11122" s="62">
        <v>88.6</v>
      </c>
    </row>
    <row r="11123" spans="1:6" x14ac:dyDescent="0.35">
      <c r="A11123" s="1">
        <v>87</v>
      </c>
      <c r="B11123" s="1" t="s">
        <v>118</v>
      </c>
      <c r="C11123" s="218">
        <v>44948</v>
      </c>
      <c r="D11123" s="218">
        <v>44943</v>
      </c>
      <c r="E11123" s="1">
        <v>1</v>
      </c>
      <c r="F11123" s="62">
        <v>49.5</v>
      </c>
    </row>
    <row r="11124" spans="1:6" x14ac:dyDescent="0.35">
      <c r="A11124" s="1">
        <v>87</v>
      </c>
      <c r="B11124" s="1" t="s">
        <v>118</v>
      </c>
      <c r="C11124" s="218">
        <v>44948</v>
      </c>
      <c r="D11124" s="218">
        <v>44945</v>
      </c>
      <c r="E11124" s="1">
        <v>3</v>
      </c>
      <c r="F11124" s="62">
        <v>98.8</v>
      </c>
    </row>
    <row r="11125" spans="1:6" x14ac:dyDescent="0.35">
      <c r="A11125" s="1">
        <v>87</v>
      </c>
      <c r="B11125" s="1" t="s">
        <v>118</v>
      </c>
      <c r="C11125" s="218">
        <v>44948</v>
      </c>
      <c r="D11125" s="218">
        <v>44946</v>
      </c>
      <c r="E11125" s="1">
        <v>2</v>
      </c>
      <c r="F11125" s="62">
        <v>45.93</v>
      </c>
    </row>
    <row r="11126" spans="1:6" x14ac:dyDescent="0.35">
      <c r="A11126" s="1">
        <v>87</v>
      </c>
      <c r="B11126" s="1" t="s">
        <v>118</v>
      </c>
      <c r="C11126" s="218">
        <v>44948</v>
      </c>
      <c r="D11126" s="218">
        <v>44947</v>
      </c>
      <c r="E11126" s="1">
        <v>1</v>
      </c>
      <c r="F11126" s="62">
        <v>23.66</v>
      </c>
    </row>
    <row r="11127" spans="1:6" x14ac:dyDescent="0.35">
      <c r="A11127" s="1">
        <v>87</v>
      </c>
      <c r="B11127" s="1" t="s">
        <v>118</v>
      </c>
      <c r="C11127" s="218">
        <v>44948</v>
      </c>
      <c r="D11127" s="218">
        <v>44948</v>
      </c>
      <c r="E11127" s="1">
        <v>5</v>
      </c>
      <c r="F11127" s="62">
        <v>114.64</v>
      </c>
    </row>
    <row r="11128" spans="1:6" x14ac:dyDescent="0.35">
      <c r="A11128" s="1">
        <v>87</v>
      </c>
      <c r="B11128" s="1" t="s">
        <v>118</v>
      </c>
      <c r="C11128" s="218">
        <v>44949</v>
      </c>
      <c r="D11128" s="218">
        <v>44946</v>
      </c>
      <c r="E11128" s="1">
        <v>4</v>
      </c>
      <c r="F11128" s="62">
        <v>175.53</v>
      </c>
    </row>
    <row r="11129" spans="1:6" x14ac:dyDescent="0.35">
      <c r="A11129" s="1">
        <v>87</v>
      </c>
      <c r="B11129" s="1" t="s">
        <v>118</v>
      </c>
      <c r="C11129" s="218">
        <v>44949</v>
      </c>
      <c r="D11129" s="218">
        <v>44948</v>
      </c>
      <c r="E11129" s="1">
        <v>4</v>
      </c>
      <c r="F11129" s="62">
        <v>94.84</v>
      </c>
    </row>
    <row r="11130" spans="1:6" x14ac:dyDescent="0.35">
      <c r="A11130" s="1">
        <v>87</v>
      </c>
      <c r="B11130" s="1" t="s">
        <v>118</v>
      </c>
      <c r="C11130" s="218">
        <v>44949</v>
      </c>
      <c r="D11130" s="218">
        <v>44949</v>
      </c>
      <c r="E11130" s="1">
        <v>3</v>
      </c>
      <c r="F11130" s="62">
        <v>101.17</v>
      </c>
    </row>
    <row r="11131" spans="1:6" x14ac:dyDescent="0.35">
      <c r="A11131" s="1">
        <v>87</v>
      </c>
      <c r="B11131" s="1" t="s">
        <v>118</v>
      </c>
      <c r="C11131" s="218">
        <v>44950</v>
      </c>
      <c r="D11131" s="218">
        <v>44947</v>
      </c>
      <c r="E11131" s="1">
        <v>4</v>
      </c>
      <c r="F11131" s="62">
        <v>205.63</v>
      </c>
    </row>
    <row r="11132" spans="1:6" x14ac:dyDescent="0.35">
      <c r="A11132" s="1">
        <v>87</v>
      </c>
      <c r="B11132" s="1" t="s">
        <v>118</v>
      </c>
      <c r="C11132" s="218">
        <v>44950</v>
      </c>
      <c r="D11132" s="218">
        <v>44948</v>
      </c>
      <c r="E11132" s="1">
        <v>2</v>
      </c>
      <c r="F11132" s="62">
        <v>44.45</v>
      </c>
    </row>
    <row r="11133" spans="1:6" x14ac:dyDescent="0.35">
      <c r="A11133" s="1">
        <v>87</v>
      </c>
      <c r="B11133" s="1" t="s">
        <v>118</v>
      </c>
      <c r="C11133" s="218">
        <v>44950</v>
      </c>
      <c r="D11133" s="218">
        <v>44949</v>
      </c>
      <c r="E11133" s="1">
        <v>1</v>
      </c>
      <c r="F11133" s="62">
        <v>23.76</v>
      </c>
    </row>
    <row r="11134" spans="1:6" x14ac:dyDescent="0.35">
      <c r="A11134" s="1">
        <v>87</v>
      </c>
      <c r="B11134" s="1" t="s">
        <v>118</v>
      </c>
      <c r="C11134" s="218">
        <v>44950</v>
      </c>
      <c r="D11134" s="218">
        <v>44950</v>
      </c>
      <c r="E11134" s="1">
        <v>2</v>
      </c>
      <c r="F11134" s="62">
        <v>101.28</v>
      </c>
    </row>
    <row r="11135" spans="1:6" x14ac:dyDescent="0.35">
      <c r="A11135" s="1">
        <v>87</v>
      </c>
      <c r="B11135" s="1" t="s">
        <v>118</v>
      </c>
      <c r="C11135" s="218">
        <v>44951</v>
      </c>
      <c r="D11135" s="218">
        <v>44948</v>
      </c>
      <c r="E11135" s="1">
        <v>7</v>
      </c>
      <c r="F11135" s="62">
        <v>309.57</v>
      </c>
    </row>
    <row r="11136" spans="1:6" x14ac:dyDescent="0.35">
      <c r="A11136" s="1">
        <v>87</v>
      </c>
      <c r="B11136" s="1" t="s">
        <v>118</v>
      </c>
      <c r="C11136" s="218">
        <v>44951</v>
      </c>
      <c r="D11136" s="218">
        <v>44949</v>
      </c>
      <c r="E11136" s="1">
        <v>4</v>
      </c>
      <c r="F11136" s="62">
        <v>94.94</v>
      </c>
    </row>
    <row r="11137" spans="1:6" x14ac:dyDescent="0.35">
      <c r="A11137" s="1">
        <v>87</v>
      </c>
      <c r="B11137" s="1" t="s">
        <v>118</v>
      </c>
      <c r="C11137" s="218">
        <v>44951</v>
      </c>
      <c r="D11137" s="218">
        <v>44950</v>
      </c>
      <c r="E11137" s="1">
        <v>1</v>
      </c>
      <c r="F11137" s="62">
        <v>20</v>
      </c>
    </row>
    <row r="11138" spans="1:6" x14ac:dyDescent="0.35">
      <c r="A11138" s="1">
        <v>87</v>
      </c>
      <c r="B11138" s="1" t="s">
        <v>118</v>
      </c>
      <c r="C11138" s="218">
        <v>44951</v>
      </c>
      <c r="D11138" s="218">
        <v>44951</v>
      </c>
      <c r="E11138" s="1">
        <v>10</v>
      </c>
      <c r="F11138" s="62">
        <v>339.66</v>
      </c>
    </row>
    <row r="11139" spans="1:6" x14ac:dyDescent="0.35">
      <c r="A11139" s="1">
        <v>87</v>
      </c>
      <c r="B11139" s="1" t="s">
        <v>118</v>
      </c>
      <c r="C11139" s="218">
        <v>44952</v>
      </c>
      <c r="D11139" s="218">
        <v>44949</v>
      </c>
      <c r="E11139" s="1">
        <v>5</v>
      </c>
      <c r="F11139" s="62">
        <v>220.42</v>
      </c>
    </row>
    <row r="11140" spans="1:6" x14ac:dyDescent="0.35">
      <c r="A11140" s="1">
        <v>87</v>
      </c>
      <c r="B11140" s="1" t="s">
        <v>118</v>
      </c>
      <c r="C11140" s="218">
        <v>44952</v>
      </c>
      <c r="D11140" s="218">
        <v>44950</v>
      </c>
      <c r="E11140" s="1">
        <v>3</v>
      </c>
      <c r="F11140" s="62">
        <v>148.80000000000001</v>
      </c>
    </row>
    <row r="11141" spans="1:6" x14ac:dyDescent="0.35">
      <c r="A11141" s="1">
        <v>87</v>
      </c>
      <c r="B11141" s="1" t="s">
        <v>118</v>
      </c>
      <c r="C11141" s="218">
        <v>44952</v>
      </c>
      <c r="D11141" s="218">
        <v>44951</v>
      </c>
      <c r="E11141" s="1">
        <v>6</v>
      </c>
      <c r="F11141" s="62">
        <v>138.16</v>
      </c>
    </row>
    <row r="11142" spans="1:6" x14ac:dyDescent="0.35">
      <c r="A11142" s="1">
        <v>87</v>
      </c>
      <c r="B11142" s="1" t="s">
        <v>118</v>
      </c>
      <c r="C11142" s="218">
        <v>44952</v>
      </c>
      <c r="D11142" s="218">
        <v>44952</v>
      </c>
      <c r="E11142" s="1">
        <v>4</v>
      </c>
      <c r="F11142" s="62">
        <v>179.64</v>
      </c>
    </row>
    <row r="11143" spans="1:6" x14ac:dyDescent="0.35">
      <c r="A11143" s="1">
        <v>88</v>
      </c>
      <c r="B11143" s="1" t="s">
        <v>119</v>
      </c>
      <c r="C11143" s="218">
        <v>44879</v>
      </c>
      <c r="D11143" s="218">
        <v>44878</v>
      </c>
      <c r="E11143" s="1">
        <v>9</v>
      </c>
      <c r="F11143" s="62">
        <v>232.76</v>
      </c>
    </row>
    <row r="11144" spans="1:6" x14ac:dyDescent="0.35">
      <c r="A11144" s="1">
        <v>88</v>
      </c>
      <c r="B11144" s="1" t="s">
        <v>119</v>
      </c>
      <c r="C11144" s="218">
        <v>44879</v>
      </c>
      <c r="D11144" s="218">
        <v>44879</v>
      </c>
      <c r="E11144" s="1">
        <v>7</v>
      </c>
      <c r="F11144" s="62">
        <v>289.62</v>
      </c>
    </row>
    <row r="11145" spans="1:6" x14ac:dyDescent="0.35">
      <c r="A11145" s="1">
        <v>88</v>
      </c>
      <c r="B11145" s="1" t="s">
        <v>119</v>
      </c>
      <c r="C11145" s="218">
        <v>44881</v>
      </c>
      <c r="D11145" s="218">
        <v>44878</v>
      </c>
      <c r="E11145" s="1">
        <v>12</v>
      </c>
      <c r="F11145" s="62">
        <v>279.02999999999997</v>
      </c>
    </row>
    <row r="11146" spans="1:6" x14ac:dyDescent="0.35">
      <c r="A11146" s="1">
        <v>88</v>
      </c>
      <c r="B11146" s="1" t="s">
        <v>119</v>
      </c>
      <c r="C11146" s="218">
        <v>44881</v>
      </c>
      <c r="D11146" s="218">
        <v>44879</v>
      </c>
      <c r="E11146" s="1">
        <v>6</v>
      </c>
      <c r="F11146" s="62">
        <v>135.18</v>
      </c>
    </row>
    <row r="11147" spans="1:6" x14ac:dyDescent="0.35">
      <c r="A11147" s="1">
        <v>88</v>
      </c>
      <c r="B11147" s="1" t="s">
        <v>119</v>
      </c>
      <c r="C11147" s="218">
        <v>44881</v>
      </c>
      <c r="D11147" s="218">
        <v>44880</v>
      </c>
      <c r="E11147" s="1">
        <v>13</v>
      </c>
      <c r="F11147" s="62">
        <v>347.88</v>
      </c>
    </row>
    <row r="11148" spans="1:6" x14ac:dyDescent="0.35">
      <c r="A11148" s="1">
        <v>88</v>
      </c>
      <c r="B11148" s="1" t="s">
        <v>119</v>
      </c>
      <c r="C11148" s="218">
        <v>44881</v>
      </c>
      <c r="D11148" s="218">
        <v>44881</v>
      </c>
      <c r="E11148" s="1">
        <v>3</v>
      </c>
      <c r="F11148" s="62">
        <v>100.93</v>
      </c>
    </row>
    <row r="11149" spans="1:6" x14ac:dyDescent="0.35">
      <c r="A11149" s="1">
        <v>88</v>
      </c>
      <c r="B11149" s="1" t="s">
        <v>119</v>
      </c>
      <c r="C11149" s="218">
        <v>44883</v>
      </c>
      <c r="D11149" s="218">
        <v>44879</v>
      </c>
      <c r="E11149" s="1">
        <v>4</v>
      </c>
      <c r="F11149" s="62">
        <v>94.79</v>
      </c>
    </row>
    <row r="11150" spans="1:6" x14ac:dyDescent="0.35">
      <c r="A11150" s="1">
        <v>88</v>
      </c>
      <c r="B11150" s="1" t="s">
        <v>119</v>
      </c>
      <c r="C11150" s="218">
        <v>44883</v>
      </c>
      <c r="D11150" s="218">
        <v>44880</v>
      </c>
      <c r="E11150" s="1">
        <v>2</v>
      </c>
      <c r="F11150" s="62">
        <v>47.32</v>
      </c>
    </row>
    <row r="11151" spans="1:6" x14ac:dyDescent="0.35">
      <c r="A11151" s="1">
        <v>88</v>
      </c>
      <c r="B11151" s="1" t="s">
        <v>119</v>
      </c>
      <c r="C11151" s="218">
        <v>44883</v>
      </c>
      <c r="D11151" s="218">
        <v>44881</v>
      </c>
      <c r="E11151" s="1">
        <v>4</v>
      </c>
      <c r="F11151" s="62">
        <v>125.38</v>
      </c>
    </row>
    <row r="11152" spans="1:6" x14ac:dyDescent="0.35">
      <c r="A11152" s="1">
        <v>88</v>
      </c>
      <c r="B11152" s="1" t="s">
        <v>119</v>
      </c>
      <c r="C11152" s="218">
        <v>44883</v>
      </c>
      <c r="D11152" s="218">
        <v>44882</v>
      </c>
      <c r="E11152" s="1">
        <v>3</v>
      </c>
      <c r="F11152" s="62">
        <v>131.96</v>
      </c>
    </row>
    <row r="11153" spans="1:6" x14ac:dyDescent="0.35">
      <c r="A11153" s="1">
        <v>88</v>
      </c>
      <c r="B11153" s="1" t="s">
        <v>119</v>
      </c>
      <c r="C11153" s="218">
        <v>44884</v>
      </c>
      <c r="D11153" s="218">
        <v>44878</v>
      </c>
      <c r="E11153" s="1">
        <v>1</v>
      </c>
      <c r="F11153" s="62">
        <v>23.66</v>
      </c>
    </row>
    <row r="11154" spans="1:6" x14ac:dyDescent="0.35">
      <c r="A11154" s="1">
        <v>88</v>
      </c>
      <c r="B11154" s="1" t="s">
        <v>119</v>
      </c>
      <c r="C11154" s="218">
        <v>44884</v>
      </c>
      <c r="D11154" s="218">
        <v>44879</v>
      </c>
      <c r="E11154" s="1">
        <v>1</v>
      </c>
      <c r="F11154" s="62">
        <v>54.45</v>
      </c>
    </row>
    <row r="11155" spans="1:6" x14ac:dyDescent="0.35">
      <c r="A11155" s="1">
        <v>88</v>
      </c>
      <c r="B11155" s="1" t="s">
        <v>119</v>
      </c>
      <c r="C11155" s="218">
        <v>44884</v>
      </c>
      <c r="D11155" s="218">
        <v>44880</v>
      </c>
      <c r="E11155" s="1">
        <v>2</v>
      </c>
      <c r="F11155" s="62">
        <v>47.37</v>
      </c>
    </row>
    <row r="11156" spans="1:6" x14ac:dyDescent="0.35">
      <c r="A11156" s="1">
        <v>88</v>
      </c>
      <c r="B11156" s="1" t="s">
        <v>119</v>
      </c>
      <c r="C11156" s="218">
        <v>44884</v>
      </c>
      <c r="D11156" s="218">
        <v>44881</v>
      </c>
      <c r="E11156" s="1">
        <v>5</v>
      </c>
      <c r="F11156" s="62">
        <v>142.31</v>
      </c>
    </row>
    <row r="11157" spans="1:6" x14ac:dyDescent="0.35">
      <c r="A11157" s="1">
        <v>88</v>
      </c>
      <c r="B11157" s="1" t="s">
        <v>119</v>
      </c>
      <c r="C11157" s="218">
        <v>44884</v>
      </c>
      <c r="D11157" s="218">
        <v>44882</v>
      </c>
      <c r="E11157" s="1">
        <v>4</v>
      </c>
      <c r="F11157" s="62">
        <v>125.13</v>
      </c>
    </row>
    <row r="11158" spans="1:6" x14ac:dyDescent="0.35">
      <c r="A11158" s="1">
        <v>88</v>
      </c>
      <c r="B11158" s="1" t="s">
        <v>119</v>
      </c>
      <c r="C11158" s="218">
        <v>44885</v>
      </c>
      <c r="D11158" s="218">
        <v>44879</v>
      </c>
      <c r="E11158" s="1">
        <v>1</v>
      </c>
      <c r="F11158" s="62">
        <v>23.66</v>
      </c>
    </row>
    <row r="11159" spans="1:6" x14ac:dyDescent="0.35">
      <c r="A11159" s="1">
        <v>88</v>
      </c>
      <c r="B11159" s="1" t="s">
        <v>119</v>
      </c>
      <c r="C11159" s="218">
        <v>44885</v>
      </c>
      <c r="D11159" s="218">
        <v>44880</v>
      </c>
      <c r="E11159" s="1">
        <v>4</v>
      </c>
      <c r="F11159" s="62">
        <v>94.49</v>
      </c>
    </row>
    <row r="11160" spans="1:6" x14ac:dyDescent="0.35">
      <c r="A11160" s="1">
        <v>88</v>
      </c>
      <c r="B11160" s="1" t="s">
        <v>119</v>
      </c>
      <c r="C11160" s="218">
        <v>44885</v>
      </c>
      <c r="D11160" s="218">
        <v>44881</v>
      </c>
      <c r="E11160" s="1">
        <v>4</v>
      </c>
      <c r="F11160" s="62">
        <v>93.95</v>
      </c>
    </row>
    <row r="11161" spans="1:6" x14ac:dyDescent="0.35">
      <c r="A11161" s="1">
        <v>88</v>
      </c>
      <c r="B11161" s="1" t="s">
        <v>119</v>
      </c>
      <c r="C11161" s="218">
        <v>44885</v>
      </c>
      <c r="D11161" s="218">
        <v>44882</v>
      </c>
      <c r="E11161" s="1">
        <v>5</v>
      </c>
      <c r="F11161" s="62">
        <v>140.22999999999999</v>
      </c>
    </row>
    <row r="11162" spans="1:6" x14ac:dyDescent="0.35">
      <c r="A11162" s="1">
        <v>88</v>
      </c>
      <c r="B11162" s="1" t="s">
        <v>119</v>
      </c>
      <c r="C11162" s="218">
        <v>44885</v>
      </c>
      <c r="D11162" s="218">
        <v>44885</v>
      </c>
      <c r="E11162" s="1">
        <v>6</v>
      </c>
      <c r="F11162" s="62">
        <v>295.26</v>
      </c>
    </row>
    <row r="11163" spans="1:6" x14ac:dyDescent="0.35">
      <c r="A11163" s="1">
        <v>88</v>
      </c>
      <c r="B11163" s="1" t="s">
        <v>119</v>
      </c>
      <c r="C11163" s="218">
        <v>44886</v>
      </c>
      <c r="D11163" s="218">
        <v>44880</v>
      </c>
      <c r="E11163" s="1">
        <v>1</v>
      </c>
      <c r="F11163" s="62">
        <v>23.61</v>
      </c>
    </row>
    <row r="11164" spans="1:6" x14ac:dyDescent="0.35">
      <c r="A11164" s="1">
        <v>88</v>
      </c>
      <c r="B11164" s="1" t="s">
        <v>119</v>
      </c>
      <c r="C11164" s="218">
        <v>44886</v>
      </c>
      <c r="D11164" s="218">
        <v>44881</v>
      </c>
      <c r="E11164" s="1">
        <v>2</v>
      </c>
      <c r="F11164" s="62">
        <v>47.32</v>
      </c>
    </row>
    <row r="11165" spans="1:6" x14ac:dyDescent="0.35">
      <c r="A11165" s="1">
        <v>88</v>
      </c>
      <c r="B11165" s="1" t="s">
        <v>119</v>
      </c>
      <c r="C11165" s="218">
        <v>44886</v>
      </c>
      <c r="D11165" s="218">
        <v>44882</v>
      </c>
      <c r="E11165" s="1">
        <v>3</v>
      </c>
      <c r="F11165" s="62">
        <v>68.66</v>
      </c>
    </row>
    <row r="11166" spans="1:6" x14ac:dyDescent="0.35">
      <c r="A11166" s="1">
        <v>88</v>
      </c>
      <c r="B11166" s="1" t="s">
        <v>119</v>
      </c>
      <c r="C11166" s="218">
        <v>44886</v>
      </c>
      <c r="D11166" s="218">
        <v>44885</v>
      </c>
      <c r="E11166" s="1">
        <v>3</v>
      </c>
      <c r="F11166" s="62">
        <v>161.86000000000001</v>
      </c>
    </row>
    <row r="11167" spans="1:6" x14ac:dyDescent="0.35">
      <c r="A11167" s="1">
        <v>88</v>
      </c>
      <c r="B11167" s="1" t="s">
        <v>119</v>
      </c>
      <c r="C11167" s="218">
        <v>44886</v>
      </c>
      <c r="D11167" s="218">
        <v>44886</v>
      </c>
      <c r="E11167" s="1">
        <v>9</v>
      </c>
      <c r="F11167" s="62">
        <v>366.69</v>
      </c>
    </row>
    <row r="11168" spans="1:6" x14ac:dyDescent="0.35">
      <c r="A11168" s="1">
        <v>88</v>
      </c>
      <c r="B11168" s="1" t="s">
        <v>119</v>
      </c>
      <c r="C11168" s="218">
        <v>44887</v>
      </c>
      <c r="D11168" s="218">
        <v>44882</v>
      </c>
      <c r="E11168" s="1">
        <v>1</v>
      </c>
      <c r="F11168" s="62">
        <v>23.71</v>
      </c>
    </row>
    <row r="11169" spans="1:6" x14ac:dyDescent="0.35">
      <c r="A11169" s="1">
        <v>88</v>
      </c>
      <c r="B11169" s="1" t="s">
        <v>119</v>
      </c>
      <c r="C11169" s="218">
        <v>44887</v>
      </c>
      <c r="D11169" s="218">
        <v>44886</v>
      </c>
      <c r="E11169" s="1">
        <v>2</v>
      </c>
      <c r="F11169" s="62">
        <v>47.32</v>
      </c>
    </row>
    <row r="11170" spans="1:6" x14ac:dyDescent="0.35">
      <c r="A11170" s="1">
        <v>88</v>
      </c>
      <c r="B11170" s="1" t="s">
        <v>119</v>
      </c>
      <c r="C11170" s="218">
        <v>44887</v>
      </c>
      <c r="D11170" s="218">
        <v>44887</v>
      </c>
      <c r="E11170" s="1">
        <v>7</v>
      </c>
      <c r="F11170" s="62">
        <v>285.81</v>
      </c>
    </row>
    <row r="11171" spans="1:6" x14ac:dyDescent="0.35">
      <c r="A11171" s="1">
        <v>88</v>
      </c>
      <c r="B11171" s="1" t="s">
        <v>119</v>
      </c>
      <c r="C11171" s="218">
        <v>44888</v>
      </c>
      <c r="D11171" s="218">
        <v>44886</v>
      </c>
      <c r="E11171" s="1">
        <v>3</v>
      </c>
      <c r="F11171" s="62">
        <v>101.72</v>
      </c>
    </row>
    <row r="11172" spans="1:6" x14ac:dyDescent="0.35">
      <c r="A11172" s="1">
        <v>88</v>
      </c>
      <c r="B11172" s="1" t="s">
        <v>119</v>
      </c>
      <c r="C11172" s="218">
        <v>44888</v>
      </c>
      <c r="D11172" s="218">
        <v>44887</v>
      </c>
      <c r="E11172" s="1">
        <v>1</v>
      </c>
      <c r="F11172" s="62">
        <v>22.62</v>
      </c>
    </row>
    <row r="11173" spans="1:6" x14ac:dyDescent="0.35">
      <c r="A11173" s="1">
        <v>88</v>
      </c>
      <c r="B11173" s="1" t="s">
        <v>119</v>
      </c>
      <c r="C11173" s="218">
        <v>44888</v>
      </c>
      <c r="D11173" s="218">
        <v>44888</v>
      </c>
      <c r="E11173" s="1">
        <v>10</v>
      </c>
      <c r="F11173" s="62">
        <v>296.5</v>
      </c>
    </row>
    <row r="11174" spans="1:6" x14ac:dyDescent="0.35">
      <c r="A11174" s="1">
        <v>88</v>
      </c>
      <c r="B11174" s="1" t="s">
        <v>119</v>
      </c>
      <c r="C11174" s="218">
        <v>44889</v>
      </c>
      <c r="D11174" s="218">
        <v>44887</v>
      </c>
      <c r="E11174" s="1">
        <v>2</v>
      </c>
      <c r="F11174" s="62">
        <v>76.28</v>
      </c>
    </row>
    <row r="11175" spans="1:6" x14ac:dyDescent="0.35">
      <c r="A11175" s="1">
        <v>88</v>
      </c>
      <c r="B11175" s="1" t="s">
        <v>119</v>
      </c>
      <c r="C11175" s="218">
        <v>44889</v>
      </c>
      <c r="D11175" s="218">
        <v>44888</v>
      </c>
      <c r="E11175" s="1">
        <v>6</v>
      </c>
      <c r="F11175" s="62">
        <v>136.97</v>
      </c>
    </row>
    <row r="11176" spans="1:6" x14ac:dyDescent="0.35">
      <c r="A11176" s="1">
        <v>88</v>
      </c>
      <c r="B11176" s="1" t="s">
        <v>119</v>
      </c>
      <c r="C11176" s="218">
        <v>44889</v>
      </c>
      <c r="D11176" s="218">
        <v>44889</v>
      </c>
      <c r="E11176" s="1">
        <v>16</v>
      </c>
      <c r="F11176" s="62">
        <v>620.28</v>
      </c>
    </row>
    <row r="11177" spans="1:6" x14ac:dyDescent="0.35">
      <c r="A11177" s="1">
        <v>88</v>
      </c>
      <c r="B11177" s="1" t="s">
        <v>119</v>
      </c>
      <c r="C11177" s="218">
        <v>44890</v>
      </c>
      <c r="D11177" s="218">
        <v>44886</v>
      </c>
      <c r="E11177" s="1">
        <v>1</v>
      </c>
      <c r="F11177" s="62">
        <v>23.66</v>
      </c>
    </row>
    <row r="11178" spans="1:6" x14ac:dyDescent="0.35">
      <c r="A11178" s="1">
        <v>88</v>
      </c>
      <c r="B11178" s="1" t="s">
        <v>119</v>
      </c>
      <c r="C11178" s="218">
        <v>44890</v>
      </c>
      <c r="D11178" s="218">
        <v>44889</v>
      </c>
      <c r="E11178" s="1">
        <v>8</v>
      </c>
      <c r="F11178" s="62">
        <v>310.02</v>
      </c>
    </row>
    <row r="11179" spans="1:6" x14ac:dyDescent="0.35">
      <c r="A11179" s="1">
        <v>88</v>
      </c>
      <c r="B11179" s="1" t="s">
        <v>119</v>
      </c>
      <c r="C11179" s="218">
        <v>44890</v>
      </c>
      <c r="D11179" s="218">
        <v>44890</v>
      </c>
      <c r="E11179" s="1">
        <v>18</v>
      </c>
      <c r="F11179" s="62">
        <v>575.55999999999995</v>
      </c>
    </row>
    <row r="11180" spans="1:6" x14ac:dyDescent="0.35">
      <c r="A11180" s="1">
        <v>88</v>
      </c>
      <c r="B11180" s="1" t="s">
        <v>119</v>
      </c>
      <c r="C11180" s="218">
        <v>44891</v>
      </c>
      <c r="D11180" s="218">
        <v>44889</v>
      </c>
      <c r="E11180" s="1">
        <v>3</v>
      </c>
      <c r="F11180" s="62">
        <v>96.97</v>
      </c>
    </row>
    <row r="11181" spans="1:6" x14ac:dyDescent="0.35">
      <c r="A11181" s="1">
        <v>88</v>
      </c>
      <c r="B11181" s="1" t="s">
        <v>119</v>
      </c>
      <c r="C11181" s="218">
        <v>44891</v>
      </c>
      <c r="D11181" s="218">
        <v>44890</v>
      </c>
      <c r="E11181" s="1">
        <v>10</v>
      </c>
      <c r="F11181" s="62">
        <v>294.37</v>
      </c>
    </row>
    <row r="11182" spans="1:6" x14ac:dyDescent="0.35">
      <c r="A11182" s="1">
        <v>88</v>
      </c>
      <c r="B11182" s="1" t="s">
        <v>119</v>
      </c>
      <c r="C11182" s="218">
        <v>44891</v>
      </c>
      <c r="D11182" s="218">
        <v>44891</v>
      </c>
      <c r="E11182" s="1">
        <v>16</v>
      </c>
      <c r="F11182" s="62">
        <v>746.79</v>
      </c>
    </row>
    <row r="11183" spans="1:6" x14ac:dyDescent="0.35">
      <c r="A11183" s="1">
        <v>88</v>
      </c>
      <c r="B11183" s="1" t="s">
        <v>119</v>
      </c>
      <c r="C11183" s="218">
        <v>44892</v>
      </c>
      <c r="D11183" s="218">
        <v>44889</v>
      </c>
      <c r="E11183" s="1">
        <v>1</v>
      </c>
      <c r="F11183" s="62">
        <v>54.35</v>
      </c>
    </row>
    <row r="11184" spans="1:6" x14ac:dyDescent="0.35">
      <c r="A11184" s="1">
        <v>88</v>
      </c>
      <c r="B11184" s="1" t="s">
        <v>119</v>
      </c>
      <c r="C11184" s="218">
        <v>44892</v>
      </c>
      <c r="D11184" s="218">
        <v>44890</v>
      </c>
      <c r="E11184" s="1">
        <v>4</v>
      </c>
      <c r="F11184" s="62">
        <v>150.03</v>
      </c>
    </row>
    <row r="11185" spans="1:6" x14ac:dyDescent="0.35">
      <c r="A11185" s="1">
        <v>88</v>
      </c>
      <c r="B11185" s="1" t="s">
        <v>119</v>
      </c>
      <c r="C11185" s="218">
        <v>44892</v>
      </c>
      <c r="D11185" s="218">
        <v>44891</v>
      </c>
      <c r="E11185" s="1">
        <v>9</v>
      </c>
      <c r="F11185" s="62">
        <v>366.89</v>
      </c>
    </row>
    <row r="11186" spans="1:6" x14ac:dyDescent="0.35">
      <c r="A11186" s="1">
        <v>88</v>
      </c>
      <c r="B11186" s="1" t="s">
        <v>119</v>
      </c>
      <c r="C11186" s="218">
        <v>44892</v>
      </c>
      <c r="D11186" s="218">
        <v>44892</v>
      </c>
      <c r="E11186" s="1">
        <v>12</v>
      </c>
      <c r="F11186" s="62">
        <v>559.53</v>
      </c>
    </row>
    <row r="11187" spans="1:6" x14ac:dyDescent="0.35">
      <c r="A11187" s="1">
        <v>88</v>
      </c>
      <c r="B11187" s="1" t="s">
        <v>119</v>
      </c>
      <c r="C11187" s="218">
        <v>44893</v>
      </c>
      <c r="D11187" s="218">
        <v>44889</v>
      </c>
      <c r="E11187" s="1">
        <v>1</v>
      </c>
      <c r="F11187" s="62">
        <v>23.76</v>
      </c>
    </row>
    <row r="11188" spans="1:6" x14ac:dyDescent="0.35">
      <c r="A11188" s="1">
        <v>88</v>
      </c>
      <c r="B11188" s="1" t="s">
        <v>119</v>
      </c>
      <c r="C11188" s="218">
        <v>44893</v>
      </c>
      <c r="D11188" s="218">
        <v>44890</v>
      </c>
      <c r="E11188" s="1">
        <v>4</v>
      </c>
      <c r="F11188" s="62">
        <v>92.46</v>
      </c>
    </row>
    <row r="11189" spans="1:6" x14ac:dyDescent="0.35">
      <c r="A11189" s="1">
        <v>88</v>
      </c>
      <c r="B11189" s="1" t="s">
        <v>119</v>
      </c>
      <c r="C11189" s="218">
        <v>44893</v>
      </c>
      <c r="D11189" s="218">
        <v>44891</v>
      </c>
      <c r="E11189" s="1">
        <v>6</v>
      </c>
      <c r="F11189" s="62">
        <v>165.91</v>
      </c>
    </row>
    <row r="11190" spans="1:6" x14ac:dyDescent="0.35">
      <c r="A11190" s="1">
        <v>88</v>
      </c>
      <c r="B11190" s="1" t="s">
        <v>119</v>
      </c>
      <c r="C11190" s="218">
        <v>44893</v>
      </c>
      <c r="D11190" s="218">
        <v>44892</v>
      </c>
      <c r="E11190" s="1">
        <v>7</v>
      </c>
      <c r="F11190" s="62">
        <v>312.43</v>
      </c>
    </row>
    <row r="11191" spans="1:6" x14ac:dyDescent="0.35">
      <c r="A11191" s="1">
        <v>88</v>
      </c>
      <c r="B11191" s="1" t="s">
        <v>119</v>
      </c>
      <c r="C11191" s="218">
        <v>44893</v>
      </c>
      <c r="D11191" s="218">
        <v>44893</v>
      </c>
      <c r="E11191" s="1">
        <v>23</v>
      </c>
      <c r="F11191" s="62">
        <v>695.51</v>
      </c>
    </row>
    <row r="11192" spans="1:6" x14ac:dyDescent="0.35">
      <c r="A11192" s="1">
        <v>88</v>
      </c>
      <c r="B11192" s="1" t="s">
        <v>119</v>
      </c>
      <c r="C11192" s="218">
        <v>44894</v>
      </c>
      <c r="D11192" s="218">
        <v>44891</v>
      </c>
      <c r="E11192" s="1">
        <v>1</v>
      </c>
      <c r="F11192" s="62">
        <v>54.4</v>
      </c>
    </row>
    <row r="11193" spans="1:6" x14ac:dyDescent="0.35">
      <c r="A11193" s="1">
        <v>88</v>
      </c>
      <c r="B11193" s="1" t="s">
        <v>119</v>
      </c>
      <c r="C11193" s="218">
        <v>44894</v>
      </c>
      <c r="D11193" s="218">
        <v>44892</v>
      </c>
      <c r="E11193" s="1">
        <v>1</v>
      </c>
      <c r="F11193" s="62">
        <v>51.38</v>
      </c>
    </row>
    <row r="11194" spans="1:6" x14ac:dyDescent="0.35">
      <c r="A11194" s="1">
        <v>88</v>
      </c>
      <c r="B11194" s="1" t="s">
        <v>119</v>
      </c>
      <c r="C11194" s="218">
        <v>44894</v>
      </c>
      <c r="D11194" s="218">
        <v>44893</v>
      </c>
      <c r="E11194" s="1">
        <v>3</v>
      </c>
      <c r="F11194" s="62">
        <v>67.709999999999994</v>
      </c>
    </row>
    <row r="11195" spans="1:6" x14ac:dyDescent="0.35">
      <c r="A11195" s="1">
        <v>88</v>
      </c>
      <c r="B11195" s="1" t="s">
        <v>119</v>
      </c>
      <c r="C11195" s="218">
        <v>44894</v>
      </c>
      <c r="D11195" s="218">
        <v>44894</v>
      </c>
      <c r="E11195" s="1">
        <v>18</v>
      </c>
      <c r="F11195" s="62">
        <v>670.96</v>
      </c>
    </row>
    <row r="11196" spans="1:6" x14ac:dyDescent="0.35">
      <c r="A11196" s="1">
        <v>88</v>
      </c>
      <c r="B11196" s="1" t="s">
        <v>119</v>
      </c>
      <c r="C11196" s="218">
        <v>44895</v>
      </c>
      <c r="D11196" s="218">
        <v>44891</v>
      </c>
      <c r="E11196" s="1">
        <v>5</v>
      </c>
      <c r="F11196" s="62">
        <v>210.57</v>
      </c>
    </row>
    <row r="11197" spans="1:6" x14ac:dyDescent="0.35">
      <c r="A11197" s="1">
        <v>88</v>
      </c>
      <c r="B11197" s="1" t="s">
        <v>119</v>
      </c>
      <c r="C11197" s="218">
        <v>44895</v>
      </c>
      <c r="D11197" s="218">
        <v>44892</v>
      </c>
      <c r="E11197" s="1">
        <v>2</v>
      </c>
      <c r="F11197" s="62">
        <v>78.16</v>
      </c>
    </row>
    <row r="11198" spans="1:6" x14ac:dyDescent="0.35">
      <c r="A11198" s="1">
        <v>88</v>
      </c>
      <c r="B11198" s="1" t="s">
        <v>119</v>
      </c>
      <c r="C11198" s="218">
        <v>44895</v>
      </c>
      <c r="D11198" s="218">
        <v>44893</v>
      </c>
      <c r="E11198" s="1">
        <v>3</v>
      </c>
      <c r="F11198" s="62">
        <v>69.94</v>
      </c>
    </row>
    <row r="11199" spans="1:6" x14ac:dyDescent="0.35">
      <c r="A11199" s="1">
        <v>88</v>
      </c>
      <c r="B11199" s="1" t="s">
        <v>119</v>
      </c>
      <c r="C11199" s="218">
        <v>44895</v>
      </c>
      <c r="D11199" s="218">
        <v>44894</v>
      </c>
      <c r="E11199" s="1">
        <v>7</v>
      </c>
      <c r="F11199" s="62">
        <v>195.62</v>
      </c>
    </row>
    <row r="11200" spans="1:6" x14ac:dyDescent="0.35">
      <c r="A11200" s="1">
        <v>88</v>
      </c>
      <c r="B11200" s="1" t="s">
        <v>119</v>
      </c>
      <c r="C11200" s="218">
        <v>44895</v>
      </c>
      <c r="D11200" s="218">
        <v>44895</v>
      </c>
      <c r="E11200" s="1">
        <v>14</v>
      </c>
      <c r="F11200" s="62">
        <v>572.71</v>
      </c>
    </row>
    <row r="11201" spans="1:6" x14ac:dyDescent="0.35">
      <c r="A11201" s="1">
        <v>88</v>
      </c>
      <c r="B11201" s="1" t="s">
        <v>119</v>
      </c>
      <c r="C11201" s="218">
        <v>44896</v>
      </c>
      <c r="D11201" s="218">
        <v>44889</v>
      </c>
      <c r="E11201" s="1">
        <v>1</v>
      </c>
      <c r="F11201" s="62">
        <v>54.45</v>
      </c>
    </row>
    <row r="11202" spans="1:6" x14ac:dyDescent="0.35">
      <c r="A11202" s="1">
        <v>88</v>
      </c>
      <c r="B11202" s="1" t="s">
        <v>119</v>
      </c>
      <c r="C11202" s="218">
        <v>44896</v>
      </c>
      <c r="D11202" s="218">
        <v>44891</v>
      </c>
      <c r="E11202" s="1">
        <v>1</v>
      </c>
      <c r="F11202" s="62">
        <v>23.71</v>
      </c>
    </row>
    <row r="11203" spans="1:6" x14ac:dyDescent="0.35">
      <c r="A11203" s="1">
        <v>88</v>
      </c>
      <c r="B11203" s="1" t="s">
        <v>119</v>
      </c>
      <c r="C11203" s="218">
        <v>44896</v>
      </c>
      <c r="D11203" s="218">
        <v>44893</v>
      </c>
      <c r="E11203" s="1">
        <v>3</v>
      </c>
      <c r="F11203" s="62">
        <v>101.47</v>
      </c>
    </row>
    <row r="11204" spans="1:6" x14ac:dyDescent="0.35">
      <c r="A11204" s="1">
        <v>88</v>
      </c>
      <c r="B11204" s="1" t="s">
        <v>119</v>
      </c>
      <c r="C11204" s="218">
        <v>44896</v>
      </c>
      <c r="D11204" s="218">
        <v>44894</v>
      </c>
      <c r="E11204" s="1">
        <v>3</v>
      </c>
      <c r="F11204" s="62">
        <v>71.13</v>
      </c>
    </row>
    <row r="11205" spans="1:6" x14ac:dyDescent="0.35">
      <c r="A11205" s="1">
        <v>88</v>
      </c>
      <c r="B11205" s="1" t="s">
        <v>119</v>
      </c>
      <c r="C11205" s="218">
        <v>44896</v>
      </c>
      <c r="D11205" s="218">
        <v>44895</v>
      </c>
      <c r="E11205" s="1">
        <v>5</v>
      </c>
      <c r="F11205" s="62">
        <v>118.5</v>
      </c>
    </row>
    <row r="11206" spans="1:6" x14ac:dyDescent="0.35">
      <c r="A11206" s="1">
        <v>88</v>
      </c>
      <c r="B11206" s="1" t="s">
        <v>119</v>
      </c>
      <c r="C11206" s="218">
        <v>44896</v>
      </c>
      <c r="D11206" s="218">
        <v>44896</v>
      </c>
      <c r="E11206" s="1">
        <v>10</v>
      </c>
      <c r="F11206" s="62">
        <v>451.78</v>
      </c>
    </row>
    <row r="11207" spans="1:6" x14ac:dyDescent="0.35">
      <c r="A11207" s="1">
        <v>88</v>
      </c>
      <c r="B11207" s="1" t="s">
        <v>119</v>
      </c>
      <c r="C11207" s="218">
        <v>44897</v>
      </c>
      <c r="D11207" s="218">
        <v>44894</v>
      </c>
      <c r="E11207" s="1">
        <v>2</v>
      </c>
      <c r="F11207" s="62">
        <v>78.209999999999994</v>
      </c>
    </row>
    <row r="11208" spans="1:6" x14ac:dyDescent="0.35">
      <c r="A11208" s="1">
        <v>88</v>
      </c>
      <c r="B11208" s="1" t="s">
        <v>119</v>
      </c>
      <c r="C11208" s="218">
        <v>44897</v>
      </c>
      <c r="D11208" s="218">
        <v>44895</v>
      </c>
      <c r="E11208" s="1">
        <v>3</v>
      </c>
      <c r="F11208" s="62">
        <v>127.31</v>
      </c>
    </row>
    <row r="11209" spans="1:6" x14ac:dyDescent="0.35">
      <c r="A11209" s="1">
        <v>88</v>
      </c>
      <c r="B11209" s="1" t="s">
        <v>119</v>
      </c>
      <c r="C11209" s="218">
        <v>44897</v>
      </c>
      <c r="D11209" s="218">
        <v>44896</v>
      </c>
      <c r="E11209" s="1">
        <v>7</v>
      </c>
      <c r="F11209" s="62">
        <v>317.33999999999997</v>
      </c>
    </row>
    <row r="11210" spans="1:6" x14ac:dyDescent="0.35">
      <c r="A11210" s="1">
        <v>88</v>
      </c>
      <c r="B11210" s="1" t="s">
        <v>119</v>
      </c>
      <c r="C11210" s="218">
        <v>44897</v>
      </c>
      <c r="D11210" s="218">
        <v>44897</v>
      </c>
      <c r="E11210" s="1">
        <v>8</v>
      </c>
      <c r="F11210" s="62">
        <v>281.75</v>
      </c>
    </row>
    <row r="11211" spans="1:6" x14ac:dyDescent="0.35">
      <c r="A11211" s="1">
        <v>88</v>
      </c>
      <c r="B11211" s="1" t="s">
        <v>119</v>
      </c>
      <c r="C11211" s="218">
        <v>44898</v>
      </c>
      <c r="D11211" s="218">
        <v>44895</v>
      </c>
      <c r="E11211" s="1">
        <v>2</v>
      </c>
      <c r="F11211" s="62">
        <v>108.8</v>
      </c>
    </row>
    <row r="11212" spans="1:6" x14ac:dyDescent="0.35">
      <c r="A11212" s="1">
        <v>88</v>
      </c>
      <c r="B11212" s="1" t="s">
        <v>119</v>
      </c>
      <c r="C11212" s="218">
        <v>44898</v>
      </c>
      <c r="D11212" s="218">
        <v>44897</v>
      </c>
      <c r="E11212" s="1">
        <v>4</v>
      </c>
      <c r="F11212" s="62">
        <v>217.65</v>
      </c>
    </row>
    <row r="11213" spans="1:6" x14ac:dyDescent="0.35">
      <c r="A11213" s="1">
        <v>88</v>
      </c>
      <c r="B11213" s="1" t="s">
        <v>119</v>
      </c>
      <c r="C11213" s="218">
        <v>44899</v>
      </c>
      <c r="D11213" s="218">
        <v>44895</v>
      </c>
      <c r="E11213" s="1">
        <v>1</v>
      </c>
      <c r="F11213" s="62">
        <v>54.2</v>
      </c>
    </row>
    <row r="11214" spans="1:6" x14ac:dyDescent="0.35">
      <c r="A11214" s="1">
        <v>88</v>
      </c>
      <c r="B11214" s="1" t="s">
        <v>119</v>
      </c>
      <c r="C11214" s="218">
        <v>44899</v>
      </c>
      <c r="D11214" s="218">
        <v>44899</v>
      </c>
      <c r="E11214" s="1">
        <v>10</v>
      </c>
      <c r="F11214" s="62">
        <v>420.94</v>
      </c>
    </row>
    <row r="11215" spans="1:6" x14ac:dyDescent="0.35">
      <c r="A11215" s="1">
        <v>88</v>
      </c>
      <c r="B11215" s="1" t="s">
        <v>119</v>
      </c>
      <c r="C11215" s="218">
        <v>44900</v>
      </c>
      <c r="D11215" s="218">
        <v>44899</v>
      </c>
      <c r="E11215" s="1">
        <v>6</v>
      </c>
      <c r="F11215" s="62">
        <v>135.41999999999999</v>
      </c>
    </row>
    <row r="11216" spans="1:6" x14ac:dyDescent="0.35">
      <c r="A11216" s="1">
        <v>88</v>
      </c>
      <c r="B11216" s="1" t="s">
        <v>119</v>
      </c>
      <c r="C11216" s="218">
        <v>44900</v>
      </c>
      <c r="D11216" s="218">
        <v>44900</v>
      </c>
      <c r="E11216" s="1">
        <v>15</v>
      </c>
      <c r="F11216" s="62">
        <v>690.85</v>
      </c>
    </row>
    <row r="11217" spans="1:6" x14ac:dyDescent="0.35">
      <c r="A11217" s="1">
        <v>88</v>
      </c>
      <c r="B11217" s="1" t="s">
        <v>119</v>
      </c>
      <c r="C11217" s="218">
        <v>44901</v>
      </c>
      <c r="D11217" s="218">
        <v>44899</v>
      </c>
      <c r="E11217" s="1">
        <v>2</v>
      </c>
      <c r="F11217" s="62">
        <v>108.5</v>
      </c>
    </row>
    <row r="11218" spans="1:6" x14ac:dyDescent="0.35">
      <c r="A11218" s="1">
        <v>88</v>
      </c>
      <c r="B11218" s="1" t="s">
        <v>119</v>
      </c>
      <c r="C11218" s="218">
        <v>44901</v>
      </c>
      <c r="D11218" s="218">
        <v>44901</v>
      </c>
      <c r="E11218" s="1">
        <v>19</v>
      </c>
      <c r="F11218" s="62">
        <v>692.63</v>
      </c>
    </row>
    <row r="11219" spans="1:6" x14ac:dyDescent="0.35">
      <c r="A11219" s="1">
        <v>88</v>
      </c>
      <c r="B11219" s="1" t="s">
        <v>119</v>
      </c>
      <c r="C11219" s="218">
        <v>44902</v>
      </c>
      <c r="D11219" s="218">
        <v>44900</v>
      </c>
      <c r="E11219" s="1">
        <v>2</v>
      </c>
      <c r="F11219" s="62">
        <v>47.47</v>
      </c>
    </row>
    <row r="11220" spans="1:6" x14ac:dyDescent="0.35">
      <c r="A11220" s="1">
        <v>88</v>
      </c>
      <c r="B11220" s="1" t="s">
        <v>119</v>
      </c>
      <c r="C11220" s="218">
        <v>44902</v>
      </c>
      <c r="D11220" s="218">
        <v>44901</v>
      </c>
      <c r="E11220" s="1">
        <v>2</v>
      </c>
      <c r="F11220" s="62">
        <v>78.06</v>
      </c>
    </row>
    <row r="11221" spans="1:6" x14ac:dyDescent="0.35">
      <c r="A11221" s="1">
        <v>88</v>
      </c>
      <c r="B11221" s="1" t="s">
        <v>119</v>
      </c>
      <c r="C11221" s="218">
        <v>44902</v>
      </c>
      <c r="D11221" s="218">
        <v>44902</v>
      </c>
      <c r="E11221" s="1">
        <v>23</v>
      </c>
      <c r="F11221" s="62">
        <v>750.88</v>
      </c>
    </row>
    <row r="11222" spans="1:6" x14ac:dyDescent="0.35">
      <c r="A11222" s="1">
        <v>88</v>
      </c>
      <c r="B11222" s="1" t="s">
        <v>119</v>
      </c>
      <c r="C11222" s="218">
        <v>44903</v>
      </c>
      <c r="D11222" s="218">
        <v>44903</v>
      </c>
      <c r="E11222" s="1">
        <v>13</v>
      </c>
      <c r="F11222" s="62">
        <v>522.41</v>
      </c>
    </row>
    <row r="11223" spans="1:6" x14ac:dyDescent="0.35">
      <c r="A11223" s="1">
        <v>88</v>
      </c>
      <c r="B11223" s="1" t="s">
        <v>119</v>
      </c>
      <c r="C11223" s="218">
        <v>44904</v>
      </c>
      <c r="D11223" s="218">
        <v>44903</v>
      </c>
      <c r="E11223" s="1">
        <v>2</v>
      </c>
      <c r="F11223" s="62">
        <v>108.85</v>
      </c>
    </row>
    <row r="11224" spans="1:6" x14ac:dyDescent="0.35">
      <c r="A11224" s="1">
        <v>88</v>
      </c>
      <c r="B11224" s="1" t="s">
        <v>119</v>
      </c>
      <c r="C11224" s="218">
        <v>44904</v>
      </c>
      <c r="D11224" s="218">
        <v>44904</v>
      </c>
      <c r="E11224" s="1">
        <v>19</v>
      </c>
      <c r="F11224" s="62">
        <v>787.78</v>
      </c>
    </row>
    <row r="11225" spans="1:6" x14ac:dyDescent="0.35">
      <c r="A11225" s="1">
        <v>88</v>
      </c>
      <c r="B11225" s="1" t="s">
        <v>119</v>
      </c>
      <c r="C11225" s="218">
        <v>44905</v>
      </c>
      <c r="D11225" s="218">
        <v>44903</v>
      </c>
      <c r="E11225" s="1">
        <v>2</v>
      </c>
      <c r="F11225" s="62">
        <v>46.03</v>
      </c>
    </row>
    <row r="11226" spans="1:6" x14ac:dyDescent="0.35">
      <c r="A11226" s="1">
        <v>88</v>
      </c>
      <c r="B11226" s="1" t="s">
        <v>119</v>
      </c>
      <c r="C11226" s="218">
        <v>44905</v>
      </c>
      <c r="D11226" s="218">
        <v>44905</v>
      </c>
      <c r="E11226" s="1">
        <v>18</v>
      </c>
      <c r="F11226" s="62">
        <v>732.29</v>
      </c>
    </row>
    <row r="11227" spans="1:6" x14ac:dyDescent="0.35">
      <c r="A11227" s="1">
        <v>88</v>
      </c>
      <c r="B11227" s="1" t="s">
        <v>119</v>
      </c>
      <c r="C11227" s="218">
        <v>44906</v>
      </c>
      <c r="D11227" s="218">
        <v>44906</v>
      </c>
      <c r="E11227" s="1">
        <v>14</v>
      </c>
      <c r="F11227" s="62">
        <v>450.2</v>
      </c>
    </row>
    <row r="11228" spans="1:6" x14ac:dyDescent="0.35">
      <c r="A11228" s="1">
        <v>88</v>
      </c>
      <c r="B11228" s="1" t="s">
        <v>119</v>
      </c>
      <c r="C11228" s="218">
        <v>44907</v>
      </c>
      <c r="D11228" s="218">
        <v>44906</v>
      </c>
      <c r="E11228" s="1">
        <v>1</v>
      </c>
      <c r="F11228" s="62">
        <v>23.36</v>
      </c>
    </row>
    <row r="11229" spans="1:6" x14ac:dyDescent="0.35">
      <c r="A11229" s="1">
        <v>88</v>
      </c>
      <c r="B11229" s="1" t="s">
        <v>119</v>
      </c>
      <c r="C11229" s="218">
        <v>44907</v>
      </c>
      <c r="D11229" s="218">
        <v>44907</v>
      </c>
      <c r="E11229" s="1">
        <v>15</v>
      </c>
      <c r="F11229" s="62">
        <v>629.29</v>
      </c>
    </row>
    <row r="11230" spans="1:6" x14ac:dyDescent="0.35">
      <c r="A11230" s="1">
        <v>88</v>
      </c>
      <c r="B11230" s="1" t="s">
        <v>119</v>
      </c>
      <c r="C11230" s="218">
        <v>44908</v>
      </c>
      <c r="D11230" s="218">
        <v>44906</v>
      </c>
      <c r="E11230" s="1">
        <v>1</v>
      </c>
      <c r="F11230" s="62">
        <v>23.66</v>
      </c>
    </row>
    <row r="11231" spans="1:6" x14ac:dyDescent="0.35">
      <c r="A11231" s="1">
        <v>88</v>
      </c>
      <c r="B11231" s="1" t="s">
        <v>119</v>
      </c>
      <c r="C11231" s="218">
        <v>44908</v>
      </c>
      <c r="D11231" s="218">
        <v>44907</v>
      </c>
      <c r="E11231" s="1">
        <v>7</v>
      </c>
      <c r="F11231" s="62">
        <v>196.56</v>
      </c>
    </row>
    <row r="11232" spans="1:6" x14ac:dyDescent="0.35">
      <c r="A11232" s="1">
        <v>88</v>
      </c>
      <c r="B11232" s="1" t="s">
        <v>119</v>
      </c>
      <c r="C11232" s="218">
        <v>44908</v>
      </c>
      <c r="D11232" s="218">
        <v>44908</v>
      </c>
      <c r="E11232" s="1">
        <v>23</v>
      </c>
      <c r="F11232" s="62">
        <v>783.66</v>
      </c>
    </row>
    <row r="11233" spans="1:6" x14ac:dyDescent="0.35">
      <c r="A11233" s="1">
        <v>88</v>
      </c>
      <c r="B11233" s="1" t="s">
        <v>119</v>
      </c>
      <c r="C11233" s="218">
        <v>44909</v>
      </c>
      <c r="D11233" s="218">
        <v>44907</v>
      </c>
      <c r="E11233" s="1">
        <v>2</v>
      </c>
      <c r="F11233" s="62">
        <v>45.14</v>
      </c>
    </row>
    <row r="11234" spans="1:6" x14ac:dyDescent="0.35">
      <c r="A11234" s="1">
        <v>88</v>
      </c>
      <c r="B11234" s="1" t="s">
        <v>119</v>
      </c>
      <c r="C11234" s="218">
        <v>44909</v>
      </c>
      <c r="D11234" s="218">
        <v>44908</v>
      </c>
      <c r="E11234" s="1">
        <v>2</v>
      </c>
      <c r="F11234" s="62">
        <v>47.37</v>
      </c>
    </row>
    <row r="11235" spans="1:6" x14ac:dyDescent="0.35">
      <c r="A11235" s="1">
        <v>88</v>
      </c>
      <c r="B11235" s="1" t="s">
        <v>119</v>
      </c>
      <c r="C11235" s="218">
        <v>44909</v>
      </c>
      <c r="D11235" s="218">
        <v>44909</v>
      </c>
      <c r="E11235" s="1">
        <v>19</v>
      </c>
      <c r="F11235" s="62">
        <v>724.46</v>
      </c>
    </row>
    <row r="11236" spans="1:6" x14ac:dyDescent="0.35">
      <c r="A11236" s="1">
        <v>88</v>
      </c>
      <c r="B11236" s="1" t="s">
        <v>119</v>
      </c>
      <c r="C11236" s="218">
        <v>44910</v>
      </c>
      <c r="D11236" s="218">
        <v>44908</v>
      </c>
      <c r="E11236" s="1">
        <v>1</v>
      </c>
      <c r="F11236" s="62">
        <v>23.76</v>
      </c>
    </row>
    <row r="11237" spans="1:6" x14ac:dyDescent="0.35">
      <c r="A11237" s="1">
        <v>88</v>
      </c>
      <c r="B11237" s="1" t="s">
        <v>119</v>
      </c>
      <c r="C11237" s="218">
        <v>44910</v>
      </c>
      <c r="D11237" s="218">
        <v>44909</v>
      </c>
      <c r="E11237" s="1">
        <v>5</v>
      </c>
      <c r="F11237" s="62">
        <v>145.03</v>
      </c>
    </row>
    <row r="11238" spans="1:6" x14ac:dyDescent="0.35">
      <c r="A11238" s="1">
        <v>88</v>
      </c>
      <c r="B11238" s="1" t="s">
        <v>119</v>
      </c>
      <c r="C11238" s="218">
        <v>44910</v>
      </c>
      <c r="D11238" s="218">
        <v>44910</v>
      </c>
      <c r="E11238" s="1">
        <v>21</v>
      </c>
      <c r="F11238" s="62">
        <v>859.85</v>
      </c>
    </row>
    <row r="11239" spans="1:6" x14ac:dyDescent="0.35">
      <c r="A11239" s="1">
        <v>88</v>
      </c>
      <c r="B11239" s="1" t="s">
        <v>119</v>
      </c>
      <c r="C11239" s="218">
        <v>44911</v>
      </c>
      <c r="D11239" s="218">
        <v>44909</v>
      </c>
      <c r="E11239" s="1">
        <v>1</v>
      </c>
      <c r="F11239" s="62">
        <v>23.66</v>
      </c>
    </row>
    <row r="11240" spans="1:6" x14ac:dyDescent="0.35">
      <c r="A11240" s="1">
        <v>88</v>
      </c>
      <c r="B11240" s="1" t="s">
        <v>119</v>
      </c>
      <c r="C11240" s="218">
        <v>44911</v>
      </c>
      <c r="D11240" s="218">
        <v>44910</v>
      </c>
      <c r="E11240" s="1">
        <v>1</v>
      </c>
      <c r="F11240" s="62">
        <v>23.71</v>
      </c>
    </row>
    <row r="11241" spans="1:6" x14ac:dyDescent="0.35">
      <c r="A11241" s="1">
        <v>88</v>
      </c>
      <c r="B11241" s="1" t="s">
        <v>119</v>
      </c>
      <c r="C11241" s="218">
        <v>44911</v>
      </c>
      <c r="D11241" s="218">
        <v>44911</v>
      </c>
      <c r="E11241" s="1">
        <v>22</v>
      </c>
      <c r="F11241" s="62">
        <v>888.66</v>
      </c>
    </row>
    <row r="11242" spans="1:6" x14ac:dyDescent="0.35">
      <c r="A11242" s="1">
        <v>88</v>
      </c>
      <c r="B11242" s="1" t="s">
        <v>119</v>
      </c>
      <c r="C11242" s="218">
        <v>44912</v>
      </c>
      <c r="D11242" s="218">
        <v>44912</v>
      </c>
      <c r="E11242" s="1">
        <v>15</v>
      </c>
      <c r="F11242" s="62">
        <v>631.76</v>
      </c>
    </row>
    <row r="11243" spans="1:6" x14ac:dyDescent="0.35">
      <c r="A11243" s="1">
        <v>88</v>
      </c>
      <c r="B11243" s="1" t="s">
        <v>119</v>
      </c>
      <c r="C11243" s="218">
        <v>44913</v>
      </c>
      <c r="D11243" s="218">
        <v>44912</v>
      </c>
      <c r="E11243" s="1">
        <v>2</v>
      </c>
      <c r="F11243" s="62">
        <v>47.32</v>
      </c>
    </row>
    <row r="11244" spans="1:6" x14ac:dyDescent="0.35">
      <c r="A11244" s="1">
        <v>88</v>
      </c>
      <c r="B11244" s="1" t="s">
        <v>119</v>
      </c>
      <c r="C11244" s="218">
        <v>44913</v>
      </c>
      <c r="D11244" s="218">
        <v>44913</v>
      </c>
      <c r="E11244" s="1">
        <v>20</v>
      </c>
      <c r="F11244" s="62">
        <v>684.31</v>
      </c>
    </row>
    <row r="11245" spans="1:6" x14ac:dyDescent="0.35">
      <c r="A11245" s="1">
        <v>88</v>
      </c>
      <c r="B11245" s="1" t="s">
        <v>119</v>
      </c>
      <c r="C11245" s="218">
        <v>44914</v>
      </c>
      <c r="D11245" s="218">
        <v>44912</v>
      </c>
      <c r="E11245" s="1">
        <v>2</v>
      </c>
      <c r="F11245" s="62">
        <v>47.47</v>
      </c>
    </row>
    <row r="11246" spans="1:6" x14ac:dyDescent="0.35">
      <c r="A11246" s="1">
        <v>88</v>
      </c>
      <c r="B11246" s="1" t="s">
        <v>119</v>
      </c>
      <c r="C11246" s="218">
        <v>44914</v>
      </c>
      <c r="D11246" s="218">
        <v>44913</v>
      </c>
      <c r="E11246" s="1">
        <v>2</v>
      </c>
      <c r="F11246" s="62">
        <v>47.47</v>
      </c>
    </row>
    <row r="11247" spans="1:6" x14ac:dyDescent="0.35">
      <c r="A11247" s="1">
        <v>88</v>
      </c>
      <c r="B11247" s="1" t="s">
        <v>119</v>
      </c>
      <c r="C11247" s="218">
        <v>44914</v>
      </c>
      <c r="D11247" s="218">
        <v>44914</v>
      </c>
      <c r="E11247" s="1">
        <v>14</v>
      </c>
      <c r="F11247" s="62">
        <v>605.62</v>
      </c>
    </row>
    <row r="11248" spans="1:6" x14ac:dyDescent="0.35">
      <c r="A11248" s="1">
        <v>88</v>
      </c>
      <c r="B11248" s="1" t="s">
        <v>119</v>
      </c>
      <c r="C11248" s="218">
        <v>44915</v>
      </c>
      <c r="D11248" s="218">
        <v>44913</v>
      </c>
      <c r="E11248" s="1">
        <v>2</v>
      </c>
      <c r="F11248" s="62">
        <v>47.42</v>
      </c>
    </row>
    <row r="11249" spans="1:6" x14ac:dyDescent="0.35">
      <c r="A11249" s="1">
        <v>88</v>
      </c>
      <c r="B11249" s="1" t="s">
        <v>119</v>
      </c>
      <c r="C11249" s="218">
        <v>44915</v>
      </c>
      <c r="D11249" s="218">
        <v>44914</v>
      </c>
      <c r="E11249" s="1">
        <v>5</v>
      </c>
      <c r="F11249" s="62">
        <v>209.23</v>
      </c>
    </row>
    <row r="11250" spans="1:6" x14ac:dyDescent="0.35">
      <c r="A11250" s="1">
        <v>88</v>
      </c>
      <c r="B11250" s="1" t="s">
        <v>119</v>
      </c>
      <c r="C11250" s="218">
        <v>44915</v>
      </c>
      <c r="D11250" s="218">
        <v>44915</v>
      </c>
      <c r="E11250" s="1">
        <v>13</v>
      </c>
      <c r="F11250" s="62">
        <v>610.71</v>
      </c>
    </row>
    <row r="11251" spans="1:6" x14ac:dyDescent="0.35">
      <c r="A11251" s="1">
        <v>88</v>
      </c>
      <c r="B11251" s="1" t="s">
        <v>119</v>
      </c>
      <c r="C11251" s="218">
        <v>44916</v>
      </c>
      <c r="D11251" s="218">
        <v>44915</v>
      </c>
      <c r="E11251" s="1">
        <v>13</v>
      </c>
      <c r="F11251" s="62">
        <v>385.69</v>
      </c>
    </row>
    <row r="11252" spans="1:6" x14ac:dyDescent="0.35">
      <c r="A11252" s="1">
        <v>88</v>
      </c>
      <c r="B11252" s="1" t="s">
        <v>119</v>
      </c>
      <c r="C11252" s="218">
        <v>44916</v>
      </c>
      <c r="D11252" s="218">
        <v>44916</v>
      </c>
      <c r="E11252" s="1">
        <v>19</v>
      </c>
      <c r="F11252" s="62">
        <v>785.88</v>
      </c>
    </row>
    <row r="11253" spans="1:6" x14ac:dyDescent="0.35">
      <c r="A11253" s="1">
        <v>88</v>
      </c>
      <c r="B11253" s="1" t="s">
        <v>119</v>
      </c>
      <c r="C11253" s="218">
        <v>44917</v>
      </c>
      <c r="D11253" s="218">
        <v>44914</v>
      </c>
      <c r="E11253" s="1">
        <v>2</v>
      </c>
      <c r="F11253" s="62">
        <v>47.17</v>
      </c>
    </row>
    <row r="11254" spans="1:6" x14ac:dyDescent="0.35">
      <c r="A11254" s="1">
        <v>88</v>
      </c>
      <c r="B11254" s="1" t="s">
        <v>119</v>
      </c>
      <c r="C11254" s="218">
        <v>44917</v>
      </c>
      <c r="D11254" s="218">
        <v>44915</v>
      </c>
      <c r="E11254" s="1">
        <v>1</v>
      </c>
      <c r="F11254" s="62">
        <v>54.3</v>
      </c>
    </row>
    <row r="11255" spans="1:6" x14ac:dyDescent="0.35">
      <c r="A11255" s="1">
        <v>88</v>
      </c>
      <c r="B11255" s="1" t="s">
        <v>119</v>
      </c>
      <c r="C11255" s="218">
        <v>44917</v>
      </c>
      <c r="D11255" s="218">
        <v>44916</v>
      </c>
      <c r="E11255" s="1">
        <v>8</v>
      </c>
      <c r="F11255" s="62">
        <v>310.64999999999998</v>
      </c>
    </row>
    <row r="11256" spans="1:6" x14ac:dyDescent="0.35">
      <c r="A11256" s="1">
        <v>88</v>
      </c>
      <c r="B11256" s="1" t="s">
        <v>119</v>
      </c>
      <c r="C11256" s="218">
        <v>44917</v>
      </c>
      <c r="D11256" s="218">
        <v>44917</v>
      </c>
      <c r="E11256" s="1">
        <v>7</v>
      </c>
      <c r="F11256" s="62">
        <v>257.58999999999997</v>
      </c>
    </row>
    <row r="11257" spans="1:6" x14ac:dyDescent="0.35">
      <c r="A11257" s="1">
        <v>88</v>
      </c>
      <c r="B11257" s="1" t="s">
        <v>119</v>
      </c>
      <c r="C11257" s="218">
        <v>44918</v>
      </c>
      <c r="D11257" s="218">
        <v>44915</v>
      </c>
      <c r="E11257" s="1">
        <v>1</v>
      </c>
      <c r="F11257" s="62">
        <v>54.45</v>
      </c>
    </row>
    <row r="11258" spans="1:6" x14ac:dyDescent="0.35">
      <c r="A11258" s="1">
        <v>88</v>
      </c>
      <c r="B11258" s="1" t="s">
        <v>119</v>
      </c>
      <c r="C11258" s="218">
        <v>44918</v>
      </c>
      <c r="D11258" s="218">
        <v>44916</v>
      </c>
      <c r="E11258" s="1">
        <v>1</v>
      </c>
      <c r="F11258" s="62">
        <v>22.57</v>
      </c>
    </row>
    <row r="11259" spans="1:6" x14ac:dyDescent="0.35">
      <c r="A11259" s="1">
        <v>88</v>
      </c>
      <c r="B11259" s="1" t="s">
        <v>119</v>
      </c>
      <c r="C11259" s="218">
        <v>44918</v>
      </c>
      <c r="D11259" s="218">
        <v>44917</v>
      </c>
      <c r="E11259" s="1">
        <v>8</v>
      </c>
      <c r="F11259" s="62">
        <v>249.67</v>
      </c>
    </row>
    <row r="11260" spans="1:6" x14ac:dyDescent="0.35">
      <c r="A11260" s="1">
        <v>88</v>
      </c>
      <c r="B11260" s="1" t="s">
        <v>119</v>
      </c>
      <c r="C11260" s="218">
        <v>44918</v>
      </c>
      <c r="D11260" s="218">
        <v>44918</v>
      </c>
      <c r="E11260" s="1">
        <v>11</v>
      </c>
      <c r="F11260" s="62">
        <v>443.21</v>
      </c>
    </row>
    <row r="11261" spans="1:6" x14ac:dyDescent="0.35">
      <c r="A11261" s="1">
        <v>88</v>
      </c>
      <c r="B11261" s="1" t="s">
        <v>119</v>
      </c>
      <c r="C11261" s="218">
        <v>44919</v>
      </c>
      <c r="D11261" s="218">
        <v>44917</v>
      </c>
      <c r="E11261" s="1">
        <v>4</v>
      </c>
      <c r="F11261" s="62">
        <v>125.18</v>
      </c>
    </row>
    <row r="11262" spans="1:6" x14ac:dyDescent="0.35">
      <c r="A11262" s="1">
        <v>88</v>
      </c>
      <c r="B11262" s="1" t="s">
        <v>119</v>
      </c>
      <c r="C11262" s="218">
        <v>44919</v>
      </c>
      <c r="D11262" s="218">
        <v>44918</v>
      </c>
      <c r="E11262" s="1">
        <v>9</v>
      </c>
      <c r="F11262" s="62">
        <v>273.08</v>
      </c>
    </row>
    <row r="11263" spans="1:6" x14ac:dyDescent="0.35">
      <c r="A11263" s="1">
        <v>88</v>
      </c>
      <c r="B11263" s="1" t="s">
        <v>119</v>
      </c>
      <c r="C11263" s="218">
        <v>44919</v>
      </c>
      <c r="D11263" s="218">
        <v>44919</v>
      </c>
      <c r="E11263" s="1">
        <v>15</v>
      </c>
      <c r="F11263" s="62">
        <v>533.20000000000005</v>
      </c>
    </row>
    <row r="11264" spans="1:6" x14ac:dyDescent="0.35">
      <c r="A11264" s="1">
        <v>88</v>
      </c>
      <c r="B11264" s="1" t="s">
        <v>119</v>
      </c>
      <c r="C11264" s="218">
        <v>44920</v>
      </c>
      <c r="D11264" s="218">
        <v>44917</v>
      </c>
      <c r="E11264" s="1">
        <v>1</v>
      </c>
      <c r="F11264" s="62">
        <v>23.61</v>
      </c>
    </row>
    <row r="11265" spans="1:6" x14ac:dyDescent="0.35">
      <c r="A11265" s="1">
        <v>88</v>
      </c>
      <c r="B11265" s="1" t="s">
        <v>119</v>
      </c>
      <c r="C11265" s="218">
        <v>44920</v>
      </c>
      <c r="D11265" s="218">
        <v>44919</v>
      </c>
      <c r="E11265" s="1">
        <v>4</v>
      </c>
      <c r="F11265" s="62">
        <v>150.47999999999999</v>
      </c>
    </row>
    <row r="11266" spans="1:6" x14ac:dyDescent="0.35">
      <c r="A11266" s="1">
        <v>88</v>
      </c>
      <c r="B11266" s="1" t="s">
        <v>119</v>
      </c>
      <c r="C11266" s="218">
        <v>44920</v>
      </c>
      <c r="D11266" s="218">
        <v>44920</v>
      </c>
      <c r="E11266" s="1">
        <v>8</v>
      </c>
      <c r="F11266" s="62">
        <v>342.48</v>
      </c>
    </row>
    <row r="11267" spans="1:6" x14ac:dyDescent="0.35">
      <c r="A11267" s="1">
        <v>88</v>
      </c>
      <c r="B11267" s="1" t="s">
        <v>119</v>
      </c>
      <c r="C11267" s="218">
        <v>44921</v>
      </c>
      <c r="D11267" s="218">
        <v>44918</v>
      </c>
      <c r="E11267" s="1">
        <v>1</v>
      </c>
      <c r="F11267" s="62">
        <v>23.66</v>
      </c>
    </row>
    <row r="11268" spans="1:6" x14ac:dyDescent="0.35">
      <c r="A11268" s="1">
        <v>88</v>
      </c>
      <c r="B11268" s="1" t="s">
        <v>119</v>
      </c>
      <c r="C11268" s="218">
        <v>44921</v>
      </c>
      <c r="D11268" s="218">
        <v>44919</v>
      </c>
      <c r="E11268" s="1">
        <v>3</v>
      </c>
      <c r="F11268" s="62">
        <v>70.09</v>
      </c>
    </row>
    <row r="11269" spans="1:6" x14ac:dyDescent="0.35">
      <c r="A11269" s="1">
        <v>88</v>
      </c>
      <c r="B11269" s="1" t="s">
        <v>119</v>
      </c>
      <c r="C11269" s="218">
        <v>44921</v>
      </c>
      <c r="D11269" s="218">
        <v>44920</v>
      </c>
      <c r="E11269" s="1">
        <v>7</v>
      </c>
      <c r="F11269" s="62">
        <v>191.81</v>
      </c>
    </row>
    <row r="11270" spans="1:6" x14ac:dyDescent="0.35">
      <c r="A11270" s="1">
        <v>88</v>
      </c>
      <c r="B11270" s="1" t="s">
        <v>119</v>
      </c>
      <c r="C11270" s="218">
        <v>44921</v>
      </c>
      <c r="D11270" s="218">
        <v>44921</v>
      </c>
      <c r="E11270" s="1">
        <v>11</v>
      </c>
      <c r="F11270" s="62">
        <v>380.2</v>
      </c>
    </row>
    <row r="11271" spans="1:6" x14ac:dyDescent="0.35">
      <c r="A11271" s="1">
        <v>88</v>
      </c>
      <c r="B11271" s="1" t="s">
        <v>119</v>
      </c>
      <c r="C11271" s="218">
        <v>44922</v>
      </c>
      <c r="D11271" s="218">
        <v>44919</v>
      </c>
      <c r="E11271" s="1">
        <v>1</v>
      </c>
      <c r="F11271" s="62">
        <v>23.76</v>
      </c>
    </row>
    <row r="11272" spans="1:6" x14ac:dyDescent="0.35">
      <c r="A11272" s="1">
        <v>88</v>
      </c>
      <c r="B11272" s="1" t="s">
        <v>119</v>
      </c>
      <c r="C11272" s="218">
        <v>44922</v>
      </c>
      <c r="D11272" s="218">
        <v>44920</v>
      </c>
      <c r="E11272" s="1">
        <v>1</v>
      </c>
      <c r="F11272" s="62">
        <v>23.71</v>
      </c>
    </row>
    <row r="11273" spans="1:6" x14ac:dyDescent="0.35">
      <c r="A11273" s="1">
        <v>88</v>
      </c>
      <c r="B11273" s="1" t="s">
        <v>119</v>
      </c>
      <c r="C11273" s="218">
        <v>44922</v>
      </c>
      <c r="D11273" s="218">
        <v>44921</v>
      </c>
      <c r="E11273" s="1">
        <v>4</v>
      </c>
      <c r="F11273" s="62">
        <v>94.49</v>
      </c>
    </row>
    <row r="11274" spans="1:6" x14ac:dyDescent="0.35">
      <c r="A11274" s="1">
        <v>88</v>
      </c>
      <c r="B11274" s="1" t="s">
        <v>119</v>
      </c>
      <c r="C11274" s="218">
        <v>44922</v>
      </c>
      <c r="D11274" s="218">
        <v>44922</v>
      </c>
      <c r="E11274" s="1">
        <v>12</v>
      </c>
      <c r="F11274" s="62">
        <v>465.14</v>
      </c>
    </row>
    <row r="11275" spans="1:6" x14ac:dyDescent="0.35">
      <c r="A11275" s="1">
        <v>88</v>
      </c>
      <c r="B11275" s="1" t="s">
        <v>119</v>
      </c>
      <c r="C11275" s="218">
        <v>44923</v>
      </c>
      <c r="D11275" s="218">
        <v>44921</v>
      </c>
      <c r="E11275" s="1">
        <v>4</v>
      </c>
      <c r="F11275" s="62">
        <v>93.6</v>
      </c>
    </row>
    <row r="11276" spans="1:6" x14ac:dyDescent="0.35">
      <c r="A11276" s="1">
        <v>88</v>
      </c>
      <c r="B11276" s="1" t="s">
        <v>119</v>
      </c>
      <c r="C11276" s="218">
        <v>44923</v>
      </c>
      <c r="D11276" s="218">
        <v>44922</v>
      </c>
      <c r="E11276" s="1">
        <v>2</v>
      </c>
      <c r="F11276" s="62">
        <v>47.37</v>
      </c>
    </row>
    <row r="11277" spans="1:6" x14ac:dyDescent="0.35">
      <c r="A11277" s="1">
        <v>88</v>
      </c>
      <c r="B11277" s="1" t="s">
        <v>119</v>
      </c>
      <c r="C11277" s="218">
        <v>44923</v>
      </c>
      <c r="D11277" s="218">
        <v>44923</v>
      </c>
      <c r="E11277" s="1">
        <v>10</v>
      </c>
      <c r="F11277" s="62">
        <v>451.13</v>
      </c>
    </row>
    <row r="11278" spans="1:6" x14ac:dyDescent="0.35">
      <c r="A11278" s="1">
        <v>88</v>
      </c>
      <c r="B11278" s="1" t="s">
        <v>119</v>
      </c>
      <c r="C11278" s="218">
        <v>44924</v>
      </c>
      <c r="D11278" s="218">
        <v>44921</v>
      </c>
      <c r="E11278" s="1">
        <v>1</v>
      </c>
      <c r="F11278" s="62">
        <v>23.71</v>
      </c>
    </row>
    <row r="11279" spans="1:6" x14ac:dyDescent="0.35">
      <c r="A11279" s="1">
        <v>88</v>
      </c>
      <c r="B11279" s="1" t="s">
        <v>119</v>
      </c>
      <c r="C11279" s="218">
        <v>44924</v>
      </c>
      <c r="D11279" s="218">
        <v>44922</v>
      </c>
      <c r="E11279" s="1">
        <v>4</v>
      </c>
      <c r="F11279" s="62">
        <v>94.44</v>
      </c>
    </row>
    <row r="11280" spans="1:6" x14ac:dyDescent="0.35">
      <c r="A11280" s="1">
        <v>88</v>
      </c>
      <c r="B11280" s="1" t="s">
        <v>119</v>
      </c>
      <c r="C11280" s="218">
        <v>44924</v>
      </c>
      <c r="D11280" s="218">
        <v>44923</v>
      </c>
      <c r="E11280" s="1">
        <v>7</v>
      </c>
      <c r="F11280" s="62">
        <v>196.36</v>
      </c>
    </row>
    <row r="11281" spans="1:6" x14ac:dyDescent="0.35">
      <c r="A11281" s="1">
        <v>88</v>
      </c>
      <c r="B11281" s="1" t="s">
        <v>119</v>
      </c>
      <c r="C11281" s="218">
        <v>44924</v>
      </c>
      <c r="D11281" s="218">
        <v>44924</v>
      </c>
      <c r="E11281" s="1">
        <v>18</v>
      </c>
      <c r="F11281" s="62">
        <v>670.26</v>
      </c>
    </row>
    <row r="11282" spans="1:6" x14ac:dyDescent="0.35">
      <c r="A11282" s="1">
        <v>88</v>
      </c>
      <c r="B11282" s="1" t="s">
        <v>119</v>
      </c>
      <c r="C11282" s="218">
        <v>44925</v>
      </c>
      <c r="D11282" s="218">
        <v>44922</v>
      </c>
      <c r="E11282" s="1">
        <v>1</v>
      </c>
      <c r="F11282" s="62">
        <v>23.66</v>
      </c>
    </row>
    <row r="11283" spans="1:6" x14ac:dyDescent="0.35">
      <c r="A11283" s="1">
        <v>88</v>
      </c>
      <c r="B11283" s="1" t="s">
        <v>119</v>
      </c>
      <c r="C11283" s="218">
        <v>44925</v>
      </c>
      <c r="D11283" s="218">
        <v>44925</v>
      </c>
      <c r="E11283" s="1">
        <v>16</v>
      </c>
      <c r="F11283" s="62">
        <v>687.45</v>
      </c>
    </row>
    <row r="11284" spans="1:6" x14ac:dyDescent="0.35">
      <c r="A11284" s="1">
        <v>88</v>
      </c>
      <c r="B11284" s="1" t="s">
        <v>119</v>
      </c>
      <c r="C11284" s="218">
        <v>44926</v>
      </c>
      <c r="D11284" s="218">
        <v>44926</v>
      </c>
      <c r="E11284" s="1">
        <v>14</v>
      </c>
      <c r="F11284" s="62">
        <v>515.13</v>
      </c>
    </row>
    <row r="11285" spans="1:6" x14ac:dyDescent="0.35">
      <c r="A11285" s="1">
        <v>88</v>
      </c>
      <c r="B11285" s="1" t="s">
        <v>119</v>
      </c>
      <c r="C11285" s="218">
        <v>44927</v>
      </c>
      <c r="D11285" s="218">
        <v>44926</v>
      </c>
      <c r="E11285" s="1">
        <v>3</v>
      </c>
      <c r="F11285" s="62">
        <v>70.78</v>
      </c>
    </row>
    <row r="11286" spans="1:6" x14ac:dyDescent="0.35">
      <c r="A11286" s="1">
        <v>88</v>
      </c>
      <c r="B11286" s="1" t="s">
        <v>119</v>
      </c>
      <c r="C11286" s="218">
        <v>44927</v>
      </c>
      <c r="D11286" s="218">
        <v>44927</v>
      </c>
      <c r="E11286" s="1">
        <v>12</v>
      </c>
      <c r="F11286" s="62">
        <v>375.44</v>
      </c>
    </row>
    <row r="11287" spans="1:6" x14ac:dyDescent="0.35">
      <c r="A11287" s="1">
        <v>88</v>
      </c>
      <c r="B11287" s="1" t="s">
        <v>119</v>
      </c>
      <c r="C11287" s="218">
        <v>44928</v>
      </c>
      <c r="D11287" s="218">
        <v>44926</v>
      </c>
      <c r="E11287" s="1">
        <v>1</v>
      </c>
      <c r="F11287" s="62">
        <v>21.88</v>
      </c>
    </row>
    <row r="11288" spans="1:6" x14ac:dyDescent="0.35">
      <c r="A11288" s="1">
        <v>88</v>
      </c>
      <c r="B11288" s="1" t="s">
        <v>119</v>
      </c>
      <c r="C11288" s="218">
        <v>44928</v>
      </c>
      <c r="D11288" s="218">
        <v>44927</v>
      </c>
      <c r="E11288" s="1">
        <v>6</v>
      </c>
      <c r="F11288" s="62">
        <v>199.23</v>
      </c>
    </row>
    <row r="11289" spans="1:6" x14ac:dyDescent="0.35">
      <c r="A11289" s="1">
        <v>88</v>
      </c>
      <c r="B11289" s="1" t="s">
        <v>119</v>
      </c>
      <c r="C11289" s="218">
        <v>44928</v>
      </c>
      <c r="D11289" s="218">
        <v>44928</v>
      </c>
      <c r="E11289" s="1">
        <v>7</v>
      </c>
      <c r="F11289" s="62">
        <v>225.27</v>
      </c>
    </row>
    <row r="11290" spans="1:6" x14ac:dyDescent="0.35">
      <c r="A11290" s="1">
        <v>88</v>
      </c>
      <c r="B11290" s="1" t="s">
        <v>119</v>
      </c>
      <c r="C11290" s="218">
        <v>44929</v>
      </c>
      <c r="D11290" s="218">
        <v>44927</v>
      </c>
      <c r="E11290" s="1">
        <v>3</v>
      </c>
      <c r="F11290" s="62">
        <v>70.98</v>
      </c>
    </row>
    <row r="11291" spans="1:6" x14ac:dyDescent="0.35">
      <c r="A11291" s="1">
        <v>88</v>
      </c>
      <c r="B11291" s="1" t="s">
        <v>119</v>
      </c>
      <c r="C11291" s="218">
        <v>44929</v>
      </c>
      <c r="D11291" s="218">
        <v>44929</v>
      </c>
      <c r="E11291" s="1">
        <v>18</v>
      </c>
      <c r="F11291" s="62">
        <v>547.75</v>
      </c>
    </row>
    <row r="11292" spans="1:6" x14ac:dyDescent="0.35">
      <c r="A11292" s="1">
        <v>88</v>
      </c>
      <c r="B11292" s="1" t="s">
        <v>119</v>
      </c>
      <c r="C11292" s="218">
        <v>44930</v>
      </c>
      <c r="D11292" s="218">
        <v>44929</v>
      </c>
      <c r="E11292" s="1">
        <v>7</v>
      </c>
      <c r="F11292" s="62">
        <v>195.67</v>
      </c>
    </row>
    <row r="11293" spans="1:6" x14ac:dyDescent="0.35">
      <c r="A11293" s="1">
        <v>88</v>
      </c>
      <c r="B11293" s="1" t="s">
        <v>119</v>
      </c>
      <c r="C11293" s="218">
        <v>44930</v>
      </c>
      <c r="D11293" s="218">
        <v>44930</v>
      </c>
      <c r="E11293" s="1">
        <v>11</v>
      </c>
      <c r="F11293" s="62">
        <v>382.33</v>
      </c>
    </row>
    <row r="11294" spans="1:6" x14ac:dyDescent="0.35">
      <c r="A11294" s="1">
        <v>88</v>
      </c>
      <c r="B11294" s="1" t="s">
        <v>119</v>
      </c>
      <c r="C11294" s="218">
        <v>44931</v>
      </c>
      <c r="D11294" s="218">
        <v>44929</v>
      </c>
      <c r="E11294" s="1">
        <v>2</v>
      </c>
      <c r="F11294" s="62">
        <v>78.010000000000005</v>
      </c>
    </row>
    <row r="11295" spans="1:6" x14ac:dyDescent="0.35">
      <c r="A11295" s="1">
        <v>88</v>
      </c>
      <c r="B11295" s="1" t="s">
        <v>119</v>
      </c>
      <c r="C11295" s="218">
        <v>44931</v>
      </c>
      <c r="D11295" s="218">
        <v>44930</v>
      </c>
      <c r="E11295" s="1">
        <v>6</v>
      </c>
      <c r="F11295" s="62">
        <v>169.88</v>
      </c>
    </row>
    <row r="11296" spans="1:6" x14ac:dyDescent="0.35">
      <c r="A11296" s="1">
        <v>88</v>
      </c>
      <c r="B11296" s="1" t="s">
        <v>119</v>
      </c>
      <c r="C11296" s="218">
        <v>44931</v>
      </c>
      <c r="D11296" s="218">
        <v>44931</v>
      </c>
      <c r="E11296" s="1">
        <v>23</v>
      </c>
      <c r="F11296" s="62">
        <v>759.91</v>
      </c>
    </row>
    <row r="11297" spans="1:6" x14ac:dyDescent="0.35">
      <c r="A11297" s="1">
        <v>88</v>
      </c>
      <c r="B11297" s="1" t="s">
        <v>119</v>
      </c>
      <c r="C11297" s="218">
        <v>44932</v>
      </c>
      <c r="D11297" s="218">
        <v>44930</v>
      </c>
      <c r="E11297" s="1">
        <v>5</v>
      </c>
      <c r="F11297" s="62">
        <v>179.78</v>
      </c>
    </row>
    <row r="11298" spans="1:6" x14ac:dyDescent="0.35">
      <c r="A11298" s="1">
        <v>88</v>
      </c>
      <c r="B11298" s="1" t="s">
        <v>119</v>
      </c>
      <c r="C11298" s="218">
        <v>44932</v>
      </c>
      <c r="D11298" s="218">
        <v>44931</v>
      </c>
      <c r="E11298" s="1">
        <v>4</v>
      </c>
      <c r="F11298" s="62">
        <v>123.35</v>
      </c>
    </row>
    <row r="11299" spans="1:6" x14ac:dyDescent="0.35">
      <c r="A11299" s="1">
        <v>88</v>
      </c>
      <c r="B11299" s="1" t="s">
        <v>119</v>
      </c>
      <c r="C11299" s="218">
        <v>44932</v>
      </c>
      <c r="D11299" s="218">
        <v>44932</v>
      </c>
      <c r="E11299" s="1">
        <v>16</v>
      </c>
      <c r="F11299" s="62">
        <v>654.63</v>
      </c>
    </row>
    <row r="11300" spans="1:6" x14ac:dyDescent="0.35">
      <c r="A11300" s="1">
        <v>88</v>
      </c>
      <c r="B11300" s="1" t="s">
        <v>119</v>
      </c>
      <c r="C11300" s="218">
        <v>44933</v>
      </c>
      <c r="D11300" s="218">
        <v>44930</v>
      </c>
      <c r="E11300" s="1">
        <v>2</v>
      </c>
      <c r="F11300" s="62">
        <v>47.47</v>
      </c>
    </row>
    <row r="11301" spans="1:6" x14ac:dyDescent="0.35">
      <c r="A11301" s="1">
        <v>88</v>
      </c>
      <c r="B11301" s="1" t="s">
        <v>119</v>
      </c>
      <c r="C11301" s="218">
        <v>44933</v>
      </c>
      <c r="D11301" s="218">
        <v>44931</v>
      </c>
      <c r="E11301" s="1">
        <v>3</v>
      </c>
      <c r="F11301" s="62">
        <v>70</v>
      </c>
    </row>
    <row r="11302" spans="1:6" x14ac:dyDescent="0.35">
      <c r="A11302" s="1">
        <v>88</v>
      </c>
      <c r="B11302" s="1" t="s">
        <v>119</v>
      </c>
      <c r="C11302" s="218">
        <v>44933</v>
      </c>
      <c r="D11302" s="218">
        <v>44932</v>
      </c>
      <c r="E11302" s="1">
        <v>4</v>
      </c>
      <c r="F11302" s="62">
        <v>122.12</v>
      </c>
    </row>
    <row r="11303" spans="1:6" x14ac:dyDescent="0.35">
      <c r="A11303" s="1">
        <v>88</v>
      </c>
      <c r="B11303" s="1" t="s">
        <v>119</v>
      </c>
      <c r="C11303" s="218">
        <v>44933</v>
      </c>
      <c r="D11303" s="218">
        <v>44933</v>
      </c>
      <c r="E11303" s="1">
        <v>12</v>
      </c>
      <c r="F11303" s="62">
        <v>437.62</v>
      </c>
    </row>
    <row r="11304" spans="1:6" x14ac:dyDescent="0.35">
      <c r="A11304" s="1">
        <v>88</v>
      </c>
      <c r="B11304" s="1" t="s">
        <v>119</v>
      </c>
      <c r="C11304" s="218">
        <v>44934</v>
      </c>
      <c r="D11304" s="218">
        <v>44931</v>
      </c>
      <c r="E11304" s="1">
        <v>2</v>
      </c>
      <c r="F11304" s="62">
        <v>47.52</v>
      </c>
    </row>
    <row r="11305" spans="1:6" x14ac:dyDescent="0.35">
      <c r="A11305" s="1">
        <v>88</v>
      </c>
      <c r="B11305" s="1" t="s">
        <v>119</v>
      </c>
      <c r="C11305" s="218">
        <v>44934</v>
      </c>
      <c r="D11305" s="218">
        <v>44932</v>
      </c>
      <c r="E11305" s="1">
        <v>4</v>
      </c>
      <c r="F11305" s="62">
        <v>150.08000000000001</v>
      </c>
    </row>
    <row r="11306" spans="1:6" x14ac:dyDescent="0.35">
      <c r="A11306" s="1">
        <v>88</v>
      </c>
      <c r="B11306" s="1" t="s">
        <v>119</v>
      </c>
      <c r="C11306" s="218">
        <v>44934</v>
      </c>
      <c r="D11306" s="218">
        <v>44933</v>
      </c>
      <c r="E11306" s="1">
        <v>7</v>
      </c>
      <c r="F11306" s="62">
        <v>257.79000000000002</v>
      </c>
    </row>
    <row r="11307" spans="1:6" x14ac:dyDescent="0.35">
      <c r="A11307" s="1">
        <v>88</v>
      </c>
      <c r="B11307" s="1" t="s">
        <v>119</v>
      </c>
      <c r="C11307" s="218">
        <v>44934</v>
      </c>
      <c r="D11307" s="218">
        <v>44934</v>
      </c>
      <c r="E11307" s="1">
        <v>17</v>
      </c>
      <c r="F11307" s="62">
        <v>583.44000000000005</v>
      </c>
    </row>
    <row r="11308" spans="1:6" x14ac:dyDescent="0.35">
      <c r="A11308" s="1">
        <v>88</v>
      </c>
      <c r="B11308" s="1" t="s">
        <v>119</v>
      </c>
      <c r="C11308" s="218">
        <v>44935</v>
      </c>
      <c r="D11308" s="218">
        <v>44932</v>
      </c>
      <c r="E11308" s="1">
        <v>3</v>
      </c>
      <c r="F11308" s="62">
        <v>71.08</v>
      </c>
    </row>
    <row r="11309" spans="1:6" x14ac:dyDescent="0.35">
      <c r="A11309" s="1">
        <v>88</v>
      </c>
      <c r="B11309" s="1" t="s">
        <v>119</v>
      </c>
      <c r="C11309" s="218">
        <v>44935</v>
      </c>
      <c r="D11309" s="218">
        <v>44933</v>
      </c>
      <c r="E11309" s="1">
        <v>2</v>
      </c>
      <c r="F11309" s="62">
        <v>45.44</v>
      </c>
    </row>
    <row r="11310" spans="1:6" x14ac:dyDescent="0.35">
      <c r="A11310" s="1">
        <v>88</v>
      </c>
      <c r="B11310" s="1" t="s">
        <v>119</v>
      </c>
      <c r="C11310" s="218">
        <v>44935</v>
      </c>
      <c r="D11310" s="218">
        <v>44934</v>
      </c>
      <c r="E11310" s="1">
        <v>4</v>
      </c>
      <c r="F11310" s="62">
        <v>122.16</v>
      </c>
    </row>
    <row r="11311" spans="1:6" x14ac:dyDescent="0.35">
      <c r="A11311" s="1">
        <v>88</v>
      </c>
      <c r="B11311" s="1" t="s">
        <v>119</v>
      </c>
      <c r="C11311" s="218">
        <v>44935</v>
      </c>
      <c r="D11311" s="218">
        <v>44935</v>
      </c>
      <c r="E11311" s="1">
        <v>20</v>
      </c>
      <c r="F11311" s="62">
        <v>749.38</v>
      </c>
    </row>
    <row r="11312" spans="1:6" x14ac:dyDescent="0.35">
      <c r="A11312" s="1">
        <v>88</v>
      </c>
      <c r="B11312" s="1" t="s">
        <v>119</v>
      </c>
      <c r="C11312" s="218">
        <v>44936</v>
      </c>
      <c r="D11312" s="218">
        <v>44933</v>
      </c>
      <c r="E11312" s="1">
        <v>1</v>
      </c>
      <c r="F11312" s="62">
        <v>23.71</v>
      </c>
    </row>
    <row r="11313" spans="1:6" x14ac:dyDescent="0.35">
      <c r="A11313" s="1">
        <v>88</v>
      </c>
      <c r="B11313" s="1" t="s">
        <v>119</v>
      </c>
      <c r="C11313" s="218">
        <v>44936</v>
      </c>
      <c r="D11313" s="218">
        <v>44935</v>
      </c>
      <c r="E11313" s="1">
        <v>5</v>
      </c>
      <c r="F11313" s="62">
        <v>147.61000000000001</v>
      </c>
    </row>
    <row r="11314" spans="1:6" x14ac:dyDescent="0.35">
      <c r="A11314" s="1">
        <v>88</v>
      </c>
      <c r="B11314" s="1" t="s">
        <v>119</v>
      </c>
      <c r="C11314" s="218">
        <v>44936</v>
      </c>
      <c r="D11314" s="218">
        <v>44936</v>
      </c>
      <c r="E11314" s="1">
        <v>15</v>
      </c>
      <c r="F11314" s="62">
        <v>662.4</v>
      </c>
    </row>
    <row r="11315" spans="1:6" x14ac:dyDescent="0.35">
      <c r="A11315" s="1">
        <v>88</v>
      </c>
      <c r="B11315" s="1" t="s">
        <v>119</v>
      </c>
      <c r="C11315" s="218">
        <v>44937</v>
      </c>
      <c r="D11315" s="218">
        <v>44934</v>
      </c>
      <c r="E11315" s="1">
        <v>1</v>
      </c>
      <c r="F11315" s="62">
        <v>52.47</v>
      </c>
    </row>
    <row r="11316" spans="1:6" x14ac:dyDescent="0.35">
      <c r="A11316" s="1">
        <v>88</v>
      </c>
      <c r="B11316" s="1" t="s">
        <v>119</v>
      </c>
      <c r="C11316" s="218">
        <v>44937</v>
      </c>
      <c r="D11316" s="218">
        <v>44935</v>
      </c>
      <c r="E11316" s="1">
        <v>2</v>
      </c>
      <c r="F11316" s="62">
        <v>47.42</v>
      </c>
    </row>
    <row r="11317" spans="1:6" x14ac:dyDescent="0.35">
      <c r="A11317" s="1">
        <v>88</v>
      </c>
      <c r="B11317" s="1" t="s">
        <v>119</v>
      </c>
      <c r="C11317" s="218">
        <v>44937</v>
      </c>
      <c r="D11317" s="218">
        <v>44936</v>
      </c>
      <c r="E11317" s="1">
        <v>8</v>
      </c>
      <c r="F11317" s="62">
        <v>188.93</v>
      </c>
    </row>
    <row r="11318" spans="1:6" x14ac:dyDescent="0.35">
      <c r="A11318" s="1">
        <v>88</v>
      </c>
      <c r="B11318" s="1" t="s">
        <v>119</v>
      </c>
      <c r="C11318" s="218">
        <v>44937</v>
      </c>
      <c r="D11318" s="218">
        <v>44937</v>
      </c>
      <c r="E11318" s="1">
        <v>18</v>
      </c>
      <c r="F11318" s="62">
        <v>610.53</v>
      </c>
    </row>
    <row r="11319" spans="1:6" x14ac:dyDescent="0.35">
      <c r="A11319" s="1">
        <v>88</v>
      </c>
      <c r="B11319" s="1" t="s">
        <v>119</v>
      </c>
      <c r="C11319" s="218">
        <v>44938</v>
      </c>
      <c r="D11319" s="218">
        <v>44937</v>
      </c>
      <c r="E11319" s="1">
        <v>4</v>
      </c>
      <c r="F11319" s="62">
        <v>93.99</v>
      </c>
    </row>
    <row r="11320" spans="1:6" x14ac:dyDescent="0.35">
      <c r="A11320" s="1">
        <v>88</v>
      </c>
      <c r="B11320" s="1" t="s">
        <v>119</v>
      </c>
      <c r="C11320" s="218">
        <v>44938</v>
      </c>
      <c r="D11320" s="218">
        <v>44938</v>
      </c>
      <c r="E11320" s="1">
        <v>15</v>
      </c>
      <c r="F11320" s="62">
        <v>539.04999999999995</v>
      </c>
    </row>
    <row r="11321" spans="1:6" x14ac:dyDescent="0.35">
      <c r="A11321" s="1">
        <v>88</v>
      </c>
      <c r="B11321" s="1" t="s">
        <v>119</v>
      </c>
      <c r="C11321" s="218">
        <v>44939</v>
      </c>
      <c r="D11321" s="218">
        <v>44936</v>
      </c>
      <c r="E11321" s="1">
        <v>1</v>
      </c>
      <c r="F11321" s="62">
        <v>23.76</v>
      </c>
    </row>
    <row r="11322" spans="1:6" x14ac:dyDescent="0.35">
      <c r="A11322" s="1">
        <v>88</v>
      </c>
      <c r="B11322" s="1" t="s">
        <v>119</v>
      </c>
      <c r="C11322" s="218">
        <v>44939</v>
      </c>
      <c r="D11322" s="218">
        <v>44937</v>
      </c>
      <c r="E11322" s="1">
        <v>3</v>
      </c>
      <c r="F11322" s="62">
        <v>101.97</v>
      </c>
    </row>
    <row r="11323" spans="1:6" x14ac:dyDescent="0.35">
      <c r="A11323" s="1">
        <v>88</v>
      </c>
      <c r="B11323" s="1" t="s">
        <v>119</v>
      </c>
      <c r="C11323" s="218">
        <v>44939</v>
      </c>
      <c r="D11323" s="218">
        <v>44938</v>
      </c>
      <c r="E11323" s="1">
        <v>3</v>
      </c>
      <c r="F11323" s="62">
        <v>101.92</v>
      </c>
    </row>
    <row r="11324" spans="1:6" x14ac:dyDescent="0.35">
      <c r="A11324" s="1">
        <v>88</v>
      </c>
      <c r="B11324" s="1" t="s">
        <v>119</v>
      </c>
      <c r="C11324" s="218">
        <v>44939</v>
      </c>
      <c r="D11324" s="218">
        <v>44939</v>
      </c>
      <c r="E11324" s="1">
        <v>14</v>
      </c>
      <c r="F11324" s="62">
        <v>515.79</v>
      </c>
    </row>
    <row r="11325" spans="1:6" x14ac:dyDescent="0.35">
      <c r="A11325" s="1">
        <v>88</v>
      </c>
      <c r="B11325" s="1" t="s">
        <v>119</v>
      </c>
      <c r="C11325" s="218">
        <v>44940</v>
      </c>
      <c r="D11325" s="218">
        <v>44938</v>
      </c>
      <c r="E11325" s="1">
        <v>5</v>
      </c>
      <c r="F11325" s="62">
        <v>145.43</v>
      </c>
    </row>
    <row r="11326" spans="1:6" x14ac:dyDescent="0.35">
      <c r="A11326" s="1">
        <v>88</v>
      </c>
      <c r="B11326" s="1" t="s">
        <v>119</v>
      </c>
      <c r="C11326" s="218">
        <v>44940</v>
      </c>
      <c r="D11326" s="218">
        <v>44939</v>
      </c>
      <c r="E11326" s="1">
        <v>2</v>
      </c>
      <c r="F11326" s="62">
        <v>47.22</v>
      </c>
    </row>
    <row r="11327" spans="1:6" x14ac:dyDescent="0.35">
      <c r="A11327" s="1">
        <v>88</v>
      </c>
      <c r="B11327" s="1" t="s">
        <v>119</v>
      </c>
      <c r="C11327" s="218">
        <v>44940</v>
      </c>
      <c r="D11327" s="218">
        <v>44940</v>
      </c>
      <c r="E11327" s="1">
        <v>16</v>
      </c>
      <c r="F11327" s="62">
        <v>594.59</v>
      </c>
    </row>
    <row r="11328" spans="1:6" x14ac:dyDescent="0.35">
      <c r="A11328" s="1">
        <v>88</v>
      </c>
      <c r="B11328" s="1" t="s">
        <v>119</v>
      </c>
      <c r="C11328" s="218">
        <v>44941</v>
      </c>
      <c r="D11328" s="218">
        <v>44939</v>
      </c>
      <c r="E11328" s="1">
        <v>2</v>
      </c>
      <c r="F11328" s="62">
        <v>73.16</v>
      </c>
    </row>
    <row r="11329" spans="1:6" x14ac:dyDescent="0.35">
      <c r="A11329" s="1">
        <v>88</v>
      </c>
      <c r="B11329" s="1" t="s">
        <v>119</v>
      </c>
      <c r="C11329" s="218">
        <v>44941</v>
      </c>
      <c r="D11329" s="218">
        <v>44940</v>
      </c>
      <c r="E11329" s="1">
        <v>6</v>
      </c>
      <c r="F11329" s="62">
        <v>142.51</v>
      </c>
    </row>
    <row r="11330" spans="1:6" x14ac:dyDescent="0.35">
      <c r="A11330" s="1">
        <v>88</v>
      </c>
      <c r="B11330" s="1" t="s">
        <v>119</v>
      </c>
      <c r="C11330" s="218">
        <v>44941</v>
      </c>
      <c r="D11330" s="218">
        <v>44941</v>
      </c>
      <c r="E11330" s="1">
        <v>12</v>
      </c>
      <c r="F11330" s="62">
        <v>438.27</v>
      </c>
    </row>
    <row r="11331" spans="1:6" x14ac:dyDescent="0.35">
      <c r="A11331" s="1">
        <v>88</v>
      </c>
      <c r="B11331" s="1" t="s">
        <v>119</v>
      </c>
      <c r="C11331" s="218">
        <v>44942</v>
      </c>
      <c r="D11331" s="218">
        <v>44939</v>
      </c>
      <c r="E11331" s="1">
        <v>5</v>
      </c>
      <c r="F11331" s="62">
        <v>179.09</v>
      </c>
    </row>
    <row r="11332" spans="1:6" x14ac:dyDescent="0.35">
      <c r="A11332" s="1">
        <v>88</v>
      </c>
      <c r="B11332" s="1" t="s">
        <v>119</v>
      </c>
      <c r="C11332" s="218">
        <v>44942</v>
      </c>
      <c r="D11332" s="218">
        <v>44940</v>
      </c>
      <c r="E11332" s="1">
        <v>6</v>
      </c>
      <c r="F11332" s="62">
        <v>169.24</v>
      </c>
    </row>
    <row r="11333" spans="1:6" x14ac:dyDescent="0.35">
      <c r="A11333" s="1">
        <v>88</v>
      </c>
      <c r="B11333" s="1" t="s">
        <v>119</v>
      </c>
      <c r="C11333" s="218">
        <v>44942</v>
      </c>
      <c r="D11333" s="218">
        <v>44941</v>
      </c>
      <c r="E11333" s="1">
        <v>6</v>
      </c>
      <c r="F11333" s="62">
        <v>200.57</v>
      </c>
    </row>
    <row r="11334" spans="1:6" x14ac:dyDescent="0.35">
      <c r="A11334" s="1">
        <v>88</v>
      </c>
      <c r="B11334" s="1" t="s">
        <v>119</v>
      </c>
      <c r="C11334" s="218">
        <v>44942</v>
      </c>
      <c r="D11334" s="218">
        <v>44942</v>
      </c>
      <c r="E11334" s="1">
        <v>20</v>
      </c>
      <c r="F11334" s="62">
        <v>812.04</v>
      </c>
    </row>
    <row r="11335" spans="1:6" x14ac:dyDescent="0.35">
      <c r="A11335" s="1">
        <v>88</v>
      </c>
      <c r="B11335" s="1" t="s">
        <v>119</v>
      </c>
      <c r="C11335" s="218">
        <v>44943</v>
      </c>
      <c r="D11335" s="218">
        <v>44940</v>
      </c>
      <c r="E11335" s="1">
        <v>1</v>
      </c>
      <c r="F11335" s="62">
        <v>54.45</v>
      </c>
    </row>
    <row r="11336" spans="1:6" x14ac:dyDescent="0.35">
      <c r="A11336" s="1">
        <v>88</v>
      </c>
      <c r="B11336" s="1" t="s">
        <v>119</v>
      </c>
      <c r="C11336" s="218">
        <v>44943</v>
      </c>
      <c r="D11336" s="218">
        <v>44941</v>
      </c>
      <c r="E11336" s="1">
        <v>7</v>
      </c>
      <c r="F11336" s="62">
        <v>195.57</v>
      </c>
    </row>
    <row r="11337" spans="1:6" x14ac:dyDescent="0.35">
      <c r="A11337" s="1">
        <v>88</v>
      </c>
      <c r="B11337" s="1" t="s">
        <v>119</v>
      </c>
      <c r="C11337" s="218">
        <v>44943</v>
      </c>
      <c r="D11337" s="218">
        <v>44942</v>
      </c>
      <c r="E11337" s="1">
        <v>3</v>
      </c>
      <c r="F11337" s="62">
        <v>71.28</v>
      </c>
    </row>
    <row r="11338" spans="1:6" x14ac:dyDescent="0.35">
      <c r="A11338" s="1">
        <v>88</v>
      </c>
      <c r="B11338" s="1" t="s">
        <v>119</v>
      </c>
      <c r="C11338" s="218">
        <v>44943</v>
      </c>
      <c r="D11338" s="218">
        <v>44943</v>
      </c>
      <c r="E11338" s="1">
        <v>8</v>
      </c>
      <c r="F11338" s="62">
        <v>404.17</v>
      </c>
    </row>
    <row r="11339" spans="1:6" x14ac:dyDescent="0.35">
      <c r="A11339" s="1">
        <v>88</v>
      </c>
      <c r="B11339" s="1" t="s">
        <v>119</v>
      </c>
      <c r="C11339" s="218">
        <v>44944</v>
      </c>
      <c r="D11339" s="218">
        <v>44941</v>
      </c>
      <c r="E11339" s="1">
        <v>3</v>
      </c>
      <c r="F11339" s="62">
        <v>127.07</v>
      </c>
    </row>
    <row r="11340" spans="1:6" x14ac:dyDescent="0.35">
      <c r="A11340" s="1">
        <v>88</v>
      </c>
      <c r="B11340" s="1" t="s">
        <v>119</v>
      </c>
      <c r="C11340" s="218">
        <v>44944</v>
      </c>
      <c r="D11340" s="218">
        <v>44942</v>
      </c>
      <c r="E11340" s="1">
        <v>4</v>
      </c>
      <c r="F11340" s="62">
        <v>122.71</v>
      </c>
    </row>
    <row r="11341" spans="1:6" x14ac:dyDescent="0.35">
      <c r="A11341" s="1">
        <v>88</v>
      </c>
      <c r="B11341" s="1" t="s">
        <v>119</v>
      </c>
      <c r="C11341" s="218">
        <v>44944</v>
      </c>
      <c r="D11341" s="218">
        <v>44943</v>
      </c>
      <c r="E11341" s="1">
        <v>9</v>
      </c>
      <c r="F11341" s="62">
        <v>272.14</v>
      </c>
    </row>
    <row r="11342" spans="1:6" x14ac:dyDescent="0.35">
      <c r="A11342" s="1">
        <v>88</v>
      </c>
      <c r="B11342" s="1" t="s">
        <v>119</v>
      </c>
      <c r="C11342" s="218">
        <v>44944</v>
      </c>
      <c r="D11342" s="218">
        <v>44944</v>
      </c>
      <c r="E11342" s="1">
        <v>19</v>
      </c>
      <c r="F11342" s="62">
        <v>754.3</v>
      </c>
    </row>
    <row r="11343" spans="1:6" x14ac:dyDescent="0.35">
      <c r="A11343" s="1">
        <v>88</v>
      </c>
      <c r="B11343" s="1" t="s">
        <v>119</v>
      </c>
      <c r="C11343" s="218">
        <v>44945</v>
      </c>
      <c r="D11343" s="218">
        <v>44943</v>
      </c>
      <c r="E11343" s="1">
        <v>4</v>
      </c>
      <c r="F11343" s="62">
        <v>186.22</v>
      </c>
    </row>
    <row r="11344" spans="1:6" x14ac:dyDescent="0.35">
      <c r="A11344" s="1">
        <v>88</v>
      </c>
      <c r="B11344" s="1" t="s">
        <v>119</v>
      </c>
      <c r="C11344" s="218">
        <v>44945</v>
      </c>
      <c r="D11344" s="218">
        <v>44944</v>
      </c>
      <c r="E11344" s="1">
        <v>5</v>
      </c>
      <c r="F11344" s="62">
        <v>148.38999999999999</v>
      </c>
    </row>
    <row r="11345" spans="1:6" x14ac:dyDescent="0.35">
      <c r="A11345" s="1">
        <v>88</v>
      </c>
      <c r="B11345" s="1" t="s">
        <v>119</v>
      </c>
      <c r="C11345" s="218">
        <v>44945</v>
      </c>
      <c r="D11345" s="218">
        <v>44945</v>
      </c>
      <c r="E11345" s="1">
        <v>13</v>
      </c>
      <c r="F11345" s="62">
        <v>550.62</v>
      </c>
    </row>
    <row r="11346" spans="1:6" x14ac:dyDescent="0.35">
      <c r="A11346" s="1">
        <v>88</v>
      </c>
      <c r="B11346" s="1" t="s">
        <v>119</v>
      </c>
      <c r="C11346" s="218">
        <v>44946</v>
      </c>
      <c r="D11346" s="218">
        <v>44943</v>
      </c>
      <c r="E11346" s="1">
        <v>2</v>
      </c>
      <c r="F11346" s="62">
        <v>78.010000000000005</v>
      </c>
    </row>
    <row r="11347" spans="1:6" x14ac:dyDescent="0.35">
      <c r="A11347" s="1">
        <v>88</v>
      </c>
      <c r="B11347" s="1" t="s">
        <v>119</v>
      </c>
      <c r="C11347" s="218">
        <v>44946</v>
      </c>
      <c r="D11347" s="218">
        <v>44944</v>
      </c>
      <c r="E11347" s="1">
        <v>1</v>
      </c>
      <c r="F11347" s="62">
        <v>23.66</v>
      </c>
    </row>
    <row r="11348" spans="1:6" x14ac:dyDescent="0.35">
      <c r="A11348" s="1">
        <v>88</v>
      </c>
      <c r="B11348" s="1" t="s">
        <v>119</v>
      </c>
      <c r="C11348" s="218">
        <v>44946</v>
      </c>
      <c r="D11348" s="218">
        <v>44945</v>
      </c>
      <c r="E11348" s="1">
        <v>4</v>
      </c>
      <c r="F11348" s="62">
        <v>125.23</v>
      </c>
    </row>
    <row r="11349" spans="1:6" x14ac:dyDescent="0.35">
      <c r="A11349" s="1">
        <v>88</v>
      </c>
      <c r="B11349" s="1" t="s">
        <v>119</v>
      </c>
      <c r="C11349" s="218">
        <v>44946</v>
      </c>
      <c r="D11349" s="218">
        <v>44946</v>
      </c>
      <c r="E11349" s="1">
        <v>8</v>
      </c>
      <c r="F11349" s="62">
        <v>341.93</v>
      </c>
    </row>
    <row r="11350" spans="1:6" x14ac:dyDescent="0.35">
      <c r="A11350" s="1">
        <v>88</v>
      </c>
      <c r="B11350" s="1" t="s">
        <v>119</v>
      </c>
      <c r="C11350" s="218">
        <v>44948</v>
      </c>
      <c r="D11350" s="218">
        <v>44944</v>
      </c>
      <c r="E11350" s="1">
        <v>3</v>
      </c>
      <c r="F11350" s="62">
        <v>70.78</v>
      </c>
    </row>
    <row r="11351" spans="1:6" x14ac:dyDescent="0.35">
      <c r="A11351" s="1">
        <v>88</v>
      </c>
      <c r="B11351" s="1" t="s">
        <v>119</v>
      </c>
      <c r="C11351" s="218">
        <v>44948</v>
      </c>
      <c r="D11351" s="218">
        <v>44945</v>
      </c>
      <c r="E11351" s="1">
        <v>10</v>
      </c>
      <c r="F11351" s="62">
        <v>292.72000000000003</v>
      </c>
    </row>
    <row r="11352" spans="1:6" x14ac:dyDescent="0.35">
      <c r="A11352" s="1">
        <v>88</v>
      </c>
      <c r="B11352" s="1" t="s">
        <v>119</v>
      </c>
      <c r="C11352" s="218">
        <v>44948</v>
      </c>
      <c r="D11352" s="218">
        <v>44946</v>
      </c>
      <c r="E11352" s="1">
        <v>5</v>
      </c>
      <c r="F11352" s="62">
        <v>146.71</v>
      </c>
    </row>
    <row r="11353" spans="1:6" x14ac:dyDescent="0.35">
      <c r="A11353" s="1">
        <v>88</v>
      </c>
      <c r="B11353" s="1" t="s">
        <v>119</v>
      </c>
      <c r="C11353" s="218">
        <v>44948</v>
      </c>
      <c r="D11353" s="218">
        <v>44947</v>
      </c>
      <c r="E11353" s="1">
        <v>15</v>
      </c>
      <c r="F11353" s="62">
        <v>630.46</v>
      </c>
    </row>
    <row r="11354" spans="1:6" x14ac:dyDescent="0.35">
      <c r="A11354" s="1">
        <v>88</v>
      </c>
      <c r="B11354" s="1" t="s">
        <v>119</v>
      </c>
      <c r="C11354" s="218">
        <v>44948</v>
      </c>
      <c r="D11354" s="218">
        <v>44948</v>
      </c>
      <c r="E11354" s="1">
        <v>10</v>
      </c>
      <c r="F11354" s="62">
        <v>416.92</v>
      </c>
    </row>
    <row r="11355" spans="1:6" x14ac:dyDescent="0.35">
      <c r="A11355" s="1">
        <v>88</v>
      </c>
      <c r="B11355" s="1" t="s">
        <v>119</v>
      </c>
      <c r="C11355" s="218">
        <v>44949</v>
      </c>
      <c r="D11355" s="218">
        <v>44946</v>
      </c>
      <c r="E11355" s="1">
        <v>1</v>
      </c>
      <c r="F11355" s="62">
        <v>23.41</v>
      </c>
    </row>
    <row r="11356" spans="1:6" x14ac:dyDescent="0.35">
      <c r="A11356" s="1">
        <v>88</v>
      </c>
      <c r="B11356" s="1" t="s">
        <v>119</v>
      </c>
      <c r="C11356" s="218">
        <v>44949</v>
      </c>
      <c r="D11356" s="218">
        <v>44947</v>
      </c>
      <c r="E11356" s="1">
        <v>3</v>
      </c>
      <c r="F11356" s="62">
        <v>99.14</v>
      </c>
    </row>
    <row r="11357" spans="1:6" x14ac:dyDescent="0.35">
      <c r="A11357" s="1">
        <v>88</v>
      </c>
      <c r="B11357" s="1" t="s">
        <v>119</v>
      </c>
      <c r="C11357" s="218">
        <v>44949</v>
      </c>
      <c r="D11357" s="218">
        <v>44948</v>
      </c>
      <c r="E11357" s="1">
        <v>2</v>
      </c>
      <c r="F11357" s="62">
        <v>75.63</v>
      </c>
    </row>
    <row r="11358" spans="1:6" x14ac:dyDescent="0.35">
      <c r="A11358" s="1">
        <v>88</v>
      </c>
      <c r="B11358" s="1" t="s">
        <v>119</v>
      </c>
      <c r="C11358" s="218">
        <v>44949</v>
      </c>
      <c r="D11358" s="218">
        <v>44949</v>
      </c>
      <c r="E11358" s="1">
        <v>12</v>
      </c>
      <c r="F11358" s="62">
        <v>465.82</v>
      </c>
    </row>
    <row r="11359" spans="1:6" x14ac:dyDescent="0.35">
      <c r="A11359" s="1">
        <v>88</v>
      </c>
      <c r="B11359" s="1" t="s">
        <v>119</v>
      </c>
      <c r="C11359" s="218">
        <v>44951</v>
      </c>
      <c r="D11359" s="218">
        <v>44950</v>
      </c>
      <c r="E11359" s="1">
        <v>5</v>
      </c>
      <c r="F11359" s="62">
        <v>178.69</v>
      </c>
    </row>
    <row r="11360" spans="1:6" x14ac:dyDescent="0.35">
      <c r="A11360" s="1">
        <v>88</v>
      </c>
      <c r="B11360" s="1" t="s">
        <v>119</v>
      </c>
      <c r="C11360" s="218">
        <v>44951</v>
      </c>
      <c r="D11360" s="218">
        <v>44951</v>
      </c>
      <c r="E11360" s="1">
        <v>4</v>
      </c>
      <c r="F11360" s="62">
        <v>155.38</v>
      </c>
    </row>
    <row r="11361" spans="1:6" x14ac:dyDescent="0.35">
      <c r="A11361" s="1">
        <v>88</v>
      </c>
      <c r="B11361" s="1" t="s">
        <v>119</v>
      </c>
      <c r="C11361" s="218">
        <v>44952</v>
      </c>
      <c r="D11361" s="218">
        <v>44949</v>
      </c>
      <c r="E11361" s="1">
        <v>3</v>
      </c>
      <c r="F11361" s="62">
        <v>70.14</v>
      </c>
    </row>
    <row r="11362" spans="1:6" x14ac:dyDescent="0.35">
      <c r="A11362" s="1">
        <v>88</v>
      </c>
      <c r="B11362" s="1" t="s">
        <v>119</v>
      </c>
      <c r="C11362" s="218">
        <v>44952</v>
      </c>
      <c r="D11362" s="218">
        <v>44950</v>
      </c>
      <c r="E11362" s="1">
        <v>4</v>
      </c>
      <c r="F11362" s="62">
        <v>184.98</v>
      </c>
    </row>
    <row r="11363" spans="1:6" x14ac:dyDescent="0.35">
      <c r="A11363" s="1">
        <v>88</v>
      </c>
      <c r="B11363" s="1" t="s">
        <v>119</v>
      </c>
      <c r="C11363" s="218">
        <v>44952</v>
      </c>
      <c r="D11363" s="218">
        <v>44951</v>
      </c>
      <c r="E11363" s="1">
        <v>7</v>
      </c>
      <c r="F11363" s="62">
        <v>255.76</v>
      </c>
    </row>
    <row r="11364" spans="1:6" x14ac:dyDescent="0.35">
      <c r="A11364" s="1">
        <v>88</v>
      </c>
      <c r="B11364" s="1" t="s">
        <v>119</v>
      </c>
      <c r="C11364" s="218">
        <v>44952</v>
      </c>
      <c r="D11364" s="218">
        <v>44952</v>
      </c>
      <c r="E11364" s="1">
        <v>3</v>
      </c>
      <c r="F11364" s="62">
        <v>132.26</v>
      </c>
    </row>
    <row r="11365" spans="1:6" x14ac:dyDescent="0.35">
      <c r="A11365" s="1">
        <v>91</v>
      </c>
      <c r="B11365" s="1" t="s">
        <v>120</v>
      </c>
      <c r="C11365" s="218">
        <v>44880</v>
      </c>
      <c r="D11365" s="218">
        <v>44878</v>
      </c>
      <c r="E11365" s="1">
        <v>2</v>
      </c>
      <c r="F11365" s="62">
        <v>73.260000000000005</v>
      </c>
    </row>
    <row r="11366" spans="1:6" x14ac:dyDescent="0.35">
      <c r="A11366" s="1">
        <v>91</v>
      </c>
      <c r="B11366" s="1" t="s">
        <v>120</v>
      </c>
      <c r="C11366" s="218">
        <v>44880</v>
      </c>
      <c r="D11366" s="218">
        <v>44879</v>
      </c>
      <c r="E11366" s="1">
        <v>1</v>
      </c>
      <c r="F11366" s="62">
        <v>23.76</v>
      </c>
    </row>
    <row r="11367" spans="1:6" x14ac:dyDescent="0.35">
      <c r="A11367" s="1">
        <v>91</v>
      </c>
      <c r="B11367" s="1" t="s">
        <v>120</v>
      </c>
      <c r="C11367" s="218">
        <v>44880</v>
      </c>
      <c r="D11367" s="218">
        <v>44880</v>
      </c>
      <c r="E11367" s="1">
        <v>1</v>
      </c>
      <c r="F11367" s="62">
        <v>53.46</v>
      </c>
    </row>
    <row r="11368" spans="1:6" x14ac:dyDescent="0.35">
      <c r="A11368" s="1">
        <v>91</v>
      </c>
      <c r="B11368" s="1" t="s">
        <v>120</v>
      </c>
      <c r="C11368" s="218">
        <v>44884</v>
      </c>
      <c r="D11368" s="218">
        <v>44878</v>
      </c>
      <c r="E11368" s="1">
        <v>4</v>
      </c>
      <c r="F11368" s="62">
        <v>116.86</v>
      </c>
    </row>
    <row r="11369" spans="1:6" x14ac:dyDescent="0.35">
      <c r="A11369" s="1">
        <v>91</v>
      </c>
      <c r="B11369" s="1" t="s">
        <v>120</v>
      </c>
      <c r="C11369" s="218">
        <v>44884</v>
      </c>
      <c r="D11369" s="218">
        <v>44879</v>
      </c>
      <c r="E11369" s="1">
        <v>2</v>
      </c>
      <c r="F11369" s="62">
        <v>67.36</v>
      </c>
    </row>
    <row r="11370" spans="1:6" x14ac:dyDescent="0.35">
      <c r="A11370" s="1">
        <v>91</v>
      </c>
      <c r="B11370" s="1" t="s">
        <v>120</v>
      </c>
      <c r="C11370" s="218">
        <v>44884</v>
      </c>
      <c r="D11370" s="218">
        <v>44880</v>
      </c>
      <c r="E11370" s="1">
        <v>4</v>
      </c>
      <c r="F11370" s="62">
        <v>149.91999999999999</v>
      </c>
    </row>
    <row r="11371" spans="1:6" x14ac:dyDescent="0.35">
      <c r="A11371" s="1">
        <v>91</v>
      </c>
      <c r="B11371" s="1" t="s">
        <v>120</v>
      </c>
      <c r="C11371" s="218">
        <v>44884</v>
      </c>
      <c r="D11371" s="218">
        <v>44881</v>
      </c>
      <c r="E11371" s="1">
        <v>3</v>
      </c>
      <c r="F11371" s="62">
        <v>126.02</v>
      </c>
    </row>
    <row r="11372" spans="1:6" x14ac:dyDescent="0.35">
      <c r="A11372" s="1">
        <v>91</v>
      </c>
      <c r="B11372" s="1" t="s">
        <v>120</v>
      </c>
      <c r="C11372" s="218">
        <v>44884</v>
      </c>
      <c r="D11372" s="218">
        <v>44882</v>
      </c>
      <c r="E11372" s="1">
        <v>3</v>
      </c>
      <c r="F11372" s="62">
        <v>150.13999999999999</v>
      </c>
    </row>
    <row r="11373" spans="1:6" x14ac:dyDescent="0.35">
      <c r="A11373" s="1">
        <v>91</v>
      </c>
      <c r="B11373" s="1" t="s">
        <v>120</v>
      </c>
      <c r="C11373" s="218">
        <v>44885</v>
      </c>
      <c r="D11373" s="218">
        <v>44878</v>
      </c>
      <c r="E11373" s="1">
        <v>2</v>
      </c>
      <c r="F11373" s="62">
        <v>65.88</v>
      </c>
    </row>
    <row r="11374" spans="1:6" x14ac:dyDescent="0.35">
      <c r="A11374" s="1">
        <v>91</v>
      </c>
      <c r="B11374" s="1" t="s">
        <v>120</v>
      </c>
      <c r="C11374" s="218">
        <v>44885</v>
      </c>
      <c r="D11374" s="218">
        <v>44879</v>
      </c>
      <c r="E11374" s="1">
        <v>6</v>
      </c>
      <c r="F11374" s="62">
        <v>181.18</v>
      </c>
    </row>
    <row r="11375" spans="1:6" x14ac:dyDescent="0.35">
      <c r="A11375" s="1">
        <v>91</v>
      </c>
      <c r="B11375" s="1" t="s">
        <v>120</v>
      </c>
      <c r="C11375" s="218">
        <v>44885</v>
      </c>
      <c r="D11375" s="218">
        <v>44880</v>
      </c>
      <c r="E11375" s="1">
        <v>2</v>
      </c>
      <c r="F11375" s="62">
        <v>97.12</v>
      </c>
    </row>
    <row r="11376" spans="1:6" x14ac:dyDescent="0.35">
      <c r="A11376" s="1">
        <v>91</v>
      </c>
      <c r="B11376" s="1" t="s">
        <v>120</v>
      </c>
      <c r="C11376" s="218">
        <v>44885</v>
      </c>
      <c r="D11376" s="218">
        <v>44884</v>
      </c>
      <c r="E11376" s="1">
        <v>1</v>
      </c>
      <c r="F11376" s="62">
        <v>51.97</v>
      </c>
    </row>
    <row r="11377" spans="1:6" x14ac:dyDescent="0.35">
      <c r="A11377" s="1">
        <v>91</v>
      </c>
      <c r="B11377" s="1" t="s">
        <v>120</v>
      </c>
      <c r="C11377" s="218">
        <v>44886</v>
      </c>
      <c r="D11377" s="218">
        <v>44879</v>
      </c>
      <c r="E11377" s="1">
        <v>4</v>
      </c>
      <c r="F11377" s="62">
        <v>84.94</v>
      </c>
    </row>
    <row r="11378" spans="1:6" x14ac:dyDescent="0.35">
      <c r="A11378" s="1">
        <v>91</v>
      </c>
      <c r="B11378" s="1" t="s">
        <v>120</v>
      </c>
      <c r="C11378" s="218">
        <v>44886</v>
      </c>
      <c r="D11378" s="218">
        <v>44880</v>
      </c>
      <c r="E11378" s="1">
        <v>1</v>
      </c>
      <c r="F11378" s="62">
        <v>52.52</v>
      </c>
    </row>
    <row r="11379" spans="1:6" x14ac:dyDescent="0.35">
      <c r="A11379" s="1">
        <v>91</v>
      </c>
      <c r="B11379" s="1" t="s">
        <v>120</v>
      </c>
      <c r="C11379" s="218">
        <v>44886</v>
      </c>
      <c r="D11379" s="218">
        <v>44881</v>
      </c>
      <c r="E11379" s="1">
        <v>2</v>
      </c>
      <c r="F11379" s="62">
        <v>96.13</v>
      </c>
    </row>
    <row r="11380" spans="1:6" x14ac:dyDescent="0.35">
      <c r="A11380" s="1">
        <v>91</v>
      </c>
      <c r="B11380" s="1" t="s">
        <v>120</v>
      </c>
      <c r="C11380" s="218">
        <v>44886</v>
      </c>
      <c r="D11380" s="218">
        <v>44882</v>
      </c>
      <c r="E11380" s="1">
        <v>3</v>
      </c>
      <c r="F11380" s="62">
        <v>155.33000000000001</v>
      </c>
    </row>
    <row r="11381" spans="1:6" x14ac:dyDescent="0.35">
      <c r="A11381" s="1">
        <v>91</v>
      </c>
      <c r="B11381" s="1" t="s">
        <v>120</v>
      </c>
      <c r="C11381" s="218">
        <v>44887</v>
      </c>
      <c r="D11381" s="218">
        <v>44880</v>
      </c>
      <c r="E11381" s="1">
        <v>2</v>
      </c>
      <c r="F11381" s="62">
        <v>99.4</v>
      </c>
    </row>
    <row r="11382" spans="1:6" x14ac:dyDescent="0.35">
      <c r="A11382" s="1">
        <v>91</v>
      </c>
      <c r="B11382" s="1" t="s">
        <v>120</v>
      </c>
      <c r="C11382" s="218">
        <v>44887</v>
      </c>
      <c r="D11382" s="218">
        <v>44881</v>
      </c>
      <c r="E11382" s="1">
        <v>2</v>
      </c>
      <c r="F11382" s="62">
        <v>69.25</v>
      </c>
    </row>
    <row r="11383" spans="1:6" x14ac:dyDescent="0.35">
      <c r="A11383" s="1">
        <v>91</v>
      </c>
      <c r="B11383" s="1" t="s">
        <v>120</v>
      </c>
      <c r="C11383" s="218">
        <v>44887</v>
      </c>
      <c r="D11383" s="218">
        <v>44882</v>
      </c>
      <c r="E11383" s="1">
        <v>2</v>
      </c>
      <c r="F11383" s="62">
        <v>47.37</v>
      </c>
    </row>
    <row r="11384" spans="1:6" x14ac:dyDescent="0.35">
      <c r="A11384" s="1">
        <v>91</v>
      </c>
      <c r="B11384" s="1" t="s">
        <v>120</v>
      </c>
      <c r="C11384" s="218">
        <v>44887</v>
      </c>
      <c r="D11384" s="218">
        <v>44884</v>
      </c>
      <c r="E11384" s="1">
        <v>1</v>
      </c>
      <c r="F11384" s="62">
        <v>49.7</v>
      </c>
    </row>
    <row r="11385" spans="1:6" x14ac:dyDescent="0.35">
      <c r="A11385" s="1">
        <v>91</v>
      </c>
      <c r="B11385" s="1" t="s">
        <v>120</v>
      </c>
      <c r="C11385" s="218">
        <v>44887</v>
      </c>
      <c r="D11385" s="218">
        <v>44886</v>
      </c>
      <c r="E11385" s="1">
        <v>2</v>
      </c>
      <c r="F11385" s="62">
        <v>76.23</v>
      </c>
    </row>
    <row r="11386" spans="1:6" x14ac:dyDescent="0.35">
      <c r="A11386" s="1">
        <v>91</v>
      </c>
      <c r="B11386" s="1" t="s">
        <v>120</v>
      </c>
      <c r="C11386" s="218">
        <v>44888</v>
      </c>
      <c r="D11386" s="218">
        <v>44879</v>
      </c>
      <c r="E11386" s="1">
        <v>1</v>
      </c>
      <c r="F11386" s="62">
        <v>23.76</v>
      </c>
    </row>
    <row r="11387" spans="1:6" x14ac:dyDescent="0.35">
      <c r="A11387" s="1">
        <v>91</v>
      </c>
      <c r="B11387" s="1" t="s">
        <v>120</v>
      </c>
      <c r="C11387" s="218">
        <v>44888</v>
      </c>
      <c r="D11387" s="218">
        <v>44880</v>
      </c>
      <c r="E11387" s="1">
        <v>1</v>
      </c>
      <c r="F11387" s="62">
        <v>23.76</v>
      </c>
    </row>
    <row r="11388" spans="1:6" x14ac:dyDescent="0.35">
      <c r="A11388" s="1">
        <v>91</v>
      </c>
      <c r="B11388" s="1" t="s">
        <v>120</v>
      </c>
      <c r="C11388" s="218">
        <v>44888</v>
      </c>
      <c r="D11388" s="218">
        <v>44881</v>
      </c>
      <c r="E11388" s="1">
        <v>4</v>
      </c>
      <c r="F11388" s="62">
        <v>122.61</v>
      </c>
    </row>
    <row r="11389" spans="1:6" x14ac:dyDescent="0.35">
      <c r="A11389" s="1">
        <v>91</v>
      </c>
      <c r="B11389" s="1" t="s">
        <v>120</v>
      </c>
      <c r="C11389" s="218">
        <v>44888</v>
      </c>
      <c r="D11389" s="218">
        <v>44882</v>
      </c>
      <c r="E11389" s="1">
        <v>1</v>
      </c>
      <c r="F11389" s="62">
        <v>53.16</v>
      </c>
    </row>
    <row r="11390" spans="1:6" x14ac:dyDescent="0.35">
      <c r="A11390" s="1">
        <v>91</v>
      </c>
      <c r="B11390" s="1" t="s">
        <v>120</v>
      </c>
      <c r="C11390" s="218">
        <v>44888</v>
      </c>
      <c r="D11390" s="218">
        <v>44884</v>
      </c>
      <c r="E11390" s="1">
        <v>1</v>
      </c>
      <c r="F11390" s="62">
        <v>23.76</v>
      </c>
    </row>
    <row r="11391" spans="1:6" x14ac:dyDescent="0.35">
      <c r="A11391" s="1">
        <v>91</v>
      </c>
      <c r="B11391" s="1" t="s">
        <v>120</v>
      </c>
      <c r="C11391" s="218">
        <v>44888</v>
      </c>
      <c r="D11391" s="218">
        <v>44886</v>
      </c>
      <c r="E11391" s="1">
        <v>1</v>
      </c>
      <c r="F11391" s="62">
        <v>48.11</v>
      </c>
    </row>
    <row r="11392" spans="1:6" x14ac:dyDescent="0.35">
      <c r="A11392" s="1">
        <v>91</v>
      </c>
      <c r="B11392" s="1" t="s">
        <v>120</v>
      </c>
      <c r="C11392" s="218">
        <v>44888</v>
      </c>
      <c r="D11392" s="218">
        <v>44887</v>
      </c>
      <c r="E11392" s="1">
        <v>3</v>
      </c>
      <c r="F11392" s="62">
        <v>71.23</v>
      </c>
    </row>
    <row r="11393" spans="1:6" x14ac:dyDescent="0.35">
      <c r="A11393" s="1">
        <v>91</v>
      </c>
      <c r="B11393" s="1" t="s">
        <v>120</v>
      </c>
      <c r="C11393" s="218">
        <v>44888</v>
      </c>
      <c r="D11393" s="218">
        <v>44888</v>
      </c>
      <c r="E11393" s="1">
        <v>2</v>
      </c>
      <c r="F11393" s="62">
        <v>73.459999999999994</v>
      </c>
    </row>
    <row r="11394" spans="1:6" x14ac:dyDescent="0.35">
      <c r="A11394" s="1">
        <v>91</v>
      </c>
      <c r="B11394" s="1" t="s">
        <v>120</v>
      </c>
      <c r="C11394" s="218">
        <v>44889</v>
      </c>
      <c r="D11394" s="218">
        <v>44878</v>
      </c>
      <c r="E11394" s="1">
        <v>1</v>
      </c>
      <c r="F11394" s="62">
        <v>23.71</v>
      </c>
    </row>
    <row r="11395" spans="1:6" x14ac:dyDescent="0.35">
      <c r="A11395" s="1">
        <v>91</v>
      </c>
      <c r="B11395" s="1" t="s">
        <v>120</v>
      </c>
      <c r="C11395" s="218">
        <v>44889</v>
      </c>
      <c r="D11395" s="218">
        <v>44879</v>
      </c>
      <c r="E11395" s="1">
        <v>1</v>
      </c>
      <c r="F11395" s="62">
        <v>23.76</v>
      </c>
    </row>
    <row r="11396" spans="1:6" x14ac:dyDescent="0.35">
      <c r="A11396" s="1">
        <v>91</v>
      </c>
      <c r="B11396" s="1" t="s">
        <v>120</v>
      </c>
      <c r="C11396" s="218">
        <v>44889</v>
      </c>
      <c r="D11396" s="218">
        <v>44880</v>
      </c>
      <c r="E11396" s="1">
        <v>1</v>
      </c>
      <c r="F11396" s="62">
        <v>23.07</v>
      </c>
    </row>
    <row r="11397" spans="1:6" x14ac:dyDescent="0.35">
      <c r="A11397" s="1">
        <v>91</v>
      </c>
      <c r="B11397" s="1" t="s">
        <v>120</v>
      </c>
      <c r="C11397" s="218">
        <v>44889</v>
      </c>
      <c r="D11397" s="218">
        <v>44887</v>
      </c>
      <c r="E11397" s="1">
        <v>3</v>
      </c>
      <c r="F11397" s="62">
        <v>85.83</v>
      </c>
    </row>
    <row r="11398" spans="1:6" x14ac:dyDescent="0.35">
      <c r="A11398" s="1">
        <v>91</v>
      </c>
      <c r="B11398" s="1" t="s">
        <v>120</v>
      </c>
      <c r="C11398" s="218">
        <v>44889</v>
      </c>
      <c r="D11398" s="218">
        <v>44888</v>
      </c>
      <c r="E11398" s="1">
        <v>2</v>
      </c>
      <c r="F11398" s="62">
        <v>67.97</v>
      </c>
    </row>
    <row r="11399" spans="1:6" x14ac:dyDescent="0.35">
      <c r="A11399" s="1">
        <v>91</v>
      </c>
      <c r="B11399" s="1" t="s">
        <v>120</v>
      </c>
      <c r="C11399" s="218">
        <v>44889</v>
      </c>
      <c r="D11399" s="218">
        <v>44889</v>
      </c>
      <c r="E11399" s="1">
        <v>1</v>
      </c>
      <c r="F11399" s="62">
        <v>22.67</v>
      </c>
    </row>
    <row r="11400" spans="1:6" x14ac:dyDescent="0.35">
      <c r="A11400" s="1">
        <v>91</v>
      </c>
      <c r="B11400" s="1" t="s">
        <v>120</v>
      </c>
      <c r="C11400" s="218">
        <v>44890</v>
      </c>
      <c r="D11400" s="218">
        <v>44887</v>
      </c>
      <c r="E11400" s="1">
        <v>2</v>
      </c>
      <c r="F11400" s="62">
        <v>47.47</v>
      </c>
    </row>
    <row r="11401" spans="1:6" x14ac:dyDescent="0.35">
      <c r="A11401" s="1">
        <v>91</v>
      </c>
      <c r="B11401" s="1" t="s">
        <v>120</v>
      </c>
      <c r="C11401" s="218">
        <v>44890</v>
      </c>
      <c r="D11401" s="218">
        <v>44888</v>
      </c>
      <c r="E11401" s="1">
        <v>2</v>
      </c>
      <c r="F11401" s="62">
        <v>47.27</v>
      </c>
    </row>
    <row r="11402" spans="1:6" x14ac:dyDescent="0.35">
      <c r="A11402" s="1">
        <v>91</v>
      </c>
      <c r="B11402" s="1" t="s">
        <v>120</v>
      </c>
      <c r="C11402" s="218">
        <v>44890</v>
      </c>
      <c r="D11402" s="218">
        <v>44889</v>
      </c>
      <c r="E11402" s="1">
        <v>6</v>
      </c>
      <c r="F11402" s="62">
        <v>201.71</v>
      </c>
    </row>
    <row r="11403" spans="1:6" x14ac:dyDescent="0.35">
      <c r="A11403" s="1">
        <v>91</v>
      </c>
      <c r="B11403" s="1" t="s">
        <v>120</v>
      </c>
      <c r="C11403" s="218">
        <v>44890</v>
      </c>
      <c r="D11403" s="218">
        <v>44890</v>
      </c>
      <c r="E11403" s="1">
        <v>1</v>
      </c>
      <c r="F11403" s="62">
        <v>51.08</v>
      </c>
    </row>
    <row r="11404" spans="1:6" x14ac:dyDescent="0.35">
      <c r="A11404" s="1">
        <v>91</v>
      </c>
      <c r="B11404" s="1" t="s">
        <v>120</v>
      </c>
      <c r="C11404" s="218">
        <v>44891</v>
      </c>
      <c r="D11404" s="218">
        <v>44886</v>
      </c>
      <c r="E11404" s="1">
        <v>1</v>
      </c>
      <c r="F11404" s="62">
        <v>23.71</v>
      </c>
    </row>
    <row r="11405" spans="1:6" x14ac:dyDescent="0.35">
      <c r="A11405" s="1">
        <v>91</v>
      </c>
      <c r="B11405" s="1" t="s">
        <v>120</v>
      </c>
      <c r="C11405" s="218">
        <v>44891</v>
      </c>
      <c r="D11405" s="218">
        <v>44889</v>
      </c>
      <c r="E11405" s="1">
        <v>6</v>
      </c>
      <c r="F11405" s="62">
        <v>192.94</v>
      </c>
    </row>
    <row r="11406" spans="1:6" x14ac:dyDescent="0.35">
      <c r="A11406" s="1">
        <v>91</v>
      </c>
      <c r="B11406" s="1" t="s">
        <v>120</v>
      </c>
      <c r="C11406" s="218">
        <v>44891</v>
      </c>
      <c r="D11406" s="218">
        <v>44890</v>
      </c>
      <c r="E11406" s="1">
        <v>1</v>
      </c>
      <c r="F11406" s="62">
        <v>23.46</v>
      </c>
    </row>
    <row r="11407" spans="1:6" x14ac:dyDescent="0.35">
      <c r="A11407" s="1">
        <v>91</v>
      </c>
      <c r="B11407" s="1" t="s">
        <v>120</v>
      </c>
      <c r="C11407" s="218">
        <v>44891</v>
      </c>
      <c r="D11407" s="218">
        <v>44891</v>
      </c>
      <c r="E11407" s="1">
        <v>5</v>
      </c>
      <c r="F11407" s="62">
        <v>220.87</v>
      </c>
    </row>
    <row r="11408" spans="1:6" x14ac:dyDescent="0.35">
      <c r="A11408" s="1">
        <v>91</v>
      </c>
      <c r="B11408" s="1" t="s">
        <v>120</v>
      </c>
      <c r="C11408" s="218">
        <v>44892</v>
      </c>
      <c r="D11408" s="218">
        <v>44889</v>
      </c>
      <c r="E11408" s="1">
        <v>4</v>
      </c>
      <c r="F11408" s="62">
        <v>151.47</v>
      </c>
    </row>
    <row r="11409" spans="1:6" x14ac:dyDescent="0.35">
      <c r="A11409" s="1">
        <v>91</v>
      </c>
      <c r="B11409" s="1" t="s">
        <v>120</v>
      </c>
      <c r="C11409" s="218">
        <v>44892</v>
      </c>
      <c r="D11409" s="218">
        <v>44890</v>
      </c>
      <c r="E11409" s="1">
        <v>2</v>
      </c>
      <c r="F11409" s="62">
        <v>77.81</v>
      </c>
    </row>
    <row r="11410" spans="1:6" x14ac:dyDescent="0.35">
      <c r="A11410" s="1">
        <v>91</v>
      </c>
      <c r="B11410" s="1" t="s">
        <v>120</v>
      </c>
      <c r="C11410" s="218">
        <v>44892</v>
      </c>
      <c r="D11410" s="218">
        <v>44891</v>
      </c>
      <c r="E11410" s="1">
        <v>4</v>
      </c>
      <c r="F11410" s="62">
        <v>155.53</v>
      </c>
    </row>
    <row r="11411" spans="1:6" x14ac:dyDescent="0.35">
      <c r="A11411" s="1">
        <v>91</v>
      </c>
      <c r="B11411" s="1" t="s">
        <v>120</v>
      </c>
      <c r="C11411" s="218">
        <v>44892</v>
      </c>
      <c r="D11411" s="218">
        <v>44892</v>
      </c>
      <c r="E11411" s="1">
        <v>2</v>
      </c>
      <c r="F11411" s="62">
        <v>73.16</v>
      </c>
    </row>
    <row r="11412" spans="1:6" x14ac:dyDescent="0.35">
      <c r="A11412" s="1">
        <v>91</v>
      </c>
      <c r="B11412" s="1" t="s">
        <v>120</v>
      </c>
      <c r="C11412" s="218">
        <v>44893</v>
      </c>
      <c r="D11412" s="218">
        <v>44891</v>
      </c>
      <c r="E11412" s="1">
        <v>1</v>
      </c>
      <c r="F11412" s="62">
        <v>45.54</v>
      </c>
    </row>
    <row r="11413" spans="1:6" x14ac:dyDescent="0.35">
      <c r="A11413" s="1">
        <v>91</v>
      </c>
      <c r="B11413" s="1" t="s">
        <v>120</v>
      </c>
      <c r="C11413" s="218">
        <v>44893</v>
      </c>
      <c r="D11413" s="218">
        <v>44892</v>
      </c>
      <c r="E11413" s="1">
        <v>3</v>
      </c>
      <c r="F11413" s="62">
        <v>150.28</v>
      </c>
    </row>
    <row r="11414" spans="1:6" x14ac:dyDescent="0.35">
      <c r="A11414" s="1">
        <v>91</v>
      </c>
      <c r="B11414" s="1" t="s">
        <v>120</v>
      </c>
      <c r="C11414" s="218">
        <v>44893</v>
      </c>
      <c r="D11414" s="218">
        <v>44893</v>
      </c>
      <c r="E11414" s="1">
        <v>7</v>
      </c>
      <c r="F11414" s="62">
        <v>222.35</v>
      </c>
    </row>
    <row r="11415" spans="1:6" x14ac:dyDescent="0.35">
      <c r="A11415" s="1">
        <v>91</v>
      </c>
      <c r="B11415" s="1" t="s">
        <v>120</v>
      </c>
      <c r="C11415" s="218">
        <v>44894</v>
      </c>
      <c r="D11415" s="218">
        <v>44890</v>
      </c>
      <c r="E11415" s="1">
        <v>1</v>
      </c>
      <c r="F11415" s="62">
        <v>23.76</v>
      </c>
    </row>
    <row r="11416" spans="1:6" x14ac:dyDescent="0.35">
      <c r="A11416" s="1">
        <v>91</v>
      </c>
      <c r="B11416" s="1" t="s">
        <v>120</v>
      </c>
      <c r="C11416" s="218">
        <v>44894</v>
      </c>
      <c r="D11416" s="218">
        <v>44892</v>
      </c>
      <c r="E11416" s="1">
        <v>5</v>
      </c>
      <c r="F11416" s="62">
        <v>192.55</v>
      </c>
    </row>
    <row r="11417" spans="1:6" x14ac:dyDescent="0.35">
      <c r="A11417" s="1">
        <v>91</v>
      </c>
      <c r="B11417" s="1" t="s">
        <v>120</v>
      </c>
      <c r="C11417" s="218">
        <v>44894</v>
      </c>
      <c r="D11417" s="218">
        <v>44893</v>
      </c>
      <c r="E11417" s="1">
        <v>3</v>
      </c>
      <c r="F11417" s="62">
        <v>94.84</v>
      </c>
    </row>
    <row r="11418" spans="1:6" x14ac:dyDescent="0.35">
      <c r="A11418" s="1">
        <v>91</v>
      </c>
      <c r="B11418" s="1" t="s">
        <v>120</v>
      </c>
      <c r="C11418" s="218">
        <v>44894</v>
      </c>
      <c r="D11418" s="218">
        <v>44894</v>
      </c>
      <c r="E11418" s="1">
        <v>2</v>
      </c>
      <c r="F11418" s="62">
        <v>102.27</v>
      </c>
    </row>
    <row r="11419" spans="1:6" x14ac:dyDescent="0.35">
      <c r="A11419" s="1">
        <v>91</v>
      </c>
      <c r="B11419" s="1" t="s">
        <v>120</v>
      </c>
      <c r="C11419" s="218">
        <v>44895</v>
      </c>
      <c r="D11419" s="218">
        <v>44891</v>
      </c>
      <c r="E11419" s="1">
        <v>2</v>
      </c>
      <c r="F11419" s="62">
        <v>47.52</v>
      </c>
    </row>
    <row r="11420" spans="1:6" x14ac:dyDescent="0.35">
      <c r="A11420" s="1">
        <v>91</v>
      </c>
      <c r="B11420" s="1" t="s">
        <v>120</v>
      </c>
      <c r="C11420" s="218">
        <v>44895</v>
      </c>
      <c r="D11420" s="218">
        <v>44892</v>
      </c>
      <c r="E11420" s="1">
        <v>1</v>
      </c>
      <c r="F11420" s="62">
        <v>52.96</v>
      </c>
    </row>
    <row r="11421" spans="1:6" x14ac:dyDescent="0.35">
      <c r="A11421" s="1">
        <v>91</v>
      </c>
      <c r="B11421" s="1" t="s">
        <v>120</v>
      </c>
      <c r="C11421" s="218">
        <v>44895</v>
      </c>
      <c r="D11421" s="218">
        <v>44893</v>
      </c>
      <c r="E11421" s="1">
        <v>3</v>
      </c>
      <c r="F11421" s="62">
        <v>125.88</v>
      </c>
    </row>
    <row r="11422" spans="1:6" x14ac:dyDescent="0.35">
      <c r="A11422" s="1">
        <v>91</v>
      </c>
      <c r="B11422" s="1" t="s">
        <v>120</v>
      </c>
      <c r="C11422" s="218">
        <v>44895</v>
      </c>
      <c r="D11422" s="218">
        <v>44894</v>
      </c>
      <c r="E11422" s="1">
        <v>2</v>
      </c>
      <c r="F11422" s="62">
        <v>98.51</v>
      </c>
    </row>
    <row r="11423" spans="1:6" x14ac:dyDescent="0.35">
      <c r="A11423" s="1">
        <v>91</v>
      </c>
      <c r="B11423" s="1" t="s">
        <v>120</v>
      </c>
      <c r="C11423" s="218">
        <v>44895</v>
      </c>
      <c r="D11423" s="218">
        <v>44895</v>
      </c>
      <c r="E11423" s="1">
        <v>3</v>
      </c>
      <c r="F11423" s="62">
        <v>117.02</v>
      </c>
    </row>
    <row r="11424" spans="1:6" x14ac:dyDescent="0.35">
      <c r="A11424" s="1">
        <v>91</v>
      </c>
      <c r="B11424" s="1" t="s">
        <v>120</v>
      </c>
      <c r="C11424" s="218">
        <v>44896</v>
      </c>
      <c r="D11424" s="218">
        <v>44894</v>
      </c>
      <c r="E11424" s="1">
        <v>1</v>
      </c>
      <c r="F11424" s="62">
        <v>49.9</v>
      </c>
    </row>
    <row r="11425" spans="1:6" x14ac:dyDescent="0.35">
      <c r="A11425" s="1">
        <v>91</v>
      </c>
      <c r="B11425" s="1" t="s">
        <v>120</v>
      </c>
      <c r="C11425" s="218">
        <v>44896</v>
      </c>
      <c r="D11425" s="218">
        <v>44895</v>
      </c>
      <c r="E11425" s="1">
        <v>4</v>
      </c>
      <c r="F11425" s="62">
        <v>212.65</v>
      </c>
    </row>
    <row r="11426" spans="1:6" x14ac:dyDescent="0.35">
      <c r="A11426" s="1">
        <v>91</v>
      </c>
      <c r="B11426" s="1" t="s">
        <v>120</v>
      </c>
      <c r="C11426" s="218">
        <v>44896</v>
      </c>
      <c r="D11426" s="218">
        <v>44896</v>
      </c>
      <c r="E11426" s="1">
        <v>2</v>
      </c>
      <c r="F11426" s="62">
        <v>103.95</v>
      </c>
    </row>
    <row r="11427" spans="1:6" x14ac:dyDescent="0.35">
      <c r="A11427" s="1">
        <v>91</v>
      </c>
      <c r="B11427" s="1" t="s">
        <v>120</v>
      </c>
      <c r="C11427" s="218">
        <v>44897</v>
      </c>
      <c r="D11427" s="218">
        <v>44893</v>
      </c>
      <c r="E11427" s="1">
        <v>1</v>
      </c>
      <c r="F11427" s="62">
        <v>18.71</v>
      </c>
    </row>
    <row r="11428" spans="1:6" x14ac:dyDescent="0.35">
      <c r="A11428" s="1">
        <v>91</v>
      </c>
      <c r="B11428" s="1" t="s">
        <v>120</v>
      </c>
      <c r="C11428" s="218">
        <v>44897</v>
      </c>
      <c r="D11428" s="218">
        <v>44894</v>
      </c>
      <c r="E11428" s="1">
        <v>1</v>
      </c>
      <c r="F11428" s="62">
        <v>45.74</v>
      </c>
    </row>
    <row r="11429" spans="1:6" x14ac:dyDescent="0.35">
      <c r="A11429" s="1">
        <v>91</v>
      </c>
      <c r="B11429" s="1" t="s">
        <v>120</v>
      </c>
      <c r="C11429" s="218">
        <v>44897</v>
      </c>
      <c r="D11429" s="218">
        <v>44895</v>
      </c>
      <c r="E11429" s="1">
        <v>1</v>
      </c>
      <c r="F11429" s="62">
        <v>23.76</v>
      </c>
    </row>
    <row r="11430" spans="1:6" x14ac:dyDescent="0.35">
      <c r="A11430" s="1">
        <v>91</v>
      </c>
      <c r="B11430" s="1" t="s">
        <v>120</v>
      </c>
      <c r="C11430" s="218">
        <v>44897</v>
      </c>
      <c r="D11430" s="218">
        <v>44896</v>
      </c>
      <c r="E11430" s="1">
        <v>4</v>
      </c>
      <c r="F11430" s="62">
        <v>167.85</v>
      </c>
    </row>
    <row r="11431" spans="1:6" x14ac:dyDescent="0.35">
      <c r="A11431" s="1">
        <v>91</v>
      </c>
      <c r="B11431" s="1" t="s">
        <v>120</v>
      </c>
      <c r="C11431" s="218">
        <v>44897</v>
      </c>
      <c r="D11431" s="218">
        <v>44897</v>
      </c>
      <c r="E11431" s="1">
        <v>3</v>
      </c>
      <c r="F11431" s="62">
        <v>124.24</v>
      </c>
    </row>
    <row r="11432" spans="1:6" x14ac:dyDescent="0.35">
      <c r="A11432" s="1">
        <v>91</v>
      </c>
      <c r="B11432" s="1" t="s">
        <v>120</v>
      </c>
      <c r="C11432" s="218">
        <v>44898</v>
      </c>
      <c r="D11432" s="218">
        <v>44895</v>
      </c>
      <c r="E11432" s="1">
        <v>1</v>
      </c>
      <c r="F11432" s="62">
        <v>23.76</v>
      </c>
    </row>
    <row r="11433" spans="1:6" x14ac:dyDescent="0.35">
      <c r="A11433" s="1">
        <v>91</v>
      </c>
      <c r="B11433" s="1" t="s">
        <v>120</v>
      </c>
      <c r="C11433" s="218">
        <v>44898</v>
      </c>
      <c r="D11433" s="218">
        <v>44896</v>
      </c>
      <c r="E11433" s="1">
        <v>2</v>
      </c>
      <c r="F11433" s="62">
        <v>101.08</v>
      </c>
    </row>
    <row r="11434" spans="1:6" x14ac:dyDescent="0.35">
      <c r="A11434" s="1">
        <v>91</v>
      </c>
      <c r="B11434" s="1" t="s">
        <v>120</v>
      </c>
      <c r="C11434" s="218">
        <v>44898</v>
      </c>
      <c r="D11434" s="218">
        <v>44897</v>
      </c>
      <c r="E11434" s="1">
        <v>5</v>
      </c>
      <c r="F11434" s="62">
        <v>205.52</v>
      </c>
    </row>
    <row r="11435" spans="1:6" x14ac:dyDescent="0.35">
      <c r="A11435" s="1">
        <v>91</v>
      </c>
      <c r="B11435" s="1" t="s">
        <v>120</v>
      </c>
      <c r="C11435" s="218">
        <v>44898</v>
      </c>
      <c r="D11435" s="218">
        <v>44898</v>
      </c>
      <c r="E11435" s="1">
        <v>2</v>
      </c>
      <c r="F11435" s="62">
        <v>74.790000000000006</v>
      </c>
    </row>
    <row r="11436" spans="1:6" x14ac:dyDescent="0.35">
      <c r="A11436" s="1">
        <v>91</v>
      </c>
      <c r="B11436" s="1" t="s">
        <v>120</v>
      </c>
      <c r="C11436" s="218">
        <v>44899</v>
      </c>
      <c r="D11436" s="218">
        <v>44897</v>
      </c>
      <c r="E11436" s="1">
        <v>2</v>
      </c>
      <c r="F11436" s="62">
        <v>104.15</v>
      </c>
    </row>
    <row r="11437" spans="1:6" x14ac:dyDescent="0.35">
      <c r="A11437" s="1">
        <v>91</v>
      </c>
      <c r="B11437" s="1" t="s">
        <v>120</v>
      </c>
      <c r="C11437" s="218">
        <v>44899</v>
      </c>
      <c r="D11437" s="218">
        <v>44898</v>
      </c>
      <c r="E11437" s="1">
        <v>2</v>
      </c>
      <c r="F11437" s="62">
        <v>75.540000000000006</v>
      </c>
    </row>
    <row r="11438" spans="1:6" x14ac:dyDescent="0.35">
      <c r="A11438" s="1">
        <v>91</v>
      </c>
      <c r="B11438" s="1" t="s">
        <v>120</v>
      </c>
      <c r="C11438" s="218">
        <v>44899</v>
      </c>
      <c r="D11438" s="218">
        <v>44899</v>
      </c>
      <c r="E11438" s="1">
        <v>5</v>
      </c>
      <c r="F11438" s="62">
        <v>233.64</v>
      </c>
    </row>
    <row r="11439" spans="1:6" x14ac:dyDescent="0.35">
      <c r="A11439" s="1">
        <v>91</v>
      </c>
      <c r="B11439" s="1" t="s">
        <v>120</v>
      </c>
      <c r="C11439" s="218">
        <v>44900</v>
      </c>
      <c r="D11439" s="218">
        <v>44896</v>
      </c>
      <c r="E11439" s="1">
        <v>2</v>
      </c>
      <c r="F11439" s="62">
        <v>47.37</v>
      </c>
    </row>
    <row r="11440" spans="1:6" x14ac:dyDescent="0.35">
      <c r="A11440" s="1">
        <v>91</v>
      </c>
      <c r="B11440" s="1" t="s">
        <v>120</v>
      </c>
      <c r="C11440" s="218">
        <v>44900</v>
      </c>
      <c r="D11440" s="218">
        <v>44899</v>
      </c>
      <c r="E11440" s="1">
        <v>3</v>
      </c>
      <c r="F11440" s="62">
        <v>132.56</v>
      </c>
    </row>
    <row r="11441" spans="1:6" x14ac:dyDescent="0.35">
      <c r="A11441" s="1">
        <v>91</v>
      </c>
      <c r="B11441" s="1" t="s">
        <v>120</v>
      </c>
      <c r="C11441" s="218">
        <v>44900</v>
      </c>
      <c r="D11441" s="218">
        <v>44900</v>
      </c>
      <c r="E11441" s="1">
        <v>5</v>
      </c>
      <c r="F11441" s="62">
        <v>224.14</v>
      </c>
    </row>
    <row r="11442" spans="1:6" x14ac:dyDescent="0.35">
      <c r="A11442" s="1">
        <v>91</v>
      </c>
      <c r="B11442" s="1" t="s">
        <v>120</v>
      </c>
      <c r="C11442" s="218">
        <v>44901</v>
      </c>
      <c r="D11442" s="218">
        <v>44898</v>
      </c>
      <c r="E11442" s="1">
        <v>2</v>
      </c>
      <c r="F11442" s="62">
        <v>103.85</v>
      </c>
    </row>
    <row r="11443" spans="1:6" x14ac:dyDescent="0.35">
      <c r="A11443" s="1">
        <v>91</v>
      </c>
      <c r="B11443" s="1" t="s">
        <v>120</v>
      </c>
      <c r="C11443" s="218">
        <v>44901</v>
      </c>
      <c r="D11443" s="218">
        <v>44899</v>
      </c>
      <c r="E11443" s="1">
        <v>1</v>
      </c>
      <c r="F11443" s="62">
        <v>48.61</v>
      </c>
    </row>
    <row r="11444" spans="1:6" x14ac:dyDescent="0.35">
      <c r="A11444" s="1">
        <v>91</v>
      </c>
      <c r="B11444" s="1" t="s">
        <v>120</v>
      </c>
      <c r="C11444" s="218">
        <v>44901</v>
      </c>
      <c r="D11444" s="218">
        <v>44901</v>
      </c>
      <c r="E11444" s="1">
        <v>5</v>
      </c>
      <c r="F11444" s="62">
        <v>203.93</v>
      </c>
    </row>
    <row r="11445" spans="1:6" x14ac:dyDescent="0.35">
      <c r="A11445" s="1">
        <v>91</v>
      </c>
      <c r="B11445" s="1" t="s">
        <v>120</v>
      </c>
      <c r="C11445" s="218">
        <v>44902</v>
      </c>
      <c r="D11445" s="218">
        <v>44901</v>
      </c>
      <c r="E11445" s="1">
        <v>1</v>
      </c>
      <c r="F11445" s="62">
        <v>54.35</v>
      </c>
    </row>
    <row r="11446" spans="1:6" x14ac:dyDescent="0.35">
      <c r="A11446" s="1">
        <v>91</v>
      </c>
      <c r="B11446" s="1" t="s">
        <v>120</v>
      </c>
      <c r="C11446" s="218">
        <v>44902</v>
      </c>
      <c r="D11446" s="218">
        <v>44902</v>
      </c>
      <c r="E11446" s="1">
        <v>5</v>
      </c>
      <c r="F11446" s="62">
        <v>239.33</v>
      </c>
    </row>
    <row r="11447" spans="1:6" x14ac:dyDescent="0.35">
      <c r="A11447" s="1">
        <v>91</v>
      </c>
      <c r="B11447" s="1" t="s">
        <v>120</v>
      </c>
      <c r="C11447" s="218">
        <v>44903</v>
      </c>
      <c r="D11447" s="218">
        <v>44899</v>
      </c>
      <c r="E11447" s="1">
        <v>1</v>
      </c>
      <c r="F11447" s="62">
        <v>54.35</v>
      </c>
    </row>
    <row r="11448" spans="1:6" x14ac:dyDescent="0.35">
      <c r="A11448" s="1">
        <v>91</v>
      </c>
      <c r="B11448" s="1" t="s">
        <v>120</v>
      </c>
      <c r="C11448" s="218">
        <v>44903</v>
      </c>
      <c r="D11448" s="218">
        <v>44901</v>
      </c>
      <c r="E11448" s="1">
        <v>1</v>
      </c>
      <c r="F11448" s="62">
        <v>49.99</v>
      </c>
    </row>
    <row r="11449" spans="1:6" x14ac:dyDescent="0.35">
      <c r="A11449" s="1">
        <v>91</v>
      </c>
      <c r="B11449" s="1" t="s">
        <v>120</v>
      </c>
      <c r="C11449" s="218">
        <v>44903</v>
      </c>
      <c r="D11449" s="218">
        <v>44902</v>
      </c>
      <c r="E11449" s="1">
        <v>3</v>
      </c>
      <c r="F11449" s="62">
        <v>126.13</v>
      </c>
    </row>
    <row r="11450" spans="1:6" x14ac:dyDescent="0.35">
      <c r="A11450" s="1">
        <v>91</v>
      </c>
      <c r="B11450" s="1" t="s">
        <v>120</v>
      </c>
      <c r="C11450" s="218">
        <v>44903</v>
      </c>
      <c r="D11450" s="218">
        <v>44903</v>
      </c>
      <c r="E11450" s="1">
        <v>3</v>
      </c>
      <c r="F11450" s="62">
        <v>130.08000000000001</v>
      </c>
    </row>
    <row r="11451" spans="1:6" x14ac:dyDescent="0.35">
      <c r="A11451" s="1">
        <v>91</v>
      </c>
      <c r="B11451" s="1" t="s">
        <v>120</v>
      </c>
      <c r="C11451" s="218">
        <v>44904</v>
      </c>
      <c r="D11451" s="218">
        <v>44901</v>
      </c>
      <c r="E11451" s="1">
        <v>1</v>
      </c>
      <c r="F11451" s="62">
        <v>53.66</v>
      </c>
    </row>
    <row r="11452" spans="1:6" x14ac:dyDescent="0.35">
      <c r="A11452" s="1">
        <v>91</v>
      </c>
      <c r="B11452" s="1" t="s">
        <v>120</v>
      </c>
      <c r="C11452" s="218">
        <v>44904</v>
      </c>
      <c r="D11452" s="218">
        <v>44902</v>
      </c>
      <c r="E11452" s="1">
        <v>1</v>
      </c>
      <c r="F11452" s="62">
        <v>54.35</v>
      </c>
    </row>
    <row r="11453" spans="1:6" x14ac:dyDescent="0.35">
      <c r="A11453" s="1">
        <v>91</v>
      </c>
      <c r="B11453" s="1" t="s">
        <v>120</v>
      </c>
      <c r="C11453" s="218">
        <v>44904</v>
      </c>
      <c r="D11453" s="218">
        <v>44903</v>
      </c>
      <c r="E11453" s="1">
        <v>4</v>
      </c>
      <c r="F11453" s="62">
        <v>90.19</v>
      </c>
    </row>
    <row r="11454" spans="1:6" x14ac:dyDescent="0.35">
      <c r="A11454" s="1">
        <v>91</v>
      </c>
      <c r="B11454" s="1" t="s">
        <v>120</v>
      </c>
      <c r="C11454" s="218">
        <v>44904</v>
      </c>
      <c r="D11454" s="218">
        <v>44904</v>
      </c>
      <c r="E11454" s="1">
        <v>6</v>
      </c>
      <c r="F11454" s="62">
        <v>243.15</v>
      </c>
    </row>
    <row r="11455" spans="1:6" x14ac:dyDescent="0.35">
      <c r="A11455" s="1">
        <v>91</v>
      </c>
      <c r="B11455" s="1" t="s">
        <v>120</v>
      </c>
      <c r="C11455" s="218">
        <v>44905</v>
      </c>
      <c r="D11455" s="218">
        <v>44903</v>
      </c>
      <c r="E11455" s="1">
        <v>1</v>
      </c>
      <c r="F11455" s="62">
        <v>23.66</v>
      </c>
    </row>
    <row r="11456" spans="1:6" x14ac:dyDescent="0.35">
      <c r="A11456" s="1">
        <v>91</v>
      </c>
      <c r="B11456" s="1" t="s">
        <v>120</v>
      </c>
      <c r="C11456" s="218">
        <v>44905</v>
      </c>
      <c r="D11456" s="218">
        <v>44904</v>
      </c>
      <c r="E11456" s="1">
        <v>2</v>
      </c>
      <c r="F11456" s="62">
        <v>72.569999999999993</v>
      </c>
    </row>
    <row r="11457" spans="1:6" x14ac:dyDescent="0.35">
      <c r="A11457" s="1">
        <v>91</v>
      </c>
      <c r="B11457" s="1" t="s">
        <v>120</v>
      </c>
      <c r="C11457" s="218">
        <v>44905</v>
      </c>
      <c r="D11457" s="218">
        <v>44905</v>
      </c>
      <c r="E11457" s="1">
        <v>6</v>
      </c>
      <c r="F11457" s="62">
        <v>309.87</v>
      </c>
    </row>
    <row r="11458" spans="1:6" x14ac:dyDescent="0.35">
      <c r="A11458" s="1">
        <v>91</v>
      </c>
      <c r="B11458" s="1" t="s">
        <v>120</v>
      </c>
      <c r="C11458" s="218">
        <v>44906</v>
      </c>
      <c r="D11458" s="218">
        <v>44904</v>
      </c>
      <c r="E11458" s="1">
        <v>1</v>
      </c>
      <c r="F11458" s="62">
        <v>51.18</v>
      </c>
    </row>
    <row r="11459" spans="1:6" x14ac:dyDescent="0.35">
      <c r="A11459" s="1">
        <v>91</v>
      </c>
      <c r="B11459" s="1" t="s">
        <v>120</v>
      </c>
      <c r="C11459" s="218">
        <v>44906</v>
      </c>
      <c r="D11459" s="218">
        <v>44905</v>
      </c>
      <c r="E11459" s="1">
        <v>2</v>
      </c>
      <c r="F11459" s="62">
        <v>66.23</v>
      </c>
    </row>
    <row r="11460" spans="1:6" x14ac:dyDescent="0.35">
      <c r="A11460" s="1">
        <v>91</v>
      </c>
      <c r="B11460" s="1" t="s">
        <v>120</v>
      </c>
      <c r="C11460" s="218">
        <v>44906</v>
      </c>
      <c r="D11460" s="218">
        <v>44906</v>
      </c>
      <c r="E11460" s="1">
        <v>3</v>
      </c>
      <c r="F11460" s="62">
        <v>125.83</v>
      </c>
    </row>
    <row r="11461" spans="1:6" x14ac:dyDescent="0.35">
      <c r="A11461" s="1">
        <v>91</v>
      </c>
      <c r="B11461" s="1" t="s">
        <v>120</v>
      </c>
      <c r="C11461" s="218">
        <v>44907</v>
      </c>
      <c r="D11461" s="218">
        <v>44906</v>
      </c>
      <c r="E11461" s="1">
        <v>2</v>
      </c>
      <c r="F11461" s="62">
        <v>108.7</v>
      </c>
    </row>
    <row r="11462" spans="1:6" x14ac:dyDescent="0.35">
      <c r="A11462" s="1">
        <v>91</v>
      </c>
      <c r="B11462" s="1" t="s">
        <v>120</v>
      </c>
      <c r="C11462" s="218">
        <v>44907</v>
      </c>
      <c r="D11462" s="218">
        <v>44907</v>
      </c>
      <c r="E11462" s="1">
        <v>2</v>
      </c>
      <c r="F11462" s="62">
        <v>104.44</v>
      </c>
    </row>
    <row r="11463" spans="1:6" x14ac:dyDescent="0.35">
      <c r="A11463" s="1">
        <v>91</v>
      </c>
      <c r="B11463" s="1" t="s">
        <v>120</v>
      </c>
      <c r="C11463" s="218">
        <v>44908</v>
      </c>
      <c r="D11463" s="218">
        <v>44906</v>
      </c>
      <c r="E11463" s="1">
        <v>3</v>
      </c>
      <c r="F11463" s="62">
        <v>124.74</v>
      </c>
    </row>
    <row r="11464" spans="1:6" x14ac:dyDescent="0.35">
      <c r="A11464" s="1">
        <v>91</v>
      </c>
      <c r="B11464" s="1" t="s">
        <v>120</v>
      </c>
      <c r="C11464" s="218">
        <v>44908</v>
      </c>
      <c r="D11464" s="218">
        <v>44907</v>
      </c>
      <c r="E11464" s="1">
        <v>4</v>
      </c>
      <c r="F11464" s="62">
        <v>176.81</v>
      </c>
    </row>
    <row r="11465" spans="1:6" x14ac:dyDescent="0.35">
      <c r="A11465" s="1">
        <v>91</v>
      </c>
      <c r="B11465" s="1" t="s">
        <v>120</v>
      </c>
      <c r="C11465" s="218">
        <v>44908</v>
      </c>
      <c r="D11465" s="218">
        <v>44908</v>
      </c>
      <c r="E11465" s="1">
        <v>3</v>
      </c>
      <c r="F11465" s="62">
        <v>120.68</v>
      </c>
    </row>
    <row r="11466" spans="1:6" x14ac:dyDescent="0.35">
      <c r="A11466" s="1">
        <v>91</v>
      </c>
      <c r="B11466" s="1" t="s">
        <v>120</v>
      </c>
      <c r="C11466" s="218">
        <v>44909</v>
      </c>
      <c r="D11466" s="218">
        <v>44907</v>
      </c>
      <c r="E11466" s="1">
        <v>1</v>
      </c>
      <c r="F11466" s="62">
        <v>20</v>
      </c>
    </row>
    <row r="11467" spans="1:6" x14ac:dyDescent="0.35">
      <c r="A11467" s="1">
        <v>91</v>
      </c>
      <c r="B11467" s="1" t="s">
        <v>120</v>
      </c>
      <c r="C11467" s="218">
        <v>44909</v>
      </c>
      <c r="D11467" s="218">
        <v>44908</v>
      </c>
      <c r="E11467" s="1">
        <v>3</v>
      </c>
      <c r="F11467" s="62">
        <v>100.38</v>
      </c>
    </row>
    <row r="11468" spans="1:6" x14ac:dyDescent="0.35">
      <c r="A11468" s="1">
        <v>91</v>
      </c>
      <c r="B11468" s="1" t="s">
        <v>120</v>
      </c>
      <c r="C11468" s="218">
        <v>44909</v>
      </c>
      <c r="D11468" s="218">
        <v>44909</v>
      </c>
      <c r="E11468" s="1">
        <v>3</v>
      </c>
      <c r="F11468" s="62">
        <v>94.64</v>
      </c>
    </row>
    <row r="11469" spans="1:6" x14ac:dyDescent="0.35">
      <c r="A11469" s="1">
        <v>91</v>
      </c>
      <c r="B11469" s="1" t="s">
        <v>120</v>
      </c>
      <c r="C11469" s="218">
        <v>44910</v>
      </c>
      <c r="D11469" s="218">
        <v>44908</v>
      </c>
      <c r="E11469" s="1">
        <v>2</v>
      </c>
      <c r="F11469" s="62">
        <v>102.66</v>
      </c>
    </row>
    <row r="11470" spans="1:6" x14ac:dyDescent="0.35">
      <c r="A11470" s="1">
        <v>91</v>
      </c>
      <c r="B11470" s="1" t="s">
        <v>120</v>
      </c>
      <c r="C11470" s="218">
        <v>44910</v>
      </c>
      <c r="D11470" s="218">
        <v>44909</v>
      </c>
      <c r="E11470" s="1">
        <v>2</v>
      </c>
      <c r="F11470" s="62">
        <v>104.64</v>
      </c>
    </row>
    <row r="11471" spans="1:6" x14ac:dyDescent="0.35">
      <c r="A11471" s="1">
        <v>91</v>
      </c>
      <c r="B11471" s="1" t="s">
        <v>120</v>
      </c>
      <c r="C11471" s="218">
        <v>44911</v>
      </c>
      <c r="D11471" s="218">
        <v>44909</v>
      </c>
      <c r="E11471" s="1">
        <v>4</v>
      </c>
      <c r="F11471" s="62">
        <v>145.97</v>
      </c>
    </row>
    <row r="11472" spans="1:6" x14ac:dyDescent="0.35">
      <c r="A11472" s="1">
        <v>91</v>
      </c>
      <c r="B11472" s="1" t="s">
        <v>120</v>
      </c>
      <c r="C11472" s="218">
        <v>44911</v>
      </c>
      <c r="D11472" s="218">
        <v>44910</v>
      </c>
      <c r="E11472" s="1">
        <v>6</v>
      </c>
      <c r="F11472" s="62">
        <v>224.83</v>
      </c>
    </row>
    <row r="11473" spans="1:6" x14ac:dyDescent="0.35">
      <c r="A11473" s="1">
        <v>91</v>
      </c>
      <c r="B11473" s="1" t="s">
        <v>120</v>
      </c>
      <c r="C11473" s="218">
        <v>44911</v>
      </c>
      <c r="D11473" s="218">
        <v>44911</v>
      </c>
      <c r="E11473" s="1">
        <v>1</v>
      </c>
      <c r="F11473" s="62">
        <v>23.66</v>
      </c>
    </row>
    <row r="11474" spans="1:6" x14ac:dyDescent="0.35">
      <c r="A11474" s="1">
        <v>91</v>
      </c>
      <c r="B11474" s="1" t="s">
        <v>120</v>
      </c>
      <c r="C11474" s="218">
        <v>44912</v>
      </c>
      <c r="D11474" s="218">
        <v>44909</v>
      </c>
      <c r="E11474" s="1">
        <v>2</v>
      </c>
      <c r="F11474" s="62">
        <v>77.66</v>
      </c>
    </row>
    <row r="11475" spans="1:6" x14ac:dyDescent="0.35">
      <c r="A11475" s="1">
        <v>91</v>
      </c>
      <c r="B11475" s="1" t="s">
        <v>120</v>
      </c>
      <c r="C11475" s="218">
        <v>44912</v>
      </c>
      <c r="D11475" s="218">
        <v>44911</v>
      </c>
      <c r="E11475" s="1">
        <v>8</v>
      </c>
      <c r="F11475" s="62">
        <v>283.29000000000002</v>
      </c>
    </row>
    <row r="11476" spans="1:6" x14ac:dyDescent="0.35">
      <c r="A11476" s="1">
        <v>91</v>
      </c>
      <c r="B11476" s="1" t="s">
        <v>120</v>
      </c>
      <c r="C11476" s="218">
        <v>44912</v>
      </c>
      <c r="D11476" s="218">
        <v>44912</v>
      </c>
      <c r="E11476" s="1">
        <v>2</v>
      </c>
      <c r="F11476" s="62">
        <v>78.16</v>
      </c>
    </row>
    <row r="11477" spans="1:6" x14ac:dyDescent="0.35">
      <c r="A11477" s="1">
        <v>91</v>
      </c>
      <c r="B11477" s="1" t="s">
        <v>120</v>
      </c>
      <c r="C11477" s="218">
        <v>44913</v>
      </c>
      <c r="D11477" s="218">
        <v>44910</v>
      </c>
      <c r="E11477" s="1">
        <v>1</v>
      </c>
      <c r="F11477" s="62">
        <v>23.71</v>
      </c>
    </row>
    <row r="11478" spans="1:6" x14ac:dyDescent="0.35">
      <c r="A11478" s="1">
        <v>91</v>
      </c>
      <c r="B11478" s="1" t="s">
        <v>120</v>
      </c>
      <c r="C11478" s="218">
        <v>44913</v>
      </c>
      <c r="D11478" s="218">
        <v>44912</v>
      </c>
      <c r="E11478" s="1">
        <v>5</v>
      </c>
      <c r="F11478" s="62">
        <v>188.2</v>
      </c>
    </row>
    <row r="11479" spans="1:6" x14ac:dyDescent="0.35">
      <c r="A11479" s="1">
        <v>91</v>
      </c>
      <c r="B11479" s="1" t="s">
        <v>120</v>
      </c>
      <c r="C11479" s="218">
        <v>44913</v>
      </c>
      <c r="D11479" s="218">
        <v>44913</v>
      </c>
      <c r="E11479" s="1">
        <v>4</v>
      </c>
      <c r="F11479" s="62">
        <v>215.13</v>
      </c>
    </row>
    <row r="11480" spans="1:6" x14ac:dyDescent="0.35">
      <c r="A11480" s="1">
        <v>91</v>
      </c>
      <c r="B11480" s="1" t="s">
        <v>120</v>
      </c>
      <c r="C11480" s="218">
        <v>44914</v>
      </c>
      <c r="D11480" s="218">
        <v>44911</v>
      </c>
      <c r="E11480" s="1">
        <v>2</v>
      </c>
      <c r="F11480" s="62">
        <v>44.8</v>
      </c>
    </row>
    <row r="11481" spans="1:6" x14ac:dyDescent="0.35">
      <c r="A11481" s="1">
        <v>91</v>
      </c>
      <c r="B11481" s="1" t="s">
        <v>120</v>
      </c>
      <c r="C11481" s="218">
        <v>44914</v>
      </c>
      <c r="D11481" s="218">
        <v>44912</v>
      </c>
      <c r="E11481" s="1">
        <v>2</v>
      </c>
      <c r="F11481" s="62">
        <v>39.65</v>
      </c>
    </row>
    <row r="11482" spans="1:6" x14ac:dyDescent="0.35">
      <c r="A11482" s="1">
        <v>91</v>
      </c>
      <c r="B11482" s="1" t="s">
        <v>120</v>
      </c>
      <c r="C11482" s="218">
        <v>44914</v>
      </c>
      <c r="D11482" s="218">
        <v>44913</v>
      </c>
      <c r="E11482" s="1">
        <v>2</v>
      </c>
      <c r="F11482" s="62">
        <v>71.48</v>
      </c>
    </row>
    <row r="11483" spans="1:6" x14ac:dyDescent="0.35">
      <c r="A11483" s="1">
        <v>91</v>
      </c>
      <c r="B11483" s="1" t="s">
        <v>120</v>
      </c>
      <c r="C11483" s="218">
        <v>44914</v>
      </c>
      <c r="D11483" s="218">
        <v>44914</v>
      </c>
      <c r="E11483" s="1">
        <v>4</v>
      </c>
      <c r="F11483" s="62">
        <v>209.78</v>
      </c>
    </row>
    <row r="11484" spans="1:6" x14ac:dyDescent="0.35">
      <c r="A11484" s="1">
        <v>91</v>
      </c>
      <c r="B11484" s="1" t="s">
        <v>120</v>
      </c>
      <c r="C11484" s="218">
        <v>44915</v>
      </c>
      <c r="D11484" s="218">
        <v>44912</v>
      </c>
      <c r="E11484" s="1">
        <v>1</v>
      </c>
      <c r="F11484" s="62">
        <v>23.76</v>
      </c>
    </row>
    <row r="11485" spans="1:6" x14ac:dyDescent="0.35">
      <c r="A11485" s="1">
        <v>91</v>
      </c>
      <c r="B11485" s="1" t="s">
        <v>120</v>
      </c>
      <c r="C11485" s="218">
        <v>44915</v>
      </c>
      <c r="D11485" s="218">
        <v>44913</v>
      </c>
      <c r="E11485" s="1">
        <v>3</v>
      </c>
      <c r="F11485" s="62">
        <v>151.16999999999999</v>
      </c>
    </row>
    <row r="11486" spans="1:6" x14ac:dyDescent="0.35">
      <c r="A11486" s="1">
        <v>91</v>
      </c>
      <c r="B11486" s="1" t="s">
        <v>120</v>
      </c>
      <c r="C11486" s="218">
        <v>44915</v>
      </c>
      <c r="D11486" s="218">
        <v>44914</v>
      </c>
      <c r="E11486" s="1">
        <v>2</v>
      </c>
      <c r="F11486" s="62">
        <v>72.069999999999993</v>
      </c>
    </row>
    <row r="11487" spans="1:6" x14ac:dyDescent="0.35">
      <c r="A11487" s="1">
        <v>91</v>
      </c>
      <c r="B11487" s="1" t="s">
        <v>120</v>
      </c>
      <c r="C11487" s="218">
        <v>44915</v>
      </c>
      <c r="D11487" s="218">
        <v>44915</v>
      </c>
      <c r="E11487" s="1">
        <v>4</v>
      </c>
      <c r="F11487" s="62">
        <v>185.22</v>
      </c>
    </row>
    <row r="11488" spans="1:6" x14ac:dyDescent="0.35">
      <c r="A11488" s="1">
        <v>91</v>
      </c>
      <c r="B11488" s="1" t="s">
        <v>120</v>
      </c>
      <c r="C11488" s="218">
        <v>44916</v>
      </c>
      <c r="D11488" s="218">
        <v>44913</v>
      </c>
      <c r="E11488" s="1">
        <v>2</v>
      </c>
      <c r="F11488" s="62">
        <v>102.07</v>
      </c>
    </row>
    <row r="11489" spans="1:6" x14ac:dyDescent="0.35">
      <c r="A11489" s="1">
        <v>91</v>
      </c>
      <c r="B11489" s="1" t="s">
        <v>120</v>
      </c>
      <c r="C11489" s="218">
        <v>44916</v>
      </c>
      <c r="D11489" s="218">
        <v>44914</v>
      </c>
      <c r="E11489" s="1">
        <v>2</v>
      </c>
      <c r="F11489" s="62">
        <v>104.44</v>
      </c>
    </row>
    <row r="11490" spans="1:6" x14ac:dyDescent="0.35">
      <c r="A11490" s="1">
        <v>91</v>
      </c>
      <c r="B11490" s="1" t="s">
        <v>120</v>
      </c>
      <c r="C11490" s="218">
        <v>44916</v>
      </c>
      <c r="D11490" s="218">
        <v>44915</v>
      </c>
      <c r="E11490" s="1">
        <v>1</v>
      </c>
      <c r="F11490" s="62">
        <v>45.84</v>
      </c>
    </row>
    <row r="11491" spans="1:6" x14ac:dyDescent="0.35">
      <c r="A11491" s="1">
        <v>91</v>
      </c>
      <c r="B11491" s="1" t="s">
        <v>120</v>
      </c>
      <c r="C11491" s="218">
        <v>44916</v>
      </c>
      <c r="D11491" s="218">
        <v>44916</v>
      </c>
      <c r="E11491" s="1">
        <v>4</v>
      </c>
      <c r="F11491" s="62">
        <v>170.87</v>
      </c>
    </row>
    <row r="11492" spans="1:6" x14ac:dyDescent="0.35">
      <c r="A11492" s="1">
        <v>91</v>
      </c>
      <c r="B11492" s="1" t="s">
        <v>120</v>
      </c>
      <c r="C11492" s="218">
        <v>44917</v>
      </c>
      <c r="D11492" s="218">
        <v>44916</v>
      </c>
      <c r="E11492" s="1">
        <v>2</v>
      </c>
      <c r="F11492" s="62">
        <v>102.76</v>
      </c>
    </row>
    <row r="11493" spans="1:6" x14ac:dyDescent="0.35">
      <c r="A11493" s="1">
        <v>91</v>
      </c>
      <c r="B11493" s="1" t="s">
        <v>120</v>
      </c>
      <c r="C11493" s="218">
        <v>44917</v>
      </c>
      <c r="D11493" s="218">
        <v>44917</v>
      </c>
      <c r="E11493" s="1">
        <v>5</v>
      </c>
      <c r="F11493" s="62">
        <v>204.43</v>
      </c>
    </row>
    <row r="11494" spans="1:6" x14ac:dyDescent="0.35">
      <c r="A11494" s="1">
        <v>91</v>
      </c>
      <c r="B11494" s="1" t="s">
        <v>120</v>
      </c>
      <c r="C11494" s="218">
        <v>44918</v>
      </c>
      <c r="D11494" s="218">
        <v>44915</v>
      </c>
      <c r="E11494" s="1">
        <v>1</v>
      </c>
      <c r="F11494" s="62">
        <v>54.4</v>
      </c>
    </row>
    <row r="11495" spans="1:6" x14ac:dyDescent="0.35">
      <c r="A11495" s="1">
        <v>91</v>
      </c>
      <c r="B11495" s="1" t="s">
        <v>120</v>
      </c>
      <c r="C11495" s="218">
        <v>44918</v>
      </c>
      <c r="D11495" s="218">
        <v>44916</v>
      </c>
      <c r="E11495" s="1">
        <v>2</v>
      </c>
      <c r="F11495" s="62">
        <v>73.260000000000005</v>
      </c>
    </row>
    <row r="11496" spans="1:6" x14ac:dyDescent="0.35">
      <c r="A11496" s="1">
        <v>91</v>
      </c>
      <c r="B11496" s="1" t="s">
        <v>120</v>
      </c>
      <c r="C11496" s="218">
        <v>44918</v>
      </c>
      <c r="D11496" s="218">
        <v>44917</v>
      </c>
      <c r="E11496" s="1">
        <v>2</v>
      </c>
      <c r="F11496" s="62">
        <v>78.11</v>
      </c>
    </row>
    <row r="11497" spans="1:6" x14ac:dyDescent="0.35">
      <c r="A11497" s="1">
        <v>91</v>
      </c>
      <c r="B11497" s="1" t="s">
        <v>120</v>
      </c>
      <c r="C11497" s="218">
        <v>44918</v>
      </c>
      <c r="D11497" s="218">
        <v>44918</v>
      </c>
      <c r="E11497" s="1">
        <v>5</v>
      </c>
      <c r="F11497" s="62">
        <v>175.77</v>
      </c>
    </row>
    <row r="11498" spans="1:6" x14ac:dyDescent="0.35">
      <c r="A11498" s="1">
        <v>91</v>
      </c>
      <c r="B11498" s="1" t="s">
        <v>120</v>
      </c>
      <c r="C11498" s="218">
        <v>44919</v>
      </c>
      <c r="D11498" s="218">
        <v>44917</v>
      </c>
      <c r="E11498" s="1">
        <v>1</v>
      </c>
      <c r="F11498" s="62">
        <v>23.76</v>
      </c>
    </row>
    <row r="11499" spans="1:6" x14ac:dyDescent="0.35">
      <c r="A11499" s="1">
        <v>91</v>
      </c>
      <c r="B11499" s="1" t="s">
        <v>120</v>
      </c>
      <c r="C11499" s="218">
        <v>44919</v>
      </c>
      <c r="D11499" s="218">
        <v>44918</v>
      </c>
      <c r="E11499" s="1">
        <v>5</v>
      </c>
      <c r="F11499" s="62">
        <v>201.02</v>
      </c>
    </row>
    <row r="11500" spans="1:6" x14ac:dyDescent="0.35">
      <c r="A11500" s="1">
        <v>91</v>
      </c>
      <c r="B11500" s="1" t="s">
        <v>120</v>
      </c>
      <c r="C11500" s="218">
        <v>44919</v>
      </c>
      <c r="D11500" s="218">
        <v>44919</v>
      </c>
      <c r="E11500" s="1">
        <v>4</v>
      </c>
      <c r="F11500" s="62">
        <v>179.04</v>
      </c>
    </row>
    <row r="11501" spans="1:6" x14ac:dyDescent="0.35">
      <c r="A11501" s="1">
        <v>91</v>
      </c>
      <c r="B11501" s="1" t="s">
        <v>120</v>
      </c>
      <c r="C11501" s="218">
        <v>44920</v>
      </c>
      <c r="D11501" s="218">
        <v>44917</v>
      </c>
      <c r="E11501" s="1">
        <v>1</v>
      </c>
      <c r="F11501" s="62">
        <v>23.22</v>
      </c>
    </row>
    <row r="11502" spans="1:6" x14ac:dyDescent="0.35">
      <c r="A11502" s="1">
        <v>91</v>
      </c>
      <c r="B11502" s="1" t="s">
        <v>120</v>
      </c>
      <c r="C11502" s="218">
        <v>44920</v>
      </c>
      <c r="D11502" s="218">
        <v>44919</v>
      </c>
      <c r="E11502" s="1">
        <v>3</v>
      </c>
      <c r="F11502" s="62">
        <v>101.97</v>
      </c>
    </row>
    <row r="11503" spans="1:6" x14ac:dyDescent="0.35">
      <c r="A11503" s="1">
        <v>91</v>
      </c>
      <c r="B11503" s="1" t="s">
        <v>120</v>
      </c>
      <c r="C11503" s="218">
        <v>44920</v>
      </c>
      <c r="D11503" s="218">
        <v>44920</v>
      </c>
      <c r="E11503" s="1">
        <v>10</v>
      </c>
      <c r="F11503" s="62">
        <v>409.85</v>
      </c>
    </row>
    <row r="11504" spans="1:6" x14ac:dyDescent="0.35">
      <c r="A11504" s="1">
        <v>91</v>
      </c>
      <c r="B11504" s="1" t="s">
        <v>120</v>
      </c>
      <c r="C11504" s="218">
        <v>44921</v>
      </c>
      <c r="D11504" s="218">
        <v>44918</v>
      </c>
      <c r="E11504" s="1">
        <v>1</v>
      </c>
      <c r="F11504" s="62">
        <v>49.4</v>
      </c>
    </row>
    <row r="11505" spans="1:6" x14ac:dyDescent="0.35">
      <c r="A11505" s="1">
        <v>91</v>
      </c>
      <c r="B11505" s="1" t="s">
        <v>120</v>
      </c>
      <c r="C11505" s="218">
        <v>44921</v>
      </c>
      <c r="D11505" s="218">
        <v>44920</v>
      </c>
      <c r="E11505" s="1">
        <v>1</v>
      </c>
      <c r="F11505" s="62">
        <v>49.9</v>
      </c>
    </row>
    <row r="11506" spans="1:6" x14ac:dyDescent="0.35">
      <c r="A11506" s="1">
        <v>91</v>
      </c>
      <c r="B11506" s="1" t="s">
        <v>120</v>
      </c>
      <c r="C11506" s="218">
        <v>44921</v>
      </c>
      <c r="D11506" s="218">
        <v>44921</v>
      </c>
      <c r="E11506" s="1">
        <v>4</v>
      </c>
      <c r="F11506" s="62">
        <v>114.64</v>
      </c>
    </row>
    <row r="11507" spans="1:6" x14ac:dyDescent="0.35">
      <c r="A11507" s="1">
        <v>91</v>
      </c>
      <c r="B11507" s="1" t="s">
        <v>120</v>
      </c>
      <c r="C11507" s="218">
        <v>44922</v>
      </c>
      <c r="D11507" s="218">
        <v>44920</v>
      </c>
      <c r="E11507" s="1">
        <v>2</v>
      </c>
      <c r="F11507" s="62">
        <v>71.77</v>
      </c>
    </row>
    <row r="11508" spans="1:6" x14ac:dyDescent="0.35">
      <c r="A11508" s="1">
        <v>91</v>
      </c>
      <c r="B11508" s="1" t="s">
        <v>120</v>
      </c>
      <c r="C11508" s="218">
        <v>44922</v>
      </c>
      <c r="D11508" s="218">
        <v>44921</v>
      </c>
      <c r="E11508" s="1">
        <v>3</v>
      </c>
      <c r="F11508" s="62">
        <v>120.43</v>
      </c>
    </row>
    <row r="11509" spans="1:6" x14ac:dyDescent="0.35">
      <c r="A11509" s="1">
        <v>91</v>
      </c>
      <c r="B11509" s="1" t="s">
        <v>120</v>
      </c>
      <c r="C11509" s="218">
        <v>44922</v>
      </c>
      <c r="D11509" s="218">
        <v>44922</v>
      </c>
      <c r="E11509" s="1">
        <v>6</v>
      </c>
      <c r="F11509" s="62">
        <v>228.69</v>
      </c>
    </row>
    <row r="11510" spans="1:6" x14ac:dyDescent="0.35">
      <c r="A11510" s="1">
        <v>91</v>
      </c>
      <c r="B11510" s="1" t="s">
        <v>120</v>
      </c>
      <c r="C11510" s="218">
        <v>44923</v>
      </c>
      <c r="D11510" s="218">
        <v>44921</v>
      </c>
      <c r="E11510" s="1">
        <v>2</v>
      </c>
      <c r="F11510" s="62">
        <v>72.86</v>
      </c>
    </row>
    <row r="11511" spans="1:6" x14ac:dyDescent="0.35">
      <c r="A11511" s="1">
        <v>91</v>
      </c>
      <c r="B11511" s="1" t="s">
        <v>120</v>
      </c>
      <c r="C11511" s="218">
        <v>44923</v>
      </c>
      <c r="D11511" s="218">
        <v>44922</v>
      </c>
      <c r="E11511" s="1">
        <v>4</v>
      </c>
      <c r="F11511" s="62">
        <v>169.19</v>
      </c>
    </row>
    <row r="11512" spans="1:6" x14ac:dyDescent="0.35">
      <c r="A11512" s="1">
        <v>91</v>
      </c>
      <c r="B11512" s="1" t="s">
        <v>120</v>
      </c>
      <c r="C11512" s="218">
        <v>44923</v>
      </c>
      <c r="D11512" s="218">
        <v>44923</v>
      </c>
      <c r="E11512" s="1">
        <v>7</v>
      </c>
      <c r="F11512" s="62">
        <v>247.5</v>
      </c>
    </row>
    <row r="11513" spans="1:6" x14ac:dyDescent="0.35">
      <c r="A11513" s="1">
        <v>91</v>
      </c>
      <c r="B11513" s="1" t="s">
        <v>120</v>
      </c>
      <c r="C11513" s="218">
        <v>44924</v>
      </c>
      <c r="D11513" s="218">
        <v>44921</v>
      </c>
      <c r="E11513" s="1">
        <v>1</v>
      </c>
      <c r="F11513" s="62">
        <v>45.49</v>
      </c>
    </row>
    <row r="11514" spans="1:6" x14ac:dyDescent="0.35">
      <c r="A11514" s="1">
        <v>91</v>
      </c>
      <c r="B11514" s="1" t="s">
        <v>120</v>
      </c>
      <c r="C11514" s="218">
        <v>44924</v>
      </c>
      <c r="D11514" s="218">
        <v>44922</v>
      </c>
      <c r="E11514" s="1">
        <v>2</v>
      </c>
      <c r="F11514" s="62">
        <v>46.83</v>
      </c>
    </row>
    <row r="11515" spans="1:6" x14ac:dyDescent="0.35">
      <c r="A11515" s="1">
        <v>91</v>
      </c>
      <c r="B11515" s="1" t="s">
        <v>120</v>
      </c>
      <c r="C11515" s="218">
        <v>44924</v>
      </c>
      <c r="D11515" s="218">
        <v>44923</v>
      </c>
      <c r="E11515" s="1">
        <v>4</v>
      </c>
      <c r="F11515" s="62">
        <v>146.22</v>
      </c>
    </row>
    <row r="11516" spans="1:6" x14ac:dyDescent="0.35">
      <c r="A11516" s="1">
        <v>91</v>
      </c>
      <c r="B11516" s="1" t="s">
        <v>120</v>
      </c>
      <c r="C11516" s="218">
        <v>44924</v>
      </c>
      <c r="D11516" s="218">
        <v>44924</v>
      </c>
      <c r="E11516" s="1">
        <v>9</v>
      </c>
      <c r="F11516" s="62">
        <v>327.54000000000002</v>
      </c>
    </row>
    <row r="11517" spans="1:6" x14ac:dyDescent="0.35">
      <c r="A11517" s="1">
        <v>91</v>
      </c>
      <c r="B11517" s="1" t="s">
        <v>120</v>
      </c>
      <c r="C11517" s="218">
        <v>44925</v>
      </c>
      <c r="D11517" s="218">
        <v>44924</v>
      </c>
      <c r="E11517" s="1">
        <v>4</v>
      </c>
      <c r="F11517" s="62">
        <v>123.4</v>
      </c>
    </row>
    <row r="11518" spans="1:6" x14ac:dyDescent="0.35">
      <c r="A11518" s="1">
        <v>91</v>
      </c>
      <c r="B11518" s="1" t="s">
        <v>120</v>
      </c>
      <c r="C11518" s="218">
        <v>44925</v>
      </c>
      <c r="D11518" s="218">
        <v>44925</v>
      </c>
      <c r="E11518" s="1">
        <v>5</v>
      </c>
      <c r="F11518" s="62">
        <v>260.17</v>
      </c>
    </row>
    <row r="11519" spans="1:6" x14ac:dyDescent="0.35">
      <c r="A11519" s="1">
        <v>91</v>
      </c>
      <c r="B11519" s="1" t="s">
        <v>120</v>
      </c>
      <c r="C11519" s="218">
        <v>44927</v>
      </c>
      <c r="D11519" s="218">
        <v>44924</v>
      </c>
      <c r="E11519" s="1">
        <v>1</v>
      </c>
      <c r="F11519" s="62">
        <v>23.76</v>
      </c>
    </row>
    <row r="11520" spans="1:6" x14ac:dyDescent="0.35">
      <c r="A11520" s="1">
        <v>91</v>
      </c>
      <c r="B11520" s="1" t="s">
        <v>120</v>
      </c>
      <c r="C11520" s="218">
        <v>44927</v>
      </c>
      <c r="D11520" s="218">
        <v>44925</v>
      </c>
      <c r="E11520" s="1">
        <v>1</v>
      </c>
      <c r="F11520" s="62">
        <v>54.35</v>
      </c>
    </row>
    <row r="11521" spans="1:6" x14ac:dyDescent="0.35">
      <c r="A11521" s="1">
        <v>91</v>
      </c>
      <c r="B11521" s="1" t="s">
        <v>120</v>
      </c>
      <c r="C11521" s="218">
        <v>44927</v>
      </c>
      <c r="D11521" s="218">
        <v>44926</v>
      </c>
      <c r="E11521" s="1">
        <v>1</v>
      </c>
      <c r="F11521" s="62">
        <v>48.61</v>
      </c>
    </row>
    <row r="11522" spans="1:6" x14ac:dyDescent="0.35">
      <c r="A11522" s="1">
        <v>91</v>
      </c>
      <c r="B11522" s="1" t="s">
        <v>120</v>
      </c>
      <c r="C11522" s="218">
        <v>44927</v>
      </c>
      <c r="D11522" s="218">
        <v>44927</v>
      </c>
      <c r="E11522" s="1">
        <v>1</v>
      </c>
      <c r="F11522" s="62">
        <v>54.45</v>
      </c>
    </row>
    <row r="11523" spans="1:6" x14ac:dyDescent="0.35">
      <c r="A11523" s="1">
        <v>91</v>
      </c>
      <c r="B11523" s="1" t="s">
        <v>120</v>
      </c>
      <c r="C11523" s="218">
        <v>44928</v>
      </c>
      <c r="D11523" s="218">
        <v>44924</v>
      </c>
      <c r="E11523" s="1">
        <v>1</v>
      </c>
      <c r="F11523" s="62">
        <v>23.76</v>
      </c>
    </row>
    <row r="11524" spans="1:6" x14ac:dyDescent="0.35">
      <c r="A11524" s="1">
        <v>91</v>
      </c>
      <c r="B11524" s="1" t="s">
        <v>120</v>
      </c>
      <c r="C11524" s="218">
        <v>44928</v>
      </c>
      <c r="D11524" s="218">
        <v>44925</v>
      </c>
      <c r="E11524" s="1">
        <v>5</v>
      </c>
      <c r="F11524" s="62">
        <v>139.59</v>
      </c>
    </row>
    <row r="11525" spans="1:6" x14ac:dyDescent="0.35">
      <c r="A11525" s="1">
        <v>91</v>
      </c>
      <c r="B11525" s="1" t="s">
        <v>120</v>
      </c>
      <c r="C11525" s="218">
        <v>44928</v>
      </c>
      <c r="D11525" s="218">
        <v>44926</v>
      </c>
      <c r="E11525" s="1">
        <v>7</v>
      </c>
      <c r="F11525" s="62">
        <v>321.79000000000002</v>
      </c>
    </row>
    <row r="11526" spans="1:6" x14ac:dyDescent="0.35">
      <c r="A11526" s="1">
        <v>91</v>
      </c>
      <c r="B11526" s="1" t="s">
        <v>120</v>
      </c>
      <c r="C11526" s="218">
        <v>44928</v>
      </c>
      <c r="D11526" s="218">
        <v>44927</v>
      </c>
      <c r="E11526" s="1">
        <v>3</v>
      </c>
      <c r="F11526" s="62">
        <v>121.32</v>
      </c>
    </row>
    <row r="11527" spans="1:6" x14ac:dyDescent="0.35">
      <c r="A11527" s="1">
        <v>91</v>
      </c>
      <c r="B11527" s="1" t="s">
        <v>120</v>
      </c>
      <c r="C11527" s="218">
        <v>44929</v>
      </c>
      <c r="D11527" s="218">
        <v>44926</v>
      </c>
      <c r="E11527" s="1">
        <v>1</v>
      </c>
      <c r="F11527" s="62">
        <v>16.73</v>
      </c>
    </row>
    <row r="11528" spans="1:6" x14ac:dyDescent="0.35">
      <c r="A11528" s="1">
        <v>91</v>
      </c>
      <c r="B11528" s="1" t="s">
        <v>120</v>
      </c>
      <c r="C11528" s="218">
        <v>44929</v>
      </c>
      <c r="D11528" s="218">
        <v>44927</v>
      </c>
      <c r="E11528" s="1">
        <v>4</v>
      </c>
      <c r="F11528" s="62">
        <v>139.29</v>
      </c>
    </row>
    <row r="11529" spans="1:6" x14ac:dyDescent="0.35">
      <c r="A11529" s="1">
        <v>91</v>
      </c>
      <c r="B11529" s="1" t="s">
        <v>120</v>
      </c>
      <c r="C11529" s="218">
        <v>44929</v>
      </c>
      <c r="D11529" s="218">
        <v>44928</v>
      </c>
      <c r="E11529" s="1">
        <v>1</v>
      </c>
      <c r="F11529" s="62">
        <v>43.66</v>
      </c>
    </row>
    <row r="11530" spans="1:6" x14ac:dyDescent="0.35">
      <c r="A11530" s="1">
        <v>91</v>
      </c>
      <c r="B11530" s="1" t="s">
        <v>120</v>
      </c>
      <c r="C11530" s="218">
        <v>44929</v>
      </c>
      <c r="D11530" s="218">
        <v>44929</v>
      </c>
      <c r="E11530" s="1">
        <v>5</v>
      </c>
      <c r="F11530" s="62">
        <v>167.11</v>
      </c>
    </row>
    <row r="11531" spans="1:6" x14ac:dyDescent="0.35">
      <c r="A11531" s="1">
        <v>91</v>
      </c>
      <c r="B11531" s="1" t="s">
        <v>120</v>
      </c>
      <c r="C11531" s="218">
        <v>44930</v>
      </c>
      <c r="D11531" s="218">
        <v>44928</v>
      </c>
      <c r="E11531" s="1">
        <v>1</v>
      </c>
      <c r="F11531" s="62">
        <v>51.97</v>
      </c>
    </row>
    <row r="11532" spans="1:6" x14ac:dyDescent="0.35">
      <c r="A11532" s="1">
        <v>91</v>
      </c>
      <c r="B11532" s="1" t="s">
        <v>120</v>
      </c>
      <c r="C11532" s="218">
        <v>44930</v>
      </c>
      <c r="D11532" s="218">
        <v>44929</v>
      </c>
      <c r="E11532" s="1">
        <v>5</v>
      </c>
      <c r="F11532" s="62">
        <v>202.21</v>
      </c>
    </row>
    <row r="11533" spans="1:6" x14ac:dyDescent="0.35">
      <c r="A11533" s="1">
        <v>91</v>
      </c>
      <c r="B11533" s="1" t="s">
        <v>120</v>
      </c>
      <c r="C11533" s="218">
        <v>44930</v>
      </c>
      <c r="D11533" s="218">
        <v>44930</v>
      </c>
      <c r="E11533" s="1">
        <v>2</v>
      </c>
      <c r="F11533" s="62">
        <v>106.82</v>
      </c>
    </row>
    <row r="11534" spans="1:6" x14ac:dyDescent="0.35">
      <c r="A11534" s="1">
        <v>91</v>
      </c>
      <c r="B11534" s="1" t="s">
        <v>120</v>
      </c>
      <c r="C11534" s="218">
        <v>44931</v>
      </c>
      <c r="D11534" s="218">
        <v>44928</v>
      </c>
      <c r="E11534" s="1">
        <v>1</v>
      </c>
      <c r="F11534" s="62">
        <v>35.840000000000003</v>
      </c>
    </row>
    <row r="11535" spans="1:6" x14ac:dyDescent="0.35">
      <c r="A11535" s="1">
        <v>91</v>
      </c>
      <c r="B11535" s="1" t="s">
        <v>120</v>
      </c>
      <c r="C11535" s="218">
        <v>44931</v>
      </c>
      <c r="D11535" s="218">
        <v>44929</v>
      </c>
      <c r="E11535" s="1">
        <v>4</v>
      </c>
      <c r="F11535" s="62">
        <v>178.74</v>
      </c>
    </row>
    <row r="11536" spans="1:6" x14ac:dyDescent="0.35">
      <c r="A11536" s="1">
        <v>91</v>
      </c>
      <c r="B11536" s="1" t="s">
        <v>120</v>
      </c>
      <c r="C11536" s="218">
        <v>44931</v>
      </c>
      <c r="D11536" s="218">
        <v>44931</v>
      </c>
      <c r="E11536" s="1">
        <v>1</v>
      </c>
      <c r="F11536" s="62">
        <v>47.92</v>
      </c>
    </row>
    <row r="11537" spans="1:6" x14ac:dyDescent="0.35">
      <c r="A11537" s="1">
        <v>91</v>
      </c>
      <c r="B11537" s="1" t="s">
        <v>120</v>
      </c>
      <c r="C11537" s="218">
        <v>44932</v>
      </c>
      <c r="D11537" s="218">
        <v>44929</v>
      </c>
      <c r="E11537" s="1">
        <v>2</v>
      </c>
      <c r="F11537" s="62">
        <v>72.569999999999993</v>
      </c>
    </row>
    <row r="11538" spans="1:6" x14ac:dyDescent="0.35">
      <c r="A11538" s="1">
        <v>91</v>
      </c>
      <c r="B11538" s="1" t="s">
        <v>120</v>
      </c>
      <c r="C11538" s="218">
        <v>44932</v>
      </c>
      <c r="D11538" s="218">
        <v>44930</v>
      </c>
      <c r="E11538" s="1">
        <v>1</v>
      </c>
      <c r="F11538" s="62">
        <v>54.45</v>
      </c>
    </row>
    <row r="11539" spans="1:6" x14ac:dyDescent="0.35">
      <c r="A11539" s="1">
        <v>91</v>
      </c>
      <c r="B11539" s="1" t="s">
        <v>120</v>
      </c>
      <c r="C11539" s="218">
        <v>44932</v>
      </c>
      <c r="D11539" s="218">
        <v>44931</v>
      </c>
      <c r="E11539" s="1">
        <v>1</v>
      </c>
      <c r="F11539" s="62">
        <v>49</v>
      </c>
    </row>
    <row r="11540" spans="1:6" x14ac:dyDescent="0.35">
      <c r="A11540" s="1">
        <v>91</v>
      </c>
      <c r="B11540" s="1" t="s">
        <v>120</v>
      </c>
      <c r="C11540" s="218">
        <v>44932</v>
      </c>
      <c r="D11540" s="218">
        <v>44932</v>
      </c>
      <c r="E11540" s="1">
        <v>3</v>
      </c>
      <c r="F11540" s="62">
        <v>128.80000000000001</v>
      </c>
    </row>
    <row r="11541" spans="1:6" x14ac:dyDescent="0.35">
      <c r="A11541" s="1">
        <v>91</v>
      </c>
      <c r="B11541" s="1" t="s">
        <v>120</v>
      </c>
      <c r="C11541" s="218">
        <v>44933</v>
      </c>
      <c r="D11541" s="218">
        <v>44930</v>
      </c>
      <c r="E11541" s="1">
        <v>1</v>
      </c>
      <c r="F11541" s="62">
        <v>54.4</v>
      </c>
    </row>
    <row r="11542" spans="1:6" x14ac:dyDescent="0.35">
      <c r="A11542" s="1">
        <v>91</v>
      </c>
      <c r="B11542" s="1" t="s">
        <v>120</v>
      </c>
      <c r="C11542" s="218">
        <v>44933</v>
      </c>
      <c r="D11542" s="218">
        <v>44931</v>
      </c>
      <c r="E11542" s="1">
        <v>2</v>
      </c>
      <c r="F11542" s="62">
        <v>108.5</v>
      </c>
    </row>
    <row r="11543" spans="1:6" x14ac:dyDescent="0.35">
      <c r="A11543" s="1">
        <v>91</v>
      </c>
      <c r="B11543" s="1" t="s">
        <v>120</v>
      </c>
      <c r="C11543" s="218">
        <v>44933</v>
      </c>
      <c r="D11543" s="218">
        <v>44932</v>
      </c>
      <c r="E11543" s="1">
        <v>3</v>
      </c>
      <c r="F11543" s="62">
        <v>152.76</v>
      </c>
    </row>
    <row r="11544" spans="1:6" x14ac:dyDescent="0.35">
      <c r="A11544" s="1">
        <v>91</v>
      </c>
      <c r="B11544" s="1" t="s">
        <v>120</v>
      </c>
      <c r="C11544" s="218">
        <v>44933</v>
      </c>
      <c r="D11544" s="218">
        <v>44933</v>
      </c>
      <c r="E11544" s="1">
        <v>4</v>
      </c>
      <c r="F11544" s="62">
        <v>185.17</v>
      </c>
    </row>
    <row r="11545" spans="1:6" x14ac:dyDescent="0.35">
      <c r="A11545" s="1">
        <v>91</v>
      </c>
      <c r="B11545" s="1" t="s">
        <v>120</v>
      </c>
      <c r="C11545" s="218">
        <v>44934</v>
      </c>
      <c r="D11545" s="218">
        <v>44931</v>
      </c>
      <c r="E11545" s="1">
        <v>2</v>
      </c>
      <c r="F11545" s="62">
        <v>47.42</v>
      </c>
    </row>
    <row r="11546" spans="1:6" x14ac:dyDescent="0.35">
      <c r="A11546" s="1">
        <v>91</v>
      </c>
      <c r="B11546" s="1" t="s">
        <v>120</v>
      </c>
      <c r="C11546" s="218">
        <v>44934</v>
      </c>
      <c r="D11546" s="218">
        <v>44932</v>
      </c>
      <c r="E11546" s="1">
        <v>1</v>
      </c>
      <c r="F11546" s="62">
        <v>42.22</v>
      </c>
    </row>
    <row r="11547" spans="1:6" x14ac:dyDescent="0.35">
      <c r="A11547" s="1">
        <v>91</v>
      </c>
      <c r="B11547" s="1" t="s">
        <v>120</v>
      </c>
      <c r="C11547" s="218">
        <v>44934</v>
      </c>
      <c r="D11547" s="218">
        <v>44933</v>
      </c>
      <c r="E11547" s="1">
        <v>2</v>
      </c>
      <c r="F11547" s="62">
        <v>47.47</v>
      </c>
    </row>
    <row r="11548" spans="1:6" x14ac:dyDescent="0.35">
      <c r="A11548" s="1">
        <v>91</v>
      </c>
      <c r="B11548" s="1" t="s">
        <v>120</v>
      </c>
      <c r="C11548" s="218">
        <v>44934</v>
      </c>
      <c r="D11548" s="218">
        <v>44934</v>
      </c>
      <c r="E11548" s="1">
        <v>4</v>
      </c>
      <c r="F11548" s="62">
        <v>176.32</v>
      </c>
    </row>
    <row r="11549" spans="1:6" x14ac:dyDescent="0.35">
      <c r="A11549" s="1">
        <v>91</v>
      </c>
      <c r="B11549" s="1" t="s">
        <v>120</v>
      </c>
      <c r="C11549" s="218">
        <v>44935</v>
      </c>
      <c r="D11549" s="218">
        <v>44933</v>
      </c>
      <c r="E11549" s="1">
        <v>2</v>
      </c>
      <c r="F11549" s="62">
        <v>108.85</v>
      </c>
    </row>
    <row r="11550" spans="1:6" x14ac:dyDescent="0.35">
      <c r="A11550" s="1">
        <v>91</v>
      </c>
      <c r="B11550" s="1" t="s">
        <v>120</v>
      </c>
      <c r="C11550" s="218">
        <v>44935</v>
      </c>
      <c r="D11550" s="218">
        <v>44934</v>
      </c>
      <c r="E11550" s="1">
        <v>3</v>
      </c>
      <c r="F11550" s="62">
        <v>145.08000000000001</v>
      </c>
    </row>
    <row r="11551" spans="1:6" x14ac:dyDescent="0.35">
      <c r="A11551" s="1">
        <v>91</v>
      </c>
      <c r="B11551" s="1" t="s">
        <v>120</v>
      </c>
      <c r="C11551" s="218">
        <v>44935</v>
      </c>
      <c r="D11551" s="218">
        <v>44935</v>
      </c>
      <c r="E11551" s="1">
        <v>3</v>
      </c>
      <c r="F11551" s="62">
        <v>128.44999999999999</v>
      </c>
    </row>
    <row r="11552" spans="1:6" x14ac:dyDescent="0.35">
      <c r="A11552" s="1">
        <v>91</v>
      </c>
      <c r="B11552" s="1" t="s">
        <v>120</v>
      </c>
      <c r="C11552" s="218">
        <v>44936</v>
      </c>
      <c r="D11552" s="218">
        <v>44933</v>
      </c>
      <c r="E11552" s="1">
        <v>2</v>
      </c>
      <c r="F11552" s="62">
        <v>45.54</v>
      </c>
    </row>
    <row r="11553" spans="1:6" x14ac:dyDescent="0.35">
      <c r="A11553" s="1">
        <v>91</v>
      </c>
      <c r="B11553" s="1" t="s">
        <v>120</v>
      </c>
      <c r="C11553" s="218">
        <v>44936</v>
      </c>
      <c r="D11553" s="218">
        <v>44934</v>
      </c>
      <c r="E11553" s="1">
        <v>1</v>
      </c>
      <c r="F11553" s="62">
        <v>54.45</v>
      </c>
    </row>
    <row r="11554" spans="1:6" x14ac:dyDescent="0.35">
      <c r="A11554" s="1">
        <v>91</v>
      </c>
      <c r="B11554" s="1" t="s">
        <v>120</v>
      </c>
      <c r="C11554" s="218">
        <v>44936</v>
      </c>
      <c r="D11554" s="218">
        <v>44935</v>
      </c>
      <c r="E11554" s="1">
        <v>1</v>
      </c>
      <c r="F11554" s="62">
        <v>23.76</v>
      </c>
    </row>
    <row r="11555" spans="1:6" x14ac:dyDescent="0.35">
      <c r="A11555" s="1">
        <v>91</v>
      </c>
      <c r="B11555" s="1" t="s">
        <v>120</v>
      </c>
      <c r="C11555" s="218">
        <v>44936</v>
      </c>
      <c r="D11555" s="218">
        <v>44936</v>
      </c>
      <c r="E11555" s="1">
        <v>3</v>
      </c>
      <c r="F11555" s="62">
        <v>99.69</v>
      </c>
    </row>
    <row r="11556" spans="1:6" x14ac:dyDescent="0.35">
      <c r="A11556" s="1">
        <v>91</v>
      </c>
      <c r="B11556" s="1" t="s">
        <v>120</v>
      </c>
      <c r="C11556" s="218">
        <v>44937</v>
      </c>
      <c r="D11556" s="218">
        <v>44934</v>
      </c>
      <c r="E11556" s="1">
        <v>3</v>
      </c>
      <c r="F11556" s="62">
        <v>146.77000000000001</v>
      </c>
    </row>
    <row r="11557" spans="1:6" x14ac:dyDescent="0.35">
      <c r="A11557" s="1">
        <v>91</v>
      </c>
      <c r="B11557" s="1" t="s">
        <v>120</v>
      </c>
      <c r="C11557" s="218">
        <v>44937</v>
      </c>
      <c r="D11557" s="218">
        <v>44935</v>
      </c>
      <c r="E11557" s="1">
        <v>2</v>
      </c>
      <c r="F11557" s="62">
        <v>97.51</v>
      </c>
    </row>
    <row r="11558" spans="1:6" x14ac:dyDescent="0.35">
      <c r="A11558" s="1">
        <v>91</v>
      </c>
      <c r="B11558" s="1" t="s">
        <v>120</v>
      </c>
      <c r="C11558" s="218">
        <v>44937</v>
      </c>
      <c r="D11558" s="218">
        <v>44936</v>
      </c>
      <c r="E11558" s="1">
        <v>2</v>
      </c>
      <c r="F11558" s="62">
        <v>77.81</v>
      </c>
    </row>
    <row r="11559" spans="1:6" x14ac:dyDescent="0.35">
      <c r="A11559" s="1">
        <v>91</v>
      </c>
      <c r="B11559" s="1" t="s">
        <v>120</v>
      </c>
      <c r="C11559" s="218">
        <v>44937</v>
      </c>
      <c r="D11559" s="218">
        <v>44937</v>
      </c>
      <c r="E11559" s="1">
        <v>1</v>
      </c>
      <c r="F11559" s="62">
        <v>54.45</v>
      </c>
    </row>
    <row r="11560" spans="1:6" x14ac:dyDescent="0.35">
      <c r="A11560" s="1">
        <v>91</v>
      </c>
      <c r="B11560" s="1" t="s">
        <v>120</v>
      </c>
      <c r="C11560" s="218">
        <v>44938</v>
      </c>
      <c r="D11560" s="218">
        <v>44935</v>
      </c>
      <c r="E11560" s="1">
        <v>4</v>
      </c>
      <c r="F11560" s="62">
        <v>123.3</v>
      </c>
    </row>
    <row r="11561" spans="1:6" x14ac:dyDescent="0.35">
      <c r="A11561" s="1">
        <v>91</v>
      </c>
      <c r="B11561" s="1" t="s">
        <v>120</v>
      </c>
      <c r="C11561" s="218">
        <v>44938</v>
      </c>
      <c r="D11561" s="218">
        <v>44936</v>
      </c>
      <c r="E11561" s="1">
        <v>4</v>
      </c>
      <c r="F11561" s="62">
        <v>153.25</v>
      </c>
    </row>
    <row r="11562" spans="1:6" x14ac:dyDescent="0.35">
      <c r="A11562" s="1">
        <v>91</v>
      </c>
      <c r="B11562" s="1" t="s">
        <v>120</v>
      </c>
      <c r="C11562" s="218">
        <v>44938</v>
      </c>
      <c r="D11562" s="218">
        <v>44938</v>
      </c>
      <c r="E11562" s="1">
        <v>4</v>
      </c>
      <c r="F11562" s="62">
        <v>150.83000000000001</v>
      </c>
    </row>
    <row r="11563" spans="1:6" x14ac:dyDescent="0.35">
      <c r="A11563" s="1">
        <v>91</v>
      </c>
      <c r="B11563" s="1" t="s">
        <v>120</v>
      </c>
      <c r="C11563" s="218">
        <v>44939</v>
      </c>
      <c r="D11563" s="218">
        <v>44936</v>
      </c>
      <c r="E11563" s="1">
        <v>1</v>
      </c>
      <c r="F11563" s="62">
        <v>54.45</v>
      </c>
    </row>
    <row r="11564" spans="1:6" x14ac:dyDescent="0.35">
      <c r="A11564" s="1">
        <v>91</v>
      </c>
      <c r="B11564" s="1" t="s">
        <v>120</v>
      </c>
      <c r="C11564" s="218">
        <v>44939</v>
      </c>
      <c r="D11564" s="218">
        <v>44937</v>
      </c>
      <c r="E11564" s="1">
        <v>6</v>
      </c>
      <c r="F11564" s="62">
        <v>230.17</v>
      </c>
    </row>
    <row r="11565" spans="1:6" x14ac:dyDescent="0.35">
      <c r="A11565" s="1">
        <v>91</v>
      </c>
      <c r="B11565" s="1" t="s">
        <v>120</v>
      </c>
      <c r="C11565" s="218">
        <v>44939</v>
      </c>
      <c r="D11565" s="218">
        <v>44938</v>
      </c>
      <c r="E11565" s="1">
        <v>1</v>
      </c>
      <c r="F11565" s="62">
        <v>49.4</v>
      </c>
    </row>
    <row r="11566" spans="1:6" x14ac:dyDescent="0.35">
      <c r="A11566" s="1">
        <v>91</v>
      </c>
      <c r="B11566" s="1" t="s">
        <v>120</v>
      </c>
      <c r="C11566" s="218">
        <v>44939</v>
      </c>
      <c r="D11566" s="218">
        <v>44939</v>
      </c>
      <c r="E11566" s="1">
        <v>2</v>
      </c>
      <c r="F11566" s="62">
        <v>78.209999999999994</v>
      </c>
    </row>
    <row r="11567" spans="1:6" x14ac:dyDescent="0.35">
      <c r="A11567" s="1">
        <v>91</v>
      </c>
      <c r="B11567" s="1" t="s">
        <v>120</v>
      </c>
      <c r="C11567" s="218">
        <v>44940</v>
      </c>
      <c r="D11567" s="218">
        <v>44937</v>
      </c>
      <c r="E11567" s="1">
        <v>4</v>
      </c>
      <c r="F11567" s="62">
        <v>126.87</v>
      </c>
    </row>
    <row r="11568" spans="1:6" x14ac:dyDescent="0.35">
      <c r="A11568" s="1">
        <v>91</v>
      </c>
      <c r="B11568" s="1" t="s">
        <v>120</v>
      </c>
      <c r="C11568" s="218">
        <v>44940</v>
      </c>
      <c r="D11568" s="218">
        <v>44938</v>
      </c>
      <c r="E11568" s="1">
        <v>4</v>
      </c>
      <c r="F11568" s="62">
        <v>146.72</v>
      </c>
    </row>
    <row r="11569" spans="1:6" x14ac:dyDescent="0.35">
      <c r="A11569" s="1">
        <v>91</v>
      </c>
      <c r="B11569" s="1" t="s">
        <v>120</v>
      </c>
      <c r="C11569" s="218">
        <v>44940</v>
      </c>
      <c r="D11569" s="218">
        <v>44939</v>
      </c>
      <c r="E11569" s="1">
        <v>1</v>
      </c>
      <c r="F11569" s="62">
        <v>23.71</v>
      </c>
    </row>
    <row r="11570" spans="1:6" x14ac:dyDescent="0.35">
      <c r="A11570" s="1">
        <v>91</v>
      </c>
      <c r="B11570" s="1" t="s">
        <v>120</v>
      </c>
      <c r="C11570" s="218">
        <v>44940</v>
      </c>
      <c r="D11570" s="218">
        <v>44940</v>
      </c>
      <c r="E11570" s="1">
        <v>2</v>
      </c>
      <c r="F11570" s="62">
        <v>75.83</v>
      </c>
    </row>
    <row r="11571" spans="1:6" x14ac:dyDescent="0.35">
      <c r="A11571" s="1">
        <v>91</v>
      </c>
      <c r="B11571" s="1" t="s">
        <v>120</v>
      </c>
      <c r="C11571" s="218">
        <v>44941</v>
      </c>
      <c r="D11571" s="218">
        <v>44938</v>
      </c>
      <c r="E11571" s="1">
        <v>2</v>
      </c>
      <c r="F11571" s="62">
        <v>99</v>
      </c>
    </row>
    <row r="11572" spans="1:6" x14ac:dyDescent="0.35">
      <c r="A11572" s="1">
        <v>91</v>
      </c>
      <c r="B11572" s="1" t="s">
        <v>120</v>
      </c>
      <c r="C11572" s="218">
        <v>44941</v>
      </c>
      <c r="D11572" s="218">
        <v>44939</v>
      </c>
      <c r="E11572" s="1">
        <v>4</v>
      </c>
      <c r="F11572" s="62">
        <v>185.61</v>
      </c>
    </row>
    <row r="11573" spans="1:6" x14ac:dyDescent="0.35">
      <c r="A11573" s="1">
        <v>91</v>
      </c>
      <c r="B11573" s="1" t="s">
        <v>120</v>
      </c>
      <c r="C11573" s="218">
        <v>44941</v>
      </c>
      <c r="D11573" s="218">
        <v>44940</v>
      </c>
      <c r="E11573" s="1">
        <v>1</v>
      </c>
      <c r="F11573" s="62">
        <v>49.5</v>
      </c>
    </row>
    <row r="11574" spans="1:6" x14ac:dyDescent="0.35">
      <c r="A11574" s="1">
        <v>91</v>
      </c>
      <c r="B11574" s="1" t="s">
        <v>120</v>
      </c>
      <c r="C11574" s="218">
        <v>44941</v>
      </c>
      <c r="D11574" s="218">
        <v>44941</v>
      </c>
      <c r="E11574" s="1">
        <v>2</v>
      </c>
      <c r="F11574" s="62">
        <v>96.28</v>
      </c>
    </row>
    <row r="11575" spans="1:6" x14ac:dyDescent="0.35">
      <c r="A11575" s="1">
        <v>91</v>
      </c>
      <c r="B11575" s="1" t="s">
        <v>120</v>
      </c>
      <c r="C11575" s="218">
        <v>44942</v>
      </c>
      <c r="D11575" s="218">
        <v>44939</v>
      </c>
      <c r="E11575" s="1">
        <v>3</v>
      </c>
      <c r="F11575" s="62">
        <v>100.78</v>
      </c>
    </row>
    <row r="11576" spans="1:6" x14ac:dyDescent="0.35">
      <c r="A11576" s="1">
        <v>91</v>
      </c>
      <c r="B11576" s="1" t="s">
        <v>120</v>
      </c>
      <c r="C11576" s="218">
        <v>44942</v>
      </c>
      <c r="D11576" s="218">
        <v>44940</v>
      </c>
      <c r="E11576" s="1">
        <v>2</v>
      </c>
      <c r="F11576" s="62">
        <v>73.010000000000005</v>
      </c>
    </row>
    <row r="11577" spans="1:6" x14ac:dyDescent="0.35">
      <c r="A11577" s="1">
        <v>91</v>
      </c>
      <c r="B11577" s="1" t="s">
        <v>120</v>
      </c>
      <c r="C11577" s="218">
        <v>44942</v>
      </c>
      <c r="D11577" s="218">
        <v>44941</v>
      </c>
      <c r="E11577" s="1">
        <v>3</v>
      </c>
      <c r="F11577" s="62">
        <v>98.11</v>
      </c>
    </row>
    <row r="11578" spans="1:6" x14ac:dyDescent="0.35">
      <c r="A11578" s="1">
        <v>91</v>
      </c>
      <c r="B11578" s="1" t="s">
        <v>120</v>
      </c>
      <c r="C11578" s="218">
        <v>44942</v>
      </c>
      <c r="D11578" s="218">
        <v>44942</v>
      </c>
      <c r="E11578" s="1">
        <v>4</v>
      </c>
      <c r="F11578" s="62">
        <v>217.7</v>
      </c>
    </row>
    <row r="11579" spans="1:6" x14ac:dyDescent="0.35">
      <c r="A11579" s="1">
        <v>91</v>
      </c>
      <c r="B11579" s="1" t="s">
        <v>120</v>
      </c>
      <c r="C11579" s="218">
        <v>44943</v>
      </c>
      <c r="D11579" s="218">
        <v>44940</v>
      </c>
      <c r="E11579" s="1">
        <v>1</v>
      </c>
      <c r="F11579" s="62">
        <v>54.45</v>
      </c>
    </row>
    <row r="11580" spans="1:6" x14ac:dyDescent="0.35">
      <c r="A11580" s="1">
        <v>91</v>
      </c>
      <c r="B11580" s="1" t="s">
        <v>120</v>
      </c>
      <c r="C11580" s="218">
        <v>44943</v>
      </c>
      <c r="D11580" s="218">
        <v>44941</v>
      </c>
      <c r="E11580" s="1">
        <v>2</v>
      </c>
      <c r="F11580" s="62">
        <v>105.43</v>
      </c>
    </row>
    <row r="11581" spans="1:6" x14ac:dyDescent="0.35">
      <c r="A11581" s="1">
        <v>91</v>
      </c>
      <c r="B11581" s="1" t="s">
        <v>120</v>
      </c>
      <c r="C11581" s="218">
        <v>44943</v>
      </c>
      <c r="D11581" s="218">
        <v>44942</v>
      </c>
      <c r="E11581" s="1">
        <v>3</v>
      </c>
      <c r="F11581" s="62">
        <v>120.28</v>
      </c>
    </row>
    <row r="11582" spans="1:6" x14ac:dyDescent="0.35">
      <c r="A11582" s="1">
        <v>91</v>
      </c>
      <c r="B11582" s="1" t="s">
        <v>120</v>
      </c>
      <c r="C11582" s="218">
        <v>44943</v>
      </c>
      <c r="D11582" s="218">
        <v>44943</v>
      </c>
      <c r="E11582" s="1">
        <v>4</v>
      </c>
      <c r="F11582" s="62">
        <v>206.61</v>
      </c>
    </row>
    <row r="11583" spans="1:6" x14ac:dyDescent="0.35">
      <c r="A11583" s="1">
        <v>91</v>
      </c>
      <c r="B11583" s="1" t="s">
        <v>120</v>
      </c>
      <c r="C11583" s="218">
        <v>44944</v>
      </c>
      <c r="D11583" s="218">
        <v>44941</v>
      </c>
      <c r="E11583" s="1">
        <v>1</v>
      </c>
      <c r="F11583" s="62">
        <v>47.62</v>
      </c>
    </row>
    <row r="11584" spans="1:6" x14ac:dyDescent="0.35">
      <c r="A11584" s="1">
        <v>91</v>
      </c>
      <c r="B11584" s="1" t="s">
        <v>120</v>
      </c>
      <c r="C11584" s="218">
        <v>44944</v>
      </c>
      <c r="D11584" s="218">
        <v>44942</v>
      </c>
      <c r="E11584" s="1">
        <v>1</v>
      </c>
      <c r="F11584" s="62">
        <v>49.5</v>
      </c>
    </row>
    <row r="11585" spans="1:6" x14ac:dyDescent="0.35">
      <c r="A11585" s="1">
        <v>91</v>
      </c>
      <c r="B11585" s="1" t="s">
        <v>120</v>
      </c>
      <c r="C11585" s="218">
        <v>44944</v>
      </c>
      <c r="D11585" s="218">
        <v>44943</v>
      </c>
      <c r="E11585" s="1">
        <v>1</v>
      </c>
      <c r="F11585" s="62">
        <v>54.4</v>
      </c>
    </row>
    <row r="11586" spans="1:6" x14ac:dyDescent="0.35">
      <c r="A11586" s="1">
        <v>91</v>
      </c>
      <c r="B11586" s="1" t="s">
        <v>120</v>
      </c>
      <c r="C11586" s="218">
        <v>44944</v>
      </c>
      <c r="D11586" s="218">
        <v>44944</v>
      </c>
      <c r="E11586" s="1">
        <v>5</v>
      </c>
      <c r="F11586" s="62">
        <v>230.57</v>
      </c>
    </row>
    <row r="11587" spans="1:6" x14ac:dyDescent="0.35">
      <c r="A11587" s="1">
        <v>91</v>
      </c>
      <c r="B11587" s="1" t="s">
        <v>120</v>
      </c>
      <c r="C11587" s="218">
        <v>44945</v>
      </c>
      <c r="D11587" s="218">
        <v>44943</v>
      </c>
      <c r="E11587" s="1">
        <v>2</v>
      </c>
      <c r="F11587" s="62">
        <v>74.849999999999994</v>
      </c>
    </row>
    <row r="11588" spans="1:6" x14ac:dyDescent="0.35">
      <c r="A11588" s="1">
        <v>91</v>
      </c>
      <c r="B11588" s="1" t="s">
        <v>120</v>
      </c>
      <c r="C11588" s="218">
        <v>44945</v>
      </c>
      <c r="D11588" s="218">
        <v>44944</v>
      </c>
      <c r="E11588" s="1">
        <v>3</v>
      </c>
      <c r="F11588" s="62">
        <v>160.08000000000001</v>
      </c>
    </row>
    <row r="11589" spans="1:6" x14ac:dyDescent="0.35">
      <c r="A11589" s="1">
        <v>91</v>
      </c>
      <c r="B11589" s="1" t="s">
        <v>120</v>
      </c>
      <c r="C11589" s="218">
        <v>44945</v>
      </c>
      <c r="D11589" s="218">
        <v>44945</v>
      </c>
      <c r="E11589" s="1">
        <v>4</v>
      </c>
      <c r="F11589" s="62">
        <v>94.35</v>
      </c>
    </row>
    <row r="11590" spans="1:6" x14ac:dyDescent="0.35">
      <c r="A11590" s="1">
        <v>91</v>
      </c>
      <c r="B11590" s="1" t="s">
        <v>120</v>
      </c>
      <c r="C11590" s="218">
        <v>44947</v>
      </c>
      <c r="D11590" s="218">
        <v>44944</v>
      </c>
      <c r="E11590" s="1">
        <v>1</v>
      </c>
      <c r="F11590" s="62">
        <v>47.92</v>
      </c>
    </row>
    <row r="11591" spans="1:6" x14ac:dyDescent="0.35">
      <c r="A11591" s="1">
        <v>91</v>
      </c>
      <c r="B11591" s="1" t="s">
        <v>120</v>
      </c>
      <c r="C11591" s="218">
        <v>44947</v>
      </c>
      <c r="D11591" s="218">
        <v>44945</v>
      </c>
      <c r="E11591" s="1">
        <v>1</v>
      </c>
      <c r="F11591" s="62">
        <v>54.45</v>
      </c>
    </row>
    <row r="11592" spans="1:6" x14ac:dyDescent="0.35">
      <c r="A11592" s="1">
        <v>91</v>
      </c>
      <c r="B11592" s="1" t="s">
        <v>120</v>
      </c>
      <c r="C11592" s="218">
        <v>44947</v>
      </c>
      <c r="D11592" s="218">
        <v>44946</v>
      </c>
      <c r="E11592" s="1">
        <v>5</v>
      </c>
      <c r="F11592" s="62">
        <v>201.76</v>
      </c>
    </row>
    <row r="11593" spans="1:6" x14ac:dyDescent="0.35">
      <c r="A11593" s="1">
        <v>91</v>
      </c>
      <c r="B11593" s="1" t="s">
        <v>120</v>
      </c>
      <c r="C11593" s="218">
        <v>44947</v>
      </c>
      <c r="D11593" s="218">
        <v>44947</v>
      </c>
      <c r="E11593" s="1">
        <v>4</v>
      </c>
      <c r="F11593" s="62">
        <v>206.21</v>
      </c>
    </row>
    <row r="11594" spans="1:6" x14ac:dyDescent="0.35">
      <c r="A11594" s="1">
        <v>91</v>
      </c>
      <c r="B11594" s="1" t="s">
        <v>120</v>
      </c>
      <c r="C11594" s="218">
        <v>44949</v>
      </c>
      <c r="D11594" s="218">
        <v>44946</v>
      </c>
      <c r="E11594" s="1">
        <v>2</v>
      </c>
      <c r="F11594" s="62">
        <v>67.62</v>
      </c>
    </row>
    <row r="11595" spans="1:6" x14ac:dyDescent="0.35">
      <c r="A11595" s="1">
        <v>91</v>
      </c>
      <c r="B11595" s="1" t="s">
        <v>120</v>
      </c>
      <c r="C11595" s="218">
        <v>44949</v>
      </c>
      <c r="D11595" s="218">
        <v>44947</v>
      </c>
      <c r="E11595" s="1">
        <v>3</v>
      </c>
      <c r="F11595" s="62">
        <v>100.73</v>
      </c>
    </row>
    <row r="11596" spans="1:6" x14ac:dyDescent="0.35">
      <c r="A11596" s="1">
        <v>91</v>
      </c>
      <c r="B11596" s="1" t="s">
        <v>120</v>
      </c>
      <c r="C11596" s="218">
        <v>44949</v>
      </c>
      <c r="D11596" s="218">
        <v>44948</v>
      </c>
      <c r="E11596" s="1">
        <v>3</v>
      </c>
      <c r="F11596" s="62">
        <v>127.02</v>
      </c>
    </row>
    <row r="11597" spans="1:6" x14ac:dyDescent="0.35">
      <c r="A11597" s="1">
        <v>91</v>
      </c>
      <c r="B11597" s="1" t="s">
        <v>120</v>
      </c>
      <c r="C11597" s="218">
        <v>44949</v>
      </c>
      <c r="D11597" s="218">
        <v>44949</v>
      </c>
      <c r="E11597" s="1">
        <v>1</v>
      </c>
      <c r="F11597" s="62">
        <v>23.76</v>
      </c>
    </row>
    <row r="11598" spans="1:6" x14ac:dyDescent="0.35">
      <c r="A11598" s="1">
        <v>91</v>
      </c>
      <c r="B11598" s="1" t="s">
        <v>120</v>
      </c>
      <c r="C11598" s="218">
        <v>44950</v>
      </c>
      <c r="D11598" s="218">
        <v>44946</v>
      </c>
      <c r="E11598" s="1">
        <v>1</v>
      </c>
      <c r="F11598" s="62">
        <v>23.76</v>
      </c>
    </row>
    <row r="11599" spans="1:6" x14ac:dyDescent="0.35">
      <c r="A11599" s="1">
        <v>91</v>
      </c>
      <c r="B11599" s="1" t="s">
        <v>120</v>
      </c>
      <c r="C11599" s="218">
        <v>44950</v>
      </c>
      <c r="D11599" s="218">
        <v>44948</v>
      </c>
      <c r="E11599" s="1">
        <v>4</v>
      </c>
      <c r="F11599" s="62">
        <v>168.2</v>
      </c>
    </row>
    <row r="11600" spans="1:6" x14ac:dyDescent="0.35">
      <c r="A11600" s="1">
        <v>91</v>
      </c>
      <c r="B11600" s="1" t="s">
        <v>120</v>
      </c>
      <c r="C11600" s="218">
        <v>44950</v>
      </c>
      <c r="D11600" s="218">
        <v>44949</v>
      </c>
      <c r="E11600" s="1">
        <v>3</v>
      </c>
      <c r="F11600" s="62">
        <v>159.69</v>
      </c>
    </row>
    <row r="11601" spans="1:6" x14ac:dyDescent="0.35">
      <c r="A11601" s="1">
        <v>91</v>
      </c>
      <c r="B11601" s="1" t="s">
        <v>120</v>
      </c>
      <c r="C11601" s="218">
        <v>44950</v>
      </c>
      <c r="D11601" s="218">
        <v>44950</v>
      </c>
      <c r="E11601" s="1">
        <v>2</v>
      </c>
      <c r="F11601" s="62">
        <v>103.2</v>
      </c>
    </row>
    <row r="11602" spans="1:6" x14ac:dyDescent="0.35">
      <c r="A11602" s="1">
        <v>91</v>
      </c>
      <c r="B11602" s="1" t="s">
        <v>120</v>
      </c>
      <c r="C11602" s="218">
        <v>44951</v>
      </c>
      <c r="D11602" s="218">
        <v>44948</v>
      </c>
      <c r="E11602" s="1">
        <v>1</v>
      </c>
      <c r="F11602" s="62">
        <v>54.45</v>
      </c>
    </row>
    <row r="11603" spans="1:6" x14ac:dyDescent="0.35">
      <c r="A11603" s="1">
        <v>91</v>
      </c>
      <c r="B11603" s="1" t="s">
        <v>120</v>
      </c>
      <c r="C11603" s="218">
        <v>44951</v>
      </c>
      <c r="D11603" s="218">
        <v>44949</v>
      </c>
      <c r="E11603" s="1">
        <v>4</v>
      </c>
      <c r="F11603" s="62">
        <v>177.8</v>
      </c>
    </row>
    <row r="11604" spans="1:6" x14ac:dyDescent="0.35">
      <c r="A11604" s="1">
        <v>91</v>
      </c>
      <c r="B11604" s="1" t="s">
        <v>120</v>
      </c>
      <c r="C11604" s="218">
        <v>44951</v>
      </c>
      <c r="D11604" s="218">
        <v>44950</v>
      </c>
      <c r="E11604" s="1">
        <v>3</v>
      </c>
      <c r="F11604" s="62">
        <v>159.19</v>
      </c>
    </row>
    <row r="11605" spans="1:6" x14ac:dyDescent="0.35">
      <c r="A11605" s="1">
        <v>91</v>
      </c>
      <c r="B11605" s="1" t="s">
        <v>120</v>
      </c>
      <c r="C11605" s="218">
        <v>44951</v>
      </c>
      <c r="D11605" s="218">
        <v>44951</v>
      </c>
      <c r="E11605" s="1">
        <v>1</v>
      </c>
      <c r="F11605" s="62">
        <v>23.76</v>
      </c>
    </row>
    <row r="11606" spans="1:6" x14ac:dyDescent="0.35">
      <c r="A11606" s="1">
        <v>91</v>
      </c>
      <c r="B11606" s="1" t="s">
        <v>120</v>
      </c>
      <c r="C11606" s="218">
        <v>44952</v>
      </c>
      <c r="D11606" s="218">
        <v>44949</v>
      </c>
      <c r="E11606" s="1">
        <v>2</v>
      </c>
      <c r="F11606" s="62">
        <v>47.22</v>
      </c>
    </row>
    <row r="11607" spans="1:6" x14ac:dyDescent="0.35">
      <c r="A11607" s="1">
        <v>91</v>
      </c>
      <c r="B11607" s="1" t="s">
        <v>120</v>
      </c>
      <c r="C11607" s="218">
        <v>44952</v>
      </c>
      <c r="D11607" s="218">
        <v>44950</v>
      </c>
      <c r="E11607" s="1">
        <v>2</v>
      </c>
      <c r="F11607" s="62">
        <v>72.37</v>
      </c>
    </row>
    <row r="11608" spans="1:6" x14ac:dyDescent="0.35">
      <c r="A11608" s="1">
        <v>91</v>
      </c>
      <c r="B11608" s="1" t="s">
        <v>120</v>
      </c>
      <c r="C11608" s="218">
        <v>44952</v>
      </c>
      <c r="D11608" s="218">
        <v>44951</v>
      </c>
      <c r="E11608" s="1">
        <v>3</v>
      </c>
      <c r="F11608" s="62">
        <v>159.78</v>
      </c>
    </row>
    <row r="11609" spans="1:6" x14ac:dyDescent="0.35">
      <c r="A11609" s="1">
        <v>91</v>
      </c>
      <c r="B11609" s="1" t="s">
        <v>120</v>
      </c>
      <c r="C11609" s="218">
        <v>44952</v>
      </c>
      <c r="D11609" s="218">
        <v>44952</v>
      </c>
      <c r="E11609" s="1">
        <v>3</v>
      </c>
      <c r="F11609" s="62">
        <v>64.25</v>
      </c>
    </row>
    <row r="11610" spans="1:6" x14ac:dyDescent="0.35">
      <c r="A11610" s="1">
        <v>92</v>
      </c>
      <c r="B11610" s="1" t="s">
        <v>121</v>
      </c>
      <c r="C11610" s="218">
        <v>44880</v>
      </c>
      <c r="D11610" s="218">
        <v>44878</v>
      </c>
      <c r="E11610" s="1">
        <v>6</v>
      </c>
      <c r="F11610" s="62">
        <v>141.11000000000001</v>
      </c>
    </row>
    <row r="11611" spans="1:6" x14ac:dyDescent="0.35">
      <c r="A11611" s="1">
        <v>92</v>
      </c>
      <c r="B11611" s="1" t="s">
        <v>121</v>
      </c>
      <c r="C11611" s="218">
        <v>44880</v>
      </c>
      <c r="D11611" s="218">
        <v>44879</v>
      </c>
      <c r="E11611" s="1">
        <v>1</v>
      </c>
      <c r="F11611" s="62">
        <v>48.66</v>
      </c>
    </row>
    <row r="11612" spans="1:6" x14ac:dyDescent="0.35">
      <c r="A11612" s="1">
        <v>92</v>
      </c>
      <c r="B11612" s="1" t="s">
        <v>121</v>
      </c>
      <c r="C11612" s="218">
        <v>44880</v>
      </c>
      <c r="D11612" s="218">
        <v>44880</v>
      </c>
      <c r="E11612" s="1">
        <v>1</v>
      </c>
      <c r="F11612" s="62">
        <v>48.86</v>
      </c>
    </row>
    <row r="11613" spans="1:6" x14ac:dyDescent="0.35">
      <c r="A11613" s="1">
        <v>92</v>
      </c>
      <c r="B11613" s="1" t="s">
        <v>121</v>
      </c>
      <c r="C11613" s="218">
        <v>44881</v>
      </c>
      <c r="D11613" s="218">
        <v>44879</v>
      </c>
      <c r="E11613" s="1">
        <v>6</v>
      </c>
      <c r="F11613" s="62">
        <v>166.76</v>
      </c>
    </row>
    <row r="11614" spans="1:6" x14ac:dyDescent="0.35">
      <c r="A11614" s="1">
        <v>92</v>
      </c>
      <c r="B11614" s="1" t="s">
        <v>121</v>
      </c>
      <c r="C11614" s="218">
        <v>44881</v>
      </c>
      <c r="D11614" s="218">
        <v>44880</v>
      </c>
      <c r="E11614" s="1">
        <v>1</v>
      </c>
      <c r="F11614" s="62">
        <v>52.82</v>
      </c>
    </row>
    <row r="11615" spans="1:6" x14ac:dyDescent="0.35">
      <c r="A11615" s="1">
        <v>92</v>
      </c>
      <c r="B11615" s="1" t="s">
        <v>121</v>
      </c>
      <c r="C11615" s="218">
        <v>44883</v>
      </c>
      <c r="D11615" s="218">
        <v>44878</v>
      </c>
      <c r="E11615" s="1">
        <v>4</v>
      </c>
      <c r="F11615" s="62">
        <v>124.34</v>
      </c>
    </row>
    <row r="11616" spans="1:6" x14ac:dyDescent="0.35">
      <c r="A11616" s="1">
        <v>92</v>
      </c>
      <c r="B11616" s="1" t="s">
        <v>121</v>
      </c>
      <c r="C11616" s="218">
        <v>44884</v>
      </c>
      <c r="D11616" s="218">
        <v>44879</v>
      </c>
      <c r="E11616" s="1">
        <v>1</v>
      </c>
      <c r="F11616" s="62">
        <v>23.66</v>
      </c>
    </row>
    <row r="11617" spans="1:6" x14ac:dyDescent="0.35">
      <c r="A11617" s="1">
        <v>92</v>
      </c>
      <c r="B11617" s="1" t="s">
        <v>121</v>
      </c>
      <c r="C11617" s="218">
        <v>44884</v>
      </c>
      <c r="D11617" s="218">
        <v>44880</v>
      </c>
      <c r="E11617" s="1">
        <v>4</v>
      </c>
      <c r="F11617" s="62">
        <v>212.45</v>
      </c>
    </row>
    <row r="11618" spans="1:6" x14ac:dyDescent="0.35">
      <c r="A11618" s="1">
        <v>92</v>
      </c>
      <c r="B11618" s="1" t="s">
        <v>121</v>
      </c>
      <c r="C11618" s="218">
        <v>44884</v>
      </c>
      <c r="D11618" s="218">
        <v>44881</v>
      </c>
      <c r="E11618" s="1">
        <v>2</v>
      </c>
      <c r="F11618" s="62">
        <v>106.87</v>
      </c>
    </row>
    <row r="11619" spans="1:6" x14ac:dyDescent="0.35">
      <c r="A11619" s="1">
        <v>92</v>
      </c>
      <c r="B11619" s="1" t="s">
        <v>121</v>
      </c>
      <c r="C11619" s="218">
        <v>44885</v>
      </c>
      <c r="D11619" s="218">
        <v>44881</v>
      </c>
      <c r="E11619" s="1">
        <v>3</v>
      </c>
      <c r="F11619" s="62">
        <v>101.47</v>
      </c>
    </row>
    <row r="11620" spans="1:6" x14ac:dyDescent="0.35">
      <c r="A11620" s="1">
        <v>92</v>
      </c>
      <c r="B11620" s="1" t="s">
        <v>121</v>
      </c>
      <c r="C11620" s="218">
        <v>44885</v>
      </c>
      <c r="D11620" s="218">
        <v>44882</v>
      </c>
      <c r="E11620" s="1">
        <v>2</v>
      </c>
      <c r="F11620" s="62">
        <v>108.06</v>
      </c>
    </row>
    <row r="11621" spans="1:6" x14ac:dyDescent="0.35">
      <c r="A11621" s="1">
        <v>92</v>
      </c>
      <c r="B11621" s="1" t="s">
        <v>121</v>
      </c>
      <c r="C11621" s="218">
        <v>44885</v>
      </c>
      <c r="D11621" s="218">
        <v>44883</v>
      </c>
      <c r="E11621" s="1">
        <v>2</v>
      </c>
      <c r="F11621" s="62">
        <v>107.86</v>
      </c>
    </row>
    <row r="11622" spans="1:6" x14ac:dyDescent="0.35">
      <c r="A11622" s="1">
        <v>92</v>
      </c>
      <c r="B11622" s="1" t="s">
        <v>121</v>
      </c>
      <c r="C11622" s="218">
        <v>44886</v>
      </c>
      <c r="D11622" s="218">
        <v>44881</v>
      </c>
      <c r="E11622" s="1">
        <v>2</v>
      </c>
      <c r="F11622" s="62">
        <v>47.27</v>
      </c>
    </row>
    <row r="11623" spans="1:6" x14ac:dyDescent="0.35">
      <c r="A11623" s="1">
        <v>92</v>
      </c>
      <c r="B11623" s="1" t="s">
        <v>121</v>
      </c>
      <c r="C11623" s="218">
        <v>44886</v>
      </c>
      <c r="D11623" s="218">
        <v>44882</v>
      </c>
      <c r="E11623" s="1">
        <v>2</v>
      </c>
      <c r="F11623" s="62">
        <v>77.47</v>
      </c>
    </row>
    <row r="11624" spans="1:6" x14ac:dyDescent="0.35">
      <c r="A11624" s="1">
        <v>92</v>
      </c>
      <c r="B11624" s="1" t="s">
        <v>121</v>
      </c>
      <c r="C11624" s="218">
        <v>44886</v>
      </c>
      <c r="D11624" s="218">
        <v>44885</v>
      </c>
      <c r="E11624" s="1">
        <v>2</v>
      </c>
      <c r="F11624" s="62">
        <v>47.22</v>
      </c>
    </row>
    <row r="11625" spans="1:6" x14ac:dyDescent="0.35">
      <c r="A11625" s="1">
        <v>92</v>
      </c>
      <c r="B11625" s="1" t="s">
        <v>121</v>
      </c>
      <c r="C11625" s="218">
        <v>44887</v>
      </c>
      <c r="D11625" s="218">
        <v>44882</v>
      </c>
      <c r="E11625" s="1">
        <v>1</v>
      </c>
      <c r="F11625" s="62">
        <v>53.31</v>
      </c>
    </row>
    <row r="11626" spans="1:6" x14ac:dyDescent="0.35">
      <c r="A11626" s="1">
        <v>92</v>
      </c>
      <c r="B11626" s="1" t="s">
        <v>121</v>
      </c>
      <c r="C11626" s="218">
        <v>44887</v>
      </c>
      <c r="D11626" s="218">
        <v>44885</v>
      </c>
      <c r="E11626" s="1">
        <v>2</v>
      </c>
      <c r="F11626" s="62">
        <v>47.27</v>
      </c>
    </row>
    <row r="11627" spans="1:6" x14ac:dyDescent="0.35">
      <c r="A11627" s="1">
        <v>92</v>
      </c>
      <c r="B11627" s="1" t="s">
        <v>121</v>
      </c>
      <c r="C11627" s="218">
        <v>44887</v>
      </c>
      <c r="D11627" s="218">
        <v>44886</v>
      </c>
      <c r="E11627" s="1">
        <v>1</v>
      </c>
      <c r="F11627" s="62">
        <v>53.81</v>
      </c>
    </row>
    <row r="11628" spans="1:6" x14ac:dyDescent="0.35">
      <c r="A11628" s="1">
        <v>92</v>
      </c>
      <c r="B11628" s="1" t="s">
        <v>121</v>
      </c>
      <c r="C11628" s="218">
        <v>44887</v>
      </c>
      <c r="D11628" s="218">
        <v>44887</v>
      </c>
      <c r="E11628" s="1">
        <v>2</v>
      </c>
      <c r="F11628" s="62">
        <v>76.97</v>
      </c>
    </row>
    <row r="11629" spans="1:6" x14ac:dyDescent="0.35">
      <c r="A11629" s="1">
        <v>92</v>
      </c>
      <c r="B11629" s="1" t="s">
        <v>121</v>
      </c>
      <c r="C11629" s="218">
        <v>44888</v>
      </c>
      <c r="D11629" s="218">
        <v>44885</v>
      </c>
      <c r="E11629" s="1">
        <v>1</v>
      </c>
      <c r="F11629" s="62">
        <v>54.15</v>
      </c>
    </row>
    <row r="11630" spans="1:6" x14ac:dyDescent="0.35">
      <c r="A11630" s="1">
        <v>92</v>
      </c>
      <c r="B11630" s="1" t="s">
        <v>121</v>
      </c>
      <c r="C11630" s="218">
        <v>44888</v>
      </c>
      <c r="D11630" s="218">
        <v>44886</v>
      </c>
      <c r="E11630" s="1">
        <v>1</v>
      </c>
      <c r="F11630" s="62">
        <v>54</v>
      </c>
    </row>
    <row r="11631" spans="1:6" x14ac:dyDescent="0.35">
      <c r="A11631" s="1">
        <v>92</v>
      </c>
      <c r="B11631" s="1" t="s">
        <v>121</v>
      </c>
      <c r="C11631" s="218">
        <v>44888</v>
      </c>
      <c r="D11631" s="218">
        <v>44887</v>
      </c>
      <c r="E11631" s="1">
        <v>1</v>
      </c>
      <c r="F11631" s="62">
        <v>23.71</v>
      </c>
    </row>
    <row r="11632" spans="1:6" x14ac:dyDescent="0.35">
      <c r="A11632" s="1">
        <v>92</v>
      </c>
      <c r="B11632" s="1" t="s">
        <v>121</v>
      </c>
      <c r="C11632" s="218">
        <v>44888</v>
      </c>
      <c r="D11632" s="218">
        <v>44888</v>
      </c>
      <c r="E11632" s="1">
        <v>3</v>
      </c>
      <c r="F11632" s="62">
        <v>162.61000000000001</v>
      </c>
    </row>
    <row r="11633" spans="1:6" x14ac:dyDescent="0.35">
      <c r="A11633" s="1">
        <v>92</v>
      </c>
      <c r="B11633" s="1" t="s">
        <v>121</v>
      </c>
      <c r="C11633" s="218">
        <v>44889</v>
      </c>
      <c r="D11633" s="218">
        <v>44885</v>
      </c>
      <c r="E11633" s="1">
        <v>1</v>
      </c>
      <c r="F11633" s="62">
        <v>23.61</v>
      </c>
    </row>
    <row r="11634" spans="1:6" x14ac:dyDescent="0.35">
      <c r="A11634" s="1">
        <v>92</v>
      </c>
      <c r="B11634" s="1" t="s">
        <v>121</v>
      </c>
      <c r="C11634" s="218">
        <v>44889</v>
      </c>
      <c r="D11634" s="218">
        <v>44886</v>
      </c>
      <c r="E11634" s="1">
        <v>1</v>
      </c>
      <c r="F11634" s="62">
        <v>54.25</v>
      </c>
    </row>
    <row r="11635" spans="1:6" x14ac:dyDescent="0.35">
      <c r="A11635" s="1">
        <v>92</v>
      </c>
      <c r="B11635" s="1" t="s">
        <v>121</v>
      </c>
      <c r="C11635" s="218">
        <v>44889</v>
      </c>
      <c r="D11635" s="218">
        <v>44887</v>
      </c>
      <c r="E11635" s="1">
        <v>2</v>
      </c>
      <c r="F11635" s="62">
        <v>77.709999999999994</v>
      </c>
    </row>
    <row r="11636" spans="1:6" x14ac:dyDescent="0.35">
      <c r="A11636" s="1">
        <v>92</v>
      </c>
      <c r="B11636" s="1" t="s">
        <v>121</v>
      </c>
      <c r="C11636" s="218">
        <v>44889</v>
      </c>
      <c r="D11636" s="218">
        <v>44888</v>
      </c>
      <c r="E11636" s="1">
        <v>2</v>
      </c>
      <c r="F11636" s="62">
        <v>77.42</v>
      </c>
    </row>
    <row r="11637" spans="1:6" x14ac:dyDescent="0.35">
      <c r="A11637" s="1">
        <v>92</v>
      </c>
      <c r="B11637" s="1" t="s">
        <v>121</v>
      </c>
      <c r="C11637" s="218">
        <v>44889</v>
      </c>
      <c r="D11637" s="218">
        <v>44889</v>
      </c>
      <c r="E11637" s="1">
        <v>2</v>
      </c>
      <c r="F11637" s="62">
        <v>108.45</v>
      </c>
    </row>
    <row r="11638" spans="1:6" x14ac:dyDescent="0.35">
      <c r="A11638" s="1">
        <v>92</v>
      </c>
      <c r="B11638" s="1" t="s">
        <v>121</v>
      </c>
      <c r="C11638" s="218">
        <v>44890</v>
      </c>
      <c r="D11638" s="218">
        <v>44890</v>
      </c>
      <c r="E11638" s="1">
        <v>8</v>
      </c>
      <c r="F11638" s="62">
        <v>311</v>
      </c>
    </row>
    <row r="11639" spans="1:6" x14ac:dyDescent="0.35">
      <c r="A11639" s="1">
        <v>92</v>
      </c>
      <c r="B11639" s="1" t="s">
        <v>121</v>
      </c>
      <c r="C11639" s="218">
        <v>44891</v>
      </c>
      <c r="D11639" s="218">
        <v>44890</v>
      </c>
      <c r="E11639" s="1">
        <v>2</v>
      </c>
      <c r="F11639" s="62">
        <v>78.010000000000005</v>
      </c>
    </row>
    <row r="11640" spans="1:6" x14ac:dyDescent="0.35">
      <c r="A11640" s="1">
        <v>92</v>
      </c>
      <c r="B11640" s="1" t="s">
        <v>121</v>
      </c>
      <c r="C11640" s="218">
        <v>44891</v>
      </c>
      <c r="D11640" s="218">
        <v>44891</v>
      </c>
      <c r="E11640" s="1">
        <v>8</v>
      </c>
      <c r="F11640" s="62">
        <v>341.88</v>
      </c>
    </row>
    <row r="11641" spans="1:6" x14ac:dyDescent="0.35">
      <c r="A11641" s="1">
        <v>92</v>
      </c>
      <c r="B11641" s="1" t="s">
        <v>121</v>
      </c>
      <c r="C11641" s="218">
        <v>44892</v>
      </c>
      <c r="D11641" s="218">
        <v>44891</v>
      </c>
      <c r="E11641" s="1">
        <v>4</v>
      </c>
      <c r="F11641" s="62">
        <v>155.87</v>
      </c>
    </row>
    <row r="11642" spans="1:6" x14ac:dyDescent="0.35">
      <c r="A11642" s="1">
        <v>92</v>
      </c>
      <c r="B11642" s="1" t="s">
        <v>121</v>
      </c>
      <c r="C11642" s="218">
        <v>44892</v>
      </c>
      <c r="D11642" s="218">
        <v>44892</v>
      </c>
      <c r="E11642" s="1">
        <v>10</v>
      </c>
      <c r="F11642" s="62">
        <v>358.91</v>
      </c>
    </row>
    <row r="11643" spans="1:6" x14ac:dyDescent="0.35">
      <c r="A11643" s="1">
        <v>92</v>
      </c>
      <c r="B11643" s="1" t="s">
        <v>121</v>
      </c>
      <c r="C11643" s="218">
        <v>44893</v>
      </c>
      <c r="D11643" s="218">
        <v>44892</v>
      </c>
      <c r="E11643" s="1">
        <v>3</v>
      </c>
      <c r="F11643" s="62">
        <v>132.31</v>
      </c>
    </row>
    <row r="11644" spans="1:6" x14ac:dyDescent="0.35">
      <c r="A11644" s="1">
        <v>92</v>
      </c>
      <c r="B11644" s="1" t="s">
        <v>121</v>
      </c>
      <c r="C11644" s="218">
        <v>44893</v>
      </c>
      <c r="D11644" s="218">
        <v>44893</v>
      </c>
      <c r="E11644" s="1">
        <v>9</v>
      </c>
      <c r="F11644" s="62">
        <v>366.29</v>
      </c>
    </row>
    <row r="11645" spans="1:6" x14ac:dyDescent="0.35">
      <c r="A11645" s="1">
        <v>92</v>
      </c>
      <c r="B11645" s="1" t="s">
        <v>121</v>
      </c>
      <c r="C11645" s="218">
        <v>44894</v>
      </c>
      <c r="D11645" s="218">
        <v>44892</v>
      </c>
      <c r="E11645" s="1">
        <v>1</v>
      </c>
      <c r="F11645" s="62">
        <v>23.66</v>
      </c>
    </row>
    <row r="11646" spans="1:6" x14ac:dyDescent="0.35">
      <c r="A11646" s="1">
        <v>92</v>
      </c>
      <c r="B11646" s="1" t="s">
        <v>121</v>
      </c>
      <c r="C11646" s="218">
        <v>44894</v>
      </c>
      <c r="D11646" s="218">
        <v>44893</v>
      </c>
      <c r="E11646" s="1">
        <v>2</v>
      </c>
      <c r="F11646" s="62">
        <v>78.11</v>
      </c>
    </row>
    <row r="11647" spans="1:6" x14ac:dyDescent="0.35">
      <c r="A11647" s="1">
        <v>92</v>
      </c>
      <c r="B11647" s="1" t="s">
        <v>121</v>
      </c>
      <c r="C11647" s="218">
        <v>44894</v>
      </c>
      <c r="D11647" s="218">
        <v>44894</v>
      </c>
      <c r="E11647" s="1">
        <v>4</v>
      </c>
      <c r="F11647" s="62">
        <v>216.9</v>
      </c>
    </row>
    <row r="11648" spans="1:6" x14ac:dyDescent="0.35">
      <c r="A11648" s="1">
        <v>92</v>
      </c>
      <c r="B11648" s="1" t="s">
        <v>121</v>
      </c>
      <c r="C11648" s="218">
        <v>44895</v>
      </c>
      <c r="D11648" s="218">
        <v>44891</v>
      </c>
      <c r="E11648" s="1">
        <v>1</v>
      </c>
      <c r="F11648" s="62">
        <v>23.76</v>
      </c>
    </row>
    <row r="11649" spans="1:6" x14ac:dyDescent="0.35">
      <c r="A11649" s="1">
        <v>92</v>
      </c>
      <c r="B11649" s="1" t="s">
        <v>121</v>
      </c>
      <c r="C11649" s="218">
        <v>44895</v>
      </c>
      <c r="D11649" s="218">
        <v>44893</v>
      </c>
      <c r="E11649" s="1">
        <v>1</v>
      </c>
      <c r="F11649" s="62">
        <v>23.66</v>
      </c>
    </row>
    <row r="11650" spans="1:6" x14ac:dyDescent="0.35">
      <c r="A11650" s="1">
        <v>92</v>
      </c>
      <c r="B11650" s="1" t="s">
        <v>121</v>
      </c>
      <c r="C11650" s="218">
        <v>44895</v>
      </c>
      <c r="D11650" s="218">
        <v>44894</v>
      </c>
      <c r="E11650" s="1">
        <v>7</v>
      </c>
      <c r="F11650" s="62">
        <v>226.65</v>
      </c>
    </row>
    <row r="11651" spans="1:6" x14ac:dyDescent="0.35">
      <c r="A11651" s="1">
        <v>92</v>
      </c>
      <c r="B11651" s="1" t="s">
        <v>121</v>
      </c>
      <c r="C11651" s="218">
        <v>44895</v>
      </c>
      <c r="D11651" s="218">
        <v>44895</v>
      </c>
      <c r="E11651" s="1">
        <v>6</v>
      </c>
      <c r="F11651" s="62">
        <v>295.45999999999998</v>
      </c>
    </row>
    <row r="11652" spans="1:6" x14ac:dyDescent="0.35">
      <c r="A11652" s="1">
        <v>92</v>
      </c>
      <c r="B11652" s="1" t="s">
        <v>121</v>
      </c>
      <c r="C11652" s="218">
        <v>44896</v>
      </c>
      <c r="D11652" s="218">
        <v>44893</v>
      </c>
      <c r="E11652" s="1">
        <v>1</v>
      </c>
      <c r="F11652" s="62">
        <v>54.3</v>
      </c>
    </row>
    <row r="11653" spans="1:6" x14ac:dyDescent="0.35">
      <c r="A11653" s="1">
        <v>92</v>
      </c>
      <c r="B11653" s="1" t="s">
        <v>121</v>
      </c>
      <c r="C11653" s="218">
        <v>44896</v>
      </c>
      <c r="D11653" s="218">
        <v>44895</v>
      </c>
      <c r="E11653" s="1">
        <v>5</v>
      </c>
      <c r="F11653" s="62">
        <v>118.55</v>
      </c>
    </row>
    <row r="11654" spans="1:6" x14ac:dyDescent="0.35">
      <c r="A11654" s="1">
        <v>92</v>
      </c>
      <c r="B11654" s="1" t="s">
        <v>121</v>
      </c>
      <c r="C11654" s="218">
        <v>44896</v>
      </c>
      <c r="D11654" s="218">
        <v>44896</v>
      </c>
      <c r="E11654" s="1">
        <v>8</v>
      </c>
      <c r="F11654" s="62">
        <v>372.97</v>
      </c>
    </row>
    <row r="11655" spans="1:6" x14ac:dyDescent="0.35">
      <c r="A11655" s="1">
        <v>92</v>
      </c>
      <c r="B11655" s="1" t="s">
        <v>121</v>
      </c>
      <c r="C11655" s="218">
        <v>44897</v>
      </c>
      <c r="D11655" s="218">
        <v>44897</v>
      </c>
      <c r="E11655" s="1">
        <v>5</v>
      </c>
      <c r="F11655" s="62">
        <v>271.64999999999998</v>
      </c>
    </row>
    <row r="11656" spans="1:6" x14ac:dyDescent="0.35">
      <c r="A11656" s="1">
        <v>92</v>
      </c>
      <c r="B11656" s="1" t="s">
        <v>121</v>
      </c>
      <c r="C11656" s="218">
        <v>44898</v>
      </c>
      <c r="D11656" s="218">
        <v>44895</v>
      </c>
      <c r="E11656" s="1">
        <v>1</v>
      </c>
      <c r="F11656" s="62">
        <v>53.11</v>
      </c>
    </row>
    <row r="11657" spans="1:6" x14ac:dyDescent="0.35">
      <c r="A11657" s="1">
        <v>92</v>
      </c>
      <c r="B11657" s="1" t="s">
        <v>121</v>
      </c>
      <c r="C11657" s="218">
        <v>44898</v>
      </c>
      <c r="D11657" s="218">
        <v>44896</v>
      </c>
      <c r="E11657" s="1">
        <v>1</v>
      </c>
      <c r="F11657" s="62">
        <v>53.56</v>
      </c>
    </row>
    <row r="11658" spans="1:6" x14ac:dyDescent="0.35">
      <c r="A11658" s="1">
        <v>92</v>
      </c>
      <c r="B11658" s="1" t="s">
        <v>121</v>
      </c>
      <c r="C11658" s="218">
        <v>44898</v>
      </c>
      <c r="D11658" s="218">
        <v>44897</v>
      </c>
      <c r="E11658" s="1">
        <v>4</v>
      </c>
      <c r="F11658" s="62">
        <v>185.72</v>
      </c>
    </row>
    <row r="11659" spans="1:6" x14ac:dyDescent="0.35">
      <c r="A11659" s="1">
        <v>92</v>
      </c>
      <c r="B11659" s="1" t="s">
        <v>121</v>
      </c>
      <c r="C11659" s="218">
        <v>44898</v>
      </c>
      <c r="D11659" s="218">
        <v>44898</v>
      </c>
      <c r="E11659" s="1">
        <v>4</v>
      </c>
      <c r="F11659" s="62">
        <v>124.59</v>
      </c>
    </row>
    <row r="11660" spans="1:6" x14ac:dyDescent="0.35">
      <c r="A11660" s="1">
        <v>92</v>
      </c>
      <c r="B11660" s="1" t="s">
        <v>121</v>
      </c>
      <c r="C11660" s="218">
        <v>44899</v>
      </c>
      <c r="D11660" s="218">
        <v>44898</v>
      </c>
      <c r="E11660" s="1">
        <v>2</v>
      </c>
      <c r="F11660" s="62">
        <v>108.06</v>
      </c>
    </row>
    <row r="11661" spans="1:6" x14ac:dyDescent="0.35">
      <c r="A11661" s="1">
        <v>92</v>
      </c>
      <c r="B11661" s="1" t="s">
        <v>121</v>
      </c>
      <c r="C11661" s="218">
        <v>44899</v>
      </c>
      <c r="D11661" s="218">
        <v>44899</v>
      </c>
      <c r="E11661" s="1">
        <v>6</v>
      </c>
      <c r="F11661" s="62">
        <v>324.81</v>
      </c>
    </row>
    <row r="11662" spans="1:6" x14ac:dyDescent="0.35">
      <c r="A11662" s="1">
        <v>92</v>
      </c>
      <c r="B11662" s="1" t="s">
        <v>121</v>
      </c>
      <c r="C11662" s="218">
        <v>44900</v>
      </c>
      <c r="D11662" s="218">
        <v>44898</v>
      </c>
      <c r="E11662" s="1">
        <v>1</v>
      </c>
      <c r="F11662" s="62">
        <v>54.05</v>
      </c>
    </row>
    <row r="11663" spans="1:6" x14ac:dyDescent="0.35">
      <c r="A11663" s="1">
        <v>92</v>
      </c>
      <c r="B11663" s="1" t="s">
        <v>121</v>
      </c>
      <c r="C11663" s="218">
        <v>44900</v>
      </c>
      <c r="D11663" s="218">
        <v>44899</v>
      </c>
      <c r="E11663" s="1">
        <v>2</v>
      </c>
      <c r="F11663" s="62">
        <v>78.16</v>
      </c>
    </row>
    <row r="11664" spans="1:6" x14ac:dyDescent="0.35">
      <c r="A11664" s="1">
        <v>92</v>
      </c>
      <c r="B11664" s="1" t="s">
        <v>121</v>
      </c>
      <c r="C11664" s="218">
        <v>44900</v>
      </c>
      <c r="D11664" s="218">
        <v>44900</v>
      </c>
      <c r="E11664" s="1">
        <v>5</v>
      </c>
      <c r="F11664" s="62">
        <v>241.16</v>
      </c>
    </row>
    <row r="11665" spans="1:6" x14ac:dyDescent="0.35">
      <c r="A11665" s="1">
        <v>92</v>
      </c>
      <c r="B11665" s="1" t="s">
        <v>121</v>
      </c>
      <c r="C11665" s="218">
        <v>44901</v>
      </c>
      <c r="D11665" s="218">
        <v>44899</v>
      </c>
      <c r="E11665" s="1">
        <v>1</v>
      </c>
      <c r="F11665" s="62">
        <v>53.76</v>
      </c>
    </row>
    <row r="11666" spans="1:6" x14ac:dyDescent="0.35">
      <c r="A11666" s="1">
        <v>92</v>
      </c>
      <c r="B11666" s="1" t="s">
        <v>121</v>
      </c>
      <c r="C11666" s="218">
        <v>44901</v>
      </c>
      <c r="D11666" s="218">
        <v>44901</v>
      </c>
      <c r="E11666" s="1">
        <v>1</v>
      </c>
      <c r="F11666" s="62">
        <v>53.91</v>
      </c>
    </row>
    <row r="11667" spans="1:6" x14ac:dyDescent="0.35">
      <c r="A11667" s="1">
        <v>92</v>
      </c>
      <c r="B11667" s="1" t="s">
        <v>121</v>
      </c>
      <c r="C11667" s="218">
        <v>44902</v>
      </c>
      <c r="D11667" s="218">
        <v>44899</v>
      </c>
      <c r="E11667" s="1">
        <v>1</v>
      </c>
      <c r="F11667" s="62">
        <v>54.3</v>
      </c>
    </row>
    <row r="11668" spans="1:6" x14ac:dyDescent="0.35">
      <c r="A11668" s="1">
        <v>92</v>
      </c>
      <c r="B11668" s="1" t="s">
        <v>121</v>
      </c>
      <c r="C11668" s="218">
        <v>44902</v>
      </c>
      <c r="D11668" s="218">
        <v>44901</v>
      </c>
      <c r="E11668" s="1">
        <v>3</v>
      </c>
      <c r="F11668" s="62">
        <v>163.15</v>
      </c>
    </row>
    <row r="11669" spans="1:6" x14ac:dyDescent="0.35">
      <c r="A11669" s="1">
        <v>92</v>
      </c>
      <c r="B11669" s="1" t="s">
        <v>121</v>
      </c>
      <c r="C11669" s="218">
        <v>44902</v>
      </c>
      <c r="D11669" s="218">
        <v>44902</v>
      </c>
      <c r="E11669" s="1">
        <v>4</v>
      </c>
      <c r="F11669" s="62">
        <v>186.61</v>
      </c>
    </row>
    <row r="11670" spans="1:6" x14ac:dyDescent="0.35">
      <c r="A11670" s="1">
        <v>92</v>
      </c>
      <c r="B11670" s="1" t="s">
        <v>121</v>
      </c>
      <c r="C11670" s="218">
        <v>44903</v>
      </c>
      <c r="D11670" s="218">
        <v>44901</v>
      </c>
      <c r="E11670" s="1">
        <v>1</v>
      </c>
      <c r="F11670" s="62">
        <v>23.51</v>
      </c>
    </row>
    <row r="11671" spans="1:6" x14ac:dyDescent="0.35">
      <c r="A11671" s="1">
        <v>92</v>
      </c>
      <c r="B11671" s="1" t="s">
        <v>121</v>
      </c>
      <c r="C11671" s="218">
        <v>44903</v>
      </c>
      <c r="D11671" s="218">
        <v>44902</v>
      </c>
      <c r="E11671" s="1">
        <v>3</v>
      </c>
      <c r="F11671" s="62">
        <v>97.17</v>
      </c>
    </row>
    <row r="11672" spans="1:6" x14ac:dyDescent="0.35">
      <c r="A11672" s="1">
        <v>92</v>
      </c>
      <c r="B11672" s="1" t="s">
        <v>121</v>
      </c>
      <c r="C11672" s="218">
        <v>44903</v>
      </c>
      <c r="D11672" s="218">
        <v>44903</v>
      </c>
      <c r="E11672" s="1">
        <v>2</v>
      </c>
      <c r="F11672" s="62">
        <v>108.31</v>
      </c>
    </row>
    <row r="11673" spans="1:6" x14ac:dyDescent="0.35">
      <c r="A11673" s="1">
        <v>92</v>
      </c>
      <c r="B11673" s="1" t="s">
        <v>121</v>
      </c>
      <c r="C11673" s="218">
        <v>44905</v>
      </c>
      <c r="D11673" s="218">
        <v>44903</v>
      </c>
      <c r="E11673" s="1">
        <v>1</v>
      </c>
      <c r="F11673" s="62">
        <v>54.05</v>
      </c>
    </row>
    <row r="11674" spans="1:6" x14ac:dyDescent="0.35">
      <c r="A11674" s="1">
        <v>92</v>
      </c>
      <c r="B11674" s="1" t="s">
        <v>121</v>
      </c>
      <c r="C11674" s="218">
        <v>44905</v>
      </c>
      <c r="D11674" s="218">
        <v>44905</v>
      </c>
      <c r="E11674" s="1">
        <v>5</v>
      </c>
      <c r="F11674" s="62">
        <v>266.76</v>
      </c>
    </row>
    <row r="11675" spans="1:6" x14ac:dyDescent="0.35">
      <c r="A11675" s="1">
        <v>92</v>
      </c>
      <c r="B11675" s="1" t="s">
        <v>121</v>
      </c>
      <c r="C11675" s="218">
        <v>44908</v>
      </c>
      <c r="D11675" s="218">
        <v>44906</v>
      </c>
      <c r="E11675" s="1">
        <v>2</v>
      </c>
      <c r="F11675" s="62">
        <v>108.6</v>
      </c>
    </row>
    <row r="11676" spans="1:6" x14ac:dyDescent="0.35">
      <c r="A11676" s="1">
        <v>92</v>
      </c>
      <c r="B11676" s="1" t="s">
        <v>121</v>
      </c>
      <c r="C11676" s="218">
        <v>44908</v>
      </c>
      <c r="D11676" s="218">
        <v>44907</v>
      </c>
      <c r="E11676" s="1">
        <v>2</v>
      </c>
      <c r="F11676" s="62">
        <v>108.7</v>
      </c>
    </row>
    <row r="11677" spans="1:6" x14ac:dyDescent="0.35">
      <c r="A11677" s="1">
        <v>92</v>
      </c>
      <c r="B11677" s="1" t="s">
        <v>121</v>
      </c>
      <c r="C11677" s="218">
        <v>44909</v>
      </c>
      <c r="D11677" s="218">
        <v>44907</v>
      </c>
      <c r="E11677" s="1">
        <v>1</v>
      </c>
      <c r="F11677" s="62">
        <v>54.35</v>
      </c>
    </row>
    <row r="11678" spans="1:6" x14ac:dyDescent="0.35">
      <c r="A11678" s="1">
        <v>92</v>
      </c>
      <c r="B11678" s="1" t="s">
        <v>121</v>
      </c>
      <c r="C11678" s="218">
        <v>44909</v>
      </c>
      <c r="D11678" s="218">
        <v>44908</v>
      </c>
      <c r="E11678" s="1">
        <v>3</v>
      </c>
      <c r="F11678" s="62">
        <v>131.97</v>
      </c>
    </row>
    <row r="11679" spans="1:6" x14ac:dyDescent="0.35">
      <c r="A11679" s="1">
        <v>92</v>
      </c>
      <c r="B11679" s="1" t="s">
        <v>121</v>
      </c>
      <c r="C11679" s="218">
        <v>44909</v>
      </c>
      <c r="D11679" s="218">
        <v>44909</v>
      </c>
      <c r="E11679" s="1">
        <v>7</v>
      </c>
      <c r="F11679" s="62">
        <v>349.46</v>
      </c>
    </row>
    <row r="11680" spans="1:6" x14ac:dyDescent="0.35">
      <c r="A11680" s="1">
        <v>92</v>
      </c>
      <c r="B11680" s="1" t="s">
        <v>121</v>
      </c>
      <c r="C11680" s="218">
        <v>44911</v>
      </c>
      <c r="D11680" s="218">
        <v>44908</v>
      </c>
      <c r="E11680" s="1">
        <v>4</v>
      </c>
      <c r="F11680" s="62">
        <v>213.15</v>
      </c>
    </row>
    <row r="11681" spans="1:6" x14ac:dyDescent="0.35">
      <c r="A11681" s="1">
        <v>92</v>
      </c>
      <c r="B11681" s="1" t="s">
        <v>121</v>
      </c>
      <c r="C11681" s="218">
        <v>44911</v>
      </c>
      <c r="D11681" s="218">
        <v>44909</v>
      </c>
      <c r="E11681" s="1">
        <v>1</v>
      </c>
      <c r="F11681" s="62">
        <v>54.45</v>
      </c>
    </row>
    <row r="11682" spans="1:6" x14ac:dyDescent="0.35">
      <c r="A11682" s="1">
        <v>92</v>
      </c>
      <c r="B11682" s="1" t="s">
        <v>121</v>
      </c>
      <c r="C11682" s="218">
        <v>44911</v>
      </c>
      <c r="D11682" s="218">
        <v>44910</v>
      </c>
      <c r="E11682" s="1">
        <v>1</v>
      </c>
      <c r="F11682" s="62">
        <v>54.35</v>
      </c>
    </row>
    <row r="11683" spans="1:6" x14ac:dyDescent="0.35">
      <c r="A11683" s="1">
        <v>92</v>
      </c>
      <c r="B11683" s="1" t="s">
        <v>121</v>
      </c>
      <c r="C11683" s="218">
        <v>44912</v>
      </c>
      <c r="D11683" s="218">
        <v>44912</v>
      </c>
      <c r="E11683" s="1">
        <v>3</v>
      </c>
      <c r="F11683" s="62">
        <v>130.97</v>
      </c>
    </row>
    <row r="11684" spans="1:6" x14ac:dyDescent="0.35">
      <c r="A11684" s="1">
        <v>92</v>
      </c>
      <c r="B11684" s="1" t="s">
        <v>121</v>
      </c>
      <c r="C11684" s="218">
        <v>44914</v>
      </c>
      <c r="D11684" s="218">
        <v>44912</v>
      </c>
      <c r="E11684" s="1">
        <v>4</v>
      </c>
      <c r="F11684" s="62">
        <v>154.93</v>
      </c>
    </row>
    <row r="11685" spans="1:6" x14ac:dyDescent="0.35">
      <c r="A11685" s="1">
        <v>92</v>
      </c>
      <c r="B11685" s="1" t="s">
        <v>121</v>
      </c>
      <c r="C11685" s="218">
        <v>44915</v>
      </c>
      <c r="D11685" s="218">
        <v>44914</v>
      </c>
      <c r="E11685" s="1">
        <v>1</v>
      </c>
      <c r="F11685" s="62">
        <v>55.49</v>
      </c>
    </row>
    <row r="11686" spans="1:6" x14ac:dyDescent="0.35">
      <c r="A11686" s="1">
        <v>92</v>
      </c>
      <c r="B11686" s="1" t="s">
        <v>121</v>
      </c>
      <c r="C11686" s="218">
        <v>44915</v>
      </c>
      <c r="D11686" s="218">
        <v>44915</v>
      </c>
      <c r="E11686" s="1">
        <v>1</v>
      </c>
      <c r="F11686" s="62">
        <v>23.22</v>
      </c>
    </row>
    <row r="11687" spans="1:6" x14ac:dyDescent="0.35">
      <c r="A11687" s="1">
        <v>92</v>
      </c>
      <c r="B11687" s="1" t="s">
        <v>121</v>
      </c>
      <c r="C11687" s="218">
        <v>44917</v>
      </c>
      <c r="D11687" s="218">
        <v>44915</v>
      </c>
      <c r="E11687" s="1">
        <v>9</v>
      </c>
      <c r="F11687" s="62">
        <v>362.28</v>
      </c>
    </row>
    <row r="11688" spans="1:6" x14ac:dyDescent="0.35">
      <c r="A11688" s="1">
        <v>92</v>
      </c>
      <c r="B11688" s="1" t="s">
        <v>121</v>
      </c>
      <c r="C11688" s="218">
        <v>44917</v>
      </c>
      <c r="D11688" s="218">
        <v>44916</v>
      </c>
      <c r="E11688" s="1">
        <v>1</v>
      </c>
      <c r="F11688" s="62">
        <v>52.37</v>
      </c>
    </row>
    <row r="11689" spans="1:6" x14ac:dyDescent="0.35">
      <c r="A11689" s="1">
        <v>92</v>
      </c>
      <c r="B11689" s="1" t="s">
        <v>121</v>
      </c>
      <c r="C11689" s="218">
        <v>44917</v>
      </c>
      <c r="D11689" s="218">
        <v>44917</v>
      </c>
      <c r="E11689" s="1">
        <v>2</v>
      </c>
      <c r="F11689" s="62">
        <v>105.73</v>
      </c>
    </row>
    <row r="11690" spans="1:6" x14ac:dyDescent="0.35">
      <c r="A11690" s="1">
        <v>92</v>
      </c>
      <c r="B11690" s="1" t="s">
        <v>121</v>
      </c>
      <c r="C11690" s="218">
        <v>44918</v>
      </c>
      <c r="D11690" s="218">
        <v>44917</v>
      </c>
      <c r="E11690" s="1">
        <v>3</v>
      </c>
      <c r="F11690" s="62">
        <v>158.35</v>
      </c>
    </row>
    <row r="11691" spans="1:6" x14ac:dyDescent="0.35">
      <c r="A11691" s="1">
        <v>92</v>
      </c>
      <c r="B11691" s="1" t="s">
        <v>121</v>
      </c>
      <c r="C11691" s="218">
        <v>44918</v>
      </c>
      <c r="D11691" s="218">
        <v>44918</v>
      </c>
      <c r="E11691" s="1">
        <v>5</v>
      </c>
      <c r="F11691" s="62">
        <v>207.06</v>
      </c>
    </row>
    <row r="11692" spans="1:6" x14ac:dyDescent="0.35">
      <c r="A11692" s="1">
        <v>92</v>
      </c>
      <c r="B11692" s="1" t="s">
        <v>121</v>
      </c>
      <c r="C11692" s="218">
        <v>44919</v>
      </c>
      <c r="D11692" s="218">
        <v>44917</v>
      </c>
      <c r="E11692" s="1">
        <v>1</v>
      </c>
      <c r="F11692" s="62">
        <v>54</v>
      </c>
    </row>
    <row r="11693" spans="1:6" x14ac:dyDescent="0.35">
      <c r="A11693" s="1">
        <v>92</v>
      </c>
      <c r="B11693" s="1" t="s">
        <v>121</v>
      </c>
      <c r="C11693" s="218">
        <v>44919</v>
      </c>
      <c r="D11693" s="218">
        <v>44918</v>
      </c>
      <c r="E11693" s="1">
        <v>2</v>
      </c>
      <c r="F11693" s="62">
        <v>106.77</v>
      </c>
    </row>
    <row r="11694" spans="1:6" x14ac:dyDescent="0.35">
      <c r="A11694" s="1">
        <v>92</v>
      </c>
      <c r="B11694" s="1" t="s">
        <v>121</v>
      </c>
      <c r="C11694" s="218">
        <v>44919</v>
      </c>
      <c r="D11694" s="218">
        <v>44919</v>
      </c>
      <c r="E11694" s="1">
        <v>2</v>
      </c>
      <c r="F11694" s="62">
        <v>104.45</v>
      </c>
    </row>
    <row r="11695" spans="1:6" x14ac:dyDescent="0.35">
      <c r="A11695" s="1">
        <v>92</v>
      </c>
      <c r="B11695" s="1" t="s">
        <v>121</v>
      </c>
      <c r="C11695" s="218">
        <v>44920</v>
      </c>
      <c r="D11695" s="218">
        <v>44918</v>
      </c>
      <c r="E11695" s="1">
        <v>1</v>
      </c>
      <c r="F11695" s="62">
        <v>23.56</v>
      </c>
    </row>
    <row r="11696" spans="1:6" x14ac:dyDescent="0.35">
      <c r="A11696" s="1">
        <v>92</v>
      </c>
      <c r="B11696" s="1" t="s">
        <v>121</v>
      </c>
      <c r="C11696" s="218">
        <v>44920</v>
      </c>
      <c r="D11696" s="218">
        <v>44919</v>
      </c>
      <c r="E11696" s="1">
        <v>2</v>
      </c>
      <c r="F11696" s="62">
        <v>104.99</v>
      </c>
    </row>
    <row r="11697" spans="1:6" x14ac:dyDescent="0.35">
      <c r="A11697" s="1">
        <v>92</v>
      </c>
      <c r="B11697" s="1" t="s">
        <v>121</v>
      </c>
      <c r="C11697" s="218">
        <v>44920</v>
      </c>
      <c r="D11697" s="218">
        <v>44920</v>
      </c>
      <c r="E11697" s="1">
        <v>3</v>
      </c>
      <c r="F11697" s="62">
        <v>160.77000000000001</v>
      </c>
    </row>
    <row r="11698" spans="1:6" x14ac:dyDescent="0.35">
      <c r="A11698" s="1">
        <v>92</v>
      </c>
      <c r="B11698" s="1" t="s">
        <v>121</v>
      </c>
      <c r="C11698" s="218">
        <v>44921</v>
      </c>
      <c r="D11698" s="218">
        <v>44920</v>
      </c>
      <c r="E11698" s="1">
        <v>1</v>
      </c>
      <c r="F11698" s="62">
        <v>52.52</v>
      </c>
    </row>
    <row r="11699" spans="1:6" x14ac:dyDescent="0.35">
      <c r="A11699" s="1">
        <v>92</v>
      </c>
      <c r="B11699" s="1" t="s">
        <v>121</v>
      </c>
      <c r="C11699" s="218">
        <v>44921</v>
      </c>
      <c r="D11699" s="218">
        <v>44921</v>
      </c>
      <c r="E11699" s="1">
        <v>3</v>
      </c>
      <c r="F11699" s="62">
        <v>156.03</v>
      </c>
    </row>
    <row r="11700" spans="1:6" x14ac:dyDescent="0.35">
      <c r="A11700" s="1">
        <v>92</v>
      </c>
      <c r="B11700" s="1" t="s">
        <v>121</v>
      </c>
      <c r="C11700" s="218">
        <v>44922</v>
      </c>
      <c r="D11700" s="218">
        <v>44922</v>
      </c>
      <c r="E11700" s="1">
        <v>4</v>
      </c>
      <c r="F11700" s="62">
        <v>212.55</v>
      </c>
    </row>
    <row r="11701" spans="1:6" x14ac:dyDescent="0.35">
      <c r="A11701" s="1">
        <v>92</v>
      </c>
      <c r="B11701" s="1" t="s">
        <v>121</v>
      </c>
      <c r="C11701" s="218">
        <v>44924</v>
      </c>
      <c r="D11701" s="218">
        <v>44922</v>
      </c>
      <c r="E11701" s="1">
        <v>1</v>
      </c>
      <c r="F11701" s="62">
        <v>23.22</v>
      </c>
    </row>
    <row r="11702" spans="1:6" x14ac:dyDescent="0.35">
      <c r="A11702" s="1">
        <v>92</v>
      </c>
      <c r="B11702" s="1" t="s">
        <v>121</v>
      </c>
      <c r="C11702" s="218">
        <v>44924</v>
      </c>
      <c r="D11702" s="218">
        <v>44923</v>
      </c>
      <c r="E11702" s="1">
        <v>2</v>
      </c>
      <c r="F11702" s="62">
        <v>108.11</v>
      </c>
    </row>
    <row r="11703" spans="1:6" x14ac:dyDescent="0.35">
      <c r="A11703" s="1">
        <v>92</v>
      </c>
      <c r="B11703" s="1" t="s">
        <v>121</v>
      </c>
      <c r="C11703" s="218">
        <v>44924</v>
      </c>
      <c r="D11703" s="218">
        <v>44924</v>
      </c>
      <c r="E11703" s="1">
        <v>5</v>
      </c>
      <c r="F11703" s="62">
        <v>208.64</v>
      </c>
    </row>
    <row r="11704" spans="1:6" x14ac:dyDescent="0.35">
      <c r="A11704" s="1">
        <v>92</v>
      </c>
      <c r="B11704" s="1" t="s">
        <v>121</v>
      </c>
      <c r="C11704" s="218">
        <v>44926</v>
      </c>
      <c r="D11704" s="218">
        <v>44924</v>
      </c>
      <c r="E11704" s="1">
        <v>1</v>
      </c>
      <c r="F11704" s="62">
        <v>54.3</v>
      </c>
    </row>
    <row r="11705" spans="1:6" x14ac:dyDescent="0.35">
      <c r="A11705" s="1">
        <v>92</v>
      </c>
      <c r="B11705" s="1" t="s">
        <v>121</v>
      </c>
      <c r="C11705" s="218">
        <v>44926</v>
      </c>
      <c r="D11705" s="218">
        <v>44925</v>
      </c>
      <c r="E11705" s="1">
        <v>2</v>
      </c>
      <c r="F11705" s="62">
        <v>78.06</v>
      </c>
    </row>
    <row r="11706" spans="1:6" x14ac:dyDescent="0.35">
      <c r="A11706" s="1">
        <v>92</v>
      </c>
      <c r="B11706" s="1" t="s">
        <v>121</v>
      </c>
      <c r="C11706" s="218">
        <v>44926</v>
      </c>
      <c r="D11706" s="218">
        <v>44926</v>
      </c>
      <c r="E11706" s="1">
        <v>3</v>
      </c>
      <c r="F11706" s="62">
        <v>131.62</v>
      </c>
    </row>
    <row r="11707" spans="1:6" x14ac:dyDescent="0.35">
      <c r="A11707" s="1">
        <v>92</v>
      </c>
      <c r="B11707" s="1" t="s">
        <v>121</v>
      </c>
      <c r="C11707" s="218">
        <v>44928</v>
      </c>
      <c r="D11707" s="218">
        <v>44928</v>
      </c>
      <c r="E11707" s="1">
        <v>2</v>
      </c>
      <c r="F11707" s="62">
        <v>78.010000000000005</v>
      </c>
    </row>
    <row r="11708" spans="1:6" x14ac:dyDescent="0.35">
      <c r="A11708" s="1">
        <v>92</v>
      </c>
      <c r="B11708" s="1" t="s">
        <v>121</v>
      </c>
      <c r="C11708" s="218">
        <v>44929</v>
      </c>
      <c r="D11708" s="218">
        <v>44928</v>
      </c>
      <c r="E11708" s="1">
        <v>1</v>
      </c>
      <c r="F11708" s="62">
        <v>52.92</v>
      </c>
    </row>
    <row r="11709" spans="1:6" x14ac:dyDescent="0.35">
      <c r="A11709" s="1">
        <v>92</v>
      </c>
      <c r="B11709" s="1" t="s">
        <v>121</v>
      </c>
      <c r="C11709" s="218">
        <v>44929</v>
      </c>
      <c r="D11709" s="218">
        <v>44929</v>
      </c>
      <c r="E11709" s="1">
        <v>1</v>
      </c>
      <c r="F11709" s="62">
        <v>54.25</v>
      </c>
    </row>
    <row r="11710" spans="1:6" x14ac:dyDescent="0.35">
      <c r="A11710" s="1">
        <v>92</v>
      </c>
      <c r="B11710" s="1" t="s">
        <v>121</v>
      </c>
      <c r="C11710" s="218">
        <v>44930</v>
      </c>
      <c r="D11710" s="218">
        <v>44927</v>
      </c>
      <c r="E11710" s="1">
        <v>1</v>
      </c>
      <c r="F11710" s="62">
        <v>23.07</v>
      </c>
    </row>
    <row r="11711" spans="1:6" x14ac:dyDescent="0.35">
      <c r="A11711" s="1">
        <v>92</v>
      </c>
      <c r="B11711" s="1" t="s">
        <v>121</v>
      </c>
      <c r="C11711" s="218">
        <v>44930</v>
      </c>
      <c r="D11711" s="218">
        <v>44929</v>
      </c>
      <c r="E11711" s="1">
        <v>2</v>
      </c>
      <c r="F11711" s="62">
        <v>76.430000000000007</v>
      </c>
    </row>
    <row r="11712" spans="1:6" x14ac:dyDescent="0.35">
      <c r="A11712" s="1">
        <v>92</v>
      </c>
      <c r="B11712" s="1" t="s">
        <v>121</v>
      </c>
      <c r="C11712" s="218">
        <v>44930</v>
      </c>
      <c r="D11712" s="218">
        <v>44930</v>
      </c>
      <c r="E11712" s="1">
        <v>1</v>
      </c>
      <c r="F11712" s="62">
        <v>54.4</v>
      </c>
    </row>
    <row r="11713" spans="1:6" x14ac:dyDescent="0.35">
      <c r="A11713" s="1">
        <v>92</v>
      </c>
      <c r="B11713" s="1" t="s">
        <v>121</v>
      </c>
      <c r="C11713" s="218">
        <v>44931</v>
      </c>
      <c r="D11713" s="218">
        <v>44931</v>
      </c>
      <c r="E11713" s="1">
        <v>4</v>
      </c>
      <c r="F11713" s="62">
        <v>217.3</v>
      </c>
    </row>
    <row r="11714" spans="1:6" x14ac:dyDescent="0.35">
      <c r="A11714" s="1">
        <v>92</v>
      </c>
      <c r="B11714" s="1" t="s">
        <v>121</v>
      </c>
      <c r="C11714" s="218">
        <v>44932</v>
      </c>
      <c r="D11714" s="218">
        <v>44931</v>
      </c>
      <c r="E11714" s="1">
        <v>1</v>
      </c>
      <c r="F11714" s="62">
        <v>54.15</v>
      </c>
    </row>
    <row r="11715" spans="1:6" x14ac:dyDescent="0.35">
      <c r="A11715" s="1">
        <v>92</v>
      </c>
      <c r="B11715" s="1" t="s">
        <v>121</v>
      </c>
      <c r="C11715" s="218">
        <v>44932</v>
      </c>
      <c r="D11715" s="218">
        <v>44932</v>
      </c>
      <c r="E11715" s="1">
        <v>3</v>
      </c>
      <c r="F11715" s="62">
        <v>131.62</v>
      </c>
    </row>
    <row r="11716" spans="1:6" x14ac:dyDescent="0.35">
      <c r="A11716" s="1">
        <v>92</v>
      </c>
      <c r="B11716" s="1" t="s">
        <v>121</v>
      </c>
      <c r="C11716" s="218">
        <v>44933</v>
      </c>
      <c r="D11716" s="218">
        <v>44932</v>
      </c>
      <c r="E11716" s="1">
        <v>2</v>
      </c>
      <c r="F11716" s="62">
        <v>46.28</v>
      </c>
    </row>
    <row r="11717" spans="1:6" x14ac:dyDescent="0.35">
      <c r="A11717" s="1">
        <v>92</v>
      </c>
      <c r="B11717" s="1" t="s">
        <v>121</v>
      </c>
      <c r="C11717" s="218">
        <v>44933</v>
      </c>
      <c r="D11717" s="218">
        <v>44933</v>
      </c>
      <c r="E11717" s="1">
        <v>3</v>
      </c>
      <c r="F11717" s="62">
        <v>101.03</v>
      </c>
    </row>
    <row r="11718" spans="1:6" x14ac:dyDescent="0.35">
      <c r="A11718" s="1">
        <v>92</v>
      </c>
      <c r="B11718" s="1" t="s">
        <v>121</v>
      </c>
      <c r="C11718" s="218">
        <v>44934</v>
      </c>
      <c r="D11718" s="218">
        <v>44932</v>
      </c>
      <c r="E11718" s="1">
        <v>1</v>
      </c>
      <c r="F11718" s="62">
        <v>53.21</v>
      </c>
    </row>
    <row r="11719" spans="1:6" x14ac:dyDescent="0.35">
      <c r="A11719" s="1">
        <v>92</v>
      </c>
      <c r="B11719" s="1" t="s">
        <v>121</v>
      </c>
      <c r="C11719" s="218">
        <v>44934</v>
      </c>
      <c r="D11719" s="218">
        <v>44933</v>
      </c>
      <c r="E11719" s="1">
        <v>1</v>
      </c>
      <c r="F11719" s="62">
        <v>53.06</v>
      </c>
    </row>
    <row r="11720" spans="1:6" x14ac:dyDescent="0.35">
      <c r="A11720" s="1">
        <v>92</v>
      </c>
      <c r="B11720" s="1" t="s">
        <v>121</v>
      </c>
      <c r="C11720" s="218">
        <v>44934</v>
      </c>
      <c r="D11720" s="218">
        <v>44934</v>
      </c>
      <c r="E11720" s="1">
        <v>4</v>
      </c>
      <c r="F11720" s="62">
        <v>182.55</v>
      </c>
    </row>
    <row r="11721" spans="1:6" x14ac:dyDescent="0.35">
      <c r="A11721" s="1">
        <v>92</v>
      </c>
      <c r="B11721" s="1" t="s">
        <v>121</v>
      </c>
      <c r="C11721" s="218">
        <v>44935</v>
      </c>
      <c r="D11721" s="218">
        <v>44932</v>
      </c>
      <c r="E11721" s="1">
        <v>1</v>
      </c>
      <c r="F11721" s="62">
        <v>23.51</v>
      </c>
    </row>
    <row r="11722" spans="1:6" x14ac:dyDescent="0.35">
      <c r="A11722" s="1">
        <v>92</v>
      </c>
      <c r="B11722" s="1" t="s">
        <v>121</v>
      </c>
      <c r="C11722" s="218">
        <v>44935</v>
      </c>
      <c r="D11722" s="218">
        <v>44935</v>
      </c>
      <c r="E11722" s="1">
        <v>3</v>
      </c>
      <c r="F11722" s="62">
        <v>162.9</v>
      </c>
    </row>
    <row r="11723" spans="1:6" x14ac:dyDescent="0.35">
      <c r="A11723" s="1">
        <v>92</v>
      </c>
      <c r="B11723" s="1" t="s">
        <v>121</v>
      </c>
      <c r="C11723" s="218">
        <v>44936</v>
      </c>
      <c r="D11723" s="218">
        <v>44934</v>
      </c>
      <c r="E11723" s="1">
        <v>1</v>
      </c>
      <c r="F11723" s="62">
        <v>54.35</v>
      </c>
    </row>
    <row r="11724" spans="1:6" x14ac:dyDescent="0.35">
      <c r="A11724" s="1">
        <v>92</v>
      </c>
      <c r="B11724" s="1" t="s">
        <v>121</v>
      </c>
      <c r="C11724" s="218">
        <v>44936</v>
      </c>
      <c r="D11724" s="218">
        <v>44935</v>
      </c>
      <c r="E11724" s="1">
        <v>2</v>
      </c>
      <c r="F11724" s="62">
        <v>77.47</v>
      </c>
    </row>
    <row r="11725" spans="1:6" x14ac:dyDescent="0.35">
      <c r="A11725" s="1">
        <v>92</v>
      </c>
      <c r="B11725" s="1" t="s">
        <v>121</v>
      </c>
      <c r="C11725" s="218">
        <v>44936</v>
      </c>
      <c r="D11725" s="218">
        <v>44936</v>
      </c>
      <c r="E11725" s="1">
        <v>3</v>
      </c>
      <c r="F11725" s="62">
        <v>101.37</v>
      </c>
    </row>
    <row r="11726" spans="1:6" x14ac:dyDescent="0.35">
      <c r="A11726" s="1">
        <v>92</v>
      </c>
      <c r="B11726" s="1" t="s">
        <v>121</v>
      </c>
      <c r="C11726" s="218">
        <v>44937</v>
      </c>
      <c r="D11726" s="218">
        <v>44936</v>
      </c>
      <c r="E11726" s="1">
        <v>4</v>
      </c>
      <c r="F11726" s="62">
        <v>155.77000000000001</v>
      </c>
    </row>
    <row r="11727" spans="1:6" x14ac:dyDescent="0.35">
      <c r="A11727" s="1">
        <v>92</v>
      </c>
      <c r="B11727" s="1" t="s">
        <v>121</v>
      </c>
      <c r="C11727" s="218">
        <v>44937</v>
      </c>
      <c r="D11727" s="218">
        <v>44937</v>
      </c>
      <c r="E11727" s="1">
        <v>4</v>
      </c>
      <c r="F11727" s="62">
        <v>155.58000000000001</v>
      </c>
    </row>
    <row r="11728" spans="1:6" x14ac:dyDescent="0.35">
      <c r="A11728" s="1">
        <v>92</v>
      </c>
      <c r="B11728" s="1" t="s">
        <v>121</v>
      </c>
      <c r="C11728" s="218">
        <v>44938</v>
      </c>
      <c r="D11728" s="218">
        <v>44938</v>
      </c>
      <c r="E11728" s="1">
        <v>2</v>
      </c>
      <c r="F11728" s="62">
        <v>108.55</v>
      </c>
    </row>
    <row r="11729" spans="1:6" x14ac:dyDescent="0.35">
      <c r="A11729" s="1">
        <v>92</v>
      </c>
      <c r="B11729" s="1" t="s">
        <v>121</v>
      </c>
      <c r="C11729" s="218">
        <v>44939</v>
      </c>
      <c r="D11729" s="218">
        <v>44937</v>
      </c>
      <c r="E11729" s="1">
        <v>1</v>
      </c>
      <c r="F11729" s="62">
        <v>54.35</v>
      </c>
    </row>
    <row r="11730" spans="1:6" x14ac:dyDescent="0.35">
      <c r="A11730" s="1">
        <v>92</v>
      </c>
      <c r="B11730" s="1" t="s">
        <v>121</v>
      </c>
      <c r="C11730" s="218">
        <v>44939</v>
      </c>
      <c r="D11730" s="218">
        <v>44938</v>
      </c>
      <c r="E11730" s="1">
        <v>2</v>
      </c>
      <c r="F11730" s="62">
        <v>47.32</v>
      </c>
    </row>
    <row r="11731" spans="1:6" x14ac:dyDescent="0.35">
      <c r="A11731" s="1">
        <v>92</v>
      </c>
      <c r="B11731" s="1" t="s">
        <v>121</v>
      </c>
      <c r="C11731" s="218">
        <v>44939</v>
      </c>
      <c r="D11731" s="218">
        <v>44939</v>
      </c>
      <c r="E11731" s="1">
        <v>3</v>
      </c>
      <c r="F11731" s="62">
        <v>162.80000000000001</v>
      </c>
    </row>
    <row r="11732" spans="1:6" x14ac:dyDescent="0.35">
      <c r="A11732" s="1">
        <v>92</v>
      </c>
      <c r="B11732" s="1" t="s">
        <v>121</v>
      </c>
      <c r="C11732" s="218">
        <v>44940</v>
      </c>
      <c r="D11732" s="218">
        <v>44938</v>
      </c>
      <c r="E11732" s="1">
        <v>1</v>
      </c>
      <c r="F11732" s="62">
        <v>23.76</v>
      </c>
    </row>
    <row r="11733" spans="1:6" x14ac:dyDescent="0.35">
      <c r="A11733" s="1">
        <v>92</v>
      </c>
      <c r="B11733" s="1" t="s">
        <v>121</v>
      </c>
      <c r="C11733" s="218">
        <v>44940</v>
      </c>
      <c r="D11733" s="218">
        <v>44939</v>
      </c>
      <c r="E11733" s="1">
        <v>3</v>
      </c>
      <c r="F11733" s="62">
        <v>131.86000000000001</v>
      </c>
    </row>
    <row r="11734" spans="1:6" x14ac:dyDescent="0.35">
      <c r="A11734" s="1">
        <v>92</v>
      </c>
      <c r="B11734" s="1" t="s">
        <v>121</v>
      </c>
      <c r="C11734" s="218">
        <v>44940</v>
      </c>
      <c r="D11734" s="218">
        <v>44940</v>
      </c>
      <c r="E11734" s="1">
        <v>2</v>
      </c>
      <c r="F11734" s="62">
        <v>108.5</v>
      </c>
    </row>
    <row r="11735" spans="1:6" x14ac:dyDescent="0.35">
      <c r="A11735" s="1">
        <v>92</v>
      </c>
      <c r="B11735" s="1" t="s">
        <v>121</v>
      </c>
      <c r="C11735" s="218">
        <v>44941</v>
      </c>
      <c r="D11735" s="218">
        <v>44938</v>
      </c>
      <c r="E11735" s="1">
        <v>1</v>
      </c>
      <c r="F11735" s="62">
        <v>23.71</v>
      </c>
    </row>
    <row r="11736" spans="1:6" x14ac:dyDescent="0.35">
      <c r="A11736" s="1">
        <v>92</v>
      </c>
      <c r="B11736" s="1" t="s">
        <v>121</v>
      </c>
      <c r="C11736" s="218">
        <v>44941</v>
      </c>
      <c r="D11736" s="218">
        <v>44940</v>
      </c>
      <c r="E11736" s="1">
        <v>2</v>
      </c>
      <c r="F11736" s="62">
        <v>46.77</v>
      </c>
    </row>
    <row r="11737" spans="1:6" x14ac:dyDescent="0.35">
      <c r="A11737" s="1">
        <v>92</v>
      </c>
      <c r="B11737" s="1" t="s">
        <v>121</v>
      </c>
      <c r="C11737" s="218">
        <v>44941</v>
      </c>
      <c r="D11737" s="218">
        <v>44941</v>
      </c>
      <c r="E11737" s="1">
        <v>4</v>
      </c>
      <c r="F11737" s="62">
        <v>124.83</v>
      </c>
    </row>
    <row r="11738" spans="1:6" x14ac:dyDescent="0.35">
      <c r="A11738" s="1">
        <v>92</v>
      </c>
      <c r="B11738" s="1" t="s">
        <v>121</v>
      </c>
      <c r="C11738" s="218">
        <v>44942</v>
      </c>
      <c r="D11738" s="218">
        <v>44940</v>
      </c>
      <c r="E11738" s="1">
        <v>2</v>
      </c>
      <c r="F11738" s="62">
        <v>78.010000000000005</v>
      </c>
    </row>
    <row r="11739" spans="1:6" x14ac:dyDescent="0.35">
      <c r="A11739" s="1">
        <v>92</v>
      </c>
      <c r="B11739" s="1" t="s">
        <v>121</v>
      </c>
      <c r="C11739" s="218">
        <v>44942</v>
      </c>
      <c r="D11739" s="218">
        <v>44941</v>
      </c>
      <c r="E11739" s="1">
        <v>2</v>
      </c>
      <c r="F11739" s="62">
        <v>108.65</v>
      </c>
    </row>
    <row r="11740" spans="1:6" x14ac:dyDescent="0.35">
      <c r="A11740" s="1">
        <v>92</v>
      </c>
      <c r="B11740" s="1" t="s">
        <v>121</v>
      </c>
      <c r="C11740" s="218">
        <v>44942</v>
      </c>
      <c r="D11740" s="218">
        <v>44942</v>
      </c>
      <c r="E11740" s="1">
        <v>5</v>
      </c>
      <c r="F11740" s="62">
        <v>178.98</v>
      </c>
    </row>
    <row r="11741" spans="1:6" x14ac:dyDescent="0.35">
      <c r="A11741" s="1">
        <v>92</v>
      </c>
      <c r="B11741" s="1" t="s">
        <v>121</v>
      </c>
      <c r="C11741" s="218">
        <v>44943</v>
      </c>
      <c r="D11741" s="218">
        <v>44942</v>
      </c>
      <c r="E11741" s="1">
        <v>1</v>
      </c>
      <c r="F11741" s="62">
        <v>53.61</v>
      </c>
    </row>
    <row r="11742" spans="1:6" x14ac:dyDescent="0.35">
      <c r="A11742" s="1">
        <v>92</v>
      </c>
      <c r="B11742" s="1" t="s">
        <v>121</v>
      </c>
      <c r="C11742" s="218">
        <v>44943</v>
      </c>
      <c r="D11742" s="218">
        <v>44943</v>
      </c>
      <c r="E11742" s="1">
        <v>3</v>
      </c>
      <c r="F11742" s="62">
        <v>160.28</v>
      </c>
    </row>
    <row r="11743" spans="1:6" x14ac:dyDescent="0.35">
      <c r="A11743" s="1">
        <v>92</v>
      </c>
      <c r="B11743" s="1" t="s">
        <v>121</v>
      </c>
      <c r="C11743" s="218">
        <v>44944</v>
      </c>
      <c r="D11743" s="218">
        <v>44941</v>
      </c>
      <c r="E11743" s="1">
        <v>1</v>
      </c>
      <c r="F11743" s="62">
        <v>23.22</v>
      </c>
    </row>
    <row r="11744" spans="1:6" x14ac:dyDescent="0.35">
      <c r="A11744" s="1">
        <v>92</v>
      </c>
      <c r="B11744" s="1" t="s">
        <v>121</v>
      </c>
      <c r="C11744" s="218">
        <v>44944</v>
      </c>
      <c r="D11744" s="218">
        <v>44942</v>
      </c>
      <c r="E11744" s="1">
        <v>1</v>
      </c>
      <c r="F11744" s="62">
        <v>23.71</v>
      </c>
    </row>
    <row r="11745" spans="1:6" x14ac:dyDescent="0.35">
      <c r="A11745" s="1">
        <v>92</v>
      </c>
      <c r="B11745" s="1" t="s">
        <v>121</v>
      </c>
      <c r="C11745" s="218">
        <v>44944</v>
      </c>
      <c r="D11745" s="218">
        <v>44943</v>
      </c>
      <c r="E11745" s="1">
        <v>2</v>
      </c>
      <c r="F11745" s="62">
        <v>106.57</v>
      </c>
    </row>
    <row r="11746" spans="1:6" x14ac:dyDescent="0.35">
      <c r="A11746" s="1">
        <v>92</v>
      </c>
      <c r="B11746" s="1" t="s">
        <v>121</v>
      </c>
      <c r="C11746" s="218">
        <v>44944</v>
      </c>
      <c r="D11746" s="218">
        <v>44944</v>
      </c>
      <c r="E11746" s="1">
        <v>2</v>
      </c>
      <c r="F11746" s="62">
        <v>108.45</v>
      </c>
    </row>
    <row r="11747" spans="1:6" x14ac:dyDescent="0.35">
      <c r="A11747" s="1">
        <v>92</v>
      </c>
      <c r="B11747" s="1" t="s">
        <v>121</v>
      </c>
      <c r="C11747" s="218">
        <v>44945</v>
      </c>
      <c r="D11747" s="218">
        <v>44944</v>
      </c>
      <c r="E11747" s="1">
        <v>3</v>
      </c>
      <c r="F11747" s="62">
        <v>132.16</v>
      </c>
    </row>
    <row r="11748" spans="1:6" x14ac:dyDescent="0.35">
      <c r="A11748" s="1">
        <v>92</v>
      </c>
      <c r="B11748" s="1" t="s">
        <v>121</v>
      </c>
      <c r="C11748" s="218">
        <v>44945</v>
      </c>
      <c r="D11748" s="218">
        <v>44945</v>
      </c>
      <c r="E11748" s="1">
        <v>1</v>
      </c>
      <c r="F11748" s="62">
        <v>54.4</v>
      </c>
    </row>
    <row r="11749" spans="1:6" x14ac:dyDescent="0.35">
      <c r="A11749" s="1">
        <v>92</v>
      </c>
      <c r="B11749" s="1" t="s">
        <v>121</v>
      </c>
      <c r="C11749" s="218">
        <v>44946</v>
      </c>
      <c r="D11749" s="218">
        <v>44945</v>
      </c>
      <c r="E11749" s="1">
        <v>4</v>
      </c>
      <c r="F11749" s="62">
        <v>125.63</v>
      </c>
    </row>
    <row r="11750" spans="1:6" x14ac:dyDescent="0.35">
      <c r="A11750" s="1">
        <v>92</v>
      </c>
      <c r="B11750" s="1" t="s">
        <v>121</v>
      </c>
      <c r="C11750" s="218">
        <v>44946</v>
      </c>
      <c r="D11750" s="218">
        <v>44946</v>
      </c>
      <c r="E11750" s="1">
        <v>3</v>
      </c>
      <c r="F11750" s="62">
        <v>132.26</v>
      </c>
    </row>
    <row r="11751" spans="1:6" x14ac:dyDescent="0.35">
      <c r="A11751" s="1">
        <v>92</v>
      </c>
      <c r="B11751" s="1" t="s">
        <v>121</v>
      </c>
      <c r="C11751" s="218">
        <v>44947</v>
      </c>
      <c r="D11751" s="218">
        <v>44947</v>
      </c>
      <c r="E11751" s="1">
        <v>2</v>
      </c>
      <c r="F11751" s="62">
        <v>105.09</v>
      </c>
    </row>
    <row r="11752" spans="1:6" x14ac:dyDescent="0.35">
      <c r="A11752" s="1">
        <v>92</v>
      </c>
      <c r="B11752" s="1" t="s">
        <v>121</v>
      </c>
      <c r="C11752" s="218">
        <v>44948</v>
      </c>
      <c r="D11752" s="218">
        <v>44947</v>
      </c>
      <c r="E11752" s="1">
        <v>2</v>
      </c>
      <c r="F11752" s="62">
        <v>78.209999999999994</v>
      </c>
    </row>
    <row r="11753" spans="1:6" x14ac:dyDescent="0.35">
      <c r="A11753" s="1">
        <v>92</v>
      </c>
      <c r="B11753" s="1" t="s">
        <v>121</v>
      </c>
      <c r="C11753" s="218">
        <v>44948</v>
      </c>
      <c r="D11753" s="218">
        <v>44948</v>
      </c>
      <c r="E11753" s="1">
        <v>2</v>
      </c>
      <c r="F11753" s="62">
        <v>108.8</v>
      </c>
    </row>
    <row r="11754" spans="1:6" x14ac:dyDescent="0.35">
      <c r="A11754" s="1">
        <v>92</v>
      </c>
      <c r="B11754" s="1" t="s">
        <v>121</v>
      </c>
      <c r="C11754" s="218">
        <v>44949</v>
      </c>
      <c r="D11754" s="218">
        <v>44946</v>
      </c>
      <c r="E11754" s="1">
        <v>1</v>
      </c>
      <c r="F11754" s="62">
        <v>23.71</v>
      </c>
    </row>
    <row r="11755" spans="1:6" x14ac:dyDescent="0.35">
      <c r="A11755" s="1">
        <v>92</v>
      </c>
      <c r="B11755" s="1" t="s">
        <v>121</v>
      </c>
      <c r="C11755" s="218">
        <v>44949</v>
      </c>
      <c r="D11755" s="218">
        <v>44948</v>
      </c>
      <c r="E11755" s="1">
        <v>1</v>
      </c>
      <c r="F11755" s="62">
        <v>23.61</v>
      </c>
    </row>
    <row r="11756" spans="1:6" x14ac:dyDescent="0.35">
      <c r="A11756" s="1">
        <v>92</v>
      </c>
      <c r="B11756" s="1" t="s">
        <v>121</v>
      </c>
      <c r="C11756" s="218">
        <v>44949</v>
      </c>
      <c r="D11756" s="218">
        <v>44949</v>
      </c>
      <c r="E11756" s="1">
        <v>2</v>
      </c>
      <c r="F11756" s="62">
        <v>108.55</v>
      </c>
    </row>
    <row r="11757" spans="1:6" x14ac:dyDescent="0.35">
      <c r="A11757" s="1">
        <v>92</v>
      </c>
      <c r="B11757" s="1" t="s">
        <v>121</v>
      </c>
      <c r="C11757" s="218">
        <v>44950</v>
      </c>
      <c r="D11757" s="218">
        <v>44948</v>
      </c>
      <c r="E11757" s="1">
        <v>1</v>
      </c>
      <c r="F11757" s="62">
        <v>54.4</v>
      </c>
    </row>
    <row r="11758" spans="1:6" x14ac:dyDescent="0.35">
      <c r="A11758" s="1">
        <v>92</v>
      </c>
      <c r="B11758" s="1" t="s">
        <v>121</v>
      </c>
      <c r="C11758" s="218">
        <v>44950</v>
      </c>
      <c r="D11758" s="218">
        <v>44949</v>
      </c>
      <c r="E11758" s="1">
        <v>3</v>
      </c>
      <c r="F11758" s="62">
        <v>101.67</v>
      </c>
    </row>
    <row r="11759" spans="1:6" x14ac:dyDescent="0.35">
      <c r="A11759" s="1">
        <v>92</v>
      </c>
      <c r="B11759" s="1" t="s">
        <v>121</v>
      </c>
      <c r="C11759" s="218">
        <v>44950</v>
      </c>
      <c r="D11759" s="218">
        <v>44950</v>
      </c>
      <c r="E11759" s="1">
        <v>5</v>
      </c>
      <c r="F11759" s="62">
        <v>239.13</v>
      </c>
    </row>
    <row r="11760" spans="1:6" x14ac:dyDescent="0.35">
      <c r="A11760" s="1">
        <v>92</v>
      </c>
      <c r="B11760" s="1" t="s">
        <v>121</v>
      </c>
      <c r="C11760" s="218">
        <v>44951</v>
      </c>
      <c r="D11760" s="218">
        <v>44948</v>
      </c>
      <c r="E11760" s="1">
        <v>1</v>
      </c>
      <c r="F11760" s="62">
        <v>23.66</v>
      </c>
    </row>
    <row r="11761" spans="1:6" x14ac:dyDescent="0.35">
      <c r="A11761" s="1">
        <v>92</v>
      </c>
      <c r="B11761" s="1" t="s">
        <v>121</v>
      </c>
      <c r="C11761" s="218">
        <v>44951</v>
      </c>
      <c r="D11761" s="218">
        <v>44951</v>
      </c>
      <c r="E11761" s="1">
        <v>6</v>
      </c>
      <c r="F11761" s="62">
        <v>202.69</v>
      </c>
    </row>
    <row r="11762" spans="1:6" x14ac:dyDescent="0.35">
      <c r="A11762" s="1">
        <v>92</v>
      </c>
      <c r="B11762" s="1" t="s">
        <v>121</v>
      </c>
      <c r="C11762" s="218">
        <v>44952</v>
      </c>
      <c r="D11762" s="218">
        <v>44949</v>
      </c>
      <c r="E11762" s="1">
        <v>1</v>
      </c>
      <c r="F11762" s="62">
        <v>54.3</v>
      </c>
    </row>
    <row r="11763" spans="1:6" x14ac:dyDescent="0.35">
      <c r="A11763" s="1">
        <v>92</v>
      </c>
      <c r="B11763" s="1" t="s">
        <v>121</v>
      </c>
      <c r="C11763" s="218">
        <v>44952</v>
      </c>
      <c r="D11763" s="218">
        <v>44951</v>
      </c>
      <c r="E11763" s="1">
        <v>1</v>
      </c>
      <c r="F11763" s="62">
        <v>54.35</v>
      </c>
    </row>
    <row r="11764" spans="1:6" x14ac:dyDescent="0.35">
      <c r="A11764" s="1">
        <v>92</v>
      </c>
      <c r="B11764" s="1" t="s">
        <v>121</v>
      </c>
      <c r="C11764" s="218">
        <v>44952</v>
      </c>
      <c r="D11764" s="218">
        <v>44952</v>
      </c>
      <c r="E11764" s="1">
        <v>4</v>
      </c>
      <c r="F11764" s="62">
        <v>186.11</v>
      </c>
    </row>
    <row r="11765" spans="1:6" x14ac:dyDescent="0.35">
      <c r="A11765" s="1">
        <v>93</v>
      </c>
      <c r="B11765" s="1" t="s">
        <v>122</v>
      </c>
      <c r="C11765" s="218">
        <v>44885</v>
      </c>
      <c r="D11765" s="218">
        <v>44881</v>
      </c>
      <c r="E11765" s="1">
        <v>4</v>
      </c>
      <c r="F11765" s="62">
        <v>90.92</v>
      </c>
    </row>
    <row r="11766" spans="1:6" x14ac:dyDescent="0.35">
      <c r="A11766" s="1">
        <v>93</v>
      </c>
      <c r="B11766" s="1" t="s">
        <v>122</v>
      </c>
      <c r="C11766" s="218">
        <v>44885</v>
      </c>
      <c r="D11766" s="218">
        <v>44882</v>
      </c>
      <c r="E11766" s="1">
        <v>4</v>
      </c>
      <c r="F11766" s="62">
        <v>87.87</v>
      </c>
    </row>
    <row r="11767" spans="1:6" x14ac:dyDescent="0.35">
      <c r="A11767" s="1">
        <v>93</v>
      </c>
      <c r="B11767" s="1" t="s">
        <v>122</v>
      </c>
      <c r="C11767" s="218">
        <v>44886</v>
      </c>
      <c r="D11767" s="218">
        <v>44881</v>
      </c>
      <c r="E11767" s="1">
        <v>8</v>
      </c>
      <c r="F11767" s="62">
        <v>183.18</v>
      </c>
    </row>
    <row r="11768" spans="1:6" x14ac:dyDescent="0.35">
      <c r="A11768" s="1">
        <v>93</v>
      </c>
      <c r="B11768" s="1" t="s">
        <v>122</v>
      </c>
      <c r="C11768" s="218">
        <v>44886</v>
      </c>
      <c r="D11768" s="218">
        <v>44882</v>
      </c>
      <c r="E11768" s="1">
        <v>6</v>
      </c>
      <c r="F11768" s="62">
        <v>139.38</v>
      </c>
    </row>
    <row r="11769" spans="1:6" x14ac:dyDescent="0.35">
      <c r="A11769" s="1">
        <v>93</v>
      </c>
      <c r="B11769" s="1" t="s">
        <v>122</v>
      </c>
      <c r="C11769" s="218">
        <v>44886</v>
      </c>
      <c r="D11769" s="218">
        <v>44885</v>
      </c>
      <c r="E11769" s="1">
        <v>1</v>
      </c>
      <c r="F11769" s="62">
        <v>23.02</v>
      </c>
    </row>
    <row r="11770" spans="1:6" x14ac:dyDescent="0.35">
      <c r="A11770" s="1">
        <v>93</v>
      </c>
      <c r="B11770" s="1" t="s">
        <v>122</v>
      </c>
      <c r="C11770" s="218">
        <v>44886</v>
      </c>
      <c r="D11770" s="218">
        <v>44886</v>
      </c>
      <c r="E11770" s="1">
        <v>2</v>
      </c>
      <c r="F11770" s="62">
        <v>75.83</v>
      </c>
    </row>
    <row r="11771" spans="1:6" x14ac:dyDescent="0.35">
      <c r="A11771" s="1">
        <v>93</v>
      </c>
      <c r="B11771" s="1" t="s">
        <v>122</v>
      </c>
      <c r="C11771" s="218">
        <v>44887</v>
      </c>
      <c r="D11771" s="218">
        <v>44881</v>
      </c>
      <c r="E11771" s="1">
        <v>3</v>
      </c>
      <c r="F11771" s="62">
        <v>69.650000000000006</v>
      </c>
    </row>
    <row r="11772" spans="1:6" x14ac:dyDescent="0.35">
      <c r="A11772" s="1">
        <v>93</v>
      </c>
      <c r="B11772" s="1" t="s">
        <v>122</v>
      </c>
      <c r="C11772" s="218">
        <v>44887</v>
      </c>
      <c r="D11772" s="218">
        <v>44882</v>
      </c>
      <c r="E11772" s="1">
        <v>5</v>
      </c>
      <c r="F11772" s="62">
        <v>117.16</v>
      </c>
    </row>
    <row r="11773" spans="1:6" x14ac:dyDescent="0.35">
      <c r="A11773" s="1">
        <v>93</v>
      </c>
      <c r="B11773" s="1" t="s">
        <v>122</v>
      </c>
      <c r="C11773" s="218">
        <v>44887</v>
      </c>
      <c r="D11773" s="218">
        <v>44885</v>
      </c>
      <c r="E11773" s="1">
        <v>4</v>
      </c>
      <c r="F11773" s="62">
        <v>93.55</v>
      </c>
    </row>
    <row r="11774" spans="1:6" x14ac:dyDescent="0.35">
      <c r="A11774" s="1">
        <v>93</v>
      </c>
      <c r="B11774" s="1" t="s">
        <v>122</v>
      </c>
      <c r="C11774" s="218">
        <v>44888</v>
      </c>
      <c r="D11774" s="218">
        <v>44881</v>
      </c>
      <c r="E11774" s="1">
        <v>1</v>
      </c>
      <c r="F11774" s="62">
        <v>23.56</v>
      </c>
    </row>
    <row r="11775" spans="1:6" x14ac:dyDescent="0.35">
      <c r="A11775" s="1">
        <v>93</v>
      </c>
      <c r="B11775" s="1" t="s">
        <v>122</v>
      </c>
      <c r="C11775" s="218">
        <v>44888</v>
      </c>
      <c r="D11775" s="218">
        <v>44882</v>
      </c>
      <c r="E11775" s="1">
        <v>2</v>
      </c>
      <c r="F11775" s="62">
        <v>40.94</v>
      </c>
    </row>
    <row r="11776" spans="1:6" x14ac:dyDescent="0.35">
      <c r="A11776" s="1">
        <v>93</v>
      </c>
      <c r="B11776" s="1" t="s">
        <v>122</v>
      </c>
      <c r="C11776" s="218">
        <v>44888</v>
      </c>
      <c r="D11776" s="218">
        <v>44885</v>
      </c>
      <c r="E11776" s="1">
        <v>1</v>
      </c>
      <c r="F11776" s="62">
        <v>23.26</v>
      </c>
    </row>
    <row r="11777" spans="1:6" x14ac:dyDescent="0.35">
      <c r="A11777" s="1">
        <v>93</v>
      </c>
      <c r="B11777" s="1" t="s">
        <v>122</v>
      </c>
      <c r="C11777" s="218">
        <v>44888</v>
      </c>
      <c r="D11777" s="218">
        <v>44886</v>
      </c>
      <c r="E11777" s="1">
        <v>6</v>
      </c>
      <c r="F11777" s="62">
        <v>141.27000000000001</v>
      </c>
    </row>
    <row r="11778" spans="1:6" x14ac:dyDescent="0.35">
      <c r="A11778" s="1">
        <v>93</v>
      </c>
      <c r="B11778" s="1" t="s">
        <v>122</v>
      </c>
      <c r="C11778" s="218">
        <v>44888</v>
      </c>
      <c r="D11778" s="218">
        <v>44887</v>
      </c>
      <c r="E11778" s="1">
        <v>5</v>
      </c>
      <c r="F11778" s="62">
        <v>146.87</v>
      </c>
    </row>
    <row r="11779" spans="1:6" x14ac:dyDescent="0.35">
      <c r="A11779" s="1">
        <v>93</v>
      </c>
      <c r="B11779" s="1" t="s">
        <v>122</v>
      </c>
      <c r="C11779" s="218">
        <v>44888</v>
      </c>
      <c r="D11779" s="218">
        <v>44888</v>
      </c>
      <c r="E11779" s="1">
        <v>3</v>
      </c>
      <c r="F11779" s="62">
        <v>127.26</v>
      </c>
    </row>
    <row r="11780" spans="1:6" x14ac:dyDescent="0.35">
      <c r="A11780" s="1">
        <v>93</v>
      </c>
      <c r="B11780" s="1" t="s">
        <v>122</v>
      </c>
      <c r="C11780" s="218">
        <v>44889</v>
      </c>
      <c r="D11780" s="218">
        <v>44882</v>
      </c>
      <c r="E11780" s="1">
        <v>1</v>
      </c>
      <c r="F11780" s="62">
        <v>23.76</v>
      </c>
    </row>
    <row r="11781" spans="1:6" x14ac:dyDescent="0.35">
      <c r="A11781" s="1">
        <v>93</v>
      </c>
      <c r="B11781" s="1" t="s">
        <v>122</v>
      </c>
      <c r="C11781" s="218">
        <v>44889</v>
      </c>
      <c r="D11781" s="218">
        <v>44885</v>
      </c>
      <c r="E11781" s="1">
        <v>2</v>
      </c>
      <c r="F11781" s="62">
        <v>47.07</v>
      </c>
    </row>
    <row r="11782" spans="1:6" x14ac:dyDescent="0.35">
      <c r="A11782" s="1">
        <v>93</v>
      </c>
      <c r="B11782" s="1" t="s">
        <v>122</v>
      </c>
      <c r="C11782" s="218">
        <v>44889</v>
      </c>
      <c r="D11782" s="218">
        <v>44886</v>
      </c>
      <c r="E11782" s="1">
        <v>2</v>
      </c>
      <c r="F11782" s="62">
        <v>47.17</v>
      </c>
    </row>
    <row r="11783" spans="1:6" x14ac:dyDescent="0.35">
      <c r="A11783" s="1">
        <v>93</v>
      </c>
      <c r="B11783" s="1" t="s">
        <v>122</v>
      </c>
      <c r="C11783" s="218">
        <v>44889</v>
      </c>
      <c r="D11783" s="218">
        <v>44887</v>
      </c>
      <c r="E11783" s="1">
        <v>2</v>
      </c>
      <c r="F11783" s="62">
        <v>76.58</v>
      </c>
    </row>
    <row r="11784" spans="1:6" x14ac:dyDescent="0.35">
      <c r="A11784" s="1">
        <v>93</v>
      </c>
      <c r="B11784" s="1" t="s">
        <v>122</v>
      </c>
      <c r="C11784" s="218">
        <v>44889</v>
      </c>
      <c r="D11784" s="218">
        <v>44888</v>
      </c>
      <c r="E11784" s="1">
        <v>3</v>
      </c>
      <c r="F11784" s="62">
        <v>67.17</v>
      </c>
    </row>
    <row r="11785" spans="1:6" x14ac:dyDescent="0.35">
      <c r="A11785" s="1">
        <v>93</v>
      </c>
      <c r="B11785" s="1" t="s">
        <v>122</v>
      </c>
      <c r="C11785" s="218">
        <v>44889</v>
      </c>
      <c r="D11785" s="218">
        <v>44889</v>
      </c>
      <c r="E11785" s="1">
        <v>5</v>
      </c>
      <c r="F11785" s="62">
        <v>235.52</v>
      </c>
    </row>
    <row r="11786" spans="1:6" x14ac:dyDescent="0.35">
      <c r="A11786" s="1">
        <v>93</v>
      </c>
      <c r="B11786" s="1" t="s">
        <v>122</v>
      </c>
      <c r="C11786" s="218">
        <v>44890</v>
      </c>
      <c r="D11786" s="218">
        <v>44887</v>
      </c>
      <c r="E11786" s="1">
        <v>1</v>
      </c>
      <c r="F11786" s="62">
        <v>23.56</v>
      </c>
    </row>
    <row r="11787" spans="1:6" x14ac:dyDescent="0.35">
      <c r="A11787" s="1">
        <v>93</v>
      </c>
      <c r="B11787" s="1" t="s">
        <v>122</v>
      </c>
      <c r="C11787" s="218">
        <v>44890</v>
      </c>
      <c r="D11787" s="218">
        <v>44888</v>
      </c>
      <c r="E11787" s="1">
        <v>3</v>
      </c>
      <c r="F11787" s="62">
        <v>69.790000000000006</v>
      </c>
    </row>
    <row r="11788" spans="1:6" x14ac:dyDescent="0.35">
      <c r="A11788" s="1">
        <v>93</v>
      </c>
      <c r="B11788" s="1" t="s">
        <v>122</v>
      </c>
      <c r="C11788" s="218">
        <v>44890</v>
      </c>
      <c r="D11788" s="218">
        <v>44889</v>
      </c>
      <c r="E11788" s="1">
        <v>2</v>
      </c>
      <c r="F11788" s="62">
        <v>46.58</v>
      </c>
    </row>
    <row r="11789" spans="1:6" x14ac:dyDescent="0.35">
      <c r="A11789" s="1">
        <v>93</v>
      </c>
      <c r="B11789" s="1" t="s">
        <v>122</v>
      </c>
      <c r="C11789" s="218">
        <v>44890</v>
      </c>
      <c r="D11789" s="218">
        <v>44890</v>
      </c>
      <c r="E11789" s="1">
        <v>6</v>
      </c>
      <c r="F11789" s="62">
        <v>260.95999999999998</v>
      </c>
    </row>
    <row r="11790" spans="1:6" x14ac:dyDescent="0.35">
      <c r="A11790" s="1">
        <v>93</v>
      </c>
      <c r="B11790" s="1" t="s">
        <v>122</v>
      </c>
      <c r="C11790" s="218">
        <v>44891</v>
      </c>
      <c r="D11790" s="218">
        <v>44885</v>
      </c>
      <c r="E11790" s="1">
        <v>1</v>
      </c>
      <c r="F11790" s="62">
        <v>23.36</v>
      </c>
    </row>
    <row r="11791" spans="1:6" x14ac:dyDescent="0.35">
      <c r="A11791" s="1">
        <v>93</v>
      </c>
      <c r="B11791" s="1" t="s">
        <v>122</v>
      </c>
      <c r="C11791" s="218">
        <v>44891</v>
      </c>
      <c r="D11791" s="218">
        <v>44887</v>
      </c>
      <c r="E11791" s="1">
        <v>1</v>
      </c>
      <c r="F11791" s="62">
        <v>23.51</v>
      </c>
    </row>
    <row r="11792" spans="1:6" x14ac:dyDescent="0.35">
      <c r="A11792" s="1">
        <v>93</v>
      </c>
      <c r="B11792" s="1" t="s">
        <v>122</v>
      </c>
      <c r="C11792" s="218">
        <v>44891</v>
      </c>
      <c r="D11792" s="218">
        <v>44889</v>
      </c>
      <c r="E11792" s="1">
        <v>6</v>
      </c>
      <c r="F11792" s="62">
        <v>135.12</v>
      </c>
    </row>
    <row r="11793" spans="1:6" x14ac:dyDescent="0.35">
      <c r="A11793" s="1">
        <v>93</v>
      </c>
      <c r="B11793" s="1" t="s">
        <v>122</v>
      </c>
      <c r="C11793" s="218">
        <v>44891</v>
      </c>
      <c r="D11793" s="218">
        <v>44890</v>
      </c>
      <c r="E11793" s="1">
        <v>4</v>
      </c>
      <c r="F11793" s="62">
        <v>183.24</v>
      </c>
    </row>
    <row r="11794" spans="1:6" x14ac:dyDescent="0.35">
      <c r="A11794" s="1">
        <v>93</v>
      </c>
      <c r="B11794" s="1" t="s">
        <v>122</v>
      </c>
      <c r="C11794" s="218">
        <v>44891</v>
      </c>
      <c r="D11794" s="218">
        <v>44891</v>
      </c>
      <c r="E11794" s="1">
        <v>4</v>
      </c>
      <c r="F11794" s="62">
        <v>121.77</v>
      </c>
    </row>
    <row r="11795" spans="1:6" x14ac:dyDescent="0.35">
      <c r="A11795" s="1">
        <v>93</v>
      </c>
      <c r="B11795" s="1" t="s">
        <v>122</v>
      </c>
      <c r="C11795" s="218">
        <v>44892</v>
      </c>
      <c r="D11795" s="218">
        <v>44888</v>
      </c>
      <c r="E11795" s="1">
        <v>1</v>
      </c>
      <c r="F11795" s="62">
        <v>23.22</v>
      </c>
    </row>
    <row r="11796" spans="1:6" x14ac:dyDescent="0.35">
      <c r="A11796" s="1">
        <v>93</v>
      </c>
      <c r="B11796" s="1" t="s">
        <v>122</v>
      </c>
      <c r="C11796" s="218">
        <v>44892</v>
      </c>
      <c r="D11796" s="218">
        <v>44889</v>
      </c>
      <c r="E11796" s="1">
        <v>1</v>
      </c>
      <c r="F11796" s="62">
        <v>23.51</v>
      </c>
    </row>
    <row r="11797" spans="1:6" x14ac:dyDescent="0.35">
      <c r="A11797" s="1">
        <v>93</v>
      </c>
      <c r="B11797" s="1" t="s">
        <v>122</v>
      </c>
      <c r="C11797" s="218">
        <v>44892</v>
      </c>
      <c r="D11797" s="218">
        <v>44890</v>
      </c>
      <c r="E11797" s="1">
        <v>1</v>
      </c>
      <c r="F11797" s="62">
        <v>23.41</v>
      </c>
    </row>
    <row r="11798" spans="1:6" x14ac:dyDescent="0.35">
      <c r="A11798" s="1">
        <v>93</v>
      </c>
      <c r="B11798" s="1" t="s">
        <v>122</v>
      </c>
      <c r="C11798" s="218">
        <v>44892</v>
      </c>
      <c r="D11798" s="218">
        <v>44891</v>
      </c>
      <c r="E11798" s="1">
        <v>5</v>
      </c>
      <c r="F11798" s="62">
        <v>147.19999999999999</v>
      </c>
    </row>
    <row r="11799" spans="1:6" x14ac:dyDescent="0.35">
      <c r="A11799" s="1">
        <v>93</v>
      </c>
      <c r="B11799" s="1" t="s">
        <v>122</v>
      </c>
      <c r="C11799" s="218">
        <v>44892</v>
      </c>
      <c r="D11799" s="218">
        <v>44892</v>
      </c>
      <c r="E11799" s="1">
        <v>10</v>
      </c>
      <c r="F11799" s="62">
        <v>233.73</v>
      </c>
    </row>
    <row r="11800" spans="1:6" x14ac:dyDescent="0.35">
      <c r="A11800" s="1">
        <v>93</v>
      </c>
      <c r="B11800" s="1" t="s">
        <v>122</v>
      </c>
      <c r="C11800" s="218">
        <v>44893</v>
      </c>
      <c r="D11800" s="218">
        <v>44889</v>
      </c>
      <c r="E11800" s="1">
        <v>2</v>
      </c>
      <c r="F11800" s="62">
        <v>46.92</v>
      </c>
    </row>
    <row r="11801" spans="1:6" x14ac:dyDescent="0.35">
      <c r="A11801" s="1">
        <v>93</v>
      </c>
      <c r="B11801" s="1" t="s">
        <v>122</v>
      </c>
      <c r="C11801" s="218">
        <v>44893</v>
      </c>
      <c r="D11801" s="218">
        <v>44893</v>
      </c>
      <c r="E11801" s="1">
        <v>15</v>
      </c>
      <c r="F11801" s="62">
        <v>439.14</v>
      </c>
    </row>
    <row r="11802" spans="1:6" x14ac:dyDescent="0.35">
      <c r="A11802" s="1">
        <v>93</v>
      </c>
      <c r="B11802" s="1" t="s">
        <v>122</v>
      </c>
      <c r="C11802" s="218">
        <v>44894</v>
      </c>
      <c r="D11802" s="218">
        <v>44891</v>
      </c>
      <c r="E11802" s="1">
        <v>1</v>
      </c>
      <c r="F11802" s="62">
        <v>23.51</v>
      </c>
    </row>
    <row r="11803" spans="1:6" x14ac:dyDescent="0.35">
      <c r="A11803" s="1">
        <v>93</v>
      </c>
      <c r="B11803" s="1" t="s">
        <v>122</v>
      </c>
      <c r="C11803" s="218">
        <v>44894</v>
      </c>
      <c r="D11803" s="218">
        <v>44893</v>
      </c>
      <c r="E11803" s="1">
        <v>2</v>
      </c>
      <c r="F11803" s="62">
        <v>46.82</v>
      </c>
    </row>
    <row r="11804" spans="1:6" x14ac:dyDescent="0.35">
      <c r="A11804" s="1">
        <v>93</v>
      </c>
      <c r="B11804" s="1" t="s">
        <v>122</v>
      </c>
      <c r="C11804" s="218">
        <v>44894</v>
      </c>
      <c r="D11804" s="218">
        <v>44894</v>
      </c>
      <c r="E11804" s="1">
        <v>14</v>
      </c>
      <c r="F11804" s="62">
        <v>386.73</v>
      </c>
    </row>
    <row r="11805" spans="1:6" x14ac:dyDescent="0.35">
      <c r="A11805" s="1">
        <v>93</v>
      </c>
      <c r="B11805" s="1" t="s">
        <v>122</v>
      </c>
      <c r="C11805" s="218">
        <v>44895</v>
      </c>
      <c r="D11805" s="218">
        <v>44893</v>
      </c>
      <c r="E11805" s="1">
        <v>3</v>
      </c>
      <c r="F11805" s="62">
        <v>69.64</v>
      </c>
    </row>
    <row r="11806" spans="1:6" x14ac:dyDescent="0.35">
      <c r="A11806" s="1">
        <v>93</v>
      </c>
      <c r="B11806" s="1" t="s">
        <v>122</v>
      </c>
      <c r="C11806" s="218">
        <v>44895</v>
      </c>
      <c r="D11806" s="218">
        <v>44894</v>
      </c>
      <c r="E11806" s="1">
        <v>3</v>
      </c>
      <c r="F11806" s="62">
        <v>70.09</v>
      </c>
    </row>
    <row r="11807" spans="1:6" x14ac:dyDescent="0.35">
      <c r="A11807" s="1">
        <v>93</v>
      </c>
      <c r="B11807" s="1" t="s">
        <v>122</v>
      </c>
      <c r="C11807" s="218">
        <v>44895</v>
      </c>
      <c r="D11807" s="218">
        <v>44895</v>
      </c>
      <c r="E11807" s="1">
        <v>7</v>
      </c>
      <c r="F11807" s="62">
        <v>252.98</v>
      </c>
    </row>
    <row r="11808" spans="1:6" x14ac:dyDescent="0.35">
      <c r="A11808" s="1">
        <v>93</v>
      </c>
      <c r="B11808" s="1" t="s">
        <v>122</v>
      </c>
      <c r="C11808" s="218">
        <v>44896</v>
      </c>
      <c r="D11808" s="218">
        <v>44893</v>
      </c>
      <c r="E11808" s="1">
        <v>2</v>
      </c>
      <c r="F11808" s="62">
        <v>44.79</v>
      </c>
    </row>
    <row r="11809" spans="1:6" x14ac:dyDescent="0.35">
      <c r="A11809" s="1">
        <v>93</v>
      </c>
      <c r="B11809" s="1" t="s">
        <v>122</v>
      </c>
      <c r="C11809" s="218">
        <v>44896</v>
      </c>
      <c r="D11809" s="218">
        <v>44894</v>
      </c>
      <c r="E11809" s="1">
        <v>2</v>
      </c>
      <c r="F11809" s="62">
        <v>72.459999999999994</v>
      </c>
    </row>
    <row r="11810" spans="1:6" x14ac:dyDescent="0.35">
      <c r="A11810" s="1">
        <v>93</v>
      </c>
      <c r="B11810" s="1" t="s">
        <v>122</v>
      </c>
      <c r="C11810" s="218">
        <v>44896</v>
      </c>
      <c r="D11810" s="218">
        <v>44895</v>
      </c>
      <c r="E11810" s="1">
        <v>4</v>
      </c>
      <c r="F11810" s="62">
        <v>153.69</v>
      </c>
    </row>
    <row r="11811" spans="1:6" x14ac:dyDescent="0.35">
      <c r="A11811" s="1">
        <v>93</v>
      </c>
      <c r="B11811" s="1" t="s">
        <v>122</v>
      </c>
      <c r="C11811" s="218">
        <v>44896</v>
      </c>
      <c r="D11811" s="218">
        <v>44896</v>
      </c>
      <c r="E11811" s="1">
        <v>6</v>
      </c>
      <c r="F11811" s="62">
        <v>229.42</v>
      </c>
    </row>
    <row r="11812" spans="1:6" x14ac:dyDescent="0.35">
      <c r="A11812" s="1">
        <v>93</v>
      </c>
      <c r="B11812" s="1" t="s">
        <v>122</v>
      </c>
      <c r="C11812" s="218">
        <v>44897</v>
      </c>
      <c r="D11812" s="218">
        <v>44894</v>
      </c>
      <c r="E11812" s="1">
        <v>1</v>
      </c>
      <c r="F11812" s="62">
        <v>23.56</v>
      </c>
    </row>
    <row r="11813" spans="1:6" x14ac:dyDescent="0.35">
      <c r="A11813" s="1">
        <v>93</v>
      </c>
      <c r="B11813" s="1" t="s">
        <v>122</v>
      </c>
      <c r="C11813" s="218">
        <v>44897</v>
      </c>
      <c r="D11813" s="218">
        <v>44896</v>
      </c>
      <c r="E11813" s="1">
        <v>1</v>
      </c>
      <c r="F11813" s="62">
        <v>53.21</v>
      </c>
    </row>
    <row r="11814" spans="1:6" x14ac:dyDescent="0.35">
      <c r="A11814" s="1">
        <v>93</v>
      </c>
      <c r="B11814" s="1" t="s">
        <v>122</v>
      </c>
      <c r="C11814" s="218">
        <v>44897</v>
      </c>
      <c r="D11814" s="218">
        <v>44897</v>
      </c>
      <c r="E11814" s="1">
        <v>5</v>
      </c>
      <c r="F11814" s="62">
        <v>114.59</v>
      </c>
    </row>
    <row r="11815" spans="1:6" x14ac:dyDescent="0.35">
      <c r="A11815" s="1">
        <v>93</v>
      </c>
      <c r="B11815" s="1" t="s">
        <v>122</v>
      </c>
      <c r="C11815" s="218">
        <v>44898</v>
      </c>
      <c r="D11815" s="218">
        <v>44895</v>
      </c>
      <c r="E11815" s="1">
        <v>1</v>
      </c>
      <c r="F11815" s="62">
        <v>50.64</v>
      </c>
    </row>
    <row r="11816" spans="1:6" x14ac:dyDescent="0.35">
      <c r="A11816" s="1">
        <v>93</v>
      </c>
      <c r="B11816" s="1" t="s">
        <v>122</v>
      </c>
      <c r="C11816" s="218">
        <v>44898</v>
      </c>
      <c r="D11816" s="218">
        <v>44897</v>
      </c>
      <c r="E11816" s="1">
        <v>4</v>
      </c>
      <c r="F11816" s="62">
        <v>140.83000000000001</v>
      </c>
    </row>
    <row r="11817" spans="1:6" x14ac:dyDescent="0.35">
      <c r="A11817" s="1">
        <v>93</v>
      </c>
      <c r="B11817" s="1" t="s">
        <v>122</v>
      </c>
      <c r="C11817" s="218">
        <v>44898</v>
      </c>
      <c r="D11817" s="218">
        <v>44898</v>
      </c>
      <c r="E11817" s="1">
        <v>4</v>
      </c>
      <c r="F11817" s="62">
        <v>153.1</v>
      </c>
    </row>
    <row r="11818" spans="1:6" x14ac:dyDescent="0.35">
      <c r="A11818" s="1">
        <v>93</v>
      </c>
      <c r="B11818" s="1" t="s">
        <v>122</v>
      </c>
      <c r="C11818" s="218">
        <v>44899</v>
      </c>
      <c r="D11818" s="218">
        <v>44897</v>
      </c>
      <c r="E11818" s="1">
        <v>2</v>
      </c>
      <c r="F11818" s="62">
        <v>76.23</v>
      </c>
    </row>
    <row r="11819" spans="1:6" x14ac:dyDescent="0.35">
      <c r="A11819" s="1">
        <v>93</v>
      </c>
      <c r="B11819" s="1" t="s">
        <v>122</v>
      </c>
      <c r="C11819" s="218">
        <v>44899</v>
      </c>
      <c r="D11819" s="218">
        <v>44898</v>
      </c>
      <c r="E11819" s="1">
        <v>6</v>
      </c>
      <c r="F11819" s="62">
        <v>167.6</v>
      </c>
    </row>
    <row r="11820" spans="1:6" x14ac:dyDescent="0.35">
      <c r="A11820" s="1">
        <v>93</v>
      </c>
      <c r="B11820" s="1" t="s">
        <v>122</v>
      </c>
      <c r="C11820" s="218">
        <v>44899</v>
      </c>
      <c r="D11820" s="218">
        <v>44899</v>
      </c>
      <c r="E11820" s="1">
        <v>7</v>
      </c>
      <c r="F11820" s="62">
        <v>191.76</v>
      </c>
    </row>
    <row r="11821" spans="1:6" x14ac:dyDescent="0.35">
      <c r="A11821" s="1">
        <v>93</v>
      </c>
      <c r="B11821" s="1" t="s">
        <v>122</v>
      </c>
      <c r="C11821" s="218">
        <v>44900</v>
      </c>
      <c r="D11821" s="218">
        <v>44896</v>
      </c>
      <c r="E11821" s="1">
        <v>3</v>
      </c>
      <c r="F11821" s="62">
        <v>126.22</v>
      </c>
    </row>
    <row r="11822" spans="1:6" x14ac:dyDescent="0.35">
      <c r="A11822" s="1">
        <v>93</v>
      </c>
      <c r="B11822" s="1" t="s">
        <v>122</v>
      </c>
      <c r="C11822" s="218">
        <v>44900</v>
      </c>
      <c r="D11822" s="218">
        <v>44897</v>
      </c>
      <c r="E11822" s="1">
        <v>1</v>
      </c>
      <c r="F11822" s="62">
        <v>23.61</v>
      </c>
    </row>
    <row r="11823" spans="1:6" x14ac:dyDescent="0.35">
      <c r="A11823" s="1">
        <v>93</v>
      </c>
      <c r="B11823" s="1" t="s">
        <v>122</v>
      </c>
      <c r="C11823" s="218">
        <v>44900</v>
      </c>
      <c r="D11823" s="218">
        <v>44898</v>
      </c>
      <c r="E11823" s="1">
        <v>3</v>
      </c>
      <c r="F11823" s="62">
        <v>68.55</v>
      </c>
    </row>
    <row r="11824" spans="1:6" x14ac:dyDescent="0.35">
      <c r="A11824" s="1">
        <v>93</v>
      </c>
      <c r="B11824" s="1" t="s">
        <v>122</v>
      </c>
      <c r="C11824" s="218">
        <v>44900</v>
      </c>
      <c r="D11824" s="218">
        <v>44899</v>
      </c>
      <c r="E11824" s="1">
        <v>9</v>
      </c>
      <c r="F11824" s="62">
        <v>237.45</v>
      </c>
    </row>
    <row r="11825" spans="1:6" x14ac:dyDescent="0.35">
      <c r="A11825" s="1">
        <v>93</v>
      </c>
      <c r="B11825" s="1" t="s">
        <v>122</v>
      </c>
      <c r="C11825" s="218">
        <v>44900</v>
      </c>
      <c r="D11825" s="218">
        <v>44900</v>
      </c>
      <c r="E11825" s="1">
        <v>4</v>
      </c>
      <c r="F11825" s="62">
        <v>185.33</v>
      </c>
    </row>
    <row r="11826" spans="1:6" x14ac:dyDescent="0.35">
      <c r="A11826" s="1">
        <v>93</v>
      </c>
      <c r="B11826" s="1" t="s">
        <v>122</v>
      </c>
      <c r="C11826" s="218">
        <v>44901</v>
      </c>
      <c r="D11826" s="218">
        <v>44900</v>
      </c>
      <c r="E11826" s="1">
        <v>2</v>
      </c>
      <c r="F11826" s="62">
        <v>76.42</v>
      </c>
    </row>
    <row r="11827" spans="1:6" x14ac:dyDescent="0.35">
      <c r="A11827" s="1">
        <v>93</v>
      </c>
      <c r="B11827" s="1" t="s">
        <v>122</v>
      </c>
      <c r="C11827" s="218">
        <v>44901</v>
      </c>
      <c r="D11827" s="218">
        <v>44901</v>
      </c>
      <c r="E11827" s="1">
        <v>2</v>
      </c>
      <c r="F11827" s="62">
        <v>107.57</v>
      </c>
    </row>
    <row r="11828" spans="1:6" x14ac:dyDescent="0.35">
      <c r="A11828" s="1">
        <v>93</v>
      </c>
      <c r="B11828" s="1" t="s">
        <v>122</v>
      </c>
      <c r="C11828" s="218">
        <v>44902</v>
      </c>
      <c r="D11828" s="218">
        <v>44900</v>
      </c>
      <c r="E11828" s="1">
        <v>3</v>
      </c>
      <c r="F11828" s="62">
        <v>101.67</v>
      </c>
    </row>
    <row r="11829" spans="1:6" x14ac:dyDescent="0.35">
      <c r="A11829" s="1">
        <v>93</v>
      </c>
      <c r="B11829" s="1" t="s">
        <v>122</v>
      </c>
      <c r="C11829" s="218">
        <v>44902</v>
      </c>
      <c r="D11829" s="218">
        <v>44901</v>
      </c>
      <c r="E11829" s="1">
        <v>5</v>
      </c>
      <c r="F11829" s="62">
        <v>175.23</v>
      </c>
    </row>
    <row r="11830" spans="1:6" x14ac:dyDescent="0.35">
      <c r="A11830" s="1">
        <v>93</v>
      </c>
      <c r="B11830" s="1" t="s">
        <v>122</v>
      </c>
      <c r="C11830" s="218">
        <v>44902</v>
      </c>
      <c r="D11830" s="218">
        <v>44902</v>
      </c>
      <c r="E11830" s="1">
        <v>3</v>
      </c>
      <c r="F11830" s="62">
        <v>100.68</v>
      </c>
    </row>
    <row r="11831" spans="1:6" x14ac:dyDescent="0.35">
      <c r="A11831" s="1">
        <v>93</v>
      </c>
      <c r="B11831" s="1" t="s">
        <v>122</v>
      </c>
      <c r="C11831" s="218">
        <v>44904</v>
      </c>
      <c r="D11831" s="218">
        <v>44902</v>
      </c>
      <c r="E11831" s="1">
        <v>1</v>
      </c>
      <c r="F11831" s="62">
        <v>23.71</v>
      </c>
    </row>
    <row r="11832" spans="1:6" x14ac:dyDescent="0.35">
      <c r="A11832" s="1">
        <v>93</v>
      </c>
      <c r="B11832" s="1" t="s">
        <v>122</v>
      </c>
      <c r="C11832" s="218">
        <v>44904</v>
      </c>
      <c r="D11832" s="218">
        <v>44903</v>
      </c>
      <c r="E11832" s="1">
        <v>1</v>
      </c>
      <c r="F11832" s="62">
        <v>23.66</v>
      </c>
    </row>
    <row r="11833" spans="1:6" x14ac:dyDescent="0.35">
      <c r="A11833" s="1">
        <v>93</v>
      </c>
      <c r="B11833" s="1" t="s">
        <v>122</v>
      </c>
      <c r="C11833" s="218">
        <v>44904</v>
      </c>
      <c r="D11833" s="218">
        <v>44904</v>
      </c>
      <c r="E11833" s="1">
        <v>3</v>
      </c>
      <c r="F11833" s="62">
        <v>161.52000000000001</v>
      </c>
    </row>
    <row r="11834" spans="1:6" x14ac:dyDescent="0.35">
      <c r="A11834" s="1">
        <v>93</v>
      </c>
      <c r="B11834" s="1" t="s">
        <v>122</v>
      </c>
      <c r="C11834" s="218">
        <v>44905</v>
      </c>
      <c r="D11834" s="218">
        <v>44902</v>
      </c>
      <c r="E11834" s="1">
        <v>7</v>
      </c>
      <c r="F11834" s="62">
        <v>309.63</v>
      </c>
    </row>
    <row r="11835" spans="1:6" x14ac:dyDescent="0.35">
      <c r="A11835" s="1">
        <v>93</v>
      </c>
      <c r="B11835" s="1" t="s">
        <v>122</v>
      </c>
      <c r="C11835" s="218">
        <v>44905</v>
      </c>
      <c r="D11835" s="218">
        <v>44903</v>
      </c>
      <c r="E11835" s="1">
        <v>10</v>
      </c>
      <c r="F11835" s="62">
        <v>325.85000000000002</v>
      </c>
    </row>
    <row r="11836" spans="1:6" x14ac:dyDescent="0.35">
      <c r="A11836" s="1">
        <v>93</v>
      </c>
      <c r="B11836" s="1" t="s">
        <v>122</v>
      </c>
      <c r="C11836" s="218">
        <v>44905</v>
      </c>
      <c r="D11836" s="218">
        <v>44904</v>
      </c>
      <c r="E11836" s="1">
        <v>1</v>
      </c>
      <c r="F11836" s="62">
        <v>53.51</v>
      </c>
    </row>
    <row r="11837" spans="1:6" x14ac:dyDescent="0.35">
      <c r="A11837" s="1">
        <v>93</v>
      </c>
      <c r="B11837" s="1" t="s">
        <v>122</v>
      </c>
      <c r="C11837" s="218">
        <v>44906</v>
      </c>
      <c r="D11837" s="218">
        <v>44903</v>
      </c>
      <c r="E11837" s="1">
        <v>2</v>
      </c>
      <c r="F11837" s="62">
        <v>77.17</v>
      </c>
    </row>
    <row r="11838" spans="1:6" x14ac:dyDescent="0.35">
      <c r="A11838" s="1">
        <v>93</v>
      </c>
      <c r="B11838" s="1" t="s">
        <v>122</v>
      </c>
      <c r="C11838" s="218">
        <v>44906</v>
      </c>
      <c r="D11838" s="218">
        <v>44904</v>
      </c>
      <c r="E11838" s="1">
        <v>2</v>
      </c>
      <c r="F11838" s="62">
        <v>78.16</v>
      </c>
    </row>
    <row r="11839" spans="1:6" x14ac:dyDescent="0.35">
      <c r="A11839" s="1">
        <v>93</v>
      </c>
      <c r="B11839" s="1" t="s">
        <v>122</v>
      </c>
      <c r="C11839" s="218">
        <v>44908</v>
      </c>
      <c r="D11839" s="218">
        <v>44908</v>
      </c>
      <c r="E11839" s="1">
        <v>10</v>
      </c>
      <c r="F11839" s="62">
        <v>388.96</v>
      </c>
    </row>
    <row r="11840" spans="1:6" x14ac:dyDescent="0.35">
      <c r="A11840" s="1">
        <v>93</v>
      </c>
      <c r="B11840" s="1" t="s">
        <v>122</v>
      </c>
      <c r="C11840" s="218">
        <v>44909</v>
      </c>
      <c r="D11840" s="218">
        <v>44908</v>
      </c>
      <c r="E11840" s="1">
        <v>4</v>
      </c>
      <c r="F11840" s="62">
        <v>156.16999999999999</v>
      </c>
    </row>
    <row r="11841" spans="1:6" x14ac:dyDescent="0.35">
      <c r="A11841" s="1">
        <v>93</v>
      </c>
      <c r="B11841" s="1" t="s">
        <v>122</v>
      </c>
      <c r="C11841" s="218">
        <v>44910</v>
      </c>
      <c r="D11841" s="218">
        <v>44910</v>
      </c>
      <c r="E11841" s="1">
        <v>11</v>
      </c>
      <c r="F11841" s="62">
        <v>440.94</v>
      </c>
    </row>
    <row r="11842" spans="1:6" x14ac:dyDescent="0.35">
      <c r="A11842" s="1">
        <v>93</v>
      </c>
      <c r="B11842" s="1" t="s">
        <v>122</v>
      </c>
      <c r="C11842" s="218">
        <v>44911</v>
      </c>
      <c r="D11842" s="218">
        <v>44910</v>
      </c>
      <c r="E11842" s="1">
        <v>1</v>
      </c>
      <c r="F11842" s="62">
        <v>54.45</v>
      </c>
    </row>
    <row r="11843" spans="1:6" x14ac:dyDescent="0.35">
      <c r="A11843" s="1">
        <v>93</v>
      </c>
      <c r="B11843" s="1" t="s">
        <v>122</v>
      </c>
      <c r="C11843" s="218">
        <v>44911</v>
      </c>
      <c r="D11843" s="218">
        <v>44911</v>
      </c>
      <c r="E11843" s="1">
        <v>14</v>
      </c>
      <c r="F11843" s="62">
        <v>422.47</v>
      </c>
    </row>
    <row r="11844" spans="1:6" x14ac:dyDescent="0.35">
      <c r="A11844" s="1">
        <v>93</v>
      </c>
      <c r="B11844" s="1" t="s">
        <v>122</v>
      </c>
      <c r="C11844" s="218">
        <v>44912</v>
      </c>
      <c r="D11844" s="218">
        <v>44911</v>
      </c>
      <c r="E11844" s="1">
        <v>1</v>
      </c>
      <c r="F11844" s="62">
        <v>23.76</v>
      </c>
    </row>
    <row r="11845" spans="1:6" x14ac:dyDescent="0.35">
      <c r="A11845" s="1">
        <v>93</v>
      </c>
      <c r="B11845" s="1" t="s">
        <v>122</v>
      </c>
      <c r="C11845" s="218">
        <v>44912</v>
      </c>
      <c r="D11845" s="218">
        <v>44912</v>
      </c>
      <c r="E11845" s="1">
        <v>12</v>
      </c>
      <c r="F11845" s="62">
        <v>436.93</v>
      </c>
    </row>
    <row r="11846" spans="1:6" x14ac:dyDescent="0.35">
      <c r="A11846" s="1">
        <v>93</v>
      </c>
      <c r="B11846" s="1" t="s">
        <v>122</v>
      </c>
      <c r="C11846" s="218">
        <v>44913</v>
      </c>
      <c r="D11846" s="218">
        <v>44912</v>
      </c>
      <c r="E11846" s="1">
        <v>5</v>
      </c>
      <c r="F11846" s="62">
        <v>179.98</v>
      </c>
    </row>
    <row r="11847" spans="1:6" x14ac:dyDescent="0.35">
      <c r="A11847" s="1">
        <v>93</v>
      </c>
      <c r="B11847" s="1" t="s">
        <v>122</v>
      </c>
      <c r="C11847" s="218">
        <v>44913</v>
      </c>
      <c r="D11847" s="218">
        <v>44913</v>
      </c>
      <c r="E11847" s="1">
        <v>3</v>
      </c>
      <c r="F11847" s="62">
        <v>101.92</v>
      </c>
    </row>
    <row r="11848" spans="1:6" x14ac:dyDescent="0.35">
      <c r="A11848" s="1">
        <v>93</v>
      </c>
      <c r="B11848" s="1" t="s">
        <v>122</v>
      </c>
      <c r="C11848" s="218">
        <v>44914</v>
      </c>
      <c r="D11848" s="218">
        <v>44912</v>
      </c>
      <c r="E11848" s="1">
        <v>2</v>
      </c>
      <c r="F11848" s="62">
        <v>108.75</v>
      </c>
    </row>
    <row r="11849" spans="1:6" x14ac:dyDescent="0.35">
      <c r="A11849" s="1">
        <v>93</v>
      </c>
      <c r="B11849" s="1" t="s">
        <v>122</v>
      </c>
      <c r="C11849" s="218">
        <v>44914</v>
      </c>
      <c r="D11849" s="218">
        <v>44913</v>
      </c>
      <c r="E11849" s="1">
        <v>10</v>
      </c>
      <c r="F11849" s="62">
        <v>359.46</v>
      </c>
    </row>
    <row r="11850" spans="1:6" x14ac:dyDescent="0.35">
      <c r="A11850" s="1">
        <v>93</v>
      </c>
      <c r="B11850" s="1" t="s">
        <v>122</v>
      </c>
      <c r="C11850" s="218">
        <v>44914</v>
      </c>
      <c r="D11850" s="218">
        <v>44914</v>
      </c>
      <c r="E11850" s="1">
        <v>10</v>
      </c>
      <c r="F11850" s="62">
        <v>359.66</v>
      </c>
    </row>
    <row r="11851" spans="1:6" x14ac:dyDescent="0.35">
      <c r="A11851" s="1">
        <v>93</v>
      </c>
      <c r="B11851" s="1" t="s">
        <v>122</v>
      </c>
      <c r="C11851" s="218">
        <v>44915</v>
      </c>
      <c r="D11851" s="218">
        <v>44913</v>
      </c>
      <c r="E11851" s="1">
        <v>2</v>
      </c>
      <c r="F11851" s="62">
        <v>47.42</v>
      </c>
    </row>
    <row r="11852" spans="1:6" x14ac:dyDescent="0.35">
      <c r="A11852" s="1">
        <v>93</v>
      </c>
      <c r="B11852" s="1" t="s">
        <v>122</v>
      </c>
      <c r="C11852" s="218">
        <v>44915</v>
      </c>
      <c r="D11852" s="218">
        <v>44915</v>
      </c>
      <c r="E11852" s="1">
        <v>15</v>
      </c>
      <c r="F11852" s="62">
        <v>386.64</v>
      </c>
    </row>
    <row r="11853" spans="1:6" x14ac:dyDescent="0.35">
      <c r="A11853" s="1">
        <v>93</v>
      </c>
      <c r="B11853" s="1" t="s">
        <v>122</v>
      </c>
      <c r="C11853" s="218">
        <v>44916</v>
      </c>
      <c r="D11853" s="218">
        <v>44915</v>
      </c>
      <c r="E11853" s="1">
        <v>8</v>
      </c>
      <c r="F11853" s="62">
        <v>219.97</v>
      </c>
    </row>
    <row r="11854" spans="1:6" x14ac:dyDescent="0.35">
      <c r="A11854" s="1">
        <v>93</v>
      </c>
      <c r="B11854" s="1" t="s">
        <v>122</v>
      </c>
      <c r="C11854" s="218">
        <v>44916</v>
      </c>
      <c r="D11854" s="218">
        <v>44916</v>
      </c>
      <c r="E11854" s="1">
        <v>14</v>
      </c>
      <c r="F11854" s="62">
        <v>538.89</v>
      </c>
    </row>
    <row r="11855" spans="1:6" x14ac:dyDescent="0.35">
      <c r="A11855" s="1">
        <v>93</v>
      </c>
      <c r="B11855" s="1" t="s">
        <v>122</v>
      </c>
      <c r="C11855" s="218">
        <v>44917</v>
      </c>
      <c r="D11855" s="218">
        <v>44915</v>
      </c>
      <c r="E11855" s="1">
        <v>1</v>
      </c>
      <c r="F11855" s="62">
        <v>23.46</v>
      </c>
    </row>
    <row r="11856" spans="1:6" x14ac:dyDescent="0.35">
      <c r="A11856" s="1">
        <v>93</v>
      </c>
      <c r="B11856" s="1" t="s">
        <v>122</v>
      </c>
      <c r="C11856" s="218">
        <v>44917</v>
      </c>
      <c r="D11856" s="218">
        <v>44916</v>
      </c>
      <c r="E11856" s="1">
        <v>5</v>
      </c>
      <c r="F11856" s="62">
        <v>148.59</v>
      </c>
    </row>
    <row r="11857" spans="1:6" x14ac:dyDescent="0.35">
      <c r="A11857" s="1">
        <v>93</v>
      </c>
      <c r="B11857" s="1" t="s">
        <v>122</v>
      </c>
      <c r="C11857" s="218">
        <v>44917</v>
      </c>
      <c r="D11857" s="218">
        <v>44917</v>
      </c>
      <c r="E11857" s="1">
        <v>10</v>
      </c>
      <c r="F11857" s="62">
        <v>358.02</v>
      </c>
    </row>
    <row r="11858" spans="1:6" x14ac:dyDescent="0.35">
      <c r="A11858" s="1">
        <v>93</v>
      </c>
      <c r="B11858" s="1" t="s">
        <v>122</v>
      </c>
      <c r="C11858" s="218">
        <v>44918</v>
      </c>
      <c r="D11858" s="218">
        <v>44917</v>
      </c>
      <c r="E11858" s="1">
        <v>4</v>
      </c>
      <c r="F11858" s="62">
        <v>93.65</v>
      </c>
    </row>
    <row r="11859" spans="1:6" x14ac:dyDescent="0.35">
      <c r="A11859" s="1">
        <v>93</v>
      </c>
      <c r="B11859" s="1" t="s">
        <v>122</v>
      </c>
      <c r="C11859" s="218">
        <v>44918</v>
      </c>
      <c r="D11859" s="218">
        <v>44918</v>
      </c>
      <c r="E11859" s="1">
        <v>11</v>
      </c>
      <c r="F11859" s="62">
        <v>442.9</v>
      </c>
    </row>
    <row r="11860" spans="1:6" x14ac:dyDescent="0.35">
      <c r="A11860" s="1">
        <v>93</v>
      </c>
      <c r="B11860" s="1" t="s">
        <v>122</v>
      </c>
      <c r="C11860" s="218">
        <v>44919</v>
      </c>
      <c r="D11860" s="218">
        <v>44918</v>
      </c>
      <c r="E11860" s="1">
        <v>3</v>
      </c>
      <c r="F11860" s="62">
        <v>70.98</v>
      </c>
    </row>
    <row r="11861" spans="1:6" x14ac:dyDescent="0.35">
      <c r="A11861" s="1">
        <v>93</v>
      </c>
      <c r="B11861" s="1" t="s">
        <v>122</v>
      </c>
      <c r="C11861" s="218">
        <v>44919</v>
      </c>
      <c r="D11861" s="218">
        <v>44919</v>
      </c>
      <c r="E11861" s="1">
        <v>12</v>
      </c>
      <c r="F11861" s="62">
        <v>375.54</v>
      </c>
    </row>
    <row r="11862" spans="1:6" x14ac:dyDescent="0.35">
      <c r="A11862" s="1">
        <v>93</v>
      </c>
      <c r="B11862" s="1" t="s">
        <v>122</v>
      </c>
      <c r="C11862" s="218">
        <v>44920</v>
      </c>
      <c r="D11862" s="218">
        <v>44919</v>
      </c>
      <c r="E11862" s="1">
        <v>2</v>
      </c>
      <c r="F11862" s="62">
        <v>108.5</v>
      </c>
    </row>
    <row r="11863" spans="1:6" x14ac:dyDescent="0.35">
      <c r="A11863" s="1">
        <v>93</v>
      </c>
      <c r="B11863" s="1" t="s">
        <v>122</v>
      </c>
      <c r="C11863" s="218">
        <v>44920</v>
      </c>
      <c r="D11863" s="218">
        <v>44920</v>
      </c>
      <c r="E11863" s="1">
        <v>14</v>
      </c>
      <c r="F11863" s="62">
        <v>361.38</v>
      </c>
    </row>
    <row r="11864" spans="1:6" x14ac:dyDescent="0.35">
      <c r="A11864" s="1">
        <v>93</v>
      </c>
      <c r="B11864" s="1" t="s">
        <v>122</v>
      </c>
      <c r="C11864" s="218">
        <v>44921</v>
      </c>
      <c r="D11864" s="218">
        <v>44919</v>
      </c>
      <c r="E11864" s="1">
        <v>1</v>
      </c>
      <c r="F11864" s="62">
        <v>54.45</v>
      </c>
    </row>
    <row r="11865" spans="1:6" x14ac:dyDescent="0.35">
      <c r="A11865" s="1">
        <v>93</v>
      </c>
      <c r="B11865" s="1" t="s">
        <v>122</v>
      </c>
      <c r="C11865" s="218">
        <v>44921</v>
      </c>
      <c r="D11865" s="218">
        <v>44921</v>
      </c>
      <c r="E11865" s="1">
        <v>19</v>
      </c>
      <c r="F11865" s="62">
        <v>541.21</v>
      </c>
    </row>
    <row r="11866" spans="1:6" x14ac:dyDescent="0.35">
      <c r="A11866" s="1">
        <v>93</v>
      </c>
      <c r="B11866" s="1" t="s">
        <v>122</v>
      </c>
      <c r="C11866" s="218">
        <v>44922</v>
      </c>
      <c r="D11866" s="218">
        <v>44920</v>
      </c>
      <c r="E11866" s="1">
        <v>1</v>
      </c>
      <c r="F11866" s="62">
        <v>54.25</v>
      </c>
    </row>
    <row r="11867" spans="1:6" x14ac:dyDescent="0.35">
      <c r="A11867" s="1">
        <v>93</v>
      </c>
      <c r="B11867" s="1" t="s">
        <v>122</v>
      </c>
      <c r="C11867" s="218">
        <v>44922</v>
      </c>
      <c r="D11867" s="218">
        <v>44921</v>
      </c>
      <c r="E11867" s="1">
        <v>1</v>
      </c>
      <c r="F11867" s="62">
        <v>23.66</v>
      </c>
    </row>
    <row r="11868" spans="1:6" x14ac:dyDescent="0.35">
      <c r="A11868" s="1">
        <v>93</v>
      </c>
      <c r="B11868" s="1" t="s">
        <v>122</v>
      </c>
      <c r="C11868" s="218">
        <v>44922</v>
      </c>
      <c r="D11868" s="218">
        <v>44922</v>
      </c>
      <c r="E11868" s="1">
        <v>14</v>
      </c>
      <c r="F11868" s="62">
        <v>453.75</v>
      </c>
    </row>
    <row r="11869" spans="1:6" x14ac:dyDescent="0.35">
      <c r="A11869" s="1">
        <v>93</v>
      </c>
      <c r="B11869" s="1" t="s">
        <v>122</v>
      </c>
      <c r="C11869" s="218">
        <v>44923</v>
      </c>
      <c r="D11869" s="218">
        <v>44922</v>
      </c>
      <c r="E11869" s="1">
        <v>3</v>
      </c>
      <c r="F11869" s="62">
        <v>101.77</v>
      </c>
    </row>
    <row r="11870" spans="1:6" x14ac:dyDescent="0.35">
      <c r="A11870" s="1">
        <v>93</v>
      </c>
      <c r="B11870" s="1" t="s">
        <v>122</v>
      </c>
      <c r="C11870" s="218">
        <v>44923</v>
      </c>
      <c r="D11870" s="218">
        <v>44923</v>
      </c>
      <c r="E11870" s="1">
        <v>12</v>
      </c>
      <c r="F11870" s="62">
        <v>405.73</v>
      </c>
    </row>
    <row r="11871" spans="1:6" x14ac:dyDescent="0.35">
      <c r="A11871" s="1">
        <v>93</v>
      </c>
      <c r="B11871" s="1" t="s">
        <v>122</v>
      </c>
      <c r="C11871" s="218">
        <v>44924</v>
      </c>
      <c r="D11871" s="218">
        <v>44922</v>
      </c>
      <c r="E11871" s="1">
        <v>2</v>
      </c>
      <c r="F11871" s="62">
        <v>47.27</v>
      </c>
    </row>
    <row r="11872" spans="1:6" x14ac:dyDescent="0.35">
      <c r="A11872" s="1">
        <v>93</v>
      </c>
      <c r="B11872" s="1" t="s">
        <v>122</v>
      </c>
      <c r="C11872" s="218">
        <v>44924</v>
      </c>
      <c r="D11872" s="218">
        <v>44923</v>
      </c>
      <c r="E11872" s="1">
        <v>2</v>
      </c>
      <c r="F11872" s="62">
        <v>78.010000000000005</v>
      </c>
    </row>
    <row r="11873" spans="1:6" x14ac:dyDescent="0.35">
      <c r="A11873" s="1">
        <v>93</v>
      </c>
      <c r="B11873" s="1" t="s">
        <v>122</v>
      </c>
      <c r="C11873" s="218">
        <v>44924</v>
      </c>
      <c r="D11873" s="218">
        <v>44924</v>
      </c>
      <c r="E11873" s="1">
        <v>11</v>
      </c>
      <c r="F11873" s="62">
        <v>382.33</v>
      </c>
    </row>
    <row r="11874" spans="1:6" x14ac:dyDescent="0.35">
      <c r="A11874" s="1">
        <v>93</v>
      </c>
      <c r="B11874" s="1" t="s">
        <v>122</v>
      </c>
      <c r="C11874" s="218">
        <v>44925</v>
      </c>
      <c r="D11874" s="218">
        <v>44923</v>
      </c>
      <c r="E11874" s="1">
        <v>1</v>
      </c>
      <c r="F11874" s="62">
        <v>54.35</v>
      </c>
    </row>
    <row r="11875" spans="1:6" x14ac:dyDescent="0.35">
      <c r="A11875" s="1">
        <v>93</v>
      </c>
      <c r="B11875" s="1" t="s">
        <v>122</v>
      </c>
      <c r="C11875" s="218">
        <v>44925</v>
      </c>
      <c r="D11875" s="218">
        <v>44925</v>
      </c>
      <c r="E11875" s="1">
        <v>19</v>
      </c>
      <c r="F11875" s="62">
        <v>572.65</v>
      </c>
    </row>
    <row r="11876" spans="1:6" x14ac:dyDescent="0.35">
      <c r="A11876" s="1">
        <v>93</v>
      </c>
      <c r="B11876" s="1" t="s">
        <v>122</v>
      </c>
      <c r="C11876" s="218">
        <v>44926</v>
      </c>
      <c r="D11876" s="218">
        <v>44924</v>
      </c>
      <c r="E11876" s="1">
        <v>2</v>
      </c>
      <c r="F11876" s="62">
        <v>76.819999999999993</v>
      </c>
    </row>
    <row r="11877" spans="1:6" x14ac:dyDescent="0.35">
      <c r="A11877" s="1">
        <v>93</v>
      </c>
      <c r="B11877" s="1" t="s">
        <v>122</v>
      </c>
      <c r="C11877" s="218">
        <v>44926</v>
      </c>
      <c r="D11877" s="218">
        <v>44925</v>
      </c>
      <c r="E11877" s="1">
        <v>4</v>
      </c>
      <c r="F11877" s="62">
        <v>149.72999999999999</v>
      </c>
    </row>
    <row r="11878" spans="1:6" x14ac:dyDescent="0.35">
      <c r="A11878" s="1">
        <v>93</v>
      </c>
      <c r="B11878" s="1" t="s">
        <v>122</v>
      </c>
      <c r="C11878" s="218">
        <v>44926</v>
      </c>
      <c r="D11878" s="218">
        <v>44926</v>
      </c>
      <c r="E11878" s="1">
        <v>8</v>
      </c>
      <c r="F11878" s="62">
        <v>311.29000000000002</v>
      </c>
    </row>
    <row r="11879" spans="1:6" x14ac:dyDescent="0.35">
      <c r="A11879" s="1">
        <v>93</v>
      </c>
      <c r="B11879" s="1" t="s">
        <v>122</v>
      </c>
      <c r="C11879" s="218">
        <v>44927</v>
      </c>
      <c r="D11879" s="218">
        <v>44924</v>
      </c>
      <c r="E11879" s="1">
        <v>1</v>
      </c>
      <c r="F11879" s="62">
        <v>54.25</v>
      </c>
    </row>
    <row r="11880" spans="1:6" x14ac:dyDescent="0.35">
      <c r="A11880" s="1">
        <v>93</v>
      </c>
      <c r="B11880" s="1" t="s">
        <v>122</v>
      </c>
      <c r="C11880" s="218">
        <v>44927</v>
      </c>
      <c r="D11880" s="218">
        <v>44926</v>
      </c>
      <c r="E11880" s="1">
        <v>1</v>
      </c>
      <c r="F11880" s="62">
        <v>23.76</v>
      </c>
    </row>
    <row r="11881" spans="1:6" x14ac:dyDescent="0.35">
      <c r="A11881" s="1">
        <v>93</v>
      </c>
      <c r="B11881" s="1" t="s">
        <v>122</v>
      </c>
      <c r="C11881" s="218">
        <v>44927</v>
      </c>
      <c r="D11881" s="218">
        <v>44927</v>
      </c>
      <c r="E11881" s="1">
        <v>5</v>
      </c>
      <c r="F11881" s="62">
        <v>149.24</v>
      </c>
    </row>
    <row r="11882" spans="1:6" x14ac:dyDescent="0.35">
      <c r="A11882" s="1">
        <v>93</v>
      </c>
      <c r="B11882" s="1" t="s">
        <v>122</v>
      </c>
      <c r="C11882" s="218">
        <v>44928</v>
      </c>
      <c r="D11882" s="218">
        <v>44925</v>
      </c>
      <c r="E11882" s="1">
        <v>2</v>
      </c>
      <c r="F11882" s="62">
        <v>47.27</v>
      </c>
    </row>
    <row r="11883" spans="1:6" x14ac:dyDescent="0.35">
      <c r="A11883" s="1">
        <v>93</v>
      </c>
      <c r="B11883" s="1" t="s">
        <v>122</v>
      </c>
      <c r="C11883" s="218">
        <v>44928</v>
      </c>
      <c r="D11883" s="218">
        <v>44926</v>
      </c>
      <c r="E11883" s="1">
        <v>6</v>
      </c>
      <c r="F11883" s="62">
        <v>232.74</v>
      </c>
    </row>
    <row r="11884" spans="1:6" x14ac:dyDescent="0.35">
      <c r="A11884" s="1">
        <v>93</v>
      </c>
      <c r="B11884" s="1" t="s">
        <v>122</v>
      </c>
      <c r="C11884" s="218">
        <v>44928</v>
      </c>
      <c r="D11884" s="218">
        <v>44927</v>
      </c>
      <c r="E11884" s="1">
        <v>13</v>
      </c>
      <c r="F11884" s="62">
        <v>366.53</v>
      </c>
    </row>
    <row r="11885" spans="1:6" x14ac:dyDescent="0.35">
      <c r="A11885" s="1">
        <v>93</v>
      </c>
      <c r="B11885" s="1" t="s">
        <v>122</v>
      </c>
      <c r="C11885" s="218">
        <v>44928</v>
      </c>
      <c r="D11885" s="218">
        <v>44928</v>
      </c>
      <c r="E11885" s="1">
        <v>3</v>
      </c>
      <c r="F11885" s="62">
        <v>101.17</v>
      </c>
    </row>
    <row r="11886" spans="1:6" x14ac:dyDescent="0.35">
      <c r="A11886" s="1">
        <v>93</v>
      </c>
      <c r="B11886" s="1" t="s">
        <v>122</v>
      </c>
      <c r="C11886" s="218">
        <v>44929</v>
      </c>
      <c r="D11886" s="218">
        <v>44928</v>
      </c>
      <c r="E11886" s="1">
        <v>1</v>
      </c>
      <c r="F11886" s="62">
        <v>23.66</v>
      </c>
    </row>
    <row r="11887" spans="1:6" x14ac:dyDescent="0.35">
      <c r="A11887" s="1">
        <v>93</v>
      </c>
      <c r="B11887" s="1" t="s">
        <v>122</v>
      </c>
      <c r="C11887" s="218">
        <v>44929</v>
      </c>
      <c r="D11887" s="218">
        <v>44929</v>
      </c>
      <c r="E11887" s="1">
        <v>17</v>
      </c>
      <c r="F11887" s="62">
        <v>523.73</v>
      </c>
    </row>
    <row r="11888" spans="1:6" x14ac:dyDescent="0.35">
      <c r="A11888" s="1">
        <v>93</v>
      </c>
      <c r="B11888" s="1" t="s">
        <v>122</v>
      </c>
      <c r="C11888" s="218">
        <v>44930</v>
      </c>
      <c r="D11888" s="218">
        <v>44929</v>
      </c>
      <c r="E11888" s="1">
        <v>3</v>
      </c>
      <c r="F11888" s="62">
        <v>70.33</v>
      </c>
    </row>
    <row r="11889" spans="1:6" x14ac:dyDescent="0.35">
      <c r="A11889" s="1">
        <v>93</v>
      </c>
      <c r="B11889" s="1" t="s">
        <v>122</v>
      </c>
      <c r="C11889" s="218">
        <v>44930</v>
      </c>
      <c r="D11889" s="218">
        <v>44930</v>
      </c>
      <c r="E11889" s="1">
        <v>5</v>
      </c>
      <c r="F11889" s="62">
        <v>179.38</v>
      </c>
    </row>
    <row r="11890" spans="1:6" x14ac:dyDescent="0.35">
      <c r="A11890" s="1">
        <v>93</v>
      </c>
      <c r="B11890" s="1" t="s">
        <v>122</v>
      </c>
      <c r="C11890" s="218">
        <v>44931</v>
      </c>
      <c r="D11890" s="218">
        <v>44930</v>
      </c>
      <c r="E11890" s="1">
        <v>5</v>
      </c>
      <c r="F11890" s="62">
        <v>141.27000000000001</v>
      </c>
    </row>
    <row r="11891" spans="1:6" x14ac:dyDescent="0.35">
      <c r="A11891" s="1">
        <v>93</v>
      </c>
      <c r="B11891" s="1" t="s">
        <v>122</v>
      </c>
      <c r="C11891" s="218">
        <v>44931</v>
      </c>
      <c r="D11891" s="218">
        <v>44931</v>
      </c>
      <c r="E11891" s="1">
        <v>13</v>
      </c>
      <c r="F11891" s="62">
        <v>399.45</v>
      </c>
    </row>
    <row r="11892" spans="1:6" x14ac:dyDescent="0.35">
      <c r="A11892" s="1">
        <v>93</v>
      </c>
      <c r="B11892" s="1" t="s">
        <v>122</v>
      </c>
      <c r="C11892" s="218">
        <v>44932</v>
      </c>
      <c r="D11892" s="218">
        <v>44931</v>
      </c>
      <c r="E11892" s="1">
        <v>2</v>
      </c>
      <c r="F11892" s="62">
        <v>47.07</v>
      </c>
    </row>
    <row r="11893" spans="1:6" x14ac:dyDescent="0.35">
      <c r="A11893" s="1">
        <v>93</v>
      </c>
      <c r="B11893" s="1" t="s">
        <v>122</v>
      </c>
      <c r="C11893" s="218">
        <v>44932</v>
      </c>
      <c r="D11893" s="218">
        <v>44932</v>
      </c>
      <c r="E11893" s="1">
        <v>17</v>
      </c>
      <c r="F11893" s="62">
        <v>493.94</v>
      </c>
    </row>
    <row r="11894" spans="1:6" x14ac:dyDescent="0.35">
      <c r="A11894" s="1">
        <v>93</v>
      </c>
      <c r="B11894" s="1" t="s">
        <v>122</v>
      </c>
      <c r="C11894" s="218">
        <v>44933</v>
      </c>
      <c r="D11894" s="218">
        <v>44933</v>
      </c>
      <c r="E11894" s="1">
        <v>12</v>
      </c>
      <c r="F11894" s="62">
        <v>406.38</v>
      </c>
    </row>
    <row r="11895" spans="1:6" x14ac:dyDescent="0.35">
      <c r="A11895" s="1">
        <v>93</v>
      </c>
      <c r="B11895" s="1" t="s">
        <v>122</v>
      </c>
      <c r="C11895" s="218">
        <v>44934</v>
      </c>
      <c r="D11895" s="218">
        <v>44931</v>
      </c>
      <c r="E11895" s="1">
        <v>2</v>
      </c>
      <c r="F11895" s="62">
        <v>47.22</v>
      </c>
    </row>
    <row r="11896" spans="1:6" x14ac:dyDescent="0.35">
      <c r="A11896" s="1">
        <v>93</v>
      </c>
      <c r="B11896" s="1" t="s">
        <v>122</v>
      </c>
      <c r="C11896" s="218">
        <v>44934</v>
      </c>
      <c r="D11896" s="218">
        <v>44932</v>
      </c>
      <c r="E11896" s="1">
        <v>1</v>
      </c>
      <c r="F11896" s="62">
        <v>23.71</v>
      </c>
    </row>
    <row r="11897" spans="1:6" x14ac:dyDescent="0.35">
      <c r="A11897" s="1">
        <v>93</v>
      </c>
      <c r="B11897" s="1" t="s">
        <v>122</v>
      </c>
      <c r="C11897" s="218">
        <v>44934</v>
      </c>
      <c r="D11897" s="218">
        <v>44933</v>
      </c>
      <c r="E11897" s="1">
        <v>1</v>
      </c>
      <c r="F11897" s="62">
        <v>23.56</v>
      </c>
    </row>
    <row r="11898" spans="1:6" x14ac:dyDescent="0.35">
      <c r="A11898" s="1">
        <v>93</v>
      </c>
      <c r="B11898" s="1" t="s">
        <v>122</v>
      </c>
      <c r="C11898" s="218">
        <v>44934</v>
      </c>
      <c r="D11898" s="218">
        <v>44934</v>
      </c>
      <c r="E11898" s="1">
        <v>11</v>
      </c>
      <c r="F11898" s="62">
        <v>382.62</v>
      </c>
    </row>
    <row r="11899" spans="1:6" x14ac:dyDescent="0.35">
      <c r="A11899" s="1">
        <v>93</v>
      </c>
      <c r="B11899" s="1" t="s">
        <v>122</v>
      </c>
      <c r="C11899" s="218">
        <v>44935</v>
      </c>
      <c r="D11899" s="218">
        <v>44933</v>
      </c>
      <c r="E11899" s="1">
        <v>2</v>
      </c>
      <c r="F11899" s="62">
        <v>78.06</v>
      </c>
    </row>
    <row r="11900" spans="1:6" x14ac:dyDescent="0.35">
      <c r="A11900" s="1">
        <v>93</v>
      </c>
      <c r="B11900" s="1" t="s">
        <v>122</v>
      </c>
      <c r="C11900" s="218">
        <v>44935</v>
      </c>
      <c r="D11900" s="218">
        <v>44934</v>
      </c>
      <c r="E11900" s="1">
        <v>5</v>
      </c>
      <c r="F11900" s="62">
        <v>118.55</v>
      </c>
    </row>
    <row r="11901" spans="1:6" x14ac:dyDescent="0.35">
      <c r="A11901" s="1">
        <v>93</v>
      </c>
      <c r="B11901" s="1" t="s">
        <v>122</v>
      </c>
      <c r="C11901" s="218">
        <v>44935</v>
      </c>
      <c r="D11901" s="218">
        <v>44935</v>
      </c>
      <c r="E11901" s="1">
        <v>9</v>
      </c>
      <c r="F11901" s="62">
        <v>242.88</v>
      </c>
    </row>
    <row r="11902" spans="1:6" x14ac:dyDescent="0.35">
      <c r="A11902" s="1">
        <v>93</v>
      </c>
      <c r="B11902" s="1" t="s">
        <v>122</v>
      </c>
      <c r="C11902" s="218">
        <v>44936</v>
      </c>
      <c r="D11902" s="218">
        <v>44934</v>
      </c>
      <c r="E11902" s="1">
        <v>1</v>
      </c>
      <c r="F11902" s="62">
        <v>23.71</v>
      </c>
    </row>
    <row r="11903" spans="1:6" x14ac:dyDescent="0.35">
      <c r="A11903" s="1">
        <v>93</v>
      </c>
      <c r="B11903" s="1" t="s">
        <v>122</v>
      </c>
      <c r="C11903" s="218">
        <v>44936</v>
      </c>
      <c r="D11903" s="218">
        <v>44935</v>
      </c>
      <c r="E11903" s="1">
        <v>5</v>
      </c>
      <c r="F11903" s="62">
        <v>117.95</v>
      </c>
    </row>
    <row r="11904" spans="1:6" x14ac:dyDescent="0.35">
      <c r="A11904" s="1">
        <v>93</v>
      </c>
      <c r="B11904" s="1" t="s">
        <v>122</v>
      </c>
      <c r="C11904" s="218">
        <v>44936</v>
      </c>
      <c r="D11904" s="218">
        <v>44936</v>
      </c>
      <c r="E11904" s="1">
        <v>14</v>
      </c>
      <c r="F11904" s="62">
        <v>422.56</v>
      </c>
    </row>
    <row r="11905" spans="1:6" x14ac:dyDescent="0.35">
      <c r="A11905" s="1">
        <v>93</v>
      </c>
      <c r="B11905" s="1" t="s">
        <v>122</v>
      </c>
      <c r="C11905" s="218">
        <v>44937</v>
      </c>
      <c r="D11905" s="218">
        <v>44937</v>
      </c>
      <c r="E11905" s="1">
        <v>7</v>
      </c>
      <c r="F11905" s="62">
        <v>226.8</v>
      </c>
    </row>
    <row r="11906" spans="1:6" x14ac:dyDescent="0.35">
      <c r="A11906" s="1">
        <v>93</v>
      </c>
      <c r="B11906" s="1" t="s">
        <v>122</v>
      </c>
      <c r="C11906" s="218">
        <v>44938</v>
      </c>
      <c r="D11906" s="218">
        <v>44936</v>
      </c>
      <c r="E11906" s="1">
        <v>4</v>
      </c>
      <c r="F11906" s="62">
        <v>125.18</v>
      </c>
    </row>
    <row r="11907" spans="1:6" x14ac:dyDescent="0.35">
      <c r="A11907" s="1">
        <v>93</v>
      </c>
      <c r="B11907" s="1" t="s">
        <v>122</v>
      </c>
      <c r="C11907" s="218">
        <v>44938</v>
      </c>
      <c r="D11907" s="218">
        <v>44937</v>
      </c>
      <c r="E11907" s="1">
        <v>7</v>
      </c>
      <c r="F11907" s="62">
        <v>227.3</v>
      </c>
    </row>
    <row r="11908" spans="1:6" x14ac:dyDescent="0.35">
      <c r="A11908" s="1">
        <v>93</v>
      </c>
      <c r="B11908" s="1" t="s">
        <v>122</v>
      </c>
      <c r="C11908" s="218">
        <v>44938</v>
      </c>
      <c r="D11908" s="218">
        <v>44938</v>
      </c>
      <c r="E11908" s="1">
        <v>7</v>
      </c>
      <c r="F11908" s="62">
        <v>165.52</v>
      </c>
    </row>
    <row r="11909" spans="1:6" x14ac:dyDescent="0.35">
      <c r="A11909" s="1">
        <v>93</v>
      </c>
      <c r="B11909" s="1" t="s">
        <v>122</v>
      </c>
      <c r="C11909" s="218">
        <v>44939</v>
      </c>
      <c r="D11909" s="218">
        <v>44937</v>
      </c>
      <c r="E11909" s="1">
        <v>1</v>
      </c>
      <c r="F11909" s="62">
        <v>54.45</v>
      </c>
    </row>
    <row r="11910" spans="1:6" x14ac:dyDescent="0.35">
      <c r="A11910" s="1">
        <v>93</v>
      </c>
      <c r="B11910" s="1" t="s">
        <v>122</v>
      </c>
      <c r="C11910" s="218">
        <v>44939</v>
      </c>
      <c r="D11910" s="218">
        <v>44938</v>
      </c>
      <c r="E11910" s="1">
        <v>11</v>
      </c>
      <c r="F11910" s="62">
        <v>382.87</v>
      </c>
    </row>
    <row r="11911" spans="1:6" x14ac:dyDescent="0.35">
      <c r="A11911" s="1">
        <v>93</v>
      </c>
      <c r="B11911" s="1" t="s">
        <v>122</v>
      </c>
      <c r="C11911" s="218">
        <v>44939</v>
      </c>
      <c r="D11911" s="218">
        <v>44939</v>
      </c>
      <c r="E11911" s="1">
        <v>9</v>
      </c>
      <c r="F11911" s="62">
        <v>304.76</v>
      </c>
    </row>
    <row r="11912" spans="1:6" x14ac:dyDescent="0.35">
      <c r="A11912" s="1">
        <v>93</v>
      </c>
      <c r="B11912" s="1" t="s">
        <v>122</v>
      </c>
      <c r="C11912" s="218">
        <v>44940</v>
      </c>
      <c r="D11912" s="218">
        <v>44938</v>
      </c>
      <c r="E11912" s="1">
        <v>1</v>
      </c>
      <c r="F11912" s="62">
        <v>23.76</v>
      </c>
    </row>
    <row r="11913" spans="1:6" x14ac:dyDescent="0.35">
      <c r="A11913" s="1">
        <v>93</v>
      </c>
      <c r="B11913" s="1" t="s">
        <v>122</v>
      </c>
      <c r="C11913" s="218">
        <v>44940</v>
      </c>
      <c r="D11913" s="218">
        <v>44939</v>
      </c>
      <c r="E11913" s="1">
        <v>7</v>
      </c>
      <c r="F11913" s="62">
        <v>227.15</v>
      </c>
    </row>
    <row r="11914" spans="1:6" x14ac:dyDescent="0.35">
      <c r="A11914" s="1">
        <v>93</v>
      </c>
      <c r="B11914" s="1" t="s">
        <v>122</v>
      </c>
      <c r="C11914" s="218">
        <v>44940</v>
      </c>
      <c r="D11914" s="218">
        <v>44940</v>
      </c>
      <c r="E11914" s="1">
        <v>12</v>
      </c>
      <c r="F11914" s="62">
        <v>468.51</v>
      </c>
    </row>
    <row r="11915" spans="1:6" x14ac:dyDescent="0.35">
      <c r="A11915" s="1">
        <v>93</v>
      </c>
      <c r="B11915" s="1" t="s">
        <v>122</v>
      </c>
      <c r="C11915" s="218">
        <v>44941</v>
      </c>
      <c r="D11915" s="218">
        <v>44940</v>
      </c>
      <c r="E11915" s="1">
        <v>4</v>
      </c>
      <c r="F11915" s="62">
        <v>94.44</v>
      </c>
    </row>
    <row r="11916" spans="1:6" x14ac:dyDescent="0.35">
      <c r="A11916" s="1">
        <v>93</v>
      </c>
      <c r="B11916" s="1" t="s">
        <v>122</v>
      </c>
      <c r="C11916" s="218">
        <v>44941</v>
      </c>
      <c r="D11916" s="218">
        <v>44941</v>
      </c>
      <c r="E11916" s="1">
        <v>9</v>
      </c>
      <c r="F11916" s="62">
        <v>336.1</v>
      </c>
    </row>
    <row r="11917" spans="1:6" x14ac:dyDescent="0.35">
      <c r="A11917" s="1">
        <v>93</v>
      </c>
      <c r="B11917" s="1" t="s">
        <v>122</v>
      </c>
      <c r="C11917" s="218">
        <v>44942</v>
      </c>
      <c r="D11917" s="218">
        <v>44941</v>
      </c>
      <c r="E11917" s="1">
        <v>5</v>
      </c>
      <c r="F11917" s="62">
        <v>148.84</v>
      </c>
    </row>
    <row r="11918" spans="1:6" x14ac:dyDescent="0.35">
      <c r="A11918" s="1">
        <v>93</v>
      </c>
      <c r="B11918" s="1" t="s">
        <v>122</v>
      </c>
      <c r="C11918" s="218">
        <v>44942</v>
      </c>
      <c r="D11918" s="218">
        <v>44942</v>
      </c>
      <c r="E11918" s="1">
        <v>10</v>
      </c>
      <c r="F11918" s="62">
        <v>297.77999999999997</v>
      </c>
    </row>
    <row r="11919" spans="1:6" x14ac:dyDescent="0.35">
      <c r="A11919" s="1">
        <v>93</v>
      </c>
      <c r="B11919" s="1" t="s">
        <v>122</v>
      </c>
      <c r="C11919" s="218">
        <v>44943</v>
      </c>
      <c r="D11919" s="218">
        <v>44940</v>
      </c>
      <c r="E11919" s="1">
        <v>1</v>
      </c>
      <c r="F11919" s="62">
        <v>23.76</v>
      </c>
    </row>
    <row r="11920" spans="1:6" x14ac:dyDescent="0.35">
      <c r="A11920" s="1">
        <v>93</v>
      </c>
      <c r="B11920" s="1" t="s">
        <v>122</v>
      </c>
      <c r="C11920" s="218">
        <v>44943</v>
      </c>
      <c r="D11920" s="218">
        <v>44942</v>
      </c>
      <c r="E11920" s="1">
        <v>3</v>
      </c>
      <c r="F11920" s="62">
        <v>159.34</v>
      </c>
    </row>
    <row r="11921" spans="1:6" x14ac:dyDescent="0.35">
      <c r="A11921" s="1">
        <v>93</v>
      </c>
      <c r="B11921" s="1" t="s">
        <v>122</v>
      </c>
      <c r="C11921" s="218">
        <v>44943</v>
      </c>
      <c r="D11921" s="218">
        <v>44943</v>
      </c>
      <c r="E11921" s="1">
        <v>4</v>
      </c>
      <c r="F11921" s="62">
        <v>94.94</v>
      </c>
    </row>
    <row r="11922" spans="1:6" x14ac:dyDescent="0.35">
      <c r="A11922" s="1">
        <v>93</v>
      </c>
      <c r="B11922" s="1" t="s">
        <v>122</v>
      </c>
      <c r="C11922" s="218">
        <v>44944</v>
      </c>
      <c r="D11922" s="218">
        <v>44941</v>
      </c>
      <c r="E11922" s="1">
        <v>2</v>
      </c>
      <c r="F11922" s="62">
        <v>77.510000000000005</v>
      </c>
    </row>
    <row r="11923" spans="1:6" x14ac:dyDescent="0.35">
      <c r="A11923" s="1">
        <v>93</v>
      </c>
      <c r="B11923" s="1" t="s">
        <v>122</v>
      </c>
      <c r="C11923" s="218">
        <v>44944</v>
      </c>
      <c r="D11923" s="218">
        <v>44943</v>
      </c>
      <c r="E11923" s="1">
        <v>9</v>
      </c>
      <c r="F11923" s="62">
        <v>211.85</v>
      </c>
    </row>
    <row r="11924" spans="1:6" x14ac:dyDescent="0.35">
      <c r="A11924" s="1">
        <v>93</v>
      </c>
      <c r="B11924" s="1" t="s">
        <v>122</v>
      </c>
      <c r="C11924" s="218">
        <v>44944</v>
      </c>
      <c r="D11924" s="218">
        <v>44944</v>
      </c>
      <c r="E11924" s="1">
        <v>9</v>
      </c>
      <c r="F11924" s="62">
        <v>243.14</v>
      </c>
    </row>
    <row r="11925" spans="1:6" x14ac:dyDescent="0.35">
      <c r="A11925" s="1">
        <v>93</v>
      </c>
      <c r="B11925" s="1" t="s">
        <v>122</v>
      </c>
      <c r="C11925" s="218">
        <v>44945</v>
      </c>
      <c r="D11925" s="218">
        <v>44944</v>
      </c>
      <c r="E11925" s="1">
        <v>9</v>
      </c>
      <c r="F11925" s="62">
        <v>304.20999999999998</v>
      </c>
    </row>
    <row r="11926" spans="1:6" x14ac:dyDescent="0.35">
      <c r="A11926" s="1">
        <v>93</v>
      </c>
      <c r="B11926" s="1" t="s">
        <v>122</v>
      </c>
      <c r="C11926" s="218">
        <v>44945</v>
      </c>
      <c r="D11926" s="218">
        <v>44945</v>
      </c>
      <c r="E11926" s="1">
        <v>6</v>
      </c>
      <c r="F11926" s="62">
        <v>141.71</v>
      </c>
    </row>
    <row r="11927" spans="1:6" x14ac:dyDescent="0.35">
      <c r="A11927" s="1">
        <v>93</v>
      </c>
      <c r="B11927" s="1" t="s">
        <v>122</v>
      </c>
      <c r="C11927" s="218">
        <v>44946</v>
      </c>
      <c r="D11927" s="218">
        <v>44943</v>
      </c>
      <c r="E11927" s="1">
        <v>1</v>
      </c>
      <c r="F11927" s="62">
        <v>54.35</v>
      </c>
    </row>
    <row r="11928" spans="1:6" x14ac:dyDescent="0.35">
      <c r="A11928" s="1">
        <v>93</v>
      </c>
      <c r="B11928" s="1" t="s">
        <v>122</v>
      </c>
      <c r="C11928" s="218">
        <v>44946</v>
      </c>
      <c r="D11928" s="218">
        <v>44945</v>
      </c>
      <c r="E11928" s="1">
        <v>5</v>
      </c>
      <c r="F11928" s="62">
        <v>179.08</v>
      </c>
    </row>
    <row r="11929" spans="1:6" x14ac:dyDescent="0.35">
      <c r="A11929" s="1">
        <v>93</v>
      </c>
      <c r="B11929" s="1" t="s">
        <v>122</v>
      </c>
      <c r="C11929" s="218">
        <v>44946</v>
      </c>
      <c r="D11929" s="218">
        <v>44946</v>
      </c>
      <c r="E11929" s="1">
        <v>3</v>
      </c>
      <c r="F11929" s="62">
        <v>100.87</v>
      </c>
    </row>
    <row r="11930" spans="1:6" x14ac:dyDescent="0.35">
      <c r="A11930" s="1">
        <v>93</v>
      </c>
      <c r="B11930" s="1" t="s">
        <v>122</v>
      </c>
      <c r="C11930" s="218">
        <v>44948</v>
      </c>
      <c r="D11930" s="218">
        <v>44945</v>
      </c>
      <c r="E11930" s="1">
        <v>4</v>
      </c>
      <c r="F11930" s="62">
        <v>94.14</v>
      </c>
    </row>
    <row r="11931" spans="1:6" x14ac:dyDescent="0.35">
      <c r="A11931" s="1">
        <v>93</v>
      </c>
      <c r="B11931" s="1" t="s">
        <v>122</v>
      </c>
      <c r="C11931" s="218">
        <v>44948</v>
      </c>
      <c r="D11931" s="218">
        <v>44946</v>
      </c>
      <c r="E11931" s="1">
        <v>4</v>
      </c>
      <c r="F11931" s="62">
        <v>155.57</v>
      </c>
    </row>
    <row r="11932" spans="1:6" x14ac:dyDescent="0.35">
      <c r="A11932" s="1">
        <v>93</v>
      </c>
      <c r="B11932" s="1" t="s">
        <v>122</v>
      </c>
      <c r="C11932" s="218">
        <v>44948</v>
      </c>
      <c r="D11932" s="218">
        <v>44947</v>
      </c>
      <c r="E11932" s="1">
        <v>4</v>
      </c>
      <c r="F11932" s="62">
        <v>156.07</v>
      </c>
    </row>
    <row r="11933" spans="1:6" x14ac:dyDescent="0.35">
      <c r="A11933" s="1">
        <v>93</v>
      </c>
      <c r="B11933" s="1" t="s">
        <v>122</v>
      </c>
      <c r="C11933" s="218">
        <v>44948</v>
      </c>
      <c r="D11933" s="218">
        <v>44948</v>
      </c>
      <c r="E11933" s="1">
        <v>3</v>
      </c>
      <c r="F11933" s="62">
        <v>70.98</v>
      </c>
    </row>
    <row r="11934" spans="1:6" x14ac:dyDescent="0.35">
      <c r="A11934" s="1">
        <v>93</v>
      </c>
      <c r="B11934" s="1" t="s">
        <v>122</v>
      </c>
      <c r="C11934" s="218">
        <v>44949</v>
      </c>
      <c r="D11934" s="218">
        <v>44946</v>
      </c>
      <c r="E11934" s="1">
        <v>5</v>
      </c>
      <c r="F11934" s="62">
        <v>147.94999999999999</v>
      </c>
    </row>
    <row r="11935" spans="1:6" x14ac:dyDescent="0.35">
      <c r="A11935" s="1">
        <v>93</v>
      </c>
      <c r="B11935" s="1" t="s">
        <v>122</v>
      </c>
      <c r="C11935" s="218">
        <v>44949</v>
      </c>
      <c r="D11935" s="218">
        <v>44947</v>
      </c>
      <c r="E11935" s="1">
        <v>8</v>
      </c>
      <c r="F11935" s="62">
        <v>217.99</v>
      </c>
    </row>
    <row r="11936" spans="1:6" x14ac:dyDescent="0.35">
      <c r="A11936" s="1">
        <v>93</v>
      </c>
      <c r="B11936" s="1" t="s">
        <v>122</v>
      </c>
      <c r="C11936" s="218">
        <v>44949</v>
      </c>
      <c r="D11936" s="218">
        <v>44948</v>
      </c>
      <c r="E11936" s="1">
        <v>5</v>
      </c>
      <c r="F11936" s="62">
        <v>210.52</v>
      </c>
    </row>
    <row r="11937" spans="1:6" x14ac:dyDescent="0.35">
      <c r="A11937" s="1">
        <v>93</v>
      </c>
      <c r="B11937" s="1" t="s">
        <v>122</v>
      </c>
      <c r="C11937" s="218">
        <v>44950</v>
      </c>
      <c r="D11937" s="218">
        <v>44947</v>
      </c>
      <c r="E11937" s="1">
        <v>6</v>
      </c>
      <c r="F11937" s="62">
        <v>201.95</v>
      </c>
    </row>
    <row r="11938" spans="1:6" x14ac:dyDescent="0.35">
      <c r="A11938" s="1">
        <v>93</v>
      </c>
      <c r="B11938" s="1" t="s">
        <v>122</v>
      </c>
      <c r="C11938" s="218">
        <v>44950</v>
      </c>
      <c r="D11938" s="218">
        <v>44948</v>
      </c>
      <c r="E11938" s="1">
        <v>5</v>
      </c>
      <c r="F11938" s="62">
        <v>209.18</v>
      </c>
    </row>
    <row r="11939" spans="1:6" x14ac:dyDescent="0.35">
      <c r="A11939" s="1">
        <v>93</v>
      </c>
      <c r="B11939" s="1" t="s">
        <v>122</v>
      </c>
      <c r="C11939" s="218">
        <v>44950</v>
      </c>
      <c r="D11939" s="218">
        <v>44949</v>
      </c>
      <c r="E11939" s="1">
        <v>2</v>
      </c>
      <c r="F11939" s="62">
        <v>78.010000000000005</v>
      </c>
    </row>
    <row r="11940" spans="1:6" x14ac:dyDescent="0.35">
      <c r="A11940" s="1">
        <v>93</v>
      </c>
      <c r="B11940" s="1" t="s">
        <v>122</v>
      </c>
      <c r="C11940" s="218">
        <v>44950</v>
      </c>
      <c r="D11940" s="218">
        <v>44950</v>
      </c>
      <c r="E11940" s="1">
        <v>2</v>
      </c>
      <c r="F11940" s="62">
        <v>47.32</v>
      </c>
    </row>
    <row r="11941" spans="1:6" x14ac:dyDescent="0.35">
      <c r="A11941" s="1">
        <v>93</v>
      </c>
      <c r="B11941" s="1" t="s">
        <v>122</v>
      </c>
      <c r="C11941" s="218">
        <v>44951</v>
      </c>
      <c r="D11941" s="218">
        <v>44948</v>
      </c>
      <c r="E11941" s="1">
        <v>2</v>
      </c>
      <c r="F11941" s="62">
        <v>47.27</v>
      </c>
    </row>
    <row r="11942" spans="1:6" x14ac:dyDescent="0.35">
      <c r="A11942" s="1">
        <v>93</v>
      </c>
      <c r="B11942" s="1" t="s">
        <v>122</v>
      </c>
      <c r="C11942" s="218">
        <v>44951</v>
      </c>
      <c r="D11942" s="218">
        <v>44949</v>
      </c>
      <c r="E11942" s="1">
        <v>6</v>
      </c>
      <c r="F11942" s="62">
        <v>200.86</v>
      </c>
    </row>
    <row r="11943" spans="1:6" x14ac:dyDescent="0.35">
      <c r="A11943" s="1">
        <v>93</v>
      </c>
      <c r="B11943" s="1" t="s">
        <v>122</v>
      </c>
      <c r="C11943" s="218">
        <v>44951</v>
      </c>
      <c r="D11943" s="218">
        <v>44950</v>
      </c>
      <c r="E11943" s="1">
        <v>2</v>
      </c>
      <c r="F11943" s="62">
        <v>107.61</v>
      </c>
    </row>
    <row r="11944" spans="1:6" x14ac:dyDescent="0.35">
      <c r="A11944" s="1">
        <v>93</v>
      </c>
      <c r="B11944" s="1" t="s">
        <v>122</v>
      </c>
      <c r="C11944" s="218">
        <v>44951</v>
      </c>
      <c r="D11944" s="218">
        <v>44951</v>
      </c>
      <c r="E11944" s="1">
        <v>5</v>
      </c>
      <c r="F11944" s="62">
        <v>148.84</v>
      </c>
    </row>
    <row r="11945" spans="1:6" x14ac:dyDescent="0.35">
      <c r="A11945" s="1">
        <v>93</v>
      </c>
      <c r="B11945" s="1" t="s">
        <v>122</v>
      </c>
      <c r="C11945" s="218">
        <v>44952</v>
      </c>
      <c r="D11945" s="218">
        <v>44949</v>
      </c>
      <c r="E11945" s="1">
        <v>6</v>
      </c>
      <c r="F11945" s="62">
        <v>171.91</v>
      </c>
    </row>
    <row r="11946" spans="1:6" x14ac:dyDescent="0.35">
      <c r="A11946" s="1">
        <v>93</v>
      </c>
      <c r="B11946" s="1" t="s">
        <v>122</v>
      </c>
      <c r="C11946" s="218">
        <v>44952</v>
      </c>
      <c r="D11946" s="218">
        <v>44950</v>
      </c>
      <c r="E11946" s="1">
        <v>8</v>
      </c>
      <c r="F11946" s="62">
        <v>250.26</v>
      </c>
    </row>
    <row r="11947" spans="1:6" x14ac:dyDescent="0.35">
      <c r="A11947" s="1">
        <v>93</v>
      </c>
      <c r="B11947" s="1" t="s">
        <v>122</v>
      </c>
      <c r="C11947" s="218">
        <v>44952</v>
      </c>
      <c r="D11947" s="218">
        <v>44951</v>
      </c>
      <c r="E11947" s="1">
        <v>4</v>
      </c>
      <c r="F11947" s="62">
        <v>94.34</v>
      </c>
    </row>
    <row r="11948" spans="1:6" x14ac:dyDescent="0.35">
      <c r="A11948" s="1">
        <v>94</v>
      </c>
      <c r="B11948" s="1" t="s">
        <v>123</v>
      </c>
      <c r="C11948" s="218">
        <v>44885</v>
      </c>
      <c r="D11948" s="218">
        <v>44881</v>
      </c>
      <c r="E11948" s="1">
        <v>6</v>
      </c>
      <c r="F11948" s="62">
        <v>140.62</v>
      </c>
    </row>
    <row r="11949" spans="1:6" x14ac:dyDescent="0.35">
      <c r="A11949" s="1">
        <v>94</v>
      </c>
      <c r="B11949" s="1" t="s">
        <v>123</v>
      </c>
      <c r="C11949" s="218">
        <v>44885</v>
      </c>
      <c r="D11949" s="218">
        <v>44882</v>
      </c>
      <c r="E11949" s="1">
        <v>3</v>
      </c>
      <c r="F11949" s="62">
        <v>71.23</v>
      </c>
    </row>
    <row r="11950" spans="1:6" x14ac:dyDescent="0.35">
      <c r="A11950" s="1">
        <v>94</v>
      </c>
      <c r="B11950" s="1" t="s">
        <v>123</v>
      </c>
      <c r="C11950" s="218">
        <v>44886</v>
      </c>
      <c r="D11950" s="218">
        <v>44882</v>
      </c>
      <c r="E11950" s="1">
        <v>6</v>
      </c>
      <c r="F11950" s="62">
        <v>142.16</v>
      </c>
    </row>
    <row r="11951" spans="1:6" x14ac:dyDescent="0.35">
      <c r="A11951" s="1">
        <v>94</v>
      </c>
      <c r="B11951" s="1" t="s">
        <v>123</v>
      </c>
      <c r="C11951" s="218">
        <v>44887</v>
      </c>
      <c r="D11951" s="218">
        <v>44885</v>
      </c>
      <c r="E11951" s="1">
        <v>1</v>
      </c>
      <c r="F11951" s="62">
        <v>54.25</v>
      </c>
    </row>
    <row r="11952" spans="1:6" x14ac:dyDescent="0.35">
      <c r="A11952" s="1">
        <v>94</v>
      </c>
      <c r="B11952" s="1" t="s">
        <v>123</v>
      </c>
      <c r="C11952" s="218">
        <v>44887</v>
      </c>
      <c r="D11952" s="218">
        <v>44886</v>
      </c>
      <c r="E11952" s="1">
        <v>4</v>
      </c>
      <c r="F11952" s="62">
        <v>94.79</v>
      </c>
    </row>
    <row r="11953" spans="1:6" x14ac:dyDescent="0.35">
      <c r="A11953" s="1">
        <v>94</v>
      </c>
      <c r="B11953" s="1" t="s">
        <v>123</v>
      </c>
      <c r="C11953" s="218">
        <v>44887</v>
      </c>
      <c r="D11953" s="218">
        <v>44887</v>
      </c>
      <c r="E11953" s="1">
        <v>2</v>
      </c>
      <c r="F11953" s="62">
        <v>47.37</v>
      </c>
    </row>
    <row r="11954" spans="1:6" x14ac:dyDescent="0.35">
      <c r="A11954" s="1">
        <v>94</v>
      </c>
      <c r="B11954" s="1" t="s">
        <v>123</v>
      </c>
      <c r="C11954" s="218">
        <v>44888</v>
      </c>
      <c r="D11954" s="218">
        <v>44885</v>
      </c>
      <c r="E11954" s="1">
        <v>1</v>
      </c>
      <c r="F11954" s="62">
        <v>54.45</v>
      </c>
    </row>
    <row r="11955" spans="1:6" x14ac:dyDescent="0.35">
      <c r="A11955" s="1">
        <v>94</v>
      </c>
      <c r="B11955" s="1" t="s">
        <v>123</v>
      </c>
      <c r="C11955" s="218">
        <v>44888</v>
      </c>
      <c r="D11955" s="218">
        <v>44886</v>
      </c>
      <c r="E11955" s="1">
        <v>1</v>
      </c>
      <c r="F11955" s="62">
        <v>54.05</v>
      </c>
    </row>
    <row r="11956" spans="1:6" x14ac:dyDescent="0.35">
      <c r="A11956" s="1">
        <v>94</v>
      </c>
      <c r="B11956" s="1" t="s">
        <v>123</v>
      </c>
      <c r="C11956" s="218">
        <v>44888</v>
      </c>
      <c r="D11956" s="218">
        <v>44887</v>
      </c>
      <c r="E11956" s="1">
        <v>1</v>
      </c>
      <c r="F11956" s="62">
        <v>23.71</v>
      </c>
    </row>
    <row r="11957" spans="1:6" x14ac:dyDescent="0.35">
      <c r="A11957" s="1">
        <v>94</v>
      </c>
      <c r="B11957" s="1" t="s">
        <v>123</v>
      </c>
      <c r="C11957" s="218">
        <v>44888</v>
      </c>
      <c r="D11957" s="218">
        <v>44888</v>
      </c>
      <c r="E11957" s="1">
        <v>1</v>
      </c>
      <c r="F11957" s="62">
        <v>54.25</v>
      </c>
    </row>
    <row r="11958" spans="1:6" x14ac:dyDescent="0.35">
      <c r="A11958" s="1">
        <v>94</v>
      </c>
      <c r="B11958" s="1" t="s">
        <v>123</v>
      </c>
      <c r="C11958" s="218">
        <v>44889</v>
      </c>
      <c r="D11958" s="218">
        <v>44887</v>
      </c>
      <c r="E11958" s="1">
        <v>1</v>
      </c>
      <c r="F11958" s="62">
        <v>23.71</v>
      </c>
    </row>
    <row r="11959" spans="1:6" x14ac:dyDescent="0.35">
      <c r="A11959" s="1">
        <v>94</v>
      </c>
      <c r="B11959" s="1" t="s">
        <v>123</v>
      </c>
      <c r="C11959" s="218">
        <v>44889</v>
      </c>
      <c r="D11959" s="218">
        <v>44889</v>
      </c>
      <c r="E11959" s="1">
        <v>8</v>
      </c>
      <c r="F11959" s="62">
        <v>189.33</v>
      </c>
    </row>
    <row r="11960" spans="1:6" x14ac:dyDescent="0.35">
      <c r="A11960" s="1">
        <v>94</v>
      </c>
      <c r="B11960" s="1" t="s">
        <v>123</v>
      </c>
      <c r="C11960" s="218">
        <v>44890</v>
      </c>
      <c r="D11960" s="218">
        <v>44886</v>
      </c>
      <c r="E11960" s="1">
        <v>1</v>
      </c>
      <c r="F11960" s="62">
        <v>23.66</v>
      </c>
    </row>
    <row r="11961" spans="1:6" x14ac:dyDescent="0.35">
      <c r="A11961" s="1">
        <v>94</v>
      </c>
      <c r="B11961" s="1" t="s">
        <v>123</v>
      </c>
      <c r="C11961" s="218">
        <v>44890</v>
      </c>
      <c r="D11961" s="218">
        <v>44888</v>
      </c>
      <c r="E11961" s="1">
        <v>1</v>
      </c>
      <c r="F11961" s="62">
        <v>49.45</v>
      </c>
    </row>
    <row r="11962" spans="1:6" x14ac:dyDescent="0.35">
      <c r="A11962" s="1">
        <v>94</v>
      </c>
      <c r="B11962" s="1" t="s">
        <v>123</v>
      </c>
      <c r="C11962" s="218">
        <v>44890</v>
      </c>
      <c r="D11962" s="218">
        <v>44890</v>
      </c>
      <c r="E11962" s="1">
        <v>3</v>
      </c>
      <c r="F11962" s="62">
        <v>101.67</v>
      </c>
    </row>
    <row r="11963" spans="1:6" x14ac:dyDescent="0.35">
      <c r="A11963" s="1">
        <v>94</v>
      </c>
      <c r="B11963" s="1" t="s">
        <v>123</v>
      </c>
      <c r="C11963" s="218">
        <v>44891</v>
      </c>
      <c r="D11963" s="218">
        <v>44888</v>
      </c>
      <c r="E11963" s="1">
        <v>1</v>
      </c>
      <c r="F11963" s="62">
        <v>54.2</v>
      </c>
    </row>
    <row r="11964" spans="1:6" x14ac:dyDescent="0.35">
      <c r="A11964" s="1">
        <v>94</v>
      </c>
      <c r="B11964" s="1" t="s">
        <v>123</v>
      </c>
      <c r="C11964" s="218">
        <v>44891</v>
      </c>
      <c r="D11964" s="218">
        <v>44891</v>
      </c>
      <c r="E11964" s="1">
        <v>3</v>
      </c>
      <c r="F11964" s="62">
        <v>132.01</v>
      </c>
    </row>
    <row r="11965" spans="1:6" x14ac:dyDescent="0.35">
      <c r="A11965" s="1">
        <v>94</v>
      </c>
      <c r="B11965" s="1" t="s">
        <v>123</v>
      </c>
      <c r="C11965" s="218">
        <v>44892</v>
      </c>
      <c r="D11965" s="218">
        <v>44891</v>
      </c>
      <c r="E11965" s="1">
        <v>1</v>
      </c>
      <c r="F11965" s="62">
        <v>23.71</v>
      </c>
    </row>
    <row r="11966" spans="1:6" x14ac:dyDescent="0.35">
      <c r="A11966" s="1">
        <v>94</v>
      </c>
      <c r="B11966" s="1" t="s">
        <v>123</v>
      </c>
      <c r="C11966" s="218">
        <v>44892</v>
      </c>
      <c r="D11966" s="218">
        <v>44892</v>
      </c>
      <c r="E11966" s="1">
        <v>5</v>
      </c>
      <c r="F11966" s="62">
        <v>204.44</v>
      </c>
    </row>
    <row r="11967" spans="1:6" x14ac:dyDescent="0.35">
      <c r="A11967" s="1">
        <v>94</v>
      </c>
      <c r="B11967" s="1" t="s">
        <v>123</v>
      </c>
      <c r="C11967" s="218">
        <v>44893</v>
      </c>
      <c r="D11967" s="218">
        <v>44893</v>
      </c>
      <c r="E11967" s="1">
        <v>3</v>
      </c>
      <c r="F11967" s="62">
        <v>101.67</v>
      </c>
    </row>
    <row r="11968" spans="1:6" x14ac:dyDescent="0.35">
      <c r="A11968" s="1">
        <v>94</v>
      </c>
      <c r="B11968" s="1" t="s">
        <v>123</v>
      </c>
      <c r="C11968" s="218">
        <v>44894</v>
      </c>
      <c r="D11968" s="218">
        <v>44892</v>
      </c>
      <c r="E11968" s="1">
        <v>1</v>
      </c>
      <c r="F11968" s="62">
        <v>23.66</v>
      </c>
    </row>
    <row r="11969" spans="1:6" x14ac:dyDescent="0.35">
      <c r="A11969" s="1">
        <v>94</v>
      </c>
      <c r="B11969" s="1" t="s">
        <v>123</v>
      </c>
      <c r="C11969" s="218">
        <v>44894</v>
      </c>
      <c r="D11969" s="218">
        <v>44894</v>
      </c>
      <c r="E11969" s="1">
        <v>2</v>
      </c>
      <c r="F11969" s="62">
        <v>108.11</v>
      </c>
    </row>
    <row r="11970" spans="1:6" x14ac:dyDescent="0.35">
      <c r="A11970" s="1">
        <v>94</v>
      </c>
      <c r="B11970" s="1" t="s">
        <v>123</v>
      </c>
      <c r="C11970" s="218">
        <v>44895</v>
      </c>
      <c r="D11970" s="218">
        <v>44892</v>
      </c>
      <c r="E11970" s="1">
        <v>2</v>
      </c>
      <c r="F11970" s="62">
        <v>47.42</v>
      </c>
    </row>
    <row r="11971" spans="1:6" x14ac:dyDescent="0.35">
      <c r="A11971" s="1">
        <v>94</v>
      </c>
      <c r="B11971" s="1" t="s">
        <v>123</v>
      </c>
      <c r="C11971" s="218">
        <v>44895</v>
      </c>
      <c r="D11971" s="218">
        <v>44894</v>
      </c>
      <c r="E11971" s="1">
        <v>3</v>
      </c>
      <c r="F11971" s="62">
        <v>71.03</v>
      </c>
    </row>
    <row r="11972" spans="1:6" x14ac:dyDescent="0.35">
      <c r="A11972" s="1">
        <v>94</v>
      </c>
      <c r="B11972" s="1" t="s">
        <v>123</v>
      </c>
      <c r="C11972" s="218">
        <v>44895</v>
      </c>
      <c r="D11972" s="218">
        <v>44895</v>
      </c>
      <c r="E11972" s="1">
        <v>3</v>
      </c>
      <c r="F11972" s="62">
        <v>70.83</v>
      </c>
    </row>
    <row r="11973" spans="1:6" x14ac:dyDescent="0.35">
      <c r="A11973" s="1">
        <v>94</v>
      </c>
      <c r="B11973" s="1" t="s">
        <v>123</v>
      </c>
      <c r="C11973" s="218">
        <v>44896</v>
      </c>
      <c r="D11973" s="218">
        <v>44895</v>
      </c>
      <c r="E11973" s="1">
        <v>4</v>
      </c>
      <c r="F11973" s="62">
        <v>94.69</v>
      </c>
    </row>
    <row r="11974" spans="1:6" x14ac:dyDescent="0.35">
      <c r="A11974" s="1">
        <v>94</v>
      </c>
      <c r="B11974" s="1" t="s">
        <v>123</v>
      </c>
      <c r="C11974" s="218">
        <v>44896</v>
      </c>
      <c r="D11974" s="218">
        <v>44896</v>
      </c>
      <c r="E11974" s="1">
        <v>1</v>
      </c>
      <c r="F11974" s="62">
        <v>23.51</v>
      </c>
    </row>
    <row r="11975" spans="1:6" x14ac:dyDescent="0.35">
      <c r="A11975" s="1">
        <v>94</v>
      </c>
      <c r="B11975" s="1" t="s">
        <v>123</v>
      </c>
      <c r="C11975" s="218">
        <v>44897</v>
      </c>
      <c r="D11975" s="218">
        <v>44894</v>
      </c>
      <c r="E11975" s="1">
        <v>1</v>
      </c>
      <c r="F11975" s="62">
        <v>23.76</v>
      </c>
    </row>
    <row r="11976" spans="1:6" x14ac:dyDescent="0.35">
      <c r="A11976" s="1">
        <v>94</v>
      </c>
      <c r="B11976" s="1" t="s">
        <v>123</v>
      </c>
      <c r="C11976" s="218">
        <v>44897</v>
      </c>
      <c r="D11976" s="218">
        <v>44895</v>
      </c>
      <c r="E11976" s="1">
        <v>1</v>
      </c>
      <c r="F11976" s="62">
        <v>20.29</v>
      </c>
    </row>
    <row r="11977" spans="1:6" x14ac:dyDescent="0.35">
      <c r="A11977" s="1">
        <v>94</v>
      </c>
      <c r="B11977" s="1" t="s">
        <v>123</v>
      </c>
      <c r="C11977" s="218">
        <v>44897</v>
      </c>
      <c r="D11977" s="218">
        <v>44896</v>
      </c>
      <c r="E11977" s="1">
        <v>1</v>
      </c>
      <c r="F11977" s="62">
        <v>20.79</v>
      </c>
    </row>
    <row r="11978" spans="1:6" x14ac:dyDescent="0.35">
      <c r="A11978" s="1">
        <v>94</v>
      </c>
      <c r="B11978" s="1" t="s">
        <v>123</v>
      </c>
      <c r="C11978" s="218">
        <v>44898</v>
      </c>
      <c r="D11978" s="218">
        <v>44895</v>
      </c>
      <c r="E11978" s="1">
        <v>1</v>
      </c>
      <c r="F11978" s="62">
        <v>54.05</v>
      </c>
    </row>
    <row r="11979" spans="1:6" x14ac:dyDescent="0.35">
      <c r="A11979" s="1">
        <v>94</v>
      </c>
      <c r="B11979" s="1" t="s">
        <v>123</v>
      </c>
      <c r="C11979" s="218">
        <v>44898</v>
      </c>
      <c r="D11979" s="218">
        <v>44896</v>
      </c>
      <c r="E11979" s="1">
        <v>1</v>
      </c>
      <c r="F11979" s="62">
        <v>23.36</v>
      </c>
    </row>
    <row r="11980" spans="1:6" x14ac:dyDescent="0.35">
      <c r="A11980" s="1">
        <v>94</v>
      </c>
      <c r="B11980" s="1" t="s">
        <v>123</v>
      </c>
      <c r="C11980" s="218">
        <v>44898</v>
      </c>
      <c r="D11980" s="218">
        <v>44897</v>
      </c>
      <c r="E11980" s="1">
        <v>2</v>
      </c>
      <c r="F11980" s="62">
        <v>46.92</v>
      </c>
    </row>
    <row r="11981" spans="1:6" x14ac:dyDescent="0.35">
      <c r="A11981" s="1">
        <v>94</v>
      </c>
      <c r="B11981" s="1" t="s">
        <v>123</v>
      </c>
      <c r="C11981" s="218">
        <v>44899</v>
      </c>
      <c r="D11981" s="218">
        <v>44893</v>
      </c>
      <c r="E11981" s="1">
        <v>1</v>
      </c>
      <c r="F11981" s="62">
        <v>52.47</v>
      </c>
    </row>
    <row r="11982" spans="1:6" x14ac:dyDescent="0.35">
      <c r="A11982" s="1">
        <v>94</v>
      </c>
      <c r="B11982" s="1" t="s">
        <v>123</v>
      </c>
      <c r="C11982" s="218">
        <v>44899</v>
      </c>
      <c r="D11982" s="218">
        <v>44896</v>
      </c>
      <c r="E11982" s="1">
        <v>1</v>
      </c>
      <c r="F11982" s="62">
        <v>54.3</v>
      </c>
    </row>
    <row r="11983" spans="1:6" x14ac:dyDescent="0.35">
      <c r="A11983" s="1">
        <v>94</v>
      </c>
      <c r="B11983" s="1" t="s">
        <v>123</v>
      </c>
      <c r="C11983" s="218">
        <v>44899</v>
      </c>
      <c r="D11983" s="218">
        <v>44897</v>
      </c>
      <c r="E11983" s="1">
        <v>2</v>
      </c>
      <c r="F11983" s="62">
        <v>107.12</v>
      </c>
    </row>
    <row r="11984" spans="1:6" x14ac:dyDescent="0.35">
      <c r="A11984" s="1">
        <v>94</v>
      </c>
      <c r="B11984" s="1" t="s">
        <v>123</v>
      </c>
      <c r="C11984" s="218">
        <v>44899</v>
      </c>
      <c r="D11984" s="218">
        <v>44899</v>
      </c>
      <c r="E11984" s="1">
        <v>3</v>
      </c>
      <c r="F11984" s="62">
        <v>71.13</v>
      </c>
    </row>
    <row r="11985" spans="1:6" x14ac:dyDescent="0.35">
      <c r="A11985" s="1">
        <v>94</v>
      </c>
      <c r="B11985" s="1" t="s">
        <v>123</v>
      </c>
      <c r="C11985" s="218">
        <v>44900</v>
      </c>
      <c r="D11985" s="218">
        <v>44899</v>
      </c>
      <c r="E11985" s="1">
        <v>2</v>
      </c>
      <c r="F11985" s="62">
        <v>47.22</v>
      </c>
    </row>
    <row r="11986" spans="1:6" x14ac:dyDescent="0.35">
      <c r="A11986" s="1">
        <v>94</v>
      </c>
      <c r="B11986" s="1" t="s">
        <v>123</v>
      </c>
      <c r="C11986" s="218">
        <v>44900</v>
      </c>
      <c r="D11986" s="218">
        <v>44900</v>
      </c>
      <c r="E11986" s="1">
        <v>3</v>
      </c>
      <c r="F11986" s="62">
        <v>131.66999999999999</v>
      </c>
    </row>
    <row r="11987" spans="1:6" x14ac:dyDescent="0.35">
      <c r="A11987" s="1">
        <v>94</v>
      </c>
      <c r="B11987" s="1" t="s">
        <v>123</v>
      </c>
      <c r="C11987" s="218">
        <v>44901</v>
      </c>
      <c r="D11987" s="218">
        <v>44901</v>
      </c>
      <c r="E11987" s="1">
        <v>3</v>
      </c>
      <c r="F11987" s="62">
        <v>131.86000000000001</v>
      </c>
    </row>
    <row r="11988" spans="1:6" x14ac:dyDescent="0.35">
      <c r="A11988" s="1">
        <v>94</v>
      </c>
      <c r="B11988" s="1" t="s">
        <v>123</v>
      </c>
      <c r="C11988" s="218">
        <v>44902</v>
      </c>
      <c r="D11988" s="218">
        <v>44901</v>
      </c>
      <c r="E11988" s="1">
        <v>1</v>
      </c>
      <c r="F11988" s="62">
        <v>53.76</v>
      </c>
    </row>
    <row r="11989" spans="1:6" x14ac:dyDescent="0.35">
      <c r="A11989" s="1">
        <v>94</v>
      </c>
      <c r="B11989" s="1" t="s">
        <v>123</v>
      </c>
      <c r="C11989" s="218">
        <v>44902</v>
      </c>
      <c r="D11989" s="218">
        <v>44902</v>
      </c>
      <c r="E11989" s="1">
        <v>3</v>
      </c>
      <c r="F11989" s="62">
        <v>131.91</v>
      </c>
    </row>
    <row r="11990" spans="1:6" x14ac:dyDescent="0.35">
      <c r="A11990" s="1">
        <v>94</v>
      </c>
      <c r="B11990" s="1" t="s">
        <v>123</v>
      </c>
      <c r="C11990" s="218">
        <v>44903</v>
      </c>
      <c r="D11990" s="218">
        <v>44903</v>
      </c>
      <c r="E11990" s="1">
        <v>4</v>
      </c>
      <c r="F11990" s="62">
        <v>94.64</v>
      </c>
    </row>
    <row r="11991" spans="1:6" x14ac:dyDescent="0.35">
      <c r="A11991" s="1">
        <v>94</v>
      </c>
      <c r="B11991" s="1" t="s">
        <v>123</v>
      </c>
      <c r="C11991" s="218">
        <v>44904</v>
      </c>
      <c r="D11991" s="218">
        <v>44904</v>
      </c>
      <c r="E11991" s="1">
        <v>3</v>
      </c>
      <c r="F11991" s="62">
        <v>101.27</v>
      </c>
    </row>
    <row r="11992" spans="1:6" x14ac:dyDescent="0.35">
      <c r="A11992" s="1">
        <v>94</v>
      </c>
      <c r="B11992" s="1" t="s">
        <v>123</v>
      </c>
      <c r="C11992" s="218">
        <v>44905</v>
      </c>
      <c r="D11992" s="218">
        <v>44904</v>
      </c>
      <c r="E11992" s="1">
        <v>1</v>
      </c>
      <c r="F11992" s="62">
        <v>23.76</v>
      </c>
    </row>
    <row r="11993" spans="1:6" x14ac:dyDescent="0.35">
      <c r="A11993" s="1">
        <v>94</v>
      </c>
      <c r="B11993" s="1" t="s">
        <v>123</v>
      </c>
      <c r="C11993" s="218">
        <v>44905</v>
      </c>
      <c r="D11993" s="218">
        <v>44905</v>
      </c>
      <c r="E11993" s="1">
        <v>5</v>
      </c>
      <c r="F11993" s="62">
        <v>178.89</v>
      </c>
    </row>
    <row r="11994" spans="1:6" x14ac:dyDescent="0.35">
      <c r="A11994" s="1">
        <v>94</v>
      </c>
      <c r="B11994" s="1" t="s">
        <v>123</v>
      </c>
      <c r="C11994" s="218">
        <v>44906</v>
      </c>
      <c r="D11994" s="218">
        <v>44906</v>
      </c>
      <c r="E11994" s="1">
        <v>5</v>
      </c>
      <c r="F11994" s="62">
        <v>118.2</v>
      </c>
    </row>
    <row r="11995" spans="1:6" x14ac:dyDescent="0.35">
      <c r="A11995" s="1">
        <v>94</v>
      </c>
      <c r="B11995" s="1" t="s">
        <v>123</v>
      </c>
      <c r="C11995" s="218">
        <v>44907</v>
      </c>
      <c r="D11995" s="218">
        <v>44907</v>
      </c>
      <c r="E11995" s="1">
        <v>4</v>
      </c>
      <c r="F11995" s="62">
        <v>124.99</v>
      </c>
    </row>
    <row r="11996" spans="1:6" x14ac:dyDescent="0.35">
      <c r="A11996" s="1">
        <v>94</v>
      </c>
      <c r="B11996" s="1" t="s">
        <v>123</v>
      </c>
      <c r="C11996" s="218">
        <v>44908</v>
      </c>
      <c r="D11996" s="218">
        <v>44908</v>
      </c>
      <c r="E11996" s="1">
        <v>7</v>
      </c>
      <c r="F11996" s="62">
        <v>196.76</v>
      </c>
    </row>
    <row r="11997" spans="1:6" x14ac:dyDescent="0.35">
      <c r="A11997" s="1">
        <v>94</v>
      </c>
      <c r="B11997" s="1" t="s">
        <v>123</v>
      </c>
      <c r="C11997" s="218">
        <v>44909</v>
      </c>
      <c r="D11997" s="218">
        <v>44909</v>
      </c>
      <c r="E11997" s="1">
        <v>3</v>
      </c>
      <c r="F11997" s="62">
        <v>131.91</v>
      </c>
    </row>
    <row r="11998" spans="1:6" x14ac:dyDescent="0.35">
      <c r="A11998" s="1">
        <v>94</v>
      </c>
      <c r="B11998" s="1" t="s">
        <v>123</v>
      </c>
      <c r="C11998" s="218">
        <v>44910</v>
      </c>
      <c r="D11998" s="218">
        <v>44907</v>
      </c>
      <c r="E11998" s="1">
        <v>1</v>
      </c>
      <c r="F11998" s="62">
        <v>23.66</v>
      </c>
    </row>
    <row r="11999" spans="1:6" x14ac:dyDescent="0.35">
      <c r="A11999" s="1">
        <v>94</v>
      </c>
      <c r="B11999" s="1" t="s">
        <v>123</v>
      </c>
      <c r="C11999" s="218">
        <v>44910</v>
      </c>
      <c r="D11999" s="218">
        <v>44908</v>
      </c>
      <c r="E11999" s="1">
        <v>1</v>
      </c>
      <c r="F11999" s="62">
        <v>53.96</v>
      </c>
    </row>
    <row r="12000" spans="1:6" x14ac:dyDescent="0.35">
      <c r="A12000" s="1">
        <v>94</v>
      </c>
      <c r="B12000" s="1" t="s">
        <v>123</v>
      </c>
      <c r="C12000" s="218">
        <v>44910</v>
      </c>
      <c r="D12000" s="218">
        <v>44910</v>
      </c>
      <c r="E12000" s="1">
        <v>3</v>
      </c>
      <c r="F12000" s="62">
        <v>70.98</v>
      </c>
    </row>
    <row r="12001" spans="1:6" x14ac:dyDescent="0.35">
      <c r="A12001" s="1">
        <v>94</v>
      </c>
      <c r="B12001" s="1" t="s">
        <v>123</v>
      </c>
      <c r="C12001" s="218">
        <v>44911</v>
      </c>
      <c r="D12001" s="218">
        <v>44909</v>
      </c>
      <c r="E12001" s="1">
        <v>2</v>
      </c>
      <c r="F12001" s="62">
        <v>108.75</v>
      </c>
    </row>
    <row r="12002" spans="1:6" x14ac:dyDescent="0.35">
      <c r="A12002" s="1">
        <v>94</v>
      </c>
      <c r="B12002" s="1" t="s">
        <v>123</v>
      </c>
      <c r="C12002" s="218">
        <v>44911</v>
      </c>
      <c r="D12002" s="218">
        <v>44910</v>
      </c>
      <c r="E12002" s="1">
        <v>3</v>
      </c>
      <c r="F12002" s="62">
        <v>71.08</v>
      </c>
    </row>
    <row r="12003" spans="1:6" x14ac:dyDescent="0.35">
      <c r="A12003" s="1">
        <v>94</v>
      </c>
      <c r="B12003" s="1" t="s">
        <v>123</v>
      </c>
      <c r="C12003" s="218">
        <v>44911</v>
      </c>
      <c r="D12003" s="218">
        <v>44911</v>
      </c>
      <c r="E12003" s="1">
        <v>3</v>
      </c>
      <c r="F12003" s="62">
        <v>101.47</v>
      </c>
    </row>
    <row r="12004" spans="1:6" x14ac:dyDescent="0.35">
      <c r="A12004" s="1">
        <v>94</v>
      </c>
      <c r="B12004" s="1" t="s">
        <v>123</v>
      </c>
      <c r="C12004" s="218">
        <v>44912</v>
      </c>
      <c r="D12004" s="218">
        <v>44912</v>
      </c>
      <c r="E12004" s="1">
        <v>4</v>
      </c>
      <c r="F12004" s="62">
        <v>184.13</v>
      </c>
    </row>
    <row r="12005" spans="1:6" x14ac:dyDescent="0.35">
      <c r="A12005" s="1">
        <v>94</v>
      </c>
      <c r="B12005" s="1" t="s">
        <v>123</v>
      </c>
      <c r="C12005" s="218">
        <v>44913</v>
      </c>
      <c r="D12005" s="218">
        <v>44912</v>
      </c>
      <c r="E12005" s="1">
        <v>2</v>
      </c>
      <c r="F12005" s="62">
        <v>47.37</v>
      </c>
    </row>
    <row r="12006" spans="1:6" x14ac:dyDescent="0.35">
      <c r="A12006" s="1">
        <v>94</v>
      </c>
      <c r="B12006" s="1" t="s">
        <v>123</v>
      </c>
      <c r="C12006" s="218">
        <v>44913</v>
      </c>
      <c r="D12006" s="218">
        <v>44913</v>
      </c>
      <c r="E12006" s="1">
        <v>2</v>
      </c>
      <c r="F12006" s="62">
        <v>77.760000000000005</v>
      </c>
    </row>
    <row r="12007" spans="1:6" x14ac:dyDescent="0.35">
      <c r="A12007" s="1">
        <v>94</v>
      </c>
      <c r="B12007" s="1" t="s">
        <v>123</v>
      </c>
      <c r="C12007" s="218">
        <v>44914</v>
      </c>
      <c r="D12007" s="218">
        <v>44913</v>
      </c>
      <c r="E12007" s="1">
        <v>2</v>
      </c>
      <c r="F12007" s="62">
        <v>47.52</v>
      </c>
    </row>
    <row r="12008" spans="1:6" x14ac:dyDescent="0.35">
      <c r="A12008" s="1">
        <v>94</v>
      </c>
      <c r="B12008" s="1" t="s">
        <v>123</v>
      </c>
      <c r="C12008" s="218">
        <v>44914</v>
      </c>
      <c r="D12008" s="218">
        <v>44914</v>
      </c>
      <c r="E12008" s="1">
        <v>3</v>
      </c>
      <c r="F12008" s="62">
        <v>132.06</v>
      </c>
    </row>
    <row r="12009" spans="1:6" x14ac:dyDescent="0.35">
      <c r="A12009" s="1">
        <v>94</v>
      </c>
      <c r="B12009" s="1" t="s">
        <v>123</v>
      </c>
      <c r="C12009" s="218">
        <v>44915</v>
      </c>
      <c r="D12009" s="218">
        <v>44915</v>
      </c>
      <c r="E12009" s="1">
        <v>4</v>
      </c>
      <c r="F12009" s="62">
        <v>124.64</v>
      </c>
    </row>
    <row r="12010" spans="1:6" x14ac:dyDescent="0.35">
      <c r="A12010" s="1">
        <v>94</v>
      </c>
      <c r="B12010" s="1" t="s">
        <v>123</v>
      </c>
      <c r="C12010" s="218">
        <v>44916</v>
      </c>
      <c r="D12010" s="218">
        <v>44914</v>
      </c>
      <c r="E12010" s="1">
        <v>1</v>
      </c>
      <c r="F12010" s="62">
        <v>23.76</v>
      </c>
    </row>
    <row r="12011" spans="1:6" x14ac:dyDescent="0.35">
      <c r="A12011" s="1">
        <v>94</v>
      </c>
      <c r="B12011" s="1" t="s">
        <v>123</v>
      </c>
      <c r="C12011" s="218">
        <v>44916</v>
      </c>
      <c r="D12011" s="218">
        <v>44916</v>
      </c>
      <c r="E12011" s="1">
        <v>2</v>
      </c>
      <c r="F12011" s="62">
        <v>108.3</v>
      </c>
    </row>
    <row r="12012" spans="1:6" x14ac:dyDescent="0.35">
      <c r="A12012" s="1">
        <v>94</v>
      </c>
      <c r="B12012" s="1" t="s">
        <v>123</v>
      </c>
      <c r="C12012" s="218">
        <v>44917</v>
      </c>
      <c r="D12012" s="218">
        <v>44917</v>
      </c>
      <c r="E12012" s="1">
        <v>2</v>
      </c>
      <c r="F12012" s="62">
        <v>47.42</v>
      </c>
    </row>
    <row r="12013" spans="1:6" x14ac:dyDescent="0.35">
      <c r="A12013" s="1">
        <v>94</v>
      </c>
      <c r="B12013" s="1" t="s">
        <v>123</v>
      </c>
      <c r="C12013" s="218">
        <v>44918</v>
      </c>
      <c r="D12013" s="218">
        <v>44917</v>
      </c>
      <c r="E12013" s="1">
        <v>1</v>
      </c>
      <c r="F12013" s="62">
        <v>23.66</v>
      </c>
    </row>
    <row r="12014" spans="1:6" x14ac:dyDescent="0.35">
      <c r="A12014" s="1">
        <v>94</v>
      </c>
      <c r="B12014" s="1" t="s">
        <v>123</v>
      </c>
      <c r="C12014" s="218">
        <v>44918</v>
      </c>
      <c r="D12014" s="218">
        <v>44918</v>
      </c>
      <c r="E12014" s="1">
        <v>3</v>
      </c>
      <c r="F12014" s="62">
        <v>101.87</v>
      </c>
    </row>
    <row r="12015" spans="1:6" x14ac:dyDescent="0.35">
      <c r="A12015" s="1">
        <v>94</v>
      </c>
      <c r="B12015" s="1" t="s">
        <v>123</v>
      </c>
      <c r="C12015" s="218">
        <v>44919</v>
      </c>
      <c r="D12015" s="218">
        <v>44919</v>
      </c>
      <c r="E12015" s="1">
        <v>3</v>
      </c>
      <c r="F12015" s="62">
        <v>161.57</v>
      </c>
    </row>
    <row r="12016" spans="1:6" x14ac:dyDescent="0.35">
      <c r="A12016" s="1">
        <v>94</v>
      </c>
      <c r="B12016" s="1" t="s">
        <v>123</v>
      </c>
      <c r="C12016" s="218">
        <v>44920</v>
      </c>
      <c r="D12016" s="218">
        <v>44918</v>
      </c>
      <c r="E12016" s="1">
        <v>1</v>
      </c>
      <c r="F12016" s="62">
        <v>23.66</v>
      </c>
    </row>
    <row r="12017" spans="1:6" x14ac:dyDescent="0.35">
      <c r="A12017" s="1">
        <v>94</v>
      </c>
      <c r="B12017" s="1" t="s">
        <v>123</v>
      </c>
      <c r="C12017" s="218">
        <v>44920</v>
      </c>
      <c r="D12017" s="218">
        <v>44920</v>
      </c>
      <c r="E12017" s="1">
        <v>3</v>
      </c>
      <c r="F12017" s="62">
        <v>71.23</v>
      </c>
    </row>
    <row r="12018" spans="1:6" x14ac:dyDescent="0.35">
      <c r="A12018" s="1">
        <v>94</v>
      </c>
      <c r="B12018" s="1" t="s">
        <v>123</v>
      </c>
      <c r="C12018" s="218">
        <v>44921</v>
      </c>
      <c r="D12018" s="218">
        <v>44920</v>
      </c>
      <c r="E12018" s="1">
        <v>2</v>
      </c>
      <c r="F12018" s="62">
        <v>47.37</v>
      </c>
    </row>
    <row r="12019" spans="1:6" x14ac:dyDescent="0.35">
      <c r="A12019" s="1">
        <v>94</v>
      </c>
      <c r="B12019" s="1" t="s">
        <v>123</v>
      </c>
      <c r="C12019" s="218">
        <v>44921</v>
      </c>
      <c r="D12019" s="218">
        <v>44921</v>
      </c>
      <c r="E12019" s="1">
        <v>5</v>
      </c>
      <c r="F12019" s="62">
        <v>118.6</v>
      </c>
    </row>
    <row r="12020" spans="1:6" x14ac:dyDescent="0.35">
      <c r="A12020" s="1">
        <v>94</v>
      </c>
      <c r="B12020" s="1" t="s">
        <v>123</v>
      </c>
      <c r="C12020" s="218">
        <v>44923</v>
      </c>
      <c r="D12020" s="218">
        <v>44922</v>
      </c>
      <c r="E12020" s="1">
        <v>7</v>
      </c>
      <c r="F12020" s="62">
        <v>196.61</v>
      </c>
    </row>
    <row r="12021" spans="1:6" x14ac:dyDescent="0.35">
      <c r="A12021" s="1">
        <v>94</v>
      </c>
      <c r="B12021" s="1" t="s">
        <v>123</v>
      </c>
      <c r="C12021" s="218">
        <v>44923</v>
      </c>
      <c r="D12021" s="218">
        <v>44923</v>
      </c>
      <c r="E12021" s="1">
        <v>2</v>
      </c>
      <c r="F12021" s="62">
        <v>77.959999999999994</v>
      </c>
    </row>
    <row r="12022" spans="1:6" x14ac:dyDescent="0.35">
      <c r="A12022" s="1">
        <v>94</v>
      </c>
      <c r="B12022" s="1" t="s">
        <v>123</v>
      </c>
      <c r="C12022" s="218">
        <v>44924</v>
      </c>
      <c r="D12022" s="218">
        <v>44923</v>
      </c>
      <c r="E12022" s="1">
        <v>3</v>
      </c>
      <c r="F12022" s="62">
        <v>132.41</v>
      </c>
    </row>
    <row r="12023" spans="1:6" x14ac:dyDescent="0.35">
      <c r="A12023" s="1">
        <v>94</v>
      </c>
      <c r="B12023" s="1" t="s">
        <v>123</v>
      </c>
      <c r="C12023" s="218">
        <v>44924</v>
      </c>
      <c r="D12023" s="218">
        <v>44924</v>
      </c>
      <c r="E12023" s="1">
        <v>4</v>
      </c>
      <c r="F12023" s="62">
        <v>125.43</v>
      </c>
    </row>
    <row r="12024" spans="1:6" x14ac:dyDescent="0.35">
      <c r="A12024" s="1">
        <v>94</v>
      </c>
      <c r="B12024" s="1" t="s">
        <v>123</v>
      </c>
      <c r="C12024" s="218">
        <v>44925</v>
      </c>
      <c r="D12024" s="218">
        <v>44924</v>
      </c>
      <c r="E12024" s="1">
        <v>1</v>
      </c>
      <c r="F12024" s="62">
        <v>54.4</v>
      </c>
    </row>
    <row r="12025" spans="1:6" x14ac:dyDescent="0.35">
      <c r="A12025" s="1">
        <v>94</v>
      </c>
      <c r="B12025" s="1" t="s">
        <v>123</v>
      </c>
      <c r="C12025" s="218">
        <v>44925</v>
      </c>
      <c r="D12025" s="218">
        <v>44925</v>
      </c>
      <c r="E12025" s="1">
        <v>5</v>
      </c>
      <c r="F12025" s="62">
        <v>179.68</v>
      </c>
    </row>
    <row r="12026" spans="1:6" x14ac:dyDescent="0.35">
      <c r="A12026" s="1">
        <v>94</v>
      </c>
      <c r="B12026" s="1" t="s">
        <v>123</v>
      </c>
      <c r="C12026" s="218">
        <v>44926</v>
      </c>
      <c r="D12026" s="218">
        <v>44926</v>
      </c>
      <c r="E12026" s="1">
        <v>4</v>
      </c>
      <c r="F12026" s="62">
        <v>125.68</v>
      </c>
    </row>
    <row r="12027" spans="1:6" x14ac:dyDescent="0.35">
      <c r="A12027" s="1">
        <v>94</v>
      </c>
      <c r="B12027" s="1" t="s">
        <v>123</v>
      </c>
      <c r="C12027" s="218">
        <v>44927</v>
      </c>
      <c r="D12027" s="218">
        <v>44927</v>
      </c>
      <c r="E12027" s="1">
        <v>1</v>
      </c>
      <c r="F12027" s="62">
        <v>52.37</v>
      </c>
    </row>
    <row r="12028" spans="1:6" x14ac:dyDescent="0.35">
      <c r="A12028" s="1">
        <v>94</v>
      </c>
      <c r="B12028" s="1" t="s">
        <v>123</v>
      </c>
      <c r="C12028" s="218">
        <v>44928</v>
      </c>
      <c r="D12028" s="218">
        <v>44927</v>
      </c>
      <c r="E12028" s="1">
        <v>2</v>
      </c>
      <c r="F12028" s="62">
        <v>103.95</v>
      </c>
    </row>
    <row r="12029" spans="1:6" x14ac:dyDescent="0.35">
      <c r="A12029" s="1">
        <v>94</v>
      </c>
      <c r="B12029" s="1" t="s">
        <v>123</v>
      </c>
      <c r="C12029" s="218">
        <v>44929</v>
      </c>
      <c r="D12029" s="218">
        <v>44926</v>
      </c>
      <c r="E12029" s="1">
        <v>1</v>
      </c>
      <c r="F12029" s="62">
        <v>49.2</v>
      </c>
    </row>
    <row r="12030" spans="1:6" x14ac:dyDescent="0.35">
      <c r="A12030" s="1">
        <v>94</v>
      </c>
      <c r="B12030" s="1" t="s">
        <v>123</v>
      </c>
      <c r="C12030" s="218">
        <v>44929</v>
      </c>
      <c r="D12030" s="218">
        <v>44927</v>
      </c>
      <c r="E12030" s="1">
        <v>1</v>
      </c>
      <c r="F12030" s="62">
        <v>23.66</v>
      </c>
    </row>
    <row r="12031" spans="1:6" x14ac:dyDescent="0.35">
      <c r="A12031" s="1">
        <v>94</v>
      </c>
      <c r="B12031" s="1" t="s">
        <v>123</v>
      </c>
      <c r="C12031" s="218">
        <v>44929</v>
      </c>
      <c r="D12031" s="218">
        <v>44928</v>
      </c>
      <c r="E12031" s="1">
        <v>4</v>
      </c>
      <c r="F12031" s="62">
        <v>156.07</v>
      </c>
    </row>
    <row r="12032" spans="1:6" x14ac:dyDescent="0.35">
      <c r="A12032" s="1">
        <v>94</v>
      </c>
      <c r="B12032" s="1" t="s">
        <v>123</v>
      </c>
      <c r="C12032" s="218">
        <v>44929</v>
      </c>
      <c r="D12032" s="218">
        <v>44929</v>
      </c>
      <c r="E12032" s="1">
        <v>1</v>
      </c>
      <c r="F12032" s="62">
        <v>23.66</v>
      </c>
    </row>
    <row r="12033" spans="1:6" x14ac:dyDescent="0.35">
      <c r="A12033" s="1">
        <v>94</v>
      </c>
      <c r="B12033" s="1" t="s">
        <v>123</v>
      </c>
      <c r="C12033" s="218">
        <v>44930</v>
      </c>
      <c r="D12033" s="218">
        <v>44929</v>
      </c>
      <c r="E12033" s="1">
        <v>2</v>
      </c>
      <c r="F12033" s="62">
        <v>74.05</v>
      </c>
    </row>
    <row r="12034" spans="1:6" x14ac:dyDescent="0.35">
      <c r="A12034" s="1">
        <v>94</v>
      </c>
      <c r="B12034" s="1" t="s">
        <v>123</v>
      </c>
      <c r="C12034" s="218">
        <v>44930</v>
      </c>
      <c r="D12034" s="218">
        <v>44930</v>
      </c>
      <c r="E12034" s="1">
        <v>4</v>
      </c>
      <c r="F12034" s="62">
        <v>87.02</v>
      </c>
    </row>
    <row r="12035" spans="1:6" x14ac:dyDescent="0.35">
      <c r="A12035" s="1">
        <v>94</v>
      </c>
      <c r="B12035" s="1" t="s">
        <v>123</v>
      </c>
      <c r="C12035" s="218">
        <v>44932</v>
      </c>
      <c r="D12035" s="218">
        <v>44931</v>
      </c>
      <c r="E12035" s="1">
        <v>1</v>
      </c>
      <c r="F12035" s="62">
        <v>54.4</v>
      </c>
    </row>
    <row r="12036" spans="1:6" x14ac:dyDescent="0.35">
      <c r="A12036" s="1">
        <v>94</v>
      </c>
      <c r="B12036" s="1" t="s">
        <v>123</v>
      </c>
      <c r="C12036" s="218">
        <v>44932</v>
      </c>
      <c r="D12036" s="218">
        <v>44932</v>
      </c>
      <c r="E12036" s="1">
        <v>1</v>
      </c>
      <c r="F12036" s="62">
        <v>53.86</v>
      </c>
    </row>
    <row r="12037" spans="1:6" x14ac:dyDescent="0.35">
      <c r="A12037" s="1">
        <v>94</v>
      </c>
      <c r="B12037" s="1" t="s">
        <v>123</v>
      </c>
      <c r="C12037" s="218">
        <v>44933</v>
      </c>
      <c r="D12037" s="218">
        <v>44930</v>
      </c>
      <c r="E12037" s="1">
        <v>2</v>
      </c>
      <c r="F12037" s="62">
        <v>47.42</v>
      </c>
    </row>
    <row r="12038" spans="1:6" x14ac:dyDescent="0.35">
      <c r="A12038" s="1">
        <v>94</v>
      </c>
      <c r="B12038" s="1" t="s">
        <v>123</v>
      </c>
      <c r="C12038" s="218">
        <v>44933</v>
      </c>
      <c r="D12038" s="218">
        <v>44932</v>
      </c>
      <c r="E12038" s="1">
        <v>2</v>
      </c>
      <c r="F12038" s="62">
        <v>47.37</v>
      </c>
    </row>
    <row r="12039" spans="1:6" x14ac:dyDescent="0.35">
      <c r="A12039" s="1">
        <v>94</v>
      </c>
      <c r="B12039" s="1" t="s">
        <v>123</v>
      </c>
      <c r="C12039" s="218">
        <v>44933</v>
      </c>
      <c r="D12039" s="218">
        <v>44933</v>
      </c>
      <c r="E12039" s="1">
        <v>2</v>
      </c>
      <c r="F12039" s="62">
        <v>47.52</v>
      </c>
    </row>
    <row r="12040" spans="1:6" x14ac:dyDescent="0.35">
      <c r="A12040" s="1">
        <v>94</v>
      </c>
      <c r="B12040" s="1" t="s">
        <v>123</v>
      </c>
      <c r="C12040" s="218">
        <v>44934</v>
      </c>
      <c r="D12040" s="218">
        <v>44932</v>
      </c>
      <c r="E12040" s="1">
        <v>2</v>
      </c>
      <c r="F12040" s="62">
        <v>47.42</v>
      </c>
    </row>
    <row r="12041" spans="1:6" x14ac:dyDescent="0.35">
      <c r="A12041" s="1">
        <v>94</v>
      </c>
      <c r="B12041" s="1" t="s">
        <v>123</v>
      </c>
      <c r="C12041" s="218">
        <v>44934</v>
      </c>
      <c r="D12041" s="218">
        <v>44934</v>
      </c>
      <c r="E12041" s="1">
        <v>1</v>
      </c>
      <c r="F12041" s="62">
        <v>23.71</v>
      </c>
    </row>
    <row r="12042" spans="1:6" x14ac:dyDescent="0.35">
      <c r="A12042" s="1">
        <v>94</v>
      </c>
      <c r="B12042" s="1" t="s">
        <v>123</v>
      </c>
      <c r="C12042" s="218">
        <v>44936</v>
      </c>
      <c r="D12042" s="218">
        <v>44933</v>
      </c>
      <c r="E12042" s="1">
        <v>1</v>
      </c>
      <c r="F12042" s="62">
        <v>23.76</v>
      </c>
    </row>
    <row r="12043" spans="1:6" x14ac:dyDescent="0.35">
      <c r="A12043" s="1">
        <v>94</v>
      </c>
      <c r="B12043" s="1" t="s">
        <v>123</v>
      </c>
      <c r="C12043" s="218">
        <v>44936</v>
      </c>
      <c r="D12043" s="218">
        <v>44934</v>
      </c>
      <c r="E12043" s="1">
        <v>1</v>
      </c>
      <c r="F12043" s="62">
        <v>23.76</v>
      </c>
    </row>
    <row r="12044" spans="1:6" x14ac:dyDescent="0.35">
      <c r="A12044" s="1">
        <v>94</v>
      </c>
      <c r="B12044" s="1" t="s">
        <v>123</v>
      </c>
      <c r="C12044" s="218">
        <v>44936</v>
      </c>
      <c r="D12044" s="218">
        <v>44935</v>
      </c>
      <c r="E12044" s="1">
        <v>2</v>
      </c>
      <c r="F12044" s="62">
        <v>47.47</v>
      </c>
    </row>
    <row r="12045" spans="1:6" x14ac:dyDescent="0.35">
      <c r="A12045" s="1">
        <v>94</v>
      </c>
      <c r="B12045" s="1" t="s">
        <v>123</v>
      </c>
      <c r="C12045" s="218">
        <v>44936</v>
      </c>
      <c r="D12045" s="218">
        <v>44936</v>
      </c>
      <c r="E12045" s="1">
        <v>1</v>
      </c>
      <c r="F12045" s="62">
        <v>23.71</v>
      </c>
    </row>
    <row r="12046" spans="1:6" x14ac:dyDescent="0.35">
      <c r="A12046" s="1">
        <v>94</v>
      </c>
      <c r="B12046" s="1" t="s">
        <v>123</v>
      </c>
      <c r="C12046" s="218">
        <v>44937</v>
      </c>
      <c r="D12046" s="218">
        <v>44934</v>
      </c>
      <c r="E12046" s="1">
        <v>1</v>
      </c>
      <c r="F12046" s="62">
        <v>23.66</v>
      </c>
    </row>
    <row r="12047" spans="1:6" x14ac:dyDescent="0.35">
      <c r="A12047" s="1">
        <v>94</v>
      </c>
      <c r="B12047" s="1" t="s">
        <v>123</v>
      </c>
      <c r="C12047" s="218">
        <v>44937</v>
      </c>
      <c r="D12047" s="218">
        <v>44936</v>
      </c>
      <c r="E12047" s="1">
        <v>4</v>
      </c>
      <c r="F12047" s="62">
        <v>94.94</v>
      </c>
    </row>
    <row r="12048" spans="1:6" x14ac:dyDescent="0.35">
      <c r="A12048" s="1">
        <v>94</v>
      </c>
      <c r="B12048" s="1" t="s">
        <v>123</v>
      </c>
      <c r="C12048" s="218">
        <v>44937</v>
      </c>
      <c r="D12048" s="218">
        <v>44937</v>
      </c>
      <c r="E12048" s="1">
        <v>1</v>
      </c>
      <c r="F12048" s="62">
        <v>23.61</v>
      </c>
    </row>
    <row r="12049" spans="1:6" x14ac:dyDescent="0.35">
      <c r="A12049" s="1">
        <v>94</v>
      </c>
      <c r="B12049" s="1" t="s">
        <v>123</v>
      </c>
      <c r="C12049" s="218">
        <v>44938</v>
      </c>
      <c r="D12049" s="218">
        <v>44935</v>
      </c>
      <c r="E12049" s="1">
        <v>2</v>
      </c>
      <c r="F12049" s="62">
        <v>108.6</v>
      </c>
    </row>
    <row r="12050" spans="1:6" x14ac:dyDescent="0.35">
      <c r="A12050" s="1">
        <v>94</v>
      </c>
      <c r="B12050" s="1" t="s">
        <v>123</v>
      </c>
      <c r="C12050" s="218">
        <v>44938</v>
      </c>
      <c r="D12050" s="218">
        <v>44936</v>
      </c>
      <c r="E12050" s="1">
        <v>1</v>
      </c>
      <c r="F12050" s="62">
        <v>23.71</v>
      </c>
    </row>
    <row r="12051" spans="1:6" x14ac:dyDescent="0.35">
      <c r="A12051" s="1">
        <v>94</v>
      </c>
      <c r="B12051" s="1" t="s">
        <v>123</v>
      </c>
      <c r="C12051" s="218">
        <v>44938</v>
      </c>
      <c r="D12051" s="218">
        <v>44937</v>
      </c>
      <c r="E12051" s="1">
        <v>1</v>
      </c>
      <c r="F12051" s="62">
        <v>23.71</v>
      </c>
    </row>
    <row r="12052" spans="1:6" x14ac:dyDescent="0.35">
      <c r="A12052" s="1">
        <v>94</v>
      </c>
      <c r="B12052" s="1" t="s">
        <v>123</v>
      </c>
      <c r="C12052" s="218">
        <v>44939</v>
      </c>
      <c r="D12052" s="218">
        <v>44936</v>
      </c>
      <c r="E12052" s="1">
        <v>3</v>
      </c>
      <c r="F12052" s="62">
        <v>71.08</v>
      </c>
    </row>
    <row r="12053" spans="1:6" x14ac:dyDescent="0.35">
      <c r="A12053" s="1">
        <v>94</v>
      </c>
      <c r="B12053" s="1" t="s">
        <v>123</v>
      </c>
      <c r="C12053" s="218">
        <v>44939</v>
      </c>
      <c r="D12053" s="218">
        <v>44937</v>
      </c>
      <c r="E12053" s="1">
        <v>3</v>
      </c>
      <c r="F12053" s="62">
        <v>101.82</v>
      </c>
    </row>
    <row r="12054" spans="1:6" x14ac:dyDescent="0.35">
      <c r="A12054" s="1">
        <v>94</v>
      </c>
      <c r="B12054" s="1" t="s">
        <v>123</v>
      </c>
      <c r="C12054" s="218">
        <v>44940</v>
      </c>
      <c r="D12054" s="218">
        <v>44940</v>
      </c>
      <c r="E12054" s="1">
        <v>1</v>
      </c>
      <c r="F12054" s="62">
        <v>54.4</v>
      </c>
    </row>
    <row r="12055" spans="1:6" x14ac:dyDescent="0.35">
      <c r="A12055" s="1">
        <v>94</v>
      </c>
      <c r="B12055" s="1" t="s">
        <v>123</v>
      </c>
      <c r="C12055" s="218">
        <v>44942</v>
      </c>
      <c r="D12055" s="218">
        <v>44940</v>
      </c>
      <c r="E12055" s="1">
        <v>3</v>
      </c>
      <c r="F12055" s="62">
        <v>101.77</v>
      </c>
    </row>
    <row r="12056" spans="1:6" x14ac:dyDescent="0.35">
      <c r="A12056" s="1">
        <v>94</v>
      </c>
      <c r="B12056" s="1" t="s">
        <v>123</v>
      </c>
      <c r="C12056" s="218">
        <v>44942</v>
      </c>
      <c r="D12056" s="218">
        <v>44941</v>
      </c>
      <c r="E12056" s="1">
        <v>2</v>
      </c>
      <c r="F12056" s="62">
        <v>47.42</v>
      </c>
    </row>
    <row r="12057" spans="1:6" x14ac:dyDescent="0.35">
      <c r="A12057" s="1">
        <v>94</v>
      </c>
      <c r="B12057" s="1" t="s">
        <v>123</v>
      </c>
      <c r="C12057" s="218">
        <v>44942</v>
      </c>
      <c r="D12057" s="218">
        <v>44942</v>
      </c>
      <c r="E12057" s="1">
        <v>5</v>
      </c>
      <c r="F12057" s="62">
        <v>179.68</v>
      </c>
    </row>
    <row r="12058" spans="1:6" x14ac:dyDescent="0.35">
      <c r="A12058" s="1">
        <v>94</v>
      </c>
      <c r="B12058" s="1" t="s">
        <v>123</v>
      </c>
      <c r="C12058" s="218">
        <v>44943</v>
      </c>
      <c r="D12058" s="218">
        <v>44941</v>
      </c>
      <c r="E12058" s="1">
        <v>1</v>
      </c>
      <c r="F12058" s="62">
        <v>23.56</v>
      </c>
    </row>
    <row r="12059" spans="1:6" x14ac:dyDescent="0.35">
      <c r="A12059" s="1">
        <v>94</v>
      </c>
      <c r="B12059" s="1" t="s">
        <v>123</v>
      </c>
      <c r="C12059" s="218">
        <v>44943</v>
      </c>
      <c r="D12059" s="218">
        <v>44943</v>
      </c>
      <c r="E12059" s="1">
        <v>3</v>
      </c>
      <c r="F12059" s="62">
        <v>101.57</v>
      </c>
    </row>
    <row r="12060" spans="1:6" x14ac:dyDescent="0.35">
      <c r="A12060" s="1">
        <v>94</v>
      </c>
      <c r="B12060" s="1" t="s">
        <v>123</v>
      </c>
      <c r="C12060" s="218">
        <v>44944</v>
      </c>
      <c r="D12060" s="218">
        <v>44942</v>
      </c>
      <c r="E12060" s="1">
        <v>1</v>
      </c>
      <c r="F12060" s="62">
        <v>54.4</v>
      </c>
    </row>
    <row r="12061" spans="1:6" x14ac:dyDescent="0.35">
      <c r="A12061" s="1">
        <v>94</v>
      </c>
      <c r="B12061" s="1" t="s">
        <v>123</v>
      </c>
      <c r="C12061" s="218">
        <v>44944</v>
      </c>
      <c r="D12061" s="218">
        <v>44943</v>
      </c>
      <c r="E12061" s="1">
        <v>2</v>
      </c>
      <c r="F12061" s="62">
        <v>47.47</v>
      </c>
    </row>
    <row r="12062" spans="1:6" x14ac:dyDescent="0.35">
      <c r="A12062" s="1">
        <v>94</v>
      </c>
      <c r="B12062" s="1" t="s">
        <v>123</v>
      </c>
      <c r="C12062" s="218">
        <v>44944</v>
      </c>
      <c r="D12062" s="218">
        <v>44944</v>
      </c>
      <c r="E12062" s="1">
        <v>5</v>
      </c>
      <c r="F12062" s="62">
        <v>210.52</v>
      </c>
    </row>
    <row r="12063" spans="1:6" x14ac:dyDescent="0.35">
      <c r="A12063" s="1">
        <v>94</v>
      </c>
      <c r="B12063" s="1" t="s">
        <v>123</v>
      </c>
      <c r="C12063" s="218">
        <v>44945</v>
      </c>
      <c r="D12063" s="218">
        <v>44943</v>
      </c>
      <c r="E12063" s="1">
        <v>1</v>
      </c>
      <c r="F12063" s="62">
        <v>23.61</v>
      </c>
    </row>
    <row r="12064" spans="1:6" x14ac:dyDescent="0.35">
      <c r="A12064" s="1">
        <v>94</v>
      </c>
      <c r="B12064" s="1" t="s">
        <v>123</v>
      </c>
      <c r="C12064" s="218">
        <v>44945</v>
      </c>
      <c r="D12064" s="218">
        <v>44944</v>
      </c>
      <c r="E12064" s="1">
        <v>1</v>
      </c>
      <c r="F12064" s="62">
        <v>23.66</v>
      </c>
    </row>
    <row r="12065" spans="1:6" x14ac:dyDescent="0.35">
      <c r="A12065" s="1">
        <v>94</v>
      </c>
      <c r="B12065" s="1" t="s">
        <v>123</v>
      </c>
      <c r="C12065" s="218">
        <v>44945</v>
      </c>
      <c r="D12065" s="218">
        <v>44945</v>
      </c>
      <c r="E12065" s="1">
        <v>1</v>
      </c>
      <c r="F12065" s="62">
        <v>23.71</v>
      </c>
    </row>
    <row r="12066" spans="1:6" x14ac:dyDescent="0.35">
      <c r="A12066" s="1">
        <v>94</v>
      </c>
      <c r="B12066" s="1" t="s">
        <v>123</v>
      </c>
      <c r="C12066" s="218">
        <v>44947</v>
      </c>
      <c r="D12066" s="218">
        <v>44945</v>
      </c>
      <c r="E12066" s="1">
        <v>1</v>
      </c>
      <c r="F12066" s="62">
        <v>47.52</v>
      </c>
    </row>
    <row r="12067" spans="1:6" x14ac:dyDescent="0.35">
      <c r="A12067" s="1">
        <v>94</v>
      </c>
      <c r="B12067" s="1" t="s">
        <v>123</v>
      </c>
      <c r="C12067" s="218">
        <v>44947</v>
      </c>
      <c r="D12067" s="218">
        <v>44946</v>
      </c>
      <c r="E12067" s="1">
        <v>5</v>
      </c>
      <c r="F12067" s="62">
        <v>149.24</v>
      </c>
    </row>
    <row r="12068" spans="1:6" x14ac:dyDescent="0.35">
      <c r="A12068" s="1">
        <v>94</v>
      </c>
      <c r="B12068" s="1" t="s">
        <v>123</v>
      </c>
      <c r="C12068" s="218">
        <v>44947</v>
      </c>
      <c r="D12068" s="218">
        <v>44947</v>
      </c>
      <c r="E12068" s="1">
        <v>4</v>
      </c>
      <c r="F12068" s="62">
        <v>94.89</v>
      </c>
    </row>
    <row r="12069" spans="1:6" x14ac:dyDescent="0.35">
      <c r="A12069" s="1">
        <v>94</v>
      </c>
      <c r="B12069" s="1" t="s">
        <v>123</v>
      </c>
      <c r="C12069" s="218">
        <v>44949</v>
      </c>
      <c r="D12069" s="218">
        <v>44947</v>
      </c>
      <c r="E12069" s="1">
        <v>2</v>
      </c>
      <c r="F12069" s="62">
        <v>78.06</v>
      </c>
    </row>
    <row r="12070" spans="1:6" x14ac:dyDescent="0.35">
      <c r="A12070" s="1">
        <v>94</v>
      </c>
      <c r="B12070" s="1" t="s">
        <v>123</v>
      </c>
      <c r="C12070" s="218">
        <v>44949</v>
      </c>
      <c r="D12070" s="218">
        <v>44948</v>
      </c>
      <c r="E12070" s="1">
        <v>2</v>
      </c>
      <c r="F12070" s="62">
        <v>78.11</v>
      </c>
    </row>
    <row r="12071" spans="1:6" x14ac:dyDescent="0.35">
      <c r="A12071" s="1">
        <v>94</v>
      </c>
      <c r="B12071" s="1" t="s">
        <v>123</v>
      </c>
      <c r="C12071" s="218">
        <v>44949</v>
      </c>
      <c r="D12071" s="218">
        <v>44949</v>
      </c>
      <c r="E12071" s="1">
        <v>1</v>
      </c>
      <c r="F12071" s="62">
        <v>23.76</v>
      </c>
    </row>
    <row r="12072" spans="1:6" x14ac:dyDescent="0.35">
      <c r="A12072" s="1">
        <v>94</v>
      </c>
      <c r="B12072" s="1" t="s">
        <v>123</v>
      </c>
      <c r="C12072" s="218">
        <v>44950</v>
      </c>
      <c r="D12072" s="218">
        <v>44945</v>
      </c>
      <c r="E12072" s="1">
        <v>1</v>
      </c>
      <c r="F12072" s="62">
        <v>53.95</v>
      </c>
    </row>
    <row r="12073" spans="1:6" x14ac:dyDescent="0.35">
      <c r="A12073" s="1">
        <v>94</v>
      </c>
      <c r="B12073" s="1" t="s">
        <v>123</v>
      </c>
      <c r="C12073" s="218">
        <v>44950</v>
      </c>
      <c r="D12073" s="218">
        <v>44946</v>
      </c>
      <c r="E12073" s="1">
        <v>1</v>
      </c>
      <c r="F12073" s="62">
        <v>54.4</v>
      </c>
    </row>
    <row r="12074" spans="1:6" x14ac:dyDescent="0.35">
      <c r="A12074" s="1">
        <v>94</v>
      </c>
      <c r="B12074" s="1" t="s">
        <v>123</v>
      </c>
      <c r="C12074" s="218">
        <v>44950</v>
      </c>
      <c r="D12074" s="218">
        <v>44950</v>
      </c>
      <c r="E12074" s="1">
        <v>1</v>
      </c>
      <c r="F12074" s="62">
        <v>53.95</v>
      </c>
    </row>
    <row r="12075" spans="1:6" x14ac:dyDescent="0.35">
      <c r="A12075" s="1">
        <v>94</v>
      </c>
      <c r="B12075" s="1" t="s">
        <v>123</v>
      </c>
      <c r="C12075" s="218">
        <v>44951</v>
      </c>
      <c r="D12075" s="218">
        <v>44950</v>
      </c>
      <c r="E12075" s="1">
        <v>1</v>
      </c>
      <c r="F12075" s="62">
        <v>54.35</v>
      </c>
    </row>
    <row r="12076" spans="1:6" x14ac:dyDescent="0.35">
      <c r="A12076" s="1">
        <v>94</v>
      </c>
      <c r="B12076" s="1" t="s">
        <v>123</v>
      </c>
      <c r="C12076" s="218">
        <v>44951</v>
      </c>
      <c r="D12076" s="218">
        <v>44951</v>
      </c>
      <c r="E12076" s="1">
        <v>1</v>
      </c>
      <c r="F12076" s="62">
        <v>54.4</v>
      </c>
    </row>
    <row r="12077" spans="1:6" x14ac:dyDescent="0.35">
      <c r="A12077" s="1">
        <v>94</v>
      </c>
      <c r="B12077" s="1" t="s">
        <v>123</v>
      </c>
      <c r="C12077" s="218">
        <v>44952</v>
      </c>
      <c r="D12077" s="218">
        <v>44949</v>
      </c>
      <c r="E12077" s="1">
        <v>1</v>
      </c>
      <c r="F12077" s="62">
        <v>54.45</v>
      </c>
    </row>
    <row r="12078" spans="1:6" x14ac:dyDescent="0.35">
      <c r="A12078" s="1">
        <v>94</v>
      </c>
      <c r="B12078" s="1" t="s">
        <v>123</v>
      </c>
      <c r="C12078" s="218">
        <v>44952</v>
      </c>
      <c r="D12078" s="218">
        <v>44950</v>
      </c>
      <c r="E12078" s="1">
        <v>1</v>
      </c>
      <c r="F12078" s="62">
        <v>54.35</v>
      </c>
    </row>
    <row r="12079" spans="1:6" x14ac:dyDescent="0.35">
      <c r="A12079" s="1">
        <v>94</v>
      </c>
      <c r="B12079" s="1" t="s">
        <v>123</v>
      </c>
      <c r="C12079" s="218">
        <v>44952</v>
      </c>
      <c r="D12079" s="218">
        <v>44951</v>
      </c>
      <c r="E12079" s="1">
        <v>1</v>
      </c>
      <c r="F12079" s="62">
        <v>23.61</v>
      </c>
    </row>
    <row r="12080" spans="1:6" x14ac:dyDescent="0.35">
      <c r="A12080" s="1">
        <v>94</v>
      </c>
      <c r="B12080" s="1" t="s">
        <v>123</v>
      </c>
      <c r="C12080" s="218">
        <v>44952</v>
      </c>
      <c r="D12080" s="218">
        <v>44952</v>
      </c>
      <c r="E12080" s="1">
        <v>2</v>
      </c>
      <c r="F12080" s="62">
        <v>47.42</v>
      </c>
    </row>
    <row r="12081" spans="1:6" x14ac:dyDescent="0.35">
      <c r="A12081" s="1">
        <v>101</v>
      </c>
      <c r="B12081" s="1" t="s">
        <v>124</v>
      </c>
      <c r="C12081" s="218">
        <v>44879</v>
      </c>
      <c r="D12081" s="218">
        <v>44878</v>
      </c>
      <c r="E12081" s="1">
        <v>5</v>
      </c>
      <c r="F12081" s="62">
        <v>187.09</v>
      </c>
    </row>
    <row r="12082" spans="1:6" x14ac:dyDescent="0.35">
      <c r="A12082" s="1">
        <v>101</v>
      </c>
      <c r="B12082" s="1" t="s">
        <v>124</v>
      </c>
      <c r="C12082" s="218">
        <v>44881</v>
      </c>
      <c r="D12082" s="218">
        <v>44878</v>
      </c>
      <c r="E12082" s="1">
        <v>2</v>
      </c>
      <c r="F12082" s="62">
        <v>94.65</v>
      </c>
    </row>
    <row r="12083" spans="1:6" x14ac:dyDescent="0.35">
      <c r="A12083" s="1">
        <v>101</v>
      </c>
      <c r="B12083" s="1" t="s">
        <v>124</v>
      </c>
      <c r="C12083" s="218">
        <v>44881</v>
      </c>
      <c r="D12083" s="218">
        <v>44879</v>
      </c>
      <c r="E12083" s="1">
        <v>4</v>
      </c>
      <c r="F12083" s="62">
        <v>138.31</v>
      </c>
    </row>
    <row r="12084" spans="1:6" x14ac:dyDescent="0.35">
      <c r="A12084" s="1">
        <v>101</v>
      </c>
      <c r="B12084" s="1" t="s">
        <v>124</v>
      </c>
      <c r="C12084" s="218">
        <v>44881</v>
      </c>
      <c r="D12084" s="218">
        <v>44880</v>
      </c>
      <c r="E12084" s="1">
        <v>4</v>
      </c>
      <c r="F12084" s="62">
        <v>139.44</v>
      </c>
    </row>
    <row r="12085" spans="1:6" x14ac:dyDescent="0.35">
      <c r="A12085" s="1">
        <v>101</v>
      </c>
      <c r="B12085" s="1" t="s">
        <v>124</v>
      </c>
      <c r="C12085" s="218">
        <v>44883</v>
      </c>
      <c r="D12085" s="218">
        <v>44878</v>
      </c>
      <c r="E12085" s="1">
        <v>6</v>
      </c>
      <c r="F12085" s="62">
        <v>160.33000000000001</v>
      </c>
    </row>
    <row r="12086" spans="1:6" x14ac:dyDescent="0.35">
      <c r="A12086" s="1">
        <v>101</v>
      </c>
      <c r="B12086" s="1" t="s">
        <v>124</v>
      </c>
      <c r="C12086" s="218">
        <v>44883</v>
      </c>
      <c r="D12086" s="218">
        <v>44879</v>
      </c>
      <c r="E12086" s="1">
        <v>6</v>
      </c>
      <c r="F12086" s="62">
        <v>175.13</v>
      </c>
    </row>
    <row r="12087" spans="1:6" x14ac:dyDescent="0.35">
      <c r="A12087" s="1">
        <v>101</v>
      </c>
      <c r="B12087" s="1" t="s">
        <v>124</v>
      </c>
      <c r="C12087" s="218">
        <v>44883</v>
      </c>
      <c r="D12087" s="218">
        <v>44880</v>
      </c>
      <c r="E12087" s="1">
        <v>4</v>
      </c>
      <c r="F12087" s="62">
        <v>119.39</v>
      </c>
    </row>
    <row r="12088" spans="1:6" x14ac:dyDescent="0.35">
      <c r="A12088" s="1">
        <v>101</v>
      </c>
      <c r="B12088" s="1" t="s">
        <v>124</v>
      </c>
      <c r="C12088" s="218">
        <v>44883</v>
      </c>
      <c r="D12088" s="218">
        <v>44881</v>
      </c>
      <c r="E12088" s="1">
        <v>2</v>
      </c>
      <c r="F12088" s="62">
        <v>98.11</v>
      </c>
    </row>
    <row r="12089" spans="1:6" x14ac:dyDescent="0.35">
      <c r="A12089" s="1">
        <v>101</v>
      </c>
      <c r="B12089" s="1" t="s">
        <v>124</v>
      </c>
      <c r="C12089" s="218">
        <v>44883</v>
      </c>
      <c r="D12089" s="218">
        <v>44882</v>
      </c>
      <c r="E12089" s="1">
        <v>1</v>
      </c>
      <c r="F12089" s="62">
        <v>49.4</v>
      </c>
    </row>
    <row r="12090" spans="1:6" x14ac:dyDescent="0.35">
      <c r="A12090" s="1">
        <v>101</v>
      </c>
      <c r="B12090" s="1" t="s">
        <v>124</v>
      </c>
      <c r="C12090" s="218">
        <v>44884</v>
      </c>
      <c r="D12090" s="218">
        <v>44879</v>
      </c>
      <c r="E12090" s="1">
        <v>2</v>
      </c>
      <c r="F12090" s="62">
        <v>44.26</v>
      </c>
    </row>
    <row r="12091" spans="1:6" x14ac:dyDescent="0.35">
      <c r="A12091" s="1">
        <v>101</v>
      </c>
      <c r="B12091" s="1" t="s">
        <v>124</v>
      </c>
      <c r="C12091" s="218">
        <v>44884</v>
      </c>
      <c r="D12091" s="218">
        <v>44880</v>
      </c>
      <c r="E12091" s="1">
        <v>3</v>
      </c>
      <c r="F12091" s="62">
        <v>121.57</v>
      </c>
    </row>
    <row r="12092" spans="1:6" x14ac:dyDescent="0.35">
      <c r="A12092" s="1">
        <v>101</v>
      </c>
      <c r="B12092" s="1" t="s">
        <v>124</v>
      </c>
      <c r="C12092" s="218">
        <v>44884</v>
      </c>
      <c r="D12092" s="218">
        <v>44881</v>
      </c>
      <c r="E12092" s="1">
        <v>4</v>
      </c>
      <c r="F12092" s="62">
        <v>131.52000000000001</v>
      </c>
    </row>
    <row r="12093" spans="1:6" x14ac:dyDescent="0.35">
      <c r="A12093" s="1">
        <v>101</v>
      </c>
      <c r="B12093" s="1" t="s">
        <v>124</v>
      </c>
      <c r="C12093" s="218">
        <v>44884</v>
      </c>
      <c r="D12093" s="218">
        <v>44882</v>
      </c>
      <c r="E12093" s="1">
        <v>3</v>
      </c>
      <c r="F12093" s="62">
        <v>94.99</v>
      </c>
    </row>
    <row r="12094" spans="1:6" x14ac:dyDescent="0.35">
      <c r="A12094" s="1">
        <v>101</v>
      </c>
      <c r="B12094" s="1" t="s">
        <v>124</v>
      </c>
      <c r="C12094" s="218">
        <v>44884</v>
      </c>
      <c r="D12094" s="218">
        <v>44883</v>
      </c>
      <c r="E12094" s="1">
        <v>1</v>
      </c>
      <c r="F12094" s="62">
        <v>48.76</v>
      </c>
    </row>
    <row r="12095" spans="1:6" x14ac:dyDescent="0.35">
      <c r="A12095" s="1">
        <v>101</v>
      </c>
      <c r="B12095" s="1" t="s">
        <v>124</v>
      </c>
      <c r="C12095" s="218">
        <v>44884</v>
      </c>
      <c r="D12095" s="218">
        <v>44884</v>
      </c>
      <c r="E12095" s="1">
        <v>4</v>
      </c>
      <c r="F12095" s="62">
        <v>206.51</v>
      </c>
    </row>
    <row r="12096" spans="1:6" x14ac:dyDescent="0.35">
      <c r="A12096" s="1">
        <v>101</v>
      </c>
      <c r="B12096" s="1" t="s">
        <v>124</v>
      </c>
      <c r="C12096" s="218">
        <v>44885</v>
      </c>
      <c r="D12096" s="218">
        <v>44879</v>
      </c>
      <c r="E12096" s="1">
        <v>6</v>
      </c>
      <c r="F12096" s="62">
        <v>130.09</v>
      </c>
    </row>
    <row r="12097" spans="1:6" x14ac:dyDescent="0.35">
      <c r="A12097" s="1">
        <v>101</v>
      </c>
      <c r="B12097" s="1" t="s">
        <v>124</v>
      </c>
      <c r="C12097" s="218">
        <v>44885</v>
      </c>
      <c r="D12097" s="218">
        <v>44880</v>
      </c>
      <c r="E12097" s="1">
        <v>6</v>
      </c>
      <c r="F12097" s="62">
        <v>217.06</v>
      </c>
    </row>
    <row r="12098" spans="1:6" x14ac:dyDescent="0.35">
      <c r="A12098" s="1">
        <v>101</v>
      </c>
      <c r="B12098" s="1" t="s">
        <v>124</v>
      </c>
      <c r="C12098" s="218">
        <v>44885</v>
      </c>
      <c r="D12098" s="218">
        <v>44881</v>
      </c>
      <c r="E12098" s="1">
        <v>2</v>
      </c>
      <c r="F12098" s="62">
        <v>72.37</v>
      </c>
    </row>
    <row r="12099" spans="1:6" x14ac:dyDescent="0.35">
      <c r="A12099" s="1">
        <v>101</v>
      </c>
      <c r="B12099" s="1" t="s">
        <v>124</v>
      </c>
      <c r="C12099" s="218">
        <v>44885</v>
      </c>
      <c r="D12099" s="218">
        <v>44882</v>
      </c>
      <c r="E12099" s="1">
        <v>4</v>
      </c>
      <c r="F12099" s="62">
        <v>204.69</v>
      </c>
    </row>
    <row r="12100" spans="1:6" x14ac:dyDescent="0.35">
      <c r="A12100" s="1">
        <v>101</v>
      </c>
      <c r="B12100" s="1" t="s">
        <v>124</v>
      </c>
      <c r="C12100" s="218">
        <v>44885</v>
      </c>
      <c r="D12100" s="218">
        <v>44883</v>
      </c>
      <c r="E12100" s="1">
        <v>1</v>
      </c>
      <c r="F12100" s="62">
        <v>50.79</v>
      </c>
    </row>
    <row r="12101" spans="1:6" x14ac:dyDescent="0.35">
      <c r="A12101" s="1">
        <v>101</v>
      </c>
      <c r="B12101" s="1" t="s">
        <v>124</v>
      </c>
      <c r="C12101" s="218">
        <v>44886</v>
      </c>
      <c r="D12101" s="218">
        <v>44880</v>
      </c>
      <c r="E12101" s="1">
        <v>4</v>
      </c>
      <c r="F12101" s="62">
        <v>89</v>
      </c>
    </row>
    <row r="12102" spans="1:6" x14ac:dyDescent="0.35">
      <c r="A12102" s="1">
        <v>101</v>
      </c>
      <c r="B12102" s="1" t="s">
        <v>124</v>
      </c>
      <c r="C12102" s="218">
        <v>44886</v>
      </c>
      <c r="D12102" s="218">
        <v>44881</v>
      </c>
      <c r="E12102" s="1">
        <v>4</v>
      </c>
      <c r="F12102" s="62">
        <v>141.87</v>
      </c>
    </row>
    <row r="12103" spans="1:6" x14ac:dyDescent="0.35">
      <c r="A12103" s="1">
        <v>101</v>
      </c>
      <c r="B12103" s="1" t="s">
        <v>124</v>
      </c>
      <c r="C12103" s="218">
        <v>44886</v>
      </c>
      <c r="D12103" s="218">
        <v>44882</v>
      </c>
      <c r="E12103" s="1">
        <v>7</v>
      </c>
      <c r="F12103" s="62">
        <v>239.97</v>
      </c>
    </row>
    <row r="12104" spans="1:6" x14ac:dyDescent="0.35">
      <c r="A12104" s="1">
        <v>101</v>
      </c>
      <c r="B12104" s="1" t="s">
        <v>124</v>
      </c>
      <c r="C12104" s="218">
        <v>44886</v>
      </c>
      <c r="D12104" s="218">
        <v>44883</v>
      </c>
      <c r="E12104" s="1">
        <v>2</v>
      </c>
      <c r="F12104" s="62">
        <v>72.72</v>
      </c>
    </row>
    <row r="12105" spans="1:6" x14ac:dyDescent="0.35">
      <c r="A12105" s="1">
        <v>101</v>
      </c>
      <c r="B12105" s="1" t="s">
        <v>124</v>
      </c>
      <c r="C12105" s="218">
        <v>44886</v>
      </c>
      <c r="D12105" s="218">
        <v>44884</v>
      </c>
      <c r="E12105" s="1">
        <v>6</v>
      </c>
      <c r="F12105" s="62">
        <v>165.81</v>
      </c>
    </row>
    <row r="12106" spans="1:6" x14ac:dyDescent="0.35">
      <c r="A12106" s="1">
        <v>101</v>
      </c>
      <c r="B12106" s="1" t="s">
        <v>124</v>
      </c>
      <c r="C12106" s="218">
        <v>44887</v>
      </c>
      <c r="D12106" s="218">
        <v>44881</v>
      </c>
      <c r="E12106" s="1">
        <v>3</v>
      </c>
      <c r="F12106" s="62">
        <v>124.89</v>
      </c>
    </row>
    <row r="12107" spans="1:6" x14ac:dyDescent="0.35">
      <c r="A12107" s="1">
        <v>101</v>
      </c>
      <c r="B12107" s="1" t="s">
        <v>124</v>
      </c>
      <c r="C12107" s="218">
        <v>44887</v>
      </c>
      <c r="D12107" s="218">
        <v>44882</v>
      </c>
      <c r="E12107" s="1">
        <v>4</v>
      </c>
      <c r="F12107" s="62">
        <v>144.84</v>
      </c>
    </row>
    <row r="12108" spans="1:6" x14ac:dyDescent="0.35">
      <c r="A12108" s="1">
        <v>101</v>
      </c>
      <c r="B12108" s="1" t="s">
        <v>124</v>
      </c>
      <c r="C12108" s="218">
        <v>44887</v>
      </c>
      <c r="D12108" s="218">
        <v>44883</v>
      </c>
      <c r="E12108" s="1">
        <v>3</v>
      </c>
      <c r="F12108" s="62">
        <v>97.67</v>
      </c>
    </row>
    <row r="12109" spans="1:6" x14ac:dyDescent="0.35">
      <c r="A12109" s="1">
        <v>101</v>
      </c>
      <c r="B12109" s="1" t="s">
        <v>124</v>
      </c>
      <c r="C12109" s="218">
        <v>44887</v>
      </c>
      <c r="D12109" s="218">
        <v>44884</v>
      </c>
      <c r="E12109" s="1">
        <v>1</v>
      </c>
      <c r="F12109" s="62">
        <v>21.68</v>
      </c>
    </row>
    <row r="12110" spans="1:6" x14ac:dyDescent="0.35">
      <c r="A12110" s="1">
        <v>101</v>
      </c>
      <c r="B12110" s="1" t="s">
        <v>124</v>
      </c>
      <c r="C12110" s="218">
        <v>44887</v>
      </c>
      <c r="D12110" s="218">
        <v>44886</v>
      </c>
      <c r="E12110" s="1">
        <v>5</v>
      </c>
      <c r="F12110" s="62">
        <v>253.54</v>
      </c>
    </row>
    <row r="12111" spans="1:6" x14ac:dyDescent="0.35">
      <c r="A12111" s="1">
        <v>101</v>
      </c>
      <c r="B12111" s="1" t="s">
        <v>124</v>
      </c>
      <c r="C12111" s="218">
        <v>44888</v>
      </c>
      <c r="D12111" s="218">
        <v>44882</v>
      </c>
      <c r="E12111" s="1">
        <v>1</v>
      </c>
      <c r="F12111" s="62">
        <v>22.37</v>
      </c>
    </row>
    <row r="12112" spans="1:6" x14ac:dyDescent="0.35">
      <c r="A12112" s="1">
        <v>101</v>
      </c>
      <c r="B12112" s="1" t="s">
        <v>124</v>
      </c>
      <c r="C12112" s="218">
        <v>44888</v>
      </c>
      <c r="D12112" s="218">
        <v>44883</v>
      </c>
      <c r="E12112" s="1">
        <v>1</v>
      </c>
      <c r="F12112" s="62">
        <v>22.42</v>
      </c>
    </row>
    <row r="12113" spans="1:6" x14ac:dyDescent="0.35">
      <c r="A12113" s="1">
        <v>101</v>
      </c>
      <c r="B12113" s="1" t="s">
        <v>124</v>
      </c>
      <c r="C12113" s="218">
        <v>44888</v>
      </c>
      <c r="D12113" s="218">
        <v>44886</v>
      </c>
      <c r="E12113" s="1">
        <v>2</v>
      </c>
      <c r="F12113" s="62">
        <v>71.53</v>
      </c>
    </row>
    <row r="12114" spans="1:6" x14ac:dyDescent="0.35">
      <c r="A12114" s="1">
        <v>101</v>
      </c>
      <c r="B12114" s="1" t="s">
        <v>124</v>
      </c>
      <c r="C12114" s="218">
        <v>44888</v>
      </c>
      <c r="D12114" s="218">
        <v>44887</v>
      </c>
      <c r="E12114" s="1">
        <v>7</v>
      </c>
      <c r="F12114" s="62">
        <v>242.21</v>
      </c>
    </row>
    <row r="12115" spans="1:6" x14ac:dyDescent="0.35">
      <c r="A12115" s="1">
        <v>101</v>
      </c>
      <c r="B12115" s="1" t="s">
        <v>124</v>
      </c>
      <c r="C12115" s="218">
        <v>44888</v>
      </c>
      <c r="D12115" s="218">
        <v>44888</v>
      </c>
      <c r="E12115" s="1">
        <v>6</v>
      </c>
      <c r="F12115" s="62">
        <v>192.89</v>
      </c>
    </row>
    <row r="12116" spans="1:6" x14ac:dyDescent="0.35">
      <c r="A12116" s="1">
        <v>101</v>
      </c>
      <c r="B12116" s="1" t="s">
        <v>124</v>
      </c>
      <c r="C12116" s="218">
        <v>44889</v>
      </c>
      <c r="D12116" s="218">
        <v>44883</v>
      </c>
      <c r="E12116" s="1">
        <v>1</v>
      </c>
      <c r="F12116" s="62">
        <v>23.02</v>
      </c>
    </row>
    <row r="12117" spans="1:6" x14ac:dyDescent="0.35">
      <c r="A12117" s="1">
        <v>101</v>
      </c>
      <c r="B12117" s="1" t="s">
        <v>124</v>
      </c>
      <c r="C12117" s="218">
        <v>44889</v>
      </c>
      <c r="D12117" s="218">
        <v>44886</v>
      </c>
      <c r="E12117" s="1">
        <v>1</v>
      </c>
      <c r="F12117" s="62">
        <v>50.49</v>
      </c>
    </row>
    <row r="12118" spans="1:6" x14ac:dyDescent="0.35">
      <c r="A12118" s="1">
        <v>101</v>
      </c>
      <c r="B12118" s="1" t="s">
        <v>124</v>
      </c>
      <c r="C12118" s="218">
        <v>44889</v>
      </c>
      <c r="D12118" s="218">
        <v>44887</v>
      </c>
      <c r="E12118" s="1">
        <v>2</v>
      </c>
      <c r="F12118" s="62">
        <v>102.52</v>
      </c>
    </row>
    <row r="12119" spans="1:6" x14ac:dyDescent="0.35">
      <c r="A12119" s="1">
        <v>101</v>
      </c>
      <c r="B12119" s="1" t="s">
        <v>124</v>
      </c>
      <c r="C12119" s="218">
        <v>44889</v>
      </c>
      <c r="D12119" s="218">
        <v>44888</v>
      </c>
      <c r="E12119" s="1">
        <v>4</v>
      </c>
      <c r="F12119" s="62">
        <v>174.39</v>
      </c>
    </row>
    <row r="12120" spans="1:6" x14ac:dyDescent="0.35">
      <c r="A12120" s="1">
        <v>101</v>
      </c>
      <c r="B12120" s="1" t="s">
        <v>124</v>
      </c>
      <c r="C12120" s="218">
        <v>44889</v>
      </c>
      <c r="D12120" s="218">
        <v>44889</v>
      </c>
      <c r="E12120" s="1">
        <v>7</v>
      </c>
      <c r="F12120" s="62">
        <v>298.24</v>
      </c>
    </row>
    <row r="12121" spans="1:6" x14ac:dyDescent="0.35">
      <c r="A12121" s="1">
        <v>101</v>
      </c>
      <c r="B12121" s="1" t="s">
        <v>124</v>
      </c>
      <c r="C12121" s="218">
        <v>44890</v>
      </c>
      <c r="D12121" s="218">
        <v>44888</v>
      </c>
      <c r="E12121" s="1">
        <v>5</v>
      </c>
      <c r="F12121" s="62">
        <v>140.43</v>
      </c>
    </row>
    <row r="12122" spans="1:6" x14ac:dyDescent="0.35">
      <c r="A12122" s="1">
        <v>101</v>
      </c>
      <c r="B12122" s="1" t="s">
        <v>124</v>
      </c>
      <c r="C12122" s="218">
        <v>44890</v>
      </c>
      <c r="D12122" s="218">
        <v>44889</v>
      </c>
      <c r="E12122" s="1">
        <v>7</v>
      </c>
      <c r="F12122" s="62">
        <v>304.32</v>
      </c>
    </row>
    <row r="12123" spans="1:6" x14ac:dyDescent="0.35">
      <c r="A12123" s="1">
        <v>101</v>
      </c>
      <c r="B12123" s="1" t="s">
        <v>124</v>
      </c>
      <c r="C12123" s="218">
        <v>44890</v>
      </c>
      <c r="D12123" s="218">
        <v>44890</v>
      </c>
      <c r="E12123" s="1">
        <v>10</v>
      </c>
      <c r="F12123" s="62">
        <v>399.06</v>
      </c>
    </row>
    <row r="12124" spans="1:6" x14ac:dyDescent="0.35">
      <c r="A12124" s="1">
        <v>101</v>
      </c>
      <c r="B12124" s="1" t="s">
        <v>124</v>
      </c>
      <c r="C12124" s="218">
        <v>44891</v>
      </c>
      <c r="D12124" s="218">
        <v>44886</v>
      </c>
      <c r="E12124" s="1">
        <v>1</v>
      </c>
      <c r="F12124" s="62">
        <v>51.18</v>
      </c>
    </row>
    <row r="12125" spans="1:6" x14ac:dyDescent="0.35">
      <c r="A12125" s="1">
        <v>101</v>
      </c>
      <c r="B12125" s="1" t="s">
        <v>124</v>
      </c>
      <c r="C12125" s="218">
        <v>44891</v>
      </c>
      <c r="D12125" s="218">
        <v>44890</v>
      </c>
      <c r="E12125" s="1">
        <v>3</v>
      </c>
      <c r="F12125" s="62">
        <v>151.32</v>
      </c>
    </row>
    <row r="12126" spans="1:6" x14ac:dyDescent="0.35">
      <c r="A12126" s="1">
        <v>101</v>
      </c>
      <c r="B12126" s="1" t="s">
        <v>124</v>
      </c>
      <c r="C12126" s="218">
        <v>44891</v>
      </c>
      <c r="D12126" s="218">
        <v>44891</v>
      </c>
      <c r="E12126" s="1">
        <v>10</v>
      </c>
      <c r="F12126" s="62">
        <v>400.9</v>
      </c>
    </row>
    <row r="12127" spans="1:6" x14ac:dyDescent="0.35">
      <c r="A12127" s="1">
        <v>101</v>
      </c>
      <c r="B12127" s="1" t="s">
        <v>124</v>
      </c>
      <c r="C12127" s="218">
        <v>44892</v>
      </c>
      <c r="D12127" s="218">
        <v>44888</v>
      </c>
      <c r="E12127" s="1">
        <v>1</v>
      </c>
      <c r="F12127" s="62">
        <v>23.22</v>
      </c>
    </row>
    <row r="12128" spans="1:6" x14ac:dyDescent="0.35">
      <c r="A12128" s="1">
        <v>101</v>
      </c>
      <c r="B12128" s="1" t="s">
        <v>124</v>
      </c>
      <c r="C12128" s="218">
        <v>44892</v>
      </c>
      <c r="D12128" s="218">
        <v>44889</v>
      </c>
      <c r="E12128" s="1">
        <v>1</v>
      </c>
      <c r="F12128" s="62">
        <v>50.19</v>
      </c>
    </row>
    <row r="12129" spans="1:6" x14ac:dyDescent="0.35">
      <c r="A12129" s="1">
        <v>101</v>
      </c>
      <c r="B12129" s="1" t="s">
        <v>124</v>
      </c>
      <c r="C12129" s="218">
        <v>44892</v>
      </c>
      <c r="D12129" s="218">
        <v>44891</v>
      </c>
      <c r="E12129" s="1">
        <v>16</v>
      </c>
      <c r="F12129" s="62">
        <v>593.41</v>
      </c>
    </row>
    <row r="12130" spans="1:6" x14ac:dyDescent="0.35">
      <c r="A12130" s="1">
        <v>101</v>
      </c>
      <c r="B12130" s="1" t="s">
        <v>124</v>
      </c>
      <c r="C12130" s="218">
        <v>44892</v>
      </c>
      <c r="D12130" s="218">
        <v>44892</v>
      </c>
      <c r="E12130" s="1">
        <v>14</v>
      </c>
      <c r="F12130" s="62">
        <v>489.6</v>
      </c>
    </row>
    <row r="12131" spans="1:6" x14ac:dyDescent="0.35">
      <c r="A12131" s="1">
        <v>101</v>
      </c>
      <c r="B12131" s="1" t="s">
        <v>124</v>
      </c>
      <c r="C12131" s="218">
        <v>44893</v>
      </c>
      <c r="D12131" s="218">
        <v>44892</v>
      </c>
      <c r="E12131" s="1">
        <v>1</v>
      </c>
      <c r="F12131" s="62">
        <v>21.98</v>
      </c>
    </row>
    <row r="12132" spans="1:6" x14ac:dyDescent="0.35">
      <c r="A12132" s="1">
        <v>101</v>
      </c>
      <c r="B12132" s="1" t="s">
        <v>124</v>
      </c>
      <c r="C12132" s="218">
        <v>44893</v>
      </c>
      <c r="D12132" s="218">
        <v>44893</v>
      </c>
      <c r="E12132" s="1">
        <v>18</v>
      </c>
      <c r="F12132" s="62">
        <v>802.84</v>
      </c>
    </row>
    <row r="12133" spans="1:6" x14ac:dyDescent="0.35">
      <c r="A12133" s="1">
        <v>101</v>
      </c>
      <c r="B12133" s="1" t="s">
        <v>124</v>
      </c>
      <c r="C12133" s="218">
        <v>44894</v>
      </c>
      <c r="D12133" s="218">
        <v>44893</v>
      </c>
      <c r="E12133" s="1">
        <v>4</v>
      </c>
      <c r="F12133" s="62">
        <v>204.99</v>
      </c>
    </row>
    <row r="12134" spans="1:6" x14ac:dyDescent="0.35">
      <c r="A12134" s="1">
        <v>101</v>
      </c>
      <c r="B12134" s="1" t="s">
        <v>124</v>
      </c>
      <c r="C12134" s="218">
        <v>44894</v>
      </c>
      <c r="D12134" s="218">
        <v>44894</v>
      </c>
      <c r="E12134" s="1">
        <v>9</v>
      </c>
      <c r="F12134" s="62">
        <v>436.09</v>
      </c>
    </row>
    <row r="12135" spans="1:6" x14ac:dyDescent="0.35">
      <c r="A12135" s="1">
        <v>101</v>
      </c>
      <c r="B12135" s="1" t="s">
        <v>124</v>
      </c>
      <c r="C12135" s="218">
        <v>44895</v>
      </c>
      <c r="D12135" s="218">
        <v>44893</v>
      </c>
      <c r="E12135" s="1">
        <v>2</v>
      </c>
      <c r="F12135" s="62">
        <v>104.94</v>
      </c>
    </row>
    <row r="12136" spans="1:6" x14ac:dyDescent="0.35">
      <c r="A12136" s="1">
        <v>101</v>
      </c>
      <c r="B12136" s="1" t="s">
        <v>124</v>
      </c>
      <c r="C12136" s="218">
        <v>44895</v>
      </c>
      <c r="D12136" s="218">
        <v>44894</v>
      </c>
      <c r="E12136" s="1">
        <v>3</v>
      </c>
      <c r="F12136" s="62">
        <v>157.21</v>
      </c>
    </row>
    <row r="12137" spans="1:6" x14ac:dyDescent="0.35">
      <c r="A12137" s="1">
        <v>101</v>
      </c>
      <c r="B12137" s="1" t="s">
        <v>124</v>
      </c>
      <c r="C12137" s="218">
        <v>44895</v>
      </c>
      <c r="D12137" s="218">
        <v>44895</v>
      </c>
      <c r="E12137" s="1">
        <v>12</v>
      </c>
      <c r="F12137" s="62">
        <v>560.27</v>
      </c>
    </row>
    <row r="12138" spans="1:6" x14ac:dyDescent="0.35">
      <c r="A12138" s="1">
        <v>101</v>
      </c>
      <c r="B12138" s="1" t="s">
        <v>124</v>
      </c>
      <c r="C12138" s="218">
        <v>44896</v>
      </c>
      <c r="D12138" s="218">
        <v>44894</v>
      </c>
      <c r="E12138" s="1">
        <v>4</v>
      </c>
      <c r="F12138" s="62">
        <v>148.30000000000001</v>
      </c>
    </row>
    <row r="12139" spans="1:6" x14ac:dyDescent="0.35">
      <c r="A12139" s="1">
        <v>101</v>
      </c>
      <c r="B12139" s="1" t="s">
        <v>124</v>
      </c>
      <c r="C12139" s="218">
        <v>44896</v>
      </c>
      <c r="D12139" s="218">
        <v>44895</v>
      </c>
      <c r="E12139" s="1">
        <v>4</v>
      </c>
      <c r="F12139" s="62">
        <v>208.54</v>
      </c>
    </row>
    <row r="12140" spans="1:6" x14ac:dyDescent="0.35">
      <c r="A12140" s="1">
        <v>101</v>
      </c>
      <c r="B12140" s="1" t="s">
        <v>124</v>
      </c>
      <c r="C12140" s="218">
        <v>44896</v>
      </c>
      <c r="D12140" s="218">
        <v>44896</v>
      </c>
      <c r="E12140" s="1">
        <v>10</v>
      </c>
      <c r="F12140" s="62">
        <v>488.46</v>
      </c>
    </row>
    <row r="12141" spans="1:6" x14ac:dyDescent="0.35">
      <c r="A12141" s="1">
        <v>101</v>
      </c>
      <c r="B12141" s="1" t="s">
        <v>124</v>
      </c>
      <c r="C12141" s="218">
        <v>44897</v>
      </c>
      <c r="D12141" s="218">
        <v>44896</v>
      </c>
      <c r="E12141" s="1">
        <v>9</v>
      </c>
      <c r="F12141" s="62">
        <v>376.14</v>
      </c>
    </row>
    <row r="12142" spans="1:6" x14ac:dyDescent="0.35">
      <c r="A12142" s="1">
        <v>101</v>
      </c>
      <c r="B12142" s="1" t="s">
        <v>124</v>
      </c>
      <c r="C12142" s="218">
        <v>44897</v>
      </c>
      <c r="D12142" s="218">
        <v>44897</v>
      </c>
      <c r="E12142" s="1">
        <v>9</v>
      </c>
      <c r="F12142" s="62">
        <v>463.51</v>
      </c>
    </row>
    <row r="12143" spans="1:6" x14ac:dyDescent="0.35">
      <c r="A12143" s="1">
        <v>101</v>
      </c>
      <c r="B12143" s="1" t="s">
        <v>124</v>
      </c>
      <c r="C12143" s="218">
        <v>44898</v>
      </c>
      <c r="D12143" s="218">
        <v>44896</v>
      </c>
      <c r="E12143" s="1">
        <v>2</v>
      </c>
      <c r="F12143" s="62">
        <v>106.91</v>
      </c>
    </row>
    <row r="12144" spans="1:6" x14ac:dyDescent="0.35">
      <c r="A12144" s="1">
        <v>101</v>
      </c>
      <c r="B12144" s="1" t="s">
        <v>124</v>
      </c>
      <c r="C12144" s="218">
        <v>44898</v>
      </c>
      <c r="D12144" s="218">
        <v>44897</v>
      </c>
      <c r="E12144" s="1">
        <v>4</v>
      </c>
      <c r="F12144" s="62">
        <v>206.52</v>
      </c>
    </row>
    <row r="12145" spans="1:6" x14ac:dyDescent="0.35">
      <c r="A12145" s="1">
        <v>101</v>
      </c>
      <c r="B12145" s="1" t="s">
        <v>124</v>
      </c>
      <c r="C12145" s="218">
        <v>44898</v>
      </c>
      <c r="D12145" s="218">
        <v>44898</v>
      </c>
      <c r="E12145" s="1">
        <v>12</v>
      </c>
      <c r="F12145" s="62">
        <v>561.72</v>
      </c>
    </row>
    <row r="12146" spans="1:6" x14ac:dyDescent="0.35">
      <c r="A12146" s="1">
        <v>101</v>
      </c>
      <c r="B12146" s="1" t="s">
        <v>124</v>
      </c>
      <c r="C12146" s="218">
        <v>44899</v>
      </c>
      <c r="D12146" s="218">
        <v>44897</v>
      </c>
      <c r="E12146" s="1">
        <v>1</v>
      </c>
      <c r="F12146" s="62">
        <v>53.36</v>
      </c>
    </row>
    <row r="12147" spans="1:6" x14ac:dyDescent="0.35">
      <c r="A12147" s="1">
        <v>101</v>
      </c>
      <c r="B12147" s="1" t="s">
        <v>124</v>
      </c>
      <c r="C12147" s="218">
        <v>44899</v>
      </c>
      <c r="D12147" s="218">
        <v>44898</v>
      </c>
      <c r="E12147" s="1">
        <v>3</v>
      </c>
      <c r="F12147" s="62">
        <v>129.83000000000001</v>
      </c>
    </row>
    <row r="12148" spans="1:6" x14ac:dyDescent="0.35">
      <c r="A12148" s="1">
        <v>101</v>
      </c>
      <c r="B12148" s="1" t="s">
        <v>124</v>
      </c>
      <c r="C12148" s="218">
        <v>44899</v>
      </c>
      <c r="D12148" s="218">
        <v>44899</v>
      </c>
      <c r="E12148" s="1">
        <v>6</v>
      </c>
      <c r="F12148" s="62">
        <v>286.31</v>
      </c>
    </row>
    <row r="12149" spans="1:6" x14ac:dyDescent="0.35">
      <c r="A12149" s="1">
        <v>101</v>
      </c>
      <c r="B12149" s="1" t="s">
        <v>124</v>
      </c>
      <c r="C12149" s="218">
        <v>44900</v>
      </c>
      <c r="D12149" s="218">
        <v>44898</v>
      </c>
      <c r="E12149" s="1">
        <v>1</v>
      </c>
      <c r="F12149" s="62">
        <v>51.43</v>
      </c>
    </row>
    <row r="12150" spans="1:6" x14ac:dyDescent="0.35">
      <c r="A12150" s="1">
        <v>101</v>
      </c>
      <c r="B12150" s="1" t="s">
        <v>124</v>
      </c>
      <c r="C12150" s="218">
        <v>44900</v>
      </c>
      <c r="D12150" s="218">
        <v>44899</v>
      </c>
      <c r="E12150" s="1">
        <v>2</v>
      </c>
      <c r="F12150" s="62">
        <v>104.99</v>
      </c>
    </row>
    <row r="12151" spans="1:6" x14ac:dyDescent="0.35">
      <c r="A12151" s="1">
        <v>101</v>
      </c>
      <c r="B12151" s="1" t="s">
        <v>124</v>
      </c>
      <c r="C12151" s="218">
        <v>44900</v>
      </c>
      <c r="D12151" s="218">
        <v>44900</v>
      </c>
      <c r="E12151" s="1">
        <v>15</v>
      </c>
      <c r="F12151" s="62">
        <v>689.53</v>
      </c>
    </row>
    <row r="12152" spans="1:6" x14ac:dyDescent="0.35">
      <c r="A12152" s="1">
        <v>101</v>
      </c>
      <c r="B12152" s="1" t="s">
        <v>124</v>
      </c>
      <c r="C12152" s="218">
        <v>44901</v>
      </c>
      <c r="D12152" s="218">
        <v>44900</v>
      </c>
      <c r="E12152" s="1">
        <v>3</v>
      </c>
      <c r="F12152" s="62">
        <v>156.77000000000001</v>
      </c>
    </row>
    <row r="12153" spans="1:6" x14ac:dyDescent="0.35">
      <c r="A12153" s="1">
        <v>101</v>
      </c>
      <c r="B12153" s="1" t="s">
        <v>124</v>
      </c>
      <c r="C12153" s="218">
        <v>44901</v>
      </c>
      <c r="D12153" s="218">
        <v>44901</v>
      </c>
      <c r="E12153" s="1">
        <v>14</v>
      </c>
      <c r="F12153" s="62">
        <v>704.68</v>
      </c>
    </row>
    <row r="12154" spans="1:6" x14ac:dyDescent="0.35">
      <c r="A12154" s="1">
        <v>101</v>
      </c>
      <c r="B12154" s="1" t="s">
        <v>124</v>
      </c>
      <c r="C12154" s="218">
        <v>44902</v>
      </c>
      <c r="D12154" s="218">
        <v>44901</v>
      </c>
      <c r="E12154" s="1">
        <v>2</v>
      </c>
      <c r="F12154" s="62">
        <v>100.58</v>
      </c>
    </row>
    <row r="12155" spans="1:6" x14ac:dyDescent="0.35">
      <c r="A12155" s="1">
        <v>101</v>
      </c>
      <c r="B12155" s="1" t="s">
        <v>124</v>
      </c>
      <c r="C12155" s="218">
        <v>44902</v>
      </c>
      <c r="D12155" s="218">
        <v>44902</v>
      </c>
      <c r="E12155" s="1">
        <v>16</v>
      </c>
      <c r="F12155" s="62">
        <v>713.5</v>
      </c>
    </row>
    <row r="12156" spans="1:6" x14ac:dyDescent="0.35">
      <c r="A12156" s="1">
        <v>101</v>
      </c>
      <c r="B12156" s="1" t="s">
        <v>124</v>
      </c>
      <c r="C12156" s="218">
        <v>44903</v>
      </c>
      <c r="D12156" s="218">
        <v>44903</v>
      </c>
      <c r="E12156" s="1">
        <v>14</v>
      </c>
      <c r="F12156" s="62">
        <v>609.83000000000004</v>
      </c>
    </row>
    <row r="12157" spans="1:6" x14ac:dyDescent="0.35">
      <c r="A12157" s="1">
        <v>101</v>
      </c>
      <c r="B12157" s="1" t="s">
        <v>124</v>
      </c>
      <c r="C12157" s="218">
        <v>44904</v>
      </c>
      <c r="D12157" s="218">
        <v>44903</v>
      </c>
      <c r="E12157" s="1">
        <v>2</v>
      </c>
      <c r="F12157" s="62">
        <v>46.23</v>
      </c>
    </row>
    <row r="12158" spans="1:6" x14ac:dyDescent="0.35">
      <c r="A12158" s="1">
        <v>101</v>
      </c>
      <c r="B12158" s="1" t="s">
        <v>124</v>
      </c>
      <c r="C12158" s="218">
        <v>44904</v>
      </c>
      <c r="D12158" s="218">
        <v>44904</v>
      </c>
      <c r="E12158" s="1">
        <v>22</v>
      </c>
      <c r="F12158" s="62">
        <v>1022.77</v>
      </c>
    </row>
    <row r="12159" spans="1:6" x14ac:dyDescent="0.35">
      <c r="A12159" s="1">
        <v>101</v>
      </c>
      <c r="B12159" s="1" t="s">
        <v>124</v>
      </c>
      <c r="C12159" s="218">
        <v>44905</v>
      </c>
      <c r="D12159" s="218">
        <v>44904</v>
      </c>
      <c r="E12159" s="1">
        <v>2</v>
      </c>
      <c r="F12159" s="62">
        <v>76.62</v>
      </c>
    </row>
    <row r="12160" spans="1:6" x14ac:dyDescent="0.35">
      <c r="A12160" s="1">
        <v>101</v>
      </c>
      <c r="B12160" s="1" t="s">
        <v>124</v>
      </c>
      <c r="C12160" s="218">
        <v>44905</v>
      </c>
      <c r="D12160" s="218">
        <v>44905</v>
      </c>
      <c r="E12160" s="1">
        <v>12</v>
      </c>
      <c r="F12160" s="62">
        <v>592.70000000000005</v>
      </c>
    </row>
    <row r="12161" spans="1:6" x14ac:dyDescent="0.35">
      <c r="A12161" s="1">
        <v>101</v>
      </c>
      <c r="B12161" s="1" t="s">
        <v>124</v>
      </c>
      <c r="C12161" s="218">
        <v>44906</v>
      </c>
      <c r="D12161" s="218">
        <v>44905</v>
      </c>
      <c r="E12161" s="1">
        <v>2</v>
      </c>
      <c r="F12161" s="62">
        <v>105.33</v>
      </c>
    </row>
    <row r="12162" spans="1:6" x14ac:dyDescent="0.35">
      <c r="A12162" s="1">
        <v>101</v>
      </c>
      <c r="B12162" s="1" t="s">
        <v>124</v>
      </c>
      <c r="C12162" s="218">
        <v>44906</v>
      </c>
      <c r="D12162" s="218">
        <v>44906</v>
      </c>
      <c r="E12162" s="1">
        <v>12</v>
      </c>
      <c r="F12162" s="62">
        <v>540.38</v>
      </c>
    </row>
    <row r="12163" spans="1:6" x14ac:dyDescent="0.35">
      <c r="A12163" s="1">
        <v>101</v>
      </c>
      <c r="B12163" s="1" t="s">
        <v>124</v>
      </c>
      <c r="C12163" s="218">
        <v>44907</v>
      </c>
      <c r="D12163" s="218">
        <v>44906</v>
      </c>
      <c r="E12163" s="1">
        <v>1</v>
      </c>
      <c r="F12163" s="62">
        <v>51.18</v>
      </c>
    </row>
    <row r="12164" spans="1:6" x14ac:dyDescent="0.35">
      <c r="A12164" s="1">
        <v>101</v>
      </c>
      <c r="B12164" s="1" t="s">
        <v>124</v>
      </c>
      <c r="C12164" s="218">
        <v>44907</v>
      </c>
      <c r="D12164" s="218">
        <v>44907</v>
      </c>
      <c r="E12164" s="1">
        <v>15</v>
      </c>
      <c r="F12164" s="62">
        <v>676.6</v>
      </c>
    </row>
    <row r="12165" spans="1:6" x14ac:dyDescent="0.35">
      <c r="A12165" s="1">
        <v>101</v>
      </c>
      <c r="B12165" s="1" t="s">
        <v>124</v>
      </c>
      <c r="C12165" s="218">
        <v>44908</v>
      </c>
      <c r="D12165" s="218">
        <v>44908</v>
      </c>
      <c r="E12165" s="1">
        <v>13</v>
      </c>
      <c r="F12165" s="62">
        <v>647.52</v>
      </c>
    </row>
    <row r="12166" spans="1:6" x14ac:dyDescent="0.35">
      <c r="A12166" s="1">
        <v>101</v>
      </c>
      <c r="B12166" s="1" t="s">
        <v>124</v>
      </c>
      <c r="C12166" s="218">
        <v>44909</v>
      </c>
      <c r="D12166" s="218">
        <v>44908</v>
      </c>
      <c r="E12166" s="1">
        <v>1</v>
      </c>
      <c r="F12166" s="62">
        <v>49.7</v>
      </c>
    </row>
    <row r="12167" spans="1:6" x14ac:dyDescent="0.35">
      <c r="A12167" s="1">
        <v>101</v>
      </c>
      <c r="B12167" s="1" t="s">
        <v>124</v>
      </c>
      <c r="C12167" s="218">
        <v>44909</v>
      </c>
      <c r="D12167" s="218">
        <v>44909</v>
      </c>
      <c r="E12167" s="1">
        <v>15</v>
      </c>
      <c r="F12167" s="62">
        <v>664.89</v>
      </c>
    </row>
    <row r="12168" spans="1:6" x14ac:dyDescent="0.35">
      <c r="A12168" s="1">
        <v>101</v>
      </c>
      <c r="B12168" s="1" t="s">
        <v>124</v>
      </c>
      <c r="C12168" s="218">
        <v>44910</v>
      </c>
      <c r="D12168" s="218">
        <v>44909</v>
      </c>
      <c r="E12168" s="1">
        <v>1</v>
      </c>
      <c r="F12168" s="62">
        <v>52.96</v>
      </c>
    </row>
    <row r="12169" spans="1:6" x14ac:dyDescent="0.35">
      <c r="A12169" s="1">
        <v>101</v>
      </c>
      <c r="B12169" s="1" t="s">
        <v>124</v>
      </c>
      <c r="C12169" s="218">
        <v>44910</v>
      </c>
      <c r="D12169" s="218">
        <v>44910</v>
      </c>
      <c r="E12169" s="1">
        <v>8</v>
      </c>
      <c r="F12169" s="62">
        <v>416.93</v>
      </c>
    </row>
    <row r="12170" spans="1:6" x14ac:dyDescent="0.35">
      <c r="A12170" s="1">
        <v>101</v>
      </c>
      <c r="B12170" s="1" t="s">
        <v>124</v>
      </c>
      <c r="C12170" s="218">
        <v>44911</v>
      </c>
      <c r="D12170" s="218">
        <v>44910</v>
      </c>
      <c r="E12170" s="1">
        <v>1</v>
      </c>
      <c r="F12170" s="62">
        <v>51.88</v>
      </c>
    </row>
    <row r="12171" spans="1:6" x14ac:dyDescent="0.35">
      <c r="A12171" s="1">
        <v>101</v>
      </c>
      <c r="B12171" s="1" t="s">
        <v>124</v>
      </c>
      <c r="C12171" s="218">
        <v>44911</v>
      </c>
      <c r="D12171" s="218">
        <v>44911</v>
      </c>
      <c r="E12171" s="1">
        <v>12</v>
      </c>
      <c r="F12171" s="62">
        <v>537.86</v>
      </c>
    </row>
    <row r="12172" spans="1:6" x14ac:dyDescent="0.35">
      <c r="A12172" s="1">
        <v>101</v>
      </c>
      <c r="B12172" s="1" t="s">
        <v>124</v>
      </c>
      <c r="C12172" s="218">
        <v>44912</v>
      </c>
      <c r="D12172" s="218">
        <v>44911</v>
      </c>
      <c r="E12172" s="1">
        <v>3</v>
      </c>
      <c r="F12172" s="62">
        <v>155.53</v>
      </c>
    </row>
    <row r="12173" spans="1:6" x14ac:dyDescent="0.35">
      <c r="A12173" s="1">
        <v>101</v>
      </c>
      <c r="B12173" s="1" t="s">
        <v>124</v>
      </c>
      <c r="C12173" s="218">
        <v>44912</v>
      </c>
      <c r="D12173" s="218">
        <v>44912</v>
      </c>
      <c r="E12173" s="1">
        <v>10</v>
      </c>
      <c r="F12173" s="62">
        <v>507.67</v>
      </c>
    </row>
    <row r="12174" spans="1:6" x14ac:dyDescent="0.35">
      <c r="A12174" s="1">
        <v>101</v>
      </c>
      <c r="B12174" s="1" t="s">
        <v>124</v>
      </c>
      <c r="C12174" s="218">
        <v>44913</v>
      </c>
      <c r="D12174" s="218">
        <v>44912</v>
      </c>
      <c r="E12174" s="1">
        <v>3</v>
      </c>
      <c r="F12174" s="62">
        <v>130.33000000000001</v>
      </c>
    </row>
    <row r="12175" spans="1:6" x14ac:dyDescent="0.35">
      <c r="A12175" s="1">
        <v>101</v>
      </c>
      <c r="B12175" s="1" t="s">
        <v>124</v>
      </c>
      <c r="C12175" s="218">
        <v>44913</v>
      </c>
      <c r="D12175" s="218">
        <v>44913</v>
      </c>
      <c r="E12175" s="1">
        <v>14</v>
      </c>
      <c r="F12175" s="62">
        <v>507.6</v>
      </c>
    </row>
    <row r="12176" spans="1:6" x14ac:dyDescent="0.35">
      <c r="A12176" s="1">
        <v>101</v>
      </c>
      <c r="B12176" s="1" t="s">
        <v>124</v>
      </c>
      <c r="C12176" s="218">
        <v>44914</v>
      </c>
      <c r="D12176" s="218">
        <v>44913</v>
      </c>
      <c r="E12176" s="1">
        <v>4</v>
      </c>
      <c r="F12176" s="62">
        <v>147.11000000000001</v>
      </c>
    </row>
    <row r="12177" spans="1:6" x14ac:dyDescent="0.35">
      <c r="A12177" s="1">
        <v>101</v>
      </c>
      <c r="B12177" s="1" t="s">
        <v>124</v>
      </c>
      <c r="C12177" s="218">
        <v>44914</v>
      </c>
      <c r="D12177" s="218">
        <v>44914</v>
      </c>
      <c r="E12177" s="1">
        <v>10</v>
      </c>
      <c r="F12177" s="62">
        <v>472.32</v>
      </c>
    </row>
    <row r="12178" spans="1:6" x14ac:dyDescent="0.35">
      <c r="A12178" s="1">
        <v>101</v>
      </c>
      <c r="B12178" s="1" t="s">
        <v>124</v>
      </c>
      <c r="C12178" s="218">
        <v>44915</v>
      </c>
      <c r="D12178" s="218">
        <v>44914</v>
      </c>
      <c r="E12178" s="1">
        <v>5</v>
      </c>
      <c r="F12178" s="62">
        <v>207.4</v>
      </c>
    </row>
    <row r="12179" spans="1:6" x14ac:dyDescent="0.35">
      <c r="A12179" s="1">
        <v>101</v>
      </c>
      <c r="B12179" s="1" t="s">
        <v>124</v>
      </c>
      <c r="C12179" s="218">
        <v>44915</v>
      </c>
      <c r="D12179" s="218">
        <v>44915</v>
      </c>
      <c r="E12179" s="1">
        <v>13</v>
      </c>
      <c r="F12179" s="62">
        <v>621.80999999999995</v>
      </c>
    </row>
    <row r="12180" spans="1:6" x14ac:dyDescent="0.35">
      <c r="A12180" s="1">
        <v>101</v>
      </c>
      <c r="B12180" s="1" t="s">
        <v>124</v>
      </c>
      <c r="C12180" s="218">
        <v>44916</v>
      </c>
      <c r="D12180" s="218">
        <v>44916</v>
      </c>
      <c r="E12180" s="1">
        <v>14</v>
      </c>
      <c r="F12180" s="62">
        <v>625.12</v>
      </c>
    </row>
    <row r="12181" spans="1:6" x14ac:dyDescent="0.35">
      <c r="A12181" s="1">
        <v>101</v>
      </c>
      <c r="B12181" s="1" t="s">
        <v>124</v>
      </c>
      <c r="C12181" s="218">
        <v>44917</v>
      </c>
      <c r="D12181" s="218">
        <v>44916</v>
      </c>
      <c r="E12181" s="1">
        <v>2</v>
      </c>
      <c r="F12181" s="62">
        <v>106.57</v>
      </c>
    </row>
    <row r="12182" spans="1:6" x14ac:dyDescent="0.35">
      <c r="A12182" s="1">
        <v>101</v>
      </c>
      <c r="B12182" s="1" t="s">
        <v>124</v>
      </c>
      <c r="C12182" s="218">
        <v>44917</v>
      </c>
      <c r="D12182" s="218">
        <v>44917</v>
      </c>
      <c r="E12182" s="1">
        <v>13</v>
      </c>
      <c r="F12182" s="62">
        <v>567.70000000000005</v>
      </c>
    </row>
    <row r="12183" spans="1:6" x14ac:dyDescent="0.35">
      <c r="A12183" s="1">
        <v>101</v>
      </c>
      <c r="B12183" s="1" t="s">
        <v>124</v>
      </c>
      <c r="C12183" s="218">
        <v>44918</v>
      </c>
      <c r="D12183" s="218">
        <v>44917</v>
      </c>
      <c r="E12183" s="1">
        <v>3</v>
      </c>
      <c r="F12183" s="62">
        <v>157.16</v>
      </c>
    </row>
    <row r="12184" spans="1:6" x14ac:dyDescent="0.35">
      <c r="A12184" s="1">
        <v>101</v>
      </c>
      <c r="B12184" s="1" t="s">
        <v>124</v>
      </c>
      <c r="C12184" s="218">
        <v>44918</v>
      </c>
      <c r="D12184" s="218">
        <v>44918</v>
      </c>
      <c r="E12184" s="1">
        <v>11</v>
      </c>
      <c r="F12184" s="62">
        <v>551.30999999999995</v>
      </c>
    </row>
    <row r="12185" spans="1:6" x14ac:dyDescent="0.35">
      <c r="A12185" s="1">
        <v>101</v>
      </c>
      <c r="B12185" s="1" t="s">
        <v>124</v>
      </c>
      <c r="C12185" s="218">
        <v>44919</v>
      </c>
      <c r="D12185" s="218">
        <v>44918</v>
      </c>
      <c r="E12185" s="1">
        <v>2</v>
      </c>
      <c r="F12185" s="62">
        <v>104.49</v>
      </c>
    </row>
    <row r="12186" spans="1:6" x14ac:dyDescent="0.35">
      <c r="A12186" s="1">
        <v>101</v>
      </c>
      <c r="B12186" s="1" t="s">
        <v>124</v>
      </c>
      <c r="C12186" s="218">
        <v>44919</v>
      </c>
      <c r="D12186" s="218">
        <v>44919</v>
      </c>
      <c r="E12186" s="1">
        <v>12</v>
      </c>
      <c r="F12186" s="62">
        <v>519.87</v>
      </c>
    </row>
    <row r="12187" spans="1:6" x14ac:dyDescent="0.35">
      <c r="A12187" s="1">
        <v>101</v>
      </c>
      <c r="B12187" s="1" t="s">
        <v>124</v>
      </c>
      <c r="C12187" s="218">
        <v>44920</v>
      </c>
      <c r="D12187" s="218">
        <v>44918</v>
      </c>
      <c r="E12187" s="1">
        <v>1</v>
      </c>
      <c r="F12187" s="62">
        <v>52.82</v>
      </c>
    </row>
    <row r="12188" spans="1:6" x14ac:dyDescent="0.35">
      <c r="A12188" s="1">
        <v>101</v>
      </c>
      <c r="B12188" s="1" t="s">
        <v>124</v>
      </c>
      <c r="C12188" s="218">
        <v>44920</v>
      </c>
      <c r="D12188" s="218">
        <v>44919</v>
      </c>
      <c r="E12188" s="1">
        <v>2</v>
      </c>
      <c r="F12188" s="62">
        <v>105.98</v>
      </c>
    </row>
    <row r="12189" spans="1:6" x14ac:dyDescent="0.35">
      <c r="A12189" s="1">
        <v>101</v>
      </c>
      <c r="B12189" s="1" t="s">
        <v>124</v>
      </c>
      <c r="C12189" s="218">
        <v>44920</v>
      </c>
      <c r="D12189" s="218">
        <v>44920</v>
      </c>
      <c r="E12189" s="1">
        <v>10</v>
      </c>
      <c r="F12189" s="62">
        <v>525.83000000000004</v>
      </c>
    </row>
    <row r="12190" spans="1:6" x14ac:dyDescent="0.35">
      <c r="A12190" s="1">
        <v>101</v>
      </c>
      <c r="B12190" s="1" t="s">
        <v>124</v>
      </c>
      <c r="C12190" s="218">
        <v>44921</v>
      </c>
      <c r="D12190" s="218">
        <v>44920</v>
      </c>
      <c r="E12190" s="1">
        <v>2</v>
      </c>
      <c r="F12190" s="62">
        <v>76.03</v>
      </c>
    </row>
    <row r="12191" spans="1:6" x14ac:dyDescent="0.35">
      <c r="A12191" s="1">
        <v>101</v>
      </c>
      <c r="B12191" s="1" t="s">
        <v>124</v>
      </c>
      <c r="C12191" s="218">
        <v>44921</v>
      </c>
      <c r="D12191" s="218">
        <v>44921</v>
      </c>
      <c r="E12191" s="1">
        <v>14</v>
      </c>
      <c r="F12191" s="62">
        <v>622.1</v>
      </c>
    </row>
    <row r="12192" spans="1:6" x14ac:dyDescent="0.35">
      <c r="A12192" s="1">
        <v>101</v>
      </c>
      <c r="B12192" s="1" t="s">
        <v>124</v>
      </c>
      <c r="C12192" s="218">
        <v>44922</v>
      </c>
      <c r="D12192" s="218">
        <v>44920</v>
      </c>
      <c r="E12192" s="1">
        <v>3</v>
      </c>
      <c r="F12192" s="62">
        <v>155.43</v>
      </c>
    </row>
    <row r="12193" spans="1:6" x14ac:dyDescent="0.35">
      <c r="A12193" s="1">
        <v>101</v>
      </c>
      <c r="B12193" s="1" t="s">
        <v>124</v>
      </c>
      <c r="C12193" s="218">
        <v>44922</v>
      </c>
      <c r="D12193" s="218">
        <v>44921</v>
      </c>
      <c r="E12193" s="1">
        <v>4</v>
      </c>
      <c r="F12193" s="62">
        <v>183.39</v>
      </c>
    </row>
    <row r="12194" spans="1:6" x14ac:dyDescent="0.35">
      <c r="A12194" s="1">
        <v>101</v>
      </c>
      <c r="B12194" s="1" t="s">
        <v>124</v>
      </c>
      <c r="C12194" s="218">
        <v>44922</v>
      </c>
      <c r="D12194" s="218">
        <v>44922</v>
      </c>
      <c r="E12194" s="1">
        <v>14</v>
      </c>
      <c r="F12194" s="62">
        <v>626.76</v>
      </c>
    </row>
    <row r="12195" spans="1:6" x14ac:dyDescent="0.35">
      <c r="A12195" s="1">
        <v>101</v>
      </c>
      <c r="B12195" s="1" t="s">
        <v>124</v>
      </c>
      <c r="C12195" s="218">
        <v>44923</v>
      </c>
      <c r="D12195" s="218">
        <v>44922</v>
      </c>
      <c r="E12195" s="1">
        <v>4</v>
      </c>
      <c r="F12195" s="62">
        <v>183.39</v>
      </c>
    </row>
    <row r="12196" spans="1:6" x14ac:dyDescent="0.35">
      <c r="A12196" s="1">
        <v>101</v>
      </c>
      <c r="B12196" s="1" t="s">
        <v>124</v>
      </c>
      <c r="C12196" s="218">
        <v>44923</v>
      </c>
      <c r="D12196" s="218">
        <v>44923</v>
      </c>
      <c r="E12196" s="1">
        <v>15</v>
      </c>
      <c r="F12196" s="62">
        <v>763.93</v>
      </c>
    </row>
    <row r="12197" spans="1:6" x14ac:dyDescent="0.35">
      <c r="A12197" s="1">
        <v>101</v>
      </c>
      <c r="B12197" s="1" t="s">
        <v>124</v>
      </c>
      <c r="C12197" s="218">
        <v>44924</v>
      </c>
      <c r="D12197" s="218">
        <v>44922</v>
      </c>
      <c r="E12197" s="1">
        <v>1</v>
      </c>
      <c r="F12197" s="62">
        <v>52.37</v>
      </c>
    </row>
    <row r="12198" spans="1:6" x14ac:dyDescent="0.35">
      <c r="A12198" s="1">
        <v>101</v>
      </c>
      <c r="B12198" s="1" t="s">
        <v>124</v>
      </c>
      <c r="C12198" s="218">
        <v>44924</v>
      </c>
      <c r="D12198" s="218">
        <v>44923</v>
      </c>
      <c r="E12198" s="1">
        <v>1</v>
      </c>
      <c r="F12198" s="62">
        <v>23.66</v>
      </c>
    </row>
    <row r="12199" spans="1:6" x14ac:dyDescent="0.35">
      <c r="A12199" s="1">
        <v>101</v>
      </c>
      <c r="B12199" s="1" t="s">
        <v>124</v>
      </c>
      <c r="C12199" s="218">
        <v>44924</v>
      </c>
      <c r="D12199" s="218">
        <v>44924</v>
      </c>
      <c r="E12199" s="1">
        <v>15</v>
      </c>
      <c r="F12199" s="62">
        <v>665.18</v>
      </c>
    </row>
    <row r="12200" spans="1:6" x14ac:dyDescent="0.35">
      <c r="A12200" s="1">
        <v>101</v>
      </c>
      <c r="B12200" s="1" t="s">
        <v>124</v>
      </c>
      <c r="C12200" s="218">
        <v>44925</v>
      </c>
      <c r="D12200" s="218">
        <v>44925</v>
      </c>
      <c r="E12200" s="1">
        <v>15</v>
      </c>
      <c r="F12200" s="62">
        <v>694.52</v>
      </c>
    </row>
    <row r="12201" spans="1:6" x14ac:dyDescent="0.35">
      <c r="A12201" s="1">
        <v>101</v>
      </c>
      <c r="B12201" s="1" t="s">
        <v>124</v>
      </c>
      <c r="C12201" s="218">
        <v>44926</v>
      </c>
      <c r="D12201" s="218">
        <v>44926</v>
      </c>
      <c r="E12201" s="1">
        <v>16</v>
      </c>
      <c r="F12201" s="62">
        <v>696.41</v>
      </c>
    </row>
    <row r="12202" spans="1:6" x14ac:dyDescent="0.35">
      <c r="A12202" s="1">
        <v>101</v>
      </c>
      <c r="B12202" s="1" t="s">
        <v>124</v>
      </c>
      <c r="C12202" s="218">
        <v>44928</v>
      </c>
      <c r="D12202" s="218">
        <v>44927</v>
      </c>
      <c r="E12202" s="1">
        <v>9</v>
      </c>
      <c r="F12202" s="62">
        <v>419.4</v>
      </c>
    </row>
    <row r="12203" spans="1:6" x14ac:dyDescent="0.35">
      <c r="A12203" s="1">
        <v>101</v>
      </c>
      <c r="B12203" s="1" t="s">
        <v>124</v>
      </c>
      <c r="C12203" s="218">
        <v>44928</v>
      </c>
      <c r="D12203" s="218">
        <v>44928</v>
      </c>
      <c r="E12203" s="1">
        <v>1</v>
      </c>
      <c r="F12203" s="62">
        <v>53.76</v>
      </c>
    </row>
    <row r="12204" spans="1:6" x14ac:dyDescent="0.35">
      <c r="A12204" s="1">
        <v>101</v>
      </c>
      <c r="B12204" s="1" t="s">
        <v>124</v>
      </c>
      <c r="C12204" s="218">
        <v>44929</v>
      </c>
      <c r="D12204" s="218">
        <v>44928</v>
      </c>
      <c r="E12204" s="1">
        <v>3</v>
      </c>
      <c r="F12204" s="62">
        <v>100.98</v>
      </c>
    </row>
    <row r="12205" spans="1:6" x14ac:dyDescent="0.35">
      <c r="A12205" s="1">
        <v>101</v>
      </c>
      <c r="B12205" s="1" t="s">
        <v>124</v>
      </c>
      <c r="C12205" s="218">
        <v>44929</v>
      </c>
      <c r="D12205" s="218">
        <v>44929</v>
      </c>
      <c r="E12205" s="1">
        <v>11</v>
      </c>
      <c r="F12205" s="62">
        <v>591.36</v>
      </c>
    </row>
    <row r="12206" spans="1:6" x14ac:dyDescent="0.35">
      <c r="A12206" s="1">
        <v>101</v>
      </c>
      <c r="B12206" s="1" t="s">
        <v>124</v>
      </c>
      <c r="C12206" s="218">
        <v>44930</v>
      </c>
      <c r="D12206" s="218">
        <v>44930</v>
      </c>
      <c r="E12206" s="1">
        <v>5</v>
      </c>
      <c r="F12206" s="62">
        <v>267.06</v>
      </c>
    </row>
    <row r="12207" spans="1:6" x14ac:dyDescent="0.35">
      <c r="A12207" s="1">
        <v>101</v>
      </c>
      <c r="B12207" s="1" t="s">
        <v>124</v>
      </c>
      <c r="C12207" s="218">
        <v>44931</v>
      </c>
      <c r="D12207" s="218">
        <v>44928</v>
      </c>
      <c r="E12207" s="1">
        <v>1</v>
      </c>
      <c r="F12207" s="62">
        <v>54.2</v>
      </c>
    </row>
    <row r="12208" spans="1:6" x14ac:dyDescent="0.35">
      <c r="A12208" s="1">
        <v>101</v>
      </c>
      <c r="B12208" s="1" t="s">
        <v>124</v>
      </c>
      <c r="C12208" s="218">
        <v>44931</v>
      </c>
      <c r="D12208" s="218">
        <v>44929</v>
      </c>
      <c r="E12208" s="1">
        <v>2</v>
      </c>
      <c r="F12208" s="62">
        <v>77.760000000000005</v>
      </c>
    </row>
    <row r="12209" spans="1:6" x14ac:dyDescent="0.35">
      <c r="A12209" s="1">
        <v>101</v>
      </c>
      <c r="B12209" s="1" t="s">
        <v>124</v>
      </c>
      <c r="C12209" s="218">
        <v>44931</v>
      </c>
      <c r="D12209" s="218">
        <v>44930</v>
      </c>
      <c r="E12209" s="1">
        <v>11</v>
      </c>
      <c r="F12209" s="62">
        <v>457.96</v>
      </c>
    </row>
    <row r="12210" spans="1:6" x14ac:dyDescent="0.35">
      <c r="A12210" s="1">
        <v>101</v>
      </c>
      <c r="B12210" s="1" t="s">
        <v>124</v>
      </c>
      <c r="C12210" s="218">
        <v>44931</v>
      </c>
      <c r="D12210" s="218">
        <v>44931</v>
      </c>
      <c r="E12210" s="1">
        <v>2</v>
      </c>
      <c r="F12210" s="62">
        <v>106.63</v>
      </c>
    </row>
    <row r="12211" spans="1:6" x14ac:dyDescent="0.35">
      <c r="A12211" s="1">
        <v>101</v>
      </c>
      <c r="B12211" s="1" t="s">
        <v>124</v>
      </c>
      <c r="C12211" s="218">
        <v>44932</v>
      </c>
      <c r="D12211" s="218">
        <v>44929</v>
      </c>
      <c r="E12211" s="1">
        <v>1</v>
      </c>
      <c r="F12211" s="62">
        <v>23.17</v>
      </c>
    </row>
    <row r="12212" spans="1:6" x14ac:dyDescent="0.35">
      <c r="A12212" s="1">
        <v>101</v>
      </c>
      <c r="B12212" s="1" t="s">
        <v>124</v>
      </c>
      <c r="C12212" s="218">
        <v>44932</v>
      </c>
      <c r="D12212" s="218">
        <v>44930</v>
      </c>
      <c r="E12212" s="1">
        <v>6</v>
      </c>
      <c r="F12212" s="62">
        <v>315.85000000000002</v>
      </c>
    </row>
    <row r="12213" spans="1:6" x14ac:dyDescent="0.35">
      <c r="A12213" s="1">
        <v>101</v>
      </c>
      <c r="B12213" s="1" t="s">
        <v>124</v>
      </c>
      <c r="C12213" s="218">
        <v>44932</v>
      </c>
      <c r="D12213" s="218">
        <v>44931</v>
      </c>
      <c r="E12213" s="1">
        <v>15</v>
      </c>
      <c r="F12213" s="62">
        <v>680.26</v>
      </c>
    </row>
    <row r="12214" spans="1:6" x14ac:dyDescent="0.35">
      <c r="A12214" s="1">
        <v>101</v>
      </c>
      <c r="B12214" s="1" t="s">
        <v>124</v>
      </c>
      <c r="C12214" s="218">
        <v>44933</v>
      </c>
      <c r="D12214" s="218">
        <v>44930</v>
      </c>
      <c r="E12214" s="1">
        <v>4</v>
      </c>
      <c r="F12214" s="62">
        <v>184.64</v>
      </c>
    </row>
    <row r="12215" spans="1:6" x14ac:dyDescent="0.35">
      <c r="A12215" s="1">
        <v>101</v>
      </c>
      <c r="B12215" s="1" t="s">
        <v>124</v>
      </c>
      <c r="C12215" s="218">
        <v>44933</v>
      </c>
      <c r="D12215" s="218">
        <v>44931</v>
      </c>
      <c r="E12215" s="1">
        <v>8</v>
      </c>
      <c r="F12215" s="62">
        <v>359.12</v>
      </c>
    </row>
    <row r="12216" spans="1:6" x14ac:dyDescent="0.35">
      <c r="A12216" s="1">
        <v>101</v>
      </c>
      <c r="B12216" s="1" t="s">
        <v>124</v>
      </c>
      <c r="C12216" s="218">
        <v>44933</v>
      </c>
      <c r="D12216" s="218">
        <v>44932</v>
      </c>
      <c r="E12216" s="1">
        <v>2</v>
      </c>
      <c r="F12216" s="62">
        <v>77.66</v>
      </c>
    </row>
    <row r="12217" spans="1:6" x14ac:dyDescent="0.35">
      <c r="A12217" s="1">
        <v>101</v>
      </c>
      <c r="B12217" s="1" t="s">
        <v>124</v>
      </c>
      <c r="C12217" s="218">
        <v>44933</v>
      </c>
      <c r="D12217" s="218">
        <v>44933</v>
      </c>
      <c r="E12217" s="1">
        <v>1</v>
      </c>
      <c r="F12217" s="62">
        <v>53.71</v>
      </c>
    </row>
    <row r="12218" spans="1:6" x14ac:dyDescent="0.35">
      <c r="A12218" s="1">
        <v>101</v>
      </c>
      <c r="B12218" s="1" t="s">
        <v>124</v>
      </c>
      <c r="C12218" s="218">
        <v>44934</v>
      </c>
      <c r="D12218" s="218">
        <v>44931</v>
      </c>
      <c r="E12218" s="1">
        <v>1</v>
      </c>
      <c r="F12218" s="62">
        <v>51.98</v>
      </c>
    </row>
    <row r="12219" spans="1:6" x14ac:dyDescent="0.35">
      <c r="A12219" s="1">
        <v>101</v>
      </c>
      <c r="B12219" s="1" t="s">
        <v>124</v>
      </c>
      <c r="C12219" s="218">
        <v>44934</v>
      </c>
      <c r="D12219" s="218">
        <v>44932</v>
      </c>
      <c r="E12219" s="1">
        <v>11</v>
      </c>
      <c r="F12219" s="62">
        <v>507.92</v>
      </c>
    </row>
    <row r="12220" spans="1:6" x14ac:dyDescent="0.35">
      <c r="A12220" s="1">
        <v>101</v>
      </c>
      <c r="B12220" s="1" t="s">
        <v>124</v>
      </c>
      <c r="C12220" s="218">
        <v>44934</v>
      </c>
      <c r="D12220" s="218">
        <v>44933</v>
      </c>
      <c r="E12220" s="1">
        <v>3</v>
      </c>
      <c r="F12220" s="62">
        <v>130.28</v>
      </c>
    </row>
    <row r="12221" spans="1:6" x14ac:dyDescent="0.35">
      <c r="A12221" s="1">
        <v>101</v>
      </c>
      <c r="B12221" s="1" t="s">
        <v>124</v>
      </c>
      <c r="C12221" s="218">
        <v>44934</v>
      </c>
      <c r="D12221" s="218">
        <v>44934</v>
      </c>
      <c r="E12221" s="1">
        <v>3</v>
      </c>
      <c r="F12221" s="62">
        <v>158.74</v>
      </c>
    </row>
    <row r="12222" spans="1:6" x14ac:dyDescent="0.35">
      <c r="A12222" s="1">
        <v>101</v>
      </c>
      <c r="B12222" s="1" t="s">
        <v>124</v>
      </c>
      <c r="C12222" s="218">
        <v>44935</v>
      </c>
      <c r="D12222" s="218">
        <v>44932</v>
      </c>
      <c r="E12222" s="1">
        <v>2</v>
      </c>
      <c r="F12222" s="62">
        <v>107.86</v>
      </c>
    </row>
    <row r="12223" spans="1:6" x14ac:dyDescent="0.35">
      <c r="A12223" s="1">
        <v>101</v>
      </c>
      <c r="B12223" s="1" t="s">
        <v>124</v>
      </c>
      <c r="C12223" s="218">
        <v>44935</v>
      </c>
      <c r="D12223" s="218">
        <v>44933</v>
      </c>
      <c r="E12223" s="1">
        <v>10</v>
      </c>
      <c r="F12223" s="62">
        <v>447.38</v>
      </c>
    </row>
    <row r="12224" spans="1:6" x14ac:dyDescent="0.35">
      <c r="A12224" s="1">
        <v>101</v>
      </c>
      <c r="B12224" s="1" t="s">
        <v>124</v>
      </c>
      <c r="C12224" s="218">
        <v>44935</v>
      </c>
      <c r="D12224" s="218">
        <v>44934</v>
      </c>
      <c r="E12224" s="1">
        <v>3</v>
      </c>
      <c r="F12224" s="62">
        <v>154.79</v>
      </c>
    </row>
    <row r="12225" spans="1:6" x14ac:dyDescent="0.35">
      <c r="A12225" s="1">
        <v>101</v>
      </c>
      <c r="B12225" s="1" t="s">
        <v>124</v>
      </c>
      <c r="C12225" s="218">
        <v>44935</v>
      </c>
      <c r="D12225" s="218">
        <v>44935</v>
      </c>
      <c r="E12225" s="1">
        <v>3</v>
      </c>
      <c r="F12225" s="62">
        <v>125.28</v>
      </c>
    </row>
    <row r="12226" spans="1:6" x14ac:dyDescent="0.35">
      <c r="A12226" s="1">
        <v>101</v>
      </c>
      <c r="B12226" s="1" t="s">
        <v>124</v>
      </c>
      <c r="C12226" s="218">
        <v>44936</v>
      </c>
      <c r="D12226" s="218">
        <v>44933</v>
      </c>
      <c r="E12226" s="1">
        <v>1</v>
      </c>
      <c r="F12226" s="62">
        <v>54.05</v>
      </c>
    </row>
    <row r="12227" spans="1:6" x14ac:dyDescent="0.35">
      <c r="A12227" s="1">
        <v>101</v>
      </c>
      <c r="B12227" s="1" t="s">
        <v>124</v>
      </c>
      <c r="C12227" s="218">
        <v>44936</v>
      </c>
      <c r="D12227" s="218">
        <v>44934</v>
      </c>
      <c r="E12227" s="1">
        <v>6</v>
      </c>
      <c r="F12227" s="62">
        <v>286.45</v>
      </c>
    </row>
    <row r="12228" spans="1:6" x14ac:dyDescent="0.35">
      <c r="A12228" s="1">
        <v>101</v>
      </c>
      <c r="B12228" s="1" t="s">
        <v>124</v>
      </c>
      <c r="C12228" s="218">
        <v>44936</v>
      </c>
      <c r="D12228" s="218">
        <v>44935</v>
      </c>
      <c r="E12228" s="1">
        <v>7</v>
      </c>
      <c r="F12228" s="62">
        <v>331.09</v>
      </c>
    </row>
    <row r="12229" spans="1:6" x14ac:dyDescent="0.35">
      <c r="A12229" s="1">
        <v>101</v>
      </c>
      <c r="B12229" s="1" t="s">
        <v>124</v>
      </c>
      <c r="C12229" s="218">
        <v>44936</v>
      </c>
      <c r="D12229" s="218">
        <v>44936</v>
      </c>
      <c r="E12229" s="1">
        <v>1</v>
      </c>
      <c r="F12229" s="62">
        <v>53.11</v>
      </c>
    </row>
    <row r="12230" spans="1:6" x14ac:dyDescent="0.35">
      <c r="A12230" s="1">
        <v>101</v>
      </c>
      <c r="B12230" s="1" t="s">
        <v>124</v>
      </c>
      <c r="C12230" s="218">
        <v>44937</v>
      </c>
      <c r="D12230" s="218">
        <v>44934</v>
      </c>
      <c r="E12230" s="1">
        <v>3</v>
      </c>
      <c r="F12230" s="62">
        <v>99.4</v>
      </c>
    </row>
    <row r="12231" spans="1:6" x14ac:dyDescent="0.35">
      <c r="A12231" s="1">
        <v>101</v>
      </c>
      <c r="B12231" s="1" t="s">
        <v>124</v>
      </c>
      <c r="C12231" s="218">
        <v>44937</v>
      </c>
      <c r="D12231" s="218">
        <v>44935</v>
      </c>
      <c r="E12231" s="1">
        <v>13</v>
      </c>
      <c r="F12231" s="62">
        <v>527.22</v>
      </c>
    </row>
    <row r="12232" spans="1:6" x14ac:dyDescent="0.35">
      <c r="A12232" s="1">
        <v>101</v>
      </c>
      <c r="B12232" s="1" t="s">
        <v>124</v>
      </c>
      <c r="C12232" s="218">
        <v>44937</v>
      </c>
      <c r="D12232" s="218">
        <v>44936</v>
      </c>
      <c r="E12232" s="1">
        <v>2</v>
      </c>
      <c r="F12232" s="62">
        <v>107.42</v>
      </c>
    </row>
    <row r="12233" spans="1:6" x14ac:dyDescent="0.35">
      <c r="A12233" s="1">
        <v>101</v>
      </c>
      <c r="B12233" s="1" t="s">
        <v>124</v>
      </c>
      <c r="C12233" s="218">
        <v>44937</v>
      </c>
      <c r="D12233" s="218">
        <v>44937</v>
      </c>
      <c r="E12233" s="1">
        <v>4</v>
      </c>
      <c r="F12233" s="62">
        <v>183.74</v>
      </c>
    </row>
    <row r="12234" spans="1:6" x14ac:dyDescent="0.35">
      <c r="A12234" s="1">
        <v>101</v>
      </c>
      <c r="B12234" s="1" t="s">
        <v>124</v>
      </c>
      <c r="C12234" s="218">
        <v>44938</v>
      </c>
      <c r="D12234" s="218">
        <v>44935</v>
      </c>
      <c r="E12234" s="1">
        <v>4</v>
      </c>
      <c r="F12234" s="62">
        <v>202.41</v>
      </c>
    </row>
    <row r="12235" spans="1:6" x14ac:dyDescent="0.35">
      <c r="A12235" s="1">
        <v>101</v>
      </c>
      <c r="B12235" s="1" t="s">
        <v>124</v>
      </c>
      <c r="C12235" s="218">
        <v>44938</v>
      </c>
      <c r="D12235" s="218">
        <v>44936</v>
      </c>
      <c r="E12235" s="1">
        <v>4</v>
      </c>
      <c r="F12235" s="62">
        <v>202.41</v>
      </c>
    </row>
    <row r="12236" spans="1:6" x14ac:dyDescent="0.35">
      <c r="A12236" s="1">
        <v>101</v>
      </c>
      <c r="B12236" s="1" t="s">
        <v>124</v>
      </c>
      <c r="C12236" s="218">
        <v>44938</v>
      </c>
      <c r="D12236" s="218">
        <v>44937</v>
      </c>
      <c r="E12236" s="1">
        <v>5</v>
      </c>
      <c r="F12236" s="62">
        <v>205.67</v>
      </c>
    </row>
    <row r="12237" spans="1:6" x14ac:dyDescent="0.35">
      <c r="A12237" s="1">
        <v>101</v>
      </c>
      <c r="B12237" s="1" t="s">
        <v>124</v>
      </c>
      <c r="C12237" s="218">
        <v>44938</v>
      </c>
      <c r="D12237" s="218">
        <v>44938</v>
      </c>
      <c r="E12237" s="1">
        <v>2</v>
      </c>
      <c r="F12237" s="62">
        <v>104.54</v>
      </c>
    </row>
    <row r="12238" spans="1:6" x14ac:dyDescent="0.35">
      <c r="A12238" s="1">
        <v>101</v>
      </c>
      <c r="B12238" s="1" t="s">
        <v>124</v>
      </c>
      <c r="C12238" s="218">
        <v>44939</v>
      </c>
      <c r="D12238" s="218">
        <v>44936</v>
      </c>
      <c r="E12238" s="1">
        <v>2</v>
      </c>
      <c r="F12238" s="62">
        <v>102.42</v>
      </c>
    </row>
    <row r="12239" spans="1:6" x14ac:dyDescent="0.35">
      <c r="A12239" s="1">
        <v>101</v>
      </c>
      <c r="B12239" s="1" t="s">
        <v>124</v>
      </c>
      <c r="C12239" s="218">
        <v>44939</v>
      </c>
      <c r="D12239" s="218">
        <v>44937</v>
      </c>
      <c r="E12239" s="1">
        <v>6</v>
      </c>
      <c r="F12239" s="62">
        <v>254.62</v>
      </c>
    </row>
    <row r="12240" spans="1:6" x14ac:dyDescent="0.35">
      <c r="A12240" s="1">
        <v>101</v>
      </c>
      <c r="B12240" s="1" t="s">
        <v>124</v>
      </c>
      <c r="C12240" s="218">
        <v>44939</v>
      </c>
      <c r="D12240" s="218">
        <v>44938</v>
      </c>
      <c r="E12240" s="1">
        <v>9</v>
      </c>
      <c r="F12240" s="62">
        <v>427.19</v>
      </c>
    </row>
    <row r="12241" spans="1:6" x14ac:dyDescent="0.35">
      <c r="A12241" s="1">
        <v>101</v>
      </c>
      <c r="B12241" s="1" t="s">
        <v>124</v>
      </c>
      <c r="C12241" s="218">
        <v>44939</v>
      </c>
      <c r="D12241" s="218">
        <v>44939</v>
      </c>
      <c r="E12241" s="1">
        <v>3</v>
      </c>
      <c r="F12241" s="62">
        <v>157.69999999999999</v>
      </c>
    </row>
    <row r="12242" spans="1:6" x14ac:dyDescent="0.35">
      <c r="A12242" s="1">
        <v>101</v>
      </c>
      <c r="B12242" s="1" t="s">
        <v>124</v>
      </c>
      <c r="C12242" s="218">
        <v>44940</v>
      </c>
      <c r="D12242" s="218">
        <v>44937</v>
      </c>
      <c r="E12242" s="1">
        <v>2</v>
      </c>
      <c r="F12242" s="62">
        <v>100.48</v>
      </c>
    </row>
    <row r="12243" spans="1:6" x14ac:dyDescent="0.35">
      <c r="A12243" s="1">
        <v>101</v>
      </c>
      <c r="B12243" s="1" t="s">
        <v>124</v>
      </c>
      <c r="C12243" s="218">
        <v>44940</v>
      </c>
      <c r="D12243" s="218">
        <v>44938</v>
      </c>
      <c r="E12243" s="1">
        <v>7</v>
      </c>
      <c r="F12243" s="62">
        <v>275.22000000000003</v>
      </c>
    </row>
    <row r="12244" spans="1:6" x14ac:dyDescent="0.35">
      <c r="A12244" s="1">
        <v>101</v>
      </c>
      <c r="B12244" s="1" t="s">
        <v>124</v>
      </c>
      <c r="C12244" s="218">
        <v>44940</v>
      </c>
      <c r="D12244" s="218">
        <v>44939</v>
      </c>
      <c r="E12244" s="1">
        <v>1</v>
      </c>
      <c r="F12244" s="62">
        <v>50.98</v>
      </c>
    </row>
    <row r="12245" spans="1:6" x14ac:dyDescent="0.35">
      <c r="A12245" s="1">
        <v>101</v>
      </c>
      <c r="B12245" s="1" t="s">
        <v>124</v>
      </c>
      <c r="C12245" s="218">
        <v>44940</v>
      </c>
      <c r="D12245" s="218">
        <v>44940</v>
      </c>
      <c r="E12245" s="1">
        <v>10</v>
      </c>
      <c r="F12245" s="62">
        <v>496.83</v>
      </c>
    </row>
    <row r="12246" spans="1:6" x14ac:dyDescent="0.35">
      <c r="A12246" s="1">
        <v>101</v>
      </c>
      <c r="B12246" s="1" t="s">
        <v>124</v>
      </c>
      <c r="C12246" s="218">
        <v>44941</v>
      </c>
      <c r="D12246" s="218">
        <v>44939</v>
      </c>
      <c r="E12246" s="1">
        <v>2</v>
      </c>
      <c r="F12246" s="62">
        <v>73.02</v>
      </c>
    </row>
    <row r="12247" spans="1:6" x14ac:dyDescent="0.35">
      <c r="A12247" s="1">
        <v>101</v>
      </c>
      <c r="B12247" s="1" t="s">
        <v>124</v>
      </c>
      <c r="C12247" s="218">
        <v>44941</v>
      </c>
      <c r="D12247" s="218">
        <v>44940</v>
      </c>
      <c r="E12247" s="1">
        <v>2</v>
      </c>
      <c r="F12247" s="62">
        <v>101.28</v>
      </c>
    </row>
    <row r="12248" spans="1:6" x14ac:dyDescent="0.35">
      <c r="A12248" s="1">
        <v>101</v>
      </c>
      <c r="B12248" s="1" t="s">
        <v>124</v>
      </c>
      <c r="C12248" s="218">
        <v>44941</v>
      </c>
      <c r="D12248" s="218">
        <v>44941</v>
      </c>
      <c r="E12248" s="1">
        <v>9</v>
      </c>
      <c r="F12248" s="62">
        <v>442.59</v>
      </c>
    </row>
    <row r="12249" spans="1:6" x14ac:dyDescent="0.35">
      <c r="A12249" s="1">
        <v>101</v>
      </c>
      <c r="B12249" s="1" t="s">
        <v>124</v>
      </c>
      <c r="C12249" s="218">
        <v>44942</v>
      </c>
      <c r="D12249" s="218">
        <v>44939</v>
      </c>
      <c r="E12249" s="1">
        <v>1</v>
      </c>
      <c r="F12249" s="62">
        <v>53.76</v>
      </c>
    </row>
    <row r="12250" spans="1:6" x14ac:dyDescent="0.35">
      <c r="A12250" s="1">
        <v>101</v>
      </c>
      <c r="B12250" s="1" t="s">
        <v>124</v>
      </c>
      <c r="C12250" s="218">
        <v>44942</v>
      </c>
      <c r="D12250" s="218">
        <v>44940</v>
      </c>
      <c r="E12250" s="1">
        <v>2</v>
      </c>
      <c r="F12250" s="62">
        <v>74.7</v>
      </c>
    </row>
    <row r="12251" spans="1:6" x14ac:dyDescent="0.35">
      <c r="A12251" s="1">
        <v>101</v>
      </c>
      <c r="B12251" s="1" t="s">
        <v>124</v>
      </c>
      <c r="C12251" s="218">
        <v>44942</v>
      </c>
      <c r="D12251" s="218">
        <v>44941</v>
      </c>
      <c r="E12251" s="1">
        <v>1</v>
      </c>
      <c r="F12251" s="62">
        <v>22.92</v>
      </c>
    </row>
    <row r="12252" spans="1:6" x14ac:dyDescent="0.35">
      <c r="A12252" s="1">
        <v>101</v>
      </c>
      <c r="B12252" s="1" t="s">
        <v>124</v>
      </c>
      <c r="C12252" s="218">
        <v>44942</v>
      </c>
      <c r="D12252" s="218">
        <v>44942</v>
      </c>
      <c r="E12252" s="1">
        <v>14</v>
      </c>
      <c r="F12252" s="62">
        <v>622.19000000000005</v>
      </c>
    </row>
    <row r="12253" spans="1:6" x14ac:dyDescent="0.35">
      <c r="A12253" s="1">
        <v>101</v>
      </c>
      <c r="B12253" s="1" t="s">
        <v>124</v>
      </c>
      <c r="C12253" s="218">
        <v>44943</v>
      </c>
      <c r="D12253" s="218">
        <v>44942</v>
      </c>
      <c r="E12253" s="1">
        <v>1</v>
      </c>
      <c r="F12253" s="62">
        <v>54.3</v>
      </c>
    </row>
    <row r="12254" spans="1:6" x14ac:dyDescent="0.35">
      <c r="A12254" s="1">
        <v>101</v>
      </c>
      <c r="B12254" s="1" t="s">
        <v>124</v>
      </c>
      <c r="C12254" s="218">
        <v>44943</v>
      </c>
      <c r="D12254" s="218">
        <v>44943</v>
      </c>
      <c r="E12254" s="1">
        <v>13</v>
      </c>
      <c r="F12254" s="62">
        <v>631.77</v>
      </c>
    </row>
    <row r="12255" spans="1:6" x14ac:dyDescent="0.35">
      <c r="A12255" s="1">
        <v>101</v>
      </c>
      <c r="B12255" s="1" t="s">
        <v>124</v>
      </c>
      <c r="C12255" s="218">
        <v>44944</v>
      </c>
      <c r="D12255" s="218">
        <v>44942</v>
      </c>
      <c r="E12255" s="1">
        <v>2</v>
      </c>
      <c r="F12255" s="62">
        <v>105.04</v>
      </c>
    </row>
    <row r="12256" spans="1:6" x14ac:dyDescent="0.35">
      <c r="A12256" s="1">
        <v>101</v>
      </c>
      <c r="B12256" s="1" t="s">
        <v>124</v>
      </c>
      <c r="C12256" s="218">
        <v>44944</v>
      </c>
      <c r="D12256" s="218">
        <v>44943</v>
      </c>
      <c r="E12256" s="1">
        <v>2</v>
      </c>
      <c r="F12256" s="62">
        <v>102.16</v>
      </c>
    </row>
    <row r="12257" spans="1:6" x14ac:dyDescent="0.35">
      <c r="A12257" s="1">
        <v>101</v>
      </c>
      <c r="B12257" s="1" t="s">
        <v>124</v>
      </c>
      <c r="C12257" s="218">
        <v>44944</v>
      </c>
      <c r="D12257" s="218">
        <v>44944</v>
      </c>
      <c r="E12257" s="1">
        <v>11</v>
      </c>
      <c r="F12257" s="62">
        <v>460.68</v>
      </c>
    </row>
    <row r="12258" spans="1:6" x14ac:dyDescent="0.35">
      <c r="A12258" s="1">
        <v>101</v>
      </c>
      <c r="B12258" s="1" t="s">
        <v>124</v>
      </c>
      <c r="C12258" s="218">
        <v>44945</v>
      </c>
      <c r="D12258" s="218">
        <v>44944</v>
      </c>
      <c r="E12258" s="1">
        <v>6</v>
      </c>
      <c r="F12258" s="62">
        <v>201.4</v>
      </c>
    </row>
    <row r="12259" spans="1:6" x14ac:dyDescent="0.35">
      <c r="A12259" s="1">
        <v>101</v>
      </c>
      <c r="B12259" s="1" t="s">
        <v>124</v>
      </c>
      <c r="C12259" s="218">
        <v>44945</v>
      </c>
      <c r="D12259" s="218">
        <v>44945</v>
      </c>
      <c r="E12259" s="1">
        <v>11</v>
      </c>
      <c r="F12259" s="62">
        <v>557.46</v>
      </c>
    </row>
    <row r="12260" spans="1:6" x14ac:dyDescent="0.35">
      <c r="A12260" s="1">
        <v>101</v>
      </c>
      <c r="B12260" s="1" t="s">
        <v>124</v>
      </c>
      <c r="C12260" s="218">
        <v>44946</v>
      </c>
      <c r="D12260" s="218">
        <v>44943</v>
      </c>
      <c r="E12260" s="1">
        <v>1</v>
      </c>
      <c r="F12260" s="62">
        <v>53.06</v>
      </c>
    </row>
    <row r="12261" spans="1:6" x14ac:dyDescent="0.35">
      <c r="A12261" s="1">
        <v>101</v>
      </c>
      <c r="B12261" s="1" t="s">
        <v>124</v>
      </c>
      <c r="C12261" s="218">
        <v>44946</v>
      </c>
      <c r="D12261" s="218">
        <v>44944</v>
      </c>
      <c r="E12261" s="1">
        <v>3</v>
      </c>
      <c r="F12261" s="62">
        <v>157.22</v>
      </c>
    </row>
    <row r="12262" spans="1:6" x14ac:dyDescent="0.35">
      <c r="A12262" s="1">
        <v>101</v>
      </c>
      <c r="B12262" s="1" t="s">
        <v>124</v>
      </c>
      <c r="C12262" s="218">
        <v>44946</v>
      </c>
      <c r="D12262" s="218">
        <v>44946</v>
      </c>
      <c r="E12262" s="1">
        <v>12</v>
      </c>
      <c r="F12262" s="62">
        <v>555.32000000000005</v>
      </c>
    </row>
    <row r="12263" spans="1:6" x14ac:dyDescent="0.35">
      <c r="A12263" s="1">
        <v>101</v>
      </c>
      <c r="B12263" s="1" t="s">
        <v>124</v>
      </c>
      <c r="C12263" s="218">
        <v>44948</v>
      </c>
      <c r="D12263" s="218">
        <v>44945</v>
      </c>
      <c r="E12263" s="1">
        <v>2</v>
      </c>
      <c r="F12263" s="62">
        <v>107.71</v>
      </c>
    </row>
    <row r="12264" spans="1:6" x14ac:dyDescent="0.35">
      <c r="A12264" s="1">
        <v>101</v>
      </c>
      <c r="B12264" s="1" t="s">
        <v>124</v>
      </c>
      <c r="C12264" s="218">
        <v>44948</v>
      </c>
      <c r="D12264" s="218">
        <v>44947</v>
      </c>
      <c r="E12264" s="1">
        <v>11</v>
      </c>
      <c r="F12264" s="62">
        <v>498.16</v>
      </c>
    </row>
    <row r="12265" spans="1:6" x14ac:dyDescent="0.35">
      <c r="A12265" s="1">
        <v>101</v>
      </c>
      <c r="B12265" s="1" t="s">
        <v>124</v>
      </c>
      <c r="C12265" s="218">
        <v>44948</v>
      </c>
      <c r="D12265" s="218">
        <v>44948</v>
      </c>
      <c r="E12265" s="1">
        <v>5</v>
      </c>
      <c r="F12265" s="62">
        <v>207.21</v>
      </c>
    </row>
    <row r="12266" spans="1:6" x14ac:dyDescent="0.35">
      <c r="A12266" s="1">
        <v>101</v>
      </c>
      <c r="B12266" s="1" t="s">
        <v>124</v>
      </c>
      <c r="C12266" s="218">
        <v>44949</v>
      </c>
      <c r="D12266" s="218">
        <v>44947</v>
      </c>
      <c r="E12266" s="1">
        <v>1</v>
      </c>
      <c r="F12266" s="62">
        <v>53.41</v>
      </c>
    </row>
    <row r="12267" spans="1:6" x14ac:dyDescent="0.35">
      <c r="A12267" s="1">
        <v>101</v>
      </c>
      <c r="B12267" s="1" t="s">
        <v>124</v>
      </c>
      <c r="C12267" s="218">
        <v>44949</v>
      </c>
      <c r="D12267" s="218">
        <v>44948</v>
      </c>
      <c r="E12267" s="1">
        <v>4</v>
      </c>
      <c r="F12267" s="62">
        <v>214.22</v>
      </c>
    </row>
    <row r="12268" spans="1:6" x14ac:dyDescent="0.35">
      <c r="A12268" s="1">
        <v>101</v>
      </c>
      <c r="B12268" s="1" t="s">
        <v>124</v>
      </c>
      <c r="C12268" s="218">
        <v>44949</v>
      </c>
      <c r="D12268" s="218">
        <v>44949</v>
      </c>
      <c r="E12268" s="1">
        <v>8</v>
      </c>
      <c r="F12268" s="62">
        <v>366.65</v>
      </c>
    </row>
    <row r="12269" spans="1:6" x14ac:dyDescent="0.35">
      <c r="A12269" s="1">
        <v>101</v>
      </c>
      <c r="B12269" s="1" t="s">
        <v>124</v>
      </c>
      <c r="C12269" s="218">
        <v>44950</v>
      </c>
      <c r="D12269" s="218">
        <v>44947</v>
      </c>
      <c r="E12269" s="1">
        <v>1</v>
      </c>
      <c r="F12269" s="62">
        <v>49.25</v>
      </c>
    </row>
    <row r="12270" spans="1:6" x14ac:dyDescent="0.35">
      <c r="A12270" s="1">
        <v>101</v>
      </c>
      <c r="B12270" s="1" t="s">
        <v>124</v>
      </c>
      <c r="C12270" s="218">
        <v>44950</v>
      </c>
      <c r="D12270" s="218">
        <v>44948</v>
      </c>
      <c r="E12270" s="1">
        <v>1</v>
      </c>
      <c r="F12270" s="62">
        <v>54.05</v>
      </c>
    </row>
    <row r="12271" spans="1:6" x14ac:dyDescent="0.35">
      <c r="A12271" s="1">
        <v>101</v>
      </c>
      <c r="B12271" s="1" t="s">
        <v>124</v>
      </c>
      <c r="C12271" s="218">
        <v>44950</v>
      </c>
      <c r="D12271" s="218">
        <v>44949</v>
      </c>
      <c r="E12271" s="1">
        <v>1</v>
      </c>
      <c r="F12271" s="62">
        <v>42.22</v>
      </c>
    </row>
    <row r="12272" spans="1:6" x14ac:dyDescent="0.35">
      <c r="A12272" s="1">
        <v>101</v>
      </c>
      <c r="B12272" s="1" t="s">
        <v>124</v>
      </c>
      <c r="C12272" s="218">
        <v>44950</v>
      </c>
      <c r="D12272" s="218">
        <v>44950</v>
      </c>
      <c r="E12272" s="1">
        <v>11</v>
      </c>
      <c r="F12272" s="62">
        <v>590.28</v>
      </c>
    </row>
    <row r="12273" spans="1:6" x14ac:dyDescent="0.35">
      <c r="A12273" s="1">
        <v>101</v>
      </c>
      <c r="B12273" s="1" t="s">
        <v>124</v>
      </c>
      <c r="C12273" s="218">
        <v>44952</v>
      </c>
      <c r="D12273" s="218">
        <v>44949</v>
      </c>
      <c r="E12273" s="1">
        <v>4</v>
      </c>
      <c r="F12273" s="62">
        <v>183.29</v>
      </c>
    </row>
    <row r="12274" spans="1:6" x14ac:dyDescent="0.35">
      <c r="A12274" s="1">
        <v>101</v>
      </c>
      <c r="B12274" s="1" t="s">
        <v>124</v>
      </c>
      <c r="C12274" s="218">
        <v>44952</v>
      </c>
      <c r="D12274" s="218">
        <v>44951</v>
      </c>
      <c r="E12274" s="1">
        <v>12</v>
      </c>
      <c r="F12274" s="62">
        <v>583.61</v>
      </c>
    </row>
    <row r="12275" spans="1:6" x14ac:dyDescent="0.35">
      <c r="A12275" s="1">
        <v>101</v>
      </c>
      <c r="B12275" s="1" t="s">
        <v>124</v>
      </c>
      <c r="C12275" s="218">
        <v>44952</v>
      </c>
      <c r="D12275" s="218">
        <v>44952</v>
      </c>
      <c r="E12275" s="1">
        <v>12</v>
      </c>
      <c r="F12275" s="62">
        <v>460.45</v>
      </c>
    </row>
    <row r="12276" spans="1:6" x14ac:dyDescent="0.35">
      <c r="A12276" s="1">
        <v>102</v>
      </c>
      <c r="B12276" s="1" t="s">
        <v>125</v>
      </c>
      <c r="C12276" s="218">
        <v>44889</v>
      </c>
      <c r="D12276" s="218">
        <v>44886</v>
      </c>
      <c r="E12276" s="1">
        <v>5</v>
      </c>
      <c r="F12276" s="62">
        <v>143.69</v>
      </c>
    </row>
    <row r="12277" spans="1:6" x14ac:dyDescent="0.35">
      <c r="A12277" s="1">
        <v>102</v>
      </c>
      <c r="B12277" s="1" t="s">
        <v>125</v>
      </c>
      <c r="C12277" s="218">
        <v>44889</v>
      </c>
      <c r="D12277" s="218">
        <v>44888</v>
      </c>
      <c r="E12277" s="1">
        <v>2</v>
      </c>
      <c r="F12277" s="62">
        <v>75.38</v>
      </c>
    </row>
    <row r="12278" spans="1:6" x14ac:dyDescent="0.35">
      <c r="A12278" s="1">
        <v>102</v>
      </c>
      <c r="B12278" s="1" t="s">
        <v>125</v>
      </c>
      <c r="C12278" s="218">
        <v>44890</v>
      </c>
      <c r="D12278" s="218">
        <v>44886</v>
      </c>
      <c r="E12278" s="1">
        <v>6</v>
      </c>
      <c r="F12278" s="62">
        <v>141.01</v>
      </c>
    </row>
    <row r="12279" spans="1:6" x14ac:dyDescent="0.35">
      <c r="A12279" s="1">
        <v>102</v>
      </c>
      <c r="B12279" s="1" t="s">
        <v>125</v>
      </c>
      <c r="C12279" s="218">
        <v>44890</v>
      </c>
      <c r="D12279" s="218">
        <v>44888</v>
      </c>
      <c r="E12279" s="1">
        <v>2</v>
      </c>
      <c r="F12279" s="62">
        <v>46.82</v>
      </c>
    </row>
    <row r="12280" spans="1:6" x14ac:dyDescent="0.35">
      <c r="A12280" s="1">
        <v>102</v>
      </c>
      <c r="B12280" s="1" t="s">
        <v>125</v>
      </c>
      <c r="C12280" s="218">
        <v>44891</v>
      </c>
      <c r="D12280" s="218">
        <v>44886</v>
      </c>
      <c r="E12280" s="1">
        <v>1</v>
      </c>
      <c r="F12280" s="62">
        <v>23.66</v>
      </c>
    </row>
    <row r="12281" spans="1:6" x14ac:dyDescent="0.35">
      <c r="A12281" s="1">
        <v>102</v>
      </c>
      <c r="B12281" s="1" t="s">
        <v>125</v>
      </c>
      <c r="C12281" s="218">
        <v>44891</v>
      </c>
      <c r="D12281" s="218">
        <v>44888</v>
      </c>
      <c r="E12281" s="1">
        <v>2</v>
      </c>
      <c r="F12281" s="62">
        <v>74.2</v>
      </c>
    </row>
    <row r="12282" spans="1:6" x14ac:dyDescent="0.35">
      <c r="A12282" s="1">
        <v>102</v>
      </c>
      <c r="B12282" s="1" t="s">
        <v>125</v>
      </c>
      <c r="C12282" s="218">
        <v>44891</v>
      </c>
      <c r="D12282" s="218">
        <v>44891</v>
      </c>
      <c r="E12282" s="1">
        <v>2</v>
      </c>
      <c r="F12282" s="62">
        <v>74.84</v>
      </c>
    </row>
    <row r="12283" spans="1:6" x14ac:dyDescent="0.35">
      <c r="A12283" s="1">
        <v>102</v>
      </c>
      <c r="B12283" s="1" t="s">
        <v>125</v>
      </c>
      <c r="C12283" s="218">
        <v>44893</v>
      </c>
      <c r="D12283" s="218">
        <v>44893</v>
      </c>
      <c r="E12283" s="1">
        <v>8</v>
      </c>
      <c r="F12283" s="62">
        <v>404.17</v>
      </c>
    </row>
    <row r="12284" spans="1:6" x14ac:dyDescent="0.35">
      <c r="A12284" s="1">
        <v>102</v>
      </c>
      <c r="B12284" s="1" t="s">
        <v>125</v>
      </c>
      <c r="C12284" s="218">
        <v>44894</v>
      </c>
      <c r="D12284" s="218">
        <v>44891</v>
      </c>
      <c r="E12284" s="1">
        <v>4</v>
      </c>
      <c r="F12284" s="62">
        <v>119.83</v>
      </c>
    </row>
    <row r="12285" spans="1:6" x14ac:dyDescent="0.35">
      <c r="A12285" s="1">
        <v>102</v>
      </c>
      <c r="B12285" s="1" t="s">
        <v>125</v>
      </c>
      <c r="C12285" s="218">
        <v>44894</v>
      </c>
      <c r="D12285" s="218">
        <v>44893</v>
      </c>
      <c r="E12285" s="1">
        <v>6</v>
      </c>
      <c r="F12285" s="62">
        <v>251.77</v>
      </c>
    </row>
    <row r="12286" spans="1:6" x14ac:dyDescent="0.35">
      <c r="A12286" s="1">
        <v>102</v>
      </c>
      <c r="B12286" s="1" t="s">
        <v>125</v>
      </c>
      <c r="C12286" s="218">
        <v>44895</v>
      </c>
      <c r="D12286" s="218">
        <v>44893</v>
      </c>
      <c r="E12286" s="1">
        <v>9</v>
      </c>
      <c r="F12286" s="62">
        <v>353.12</v>
      </c>
    </row>
    <row r="12287" spans="1:6" x14ac:dyDescent="0.35">
      <c r="A12287" s="1">
        <v>102</v>
      </c>
      <c r="B12287" s="1" t="s">
        <v>125</v>
      </c>
      <c r="C12287" s="218">
        <v>44895</v>
      </c>
      <c r="D12287" s="218">
        <v>44894</v>
      </c>
      <c r="E12287" s="1">
        <v>1</v>
      </c>
      <c r="F12287" s="62">
        <v>51.58</v>
      </c>
    </row>
    <row r="12288" spans="1:6" x14ac:dyDescent="0.35">
      <c r="A12288" s="1">
        <v>102</v>
      </c>
      <c r="B12288" s="1" t="s">
        <v>125</v>
      </c>
      <c r="C12288" s="218">
        <v>44896</v>
      </c>
      <c r="D12288" s="218">
        <v>44893</v>
      </c>
      <c r="E12288" s="1">
        <v>6</v>
      </c>
      <c r="F12288" s="62">
        <v>168.15</v>
      </c>
    </row>
    <row r="12289" spans="1:6" x14ac:dyDescent="0.35">
      <c r="A12289" s="1">
        <v>102</v>
      </c>
      <c r="B12289" s="1" t="s">
        <v>125</v>
      </c>
      <c r="C12289" s="218">
        <v>44896</v>
      </c>
      <c r="D12289" s="218">
        <v>44894</v>
      </c>
      <c r="E12289" s="1">
        <v>4</v>
      </c>
      <c r="F12289" s="62">
        <v>178.93</v>
      </c>
    </row>
    <row r="12290" spans="1:6" x14ac:dyDescent="0.35">
      <c r="A12290" s="1">
        <v>102</v>
      </c>
      <c r="B12290" s="1" t="s">
        <v>125</v>
      </c>
      <c r="C12290" s="218">
        <v>44898</v>
      </c>
      <c r="D12290" s="218">
        <v>44896</v>
      </c>
      <c r="E12290" s="1">
        <v>14</v>
      </c>
      <c r="F12290" s="62">
        <v>603.91</v>
      </c>
    </row>
    <row r="12291" spans="1:6" x14ac:dyDescent="0.35">
      <c r="A12291" s="1">
        <v>102</v>
      </c>
      <c r="B12291" s="1" t="s">
        <v>125</v>
      </c>
      <c r="C12291" s="218">
        <v>44899</v>
      </c>
      <c r="D12291" s="218">
        <v>44895</v>
      </c>
      <c r="E12291" s="1">
        <v>6</v>
      </c>
      <c r="F12291" s="62">
        <v>304.57</v>
      </c>
    </row>
    <row r="12292" spans="1:6" x14ac:dyDescent="0.35">
      <c r="A12292" s="1">
        <v>102</v>
      </c>
      <c r="B12292" s="1" t="s">
        <v>125</v>
      </c>
      <c r="C12292" s="218">
        <v>44899</v>
      </c>
      <c r="D12292" s="218">
        <v>44896</v>
      </c>
      <c r="E12292" s="1">
        <v>2</v>
      </c>
      <c r="F12292" s="62">
        <v>45.89</v>
      </c>
    </row>
    <row r="12293" spans="1:6" x14ac:dyDescent="0.35">
      <c r="A12293" s="1">
        <v>102</v>
      </c>
      <c r="B12293" s="1" t="s">
        <v>125</v>
      </c>
      <c r="C12293" s="218">
        <v>44899</v>
      </c>
      <c r="D12293" s="218">
        <v>44897</v>
      </c>
      <c r="E12293" s="1">
        <v>12</v>
      </c>
      <c r="F12293" s="62">
        <v>471.51</v>
      </c>
    </row>
    <row r="12294" spans="1:6" x14ac:dyDescent="0.35">
      <c r="A12294" s="1">
        <v>102</v>
      </c>
      <c r="B12294" s="1" t="s">
        <v>125</v>
      </c>
      <c r="C12294" s="218">
        <v>44899</v>
      </c>
      <c r="D12294" s="218">
        <v>44898</v>
      </c>
      <c r="E12294" s="1">
        <v>4</v>
      </c>
      <c r="F12294" s="62">
        <v>210.52</v>
      </c>
    </row>
    <row r="12295" spans="1:6" x14ac:dyDescent="0.35">
      <c r="A12295" s="1">
        <v>102</v>
      </c>
      <c r="B12295" s="1" t="s">
        <v>125</v>
      </c>
      <c r="C12295" s="218">
        <v>44900</v>
      </c>
      <c r="D12295" s="218">
        <v>44898</v>
      </c>
      <c r="E12295" s="1">
        <v>4</v>
      </c>
      <c r="F12295" s="62">
        <v>148.55000000000001</v>
      </c>
    </row>
    <row r="12296" spans="1:6" x14ac:dyDescent="0.35">
      <c r="A12296" s="1">
        <v>102</v>
      </c>
      <c r="B12296" s="1" t="s">
        <v>125</v>
      </c>
      <c r="C12296" s="218">
        <v>44900</v>
      </c>
      <c r="D12296" s="218">
        <v>44900</v>
      </c>
      <c r="E12296" s="1">
        <v>6</v>
      </c>
      <c r="F12296" s="62">
        <v>226.47</v>
      </c>
    </row>
    <row r="12297" spans="1:6" x14ac:dyDescent="0.35">
      <c r="A12297" s="1">
        <v>102</v>
      </c>
      <c r="B12297" s="1" t="s">
        <v>125</v>
      </c>
      <c r="C12297" s="218">
        <v>44901</v>
      </c>
      <c r="D12297" s="218">
        <v>44901</v>
      </c>
      <c r="E12297" s="1">
        <v>9</v>
      </c>
      <c r="F12297" s="62">
        <v>406.34</v>
      </c>
    </row>
    <row r="12298" spans="1:6" x14ac:dyDescent="0.35">
      <c r="A12298" s="1">
        <v>102</v>
      </c>
      <c r="B12298" s="1" t="s">
        <v>125</v>
      </c>
      <c r="C12298" s="218">
        <v>44902</v>
      </c>
      <c r="D12298" s="218">
        <v>44901</v>
      </c>
      <c r="E12298" s="1">
        <v>6</v>
      </c>
      <c r="F12298" s="62">
        <v>140.08000000000001</v>
      </c>
    </row>
    <row r="12299" spans="1:6" x14ac:dyDescent="0.35">
      <c r="A12299" s="1">
        <v>102</v>
      </c>
      <c r="B12299" s="1" t="s">
        <v>125</v>
      </c>
      <c r="C12299" s="218">
        <v>44902</v>
      </c>
      <c r="D12299" s="218">
        <v>44902</v>
      </c>
      <c r="E12299" s="1">
        <v>5</v>
      </c>
      <c r="F12299" s="62">
        <v>258.64</v>
      </c>
    </row>
    <row r="12300" spans="1:6" x14ac:dyDescent="0.35">
      <c r="A12300" s="1">
        <v>102</v>
      </c>
      <c r="B12300" s="1" t="s">
        <v>125</v>
      </c>
      <c r="C12300" s="218">
        <v>44903</v>
      </c>
      <c r="D12300" s="218">
        <v>44901</v>
      </c>
      <c r="E12300" s="1">
        <v>1</v>
      </c>
      <c r="F12300" s="62">
        <v>23.71</v>
      </c>
    </row>
    <row r="12301" spans="1:6" x14ac:dyDescent="0.35">
      <c r="A12301" s="1">
        <v>102</v>
      </c>
      <c r="B12301" s="1" t="s">
        <v>125</v>
      </c>
      <c r="C12301" s="218">
        <v>44903</v>
      </c>
      <c r="D12301" s="218">
        <v>44902</v>
      </c>
      <c r="E12301" s="1">
        <v>2</v>
      </c>
      <c r="F12301" s="62">
        <v>46.73</v>
      </c>
    </row>
    <row r="12302" spans="1:6" x14ac:dyDescent="0.35">
      <c r="A12302" s="1">
        <v>102</v>
      </c>
      <c r="B12302" s="1" t="s">
        <v>125</v>
      </c>
      <c r="C12302" s="218">
        <v>44903</v>
      </c>
      <c r="D12302" s="218">
        <v>44903</v>
      </c>
      <c r="E12302" s="1">
        <v>6</v>
      </c>
      <c r="F12302" s="62">
        <v>310.62</v>
      </c>
    </row>
    <row r="12303" spans="1:6" x14ac:dyDescent="0.35">
      <c r="A12303" s="1">
        <v>102</v>
      </c>
      <c r="B12303" s="1" t="s">
        <v>125</v>
      </c>
      <c r="C12303" s="218">
        <v>44904</v>
      </c>
      <c r="D12303" s="218">
        <v>44901</v>
      </c>
      <c r="E12303" s="1">
        <v>1</v>
      </c>
      <c r="F12303" s="62">
        <v>23.51</v>
      </c>
    </row>
    <row r="12304" spans="1:6" x14ac:dyDescent="0.35">
      <c r="A12304" s="1">
        <v>102</v>
      </c>
      <c r="B12304" s="1" t="s">
        <v>125</v>
      </c>
      <c r="C12304" s="218">
        <v>44904</v>
      </c>
      <c r="D12304" s="218">
        <v>44903</v>
      </c>
      <c r="E12304" s="1">
        <v>1</v>
      </c>
      <c r="F12304" s="62">
        <v>52.37</v>
      </c>
    </row>
    <row r="12305" spans="1:6" x14ac:dyDescent="0.35">
      <c r="A12305" s="1">
        <v>102</v>
      </c>
      <c r="B12305" s="1" t="s">
        <v>125</v>
      </c>
      <c r="C12305" s="218">
        <v>44904</v>
      </c>
      <c r="D12305" s="218">
        <v>44904</v>
      </c>
      <c r="E12305" s="1">
        <v>12</v>
      </c>
      <c r="F12305" s="62">
        <v>636.37</v>
      </c>
    </row>
    <row r="12306" spans="1:6" x14ac:dyDescent="0.35">
      <c r="A12306" s="1">
        <v>102</v>
      </c>
      <c r="B12306" s="1" t="s">
        <v>125</v>
      </c>
      <c r="C12306" s="218">
        <v>44906</v>
      </c>
      <c r="D12306" s="218">
        <v>44904</v>
      </c>
      <c r="E12306" s="1">
        <v>9</v>
      </c>
      <c r="F12306" s="62">
        <v>381.34</v>
      </c>
    </row>
    <row r="12307" spans="1:6" x14ac:dyDescent="0.35">
      <c r="A12307" s="1">
        <v>102</v>
      </c>
      <c r="B12307" s="1" t="s">
        <v>125</v>
      </c>
      <c r="C12307" s="218">
        <v>44906</v>
      </c>
      <c r="D12307" s="218">
        <v>44905</v>
      </c>
      <c r="E12307" s="1">
        <v>5</v>
      </c>
      <c r="F12307" s="62">
        <v>261.57</v>
      </c>
    </row>
    <row r="12308" spans="1:6" x14ac:dyDescent="0.35">
      <c r="A12308" s="1">
        <v>102</v>
      </c>
      <c r="B12308" s="1" t="s">
        <v>125</v>
      </c>
      <c r="C12308" s="218">
        <v>44907</v>
      </c>
      <c r="D12308" s="218">
        <v>44905</v>
      </c>
      <c r="E12308" s="1">
        <v>4</v>
      </c>
      <c r="F12308" s="62">
        <v>204.69</v>
      </c>
    </row>
    <row r="12309" spans="1:6" x14ac:dyDescent="0.35">
      <c r="A12309" s="1">
        <v>102</v>
      </c>
      <c r="B12309" s="1" t="s">
        <v>125</v>
      </c>
      <c r="C12309" s="218">
        <v>44907</v>
      </c>
      <c r="D12309" s="218">
        <v>44906</v>
      </c>
      <c r="E12309" s="1">
        <v>2</v>
      </c>
      <c r="F12309" s="62">
        <v>105.44</v>
      </c>
    </row>
    <row r="12310" spans="1:6" x14ac:dyDescent="0.35">
      <c r="A12310" s="1">
        <v>102</v>
      </c>
      <c r="B12310" s="1" t="s">
        <v>125</v>
      </c>
      <c r="C12310" s="218">
        <v>44908</v>
      </c>
      <c r="D12310" s="218">
        <v>44906</v>
      </c>
      <c r="E12310" s="1">
        <v>10</v>
      </c>
      <c r="F12310" s="62">
        <v>486.19</v>
      </c>
    </row>
    <row r="12311" spans="1:6" x14ac:dyDescent="0.35">
      <c r="A12311" s="1">
        <v>102</v>
      </c>
      <c r="B12311" s="1" t="s">
        <v>125</v>
      </c>
      <c r="C12311" s="218">
        <v>44908</v>
      </c>
      <c r="D12311" s="218">
        <v>44907</v>
      </c>
      <c r="E12311" s="1">
        <v>5</v>
      </c>
      <c r="F12311" s="62">
        <v>254.53</v>
      </c>
    </row>
    <row r="12312" spans="1:6" x14ac:dyDescent="0.35">
      <c r="A12312" s="1">
        <v>102</v>
      </c>
      <c r="B12312" s="1" t="s">
        <v>125</v>
      </c>
      <c r="C12312" s="218">
        <v>44909</v>
      </c>
      <c r="D12312" s="218">
        <v>44907</v>
      </c>
      <c r="E12312" s="1">
        <v>7</v>
      </c>
      <c r="F12312" s="62">
        <v>324.27999999999997</v>
      </c>
    </row>
    <row r="12313" spans="1:6" x14ac:dyDescent="0.35">
      <c r="A12313" s="1">
        <v>102</v>
      </c>
      <c r="B12313" s="1" t="s">
        <v>125</v>
      </c>
      <c r="C12313" s="218">
        <v>44909</v>
      </c>
      <c r="D12313" s="218">
        <v>44908</v>
      </c>
      <c r="E12313" s="1">
        <v>6</v>
      </c>
      <c r="F12313" s="62">
        <v>256.07</v>
      </c>
    </row>
    <row r="12314" spans="1:6" x14ac:dyDescent="0.35">
      <c r="A12314" s="1">
        <v>102</v>
      </c>
      <c r="B12314" s="1" t="s">
        <v>125</v>
      </c>
      <c r="C12314" s="218">
        <v>44909</v>
      </c>
      <c r="D12314" s="218">
        <v>44909</v>
      </c>
      <c r="E12314" s="1">
        <v>7</v>
      </c>
      <c r="F12314" s="62">
        <v>302.14999999999998</v>
      </c>
    </row>
    <row r="12315" spans="1:6" x14ac:dyDescent="0.35">
      <c r="A12315" s="1">
        <v>102</v>
      </c>
      <c r="B12315" s="1" t="s">
        <v>125</v>
      </c>
      <c r="C12315" s="218">
        <v>44910</v>
      </c>
      <c r="D12315" s="218">
        <v>44908</v>
      </c>
      <c r="E12315" s="1">
        <v>1</v>
      </c>
      <c r="F12315" s="62">
        <v>51.68</v>
      </c>
    </row>
    <row r="12316" spans="1:6" x14ac:dyDescent="0.35">
      <c r="A12316" s="1">
        <v>102</v>
      </c>
      <c r="B12316" s="1" t="s">
        <v>125</v>
      </c>
      <c r="C12316" s="218">
        <v>44910</v>
      </c>
      <c r="D12316" s="218">
        <v>44909</v>
      </c>
      <c r="E12316" s="1">
        <v>2</v>
      </c>
      <c r="F12316" s="62">
        <v>47.42</v>
      </c>
    </row>
    <row r="12317" spans="1:6" x14ac:dyDescent="0.35">
      <c r="A12317" s="1">
        <v>102</v>
      </c>
      <c r="B12317" s="1" t="s">
        <v>125</v>
      </c>
      <c r="C12317" s="218">
        <v>44910</v>
      </c>
      <c r="D12317" s="218">
        <v>44910</v>
      </c>
      <c r="E12317" s="1">
        <v>6</v>
      </c>
      <c r="F12317" s="62">
        <v>283.77999999999997</v>
      </c>
    </row>
    <row r="12318" spans="1:6" x14ac:dyDescent="0.35">
      <c r="A12318" s="1">
        <v>102</v>
      </c>
      <c r="B12318" s="1" t="s">
        <v>125</v>
      </c>
      <c r="C12318" s="218">
        <v>44911</v>
      </c>
      <c r="D12318" s="218">
        <v>44911</v>
      </c>
      <c r="E12318" s="1">
        <v>6</v>
      </c>
      <c r="F12318" s="62">
        <v>264.02</v>
      </c>
    </row>
    <row r="12319" spans="1:6" x14ac:dyDescent="0.35">
      <c r="A12319" s="1">
        <v>102</v>
      </c>
      <c r="B12319" s="1" t="s">
        <v>125</v>
      </c>
      <c r="C12319" s="218">
        <v>44912</v>
      </c>
      <c r="D12319" s="218">
        <v>44912</v>
      </c>
      <c r="E12319" s="1">
        <v>4</v>
      </c>
      <c r="F12319" s="62">
        <v>182.71</v>
      </c>
    </row>
    <row r="12320" spans="1:6" x14ac:dyDescent="0.35">
      <c r="A12320" s="1">
        <v>102</v>
      </c>
      <c r="B12320" s="1" t="s">
        <v>125</v>
      </c>
      <c r="C12320" s="218">
        <v>44913</v>
      </c>
      <c r="D12320" s="218">
        <v>44910</v>
      </c>
      <c r="E12320" s="1">
        <v>1</v>
      </c>
      <c r="F12320" s="62">
        <v>53.76</v>
      </c>
    </row>
    <row r="12321" spans="1:6" x14ac:dyDescent="0.35">
      <c r="A12321" s="1">
        <v>102</v>
      </c>
      <c r="B12321" s="1" t="s">
        <v>125</v>
      </c>
      <c r="C12321" s="218">
        <v>44913</v>
      </c>
      <c r="D12321" s="218">
        <v>44912</v>
      </c>
      <c r="E12321" s="1">
        <v>2</v>
      </c>
      <c r="F12321" s="62">
        <v>75.34</v>
      </c>
    </row>
    <row r="12322" spans="1:6" x14ac:dyDescent="0.35">
      <c r="A12322" s="1">
        <v>102</v>
      </c>
      <c r="B12322" s="1" t="s">
        <v>125</v>
      </c>
      <c r="C12322" s="218">
        <v>44913</v>
      </c>
      <c r="D12322" s="218">
        <v>44913</v>
      </c>
      <c r="E12322" s="1">
        <v>7</v>
      </c>
      <c r="F12322" s="62">
        <v>280.76</v>
      </c>
    </row>
    <row r="12323" spans="1:6" x14ac:dyDescent="0.35">
      <c r="A12323" s="1">
        <v>102</v>
      </c>
      <c r="B12323" s="1" t="s">
        <v>125</v>
      </c>
      <c r="C12323" s="218">
        <v>44914</v>
      </c>
      <c r="D12323" s="218">
        <v>44913</v>
      </c>
      <c r="E12323" s="1">
        <v>1</v>
      </c>
      <c r="F12323" s="62">
        <v>52.67</v>
      </c>
    </row>
    <row r="12324" spans="1:6" x14ac:dyDescent="0.35">
      <c r="A12324" s="1">
        <v>102</v>
      </c>
      <c r="B12324" s="1" t="s">
        <v>125</v>
      </c>
      <c r="C12324" s="218">
        <v>44914</v>
      </c>
      <c r="D12324" s="218">
        <v>44914</v>
      </c>
      <c r="E12324" s="1">
        <v>8</v>
      </c>
      <c r="F12324" s="62">
        <v>394.66</v>
      </c>
    </row>
    <row r="12325" spans="1:6" x14ac:dyDescent="0.35">
      <c r="A12325" s="1">
        <v>102</v>
      </c>
      <c r="B12325" s="1" t="s">
        <v>125</v>
      </c>
      <c r="C12325" s="218">
        <v>44915</v>
      </c>
      <c r="D12325" s="218">
        <v>44914</v>
      </c>
      <c r="E12325" s="1">
        <v>3</v>
      </c>
      <c r="F12325" s="62">
        <v>98.01</v>
      </c>
    </row>
    <row r="12326" spans="1:6" x14ac:dyDescent="0.35">
      <c r="A12326" s="1">
        <v>102</v>
      </c>
      <c r="B12326" s="1" t="s">
        <v>125</v>
      </c>
      <c r="C12326" s="218">
        <v>44915</v>
      </c>
      <c r="D12326" s="218">
        <v>44915</v>
      </c>
      <c r="E12326" s="1">
        <v>5</v>
      </c>
      <c r="F12326" s="62">
        <v>262.74</v>
      </c>
    </row>
    <row r="12327" spans="1:6" x14ac:dyDescent="0.35">
      <c r="A12327" s="1">
        <v>102</v>
      </c>
      <c r="B12327" s="1" t="s">
        <v>125</v>
      </c>
      <c r="C12327" s="218">
        <v>44916</v>
      </c>
      <c r="D12327" s="218">
        <v>44915</v>
      </c>
      <c r="E12327" s="1">
        <v>5</v>
      </c>
      <c r="F12327" s="62">
        <v>175.82</v>
      </c>
    </row>
    <row r="12328" spans="1:6" x14ac:dyDescent="0.35">
      <c r="A12328" s="1">
        <v>102</v>
      </c>
      <c r="B12328" s="1" t="s">
        <v>125</v>
      </c>
      <c r="C12328" s="218">
        <v>44916</v>
      </c>
      <c r="D12328" s="218">
        <v>44916</v>
      </c>
      <c r="E12328" s="1">
        <v>1</v>
      </c>
      <c r="F12328" s="62">
        <v>53.31</v>
      </c>
    </row>
    <row r="12329" spans="1:6" x14ac:dyDescent="0.35">
      <c r="A12329" s="1">
        <v>102</v>
      </c>
      <c r="B12329" s="1" t="s">
        <v>125</v>
      </c>
      <c r="C12329" s="218">
        <v>44917</v>
      </c>
      <c r="D12329" s="218">
        <v>44915</v>
      </c>
      <c r="E12329" s="1">
        <v>3</v>
      </c>
      <c r="F12329" s="62">
        <v>159.5</v>
      </c>
    </row>
    <row r="12330" spans="1:6" x14ac:dyDescent="0.35">
      <c r="A12330" s="1">
        <v>102</v>
      </c>
      <c r="B12330" s="1" t="s">
        <v>125</v>
      </c>
      <c r="C12330" s="218">
        <v>44917</v>
      </c>
      <c r="D12330" s="218">
        <v>44916</v>
      </c>
      <c r="E12330" s="1">
        <v>10</v>
      </c>
      <c r="F12330" s="62">
        <v>413.71</v>
      </c>
    </row>
    <row r="12331" spans="1:6" x14ac:dyDescent="0.35">
      <c r="A12331" s="1">
        <v>102</v>
      </c>
      <c r="B12331" s="1" t="s">
        <v>125</v>
      </c>
      <c r="C12331" s="218">
        <v>44917</v>
      </c>
      <c r="D12331" s="218">
        <v>44917</v>
      </c>
      <c r="E12331" s="1">
        <v>1</v>
      </c>
      <c r="F12331" s="62">
        <v>53.71</v>
      </c>
    </row>
    <row r="12332" spans="1:6" x14ac:dyDescent="0.35">
      <c r="A12332" s="1">
        <v>102</v>
      </c>
      <c r="B12332" s="1" t="s">
        <v>125</v>
      </c>
      <c r="C12332" s="218">
        <v>44918</v>
      </c>
      <c r="D12332" s="218">
        <v>44917</v>
      </c>
      <c r="E12332" s="1">
        <v>6</v>
      </c>
      <c r="F12332" s="62">
        <v>253.44</v>
      </c>
    </row>
    <row r="12333" spans="1:6" x14ac:dyDescent="0.35">
      <c r="A12333" s="1">
        <v>102</v>
      </c>
      <c r="B12333" s="1" t="s">
        <v>125</v>
      </c>
      <c r="C12333" s="218">
        <v>44918</v>
      </c>
      <c r="D12333" s="218">
        <v>44918</v>
      </c>
      <c r="E12333" s="1">
        <v>4</v>
      </c>
      <c r="F12333" s="62">
        <v>182.5</v>
      </c>
    </row>
    <row r="12334" spans="1:6" x14ac:dyDescent="0.35">
      <c r="A12334" s="1">
        <v>102</v>
      </c>
      <c r="B12334" s="1" t="s">
        <v>125</v>
      </c>
      <c r="C12334" s="218">
        <v>44919</v>
      </c>
      <c r="D12334" s="218">
        <v>44917</v>
      </c>
      <c r="E12334" s="1">
        <v>1</v>
      </c>
      <c r="F12334" s="62">
        <v>23.71</v>
      </c>
    </row>
    <row r="12335" spans="1:6" x14ac:dyDescent="0.35">
      <c r="A12335" s="1">
        <v>102</v>
      </c>
      <c r="B12335" s="1" t="s">
        <v>125</v>
      </c>
      <c r="C12335" s="218">
        <v>44919</v>
      </c>
      <c r="D12335" s="218">
        <v>44918</v>
      </c>
      <c r="E12335" s="1">
        <v>2</v>
      </c>
      <c r="F12335" s="62">
        <v>105.78</v>
      </c>
    </row>
    <row r="12336" spans="1:6" x14ac:dyDescent="0.35">
      <c r="A12336" s="1">
        <v>102</v>
      </c>
      <c r="B12336" s="1" t="s">
        <v>125</v>
      </c>
      <c r="C12336" s="218">
        <v>44919</v>
      </c>
      <c r="D12336" s="218">
        <v>44919</v>
      </c>
      <c r="E12336" s="1">
        <v>6</v>
      </c>
      <c r="F12336" s="62">
        <v>314.38</v>
      </c>
    </row>
    <row r="12337" spans="1:6" x14ac:dyDescent="0.35">
      <c r="A12337" s="1">
        <v>102</v>
      </c>
      <c r="B12337" s="1" t="s">
        <v>125</v>
      </c>
      <c r="C12337" s="218">
        <v>44920</v>
      </c>
      <c r="D12337" s="218">
        <v>44918</v>
      </c>
      <c r="E12337" s="1">
        <v>2</v>
      </c>
      <c r="F12337" s="62">
        <v>46.48</v>
      </c>
    </row>
    <row r="12338" spans="1:6" x14ac:dyDescent="0.35">
      <c r="A12338" s="1">
        <v>102</v>
      </c>
      <c r="B12338" s="1" t="s">
        <v>125</v>
      </c>
      <c r="C12338" s="218">
        <v>44920</v>
      </c>
      <c r="D12338" s="218">
        <v>44919</v>
      </c>
      <c r="E12338" s="1">
        <v>3</v>
      </c>
      <c r="F12338" s="62">
        <v>159.99</v>
      </c>
    </row>
    <row r="12339" spans="1:6" x14ac:dyDescent="0.35">
      <c r="A12339" s="1">
        <v>102</v>
      </c>
      <c r="B12339" s="1" t="s">
        <v>125</v>
      </c>
      <c r="C12339" s="218">
        <v>44920</v>
      </c>
      <c r="D12339" s="218">
        <v>44920</v>
      </c>
      <c r="E12339" s="1">
        <v>4</v>
      </c>
      <c r="F12339" s="62">
        <v>211.26</v>
      </c>
    </row>
    <row r="12340" spans="1:6" x14ac:dyDescent="0.35">
      <c r="A12340" s="1">
        <v>102</v>
      </c>
      <c r="B12340" s="1" t="s">
        <v>125</v>
      </c>
      <c r="C12340" s="218">
        <v>44921</v>
      </c>
      <c r="D12340" s="218">
        <v>44919</v>
      </c>
      <c r="E12340" s="1">
        <v>1</v>
      </c>
      <c r="F12340" s="62">
        <v>53.16</v>
      </c>
    </row>
    <row r="12341" spans="1:6" x14ac:dyDescent="0.35">
      <c r="A12341" s="1">
        <v>102</v>
      </c>
      <c r="B12341" s="1" t="s">
        <v>125</v>
      </c>
      <c r="C12341" s="218">
        <v>44921</v>
      </c>
      <c r="D12341" s="218">
        <v>44920</v>
      </c>
      <c r="E12341" s="1">
        <v>9</v>
      </c>
      <c r="F12341" s="62">
        <v>389.36</v>
      </c>
    </row>
    <row r="12342" spans="1:6" x14ac:dyDescent="0.35">
      <c r="A12342" s="1">
        <v>102</v>
      </c>
      <c r="B12342" s="1" t="s">
        <v>125</v>
      </c>
      <c r="C12342" s="218">
        <v>44921</v>
      </c>
      <c r="D12342" s="218">
        <v>44921</v>
      </c>
      <c r="E12342" s="1">
        <v>3</v>
      </c>
      <c r="F12342" s="62">
        <v>159.29</v>
      </c>
    </row>
    <row r="12343" spans="1:6" x14ac:dyDescent="0.35">
      <c r="A12343" s="1">
        <v>102</v>
      </c>
      <c r="B12343" s="1" t="s">
        <v>125</v>
      </c>
      <c r="C12343" s="218">
        <v>44922</v>
      </c>
      <c r="D12343" s="218">
        <v>44921</v>
      </c>
      <c r="E12343" s="1">
        <v>5</v>
      </c>
      <c r="F12343" s="62">
        <v>205.82</v>
      </c>
    </row>
    <row r="12344" spans="1:6" x14ac:dyDescent="0.35">
      <c r="A12344" s="1">
        <v>102</v>
      </c>
      <c r="B12344" s="1" t="s">
        <v>125</v>
      </c>
      <c r="C12344" s="218">
        <v>44923</v>
      </c>
      <c r="D12344" s="218">
        <v>44920</v>
      </c>
      <c r="E12344" s="1">
        <v>1</v>
      </c>
      <c r="F12344" s="62">
        <v>53.56</v>
      </c>
    </row>
    <row r="12345" spans="1:6" x14ac:dyDescent="0.35">
      <c r="A12345" s="1">
        <v>102</v>
      </c>
      <c r="B12345" s="1" t="s">
        <v>125</v>
      </c>
      <c r="C12345" s="218">
        <v>44923</v>
      </c>
      <c r="D12345" s="218">
        <v>44921</v>
      </c>
      <c r="E12345" s="1">
        <v>2</v>
      </c>
      <c r="F12345" s="62">
        <v>46.48</v>
      </c>
    </row>
    <row r="12346" spans="1:6" x14ac:dyDescent="0.35">
      <c r="A12346" s="1">
        <v>102</v>
      </c>
      <c r="B12346" s="1" t="s">
        <v>125</v>
      </c>
      <c r="C12346" s="218">
        <v>44923</v>
      </c>
      <c r="D12346" s="218">
        <v>44922</v>
      </c>
      <c r="E12346" s="1">
        <v>3</v>
      </c>
      <c r="F12346" s="62">
        <v>129.55000000000001</v>
      </c>
    </row>
    <row r="12347" spans="1:6" x14ac:dyDescent="0.35">
      <c r="A12347" s="1">
        <v>102</v>
      </c>
      <c r="B12347" s="1" t="s">
        <v>125</v>
      </c>
      <c r="C12347" s="218">
        <v>44924</v>
      </c>
      <c r="D12347" s="218">
        <v>44922</v>
      </c>
      <c r="E12347" s="1">
        <v>4</v>
      </c>
      <c r="F12347" s="62">
        <v>179.79</v>
      </c>
    </row>
    <row r="12348" spans="1:6" x14ac:dyDescent="0.35">
      <c r="A12348" s="1">
        <v>102</v>
      </c>
      <c r="B12348" s="1" t="s">
        <v>125</v>
      </c>
      <c r="C12348" s="218">
        <v>44924</v>
      </c>
      <c r="D12348" s="218">
        <v>44923</v>
      </c>
      <c r="E12348" s="1">
        <v>4</v>
      </c>
      <c r="F12348" s="62">
        <v>213.54</v>
      </c>
    </row>
    <row r="12349" spans="1:6" x14ac:dyDescent="0.35">
      <c r="A12349" s="1">
        <v>102</v>
      </c>
      <c r="B12349" s="1" t="s">
        <v>125</v>
      </c>
      <c r="C12349" s="218">
        <v>44924</v>
      </c>
      <c r="D12349" s="218">
        <v>44924</v>
      </c>
      <c r="E12349" s="1">
        <v>1</v>
      </c>
      <c r="F12349" s="62">
        <v>53.36</v>
      </c>
    </row>
    <row r="12350" spans="1:6" x14ac:dyDescent="0.35">
      <c r="A12350" s="1">
        <v>102</v>
      </c>
      <c r="B12350" s="1" t="s">
        <v>125</v>
      </c>
      <c r="C12350" s="218">
        <v>44925</v>
      </c>
      <c r="D12350" s="218">
        <v>44922</v>
      </c>
      <c r="E12350" s="1">
        <v>2</v>
      </c>
      <c r="F12350" s="62">
        <v>75.14</v>
      </c>
    </row>
    <row r="12351" spans="1:6" x14ac:dyDescent="0.35">
      <c r="A12351" s="1">
        <v>102</v>
      </c>
      <c r="B12351" s="1" t="s">
        <v>125</v>
      </c>
      <c r="C12351" s="218">
        <v>44925</v>
      </c>
      <c r="D12351" s="218">
        <v>44923</v>
      </c>
      <c r="E12351" s="1">
        <v>7</v>
      </c>
      <c r="F12351" s="62">
        <v>282.05</v>
      </c>
    </row>
    <row r="12352" spans="1:6" x14ac:dyDescent="0.35">
      <c r="A12352" s="1">
        <v>102</v>
      </c>
      <c r="B12352" s="1" t="s">
        <v>125</v>
      </c>
      <c r="C12352" s="218">
        <v>44925</v>
      </c>
      <c r="D12352" s="218">
        <v>44924</v>
      </c>
      <c r="E12352" s="1">
        <v>3</v>
      </c>
      <c r="F12352" s="62">
        <v>129.19999999999999</v>
      </c>
    </row>
    <row r="12353" spans="1:6" x14ac:dyDescent="0.35">
      <c r="A12353" s="1">
        <v>102</v>
      </c>
      <c r="B12353" s="1" t="s">
        <v>125</v>
      </c>
      <c r="C12353" s="218">
        <v>44925</v>
      </c>
      <c r="D12353" s="218">
        <v>44925</v>
      </c>
      <c r="E12353" s="1">
        <v>4</v>
      </c>
      <c r="F12353" s="62">
        <v>182.84</v>
      </c>
    </row>
    <row r="12354" spans="1:6" x14ac:dyDescent="0.35">
      <c r="A12354" s="1">
        <v>102</v>
      </c>
      <c r="B12354" s="1" t="s">
        <v>125</v>
      </c>
      <c r="C12354" s="218">
        <v>44927</v>
      </c>
      <c r="D12354" s="218">
        <v>44924</v>
      </c>
      <c r="E12354" s="1">
        <v>4</v>
      </c>
      <c r="F12354" s="62">
        <v>214.68</v>
      </c>
    </row>
    <row r="12355" spans="1:6" x14ac:dyDescent="0.35">
      <c r="A12355" s="1">
        <v>102</v>
      </c>
      <c r="B12355" s="1" t="s">
        <v>125</v>
      </c>
      <c r="C12355" s="218">
        <v>44927</v>
      </c>
      <c r="D12355" s="218">
        <v>44925</v>
      </c>
      <c r="E12355" s="1">
        <v>4</v>
      </c>
      <c r="F12355" s="62">
        <v>211.06</v>
      </c>
    </row>
    <row r="12356" spans="1:6" x14ac:dyDescent="0.35">
      <c r="A12356" s="1">
        <v>102</v>
      </c>
      <c r="B12356" s="1" t="s">
        <v>125</v>
      </c>
      <c r="C12356" s="218">
        <v>44928</v>
      </c>
      <c r="D12356" s="218">
        <v>44925</v>
      </c>
      <c r="E12356" s="1">
        <v>2</v>
      </c>
      <c r="F12356" s="62">
        <v>46.48</v>
      </c>
    </row>
    <row r="12357" spans="1:6" x14ac:dyDescent="0.35">
      <c r="A12357" s="1">
        <v>102</v>
      </c>
      <c r="B12357" s="1" t="s">
        <v>125</v>
      </c>
      <c r="C12357" s="218">
        <v>44928</v>
      </c>
      <c r="D12357" s="218">
        <v>44926</v>
      </c>
      <c r="E12357" s="1">
        <v>7</v>
      </c>
      <c r="F12357" s="62">
        <v>357.89</v>
      </c>
    </row>
    <row r="12358" spans="1:6" x14ac:dyDescent="0.35">
      <c r="A12358" s="1">
        <v>102</v>
      </c>
      <c r="B12358" s="1" t="s">
        <v>125</v>
      </c>
      <c r="C12358" s="218">
        <v>44928</v>
      </c>
      <c r="D12358" s="218">
        <v>44927</v>
      </c>
      <c r="E12358" s="1">
        <v>1</v>
      </c>
      <c r="F12358" s="62">
        <v>49.85</v>
      </c>
    </row>
    <row r="12359" spans="1:6" x14ac:dyDescent="0.35">
      <c r="A12359" s="1">
        <v>102</v>
      </c>
      <c r="B12359" s="1" t="s">
        <v>125</v>
      </c>
      <c r="C12359" s="218">
        <v>44929</v>
      </c>
      <c r="D12359" s="218">
        <v>44926</v>
      </c>
      <c r="E12359" s="1">
        <v>2</v>
      </c>
      <c r="F12359" s="62">
        <v>46.82</v>
      </c>
    </row>
    <row r="12360" spans="1:6" x14ac:dyDescent="0.35">
      <c r="A12360" s="1">
        <v>102</v>
      </c>
      <c r="B12360" s="1" t="s">
        <v>125</v>
      </c>
      <c r="C12360" s="218">
        <v>44929</v>
      </c>
      <c r="D12360" s="218">
        <v>44927</v>
      </c>
      <c r="E12360" s="1">
        <v>5</v>
      </c>
      <c r="F12360" s="62">
        <v>237.6</v>
      </c>
    </row>
    <row r="12361" spans="1:6" x14ac:dyDescent="0.35">
      <c r="A12361" s="1">
        <v>102</v>
      </c>
      <c r="B12361" s="1" t="s">
        <v>125</v>
      </c>
      <c r="C12361" s="218">
        <v>44929</v>
      </c>
      <c r="D12361" s="218">
        <v>44928</v>
      </c>
      <c r="E12361" s="1">
        <v>3</v>
      </c>
      <c r="F12361" s="62">
        <v>160.77000000000001</v>
      </c>
    </row>
    <row r="12362" spans="1:6" x14ac:dyDescent="0.35">
      <c r="A12362" s="1">
        <v>102</v>
      </c>
      <c r="B12362" s="1" t="s">
        <v>125</v>
      </c>
      <c r="C12362" s="218">
        <v>44930</v>
      </c>
      <c r="D12362" s="218">
        <v>44927</v>
      </c>
      <c r="E12362" s="1">
        <v>1</v>
      </c>
      <c r="F12362" s="62">
        <v>52.72</v>
      </c>
    </row>
    <row r="12363" spans="1:6" x14ac:dyDescent="0.35">
      <c r="A12363" s="1">
        <v>102</v>
      </c>
      <c r="B12363" s="1" t="s">
        <v>125</v>
      </c>
      <c r="C12363" s="218">
        <v>44930</v>
      </c>
      <c r="D12363" s="218">
        <v>44929</v>
      </c>
      <c r="E12363" s="1">
        <v>6</v>
      </c>
      <c r="F12363" s="62">
        <v>292.35000000000002</v>
      </c>
    </row>
    <row r="12364" spans="1:6" x14ac:dyDescent="0.35">
      <c r="A12364" s="1">
        <v>102</v>
      </c>
      <c r="B12364" s="1" t="s">
        <v>125</v>
      </c>
      <c r="C12364" s="218">
        <v>44930</v>
      </c>
      <c r="D12364" s="218">
        <v>44930</v>
      </c>
      <c r="E12364" s="1">
        <v>3</v>
      </c>
      <c r="F12364" s="62">
        <v>100.83</v>
      </c>
    </row>
    <row r="12365" spans="1:6" x14ac:dyDescent="0.35">
      <c r="A12365" s="1">
        <v>102</v>
      </c>
      <c r="B12365" s="1" t="s">
        <v>125</v>
      </c>
      <c r="C12365" s="218">
        <v>44931</v>
      </c>
      <c r="D12365" s="218">
        <v>44929</v>
      </c>
      <c r="E12365" s="1">
        <v>2</v>
      </c>
      <c r="F12365" s="62">
        <v>76.92</v>
      </c>
    </row>
    <row r="12366" spans="1:6" x14ac:dyDescent="0.35">
      <c r="A12366" s="1">
        <v>102</v>
      </c>
      <c r="B12366" s="1" t="s">
        <v>125</v>
      </c>
      <c r="C12366" s="218">
        <v>44931</v>
      </c>
      <c r="D12366" s="218">
        <v>44930</v>
      </c>
      <c r="E12366" s="1">
        <v>8</v>
      </c>
      <c r="F12366" s="62">
        <v>395.99</v>
      </c>
    </row>
    <row r="12367" spans="1:6" x14ac:dyDescent="0.35">
      <c r="A12367" s="1">
        <v>102</v>
      </c>
      <c r="B12367" s="1" t="s">
        <v>125</v>
      </c>
      <c r="C12367" s="218">
        <v>44932</v>
      </c>
      <c r="D12367" s="218">
        <v>44930</v>
      </c>
      <c r="E12367" s="1">
        <v>3</v>
      </c>
      <c r="F12367" s="62">
        <v>156.66999999999999</v>
      </c>
    </row>
    <row r="12368" spans="1:6" x14ac:dyDescent="0.35">
      <c r="A12368" s="1">
        <v>102</v>
      </c>
      <c r="B12368" s="1" t="s">
        <v>125</v>
      </c>
      <c r="C12368" s="218">
        <v>44932</v>
      </c>
      <c r="D12368" s="218">
        <v>44931</v>
      </c>
      <c r="E12368" s="1">
        <v>6</v>
      </c>
      <c r="F12368" s="62">
        <v>261.86</v>
      </c>
    </row>
    <row r="12369" spans="1:6" x14ac:dyDescent="0.35">
      <c r="A12369" s="1">
        <v>102</v>
      </c>
      <c r="B12369" s="1" t="s">
        <v>125</v>
      </c>
      <c r="C12369" s="218">
        <v>44933</v>
      </c>
      <c r="D12369" s="218">
        <v>44931</v>
      </c>
      <c r="E12369" s="1">
        <v>1</v>
      </c>
      <c r="F12369" s="62">
        <v>53.76</v>
      </c>
    </row>
    <row r="12370" spans="1:6" x14ac:dyDescent="0.35">
      <c r="A12370" s="1">
        <v>102</v>
      </c>
      <c r="B12370" s="1" t="s">
        <v>125</v>
      </c>
      <c r="C12370" s="218">
        <v>44933</v>
      </c>
      <c r="D12370" s="218">
        <v>44932</v>
      </c>
      <c r="E12370" s="1">
        <v>5</v>
      </c>
      <c r="F12370" s="62">
        <v>266.86</v>
      </c>
    </row>
    <row r="12371" spans="1:6" x14ac:dyDescent="0.35">
      <c r="A12371" s="1">
        <v>102</v>
      </c>
      <c r="B12371" s="1" t="s">
        <v>125</v>
      </c>
      <c r="C12371" s="218">
        <v>44933</v>
      </c>
      <c r="D12371" s="218">
        <v>44933</v>
      </c>
      <c r="E12371" s="1">
        <v>2</v>
      </c>
      <c r="F12371" s="62">
        <v>106.72</v>
      </c>
    </row>
    <row r="12372" spans="1:6" x14ac:dyDescent="0.35">
      <c r="A12372" s="1">
        <v>102</v>
      </c>
      <c r="B12372" s="1" t="s">
        <v>125</v>
      </c>
      <c r="C12372" s="218">
        <v>44934</v>
      </c>
      <c r="D12372" s="218">
        <v>44931</v>
      </c>
      <c r="E12372" s="1">
        <v>2</v>
      </c>
      <c r="F12372" s="62">
        <v>105.73</v>
      </c>
    </row>
    <row r="12373" spans="1:6" x14ac:dyDescent="0.35">
      <c r="A12373" s="1">
        <v>102</v>
      </c>
      <c r="B12373" s="1" t="s">
        <v>125</v>
      </c>
      <c r="C12373" s="218">
        <v>44934</v>
      </c>
      <c r="D12373" s="218">
        <v>44932</v>
      </c>
      <c r="E12373" s="1">
        <v>2</v>
      </c>
      <c r="F12373" s="62">
        <v>76.88</v>
      </c>
    </row>
    <row r="12374" spans="1:6" x14ac:dyDescent="0.35">
      <c r="A12374" s="1">
        <v>102</v>
      </c>
      <c r="B12374" s="1" t="s">
        <v>125</v>
      </c>
      <c r="C12374" s="218">
        <v>44934</v>
      </c>
      <c r="D12374" s="218">
        <v>44933</v>
      </c>
      <c r="E12374" s="1">
        <v>1</v>
      </c>
      <c r="F12374" s="62">
        <v>54.2</v>
      </c>
    </row>
    <row r="12375" spans="1:6" x14ac:dyDescent="0.35">
      <c r="A12375" s="1">
        <v>102</v>
      </c>
      <c r="B12375" s="1" t="s">
        <v>125</v>
      </c>
      <c r="C12375" s="218">
        <v>44935</v>
      </c>
      <c r="D12375" s="218">
        <v>44933</v>
      </c>
      <c r="E12375" s="1">
        <v>5</v>
      </c>
      <c r="F12375" s="62">
        <v>260.86</v>
      </c>
    </row>
    <row r="12376" spans="1:6" x14ac:dyDescent="0.35">
      <c r="A12376" s="1">
        <v>102</v>
      </c>
      <c r="B12376" s="1" t="s">
        <v>125</v>
      </c>
      <c r="C12376" s="218">
        <v>44937</v>
      </c>
      <c r="D12376" s="218">
        <v>44933</v>
      </c>
      <c r="E12376" s="1">
        <v>1</v>
      </c>
      <c r="F12376" s="62">
        <v>53.11</v>
      </c>
    </row>
    <row r="12377" spans="1:6" x14ac:dyDescent="0.35">
      <c r="A12377" s="1">
        <v>102</v>
      </c>
      <c r="B12377" s="1" t="s">
        <v>125</v>
      </c>
      <c r="C12377" s="218">
        <v>44937</v>
      </c>
      <c r="D12377" s="218">
        <v>44934</v>
      </c>
      <c r="E12377" s="1">
        <v>10</v>
      </c>
      <c r="F12377" s="62">
        <v>413.21</v>
      </c>
    </row>
    <row r="12378" spans="1:6" x14ac:dyDescent="0.35">
      <c r="A12378" s="1">
        <v>102</v>
      </c>
      <c r="B12378" s="1" t="s">
        <v>125</v>
      </c>
      <c r="C12378" s="218">
        <v>44937</v>
      </c>
      <c r="D12378" s="218">
        <v>44935</v>
      </c>
      <c r="E12378" s="1">
        <v>5</v>
      </c>
      <c r="F12378" s="62">
        <v>264.87</v>
      </c>
    </row>
    <row r="12379" spans="1:6" x14ac:dyDescent="0.35">
      <c r="A12379" s="1">
        <v>102</v>
      </c>
      <c r="B12379" s="1" t="s">
        <v>125</v>
      </c>
      <c r="C12379" s="218">
        <v>44938</v>
      </c>
      <c r="D12379" s="218">
        <v>44935</v>
      </c>
      <c r="E12379" s="1">
        <v>6</v>
      </c>
      <c r="F12379" s="62">
        <v>227.95</v>
      </c>
    </row>
    <row r="12380" spans="1:6" x14ac:dyDescent="0.35">
      <c r="A12380" s="1">
        <v>102</v>
      </c>
      <c r="B12380" s="1" t="s">
        <v>125</v>
      </c>
      <c r="C12380" s="218">
        <v>44938</v>
      </c>
      <c r="D12380" s="218">
        <v>44936</v>
      </c>
      <c r="E12380" s="1">
        <v>6</v>
      </c>
      <c r="F12380" s="62">
        <v>288.27999999999997</v>
      </c>
    </row>
    <row r="12381" spans="1:6" x14ac:dyDescent="0.35">
      <c r="A12381" s="1">
        <v>102</v>
      </c>
      <c r="B12381" s="1" t="s">
        <v>125</v>
      </c>
      <c r="C12381" s="218">
        <v>44938</v>
      </c>
      <c r="D12381" s="218">
        <v>44937</v>
      </c>
      <c r="E12381" s="1">
        <v>4</v>
      </c>
      <c r="F12381" s="62">
        <v>145.63</v>
      </c>
    </row>
    <row r="12382" spans="1:6" x14ac:dyDescent="0.35">
      <c r="A12382" s="1">
        <v>102</v>
      </c>
      <c r="B12382" s="1" t="s">
        <v>125</v>
      </c>
      <c r="C12382" s="218">
        <v>44938</v>
      </c>
      <c r="D12382" s="218">
        <v>44938</v>
      </c>
      <c r="E12382" s="1">
        <v>1</v>
      </c>
      <c r="F12382" s="62">
        <v>54.3</v>
      </c>
    </row>
    <row r="12383" spans="1:6" x14ac:dyDescent="0.35">
      <c r="A12383" s="1">
        <v>102</v>
      </c>
      <c r="B12383" s="1" t="s">
        <v>125</v>
      </c>
      <c r="C12383" s="218">
        <v>44939</v>
      </c>
      <c r="D12383" s="218">
        <v>44936</v>
      </c>
      <c r="E12383" s="1">
        <v>5</v>
      </c>
      <c r="F12383" s="62">
        <v>174.44</v>
      </c>
    </row>
    <row r="12384" spans="1:6" x14ac:dyDescent="0.35">
      <c r="A12384" s="1">
        <v>102</v>
      </c>
      <c r="B12384" s="1" t="s">
        <v>125</v>
      </c>
      <c r="C12384" s="218">
        <v>44940</v>
      </c>
      <c r="D12384" s="218">
        <v>44937</v>
      </c>
      <c r="E12384" s="1">
        <v>4</v>
      </c>
      <c r="F12384" s="62">
        <v>149.04</v>
      </c>
    </row>
    <row r="12385" spans="1:6" x14ac:dyDescent="0.35">
      <c r="A12385" s="1">
        <v>102</v>
      </c>
      <c r="B12385" s="1" t="s">
        <v>125</v>
      </c>
      <c r="C12385" s="218">
        <v>44940</v>
      </c>
      <c r="D12385" s="218">
        <v>44938</v>
      </c>
      <c r="E12385" s="1">
        <v>1</v>
      </c>
      <c r="F12385" s="62">
        <v>53.51</v>
      </c>
    </row>
    <row r="12386" spans="1:6" x14ac:dyDescent="0.35">
      <c r="A12386" s="1">
        <v>102</v>
      </c>
      <c r="B12386" s="1" t="s">
        <v>125</v>
      </c>
      <c r="C12386" s="218">
        <v>44941</v>
      </c>
      <c r="D12386" s="218">
        <v>44937</v>
      </c>
      <c r="E12386" s="1">
        <v>5</v>
      </c>
      <c r="F12386" s="62">
        <v>264.82</v>
      </c>
    </row>
    <row r="12387" spans="1:6" x14ac:dyDescent="0.35">
      <c r="A12387" s="1">
        <v>102</v>
      </c>
      <c r="B12387" s="1" t="s">
        <v>125</v>
      </c>
      <c r="C12387" s="218">
        <v>44941</v>
      </c>
      <c r="D12387" s="218">
        <v>44938</v>
      </c>
      <c r="E12387" s="1">
        <v>5</v>
      </c>
      <c r="F12387" s="62">
        <v>252.26</v>
      </c>
    </row>
    <row r="12388" spans="1:6" x14ac:dyDescent="0.35">
      <c r="A12388" s="1">
        <v>102</v>
      </c>
      <c r="B12388" s="1" t="s">
        <v>125</v>
      </c>
      <c r="C12388" s="218">
        <v>44941</v>
      </c>
      <c r="D12388" s="218">
        <v>44939</v>
      </c>
      <c r="E12388" s="1">
        <v>4</v>
      </c>
      <c r="F12388" s="62">
        <v>215.72</v>
      </c>
    </row>
    <row r="12389" spans="1:6" x14ac:dyDescent="0.35">
      <c r="A12389" s="1">
        <v>102</v>
      </c>
      <c r="B12389" s="1" t="s">
        <v>125</v>
      </c>
      <c r="C12389" s="218">
        <v>44941</v>
      </c>
      <c r="D12389" s="218">
        <v>44940</v>
      </c>
      <c r="E12389" s="1">
        <v>2</v>
      </c>
      <c r="F12389" s="62">
        <v>97.21</v>
      </c>
    </row>
    <row r="12390" spans="1:6" x14ac:dyDescent="0.35">
      <c r="A12390" s="1">
        <v>102</v>
      </c>
      <c r="B12390" s="1" t="s">
        <v>125</v>
      </c>
      <c r="C12390" s="218">
        <v>44942</v>
      </c>
      <c r="D12390" s="218">
        <v>44938</v>
      </c>
      <c r="E12390" s="1">
        <v>4</v>
      </c>
      <c r="F12390" s="62">
        <v>181.17</v>
      </c>
    </row>
    <row r="12391" spans="1:6" x14ac:dyDescent="0.35">
      <c r="A12391" s="1">
        <v>102</v>
      </c>
      <c r="B12391" s="1" t="s">
        <v>125</v>
      </c>
      <c r="C12391" s="218">
        <v>44942</v>
      </c>
      <c r="D12391" s="218">
        <v>44939</v>
      </c>
      <c r="E12391" s="1">
        <v>7</v>
      </c>
      <c r="F12391" s="62">
        <v>368.64</v>
      </c>
    </row>
    <row r="12392" spans="1:6" x14ac:dyDescent="0.35">
      <c r="A12392" s="1">
        <v>102</v>
      </c>
      <c r="B12392" s="1" t="s">
        <v>125</v>
      </c>
      <c r="C12392" s="218">
        <v>44942</v>
      </c>
      <c r="D12392" s="218">
        <v>44940</v>
      </c>
      <c r="E12392" s="1">
        <v>2</v>
      </c>
      <c r="F12392" s="62">
        <v>106.62</v>
      </c>
    </row>
    <row r="12393" spans="1:6" x14ac:dyDescent="0.35">
      <c r="A12393" s="1">
        <v>102</v>
      </c>
      <c r="B12393" s="1" t="s">
        <v>125</v>
      </c>
      <c r="C12393" s="218">
        <v>44942</v>
      </c>
      <c r="D12393" s="218">
        <v>44941</v>
      </c>
      <c r="E12393" s="1">
        <v>1</v>
      </c>
      <c r="F12393" s="62">
        <v>52.22</v>
      </c>
    </row>
    <row r="12394" spans="1:6" x14ac:dyDescent="0.35">
      <c r="A12394" s="1">
        <v>102</v>
      </c>
      <c r="B12394" s="1" t="s">
        <v>125</v>
      </c>
      <c r="C12394" s="218">
        <v>44943</v>
      </c>
      <c r="D12394" s="218">
        <v>44940</v>
      </c>
      <c r="E12394" s="1">
        <v>9</v>
      </c>
      <c r="F12394" s="62">
        <v>353.93</v>
      </c>
    </row>
    <row r="12395" spans="1:6" x14ac:dyDescent="0.35">
      <c r="A12395" s="1">
        <v>102</v>
      </c>
      <c r="B12395" s="1" t="s">
        <v>125</v>
      </c>
      <c r="C12395" s="218">
        <v>44943</v>
      </c>
      <c r="D12395" s="218">
        <v>44941</v>
      </c>
      <c r="E12395" s="1">
        <v>5</v>
      </c>
      <c r="F12395" s="62">
        <v>206.81</v>
      </c>
    </row>
    <row r="12396" spans="1:6" x14ac:dyDescent="0.35">
      <c r="A12396" s="1">
        <v>102</v>
      </c>
      <c r="B12396" s="1" t="s">
        <v>125</v>
      </c>
      <c r="C12396" s="218">
        <v>44944</v>
      </c>
      <c r="D12396" s="218">
        <v>44941</v>
      </c>
      <c r="E12396" s="1">
        <v>3</v>
      </c>
      <c r="F12396" s="62">
        <v>129.59</v>
      </c>
    </row>
    <row r="12397" spans="1:6" x14ac:dyDescent="0.35">
      <c r="A12397" s="1">
        <v>102</v>
      </c>
      <c r="B12397" s="1" t="s">
        <v>125</v>
      </c>
      <c r="C12397" s="218">
        <v>44944</v>
      </c>
      <c r="D12397" s="218">
        <v>44942</v>
      </c>
      <c r="E12397" s="1">
        <v>10</v>
      </c>
      <c r="F12397" s="62">
        <v>473.62</v>
      </c>
    </row>
    <row r="12398" spans="1:6" x14ac:dyDescent="0.35">
      <c r="A12398" s="1">
        <v>102</v>
      </c>
      <c r="B12398" s="1" t="s">
        <v>125</v>
      </c>
      <c r="C12398" s="218">
        <v>44944</v>
      </c>
      <c r="D12398" s="218">
        <v>44944</v>
      </c>
      <c r="E12398" s="1">
        <v>1</v>
      </c>
      <c r="F12398" s="62">
        <v>54.2</v>
      </c>
    </row>
    <row r="12399" spans="1:6" x14ac:dyDescent="0.35">
      <c r="A12399" s="1">
        <v>102</v>
      </c>
      <c r="B12399" s="1" t="s">
        <v>125</v>
      </c>
      <c r="C12399" s="218">
        <v>44945</v>
      </c>
      <c r="D12399" s="218">
        <v>44942</v>
      </c>
      <c r="E12399" s="1">
        <v>1</v>
      </c>
      <c r="F12399" s="62">
        <v>22.42</v>
      </c>
    </row>
    <row r="12400" spans="1:6" x14ac:dyDescent="0.35">
      <c r="A12400" s="1">
        <v>102</v>
      </c>
      <c r="B12400" s="1" t="s">
        <v>125</v>
      </c>
      <c r="C12400" s="218">
        <v>44945</v>
      </c>
      <c r="D12400" s="218">
        <v>44943</v>
      </c>
      <c r="E12400" s="1">
        <v>9</v>
      </c>
      <c r="F12400" s="62">
        <v>414.25</v>
      </c>
    </row>
    <row r="12401" spans="1:6" x14ac:dyDescent="0.35">
      <c r="A12401" s="1">
        <v>102</v>
      </c>
      <c r="B12401" s="1" t="s">
        <v>125</v>
      </c>
      <c r="C12401" s="218">
        <v>44945</v>
      </c>
      <c r="D12401" s="218">
        <v>44944</v>
      </c>
      <c r="E12401" s="1">
        <v>5</v>
      </c>
      <c r="F12401" s="62">
        <v>263.83999999999997</v>
      </c>
    </row>
    <row r="12402" spans="1:6" x14ac:dyDescent="0.35">
      <c r="A12402" s="1">
        <v>102</v>
      </c>
      <c r="B12402" s="1" t="s">
        <v>125</v>
      </c>
      <c r="C12402" s="218">
        <v>44946</v>
      </c>
      <c r="D12402" s="218">
        <v>44944</v>
      </c>
      <c r="E12402" s="1">
        <v>1</v>
      </c>
      <c r="F12402" s="62">
        <v>52.92</v>
      </c>
    </row>
    <row r="12403" spans="1:6" x14ac:dyDescent="0.35">
      <c r="A12403" s="1">
        <v>102</v>
      </c>
      <c r="B12403" s="1" t="s">
        <v>125</v>
      </c>
      <c r="C12403" s="218">
        <v>44946</v>
      </c>
      <c r="D12403" s="218">
        <v>44945</v>
      </c>
      <c r="E12403" s="1">
        <v>1</v>
      </c>
      <c r="F12403" s="62">
        <v>53.36</v>
      </c>
    </row>
    <row r="12404" spans="1:6" x14ac:dyDescent="0.35">
      <c r="A12404" s="1">
        <v>102</v>
      </c>
      <c r="B12404" s="1" t="s">
        <v>125</v>
      </c>
      <c r="C12404" s="218">
        <v>44946</v>
      </c>
      <c r="D12404" s="218">
        <v>44946</v>
      </c>
      <c r="E12404" s="1">
        <v>1</v>
      </c>
      <c r="F12404" s="62">
        <v>54.3</v>
      </c>
    </row>
    <row r="12405" spans="1:6" x14ac:dyDescent="0.35">
      <c r="A12405" s="1">
        <v>102</v>
      </c>
      <c r="B12405" s="1" t="s">
        <v>125</v>
      </c>
      <c r="C12405" s="218">
        <v>44947</v>
      </c>
      <c r="D12405" s="218">
        <v>44944</v>
      </c>
      <c r="E12405" s="1">
        <v>1</v>
      </c>
      <c r="F12405" s="62">
        <v>53.71</v>
      </c>
    </row>
    <row r="12406" spans="1:6" x14ac:dyDescent="0.35">
      <c r="A12406" s="1">
        <v>102</v>
      </c>
      <c r="B12406" s="1" t="s">
        <v>125</v>
      </c>
      <c r="C12406" s="218">
        <v>44947</v>
      </c>
      <c r="D12406" s="218">
        <v>44945</v>
      </c>
      <c r="E12406" s="1">
        <v>4</v>
      </c>
      <c r="F12406" s="62">
        <v>150.43</v>
      </c>
    </row>
    <row r="12407" spans="1:6" x14ac:dyDescent="0.35">
      <c r="A12407" s="1">
        <v>102</v>
      </c>
      <c r="B12407" s="1" t="s">
        <v>125</v>
      </c>
      <c r="C12407" s="218">
        <v>44948</v>
      </c>
      <c r="D12407" s="218">
        <v>44945</v>
      </c>
      <c r="E12407" s="1">
        <v>4</v>
      </c>
      <c r="F12407" s="62">
        <v>212.7</v>
      </c>
    </row>
    <row r="12408" spans="1:6" x14ac:dyDescent="0.35">
      <c r="A12408" s="1">
        <v>102</v>
      </c>
      <c r="B12408" s="1" t="s">
        <v>125</v>
      </c>
      <c r="C12408" s="218">
        <v>44948</v>
      </c>
      <c r="D12408" s="218">
        <v>44946</v>
      </c>
      <c r="E12408" s="1">
        <v>5</v>
      </c>
      <c r="F12408" s="62">
        <v>205.13</v>
      </c>
    </row>
    <row r="12409" spans="1:6" x14ac:dyDescent="0.35">
      <c r="A12409" s="1">
        <v>102</v>
      </c>
      <c r="B12409" s="1" t="s">
        <v>125</v>
      </c>
      <c r="C12409" s="218">
        <v>44948</v>
      </c>
      <c r="D12409" s="218">
        <v>44947</v>
      </c>
      <c r="E12409" s="1">
        <v>1</v>
      </c>
      <c r="F12409" s="62">
        <v>22.87</v>
      </c>
    </row>
    <row r="12410" spans="1:6" x14ac:dyDescent="0.35">
      <c r="A12410" s="1">
        <v>102</v>
      </c>
      <c r="B12410" s="1" t="s">
        <v>125</v>
      </c>
      <c r="C12410" s="218">
        <v>44949</v>
      </c>
      <c r="D12410" s="218">
        <v>44946</v>
      </c>
      <c r="E12410" s="1">
        <v>3</v>
      </c>
      <c r="F12410" s="62">
        <v>160.03</v>
      </c>
    </row>
    <row r="12411" spans="1:6" x14ac:dyDescent="0.35">
      <c r="A12411" s="1">
        <v>102</v>
      </c>
      <c r="B12411" s="1" t="s">
        <v>125</v>
      </c>
      <c r="C12411" s="218">
        <v>44949</v>
      </c>
      <c r="D12411" s="218">
        <v>44947</v>
      </c>
      <c r="E12411" s="1">
        <v>4</v>
      </c>
      <c r="F12411" s="62">
        <v>151.96</v>
      </c>
    </row>
    <row r="12412" spans="1:6" x14ac:dyDescent="0.35">
      <c r="A12412" s="1">
        <v>102</v>
      </c>
      <c r="B12412" s="1" t="s">
        <v>125</v>
      </c>
      <c r="C12412" s="218">
        <v>44949</v>
      </c>
      <c r="D12412" s="218">
        <v>44948</v>
      </c>
      <c r="E12412" s="1">
        <v>2</v>
      </c>
      <c r="F12412" s="62">
        <v>106.07</v>
      </c>
    </row>
    <row r="12413" spans="1:6" x14ac:dyDescent="0.35">
      <c r="A12413" s="1">
        <v>102</v>
      </c>
      <c r="B12413" s="1" t="s">
        <v>125</v>
      </c>
      <c r="C12413" s="218">
        <v>44951</v>
      </c>
      <c r="D12413" s="218">
        <v>44948</v>
      </c>
      <c r="E12413" s="1">
        <v>6</v>
      </c>
      <c r="F12413" s="62">
        <v>292.14999999999998</v>
      </c>
    </row>
    <row r="12414" spans="1:6" x14ac:dyDescent="0.35">
      <c r="A12414" s="1">
        <v>102</v>
      </c>
      <c r="B12414" s="1" t="s">
        <v>125</v>
      </c>
      <c r="C12414" s="218">
        <v>44951</v>
      </c>
      <c r="D12414" s="218">
        <v>44949</v>
      </c>
      <c r="E12414" s="1">
        <v>9</v>
      </c>
      <c r="F12414" s="62">
        <v>384.21</v>
      </c>
    </row>
    <row r="12415" spans="1:6" x14ac:dyDescent="0.35">
      <c r="A12415" s="1">
        <v>102</v>
      </c>
      <c r="B12415" s="1" t="s">
        <v>125</v>
      </c>
      <c r="C12415" s="218">
        <v>44951</v>
      </c>
      <c r="D12415" s="218">
        <v>44950</v>
      </c>
      <c r="E12415" s="1">
        <v>6</v>
      </c>
      <c r="F12415" s="62">
        <v>318.13</v>
      </c>
    </row>
    <row r="12416" spans="1:6" x14ac:dyDescent="0.35">
      <c r="A12416" s="1">
        <v>102</v>
      </c>
      <c r="B12416" s="1" t="s">
        <v>125</v>
      </c>
      <c r="C12416" s="218">
        <v>44951</v>
      </c>
      <c r="D12416" s="218">
        <v>44951</v>
      </c>
      <c r="E12416" s="1">
        <v>2</v>
      </c>
      <c r="F12416" s="62">
        <v>107.41</v>
      </c>
    </row>
    <row r="12417" spans="1:6" x14ac:dyDescent="0.35">
      <c r="A12417" s="1">
        <v>103</v>
      </c>
      <c r="B12417" s="1" t="s">
        <v>126</v>
      </c>
      <c r="C12417" s="218">
        <v>44884</v>
      </c>
      <c r="D12417" s="218">
        <v>44883</v>
      </c>
      <c r="E12417" s="1">
        <v>9</v>
      </c>
      <c r="F12417" s="62">
        <v>212.54</v>
      </c>
    </row>
    <row r="12418" spans="1:6" x14ac:dyDescent="0.35">
      <c r="A12418" s="1">
        <v>103</v>
      </c>
      <c r="B12418" s="1" t="s">
        <v>126</v>
      </c>
      <c r="C12418" s="218">
        <v>44885</v>
      </c>
      <c r="D12418" s="218">
        <v>44883</v>
      </c>
      <c r="E12418" s="1">
        <v>8</v>
      </c>
      <c r="F12418" s="62">
        <v>187.54</v>
      </c>
    </row>
    <row r="12419" spans="1:6" x14ac:dyDescent="0.35">
      <c r="A12419" s="1">
        <v>103</v>
      </c>
      <c r="B12419" s="1" t="s">
        <v>126</v>
      </c>
      <c r="C12419" s="218">
        <v>44886</v>
      </c>
      <c r="D12419" s="218">
        <v>44883</v>
      </c>
      <c r="E12419" s="1">
        <v>9</v>
      </c>
      <c r="F12419" s="62">
        <v>237.73</v>
      </c>
    </row>
    <row r="12420" spans="1:6" x14ac:dyDescent="0.35">
      <c r="A12420" s="1">
        <v>103</v>
      </c>
      <c r="B12420" s="1" t="s">
        <v>126</v>
      </c>
      <c r="C12420" s="218">
        <v>44886</v>
      </c>
      <c r="D12420" s="218">
        <v>44886</v>
      </c>
      <c r="E12420" s="1">
        <v>4</v>
      </c>
      <c r="F12420" s="62">
        <v>94.29</v>
      </c>
    </row>
    <row r="12421" spans="1:6" x14ac:dyDescent="0.35">
      <c r="A12421" s="1">
        <v>103</v>
      </c>
      <c r="B12421" s="1" t="s">
        <v>126</v>
      </c>
      <c r="C12421" s="218">
        <v>44887</v>
      </c>
      <c r="D12421" s="218">
        <v>44886</v>
      </c>
      <c r="E12421" s="1">
        <v>10</v>
      </c>
      <c r="F12421" s="62">
        <v>234.95</v>
      </c>
    </row>
    <row r="12422" spans="1:6" x14ac:dyDescent="0.35">
      <c r="A12422" s="1">
        <v>103</v>
      </c>
      <c r="B12422" s="1" t="s">
        <v>126</v>
      </c>
      <c r="C12422" s="218">
        <v>44887</v>
      </c>
      <c r="D12422" s="218">
        <v>44887</v>
      </c>
      <c r="E12422" s="1">
        <v>8</v>
      </c>
      <c r="F12422" s="62">
        <v>244.21</v>
      </c>
    </row>
    <row r="12423" spans="1:6" x14ac:dyDescent="0.35">
      <c r="A12423" s="1">
        <v>103</v>
      </c>
      <c r="B12423" s="1" t="s">
        <v>126</v>
      </c>
      <c r="C12423" s="218">
        <v>44888</v>
      </c>
      <c r="D12423" s="218">
        <v>44886</v>
      </c>
      <c r="E12423" s="1">
        <v>2</v>
      </c>
      <c r="F12423" s="62">
        <v>47.12</v>
      </c>
    </row>
    <row r="12424" spans="1:6" x14ac:dyDescent="0.35">
      <c r="A12424" s="1">
        <v>103</v>
      </c>
      <c r="B12424" s="1" t="s">
        <v>126</v>
      </c>
      <c r="C12424" s="218">
        <v>44888</v>
      </c>
      <c r="D12424" s="218">
        <v>44887</v>
      </c>
      <c r="E12424" s="1">
        <v>1</v>
      </c>
      <c r="F12424" s="62">
        <v>23.76</v>
      </c>
    </row>
    <row r="12425" spans="1:6" x14ac:dyDescent="0.35">
      <c r="A12425" s="1">
        <v>103</v>
      </c>
      <c r="B12425" s="1" t="s">
        <v>126</v>
      </c>
      <c r="C12425" s="218">
        <v>44888</v>
      </c>
      <c r="D12425" s="218">
        <v>44888</v>
      </c>
      <c r="E12425" s="1">
        <v>11</v>
      </c>
      <c r="F12425" s="62">
        <v>287.97000000000003</v>
      </c>
    </row>
    <row r="12426" spans="1:6" x14ac:dyDescent="0.35">
      <c r="A12426" s="1">
        <v>103</v>
      </c>
      <c r="B12426" s="1" t="s">
        <v>126</v>
      </c>
      <c r="C12426" s="218">
        <v>44889</v>
      </c>
      <c r="D12426" s="218">
        <v>44886</v>
      </c>
      <c r="E12426" s="1">
        <v>1</v>
      </c>
      <c r="F12426" s="62">
        <v>20.05</v>
      </c>
    </row>
    <row r="12427" spans="1:6" x14ac:dyDescent="0.35">
      <c r="A12427" s="1">
        <v>103</v>
      </c>
      <c r="B12427" s="1" t="s">
        <v>126</v>
      </c>
      <c r="C12427" s="218">
        <v>44889</v>
      </c>
      <c r="D12427" s="218">
        <v>44888</v>
      </c>
      <c r="E12427" s="1">
        <v>4</v>
      </c>
      <c r="F12427" s="62">
        <v>80.94</v>
      </c>
    </row>
    <row r="12428" spans="1:6" x14ac:dyDescent="0.35">
      <c r="A12428" s="1">
        <v>103</v>
      </c>
      <c r="B12428" s="1" t="s">
        <v>126</v>
      </c>
      <c r="C12428" s="218">
        <v>44889</v>
      </c>
      <c r="D12428" s="218">
        <v>44889</v>
      </c>
      <c r="E12428" s="1">
        <v>10</v>
      </c>
      <c r="F12428" s="62">
        <v>277.43</v>
      </c>
    </row>
    <row r="12429" spans="1:6" x14ac:dyDescent="0.35">
      <c r="A12429" s="1">
        <v>103</v>
      </c>
      <c r="B12429" s="1" t="s">
        <v>126</v>
      </c>
      <c r="C12429" s="218">
        <v>44890</v>
      </c>
      <c r="D12429" s="218">
        <v>44889</v>
      </c>
      <c r="E12429" s="1">
        <v>5</v>
      </c>
      <c r="F12429" s="62">
        <v>101.77</v>
      </c>
    </row>
    <row r="12430" spans="1:6" x14ac:dyDescent="0.35">
      <c r="A12430" s="1">
        <v>103</v>
      </c>
      <c r="B12430" s="1" t="s">
        <v>126</v>
      </c>
      <c r="C12430" s="218">
        <v>44890</v>
      </c>
      <c r="D12430" s="218">
        <v>44890</v>
      </c>
      <c r="E12430" s="1">
        <v>9</v>
      </c>
      <c r="F12430" s="62">
        <v>262.45</v>
      </c>
    </row>
    <row r="12431" spans="1:6" x14ac:dyDescent="0.35">
      <c r="A12431" s="1">
        <v>103</v>
      </c>
      <c r="B12431" s="1" t="s">
        <v>126</v>
      </c>
      <c r="C12431" s="218">
        <v>44891</v>
      </c>
      <c r="D12431" s="218">
        <v>44889</v>
      </c>
      <c r="E12431" s="1">
        <v>9</v>
      </c>
      <c r="F12431" s="62">
        <v>195.38</v>
      </c>
    </row>
    <row r="12432" spans="1:6" x14ac:dyDescent="0.35">
      <c r="A12432" s="1">
        <v>103</v>
      </c>
      <c r="B12432" s="1" t="s">
        <v>126</v>
      </c>
      <c r="C12432" s="218">
        <v>44891</v>
      </c>
      <c r="D12432" s="218">
        <v>44890</v>
      </c>
      <c r="E12432" s="1">
        <v>1</v>
      </c>
      <c r="F12432" s="62">
        <v>21.48</v>
      </c>
    </row>
    <row r="12433" spans="1:6" x14ac:dyDescent="0.35">
      <c r="A12433" s="1">
        <v>103</v>
      </c>
      <c r="B12433" s="1" t="s">
        <v>126</v>
      </c>
      <c r="C12433" s="218">
        <v>44892</v>
      </c>
      <c r="D12433" s="218">
        <v>44889</v>
      </c>
      <c r="E12433" s="1">
        <v>4</v>
      </c>
      <c r="F12433" s="62">
        <v>86.87</v>
      </c>
    </row>
    <row r="12434" spans="1:6" x14ac:dyDescent="0.35">
      <c r="A12434" s="1">
        <v>103</v>
      </c>
      <c r="B12434" s="1" t="s">
        <v>126</v>
      </c>
      <c r="C12434" s="218">
        <v>44892</v>
      </c>
      <c r="D12434" s="218">
        <v>44890</v>
      </c>
      <c r="E12434" s="1">
        <v>9</v>
      </c>
      <c r="F12434" s="62">
        <v>240.72</v>
      </c>
    </row>
    <row r="12435" spans="1:6" x14ac:dyDescent="0.35">
      <c r="A12435" s="1">
        <v>103</v>
      </c>
      <c r="B12435" s="1" t="s">
        <v>126</v>
      </c>
      <c r="C12435" s="218">
        <v>44892</v>
      </c>
      <c r="D12435" s="218">
        <v>44892</v>
      </c>
      <c r="E12435" s="1">
        <v>9</v>
      </c>
      <c r="F12435" s="62">
        <v>218.59</v>
      </c>
    </row>
    <row r="12436" spans="1:6" x14ac:dyDescent="0.35">
      <c r="A12436" s="1">
        <v>103</v>
      </c>
      <c r="B12436" s="1" t="s">
        <v>126</v>
      </c>
      <c r="C12436" s="218">
        <v>44893</v>
      </c>
      <c r="D12436" s="218">
        <v>44893</v>
      </c>
      <c r="E12436" s="1">
        <v>38</v>
      </c>
      <c r="F12436" s="62">
        <v>1036.33</v>
      </c>
    </row>
    <row r="12437" spans="1:6" x14ac:dyDescent="0.35">
      <c r="A12437" s="1">
        <v>103</v>
      </c>
      <c r="B12437" s="1" t="s">
        <v>126</v>
      </c>
      <c r="C12437" s="218">
        <v>44894</v>
      </c>
      <c r="D12437" s="218">
        <v>44893</v>
      </c>
      <c r="E12437" s="1">
        <v>12</v>
      </c>
      <c r="F12437" s="62">
        <v>297.19</v>
      </c>
    </row>
    <row r="12438" spans="1:6" x14ac:dyDescent="0.35">
      <c r="A12438" s="1">
        <v>103</v>
      </c>
      <c r="B12438" s="1" t="s">
        <v>126</v>
      </c>
      <c r="C12438" s="218">
        <v>44894</v>
      </c>
      <c r="D12438" s="218">
        <v>44894</v>
      </c>
      <c r="E12438" s="1">
        <v>13</v>
      </c>
      <c r="F12438" s="62">
        <v>372.05</v>
      </c>
    </row>
    <row r="12439" spans="1:6" x14ac:dyDescent="0.35">
      <c r="A12439" s="1">
        <v>103</v>
      </c>
      <c r="B12439" s="1" t="s">
        <v>126</v>
      </c>
      <c r="C12439" s="218">
        <v>44895</v>
      </c>
      <c r="D12439" s="218">
        <v>44893</v>
      </c>
      <c r="E12439" s="1">
        <v>7</v>
      </c>
      <c r="F12439" s="62">
        <v>151.72999999999999</v>
      </c>
    </row>
    <row r="12440" spans="1:6" x14ac:dyDescent="0.35">
      <c r="A12440" s="1">
        <v>103</v>
      </c>
      <c r="B12440" s="1" t="s">
        <v>126</v>
      </c>
      <c r="C12440" s="218">
        <v>44895</v>
      </c>
      <c r="D12440" s="218">
        <v>44894</v>
      </c>
      <c r="E12440" s="1">
        <v>5</v>
      </c>
      <c r="F12440" s="62">
        <v>113.45</v>
      </c>
    </row>
    <row r="12441" spans="1:6" x14ac:dyDescent="0.35">
      <c r="A12441" s="1">
        <v>103</v>
      </c>
      <c r="B12441" s="1" t="s">
        <v>126</v>
      </c>
      <c r="C12441" s="218">
        <v>44895</v>
      </c>
      <c r="D12441" s="218">
        <v>44895</v>
      </c>
      <c r="E12441" s="1">
        <v>4</v>
      </c>
      <c r="F12441" s="62">
        <v>144.1</v>
      </c>
    </row>
    <row r="12442" spans="1:6" x14ac:dyDescent="0.35">
      <c r="A12442" s="1">
        <v>103</v>
      </c>
      <c r="B12442" s="1" t="s">
        <v>126</v>
      </c>
      <c r="C12442" s="218">
        <v>44896</v>
      </c>
      <c r="D12442" s="218">
        <v>44893</v>
      </c>
      <c r="E12442" s="1">
        <v>2</v>
      </c>
      <c r="F12442" s="62">
        <v>46.87</v>
      </c>
    </row>
    <row r="12443" spans="1:6" x14ac:dyDescent="0.35">
      <c r="A12443" s="1">
        <v>103</v>
      </c>
      <c r="B12443" s="1" t="s">
        <v>126</v>
      </c>
      <c r="C12443" s="218">
        <v>44896</v>
      </c>
      <c r="D12443" s="218">
        <v>44894</v>
      </c>
      <c r="E12443" s="1">
        <v>8</v>
      </c>
      <c r="F12443" s="62">
        <v>183.39</v>
      </c>
    </row>
    <row r="12444" spans="1:6" x14ac:dyDescent="0.35">
      <c r="A12444" s="1">
        <v>103</v>
      </c>
      <c r="B12444" s="1" t="s">
        <v>126</v>
      </c>
      <c r="C12444" s="218">
        <v>44896</v>
      </c>
      <c r="D12444" s="218">
        <v>44895</v>
      </c>
      <c r="E12444" s="1">
        <v>14</v>
      </c>
      <c r="F12444" s="62">
        <v>344.3</v>
      </c>
    </row>
    <row r="12445" spans="1:6" x14ac:dyDescent="0.35">
      <c r="A12445" s="1">
        <v>103</v>
      </c>
      <c r="B12445" s="1" t="s">
        <v>126</v>
      </c>
      <c r="C12445" s="218">
        <v>44896</v>
      </c>
      <c r="D12445" s="218">
        <v>44896</v>
      </c>
      <c r="E12445" s="1">
        <v>3</v>
      </c>
      <c r="F12445" s="62">
        <v>95.78</v>
      </c>
    </row>
    <row r="12446" spans="1:6" x14ac:dyDescent="0.35">
      <c r="A12446" s="1">
        <v>103</v>
      </c>
      <c r="B12446" s="1" t="s">
        <v>126</v>
      </c>
      <c r="C12446" s="218">
        <v>44897</v>
      </c>
      <c r="D12446" s="218">
        <v>44893</v>
      </c>
      <c r="E12446" s="1">
        <v>1</v>
      </c>
      <c r="F12446" s="62">
        <v>23.51</v>
      </c>
    </row>
    <row r="12447" spans="1:6" x14ac:dyDescent="0.35">
      <c r="A12447" s="1">
        <v>103</v>
      </c>
      <c r="B12447" s="1" t="s">
        <v>126</v>
      </c>
      <c r="C12447" s="218">
        <v>44897</v>
      </c>
      <c r="D12447" s="218">
        <v>44895</v>
      </c>
      <c r="E12447" s="1">
        <v>4</v>
      </c>
      <c r="F12447" s="62">
        <v>91.72</v>
      </c>
    </row>
    <row r="12448" spans="1:6" x14ac:dyDescent="0.35">
      <c r="A12448" s="1">
        <v>103</v>
      </c>
      <c r="B12448" s="1" t="s">
        <v>126</v>
      </c>
      <c r="C12448" s="218">
        <v>44897</v>
      </c>
      <c r="D12448" s="218">
        <v>44896</v>
      </c>
      <c r="E12448" s="1">
        <v>8</v>
      </c>
      <c r="F12448" s="62">
        <v>180.63</v>
      </c>
    </row>
    <row r="12449" spans="1:6" x14ac:dyDescent="0.35">
      <c r="A12449" s="1">
        <v>103</v>
      </c>
      <c r="B12449" s="1" t="s">
        <v>126</v>
      </c>
      <c r="C12449" s="218">
        <v>44897</v>
      </c>
      <c r="D12449" s="218">
        <v>44897</v>
      </c>
      <c r="E12449" s="1">
        <v>10</v>
      </c>
      <c r="F12449" s="62">
        <v>392.92</v>
      </c>
    </row>
    <row r="12450" spans="1:6" x14ac:dyDescent="0.35">
      <c r="A12450" s="1">
        <v>103</v>
      </c>
      <c r="B12450" s="1" t="s">
        <v>126</v>
      </c>
      <c r="C12450" s="218">
        <v>44898</v>
      </c>
      <c r="D12450" s="218">
        <v>44895</v>
      </c>
      <c r="E12450" s="1">
        <v>1</v>
      </c>
      <c r="F12450" s="62">
        <v>22.57</v>
      </c>
    </row>
    <row r="12451" spans="1:6" x14ac:dyDescent="0.35">
      <c r="A12451" s="1">
        <v>103</v>
      </c>
      <c r="B12451" s="1" t="s">
        <v>126</v>
      </c>
      <c r="C12451" s="218">
        <v>44898</v>
      </c>
      <c r="D12451" s="218">
        <v>44896</v>
      </c>
      <c r="E12451" s="1">
        <v>7</v>
      </c>
      <c r="F12451" s="62">
        <v>157.44999999999999</v>
      </c>
    </row>
    <row r="12452" spans="1:6" x14ac:dyDescent="0.35">
      <c r="A12452" s="1">
        <v>103</v>
      </c>
      <c r="B12452" s="1" t="s">
        <v>126</v>
      </c>
      <c r="C12452" s="218">
        <v>44898</v>
      </c>
      <c r="D12452" s="218">
        <v>44897</v>
      </c>
      <c r="E12452" s="1">
        <v>5</v>
      </c>
      <c r="F12452" s="62">
        <v>199.63</v>
      </c>
    </row>
    <row r="12453" spans="1:6" x14ac:dyDescent="0.35">
      <c r="A12453" s="1">
        <v>103</v>
      </c>
      <c r="B12453" s="1" t="s">
        <v>126</v>
      </c>
      <c r="C12453" s="218">
        <v>44898</v>
      </c>
      <c r="D12453" s="218">
        <v>44898</v>
      </c>
      <c r="E12453" s="1">
        <v>6</v>
      </c>
      <c r="F12453" s="62">
        <v>282.70999999999998</v>
      </c>
    </row>
    <row r="12454" spans="1:6" x14ac:dyDescent="0.35">
      <c r="A12454" s="1">
        <v>103</v>
      </c>
      <c r="B12454" s="1" t="s">
        <v>126</v>
      </c>
      <c r="C12454" s="218">
        <v>44899</v>
      </c>
      <c r="D12454" s="218">
        <v>44896</v>
      </c>
      <c r="E12454" s="1">
        <v>12</v>
      </c>
      <c r="F12454" s="62">
        <v>302.49</v>
      </c>
    </row>
    <row r="12455" spans="1:6" x14ac:dyDescent="0.35">
      <c r="A12455" s="1">
        <v>103</v>
      </c>
      <c r="B12455" s="1" t="s">
        <v>126</v>
      </c>
      <c r="C12455" s="218">
        <v>44899</v>
      </c>
      <c r="D12455" s="218">
        <v>44897</v>
      </c>
      <c r="E12455" s="1">
        <v>5</v>
      </c>
      <c r="F12455" s="62">
        <v>143.75</v>
      </c>
    </row>
    <row r="12456" spans="1:6" x14ac:dyDescent="0.35">
      <c r="A12456" s="1">
        <v>103</v>
      </c>
      <c r="B12456" s="1" t="s">
        <v>126</v>
      </c>
      <c r="C12456" s="218">
        <v>44899</v>
      </c>
      <c r="D12456" s="218">
        <v>44898</v>
      </c>
      <c r="E12456" s="1">
        <v>3</v>
      </c>
      <c r="F12456" s="62">
        <v>127.56</v>
      </c>
    </row>
    <row r="12457" spans="1:6" x14ac:dyDescent="0.35">
      <c r="A12457" s="1">
        <v>103</v>
      </c>
      <c r="B12457" s="1" t="s">
        <v>126</v>
      </c>
      <c r="C12457" s="218">
        <v>44899</v>
      </c>
      <c r="D12457" s="218">
        <v>44899</v>
      </c>
      <c r="E12457" s="1">
        <v>1</v>
      </c>
      <c r="F12457" s="62">
        <v>52.22</v>
      </c>
    </row>
    <row r="12458" spans="1:6" x14ac:dyDescent="0.35">
      <c r="A12458" s="1">
        <v>103</v>
      </c>
      <c r="B12458" s="1" t="s">
        <v>126</v>
      </c>
      <c r="C12458" s="218">
        <v>44900</v>
      </c>
      <c r="D12458" s="218">
        <v>44897</v>
      </c>
      <c r="E12458" s="1">
        <v>1</v>
      </c>
      <c r="F12458" s="62">
        <v>23.26</v>
      </c>
    </row>
    <row r="12459" spans="1:6" x14ac:dyDescent="0.35">
      <c r="A12459" s="1">
        <v>103</v>
      </c>
      <c r="B12459" s="1" t="s">
        <v>126</v>
      </c>
      <c r="C12459" s="218">
        <v>44900</v>
      </c>
      <c r="D12459" s="218">
        <v>44898</v>
      </c>
      <c r="E12459" s="1">
        <v>9</v>
      </c>
      <c r="F12459" s="62">
        <v>236.41</v>
      </c>
    </row>
    <row r="12460" spans="1:6" x14ac:dyDescent="0.35">
      <c r="A12460" s="1">
        <v>103</v>
      </c>
      <c r="B12460" s="1" t="s">
        <v>126</v>
      </c>
      <c r="C12460" s="218">
        <v>44900</v>
      </c>
      <c r="D12460" s="218">
        <v>44899</v>
      </c>
      <c r="E12460" s="1">
        <v>2</v>
      </c>
      <c r="F12460" s="62">
        <v>75.489999999999995</v>
      </c>
    </row>
    <row r="12461" spans="1:6" x14ac:dyDescent="0.35">
      <c r="A12461" s="1">
        <v>103</v>
      </c>
      <c r="B12461" s="1" t="s">
        <v>126</v>
      </c>
      <c r="C12461" s="218">
        <v>44900</v>
      </c>
      <c r="D12461" s="218">
        <v>44900</v>
      </c>
      <c r="E12461" s="1">
        <v>9</v>
      </c>
      <c r="F12461" s="62">
        <v>291.51</v>
      </c>
    </row>
    <row r="12462" spans="1:6" x14ac:dyDescent="0.35">
      <c r="A12462" s="1">
        <v>103</v>
      </c>
      <c r="B12462" s="1" t="s">
        <v>126</v>
      </c>
      <c r="C12462" s="218">
        <v>44901</v>
      </c>
      <c r="D12462" s="218">
        <v>44898</v>
      </c>
      <c r="E12462" s="1">
        <v>3</v>
      </c>
      <c r="F12462" s="62">
        <v>69.790000000000006</v>
      </c>
    </row>
    <row r="12463" spans="1:6" x14ac:dyDescent="0.35">
      <c r="A12463" s="1">
        <v>103</v>
      </c>
      <c r="B12463" s="1" t="s">
        <v>126</v>
      </c>
      <c r="C12463" s="218">
        <v>44901</v>
      </c>
      <c r="D12463" s="218">
        <v>44899</v>
      </c>
      <c r="E12463" s="1">
        <v>4</v>
      </c>
      <c r="F12463" s="62">
        <v>90.93</v>
      </c>
    </row>
    <row r="12464" spans="1:6" x14ac:dyDescent="0.35">
      <c r="A12464" s="1">
        <v>103</v>
      </c>
      <c r="B12464" s="1" t="s">
        <v>126</v>
      </c>
      <c r="C12464" s="218">
        <v>44901</v>
      </c>
      <c r="D12464" s="218">
        <v>44900</v>
      </c>
      <c r="E12464" s="1">
        <v>4</v>
      </c>
      <c r="F12464" s="62">
        <v>120.98</v>
      </c>
    </row>
    <row r="12465" spans="1:6" x14ac:dyDescent="0.35">
      <c r="A12465" s="1">
        <v>103</v>
      </c>
      <c r="B12465" s="1" t="s">
        <v>126</v>
      </c>
      <c r="C12465" s="218">
        <v>44901</v>
      </c>
      <c r="D12465" s="218">
        <v>44901</v>
      </c>
      <c r="E12465" s="1">
        <v>14</v>
      </c>
      <c r="F12465" s="62">
        <v>412.87</v>
      </c>
    </row>
    <row r="12466" spans="1:6" x14ac:dyDescent="0.35">
      <c r="A12466" s="1">
        <v>103</v>
      </c>
      <c r="B12466" s="1" t="s">
        <v>126</v>
      </c>
      <c r="C12466" s="218">
        <v>44902</v>
      </c>
      <c r="D12466" s="218">
        <v>44898</v>
      </c>
      <c r="E12466" s="1">
        <v>1</v>
      </c>
      <c r="F12466" s="62">
        <v>22.92</v>
      </c>
    </row>
    <row r="12467" spans="1:6" x14ac:dyDescent="0.35">
      <c r="A12467" s="1">
        <v>103</v>
      </c>
      <c r="B12467" s="1" t="s">
        <v>126</v>
      </c>
      <c r="C12467" s="218">
        <v>44902</v>
      </c>
      <c r="D12467" s="218">
        <v>44900</v>
      </c>
      <c r="E12467" s="1">
        <v>2</v>
      </c>
      <c r="F12467" s="62">
        <v>75.989999999999995</v>
      </c>
    </row>
    <row r="12468" spans="1:6" x14ac:dyDescent="0.35">
      <c r="A12468" s="1">
        <v>103</v>
      </c>
      <c r="B12468" s="1" t="s">
        <v>126</v>
      </c>
      <c r="C12468" s="218">
        <v>44902</v>
      </c>
      <c r="D12468" s="218">
        <v>44901</v>
      </c>
      <c r="E12468" s="1">
        <v>6</v>
      </c>
      <c r="F12468" s="62">
        <v>166.37</v>
      </c>
    </row>
    <row r="12469" spans="1:6" x14ac:dyDescent="0.35">
      <c r="A12469" s="1">
        <v>103</v>
      </c>
      <c r="B12469" s="1" t="s">
        <v>126</v>
      </c>
      <c r="C12469" s="218">
        <v>44902</v>
      </c>
      <c r="D12469" s="218">
        <v>44902</v>
      </c>
      <c r="E12469" s="1">
        <v>8</v>
      </c>
      <c r="F12469" s="62">
        <v>302.77</v>
      </c>
    </row>
    <row r="12470" spans="1:6" x14ac:dyDescent="0.35">
      <c r="A12470" s="1">
        <v>103</v>
      </c>
      <c r="B12470" s="1" t="s">
        <v>126</v>
      </c>
      <c r="C12470" s="218">
        <v>44903</v>
      </c>
      <c r="D12470" s="218">
        <v>44901</v>
      </c>
      <c r="E12470" s="1">
        <v>2</v>
      </c>
      <c r="F12470" s="62">
        <v>46.38</v>
      </c>
    </row>
    <row r="12471" spans="1:6" x14ac:dyDescent="0.35">
      <c r="A12471" s="1">
        <v>103</v>
      </c>
      <c r="B12471" s="1" t="s">
        <v>126</v>
      </c>
      <c r="C12471" s="218">
        <v>44903</v>
      </c>
      <c r="D12471" s="218">
        <v>44902</v>
      </c>
      <c r="E12471" s="1">
        <v>17</v>
      </c>
      <c r="F12471" s="62">
        <v>447.72</v>
      </c>
    </row>
    <row r="12472" spans="1:6" x14ac:dyDescent="0.35">
      <c r="A12472" s="1">
        <v>103</v>
      </c>
      <c r="B12472" s="1" t="s">
        <v>126</v>
      </c>
      <c r="C12472" s="218">
        <v>44903</v>
      </c>
      <c r="D12472" s="218">
        <v>44903</v>
      </c>
      <c r="E12472" s="1">
        <v>11</v>
      </c>
      <c r="F12472" s="62">
        <v>374.81</v>
      </c>
    </row>
    <row r="12473" spans="1:6" x14ac:dyDescent="0.35">
      <c r="A12473" s="1">
        <v>103</v>
      </c>
      <c r="B12473" s="1" t="s">
        <v>126</v>
      </c>
      <c r="C12473" s="218">
        <v>44904</v>
      </c>
      <c r="D12473" s="218">
        <v>44901</v>
      </c>
      <c r="E12473" s="1">
        <v>1</v>
      </c>
      <c r="F12473" s="62">
        <v>52.12</v>
      </c>
    </row>
    <row r="12474" spans="1:6" x14ac:dyDescent="0.35">
      <c r="A12474" s="1">
        <v>103</v>
      </c>
      <c r="B12474" s="1" t="s">
        <v>126</v>
      </c>
      <c r="C12474" s="218">
        <v>44904</v>
      </c>
      <c r="D12474" s="218">
        <v>44902</v>
      </c>
      <c r="E12474" s="1">
        <v>1</v>
      </c>
      <c r="F12474" s="62">
        <v>23.07</v>
      </c>
    </row>
    <row r="12475" spans="1:6" x14ac:dyDescent="0.35">
      <c r="A12475" s="1">
        <v>103</v>
      </c>
      <c r="B12475" s="1" t="s">
        <v>126</v>
      </c>
      <c r="C12475" s="218">
        <v>44904</v>
      </c>
      <c r="D12475" s="218">
        <v>44903</v>
      </c>
      <c r="E12475" s="1">
        <v>4</v>
      </c>
      <c r="F12475" s="62">
        <v>93.36</v>
      </c>
    </row>
    <row r="12476" spans="1:6" x14ac:dyDescent="0.35">
      <c r="A12476" s="1">
        <v>103</v>
      </c>
      <c r="B12476" s="1" t="s">
        <v>126</v>
      </c>
      <c r="C12476" s="218">
        <v>44904</v>
      </c>
      <c r="D12476" s="218">
        <v>44904</v>
      </c>
      <c r="E12476" s="1">
        <v>11</v>
      </c>
      <c r="F12476" s="62">
        <v>374.08</v>
      </c>
    </row>
    <row r="12477" spans="1:6" x14ac:dyDescent="0.35">
      <c r="A12477" s="1">
        <v>103</v>
      </c>
      <c r="B12477" s="1" t="s">
        <v>126</v>
      </c>
      <c r="C12477" s="218">
        <v>44905</v>
      </c>
      <c r="D12477" s="218">
        <v>44905</v>
      </c>
      <c r="E12477" s="1">
        <v>6</v>
      </c>
      <c r="F12477" s="62">
        <v>288.63</v>
      </c>
    </row>
    <row r="12478" spans="1:6" x14ac:dyDescent="0.35">
      <c r="A12478" s="1">
        <v>103</v>
      </c>
      <c r="B12478" s="1" t="s">
        <v>126</v>
      </c>
      <c r="C12478" s="218">
        <v>44906</v>
      </c>
      <c r="D12478" s="218">
        <v>44905</v>
      </c>
      <c r="E12478" s="1">
        <v>8</v>
      </c>
      <c r="F12478" s="62">
        <v>244.58</v>
      </c>
    </row>
    <row r="12479" spans="1:6" x14ac:dyDescent="0.35">
      <c r="A12479" s="1">
        <v>103</v>
      </c>
      <c r="B12479" s="1" t="s">
        <v>126</v>
      </c>
      <c r="C12479" s="218">
        <v>44906</v>
      </c>
      <c r="D12479" s="218">
        <v>44906</v>
      </c>
      <c r="E12479" s="1">
        <v>7</v>
      </c>
      <c r="F12479" s="62">
        <v>254.03</v>
      </c>
    </row>
    <row r="12480" spans="1:6" x14ac:dyDescent="0.35">
      <c r="A12480" s="1">
        <v>103</v>
      </c>
      <c r="B12480" s="1" t="s">
        <v>126</v>
      </c>
      <c r="C12480" s="218">
        <v>44907</v>
      </c>
      <c r="D12480" s="218">
        <v>44905</v>
      </c>
      <c r="E12480" s="1">
        <v>5</v>
      </c>
      <c r="F12480" s="62">
        <v>116.96</v>
      </c>
    </row>
    <row r="12481" spans="1:6" x14ac:dyDescent="0.35">
      <c r="A12481" s="1">
        <v>103</v>
      </c>
      <c r="B12481" s="1" t="s">
        <v>126</v>
      </c>
      <c r="C12481" s="218">
        <v>44907</v>
      </c>
      <c r="D12481" s="218">
        <v>44906</v>
      </c>
      <c r="E12481" s="1">
        <v>6</v>
      </c>
      <c r="F12481" s="62">
        <v>170.42</v>
      </c>
    </row>
    <row r="12482" spans="1:6" x14ac:dyDescent="0.35">
      <c r="A12482" s="1">
        <v>103</v>
      </c>
      <c r="B12482" s="1" t="s">
        <v>126</v>
      </c>
      <c r="C12482" s="218">
        <v>44907</v>
      </c>
      <c r="D12482" s="218">
        <v>44907</v>
      </c>
      <c r="E12482" s="1">
        <v>10</v>
      </c>
      <c r="F12482" s="62">
        <v>383.82</v>
      </c>
    </row>
    <row r="12483" spans="1:6" x14ac:dyDescent="0.35">
      <c r="A12483" s="1">
        <v>103</v>
      </c>
      <c r="B12483" s="1" t="s">
        <v>126</v>
      </c>
      <c r="C12483" s="218">
        <v>44908</v>
      </c>
      <c r="D12483" s="218">
        <v>44905</v>
      </c>
      <c r="E12483" s="1">
        <v>2</v>
      </c>
      <c r="F12483" s="62">
        <v>46.48</v>
      </c>
    </row>
    <row r="12484" spans="1:6" x14ac:dyDescent="0.35">
      <c r="A12484" s="1">
        <v>103</v>
      </c>
      <c r="B12484" s="1" t="s">
        <v>126</v>
      </c>
      <c r="C12484" s="218">
        <v>44908</v>
      </c>
      <c r="D12484" s="218">
        <v>44906</v>
      </c>
      <c r="E12484" s="1">
        <v>2</v>
      </c>
      <c r="F12484" s="62">
        <v>75.73</v>
      </c>
    </row>
    <row r="12485" spans="1:6" x14ac:dyDescent="0.35">
      <c r="A12485" s="1">
        <v>103</v>
      </c>
      <c r="B12485" s="1" t="s">
        <v>126</v>
      </c>
      <c r="C12485" s="218">
        <v>44908</v>
      </c>
      <c r="D12485" s="218">
        <v>44907</v>
      </c>
      <c r="E12485" s="1">
        <v>8</v>
      </c>
      <c r="F12485" s="62">
        <v>275.82</v>
      </c>
    </row>
    <row r="12486" spans="1:6" x14ac:dyDescent="0.35">
      <c r="A12486" s="1">
        <v>103</v>
      </c>
      <c r="B12486" s="1" t="s">
        <v>126</v>
      </c>
      <c r="C12486" s="218">
        <v>44908</v>
      </c>
      <c r="D12486" s="218">
        <v>44908</v>
      </c>
      <c r="E12486" s="1">
        <v>7</v>
      </c>
      <c r="F12486" s="62">
        <v>253.78</v>
      </c>
    </row>
    <row r="12487" spans="1:6" x14ac:dyDescent="0.35">
      <c r="A12487" s="1">
        <v>103</v>
      </c>
      <c r="B12487" s="1" t="s">
        <v>126</v>
      </c>
      <c r="C12487" s="218">
        <v>44909</v>
      </c>
      <c r="D12487" s="218">
        <v>44907</v>
      </c>
      <c r="E12487" s="1">
        <v>6</v>
      </c>
      <c r="F12487" s="62">
        <v>197.21</v>
      </c>
    </row>
    <row r="12488" spans="1:6" x14ac:dyDescent="0.35">
      <c r="A12488" s="1">
        <v>103</v>
      </c>
      <c r="B12488" s="1" t="s">
        <v>126</v>
      </c>
      <c r="C12488" s="218">
        <v>44909</v>
      </c>
      <c r="D12488" s="218">
        <v>44908</v>
      </c>
      <c r="E12488" s="1">
        <v>5</v>
      </c>
      <c r="F12488" s="62">
        <v>174.44</v>
      </c>
    </row>
    <row r="12489" spans="1:6" x14ac:dyDescent="0.35">
      <c r="A12489" s="1">
        <v>103</v>
      </c>
      <c r="B12489" s="1" t="s">
        <v>126</v>
      </c>
      <c r="C12489" s="218">
        <v>44909</v>
      </c>
      <c r="D12489" s="218">
        <v>44909</v>
      </c>
      <c r="E12489" s="1">
        <v>6</v>
      </c>
      <c r="F12489" s="62">
        <v>260.13</v>
      </c>
    </row>
    <row r="12490" spans="1:6" x14ac:dyDescent="0.35">
      <c r="A12490" s="1">
        <v>103</v>
      </c>
      <c r="B12490" s="1" t="s">
        <v>126</v>
      </c>
      <c r="C12490" s="218">
        <v>44910</v>
      </c>
      <c r="D12490" s="218">
        <v>44908</v>
      </c>
      <c r="E12490" s="1">
        <v>4</v>
      </c>
      <c r="F12490" s="62">
        <v>179.08</v>
      </c>
    </row>
    <row r="12491" spans="1:6" x14ac:dyDescent="0.35">
      <c r="A12491" s="1">
        <v>103</v>
      </c>
      <c r="B12491" s="1" t="s">
        <v>126</v>
      </c>
      <c r="C12491" s="218">
        <v>44910</v>
      </c>
      <c r="D12491" s="218">
        <v>44909</v>
      </c>
      <c r="E12491" s="1">
        <v>10</v>
      </c>
      <c r="F12491" s="62">
        <v>320.82</v>
      </c>
    </row>
    <row r="12492" spans="1:6" x14ac:dyDescent="0.35">
      <c r="A12492" s="1">
        <v>103</v>
      </c>
      <c r="B12492" s="1" t="s">
        <v>126</v>
      </c>
      <c r="C12492" s="218">
        <v>44910</v>
      </c>
      <c r="D12492" s="218">
        <v>44910</v>
      </c>
      <c r="E12492" s="1">
        <v>7</v>
      </c>
      <c r="F12492" s="62">
        <v>312.5</v>
      </c>
    </row>
    <row r="12493" spans="1:6" x14ac:dyDescent="0.35">
      <c r="A12493" s="1">
        <v>103</v>
      </c>
      <c r="B12493" s="1" t="s">
        <v>126</v>
      </c>
      <c r="C12493" s="218">
        <v>44911</v>
      </c>
      <c r="D12493" s="218">
        <v>44908</v>
      </c>
      <c r="E12493" s="1">
        <v>2</v>
      </c>
      <c r="F12493" s="62">
        <v>107.81</v>
      </c>
    </row>
    <row r="12494" spans="1:6" x14ac:dyDescent="0.35">
      <c r="A12494" s="1">
        <v>103</v>
      </c>
      <c r="B12494" s="1" t="s">
        <v>126</v>
      </c>
      <c r="C12494" s="218">
        <v>44911</v>
      </c>
      <c r="D12494" s="218">
        <v>44909</v>
      </c>
      <c r="E12494" s="1">
        <v>2</v>
      </c>
      <c r="F12494" s="62">
        <v>104.54</v>
      </c>
    </row>
    <row r="12495" spans="1:6" x14ac:dyDescent="0.35">
      <c r="A12495" s="1">
        <v>103</v>
      </c>
      <c r="B12495" s="1" t="s">
        <v>126</v>
      </c>
      <c r="C12495" s="218">
        <v>44911</v>
      </c>
      <c r="D12495" s="218">
        <v>44910</v>
      </c>
      <c r="E12495" s="1">
        <v>8</v>
      </c>
      <c r="F12495" s="62">
        <v>215.77</v>
      </c>
    </row>
    <row r="12496" spans="1:6" x14ac:dyDescent="0.35">
      <c r="A12496" s="1">
        <v>103</v>
      </c>
      <c r="B12496" s="1" t="s">
        <v>126</v>
      </c>
      <c r="C12496" s="218">
        <v>44911</v>
      </c>
      <c r="D12496" s="218">
        <v>44911</v>
      </c>
      <c r="E12496" s="1">
        <v>13</v>
      </c>
      <c r="F12496" s="62">
        <v>423.85</v>
      </c>
    </row>
    <row r="12497" spans="1:6" x14ac:dyDescent="0.35">
      <c r="A12497" s="1">
        <v>103</v>
      </c>
      <c r="B12497" s="1" t="s">
        <v>126</v>
      </c>
      <c r="C12497" s="218">
        <v>44912</v>
      </c>
      <c r="D12497" s="218">
        <v>44909</v>
      </c>
      <c r="E12497" s="1">
        <v>1</v>
      </c>
      <c r="F12497" s="62">
        <v>54.2</v>
      </c>
    </row>
    <row r="12498" spans="1:6" x14ac:dyDescent="0.35">
      <c r="A12498" s="1">
        <v>103</v>
      </c>
      <c r="B12498" s="1" t="s">
        <v>126</v>
      </c>
      <c r="C12498" s="218">
        <v>44912</v>
      </c>
      <c r="D12498" s="218">
        <v>44910</v>
      </c>
      <c r="E12498" s="1">
        <v>4</v>
      </c>
      <c r="F12498" s="62">
        <v>150.72999999999999</v>
      </c>
    </row>
    <row r="12499" spans="1:6" x14ac:dyDescent="0.35">
      <c r="A12499" s="1">
        <v>103</v>
      </c>
      <c r="B12499" s="1" t="s">
        <v>126</v>
      </c>
      <c r="C12499" s="218">
        <v>44912</v>
      </c>
      <c r="D12499" s="218">
        <v>44911</v>
      </c>
      <c r="E12499" s="1">
        <v>7</v>
      </c>
      <c r="F12499" s="62">
        <v>249.78</v>
      </c>
    </row>
    <row r="12500" spans="1:6" x14ac:dyDescent="0.35">
      <c r="A12500" s="1">
        <v>103</v>
      </c>
      <c r="B12500" s="1" t="s">
        <v>126</v>
      </c>
      <c r="C12500" s="218">
        <v>44912</v>
      </c>
      <c r="D12500" s="218">
        <v>44912</v>
      </c>
      <c r="E12500" s="1">
        <v>17</v>
      </c>
      <c r="F12500" s="62">
        <v>546.26</v>
      </c>
    </row>
    <row r="12501" spans="1:6" x14ac:dyDescent="0.35">
      <c r="A12501" s="1">
        <v>103</v>
      </c>
      <c r="B12501" s="1" t="s">
        <v>126</v>
      </c>
      <c r="C12501" s="218">
        <v>44913</v>
      </c>
      <c r="D12501" s="218">
        <v>44911</v>
      </c>
      <c r="E12501" s="1">
        <v>2</v>
      </c>
      <c r="F12501" s="62">
        <v>74.400000000000006</v>
      </c>
    </row>
    <row r="12502" spans="1:6" x14ac:dyDescent="0.35">
      <c r="A12502" s="1">
        <v>103</v>
      </c>
      <c r="B12502" s="1" t="s">
        <v>126</v>
      </c>
      <c r="C12502" s="218">
        <v>44913</v>
      </c>
      <c r="D12502" s="218">
        <v>44912</v>
      </c>
      <c r="E12502" s="1">
        <v>2</v>
      </c>
      <c r="F12502" s="62">
        <v>76.97</v>
      </c>
    </row>
    <row r="12503" spans="1:6" x14ac:dyDescent="0.35">
      <c r="A12503" s="1">
        <v>103</v>
      </c>
      <c r="B12503" s="1" t="s">
        <v>126</v>
      </c>
      <c r="C12503" s="218">
        <v>44913</v>
      </c>
      <c r="D12503" s="218">
        <v>44913</v>
      </c>
      <c r="E12503" s="1">
        <v>20</v>
      </c>
      <c r="F12503" s="62">
        <v>616.41</v>
      </c>
    </row>
    <row r="12504" spans="1:6" x14ac:dyDescent="0.35">
      <c r="A12504" s="1">
        <v>103</v>
      </c>
      <c r="B12504" s="1" t="s">
        <v>126</v>
      </c>
      <c r="C12504" s="218">
        <v>44914</v>
      </c>
      <c r="D12504" s="218">
        <v>44911</v>
      </c>
      <c r="E12504" s="1">
        <v>1</v>
      </c>
      <c r="F12504" s="62">
        <v>23.46</v>
      </c>
    </row>
    <row r="12505" spans="1:6" x14ac:dyDescent="0.35">
      <c r="A12505" s="1">
        <v>103</v>
      </c>
      <c r="B12505" s="1" t="s">
        <v>126</v>
      </c>
      <c r="C12505" s="218">
        <v>44914</v>
      </c>
      <c r="D12505" s="218">
        <v>44913</v>
      </c>
      <c r="E12505" s="1">
        <v>4</v>
      </c>
      <c r="F12505" s="62">
        <v>123.65</v>
      </c>
    </row>
    <row r="12506" spans="1:6" x14ac:dyDescent="0.35">
      <c r="A12506" s="1">
        <v>103</v>
      </c>
      <c r="B12506" s="1" t="s">
        <v>126</v>
      </c>
      <c r="C12506" s="218">
        <v>44914</v>
      </c>
      <c r="D12506" s="218">
        <v>44914</v>
      </c>
      <c r="E12506" s="1">
        <v>14</v>
      </c>
      <c r="F12506" s="62">
        <v>567.71</v>
      </c>
    </row>
    <row r="12507" spans="1:6" x14ac:dyDescent="0.35">
      <c r="A12507" s="1">
        <v>103</v>
      </c>
      <c r="B12507" s="1" t="s">
        <v>126</v>
      </c>
      <c r="C12507" s="218">
        <v>44915</v>
      </c>
      <c r="D12507" s="218">
        <v>44914</v>
      </c>
      <c r="E12507" s="1">
        <v>2</v>
      </c>
      <c r="F12507" s="62">
        <v>46.72</v>
      </c>
    </row>
    <row r="12508" spans="1:6" x14ac:dyDescent="0.35">
      <c r="A12508" s="1">
        <v>103</v>
      </c>
      <c r="B12508" s="1" t="s">
        <v>126</v>
      </c>
      <c r="C12508" s="218">
        <v>44915</v>
      </c>
      <c r="D12508" s="218">
        <v>44915</v>
      </c>
      <c r="E12508" s="1">
        <v>28</v>
      </c>
      <c r="F12508" s="62">
        <v>924.15</v>
      </c>
    </row>
    <row r="12509" spans="1:6" x14ac:dyDescent="0.35">
      <c r="A12509" s="1">
        <v>103</v>
      </c>
      <c r="B12509" s="1" t="s">
        <v>126</v>
      </c>
      <c r="C12509" s="218">
        <v>44916</v>
      </c>
      <c r="D12509" s="218">
        <v>44914</v>
      </c>
      <c r="E12509" s="1">
        <v>1</v>
      </c>
      <c r="F12509" s="62">
        <v>52.17</v>
      </c>
    </row>
    <row r="12510" spans="1:6" x14ac:dyDescent="0.35">
      <c r="A12510" s="1">
        <v>103</v>
      </c>
      <c r="B12510" s="1" t="s">
        <v>126</v>
      </c>
      <c r="C12510" s="218">
        <v>44916</v>
      </c>
      <c r="D12510" s="218">
        <v>44915</v>
      </c>
      <c r="E12510" s="1">
        <v>6</v>
      </c>
      <c r="F12510" s="62">
        <v>140.03</v>
      </c>
    </row>
    <row r="12511" spans="1:6" x14ac:dyDescent="0.35">
      <c r="A12511" s="1">
        <v>103</v>
      </c>
      <c r="B12511" s="1" t="s">
        <v>126</v>
      </c>
      <c r="C12511" s="218">
        <v>44916</v>
      </c>
      <c r="D12511" s="218">
        <v>44916</v>
      </c>
      <c r="E12511" s="1">
        <v>25</v>
      </c>
      <c r="F12511" s="62">
        <v>703.76</v>
      </c>
    </row>
    <row r="12512" spans="1:6" x14ac:dyDescent="0.35">
      <c r="A12512" s="1">
        <v>103</v>
      </c>
      <c r="B12512" s="1" t="s">
        <v>126</v>
      </c>
      <c r="C12512" s="218">
        <v>44917</v>
      </c>
      <c r="D12512" s="218">
        <v>44915</v>
      </c>
      <c r="E12512" s="1">
        <v>1</v>
      </c>
      <c r="F12512" s="62">
        <v>23.22</v>
      </c>
    </row>
    <row r="12513" spans="1:6" x14ac:dyDescent="0.35">
      <c r="A12513" s="1">
        <v>103</v>
      </c>
      <c r="B12513" s="1" t="s">
        <v>126</v>
      </c>
      <c r="C12513" s="218">
        <v>44917</v>
      </c>
      <c r="D12513" s="218">
        <v>44916</v>
      </c>
      <c r="E12513" s="1">
        <v>3</v>
      </c>
      <c r="F12513" s="62">
        <v>69.599999999999994</v>
      </c>
    </row>
    <row r="12514" spans="1:6" x14ac:dyDescent="0.35">
      <c r="A12514" s="1">
        <v>103</v>
      </c>
      <c r="B12514" s="1" t="s">
        <v>126</v>
      </c>
      <c r="C12514" s="218">
        <v>44917</v>
      </c>
      <c r="D12514" s="218">
        <v>44917</v>
      </c>
      <c r="E12514" s="1">
        <v>17</v>
      </c>
      <c r="F12514" s="62">
        <v>607.9</v>
      </c>
    </row>
    <row r="12515" spans="1:6" x14ac:dyDescent="0.35">
      <c r="A12515" s="1">
        <v>103</v>
      </c>
      <c r="B12515" s="1" t="s">
        <v>126</v>
      </c>
      <c r="C12515" s="218">
        <v>44918</v>
      </c>
      <c r="D12515" s="218">
        <v>44918</v>
      </c>
      <c r="E12515" s="1">
        <v>17</v>
      </c>
      <c r="F12515" s="62">
        <v>608.05999999999995</v>
      </c>
    </row>
    <row r="12516" spans="1:6" x14ac:dyDescent="0.35">
      <c r="A12516" s="1">
        <v>103</v>
      </c>
      <c r="B12516" s="1" t="s">
        <v>126</v>
      </c>
      <c r="C12516" s="218">
        <v>44919</v>
      </c>
      <c r="D12516" s="218">
        <v>44917</v>
      </c>
      <c r="E12516" s="1">
        <v>1</v>
      </c>
      <c r="F12516" s="62">
        <v>23.51</v>
      </c>
    </row>
    <row r="12517" spans="1:6" x14ac:dyDescent="0.35">
      <c r="A12517" s="1">
        <v>103</v>
      </c>
      <c r="B12517" s="1" t="s">
        <v>126</v>
      </c>
      <c r="C12517" s="218">
        <v>44919</v>
      </c>
      <c r="D12517" s="218">
        <v>44919</v>
      </c>
      <c r="E12517" s="1">
        <v>16</v>
      </c>
      <c r="F12517" s="62">
        <v>678.43</v>
      </c>
    </row>
    <row r="12518" spans="1:6" x14ac:dyDescent="0.35">
      <c r="A12518" s="1">
        <v>103</v>
      </c>
      <c r="B12518" s="1" t="s">
        <v>126</v>
      </c>
      <c r="C12518" s="218">
        <v>44920</v>
      </c>
      <c r="D12518" s="218">
        <v>44917</v>
      </c>
      <c r="E12518" s="1">
        <v>2</v>
      </c>
      <c r="F12518" s="62">
        <v>46.73</v>
      </c>
    </row>
    <row r="12519" spans="1:6" x14ac:dyDescent="0.35">
      <c r="A12519" s="1">
        <v>103</v>
      </c>
      <c r="B12519" s="1" t="s">
        <v>126</v>
      </c>
      <c r="C12519" s="218">
        <v>44920</v>
      </c>
      <c r="D12519" s="218">
        <v>44918</v>
      </c>
      <c r="E12519" s="1">
        <v>1</v>
      </c>
      <c r="F12519" s="62">
        <v>53.26</v>
      </c>
    </row>
    <row r="12520" spans="1:6" x14ac:dyDescent="0.35">
      <c r="A12520" s="1">
        <v>103</v>
      </c>
      <c r="B12520" s="1" t="s">
        <v>126</v>
      </c>
      <c r="C12520" s="218">
        <v>44920</v>
      </c>
      <c r="D12520" s="218">
        <v>44919</v>
      </c>
      <c r="E12520" s="1">
        <v>19</v>
      </c>
      <c r="F12520" s="62">
        <v>564.71</v>
      </c>
    </row>
    <row r="12521" spans="1:6" x14ac:dyDescent="0.35">
      <c r="A12521" s="1">
        <v>103</v>
      </c>
      <c r="B12521" s="1" t="s">
        <v>126</v>
      </c>
      <c r="C12521" s="218">
        <v>44920</v>
      </c>
      <c r="D12521" s="218">
        <v>44920</v>
      </c>
      <c r="E12521" s="1">
        <v>14</v>
      </c>
      <c r="F12521" s="62">
        <v>477.66</v>
      </c>
    </row>
    <row r="12522" spans="1:6" x14ac:dyDescent="0.35">
      <c r="A12522" s="1">
        <v>103</v>
      </c>
      <c r="B12522" s="1" t="s">
        <v>126</v>
      </c>
      <c r="C12522" s="218">
        <v>44921</v>
      </c>
      <c r="D12522" s="218">
        <v>44918</v>
      </c>
      <c r="E12522" s="1">
        <v>1</v>
      </c>
      <c r="F12522" s="62">
        <v>54</v>
      </c>
    </row>
    <row r="12523" spans="1:6" x14ac:dyDescent="0.35">
      <c r="A12523" s="1">
        <v>103</v>
      </c>
      <c r="B12523" s="1" t="s">
        <v>126</v>
      </c>
      <c r="C12523" s="218">
        <v>44921</v>
      </c>
      <c r="D12523" s="218">
        <v>44919</v>
      </c>
      <c r="E12523" s="1">
        <v>3</v>
      </c>
      <c r="F12523" s="62">
        <v>69.599999999999994</v>
      </c>
    </row>
    <row r="12524" spans="1:6" x14ac:dyDescent="0.35">
      <c r="A12524" s="1">
        <v>103</v>
      </c>
      <c r="B12524" s="1" t="s">
        <v>126</v>
      </c>
      <c r="C12524" s="218">
        <v>44921</v>
      </c>
      <c r="D12524" s="218">
        <v>44920</v>
      </c>
      <c r="E12524" s="1">
        <v>4</v>
      </c>
      <c r="F12524" s="62">
        <v>121.77</v>
      </c>
    </row>
    <row r="12525" spans="1:6" x14ac:dyDescent="0.35">
      <c r="A12525" s="1">
        <v>103</v>
      </c>
      <c r="B12525" s="1" t="s">
        <v>126</v>
      </c>
      <c r="C12525" s="218">
        <v>44921</v>
      </c>
      <c r="D12525" s="218">
        <v>44921</v>
      </c>
      <c r="E12525" s="1">
        <v>13</v>
      </c>
      <c r="F12525" s="62">
        <v>456.18</v>
      </c>
    </row>
    <row r="12526" spans="1:6" x14ac:dyDescent="0.35">
      <c r="A12526" s="1">
        <v>103</v>
      </c>
      <c r="B12526" s="1" t="s">
        <v>126</v>
      </c>
      <c r="C12526" s="218">
        <v>44922</v>
      </c>
      <c r="D12526" s="218">
        <v>44920</v>
      </c>
      <c r="E12526" s="1">
        <v>5</v>
      </c>
      <c r="F12526" s="62">
        <v>116.06</v>
      </c>
    </row>
    <row r="12527" spans="1:6" x14ac:dyDescent="0.35">
      <c r="A12527" s="1">
        <v>103</v>
      </c>
      <c r="B12527" s="1" t="s">
        <v>126</v>
      </c>
      <c r="C12527" s="218">
        <v>44922</v>
      </c>
      <c r="D12527" s="218">
        <v>44921</v>
      </c>
      <c r="E12527" s="1">
        <v>4</v>
      </c>
      <c r="F12527" s="62">
        <v>153.44999999999999</v>
      </c>
    </row>
    <row r="12528" spans="1:6" x14ac:dyDescent="0.35">
      <c r="A12528" s="1">
        <v>103</v>
      </c>
      <c r="B12528" s="1" t="s">
        <v>126</v>
      </c>
      <c r="C12528" s="218">
        <v>44922</v>
      </c>
      <c r="D12528" s="218">
        <v>44922</v>
      </c>
      <c r="E12528" s="1">
        <v>18</v>
      </c>
      <c r="F12528" s="62">
        <v>661.21</v>
      </c>
    </row>
    <row r="12529" spans="1:6" x14ac:dyDescent="0.35">
      <c r="A12529" s="1">
        <v>103</v>
      </c>
      <c r="B12529" s="1" t="s">
        <v>126</v>
      </c>
      <c r="C12529" s="218">
        <v>44923</v>
      </c>
      <c r="D12529" s="218">
        <v>44920</v>
      </c>
      <c r="E12529" s="1">
        <v>2</v>
      </c>
      <c r="F12529" s="62">
        <v>43.86</v>
      </c>
    </row>
    <row r="12530" spans="1:6" x14ac:dyDescent="0.35">
      <c r="A12530" s="1">
        <v>103</v>
      </c>
      <c r="B12530" s="1" t="s">
        <v>126</v>
      </c>
      <c r="C12530" s="218">
        <v>44923</v>
      </c>
      <c r="D12530" s="218">
        <v>44922</v>
      </c>
      <c r="E12530" s="1">
        <v>4</v>
      </c>
      <c r="F12530" s="62">
        <v>123.21</v>
      </c>
    </row>
    <row r="12531" spans="1:6" x14ac:dyDescent="0.35">
      <c r="A12531" s="1">
        <v>103</v>
      </c>
      <c r="B12531" s="1" t="s">
        <v>126</v>
      </c>
      <c r="C12531" s="218">
        <v>44923</v>
      </c>
      <c r="D12531" s="218">
        <v>44923</v>
      </c>
      <c r="E12531" s="1">
        <v>17</v>
      </c>
      <c r="F12531" s="62">
        <v>516.73</v>
      </c>
    </row>
    <row r="12532" spans="1:6" x14ac:dyDescent="0.35">
      <c r="A12532" s="1">
        <v>103</v>
      </c>
      <c r="B12532" s="1" t="s">
        <v>126</v>
      </c>
      <c r="C12532" s="218">
        <v>44924</v>
      </c>
      <c r="D12532" s="218">
        <v>44921</v>
      </c>
      <c r="E12532" s="1">
        <v>3</v>
      </c>
      <c r="F12532" s="62">
        <v>68.510000000000005</v>
      </c>
    </row>
    <row r="12533" spans="1:6" x14ac:dyDescent="0.35">
      <c r="A12533" s="1">
        <v>103</v>
      </c>
      <c r="B12533" s="1" t="s">
        <v>126</v>
      </c>
      <c r="C12533" s="218">
        <v>44924</v>
      </c>
      <c r="D12533" s="218">
        <v>44923</v>
      </c>
      <c r="E12533" s="1">
        <v>4</v>
      </c>
      <c r="F12533" s="62">
        <v>183.25</v>
      </c>
    </row>
    <row r="12534" spans="1:6" x14ac:dyDescent="0.35">
      <c r="A12534" s="1">
        <v>103</v>
      </c>
      <c r="B12534" s="1" t="s">
        <v>126</v>
      </c>
      <c r="C12534" s="218">
        <v>44924</v>
      </c>
      <c r="D12534" s="218">
        <v>44924</v>
      </c>
      <c r="E12534" s="1">
        <v>21</v>
      </c>
      <c r="F12534" s="62">
        <v>671.25</v>
      </c>
    </row>
    <row r="12535" spans="1:6" x14ac:dyDescent="0.35">
      <c r="A12535" s="1">
        <v>103</v>
      </c>
      <c r="B12535" s="1" t="s">
        <v>126</v>
      </c>
      <c r="C12535" s="218">
        <v>44925</v>
      </c>
      <c r="D12535" s="218">
        <v>44923</v>
      </c>
      <c r="E12535" s="1">
        <v>2</v>
      </c>
      <c r="F12535" s="62">
        <v>46.87</v>
      </c>
    </row>
    <row r="12536" spans="1:6" x14ac:dyDescent="0.35">
      <c r="A12536" s="1">
        <v>103</v>
      </c>
      <c r="B12536" s="1" t="s">
        <v>126</v>
      </c>
      <c r="C12536" s="218">
        <v>44925</v>
      </c>
      <c r="D12536" s="218">
        <v>44924</v>
      </c>
      <c r="E12536" s="1">
        <v>4</v>
      </c>
      <c r="F12536" s="62">
        <v>123.5</v>
      </c>
    </row>
    <row r="12537" spans="1:6" x14ac:dyDescent="0.35">
      <c r="A12537" s="1">
        <v>103</v>
      </c>
      <c r="B12537" s="1" t="s">
        <v>126</v>
      </c>
      <c r="C12537" s="218">
        <v>44925</v>
      </c>
      <c r="D12537" s="218">
        <v>44925</v>
      </c>
      <c r="E12537" s="1">
        <v>20</v>
      </c>
      <c r="F12537" s="62">
        <v>680.48</v>
      </c>
    </row>
    <row r="12538" spans="1:6" x14ac:dyDescent="0.35">
      <c r="A12538" s="1">
        <v>103</v>
      </c>
      <c r="B12538" s="1" t="s">
        <v>126</v>
      </c>
      <c r="C12538" s="218">
        <v>44926</v>
      </c>
      <c r="D12538" s="218">
        <v>44925</v>
      </c>
      <c r="E12538" s="1">
        <v>3</v>
      </c>
      <c r="F12538" s="62">
        <v>100.69</v>
      </c>
    </row>
    <row r="12539" spans="1:6" x14ac:dyDescent="0.35">
      <c r="A12539" s="1">
        <v>103</v>
      </c>
      <c r="B12539" s="1" t="s">
        <v>126</v>
      </c>
      <c r="C12539" s="218">
        <v>44926</v>
      </c>
      <c r="D12539" s="218">
        <v>44926</v>
      </c>
      <c r="E12539" s="1">
        <v>21</v>
      </c>
      <c r="F12539" s="62">
        <v>640.6</v>
      </c>
    </row>
    <row r="12540" spans="1:6" x14ac:dyDescent="0.35">
      <c r="A12540" s="1">
        <v>103</v>
      </c>
      <c r="B12540" s="1" t="s">
        <v>126</v>
      </c>
      <c r="C12540" s="218">
        <v>44928</v>
      </c>
      <c r="D12540" s="218">
        <v>44924</v>
      </c>
      <c r="E12540" s="1">
        <v>1</v>
      </c>
      <c r="F12540" s="62">
        <v>23.51</v>
      </c>
    </row>
    <row r="12541" spans="1:6" x14ac:dyDescent="0.35">
      <c r="A12541" s="1">
        <v>103</v>
      </c>
      <c r="B12541" s="1" t="s">
        <v>126</v>
      </c>
      <c r="C12541" s="218">
        <v>44928</v>
      </c>
      <c r="D12541" s="218">
        <v>44926</v>
      </c>
      <c r="E12541" s="1">
        <v>4</v>
      </c>
      <c r="F12541" s="62">
        <v>124.63</v>
      </c>
    </row>
    <row r="12542" spans="1:6" x14ac:dyDescent="0.35">
      <c r="A12542" s="1">
        <v>103</v>
      </c>
      <c r="B12542" s="1" t="s">
        <v>126</v>
      </c>
      <c r="C12542" s="218">
        <v>44928</v>
      </c>
      <c r="D12542" s="218">
        <v>44927</v>
      </c>
      <c r="E12542" s="1">
        <v>7</v>
      </c>
      <c r="F12542" s="62">
        <v>282.58999999999997</v>
      </c>
    </row>
    <row r="12543" spans="1:6" x14ac:dyDescent="0.35">
      <c r="A12543" s="1">
        <v>103</v>
      </c>
      <c r="B12543" s="1" t="s">
        <v>126</v>
      </c>
      <c r="C12543" s="218">
        <v>44928</v>
      </c>
      <c r="D12543" s="218">
        <v>44928</v>
      </c>
      <c r="E12543" s="1">
        <v>1</v>
      </c>
      <c r="F12543" s="62">
        <v>20</v>
      </c>
    </row>
    <row r="12544" spans="1:6" x14ac:dyDescent="0.35">
      <c r="A12544" s="1">
        <v>103</v>
      </c>
      <c r="B12544" s="1" t="s">
        <v>126</v>
      </c>
      <c r="C12544" s="218">
        <v>44929</v>
      </c>
      <c r="D12544" s="218">
        <v>44926</v>
      </c>
      <c r="E12544" s="1">
        <v>9</v>
      </c>
      <c r="F12544" s="62">
        <v>241.14</v>
      </c>
    </row>
    <row r="12545" spans="1:6" x14ac:dyDescent="0.35">
      <c r="A12545" s="1">
        <v>103</v>
      </c>
      <c r="B12545" s="1" t="s">
        <v>126</v>
      </c>
      <c r="C12545" s="218">
        <v>44929</v>
      </c>
      <c r="D12545" s="218">
        <v>44927</v>
      </c>
      <c r="E12545" s="1">
        <v>8</v>
      </c>
      <c r="F12545" s="62">
        <v>217.35</v>
      </c>
    </row>
    <row r="12546" spans="1:6" x14ac:dyDescent="0.35">
      <c r="A12546" s="1">
        <v>103</v>
      </c>
      <c r="B12546" s="1" t="s">
        <v>126</v>
      </c>
      <c r="C12546" s="218">
        <v>44929</v>
      </c>
      <c r="D12546" s="218">
        <v>44928</v>
      </c>
      <c r="E12546" s="1">
        <v>2</v>
      </c>
      <c r="F12546" s="62">
        <v>46.82</v>
      </c>
    </row>
    <row r="12547" spans="1:6" x14ac:dyDescent="0.35">
      <c r="A12547" s="1">
        <v>103</v>
      </c>
      <c r="B12547" s="1" t="s">
        <v>126</v>
      </c>
      <c r="C12547" s="218">
        <v>44929</v>
      </c>
      <c r="D12547" s="218">
        <v>44929</v>
      </c>
      <c r="E12547" s="1">
        <v>10</v>
      </c>
      <c r="F12547" s="62">
        <v>357.48</v>
      </c>
    </row>
    <row r="12548" spans="1:6" x14ac:dyDescent="0.35">
      <c r="A12548" s="1">
        <v>103</v>
      </c>
      <c r="B12548" s="1" t="s">
        <v>126</v>
      </c>
      <c r="C12548" s="218">
        <v>44930</v>
      </c>
      <c r="D12548" s="218">
        <v>44927</v>
      </c>
      <c r="E12548" s="1">
        <v>2</v>
      </c>
      <c r="F12548" s="62">
        <v>47.12</v>
      </c>
    </row>
    <row r="12549" spans="1:6" x14ac:dyDescent="0.35">
      <c r="A12549" s="1">
        <v>103</v>
      </c>
      <c r="B12549" s="1" t="s">
        <v>126</v>
      </c>
      <c r="C12549" s="218">
        <v>44930</v>
      </c>
      <c r="D12549" s="218">
        <v>44928</v>
      </c>
      <c r="E12549" s="1">
        <v>2</v>
      </c>
      <c r="F12549" s="62">
        <v>46.97</v>
      </c>
    </row>
    <row r="12550" spans="1:6" x14ac:dyDescent="0.35">
      <c r="A12550" s="1">
        <v>103</v>
      </c>
      <c r="B12550" s="1" t="s">
        <v>126</v>
      </c>
      <c r="C12550" s="218">
        <v>44930</v>
      </c>
      <c r="D12550" s="218">
        <v>44929</v>
      </c>
      <c r="E12550" s="1">
        <v>8</v>
      </c>
      <c r="F12550" s="62">
        <v>246.54</v>
      </c>
    </row>
    <row r="12551" spans="1:6" x14ac:dyDescent="0.35">
      <c r="A12551" s="1">
        <v>103</v>
      </c>
      <c r="B12551" s="1" t="s">
        <v>126</v>
      </c>
      <c r="C12551" s="218">
        <v>44930</v>
      </c>
      <c r="D12551" s="218">
        <v>44930</v>
      </c>
      <c r="E12551" s="1">
        <v>18</v>
      </c>
      <c r="F12551" s="62">
        <v>692.46</v>
      </c>
    </row>
    <row r="12552" spans="1:6" x14ac:dyDescent="0.35">
      <c r="A12552" s="1">
        <v>103</v>
      </c>
      <c r="B12552" s="1" t="s">
        <v>126</v>
      </c>
      <c r="C12552" s="218">
        <v>44931</v>
      </c>
      <c r="D12552" s="218">
        <v>44929</v>
      </c>
      <c r="E12552" s="1">
        <v>3</v>
      </c>
      <c r="F12552" s="62">
        <v>99.05</v>
      </c>
    </row>
    <row r="12553" spans="1:6" x14ac:dyDescent="0.35">
      <c r="A12553" s="1">
        <v>103</v>
      </c>
      <c r="B12553" s="1" t="s">
        <v>126</v>
      </c>
      <c r="C12553" s="218">
        <v>44931</v>
      </c>
      <c r="D12553" s="218">
        <v>44930</v>
      </c>
      <c r="E12553" s="1">
        <v>6</v>
      </c>
      <c r="F12553" s="62">
        <v>170.47</v>
      </c>
    </row>
    <row r="12554" spans="1:6" x14ac:dyDescent="0.35">
      <c r="A12554" s="1">
        <v>103</v>
      </c>
      <c r="B12554" s="1" t="s">
        <v>126</v>
      </c>
      <c r="C12554" s="218">
        <v>44931</v>
      </c>
      <c r="D12554" s="218">
        <v>44931</v>
      </c>
      <c r="E12554" s="1">
        <v>22</v>
      </c>
      <c r="F12554" s="62">
        <v>668.18</v>
      </c>
    </row>
    <row r="12555" spans="1:6" x14ac:dyDescent="0.35">
      <c r="A12555" s="1">
        <v>103</v>
      </c>
      <c r="B12555" s="1" t="s">
        <v>126</v>
      </c>
      <c r="C12555" s="218">
        <v>44932</v>
      </c>
      <c r="D12555" s="218">
        <v>44929</v>
      </c>
      <c r="E12555" s="1">
        <v>1</v>
      </c>
      <c r="F12555" s="62">
        <v>23.56</v>
      </c>
    </row>
    <row r="12556" spans="1:6" x14ac:dyDescent="0.35">
      <c r="A12556" s="1">
        <v>103</v>
      </c>
      <c r="B12556" s="1" t="s">
        <v>126</v>
      </c>
      <c r="C12556" s="218">
        <v>44932</v>
      </c>
      <c r="D12556" s="218">
        <v>44930</v>
      </c>
      <c r="E12556" s="1">
        <v>2</v>
      </c>
      <c r="F12556" s="62">
        <v>47.02</v>
      </c>
    </row>
    <row r="12557" spans="1:6" x14ac:dyDescent="0.35">
      <c r="A12557" s="1">
        <v>103</v>
      </c>
      <c r="B12557" s="1" t="s">
        <v>126</v>
      </c>
      <c r="C12557" s="218">
        <v>44932</v>
      </c>
      <c r="D12557" s="218">
        <v>44931</v>
      </c>
      <c r="E12557" s="1">
        <v>7</v>
      </c>
      <c r="F12557" s="62">
        <v>163.87</v>
      </c>
    </row>
    <row r="12558" spans="1:6" x14ac:dyDescent="0.35">
      <c r="A12558" s="1">
        <v>103</v>
      </c>
      <c r="B12558" s="1" t="s">
        <v>126</v>
      </c>
      <c r="C12558" s="218">
        <v>44932</v>
      </c>
      <c r="D12558" s="218">
        <v>44932</v>
      </c>
      <c r="E12558" s="1">
        <v>16</v>
      </c>
      <c r="F12558" s="62">
        <v>559.41999999999996</v>
      </c>
    </row>
    <row r="12559" spans="1:6" x14ac:dyDescent="0.35">
      <c r="A12559" s="1">
        <v>103</v>
      </c>
      <c r="B12559" s="1" t="s">
        <v>126</v>
      </c>
      <c r="C12559" s="218">
        <v>44933</v>
      </c>
      <c r="D12559" s="218">
        <v>44930</v>
      </c>
      <c r="E12559" s="1">
        <v>2</v>
      </c>
      <c r="F12559" s="62">
        <v>46.87</v>
      </c>
    </row>
    <row r="12560" spans="1:6" x14ac:dyDescent="0.35">
      <c r="A12560" s="1">
        <v>103</v>
      </c>
      <c r="B12560" s="1" t="s">
        <v>126</v>
      </c>
      <c r="C12560" s="218">
        <v>44933</v>
      </c>
      <c r="D12560" s="218">
        <v>44931</v>
      </c>
      <c r="E12560" s="1">
        <v>2</v>
      </c>
      <c r="F12560" s="62">
        <v>46.67</v>
      </c>
    </row>
    <row r="12561" spans="1:6" x14ac:dyDescent="0.35">
      <c r="A12561" s="1">
        <v>103</v>
      </c>
      <c r="B12561" s="1" t="s">
        <v>126</v>
      </c>
      <c r="C12561" s="218">
        <v>44933</v>
      </c>
      <c r="D12561" s="218">
        <v>44932</v>
      </c>
      <c r="E12561" s="1">
        <v>4</v>
      </c>
      <c r="F12561" s="62">
        <v>184.34</v>
      </c>
    </row>
    <row r="12562" spans="1:6" x14ac:dyDescent="0.35">
      <c r="A12562" s="1">
        <v>103</v>
      </c>
      <c r="B12562" s="1" t="s">
        <v>126</v>
      </c>
      <c r="C12562" s="218">
        <v>44933</v>
      </c>
      <c r="D12562" s="218">
        <v>44933</v>
      </c>
      <c r="E12562" s="1">
        <v>19</v>
      </c>
      <c r="F12562" s="62">
        <v>659.51</v>
      </c>
    </row>
    <row r="12563" spans="1:6" x14ac:dyDescent="0.35">
      <c r="A12563" s="1">
        <v>103</v>
      </c>
      <c r="B12563" s="1" t="s">
        <v>126</v>
      </c>
      <c r="C12563" s="218">
        <v>44934</v>
      </c>
      <c r="D12563" s="218">
        <v>44932</v>
      </c>
      <c r="E12563" s="1">
        <v>2</v>
      </c>
      <c r="F12563" s="62">
        <v>47.02</v>
      </c>
    </row>
    <row r="12564" spans="1:6" x14ac:dyDescent="0.35">
      <c r="A12564" s="1">
        <v>103</v>
      </c>
      <c r="B12564" s="1" t="s">
        <v>126</v>
      </c>
      <c r="C12564" s="218">
        <v>44934</v>
      </c>
      <c r="D12564" s="218">
        <v>44933</v>
      </c>
      <c r="E12564" s="1">
        <v>3</v>
      </c>
      <c r="F12564" s="62">
        <v>101.57</v>
      </c>
    </row>
    <row r="12565" spans="1:6" x14ac:dyDescent="0.35">
      <c r="A12565" s="1">
        <v>103</v>
      </c>
      <c r="B12565" s="1" t="s">
        <v>126</v>
      </c>
      <c r="C12565" s="218">
        <v>44934</v>
      </c>
      <c r="D12565" s="218">
        <v>44934</v>
      </c>
      <c r="E12565" s="1">
        <v>14</v>
      </c>
      <c r="F12565" s="62">
        <v>511.26</v>
      </c>
    </row>
    <row r="12566" spans="1:6" x14ac:dyDescent="0.35">
      <c r="A12566" s="1">
        <v>103</v>
      </c>
      <c r="B12566" s="1" t="s">
        <v>126</v>
      </c>
      <c r="C12566" s="218">
        <v>44935</v>
      </c>
      <c r="D12566" s="218">
        <v>44932</v>
      </c>
      <c r="E12566" s="1">
        <v>4</v>
      </c>
      <c r="F12566" s="62">
        <v>152.88999999999999</v>
      </c>
    </row>
    <row r="12567" spans="1:6" x14ac:dyDescent="0.35">
      <c r="A12567" s="1">
        <v>103</v>
      </c>
      <c r="B12567" s="1" t="s">
        <v>126</v>
      </c>
      <c r="C12567" s="218">
        <v>44935</v>
      </c>
      <c r="D12567" s="218">
        <v>44933</v>
      </c>
      <c r="E12567" s="1">
        <v>2</v>
      </c>
      <c r="F12567" s="62">
        <v>46.87</v>
      </c>
    </row>
    <row r="12568" spans="1:6" x14ac:dyDescent="0.35">
      <c r="A12568" s="1">
        <v>103</v>
      </c>
      <c r="B12568" s="1" t="s">
        <v>126</v>
      </c>
      <c r="C12568" s="218">
        <v>44935</v>
      </c>
      <c r="D12568" s="218">
        <v>44934</v>
      </c>
      <c r="E12568" s="1">
        <v>6</v>
      </c>
      <c r="F12568" s="62">
        <v>170.81</v>
      </c>
    </row>
    <row r="12569" spans="1:6" x14ac:dyDescent="0.35">
      <c r="A12569" s="1">
        <v>103</v>
      </c>
      <c r="B12569" s="1" t="s">
        <v>126</v>
      </c>
      <c r="C12569" s="218">
        <v>44935</v>
      </c>
      <c r="D12569" s="218">
        <v>44935</v>
      </c>
      <c r="E12569" s="1">
        <v>14</v>
      </c>
      <c r="F12569" s="62">
        <v>450.39</v>
      </c>
    </row>
    <row r="12570" spans="1:6" x14ac:dyDescent="0.35">
      <c r="A12570" s="1">
        <v>103</v>
      </c>
      <c r="B12570" s="1" t="s">
        <v>126</v>
      </c>
      <c r="C12570" s="218">
        <v>44936</v>
      </c>
      <c r="D12570" s="218">
        <v>44933</v>
      </c>
      <c r="E12570" s="1">
        <v>2</v>
      </c>
      <c r="F12570" s="62">
        <v>77.12</v>
      </c>
    </row>
    <row r="12571" spans="1:6" x14ac:dyDescent="0.35">
      <c r="A12571" s="1">
        <v>103</v>
      </c>
      <c r="B12571" s="1" t="s">
        <v>126</v>
      </c>
      <c r="C12571" s="218">
        <v>44936</v>
      </c>
      <c r="D12571" s="218">
        <v>44934</v>
      </c>
      <c r="E12571" s="1">
        <v>2</v>
      </c>
      <c r="F12571" s="62">
        <v>47.22</v>
      </c>
    </row>
    <row r="12572" spans="1:6" x14ac:dyDescent="0.35">
      <c r="A12572" s="1">
        <v>103</v>
      </c>
      <c r="B12572" s="1" t="s">
        <v>126</v>
      </c>
      <c r="C12572" s="218">
        <v>44936</v>
      </c>
      <c r="D12572" s="218">
        <v>44935</v>
      </c>
      <c r="E12572" s="1">
        <v>8</v>
      </c>
      <c r="F12572" s="62">
        <v>188.53</v>
      </c>
    </row>
    <row r="12573" spans="1:6" x14ac:dyDescent="0.35">
      <c r="A12573" s="1">
        <v>103</v>
      </c>
      <c r="B12573" s="1" t="s">
        <v>126</v>
      </c>
      <c r="C12573" s="218">
        <v>44936</v>
      </c>
      <c r="D12573" s="218">
        <v>44936</v>
      </c>
      <c r="E12573" s="1">
        <v>15</v>
      </c>
      <c r="F12573" s="62">
        <v>628.72</v>
      </c>
    </row>
    <row r="12574" spans="1:6" x14ac:dyDescent="0.35">
      <c r="A12574" s="1">
        <v>103</v>
      </c>
      <c r="B12574" s="1" t="s">
        <v>126</v>
      </c>
      <c r="C12574" s="218">
        <v>44937</v>
      </c>
      <c r="D12574" s="218">
        <v>44934</v>
      </c>
      <c r="E12574" s="1">
        <v>2</v>
      </c>
      <c r="F12574" s="62">
        <v>47.27</v>
      </c>
    </row>
    <row r="12575" spans="1:6" x14ac:dyDescent="0.35">
      <c r="A12575" s="1">
        <v>103</v>
      </c>
      <c r="B12575" s="1" t="s">
        <v>126</v>
      </c>
      <c r="C12575" s="218">
        <v>44937</v>
      </c>
      <c r="D12575" s="218">
        <v>44935</v>
      </c>
      <c r="E12575" s="1">
        <v>3</v>
      </c>
      <c r="F12575" s="62">
        <v>70.73</v>
      </c>
    </row>
    <row r="12576" spans="1:6" x14ac:dyDescent="0.35">
      <c r="A12576" s="1">
        <v>103</v>
      </c>
      <c r="B12576" s="1" t="s">
        <v>126</v>
      </c>
      <c r="C12576" s="218">
        <v>44937</v>
      </c>
      <c r="D12576" s="218">
        <v>44937</v>
      </c>
      <c r="E12576" s="1">
        <v>17</v>
      </c>
      <c r="F12576" s="62">
        <v>552.64</v>
      </c>
    </row>
    <row r="12577" spans="1:6" x14ac:dyDescent="0.35">
      <c r="A12577" s="1">
        <v>103</v>
      </c>
      <c r="B12577" s="1" t="s">
        <v>126</v>
      </c>
      <c r="C12577" s="218">
        <v>44938</v>
      </c>
      <c r="D12577" s="218">
        <v>44935</v>
      </c>
      <c r="E12577" s="1">
        <v>5</v>
      </c>
      <c r="F12577" s="62">
        <v>208.65</v>
      </c>
    </row>
    <row r="12578" spans="1:6" x14ac:dyDescent="0.35">
      <c r="A12578" s="1">
        <v>103</v>
      </c>
      <c r="B12578" s="1" t="s">
        <v>126</v>
      </c>
      <c r="C12578" s="218">
        <v>44938</v>
      </c>
      <c r="D12578" s="218">
        <v>44936</v>
      </c>
      <c r="E12578" s="1">
        <v>4</v>
      </c>
      <c r="F12578" s="62">
        <v>155.28</v>
      </c>
    </row>
    <row r="12579" spans="1:6" x14ac:dyDescent="0.35">
      <c r="A12579" s="1">
        <v>103</v>
      </c>
      <c r="B12579" s="1" t="s">
        <v>126</v>
      </c>
      <c r="C12579" s="218">
        <v>44938</v>
      </c>
      <c r="D12579" s="218">
        <v>44937</v>
      </c>
      <c r="E12579" s="1">
        <v>3</v>
      </c>
      <c r="F12579" s="62">
        <v>70.63</v>
      </c>
    </row>
    <row r="12580" spans="1:6" x14ac:dyDescent="0.35">
      <c r="A12580" s="1">
        <v>103</v>
      </c>
      <c r="B12580" s="1" t="s">
        <v>126</v>
      </c>
      <c r="C12580" s="218">
        <v>44938</v>
      </c>
      <c r="D12580" s="218">
        <v>44938</v>
      </c>
      <c r="E12580" s="1">
        <v>11</v>
      </c>
      <c r="F12580" s="62">
        <v>319.85000000000002</v>
      </c>
    </row>
    <row r="12581" spans="1:6" x14ac:dyDescent="0.35">
      <c r="A12581" s="1">
        <v>103</v>
      </c>
      <c r="B12581" s="1" t="s">
        <v>126</v>
      </c>
      <c r="C12581" s="218">
        <v>44939</v>
      </c>
      <c r="D12581" s="218">
        <v>44936</v>
      </c>
      <c r="E12581" s="1">
        <v>3</v>
      </c>
      <c r="F12581" s="62">
        <v>70.78</v>
      </c>
    </row>
    <row r="12582" spans="1:6" x14ac:dyDescent="0.35">
      <c r="A12582" s="1">
        <v>103</v>
      </c>
      <c r="B12582" s="1" t="s">
        <v>126</v>
      </c>
      <c r="C12582" s="218">
        <v>44939</v>
      </c>
      <c r="D12582" s="218">
        <v>44937</v>
      </c>
      <c r="E12582" s="1">
        <v>4</v>
      </c>
      <c r="F12582" s="62">
        <v>124.24</v>
      </c>
    </row>
    <row r="12583" spans="1:6" x14ac:dyDescent="0.35">
      <c r="A12583" s="1">
        <v>103</v>
      </c>
      <c r="B12583" s="1" t="s">
        <v>126</v>
      </c>
      <c r="C12583" s="218">
        <v>44939</v>
      </c>
      <c r="D12583" s="218">
        <v>44938</v>
      </c>
      <c r="E12583" s="1">
        <v>6</v>
      </c>
      <c r="F12583" s="62">
        <v>200.96</v>
      </c>
    </row>
    <row r="12584" spans="1:6" x14ac:dyDescent="0.35">
      <c r="A12584" s="1">
        <v>103</v>
      </c>
      <c r="B12584" s="1" t="s">
        <v>126</v>
      </c>
      <c r="C12584" s="218">
        <v>44939</v>
      </c>
      <c r="D12584" s="218">
        <v>44939</v>
      </c>
      <c r="E12584" s="1">
        <v>13</v>
      </c>
      <c r="F12584" s="62">
        <v>488.69</v>
      </c>
    </row>
    <row r="12585" spans="1:6" x14ac:dyDescent="0.35">
      <c r="A12585" s="1">
        <v>103</v>
      </c>
      <c r="B12585" s="1" t="s">
        <v>126</v>
      </c>
      <c r="C12585" s="218">
        <v>44940</v>
      </c>
      <c r="D12585" s="218">
        <v>44937</v>
      </c>
      <c r="E12585" s="1">
        <v>4</v>
      </c>
      <c r="F12585" s="62">
        <v>123.89</v>
      </c>
    </row>
    <row r="12586" spans="1:6" x14ac:dyDescent="0.35">
      <c r="A12586" s="1">
        <v>103</v>
      </c>
      <c r="B12586" s="1" t="s">
        <v>126</v>
      </c>
      <c r="C12586" s="218">
        <v>44940</v>
      </c>
      <c r="D12586" s="218">
        <v>44938</v>
      </c>
      <c r="E12586" s="1">
        <v>5</v>
      </c>
      <c r="F12586" s="62">
        <v>117.5</v>
      </c>
    </row>
    <row r="12587" spans="1:6" x14ac:dyDescent="0.35">
      <c r="A12587" s="1">
        <v>103</v>
      </c>
      <c r="B12587" s="1" t="s">
        <v>126</v>
      </c>
      <c r="C12587" s="218">
        <v>44940</v>
      </c>
      <c r="D12587" s="218">
        <v>44939</v>
      </c>
      <c r="E12587" s="1">
        <v>7</v>
      </c>
      <c r="F12587" s="62">
        <v>163.88</v>
      </c>
    </row>
    <row r="12588" spans="1:6" x14ac:dyDescent="0.35">
      <c r="A12588" s="1">
        <v>103</v>
      </c>
      <c r="B12588" s="1" t="s">
        <v>126</v>
      </c>
      <c r="C12588" s="218">
        <v>44940</v>
      </c>
      <c r="D12588" s="218">
        <v>44940</v>
      </c>
      <c r="E12588" s="1">
        <v>12</v>
      </c>
      <c r="F12588" s="62">
        <v>435.67</v>
      </c>
    </row>
    <row r="12589" spans="1:6" x14ac:dyDescent="0.35">
      <c r="A12589" s="1">
        <v>103</v>
      </c>
      <c r="B12589" s="1" t="s">
        <v>126</v>
      </c>
      <c r="C12589" s="218">
        <v>44941</v>
      </c>
      <c r="D12589" s="218">
        <v>44938</v>
      </c>
      <c r="E12589" s="1">
        <v>5</v>
      </c>
      <c r="F12589" s="62">
        <v>117.45</v>
      </c>
    </row>
    <row r="12590" spans="1:6" x14ac:dyDescent="0.35">
      <c r="A12590" s="1">
        <v>103</v>
      </c>
      <c r="B12590" s="1" t="s">
        <v>126</v>
      </c>
      <c r="C12590" s="218">
        <v>44941</v>
      </c>
      <c r="D12590" s="218">
        <v>44939</v>
      </c>
      <c r="E12590" s="1">
        <v>7</v>
      </c>
      <c r="F12590" s="62">
        <v>224.48</v>
      </c>
    </row>
    <row r="12591" spans="1:6" x14ac:dyDescent="0.35">
      <c r="A12591" s="1">
        <v>103</v>
      </c>
      <c r="B12591" s="1" t="s">
        <v>126</v>
      </c>
      <c r="C12591" s="218">
        <v>44941</v>
      </c>
      <c r="D12591" s="218">
        <v>44940</v>
      </c>
      <c r="E12591" s="1">
        <v>11</v>
      </c>
      <c r="F12591" s="62">
        <v>319.2</v>
      </c>
    </row>
    <row r="12592" spans="1:6" x14ac:dyDescent="0.35">
      <c r="A12592" s="1">
        <v>103</v>
      </c>
      <c r="B12592" s="1" t="s">
        <v>126</v>
      </c>
      <c r="C12592" s="218">
        <v>44941</v>
      </c>
      <c r="D12592" s="218">
        <v>44941</v>
      </c>
      <c r="E12592" s="1">
        <v>10</v>
      </c>
      <c r="F12592" s="62">
        <v>293.07</v>
      </c>
    </row>
    <row r="12593" spans="1:6" x14ac:dyDescent="0.35">
      <c r="A12593" s="1">
        <v>103</v>
      </c>
      <c r="B12593" s="1" t="s">
        <v>126</v>
      </c>
      <c r="C12593" s="218">
        <v>44942</v>
      </c>
      <c r="D12593" s="218">
        <v>44939</v>
      </c>
      <c r="E12593" s="1">
        <v>2</v>
      </c>
      <c r="F12593" s="62">
        <v>47.17</v>
      </c>
    </row>
    <row r="12594" spans="1:6" x14ac:dyDescent="0.35">
      <c r="A12594" s="1">
        <v>103</v>
      </c>
      <c r="B12594" s="1" t="s">
        <v>126</v>
      </c>
      <c r="C12594" s="218">
        <v>44942</v>
      </c>
      <c r="D12594" s="218">
        <v>44940</v>
      </c>
      <c r="E12594" s="1">
        <v>3</v>
      </c>
      <c r="F12594" s="62">
        <v>70.78</v>
      </c>
    </row>
    <row r="12595" spans="1:6" x14ac:dyDescent="0.35">
      <c r="A12595" s="1">
        <v>103</v>
      </c>
      <c r="B12595" s="1" t="s">
        <v>126</v>
      </c>
      <c r="C12595" s="218">
        <v>44942</v>
      </c>
      <c r="D12595" s="218">
        <v>44941</v>
      </c>
      <c r="E12595" s="1">
        <v>4</v>
      </c>
      <c r="F12595" s="62">
        <v>125.18</v>
      </c>
    </row>
    <row r="12596" spans="1:6" x14ac:dyDescent="0.35">
      <c r="A12596" s="1">
        <v>103</v>
      </c>
      <c r="B12596" s="1" t="s">
        <v>126</v>
      </c>
      <c r="C12596" s="218">
        <v>44942</v>
      </c>
      <c r="D12596" s="218">
        <v>44942</v>
      </c>
      <c r="E12596" s="1">
        <v>14</v>
      </c>
      <c r="F12596" s="62">
        <v>572.59</v>
      </c>
    </row>
    <row r="12597" spans="1:6" x14ac:dyDescent="0.35">
      <c r="A12597" s="1">
        <v>103</v>
      </c>
      <c r="B12597" s="1" t="s">
        <v>126</v>
      </c>
      <c r="C12597" s="218">
        <v>44943</v>
      </c>
      <c r="D12597" s="218">
        <v>44940</v>
      </c>
      <c r="E12597" s="1">
        <v>4</v>
      </c>
      <c r="F12597" s="62">
        <v>155.87</v>
      </c>
    </row>
    <row r="12598" spans="1:6" x14ac:dyDescent="0.35">
      <c r="A12598" s="1">
        <v>103</v>
      </c>
      <c r="B12598" s="1" t="s">
        <v>126</v>
      </c>
      <c r="C12598" s="218">
        <v>44943</v>
      </c>
      <c r="D12598" s="218">
        <v>44941</v>
      </c>
      <c r="E12598" s="1">
        <v>6</v>
      </c>
      <c r="F12598" s="62">
        <v>169.33</v>
      </c>
    </row>
    <row r="12599" spans="1:6" x14ac:dyDescent="0.35">
      <c r="A12599" s="1">
        <v>103</v>
      </c>
      <c r="B12599" s="1" t="s">
        <v>126</v>
      </c>
      <c r="C12599" s="218">
        <v>44943</v>
      </c>
      <c r="D12599" s="218">
        <v>44942</v>
      </c>
      <c r="E12599" s="1">
        <v>2</v>
      </c>
      <c r="F12599" s="62">
        <v>77.56</v>
      </c>
    </row>
    <row r="12600" spans="1:6" x14ac:dyDescent="0.35">
      <c r="A12600" s="1">
        <v>103</v>
      </c>
      <c r="B12600" s="1" t="s">
        <v>126</v>
      </c>
      <c r="C12600" s="218">
        <v>44943</v>
      </c>
      <c r="D12600" s="218">
        <v>44943</v>
      </c>
      <c r="E12600" s="1">
        <v>17</v>
      </c>
      <c r="F12600" s="62">
        <v>522.26</v>
      </c>
    </row>
    <row r="12601" spans="1:6" x14ac:dyDescent="0.35">
      <c r="A12601" s="1">
        <v>103</v>
      </c>
      <c r="B12601" s="1" t="s">
        <v>126</v>
      </c>
      <c r="C12601" s="218">
        <v>44944</v>
      </c>
      <c r="D12601" s="218">
        <v>44941</v>
      </c>
      <c r="E12601" s="1">
        <v>5</v>
      </c>
      <c r="F12601" s="62">
        <v>142.91999999999999</v>
      </c>
    </row>
    <row r="12602" spans="1:6" x14ac:dyDescent="0.35">
      <c r="A12602" s="1">
        <v>103</v>
      </c>
      <c r="B12602" s="1" t="s">
        <v>126</v>
      </c>
      <c r="C12602" s="218">
        <v>44944</v>
      </c>
      <c r="D12602" s="218">
        <v>44942</v>
      </c>
      <c r="E12602" s="1">
        <v>3</v>
      </c>
      <c r="F12602" s="62">
        <v>67.22</v>
      </c>
    </row>
    <row r="12603" spans="1:6" x14ac:dyDescent="0.35">
      <c r="A12603" s="1">
        <v>103</v>
      </c>
      <c r="B12603" s="1" t="s">
        <v>126</v>
      </c>
      <c r="C12603" s="218">
        <v>44944</v>
      </c>
      <c r="D12603" s="218">
        <v>44943</v>
      </c>
      <c r="E12603" s="1">
        <v>3</v>
      </c>
      <c r="F12603" s="62">
        <v>99.54</v>
      </c>
    </row>
    <row r="12604" spans="1:6" x14ac:dyDescent="0.35">
      <c r="A12604" s="1">
        <v>103</v>
      </c>
      <c r="B12604" s="1" t="s">
        <v>126</v>
      </c>
      <c r="C12604" s="218">
        <v>44944</v>
      </c>
      <c r="D12604" s="218">
        <v>44944</v>
      </c>
      <c r="E12604" s="1">
        <v>12</v>
      </c>
      <c r="F12604" s="62">
        <v>465.69</v>
      </c>
    </row>
    <row r="12605" spans="1:6" x14ac:dyDescent="0.35">
      <c r="A12605" s="1">
        <v>103</v>
      </c>
      <c r="B12605" s="1" t="s">
        <v>126</v>
      </c>
      <c r="C12605" s="218">
        <v>44945</v>
      </c>
      <c r="D12605" s="218">
        <v>44942</v>
      </c>
      <c r="E12605" s="1">
        <v>3</v>
      </c>
      <c r="F12605" s="62">
        <v>101.27</v>
      </c>
    </row>
    <row r="12606" spans="1:6" x14ac:dyDescent="0.35">
      <c r="A12606" s="1">
        <v>103</v>
      </c>
      <c r="B12606" s="1" t="s">
        <v>126</v>
      </c>
      <c r="C12606" s="218">
        <v>44945</v>
      </c>
      <c r="D12606" s="218">
        <v>44943</v>
      </c>
      <c r="E12606" s="1">
        <v>10</v>
      </c>
      <c r="F12606" s="62">
        <v>356.34</v>
      </c>
    </row>
    <row r="12607" spans="1:6" x14ac:dyDescent="0.35">
      <c r="A12607" s="1">
        <v>103</v>
      </c>
      <c r="B12607" s="1" t="s">
        <v>126</v>
      </c>
      <c r="C12607" s="218">
        <v>44945</v>
      </c>
      <c r="D12607" s="218">
        <v>44944</v>
      </c>
      <c r="E12607" s="1">
        <v>5</v>
      </c>
      <c r="F12607" s="62">
        <v>178.24</v>
      </c>
    </row>
    <row r="12608" spans="1:6" x14ac:dyDescent="0.35">
      <c r="A12608" s="1">
        <v>103</v>
      </c>
      <c r="B12608" s="1" t="s">
        <v>126</v>
      </c>
      <c r="C12608" s="218">
        <v>44945</v>
      </c>
      <c r="D12608" s="218">
        <v>44945</v>
      </c>
      <c r="E12608" s="1">
        <v>8</v>
      </c>
      <c r="F12608" s="62">
        <v>249.37</v>
      </c>
    </row>
    <row r="12609" spans="1:6" x14ac:dyDescent="0.35">
      <c r="A12609" s="1">
        <v>103</v>
      </c>
      <c r="B12609" s="1" t="s">
        <v>126</v>
      </c>
      <c r="C12609" s="218">
        <v>44946</v>
      </c>
      <c r="D12609" s="218">
        <v>44943</v>
      </c>
      <c r="E12609" s="1">
        <v>1</v>
      </c>
      <c r="F12609" s="62">
        <v>23.66</v>
      </c>
    </row>
    <row r="12610" spans="1:6" x14ac:dyDescent="0.35">
      <c r="A12610" s="1">
        <v>103</v>
      </c>
      <c r="B12610" s="1" t="s">
        <v>126</v>
      </c>
      <c r="C12610" s="218">
        <v>44946</v>
      </c>
      <c r="D12610" s="218">
        <v>44944</v>
      </c>
      <c r="E12610" s="1">
        <v>3</v>
      </c>
      <c r="F12610" s="62">
        <v>100.78</v>
      </c>
    </row>
    <row r="12611" spans="1:6" x14ac:dyDescent="0.35">
      <c r="A12611" s="1">
        <v>103</v>
      </c>
      <c r="B12611" s="1" t="s">
        <v>126</v>
      </c>
      <c r="C12611" s="218">
        <v>44946</v>
      </c>
      <c r="D12611" s="218">
        <v>44945</v>
      </c>
      <c r="E12611" s="1">
        <v>1</v>
      </c>
      <c r="F12611" s="62">
        <v>23.46</v>
      </c>
    </row>
    <row r="12612" spans="1:6" x14ac:dyDescent="0.35">
      <c r="A12612" s="1">
        <v>103</v>
      </c>
      <c r="B12612" s="1" t="s">
        <v>126</v>
      </c>
      <c r="C12612" s="218">
        <v>44946</v>
      </c>
      <c r="D12612" s="218">
        <v>44946</v>
      </c>
      <c r="E12612" s="1">
        <v>4</v>
      </c>
      <c r="F12612" s="62">
        <v>155.87</v>
      </c>
    </row>
    <row r="12613" spans="1:6" x14ac:dyDescent="0.35">
      <c r="A12613" s="1">
        <v>103</v>
      </c>
      <c r="B12613" s="1" t="s">
        <v>126</v>
      </c>
      <c r="C12613" s="218">
        <v>44947</v>
      </c>
      <c r="D12613" s="218">
        <v>44944</v>
      </c>
      <c r="E12613" s="1">
        <v>1</v>
      </c>
      <c r="F12613" s="62">
        <v>23.41</v>
      </c>
    </row>
    <row r="12614" spans="1:6" x14ac:dyDescent="0.35">
      <c r="A12614" s="1">
        <v>103</v>
      </c>
      <c r="B12614" s="1" t="s">
        <v>126</v>
      </c>
      <c r="C12614" s="218">
        <v>44947</v>
      </c>
      <c r="D12614" s="218">
        <v>44945</v>
      </c>
      <c r="E12614" s="1">
        <v>1</v>
      </c>
      <c r="F12614" s="62">
        <v>23.46</v>
      </c>
    </row>
    <row r="12615" spans="1:6" x14ac:dyDescent="0.35">
      <c r="A12615" s="1">
        <v>103</v>
      </c>
      <c r="B12615" s="1" t="s">
        <v>126</v>
      </c>
      <c r="C12615" s="218">
        <v>44947</v>
      </c>
      <c r="D12615" s="218">
        <v>44946</v>
      </c>
      <c r="E12615" s="1">
        <v>1</v>
      </c>
      <c r="F12615" s="62">
        <v>54.1</v>
      </c>
    </row>
    <row r="12616" spans="1:6" x14ac:dyDescent="0.35">
      <c r="A12616" s="1">
        <v>103</v>
      </c>
      <c r="B12616" s="1" t="s">
        <v>126</v>
      </c>
      <c r="C12616" s="218">
        <v>44947</v>
      </c>
      <c r="D12616" s="218">
        <v>44947</v>
      </c>
      <c r="E12616" s="1">
        <v>12</v>
      </c>
      <c r="F12616" s="62">
        <v>373.95</v>
      </c>
    </row>
    <row r="12617" spans="1:6" x14ac:dyDescent="0.35">
      <c r="A12617" s="1">
        <v>103</v>
      </c>
      <c r="B12617" s="1" t="s">
        <v>126</v>
      </c>
      <c r="C12617" s="218">
        <v>44948</v>
      </c>
      <c r="D12617" s="218">
        <v>44945</v>
      </c>
      <c r="E12617" s="1">
        <v>3</v>
      </c>
      <c r="F12617" s="62">
        <v>70.09</v>
      </c>
    </row>
    <row r="12618" spans="1:6" x14ac:dyDescent="0.35">
      <c r="A12618" s="1">
        <v>103</v>
      </c>
      <c r="B12618" s="1" t="s">
        <v>126</v>
      </c>
      <c r="C12618" s="218">
        <v>44948</v>
      </c>
      <c r="D12618" s="218">
        <v>44946</v>
      </c>
      <c r="E12618" s="1">
        <v>1</v>
      </c>
      <c r="F12618" s="62">
        <v>23.07</v>
      </c>
    </row>
    <row r="12619" spans="1:6" x14ac:dyDescent="0.35">
      <c r="A12619" s="1">
        <v>103</v>
      </c>
      <c r="B12619" s="1" t="s">
        <v>126</v>
      </c>
      <c r="C12619" s="218">
        <v>44948</v>
      </c>
      <c r="D12619" s="218">
        <v>44947</v>
      </c>
      <c r="E12619" s="1">
        <v>6</v>
      </c>
      <c r="F12619" s="62">
        <v>169.92</v>
      </c>
    </row>
    <row r="12620" spans="1:6" x14ac:dyDescent="0.35">
      <c r="A12620" s="1">
        <v>103</v>
      </c>
      <c r="B12620" s="1" t="s">
        <v>126</v>
      </c>
      <c r="C12620" s="218">
        <v>44948</v>
      </c>
      <c r="D12620" s="218">
        <v>44948</v>
      </c>
      <c r="E12620" s="1">
        <v>10</v>
      </c>
      <c r="F12620" s="62">
        <v>296.89</v>
      </c>
    </row>
    <row r="12621" spans="1:6" x14ac:dyDescent="0.35">
      <c r="A12621" s="1">
        <v>103</v>
      </c>
      <c r="B12621" s="1" t="s">
        <v>126</v>
      </c>
      <c r="C12621" s="218">
        <v>44949</v>
      </c>
      <c r="D12621" s="218">
        <v>44947</v>
      </c>
      <c r="E12621" s="1">
        <v>5</v>
      </c>
      <c r="F12621" s="62">
        <v>147.30000000000001</v>
      </c>
    </row>
    <row r="12622" spans="1:6" x14ac:dyDescent="0.35">
      <c r="A12622" s="1">
        <v>103</v>
      </c>
      <c r="B12622" s="1" t="s">
        <v>126</v>
      </c>
      <c r="C12622" s="218">
        <v>44949</v>
      </c>
      <c r="D12622" s="218">
        <v>44948</v>
      </c>
      <c r="E12622" s="1">
        <v>9</v>
      </c>
      <c r="F12622" s="62">
        <v>273.13</v>
      </c>
    </row>
    <row r="12623" spans="1:6" x14ac:dyDescent="0.35">
      <c r="A12623" s="1">
        <v>103</v>
      </c>
      <c r="B12623" s="1" t="s">
        <v>126</v>
      </c>
      <c r="C12623" s="218">
        <v>44949</v>
      </c>
      <c r="D12623" s="218">
        <v>44949</v>
      </c>
      <c r="E12623" s="1">
        <v>12</v>
      </c>
      <c r="F12623" s="62">
        <v>467.26</v>
      </c>
    </row>
    <row r="12624" spans="1:6" x14ac:dyDescent="0.35">
      <c r="A12624" s="1">
        <v>103</v>
      </c>
      <c r="B12624" s="1" t="s">
        <v>126</v>
      </c>
      <c r="C12624" s="218">
        <v>44950</v>
      </c>
      <c r="D12624" s="218">
        <v>44947</v>
      </c>
      <c r="E12624" s="1">
        <v>1</v>
      </c>
      <c r="F12624" s="62">
        <v>23.61</v>
      </c>
    </row>
    <row r="12625" spans="1:6" x14ac:dyDescent="0.35">
      <c r="A12625" s="1">
        <v>103</v>
      </c>
      <c r="B12625" s="1" t="s">
        <v>126</v>
      </c>
      <c r="C12625" s="218">
        <v>44950</v>
      </c>
      <c r="D12625" s="218">
        <v>44948</v>
      </c>
      <c r="E12625" s="1">
        <v>1</v>
      </c>
      <c r="F12625" s="62">
        <v>54.4</v>
      </c>
    </row>
    <row r="12626" spans="1:6" x14ac:dyDescent="0.35">
      <c r="A12626" s="1">
        <v>103</v>
      </c>
      <c r="B12626" s="1" t="s">
        <v>126</v>
      </c>
      <c r="C12626" s="218">
        <v>44950</v>
      </c>
      <c r="D12626" s="218">
        <v>44949</v>
      </c>
      <c r="E12626" s="1">
        <v>1</v>
      </c>
      <c r="F12626" s="62">
        <v>23.61</v>
      </c>
    </row>
    <row r="12627" spans="1:6" x14ac:dyDescent="0.35">
      <c r="A12627" s="1">
        <v>103</v>
      </c>
      <c r="B12627" s="1" t="s">
        <v>126</v>
      </c>
      <c r="C12627" s="218">
        <v>44950</v>
      </c>
      <c r="D12627" s="218">
        <v>44950</v>
      </c>
      <c r="E12627" s="1">
        <v>17</v>
      </c>
      <c r="F12627" s="62">
        <v>492.45</v>
      </c>
    </row>
    <row r="12628" spans="1:6" x14ac:dyDescent="0.35">
      <c r="A12628" s="1">
        <v>103</v>
      </c>
      <c r="B12628" s="1" t="s">
        <v>126</v>
      </c>
      <c r="C12628" s="218">
        <v>44951</v>
      </c>
      <c r="D12628" s="218">
        <v>44950</v>
      </c>
      <c r="E12628" s="1">
        <v>3</v>
      </c>
      <c r="F12628" s="62">
        <v>70.680000000000007</v>
      </c>
    </row>
    <row r="12629" spans="1:6" x14ac:dyDescent="0.35">
      <c r="A12629" s="1">
        <v>103</v>
      </c>
      <c r="B12629" s="1" t="s">
        <v>126</v>
      </c>
      <c r="C12629" s="218">
        <v>44951</v>
      </c>
      <c r="D12629" s="218">
        <v>44951</v>
      </c>
      <c r="E12629" s="1">
        <v>20</v>
      </c>
      <c r="F12629" s="62">
        <v>624.96</v>
      </c>
    </row>
    <row r="12630" spans="1:6" x14ac:dyDescent="0.35">
      <c r="A12630" s="1">
        <v>103</v>
      </c>
      <c r="B12630" s="1" t="s">
        <v>126</v>
      </c>
      <c r="C12630" s="218">
        <v>44952</v>
      </c>
      <c r="D12630" s="218">
        <v>44949</v>
      </c>
      <c r="E12630" s="1">
        <v>2</v>
      </c>
      <c r="F12630" s="62">
        <v>47.22</v>
      </c>
    </row>
    <row r="12631" spans="1:6" x14ac:dyDescent="0.35">
      <c r="A12631" s="1">
        <v>103</v>
      </c>
      <c r="B12631" s="1" t="s">
        <v>126</v>
      </c>
      <c r="C12631" s="218">
        <v>44952</v>
      </c>
      <c r="D12631" s="218">
        <v>44951</v>
      </c>
      <c r="E12631" s="1">
        <v>1</v>
      </c>
      <c r="F12631" s="62">
        <v>23.76</v>
      </c>
    </row>
    <row r="12632" spans="1:6" x14ac:dyDescent="0.35">
      <c r="A12632" s="1">
        <v>103</v>
      </c>
      <c r="B12632" s="1" t="s">
        <v>126</v>
      </c>
      <c r="C12632" s="218">
        <v>44952</v>
      </c>
      <c r="D12632" s="218">
        <v>44952</v>
      </c>
      <c r="E12632" s="1">
        <v>12</v>
      </c>
      <c r="F12632" s="62">
        <v>436.72</v>
      </c>
    </row>
    <row r="12633" spans="1:6" x14ac:dyDescent="0.35">
      <c r="A12633" s="1">
        <v>104</v>
      </c>
      <c r="B12633" s="1" t="s">
        <v>127</v>
      </c>
      <c r="C12633" s="218">
        <v>44879</v>
      </c>
      <c r="D12633" s="218">
        <v>44878</v>
      </c>
      <c r="E12633" s="1">
        <v>6</v>
      </c>
      <c r="F12633" s="62">
        <v>164.63</v>
      </c>
    </row>
    <row r="12634" spans="1:6" x14ac:dyDescent="0.35">
      <c r="A12634" s="1">
        <v>104</v>
      </c>
      <c r="B12634" s="1" t="s">
        <v>127</v>
      </c>
      <c r="C12634" s="218">
        <v>44879</v>
      </c>
      <c r="D12634" s="218">
        <v>44879</v>
      </c>
      <c r="E12634" s="1">
        <v>3</v>
      </c>
      <c r="F12634" s="62">
        <v>64.989999999999995</v>
      </c>
    </row>
    <row r="12635" spans="1:6" x14ac:dyDescent="0.35">
      <c r="A12635" s="1">
        <v>104</v>
      </c>
      <c r="B12635" s="1" t="s">
        <v>127</v>
      </c>
      <c r="C12635" s="218">
        <v>44881</v>
      </c>
      <c r="D12635" s="218">
        <v>44878</v>
      </c>
      <c r="E12635" s="1">
        <v>5</v>
      </c>
      <c r="F12635" s="62">
        <v>115.98</v>
      </c>
    </row>
    <row r="12636" spans="1:6" x14ac:dyDescent="0.35">
      <c r="A12636" s="1">
        <v>104</v>
      </c>
      <c r="B12636" s="1" t="s">
        <v>127</v>
      </c>
      <c r="C12636" s="218">
        <v>44881</v>
      </c>
      <c r="D12636" s="218">
        <v>44879</v>
      </c>
      <c r="E12636" s="1">
        <v>3</v>
      </c>
      <c r="F12636" s="62">
        <v>96.87</v>
      </c>
    </row>
    <row r="12637" spans="1:6" x14ac:dyDescent="0.35">
      <c r="A12637" s="1">
        <v>104</v>
      </c>
      <c r="B12637" s="1" t="s">
        <v>127</v>
      </c>
      <c r="C12637" s="218">
        <v>44881</v>
      </c>
      <c r="D12637" s="218">
        <v>44880</v>
      </c>
      <c r="E12637" s="1">
        <v>2</v>
      </c>
      <c r="F12637" s="62">
        <v>46.57</v>
      </c>
    </row>
    <row r="12638" spans="1:6" x14ac:dyDescent="0.35">
      <c r="A12638" s="1">
        <v>104</v>
      </c>
      <c r="B12638" s="1" t="s">
        <v>127</v>
      </c>
      <c r="C12638" s="218">
        <v>44883</v>
      </c>
      <c r="D12638" s="218">
        <v>44878</v>
      </c>
      <c r="E12638" s="1">
        <v>7</v>
      </c>
      <c r="F12638" s="62">
        <v>148.06</v>
      </c>
    </row>
    <row r="12639" spans="1:6" x14ac:dyDescent="0.35">
      <c r="A12639" s="1">
        <v>104</v>
      </c>
      <c r="B12639" s="1" t="s">
        <v>127</v>
      </c>
      <c r="C12639" s="218">
        <v>44883</v>
      </c>
      <c r="D12639" s="218">
        <v>44879</v>
      </c>
      <c r="E12639" s="1">
        <v>3</v>
      </c>
      <c r="F12639" s="62">
        <v>64.790000000000006</v>
      </c>
    </row>
    <row r="12640" spans="1:6" x14ac:dyDescent="0.35">
      <c r="A12640" s="1">
        <v>104</v>
      </c>
      <c r="B12640" s="1" t="s">
        <v>127</v>
      </c>
      <c r="C12640" s="218">
        <v>44883</v>
      </c>
      <c r="D12640" s="218">
        <v>44880</v>
      </c>
      <c r="E12640" s="1">
        <v>6</v>
      </c>
      <c r="F12640" s="62">
        <v>243.04</v>
      </c>
    </row>
    <row r="12641" spans="1:6" x14ac:dyDescent="0.35">
      <c r="A12641" s="1">
        <v>104</v>
      </c>
      <c r="B12641" s="1" t="s">
        <v>127</v>
      </c>
      <c r="C12641" s="218">
        <v>44883</v>
      </c>
      <c r="D12641" s="218">
        <v>44882</v>
      </c>
      <c r="E12641" s="1">
        <v>1</v>
      </c>
      <c r="F12641" s="62">
        <v>23.22</v>
      </c>
    </row>
    <row r="12642" spans="1:6" x14ac:dyDescent="0.35">
      <c r="A12642" s="1">
        <v>104</v>
      </c>
      <c r="B12642" s="1" t="s">
        <v>127</v>
      </c>
      <c r="C12642" s="218">
        <v>44884</v>
      </c>
      <c r="D12642" s="218">
        <v>44878</v>
      </c>
      <c r="E12642" s="1">
        <v>2</v>
      </c>
      <c r="F12642" s="62">
        <v>42.92</v>
      </c>
    </row>
    <row r="12643" spans="1:6" x14ac:dyDescent="0.35">
      <c r="A12643" s="1">
        <v>104</v>
      </c>
      <c r="B12643" s="1" t="s">
        <v>127</v>
      </c>
      <c r="C12643" s="218">
        <v>44884</v>
      </c>
      <c r="D12643" s="218">
        <v>44879</v>
      </c>
      <c r="E12643" s="1">
        <v>5</v>
      </c>
      <c r="F12643" s="62">
        <v>105.18</v>
      </c>
    </row>
    <row r="12644" spans="1:6" x14ac:dyDescent="0.35">
      <c r="A12644" s="1">
        <v>104</v>
      </c>
      <c r="B12644" s="1" t="s">
        <v>127</v>
      </c>
      <c r="C12644" s="218">
        <v>44884</v>
      </c>
      <c r="D12644" s="218">
        <v>44880</v>
      </c>
      <c r="E12644" s="1">
        <v>3</v>
      </c>
      <c r="F12644" s="62">
        <v>94.25</v>
      </c>
    </row>
    <row r="12645" spans="1:6" x14ac:dyDescent="0.35">
      <c r="A12645" s="1">
        <v>104</v>
      </c>
      <c r="B12645" s="1" t="s">
        <v>127</v>
      </c>
      <c r="C12645" s="218">
        <v>44884</v>
      </c>
      <c r="D12645" s="218">
        <v>44881</v>
      </c>
      <c r="E12645" s="1">
        <v>4</v>
      </c>
      <c r="F12645" s="62">
        <v>85.09</v>
      </c>
    </row>
    <row r="12646" spans="1:6" x14ac:dyDescent="0.35">
      <c r="A12646" s="1">
        <v>104</v>
      </c>
      <c r="B12646" s="1" t="s">
        <v>127</v>
      </c>
      <c r="C12646" s="218">
        <v>44884</v>
      </c>
      <c r="D12646" s="218">
        <v>44882</v>
      </c>
      <c r="E12646" s="1">
        <v>3</v>
      </c>
      <c r="F12646" s="62">
        <v>150.52000000000001</v>
      </c>
    </row>
    <row r="12647" spans="1:6" x14ac:dyDescent="0.35">
      <c r="A12647" s="1">
        <v>104</v>
      </c>
      <c r="B12647" s="1" t="s">
        <v>127</v>
      </c>
      <c r="C12647" s="218">
        <v>44885</v>
      </c>
      <c r="D12647" s="218">
        <v>44879</v>
      </c>
      <c r="E12647" s="1">
        <v>4</v>
      </c>
      <c r="F12647" s="62">
        <v>87.27</v>
      </c>
    </row>
    <row r="12648" spans="1:6" x14ac:dyDescent="0.35">
      <c r="A12648" s="1">
        <v>104</v>
      </c>
      <c r="B12648" s="1" t="s">
        <v>127</v>
      </c>
      <c r="C12648" s="218">
        <v>44885</v>
      </c>
      <c r="D12648" s="218">
        <v>44880</v>
      </c>
      <c r="E12648" s="1">
        <v>6</v>
      </c>
      <c r="F12648" s="62">
        <v>130.33000000000001</v>
      </c>
    </row>
    <row r="12649" spans="1:6" x14ac:dyDescent="0.35">
      <c r="A12649" s="1">
        <v>104</v>
      </c>
      <c r="B12649" s="1" t="s">
        <v>127</v>
      </c>
      <c r="C12649" s="218">
        <v>44885</v>
      </c>
      <c r="D12649" s="218">
        <v>44881</v>
      </c>
      <c r="E12649" s="1">
        <v>7</v>
      </c>
      <c r="F12649" s="62">
        <v>179.18</v>
      </c>
    </row>
    <row r="12650" spans="1:6" x14ac:dyDescent="0.35">
      <c r="A12650" s="1">
        <v>104</v>
      </c>
      <c r="B12650" s="1" t="s">
        <v>127</v>
      </c>
      <c r="C12650" s="218">
        <v>44885</v>
      </c>
      <c r="D12650" s="218">
        <v>44882</v>
      </c>
      <c r="E12650" s="1">
        <v>4</v>
      </c>
      <c r="F12650" s="62">
        <v>112.21</v>
      </c>
    </row>
    <row r="12651" spans="1:6" x14ac:dyDescent="0.35">
      <c r="A12651" s="1">
        <v>104</v>
      </c>
      <c r="B12651" s="1" t="s">
        <v>127</v>
      </c>
      <c r="C12651" s="218">
        <v>44885</v>
      </c>
      <c r="D12651" s="218">
        <v>44883</v>
      </c>
      <c r="E12651" s="1">
        <v>5</v>
      </c>
      <c r="F12651" s="62">
        <v>246.5</v>
      </c>
    </row>
    <row r="12652" spans="1:6" x14ac:dyDescent="0.35">
      <c r="A12652" s="1">
        <v>104</v>
      </c>
      <c r="B12652" s="1" t="s">
        <v>127</v>
      </c>
      <c r="C12652" s="218">
        <v>44886</v>
      </c>
      <c r="D12652" s="218">
        <v>44879</v>
      </c>
      <c r="E12652" s="1">
        <v>3</v>
      </c>
      <c r="F12652" s="62">
        <v>65.53</v>
      </c>
    </row>
    <row r="12653" spans="1:6" x14ac:dyDescent="0.35">
      <c r="A12653" s="1">
        <v>104</v>
      </c>
      <c r="B12653" s="1" t="s">
        <v>127</v>
      </c>
      <c r="C12653" s="218">
        <v>44886</v>
      </c>
      <c r="D12653" s="218">
        <v>44880</v>
      </c>
      <c r="E12653" s="1">
        <v>5</v>
      </c>
      <c r="F12653" s="62">
        <v>105.03</v>
      </c>
    </row>
    <row r="12654" spans="1:6" x14ac:dyDescent="0.35">
      <c r="A12654" s="1">
        <v>104</v>
      </c>
      <c r="B12654" s="1" t="s">
        <v>127</v>
      </c>
      <c r="C12654" s="218">
        <v>44886</v>
      </c>
      <c r="D12654" s="218">
        <v>44881</v>
      </c>
      <c r="E12654" s="1">
        <v>5</v>
      </c>
      <c r="F12654" s="62">
        <v>163.80000000000001</v>
      </c>
    </row>
    <row r="12655" spans="1:6" x14ac:dyDescent="0.35">
      <c r="A12655" s="1">
        <v>104</v>
      </c>
      <c r="B12655" s="1" t="s">
        <v>127</v>
      </c>
      <c r="C12655" s="218">
        <v>44886</v>
      </c>
      <c r="D12655" s="218">
        <v>44882</v>
      </c>
      <c r="E12655" s="1">
        <v>6</v>
      </c>
      <c r="F12655" s="62">
        <v>182.26</v>
      </c>
    </row>
    <row r="12656" spans="1:6" x14ac:dyDescent="0.35">
      <c r="A12656" s="1">
        <v>104</v>
      </c>
      <c r="B12656" s="1" t="s">
        <v>127</v>
      </c>
      <c r="C12656" s="218">
        <v>44886</v>
      </c>
      <c r="D12656" s="218">
        <v>44883</v>
      </c>
      <c r="E12656" s="1">
        <v>5</v>
      </c>
      <c r="F12656" s="62">
        <v>131.66999999999999</v>
      </c>
    </row>
    <row r="12657" spans="1:6" x14ac:dyDescent="0.35">
      <c r="A12657" s="1">
        <v>104</v>
      </c>
      <c r="B12657" s="1" t="s">
        <v>127</v>
      </c>
      <c r="C12657" s="218">
        <v>44886</v>
      </c>
      <c r="D12657" s="218">
        <v>44884</v>
      </c>
      <c r="E12657" s="1">
        <v>2</v>
      </c>
      <c r="F12657" s="62">
        <v>46.48</v>
      </c>
    </row>
    <row r="12658" spans="1:6" x14ac:dyDescent="0.35">
      <c r="A12658" s="1">
        <v>104</v>
      </c>
      <c r="B12658" s="1" t="s">
        <v>127</v>
      </c>
      <c r="C12658" s="218">
        <v>44887</v>
      </c>
      <c r="D12658" s="218">
        <v>44881</v>
      </c>
      <c r="E12658" s="1">
        <v>5</v>
      </c>
      <c r="F12658" s="62">
        <v>134.38999999999999</v>
      </c>
    </row>
    <row r="12659" spans="1:6" x14ac:dyDescent="0.35">
      <c r="A12659" s="1">
        <v>104</v>
      </c>
      <c r="B12659" s="1" t="s">
        <v>127</v>
      </c>
      <c r="C12659" s="218">
        <v>44887</v>
      </c>
      <c r="D12659" s="218">
        <v>44882</v>
      </c>
      <c r="E12659" s="1">
        <v>4</v>
      </c>
      <c r="F12659" s="62">
        <v>117.57</v>
      </c>
    </row>
    <row r="12660" spans="1:6" x14ac:dyDescent="0.35">
      <c r="A12660" s="1">
        <v>104</v>
      </c>
      <c r="B12660" s="1" t="s">
        <v>127</v>
      </c>
      <c r="C12660" s="218">
        <v>44887</v>
      </c>
      <c r="D12660" s="218">
        <v>44883</v>
      </c>
      <c r="E12660" s="1">
        <v>2</v>
      </c>
      <c r="F12660" s="62">
        <v>47.17</v>
      </c>
    </row>
    <row r="12661" spans="1:6" x14ac:dyDescent="0.35">
      <c r="A12661" s="1">
        <v>104</v>
      </c>
      <c r="B12661" s="1" t="s">
        <v>127</v>
      </c>
      <c r="C12661" s="218">
        <v>44887</v>
      </c>
      <c r="D12661" s="218">
        <v>44884</v>
      </c>
      <c r="E12661" s="1">
        <v>4</v>
      </c>
      <c r="F12661" s="62">
        <v>118.7</v>
      </c>
    </row>
    <row r="12662" spans="1:6" x14ac:dyDescent="0.35">
      <c r="A12662" s="1">
        <v>104</v>
      </c>
      <c r="B12662" s="1" t="s">
        <v>127</v>
      </c>
      <c r="C12662" s="218">
        <v>44887</v>
      </c>
      <c r="D12662" s="218">
        <v>44886</v>
      </c>
      <c r="E12662" s="1">
        <v>5</v>
      </c>
      <c r="F12662" s="62">
        <v>170.57</v>
      </c>
    </row>
    <row r="12663" spans="1:6" x14ac:dyDescent="0.35">
      <c r="A12663" s="1">
        <v>104</v>
      </c>
      <c r="B12663" s="1" t="s">
        <v>127</v>
      </c>
      <c r="C12663" s="218">
        <v>44887</v>
      </c>
      <c r="D12663" s="218">
        <v>44887</v>
      </c>
      <c r="E12663" s="1">
        <v>3</v>
      </c>
      <c r="F12663" s="62">
        <v>111.62</v>
      </c>
    </row>
    <row r="12664" spans="1:6" x14ac:dyDescent="0.35">
      <c r="A12664" s="1">
        <v>104</v>
      </c>
      <c r="B12664" s="1" t="s">
        <v>127</v>
      </c>
      <c r="C12664" s="218">
        <v>44888</v>
      </c>
      <c r="D12664" s="218">
        <v>44881</v>
      </c>
      <c r="E12664" s="1">
        <v>2</v>
      </c>
      <c r="F12664" s="62">
        <v>47.07</v>
      </c>
    </row>
    <row r="12665" spans="1:6" x14ac:dyDescent="0.35">
      <c r="A12665" s="1">
        <v>104</v>
      </c>
      <c r="B12665" s="1" t="s">
        <v>127</v>
      </c>
      <c r="C12665" s="218">
        <v>44888</v>
      </c>
      <c r="D12665" s="218">
        <v>44882</v>
      </c>
      <c r="E12665" s="1">
        <v>3</v>
      </c>
      <c r="F12665" s="62">
        <v>68.75</v>
      </c>
    </row>
    <row r="12666" spans="1:6" x14ac:dyDescent="0.35">
      <c r="A12666" s="1">
        <v>104</v>
      </c>
      <c r="B12666" s="1" t="s">
        <v>127</v>
      </c>
      <c r="C12666" s="218">
        <v>44888</v>
      </c>
      <c r="D12666" s="218">
        <v>44883</v>
      </c>
      <c r="E12666" s="1">
        <v>8</v>
      </c>
      <c r="F12666" s="62">
        <v>230.17</v>
      </c>
    </row>
    <row r="12667" spans="1:6" x14ac:dyDescent="0.35">
      <c r="A12667" s="1">
        <v>104</v>
      </c>
      <c r="B12667" s="1" t="s">
        <v>127</v>
      </c>
      <c r="C12667" s="218">
        <v>44888</v>
      </c>
      <c r="D12667" s="218">
        <v>44884</v>
      </c>
      <c r="E12667" s="1">
        <v>3</v>
      </c>
      <c r="F12667" s="62">
        <v>69.94</v>
      </c>
    </row>
    <row r="12668" spans="1:6" x14ac:dyDescent="0.35">
      <c r="A12668" s="1">
        <v>104</v>
      </c>
      <c r="B12668" s="1" t="s">
        <v>127</v>
      </c>
      <c r="C12668" s="218">
        <v>44888</v>
      </c>
      <c r="D12668" s="218">
        <v>44886</v>
      </c>
      <c r="E12668" s="1">
        <v>2</v>
      </c>
      <c r="F12668" s="62">
        <v>102.51</v>
      </c>
    </row>
    <row r="12669" spans="1:6" x14ac:dyDescent="0.35">
      <c r="A12669" s="1">
        <v>104</v>
      </c>
      <c r="B12669" s="1" t="s">
        <v>127</v>
      </c>
      <c r="C12669" s="218">
        <v>44888</v>
      </c>
      <c r="D12669" s="218">
        <v>44887</v>
      </c>
      <c r="E12669" s="1">
        <v>1</v>
      </c>
      <c r="F12669" s="62">
        <v>23.66</v>
      </c>
    </row>
    <row r="12670" spans="1:6" x14ac:dyDescent="0.35">
      <c r="A12670" s="1">
        <v>104</v>
      </c>
      <c r="B12670" s="1" t="s">
        <v>127</v>
      </c>
      <c r="C12670" s="218">
        <v>44888</v>
      </c>
      <c r="D12670" s="218">
        <v>44888</v>
      </c>
      <c r="E12670" s="1">
        <v>4</v>
      </c>
      <c r="F12670" s="62">
        <v>182.36</v>
      </c>
    </row>
    <row r="12671" spans="1:6" x14ac:dyDescent="0.35">
      <c r="A12671" s="1">
        <v>104</v>
      </c>
      <c r="B12671" s="1" t="s">
        <v>127</v>
      </c>
      <c r="C12671" s="218">
        <v>44889</v>
      </c>
      <c r="D12671" s="218">
        <v>44883</v>
      </c>
      <c r="E12671" s="1">
        <v>2</v>
      </c>
      <c r="F12671" s="62">
        <v>99.79</v>
      </c>
    </row>
    <row r="12672" spans="1:6" x14ac:dyDescent="0.35">
      <c r="A12672" s="1">
        <v>104</v>
      </c>
      <c r="B12672" s="1" t="s">
        <v>127</v>
      </c>
      <c r="C12672" s="218">
        <v>44889</v>
      </c>
      <c r="D12672" s="218">
        <v>44884</v>
      </c>
      <c r="E12672" s="1">
        <v>2</v>
      </c>
      <c r="F12672" s="62">
        <v>44.55</v>
      </c>
    </row>
    <row r="12673" spans="1:6" x14ac:dyDescent="0.35">
      <c r="A12673" s="1">
        <v>104</v>
      </c>
      <c r="B12673" s="1" t="s">
        <v>127</v>
      </c>
      <c r="C12673" s="218">
        <v>44889</v>
      </c>
      <c r="D12673" s="218">
        <v>44886</v>
      </c>
      <c r="E12673" s="1">
        <v>2</v>
      </c>
      <c r="F12673" s="62">
        <v>45.64</v>
      </c>
    </row>
    <row r="12674" spans="1:6" x14ac:dyDescent="0.35">
      <c r="A12674" s="1">
        <v>104</v>
      </c>
      <c r="B12674" s="1" t="s">
        <v>127</v>
      </c>
      <c r="C12674" s="218">
        <v>44889</v>
      </c>
      <c r="D12674" s="218">
        <v>44887</v>
      </c>
      <c r="E12674" s="1">
        <v>3</v>
      </c>
      <c r="F12674" s="62">
        <v>61.43</v>
      </c>
    </row>
    <row r="12675" spans="1:6" x14ac:dyDescent="0.35">
      <c r="A12675" s="1">
        <v>104</v>
      </c>
      <c r="B12675" s="1" t="s">
        <v>127</v>
      </c>
      <c r="C12675" s="218">
        <v>44889</v>
      </c>
      <c r="D12675" s="218">
        <v>44888</v>
      </c>
      <c r="E12675" s="1">
        <v>1</v>
      </c>
      <c r="F12675" s="62">
        <v>23.71</v>
      </c>
    </row>
    <row r="12676" spans="1:6" x14ac:dyDescent="0.35">
      <c r="A12676" s="1">
        <v>104</v>
      </c>
      <c r="B12676" s="1" t="s">
        <v>127</v>
      </c>
      <c r="C12676" s="218">
        <v>44889</v>
      </c>
      <c r="D12676" s="218">
        <v>44889</v>
      </c>
      <c r="E12676" s="1">
        <v>13</v>
      </c>
      <c r="F12676" s="62">
        <v>382.73</v>
      </c>
    </row>
    <row r="12677" spans="1:6" x14ac:dyDescent="0.35">
      <c r="A12677" s="1">
        <v>104</v>
      </c>
      <c r="B12677" s="1" t="s">
        <v>127</v>
      </c>
      <c r="C12677" s="218">
        <v>44890</v>
      </c>
      <c r="D12677" s="218">
        <v>44886</v>
      </c>
      <c r="E12677" s="1">
        <v>1</v>
      </c>
      <c r="F12677" s="62">
        <v>19.16</v>
      </c>
    </row>
    <row r="12678" spans="1:6" x14ac:dyDescent="0.35">
      <c r="A12678" s="1">
        <v>104</v>
      </c>
      <c r="B12678" s="1" t="s">
        <v>127</v>
      </c>
      <c r="C12678" s="218">
        <v>44890</v>
      </c>
      <c r="D12678" s="218">
        <v>44888</v>
      </c>
      <c r="E12678" s="1">
        <v>1</v>
      </c>
      <c r="F12678" s="62">
        <v>23.41</v>
      </c>
    </row>
    <row r="12679" spans="1:6" x14ac:dyDescent="0.35">
      <c r="A12679" s="1">
        <v>104</v>
      </c>
      <c r="B12679" s="1" t="s">
        <v>127</v>
      </c>
      <c r="C12679" s="218">
        <v>44890</v>
      </c>
      <c r="D12679" s="218">
        <v>44889</v>
      </c>
      <c r="E12679" s="1">
        <v>4</v>
      </c>
      <c r="F12679" s="62">
        <v>121.92</v>
      </c>
    </row>
    <row r="12680" spans="1:6" x14ac:dyDescent="0.35">
      <c r="A12680" s="1">
        <v>104</v>
      </c>
      <c r="B12680" s="1" t="s">
        <v>127</v>
      </c>
      <c r="C12680" s="218">
        <v>44890</v>
      </c>
      <c r="D12680" s="218">
        <v>44890</v>
      </c>
      <c r="E12680" s="1">
        <v>17</v>
      </c>
      <c r="F12680" s="62">
        <v>590.52</v>
      </c>
    </row>
    <row r="12681" spans="1:6" x14ac:dyDescent="0.35">
      <c r="A12681" s="1">
        <v>104</v>
      </c>
      <c r="B12681" s="1" t="s">
        <v>127</v>
      </c>
      <c r="C12681" s="218">
        <v>44891</v>
      </c>
      <c r="D12681" s="218">
        <v>44886</v>
      </c>
      <c r="E12681" s="1">
        <v>1</v>
      </c>
      <c r="F12681" s="62">
        <v>22.97</v>
      </c>
    </row>
    <row r="12682" spans="1:6" x14ac:dyDescent="0.35">
      <c r="A12682" s="1">
        <v>104</v>
      </c>
      <c r="B12682" s="1" t="s">
        <v>127</v>
      </c>
      <c r="C12682" s="218">
        <v>44891</v>
      </c>
      <c r="D12682" s="218">
        <v>44890</v>
      </c>
      <c r="E12682" s="1">
        <v>1</v>
      </c>
      <c r="F12682" s="62">
        <v>23.56</v>
      </c>
    </row>
    <row r="12683" spans="1:6" x14ac:dyDescent="0.35">
      <c r="A12683" s="1">
        <v>104</v>
      </c>
      <c r="B12683" s="1" t="s">
        <v>127</v>
      </c>
      <c r="C12683" s="218">
        <v>44891</v>
      </c>
      <c r="D12683" s="218">
        <v>44891</v>
      </c>
      <c r="E12683" s="1">
        <v>21</v>
      </c>
      <c r="F12683" s="62">
        <v>733.66</v>
      </c>
    </row>
    <row r="12684" spans="1:6" x14ac:dyDescent="0.35">
      <c r="A12684" s="1">
        <v>104</v>
      </c>
      <c r="B12684" s="1" t="s">
        <v>127</v>
      </c>
      <c r="C12684" s="218">
        <v>44892</v>
      </c>
      <c r="D12684" s="218">
        <v>44886</v>
      </c>
      <c r="E12684" s="1">
        <v>1</v>
      </c>
      <c r="F12684" s="62">
        <v>21.24</v>
      </c>
    </row>
    <row r="12685" spans="1:6" x14ac:dyDescent="0.35">
      <c r="A12685" s="1">
        <v>104</v>
      </c>
      <c r="B12685" s="1" t="s">
        <v>127</v>
      </c>
      <c r="C12685" s="218">
        <v>44892</v>
      </c>
      <c r="D12685" s="218">
        <v>44889</v>
      </c>
      <c r="E12685" s="1">
        <v>2</v>
      </c>
      <c r="F12685" s="62">
        <v>46.48</v>
      </c>
    </row>
    <row r="12686" spans="1:6" x14ac:dyDescent="0.35">
      <c r="A12686" s="1">
        <v>104</v>
      </c>
      <c r="B12686" s="1" t="s">
        <v>127</v>
      </c>
      <c r="C12686" s="218">
        <v>44892</v>
      </c>
      <c r="D12686" s="218">
        <v>44890</v>
      </c>
      <c r="E12686" s="1">
        <v>1</v>
      </c>
      <c r="F12686" s="62">
        <v>22.92</v>
      </c>
    </row>
    <row r="12687" spans="1:6" x14ac:dyDescent="0.35">
      <c r="A12687" s="1">
        <v>104</v>
      </c>
      <c r="B12687" s="1" t="s">
        <v>127</v>
      </c>
      <c r="C12687" s="218">
        <v>44892</v>
      </c>
      <c r="D12687" s="218">
        <v>44891</v>
      </c>
      <c r="E12687" s="1">
        <v>8</v>
      </c>
      <c r="F12687" s="62">
        <v>207.45</v>
      </c>
    </row>
    <row r="12688" spans="1:6" x14ac:dyDescent="0.35">
      <c r="A12688" s="1">
        <v>104</v>
      </c>
      <c r="B12688" s="1" t="s">
        <v>127</v>
      </c>
      <c r="C12688" s="218">
        <v>44892</v>
      </c>
      <c r="D12688" s="218">
        <v>44892</v>
      </c>
      <c r="E12688" s="1">
        <v>13</v>
      </c>
      <c r="F12688" s="62">
        <v>377.53</v>
      </c>
    </row>
    <row r="12689" spans="1:6" x14ac:dyDescent="0.35">
      <c r="A12689" s="1">
        <v>104</v>
      </c>
      <c r="B12689" s="1" t="s">
        <v>127</v>
      </c>
      <c r="C12689" s="218">
        <v>44893</v>
      </c>
      <c r="D12689" s="218">
        <v>44891</v>
      </c>
      <c r="E12689" s="1">
        <v>2</v>
      </c>
      <c r="F12689" s="62">
        <v>42.28</v>
      </c>
    </row>
    <row r="12690" spans="1:6" x14ac:dyDescent="0.35">
      <c r="A12690" s="1">
        <v>104</v>
      </c>
      <c r="B12690" s="1" t="s">
        <v>127</v>
      </c>
      <c r="C12690" s="218">
        <v>44893</v>
      </c>
      <c r="D12690" s="218">
        <v>44892</v>
      </c>
      <c r="E12690" s="1">
        <v>6</v>
      </c>
      <c r="F12690" s="62">
        <v>138.11000000000001</v>
      </c>
    </row>
    <row r="12691" spans="1:6" x14ac:dyDescent="0.35">
      <c r="A12691" s="1">
        <v>104</v>
      </c>
      <c r="B12691" s="1" t="s">
        <v>127</v>
      </c>
      <c r="C12691" s="218">
        <v>44893</v>
      </c>
      <c r="D12691" s="218">
        <v>44893</v>
      </c>
      <c r="E12691" s="1">
        <v>18</v>
      </c>
      <c r="F12691" s="62">
        <v>730.71</v>
      </c>
    </row>
    <row r="12692" spans="1:6" x14ac:dyDescent="0.35">
      <c r="A12692" s="1">
        <v>104</v>
      </c>
      <c r="B12692" s="1" t="s">
        <v>127</v>
      </c>
      <c r="C12692" s="218">
        <v>44894</v>
      </c>
      <c r="D12692" s="218">
        <v>44889</v>
      </c>
      <c r="E12692" s="1">
        <v>1</v>
      </c>
      <c r="F12692" s="62">
        <v>22.57</v>
      </c>
    </row>
    <row r="12693" spans="1:6" x14ac:dyDescent="0.35">
      <c r="A12693" s="1">
        <v>104</v>
      </c>
      <c r="B12693" s="1" t="s">
        <v>127</v>
      </c>
      <c r="C12693" s="218">
        <v>44894</v>
      </c>
      <c r="D12693" s="218">
        <v>44890</v>
      </c>
      <c r="E12693" s="1">
        <v>2</v>
      </c>
      <c r="F12693" s="62">
        <v>46.63</v>
      </c>
    </row>
    <row r="12694" spans="1:6" x14ac:dyDescent="0.35">
      <c r="A12694" s="1">
        <v>104</v>
      </c>
      <c r="B12694" s="1" t="s">
        <v>127</v>
      </c>
      <c r="C12694" s="218">
        <v>44894</v>
      </c>
      <c r="D12694" s="218">
        <v>44891</v>
      </c>
      <c r="E12694" s="1">
        <v>2</v>
      </c>
      <c r="F12694" s="62">
        <v>45.14</v>
      </c>
    </row>
    <row r="12695" spans="1:6" x14ac:dyDescent="0.35">
      <c r="A12695" s="1">
        <v>104</v>
      </c>
      <c r="B12695" s="1" t="s">
        <v>127</v>
      </c>
      <c r="C12695" s="218">
        <v>44894</v>
      </c>
      <c r="D12695" s="218">
        <v>44892</v>
      </c>
      <c r="E12695" s="1">
        <v>8</v>
      </c>
      <c r="F12695" s="62">
        <v>202.71</v>
      </c>
    </row>
    <row r="12696" spans="1:6" x14ac:dyDescent="0.35">
      <c r="A12696" s="1">
        <v>104</v>
      </c>
      <c r="B12696" s="1" t="s">
        <v>127</v>
      </c>
      <c r="C12696" s="218">
        <v>44894</v>
      </c>
      <c r="D12696" s="218">
        <v>44893</v>
      </c>
      <c r="E12696" s="1">
        <v>8</v>
      </c>
      <c r="F12696" s="62">
        <v>252.11</v>
      </c>
    </row>
    <row r="12697" spans="1:6" x14ac:dyDescent="0.35">
      <c r="A12697" s="1">
        <v>104</v>
      </c>
      <c r="B12697" s="1" t="s">
        <v>127</v>
      </c>
      <c r="C12697" s="218">
        <v>44894</v>
      </c>
      <c r="D12697" s="218">
        <v>44894</v>
      </c>
      <c r="E12697" s="1">
        <v>9</v>
      </c>
      <c r="F12697" s="62">
        <v>443.41</v>
      </c>
    </row>
    <row r="12698" spans="1:6" x14ac:dyDescent="0.35">
      <c r="A12698" s="1">
        <v>104</v>
      </c>
      <c r="B12698" s="1" t="s">
        <v>127</v>
      </c>
      <c r="C12698" s="218">
        <v>44895</v>
      </c>
      <c r="D12698" s="218">
        <v>44891</v>
      </c>
      <c r="E12698" s="1">
        <v>1</v>
      </c>
      <c r="F12698" s="62">
        <v>23.02</v>
      </c>
    </row>
    <row r="12699" spans="1:6" x14ac:dyDescent="0.35">
      <c r="A12699" s="1">
        <v>104</v>
      </c>
      <c r="B12699" s="1" t="s">
        <v>127</v>
      </c>
      <c r="C12699" s="218">
        <v>44895</v>
      </c>
      <c r="D12699" s="218">
        <v>44893</v>
      </c>
      <c r="E12699" s="1">
        <v>4</v>
      </c>
      <c r="F12699" s="62">
        <v>113.3</v>
      </c>
    </row>
    <row r="12700" spans="1:6" x14ac:dyDescent="0.35">
      <c r="A12700" s="1">
        <v>104</v>
      </c>
      <c r="B12700" s="1" t="s">
        <v>127</v>
      </c>
      <c r="C12700" s="218">
        <v>44895</v>
      </c>
      <c r="D12700" s="218">
        <v>44894</v>
      </c>
      <c r="E12700" s="1">
        <v>6</v>
      </c>
      <c r="F12700" s="62">
        <v>252.68</v>
      </c>
    </row>
    <row r="12701" spans="1:6" x14ac:dyDescent="0.35">
      <c r="A12701" s="1">
        <v>104</v>
      </c>
      <c r="B12701" s="1" t="s">
        <v>127</v>
      </c>
      <c r="C12701" s="218">
        <v>44895</v>
      </c>
      <c r="D12701" s="218">
        <v>44895</v>
      </c>
      <c r="E12701" s="1">
        <v>9</v>
      </c>
      <c r="F12701" s="62">
        <v>408.88</v>
      </c>
    </row>
    <row r="12702" spans="1:6" x14ac:dyDescent="0.35">
      <c r="A12702" s="1">
        <v>104</v>
      </c>
      <c r="B12702" s="1" t="s">
        <v>127</v>
      </c>
      <c r="C12702" s="218">
        <v>44896</v>
      </c>
      <c r="D12702" s="218">
        <v>44892</v>
      </c>
      <c r="E12702" s="1">
        <v>1</v>
      </c>
      <c r="F12702" s="62">
        <v>23.56</v>
      </c>
    </row>
    <row r="12703" spans="1:6" x14ac:dyDescent="0.35">
      <c r="A12703" s="1">
        <v>104</v>
      </c>
      <c r="B12703" s="1" t="s">
        <v>127</v>
      </c>
      <c r="C12703" s="218">
        <v>44896</v>
      </c>
      <c r="D12703" s="218">
        <v>44893</v>
      </c>
      <c r="E12703" s="1">
        <v>3</v>
      </c>
      <c r="F12703" s="62">
        <v>123.11</v>
      </c>
    </row>
    <row r="12704" spans="1:6" x14ac:dyDescent="0.35">
      <c r="A12704" s="1">
        <v>104</v>
      </c>
      <c r="B12704" s="1" t="s">
        <v>127</v>
      </c>
      <c r="C12704" s="218">
        <v>44896</v>
      </c>
      <c r="D12704" s="218">
        <v>44894</v>
      </c>
      <c r="E12704" s="1">
        <v>2</v>
      </c>
      <c r="F12704" s="62">
        <v>42.42</v>
      </c>
    </row>
    <row r="12705" spans="1:6" x14ac:dyDescent="0.35">
      <c r="A12705" s="1">
        <v>104</v>
      </c>
      <c r="B12705" s="1" t="s">
        <v>127</v>
      </c>
      <c r="C12705" s="218">
        <v>44896</v>
      </c>
      <c r="D12705" s="218">
        <v>44895</v>
      </c>
      <c r="E12705" s="1">
        <v>2</v>
      </c>
      <c r="F12705" s="62">
        <v>71.53</v>
      </c>
    </row>
    <row r="12706" spans="1:6" x14ac:dyDescent="0.35">
      <c r="A12706" s="1">
        <v>104</v>
      </c>
      <c r="B12706" s="1" t="s">
        <v>127</v>
      </c>
      <c r="C12706" s="218">
        <v>44896</v>
      </c>
      <c r="D12706" s="218">
        <v>44896</v>
      </c>
      <c r="E12706" s="1">
        <v>12</v>
      </c>
      <c r="F12706" s="62">
        <v>484.46</v>
      </c>
    </row>
    <row r="12707" spans="1:6" x14ac:dyDescent="0.35">
      <c r="A12707" s="1">
        <v>104</v>
      </c>
      <c r="B12707" s="1" t="s">
        <v>127</v>
      </c>
      <c r="C12707" s="218">
        <v>44897</v>
      </c>
      <c r="D12707" s="218">
        <v>44894</v>
      </c>
      <c r="E12707" s="1">
        <v>1</v>
      </c>
      <c r="F12707" s="62">
        <v>22.32</v>
      </c>
    </row>
    <row r="12708" spans="1:6" x14ac:dyDescent="0.35">
      <c r="A12708" s="1">
        <v>104</v>
      </c>
      <c r="B12708" s="1" t="s">
        <v>127</v>
      </c>
      <c r="C12708" s="218">
        <v>44897</v>
      </c>
      <c r="D12708" s="218">
        <v>44895</v>
      </c>
      <c r="E12708" s="1">
        <v>4</v>
      </c>
      <c r="F12708" s="62">
        <v>176.02</v>
      </c>
    </row>
    <row r="12709" spans="1:6" x14ac:dyDescent="0.35">
      <c r="A12709" s="1">
        <v>104</v>
      </c>
      <c r="B12709" s="1" t="s">
        <v>127</v>
      </c>
      <c r="C12709" s="218">
        <v>44897</v>
      </c>
      <c r="D12709" s="218">
        <v>44896</v>
      </c>
      <c r="E12709" s="1">
        <v>4</v>
      </c>
      <c r="F12709" s="62">
        <v>145.08000000000001</v>
      </c>
    </row>
    <row r="12710" spans="1:6" x14ac:dyDescent="0.35">
      <c r="A12710" s="1">
        <v>104</v>
      </c>
      <c r="B12710" s="1" t="s">
        <v>127</v>
      </c>
      <c r="C12710" s="218">
        <v>44897</v>
      </c>
      <c r="D12710" s="218">
        <v>44897</v>
      </c>
      <c r="E12710" s="1">
        <v>5</v>
      </c>
      <c r="F12710" s="62">
        <v>166.03</v>
      </c>
    </row>
    <row r="12711" spans="1:6" x14ac:dyDescent="0.35">
      <c r="A12711" s="1">
        <v>104</v>
      </c>
      <c r="B12711" s="1" t="s">
        <v>127</v>
      </c>
      <c r="C12711" s="218">
        <v>44898</v>
      </c>
      <c r="D12711" s="218">
        <v>44894</v>
      </c>
      <c r="E12711" s="1">
        <v>3</v>
      </c>
      <c r="F12711" s="62">
        <v>134.29</v>
      </c>
    </row>
    <row r="12712" spans="1:6" x14ac:dyDescent="0.35">
      <c r="A12712" s="1">
        <v>104</v>
      </c>
      <c r="B12712" s="1" t="s">
        <v>127</v>
      </c>
      <c r="C12712" s="218">
        <v>44898</v>
      </c>
      <c r="D12712" s="218">
        <v>44895</v>
      </c>
      <c r="E12712" s="1">
        <v>2</v>
      </c>
      <c r="F12712" s="62">
        <v>66.040000000000006</v>
      </c>
    </row>
    <row r="12713" spans="1:6" x14ac:dyDescent="0.35">
      <c r="A12713" s="1">
        <v>104</v>
      </c>
      <c r="B12713" s="1" t="s">
        <v>127</v>
      </c>
      <c r="C12713" s="218">
        <v>44898</v>
      </c>
      <c r="D12713" s="218">
        <v>44896</v>
      </c>
      <c r="E12713" s="1">
        <v>5</v>
      </c>
      <c r="F12713" s="62">
        <v>197.89</v>
      </c>
    </row>
    <row r="12714" spans="1:6" x14ac:dyDescent="0.35">
      <c r="A12714" s="1">
        <v>104</v>
      </c>
      <c r="B12714" s="1" t="s">
        <v>127</v>
      </c>
      <c r="C12714" s="218">
        <v>44898</v>
      </c>
      <c r="D12714" s="218">
        <v>44897</v>
      </c>
      <c r="E12714" s="1">
        <v>6</v>
      </c>
      <c r="F12714" s="62">
        <v>165.37</v>
      </c>
    </row>
    <row r="12715" spans="1:6" x14ac:dyDescent="0.35">
      <c r="A12715" s="1">
        <v>104</v>
      </c>
      <c r="B12715" s="1" t="s">
        <v>127</v>
      </c>
      <c r="C12715" s="218">
        <v>44898</v>
      </c>
      <c r="D12715" s="218">
        <v>44898</v>
      </c>
      <c r="E12715" s="1">
        <v>4</v>
      </c>
      <c r="F12715" s="62">
        <v>149.59</v>
      </c>
    </row>
    <row r="12716" spans="1:6" x14ac:dyDescent="0.35">
      <c r="A12716" s="1">
        <v>104</v>
      </c>
      <c r="B12716" s="1" t="s">
        <v>127</v>
      </c>
      <c r="C12716" s="218">
        <v>44899</v>
      </c>
      <c r="D12716" s="218">
        <v>44895</v>
      </c>
      <c r="E12716" s="1">
        <v>1</v>
      </c>
      <c r="F12716" s="62">
        <v>49.95</v>
      </c>
    </row>
    <row r="12717" spans="1:6" x14ac:dyDescent="0.35">
      <c r="A12717" s="1">
        <v>104</v>
      </c>
      <c r="B12717" s="1" t="s">
        <v>127</v>
      </c>
      <c r="C12717" s="218">
        <v>44899</v>
      </c>
      <c r="D12717" s="218">
        <v>44896</v>
      </c>
      <c r="E12717" s="1">
        <v>6</v>
      </c>
      <c r="F12717" s="62">
        <v>281.55</v>
      </c>
    </row>
    <row r="12718" spans="1:6" x14ac:dyDescent="0.35">
      <c r="A12718" s="1">
        <v>104</v>
      </c>
      <c r="B12718" s="1" t="s">
        <v>127</v>
      </c>
      <c r="C12718" s="218">
        <v>44899</v>
      </c>
      <c r="D12718" s="218">
        <v>44897</v>
      </c>
      <c r="E12718" s="1">
        <v>7</v>
      </c>
      <c r="F12718" s="62">
        <v>278.58</v>
      </c>
    </row>
    <row r="12719" spans="1:6" x14ac:dyDescent="0.35">
      <c r="A12719" s="1">
        <v>104</v>
      </c>
      <c r="B12719" s="1" t="s">
        <v>127</v>
      </c>
      <c r="C12719" s="218">
        <v>44899</v>
      </c>
      <c r="D12719" s="218">
        <v>44898</v>
      </c>
      <c r="E12719" s="1">
        <v>9</v>
      </c>
      <c r="F12719" s="62">
        <v>368.42</v>
      </c>
    </row>
    <row r="12720" spans="1:6" x14ac:dyDescent="0.35">
      <c r="A12720" s="1">
        <v>104</v>
      </c>
      <c r="B12720" s="1" t="s">
        <v>127</v>
      </c>
      <c r="C12720" s="218">
        <v>44899</v>
      </c>
      <c r="D12720" s="218">
        <v>44899</v>
      </c>
      <c r="E12720" s="1">
        <v>3</v>
      </c>
      <c r="F12720" s="62">
        <v>69.84</v>
      </c>
    </row>
    <row r="12721" spans="1:6" x14ac:dyDescent="0.35">
      <c r="A12721" s="1">
        <v>104</v>
      </c>
      <c r="B12721" s="1" t="s">
        <v>127</v>
      </c>
      <c r="C12721" s="218">
        <v>44902</v>
      </c>
      <c r="D12721" s="218">
        <v>44898</v>
      </c>
      <c r="E12721" s="1">
        <v>1</v>
      </c>
      <c r="F12721" s="62">
        <v>51.78</v>
      </c>
    </row>
    <row r="12722" spans="1:6" x14ac:dyDescent="0.35">
      <c r="A12722" s="1">
        <v>104</v>
      </c>
      <c r="B12722" s="1" t="s">
        <v>127</v>
      </c>
      <c r="C12722" s="218">
        <v>44902</v>
      </c>
      <c r="D12722" s="218">
        <v>44899</v>
      </c>
      <c r="E12722" s="1">
        <v>2</v>
      </c>
      <c r="F12722" s="62">
        <v>68.400000000000006</v>
      </c>
    </row>
    <row r="12723" spans="1:6" x14ac:dyDescent="0.35">
      <c r="A12723" s="1">
        <v>104</v>
      </c>
      <c r="B12723" s="1" t="s">
        <v>127</v>
      </c>
      <c r="C12723" s="218">
        <v>44902</v>
      </c>
      <c r="D12723" s="218">
        <v>44900</v>
      </c>
      <c r="E12723" s="1">
        <v>7</v>
      </c>
      <c r="F12723" s="62">
        <v>303.77999999999997</v>
      </c>
    </row>
    <row r="12724" spans="1:6" x14ac:dyDescent="0.35">
      <c r="A12724" s="1">
        <v>104</v>
      </c>
      <c r="B12724" s="1" t="s">
        <v>127</v>
      </c>
      <c r="C12724" s="218">
        <v>44902</v>
      </c>
      <c r="D12724" s="218">
        <v>44901</v>
      </c>
      <c r="E12724" s="1">
        <v>4</v>
      </c>
      <c r="F12724" s="62">
        <v>118.9</v>
      </c>
    </row>
    <row r="12725" spans="1:6" x14ac:dyDescent="0.35">
      <c r="A12725" s="1">
        <v>104</v>
      </c>
      <c r="B12725" s="1" t="s">
        <v>127</v>
      </c>
      <c r="C12725" s="218">
        <v>44903</v>
      </c>
      <c r="D12725" s="218">
        <v>44899</v>
      </c>
      <c r="E12725" s="1">
        <v>1</v>
      </c>
      <c r="F12725" s="62">
        <v>54.05</v>
      </c>
    </row>
    <row r="12726" spans="1:6" x14ac:dyDescent="0.35">
      <c r="A12726" s="1">
        <v>104</v>
      </c>
      <c r="B12726" s="1" t="s">
        <v>127</v>
      </c>
      <c r="C12726" s="218">
        <v>44903</v>
      </c>
      <c r="D12726" s="218">
        <v>44900</v>
      </c>
      <c r="E12726" s="1">
        <v>3</v>
      </c>
      <c r="F12726" s="62">
        <v>155.78</v>
      </c>
    </row>
    <row r="12727" spans="1:6" x14ac:dyDescent="0.35">
      <c r="A12727" s="1">
        <v>104</v>
      </c>
      <c r="B12727" s="1" t="s">
        <v>127</v>
      </c>
      <c r="C12727" s="218">
        <v>44903</v>
      </c>
      <c r="D12727" s="218">
        <v>44901</v>
      </c>
      <c r="E12727" s="1">
        <v>4</v>
      </c>
      <c r="F12727" s="62">
        <v>145.24</v>
      </c>
    </row>
    <row r="12728" spans="1:6" x14ac:dyDescent="0.35">
      <c r="A12728" s="1">
        <v>104</v>
      </c>
      <c r="B12728" s="1" t="s">
        <v>127</v>
      </c>
      <c r="C12728" s="218">
        <v>44903</v>
      </c>
      <c r="D12728" s="218">
        <v>44902</v>
      </c>
      <c r="E12728" s="1">
        <v>4</v>
      </c>
      <c r="F12728" s="62">
        <v>122.71</v>
      </c>
    </row>
    <row r="12729" spans="1:6" x14ac:dyDescent="0.35">
      <c r="A12729" s="1">
        <v>104</v>
      </c>
      <c r="B12729" s="1" t="s">
        <v>127</v>
      </c>
      <c r="C12729" s="218">
        <v>44903</v>
      </c>
      <c r="D12729" s="218">
        <v>44903</v>
      </c>
      <c r="E12729" s="1">
        <v>5</v>
      </c>
      <c r="F12729" s="62">
        <v>230.02</v>
      </c>
    </row>
    <row r="12730" spans="1:6" x14ac:dyDescent="0.35">
      <c r="A12730" s="1">
        <v>104</v>
      </c>
      <c r="B12730" s="1" t="s">
        <v>127</v>
      </c>
      <c r="C12730" s="218">
        <v>44904</v>
      </c>
      <c r="D12730" s="218">
        <v>44900</v>
      </c>
      <c r="E12730" s="1">
        <v>2</v>
      </c>
      <c r="F12730" s="62">
        <v>96.57</v>
      </c>
    </row>
    <row r="12731" spans="1:6" x14ac:dyDescent="0.35">
      <c r="A12731" s="1">
        <v>104</v>
      </c>
      <c r="B12731" s="1" t="s">
        <v>127</v>
      </c>
      <c r="C12731" s="218">
        <v>44904</v>
      </c>
      <c r="D12731" s="218">
        <v>44901</v>
      </c>
      <c r="E12731" s="1">
        <v>5</v>
      </c>
      <c r="F12731" s="62">
        <v>174.39</v>
      </c>
    </row>
    <row r="12732" spans="1:6" x14ac:dyDescent="0.35">
      <c r="A12732" s="1">
        <v>104</v>
      </c>
      <c r="B12732" s="1" t="s">
        <v>127</v>
      </c>
      <c r="C12732" s="218">
        <v>44904</v>
      </c>
      <c r="D12732" s="218">
        <v>44902</v>
      </c>
      <c r="E12732" s="1">
        <v>3</v>
      </c>
      <c r="F12732" s="62">
        <v>101.07</v>
      </c>
    </row>
    <row r="12733" spans="1:6" x14ac:dyDescent="0.35">
      <c r="A12733" s="1">
        <v>104</v>
      </c>
      <c r="B12733" s="1" t="s">
        <v>127</v>
      </c>
      <c r="C12733" s="218">
        <v>44904</v>
      </c>
      <c r="D12733" s="218">
        <v>44903</v>
      </c>
      <c r="E12733" s="1">
        <v>5</v>
      </c>
      <c r="F12733" s="62">
        <v>204.62</v>
      </c>
    </row>
    <row r="12734" spans="1:6" x14ac:dyDescent="0.35">
      <c r="A12734" s="1">
        <v>104</v>
      </c>
      <c r="B12734" s="1" t="s">
        <v>127</v>
      </c>
      <c r="C12734" s="218">
        <v>44904</v>
      </c>
      <c r="D12734" s="218">
        <v>44904</v>
      </c>
      <c r="E12734" s="1">
        <v>4</v>
      </c>
      <c r="F12734" s="62">
        <v>141.37</v>
      </c>
    </row>
    <row r="12735" spans="1:6" x14ac:dyDescent="0.35">
      <c r="A12735" s="1">
        <v>104</v>
      </c>
      <c r="B12735" s="1" t="s">
        <v>127</v>
      </c>
      <c r="C12735" s="218">
        <v>44905</v>
      </c>
      <c r="D12735" s="218">
        <v>44901</v>
      </c>
      <c r="E12735" s="1">
        <v>7</v>
      </c>
      <c r="F12735" s="62">
        <v>244.13</v>
      </c>
    </row>
    <row r="12736" spans="1:6" x14ac:dyDescent="0.35">
      <c r="A12736" s="1">
        <v>104</v>
      </c>
      <c r="B12736" s="1" t="s">
        <v>127</v>
      </c>
      <c r="C12736" s="218">
        <v>44905</v>
      </c>
      <c r="D12736" s="218">
        <v>44902</v>
      </c>
      <c r="E12736" s="1">
        <v>11</v>
      </c>
      <c r="F12736" s="62">
        <v>419.47</v>
      </c>
    </row>
    <row r="12737" spans="1:6" x14ac:dyDescent="0.35">
      <c r="A12737" s="1">
        <v>104</v>
      </c>
      <c r="B12737" s="1" t="s">
        <v>127</v>
      </c>
      <c r="C12737" s="218">
        <v>44905</v>
      </c>
      <c r="D12737" s="218">
        <v>44903</v>
      </c>
      <c r="E12737" s="1">
        <v>5</v>
      </c>
      <c r="F12737" s="62">
        <v>116.07</v>
      </c>
    </row>
    <row r="12738" spans="1:6" x14ac:dyDescent="0.35">
      <c r="A12738" s="1">
        <v>104</v>
      </c>
      <c r="B12738" s="1" t="s">
        <v>127</v>
      </c>
      <c r="C12738" s="218">
        <v>44905</v>
      </c>
      <c r="D12738" s="218">
        <v>44904</v>
      </c>
      <c r="E12738" s="1">
        <v>4</v>
      </c>
      <c r="F12738" s="62">
        <v>212.06</v>
      </c>
    </row>
    <row r="12739" spans="1:6" x14ac:dyDescent="0.35">
      <c r="A12739" s="1">
        <v>104</v>
      </c>
      <c r="B12739" s="1" t="s">
        <v>127</v>
      </c>
      <c r="C12739" s="218">
        <v>44906</v>
      </c>
      <c r="D12739" s="218">
        <v>44903</v>
      </c>
      <c r="E12739" s="1">
        <v>2</v>
      </c>
      <c r="F12739" s="62">
        <v>46.68</v>
      </c>
    </row>
    <row r="12740" spans="1:6" x14ac:dyDescent="0.35">
      <c r="A12740" s="1">
        <v>104</v>
      </c>
      <c r="B12740" s="1" t="s">
        <v>127</v>
      </c>
      <c r="C12740" s="218">
        <v>44906</v>
      </c>
      <c r="D12740" s="218">
        <v>44904</v>
      </c>
      <c r="E12740" s="1">
        <v>8</v>
      </c>
      <c r="F12740" s="62">
        <v>308.19</v>
      </c>
    </row>
    <row r="12741" spans="1:6" x14ac:dyDescent="0.35">
      <c r="A12741" s="1">
        <v>104</v>
      </c>
      <c r="B12741" s="1" t="s">
        <v>127</v>
      </c>
      <c r="C12741" s="218">
        <v>44906</v>
      </c>
      <c r="D12741" s="218">
        <v>44906</v>
      </c>
      <c r="E12741" s="1">
        <v>10</v>
      </c>
      <c r="F12741" s="62">
        <v>349.56</v>
      </c>
    </row>
    <row r="12742" spans="1:6" x14ac:dyDescent="0.35">
      <c r="A12742" s="1">
        <v>104</v>
      </c>
      <c r="B12742" s="1" t="s">
        <v>127</v>
      </c>
      <c r="C12742" s="218">
        <v>44908</v>
      </c>
      <c r="D12742" s="218">
        <v>44906</v>
      </c>
      <c r="E12742" s="1">
        <v>4</v>
      </c>
      <c r="F12742" s="62">
        <v>145.83000000000001</v>
      </c>
    </row>
    <row r="12743" spans="1:6" x14ac:dyDescent="0.35">
      <c r="A12743" s="1">
        <v>104</v>
      </c>
      <c r="B12743" s="1" t="s">
        <v>127</v>
      </c>
      <c r="C12743" s="218">
        <v>44908</v>
      </c>
      <c r="D12743" s="218">
        <v>44908</v>
      </c>
      <c r="E12743" s="1">
        <v>8</v>
      </c>
      <c r="F12743" s="62">
        <v>368.12</v>
      </c>
    </row>
    <row r="12744" spans="1:6" x14ac:dyDescent="0.35">
      <c r="A12744" s="1">
        <v>104</v>
      </c>
      <c r="B12744" s="1" t="s">
        <v>127</v>
      </c>
      <c r="C12744" s="218">
        <v>44909</v>
      </c>
      <c r="D12744" s="218">
        <v>44908</v>
      </c>
      <c r="E12744" s="1">
        <v>2</v>
      </c>
      <c r="F12744" s="62">
        <v>108.01</v>
      </c>
    </row>
    <row r="12745" spans="1:6" x14ac:dyDescent="0.35">
      <c r="A12745" s="1">
        <v>104</v>
      </c>
      <c r="B12745" s="1" t="s">
        <v>127</v>
      </c>
      <c r="C12745" s="218">
        <v>44909</v>
      </c>
      <c r="D12745" s="218">
        <v>44909</v>
      </c>
      <c r="E12745" s="1">
        <v>10</v>
      </c>
      <c r="F12745" s="62">
        <v>415.51</v>
      </c>
    </row>
    <row r="12746" spans="1:6" x14ac:dyDescent="0.35">
      <c r="A12746" s="1">
        <v>104</v>
      </c>
      <c r="B12746" s="1" t="s">
        <v>127</v>
      </c>
      <c r="C12746" s="218">
        <v>44910</v>
      </c>
      <c r="D12746" s="218">
        <v>44908</v>
      </c>
      <c r="E12746" s="1">
        <v>3</v>
      </c>
      <c r="F12746" s="62">
        <v>67.81</v>
      </c>
    </row>
    <row r="12747" spans="1:6" x14ac:dyDescent="0.35">
      <c r="A12747" s="1">
        <v>104</v>
      </c>
      <c r="B12747" s="1" t="s">
        <v>127</v>
      </c>
      <c r="C12747" s="218">
        <v>44910</v>
      </c>
      <c r="D12747" s="218">
        <v>44909</v>
      </c>
      <c r="E12747" s="1">
        <v>5</v>
      </c>
      <c r="F12747" s="62">
        <v>178.15</v>
      </c>
    </row>
    <row r="12748" spans="1:6" x14ac:dyDescent="0.35">
      <c r="A12748" s="1">
        <v>104</v>
      </c>
      <c r="B12748" s="1" t="s">
        <v>127</v>
      </c>
      <c r="C12748" s="218">
        <v>44910</v>
      </c>
      <c r="D12748" s="218">
        <v>44910</v>
      </c>
      <c r="E12748" s="1">
        <v>14</v>
      </c>
      <c r="F12748" s="62">
        <v>468.74</v>
      </c>
    </row>
    <row r="12749" spans="1:6" x14ac:dyDescent="0.35">
      <c r="A12749" s="1">
        <v>104</v>
      </c>
      <c r="B12749" s="1" t="s">
        <v>127</v>
      </c>
      <c r="C12749" s="218">
        <v>44911</v>
      </c>
      <c r="D12749" s="218">
        <v>44910</v>
      </c>
      <c r="E12749" s="1">
        <v>4</v>
      </c>
      <c r="F12749" s="62">
        <v>180.91</v>
      </c>
    </row>
    <row r="12750" spans="1:6" x14ac:dyDescent="0.35">
      <c r="A12750" s="1">
        <v>104</v>
      </c>
      <c r="B12750" s="1" t="s">
        <v>127</v>
      </c>
      <c r="C12750" s="218">
        <v>44911</v>
      </c>
      <c r="D12750" s="218">
        <v>44911</v>
      </c>
      <c r="E12750" s="1">
        <v>17</v>
      </c>
      <c r="F12750" s="62">
        <v>607.4</v>
      </c>
    </row>
    <row r="12751" spans="1:6" x14ac:dyDescent="0.35">
      <c r="A12751" s="1">
        <v>104</v>
      </c>
      <c r="B12751" s="1" t="s">
        <v>127</v>
      </c>
      <c r="C12751" s="218">
        <v>44912</v>
      </c>
      <c r="D12751" s="218">
        <v>44910</v>
      </c>
      <c r="E12751" s="1">
        <v>1</v>
      </c>
      <c r="F12751" s="62">
        <v>53.95</v>
      </c>
    </row>
    <row r="12752" spans="1:6" x14ac:dyDescent="0.35">
      <c r="A12752" s="1">
        <v>104</v>
      </c>
      <c r="B12752" s="1" t="s">
        <v>127</v>
      </c>
      <c r="C12752" s="218">
        <v>44912</v>
      </c>
      <c r="D12752" s="218">
        <v>44911</v>
      </c>
      <c r="E12752" s="1">
        <v>2</v>
      </c>
      <c r="F12752" s="62">
        <v>74.400000000000006</v>
      </c>
    </row>
    <row r="12753" spans="1:6" x14ac:dyDescent="0.35">
      <c r="A12753" s="1">
        <v>104</v>
      </c>
      <c r="B12753" s="1" t="s">
        <v>127</v>
      </c>
      <c r="C12753" s="218">
        <v>44912</v>
      </c>
      <c r="D12753" s="218">
        <v>44912</v>
      </c>
      <c r="E12753" s="1">
        <v>11</v>
      </c>
      <c r="F12753" s="62">
        <v>459.8</v>
      </c>
    </row>
    <row r="12754" spans="1:6" x14ac:dyDescent="0.35">
      <c r="A12754" s="1">
        <v>104</v>
      </c>
      <c r="B12754" s="1" t="s">
        <v>127</v>
      </c>
      <c r="C12754" s="218">
        <v>44913</v>
      </c>
      <c r="D12754" s="218">
        <v>44911</v>
      </c>
      <c r="E12754" s="1">
        <v>1</v>
      </c>
      <c r="F12754" s="62">
        <v>53.21</v>
      </c>
    </row>
    <row r="12755" spans="1:6" x14ac:dyDescent="0.35">
      <c r="A12755" s="1">
        <v>104</v>
      </c>
      <c r="B12755" s="1" t="s">
        <v>127</v>
      </c>
      <c r="C12755" s="218">
        <v>44913</v>
      </c>
      <c r="D12755" s="218">
        <v>44912</v>
      </c>
      <c r="E12755" s="1">
        <v>10</v>
      </c>
      <c r="F12755" s="62">
        <v>308.27</v>
      </c>
    </row>
    <row r="12756" spans="1:6" x14ac:dyDescent="0.35">
      <c r="A12756" s="1">
        <v>104</v>
      </c>
      <c r="B12756" s="1" t="s">
        <v>127</v>
      </c>
      <c r="C12756" s="218">
        <v>44913</v>
      </c>
      <c r="D12756" s="218">
        <v>44913</v>
      </c>
      <c r="E12756" s="1">
        <v>11</v>
      </c>
      <c r="F12756" s="62">
        <v>459.05</v>
      </c>
    </row>
    <row r="12757" spans="1:6" x14ac:dyDescent="0.35">
      <c r="A12757" s="1">
        <v>104</v>
      </c>
      <c r="B12757" s="1" t="s">
        <v>127</v>
      </c>
      <c r="C12757" s="218">
        <v>44914</v>
      </c>
      <c r="D12757" s="218">
        <v>44912</v>
      </c>
      <c r="E12757" s="1">
        <v>1</v>
      </c>
      <c r="F12757" s="62">
        <v>23.66</v>
      </c>
    </row>
    <row r="12758" spans="1:6" x14ac:dyDescent="0.35">
      <c r="A12758" s="1">
        <v>104</v>
      </c>
      <c r="B12758" s="1" t="s">
        <v>127</v>
      </c>
      <c r="C12758" s="218">
        <v>44914</v>
      </c>
      <c r="D12758" s="218">
        <v>44913</v>
      </c>
      <c r="E12758" s="1">
        <v>7</v>
      </c>
      <c r="F12758" s="62">
        <v>223.64</v>
      </c>
    </row>
    <row r="12759" spans="1:6" x14ac:dyDescent="0.35">
      <c r="A12759" s="1">
        <v>104</v>
      </c>
      <c r="B12759" s="1" t="s">
        <v>127</v>
      </c>
      <c r="C12759" s="218">
        <v>44914</v>
      </c>
      <c r="D12759" s="218">
        <v>44914</v>
      </c>
      <c r="E12759" s="1">
        <v>11</v>
      </c>
      <c r="F12759" s="62">
        <v>436.33</v>
      </c>
    </row>
    <row r="12760" spans="1:6" x14ac:dyDescent="0.35">
      <c r="A12760" s="1">
        <v>104</v>
      </c>
      <c r="B12760" s="1" t="s">
        <v>127</v>
      </c>
      <c r="C12760" s="218">
        <v>44915</v>
      </c>
      <c r="D12760" s="218">
        <v>44913</v>
      </c>
      <c r="E12760" s="1">
        <v>4</v>
      </c>
      <c r="F12760" s="62">
        <v>118.8</v>
      </c>
    </row>
    <row r="12761" spans="1:6" x14ac:dyDescent="0.35">
      <c r="A12761" s="1">
        <v>104</v>
      </c>
      <c r="B12761" s="1" t="s">
        <v>127</v>
      </c>
      <c r="C12761" s="218">
        <v>44915</v>
      </c>
      <c r="D12761" s="218">
        <v>44914</v>
      </c>
      <c r="E12761" s="1">
        <v>6</v>
      </c>
      <c r="F12761" s="62">
        <v>158.25</v>
      </c>
    </row>
    <row r="12762" spans="1:6" x14ac:dyDescent="0.35">
      <c r="A12762" s="1">
        <v>104</v>
      </c>
      <c r="B12762" s="1" t="s">
        <v>127</v>
      </c>
      <c r="C12762" s="218">
        <v>44915</v>
      </c>
      <c r="D12762" s="218">
        <v>44915</v>
      </c>
      <c r="E12762" s="1">
        <v>7</v>
      </c>
      <c r="F12762" s="62">
        <v>302.43</v>
      </c>
    </row>
    <row r="12763" spans="1:6" x14ac:dyDescent="0.35">
      <c r="A12763" s="1">
        <v>104</v>
      </c>
      <c r="B12763" s="1" t="s">
        <v>127</v>
      </c>
      <c r="C12763" s="218">
        <v>44916</v>
      </c>
      <c r="D12763" s="218">
        <v>44913</v>
      </c>
      <c r="E12763" s="1">
        <v>3</v>
      </c>
      <c r="F12763" s="62">
        <v>69.5</v>
      </c>
    </row>
    <row r="12764" spans="1:6" x14ac:dyDescent="0.35">
      <c r="A12764" s="1">
        <v>104</v>
      </c>
      <c r="B12764" s="1" t="s">
        <v>127</v>
      </c>
      <c r="C12764" s="218">
        <v>44916</v>
      </c>
      <c r="D12764" s="218">
        <v>44914</v>
      </c>
      <c r="E12764" s="1">
        <v>7</v>
      </c>
      <c r="F12764" s="62">
        <v>182.26</v>
      </c>
    </row>
    <row r="12765" spans="1:6" x14ac:dyDescent="0.35">
      <c r="A12765" s="1">
        <v>104</v>
      </c>
      <c r="B12765" s="1" t="s">
        <v>127</v>
      </c>
      <c r="C12765" s="218">
        <v>44916</v>
      </c>
      <c r="D12765" s="218">
        <v>44915</v>
      </c>
      <c r="E12765" s="1">
        <v>8</v>
      </c>
      <c r="F12765" s="62">
        <v>229.88</v>
      </c>
    </row>
    <row r="12766" spans="1:6" x14ac:dyDescent="0.35">
      <c r="A12766" s="1">
        <v>104</v>
      </c>
      <c r="B12766" s="1" t="s">
        <v>127</v>
      </c>
      <c r="C12766" s="218">
        <v>44916</v>
      </c>
      <c r="D12766" s="218">
        <v>44916</v>
      </c>
      <c r="E12766" s="1">
        <v>6</v>
      </c>
      <c r="F12766" s="62">
        <v>248.63</v>
      </c>
    </row>
    <row r="12767" spans="1:6" x14ac:dyDescent="0.35">
      <c r="A12767" s="1">
        <v>104</v>
      </c>
      <c r="B12767" s="1" t="s">
        <v>127</v>
      </c>
      <c r="C12767" s="218">
        <v>44917</v>
      </c>
      <c r="D12767" s="218">
        <v>44914</v>
      </c>
      <c r="E12767" s="1">
        <v>2</v>
      </c>
      <c r="F12767" s="62">
        <v>46.19</v>
      </c>
    </row>
    <row r="12768" spans="1:6" x14ac:dyDescent="0.35">
      <c r="A12768" s="1">
        <v>104</v>
      </c>
      <c r="B12768" s="1" t="s">
        <v>127</v>
      </c>
      <c r="C12768" s="218">
        <v>44917</v>
      </c>
      <c r="D12768" s="218">
        <v>44915</v>
      </c>
      <c r="E12768" s="1">
        <v>2</v>
      </c>
      <c r="F12768" s="62">
        <v>43.51</v>
      </c>
    </row>
    <row r="12769" spans="1:6" x14ac:dyDescent="0.35">
      <c r="A12769" s="1">
        <v>104</v>
      </c>
      <c r="B12769" s="1" t="s">
        <v>127</v>
      </c>
      <c r="C12769" s="218">
        <v>44917</v>
      </c>
      <c r="D12769" s="218">
        <v>44916</v>
      </c>
      <c r="E12769" s="1">
        <v>2</v>
      </c>
      <c r="F12769" s="62">
        <v>74</v>
      </c>
    </row>
    <row r="12770" spans="1:6" x14ac:dyDescent="0.35">
      <c r="A12770" s="1">
        <v>104</v>
      </c>
      <c r="B12770" s="1" t="s">
        <v>127</v>
      </c>
      <c r="C12770" s="218">
        <v>44917</v>
      </c>
      <c r="D12770" s="218">
        <v>44917</v>
      </c>
      <c r="E12770" s="1">
        <v>4</v>
      </c>
      <c r="F12770" s="62">
        <v>161.61000000000001</v>
      </c>
    </row>
    <row r="12771" spans="1:6" x14ac:dyDescent="0.35">
      <c r="A12771" s="1">
        <v>104</v>
      </c>
      <c r="B12771" s="1" t="s">
        <v>127</v>
      </c>
      <c r="C12771" s="218">
        <v>44918</v>
      </c>
      <c r="D12771" s="218">
        <v>44915</v>
      </c>
      <c r="E12771" s="1">
        <v>5</v>
      </c>
      <c r="F12771" s="62">
        <v>144.13999999999999</v>
      </c>
    </row>
    <row r="12772" spans="1:6" x14ac:dyDescent="0.35">
      <c r="A12772" s="1">
        <v>104</v>
      </c>
      <c r="B12772" s="1" t="s">
        <v>127</v>
      </c>
      <c r="C12772" s="218">
        <v>44918</v>
      </c>
      <c r="D12772" s="218">
        <v>44916</v>
      </c>
      <c r="E12772" s="1">
        <v>5</v>
      </c>
      <c r="F12772" s="62">
        <v>143.4</v>
      </c>
    </row>
    <row r="12773" spans="1:6" x14ac:dyDescent="0.35">
      <c r="A12773" s="1">
        <v>104</v>
      </c>
      <c r="B12773" s="1" t="s">
        <v>127</v>
      </c>
      <c r="C12773" s="218">
        <v>44918</v>
      </c>
      <c r="D12773" s="218">
        <v>44917</v>
      </c>
      <c r="E12773" s="1">
        <v>3</v>
      </c>
      <c r="F12773" s="62">
        <v>59.6</v>
      </c>
    </row>
    <row r="12774" spans="1:6" x14ac:dyDescent="0.35">
      <c r="A12774" s="1">
        <v>104</v>
      </c>
      <c r="B12774" s="1" t="s">
        <v>127</v>
      </c>
      <c r="C12774" s="218">
        <v>44918</v>
      </c>
      <c r="D12774" s="218">
        <v>44918</v>
      </c>
      <c r="E12774" s="1">
        <v>19</v>
      </c>
      <c r="F12774" s="62">
        <v>680.57</v>
      </c>
    </row>
    <row r="12775" spans="1:6" x14ac:dyDescent="0.35">
      <c r="A12775" s="1">
        <v>104</v>
      </c>
      <c r="B12775" s="1" t="s">
        <v>127</v>
      </c>
      <c r="C12775" s="218">
        <v>44919</v>
      </c>
      <c r="D12775" s="218">
        <v>44916</v>
      </c>
      <c r="E12775" s="1">
        <v>3</v>
      </c>
      <c r="F12775" s="62">
        <v>66.180000000000007</v>
      </c>
    </row>
    <row r="12776" spans="1:6" x14ac:dyDescent="0.35">
      <c r="A12776" s="1">
        <v>104</v>
      </c>
      <c r="B12776" s="1" t="s">
        <v>127</v>
      </c>
      <c r="C12776" s="218">
        <v>44919</v>
      </c>
      <c r="D12776" s="218">
        <v>44917</v>
      </c>
      <c r="E12776" s="1">
        <v>6</v>
      </c>
      <c r="F12776" s="62">
        <v>249.78</v>
      </c>
    </row>
    <row r="12777" spans="1:6" x14ac:dyDescent="0.35">
      <c r="A12777" s="1">
        <v>104</v>
      </c>
      <c r="B12777" s="1" t="s">
        <v>127</v>
      </c>
      <c r="C12777" s="218">
        <v>44919</v>
      </c>
      <c r="D12777" s="218">
        <v>44918</v>
      </c>
      <c r="E12777" s="1">
        <v>10</v>
      </c>
      <c r="F12777" s="62">
        <v>308.81</v>
      </c>
    </row>
    <row r="12778" spans="1:6" x14ac:dyDescent="0.35">
      <c r="A12778" s="1">
        <v>104</v>
      </c>
      <c r="B12778" s="1" t="s">
        <v>127</v>
      </c>
      <c r="C12778" s="218">
        <v>44919</v>
      </c>
      <c r="D12778" s="218">
        <v>44919</v>
      </c>
      <c r="E12778" s="1">
        <v>11</v>
      </c>
      <c r="F12778" s="62">
        <v>405</v>
      </c>
    </row>
    <row r="12779" spans="1:6" x14ac:dyDescent="0.35">
      <c r="A12779" s="1">
        <v>104</v>
      </c>
      <c r="B12779" s="1" t="s">
        <v>127</v>
      </c>
      <c r="C12779" s="218">
        <v>44920</v>
      </c>
      <c r="D12779" s="218">
        <v>44918</v>
      </c>
      <c r="E12779" s="1">
        <v>8</v>
      </c>
      <c r="F12779" s="62">
        <v>216.5</v>
      </c>
    </row>
    <row r="12780" spans="1:6" x14ac:dyDescent="0.35">
      <c r="A12780" s="1">
        <v>104</v>
      </c>
      <c r="B12780" s="1" t="s">
        <v>127</v>
      </c>
      <c r="C12780" s="218">
        <v>44920</v>
      </c>
      <c r="D12780" s="218">
        <v>44919</v>
      </c>
      <c r="E12780" s="1">
        <v>6</v>
      </c>
      <c r="F12780" s="62">
        <v>139.33000000000001</v>
      </c>
    </row>
    <row r="12781" spans="1:6" x14ac:dyDescent="0.35">
      <c r="A12781" s="1">
        <v>104</v>
      </c>
      <c r="B12781" s="1" t="s">
        <v>127</v>
      </c>
      <c r="C12781" s="218">
        <v>44920</v>
      </c>
      <c r="D12781" s="218">
        <v>44920</v>
      </c>
      <c r="E12781" s="1">
        <v>14</v>
      </c>
      <c r="F12781" s="62">
        <v>491.11</v>
      </c>
    </row>
    <row r="12782" spans="1:6" x14ac:dyDescent="0.35">
      <c r="A12782" s="1">
        <v>104</v>
      </c>
      <c r="B12782" s="1" t="s">
        <v>127</v>
      </c>
      <c r="C12782" s="218">
        <v>44921</v>
      </c>
      <c r="D12782" s="218">
        <v>44918</v>
      </c>
      <c r="E12782" s="1">
        <v>3</v>
      </c>
      <c r="F12782" s="62">
        <v>68.06</v>
      </c>
    </row>
    <row r="12783" spans="1:6" x14ac:dyDescent="0.35">
      <c r="A12783" s="1">
        <v>104</v>
      </c>
      <c r="B12783" s="1" t="s">
        <v>127</v>
      </c>
      <c r="C12783" s="218">
        <v>44921</v>
      </c>
      <c r="D12783" s="218">
        <v>44919</v>
      </c>
      <c r="E12783" s="1">
        <v>3</v>
      </c>
      <c r="F12783" s="62">
        <v>125.78</v>
      </c>
    </row>
    <row r="12784" spans="1:6" x14ac:dyDescent="0.35">
      <c r="A12784" s="1">
        <v>104</v>
      </c>
      <c r="B12784" s="1" t="s">
        <v>127</v>
      </c>
      <c r="C12784" s="218">
        <v>44921</v>
      </c>
      <c r="D12784" s="218">
        <v>44920</v>
      </c>
      <c r="E12784" s="1">
        <v>9</v>
      </c>
      <c r="F12784" s="62">
        <v>286.39</v>
      </c>
    </row>
    <row r="12785" spans="1:6" x14ac:dyDescent="0.35">
      <c r="A12785" s="1">
        <v>104</v>
      </c>
      <c r="B12785" s="1" t="s">
        <v>127</v>
      </c>
      <c r="C12785" s="218">
        <v>44921</v>
      </c>
      <c r="D12785" s="218">
        <v>44921</v>
      </c>
      <c r="E12785" s="1">
        <v>11</v>
      </c>
      <c r="F12785" s="62">
        <v>380.46</v>
      </c>
    </row>
    <row r="12786" spans="1:6" x14ac:dyDescent="0.35">
      <c r="A12786" s="1">
        <v>104</v>
      </c>
      <c r="B12786" s="1" t="s">
        <v>127</v>
      </c>
      <c r="C12786" s="218">
        <v>44922</v>
      </c>
      <c r="D12786" s="218">
        <v>44919</v>
      </c>
      <c r="E12786" s="1">
        <v>3</v>
      </c>
      <c r="F12786" s="62">
        <v>69.7</v>
      </c>
    </row>
    <row r="12787" spans="1:6" x14ac:dyDescent="0.35">
      <c r="A12787" s="1">
        <v>104</v>
      </c>
      <c r="B12787" s="1" t="s">
        <v>127</v>
      </c>
      <c r="C12787" s="218">
        <v>44922</v>
      </c>
      <c r="D12787" s="218">
        <v>44920</v>
      </c>
      <c r="E12787" s="1">
        <v>7</v>
      </c>
      <c r="F12787" s="62">
        <v>200.32</v>
      </c>
    </row>
    <row r="12788" spans="1:6" x14ac:dyDescent="0.35">
      <c r="A12788" s="1">
        <v>104</v>
      </c>
      <c r="B12788" s="1" t="s">
        <v>127</v>
      </c>
      <c r="C12788" s="218">
        <v>44922</v>
      </c>
      <c r="D12788" s="218">
        <v>44921</v>
      </c>
      <c r="E12788" s="1">
        <v>6</v>
      </c>
      <c r="F12788" s="62">
        <v>222.94</v>
      </c>
    </row>
    <row r="12789" spans="1:6" x14ac:dyDescent="0.35">
      <c r="A12789" s="1">
        <v>104</v>
      </c>
      <c r="B12789" s="1" t="s">
        <v>127</v>
      </c>
      <c r="C12789" s="218">
        <v>44922</v>
      </c>
      <c r="D12789" s="218">
        <v>44922</v>
      </c>
      <c r="E12789" s="1">
        <v>16</v>
      </c>
      <c r="F12789" s="62">
        <v>520.62</v>
      </c>
    </row>
    <row r="12790" spans="1:6" x14ac:dyDescent="0.35">
      <c r="A12790" s="1">
        <v>104</v>
      </c>
      <c r="B12790" s="1" t="s">
        <v>127</v>
      </c>
      <c r="C12790" s="218">
        <v>44923</v>
      </c>
      <c r="D12790" s="218">
        <v>44920</v>
      </c>
      <c r="E12790" s="1">
        <v>5</v>
      </c>
      <c r="F12790" s="62">
        <v>168.99</v>
      </c>
    </row>
    <row r="12791" spans="1:6" x14ac:dyDescent="0.35">
      <c r="A12791" s="1">
        <v>104</v>
      </c>
      <c r="B12791" s="1" t="s">
        <v>127</v>
      </c>
      <c r="C12791" s="218">
        <v>44923</v>
      </c>
      <c r="D12791" s="218">
        <v>44921</v>
      </c>
      <c r="E12791" s="1">
        <v>3</v>
      </c>
      <c r="F12791" s="62">
        <v>69.05</v>
      </c>
    </row>
    <row r="12792" spans="1:6" x14ac:dyDescent="0.35">
      <c r="A12792" s="1">
        <v>104</v>
      </c>
      <c r="B12792" s="1" t="s">
        <v>127</v>
      </c>
      <c r="C12792" s="218">
        <v>44923</v>
      </c>
      <c r="D12792" s="218">
        <v>44922</v>
      </c>
      <c r="E12792" s="1">
        <v>3</v>
      </c>
      <c r="F12792" s="62">
        <v>94.35</v>
      </c>
    </row>
    <row r="12793" spans="1:6" x14ac:dyDescent="0.35">
      <c r="A12793" s="1">
        <v>104</v>
      </c>
      <c r="B12793" s="1" t="s">
        <v>127</v>
      </c>
      <c r="C12793" s="218">
        <v>44923</v>
      </c>
      <c r="D12793" s="218">
        <v>44923</v>
      </c>
      <c r="E12793" s="1">
        <v>13</v>
      </c>
      <c r="F12793" s="62">
        <v>501.37</v>
      </c>
    </row>
    <row r="12794" spans="1:6" x14ac:dyDescent="0.35">
      <c r="A12794" s="1">
        <v>104</v>
      </c>
      <c r="B12794" s="1" t="s">
        <v>127</v>
      </c>
      <c r="C12794" s="218">
        <v>44924</v>
      </c>
      <c r="D12794" s="218">
        <v>44921</v>
      </c>
      <c r="E12794" s="1">
        <v>1</v>
      </c>
      <c r="F12794" s="62">
        <v>22.18</v>
      </c>
    </row>
    <row r="12795" spans="1:6" x14ac:dyDescent="0.35">
      <c r="A12795" s="1">
        <v>104</v>
      </c>
      <c r="B12795" s="1" t="s">
        <v>127</v>
      </c>
      <c r="C12795" s="218">
        <v>44924</v>
      </c>
      <c r="D12795" s="218">
        <v>44922</v>
      </c>
      <c r="E12795" s="1">
        <v>5</v>
      </c>
      <c r="F12795" s="62">
        <v>142.15</v>
      </c>
    </row>
    <row r="12796" spans="1:6" x14ac:dyDescent="0.35">
      <c r="A12796" s="1">
        <v>104</v>
      </c>
      <c r="B12796" s="1" t="s">
        <v>127</v>
      </c>
      <c r="C12796" s="218">
        <v>44924</v>
      </c>
      <c r="D12796" s="218">
        <v>44923</v>
      </c>
      <c r="E12796" s="1">
        <v>4</v>
      </c>
      <c r="F12796" s="62">
        <v>205.82</v>
      </c>
    </row>
    <row r="12797" spans="1:6" x14ac:dyDescent="0.35">
      <c r="A12797" s="1">
        <v>104</v>
      </c>
      <c r="B12797" s="1" t="s">
        <v>127</v>
      </c>
      <c r="C12797" s="218">
        <v>44924</v>
      </c>
      <c r="D12797" s="218">
        <v>44924</v>
      </c>
      <c r="E12797" s="1">
        <v>15</v>
      </c>
      <c r="F12797" s="62">
        <v>518.75</v>
      </c>
    </row>
    <row r="12798" spans="1:6" x14ac:dyDescent="0.35">
      <c r="A12798" s="1">
        <v>104</v>
      </c>
      <c r="B12798" s="1" t="s">
        <v>127</v>
      </c>
      <c r="C12798" s="218">
        <v>44925</v>
      </c>
      <c r="D12798" s="218">
        <v>44922</v>
      </c>
      <c r="E12798" s="1">
        <v>1</v>
      </c>
      <c r="F12798" s="62">
        <v>23.76</v>
      </c>
    </row>
    <row r="12799" spans="1:6" x14ac:dyDescent="0.35">
      <c r="A12799" s="1">
        <v>104</v>
      </c>
      <c r="B12799" s="1" t="s">
        <v>127</v>
      </c>
      <c r="C12799" s="218">
        <v>44925</v>
      </c>
      <c r="D12799" s="218">
        <v>44923</v>
      </c>
      <c r="E12799" s="1">
        <v>1</v>
      </c>
      <c r="F12799" s="62">
        <v>23.61</v>
      </c>
    </row>
    <row r="12800" spans="1:6" x14ac:dyDescent="0.35">
      <c r="A12800" s="1">
        <v>104</v>
      </c>
      <c r="B12800" s="1" t="s">
        <v>127</v>
      </c>
      <c r="C12800" s="218">
        <v>44925</v>
      </c>
      <c r="D12800" s="218">
        <v>44924</v>
      </c>
      <c r="E12800" s="1">
        <v>5</v>
      </c>
      <c r="F12800" s="62">
        <v>142.81</v>
      </c>
    </row>
    <row r="12801" spans="1:6" x14ac:dyDescent="0.35">
      <c r="A12801" s="1">
        <v>104</v>
      </c>
      <c r="B12801" s="1" t="s">
        <v>127</v>
      </c>
      <c r="C12801" s="218">
        <v>44925</v>
      </c>
      <c r="D12801" s="218">
        <v>44925</v>
      </c>
      <c r="E12801" s="1">
        <v>15</v>
      </c>
      <c r="F12801" s="62">
        <v>610.59</v>
      </c>
    </row>
    <row r="12802" spans="1:6" x14ac:dyDescent="0.35">
      <c r="A12802" s="1">
        <v>104</v>
      </c>
      <c r="B12802" s="1" t="s">
        <v>127</v>
      </c>
      <c r="C12802" s="218">
        <v>44926</v>
      </c>
      <c r="D12802" s="218">
        <v>44923</v>
      </c>
      <c r="E12802" s="1">
        <v>2</v>
      </c>
      <c r="F12802" s="62">
        <v>77.61</v>
      </c>
    </row>
    <row r="12803" spans="1:6" x14ac:dyDescent="0.35">
      <c r="A12803" s="1">
        <v>104</v>
      </c>
      <c r="B12803" s="1" t="s">
        <v>127</v>
      </c>
      <c r="C12803" s="218">
        <v>44926</v>
      </c>
      <c r="D12803" s="218">
        <v>44924</v>
      </c>
      <c r="E12803" s="1">
        <v>3</v>
      </c>
      <c r="F12803" s="62">
        <v>100.83</v>
      </c>
    </row>
    <row r="12804" spans="1:6" x14ac:dyDescent="0.35">
      <c r="A12804" s="1">
        <v>104</v>
      </c>
      <c r="B12804" s="1" t="s">
        <v>127</v>
      </c>
      <c r="C12804" s="218">
        <v>44926</v>
      </c>
      <c r="D12804" s="218">
        <v>44925</v>
      </c>
      <c r="E12804" s="1">
        <v>10</v>
      </c>
      <c r="F12804" s="62">
        <v>253.73</v>
      </c>
    </row>
    <row r="12805" spans="1:6" x14ac:dyDescent="0.35">
      <c r="A12805" s="1">
        <v>104</v>
      </c>
      <c r="B12805" s="1" t="s">
        <v>127</v>
      </c>
      <c r="C12805" s="218">
        <v>44926</v>
      </c>
      <c r="D12805" s="218">
        <v>44926</v>
      </c>
      <c r="E12805" s="1">
        <v>15</v>
      </c>
      <c r="F12805" s="62">
        <v>524.69000000000005</v>
      </c>
    </row>
    <row r="12806" spans="1:6" x14ac:dyDescent="0.35">
      <c r="A12806" s="1">
        <v>104</v>
      </c>
      <c r="B12806" s="1" t="s">
        <v>127</v>
      </c>
      <c r="C12806" s="218">
        <v>44927</v>
      </c>
      <c r="D12806" s="218">
        <v>44925</v>
      </c>
      <c r="E12806" s="1">
        <v>1</v>
      </c>
      <c r="F12806" s="62">
        <v>23.31</v>
      </c>
    </row>
    <row r="12807" spans="1:6" x14ac:dyDescent="0.35">
      <c r="A12807" s="1">
        <v>104</v>
      </c>
      <c r="B12807" s="1" t="s">
        <v>127</v>
      </c>
      <c r="C12807" s="218">
        <v>44927</v>
      </c>
      <c r="D12807" s="218">
        <v>44926</v>
      </c>
      <c r="E12807" s="1">
        <v>1</v>
      </c>
      <c r="F12807" s="62">
        <v>49.85</v>
      </c>
    </row>
    <row r="12808" spans="1:6" x14ac:dyDescent="0.35">
      <c r="A12808" s="1">
        <v>104</v>
      </c>
      <c r="B12808" s="1" t="s">
        <v>127</v>
      </c>
      <c r="C12808" s="218">
        <v>44927</v>
      </c>
      <c r="D12808" s="218">
        <v>44927</v>
      </c>
      <c r="E12808" s="1">
        <v>5</v>
      </c>
      <c r="F12808" s="62">
        <v>206.6</v>
      </c>
    </row>
    <row r="12809" spans="1:6" x14ac:dyDescent="0.35">
      <c r="A12809" s="1">
        <v>104</v>
      </c>
      <c r="B12809" s="1" t="s">
        <v>127</v>
      </c>
      <c r="C12809" s="218">
        <v>44928</v>
      </c>
      <c r="D12809" s="218">
        <v>44925</v>
      </c>
      <c r="E12809" s="1">
        <v>1</v>
      </c>
      <c r="F12809" s="62">
        <v>23.76</v>
      </c>
    </row>
    <row r="12810" spans="1:6" x14ac:dyDescent="0.35">
      <c r="A12810" s="1">
        <v>104</v>
      </c>
      <c r="B12810" s="1" t="s">
        <v>127</v>
      </c>
      <c r="C12810" s="218">
        <v>44928</v>
      </c>
      <c r="D12810" s="218">
        <v>44926</v>
      </c>
      <c r="E12810" s="1">
        <v>7</v>
      </c>
      <c r="F12810" s="62">
        <v>277.33999999999997</v>
      </c>
    </row>
    <row r="12811" spans="1:6" x14ac:dyDescent="0.35">
      <c r="A12811" s="1">
        <v>104</v>
      </c>
      <c r="B12811" s="1" t="s">
        <v>127</v>
      </c>
      <c r="C12811" s="218">
        <v>44928</v>
      </c>
      <c r="D12811" s="218">
        <v>44927</v>
      </c>
      <c r="E12811" s="1">
        <v>5</v>
      </c>
      <c r="F12811" s="62">
        <v>170.28</v>
      </c>
    </row>
    <row r="12812" spans="1:6" x14ac:dyDescent="0.35">
      <c r="A12812" s="1">
        <v>104</v>
      </c>
      <c r="B12812" s="1" t="s">
        <v>127</v>
      </c>
      <c r="C12812" s="218">
        <v>44928</v>
      </c>
      <c r="D12812" s="218">
        <v>44928</v>
      </c>
      <c r="E12812" s="1">
        <v>2</v>
      </c>
      <c r="F12812" s="62">
        <v>70.09</v>
      </c>
    </row>
    <row r="12813" spans="1:6" x14ac:dyDescent="0.35">
      <c r="A12813" s="1">
        <v>104</v>
      </c>
      <c r="B12813" s="1" t="s">
        <v>127</v>
      </c>
      <c r="C12813" s="218">
        <v>44929</v>
      </c>
      <c r="D12813" s="218">
        <v>44924</v>
      </c>
      <c r="E12813" s="1">
        <v>1</v>
      </c>
      <c r="F12813" s="62">
        <v>47.67</v>
      </c>
    </row>
    <row r="12814" spans="1:6" x14ac:dyDescent="0.35">
      <c r="A12814" s="1">
        <v>104</v>
      </c>
      <c r="B12814" s="1" t="s">
        <v>127</v>
      </c>
      <c r="C12814" s="218">
        <v>44929</v>
      </c>
      <c r="D12814" s="218">
        <v>44926</v>
      </c>
      <c r="E12814" s="1">
        <v>4</v>
      </c>
      <c r="F12814" s="62">
        <v>94.44</v>
      </c>
    </row>
    <row r="12815" spans="1:6" x14ac:dyDescent="0.35">
      <c r="A12815" s="1">
        <v>104</v>
      </c>
      <c r="B12815" s="1" t="s">
        <v>127</v>
      </c>
      <c r="C12815" s="218">
        <v>44929</v>
      </c>
      <c r="D12815" s="218">
        <v>44927</v>
      </c>
      <c r="E12815" s="1">
        <v>3</v>
      </c>
      <c r="F12815" s="62">
        <v>101.18</v>
      </c>
    </row>
    <row r="12816" spans="1:6" x14ac:dyDescent="0.35">
      <c r="A12816" s="1">
        <v>104</v>
      </c>
      <c r="B12816" s="1" t="s">
        <v>127</v>
      </c>
      <c r="C12816" s="218">
        <v>44929</v>
      </c>
      <c r="D12816" s="218">
        <v>44928</v>
      </c>
      <c r="E12816" s="1">
        <v>2</v>
      </c>
      <c r="F12816" s="62">
        <v>99.79</v>
      </c>
    </row>
    <row r="12817" spans="1:6" x14ac:dyDescent="0.35">
      <c r="A12817" s="1">
        <v>104</v>
      </c>
      <c r="B12817" s="1" t="s">
        <v>127</v>
      </c>
      <c r="C12817" s="218">
        <v>44929</v>
      </c>
      <c r="D12817" s="218">
        <v>44929</v>
      </c>
      <c r="E12817" s="1">
        <v>11</v>
      </c>
      <c r="F12817" s="62">
        <v>427.13</v>
      </c>
    </row>
    <row r="12818" spans="1:6" x14ac:dyDescent="0.35">
      <c r="A12818" s="1">
        <v>104</v>
      </c>
      <c r="B12818" s="1" t="s">
        <v>127</v>
      </c>
      <c r="C12818" s="218">
        <v>44930</v>
      </c>
      <c r="D12818" s="218">
        <v>44928</v>
      </c>
      <c r="E12818" s="1">
        <v>1</v>
      </c>
      <c r="F12818" s="62">
        <v>49.6</v>
      </c>
    </row>
    <row r="12819" spans="1:6" x14ac:dyDescent="0.35">
      <c r="A12819" s="1">
        <v>104</v>
      </c>
      <c r="B12819" s="1" t="s">
        <v>127</v>
      </c>
      <c r="C12819" s="218">
        <v>44930</v>
      </c>
      <c r="D12819" s="218">
        <v>44929</v>
      </c>
      <c r="E12819" s="1">
        <v>6</v>
      </c>
      <c r="F12819" s="62">
        <v>166.36</v>
      </c>
    </row>
    <row r="12820" spans="1:6" x14ac:dyDescent="0.35">
      <c r="A12820" s="1">
        <v>104</v>
      </c>
      <c r="B12820" s="1" t="s">
        <v>127</v>
      </c>
      <c r="C12820" s="218">
        <v>44930</v>
      </c>
      <c r="D12820" s="218">
        <v>44930</v>
      </c>
      <c r="E12820" s="1">
        <v>8</v>
      </c>
      <c r="F12820" s="62">
        <v>308.02999999999997</v>
      </c>
    </row>
    <row r="12821" spans="1:6" x14ac:dyDescent="0.35">
      <c r="A12821" s="1">
        <v>104</v>
      </c>
      <c r="B12821" s="1" t="s">
        <v>127</v>
      </c>
      <c r="C12821" s="218">
        <v>44931</v>
      </c>
      <c r="D12821" s="218">
        <v>44929</v>
      </c>
      <c r="E12821" s="1">
        <v>3</v>
      </c>
      <c r="F12821" s="62">
        <v>67.22</v>
      </c>
    </row>
    <row r="12822" spans="1:6" x14ac:dyDescent="0.35">
      <c r="A12822" s="1">
        <v>104</v>
      </c>
      <c r="B12822" s="1" t="s">
        <v>127</v>
      </c>
      <c r="C12822" s="218">
        <v>44931</v>
      </c>
      <c r="D12822" s="218">
        <v>44930</v>
      </c>
      <c r="E12822" s="1">
        <v>2</v>
      </c>
      <c r="F12822" s="62">
        <v>76.77</v>
      </c>
    </row>
    <row r="12823" spans="1:6" x14ac:dyDescent="0.35">
      <c r="A12823" s="1">
        <v>104</v>
      </c>
      <c r="B12823" s="1" t="s">
        <v>127</v>
      </c>
      <c r="C12823" s="218">
        <v>44931</v>
      </c>
      <c r="D12823" s="218">
        <v>44931</v>
      </c>
      <c r="E12823" s="1">
        <v>11</v>
      </c>
      <c r="F12823" s="62">
        <v>430.7</v>
      </c>
    </row>
    <row r="12824" spans="1:6" x14ac:dyDescent="0.35">
      <c r="A12824" s="1">
        <v>104</v>
      </c>
      <c r="B12824" s="1" t="s">
        <v>127</v>
      </c>
      <c r="C12824" s="218">
        <v>44932</v>
      </c>
      <c r="D12824" s="218">
        <v>44930</v>
      </c>
      <c r="E12824" s="1">
        <v>4</v>
      </c>
      <c r="F12824" s="62">
        <v>115.92</v>
      </c>
    </row>
    <row r="12825" spans="1:6" x14ac:dyDescent="0.35">
      <c r="A12825" s="1">
        <v>104</v>
      </c>
      <c r="B12825" s="1" t="s">
        <v>127</v>
      </c>
      <c r="C12825" s="218">
        <v>44932</v>
      </c>
      <c r="D12825" s="218">
        <v>44931</v>
      </c>
      <c r="E12825" s="1">
        <v>4</v>
      </c>
      <c r="F12825" s="62">
        <v>93.35</v>
      </c>
    </row>
    <row r="12826" spans="1:6" x14ac:dyDescent="0.35">
      <c r="A12826" s="1">
        <v>104</v>
      </c>
      <c r="B12826" s="1" t="s">
        <v>127</v>
      </c>
      <c r="C12826" s="218">
        <v>44932</v>
      </c>
      <c r="D12826" s="218">
        <v>44932</v>
      </c>
      <c r="E12826" s="1">
        <v>14</v>
      </c>
      <c r="F12826" s="62">
        <v>604.44000000000005</v>
      </c>
    </row>
    <row r="12827" spans="1:6" x14ac:dyDescent="0.35">
      <c r="A12827" s="1">
        <v>104</v>
      </c>
      <c r="B12827" s="1" t="s">
        <v>127</v>
      </c>
      <c r="C12827" s="218">
        <v>44933</v>
      </c>
      <c r="D12827" s="218">
        <v>44930</v>
      </c>
      <c r="E12827" s="1">
        <v>4</v>
      </c>
      <c r="F12827" s="62">
        <v>149.94</v>
      </c>
    </row>
    <row r="12828" spans="1:6" x14ac:dyDescent="0.35">
      <c r="A12828" s="1">
        <v>104</v>
      </c>
      <c r="B12828" s="1" t="s">
        <v>127</v>
      </c>
      <c r="C12828" s="218">
        <v>44933</v>
      </c>
      <c r="D12828" s="218">
        <v>44931</v>
      </c>
      <c r="E12828" s="1">
        <v>5</v>
      </c>
      <c r="F12828" s="62">
        <v>141.96</v>
      </c>
    </row>
    <row r="12829" spans="1:6" x14ac:dyDescent="0.35">
      <c r="A12829" s="1">
        <v>104</v>
      </c>
      <c r="B12829" s="1" t="s">
        <v>127</v>
      </c>
      <c r="C12829" s="218">
        <v>44933</v>
      </c>
      <c r="D12829" s="218">
        <v>44932</v>
      </c>
      <c r="E12829" s="1">
        <v>7</v>
      </c>
      <c r="F12829" s="62">
        <v>182.25</v>
      </c>
    </row>
    <row r="12830" spans="1:6" x14ac:dyDescent="0.35">
      <c r="A12830" s="1">
        <v>104</v>
      </c>
      <c r="B12830" s="1" t="s">
        <v>127</v>
      </c>
      <c r="C12830" s="218">
        <v>44933</v>
      </c>
      <c r="D12830" s="218">
        <v>44933</v>
      </c>
      <c r="E12830" s="1">
        <v>9</v>
      </c>
      <c r="F12830" s="62">
        <v>350.59</v>
      </c>
    </row>
    <row r="12831" spans="1:6" x14ac:dyDescent="0.35">
      <c r="A12831" s="1">
        <v>104</v>
      </c>
      <c r="B12831" s="1" t="s">
        <v>127</v>
      </c>
      <c r="C12831" s="218">
        <v>44934</v>
      </c>
      <c r="D12831" s="218">
        <v>44931</v>
      </c>
      <c r="E12831" s="1">
        <v>2</v>
      </c>
      <c r="F12831" s="62">
        <v>67.27</v>
      </c>
    </row>
    <row r="12832" spans="1:6" x14ac:dyDescent="0.35">
      <c r="A12832" s="1">
        <v>104</v>
      </c>
      <c r="B12832" s="1" t="s">
        <v>127</v>
      </c>
      <c r="C12832" s="218">
        <v>44934</v>
      </c>
      <c r="D12832" s="218">
        <v>44932</v>
      </c>
      <c r="E12832" s="1">
        <v>1</v>
      </c>
      <c r="F12832" s="62">
        <v>21.98</v>
      </c>
    </row>
    <row r="12833" spans="1:6" x14ac:dyDescent="0.35">
      <c r="A12833" s="1">
        <v>104</v>
      </c>
      <c r="B12833" s="1" t="s">
        <v>127</v>
      </c>
      <c r="C12833" s="218">
        <v>44934</v>
      </c>
      <c r="D12833" s="218">
        <v>44933</v>
      </c>
      <c r="E12833" s="1">
        <v>11</v>
      </c>
      <c r="F12833" s="62">
        <v>380.5</v>
      </c>
    </row>
    <row r="12834" spans="1:6" x14ac:dyDescent="0.35">
      <c r="A12834" s="1">
        <v>104</v>
      </c>
      <c r="B12834" s="1" t="s">
        <v>127</v>
      </c>
      <c r="C12834" s="218">
        <v>44934</v>
      </c>
      <c r="D12834" s="218">
        <v>44934</v>
      </c>
      <c r="E12834" s="1">
        <v>16</v>
      </c>
      <c r="F12834" s="62">
        <v>592.51</v>
      </c>
    </row>
    <row r="12835" spans="1:6" x14ac:dyDescent="0.35">
      <c r="A12835" s="1">
        <v>104</v>
      </c>
      <c r="B12835" s="1" t="s">
        <v>127</v>
      </c>
      <c r="C12835" s="218">
        <v>44935</v>
      </c>
      <c r="D12835" s="218">
        <v>44933</v>
      </c>
      <c r="E12835" s="1">
        <v>2</v>
      </c>
      <c r="F12835" s="62">
        <v>75.98</v>
      </c>
    </row>
    <row r="12836" spans="1:6" x14ac:dyDescent="0.35">
      <c r="A12836" s="1">
        <v>104</v>
      </c>
      <c r="B12836" s="1" t="s">
        <v>127</v>
      </c>
      <c r="C12836" s="218">
        <v>44935</v>
      </c>
      <c r="D12836" s="218">
        <v>44934</v>
      </c>
      <c r="E12836" s="1">
        <v>5</v>
      </c>
      <c r="F12836" s="62">
        <v>142.85</v>
      </c>
    </row>
    <row r="12837" spans="1:6" x14ac:dyDescent="0.35">
      <c r="A12837" s="1">
        <v>104</v>
      </c>
      <c r="B12837" s="1" t="s">
        <v>127</v>
      </c>
      <c r="C12837" s="218">
        <v>44935</v>
      </c>
      <c r="D12837" s="218">
        <v>44935</v>
      </c>
      <c r="E12837" s="1">
        <v>14</v>
      </c>
      <c r="F12837" s="62">
        <v>586.51</v>
      </c>
    </row>
    <row r="12838" spans="1:6" x14ac:dyDescent="0.35">
      <c r="A12838" s="1">
        <v>104</v>
      </c>
      <c r="B12838" s="1" t="s">
        <v>127</v>
      </c>
      <c r="C12838" s="218">
        <v>44936</v>
      </c>
      <c r="D12838" s="218">
        <v>44934</v>
      </c>
      <c r="E12838" s="1">
        <v>1</v>
      </c>
      <c r="F12838" s="62">
        <v>22.72</v>
      </c>
    </row>
    <row r="12839" spans="1:6" x14ac:dyDescent="0.35">
      <c r="A12839" s="1">
        <v>104</v>
      </c>
      <c r="B12839" s="1" t="s">
        <v>127</v>
      </c>
      <c r="C12839" s="218">
        <v>44936</v>
      </c>
      <c r="D12839" s="218">
        <v>44935</v>
      </c>
      <c r="E12839" s="1">
        <v>2</v>
      </c>
      <c r="F12839" s="62">
        <v>47.42</v>
      </c>
    </row>
    <row r="12840" spans="1:6" x14ac:dyDescent="0.35">
      <c r="A12840" s="1">
        <v>104</v>
      </c>
      <c r="B12840" s="1" t="s">
        <v>127</v>
      </c>
      <c r="C12840" s="218">
        <v>44936</v>
      </c>
      <c r="D12840" s="218">
        <v>44936</v>
      </c>
      <c r="E12840" s="1">
        <v>12</v>
      </c>
      <c r="F12840" s="62">
        <v>499.34</v>
      </c>
    </row>
    <row r="12841" spans="1:6" x14ac:dyDescent="0.35">
      <c r="A12841" s="1">
        <v>104</v>
      </c>
      <c r="B12841" s="1" t="s">
        <v>127</v>
      </c>
      <c r="C12841" s="218">
        <v>44937</v>
      </c>
      <c r="D12841" s="218">
        <v>44934</v>
      </c>
      <c r="E12841" s="1">
        <v>3</v>
      </c>
      <c r="F12841" s="62">
        <v>94.29</v>
      </c>
    </row>
    <row r="12842" spans="1:6" x14ac:dyDescent="0.35">
      <c r="A12842" s="1">
        <v>104</v>
      </c>
      <c r="B12842" s="1" t="s">
        <v>127</v>
      </c>
      <c r="C12842" s="218">
        <v>44937</v>
      </c>
      <c r="D12842" s="218">
        <v>44935</v>
      </c>
      <c r="E12842" s="1">
        <v>4</v>
      </c>
      <c r="F12842" s="62">
        <v>117.76</v>
      </c>
    </row>
    <row r="12843" spans="1:6" x14ac:dyDescent="0.35">
      <c r="A12843" s="1">
        <v>104</v>
      </c>
      <c r="B12843" s="1" t="s">
        <v>127</v>
      </c>
      <c r="C12843" s="218">
        <v>44937</v>
      </c>
      <c r="D12843" s="218">
        <v>44936</v>
      </c>
      <c r="E12843" s="1">
        <v>6</v>
      </c>
      <c r="F12843" s="62">
        <v>157.88999999999999</v>
      </c>
    </row>
    <row r="12844" spans="1:6" x14ac:dyDescent="0.35">
      <c r="A12844" s="1">
        <v>104</v>
      </c>
      <c r="B12844" s="1" t="s">
        <v>127</v>
      </c>
      <c r="C12844" s="218">
        <v>44937</v>
      </c>
      <c r="D12844" s="218">
        <v>44937</v>
      </c>
      <c r="E12844" s="1">
        <v>14</v>
      </c>
      <c r="F12844" s="62">
        <v>545.63</v>
      </c>
    </row>
    <row r="12845" spans="1:6" x14ac:dyDescent="0.35">
      <c r="A12845" s="1">
        <v>104</v>
      </c>
      <c r="B12845" s="1" t="s">
        <v>127</v>
      </c>
      <c r="C12845" s="218">
        <v>44938</v>
      </c>
      <c r="D12845" s="218">
        <v>44935</v>
      </c>
      <c r="E12845" s="1">
        <v>2</v>
      </c>
      <c r="F12845" s="62">
        <v>68.3</v>
      </c>
    </row>
    <row r="12846" spans="1:6" x14ac:dyDescent="0.35">
      <c r="A12846" s="1">
        <v>104</v>
      </c>
      <c r="B12846" s="1" t="s">
        <v>127</v>
      </c>
      <c r="C12846" s="218">
        <v>44938</v>
      </c>
      <c r="D12846" s="218">
        <v>44936</v>
      </c>
      <c r="E12846" s="1">
        <v>5</v>
      </c>
      <c r="F12846" s="62">
        <v>176.17</v>
      </c>
    </row>
    <row r="12847" spans="1:6" x14ac:dyDescent="0.35">
      <c r="A12847" s="1">
        <v>104</v>
      </c>
      <c r="B12847" s="1" t="s">
        <v>127</v>
      </c>
      <c r="C12847" s="218">
        <v>44938</v>
      </c>
      <c r="D12847" s="218">
        <v>44937</v>
      </c>
      <c r="E12847" s="1">
        <v>5</v>
      </c>
      <c r="F12847" s="62">
        <v>165.38</v>
      </c>
    </row>
    <row r="12848" spans="1:6" x14ac:dyDescent="0.35">
      <c r="A12848" s="1">
        <v>104</v>
      </c>
      <c r="B12848" s="1" t="s">
        <v>127</v>
      </c>
      <c r="C12848" s="218">
        <v>44938</v>
      </c>
      <c r="D12848" s="218">
        <v>44938</v>
      </c>
      <c r="E12848" s="1">
        <v>12</v>
      </c>
      <c r="F12848" s="62">
        <v>487.52</v>
      </c>
    </row>
    <row r="12849" spans="1:6" x14ac:dyDescent="0.35">
      <c r="A12849" s="1">
        <v>104</v>
      </c>
      <c r="B12849" s="1" t="s">
        <v>127</v>
      </c>
      <c r="C12849" s="218">
        <v>44939</v>
      </c>
      <c r="D12849" s="218">
        <v>44936</v>
      </c>
      <c r="E12849" s="1">
        <v>4</v>
      </c>
      <c r="F12849" s="62">
        <v>111.18</v>
      </c>
    </row>
    <row r="12850" spans="1:6" x14ac:dyDescent="0.35">
      <c r="A12850" s="1">
        <v>104</v>
      </c>
      <c r="B12850" s="1" t="s">
        <v>127</v>
      </c>
      <c r="C12850" s="218">
        <v>44939</v>
      </c>
      <c r="D12850" s="218">
        <v>44937</v>
      </c>
      <c r="E12850" s="1">
        <v>4</v>
      </c>
      <c r="F12850" s="62">
        <v>137.26</v>
      </c>
    </row>
    <row r="12851" spans="1:6" x14ac:dyDescent="0.35">
      <c r="A12851" s="1">
        <v>104</v>
      </c>
      <c r="B12851" s="1" t="s">
        <v>127</v>
      </c>
      <c r="C12851" s="218">
        <v>44939</v>
      </c>
      <c r="D12851" s="218">
        <v>44938</v>
      </c>
      <c r="E12851" s="1">
        <v>2</v>
      </c>
      <c r="F12851" s="62">
        <v>73.260000000000005</v>
      </c>
    </row>
    <row r="12852" spans="1:6" x14ac:dyDescent="0.35">
      <c r="A12852" s="1">
        <v>104</v>
      </c>
      <c r="B12852" s="1" t="s">
        <v>127</v>
      </c>
      <c r="C12852" s="218">
        <v>44939</v>
      </c>
      <c r="D12852" s="218">
        <v>44939</v>
      </c>
      <c r="E12852" s="1">
        <v>4</v>
      </c>
      <c r="F12852" s="62">
        <v>154.38</v>
      </c>
    </row>
    <row r="12853" spans="1:6" x14ac:dyDescent="0.35">
      <c r="A12853" s="1">
        <v>104</v>
      </c>
      <c r="B12853" s="1" t="s">
        <v>127</v>
      </c>
      <c r="C12853" s="218">
        <v>44940</v>
      </c>
      <c r="D12853" s="218">
        <v>44937</v>
      </c>
      <c r="E12853" s="1">
        <v>2</v>
      </c>
      <c r="F12853" s="62">
        <v>70.680000000000007</v>
      </c>
    </row>
    <row r="12854" spans="1:6" x14ac:dyDescent="0.35">
      <c r="A12854" s="1">
        <v>104</v>
      </c>
      <c r="B12854" s="1" t="s">
        <v>127</v>
      </c>
      <c r="C12854" s="218">
        <v>44940</v>
      </c>
      <c r="D12854" s="218">
        <v>44938</v>
      </c>
      <c r="E12854" s="1">
        <v>3</v>
      </c>
      <c r="F12854" s="62">
        <v>70.680000000000007</v>
      </c>
    </row>
    <row r="12855" spans="1:6" x14ac:dyDescent="0.35">
      <c r="A12855" s="1">
        <v>104</v>
      </c>
      <c r="B12855" s="1" t="s">
        <v>127</v>
      </c>
      <c r="C12855" s="218">
        <v>44940</v>
      </c>
      <c r="D12855" s="218">
        <v>44939</v>
      </c>
      <c r="E12855" s="1">
        <v>5</v>
      </c>
      <c r="F12855" s="62">
        <v>168.5</v>
      </c>
    </row>
    <row r="12856" spans="1:6" x14ac:dyDescent="0.35">
      <c r="A12856" s="1">
        <v>104</v>
      </c>
      <c r="B12856" s="1" t="s">
        <v>127</v>
      </c>
      <c r="C12856" s="218">
        <v>44940</v>
      </c>
      <c r="D12856" s="218">
        <v>44940</v>
      </c>
      <c r="E12856" s="1">
        <v>6</v>
      </c>
      <c r="F12856" s="62">
        <v>251.22</v>
      </c>
    </row>
    <row r="12857" spans="1:6" x14ac:dyDescent="0.35">
      <c r="A12857" s="1">
        <v>104</v>
      </c>
      <c r="B12857" s="1" t="s">
        <v>127</v>
      </c>
      <c r="C12857" s="218">
        <v>44941</v>
      </c>
      <c r="D12857" s="218">
        <v>44938</v>
      </c>
      <c r="E12857" s="1">
        <v>3</v>
      </c>
      <c r="F12857" s="62">
        <v>130.82</v>
      </c>
    </row>
    <row r="12858" spans="1:6" x14ac:dyDescent="0.35">
      <c r="A12858" s="1">
        <v>104</v>
      </c>
      <c r="B12858" s="1" t="s">
        <v>127</v>
      </c>
      <c r="C12858" s="218">
        <v>44941</v>
      </c>
      <c r="D12858" s="218">
        <v>44939</v>
      </c>
      <c r="E12858" s="1">
        <v>4</v>
      </c>
      <c r="F12858" s="62">
        <v>113.3</v>
      </c>
    </row>
    <row r="12859" spans="1:6" x14ac:dyDescent="0.35">
      <c r="A12859" s="1">
        <v>104</v>
      </c>
      <c r="B12859" s="1" t="s">
        <v>127</v>
      </c>
      <c r="C12859" s="218">
        <v>44941</v>
      </c>
      <c r="D12859" s="218">
        <v>44940</v>
      </c>
      <c r="E12859" s="1">
        <v>4</v>
      </c>
      <c r="F12859" s="62">
        <v>166.03</v>
      </c>
    </row>
    <row r="12860" spans="1:6" x14ac:dyDescent="0.35">
      <c r="A12860" s="1">
        <v>104</v>
      </c>
      <c r="B12860" s="1" t="s">
        <v>127</v>
      </c>
      <c r="C12860" s="218">
        <v>44941</v>
      </c>
      <c r="D12860" s="218">
        <v>44941</v>
      </c>
      <c r="E12860" s="1">
        <v>14</v>
      </c>
      <c r="F12860" s="62">
        <v>502.11</v>
      </c>
    </row>
    <row r="12861" spans="1:6" x14ac:dyDescent="0.35">
      <c r="A12861" s="1">
        <v>104</v>
      </c>
      <c r="B12861" s="1" t="s">
        <v>127</v>
      </c>
      <c r="C12861" s="218">
        <v>44942</v>
      </c>
      <c r="D12861" s="218">
        <v>44939</v>
      </c>
      <c r="E12861" s="1">
        <v>4</v>
      </c>
      <c r="F12861" s="62">
        <v>119.83</v>
      </c>
    </row>
    <row r="12862" spans="1:6" x14ac:dyDescent="0.35">
      <c r="A12862" s="1">
        <v>104</v>
      </c>
      <c r="B12862" s="1" t="s">
        <v>127</v>
      </c>
      <c r="C12862" s="218">
        <v>44942</v>
      </c>
      <c r="D12862" s="218">
        <v>44940</v>
      </c>
      <c r="E12862" s="1">
        <v>2</v>
      </c>
      <c r="F12862" s="62">
        <v>46.78</v>
      </c>
    </row>
    <row r="12863" spans="1:6" x14ac:dyDescent="0.35">
      <c r="A12863" s="1">
        <v>104</v>
      </c>
      <c r="B12863" s="1" t="s">
        <v>127</v>
      </c>
      <c r="C12863" s="218">
        <v>44942</v>
      </c>
      <c r="D12863" s="218">
        <v>44941</v>
      </c>
      <c r="E12863" s="1">
        <v>2</v>
      </c>
      <c r="F12863" s="62">
        <v>73.45</v>
      </c>
    </row>
    <row r="12864" spans="1:6" x14ac:dyDescent="0.35">
      <c r="A12864" s="1">
        <v>104</v>
      </c>
      <c r="B12864" s="1" t="s">
        <v>127</v>
      </c>
      <c r="C12864" s="218">
        <v>44942</v>
      </c>
      <c r="D12864" s="218">
        <v>44942</v>
      </c>
      <c r="E12864" s="1">
        <v>7</v>
      </c>
      <c r="F12864" s="62">
        <v>247.64</v>
      </c>
    </row>
    <row r="12865" spans="1:6" x14ac:dyDescent="0.35">
      <c r="A12865" s="1">
        <v>104</v>
      </c>
      <c r="B12865" s="1" t="s">
        <v>127</v>
      </c>
      <c r="C12865" s="218">
        <v>44943</v>
      </c>
      <c r="D12865" s="218">
        <v>44940</v>
      </c>
      <c r="E12865" s="1">
        <v>1</v>
      </c>
      <c r="F12865" s="62">
        <v>19.7</v>
      </c>
    </row>
    <row r="12866" spans="1:6" x14ac:dyDescent="0.35">
      <c r="A12866" s="1">
        <v>104</v>
      </c>
      <c r="B12866" s="1" t="s">
        <v>127</v>
      </c>
      <c r="C12866" s="218">
        <v>44943</v>
      </c>
      <c r="D12866" s="218">
        <v>44941</v>
      </c>
      <c r="E12866" s="1">
        <v>4</v>
      </c>
      <c r="F12866" s="62">
        <v>120.13</v>
      </c>
    </row>
    <row r="12867" spans="1:6" x14ac:dyDescent="0.35">
      <c r="A12867" s="1">
        <v>104</v>
      </c>
      <c r="B12867" s="1" t="s">
        <v>127</v>
      </c>
      <c r="C12867" s="218">
        <v>44943</v>
      </c>
      <c r="D12867" s="218">
        <v>44942</v>
      </c>
      <c r="E12867" s="1">
        <v>7</v>
      </c>
      <c r="F12867" s="62">
        <v>237.35</v>
      </c>
    </row>
    <row r="12868" spans="1:6" x14ac:dyDescent="0.35">
      <c r="A12868" s="1">
        <v>104</v>
      </c>
      <c r="B12868" s="1" t="s">
        <v>127</v>
      </c>
      <c r="C12868" s="218">
        <v>44943</v>
      </c>
      <c r="D12868" s="218">
        <v>44943</v>
      </c>
      <c r="E12868" s="1">
        <v>13</v>
      </c>
      <c r="F12868" s="62">
        <v>453.71</v>
      </c>
    </row>
    <row r="12869" spans="1:6" x14ac:dyDescent="0.35">
      <c r="A12869" s="1">
        <v>104</v>
      </c>
      <c r="B12869" s="1" t="s">
        <v>127</v>
      </c>
      <c r="C12869" s="218">
        <v>44944</v>
      </c>
      <c r="D12869" s="218">
        <v>44941</v>
      </c>
      <c r="E12869" s="1">
        <v>2</v>
      </c>
      <c r="F12869" s="62">
        <v>47.17</v>
      </c>
    </row>
    <row r="12870" spans="1:6" x14ac:dyDescent="0.35">
      <c r="A12870" s="1">
        <v>104</v>
      </c>
      <c r="B12870" s="1" t="s">
        <v>127</v>
      </c>
      <c r="C12870" s="218">
        <v>44944</v>
      </c>
      <c r="D12870" s="218">
        <v>44942</v>
      </c>
      <c r="E12870" s="1">
        <v>5</v>
      </c>
      <c r="F12870" s="62">
        <v>222.21</v>
      </c>
    </row>
    <row r="12871" spans="1:6" x14ac:dyDescent="0.35">
      <c r="A12871" s="1">
        <v>104</v>
      </c>
      <c r="B12871" s="1" t="s">
        <v>127</v>
      </c>
      <c r="C12871" s="218">
        <v>44944</v>
      </c>
      <c r="D12871" s="218">
        <v>44943</v>
      </c>
      <c r="E12871" s="1">
        <v>2</v>
      </c>
      <c r="F12871" s="62">
        <v>102.56</v>
      </c>
    </row>
    <row r="12872" spans="1:6" x14ac:dyDescent="0.35">
      <c r="A12872" s="1">
        <v>104</v>
      </c>
      <c r="B12872" s="1" t="s">
        <v>127</v>
      </c>
      <c r="C12872" s="218">
        <v>44944</v>
      </c>
      <c r="D12872" s="218">
        <v>44944</v>
      </c>
      <c r="E12872" s="1">
        <v>14</v>
      </c>
      <c r="F12872" s="62">
        <v>435.98</v>
      </c>
    </row>
    <row r="12873" spans="1:6" x14ac:dyDescent="0.35">
      <c r="A12873" s="1">
        <v>104</v>
      </c>
      <c r="B12873" s="1" t="s">
        <v>127</v>
      </c>
      <c r="C12873" s="218">
        <v>44945</v>
      </c>
      <c r="D12873" s="218">
        <v>44942</v>
      </c>
      <c r="E12873" s="1">
        <v>1</v>
      </c>
      <c r="F12873" s="62">
        <v>54</v>
      </c>
    </row>
    <row r="12874" spans="1:6" x14ac:dyDescent="0.35">
      <c r="A12874" s="1">
        <v>104</v>
      </c>
      <c r="B12874" s="1" t="s">
        <v>127</v>
      </c>
      <c r="C12874" s="218">
        <v>44945</v>
      </c>
      <c r="D12874" s="218">
        <v>44943</v>
      </c>
      <c r="E12874" s="1">
        <v>2</v>
      </c>
      <c r="F12874" s="62">
        <v>75.64</v>
      </c>
    </row>
    <row r="12875" spans="1:6" x14ac:dyDescent="0.35">
      <c r="A12875" s="1">
        <v>104</v>
      </c>
      <c r="B12875" s="1" t="s">
        <v>127</v>
      </c>
      <c r="C12875" s="218">
        <v>44945</v>
      </c>
      <c r="D12875" s="218">
        <v>44944</v>
      </c>
      <c r="E12875" s="1">
        <v>4</v>
      </c>
      <c r="F12875" s="62">
        <v>149.04</v>
      </c>
    </row>
    <row r="12876" spans="1:6" x14ac:dyDescent="0.35">
      <c r="A12876" s="1">
        <v>104</v>
      </c>
      <c r="B12876" s="1" t="s">
        <v>127</v>
      </c>
      <c r="C12876" s="218">
        <v>44945</v>
      </c>
      <c r="D12876" s="218">
        <v>44945</v>
      </c>
      <c r="E12876" s="1">
        <v>9</v>
      </c>
      <c r="F12876" s="62">
        <v>271.55</v>
      </c>
    </row>
    <row r="12877" spans="1:6" x14ac:dyDescent="0.35">
      <c r="A12877" s="1">
        <v>104</v>
      </c>
      <c r="B12877" s="1" t="s">
        <v>127</v>
      </c>
      <c r="C12877" s="218">
        <v>44946</v>
      </c>
      <c r="D12877" s="218">
        <v>44943</v>
      </c>
      <c r="E12877" s="1">
        <v>1</v>
      </c>
      <c r="F12877" s="62">
        <v>23.41</v>
      </c>
    </row>
    <row r="12878" spans="1:6" x14ac:dyDescent="0.35">
      <c r="A12878" s="1">
        <v>104</v>
      </c>
      <c r="B12878" s="1" t="s">
        <v>127</v>
      </c>
      <c r="C12878" s="218">
        <v>44946</v>
      </c>
      <c r="D12878" s="218">
        <v>44944</v>
      </c>
      <c r="E12878" s="1">
        <v>2</v>
      </c>
      <c r="F12878" s="62">
        <v>47.27</v>
      </c>
    </row>
    <row r="12879" spans="1:6" x14ac:dyDescent="0.35">
      <c r="A12879" s="1">
        <v>104</v>
      </c>
      <c r="B12879" s="1" t="s">
        <v>127</v>
      </c>
      <c r="C12879" s="218">
        <v>44946</v>
      </c>
      <c r="D12879" s="218">
        <v>44945</v>
      </c>
      <c r="E12879" s="1">
        <v>5</v>
      </c>
      <c r="F12879" s="62">
        <v>170.48</v>
      </c>
    </row>
    <row r="12880" spans="1:6" x14ac:dyDescent="0.35">
      <c r="A12880" s="1">
        <v>104</v>
      </c>
      <c r="B12880" s="1" t="s">
        <v>127</v>
      </c>
      <c r="C12880" s="218">
        <v>44947</v>
      </c>
      <c r="D12880" s="218">
        <v>44944</v>
      </c>
      <c r="E12880" s="1">
        <v>1</v>
      </c>
      <c r="F12880" s="62">
        <v>22.77</v>
      </c>
    </row>
    <row r="12881" spans="1:6" x14ac:dyDescent="0.35">
      <c r="A12881" s="1">
        <v>104</v>
      </c>
      <c r="B12881" s="1" t="s">
        <v>127</v>
      </c>
      <c r="C12881" s="218">
        <v>44947</v>
      </c>
      <c r="D12881" s="218">
        <v>44945</v>
      </c>
      <c r="E12881" s="1">
        <v>2</v>
      </c>
      <c r="F12881" s="62">
        <v>72.37</v>
      </c>
    </row>
    <row r="12882" spans="1:6" x14ac:dyDescent="0.35">
      <c r="A12882" s="1">
        <v>104</v>
      </c>
      <c r="B12882" s="1" t="s">
        <v>127</v>
      </c>
      <c r="C12882" s="218">
        <v>44947</v>
      </c>
      <c r="D12882" s="218">
        <v>44947</v>
      </c>
      <c r="E12882" s="1">
        <v>6</v>
      </c>
      <c r="F12882" s="62">
        <v>232.3</v>
      </c>
    </row>
    <row r="12883" spans="1:6" x14ac:dyDescent="0.35">
      <c r="A12883" s="1">
        <v>105</v>
      </c>
      <c r="B12883" s="1" t="s">
        <v>128</v>
      </c>
      <c r="C12883" s="218">
        <v>44906</v>
      </c>
      <c r="D12883" s="218">
        <v>44904</v>
      </c>
      <c r="E12883" s="1">
        <v>6</v>
      </c>
      <c r="F12883" s="62">
        <v>141.16</v>
      </c>
    </row>
    <row r="12884" spans="1:6" x14ac:dyDescent="0.35">
      <c r="A12884" s="1">
        <v>105</v>
      </c>
      <c r="B12884" s="1" t="s">
        <v>128</v>
      </c>
      <c r="C12884" s="218">
        <v>44906</v>
      </c>
      <c r="D12884" s="218">
        <v>44906</v>
      </c>
      <c r="E12884" s="1">
        <v>1</v>
      </c>
      <c r="F12884" s="62">
        <v>23.36</v>
      </c>
    </row>
    <row r="12885" spans="1:6" x14ac:dyDescent="0.35">
      <c r="A12885" s="1">
        <v>105</v>
      </c>
      <c r="B12885" s="1" t="s">
        <v>128</v>
      </c>
      <c r="C12885" s="218">
        <v>44908</v>
      </c>
      <c r="D12885" s="218">
        <v>44906</v>
      </c>
      <c r="E12885" s="1">
        <v>5</v>
      </c>
      <c r="F12885" s="62">
        <v>114.93</v>
      </c>
    </row>
    <row r="12886" spans="1:6" x14ac:dyDescent="0.35">
      <c r="A12886" s="1">
        <v>105</v>
      </c>
      <c r="B12886" s="1" t="s">
        <v>128</v>
      </c>
      <c r="C12886" s="218">
        <v>44908</v>
      </c>
      <c r="D12886" s="218">
        <v>44907</v>
      </c>
      <c r="E12886" s="1">
        <v>4</v>
      </c>
      <c r="F12886" s="62">
        <v>92.21</v>
      </c>
    </row>
    <row r="12887" spans="1:6" x14ac:dyDescent="0.35">
      <c r="A12887" s="1">
        <v>105</v>
      </c>
      <c r="B12887" s="1" t="s">
        <v>128</v>
      </c>
      <c r="C12887" s="218">
        <v>44908</v>
      </c>
      <c r="D12887" s="218">
        <v>44908</v>
      </c>
      <c r="E12887" s="1">
        <v>1</v>
      </c>
      <c r="F12887" s="62">
        <v>23.41</v>
      </c>
    </row>
    <row r="12888" spans="1:6" x14ac:dyDescent="0.35">
      <c r="A12888" s="1">
        <v>105</v>
      </c>
      <c r="B12888" s="1" t="s">
        <v>128</v>
      </c>
      <c r="C12888" s="218">
        <v>44909</v>
      </c>
      <c r="D12888" s="218">
        <v>44907</v>
      </c>
      <c r="E12888" s="1">
        <v>1</v>
      </c>
      <c r="F12888" s="62">
        <v>22.67</v>
      </c>
    </row>
    <row r="12889" spans="1:6" x14ac:dyDescent="0.35">
      <c r="A12889" s="1">
        <v>105</v>
      </c>
      <c r="B12889" s="1" t="s">
        <v>128</v>
      </c>
      <c r="C12889" s="218">
        <v>44909</v>
      </c>
      <c r="D12889" s="218">
        <v>44908</v>
      </c>
      <c r="E12889" s="1">
        <v>8</v>
      </c>
      <c r="F12889" s="62">
        <v>184.72</v>
      </c>
    </row>
    <row r="12890" spans="1:6" x14ac:dyDescent="0.35">
      <c r="A12890" s="1">
        <v>105</v>
      </c>
      <c r="B12890" s="1" t="s">
        <v>128</v>
      </c>
      <c r="C12890" s="218">
        <v>44911</v>
      </c>
      <c r="D12890" s="218">
        <v>44909</v>
      </c>
      <c r="E12890" s="1">
        <v>3</v>
      </c>
      <c r="F12890" s="62">
        <v>68.41</v>
      </c>
    </row>
    <row r="12891" spans="1:6" x14ac:dyDescent="0.35">
      <c r="A12891" s="1">
        <v>105</v>
      </c>
      <c r="B12891" s="1" t="s">
        <v>128</v>
      </c>
      <c r="C12891" s="218">
        <v>44911</v>
      </c>
      <c r="D12891" s="218">
        <v>44910</v>
      </c>
      <c r="E12891" s="1">
        <v>1</v>
      </c>
      <c r="F12891" s="62">
        <v>53.56</v>
      </c>
    </row>
    <row r="12892" spans="1:6" x14ac:dyDescent="0.35">
      <c r="A12892" s="1">
        <v>105</v>
      </c>
      <c r="B12892" s="1" t="s">
        <v>128</v>
      </c>
      <c r="C12892" s="218">
        <v>44911</v>
      </c>
      <c r="D12892" s="218">
        <v>44911</v>
      </c>
      <c r="E12892" s="1">
        <v>1</v>
      </c>
      <c r="F12892" s="62">
        <v>53.71</v>
      </c>
    </row>
    <row r="12893" spans="1:6" x14ac:dyDescent="0.35">
      <c r="A12893" s="1">
        <v>105</v>
      </c>
      <c r="B12893" s="1" t="s">
        <v>128</v>
      </c>
      <c r="C12893" s="218">
        <v>44912</v>
      </c>
      <c r="D12893" s="218">
        <v>44908</v>
      </c>
      <c r="E12893" s="1">
        <v>2</v>
      </c>
      <c r="F12893" s="62">
        <v>46.48</v>
      </c>
    </row>
    <row r="12894" spans="1:6" x14ac:dyDescent="0.35">
      <c r="A12894" s="1">
        <v>105</v>
      </c>
      <c r="B12894" s="1" t="s">
        <v>128</v>
      </c>
      <c r="C12894" s="218">
        <v>44912</v>
      </c>
      <c r="D12894" s="218">
        <v>44909</v>
      </c>
      <c r="E12894" s="1">
        <v>7</v>
      </c>
      <c r="F12894" s="62">
        <v>161.76</v>
      </c>
    </row>
    <row r="12895" spans="1:6" x14ac:dyDescent="0.35">
      <c r="A12895" s="1">
        <v>105</v>
      </c>
      <c r="B12895" s="1" t="s">
        <v>128</v>
      </c>
      <c r="C12895" s="218">
        <v>44912</v>
      </c>
      <c r="D12895" s="218">
        <v>44910</v>
      </c>
      <c r="E12895" s="1">
        <v>2</v>
      </c>
      <c r="F12895" s="62">
        <v>105.64</v>
      </c>
    </row>
    <row r="12896" spans="1:6" x14ac:dyDescent="0.35">
      <c r="A12896" s="1">
        <v>105</v>
      </c>
      <c r="B12896" s="1" t="s">
        <v>128</v>
      </c>
      <c r="C12896" s="218">
        <v>44912</v>
      </c>
      <c r="D12896" s="218">
        <v>44911</v>
      </c>
      <c r="E12896" s="1">
        <v>2</v>
      </c>
      <c r="F12896" s="62">
        <v>39.549999999999997</v>
      </c>
    </row>
    <row r="12897" spans="1:6" x14ac:dyDescent="0.35">
      <c r="A12897" s="1">
        <v>105</v>
      </c>
      <c r="B12897" s="1" t="s">
        <v>128</v>
      </c>
      <c r="C12897" s="218">
        <v>44912</v>
      </c>
      <c r="D12897" s="218">
        <v>44912</v>
      </c>
      <c r="E12897" s="1">
        <v>1</v>
      </c>
      <c r="F12897" s="62">
        <v>49.5</v>
      </c>
    </row>
    <row r="12898" spans="1:6" x14ac:dyDescent="0.35">
      <c r="A12898" s="1">
        <v>105</v>
      </c>
      <c r="B12898" s="1" t="s">
        <v>128</v>
      </c>
      <c r="C12898" s="218">
        <v>44913</v>
      </c>
      <c r="D12898" s="218">
        <v>44910</v>
      </c>
      <c r="E12898" s="1">
        <v>2</v>
      </c>
      <c r="F12898" s="62">
        <v>76.13</v>
      </c>
    </row>
    <row r="12899" spans="1:6" x14ac:dyDescent="0.35">
      <c r="A12899" s="1">
        <v>105</v>
      </c>
      <c r="B12899" s="1" t="s">
        <v>128</v>
      </c>
      <c r="C12899" s="218">
        <v>44913</v>
      </c>
      <c r="D12899" s="218">
        <v>44911</v>
      </c>
      <c r="E12899" s="1">
        <v>4</v>
      </c>
      <c r="F12899" s="62">
        <v>92.71</v>
      </c>
    </row>
    <row r="12900" spans="1:6" x14ac:dyDescent="0.35">
      <c r="A12900" s="1">
        <v>105</v>
      </c>
      <c r="B12900" s="1" t="s">
        <v>128</v>
      </c>
      <c r="C12900" s="218">
        <v>44913</v>
      </c>
      <c r="D12900" s="218">
        <v>44912</v>
      </c>
      <c r="E12900" s="1">
        <v>6</v>
      </c>
      <c r="F12900" s="62">
        <v>136.91999999999999</v>
      </c>
    </row>
    <row r="12901" spans="1:6" x14ac:dyDescent="0.35">
      <c r="A12901" s="1">
        <v>105</v>
      </c>
      <c r="B12901" s="1" t="s">
        <v>128</v>
      </c>
      <c r="C12901" s="218">
        <v>44913</v>
      </c>
      <c r="D12901" s="218">
        <v>44913</v>
      </c>
      <c r="E12901" s="1">
        <v>2</v>
      </c>
      <c r="F12901" s="62">
        <v>101.77</v>
      </c>
    </row>
    <row r="12902" spans="1:6" x14ac:dyDescent="0.35">
      <c r="A12902" s="1">
        <v>105</v>
      </c>
      <c r="B12902" s="1" t="s">
        <v>128</v>
      </c>
      <c r="C12902" s="218">
        <v>44914</v>
      </c>
      <c r="D12902" s="218">
        <v>44913</v>
      </c>
      <c r="E12902" s="1">
        <v>5</v>
      </c>
      <c r="F12902" s="62">
        <v>116.53</v>
      </c>
    </row>
    <row r="12903" spans="1:6" x14ac:dyDescent="0.35">
      <c r="A12903" s="1">
        <v>105</v>
      </c>
      <c r="B12903" s="1" t="s">
        <v>128</v>
      </c>
      <c r="C12903" s="218">
        <v>44914</v>
      </c>
      <c r="D12903" s="218">
        <v>44914</v>
      </c>
      <c r="E12903" s="1">
        <v>2</v>
      </c>
      <c r="F12903" s="62">
        <v>107.47</v>
      </c>
    </row>
    <row r="12904" spans="1:6" x14ac:dyDescent="0.35">
      <c r="A12904" s="1">
        <v>105</v>
      </c>
      <c r="B12904" s="1" t="s">
        <v>128</v>
      </c>
      <c r="C12904" s="218">
        <v>44915</v>
      </c>
      <c r="D12904" s="218">
        <v>44914</v>
      </c>
      <c r="E12904" s="1">
        <v>4</v>
      </c>
      <c r="F12904" s="62">
        <v>92.71</v>
      </c>
    </row>
    <row r="12905" spans="1:6" x14ac:dyDescent="0.35">
      <c r="A12905" s="1">
        <v>105</v>
      </c>
      <c r="B12905" s="1" t="s">
        <v>128</v>
      </c>
      <c r="C12905" s="218">
        <v>44915</v>
      </c>
      <c r="D12905" s="218">
        <v>44915</v>
      </c>
      <c r="E12905" s="1">
        <v>3</v>
      </c>
      <c r="F12905" s="62">
        <v>129.29</v>
      </c>
    </row>
    <row r="12906" spans="1:6" x14ac:dyDescent="0.35">
      <c r="A12906" s="1">
        <v>105</v>
      </c>
      <c r="B12906" s="1" t="s">
        <v>128</v>
      </c>
      <c r="C12906" s="218">
        <v>44916</v>
      </c>
      <c r="D12906" s="218">
        <v>44914</v>
      </c>
      <c r="E12906" s="1">
        <v>3</v>
      </c>
      <c r="F12906" s="62">
        <v>69.59</v>
      </c>
    </row>
    <row r="12907" spans="1:6" x14ac:dyDescent="0.35">
      <c r="A12907" s="1">
        <v>105</v>
      </c>
      <c r="B12907" s="1" t="s">
        <v>128</v>
      </c>
      <c r="C12907" s="218">
        <v>44916</v>
      </c>
      <c r="D12907" s="218">
        <v>44915</v>
      </c>
      <c r="E12907" s="1">
        <v>9</v>
      </c>
      <c r="F12907" s="62">
        <v>268.24</v>
      </c>
    </row>
    <row r="12908" spans="1:6" x14ac:dyDescent="0.35">
      <c r="A12908" s="1">
        <v>105</v>
      </c>
      <c r="B12908" s="1" t="s">
        <v>128</v>
      </c>
      <c r="C12908" s="218">
        <v>44916</v>
      </c>
      <c r="D12908" s="218">
        <v>44916</v>
      </c>
      <c r="E12908" s="1">
        <v>2</v>
      </c>
      <c r="F12908" s="62">
        <v>107.26</v>
      </c>
    </row>
    <row r="12909" spans="1:6" x14ac:dyDescent="0.35">
      <c r="A12909" s="1">
        <v>105</v>
      </c>
      <c r="B12909" s="1" t="s">
        <v>128</v>
      </c>
      <c r="C12909" s="218">
        <v>44917</v>
      </c>
      <c r="D12909" s="218">
        <v>44916</v>
      </c>
      <c r="E12909" s="1">
        <v>4</v>
      </c>
      <c r="F12909" s="62">
        <v>120.18</v>
      </c>
    </row>
    <row r="12910" spans="1:6" x14ac:dyDescent="0.35">
      <c r="A12910" s="1">
        <v>105</v>
      </c>
      <c r="B12910" s="1" t="s">
        <v>128</v>
      </c>
      <c r="C12910" s="218">
        <v>44917</v>
      </c>
      <c r="D12910" s="218">
        <v>44917</v>
      </c>
      <c r="E12910" s="1">
        <v>5</v>
      </c>
      <c r="F12910" s="62">
        <v>265.76</v>
      </c>
    </row>
    <row r="12911" spans="1:6" x14ac:dyDescent="0.35">
      <c r="A12911" s="1">
        <v>105</v>
      </c>
      <c r="B12911" s="1" t="s">
        <v>128</v>
      </c>
      <c r="C12911" s="218">
        <v>44918</v>
      </c>
      <c r="D12911" s="218">
        <v>44918</v>
      </c>
      <c r="E12911" s="1">
        <v>8</v>
      </c>
      <c r="F12911" s="62">
        <v>246.89</v>
      </c>
    </row>
    <row r="12912" spans="1:6" x14ac:dyDescent="0.35">
      <c r="A12912" s="1">
        <v>105</v>
      </c>
      <c r="B12912" s="1" t="s">
        <v>128</v>
      </c>
      <c r="C12912" s="218">
        <v>44919</v>
      </c>
      <c r="D12912" s="218">
        <v>44919</v>
      </c>
      <c r="E12912" s="1">
        <v>17</v>
      </c>
      <c r="F12912" s="62">
        <v>545.57000000000005</v>
      </c>
    </row>
    <row r="12913" spans="1:6" x14ac:dyDescent="0.35">
      <c r="A12913" s="1">
        <v>105</v>
      </c>
      <c r="B12913" s="1" t="s">
        <v>128</v>
      </c>
      <c r="C12913" s="218">
        <v>44920</v>
      </c>
      <c r="D12913" s="218">
        <v>44920</v>
      </c>
      <c r="E12913" s="1">
        <v>5</v>
      </c>
      <c r="F12913" s="62">
        <v>235.72</v>
      </c>
    </row>
    <row r="12914" spans="1:6" x14ac:dyDescent="0.35">
      <c r="A12914" s="1">
        <v>105</v>
      </c>
      <c r="B12914" s="1" t="s">
        <v>128</v>
      </c>
      <c r="C12914" s="218">
        <v>44921</v>
      </c>
      <c r="D12914" s="218">
        <v>44920</v>
      </c>
      <c r="E12914" s="1">
        <v>1</v>
      </c>
      <c r="F12914" s="62">
        <v>23.36</v>
      </c>
    </row>
    <row r="12915" spans="1:6" x14ac:dyDescent="0.35">
      <c r="A12915" s="1">
        <v>105</v>
      </c>
      <c r="B12915" s="1" t="s">
        <v>128</v>
      </c>
      <c r="C12915" s="218">
        <v>44921</v>
      </c>
      <c r="D12915" s="218">
        <v>44921</v>
      </c>
      <c r="E12915" s="1">
        <v>10</v>
      </c>
      <c r="F12915" s="62">
        <v>410.95</v>
      </c>
    </row>
    <row r="12916" spans="1:6" x14ac:dyDescent="0.35">
      <c r="A12916" s="1">
        <v>105</v>
      </c>
      <c r="B12916" s="1" t="s">
        <v>128</v>
      </c>
      <c r="C12916" s="218">
        <v>44922</v>
      </c>
      <c r="D12916" s="218">
        <v>44922</v>
      </c>
      <c r="E12916" s="1">
        <v>10</v>
      </c>
      <c r="F12916" s="62">
        <v>325.55</v>
      </c>
    </row>
    <row r="12917" spans="1:6" x14ac:dyDescent="0.35">
      <c r="A12917" s="1">
        <v>105</v>
      </c>
      <c r="B12917" s="1" t="s">
        <v>128</v>
      </c>
      <c r="C12917" s="218">
        <v>44923</v>
      </c>
      <c r="D12917" s="218">
        <v>44923</v>
      </c>
      <c r="E12917" s="1">
        <v>8</v>
      </c>
      <c r="F12917" s="62">
        <v>306.95</v>
      </c>
    </row>
    <row r="12918" spans="1:6" x14ac:dyDescent="0.35">
      <c r="A12918" s="1">
        <v>105</v>
      </c>
      <c r="B12918" s="1" t="s">
        <v>128</v>
      </c>
      <c r="C12918" s="218">
        <v>44924</v>
      </c>
      <c r="D12918" s="218">
        <v>44924</v>
      </c>
      <c r="E12918" s="1">
        <v>9</v>
      </c>
      <c r="F12918" s="62">
        <v>300.89999999999998</v>
      </c>
    </row>
    <row r="12919" spans="1:6" x14ac:dyDescent="0.35">
      <c r="A12919" s="1">
        <v>105</v>
      </c>
      <c r="B12919" s="1" t="s">
        <v>128</v>
      </c>
      <c r="C12919" s="218">
        <v>44925</v>
      </c>
      <c r="D12919" s="218">
        <v>44925</v>
      </c>
      <c r="E12919" s="1">
        <v>9</v>
      </c>
      <c r="F12919" s="62">
        <v>327.63</v>
      </c>
    </row>
    <row r="12920" spans="1:6" x14ac:dyDescent="0.35">
      <c r="A12920" s="1">
        <v>105</v>
      </c>
      <c r="B12920" s="1" t="s">
        <v>128</v>
      </c>
      <c r="C12920" s="218">
        <v>44926</v>
      </c>
      <c r="D12920" s="218">
        <v>44926</v>
      </c>
      <c r="E12920" s="1">
        <v>7</v>
      </c>
      <c r="F12920" s="62">
        <v>221.36</v>
      </c>
    </row>
    <row r="12921" spans="1:6" x14ac:dyDescent="0.35">
      <c r="A12921" s="1">
        <v>105</v>
      </c>
      <c r="B12921" s="1" t="s">
        <v>128</v>
      </c>
      <c r="C12921" s="218">
        <v>44928</v>
      </c>
      <c r="D12921" s="218">
        <v>44926</v>
      </c>
      <c r="E12921" s="1">
        <v>3</v>
      </c>
      <c r="F12921" s="62">
        <v>100.09</v>
      </c>
    </row>
    <row r="12922" spans="1:6" x14ac:dyDescent="0.35">
      <c r="A12922" s="1">
        <v>105</v>
      </c>
      <c r="B12922" s="1" t="s">
        <v>128</v>
      </c>
      <c r="C12922" s="218">
        <v>44928</v>
      </c>
      <c r="D12922" s="218">
        <v>44927</v>
      </c>
      <c r="E12922" s="1">
        <v>9</v>
      </c>
      <c r="F12922" s="62">
        <v>240.46</v>
      </c>
    </row>
    <row r="12923" spans="1:6" x14ac:dyDescent="0.35">
      <c r="A12923" s="1">
        <v>105</v>
      </c>
      <c r="B12923" s="1" t="s">
        <v>128</v>
      </c>
      <c r="C12923" s="218">
        <v>44928</v>
      </c>
      <c r="D12923" s="218">
        <v>44928</v>
      </c>
      <c r="E12923" s="1">
        <v>2</v>
      </c>
      <c r="F12923" s="62">
        <v>79.3</v>
      </c>
    </row>
    <row r="12924" spans="1:6" x14ac:dyDescent="0.35">
      <c r="A12924" s="1">
        <v>105</v>
      </c>
      <c r="B12924" s="1" t="s">
        <v>128</v>
      </c>
      <c r="C12924" s="218">
        <v>44929</v>
      </c>
      <c r="D12924" s="218">
        <v>44927</v>
      </c>
      <c r="E12924" s="1">
        <v>2</v>
      </c>
      <c r="F12924" s="62">
        <v>75.63</v>
      </c>
    </row>
    <row r="12925" spans="1:6" x14ac:dyDescent="0.35">
      <c r="A12925" s="1">
        <v>105</v>
      </c>
      <c r="B12925" s="1" t="s">
        <v>128</v>
      </c>
      <c r="C12925" s="218">
        <v>44929</v>
      </c>
      <c r="D12925" s="218">
        <v>44928</v>
      </c>
      <c r="E12925" s="1">
        <v>5</v>
      </c>
      <c r="F12925" s="62">
        <v>146.72</v>
      </c>
    </row>
    <row r="12926" spans="1:6" x14ac:dyDescent="0.35">
      <c r="A12926" s="1">
        <v>105</v>
      </c>
      <c r="B12926" s="1" t="s">
        <v>128</v>
      </c>
      <c r="C12926" s="218">
        <v>44929</v>
      </c>
      <c r="D12926" s="218">
        <v>44929</v>
      </c>
      <c r="E12926" s="1">
        <v>5</v>
      </c>
      <c r="F12926" s="62">
        <v>175.73</v>
      </c>
    </row>
    <row r="12927" spans="1:6" x14ac:dyDescent="0.35">
      <c r="A12927" s="1">
        <v>105</v>
      </c>
      <c r="B12927" s="1" t="s">
        <v>128</v>
      </c>
      <c r="C12927" s="218">
        <v>44930</v>
      </c>
      <c r="D12927" s="218">
        <v>44929</v>
      </c>
      <c r="E12927" s="1">
        <v>4</v>
      </c>
      <c r="F12927" s="62">
        <v>153.63999999999999</v>
      </c>
    </row>
    <row r="12928" spans="1:6" x14ac:dyDescent="0.35">
      <c r="A12928" s="1">
        <v>105</v>
      </c>
      <c r="B12928" s="1" t="s">
        <v>128</v>
      </c>
      <c r="C12928" s="218">
        <v>44930</v>
      </c>
      <c r="D12928" s="218">
        <v>44930</v>
      </c>
      <c r="E12928" s="1">
        <v>8</v>
      </c>
      <c r="F12928" s="62">
        <v>308.52999999999997</v>
      </c>
    </row>
    <row r="12929" spans="1:6" x14ac:dyDescent="0.35">
      <c r="A12929" s="1">
        <v>105</v>
      </c>
      <c r="B12929" s="1" t="s">
        <v>128</v>
      </c>
      <c r="C12929" s="218">
        <v>44931</v>
      </c>
      <c r="D12929" s="218">
        <v>44931</v>
      </c>
      <c r="E12929" s="1">
        <v>6</v>
      </c>
      <c r="F12929" s="62">
        <v>230.16</v>
      </c>
    </row>
    <row r="12930" spans="1:6" x14ac:dyDescent="0.35">
      <c r="A12930" s="1">
        <v>105</v>
      </c>
      <c r="B12930" s="1" t="s">
        <v>128</v>
      </c>
      <c r="C12930" s="218">
        <v>44932</v>
      </c>
      <c r="D12930" s="218">
        <v>44932</v>
      </c>
      <c r="E12930" s="1">
        <v>5</v>
      </c>
      <c r="F12930" s="62">
        <v>175.07</v>
      </c>
    </row>
    <row r="12931" spans="1:6" x14ac:dyDescent="0.35">
      <c r="A12931" s="1">
        <v>105</v>
      </c>
      <c r="B12931" s="1" t="s">
        <v>128</v>
      </c>
      <c r="C12931" s="218">
        <v>44933</v>
      </c>
      <c r="D12931" s="218">
        <v>44932</v>
      </c>
      <c r="E12931" s="1">
        <v>3</v>
      </c>
      <c r="F12931" s="62">
        <v>129.94</v>
      </c>
    </row>
    <row r="12932" spans="1:6" x14ac:dyDescent="0.35">
      <c r="A12932" s="1">
        <v>105</v>
      </c>
      <c r="B12932" s="1" t="s">
        <v>128</v>
      </c>
      <c r="C12932" s="218">
        <v>44933</v>
      </c>
      <c r="D12932" s="218">
        <v>44933</v>
      </c>
      <c r="E12932" s="1">
        <v>5</v>
      </c>
      <c r="F12932" s="62">
        <v>117.8</v>
      </c>
    </row>
    <row r="12933" spans="1:6" x14ac:dyDescent="0.35">
      <c r="A12933" s="1">
        <v>105</v>
      </c>
      <c r="B12933" s="1" t="s">
        <v>128</v>
      </c>
      <c r="C12933" s="218">
        <v>44934</v>
      </c>
      <c r="D12933" s="218">
        <v>44932</v>
      </c>
      <c r="E12933" s="1">
        <v>1</v>
      </c>
      <c r="F12933" s="62">
        <v>53.26</v>
      </c>
    </row>
    <row r="12934" spans="1:6" x14ac:dyDescent="0.35">
      <c r="A12934" s="1">
        <v>105</v>
      </c>
      <c r="B12934" s="1" t="s">
        <v>128</v>
      </c>
      <c r="C12934" s="218">
        <v>44934</v>
      </c>
      <c r="D12934" s="218">
        <v>44933</v>
      </c>
      <c r="E12934" s="1">
        <v>4</v>
      </c>
      <c r="F12934" s="62">
        <v>93.85</v>
      </c>
    </row>
    <row r="12935" spans="1:6" x14ac:dyDescent="0.35">
      <c r="A12935" s="1">
        <v>105</v>
      </c>
      <c r="B12935" s="1" t="s">
        <v>128</v>
      </c>
      <c r="C12935" s="218">
        <v>44934</v>
      </c>
      <c r="D12935" s="218">
        <v>44934</v>
      </c>
      <c r="E12935" s="1">
        <v>3</v>
      </c>
      <c r="F12935" s="62">
        <v>129.68</v>
      </c>
    </row>
    <row r="12936" spans="1:6" x14ac:dyDescent="0.35">
      <c r="A12936" s="1">
        <v>105</v>
      </c>
      <c r="B12936" s="1" t="s">
        <v>128</v>
      </c>
      <c r="C12936" s="218">
        <v>44936</v>
      </c>
      <c r="D12936" s="218">
        <v>44933</v>
      </c>
      <c r="E12936" s="1">
        <v>1</v>
      </c>
      <c r="F12936" s="62">
        <v>53.96</v>
      </c>
    </row>
    <row r="12937" spans="1:6" x14ac:dyDescent="0.35">
      <c r="A12937" s="1">
        <v>105</v>
      </c>
      <c r="B12937" s="1" t="s">
        <v>128</v>
      </c>
      <c r="C12937" s="218">
        <v>44936</v>
      </c>
      <c r="D12937" s="218">
        <v>44934</v>
      </c>
      <c r="E12937" s="1">
        <v>4</v>
      </c>
      <c r="F12937" s="62">
        <v>147.56</v>
      </c>
    </row>
    <row r="12938" spans="1:6" x14ac:dyDescent="0.35">
      <c r="A12938" s="1">
        <v>105</v>
      </c>
      <c r="B12938" s="1" t="s">
        <v>128</v>
      </c>
      <c r="C12938" s="218">
        <v>44936</v>
      </c>
      <c r="D12938" s="218">
        <v>44935</v>
      </c>
      <c r="E12938" s="1">
        <v>6</v>
      </c>
      <c r="F12938" s="62">
        <v>197.79</v>
      </c>
    </row>
    <row r="12939" spans="1:6" x14ac:dyDescent="0.35">
      <c r="A12939" s="1">
        <v>105</v>
      </c>
      <c r="B12939" s="1" t="s">
        <v>128</v>
      </c>
      <c r="C12939" s="218">
        <v>44936</v>
      </c>
      <c r="D12939" s="218">
        <v>44936</v>
      </c>
      <c r="E12939" s="1">
        <v>3</v>
      </c>
      <c r="F12939" s="62">
        <v>97.86</v>
      </c>
    </row>
    <row r="12940" spans="1:6" x14ac:dyDescent="0.35">
      <c r="A12940" s="1">
        <v>105</v>
      </c>
      <c r="B12940" s="1" t="s">
        <v>128</v>
      </c>
      <c r="C12940" s="218">
        <v>44937</v>
      </c>
      <c r="D12940" s="218">
        <v>44935</v>
      </c>
      <c r="E12940" s="1">
        <v>4</v>
      </c>
      <c r="F12940" s="62">
        <v>152.5</v>
      </c>
    </row>
    <row r="12941" spans="1:6" x14ac:dyDescent="0.35">
      <c r="A12941" s="1">
        <v>105</v>
      </c>
      <c r="B12941" s="1" t="s">
        <v>128</v>
      </c>
      <c r="C12941" s="218">
        <v>44937</v>
      </c>
      <c r="D12941" s="218">
        <v>44936</v>
      </c>
      <c r="E12941" s="1">
        <v>4</v>
      </c>
      <c r="F12941" s="62">
        <v>93.94</v>
      </c>
    </row>
    <row r="12942" spans="1:6" x14ac:dyDescent="0.35">
      <c r="A12942" s="1">
        <v>105</v>
      </c>
      <c r="B12942" s="1" t="s">
        <v>128</v>
      </c>
      <c r="C12942" s="218">
        <v>44938</v>
      </c>
      <c r="D12942" s="218">
        <v>44936</v>
      </c>
      <c r="E12942" s="1">
        <v>2</v>
      </c>
      <c r="F12942" s="62">
        <v>76.62</v>
      </c>
    </row>
    <row r="12943" spans="1:6" x14ac:dyDescent="0.35">
      <c r="A12943" s="1">
        <v>105</v>
      </c>
      <c r="B12943" s="1" t="s">
        <v>128</v>
      </c>
      <c r="C12943" s="218">
        <v>44938</v>
      </c>
      <c r="D12943" s="218">
        <v>44937</v>
      </c>
      <c r="E12943" s="1">
        <v>3</v>
      </c>
      <c r="F12943" s="62">
        <v>98.2</v>
      </c>
    </row>
    <row r="12944" spans="1:6" x14ac:dyDescent="0.35">
      <c r="A12944" s="1">
        <v>105</v>
      </c>
      <c r="B12944" s="1" t="s">
        <v>128</v>
      </c>
      <c r="C12944" s="218">
        <v>44938</v>
      </c>
      <c r="D12944" s="218">
        <v>44938</v>
      </c>
      <c r="E12944" s="1">
        <v>1</v>
      </c>
      <c r="F12944" s="62">
        <v>51.18</v>
      </c>
    </row>
    <row r="12945" spans="1:6" x14ac:dyDescent="0.35">
      <c r="A12945" s="1">
        <v>105</v>
      </c>
      <c r="B12945" s="1" t="s">
        <v>128</v>
      </c>
      <c r="C12945" s="218">
        <v>44939</v>
      </c>
      <c r="D12945" s="218">
        <v>44936</v>
      </c>
      <c r="E12945" s="1">
        <v>1</v>
      </c>
      <c r="F12945" s="62">
        <v>23.26</v>
      </c>
    </row>
    <row r="12946" spans="1:6" x14ac:dyDescent="0.35">
      <c r="A12946" s="1">
        <v>105</v>
      </c>
      <c r="B12946" s="1" t="s">
        <v>128</v>
      </c>
      <c r="C12946" s="218">
        <v>44939</v>
      </c>
      <c r="D12946" s="218">
        <v>44937</v>
      </c>
      <c r="E12946" s="1">
        <v>5</v>
      </c>
      <c r="F12946" s="62">
        <v>176.86</v>
      </c>
    </row>
    <row r="12947" spans="1:6" x14ac:dyDescent="0.35">
      <c r="A12947" s="1">
        <v>105</v>
      </c>
      <c r="B12947" s="1" t="s">
        <v>128</v>
      </c>
      <c r="C12947" s="218">
        <v>44939</v>
      </c>
      <c r="D12947" s="218">
        <v>44938</v>
      </c>
      <c r="E12947" s="1">
        <v>4</v>
      </c>
      <c r="F12947" s="62">
        <v>94.04</v>
      </c>
    </row>
    <row r="12948" spans="1:6" x14ac:dyDescent="0.35">
      <c r="A12948" s="1">
        <v>105</v>
      </c>
      <c r="B12948" s="1" t="s">
        <v>128</v>
      </c>
      <c r="C12948" s="218">
        <v>44939</v>
      </c>
      <c r="D12948" s="218">
        <v>44939</v>
      </c>
      <c r="E12948" s="1">
        <v>3</v>
      </c>
      <c r="F12948" s="62">
        <v>129.63999999999999</v>
      </c>
    </row>
    <row r="12949" spans="1:6" x14ac:dyDescent="0.35">
      <c r="A12949" s="1">
        <v>105</v>
      </c>
      <c r="B12949" s="1" t="s">
        <v>128</v>
      </c>
      <c r="C12949" s="218">
        <v>44940</v>
      </c>
      <c r="D12949" s="218">
        <v>44937</v>
      </c>
      <c r="E12949" s="1">
        <v>1</v>
      </c>
      <c r="F12949" s="62">
        <v>52.82</v>
      </c>
    </row>
    <row r="12950" spans="1:6" x14ac:dyDescent="0.35">
      <c r="A12950" s="1">
        <v>105</v>
      </c>
      <c r="B12950" s="1" t="s">
        <v>128</v>
      </c>
      <c r="C12950" s="218">
        <v>44940</v>
      </c>
      <c r="D12950" s="218">
        <v>44938</v>
      </c>
      <c r="E12950" s="1">
        <v>5</v>
      </c>
      <c r="F12950" s="62">
        <v>115.68</v>
      </c>
    </row>
    <row r="12951" spans="1:6" x14ac:dyDescent="0.35">
      <c r="A12951" s="1">
        <v>105</v>
      </c>
      <c r="B12951" s="1" t="s">
        <v>128</v>
      </c>
      <c r="C12951" s="218">
        <v>44940</v>
      </c>
      <c r="D12951" s="218">
        <v>44939</v>
      </c>
      <c r="E12951" s="1">
        <v>3</v>
      </c>
      <c r="F12951" s="62">
        <v>99</v>
      </c>
    </row>
    <row r="12952" spans="1:6" x14ac:dyDescent="0.35">
      <c r="A12952" s="1">
        <v>105</v>
      </c>
      <c r="B12952" s="1" t="s">
        <v>128</v>
      </c>
      <c r="C12952" s="218">
        <v>44941</v>
      </c>
      <c r="D12952" s="218">
        <v>44938</v>
      </c>
      <c r="E12952" s="1">
        <v>5</v>
      </c>
      <c r="F12952" s="62">
        <v>116.16</v>
      </c>
    </row>
    <row r="12953" spans="1:6" x14ac:dyDescent="0.35">
      <c r="A12953" s="1">
        <v>105</v>
      </c>
      <c r="B12953" s="1" t="s">
        <v>128</v>
      </c>
      <c r="C12953" s="218">
        <v>44941</v>
      </c>
      <c r="D12953" s="218">
        <v>44939</v>
      </c>
      <c r="E12953" s="1">
        <v>4</v>
      </c>
      <c r="F12953" s="62">
        <v>92.87</v>
      </c>
    </row>
    <row r="12954" spans="1:6" x14ac:dyDescent="0.35">
      <c r="A12954" s="1">
        <v>105</v>
      </c>
      <c r="B12954" s="1" t="s">
        <v>128</v>
      </c>
      <c r="C12954" s="218">
        <v>44941</v>
      </c>
      <c r="D12954" s="218">
        <v>44940</v>
      </c>
      <c r="E12954" s="1">
        <v>7</v>
      </c>
      <c r="F12954" s="62">
        <v>249.86</v>
      </c>
    </row>
    <row r="12955" spans="1:6" x14ac:dyDescent="0.35">
      <c r="A12955" s="1">
        <v>105</v>
      </c>
      <c r="B12955" s="1" t="s">
        <v>128</v>
      </c>
      <c r="C12955" s="218">
        <v>44941</v>
      </c>
      <c r="D12955" s="218">
        <v>44941</v>
      </c>
      <c r="E12955" s="1">
        <v>1</v>
      </c>
      <c r="F12955" s="62">
        <v>44.35</v>
      </c>
    </row>
    <row r="12956" spans="1:6" x14ac:dyDescent="0.35">
      <c r="A12956" s="1">
        <v>105</v>
      </c>
      <c r="B12956" s="1" t="s">
        <v>128</v>
      </c>
      <c r="C12956" s="218">
        <v>44942</v>
      </c>
      <c r="D12956" s="218">
        <v>44939</v>
      </c>
      <c r="E12956" s="1">
        <v>5</v>
      </c>
      <c r="F12956" s="62">
        <v>115.32</v>
      </c>
    </row>
    <row r="12957" spans="1:6" x14ac:dyDescent="0.35">
      <c r="A12957" s="1">
        <v>105</v>
      </c>
      <c r="B12957" s="1" t="s">
        <v>128</v>
      </c>
      <c r="C12957" s="218">
        <v>44942</v>
      </c>
      <c r="D12957" s="218">
        <v>44941</v>
      </c>
      <c r="E12957" s="1">
        <v>1</v>
      </c>
      <c r="F12957" s="62">
        <v>23.17</v>
      </c>
    </row>
    <row r="12958" spans="1:6" x14ac:dyDescent="0.35">
      <c r="A12958" s="1">
        <v>105</v>
      </c>
      <c r="B12958" s="1" t="s">
        <v>128</v>
      </c>
      <c r="C12958" s="218">
        <v>44942</v>
      </c>
      <c r="D12958" s="218">
        <v>44942</v>
      </c>
      <c r="E12958" s="1">
        <v>1</v>
      </c>
      <c r="F12958" s="62">
        <v>51.68</v>
      </c>
    </row>
    <row r="12959" spans="1:6" x14ac:dyDescent="0.35">
      <c r="A12959" s="1">
        <v>105</v>
      </c>
      <c r="B12959" s="1" t="s">
        <v>128</v>
      </c>
      <c r="C12959" s="218">
        <v>44943</v>
      </c>
      <c r="D12959" s="218">
        <v>44940</v>
      </c>
      <c r="E12959" s="1">
        <v>2</v>
      </c>
      <c r="F12959" s="62">
        <v>47.52</v>
      </c>
    </row>
    <row r="12960" spans="1:6" x14ac:dyDescent="0.35">
      <c r="A12960" s="1">
        <v>105</v>
      </c>
      <c r="B12960" s="1" t="s">
        <v>128</v>
      </c>
      <c r="C12960" s="218">
        <v>44943</v>
      </c>
      <c r="D12960" s="218">
        <v>44941</v>
      </c>
      <c r="E12960" s="1">
        <v>2</v>
      </c>
      <c r="F12960" s="62">
        <v>46.92</v>
      </c>
    </row>
    <row r="12961" spans="1:6" x14ac:dyDescent="0.35">
      <c r="A12961" s="1">
        <v>105</v>
      </c>
      <c r="B12961" s="1" t="s">
        <v>128</v>
      </c>
      <c r="C12961" s="218">
        <v>44943</v>
      </c>
      <c r="D12961" s="218">
        <v>44942</v>
      </c>
      <c r="E12961" s="1">
        <v>2</v>
      </c>
      <c r="F12961" s="62">
        <v>108.6</v>
      </c>
    </row>
    <row r="12962" spans="1:6" x14ac:dyDescent="0.35">
      <c r="A12962" s="1">
        <v>105</v>
      </c>
      <c r="B12962" s="1" t="s">
        <v>128</v>
      </c>
      <c r="C12962" s="218">
        <v>44943</v>
      </c>
      <c r="D12962" s="218">
        <v>44943</v>
      </c>
      <c r="E12962" s="1">
        <v>1</v>
      </c>
      <c r="F12962" s="62">
        <v>54</v>
      </c>
    </row>
    <row r="12963" spans="1:6" x14ac:dyDescent="0.35">
      <c r="A12963" s="1">
        <v>105</v>
      </c>
      <c r="B12963" s="1" t="s">
        <v>128</v>
      </c>
      <c r="C12963" s="218">
        <v>44944</v>
      </c>
      <c r="D12963" s="218">
        <v>44940</v>
      </c>
      <c r="E12963" s="1">
        <v>2</v>
      </c>
      <c r="F12963" s="62">
        <v>45.84</v>
      </c>
    </row>
    <row r="12964" spans="1:6" x14ac:dyDescent="0.35">
      <c r="A12964" s="1">
        <v>105</v>
      </c>
      <c r="B12964" s="1" t="s">
        <v>128</v>
      </c>
      <c r="C12964" s="218">
        <v>44944</v>
      </c>
      <c r="D12964" s="218">
        <v>44941</v>
      </c>
      <c r="E12964" s="1">
        <v>2</v>
      </c>
      <c r="F12964" s="62">
        <v>76.13</v>
      </c>
    </row>
    <row r="12965" spans="1:6" x14ac:dyDescent="0.35">
      <c r="A12965" s="1">
        <v>105</v>
      </c>
      <c r="B12965" s="1" t="s">
        <v>128</v>
      </c>
      <c r="C12965" s="218">
        <v>44944</v>
      </c>
      <c r="D12965" s="218">
        <v>44942</v>
      </c>
      <c r="E12965" s="1">
        <v>2</v>
      </c>
      <c r="F12965" s="62">
        <v>46.67</v>
      </c>
    </row>
    <row r="12966" spans="1:6" x14ac:dyDescent="0.35">
      <c r="A12966" s="1">
        <v>105</v>
      </c>
      <c r="B12966" s="1" t="s">
        <v>128</v>
      </c>
      <c r="C12966" s="218">
        <v>44944</v>
      </c>
      <c r="D12966" s="218">
        <v>44943</v>
      </c>
      <c r="E12966" s="1">
        <v>2</v>
      </c>
      <c r="F12966" s="62">
        <v>70</v>
      </c>
    </row>
    <row r="12967" spans="1:6" x14ac:dyDescent="0.35">
      <c r="A12967" s="1">
        <v>105</v>
      </c>
      <c r="B12967" s="1" t="s">
        <v>128</v>
      </c>
      <c r="C12967" s="218">
        <v>44945</v>
      </c>
      <c r="D12967" s="218">
        <v>44941</v>
      </c>
      <c r="E12967" s="1">
        <v>7</v>
      </c>
      <c r="F12967" s="62">
        <v>215.32</v>
      </c>
    </row>
    <row r="12968" spans="1:6" x14ac:dyDescent="0.35">
      <c r="A12968" s="1">
        <v>105</v>
      </c>
      <c r="B12968" s="1" t="s">
        <v>128</v>
      </c>
      <c r="C12968" s="218">
        <v>44945</v>
      </c>
      <c r="D12968" s="218">
        <v>44942</v>
      </c>
      <c r="E12968" s="1">
        <v>4</v>
      </c>
      <c r="F12968" s="62">
        <v>123.11</v>
      </c>
    </row>
    <row r="12969" spans="1:6" x14ac:dyDescent="0.35">
      <c r="A12969" s="1">
        <v>105</v>
      </c>
      <c r="B12969" s="1" t="s">
        <v>128</v>
      </c>
      <c r="C12969" s="218">
        <v>44945</v>
      </c>
      <c r="D12969" s="218">
        <v>44943</v>
      </c>
      <c r="E12969" s="1">
        <v>2</v>
      </c>
      <c r="F12969" s="62">
        <v>47.02</v>
      </c>
    </row>
    <row r="12970" spans="1:6" x14ac:dyDescent="0.35">
      <c r="A12970" s="1">
        <v>105</v>
      </c>
      <c r="B12970" s="1" t="s">
        <v>128</v>
      </c>
      <c r="C12970" s="218">
        <v>44945</v>
      </c>
      <c r="D12970" s="218">
        <v>44944</v>
      </c>
      <c r="E12970" s="1">
        <v>2</v>
      </c>
      <c r="F12970" s="62">
        <v>76.819999999999993</v>
      </c>
    </row>
    <row r="12971" spans="1:6" x14ac:dyDescent="0.35">
      <c r="A12971" s="1">
        <v>105</v>
      </c>
      <c r="B12971" s="1" t="s">
        <v>128</v>
      </c>
      <c r="C12971" s="218">
        <v>44946</v>
      </c>
      <c r="D12971" s="218">
        <v>44943</v>
      </c>
      <c r="E12971" s="1">
        <v>2</v>
      </c>
      <c r="F12971" s="62">
        <v>104.25</v>
      </c>
    </row>
    <row r="12972" spans="1:6" x14ac:dyDescent="0.35">
      <c r="A12972" s="1">
        <v>105</v>
      </c>
      <c r="B12972" s="1" t="s">
        <v>128</v>
      </c>
      <c r="C12972" s="218">
        <v>44946</v>
      </c>
      <c r="D12972" s="218">
        <v>44945</v>
      </c>
      <c r="E12972" s="1">
        <v>4</v>
      </c>
      <c r="F12972" s="62">
        <v>122.75</v>
      </c>
    </row>
    <row r="12973" spans="1:6" x14ac:dyDescent="0.35">
      <c r="A12973" s="1">
        <v>105</v>
      </c>
      <c r="B12973" s="1" t="s">
        <v>128</v>
      </c>
      <c r="C12973" s="218">
        <v>44947</v>
      </c>
      <c r="D12973" s="218">
        <v>44943</v>
      </c>
      <c r="E12973" s="1">
        <v>1</v>
      </c>
      <c r="F12973" s="62">
        <v>21.68</v>
      </c>
    </row>
    <row r="12974" spans="1:6" x14ac:dyDescent="0.35">
      <c r="A12974" s="1">
        <v>105</v>
      </c>
      <c r="B12974" s="1" t="s">
        <v>128</v>
      </c>
      <c r="C12974" s="218">
        <v>44947</v>
      </c>
      <c r="D12974" s="218">
        <v>44944</v>
      </c>
      <c r="E12974" s="1">
        <v>4</v>
      </c>
      <c r="F12974" s="62">
        <v>92.65</v>
      </c>
    </row>
    <row r="12975" spans="1:6" x14ac:dyDescent="0.35">
      <c r="A12975" s="1">
        <v>105</v>
      </c>
      <c r="B12975" s="1" t="s">
        <v>128</v>
      </c>
      <c r="C12975" s="218">
        <v>44947</v>
      </c>
      <c r="D12975" s="218">
        <v>44945</v>
      </c>
      <c r="E12975" s="1">
        <v>2</v>
      </c>
      <c r="F12975" s="62">
        <v>103.16</v>
      </c>
    </row>
    <row r="12976" spans="1:6" x14ac:dyDescent="0.35">
      <c r="A12976" s="1">
        <v>105</v>
      </c>
      <c r="B12976" s="1" t="s">
        <v>128</v>
      </c>
      <c r="C12976" s="218">
        <v>44948</v>
      </c>
      <c r="D12976" s="218">
        <v>44944</v>
      </c>
      <c r="E12976" s="1">
        <v>3</v>
      </c>
      <c r="F12976" s="62">
        <v>69.3</v>
      </c>
    </row>
    <row r="12977" spans="1:6" x14ac:dyDescent="0.35">
      <c r="A12977" s="1">
        <v>105</v>
      </c>
      <c r="B12977" s="1" t="s">
        <v>128</v>
      </c>
      <c r="C12977" s="218">
        <v>44948</v>
      </c>
      <c r="D12977" s="218">
        <v>44945</v>
      </c>
      <c r="E12977" s="1">
        <v>3</v>
      </c>
      <c r="F12977" s="62">
        <v>69.25</v>
      </c>
    </row>
    <row r="12978" spans="1:6" x14ac:dyDescent="0.35">
      <c r="A12978" s="1">
        <v>105</v>
      </c>
      <c r="B12978" s="1" t="s">
        <v>128</v>
      </c>
      <c r="C12978" s="218">
        <v>44948</v>
      </c>
      <c r="D12978" s="218">
        <v>44947</v>
      </c>
      <c r="E12978" s="1">
        <v>2</v>
      </c>
      <c r="F12978" s="62">
        <v>106.42</v>
      </c>
    </row>
    <row r="12979" spans="1:6" x14ac:dyDescent="0.35">
      <c r="A12979" s="1">
        <v>105</v>
      </c>
      <c r="B12979" s="1" t="s">
        <v>128</v>
      </c>
      <c r="C12979" s="218">
        <v>44949</v>
      </c>
      <c r="D12979" s="218">
        <v>44945</v>
      </c>
      <c r="E12979" s="1">
        <v>1</v>
      </c>
      <c r="F12979" s="62">
        <v>23.36</v>
      </c>
    </row>
    <row r="12980" spans="1:6" x14ac:dyDescent="0.35">
      <c r="A12980" s="1">
        <v>105</v>
      </c>
      <c r="B12980" s="1" t="s">
        <v>128</v>
      </c>
      <c r="C12980" s="218">
        <v>44949</v>
      </c>
      <c r="D12980" s="218">
        <v>44947</v>
      </c>
      <c r="E12980" s="1">
        <v>5</v>
      </c>
      <c r="F12980" s="62">
        <v>175.57</v>
      </c>
    </row>
    <row r="12981" spans="1:6" x14ac:dyDescent="0.35">
      <c r="A12981" s="1">
        <v>105</v>
      </c>
      <c r="B12981" s="1" t="s">
        <v>128</v>
      </c>
      <c r="C12981" s="218">
        <v>44949</v>
      </c>
      <c r="D12981" s="218">
        <v>44948</v>
      </c>
      <c r="E12981" s="1">
        <v>4</v>
      </c>
      <c r="F12981" s="62">
        <v>180.22</v>
      </c>
    </row>
    <row r="12982" spans="1:6" x14ac:dyDescent="0.35">
      <c r="A12982" s="1">
        <v>105</v>
      </c>
      <c r="B12982" s="1" t="s">
        <v>128</v>
      </c>
      <c r="C12982" s="218">
        <v>44949</v>
      </c>
      <c r="D12982" s="218">
        <v>44949</v>
      </c>
      <c r="E12982" s="1">
        <v>3</v>
      </c>
      <c r="F12982" s="62">
        <v>69.790000000000006</v>
      </c>
    </row>
    <row r="12983" spans="1:6" x14ac:dyDescent="0.35">
      <c r="A12983" s="1">
        <v>105</v>
      </c>
      <c r="B12983" s="1" t="s">
        <v>128</v>
      </c>
      <c r="C12983" s="218">
        <v>44950</v>
      </c>
      <c r="D12983" s="218">
        <v>44947</v>
      </c>
      <c r="E12983" s="1">
        <v>2</v>
      </c>
      <c r="F12983" s="62">
        <v>45.69</v>
      </c>
    </row>
    <row r="12984" spans="1:6" x14ac:dyDescent="0.35">
      <c r="A12984" s="1">
        <v>105</v>
      </c>
      <c r="B12984" s="1" t="s">
        <v>128</v>
      </c>
      <c r="C12984" s="218">
        <v>44950</v>
      </c>
      <c r="D12984" s="218">
        <v>44948</v>
      </c>
      <c r="E12984" s="1">
        <v>2</v>
      </c>
      <c r="F12984" s="62">
        <v>74.84</v>
      </c>
    </row>
    <row r="12985" spans="1:6" x14ac:dyDescent="0.35">
      <c r="A12985" s="1">
        <v>105</v>
      </c>
      <c r="B12985" s="1" t="s">
        <v>128</v>
      </c>
      <c r="C12985" s="218">
        <v>44950</v>
      </c>
      <c r="D12985" s="218">
        <v>44949</v>
      </c>
      <c r="E12985" s="1">
        <v>2</v>
      </c>
      <c r="F12985" s="62">
        <v>105.93</v>
      </c>
    </row>
    <row r="12986" spans="1:6" x14ac:dyDescent="0.35">
      <c r="A12986" s="1">
        <v>105</v>
      </c>
      <c r="B12986" s="1" t="s">
        <v>128</v>
      </c>
      <c r="C12986" s="218">
        <v>44951</v>
      </c>
      <c r="D12986" s="218">
        <v>44948</v>
      </c>
      <c r="E12986" s="1">
        <v>4</v>
      </c>
      <c r="F12986" s="62">
        <v>120.63</v>
      </c>
    </row>
    <row r="12987" spans="1:6" x14ac:dyDescent="0.35">
      <c r="A12987" s="1">
        <v>105</v>
      </c>
      <c r="B12987" s="1" t="s">
        <v>128</v>
      </c>
      <c r="C12987" s="218">
        <v>44951</v>
      </c>
      <c r="D12987" s="218">
        <v>44949</v>
      </c>
      <c r="E12987" s="1">
        <v>1</v>
      </c>
      <c r="F12987" s="62">
        <v>23.26</v>
      </c>
    </row>
    <row r="12988" spans="1:6" x14ac:dyDescent="0.35">
      <c r="A12988" s="1">
        <v>105</v>
      </c>
      <c r="B12988" s="1" t="s">
        <v>128</v>
      </c>
      <c r="C12988" s="218">
        <v>44951</v>
      </c>
      <c r="D12988" s="218">
        <v>44950</v>
      </c>
      <c r="E12988" s="1">
        <v>5</v>
      </c>
      <c r="F12988" s="62">
        <v>142.55000000000001</v>
      </c>
    </row>
    <row r="12989" spans="1:6" x14ac:dyDescent="0.35">
      <c r="A12989" s="1">
        <v>105</v>
      </c>
      <c r="B12989" s="1" t="s">
        <v>128</v>
      </c>
      <c r="C12989" s="218">
        <v>44951</v>
      </c>
      <c r="D12989" s="218">
        <v>44951</v>
      </c>
      <c r="E12989" s="1">
        <v>2</v>
      </c>
      <c r="F12989" s="62">
        <v>101.87</v>
      </c>
    </row>
    <row r="12990" spans="1:6" x14ac:dyDescent="0.35">
      <c r="A12990" s="1">
        <v>105</v>
      </c>
      <c r="B12990" s="1" t="s">
        <v>128</v>
      </c>
      <c r="C12990" s="218">
        <v>44952</v>
      </c>
      <c r="D12990" s="218">
        <v>44949</v>
      </c>
      <c r="E12990" s="1">
        <v>6</v>
      </c>
      <c r="F12990" s="62">
        <v>167.56</v>
      </c>
    </row>
    <row r="12991" spans="1:6" x14ac:dyDescent="0.35">
      <c r="A12991" s="1">
        <v>105</v>
      </c>
      <c r="B12991" s="1" t="s">
        <v>128</v>
      </c>
      <c r="C12991" s="218">
        <v>44952</v>
      </c>
      <c r="D12991" s="218">
        <v>44950</v>
      </c>
      <c r="E12991" s="1">
        <v>5</v>
      </c>
      <c r="F12991" s="62">
        <v>116.31</v>
      </c>
    </row>
    <row r="12992" spans="1:6" x14ac:dyDescent="0.35">
      <c r="A12992" s="1">
        <v>105</v>
      </c>
      <c r="B12992" s="1" t="s">
        <v>128</v>
      </c>
      <c r="C12992" s="218">
        <v>44952</v>
      </c>
      <c r="D12992" s="218">
        <v>44951</v>
      </c>
      <c r="E12992" s="1">
        <v>6</v>
      </c>
      <c r="F12992" s="62">
        <v>190.46</v>
      </c>
    </row>
    <row r="12993" spans="1:6" x14ac:dyDescent="0.35">
      <c r="A12993" s="1">
        <v>105</v>
      </c>
      <c r="B12993" s="1" t="s">
        <v>128</v>
      </c>
      <c r="C12993" s="218">
        <v>44952</v>
      </c>
      <c r="D12993" s="218">
        <v>44952</v>
      </c>
      <c r="E12993" s="1">
        <v>3</v>
      </c>
      <c r="F12993" s="62">
        <v>99.5</v>
      </c>
    </row>
    <row r="12994" spans="1:6" x14ac:dyDescent="0.35">
      <c r="A12994" s="1">
        <v>106</v>
      </c>
      <c r="B12994" s="1" t="s">
        <v>129</v>
      </c>
      <c r="C12994" s="218">
        <v>44879</v>
      </c>
      <c r="D12994" s="218">
        <v>44878</v>
      </c>
      <c r="E12994" s="1">
        <v>2</v>
      </c>
      <c r="F12994" s="62">
        <v>114.1</v>
      </c>
    </row>
    <row r="12995" spans="1:6" x14ac:dyDescent="0.35">
      <c r="A12995" s="1">
        <v>106</v>
      </c>
      <c r="B12995" s="1" t="s">
        <v>129</v>
      </c>
      <c r="C12995" s="218">
        <v>44879</v>
      </c>
      <c r="D12995" s="218">
        <v>44879</v>
      </c>
      <c r="E12995" s="1">
        <v>1</v>
      </c>
      <c r="F12995" s="62">
        <v>56.03</v>
      </c>
    </row>
    <row r="12996" spans="1:6" x14ac:dyDescent="0.35">
      <c r="A12996" s="1">
        <v>106</v>
      </c>
      <c r="B12996" s="1" t="s">
        <v>129</v>
      </c>
      <c r="C12996" s="218">
        <v>44880</v>
      </c>
      <c r="D12996" s="218">
        <v>44878</v>
      </c>
      <c r="E12996" s="1">
        <v>2</v>
      </c>
      <c r="F12996" s="62">
        <v>46.19</v>
      </c>
    </row>
    <row r="12997" spans="1:6" x14ac:dyDescent="0.35">
      <c r="A12997" s="1">
        <v>106</v>
      </c>
      <c r="B12997" s="1" t="s">
        <v>129</v>
      </c>
      <c r="C12997" s="218">
        <v>44880</v>
      </c>
      <c r="D12997" s="218">
        <v>44879</v>
      </c>
      <c r="E12997" s="1">
        <v>1</v>
      </c>
      <c r="F12997" s="62">
        <v>23.46</v>
      </c>
    </row>
    <row r="12998" spans="1:6" x14ac:dyDescent="0.35">
      <c r="A12998" s="1">
        <v>106</v>
      </c>
      <c r="B12998" s="1" t="s">
        <v>129</v>
      </c>
      <c r="C12998" s="218">
        <v>44880</v>
      </c>
      <c r="D12998" s="218">
        <v>44880</v>
      </c>
      <c r="E12998" s="1">
        <v>3</v>
      </c>
      <c r="F12998" s="62">
        <v>97.56</v>
      </c>
    </row>
    <row r="12999" spans="1:6" x14ac:dyDescent="0.35">
      <c r="A12999" s="1">
        <v>106</v>
      </c>
      <c r="B12999" s="1" t="s">
        <v>129</v>
      </c>
      <c r="C12999" s="218">
        <v>44881</v>
      </c>
      <c r="D12999" s="218">
        <v>44879</v>
      </c>
      <c r="E12999" s="1">
        <v>2</v>
      </c>
      <c r="F12999" s="62">
        <v>104.69</v>
      </c>
    </row>
    <row r="13000" spans="1:6" x14ac:dyDescent="0.35">
      <c r="A13000" s="1">
        <v>106</v>
      </c>
      <c r="B13000" s="1" t="s">
        <v>129</v>
      </c>
      <c r="C13000" s="218">
        <v>44881</v>
      </c>
      <c r="D13000" s="218">
        <v>44880</v>
      </c>
      <c r="E13000" s="1">
        <v>2</v>
      </c>
      <c r="F13000" s="62">
        <v>106.47</v>
      </c>
    </row>
    <row r="13001" spans="1:6" x14ac:dyDescent="0.35">
      <c r="A13001" s="1">
        <v>106</v>
      </c>
      <c r="B13001" s="1" t="s">
        <v>129</v>
      </c>
      <c r="C13001" s="218">
        <v>44881</v>
      </c>
      <c r="D13001" s="218">
        <v>44881</v>
      </c>
      <c r="E13001" s="1">
        <v>1</v>
      </c>
      <c r="F13001" s="62">
        <v>52.57</v>
      </c>
    </row>
    <row r="13002" spans="1:6" x14ac:dyDescent="0.35">
      <c r="A13002" s="1">
        <v>106</v>
      </c>
      <c r="B13002" s="1" t="s">
        <v>129</v>
      </c>
      <c r="C13002" s="218">
        <v>44883</v>
      </c>
      <c r="D13002" s="218">
        <v>44880</v>
      </c>
      <c r="E13002" s="1">
        <v>5</v>
      </c>
      <c r="F13002" s="62">
        <v>132.44999999999999</v>
      </c>
    </row>
    <row r="13003" spans="1:6" x14ac:dyDescent="0.35">
      <c r="A13003" s="1">
        <v>106</v>
      </c>
      <c r="B13003" s="1" t="s">
        <v>129</v>
      </c>
      <c r="C13003" s="218">
        <v>44883</v>
      </c>
      <c r="D13003" s="218">
        <v>44881</v>
      </c>
      <c r="E13003" s="1">
        <v>1</v>
      </c>
      <c r="F13003" s="62">
        <v>47.57</v>
      </c>
    </row>
    <row r="13004" spans="1:6" x14ac:dyDescent="0.35">
      <c r="A13004" s="1">
        <v>106</v>
      </c>
      <c r="B13004" s="1" t="s">
        <v>129</v>
      </c>
      <c r="C13004" s="218">
        <v>44883</v>
      </c>
      <c r="D13004" s="218">
        <v>44882</v>
      </c>
      <c r="E13004" s="1">
        <v>1</v>
      </c>
      <c r="F13004" s="62">
        <v>38.659999999999997</v>
      </c>
    </row>
    <row r="13005" spans="1:6" x14ac:dyDescent="0.35">
      <c r="A13005" s="1">
        <v>106</v>
      </c>
      <c r="B13005" s="1" t="s">
        <v>129</v>
      </c>
      <c r="C13005" s="218">
        <v>44884</v>
      </c>
      <c r="D13005" s="218">
        <v>44879</v>
      </c>
      <c r="E13005" s="1">
        <v>1</v>
      </c>
      <c r="F13005" s="62">
        <v>23.56</v>
      </c>
    </row>
    <row r="13006" spans="1:6" x14ac:dyDescent="0.35">
      <c r="A13006" s="1">
        <v>106</v>
      </c>
      <c r="B13006" s="1" t="s">
        <v>129</v>
      </c>
      <c r="C13006" s="218">
        <v>44884</v>
      </c>
      <c r="D13006" s="218">
        <v>44880</v>
      </c>
      <c r="E13006" s="1">
        <v>4</v>
      </c>
      <c r="F13006" s="62">
        <v>124.53</v>
      </c>
    </row>
    <row r="13007" spans="1:6" x14ac:dyDescent="0.35">
      <c r="A13007" s="1">
        <v>106</v>
      </c>
      <c r="B13007" s="1" t="s">
        <v>129</v>
      </c>
      <c r="C13007" s="218">
        <v>44884</v>
      </c>
      <c r="D13007" s="218">
        <v>44881</v>
      </c>
      <c r="E13007" s="1">
        <v>3</v>
      </c>
      <c r="F13007" s="62">
        <v>161.41999999999999</v>
      </c>
    </row>
    <row r="13008" spans="1:6" x14ac:dyDescent="0.35">
      <c r="A13008" s="1">
        <v>106</v>
      </c>
      <c r="B13008" s="1" t="s">
        <v>129</v>
      </c>
      <c r="C13008" s="218">
        <v>44884</v>
      </c>
      <c r="D13008" s="218">
        <v>44882</v>
      </c>
      <c r="E13008" s="1">
        <v>4</v>
      </c>
      <c r="F13008" s="62">
        <v>185.22</v>
      </c>
    </row>
    <row r="13009" spans="1:6" x14ac:dyDescent="0.35">
      <c r="A13009" s="1">
        <v>106</v>
      </c>
      <c r="B13009" s="1" t="s">
        <v>129</v>
      </c>
      <c r="C13009" s="218">
        <v>44884</v>
      </c>
      <c r="D13009" s="218">
        <v>44883</v>
      </c>
      <c r="E13009" s="1">
        <v>1</v>
      </c>
      <c r="F13009" s="62">
        <v>23.46</v>
      </c>
    </row>
    <row r="13010" spans="1:6" x14ac:dyDescent="0.35">
      <c r="A13010" s="1">
        <v>106</v>
      </c>
      <c r="B13010" s="1" t="s">
        <v>129</v>
      </c>
      <c r="C13010" s="218">
        <v>44884</v>
      </c>
      <c r="D13010" s="218">
        <v>44884</v>
      </c>
      <c r="E13010" s="1">
        <v>1</v>
      </c>
      <c r="F13010" s="62">
        <v>53.71</v>
      </c>
    </row>
    <row r="13011" spans="1:6" x14ac:dyDescent="0.35">
      <c r="A13011" s="1">
        <v>106</v>
      </c>
      <c r="B13011" s="1" t="s">
        <v>129</v>
      </c>
      <c r="C13011" s="218">
        <v>44885</v>
      </c>
      <c r="D13011" s="218">
        <v>44881</v>
      </c>
      <c r="E13011" s="1">
        <v>7</v>
      </c>
      <c r="F13011" s="62">
        <v>190.22</v>
      </c>
    </row>
    <row r="13012" spans="1:6" x14ac:dyDescent="0.35">
      <c r="A13012" s="1">
        <v>106</v>
      </c>
      <c r="B13012" s="1" t="s">
        <v>129</v>
      </c>
      <c r="C13012" s="218">
        <v>44885</v>
      </c>
      <c r="D13012" s="218">
        <v>44883</v>
      </c>
      <c r="E13012" s="1">
        <v>1</v>
      </c>
      <c r="F13012" s="62">
        <v>23.51</v>
      </c>
    </row>
    <row r="13013" spans="1:6" x14ac:dyDescent="0.35">
      <c r="A13013" s="1">
        <v>106</v>
      </c>
      <c r="B13013" s="1" t="s">
        <v>129</v>
      </c>
      <c r="C13013" s="218">
        <v>44885</v>
      </c>
      <c r="D13013" s="218">
        <v>44884</v>
      </c>
      <c r="E13013" s="1">
        <v>3</v>
      </c>
      <c r="F13013" s="62">
        <v>161.41999999999999</v>
      </c>
    </row>
    <row r="13014" spans="1:6" x14ac:dyDescent="0.35">
      <c r="A13014" s="1">
        <v>106</v>
      </c>
      <c r="B13014" s="1" t="s">
        <v>129</v>
      </c>
      <c r="C13014" s="218">
        <v>44885</v>
      </c>
      <c r="D13014" s="218">
        <v>44885</v>
      </c>
      <c r="E13014" s="1">
        <v>1</v>
      </c>
      <c r="F13014" s="62">
        <v>54.25</v>
      </c>
    </row>
    <row r="13015" spans="1:6" x14ac:dyDescent="0.35">
      <c r="A13015" s="1">
        <v>106</v>
      </c>
      <c r="B13015" s="1" t="s">
        <v>129</v>
      </c>
      <c r="C13015" s="218">
        <v>44886</v>
      </c>
      <c r="D13015" s="218">
        <v>44880</v>
      </c>
      <c r="E13015" s="1">
        <v>1</v>
      </c>
      <c r="F13015" s="62">
        <v>54.4</v>
      </c>
    </row>
    <row r="13016" spans="1:6" x14ac:dyDescent="0.35">
      <c r="A13016" s="1">
        <v>106</v>
      </c>
      <c r="B13016" s="1" t="s">
        <v>129</v>
      </c>
      <c r="C13016" s="218">
        <v>44886</v>
      </c>
      <c r="D13016" s="218">
        <v>44881</v>
      </c>
      <c r="E13016" s="1">
        <v>2</v>
      </c>
      <c r="F13016" s="62">
        <v>64.84</v>
      </c>
    </row>
    <row r="13017" spans="1:6" x14ac:dyDescent="0.35">
      <c r="A13017" s="1">
        <v>106</v>
      </c>
      <c r="B13017" s="1" t="s">
        <v>129</v>
      </c>
      <c r="C13017" s="218">
        <v>44886</v>
      </c>
      <c r="D13017" s="218">
        <v>44882</v>
      </c>
      <c r="E13017" s="1">
        <v>4</v>
      </c>
      <c r="F13017" s="62">
        <v>125.33</v>
      </c>
    </row>
    <row r="13018" spans="1:6" x14ac:dyDescent="0.35">
      <c r="A13018" s="1">
        <v>106</v>
      </c>
      <c r="B13018" s="1" t="s">
        <v>129</v>
      </c>
      <c r="C13018" s="218">
        <v>44886</v>
      </c>
      <c r="D13018" s="218">
        <v>44884</v>
      </c>
      <c r="E13018" s="1">
        <v>1</v>
      </c>
      <c r="F13018" s="62">
        <v>53.36</v>
      </c>
    </row>
    <row r="13019" spans="1:6" x14ac:dyDescent="0.35">
      <c r="A13019" s="1">
        <v>106</v>
      </c>
      <c r="B13019" s="1" t="s">
        <v>129</v>
      </c>
      <c r="C13019" s="218">
        <v>44886</v>
      </c>
      <c r="D13019" s="218">
        <v>44885</v>
      </c>
      <c r="E13019" s="1">
        <v>3</v>
      </c>
      <c r="F13019" s="62">
        <v>131.47</v>
      </c>
    </row>
    <row r="13020" spans="1:6" x14ac:dyDescent="0.35">
      <c r="A13020" s="1">
        <v>106</v>
      </c>
      <c r="B13020" s="1" t="s">
        <v>129</v>
      </c>
      <c r="C13020" s="218">
        <v>44886</v>
      </c>
      <c r="D13020" s="218">
        <v>44886</v>
      </c>
      <c r="E13020" s="1">
        <v>5</v>
      </c>
      <c r="F13020" s="62">
        <v>209.87</v>
      </c>
    </row>
    <row r="13021" spans="1:6" x14ac:dyDescent="0.35">
      <c r="A13021" s="1">
        <v>106</v>
      </c>
      <c r="B13021" s="1" t="s">
        <v>129</v>
      </c>
      <c r="C13021" s="218">
        <v>44887</v>
      </c>
      <c r="D13021" s="218">
        <v>44882</v>
      </c>
      <c r="E13021" s="1">
        <v>3</v>
      </c>
      <c r="F13021" s="62">
        <v>98.45</v>
      </c>
    </row>
    <row r="13022" spans="1:6" x14ac:dyDescent="0.35">
      <c r="A13022" s="1">
        <v>106</v>
      </c>
      <c r="B13022" s="1" t="s">
        <v>129</v>
      </c>
      <c r="C13022" s="218">
        <v>44887</v>
      </c>
      <c r="D13022" s="218">
        <v>44883</v>
      </c>
      <c r="E13022" s="1">
        <v>1</v>
      </c>
      <c r="F13022" s="62">
        <v>22.77</v>
      </c>
    </row>
    <row r="13023" spans="1:6" x14ac:dyDescent="0.35">
      <c r="A13023" s="1">
        <v>106</v>
      </c>
      <c r="B13023" s="1" t="s">
        <v>129</v>
      </c>
      <c r="C13023" s="218">
        <v>44887</v>
      </c>
      <c r="D13023" s="218">
        <v>44887</v>
      </c>
      <c r="E13023" s="1">
        <v>6</v>
      </c>
      <c r="F13023" s="62">
        <v>325.01</v>
      </c>
    </row>
    <row r="13024" spans="1:6" x14ac:dyDescent="0.35">
      <c r="A13024" s="1">
        <v>106</v>
      </c>
      <c r="B13024" s="1" t="s">
        <v>129</v>
      </c>
      <c r="C13024" s="218">
        <v>44888</v>
      </c>
      <c r="D13024" s="218">
        <v>44882</v>
      </c>
      <c r="E13024" s="1">
        <v>2</v>
      </c>
      <c r="F13024" s="62">
        <v>107.66</v>
      </c>
    </row>
    <row r="13025" spans="1:6" x14ac:dyDescent="0.35">
      <c r="A13025" s="1">
        <v>106</v>
      </c>
      <c r="B13025" s="1" t="s">
        <v>129</v>
      </c>
      <c r="C13025" s="218">
        <v>44888</v>
      </c>
      <c r="D13025" s="218">
        <v>44883</v>
      </c>
      <c r="E13025" s="1">
        <v>4</v>
      </c>
      <c r="F13025" s="62">
        <v>150.57</v>
      </c>
    </row>
    <row r="13026" spans="1:6" x14ac:dyDescent="0.35">
      <c r="A13026" s="1">
        <v>106</v>
      </c>
      <c r="B13026" s="1" t="s">
        <v>129</v>
      </c>
      <c r="C13026" s="218">
        <v>44888</v>
      </c>
      <c r="D13026" s="218">
        <v>44884</v>
      </c>
      <c r="E13026" s="1">
        <v>1</v>
      </c>
      <c r="F13026" s="62">
        <v>21.88</v>
      </c>
    </row>
    <row r="13027" spans="1:6" x14ac:dyDescent="0.35">
      <c r="A13027" s="1">
        <v>106</v>
      </c>
      <c r="B13027" s="1" t="s">
        <v>129</v>
      </c>
      <c r="C13027" s="218">
        <v>44888</v>
      </c>
      <c r="D13027" s="218">
        <v>44885</v>
      </c>
      <c r="E13027" s="1">
        <v>1</v>
      </c>
      <c r="F13027" s="62">
        <v>21.88</v>
      </c>
    </row>
    <row r="13028" spans="1:6" x14ac:dyDescent="0.35">
      <c r="A13028" s="1">
        <v>106</v>
      </c>
      <c r="B13028" s="1" t="s">
        <v>129</v>
      </c>
      <c r="C13028" s="218">
        <v>44888</v>
      </c>
      <c r="D13028" s="218">
        <v>44886</v>
      </c>
      <c r="E13028" s="1">
        <v>2</v>
      </c>
      <c r="F13028" s="62">
        <v>47.32</v>
      </c>
    </row>
    <row r="13029" spans="1:6" x14ac:dyDescent="0.35">
      <c r="A13029" s="1">
        <v>106</v>
      </c>
      <c r="B13029" s="1" t="s">
        <v>129</v>
      </c>
      <c r="C13029" s="218">
        <v>44888</v>
      </c>
      <c r="D13029" s="218">
        <v>44888</v>
      </c>
      <c r="E13029" s="1">
        <v>3</v>
      </c>
      <c r="F13029" s="62">
        <v>135.83000000000001</v>
      </c>
    </row>
    <row r="13030" spans="1:6" x14ac:dyDescent="0.35">
      <c r="A13030" s="1">
        <v>106</v>
      </c>
      <c r="B13030" s="1" t="s">
        <v>129</v>
      </c>
      <c r="C13030" s="218">
        <v>44889</v>
      </c>
      <c r="D13030" s="218">
        <v>44884</v>
      </c>
      <c r="E13030" s="1">
        <v>3</v>
      </c>
      <c r="F13030" s="62">
        <v>155.22999999999999</v>
      </c>
    </row>
    <row r="13031" spans="1:6" x14ac:dyDescent="0.35">
      <c r="A13031" s="1">
        <v>106</v>
      </c>
      <c r="B13031" s="1" t="s">
        <v>129</v>
      </c>
      <c r="C13031" s="218">
        <v>44889</v>
      </c>
      <c r="D13031" s="218">
        <v>44886</v>
      </c>
      <c r="E13031" s="1">
        <v>1</v>
      </c>
      <c r="F13031" s="62">
        <v>23.71</v>
      </c>
    </row>
    <row r="13032" spans="1:6" x14ac:dyDescent="0.35">
      <c r="A13032" s="1">
        <v>106</v>
      </c>
      <c r="B13032" s="1" t="s">
        <v>129</v>
      </c>
      <c r="C13032" s="218">
        <v>44889</v>
      </c>
      <c r="D13032" s="218">
        <v>44887</v>
      </c>
      <c r="E13032" s="1">
        <v>3</v>
      </c>
      <c r="F13032" s="62">
        <v>70.98</v>
      </c>
    </row>
    <row r="13033" spans="1:6" x14ac:dyDescent="0.35">
      <c r="A13033" s="1">
        <v>106</v>
      </c>
      <c r="B13033" s="1" t="s">
        <v>129</v>
      </c>
      <c r="C13033" s="218">
        <v>44889</v>
      </c>
      <c r="D13033" s="218">
        <v>44888</v>
      </c>
      <c r="E13033" s="1">
        <v>5</v>
      </c>
      <c r="F13033" s="62">
        <v>271.85000000000002</v>
      </c>
    </row>
    <row r="13034" spans="1:6" x14ac:dyDescent="0.35">
      <c r="A13034" s="1">
        <v>106</v>
      </c>
      <c r="B13034" s="1" t="s">
        <v>129</v>
      </c>
      <c r="C13034" s="218">
        <v>44889</v>
      </c>
      <c r="D13034" s="218">
        <v>44889</v>
      </c>
      <c r="E13034" s="1">
        <v>2</v>
      </c>
      <c r="F13034" s="62">
        <v>47.37</v>
      </c>
    </row>
    <row r="13035" spans="1:6" x14ac:dyDescent="0.35">
      <c r="A13035" s="1">
        <v>106</v>
      </c>
      <c r="B13035" s="1" t="s">
        <v>129</v>
      </c>
      <c r="C13035" s="218">
        <v>44890</v>
      </c>
      <c r="D13035" s="218">
        <v>44885</v>
      </c>
      <c r="E13035" s="1">
        <v>1</v>
      </c>
      <c r="F13035" s="62">
        <v>54.4</v>
      </c>
    </row>
    <row r="13036" spans="1:6" x14ac:dyDescent="0.35">
      <c r="A13036" s="1">
        <v>106</v>
      </c>
      <c r="B13036" s="1" t="s">
        <v>129</v>
      </c>
      <c r="C13036" s="218">
        <v>44890</v>
      </c>
      <c r="D13036" s="218">
        <v>44886</v>
      </c>
      <c r="E13036" s="1">
        <v>1</v>
      </c>
      <c r="F13036" s="62">
        <v>23.66</v>
      </c>
    </row>
    <row r="13037" spans="1:6" x14ac:dyDescent="0.35">
      <c r="A13037" s="1">
        <v>106</v>
      </c>
      <c r="B13037" s="1" t="s">
        <v>129</v>
      </c>
      <c r="C13037" s="218">
        <v>44890</v>
      </c>
      <c r="D13037" s="218">
        <v>44887</v>
      </c>
      <c r="E13037" s="1">
        <v>5</v>
      </c>
      <c r="F13037" s="62">
        <v>148.79</v>
      </c>
    </row>
    <row r="13038" spans="1:6" x14ac:dyDescent="0.35">
      <c r="A13038" s="1">
        <v>106</v>
      </c>
      <c r="B13038" s="1" t="s">
        <v>129</v>
      </c>
      <c r="C13038" s="218">
        <v>44890</v>
      </c>
      <c r="D13038" s="218">
        <v>44888</v>
      </c>
      <c r="E13038" s="1">
        <v>5</v>
      </c>
      <c r="F13038" s="62">
        <v>271.35000000000002</v>
      </c>
    </row>
    <row r="13039" spans="1:6" x14ac:dyDescent="0.35">
      <c r="A13039" s="1">
        <v>106</v>
      </c>
      <c r="B13039" s="1" t="s">
        <v>129</v>
      </c>
      <c r="C13039" s="218">
        <v>44890</v>
      </c>
      <c r="D13039" s="218">
        <v>44889</v>
      </c>
      <c r="E13039" s="1">
        <v>6</v>
      </c>
      <c r="F13039" s="62">
        <v>264.77</v>
      </c>
    </row>
    <row r="13040" spans="1:6" x14ac:dyDescent="0.35">
      <c r="A13040" s="1">
        <v>106</v>
      </c>
      <c r="B13040" s="1" t="s">
        <v>129</v>
      </c>
      <c r="C13040" s="218">
        <v>44891</v>
      </c>
      <c r="D13040" s="218">
        <v>44887</v>
      </c>
      <c r="E13040" s="1">
        <v>2</v>
      </c>
      <c r="F13040" s="62">
        <v>47.12</v>
      </c>
    </row>
    <row r="13041" spans="1:6" x14ac:dyDescent="0.35">
      <c r="A13041" s="1">
        <v>106</v>
      </c>
      <c r="B13041" s="1" t="s">
        <v>129</v>
      </c>
      <c r="C13041" s="218">
        <v>44891</v>
      </c>
      <c r="D13041" s="218">
        <v>44888</v>
      </c>
      <c r="E13041" s="1">
        <v>1</v>
      </c>
      <c r="F13041" s="62">
        <v>23.66</v>
      </c>
    </row>
    <row r="13042" spans="1:6" x14ac:dyDescent="0.35">
      <c r="A13042" s="1">
        <v>106</v>
      </c>
      <c r="B13042" s="1" t="s">
        <v>129</v>
      </c>
      <c r="C13042" s="218">
        <v>44891</v>
      </c>
      <c r="D13042" s="218">
        <v>44889</v>
      </c>
      <c r="E13042" s="1">
        <v>12</v>
      </c>
      <c r="F13042" s="62">
        <v>436.97</v>
      </c>
    </row>
    <row r="13043" spans="1:6" x14ac:dyDescent="0.35">
      <c r="A13043" s="1">
        <v>106</v>
      </c>
      <c r="B13043" s="1" t="s">
        <v>129</v>
      </c>
      <c r="C13043" s="218">
        <v>44891</v>
      </c>
      <c r="D13043" s="218">
        <v>44890</v>
      </c>
      <c r="E13043" s="1">
        <v>5</v>
      </c>
      <c r="F13043" s="62">
        <v>210.32</v>
      </c>
    </row>
    <row r="13044" spans="1:6" x14ac:dyDescent="0.35">
      <c r="A13044" s="1">
        <v>106</v>
      </c>
      <c r="B13044" s="1" t="s">
        <v>129</v>
      </c>
      <c r="C13044" s="218">
        <v>44891</v>
      </c>
      <c r="D13044" s="218">
        <v>44891</v>
      </c>
      <c r="E13044" s="1">
        <v>4</v>
      </c>
      <c r="F13044" s="62">
        <v>186.07</v>
      </c>
    </row>
    <row r="13045" spans="1:6" x14ac:dyDescent="0.35">
      <c r="A13045" s="1">
        <v>106</v>
      </c>
      <c r="B13045" s="1" t="s">
        <v>129</v>
      </c>
      <c r="C13045" s="218">
        <v>44892</v>
      </c>
      <c r="D13045" s="218">
        <v>44889</v>
      </c>
      <c r="E13045" s="1">
        <v>5</v>
      </c>
      <c r="F13045" s="62">
        <v>160.22999999999999</v>
      </c>
    </row>
    <row r="13046" spans="1:6" x14ac:dyDescent="0.35">
      <c r="A13046" s="1">
        <v>106</v>
      </c>
      <c r="B13046" s="1" t="s">
        <v>129</v>
      </c>
      <c r="C13046" s="218">
        <v>44892</v>
      </c>
      <c r="D13046" s="218">
        <v>44890</v>
      </c>
      <c r="E13046" s="1">
        <v>7</v>
      </c>
      <c r="F13046" s="62">
        <v>349.26</v>
      </c>
    </row>
    <row r="13047" spans="1:6" x14ac:dyDescent="0.35">
      <c r="A13047" s="1">
        <v>106</v>
      </c>
      <c r="B13047" s="1" t="s">
        <v>129</v>
      </c>
      <c r="C13047" s="218">
        <v>44892</v>
      </c>
      <c r="D13047" s="218">
        <v>44891</v>
      </c>
      <c r="E13047" s="1">
        <v>6</v>
      </c>
      <c r="F13047" s="62">
        <v>324.66000000000003</v>
      </c>
    </row>
    <row r="13048" spans="1:6" x14ac:dyDescent="0.35">
      <c r="A13048" s="1">
        <v>106</v>
      </c>
      <c r="B13048" s="1" t="s">
        <v>129</v>
      </c>
      <c r="C13048" s="218">
        <v>44893</v>
      </c>
      <c r="D13048" s="218">
        <v>44890</v>
      </c>
      <c r="E13048" s="1">
        <v>5</v>
      </c>
      <c r="F13048" s="62">
        <v>179.13</v>
      </c>
    </row>
    <row r="13049" spans="1:6" x14ac:dyDescent="0.35">
      <c r="A13049" s="1">
        <v>106</v>
      </c>
      <c r="B13049" s="1" t="s">
        <v>129</v>
      </c>
      <c r="C13049" s="218">
        <v>44893</v>
      </c>
      <c r="D13049" s="218">
        <v>44891</v>
      </c>
      <c r="E13049" s="1">
        <v>6</v>
      </c>
      <c r="F13049" s="62">
        <v>264.37</v>
      </c>
    </row>
    <row r="13050" spans="1:6" x14ac:dyDescent="0.35">
      <c r="A13050" s="1">
        <v>106</v>
      </c>
      <c r="B13050" s="1" t="s">
        <v>129</v>
      </c>
      <c r="C13050" s="218">
        <v>44893</v>
      </c>
      <c r="D13050" s="218">
        <v>44892</v>
      </c>
      <c r="E13050" s="1">
        <v>6</v>
      </c>
      <c r="F13050" s="62">
        <v>264.72000000000003</v>
      </c>
    </row>
    <row r="13051" spans="1:6" x14ac:dyDescent="0.35">
      <c r="A13051" s="1">
        <v>106</v>
      </c>
      <c r="B13051" s="1" t="s">
        <v>129</v>
      </c>
      <c r="C13051" s="218">
        <v>44893</v>
      </c>
      <c r="D13051" s="218">
        <v>44893</v>
      </c>
      <c r="E13051" s="1">
        <v>2</v>
      </c>
      <c r="F13051" s="62">
        <v>78.06</v>
      </c>
    </row>
    <row r="13052" spans="1:6" x14ac:dyDescent="0.35">
      <c r="A13052" s="1">
        <v>106</v>
      </c>
      <c r="B13052" s="1" t="s">
        <v>129</v>
      </c>
      <c r="C13052" s="218">
        <v>44894</v>
      </c>
      <c r="D13052" s="218">
        <v>44890</v>
      </c>
      <c r="E13052" s="1">
        <v>1</v>
      </c>
      <c r="F13052" s="62">
        <v>23.66</v>
      </c>
    </row>
    <row r="13053" spans="1:6" x14ac:dyDescent="0.35">
      <c r="A13053" s="1">
        <v>106</v>
      </c>
      <c r="B13053" s="1" t="s">
        <v>129</v>
      </c>
      <c r="C13053" s="218">
        <v>44894</v>
      </c>
      <c r="D13053" s="218">
        <v>44892</v>
      </c>
      <c r="E13053" s="1">
        <v>6</v>
      </c>
      <c r="F13053" s="62">
        <v>233.13</v>
      </c>
    </row>
    <row r="13054" spans="1:6" x14ac:dyDescent="0.35">
      <c r="A13054" s="1">
        <v>106</v>
      </c>
      <c r="B13054" s="1" t="s">
        <v>129</v>
      </c>
      <c r="C13054" s="218">
        <v>44894</v>
      </c>
      <c r="D13054" s="218">
        <v>44893</v>
      </c>
      <c r="E13054" s="1">
        <v>11</v>
      </c>
      <c r="F13054" s="62">
        <v>505.48</v>
      </c>
    </row>
    <row r="13055" spans="1:6" x14ac:dyDescent="0.35">
      <c r="A13055" s="1">
        <v>106</v>
      </c>
      <c r="B13055" s="1" t="s">
        <v>129</v>
      </c>
      <c r="C13055" s="218">
        <v>44894</v>
      </c>
      <c r="D13055" s="218">
        <v>44894</v>
      </c>
      <c r="E13055" s="1">
        <v>4</v>
      </c>
      <c r="F13055" s="62">
        <v>186.71</v>
      </c>
    </row>
    <row r="13056" spans="1:6" x14ac:dyDescent="0.35">
      <c r="A13056" s="1">
        <v>106</v>
      </c>
      <c r="B13056" s="1" t="s">
        <v>129</v>
      </c>
      <c r="C13056" s="218">
        <v>44895</v>
      </c>
      <c r="D13056" s="218">
        <v>44892</v>
      </c>
      <c r="E13056" s="1">
        <v>3</v>
      </c>
      <c r="F13056" s="62">
        <v>132.41</v>
      </c>
    </row>
    <row r="13057" spans="1:6" x14ac:dyDescent="0.35">
      <c r="A13057" s="1">
        <v>106</v>
      </c>
      <c r="B13057" s="1" t="s">
        <v>129</v>
      </c>
      <c r="C13057" s="218">
        <v>44895</v>
      </c>
      <c r="D13057" s="218">
        <v>44893</v>
      </c>
      <c r="E13057" s="1">
        <v>3</v>
      </c>
      <c r="F13057" s="62">
        <v>162.9</v>
      </c>
    </row>
    <row r="13058" spans="1:6" x14ac:dyDescent="0.35">
      <c r="A13058" s="1">
        <v>106</v>
      </c>
      <c r="B13058" s="1" t="s">
        <v>129</v>
      </c>
      <c r="C13058" s="218">
        <v>44895</v>
      </c>
      <c r="D13058" s="218">
        <v>44894</v>
      </c>
      <c r="E13058" s="1">
        <v>3</v>
      </c>
      <c r="F13058" s="62">
        <v>162.80000000000001</v>
      </c>
    </row>
    <row r="13059" spans="1:6" x14ac:dyDescent="0.35">
      <c r="A13059" s="1">
        <v>106</v>
      </c>
      <c r="B13059" s="1" t="s">
        <v>129</v>
      </c>
      <c r="C13059" s="218">
        <v>44895</v>
      </c>
      <c r="D13059" s="218">
        <v>44895</v>
      </c>
      <c r="E13059" s="1">
        <v>10</v>
      </c>
      <c r="F13059" s="62">
        <v>420.09</v>
      </c>
    </row>
    <row r="13060" spans="1:6" x14ac:dyDescent="0.35">
      <c r="A13060" s="1">
        <v>106</v>
      </c>
      <c r="B13060" s="1" t="s">
        <v>129</v>
      </c>
      <c r="C13060" s="218">
        <v>44896</v>
      </c>
      <c r="D13060" s="218">
        <v>44892</v>
      </c>
      <c r="E13060" s="1">
        <v>1</v>
      </c>
      <c r="F13060" s="62">
        <v>54.4</v>
      </c>
    </row>
    <row r="13061" spans="1:6" x14ac:dyDescent="0.35">
      <c r="A13061" s="1">
        <v>106</v>
      </c>
      <c r="B13061" s="1" t="s">
        <v>129</v>
      </c>
      <c r="C13061" s="218">
        <v>44896</v>
      </c>
      <c r="D13061" s="218">
        <v>44894</v>
      </c>
      <c r="E13061" s="1">
        <v>5</v>
      </c>
      <c r="F13061" s="62">
        <v>179.23</v>
      </c>
    </row>
    <row r="13062" spans="1:6" x14ac:dyDescent="0.35">
      <c r="A13062" s="1">
        <v>106</v>
      </c>
      <c r="B13062" s="1" t="s">
        <v>129</v>
      </c>
      <c r="C13062" s="218">
        <v>44896</v>
      </c>
      <c r="D13062" s="218">
        <v>44895</v>
      </c>
      <c r="E13062" s="1">
        <v>6</v>
      </c>
      <c r="F13062" s="62">
        <v>264.47000000000003</v>
      </c>
    </row>
    <row r="13063" spans="1:6" x14ac:dyDescent="0.35">
      <c r="A13063" s="1">
        <v>106</v>
      </c>
      <c r="B13063" s="1" t="s">
        <v>129</v>
      </c>
      <c r="C13063" s="218">
        <v>44896</v>
      </c>
      <c r="D13063" s="218">
        <v>44896</v>
      </c>
      <c r="E13063" s="1">
        <v>1</v>
      </c>
      <c r="F13063" s="62">
        <v>54.35</v>
      </c>
    </row>
    <row r="13064" spans="1:6" x14ac:dyDescent="0.35">
      <c r="A13064" s="1">
        <v>106</v>
      </c>
      <c r="B13064" s="1" t="s">
        <v>129</v>
      </c>
      <c r="C13064" s="218">
        <v>44897</v>
      </c>
      <c r="D13064" s="218">
        <v>44893</v>
      </c>
      <c r="E13064" s="1">
        <v>2</v>
      </c>
      <c r="F13064" s="62">
        <v>47.47</v>
      </c>
    </row>
    <row r="13065" spans="1:6" x14ac:dyDescent="0.35">
      <c r="A13065" s="1">
        <v>106</v>
      </c>
      <c r="B13065" s="1" t="s">
        <v>129</v>
      </c>
      <c r="C13065" s="218">
        <v>44897</v>
      </c>
      <c r="D13065" s="218">
        <v>44894</v>
      </c>
      <c r="E13065" s="1">
        <v>2</v>
      </c>
      <c r="F13065" s="62">
        <v>73.66</v>
      </c>
    </row>
    <row r="13066" spans="1:6" x14ac:dyDescent="0.35">
      <c r="A13066" s="1">
        <v>106</v>
      </c>
      <c r="B13066" s="1" t="s">
        <v>129</v>
      </c>
      <c r="C13066" s="218">
        <v>44897</v>
      </c>
      <c r="D13066" s="218">
        <v>44895</v>
      </c>
      <c r="E13066" s="1">
        <v>7</v>
      </c>
      <c r="F13066" s="62">
        <v>195.47</v>
      </c>
    </row>
    <row r="13067" spans="1:6" x14ac:dyDescent="0.35">
      <c r="A13067" s="1">
        <v>106</v>
      </c>
      <c r="B13067" s="1" t="s">
        <v>129</v>
      </c>
      <c r="C13067" s="218">
        <v>44897</v>
      </c>
      <c r="D13067" s="218">
        <v>44896</v>
      </c>
      <c r="E13067" s="1">
        <v>6</v>
      </c>
      <c r="F13067" s="62">
        <v>295.11</v>
      </c>
    </row>
    <row r="13068" spans="1:6" x14ac:dyDescent="0.35">
      <c r="A13068" s="1">
        <v>106</v>
      </c>
      <c r="B13068" s="1" t="s">
        <v>129</v>
      </c>
      <c r="C13068" s="218">
        <v>44898</v>
      </c>
      <c r="D13068" s="218">
        <v>44895</v>
      </c>
      <c r="E13068" s="1">
        <v>3</v>
      </c>
      <c r="F13068" s="62">
        <v>70.73</v>
      </c>
    </row>
    <row r="13069" spans="1:6" x14ac:dyDescent="0.35">
      <c r="A13069" s="1">
        <v>106</v>
      </c>
      <c r="B13069" s="1" t="s">
        <v>129</v>
      </c>
      <c r="C13069" s="218">
        <v>44898</v>
      </c>
      <c r="D13069" s="218">
        <v>44896</v>
      </c>
      <c r="E13069" s="1">
        <v>10</v>
      </c>
      <c r="F13069" s="62">
        <v>350.05</v>
      </c>
    </row>
    <row r="13070" spans="1:6" x14ac:dyDescent="0.35">
      <c r="A13070" s="1">
        <v>106</v>
      </c>
      <c r="B13070" s="1" t="s">
        <v>129</v>
      </c>
      <c r="C13070" s="218">
        <v>44898</v>
      </c>
      <c r="D13070" s="218">
        <v>44897</v>
      </c>
      <c r="E13070" s="1">
        <v>6</v>
      </c>
      <c r="F13070" s="62">
        <v>325.86</v>
      </c>
    </row>
    <row r="13071" spans="1:6" x14ac:dyDescent="0.35">
      <c r="A13071" s="1">
        <v>106</v>
      </c>
      <c r="B13071" s="1" t="s">
        <v>129</v>
      </c>
      <c r="C13071" s="218">
        <v>44898</v>
      </c>
      <c r="D13071" s="218">
        <v>44898</v>
      </c>
      <c r="E13071" s="1">
        <v>7</v>
      </c>
      <c r="F13071" s="62">
        <v>287.54000000000002</v>
      </c>
    </row>
    <row r="13072" spans="1:6" x14ac:dyDescent="0.35">
      <c r="A13072" s="1">
        <v>106</v>
      </c>
      <c r="B13072" s="1" t="s">
        <v>129</v>
      </c>
      <c r="C13072" s="218">
        <v>44899</v>
      </c>
      <c r="D13072" s="218">
        <v>44896</v>
      </c>
      <c r="E13072" s="1">
        <v>3</v>
      </c>
      <c r="F13072" s="62">
        <v>163.15</v>
      </c>
    </row>
    <row r="13073" spans="1:6" x14ac:dyDescent="0.35">
      <c r="A13073" s="1">
        <v>106</v>
      </c>
      <c r="B13073" s="1" t="s">
        <v>129</v>
      </c>
      <c r="C13073" s="218">
        <v>44899</v>
      </c>
      <c r="D13073" s="218">
        <v>44897</v>
      </c>
      <c r="E13073" s="1">
        <v>4</v>
      </c>
      <c r="F13073" s="62">
        <v>186.31</v>
      </c>
    </row>
    <row r="13074" spans="1:6" x14ac:dyDescent="0.35">
      <c r="A13074" s="1">
        <v>106</v>
      </c>
      <c r="B13074" s="1" t="s">
        <v>129</v>
      </c>
      <c r="C13074" s="218">
        <v>44899</v>
      </c>
      <c r="D13074" s="218">
        <v>44898</v>
      </c>
      <c r="E13074" s="1">
        <v>2</v>
      </c>
      <c r="F13074" s="62">
        <v>108.65</v>
      </c>
    </row>
    <row r="13075" spans="1:6" x14ac:dyDescent="0.35">
      <c r="A13075" s="1">
        <v>106</v>
      </c>
      <c r="B13075" s="1" t="s">
        <v>129</v>
      </c>
      <c r="C13075" s="218">
        <v>44899</v>
      </c>
      <c r="D13075" s="218">
        <v>44899</v>
      </c>
      <c r="E13075" s="1">
        <v>8</v>
      </c>
      <c r="F13075" s="62">
        <v>342.48</v>
      </c>
    </row>
    <row r="13076" spans="1:6" x14ac:dyDescent="0.35">
      <c r="A13076" s="1">
        <v>106</v>
      </c>
      <c r="B13076" s="1" t="s">
        <v>129</v>
      </c>
      <c r="C13076" s="218">
        <v>44900</v>
      </c>
      <c r="D13076" s="218">
        <v>44898</v>
      </c>
      <c r="E13076" s="1">
        <v>1</v>
      </c>
      <c r="F13076" s="62">
        <v>23.76</v>
      </c>
    </row>
    <row r="13077" spans="1:6" x14ac:dyDescent="0.35">
      <c r="A13077" s="1">
        <v>106</v>
      </c>
      <c r="B13077" s="1" t="s">
        <v>129</v>
      </c>
      <c r="C13077" s="218">
        <v>44900</v>
      </c>
      <c r="D13077" s="218">
        <v>44899</v>
      </c>
      <c r="E13077" s="1">
        <v>4</v>
      </c>
      <c r="F13077" s="62">
        <v>155.87</v>
      </c>
    </row>
    <row r="13078" spans="1:6" x14ac:dyDescent="0.35">
      <c r="A13078" s="1">
        <v>106</v>
      </c>
      <c r="B13078" s="1" t="s">
        <v>129</v>
      </c>
      <c r="C13078" s="218">
        <v>44900</v>
      </c>
      <c r="D13078" s="218">
        <v>44900</v>
      </c>
      <c r="E13078" s="1">
        <v>8</v>
      </c>
      <c r="F13078" s="62">
        <v>373.22</v>
      </c>
    </row>
    <row r="13079" spans="1:6" x14ac:dyDescent="0.35">
      <c r="A13079" s="1">
        <v>106</v>
      </c>
      <c r="B13079" s="1" t="s">
        <v>129</v>
      </c>
      <c r="C13079" s="218">
        <v>44901</v>
      </c>
      <c r="D13079" s="218">
        <v>44899</v>
      </c>
      <c r="E13079" s="1">
        <v>2</v>
      </c>
      <c r="F13079" s="62">
        <v>77.760000000000005</v>
      </c>
    </row>
    <row r="13080" spans="1:6" x14ac:dyDescent="0.35">
      <c r="A13080" s="1">
        <v>106</v>
      </c>
      <c r="B13080" s="1" t="s">
        <v>129</v>
      </c>
      <c r="C13080" s="218">
        <v>44901</v>
      </c>
      <c r="D13080" s="218">
        <v>44900</v>
      </c>
      <c r="E13080" s="1">
        <v>1</v>
      </c>
      <c r="F13080" s="62">
        <v>23.66</v>
      </c>
    </row>
    <row r="13081" spans="1:6" x14ac:dyDescent="0.35">
      <c r="A13081" s="1">
        <v>106</v>
      </c>
      <c r="B13081" s="1" t="s">
        <v>129</v>
      </c>
      <c r="C13081" s="218">
        <v>44901</v>
      </c>
      <c r="D13081" s="218">
        <v>44901</v>
      </c>
      <c r="E13081" s="1">
        <v>11</v>
      </c>
      <c r="F13081" s="62">
        <v>597.45000000000005</v>
      </c>
    </row>
    <row r="13082" spans="1:6" x14ac:dyDescent="0.35">
      <c r="A13082" s="1">
        <v>106</v>
      </c>
      <c r="B13082" s="1" t="s">
        <v>129</v>
      </c>
      <c r="C13082" s="218">
        <v>44902</v>
      </c>
      <c r="D13082" s="218">
        <v>44899</v>
      </c>
      <c r="E13082" s="1">
        <v>1</v>
      </c>
      <c r="F13082" s="62">
        <v>34.200000000000003</v>
      </c>
    </row>
    <row r="13083" spans="1:6" x14ac:dyDescent="0.35">
      <c r="A13083" s="1">
        <v>106</v>
      </c>
      <c r="B13083" s="1" t="s">
        <v>129</v>
      </c>
      <c r="C13083" s="218">
        <v>44902</v>
      </c>
      <c r="D13083" s="218">
        <v>44901</v>
      </c>
      <c r="E13083" s="1">
        <v>1</v>
      </c>
      <c r="F13083" s="62">
        <v>23.71</v>
      </c>
    </row>
    <row r="13084" spans="1:6" x14ac:dyDescent="0.35">
      <c r="A13084" s="1">
        <v>106</v>
      </c>
      <c r="B13084" s="1" t="s">
        <v>129</v>
      </c>
      <c r="C13084" s="218">
        <v>44902</v>
      </c>
      <c r="D13084" s="218">
        <v>44902</v>
      </c>
      <c r="E13084" s="1">
        <v>13</v>
      </c>
      <c r="F13084" s="62">
        <v>614.58000000000004</v>
      </c>
    </row>
    <row r="13085" spans="1:6" x14ac:dyDescent="0.35">
      <c r="A13085" s="1">
        <v>106</v>
      </c>
      <c r="B13085" s="1" t="s">
        <v>129</v>
      </c>
      <c r="C13085" s="218">
        <v>44903</v>
      </c>
      <c r="D13085" s="218">
        <v>44899</v>
      </c>
      <c r="E13085" s="1">
        <v>1</v>
      </c>
      <c r="F13085" s="62">
        <v>23.61</v>
      </c>
    </row>
    <row r="13086" spans="1:6" x14ac:dyDescent="0.35">
      <c r="A13086" s="1">
        <v>106</v>
      </c>
      <c r="B13086" s="1" t="s">
        <v>129</v>
      </c>
      <c r="C13086" s="218">
        <v>44903</v>
      </c>
      <c r="D13086" s="218">
        <v>44900</v>
      </c>
      <c r="E13086" s="1">
        <v>2</v>
      </c>
      <c r="F13086" s="62">
        <v>47.42</v>
      </c>
    </row>
    <row r="13087" spans="1:6" x14ac:dyDescent="0.35">
      <c r="A13087" s="1">
        <v>106</v>
      </c>
      <c r="B13087" s="1" t="s">
        <v>129</v>
      </c>
      <c r="C13087" s="218">
        <v>44903</v>
      </c>
      <c r="D13087" s="218">
        <v>44903</v>
      </c>
      <c r="E13087" s="1">
        <v>10</v>
      </c>
      <c r="F13087" s="62">
        <v>358.96</v>
      </c>
    </row>
    <row r="13088" spans="1:6" x14ac:dyDescent="0.35">
      <c r="A13088" s="1">
        <v>106</v>
      </c>
      <c r="B13088" s="1" t="s">
        <v>129</v>
      </c>
      <c r="C13088" s="218">
        <v>44904</v>
      </c>
      <c r="D13088" s="218">
        <v>44903</v>
      </c>
      <c r="E13088" s="1">
        <v>2</v>
      </c>
      <c r="F13088" s="62">
        <v>78.010000000000005</v>
      </c>
    </row>
    <row r="13089" spans="1:6" x14ac:dyDescent="0.35">
      <c r="A13089" s="1">
        <v>106</v>
      </c>
      <c r="B13089" s="1" t="s">
        <v>129</v>
      </c>
      <c r="C13089" s="218">
        <v>44904</v>
      </c>
      <c r="D13089" s="218">
        <v>44904</v>
      </c>
      <c r="E13089" s="1">
        <v>20</v>
      </c>
      <c r="F13089" s="62">
        <v>871.47</v>
      </c>
    </row>
    <row r="13090" spans="1:6" x14ac:dyDescent="0.35">
      <c r="A13090" s="1">
        <v>106</v>
      </c>
      <c r="B13090" s="1" t="s">
        <v>129</v>
      </c>
      <c r="C13090" s="218">
        <v>44905</v>
      </c>
      <c r="D13090" s="218">
        <v>44904</v>
      </c>
      <c r="E13090" s="1">
        <v>1</v>
      </c>
      <c r="F13090" s="62">
        <v>23.66</v>
      </c>
    </row>
    <row r="13091" spans="1:6" x14ac:dyDescent="0.35">
      <c r="A13091" s="1">
        <v>106</v>
      </c>
      <c r="B13091" s="1" t="s">
        <v>129</v>
      </c>
      <c r="C13091" s="218">
        <v>44905</v>
      </c>
      <c r="D13091" s="218">
        <v>44905</v>
      </c>
      <c r="E13091" s="1">
        <v>17</v>
      </c>
      <c r="F13091" s="62">
        <v>770.8</v>
      </c>
    </row>
    <row r="13092" spans="1:6" x14ac:dyDescent="0.35">
      <c r="A13092" s="1">
        <v>106</v>
      </c>
      <c r="B13092" s="1" t="s">
        <v>129</v>
      </c>
      <c r="C13092" s="218">
        <v>44906</v>
      </c>
      <c r="D13092" s="218">
        <v>44904</v>
      </c>
      <c r="E13092" s="1">
        <v>2</v>
      </c>
      <c r="F13092" s="62">
        <v>47.27</v>
      </c>
    </row>
    <row r="13093" spans="1:6" x14ac:dyDescent="0.35">
      <c r="A13093" s="1">
        <v>106</v>
      </c>
      <c r="B13093" s="1" t="s">
        <v>129</v>
      </c>
      <c r="C13093" s="218">
        <v>44906</v>
      </c>
      <c r="D13093" s="218">
        <v>44905</v>
      </c>
      <c r="E13093" s="1">
        <v>2</v>
      </c>
      <c r="F13093" s="62">
        <v>108.8</v>
      </c>
    </row>
    <row r="13094" spans="1:6" x14ac:dyDescent="0.35">
      <c r="A13094" s="1">
        <v>106</v>
      </c>
      <c r="B13094" s="1" t="s">
        <v>129</v>
      </c>
      <c r="C13094" s="218">
        <v>44906</v>
      </c>
      <c r="D13094" s="218">
        <v>44906</v>
      </c>
      <c r="E13094" s="1">
        <v>10</v>
      </c>
      <c r="F13094" s="62">
        <v>451.48</v>
      </c>
    </row>
    <row r="13095" spans="1:6" x14ac:dyDescent="0.35">
      <c r="A13095" s="1">
        <v>106</v>
      </c>
      <c r="B13095" s="1" t="s">
        <v>129</v>
      </c>
      <c r="C13095" s="218">
        <v>44907</v>
      </c>
      <c r="D13095" s="218">
        <v>44907</v>
      </c>
      <c r="E13095" s="1">
        <v>11</v>
      </c>
      <c r="F13095" s="62">
        <v>475.54</v>
      </c>
    </row>
    <row r="13096" spans="1:6" x14ac:dyDescent="0.35">
      <c r="A13096" s="1">
        <v>106</v>
      </c>
      <c r="B13096" s="1" t="s">
        <v>129</v>
      </c>
      <c r="C13096" s="218">
        <v>44908</v>
      </c>
      <c r="D13096" s="218">
        <v>44906</v>
      </c>
      <c r="E13096" s="1">
        <v>2</v>
      </c>
      <c r="F13096" s="62">
        <v>47.37</v>
      </c>
    </row>
    <row r="13097" spans="1:6" x14ac:dyDescent="0.35">
      <c r="A13097" s="1">
        <v>106</v>
      </c>
      <c r="B13097" s="1" t="s">
        <v>129</v>
      </c>
      <c r="C13097" s="218">
        <v>44908</v>
      </c>
      <c r="D13097" s="218">
        <v>44907</v>
      </c>
      <c r="E13097" s="1">
        <v>5</v>
      </c>
      <c r="F13097" s="62">
        <v>241.41</v>
      </c>
    </row>
    <row r="13098" spans="1:6" x14ac:dyDescent="0.35">
      <c r="A13098" s="1">
        <v>106</v>
      </c>
      <c r="B13098" s="1" t="s">
        <v>129</v>
      </c>
      <c r="C13098" s="218">
        <v>44908</v>
      </c>
      <c r="D13098" s="218">
        <v>44908</v>
      </c>
      <c r="E13098" s="1">
        <v>16</v>
      </c>
      <c r="F13098" s="62">
        <v>655.37</v>
      </c>
    </row>
    <row r="13099" spans="1:6" x14ac:dyDescent="0.35">
      <c r="A13099" s="1">
        <v>106</v>
      </c>
      <c r="B13099" s="1" t="s">
        <v>129</v>
      </c>
      <c r="C13099" s="218">
        <v>44909</v>
      </c>
      <c r="D13099" s="218">
        <v>44907</v>
      </c>
      <c r="E13099" s="1">
        <v>1</v>
      </c>
      <c r="F13099" s="62">
        <v>54.35</v>
      </c>
    </row>
    <row r="13100" spans="1:6" x14ac:dyDescent="0.35">
      <c r="A13100" s="1">
        <v>106</v>
      </c>
      <c r="B13100" s="1" t="s">
        <v>129</v>
      </c>
      <c r="C13100" s="218">
        <v>44909</v>
      </c>
      <c r="D13100" s="218">
        <v>44908</v>
      </c>
      <c r="E13100" s="1">
        <v>1</v>
      </c>
      <c r="F13100" s="62">
        <v>54.45</v>
      </c>
    </row>
    <row r="13101" spans="1:6" x14ac:dyDescent="0.35">
      <c r="A13101" s="1">
        <v>106</v>
      </c>
      <c r="B13101" s="1" t="s">
        <v>129</v>
      </c>
      <c r="C13101" s="218">
        <v>44909</v>
      </c>
      <c r="D13101" s="218">
        <v>44909</v>
      </c>
      <c r="E13101" s="1">
        <v>20</v>
      </c>
      <c r="F13101" s="62">
        <v>811.64</v>
      </c>
    </row>
    <row r="13102" spans="1:6" x14ac:dyDescent="0.35">
      <c r="A13102" s="1">
        <v>106</v>
      </c>
      <c r="B13102" s="1" t="s">
        <v>129</v>
      </c>
      <c r="C13102" s="218">
        <v>44910</v>
      </c>
      <c r="D13102" s="218">
        <v>44908</v>
      </c>
      <c r="E13102" s="1">
        <v>4</v>
      </c>
      <c r="F13102" s="62">
        <v>155.97</v>
      </c>
    </row>
    <row r="13103" spans="1:6" x14ac:dyDescent="0.35">
      <c r="A13103" s="1">
        <v>106</v>
      </c>
      <c r="B13103" s="1" t="s">
        <v>129</v>
      </c>
      <c r="C13103" s="218">
        <v>44910</v>
      </c>
      <c r="D13103" s="218">
        <v>44909</v>
      </c>
      <c r="E13103" s="1">
        <v>1</v>
      </c>
      <c r="F13103" s="62">
        <v>23.66</v>
      </c>
    </row>
    <row r="13104" spans="1:6" x14ac:dyDescent="0.35">
      <c r="A13104" s="1">
        <v>106</v>
      </c>
      <c r="B13104" s="1" t="s">
        <v>129</v>
      </c>
      <c r="C13104" s="218">
        <v>44910</v>
      </c>
      <c r="D13104" s="218">
        <v>44910</v>
      </c>
      <c r="E13104" s="1">
        <v>15</v>
      </c>
      <c r="F13104" s="62">
        <v>723.03</v>
      </c>
    </row>
    <row r="13105" spans="1:6" x14ac:dyDescent="0.35">
      <c r="A13105" s="1">
        <v>106</v>
      </c>
      <c r="B13105" s="1" t="s">
        <v>129</v>
      </c>
      <c r="C13105" s="218">
        <v>44911</v>
      </c>
      <c r="D13105" s="218">
        <v>44910</v>
      </c>
      <c r="E13105" s="1">
        <v>3</v>
      </c>
      <c r="F13105" s="62">
        <v>163.19999999999999</v>
      </c>
    </row>
    <row r="13106" spans="1:6" x14ac:dyDescent="0.35">
      <c r="A13106" s="1">
        <v>106</v>
      </c>
      <c r="B13106" s="1" t="s">
        <v>129</v>
      </c>
      <c r="C13106" s="218">
        <v>44911</v>
      </c>
      <c r="D13106" s="218">
        <v>44911</v>
      </c>
      <c r="E13106" s="1">
        <v>11</v>
      </c>
      <c r="F13106" s="62">
        <v>474.89</v>
      </c>
    </row>
    <row r="13107" spans="1:6" x14ac:dyDescent="0.35">
      <c r="A13107" s="1">
        <v>106</v>
      </c>
      <c r="B13107" s="1" t="s">
        <v>129</v>
      </c>
      <c r="C13107" s="218">
        <v>44912</v>
      </c>
      <c r="D13107" s="218">
        <v>44909</v>
      </c>
      <c r="E13107" s="1">
        <v>2</v>
      </c>
      <c r="F13107" s="62">
        <v>46.83</v>
      </c>
    </row>
    <row r="13108" spans="1:6" x14ac:dyDescent="0.35">
      <c r="A13108" s="1">
        <v>106</v>
      </c>
      <c r="B13108" s="1" t="s">
        <v>129</v>
      </c>
      <c r="C13108" s="218">
        <v>44912</v>
      </c>
      <c r="D13108" s="218">
        <v>44910</v>
      </c>
      <c r="E13108" s="1">
        <v>1</v>
      </c>
      <c r="F13108" s="62">
        <v>23.76</v>
      </c>
    </row>
    <row r="13109" spans="1:6" x14ac:dyDescent="0.35">
      <c r="A13109" s="1">
        <v>106</v>
      </c>
      <c r="B13109" s="1" t="s">
        <v>129</v>
      </c>
      <c r="C13109" s="218">
        <v>44912</v>
      </c>
      <c r="D13109" s="218">
        <v>44911</v>
      </c>
      <c r="E13109" s="1">
        <v>3</v>
      </c>
      <c r="F13109" s="62">
        <v>96.62</v>
      </c>
    </row>
    <row r="13110" spans="1:6" x14ac:dyDescent="0.35">
      <c r="A13110" s="1">
        <v>106</v>
      </c>
      <c r="B13110" s="1" t="s">
        <v>129</v>
      </c>
      <c r="C13110" s="218">
        <v>44912</v>
      </c>
      <c r="D13110" s="218">
        <v>44912</v>
      </c>
      <c r="E13110" s="1">
        <v>10</v>
      </c>
      <c r="F13110" s="62">
        <v>347.44</v>
      </c>
    </row>
    <row r="13111" spans="1:6" x14ac:dyDescent="0.35">
      <c r="A13111" s="1">
        <v>106</v>
      </c>
      <c r="B13111" s="1" t="s">
        <v>129</v>
      </c>
      <c r="C13111" s="218">
        <v>44913</v>
      </c>
      <c r="D13111" s="218">
        <v>44911</v>
      </c>
      <c r="E13111" s="1">
        <v>1</v>
      </c>
      <c r="F13111" s="62">
        <v>54.15</v>
      </c>
    </row>
    <row r="13112" spans="1:6" x14ac:dyDescent="0.35">
      <c r="A13112" s="1">
        <v>106</v>
      </c>
      <c r="B13112" s="1" t="s">
        <v>129</v>
      </c>
      <c r="C13112" s="218">
        <v>44913</v>
      </c>
      <c r="D13112" s="218">
        <v>44912</v>
      </c>
      <c r="E13112" s="1">
        <v>5</v>
      </c>
      <c r="F13112" s="62">
        <v>226.81</v>
      </c>
    </row>
    <row r="13113" spans="1:6" x14ac:dyDescent="0.35">
      <c r="A13113" s="1">
        <v>106</v>
      </c>
      <c r="B13113" s="1" t="s">
        <v>129</v>
      </c>
      <c r="C13113" s="218">
        <v>44913</v>
      </c>
      <c r="D13113" s="218">
        <v>44913</v>
      </c>
      <c r="E13113" s="1">
        <v>12</v>
      </c>
      <c r="F13113" s="62">
        <v>497.95</v>
      </c>
    </row>
    <row r="13114" spans="1:6" x14ac:dyDescent="0.35">
      <c r="A13114" s="1">
        <v>106</v>
      </c>
      <c r="B13114" s="1" t="s">
        <v>129</v>
      </c>
      <c r="C13114" s="218">
        <v>44914</v>
      </c>
      <c r="D13114" s="218">
        <v>44912</v>
      </c>
      <c r="E13114" s="1">
        <v>1</v>
      </c>
      <c r="F13114" s="62">
        <v>54.35</v>
      </c>
    </row>
    <row r="13115" spans="1:6" x14ac:dyDescent="0.35">
      <c r="A13115" s="1">
        <v>106</v>
      </c>
      <c r="B13115" s="1" t="s">
        <v>129</v>
      </c>
      <c r="C13115" s="218">
        <v>44914</v>
      </c>
      <c r="D13115" s="218">
        <v>44913</v>
      </c>
      <c r="E13115" s="1">
        <v>4</v>
      </c>
      <c r="F13115" s="62">
        <v>186.46</v>
      </c>
    </row>
    <row r="13116" spans="1:6" x14ac:dyDescent="0.35">
      <c r="A13116" s="1">
        <v>106</v>
      </c>
      <c r="B13116" s="1" t="s">
        <v>129</v>
      </c>
      <c r="C13116" s="218">
        <v>44914</v>
      </c>
      <c r="D13116" s="218">
        <v>44914</v>
      </c>
      <c r="E13116" s="1">
        <v>8</v>
      </c>
      <c r="F13116" s="62">
        <v>404.41</v>
      </c>
    </row>
    <row r="13117" spans="1:6" x14ac:dyDescent="0.35">
      <c r="A13117" s="1">
        <v>106</v>
      </c>
      <c r="B13117" s="1" t="s">
        <v>129</v>
      </c>
      <c r="C13117" s="218">
        <v>44915</v>
      </c>
      <c r="D13117" s="218">
        <v>44912</v>
      </c>
      <c r="E13117" s="1">
        <v>1</v>
      </c>
      <c r="F13117" s="62">
        <v>23.61</v>
      </c>
    </row>
    <row r="13118" spans="1:6" x14ac:dyDescent="0.35">
      <c r="A13118" s="1">
        <v>106</v>
      </c>
      <c r="B13118" s="1" t="s">
        <v>129</v>
      </c>
      <c r="C13118" s="218">
        <v>44915</v>
      </c>
      <c r="D13118" s="218">
        <v>44913</v>
      </c>
      <c r="E13118" s="1">
        <v>5</v>
      </c>
      <c r="F13118" s="62">
        <v>149.24</v>
      </c>
    </row>
    <row r="13119" spans="1:6" x14ac:dyDescent="0.35">
      <c r="A13119" s="1">
        <v>106</v>
      </c>
      <c r="B13119" s="1" t="s">
        <v>129</v>
      </c>
      <c r="C13119" s="218">
        <v>44915</v>
      </c>
      <c r="D13119" s="218">
        <v>44914</v>
      </c>
      <c r="E13119" s="1">
        <v>4</v>
      </c>
      <c r="F13119" s="62">
        <v>186.81</v>
      </c>
    </row>
    <row r="13120" spans="1:6" x14ac:dyDescent="0.35">
      <c r="A13120" s="1">
        <v>106</v>
      </c>
      <c r="B13120" s="1" t="s">
        <v>129</v>
      </c>
      <c r="C13120" s="218">
        <v>44915</v>
      </c>
      <c r="D13120" s="218">
        <v>44915</v>
      </c>
      <c r="E13120" s="1">
        <v>9</v>
      </c>
      <c r="F13120" s="62">
        <v>396.58</v>
      </c>
    </row>
    <row r="13121" spans="1:6" x14ac:dyDescent="0.35">
      <c r="A13121" s="1">
        <v>106</v>
      </c>
      <c r="B13121" s="1" t="s">
        <v>129</v>
      </c>
      <c r="C13121" s="218">
        <v>44916</v>
      </c>
      <c r="D13121" s="218">
        <v>44914</v>
      </c>
      <c r="E13121" s="1">
        <v>2</v>
      </c>
      <c r="F13121" s="62">
        <v>78.209999999999994</v>
      </c>
    </row>
    <row r="13122" spans="1:6" x14ac:dyDescent="0.35">
      <c r="A13122" s="1">
        <v>106</v>
      </c>
      <c r="B13122" s="1" t="s">
        <v>129</v>
      </c>
      <c r="C13122" s="218">
        <v>44916</v>
      </c>
      <c r="D13122" s="218">
        <v>44915</v>
      </c>
      <c r="E13122" s="1">
        <v>1</v>
      </c>
      <c r="F13122" s="62">
        <v>54.45</v>
      </c>
    </row>
    <row r="13123" spans="1:6" x14ac:dyDescent="0.35">
      <c r="A13123" s="1">
        <v>106</v>
      </c>
      <c r="B13123" s="1" t="s">
        <v>129</v>
      </c>
      <c r="C13123" s="218">
        <v>44916</v>
      </c>
      <c r="D13123" s="218">
        <v>44916</v>
      </c>
      <c r="E13123" s="1">
        <v>4</v>
      </c>
      <c r="F13123" s="62">
        <v>217.4</v>
      </c>
    </row>
    <row r="13124" spans="1:6" x14ac:dyDescent="0.35">
      <c r="A13124" s="1">
        <v>106</v>
      </c>
      <c r="B13124" s="1" t="s">
        <v>129</v>
      </c>
      <c r="C13124" s="218">
        <v>44917</v>
      </c>
      <c r="D13124" s="218">
        <v>44915</v>
      </c>
      <c r="E13124" s="1">
        <v>1</v>
      </c>
      <c r="F13124" s="62">
        <v>23.66</v>
      </c>
    </row>
    <row r="13125" spans="1:6" x14ac:dyDescent="0.35">
      <c r="A13125" s="1">
        <v>106</v>
      </c>
      <c r="B13125" s="1" t="s">
        <v>129</v>
      </c>
      <c r="C13125" s="218">
        <v>44917</v>
      </c>
      <c r="D13125" s="218">
        <v>44916</v>
      </c>
      <c r="E13125" s="1">
        <v>11</v>
      </c>
      <c r="F13125" s="62">
        <v>413.91</v>
      </c>
    </row>
    <row r="13126" spans="1:6" x14ac:dyDescent="0.35">
      <c r="A13126" s="1">
        <v>106</v>
      </c>
      <c r="B13126" s="1" t="s">
        <v>129</v>
      </c>
      <c r="C13126" s="218">
        <v>44917</v>
      </c>
      <c r="D13126" s="218">
        <v>44917</v>
      </c>
      <c r="E13126" s="1">
        <v>5</v>
      </c>
      <c r="F13126" s="62">
        <v>179.53</v>
      </c>
    </row>
    <row r="13127" spans="1:6" x14ac:dyDescent="0.35">
      <c r="A13127" s="1">
        <v>106</v>
      </c>
      <c r="B13127" s="1" t="s">
        <v>129</v>
      </c>
      <c r="C13127" s="218">
        <v>44918</v>
      </c>
      <c r="D13127" s="218">
        <v>44915</v>
      </c>
      <c r="E13127" s="1">
        <v>2</v>
      </c>
      <c r="F13127" s="62">
        <v>78.06</v>
      </c>
    </row>
    <row r="13128" spans="1:6" x14ac:dyDescent="0.35">
      <c r="A13128" s="1">
        <v>106</v>
      </c>
      <c r="B13128" s="1" t="s">
        <v>129</v>
      </c>
      <c r="C13128" s="218">
        <v>44918</v>
      </c>
      <c r="D13128" s="218">
        <v>44916</v>
      </c>
      <c r="E13128" s="1">
        <v>2</v>
      </c>
      <c r="F13128" s="62">
        <v>78.010000000000005</v>
      </c>
    </row>
    <row r="13129" spans="1:6" x14ac:dyDescent="0.35">
      <c r="A13129" s="1">
        <v>106</v>
      </c>
      <c r="B13129" s="1" t="s">
        <v>129</v>
      </c>
      <c r="C13129" s="218">
        <v>44918</v>
      </c>
      <c r="D13129" s="218">
        <v>44917</v>
      </c>
      <c r="E13129" s="1">
        <v>2</v>
      </c>
      <c r="F13129" s="62">
        <v>78.06</v>
      </c>
    </row>
    <row r="13130" spans="1:6" x14ac:dyDescent="0.35">
      <c r="A13130" s="1">
        <v>106</v>
      </c>
      <c r="B13130" s="1" t="s">
        <v>129</v>
      </c>
      <c r="C13130" s="218">
        <v>44918</v>
      </c>
      <c r="D13130" s="218">
        <v>44918</v>
      </c>
      <c r="E13130" s="1">
        <v>8</v>
      </c>
      <c r="F13130" s="62">
        <v>373.22</v>
      </c>
    </row>
    <row r="13131" spans="1:6" x14ac:dyDescent="0.35">
      <c r="A13131" s="1">
        <v>106</v>
      </c>
      <c r="B13131" s="1" t="s">
        <v>129</v>
      </c>
      <c r="C13131" s="218">
        <v>44919</v>
      </c>
      <c r="D13131" s="218">
        <v>44917</v>
      </c>
      <c r="E13131" s="1">
        <v>5</v>
      </c>
      <c r="F13131" s="62">
        <v>179.68</v>
      </c>
    </row>
    <row r="13132" spans="1:6" x14ac:dyDescent="0.35">
      <c r="A13132" s="1">
        <v>106</v>
      </c>
      <c r="B13132" s="1" t="s">
        <v>129</v>
      </c>
      <c r="C13132" s="218">
        <v>44919</v>
      </c>
      <c r="D13132" s="218">
        <v>44918</v>
      </c>
      <c r="E13132" s="1">
        <v>1</v>
      </c>
      <c r="F13132" s="62">
        <v>54.4</v>
      </c>
    </row>
    <row r="13133" spans="1:6" x14ac:dyDescent="0.35">
      <c r="A13133" s="1">
        <v>106</v>
      </c>
      <c r="B13133" s="1" t="s">
        <v>129</v>
      </c>
      <c r="C13133" s="218">
        <v>44919</v>
      </c>
      <c r="D13133" s="218">
        <v>44919</v>
      </c>
      <c r="E13133" s="1">
        <v>15</v>
      </c>
      <c r="F13133" s="62">
        <v>721.05</v>
      </c>
    </row>
    <row r="13134" spans="1:6" x14ac:dyDescent="0.35">
      <c r="A13134" s="1">
        <v>106</v>
      </c>
      <c r="B13134" s="1" t="s">
        <v>129</v>
      </c>
      <c r="C13134" s="218">
        <v>44920</v>
      </c>
      <c r="D13134" s="218">
        <v>44918</v>
      </c>
      <c r="E13134" s="1">
        <v>2</v>
      </c>
      <c r="F13134" s="62">
        <v>108.9</v>
      </c>
    </row>
    <row r="13135" spans="1:6" x14ac:dyDescent="0.35">
      <c r="A13135" s="1">
        <v>106</v>
      </c>
      <c r="B13135" s="1" t="s">
        <v>129</v>
      </c>
      <c r="C13135" s="218">
        <v>44920</v>
      </c>
      <c r="D13135" s="218">
        <v>44919</v>
      </c>
      <c r="E13135" s="1">
        <v>5</v>
      </c>
      <c r="F13135" s="62">
        <v>210.57</v>
      </c>
    </row>
    <row r="13136" spans="1:6" x14ac:dyDescent="0.35">
      <c r="A13136" s="1">
        <v>106</v>
      </c>
      <c r="B13136" s="1" t="s">
        <v>129</v>
      </c>
      <c r="C13136" s="218">
        <v>44920</v>
      </c>
      <c r="D13136" s="218">
        <v>44920</v>
      </c>
      <c r="E13136" s="1">
        <v>8</v>
      </c>
      <c r="F13136" s="62">
        <v>373.57</v>
      </c>
    </row>
    <row r="13137" spans="1:6" x14ac:dyDescent="0.35">
      <c r="A13137" s="1">
        <v>106</v>
      </c>
      <c r="B13137" s="1" t="s">
        <v>129</v>
      </c>
      <c r="C13137" s="218">
        <v>44921</v>
      </c>
      <c r="D13137" s="218">
        <v>44918</v>
      </c>
      <c r="E13137" s="1">
        <v>1</v>
      </c>
      <c r="F13137" s="62">
        <v>23.71</v>
      </c>
    </row>
    <row r="13138" spans="1:6" x14ac:dyDescent="0.35">
      <c r="A13138" s="1">
        <v>106</v>
      </c>
      <c r="B13138" s="1" t="s">
        <v>129</v>
      </c>
      <c r="C13138" s="218">
        <v>44921</v>
      </c>
      <c r="D13138" s="218">
        <v>44919</v>
      </c>
      <c r="E13138" s="1">
        <v>5</v>
      </c>
      <c r="F13138" s="62">
        <v>118.3</v>
      </c>
    </row>
    <row r="13139" spans="1:6" x14ac:dyDescent="0.35">
      <c r="A13139" s="1">
        <v>106</v>
      </c>
      <c r="B13139" s="1" t="s">
        <v>129</v>
      </c>
      <c r="C13139" s="218">
        <v>44921</v>
      </c>
      <c r="D13139" s="218">
        <v>44920</v>
      </c>
      <c r="E13139" s="1">
        <v>3</v>
      </c>
      <c r="F13139" s="62">
        <v>132.46</v>
      </c>
    </row>
    <row r="13140" spans="1:6" x14ac:dyDescent="0.35">
      <c r="A13140" s="1">
        <v>106</v>
      </c>
      <c r="B13140" s="1" t="s">
        <v>129</v>
      </c>
      <c r="C13140" s="218">
        <v>44921</v>
      </c>
      <c r="D13140" s="218">
        <v>44921</v>
      </c>
      <c r="E13140" s="1">
        <v>6</v>
      </c>
      <c r="F13140" s="62">
        <v>323.87</v>
      </c>
    </row>
    <row r="13141" spans="1:6" x14ac:dyDescent="0.35">
      <c r="A13141" s="1">
        <v>106</v>
      </c>
      <c r="B13141" s="1" t="s">
        <v>129</v>
      </c>
      <c r="C13141" s="218">
        <v>44922</v>
      </c>
      <c r="D13141" s="218">
        <v>44919</v>
      </c>
      <c r="E13141" s="1">
        <v>3</v>
      </c>
      <c r="F13141" s="62">
        <v>101.82</v>
      </c>
    </row>
    <row r="13142" spans="1:6" x14ac:dyDescent="0.35">
      <c r="A13142" s="1">
        <v>106</v>
      </c>
      <c r="B13142" s="1" t="s">
        <v>129</v>
      </c>
      <c r="C13142" s="218">
        <v>44922</v>
      </c>
      <c r="D13142" s="218">
        <v>44920</v>
      </c>
      <c r="E13142" s="1">
        <v>1</v>
      </c>
      <c r="F13142" s="62">
        <v>23.56</v>
      </c>
    </row>
    <row r="13143" spans="1:6" x14ac:dyDescent="0.35">
      <c r="A13143" s="1">
        <v>106</v>
      </c>
      <c r="B13143" s="1" t="s">
        <v>129</v>
      </c>
      <c r="C13143" s="218">
        <v>44922</v>
      </c>
      <c r="D13143" s="218">
        <v>44921</v>
      </c>
      <c r="E13143" s="1">
        <v>1</v>
      </c>
      <c r="F13143" s="62">
        <v>23.71</v>
      </c>
    </row>
    <row r="13144" spans="1:6" x14ac:dyDescent="0.35">
      <c r="A13144" s="1">
        <v>106</v>
      </c>
      <c r="B13144" s="1" t="s">
        <v>129</v>
      </c>
      <c r="C13144" s="218">
        <v>44922</v>
      </c>
      <c r="D13144" s="218">
        <v>44922</v>
      </c>
      <c r="E13144" s="1">
        <v>9</v>
      </c>
      <c r="F13144" s="62">
        <v>489.6</v>
      </c>
    </row>
    <row r="13145" spans="1:6" x14ac:dyDescent="0.35">
      <c r="A13145" s="1">
        <v>106</v>
      </c>
      <c r="B13145" s="1" t="s">
        <v>129</v>
      </c>
      <c r="C13145" s="218">
        <v>44923</v>
      </c>
      <c r="D13145" s="218">
        <v>44920</v>
      </c>
      <c r="E13145" s="1">
        <v>4</v>
      </c>
      <c r="F13145" s="62">
        <v>184.48</v>
      </c>
    </row>
    <row r="13146" spans="1:6" x14ac:dyDescent="0.35">
      <c r="A13146" s="1">
        <v>106</v>
      </c>
      <c r="B13146" s="1" t="s">
        <v>129</v>
      </c>
      <c r="C13146" s="218">
        <v>44923</v>
      </c>
      <c r="D13146" s="218">
        <v>44921</v>
      </c>
      <c r="E13146" s="1">
        <v>2</v>
      </c>
      <c r="F13146" s="62">
        <v>47.47</v>
      </c>
    </row>
    <row r="13147" spans="1:6" x14ac:dyDescent="0.35">
      <c r="A13147" s="1">
        <v>106</v>
      </c>
      <c r="B13147" s="1" t="s">
        <v>129</v>
      </c>
      <c r="C13147" s="218">
        <v>44923</v>
      </c>
      <c r="D13147" s="218">
        <v>44923</v>
      </c>
      <c r="E13147" s="1">
        <v>4</v>
      </c>
      <c r="F13147" s="62">
        <v>217.6</v>
      </c>
    </row>
    <row r="13148" spans="1:6" x14ac:dyDescent="0.35">
      <c r="A13148" s="1">
        <v>106</v>
      </c>
      <c r="B13148" s="1" t="s">
        <v>129</v>
      </c>
      <c r="C13148" s="218">
        <v>44924</v>
      </c>
      <c r="D13148" s="218">
        <v>44921</v>
      </c>
      <c r="E13148" s="1">
        <v>7</v>
      </c>
      <c r="F13148" s="62">
        <v>220.51</v>
      </c>
    </row>
    <row r="13149" spans="1:6" x14ac:dyDescent="0.35">
      <c r="A13149" s="1">
        <v>106</v>
      </c>
      <c r="B13149" s="1" t="s">
        <v>129</v>
      </c>
      <c r="C13149" s="218">
        <v>44924</v>
      </c>
      <c r="D13149" s="218">
        <v>44923</v>
      </c>
      <c r="E13149" s="1">
        <v>4</v>
      </c>
      <c r="F13149" s="62">
        <v>185.62</v>
      </c>
    </row>
    <row r="13150" spans="1:6" x14ac:dyDescent="0.35">
      <c r="A13150" s="1">
        <v>106</v>
      </c>
      <c r="B13150" s="1" t="s">
        <v>129</v>
      </c>
      <c r="C13150" s="218">
        <v>44924</v>
      </c>
      <c r="D13150" s="218">
        <v>44924</v>
      </c>
      <c r="E13150" s="1">
        <v>4</v>
      </c>
      <c r="F13150" s="62">
        <v>186.86</v>
      </c>
    </row>
    <row r="13151" spans="1:6" x14ac:dyDescent="0.35">
      <c r="A13151" s="1">
        <v>106</v>
      </c>
      <c r="B13151" s="1" t="s">
        <v>129</v>
      </c>
      <c r="C13151" s="218">
        <v>44925</v>
      </c>
      <c r="D13151" s="218">
        <v>44921</v>
      </c>
      <c r="E13151" s="1">
        <v>2</v>
      </c>
      <c r="F13151" s="62">
        <v>42.77</v>
      </c>
    </row>
    <row r="13152" spans="1:6" x14ac:dyDescent="0.35">
      <c r="A13152" s="1">
        <v>106</v>
      </c>
      <c r="B13152" s="1" t="s">
        <v>129</v>
      </c>
      <c r="C13152" s="218">
        <v>44925</v>
      </c>
      <c r="D13152" s="218">
        <v>44922</v>
      </c>
      <c r="E13152" s="1">
        <v>1</v>
      </c>
      <c r="F13152" s="62">
        <v>54.4</v>
      </c>
    </row>
    <row r="13153" spans="1:6" x14ac:dyDescent="0.35">
      <c r="A13153" s="1">
        <v>106</v>
      </c>
      <c r="B13153" s="1" t="s">
        <v>129</v>
      </c>
      <c r="C13153" s="218">
        <v>44925</v>
      </c>
      <c r="D13153" s="218">
        <v>44923</v>
      </c>
      <c r="E13153" s="1">
        <v>4</v>
      </c>
      <c r="F13153" s="62">
        <v>156.12</v>
      </c>
    </row>
    <row r="13154" spans="1:6" x14ac:dyDescent="0.35">
      <c r="A13154" s="1">
        <v>106</v>
      </c>
      <c r="B13154" s="1" t="s">
        <v>129</v>
      </c>
      <c r="C13154" s="218">
        <v>44925</v>
      </c>
      <c r="D13154" s="218">
        <v>44925</v>
      </c>
      <c r="E13154" s="1">
        <v>7</v>
      </c>
      <c r="F13154" s="62">
        <v>380.35</v>
      </c>
    </row>
    <row r="13155" spans="1:6" x14ac:dyDescent="0.35">
      <c r="A13155" s="1">
        <v>106</v>
      </c>
      <c r="B13155" s="1" t="s">
        <v>129</v>
      </c>
      <c r="C13155" s="218">
        <v>44926</v>
      </c>
      <c r="D13155" s="218">
        <v>44923</v>
      </c>
      <c r="E13155" s="1">
        <v>4</v>
      </c>
      <c r="F13155" s="62">
        <v>156.02000000000001</v>
      </c>
    </row>
    <row r="13156" spans="1:6" x14ac:dyDescent="0.35">
      <c r="A13156" s="1">
        <v>106</v>
      </c>
      <c r="B13156" s="1" t="s">
        <v>129</v>
      </c>
      <c r="C13156" s="218">
        <v>44926</v>
      </c>
      <c r="D13156" s="218">
        <v>44924</v>
      </c>
      <c r="E13156" s="1">
        <v>3</v>
      </c>
      <c r="F13156" s="62">
        <v>132.46</v>
      </c>
    </row>
    <row r="13157" spans="1:6" x14ac:dyDescent="0.35">
      <c r="A13157" s="1">
        <v>106</v>
      </c>
      <c r="B13157" s="1" t="s">
        <v>129</v>
      </c>
      <c r="C13157" s="218">
        <v>44926</v>
      </c>
      <c r="D13157" s="218">
        <v>44926</v>
      </c>
      <c r="E13157" s="1">
        <v>2</v>
      </c>
      <c r="F13157" s="62">
        <v>78.11</v>
      </c>
    </row>
    <row r="13158" spans="1:6" x14ac:dyDescent="0.35">
      <c r="A13158" s="1">
        <v>106</v>
      </c>
      <c r="B13158" s="1" t="s">
        <v>129</v>
      </c>
      <c r="C13158" s="218">
        <v>44927</v>
      </c>
      <c r="D13158" s="218">
        <v>44924</v>
      </c>
      <c r="E13158" s="1">
        <v>1</v>
      </c>
      <c r="F13158" s="62">
        <v>23.61</v>
      </c>
    </row>
    <row r="13159" spans="1:6" x14ac:dyDescent="0.35">
      <c r="A13159" s="1">
        <v>106</v>
      </c>
      <c r="B13159" s="1" t="s">
        <v>129</v>
      </c>
      <c r="C13159" s="218">
        <v>44927</v>
      </c>
      <c r="D13159" s="218">
        <v>44926</v>
      </c>
      <c r="E13159" s="1">
        <v>4</v>
      </c>
      <c r="F13159" s="62">
        <v>186.81</v>
      </c>
    </row>
    <row r="13160" spans="1:6" x14ac:dyDescent="0.35">
      <c r="A13160" s="1">
        <v>106</v>
      </c>
      <c r="B13160" s="1" t="s">
        <v>129</v>
      </c>
      <c r="C13160" s="218">
        <v>44927</v>
      </c>
      <c r="D13160" s="218">
        <v>44927</v>
      </c>
      <c r="E13160" s="1">
        <v>1</v>
      </c>
      <c r="F13160" s="62">
        <v>23.71</v>
      </c>
    </row>
    <row r="13161" spans="1:6" x14ac:dyDescent="0.35">
      <c r="A13161" s="1">
        <v>106</v>
      </c>
      <c r="B13161" s="1" t="s">
        <v>129</v>
      </c>
      <c r="C13161" s="218">
        <v>44928</v>
      </c>
      <c r="D13161" s="218">
        <v>44924</v>
      </c>
      <c r="E13161" s="1">
        <v>2</v>
      </c>
      <c r="F13161" s="62">
        <v>47.47</v>
      </c>
    </row>
    <row r="13162" spans="1:6" x14ac:dyDescent="0.35">
      <c r="A13162" s="1">
        <v>106</v>
      </c>
      <c r="B13162" s="1" t="s">
        <v>129</v>
      </c>
      <c r="C13162" s="218">
        <v>44928</v>
      </c>
      <c r="D13162" s="218">
        <v>44925</v>
      </c>
      <c r="E13162" s="1">
        <v>4</v>
      </c>
      <c r="F13162" s="62">
        <v>121.52</v>
      </c>
    </row>
    <row r="13163" spans="1:6" x14ac:dyDescent="0.35">
      <c r="A13163" s="1">
        <v>106</v>
      </c>
      <c r="B13163" s="1" t="s">
        <v>129</v>
      </c>
      <c r="C13163" s="218">
        <v>44928</v>
      </c>
      <c r="D13163" s="218">
        <v>44926</v>
      </c>
      <c r="E13163" s="1">
        <v>1</v>
      </c>
      <c r="F13163" s="62">
        <v>54.15</v>
      </c>
    </row>
    <row r="13164" spans="1:6" x14ac:dyDescent="0.35">
      <c r="A13164" s="1">
        <v>106</v>
      </c>
      <c r="B13164" s="1" t="s">
        <v>129</v>
      </c>
      <c r="C13164" s="218">
        <v>44928</v>
      </c>
      <c r="D13164" s="218">
        <v>44927</v>
      </c>
      <c r="E13164" s="1">
        <v>3</v>
      </c>
      <c r="F13164" s="62">
        <v>161.96</v>
      </c>
    </row>
    <row r="13165" spans="1:6" x14ac:dyDescent="0.35">
      <c r="A13165" s="1">
        <v>106</v>
      </c>
      <c r="B13165" s="1" t="s">
        <v>129</v>
      </c>
      <c r="C13165" s="218">
        <v>44929</v>
      </c>
      <c r="D13165" s="218">
        <v>44925</v>
      </c>
      <c r="E13165" s="1">
        <v>3</v>
      </c>
      <c r="F13165" s="62">
        <v>71.03</v>
      </c>
    </row>
    <row r="13166" spans="1:6" x14ac:dyDescent="0.35">
      <c r="A13166" s="1">
        <v>106</v>
      </c>
      <c r="B13166" s="1" t="s">
        <v>129</v>
      </c>
      <c r="C13166" s="218">
        <v>44929</v>
      </c>
      <c r="D13166" s="218">
        <v>44926</v>
      </c>
      <c r="E13166" s="1">
        <v>4</v>
      </c>
      <c r="F13166" s="62">
        <v>186.86</v>
      </c>
    </row>
    <row r="13167" spans="1:6" x14ac:dyDescent="0.35">
      <c r="A13167" s="1">
        <v>106</v>
      </c>
      <c r="B13167" s="1" t="s">
        <v>129</v>
      </c>
      <c r="C13167" s="218">
        <v>44929</v>
      </c>
      <c r="D13167" s="218">
        <v>44927</v>
      </c>
      <c r="E13167" s="1">
        <v>5</v>
      </c>
      <c r="F13167" s="62">
        <v>210.62</v>
      </c>
    </row>
    <row r="13168" spans="1:6" x14ac:dyDescent="0.35">
      <c r="A13168" s="1">
        <v>106</v>
      </c>
      <c r="B13168" s="1" t="s">
        <v>129</v>
      </c>
      <c r="C13168" s="218">
        <v>44929</v>
      </c>
      <c r="D13168" s="218">
        <v>44929</v>
      </c>
      <c r="E13168" s="1">
        <v>6</v>
      </c>
      <c r="F13168" s="62">
        <v>295.61</v>
      </c>
    </row>
    <row r="13169" spans="1:6" x14ac:dyDescent="0.35">
      <c r="A13169" s="1">
        <v>106</v>
      </c>
      <c r="B13169" s="1" t="s">
        <v>129</v>
      </c>
      <c r="C13169" s="218">
        <v>44930</v>
      </c>
      <c r="D13169" s="218">
        <v>44927</v>
      </c>
      <c r="E13169" s="1">
        <v>1</v>
      </c>
      <c r="F13169" s="62">
        <v>23.66</v>
      </c>
    </row>
    <row r="13170" spans="1:6" x14ac:dyDescent="0.35">
      <c r="A13170" s="1">
        <v>106</v>
      </c>
      <c r="B13170" s="1" t="s">
        <v>129</v>
      </c>
      <c r="C13170" s="218">
        <v>44930</v>
      </c>
      <c r="D13170" s="218">
        <v>44928</v>
      </c>
      <c r="E13170" s="1">
        <v>3</v>
      </c>
      <c r="F13170" s="62">
        <v>132.41</v>
      </c>
    </row>
    <row r="13171" spans="1:6" x14ac:dyDescent="0.35">
      <c r="A13171" s="1">
        <v>106</v>
      </c>
      <c r="B13171" s="1" t="s">
        <v>129</v>
      </c>
      <c r="C13171" s="218">
        <v>44930</v>
      </c>
      <c r="D13171" s="218">
        <v>44929</v>
      </c>
      <c r="E13171" s="1">
        <v>6</v>
      </c>
      <c r="F13171" s="62">
        <v>234.48</v>
      </c>
    </row>
    <row r="13172" spans="1:6" x14ac:dyDescent="0.35">
      <c r="A13172" s="1">
        <v>106</v>
      </c>
      <c r="B13172" s="1" t="s">
        <v>129</v>
      </c>
      <c r="C13172" s="218">
        <v>44930</v>
      </c>
      <c r="D13172" s="218">
        <v>44930</v>
      </c>
      <c r="E13172" s="1">
        <v>4</v>
      </c>
      <c r="F13172" s="62">
        <v>156.22</v>
      </c>
    </row>
    <row r="13173" spans="1:6" x14ac:dyDescent="0.35">
      <c r="A13173" s="1">
        <v>106</v>
      </c>
      <c r="B13173" s="1" t="s">
        <v>129</v>
      </c>
      <c r="C13173" s="218">
        <v>44931</v>
      </c>
      <c r="D13173" s="218">
        <v>44929</v>
      </c>
      <c r="E13173" s="1">
        <v>3</v>
      </c>
      <c r="F13173" s="62">
        <v>101.72</v>
      </c>
    </row>
    <row r="13174" spans="1:6" x14ac:dyDescent="0.35">
      <c r="A13174" s="1">
        <v>106</v>
      </c>
      <c r="B13174" s="1" t="s">
        <v>129</v>
      </c>
      <c r="C13174" s="218">
        <v>44931</v>
      </c>
      <c r="D13174" s="218">
        <v>44930</v>
      </c>
      <c r="E13174" s="1">
        <v>6</v>
      </c>
      <c r="F13174" s="62">
        <v>234.28</v>
      </c>
    </row>
    <row r="13175" spans="1:6" x14ac:dyDescent="0.35">
      <c r="A13175" s="1">
        <v>106</v>
      </c>
      <c r="B13175" s="1" t="s">
        <v>129</v>
      </c>
      <c r="C13175" s="218">
        <v>44931</v>
      </c>
      <c r="D13175" s="218">
        <v>44931</v>
      </c>
      <c r="E13175" s="1">
        <v>9</v>
      </c>
      <c r="F13175" s="62">
        <v>458.46</v>
      </c>
    </row>
    <row r="13176" spans="1:6" x14ac:dyDescent="0.35">
      <c r="A13176" s="1">
        <v>106</v>
      </c>
      <c r="B13176" s="1" t="s">
        <v>129</v>
      </c>
      <c r="C13176" s="218">
        <v>44932</v>
      </c>
      <c r="D13176" s="218">
        <v>44929</v>
      </c>
      <c r="E13176" s="1">
        <v>2</v>
      </c>
      <c r="F13176" s="62">
        <v>78.11</v>
      </c>
    </row>
    <row r="13177" spans="1:6" x14ac:dyDescent="0.35">
      <c r="A13177" s="1">
        <v>106</v>
      </c>
      <c r="B13177" s="1" t="s">
        <v>129</v>
      </c>
      <c r="C13177" s="218">
        <v>44932</v>
      </c>
      <c r="D13177" s="218">
        <v>44930</v>
      </c>
      <c r="E13177" s="1">
        <v>2</v>
      </c>
      <c r="F13177" s="62">
        <v>107.86</v>
      </c>
    </row>
    <row r="13178" spans="1:6" x14ac:dyDescent="0.35">
      <c r="A13178" s="1">
        <v>106</v>
      </c>
      <c r="B13178" s="1" t="s">
        <v>129</v>
      </c>
      <c r="C13178" s="218">
        <v>44932</v>
      </c>
      <c r="D13178" s="218">
        <v>44931</v>
      </c>
      <c r="E13178" s="1">
        <v>5</v>
      </c>
      <c r="F13178" s="62">
        <v>118.45</v>
      </c>
    </row>
    <row r="13179" spans="1:6" x14ac:dyDescent="0.35">
      <c r="A13179" s="1">
        <v>106</v>
      </c>
      <c r="B13179" s="1" t="s">
        <v>129</v>
      </c>
      <c r="C13179" s="218">
        <v>44932</v>
      </c>
      <c r="D13179" s="218">
        <v>44932</v>
      </c>
      <c r="E13179" s="1">
        <v>6</v>
      </c>
      <c r="F13179" s="62">
        <v>326.35000000000002</v>
      </c>
    </row>
    <row r="13180" spans="1:6" x14ac:dyDescent="0.35">
      <c r="A13180" s="1">
        <v>106</v>
      </c>
      <c r="B13180" s="1" t="s">
        <v>129</v>
      </c>
      <c r="C13180" s="218">
        <v>44933</v>
      </c>
      <c r="D13180" s="218">
        <v>44930</v>
      </c>
      <c r="E13180" s="1">
        <v>1</v>
      </c>
      <c r="F13180" s="62">
        <v>52.77</v>
      </c>
    </row>
    <row r="13181" spans="1:6" x14ac:dyDescent="0.35">
      <c r="A13181" s="1">
        <v>106</v>
      </c>
      <c r="B13181" s="1" t="s">
        <v>129</v>
      </c>
      <c r="C13181" s="218">
        <v>44933</v>
      </c>
      <c r="D13181" s="218">
        <v>44931</v>
      </c>
      <c r="E13181" s="1">
        <v>1</v>
      </c>
      <c r="F13181" s="62">
        <v>54.4</v>
      </c>
    </row>
    <row r="13182" spans="1:6" x14ac:dyDescent="0.35">
      <c r="A13182" s="1">
        <v>106</v>
      </c>
      <c r="B13182" s="1" t="s">
        <v>129</v>
      </c>
      <c r="C13182" s="218">
        <v>44933</v>
      </c>
      <c r="D13182" s="218">
        <v>44932</v>
      </c>
      <c r="E13182" s="1">
        <v>3</v>
      </c>
      <c r="F13182" s="62">
        <v>128.55000000000001</v>
      </c>
    </row>
    <row r="13183" spans="1:6" x14ac:dyDescent="0.35">
      <c r="A13183" s="1">
        <v>106</v>
      </c>
      <c r="B13183" s="1" t="s">
        <v>129</v>
      </c>
      <c r="C13183" s="218">
        <v>44933</v>
      </c>
      <c r="D13183" s="218">
        <v>44933</v>
      </c>
      <c r="E13183" s="1">
        <v>8</v>
      </c>
      <c r="F13183" s="62">
        <v>373.77</v>
      </c>
    </row>
    <row r="13184" spans="1:6" x14ac:dyDescent="0.35">
      <c r="A13184" s="1">
        <v>106</v>
      </c>
      <c r="B13184" s="1" t="s">
        <v>129</v>
      </c>
      <c r="C13184" s="218">
        <v>44934</v>
      </c>
      <c r="D13184" s="218">
        <v>44931</v>
      </c>
      <c r="E13184" s="1">
        <v>1</v>
      </c>
      <c r="F13184" s="62">
        <v>54.45</v>
      </c>
    </row>
    <row r="13185" spans="1:6" x14ac:dyDescent="0.35">
      <c r="A13185" s="1">
        <v>106</v>
      </c>
      <c r="B13185" s="1" t="s">
        <v>129</v>
      </c>
      <c r="C13185" s="218">
        <v>44934</v>
      </c>
      <c r="D13185" s="218">
        <v>44932</v>
      </c>
      <c r="E13185" s="1">
        <v>2</v>
      </c>
      <c r="F13185" s="62">
        <v>108.75</v>
      </c>
    </row>
    <row r="13186" spans="1:6" x14ac:dyDescent="0.35">
      <c r="A13186" s="1">
        <v>106</v>
      </c>
      <c r="B13186" s="1" t="s">
        <v>129</v>
      </c>
      <c r="C13186" s="218">
        <v>44934</v>
      </c>
      <c r="D13186" s="218">
        <v>44933</v>
      </c>
      <c r="E13186" s="1">
        <v>1</v>
      </c>
      <c r="F13186" s="62">
        <v>54.35</v>
      </c>
    </row>
    <row r="13187" spans="1:6" x14ac:dyDescent="0.35">
      <c r="A13187" s="1">
        <v>106</v>
      </c>
      <c r="B13187" s="1" t="s">
        <v>129</v>
      </c>
      <c r="C13187" s="218">
        <v>44934</v>
      </c>
      <c r="D13187" s="218">
        <v>44934</v>
      </c>
      <c r="E13187" s="1">
        <v>4</v>
      </c>
      <c r="F13187" s="62">
        <v>217.25</v>
      </c>
    </row>
    <row r="13188" spans="1:6" x14ac:dyDescent="0.35">
      <c r="A13188" s="1">
        <v>106</v>
      </c>
      <c r="B13188" s="1" t="s">
        <v>129</v>
      </c>
      <c r="C13188" s="218">
        <v>44935</v>
      </c>
      <c r="D13188" s="218">
        <v>44932</v>
      </c>
      <c r="E13188" s="1">
        <v>4</v>
      </c>
      <c r="F13188" s="62">
        <v>156.02000000000001</v>
      </c>
    </row>
    <row r="13189" spans="1:6" x14ac:dyDescent="0.35">
      <c r="A13189" s="1">
        <v>106</v>
      </c>
      <c r="B13189" s="1" t="s">
        <v>129</v>
      </c>
      <c r="C13189" s="218">
        <v>44935</v>
      </c>
      <c r="D13189" s="218">
        <v>44933</v>
      </c>
      <c r="E13189" s="1">
        <v>2</v>
      </c>
      <c r="F13189" s="62">
        <v>108.8</v>
      </c>
    </row>
    <row r="13190" spans="1:6" x14ac:dyDescent="0.35">
      <c r="A13190" s="1">
        <v>106</v>
      </c>
      <c r="B13190" s="1" t="s">
        <v>129</v>
      </c>
      <c r="C13190" s="218">
        <v>44935</v>
      </c>
      <c r="D13190" s="218">
        <v>44934</v>
      </c>
      <c r="E13190" s="1">
        <v>2</v>
      </c>
      <c r="F13190" s="62">
        <v>108.7</v>
      </c>
    </row>
    <row r="13191" spans="1:6" x14ac:dyDescent="0.35">
      <c r="A13191" s="1">
        <v>106</v>
      </c>
      <c r="B13191" s="1" t="s">
        <v>129</v>
      </c>
      <c r="C13191" s="218">
        <v>44935</v>
      </c>
      <c r="D13191" s="218">
        <v>44935</v>
      </c>
      <c r="E13191" s="1">
        <v>1</v>
      </c>
      <c r="F13191" s="62">
        <v>23.76</v>
      </c>
    </row>
    <row r="13192" spans="1:6" x14ac:dyDescent="0.35">
      <c r="A13192" s="1">
        <v>106</v>
      </c>
      <c r="B13192" s="1" t="s">
        <v>129</v>
      </c>
      <c r="C13192" s="218">
        <v>44936</v>
      </c>
      <c r="D13192" s="218">
        <v>44933</v>
      </c>
      <c r="E13192" s="1">
        <v>7</v>
      </c>
      <c r="F13192" s="62">
        <v>196.41</v>
      </c>
    </row>
    <row r="13193" spans="1:6" x14ac:dyDescent="0.35">
      <c r="A13193" s="1">
        <v>106</v>
      </c>
      <c r="B13193" s="1" t="s">
        <v>129</v>
      </c>
      <c r="C13193" s="218">
        <v>44936</v>
      </c>
      <c r="D13193" s="218">
        <v>44934</v>
      </c>
      <c r="E13193" s="1">
        <v>5</v>
      </c>
      <c r="F13193" s="62">
        <v>272.10000000000002</v>
      </c>
    </row>
    <row r="13194" spans="1:6" x14ac:dyDescent="0.35">
      <c r="A13194" s="1">
        <v>106</v>
      </c>
      <c r="B13194" s="1" t="s">
        <v>129</v>
      </c>
      <c r="C13194" s="218">
        <v>44936</v>
      </c>
      <c r="D13194" s="218">
        <v>44935</v>
      </c>
      <c r="E13194" s="1">
        <v>4</v>
      </c>
      <c r="F13194" s="62">
        <v>216.96</v>
      </c>
    </row>
    <row r="13195" spans="1:6" x14ac:dyDescent="0.35">
      <c r="A13195" s="1">
        <v>106</v>
      </c>
      <c r="B13195" s="1" t="s">
        <v>129</v>
      </c>
      <c r="C13195" s="218">
        <v>44936</v>
      </c>
      <c r="D13195" s="218">
        <v>44936</v>
      </c>
      <c r="E13195" s="1">
        <v>3</v>
      </c>
      <c r="F13195" s="62">
        <v>71.180000000000007</v>
      </c>
    </row>
    <row r="13196" spans="1:6" x14ac:dyDescent="0.35">
      <c r="A13196" s="1">
        <v>106</v>
      </c>
      <c r="B13196" s="1" t="s">
        <v>129</v>
      </c>
      <c r="C13196" s="218">
        <v>44937</v>
      </c>
      <c r="D13196" s="218">
        <v>44934</v>
      </c>
      <c r="E13196" s="1">
        <v>1</v>
      </c>
      <c r="F13196" s="62">
        <v>54.35</v>
      </c>
    </row>
    <row r="13197" spans="1:6" x14ac:dyDescent="0.35">
      <c r="A13197" s="1">
        <v>106</v>
      </c>
      <c r="B13197" s="1" t="s">
        <v>129</v>
      </c>
      <c r="C13197" s="218">
        <v>44937</v>
      </c>
      <c r="D13197" s="218">
        <v>44935</v>
      </c>
      <c r="E13197" s="1">
        <v>2</v>
      </c>
      <c r="F13197" s="62">
        <v>47.32</v>
      </c>
    </row>
    <row r="13198" spans="1:6" x14ac:dyDescent="0.35">
      <c r="A13198" s="1">
        <v>106</v>
      </c>
      <c r="B13198" s="1" t="s">
        <v>129</v>
      </c>
      <c r="C13198" s="218">
        <v>44937</v>
      </c>
      <c r="D13198" s="218">
        <v>44936</v>
      </c>
      <c r="E13198" s="1">
        <v>5</v>
      </c>
      <c r="F13198" s="62">
        <v>240.96</v>
      </c>
    </row>
    <row r="13199" spans="1:6" x14ac:dyDescent="0.35">
      <c r="A13199" s="1">
        <v>106</v>
      </c>
      <c r="B13199" s="1" t="s">
        <v>129</v>
      </c>
      <c r="C13199" s="218">
        <v>44937</v>
      </c>
      <c r="D13199" s="218">
        <v>44937</v>
      </c>
      <c r="E13199" s="1">
        <v>4</v>
      </c>
      <c r="F13199" s="62">
        <v>217.7</v>
      </c>
    </row>
    <row r="13200" spans="1:6" x14ac:dyDescent="0.35">
      <c r="A13200" s="1">
        <v>106</v>
      </c>
      <c r="B13200" s="1" t="s">
        <v>129</v>
      </c>
      <c r="C13200" s="218">
        <v>44938</v>
      </c>
      <c r="D13200" s="218">
        <v>44935</v>
      </c>
      <c r="E13200" s="1">
        <v>5</v>
      </c>
      <c r="F13200" s="62">
        <v>179.93</v>
      </c>
    </row>
    <row r="13201" spans="1:6" x14ac:dyDescent="0.35">
      <c r="A13201" s="1">
        <v>106</v>
      </c>
      <c r="B13201" s="1" t="s">
        <v>129</v>
      </c>
      <c r="C13201" s="218">
        <v>44938</v>
      </c>
      <c r="D13201" s="218">
        <v>44936</v>
      </c>
      <c r="E13201" s="1">
        <v>1</v>
      </c>
      <c r="F13201" s="62">
        <v>23.71</v>
      </c>
    </row>
    <row r="13202" spans="1:6" x14ac:dyDescent="0.35">
      <c r="A13202" s="1">
        <v>106</v>
      </c>
      <c r="B13202" s="1" t="s">
        <v>129</v>
      </c>
      <c r="C13202" s="218">
        <v>44938</v>
      </c>
      <c r="D13202" s="218">
        <v>44937</v>
      </c>
      <c r="E13202" s="1">
        <v>2</v>
      </c>
      <c r="F13202" s="62">
        <v>108.85</v>
      </c>
    </row>
    <row r="13203" spans="1:6" x14ac:dyDescent="0.35">
      <c r="A13203" s="1">
        <v>106</v>
      </c>
      <c r="B13203" s="1" t="s">
        <v>129</v>
      </c>
      <c r="C13203" s="218">
        <v>44938</v>
      </c>
      <c r="D13203" s="218">
        <v>44938</v>
      </c>
      <c r="E13203" s="1">
        <v>7</v>
      </c>
      <c r="F13203" s="62">
        <v>319.32</v>
      </c>
    </row>
    <row r="13204" spans="1:6" x14ac:dyDescent="0.35">
      <c r="A13204" s="1">
        <v>106</v>
      </c>
      <c r="B13204" s="1" t="s">
        <v>129</v>
      </c>
      <c r="C13204" s="218">
        <v>44939</v>
      </c>
      <c r="D13204" s="218">
        <v>44936</v>
      </c>
      <c r="E13204" s="1">
        <v>7</v>
      </c>
      <c r="F13204" s="62">
        <v>227.35</v>
      </c>
    </row>
    <row r="13205" spans="1:6" x14ac:dyDescent="0.35">
      <c r="A13205" s="1">
        <v>106</v>
      </c>
      <c r="B13205" s="1" t="s">
        <v>129</v>
      </c>
      <c r="C13205" s="218">
        <v>44939</v>
      </c>
      <c r="D13205" s="218">
        <v>44937</v>
      </c>
      <c r="E13205" s="1">
        <v>5</v>
      </c>
      <c r="F13205" s="62">
        <v>179.73</v>
      </c>
    </row>
    <row r="13206" spans="1:6" x14ac:dyDescent="0.35">
      <c r="A13206" s="1">
        <v>106</v>
      </c>
      <c r="B13206" s="1" t="s">
        <v>129</v>
      </c>
      <c r="C13206" s="218">
        <v>44939</v>
      </c>
      <c r="D13206" s="218">
        <v>44938</v>
      </c>
      <c r="E13206" s="1">
        <v>2</v>
      </c>
      <c r="F13206" s="62">
        <v>47.47</v>
      </c>
    </row>
    <row r="13207" spans="1:6" x14ac:dyDescent="0.35">
      <c r="A13207" s="1">
        <v>106</v>
      </c>
      <c r="B13207" s="1" t="s">
        <v>129</v>
      </c>
      <c r="C13207" s="218">
        <v>44940</v>
      </c>
      <c r="D13207" s="218">
        <v>44937</v>
      </c>
      <c r="E13207" s="1">
        <v>1</v>
      </c>
      <c r="F13207" s="62">
        <v>54.35</v>
      </c>
    </row>
    <row r="13208" spans="1:6" x14ac:dyDescent="0.35">
      <c r="A13208" s="1">
        <v>106</v>
      </c>
      <c r="B13208" s="1" t="s">
        <v>129</v>
      </c>
      <c r="C13208" s="218">
        <v>44940</v>
      </c>
      <c r="D13208" s="218">
        <v>44938</v>
      </c>
      <c r="E13208" s="1">
        <v>1</v>
      </c>
      <c r="F13208" s="62">
        <v>54.4</v>
      </c>
    </row>
    <row r="13209" spans="1:6" x14ac:dyDescent="0.35">
      <c r="A13209" s="1">
        <v>106</v>
      </c>
      <c r="B13209" s="1" t="s">
        <v>129</v>
      </c>
      <c r="C13209" s="218">
        <v>44940</v>
      </c>
      <c r="D13209" s="218">
        <v>44939</v>
      </c>
      <c r="E13209" s="1">
        <v>6</v>
      </c>
      <c r="F13209" s="62">
        <v>326.5</v>
      </c>
    </row>
    <row r="13210" spans="1:6" x14ac:dyDescent="0.35">
      <c r="A13210" s="1">
        <v>106</v>
      </c>
      <c r="B13210" s="1" t="s">
        <v>129</v>
      </c>
      <c r="C13210" s="218">
        <v>44940</v>
      </c>
      <c r="D13210" s="218">
        <v>44940</v>
      </c>
      <c r="E13210" s="1">
        <v>1</v>
      </c>
      <c r="F13210" s="62">
        <v>54.45</v>
      </c>
    </row>
    <row r="13211" spans="1:6" x14ac:dyDescent="0.35">
      <c r="A13211" s="1">
        <v>106</v>
      </c>
      <c r="B13211" s="1" t="s">
        <v>129</v>
      </c>
      <c r="C13211" s="218">
        <v>44941</v>
      </c>
      <c r="D13211" s="218">
        <v>44938</v>
      </c>
      <c r="E13211" s="1">
        <v>6</v>
      </c>
      <c r="F13211" s="62">
        <v>234.38</v>
      </c>
    </row>
    <row r="13212" spans="1:6" x14ac:dyDescent="0.35">
      <c r="A13212" s="1">
        <v>106</v>
      </c>
      <c r="B13212" s="1" t="s">
        <v>129</v>
      </c>
      <c r="C13212" s="218">
        <v>44941</v>
      </c>
      <c r="D13212" s="218">
        <v>44939</v>
      </c>
      <c r="E13212" s="1">
        <v>3</v>
      </c>
      <c r="F13212" s="62">
        <v>101.87</v>
      </c>
    </row>
    <row r="13213" spans="1:6" x14ac:dyDescent="0.35">
      <c r="A13213" s="1">
        <v>106</v>
      </c>
      <c r="B13213" s="1" t="s">
        <v>129</v>
      </c>
      <c r="C13213" s="218">
        <v>44941</v>
      </c>
      <c r="D13213" s="218">
        <v>44940</v>
      </c>
      <c r="E13213" s="1">
        <v>5</v>
      </c>
      <c r="F13213" s="62">
        <v>271.8</v>
      </c>
    </row>
    <row r="13214" spans="1:6" x14ac:dyDescent="0.35">
      <c r="A13214" s="1">
        <v>106</v>
      </c>
      <c r="B13214" s="1" t="s">
        <v>129</v>
      </c>
      <c r="C13214" s="218">
        <v>44942</v>
      </c>
      <c r="D13214" s="218">
        <v>44939</v>
      </c>
      <c r="E13214" s="1">
        <v>8</v>
      </c>
      <c r="F13214" s="62">
        <v>278.14</v>
      </c>
    </row>
    <row r="13215" spans="1:6" x14ac:dyDescent="0.35">
      <c r="A13215" s="1">
        <v>106</v>
      </c>
      <c r="B13215" s="1" t="s">
        <v>129</v>
      </c>
      <c r="C13215" s="218">
        <v>44942</v>
      </c>
      <c r="D13215" s="218">
        <v>44940</v>
      </c>
      <c r="E13215" s="1">
        <v>1</v>
      </c>
      <c r="F13215" s="62">
        <v>54.4</v>
      </c>
    </row>
    <row r="13216" spans="1:6" x14ac:dyDescent="0.35">
      <c r="A13216" s="1">
        <v>106</v>
      </c>
      <c r="B13216" s="1" t="s">
        <v>129</v>
      </c>
      <c r="C13216" s="218">
        <v>44942</v>
      </c>
      <c r="D13216" s="218">
        <v>44941</v>
      </c>
      <c r="E13216" s="1">
        <v>1</v>
      </c>
      <c r="F13216" s="62">
        <v>54.35</v>
      </c>
    </row>
    <row r="13217" spans="1:6" x14ac:dyDescent="0.35">
      <c r="A13217" s="1">
        <v>106</v>
      </c>
      <c r="B13217" s="1" t="s">
        <v>129</v>
      </c>
      <c r="C13217" s="218">
        <v>44942</v>
      </c>
      <c r="D13217" s="218">
        <v>44942</v>
      </c>
      <c r="E13217" s="1">
        <v>2</v>
      </c>
      <c r="F13217" s="62">
        <v>45.64</v>
      </c>
    </row>
    <row r="13218" spans="1:6" x14ac:dyDescent="0.35">
      <c r="A13218" s="1">
        <v>106</v>
      </c>
      <c r="B13218" s="1" t="s">
        <v>129</v>
      </c>
      <c r="C13218" s="218">
        <v>44943</v>
      </c>
      <c r="D13218" s="218">
        <v>44940</v>
      </c>
      <c r="E13218" s="1">
        <v>7</v>
      </c>
      <c r="F13218" s="62">
        <v>222.79</v>
      </c>
    </row>
    <row r="13219" spans="1:6" x14ac:dyDescent="0.35">
      <c r="A13219" s="1">
        <v>106</v>
      </c>
      <c r="B13219" s="1" t="s">
        <v>129</v>
      </c>
      <c r="C13219" s="218">
        <v>44943</v>
      </c>
      <c r="D13219" s="218">
        <v>44941</v>
      </c>
      <c r="E13219" s="1">
        <v>4</v>
      </c>
      <c r="F13219" s="62">
        <v>185.87</v>
      </c>
    </row>
    <row r="13220" spans="1:6" x14ac:dyDescent="0.35">
      <c r="A13220" s="1">
        <v>106</v>
      </c>
      <c r="B13220" s="1" t="s">
        <v>129</v>
      </c>
      <c r="C13220" s="218">
        <v>44943</v>
      </c>
      <c r="D13220" s="218">
        <v>44942</v>
      </c>
      <c r="E13220" s="1">
        <v>1</v>
      </c>
      <c r="F13220" s="62">
        <v>54</v>
      </c>
    </row>
    <row r="13221" spans="1:6" x14ac:dyDescent="0.35">
      <c r="A13221" s="1">
        <v>106</v>
      </c>
      <c r="B13221" s="1" t="s">
        <v>129</v>
      </c>
      <c r="C13221" s="218">
        <v>44943</v>
      </c>
      <c r="D13221" s="218">
        <v>44943</v>
      </c>
      <c r="E13221" s="1">
        <v>1</v>
      </c>
      <c r="F13221" s="62">
        <v>54.45</v>
      </c>
    </row>
    <row r="13222" spans="1:6" x14ac:dyDescent="0.35">
      <c r="A13222" s="1">
        <v>106</v>
      </c>
      <c r="B13222" s="1" t="s">
        <v>129</v>
      </c>
      <c r="C13222" s="218">
        <v>44944</v>
      </c>
      <c r="D13222" s="218">
        <v>44941</v>
      </c>
      <c r="E13222" s="1">
        <v>7</v>
      </c>
      <c r="F13222" s="62">
        <v>288.63</v>
      </c>
    </row>
    <row r="13223" spans="1:6" x14ac:dyDescent="0.35">
      <c r="A13223" s="1">
        <v>106</v>
      </c>
      <c r="B13223" s="1" t="s">
        <v>129</v>
      </c>
      <c r="C13223" s="218">
        <v>44944</v>
      </c>
      <c r="D13223" s="218">
        <v>44942</v>
      </c>
      <c r="E13223" s="1">
        <v>11</v>
      </c>
      <c r="F13223" s="62">
        <v>475.39</v>
      </c>
    </row>
    <row r="13224" spans="1:6" x14ac:dyDescent="0.35">
      <c r="A13224" s="1">
        <v>106</v>
      </c>
      <c r="B13224" s="1" t="s">
        <v>129</v>
      </c>
      <c r="C13224" s="218">
        <v>44944</v>
      </c>
      <c r="D13224" s="218">
        <v>44943</v>
      </c>
      <c r="E13224" s="1">
        <v>5</v>
      </c>
      <c r="F13224" s="62">
        <v>241.26</v>
      </c>
    </row>
    <row r="13225" spans="1:6" x14ac:dyDescent="0.35">
      <c r="A13225" s="1">
        <v>106</v>
      </c>
      <c r="B13225" s="1" t="s">
        <v>129</v>
      </c>
      <c r="C13225" s="218">
        <v>44944</v>
      </c>
      <c r="D13225" s="218">
        <v>44944</v>
      </c>
      <c r="E13225" s="1">
        <v>1</v>
      </c>
      <c r="F13225" s="62">
        <v>54.4</v>
      </c>
    </row>
    <row r="13226" spans="1:6" x14ac:dyDescent="0.35">
      <c r="A13226" s="1">
        <v>106</v>
      </c>
      <c r="B13226" s="1" t="s">
        <v>129</v>
      </c>
      <c r="C13226" s="218">
        <v>44945</v>
      </c>
      <c r="D13226" s="218">
        <v>44942</v>
      </c>
      <c r="E13226" s="1">
        <v>3</v>
      </c>
      <c r="F13226" s="62">
        <v>163</v>
      </c>
    </row>
    <row r="13227" spans="1:6" x14ac:dyDescent="0.35">
      <c r="A13227" s="1">
        <v>106</v>
      </c>
      <c r="B13227" s="1" t="s">
        <v>129</v>
      </c>
      <c r="C13227" s="218">
        <v>44945</v>
      </c>
      <c r="D13227" s="218">
        <v>44943</v>
      </c>
      <c r="E13227" s="1">
        <v>5</v>
      </c>
      <c r="F13227" s="62">
        <v>148.99</v>
      </c>
    </row>
    <row r="13228" spans="1:6" x14ac:dyDescent="0.35">
      <c r="A13228" s="1">
        <v>106</v>
      </c>
      <c r="B13228" s="1" t="s">
        <v>129</v>
      </c>
      <c r="C13228" s="218">
        <v>44945</v>
      </c>
      <c r="D13228" s="218">
        <v>44944</v>
      </c>
      <c r="E13228" s="1">
        <v>7</v>
      </c>
      <c r="F13228" s="62">
        <v>349.86</v>
      </c>
    </row>
    <row r="13229" spans="1:6" x14ac:dyDescent="0.35">
      <c r="A13229" s="1">
        <v>106</v>
      </c>
      <c r="B13229" s="1" t="s">
        <v>129</v>
      </c>
      <c r="C13229" s="218">
        <v>44945</v>
      </c>
      <c r="D13229" s="218">
        <v>44945</v>
      </c>
      <c r="E13229" s="1">
        <v>2</v>
      </c>
      <c r="F13229" s="62">
        <v>77.52</v>
      </c>
    </row>
    <row r="13230" spans="1:6" x14ac:dyDescent="0.35">
      <c r="A13230" s="1">
        <v>106</v>
      </c>
      <c r="B13230" s="1" t="s">
        <v>129</v>
      </c>
      <c r="C13230" s="218">
        <v>44946</v>
      </c>
      <c r="D13230" s="218">
        <v>44943</v>
      </c>
      <c r="E13230" s="1">
        <v>7</v>
      </c>
      <c r="F13230" s="62">
        <v>196.11</v>
      </c>
    </row>
    <row r="13231" spans="1:6" x14ac:dyDescent="0.35">
      <c r="A13231" s="1">
        <v>106</v>
      </c>
      <c r="B13231" s="1" t="s">
        <v>129</v>
      </c>
      <c r="C13231" s="218">
        <v>44946</v>
      </c>
      <c r="D13231" s="218">
        <v>44944</v>
      </c>
      <c r="E13231" s="1">
        <v>4</v>
      </c>
      <c r="F13231" s="62">
        <v>125.73</v>
      </c>
    </row>
    <row r="13232" spans="1:6" x14ac:dyDescent="0.35">
      <c r="A13232" s="1">
        <v>106</v>
      </c>
      <c r="B13232" s="1" t="s">
        <v>129</v>
      </c>
      <c r="C13232" s="218">
        <v>44946</v>
      </c>
      <c r="D13232" s="218">
        <v>44945</v>
      </c>
      <c r="E13232" s="1">
        <v>2</v>
      </c>
      <c r="F13232" s="62">
        <v>108.8</v>
      </c>
    </row>
    <row r="13233" spans="1:6" x14ac:dyDescent="0.35">
      <c r="A13233" s="1">
        <v>106</v>
      </c>
      <c r="B13233" s="1" t="s">
        <v>129</v>
      </c>
      <c r="C13233" s="218">
        <v>44947</v>
      </c>
      <c r="D13233" s="218">
        <v>44944</v>
      </c>
      <c r="E13233" s="1">
        <v>1</v>
      </c>
      <c r="F13233" s="62">
        <v>54.3</v>
      </c>
    </row>
    <row r="13234" spans="1:6" x14ac:dyDescent="0.35">
      <c r="A13234" s="1">
        <v>106</v>
      </c>
      <c r="B13234" s="1" t="s">
        <v>129</v>
      </c>
      <c r="C13234" s="218">
        <v>44947</v>
      </c>
      <c r="D13234" s="218">
        <v>44945</v>
      </c>
      <c r="E13234" s="1">
        <v>3</v>
      </c>
      <c r="F13234" s="62">
        <v>132.31</v>
      </c>
    </row>
    <row r="13235" spans="1:6" x14ac:dyDescent="0.35">
      <c r="A13235" s="1">
        <v>106</v>
      </c>
      <c r="B13235" s="1" t="s">
        <v>129</v>
      </c>
      <c r="C13235" s="218">
        <v>44947</v>
      </c>
      <c r="D13235" s="218">
        <v>44946</v>
      </c>
      <c r="E13235" s="1">
        <v>1</v>
      </c>
      <c r="F13235" s="62">
        <v>54.3</v>
      </c>
    </row>
    <row r="13236" spans="1:6" x14ac:dyDescent="0.35">
      <c r="A13236" s="1">
        <v>106</v>
      </c>
      <c r="B13236" s="1" t="s">
        <v>129</v>
      </c>
      <c r="C13236" s="218">
        <v>44947</v>
      </c>
      <c r="D13236" s="218">
        <v>44947</v>
      </c>
      <c r="E13236" s="1">
        <v>1</v>
      </c>
      <c r="F13236" s="62">
        <v>54.25</v>
      </c>
    </row>
    <row r="13237" spans="1:6" x14ac:dyDescent="0.35">
      <c r="A13237" s="1">
        <v>106</v>
      </c>
      <c r="B13237" s="1" t="s">
        <v>129</v>
      </c>
      <c r="C13237" s="218">
        <v>44948</v>
      </c>
      <c r="D13237" s="218">
        <v>44944</v>
      </c>
      <c r="E13237" s="1">
        <v>4</v>
      </c>
      <c r="F13237" s="62">
        <v>94.54</v>
      </c>
    </row>
    <row r="13238" spans="1:6" x14ac:dyDescent="0.35">
      <c r="A13238" s="1">
        <v>106</v>
      </c>
      <c r="B13238" s="1" t="s">
        <v>129</v>
      </c>
      <c r="C13238" s="218">
        <v>44948</v>
      </c>
      <c r="D13238" s="218">
        <v>44945</v>
      </c>
      <c r="E13238" s="1">
        <v>1</v>
      </c>
      <c r="F13238" s="62">
        <v>54.4</v>
      </c>
    </row>
    <row r="13239" spans="1:6" x14ac:dyDescent="0.35">
      <c r="A13239" s="1">
        <v>106</v>
      </c>
      <c r="B13239" s="1" t="s">
        <v>129</v>
      </c>
      <c r="C13239" s="218">
        <v>44948</v>
      </c>
      <c r="D13239" s="218">
        <v>44946</v>
      </c>
      <c r="E13239" s="1">
        <v>2</v>
      </c>
      <c r="F13239" s="62">
        <v>78.06</v>
      </c>
    </row>
    <row r="13240" spans="1:6" x14ac:dyDescent="0.35">
      <c r="A13240" s="1">
        <v>106</v>
      </c>
      <c r="B13240" s="1" t="s">
        <v>129</v>
      </c>
      <c r="C13240" s="218">
        <v>44948</v>
      </c>
      <c r="D13240" s="218">
        <v>44947</v>
      </c>
      <c r="E13240" s="1">
        <v>2</v>
      </c>
      <c r="F13240" s="62">
        <v>108.65</v>
      </c>
    </row>
    <row r="13241" spans="1:6" x14ac:dyDescent="0.35">
      <c r="A13241" s="1">
        <v>106</v>
      </c>
      <c r="B13241" s="1" t="s">
        <v>129</v>
      </c>
      <c r="C13241" s="218">
        <v>44948</v>
      </c>
      <c r="D13241" s="218">
        <v>44948</v>
      </c>
      <c r="E13241" s="1">
        <v>5</v>
      </c>
      <c r="F13241" s="62">
        <v>241.26</v>
      </c>
    </row>
    <row r="13242" spans="1:6" x14ac:dyDescent="0.35">
      <c r="A13242" s="1">
        <v>106</v>
      </c>
      <c r="B13242" s="1" t="s">
        <v>129</v>
      </c>
      <c r="C13242" s="218">
        <v>44949</v>
      </c>
      <c r="D13242" s="218">
        <v>44945</v>
      </c>
      <c r="E13242" s="1">
        <v>6</v>
      </c>
      <c r="F13242" s="62">
        <v>203.59</v>
      </c>
    </row>
    <row r="13243" spans="1:6" x14ac:dyDescent="0.35">
      <c r="A13243" s="1">
        <v>106</v>
      </c>
      <c r="B13243" s="1" t="s">
        <v>129</v>
      </c>
      <c r="C13243" s="218">
        <v>44949</v>
      </c>
      <c r="D13243" s="218">
        <v>44946</v>
      </c>
      <c r="E13243" s="1">
        <v>5</v>
      </c>
      <c r="F13243" s="62">
        <v>241.16</v>
      </c>
    </row>
    <row r="13244" spans="1:6" x14ac:dyDescent="0.35">
      <c r="A13244" s="1">
        <v>106</v>
      </c>
      <c r="B13244" s="1" t="s">
        <v>129</v>
      </c>
      <c r="C13244" s="218">
        <v>44949</v>
      </c>
      <c r="D13244" s="218">
        <v>44947</v>
      </c>
      <c r="E13244" s="1">
        <v>5</v>
      </c>
      <c r="F13244" s="62">
        <v>169.04</v>
      </c>
    </row>
    <row r="13245" spans="1:6" x14ac:dyDescent="0.35">
      <c r="A13245" s="1">
        <v>106</v>
      </c>
      <c r="B13245" s="1" t="s">
        <v>129</v>
      </c>
      <c r="C13245" s="218">
        <v>44949</v>
      </c>
      <c r="D13245" s="218">
        <v>44948</v>
      </c>
      <c r="E13245" s="1">
        <v>2</v>
      </c>
      <c r="F13245" s="62">
        <v>108.8</v>
      </c>
    </row>
    <row r="13246" spans="1:6" x14ac:dyDescent="0.35">
      <c r="A13246" s="1">
        <v>106</v>
      </c>
      <c r="B13246" s="1" t="s">
        <v>129</v>
      </c>
      <c r="C13246" s="218">
        <v>44949</v>
      </c>
      <c r="D13246" s="218">
        <v>44949</v>
      </c>
      <c r="E13246" s="1">
        <v>2</v>
      </c>
      <c r="F13246" s="62">
        <v>108.75</v>
      </c>
    </row>
    <row r="13247" spans="1:6" x14ac:dyDescent="0.35">
      <c r="A13247" s="1">
        <v>106</v>
      </c>
      <c r="B13247" s="1" t="s">
        <v>129</v>
      </c>
      <c r="C13247" s="218">
        <v>44950</v>
      </c>
      <c r="D13247" s="218">
        <v>44947</v>
      </c>
      <c r="E13247" s="1">
        <v>3</v>
      </c>
      <c r="F13247" s="62">
        <v>132.51</v>
      </c>
    </row>
    <row r="13248" spans="1:6" x14ac:dyDescent="0.35">
      <c r="A13248" s="1">
        <v>106</v>
      </c>
      <c r="B13248" s="1" t="s">
        <v>129</v>
      </c>
      <c r="C13248" s="218">
        <v>44950</v>
      </c>
      <c r="D13248" s="218">
        <v>44948</v>
      </c>
      <c r="E13248" s="1">
        <v>4</v>
      </c>
      <c r="F13248" s="62">
        <v>156.12</v>
      </c>
    </row>
    <row r="13249" spans="1:6" x14ac:dyDescent="0.35">
      <c r="A13249" s="1">
        <v>106</v>
      </c>
      <c r="B13249" s="1" t="s">
        <v>129</v>
      </c>
      <c r="C13249" s="218">
        <v>44950</v>
      </c>
      <c r="D13249" s="218">
        <v>44949</v>
      </c>
      <c r="E13249" s="1">
        <v>5</v>
      </c>
      <c r="F13249" s="62">
        <v>180.03</v>
      </c>
    </row>
    <row r="13250" spans="1:6" x14ac:dyDescent="0.35">
      <c r="A13250" s="1">
        <v>106</v>
      </c>
      <c r="B13250" s="1" t="s">
        <v>129</v>
      </c>
      <c r="C13250" s="218">
        <v>44950</v>
      </c>
      <c r="D13250" s="218">
        <v>44950</v>
      </c>
      <c r="E13250" s="1">
        <v>6</v>
      </c>
      <c r="F13250" s="62">
        <v>265.02</v>
      </c>
    </row>
    <row r="13251" spans="1:6" x14ac:dyDescent="0.35">
      <c r="A13251" s="1">
        <v>106</v>
      </c>
      <c r="B13251" s="1" t="s">
        <v>129</v>
      </c>
      <c r="C13251" s="218">
        <v>44951</v>
      </c>
      <c r="D13251" s="218">
        <v>44950</v>
      </c>
      <c r="E13251" s="1">
        <v>3</v>
      </c>
      <c r="F13251" s="62">
        <v>162.75</v>
      </c>
    </row>
    <row r="13252" spans="1:6" x14ac:dyDescent="0.35">
      <c r="A13252" s="1">
        <v>106</v>
      </c>
      <c r="B13252" s="1" t="s">
        <v>129</v>
      </c>
      <c r="C13252" s="218">
        <v>44951</v>
      </c>
      <c r="D13252" s="218">
        <v>44951</v>
      </c>
      <c r="E13252" s="1">
        <v>12</v>
      </c>
      <c r="F13252" s="62">
        <v>621.55999999999995</v>
      </c>
    </row>
    <row r="13253" spans="1:6" x14ac:dyDescent="0.35">
      <c r="A13253" s="1">
        <v>106</v>
      </c>
      <c r="B13253" s="1" t="s">
        <v>129</v>
      </c>
      <c r="C13253" s="218">
        <v>44952</v>
      </c>
      <c r="D13253" s="218">
        <v>44949</v>
      </c>
      <c r="E13253" s="1">
        <v>5</v>
      </c>
      <c r="F13253" s="62">
        <v>210.67</v>
      </c>
    </row>
    <row r="13254" spans="1:6" x14ac:dyDescent="0.35">
      <c r="A13254" s="1">
        <v>106</v>
      </c>
      <c r="B13254" s="1" t="s">
        <v>129</v>
      </c>
      <c r="C13254" s="218">
        <v>44952</v>
      </c>
      <c r="D13254" s="218">
        <v>44950</v>
      </c>
      <c r="E13254" s="1">
        <v>6</v>
      </c>
      <c r="F13254" s="62">
        <v>264.97000000000003</v>
      </c>
    </row>
    <row r="13255" spans="1:6" x14ac:dyDescent="0.35">
      <c r="A13255" s="1">
        <v>106</v>
      </c>
      <c r="B13255" s="1" t="s">
        <v>129</v>
      </c>
      <c r="C13255" s="218">
        <v>44952</v>
      </c>
      <c r="D13255" s="218">
        <v>44951</v>
      </c>
      <c r="E13255" s="1">
        <v>2</v>
      </c>
      <c r="F13255" s="62">
        <v>77.959999999999994</v>
      </c>
    </row>
    <row r="13256" spans="1:6" x14ac:dyDescent="0.35">
      <c r="A13256" s="1">
        <v>106</v>
      </c>
      <c r="B13256" s="1" t="s">
        <v>129</v>
      </c>
      <c r="C13256" s="218">
        <v>44952</v>
      </c>
      <c r="D13256" s="218">
        <v>44952</v>
      </c>
      <c r="E13256" s="1">
        <v>6</v>
      </c>
      <c r="F13256" s="62">
        <v>326.35000000000002</v>
      </c>
    </row>
    <row r="13257" spans="1:6" x14ac:dyDescent="0.35">
      <c r="A13257" s="1">
        <v>107</v>
      </c>
      <c r="B13257" s="1" t="s">
        <v>130</v>
      </c>
      <c r="C13257" s="218">
        <v>44882</v>
      </c>
      <c r="D13257" s="218">
        <v>44880</v>
      </c>
      <c r="E13257" s="1">
        <v>5</v>
      </c>
      <c r="F13257" s="62">
        <v>114.63</v>
      </c>
    </row>
    <row r="13258" spans="1:6" x14ac:dyDescent="0.35">
      <c r="A13258" s="1">
        <v>107</v>
      </c>
      <c r="B13258" s="1" t="s">
        <v>130</v>
      </c>
      <c r="C13258" s="218">
        <v>44882</v>
      </c>
      <c r="D13258" s="218">
        <v>44881</v>
      </c>
      <c r="E13258" s="1">
        <v>2</v>
      </c>
      <c r="F13258" s="62">
        <v>75.19</v>
      </c>
    </row>
    <row r="13259" spans="1:6" x14ac:dyDescent="0.35">
      <c r="A13259" s="1">
        <v>107</v>
      </c>
      <c r="B13259" s="1" t="s">
        <v>130</v>
      </c>
      <c r="C13259" s="218">
        <v>44884</v>
      </c>
      <c r="D13259" s="218">
        <v>44880</v>
      </c>
      <c r="E13259" s="1">
        <v>5</v>
      </c>
      <c r="F13259" s="62">
        <v>113.15</v>
      </c>
    </row>
    <row r="13260" spans="1:6" x14ac:dyDescent="0.35">
      <c r="A13260" s="1">
        <v>107</v>
      </c>
      <c r="B13260" s="1" t="s">
        <v>130</v>
      </c>
      <c r="C13260" s="218">
        <v>44884</v>
      </c>
      <c r="D13260" s="218">
        <v>44881</v>
      </c>
      <c r="E13260" s="1">
        <v>3</v>
      </c>
      <c r="F13260" s="62">
        <v>68.209999999999994</v>
      </c>
    </row>
    <row r="13261" spans="1:6" x14ac:dyDescent="0.35">
      <c r="A13261" s="1">
        <v>107</v>
      </c>
      <c r="B13261" s="1" t="s">
        <v>130</v>
      </c>
      <c r="C13261" s="218">
        <v>44884</v>
      </c>
      <c r="D13261" s="218">
        <v>44882</v>
      </c>
      <c r="E13261" s="1">
        <v>1</v>
      </c>
      <c r="F13261" s="62">
        <v>51.48</v>
      </c>
    </row>
    <row r="13262" spans="1:6" x14ac:dyDescent="0.35">
      <c r="A13262" s="1">
        <v>107</v>
      </c>
      <c r="B13262" s="1" t="s">
        <v>130</v>
      </c>
      <c r="C13262" s="218">
        <v>44885</v>
      </c>
      <c r="D13262" s="218">
        <v>44880</v>
      </c>
      <c r="E13262" s="1">
        <v>6</v>
      </c>
      <c r="F13262" s="62">
        <v>140.27000000000001</v>
      </c>
    </row>
    <row r="13263" spans="1:6" x14ac:dyDescent="0.35">
      <c r="A13263" s="1">
        <v>107</v>
      </c>
      <c r="B13263" s="1" t="s">
        <v>130</v>
      </c>
      <c r="C13263" s="218">
        <v>44885</v>
      </c>
      <c r="D13263" s="218">
        <v>44881</v>
      </c>
      <c r="E13263" s="1">
        <v>1</v>
      </c>
      <c r="F13263" s="62">
        <v>22.77</v>
      </c>
    </row>
    <row r="13264" spans="1:6" x14ac:dyDescent="0.35">
      <c r="A13264" s="1">
        <v>107</v>
      </c>
      <c r="B13264" s="1" t="s">
        <v>130</v>
      </c>
      <c r="C13264" s="218">
        <v>44885</v>
      </c>
      <c r="D13264" s="218">
        <v>44883</v>
      </c>
      <c r="E13264" s="1">
        <v>1</v>
      </c>
      <c r="F13264" s="62">
        <v>50.24</v>
      </c>
    </row>
    <row r="13265" spans="1:6" x14ac:dyDescent="0.35">
      <c r="A13265" s="1">
        <v>107</v>
      </c>
      <c r="B13265" s="1" t="s">
        <v>130</v>
      </c>
      <c r="C13265" s="218">
        <v>44886</v>
      </c>
      <c r="D13265" s="218">
        <v>44880</v>
      </c>
      <c r="E13265" s="1">
        <v>2</v>
      </c>
      <c r="F13265" s="62">
        <v>46.63</v>
      </c>
    </row>
    <row r="13266" spans="1:6" x14ac:dyDescent="0.35">
      <c r="A13266" s="1">
        <v>107</v>
      </c>
      <c r="B13266" s="1" t="s">
        <v>130</v>
      </c>
      <c r="C13266" s="218">
        <v>44886</v>
      </c>
      <c r="D13266" s="218">
        <v>44881</v>
      </c>
      <c r="E13266" s="1">
        <v>2</v>
      </c>
      <c r="F13266" s="62">
        <v>46.43</v>
      </c>
    </row>
    <row r="13267" spans="1:6" x14ac:dyDescent="0.35">
      <c r="A13267" s="1">
        <v>107</v>
      </c>
      <c r="B13267" s="1" t="s">
        <v>130</v>
      </c>
      <c r="C13267" s="218">
        <v>44886</v>
      </c>
      <c r="D13267" s="218">
        <v>44882</v>
      </c>
      <c r="E13267" s="1">
        <v>2</v>
      </c>
      <c r="F13267" s="62">
        <v>101.03</v>
      </c>
    </row>
    <row r="13268" spans="1:6" x14ac:dyDescent="0.35">
      <c r="A13268" s="1">
        <v>107</v>
      </c>
      <c r="B13268" s="1" t="s">
        <v>130</v>
      </c>
      <c r="C13268" s="218">
        <v>44887</v>
      </c>
      <c r="D13268" s="218">
        <v>44881</v>
      </c>
      <c r="E13268" s="1">
        <v>10</v>
      </c>
      <c r="F13268" s="62">
        <v>232.59</v>
      </c>
    </row>
    <row r="13269" spans="1:6" x14ac:dyDescent="0.35">
      <c r="A13269" s="1">
        <v>107</v>
      </c>
      <c r="B13269" s="1" t="s">
        <v>130</v>
      </c>
      <c r="C13269" s="218">
        <v>44887</v>
      </c>
      <c r="D13269" s="218">
        <v>44882</v>
      </c>
      <c r="E13269" s="1">
        <v>8</v>
      </c>
      <c r="F13269" s="62">
        <v>269.05</v>
      </c>
    </row>
    <row r="13270" spans="1:6" x14ac:dyDescent="0.35">
      <c r="A13270" s="1">
        <v>107</v>
      </c>
      <c r="B13270" s="1" t="s">
        <v>130</v>
      </c>
      <c r="C13270" s="218">
        <v>44887</v>
      </c>
      <c r="D13270" s="218">
        <v>44883</v>
      </c>
      <c r="E13270" s="1">
        <v>4</v>
      </c>
      <c r="F13270" s="62">
        <v>93.16</v>
      </c>
    </row>
    <row r="13271" spans="1:6" x14ac:dyDescent="0.35">
      <c r="A13271" s="1">
        <v>107</v>
      </c>
      <c r="B13271" s="1" t="s">
        <v>130</v>
      </c>
      <c r="C13271" s="218">
        <v>44888</v>
      </c>
      <c r="D13271" s="218">
        <v>44882</v>
      </c>
      <c r="E13271" s="1">
        <v>7</v>
      </c>
      <c r="F13271" s="62">
        <v>164.37</v>
      </c>
    </row>
    <row r="13272" spans="1:6" x14ac:dyDescent="0.35">
      <c r="A13272" s="1">
        <v>107</v>
      </c>
      <c r="B13272" s="1" t="s">
        <v>130</v>
      </c>
      <c r="C13272" s="218">
        <v>44888</v>
      </c>
      <c r="D13272" s="218">
        <v>44883</v>
      </c>
      <c r="E13272" s="1">
        <v>7</v>
      </c>
      <c r="F13272" s="62">
        <v>163.68</v>
      </c>
    </row>
    <row r="13273" spans="1:6" x14ac:dyDescent="0.35">
      <c r="A13273" s="1">
        <v>107</v>
      </c>
      <c r="B13273" s="1" t="s">
        <v>130</v>
      </c>
      <c r="C13273" s="218">
        <v>44889</v>
      </c>
      <c r="D13273" s="218">
        <v>44883</v>
      </c>
      <c r="E13273" s="1">
        <v>2</v>
      </c>
      <c r="F13273" s="62">
        <v>46.48</v>
      </c>
    </row>
    <row r="13274" spans="1:6" x14ac:dyDescent="0.35">
      <c r="A13274" s="1">
        <v>107</v>
      </c>
      <c r="B13274" s="1" t="s">
        <v>130</v>
      </c>
      <c r="C13274" s="218">
        <v>44889</v>
      </c>
      <c r="D13274" s="218">
        <v>44886</v>
      </c>
      <c r="E13274" s="1">
        <v>6</v>
      </c>
      <c r="F13274" s="62">
        <v>169.47</v>
      </c>
    </row>
    <row r="13275" spans="1:6" x14ac:dyDescent="0.35">
      <c r="A13275" s="1">
        <v>107</v>
      </c>
      <c r="B13275" s="1" t="s">
        <v>130</v>
      </c>
      <c r="C13275" s="218">
        <v>44890</v>
      </c>
      <c r="D13275" s="218">
        <v>44880</v>
      </c>
      <c r="E13275" s="1">
        <v>5</v>
      </c>
      <c r="F13275" s="62">
        <v>117.3</v>
      </c>
    </row>
    <row r="13276" spans="1:6" x14ac:dyDescent="0.35">
      <c r="A13276" s="1">
        <v>107</v>
      </c>
      <c r="B13276" s="1" t="s">
        <v>130</v>
      </c>
      <c r="C13276" s="218">
        <v>44890</v>
      </c>
      <c r="D13276" s="218">
        <v>44886</v>
      </c>
      <c r="E13276" s="1">
        <v>7</v>
      </c>
      <c r="F13276" s="62">
        <v>163.04</v>
      </c>
    </row>
    <row r="13277" spans="1:6" x14ac:dyDescent="0.35">
      <c r="A13277" s="1">
        <v>107</v>
      </c>
      <c r="B13277" s="1" t="s">
        <v>130</v>
      </c>
      <c r="C13277" s="218">
        <v>44890</v>
      </c>
      <c r="D13277" s="218">
        <v>44888</v>
      </c>
      <c r="E13277" s="1">
        <v>16</v>
      </c>
      <c r="F13277" s="62">
        <v>372.75</v>
      </c>
    </row>
    <row r="13278" spans="1:6" x14ac:dyDescent="0.35">
      <c r="A13278" s="1">
        <v>107</v>
      </c>
      <c r="B13278" s="1" t="s">
        <v>130</v>
      </c>
      <c r="C13278" s="218">
        <v>44891</v>
      </c>
      <c r="D13278" s="218">
        <v>44891</v>
      </c>
      <c r="E13278" s="1">
        <v>17</v>
      </c>
      <c r="F13278" s="62">
        <v>594.66999999999996</v>
      </c>
    </row>
    <row r="13279" spans="1:6" x14ac:dyDescent="0.35">
      <c r="A13279" s="1">
        <v>107</v>
      </c>
      <c r="B13279" s="1" t="s">
        <v>130</v>
      </c>
      <c r="C13279" s="218">
        <v>44892</v>
      </c>
      <c r="D13279" s="218">
        <v>44888</v>
      </c>
      <c r="E13279" s="1">
        <v>1</v>
      </c>
      <c r="F13279" s="62">
        <v>23.56</v>
      </c>
    </row>
    <row r="13280" spans="1:6" x14ac:dyDescent="0.35">
      <c r="A13280" s="1">
        <v>107</v>
      </c>
      <c r="B13280" s="1" t="s">
        <v>130</v>
      </c>
      <c r="C13280" s="218">
        <v>44892</v>
      </c>
      <c r="D13280" s="218">
        <v>44891</v>
      </c>
      <c r="E13280" s="1">
        <v>7</v>
      </c>
      <c r="F13280" s="62">
        <v>161.37</v>
      </c>
    </row>
    <row r="13281" spans="1:6" x14ac:dyDescent="0.35">
      <c r="A13281" s="1">
        <v>107</v>
      </c>
      <c r="B13281" s="1" t="s">
        <v>130</v>
      </c>
      <c r="C13281" s="218">
        <v>44892</v>
      </c>
      <c r="D13281" s="218">
        <v>44892</v>
      </c>
      <c r="E13281" s="1">
        <v>13</v>
      </c>
      <c r="F13281" s="62">
        <v>414.51</v>
      </c>
    </row>
    <row r="13282" spans="1:6" x14ac:dyDescent="0.35">
      <c r="A13282" s="1">
        <v>107</v>
      </c>
      <c r="B13282" s="1" t="s">
        <v>130</v>
      </c>
      <c r="C13282" s="218">
        <v>44893</v>
      </c>
      <c r="D13282" s="218">
        <v>44891</v>
      </c>
      <c r="E13282" s="1">
        <v>2</v>
      </c>
      <c r="F13282" s="62">
        <v>46.38</v>
      </c>
    </row>
    <row r="13283" spans="1:6" x14ac:dyDescent="0.35">
      <c r="A13283" s="1">
        <v>107</v>
      </c>
      <c r="B13283" s="1" t="s">
        <v>130</v>
      </c>
      <c r="C13283" s="218">
        <v>44893</v>
      </c>
      <c r="D13283" s="218">
        <v>44893</v>
      </c>
      <c r="E13283" s="1">
        <v>5</v>
      </c>
      <c r="F13283" s="62">
        <v>173.05</v>
      </c>
    </row>
    <row r="13284" spans="1:6" x14ac:dyDescent="0.35">
      <c r="A13284" s="1">
        <v>107</v>
      </c>
      <c r="B13284" s="1" t="s">
        <v>130</v>
      </c>
      <c r="C13284" s="218">
        <v>44894</v>
      </c>
      <c r="D13284" s="218">
        <v>44891</v>
      </c>
      <c r="E13284" s="1">
        <v>1</v>
      </c>
      <c r="F13284" s="62">
        <v>23.66</v>
      </c>
    </row>
    <row r="13285" spans="1:6" x14ac:dyDescent="0.35">
      <c r="A13285" s="1">
        <v>107</v>
      </c>
      <c r="B13285" s="1" t="s">
        <v>130</v>
      </c>
      <c r="C13285" s="218">
        <v>44894</v>
      </c>
      <c r="D13285" s="218">
        <v>44893</v>
      </c>
      <c r="E13285" s="1">
        <v>26</v>
      </c>
      <c r="F13285" s="62">
        <v>828.11</v>
      </c>
    </row>
    <row r="13286" spans="1:6" x14ac:dyDescent="0.35">
      <c r="A13286" s="1">
        <v>107</v>
      </c>
      <c r="B13286" s="1" t="s">
        <v>130</v>
      </c>
      <c r="C13286" s="218">
        <v>44895</v>
      </c>
      <c r="D13286" s="218">
        <v>44893</v>
      </c>
      <c r="E13286" s="1">
        <v>10</v>
      </c>
      <c r="F13286" s="62">
        <v>260.95</v>
      </c>
    </row>
    <row r="13287" spans="1:6" x14ac:dyDescent="0.35">
      <c r="A13287" s="1">
        <v>107</v>
      </c>
      <c r="B13287" s="1" t="s">
        <v>130</v>
      </c>
      <c r="C13287" s="218">
        <v>44895</v>
      </c>
      <c r="D13287" s="218">
        <v>44894</v>
      </c>
      <c r="E13287" s="1">
        <v>8</v>
      </c>
      <c r="F13287" s="62">
        <v>328.18</v>
      </c>
    </row>
    <row r="13288" spans="1:6" x14ac:dyDescent="0.35">
      <c r="A13288" s="1">
        <v>107</v>
      </c>
      <c r="B13288" s="1" t="s">
        <v>130</v>
      </c>
      <c r="C13288" s="218">
        <v>44896</v>
      </c>
      <c r="D13288" s="218">
        <v>44893</v>
      </c>
      <c r="E13288" s="1">
        <v>9</v>
      </c>
      <c r="F13288" s="62">
        <v>239.86</v>
      </c>
    </row>
    <row r="13289" spans="1:6" x14ac:dyDescent="0.35">
      <c r="A13289" s="1">
        <v>107</v>
      </c>
      <c r="B13289" s="1" t="s">
        <v>130</v>
      </c>
      <c r="C13289" s="218">
        <v>44896</v>
      </c>
      <c r="D13289" s="218">
        <v>44894</v>
      </c>
      <c r="E13289" s="1">
        <v>10</v>
      </c>
      <c r="F13289" s="62">
        <v>289.17</v>
      </c>
    </row>
    <row r="13290" spans="1:6" x14ac:dyDescent="0.35">
      <c r="A13290" s="1">
        <v>107</v>
      </c>
      <c r="B13290" s="1" t="s">
        <v>130</v>
      </c>
      <c r="C13290" s="218">
        <v>44896</v>
      </c>
      <c r="D13290" s="218">
        <v>44895</v>
      </c>
      <c r="E13290" s="1">
        <v>5</v>
      </c>
      <c r="F13290" s="62">
        <v>253.63</v>
      </c>
    </row>
    <row r="13291" spans="1:6" x14ac:dyDescent="0.35">
      <c r="A13291" s="1">
        <v>107</v>
      </c>
      <c r="B13291" s="1" t="s">
        <v>130</v>
      </c>
      <c r="C13291" s="218">
        <v>44896</v>
      </c>
      <c r="D13291" s="218">
        <v>44896</v>
      </c>
      <c r="E13291" s="1">
        <v>1</v>
      </c>
      <c r="F13291" s="62">
        <v>50.24</v>
      </c>
    </row>
    <row r="13292" spans="1:6" x14ac:dyDescent="0.35">
      <c r="A13292" s="1">
        <v>107</v>
      </c>
      <c r="B13292" s="1" t="s">
        <v>130</v>
      </c>
      <c r="C13292" s="218">
        <v>44897</v>
      </c>
      <c r="D13292" s="218">
        <v>44893</v>
      </c>
      <c r="E13292" s="1">
        <v>3</v>
      </c>
      <c r="F13292" s="62">
        <v>70.14</v>
      </c>
    </row>
    <row r="13293" spans="1:6" x14ac:dyDescent="0.35">
      <c r="A13293" s="1">
        <v>107</v>
      </c>
      <c r="B13293" s="1" t="s">
        <v>130</v>
      </c>
      <c r="C13293" s="218">
        <v>44897</v>
      </c>
      <c r="D13293" s="218">
        <v>44894</v>
      </c>
      <c r="E13293" s="1">
        <v>8</v>
      </c>
      <c r="F13293" s="62">
        <v>186.22</v>
      </c>
    </row>
    <row r="13294" spans="1:6" x14ac:dyDescent="0.35">
      <c r="A13294" s="1">
        <v>107</v>
      </c>
      <c r="B13294" s="1" t="s">
        <v>130</v>
      </c>
      <c r="C13294" s="218">
        <v>44897</v>
      </c>
      <c r="D13294" s="218">
        <v>44895</v>
      </c>
      <c r="E13294" s="1">
        <v>13</v>
      </c>
      <c r="F13294" s="62">
        <v>467.26</v>
      </c>
    </row>
    <row r="13295" spans="1:6" x14ac:dyDescent="0.35">
      <c r="A13295" s="1">
        <v>107</v>
      </c>
      <c r="B13295" s="1" t="s">
        <v>130</v>
      </c>
      <c r="C13295" s="218">
        <v>44897</v>
      </c>
      <c r="D13295" s="218">
        <v>44896</v>
      </c>
      <c r="E13295" s="1">
        <v>13</v>
      </c>
      <c r="F13295" s="62">
        <v>499.39</v>
      </c>
    </row>
    <row r="13296" spans="1:6" x14ac:dyDescent="0.35">
      <c r="A13296" s="1">
        <v>107</v>
      </c>
      <c r="B13296" s="1" t="s">
        <v>130</v>
      </c>
      <c r="C13296" s="218">
        <v>44898</v>
      </c>
      <c r="D13296" s="218">
        <v>44894</v>
      </c>
      <c r="E13296" s="1">
        <v>6</v>
      </c>
      <c r="F13296" s="62">
        <v>139.53</v>
      </c>
    </row>
    <row r="13297" spans="1:6" x14ac:dyDescent="0.35">
      <c r="A13297" s="1">
        <v>107</v>
      </c>
      <c r="B13297" s="1" t="s">
        <v>130</v>
      </c>
      <c r="C13297" s="218">
        <v>44898</v>
      </c>
      <c r="D13297" s="218">
        <v>44895</v>
      </c>
      <c r="E13297" s="1">
        <v>8</v>
      </c>
      <c r="F13297" s="62">
        <v>188.34</v>
      </c>
    </row>
    <row r="13298" spans="1:6" x14ac:dyDescent="0.35">
      <c r="A13298" s="1">
        <v>107</v>
      </c>
      <c r="B13298" s="1" t="s">
        <v>130</v>
      </c>
      <c r="C13298" s="218">
        <v>44898</v>
      </c>
      <c r="D13298" s="218">
        <v>44896</v>
      </c>
      <c r="E13298" s="1">
        <v>9</v>
      </c>
      <c r="F13298" s="62">
        <v>237.38</v>
      </c>
    </row>
    <row r="13299" spans="1:6" x14ac:dyDescent="0.35">
      <c r="A13299" s="1">
        <v>107</v>
      </c>
      <c r="B13299" s="1" t="s">
        <v>130</v>
      </c>
      <c r="C13299" s="218">
        <v>44898</v>
      </c>
      <c r="D13299" s="218">
        <v>44897</v>
      </c>
      <c r="E13299" s="1">
        <v>8</v>
      </c>
      <c r="F13299" s="62">
        <v>365.64</v>
      </c>
    </row>
    <row r="13300" spans="1:6" x14ac:dyDescent="0.35">
      <c r="A13300" s="1">
        <v>107</v>
      </c>
      <c r="B13300" s="1" t="s">
        <v>130</v>
      </c>
      <c r="C13300" s="218">
        <v>44898</v>
      </c>
      <c r="D13300" s="218">
        <v>44898</v>
      </c>
      <c r="E13300" s="1">
        <v>1</v>
      </c>
      <c r="F13300" s="62">
        <v>52.82</v>
      </c>
    </row>
    <row r="13301" spans="1:6" x14ac:dyDescent="0.35">
      <c r="A13301" s="1">
        <v>107</v>
      </c>
      <c r="B13301" s="1" t="s">
        <v>130</v>
      </c>
      <c r="C13301" s="218">
        <v>44899</v>
      </c>
      <c r="D13301" s="218">
        <v>44895</v>
      </c>
      <c r="E13301" s="1">
        <v>2</v>
      </c>
      <c r="F13301" s="62">
        <v>46.48</v>
      </c>
    </row>
    <row r="13302" spans="1:6" x14ac:dyDescent="0.35">
      <c r="A13302" s="1">
        <v>107</v>
      </c>
      <c r="B13302" s="1" t="s">
        <v>130</v>
      </c>
      <c r="C13302" s="218">
        <v>44899</v>
      </c>
      <c r="D13302" s="218">
        <v>44896</v>
      </c>
      <c r="E13302" s="1">
        <v>3</v>
      </c>
      <c r="F13302" s="62">
        <v>97.21</v>
      </c>
    </row>
    <row r="13303" spans="1:6" x14ac:dyDescent="0.35">
      <c r="A13303" s="1">
        <v>107</v>
      </c>
      <c r="B13303" s="1" t="s">
        <v>130</v>
      </c>
      <c r="C13303" s="218">
        <v>44899</v>
      </c>
      <c r="D13303" s="218">
        <v>44897</v>
      </c>
      <c r="E13303" s="1">
        <v>9</v>
      </c>
      <c r="F13303" s="62">
        <v>267.55</v>
      </c>
    </row>
    <row r="13304" spans="1:6" x14ac:dyDescent="0.35">
      <c r="A13304" s="1">
        <v>107</v>
      </c>
      <c r="B13304" s="1" t="s">
        <v>130</v>
      </c>
      <c r="C13304" s="218">
        <v>44899</v>
      </c>
      <c r="D13304" s="218">
        <v>44898</v>
      </c>
      <c r="E13304" s="1">
        <v>6</v>
      </c>
      <c r="F13304" s="62">
        <v>304.52</v>
      </c>
    </row>
    <row r="13305" spans="1:6" x14ac:dyDescent="0.35">
      <c r="A13305" s="1">
        <v>107</v>
      </c>
      <c r="B13305" s="1" t="s">
        <v>130</v>
      </c>
      <c r="C13305" s="218">
        <v>44900</v>
      </c>
      <c r="D13305" s="218">
        <v>44897</v>
      </c>
      <c r="E13305" s="1">
        <v>5</v>
      </c>
      <c r="F13305" s="62">
        <v>116.27</v>
      </c>
    </row>
    <row r="13306" spans="1:6" x14ac:dyDescent="0.35">
      <c r="A13306" s="1">
        <v>107</v>
      </c>
      <c r="B13306" s="1" t="s">
        <v>130</v>
      </c>
      <c r="C13306" s="218">
        <v>44900</v>
      </c>
      <c r="D13306" s="218">
        <v>44898</v>
      </c>
      <c r="E13306" s="1">
        <v>4</v>
      </c>
      <c r="F13306" s="62">
        <v>121.02</v>
      </c>
    </row>
    <row r="13307" spans="1:6" x14ac:dyDescent="0.35">
      <c r="A13307" s="1">
        <v>107</v>
      </c>
      <c r="B13307" s="1" t="s">
        <v>130</v>
      </c>
      <c r="C13307" s="218">
        <v>44900</v>
      </c>
      <c r="D13307" s="218">
        <v>44899</v>
      </c>
      <c r="E13307" s="1">
        <v>6</v>
      </c>
      <c r="F13307" s="62">
        <v>224.76</v>
      </c>
    </row>
    <row r="13308" spans="1:6" x14ac:dyDescent="0.35">
      <c r="A13308" s="1">
        <v>107</v>
      </c>
      <c r="B13308" s="1" t="s">
        <v>130</v>
      </c>
      <c r="C13308" s="218">
        <v>44900</v>
      </c>
      <c r="D13308" s="218">
        <v>44900</v>
      </c>
      <c r="E13308" s="1">
        <v>5</v>
      </c>
      <c r="F13308" s="62">
        <v>143.93</v>
      </c>
    </row>
    <row r="13309" spans="1:6" x14ac:dyDescent="0.35">
      <c r="A13309" s="1">
        <v>107</v>
      </c>
      <c r="B13309" s="1" t="s">
        <v>130</v>
      </c>
      <c r="C13309" s="218">
        <v>44901</v>
      </c>
      <c r="D13309" s="218">
        <v>44900</v>
      </c>
      <c r="E13309" s="1">
        <v>4</v>
      </c>
      <c r="F13309" s="62">
        <v>205.97</v>
      </c>
    </row>
    <row r="13310" spans="1:6" x14ac:dyDescent="0.35">
      <c r="A13310" s="1">
        <v>107</v>
      </c>
      <c r="B13310" s="1" t="s">
        <v>130</v>
      </c>
      <c r="C13310" s="218">
        <v>44901</v>
      </c>
      <c r="D13310" s="218">
        <v>44901</v>
      </c>
      <c r="E13310" s="1">
        <v>17</v>
      </c>
      <c r="F13310" s="62">
        <v>623.33000000000004</v>
      </c>
    </row>
    <row r="13311" spans="1:6" x14ac:dyDescent="0.35">
      <c r="A13311" s="1">
        <v>107</v>
      </c>
      <c r="B13311" s="1" t="s">
        <v>130</v>
      </c>
      <c r="C13311" s="218">
        <v>44902</v>
      </c>
      <c r="D13311" s="218">
        <v>44901</v>
      </c>
      <c r="E13311" s="1">
        <v>9</v>
      </c>
      <c r="F13311" s="62">
        <v>349.12</v>
      </c>
    </row>
    <row r="13312" spans="1:6" x14ac:dyDescent="0.35">
      <c r="A13312" s="1">
        <v>107</v>
      </c>
      <c r="B13312" s="1" t="s">
        <v>130</v>
      </c>
      <c r="C13312" s="218">
        <v>44902</v>
      </c>
      <c r="D13312" s="218">
        <v>44902</v>
      </c>
      <c r="E13312" s="1">
        <v>12</v>
      </c>
      <c r="F13312" s="62">
        <v>450.16</v>
      </c>
    </row>
    <row r="13313" spans="1:6" x14ac:dyDescent="0.35">
      <c r="A13313" s="1">
        <v>107</v>
      </c>
      <c r="B13313" s="1" t="s">
        <v>130</v>
      </c>
      <c r="C13313" s="218">
        <v>44903</v>
      </c>
      <c r="D13313" s="218">
        <v>44902</v>
      </c>
      <c r="E13313" s="1">
        <v>2</v>
      </c>
      <c r="F13313" s="62">
        <v>46.57</v>
      </c>
    </row>
    <row r="13314" spans="1:6" x14ac:dyDescent="0.35">
      <c r="A13314" s="1">
        <v>107</v>
      </c>
      <c r="B13314" s="1" t="s">
        <v>130</v>
      </c>
      <c r="C13314" s="218">
        <v>44903</v>
      </c>
      <c r="D13314" s="218">
        <v>44903</v>
      </c>
      <c r="E13314" s="1">
        <v>11</v>
      </c>
      <c r="F13314" s="62">
        <v>455.3</v>
      </c>
    </row>
    <row r="13315" spans="1:6" x14ac:dyDescent="0.35">
      <c r="A13315" s="1">
        <v>107</v>
      </c>
      <c r="B13315" s="1" t="s">
        <v>130</v>
      </c>
      <c r="C13315" s="218">
        <v>44904</v>
      </c>
      <c r="D13315" s="218">
        <v>44903</v>
      </c>
      <c r="E13315" s="1">
        <v>2</v>
      </c>
      <c r="F13315" s="62">
        <v>75.150000000000006</v>
      </c>
    </row>
    <row r="13316" spans="1:6" x14ac:dyDescent="0.35">
      <c r="A13316" s="1">
        <v>107</v>
      </c>
      <c r="B13316" s="1" t="s">
        <v>130</v>
      </c>
      <c r="C13316" s="218">
        <v>44904</v>
      </c>
      <c r="D13316" s="218">
        <v>44904</v>
      </c>
      <c r="E13316" s="1">
        <v>16</v>
      </c>
      <c r="F13316" s="62">
        <v>742.31</v>
      </c>
    </row>
    <row r="13317" spans="1:6" x14ac:dyDescent="0.35">
      <c r="A13317" s="1">
        <v>107</v>
      </c>
      <c r="B13317" s="1" t="s">
        <v>130</v>
      </c>
      <c r="C13317" s="218">
        <v>44905</v>
      </c>
      <c r="D13317" s="218">
        <v>44904</v>
      </c>
      <c r="E13317" s="1">
        <v>5</v>
      </c>
      <c r="F13317" s="62">
        <v>229.39</v>
      </c>
    </row>
    <row r="13318" spans="1:6" x14ac:dyDescent="0.35">
      <c r="A13318" s="1">
        <v>107</v>
      </c>
      <c r="B13318" s="1" t="s">
        <v>130</v>
      </c>
      <c r="C13318" s="218">
        <v>44905</v>
      </c>
      <c r="D13318" s="218">
        <v>44905</v>
      </c>
      <c r="E13318" s="1">
        <v>14</v>
      </c>
      <c r="F13318" s="62">
        <v>642.17999999999995</v>
      </c>
    </row>
    <row r="13319" spans="1:6" x14ac:dyDescent="0.35">
      <c r="A13319" s="1">
        <v>107</v>
      </c>
      <c r="B13319" s="1" t="s">
        <v>130</v>
      </c>
      <c r="C13319" s="218">
        <v>44906</v>
      </c>
      <c r="D13319" s="218">
        <v>44905</v>
      </c>
      <c r="E13319" s="1">
        <v>2</v>
      </c>
      <c r="F13319" s="62">
        <v>102.62</v>
      </c>
    </row>
    <row r="13320" spans="1:6" x14ac:dyDescent="0.35">
      <c r="A13320" s="1">
        <v>107</v>
      </c>
      <c r="B13320" s="1" t="s">
        <v>130</v>
      </c>
      <c r="C13320" s="218">
        <v>44906</v>
      </c>
      <c r="D13320" s="218">
        <v>44906</v>
      </c>
      <c r="E13320" s="1">
        <v>13</v>
      </c>
      <c r="F13320" s="62">
        <v>532.58000000000004</v>
      </c>
    </row>
    <row r="13321" spans="1:6" x14ac:dyDescent="0.35">
      <c r="A13321" s="1">
        <v>107</v>
      </c>
      <c r="B13321" s="1" t="s">
        <v>130</v>
      </c>
      <c r="C13321" s="218">
        <v>44907</v>
      </c>
      <c r="D13321" s="218">
        <v>44907</v>
      </c>
      <c r="E13321" s="1">
        <v>10</v>
      </c>
      <c r="F13321" s="62">
        <v>401.08</v>
      </c>
    </row>
    <row r="13322" spans="1:6" x14ac:dyDescent="0.35">
      <c r="A13322" s="1">
        <v>107</v>
      </c>
      <c r="B13322" s="1" t="s">
        <v>130</v>
      </c>
      <c r="C13322" s="218">
        <v>44908</v>
      </c>
      <c r="D13322" s="218">
        <v>44906</v>
      </c>
      <c r="E13322" s="1">
        <v>1</v>
      </c>
      <c r="F13322" s="62">
        <v>23.02</v>
      </c>
    </row>
    <row r="13323" spans="1:6" x14ac:dyDescent="0.35">
      <c r="A13323" s="1">
        <v>107</v>
      </c>
      <c r="B13323" s="1" t="s">
        <v>130</v>
      </c>
      <c r="C13323" s="218">
        <v>44908</v>
      </c>
      <c r="D13323" s="218">
        <v>44907</v>
      </c>
      <c r="E13323" s="1">
        <v>4</v>
      </c>
      <c r="F13323" s="62">
        <v>182.8</v>
      </c>
    </row>
    <row r="13324" spans="1:6" x14ac:dyDescent="0.35">
      <c r="A13324" s="1">
        <v>107</v>
      </c>
      <c r="B13324" s="1" t="s">
        <v>130</v>
      </c>
      <c r="C13324" s="218">
        <v>44908</v>
      </c>
      <c r="D13324" s="218">
        <v>44908</v>
      </c>
      <c r="E13324" s="1">
        <v>16</v>
      </c>
      <c r="F13324" s="62">
        <v>630.17999999999995</v>
      </c>
    </row>
    <row r="13325" spans="1:6" x14ac:dyDescent="0.35">
      <c r="A13325" s="1">
        <v>107</v>
      </c>
      <c r="B13325" s="1" t="s">
        <v>130</v>
      </c>
      <c r="C13325" s="218">
        <v>44909</v>
      </c>
      <c r="D13325" s="218">
        <v>44908</v>
      </c>
      <c r="E13325" s="1">
        <v>2</v>
      </c>
      <c r="F13325" s="62">
        <v>74.84</v>
      </c>
    </row>
    <row r="13326" spans="1:6" x14ac:dyDescent="0.35">
      <c r="A13326" s="1">
        <v>107</v>
      </c>
      <c r="B13326" s="1" t="s">
        <v>130</v>
      </c>
      <c r="C13326" s="218">
        <v>44909</v>
      </c>
      <c r="D13326" s="218">
        <v>44909</v>
      </c>
      <c r="E13326" s="1">
        <v>13</v>
      </c>
      <c r="F13326" s="62">
        <v>534.04999999999995</v>
      </c>
    </row>
    <row r="13327" spans="1:6" x14ac:dyDescent="0.35">
      <c r="A13327" s="1">
        <v>107</v>
      </c>
      <c r="B13327" s="1" t="s">
        <v>130</v>
      </c>
      <c r="C13327" s="218">
        <v>44910</v>
      </c>
      <c r="D13327" s="218">
        <v>44909</v>
      </c>
      <c r="E13327" s="1">
        <v>7</v>
      </c>
      <c r="F13327" s="62">
        <v>190.82</v>
      </c>
    </row>
    <row r="13328" spans="1:6" x14ac:dyDescent="0.35">
      <c r="A13328" s="1">
        <v>107</v>
      </c>
      <c r="B13328" s="1" t="s">
        <v>130</v>
      </c>
      <c r="C13328" s="218">
        <v>44910</v>
      </c>
      <c r="D13328" s="218">
        <v>44910</v>
      </c>
      <c r="E13328" s="1">
        <v>17</v>
      </c>
      <c r="F13328" s="62">
        <v>623.82000000000005</v>
      </c>
    </row>
    <row r="13329" spans="1:6" x14ac:dyDescent="0.35">
      <c r="A13329" s="1">
        <v>107</v>
      </c>
      <c r="B13329" s="1" t="s">
        <v>130</v>
      </c>
      <c r="C13329" s="218">
        <v>44911</v>
      </c>
      <c r="D13329" s="218">
        <v>44910</v>
      </c>
      <c r="E13329" s="1">
        <v>2</v>
      </c>
      <c r="F13329" s="62">
        <v>46.67</v>
      </c>
    </row>
    <row r="13330" spans="1:6" x14ac:dyDescent="0.35">
      <c r="A13330" s="1">
        <v>107</v>
      </c>
      <c r="B13330" s="1" t="s">
        <v>130</v>
      </c>
      <c r="C13330" s="218">
        <v>44911</v>
      </c>
      <c r="D13330" s="218">
        <v>44911</v>
      </c>
      <c r="E13330" s="1">
        <v>15</v>
      </c>
      <c r="F13330" s="62">
        <v>552.23</v>
      </c>
    </row>
    <row r="13331" spans="1:6" x14ac:dyDescent="0.35">
      <c r="A13331" s="1">
        <v>107</v>
      </c>
      <c r="B13331" s="1" t="s">
        <v>130</v>
      </c>
      <c r="C13331" s="218">
        <v>44912</v>
      </c>
      <c r="D13331" s="218">
        <v>44911</v>
      </c>
      <c r="E13331" s="1">
        <v>3</v>
      </c>
      <c r="F13331" s="62">
        <v>128.80000000000001</v>
      </c>
    </row>
    <row r="13332" spans="1:6" x14ac:dyDescent="0.35">
      <c r="A13332" s="1">
        <v>107</v>
      </c>
      <c r="B13332" s="1" t="s">
        <v>130</v>
      </c>
      <c r="C13332" s="218">
        <v>44912</v>
      </c>
      <c r="D13332" s="218">
        <v>44912</v>
      </c>
      <c r="E13332" s="1">
        <v>14</v>
      </c>
      <c r="F13332" s="62">
        <v>497.76</v>
      </c>
    </row>
    <row r="13333" spans="1:6" x14ac:dyDescent="0.35">
      <c r="A13333" s="1">
        <v>107</v>
      </c>
      <c r="B13333" s="1" t="s">
        <v>130</v>
      </c>
      <c r="C13333" s="218">
        <v>44913</v>
      </c>
      <c r="D13333" s="218">
        <v>44912</v>
      </c>
      <c r="E13333" s="1">
        <v>5</v>
      </c>
      <c r="F13333" s="62">
        <v>118.15</v>
      </c>
    </row>
    <row r="13334" spans="1:6" x14ac:dyDescent="0.35">
      <c r="A13334" s="1">
        <v>107</v>
      </c>
      <c r="B13334" s="1" t="s">
        <v>130</v>
      </c>
      <c r="C13334" s="218">
        <v>44913</v>
      </c>
      <c r="D13334" s="218">
        <v>44913</v>
      </c>
      <c r="E13334" s="1">
        <v>14</v>
      </c>
      <c r="F13334" s="62">
        <v>542.51</v>
      </c>
    </row>
    <row r="13335" spans="1:6" x14ac:dyDescent="0.35">
      <c r="A13335" s="1">
        <v>107</v>
      </c>
      <c r="B13335" s="1" t="s">
        <v>130</v>
      </c>
      <c r="C13335" s="218">
        <v>44914</v>
      </c>
      <c r="D13335" s="218">
        <v>44913</v>
      </c>
      <c r="E13335" s="1">
        <v>2</v>
      </c>
      <c r="F13335" s="62">
        <v>78.11</v>
      </c>
    </row>
    <row r="13336" spans="1:6" x14ac:dyDescent="0.35">
      <c r="A13336" s="1">
        <v>107</v>
      </c>
      <c r="B13336" s="1" t="s">
        <v>130</v>
      </c>
      <c r="C13336" s="218">
        <v>44914</v>
      </c>
      <c r="D13336" s="218">
        <v>44914</v>
      </c>
      <c r="E13336" s="1">
        <v>15</v>
      </c>
      <c r="F13336" s="62">
        <v>568.25</v>
      </c>
    </row>
    <row r="13337" spans="1:6" x14ac:dyDescent="0.35">
      <c r="A13337" s="1">
        <v>107</v>
      </c>
      <c r="B13337" s="1" t="s">
        <v>130</v>
      </c>
      <c r="C13337" s="218">
        <v>44915</v>
      </c>
      <c r="D13337" s="218">
        <v>44914</v>
      </c>
      <c r="E13337" s="1">
        <v>2</v>
      </c>
      <c r="F13337" s="62">
        <v>78.16</v>
      </c>
    </row>
    <row r="13338" spans="1:6" x14ac:dyDescent="0.35">
      <c r="A13338" s="1">
        <v>107</v>
      </c>
      <c r="B13338" s="1" t="s">
        <v>130</v>
      </c>
      <c r="C13338" s="218">
        <v>44915</v>
      </c>
      <c r="D13338" s="218">
        <v>44915</v>
      </c>
      <c r="E13338" s="1">
        <v>14</v>
      </c>
      <c r="F13338" s="62">
        <v>577.05999999999995</v>
      </c>
    </row>
    <row r="13339" spans="1:6" x14ac:dyDescent="0.35">
      <c r="A13339" s="1">
        <v>107</v>
      </c>
      <c r="B13339" s="1" t="s">
        <v>130</v>
      </c>
      <c r="C13339" s="218">
        <v>44916</v>
      </c>
      <c r="D13339" s="218">
        <v>44915</v>
      </c>
      <c r="E13339" s="1">
        <v>4</v>
      </c>
      <c r="F13339" s="62">
        <v>155.91999999999999</v>
      </c>
    </row>
    <row r="13340" spans="1:6" x14ac:dyDescent="0.35">
      <c r="A13340" s="1">
        <v>107</v>
      </c>
      <c r="B13340" s="1" t="s">
        <v>130</v>
      </c>
      <c r="C13340" s="218">
        <v>44916</v>
      </c>
      <c r="D13340" s="218">
        <v>44916</v>
      </c>
      <c r="E13340" s="1">
        <v>21</v>
      </c>
      <c r="F13340" s="62">
        <v>650.61</v>
      </c>
    </row>
    <row r="13341" spans="1:6" x14ac:dyDescent="0.35">
      <c r="A13341" s="1">
        <v>107</v>
      </c>
      <c r="B13341" s="1" t="s">
        <v>130</v>
      </c>
      <c r="C13341" s="218">
        <v>44917</v>
      </c>
      <c r="D13341" s="218">
        <v>44916</v>
      </c>
      <c r="E13341" s="1">
        <v>3</v>
      </c>
      <c r="F13341" s="62">
        <v>101.72</v>
      </c>
    </row>
    <row r="13342" spans="1:6" x14ac:dyDescent="0.35">
      <c r="A13342" s="1">
        <v>107</v>
      </c>
      <c r="B13342" s="1" t="s">
        <v>130</v>
      </c>
      <c r="C13342" s="218">
        <v>44917</v>
      </c>
      <c r="D13342" s="218">
        <v>44917</v>
      </c>
      <c r="E13342" s="1">
        <v>12</v>
      </c>
      <c r="F13342" s="62">
        <v>560.17999999999995</v>
      </c>
    </row>
    <row r="13343" spans="1:6" x14ac:dyDescent="0.35">
      <c r="A13343" s="1">
        <v>107</v>
      </c>
      <c r="B13343" s="1" t="s">
        <v>130</v>
      </c>
      <c r="C13343" s="218">
        <v>44918</v>
      </c>
      <c r="D13343" s="218">
        <v>44917</v>
      </c>
      <c r="E13343" s="1">
        <v>3</v>
      </c>
      <c r="F13343" s="62">
        <v>101.82</v>
      </c>
    </row>
    <row r="13344" spans="1:6" x14ac:dyDescent="0.35">
      <c r="A13344" s="1">
        <v>107</v>
      </c>
      <c r="B13344" s="1" t="s">
        <v>130</v>
      </c>
      <c r="C13344" s="218">
        <v>44918</v>
      </c>
      <c r="D13344" s="218">
        <v>44918</v>
      </c>
      <c r="E13344" s="1">
        <v>12</v>
      </c>
      <c r="F13344" s="62">
        <v>558.54</v>
      </c>
    </row>
    <row r="13345" spans="1:6" x14ac:dyDescent="0.35">
      <c r="A13345" s="1">
        <v>107</v>
      </c>
      <c r="B13345" s="1" t="s">
        <v>130</v>
      </c>
      <c r="C13345" s="218">
        <v>44919</v>
      </c>
      <c r="D13345" s="218">
        <v>44918</v>
      </c>
      <c r="E13345" s="1">
        <v>2</v>
      </c>
      <c r="F13345" s="62">
        <v>47.37</v>
      </c>
    </row>
    <row r="13346" spans="1:6" x14ac:dyDescent="0.35">
      <c r="A13346" s="1">
        <v>107</v>
      </c>
      <c r="B13346" s="1" t="s">
        <v>130</v>
      </c>
      <c r="C13346" s="218">
        <v>44919</v>
      </c>
      <c r="D13346" s="218">
        <v>44919</v>
      </c>
      <c r="E13346" s="1">
        <v>15</v>
      </c>
      <c r="F13346" s="62">
        <v>539.34</v>
      </c>
    </row>
    <row r="13347" spans="1:6" x14ac:dyDescent="0.35">
      <c r="A13347" s="1">
        <v>107</v>
      </c>
      <c r="B13347" s="1" t="s">
        <v>130</v>
      </c>
      <c r="C13347" s="218">
        <v>44920</v>
      </c>
      <c r="D13347" s="218">
        <v>44920</v>
      </c>
      <c r="E13347" s="1">
        <v>22</v>
      </c>
      <c r="F13347" s="62">
        <v>828.57</v>
      </c>
    </row>
    <row r="13348" spans="1:6" x14ac:dyDescent="0.35">
      <c r="A13348" s="1">
        <v>107</v>
      </c>
      <c r="B13348" s="1" t="s">
        <v>130</v>
      </c>
      <c r="C13348" s="218">
        <v>44921</v>
      </c>
      <c r="D13348" s="218">
        <v>44920</v>
      </c>
      <c r="E13348" s="1">
        <v>7</v>
      </c>
      <c r="F13348" s="62">
        <v>227.05</v>
      </c>
    </row>
    <row r="13349" spans="1:6" x14ac:dyDescent="0.35">
      <c r="A13349" s="1">
        <v>107</v>
      </c>
      <c r="B13349" s="1" t="s">
        <v>130</v>
      </c>
      <c r="C13349" s="218">
        <v>44921</v>
      </c>
      <c r="D13349" s="218">
        <v>44921</v>
      </c>
      <c r="E13349" s="1">
        <v>9</v>
      </c>
      <c r="F13349" s="62">
        <v>428.02</v>
      </c>
    </row>
    <row r="13350" spans="1:6" x14ac:dyDescent="0.35">
      <c r="A13350" s="1">
        <v>107</v>
      </c>
      <c r="B13350" s="1" t="s">
        <v>130</v>
      </c>
      <c r="C13350" s="218">
        <v>44922</v>
      </c>
      <c r="D13350" s="218">
        <v>44920</v>
      </c>
      <c r="E13350" s="1">
        <v>1</v>
      </c>
      <c r="F13350" s="62">
        <v>54.3</v>
      </c>
    </row>
    <row r="13351" spans="1:6" x14ac:dyDescent="0.35">
      <c r="A13351" s="1">
        <v>107</v>
      </c>
      <c r="B13351" s="1" t="s">
        <v>130</v>
      </c>
      <c r="C13351" s="218">
        <v>44922</v>
      </c>
      <c r="D13351" s="218">
        <v>44921</v>
      </c>
      <c r="E13351" s="1">
        <v>5</v>
      </c>
      <c r="F13351" s="62">
        <v>210.72</v>
      </c>
    </row>
    <row r="13352" spans="1:6" x14ac:dyDescent="0.35">
      <c r="A13352" s="1">
        <v>107</v>
      </c>
      <c r="B13352" s="1" t="s">
        <v>130</v>
      </c>
      <c r="C13352" s="218">
        <v>44922</v>
      </c>
      <c r="D13352" s="218">
        <v>44922</v>
      </c>
      <c r="E13352" s="1">
        <v>6</v>
      </c>
      <c r="F13352" s="62">
        <v>295.76</v>
      </c>
    </row>
    <row r="13353" spans="1:6" x14ac:dyDescent="0.35">
      <c r="A13353" s="1">
        <v>107</v>
      </c>
      <c r="B13353" s="1" t="s">
        <v>130</v>
      </c>
      <c r="C13353" s="218">
        <v>44923</v>
      </c>
      <c r="D13353" s="218">
        <v>44922</v>
      </c>
      <c r="E13353" s="1">
        <v>10</v>
      </c>
      <c r="F13353" s="62">
        <v>451.93</v>
      </c>
    </row>
    <row r="13354" spans="1:6" x14ac:dyDescent="0.35">
      <c r="A13354" s="1">
        <v>107</v>
      </c>
      <c r="B13354" s="1" t="s">
        <v>130</v>
      </c>
      <c r="C13354" s="218">
        <v>44923</v>
      </c>
      <c r="D13354" s="218">
        <v>44923</v>
      </c>
      <c r="E13354" s="1">
        <v>14</v>
      </c>
      <c r="F13354" s="62">
        <v>515.88</v>
      </c>
    </row>
    <row r="13355" spans="1:6" x14ac:dyDescent="0.35">
      <c r="A13355" s="1">
        <v>107</v>
      </c>
      <c r="B13355" s="1" t="s">
        <v>130</v>
      </c>
      <c r="C13355" s="218">
        <v>44924</v>
      </c>
      <c r="D13355" s="218">
        <v>44923</v>
      </c>
      <c r="E13355" s="1">
        <v>7</v>
      </c>
      <c r="F13355" s="62">
        <v>257.99</v>
      </c>
    </row>
    <row r="13356" spans="1:6" x14ac:dyDescent="0.35">
      <c r="A13356" s="1">
        <v>107</v>
      </c>
      <c r="B13356" s="1" t="s">
        <v>130</v>
      </c>
      <c r="C13356" s="218">
        <v>44924</v>
      </c>
      <c r="D13356" s="218">
        <v>44924</v>
      </c>
      <c r="E13356" s="1">
        <v>18</v>
      </c>
      <c r="F13356" s="62">
        <v>549.84</v>
      </c>
    </row>
    <row r="13357" spans="1:6" x14ac:dyDescent="0.35">
      <c r="A13357" s="1">
        <v>107</v>
      </c>
      <c r="B13357" s="1" t="s">
        <v>130</v>
      </c>
      <c r="C13357" s="218">
        <v>44925</v>
      </c>
      <c r="D13357" s="218">
        <v>44925</v>
      </c>
      <c r="E13357" s="1">
        <v>12</v>
      </c>
      <c r="F13357" s="62">
        <v>499.35</v>
      </c>
    </row>
    <row r="13358" spans="1:6" x14ac:dyDescent="0.35">
      <c r="A13358" s="1">
        <v>107</v>
      </c>
      <c r="B13358" s="1" t="s">
        <v>130</v>
      </c>
      <c r="C13358" s="218">
        <v>44926</v>
      </c>
      <c r="D13358" s="218">
        <v>44925</v>
      </c>
      <c r="E13358" s="1">
        <v>4</v>
      </c>
      <c r="F13358" s="62">
        <v>125.58</v>
      </c>
    </row>
    <row r="13359" spans="1:6" x14ac:dyDescent="0.35">
      <c r="A13359" s="1">
        <v>107</v>
      </c>
      <c r="B13359" s="1" t="s">
        <v>130</v>
      </c>
      <c r="C13359" s="218">
        <v>44926</v>
      </c>
      <c r="D13359" s="218">
        <v>44926</v>
      </c>
      <c r="E13359" s="1">
        <v>6</v>
      </c>
      <c r="F13359" s="62">
        <v>295.56</v>
      </c>
    </row>
    <row r="13360" spans="1:6" x14ac:dyDescent="0.35">
      <c r="A13360" s="1">
        <v>107</v>
      </c>
      <c r="B13360" s="1" t="s">
        <v>130</v>
      </c>
      <c r="C13360" s="218">
        <v>44928</v>
      </c>
      <c r="D13360" s="218">
        <v>44926</v>
      </c>
      <c r="E13360" s="1">
        <v>9</v>
      </c>
      <c r="F13360" s="62">
        <v>335.75</v>
      </c>
    </row>
    <row r="13361" spans="1:6" x14ac:dyDescent="0.35">
      <c r="A13361" s="1">
        <v>107</v>
      </c>
      <c r="B13361" s="1" t="s">
        <v>130</v>
      </c>
      <c r="C13361" s="218">
        <v>44928</v>
      </c>
      <c r="D13361" s="218">
        <v>44927</v>
      </c>
      <c r="E13361" s="1">
        <v>13</v>
      </c>
      <c r="F13361" s="62">
        <v>454.2</v>
      </c>
    </row>
    <row r="13362" spans="1:6" x14ac:dyDescent="0.35">
      <c r="A13362" s="1">
        <v>107</v>
      </c>
      <c r="B13362" s="1" t="s">
        <v>130</v>
      </c>
      <c r="C13362" s="218">
        <v>44928</v>
      </c>
      <c r="D13362" s="218">
        <v>44928</v>
      </c>
      <c r="E13362" s="1">
        <v>1</v>
      </c>
      <c r="F13362" s="62">
        <v>23.12</v>
      </c>
    </row>
    <row r="13363" spans="1:6" x14ac:dyDescent="0.35">
      <c r="A13363" s="1">
        <v>107</v>
      </c>
      <c r="B13363" s="1" t="s">
        <v>130</v>
      </c>
      <c r="C13363" s="218">
        <v>44929</v>
      </c>
      <c r="D13363" s="218">
        <v>44927</v>
      </c>
      <c r="E13363" s="1">
        <v>1</v>
      </c>
      <c r="F13363" s="62">
        <v>23.66</v>
      </c>
    </row>
    <row r="13364" spans="1:6" x14ac:dyDescent="0.35">
      <c r="A13364" s="1">
        <v>107</v>
      </c>
      <c r="B13364" s="1" t="s">
        <v>130</v>
      </c>
      <c r="C13364" s="218">
        <v>44929</v>
      </c>
      <c r="D13364" s="218">
        <v>44928</v>
      </c>
      <c r="E13364" s="1">
        <v>4</v>
      </c>
      <c r="F13364" s="62">
        <v>216.26</v>
      </c>
    </row>
    <row r="13365" spans="1:6" x14ac:dyDescent="0.35">
      <c r="A13365" s="1">
        <v>107</v>
      </c>
      <c r="B13365" s="1" t="s">
        <v>130</v>
      </c>
      <c r="C13365" s="218">
        <v>44929</v>
      </c>
      <c r="D13365" s="218">
        <v>44929</v>
      </c>
      <c r="E13365" s="1">
        <v>14</v>
      </c>
      <c r="F13365" s="62">
        <v>605.30999999999995</v>
      </c>
    </row>
    <row r="13366" spans="1:6" x14ac:dyDescent="0.35">
      <c r="A13366" s="1">
        <v>107</v>
      </c>
      <c r="B13366" s="1" t="s">
        <v>130</v>
      </c>
      <c r="C13366" s="218">
        <v>44930</v>
      </c>
      <c r="D13366" s="218">
        <v>44930</v>
      </c>
      <c r="E13366" s="1">
        <v>23</v>
      </c>
      <c r="F13366" s="62">
        <v>876.32</v>
      </c>
    </row>
    <row r="13367" spans="1:6" x14ac:dyDescent="0.35">
      <c r="A13367" s="1">
        <v>107</v>
      </c>
      <c r="B13367" s="1" t="s">
        <v>130</v>
      </c>
      <c r="C13367" s="218">
        <v>44931</v>
      </c>
      <c r="D13367" s="218">
        <v>44930</v>
      </c>
      <c r="E13367" s="1">
        <v>3</v>
      </c>
      <c r="F13367" s="62">
        <v>162.55000000000001</v>
      </c>
    </row>
    <row r="13368" spans="1:6" x14ac:dyDescent="0.35">
      <c r="A13368" s="1">
        <v>107</v>
      </c>
      <c r="B13368" s="1" t="s">
        <v>130</v>
      </c>
      <c r="C13368" s="218">
        <v>44931</v>
      </c>
      <c r="D13368" s="218">
        <v>44931</v>
      </c>
      <c r="E13368" s="1">
        <v>17</v>
      </c>
      <c r="F13368" s="62">
        <v>707.77</v>
      </c>
    </row>
    <row r="13369" spans="1:6" x14ac:dyDescent="0.35">
      <c r="A13369" s="1">
        <v>107</v>
      </c>
      <c r="B13369" s="1" t="s">
        <v>130</v>
      </c>
      <c r="C13369" s="218">
        <v>44932</v>
      </c>
      <c r="D13369" s="218">
        <v>44931</v>
      </c>
      <c r="E13369" s="1">
        <v>1</v>
      </c>
      <c r="F13369" s="62">
        <v>54.45</v>
      </c>
    </row>
    <row r="13370" spans="1:6" x14ac:dyDescent="0.35">
      <c r="A13370" s="1">
        <v>107</v>
      </c>
      <c r="B13370" s="1" t="s">
        <v>130</v>
      </c>
      <c r="C13370" s="218">
        <v>44932</v>
      </c>
      <c r="D13370" s="218">
        <v>44932</v>
      </c>
      <c r="E13370" s="1">
        <v>21</v>
      </c>
      <c r="F13370" s="62">
        <v>773.52</v>
      </c>
    </row>
    <row r="13371" spans="1:6" x14ac:dyDescent="0.35">
      <c r="A13371" s="1">
        <v>107</v>
      </c>
      <c r="B13371" s="1" t="s">
        <v>130</v>
      </c>
      <c r="C13371" s="218">
        <v>44933</v>
      </c>
      <c r="D13371" s="218">
        <v>44933</v>
      </c>
      <c r="E13371" s="1">
        <v>14</v>
      </c>
      <c r="F13371" s="62">
        <v>638.69000000000005</v>
      </c>
    </row>
    <row r="13372" spans="1:6" x14ac:dyDescent="0.35">
      <c r="A13372" s="1">
        <v>107</v>
      </c>
      <c r="B13372" s="1" t="s">
        <v>130</v>
      </c>
      <c r="C13372" s="218">
        <v>44934</v>
      </c>
      <c r="D13372" s="218">
        <v>44934</v>
      </c>
      <c r="E13372" s="1">
        <v>18</v>
      </c>
      <c r="F13372" s="62">
        <v>672.45</v>
      </c>
    </row>
    <row r="13373" spans="1:6" x14ac:dyDescent="0.35">
      <c r="A13373" s="1">
        <v>107</v>
      </c>
      <c r="B13373" s="1" t="s">
        <v>130</v>
      </c>
      <c r="C13373" s="218">
        <v>44935</v>
      </c>
      <c r="D13373" s="218">
        <v>44933</v>
      </c>
      <c r="E13373" s="1">
        <v>1</v>
      </c>
      <c r="F13373" s="62">
        <v>54.45</v>
      </c>
    </row>
    <row r="13374" spans="1:6" x14ac:dyDescent="0.35">
      <c r="A13374" s="1">
        <v>107</v>
      </c>
      <c r="B13374" s="1" t="s">
        <v>130</v>
      </c>
      <c r="C13374" s="218">
        <v>44935</v>
      </c>
      <c r="D13374" s="218">
        <v>44934</v>
      </c>
      <c r="E13374" s="1">
        <v>9</v>
      </c>
      <c r="F13374" s="62">
        <v>367.19</v>
      </c>
    </row>
    <row r="13375" spans="1:6" x14ac:dyDescent="0.35">
      <c r="A13375" s="1">
        <v>107</v>
      </c>
      <c r="B13375" s="1" t="s">
        <v>130</v>
      </c>
      <c r="C13375" s="218">
        <v>44935</v>
      </c>
      <c r="D13375" s="218">
        <v>44935</v>
      </c>
      <c r="E13375" s="1">
        <v>6</v>
      </c>
      <c r="F13375" s="62">
        <v>203.74</v>
      </c>
    </row>
    <row r="13376" spans="1:6" x14ac:dyDescent="0.35">
      <c r="A13376" s="1">
        <v>107</v>
      </c>
      <c r="B13376" s="1" t="s">
        <v>130</v>
      </c>
      <c r="C13376" s="218">
        <v>44936</v>
      </c>
      <c r="D13376" s="218">
        <v>44935</v>
      </c>
      <c r="E13376" s="1">
        <v>10</v>
      </c>
      <c r="F13376" s="62">
        <v>421.34</v>
      </c>
    </row>
    <row r="13377" spans="1:6" x14ac:dyDescent="0.35">
      <c r="A13377" s="1">
        <v>107</v>
      </c>
      <c r="B13377" s="1" t="s">
        <v>130</v>
      </c>
      <c r="C13377" s="218">
        <v>44936</v>
      </c>
      <c r="D13377" s="218">
        <v>44936</v>
      </c>
      <c r="E13377" s="1">
        <v>6</v>
      </c>
      <c r="F13377" s="62">
        <v>265.32</v>
      </c>
    </row>
    <row r="13378" spans="1:6" x14ac:dyDescent="0.35">
      <c r="A13378" s="1">
        <v>107</v>
      </c>
      <c r="B13378" s="1" t="s">
        <v>130</v>
      </c>
      <c r="C13378" s="218">
        <v>44937</v>
      </c>
      <c r="D13378" s="218">
        <v>44936</v>
      </c>
      <c r="E13378" s="1">
        <v>21</v>
      </c>
      <c r="F13378" s="62">
        <v>650.47</v>
      </c>
    </row>
    <row r="13379" spans="1:6" x14ac:dyDescent="0.35">
      <c r="A13379" s="1">
        <v>107</v>
      </c>
      <c r="B13379" s="1" t="s">
        <v>130</v>
      </c>
      <c r="C13379" s="218">
        <v>44937</v>
      </c>
      <c r="D13379" s="218">
        <v>44937</v>
      </c>
      <c r="E13379" s="1">
        <v>3</v>
      </c>
      <c r="F13379" s="62">
        <v>101.92</v>
      </c>
    </row>
    <row r="13380" spans="1:6" x14ac:dyDescent="0.35">
      <c r="A13380" s="1">
        <v>107</v>
      </c>
      <c r="B13380" s="1" t="s">
        <v>130</v>
      </c>
      <c r="C13380" s="218">
        <v>44938</v>
      </c>
      <c r="D13380" s="218">
        <v>44937</v>
      </c>
      <c r="E13380" s="1">
        <v>20</v>
      </c>
      <c r="F13380" s="62">
        <v>780.95</v>
      </c>
    </row>
    <row r="13381" spans="1:6" x14ac:dyDescent="0.35">
      <c r="A13381" s="1">
        <v>107</v>
      </c>
      <c r="B13381" s="1" t="s">
        <v>130</v>
      </c>
      <c r="C13381" s="218">
        <v>44939</v>
      </c>
      <c r="D13381" s="218">
        <v>44937</v>
      </c>
      <c r="E13381" s="1">
        <v>5</v>
      </c>
      <c r="F13381" s="62">
        <v>118.5</v>
      </c>
    </row>
    <row r="13382" spans="1:6" x14ac:dyDescent="0.35">
      <c r="A13382" s="1">
        <v>107</v>
      </c>
      <c r="B13382" s="1" t="s">
        <v>130</v>
      </c>
      <c r="C13382" s="218">
        <v>44939</v>
      </c>
      <c r="D13382" s="218">
        <v>44938</v>
      </c>
      <c r="E13382" s="1">
        <v>15</v>
      </c>
      <c r="F13382" s="62">
        <v>540.09</v>
      </c>
    </row>
    <row r="13383" spans="1:6" x14ac:dyDescent="0.35">
      <c r="A13383" s="1">
        <v>107</v>
      </c>
      <c r="B13383" s="1" t="s">
        <v>130</v>
      </c>
      <c r="C13383" s="218">
        <v>44940</v>
      </c>
      <c r="D13383" s="218">
        <v>44938</v>
      </c>
      <c r="E13383" s="1">
        <v>8</v>
      </c>
      <c r="F13383" s="62">
        <v>312.54000000000002</v>
      </c>
    </row>
    <row r="13384" spans="1:6" x14ac:dyDescent="0.35">
      <c r="A13384" s="1">
        <v>107</v>
      </c>
      <c r="B13384" s="1" t="s">
        <v>130</v>
      </c>
      <c r="C13384" s="218">
        <v>44940</v>
      </c>
      <c r="D13384" s="218">
        <v>44939</v>
      </c>
      <c r="E13384" s="1">
        <v>15</v>
      </c>
      <c r="F13384" s="62">
        <v>539.69000000000005</v>
      </c>
    </row>
    <row r="13385" spans="1:6" x14ac:dyDescent="0.35">
      <c r="A13385" s="1">
        <v>107</v>
      </c>
      <c r="B13385" s="1" t="s">
        <v>130</v>
      </c>
      <c r="C13385" s="218">
        <v>44941</v>
      </c>
      <c r="D13385" s="218">
        <v>44939</v>
      </c>
      <c r="E13385" s="1">
        <v>12</v>
      </c>
      <c r="F13385" s="62">
        <v>468.51</v>
      </c>
    </row>
    <row r="13386" spans="1:6" x14ac:dyDescent="0.35">
      <c r="A13386" s="1">
        <v>107</v>
      </c>
      <c r="B13386" s="1" t="s">
        <v>130</v>
      </c>
      <c r="C13386" s="218">
        <v>44941</v>
      </c>
      <c r="D13386" s="218">
        <v>44940</v>
      </c>
      <c r="E13386" s="1">
        <v>5</v>
      </c>
      <c r="F13386" s="62">
        <v>149.09</v>
      </c>
    </row>
    <row r="13387" spans="1:6" x14ac:dyDescent="0.35">
      <c r="A13387" s="1">
        <v>107</v>
      </c>
      <c r="B13387" s="1" t="s">
        <v>130</v>
      </c>
      <c r="C13387" s="218">
        <v>44942</v>
      </c>
      <c r="D13387" s="218">
        <v>44940</v>
      </c>
      <c r="E13387" s="1">
        <v>19</v>
      </c>
      <c r="F13387" s="62">
        <v>849.16</v>
      </c>
    </row>
    <row r="13388" spans="1:6" x14ac:dyDescent="0.35">
      <c r="A13388" s="1">
        <v>107</v>
      </c>
      <c r="B13388" s="1" t="s">
        <v>130</v>
      </c>
      <c r="C13388" s="218">
        <v>44943</v>
      </c>
      <c r="D13388" s="218">
        <v>44941</v>
      </c>
      <c r="E13388" s="1">
        <v>19</v>
      </c>
      <c r="F13388" s="62">
        <v>874.36</v>
      </c>
    </row>
    <row r="13389" spans="1:6" x14ac:dyDescent="0.35">
      <c r="A13389" s="1">
        <v>107</v>
      </c>
      <c r="B13389" s="1" t="s">
        <v>130</v>
      </c>
      <c r="C13389" s="218">
        <v>44944</v>
      </c>
      <c r="D13389" s="218">
        <v>44941</v>
      </c>
      <c r="E13389" s="1">
        <v>4</v>
      </c>
      <c r="F13389" s="62">
        <v>125.43</v>
      </c>
    </row>
    <row r="13390" spans="1:6" x14ac:dyDescent="0.35">
      <c r="A13390" s="1">
        <v>107</v>
      </c>
      <c r="B13390" s="1" t="s">
        <v>130</v>
      </c>
      <c r="C13390" s="218">
        <v>44944</v>
      </c>
      <c r="D13390" s="218">
        <v>44942</v>
      </c>
      <c r="E13390" s="1">
        <v>16</v>
      </c>
      <c r="F13390" s="62">
        <v>716</v>
      </c>
    </row>
    <row r="13391" spans="1:6" x14ac:dyDescent="0.35">
      <c r="A13391" s="1">
        <v>107</v>
      </c>
      <c r="B13391" s="1" t="s">
        <v>130</v>
      </c>
      <c r="C13391" s="218">
        <v>44944</v>
      </c>
      <c r="D13391" s="218">
        <v>44943</v>
      </c>
      <c r="E13391" s="1">
        <v>1</v>
      </c>
      <c r="F13391" s="62">
        <v>54.2</v>
      </c>
    </row>
    <row r="13392" spans="1:6" x14ac:dyDescent="0.35">
      <c r="A13392" s="1">
        <v>107</v>
      </c>
      <c r="B13392" s="1" t="s">
        <v>130</v>
      </c>
      <c r="C13392" s="218">
        <v>44945</v>
      </c>
      <c r="D13392" s="218">
        <v>44943</v>
      </c>
      <c r="E13392" s="1">
        <v>15</v>
      </c>
      <c r="F13392" s="62">
        <v>570.23</v>
      </c>
    </row>
    <row r="13393" spans="1:6" x14ac:dyDescent="0.35">
      <c r="A13393" s="1">
        <v>107</v>
      </c>
      <c r="B13393" s="1" t="s">
        <v>130</v>
      </c>
      <c r="C13393" s="218">
        <v>44945</v>
      </c>
      <c r="D13393" s="218">
        <v>44944</v>
      </c>
      <c r="E13393" s="1">
        <v>15</v>
      </c>
      <c r="F13393" s="62">
        <v>508.6</v>
      </c>
    </row>
    <row r="13394" spans="1:6" x14ac:dyDescent="0.35">
      <c r="A13394" s="1">
        <v>107</v>
      </c>
      <c r="B13394" s="1" t="s">
        <v>130</v>
      </c>
      <c r="C13394" s="218">
        <v>44946</v>
      </c>
      <c r="D13394" s="218">
        <v>44944</v>
      </c>
      <c r="E13394" s="1">
        <v>4</v>
      </c>
      <c r="F13394" s="62">
        <v>186.96</v>
      </c>
    </row>
    <row r="13395" spans="1:6" x14ac:dyDescent="0.35">
      <c r="A13395" s="1">
        <v>107</v>
      </c>
      <c r="B13395" s="1" t="s">
        <v>130</v>
      </c>
      <c r="C13395" s="218">
        <v>44946</v>
      </c>
      <c r="D13395" s="218">
        <v>44945</v>
      </c>
      <c r="E13395" s="1">
        <v>17</v>
      </c>
      <c r="F13395" s="62">
        <v>740.56</v>
      </c>
    </row>
    <row r="13396" spans="1:6" x14ac:dyDescent="0.35">
      <c r="A13396" s="1">
        <v>107</v>
      </c>
      <c r="B13396" s="1" t="s">
        <v>130</v>
      </c>
      <c r="C13396" s="218">
        <v>44947</v>
      </c>
      <c r="D13396" s="218">
        <v>44946</v>
      </c>
      <c r="E13396" s="1">
        <v>17</v>
      </c>
      <c r="F13396" s="62">
        <v>617.75</v>
      </c>
    </row>
    <row r="13397" spans="1:6" x14ac:dyDescent="0.35">
      <c r="A13397" s="1">
        <v>107</v>
      </c>
      <c r="B13397" s="1" t="s">
        <v>130</v>
      </c>
      <c r="C13397" s="218">
        <v>44947</v>
      </c>
      <c r="D13397" s="218">
        <v>44947</v>
      </c>
      <c r="E13397" s="1">
        <v>1</v>
      </c>
      <c r="F13397" s="62">
        <v>54.45</v>
      </c>
    </row>
    <row r="13398" spans="1:6" x14ac:dyDescent="0.35">
      <c r="A13398" s="1">
        <v>107</v>
      </c>
      <c r="B13398" s="1" t="s">
        <v>130</v>
      </c>
      <c r="C13398" s="218">
        <v>44948</v>
      </c>
      <c r="D13398" s="218">
        <v>44947</v>
      </c>
      <c r="E13398" s="1">
        <v>17</v>
      </c>
      <c r="F13398" s="62">
        <v>617.85</v>
      </c>
    </row>
    <row r="13399" spans="1:6" x14ac:dyDescent="0.35">
      <c r="A13399" s="1">
        <v>107</v>
      </c>
      <c r="B13399" s="1" t="s">
        <v>130</v>
      </c>
      <c r="C13399" s="218">
        <v>44948</v>
      </c>
      <c r="D13399" s="218">
        <v>44948</v>
      </c>
      <c r="E13399" s="1">
        <v>1</v>
      </c>
      <c r="F13399" s="62">
        <v>54.45</v>
      </c>
    </row>
    <row r="13400" spans="1:6" x14ac:dyDescent="0.35">
      <c r="A13400" s="1">
        <v>107</v>
      </c>
      <c r="B13400" s="1" t="s">
        <v>130</v>
      </c>
      <c r="C13400" s="218">
        <v>44949</v>
      </c>
      <c r="D13400" s="218">
        <v>44947</v>
      </c>
      <c r="E13400" s="1">
        <v>7</v>
      </c>
      <c r="F13400" s="62">
        <v>227.45</v>
      </c>
    </row>
    <row r="13401" spans="1:6" x14ac:dyDescent="0.35">
      <c r="A13401" s="1">
        <v>107</v>
      </c>
      <c r="B13401" s="1" t="s">
        <v>130</v>
      </c>
      <c r="C13401" s="218">
        <v>44949</v>
      </c>
      <c r="D13401" s="218">
        <v>44948</v>
      </c>
      <c r="E13401" s="1">
        <v>15</v>
      </c>
      <c r="F13401" s="62">
        <v>570.42999999999995</v>
      </c>
    </row>
    <row r="13402" spans="1:6" x14ac:dyDescent="0.35">
      <c r="A13402" s="1">
        <v>107</v>
      </c>
      <c r="B13402" s="1" t="s">
        <v>130</v>
      </c>
      <c r="C13402" s="218">
        <v>44949</v>
      </c>
      <c r="D13402" s="218">
        <v>44949</v>
      </c>
      <c r="E13402" s="1">
        <v>1</v>
      </c>
      <c r="F13402" s="62">
        <v>54.25</v>
      </c>
    </row>
    <row r="13403" spans="1:6" x14ac:dyDescent="0.35">
      <c r="A13403" s="1">
        <v>107</v>
      </c>
      <c r="B13403" s="1" t="s">
        <v>130</v>
      </c>
      <c r="C13403" s="218">
        <v>44950</v>
      </c>
      <c r="D13403" s="218">
        <v>44949</v>
      </c>
      <c r="E13403" s="1">
        <v>13</v>
      </c>
      <c r="F13403" s="62">
        <v>553.20000000000005</v>
      </c>
    </row>
    <row r="13404" spans="1:6" x14ac:dyDescent="0.35">
      <c r="A13404" s="1">
        <v>107</v>
      </c>
      <c r="B13404" s="1" t="s">
        <v>130</v>
      </c>
      <c r="C13404" s="218">
        <v>44950</v>
      </c>
      <c r="D13404" s="218">
        <v>44950</v>
      </c>
      <c r="E13404" s="1">
        <v>16</v>
      </c>
      <c r="F13404" s="62">
        <v>624.67999999999995</v>
      </c>
    </row>
    <row r="13405" spans="1:6" x14ac:dyDescent="0.35">
      <c r="A13405" s="1">
        <v>107</v>
      </c>
      <c r="B13405" s="1" t="s">
        <v>130</v>
      </c>
      <c r="C13405" s="218">
        <v>44951</v>
      </c>
      <c r="D13405" s="218">
        <v>44949</v>
      </c>
      <c r="E13405" s="1">
        <v>2</v>
      </c>
      <c r="F13405" s="62">
        <v>47.52</v>
      </c>
    </row>
    <row r="13406" spans="1:6" x14ac:dyDescent="0.35">
      <c r="A13406" s="1">
        <v>107</v>
      </c>
      <c r="B13406" s="1" t="s">
        <v>130</v>
      </c>
      <c r="C13406" s="218">
        <v>44951</v>
      </c>
      <c r="D13406" s="218">
        <v>44950</v>
      </c>
      <c r="E13406" s="1">
        <v>4</v>
      </c>
      <c r="F13406" s="62">
        <v>94.74</v>
      </c>
    </row>
    <row r="13407" spans="1:6" x14ac:dyDescent="0.35">
      <c r="A13407" s="1">
        <v>107</v>
      </c>
      <c r="B13407" s="1" t="s">
        <v>130</v>
      </c>
      <c r="C13407" s="218">
        <v>44951</v>
      </c>
      <c r="D13407" s="218">
        <v>44951</v>
      </c>
      <c r="E13407" s="1">
        <v>17</v>
      </c>
      <c r="F13407" s="62">
        <v>740.36</v>
      </c>
    </row>
    <row r="13408" spans="1:6" x14ac:dyDescent="0.35">
      <c r="A13408" s="1">
        <v>107</v>
      </c>
      <c r="B13408" s="1" t="s">
        <v>130</v>
      </c>
      <c r="C13408" s="218">
        <v>44952</v>
      </c>
      <c r="D13408" s="218">
        <v>44952</v>
      </c>
      <c r="E13408" s="1">
        <v>15</v>
      </c>
      <c r="F13408" s="62">
        <v>693.04</v>
      </c>
    </row>
    <row r="13409" spans="1:6" x14ac:dyDescent="0.35">
      <c r="A13409" s="1">
        <v>108</v>
      </c>
      <c r="B13409" s="1" t="s">
        <v>131</v>
      </c>
      <c r="C13409" s="218">
        <v>44880</v>
      </c>
      <c r="D13409" s="218">
        <v>44879</v>
      </c>
      <c r="E13409" s="1">
        <v>7</v>
      </c>
      <c r="F13409" s="62">
        <v>194.12</v>
      </c>
    </row>
    <row r="13410" spans="1:6" x14ac:dyDescent="0.35">
      <c r="A13410" s="1">
        <v>108</v>
      </c>
      <c r="B13410" s="1" t="s">
        <v>131</v>
      </c>
      <c r="C13410" s="218">
        <v>44881</v>
      </c>
      <c r="D13410" s="218">
        <v>44879</v>
      </c>
      <c r="E13410" s="1">
        <v>6</v>
      </c>
      <c r="F13410" s="62">
        <v>140.81</v>
      </c>
    </row>
    <row r="13411" spans="1:6" x14ac:dyDescent="0.35">
      <c r="A13411" s="1">
        <v>108</v>
      </c>
      <c r="B13411" s="1" t="s">
        <v>131</v>
      </c>
      <c r="C13411" s="218">
        <v>44881</v>
      </c>
      <c r="D13411" s="218">
        <v>44880</v>
      </c>
      <c r="E13411" s="1">
        <v>2</v>
      </c>
      <c r="F13411" s="62">
        <v>77.510000000000005</v>
      </c>
    </row>
    <row r="13412" spans="1:6" x14ac:dyDescent="0.35">
      <c r="A13412" s="1">
        <v>108</v>
      </c>
      <c r="B13412" s="1" t="s">
        <v>131</v>
      </c>
      <c r="C13412" s="218">
        <v>44883</v>
      </c>
      <c r="D13412" s="218">
        <v>44879</v>
      </c>
      <c r="E13412" s="1">
        <v>4</v>
      </c>
      <c r="F13412" s="62">
        <v>91.28</v>
      </c>
    </row>
    <row r="13413" spans="1:6" x14ac:dyDescent="0.35">
      <c r="A13413" s="1">
        <v>108</v>
      </c>
      <c r="B13413" s="1" t="s">
        <v>131</v>
      </c>
      <c r="C13413" s="218">
        <v>44883</v>
      </c>
      <c r="D13413" s="218">
        <v>44880</v>
      </c>
      <c r="E13413" s="1">
        <v>3</v>
      </c>
      <c r="F13413" s="62">
        <v>98.55</v>
      </c>
    </row>
    <row r="13414" spans="1:6" x14ac:dyDescent="0.35">
      <c r="A13414" s="1">
        <v>108</v>
      </c>
      <c r="B13414" s="1" t="s">
        <v>131</v>
      </c>
      <c r="C13414" s="218">
        <v>44883</v>
      </c>
      <c r="D13414" s="218">
        <v>44882</v>
      </c>
      <c r="E13414" s="1">
        <v>2</v>
      </c>
      <c r="F13414" s="62">
        <v>46.23</v>
      </c>
    </row>
    <row r="13415" spans="1:6" x14ac:dyDescent="0.35">
      <c r="A13415" s="1">
        <v>108</v>
      </c>
      <c r="B13415" s="1" t="s">
        <v>131</v>
      </c>
      <c r="C13415" s="218">
        <v>44884</v>
      </c>
      <c r="D13415" s="218">
        <v>44879</v>
      </c>
      <c r="E13415" s="1">
        <v>2</v>
      </c>
      <c r="F13415" s="62">
        <v>45.99</v>
      </c>
    </row>
    <row r="13416" spans="1:6" x14ac:dyDescent="0.35">
      <c r="A13416" s="1">
        <v>108</v>
      </c>
      <c r="B13416" s="1" t="s">
        <v>131</v>
      </c>
      <c r="C13416" s="218">
        <v>44884</v>
      </c>
      <c r="D13416" s="218">
        <v>44880</v>
      </c>
      <c r="E13416" s="1">
        <v>8</v>
      </c>
      <c r="F13416" s="62">
        <v>242.51</v>
      </c>
    </row>
    <row r="13417" spans="1:6" x14ac:dyDescent="0.35">
      <c r="A13417" s="1">
        <v>108</v>
      </c>
      <c r="B13417" s="1" t="s">
        <v>131</v>
      </c>
      <c r="C13417" s="218">
        <v>44884</v>
      </c>
      <c r="D13417" s="218">
        <v>44881</v>
      </c>
      <c r="E13417" s="1">
        <v>5</v>
      </c>
      <c r="F13417" s="62">
        <v>140.28</v>
      </c>
    </row>
    <row r="13418" spans="1:6" x14ac:dyDescent="0.35">
      <c r="A13418" s="1">
        <v>108</v>
      </c>
      <c r="B13418" s="1" t="s">
        <v>131</v>
      </c>
      <c r="C13418" s="218">
        <v>44884</v>
      </c>
      <c r="D13418" s="218">
        <v>44882</v>
      </c>
      <c r="E13418" s="1">
        <v>7</v>
      </c>
      <c r="F13418" s="62">
        <v>190.72</v>
      </c>
    </row>
    <row r="13419" spans="1:6" x14ac:dyDescent="0.35">
      <c r="A13419" s="1">
        <v>108</v>
      </c>
      <c r="B13419" s="1" t="s">
        <v>131</v>
      </c>
      <c r="C13419" s="218">
        <v>44885</v>
      </c>
      <c r="D13419" s="218">
        <v>44879</v>
      </c>
      <c r="E13419" s="1">
        <v>1</v>
      </c>
      <c r="F13419" s="62">
        <v>23.26</v>
      </c>
    </row>
    <row r="13420" spans="1:6" x14ac:dyDescent="0.35">
      <c r="A13420" s="1">
        <v>108</v>
      </c>
      <c r="B13420" s="1" t="s">
        <v>131</v>
      </c>
      <c r="C13420" s="218">
        <v>44885</v>
      </c>
      <c r="D13420" s="218">
        <v>44880</v>
      </c>
      <c r="E13420" s="1">
        <v>2</v>
      </c>
      <c r="F13420" s="62">
        <v>46.34</v>
      </c>
    </row>
    <row r="13421" spans="1:6" x14ac:dyDescent="0.35">
      <c r="A13421" s="1">
        <v>108</v>
      </c>
      <c r="B13421" s="1" t="s">
        <v>131</v>
      </c>
      <c r="C13421" s="218">
        <v>44885</v>
      </c>
      <c r="D13421" s="218">
        <v>44881</v>
      </c>
      <c r="E13421" s="1">
        <v>4</v>
      </c>
      <c r="F13421" s="62">
        <v>92.71</v>
      </c>
    </row>
    <row r="13422" spans="1:6" x14ac:dyDescent="0.35">
      <c r="A13422" s="1">
        <v>108</v>
      </c>
      <c r="B13422" s="1" t="s">
        <v>131</v>
      </c>
      <c r="C13422" s="218">
        <v>44885</v>
      </c>
      <c r="D13422" s="218">
        <v>44882</v>
      </c>
      <c r="E13422" s="1">
        <v>6</v>
      </c>
      <c r="F13422" s="62">
        <v>139.49</v>
      </c>
    </row>
    <row r="13423" spans="1:6" x14ac:dyDescent="0.35">
      <c r="A13423" s="1">
        <v>108</v>
      </c>
      <c r="B13423" s="1" t="s">
        <v>131</v>
      </c>
      <c r="C13423" s="218">
        <v>44885</v>
      </c>
      <c r="D13423" s="218">
        <v>44885</v>
      </c>
      <c r="E13423" s="1">
        <v>14</v>
      </c>
      <c r="F13423" s="62">
        <v>326.37</v>
      </c>
    </row>
    <row r="13424" spans="1:6" x14ac:dyDescent="0.35">
      <c r="A13424" s="1">
        <v>108</v>
      </c>
      <c r="B13424" s="1" t="s">
        <v>131</v>
      </c>
      <c r="C13424" s="218">
        <v>44886</v>
      </c>
      <c r="D13424" s="218">
        <v>44885</v>
      </c>
      <c r="E13424" s="1">
        <v>3</v>
      </c>
      <c r="F13424" s="62">
        <v>69.650000000000006</v>
      </c>
    </row>
    <row r="13425" spans="1:6" x14ac:dyDescent="0.35">
      <c r="A13425" s="1">
        <v>108</v>
      </c>
      <c r="B13425" s="1" t="s">
        <v>131</v>
      </c>
      <c r="C13425" s="218">
        <v>44886</v>
      </c>
      <c r="D13425" s="218">
        <v>44886</v>
      </c>
      <c r="E13425" s="1">
        <v>12</v>
      </c>
      <c r="F13425" s="62">
        <v>337.49</v>
      </c>
    </row>
    <row r="13426" spans="1:6" x14ac:dyDescent="0.35">
      <c r="A13426" s="1">
        <v>108</v>
      </c>
      <c r="B13426" s="1" t="s">
        <v>131</v>
      </c>
      <c r="C13426" s="218">
        <v>44887</v>
      </c>
      <c r="D13426" s="218">
        <v>44886</v>
      </c>
      <c r="E13426" s="1">
        <v>1</v>
      </c>
      <c r="F13426" s="62">
        <v>23.31</v>
      </c>
    </row>
    <row r="13427" spans="1:6" x14ac:dyDescent="0.35">
      <c r="A13427" s="1">
        <v>108</v>
      </c>
      <c r="B13427" s="1" t="s">
        <v>131</v>
      </c>
      <c r="C13427" s="218">
        <v>44887</v>
      </c>
      <c r="D13427" s="218">
        <v>44887</v>
      </c>
      <c r="E13427" s="1">
        <v>14</v>
      </c>
      <c r="F13427" s="62">
        <v>354.65</v>
      </c>
    </row>
    <row r="13428" spans="1:6" x14ac:dyDescent="0.35">
      <c r="A13428" s="1">
        <v>108</v>
      </c>
      <c r="B13428" s="1" t="s">
        <v>131</v>
      </c>
      <c r="C13428" s="218">
        <v>44888</v>
      </c>
      <c r="D13428" s="218">
        <v>44888</v>
      </c>
      <c r="E13428" s="1">
        <v>8</v>
      </c>
      <c r="F13428" s="62">
        <v>185.88</v>
      </c>
    </row>
    <row r="13429" spans="1:6" x14ac:dyDescent="0.35">
      <c r="A13429" s="1">
        <v>108</v>
      </c>
      <c r="B13429" s="1" t="s">
        <v>131</v>
      </c>
      <c r="C13429" s="218">
        <v>44889</v>
      </c>
      <c r="D13429" s="218">
        <v>44888</v>
      </c>
      <c r="E13429" s="1">
        <v>4</v>
      </c>
      <c r="F13429" s="62">
        <v>93.2</v>
      </c>
    </row>
    <row r="13430" spans="1:6" x14ac:dyDescent="0.35">
      <c r="A13430" s="1">
        <v>108</v>
      </c>
      <c r="B13430" s="1" t="s">
        <v>131</v>
      </c>
      <c r="C13430" s="218">
        <v>44889</v>
      </c>
      <c r="D13430" s="218">
        <v>44889</v>
      </c>
      <c r="E13430" s="1">
        <v>19</v>
      </c>
      <c r="F13430" s="62">
        <v>588.04</v>
      </c>
    </row>
    <row r="13431" spans="1:6" x14ac:dyDescent="0.35">
      <c r="A13431" s="1">
        <v>108</v>
      </c>
      <c r="B13431" s="1" t="s">
        <v>131</v>
      </c>
      <c r="C13431" s="218">
        <v>44890</v>
      </c>
      <c r="D13431" s="218">
        <v>44888</v>
      </c>
      <c r="E13431" s="1">
        <v>2</v>
      </c>
      <c r="F13431" s="62">
        <v>46.38</v>
      </c>
    </row>
    <row r="13432" spans="1:6" x14ac:dyDescent="0.35">
      <c r="A13432" s="1">
        <v>108</v>
      </c>
      <c r="B13432" s="1" t="s">
        <v>131</v>
      </c>
      <c r="C13432" s="218">
        <v>44890</v>
      </c>
      <c r="D13432" s="218">
        <v>44889</v>
      </c>
      <c r="E13432" s="1">
        <v>2</v>
      </c>
      <c r="F13432" s="62">
        <v>46.58</v>
      </c>
    </row>
    <row r="13433" spans="1:6" x14ac:dyDescent="0.35">
      <c r="A13433" s="1">
        <v>108</v>
      </c>
      <c r="B13433" s="1" t="s">
        <v>131</v>
      </c>
      <c r="C13433" s="218">
        <v>44890</v>
      </c>
      <c r="D13433" s="218">
        <v>44890</v>
      </c>
      <c r="E13433" s="1">
        <v>2</v>
      </c>
      <c r="F13433" s="62">
        <v>104.94</v>
      </c>
    </row>
    <row r="13434" spans="1:6" x14ac:dyDescent="0.35">
      <c r="A13434" s="1">
        <v>108</v>
      </c>
      <c r="B13434" s="1" t="s">
        <v>131</v>
      </c>
      <c r="C13434" s="218">
        <v>44891</v>
      </c>
      <c r="D13434" s="218">
        <v>44888</v>
      </c>
      <c r="E13434" s="1">
        <v>1</v>
      </c>
      <c r="F13434" s="62">
        <v>23.36</v>
      </c>
    </row>
    <row r="13435" spans="1:6" x14ac:dyDescent="0.35">
      <c r="A13435" s="1">
        <v>108</v>
      </c>
      <c r="B13435" s="1" t="s">
        <v>131</v>
      </c>
      <c r="C13435" s="218">
        <v>44891</v>
      </c>
      <c r="D13435" s="218">
        <v>44889</v>
      </c>
      <c r="E13435" s="1">
        <v>10</v>
      </c>
      <c r="F13435" s="62">
        <v>378.28</v>
      </c>
    </row>
    <row r="13436" spans="1:6" x14ac:dyDescent="0.35">
      <c r="A13436" s="1">
        <v>108</v>
      </c>
      <c r="B13436" s="1" t="s">
        <v>131</v>
      </c>
      <c r="C13436" s="218">
        <v>44891</v>
      </c>
      <c r="D13436" s="218">
        <v>44890</v>
      </c>
      <c r="E13436" s="1">
        <v>4</v>
      </c>
      <c r="F13436" s="62">
        <v>180.22</v>
      </c>
    </row>
    <row r="13437" spans="1:6" x14ac:dyDescent="0.35">
      <c r="A13437" s="1">
        <v>108</v>
      </c>
      <c r="B13437" s="1" t="s">
        <v>131</v>
      </c>
      <c r="C13437" s="218">
        <v>44891</v>
      </c>
      <c r="D13437" s="218">
        <v>44891</v>
      </c>
      <c r="E13437" s="1">
        <v>3</v>
      </c>
      <c r="F13437" s="62">
        <v>128.56</v>
      </c>
    </row>
    <row r="13438" spans="1:6" x14ac:dyDescent="0.35">
      <c r="A13438" s="1">
        <v>108</v>
      </c>
      <c r="B13438" s="1" t="s">
        <v>131</v>
      </c>
      <c r="C13438" s="218">
        <v>44892</v>
      </c>
      <c r="D13438" s="218">
        <v>44889</v>
      </c>
      <c r="E13438" s="1">
        <v>12</v>
      </c>
      <c r="F13438" s="62">
        <v>336.3</v>
      </c>
    </row>
    <row r="13439" spans="1:6" x14ac:dyDescent="0.35">
      <c r="A13439" s="1">
        <v>108</v>
      </c>
      <c r="B13439" s="1" t="s">
        <v>131</v>
      </c>
      <c r="C13439" s="218">
        <v>44892</v>
      </c>
      <c r="D13439" s="218">
        <v>44890</v>
      </c>
      <c r="E13439" s="1">
        <v>10</v>
      </c>
      <c r="F13439" s="62">
        <v>407.43</v>
      </c>
    </row>
    <row r="13440" spans="1:6" x14ac:dyDescent="0.35">
      <c r="A13440" s="1">
        <v>108</v>
      </c>
      <c r="B13440" s="1" t="s">
        <v>131</v>
      </c>
      <c r="C13440" s="218">
        <v>44892</v>
      </c>
      <c r="D13440" s="218">
        <v>44891</v>
      </c>
      <c r="E13440" s="1">
        <v>4</v>
      </c>
      <c r="F13440" s="62">
        <v>150.91</v>
      </c>
    </row>
    <row r="13441" spans="1:6" x14ac:dyDescent="0.35">
      <c r="A13441" s="1">
        <v>108</v>
      </c>
      <c r="B13441" s="1" t="s">
        <v>131</v>
      </c>
      <c r="C13441" s="218">
        <v>44893</v>
      </c>
      <c r="D13441" s="218">
        <v>44889</v>
      </c>
      <c r="E13441" s="1">
        <v>8</v>
      </c>
      <c r="F13441" s="62">
        <v>214.18</v>
      </c>
    </row>
    <row r="13442" spans="1:6" x14ac:dyDescent="0.35">
      <c r="A13442" s="1">
        <v>108</v>
      </c>
      <c r="B13442" s="1" t="s">
        <v>131</v>
      </c>
      <c r="C13442" s="218">
        <v>44893</v>
      </c>
      <c r="D13442" s="218">
        <v>44890</v>
      </c>
      <c r="E13442" s="1">
        <v>5</v>
      </c>
      <c r="F13442" s="62">
        <v>114.64</v>
      </c>
    </row>
    <row r="13443" spans="1:6" x14ac:dyDescent="0.35">
      <c r="A13443" s="1">
        <v>108</v>
      </c>
      <c r="B13443" s="1" t="s">
        <v>131</v>
      </c>
      <c r="C13443" s="218">
        <v>44893</v>
      </c>
      <c r="D13443" s="218">
        <v>44891</v>
      </c>
      <c r="E13443" s="1">
        <v>3</v>
      </c>
      <c r="F13443" s="62">
        <v>99.05</v>
      </c>
    </row>
    <row r="13444" spans="1:6" x14ac:dyDescent="0.35">
      <c r="A13444" s="1">
        <v>108</v>
      </c>
      <c r="B13444" s="1" t="s">
        <v>131</v>
      </c>
      <c r="C13444" s="218">
        <v>44893</v>
      </c>
      <c r="D13444" s="218">
        <v>44892</v>
      </c>
      <c r="E13444" s="1">
        <v>4</v>
      </c>
      <c r="F13444" s="62">
        <v>149.33000000000001</v>
      </c>
    </row>
    <row r="13445" spans="1:6" x14ac:dyDescent="0.35">
      <c r="A13445" s="1">
        <v>108</v>
      </c>
      <c r="B13445" s="1" t="s">
        <v>131</v>
      </c>
      <c r="C13445" s="218">
        <v>44893</v>
      </c>
      <c r="D13445" s="218">
        <v>44893</v>
      </c>
      <c r="E13445" s="1">
        <v>2</v>
      </c>
      <c r="F13445" s="62">
        <v>104.99</v>
      </c>
    </row>
    <row r="13446" spans="1:6" x14ac:dyDescent="0.35">
      <c r="A13446" s="1">
        <v>108</v>
      </c>
      <c r="B13446" s="1" t="s">
        <v>131</v>
      </c>
      <c r="C13446" s="218">
        <v>44894</v>
      </c>
      <c r="D13446" s="218">
        <v>44889</v>
      </c>
      <c r="E13446" s="1">
        <v>2</v>
      </c>
      <c r="F13446" s="62">
        <v>75.48</v>
      </c>
    </row>
    <row r="13447" spans="1:6" x14ac:dyDescent="0.35">
      <c r="A13447" s="1">
        <v>108</v>
      </c>
      <c r="B13447" s="1" t="s">
        <v>131</v>
      </c>
      <c r="C13447" s="218">
        <v>44894</v>
      </c>
      <c r="D13447" s="218">
        <v>44890</v>
      </c>
      <c r="E13447" s="1">
        <v>3</v>
      </c>
      <c r="F13447" s="62">
        <v>69.7</v>
      </c>
    </row>
    <row r="13448" spans="1:6" x14ac:dyDescent="0.35">
      <c r="A13448" s="1">
        <v>108</v>
      </c>
      <c r="B13448" s="1" t="s">
        <v>131</v>
      </c>
      <c r="C13448" s="218">
        <v>44894</v>
      </c>
      <c r="D13448" s="218">
        <v>44891</v>
      </c>
      <c r="E13448" s="1">
        <v>7</v>
      </c>
      <c r="F13448" s="62">
        <v>161.46</v>
      </c>
    </row>
    <row r="13449" spans="1:6" x14ac:dyDescent="0.35">
      <c r="A13449" s="1">
        <v>108</v>
      </c>
      <c r="B13449" s="1" t="s">
        <v>131</v>
      </c>
      <c r="C13449" s="218">
        <v>44894</v>
      </c>
      <c r="D13449" s="218">
        <v>44892</v>
      </c>
      <c r="E13449" s="1">
        <v>4</v>
      </c>
      <c r="F13449" s="62">
        <v>151.47</v>
      </c>
    </row>
    <row r="13450" spans="1:6" x14ac:dyDescent="0.35">
      <c r="A13450" s="1">
        <v>108</v>
      </c>
      <c r="B13450" s="1" t="s">
        <v>131</v>
      </c>
      <c r="C13450" s="218">
        <v>44894</v>
      </c>
      <c r="D13450" s="218">
        <v>44893</v>
      </c>
      <c r="E13450" s="1">
        <v>4</v>
      </c>
      <c r="F13450" s="62">
        <v>180.87</v>
      </c>
    </row>
    <row r="13451" spans="1:6" x14ac:dyDescent="0.35">
      <c r="A13451" s="1">
        <v>108</v>
      </c>
      <c r="B13451" s="1" t="s">
        <v>131</v>
      </c>
      <c r="C13451" s="218">
        <v>44895</v>
      </c>
      <c r="D13451" s="218">
        <v>44891</v>
      </c>
      <c r="E13451" s="1">
        <v>8</v>
      </c>
      <c r="F13451" s="62">
        <v>185.43</v>
      </c>
    </row>
    <row r="13452" spans="1:6" x14ac:dyDescent="0.35">
      <c r="A13452" s="1">
        <v>108</v>
      </c>
      <c r="B13452" s="1" t="s">
        <v>131</v>
      </c>
      <c r="C13452" s="218">
        <v>44895</v>
      </c>
      <c r="D13452" s="218">
        <v>44892</v>
      </c>
      <c r="E13452" s="1">
        <v>12</v>
      </c>
      <c r="F13452" s="62">
        <v>301.27</v>
      </c>
    </row>
    <row r="13453" spans="1:6" x14ac:dyDescent="0.35">
      <c r="A13453" s="1">
        <v>108</v>
      </c>
      <c r="B13453" s="1" t="s">
        <v>131</v>
      </c>
      <c r="C13453" s="218">
        <v>44895</v>
      </c>
      <c r="D13453" s="218">
        <v>44893</v>
      </c>
      <c r="E13453" s="1">
        <v>5</v>
      </c>
      <c r="F13453" s="62">
        <v>144.88999999999999</v>
      </c>
    </row>
    <row r="13454" spans="1:6" x14ac:dyDescent="0.35">
      <c r="A13454" s="1">
        <v>108</v>
      </c>
      <c r="B13454" s="1" t="s">
        <v>131</v>
      </c>
      <c r="C13454" s="218">
        <v>44895</v>
      </c>
      <c r="D13454" s="218">
        <v>44894</v>
      </c>
      <c r="E13454" s="1">
        <v>3</v>
      </c>
      <c r="F13454" s="62">
        <v>128.5</v>
      </c>
    </row>
    <row r="13455" spans="1:6" x14ac:dyDescent="0.35">
      <c r="A13455" s="1">
        <v>108</v>
      </c>
      <c r="B13455" s="1" t="s">
        <v>131</v>
      </c>
      <c r="C13455" s="218">
        <v>44895</v>
      </c>
      <c r="D13455" s="218">
        <v>44895</v>
      </c>
      <c r="E13455" s="1">
        <v>3</v>
      </c>
      <c r="F13455" s="62">
        <v>91.98</v>
      </c>
    </row>
    <row r="13456" spans="1:6" x14ac:dyDescent="0.35">
      <c r="A13456" s="1">
        <v>108</v>
      </c>
      <c r="B13456" s="1" t="s">
        <v>131</v>
      </c>
      <c r="C13456" s="218">
        <v>44896</v>
      </c>
      <c r="D13456" s="218">
        <v>44892</v>
      </c>
      <c r="E13456" s="1">
        <v>9</v>
      </c>
      <c r="F13456" s="62">
        <v>236.61</v>
      </c>
    </row>
    <row r="13457" spans="1:6" x14ac:dyDescent="0.35">
      <c r="A13457" s="1">
        <v>108</v>
      </c>
      <c r="B13457" s="1" t="s">
        <v>131</v>
      </c>
      <c r="C13457" s="218">
        <v>44896</v>
      </c>
      <c r="D13457" s="218">
        <v>44893</v>
      </c>
      <c r="E13457" s="1">
        <v>7</v>
      </c>
      <c r="F13457" s="62">
        <v>250.48</v>
      </c>
    </row>
    <row r="13458" spans="1:6" x14ac:dyDescent="0.35">
      <c r="A13458" s="1">
        <v>108</v>
      </c>
      <c r="B13458" s="1" t="s">
        <v>131</v>
      </c>
      <c r="C13458" s="218">
        <v>44896</v>
      </c>
      <c r="D13458" s="218">
        <v>44894</v>
      </c>
      <c r="E13458" s="1">
        <v>4</v>
      </c>
      <c r="F13458" s="62">
        <v>179.09</v>
      </c>
    </row>
    <row r="13459" spans="1:6" x14ac:dyDescent="0.35">
      <c r="A13459" s="1">
        <v>108</v>
      </c>
      <c r="B13459" s="1" t="s">
        <v>131</v>
      </c>
      <c r="C13459" s="218">
        <v>44897</v>
      </c>
      <c r="D13459" s="218">
        <v>44893</v>
      </c>
      <c r="E13459" s="1">
        <v>5</v>
      </c>
      <c r="F13459" s="62">
        <v>232.26</v>
      </c>
    </row>
    <row r="13460" spans="1:6" x14ac:dyDescent="0.35">
      <c r="A13460" s="1">
        <v>108</v>
      </c>
      <c r="B13460" s="1" t="s">
        <v>131</v>
      </c>
      <c r="C13460" s="218">
        <v>44897</v>
      </c>
      <c r="D13460" s="218">
        <v>44894</v>
      </c>
      <c r="E13460" s="1">
        <v>9</v>
      </c>
      <c r="F13460" s="62">
        <v>231.08</v>
      </c>
    </row>
    <row r="13461" spans="1:6" x14ac:dyDescent="0.35">
      <c r="A13461" s="1">
        <v>108</v>
      </c>
      <c r="B13461" s="1" t="s">
        <v>131</v>
      </c>
      <c r="C13461" s="218">
        <v>44897</v>
      </c>
      <c r="D13461" s="218">
        <v>44895</v>
      </c>
      <c r="E13461" s="1">
        <v>3</v>
      </c>
      <c r="F13461" s="62">
        <v>69.16</v>
      </c>
    </row>
    <row r="13462" spans="1:6" x14ac:dyDescent="0.35">
      <c r="A13462" s="1">
        <v>108</v>
      </c>
      <c r="B13462" s="1" t="s">
        <v>131</v>
      </c>
      <c r="C13462" s="218">
        <v>44897</v>
      </c>
      <c r="D13462" s="218">
        <v>44897</v>
      </c>
      <c r="E13462" s="1">
        <v>1</v>
      </c>
      <c r="F13462" s="62">
        <v>22.72</v>
      </c>
    </row>
    <row r="13463" spans="1:6" x14ac:dyDescent="0.35">
      <c r="A13463" s="1">
        <v>108</v>
      </c>
      <c r="B13463" s="1" t="s">
        <v>131</v>
      </c>
      <c r="C13463" s="218">
        <v>44898</v>
      </c>
      <c r="D13463" s="218">
        <v>44894</v>
      </c>
      <c r="E13463" s="1">
        <v>9</v>
      </c>
      <c r="F13463" s="62">
        <v>268.02</v>
      </c>
    </row>
    <row r="13464" spans="1:6" x14ac:dyDescent="0.35">
      <c r="A13464" s="1">
        <v>108</v>
      </c>
      <c r="B13464" s="1" t="s">
        <v>131</v>
      </c>
      <c r="C13464" s="218">
        <v>44898</v>
      </c>
      <c r="D13464" s="218">
        <v>44895</v>
      </c>
      <c r="E13464" s="1">
        <v>7</v>
      </c>
      <c r="F13464" s="62">
        <v>279.07</v>
      </c>
    </row>
    <row r="13465" spans="1:6" x14ac:dyDescent="0.35">
      <c r="A13465" s="1">
        <v>108</v>
      </c>
      <c r="B13465" s="1" t="s">
        <v>131</v>
      </c>
      <c r="C13465" s="218">
        <v>44898</v>
      </c>
      <c r="D13465" s="218">
        <v>44896</v>
      </c>
      <c r="E13465" s="1">
        <v>2</v>
      </c>
      <c r="F13465" s="62">
        <v>76.03</v>
      </c>
    </row>
    <row r="13466" spans="1:6" x14ac:dyDescent="0.35">
      <c r="A13466" s="1">
        <v>108</v>
      </c>
      <c r="B13466" s="1" t="s">
        <v>131</v>
      </c>
      <c r="C13466" s="218">
        <v>44898</v>
      </c>
      <c r="D13466" s="218">
        <v>44897</v>
      </c>
      <c r="E13466" s="1">
        <v>2</v>
      </c>
      <c r="F13466" s="62">
        <v>75.83</v>
      </c>
    </row>
    <row r="13467" spans="1:6" x14ac:dyDescent="0.35">
      <c r="A13467" s="1">
        <v>108</v>
      </c>
      <c r="B13467" s="1" t="s">
        <v>131</v>
      </c>
      <c r="C13467" s="218">
        <v>44899</v>
      </c>
      <c r="D13467" s="218">
        <v>44895</v>
      </c>
      <c r="E13467" s="1">
        <v>10</v>
      </c>
      <c r="F13467" s="62">
        <v>291.01</v>
      </c>
    </row>
    <row r="13468" spans="1:6" x14ac:dyDescent="0.35">
      <c r="A13468" s="1">
        <v>108</v>
      </c>
      <c r="B13468" s="1" t="s">
        <v>131</v>
      </c>
      <c r="C13468" s="218">
        <v>44899</v>
      </c>
      <c r="D13468" s="218">
        <v>44896</v>
      </c>
      <c r="E13468" s="1">
        <v>14</v>
      </c>
      <c r="F13468" s="62">
        <v>469.3</v>
      </c>
    </row>
    <row r="13469" spans="1:6" x14ac:dyDescent="0.35">
      <c r="A13469" s="1">
        <v>108</v>
      </c>
      <c r="B13469" s="1" t="s">
        <v>131</v>
      </c>
      <c r="C13469" s="218">
        <v>44899</v>
      </c>
      <c r="D13469" s="218">
        <v>44897</v>
      </c>
      <c r="E13469" s="1">
        <v>5</v>
      </c>
      <c r="F13469" s="62">
        <v>232.9</v>
      </c>
    </row>
    <row r="13470" spans="1:6" x14ac:dyDescent="0.35">
      <c r="A13470" s="1">
        <v>108</v>
      </c>
      <c r="B13470" s="1" t="s">
        <v>131</v>
      </c>
      <c r="C13470" s="218">
        <v>44899</v>
      </c>
      <c r="D13470" s="218">
        <v>44898</v>
      </c>
      <c r="E13470" s="1">
        <v>2</v>
      </c>
      <c r="F13470" s="62">
        <v>75.83</v>
      </c>
    </row>
    <row r="13471" spans="1:6" x14ac:dyDescent="0.35">
      <c r="A13471" s="1">
        <v>108</v>
      </c>
      <c r="B13471" s="1" t="s">
        <v>131</v>
      </c>
      <c r="C13471" s="218">
        <v>44899</v>
      </c>
      <c r="D13471" s="218">
        <v>44899</v>
      </c>
      <c r="E13471" s="1">
        <v>2</v>
      </c>
      <c r="F13471" s="62">
        <v>75.09</v>
      </c>
    </row>
    <row r="13472" spans="1:6" x14ac:dyDescent="0.35">
      <c r="A13472" s="1">
        <v>108</v>
      </c>
      <c r="B13472" s="1" t="s">
        <v>131</v>
      </c>
      <c r="C13472" s="218">
        <v>44900</v>
      </c>
      <c r="D13472" s="218">
        <v>44896</v>
      </c>
      <c r="E13472" s="1">
        <v>4</v>
      </c>
      <c r="F13472" s="62">
        <v>121.23</v>
      </c>
    </row>
    <row r="13473" spans="1:6" x14ac:dyDescent="0.35">
      <c r="A13473" s="1">
        <v>108</v>
      </c>
      <c r="B13473" s="1" t="s">
        <v>131</v>
      </c>
      <c r="C13473" s="218">
        <v>44900</v>
      </c>
      <c r="D13473" s="218">
        <v>44897</v>
      </c>
      <c r="E13473" s="1">
        <v>9</v>
      </c>
      <c r="F13473" s="62">
        <v>269.70999999999998</v>
      </c>
    </row>
    <row r="13474" spans="1:6" x14ac:dyDescent="0.35">
      <c r="A13474" s="1">
        <v>108</v>
      </c>
      <c r="B13474" s="1" t="s">
        <v>131</v>
      </c>
      <c r="C13474" s="218">
        <v>44900</v>
      </c>
      <c r="D13474" s="218">
        <v>44898</v>
      </c>
      <c r="E13474" s="1">
        <v>12</v>
      </c>
      <c r="F13474" s="62">
        <v>399.31</v>
      </c>
    </row>
    <row r="13475" spans="1:6" x14ac:dyDescent="0.35">
      <c r="A13475" s="1">
        <v>108</v>
      </c>
      <c r="B13475" s="1" t="s">
        <v>131</v>
      </c>
      <c r="C13475" s="218">
        <v>44900</v>
      </c>
      <c r="D13475" s="218">
        <v>44899</v>
      </c>
      <c r="E13475" s="1">
        <v>12</v>
      </c>
      <c r="F13475" s="62">
        <v>426.75</v>
      </c>
    </row>
    <row r="13476" spans="1:6" x14ac:dyDescent="0.35">
      <c r="A13476" s="1">
        <v>108</v>
      </c>
      <c r="B13476" s="1" t="s">
        <v>131</v>
      </c>
      <c r="C13476" s="218">
        <v>44900</v>
      </c>
      <c r="D13476" s="218">
        <v>44900</v>
      </c>
      <c r="E13476" s="1">
        <v>1</v>
      </c>
      <c r="F13476" s="62">
        <v>23.26</v>
      </c>
    </row>
    <row r="13477" spans="1:6" x14ac:dyDescent="0.35">
      <c r="A13477" s="1">
        <v>108</v>
      </c>
      <c r="B13477" s="1" t="s">
        <v>131</v>
      </c>
      <c r="C13477" s="218">
        <v>44901</v>
      </c>
      <c r="D13477" s="218">
        <v>44899</v>
      </c>
      <c r="E13477" s="1">
        <v>4</v>
      </c>
      <c r="F13477" s="62">
        <v>121.86</v>
      </c>
    </row>
    <row r="13478" spans="1:6" x14ac:dyDescent="0.35">
      <c r="A13478" s="1">
        <v>108</v>
      </c>
      <c r="B13478" s="1" t="s">
        <v>131</v>
      </c>
      <c r="C13478" s="218">
        <v>44901</v>
      </c>
      <c r="D13478" s="218">
        <v>44900</v>
      </c>
      <c r="E13478" s="1">
        <v>11</v>
      </c>
      <c r="F13478" s="62">
        <v>315.16000000000003</v>
      </c>
    </row>
    <row r="13479" spans="1:6" x14ac:dyDescent="0.35">
      <c r="A13479" s="1">
        <v>108</v>
      </c>
      <c r="B13479" s="1" t="s">
        <v>131</v>
      </c>
      <c r="C13479" s="218">
        <v>44901</v>
      </c>
      <c r="D13479" s="218">
        <v>44901</v>
      </c>
      <c r="E13479" s="1">
        <v>6</v>
      </c>
      <c r="F13479" s="62">
        <v>257.95</v>
      </c>
    </row>
    <row r="13480" spans="1:6" x14ac:dyDescent="0.35">
      <c r="A13480" s="1">
        <v>108</v>
      </c>
      <c r="B13480" s="1" t="s">
        <v>131</v>
      </c>
      <c r="C13480" s="218">
        <v>44902</v>
      </c>
      <c r="D13480" s="218">
        <v>44900</v>
      </c>
      <c r="E13480" s="1">
        <v>5</v>
      </c>
      <c r="F13480" s="62">
        <v>114.31</v>
      </c>
    </row>
    <row r="13481" spans="1:6" x14ac:dyDescent="0.35">
      <c r="A13481" s="1">
        <v>108</v>
      </c>
      <c r="B13481" s="1" t="s">
        <v>131</v>
      </c>
      <c r="C13481" s="218">
        <v>44902</v>
      </c>
      <c r="D13481" s="218">
        <v>44901</v>
      </c>
      <c r="E13481" s="1">
        <v>6</v>
      </c>
      <c r="F13481" s="62">
        <v>227.7</v>
      </c>
    </row>
    <row r="13482" spans="1:6" x14ac:dyDescent="0.35">
      <c r="A13482" s="1">
        <v>108</v>
      </c>
      <c r="B13482" s="1" t="s">
        <v>131</v>
      </c>
      <c r="C13482" s="218">
        <v>44902</v>
      </c>
      <c r="D13482" s="218">
        <v>44902</v>
      </c>
      <c r="E13482" s="1">
        <v>13</v>
      </c>
      <c r="F13482" s="62">
        <v>509.11</v>
      </c>
    </row>
    <row r="13483" spans="1:6" x14ac:dyDescent="0.35">
      <c r="A13483" s="1">
        <v>108</v>
      </c>
      <c r="B13483" s="1" t="s">
        <v>131</v>
      </c>
      <c r="C13483" s="218">
        <v>44903</v>
      </c>
      <c r="D13483" s="218">
        <v>44900</v>
      </c>
      <c r="E13483" s="1">
        <v>1</v>
      </c>
      <c r="F13483" s="62">
        <v>52.67</v>
      </c>
    </row>
    <row r="13484" spans="1:6" x14ac:dyDescent="0.35">
      <c r="A13484" s="1">
        <v>108</v>
      </c>
      <c r="B13484" s="1" t="s">
        <v>131</v>
      </c>
      <c r="C13484" s="218">
        <v>44903</v>
      </c>
      <c r="D13484" s="218">
        <v>44901</v>
      </c>
      <c r="E13484" s="1">
        <v>5</v>
      </c>
      <c r="F13484" s="62">
        <v>114.49</v>
      </c>
    </row>
    <row r="13485" spans="1:6" x14ac:dyDescent="0.35">
      <c r="A13485" s="1">
        <v>108</v>
      </c>
      <c r="B13485" s="1" t="s">
        <v>131</v>
      </c>
      <c r="C13485" s="218">
        <v>44903</v>
      </c>
      <c r="D13485" s="218">
        <v>44902</v>
      </c>
      <c r="E13485" s="1">
        <v>1</v>
      </c>
      <c r="F13485" s="62">
        <v>52.67</v>
      </c>
    </row>
    <row r="13486" spans="1:6" x14ac:dyDescent="0.35">
      <c r="A13486" s="1">
        <v>108</v>
      </c>
      <c r="B13486" s="1" t="s">
        <v>131</v>
      </c>
      <c r="C13486" s="218">
        <v>44903</v>
      </c>
      <c r="D13486" s="218">
        <v>44903</v>
      </c>
      <c r="E13486" s="1">
        <v>15</v>
      </c>
      <c r="F13486" s="62">
        <v>525.63</v>
      </c>
    </row>
    <row r="13487" spans="1:6" x14ac:dyDescent="0.35">
      <c r="A13487" s="1">
        <v>108</v>
      </c>
      <c r="B13487" s="1" t="s">
        <v>131</v>
      </c>
      <c r="C13487" s="218">
        <v>44904</v>
      </c>
      <c r="D13487" s="218">
        <v>44902</v>
      </c>
      <c r="E13487" s="1">
        <v>1</v>
      </c>
      <c r="F13487" s="62">
        <v>52.57</v>
      </c>
    </row>
    <row r="13488" spans="1:6" x14ac:dyDescent="0.35">
      <c r="A13488" s="1">
        <v>108</v>
      </c>
      <c r="B13488" s="1" t="s">
        <v>131</v>
      </c>
      <c r="C13488" s="218">
        <v>44904</v>
      </c>
      <c r="D13488" s="218">
        <v>44903</v>
      </c>
      <c r="E13488" s="1">
        <v>4</v>
      </c>
      <c r="F13488" s="62">
        <v>92.66</v>
      </c>
    </row>
    <row r="13489" spans="1:6" x14ac:dyDescent="0.35">
      <c r="A13489" s="1">
        <v>108</v>
      </c>
      <c r="B13489" s="1" t="s">
        <v>131</v>
      </c>
      <c r="C13489" s="218">
        <v>44904</v>
      </c>
      <c r="D13489" s="218">
        <v>44904</v>
      </c>
      <c r="E13489" s="1">
        <v>23</v>
      </c>
      <c r="F13489" s="62">
        <v>739.35</v>
      </c>
    </row>
    <row r="13490" spans="1:6" x14ac:dyDescent="0.35">
      <c r="A13490" s="1">
        <v>108</v>
      </c>
      <c r="B13490" s="1" t="s">
        <v>131</v>
      </c>
      <c r="C13490" s="218">
        <v>44905</v>
      </c>
      <c r="D13490" s="218">
        <v>44903</v>
      </c>
      <c r="E13490" s="1">
        <v>4</v>
      </c>
      <c r="F13490" s="62">
        <v>151.81</v>
      </c>
    </row>
    <row r="13491" spans="1:6" x14ac:dyDescent="0.35">
      <c r="A13491" s="1">
        <v>108</v>
      </c>
      <c r="B13491" s="1" t="s">
        <v>131</v>
      </c>
      <c r="C13491" s="218">
        <v>44905</v>
      </c>
      <c r="D13491" s="218">
        <v>44904</v>
      </c>
      <c r="E13491" s="1">
        <v>7</v>
      </c>
      <c r="F13491" s="62">
        <v>190.08</v>
      </c>
    </row>
    <row r="13492" spans="1:6" x14ac:dyDescent="0.35">
      <c r="A13492" s="1">
        <v>108</v>
      </c>
      <c r="B13492" s="1" t="s">
        <v>131</v>
      </c>
      <c r="C13492" s="218">
        <v>44905</v>
      </c>
      <c r="D13492" s="218">
        <v>44905</v>
      </c>
      <c r="E13492" s="1">
        <v>12</v>
      </c>
      <c r="F13492" s="62">
        <v>456.73</v>
      </c>
    </row>
    <row r="13493" spans="1:6" x14ac:dyDescent="0.35">
      <c r="A13493" s="1">
        <v>108</v>
      </c>
      <c r="B13493" s="1" t="s">
        <v>131</v>
      </c>
      <c r="C13493" s="218">
        <v>44906</v>
      </c>
      <c r="D13493" s="218">
        <v>44903</v>
      </c>
      <c r="E13493" s="1">
        <v>1</v>
      </c>
      <c r="F13493" s="62">
        <v>23.26</v>
      </c>
    </row>
    <row r="13494" spans="1:6" x14ac:dyDescent="0.35">
      <c r="A13494" s="1">
        <v>108</v>
      </c>
      <c r="B13494" s="1" t="s">
        <v>131</v>
      </c>
      <c r="C13494" s="218">
        <v>44906</v>
      </c>
      <c r="D13494" s="218">
        <v>44904</v>
      </c>
      <c r="E13494" s="1">
        <v>1</v>
      </c>
      <c r="F13494" s="62">
        <v>52.96</v>
      </c>
    </row>
    <row r="13495" spans="1:6" x14ac:dyDescent="0.35">
      <c r="A13495" s="1">
        <v>108</v>
      </c>
      <c r="B13495" s="1" t="s">
        <v>131</v>
      </c>
      <c r="C13495" s="218">
        <v>44906</v>
      </c>
      <c r="D13495" s="218">
        <v>44905</v>
      </c>
      <c r="E13495" s="1">
        <v>3</v>
      </c>
      <c r="F13495" s="62">
        <v>128.91</v>
      </c>
    </row>
    <row r="13496" spans="1:6" x14ac:dyDescent="0.35">
      <c r="A13496" s="1">
        <v>108</v>
      </c>
      <c r="B13496" s="1" t="s">
        <v>131</v>
      </c>
      <c r="C13496" s="218">
        <v>44906</v>
      </c>
      <c r="D13496" s="218">
        <v>44906</v>
      </c>
      <c r="E13496" s="1">
        <v>11</v>
      </c>
      <c r="F13496" s="62">
        <v>493.46</v>
      </c>
    </row>
    <row r="13497" spans="1:6" x14ac:dyDescent="0.35">
      <c r="A13497" s="1">
        <v>108</v>
      </c>
      <c r="B13497" s="1" t="s">
        <v>131</v>
      </c>
      <c r="C13497" s="218">
        <v>44907</v>
      </c>
      <c r="D13497" s="218">
        <v>44904</v>
      </c>
      <c r="E13497" s="1">
        <v>1</v>
      </c>
      <c r="F13497" s="62">
        <v>52.92</v>
      </c>
    </row>
    <row r="13498" spans="1:6" x14ac:dyDescent="0.35">
      <c r="A13498" s="1">
        <v>108</v>
      </c>
      <c r="B13498" s="1" t="s">
        <v>131</v>
      </c>
      <c r="C13498" s="218">
        <v>44907</v>
      </c>
      <c r="D13498" s="218">
        <v>44905</v>
      </c>
      <c r="E13498" s="1">
        <v>1</v>
      </c>
      <c r="F13498" s="62">
        <v>23.12</v>
      </c>
    </row>
    <row r="13499" spans="1:6" x14ac:dyDescent="0.35">
      <c r="A13499" s="1">
        <v>108</v>
      </c>
      <c r="B13499" s="1" t="s">
        <v>131</v>
      </c>
      <c r="C13499" s="218">
        <v>44907</v>
      </c>
      <c r="D13499" s="218">
        <v>44906</v>
      </c>
      <c r="E13499" s="1">
        <v>2</v>
      </c>
      <c r="F13499" s="62">
        <v>76.77</v>
      </c>
    </row>
    <row r="13500" spans="1:6" x14ac:dyDescent="0.35">
      <c r="A13500" s="1">
        <v>108</v>
      </c>
      <c r="B13500" s="1" t="s">
        <v>131</v>
      </c>
      <c r="C13500" s="218">
        <v>44907</v>
      </c>
      <c r="D13500" s="218">
        <v>44907</v>
      </c>
      <c r="E13500" s="1">
        <v>10</v>
      </c>
      <c r="F13500" s="62">
        <v>340.72</v>
      </c>
    </row>
    <row r="13501" spans="1:6" x14ac:dyDescent="0.35">
      <c r="A13501" s="1">
        <v>108</v>
      </c>
      <c r="B13501" s="1" t="s">
        <v>131</v>
      </c>
      <c r="C13501" s="218">
        <v>44908</v>
      </c>
      <c r="D13501" s="218">
        <v>44906</v>
      </c>
      <c r="E13501" s="1">
        <v>3</v>
      </c>
      <c r="F13501" s="62">
        <v>99.25</v>
      </c>
    </row>
    <row r="13502" spans="1:6" x14ac:dyDescent="0.35">
      <c r="A13502" s="1">
        <v>108</v>
      </c>
      <c r="B13502" s="1" t="s">
        <v>131</v>
      </c>
      <c r="C13502" s="218">
        <v>44908</v>
      </c>
      <c r="D13502" s="218">
        <v>44907</v>
      </c>
      <c r="E13502" s="1">
        <v>9</v>
      </c>
      <c r="F13502" s="62">
        <v>299.06</v>
      </c>
    </row>
    <row r="13503" spans="1:6" x14ac:dyDescent="0.35">
      <c r="A13503" s="1">
        <v>108</v>
      </c>
      <c r="B13503" s="1" t="s">
        <v>131</v>
      </c>
      <c r="C13503" s="218">
        <v>44908</v>
      </c>
      <c r="D13503" s="218">
        <v>44908</v>
      </c>
      <c r="E13503" s="1">
        <v>15</v>
      </c>
      <c r="F13503" s="62">
        <v>439.13</v>
      </c>
    </row>
    <row r="13504" spans="1:6" x14ac:dyDescent="0.35">
      <c r="A13504" s="1">
        <v>108</v>
      </c>
      <c r="B13504" s="1" t="s">
        <v>131</v>
      </c>
      <c r="C13504" s="218">
        <v>44909</v>
      </c>
      <c r="D13504" s="218">
        <v>44907</v>
      </c>
      <c r="E13504" s="1">
        <v>2</v>
      </c>
      <c r="F13504" s="62">
        <v>76.03</v>
      </c>
    </row>
    <row r="13505" spans="1:6" x14ac:dyDescent="0.35">
      <c r="A13505" s="1">
        <v>108</v>
      </c>
      <c r="B13505" s="1" t="s">
        <v>131</v>
      </c>
      <c r="C13505" s="218">
        <v>44909</v>
      </c>
      <c r="D13505" s="218">
        <v>44908</v>
      </c>
      <c r="E13505" s="1">
        <v>8</v>
      </c>
      <c r="F13505" s="62">
        <v>216.24</v>
      </c>
    </row>
    <row r="13506" spans="1:6" x14ac:dyDescent="0.35">
      <c r="A13506" s="1">
        <v>108</v>
      </c>
      <c r="B13506" s="1" t="s">
        <v>131</v>
      </c>
      <c r="C13506" s="218">
        <v>44909</v>
      </c>
      <c r="D13506" s="218">
        <v>44909</v>
      </c>
      <c r="E13506" s="1">
        <v>11</v>
      </c>
      <c r="F13506" s="62">
        <v>463.7</v>
      </c>
    </row>
    <row r="13507" spans="1:6" x14ac:dyDescent="0.35">
      <c r="A13507" s="1">
        <v>108</v>
      </c>
      <c r="B13507" s="1" t="s">
        <v>131</v>
      </c>
      <c r="C13507" s="218">
        <v>44910</v>
      </c>
      <c r="D13507" s="218">
        <v>44908</v>
      </c>
      <c r="E13507" s="1">
        <v>3</v>
      </c>
      <c r="F13507" s="62">
        <v>69.790000000000006</v>
      </c>
    </row>
    <row r="13508" spans="1:6" x14ac:dyDescent="0.35">
      <c r="A13508" s="1">
        <v>108</v>
      </c>
      <c r="B13508" s="1" t="s">
        <v>131</v>
      </c>
      <c r="C13508" s="218">
        <v>44910</v>
      </c>
      <c r="D13508" s="218">
        <v>44909</v>
      </c>
      <c r="E13508" s="1">
        <v>13</v>
      </c>
      <c r="F13508" s="62">
        <v>362.8</v>
      </c>
    </row>
    <row r="13509" spans="1:6" x14ac:dyDescent="0.35">
      <c r="A13509" s="1">
        <v>108</v>
      </c>
      <c r="B13509" s="1" t="s">
        <v>131</v>
      </c>
      <c r="C13509" s="218">
        <v>44910</v>
      </c>
      <c r="D13509" s="218">
        <v>44910</v>
      </c>
      <c r="E13509" s="1">
        <v>14</v>
      </c>
      <c r="F13509" s="62">
        <v>472.84</v>
      </c>
    </row>
    <row r="13510" spans="1:6" x14ac:dyDescent="0.35">
      <c r="A13510" s="1">
        <v>108</v>
      </c>
      <c r="B13510" s="1" t="s">
        <v>131</v>
      </c>
      <c r="C13510" s="218">
        <v>44911</v>
      </c>
      <c r="D13510" s="218">
        <v>44910</v>
      </c>
      <c r="E13510" s="1">
        <v>8</v>
      </c>
      <c r="F13510" s="62">
        <v>186.11</v>
      </c>
    </row>
    <row r="13511" spans="1:6" x14ac:dyDescent="0.35">
      <c r="A13511" s="1">
        <v>108</v>
      </c>
      <c r="B13511" s="1" t="s">
        <v>131</v>
      </c>
      <c r="C13511" s="218">
        <v>44911</v>
      </c>
      <c r="D13511" s="218">
        <v>44911</v>
      </c>
      <c r="E13511" s="1">
        <v>12</v>
      </c>
      <c r="F13511" s="62">
        <v>545.70000000000005</v>
      </c>
    </row>
    <row r="13512" spans="1:6" x14ac:dyDescent="0.35">
      <c r="A13512" s="1">
        <v>108</v>
      </c>
      <c r="B13512" s="1" t="s">
        <v>131</v>
      </c>
      <c r="C13512" s="218">
        <v>44912</v>
      </c>
      <c r="D13512" s="218">
        <v>44910</v>
      </c>
      <c r="E13512" s="1">
        <v>3</v>
      </c>
      <c r="F13512" s="62">
        <v>99.89</v>
      </c>
    </row>
    <row r="13513" spans="1:6" x14ac:dyDescent="0.35">
      <c r="A13513" s="1">
        <v>108</v>
      </c>
      <c r="B13513" s="1" t="s">
        <v>131</v>
      </c>
      <c r="C13513" s="218">
        <v>44912</v>
      </c>
      <c r="D13513" s="218">
        <v>44911</v>
      </c>
      <c r="E13513" s="1">
        <v>7</v>
      </c>
      <c r="F13513" s="62">
        <v>191.95</v>
      </c>
    </row>
    <row r="13514" spans="1:6" x14ac:dyDescent="0.35">
      <c r="A13514" s="1">
        <v>108</v>
      </c>
      <c r="B13514" s="1" t="s">
        <v>131</v>
      </c>
      <c r="C13514" s="218">
        <v>44912</v>
      </c>
      <c r="D13514" s="218">
        <v>44912</v>
      </c>
      <c r="E13514" s="1">
        <v>15</v>
      </c>
      <c r="F13514" s="62">
        <v>582.66</v>
      </c>
    </row>
    <row r="13515" spans="1:6" x14ac:dyDescent="0.35">
      <c r="A13515" s="1">
        <v>108</v>
      </c>
      <c r="B13515" s="1" t="s">
        <v>131</v>
      </c>
      <c r="C13515" s="218">
        <v>44913</v>
      </c>
      <c r="D13515" s="218">
        <v>44912</v>
      </c>
      <c r="E13515" s="1">
        <v>6</v>
      </c>
      <c r="F13515" s="62">
        <v>140.22999999999999</v>
      </c>
    </row>
    <row r="13516" spans="1:6" x14ac:dyDescent="0.35">
      <c r="A13516" s="1">
        <v>108</v>
      </c>
      <c r="B13516" s="1" t="s">
        <v>131</v>
      </c>
      <c r="C13516" s="218">
        <v>44913</v>
      </c>
      <c r="D13516" s="218">
        <v>44913</v>
      </c>
      <c r="E13516" s="1">
        <v>14</v>
      </c>
      <c r="F13516" s="62">
        <v>502.22</v>
      </c>
    </row>
    <row r="13517" spans="1:6" x14ac:dyDescent="0.35">
      <c r="A13517" s="1">
        <v>108</v>
      </c>
      <c r="B13517" s="1" t="s">
        <v>131</v>
      </c>
      <c r="C13517" s="218">
        <v>44914</v>
      </c>
      <c r="D13517" s="218">
        <v>44912</v>
      </c>
      <c r="E13517" s="1">
        <v>1</v>
      </c>
      <c r="F13517" s="62">
        <v>52.27</v>
      </c>
    </row>
    <row r="13518" spans="1:6" x14ac:dyDescent="0.35">
      <c r="A13518" s="1">
        <v>108</v>
      </c>
      <c r="B13518" s="1" t="s">
        <v>131</v>
      </c>
      <c r="C13518" s="218">
        <v>44914</v>
      </c>
      <c r="D13518" s="218">
        <v>44913</v>
      </c>
      <c r="E13518" s="1">
        <v>8</v>
      </c>
      <c r="F13518" s="62">
        <v>216.84</v>
      </c>
    </row>
    <row r="13519" spans="1:6" x14ac:dyDescent="0.35">
      <c r="A13519" s="1">
        <v>108</v>
      </c>
      <c r="B13519" s="1" t="s">
        <v>131</v>
      </c>
      <c r="C13519" s="218">
        <v>44914</v>
      </c>
      <c r="D13519" s="218">
        <v>44914</v>
      </c>
      <c r="E13519" s="1">
        <v>12</v>
      </c>
      <c r="F13519" s="62">
        <v>428.44</v>
      </c>
    </row>
    <row r="13520" spans="1:6" x14ac:dyDescent="0.35">
      <c r="A13520" s="1">
        <v>108</v>
      </c>
      <c r="B13520" s="1" t="s">
        <v>131</v>
      </c>
      <c r="C13520" s="218">
        <v>44915</v>
      </c>
      <c r="D13520" s="218">
        <v>44913</v>
      </c>
      <c r="E13520" s="1">
        <v>1</v>
      </c>
      <c r="F13520" s="62">
        <v>23.17</v>
      </c>
    </row>
    <row r="13521" spans="1:6" x14ac:dyDescent="0.35">
      <c r="A13521" s="1">
        <v>108</v>
      </c>
      <c r="B13521" s="1" t="s">
        <v>131</v>
      </c>
      <c r="C13521" s="218">
        <v>44915</v>
      </c>
      <c r="D13521" s="218">
        <v>44914</v>
      </c>
      <c r="E13521" s="1">
        <v>6</v>
      </c>
      <c r="F13521" s="62">
        <v>169.48</v>
      </c>
    </row>
    <row r="13522" spans="1:6" x14ac:dyDescent="0.35">
      <c r="A13522" s="1">
        <v>108</v>
      </c>
      <c r="B13522" s="1" t="s">
        <v>131</v>
      </c>
      <c r="C13522" s="218">
        <v>44915</v>
      </c>
      <c r="D13522" s="218">
        <v>44915</v>
      </c>
      <c r="E13522" s="1">
        <v>12</v>
      </c>
      <c r="F13522" s="62">
        <v>427.96</v>
      </c>
    </row>
    <row r="13523" spans="1:6" x14ac:dyDescent="0.35">
      <c r="A13523" s="1">
        <v>108</v>
      </c>
      <c r="B13523" s="1" t="s">
        <v>131</v>
      </c>
      <c r="C13523" s="218">
        <v>44916</v>
      </c>
      <c r="D13523" s="218">
        <v>44914</v>
      </c>
      <c r="E13523" s="1">
        <v>1</v>
      </c>
      <c r="F13523" s="62">
        <v>23.36</v>
      </c>
    </row>
    <row r="13524" spans="1:6" x14ac:dyDescent="0.35">
      <c r="A13524" s="1">
        <v>108</v>
      </c>
      <c r="B13524" s="1" t="s">
        <v>131</v>
      </c>
      <c r="C13524" s="218">
        <v>44916</v>
      </c>
      <c r="D13524" s="218">
        <v>44915</v>
      </c>
      <c r="E13524" s="1">
        <v>5</v>
      </c>
      <c r="F13524" s="62">
        <v>146.51</v>
      </c>
    </row>
    <row r="13525" spans="1:6" x14ac:dyDescent="0.35">
      <c r="A13525" s="1">
        <v>108</v>
      </c>
      <c r="B13525" s="1" t="s">
        <v>131</v>
      </c>
      <c r="C13525" s="218">
        <v>44916</v>
      </c>
      <c r="D13525" s="218">
        <v>44916</v>
      </c>
      <c r="E13525" s="1">
        <v>18</v>
      </c>
      <c r="F13525" s="62">
        <v>509.83</v>
      </c>
    </row>
    <row r="13526" spans="1:6" x14ac:dyDescent="0.35">
      <c r="A13526" s="1">
        <v>108</v>
      </c>
      <c r="B13526" s="1" t="s">
        <v>131</v>
      </c>
      <c r="C13526" s="218">
        <v>44917</v>
      </c>
      <c r="D13526" s="218">
        <v>44914</v>
      </c>
      <c r="E13526" s="1">
        <v>1</v>
      </c>
      <c r="F13526" s="62">
        <v>23.41</v>
      </c>
    </row>
    <row r="13527" spans="1:6" x14ac:dyDescent="0.35">
      <c r="A13527" s="1">
        <v>108</v>
      </c>
      <c r="B13527" s="1" t="s">
        <v>131</v>
      </c>
      <c r="C13527" s="218">
        <v>44917</v>
      </c>
      <c r="D13527" s="218">
        <v>44915</v>
      </c>
      <c r="E13527" s="1">
        <v>1</v>
      </c>
      <c r="F13527" s="62">
        <v>52.87</v>
      </c>
    </row>
    <row r="13528" spans="1:6" x14ac:dyDescent="0.35">
      <c r="A13528" s="1">
        <v>108</v>
      </c>
      <c r="B13528" s="1" t="s">
        <v>131</v>
      </c>
      <c r="C13528" s="218">
        <v>44917</v>
      </c>
      <c r="D13528" s="218">
        <v>44916</v>
      </c>
      <c r="E13528" s="1">
        <v>4</v>
      </c>
      <c r="F13528" s="62">
        <v>93.54</v>
      </c>
    </row>
    <row r="13529" spans="1:6" x14ac:dyDescent="0.35">
      <c r="A13529" s="1">
        <v>108</v>
      </c>
      <c r="B13529" s="1" t="s">
        <v>131</v>
      </c>
      <c r="C13529" s="218">
        <v>44917</v>
      </c>
      <c r="D13529" s="218">
        <v>44917</v>
      </c>
      <c r="E13529" s="1">
        <v>11</v>
      </c>
      <c r="F13529" s="62">
        <v>316.73</v>
      </c>
    </row>
    <row r="13530" spans="1:6" x14ac:dyDescent="0.35">
      <c r="A13530" s="1">
        <v>108</v>
      </c>
      <c r="B13530" s="1" t="s">
        <v>131</v>
      </c>
      <c r="C13530" s="218">
        <v>44918</v>
      </c>
      <c r="D13530" s="218">
        <v>44916</v>
      </c>
      <c r="E13530" s="1">
        <v>1</v>
      </c>
      <c r="F13530" s="62">
        <v>23.66</v>
      </c>
    </row>
    <row r="13531" spans="1:6" x14ac:dyDescent="0.35">
      <c r="A13531" s="1">
        <v>108</v>
      </c>
      <c r="B13531" s="1" t="s">
        <v>131</v>
      </c>
      <c r="C13531" s="218">
        <v>44918</v>
      </c>
      <c r="D13531" s="218">
        <v>44917</v>
      </c>
      <c r="E13531" s="1">
        <v>7</v>
      </c>
      <c r="F13531" s="62">
        <v>222.69</v>
      </c>
    </row>
    <row r="13532" spans="1:6" x14ac:dyDescent="0.35">
      <c r="A13532" s="1">
        <v>108</v>
      </c>
      <c r="B13532" s="1" t="s">
        <v>131</v>
      </c>
      <c r="C13532" s="218">
        <v>44918</v>
      </c>
      <c r="D13532" s="218">
        <v>44918</v>
      </c>
      <c r="E13532" s="1">
        <v>15</v>
      </c>
      <c r="F13532" s="62">
        <v>501.26</v>
      </c>
    </row>
    <row r="13533" spans="1:6" x14ac:dyDescent="0.35">
      <c r="A13533" s="1">
        <v>108</v>
      </c>
      <c r="B13533" s="1" t="s">
        <v>131</v>
      </c>
      <c r="C13533" s="218">
        <v>44919</v>
      </c>
      <c r="D13533" s="218">
        <v>44918</v>
      </c>
      <c r="E13533" s="1">
        <v>3</v>
      </c>
      <c r="F13533" s="62">
        <v>99.74</v>
      </c>
    </row>
    <row r="13534" spans="1:6" x14ac:dyDescent="0.35">
      <c r="A13534" s="1">
        <v>108</v>
      </c>
      <c r="B13534" s="1" t="s">
        <v>131</v>
      </c>
      <c r="C13534" s="218">
        <v>44919</v>
      </c>
      <c r="D13534" s="218">
        <v>44919</v>
      </c>
      <c r="E13534" s="1">
        <v>11</v>
      </c>
      <c r="F13534" s="62">
        <v>405.33</v>
      </c>
    </row>
    <row r="13535" spans="1:6" x14ac:dyDescent="0.35">
      <c r="A13535" s="1">
        <v>108</v>
      </c>
      <c r="B13535" s="1" t="s">
        <v>131</v>
      </c>
      <c r="C13535" s="218">
        <v>44920</v>
      </c>
      <c r="D13535" s="218">
        <v>44917</v>
      </c>
      <c r="E13535" s="1">
        <v>1</v>
      </c>
      <c r="F13535" s="62">
        <v>23.46</v>
      </c>
    </row>
    <row r="13536" spans="1:6" x14ac:dyDescent="0.35">
      <c r="A13536" s="1">
        <v>108</v>
      </c>
      <c r="B13536" s="1" t="s">
        <v>131</v>
      </c>
      <c r="C13536" s="218">
        <v>44920</v>
      </c>
      <c r="D13536" s="218">
        <v>44918</v>
      </c>
      <c r="E13536" s="1">
        <v>1</v>
      </c>
      <c r="F13536" s="62">
        <v>23.51</v>
      </c>
    </row>
    <row r="13537" spans="1:6" x14ac:dyDescent="0.35">
      <c r="A13537" s="1">
        <v>108</v>
      </c>
      <c r="B13537" s="1" t="s">
        <v>131</v>
      </c>
      <c r="C13537" s="218">
        <v>44920</v>
      </c>
      <c r="D13537" s="218">
        <v>44919</v>
      </c>
      <c r="E13537" s="1">
        <v>1</v>
      </c>
      <c r="F13537" s="62">
        <v>53.01</v>
      </c>
    </row>
    <row r="13538" spans="1:6" x14ac:dyDescent="0.35">
      <c r="A13538" s="1">
        <v>108</v>
      </c>
      <c r="B13538" s="1" t="s">
        <v>131</v>
      </c>
      <c r="C13538" s="218">
        <v>44920</v>
      </c>
      <c r="D13538" s="218">
        <v>44920</v>
      </c>
      <c r="E13538" s="1">
        <v>19</v>
      </c>
      <c r="F13538" s="62">
        <v>649.86</v>
      </c>
    </row>
    <row r="13539" spans="1:6" x14ac:dyDescent="0.35">
      <c r="A13539" s="1">
        <v>108</v>
      </c>
      <c r="B13539" s="1" t="s">
        <v>131</v>
      </c>
      <c r="C13539" s="218">
        <v>44921</v>
      </c>
      <c r="D13539" s="218">
        <v>44919</v>
      </c>
      <c r="E13539" s="1">
        <v>4</v>
      </c>
      <c r="F13539" s="62">
        <v>151.33000000000001</v>
      </c>
    </row>
    <row r="13540" spans="1:6" x14ac:dyDescent="0.35">
      <c r="A13540" s="1">
        <v>108</v>
      </c>
      <c r="B13540" s="1" t="s">
        <v>131</v>
      </c>
      <c r="C13540" s="218">
        <v>44921</v>
      </c>
      <c r="D13540" s="218">
        <v>44920</v>
      </c>
      <c r="E13540" s="1">
        <v>13</v>
      </c>
      <c r="F13540" s="62">
        <v>420.93</v>
      </c>
    </row>
    <row r="13541" spans="1:6" x14ac:dyDescent="0.35">
      <c r="A13541" s="1">
        <v>108</v>
      </c>
      <c r="B13541" s="1" t="s">
        <v>131</v>
      </c>
      <c r="C13541" s="218">
        <v>44921</v>
      </c>
      <c r="D13541" s="218">
        <v>44921</v>
      </c>
      <c r="E13541" s="1">
        <v>10</v>
      </c>
      <c r="F13541" s="62">
        <v>351.64</v>
      </c>
    </row>
    <row r="13542" spans="1:6" x14ac:dyDescent="0.35">
      <c r="A13542" s="1">
        <v>108</v>
      </c>
      <c r="B13542" s="1" t="s">
        <v>131</v>
      </c>
      <c r="C13542" s="218">
        <v>44922</v>
      </c>
      <c r="D13542" s="218">
        <v>44920</v>
      </c>
      <c r="E13542" s="1">
        <v>5</v>
      </c>
      <c r="F13542" s="62">
        <v>175.86</v>
      </c>
    </row>
    <row r="13543" spans="1:6" x14ac:dyDescent="0.35">
      <c r="A13543" s="1">
        <v>108</v>
      </c>
      <c r="B13543" s="1" t="s">
        <v>131</v>
      </c>
      <c r="C13543" s="218">
        <v>44922</v>
      </c>
      <c r="D13543" s="218">
        <v>44921</v>
      </c>
      <c r="E13543" s="1">
        <v>6</v>
      </c>
      <c r="F13543" s="62">
        <v>197.84</v>
      </c>
    </row>
    <row r="13544" spans="1:6" x14ac:dyDescent="0.35">
      <c r="A13544" s="1">
        <v>108</v>
      </c>
      <c r="B13544" s="1" t="s">
        <v>131</v>
      </c>
      <c r="C13544" s="218">
        <v>44922</v>
      </c>
      <c r="D13544" s="218">
        <v>44922</v>
      </c>
      <c r="E13544" s="1">
        <v>12</v>
      </c>
      <c r="F13544" s="62">
        <v>339.12</v>
      </c>
    </row>
    <row r="13545" spans="1:6" x14ac:dyDescent="0.35">
      <c r="A13545" s="1">
        <v>108</v>
      </c>
      <c r="B13545" s="1" t="s">
        <v>131</v>
      </c>
      <c r="C13545" s="218">
        <v>44923</v>
      </c>
      <c r="D13545" s="218">
        <v>44920</v>
      </c>
      <c r="E13545" s="1">
        <v>2</v>
      </c>
      <c r="F13545" s="62">
        <v>46.92</v>
      </c>
    </row>
    <row r="13546" spans="1:6" x14ac:dyDescent="0.35">
      <c r="A13546" s="1">
        <v>108</v>
      </c>
      <c r="B13546" s="1" t="s">
        <v>131</v>
      </c>
      <c r="C13546" s="218">
        <v>44923</v>
      </c>
      <c r="D13546" s="218">
        <v>44921</v>
      </c>
      <c r="E13546" s="1">
        <v>4</v>
      </c>
      <c r="F13546" s="62">
        <v>122.46</v>
      </c>
    </row>
    <row r="13547" spans="1:6" x14ac:dyDescent="0.35">
      <c r="A13547" s="1">
        <v>108</v>
      </c>
      <c r="B13547" s="1" t="s">
        <v>131</v>
      </c>
      <c r="C13547" s="218">
        <v>44923</v>
      </c>
      <c r="D13547" s="218">
        <v>44922</v>
      </c>
      <c r="E13547" s="1">
        <v>8</v>
      </c>
      <c r="F13547" s="62">
        <v>216.44</v>
      </c>
    </row>
    <row r="13548" spans="1:6" x14ac:dyDescent="0.35">
      <c r="A13548" s="1">
        <v>108</v>
      </c>
      <c r="B13548" s="1" t="s">
        <v>131</v>
      </c>
      <c r="C13548" s="218">
        <v>44923</v>
      </c>
      <c r="D13548" s="218">
        <v>44923</v>
      </c>
      <c r="E13548" s="1">
        <v>9</v>
      </c>
      <c r="F13548" s="62">
        <v>298.97000000000003</v>
      </c>
    </row>
    <row r="13549" spans="1:6" x14ac:dyDescent="0.35">
      <c r="A13549" s="1">
        <v>108</v>
      </c>
      <c r="B13549" s="1" t="s">
        <v>131</v>
      </c>
      <c r="C13549" s="218">
        <v>44924</v>
      </c>
      <c r="D13549" s="218">
        <v>44921</v>
      </c>
      <c r="E13549" s="1">
        <v>2</v>
      </c>
      <c r="F13549" s="62">
        <v>46.68</v>
      </c>
    </row>
    <row r="13550" spans="1:6" x14ac:dyDescent="0.35">
      <c r="A13550" s="1">
        <v>108</v>
      </c>
      <c r="B13550" s="1" t="s">
        <v>131</v>
      </c>
      <c r="C13550" s="218">
        <v>44924</v>
      </c>
      <c r="D13550" s="218">
        <v>44922</v>
      </c>
      <c r="E13550" s="1">
        <v>2</v>
      </c>
      <c r="F13550" s="62">
        <v>75.78</v>
      </c>
    </row>
    <row r="13551" spans="1:6" x14ac:dyDescent="0.35">
      <c r="A13551" s="1">
        <v>108</v>
      </c>
      <c r="B13551" s="1" t="s">
        <v>131</v>
      </c>
      <c r="C13551" s="218">
        <v>44924</v>
      </c>
      <c r="D13551" s="218">
        <v>44923</v>
      </c>
      <c r="E13551" s="1">
        <v>10</v>
      </c>
      <c r="F13551" s="62">
        <v>321.19</v>
      </c>
    </row>
    <row r="13552" spans="1:6" x14ac:dyDescent="0.35">
      <c r="A13552" s="1">
        <v>108</v>
      </c>
      <c r="B13552" s="1" t="s">
        <v>131</v>
      </c>
      <c r="C13552" s="218">
        <v>44924</v>
      </c>
      <c r="D13552" s="218">
        <v>44924</v>
      </c>
      <c r="E13552" s="1">
        <v>11</v>
      </c>
      <c r="F13552" s="62">
        <v>315.93</v>
      </c>
    </row>
    <row r="13553" spans="1:6" x14ac:dyDescent="0.35">
      <c r="A13553" s="1">
        <v>108</v>
      </c>
      <c r="B13553" s="1" t="s">
        <v>131</v>
      </c>
      <c r="C13553" s="218">
        <v>44925</v>
      </c>
      <c r="D13553" s="218">
        <v>44923</v>
      </c>
      <c r="E13553" s="1">
        <v>1</v>
      </c>
      <c r="F13553" s="62">
        <v>23.51</v>
      </c>
    </row>
    <row r="13554" spans="1:6" x14ac:dyDescent="0.35">
      <c r="A13554" s="1">
        <v>108</v>
      </c>
      <c r="B13554" s="1" t="s">
        <v>131</v>
      </c>
      <c r="C13554" s="218">
        <v>44925</v>
      </c>
      <c r="D13554" s="218">
        <v>44924</v>
      </c>
      <c r="E13554" s="1">
        <v>7</v>
      </c>
      <c r="F13554" s="62">
        <v>281.31</v>
      </c>
    </row>
    <row r="13555" spans="1:6" x14ac:dyDescent="0.35">
      <c r="A13555" s="1">
        <v>108</v>
      </c>
      <c r="B13555" s="1" t="s">
        <v>131</v>
      </c>
      <c r="C13555" s="218">
        <v>44925</v>
      </c>
      <c r="D13555" s="218">
        <v>44925</v>
      </c>
      <c r="E13555" s="1">
        <v>13</v>
      </c>
      <c r="F13555" s="62">
        <v>421.51</v>
      </c>
    </row>
    <row r="13556" spans="1:6" x14ac:dyDescent="0.35">
      <c r="A13556" s="1">
        <v>108</v>
      </c>
      <c r="B13556" s="1" t="s">
        <v>131</v>
      </c>
      <c r="C13556" s="218">
        <v>44926</v>
      </c>
      <c r="D13556" s="218">
        <v>44925</v>
      </c>
      <c r="E13556" s="1">
        <v>4</v>
      </c>
      <c r="F13556" s="62">
        <v>120.68</v>
      </c>
    </row>
    <row r="13557" spans="1:6" x14ac:dyDescent="0.35">
      <c r="A13557" s="1">
        <v>108</v>
      </c>
      <c r="B13557" s="1" t="s">
        <v>131</v>
      </c>
      <c r="C13557" s="218">
        <v>44926</v>
      </c>
      <c r="D13557" s="218">
        <v>44926</v>
      </c>
      <c r="E13557" s="1">
        <v>10</v>
      </c>
      <c r="F13557" s="62">
        <v>348.86</v>
      </c>
    </row>
    <row r="13558" spans="1:6" x14ac:dyDescent="0.35">
      <c r="A13558" s="1">
        <v>108</v>
      </c>
      <c r="B13558" s="1" t="s">
        <v>131</v>
      </c>
      <c r="C13558" s="218">
        <v>44927</v>
      </c>
      <c r="D13558" s="218">
        <v>44925</v>
      </c>
      <c r="E13558" s="1">
        <v>4</v>
      </c>
      <c r="F13558" s="62">
        <v>123.15</v>
      </c>
    </row>
    <row r="13559" spans="1:6" x14ac:dyDescent="0.35">
      <c r="A13559" s="1">
        <v>108</v>
      </c>
      <c r="B13559" s="1" t="s">
        <v>131</v>
      </c>
      <c r="C13559" s="218">
        <v>44927</v>
      </c>
      <c r="D13559" s="218">
        <v>44926</v>
      </c>
      <c r="E13559" s="1">
        <v>1</v>
      </c>
      <c r="F13559" s="62">
        <v>23.41</v>
      </c>
    </row>
    <row r="13560" spans="1:6" x14ac:dyDescent="0.35">
      <c r="A13560" s="1">
        <v>108</v>
      </c>
      <c r="B13560" s="1" t="s">
        <v>131</v>
      </c>
      <c r="C13560" s="218">
        <v>44927</v>
      </c>
      <c r="D13560" s="218">
        <v>44927</v>
      </c>
      <c r="E13560" s="1">
        <v>2</v>
      </c>
      <c r="F13560" s="62">
        <v>105.69</v>
      </c>
    </row>
    <row r="13561" spans="1:6" x14ac:dyDescent="0.35">
      <c r="A13561" s="1">
        <v>108</v>
      </c>
      <c r="B13561" s="1" t="s">
        <v>131</v>
      </c>
      <c r="C13561" s="218">
        <v>44928</v>
      </c>
      <c r="D13561" s="218">
        <v>44926</v>
      </c>
      <c r="E13561" s="1">
        <v>5</v>
      </c>
      <c r="F13561" s="62">
        <v>113.45</v>
      </c>
    </row>
    <row r="13562" spans="1:6" x14ac:dyDescent="0.35">
      <c r="A13562" s="1">
        <v>108</v>
      </c>
      <c r="B13562" s="1" t="s">
        <v>131</v>
      </c>
      <c r="C13562" s="218">
        <v>44928</v>
      </c>
      <c r="D13562" s="218">
        <v>44927</v>
      </c>
      <c r="E13562" s="1">
        <v>12</v>
      </c>
      <c r="F13562" s="62">
        <v>384.29</v>
      </c>
    </row>
    <row r="13563" spans="1:6" x14ac:dyDescent="0.35">
      <c r="A13563" s="1">
        <v>108</v>
      </c>
      <c r="B13563" s="1" t="s">
        <v>131</v>
      </c>
      <c r="C13563" s="218">
        <v>44928</v>
      </c>
      <c r="D13563" s="218">
        <v>44928</v>
      </c>
      <c r="E13563" s="1">
        <v>6</v>
      </c>
      <c r="F13563" s="62">
        <v>196.61</v>
      </c>
    </row>
    <row r="13564" spans="1:6" x14ac:dyDescent="0.35">
      <c r="A13564" s="1">
        <v>108</v>
      </c>
      <c r="B13564" s="1" t="s">
        <v>131</v>
      </c>
      <c r="C13564" s="218">
        <v>44929</v>
      </c>
      <c r="D13564" s="218">
        <v>44926</v>
      </c>
      <c r="E13564" s="1">
        <v>1</v>
      </c>
      <c r="F13564" s="62">
        <v>52.67</v>
      </c>
    </row>
    <row r="13565" spans="1:6" x14ac:dyDescent="0.35">
      <c r="A13565" s="1">
        <v>108</v>
      </c>
      <c r="B13565" s="1" t="s">
        <v>131</v>
      </c>
      <c r="C13565" s="218">
        <v>44929</v>
      </c>
      <c r="D13565" s="218">
        <v>44927</v>
      </c>
      <c r="E13565" s="1">
        <v>1</v>
      </c>
      <c r="F13565" s="62">
        <v>22.92</v>
      </c>
    </row>
    <row r="13566" spans="1:6" x14ac:dyDescent="0.35">
      <c r="A13566" s="1">
        <v>108</v>
      </c>
      <c r="B13566" s="1" t="s">
        <v>131</v>
      </c>
      <c r="C13566" s="218">
        <v>44929</v>
      </c>
      <c r="D13566" s="218">
        <v>44929</v>
      </c>
      <c r="E13566" s="1">
        <v>16</v>
      </c>
      <c r="F13566" s="62">
        <v>401.47</v>
      </c>
    </row>
    <row r="13567" spans="1:6" x14ac:dyDescent="0.35">
      <c r="A13567" s="1">
        <v>108</v>
      </c>
      <c r="B13567" s="1" t="s">
        <v>131</v>
      </c>
      <c r="C13567" s="218">
        <v>44930</v>
      </c>
      <c r="D13567" s="218">
        <v>44928</v>
      </c>
      <c r="E13567" s="1">
        <v>1</v>
      </c>
      <c r="F13567" s="62">
        <v>22.92</v>
      </c>
    </row>
    <row r="13568" spans="1:6" x14ac:dyDescent="0.35">
      <c r="A13568" s="1">
        <v>108</v>
      </c>
      <c r="B13568" s="1" t="s">
        <v>131</v>
      </c>
      <c r="C13568" s="218">
        <v>44930</v>
      </c>
      <c r="D13568" s="218">
        <v>44929</v>
      </c>
      <c r="E13568" s="1">
        <v>12</v>
      </c>
      <c r="F13568" s="62">
        <v>370.43</v>
      </c>
    </row>
    <row r="13569" spans="1:6" x14ac:dyDescent="0.35">
      <c r="A13569" s="1">
        <v>108</v>
      </c>
      <c r="B13569" s="1" t="s">
        <v>131</v>
      </c>
      <c r="C13569" s="218">
        <v>44930</v>
      </c>
      <c r="D13569" s="218">
        <v>44930</v>
      </c>
      <c r="E13569" s="1">
        <v>10</v>
      </c>
      <c r="F13569" s="62">
        <v>352.67</v>
      </c>
    </row>
    <row r="13570" spans="1:6" x14ac:dyDescent="0.35">
      <c r="A13570" s="1">
        <v>108</v>
      </c>
      <c r="B13570" s="1" t="s">
        <v>131</v>
      </c>
      <c r="C13570" s="218">
        <v>44931</v>
      </c>
      <c r="D13570" s="218">
        <v>44929</v>
      </c>
      <c r="E13570" s="1">
        <v>2</v>
      </c>
      <c r="F13570" s="62">
        <v>75.930000000000007</v>
      </c>
    </row>
    <row r="13571" spans="1:6" x14ac:dyDescent="0.35">
      <c r="A13571" s="1">
        <v>108</v>
      </c>
      <c r="B13571" s="1" t="s">
        <v>131</v>
      </c>
      <c r="C13571" s="218">
        <v>44931</v>
      </c>
      <c r="D13571" s="218">
        <v>44930</v>
      </c>
      <c r="E13571" s="1">
        <v>8</v>
      </c>
      <c r="F13571" s="62">
        <v>271.5</v>
      </c>
    </row>
    <row r="13572" spans="1:6" x14ac:dyDescent="0.35">
      <c r="A13572" s="1">
        <v>108</v>
      </c>
      <c r="B13572" s="1" t="s">
        <v>131</v>
      </c>
      <c r="C13572" s="218">
        <v>44931</v>
      </c>
      <c r="D13572" s="218">
        <v>44931</v>
      </c>
      <c r="E13572" s="1">
        <v>12</v>
      </c>
      <c r="F13572" s="62">
        <v>397.03</v>
      </c>
    </row>
    <row r="13573" spans="1:6" x14ac:dyDescent="0.35">
      <c r="A13573" s="1">
        <v>108</v>
      </c>
      <c r="B13573" s="1" t="s">
        <v>131</v>
      </c>
      <c r="C13573" s="218">
        <v>44932</v>
      </c>
      <c r="D13573" s="218">
        <v>44931</v>
      </c>
      <c r="E13573" s="1">
        <v>7</v>
      </c>
      <c r="F13573" s="62">
        <v>280.66000000000003</v>
      </c>
    </row>
    <row r="13574" spans="1:6" x14ac:dyDescent="0.35">
      <c r="A13574" s="1">
        <v>108</v>
      </c>
      <c r="B13574" s="1" t="s">
        <v>131</v>
      </c>
      <c r="C13574" s="218">
        <v>44932</v>
      </c>
      <c r="D13574" s="218">
        <v>44932</v>
      </c>
      <c r="E13574" s="1">
        <v>15</v>
      </c>
      <c r="F13574" s="62">
        <v>437.54</v>
      </c>
    </row>
    <row r="13575" spans="1:6" x14ac:dyDescent="0.35">
      <c r="A13575" s="1">
        <v>108</v>
      </c>
      <c r="B13575" s="1" t="s">
        <v>131</v>
      </c>
      <c r="C13575" s="218">
        <v>44933</v>
      </c>
      <c r="D13575" s="218">
        <v>44932</v>
      </c>
      <c r="E13575" s="1">
        <v>5</v>
      </c>
      <c r="F13575" s="62">
        <v>176.36</v>
      </c>
    </row>
    <row r="13576" spans="1:6" x14ac:dyDescent="0.35">
      <c r="A13576" s="1">
        <v>108</v>
      </c>
      <c r="B13576" s="1" t="s">
        <v>131</v>
      </c>
      <c r="C13576" s="218">
        <v>44933</v>
      </c>
      <c r="D13576" s="218">
        <v>44933</v>
      </c>
      <c r="E13576" s="1">
        <v>8</v>
      </c>
      <c r="F13576" s="62">
        <v>275.16000000000003</v>
      </c>
    </row>
    <row r="13577" spans="1:6" x14ac:dyDescent="0.35">
      <c r="A13577" s="1">
        <v>108</v>
      </c>
      <c r="B13577" s="1" t="s">
        <v>131</v>
      </c>
      <c r="C13577" s="218">
        <v>44934</v>
      </c>
      <c r="D13577" s="218">
        <v>44930</v>
      </c>
      <c r="E13577" s="1">
        <v>1</v>
      </c>
      <c r="F13577" s="62">
        <v>22.72</v>
      </c>
    </row>
    <row r="13578" spans="1:6" x14ac:dyDescent="0.35">
      <c r="A13578" s="1">
        <v>108</v>
      </c>
      <c r="B13578" s="1" t="s">
        <v>131</v>
      </c>
      <c r="C13578" s="218">
        <v>44934</v>
      </c>
      <c r="D13578" s="218">
        <v>44931</v>
      </c>
      <c r="E13578" s="1">
        <v>1</v>
      </c>
      <c r="F13578" s="62">
        <v>23.36</v>
      </c>
    </row>
    <row r="13579" spans="1:6" x14ac:dyDescent="0.35">
      <c r="A13579" s="1">
        <v>108</v>
      </c>
      <c r="B13579" s="1" t="s">
        <v>131</v>
      </c>
      <c r="C13579" s="218">
        <v>44934</v>
      </c>
      <c r="D13579" s="218">
        <v>44932</v>
      </c>
      <c r="E13579" s="1">
        <v>2</v>
      </c>
      <c r="F13579" s="62">
        <v>105.34</v>
      </c>
    </row>
    <row r="13580" spans="1:6" x14ac:dyDescent="0.35">
      <c r="A13580" s="1">
        <v>108</v>
      </c>
      <c r="B13580" s="1" t="s">
        <v>131</v>
      </c>
      <c r="C13580" s="218">
        <v>44934</v>
      </c>
      <c r="D13580" s="218">
        <v>44933</v>
      </c>
      <c r="E13580" s="1">
        <v>11</v>
      </c>
      <c r="F13580" s="62">
        <v>313.64</v>
      </c>
    </row>
    <row r="13581" spans="1:6" x14ac:dyDescent="0.35">
      <c r="A13581" s="1">
        <v>108</v>
      </c>
      <c r="B13581" s="1" t="s">
        <v>131</v>
      </c>
      <c r="C13581" s="218">
        <v>44934</v>
      </c>
      <c r="D13581" s="218">
        <v>44934</v>
      </c>
      <c r="E13581" s="1">
        <v>9</v>
      </c>
      <c r="F13581" s="62">
        <v>294.77999999999997</v>
      </c>
    </row>
    <row r="13582" spans="1:6" x14ac:dyDescent="0.35">
      <c r="A13582" s="1">
        <v>108</v>
      </c>
      <c r="B13582" s="1" t="s">
        <v>131</v>
      </c>
      <c r="C13582" s="218">
        <v>44935</v>
      </c>
      <c r="D13582" s="218">
        <v>44932</v>
      </c>
      <c r="E13582" s="1">
        <v>2</v>
      </c>
      <c r="F13582" s="62">
        <v>46.48</v>
      </c>
    </row>
    <row r="13583" spans="1:6" x14ac:dyDescent="0.35">
      <c r="A13583" s="1">
        <v>108</v>
      </c>
      <c r="B13583" s="1" t="s">
        <v>131</v>
      </c>
      <c r="C13583" s="218">
        <v>44935</v>
      </c>
      <c r="D13583" s="218">
        <v>44933</v>
      </c>
      <c r="E13583" s="1">
        <v>2</v>
      </c>
      <c r="F13583" s="62">
        <v>106.13</v>
      </c>
    </row>
    <row r="13584" spans="1:6" x14ac:dyDescent="0.35">
      <c r="A13584" s="1">
        <v>108</v>
      </c>
      <c r="B13584" s="1" t="s">
        <v>131</v>
      </c>
      <c r="C13584" s="218">
        <v>44935</v>
      </c>
      <c r="D13584" s="218">
        <v>44934</v>
      </c>
      <c r="E13584" s="1">
        <v>11</v>
      </c>
      <c r="F13584" s="62">
        <v>371.5</v>
      </c>
    </row>
    <row r="13585" spans="1:6" x14ac:dyDescent="0.35">
      <c r="A13585" s="1">
        <v>108</v>
      </c>
      <c r="B13585" s="1" t="s">
        <v>131</v>
      </c>
      <c r="C13585" s="218">
        <v>44935</v>
      </c>
      <c r="D13585" s="218">
        <v>44935</v>
      </c>
      <c r="E13585" s="1">
        <v>7</v>
      </c>
      <c r="F13585" s="62">
        <v>223.09</v>
      </c>
    </row>
    <row r="13586" spans="1:6" x14ac:dyDescent="0.35">
      <c r="A13586" s="1">
        <v>108</v>
      </c>
      <c r="B13586" s="1" t="s">
        <v>131</v>
      </c>
      <c r="C13586" s="218">
        <v>44936</v>
      </c>
      <c r="D13586" s="218">
        <v>44934</v>
      </c>
      <c r="E13586" s="1">
        <v>3</v>
      </c>
      <c r="F13586" s="62">
        <v>70.19</v>
      </c>
    </row>
    <row r="13587" spans="1:6" x14ac:dyDescent="0.35">
      <c r="A13587" s="1">
        <v>108</v>
      </c>
      <c r="B13587" s="1" t="s">
        <v>131</v>
      </c>
      <c r="C13587" s="218">
        <v>44936</v>
      </c>
      <c r="D13587" s="218">
        <v>44935</v>
      </c>
      <c r="E13587" s="1">
        <v>10</v>
      </c>
      <c r="F13587" s="62">
        <v>292.02999999999997</v>
      </c>
    </row>
    <row r="13588" spans="1:6" x14ac:dyDescent="0.35">
      <c r="A13588" s="1">
        <v>108</v>
      </c>
      <c r="B13588" s="1" t="s">
        <v>131</v>
      </c>
      <c r="C13588" s="218">
        <v>44936</v>
      </c>
      <c r="D13588" s="218">
        <v>44936</v>
      </c>
      <c r="E13588" s="1">
        <v>11</v>
      </c>
      <c r="F13588" s="62">
        <v>316.93</v>
      </c>
    </row>
    <row r="13589" spans="1:6" x14ac:dyDescent="0.35">
      <c r="A13589" s="1">
        <v>108</v>
      </c>
      <c r="B13589" s="1" t="s">
        <v>131</v>
      </c>
      <c r="C13589" s="218">
        <v>44937</v>
      </c>
      <c r="D13589" s="218">
        <v>44935</v>
      </c>
      <c r="E13589" s="1">
        <v>3</v>
      </c>
      <c r="F13589" s="62">
        <v>99.74</v>
      </c>
    </row>
    <row r="13590" spans="1:6" x14ac:dyDescent="0.35">
      <c r="A13590" s="1">
        <v>108</v>
      </c>
      <c r="B13590" s="1" t="s">
        <v>131</v>
      </c>
      <c r="C13590" s="218">
        <v>44937</v>
      </c>
      <c r="D13590" s="218">
        <v>44936</v>
      </c>
      <c r="E13590" s="1">
        <v>6</v>
      </c>
      <c r="F13590" s="62">
        <v>199.57</v>
      </c>
    </row>
    <row r="13591" spans="1:6" x14ac:dyDescent="0.35">
      <c r="A13591" s="1">
        <v>108</v>
      </c>
      <c r="B13591" s="1" t="s">
        <v>131</v>
      </c>
      <c r="C13591" s="218">
        <v>44937</v>
      </c>
      <c r="D13591" s="218">
        <v>44937</v>
      </c>
      <c r="E13591" s="1">
        <v>17</v>
      </c>
      <c r="F13591" s="62">
        <v>424.59</v>
      </c>
    </row>
    <row r="13592" spans="1:6" x14ac:dyDescent="0.35">
      <c r="A13592" s="1">
        <v>108</v>
      </c>
      <c r="B13592" s="1" t="s">
        <v>131</v>
      </c>
      <c r="C13592" s="218">
        <v>44938</v>
      </c>
      <c r="D13592" s="218">
        <v>44936</v>
      </c>
      <c r="E13592" s="1">
        <v>1</v>
      </c>
      <c r="F13592" s="62">
        <v>23.41</v>
      </c>
    </row>
    <row r="13593" spans="1:6" x14ac:dyDescent="0.35">
      <c r="A13593" s="1">
        <v>108</v>
      </c>
      <c r="B13593" s="1" t="s">
        <v>131</v>
      </c>
      <c r="C13593" s="218">
        <v>44938</v>
      </c>
      <c r="D13593" s="218">
        <v>44937</v>
      </c>
      <c r="E13593" s="1">
        <v>5</v>
      </c>
      <c r="F13593" s="62">
        <v>145.91</v>
      </c>
    </row>
    <row r="13594" spans="1:6" x14ac:dyDescent="0.35">
      <c r="A13594" s="1">
        <v>108</v>
      </c>
      <c r="B13594" s="1" t="s">
        <v>131</v>
      </c>
      <c r="C13594" s="218">
        <v>44938</v>
      </c>
      <c r="D13594" s="218">
        <v>44938</v>
      </c>
      <c r="E13594" s="1">
        <v>15</v>
      </c>
      <c r="F13594" s="62">
        <v>615.87</v>
      </c>
    </row>
    <row r="13595" spans="1:6" x14ac:dyDescent="0.35">
      <c r="A13595" s="1">
        <v>108</v>
      </c>
      <c r="B13595" s="1" t="s">
        <v>131</v>
      </c>
      <c r="C13595" s="218">
        <v>44939</v>
      </c>
      <c r="D13595" s="218">
        <v>44938</v>
      </c>
      <c r="E13595" s="1">
        <v>2</v>
      </c>
      <c r="F13595" s="62">
        <v>76.319999999999993</v>
      </c>
    </row>
    <row r="13596" spans="1:6" x14ac:dyDescent="0.35">
      <c r="A13596" s="1">
        <v>108</v>
      </c>
      <c r="B13596" s="1" t="s">
        <v>131</v>
      </c>
      <c r="C13596" s="218">
        <v>44939</v>
      </c>
      <c r="D13596" s="218">
        <v>44939</v>
      </c>
      <c r="E13596" s="1">
        <v>19</v>
      </c>
      <c r="F13596" s="62">
        <v>622.14</v>
      </c>
    </row>
    <row r="13597" spans="1:6" x14ac:dyDescent="0.35">
      <c r="A13597" s="1">
        <v>108</v>
      </c>
      <c r="B13597" s="1" t="s">
        <v>131</v>
      </c>
      <c r="C13597" s="218">
        <v>44940</v>
      </c>
      <c r="D13597" s="218">
        <v>44939</v>
      </c>
      <c r="E13597" s="1">
        <v>1</v>
      </c>
      <c r="F13597" s="62">
        <v>49.9</v>
      </c>
    </row>
    <row r="13598" spans="1:6" x14ac:dyDescent="0.35">
      <c r="A13598" s="1">
        <v>108</v>
      </c>
      <c r="B13598" s="1" t="s">
        <v>131</v>
      </c>
      <c r="C13598" s="218">
        <v>44940</v>
      </c>
      <c r="D13598" s="218">
        <v>44940</v>
      </c>
      <c r="E13598" s="1">
        <v>20</v>
      </c>
      <c r="F13598" s="62">
        <v>615.72</v>
      </c>
    </row>
    <row r="13599" spans="1:6" x14ac:dyDescent="0.35">
      <c r="A13599" s="1">
        <v>108</v>
      </c>
      <c r="B13599" s="1" t="s">
        <v>131</v>
      </c>
      <c r="C13599" s="218">
        <v>44941</v>
      </c>
      <c r="D13599" s="218">
        <v>44940</v>
      </c>
      <c r="E13599" s="1">
        <v>3</v>
      </c>
      <c r="F13599" s="62">
        <v>70.63</v>
      </c>
    </row>
    <row r="13600" spans="1:6" x14ac:dyDescent="0.35">
      <c r="A13600" s="1">
        <v>108</v>
      </c>
      <c r="B13600" s="1" t="s">
        <v>131</v>
      </c>
      <c r="C13600" s="218">
        <v>44941</v>
      </c>
      <c r="D13600" s="218">
        <v>44941</v>
      </c>
      <c r="E13600" s="1">
        <v>3</v>
      </c>
      <c r="F13600" s="62">
        <v>158.94</v>
      </c>
    </row>
    <row r="13601" spans="1:6" x14ac:dyDescent="0.35">
      <c r="A13601" s="1">
        <v>108</v>
      </c>
      <c r="B13601" s="1" t="s">
        <v>131</v>
      </c>
      <c r="C13601" s="218">
        <v>44942</v>
      </c>
      <c r="D13601" s="218">
        <v>44940</v>
      </c>
      <c r="E13601" s="1">
        <v>1</v>
      </c>
      <c r="F13601" s="62">
        <v>23.17</v>
      </c>
    </row>
    <row r="13602" spans="1:6" x14ac:dyDescent="0.35">
      <c r="A13602" s="1">
        <v>108</v>
      </c>
      <c r="B13602" s="1" t="s">
        <v>131</v>
      </c>
      <c r="C13602" s="218">
        <v>44942</v>
      </c>
      <c r="D13602" s="218">
        <v>44941</v>
      </c>
      <c r="E13602" s="1">
        <v>12</v>
      </c>
      <c r="F13602" s="62">
        <v>369.9</v>
      </c>
    </row>
    <row r="13603" spans="1:6" x14ac:dyDescent="0.35">
      <c r="A13603" s="1">
        <v>108</v>
      </c>
      <c r="B13603" s="1" t="s">
        <v>131</v>
      </c>
      <c r="C13603" s="218">
        <v>44942</v>
      </c>
      <c r="D13603" s="218">
        <v>44942</v>
      </c>
      <c r="E13603" s="1">
        <v>7</v>
      </c>
      <c r="F13603" s="62">
        <v>279.29000000000002</v>
      </c>
    </row>
    <row r="13604" spans="1:6" x14ac:dyDescent="0.35">
      <c r="A13604" s="1">
        <v>108</v>
      </c>
      <c r="B13604" s="1" t="s">
        <v>131</v>
      </c>
      <c r="C13604" s="218">
        <v>44943</v>
      </c>
      <c r="D13604" s="218">
        <v>44941</v>
      </c>
      <c r="E13604" s="1">
        <v>3</v>
      </c>
      <c r="F13604" s="62">
        <v>65.930000000000007</v>
      </c>
    </row>
    <row r="13605" spans="1:6" x14ac:dyDescent="0.35">
      <c r="A13605" s="1">
        <v>108</v>
      </c>
      <c r="B13605" s="1" t="s">
        <v>131</v>
      </c>
      <c r="C13605" s="218">
        <v>44943</v>
      </c>
      <c r="D13605" s="218">
        <v>44942</v>
      </c>
      <c r="E13605" s="1">
        <v>4</v>
      </c>
      <c r="F13605" s="62">
        <v>149.78</v>
      </c>
    </row>
    <row r="13606" spans="1:6" x14ac:dyDescent="0.35">
      <c r="A13606" s="1">
        <v>108</v>
      </c>
      <c r="B13606" s="1" t="s">
        <v>131</v>
      </c>
      <c r="C13606" s="218">
        <v>44943</v>
      </c>
      <c r="D13606" s="218">
        <v>44943</v>
      </c>
      <c r="E13606" s="1">
        <v>7</v>
      </c>
      <c r="F13606" s="62">
        <v>247.95</v>
      </c>
    </row>
    <row r="13607" spans="1:6" x14ac:dyDescent="0.35">
      <c r="A13607" s="1">
        <v>108</v>
      </c>
      <c r="B13607" s="1" t="s">
        <v>131</v>
      </c>
      <c r="C13607" s="218">
        <v>44944</v>
      </c>
      <c r="D13607" s="218">
        <v>44941</v>
      </c>
      <c r="E13607" s="1">
        <v>2</v>
      </c>
      <c r="F13607" s="62">
        <v>93.21</v>
      </c>
    </row>
    <row r="13608" spans="1:6" x14ac:dyDescent="0.35">
      <c r="A13608" s="1">
        <v>108</v>
      </c>
      <c r="B13608" s="1" t="s">
        <v>131</v>
      </c>
      <c r="C13608" s="218">
        <v>44944</v>
      </c>
      <c r="D13608" s="218">
        <v>44942</v>
      </c>
      <c r="E13608" s="1">
        <v>2</v>
      </c>
      <c r="F13608" s="62">
        <v>45.69</v>
      </c>
    </row>
    <row r="13609" spans="1:6" x14ac:dyDescent="0.35">
      <c r="A13609" s="1">
        <v>108</v>
      </c>
      <c r="B13609" s="1" t="s">
        <v>131</v>
      </c>
      <c r="C13609" s="218">
        <v>44944</v>
      </c>
      <c r="D13609" s="218">
        <v>44943</v>
      </c>
      <c r="E13609" s="1">
        <v>4</v>
      </c>
      <c r="F13609" s="62">
        <v>116.43</v>
      </c>
    </row>
    <row r="13610" spans="1:6" x14ac:dyDescent="0.35">
      <c r="A13610" s="1">
        <v>108</v>
      </c>
      <c r="B13610" s="1" t="s">
        <v>131</v>
      </c>
      <c r="C13610" s="218">
        <v>44944</v>
      </c>
      <c r="D13610" s="218">
        <v>44944</v>
      </c>
      <c r="E13610" s="1">
        <v>13</v>
      </c>
      <c r="F13610" s="62">
        <v>477.68</v>
      </c>
    </row>
    <row r="13611" spans="1:6" x14ac:dyDescent="0.35">
      <c r="A13611" s="1">
        <v>108</v>
      </c>
      <c r="B13611" s="1" t="s">
        <v>131</v>
      </c>
      <c r="C13611" s="218">
        <v>44945</v>
      </c>
      <c r="D13611" s="218">
        <v>44942</v>
      </c>
      <c r="E13611" s="1">
        <v>1</v>
      </c>
      <c r="F13611" s="62">
        <v>23.22</v>
      </c>
    </row>
    <row r="13612" spans="1:6" x14ac:dyDescent="0.35">
      <c r="A13612" s="1">
        <v>108</v>
      </c>
      <c r="B13612" s="1" t="s">
        <v>131</v>
      </c>
      <c r="C13612" s="218">
        <v>44945</v>
      </c>
      <c r="D13612" s="218">
        <v>44943</v>
      </c>
      <c r="E13612" s="1">
        <v>1</v>
      </c>
      <c r="F13612" s="62">
        <v>23.22</v>
      </c>
    </row>
    <row r="13613" spans="1:6" x14ac:dyDescent="0.35">
      <c r="A13613" s="1">
        <v>108</v>
      </c>
      <c r="B13613" s="1" t="s">
        <v>131</v>
      </c>
      <c r="C13613" s="218">
        <v>44945</v>
      </c>
      <c r="D13613" s="218">
        <v>44944</v>
      </c>
      <c r="E13613" s="1">
        <v>8</v>
      </c>
      <c r="F13613" s="62">
        <v>218.72</v>
      </c>
    </row>
    <row r="13614" spans="1:6" x14ac:dyDescent="0.35">
      <c r="A13614" s="1">
        <v>108</v>
      </c>
      <c r="B13614" s="1" t="s">
        <v>131</v>
      </c>
      <c r="C13614" s="218">
        <v>44945</v>
      </c>
      <c r="D13614" s="218">
        <v>44945</v>
      </c>
      <c r="E13614" s="1">
        <v>17</v>
      </c>
      <c r="F13614" s="62">
        <v>514.66999999999996</v>
      </c>
    </row>
    <row r="13615" spans="1:6" x14ac:dyDescent="0.35">
      <c r="A13615" s="1">
        <v>108</v>
      </c>
      <c r="B13615" s="1" t="s">
        <v>131</v>
      </c>
      <c r="C13615" s="218">
        <v>44946</v>
      </c>
      <c r="D13615" s="218">
        <v>44944</v>
      </c>
      <c r="E13615" s="1">
        <v>1</v>
      </c>
      <c r="F13615" s="62">
        <v>23.41</v>
      </c>
    </row>
    <row r="13616" spans="1:6" x14ac:dyDescent="0.35">
      <c r="A13616" s="1">
        <v>108</v>
      </c>
      <c r="B13616" s="1" t="s">
        <v>131</v>
      </c>
      <c r="C13616" s="218">
        <v>44946</v>
      </c>
      <c r="D13616" s="218">
        <v>44945</v>
      </c>
      <c r="E13616" s="1">
        <v>8</v>
      </c>
      <c r="F13616" s="62">
        <v>335.99</v>
      </c>
    </row>
    <row r="13617" spans="1:6" x14ac:dyDescent="0.35">
      <c r="A13617" s="1">
        <v>108</v>
      </c>
      <c r="B13617" s="1" t="s">
        <v>131</v>
      </c>
      <c r="C13617" s="218">
        <v>44946</v>
      </c>
      <c r="D13617" s="218">
        <v>44946</v>
      </c>
      <c r="E13617" s="1">
        <v>10</v>
      </c>
      <c r="F13617" s="62">
        <v>382.28</v>
      </c>
    </row>
    <row r="13618" spans="1:6" x14ac:dyDescent="0.35">
      <c r="A13618" s="1">
        <v>108</v>
      </c>
      <c r="B13618" s="1" t="s">
        <v>131</v>
      </c>
      <c r="C13618" s="218">
        <v>44947</v>
      </c>
      <c r="D13618" s="218">
        <v>44947</v>
      </c>
      <c r="E13618" s="1">
        <v>13</v>
      </c>
      <c r="F13618" s="62">
        <v>448.06</v>
      </c>
    </row>
    <row r="13619" spans="1:6" x14ac:dyDescent="0.35">
      <c r="A13619" s="1">
        <v>108</v>
      </c>
      <c r="B13619" s="1" t="s">
        <v>131</v>
      </c>
      <c r="C13619" s="218">
        <v>44948</v>
      </c>
      <c r="D13619" s="218">
        <v>44945</v>
      </c>
      <c r="E13619" s="1">
        <v>1</v>
      </c>
      <c r="F13619" s="62">
        <v>23.46</v>
      </c>
    </row>
    <row r="13620" spans="1:6" x14ac:dyDescent="0.35">
      <c r="A13620" s="1">
        <v>108</v>
      </c>
      <c r="B13620" s="1" t="s">
        <v>131</v>
      </c>
      <c r="C13620" s="218">
        <v>44948</v>
      </c>
      <c r="D13620" s="218">
        <v>44946</v>
      </c>
      <c r="E13620" s="1">
        <v>1</v>
      </c>
      <c r="F13620" s="62">
        <v>23.61</v>
      </c>
    </row>
    <row r="13621" spans="1:6" x14ac:dyDescent="0.35">
      <c r="A13621" s="1">
        <v>108</v>
      </c>
      <c r="B13621" s="1" t="s">
        <v>131</v>
      </c>
      <c r="C13621" s="218">
        <v>44948</v>
      </c>
      <c r="D13621" s="218">
        <v>44947</v>
      </c>
      <c r="E13621" s="1">
        <v>6</v>
      </c>
      <c r="F13621" s="62">
        <v>170.46</v>
      </c>
    </row>
    <row r="13622" spans="1:6" x14ac:dyDescent="0.35">
      <c r="A13622" s="1">
        <v>108</v>
      </c>
      <c r="B13622" s="1" t="s">
        <v>131</v>
      </c>
      <c r="C13622" s="218">
        <v>44948</v>
      </c>
      <c r="D13622" s="218">
        <v>44948</v>
      </c>
      <c r="E13622" s="1">
        <v>1</v>
      </c>
      <c r="F13622" s="62">
        <v>53.06</v>
      </c>
    </row>
    <row r="13623" spans="1:6" x14ac:dyDescent="0.35">
      <c r="A13623" s="1">
        <v>108</v>
      </c>
      <c r="B13623" s="1" t="s">
        <v>131</v>
      </c>
      <c r="C13623" s="218">
        <v>44949</v>
      </c>
      <c r="D13623" s="218">
        <v>44946</v>
      </c>
      <c r="E13623" s="1">
        <v>2</v>
      </c>
      <c r="F13623" s="62">
        <v>75.64</v>
      </c>
    </row>
    <row r="13624" spans="1:6" x14ac:dyDescent="0.35">
      <c r="A13624" s="1">
        <v>108</v>
      </c>
      <c r="B13624" s="1" t="s">
        <v>131</v>
      </c>
      <c r="C13624" s="218">
        <v>44949</v>
      </c>
      <c r="D13624" s="218">
        <v>44947</v>
      </c>
      <c r="E13624" s="1">
        <v>6</v>
      </c>
      <c r="F13624" s="62">
        <v>170.42</v>
      </c>
    </row>
    <row r="13625" spans="1:6" x14ac:dyDescent="0.35">
      <c r="A13625" s="1">
        <v>108</v>
      </c>
      <c r="B13625" s="1" t="s">
        <v>131</v>
      </c>
      <c r="C13625" s="218">
        <v>44949</v>
      </c>
      <c r="D13625" s="218">
        <v>44948</v>
      </c>
      <c r="E13625" s="1">
        <v>14</v>
      </c>
      <c r="F13625" s="62">
        <v>442.12</v>
      </c>
    </row>
    <row r="13626" spans="1:6" x14ac:dyDescent="0.35">
      <c r="A13626" s="1">
        <v>108</v>
      </c>
      <c r="B13626" s="1" t="s">
        <v>131</v>
      </c>
      <c r="C13626" s="218">
        <v>44949</v>
      </c>
      <c r="D13626" s="218">
        <v>44949</v>
      </c>
      <c r="E13626" s="1">
        <v>1</v>
      </c>
      <c r="F13626" s="62">
        <v>51.08</v>
      </c>
    </row>
    <row r="13627" spans="1:6" x14ac:dyDescent="0.35">
      <c r="A13627" s="1">
        <v>108</v>
      </c>
      <c r="B13627" s="1" t="s">
        <v>131</v>
      </c>
      <c r="C13627" s="218">
        <v>44950</v>
      </c>
      <c r="D13627" s="218">
        <v>44947</v>
      </c>
      <c r="E13627" s="1">
        <v>1</v>
      </c>
      <c r="F13627" s="62">
        <v>23.51</v>
      </c>
    </row>
    <row r="13628" spans="1:6" x14ac:dyDescent="0.35">
      <c r="A13628" s="1">
        <v>108</v>
      </c>
      <c r="B13628" s="1" t="s">
        <v>131</v>
      </c>
      <c r="C13628" s="218">
        <v>44950</v>
      </c>
      <c r="D13628" s="218">
        <v>44948</v>
      </c>
      <c r="E13628" s="1">
        <v>2</v>
      </c>
      <c r="F13628" s="62">
        <v>46.63</v>
      </c>
    </row>
    <row r="13629" spans="1:6" x14ac:dyDescent="0.35">
      <c r="A13629" s="1">
        <v>108</v>
      </c>
      <c r="B13629" s="1" t="s">
        <v>131</v>
      </c>
      <c r="C13629" s="218">
        <v>44950</v>
      </c>
      <c r="D13629" s="218">
        <v>44949</v>
      </c>
      <c r="E13629" s="1">
        <v>16</v>
      </c>
      <c r="F13629" s="62">
        <v>517.5</v>
      </c>
    </row>
    <row r="13630" spans="1:6" x14ac:dyDescent="0.35">
      <c r="A13630" s="1">
        <v>108</v>
      </c>
      <c r="B13630" s="1" t="s">
        <v>131</v>
      </c>
      <c r="C13630" s="218">
        <v>44950</v>
      </c>
      <c r="D13630" s="218">
        <v>44950</v>
      </c>
      <c r="E13630" s="1">
        <v>5</v>
      </c>
      <c r="F13630" s="62">
        <v>176.26</v>
      </c>
    </row>
    <row r="13631" spans="1:6" x14ac:dyDescent="0.35">
      <c r="A13631" s="1">
        <v>108</v>
      </c>
      <c r="B13631" s="1" t="s">
        <v>131</v>
      </c>
      <c r="C13631" s="218">
        <v>44951</v>
      </c>
      <c r="D13631" s="218">
        <v>44948</v>
      </c>
      <c r="E13631" s="1">
        <v>1</v>
      </c>
      <c r="F13631" s="62">
        <v>51.58</v>
      </c>
    </row>
    <row r="13632" spans="1:6" x14ac:dyDescent="0.35">
      <c r="A13632" s="1">
        <v>108</v>
      </c>
      <c r="B13632" s="1" t="s">
        <v>131</v>
      </c>
      <c r="C13632" s="218">
        <v>44951</v>
      </c>
      <c r="D13632" s="218">
        <v>44949</v>
      </c>
      <c r="E13632" s="1">
        <v>3</v>
      </c>
      <c r="F13632" s="62">
        <v>98.6</v>
      </c>
    </row>
    <row r="13633" spans="1:6" x14ac:dyDescent="0.35">
      <c r="A13633" s="1">
        <v>108</v>
      </c>
      <c r="B13633" s="1" t="s">
        <v>131</v>
      </c>
      <c r="C13633" s="218">
        <v>44951</v>
      </c>
      <c r="D13633" s="218">
        <v>44950</v>
      </c>
      <c r="E13633" s="1">
        <v>10</v>
      </c>
      <c r="F13633" s="62">
        <v>317.39</v>
      </c>
    </row>
    <row r="13634" spans="1:6" x14ac:dyDescent="0.35">
      <c r="A13634" s="1">
        <v>108</v>
      </c>
      <c r="B13634" s="1" t="s">
        <v>131</v>
      </c>
      <c r="C13634" s="218">
        <v>44951</v>
      </c>
      <c r="D13634" s="218">
        <v>44951</v>
      </c>
      <c r="E13634" s="1">
        <v>1</v>
      </c>
      <c r="F13634" s="62">
        <v>52.67</v>
      </c>
    </row>
    <row r="13635" spans="1:6" x14ac:dyDescent="0.35">
      <c r="A13635" s="1">
        <v>108</v>
      </c>
      <c r="B13635" s="1" t="s">
        <v>131</v>
      </c>
      <c r="C13635" s="218">
        <v>44952</v>
      </c>
      <c r="D13635" s="218">
        <v>44950</v>
      </c>
      <c r="E13635" s="1">
        <v>7</v>
      </c>
      <c r="F13635" s="62">
        <v>191.35</v>
      </c>
    </row>
    <row r="13636" spans="1:6" x14ac:dyDescent="0.35">
      <c r="A13636" s="1">
        <v>108</v>
      </c>
      <c r="B13636" s="1" t="s">
        <v>131</v>
      </c>
      <c r="C13636" s="218">
        <v>44952</v>
      </c>
      <c r="D13636" s="218">
        <v>44951</v>
      </c>
      <c r="E13636" s="1">
        <v>11</v>
      </c>
      <c r="F13636" s="62">
        <v>419.65</v>
      </c>
    </row>
    <row r="13637" spans="1:6" x14ac:dyDescent="0.35">
      <c r="A13637" s="1">
        <v>108</v>
      </c>
      <c r="B13637" s="1" t="s">
        <v>131</v>
      </c>
      <c r="C13637" s="218">
        <v>44952</v>
      </c>
      <c r="D13637" s="218">
        <v>44952</v>
      </c>
      <c r="E13637" s="1">
        <v>3</v>
      </c>
      <c r="F13637" s="62">
        <v>98.2</v>
      </c>
    </row>
    <row r="13638" spans="1:6" x14ac:dyDescent="0.35">
      <c r="A13638" s="1">
        <v>110</v>
      </c>
      <c r="B13638" s="1" t="s">
        <v>132</v>
      </c>
      <c r="C13638" s="218">
        <v>44881</v>
      </c>
      <c r="D13638" s="218">
        <v>44878</v>
      </c>
      <c r="E13638" s="1">
        <v>5</v>
      </c>
      <c r="F13638" s="62">
        <v>118.5</v>
      </c>
    </row>
    <row r="13639" spans="1:6" x14ac:dyDescent="0.35">
      <c r="A13639" s="1">
        <v>110</v>
      </c>
      <c r="B13639" s="1" t="s">
        <v>132</v>
      </c>
      <c r="C13639" s="218">
        <v>44881</v>
      </c>
      <c r="D13639" s="218">
        <v>44879</v>
      </c>
      <c r="E13639" s="1">
        <v>2</v>
      </c>
      <c r="F13639" s="62">
        <v>73.11</v>
      </c>
    </row>
    <row r="13640" spans="1:6" x14ac:dyDescent="0.35">
      <c r="A13640" s="1">
        <v>110</v>
      </c>
      <c r="B13640" s="1" t="s">
        <v>132</v>
      </c>
      <c r="C13640" s="218">
        <v>44885</v>
      </c>
      <c r="D13640" s="218">
        <v>44878</v>
      </c>
      <c r="E13640" s="1">
        <v>1</v>
      </c>
      <c r="F13640" s="62">
        <v>23.26</v>
      </c>
    </row>
    <row r="13641" spans="1:6" x14ac:dyDescent="0.35">
      <c r="A13641" s="1">
        <v>110</v>
      </c>
      <c r="B13641" s="1" t="s">
        <v>132</v>
      </c>
      <c r="C13641" s="218">
        <v>44885</v>
      </c>
      <c r="D13641" s="218">
        <v>44879</v>
      </c>
      <c r="E13641" s="1">
        <v>1</v>
      </c>
      <c r="F13641" s="62">
        <v>23.46</v>
      </c>
    </row>
    <row r="13642" spans="1:6" x14ac:dyDescent="0.35">
      <c r="A13642" s="1">
        <v>110</v>
      </c>
      <c r="B13642" s="1" t="s">
        <v>132</v>
      </c>
      <c r="C13642" s="218">
        <v>44885</v>
      </c>
      <c r="D13642" s="218">
        <v>44880</v>
      </c>
      <c r="E13642" s="1">
        <v>3</v>
      </c>
      <c r="F13642" s="62">
        <v>67.510000000000005</v>
      </c>
    </row>
    <row r="13643" spans="1:6" x14ac:dyDescent="0.35">
      <c r="A13643" s="1">
        <v>110</v>
      </c>
      <c r="B13643" s="1" t="s">
        <v>132</v>
      </c>
      <c r="C13643" s="218">
        <v>44885</v>
      </c>
      <c r="D13643" s="218">
        <v>44881</v>
      </c>
      <c r="E13643" s="1">
        <v>5</v>
      </c>
      <c r="F13643" s="62">
        <v>160.52000000000001</v>
      </c>
    </row>
    <row r="13644" spans="1:6" x14ac:dyDescent="0.35">
      <c r="A13644" s="1">
        <v>110</v>
      </c>
      <c r="B13644" s="1" t="s">
        <v>132</v>
      </c>
      <c r="C13644" s="218">
        <v>44885</v>
      </c>
      <c r="D13644" s="218">
        <v>44882</v>
      </c>
      <c r="E13644" s="1">
        <v>1</v>
      </c>
      <c r="F13644" s="62">
        <v>49.2</v>
      </c>
    </row>
    <row r="13645" spans="1:6" x14ac:dyDescent="0.35">
      <c r="A13645" s="1">
        <v>110</v>
      </c>
      <c r="B13645" s="1" t="s">
        <v>132</v>
      </c>
      <c r="C13645" s="218">
        <v>44885</v>
      </c>
      <c r="D13645" s="218">
        <v>44883</v>
      </c>
      <c r="E13645" s="1">
        <v>2</v>
      </c>
      <c r="F13645" s="62">
        <v>73.16</v>
      </c>
    </row>
    <row r="13646" spans="1:6" x14ac:dyDescent="0.35">
      <c r="A13646" s="1">
        <v>110</v>
      </c>
      <c r="B13646" s="1" t="s">
        <v>132</v>
      </c>
      <c r="C13646" s="218">
        <v>44885</v>
      </c>
      <c r="D13646" s="218">
        <v>44884</v>
      </c>
      <c r="E13646" s="1">
        <v>1</v>
      </c>
      <c r="F13646" s="62">
        <v>23.61</v>
      </c>
    </row>
    <row r="13647" spans="1:6" x14ac:dyDescent="0.35">
      <c r="A13647" s="1">
        <v>110</v>
      </c>
      <c r="B13647" s="1" t="s">
        <v>132</v>
      </c>
      <c r="C13647" s="218">
        <v>44886</v>
      </c>
      <c r="D13647" s="218">
        <v>44879</v>
      </c>
      <c r="E13647" s="1">
        <v>2</v>
      </c>
      <c r="F13647" s="62">
        <v>45.69</v>
      </c>
    </row>
    <row r="13648" spans="1:6" x14ac:dyDescent="0.35">
      <c r="A13648" s="1">
        <v>110</v>
      </c>
      <c r="B13648" s="1" t="s">
        <v>132</v>
      </c>
      <c r="C13648" s="218">
        <v>44886</v>
      </c>
      <c r="D13648" s="218">
        <v>44881</v>
      </c>
      <c r="E13648" s="1">
        <v>1</v>
      </c>
      <c r="F13648" s="62">
        <v>49.4</v>
      </c>
    </row>
    <row r="13649" spans="1:6" x14ac:dyDescent="0.35">
      <c r="A13649" s="1">
        <v>110</v>
      </c>
      <c r="B13649" s="1" t="s">
        <v>132</v>
      </c>
      <c r="C13649" s="218">
        <v>44886</v>
      </c>
      <c r="D13649" s="218">
        <v>44882</v>
      </c>
      <c r="E13649" s="1">
        <v>2</v>
      </c>
      <c r="F13649" s="62">
        <v>99.35</v>
      </c>
    </row>
    <row r="13650" spans="1:6" x14ac:dyDescent="0.35">
      <c r="A13650" s="1">
        <v>110</v>
      </c>
      <c r="B13650" s="1" t="s">
        <v>132</v>
      </c>
      <c r="C13650" s="218">
        <v>44887</v>
      </c>
      <c r="D13650" s="218">
        <v>44878</v>
      </c>
      <c r="E13650" s="1">
        <v>1</v>
      </c>
      <c r="F13650" s="62">
        <v>23.61</v>
      </c>
    </row>
    <row r="13651" spans="1:6" x14ac:dyDescent="0.35">
      <c r="A13651" s="1">
        <v>110</v>
      </c>
      <c r="B13651" s="1" t="s">
        <v>132</v>
      </c>
      <c r="C13651" s="218">
        <v>44887</v>
      </c>
      <c r="D13651" s="218">
        <v>44879</v>
      </c>
      <c r="E13651" s="1">
        <v>1</v>
      </c>
      <c r="F13651" s="62">
        <v>23.26</v>
      </c>
    </row>
    <row r="13652" spans="1:6" x14ac:dyDescent="0.35">
      <c r="A13652" s="1">
        <v>110</v>
      </c>
      <c r="B13652" s="1" t="s">
        <v>132</v>
      </c>
      <c r="C13652" s="218">
        <v>44887</v>
      </c>
      <c r="D13652" s="218">
        <v>44880</v>
      </c>
      <c r="E13652" s="1">
        <v>5</v>
      </c>
      <c r="F13652" s="62">
        <v>111.33</v>
      </c>
    </row>
    <row r="13653" spans="1:6" x14ac:dyDescent="0.35">
      <c r="A13653" s="1">
        <v>110</v>
      </c>
      <c r="B13653" s="1" t="s">
        <v>132</v>
      </c>
      <c r="C13653" s="218">
        <v>44887</v>
      </c>
      <c r="D13653" s="218">
        <v>44881</v>
      </c>
      <c r="E13653" s="1">
        <v>3</v>
      </c>
      <c r="F13653" s="62">
        <v>70.58</v>
      </c>
    </row>
    <row r="13654" spans="1:6" x14ac:dyDescent="0.35">
      <c r="A13654" s="1">
        <v>110</v>
      </c>
      <c r="B13654" s="1" t="s">
        <v>132</v>
      </c>
      <c r="C13654" s="218">
        <v>44887</v>
      </c>
      <c r="D13654" s="218">
        <v>44882</v>
      </c>
      <c r="E13654" s="1">
        <v>3</v>
      </c>
      <c r="F13654" s="62">
        <v>70.930000000000007</v>
      </c>
    </row>
    <row r="13655" spans="1:6" x14ac:dyDescent="0.35">
      <c r="A13655" s="1">
        <v>110</v>
      </c>
      <c r="B13655" s="1" t="s">
        <v>132</v>
      </c>
      <c r="C13655" s="218">
        <v>44887</v>
      </c>
      <c r="D13655" s="218">
        <v>44883</v>
      </c>
      <c r="E13655" s="1">
        <v>7</v>
      </c>
      <c r="F13655" s="62">
        <v>225.91</v>
      </c>
    </row>
    <row r="13656" spans="1:6" x14ac:dyDescent="0.35">
      <c r="A13656" s="1">
        <v>110</v>
      </c>
      <c r="B13656" s="1" t="s">
        <v>132</v>
      </c>
      <c r="C13656" s="218">
        <v>44887</v>
      </c>
      <c r="D13656" s="218">
        <v>44884</v>
      </c>
      <c r="E13656" s="1">
        <v>5</v>
      </c>
      <c r="F13656" s="62">
        <v>246.5</v>
      </c>
    </row>
    <row r="13657" spans="1:6" x14ac:dyDescent="0.35">
      <c r="A13657" s="1">
        <v>110</v>
      </c>
      <c r="B13657" s="1" t="s">
        <v>132</v>
      </c>
      <c r="C13657" s="218">
        <v>44888</v>
      </c>
      <c r="D13657" s="218">
        <v>44878</v>
      </c>
      <c r="E13657" s="1">
        <v>2</v>
      </c>
      <c r="F13657" s="62">
        <v>47.17</v>
      </c>
    </row>
    <row r="13658" spans="1:6" x14ac:dyDescent="0.35">
      <c r="A13658" s="1">
        <v>110</v>
      </c>
      <c r="B13658" s="1" t="s">
        <v>132</v>
      </c>
      <c r="C13658" s="218">
        <v>44888</v>
      </c>
      <c r="D13658" s="218">
        <v>44879</v>
      </c>
      <c r="E13658" s="1">
        <v>1</v>
      </c>
      <c r="F13658" s="62">
        <v>23.56</v>
      </c>
    </row>
    <row r="13659" spans="1:6" x14ac:dyDescent="0.35">
      <c r="A13659" s="1">
        <v>110</v>
      </c>
      <c r="B13659" s="1" t="s">
        <v>132</v>
      </c>
      <c r="C13659" s="218">
        <v>44888</v>
      </c>
      <c r="D13659" s="218">
        <v>44880</v>
      </c>
      <c r="E13659" s="1">
        <v>3</v>
      </c>
      <c r="F13659" s="62">
        <v>70.78</v>
      </c>
    </row>
    <row r="13660" spans="1:6" x14ac:dyDescent="0.35">
      <c r="A13660" s="1">
        <v>110</v>
      </c>
      <c r="B13660" s="1" t="s">
        <v>132</v>
      </c>
      <c r="C13660" s="218">
        <v>44888</v>
      </c>
      <c r="D13660" s="218">
        <v>44881</v>
      </c>
      <c r="E13660" s="1">
        <v>1</v>
      </c>
      <c r="F13660" s="62">
        <v>23.66</v>
      </c>
    </row>
    <row r="13661" spans="1:6" x14ac:dyDescent="0.35">
      <c r="A13661" s="1">
        <v>110</v>
      </c>
      <c r="B13661" s="1" t="s">
        <v>132</v>
      </c>
      <c r="C13661" s="218">
        <v>44888</v>
      </c>
      <c r="D13661" s="218">
        <v>44882</v>
      </c>
      <c r="E13661" s="1">
        <v>5</v>
      </c>
      <c r="F13661" s="62">
        <v>138.69</v>
      </c>
    </row>
    <row r="13662" spans="1:6" x14ac:dyDescent="0.35">
      <c r="A13662" s="1">
        <v>110</v>
      </c>
      <c r="B13662" s="1" t="s">
        <v>132</v>
      </c>
      <c r="C13662" s="218">
        <v>44888</v>
      </c>
      <c r="D13662" s="218">
        <v>44883</v>
      </c>
      <c r="E13662" s="1">
        <v>6</v>
      </c>
      <c r="F13662" s="62">
        <v>164.49</v>
      </c>
    </row>
    <row r="13663" spans="1:6" x14ac:dyDescent="0.35">
      <c r="A13663" s="1">
        <v>110</v>
      </c>
      <c r="B13663" s="1" t="s">
        <v>132</v>
      </c>
      <c r="C13663" s="218">
        <v>44888</v>
      </c>
      <c r="D13663" s="218">
        <v>44884</v>
      </c>
      <c r="E13663" s="1">
        <v>6</v>
      </c>
      <c r="F13663" s="62">
        <v>167.45</v>
      </c>
    </row>
    <row r="13664" spans="1:6" x14ac:dyDescent="0.35">
      <c r="A13664" s="1">
        <v>110</v>
      </c>
      <c r="B13664" s="1" t="s">
        <v>132</v>
      </c>
      <c r="C13664" s="218">
        <v>44889</v>
      </c>
      <c r="D13664" s="218">
        <v>44878</v>
      </c>
      <c r="E13664" s="1">
        <v>1</v>
      </c>
      <c r="F13664" s="62">
        <v>23.66</v>
      </c>
    </row>
    <row r="13665" spans="1:6" x14ac:dyDescent="0.35">
      <c r="A13665" s="1">
        <v>110</v>
      </c>
      <c r="B13665" s="1" t="s">
        <v>132</v>
      </c>
      <c r="C13665" s="218">
        <v>44889</v>
      </c>
      <c r="D13665" s="218">
        <v>44882</v>
      </c>
      <c r="E13665" s="1">
        <v>1</v>
      </c>
      <c r="F13665" s="62">
        <v>21.38</v>
      </c>
    </row>
    <row r="13666" spans="1:6" x14ac:dyDescent="0.35">
      <c r="A13666" s="1">
        <v>110</v>
      </c>
      <c r="B13666" s="1" t="s">
        <v>132</v>
      </c>
      <c r="C13666" s="218">
        <v>44889</v>
      </c>
      <c r="D13666" s="218">
        <v>44883</v>
      </c>
      <c r="E13666" s="1">
        <v>4</v>
      </c>
      <c r="F13666" s="62">
        <v>165.67</v>
      </c>
    </row>
    <row r="13667" spans="1:6" x14ac:dyDescent="0.35">
      <c r="A13667" s="1">
        <v>110</v>
      </c>
      <c r="B13667" s="1" t="s">
        <v>132</v>
      </c>
      <c r="C13667" s="218">
        <v>44889</v>
      </c>
      <c r="D13667" s="218">
        <v>44884</v>
      </c>
      <c r="E13667" s="1">
        <v>2</v>
      </c>
      <c r="F13667" s="62">
        <v>47.32</v>
      </c>
    </row>
    <row r="13668" spans="1:6" x14ac:dyDescent="0.35">
      <c r="A13668" s="1">
        <v>110</v>
      </c>
      <c r="B13668" s="1" t="s">
        <v>132</v>
      </c>
      <c r="C13668" s="218">
        <v>44889</v>
      </c>
      <c r="D13668" s="218">
        <v>44889</v>
      </c>
      <c r="E13668" s="1">
        <v>6</v>
      </c>
      <c r="F13668" s="62">
        <v>219.03</v>
      </c>
    </row>
    <row r="13669" spans="1:6" x14ac:dyDescent="0.35">
      <c r="A13669" s="1">
        <v>110</v>
      </c>
      <c r="B13669" s="1" t="s">
        <v>132</v>
      </c>
      <c r="C13669" s="218">
        <v>44890</v>
      </c>
      <c r="D13669" s="218">
        <v>44889</v>
      </c>
      <c r="E13669" s="1">
        <v>4</v>
      </c>
      <c r="F13669" s="62">
        <v>146.32</v>
      </c>
    </row>
    <row r="13670" spans="1:6" x14ac:dyDescent="0.35">
      <c r="A13670" s="1">
        <v>110</v>
      </c>
      <c r="B13670" s="1" t="s">
        <v>132</v>
      </c>
      <c r="C13670" s="218">
        <v>44890</v>
      </c>
      <c r="D13670" s="218">
        <v>44890</v>
      </c>
      <c r="E13670" s="1">
        <v>9</v>
      </c>
      <c r="F13670" s="62">
        <v>366.93</v>
      </c>
    </row>
    <row r="13671" spans="1:6" x14ac:dyDescent="0.35">
      <c r="A13671" s="1">
        <v>110</v>
      </c>
      <c r="B13671" s="1" t="s">
        <v>132</v>
      </c>
      <c r="C13671" s="218">
        <v>44891</v>
      </c>
      <c r="D13671" s="218">
        <v>44889</v>
      </c>
      <c r="E13671" s="1">
        <v>5</v>
      </c>
      <c r="F13671" s="62">
        <v>143.74</v>
      </c>
    </row>
    <row r="13672" spans="1:6" x14ac:dyDescent="0.35">
      <c r="A13672" s="1">
        <v>110</v>
      </c>
      <c r="B13672" s="1" t="s">
        <v>132</v>
      </c>
      <c r="C13672" s="218">
        <v>44891</v>
      </c>
      <c r="D13672" s="218">
        <v>44890</v>
      </c>
      <c r="E13672" s="1">
        <v>6</v>
      </c>
      <c r="F13672" s="62">
        <v>240.12</v>
      </c>
    </row>
    <row r="13673" spans="1:6" x14ac:dyDescent="0.35">
      <c r="A13673" s="1">
        <v>110</v>
      </c>
      <c r="B13673" s="1" t="s">
        <v>132</v>
      </c>
      <c r="C13673" s="218">
        <v>44891</v>
      </c>
      <c r="D13673" s="218">
        <v>44891</v>
      </c>
      <c r="E13673" s="1">
        <v>7</v>
      </c>
      <c r="F13673" s="62">
        <v>241.85</v>
      </c>
    </row>
    <row r="13674" spans="1:6" x14ac:dyDescent="0.35">
      <c r="A13674" s="1">
        <v>110</v>
      </c>
      <c r="B13674" s="1" t="s">
        <v>132</v>
      </c>
      <c r="C13674" s="218">
        <v>44892</v>
      </c>
      <c r="D13674" s="218">
        <v>44889</v>
      </c>
      <c r="E13674" s="1">
        <v>3</v>
      </c>
      <c r="F13674" s="62">
        <v>70.239999999999995</v>
      </c>
    </row>
    <row r="13675" spans="1:6" x14ac:dyDescent="0.35">
      <c r="A13675" s="1">
        <v>110</v>
      </c>
      <c r="B13675" s="1" t="s">
        <v>132</v>
      </c>
      <c r="C13675" s="218">
        <v>44892</v>
      </c>
      <c r="D13675" s="218">
        <v>44890</v>
      </c>
      <c r="E13675" s="1">
        <v>9</v>
      </c>
      <c r="F13675" s="62">
        <v>319.26</v>
      </c>
    </row>
    <row r="13676" spans="1:6" x14ac:dyDescent="0.35">
      <c r="A13676" s="1">
        <v>110</v>
      </c>
      <c r="B13676" s="1" t="s">
        <v>132</v>
      </c>
      <c r="C13676" s="218">
        <v>44892</v>
      </c>
      <c r="D13676" s="218">
        <v>44891</v>
      </c>
      <c r="E13676" s="1">
        <v>3</v>
      </c>
      <c r="F13676" s="62">
        <v>124.54</v>
      </c>
    </row>
    <row r="13677" spans="1:6" x14ac:dyDescent="0.35">
      <c r="A13677" s="1">
        <v>110</v>
      </c>
      <c r="B13677" s="1" t="s">
        <v>132</v>
      </c>
      <c r="C13677" s="218">
        <v>44892</v>
      </c>
      <c r="D13677" s="218">
        <v>44892</v>
      </c>
      <c r="E13677" s="1">
        <v>8</v>
      </c>
      <c r="F13677" s="62">
        <v>320.85000000000002</v>
      </c>
    </row>
    <row r="13678" spans="1:6" x14ac:dyDescent="0.35">
      <c r="A13678" s="1">
        <v>110</v>
      </c>
      <c r="B13678" s="1" t="s">
        <v>132</v>
      </c>
      <c r="C13678" s="218">
        <v>44893</v>
      </c>
      <c r="D13678" s="218">
        <v>44889</v>
      </c>
      <c r="E13678" s="1">
        <v>1</v>
      </c>
      <c r="F13678" s="62">
        <v>23.66</v>
      </c>
    </row>
    <row r="13679" spans="1:6" x14ac:dyDescent="0.35">
      <c r="A13679" s="1">
        <v>110</v>
      </c>
      <c r="B13679" s="1" t="s">
        <v>132</v>
      </c>
      <c r="C13679" s="218">
        <v>44893</v>
      </c>
      <c r="D13679" s="218">
        <v>44890</v>
      </c>
      <c r="E13679" s="1">
        <v>7</v>
      </c>
      <c r="F13679" s="62">
        <v>218.14</v>
      </c>
    </row>
    <row r="13680" spans="1:6" x14ac:dyDescent="0.35">
      <c r="A13680" s="1">
        <v>110</v>
      </c>
      <c r="B13680" s="1" t="s">
        <v>132</v>
      </c>
      <c r="C13680" s="218">
        <v>44893</v>
      </c>
      <c r="D13680" s="218">
        <v>44891</v>
      </c>
      <c r="E13680" s="1">
        <v>2</v>
      </c>
      <c r="F13680" s="62">
        <v>100.24</v>
      </c>
    </row>
    <row r="13681" spans="1:6" x14ac:dyDescent="0.35">
      <c r="A13681" s="1">
        <v>110</v>
      </c>
      <c r="B13681" s="1" t="s">
        <v>132</v>
      </c>
      <c r="C13681" s="218">
        <v>44893</v>
      </c>
      <c r="D13681" s="218">
        <v>44892</v>
      </c>
      <c r="E13681" s="1">
        <v>6</v>
      </c>
      <c r="F13681" s="62">
        <v>194.08</v>
      </c>
    </row>
    <row r="13682" spans="1:6" x14ac:dyDescent="0.35">
      <c r="A13682" s="1">
        <v>110</v>
      </c>
      <c r="B13682" s="1" t="s">
        <v>132</v>
      </c>
      <c r="C13682" s="218">
        <v>44893</v>
      </c>
      <c r="D13682" s="218">
        <v>44893</v>
      </c>
      <c r="E13682" s="1">
        <v>9</v>
      </c>
      <c r="F13682" s="62">
        <v>345.6</v>
      </c>
    </row>
    <row r="13683" spans="1:6" x14ac:dyDescent="0.35">
      <c r="A13683" s="1">
        <v>110</v>
      </c>
      <c r="B13683" s="1" t="s">
        <v>132</v>
      </c>
      <c r="C13683" s="218">
        <v>44894</v>
      </c>
      <c r="D13683" s="218">
        <v>44891</v>
      </c>
      <c r="E13683" s="1">
        <v>1</v>
      </c>
      <c r="F13683" s="62">
        <v>50.44</v>
      </c>
    </row>
    <row r="13684" spans="1:6" x14ac:dyDescent="0.35">
      <c r="A13684" s="1">
        <v>110</v>
      </c>
      <c r="B13684" s="1" t="s">
        <v>132</v>
      </c>
      <c r="C13684" s="218">
        <v>44894</v>
      </c>
      <c r="D13684" s="218">
        <v>44892</v>
      </c>
      <c r="E13684" s="1">
        <v>1</v>
      </c>
      <c r="F13684" s="62">
        <v>50.94</v>
      </c>
    </row>
    <row r="13685" spans="1:6" x14ac:dyDescent="0.35">
      <c r="A13685" s="1">
        <v>110</v>
      </c>
      <c r="B13685" s="1" t="s">
        <v>132</v>
      </c>
      <c r="C13685" s="218">
        <v>44894</v>
      </c>
      <c r="D13685" s="218">
        <v>44893</v>
      </c>
      <c r="E13685" s="1">
        <v>5</v>
      </c>
      <c r="F13685" s="62">
        <v>225.12</v>
      </c>
    </row>
    <row r="13686" spans="1:6" x14ac:dyDescent="0.35">
      <c r="A13686" s="1">
        <v>110</v>
      </c>
      <c r="B13686" s="1" t="s">
        <v>132</v>
      </c>
      <c r="C13686" s="218">
        <v>44894</v>
      </c>
      <c r="D13686" s="218">
        <v>44894</v>
      </c>
      <c r="E13686" s="1">
        <v>11</v>
      </c>
      <c r="F13686" s="62">
        <v>393.78</v>
      </c>
    </row>
    <row r="13687" spans="1:6" x14ac:dyDescent="0.35">
      <c r="A13687" s="1">
        <v>110</v>
      </c>
      <c r="B13687" s="1" t="s">
        <v>132</v>
      </c>
      <c r="C13687" s="218">
        <v>44895</v>
      </c>
      <c r="D13687" s="218">
        <v>44890</v>
      </c>
      <c r="E13687" s="1">
        <v>3</v>
      </c>
      <c r="F13687" s="62">
        <v>123.8</v>
      </c>
    </row>
    <row r="13688" spans="1:6" x14ac:dyDescent="0.35">
      <c r="A13688" s="1">
        <v>110</v>
      </c>
      <c r="B13688" s="1" t="s">
        <v>132</v>
      </c>
      <c r="C13688" s="218">
        <v>44895</v>
      </c>
      <c r="D13688" s="218">
        <v>44892</v>
      </c>
      <c r="E13688" s="1">
        <v>1</v>
      </c>
      <c r="F13688" s="62">
        <v>23.76</v>
      </c>
    </row>
    <row r="13689" spans="1:6" x14ac:dyDescent="0.35">
      <c r="A13689" s="1">
        <v>110</v>
      </c>
      <c r="B13689" s="1" t="s">
        <v>132</v>
      </c>
      <c r="C13689" s="218">
        <v>44895</v>
      </c>
      <c r="D13689" s="218">
        <v>44893</v>
      </c>
      <c r="E13689" s="1">
        <v>2</v>
      </c>
      <c r="F13689" s="62">
        <v>74.349999999999994</v>
      </c>
    </row>
    <row r="13690" spans="1:6" x14ac:dyDescent="0.35">
      <c r="A13690" s="1">
        <v>110</v>
      </c>
      <c r="B13690" s="1" t="s">
        <v>132</v>
      </c>
      <c r="C13690" s="218">
        <v>44895</v>
      </c>
      <c r="D13690" s="218">
        <v>44894</v>
      </c>
      <c r="E13690" s="1">
        <v>5</v>
      </c>
      <c r="F13690" s="62">
        <v>118.3</v>
      </c>
    </row>
    <row r="13691" spans="1:6" x14ac:dyDescent="0.35">
      <c r="A13691" s="1">
        <v>110</v>
      </c>
      <c r="B13691" s="1" t="s">
        <v>132</v>
      </c>
      <c r="C13691" s="218">
        <v>44895</v>
      </c>
      <c r="D13691" s="218">
        <v>44895</v>
      </c>
      <c r="E13691" s="1">
        <v>8</v>
      </c>
      <c r="F13691" s="62">
        <v>352.48</v>
      </c>
    </row>
    <row r="13692" spans="1:6" x14ac:dyDescent="0.35">
      <c r="A13692" s="1">
        <v>110</v>
      </c>
      <c r="B13692" s="1" t="s">
        <v>132</v>
      </c>
      <c r="C13692" s="218">
        <v>44896</v>
      </c>
      <c r="D13692" s="218">
        <v>44891</v>
      </c>
      <c r="E13692" s="1">
        <v>1</v>
      </c>
      <c r="F13692" s="62">
        <v>50.59</v>
      </c>
    </row>
    <row r="13693" spans="1:6" x14ac:dyDescent="0.35">
      <c r="A13693" s="1">
        <v>110</v>
      </c>
      <c r="B13693" s="1" t="s">
        <v>132</v>
      </c>
      <c r="C13693" s="218">
        <v>44896</v>
      </c>
      <c r="D13693" s="218">
        <v>44892</v>
      </c>
      <c r="E13693" s="1">
        <v>2</v>
      </c>
      <c r="F13693" s="62">
        <v>47.02</v>
      </c>
    </row>
    <row r="13694" spans="1:6" x14ac:dyDescent="0.35">
      <c r="A13694" s="1">
        <v>110</v>
      </c>
      <c r="B13694" s="1" t="s">
        <v>132</v>
      </c>
      <c r="C13694" s="218">
        <v>44896</v>
      </c>
      <c r="D13694" s="218">
        <v>44893</v>
      </c>
      <c r="E13694" s="1">
        <v>3</v>
      </c>
      <c r="F13694" s="62">
        <v>70.34</v>
      </c>
    </row>
    <row r="13695" spans="1:6" x14ac:dyDescent="0.35">
      <c r="A13695" s="1">
        <v>110</v>
      </c>
      <c r="B13695" s="1" t="s">
        <v>132</v>
      </c>
      <c r="C13695" s="218">
        <v>44896</v>
      </c>
      <c r="D13695" s="218">
        <v>44894</v>
      </c>
      <c r="E13695" s="1">
        <v>2</v>
      </c>
      <c r="F13695" s="62">
        <v>73.41</v>
      </c>
    </row>
    <row r="13696" spans="1:6" x14ac:dyDescent="0.35">
      <c r="A13696" s="1">
        <v>110</v>
      </c>
      <c r="B13696" s="1" t="s">
        <v>132</v>
      </c>
      <c r="C13696" s="218">
        <v>44896</v>
      </c>
      <c r="D13696" s="218">
        <v>44895</v>
      </c>
      <c r="E13696" s="1">
        <v>4</v>
      </c>
      <c r="F13696" s="62">
        <v>94.24</v>
      </c>
    </row>
    <row r="13697" spans="1:6" x14ac:dyDescent="0.35">
      <c r="A13697" s="1">
        <v>110</v>
      </c>
      <c r="B13697" s="1" t="s">
        <v>132</v>
      </c>
      <c r="C13697" s="218">
        <v>44896</v>
      </c>
      <c r="D13697" s="218">
        <v>44896</v>
      </c>
      <c r="E13697" s="1">
        <v>9</v>
      </c>
      <c r="F13697" s="62">
        <v>344.52</v>
      </c>
    </row>
    <row r="13698" spans="1:6" x14ac:dyDescent="0.35">
      <c r="A13698" s="1">
        <v>110</v>
      </c>
      <c r="B13698" s="1" t="s">
        <v>132</v>
      </c>
      <c r="C13698" s="218">
        <v>44897</v>
      </c>
      <c r="D13698" s="218">
        <v>44893</v>
      </c>
      <c r="E13698" s="1">
        <v>2</v>
      </c>
      <c r="F13698" s="62">
        <v>47.27</v>
      </c>
    </row>
    <row r="13699" spans="1:6" x14ac:dyDescent="0.35">
      <c r="A13699" s="1">
        <v>110</v>
      </c>
      <c r="B13699" s="1" t="s">
        <v>132</v>
      </c>
      <c r="C13699" s="218">
        <v>44897</v>
      </c>
      <c r="D13699" s="218">
        <v>44894</v>
      </c>
      <c r="E13699" s="1">
        <v>1</v>
      </c>
      <c r="F13699" s="62">
        <v>21.58</v>
      </c>
    </row>
    <row r="13700" spans="1:6" x14ac:dyDescent="0.35">
      <c r="A13700" s="1">
        <v>110</v>
      </c>
      <c r="B13700" s="1" t="s">
        <v>132</v>
      </c>
      <c r="C13700" s="218">
        <v>44897</v>
      </c>
      <c r="D13700" s="218">
        <v>44895</v>
      </c>
      <c r="E13700" s="1">
        <v>3</v>
      </c>
      <c r="F13700" s="62">
        <v>98.11</v>
      </c>
    </row>
    <row r="13701" spans="1:6" x14ac:dyDescent="0.35">
      <c r="A13701" s="1">
        <v>110</v>
      </c>
      <c r="B13701" s="1" t="s">
        <v>132</v>
      </c>
      <c r="C13701" s="218">
        <v>44897</v>
      </c>
      <c r="D13701" s="218">
        <v>44896</v>
      </c>
      <c r="E13701" s="1">
        <v>10</v>
      </c>
      <c r="F13701" s="62">
        <v>366.94</v>
      </c>
    </row>
    <row r="13702" spans="1:6" x14ac:dyDescent="0.35">
      <c r="A13702" s="1">
        <v>110</v>
      </c>
      <c r="B13702" s="1" t="s">
        <v>132</v>
      </c>
      <c r="C13702" s="218">
        <v>44897</v>
      </c>
      <c r="D13702" s="218">
        <v>44897</v>
      </c>
      <c r="E13702" s="1">
        <v>3</v>
      </c>
      <c r="F13702" s="62">
        <v>124.69</v>
      </c>
    </row>
    <row r="13703" spans="1:6" x14ac:dyDescent="0.35">
      <c r="A13703" s="1">
        <v>110</v>
      </c>
      <c r="B13703" s="1" t="s">
        <v>132</v>
      </c>
      <c r="C13703" s="218">
        <v>44898</v>
      </c>
      <c r="D13703" s="218">
        <v>44894</v>
      </c>
      <c r="E13703" s="1">
        <v>2</v>
      </c>
      <c r="F13703" s="62">
        <v>102.86</v>
      </c>
    </row>
    <row r="13704" spans="1:6" x14ac:dyDescent="0.35">
      <c r="A13704" s="1">
        <v>110</v>
      </c>
      <c r="B13704" s="1" t="s">
        <v>132</v>
      </c>
      <c r="C13704" s="218">
        <v>44898</v>
      </c>
      <c r="D13704" s="218">
        <v>44895</v>
      </c>
      <c r="E13704" s="1">
        <v>2</v>
      </c>
      <c r="F13704" s="62">
        <v>102.81</v>
      </c>
    </row>
    <row r="13705" spans="1:6" x14ac:dyDescent="0.35">
      <c r="A13705" s="1">
        <v>110</v>
      </c>
      <c r="B13705" s="1" t="s">
        <v>132</v>
      </c>
      <c r="C13705" s="218">
        <v>44898</v>
      </c>
      <c r="D13705" s="218">
        <v>44896</v>
      </c>
      <c r="E13705" s="1">
        <v>2</v>
      </c>
      <c r="F13705" s="62">
        <v>75.040000000000006</v>
      </c>
    </row>
    <row r="13706" spans="1:6" x14ac:dyDescent="0.35">
      <c r="A13706" s="1">
        <v>110</v>
      </c>
      <c r="B13706" s="1" t="s">
        <v>132</v>
      </c>
      <c r="C13706" s="218">
        <v>44898</v>
      </c>
      <c r="D13706" s="218">
        <v>44897</v>
      </c>
      <c r="E13706" s="1">
        <v>5</v>
      </c>
      <c r="F13706" s="62">
        <v>199.48</v>
      </c>
    </row>
    <row r="13707" spans="1:6" x14ac:dyDescent="0.35">
      <c r="A13707" s="1">
        <v>110</v>
      </c>
      <c r="B13707" s="1" t="s">
        <v>132</v>
      </c>
      <c r="C13707" s="218">
        <v>44898</v>
      </c>
      <c r="D13707" s="218">
        <v>44898</v>
      </c>
      <c r="E13707" s="1">
        <v>5</v>
      </c>
      <c r="F13707" s="62">
        <v>228.73</v>
      </c>
    </row>
    <row r="13708" spans="1:6" x14ac:dyDescent="0.35">
      <c r="A13708" s="1">
        <v>110</v>
      </c>
      <c r="B13708" s="1" t="s">
        <v>132</v>
      </c>
      <c r="C13708" s="218">
        <v>44899</v>
      </c>
      <c r="D13708" s="218">
        <v>44896</v>
      </c>
      <c r="E13708" s="1">
        <v>3</v>
      </c>
      <c r="F13708" s="62">
        <v>126.97</v>
      </c>
    </row>
    <row r="13709" spans="1:6" x14ac:dyDescent="0.35">
      <c r="A13709" s="1">
        <v>110</v>
      </c>
      <c r="B13709" s="1" t="s">
        <v>132</v>
      </c>
      <c r="C13709" s="218">
        <v>44899</v>
      </c>
      <c r="D13709" s="218">
        <v>44898</v>
      </c>
      <c r="E13709" s="1">
        <v>6</v>
      </c>
      <c r="F13709" s="62">
        <v>196.41</v>
      </c>
    </row>
    <row r="13710" spans="1:6" x14ac:dyDescent="0.35">
      <c r="A13710" s="1">
        <v>110</v>
      </c>
      <c r="B13710" s="1" t="s">
        <v>132</v>
      </c>
      <c r="C13710" s="218">
        <v>44899</v>
      </c>
      <c r="D13710" s="218">
        <v>44899</v>
      </c>
      <c r="E13710" s="1">
        <v>9</v>
      </c>
      <c r="F13710" s="62">
        <v>324.12</v>
      </c>
    </row>
    <row r="13711" spans="1:6" x14ac:dyDescent="0.35">
      <c r="A13711" s="1">
        <v>110</v>
      </c>
      <c r="B13711" s="1" t="s">
        <v>132</v>
      </c>
      <c r="C13711" s="218">
        <v>44900</v>
      </c>
      <c r="D13711" s="218">
        <v>44896</v>
      </c>
      <c r="E13711" s="1">
        <v>1</v>
      </c>
      <c r="F13711" s="62">
        <v>22.67</v>
      </c>
    </row>
    <row r="13712" spans="1:6" x14ac:dyDescent="0.35">
      <c r="A13712" s="1">
        <v>110</v>
      </c>
      <c r="B13712" s="1" t="s">
        <v>132</v>
      </c>
      <c r="C13712" s="218">
        <v>44900</v>
      </c>
      <c r="D13712" s="218">
        <v>44898</v>
      </c>
      <c r="E13712" s="1">
        <v>2</v>
      </c>
      <c r="F13712" s="62">
        <v>47.42</v>
      </c>
    </row>
    <row r="13713" spans="1:6" x14ac:dyDescent="0.35">
      <c r="A13713" s="1">
        <v>110</v>
      </c>
      <c r="B13713" s="1" t="s">
        <v>132</v>
      </c>
      <c r="C13713" s="218">
        <v>44900</v>
      </c>
      <c r="D13713" s="218">
        <v>44899</v>
      </c>
      <c r="E13713" s="1">
        <v>4</v>
      </c>
      <c r="F13713" s="62">
        <v>148.99</v>
      </c>
    </row>
    <row r="13714" spans="1:6" x14ac:dyDescent="0.35">
      <c r="A13714" s="1">
        <v>110</v>
      </c>
      <c r="B13714" s="1" t="s">
        <v>132</v>
      </c>
      <c r="C13714" s="218">
        <v>44900</v>
      </c>
      <c r="D13714" s="218">
        <v>44900</v>
      </c>
      <c r="E13714" s="1">
        <v>8</v>
      </c>
      <c r="F13714" s="62">
        <v>272.35000000000002</v>
      </c>
    </row>
    <row r="13715" spans="1:6" x14ac:dyDescent="0.35">
      <c r="A13715" s="1">
        <v>110</v>
      </c>
      <c r="B13715" s="1" t="s">
        <v>132</v>
      </c>
      <c r="C13715" s="218">
        <v>44901</v>
      </c>
      <c r="D13715" s="218">
        <v>44897</v>
      </c>
      <c r="E13715" s="1">
        <v>2</v>
      </c>
      <c r="F13715" s="62">
        <v>47.42</v>
      </c>
    </row>
    <row r="13716" spans="1:6" x14ac:dyDescent="0.35">
      <c r="A13716" s="1">
        <v>110</v>
      </c>
      <c r="B13716" s="1" t="s">
        <v>132</v>
      </c>
      <c r="C13716" s="218">
        <v>44901</v>
      </c>
      <c r="D13716" s="218">
        <v>44898</v>
      </c>
      <c r="E13716" s="1">
        <v>4</v>
      </c>
      <c r="F13716" s="62">
        <v>143.49</v>
      </c>
    </row>
    <row r="13717" spans="1:6" x14ac:dyDescent="0.35">
      <c r="A13717" s="1">
        <v>110</v>
      </c>
      <c r="B13717" s="1" t="s">
        <v>132</v>
      </c>
      <c r="C13717" s="218">
        <v>44901</v>
      </c>
      <c r="D13717" s="218">
        <v>44899</v>
      </c>
      <c r="E13717" s="1">
        <v>3</v>
      </c>
      <c r="F13717" s="62">
        <v>125.13</v>
      </c>
    </row>
    <row r="13718" spans="1:6" x14ac:dyDescent="0.35">
      <c r="A13718" s="1">
        <v>110</v>
      </c>
      <c r="B13718" s="1" t="s">
        <v>132</v>
      </c>
      <c r="C13718" s="218">
        <v>44901</v>
      </c>
      <c r="D13718" s="218">
        <v>44900</v>
      </c>
      <c r="E13718" s="1">
        <v>9</v>
      </c>
      <c r="F13718" s="62">
        <v>293.23</v>
      </c>
    </row>
    <row r="13719" spans="1:6" x14ac:dyDescent="0.35">
      <c r="A13719" s="1">
        <v>110</v>
      </c>
      <c r="B13719" s="1" t="s">
        <v>132</v>
      </c>
      <c r="C13719" s="218">
        <v>44901</v>
      </c>
      <c r="D13719" s="218">
        <v>44901</v>
      </c>
      <c r="E13719" s="1">
        <v>10</v>
      </c>
      <c r="F13719" s="62">
        <v>292.24</v>
      </c>
    </row>
    <row r="13720" spans="1:6" x14ac:dyDescent="0.35">
      <c r="A13720" s="1">
        <v>110</v>
      </c>
      <c r="B13720" s="1" t="s">
        <v>132</v>
      </c>
      <c r="C13720" s="218">
        <v>44902</v>
      </c>
      <c r="D13720" s="218">
        <v>44900</v>
      </c>
      <c r="E13720" s="1">
        <v>5</v>
      </c>
      <c r="F13720" s="62">
        <v>173.94</v>
      </c>
    </row>
    <row r="13721" spans="1:6" x14ac:dyDescent="0.35">
      <c r="A13721" s="1">
        <v>110</v>
      </c>
      <c r="B13721" s="1" t="s">
        <v>132</v>
      </c>
      <c r="C13721" s="218">
        <v>44902</v>
      </c>
      <c r="D13721" s="218">
        <v>44901</v>
      </c>
      <c r="E13721" s="1">
        <v>6</v>
      </c>
      <c r="F13721" s="62">
        <v>224.13</v>
      </c>
    </row>
    <row r="13722" spans="1:6" x14ac:dyDescent="0.35">
      <c r="A13722" s="1">
        <v>110</v>
      </c>
      <c r="B13722" s="1" t="s">
        <v>132</v>
      </c>
      <c r="C13722" s="218">
        <v>44902</v>
      </c>
      <c r="D13722" s="218">
        <v>44902</v>
      </c>
      <c r="E13722" s="1">
        <v>10</v>
      </c>
      <c r="F13722" s="62">
        <v>429.45</v>
      </c>
    </row>
    <row r="13723" spans="1:6" x14ac:dyDescent="0.35">
      <c r="A13723" s="1">
        <v>110</v>
      </c>
      <c r="B13723" s="1" t="s">
        <v>132</v>
      </c>
      <c r="C13723" s="218">
        <v>44903</v>
      </c>
      <c r="D13723" s="218">
        <v>44899</v>
      </c>
      <c r="E13723" s="1">
        <v>2</v>
      </c>
      <c r="F13723" s="62">
        <v>47.52</v>
      </c>
    </row>
    <row r="13724" spans="1:6" x14ac:dyDescent="0.35">
      <c r="A13724" s="1">
        <v>110</v>
      </c>
      <c r="B13724" s="1" t="s">
        <v>132</v>
      </c>
      <c r="C13724" s="218">
        <v>44903</v>
      </c>
      <c r="D13724" s="218">
        <v>44900</v>
      </c>
      <c r="E13724" s="1">
        <v>1</v>
      </c>
      <c r="F13724" s="62">
        <v>23.76</v>
      </c>
    </row>
    <row r="13725" spans="1:6" x14ac:dyDescent="0.35">
      <c r="A13725" s="1">
        <v>110</v>
      </c>
      <c r="B13725" s="1" t="s">
        <v>132</v>
      </c>
      <c r="C13725" s="218">
        <v>44903</v>
      </c>
      <c r="D13725" s="218">
        <v>44901</v>
      </c>
      <c r="E13725" s="1">
        <v>2</v>
      </c>
      <c r="F13725" s="62">
        <v>47.42</v>
      </c>
    </row>
    <row r="13726" spans="1:6" x14ac:dyDescent="0.35">
      <c r="A13726" s="1">
        <v>110</v>
      </c>
      <c r="B13726" s="1" t="s">
        <v>132</v>
      </c>
      <c r="C13726" s="218">
        <v>44903</v>
      </c>
      <c r="D13726" s="218">
        <v>44902</v>
      </c>
      <c r="E13726" s="1">
        <v>3</v>
      </c>
      <c r="F13726" s="62">
        <v>126.02</v>
      </c>
    </row>
    <row r="13727" spans="1:6" x14ac:dyDescent="0.35">
      <c r="A13727" s="1">
        <v>110</v>
      </c>
      <c r="B13727" s="1" t="s">
        <v>132</v>
      </c>
      <c r="C13727" s="218">
        <v>44903</v>
      </c>
      <c r="D13727" s="218">
        <v>44903</v>
      </c>
      <c r="E13727" s="1">
        <v>12</v>
      </c>
      <c r="F13727" s="62">
        <v>506.38</v>
      </c>
    </row>
    <row r="13728" spans="1:6" x14ac:dyDescent="0.35">
      <c r="A13728" s="1">
        <v>110</v>
      </c>
      <c r="B13728" s="1" t="s">
        <v>132</v>
      </c>
      <c r="C13728" s="218">
        <v>44904</v>
      </c>
      <c r="D13728" s="218">
        <v>44902</v>
      </c>
      <c r="E13728" s="1">
        <v>2</v>
      </c>
      <c r="F13728" s="62">
        <v>75.040000000000006</v>
      </c>
    </row>
    <row r="13729" spans="1:6" x14ac:dyDescent="0.35">
      <c r="A13729" s="1">
        <v>110</v>
      </c>
      <c r="B13729" s="1" t="s">
        <v>132</v>
      </c>
      <c r="C13729" s="218">
        <v>44904</v>
      </c>
      <c r="D13729" s="218">
        <v>44903</v>
      </c>
      <c r="E13729" s="1">
        <v>1</v>
      </c>
      <c r="F13729" s="62">
        <v>23.76</v>
      </c>
    </row>
    <row r="13730" spans="1:6" x14ac:dyDescent="0.35">
      <c r="A13730" s="1">
        <v>110</v>
      </c>
      <c r="B13730" s="1" t="s">
        <v>132</v>
      </c>
      <c r="C13730" s="218">
        <v>44904</v>
      </c>
      <c r="D13730" s="218">
        <v>44904</v>
      </c>
      <c r="E13730" s="1">
        <v>15</v>
      </c>
      <c r="F13730" s="62">
        <v>519.5</v>
      </c>
    </row>
    <row r="13731" spans="1:6" x14ac:dyDescent="0.35">
      <c r="A13731" s="1">
        <v>110</v>
      </c>
      <c r="B13731" s="1" t="s">
        <v>132</v>
      </c>
      <c r="C13731" s="218">
        <v>44905</v>
      </c>
      <c r="D13731" s="218">
        <v>44904</v>
      </c>
      <c r="E13731" s="1">
        <v>2</v>
      </c>
      <c r="F13731" s="62">
        <v>75.14</v>
      </c>
    </row>
    <row r="13732" spans="1:6" x14ac:dyDescent="0.35">
      <c r="A13732" s="1">
        <v>110</v>
      </c>
      <c r="B13732" s="1" t="s">
        <v>132</v>
      </c>
      <c r="C13732" s="218">
        <v>44905</v>
      </c>
      <c r="D13732" s="218">
        <v>44905</v>
      </c>
      <c r="E13732" s="1">
        <v>24</v>
      </c>
      <c r="F13732" s="62">
        <v>953.7</v>
      </c>
    </row>
    <row r="13733" spans="1:6" x14ac:dyDescent="0.35">
      <c r="A13733" s="1">
        <v>110</v>
      </c>
      <c r="B13733" s="1" t="s">
        <v>132</v>
      </c>
      <c r="C13733" s="218">
        <v>44906</v>
      </c>
      <c r="D13733" s="218">
        <v>44903</v>
      </c>
      <c r="E13733" s="1">
        <v>1</v>
      </c>
      <c r="F13733" s="62">
        <v>23.76</v>
      </c>
    </row>
    <row r="13734" spans="1:6" x14ac:dyDescent="0.35">
      <c r="A13734" s="1">
        <v>110</v>
      </c>
      <c r="B13734" s="1" t="s">
        <v>132</v>
      </c>
      <c r="C13734" s="218">
        <v>44906</v>
      </c>
      <c r="D13734" s="218">
        <v>44905</v>
      </c>
      <c r="E13734" s="1">
        <v>3</v>
      </c>
      <c r="F13734" s="62">
        <v>98.31</v>
      </c>
    </row>
    <row r="13735" spans="1:6" x14ac:dyDescent="0.35">
      <c r="A13735" s="1">
        <v>110</v>
      </c>
      <c r="B13735" s="1" t="s">
        <v>132</v>
      </c>
      <c r="C13735" s="218">
        <v>44906</v>
      </c>
      <c r="D13735" s="218">
        <v>44906</v>
      </c>
      <c r="E13735" s="1">
        <v>11</v>
      </c>
      <c r="F13735" s="62">
        <v>424.21</v>
      </c>
    </row>
    <row r="13736" spans="1:6" x14ac:dyDescent="0.35">
      <c r="A13736" s="1">
        <v>110</v>
      </c>
      <c r="B13736" s="1" t="s">
        <v>132</v>
      </c>
      <c r="C13736" s="218">
        <v>44907</v>
      </c>
      <c r="D13736" s="218">
        <v>44905</v>
      </c>
      <c r="E13736" s="1">
        <v>1</v>
      </c>
      <c r="F13736" s="62">
        <v>23.76</v>
      </c>
    </row>
    <row r="13737" spans="1:6" x14ac:dyDescent="0.35">
      <c r="A13737" s="1">
        <v>110</v>
      </c>
      <c r="B13737" s="1" t="s">
        <v>132</v>
      </c>
      <c r="C13737" s="218">
        <v>44907</v>
      </c>
      <c r="D13737" s="218">
        <v>44906</v>
      </c>
      <c r="E13737" s="1">
        <v>1</v>
      </c>
      <c r="F13737" s="62">
        <v>23.66</v>
      </c>
    </row>
    <row r="13738" spans="1:6" x14ac:dyDescent="0.35">
      <c r="A13738" s="1">
        <v>110</v>
      </c>
      <c r="B13738" s="1" t="s">
        <v>132</v>
      </c>
      <c r="C13738" s="218">
        <v>44907</v>
      </c>
      <c r="D13738" s="218">
        <v>44907</v>
      </c>
      <c r="E13738" s="1">
        <v>18</v>
      </c>
      <c r="F13738" s="62">
        <v>617.36</v>
      </c>
    </row>
    <row r="13739" spans="1:6" x14ac:dyDescent="0.35">
      <c r="A13739" s="1">
        <v>110</v>
      </c>
      <c r="B13739" s="1" t="s">
        <v>132</v>
      </c>
      <c r="C13739" s="218">
        <v>44908</v>
      </c>
      <c r="D13739" s="218">
        <v>44907</v>
      </c>
      <c r="E13739" s="1">
        <v>2</v>
      </c>
      <c r="F13739" s="62">
        <v>74.84</v>
      </c>
    </row>
    <row r="13740" spans="1:6" x14ac:dyDescent="0.35">
      <c r="A13740" s="1">
        <v>110</v>
      </c>
      <c r="B13740" s="1" t="s">
        <v>132</v>
      </c>
      <c r="C13740" s="218">
        <v>44908</v>
      </c>
      <c r="D13740" s="218">
        <v>44908</v>
      </c>
      <c r="E13740" s="1">
        <v>15</v>
      </c>
      <c r="F13740" s="62">
        <v>548.04999999999995</v>
      </c>
    </row>
    <row r="13741" spans="1:6" x14ac:dyDescent="0.35">
      <c r="A13741" s="1">
        <v>110</v>
      </c>
      <c r="B13741" s="1" t="s">
        <v>132</v>
      </c>
      <c r="C13741" s="218">
        <v>44909</v>
      </c>
      <c r="D13741" s="218">
        <v>44906</v>
      </c>
      <c r="E13741" s="1">
        <v>1</v>
      </c>
      <c r="F13741" s="62">
        <v>23.76</v>
      </c>
    </row>
    <row r="13742" spans="1:6" x14ac:dyDescent="0.35">
      <c r="A13742" s="1">
        <v>110</v>
      </c>
      <c r="B13742" s="1" t="s">
        <v>132</v>
      </c>
      <c r="C13742" s="218">
        <v>44909</v>
      </c>
      <c r="D13742" s="218">
        <v>44907</v>
      </c>
      <c r="E13742" s="1">
        <v>2</v>
      </c>
      <c r="F13742" s="62">
        <v>47.42</v>
      </c>
    </row>
    <row r="13743" spans="1:6" x14ac:dyDescent="0.35">
      <c r="A13743" s="1">
        <v>110</v>
      </c>
      <c r="B13743" s="1" t="s">
        <v>132</v>
      </c>
      <c r="C13743" s="218">
        <v>44909</v>
      </c>
      <c r="D13743" s="218">
        <v>44908</v>
      </c>
      <c r="E13743" s="1">
        <v>3</v>
      </c>
      <c r="F13743" s="62">
        <v>99.84</v>
      </c>
    </row>
    <row r="13744" spans="1:6" x14ac:dyDescent="0.35">
      <c r="A13744" s="1">
        <v>110</v>
      </c>
      <c r="B13744" s="1" t="s">
        <v>132</v>
      </c>
      <c r="C13744" s="218">
        <v>44909</v>
      </c>
      <c r="D13744" s="218">
        <v>44909</v>
      </c>
      <c r="E13744" s="1">
        <v>19</v>
      </c>
      <c r="F13744" s="62">
        <v>672.7</v>
      </c>
    </row>
    <row r="13745" spans="1:6" x14ac:dyDescent="0.35">
      <c r="A13745" s="1">
        <v>110</v>
      </c>
      <c r="B13745" s="1" t="s">
        <v>132</v>
      </c>
      <c r="C13745" s="218">
        <v>44910</v>
      </c>
      <c r="D13745" s="218">
        <v>44908</v>
      </c>
      <c r="E13745" s="1">
        <v>2</v>
      </c>
      <c r="F13745" s="62">
        <v>73.260000000000005</v>
      </c>
    </row>
    <row r="13746" spans="1:6" x14ac:dyDescent="0.35">
      <c r="A13746" s="1">
        <v>110</v>
      </c>
      <c r="B13746" s="1" t="s">
        <v>132</v>
      </c>
      <c r="C13746" s="218">
        <v>44910</v>
      </c>
      <c r="D13746" s="218">
        <v>44910</v>
      </c>
      <c r="E13746" s="1">
        <v>14</v>
      </c>
      <c r="F13746" s="62">
        <v>440.14</v>
      </c>
    </row>
    <row r="13747" spans="1:6" x14ac:dyDescent="0.35">
      <c r="A13747" s="1">
        <v>110</v>
      </c>
      <c r="B13747" s="1" t="s">
        <v>132</v>
      </c>
      <c r="C13747" s="218">
        <v>44911</v>
      </c>
      <c r="D13747" s="218">
        <v>44910</v>
      </c>
      <c r="E13747" s="1">
        <v>2</v>
      </c>
      <c r="F13747" s="62">
        <v>106.52</v>
      </c>
    </row>
    <row r="13748" spans="1:6" x14ac:dyDescent="0.35">
      <c r="A13748" s="1">
        <v>110</v>
      </c>
      <c r="B13748" s="1" t="s">
        <v>132</v>
      </c>
      <c r="C13748" s="218">
        <v>44911</v>
      </c>
      <c r="D13748" s="218">
        <v>44911</v>
      </c>
      <c r="E13748" s="1">
        <v>16</v>
      </c>
      <c r="F13748" s="62">
        <v>580.02</v>
      </c>
    </row>
    <row r="13749" spans="1:6" x14ac:dyDescent="0.35">
      <c r="A13749" s="1">
        <v>110</v>
      </c>
      <c r="B13749" s="1" t="s">
        <v>132</v>
      </c>
      <c r="C13749" s="218">
        <v>44912</v>
      </c>
      <c r="D13749" s="218">
        <v>44910</v>
      </c>
      <c r="E13749" s="1">
        <v>1</v>
      </c>
      <c r="F13749" s="62">
        <v>23.76</v>
      </c>
    </row>
    <row r="13750" spans="1:6" x14ac:dyDescent="0.35">
      <c r="A13750" s="1">
        <v>110</v>
      </c>
      <c r="B13750" s="1" t="s">
        <v>132</v>
      </c>
      <c r="C13750" s="218">
        <v>44912</v>
      </c>
      <c r="D13750" s="218">
        <v>44911</v>
      </c>
      <c r="E13750" s="1">
        <v>1</v>
      </c>
      <c r="F13750" s="62">
        <v>23.76</v>
      </c>
    </row>
    <row r="13751" spans="1:6" x14ac:dyDescent="0.35">
      <c r="A13751" s="1">
        <v>110</v>
      </c>
      <c r="B13751" s="1" t="s">
        <v>132</v>
      </c>
      <c r="C13751" s="218">
        <v>44912</v>
      </c>
      <c r="D13751" s="218">
        <v>44912</v>
      </c>
      <c r="E13751" s="1">
        <v>12</v>
      </c>
      <c r="F13751" s="62">
        <v>482.97</v>
      </c>
    </row>
    <row r="13752" spans="1:6" x14ac:dyDescent="0.35">
      <c r="A13752" s="1">
        <v>110</v>
      </c>
      <c r="B13752" s="1" t="s">
        <v>132</v>
      </c>
      <c r="C13752" s="218">
        <v>44913</v>
      </c>
      <c r="D13752" s="218">
        <v>44911</v>
      </c>
      <c r="E13752" s="1">
        <v>1</v>
      </c>
      <c r="F13752" s="62">
        <v>23.66</v>
      </c>
    </row>
    <row r="13753" spans="1:6" x14ac:dyDescent="0.35">
      <c r="A13753" s="1">
        <v>110</v>
      </c>
      <c r="B13753" s="1" t="s">
        <v>132</v>
      </c>
      <c r="C13753" s="218">
        <v>44913</v>
      </c>
      <c r="D13753" s="218">
        <v>44912</v>
      </c>
      <c r="E13753" s="1">
        <v>6</v>
      </c>
      <c r="F13753" s="62">
        <v>142.46</v>
      </c>
    </row>
    <row r="13754" spans="1:6" x14ac:dyDescent="0.35">
      <c r="A13754" s="1">
        <v>110</v>
      </c>
      <c r="B13754" s="1" t="s">
        <v>132</v>
      </c>
      <c r="C13754" s="218">
        <v>44913</v>
      </c>
      <c r="D13754" s="218">
        <v>44913</v>
      </c>
      <c r="E13754" s="1">
        <v>9</v>
      </c>
      <c r="F13754" s="62">
        <v>382.63</v>
      </c>
    </row>
    <row r="13755" spans="1:6" x14ac:dyDescent="0.35">
      <c r="A13755" s="1">
        <v>110</v>
      </c>
      <c r="B13755" s="1" t="s">
        <v>132</v>
      </c>
      <c r="C13755" s="218">
        <v>44914</v>
      </c>
      <c r="D13755" s="218">
        <v>44913</v>
      </c>
      <c r="E13755" s="1">
        <v>1</v>
      </c>
      <c r="F13755" s="62">
        <v>23.76</v>
      </c>
    </row>
    <row r="13756" spans="1:6" x14ac:dyDescent="0.35">
      <c r="A13756" s="1">
        <v>110</v>
      </c>
      <c r="B13756" s="1" t="s">
        <v>132</v>
      </c>
      <c r="C13756" s="218">
        <v>44914</v>
      </c>
      <c r="D13756" s="218">
        <v>44914</v>
      </c>
      <c r="E13756" s="1">
        <v>15</v>
      </c>
      <c r="F13756" s="62">
        <v>593.09</v>
      </c>
    </row>
    <row r="13757" spans="1:6" x14ac:dyDescent="0.35">
      <c r="A13757" s="1">
        <v>110</v>
      </c>
      <c r="B13757" s="1" t="s">
        <v>132</v>
      </c>
      <c r="C13757" s="218">
        <v>44915</v>
      </c>
      <c r="D13757" s="218">
        <v>44913</v>
      </c>
      <c r="E13757" s="1">
        <v>1</v>
      </c>
      <c r="F13757" s="62">
        <v>52.67</v>
      </c>
    </row>
    <row r="13758" spans="1:6" x14ac:dyDescent="0.35">
      <c r="A13758" s="1">
        <v>110</v>
      </c>
      <c r="B13758" s="1" t="s">
        <v>132</v>
      </c>
      <c r="C13758" s="218">
        <v>44915</v>
      </c>
      <c r="D13758" s="218">
        <v>44915</v>
      </c>
      <c r="E13758" s="1">
        <v>13</v>
      </c>
      <c r="F13758" s="62">
        <v>572.23</v>
      </c>
    </row>
    <row r="13759" spans="1:6" x14ac:dyDescent="0.35">
      <c r="A13759" s="1">
        <v>110</v>
      </c>
      <c r="B13759" s="1" t="s">
        <v>132</v>
      </c>
      <c r="C13759" s="218">
        <v>44916</v>
      </c>
      <c r="D13759" s="218">
        <v>44915</v>
      </c>
      <c r="E13759" s="1">
        <v>1</v>
      </c>
      <c r="F13759" s="62">
        <v>52.87</v>
      </c>
    </row>
    <row r="13760" spans="1:6" x14ac:dyDescent="0.35">
      <c r="A13760" s="1">
        <v>110</v>
      </c>
      <c r="B13760" s="1" t="s">
        <v>132</v>
      </c>
      <c r="C13760" s="218">
        <v>44916</v>
      </c>
      <c r="D13760" s="218">
        <v>44916</v>
      </c>
      <c r="E13760" s="1">
        <v>16</v>
      </c>
      <c r="F13760" s="62">
        <v>692.02</v>
      </c>
    </row>
    <row r="13761" spans="1:6" x14ac:dyDescent="0.35">
      <c r="A13761" s="1">
        <v>110</v>
      </c>
      <c r="B13761" s="1" t="s">
        <v>132</v>
      </c>
      <c r="C13761" s="218">
        <v>44917</v>
      </c>
      <c r="D13761" s="218">
        <v>44916</v>
      </c>
      <c r="E13761" s="1">
        <v>4</v>
      </c>
      <c r="F13761" s="62">
        <v>174.43</v>
      </c>
    </row>
    <row r="13762" spans="1:6" x14ac:dyDescent="0.35">
      <c r="A13762" s="1">
        <v>110</v>
      </c>
      <c r="B13762" s="1" t="s">
        <v>132</v>
      </c>
      <c r="C13762" s="218">
        <v>44917</v>
      </c>
      <c r="D13762" s="218">
        <v>44917</v>
      </c>
      <c r="E13762" s="1">
        <v>11</v>
      </c>
      <c r="F13762" s="62">
        <v>439.45</v>
      </c>
    </row>
    <row r="13763" spans="1:6" x14ac:dyDescent="0.35">
      <c r="A13763" s="1">
        <v>110</v>
      </c>
      <c r="B13763" s="1" t="s">
        <v>132</v>
      </c>
      <c r="C13763" s="218">
        <v>44918</v>
      </c>
      <c r="D13763" s="218">
        <v>44916</v>
      </c>
      <c r="E13763" s="1">
        <v>1</v>
      </c>
      <c r="F13763" s="62">
        <v>51.97</v>
      </c>
    </row>
    <row r="13764" spans="1:6" x14ac:dyDescent="0.35">
      <c r="A13764" s="1">
        <v>110</v>
      </c>
      <c r="B13764" s="1" t="s">
        <v>132</v>
      </c>
      <c r="C13764" s="218">
        <v>44918</v>
      </c>
      <c r="D13764" s="218">
        <v>44917</v>
      </c>
      <c r="E13764" s="1">
        <v>1</v>
      </c>
      <c r="F13764" s="62">
        <v>23.76</v>
      </c>
    </row>
    <row r="13765" spans="1:6" x14ac:dyDescent="0.35">
      <c r="A13765" s="1">
        <v>110</v>
      </c>
      <c r="B13765" s="1" t="s">
        <v>132</v>
      </c>
      <c r="C13765" s="218">
        <v>44918</v>
      </c>
      <c r="D13765" s="218">
        <v>44918</v>
      </c>
      <c r="E13765" s="1">
        <v>9</v>
      </c>
      <c r="F13765" s="62">
        <v>417.28</v>
      </c>
    </row>
    <row r="13766" spans="1:6" x14ac:dyDescent="0.35">
      <c r="A13766" s="1">
        <v>110</v>
      </c>
      <c r="B13766" s="1" t="s">
        <v>132</v>
      </c>
      <c r="C13766" s="218">
        <v>44919</v>
      </c>
      <c r="D13766" s="218">
        <v>44916</v>
      </c>
      <c r="E13766" s="1">
        <v>1</v>
      </c>
      <c r="F13766" s="62">
        <v>23.76</v>
      </c>
    </row>
    <row r="13767" spans="1:6" x14ac:dyDescent="0.35">
      <c r="A13767" s="1">
        <v>110</v>
      </c>
      <c r="B13767" s="1" t="s">
        <v>132</v>
      </c>
      <c r="C13767" s="218">
        <v>44919</v>
      </c>
      <c r="D13767" s="218">
        <v>44917</v>
      </c>
      <c r="E13767" s="1">
        <v>1</v>
      </c>
      <c r="F13767" s="62">
        <v>23.76</v>
      </c>
    </row>
    <row r="13768" spans="1:6" x14ac:dyDescent="0.35">
      <c r="A13768" s="1">
        <v>110</v>
      </c>
      <c r="B13768" s="1" t="s">
        <v>132</v>
      </c>
      <c r="C13768" s="218">
        <v>44919</v>
      </c>
      <c r="D13768" s="218">
        <v>44918</v>
      </c>
      <c r="E13768" s="1">
        <v>7</v>
      </c>
      <c r="F13768" s="62">
        <v>194.14</v>
      </c>
    </row>
    <row r="13769" spans="1:6" x14ac:dyDescent="0.35">
      <c r="A13769" s="1">
        <v>110</v>
      </c>
      <c r="B13769" s="1" t="s">
        <v>132</v>
      </c>
      <c r="C13769" s="218">
        <v>44919</v>
      </c>
      <c r="D13769" s="218">
        <v>44919</v>
      </c>
      <c r="E13769" s="1">
        <v>6</v>
      </c>
      <c r="F13769" s="62">
        <v>281.45</v>
      </c>
    </row>
    <row r="13770" spans="1:6" x14ac:dyDescent="0.35">
      <c r="A13770" s="1">
        <v>110</v>
      </c>
      <c r="B13770" s="1" t="s">
        <v>132</v>
      </c>
      <c r="C13770" s="218">
        <v>44920</v>
      </c>
      <c r="D13770" s="218">
        <v>44918</v>
      </c>
      <c r="E13770" s="1">
        <v>3</v>
      </c>
      <c r="F13770" s="62">
        <v>159.88</v>
      </c>
    </row>
    <row r="13771" spans="1:6" x14ac:dyDescent="0.35">
      <c r="A13771" s="1">
        <v>110</v>
      </c>
      <c r="B13771" s="1" t="s">
        <v>132</v>
      </c>
      <c r="C13771" s="218">
        <v>44920</v>
      </c>
      <c r="D13771" s="218">
        <v>44919</v>
      </c>
      <c r="E13771" s="1">
        <v>4</v>
      </c>
      <c r="F13771" s="62">
        <v>154.24</v>
      </c>
    </row>
    <row r="13772" spans="1:6" x14ac:dyDescent="0.35">
      <c r="A13772" s="1">
        <v>110</v>
      </c>
      <c r="B13772" s="1" t="s">
        <v>132</v>
      </c>
      <c r="C13772" s="218">
        <v>44920</v>
      </c>
      <c r="D13772" s="218">
        <v>44920</v>
      </c>
      <c r="E13772" s="1">
        <v>9</v>
      </c>
      <c r="F13772" s="62">
        <v>417.58</v>
      </c>
    </row>
    <row r="13773" spans="1:6" x14ac:dyDescent="0.35">
      <c r="A13773" s="1">
        <v>110</v>
      </c>
      <c r="B13773" s="1" t="s">
        <v>132</v>
      </c>
      <c r="C13773" s="218">
        <v>44921</v>
      </c>
      <c r="D13773" s="218">
        <v>44919</v>
      </c>
      <c r="E13773" s="1">
        <v>3</v>
      </c>
      <c r="F13773" s="62">
        <v>98.01</v>
      </c>
    </row>
    <row r="13774" spans="1:6" x14ac:dyDescent="0.35">
      <c r="A13774" s="1">
        <v>110</v>
      </c>
      <c r="B13774" s="1" t="s">
        <v>132</v>
      </c>
      <c r="C13774" s="218">
        <v>44921</v>
      </c>
      <c r="D13774" s="218">
        <v>44920</v>
      </c>
      <c r="E13774" s="1">
        <v>3</v>
      </c>
      <c r="F13774" s="62">
        <v>131.07</v>
      </c>
    </row>
    <row r="13775" spans="1:6" x14ac:dyDescent="0.35">
      <c r="A13775" s="1">
        <v>110</v>
      </c>
      <c r="B13775" s="1" t="s">
        <v>132</v>
      </c>
      <c r="C13775" s="218">
        <v>44921</v>
      </c>
      <c r="D13775" s="218">
        <v>44921</v>
      </c>
      <c r="E13775" s="1">
        <v>7</v>
      </c>
      <c r="F13775" s="62">
        <v>225.82</v>
      </c>
    </row>
    <row r="13776" spans="1:6" x14ac:dyDescent="0.35">
      <c r="A13776" s="1">
        <v>110</v>
      </c>
      <c r="B13776" s="1" t="s">
        <v>132</v>
      </c>
      <c r="C13776" s="218">
        <v>44922</v>
      </c>
      <c r="D13776" s="218">
        <v>44919</v>
      </c>
      <c r="E13776" s="1">
        <v>1</v>
      </c>
      <c r="F13776" s="62">
        <v>23.71</v>
      </c>
    </row>
    <row r="13777" spans="1:6" x14ac:dyDescent="0.35">
      <c r="A13777" s="1">
        <v>110</v>
      </c>
      <c r="B13777" s="1" t="s">
        <v>132</v>
      </c>
      <c r="C13777" s="218">
        <v>44922</v>
      </c>
      <c r="D13777" s="218">
        <v>44920</v>
      </c>
      <c r="E13777" s="1">
        <v>4</v>
      </c>
      <c r="F13777" s="62">
        <v>154.04</v>
      </c>
    </row>
    <row r="13778" spans="1:6" x14ac:dyDescent="0.35">
      <c r="A13778" s="1">
        <v>110</v>
      </c>
      <c r="B13778" s="1" t="s">
        <v>132</v>
      </c>
      <c r="C13778" s="218">
        <v>44922</v>
      </c>
      <c r="D13778" s="218">
        <v>44921</v>
      </c>
      <c r="E13778" s="1">
        <v>7</v>
      </c>
      <c r="F13778" s="62">
        <v>278.48</v>
      </c>
    </row>
    <row r="13779" spans="1:6" x14ac:dyDescent="0.35">
      <c r="A13779" s="1">
        <v>110</v>
      </c>
      <c r="B13779" s="1" t="s">
        <v>132</v>
      </c>
      <c r="C13779" s="218">
        <v>44922</v>
      </c>
      <c r="D13779" s="218">
        <v>44922</v>
      </c>
      <c r="E13779" s="1">
        <v>11</v>
      </c>
      <c r="F13779" s="62">
        <v>349.91</v>
      </c>
    </row>
    <row r="13780" spans="1:6" x14ac:dyDescent="0.35">
      <c r="A13780" s="1">
        <v>110</v>
      </c>
      <c r="B13780" s="1" t="s">
        <v>132</v>
      </c>
      <c r="C13780" s="218">
        <v>44923</v>
      </c>
      <c r="D13780" s="218">
        <v>44920</v>
      </c>
      <c r="E13780" s="1">
        <v>1</v>
      </c>
      <c r="F13780" s="62">
        <v>23.66</v>
      </c>
    </row>
    <row r="13781" spans="1:6" x14ac:dyDescent="0.35">
      <c r="A13781" s="1">
        <v>110</v>
      </c>
      <c r="B13781" s="1" t="s">
        <v>132</v>
      </c>
      <c r="C13781" s="218">
        <v>44923</v>
      </c>
      <c r="D13781" s="218">
        <v>44921</v>
      </c>
      <c r="E13781" s="1">
        <v>2</v>
      </c>
      <c r="F13781" s="62">
        <v>106.22</v>
      </c>
    </row>
    <row r="13782" spans="1:6" x14ac:dyDescent="0.35">
      <c r="A13782" s="1">
        <v>110</v>
      </c>
      <c r="B13782" s="1" t="s">
        <v>132</v>
      </c>
      <c r="C13782" s="218">
        <v>44923</v>
      </c>
      <c r="D13782" s="218">
        <v>44922</v>
      </c>
      <c r="E13782" s="1">
        <v>6</v>
      </c>
      <c r="F13782" s="62">
        <v>255.12</v>
      </c>
    </row>
    <row r="13783" spans="1:6" x14ac:dyDescent="0.35">
      <c r="A13783" s="1">
        <v>110</v>
      </c>
      <c r="B13783" s="1" t="s">
        <v>132</v>
      </c>
      <c r="C13783" s="218">
        <v>44923</v>
      </c>
      <c r="D13783" s="218">
        <v>44923</v>
      </c>
      <c r="E13783" s="1">
        <v>9</v>
      </c>
      <c r="F13783" s="62">
        <v>357.08</v>
      </c>
    </row>
    <row r="13784" spans="1:6" x14ac:dyDescent="0.35">
      <c r="A13784" s="1">
        <v>110</v>
      </c>
      <c r="B13784" s="1" t="s">
        <v>132</v>
      </c>
      <c r="C13784" s="218">
        <v>44924</v>
      </c>
      <c r="D13784" s="218">
        <v>44921</v>
      </c>
      <c r="E13784" s="1">
        <v>1</v>
      </c>
      <c r="F13784" s="62">
        <v>23.76</v>
      </c>
    </row>
    <row r="13785" spans="1:6" x14ac:dyDescent="0.35">
      <c r="A13785" s="1">
        <v>110</v>
      </c>
      <c r="B13785" s="1" t="s">
        <v>132</v>
      </c>
      <c r="C13785" s="218">
        <v>44924</v>
      </c>
      <c r="D13785" s="218">
        <v>44922</v>
      </c>
      <c r="E13785" s="1">
        <v>2</v>
      </c>
      <c r="F13785" s="62">
        <v>72.760000000000005</v>
      </c>
    </row>
    <row r="13786" spans="1:6" x14ac:dyDescent="0.35">
      <c r="A13786" s="1">
        <v>110</v>
      </c>
      <c r="B13786" s="1" t="s">
        <v>132</v>
      </c>
      <c r="C13786" s="218">
        <v>44924</v>
      </c>
      <c r="D13786" s="218">
        <v>44923</v>
      </c>
      <c r="E13786" s="1">
        <v>5</v>
      </c>
      <c r="F13786" s="62">
        <v>178.1</v>
      </c>
    </row>
    <row r="13787" spans="1:6" x14ac:dyDescent="0.35">
      <c r="A13787" s="1">
        <v>110</v>
      </c>
      <c r="B13787" s="1" t="s">
        <v>132</v>
      </c>
      <c r="C13787" s="218">
        <v>44924</v>
      </c>
      <c r="D13787" s="218">
        <v>44924</v>
      </c>
      <c r="E13787" s="1">
        <v>10</v>
      </c>
      <c r="F13787" s="62">
        <v>381.04</v>
      </c>
    </row>
    <row r="13788" spans="1:6" x14ac:dyDescent="0.35">
      <c r="A13788" s="1">
        <v>110</v>
      </c>
      <c r="B13788" s="1" t="s">
        <v>132</v>
      </c>
      <c r="C13788" s="218">
        <v>44925</v>
      </c>
      <c r="D13788" s="218">
        <v>44922</v>
      </c>
      <c r="E13788" s="1">
        <v>2</v>
      </c>
      <c r="F13788" s="62">
        <v>76.819999999999993</v>
      </c>
    </row>
    <row r="13789" spans="1:6" x14ac:dyDescent="0.35">
      <c r="A13789" s="1">
        <v>110</v>
      </c>
      <c r="B13789" s="1" t="s">
        <v>132</v>
      </c>
      <c r="C13789" s="218">
        <v>44925</v>
      </c>
      <c r="D13789" s="218">
        <v>44923</v>
      </c>
      <c r="E13789" s="1">
        <v>4</v>
      </c>
      <c r="F13789" s="62">
        <v>179.98</v>
      </c>
    </row>
    <row r="13790" spans="1:6" x14ac:dyDescent="0.35">
      <c r="A13790" s="1">
        <v>110</v>
      </c>
      <c r="B13790" s="1" t="s">
        <v>132</v>
      </c>
      <c r="C13790" s="218">
        <v>44925</v>
      </c>
      <c r="D13790" s="218">
        <v>44924</v>
      </c>
      <c r="E13790" s="1">
        <v>3</v>
      </c>
      <c r="F13790" s="62">
        <v>129.69</v>
      </c>
    </row>
    <row r="13791" spans="1:6" x14ac:dyDescent="0.35">
      <c r="A13791" s="1">
        <v>110</v>
      </c>
      <c r="B13791" s="1" t="s">
        <v>132</v>
      </c>
      <c r="C13791" s="218">
        <v>44925</v>
      </c>
      <c r="D13791" s="218">
        <v>44925</v>
      </c>
      <c r="E13791" s="1">
        <v>8</v>
      </c>
      <c r="F13791" s="62">
        <v>306.20999999999998</v>
      </c>
    </row>
    <row r="13792" spans="1:6" x14ac:dyDescent="0.35">
      <c r="A13792" s="1">
        <v>110</v>
      </c>
      <c r="B13792" s="1" t="s">
        <v>132</v>
      </c>
      <c r="C13792" s="218">
        <v>44926</v>
      </c>
      <c r="D13792" s="218">
        <v>44923</v>
      </c>
      <c r="E13792" s="1">
        <v>1</v>
      </c>
      <c r="F13792" s="62">
        <v>23.66</v>
      </c>
    </row>
    <row r="13793" spans="1:6" x14ac:dyDescent="0.35">
      <c r="A13793" s="1">
        <v>110</v>
      </c>
      <c r="B13793" s="1" t="s">
        <v>132</v>
      </c>
      <c r="C13793" s="218">
        <v>44926</v>
      </c>
      <c r="D13793" s="218">
        <v>44924</v>
      </c>
      <c r="E13793" s="1">
        <v>4</v>
      </c>
      <c r="F13793" s="62">
        <v>154.34</v>
      </c>
    </row>
    <row r="13794" spans="1:6" x14ac:dyDescent="0.35">
      <c r="A13794" s="1">
        <v>110</v>
      </c>
      <c r="B13794" s="1" t="s">
        <v>132</v>
      </c>
      <c r="C13794" s="218">
        <v>44926</v>
      </c>
      <c r="D13794" s="218">
        <v>44925</v>
      </c>
      <c r="E13794" s="1">
        <v>5</v>
      </c>
      <c r="F13794" s="62">
        <v>204.04</v>
      </c>
    </row>
    <row r="13795" spans="1:6" x14ac:dyDescent="0.35">
      <c r="A13795" s="1">
        <v>110</v>
      </c>
      <c r="B13795" s="1" t="s">
        <v>132</v>
      </c>
      <c r="C13795" s="218">
        <v>44926</v>
      </c>
      <c r="D13795" s="218">
        <v>44926</v>
      </c>
      <c r="E13795" s="1">
        <v>7</v>
      </c>
      <c r="F13795" s="62">
        <v>284.62</v>
      </c>
    </row>
    <row r="13796" spans="1:6" x14ac:dyDescent="0.35">
      <c r="A13796" s="1">
        <v>110</v>
      </c>
      <c r="B13796" s="1" t="s">
        <v>132</v>
      </c>
      <c r="C13796" s="218">
        <v>44927</v>
      </c>
      <c r="D13796" s="218">
        <v>44925</v>
      </c>
      <c r="E13796" s="1">
        <v>2</v>
      </c>
      <c r="F13796" s="62">
        <v>47.42</v>
      </c>
    </row>
    <row r="13797" spans="1:6" x14ac:dyDescent="0.35">
      <c r="A13797" s="1">
        <v>110</v>
      </c>
      <c r="B13797" s="1" t="s">
        <v>132</v>
      </c>
      <c r="C13797" s="218">
        <v>44927</v>
      </c>
      <c r="D13797" s="218">
        <v>44926</v>
      </c>
      <c r="E13797" s="1">
        <v>1</v>
      </c>
      <c r="F13797" s="62">
        <v>52.37</v>
      </c>
    </row>
    <row r="13798" spans="1:6" x14ac:dyDescent="0.35">
      <c r="A13798" s="1">
        <v>110</v>
      </c>
      <c r="B13798" s="1" t="s">
        <v>132</v>
      </c>
      <c r="C13798" s="218">
        <v>44927</v>
      </c>
      <c r="D13798" s="218">
        <v>44927</v>
      </c>
      <c r="E13798" s="1">
        <v>5</v>
      </c>
      <c r="F13798" s="62">
        <v>177.51</v>
      </c>
    </row>
    <row r="13799" spans="1:6" x14ac:dyDescent="0.35">
      <c r="A13799" s="1">
        <v>110</v>
      </c>
      <c r="B13799" s="1" t="s">
        <v>132</v>
      </c>
      <c r="C13799" s="218">
        <v>44928</v>
      </c>
      <c r="D13799" s="218">
        <v>44925</v>
      </c>
      <c r="E13799" s="1">
        <v>2</v>
      </c>
      <c r="F13799" s="62">
        <v>74.150000000000006</v>
      </c>
    </row>
    <row r="13800" spans="1:6" x14ac:dyDescent="0.35">
      <c r="A13800" s="1">
        <v>110</v>
      </c>
      <c r="B13800" s="1" t="s">
        <v>132</v>
      </c>
      <c r="C13800" s="218">
        <v>44928</v>
      </c>
      <c r="D13800" s="218">
        <v>44926</v>
      </c>
      <c r="E13800" s="1">
        <v>1</v>
      </c>
      <c r="F13800" s="62">
        <v>23.76</v>
      </c>
    </row>
    <row r="13801" spans="1:6" x14ac:dyDescent="0.35">
      <c r="A13801" s="1">
        <v>110</v>
      </c>
      <c r="B13801" s="1" t="s">
        <v>132</v>
      </c>
      <c r="C13801" s="218">
        <v>44928</v>
      </c>
      <c r="D13801" s="218">
        <v>44927</v>
      </c>
      <c r="E13801" s="1">
        <v>2</v>
      </c>
      <c r="F13801" s="62">
        <v>101.68</v>
      </c>
    </row>
    <row r="13802" spans="1:6" x14ac:dyDescent="0.35">
      <c r="A13802" s="1">
        <v>110</v>
      </c>
      <c r="B13802" s="1" t="s">
        <v>132</v>
      </c>
      <c r="C13802" s="218">
        <v>44928</v>
      </c>
      <c r="D13802" s="218">
        <v>44928</v>
      </c>
      <c r="E13802" s="1">
        <v>4</v>
      </c>
      <c r="F13802" s="62">
        <v>212.26</v>
      </c>
    </row>
    <row r="13803" spans="1:6" x14ac:dyDescent="0.35">
      <c r="A13803" s="1">
        <v>110</v>
      </c>
      <c r="B13803" s="1" t="s">
        <v>132</v>
      </c>
      <c r="C13803" s="218">
        <v>44929</v>
      </c>
      <c r="D13803" s="218">
        <v>44927</v>
      </c>
      <c r="E13803" s="1">
        <v>2</v>
      </c>
      <c r="F13803" s="62">
        <v>45.54</v>
      </c>
    </row>
    <row r="13804" spans="1:6" x14ac:dyDescent="0.35">
      <c r="A13804" s="1">
        <v>110</v>
      </c>
      <c r="B13804" s="1" t="s">
        <v>132</v>
      </c>
      <c r="C13804" s="218">
        <v>44929</v>
      </c>
      <c r="D13804" s="218">
        <v>44928</v>
      </c>
      <c r="E13804" s="1">
        <v>1</v>
      </c>
      <c r="F13804" s="62">
        <v>23.76</v>
      </c>
    </row>
    <row r="13805" spans="1:6" x14ac:dyDescent="0.35">
      <c r="A13805" s="1">
        <v>110</v>
      </c>
      <c r="B13805" s="1" t="s">
        <v>132</v>
      </c>
      <c r="C13805" s="218">
        <v>44929</v>
      </c>
      <c r="D13805" s="218">
        <v>44929</v>
      </c>
      <c r="E13805" s="1">
        <v>12</v>
      </c>
      <c r="F13805" s="62">
        <v>577.85</v>
      </c>
    </row>
    <row r="13806" spans="1:6" x14ac:dyDescent="0.35">
      <c r="A13806" s="1">
        <v>110</v>
      </c>
      <c r="B13806" s="1" t="s">
        <v>132</v>
      </c>
      <c r="C13806" s="218">
        <v>44930</v>
      </c>
      <c r="D13806" s="218">
        <v>44927</v>
      </c>
      <c r="E13806" s="1">
        <v>1</v>
      </c>
      <c r="F13806" s="62">
        <v>23.76</v>
      </c>
    </row>
    <row r="13807" spans="1:6" x14ac:dyDescent="0.35">
      <c r="A13807" s="1">
        <v>110</v>
      </c>
      <c r="B13807" s="1" t="s">
        <v>132</v>
      </c>
      <c r="C13807" s="218">
        <v>44930</v>
      </c>
      <c r="D13807" s="218">
        <v>44928</v>
      </c>
      <c r="E13807" s="1">
        <v>1</v>
      </c>
      <c r="F13807" s="62">
        <v>23.56</v>
      </c>
    </row>
    <row r="13808" spans="1:6" x14ac:dyDescent="0.35">
      <c r="A13808" s="1">
        <v>110</v>
      </c>
      <c r="B13808" s="1" t="s">
        <v>132</v>
      </c>
      <c r="C13808" s="218">
        <v>44930</v>
      </c>
      <c r="D13808" s="218">
        <v>44929</v>
      </c>
      <c r="E13808" s="1">
        <v>9</v>
      </c>
      <c r="F13808" s="62">
        <v>239.98</v>
      </c>
    </row>
    <row r="13809" spans="1:6" x14ac:dyDescent="0.35">
      <c r="A13809" s="1">
        <v>110</v>
      </c>
      <c r="B13809" s="1" t="s">
        <v>132</v>
      </c>
      <c r="C13809" s="218">
        <v>44930</v>
      </c>
      <c r="D13809" s="218">
        <v>44930</v>
      </c>
      <c r="E13809" s="1">
        <v>3</v>
      </c>
      <c r="F13809" s="62">
        <v>159.5</v>
      </c>
    </row>
    <row r="13810" spans="1:6" x14ac:dyDescent="0.35">
      <c r="A13810" s="1">
        <v>110</v>
      </c>
      <c r="B13810" s="1" t="s">
        <v>132</v>
      </c>
      <c r="C13810" s="218">
        <v>44931</v>
      </c>
      <c r="D13810" s="218">
        <v>44928</v>
      </c>
      <c r="E13810" s="1">
        <v>1</v>
      </c>
      <c r="F13810" s="62">
        <v>23.71</v>
      </c>
    </row>
    <row r="13811" spans="1:6" x14ac:dyDescent="0.35">
      <c r="A13811" s="1">
        <v>110</v>
      </c>
      <c r="B13811" s="1" t="s">
        <v>132</v>
      </c>
      <c r="C13811" s="218">
        <v>44931</v>
      </c>
      <c r="D13811" s="218">
        <v>44929</v>
      </c>
      <c r="E13811" s="1">
        <v>7</v>
      </c>
      <c r="F13811" s="62">
        <v>283.52</v>
      </c>
    </row>
    <row r="13812" spans="1:6" x14ac:dyDescent="0.35">
      <c r="A13812" s="1">
        <v>110</v>
      </c>
      <c r="B13812" s="1" t="s">
        <v>132</v>
      </c>
      <c r="C13812" s="218">
        <v>44931</v>
      </c>
      <c r="D13812" s="218">
        <v>44930</v>
      </c>
      <c r="E13812" s="1">
        <v>2</v>
      </c>
      <c r="F13812" s="62">
        <v>78.11</v>
      </c>
    </row>
    <row r="13813" spans="1:6" x14ac:dyDescent="0.35">
      <c r="A13813" s="1">
        <v>110</v>
      </c>
      <c r="B13813" s="1" t="s">
        <v>132</v>
      </c>
      <c r="C13813" s="218">
        <v>44931</v>
      </c>
      <c r="D13813" s="218">
        <v>44931</v>
      </c>
      <c r="E13813" s="1">
        <v>5</v>
      </c>
      <c r="F13813" s="62">
        <v>261.39999999999998</v>
      </c>
    </row>
    <row r="13814" spans="1:6" x14ac:dyDescent="0.35">
      <c r="A13814" s="1">
        <v>110</v>
      </c>
      <c r="B13814" s="1" t="s">
        <v>132</v>
      </c>
      <c r="C13814" s="218">
        <v>44932</v>
      </c>
      <c r="D13814" s="218">
        <v>44929</v>
      </c>
      <c r="E13814" s="1">
        <v>5</v>
      </c>
      <c r="F13814" s="62">
        <v>208.24</v>
      </c>
    </row>
    <row r="13815" spans="1:6" x14ac:dyDescent="0.35">
      <c r="A13815" s="1">
        <v>110</v>
      </c>
      <c r="B13815" s="1" t="s">
        <v>132</v>
      </c>
      <c r="C13815" s="218">
        <v>44932</v>
      </c>
      <c r="D13815" s="218">
        <v>44930</v>
      </c>
      <c r="E13815" s="1">
        <v>6</v>
      </c>
      <c r="F13815" s="62">
        <v>197.99</v>
      </c>
    </row>
    <row r="13816" spans="1:6" x14ac:dyDescent="0.35">
      <c r="A13816" s="1">
        <v>110</v>
      </c>
      <c r="B13816" s="1" t="s">
        <v>132</v>
      </c>
      <c r="C13816" s="218">
        <v>44932</v>
      </c>
      <c r="D13816" s="218">
        <v>44931</v>
      </c>
      <c r="E13816" s="1">
        <v>5</v>
      </c>
      <c r="F13816" s="62">
        <v>148.4</v>
      </c>
    </row>
    <row r="13817" spans="1:6" x14ac:dyDescent="0.35">
      <c r="A13817" s="1">
        <v>110</v>
      </c>
      <c r="B13817" s="1" t="s">
        <v>132</v>
      </c>
      <c r="C13817" s="218">
        <v>44932</v>
      </c>
      <c r="D13817" s="218">
        <v>44932</v>
      </c>
      <c r="E13817" s="1">
        <v>9</v>
      </c>
      <c r="F13817" s="62">
        <v>331.85</v>
      </c>
    </row>
    <row r="13818" spans="1:6" x14ac:dyDescent="0.35">
      <c r="A13818" s="1">
        <v>110</v>
      </c>
      <c r="B13818" s="1" t="s">
        <v>132</v>
      </c>
      <c r="C13818" s="218">
        <v>44933</v>
      </c>
      <c r="D13818" s="218">
        <v>44930</v>
      </c>
      <c r="E13818" s="1">
        <v>3</v>
      </c>
      <c r="F13818" s="62">
        <v>127.31</v>
      </c>
    </row>
    <row r="13819" spans="1:6" x14ac:dyDescent="0.35">
      <c r="A13819" s="1">
        <v>110</v>
      </c>
      <c r="B13819" s="1" t="s">
        <v>132</v>
      </c>
      <c r="C13819" s="218">
        <v>44933</v>
      </c>
      <c r="D13819" s="218">
        <v>44931</v>
      </c>
      <c r="E13819" s="1">
        <v>5</v>
      </c>
      <c r="F13819" s="62">
        <v>148.30000000000001</v>
      </c>
    </row>
    <row r="13820" spans="1:6" x14ac:dyDescent="0.35">
      <c r="A13820" s="1">
        <v>110</v>
      </c>
      <c r="B13820" s="1" t="s">
        <v>132</v>
      </c>
      <c r="C13820" s="218">
        <v>44933</v>
      </c>
      <c r="D13820" s="218">
        <v>44932</v>
      </c>
      <c r="E13820" s="1">
        <v>3</v>
      </c>
      <c r="F13820" s="62">
        <v>127.8</v>
      </c>
    </row>
    <row r="13821" spans="1:6" x14ac:dyDescent="0.35">
      <c r="A13821" s="1">
        <v>110</v>
      </c>
      <c r="B13821" s="1" t="s">
        <v>132</v>
      </c>
      <c r="C13821" s="218">
        <v>44933</v>
      </c>
      <c r="D13821" s="218">
        <v>44933</v>
      </c>
      <c r="E13821" s="1">
        <v>6</v>
      </c>
      <c r="F13821" s="62">
        <v>262.95</v>
      </c>
    </row>
    <row r="13822" spans="1:6" x14ac:dyDescent="0.35">
      <c r="A13822" s="1">
        <v>110</v>
      </c>
      <c r="B13822" s="1" t="s">
        <v>132</v>
      </c>
      <c r="C13822" s="218">
        <v>44934</v>
      </c>
      <c r="D13822" s="218">
        <v>44931</v>
      </c>
      <c r="E13822" s="1">
        <v>1</v>
      </c>
      <c r="F13822" s="62">
        <v>23.76</v>
      </c>
    </row>
    <row r="13823" spans="1:6" x14ac:dyDescent="0.35">
      <c r="A13823" s="1">
        <v>110</v>
      </c>
      <c r="B13823" s="1" t="s">
        <v>132</v>
      </c>
      <c r="C13823" s="218">
        <v>44934</v>
      </c>
      <c r="D13823" s="218">
        <v>44932</v>
      </c>
      <c r="E13823" s="1">
        <v>2</v>
      </c>
      <c r="F13823" s="62">
        <v>47.52</v>
      </c>
    </row>
    <row r="13824" spans="1:6" x14ac:dyDescent="0.35">
      <c r="A13824" s="1">
        <v>110</v>
      </c>
      <c r="B13824" s="1" t="s">
        <v>132</v>
      </c>
      <c r="C13824" s="218">
        <v>44934</v>
      </c>
      <c r="D13824" s="218">
        <v>44933</v>
      </c>
      <c r="E13824" s="1">
        <v>3</v>
      </c>
      <c r="F13824" s="62">
        <v>131.62</v>
      </c>
    </row>
    <row r="13825" spans="1:6" x14ac:dyDescent="0.35">
      <c r="A13825" s="1">
        <v>110</v>
      </c>
      <c r="B13825" s="1" t="s">
        <v>132</v>
      </c>
      <c r="C13825" s="218">
        <v>44934</v>
      </c>
      <c r="D13825" s="218">
        <v>44934</v>
      </c>
      <c r="E13825" s="1">
        <v>12</v>
      </c>
      <c r="F13825" s="62">
        <v>465.45</v>
      </c>
    </row>
    <row r="13826" spans="1:6" x14ac:dyDescent="0.35">
      <c r="A13826" s="1">
        <v>110</v>
      </c>
      <c r="B13826" s="1" t="s">
        <v>132</v>
      </c>
      <c r="C13826" s="218">
        <v>44935</v>
      </c>
      <c r="D13826" s="218">
        <v>44932</v>
      </c>
      <c r="E13826" s="1">
        <v>1</v>
      </c>
      <c r="F13826" s="62">
        <v>51.28</v>
      </c>
    </row>
    <row r="13827" spans="1:6" x14ac:dyDescent="0.35">
      <c r="A13827" s="1">
        <v>110</v>
      </c>
      <c r="B13827" s="1" t="s">
        <v>132</v>
      </c>
      <c r="C13827" s="218">
        <v>44935</v>
      </c>
      <c r="D13827" s="218">
        <v>44933</v>
      </c>
      <c r="E13827" s="1">
        <v>5</v>
      </c>
      <c r="F13827" s="62">
        <v>229.97</v>
      </c>
    </row>
    <row r="13828" spans="1:6" x14ac:dyDescent="0.35">
      <c r="A13828" s="1">
        <v>110</v>
      </c>
      <c r="B13828" s="1" t="s">
        <v>132</v>
      </c>
      <c r="C13828" s="218">
        <v>44935</v>
      </c>
      <c r="D13828" s="218">
        <v>44934</v>
      </c>
      <c r="E13828" s="1">
        <v>4</v>
      </c>
      <c r="F13828" s="62">
        <v>186.31</v>
      </c>
    </row>
    <row r="13829" spans="1:6" x14ac:dyDescent="0.35">
      <c r="A13829" s="1">
        <v>110</v>
      </c>
      <c r="B13829" s="1" t="s">
        <v>132</v>
      </c>
      <c r="C13829" s="218">
        <v>44935</v>
      </c>
      <c r="D13829" s="218">
        <v>44935</v>
      </c>
      <c r="E13829" s="1">
        <v>7</v>
      </c>
      <c r="F13829" s="62">
        <v>315.36</v>
      </c>
    </row>
    <row r="13830" spans="1:6" x14ac:dyDescent="0.35">
      <c r="A13830" s="1">
        <v>110</v>
      </c>
      <c r="B13830" s="1" t="s">
        <v>132</v>
      </c>
      <c r="C13830" s="218">
        <v>44936</v>
      </c>
      <c r="D13830" s="218">
        <v>44933</v>
      </c>
      <c r="E13830" s="1">
        <v>2</v>
      </c>
      <c r="F13830" s="62">
        <v>47.37</v>
      </c>
    </row>
    <row r="13831" spans="1:6" x14ac:dyDescent="0.35">
      <c r="A13831" s="1">
        <v>110</v>
      </c>
      <c r="B13831" s="1" t="s">
        <v>132</v>
      </c>
      <c r="C13831" s="218">
        <v>44936</v>
      </c>
      <c r="D13831" s="218">
        <v>44934</v>
      </c>
      <c r="E13831" s="1">
        <v>1</v>
      </c>
      <c r="F13831" s="62">
        <v>53.66</v>
      </c>
    </row>
    <row r="13832" spans="1:6" x14ac:dyDescent="0.35">
      <c r="A13832" s="1">
        <v>110</v>
      </c>
      <c r="B13832" s="1" t="s">
        <v>132</v>
      </c>
      <c r="C13832" s="218">
        <v>44936</v>
      </c>
      <c r="D13832" s="218">
        <v>44935</v>
      </c>
      <c r="E13832" s="1">
        <v>5</v>
      </c>
      <c r="F13832" s="62">
        <v>209.58</v>
      </c>
    </row>
    <row r="13833" spans="1:6" x14ac:dyDescent="0.35">
      <c r="A13833" s="1">
        <v>110</v>
      </c>
      <c r="B13833" s="1" t="s">
        <v>132</v>
      </c>
      <c r="C13833" s="218">
        <v>44936</v>
      </c>
      <c r="D13833" s="218">
        <v>44936</v>
      </c>
      <c r="E13833" s="1">
        <v>2</v>
      </c>
      <c r="F13833" s="62">
        <v>107.86</v>
      </c>
    </row>
    <row r="13834" spans="1:6" x14ac:dyDescent="0.35">
      <c r="A13834" s="1">
        <v>110</v>
      </c>
      <c r="B13834" s="1" t="s">
        <v>132</v>
      </c>
      <c r="C13834" s="218">
        <v>44937</v>
      </c>
      <c r="D13834" s="218">
        <v>44934</v>
      </c>
      <c r="E13834" s="1">
        <v>4</v>
      </c>
      <c r="F13834" s="62">
        <v>94.74</v>
      </c>
    </row>
    <row r="13835" spans="1:6" x14ac:dyDescent="0.35">
      <c r="A13835" s="1">
        <v>110</v>
      </c>
      <c r="B13835" s="1" t="s">
        <v>132</v>
      </c>
      <c r="C13835" s="218">
        <v>44937</v>
      </c>
      <c r="D13835" s="218">
        <v>44935</v>
      </c>
      <c r="E13835" s="1">
        <v>3</v>
      </c>
      <c r="F13835" s="62">
        <v>101.57</v>
      </c>
    </row>
    <row r="13836" spans="1:6" x14ac:dyDescent="0.35">
      <c r="A13836" s="1">
        <v>110</v>
      </c>
      <c r="B13836" s="1" t="s">
        <v>132</v>
      </c>
      <c r="C13836" s="218">
        <v>44937</v>
      </c>
      <c r="D13836" s="218">
        <v>44936</v>
      </c>
      <c r="E13836" s="1">
        <v>1</v>
      </c>
      <c r="F13836" s="62">
        <v>49.5</v>
      </c>
    </row>
    <row r="13837" spans="1:6" x14ac:dyDescent="0.35">
      <c r="A13837" s="1">
        <v>110</v>
      </c>
      <c r="B13837" s="1" t="s">
        <v>132</v>
      </c>
      <c r="C13837" s="218">
        <v>44937</v>
      </c>
      <c r="D13837" s="218">
        <v>44937</v>
      </c>
      <c r="E13837" s="1">
        <v>2</v>
      </c>
      <c r="F13837" s="62">
        <v>47.47</v>
      </c>
    </row>
    <row r="13838" spans="1:6" x14ac:dyDescent="0.35">
      <c r="A13838" s="1">
        <v>110</v>
      </c>
      <c r="B13838" s="1" t="s">
        <v>132</v>
      </c>
      <c r="C13838" s="218">
        <v>44938</v>
      </c>
      <c r="D13838" s="218">
        <v>44932</v>
      </c>
      <c r="E13838" s="1">
        <v>2</v>
      </c>
      <c r="F13838" s="62">
        <v>47.52</v>
      </c>
    </row>
    <row r="13839" spans="1:6" x14ac:dyDescent="0.35">
      <c r="A13839" s="1">
        <v>110</v>
      </c>
      <c r="B13839" s="1" t="s">
        <v>132</v>
      </c>
      <c r="C13839" s="218">
        <v>44938</v>
      </c>
      <c r="D13839" s="218">
        <v>44938</v>
      </c>
      <c r="E13839" s="1">
        <v>3</v>
      </c>
      <c r="F13839" s="62">
        <v>71.180000000000007</v>
      </c>
    </row>
    <row r="13840" spans="1:6" x14ac:dyDescent="0.35">
      <c r="A13840" s="1">
        <v>110</v>
      </c>
      <c r="B13840" s="1" t="s">
        <v>132</v>
      </c>
      <c r="C13840" s="218">
        <v>44940</v>
      </c>
      <c r="D13840" s="218">
        <v>44939</v>
      </c>
      <c r="E13840" s="1">
        <v>2</v>
      </c>
      <c r="F13840" s="62">
        <v>47.32</v>
      </c>
    </row>
    <row r="13841" spans="1:6" x14ac:dyDescent="0.35">
      <c r="A13841" s="1">
        <v>110</v>
      </c>
      <c r="B13841" s="1" t="s">
        <v>132</v>
      </c>
      <c r="C13841" s="218">
        <v>44940</v>
      </c>
      <c r="D13841" s="218">
        <v>44940</v>
      </c>
      <c r="E13841" s="1">
        <v>12</v>
      </c>
      <c r="F13841" s="62">
        <v>527.46</v>
      </c>
    </row>
    <row r="13842" spans="1:6" x14ac:dyDescent="0.35">
      <c r="A13842" s="1">
        <v>110</v>
      </c>
      <c r="B13842" s="1" t="s">
        <v>132</v>
      </c>
      <c r="C13842" s="218">
        <v>44941</v>
      </c>
      <c r="D13842" s="218">
        <v>44940</v>
      </c>
      <c r="E13842" s="1">
        <v>6</v>
      </c>
      <c r="F13842" s="62">
        <v>173</v>
      </c>
    </row>
    <row r="13843" spans="1:6" x14ac:dyDescent="0.35">
      <c r="A13843" s="1">
        <v>110</v>
      </c>
      <c r="B13843" s="1" t="s">
        <v>132</v>
      </c>
      <c r="C13843" s="218">
        <v>44941</v>
      </c>
      <c r="D13843" s="218">
        <v>44941</v>
      </c>
      <c r="E13843" s="1">
        <v>7</v>
      </c>
      <c r="F13843" s="62">
        <v>257.08999999999997</v>
      </c>
    </row>
    <row r="13844" spans="1:6" x14ac:dyDescent="0.35">
      <c r="A13844" s="1">
        <v>110</v>
      </c>
      <c r="B13844" s="1" t="s">
        <v>132</v>
      </c>
      <c r="C13844" s="218">
        <v>44942</v>
      </c>
      <c r="D13844" s="218">
        <v>44941</v>
      </c>
      <c r="E13844" s="1">
        <v>1</v>
      </c>
      <c r="F13844" s="62">
        <v>23.71</v>
      </c>
    </row>
    <row r="13845" spans="1:6" x14ac:dyDescent="0.35">
      <c r="A13845" s="1">
        <v>110</v>
      </c>
      <c r="B13845" s="1" t="s">
        <v>132</v>
      </c>
      <c r="C13845" s="218">
        <v>44942</v>
      </c>
      <c r="D13845" s="218">
        <v>44942</v>
      </c>
      <c r="E13845" s="1">
        <v>13</v>
      </c>
      <c r="F13845" s="62">
        <v>461.03</v>
      </c>
    </row>
    <row r="13846" spans="1:6" x14ac:dyDescent="0.35">
      <c r="A13846" s="1">
        <v>110</v>
      </c>
      <c r="B13846" s="1" t="s">
        <v>132</v>
      </c>
      <c r="C13846" s="218">
        <v>44943</v>
      </c>
      <c r="D13846" s="218">
        <v>44940</v>
      </c>
      <c r="E13846" s="1">
        <v>1</v>
      </c>
      <c r="F13846" s="62">
        <v>23.76</v>
      </c>
    </row>
    <row r="13847" spans="1:6" x14ac:dyDescent="0.35">
      <c r="A13847" s="1">
        <v>110</v>
      </c>
      <c r="B13847" s="1" t="s">
        <v>132</v>
      </c>
      <c r="C13847" s="218">
        <v>44943</v>
      </c>
      <c r="D13847" s="218">
        <v>44941</v>
      </c>
      <c r="E13847" s="1">
        <v>2</v>
      </c>
      <c r="F13847" s="62">
        <v>44.55</v>
      </c>
    </row>
    <row r="13848" spans="1:6" x14ac:dyDescent="0.35">
      <c r="A13848" s="1">
        <v>110</v>
      </c>
      <c r="B13848" s="1" t="s">
        <v>132</v>
      </c>
      <c r="C13848" s="218">
        <v>44943</v>
      </c>
      <c r="D13848" s="218">
        <v>44942</v>
      </c>
      <c r="E13848" s="1">
        <v>3</v>
      </c>
      <c r="F13848" s="62">
        <v>158</v>
      </c>
    </row>
    <row r="13849" spans="1:6" x14ac:dyDescent="0.35">
      <c r="A13849" s="1">
        <v>110</v>
      </c>
      <c r="B13849" s="1" t="s">
        <v>132</v>
      </c>
      <c r="C13849" s="218">
        <v>44943</v>
      </c>
      <c r="D13849" s="218">
        <v>44943</v>
      </c>
      <c r="E13849" s="1">
        <v>6</v>
      </c>
      <c r="F13849" s="62">
        <v>225.27</v>
      </c>
    </row>
    <row r="13850" spans="1:6" x14ac:dyDescent="0.35">
      <c r="A13850" s="1">
        <v>110</v>
      </c>
      <c r="B13850" s="1" t="s">
        <v>132</v>
      </c>
      <c r="C13850" s="218">
        <v>44944</v>
      </c>
      <c r="D13850" s="218">
        <v>44941</v>
      </c>
      <c r="E13850" s="1">
        <v>3</v>
      </c>
      <c r="F13850" s="62">
        <v>131.66</v>
      </c>
    </row>
    <row r="13851" spans="1:6" x14ac:dyDescent="0.35">
      <c r="A13851" s="1">
        <v>110</v>
      </c>
      <c r="B13851" s="1" t="s">
        <v>132</v>
      </c>
      <c r="C13851" s="218">
        <v>44944</v>
      </c>
      <c r="D13851" s="218">
        <v>44942</v>
      </c>
      <c r="E13851" s="1">
        <v>2</v>
      </c>
      <c r="F13851" s="62">
        <v>47.42</v>
      </c>
    </row>
    <row r="13852" spans="1:6" x14ac:dyDescent="0.35">
      <c r="A13852" s="1">
        <v>110</v>
      </c>
      <c r="B13852" s="1" t="s">
        <v>132</v>
      </c>
      <c r="C13852" s="218">
        <v>44944</v>
      </c>
      <c r="D13852" s="218">
        <v>44943</v>
      </c>
      <c r="E13852" s="1">
        <v>5</v>
      </c>
      <c r="F13852" s="62">
        <v>179.68</v>
      </c>
    </row>
    <row r="13853" spans="1:6" x14ac:dyDescent="0.35">
      <c r="A13853" s="1">
        <v>110</v>
      </c>
      <c r="B13853" s="1" t="s">
        <v>132</v>
      </c>
      <c r="C13853" s="218">
        <v>44944</v>
      </c>
      <c r="D13853" s="218">
        <v>44944</v>
      </c>
      <c r="E13853" s="1">
        <v>4</v>
      </c>
      <c r="F13853" s="62">
        <v>183.63</v>
      </c>
    </row>
    <row r="13854" spans="1:6" x14ac:dyDescent="0.35">
      <c r="A13854" s="1">
        <v>110</v>
      </c>
      <c r="B13854" s="1" t="s">
        <v>132</v>
      </c>
      <c r="C13854" s="218">
        <v>44945</v>
      </c>
      <c r="D13854" s="218">
        <v>44942</v>
      </c>
      <c r="E13854" s="1">
        <v>2</v>
      </c>
      <c r="F13854" s="62">
        <v>77.86</v>
      </c>
    </row>
    <row r="13855" spans="1:6" x14ac:dyDescent="0.35">
      <c r="A13855" s="1">
        <v>110</v>
      </c>
      <c r="B13855" s="1" t="s">
        <v>132</v>
      </c>
      <c r="C13855" s="218">
        <v>44945</v>
      </c>
      <c r="D13855" s="218">
        <v>44943</v>
      </c>
      <c r="E13855" s="1">
        <v>5</v>
      </c>
      <c r="F13855" s="62">
        <v>178.1</v>
      </c>
    </row>
    <row r="13856" spans="1:6" x14ac:dyDescent="0.35">
      <c r="A13856" s="1">
        <v>110</v>
      </c>
      <c r="B13856" s="1" t="s">
        <v>132</v>
      </c>
      <c r="C13856" s="218">
        <v>44945</v>
      </c>
      <c r="D13856" s="218">
        <v>44944</v>
      </c>
      <c r="E13856" s="1">
        <v>9</v>
      </c>
      <c r="F13856" s="62">
        <v>305.16000000000003</v>
      </c>
    </row>
    <row r="13857" spans="1:6" x14ac:dyDescent="0.35">
      <c r="A13857" s="1">
        <v>110</v>
      </c>
      <c r="B13857" s="1" t="s">
        <v>132</v>
      </c>
      <c r="C13857" s="218">
        <v>44946</v>
      </c>
      <c r="D13857" s="218">
        <v>44941</v>
      </c>
      <c r="E13857" s="1">
        <v>1</v>
      </c>
      <c r="F13857" s="62">
        <v>23.76</v>
      </c>
    </row>
    <row r="13858" spans="1:6" x14ac:dyDescent="0.35">
      <c r="A13858" s="1">
        <v>110</v>
      </c>
      <c r="B13858" s="1" t="s">
        <v>132</v>
      </c>
      <c r="C13858" s="218">
        <v>44946</v>
      </c>
      <c r="D13858" s="218">
        <v>44942</v>
      </c>
      <c r="E13858" s="1">
        <v>1</v>
      </c>
      <c r="F13858" s="62">
        <v>23.66</v>
      </c>
    </row>
    <row r="13859" spans="1:6" x14ac:dyDescent="0.35">
      <c r="A13859" s="1">
        <v>110</v>
      </c>
      <c r="B13859" s="1" t="s">
        <v>132</v>
      </c>
      <c r="C13859" s="218">
        <v>44946</v>
      </c>
      <c r="D13859" s="218">
        <v>44943</v>
      </c>
      <c r="E13859" s="1">
        <v>2</v>
      </c>
      <c r="F13859" s="62">
        <v>47.42</v>
      </c>
    </row>
    <row r="13860" spans="1:6" x14ac:dyDescent="0.35">
      <c r="A13860" s="1">
        <v>110</v>
      </c>
      <c r="B13860" s="1" t="s">
        <v>132</v>
      </c>
      <c r="C13860" s="218">
        <v>44946</v>
      </c>
      <c r="D13860" s="218">
        <v>44944</v>
      </c>
      <c r="E13860" s="1">
        <v>4</v>
      </c>
      <c r="F13860" s="62">
        <v>155.91999999999999</v>
      </c>
    </row>
    <row r="13861" spans="1:6" x14ac:dyDescent="0.35">
      <c r="A13861" s="1">
        <v>110</v>
      </c>
      <c r="B13861" s="1" t="s">
        <v>132</v>
      </c>
      <c r="C13861" s="218">
        <v>44946</v>
      </c>
      <c r="D13861" s="218">
        <v>44945</v>
      </c>
      <c r="E13861" s="1">
        <v>7</v>
      </c>
      <c r="F13861" s="62">
        <v>222.25</v>
      </c>
    </row>
    <row r="13862" spans="1:6" x14ac:dyDescent="0.35">
      <c r="A13862" s="1">
        <v>110</v>
      </c>
      <c r="B13862" s="1" t="s">
        <v>132</v>
      </c>
      <c r="C13862" s="218">
        <v>44952</v>
      </c>
      <c r="D13862" s="218">
        <v>44949</v>
      </c>
      <c r="E13862" s="1">
        <v>1</v>
      </c>
      <c r="F13862" s="62">
        <v>23.56</v>
      </c>
    </row>
    <row r="13863" spans="1:6" x14ac:dyDescent="0.35">
      <c r="A13863" s="1">
        <v>110</v>
      </c>
      <c r="B13863" s="1" t="s">
        <v>132</v>
      </c>
      <c r="C13863" s="218">
        <v>44952</v>
      </c>
      <c r="D13863" s="218">
        <v>44951</v>
      </c>
      <c r="E13863" s="1">
        <v>7</v>
      </c>
      <c r="F13863" s="62">
        <v>195.23</v>
      </c>
    </row>
    <row r="13864" spans="1:6" x14ac:dyDescent="0.35">
      <c r="A13864" s="1">
        <v>110</v>
      </c>
      <c r="B13864" s="1" t="s">
        <v>132</v>
      </c>
      <c r="C13864" s="218">
        <v>44952</v>
      </c>
      <c r="D13864" s="218">
        <v>44952</v>
      </c>
      <c r="E13864" s="1">
        <v>2</v>
      </c>
      <c r="F13864" s="62">
        <v>108.8</v>
      </c>
    </row>
    <row r="13865" spans="1:6" x14ac:dyDescent="0.35">
      <c r="A13865" s="1">
        <v>111</v>
      </c>
      <c r="B13865" s="1" t="s">
        <v>133</v>
      </c>
      <c r="C13865" s="218">
        <v>44884</v>
      </c>
      <c r="D13865" s="218">
        <v>44878</v>
      </c>
      <c r="E13865" s="1">
        <v>3</v>
      </c>
      <c r="F13865" s="62">
        <v>61.82</v>
      </c>
    </row>
    <row r="13866" spans="1:6" x14ac:dyDescent="0.35">
      <c r="A13866" s="1">
        <v>111</v>
      </c>
      <c r="B13866" s="1" t="s">
        <v>133</v>
      </c>
      <c r="C13866" s="218">
        <v>44884</v>
      </c>
      <c r="D13866" s="218">
        <v>44879</v>
      </c>
      <c r="E13866" s="1">
        <v>5</v>
      </c>
      <c r="F13866" s="62">
        <v>98.31</v>
      </c>
    </row>
    <row r="13867" spans="1:6" x14ac:dyDescent="0.35">
      <c r="A13867" s="1">
        <v>111</v>
      </c>
      <c r="B13867" s="1" t="s">
        <v>133</v>
      </c>
      <c r="C13867" s="218">
        <v>44884</v>
      </c>
      <c r="D13867" s="218">
        <v>44880</v>
      </c>
      <c r="E13867" s="1">
        <v>2</v>
      </c>
      <c r="F13867" s="62">
        <v>72.66</v>
      </c>
    </row>
    <row r="13868" spans="1:6" x14ac:dyDescent="0.35">
      <c r="A13868" s="1">
        <v>111</v>
      </c>
      <c r="B13868" s="1" t="s">
        <v>133</v>
      </c>
      <c r="C13868" s="218">
        <v>44884</v>
      </c>
      <c r="D13868" s="218">
        <v>44881</v>
      </c>
      <c r="E13868" s="1">
        <v>1</v>
      </c>
      <c r="F13868" s="62">
        <v>42.27</v>
      </c>
    </row>
    <row r="13869" spans="1:6" x14ac:dyDescent="0.35">
      <c r="A13869" s="1">
        <v>111</v>
      </c>
      <c r="B13869" s="1" t="s">
        <v>133</v>
      </c>
      <c r="C13869" s="218">
        <v>44885</v>
      </c>
      <c r="D13869" s="218">
        <v>44878</v>
      </c>
      <c r="E13869" s="1">
        <v>3</v>
      </c>
      <c r="F13869" s="62">
        <v>92.71</v>
      </c>
    </row>
    <row r="13870" spans="1:6" x14ac:dyDescent="0.35">
      <c r="A13870" s="1">
        <v>111</v>
      </c>
      <c r="B13870" s="1" t="s">
        <v>133</v>
      </c>
      <c r="C13870" s="218">
        <v>44885</v>
      </c>
      <c r="D13870" s="218">
        <v>44879</v>
      </c>
      <c r="E13870" s="1">
        <v>5</v>
      </c>
      <c r="F13870" s="62">
        <v>131.08000000000001</v>
      </c>
    </row>
    <row r="13871" spans="1:6" x14ac:dyDescent="0.35">
      <c r="A13871" s="1">
        <v>111</v>
      </c>
      <c r="B13871" s="1" t="s">
        <v>133</v>
      </c>
      <c r="C13871" s="218">
        <v>44885</v>
      </c>
      <c r="D13871" s="218">
        <v>44880</v>
      </c>
      <c r="E13871" s="1">
        <v>8</v>
      </c>
      <c r="F13871" s="62">
        <v>223.73</v>
      </c>
    </row>
    <row r="13872" spans="1:6" x14ac:dyDescent="0.35">
      <c r="A13872" s="1">
        <v>111</v>
      </c>
      <c r="B13872" s="1" t="s">
        <v>133</v>
      </c>
      <c r="C13872" s="218">
        <v>44885</v>
      </c>
      <c r="D13872" s="218">
        <v>44881</v>
      </c>
      <c r="E13872" s="1">
        <v>3</v>
      </c>
      <c r="F13872" s="62">
        <v>87.47</v>
      </c>
    </row>
    <row r="13873" spans="1:6" x14ac:dyDescent="0.35">
      <c r="A13873" s="1">
        <v>111</v>
      </c>
      <c r="B13873" s="1" t="s">
        <v>133</v>
      </c>
      <c r="C13873" s="218">
        <v>44885</v>
      </c>
      <c r="D13873" s="218">
        <v>44882</v>
      </c>
      <c r="E13873" s="1">
        <v>1</v>
      </c>
      <c r="F13873" s="62">
        <v>52.77</v>
      </c>
    </row>
    <row r="13874" spans="1:6" x14ac:dyDescent="0.35">
      <c r="A13874" s="1">
        <v>111</v>
      </c>
      <c r="B13874" s="1" t="s">
        <v>133</v>
      </c>
      <c r="C13874" s="218">
        <v>44885</v>
      </c>
      <c r="D13874" s="218">
        <v>44883</v>
      </c>
      <c r="E13874" s="1">
        <v>2</v>
      </c>
      <c r="F13874" s="62">
        <v>66.97</v>
      </c>
    </row>
    <row r="13875" spans="1:6" x14ac:dyDescent="0.35">
      <c r="A13875" s="1">
        <v>111</v>
      </c>
      <c r="B13875" s="1" t="s">
        <v>133</v>
      </c>
      <c r="C13875" s="218">
        <v>44886</v>
      </c>
      <c r="D13875" s="218">
        <v>44879</v>
      </c>
      <c r="E13875" s="1">
        <v>3</v>
      </c>
      <c r="F13875" s="62">
        <v>61.43</v>
      </c>
    </row>
    <row r="13876" spans="1:6" x14ac:dyDescent="0.35">
      <c r="A13876" s="1">
        <v>111</v>
      </c>
      <c r="B13876" s="1" t="s">
        <v>133</v>
      </c>
      <c r="C13876" s="218">
        <v>44886</v>
      </c>
      <c r="D13876" s="218">
        <v>44880</v>
      </c>
      <c r="E13876" s="1">
        <v>8</v>
      </c>
      <c r="F13876" s="62">
        <v>160.82</v>
      </c>
    </row>
    <row r="13877" spans="1:6" x14ac:dyDescent="0.35">
      <c r="A13877" s="1">
        <v>111</v>
      </c>
      <c r="B13877" s="1" t="s">
        <v>133</v>
      </c>
      <c r="C13877" s="218">
        <v>44886</v>
      </c>
      <c r="D13877" s="218">
        <v>44881</v>
      </c>
      <c r="E13877" s="1">
        <v>4</v>
      </c>
      <c r="F13877" s="62">
        <v>105.14</v>
      </c>
    </row>
    <row r="13878" spans="1:6" x14ac:dyDescent="0.35">
      <c r="A13878" s="1">
        <v>111</v>
      </c>
      <c r="B13878" s="1" t="s">
        <v>133</v>
      </c>
      <c r="C13878" s="218">
        <v>44886</v>
      </c>
      <c r="D13878" s="218">
        <v>44882</v>
      </c>
      <c r="E13878" s="1">
        <v>4</v>
      </c>
      <c r="F13878" s="62">
        <v>144.38</v>
      </c>
    </row>
    <row r="13879" spans="1:6" x14ac:dyDescent="0.35">
      <c r="A13879" s="1">
        <v>111</v>
      </c>
      <c r="B13879" s="1" t="s">
        <v>133</v>
      </c>
      <c r="C13879" s="218">
        <v>44886</v>
      </c>
      <c r="D13879" s="218">
        <v>44883</v>
      </c>
      <c r="E13879" s="1">
        <v>1</v>
      </c>
      <c r="F13879" s="62">
        <v>18.12</v>
      </c>
    </row>
    <row r="13880" spans="1:6" x14ac:dyDescent="0.35">
      <c r="A13880" s="1">
        <v>111</v>
      </c>
      <c r="B13880" s="1" t="s">
        <v>133</v>
      </c>
      <c r="C13880" s="218">
        <v>44887</v>
      </c>
      <c r="D13880" s="218">
        <v>44879</v>
      </c>
      <c r="E13880" s="1">
        <v>2</v>
      </c>
      <c r="F13880" s="62">
        <v>42.57</v>
      </c>
    </row>
    <row r="13881" spans="1:6" x14ac:dyDescent="0.35">
      <c r="A13881" s="1">
        <v>111</v>
      </c>
      <c r="B13881" s="1" t="s">
        <v>133</v>
      </c>
      <c r="C13881" s="218">
        <v>44887</v>
      </c>
      <c r="D13881" s="218">
        <v>44880</v>
      </c>
      <c r="E13881" s="1">
        <v>4</v>
      </c>
      <c r="F13881" s="62">
        <v>105.09</v>
      </c>
    </row>
    <row r="13882" spans="1:6" x14ac:dyDescent="0.35">
      <c r="A13882" s="1">
        <v>111</v>
      </c>
      <c r="B13882" s="1" t="s">
        <v>133</v>
      </c>
      <c r="C13882" s="218">
        <v>44887</v>
      </c>
      <c r="D13882" s="218">
        <v>44881</v>
      </c>
      <c r="E13882" s="1">
        <v>2</v>
      </c>
      <c r="F13882" s="62">
        <v>69.55</v>
      </c>
    </row>
    <row r="13883" spans="1:6" x14ac:dyDescent="0.35">
      <c r="A13883" s="1">
        <v>111</v>
      </c>
      <c r="B13883" s="1" t="s">
        <v>133</v>
      </c>
      <c r="C13883" s="218">
        <v>44887</v>
      </c>
      <c r="D13883" s="218">
        <v>44882</v>
      </c>
      <c r="E13883" s="1">
        <v>2</v>
      </c>
      <c r="F13883" s="62">
        <v>62.96</v>
      </c>
    </row>
    <row r="13884" spans="1:6" x14ac:dyDescent="0.35">
      <c r="A13884" s="1">
        <v>111</v>
      </c>
      <c r="B13884" s="1" t="s">
        <v>133</v>
      </c>
      <c r="C13884" s="218">
        <v>44887</v>
      </c>
      <c r="D13884" s="218">
        <v>44886</v>
      </c>
      <c r="E13884" s="1">
        <v>1</v>
      </c>
      <c r="F13884" s="62">
        <v>23.76</v>
      </c>
    </row>
    <row r="13885" spans="1:6" x14ac:dyDescent="0.35">
      <c r="A13885" s="1">
        <v>111</v>
      </c>
      <c r="B13885" s="1" t="s">
        <v>133</v>
      </c>
      <c r="C13885" s="218">
        <v>44888</v>
      </c>
      <c r="D13885" s="218">
        <v>44880</v>
      </c>
      <c r="E13885" s="1">
        <v>3</v>
      </c>
      <c r="F13885" s="62">
        <v>65.64</v>
      </c>
    </row>
    <row r="13886" spans="1:6" x14ac:dyDescent="0.35">
      <c r="A13886" s="1">
        <v>111</v>
      </c>
      <c r="B13886" s="1" t="s">
        <v>133</v>
      </c>
      <c r="C13886" s="218">
        <v>44888</v>
      </c>
      <c r="D13886" s="218">
        <v>44882</v>
      </c>
      <c r="E13886" s="1">
        <v>1</v>
      </c>
      <c r="F13886" s="62">
        <v>47.52</v>
      </c>
    </row>
    <row r="13887" spans="1:6" x14ac:dyDescent="0.35">
      <c r="A13887" s="1">
        <v>111</v>
      </c>
      <c r="B13887" s="1" t="s">
        <v>133</v>
      </c>
      <c r="C13887" s="218">
        <v>44888</v>
      </c>
      <c r="D13887" s="218">
        <v>44883</v>
      </c>
      <c r="E13887" s="1">
        <v>2</v>
      </c>
      <c r="F13887" s="62">
        <v>65.53</v>
      </c>
    </row>
    <row r="13888" spans="1:6" x14ac:dyDescent="0.35">
      <c r="A13888" s="1">
        <v>111</v>
      </c>
      <c r="B13888" s="1" t="s">
        <v>133</v>
      </c>
      <c r="C13888" s="218">
        <v>44888</v>
      </c>
      <c r="D13888" s="218">
        <v>44887</v>
      </c>
      <c r="E13888" s="1">
        <v>1</v>
      </c>
      <c r="F13888" s="62">
        <v>52.07</v>
      </c>
    </row>
    <row r="13889" spans="1:6" x14ac:dyDescent="0.35">
      <c r="A13889" s="1">
        <v>111</v>
      </c>
      <c r="B13889" s="1" t="s">
        <v>133</v>
      </c>
      <c r="C13889" s="218">
        <v>44888</v>
      </c>
      <c r="D13889" s="218">
        <v>44888</v>
      </c>
      <c r="E13889" s="1">
        <v>3</v>
      </c>
      <c r="F13889" s="62">
        <v>68.010000000000005</v>
      </c>
    </row>
    <row r="13890" spans="1:6" x14ac:dyDescent="0.35">
      <c r="A13890" s="1">
        <v>111</v>
      </c>
      <c r="B13890" s="1" t="s">
        <v>133</v>
      </c>
      <c r="C13890" s="218">
        <v>44889</v>
      </c>
      <c r="D13890" s="218">
        <v>44881</v>
      </c>
      <c r="E13890" s="1">
        <v>2</v>
      </c>
      <c r="F13890" s="62">
        <v>46.83</v>
      </c>
    </row>
    <row r="13891" spans="1:6" x14ac:dyDescent="0.35">
      <c r="A13891" s="1">
        <v>111</v>
      </c>
      <c r="B13891" s="1" t="s">
        <v>133</v>
      </c>
      <c r="C13891" s="218">
        <v>44889</v>
      </c>
      <c r="D13891" s="218">
        <v>44883</v>
      </c>
      <c r="E13891" s="1">
        <v>1</v>
      </c>
      <c r="F13891" s="62">
        <v>53.16</v>
      </c>
    </row>
    <row r="13892" spans="1:6" x14ac:dyDescent="0.35">
      <c r="A13892" s="1">
        <v>111</v>
      </c>
      <c r="B13892" s="1" t="s">
        <v>133</v>
      </c>
      <c r="C13892" s="218">
        <v>44889</v>
      </c>
      <c r="D13892" s="218">
        <v>44886</v>
      </c>
      <c r="E13892" s="1">
        <v>2</v>
      </c>
      <c r="F13892" s="62">
        <v>72.37</v>
      </c>
    </row>
    <row r="13893" spans="1:6" x14ac:dyDescent="0.35">
      <c r="A13893" s="1">
        <v>111</v>
      </c>
      <c r="B13893" s="1" t="s">
        <v>133</v>
      </c>
      <c r="C13893" s="218">
        <v>44889</v>
      </c>
      <c r="D13893" s="218">
        <v>44887</v>
      </c>
      <c r="E13893" s="1">
        <v>3</v>
      </c>
      <c r="F13893" s="62">
        <v>111.43</v>
      </c>
    </row>
    <row r="13894" spans="1:6" x14ac:dyDescent="0.35">
      <c r="A13894" s="1">
        <v>111</v>
      </c>
      <c r="B13894" s="1" t="s">
        <v>133</v>
      </c>
      <c r="C13894" s="218">
        <v>44889</v>
      </c>
      <c r="D13894" s="218">
        <v>44888</v>
      </c>
      <c r="E13894" s="1">
        <v>2</v>
      </c>
      <c r="F13894" s="62">
        <v>46.43</v>
      </c>
    </row>
    <row r="13895" spans="1:6" x14ac:dyDescent="0.35">
      <c r="A13895" s="1">
        <v>111</v>
      </c>
      <c r="B13895" s="1" t="s">
        <v>133</v>
      </c>
      <c r="C13895" s="218">
        <v>44891</v>
      </c>
      <c r="D13895" s="218">
        <v>44886</v>
      </c>
      <c r="E13895" s="1">
        <v>2</v>
      </c>
      <c r="F13895" s="62">
        <v>44.25</v>
      </c>
    </row>
    <row r="13896" spans="1:6" x14ac:dyDescent="0.35">
      <c r="A13896" s="1">
        <v>111</v>
      </c>
      <c r="B13896" s="1" t="s">
        <v>133</v>
      </c>
      <c r="C13896" s="218">
        <v>44891</v>
      </c>
      <c r="D13896" s="218">
        <v>44887</v>
      </c>
      <c r="E13896" s="1">
        <v>1</v>
      </c>
      <c r="F13896" s="62">
        <v>20.39</v>
      </c>
    </row>
    <row r="13897" spans="1:6" x14ac:dyDescent="0.35">
      <c r="A13897" s="1">
        <v>111</v>
      </c>
      <c r="B13897" s="1" t="s">
        <v>133</v>
      </c>
      <c r="C13897" s="218">
        <v>44891</v>
      </c>
      <c r="D13897" s="218">
        <v>44888</v>
      </c>
      <c r="E13897" s="1">
        <v>3</v>
      </c>
      <c r="F13897" s="62">
        <v>95.53</v>
      </c>
    </row>
    <row r="13898" spans="1:6" x14ac:dyDescent="0.35">
      <c r="A13898" s="1">
        <v>111</v>
      </c>
      <c r="B13898" s="1" t="s">
        <v>133</v>
      </c>
      <c r="C13898" s="218">
        <v>44891</v>
      </c>
      <c r="D13898" s="218">
        <v>44889</v>
      </c>
      <c r="E13898" s="1">
        <v>14</v>
      </c>
      <c r="F13898" s="62">
        <v>347.81</v>
      </c>
    </row>
    <row r="13899" spans="1:6" x14ac:dyDescent="0.35">
      <c r="A13899" s="1">
        <v>111</v>
      </c>
      <c r="B13899" s="1" t="s">
        <v>133</v>
      </c>
      <c r="C13899" s="218">
        <v>44891</v>
      </c>
      <c r="D13899" s="218">
        <v>44890</v>
      </c>
      <c r="E13899" s="1">
        <v>4</v>
      </c>
      <c r="F13899" s="62">
        <v>147.12</v>
      </c>
    </row>
    <row r="13900" spans="1:6" x14ac:dyDescent="0.35">
      <c r="A13900" s="1">
        <v>111</v>
      </c>
      <c r="B13900" s="1" t="s">
        <v>133</v>
      </c>
      <c r="C13900" s="218">
        <v>44892</v>
      </c>
      <c r="D13900" s="218">
        <v>44886</v>
      </c>
      <c r="E13900" s="1">
        <v>1</v>
      </c>
      <c r="F13900" s="62">
        <v>22.77</v>
      </c>
    </row>
    <row r="13901" spans="1:6" x14ac:dyDescent="0.35">
      <c r="A13901" s="1">
        <v>111</v>
      </c>
      <c r="B13901" s="1" t="s">
        <v>133</v>
      </c>
      <c r="C13901" s="218">
        <v>44892</v>
      </c>
      <c r="D13901" s="218">
        <v>44888</v>
      </c>
      <c r="E13901" s="1">
        <v>1</v>
      </c>
      <c r="F13901" s="62">
        <v>22.92</v>
      </c>
    </row>
    <row r="13902" spans="1:6" x14ac:dyDescent="0.35">
      <c r="A13902" s="1">
        <v>111</v>
      </c>
      <c r="B13902" s="1" t="s">
        <v>133</v>
      </c>
      <c r="C13902" s="218">
        <v>44892</v>
      </c>
      <c r="D13902" s="218">
        <v>44889</v>
      </c>
      <c r="E13902" s="1">
        <v>3</v>
      </c>
      <c r="F13902" s="62">
        <v>64.7</v>
      </c>
    </row>
    <row r="13903" spans="1:6" x14ac:dyDescent="0.35">
      <c r="A13903" s="1">
        <v>111</v>
      </c>
      <c r="B13903" s="1" t="s">
        <v>133</v>
      </c>
      <c r="C13903" s="218">
        <v>44892</v>
      </c>
      <c r="D13903" s="218">
        <v>44890</v>
      </c>
      <c r="E13903" s="1">
        <v>5</v>
      </c>
      <c r="F13903" s="62">
        <v>120.19</v>
      </c>
    </row>
    <row r="13904" spans="1:6" x14ac:dyDescent="0.35">
      <c r="A13904" s="1">
        <v>111</v>
      </c>
      <c r="B13904" s="1" t="s">
        <v>133</v>
      </c>
      <c r="C13904" s="218">
        <v>44892</v>
      </c>
      <c r="D13904" s="218">
        <v>44891</v>
      </c>
      <c r="E13904" s="1">
        <v>6</v>
      </c>
      <c r="F13904" s="62">
        <v>261.41000000000003</v>
      </c>
    </row>
    <row r="13905" spans="1:6" x14ac:dyDescent="0.35">
      <c r="A13905" s="1">
        <v>111</v>
      </c>
      <c r="B13905" s="1" t="s">
        <v>133</v>
      </c>
      <c r="C13905" s="218">
        <v>44892</v>
      </c>
      <c r="D13905" s="218">
        <v>44892</v>
      </c>
      <c r="E13905" s="1">
        <v>6</v>
      </c>
      <c r="F13905" s="62">
        <v>164.38</v>
      </c>
    </row>
    <row r="13906" spans="1:6" x14ac:dyDescent="0.35">
      <c r="A13906" s="1">
        <v>111</v>
      </c>
      <c r="B13906" s="1" t="s">
        <v>133</v>
      </c>
      <c r="C13906" s="218">
        <v>44893</v>
      </c>
      <c r="D13906" s="218">
        <v>44888</v>
      </c>
      <c r="E13906" s="1">
        <v>1</v>
      </c>
      <c r="F13906" s="62">
        <v>23.36</v>
      </c>
    </row>
    <row r="13907" spans="1:6" x14ac:dyDescent="0.35">
      <c r="A13907" s="1">
        <v>111</v>
      </c>
      <c r="B13907" s="1" t="s">
        <v>133</v>
      </c>
      <c r="C13907" s="218">
        <v>44893</v>
      </c>
      <c r="D13907" s="218">
        <v>44889</v>
      </c>
      <c r="E13907" s="1">
        <v>1</v>
      </c>
      <c r="F13907" s="62">
        <v>38.31</v>
      </c>
    </row>
    <row r="13908" spans="1:6" x14ac:dyDescent="0.35">
      <c r="A13908" s="1">
        <v>111</v>
      </c>
      <c r="B13908" s="1" t="s">
        <v>133</v>
      </c>
      <c r="C13908" s="218">
        <v>44893</v>
      </c>
      <c r="D13908" s="218">
        <v>44890</v>
      </c>
      <c r="E13908" s="1">
        <v>5</v>
      </c>
      <c r="F13908" s="62">
        <v>123.85</v>
      </c>
    </row>
    <row r="13909" spans="1:6" x14ac:dyDescent="0.35">
      <c r="A13909" s="1">
        <v>111</v>
      </c>
      <c r="B13909" s="1" t="s">
        <v>133</v>
      </c>
      <c r="C13909" s="218">
        <v>44893</v>
      </c>
      <c r="D13909" s="218">
        <v>44891</v>
      </c>
      <c r="E13909" s="1">
        <v>1</v>
      </c>
      <c r="F13909" s="62">
        <v>19.21</v>
      </c>
    </row>
    <row r="13910" spans="1:6" x14ac:dyDescent="0.35">
      <c r="A13910" s="1">
        <v>111</v>
      </c>
      <c r="B13910" s="1" t="s">
        <v>133</v>
      </c>
      <c r="C13910" s="218">
        <v>44893</v>
      </c>
      <c r="D13910" s="218">
        <v>44892</v>
      </c>
      <c r="E13910" s="1">
        <v>3</v>
      </c>
      <c r="F13910" s="62">
        <v>58.96</v>
      </c>
    </row>
    <row r="13911" spans="1:6" x14ac:dyDescent="0.35">
      <c r="A13911" s="1">
        <v>111</v>
      </c>
      <c r="B13911" s="1" t="s">
        <v>133</v>
      </c>
      <c r="C13911" s="218">
        <v>44893</v>
      </c>
      <c r="D13911" s="218">
        <v>44893</v>
      </c>
      <c r="E13911" s="1">
        <v>11</v>
      </c>
      <c r="F13911" s="62">
        <v>354.9</v>
      </c>
    </row>
    <row r="13912" spans="1:6" x14ac:dyDescent="0.35">
      <c r="A13912" s="1">
        <v>111</v>
      </c>
      <c r="B13912" s="1" t="s">
        <v>133</v>
      </c>
      <c r="C13912" s="218">
        <v>44894</v>
      </c>
      <c r="D13912" s="218">
        <v>44890</v>
      </c>
      <c r="E13912" s="1">
        <v>3</v>
      </c>
      <c r="F13912" s="62">
        <v>78.81</v>
      </c>
    </row>
    <row r="13913" spans="1:6" x14ac:dyDescent="0.35">
      <c r="A13913" s="1">
        <v>111</v>
      </c>
      <c r="B13913" s="1" t="s">
        <v>133</v>
      </c>
      <c r="C13913" s="218">
        <v>44894</v>
      </c>
      <c r="D13913" s="218">
        <v>44891</v>
      </c>
      <c r="E13913" s="1">
        <v>1</v>
      </c>
      <c r="F13913" s="62">
        <v>19.3</v>
      </c>
    </row>
    <row r="13914" spans="1:6" x14ac:dyDescent="0.35">
      <c r="A13914" s="1">
        <v>111</v>
      </c>
      <c r="B13914" s="1" t="s">
        <v>133</v>
      </c>
      <c r="C13914" s="218">
        <v>44894</v>
      </c>
      <c r="D13914" s="218">
        <v>44892</v>
      </c>
      <c r="E13914" s="1">
        <v>1</v>
      </c>
      <c r="F13914" s="62">
        <v>19.3</v>
      </c>
    </row>
    <row r="13915" spans="1:6" x14ac:dyDescent="0.35">
      <c r="A13915" s="1">
        <v>111</v>
      </c>
      <c r="B13915" s="1" t="s">
        <v>133</v>
      </c>
      <c r="C13915" s="218">
        <v>44894</v>
      </c>
      <c r="D13915" s="218">
        <v>44893</v>
      </c>
      <c r="E13915" s="1">
        <v>6</v>
      </c>
      <c r="F13915" s="62">
        <v>133.05000000000001</v>
      </c>
    </row>
    <row r="13916" spans="1:6" x14ac:dyDescent="0.35">
      <c r="A13916" s="1">
        <v>111</v>
      </c>
      <c r="B13916" s="1" t="s">
        <v>133</v>
      </c>
      <c r="C13916" s="218">
        <v>44894</v>
      </c>
      <c r="D13916" s="218">
        <v>44894</v>
      </c>
      <c r="E13916" s="1">
        <v>2</v>
      </c>
      <c r="F13916" s="62">
        <v>64.099999999999994</v>
      </c>
    </row>
    <row r="13917" spans="1:6" x14ac:dyDescent="0.35">
      <c r="A13917" s="1">
        <v>111</v>
      </c>
      <c r="B13917" s="1" t="s">
        <v>133</v>
      </c>
      <c r="C13917" s="218">
        <v>44895</v>
      </c>
      <c r="D13917" s="218">
        <v>44892</v>
      </c>
      <c r="E13917" s="1">
        <v>2</v>
      </c>
      <c r="F13917" s="62">
        <v>70.59</v>
      </c>
    </row>
    <row r="13918" spans="1:6" x14ac:dyDescent="0.35">
      <c r="A13918" s="1">
        <v>111</v>
      </c>
      <c r="B13918" s="1" t="s">
        <v>133</v>
      </c>
      <c r="C13918" s="218">
        <v>44895</v>
      </c>
      <c r="D13918" s="218">
        <v>44893</v>
      </c>
      <c r="E13918" s="1">
        <v>4</v>
      </c>
      <c r="F13918" s="62">
        <v>128.25</v>
      </c>
    </row>
    <row r="13919" spans="1:6" x14ac:dyDescent="0.35">
      <c r="A13919" s="1">
        <v>111</v>
      </c>
      <c r="B13919" s="1" t="s">
        <v>133</v>
      </c>
      <c r="C13919" s="218">
        <v>44895</v>
      </c>
      <c r="D13919" s="218">
        <v>44894</v>
      </c>
      <c r="E13919" s="1">
        <v>3</v>
      </c>
      <c r="F13919" s="62">
        <v>86.28</v>
      </c>
    </row>
    <row r="13920" spans="1:6" x14ac:dyDescent="0.35">
      <c r="A13920" s="1">
        <v>111</v>
      </c>
      <c r="B13920" s="1" t="s">
        <v>133</v>
      </c>
      <c r="C13920" s="218">
        <v>44895</v>
      </c>
      <c r="D13920" s="218">
        <v>44895</v>
      </c>
      <c r="E13920" s="1">
        <v>2</v>
      </c>
      <c r="F13920" s="62">
        <v>43.81</v>
      </c>
    </row>
    <row r="13921" spans="1:6" x14ac:dyDescent="0.35">
      <c r="A13921" s="1">
        <v>111</v>
      </c>
      <c r="B13921" s="1" t="s">
        <v>133</v>
      </c>
      <c r="C13921" s="218">
        <v>44896</v>
      </c>
      <c r="D13921" s="218">
        <v>44892</v>
      </c>
      <c r="E13921" s="1">
        <v>1</v>
      </c>
      <c r="F13921" s="62">
        <v>22.37</v>
      </c>
    </row>
    <row r="13922" spans="1:6" x14ac:dyDescent="0.35">
      <c r="A13922" s="1">
        <v>111</v>
      </c>
      <c r="B13922" s="1" t="s">
        <v>133</v>
      </c>
      <c r="C13922" s="218">
        <v>44896</v>
      </c>
      <c r="D13922" s="218">
        <v>44893</v>
      </c>
      <c r="E13922" s="1">
        <v>5</v>
      </c>
      <c r="F13922" s="62">
        <v>168.4</v>
      </c>
    </row>
    <row r="13923" spans="1:6" x14ac:dyDescent="0.35">
      <c r="A13923" s="1">
        <v>111</v>
      </c>
      <c r="B13923" s="1" t="s">
        <v>133</v>
      </c>
      <c r="C13923" s="218">
        <v>44896</v>
      </c>
      <c r="D13923" s="218">
        <v>44894</v>
      </c>
      <c r="E13923" s="1">
        <v>2</v>
      </c>
      <c r="F13923" s="62">
        <v>41.29</v>
      </c>
    </row>
    <row r="13924" spans="1:6" x14ac:dyDescent="0.35">
      <c r="A13924" s="1">
        <v>111</v>
      </c>
      <c r="B13924" s="1" t="s">
        <v>133</v>
      </c>
      <c r="C13924" s="218">
        <v>44896</v>
      </c>
      <c r="D13924" s="218">
        <v>44895</v>
      </c>
      <c r="E13924" s="1">
        <v>1</v>
      </c>
      <c r="F13924" s="62">
        <v>21.53</v>
      </c>
    </row>
    <row r="13925" spans="1:6" x14ac:dyDescent="0.35">
      <c r="A13925" s="1">
        <v>111</v>
      </c>
      <c r="B13925" s="1" t="s">
        <v>133</v>
      </c>
      <c r="C13925" s="218">
        <v>44896</v>
      </c>
      <c r="D13925" s="218">
        <v>44896</v>
      </c>
      <c r="E13925" s="1">
        <v>2</v>
      </c>
      <c r="F13925" s="62">
        <v>74.5</v>
      </c>
    </row>
    <row r="13926" spans="1:6" x14ac:dyDescent="0.35">
      <c r="A13926" s="1">
        <v>111</v>
      </c>
      <c r="B13926" s="1" t="s">
        <v>133</v>
      </c>
      <c r="C13926" s="218">
        <v>44897</v>
      </c>
      <c r="D13926" s="218">
        <v>44893</v>
      </c>
      <c r="E13926" s="1">
        <v>1</v>
      </c>
      <c r="F13926" s="62">
        <v>17.82</v>
      </c>
    </row>
    <row r="13927" spans="1:6" x14ac:dyDescent="0.35">
      <c r="A13927" s="1">
        <v>111</v>
      </c>
      <c r="B13927" s="1" t="s">
        <v>133</v>
      </c>
      <c r="C13927" s="218">
        <v>44897</v>
      </c>
      <c r="D13927" s="218">
        <v>44894</v>
      </c>
      <c r="E13927" s="1">
        <v>3</v>
      </c>
      <c r="F13927" s="62">
        <v>89</v>
      </c>
    </row>
    <row r="13928" spans="1:6" x14ac:dyDescent="0.35">
      <c r="A13928" s="1">
        <v>111</v>
      </c>
      <c r="B13928" s="1" t="s">
        <v>133</v>
      </c>
      <c r="C13928" s="218">
        <v>44897</v>
      </c>
      <c r="D13928" s="218">
        <v>44895</v>
      </c>
      <c r="E13928" s="1">
        <v>3</v>
      </c>
      <c r="F13928" s="62">
        <v>74.540000000000006</v>
      </c>
    </row>
    <row r="13929" spans="1:6" x14ac:dyDescent="0.35">
      <c r="A13929" s="1">
        <v>111</v>
      </c>
      <c r="B13929" s="1" t="s">
        <v>133</v>
      </c>
      <c r="C13929" s="218">
        <v>44897</v>
      </c>
      <c r="D13929" s="218">
        <v>44896</v>
      </c>
      <c r="E13929" s="1">
        <v>3</v>
      </c>
      <c r="F13929" s="62">
        <v>112.47</v>
      </c>
    </row>
    <row r="13930" spans="1:6" x14ac:dyDescent="0.35">
      <c r="A13930" s="1">
        <v>111</v>
      </c>
      <c r="B13930" s="1" t="s">
        <v>133</v>
      </c>
      <c r="C13930" s="218">
        <v>44899</v>
      </c>
      <c r="D13930" s="218">
        <v>44895</v>
      </c>
      <c r="E13930" s="1">
        <v>8</v>
      </c>
      <c r="F13930" s="62">
        <v>290.7</v>
      </c>
    </row>
    <row r="13931" spans="1:6" x14ac:dyDescent="0.35">
      <c r="A13931" s="1">
        <v>111</v>
      </c>
      <c r="B13931" s="1" t="s">
        <v>133</v>
      </c>
      <c r="C13931" s="218">
        <v>44899</v>
      </c>
      <c r="D13931" s="218">
        <v>44896</v>
      </c>
      <c r="E13931" s="1">
        <v>3</v>
      </c>
      <c r="F13931" s="62">
        <v>95.34</v>
      </c>
    </row>
    <row r="13932" spans="1:6" x14ac:dyDescent="0.35">
      <c r="A13932" s="1">
        <v>111</v>
      </c>
      <c r="B13932" s="1" t="s">
        <v>133</v>
      </c>
      <c r="C13932" s="218">
        <v>44899</v>
      </c>
      <c r="D13932" s="218">
        <v>44897</v>
      </c>
      <c r="E13932" s="1">
        <v>5</v>
      </c>
      <c r="F13932" s="62">
        <v>109.34</v>
      </c>
    </row>
    <row r="13933" spans="1:6" x14ac:dyDescent="0.35">
      <c r="A13933" s="1">
        <v>111</v>
      </c>
      <c r="B13933" s="1" t="s">
        <v>133</v>
      </c>
      <c r="C13933" s="218">
        <v>44899</v>
      </c>
      <c r="D13933" s="218">
        <v>44898</v>
      </c>
      <c r="E13933" s="1">
        <v>2</v>
      </c>
      <c r="F13933" s="62">
        <v>45.19</v>
      </c>
    </row>
    <row r="13934" spans="1:6" x14ac:dyDescent="0.35">
      <c r="A13934" s="1">
        <v>111</v>
      </c>
      <c r="B13934" s="1" t="s">
        <v>133</v>
      </c>
      <c r="C13934" s="218">
        <v>44899</v>
      </c>
      <c r="D13934" s="218">
        <v>44899</v>
      </c>
      <c r="E13934" s="1">
        <v>2</v>
      </c>
      <c r="F13934" s="62">
        <v>72.02</v>
      </c>
    </row>
    <row r="13935" spans="1:6" x14ac:dyDescent="0.35">
      <c r="A13935" s="1">
        <v>111</v>
      </c>
      <c r="B13935" s="1" t="s">
        <v>133</v>
      </c>
      <c r="C13935" s="218">
        <v>44900</v>
      </c>
      <c r="D13935" s="218">
        <v>44895</v>
      </c>
      <c r="E13935" s="1">
        <v>1</v>
      </c>
      <c r="F13935" s="62">
        <v>44.6</v>
      </c>
    </row>
    <row r="13936" spans="1:6" x14ac:dyDescent="0.35">
      <c r="A13936" s="1">
        <v>111</v>
      </c>
      <c r="B13936" s="1" t="s">
        <v>133</v>
      </c>
      <c r="C13936" s="218">
        <v>44900</v>
      </c>
      <c r="D13936" s="218">
        <v>44896</v>
      </c>
      <c r="E13936" s="1">
        <v>7</v>
      </c>
      <c r="F13936" s="62">
        <v>302</v>
      </c>
    </row>
    <row r="13937" spans="1:6" x14ac:dyDescent="0.35">
      <c r="A13937" s="1">
        <v>111</v>
      </c>
      <c r="B13937" s="1" t="s">
        <v>133</v>
      </c>
      <c r="C13937" s="218">
        <v>44900</v>
      </c>
      <c r="D13937" s="218">
        <v>44897</v>
      </c>
      <c r="E13937" s="1">
        <v>3</v>
      </c>
      <c r="F13937" s="62">
        <v>123.35</v>
      </c>
    </row>
    <row r="13938" spans="1:6" x14ac:dyDescent="0.35">
      <c r="A13938" s="1">
        <v>111</v>
      </c>
      <c r="B13938" s="1" t="s">
        <v>133</v>
      </c>
      <c r="C13938" s="218">
        <v>44900</v>
      </c>
      <c r="D13938" s="218">
        <v>44898</v>
      </c>
      <c r="E13938" s="1">
        <v>3</v>
      </c>
      <c r="F13938" s="62">
        <v>126.77</v>
      </c>
    </row>
    <row r="13939" spans="1:6" x14ac:dyDescent="0.35">
      <c r="A13939" s="1">
        <v>111</v>
      </c>
      <c r="B13939" s="1" t="s">
        <v>133</v>
      </c>
      <c r="C13939" s="218">
        <v>44900</v>
      </c>
      <c r="D13939" s="218">
        <v>44899</v>
      </c>
      <c r="E13939" s="1">
        <v>5</v>
      </c>
      <c r="F13939" s="62">
        <v>171.02</v>
      </c>
    </row>
    <row r="13940" spans="1:6" x14ac:dyDescent="0.35">
      <c r="A13940" s="1">
        <v>111</v>
      </c>
      <c r="B13940" s="1" t="s">
        <v>133</v>
      </c>
      <c r="C13940" s="218">
        <v>44900</v>
      </c>
      <c r="D13940" s="218">
        <v>44900</v>
      </c>
      <c r="E13940" s="1">
        <v>5</v>
      </c>
      <c r="F13940" s="62">
        <v>170.62</v>
      </c>
    </row>
    <row r="13941" spans="1:6" x14ac:dyDescent="0.35">
      <c r="A13941" s="1">
        <v>111</v>
      </c>
      <c r="B13941" s="1" t="s">
        <v>133</v>
      </c>
      <c r="C13941" s="218">
        <v>44901</v>
      </c>
      <c r="D13941" s="218">
        <v>44897</v>
      </c>
      <c r="E13941" s="1">
        <v>2</v>
      </c>
      <c r="F13941" s="62">
        <v>63.36</v>
      </c>
    </row>
    <row r="13942" spans="1:6" x14ac:dyDescent="0.35">
      <c r="A13942" s="1">
        <v>111</v>
      </c>
      <c r="B13942" s="1" t="s">
        <v>133</v>
      </c>
      <c r="C13942" s="218">
        <v>44901</v>
      </c>
      <c r="D13942" s="218">
        <v>44898</v>
      </c>
      <c r="E13942" s="1">
        <v>2</v>
      </c>
      <c r="F13942" s="62">
        <v>104.59</v>
      </c>
    </row>
    <row r="13943" spans="1:6" x14ac:dyDescent="0.35">
      <c r="A13943" s="1">
        <v>111</v>
      </c>
      <c r="B13943" s="1" t="s">
        <v>133</v>
      </c>
      <c r="C13943" s="218">
        <v>44901</v>
      </c>
      <c r="D13943" s="218">
        <v>44900</v>
      </c>
      <c r="E13943" s="1">
        <v>3</v>
      </c>
      <c r="F13943" s="62">
        <v>129.04</v>
      </c>
    </row>
    <row r="13944" spans="1:6" x14ac:dyDescent="0.35">
      <c r="A13944" s="1">
        <v>111</v>
      </c>
      <c r="B13944" s="1" t="s">
        <v>133</v>
      </c>
      <c r="C13944" s="218">
        <v>44901</v>
      </c>
      <c r="D13944" s="218">
        <v>44901</v>
      </c>
      <c r="E13944" s="1">
        <v>7</v>
      </c>
      <c r="F13944" s="62">
        <v>241.31</v>
      </c>
    </row>
    <row r="13945" spans="1:6" x14ac:dyDescent="0.35">
      <c r="A13945" s="1">
        <v>111</v>
      </c>
      <c r="B13945" s="1" t="s">
        <v>133</v>
      </c>
      <c r="C13945" s="218">
        <v>44902</v>
      </c>
      <c r="D13945" s="218">
        <v>44899</v>
      </c>
      <c r="E13945" s="1">
        <v>1</v>
      </c>
      <c r="F13945" s="62">
        <v>48.41</v>
      </c>
    </row>
    <row r="13946" spans="1:6" x14ac:dyDescent="0.35">
      <c r="A13946" s="1">
        <v>111</v>
      </c>
      <c r="B13946" s="1" t="s">
        <v>133</v>
      </c>
      <c r="C13946" s="218">
        <v>44902</v>
      </c>
      <c r="D13946" s="218">
        <v>44900</v>
      </c>
      <c r="E13946" s="1">
        <v>3</v>
      </c>
      <c r="F13946" s="62">
        <v>92.67</v>
      </c>
    </row>
    <row r="13947" spans="1:6" x14ac:dyDescent="0.35">
      <c r="A13947" s="1">
        <v>111</v>
      </c>
      <c r="B13947" s="1" t="s">
        <v>133</v>
      </c>
      <c r="C13947" s="218">
        <v>44902</v>
      </c>
      <c r="D13947" s="218">
        <v>44901</v>
      </c>
      <c r="E13947" s="1">
        <v>8</v>
      </c>
      <c r="F13947" s="62">
        <v>238.48</v>
      </c>
    </row>
    <row r="13948" spans="1:6" x14ac:dyDescent="0.35">
      <c r="A13948" s="1">
        <v>111</v>
      </c>
      <c r="B13948" s="1" t="s">
        <v>133</v>
      </c>
      <c r="C13948" s="218">
        <v>44902</v>
      </c>
      <c r="D13948" s="218">
        <v>44902</v>
      </c>
      <c r="E13948" s="1">
        <v>5</v>
      </c>
      <c r="F13948" s="62">
        <v>251.67</v>
      </c>
    </row>
    <row r="13949" spans="1:6" x14ac:dyDescent="0.35">
      <c r="A13949" s="1">
        <v>111</v>
      </c>
      <c r="B13949" s="1" t="s">
        <v>133</v>
      </c>
      <c r="C13949" s="218">
        <v>44903</v>
      </c>
      <c r="D13949" s="218">
        <v>44902</v>
      </c>
      <c r="E13949" s="1">
        <v>4</v>
      </c>
      <c r="F13949" s="62">
        <v>115.23</v>
      </c>
    </row>
    <row r="13950" spans="1:6" x14ac:dyDescent="0.35">
      <c r="A13950" s="1">
        <v>111</v>
      </c>
      <c r="B13950" s="1" t="s">
        <v>133</v>
      </c>
      <c r="C13950" s="218">
        <v>44903</v>
      </c>
      <c r="D13950" s="218">
        <v>44903</v>
      </c>
      <c r="E13950" s="1">
        <v>3</v>
      </c>
      <c r="F13950" s="62">
        <v>158.25</v>
      </c>
    </row>
    <row r="13951" spans="1:6" x14ac:dyDescent="0.35">
      <c r="A13951" s="1">
        <v>111</v>
      </c>
      <c r="B13951" s="1" t="s">
        <v>133</v>
      </c>
      <c r="C13951" s="218">
        <v>44904</v>
      </c>
      <c r="D13951" s="218">
        <v>44901</v>
      </c>
      <c r="E13951" s="1">
        <v>4</v>
      </c>
      <c r="F13951" s="62">
        <v>122.16</v>
      </c>
    </row>
    <row r="13952" spans="1:6" x14ac:dyDescent="0.35">
      <c r="A13952" s="1">
        <v>111</v>
      </c>
      <c r="B13952" s="1" t="s">
        <v>133</v>
      </c>
      <c r="C13952" s="218">
        <v>44904</v>
      </c>
      <c r="D13952" s="218">
        <v>44902</v>
      </c>
      <c r="E13952" s="1">
        <v>1</v>
      </c>
      <c r="F13952" s="62">
        <v>21.19</v>
      </c>
    </row>
    <row r="13953" spans="1:6" x14ac:dyDescent="0.35">
      <c r="A13953" s="1">
        <v>111</v>
      </c>
      <c r="B13953" s="1" t="s">
        <v>133</v>
      </c>
      <c r="C13953" s="218">
        <v>44904</v>
      </c>
      <c r="D13953" s="218">
        <v>44903</v>
      </c>
      <c r="E13953" s="1">
        <v>3</v>
      </c>
      <c r="F13953" s="62">
        <v>97.26</v>
      </c>
    </row>
    <row r="13954" spans="1:6" x14ac:dyDescent="0.35">
      <c r="A13954" s="1">
        <v>111</v>
      </c>
      <c r="B13954" s="1" t="s">
        <v>133</v>
      </c>
      <c r="C13954" s="218">
        <v>44904</v>
      </c>
      <c r="D13954" s="218">
        <v>44904</v>
      </c>
      <c r="E13954" s="1">
        <v>9</v>
      </c>
      <c r="F13954" s="62">
        <v>369.87</v>
      </c>
    </row>
    <row r="13955" spans="1:6" x14ac:dyDescent="0.35">
      <c r="A13955" s="1">
        <v>111</v>
      </c>
      <c r="B13955" s="1" t="s">
        <v>133</v>
      </c>
      <c r="C13955" s="218">
        <v>44905</v>
      </c>
      <c r="D13955" s="218">
        <v>44902</v>
      </c>
      <c r="E13955" s="1">
        <v>3</v>
      </c>
      <c r="F13955" s="62">
        <v>67.62</v>
      </c>
    </row>
    <row r="13956" spans="1:6" x14ac:dyDescent="0.35">
      <c r="A13956" s="1">
        <v>111</v>
      </c>
      <c r="B13956" s="1" t="s">
        <v>133</v>
      </c>
      <c r="C13956" s="218">
        <v>44905</v>
      </c>
      <c r="D13956" s="218">
        <v>44903</v>
      </c>
      <c r="E13956" s="1">
        <v>1</v>
      </c>
      <c r="F13956" s="62">
        <v>23.76</v>
      </c>
    </row>
    <row r="13957" spans="1:6" x14ac:dyDescent="0.35">
      <c r="A13957" s="1">
        <v>111</v>
      </c>
      <c r="B13957" s="1" t="s">
        <v>133</v>
      </c>
      <c r="C13957" s="218">
        <v>44905</v>
      </c>
      <c r="D13957" s="218">
        <v>44904</v>
      </c>
      <c r="E13957" s="1">
        <v>2</v>
      </c>
      <c r="F13957" s="62">
        <v>70.69</v>
      </c>
    </row>
    <row r="13958" spans="1:6" x14ac:dyDescent="0.35">
      <c r="A13958" s="1">
        <v>111</v>
      </c>
      <c r="B13958" s="1" t="s">
        <v>133</v>
      </c>
      <c r="C13958" s="218">
        <v>44905</v>
      </c>
      <c r="D13958" s="218">
        <v>44905</v>
      </c>
      <c r="E13958" s="1">
        <v>10</v>
      </c>
      <c r="F13958" s="62">
        <v>429.85</v>
      </c>
    </row>
    <row r="13959" spans="1:6" x14ac:dyDescent="0.35">
      <c r="A13959" s="1">
        <v>111</v>
      </c>
      <c r="B13959" s="1" t="s">
        <v>133</v>
      </c>
      <c r="C13959" s="218">
        <v>44906</v>
      </c>
      <c r="D13959" s="218">
        <v>44903</v>
      </c>
      <c r="E13959" s="1">
        <v>2</v>
      </c>
      <c r="F13959" s="62">
        <v>105.69</v>
      </c>
    </row>
    <row r="13960" spans="1:6" x14ac:dyDescent="0.35">
      <c r="A13960" s="1">
        <v>111</v>
      </c>
      <c r="B13960" s="1" t="s">
        <v>133</v>
      </c>
      <c r="C13960" s="218">
        <v>44906</v>
      </c>
      <c r="D13960" s="218">
        <v>44904</v>
      </c>
      <c r="E13960" s="1">
        <v>1</v>
      </c>
      <c r="F13960" s="62">
        <v>23.61</v>
      </c>
    </row>
    <row r="13961" spans="1:6" x14ac:dyDescent="0.35">
      <c r="A13961" s="1">
        <v>111</v>
      </c>
      <c r="B13961" s="1" t="s">
        <v>133</v>
      </c>
      <c r="C13961" s="218">
        <v>44906</v>
      </c>
      <c r="D13961" s="218">
        <v>44905</v>
      </c>
      <c r="E13961" s="1">
        <v>4</v>
      </c>
      <c r="F13961" s="62">
        <v>119.69</v>
      </c>
    </row>
    <row r="13962" spans="1:6" x14ac:dyDescent="0.35">
      <c r="A13962" s="1">
        <v>111</v>
      </c>
      <c r="B13962" s="1" t="s">
        <v>133</v>
      </c>
      <c r="C13962" s="218">
        <v>44906</v>
      </c>
      <c r="D13962" s="218">
        <v>44906</v>
      </c>
      <c r="E13962" s="1">
        <v>10</v>
      </c>
      <c r="F13962" s="62">
        <v>347.04</v>
      </c>
    </row>
    <row r="13963" spans="1:6" x14ac:dyDescent="0.35">
      <c r="A13963" s="1">
        <v>111</v>
      </c>
      <c r="B13963" s="1" t="s">
        <v>133</v>
      </c>
      <c r="C13963" s="218">
        <v>44907</v>
      </c>
      <c r="D13963" s="218">
        <v>44907</v>
      </c>
      <c r="E13963" s="1">
        <v>9</v>
      </c>
      <c r="F13963" s="62">
        <v>324.02999999999997</v>
      </c>
    </row>
    <row r="13964" spans="1:6" x14ac:dyDescent="0.35">
      <c r="A13964" s="1">
        <v>111</v>
      </c>
      <c r="B13964" s="1" t="s">
        <v>133</v>
      </c>
      <c r="C13964" s="218">
        <v>44908</v>
      </c>
      <c r="D13964" s="218">
        <v>44907</v>
      </c>
      <c r="E13964" s="1">
        <v>8</v>
      </c>
      <c r="F13964" s="62">
        <v>241.2</v>
      </c>
    </row>
    <row r="13965" spans="1:6" x14ac:dyDescent="0.35">
      <c r="A13965" s="1">
        <v>111</v>
      </c>
      <c r="B13965" s="1" t="s">
        <v>133</v>
      </c>
      <c r="C13965" s="218">
        <v>44908</v>
      </c>
      <c r="D13965" s="218">
        <v>44908</v>
      </c>
      <c r="E13965" s="1">
        <v>10</v>
      </c>
      <c r="F13965" s="62">
        <v>347.73</v>
      </c>
    </row>
    <row r="13966" spans="1:6" x14ac:dyDescent="0.35">
      <c r="A13966" s="1">
        <v>111</v>
      </c>
      <c r="B13966" s="1" t="s">
        <v>133</v>
      </c>
      <c r="C13966" s="218">
        <v>44909</v>
      </c>
      <c r="D13966" s="218">
        <v>44906</v>
      </c>
      <c r="E13966" s="1">
        <v>1</v>
      </c>
      <c r="F13966" s="62">
        <v>22.72</v>
      </c>
    </row>
    <row r="13967" spans="1:6" x14ac:dyDescent="0.35">
      <c r="A13967" s="1">
        <v>111</v>
      </c>
      <c r="B13967" s="1" t="s">
        <v>133</v>
      </c>
      <c r="C13967" s="218">
        <v>44909</v>
      </c>
      <c r="D13967" s="218">
        <v>44907</v>
      </c>
      <c r="E13967" s="1">
        <v>1</v>
      </c>
      <c r="F13967" s="62">
        <v>23.26</v>
      </c>
    </row>
    <row r="13968" spans="1:6" x14ac:dyDescent="0.35">
      <c r="A13968" s="1">
        <v>111</v>
      </c>
      <c r="B13968" s="1" t="s">
        <v>133</v>
      </c>
      <c r="C13968" s="218">
        <v>44909</v>
      </c>
      <c r="D13968" s="218">
        <v>44908</v>
      </c>
      <c r="E13968" s="1">
        <v>3</v>
      </c>
      <c r="F13968" s="62">
        <v>99.5</v>
      </c>
    </row>
    <row r="13969" spans="1:6" x14ac:dyDescent="0.35">
      <c r="A13969" s="1">
        <v>111</v>
      </c>
      <c r="B13969" s="1" t="s">
        <v>133</v>
      </c>
      <c r="C13969" s="218">
        <v>44909</v>
      </c>
      <c r="D13969" s="218">
        <v>44909</v>
      </c>
      <c r="E13969" s="1">
        <v>16</v>
      </c>
      <c r="F13969" s="62">
        <v>514.70000000000005</v>
      </c>
    </row>
    <row r="13970" spans="1:6" x14ac:dyDescent="0.35">
      <c r="A13970" s="1">
        <v>111</v>
      </c>
      <c r="B13970" s="1" t="s">
        <v>133</v>
      </c>
      <c r="C13970" s="218">
        <v>44910</v>
      </c>
      <c r="D13970" s="218">
        <v>44908</v>
      </c>
      <c r="E13970" s="1">
        <v>1</v>
      </c>
      <c r="F13970" s="62">
        <v>22.27</v>
      </c>
    </row>
    <row r="13971" spans="1:6" x14ac:dyDescent="0.35">
      <c r="A13971" s="1">
        <v>111</v>
      </c>
      <c r="B13971" s="1" t="s">
        <v>133</v>
      </c>
      <c r="C13971" s="218">
        <v>44910</v>
      </c>
      <c r="D13971" s="218">
        <v>44909</v>
      </c>
      <c r="E13971" s="1">
        <v>2</v>
      </c>
      <c r="F13971" s="62">
        <v>45.54</v>
      </c>
    </row>
    <row r="13972" spans="1:6" x14ac:dyDescent="0.35">
      <c r="A13972" s="1">
        <v>111</v>
      </c>
      <c r="B13972" s="1" t="s">
        <v>133</v>
      </c>
      <c r="C13972" s="218">
        <v>44910</v>
      </c>
      <c r="D13972" s="218">
        <v>44910</v>
      </c>
      <c r="E13972" s="1">
        <v>7</v>
      </c>
      <c r="F13972" s="62">
        <v>245.37</v>
      </c>
    </row>
    <row r="13973" spans="1:6" x14ac:dyDescent="0.35">
      <c r="A13973" s="1">
        <v>111</v>
      </c>
      <c r="B13973" s="1" t="s">
        <v>133</v>
      </c>
      <c r="C13973" s="218">
        <v>44911</v>
      </c>
      <c r="D13973" s="218">
        <v>44908</v>
      </c>
      <c r="E13973" s="1">
        <v>2</v>
      </c>
      <c r="F13973" s="62">
        <v>44.9</v>
      </c>
    </row>
    <row r="13974" spans="1:6" x14ac:dyDescent="0.35">
      <c r="A13974" s="1">
        <v>111</v>
      </c>
      <c r="B13974" s="1" t="s">
        <v>133</v>
      </c>
      <c r="C13974" s="218">
        <v>44911</v>
      </c>
      <c r="D13974" s="218">
        <v>44909</v>
      </c>
      <c r="E13974" s="1">
        <v>3</v>
      </c>
      <c r="F13974" s="62">
        <v>98.84</v>
      </c>
    </row>
    <row r="13975" spans="1:6" x14ac:dyDescent="0.35">
      <c r="A13975" s="1">
        <v>111</v>
      </c>
      <c r="B13975" s="1" t="s">
        <v>133</v>
      </c>
      <c r="C13975" s="218">
        <v>44911</v>
      </c>
      <c r="D13975" s="218">
        <v>44910</v>
      </c>
      <c r="E13975" s="1">
        <v>6</v>
      </c>
      <c r="F13975" s="62">
        <v>221.35</v>
      </c>
    </row>
    <row r="13976" spans="1:6" x14ac:dyDescent="0.35">
      <c r="A13976" s="1">
        <v>111</v>
      </c>
      <c r="B13976" s="1" t="s">
        <v>133</v>
      </c>
      <c r="C13976" s="218">
        <v>44911</v>
      </c>
      <c r="D13976" s="218">
        <v>44911</v>
      </c>
      <c r="E13976" s="1">
        <v>6</v>
      </c>
      <c r="F13976" s="62">
        <v>200.22</v>
      </c>
    </row>
    <row r="13977" spans="1:6" x14ac:dyDescent="0.35">
      <c r="A13977" s="1">
        <v>111</v>
      </c>
      <c r="B13977" s="1" t="s">
        <v>133</v>
      </c>
      <c r="C13977" s="218">
        <v>44912</v>
      </c>
      <c r="D13977" s="218">
        <v>44909</v>
      </c>
      <c r="E13977" s="1">
        <v>1</v>
      </c>
      <c r="F13977" s="62">
        <v>23.66</v>
      </c>
    </row>
    <row r="13978" spans="1:6" x14ac:dyDescent="0.35">
      <c r="A13978" s="1">
        <v>111</v>
      </c>
      <c r="B13978" s="1" t="s">
        <v>133</v>
      </c>
      <c r="C13978" s="218">
        <v>44912</v>
      </c>
      <c r="D13978" s="218">
        <v>44911</v>
      </c>
      <c r="E13978" s="1">
        <v>5</v>
      </c>
      <c r="F13978" s="62">
        <v>194.83</v>
      </c>
    </row>
    <row r="13979" spans="1:6" x14ac:dyDescent="0.35">
      <c r="A13979" s="1">
        <v>111</v>
      </c>
      <c r="B13979" s="1" t="s">
        <v>133</v>
      </c>
      <c r="C13979" s="218">
        <v>44912</v>
      </c>
      <c r="D13979" s="218">
        <v>44912</v>
      </c>
      <c r="E13979" s="1">
        <v>10</v>
      </c>
      <c r="F13979" s="62">
        <v>380.56</v>
      </c>
    </row>
    <row r="13980" spans="1:6" x14ac:dyDescent="0.35">
      <c r="A13980" s="1">
        <v>111</v>
      </c>
      <c r="B13980" s="1" t="s">
        <v>133</v>
      </c>
      <c r="C13980" s="218">
        <v>44913</v>
      </c>
      <c r="D13980" s="218">
        <v>44911</v>
      </c>
      <c r="E13980" s="1">
        <v>2</v>
      </c>
      <c r="F13980" s="62">
        <v>76.48</v>
      </c>
    </row>
    <row r="13981" spans="1:6" x14ac:dyDescent="0.35">
      <c r="A13981" s="1">
        <v>111</v>
      </c>
      <c r="B13981" s="1" t="s">
        <v>133</v>
      </c>
      <c r="C13981" s="218">
        <v>44913</v>
      </c>
      <c r="D13981" s="218">
        <v>44912</v>
      </c>
      <c r="E13981" s="1">
        <v>2</v>
      </c>
      <c r="F13981" s="62">
        <v>75.34</v>
      </c>
    </row>
    <row r="13982" spans="1:6" x14ac:dyDescent="0.35">
      <c r="A13982" s="1">
        <v>111</v>
      </c>
      <c r="B13982" s="1" t="s">
        <v>133</v>
      </c>
      <c r="C13982" s="218">
        <v>44913</v>
      </c>
      <c r="D13982" s="218">
        <v>44913</v>
      </c>
      <c r="E13982" s="1">
        <v>12</v>
      </c>
      <c r="F13982" s="62">
        <v>448.8</v>
      </c>
    </row>
    <row r="13983" spans="1:6" x14ac:dyDescent="0.35">
      <c r="A13983" s="1">
        <v>111</v>
      </c>
      <c r="B13983" s="1" t="s">
        <v>133</v>
      </c>
      <c r="C13983" s="218">
        <v>44914</v>
      </c>
      <c r="D13983" s="218">
        <v>44912</v>
      </c>
      <c r="E13983" s="1">
        <v>1</v>
      </c>
      <c r="F13983" s="62">
        <v>22.47</v>
      </c>
    </row>
    <row r="13984" spans="1:6" x14ac:dyDescent="0.35">
      <c r="A13984" s="1">
        <v>111</v>
      </c>
      <c r="B13984" s="1" t="s">
        <v>133</v>
      </c>
      <c r="C13984" s="218">
        <v>44914</v>
      </c>
      <c r="D13984" s="218">
        <v>44914</v>
      </c>
      <c r="E13984" s="1">
        <v>8</v>
      </c>
      <c r="F13984" s="62">
        <v>302.67</v>
      </c>
    </row>
    <row r="13985" spans="1:6" x14ac:dyDescent="0.35">
      <c r="A13985" s="1">
        <v>111</v>
      </c>
      <c r="B13985" s="1" t="s">
        <v>133</v>
      </c>
      <c r="C13985" s="218">
        <v>44915</v>
      </c>
      <c r="D13985" s="218">
        <v>44913</v>
      </c>
      <c r="E13985" s="1">
        <v>1</v>
      </c>
      <c r="F13985" s="62">
        <v>23.07</v>
      </c>
    </row>
    <row r="13986" spans="1:6" x14ac:dyDescent="0.35">
      <c r="A13986" s="1">
        <v>111</v>
      </c>
      <c r="B13986" s="1" t="s">
        <v>133</v>
      </c>
      <c r="C13986" s="218">
        <v>44915</v>
      </c>
      <c r="D13986" s="218">
        <v>44914</v>
      </c>
      <c r="E13986" s="1">
        <v>3</v>
      </c>
      <c r="F13986" s="62">
        <v>94.49</v>
      </c>
    </row>
    <row r="13987" spans="1:6" x14ac:dyDescent="0.35">
      <c r="A13987" s="1">
        <v>111</v>
      </c>
      <c r="B13987" s="1" t="s">
        <v>133</v>
      </c>
      <c r="C13987" s="218">
        <v>44915</v>
      </c>
      <c r="D13987" s="218">
        <v>44915</v>
      </c>
      <c r="E13987" s="1">
        <v>15</v>
      </c>
      <c r="F13987" s="62">
        <v>521.42999999999995</v>
      </c>
    </row>
    <row r="13988" spans="1:6" x14ac:dyDescent="0.35">
      <c r="A13988" s="1">
        <v>111</v>
      </c>
      <c r="B13988" s="1" t="s">
        <v>133</v>
      </c>
      <c r="C13988" s="218">
        <v>44916</v>
      </c>
      <c r="D13988" s="218">
        <v>44914</v>
      </c>
      <c r="E13988" s="1">
        <v>4</v>
      </c>
      <c r="F13988" s="62">
        <v>119.01</v>
      </c>
    </row>
    <row r="13989" spans="1:6" x14ac:dyDescent="0.35">
      <c r="A13989" s="1">
        <v>111</v>
      </c>
      <c r="B13989" s="1" t="s">
        <v>133</v>
      </c>
      <c r="C13989" s="218">
        <v>44916</v>
      </c>
      <c r="D13989" s="218">
        <v>44915</v>
      </c>
      <c r="E13989" s="1">
        <v>3</v>
      </c>
      <c r="F13989" s="62">
        <v>99.49</v>
      </c>
    </row>
    <row r="13990" spans="1:6" x14ac:dyDescent="0.35">
      <c r="A13990" s="1">
        <v>111</v>
      </c>
      <c r="B13990" s="1" t="s">
        <v>133</v>
      </c>
      <c r="C13990" s="218">
        <v>44916</v>
      </c>
      <c r="D13990" s="218">
        <v>44916</v>
      </c>
      <c r="E13990" s="1">
        <v>12</v>
      </c>
      <c r="F13990" s="62">
        <v>426.79</v>
      </c>
    </row>
    <row r="13991" spans="1:6" x14ac:dyDescent="0.35">
      <c r="A13991" s="1">
        <v>111</v>
      </c>
      <c r="B13991" s="1" t="s">
        <v>133</v>
      </c>
      <c r="C13991" s="218">
        <v>44917</v>
      </c>
      <c r="D13991" s="218">
        <v>44914</v>
      </c>
      <c r="E13991" s="1">
        <v>1</v>
      </c>
      <c r="F13991" s="62">
        <v>48.31</v>
      </c>
    </row>
    <row r="13992" spans="1:6" x14ac:dyDescent="0.35">
      <c r="A13992" s="1">
        <v>111</v>
      </c>
      <c r="B13992" s="1" t="s">
        <v>133</v>
      </c>
      <c r="C13992" s="218">
        <v>44917</v>
      </c>
      <c r="D13992" s="218">
        <v>44915</v>
      </c>
      <c r="E13992" s="1">
        <v>6</v>
      </c>
      <c r="F13992" s="62">
        <v>193.3</v>
      </c>
    </row>
    <row r="13993" spans="1:6" x14ac:dyDescent="0.35">
      <c r="A13993" s="1">
        <v>111</v>
      </c>
      <c r="B13993" s="1" t="s">
        <v>133</v>
      </c>
      <c r="C13993" s="218">
        <v>44917</v>
      </c>
      <c r="D13993" s="218">
        <v>44916</v>
      </c>
      <c r="E13993" s="1">
        <v>11</v>
      </c>
      <c r="F13993" s="62">
        <v>281.14999999999998</v>
      </c>
    </row>
    <row r="13994" spans="1:6" x14ac:dyDescent="0.35">
      <c r="A13994" s="1">
        <v>111</v>
      </c>
      <c r="B13994" s="1" t="s">
        <v>133</v>
      </c>
      <c r="C13994" s="218">
        <v>44917</v>
      </c>
      <c r="D13994" s="218">
        <v>44917</v>
      </c>
      <c r="E13994" s="1">
        <v>9</v>
      </c>
      <c r="F13994" s="62">
        <v>356.78</v>
      </c>
    </row>
    <row r="13995" spans="1:6" x14ac:dyDescent="0.35">
      <c r="A13995" s="1">
        <v>111</v>
      </c>
      <c r="B13995" s="1" t="s">
        <v>133</v>
      </c>
      <c r="C13995" s="218">
        <v>44918</v>
      </c>
      <c r="D13995" s="218">
        <v>44917</v>
      </c>
      <c r="E13995" s="1">
        <v>5</v>
      </c>
      <c r="F13995" s="62">
        <v>114.54</v>
      </c>
    </row>
    <row r="13996" spans="1:6" x14ac:dyDescent="0.35">
      <c r="A13996" s="1">
        <v>111</v>
      </c>
      <c r="B13996" s="1" t="s">
        <v>133</v>
      </c>
      <c r="C13996" s="218">
        <v>44918</v>
      </c>
      <c r="D13996" s="218">
        <v>44918</v>
      </c>
      <c r="E13996" s="1">
        <v>14</v>
      </c>
      <c r="F13996" s="62">
        <v>532.25</v>
      </c>
    </row>
    <row r="13997" spans="1:6" x14ac:dyDescent="0.35">
      <c r="A13997" s="1">
        <v>111</v>
      </c>
      <c r="B13997" s="1" t="s">
        <v>133</v>
      </c>
      <c r="C13997" s="218">
        <v>44919</v>
      </c>
      <c r="D13997" s="218">
        <v>44918</v>
      </c>
      <c r="E13997" s="1">
        <v>4</v>
      </c>
      <c r="F13997" s="62">
        <v>152.27000000000001</v>
      </c>
    </row>
    <row r="13998" spans="1:6" x14ac:dyDescent="0.35">
      <c r="A13998" s="1">
        <v>111</v>
      </c>
      <c r="B13998" s="1" t="s">
        <v>133</v>
      </c>
      <c r="C13998" s="218">
        <v>44919</v>
      </c>
      <c r="D13998" s="218">
        <v>44919</v>
      </c>
      <c r="E13998" s="1">
        <v>16</v>
      </c>
      <c r="F13998" s="62">
        <v>486.04</v>
      </c>
    </row>
    <row r="13999" spans="1:6" x14ac:dyDescent="0.35">
      <c r="A13999" s="1">
        <v>111</v>
      </c>
      <c r="B13999" s="1" t="s">
        <v>133</v>
      </c>
      <c r="C13999" s="218">
        <v>44920</v>
      </c>
      <c r="D13999" s="218">
        <v>44917</v>
      </c>
      <c r="E13999" s="1">
        <v>1</v>
      </c>
      <c r="F13999" s="62">
        <v>23.36</v>
      </c>
    </row>
    <row r="14000" spans="1:6" x14ac:dyDescent="0.35">
      <c r="A14000" s="1">
        <v>111</v>
      </c>
      <c r="B14000" s="1" t="s">
        <v>133</v>
      </c>
      <c r="C14000" s="218">
        <v>44920</v>
      </c>
      <c r="D14000" s="218">
        <v>44918</v>
      </c>
      <c r="E14000" s="1">
        <v>1</v>
      </c>
      <c r="F14000" s="62">
        <v>22.77</v>
      </c>
    </row>
    <row r="14001" spans="1:6" x14ac:dyDescent="0.35">
      <c r="A14001" s="1">
        <v>111</v>
      </c>
      <c r="B14001" s="1" t="s">
        <v>133</v>
      </c>
      <c r="C14001" s="218">
        <v>44920</v>
      </c>
      <c r="D14001" s="218">
        <v>44919</v>
      </c>
      <c r="E14001" s="1">
        <v>1</v>
      </c>
      <c r="F14001" s="62">
        <v>53.46</v>
      </c>
    </row>
    <row r="14002" spans="1:6" x14ac:dyDescent="0.35">
      <c r="A14002" s="1">
        <v>111</v>
      </c>
      <c r="B14002" s="1" t="s">
        <v>133</v>
      </c>
      <c r="C14002" s="218">
        <v>44920</v>
      </c>
      <c r="D14002" s="218">
        <v>44920</v>
      </c>
      <c r="E14002" s="1">
        <v>15</v>
      </c>
      <c r="F14002" s="62">
        <v>543.16</v>
      </c>
    </row>
    <row r="14003" spans="1:6" x14ac:dyDescent="0.35">
      <c r="A14003" s="1">
        <v>111</v>
      </c>
      <c r="B14003" s="1" t="s">
        <v>133</v>
      </c>
      <c r="C14003" s="218">
        <v>44921</v>
      </c>
      <c r="D14003" s="218">
        <v>44920</v>
      </c>
      <c r="E14003" s="1">
        <v>1</v>
      </c>
      <c r="F14003" s="62">
        <v>23.26</v>
      </c>
    </row>
    <row r="14004" spans="1:6" x14ac:dyDescent="0.35">
      <c r="A14004" s="1">
        <v>111</v>
      </c>
      <c r="B14004" s="1" t="s">
        <v>133</v>
      </c>
      <c r="C14004" s="218">
        <v>44921</v>
      </c>
      <c r="D14004" s="218">
        <v>44921</v>
      </c>
      <c r="E14004" s="1">
        <v>18</v>
      </c>
      <c r="F14004" s="62">
        <v>592.30999999999995</v>
      </c>
    </row>
    <row r="14005" spans="1:6" x14ac:dyDescent="0.35">
      <c r="A14005" s="1">
        <v>111</v>
      </c>
      <c r="B14005" s="1" t="s">
        <v>133</v>
      </c>
      <c r="C14005" s="218">
        <v>44922</v>
      </c>
      <c r="D14005" s="218">
        <v>44920</v>
      </c>
      <c r="E14005" s="1">
        <v>2</v>
      </c>
      <c r="F14005" s="62">
        <v>45.14</v>
      </c>
    </row>
    <row r="14006" spans="1:6" x14ac:dyDescent="0.35">
      <c r="A14006" s="1">
        <v>111</v>
      </c>
      <c r="B14006" s="1" t="s">
        <v>133</v>
      </c>
      <c r="C14006" s="218">
        <v>44922</v>
      </c>
      <c r="D14006" s="218">
        <v>44922</v>
      </c>
      <c r="E14006" s="1">
        <v>18</v>
      </c>
      <c r="F14006" s="62">
        <v>584.57000000000005</v>
      </c>
    </row>
    <row r="14007" spans="1:6" x14ac:dyDescent="0.35">
      <c r="A14007" s="1">
        <v>111</v>
      </c>
      <c r="B14007" s="1" t="s">
        <v>133</v>
      </c>
      <c r="C14007" s="218">
        <v>44923</v>
      </c>
      <c r="D14007" s="218">
        <v>44921</v>
      </c>
      <c r="E14007" s="1">
        <v>1</v>
      </c>
      <c r="F14007" s="62">
        <v>23.26</v>
      </c>
    </row>
    <row r="14008" spans="1:6" x14ac:dyDescent="0.35">
      <c r="A14008" s="1">
        <v>111</v>
      </c>
      <c r="B14008" s="1" t="s">
        <v>133</v>
      </c>
      <c r="C14008" s="218">
        <v>44923</v>
      </c>
      <c r="D14008" s="218">
        <v>44922</v>
      </c>
      <c r="E14008" s="1">
        <v>1</v>
      </c>
      <c r="F14008" s="62">
        <v>52.12</v>
      </c>
    </row>
    <row r="14009" spans="1:6" x14ac:dyDescent="0.35">
      <c r="A14009" s="1">
        <v>111</v>
      </c>
      <c r="B14009" s="1" t="s">
        <v>133</v>
      </c>
      <c r="C14009" s="218">
        <v>44923</v>
      </c>
      <c r="D14009" s="218">
        <v>44923</v>
      </c>
      <c r="E14009" s="1">
        <v>8</v>
      </c>
      <c r="F14009" s="62">
        <v>245.72</v>
      </c>
    </row>
    <row r="14010" spans="1:6" x14ac:dyDescent="0.35">
      <c r="A14010" s="1">
        <v>111</v>
      </c>
      <c r="B14010" s="1" t="s">
        <v>133</v>
      </c>
      <c r="C14010" s="218">
        <v>44924</v>
      </c>
      <c r="D14010" s="218">
        <v>44923</v>
      </c>
      <c r="E14010" s="1">
        <v>4</v>
      </c>
      <c r="F14010" s="62">
        <v>178.65</v>
      </c>
    </row>
    <row r="14011" spans="1:6" x14ac:dyDescent="0.35">
      <c r="A14011" s="1">
        <v>111</v>
      </c>
      <c r="B14011" s="1" t="s">
        <v>133</v>
      </c>
      <c r="C14011" s="218">
        <v>44924</v>
      </c>
      <c r="D14011" s="218">
        <v>44924</v>
      </c>
      <c r="E14011" s="1">
        <v>11</v>
      </c>
      <c r="F14011" s="62">
        <v>338.76</v>
      </c>
    </row>
    <row r="14012" spans="1:6" x14ac:dyDescent="0.35">
      <c r="A14012" s="1">
        <v>111</v>
      </c>
      <c r="B14012" s="1" t="s">
        <v>133</v>
      </c>
      <c r="C14012" s="218">
        <v>44925</v>
      </c>
      <c r="D14012" s="218">
        <v>44923</v>
      </c>
      <c r="E14012" s="1">
        <v>1</v>
      </c>
      <c r="F14012" s="62">
        <v>51.28</v>
      </c>
    </row>
    <row r="14013" spans="1:6" x14ac:dyDescent="0.35">
      <c r="A14013" s="1">
        <v>111</v>
      </c>
      <c r="B14013" s="1" t="s">
        <v>133</v>
      </c>
      <c r="C14013" s="218">
        <v>44925</v>
      </c>
      <c r="D14013" s="218">
        <v>44924</v>
      </c>
      <c r="E14013" s="1">
        <v>3</v>
      </c>
      <c r="F14013" s="62">
        <v>68.599999999999994</v>
      </c>
    </row>
    <row r="14014" spans="1:6" x14ac:dyDescent="0.35">
      <c r="A14014" s="1">
        <v>111</v>
      </c>
      <c r="B14014" s="1" t="s">
        <v>133</v>
      </c>
      <c r="C14014" s="218">
        <v>44925</v>
      </c>
      <c r="D14014" s="218">
        <v>44925</v>
      </c>
      <c r="E14014" s="1">
        <v>8</v>
      </c>
      <c r="F14014" s="62">
        <v>269.82</v>
      </c>
    </row>
    <row r="14015" spans="1:6" x14ac:dyDescent="0.35">
      <c r="A14015" s="1">
        <v>111</v>
      </c>
      <c r="B14015" s="1" t="s">
        <v>133</v>
      </c>
      <c r="C14015" s="218">
        <v>44926</v>
      </c>
      <c r="D14015" s="218">
        <v>44923</v>
      </c>
      <c r="E14015" s="1">
        <v>2</v>
      </c>
      <c r="F14015" s="62">
        <v>76.33</v>
      </c>
    </row>
    <row r="14016" spans="1:6" x14ac:dyDescent="0.35">
      <c r="A14016" s="1">
        <v>111</v>
      </c>
      <c r="B14016" s="1" t="s">
        <v>133</v>
      </c>
      <c r="C14016" s="218">
        <v>44926</v>
      </c>
      <c r="D14016" s="218">
        <v>44924</v>
      </c>
      <c r="E14016" s="1">
        <v>2</v>
      </c>
      <c r="F14016" s="62">
        <v>74.349999999999994</v>
      </c>
    </row>
    <row r="14017" spans="1:6" x14ac:dyDescent="0.35">
      <c r="A14017" s="1">
        <v>111</v>
      </c>
      <c r="B14017" s="1" t="s">
        <v>133</v>
      </c>
      <c r="C14017" s="218">
        <v>44926</v>
      </c>
      <c r="D14017" s="218">
        <v>44925</v>
      </c>
      <c r="E14017" s="1">
        <v>4</v>
      </c>
      <c r="F14017" s="62">
        <v>121.77</v>
      </c>
    </row>
    <row r="14018" spans="1:6" x14ac:dyDescent="0.35">
      <c r="A14018" s="1">
        <v>111</v>
      </c>
      <c r="B14018" s="1" t="s">
        <v>133</v>
      </c>
      <c r="C14018" s="218">
        <v>44926</v>
      </c>
      <c r="D14018" s="218">
        <v>44926</v>
      </c>
      <c r="E14018" s="1">
        <v>1</v>
      </c>
      <c r="F14018" s="62">
        <v>54.35</v>
      </c>
    </row>
    <row r="14019" spans="1:6" x14ac:dyDescent="0.35">
      <c r="A14019" s="1">
        <v>111</v>
      </c>
      <c r="B14019" s="1" t="s">
        <v>133</v>
      </c>
      <c r="C14019" s="218">
        <v>44928</v>
      </c>
      <c r="D14019" s="218">
        <v>44924</v>
      </c>
      <c r="E14019" s="1">
        <v>1</v>
      </c>
      <c r="F14019" s="62">
        <v>48.66</v>
      </c>
    </row>
    <row r="14020" spans="1:6" x14ac:dyDescent="0.35">
      <c r="A14020" s="1">
        <v>111</v>
      </c>
      <c r="B14020" s="1" t="s">
        <v>133</v>
      </c>
      <c r="C14020" s="218">
        <v>44928</v>
      </c>
      <c r="D14020" s="218">
        <v>44925</v>
      </c>
      <c r="E14020" s="1">
        <v>1</v>
      </c>
      <c r="F14020" s="62">
        <v>23.07</v>
      </c>
    </row>
    <row r="14021" spans="1:6" x14ac:dyDescent="0.35">
      <c r="A14021" s="1">
        <v>111</v>
      </c>
      <c r="B14021" s="1" t="s">
        <v>133</v>
      </c>
      <c r="C14021" s="218">
        <v>44928</v>
      </c>
      <c r="D14021" s="218">
        <v>44926</v>
      </c>
      <c r="E14021" s="1">
        <v>8</v>
      </c>
      <c r="F14021" s="62">
        <v>293.38</v>
      </c>
    </row>
    <row r="14022" spans="1:6" x14ac:dyDescent="0.35">
      <c r="A14022" s="1">
        <v>111</v>
      </c>
      <c r="B14022" s="1" t="s">
        <v>133</v>
      </c>
      <c r="C14022" s="218">
        <v>44928</v>
      </c>
      <c r="D14022" s="218">
        <v>44927</v>
      </c>
      <c r="E14022" s="1">
        <v>6</v>
      </c>
      <c r="F14022" s="62">
        <v>135.83000000000001</v>
      </c>
    </row>
    <row r="14023" spans="1:6" x14ac:dyDescent="0.35">
      <c r="A14023" s="1">
        <v>111</v>
      </c>
      <c r="B14023" s="1" t="s">
        <v>133</v>
      </c>
      <c r="C14023" s="218">
        <v>44928</v>
      </c>
      <c r="D14023" s="218">
        <v>44928</v>
      </c>
      <c r="E14023" s="1">
        <v>3</v>
      </c>
      <c r="F14023" s="62">
        <v>123.95</v>
      </c>
    </row>
    <row r="14024" spans="1:6" x14ac:dyDescent="0.35">
      <c r="A14024" s="1">
        <v>111</v>
      </c>
      <c r="B14024" s="1" t="s">
        <v>133</v>
      </c>
      <c r="C14024" s="218">
        <v>44929</v>
      </c>
      <c r="D14024" s="218">
        <v>44925</v>
      </c>
      <c r="E14024" s="1">
        <v>1</v>
      </c>
      <c r="F14024" s="62">
        <v>51.58</v>
      </c>
    </row>
    <row r="14025" spans="1:6" x14ac:dyDescent="0.35">
      <c r="A14025" s="1">
        <v>111</v>
      </c>
      <c r="B14025" s="1" t="s">
        <v>133</v>
      </c>
      <c r="C14025" s="218">
        <v>44929</v>
      </c>
      <c r="D14025" s="218">
        <v>44927</v>
      </c>
      <c r="E14025" s="1">
        <v>3</v>
      </c>
      <c r="F14025" s="62">
        <v>130.08000000000001</v>
      </c>
    </row>
    <row r="14026" spans="1:6" x14ac:dyDescent="0.35">
      <c r="A14026" s="1">
        <v>111</v>
      </c>
      <c r="B14026" s="1" t="s">
        <v>133</v>
      </c>
      <c r="C14026" s="218">
        <v>44929</v>
      </c>
      <c r="D14026" s="218">
        <v>44929</v>
      </c>
      <c r="E14026" s="1">
        <v>5</v>
      </c>
      <c r="F14026" s="62">
        <v>167.5</v>
      </c>
    </row>
    <row r="14027" spans="1:6" x14ac:dyDescent="0.35">
      <c r="A14027" s="1">
        <v>111</v>
      </c>
      <c r="B14027" s="1" t="s">
        <v>133</v>
      </c>
      <c r="C14027" s="218">
        <v>44930</v>
      </c>
      <c r="D14027" s="218">
        <v>44926</v>
      </c>
      <c r="E14027" s="1">
        <v>2</v>
      </c>
      <c r="F14027" s="62">
        <v>105.54</v>
      </c>
    </row>
    <row r="14028" spans="1:6" x14ac:dyDescent="0.35">
      <c r="A14028" s="1">
        <v>111</v>
      </c>
      <c r="B14028" s="1" t="s">
        <v>133</v>
      </c>
      <c r="C14028" s="218">
        <v>44930</v>
      </c>
      <c r="D14028" s="218">
        <v>44927</v>
      </c>
      <c r="E14028" s="1">
        <v>5</v>
      </c>
      <c r="F14028" s="62">
        <v>113.16</v>
      </c>
    </row>
    <row r="14029" spans="1:6" x14ac:dyDescent="0.35">
      <c r="A14029" s="1">
        <v>111</v>
      </c>
      <c r="B14029" s="1" t="s">
        <v>133</v>
      </c>
      <c r="C14029" s="218">
        <v>44930</v>
      </c>
      <c r="D14029" s="218">
        <v>44928</v>
      </c>
      <c r="E14029" s="1">
        <v>3</v>
      </c>
      <c r="F14029" s="62">
        <v>98.8</v>
      </c>
    </row>
    <row r="14030" spans="1:6" x14ac:dyDescent="0.35">
      <c r="A14030" s="1">
        <v>111</v>
      </c>
      <c r="B14030" s="1" t="s">
        <v>133</v>
      </c>
      <c r="C14030" s="218">
        <v>44930</v>
      </c>
      <c r="D14030" s="218">
        <v>44929</v>
      </c>
      <c r="E14030" s="1">
        <v>5</v>
      </c>
      <c r="F14030" s="62">
        <v>145.09</v>
      </c>
    </row>
    <row r="14031" spans="1:6" x14ac:dyDescent="0.35">
      <c r="A14031" s="1">
        <v>111</v>
      </c>
      <c r="B14031" s="1" t="s">
        <v>133</v>
      </c>
      <c r="C14031" s="218">
        <v>44930</v>
      </c>
      <c r="D14031" s="218">
        <v>44930</v>
      </c>
      <c r="E14031" s="1">
        <v>2</v>
      </c>
      <c r="F14031" s="62">
        <v>106.87</v>
      </c>
    </row>
    <row r="14032" spans="1:6" x14ac:dyDescent="0.35">
      <c r="A14032" s="1">
        <v>111</v>
      </c>
      <c r="B14032" s="1" t="s">
        <v>133</v>
      </c>
      <c r="C14032" s="218">
        <v>44931</v>
      </c>
      <c r="D14032" s="218">
        <v>44927</v>
      </c>
      <c r="E14032" s="1">
        <v>3</v>
      </c>
      <c r="F14032" s="62">
        <v>66.83</v>
      </c>
    </row>
    <row r="14033" spans="1:6" x14ac:dyDescent="0.35">
      <c r="A14033" s="1">
        <v>111</v>
      </c>
      <c r="B14033" s="1" t="s">
        <v>133</v>
      </c>
      <c r="C14033" s="218">
        <v>44931</v>
      </c>
      <c r="D14033" s="218">
        <v>44929</v>
      </c>
      <c r="E14033" s="1">
        <v>4</v>
      </c>
      <c r="F14033" s="62">
        <v>178.3</v>
      </c>
    </row>
    <row r="14034" spans="1:6" x14ac:dyDescent="0.35">
      <c r="A14034" s="1">
        <v>111</v>
      </c>
      <c r="B14034" s="1" t="s">
        <v>133</v>
      </c>
      <c r="C14034" s="218">
        <v>44931</v>
      </c>
      <c r="D14034" s="218">
        <v>44930</v>
      </c>
      <c r="E14034" s="1">
        <v>8</v>
      </c>
      <c r="F14034" s="62">
        <v>276.12</v>
      </c>
    </row>
    <row r="14035" spans="1:6" x14ac:dyDescent="0.35">
      <c r="A14035" s="1">
        <v>111</v>
      </c>
      <c r="B14035" s="1" t="s">
        <v>133</v>
      </c>
      <c r="C14035" s="218">
        <v>44931</v>
      </c>
      <c r="D14035" s="218">
        <v>44931</v>
      </c>
      <c r="E14035" s="1">
        <v>3</v>
      </c>
      <c r="F14035" s="62">
        <v>98.7</v>
      </c>
    </row>
    <row r="14036" spans="1:6" x14ac:dyDescent="0.35">
      <c r="A14036" s="1">
        <v>111</v>
      </c>
      <c r="B14036" s="1" t="s">
        <v>133</v>
      </c>
      <c r="C14036" s="218">
        <v>44932</v>
      </c>
      <c r="D14036" s="218">
        <v>44929</v>
      </c>
      <c r="E14036" s="1">
        <v>1</v>
      </c>
      <c r="F14036" s="62">
        <v>23.66</v>
      </c>
    </row>
    <row r="14037" spans="1:6" x14ac:dyDescent="0.35">
      <c r="A14037" s="1">
        <v>111</v>
      </c>
      <c r="B14037" s="1" t="s">
        <v>133</v>
      </c>
      <c r="C14037" s="218">
        <v>44932</v>
      </c>
      <c r="D14037" s="218">
        <v>44931</v>
      </c>
      <c r="E14037" s="1">
        <v>3</v>
      </c>
      <c r="F14037" s="62">
        <v>129.69</v>
      </c>
    </row>
    <row r="14038" spans="1:6" x14ac:dyDescent="0.35">
      <c r="A14038" s="1">
        <v>111</v>
      </c>
      <c r="B14038" s="1" t="s">
        <v>133</v>
      </c>
      <c r="C14038" s="218">
        <v>44932</v>
      </c>
      <c r="D14038" s="218">
        <v>44932</v>
      </c>
      <c r="E14038" s="1">
        <v>4</v>
      </c>
      <c r="F14038" s="62">
        <v>123.06</v>
      </c>
    </row>
    <row r="14039" spans="1:6" x14ac:dyDescent="0.35">
      <c r="A14039" s="1">
        <v>111</v>
      </c>
      <c r="B14039" s="1" t="s">
        <v>133</v>
      </c>
      <c r="C14039" s="218">
        <v>44933</v>
      </c>
      <c r="D14039" s="218">
        <v>44929</v>
      </c>
      <c r="E14039" s="1">
        <v>2</v>
      </c>
      <c r="F14039" s="62">
        <v>46.03</v>
      </c>
    </row>
    <row r="14040" spans="1:6" x14ac:dyDescent="0.35">
      <c r="A14040" s="1">
        <v>111</v>
      </c>
      <c r="B14040" s="1" t="s">
        <v>133</v>
      </c>
      <c r="C14040" s="218">
        <v>44933</v>
      </c>
      <c r="D14040" s="218">
        <v>44930</v>
      </c>
      <c r="E14040" s="1">
        <v>2</v>
      </c>
      <c r="F14040" s="62">
        <v>46.23</v>
      </c>
    </row>
    <row r="14041" spans="1:6" x14ac:dyDescent="0.35">
      <c r="A14041" s="1">
        <v>111</v>
      </c>
      <c r="B14041" s="1" t="s">
        <v>133</v>
      </c>
      <c r="C14041" s="218">
        <v>44933</v>
      </c>
      <c r="D14041" s="218">
        <v>44931</v>
      </c>
      <c r="E14041" s="1">
        <v>1</v>
      </c>
      <c r="F14041" s="62">
        <v>53.06</v>
      </c>
    </row>
    <row r="14042" spans="1:6" x14ac:dyDescent="0.35">
      <c r="A14042" s="1">
        <v>111</v>
      </c>
      <c r="B14042" s="1" t="s">
        <v>133</v>
      </c>
      <c r="C14042" s="218">
        <v>44933</v>
      </c>
      <c r="D14042" s="218">
        <v>44932</v>
      </c>
      <c r="E14042" s="1">
        <v>3</v>
      </c>
      <c r="F14042" s="62">
        <v>129.78</v>
      </c>
    </row>
    <row r="14043" spans="1:6" x14ac:dyDescent="0.35">
      <c r="A14043" s="1">
        <v>111</v>
      </c>
      <c r="B14043" s="1" t="s">
        <v>133</v>
      </c>
      <c r="C14043" s="218">
        <v>44933</v>
      </c>
      <c r="D14043" s="218">
        <v>44933</v>
      </c>
      <c r="E14043" s="1">
        <v>1</v>
      </c>
      <c r="F14043" s="62">
        <v>23.36</v>
      </c>
    </row>
    <row r="14044" spans="1:6" x14ac:dyDescent="0.35">
      <c r="A14044" s="1">
        <v>111</v>
      </c>
      <c r="B14044" s="1" t="s">
        <v>133</v>
      </c>
      <c r="C14044" s="218">
        <v>44934</v>
      </c>
      <c r="D14044" s="218">
        <v>44930</v>
      </c>
      <c r="E14044" s="1">
        <v>1</v>
      </c>
      <c r="F14044" s="62">
        <v>23.07</v>
      </c>
    </row>
    <row r="14045" spans="1:6" x14ac:dyDescent="0.35">
      <c r="A14045" s="1">
        <v>111</v>
      </c>
      <c r="B14045" s="1" t="s">
        <v>133</v>
      </c>
      <c r="C14045" s="218">
        <v>44934</v>
      </c>
      <c r="D14045" s="218">
        <v>44931</v>
      </c>
      <c r="E14045" s="1">
        <v>2</v>
      </c>
      <c r="F14045" s="62">
        <v>105.73</v>
      </c>
    </row>
    <row r="14046" spans="1:6" x14ac:dyDescent="0.35">
      <c r="A14046" s="1">
        <v>111</v>
      </c>
      <c r="B14046" s="1" t="s">
        <v>133</v>
      </c>
      <c r="C14046" s="218">
        <v>44934</v>
      </c>
      <c r="D14046" s="218">
        <v>44932</v>
      </c>
      <c r="E14046" s="1">
        <v>1</v>
      </c>
      <c r="F14046" s="62">
        <v>22.67</v>
      </c>
    </row>
    <row r="14047" spans="1:6" x14ac:dyDescent="0.35">
      <c r="A14047" s="1">
        <v>111</v>
      </c>
      <c r="B14047" s="1" t="s">
        <v>133</v>
      </c>
      <c r="C14047" s="218">
        <v>44934</v>
      </c>
      <c r="D14047" s="218">
        <v>44933</v>
      </c>
      <c r="E14047" s="1">
        <v>3</v>
      </c>
      <c r="F14047" s="62">
        <v>67.319999999999993</v>
      </c>
    </row>
    <row r="14048" spans="1:6" x14ac:dyDescent="0.35">
      <c r="A14048" s="1">
        <v>111</v>
      </c>
      <c r="B14048" s="1" t="s">
        <v>133</v>
      </c>
      <c r="C14048" s="218">
        <v>44934</v>
      </c>
      <c r="D14048" s="218">
        <v>44934</v>
      </c>
      <c r="E14048" s="1">
        <v>3</v>
      </c>
      <c r="F14048" s="62">
        <v>125.73</v>
      </c>
    </row>
    <row r="14049" spans="1:6" x14ac:dyDescent="0.35">
      <c r="A14049" s="1">
        <v>111</v>
      </c>
      <c r="B14049" s="1" t="s">
        <v>133</v>
      </c>
      <c r="C14049" s="218">
        <v>44936</v>
      </c>
      <c r="D14049" s="218">
        <v>44932</v>
      </c>
      <c r="E14049" s="1">
        <v>7</v>
      </c>
      <c r="F14049" s="62">
        <v>217.32</v>
      </c>
    </row>
    <row r="14050" spans="1:6" x14ac:dyDescent="0.35">
      <c r="A14050" s="1">
        <v>111</v>
      </c>
      <c r="B14050" s="1" t="s">
        <v>133</v>
      </c>
      <c r="C14050" s="218">
        <v>44936</v>
      </c>
      <c r="D14050" s="218">
        <v>44933</v>
      </c>
      <c r="E14050" s="1">
        <v>12</v>
      </c>
      <c r="F14050" s="62">
        <v>428.85</v>
      </c>
    </row>
    <row r="14051" spans="1:6" x14ac:dyDescent="0.35">
      <c r="A14051" s="1">
        <v>111</v>
      </c>
      <c r="B14051" s="1" t="s">
        <v>133</v>
      </c>
      <c r="C14051" s="218">
        <v>44936</v>
      </c>
      <c r="D14051" s="218">
        <v>44934</v>
      </c>
      <c r="E14051" s="1">
        <v>10</v>
      </c>
      <c r="F14051" s="62">
        <v>287.8</v>
      </c>
    </row>
    <row r="14052" spans="1:6" x14ac:dyDescent="0.35">
      <c r="A14052" s="1">
        <v>111</v>
      </c>
      <c r="B14052" s="1" t="s">
        <v>133</v>
      </c>
      <c r="C14052" s="218">
        <v>44936</v>
      </c>
      <c r="D14052" s="218">
        <v>44935</v>
      </c>
      <c r="E14052" s="1">
        <v>2</v>
      </c>
      <c r="F14052" s="62">
        <v>77.66</v>
      </c>
    </row>
    <row r="14053" spans="1:6" x14ac:dyDescent="0.35">
      <c r="A14053" s="1">
        <v>111</v>
      </c>
      <c r="B14053" s="1" t="s">
        <v>133</v>
      </c>
      <c r="C14053" s="218">
        <v>44936</v>
      </c>
      <c r="D14053" s="218">
        <v>44936</v>
      </c>
      <c r="E14053" s="1">
        <v>2</v>
      </c>
      <c r="F14053" s="62">
        <v>75.14</v>
      </c>
    </row>
    <row r="14054" spans="1:6" x14ac:dyDescent="0.35">
      <c r="A14054" s="1">
        <v>111</v>
      </c>
      <c r="B14054" s="1" t="s">
        <v>133</v>
      </c>
      <c r="C14054" s="218">
        <v>44937</v>
      </c>
      <c r="D14054" s="218">
        <v>44933</v>
      </c>
      <c r="E14054" s="1">
        <v>2</v>
      </c>
      <c r="F14054" s="62">
        <v>45.44</v>
      </c>
    </row>
    <row r="14055" spans="1:6" x14ac:dyDescent="0.35">
      <c r="A14055" s="1">
        <v>111</v>
      </c>
      <c r="B14055" s="1" t="s">
        <v>133</v>
      </c>
      <c r="C14055" s="218">
        <v>44937</v>
      </c>
      <c r="D14055" s="218">
        <v>44934</v>
      </c>
      <c r="E14055" s="1">
        <v>3</v>
      </c>
      <c r="F14055" s="62">
        <v>70.08</v>
      </c>
    </row>
    <row r="14056" spans="1:6" x14ac:dyDescent="0.35">
      <c r="A14056" s="1">
        <v>111</v>
      </c>
      <c r="B14056" s="1" t="s">
        <v>133</v>
      </c>
      <c r="C14056" s="218">
        <v>44937</v>
      </c>
      <c r="D14056" s="218">
        <v>44935</v>
      </c>
      <c r="E14056" s="1">
        <v>4</v>
      </c>
      <c r="F14056" s="62">
        <v>119.3</v>
      </c>
    </row>
    <row r="14057" spans="1:6" x14ac:dyDescent="0.35">
      <c r="A14057" s="1">
        <v>111</v>
      </c>
      <c r="B14057" s="1" t="s">
        <v>133</v>
      </c>
      <c r="C14057" s="218">
        <v>44937</v>
      </c>
      <c r="D14057" s="218">
        <v>44936</v>
      </c>
      <c r="E14057" s="1">
        <v>4</v>
      </c>
      <c r="F14057" s="62">
        <v>154.13</v>
      </c>
    </row>
    <row r="14058" spans="1:6" x14ac:dyDescent="0.35">
      <c r="A14058" s="1">
        <v>111</v>
      </c>
      <c r="B14058" s="1" t="s">
        <v>133</v>
      </c>
      <c r="C14058" s="218">
        <v>44937</v>
      </c>
      <c r="D14058" s="218">
        <v>44937</v>
      </c>
      <c r="E14058" s="1">
        <v>10</v>
      </c>
      <c r="F14058" s="62">
        <v>294.01</v>
      </c>
    </row>
    <row r="14059" spans="1:6" x14ac:dyDescent="0.35">
      <c r="A14059" s="1">
        <v>111</v>
      </c>
      <c r="B14059" s="1" t="s">
        <v>133</v>
      </c>
      <c r="C14059" s="218">
        <v>44938</v>
      </c>
      <c r="D14059" s="218">
        <v>44935</v>
      </c>
      <c r="E14059" s="1">
        <v>3</v>
      </c>
      <c r="F14059" s="62">
        <v>68.41</v>
      </c>
    </row>
    <row r="14060" spans="1:6" x14ac:dyDescent="0.35">
      <c r="A14060" s="1">
        <v>111</v>
      </c>
      <c r="B14060" s="1" t="s">
        <v>133</v>
      </c>
      <c r="C14060" s="218">
        <v>44938</v>
      </c>
      <c r="D14060" s="218">
        <v>44936</v>
      </c>
      <c r="E14060" s="1">
        <v>2</v>
      </c>
      <c r="F14060" s="62">
        <v>75.44</v>
      </c>
    </row>
    <row r="14061" spans="1:6" x14ac:dyDescent="0.35">
      <c r="A14061" s="1">
        <v>111</v>
      </c>
      <c r="B14061" s="1" t="s">
        <v>133</v>
      </c>
      <c r="C14061" s="218">
        <v>44938</v>
      </c>
      <c r="D14061" s="218">
        <v>44938</v>
      </c>
      <c r="E14061" s="1">
        <v>6</v>
      </c>
      <c r="F14061" s="62">
        <v>230.53</v>
      </c>
    </row>
    <row r="14062" spans="1:6" x14ac:dyDescent="0.35">
      <c r="A14062" s="1">
        <v>111</v>
      </c>
      <c r="B14062" s="1" t="s">
        <v>133</v>
      </c>
      <c r="C14062" s="218">
        <v>44939</v>
      </c>
      <c r="D14062" s="218">
        <v>44937</v>
      </c>
      <c r="E14062" s="1">
        <v>1</v>
      </c>
      <c r="F14062" s="62">
        <v>52.17</v>
      </c>
    </row>
    <row r="14063" spans="1:6" x14ac:dyDescent="0.35">
      <c r="A14063" s="1">
        <v>111</v>
      </c>
      <c r="B14063" s="1" t="s">
        <v>133</v>
      </c>
      <c r="C14063" s="218">
        <v>44939</v>
      </c>
      <c r="D14063" s="218">
        <v>44938</v>
      </c>
      <c r="E14063" s="1">
        <v>1</v>
      </c>
      <c r="F14063" s="62">
        <v>53.76</v>
      </c>
    </row>
    <row r="14064" spans="1:6" x14ac:dyDescent="0.35">
      <c r="A14064" s="1">
        <v>111</v>
      </c>
      <c r="B14064" s="1" t="s">
        <v>133</v>
      </c>
      <c r="C14064" s="218">
        <v>44939</v>
      </c>
      <c r="D14064" s="218">
        <v>44939</v>
      </c>
      <c r="E14064" s="1">
        <v>7</v>
      </c>
      <c r="F14064" s="62">
        <v>225.67</v>
      </c>
    </row>
    <row r="14065" spans="1:6" x14ac:dyDescent="0.35">
      <c r="A14065" s="1">
        <v>111</v>
      </c>
      <c r="B14065" s="1" t="s">
        <v>133</v>
      </c>
      <c r="C14065" s="218">
        <v>44940</v>
      </c>
      <c r="D14065" s="218">
        <v>44936</v>
      </c>
      <c r="E14065" s="1">
        <v>1</v>
      </c>
      <c r="F14065" s="62">
        <v>23.07</v>
      </c>
    </row>
    <row r="14066" spans="1:6" x14ac:dyDescent="0.35">
      <c r="A14066" s="1">
        <v>111</v>
      </c>
      <c r="B14066" s="1" t="s">
        <v>133</v>
      </c>
      <c r="C14066" s="218">
        <v>44940</v>
      </c>
      <c r="D14066" s="218">
        <v>44937</v>
      </c>
      <c r="E14066" s="1">
        <v>1</v>
      </c>
      <c r="F14066" s="62">
        <v>23.26</v>
      </c>
    </row>
    <row r="14067" spans="1:6" x14ac:dyDescent="0.35">
      <c r="A14067" s="1">
        <v>111</v>
      </c>
      <c r="B14067" s="1" t="s">
        <v>133</v>
      </c>
      <c r="C14067" s="218">
        <v>44940</v>
      </c>
      <c r="D14067" s="218">
        <v>44938</v>
      </c>
      <c r="E14067" s="1">
        <v>1</v>
      </c>
      <c r="F14067" s="62">
        <v>52.27</v>
      </c>
    </row>
    <row r="14068" spans="1:6" x14ac:dyDescent="0.35">
      <c r="A14068" s="1">
        <v>111</v>
      </c>
      <c r="B14068" s="1" t="s">
        <v>133</v>
      </c>
      <c r="C14068" s="218">
        <v>44940</v>
      </c>
      <c r="D14068" s="218">
        <v>44939</v>
      </c>
      <c r="E14068" s="1">
        <v>3</v>
      </c>
      <c r="F14068" s="62">
        <v>70.08</v>
      </c>
    </row>
    <row r="14069" spans="1:6" x14ac:dyDescent="0.35">
      <c r="A14069" s="1">
        <v>111</v>
      </c>
      <c r="B14069" s="1" t="s">
        <v>133</v>
      </c>
      <c r="C14069" s="218">
        <v>44940</v>
      </c>
      <c r="D14069" s="218">
        <v>44940</v>
      </c>
      <c r="E14069" s="1">
        <v>10</v>
      </c>
      <c r="F14069" s="62">
        <v>416.29</v>
      </c>
    </row>
    <row r="14070" spans="1:6" x14ac:dyDescent="0.35">
      <c r="A14070" s="1">
        <v>111</v>
      </c>
      <c r="B14070" s="1" t="s">
        <v>133</v>
      </c>
      <c r="C14070" s="218">
        <v>44941</v>
      </c>
      <c r="D14070" s="218">
        <v>44938</v>
      </c>
      <c r="E14070" s="1">
        <v>1</v>
      </c>
      <c r="F14070" s="62">
        <v>23.17</v>
      </c>
    </row>
    <row r="14071" spans="1:6" x14ac:dyDescent="0.35">
      <c r="A14071" s="1">
        <v>111</v>
      </c>
      <c r="B14071" s="1" t="s">
        <v>133</v>
      </c>
      <c r="C14071" s="218">
        <v>44941</v>
      </c>
      <c r="D14071" s="218">
        <v>44941</v>
      </c>
      <c r="E14071" s="1">
        <v>8</v>
      </c>
      <c r="F14071" s="62">
        <v>308.87</v>
      </c>
    </row>
    <row r="14072" spans="1:6" x14ac:dyDescent="0.35">
      <c r="A14072" s="1">
        <v>111</v>
      </c>
      <c r="B14072" s="1" t="s">
        <v>133</v>
      </c>
      <c r="C14072" s="218">
        <v>44942</v>
      </c>
      <c r="D14072" s="218">
        <v>44939</v>
      </c>
      <c r="E14072" s="1">
        <v>1</v>
      </c>
      <c r="F14072" s="62">
        <v>23.36</v>
      </c>
    </row>
    <row r="14073" spans="1:6" x14ac:dyDescent="0.35">
      <c r="A14073" s="1">
        <v>111</v>
      </c>
      <c r="B14073" s="1" t="s">
        <v>133</v>
      </c>
      <c r="C14073" s="218">
        <v>44942</v>
      </c>
      <c r="D14073" s="218">
        <v>44941</v>
      </c>
      <c r="E14073" s="1">
        <v>3</v>
      </c>
      <c r="F14073" s="62">
        <v>128.59</v>
      </c>
    </row>
    <row r="14074" spans="1:6" x14ac:dyDescent="0.35">
      <c r="A14074" s="1">
        <v>111</v>
      </c>
      <c r="B14074" s="1" t="s">
        <v>133</v>
      </c>
      <c r="C14074" s="218">
        <v>44942</v>
      </c>
      <c r="D14074" s="218">
        <v>44942</v>
      </c>
      <c r="E14074" s="1">
        <v>12</v>
      </c>
      <c r="F14074" s="62">
        <v>491.87</v>
      </c>
    </row>
    <row r="14075" spans="1:6" x14ac:dyDescent="0.35">
      <c r="A14075" s="1">
        <v>111</v>
      </c>
      <c r="B14075" s="1" t="s">
        <v>133</v>
      </c>
      <c r="C14075" s="218">
        <v>44943</v>
      </c>
      <c r="D14075" s="218">
        <v>44942</v>
      </c>
      <c r="E14075" s="1">
        <v>3</v>
      </c>
      <c r="F14075" s="62">
        <v>98.5</v>
      </c>
    </row>
    <row r="14076" spans="1:6" x14ac:dyDescent="0.35">
      <c r="A14076" s="1">
        <v>111</v>
      </c>
      <c r="B14076" s="1" t="s">
        <v>133</v>
      </c>
      <c r="C14076" s="218">
        <v>44943</v>
      </c>
      <c r="D14076" s="218">
        <v>44943</v>
      </c>
      <c r="E14076" s="1">
        <v>7</v>
      </c>
      <c r="F14076" s="62">
        <v>250.62</v>
      </c>
    </row>
    <row r="14077" spans="1:6" x14ac:dyDescent="0.35">
      <c r="A14077" s="1">
        <v>111</v>
      </c>
      <c r="B14077" s="1" t="s">
        <v>133</v>
      </c>
      <c r="C14077" s="218">
        <v>44944</v>
      </c>
      <c r="D14077" s="218">
        <v>44941</v>
      </c>
      <c r="E14077" s="1">
        <v>1</v>
      </c>
      <c r="F14077" s="62">
        <v>53.66</v>
      </c>
    </row>
    <row r="14078" spans="1:6" x14ac:dyDescent="0.35">
      <c r="A14078" s="1">
        <v>111</v>
      </c>
      <c r="B14078" s="1" t="s">
        <v>133</v>
      </c>
      <c r="C14078" s="218">
        <v>44944</v>
      </c>
      <c r="D14078" s="218">
        <v>44942</v>
      </c>
      <c r="E14078" s="1">
        <v>1</v>
      </c>
      <c r="F14078" s="62">
        <v>23.66</v>
      </c>
    </row>
    <row r="14079" spans="1:6" x14ac:dyDescent="0.35">
      <c r="A14079" s="1">
        <v>111</v>
      </c>
      <c r="B14079" s="1" t="s">
        <v>133</v>
      </c>
      <c r="C14079" s="218">
        <v>44944</v>
      </c>
      <c r="D14079" s="218">
        <v>44943</v>
      </c>
      <c r="E14079" s="1">
        <v>3</v>
      </c>
      <c r="F14079" s="62">
        <v>100.69</v>
      </c>
    </row>
    <row r="14080" spans="1:6" x14ac:dyDescent="0.35">
      <c r="A14080" s="1">
        <v>111</v>
      </c>
      <c r="B14080" s="1" t="s">
        <v>133</v>
      </c>
      <c r="C14080" s="218">
        <v>44944</v>
      </c>
      <c r="D14080" s="218">
        <v>44944</v>
      </c>
      <c r="E14080" s="1">
        <v>16</v>
      </c>
      <c r="F14080" s="62">
        <v>488.71</v>
      </c>
    </row>
    <row r="14081" spans="1:6" x14ac:dyDescent="0.35">
      <c r="A14081" s="1">
        <v>111</v>
      </c>
      <c r="B14081" s="1" t="s">
        <v>133</v>
      </c>
      <c r="C14081" s="218">
        <v>44945</v>
      </c>
      <c r="D14081" s="218">
        <v>44943</v>
      </c>
      <c r="E14081" s="1">
        <v>2</v>
      </c>
      <c r="F14081" s="62">
        <v>44.5</v>
      </c>
    </row>
    <row r="14082" spans="1:6" x14ac:dyDescent="0.35">
      <c r="A14082" s="1">
        <v>111</v>
      </c>
      <c r="B14082" s="1" t="s">
        <v>133</v>
      </c>
      <c r="C14082" s="218">
        <v>44945</v>
      </c>
      <c r="D14082" s="218">
        <v>44945</v>
      </c>
      <c r="E14082" s="1">
        <v>9</v>
      </c>
      <c r="F14082" s="62">
        <v>322.69</v>
      </c>
    </row>
    <row r="14083" spans="1:6" x14ac:dyDescent="0.35">
      <c r="A14083" s="1">
        <v>111</v>
      </c>
      <c r="B14083" s="1" t="s">
        <v>133</v>
      </c>
      <c r="C14083" s="218">
        <v>44947</v>
      </c>
      <c r="D14083" s="218">
        <v>44944</v>
      </c>
      <c r="E14083" s="1">
        <v>2</v>
      </c>
      <c r="F14083" s="62">
        <v>76.03</v>
      </c>
    </row>
    <row r="14084" spans="1:6" x14ac:dyDescent="0.35">
      <c r="A14084" s="1">
        <v>111</v>
      </c>
      <c r="B14084" s="1" t="s">
        <v>133</v>
      </c>
      <c r="C14084" s="218">
        <v>44947</v>
      </c>
      <c r="D14084" s="218">
        <v>44945</v>
      </c>
      <c r="E14084" s="1">
        <v>6</v>
      </c>
      <c r="F14084" s="62">
        <v>166.31</v>
      </c>
    </row>
    <row r="14085" spans="1:6" x14ac:dyDescent="0.35">
      <c r="A14085" s="1">
        <v>111</v>
      </c>
      <c r="B14085" s="1" t="s">
        <v>133</v>
      </c>
      <c r="C14085" s="218">
        <v>44947</v>
      </c>
      <c r="D14085" s="218">
        <v>44946</v>
      </c>
      <c r="E14085" s="1">
        <v>8</v>
      </c>
      <c r="F14085" s="62">
        <v>303.08999999999997</v>
      </c>
    </row>
    <row r="14086" spans="1:6" x14ac:dyDescent="0.35">
      <c r="A14086" s="1">
        <v>111</v>
      </c>
      <c r="B14086" s="1" t="s">
        <v>133</v>
      </c>
      <c r="C14086" s="218">
        <v>44947</v>
      </c>
      <c r="D14086" s="218">
        <v>44947</v>
      </c>
      <c r="E14086" s="1">
        <v>6</v>
      </c>
      <c r="F14086" s="62">
        <v>168.89</v>
      </c>
    </row>
    <row r="14087" spans="1:6" x14ac:dyDescent="0.35">
      <c r="A14087" s="1">
        <v>111</v>
      </c>
      <c r="B14087" s="1" t="s">
        <v>133</v>
      </c>
      <c r="C14087" s="218">
        <v>44949</v>
      </c>
      <c r="D14087" s="218">
        <v>44946</v>
      </c>
      <c r="E14087" s="1">
        <v>2</v>
      </c>
      <c r="F14087" s="62">
        <v>46.23</v>
      </c>
    </row>
    <row r="14088" spans="1:6" x14ac:dyDescent="0.35">
      <c r="A14088" s="1">
        <v>111</v>
      </c>
      <c r="B14088" s="1" t="s">
        <v>133</v>
      </c>
      <c r="C14088" s="218">
        <v>44949</v>
      </c>
      <c r="D14088" s="218">
        <v>44947</v>
      </c>
      <c r="E14088" s="1">
        <v>7</v>
      </c>
      <c r="F14088" s="62">
        <v>220.62</v>
      </c>
    </row>
    <row r="14089" spans="1:6" x14ac:dyDescent="0.35">
      <c r="A14089" s="1">
        <v>111</v>
      </c>
      <c r="B14089" s="1" t="s">
        <v>133</v>
      </c>
      <c r="C14089" s="218">
        <v>44949</v>
      </c>
      <c r="D14089" s="218">
        <v>44948</v>
      </c>
      <c r="E14089" s="1">
        <v>1</v>
      </c>
      <c r="F14089" s="62">
        <v>54.25</v>
      </c>
    </row>
    <row r="14090" spans="1:6" x14ac:dyDescent="0.35">
      <c r="A14090" s="1">
        <v>111</v>
      </c>
      <c r="B14090" s="1" t="s">
        <v>133</v>
      </c>
      <c r="C14090" s="218">
        <v>44950</v>
      </c>
      <c r="D14090" s="218">
        <v>44947</v>
      </c>
      <c r="E14090" s="1">
        <v>5</v>
      </c>
      <c r="F14090" s="62">
        <v>112.7</v>
      </c>
    </row>
    <row r="14091" spans="1:6" x14ac:dyDescent="0.35">
      <c r="A14091" s="1">
        <v>111</v>
      </c>
      <c r="B14091" s="1" t="s">
        <v>133</v>
      </c>
      <c r="C14091" s="218">
        <v>44950</v>
      </c>
      <c r="D14091" s="218">
        <v>44948</v>
      </c>
      <c r="E14091" s="1">
        <v>12</v>
      </c>
      <c r="F14091" s="62">
        <v>426.82</v>
      </c>
    </row>
    <row r="14092" spans="1:6" x14ac:dyDescent="0.35">
      <c r="A14092" s="1">
        <v>111</v>
      </c>
      <c r="B14092" s="1" t="s">
        <v>133</v>
      </c>
      <c r="C14092" s="218">
        <v>44950</v>
      </c>
      <c r="D14092" s="218">
        <v>44949</v>
      </c>
      <c r="E14092" s="1">
        <v>4</v>
      </c>
      <c r="F14092" s="62">
        <v>93.5</v>
      </c>
    </row>
    <row r="14093" spans="1:6" x14ac:dyDescent="0.35">
      <c r="A14093" s="1">
        <v>111</v>
      </c>
      <c r="B14093" s="1" t="s">
        <v>133</v>
      </c>
      <c r="C14093" s="218">
        <v>44950</v>
      </c>
      <c r="D14093" s="218">
        <v>44950</v>
      </c>
      <c r="E14093" s="1">
        <v>1</v>
      </c>
      <c r="F14093" s="62">
        <v>21.98</v>
      </c>
    </row>
    <row r="14094" spans="1:6" x14ac:dyDescent="0.35">
      <c r="A14094" s="1">
        <v>111</v>
      </c>
      <c r="B14094" s="1" t="s">
        <v>133</v>
      </c>
      <c r="C14094" s="218">
        <v>44951</v>
      </c>
      <c r="D14094" s="218">
        <v>44948</v>
      </c>
      <c r="E14094" s="1">
        <v>1</v>
      </c>
      <c r="F14094" s="62">
        <v>22.97</v>
      </c>
    </row>
    <row r="14095" spans="1:6" x14ac:dyDescent="0.35">
      <c r="A14095" s="1">
        <v>111</v>
      </c>
      <c r="B14095" s="1" t="s">
        <v>133</v>
      </c>
      <c r="C14095" s="218">
        <v>44951</v>
      </c>
      <c r="D14095" s="218">
        <v>44949</v>
      </c>
      <c r="E14095" s="1">
        <v>6</v>
      </c>
      <c r="F14095" s="62">
        <v>286.20999999999998</v>
      </c>
    </row>
    <row r="14096" spans="1:6" x14ac:dyDescent="0.35">
      <c r="A14096" s="1">
        <v>111</v>
      </c>
      <c r="B14096" s="1" t="s">
        <v>133</v>
      </c>
      <c r="C14096" s="218">
        <v>44951</v>
      </c>
      <c r="D14096" s="218">
        <v>44950</v>
      </c>
      <c r="E14096" s="1">
        <v>2</v>
      </c>
      <c r="F14096" s="62">
        <v>46.28</v>
      </c>
    </row>
    <row r="14097" spans="1:6" x14ac:dyDescent="0.35">
      <c r="A14097" s="1">
        <v>111</v>
      </c>
      <c r="B14097" s="1" t="s">
        <v>133</v>
      </c>
      <c r="C14097" s="218">
        <v>44952</v>
      </c>
      <c r="D14097" s="218">
        <v>44949</v>
      </c>
      <c r="E14097" s="1">
        <v>2</v>
      </c>
      <c r="F14097" s="62">
        <v>77.61</v>
      </c>
    </row>
    <row r="14098" spans="1:6" x14ac:dyDescent="0.35">
      <c r="A14098" s="1">
        <v>111</v>
      </c>
      <c r="B14098" s="1" t="s">
        <v>133</v>
      </c>
      <c r="C14098" s="218">
        <v>44952</v>
      </c>
      <c r="D14098" s="218">
        <v>44950</v>
      </c>
      <c r="E14098" s="1">
        <v>11</v>
      </c>
      <c r="F14098" s="62">
        <v>401.99</v>
      </c>
    </row>
    <row r="14099" spans="1:6" x14ac:dyDescent="0.35">
      <c r="A14099" s="1">
        <v>111</v>
      </c>
      <c r="B14099" s="1" t="s">
        <v>133</v>
      </c>
      <c r="C14099" s="218">
        <v>44952</v>
      </c>
      <c r="D14099" s="218">
        <v>44951</v>
      </c>
      <c r="E14099" s="1">
        <v>10</v>
      </c>
      <c r="F14099" s="62">
        <v>474.4</v>
      </c>
    </row>
    <row r="14100" spans="1:6" x14ac:dyDescent="0.35">
      <c r="A14100" s="1">
        <v>111</v>
      </c>
      <c r="B14100" s="1" t="s">
        <v>133</v>
      </c>
      <c r="C14100" s="218">
        <v>44952</v>
      </c>
      <c r="D14100" s="218">
        <v>44952</v>
      </c>
      <c r="E14100" s="1">
        <v>2</v>
      </c>
      <c r="F14100" s="62">
        <v>47.32</v>
      </c>
    </row>
    <row r="14101" spans="1:6" x14ac:dyDescent="0.35">
      <c r="A14101" s="1">
        <v>112</v>
      </c>
      <c r="B14101" s="1" t="s">
        <v>134</v>
      </c>
      <c r="C14101" s="218">
        <v>44888</v>
      </c>
      <c r="D14101" s="218">
        <v>44888</v>
      </c>
      <c r="E14101" s="1">
        <v>1</v>
      </c>
      <c r="F14101" s="62">
        <v>23.66</v>
      </c>
    </row>
    <row r="14102" spans="1:6" x14ac:dyDescent="0.35">
      <c r="A14102" s="1">
        <v>112</v>
      </c>
      <c r="B14102" s="1" t="s">
        <v>134</v>
      </c>
      <c r="C14102" s="218">
        <v>44889</v>
      </c>
      <c r="D14102" s="218">
        <v>44886</v>
      </c>
      <c r="E14102" s="1">
        <v>3</v>
      </c>
      <c r="F14102" s="62">
        <v>71.03</v>
      </c>
    </row>
    <row r="14103" spans="1:6" x14ac:dyDescent="0.35">
      <c r="A14103" s="1">
        <v>112</v>
      </c>
      <c r="B14103" s="1" t="s">
        <v>134</v>
      </c>
      <c r="C14103" s="218">
        <v>44889</v>
      </c>
      <c r="D14103" s="218">
        <v>44887</v>
      </c>
      <c r="E14103" s="1">
        <v>2</v>
      </c>
      <c r="F14103" s="62">
        <v>46.97</v>
      </c>
    </row>
    <row r="14104" spans="1:6" x14ac:dyDescent="0.35">
      <c r="A14104" s="1">
        <v>112</v>
      </c>
      <c r="B14104" s="1" t="s">
        <v>134</v>
      </c>
      <c r="C14104" s="218">
        <v>44889</v>
      </c>
      <c r="D14104" s="218">
        <v>44888</v>
      </c>
      <c r="E14104" s="1">
        <v>1</v>
      </c>
      <c r="F14104" s="62">
        <v>23.51</v>
      </c>
    </row>
    <row r="14105" spans="1:6" x14ac:dyDescent="0.35">
      <c r="A14105" s="1">
        <v>112</v>
      </c>
      <c r="B14105" s="1" t="s">
        <v>134</v>
      </c>
      <c r="C14105" s="218">
        <v>44889</v>
      </c>
      <c r="D14105" s="218">
        <v>44889</v>
      </c>
      <c r="E14105" s="1">
        <v>1</v>
      </c>
      <c r="F14105" s="62">
        <v>54.25</v>
      </c>
    </row>
    <row r="14106" spans="1:6" x14ac:dyDescent="0.35">
      <c r="A14106" s="1">
        <v>112</v>
      </c>
      <c r="B14106" s="1" t="s">
        <v>134</v>
      </c>
      <c r="C14106" s="218">
        <v>44890</v>
      </c>
      <c r="D14106" s="218">
        <v>44888</v>
      </c>
      <c r="E14106" s="1">
        <v>1</v>
      </c>
      <c r="F14106" s="62">
        <v>23.56</v>
      </c>
    </row>
    <row r="14107" spans="1:6" x14ac:dyDescent="0.35">
      <c r="A14107" s="1">
        <v>112</v>
      </c>
      <c r="B14107" s="1" t="s">
        <v>134</v>
      </c>
      <c r="C14107" s="218">
        <v>44890</v>
      </c>
      <c r="D14107" s="218">
        <v>44889</v>
      </c>
      <c r="E14107" s="1">
        <v>2</v>
      </c>
      <c r="F14107" s="62">
        <v>75.680000000000007</v>
      </c>
    </row>
    <row r="14108" spans="1:6" x14ac:dyDescent="0.35">
      <c r="A14108" s="1">
        <v>112</v>
      </c>
      <c r="B14108" s="1" t="s">
        <v>134</v>
      </c>
      <c r="C14108" s="218">
        <v>44890</v>
      </c>
      <c r="D14108" s="218">
        <v>44890</v>
      </c>
      <c r="E14108" s="1">
        <v>2</v>
      </c>
      <c r="F14108" s="62">
        <v>72.42</v>
      </c>
    </row>
    <row r="14109" spans="1:6" x14ac:dyDescent="0.35">
      <c r="A14109" s="1">
        <v>112</v>
      </c>
      <c r="B14109" s="1" t="s">
        <v>134</v>
      </c>
      <c r="C14109" s="218">
        <v>44891</v>
      </c>
      <c r="D14109" s="218">
        <v>44887</v>
      </c>
      <c r="E14109" s="1">
        <v>1</v>
      </c>
      <c r="F14109" s="62">
        <v>23.31</v>
      </c>
    </row>
    <row r="14110" spans="1:6" x14ac:dyDescent="0.35">
      <c r="A14110" s="1">
        <v>112</v>
      </c>
      <c r="B14110" s="1" t="s">
        <v>134</v>
      </c>
      <c r="C14110" s="218">
        <v>44891</v>
      </c>
      <c r="D14110" s="218">
        <v>44888</v>
      </c>
      <c r="E14110" s="1">
        <v>2</v>
      </c>
      <c r="F14110" s="62">
        <v>47.22</v>
      </c>
    </row>
    <row r="14111" spans="1:6" x14ac:dyDescent="0.35">
      <c r="A14111" s="1">
        <v>112</v>
      </c>
      <c r="B14111" s="1" t="s">
        <v>134</v>
      </c>
      <c r="C14111" s="218">
        <v>44891</v>
      </c>
      <c r="D14111" s="218">
        <v>44889</v>
      </c>
      <c r="E14111" s="1">
        <v>1</v>
      </c>
      <c r="F14111" s="62">
        <v>23.31</v>
      </c>
    </row>
    <row r="14112" spans="1:6" x14ac:dyDescent="0.35">
      <c r="A14112" s="1">
        <v>112</v>
      </c>
      <c r="B14112" s="1" t="s">
        <v>134</v>
      </c>
      <c r="C14112" s="218">
        <v>44891</v>
      </c>
      <c r="D14112" s="218">
        <v>44890</v>
      </c>
      <c r="E14112" s="1">
        <v>1</v>
      </c>
      <c r="F14112" s="62">
        <v>23.56</v>
      </c>
    </row>
    <row r="14113" spans="1:6" x14ac:dyDescent="0.35">
      <c r="A14113" s="1">
        <v>112</v>
      </c>
      <c r="B14113" s="1" t="s">
        <v>134</v>
      </c>
      <c r="C14113" s="218">
        <v>44891</v>
      </c>
      <c r="D14113" s="218">
        <v>44891</v>
      </c>
      <c r="E14113" s="1">
        <v>2</v>
      </c>
      <c r="F14113" s="62">
        <v>76.78</v>
      </c>
    </row>
    <row r="14114" spans="1:6" x14ac:dyDescent="0.35">
      <c r="A14114" s="1">
        <v>112</v>
      </c>
      <c r="B14114" s="1" t="s">
        <v>134</v>
      </c>
      <c r="C14114" s="218">
        <v>44892</v>
      </c>
      <c r="D14114" s="218">
        <v>44886</v>
      </c>
      <c r="E14114" s="1">
        <v>1</v>
      </c>
      <c r="F14114" s="62">
        <v>23.07</v>
      </c>
    </row>
    <row r="14115" spans="1:6" x14ac:dyDescent="0.35">
      <c r="A14115" s="1">
        <v>112</v>
      </c>
      <c r="B14115" s="1" t="s">
        <v>134</v>
      </c>
      <c r="C14115" s="218">
        <v>44892</v>
      </c>
      <c r="D14115" s="218">
        <v>44889</v>
      </c>
      <c r="E14115" s="1">
        <v>1</v>
      </c>
      <c r="F14115" s="62">
        <v>22.97</v>
      </c>
    </row>
    <row r="14116" spans="1:6" x14ac:dyDescent="0.35">
      <c r="A14116" s="1">
        <v>112</v>
      </c>
      <c r="B14116" s="1" t="s">
        <v>134</v>
      </c>
      <c r="C14116" s="218">
        <v>44892</v>
      </c>
      <c r="D14116" s="218">
        <v>44890</v>
      </c>
      <c r="E14116" s="1">
        <v>1</v>
      </c>
      <c r="F14116" s="62">
        <v>49.55</v>
      </c>
    </row>
    <row r="14117" spans="1:6" x14ac:dyDescent="0.35">
      <c r="A14117" s="1">
        <v>112</v>
      </c>
      <c r="B14117" s="1" t="s">
        <v>134</v>
      </c>
      <c r="C14117" s="218">
        <v>44893</v>
      </c>
      <c r="D14117" s="218">
        <v>44887</v>
      </c>
      <c r="E14117" s="1">
        <v>1</v>
      </c>
      <c r="F14117" s="62">
        <v>23.56</v>
      </c>
    </row>
    <row r="14118" spans="1:6" x14ac:dyDescent="0.35">
      <c r="A14118" s="1">
        <v>112</v>
      </c>
      <c r="B14118" s="1" t="s">
        <v>134</v>
      </c>
      <c r="C14118" s="218">
        <v>44893</v>
      </c>
      <c r="D14118" s="218">
        <v>44889</v>
      </c>
      <c r="E14118" s="1">
        <v>1</v>
      </c>
      <c r="F14118" s="62">
        <v>23.66</v>
      </c>
    </row>
    <row r="14119" spans="1:6" x14ac:dyDescent="0.35">
      <c r="A14119" s="1">
        <v>112</v>
      </c>
      <c r="B14119" s="1" t="s">
        <v>134</v>
      </c>
      <c r="C14119" s="218">
        <v>44893</v>
      </c>
      <c r="D14119" s="218">
        <v>44891</v>
      </c>
      <c r="E14119" s="1">
        <v>2</v>
      </c>
      <c r="F14119" s="62">
        <v>75.69</v>
      </c>
    </row>
    <row r="14120" spans="1:6" x14ac:dyDescent="0.35">
      <c r="A14120" s="1">
        <v>112</v>
      </c>
      <c r="B14120" s="1" t="s">
        <v>134</v>
      </c>
      <c r="C14120" s="218">
        <v>44893</v>
      </c>
      <c r="D14120" s="218">
        <v>44892</v>
      </c>
      <c r="E14120" s="1">
        <v>1</v>
      </c>
      <c r="F14120" s="62">
        <v>54.1</v>
      </c>
    </row>
    <row r="14121" spans="1:6" x14ac:dyDescent="0.35">
      <c r="A14121" s="1">
        <v>112</v>
      </c>
      <c r="B14121" s="1" t="s">
        <v>134</v>
      </c>
      <c r="C14121" s="218">
        <v>44893</v>
      </c>
      <c r="D14121" s="218">
        <v>44893</v>
      </c>
      <c r="E14121" s="1">
        <v>1</v>
      </c>
      <c r="F14121" s="62">
        <v>53.06</v>
      </c>
    </row>
    <row r="14122" spans="1:6" x14ac:dyDescent="0.35">
      <c r="A14122" s="1">
        <v>112</v>
      </c>
      <c r="B14122" s="1" t="s">
        <v>134</v>
      </c>
      <c r="C14122" s="218">
        <v>44894</v>
      </c>
      <c r="D14122" s="218">
        <v>44890</v>
      </c>
      <c r="E14122" s="1">
        <v>2</v>
      </c>
      <c r="F14122" s="62">
        <v>46.24</v>
      </c>
    </row>
    <row r="14123" spans="1:6" x14ac:dyDescent="0.35">
      <c r="A14123" s="1">
        <v>112</v>
      </c>
      <c r="B14123" s="1" t="s">
        <v>134</v>
      </c>
      <c r="C14123" s="218">
        <v>44894</v>
      </c>
      <c r="D14123" s="218">
        <v>44893</v>
      </c>
      <c r="E14123" s="1">
        <v>2</v>
      </c>
      <c r="F14123" s="62">
        <v>46.33</v>
      </c>
    </row>
    <row r="14124" spans="1:6" x14ac:dyDescent="0.35">
      <c r="A14124" s="1">
        <v>112</v>
      </c>
      <c r="B14124" s="1" t="s">
        <v>134</v>
      </c>
      <c r="C14124" s="218">
        <v>44894</v>
      </c>
      <c r="D14124" s="218">
        <v>44894</v>
      </c>
      <c r="E14124" s="1">
        <v>1</v>
      </c>
      <c r="F14124" s="62">
        <v>23.02</v>
      </c>
    </row>
    <row r="14125" spans="1:6" x14ac:dyDescent="0.35">
      <c r="A14125" s="1">
        <v>112</v>
      </c>
      <c r="B14125" s="1" t="s">
        <v>134</v>
      </c>
      <c r="C14125" s="218">
        <v>44895</v>
      </c>
      <c r="D14125" s="218">
        <v>44889</v>
      </c>
      <c r="E14125" s="1">
        <v>1</v>
      </c>
      <c r="F14125" s="62">
        <v>23.71</v>
      </c>
    </row>
    <row r="14126" spans="1:6" x14ac:dyDescent="0.35">
      <c r="A14126" s="1">
        <v>112</v>
      </c>
      <c r="B14126" s="1" t="s">
        <v>134</v>
      </c>
      <c r="C14126" s="218">
        <v>44895</v>
      </c>
      <c r="D14126" s="218">
        <v>44890</v>
      </c>
      <c r="E14126" s="1">
        <v>2</v>
      </c>
      <c r="F14126" s="62">
        <v>46.28</v>
      </c>
    </row>
    <row r="14127" spans="1:6" x14ac:dyDescent="0.35">
      <c r="A14127" s="1">
        <v>112</v>
      </c>
      <c r="B14127" s="1" t="s">
        <v>134</v>
      </c>
      <c r="C14127" s="218">
        <v>44895</v>
      </c>
      <c r="D14127" s="218">
        <v>44891</v>
      </c>
      <c r="E14127" s="1">
        <v>1</v>
      </c>
      <c r="F14127" s="62">
        <v>23.66</v>
      </c>
    </row>
    <row r="14128" spans="1:6" x14ac:dyDescent="0.35">
      <c r="A14128" s="1">
        <v>112</v>
      </c>
      <c r="B14128" s="1" t="s">
        <v>134</v>
      </c>
      <c r="C14128" s="218">
        <v>44895</v>
      </c>
      <c r="D14128" s="218">
        <v>44895</v>
      </c>
      <c r="E14128" s="1">
        <v>3</v>
      </c>
      <c r="F14128" s="62">
        <v>125.78</v>
      </c>
    </row>
    <row r="14129" spans="1:6" x14ac:dyDescent="0.35">
      <c r="A14129" s="1">
        <v>112</v>
      </c>
      <c r="B14129" s="1" t="s">
        <v>134</v>
      </c>
      <c r="C14129" s="218">
        <v>44896</v>
      </c>
      <c r="D14129" s="218">
        <v>44892</v>
      </c>
      <c r="E14129" s="1">
        <v>2</v>
      </c>
      <c r="F14129" s="62">
        <v>47.27</v>
      </c>
    </row>
    <row r="14130" spans="1:6" x14ac:dyDescent="0.35">
      <c r="A14130" s="1">
        <v>112</v>
      </c>
      <c r="B14130" s="1" t="s">
        <v>134</v>
      </c>
      <c r="C14130" s="218">
        <v>44896</v>
      </c>
      <c r="D14130" s="218">
        <v>44894</v>
      </c>
      <c r="E14130" s="1">
        <v>1</v>
      </c>
      <c r="F14130" s="62">
        <v>23.71</v>
      </c>
    </row>
    <row r="14131" spans="1:6" x14ac:dyDescent="0.35">
      <c r="A14131" s="1">
        <v>112</v>
      </c>
      <c r="B14131" s="1" t="s">
        <v>134</v>
      </c>
      <c r="C14131" s="218">
        <v>44896</v>
      </c>
      <c r="D14131" s="218">
        <v>44896</v>
      </c>
      <c r="E14131" s="1">
        <v>3</v>
      </c>
      <c r="F14131" s="62">
        <v>100.24</v>
      </c>
    </row>
    <row r="14132" spans="1:6" x14ac:dyDescent="0.35">
      <c r="A14132" s="1">
        <v>112</v>
      </c>
      <c r="B14132" s="1" t="s">
        <v>134</v>
      </c>
      <c r="C14132" s="218">
        <v>44897</v>
      </c>
      <c r="D14132" s="218">
        <v>44891</v>
      </c>
      <c r="E14132" s="1">
        <v>1</v>
      </c>
      <c r="F14132" s="62">
        <v>22.72</v>
      </c>
    </row>
    <row r="14133" spans="1:6" x14ac:dyDescent="0.35">
      <c r="A14133" s="1">
        <v>112</v>
      </c>
      <c r="B14133" s="1" t="s">
        <v>134</v>
      </c>
      <c r="C14133" s="218">
        <v>44897</v>
      </c>
      <c r="D14133" s="218">
        <v>44892</v>
      </c>
      <c r="E14133" s="1">
        <v>1</v>
      </c>
      <c r="F14133" s="62">
        <v>43.16</v>
      </c>
    </row>
    <row r="14134" spans="1:6" x14ac:dyDescent="0.35">
      <c r="A14134" s="1">
        <v>112</v>
      </c>
      <c r="B14134" s="1" t="s">
        <v>134</v>
      </c>
      <c r="C14134" s="218">
        <v>44897</v>
      </c>
      <c r="D14134" s="218">
        <v>44894</v>
      </c>
      <c r="E14134" s="1">
        <v>4</v>
      </c>
      <c r="F14134" s="62">
        <v>93.65</v>
      </c>
    </row>
    <row r="14135" spans="1:6" x14ac:dyDescent="0.35">
      <c r="A14135" s="1">
        <v>112</v>
      </c>
      <c r="B14135" s="1" t="s">
        <v>134</v>
      </c>
      <c r="C14135" s="218">
        <v>44897</v>
      </c>
      <c r="D14135" s="218">
        <v>44897</v>
      </c>
      <c r="E14135" s="1">
        <v>1</v>
      </c>
      <c r="F14135" s="62">
        <v>23.71</v>
      </c>
    </row>
    <row r="14136" spans="1:6" x14ac:dyDescent="0.35">
      <c r="A14136" s="1">
        <v>112</v>
      </c>
      <c r="B14136" s="1" t="s">
        <v>134</v>
      </c>
      <c r="C14136" s="218">
        <v>44898</v>
      </c>
      <c r="D14136" s="218">
        <v>44892</v>
      </c>
      <c r="E14136" s="1">
        <v>1</v>
      </c>
      <c r="F14136" s="62">
        <v>48.51</v>
      </c>
    </row>
    <row r="14137" spans="1:6" x14ac:dyDescent="0.35">
      <c r="A14137" s="1">
        <v>112</v>
      </c>
      <c r="B14137" s="1" t="s">
        <v>134</v>
      </c>
      <c r="C14137" s="218">
        <v>44898</v>
      </c>
      <c r="D14137" s="218">
        <v>44894</v>
      </c>
      <c r="E14137" s="1">
        <v>1</v>
      </c>
      <c r="F14137" s="62">
        <v>23.76</v>
      </c>
    </row>
    <row r="14138" spans="1:6" x14ac:dyDescent="0.35">
      <c r="A14138" s="1">
        <v>112</v>
      </c>
      <c r="B14138" s="1" t="s">
        <v>134</v>
      </c>
      <c r="C14138" s="218">
        <v>44898</v>
      </c>
      <c r="D14138" s="218">
        <v>44895</v>
      </c>
      <c r="E14138" s="1">
        <v>1</v>
      </c>
      <c r="F14138" s="62">
        <v>23.76</v>
      </c>
    </row>
    <row r="14139" spans="1:6" x14ac:dyDescent="0.35">
      <c r="A14139" s="1">
        <v>112</v>
      </c>
      <c r="B14139" s="1" t="s">
        <v>134</v>
      </c>
      <c r="C14139" s="218">
        <v>44898</v>
      </c>
      <c r="D14139" s="218">
        <v>44896</v>
      </c>
      <c r="E14139" s="1">
        <v>3</v>
      </c>
      <c r="F14139" s="62">
        <v>70.930000000000007</v>
      </c>
    </row>
    <row r="14140" spans="1:6" x14ac:dyDescent="0.35">
      <c r="A14140" s="1">
        <v>112</v>
      </c>
      <c r="B14140" s="1" t="s">
        <v>134</v>
      </c>
      <c r="C14140" s="218">
        <v>44898</v>
      </c>
      <c r="D14140" s="218">
        <v>44897</v>
      </c>
      <c r="E14140" s="1">
        <v>1</v>
      </c>
      <c r="F14140" s="62">
        <v>23.76</v>
      </c>
    </row>
    <row r="14141" spans="1:6" x14ac:dyDescent="0.35">
      <c r="A14141" s="1">
        <v>112</v>
      </c>
      <c r="B14141" s="1" t="s">
        <v>134</v>
      </c>
      <c r="C14141" s="218">
        <v>44899</v>
      </c>
      <c r="D14141" s="218">
        <v>44894</v>
      </c>
      <c r="E14141" s="1">
        <v>2</v>
      </c>
      <c r="F14141" s="62">
        <v>46.73</v>
      </c>
    </row>
    <row r="14142" spans="1:6" x14ac:dyDescent="0.35">
      <c r="A14142" s="1">
        <v>112</v>
      </c>
      <c r="B14142" s="1" t="s">
        <v>134</v>
      </c>
      <c r="C14142" s="218">
        <v>44899</v>
      </c>
      <c r="D14142" s="218">
        <v>44895</v>
      </c>
      <c r="E14142" s="1">
        <v>4</v>
      </c>
      <c r="F14142" s="62">
        <v>93.64</v>
      </c>
    </row>
    <row r="14143" spans="1:6" x14ac:dyDescent="0.35">
      <c r="A14143" s="1">
        <v>112</v>
      </c>
      <c r="B14143" s="1" t="s">
        <v>134</v>
      </c>
      <c r="C14143" s="218">
        <v>44899</v>
      </c>
      <c r="D14143" s="218">
        <v>44896</v>
      </c>
      <c r="E14143" s="1">
        <v>1</v>
      </c>
      <c r="F14143" s="62">
        <v>23.76</v>
      </c>
    </row>
    <row r="14144" spans="1:6" x14ac:dyDescent="0.35">
      <c r="A14144" s="1">
        <v>112</v>
      </c>
      <c r="B14144" s="1" t="s">
        <v>134</v>
      </c>
      <c r="C14144" s="218">
        <v>44899</v>
      </c>
      <c r="D14144" s="218">
        <v>44897</v>
      </c>
      <c r="E14144" s="1">
        <v>2</v>
      </c>
      <c r="F14144" s="62">
        <v>71.77</v>
      </c>
    </row>
    <row r="14145" spans="1:6" x14ac:dyDescent="0.35">
      <c r="A14145" s="1">
        <v>112</v>
      </c>
      <c r="B14145" s="1" t="s">
        <v>134</v>
      </c>
      <c r="C14145" s="218">
        <v>44899</v>
      </c>
      <c r="D14145" s="218">
        <v>44899</v>
      </c>
      <c r="E14145" s="1">
        <v>5</v>
      </c>
      <c r="F14145" s="62">
        <v>175.12</v>
      </c>
    </row>
    <row r="14146" spans="1:6" x14ac:dyDescent="0.35">
      <c r="A14146" s="1">
        <v>112</v>
      </c>
      <c r="B14146" s="1" t="s">
        <v>134</v>
      </c>
      <c r="C14146" s="218">
        <v>44901</v>
      </c>
      <c r="D14146" s="218">
        <v>44899</v>
      </c>
      <c r="E14146" s="1">
        <v>1</v>
      </c>
      <c r="F14146" s="62">
        <v>54.15</v>
      </c>
    </row>
    <row r="14147" spans="1:6" x14ac:dyDescent="0.35">
      <c r="A14147" s="1">
        <v>112</v>
      </c>
      <c r="B14147" s="1" t="s">
        <v>134</v>
      </c>
      <c r="C14147" s="218">
        <v>44901</v>
      </c>
      <c r="D14147" s="218">
        <v>44900</v>
      </c>
      <c r="E14147" s="1">
        <v>2</v>
      </c>
      <c r="F14147" s="62">
        <v>46.97</v>
      </c>
    </row>
    <row r="14148" spans="1:6" x14ac:dyDescent="0.35">
      <c r="A14148" s="1">
        <v>112</v>
      </c>
      <c r="B14148" s="1" t="s">
        <v>134</v>
      </c>
      <c r="C14148" s="218">
        <v>44901</v>
      </c>
      <c r="D14148" s="218">
        <v>44901</v>
      </c>
      <c r="E14148" s="1">
        <v>2</v>
      </c>
      <c r="F14148" s="62">
        <v>106.23</v>
      </c>
    </row>
    <row r="14149" spans="1:6" x14ac:dyDescent="0.35">
      <c r="A14149" s="1">
        <v>112</v>
      </c>
      <c r="B14149" s="1" t="s">
        <v>134</v>
      </c>
      <c r="C14149" s="218">
        <v>44902</v>
      </c>
      <c r="D14149" s="218">
        <v>44900</v>
      </c>
      <c r="E14149" s="1">
        <v>1</v>
      </c>
      <c r="F14149" s="62">
        <v>23.36</v>
      </c>
    </row>
    <row r="14150" spans="1:6" x14ac:dyDescent="0.35">
      <c r="A14150" s="1">
        <v>112</v>
      </c>
      <c r="B14150" s="1" t="s">
        <v>134</v>
      </c>
      <c r="C14150" s="218">
        <v>44902</v>
      </c>
      <c r="D14150" s="218">
        <v>44901</v>
      </c>
      <c r="E14150" s="1">
        <v>1</v>
      </c>
      <c r="F14150" s="62">
        <v>23.36</v>
      </c>
    </row>
    <row r="14151" spans="1:6" x14ac:dyDescent="0.35">
      <c r="A14151" s="1">
        <v>112</v>
      </c>
      <c r="B14151" s="1" t="s">
        <v>134</v>
      </c>
      <c r="C14151" s="218">
        <v>44902</v>
      </c>
      <c r="D14151" s="218">
        <v>44902</v>
      </c>
      <c r="E14151" s="1">
        <v>2</v>
      </c>
      <c r="F14151" s="62">
        <v>104.44</v>
      </c>
    </row>
    <row r="14152" spans="1:6" x14ac:dyDescent="0.35">
      <c r="A14152" s="1">
        <v>112</v>
      </c>
      <c r="B14152" s="1" t="s">
        <v>134</v>
      </c>
      <c r="C14152" s="218">
        <v>44903</v>
      </c>
      <c r="D14152" s="218">
        <v>44900</v>
      </c>
      <c r="E14152" s="1">
        <v>1</v>
      </c>
      <c r="F14152" s="62">
        <v>23.26</v>
      </c>
    </row>
    <row r="14153" spans="1:6" x14ac:dyDescent="0.35">
      <c r="A14153" s="1">
        <v>112</v>
      </c>
      <c r="B14153" s="1" t="s">
        <v>134</v>
      </c>
      <c r="C14153" s="218">
        <v>44903</v>
      </c>
      <c r="D14153" s="218">
        <v>44901</v>
      </c>
      <c r="E14153" s="1">
        <v>2</v>
      </c>
      <c r="F14153" s="62">
        <v>47.17</v>
      </c>
    </row>
    <row r="14154" spans="1:6" x14ac:dyDescent="0.35">
      <c r="A14154" s="1">
        <v>112</v>
      </c>
      <c r="B14154" s="1" t="s">
        <v>134</v>
      </c>
      <c r="C14154" s="218">
        <v>44903</v>
      </c>
      <c r="D14154" s="218">
        <v>44902</v>
      </c>
      <c r="E14154" s="1">
        <v>3</v>
      </c>
      <c r="F14154" s="62">
        <v>70.53</v>
      </c>
    </row>
    <row r="14155" spans="1:6" x14ac:dyDescent="0.35">
      <c r="A14155" s="1">
        <v>112</v>
      </c>
      <c r="B14155" s="1" t="s">
        <v>134</v>
      </c>
      <c r="C14155" s="218">
        <v>44903</v>
      </c>
      <c r="D14155" s="218">
        <v>44903</v>
      </c>
      <c r="E14155" s="1">
        <v>1</v>
      </c>
      <c r="F14155" s="62">
        <v>54.1</v>
      </c>
    </row>
    <row r="14156" spans="1:6" x14ac:dyDescent="0.35">
      <c r="A14156" s="1">
        <v>112</v>
      </c>
      <c r="B14156" s="1" t="s">
        <v>134</v>
      </c>
      <c r="C14156" s="218">
        <v>44905</v>
      </c>
      <c r="D14156" s="218">
        <v>44902</v>
      </c>
      <c r="E14156" s="1">
        <v>1</v>
      </c>
      <c r="F14156" s="62">
        <v>23.46</v>
      </c>
    </row>
    <row r="14157" spans="1:6" x14ac:dyDescent="0.35">
      <c r="A14157" s="1">
        <v>112</v>
      </c>
      <c r="B14157" s="1" t="s">
        <v>134</v>
      </c>
      <c r="C14157" s="218">
        <v>44905</v>
      </c>
      <c r="D14157" s="218">
        <v>44903</v>
      </c>
      <c r="E14157" s="1">
        <v>1</v>
      </c>
      <c r="F14157" s="62">
        <v>23.66</v>
      </c>
    </row>
    <row r="14158" spans="1:6" x14ac:dyDescent="0.35">
      <c r="A14158" s="1">
        <v>112</v>
      </c>
      <c r="B14158" s="1" t="s">
        <v>134</v>
      </c>
      <c r="C14158" s="218">
        <v>44905</v>
      </c>
      <c r="D14158" s="218">
        <v>44904</v>
      </c>
      <c r="E14158" s="1">
        <v>3</v>
      </c>
      <c r="F14158" s="62">
        <v>71.03</v>
      </c>
    </row>
    <row r="14159" spans="1:6" x14ac:dyDescent="0.35">
      <c r="A14159" s="1">
        <v>112</v>
      </c>
      <c r="B14159" s="1" t="s">
        <v>134</v>
      </c>
      <c r="C14159" s="218">
        <v>44905</v>
      </c>
      <c r="D14159" s="218">
        <v>44905</v>
      </c>
      <c r="E14159" s="1">
        <v>3</v>
      </c>
      <c r="F14159" s="62">
        <v>131.77000000000001</v>
      </c>
    </row>
    <row r="14160" spans="1:6" x14ac:dyDescent="0.35">
      <c r="A14160" s="1">
        <v>112</v>
      </c>
      <c r="B14160" s="1" t="s">
        <v>134</v>
      </c>
      <c r="C14160" s="218">
        <v>44907</v>
      </c>
      <c r="D14160" s="218">
        <v>44904</v>
      </c>
      <c r="E14160" s="1">
        <v>1</v>
      </c>
      <c r="F14160" s="62">
        <v>23.76</v>
      </c>
    </row>
    <row r="14161" spans="1:6" x14ac:dyDescent="0.35">
      <c r="A14161" s="1">
        <v>112</v>
      </c>
      <c r="B14161" s="1" t="s">
        <v>134</v>
      </c>
      <c r="C14161" s="218">
        <v>44907</v>
      </c>
      <c r="D14161" s="218">
        <v>44905</v>
      </c>
      <c r="E14161" s="1">
        <v>1</v>
      </c>
      <c r="F14161" s="62">
        <v>23.61</v>
      </c>
    </row>
    <row r="14162" spans="1:6" x14ac:dyDescent="0.35">
      <c r="A14162" s="1">
        <v>112</v>
      </c>
      <c r="B14162" s="1" t="s">
        <v>134</v>
      </c>
      <c r="C14162" s="218">
        <v>44907</v>
      </c>
      <c r="D14162" s="218">
        <v>44906</v>
      </c>
      <c r="E14162" s="1">
        <v>3</v>
      </c>
      <c r="F14162" s="62">
        <v>131.27000000000001</v>
      </c>
    </row>
    <row r="14163" spans="1:6" x14ac:dyDescent="0.35">
      <c r="A14163" s="1">
        <v>112</v>
      </c>
      <c r="B14163" s="1" t="s">
        <v>134</v>
      </c>
      <c r="C14163" s="218">
        <v>44907</v>
      </c>
      <c r="D14163" s="218">
        <v>44907</v>
      </c>
      <c r="E14163" s="1">
        <v>2</v>
      </c>
      <c r="F14163" s="62">
        <v>47.07</v>
      </c>
    </row>
    <row r="14164" spans="1:6" x14ac:dyDescent="0.35">
      <c r="A14164" s="1">
        <v>112</v>
      </c>
      <c r="B14164" s="1" t="s">
        <v>134</v>
      </c>
      <c r="C14164" s="218">
        <v>44908</v>
      </c>
      <c r="D14164" s="218">
        <v>44905</v>
      </c>
      <c r="E14164" s="1">
        <v>2</v>
      </c>
      <c r="F14164" s="62">
        <v>73.849999999999994</v>
      </c>
    </row>
    <row r="14165" spans="1:6" x14ac:dyDescent="0.35">
      <c r="A14165" s="1">
        <v>112</v>
      </c>
      <c r="B14165" s="1" t="s">
        <v>134</v>
      </c>
      <c r="C14165" s="218">
        <v>44908</v>
      </c>
      <c r="D14165" s="218">
        <v>44907</v>
      </c>
      <c r="E14165" s="1">
        <v>2</v>
      </c>
      <c r="F14165" s="62">
        <v>77.91</v>
      </c>
    </row>
    <row r="14166" spans="1:6" x14ac:dyDescent="0.35">
      <c r="A14166" s="1">
        <v>112</v>
      </c>
      <c r="B14166" s="1" t="s">
        <v>134</v>
      </c>
      <c r="C14166" s="218">
        <v>44908</v>
      </c>
      <c r="D14166" s="218">
        <v>44908</v>
      </c>
      <c r="E14166" s="1">
        <v>4</v>
      </c>
      <c r="F14166" s="62">
        <v>125.18</v>
      </c>
    </row>
    <row r="14167" spans="1:6" x14ac:dyDescent="0.35">
      <c r="A14167" s="1">
        <v>112</v>
      </c>
      <c r="B14167" s="1" t="s">
        <v>134</v>
      </c>
      <c r="C14167" s="218">
        <v>44909</v>
      </c>
      <c r="D14167" s="218">
        <v>44908</v>
      </c>
      <c r="E14167" s="1">
        <v>1</v>
      </c>
      <c r="F14167" s="62">
        <v>23.76</v>
      </c>
    </row>
    <row r="14168" spans="1:6" x14ac:dyDescent="0.35">
      <c r="A14168" s="1">
        <v>112</v>
      </c>
      <c r="B14168" s="1" t="s">
        <v>134</v>
      </c>
      <c r="C14168" s="218">
        <v>44909</v>
      </c>
      <c r="D14168" s="218">
        <v>44909</v>
      </c>
      <c r="E14168" s="1">
        <v>5</v>
      </c>
      <c r="F14168" s="62">
        <v>148.74</v>
      </c>
    </row>
    <row r="14169" spans="1:6" x14ac:dyDescent="0.35">
      <c r="A14169" s="1">
        <v>112</v>
      </c>
      <c r="B14169" s="1" t="s">
        <v>134</v>
      </c>
      <c r="C14169" s="218">
        <v>44910</v>
      </c>
      <c r="D14169" s="218">
        <v>44910</v>
      </c>
      <c r="E14169" s="1">
        <v>6</v>
      </c>
      <c r="F14169" s="62">
        <v>172.4</v>
      </c>
    </row>
    <row r="14170" spans="1:6" x14ac:dyDescent="0.35">
      <c r="A14170" s="1">
        <v>112</v>
      </c>
      <c r="B14170" s="1" t="s">
        <v>134</v>
      </c>
      <c r="C14170" s="218">
        <v>44911</v>
      </c>
      <c r="D14170" s="218">
        <v>44910</v>
      </c>
      <c r="E14170" s="1">
        <v>2</v>
      </c>
      <c r="F14170" s="62">
        <v>77.760000000000005</v>
      </c>
    </row>
    <row r="14171" spans="1:6" x14ac:dyDescent="0.35">
      <c r="A14171" s="1">
        <v>112</v>
      </c>
      <c r="B14171" s="1" t="s">
        <v>134</v>
      </c>
      <c r="C14171" s="218">
        <v>44911</v>
      </c>
      <c r="D14171" s="218">
        <v>44911</v>
      </c>
      <c r="E14171" s="1">
        <v>6</v>
      </c>
      <c r="F14171" s="62">
        <v>223.34</v>
      </c>
    </row>
    <row r="14172" spans="1:6" x14ac:dyDescent="0.35">
      <c r="A14172" s="1">
        <v>112</v>
      </c>
      <c r="B14172" s="1" t="s">
        <v>134</v>
      </c>
      <c r="C14172" s="218">
        <v>44912</v>
      </c>
      <c r="D14172" s="218">
        <v>44911</v>
      </c>
      <c r="E14172" s="1">
        <v>1</v>
      </c>
      <c r="F14172" s="62">
        <v>23.56</v>
      </c>
    </row>
    <row r="14173" spans="1:6" x14ac:dyDescent="0.35">
      <c r="A14173" s="1">
        <v>112</v>
      </c>
      <c r="B14173" s="1" t="s">
        <v>134</v>
      </c>
      <c r="C14173" s="218">
        <v>44912</v>
      </c>
      <c r="D14173" s="218">
        <v>44912</v>
      </c>
      <c r="E14173" s="1">
        <v>2</v>
      </c>
      <c r="F14173" s="62">
        <v>47.22</v>
      </c>
    </row>
    <row r="14174" spans="1:6" x14ac:dyDescent="0.35">
      <c r="A14174" s="1">
        <v>112</v>
      </c>
      <c r="B14174" s="1" t="s">
        <v>134</v>
      </c>
      <c r="C14174" s="218">
        <v>44913</v>
      </c>
      <c r="D14174" s="218">
        <v>44912</v>
      </c>
      <c r="E14174" s="1">
        <v>1</v>
      </c>
      <c r="F14174" s="62">
        <v>23.61</v>
      </c>
    </row>
    <row r="14175" spans="1:6" x14ac:dyDescent="0.35">
      <c r="A14175" s="1">
        <v>112</v>
      </c>
      <c r="B14175" s="1" t="s">
        <v>134</v>
      </c>
      <c r="C14175" s="218">
        <v>44914</v>
      </c>
      <c r="D14175" s="218">
        <v>44912</v>
      </c>
      <c r="E14175" s="1">
        <v>3</v>
      </c>
      <c r="F14175" s="62">
        <v>71.08</v>
      </c>
    </row>
    <row r="14176" spans="1:6" x14ac:dyDescent="0.35">
      <c r="A14176" s="1">
        <v>112</v>
      </c>
      <c r="B14176" s="1" t="s">
        <v>134</v>
      </c>
      <c r="C14176" s="218">
        <v>44915</v>
      </c>
      <c r="D14176" s="218">
        <v>44914</v>
      </c>
      <c r="E14176" s="1">
        <v>3</v>
      </c>
      <c r="F14176" s="62">
        <v>71.180000000000007</v>
      </c>
    </row>
    <row r="14177" spans="1:6" x14ac:dyDescent="0.35">
      <c r="A14177" s="1">
        <v>112</v>
      </c>
      <c r="B14177" s="1" t="s">
        <v>134</v>
      </c>
      <c r="C14177" s="218">
        <v>44915</v>
      </c>
      <c r="D14177" s="218">
        <v>44915</v>
      </c>
      <c r="E14177" s="1">
        <v>2</v>
      </c>
      <c r="F14177" s="62">
        <v>106.52</v>
      </c>
    </row>
    <row r="14178" spans="1:6" x14ac:dyDescent="0.35">
      <c r="A14178" s="1">
        <v>112</v>
      </c>
      <c r="B14178" s="1" t="s">
        <v>134</v>
      </c>
      <c r="C14178" s="218">
        <v>44916</v>
      </c>
      <c r="D14178" s="218">
        <v>44916</v>
      </c>
      <c r="E14178" s="1">
        <v>2</v>
      </c>
      <c r="F14178" s="62">
        <v>108.16</v>
      </c>
    </row>
    <row r="14179" spans="1:6" x14ac:dyDescent="0.35">
      <c r="A14179" s="1">
        <v>112</v>
      </c>
      <c r="B14179" s="1" t="s">
        <v>134</v>
      </c>
      <c r="C14179" s="218">
        <v>44917</v>
      </c>
      <c r="D14179" s="218">
        <v>44914</v>
      </c>
      <c r="E14179" s="1">
        <v>1</v>
      </c>
      <c r="F14179" s="62">
        <v>49.6</v>
      </c>
    </row>
    <row r="14180" spans="1:6" x14ac:dyDescent="0.35">
      <c r="A14180" s="1">
        <v>112</v>
      </c>
      <c r="B14180" s="1" t="s">
        <v>134</v>
      </c>
      <c r="C14180" s="218">
        <v>44917</v>
      </c>
      <c r="D14180" s="218">
        <v>44915</v>
      </c>
      <c r="E14180" s="1">
        <v>1</v>
      </c>
      <c r="F14180" s="62">
        <v>23.66</v>
      </c>
    </row>
    <row r="14181" spans="1:6" x14ac:dyDescent="0.35">
      <c r="A14181" s="1">
        <v>112</v>
      </c>
      <c r="B14181" s="1" t="s">
        <v>134</v>
      </c>
      <c r="C14181" s="218">
        <v>44917</v>
      </c>
      <c r="D14181" s="218">
        <v>44916</v>
      </c>
      <c r="E14181" s="1">
        <v>1</v>
      </c>
      <c r="F14181" s="62">
        <v>23.46</v>
      </c>
    </row>
    <row r="14182" spans="1:6" x14ac:dyDescent="0.35">
      <c r="A14182" s="1">
        <v>112</v>
      </c>
      <c r="B14182" s="1" t="s">
        <v>134</v>
      </c>
      <c r="C14182" s="218">
        <v>44917</v>
      </c>
      <c r="D14182" s="218">
        <v>44917</v>
      </c>
      <c r="E14182" s="1">
        <v>1</v>
      </c>
      <c r="F14182" s="62">
        <v>49.9</v>
      </c>
    </row>
    <row r="14183" spans="1:6" x14ac:dyDescent="0.35">
      <c r="A14183" s="1">
        <v>112</v>
      </c>
      <c r="B14183" s="1" t="s">
        <v>134</v>
      </c>
      <c r="C14183" s="218">
        <v>44918</v>
      </c>
      <c r="D14183" s="218">
        <v>44918</v>
      </c>
      <c r="E14183" s="1">
        <v>3</v>
      </c>
      <c r="F14183" s="62">
        <v>130.72999999999999</v>
      </c>
    </row>
    <row r="14184" spans="1:6" x14ac:dyDescent="0.35">
      <c r="A14184" s="1">
        <v>112</v>
      </c>
      <c r="B14184" s="1" t="s">
        <v>134</v>
      </c>
      <c r="C14184" s="218">
        <v>44919</v>
      </c>
      <c r="D14184" s="218">
        <v>44918</v>
      </c>
      <c r="E14184" s="1">
        <v>1</v>
      </c>
      <c r="F14184" s="62">
        <v>23.56</v>
      </c>
    </row>
    <row r="14185" spans="1:6" x14ac:dyDescent="0.35">
      <c r="A14185" s="1">
        <v>112</v>
      </c>
      <c r="B14185" s="1" t="s">
        <v>134</v>
      </c>
      <c r="C14185" s="218">
        <v>44919</v>
      </c>
      <c r="D14185" s="218">
        <v>44919</v>
      </c>
      <c r="E14185" s="1">
        <v>4</v>
      </c>
      <c r="F14185" s="62">
        <v>154.99</v>
      </c>
    </row>
    <row r="14186" spans="1:6" x14ac:dyDescent="0.35">
      <c r="A14186" s="1">
        <v>112</v>
      </c>
      <c r="B14186" s="1" t="s">
        <v>134</v>
      </c>
      <c r="C14186" s="218">
        <v>44920</v>
      </c>
      <c r="D14186" s="218">
        <v>44917</v>
      </c>
      <c r="E14186" s="1">
        <v>1</v>
      </c>
      <c r="F14186" s="62">
        <v>23.71</v>
      </c>
    </row>
    <row r="14187" spans="1:6" x14ac:dyDescent="0.35">
      <c r="A14187" s="1">
        <v>112</v>
      </c>
      <c r="B14187" s="1" t="s">
        <v>134</v>
      </c>
      <c r="C14187" s="218">
        <v>44920</v>
      </c>
      <c r="D14187" s="218">
        <v>44919</v>
      </c>
      <c r="E14187" s="1">
        <v>1</v>
      </c>
      <c r="F14187" s="62">
        <v>23.61</v>
      </c>
    </row>
    <row r="14188" spans="1:6" x14ac:dyDescent="0.35">
      <c r="A14188" s="1">
        <v>112</v>
      </c>
      <c r="B14188" s="1" t="s">
        <v>134</v>
      </c>
      <c r="C14188" s="218">
        <v>44920</v>
      </c>
      <c r="D14188" s="218">
        <v>44920</v>
      </c>
      <c r="E14188" s="1">
        <v>2</v>
      </c>
      <c r="F14188" s="62">
        <v>106.33</v>
      </c>
    </row>
    <row r="14189" spans="1:6" x14ac:dyDescent="0.35">
      <c r="A14189" s="1">
        <v>112</v>
      </c>
      <c r="B14189" s="1" t="s">
        <v>134</v>
      </c>
      <c r="C14189" s="218">
        <v>44921</v>
      </c>
      <c r="D14189" s="218">
        <v>44921</v>
      </c>
      <c r="E14189" s="1">
        <v>6</v>
      </c>
      <c r="F14189" s="62">
        <v>233.03</v>
      </c>
    </row>
    <row r="14190" spans="1:6" x14ac:dyDescent="0.35">
      <c r="A14190" s="1">
        <v>112</v>
      </c>
      <c r="B14190" s="1" t="s">
        <v>134</v>
      </c>
      <c r="C14190" s="218">
        <v>44922</v>
      </c>
      <c r="D14190" s="218">
        <v>44919</v>
      </c>
      <c r="E14190" s="1">
        <v>1</v>
      </c>
      <c r="F14190" s="62">
        <v>23.56</v>
      </c>
    </row>
    <row r="14191" spans="1:6" x14ac:dyDescent="0.35">
      <c r="A14191" s="1">
        <v>112</v>
      </c>
      <c r="B14191" s="1" t="s">
        <v>134</v>
      </c>
      <c r="C14191" s="218">
        <v>44922</v>
      </c>
      <c r="D14191" s="218">
        <v>44921</v>
      </c>
      <c r="E14191" s="1">
        <v>1</v>
      </c>
      <c r="F14191" s="62">
        <v>23.56</v>
      </c>
    </row>
    <row r="14192" spans="1:6" x14ac:dyDescent="0.35">
      <c r="A14192" s="1">
        <v>112</v>
      </c>
      <c r="B14192" s="1" t="s">
        <v>134</v>
      </c>
      <c r="C14192" s="218">
        <v>44922</v>
      </c>
      <c r="D14192" s="218">
        <v>44922</v>
      </c>
      <c r="E14192" s="1">
        <v>6</v>
      </c>
      <c r="F14192" s="62">
        <v>172</v>
      </c>
    </row>
    <row r="14193" spans="1:6" x14ac:dyDescent="0.35">
      <c r="A14193" s="1">
        <v>112</v>
      </c>
      <c r="B14193" s="1" t="s">
        <v>134</v>
      </c>
      <c r="C14193" s="218">
        <v>44923</v>
      </c>
      <c r="D14193" s="218">
        <v>44922</v>
      </c>
      <c r="E14193" s="1">
        <v>1</v>
      </c>
      <c r="F14193" s="62">
        <v>54.45</v>
      </c>
    </row>
    <row r="14194" spans="1:6" x14ac:dyDescent="0.35">
      <c r="A14194" s="1">
        <v>112</v>
      </c>
      <c r="B14194" s="1" t="s">
        <v>134</v>
      </c>
      <c r="C14194" s="218">
        <v>44923</v>
      </c>
      <c r="D14194" s="218">
        <v>44923</v>
      </c>
      <c r="E14194" s="1">
        <v>2</v>
      </c>
      <c r="F14194" s="62">
        <v>106.67</v>
      </c>
    </row>
    <row r="14195" spans="1:6" x14ac:dyDescent="0.35">
      <c r="A14195" s="1">
        <v>112</v>
      </c>
      <c r="B14195" s="1" t="s">
        <v>134</v>
      </c>
      <c r="C14195" s="218">
        <v>44924</v>
      </c>
      <c r="D14195" s="218">
        <v>44921</v>
      </c>
      <c r="E14195" s="1">
        <v>1</v>
      </c>
      <c r="F14195" s="62">
        <v>23.61</v>
      </c>
    </row>
    <row r="14196" spans="1:6" x14ac:dyDescent="0.35">
      <c r="A14196" s="1">
        <v>112</v>
      </c>
      <c r="B14196" s="1" t="s">
        <v>134</v>
      </c>
      <c r="C14196" s="218">
        <v>44924</v>
      </c>
      <c r="D14196" s="218">
        <v>44923</v>
      </c>
      <c r="E14196" s="1">
        <v>2</v>
      </c>
      <c r="F14196" s="62">
        <v>77.709999999999994</v>
      </c>
    </row>
    <row r="14197" spans="1:6" x14ac:dyDescent="0.35">
      <c r="A14197" s="1">
        <v>112</v>
      </c>
      <c r="B14197" s="1" t="s">
        <v>134</v>
      </c>
      <c r="C14197" s="218">
        <v>44924</v>
      </c>
      <c r="D14197" s="218">
        <v>44924</v>
      </c>
      <c r="E14197" s="1">
        <v>1</v>
      </c>
      <c r="F14197" s="62">
        <v>53.26</v>
      </c>
    </row>
    <row r="14198" spans="1:6" x14ac:dyDescent="0.35">
      <c r="A14198" s="1">
        <v>112</v>
      </c>
      <c r="B14198" s="1" t="s">
        <v>134</v>
      </c>
      <c r="C14198" s="218">
        <v>44925</v>
      </c>
      <c r="D14198" s="218">
        <v>44923</v>
      </c>
      <c r="E14198" s="1">
        <v>2</v>
      </c>
      <c r="F14198" s="62">
        <v>47.17</v>
      </c>
    </row>
    <row r="14199" spans="1:6" x14ac:dyDescent="0.35">
      <c r="A14199" s="1">
        <v>112</v>
      </c>
      <c r="B14199" s="1" t="s">
        <v>134</v>
      </c>
      <c r="C14199" s="218">
        <v>44925</v>
      </c>
      <c r="D14199" s="218">
        <v>44924</v>
      </c>
      <c r="E14199" s="1">
        <v>3</v>
      </c>
      <c r="F14199" s="62">
        <v>70.88</v>
      </c>
    </row>
    <row r="14200" spans="1:6" x14ac:dyDescent="0.35">
      <c r="A14200" s="1">
        <v>112</v>
      </c>
      <c r="B14200" s="1" t="s">
        <v>134</v>
      </c>
      <c r="C14200" s="218">
        <v>44925</v>
      </c>
      <c r="D14200" s="218">
        <v>44925</v>
      </c>
      <c r="E14200" s="1">
        <v>3</v>
      </c>
      <c r="F14200" s="62">
        <v>99</v>
      </c>
    </row>
    <row r="14201" spans="1:6" x14ac:dyDescent="0.35">
      <c r="A14201" s="1">
        <v>112</v>
      </c>
      <c r="B14201" s="1" t="s">
        <v>134</v>
      </c>
      <c r="C14201" s="218">
        <v>44927</v>
      </c>
      <c r="D14201" s="218">
        <v>44925</v>
      </c>
      <c r="E14201" s="1">
        <v>3</v>
      </c>
      <c r="F14201" s="62">
        <v>70.73</v>
      </c>
    </row>
    <row r="14202" spans="1:6" x14ac:dyDescent="0.35">
      <c r="A14202" s="1">
        <v>112</v>
      </c>
      <c r="B14202" s="1" t="s">
        <v>134</v>
      </c>
      <c r="C14202" s="218">
        <v>44928</v>
      </c>
      <c r="D14202" s="218">
        <v>44928</v>
      </c>
      <c r="E14202" s="1">
        <v>1</v>
      </c>
      <c r="F14202" s="62">
        <v>51.88</v>
      </c>
    </row>
    <row r="14203" spans="1:6" x14ac:dyDescent="0.35">
      <c r="A14203" s="1">
        <v>112</v>
      </c>
      <c r="B14203" s="1" t="s">
        <v>134</v>
      </c>
      <c r="C14203" s="218">
        <v>44929</v>
      </c>
      <c r="D14203" s="218">
        <v>44928</v>
      </c>
      <c r="E14203" s="1">
        <v>3</v>
      </c>
      <c r="F14203" s="62">
        <v>100.09</v>
      </c>
    </row>
    <row r="14204" spans="1:6" x14ac:dyDescent="0.35">
      <c r="A14204" s="1">
        <v>112</v>
      </c>
      <c r="B14204" s="1" t="s">
        <v>134</v>
      </c>
      <c r="C14204" s="218">
        <v>44929</v>
      </c>
      <c r="D14204" s="218">
        <v>44929</v>
      </c>
      <c r="E14204" s="1">
        <v>2</v>
      </c>
      <c r="F14204" s="62">
        <v>107.02</v>
      </c>
    </row>
    <row r="14205" spans="1:6" x14ac:dyDescent="0.35">
      <c r="A14205" s="1">
        <v>112</v>
      </c>
      <c r="B14205" s="1" t="s">
        <v>134</v>
      </c>
      <c r="C14205" s="218">
        <v>44930</v>
      </c>
      <c r="D14205" s="218">
        <v>44930</v>
      </c>
      <c r="E14205" s="1">
        <v>3</v>
      </c>
      <c r="F14205" s="62">
        <v>101.57</v>
      </c>
    </row>
    <row r="14206" spans="1:6" x14ac:dyDescent="0.35">
      <c r="A14206" s="1">
        <v>112</v>
      </c>
      <c r="B14206" s="1" t="s">
        <v>134</v>
      </c>
      <c r="C14206" s="218">
        <v>44931</v>
      </c>
      <c r="D14206" s="218">
        <v>44930</v>
      </c>
      <c r="E14206" s="1">
        <v>1</v>
      </c>
      <c r="F14206" s="62">
        <v>23.56</v>
      </c>
    </row>
    <row r="14207" spans="1:6" x14ac:dyDescent="0.35">
      <c r="A14207" s="1">
        <v>112</v>
      </c>
      <c r="B14207" s="1" t="s">
        <v>134</v>
      </c>
      <c r="C14207" s="218">
        <v>44931</v>
      </c>
      <c r="D14207" s="218">
        <v>44931</v>
      </c>
      <c r="E14207" s="1">
        <v>3</v>
      </c>
      <c r="F14207" s="62">
        <v>129.97999999999999</v>
      </c>
    </row>
    <row r="14208" spans="1:6" x14ac:dyDescent="0.35">
      <c r="A14208" s="1">
        <v>112</v>
      </c>
      <c r="B14208" s="1" t="s">
        <v>134</v>
      </c>
      <c r="C14208" s="218">
        <v>44933</v>
      </c>
      <c r="D14208" s="218">
        <v>44932</v>
      </c>
      <c r="E14208" s="1">
        <v>2</v>
      </c>
      <c r="F14208" s="62">
        <v>77.709999999999994</v>
      </c>
    </row>
    <row r="14209" spans="1:6" x14ac:dyDescent="0.35">
      <c r="A14209" s="1">
        <v>112</v>
      </c>
      <c r="B14209" s="1" t="s">
        <v>134</v>
      </c>
      <c r="C14209" s="218">
        <v>44933</v>
      </c>
      <c r="D14209" s="218">
        <v>44933</v>
      </c>
      <c r="E14209" s="1">
        <v>3</v>
      </c>
      <c r="F14209" s="62">
        <v>100.14</v>
      </c>
    </row>
    <row r="14210" spans="1:6" x14ac:dyDescent="0.35">
      <c r="A14210" s="1">
        <v>112</v>
      </c>
      <c r="B14210" s="1" t="s">
        <v>134</v>
      </c>
      <c r="C14210" s="218">
        <v>44936</v>
      </c>
      <c r="D14210" s="218">
        <v>44934</v>
      </c>
      <c r="E14210" s="1">
        <v>2</v>
      </c>
      <c r="F14210" s="62">
        <v>77.86</v>
      </c>
    </row>
    <row r="14211" spans="1:6" x14ac:dyDescent="0.35">
      <c r="A14211" s="1">
        <v>112</v>
      </c>
      <c r="B14211" s="1" t="s">
        <v>134</v>
      </c>
      <c r="C14211" s="218">
        <v>44936</v>
      </c>
      <c r="D14211" s="218">
        <v>44935</v>
      </c>
      <c r="E14211" s="1">
        <v>4</v>
      </c>
      <c r="F14211" s="62">
        <v>124.44</v>
      </c>
    </row>
    <row r="14212" spans="1:6" x14ac:dyDescent="0.35">
      <c r="A14212" s="1">
        <v>112</v>
      </c>
      <c r="B14212" s="1" t="s">
        <v>134</v>
      </c>
      <c r="C14212" s="218">
        <v>44937</v>
      </c>
      <c r="D14212" s="218">
        <v>44932</v>
      </c>
      <c r="E14212" s="1">
        <v>2</v>
      </c>
      <c r="F14212" s="62">
        <v>46.97</v>
      </c>
    </row>
    <row r="14213" spans="1:6" x14ac:dyDescent="0.35">
      <c r="A14213" s="1">
        <v>112</v>
      </c>
      <c r="B14213" s="1" t="s">
        <v>134</v>
      </c>
      <c r="C14213" s="218">
        <v>44937</v>
      </c>
      <c r="D14213" s="218">
        <v>44933</v>
      </c>
      <c r="E14213" s="1">
        <v>1</v>
      </c>
      <c r="F14213" s="62">
        <v>23.66</v>
      </c>
    </row>
    <row r="14214" spans="1:6" x14ac:dyDescent="0.35">
      <c r="A14214" s="1">
        <v>112</v>
      </c>
      <c r="B14214" s="1" t="s">
        <v>134</v>
      </c>
      <c r="C14214" s="218">
        <v>44937</v>
      </c>
      <c r="D14214" s="218">
        <v>44934</v>
      </c>
      <c r="E14214" s="1">
        <v>2</v>
      </c>
      <c r="F14214" s="62">
        <v>47.32</v>
      </c>
    </row>
    <row r="14215" spans="1:6" x14ac:dyDescent="0.35">
      <c r="A14215" s="1">
        <v>112</v>
      </c>
      <c r="B14215" s="1" t="s">
        <v>134</v>
      </c>
      <c r="C14215" s="218">
        <v>44937</v>
      </c>
      <c r="D14215" s="218">
        <v>44935</v>
      </c>
      <c r="E14215" s="1">
        <v>1</v>
      </c>
      <c r="F14215" s="62">
        <v>53.86</v>
      </c>
    </row>
    <row r="14216" spans="1:6" x14ac:dyDescent="0.35">
      <c r="A14216" s="1">
        <v>112</v>
      </c>
      <c r="B14216" s="1" t="s">
        <v>134</v>
      </c>
      <c r="C14216" s="218">
        <v>44937</v>
      </c>
      <c r="D14216" s="218">
        <v>44936</v>
      </c>
      <c r="E14216" s="1">
        <v>1</v>
      </c>
      <c r="F14216" s="62">
        <v>54.25</v>
      </c>
    </row>
    <row r="14217" spans="1:6" x14ac:dyDescent="0.35">
      <c r="A14217" s="1">
        <v>112</v>
      </c>
      <c r="B14217" s="1" t="s">
        <v>134</v>
      </c>
      <c r="C14217" s="218">
        <v>44938</v>
      </c>
      <c r="D14217" s="218">
        <v>44938</v>
      </c>
      <c r="E14217" s="1">
        <v>1</v>
      </c>
      <c r="F14217" s="62">
        <v>23.66</v>
      </c>
    </row>
    <row r="14218" spans="1:6" x14ac:dyDescent="0.35">
      <c r="A14218" s="1">
        <v>112</v>
      </c>
      <c r="B14218" s="1" t="s">
        <v>134</v>
      </c>
      <c r="C14218" s="218">
        <v>44940</v>
      </c>
      <c r="D14218" s="218">
        <v>44940</v>
      </c>
      <c r="E14218" s="1">
        <v>3</v>
      </c>
      <c r="F14218" s="62">
        <v>161.86000000000001</v>
      </c>
    </row>
    <row r="14219" spans="1:6" x14ac:dyDescent="0.35">
      <c r="A14219" s="1">
        <v>112</v>
      </c>
      <c r="B14219" s="1" t="s">
        <v>134</v>
      </c>
      <c r="C14219" s="218">
        <v>44941</v>
      </c>
      <c r="D14219" s="218">
        <v>44941</v>
      </c>
      <c r="E14219" s="1">
        <v>2</v>
      </c>
      <c r="F14219" s="62">
        <v>77.61</v>
      </c>
    </row>
    <row r="14220" spans="1:6" x14ac:dyDescent="0.35">
      <c r="A14220" s="1">
        <v>112</v>
      </c>
      <c r="B14220" s="1" t="s">
        <v>134</v>
      </c>
      <c r="C14220" s="218">
        <v>44942</v>
      </c>
      <c r="D14220" s="218">
        <v>44941</v>
      </c>
      <c r="E14220" s="1">
        <v>1</v>
      </c>
      <c r="F14220" s="62">
        <v>23.66</v>
      </c>
    </row>
    <row r="14221" spans="1:6" x14ac:dyDescent="0.35">
      <c r="A14221" s="1">
        <v>112</v>
      </c>
      <c r="B14221" s="1" t="s">
        <v>134</v>
      </c>
      <c r="C14221" s="218">
        <v>44942</v>
      </c>
      <c r="D14221" s="218">
        <v>44942</v>
      </c>
      <c r="E14221" s="1">
        <v>2</v>
      </c>
      <c r="F14221" s="62">
        <v>77.22</v>
      </c>
    </row>
    <row r="14222" spans="1:6" x14ac:dyDescent="0.35">
      <c r="A14222" s="1">
        <v>112</v>
      </c>
      <c r="B14222" s="1" t="s">
        <v>134</v>
      </c>
      <c r="C14222" s="218">
        <v>44943</v>
      </c>
      <c r="D14222" s="218">
        <v>44940</v>
      </c>
      <c r="E14222" s="1">
        <v>1</v>
      </c>
      <c r="F14222" s="62">
        <v>51.48</v>
      </c>
    </row>
    <row r="14223" spans="1:6" x14ac:dyDescent="0.35">
      <c r="A14223" s="1">
        <v>112</v>
      </c>
      <c r="B14223" s="1" t="s">
        <v>134</v>
      </c>
      <c r="C14223" s="218">
        <v>44943</v>
      </c>
      <c r="D14223" s="218">
        <v>44943</v>
      </c>
      <c r="E14223" s="1">
        <v>6</v>
      </c>
      <c r="F14223" s="62">
        <v>192.99</v>
      </c>
    </row>
    <row r="14224" spans="1:6" x14ac:dyDescent="0.35">
      <c r="A14224" s="1">
        <v>112</v>
      </c>
      <c r="B14224" s="1" t="s">
        <v>134</v>
      </c>
      <c r="C14224" s="218">
        <v>44944</v>
      </c>
      <c r="D14224" s="218">
        <v>44944</v>
      </c>
      <c r="E14224" s="1">
        <v>2</v>
      </c>
      <c r="F14224" s="62">
        <v>47.42</v>
      </c>
    </row>
    <row r="14225" spans="1:6" x14ac:dyDescent="0.35">
      <c r="A14225" s="1">
        <v>112</v>
      </c>
      <c r="B14225" s="1" t="s">
        <v>134</v>
      </c>
      <c r="C14225" s="218">
        <v>44945</v>
      </c>
      <c r="D14225" s="218">
        <v>44945</v>
      </c>
      <c r="E14225" s="1">
        <v>1</v>
      </c>
      <c r="F14225" s="62">
        <v>53.56</v>
      </c>
    </row>
    <row r="14226" spans="1:6" x14ac:dyDescent="0.35">
      <c r="A14226" s="1">
        <v>112</v>
      </c>
      <c r="B14226" s="1" t="s">
        <v>134</v>
      </c>
      <c r="C14226" s="218">
        <v>44947</v>
      </c>
      <c r="D14226" s="218">
        <v>44945</v>
      </c>
      <c r="E14226" s="1">
        <v>1</v>
      </c>
      <c r="F14226" s="62">
        <v>23.66</v>
      </c>
    </row>
    <row r="14227" spans="1:6" x14ac:dyDescent="0.35">
      <c r="A14227" s="1">
        <v>112</v>
      </c>
      <c r="B14227" s="1" t="s">
        <v>134</v>
      </c>
      <c r="C14227" s="218">
        <v>44947</v>
      </c>
      <c r="D14227" s="218">
        <v>44947</v>
      </c>
      <c r="E14227" s="1">
        <v>4</v>
      </c>
      <c r="F14227" s="62">
        <v>94.94</v>
      </c>
    </row>
    <row r="14228" spans="1:6" x14ac:dyDescent="0.35">
      <c r="A14228" s="1">
        <v>112</v>
      </c>
      <c r="B14228" s="1" t="s">
        <v>134</v>
      </c>
      <c r="C14228" s="218">
        <v>44948</v>
      </c>
      <c r="D14228" s="218">
        <v>44945</v>
      </c>
      <c r="E14228" s="1">
        <v>2</v>
      </c>
      <c r="F14228" s="62">
        <v>47.32</v>
      </c>
    </row>
    <row r="14229" spans="1:6" x14ac:dyDescent="0.35">
      <c r="A14229" s="1">
        <v>112</v>
      </c>
      <c r="B14229" s="1" t="s">
        <v>134</v>
      </c>
      <c r="C14229" s="218">
        <v>44948</v>
      </c>
      <c r="D14229" s="218">
        <v>44946</v>
      </c>
      <c r="E14229" s="1">
        <v>2</v>
      </c>
      <c r="F14229" s="62">
        <v>107.91</v>
      </c>
    </row>
    <row r="14230" spans="1:6" x14ac:dyDescent="0.35">
      <c r="A14230" s="1">
        <v>112</v>
      </c>
      <c r="B14230" s="1" t="s">
        <v>134</v>
      </c>
      <c r="C14230" s="218">
        <v>44948</v>
      </c>
      <c r="D14230" s="218">
        <v>44948</v>
      </c>
      <c r="E14230" s="1">
        <v>1</v>
      </c>
      <c r="F14230" s="62">
        <v>23.66</v>
      </c>
    </row>
    <row r="14231" spans="1:6" x14ac:dyDescent="0.35">
      <c r="A14231" s="1">
        <v>112</v>
      </c>
      <c r="B14231" s="1" t="s">
        <v>134</v>
      </c>
      <c r="C14231" s="218">
        <v>44951</v>
      </c>
      <c r="D14231" s="218">
        <v>44951</v>
      </c>
      <c r="E14231" s="1">
        <v>1</v>
      </c>
      <c r="F14231" s="62">
        <v>23.66</v>
      </c>
    </row>
    <row r="14232" spans="1:6" x14ac:dyDescent="0.35">
      <c r="A14232" s="1">
        <v>113</v>
      </c>
      <c r="B14232" s="1" t="s">
        <v>135</v>
      </c>
      <c r="C14232" s="218">
        <v>44881</v>
      </c>
      <c r="D14232" s="218">
        <v>44878</v>
      </c>
      <c r="E14232" s="1">
        <v>2</v>
      </c>
      <c r="F14232" s="62">
        <v>76.430000000000007</v>
      </c>
    </row>
    <row r="14233" spans="1:6" x14ac:dyDescent="0.35">
      <c r="A14233" s="1">
        <v>113</v>
      </c>
      <c r="B14233" s="1" t="s">
        <v>135</v>
      </c>
      <c r="C14233" s="218">
        <v>44881</v>
      </c>
      <c r="D14233" s="218">
        <v>44880</v>
      </c>
      <c r="E14233" s="1">
        <v>3</v>
      </c>
      <c r="F14233" s="62">
        <v>130.97</v>
      </c>
    </row>
    <row r="14234" spans="1:6" x14ac:dyDescent="0.35">
      <c r="A14234" s="1">
        <v>113</v>
      </c>
      <c r="B14234" s="1" t="s">
        <v>135</v>
      </c>
      <c r="C14234" s="218">
        <v>44883</v>
      </c>
      <c r="D14234" s="218">
        <v>44878</v>
      </c>
      <c r="E14234" s="1">
        <v>4</v>
      </c>
      <c r="F14234" s="62">
        <v>94.34</v>
      </c>
    </row>
    <row r="14235" spans="1:6" x14ac:dyDescent="0.35">
      <c r="A14235" s="1">
        <v>113</v>
      </c>
      <c r="B14235" s="1" t="s">
        <v>135</v>
      </c>
      <c r="C14235" s="218">
        <v>44883</v>
      </c>
      <c r="D14235" s="218">
        <v>44879</v>
      </c>
      <c r="E14235" s="1">
        <v>1</v>
      </c>
      <c r="F14235" s="62">
        <v>23.36</v>
      </c>
    </row>
    <row r="14236" spans="1:6" x14ac:dyDescent="0.35">
      <c r="A14236" s="1">
        <v>113</v>
      </c>
      <c r="B14236" s="1" t="s">
        <v>135</v>
      </c>
      <c r="C14236" s="218">
        <v>44883</v>
      </c>
      <c r="D14236" s="218">
        <v>44880</v>
      </c>
      <c r="E14236" s="1">
        <v>1</v>
      </c>
      <c r="F14236" s="62">
        <v>22.72</v>
      </c>
    </row>
    <row r="14237" spans="1:6" x14ac:dyDescent="0.35">
      <c r="A14237" s="1">
        <v>113</v>
      </c>
      <c r="B14237" s="1" t="s">
        <v>135</v>
      </c>
      <c r="C14237" s="218">
        <v>44884</v>
      </c>
      <c r="D14237" s="218">
        <v>44879</v>
      </c>
      <c r="E14237" s="1">
        <v>3</v>
      </c>
      <c r="F14237" s="62">
        <v>68.760000000000005</v>
      </c>
    </row>
    <row r="14238" spans="1:6" x14ac:dyDescent="0.35">
      <c r="A14238" s="1">
        <v>113</v>
      </c>
      <c r="B14238" s="1" t="s">
        <v>135</v>
      </c>
      <c r="C14238" s="218">
        <v>44884</v>
      </c>
      <c r="D14238" s="218">
        <v>44880</v>
      </c>
      <c r="E14238" s="1">
        <v>3</v>
      </c>
      <c r="F14238" s="62">
        <v>67.56</v>
      </c>
    </row>
    <row r="14239" spans="1:6" x14ac:dyDescent="0.35">
      <c r="A14239" s="1">
        <v>113</v>
      </c>
      <c r="B14239" s="1" t="s">
        <v>135</v>
      </c>
      <c r="C14239" s="218">
        <v>44884</v>
      </c>
      <c r="D14239" s="218">
        <v>44881</v>
      </c>
      <c r="E14239" s="1">
        <v>2</v>
      </c>
      <c r="F14239" s="62">
        <v>34.409999999999997</v>
      </c>
    </row>
    <row r="14240" spans="1:6" x14ac:dyDescent="0.35">
      <c r="A14240" s="1">
        <v>113</v>
      </c>
      <c r="B14240" s="1" t="s">
        <v>135</v>
      </c>
      <c r="C14240" s="218">
        <v>44884</v>
      </c>
      <c r="D14240" s="218">
        <v>44882</v>
      </c>
      <c r="E14240" s="1">
        <v>1</v>
      </c>
      <c r="F14240" s="62">
        <v>49.15</v>
      </c>
    </row>
    <row r="14241" spans="1:6" x14ac:dyDescent="0.35">
      <c r="A14241" s="1">
        <v>113</v>
      </c>
      <c r="B14241" s="1" t="s">
        <v>135</v>
      </c>
      <c r="C14241" s="218">
        <v>44885</v>
      </c>
      <c r="D14241" s="218">
        <v>44879</v>
      </c>
      <c r="E14241" s="1">
        <v>6</v>
      </c>
      <c r="F14241" s="62">
        <v>138</v>
      </c>
    </row>
    <row r="14242" spans="1:6" x14ac:dyDescent="0.35">
      <c r="A14242" s="1">
        <v>113</v>
      </c>
      <c r="B14242" s="1" t="s">
        <v>135</v>
      </c>
      <c r="C14242" s="218">
        <v>44885</v>
      </c>
      <c r="D14242" s="218">
        <v>44880</v>
      </c>
      <c r="E14242" s="1">
        <v>6</v>
      </c>
      <c r="F14242" s="62">
        <v>195.81</v>
      </c>
    </row>
    <row r="14243" spans="1:6" x14ac:dyDescent="0.35">
      <c r="A14243" s="1">
        <v>113</v>
      </c>
      <c r="B14243" s="1" t="s">
        <v>135</v>
      </c>
      <c r="C14243" s="218">
        <v>44885</v>
      </c>
      <c r="D14243" s="218">
        <v>44881</v>
      </c>
      <c r="E14243" s="1">
        <v>2</v>
      </c>
      <c r="F14243" s="62">
        <v>77.86</v>
      </c>
    </row>
    <row r="14244" spans="1:6" x14ac:dyDescent="0.35">
      <c r="A14244" s="1">
        <v>113</v>
      </c>
      <c r="B14244" s="1" t="s">
        <v>135</v>
      </c>
      <c r="C14244" s="218">
        <v>44885</v>
      </c>
      <c r="D14244" s="218">
        <v>44882</v>
      </c>
      <c r="E14244" s="1">
        <v>1</v>
      </c>
      <c r="F14244" s="62">
        <v>54.05</v>
      </c>
    </row>
    <row r="14245" spans="1:6" x14ac:dyDescent="0.35">
      <c r="A14245" s="1">
        <v>113</v>
      </c>
      <c r="B14245" s="1" t="s">
        <v>135</v>
      </c>
      <c r="C14245" s="218">
        <v>44886</v>
      </c>
      <c r="D14245" s="218">
        <v>44880</v>
      </c>
      <c r="E14245" s="1">
        <v>4</v>
      </c>
      <c r="F14245" s="62">
        <v>112.07</v>
      </c>
    </row>
    <row r="14246" spans="1:6" x14ac:dyDescent="0.35">
      <c r="A14246" s="1">
        <v>113</v>
      </c>
      <c r="B14246" s="1" t="s">
        <v>135</v>
      </c>
      <c r="C14246" s="218">
        <v>44886</v>
      </c>
      <c r="D14246" s="218">
        <v>44881</v>
      </c>
      <c r="E14246" s="1">
        <v>5</v>
      </c>
      <c r="F14246" s="62">
        <v>165.72</v>
      </c>
    </row>
    <row r="14247" spans="1:6" x14ac:dyDescent="0.35">
      <c r="A14247" s="1">
        <v>113</v>
      </c>
      <c r="B14247" s="1" t="s">
        <v>135</v>
      </c>
      <c r="C14247" s="218">
        <v>44886</v>
      </c>
      <c r="D14247" s="218">
        <v>44882</v>
      </c>
      <c r="E14247" s="1">
        <v>1</v>
      </c>
      <c r="F14247" s="62">
        <v>53.91</v>
      </c>
    </row>
    <row r="14248" spans="1:6" x14ac:dyDescent="0.35">
      <c r="A14248" s="1">
        <v>113</v>
      </c>
      <c r="B14248" s="1" t="s">
        <v>135</v>
      </c>
      <c r="C14248" s="218">
        <v>44886</v>
      </c>
      <c r="D14248" s="218">
        <v>44886</v>
      </c>
      <c r="E14248" s="1">
        <v>1</v>
      </c>
      <c r="F14248" s="62">
        <v>19.3</v>
      </c>
    </row>
    <row r="14249" spans="1:6" x14ac:dyDescent="0.35">
      <c r="A14249" s="1">
        <v>113</v>
      </c>
      <c r="B14249" s="1" t="s">
        <v>135</v>
      </c>
      <c r="C14249" s="218">
        <v>44887</v>
      </c>
      <c r="D14249" s="218">
        <v>44881</v>
      </c>
      <c r="E14249" s="1">
        <v>1</v>
      </c>
      <c r="F14249" s="62">
        <v>23.66</v>
      </c>
    </row>
    <row r="14250" spans="1:6" x14ac:dyDescent="0.35">
      <c r="A14250" s="1">
        <v>113</v>
      </c>
      <c r="B14250" s="1" t="s">
        <v>135</v>
      </c>
      <c r="C14250" s="218">
        <v>44887</v>
      </c>
      <c r="D14250" s="218">
        <v>44882</v>
      </c>
      <c r="E14250" s="1">
        <v>2</v>
      </c>
      <c r="F14250" s="62">
        <v>107.26</v>
      </c>
    </row>
    <row r="14251" spans="1:6" x14ac:dyDescent="0.35">
      <c r="A14251" s="1">
        <v>113</v>
      </c>
      <c r="B14251" s="1" t="s">
        <v>135</v>
      </c>
      <c r="C14251" s="218">
        <v>44887</v>
      </c>
      <c r="D14251" s="218">
        <v>44886</v>
      </c>
      <c r="E14251" s="1">
        <v>1</v>
      </c>
      <c r="F14251" s="62">
        <v>23.76</v>
      </c>
    </row>
    <row r="14252" spans="1:6" x14ac:dyDescent="0.35">
      <c r="A14252" s="1">
        <v>113</v>
      </c>
      <c r="B14252" s="1" t="s">
        <v>135</v>
      </c>
      <c r="C14252" s="218">
        <v>44887</v>
      </c>
      <c r="D14252" s="218">
        <v>44887</v>
      </c>
      <c r="E14252" s="1">
        <v>2</v>
      </c>
      <c r="F14252" s="62">
        <v>46.92</v>
      </c>
    </row>
    <row r="14253" spans="1:6" x14ac:dyDescent="0.35">
      <c r="A14253" s="1">
        <v>113</v>
      </c>
      <c r="B14253" s="1" t="s">
        <v>135</v>
      </c>
      <c r="C14253" s="218">
        <v>44888</v>
      </c>
      <c r="D14253" s="218">
        <v>44886</v>
      </c>
      <c r="E14253" s="1">
        <v>2</v>
      </c>
      <c r="F14253" s="62">
        <v>104.98</v>
      </c>
    </row>
    <row r="14254" spans="1:6" x14ac:dyDescent="0.35">
      <c r="A14254" s="1">
        <v>113</v>
      </c>
      <c r="B14254" s="1" t="s">
        <v>135</v>
      </c>
      <c r="C14254" s="218">
        <v>44888</v>
      </c>
      <c r="D14254" s="218">
        <v>44887</v>
      </c>
      <c r="E14254" s="1">
        <v>3</v>
      </c>
      <c r="F14254" s="62">
        <v>131.41999999999999</v>
      </c>
    </row>
    <row r="14255" spans="1:6" x14ac:dyDescent="0.35">
      <c r="A14255" s="1">
        <v>113</v>
      </c>
      <c r="B14255" s="1" t="s">
        <v>135</v>
      </c>
      <c r="C14255" s="218">
        <v>44888</v>
      </c>
      <c r="D14255" s="218">
        <v>44888</v>
      </c>
      <c r="E14255" s="1">
        <v>4</v>
      </c>
      <c r="F14255" s="62">
        <v>154.03</v>
      </c>
    </row>
    <row r="14256" spans="1:6" x14ac:dyDescent="0.35">
      <c r="A14256" s="1">
        <v>113</v>
      </c>
      <c r="B14256" s="1" t="s">
        <v>135</v>
      </c>
      <c r="C14256" s="218">
        <v>44889</v>
      </c>
      <c r="D14256" s="218">
        <v>44887</v>
      </c>
      <c r="E14256" s="1">
        <v>1</v>
      </c>
      <c r="F14256" s="62">
        <v>23.71</v>
      </c>
    </row>
    <row r="14257" spans="1:6" x14ac:dyDescent="0.35">
      <c r="A14257" s="1">
        <v>113</v>
      </c>
      <c r="B14257" s="1" t="s">
        <v>135</v>
      </c>
      <c r="C14257" s="218">
        <v>44889</v>
      </c>
      <c r="D14257" s="218">
        <v>44888</v>
      </c>
      <c r="E14257" s="1">
        <v>2</v>
      </c>
      <c r="F14257" s="62">
        <v>47.02</v>
      </c>
    </row>
    <row r="14258" spans="1:6" x14ac:dyDescent="0.35">
      <c r="A14258" s="1">
        <v>113</v>
      </c>
      <c r="B14258" s="1" t="s">
        <v>135</v>
      </c>
      <c r="C14258" s="218">
        <v>44889</v>
      </c>
      <c r="D14258" s="218">
        <v>44889</v>
      </c>
      <c r="E14258" s="1">
        <v>9</v>
      </c>
      <c r="F14258" s="62">
        <v>357.79</v>
      </c>
    </row>
    <row r="14259" spans="1:6" x14ac:dyDescent="0.35">
      <c r="A14259" s="1">
        <v>113</v>
      </c>
      <c r="B14259" s="1" t="s">
        <v>135</v>
      </c>
      <c r="C14259" s="218">
        <v>44890</v>
      </c>
      <c r="D14259" s="218">
        <v>44889</v>
      </c>
      <c r="E14259" s="1">
        <v>1</v>
      </c>
      <c r="F14259" s="62">
        <v>49.5</v>
      </c>
    </row>
    <row r="14260" spans="1:6" x14ac:dyDescent="0.35">
      <c r="A14260" s="1">
        <v>113</v>
      </c>
      <c r="B14260" s="1" t="s">
        <v>135</v>
      </c>
      <c r="C14260" s="218">
        <v>44890</v>
      </c>
      <c r="D14260" s="218">
        <v>44890</v>
      </c>
      <c r="E14260" s="1">
        <v>5</v>
      </c>
      <c r="F14260" s="62">
        <v>173.84</v>
      </c>
    </row>
    <row r="14261" spans="1:6" x14ac:dyDescent="0.35">
      <c r="A14261" s="1">
        <v>113</v>
      </c>
      <c r="B14261" s="1" t="s">
        <v>135</v>
      </c>
      <c r="C14261" s="218">
        <v>44891</v>
      </c>
      <c r="D14261" s="218">
        <v>44888</v>
      </c>
      <c r="E14261" s="1">
        <v>1</v>
      </c>
      <c r="F14261" s="62">
        <v>50.94</v>
      </c>
    </row>
    <row r="14262" spans="1:6" x14ac:dyDescent="0.35">
      <c r="A14262" s="1">
        <v>113</v>
      </c>
      <c r="B14262" s="1" t="s">
        <v>135</v>
      </c>
      <c r="C14262" s="218">
        <v>44891</v>
      </c>
      <c r="D14262" s="218">
        <v>44889</v>
      </c>
      <c r="E14262" s="1">
        <v>6</v>
      </c>
      <c r="F14262" s="62">
        <v>231.9</v>
      </c>
    </row>
    <row r="14263" spans="1:6" x14ac:dyDescent="0.35">
      <c r="A14263" s="1">
        <v>113</v>
      </c>
      <c r="B14263" s="1" t="s">
        <v>135</v>
      </c>
      <c r="C14263" s="218">
        <v>44891</v>
      </c>
      <c r="D14263" s="218">
        <v>44890</v>
      </c>
      <c r="E14263" s="1">
        <v>2</v>
      </c>
      <c r="F14263" s="62">
        <v>76.319999999999993</v>
      </c>
    </row>
    <row r="14264" spans="1:6" x14ac:dyDescent="0.35">
      <c r="A14264" s="1">
        <v>113</v>
      </c>
      <c r="B14264" s="1" t="s">
        <v>135</v>
      </c>
      <c r="C14264" s="218">
        <v>44891</v>
      </c>
      <c r="D14264" s="218">
        <v>44891</v>
      </c>
      <c r="E14264" s="1">
        <v>2</v>
      </c>
      <c r="F14264" s="62">
        <v>108.3</v>
      </c>
    </row>
    <row r="14265" spans="1:6" x14ac:dyDescent="0.35">
      <c r="A14265" s="1">
        <v>113</v>
      </c>
      <c r="B14265" s="1" t="s">
        <v>135</v>
      </c>
      <c r="C14265" s="218">
        <v>44892</v>
      </c>
      <c r="D14265" s="218">
        <v>44889</v>
      </c>
      <c r="E14265" s="1">
        <v>1</v>
      </c>
      <c r="F14265" s="62">
        <v>23.76</v>
      </c>
    </row>
    <row r="14266" spans="1:6" x14ac:dyDescent="0.35">
      <c r="A14266" s="1">
        <v>113</v>
      </c>
      <c r="B14266" s="1" t="s">
        <v>135</v>
      </c>
      <c r="C14266" s="218">
        <v>44892</v>
      </c>
      <c r="D14266" s="218">
        <v>44890</v>
      </c>
      <c r="E14266" s="1">
        <v>4</v>
      </c>
      <c r="F14266" s="62">
        <v>116.38</v>
      </c>
    </row>
    <row r="14267" spans="1:6" x14ac:dyDescent="0.35">
      <c r="A14267" s="1">
        <v>113</v>
      </c>
      <c r="B14267" s="1" t="s">
        <v>135</v>
      </c>
      <c r="C14267" s="218">
        <v>44892</v>
      </c>
      <c r="D14267" s="218">
        <v>44891</v>
      </c>
      <c r="E14267" s="1">
        <v>5</v>
      </c>
      <c r="F14267" s="62">
        <v>115.33</v>
      </c>
    </row>
    <row r="14268" spans="1:6" x14ac:dyDescent="0.35">
      <c r="A14268" s="1">
        <v>113</v>
      </c>
      <c r="B14268" s="1" t="s">
        <v>135</v>
      </c>
      <c r="C14268" s="218">
        <v>44892</v>
      </c>
      <c r="D14268" s="218">
        <v>44892</v>
      </c>
      <c r="E14268" s="1">
        <v>4</v>
      </c>
      <c r="F14268" s="62">
        <v>125.73</v>
      </c>
    </row>
    <row r="14269" spans="1:6" x14ac:dyDescent="0.35">
      <c r="A14269" s="1">
        <v>113</v>
      </c>
      <c r="B14269" s="1" t="s">
        <v>135</v>
      </c>
      <c r="C14269" s="218">
        <v>44893</v>
      </c>
      <c r="D14269" s="218">
        <v>44889</v>
      </c>
      <c r="E14269" s="1">
        <v>1</v>
      </c>
      <c r="F14269" s="62">
        <v>53.46</v>
      </c>
    </row>
    <row r="14270" spans="1:6" x14ac:dyDescent="0.35">
      <c r="A14270" s="1">
        <v>113</v>
      </c>
      <c r="B14270" s="1" t="s">
        <v>135</v>
      </c>
      <c r="C14270" s="218">
        <v>44893</v>
      </c>
      <c r="D14270" s="218">
        <v>44890</v>
      </c>
      <c r="E14270" s="1">
        <v>5</v>
      </c>
      <c r="F14270" s="62">
        <v>108.2</v>
      </c>
    </row>
    <row r="14271" spans="1:6" x14ac:dyDescent="0.35">
      <c r="A14271" s="1">
        <v>113</v>
      </c>
      <c r="B14271" s="1" t="s">
        <v>135</v>
      </c>
      <c r="C14271" s="218">
        <v>44893</v>
      </c>
      <c r="D14271" s="218">
        <v>44891</v>
      </c>
      <c r="E14271" s="1">
        <v>2</v>
      </c>
      <c r="F14271" s="62">
        <v>75.89</v>
      </c>
    </row>
    <row r="14272" spans="1:6" x14ac:dyDescent="0.35">
      <c r="A14272" s="1">
        <v>113</v>
      </c>
      <c r="B14272" s="1" t="s">
        <v>135</v>
      </c>
      <c r="C14272" s="218">
        <v>44893</v>
      </c>
      <c r="D14272" s="218">
        <v>44892</v>
      </c>
      <c r="E14272" s="1">
        <v>7</v>
      </c>
      <c r="F14272" s="62">
        <v>224.53</v>
      </c>
    </row>
    <row r="14273" spans="1:6" x14ac:dyDescent="0.35">
      <c r="A14273" s="1">
        <v>113</v>
      </c>
      <c r="B14273" s="1" t="s">
        <v>135</v>
      </c>
      <c r="C14273" s="218">
        <v>44894</v>
      </c>
      <c r="D14273" s="218">
        <v>44891</v>
      </c>
      <c r="E14273" s="1">
        <v>2</v>
      </c>
      <c r="F14273" s="62">
        <v>74.540000000000006</v>
      </c>
    </row>
    <row r="14274" spans="1:6" x14ac:dyDescent="0.35">
      <c r="A14274" s="1">
        <v>113</v>
      </c>
      <c r="B14274" s="1" t="s">
        <v>135</v>
      </c>
      <c r="C14274" s="218">
        <v>44894</v>
      </c>
      <c r="D14274" s="218">
        <v>44892</v>
      </c>
      <c r="E14274" s="1">
        <v>1</v>
      </c>
      <c r="F14274" s="62">
        <v>21.28</v>
      </c>
    </row>
    <row r="14275" spans="1:6" x14ac:dyDescent="0.35">
      <c r="A14275" s="1">
        <v>113</v>
      </c>
      <c r="B14275" s="1" t="s">
        <v>135</v>
      </c>
      <c r="C14275" s="218">
        <v>44894</v>
      </c>
      <c r="D14275" s="218">
        <v>44893</v>
      </c>
      <c r="E14275" s="1">
        <v>9</v>
      </c>
      <c r="F14275" s="62">
        <v>299.52</v>
      </c>
    </row>
    <row r="14276" spans="1:6" x14ac:dyDescent="0.35">
      <c r="A14276" s="1">
        <v>113</v>
      </c>
      <c r="B14276" s="1" t="s">
        <v>135</v>
      </c>
      <c r="C14276" s="218">
        <v>44894</v>
      </c>
      <c r="D14276" s="218">
        <v>44894</v>
      </c>
      <c r="E14276" s="1">
        <v>1</v>
      </c>
      <c r="F14276" s="62">
        <v>20.79</v>
      </c>
    </row>
    <row r="14277" spans="1:6" x14ac:dyDescent="0.35">
      <c r="A14277" s="1">
        <v>113</v>
      </c>
      <c r="B14277" s="1" t="s">
        <v>135</v>
      </c>
      <c r="C14277" s="218">
        <v>44895</v>
      </c>
      <c r="D14277" s="218">
        <v>44891</v>
      </c>
      <c r="E14277" s="1">
        <v>1</v>
      </c>
      <c r="F14277" s="62">
        <v>51.58</v>
      </c>
    </row>
    <row r="14278" spans="1:6" x14ac:dyDescent="0.35">
      <c r="A14278" s="1">
        <v>113</v>
      </c>
      <c r="B14278" s="1" t="s">
        <v>135</v>
      </c>
      <c r="C14278" s="218">
        <v>44895</v>
      </c>
      <c r="D14278" s="218">
        <v>44892</v>
      </c>
      <c r="E14278" s="1">
        <v>1</v>
      </c>
      <c r="F14278" s="62">
        <v>53.86</v>
      </c>
    </row>
    <row r="14279" spans="1:6" x14ac:dyDescent="0.35">
      <c r="A14279" s="1">
        <v>113</v>
      </c>
      <c r="B14279" s="1" t="s">
        <v>135</v>
      </c>
      <c r="C14279" s="218">
        <v>44895</v>
      </c>
      <c r="D14279" s="218">
        <v>44893</v>
      </c>
      <c r="E14279" s="1">
        <v>2</v>
      </c>
      <c r="F14279" s="62">
        <v>46.58</v>
      </c>
    </row>
    <row r="14280" spans="1:6" x14ac:dyDescent="0.35">
      <c r="A14280" s="1">
        <v>113</v>
      </c>
      <c r="B14280" s="1" t="s">
        <v>135</v>
      </c>
      <c r="C14280" s="218">
        <v>44895</v>
      </c>
      <c r="D14280" s="218">
        <v>44894</v>
      </c>
      <c r="E14280" s="1">
        <v>5</v>
      </c>
      <c r="F14280" s="62">
        <v>207.89</v>
      </c>
    </row>
    <row r="14281" spans="1:6" x14ac:dyDescent="0.35">
      <c r="A14281" s="1">
        <v>113</v>
      </c>
      <c r="B14281" s="1" t="s">
        <v>135</v>
      </c>
      <c r="C14281" s="218">
        <v>44896</v>
      </c>
      <c r="D14281" s="218">
        <v>44892</v>
      </c>
      <c r="E14281" s="1">
        <v>2</v>
      </c>
      <c r="F14281" s="62">
        <v>105.63</v>
      </c>
    </row>
    <row r="14282" spans="1:6" x14ac:dyDescent="0.35">
      <c r="A14282" s="1">
        <v>113</v>
      </c>
      <c r="B14282" s="1" t="s">
        <v>135</v>
      </c>
      <c r="C14282" s="218">
        <v>44896</v>
      </c>
      <c r="D14282" s="218">
        <v>44893</v>
      </c>
      <c r="E14282" s="1">
        <v>6</v>
      </c>
      <c r="F14282" s="62">
        <v>288.43</v>
      </c>
    </row>
    <row r="14283" spans="1:6" x14ac:dyDescent="0.35">
      <c r="A14283" s="1">
        <v>113</v>
      </c>
      <c r="B14283" s="1" t="s">
        <v>135</v>
      </c>
      <c r="C14283" s="218">
        <v>44896</v>
      </c>
      <c r="D14283" s="218">
        <v>44894</v>
      </c>
      <c r="E14283" s="1">
        <v>1</v>
      </c>
      <c r="F14283" s="62">
        <v>23.66</v>
      </c>
    </row>
    <row r="14284" spans="1:6" x14ac:dyDescent="0.35">
      <c r="A14284" s="1">
        <v>113</v>
      </c>
      <c r="B14284" s="1" t="s">
        <v>135</v>
      </c>
      <c r="C14284" s="218">
        <v>44896</v>
      </c>
      <c r="D14284" s="218">
        <v>44895</v>
      </c>
      <c r="E14284" s="1">
        <v>8</v>
      </c>
      <c r="F14284" s="62">
        <v>216.29</v>
      </c>
    </row>
    <row r="14285" spans="1:6" x14ac:dyDescent="0.35">
      <c r="A14285" s="1">
        <v>113</v>
      </c>
      <c r="B14285" s="1" t="s">
        <v>135</v>
      </c>
      <c r="C14285" s="218">
        <v>44896</v>
      </c>
      <c r="D14285" s="218">
        <v>44896</v>
      </c>
      <c r="E14285" s="1">
        <v>1</v>
      </c>
      <c r="F14285" s="62">
        <v>23.76</v>
      </c>
    </row>
    <row r="14286" spans="1:6" x14ac:dyDescent="0.35">
      <c r="A14286" s="1">
        <v>113</v>
      </c>
      <c r="B14286" s="1" t="s">
        <v>135</v>
      </c>
      <c r="C14286" s="218">
        <v>44897</v>
      </c>
      <c r="D14286" s="218">
        <v>44893</v>
      </c>
      <c r="E14286" s="1">
        <v>1</v>
      </c>
      <c r="F14286" s="62">
        <v>22.18</v>
      </c>
    </row>
    <row r="14287" spans="1:6" x14ac:dyDescent="0.35">
      <c r="A14287" s="1">
        <v>113</v>
      </c>
      <c r="B14287" s="1" t="s">
        <v>135</v>
      </c>
      <c r="C14287" s="218">
        <v>44897</v>
      </c>
      <c r="D14287" s="218">
        <v>44894</v>
      </c>
      <c r="E14287" s="1">
        <v>2</v>
      </c>
      <c r="F14287" s="62">
        <v>77.22</v>
      </c>
    </row>
    <row r="14288" spans="1:6" x14ac:dyDescent="0.35">
      <c r="A14288" s="1">
        <v>113</v>
      </c>
      <c r="B14288" s="1" t="s">
        <v>135</v>
      </c>
      <c r="C14288" s="218">
        <v>44897</v>
      </c>
      <c r="D14288" s="218">
        <v>44895</v>
      </c>
      <c r="E14288" s="1">
        <v>2</v>
      </c>
      <c r="F14288" s="62">
        <v>107.66</v>
      </c>
    </row>
    <row r="14289" spans="1:6" x14ac:dyDescent="0.35">
      <c r="A14289" s="1">
        <v>113</v>
      </c>
      <c r="B14289" s="1" t="s">
        <v>135</v>
      </c>
      <c r="C14289" s="218">
        <v>44897</v>
      </c>
      <c r="D14289" s="218">
        <v>44896</v>
      </c>
      <c r="E14289" s="1">
        <v>5</v>
      </c>
      <c r="F14289" s="62">
        <v>197.35</v>
      </c>
    </row>
    <row r="14290" spans="1:6" x14ac:dyDescent="0.35">
      <c r="A14290" s="1">
        <v>113</v>
      </c>
      <c r="B14290" s="1" t="s">
        <v>135</v>
      </c>
      <c r="C14290" s="218">
        <v>44897</v>
      </c>
      <c r="D14290" s="218">
        <v>44897</v>
      </c>
      <c r="E14290" s="1">
        <v>2</v>
      </c>
      <c r="F14290" s="62">
        <v>64.540000000000006</v>
      </c>
    </row>
    <row r="14291" spans="1:6" x14ac:dyDescent="0.35">
      <c r="A14291" s="1">
        <v>113</v>
      </c>
      <c r="B14291" s="1" t="s">
        <v>135</v>
      </c>
      <c r="C14291" s="218">
        <v>44898</v>
      </c>
      <c r="D14291" s="218">
        <v>44894</v>
      </c>
      <c r="E14291" s="1">
        <v>3</v>
      </c>
      <c r="F14291" s="62">
        <v>160.66999999999999</v>
      </c>
    </row>
    <row r="14292" spans="1:6" x14ac:dyDescent="0.35">
      <c r="A14292" s="1">
        <v>113</v>
      </c>
      <c r="B14292" s="1" t="s">
        <v>135</v>
      </c>
      <c r="C14292" s="218">
        <v>44898</v>
      </c>
      <c r="D14292" s="218">
        <v>44895</v>
      </c>
      <c r="E14292" s="1">
        <v>1</v>
      </c>
      <c r="F14292" s="62">
        <v>53.86</v>
      </c>
    </row>
    <row r="14293" spans="1:6" x14ac:dyDescent="0.35">
      <c r="A14293" s="1">
        <v>113</v>
      </c>
      <c r="B14293" s="1" t="s">
        <v>135</v>
      </c>
      <c r="C14293" s="218">
        <v>44898</v>
      </c>
      <c r="D14293" s="218">
        <v>44896</v>
      </c>
      <c r="E14293" s="1">
        <v>1</v>
      </c>
      <c r="F14293" s="62">
        <v>23.17</v>
      </c>
    </row>
    <row r="14294" spans="1:6" x14ac:dyDescent="0.35">
      <c r="A14294" s="1">
        <v>113</v>
      </c>
      <c r="B14294" s="1" t="s">
        <v>135</v>
      </c>
      <c r="C14294" s="218">
        <v>44898</v>
      </c>
      <c r="D14294" s="218">
        <v>44897</v>
      </c>
      <c r="E14294" s="1">
        <v>2</v>
      </c>
      <c r="F14294" s="62">
        <v>108</v>
      </c>
    </row>
    <row r="14295" spans="1:6" x14ac:dyDescent="0.35">
      <c r="A14295" s="1">
        <v>113</v>
      </c>
      <c r="B14295" s="1" t="s">
        <v>135</v>
      </c>
      <c r="C14295" s="218">
        <v>44898</v>
      </c>
      <c r="D14295" s="218">
        <v>44898</v>
      </c>
      <c r="E14295" s="1">
        <v>2</v>
      </c>
      <c r="F14295" s="62">
        <v>76.33</v>
      </c>
    </row>
    <row r="14296" spans="1:6" x14ac:dyDescent="0.35">
      <c r="A14296" s="1">
        <v>113</v>
      </c>
      <c r="B14296" s="1" t="s">
        <v>135</v>
      </c>
      <c r="C14296" s="218">
        <v>44899</v>
      </c>
      <c r="D14296" s="218">
        <v>44896</v>
      </c>
      <c r="E14296" s="1">
        <v>3</v>
      </c>
      <c r="F14296" s="62">
        <v>162.11000000000001</v>
      </c>
    </row>
    <row r="14297" spans="1:6" x14ac:dyDescent="0.35">
      <c r="A14297" s="1">
        <v>113</v>
      </c>
      <c r="B14297" s="1" t="s">
        <v>135</v>
      </c>
      <c r="C14297" s="218">
        <v>44899</v>
      </c>
      <c r="D14297" s="218">
        <v>44897</v>
      </c>
      <c r="E14297" s="1">
        <v>3</v>
      </c>
      <c r="F14297" s="62">
        <v>131.22</v>
      </c>
    </row>
    <row r="14298" spans="1:6" x14ac:dyDescent="0.35">
      <c r="A14298" s="1">
        <v>113</v>
      </c>
      <c r="B14298" s="1" t="s">
        <v>135</v>
      </c>
      <c r="C14298" s="218">
        <v>44899</v>
      </c>
      <c r="D14298" s="218">
        <v>44898</v>
      </c>
      <c r="E14298" s="1">
        <v>3</v>
      </c>
      <c r="F14298" s="62">
        <v>70.98</v>
      </c>
    </row>
    <row r="14299" spans="1:6" x14ac:dyDescent="0.35">
      <c r="A14299" s="1">
        <v>113</v>
      </c>
      <c r="B14299" s="1" t="s">
        <v>135</v>
      </c>
      <c r="C14299" s="218">
        <v>44899</v>
      </c>
      <c r="D14299" s="218">
        <v>44899</v>
      </c>
      <c r="E14299" s="1">
        <v>2</v>
      </c>
      <c r="F14299" s="62">
        <v>98.3</v>
      </c>
    </row>
    <row r="14300" spans="1:6" x14ac:dyDescent="0.35">
      <c r="A14300" s="1">
        <v>113</v>
      </c>
      <c r="B14300" s="1" t="s">
        <v>135</v>
      </c>
      <c r="C14300" s="218">
        <v>44900</v>
      </c>
      <c r="D14300" s="218">
        <v>44897</v>
      </c>
      <c r="E14300" s="1">
        <v>3</v>
      </c>
      <c r="F14300" s="62">
        <v>131.02000000000001</v>
      </c>
    </row>
    <row r="14301" spans="1:6" x14ac:dyDescent="0.35">
      <c r="A14301" s="1">
        <v>113</v>
      </c>
      <c r="B14301" s="1" t="s">
        <v>135</v>
      </c>
      <c r="C14301" s="218">
        <v>44900</v>
      </c>
      <c r="D14301" s="218">
        <v>44898</v>
      </c>
      <c r="E14301" s="1">
        <v>1</v>
      </c>
      <c r="F14301" s="62">
        <v>54.45</v>
      </c>
    </row>
    <row r="14302" spans="1:6" x14ac:dyDescent="0.35">
      <c r="A14302" s="1">
        <v>113</v>
      </c>
      <c r="B14302" s="1" t="s">
        <v>135</v>
      </c>
      <c r="C14302" s="218">
        <v>44900</v>
      </c>
      <c r="D14302" s="218">
        <v>44899</v>
      </c>
      <c r="E14302" s="1">
        <v>8</v>
      </c>
      <c r="F14302" s="62">
        <v>216.75</v>
      </c>
    </row>
    <row r="14303" spans="1:6" x14ac:dyDescent="0.35">
      <c r="A14303" s="1">
        <v>113</v>
      </c>
      <c r="B14303" s="1" t="s">
        <v>135</v>
      </c>
      <c r="C14303" s="218">
        <v>44901</v>
      </c>
      <c r="D14303" s="218">
        <v>44898</v>
      </c>
      <c r="E14303" s="1">
        <v>1</v>
      </c>
      <c r="F14303" s="62">
        <v>54.1</v>
      </c>
    </row>
    <row r="14304" spans="1:6" x14ac:dyDescent="0.35">
      <c r="A14304" s="1">
        <v>113</v>
      </c>
      <c r="B14304" s="1" t="s">
        <v>135</v>
      </c>
      <c r="C14304" s="218">
        <v>44901</v>
      </c>
      <c r="D14304" s="218">
        <v>44899</v>
      </c>
      <c r="E14304" s="1">
        <v>4</v>
      </c>
      <c r="F14304" s="62">
        <v>94.09</v>
      </c>
    </row>
    <row r="14305" spans="1:6" x14ac:dyDescent="0.35">
      <c r="A14305" s="1">
        <v>113</v>
      </c>
      <c r="B14305" s="1" t="s">
        <v>135</v>
      </c>
      <c r="C14305" s="218">
        <v>44901</v>
      </c>
      <c r="D14305" s="218">
        <v>44900</v>
      </c>
      <c r="E14305" s="1">
        <v>4</v>
      </c>
      <c r="F14305" s="62">
        <v>183.14</v>
      </c>
    </row>
    <row r="14306" spans="1:6" x14ac:dyDescent="0.35">
      <c r="A14306" s="1">
        <v>113</v>
      </c>
      <c r="B14306" s="1" t="s">
        <v>135</v>
      </c>
      <c r="C14306" s="218">
        <v>44901</v>
      </c>
      <c r="D14306" s="218">
        <v>44901</v>
      </c>
      <c r="E14306" s="1">
        <v>9</v>
      </c>
      <c r="F14306" s="62">
        <v>272.29000000000002</v>
      </c>
    </row>
    <row r="14307" spans="1:6" x14ac:dyDescent="0.35">
      <c r="A14307" s="1">
        <v>113</v>
      </c>
      <c r="B14307" s="1" t="s">
        <v>135</v>
      </c>
      <c r="C14307" s="218">
        <v>44902</v>
      </c>
      <c r="D14307" s="218">
        <v>44899</v>
      </c>
      <c r="E14307" s="1">
        <v>2</v>
      </c>
      <c r="F14307" s="62">
        <v>77.959999999999994</v>
      </c>
    </row>
    <row r="14308" spans="1:6" x14ac:dyDescent="0.35">
      <c r="A14308" s="1">
        <v>113</v>
      </c>
      <c r="B14308" s="1" t="s">
        <v>135</v>
      </c>
      <c r="C14308" s="218">
        <v>44902</v>
      </c>
      <c r="D14308" s="218">
        <v>44900</v>
      </c>
      <c r="E14308" s="1">
        <v>3</v>
      </c>
      <c r="F14308" s="62">
        <v>130.41999999999999</v>
      </c>
    </row>
    <row r="14309" spans="1:6" x14ac:dyDescent="0.35">
      <c r="A14309" s="1">
        <v>113</v>
      </c>
      <c r="B14309" s="1" t="s">
        <v>135</v>
      </c>
      <c r="C14309" s="218">
        <v>44902</v>
      </c>
      <c r="D14309" s="218">
        <v>44901</v>
      </c>
      <c r="E14309" s="1">
        <v>3</v>
      </c>
      <c r="F14309" s="62">
        <v>129.83000000000001</v>
      </c>
    </row>
    <row r="14310" spans="1:6" x14ac:dyDescent="0.35">
      <c r="A14310" s="1">
        <v>113</v>
      </c>
      <c r="B14310" s="1" t="s">
        <v>135</v>
      </c>
      <c r="C14310" s="218">
        <v>44902</v>
      </c>
      <c r="D14310" s="218">
        <v>44902</v>
      </c>
      <c r="E14310" s="1">
        <v>13</v>
      </c>
      <c r="F14310" s="62">
        <v>397.56</v>
      </c>
    </row>
    <row r="14311" spans="1:6" x14ac:dyDescent="0.35">
      <c r="A14311" s="1">
        <v>113</v>
      </c>
      <c r="B14311" s="1" t="s">
        <v>135</v>
      </c>
      <c r="C14311" s="218">
        <v>44903</v>
      </c>
      <c r="D14311" s="218">
        <v>44900</v>
      </c>
      <c r="E14311" s="1">
        <v>1</v>
      </c>
      <c r="F14311" s="62">
        <v>23.17</v>
      </c>
    </row>
    <row r="14312" spans="1:6" x14ac:dyDescent="0.35">
      <c r="A14312" s="1">
        <v>113</v>
      </c>
      <c r="B14312" s="1" t="s">
        <v>135</v>
      </c>
      <c r="C14312" s="218">
        <v>44903</v>
      </c>
      <c r="D14312" s="218">
        <v>44901</v>
      </c>
      <c r="E14312" s="1">
        <v>1</v>
      </c>
      <c r="F14312" s="62">
        <v>54.05</v>
      </c>
    </row>
    <row r="14313" spans="1:6" x14ac:dyDescent="0.35">
      <c r="A14313" s="1">
        <v>113</v>
      </c>
      <c r="B14313" s="1" t="s">
        <v>135</v>
      </c>
      <c r="C14313" s="218">
        <v>44903</v>
      </c>
      <c r="D14313" s="218">
        <v>44902</v>
      </c>
      <c r="E14313" s="1">
        <v>1</v>
      </c>
      <c r="F14313" s="62">
        <v>54.05</v>
      </c>
    </row>
    <row r="14314" spans="1:6" x14ac:dyDescent="0.35">
      <c r="A14314" s="1">
        <v>113</v>
      </c>
      <c r="B14314" s="1" t="s">
        <v>135</v>
      </c>
      <c r="C14314" s="218">
        <v>44903</v>
      </c>
      <c r="D14314" s="218">
        <v>44903</v>
      </c>
      <c r="E14314" s="1">
        <v>10</v>
      </c>
      <c r="F14314" s="62">
        <v>384.36</v>
      </c>
    </row>
    <row r="14315" spans="1:6" x14ac:dyDescent="0.35">
      <c r="A14315" s="1">
        <v>113</v>
      </c>
      <c r="B14315" s="1" t="s">
        <v>135</v>
      </c>
      <c r="C14315" s="218">
        <v>44904</v>
      </c>
      <c r="D14315" s="218">
        <v>44903</v>
      </c>
      <c r="E14315" s="1">
        <v>2</v>
      </c>
      <c r="F14315" s="62">
        <v>47.32</v>
      </c>
    </row>
    <row r="14316" spans="1:6" x14ac:dyDescent="0.35">
      <c r="A14316" s="1">
        <v>113</v>
      </c>
      <c r="B14316" s="1" t="s">
        <v>135</v>
      </c>
      <c r="C14316" s="218">
        <v>44904</v>
      </c>
      <c r="D14316" s="218">
        <v>44904</v>
      </c>
      <c r="E14316" s="1">
        <v>9</v>
      </c>
      <c r="F14316" s="62">
        <v>358.77</v>
      </c>
    </row>
    <row r="14317" spans="1:6" x14ac:dyDescent="0.35">
      <c r="A14317" s="1">
        <v>113</v>
      </c>
      <c r="B14317" s="1" t="s">
        <v>135</v>
      </c>
      <c r="C14317" s="218">
        <v>44905</v>
      </c>
      <c r="D14317" s="218">
        <v>44905</v>
      </c>
      <c r="E14317" s="1">
        <v>13</v>
      </c>
      <c r="F14317" s="62">
        <v>423.01</v>
      </c>
    </row>
    <row r="14318" spans="1:6" x14ac:dyDescent="0.35">
      <c r="A14318" s="1">
        <v>113</v>
      </c>
      <c r="B14318" s="1" t="s">
        <v>135</v>
      </c>
      <c r="C14318" s="218">
        <v>44906</v>
      </c>
      <c r="D14318" s="218">
        <v>44905</v>
      </c>
      <c r="E14318" s="1">
        <v>3</v>
      </c>
      <c r="F14318" s="62">
        <v>101.22</v>
      </c>
    </row>
    <row r="14319" spans="1:6" x14ac:dyDescent="0.35">
      <c r="A14319" s="1">
        <v>113</v>
      </c>
      <c r="B14319" s="1" t="s">
        <v>135</v>
      </c>
      <c r="C14319" s="218">
        <v>44906</v>
      </c>
      <c r="D14319" s="218">
        <v>44906</v>
      </c>
      <c r="E14319" s="1">
        <v>8</v>
      </c>
      <c r="F14319" s="62">
        <v>340.54</v>
      </c>
    </row>
    <row r="14320" spans="1:6" x14ac:dyDescent="0.35">
      <c r="A14320" s="1">
        <v>113</v>
      </c>
      <c r="B14320" s="1" t="s">
        <v>135</v>
      </c>
      <c r="C14320" s="218">
        <v>44907</v>
      </c>
      <c r="D14320" s="218">
        <v>44904</v>
      </c>
      <c r="E14320" s="1">
        <v>1</v>
      </c>
      <c r="F14320" s="62">
        <v>23.17</v>
      </c>
    </row>
    <row r="14321" spans="1:6" x14ac:dyDescent="0.35">
      <c r="A14321" s="1">
        <v>113</v>
      </c>
      <c r="B14321" s="1" t="s">
        <v>135</v>
      </c>
      <c r="C14321" s="218">
        <v>44907</v>
      </c>
      <c r="D14321" s="218">
        <v>44905</v>
      </c>
      <c r="E14321" s="1">
        <v>2</v>
      </c>
      <c r="F14321" s="62">
        <v>73.41</v>
      </c>
    </row>
    <row r="14322" spans="1:6" x14ac:dyDescent="0.35">
      <c r="A14322" s="1">
        <v>113</v>
      </c>
      <c r="B14322" s="1" t="s">
        <v>135</v>
      </c>
      <c r="C14322" s="218">
        <v>44907</v>
      </c>
      <c r="D14322" s="218">
        <v>44907</v>
      </c>
      <c r="E14322" s="1">
        <v>10</v>
      </c>
      <c r="F14322" s="62">
        <v>355.99</v>
      </c>
    </row>
    <row r="14323" spans="1:6" x14ac:dyDescent="0.35">
      <c r="A14323" s="1">
        <v>113</v>
      </c>
      <c r="B14323" s="1" t="s">
        <v>135</v>
      </c>
      <c r="C14323" s="218">
        <v>44908</v>
      </c>
      <c r="D14323" s="218">
        <v>44906</v>
      </c>
      <c r="E14323" s="1">
        <v>1</v>
      </c>
      <c r="F14323" s="62">
        <v>23.51</v>
      </c>
    </row>
    <row r="14324" spans="1:6" x14ac:dyDescent="0.35">
      <c r="A14324" s="1">
        <v>113</v>
      </c>
      <c r="B14324" s="1" t="s">
        <v>135</v>
      </c>
      <c r="C14324" s="218">
        <v>44908</v>
      </c>
      <c r="D14324" s="218">
        <v>44907</v>
      </c>
      <c r="E14324" s="1">
        <v>3</v>
      </c>
      <c r="F14324" s="62">
        <v>130.47999999999999</v>
      </c>
    </row>
    <row r="14325" spans="1:6" x14ac:dyDescent="0.35">
      <c r="A14325" s="1">
        <v>113</v>
      </c>
      <c r="B14325" s="1" t="s">
        <v>135</v>
      </c>
      <c r="C14325" s="218">
        <v>44908</v>
      </c>
      <c r="D14325" s="218">
        <v>44908</v>
      </c>
      <c r="E14325" s="1">
        <v>5</v>
      </c>
      <c r="F14325" s="62">
        <v>239.03</v>
      </c>
    </row>
    <row r="14326" spans="1:6" x14ac:dyDescent="0.35">
      <c r="A14326" s="1">
        <v>113</v>
      </c>
      <c r="B14326" s="1" t="s">
        <v>135</v>
      </c>
      <c r="C14326" s="218">
        <v>44909</v>
      </c>
      <c r="D14326" s="218">
        <v>44906</v>
      </c>
      <c r="E14326" s="1">
        <v>1</v>
      </c>
      <c r="F14326" s="62">
        <v>23.61</v>
      </c>
    </row>
    <row r="14327" spans="1:6" x14ac:dyDescent="0.35">
      <c r="A14327" s="1">
        <v>113</v>
      </c>
      <c r="B14327" s="1" t="s">
        <v>135</v>
      </c>
      <c r="C14327" s="218">
        <v>44909</v>
      </c>
      <c r="D14327" s="218">
        <v>44909</v>
      </c>
      <c r="E14327" s="1">
        <v>14</v>
      </c>
      <c r="F14327" s="62">
        <v>418.52</v>
      </c>
    </row>
    <row r="14328" spans="1:6" x14ac:dyDescent="0.35">
      <c r="A14328" s="1">
        <v>113</v>
      </c>
      <c r="B14328" s="1" t="s">
        <v>135</v>
      </c>
      <c r="C14328" s="218">
        <v>44911</v>
      </c>
      <c r="D14328" s="218">
        <v>44909</v>
      </c>
      <c r="E14328" s="1">
        <v>2</v>
      </c>
      <c r="F14328" s="62">
        <v>77.709999999999994</v>
      </c>
    </row>
    <row r="14329" spans="1:6" x14ac:dyDescent="0.35">
      <c r="A14329" s="1">
        <v>113</v>
      </c>
      <c r="B14329" s="1" t="s">
        <v>135</v>
      </c>
      <c r="C14329" s="218">
        <v>44911</v>
      </c>
      <c r="D14329" s="218">
        <v>44910</v>
      </c>
      <c r="E14329" s="1">
        <v>1</v>
      </c>
      <c r="F14329" s="62">
        <v>23.61</v>
      </c>
    </row>
    <row r="14330" spans="1:6" x14ac:dyDescent="0.35">
      <c r="A14330" s="1">
        <v>113</v>
      </c>
      <c r="B14330" s="1" t="s">
        <v>135</v>
      </c>
      <c r="C14330" s="218">
        <v>44911</v>
      </c>
      <c r="D14330" s="218">
        <v>44911</v>
      </c>
      <c r="E14330" s="1">
        <v>5</v>
      </c>
      <c r="F14330" s="62">
        <v>210.17</v>
      </c>
    </row>
    <row r="14331" spans="1:6" x14ac:dyDescent="0.35">
      <c r="A14331" s="1">
        <v>113</v>
      </c>
      <c r="B14331" s="1" t="s">
        <v>135</v>
      </c>
      <c r="C14331" s="218">
        <v>44912</v>
      </c>
      <c r="D14331" s="218">
        <v>44912</v>
      </c>
      <c r="E14331" s="1">
        <v>6</v>
      </c>
      <c r="F14331" s="62">
        <v>234.23</v>
      </c>
    </row>
    <row r="14332" spans="1:6" x14ac:dyDescent="0.35">
      <c r="A14332" s="1">
        <v>113</v>
      </c>
      <c r="B14332" s="1" t="s">
        <v>135</v>
      </c>
      <c r="C14332" s="218">
        <v>44913</v>
      </c>
      <c r="D14332" s="218">
        <v>44912</v>
      </c>
      <c r="E14332" s="1">
        <v>2</v>
      </c>
      <c r="F14332" s="62">
        <v>77.760000000000005</v>
      </c>
    </row>
    <row r="14333" spans="1:6" x14ac:dyDescent="0.35">
      <c r="A14333" s="1">
        <v>113</v>
      </c>
      <c r="B14333" s="1" t="s">
        <v>135</v>
      </c>
      <c r="C14333" s="218">
        <v>44913</v>
      </c>
      <c r="D14333" s="218">
        <v>44913</v>
      </c>
      <c r="E14333" s="1">
        <v>9</v>
      </c>
      <c r="F14333" s="62">
        <v>272.57</v>
      </c>
    </row>
    <row r="14334" spans="1:6" x14ac:dyDescent="0.35">
      <c r="A14334" s="1">
        <v>113</v>
      </c>
      <c r="B14334" s="1" t="s">
        <v>135</v>
      </c>
      <c r="C14334" s="218">
        <v>44914</v>
      </c>
      <c r="D14334" s="218">
        <v>44911</v>
      </c>
      <c r="E14334" s="1">
        <v>2</v>
      </c>
      <c r="F14334" s="62">
        <v>107.12</v>
      </c>
    </row>
    <row r="14335" spans="1:6" x14ac:dyDescent="0.35">
      <c r="A14335" s="1">
        <v>113</v>
      </c>
      <c r="B14335" s="1" t="s">
        <v>135</v>
      </c>
      <c r="C14335" s="218">
        <v>44914</v>
      </c>
      <c r="D14335" s="218">
        <v>44913</v>
      </c>
      <c r="E14335" s="1">
        <v>1</v>
      </c>
      <c r="F14335" s="62">
        <v>54.1</v>
      </c>
    </row>
    <row r="14336" spans="1:6" x14ac:dyDescent="0.35">
      <c r="A14336" s="1">
        <v>113</v>
      </c>
      <c r="B14336" s="1" t="s">
        <v>135</v>
      </c>
      <c r="C14336" s="218">
        <v>44914</v>
      </c>
      <c r="D14336" s="218">
        <v>44914</v>
      </c>
      <c r="E14336" s="1">
        <v>10</v>
      </c>
      <c r="F14336" s="62">
        <v>389.26</v>
      </c>
    </row>
    <row r="14337" spans="1:6" x14ac:dyDescent="0.35">
      <c r="A14337" s="1">
        <v>113</v>
      </c>
      <c r="B14337" s="1" t="s">
        <v>135</v>
      </c>
      <c r="C14337" s="218">
        <v>44915</v>
      </c>
      <c r="D14337" s="218">
        <v>44914</v>
      </c>
      <c r="E14337" s="1">
        <v>4</v>
      </c>
      <c r="F14337" s="62">
        <v>125.18</v>
      </c>
    </row>
    <row r="14338" spans="1:6" x14ac:dyDescent="0.35">
      <c r="A14338" s="1">
        <v>113</v>
      </c>
      <c r="B14338" s="1" t="s">
        <v>135</v>
      </c>
      <c r="C14338" s="218">
        <v>44915</v>
      </c>
      <c r="D14338" s="218">
        <v>44915</v>
      </c>
      <c r="E14338" s="1">
        <v>9</v>
      </c>
      <c r="F14338" s="62">
        <v>273.97000000000003</v>
      </c>
    </row>
    <row r="14339" spans="1:6" x14ac:dyDescent="0.35">
      <c r="A14339" s="1">
        <v>113</v>
      </c>
      <c r="B14339" s="1" t="s">
        <v>135</v>
      </c>
      <c r="C14339" s="218">
        <v>44916</v>
      </c>
      <c r="D14339" s="218">
        <v>44914</v>
      </c>
      <c r="E14339" s="1">
        <v>1</v>
      </c>
      <c r="F14339" s="62">
        <v>54.15</v>
      </c>
    </row>
    <row r="14340" spans="1:6" x14ac:dyDescent="0.35">
      <c r="A14340" s="1">
        <v>113</v>
      </c>
      <c r="B14340" s="1" t="s">
        <v>135</v>
      </c>
      <c r="C14340" s="218">
        <v>44916</v>
      </c>
      <c r="D14340" s="218">
        <v>44915</v>
      </c>
      <c r="E14340" s="1">
        <v>1</v>
      </c>
      <c r="F14340" s="62">
        <v>22.23</v>
      </c>
    </row>
    <row r="14341" spans="1:6" x14ac:dyDescent="0.35">
      <c r="A14341" s="1">
        <v>113</v>
      </c>
      <c r="B14341" s="1" t="s">
        <v>135</v>
      </c>
      <c r="C14341" s="218">
        <v>44916</v>
      </c>
      <c r="D14341" s="218">
        <v>44916</v>
      </c>
      <c r="E14341" s="1">
        <v>9</v>
      </c>
      <c r="F14341" s="62">
        <v>268.87</v>
      </c>
    </row>
    <row r="14342" spans="1:6" x14ac:dyDescent="0.35">
      <c r="A14342" s="1">
        <v>113</v>
      </c>
      <c r="B14342" s="1" t="s">
        <v>135</v>
      </c>
      <c r="C14342" s="218">
        <v>44917</v>
      </c>
      <c r="D14342" s="218">
        <v>44916</v>
      </c>
      <c r="E14342" s="1">
        <v>2</v>
      </c>
      <c r="F14342" s="62">
        <v>72.52</v>
      </c>
    </row>
    <row r="14343" spans="1:6" x14ac:dyDescent="0.35">
      <c r="A14343" s="1">
        <v>113</v>
      </c>
      <c r="B14343" s="1" t="s">
        <v>135</v>
      </c>
      <c r="C14343" s="218">
        <v>44917</v>
      </c>
      <c r="D14343" s="218">
        <v>44917</v>
      </c>
      <c r="E14343" s="1">
        <v>8</v>
      </c>
      <c r="F14343" s="62">
        <v>311.89</v>
      </c>
    </row>
    <row r="14344" spans="1:6" x14ac:dyDescent="0.35">
      <c r="A14344" s="1">
        <v>113</v>
      </c>
      <c r="B14344" s="1" t="s">
        <v>135</v>
      </c>
      <c r="C14344" s="218">
        <v>44918</v>
      </c>
      <c r="D14344" s="218">
        <v>44916</v>
      </c>
      <c r="E14344" s="1">
        <v>1</v>
      </c>
      <c r="F14344" s="62">
        <v>54.3</v>
      </c>
    </row>
    <row r="14345" spans="1:6" x14ac:dyDescent="0.35">
      <c r="A14345" s="1">
        <v>113</v>
      </c>
      <c r="B14345" s="1" t="s">
        <v>135</v>
      </c>
      <c r="C14345" s="218">
        <v>44918</v>
      </c>
      <c r="D14345" s="218">
        <v>44917</v>
      </c>
      <c r="E14345" s="1">
        <v>2</v>
      </c>
      <c r="F14345" s="62">
        <v>108.25</v>
      </c>
    </row>
    <row r="14346" spans="1:6" x14ac:dyDescent="0.35">
      <c r="A14346" s="1">
        <v>113</v>
      </c>
      <c r="B14346" s="1" t="s">
        <v>135</v>
      </c>
      <c r="C14346" s="218">
        <v>44918</v>
      </c>
      <c r="D14346" s="218">
        <v>44918</v>
      </c>
      <c r="E14346" s="1">
        <v>8</v>
      </c>
      <c r="F14346" s="62">
        <v>310.11</v>
      </c>
    </row>
    <row r="14347" spans="1:6" x14ac:dyDescent="0.35">
      <c r="A14347" s="1">
        <v>113</v>
      </c>
      <c r="B14347" s="1" t="s">
        <v>135</v>
      </c>
      <c r="C14347" s="218">
        <v>44919</v>
      </c>
      <c r="D14347" s="218">
        <v>44917</v>
      </c>
      <c r="E14347" s="1">
        <v>1</v>
      </c>
      <c r="F14347" s="62">
        <v>54.4</v>
      </c>
    </row>
    <row r="14348" spans="1:6" x14ac:dyDescent="0.35">
      <c r="A14348" s="1">
        <v>113</v>
      </c>
      <c r="B14348" s="1" t="s">
        <v>135</v>
      </c>
      <c r="C14348" s="218">
        <v>44919</v>
      </c>
      <c r="D14348" s="218">
        <v>44918</v>
      </c>
      <c r="E14348" s="1">
        <v>4</v>
      </c>
      <c r="F14348" s="62">
        <v>155.82</v>
      </c>
    </row>
    <row r="14349" spans="1:6" x14ac:dyDescent="0.35">
      <c r="A14349" s="1">
        <v>113</v>
      </c>
      <c r="B14349" s="1" t="s">
        <v>135</v>
      </c>
      <c r="C14349" s="218">
        <v>44919</v>
      </c>
      <c r="D14349" s="218">
        <v>44919</v>
      </c>
      <c r="E14349" s="1">
        <v>9</v>
      </c>
      <c r="F14349" s="62">
        <v>270.81</v>
      </c>
    </row>
    <row r="14350" spans="1:6" x14ac:dyDescent="0.35">
      <c r="A14350" s="1">
        <v>113</v>
      </c>
      <c r="B14350" s="1" t="s">
        <v>135</v>
      </c>
      <c r="C14350" s="218">
        <v>44920</v>
      </c>
      <c r="D14350" s="218">
        <v>44918</v>
      </c>
      <c r="E14350" s="1">
        <v>1</v>
      </c>
      <c r="F14350" s="62">
        <v>54.35</v>
      </c>
    </row>
    <row r="14351" spans="1:6" x14ac:dyDescent="0.35">
      <c r="A14351" s="1">
        <v>113</v>
      </c>
      <c r="B14351" s="1" t="s">
        <v>135</v>
      </c>
      <c r="C14351" s="218">
        <v>44920</v>
      </c>
      <c r="D14351" s="218">
        <v>44919</v>
      </c>
      <c r="E14351" s="1">
        <v>2</v>
      </c>
      <c r="F14351" s="62">
        <v>77.959999999999994</v>
      </c>
    </row>
    <row r="14352" spans="1:6" x14ac:dyDescent="0.35">
      <c r="A14352" s="1">
        <v>113</v>
      </c>
      <c r="B14352" s="1" t="s">
        <v>135</v>
      </c>
      <c r="C14352" s="218">
        <v>44920</v>
      </c>
      <c r="D14352" s="218">
        <v>44920</v>
      </c>
      <c r="E14352" s="1">
        <v>4</v>
      </c>
      <c r="F14352" s="62">
        <v>186.76</v>
      </c>
    </row>
    <row r="14353" spans="1:6" x14ac:dyDescent="0.35">
      <c r="A14353" s="1">
        <v>113</v>
      </c>
      <c r="B14353" s="1" t="s">
        <v>135</v>
      </c>
      <c r="C14353" s="218">
        <v>44921</v>
      </c>
      <c r="D14353" s="218">
        <v>44919</v>
      </c>
      <c r="E14353" s="1">
        <v>3</v>
      </c>
      <c r="F14353" s="62">
        <v>131.91</v>
      </c>
    </row>
    <row r="14354" spans="1:6" x14ac:dyDescent="0.35">
      <c r="A14354" s="1">
        <v>113</v>
      </c>
      <c r="B14354" s="1" t="s">
        <v>135</v>
      </c>
      <c r="C14354" s="218">
        <v>44921</v>
      </c>
      <c r="D14354" s="218">
        <v>44920</v>
      </c>
      <c r="E14354" s="1">
        <v>4</v>
      </c>
      <c r="F14354" s="62">
        <v>94.54</v>
      </c>
    </row>
    <row r="14355" spans="1:6" x14ac:dyDescent="0.35">
      <c r="A14355" s="1">
        <v>113</v>
      </c>
      <c r="B14355" s="1" t="s">
        <v>135</v>
      </c>
      <c r="C14355" s="218">
        <v>44921</v>
      </c>
      <c r="D14355" s="218">
        <v>44921</v>
      </c>
      <c r="E14355" s="1">
        <v>1</v>
      </c>
      <c r="F14355" s="62">
        <v>54.35</v>
      </c>
    </row>
    <row r="14356" spans="1:6" x14ac:dyDescent="0.35">
      <c r="A14356" s="1">
        <v>113</v>
      </c>
      <c r="B14356" s="1" t="s">
        <v>135</v>
      </c>
      <c r="C14356" s="218">
        <v>44922</v>
      </c>
      <c r="D14356" s="218">
        <v>44919</v>
      </c>
      <c r="E14356" s="1">
        <v>3</v>
      </c>
      <c r="F14356" s="62">
        <v>69.69</v>
      </c>
    </row>
    <row r="14357" spans="1:6" x14ac:dyDescent="0.35">
      <c r="A14357" s="1">
        <v>113</v>
      </c>
      <c r="B14357" s="1" t="s">
        <v>135</v>
      </c>
      <c r="C14357" s="218">
        <v>44922</v>
      </c>
      <c r="D14357" s="218">
        <v>44920</v>
      </c>
      <c r="E14357" s="1">
        <v>3</v>
      </c>
      <c r="F14357" s="62">
        <v>100.33</v>
      </c>
    </row>
    <row r="14358" spans="1:6" x14ac:dyDescent="0.35">
      <c r="A14358" s="1">
        <v>113</v>
      </c>
      <c r="B14358" s="1" t="s">
        <v>135</v>
      </c>
      <c r="C14358" s="218">
        <v>44922</v>
      </c>
      <c r="D14358" s="218">
        <v>44921</v>
      </c>
      <c r="E14358" s="1">
        <v>7</v>
      </c>
      <c r="F14358" s="62">
        <v>194.92</v>
      </c>
    </row>
    <row r="14359" spans="1:6" x14ac:dyDescent="0.35">
      <c r="A14359" s="1">
        <v>113</v>
      </c>
      <c r="B14359" s="1" t="s">
        <v>135</v>
      </c>
      <c r="C14359" s="218">
        <v>44922</v>
      </c>
      <c r="D14359" s="218">
        <v>44922</v>
      </c>
      <c r="E14359" s="1">
        <v>4</v>
      </c>
      <c r="F14359" s="62">
        <v>124.79</v>
      </c>
    </row>
    <row r="14360" spans="1:6" x14ac:dyDescent="0.35">
      <c r="A14360" s="1">
        <v>113</v>
      </c>
      <c r="B14360" s="1" t="s">
        <v>135</v>
      </c>
      <c r="C14360" s="218">
        <v>44923</v>
      </c>
      <c r="D14360" s="218">
        <v>44920</v>
      </c>
      <c r="E14360" s="1">
        <v>2</v>
      </c>
      <c r="F14360" s="62">
        <v>78.11</v>
      </c>
    </row>
    <row r="14361" spans="1:6" x14ac:dyDescent="0.35">
      <c r="A14361" s="1">
        <v>113</v>
      </c>
      <c r="B14361" s="1" t="s">
        <v>135</v>
      </c>
      <c r="C14361" s="218">
        <v>44923</v>
      </c>
      <c r="D14361" s="218">
        <v>44922</v>
      </c>
      <c r="E14361" s="1">
        <v>4</v>
      </c>
      <c r="F14361" s="62">
        <v>125.48</v>
      </c>
    </row>
    <row r="14362" spans="1:6" x14ac:dyDescent="0.35">
      <c r="A14362" s="1">
        <v>113</v>
      </c>
      <c r="B14362" s="1" t="s">
        <v>135</v>
      </c>
      <c r="C14362" s="218">
        <v>44923</v>
      </c>
      <c r="D14362" s="218">
        <v>44923</v>
      </c>
      <c r="E14362" s="1">
        <v>3</v>
      </c>
      <c r="F14362" s="62">
        <v>70.83</v>
      </c>
    </row>
    <row r="14363" spans="1:6" x14ac:dyDescent="0.35">
      <c r="A14363" s="1">
        <v>113</v>
      </c>
      <c r="B14363" s="1" t="s">
        <v>135</v>
      </c>
      <c r="C14363" s="218">
        <v>44924</v>
      </c>
      <c r="D14363" s="218">
        <v>44920</v>
      </c>
      <c r="E14363" s="1">
        <v>1</v>
      </c>
      <c r="F14363" s="62">
        <v>23.66</v>
      </c>
    </row>
    <row r="14364" spans="1:6" x14ac:dyDescent="0.35">
      <c r="A14364" s="1">
        <v>113</v>
      </c>
      <c r="B14364" s="1" t="s">
        <v>135</v>
      </c>
      <c r="C14364" s="218">
        <v>44924</v>
      </c>
      <c r="D14364" s="218">
        <v>44921</v>
      </c>
      <c r="E14364" s="1">
        <v>6</v>
      </c>
      <c r="F14364" s="62">
        <v>233.93</v>
      </c>
    </row>
    <row r="14365" spans="1:6" x14ac:dyDescent="0.35">
      <c r="A14365" s="1">
        <v>113</v>
      </c>
      <c r="B14365" s="1" t="s">
        <v>135</v>
      </c>
      <c r="C14365" s="218">
        <v>44924</v>
      </c>
      <c r="D14365" s="218">
        <v>44922</v>
      </c>
      <c r="E14365" s="1">
        <v>1</v>
      </c>
      <c r="F14365" s="62">
        <v>23.76</v>
      </c>
    </row>
    <row r="14366" spans="1:6" x14ac:dyDescent="0.35">
      <c r="A14366" s="1">
        <v>113</v>
      </c>
      <c r="B14366" s="1" t="s">
        <v>135</v>
      </c>
      <c r="C14366" s="218">
        <v>44924</v>
      </c>
      <c r="D14366" s="218">
        <v>44923</v>
      </c>
      <c r="E14366" s="1">
        <v>5</v>
      </c>
      <c r="F14366" s="62">
        <v>118.35</v>
      </c>
    </row>
    <row r="14367" spans="1:6" x14ac:dyDescent="0.35">
      <c r="A14367" s="1">
        <v>113</v>
      </c>
      <c r="B14367" s="1" t="s">
        <v>135</v>
      </c>
      <c r="C14367" s="218">
        <v>44924</v>
      </c>
      <c r="D14367" s="218">
        <v>44924</v>
      </c>
      <c r="E14367" s="1">
        <v>2</v>
      </c>
      <c r="F14367" s="62">
        <v>47.22</v>
      </c>
    </row>
    <row r="14368" spans="1:6" x14ac:dyDescent="0.35">
      <c r="A14368" s="1">
        <v>113</v>
      </c>
      <c r="B14368" s="1" t="s">
        <v>135</v>
      </c>
      <c r="C14368" s="218">
        <v>44925</v>
      </c>
      <c r="D14368" s="218">
        <v>44922</v>
      </c>
      <c r="E14368" s="1">
        <v>4</v>
      </c>
      <c r="F14368" s="62">
        <v>127.26</v>
      </c>
    </row>
    <row r="14369" spans="1:6" x14ac:dyDescent="0.35">
      <c r="A14369" s="1">
        <v>113</v>
      </c>
      <c r="B14369" s="1" t="s">
        <v>135</v>
      </c>
      <c r="C14369" s="218">
        <v>44925</v>
      </c>
      <c r="D14369" s="218">
        <v>44923</v>
      </c>
      <c r="E14369" s="1">
        <v>4</v>
      </c>
      <c r="F14369" s="62">
        <v>94.79</v>
      </c>
    </row>
    <row r="14370" spans="1:6" x14ac:dyDescent="0.35">
      <c r="A14370" s="1">
        <v>113</v>
      </c>
      <c r="B14370" s="1" t="s">
        <v>135</v>
      </c>
      <c r="C14370" s="218">
        <v>44925</v>
      </c>
      <c r="D14370" s="218">
        <v>44924</v>
      </c>
      <c r="E14370" s="1">
        <v>4</v>
      </c>
      <c r="F14370" s="62">
        <v>124.79</v>
      </c>
    </row>
    <row r="14371" spans="1:6" x14ac:dyDescent="0.35">
      <c r="A14371" s="1">
        <v>113</v>
      </c>
      <c r="B14371" s="1" t="s">
        <v>135</v>
      </c>
      <c r="C14371" s="218">
        <v>44926</v>
      </c>
      <c r="D14371" s="218">
        <v>44923</v>
      </c>
      <c r="E14371" s="1">
        <v>2</v>
      </c>
      <c r="F14371" s="62">
        <v>77.760000000000005</v>
      </c>
    </row>
    <row r="14372" spans="1:6" x14ac:dyDescent="0.35">
      <c r="A14372" s="1">
        <v>113</v>
      </c>
      <c r="B14372" s="1" t="s">
        <v>135</v>
      </c>
      <c r="C14372" s="218">
        <v>44926</v>
      </c>
      <c r="D14372" s="218">
        <v>44924</v>
      </c>
      <c r="E14372" s="1">
        <v>3</v>
      </c>
      <c r="F14372" s="62">
        <v>131.81</v>
      </c>
    </row>
    <row r="14373" spans="1:6" x14ac:dyDescent="0.35">
      <c r="A14373" s="1">
        <v>113</v>
      </c>
      <c r="B14373" s="1" t="s">
        <v>135</v>
      </c>
      <c r="C14373" s="218">
        <v>44926</v>
      </c>
      <c r="D14373" s="218">
        <v>44925</v>
      </c>
      <c r="E14373" s="1">
        <v>3</v>
      </c>
      <c r="F14373" s="62">
        <v>70.930000000000007</v>
      </c>
    </row>
    <row r="14374" spans="1:6" x14ac:dyDescent="0.35">
      <c r="A14374" s="1">
        <v>113</v>
      </c>
      <c r="B14374" s="1" t="s">
        <v>135</v>
      </c>
      <c r="C14374" s="218">
        <v>44926</v>
      </c>
      <c r="D14374" s="218">
        <v>44926</v>
      </c>
      <c r="E14374" s="1">
        <v>1</v>
      </c>
      <c r="F14374" s="62">
        <v>23.71</v>
      </c>
    </row>
    <row r="14375" spans="1:6" x14ac:dyDescent="0.35">
      <c r="A14375" s="1">
        <v>113</v>
      </c>
      <c r="B14375" s="1" t="s">
        <v>135</v>
      </c>
      <c r="C14375" s="218">
        <v>44927</v>
      </c>
      <c r="D14375" s="218">
        <v>44924</v>
      </c>
      <c r="E14375" s="1">
        <v>1</v>
      </c>
      <c r="F14375" s="62">
        <v>54.25</v>
      </c>
    </row>
    <row r="14376" spans="1:6" x14ac:dyDescent="0.35">
      <c r="A14376" s="1">
        <v>113</v>
      </c>
      <c r="B14376" s="1" t="s">
        <v>135</v>
      </c>
      <c r="C14376" s="218">
        <v>44927</v>
      </c>
      <c r="D14376" s="218">
        <v>44925</v>
      </c>
      <c r="E14376" s="1">
        <v>1</v>
      </c>
      <c r="F14376" s="62">
        <v>23.71</v>
      </c>
    </row>
    <row r="14377" spans="1:6" x14ac:dyDescent="0.35">
      <c r="A14377" s="1">
        <v>113</v>
      </c>
      <c r="B14377" s="1" t="s">
        <v>135</v>
      </c>
      <c r="C14377" s="218">
        <v>44927</v>
      </c>
      <c r="D14377" s="218">
        <v>44926</v>
      </c>
      <c r="E14377" s="1">
        <v>4</v>
      </c>
      <c r="F14377" s="62">
        <v>125.58</v>
      </c>
    </row>
    <row r="14378" spans="1:6" x14ac:dyDescent="0.35">
      <c r="A14378" s="1">
        <v>113</v>
      </c>
      <c r="B14378" s="1" t="s">
        <v>135</v>
      </c>
      <c r="C14378" s="218">
        <v>44928</v>
      </c>
      <c r="D14378" s="218">
        <v>44924</v>
      </c>
      <c r="E14378" s="1">
        <v>1</v>
      </c>
      <c r="F14378" s="62">
        <v>53.56</v>
      </c>
    </row>
    <row r="14379" spans="1:6" x14ac:dyDescent="0.35">
      <c r="A14379" s="1">
        <v>113</v>
      </c>
      <c r="B14379" s="1" t="s">
        <v>135</v>
      </c>
      <c r="C14379" s="218">
        <v>44928</v>
      </c>
      <c r="D14379" s="218">
        <v>44925</v>
      </c>
      <c r="E14379" s="1">
        <v>3</v>
      </c>
      <c r="F14379" s="62">
        <v>127.61</v>
      </c>
    </row>
    <row r="14380" spans="1:6" x14ac:dyDescent="0.35">
      <c r="A14380" s="1">
        <v>113</v>
      </c>
      <c r="B14380" s="1" t="s">
        <v>135</v>
      </c>
      <c r="C14380" s="218">
        <v>44928</v>
      </c>
      <c r="D14380" s="218">
        <v>44926</v>
      </c>
      <c r="E14380" s="1">
        <v>6</v>
      </c>
      <c r="F14380" s="62">
        <v>203.19</v>
      </c>
    </row>
    <row r="14381" spans="1:6" x14ac:dyDescent="0.35">
      <c r="A14381" s="1">
        <v>113</v>
      </c>
      <c r="B14381" s="1" t="s">
        <v>135</v>
      </c>
      <c r="C14381" s="218">
        <v>44928</v>
      </c>
      <c r="D14381" s="218">
        <v>44928</v>
      </c>
      <c r="E14381" s="1">
        <v>2</v>
      </c>
      <c r="F14381" s="62">
        <v>75.19</v>
      </c>
    </row>
    <row r="14382" spans="1:6" x14ac:dyDescent="0.35">
      <c r="A14382" s="1">
        <v>113</v>
      </c>
      <c r="B14382" s="1" t="s">
        <v>135</v>
      </c>
      <c r="C14382" s="218">
        <v>44929</v>
      </c>
      <c r="D14382" s="218">
        <v>44926</v>
      </c>
      <c r="E14382" s="1">
        <v>1</v>
      </c>
      <c r="F14382" s="62">
        <v>23.76</v>
      </c>
    </row>
    <row r="14383" spans="1:6" x14ac:dyDescent="0.35">
      <c r="A14383" s="1">
        <v>113</v>
      </c>
      <c r="B14383" s="1" t="s">
        <v>135</v>
      </c>
      <c r="C14383" s="218">
        <v>44929</v>
      </c>
      <c r="D14383" s="218">
        <v>44927</v>
      </c>
      <c r="E14383" s="1">
        <v>1</v>
      </c>
      <c r="F14383" s="62">
        <v>52.07</v>
      </c>
    </row>
    <row r="14384" spans="1:6" x14ac:dyDescent="0.35">
      <c r="A14384" s="1">
        <v>113</v>
      </c>
      <c r="B14384" s="1" t="s">
        <v>135</v>
      </c>
      <c r="C14384" s="218">
        <v>44929</v>
      </c>
      <c r="D14384" s="218">
        <v>44928</v>
      </c>
      <c r="E14384" s="1">
        <v>4</v>
      </c>
      <c r="F14384" s="62">
        <v>187.01</v>
      </c>
    </row>
    <row r="14385" spans="1:6" x14ac:dyDescent="0.35">
      <c r="A14385" s="1">
        <v>113</v>
      </c>
      <c r="B14385" s="1" t="s">
        <v>135</v>
      </c>
      <c r="C14385" s="218">
        <v>44929</v>
      </c>
      <c r="D14385" s="218">
        <v>44929</v>
      </c>
      <c r="E14385" s="1">
        <v>7</v>
      </c>
      <c r="F14385" s="62">
        <v>196.46</v>
      </c>
    </row>
    <row r="14386" spans="1:6" x14ac:dyDescent="0.35">
      <c r="A14386" s="1">
        <v>113</v>
      </c>
      <c r="B14386" s="1" t="s">
        <v>135</v>
      </c>
      <c r="C14386" s="218">
        <v>44930</v>
      </c>
      <c r="D14386" s="218">
        <v>44929</v>
      </c>
      <c r="E14386" s="1">
        <v>6</v>
      </c>
      <c r="F14386" s="62">
        <v>142.56</v>
      </c>
    </row>
    <row r="14387" spans="1:6" x14ac:dyDescent="0.35">
      <c r="A14387" s="1">
        <v>113</v>
      </c>
      <c r="B14387" s="1" t="s">
        <v>135</v>
      </c>
      <c r="C14387" s="218">
        <v>44930</v>
      </c>
      <c r="D14387" s="218">
        <v>44930</v>
      </c>
      <c r="E14387" s="1">
        <v>7</v>
      </c>
      <c r="F14387" s="62">
        <v>227.25</v>
      </c>
    </row>
    <row r="14388" spans="1:6" x14ac:dyDescent="0.35">
      <c r="A14388" s="1">
        <v>113</v>
      </c>
      <c r="B14388" s="1" t="s">
        <v>135</v>
      </c>
      <c r="C14388" s="218">
        <v>44931</v>
      </c>
      <c r="D14388" s="218">
        <v>44929</v>
      </c>
      <c r="E14388" s="1">
        <v>3</v>
      </c>
      <c r="F14388" s="62">
        <v>162.46</v>
      </c>
    </row>
    <row r="14389" spans="1:6" x14ac:dyDescent="0.35">
      <c r="A14389" s="1">
        <v>113</v>
      </c>
      <c r="B14389" s="1" t="s">
        <v>135</v>
      </c>
      <c r="C14389" s="218">
        <v>44931</v>
      </c>
      <c r="D14389" s="218">
        <v>44930</v>
      </c>
      <c r="E14389" s="1">
        <v>1</v>
      </c>
      <c r="F14389" s="62">
        <v>54.45</v>
      </c>
    </row>
    <row r="14390" spans="1:6" x14ac:dyDescent="0.35">
      <c r="A14390" s="1">
        <v>113</v>
      </c>
      <c r="B14390" s="1" t="s">
        <v>135</v>
      </c>
      <c r="C14390" s="218">
        <v>44931</v>
      </c>
      <c r="D14390" s="218">
        <v>44931</v>
      </c>
      <c r="E14390" s="1">
        <v>5</v>
      </c>
      <c r="F14390" s="62">
        <v>179.04</v>
      </c>
    </row>
    <row r="14391" spans="1:6" x14ac:dyDescent="0.35">
      <c r="A14391" s="1">
        <v>113</v>
      </c>
      <c r="B14391" s="1" t="s">
        <v>135</v>
      </c>
      <c r="C14391" s="218">
        <v>44932</v>
      </c>
      <c r="D14391" s="218">
        <v>44929</v>
      </c>
      <c r="E14391" s="1">
        <v>1</v>
      </c>
      <c r="F14391" s="62">
        <v>51.48</v>
      </c>
    </row>
    <row r="14392" spans="1:6" x14ac:dyDescent="0.35">
      <c r="A14392" s="1">
        <v>113</v>
      </c>
      <c r="B14392" s="1" t="s">
        <v>135</v>
      </c>
      <c r="C14392" s="218">
        <v>44932</v>
      </c>
      <c r="D14392" s="218">
        <v>44930</v>
      </c>
      <c r="E14392" s="1">
        <v>1</v>
      </c>
      <c r="F14392" s="62">
        <v>54.15</v>
      </c>
    </row>
    <row r="14393" spans="1:6" x14ac:dyDescent="0.35">
      <c r="A14393" s="1">
        <v>113</v>
      </c>
      <c r="B14393" s="1" t="s">
        <v>135</v>
      </c>
      <c r="C14393" s="218">
        <v>44932</v>
      </c>
      <c r="D14393" s="218">
        <v>44931</v>
      </c>
      <c r="E14393" s="1">
        <v>1</v>
      </c>
      <c r="F14393" s="62">
        <v>54.35</v>
      </c>
    </row>
    <row r="14394" spans="1:6" x14ac:dyDescent="0.35">
      <c r="A14394" s="1">
        <v>113</v>
      </c>
      <c r="B14394" s="1" t="s">
        <v>135</v>
      </c>
      <c r="C14394" s="218">
        <v>44932</v>
      </c>
      <c r="D14394" s="218">
        <v>44932</v>
      </c>
      <c r="E14394" s="1">
        <v>6</v>
      </c>
      <c r="F14394" s="62">
        <v>233.88</v>
      </c>
    </row>
    <row r="14395" spans="1:6" x14ac:dyDescent="0.35">
      <c r="A14395" s="1">
        <v>113</v>
      </c>
      <c r="B14395" s="1" t="s">
        <v>135</v>
      </c>
      <c r="C14395" s="218">
        <v>44933</v>
      </c>
      <c r="D14395" s="218">
        <v>44930</v>
      </c>
      <c r="E14395" s="1">
        <v>1</v>
      </c>
      <c r="F14395" s="62">
        <v>49.5</v>
      </c>
    </row>
    <row r="14396" spans="1:6" x14ac:dyDescent="0.35">
      <c r="A14396" s="1">
        <v>113</v>
      </c>
      <c r="B14396" s="1" t="s">
        <v>135</v>
      </c>
      <c r="C14396" s="218">
        <v>44933</v>
      </c>
      <c r="D14396" s="218">
        <v>44933</v>
      </c>
      <c r="E14396" s="1">
        <v>5</v>
      </c>
      <c r="F14396" s="62">
        <v>177.4</v>
      </c>
    </row>
    <row r="14397" spans="1:6" x14ac:dyDescent="0.35">
      <c r="A14397" s="1">
        <v>113</v>
      </c>
      <c r="B14397" s="1" t="s">
        <v>135</v>
      </c>
      <c r="C14397" s="218">
        <v>44934</v>
      </c>
      <c r="D14397" s="218">
        <v>44931</v>
      </c>
      <c r="E14397" s="1">
        <v>1</v>
      </c>
      <c r="F14397" s="62">
        <v>54.45</v>
      </c>
    </row>
    <row r="14398" spans="1:6" x14ac:dyDescent="0.35">
      <c r="A14398" s="1">
        <v>113</v>
      </c>
      <c r="B14398" s="1" t="s">
        <v>135</v>
      </c>
      <c r="C14398" s="218">
        <v>44934</v>
      </c>
      <c r="D14398" s="218">
        <v>44932</v>
      </c>
      <c r="E14398" s="1">
        <v>1</v>
      </c>
      <c r="F14398" s="62">
        <v>23.66</v>
      </c>
    </row>
    <row r="14399" spans="1:6" x14ac:dyDescent="0.35">
      <c r="A14399" s="1">
        <v>113</v>
      </c>
      <c r="B14399" s="1" t="s">
        <v>135</v>
      </c>
      <c r="C14399" s="218">
        <v>44934</v>
      </c>
      <c r="D14399" s="218">
        <v>44933</v>
      </c>
      <c r="E14399" s="1">
        <v>2</v>
      </c>
      <c r="F14399" s="62">
        <v>47.32</v>
      </c>
    </row>
    <row r="14400" spans="1:6" x14ac:dyDescent="0.35">
      <c r="A14400" s="1">
        <v>113</v>
      </c>
      <c r="B14400" s="1" t="s">
        <v>135</v>
      </c>
      <c r="C14400" s="218">
        <v>44934</v>
      </c>
      <c r="D14400" s="218">
        <v>44934</v>
      </c>
      <c r="E14400" s="1">
        <v>5</v>
      </c>
      <c r="F14400" s="62">
        <v>179.83</v>
      </c>
    </row>
    <row r="14401" spans="1:6" x14ac:dyDescent="0.35">
      <c r="A14401" s="1">
        <v>113</v>
      </c>
      <c r="B14401" s="1" t="s">
        <v>135</v>
      </c>
      <c r="C14401" s="218">
        <v>44935</v>
      </c>
      <c r="D14401" s="218">
        <v>44933</v>
      </c>
      <c r="E14401" s="1">
        <v>2</v>
      </c>
      <c r="F14401" s="62">
        <v>77.959999999999994</v>
      </c>
    </row>
    <row r="14402" spans="1:6" x14ac:dyDescent="0.35">
      <c r="A14402" s="1">
        <v>113</v>
      </c>
      <c r="B14402" s="1" t="s">
        <v>135</v>
      </c>
      <c r="C14402" s="218">
        <v>44935</v>
      </c>
      <c r="D14402" s="218">
        <v>44934</v>
      </c>
      <c r="E14402" s="1">
        <v>4</v>
      </c>
      <c r="F14402" s="62">
        <v>125.53</v>
      </c>
    </row>
    <row r="14403" spans="1:6" x14ac:dyDescent="0.35">
      <c r="A14403" s="1">
        <v>113</v>
      </c>
      <c r="B14403" s="1" t="s">
        <v>135</v>
      </c>
      <c r="C14403" s="218">
        <v>44935</v>
      </c>
      <c r="D14403" s="218">
        <v>44935</v>
      </c>
      <c r="E14403" s="1">
        <v>5</v>
      </c>
      <c r="F14403" s="62">
        <v>271.95</v>
      </c>
    </row>
    <row r="14404" spans="1:6" x14ac:dyDescent="0.35">
      <c r="A14404" s="1">
        <v>113</v>
      </c>
      <c r="B14404" s="1" t="s">
        <v>135</v>
      </c>
      <c r="C14404" s="218">
        <v>44936</v>
      </c>
      <c r="D14404" s="218">
        <v>44934</v>
      </c>
      <c r="E14404" s="1">
        <v>1</v>
      </c>
      <c r="F14404" s="62">
        <v>23.66</v>
      </c>
    </row>
    <row r="14405" spans="1:6" x14ac:dyDescent="0.35">
      <c r="A14405" s="1">
        <v>113</v>
      </c>
      <c r="B14405" s="1" t="s">
        <v>135</v>
      </c>
      <c r="C14405" s="218">
        <v>44936</v>
      </c>
      <c r="D14405" s="218">
        <v>44935</v>
      </c>
      <c r="E14405" s="1">
        <v>2</v>
      </c>
      <c r="F14405" s="62">
        <v>108.9</v>
      </c>
    </row>
    <row r="14406" spans="1:6" x14ac:dyDescent="0.35">
      <c r="A14406" s="1">
        <v>113</v>
      </c>
      <c r="B14406" s="1" t="s">
        <v>135</v>
      </c>
      <c r="C14406" s="218">
        <v>44936</v>
      </c>
      <c r="D14406" s="218">
        <v>44936</v>
      </c>
      <c r="E14406" s="1">
        <v>5</v>
      </c>
      <c r="F14406" s="62">
        <v>179.98</v>
      </c>
    </row>
    <row r="14407" spans="1:6" x14ac:dyDescent="0.35">
      <c r="A14407" s="1">
        <v>113</v>
      </c>
      <c r="B14407" s="1" t="s">
        <v>135</v>
      </c>
      <c r="C14407" s="218">
        <v>44937</v>
      </c>
      <c r="D14407" s="218">
        <v>44936</v>
      </c>
      <c r="E14407" s="1">
        <v>1</v>
      </c>
      <c r="F14407" s="62">
        <v>52.47</v>
      </c>
    </row>
    <row r="14408" spans="1:6" x14ac:dyDescent="0.35">
      <c r="A14408" s="1">
        <v>113</v>
      </c>
      <c r="B14408" s="1" t="s">
        <v>135</v>
      </c>
      <c r="C14408" s="218">
        <v>44937</v>
      </c>
      <c r="D14408" s="218">
        <v>44937</v>
      </c>
      <c r="E14408" s="1">
        <v>9</v>
      </c>
      <c r="F14408" s="62">
        <v>305.41000000000003</v>
      </c>
    </row>
    <row r="14409" spans="1:6" x14ac:dyDescent="0.35">
      <c r="A14409" s="1">
        <v>113</v>
      </c>
      <c r="B14409" s="1" t="s">
        <v>135</v>
      </c>
      <c r="C14409" s="218">
        <v>44938</v>
      </c>
      <c r="D14409" s="218">
        <v>44936</v>
      </c>
      <c r="E14409" s="1">
        <v>2</v>
      </c>
      <c r="F14409" s="62">
        <v>78.010000000000005</v>
      </c>
    </row>
    <row r="14410" spans="1:6" x14ac:dyDescent="0.35">
      <c r="A14410" s="1">
        <v>113</v>
      </c>
      <c r="B14410" s="1" t="s">
        <v>135</v>
      </c>
      <c r="C14410" s="218">
        <v>44938</v>
      </c>
      <c r="D14410" s="218">
        <v>44937</v>
      </c>
      <c r="E14410" s="1">
        <v>1</v>
      </c>
      <c r="F14410" s="62">
        <v>54.45</v>
      </c>
    </row>
    <row r="14411" spans="1:6" x14ac:dyDescent="0.35">
      <c r="A14411" s="1">
        <v>113</v>
      </c>
      <c r="B14411" s="1" t="s">
        <v>135</v>
      </c>
      <c r="C14411" s="218">
        <v>44938</v>
      </c>
      <c r="D14411" s="218">
        <v>44938</v>
      </c>
      <c r="E14411" s="1">
        <v>9</v>
      </c>
      <c r="F14411" s="62">
        <v>336</v>
      </c>
    </row>
    <row r="14412" spans="1:6" x14ac:dyDescent="0.35">
      <c r="A14412" s="1">
        <v>113</v>
      </c>
      <c r="B14412" s="1" t="s">
        <v>135</v>
      </c>
      <c r="C14412" s="218">
        <v>44939</v>
      </c>
      <c r="D14412" s="218">
        <v>44937</v>
      </c>
      <c r="E14412" s="1">
        <v>1</v>
      </c>
      <c r="F14412" s="62">
        <v>23.76</v>
      </c>
    </row>
    <row r="14413" spans="1:6" x14ac:dyDescent="0.35">
      <c r="A14413" s="1">
        <v>113</v>
      </c>
      <c r="B14413" s="1" t="s">
        <v>135</v>
      </c>
      <c r="C14413" s="218">
        <v>44939</v>
      </c>
      <c r="D14413" s="218">
        <v>44938</v>
      </c>
      <c r="E14413" s="1">
        <v>3</v>
      </c>
      <c r="F14413" s="62">
        <v>101.82</v>
      </c>
    </row>
    <row r="14414" spans="1:6" x14ac:dyDescent="0.35">
      <c r="A14414" s="1">
        <v>113</v>
      </c>
      <c r="B14414" s="1" t="s">
        <v>135</v>
      </c>
      <c r="C14414" s="218">
        <v>44939</v>
      </c>
      <c r="D14414" s="218">
        <v>44939</v>
      </c>
      <c r="E14414" s="1">
        <v>10</v>
      </c>
      <c r="F14414" s="62">
        <v>390.5</v>
      </c>
    </row>
    <row r="14415" spans="1:6" x14ac:dyDescent="0.35">
      <c r="A14415" s="1">
        <v>113</v>
      </c>
      <c r="B14415" s="1" t="s">
        <v>135</v>
      </c>
      <c r="C14415" s="218">
        <v>44940</v>
      </c>
      <c r="D14415" s="218">
        <v>44938</v>
      </c>
      <c r="E14415" s="1">
        <v>1</v>
      </c>
      <c r="F14415" s="62">
        <v>54.45</v>
      </c>
    </row>
    <row r="14416" spans="1:6" x14ac:dyDescent="0.35">
      <c r="A14416" s="1">
        <v>113</v>
      </c>
      <c r="B14416" s="1" t="s">
        <v>135</v>
      </c>
      <c r="C14416" s="218">
        <v>44940</v>
      </c>
      <c r="D14416" s="218">
        <v>44940</v>
      </c>
      <c r="E14416" s="1">
        <v>16</v>
      </c>
      <c r="F14416" s="62">
        <v>500.38</v>
      </c>
    </row>
    <row r="14417" spans="1:6" x14ac:dyDescent="0.35">
      <c r="A14417" s="1">
        <v>113</v>
      </c>
      <c r="B14417" s="1" t="s">
        <v>135</v>
      </c>
      <c r="C14417" s="218">
        <v>44941</v>
      </c>
      <c r="D14417" s="218">
        <v>44939</v>
      </c>
      <c r="E14417" s="1">
        <v>1</v>
      </c>
      <c r="F14417" s="62">
        <v>54.35</v>
      </c>
    </row>
    <row r="14418" spans="1:6" x14ac:dyDescent="0.35">
      <c r="A14418" s="1">
        <v>113</v>
      </c>
      <c r="B14418" s="1" t="s">
        <v>135</v>
      </c>
      <c r="C14418" s="218">
        <v>44941</v>
      </c>
      <c r="D14418" s="218">
        <v>44941</v>
      </c>
      <c r="E14418" s="1">
        <v>14</v>
      </c>
      <c r="F14418" s="62">
        <v>546.42999999999995</v>
      </c>
    </row>
    <row r="14419" spans="1:6" x14ac:dyDescent="0.35">
      <c r="A14419" s="1">
        <v>113</v>
      </c>
      <c r="B14419" s="1" t="s">
        <v>135</v>
      </c>
      <c r="C14419" s="218">
        <v>44942</v>
      </c>
      <c r="D14419" s="218">
        <v>44940</v>
      </c>
      <c r="E14419" s="1">
        <v>4</v>
      </c>
      <c r="F14419" s="62">
        <v>119.59</v>
      </c>
    </row>
    <row r="14420" spans="1:6" x14ac:dyDescent="0.35">
      <c r="A14420" s="1">
        <v>113</v>
      </c>
      <c r="B14420" s="1" t="s">
        <v>135</v>
      </c>
      <c r="C14420" s="218">
        <v>44942</v>
      </c>
      <c r="D14420" s="218">
        <v>44942</v>
      </c>
      <c r="E14420" s="1">
        <v>11</v>
      </c>
      <c r="F14420" s="62">
        <v>352.83</v>
      </c>
    </row>
    <row r="14421" spans="1:6" x14ac:dyDescent="0.35">
      <c r="A14421" s="1">
        <v>113</v>
      </c>
      <c r="B14421" s="1" t="s">
        <v>135</v>
      </c>
      <c r="C14421" s="218">
        <v>44943</v>
      </c>
      <c r="D14421" s="218">
        <v>44940</v>
      </c>
      <c r="E14421" s="1">
        <v>1</v>
      </c>
      <c r="F14421" s="62">
        <v>50.89</v>
      </c>
    </row>
    <row r="14422" spans="1:6" x14ac:dyDescent="0.35">
      <c r="A14422" s="1">
        <v>113</v>
      </c>
      <c r="B14422" s="1" t="s">
        <v>135</v>
      </c>
      <c r="C14422" s="218">
        <v>44943</v>
      </c>
      <c r="D14422" s="218">
        <v>44943</v>
      </c>
      <c r="E14422" s="1">
        <v>4</v>
      </c>
      <c r="F14422" s="62">
        <v>155.43</v>
      </c>
    </row>
    <row r="14423" spans="1:6" x14ac:dyDescent="0.35">
      <c r="A14423" s="1">
        <v>113</v>
      </c>
      <c r="B14423" s="1" t="s">
        <v>135</v>
      </c>
      <c r="C14423" s="218">
        <v>44944</v>
      </c>
      <c r="D14423" s="218">
        <v>44941</v>
      </c>
      <c r="E14423" s="1">
        <v>1</v>
      </c>
      <c r="F14423" s="62">
        <v>23.66</v>
      </c>
    </row>
    <row r="14424" spans="1:6" x14ac:dyDescent="0.35">
      <c r="A14424" s="1">
        <v>113</v>
      </c>
      <c r="B14424" s="1" t="s">
        <v>135</v>
      </c>
      <c r="C14424" s="218">
        <v>44944</v>
      </c>
      <c r="D14424" s="218">
        <v>44942</v>
      </c>
      <c r="E14424" s="1">
        <v>2</v>
      </c>
      <c r="F14424" s="62">
        <v>77.56</v>
      </c>
    </row>
    <row r="14425" spans="1:6" x14ac:dyDescent="0.35">
      <c r="A14425" s="1">
        <v>113</v>
      </c>
      <c r="B14425" s="1" t="s">
        <v>135</v>
      </c>
      <c r="C14425" s="218">
        <v>44944</v>
      </c>
      <c r="D14425" s="218">
        <v>44943</v>
      </c>
      <c r="E14425" s="1">
        <v>3</v>
      </c>
      <c r="F14425" s="62">
        <v>101.72</v>
      </c>
    </row>
    <row r="14426" spans="1:6" x14ac:dyDescent="0.35">
      <c r="A14426" s="1">
        <v>113</v>
      </c>
      <c r="B14426" s="1" t="s">
        <v>135</v>
      </c>
      <c r="C14426" s="218">
        <v>44944</v>
      </c>
      <c r="D14426" s="218">
        <v>44944</v>
      </c>
      <c r="E14426" s="1">
        <v>8</v>
      </c>
      <c r="F14426" s="62">
        <v>281.3</v>
      </c>
    </row>
    <row r="14427" spans="1:6" x14ac:dyDescent="0.35">
      <c r="A14427" s="1">
        <v>113</v>
      </c>
      <c r="B14427" s="1" t="s">
        <v>135</v>
      </c>
      <c r="C14427" s="218">
        <v>44945</v>
      </c>
      <c r="D14427" s="218">
        <v>44942</v>
      </c>
      <c r="E14427" s="1">
        <v>1</v>
      </c>
      <c r="F14427" s="62">
        <v>54.3</v>
      </c>
    </row>
    <row r="14428" spans="1:6" x14ac:dyDescent="0.35">
      <c r="A14428" s="1">
        <v>113</v>
      </c>
      <c r="B14428" s="1" t="s">
        <v>135</v>
      </c>
      <c r="C14428" s="218">
        <v>44945</v>
      </c>
      <c r="D14428" s="218">
        <v>44945</v>
      </c>
      <c r="E14428" s="1">
        <v>12</v>
      </c>
      <c r="F14428" s="62">
        <v>406.68</v>
      </c>
    </row>
    <row r="14429" spans="1:6" x14ac:dyDescent="0.35">
      <c r="A14429" s="1">
        <v>113</v>
      </c>
      <c r="B14429" s="1" t="s">
        <v>135</v>
      </c>
      <c r="C14429" s="218">
        <v>44946</v>
      </c>
      <c r="D14429" s="218">
        <v>44944</v>
      </c>
      <c r="E14429" s="1">
        <v>3</v>
      </c>
      <c r="F14429" s="62">
        <v>158.94</v>
      </c>
    </row>
    <row r="14430" spans="1:6" x14ac:dyDescent="0.35">
      <c r="A14430" s="1">
        <v>113</v>
      </c>
      <c r="B14430" s="1" t="s">
        <v>135</v>
      </c>
      <c r="C14430" s="218">
        <v>44946</v>
      </c>
      <c r="D14430" s="218">
        <v>44945</v>
      </c>
      <c r="E14430" s="1">
        <v>4</v>
      </c>
      <c r="F14430" s="62">
        <v>94.24</v>
      </c>
    </row>
    <row r="14431" spans="1:6" x14ac:dyDescent="0.35">
      <c r="A14431" s="1">
        <v>113</v>
      </c>
      <c r="B14431" s="1" t="s">
        <v>135</v>
      </c>
      <c r="C14431" s="218">
        <v>44946</v>
      </c>
      <c r="D14431" s="218">
        <v>44946</v>
      </c>
      <c r="E14431" s="1">
        <v>5</v>
      </c>
      <c r="F14431" s="62">
        <v>210.22</v>
      </c>
    </row>
    <row r="14432" spans="1:6" x14ac:dyDescent="0.35">
      <c r="A14432" s="1">
        <v>113</v>
      </c>
      <c r="B14432" s="1" t="s">
        <v>135</v>
      </c>
      <c r="C14432" s="218">
        <v>44948</v>
      </c>
      <c r="D14432" s="218">
        <v>44945</v>
      </c>
      <c r="E14432" s="1">
        <v>1</v>
      </c>
      <c r="F14432" s="62">
        <v>23.76</v>
      </c>
    </row>
    <row r="14433" spans="1:6" x14ac:dyDescent="0.35">
      <c r="A14433" s="1">
        <v>113</v>
      </c>
      <c r="B14433" s="1" t="s">
        <v>135</v>
      </c>
      <c r="C14433" s="218">
        <v>44948</v>
      </c>
      <c r="D14433" s="218">
        <v>44946</v>
      </c>
      <c r="E14433" s="1">
        <v>1</v>
      </c>
      <c r="F14433" s="62">
        <v>23.66</v>
      </c>
    </row>
    <row r="14434" spans="1:6" x14ac:dyDescent="0.35">
      <c r="A14434" s="1">
        <v>113</v>
      </c>
      <c r="B14434" s="1" t="s">
        <v>135</v>
      </c>
      <c r="C14434" s="218">
        <v>44948</v>
      </c>
      <c r="D14434" s="218">
        <v>44947</v>
      </c>
      <c r="E14434" s="1">
        <v>7</v>
      </c>
      <c r="F14434" s="62">
        <v>318.92</v>
      </c>
    </row>
    <row r="14435" spans="1:6" x14ac:dyDescent="0.35">
      <c r="A14435" s="1">
        <v>113</v>
      </c>
      <c r="B14435" s="1" t="s">
        <v>135</v>
      </c>
      <c r="C14435" s="218">
        <v>44948</v>
      </c>
      <c r="D14435" s="218">
        <v>44948</v>
      </c>
      <c r="E14435" s="1">
        <v>3</v>
      </c>
      <c r="F14435" s="62">
        <v>71.08</v>
      </c>
    </row>
    <row r="14436" spans="1:6" x14ac:dyDescent="0.35">
      <c r="A14436" s="1">
        <v>113</v>
      </c>
      <c r="B14436" s="1" t="s">
        <v>135</v>
      </c>
      <c r="C14436" s="218">
        <v>44949</v>
      </c>
      <c r="D14436" s="218">
        <v>44947</v>
      </c>
      <c r="E14436" s="1">
        <v>1</v>
      </c>
      <c r="F14436" s="62">
        <v>54.35</v>
      </c>
    </row>
    <row r="14437" spans="1:6" x14ac:dyDescent="0.35">
      <c r="A14437" s="1">
        <v>113</v>
      </c>
      <c r="B14437" s="1" t="s">
        <v>135</v>
      </c>
      <c r="C14437" s="218">
        <v>44949</v>
      </c>
      <c r="D14437" s="218">
        <v>44948</v>
      </c>
      <c r="E14437" s="1">
        <v>5</v>
      </c>
      <c r="F14437" s="62">
        <v>149.19</v>
      </c>
    </row>
    <row r="14438" spans="1:6" x14ac:dyDescent="0.35">
      <c r="A14438" s="1">
        <v>113</v>
      </c>
      <c r="B14438" s="1" t="s">
        <v>135</v>
      </c>
      <c r="C14438" s="218">
        <v>44949</v>
      </c>
      <c r="D14438" s="218">
        <v>44949</v>
      </c>
      <c r="E14438" s="1">
        <v>5</v>
      </c>
      <c r="F14438" s="62">
        <v>209.38</v>
      </c>
    </row>
    <row r="14439" spans="1:6" x14ac:dyDescent="0.35">
      <c r="A14439" s="1">
        <v>113</v>
      </c>
      <c r="B14439" s="1" t="s">
        <v>135</v>
      </c>
      <c r="C14439" s="218">
        <v>44950</v>
      </c>
      <c r="D14439" s="218">
        <v>44948</v>
      </c>
      <c r="E14439" s="1">
        <v>2</v>
      </c>
      <c r="F14439" s="62">
        <v>107.17</v>
      </c>
    </row>
    <row r="14440" spans="1:6" x14ac:dyDescent="0.35">
      <c r="A14440" s="1">
        <v>113</v>
      </c>
      <c r="B14440" s="1" t="s">
        <v>135</v>
      </c>
      <c r="C14440" s="218">
        <v>44950</v>
      </c>
      <c r="D14440" s="218">
        <v>44949</v>
      </c>
      <c r="E14440" s="1">
        <v>4</v>
      </c>
      <c r="F14440" s="62">
        <v>94.34</v>
      </c>
    </row>
    <row r="14441" spans="1:6" x14ac:dyDescent="0.35">
      <c r="A14441" s="1">
        <v>113</v>
      </c>
      <c r="B14441" s="1" t="s">
        <v>135</v>
      </c>
      <c r="C14441" s="218">
        <v>44950</v>
      </c>
      <c r="D14441" s="218">
        <v>44950</v>
      </c>
      <c r="E14441" s="1">
        <v>7</v>
      </c>
      <c r="F14441" s="62">
        <v>196.31</v>
      </c>
    </row>
    <row r="14442" spans="1:6" x14ac:dyDescent="0.35">
      <c r="A14442" s="1">
        <v>113</v>
      </c>
      <c r="B14442" s="1" t="s">
        <v>135</v>
      </c>
      <c r="C14442" s="218">
        <v>44951</v>
      </c>
      <c r="D14442" s="218">
        <v>44949</v>
      </c>
      <c r="E14442" s="1">
        <v>1</v>
      </c>
      <c r="F14442" s="62">
        <v>23.66</v>
      </c>
    </row>
    <row r="14443" spans="1:6" x14ac:dyDescent="0.35">
      <c r="A14443" s="1">
        <v>113</v>
      </c>
      <c r="B14443" s="1" t="s">
        <v>135</v>
      </c>
      <c r="C14443" s="218">
        <v>44951</v>
      </c>
      <c r="D14443" s="218">
        <v>44951</v>
      </c>
      <c r="E14443" s="1">
        <v>10</v>
      </c>
      <c r="F14443" s="62">
        <v>359.71</v>
      </c>
    </row>
    <row r="14444" spans="1:6" x14ac:dyDescent="0.35">
      <c r="A14444" s="1">
        <v>114</v>
      </c>
      <c r="B14444" s="1" t="s">
        <v>136</v>
      </c>
      <c r="C14444" s="218">
        <v>44878</v>
      </c>
      <c r="D14444" s="218">
        <v>44878</v>
      </c>
      <c r="E14444" s="1">
        <v>7</v>
      </c>
      <c r="F14444" s="62">
        <v>217.7</v>
      </c>
    </row>
    <row r="14445" spans="1:6" x14ac:dyDescent="0.35">
      <c r="A14445" s="1">
        <v>114</v>
      </c>
      <c r="B14445" s="1" t="s">
        <v>136</v>
      </c>
      <c r="C14445" s="218">
        <v>44879</v>
      </c>
      <c r="D14445" s="218">
        <v>44878</v>
      </c>
      <c r="E14445" s="1">
        <v>3</v>
      </c>
      <c r="F14445" s="62">
        <v>70.78</v>
      </c>
    </row>
    <row r="14446" spans="1:6" x14ac:dyDescent="0.35">
      <c r="A14446" s="1">
        <v>114</v>
      </c>
      <c r="B14446" s="1" t="s">
        <v>136</v>
      </c>
      <c r="C14446" s="218">
        <v>44879</v>
      </c>
      <c r="D14446" s="218">
        <v>44879</v>
      </c>
      <c r="E14446" s="1">
        <v>4</v>
      </c>
      <c r="F14446" s="62">
        <v>141.33000000000001</v>
      </c>
    </row>
    <row r="14447" spans="1:6" x14ac:dyDescent="0.35">
      <c r="A14447" s="1">
        <v>114</v>
      </c>
      <c r="B14447" s="1" t="s">
        <v>136</v>
      </c>
      <c r="C14447" s="218">
        <v>44881</v>
      </c>
      <c r="D14447" s="218">
        <v>44878</v>
      </c>
      <c r="E14447" s="1">
        <v>3</v>
      </c>
      <c r="F14447" s="62">
        <v>98.7</v>
      </c>
    </row>
    <row r="14448" spans="1:6" x14ac:dyDescent="0.35">
      <c r="A14448" s="1">
        <v>114</v>
      </c>
      <c r="B14448" s="1" t="s">
        <v>136</v>
      </c>
      <c r="C14448" s="218">
        <v>44881</v>
      </c>
      <c r="D14448" s="218">
        <v>44879</v>
      </c>
      <c r="E14448" s="1">
        <v>3</v>
      </c>
      <c r="F14448" s="62">
        <v>68.209999999999994</v>
      </c>
    </row>
    <row r="14449" spans="1:6" x14ac:dyDescent="0.35">
      <c r="A14449" s="1">
        <v>114</v>
      </c>
      <c r="B14449" s="1" t="s">
        <v>136</v>
      </c>
      <c r="C14449" s="218">
        <v>44881</v>
      </c>
      <c r="D14449" s="218">
        <v>44880</v>
      </c>
      <c r="E14449" s="1">
        <v>2</v>
      </c>
      <c r="F14449" s="62">
        <v>45.59</v>
      </c>
    </row>
    <row r="14450" spans="1:6" x14ac:dyDescent="0.35">
      <c r="A14450" s="1">
        <v>114</v>
      </c>
      <c r="B14450" s="1" t="s">
        <v>136</v>
      </c>
      <c r="C14450" s="218">
        <v>44884</v>
      </c>
      <c r="D14450" s="218">
        <v>44879</v>
      </c>
      <c r="E14450" s="1">
        <v>1</v>
      </c>
      <c r="F14450" s="62">
        <v>20</v>
      </c>
    </row>
    <row r="14451" spans="1:6" x14ac:dyDescent="0.35">
      <c r="A14451" s="1">
        <v>114</v>
      </c>
      <c r="B14451" s="1" t="s">
        <v>136</v>
      </c>
      <c r="C14451" s="218">
        <v>44884</v>
      </c>
      <c r="D14451" s="218">
        <v>44880</v>
      </c>
      <c r="E14451" s="1">
        <v>4</v>
      </c>
      <c r="F14451" s="62">
        <v>174.59</v>
      </c>
    </row>
    <row r="14452" spans="1:6" x14ac:dyDescent="0.35">
      <c r="A14452" s="1">
        <v>114</v>
      </c>
      <c r="B14452" s="1" t="s">
        <v>136</v>
      </c>
      <c r="C14452" s="218">
        <v>44884</v>
      </c>
      <c r="D14452" s="218">
        <v>44881</v>
      </c>
      <c r="E14452" s="1">
        <v>1</v>
      </c>
      <c r="F14452" s="62">
        <v>21.73</v>
      </c>
    </row>
    <row r="14453" spans="1:6" x14ac:dyDescent="0.35">
      <c r="A14453" s="1">
        <v>114</v>
      </c>
      <c r="B14453" s="1" t="s">
        <v>136</v>
      </c>
      <c r="C14453" s="218">
        <v>44885</v>
      </c>
      <c r="D14453" s="218">
        <v>44879</v>
      </c>
      <c r="E14453" s="1">
        <v>3</v>
      </c>
      <c r="F14453" s="62">
        <v>62.82</v>
      </c>
    </row>
    <row r="14454" spans="1:6" x14ac:dyDescent="0.35">
      <c r="A14454" s="1">
        <v>114</v>
      </c>
      <c r="B14454" s="1" t="s">
        <v>136</v>
      </c>
      <c r="C14454" s="218">
        <v>44885</v>
      </c>
      <c r="D14454" s="218">
        <v>44880</v>
      </c>
      <c r="E14454" s="1">
        <v>4</v>
      </c>
      <c r="F14454" s="62">
        <v>134.29</v>
      </c>
    </row>
    <row r="14455" spans="1:6" x14ac:dyDescent="0.35">
      <c r="A14455" s="1">
        <v>114</v>
      </c>
      <c r="B14455" s="1" t="s">
        <v>136</v>
      </c>
      <c r="C14455" s="218">
        <v>44885</v>
      </c>
      <c r="D14455" s="218">
        <v>44881</v>
      </c>
      <c r="E14455" s="1">
        <v>2</v>
      </c>
      <c r="F14455" s="62">
        <v>73.209999999999994</v>
      </c>
    </row>
    <row r="14456" spans="1:6" x14ac:dyDescent="0.35">
      <c r="A14456" s="1">
        <v>114</v>
      </c>
      <c r="B14456" s="1" t="s">
        <v>136</v>
      </c>
      <c r="C14456" s="218">
        <v>44885</v>
      </c>
      <c r="D14456" s="218">
        <v>44882</v>
      </c>
      <c r="E14456" s="1">
        <v>3</v>
      </c>
      <c r="F14456" s="62">
        <v>128.4</v>
      </c>
    </row>
    <row r="14457" spans="1:6" x14ac:dyDescent="0.35">
      <c r="A14457" s="1">
        <v>114</v>
      </c>
      <c r="B14457" s="1" t="s">
        <v>136</v>
      </c>
      <c r="C14457" s="218">
        <v>44886</v>
      </c>
      <c r="D14457" s="218">
        <v>44881</v>
      </c>
      <c r="E14457" s="1">
        <v>3</v>
      </c>
      <c r="F14457" s="62">
        <v>121.43</v>
      </c>
    </row>
    <row r="14458" spans="1:6" x14ac:dyDescent="0.35">
      <c r="A14458" s="1">
        <v>114</v>
      </c>
      <c r="B14458" s="1" t="s">
        <v>136</v>
      </c>
      <c r="C14458" s="218">
        <v>44886</v>
      </c>
      <c r="D14458" s="218">
        <v>44882</v>
      </c>
      <c r="E14458" s="1">
        <v>3</v>
      </c>
      <c r="F14458" s="62">
        <v>97.12</v>
      </c>
    </row>
    <row r="14459" spans="1:6" x14ac:dyDescent="0.35">
      <c r="A14459" s="1">
        <v>114</v>
      </c>
      <c r="B14459" s="1" t="s">
        <v>136</v>
      </c>
      <c r="C14459" s="218">
        <v>44887</v>
      </c>
      <c r="D14459" s="218">
        <v>44880</v>
      </c>
      <c r="E14459" s="1">
        <v>1</v>
      </c>
      <c r="F14459" s="62">
        <v>52.47</v>
      </c>
    </row>
    <row r="14460" spans="1:6" x14ac:dyDescent="0.35">
      <c r="A14460" s="1">
        <v>114</v>
      </c>
      <c r="B14460" s="1" t="s">
        <v>136</v>
      </c>
      <c r="C14460" s="218">
        <v>44887</v>
      </c>
      <c r="D14460" s="218">
        <v>44881</v>
      </c>
      <c r="E14460" s="1">
        <v>3</v>
      </c>
      <c r="F14460" s="62">
        <v>115.78</v>
      </c>
    </row>
    <row r="14461" spans="1:6" x14ac:dyDescent="0.35">
      <c r="A14461" s="1">
        <v>114</v>
      </c>
      <c r="B14461" s="1" t="s">
        <v>136</v>
      </c>
      <c r="C14461" s="218">
        <v>44887</v>
      </c>
      <c r="D14461" s="218">
        <v>44882</v>
      </c>
      <c r="E14461" s="1">
        <v>3</v>
      </c>
      <c r="F14461" s="62">
        <v>92.56</v>
      </c>
    </row>
    <row r="14462" spans="1:6" x14ac:dyDescent="0.35">
      <c r="A14462" s="1">
        <v>114</v>
      </c>
      <c r="B14462" s="1" t="s">
        <v>136</v>
      </c>
      <c r="C14462" s="218">
        <v>44887</v>
      </c>
      <c r="D14462" s="218">
        <v>44884</v>
      </c>
      <c r="E14462" s="1">
        <v>4</v>
      </c>
      <c r="F14462" s="62">
        <v>93.55</v>
      </c>
    </row>
    <row r="14463" spans="1:6" x14ac:dyDescent="0.35">
      <c r="A14463" s="1">
        <v>114</v>
      </c>
      <c r="B14463" s="1" t="s">
        <v>136</v>
      </c>
      <c r="C14463" s="218">
        <v>44887</v>
      </c>
      <c r="D14463" s="218">
        <v>44885</v>
      </c>
      <c r="E14463" s="1">
        <v>1</v>
      </c>
      <c r="F14463" s="62">
        <v>21.68</v>
      </c>
    </row>
    <row r="14464" spans="1:6" x14ac:dyDescent="0.35">
      <c r="A14464" s="1">
        <v>114</v>
      </c>
      <c r="B14464" s="1" t="s">
        <v>136</v>
      </c>
      <c r="C14464" s="218">
        <v>44887</v>
      </c>
      <c r="D14464" s="218">
        <v>44886</v>
      </c>
      <c r="E14464" s="1">
        <v>3</v>
      </c>
      <c r="F14464" s="62">
        <v>98.75</v>
      </c>
    </row>
    <row r="14465" spans="1:6" x14ac:dyDescent="0.35">
      <c r="A14465" s="1">
        <v>114</v>
      </c>
      <c r="B14465" s="1" t="s">
        <v>136</v>
      </c>
      <c r="C14465" s="218">
        <v>44887</v>
      </c>
      <c r="D14465" s="218">
        <v>44887</v>
      </c>
      <c r="E14465" s="1">
        <v>4</v>
      </c>
      <c r="F14465" s="62">
        <v>119.1</v>
      </c>
    </row>
    <row r="14466" spans="1:6" x14ac:dyDescent="0.35">
      <c r="A14466" s="1">
        <v>114</v>
      </c>
      <c r="B14466" s="1" t="s">
        <v>136</v>
      </c>
      <c r="C14466" s="218">
        <v>44888</v>
      </c>
      <c r="D14466" s="218">
        <v>44882</v>
      </c>
      <c r="E14466" s="1">
        <v>3</v>
      </c>
      <c r="F14466" s="62">
        <v>92.61</v>
      </c>
    </row>
    <row r="14467" spans="1:6" x14ac:dyDescent="0.35">
      <c r="A14467" s="1">
        <v>114</v>
      </c>
      <c r="B14467" s="1" t="s">
        <v>136</v>
      </c>
      <c r="C14467" s="218">
        <v>44888</v>
      </c>
      <c r="D14467" s="218">
        <v>44884</v>
      </c>
      <c r="E14467" s="1">
        <v>5</v>
      </c>
      <c r="F14467" s="62">
        <v>212.1</v>
      </c>
    </row>
    <row r="14468" spans="1:6" x14ac:dyDescent="0.35">
      <c r="A14468" s="1">
        <v>114</v>
      </c>
      <c r="B14468" s="1" t="s">
        <v>136</v>
      </c>
      <c r="C14468" s="218">
        <v>44888</v>
      </c>
      <c r="D14468" s="218">
        <v>44885</v>
      </c>
      <c r="E14468" s="1">
        <v>1</v>
      </c>
      <c r="F14468" s="62">
        <v>53.16</v>
      </c>
    </row>
    <row r="14469" spans="1:6" x14ac:dyDescent="0.35">
      <c r="A14469" s="1">
        <v>114</v>
      </c>
      <c r="B14469" s="1" t="s">
        <v>136</v>
      </c>
      <c r="C14469" s="218">
        <v>44888</v>
      </c>
      <c r="D14469" s="218">
        <v>44888</v>
      </c>
      <c r="E14469" s="1">
        <v>1</v>
      </c>
      <c r="F14469" s="62">
        <v>49.5</v>
      </c>
    </row>
    <row r="14470" spans="1:6" x14ac:dyDescent="0.35">
      <c r="A14470" s="1">
        <v>114</v>
      </c>
      <c r="B14470" s="1" t="s">
        <v>136</v>
      </c>
      <c r="C14470" s="218">
        <v>44889</v>
      </c>
      <c r="D14470" s="218">
        <v>44882</v>
      </c>
      <c r="E14470" s="1">
        <v>1</v>
      </c>
      <c r="F14470" s="62">
        <v>23.71</v>
      </c>
    </row>
    <row r="14471" spans="1:6" x14ac:dyDescent="0.35">
      <c r="A14471" s="1">
        <v>114</v>
      </c>
      <c r="B14471" s="1" t="s">
        <v>136</v>
      </c>
      <c r="C14471" s="218">
        <v>44889</v>
      </c>
      <c r="D14471" s="218">
        <v>44884</v>
      </c>
      <c r="E14471" s="1">
        <v>2</v>
      </c>
      <c r="F14471" s="62">
        <v>106.33</v>
      </c>
    </row>
    <row r="14472" spans="1:6" x14ac:dyDescent="0.35">
      <c r="A14472" s="1">
        <v>114</v>
      </c>
      <c r="B14472" s="1" t="s">
        <v>136</v>
      </c>
      <c r="C14472" s="218">
        <v>44889</v>
      </c>
      <c r="D14472" s="218">
        <v>44886</v>
      </c>
      <c r="E14472" s="1">
        <v>2</v>
      </c>
      <c r="F14472" s="62">
        <v>45.64</v>
      </c>
    </row>
    <row r="14473" spans="1:6" x14ac:dyDescent="0.35">
      <c r="A14473" s="1">
        <v>114</v>
      </c>
      <c r="B14473" s="1" t="s">
        <v>136</v>
      </c>
      <c r="C14473" s="218">
        <v>44889</v>
      </c>
      <c r="D14473" s="218">
        <v>44887</v>
      </c>
      <c r="E14473" s="1">
        <v>2</v>
      </c>
      <c r="F14473" s="62">
        <v>75.69</v>
      </c>
    </row>
    <row r="14474" spans="1:6" x14ac:dyDescent="0.35">
      <c r="A14474" s="1">
        <v>114</v>
      </c>
      <c r="B14474" s="1" t="s">
        <v>136</v>
      </c>
      <c r="C14474" s="218">
        <v>44889</v>
      </c>
      <c r="D14474" s="218">
        <v>44889</v>
      </c>
      <c r="E14474" s="1">
        <v>5</v>
      </c>
      <c r="F14474" s="62">
        <v>117.71</v>
      </c>
    </row>
    <row r="14475" spans="1:6" x14ac:dyDescent="0.35">
      <c r="A14475" s="1">
        <v>114</v>
      </c>
      <c r="B14475" s="1" t="s">
        <v>136</v>
      </c>
      <c r="C14475" s="218">
        <v>44890</v>
      </c>
      <c r="D14475" s="218">
        <v>44888</v>
      </c>
      <c r="E14475" s="1">
        <v>1</v>
      </c>
      <c r="F14475" s="62">
        <v>53.95</v>
      </c>
    </row>
    <row r="14476" spans="1:6" x14ac:dyDescent="0.35">
      <c r="A14476" s="1">
        <v>114</v>
      </c>
      <c r="B14476" s="1" t="s">
        <v>136</v>
      </c>
      <c r="C14476" s="218">
        <v>44890</v>
      </c>
      <c r="D14476" s="218">
        <v>44889</v>
      </c>
      <c r="E14476" s="1">
        <v>4</v>
      </c>
      <c r="F14476" s="62">
        <v>124.29</v>
      </c>
    </row>
    <row r="14477" spans="1:6" x14ac:dyDescent="0.35">
      <c r="A14477" s="1">
        <v>114</v>
      </c>
      <c r="B14477" s="1" t="s">
        <v>136</v>
      </c>
      <c r="C14477" s="218">
        <v>44891</v>
      </c>
      <c r="D14477" s="218">
        <v>44886</v>
      </c>
      <c r="E14477" s="1">
        <v>1</v>
      </c>
      <c r="F14477" s="62">
        <v>23.76</v>
      </c>
    </row>
    <row r="14478" spans="1:6" x14ac:dyDescent="0.35">
      <c r="A14478" s="1">
        <v>114</v>
      </c>
      <c r="B14478" s="1" t="s">
        <v>136</v>
      </c>
      <c r="C14478" s="218">
        <v>44891</v>
      </c>
      <c r="D14478" s="218">
        <v>44888</v>
      </c>
      <c r="E14478" s="1">
        <v>1</v>
      </c>
      <c r="F14478" s="62">
        <v>23.76</v>
      </c>
    </row>
    <row r="14479" spans="1:6" x14ac:dyDescent="0.35">
      <c r="A14479" s="1">
        <v>114</v>
      </c>
      <c r="B14479" s="1" t="s">
        <v>136</v>
      </c>
      <c r="C14479" s="218">
        <v>44891</v>
      </c>
      <c r="D14479" s="218">
        <v>44891</v>
      </c>
      <c r="E14479" s="1">
        <v>10</v>
      </c>
      <c r="F14479" s="62">
        <v>350.7</v>
      </c>
    </row>
    <row r="14480" spans="1:6" x14ac:dyDescent="0.35">
      <c r="A14480" s="1">
        <v>114</v>
      </c>
      <c r="B14480" s="1" t="s">
        <v>136</v>
      </c>
      <c r="C14480" s="218">
        <v>44892</v>
      </c>
      <c r="D14480" s="218">
        <v>44891</v>
      </c>
      <c r="E14480" s="1">
        <v>2</v>
      </c>
      <c r="F14480" s="62">
        <v>74.94</v>
      </c>
    </row>
    <row r="14481" spans="1:6" x14ac:dyDescent="0.35">
      <c r="A14481" s="1">
        <v>114</v>
      </c>
      <c r="B14481" s="1" t="s">
        <v>136</v>
      </c>
      <c r="C14481" s="218">
        <v>44892</v>
      </c>
      <c r="D14481" s="218">
        <v>44892</v>
      </c>
      <c r="E14481" s="1">
        <v>8</v>
      </c>
      <c r="F14481" s="62">
        <v>273.72000000000003</v>
      </c>
    </row>
    <row r="14482" spans="1:6" x14ac:dyDescent="0.35">
      <c r="A14482" s="1">
        <v>114</v>
      </c>
      <c r="B14482" s="1" t="s">
        <v>136</v>
      </c>
      <c r="C14482" s="218">
        <v>44893</v>
      </c>
      <c r="D14482" s="218">
        <v>44892</v>
      </c>
      <c r="E14482" s="1">
        <v>1</v>
      </c>
      <c r="F14482" s="62">
        <v>23.76</v>
      </c>
    </row>
    <row r="14483" spans="1:6" x14ac:dyDescent="0.35">
      <c r="A14483" s="1">
        <v>114</v>
      </c>
      <c r="B14483" s="1" t="s">
        <v>136</v>
      </c>
      <c r="C14483" s="218">
        <v>44893</v>
      </c>
      <c r="D14483" s="218">
        <v>44893</v>
      </c>
      <c r="E14483" s="1">
        <v>5</v>
      </c>
      <c r="F14483" s="62">
        <v>237.69</v>
      </c>
    </row>
    <row r="14484" spans="1:6" x14ac:dyDescent="0.35">
      <c r="A14484" s="1">
        <v>114</v>
      </c>
      <c r="B14484" s="1" t="s">
        <v>136</v>
      </c>
      <c r="C14484" s="218">
        <v>44894</v>
      </c>
      <c r="D14484" s="218">
        <v>44894</v>
      </c>
      <c r="E14484" s="1">
        <v>5</v>
      </c>
      <c r="F14484" s="62">
        <v>238</v>
      </c>
    </row>
    <row r="14485" spans="1:6" x14ac:dyDescent="0.35">
      <c r="A14485" s="1">
        <v>114</v>
      </c>
      <c r="B14485" s="1" t="s">
        <v>136</v>
      </c>
      <c r="C14485" s="218">
        <v>44895</v>
      </c>
      <c r="D14485" s="218">
        <v>44894</v>
      </c>
      <c r="E14485" s="1">
        <v>5</v>
      </c>
      <c r="F14485" s="62">
        <v>177.8</v>
      </c>
    </row>
    <row r="14486" spans="1:6" x14ac:dyDescent="0.35">
      <c r="A14486" s="1">
        <v>114</v>
      </c>
      <c r="B14486" s="1" t="s">
        <v>136</v>
      </c>
      <c r="C14486" s="218">
        <v>44895</v>
      </c>
      <c r="D14486" s="218">
        <v>44895</v>
      </c>
      <c r="E14486" s="1">
        <v>5</v>
      </c>
      <c r="F14486" s="62">
        <v>202.11</v>
      </c>
    </row>
    <row r="14487" spans="1:6" x14ac:dyDescent="0.35">
      <c r="A14487" s="1">
        <v>114</v>
      </c>
      <c r="B14487" s="1" t="s">
        <v>136</v>
      </c>
      <c r="C14487" s="218">
        <v>44897</v>
      </c>
      <c r="D14487" s="218">
        <v>44894</v>
      </c>
      <c r="E14487" s="1">
        <v>2</v>
      </c>
      <c r="F14487" s="62">
        <v>69.349999999999994</v>
      </c>
    </row>
    <row r="14488" spans="1:6" x14ac:dyDescent="0.35">
      <c r="A14488" s="1">
        <v>114</v>
      </c>
      <c r="B14488" s="1" t="s">
        <v>136</v>
      </c>
      <c r="C14488" s="218">
        <v>44897</v>
      </c>
      <c r="D14488" s="218">
        <v>44895</v>
      </c>
      <c r="E14488" s="1">
        <v>2</v>
      </c>
      <c r="F14488" s="62">
        <v>106.82</v>
      </c>
    </row>
    <row r="14489" spans="1:6" x14ac:dyDescent="0.35">
      <c r="A14489" s="1">
        <v>114</v>
      </c>
      <c r="B14489" s="1" t="s">
        <v>136</v>
      </c>
      <c r="C14489" s="218">
        <v>44897</v>
      </c>
      <c r="D14489" s="218">
        <v>44896</v>
      </c>
      <c r="E14489" s="1">
        <v>2</v>
      </c>
      <c r="F14489" s="62">
        <v>43.61</v>
      </c>
    </row>
    <row r="14490" spans="1:6" x14ac:dyDescent="0.35">
      <c r="A14490" s="1">
        <v>114</v>
      </c>
      <c r="B14490" s="1" t="s">
        <v>136</v>
      </c>
      <c r="C14490" s="218">
        <v>44898</v>
      </c>
      <c r="D14490" s="218">
        <v>44895</v>
      </c>
      <c r="E14490" s="1">
        <v>3</v>
      </c>
      <c r="F14490" s="62">
        <v>70.78</v>
      </c>
    </row>
    <row r="14491" spans="1:6" x14ac:dyDescent="0.35">
      <c r="A14491" s="1">
        <v>114</v>
      </c>
      <c r="B14491" s="1" t="s">
        <v>136</v>
      </c>
      <c r="C14491" s="218">
        <v>44898</v>
      </c>
      <c r="D14491" s="218">
        <v>44896</v>
      </c>
      <c r="E14491" s="1">
        <v>6</v>
      </c>
      <c r="F14491" s="62">
        <v>259.48</v>
      </c>
    </row>
    <row r="14492" spans="1:6" x14ac:dyDescent="0.35">
      <c r="A14492" s="1">
        <v>114</v>
      </c>
      <c r="B14492" s="1" t="s">
        <v>136</v>
      </c>
      <c r="C14492" s="218">
        <v>44898</v>
      </c>
      <c r="D14492" s="218">
        <v>44897</v>
      </c>
      <c r="E14492" s="1">
        <v>3</v>
      </c>
      <c r="F14492" s="62">
        <v>93.36</v>
      </c>
    </row>
    <row r="14493" spans="1:6" x14ac:dyDescent="0.35">
      <c r="A14493" s="1">
        <v>114</v>
      </c>
      <c r="B14493" s="1" t="s">
        <v>136</v>
      </c>
      <c r="C14493" s="218">
        <v>44899</v>
      </c>
      <c r="D14493" s="218">
        <v>44895</v>
      </c>
      <c r="E14493" s="1">
        <v>1</v>
      </c>
      <c r="F14493" s="62">
        <v>53.71</v>
      </c>
    </row>
    <row r="14494" spans="1:6" x14ac:dyDescent="0.35">
      <c r="A14494" s="1">
        <v>114</v>
      </c>
      <c r="B14494" s="1" t="s">
        <v>136</v>
      </c>
      <c r="C14494" s="218">
        <v>44899</v>
      </c>
      <c r="D14494" s="218">
        <v>44896</v>
      </c>
      <c r="E14494" s="1">
        <v>5</v>
      </c>
      <c r="F14494" s="62">
        <v>169.58</v>
      </c>
    </row>
    <row r="14495" spans="1:6" x14ac:dyDescent="0.35">
      <c r="A14495" s="1">
        <v>114</v>
      </c>
      <c r="B14495" s="1" t="s">
        <v>136</v>
      </c>
      <c r="C14495" s="218">
        <v>44899</v>
      </c>
      <c r="D14495" s="218">
        <v>44897</v>
      </c>
      <c r="E14495" s="1">
        <v>5</v>
      </c>
      <c r="F14495" s="62">
        <v>174.64</v>
      </c>
    </row>
    <row r="14496" spans="1:6" x14ac:dyDescent="0.35">
      <c r="A14496" s="1">
        <v>114</v>
      </c>
      <c r="B14496" s="1" t="s">
        <v>136</v>
      </c>
      <c r="C14496" s="218">
        <v>44900</v>
      </c>
      <c r="D14496" s="218">
        <v>44894</v>
      </c>
      <c r="E14496" s="1">
        <v>1</v>
      </c>
      <c r="F14496" s="62">
        <v>23.66</v>
      </c>
    </row>
    <row r="14497" spans="1:6" x14ac:dyDescent="0.35">
      <c r="A14497" s="1">
        <v>114</v>
      </c>
      <c r="B14497" s="1" t="s">
        <v>136</v>
      </c>
      <c r="C14497" s="218">
        <v>44900</v>
      </c>
      <c r="D14497" s="218">
        <v>44895</v>
      </c>
      <c r="E14497" s="1">
        <v>1</v>
      </c>
      <c r="F14497" s="62">
        <v>23.76</v>
      </c>
    </row>
    <row r="14498" spans="1:6" x14ac:dyDescent="0.35">
      <c r="A14498" s="1">
        <v>114</v>
      </c>
      <c r="B14498" s="1" t="s">
        <v>136</v>
      </c>
      <c r="C14498" s="218">
        <v>44900</v>
      </c>
      <c r="D14498" s="218">
        <v>44897</v>
      </c>
      <c r="E14498" s="1">
        <v>3</v>
      </c>
      <c r="F14498" s="62">
        <v>70.930000000000007</v>
      </c>
    </row>
    <row r="14499" spans="1:6" x14ac:dyDescent="0.35">
      <c r="A14499" s="1">
        <v>114</v>
      </c>
      <c r="B14499" s="1" t="s">
        <v>136</v>
      </c>
      <c r="C14499" s="218">
        <v>44900</v>
      </c>
      <c r="D14499" s="218">
        <v>44900</v>
      </c>
      <c r="E14499" s="1">
        <v>6</v>
      </c>
      <c r="F14499" s="62">
        <v>231.51</v>
      </c>
    </row>
    <row r="14500" spans="1:6" x14ac:dyDescent="0.35">
      <c r="A14500" s="1">
        <v>114</v>
      </c>
      <c r="B14500" s="1" t="s">
        <v>136</v>
      </c>
      <c r="C14500" s="218">
        <v>44901</v>
      </c>
      <c r="D14500" s="218">
        <v>44901</v>
      </c>
      <c r="E14500" s="1">
        <v>4</v>
      </c>
      <c r="F14500" s="62">
        <v>214.14</v>
      </c>
    </row>
    <row r="14501" spans="1:6" x14ac:dyDescent="0.35">
      <c r="A14501" s="1">
        <v>114</v>
      </c>
      <c r="B14501" s="1" t="s">
        <v>136</v>
      </c>
      <c r="C14501" s="218">
        <v>44902</v>
      </c>
      <c r="D14501" s="218">
        <v>44901</v>
      </c>
      <c r="E14501" s="1">
        <v>1</v>
      </c>
      <c r="F14501" s="62">
        <v>23.61</v>
      </c>
    </row>
    <row r="14502" spans="1:6" x14ac:dyDescent="0.35">
      <c r="A14502" s="1">
        <v>114</v>
      </c>
      <c r="B14502" s="1" t="s">
        <v>136</v>
      </c>
      <c r="C14502" s="218">
        <v>44902</v>
      </c>
      <c r="D14502" s="218">
        <v>44902</v>
      </c>
      <c r="E14502" s="1">
        <v>4</v>
      </c>
      <c r="F14502" s="62">
        <v>214.97</v>
      </c>
    </row>
    <row r="14503" spans="1:6" x14ac:dyDescent="0.35">
      <c r="A14503" s="1">
        <v>114</v>
      </c>
      <c r="B14503" s="1" t="s">
        <v>136</v>
      </c>
      <c r="C14503" s="218">
        <v>44904</v>
      </c>
      <c r="D14503" s="218">
        <v>44902</v>
      </c>
      <c r="E14503" s="1">
        <v>1</v>
      </c>
      <c r="F14503" s="62">
        <v>54.15</v>
      </c>
    </row>
    <row r="14504" spans="1:6" x14ac:dyDescent="0.35">
      <c r="A14504" s="1">
        <v>114</v>
      </c>
      <c r="B14504" s="1" t="s">
        <v>136</v>
      </c>
      <c r="C14504" s="218">
        <v>44904</v>
      </c>
      <c r="D14504" s="218">
        <v>44904</v>
      </c>
      <c r="E14504" s="1">
        <v>7</v>
      </c>
      <c r="F14504" s="62">
        <v>251.95</v>
      </c>
    </row>
    <row r="14505" spans="1:6" x14ac:dyDescent="0.35">
      <c r="A14505" s="1">
        <v>114</v>
      </c>
      <c r="B14505" s="1" t="s">
        <v>136</v>
      </c>
      <c r="C14505" s="218">
        <v>44905</v>
      </c>
      <c r="D14505" s="218">
        <v>44905</v>
      </c>
      <c r="E14505" s="1">
        <v>9</v>
      </c>
      <c r="F14505" s="62">
        <v>298.04000000000002</v>
      </c>
    </row>
    <row r="14506" spans="1:6" x14ac:dyDescent="0.35">
      <c r="A14506" s="1">
        <v>114</v>
      </c>
      <c r="B14506" s="1" t="s">
        <v>136</v>
      </c>
      <c r="C14506" s="218">
        <v>44906</v>
      </c>
      <c r="D14506" s="218">
        <v>44905</v>
      </c>
      <c r="E14506" s="1">
        <v>1</v>
      </c>
      <c r="F14506" s="62">
        <v>23.71</v>
      </c>
    </row>
    <row r="14507" spans="1:6" x14ac:dyDescent="0.35">
      <c r="A14507" s="1">
        <v>114</v>
      </c>
      <c r="B14507" s="1" t="s">
        <v>136</v>
      </c>
      <c r="C14507" s="218">
        <v>44906</v>
      </c>
      <c r="D14507" s="218">
        <v>44906</v>
      </c>
      <c r="E14507" s="1">
        <v>5</v>
      </c>
      <c r="F14507" s="62">
        <v>179.24</v>
      </c>
    </row>
    <row r="14508" spans="1:6" x14ac:dyDescent="0.35">
      <c r="A14508" s="1">
        <v>114</v>
      </c>
      <c r="B14508" s="1" t="s">
        <v>136</v>
      </c>
      <c r="C14508" s="218">
        <v>44908</v>
      </c>
      <c r="D14508" s="218">
        <v>44906</v>
      </c>
      <c r="E14508" s="1">
        <v>1</v>
      </c>
      <c r="F14508" s="62">
        <v>53.86</v>
      </c>
    </row>
    <row r="14509" spans="1:6" x14ac:dyDescent="0.35">
      <c r="A14509" s="1">
        <v>114</v>
      </c>
      <c r="B14509" s="1" t="s">
        <v>136</v>
      </c>
      <c r="C14509" s="218">
        <v>44908</v>
      </c>
      <c r="D14509" s="218">
        <v>44907</v>
      </c>
      <c r="E14509" s="1">
        <v>5</v>
      </c>
      <c r="F14509" s="62">
        <v>206.66</v>
      </c>
    </row>
    <row r="14510" spans="1:6" x14ac:dyDescent="0.35">
      <c r="A14510" s="1">
        <v>114</v>
      </c>
      <c r="B14510" s="1" t="s">
        <v>136</v>
      </c>
      <c r="C14510" s="218">
        <v>44908</v>
      </c>
      <c r="D14510" s="218">
        <v>44908</v>
      </c>
      <c r="E14510" s="1">
        <v>4</v>
      </c>
      <c r="F14510" s="62">
        <v>155.91999999999999</v>
      </c>
    </row>
    <row r="14511" spans="1:6" x14ac:dyDescent="0.35">
      <c r="A14511" s="1">
        <v>114</v>
      </c>
      <c r="B14511" s="1" t="s">
        <v>136</v>
      </c>
      <c r="C14511" s="218">
        <v>44909</v>
      </c>
      <c r="D14511" s="218">
        <v>44906</v>
      </c>
      <c r="E14511" s="1">
        <v>1</v>
      </c>
      <c r="F14511" s="62">
        <v>21.98</v>
      </c>
    </row>
    <row r="14512" spans="1:6" x14ac:dyDescent="0.35">
      <c r="A14512" s="1">
        <v>114</v>
      </c>
      <c r="B14512" s="1" t="s">
        <v>136</v>
      </c>
      <c r="C14512" s="218">
        <v>44909</v>
      </c>
      <c r="D14512" s="218">
        <v>44907</v>
      </c>
      <c r="E14512" s="1">
        <v>2</v>
      </c>
      <c r="F14512" s="62">
        <v>77.12</v>
      </c>
    </row>
    <row r="14513" spans="1:6" x14ac:dyDescent="0.35">
      <c r="A14513" s="1">
        <v>114</v>
      </c>
      <c r="B14513" s="1" t="s">
        <v>136</v>
      </c>
      <c r="C14513" s="218">
        <v>44909</v>
      </c>
      <c r="D14513" s="218">
        <v>44908</v>
      </c>
      <c r="E14513" s="1">
        <v>2</v>
      </c>
      <c r="F14513" s="62">
        <v>105.09</v>
      </c>
    </row>
    <row r="14514" spans="1:6" x14ac:dyDescent="0.35">
      <c r="A14514" s="1">
        <v>114</v>
      </c>
      <c r="B14514" s="1" t="s">
        <v>136</v>
      </c>
      <c r="C14514" s="218">
        <v>44909</v>
      </c>
      <c r="D14514" s="218">
        <v>44909</v>
      </c>
      <c r="E14514" s="1">
        <v>4</v>
      </c>
      <c r="F14514" s="62">
        <v>186.31</v>
      </c>
    </row>
    <row r="14515" spans="1:6" x14ac:dyDescent="0.35">
      <c r="A14515" s="1">
        <v>114</v>
      </c>
      <c r="B14515" s="1" t="s">
        <v>136</v>
      </c>
      <c r="C14515" s="218">
        <v>44911</v>
      </c>
      <c r="D14515" s="218">
        <v>44908</v>
      </c>
      <c r="E14515" s="1">
        <v>1</v>
      </c>
      <c r="F14515" s="62">
        <v>23.76</v>
      </c>
    </row>
    <row r="14516" spans="1:6" x14ac:dyDescent="0.35">
      <c r="A14516" s="1">
        <v>114</v>
      </c>
      <c r="B14516" s="1" t="s">
        <v>136</v>
      </c>
      <c r="C14516" s="218">
        <v>44911</v>
      </c>
      <c r="D14516" s="218">
        <v>44911</v>
      </c>
      <c r="E14516" s="1">
        <v>4</v>
      </c>
      <c r="F14516" s="62">
        <v>185.82</v>
      </c>
    </row>
    <row r="14517" spans="1:6" x14ac:dyDescent="0.35">
      <c r="A14517" s="1">
        <v>114</v>
      </c>
      <c r="B14517" s="1" t="s">
        <v>136</v>
      </c>
      <c r="C14517" s="218">
        <v>44912</v>
      </c>
      <c r="D14517" s="218">
        <v>44909</v>
      </c>
      <c r="E14517" s="1">
        <v>1</v>
      </c>
      <c r="F14517" s="62">
        <v>54</v>
      </c>
    </row>
    <row r="14518" spans="1:6" x14ac:dyDescent="0.35">
      <c r="A14518" s="1">
        <v>114</v>
      </c>
      <c r="B14518" s="1" t="s">
        <v>136</v>
      </c>
      <c r="C14518" s="218">
        <v>44912</v>
      </c>
      <c r="D14518" s="218">
        <v>44911</v>
      </c>
      <c r="E14518" s="1">
        <v>1</v>
      </c>
      <c r="F14518" s="62">
        <v>49.7</v>
      </c>
    </row>
    <row r="14519" spans="1:6" x14ac:dyDescent="0.35">
      <c r="A14519" s="1">
        <v>114</v>
      </c>
      <c r="B14519" s="1" t="s">
        <v>136</v>
      </c>
      <c r="C14519" s="218">
        <v>44912</v>
      </c>
      <c r="D14519" s="218">
        <v>44912</v>
      </c>
      <c r="E14519" s="1">
        <v>3</v>
      </c>
      <c r="F14519" s="62">
        <v>124.2</v>
      </c>
    </row>
    <row r="14520" spans="1:6" x14ac:dyDescent="0.35">
      <c r="A14520" s="1">
        <v>114</v>
      </c>
      <c r="B14520" s="1" t="s">
        <v>136</v>
      </c>
      <c r="C14520" s="218">
        <v>44913</v>
      </c>
      <c r="D14520" s="218">
        <v>44912</v>
      </c>
      <c r="E14520" s="1">
        <v>4</v>
      </c>
      <c r="F14520" s="62">
        <v>125.08</v>
      </c>
    </row>
    <row r="14521" spans="1:6" x14ac:dyDescent="0.35">
      <c r="A14521" s="1">
        <v>114</v>
      </c>
      <c r="B14521" s="1" t="s">
        <v>136</v>
      </c>
      <c r="C14521" s="218">
        <v>44913</v>
      </c>
      <c r="D14521" s="218">
        <v>44913</v>
      </c>
      <c r="E14521" s="1">
        <v>7</v>
      </c>
      <c r="F14521" s="62">
        <v>226.8</v>
      </c>
    </row>
    <row r="14522" spans="1:6" x14ac:dyDescent="0.35">
      <c r="A14522" s="1">
        <v>114</v>
      </c>
      <c r="B14522" s="1" t="s">
        <v>136</v>
      </c>
      <c r="C14522" s="218">
        <v>44914</v>
      </c>
      <c r="D14522" s="218">
        <v>44914</v>
      </c>
      <c r="E14522" s="1">
        <v>7</v>
      </c>
      <c r="F14522" s="62">
        <v>226.21</v>
      </c>
    </row>
    <row r="14523" spans="1:6" x14ac:dyDescent="0.35">
      <c r="A14523" s="1">
        <v>114</v>
      </c>
      <c r="B14523" s="1" t="s">
        <v>136</v>
      </c>
      <c r="C14523" s="218">
        <v>44915</v>
      </c>
      <c r="D14523" s="218">
        <v>44914</v>
      </c>
      <c r="E14523" s="1">
        <v>1</v>
      </c>
      <c r="F14523" s="62">
        <v>23.71</v>
      </c>
    </row>
    <row r="14524" spans="1:6" x14ac:dyDescent="0.35">
      <c r="A14524" s="1">
        <v>114</v>
      </c>
      <c r="B14524" s="1" t="s">
        <v>136</v>
      </c>
      <c r="C14524" s="218">
        <v>44915</v>
      </c>
      <c r="D14524" s="218">
        <v>44915</v>
      </c>
      <c r="E14524" s="1">
        <v>6</v>
      </c>
      <c r="F14524" s="62">
        <v>167.8</v>
      </c>
    </row>
    <row r="14525" spans="1:6" x14ac:dyDescent="0.35">
      <c r="A14525" s="1">
        <v>114</v>
      </c>
      <c r="B14525" s="1" t="s">
        <v>136</v>
      </c>
      <c r="C14525" s="218">
        <v>44916</v>
      </c>
      <c r="D14525" s="218">
        <v>44915</v>
      </c>
      <c r="E14525" s="1">
        <v>1</v>
      </c>
      <c r="F14525" s="62">
        <v>23.76</v>
      </c>
    </row>
    <row r="14526" spans="1:6" x14ac:dyDescent="0.35">
      <c r="A14526" s="1">
        <v>114</v>
      </c>
      <c r="B14526" s="1" t="s">
        <v>136</v>
      </c>
      <c r="C14526" s="218">
        <v>44916</v>
      </c>
      <c r="D14526" s="218">
        <v>44916</v>
      </c>
      <c r="E14526" s="1">
        <v>6</v>
      </c>
      <c r="F14526" s="62">
        <v>203.54</v>
      </c>
    </row>
    <row r="14527" spans="1:6" x14ac:dyDescent="0.35">
      <c r="A14527" s="1">
        <v>114</v>
      </c>
      <c r="B14527" s="1" t="s">
        <v>136</v>
      </c>
      <c r="C14527" s="218">
        <v>44918</v>
      </c>
      <c r="D14527" s="218">
        <v>44917</v>
      </c>
      <c r="E14527" s="1">
        <v>7</v>
      </c>
      <c r="F14527" s="62">
        <v>253.38</v>
      </c>
    </row>
    <row r="14528" spans="1:6" x14ac:dyDescent="0.35">
      <c r="A14528" s="1">
        <v>114</v>
      </c>
      <c r="B14528" s="1" t="s">
        <v>136</v>
      </c>
      <c r="C14528" s="218">
        <v>44918</v>
      </c>
      <c r="D14528" s="218">
        <v>44918</v>
      </c>
      <c r="E14528" s="1">
        <v>5</v>
      </c>
      <c r="F14528" s="62">
        <v>204.93</v>
      </c>
    </row>
    <row r="14529" spans="1:6" x14ac:dyDescent="0.35">
      <c r="A14529" s="1">
        <v>114</v>
      </c>
      <c r="B14529" s="1" t="s">
        <v>136</v>
      </c>
      <c r="C14529" s="218">
        <v>44919</v>
      </c>
      <c r="D14529" s="218">
        <v>44919</v>
      </c>
      <c r="E14529" s="1">
        <v>9</v>
      </c>
      <c r="F14529" s="62">
        <v>426.47</v>
      </c>
    </row>
    <row r="14530" spans="1:6" x14ac:dyDescent="0.35">
      <c r="A14530" s="1">
        <v>114</v>
      </c>
      <c r="B14530" s="1" t="s">
        <v>136</v>
      </c>
      <c r="C14530" s="218">
        <v>44920</v>
      </c>
      <c r="D14530" s="218">
        <v>44918</v>
      </c>
      <c r="E14530" s="1">
        <v>1</v>
      </c>
      <c r="F14530" s="62">
        <v>23.12</v>
      </c>
    </row>
    <row r="14531" spans="1:6" x14ac:dyDescent="0.35">
      <c r="A14531" s="1">
        <v>114</v>
      </c>
      <c r="B14531" s="1" t="s">
        <v>136</v>
      </c>
      <c r="C14531" s="218">
        <v>44920</v>
      </c>
      <c r="D14531" s="218">
        <v>44919</v>
      </c>
      <c r="E14531" s="1">
        <v>1</v>
      </c>
      <c r="F14531" s="62">
        <v>42.87</v>
      </c>
    </row>
    <row r="14532" spans="1:6" x14ac:dyDescent="0.35">
      <c r="A14532" s="1">
        <v>114</v>
      </c>
      <c r="B14532" s="1" t="s">
        <v>136</v>
      </c>
      <c r="C14532" s="218">
        <v>44920</v>
      </c>
      <c r="D14532" s="218">
        <v>44920</v>
      </c>
      <c r="E14532" s="1">
        <v>5</v>
      </c>
      <c r="F14532" s="62">
        <v>147.66</v>
      </c>
    </row>
    <row r="14533" spans="1:6" x14ac:dyDescent="0.35">
      <c r="A14533" s="1">
        <v>114</v>
      </c>
      <c r="B14533" s="1" t="s">
        <v>136</v>
      </c>
      <c r="C14533" s="218">
        <v>44921</v>
      </c>
      <c r="D14533" s="218">
        <v>44918</v>
      </c>
      <c r="E14533" s="1">
        <v>1</v>
      </c>
      <c r="F14533" s="62">
        <v>23.71</v>
      </c>
    </row>
    <row r="14534" spans="1:6" x14ac:dyDescent="0.35">
      <c r="A14534" s="1">
        <v>114</v>
      </c>
      <c r="B14534" s="1" t="s">
        <v>136</v>
      </c>
      <c r="C14534" s="218">
        <v>44921</v>
      </c>
      <c r="D14534" s="218">
        <v>44920</v>
      </c>
      <c r="E14534" s="1">
        <v>3</v>
      </c>
      <c r="F14534" s="62">
        <v>100.98</v>
      </c>
    </row>
    <row r="14535" spans="1:6" x14ac:dyDescent="0.35">
      <c r="A14535" s="1">
        <v>114</v>
      </c>
      <c r="B14535" s="1" t="s">
        <v>136</v>
      </c>
      <c r="C14535" s="218">
        <v>44921</v>
      </c>
      <c r="D14535" s="218">
        <v>44921</v>
      </c>
      <c r="E14535" s="1">
        <v>7</v>
      </c>
      <c r="F14535" s="62">
        <v>306.7</v>
      </c>
    </row>
    <row r="14536" spans="1:6" x14ac:dyDescent="0.35">
      <c r="A14536" s="1">
        <v>114</v>
      </c>
      <c r="B14536" s="1" t="s">
        <v>136</v>
      </c>
      <c r="C14536" s="218">
        <v>44922</v>
      </c>
      <c r="D14536" s="218">
        <v>44920</v>
      </c>
      <c r="E14536" s="1">
        <v>1</v>
      </c>
      <c r="F14536" s="62">
        <v>23.76</v>
      </c>
    </row>
    <row r="14537" spans="1:6" x14ac:dyDescent="0.35">
      <c r="A14537" s="1">
        <v>114</v>
      </c>
      <c r="B14537" s="1" t="s">
        <v>136</v>
      </c>
      <c r="C14537" s="218">
        <v>44922</v>
      </c>
      <c r="D14537" s="218">
        <v>44921</v>
      </c>
      <c r="E14537" s="1">
        <v>2</v>
      </c>
      <c r="F14537" s="62">
        <v>47.52</v>
      </c>
    </row>
    <row r="14538" spans="1:6" x14ac:dyDescent="0.35">
      <c r="A14538" s="1">
        <v>114</v>
      </c>
      <c r="B14538" s="1" t="s">
        <v>136</v>
      </c>
      <c r="C14538" s="218">
        <v>44922</v>
      </c>
      <c r="D14538" s="218">
        <v>44922</v>
      </c>
      <c r="E14538" s="1">
        <v>11</v>
      </c>
      <c r="F14538" s="62">
        <v>319.42</v>
      </c>
    </row>
    <row r="14539" spans="1:6" x14ac:dyDescent="0.35">
      <c r="A14539" s="1">
        <v>114</v>
      </c>
      <c r="B14539" s="1" t="s">
        <v>136</v>
      </c>
      <c r="C14539" s="218">
        <v>44923</v>
      </c>
      <c r="D14539" s="218">
        <v>44922</v>
      </c>
      <c r="E14539" s="1">
        <v>2</v>
      </c>
      <c r="F14539" s="62">
        <v>75.489999999999995</v>
      </c>
    </row>
    <row r="14540" spans="1:6" x14ac:dyDescent="0.35">
      <c r="A14540" s="1">
        <v>114</v>
      </c>
      <c r="B14540" s="1" t="s">
        <v>136</v>
      </c>
      <c r="C14540" s="218">
        <v>44923</v>
      </c>
      <c r="D14540" s="218">
        <v>44923</v>
      </c>
      <c r="E14540" s="1">
        <v>4</v>
      </c>
      <c r="F14540" s="62">
        <v>156.22</v>
      </c>
    </row>
    <row r="14541" spans="1:6" x14ac:dyDescent="0.35">
      <c r="A14541" s="1">
        <v>114</v>
      </c>
      <c r="B14541" s="1" t="s">
        <v>136</v>
      </c>
      <c r="C14541" s="218">
        <v>44924</v>
      </c>
      <c r="D14541" s="218">
        <v>44921</v>
      </c>
      <c r="E14541" s="1">
        <v>1</v>
      </c>
      <c r="F14541" s="62">
        <v>23.71</v>
      </c>
    </row>
    <row r="14542" spans="1:6" x14ac:dyDescent="0.35">
      <c r="A14542" s="1">
        <v>114</v>
      </c>
      <c r="B14542" s="1" t="s">
        <v>136</v>
      </c>
      <c r="C14542" s="218">
        <v>44924</v>
      </c>
      <c r="D14542" s="218">
        <v>44922</v>
      </c>
      <c r="E14542" s="1">
        <v>1</v>
      </c>
      <c r="F14542" s="62">
        <v>23.71</v>
      </c>
    </row>
    <row r="14543" spans="1:6" x14ac:dyDescent="0.35">
      <c r="A14543" s="1">
        <v>114</v>
      </c>
      <c r="B14543" s="1" t="s">
        <v>136</v>
      </c>
      <c r="C14543" s="218">
        <v>44924</v>
      </c>
      <c r="D14543" s="218">
        <v>44923</v>
      </c>
      <c r="E14543" s="1">
        <v>2</v>
      </c>
      <c r="F14543" s="62">
        <v>102.06</v>
      </c>
    </row>
    <row r="14544" spans="1:6" x14ac:dyDescent="0.35">
      <c r="A14544" s="1">
        <v>114</v>
      </c>
      <c r="B14544" s="1" t="s">
        <v>136</v>
      </c>
      <c r="C14544" s="218">
        <v>44924</v>
      </c>
      <c r="D14544" s="218">
        <v>44924</v>
      </c>
      <c r="E14544" s="1">
        <v>6</v>
      </c>
      <c r="F14544" s="62">
        <v>200.76</v>
      </c>
    </row>
    <row r="14545" spans="1:6" x14ac:dyDescent="0.35">
      <c r="A14545" s="1">
        <v>114</v>
      </c>
      <c r="B14545" s="1" t="s">
        <v>136</v>
      </c>
      <c r="C14545" s="218">
        <v>44925</v>
      </c>
      <c r="D14545" s="218">
        <v>44923</v>
      </c>
      <c r="E14545" s="1">
        <v>1</v>
      </c>
      <c r="F14545" s="62">
        <v>48.61</v>
      </c>
    </row>
    <row r="14546" spans="1:6" x14ac:dyDescent="0.35">
      <c r="A14546" s="1">
        <v>114</v>
      </c>
      <c r="B14546" s="1" t="s">
        <v>136</v>
      </c>
      <c r="C14546" s="218">
        <v>44925</v>
      </c>
      <c r="D14546" s="218">
        <v>44924</v>
      </c>
      <c r="E14546" s="1">
        <v>2</v>
      </c>
      <c r="F14546" s="62">
        <v>45.09</v>
      </c>
    </row>
    <row r="14547" spans="1:6" x14ac:dyDescent="0.35">
      <c r="A14547" s="1">
        <v>114</v>
      </c>
      <c r="B14547" s="1" t="s">
        <v>136</v>
      </c>
      <c r="C14547" s="218">
        <v>44925</v>
      </c>
      <c r="D14547" s="218">
        <v>44925</v>
      </c>
      <c r="E14547" s="1">
        <v>4</v>
      </c>
      <c r="F14547" s="62">
        <v>182.41</v>
      </c>
    </row>
    <row r="14548" spans="1:6" x14ac:dyDescent="0.35">
      <c r="A14548" s="1">
        <v>114</v>
      </c>
      <c r="B14548" s="1" t="s">
        <v>136</v>
      </c>
      <c r="C14548" s="218">
        <v>44926</v>
      </c>
      <c r="D14548" s="218">
        <v>44923</v>
      </c>
      <c r="E14548" s="1">
        <v>1</v>
      </c>
      <c r="F14548" s="62">
        <v>23.76</v>
      </c>
    </row>
    <row r="14549" spans="1:6" x14ac:dyDescent="0.35">
      <c r="A14549" s="1">
        <v>114</v>
      </c>
      <c r="B14549" s="1" t="s">
        <v>136</v>
      </c>
      <c r="C14549" s="218">
        <v>44926</v>
      </c>
      <c r="D14549" s="218">
        <v>44924</v>
      </c>
      <c r="E14549" s="1">
        <v>1</v>
      </c>
      <c r="F14549" s="62">
        <v>23.76</v>
      </c>
    </row>
    <row r="14550" spans="1:6" x14ac:dyDescent="0.35">
      <c r="A14550" s="1">
        <v>114</v>
      </c>
      <c r="B14550" s="1" t="s">
        <v>136</v>
      </c>
      <c r="C14550" s="218">
        <v>44926</v>
      </c>
      <c r="D14550" s="218">
        <v>44925</v>
      </c>
      <c r="E14550" s="1">
        <v>3</v>
      </c>
      <c r="F14550" s="62">
        <v>98.45</v>
      </c>
    </row>
    <row r="14551" spans="1:6" x14ac:dyDescent="0.35">
      <c r="A14551" s="1">
        <v>114</v>
      </c>
      <c r="B14551" s="1" t="s">
        <v>136</v>
      </c>
      <c r="C14551" s="218">
        <v>44926</v>
      </c>
      <c r="D14551" s="218">
        <v>44926</v>
      </c>
      <c r="E14551" s="1">
        <v>7</v>
      </c>
      <c r="F14551" s="62">
        <v>252.44</v>
      </c>
    </row>
    <row r="14552" spans="1:6" x14ac:dyDescent="0.35">
      <c r="A14552" s="1">
        <v>114</v>
      </c>
      <c r="B14552" s="1" t="s">
        <v>136</v>
      </c>
      <c r="C14552" s="218">
        <v>44927</v>
      </c>
      <c r="D14552" s="218">
        <v>44927</v>
      </c>
      <c r="E14552" s="1">
        <v>2</v>
      </c>
      <c r="F14552" s="62">
        <v>108.9</v>
      </c>
    </row>
    <row r="14553" spans="1:6" x14ac:dyDescent="0.35">
      <c r="A14553" s="1">
        <v>114</v>
      </c>
      <c r="B14553" s="1" t="s">
        <v>136</v>
      </c>
      <c r="C14553" s="218">
        <v>44928</v>
      </c>
      <c r="D14553" s="218">
        <v>44927</v>
      </c>
      <c r="E14553" s="1">
        <v>3</v>
      </c>
      <c r="F14553" s="62">
        <v>124.83</v>
      </c>
    </row>
    <row r="14554" spans="1:6" x14ac:dyDescent="0.35">
      <c r="A14554" s="1">
        <v>114</v>
      </c>
      <c r="B14554" s="1" t="s">
        <v>136</v>
      </c>
      <c r="C14554" s="218">
        <v>44928</v>
      </c>
      <c r="D14554" s="218">
        <v>44928</v>
      </c>
      <c r="E14554" s="1">
        <v>4</v>
      </c>
      <c r="F14554" s="62">
        <v>148.4</v>
      </c>
    </row>
    <row r="14555" spans="1:6" x14ac:dyDescent="0.35">
      <c r="A14555" s="1">
        <v>114</v>
      </c>
      <c r="B14555" s="1" t="s">
        <v>136</v>
      </c>
      <c r="C14555" s="218">
        <v>44929</v>
      </c>
      <c r="D14555" s="218">
        <v>44928</v>
      </c>
      <c r="E14555" s="1">
        <v>2</v>
      </c>
      <c r="F14555" s="62">
        <v>45.74</v>
      </c>
    </row>
    <row r="14556" spans="1:6" x14ac:dyDescent="0.35">
      <c r="A14556" s="1">
        <v>114</v>
      </c>
      <c r="B14556" s="1" t="s">
        <v>136</v>
      </c>
      <c r="C14556" s="218">
        <v>44929</v>
      </c>
      <c r="D14556" s="218">
        <v>44929</v>
      </c>
      <c r="E14556" s="1">
        <v>7</v>
      </c>
      <c r="F14556" s="62">
        <v>324.47000000000003</v>
      </c>
    </row>
    <row r="14557" spans="1:6" x14ac:dyDescent="0.35">
      <c r="A14557" s="1">
        <v>114</v>
      </c>
      <c r="B14557" s="1" t="s">
        <v>136</v>
      </c>
      <c r="C14557" s="218">
        <v>44930</v>
      </c>
      <c r="D14557" s="218">
        <v>44928</v>
      </c>
      <c r="E14557" s="1">
        <v>1</v>
      </c>
      <c r="F14557" s="62">
        <v>23.71</v>
      </c>
    </row>
    <row r="14558" spans="1:6" x14ac:dyDescent="0.35">
      <c r="A14558" s="1">
        <v>114</v>
      </c>
      <c r="B14558" s="1" t="s">
        <v>136</v>
      </c>
      <c r="C14558" s="218">
        <v>44930</v>
      </c>
      <c r="D14558" s="218">
        <v>44929</v>
      </c>
      <c r="E14558" s="1">
        <v>5</v>
      </c>
      <c r="F14558" s="62">
        <v>177.5</v>
      </c>
    </row>
    <row r="14559" spans="1:6" x14ac:dyDescent="0.35">
      <c r="A14559" s="1">
        <v>114</v>
      </c>
      <c r="B14559" s="1" t="s">
        <v>136</v>
      </c>
      <c r="C14559" s="218">
        <v>44930</v>
      </c>
      <c r="D14559" s="218">
        <v>44930</v>
      </c>
      <c r="E14559" s="1">
        <v>5</v>
      </c>
      <c r="F14559" s="62">
        <v>201.71</v>
      </c>
    </row>
    <row r="14560" spans="1:6" x14ac:dyDescent="0.35">
      <c r="A14560" s="1">
        <v>114</v>
      </c>
      <c r="B14560" s="1" t="s">
        <v>136</v>
      </c>
      <c r="C14560" s="218">
        <v>44931</v>
      </c>
      <c r="D14560" s="218">
        <v>44930</v>
      </c>
      <c r="E14560" s="1">
        <v>2</v>
      </c>
      <c r="F14560" s="62">
        <v>76.430000000000007</v>
      </c>
    </row>
    <row r="14561" spans="1:6" x14ac:dyDescent="0.35">
      <c r="A14561" s="1">
        <v>114</v>
      </c>
      <c r="B14561" s="1" t="s">
        <v>136</v>
      </c>
      <c r="C14561" s="218">
        <v>44931</v>
      </c>
      <c r="D14561" s="218">
        <v>44931</v>
      </c>
      <c r="E14561" s="1">
        <v>4</v>
      </c>
      <c r="F14561" s="62">
        <v>155.47999999999999</v>
      </c>
    </row>
    <row r="14562" spans="1:6" x14ac:dyDescent="0.35">
      <c r="A14562" s="1">
        <v>114</v>
      </c>
      <c r="B14562" s="1" t="s">
        <v>136</v>
      </c>
      <c r="C14562" s="218">
        <v>44932</v>
      </c>
      <c r="D14562" s="218">
        <v>44931</v>
      </c>
      <c r="E14562" s="1">
        <v>2</v>
      </c>
      <c r="F14562" s="62">
        <v>75.540000000000006</v>
      </c>
    </row>
    <row r="14563" spans="1:6" x14ac:dyDescent="0.35">
      <c r="A14563" s="1">
        <v>114</v>
      </c>
      <c r="B14563" s="1" t="s">
        <v>136</v>
      </c>
      <c r="C14563" s="218">
        <v>44932</v>
      </c>
      <c r="D14563" s="218">
        <v>44932</v>
      </c>
      <c r="E14563" s="1">
        <v>5</v>
      </c>
      <c r="F14563" s="62">
        <v>174.78</v>
      </c>
    </row>
    <row r="14564" spans="1:6" x14ac:dyDescent="0.35">
      <c r="A14564" s="1">
        <v>114</v>
      </c>
      <c r="B14564" s="1" t="s">
        <v>136</v>
      </c>
      <c r="C14564" s="218">
        <v>44933</v>
      </c>
      <c r="D14564" s="218">
        <v>44931</v>
      </c>
      <c r="E14564" s="1">
        <v>2</v>
      </c>
      <c r="F14564" s="62">
        <v>73.209999999999994</v>
      </c>
    </row>
    <row r="14565" spans="1:6" x14ac:dyDescent="0.35">
      <c r="A14565" s="1">
        <v>114</v>
      </c>
      <c r="B14565" s="1" t="s">
        <v>136</v>
      </c>
      <c r="C14565" s="218">
        <v>44933</v>
      </c>
      <c r="D14565" s="218">
        <v>44932</v>
      </c>
      <c r="E14565" s="1">
        <v>4</v>
      </c>
      <c r="F14565" s="62">
        <v>122.95</v>
      </c>
    </row>
    <row r="14566" spans="1:6" x14ac:dyDescent="0.35">
      <c r="A14566" s="1">
        <v>114</v>
      </c>
      <c r="B14566" s="1" t="s">
        <v>136</v>
      </c>
      <c r="C14566" s="218">
        <v>44933</v>
      </c>
      <c r="D14566" s="218">
        <v>44933</v>
      </c>
      <c r="E14566" s="1">
        <v>5</v>
      </c>
      <c r="F14566" s="62">
        <v>210.17</v>
      </c>
    </row>
    <row r="14567" spans="1:6" x14ac:dyDescent="0.35">
      <c r="A14567" s="1">
        <v>114</v>
      </c>
      <c r="B14567" s="1" t="s">
        <v>136</v>
      </c>
      <c r="C14567" s="218">
        <v>44934</v>
      </c>
      <c r="D14567" s="218">
        <v>44932</v>
      </c>
      <c r="E14567" s="1">
        <v>1</v>
      </c>
      <c r="F14567" s="62">
        <v>23.71</v>
      </c>
    </row>
    <row r="14568" spans="1:6" x14ac:dyDescent="0.35">
      <c r="A14568" s="1">
        <v>114</v>
      </c>
      <c r="B14568" s="1" t="s">
        <v>136</v>
      </c>
      <c r="C14568" s="218">
        <v>44934</v>
      </c>
      <c r="D14568" s="218">
        <v>44933</v>
      </c>
      <c r="E14568" s="1">
        <v>2</v>
      </c>
      <c r="F14568" s="62">
        <v>75.39</v>
      </c>
    </row>
    <row r="14569" spans="1:6" x14ac:dyDescent="0.35">
      <c r="A14569" s="1">
        <v>114</v>
      </c>
      <c r="B14569" s="1" t="s">
        <v>136</v>
      </c>
      <c r="C14569" s="218">
        <v>44934</v>
      </c>
      <c r="D14569" s="218">
        <v>44934</v>
      </c>
      <c r="E14569" s="1">
        <v>5</v>
      </c>
      <c r="F14569" s="62">
        <v>116.23</v>
      </c>
    </row>
    <row r="14570" spans="1:6" x14ac:dyDescent="0.35">
      <c r="A14570" s="1">
        <v>114</v>
      </c>
      <c r="B14570" s="1" t="s">
        <v>136</v>
      </c>
      <c r="C14570" s="218">
        <v>44935</v>
      </c>
      <c r="D14570" s="218">
        <v>44934</v>
      </c>
      <c r="E14570" s="1">
        <v>2</v>
      </c>
      <c r="F14570" s="62">
        <v>77.81</v>
      </c>
    </row>
    <row r="14571" spans="1:6" x14ac:dyDescent="0.35">
      <c r="A14571" s="1">
        <v>114</v>
      </c>
      <c r="B14571" s="1" t="s">
        <v>136</v>
      </c>
      <c r="C14571" s="218">
        <v>44935</v>
      </c>
      <c r="D14571" s="218">
        <v>44935</v>
      </c>
      <c r="E14571" s="1">
        <v>5</v>
      </c>
      <c r="F14571" s="62">
        <v>145.04</v>
      </c>
    </row>
    <row r="14572" spans="1:6" x14ac:dyDescent="0.35">
      <c r="A14572" s="1">
        <v>114</v>
      </c>
      <c r="B14572" s="1" t="s">
        <v>136</v>
      </c>
      <c r="C14572" s="218">
        <v>44936</v>
      </c>
      <c r="D14572" s="218">
        <v>44933</v>
      </c>
      <c r="E14572" s="1">
        <v>1</v>
      </c>
      <c r="F14572" s="62">
        <v>23.76</v>
      </c>
    </row>
    <row r="14573" spans="1:6" x14ac:dyDescent="0.35">
      <c r="A14573" s="1">
        <v>114</v>
      </c>
      <c r="B14573" s="1" t="s">
        <v>136</v>
      </c>
      <c r="C14573" s="218">
        <v>44936</v>
      </c>
      <c r="D14573" s="218">
        <v>44934</v>
      </c>
      <c r="E14573" s="1">
        <v>4</v>
      </c>
      <c r="F14573" s="62">
        <v>121.12</v>
      </c>
    </row>
    <row r="14574" spans="1:6" x14ac:dyDescent="0.35">
      <c r="A14574" s="1">
        <v>114</v>
      </c>
      <c r="B14574" s="1" t="s">
        <v>136</v>
      </c>
      <c r="C14574" s="218">
        <v>44936</v>
      </c>
      <c r="D14574" s="218">
        <v>44935</v>
      </c>
      <c r="E14574" s="1">
        <v>3</v>
      </c>
      <c r="F14574" s="62">
        <v>101.82</v>
      </c>
    </row>
    <row r="14575" spans="1:6" x14ac:dyDescent="0.35">
      <c r="A14575" s="1">
        <v>114</v>
      </c>
      <c r="B14575" s="1" t="s">
        <v>136</v>
      </c>
      <c r="C14575" s="218">
        <v>44936</v>
      </c>
      <c r="D14575" s="218">
        <v>44936</v>
      </c>
      <c r="E14575" s="1">
        <v>5</v>
      </c>
      <c r="F14575" s="62">
        <v>142.75</v>
      </c>
    </row>
    <row r="14576" spans="1:6" x14ac:dyDescent="0.35">
      <c r="A14576" s="1">
        <v>114</v>
      </c>
      <c r="B14576" s="1" t="s">
        <v>136</v>
      </c>
      <c r="C14576" s="218">
        <v>44937</v>
      </c>
      <c r="D14576" s="218">
        <v>44935</v>
      </c>
      <c r="E14576" s="1">
        <v>3</v>
      </c>
      <c r="F14576" s="62">
        <v>69.989999999999995</v>
      </c>
    </row>
    <row r="14577" spans="1:6" x14ac:dyDescent="0.35">
      <c r="A14577" s="1">
        <v>114</v>
      </c>
      <c r="B14577" s="1" t="s">
        <v>136</v>
      </c>
      <c r="C14577" s="218">
        <v>44937</v>
      </c>
      <c r="D14577" s="218">
        <v>44936</v>
      </c>
      <c r="E14577" s="1">
        <v>3</v>
      </c>
      <c r="F14577" s="62">
        <v>101.27</v>
      </c>
    </row>
    <row r="14578" spans="1:6" x14ac:dyDescent="0.35">
      <c r="A14578" s="1">
        <v>114</v>
      </c>
      <c r="B14578" s="1" t="s">
        <v>136</v>
      </c>
      <c r="C14578" s="218">
        <v>44937</v>
      </c>
      <c r="D14578" s="218">
        <v>44937</v>
      </c>
      <c r="E14578" s="1">
        <v>6</v>
      </c>
      <c r="F14578" s="62">
        <v>233.44</v>
      </c>
    </row>
    <row r="14579" spans="1:6" x14ac:dyDescent="0.35">
      <c r="A14579" s="1">
        <v>114</v>
      </c>
      <c r="B14579" s="1" t="s">
        <v>136</v>
      </c>
      <c r="C14579" s="218">
        <v>44938</v>
      </c>
      <c r="D14579" s="218">
        <v>44938</v>
      </c>
      <c r="E14579" s="1">
        <v>5</v>
      </c>
      <c r="F14579" s="62">
        <v>209.68</v>
      </c>
    </row>
    <row r="14580" spans="1:6" x14ac:dyDescent="0.35">
      <c r="A14580" s="1">
        <v>114</v>
      </c>
      <c r="B14580" s="1" t="s">
        <v>136</v>
      </c>
      <c r="C14580" s="218">
        <v>44939</v>
      </c>
      <c r="D14580" s="218">
        <v>44939</v>
      </c>
      <c r="E14580" s="1">
        <v>5</v>
      </c>
      <c r="F14580" s="62">
        <v>237.84</v>
      </c>
    </row>
    <row r="14581" spans="1:6" x14ac:dyDescent="0.35">
      <c r="A14581" s="1">
        <v>114</v>
      </c>
      <c r="B14581" s="1" t="s">
        <v>136</v>
      </c>
      <c r="C14581" s="218">
        <v>44940</v>
      </c>
      <c r="D14581" s="218">
        <v>44939</v>
      </c>
      <c r="E14581" s="1">
        <v>1</v>
      </c>
      <c r="F14581" s="62">
        <v>23.71</v>
      </c>
    </row>
    <row r="14582" spans="1:6" x14ac:dyDescent="0.35">
      <c r="A14582" s="1">
        <v>114</v>
      </c>
      <c r="B14582" s="1" t="s">
        <v>136</v>
      </c>
      <c r="C14582" s="218">
        <v>44940</v>
      </c>
      <c r="D14582" s="218">
        <v>44940</v>
      </c>
      <c r="E14582" s="1">
        <v>5</v>
      </c>
      <c r="F14582" s="62">
        <v>205.07</v>
      </c>
    </row>
    <row r="14583" spans="1:6" x14ac:dyDescent="0.35">
      <c r="A14583" s="1">
        <v>114</v>
      </c>
      <c r="B14583" s="1" t="s">
        <v>136</v>
      </c>
      <c r="C14583" s="218">
        <v>44941</v>
      </c>
      <c r="D14583" s="218">
        <v>44939</v>
      </c>
      <c r="E14583" s="1">
        <v>1</v>
      </c>
      <c r="F14583" s="62">
        <v>45.44</v>
      </c>
    </row>
    <row r="14584" spans="1:6" x14ac:dyDescent="0.35">
      <c r="A14584" s="1">
        <v>114</v>
      </c>
      <c r="B14584" s="1" t="s">
        <v>136</v>
      </c>
      <c r="C14584" s="218">
        <v>44941</v>
      </c>
      <c r="D14584" s="218">
        <v>44940</v>
      </c>
      <c r="E14584" s="1">
        <v>4</v>
      </c>
      <c r="F14584" s="62">
        <v>92.31</v>
      </c>
    </row>
    <row r="14585" spans="1:6" x14ac:dyDescent="0.35">
      <c r="A14585" s="1">
        <v>114</v>
      </c>
      <c r="B14585" s="1" t="s">
        <v>136</v>
      </c>
      <c r="C14585" s="218">
        <v>44941</v>
      </c>
      <c r="D14585" s="218">
        <v>44941</v>
      </c>
      <c r="E14585" s="1">
        <v>3</v>
      </c>
      <c r="F14585" s="62">
        <v>101.67</v>
      </c>
    </row>
    <row r="14586" spans="1:6" x14ac:dyDescent="0.35">
      <c r="A14586" s="1">
        <v>114</v>
      </c>
      <c r="B14586" s="1" t="s">
        <v>136</v>
      </c>
      <c r="C14586" s="218">
        <v>44942</v>
      </c>
      <c r="D14586" s="218">
        <v>44940</v>
      </c>
      <c r="E14586" s="1">
        <v>1</v>
      </c>
      <c r="F14586" s="62">
        <v>23.76</v>
      </c>
    </row>
    <row r="14587" spans="1:6" x14ac:dyDescent="0.35">
      <c r="A14587" s="1">
        <v>114</v>
      </c>
      <c r="B14587" s="1" t="s">
        <v>136</v>
      </c>
      <c r="C14587" s="218">
        <v>44942</v>
      </c>
      <c r="D14587" s="218">
        <v>44941</v>
      </c>
      <c r="E14587" s="1">
        <v>4</v>
      </c>
      <c r="F14587" s="62">
        <v>123.2</v>
      </c>
    </row>
    <row r="14588" spans="1:6" x14ac:dyDescent="0.35">
      <c r="A14588" s="1">
        <v>114</v>
      </c>
      <c r="B14588" s="1" t="s">
        <v>136</v>
      </c>
      <c r="C14588" s="218">
        <v>44942</v>
      </c>
      <c r="D14588" s="218">
        <v>44942</v>
      </c>
      <c r="E14588" s="1">
        <v>8</v>
      </c>
      <c r="F14588" s="62">
        <v>216.36</v>
      </c>
    </row>
    <row r="14589" spans="1:6" x14ac:dyDescent="0.35">
      <c r="A14589" s="1">
        <v>114</v>
      </c>
      <c r="B14589" s="1" t="s">
        <v>136</v>
      </c>
      <c r="C14589" s="218">
        <v>44943</v>
      </c>
      <c r="D14589" s="218">
        <v>44941</v>
      </c>
      <c r="E14589" s="1">
        <v>2</v>
      </c>
      <c r="F14589" s="62">
        <v>106.57</v>
      </c>
    </row>
    <row r="14590" spans="1:6" x14ac:dyDescent="0.35">
      <c r="A14590" s="1">
        <v>114</v>
      </c>
      <c r="B14590" s="1" t="s">
        <v>136</v>
      </c>
      <c r="C14590" s="218">
        <v>44943</v>
      </c>
      <c r="D14590" s="218">
        <v>44942</v>
      </c>
      <c r="E14590" s="1">
        <v>3</v>
      </c>
      <c r="F14590" s="62">
        <v>159.18</v>
      </c>
    </row>
    <row r="14591" spans="1:6" x14ac:dyDescent="0.35">
      <c r="A14591" s="1">
        <v>114</v>
      </c>
      <c r="B14591" s="1" t="s">
        <v>136</v>
      </c>
      <c r="C14591" s="218">
        <v>44943</v>
      </c>
      <c r="D14591" s="218">
        <v>44943</v>
      </c>
      <c r="E14591" s="1">
        <v>9</v>
      </c>
      <c r="F14591" s="62">
        <v>234.52</v>
      </c>
    </row>
    <row r="14592" spans="1:6" x14ac:dyDescent="0.35">
      <c r="A14592" s="1">
        <v>114</v>
      </c>
      <c r="B14592" s="1" t="s">
        <v>136</v>
      </c>
      <c r="C14592" s="218">
        <v>44944</v>
      </c>
      <c r="D14592" s="218">
        <v>44943</v>
      </c>
      <c r="E14592" s="1">
        <v>6</v>
      </c>
      <c r="F14592" s="62">
        <v>207.05</v>
      </c>
    </row>
    <row r="14593" spans="1:6" x14ac:dyDescent="0.35">
      <c r="A14593" s="1">
        <v>114</v>
      </c>
      <c r="B14593" s="1" t="s">
        <v>136</v>
      </c>
      <c r="C14593" s="218">
        <v>44944</v>
      </c>
      <c r="D14593" s="218">
        <v>44944</v>
      </c>
      <c r="E14593" s="1">
        <v>4</v>
      </c>
      <c r="F14593" s="62">
        <v>156.41999999999999</v>
      </c>
    </row>
    <row r="14594" spans="1:6" x14ac:dyDescent="0.35">
      <c r="A14594" s="1">
        <v>114</v>
      </c>
      <c r="B14594" s="1" t="s">
        <v>136</v>
      </c>
      <c r="C14594" s="218">
        <v>44945</v>
      </c>
      <c r="D14594" s="218">
        <v>44943</v>
      </c>
      <c r="E14594" s="1">
        <v>2</v>
      </c>
      <c r="F14594" s="62">
        <v>47.42</v>
      </c>
    </row>
    <row r="14595" spans="1:6" x14ac:dyDescent="0.35">
      <c r="A14595" s="1">
        <v>114</v>
      </c>
      <c r="B14595" s="1" t="s">
        <v>136</v>
      </c>
      <c r="C14595" s="218">
        <v>44945</v>
      </c>
      <c r="D14595" s="218">
        <v>44944</v>
      </c>
      <c r="E14595" s="1">
        <v>2</v>
      </c>
      <c r="F14595" s="62">
        <v>76.53</v>
      </c>
    </row>
    <row r="14596" spans="1:6" x14ac:dyDescent="0.35">
      <c r="A14596" s="1">
        <v>114</v>
      </c>
      <c r="B14596" s="1" t="s">
        <v>136</v>
      </c>
      <c r="C14596" s="218">
        <v>44945</v>
      </c>
      <c r="D14596" s="218">
        <v>44945</v>
      </c>
      <c r="E14596" s="1">
        <v>5</v>
      </c>
      <c r="F14596" s="62">
        <v>241.46</v>
      </c>
    </row>
    <row r="14597" spans="1:6" x14ac:dyDescent="0.35">
      <c r="A14597" s="1">
        <v>114</v>
      </c>
      <c r="B14597" s="1" t="s">
        <v>136</v>
      </c>
      <c r="C14597" s="218">
        <v>44946</v>
      </c>
      <c r="D14597" s="218">
        <v>44944</v>
      </c>
      <c r="E14597" s="1">
        <v>3</v>
      </c>
      <c r="F14597" s="62">
        <v>67.319999999999993</v>
      </c>
    </row>
    <row r="14598" spans="1:6" x14ac:dyDescent="0.35">
      <c r="A14598" s="1">
        <v>114</v>
      </c>
      <c r="B14598" s="1" t="s">
        <v>136</v>
      </c>
      <c r="C14598" s="218">
        <v>44946</v>
      </c>
      <c r="D14598" s="218">
        <v>44945</v>
      </c>
      <c r="E14598" s="1">
        <v>1</v>
      </c>
      <c r="F14598" s="62">
        <v>51.97</v>
      </c>
    </row>
    <row r="14599" spans="1:6" x14ac:dyDescent="0.35">
      <c r="A14599" s="1">
        <v>114</v>
      </c>
      <c r="B14599" s="1" t="s">
        <v>136</v>
      </c>
      <c r="C14599" s="218">
        <v>44946</v>
      </c>
      <c r="D14599" s="218">
        <v>44946</v>
      </c>
      <c r="E14599" s="1">
        <v>5</v>
      </c>
      <c r="F14599" s="62">
        <v>180.18</v>
      </c>
    </row>
    <row r="14600" spans="1:6" x14ac:dyDescent="0.35">
      <c r="A14600" s="1">
        <v>114</v>
      </c>
      <c r="B14600" s="1" t="s">
        <v>136</v>
      </c>
      <c r="C14600" s="218">
        <v>44947</v>
      </c>
      <c r="D14600" s="218">
        <v>44944</v>
      </c>
      <c r="E14600" s="1">
        <v>2</v>
      </c>
      <c r="F14600" s="62">
        <v>102.96</v>
      </c>
    </row>
    <row r="14601" spans="1:6" x14ac:dyDescent="0.35">
      <c r="A14601" s="1">
        <v>114</v>
      </c>
      <c r="B14601" s="1" t="s">
        <v>136</v>
      </c>
      <c r="C14601" s="218">
        <v>44947</v>
      </c>
      <c r="D14601" s="218">
        <v>44946</v>
      </c>
      <c r="E14601" s="1">
        <v>2</v>
      </c>
      <c r="F14601" s="62">
        <v>47.52</v>
      </c>
    </row>
    <row r="14602" spans="1:6" x14ac:dyDescent="0.35">
      <c r="A14602" s="1">
        <v>114</v>
      </c>
      <c r="B14602" s="1" t="s">
        <v>136</v>
      </c>
      <c r="C14602" s="218">
        <v>44947</v>
      </c>
      <c r="D14602" s="218">
        <v>44947</v>
      </c>
      <c r="E14602" s="1">
        <v>1</v>
      </c>
      <c r="F14602" s="62">
        <v>54.25</v>
      </c>
    </row>
    <row r="14603" spans="1:6" x14ac:dyDescent="0.35">
      <c r="A14603" s="1">
        <v>114</v>
      </c>
      <c r="B14603" s="1" t="s">
        <v>136</v>
      </c>
      <c r="C14603" s="218">
        <v>44948</v>
      </c>
      <c r="D14603" s="218">
        <v>44945</v>
      </c>
      <c r="E14603" s="1">
        <v>1</v>
      </c>
      <c r="F14603" s="62">
        <v>53.46</v>
      </c>
    </row>
    <row r="14604" spans="1:6" x14ac:dyDescent="0.35">
      <c r="A14604" s="1">
        <v>114</v>
      </c>
      <c r="B14604" s="1" t="s">
        <v>136</v>
      </c>
      <c r="C14604" s="218">
        <v>44948</v>
      </c>
      <c r="D14604" s="218">
        <v>44946</v>
      </c>
      <c r="E14604" s="1">
        <v>3</v>
      </c>
      <c r="F14604" s="62">
        <v>100.98</v>
      </c>
    </row>
    <row r="14605" spans="1:6" x14ac:dyDescent="0.35">
      <c r="A14605" s="1">
        <v>114</v>
      </c>
      <c r="B14605" s="1" t="s">
        <v>136</v>
      </c>
      <c r="C14605" s="218">
        <v>44948</v>
      </c>
      <c r="D14605" s="218">
        <v>44947</v>
      </c>
      <c r="E14605" s="1">
        <v>1</v>
      </c>
      <c r="F14605" s="62">
        <v>52.47</v>
      </c>
    </row>
    <row r="14606" spans="1:6" x14ac:dyDescent="0.35">
      <c r="A14606" s="1">
        <v>114</v>
      </c>
      <c r="B14606" s="1" t="s">
        <v>136</v>
      </c>
      <c r="C14606" s="218">
        <v>44948</v>
      </c>
      <c r="D14606" s="218">
        <v>44948</v>
      </c>
      <c r="E14606" s="1">
        <v>4</v>
      </c>
      <c r="F14606" s="62">
        <v>155.63</v>
      </c>
    </row>
    <row r="14607" spans="1:6" x14ac:dyDescent="0.35">
      <c r="A14607" s="1">
        <v>114</v>
      </c>
      <c r="B14607" s="1" t="s">
        <v>136</v>
      </c>
      <c r="C14607" s="218">
        <v>44949</v>
      </c>
      <c r="D14607" s="218">
        <v>44947</v>
      </c>
      <c r="E14607" s="1">
        <v>2</v>
      </c>
      <c r="F14607" s="62">
        <v>75.83</v>
      </c>
    </row>
    <row r="14608" spans="1:6" x14ac:dyDescent="0.35">
      <c r="A14608" s="1">
        <v>114</v>
      </c>
      <c r="B14608" s="1" t="s">
        <v>136</v>
      </c>
      <c r="C14608" s="218">
        <v>44949</v>
      </c>
      <c r="D14608" s="218">
        <v>44948</v>
      </c>
      <c r="E14608" s="1">
        <v>6</v>
      </c>
      <c r="F14608" s="62">
        <v>141.07</v>
      </c>
    </row>
    <row r="14609" spans="1:6" x14ac:dyDescent="0.35">
      <c r="A14609" s="1">
        <v>114</v>
      </c>
      <c r="B14609" s="1" t="s">
        <v>136</v>
      </c>
      <c r="C14609" s="218">
        <v>44949</v>
      </c>
      <c r="D14609" s="218">
        <v>44949</v>
      </c>
      <c r="E14609" s="1">
        <v>3</v>
      </c>
      <c r="F14609" s="62">
        <v>71.13</v>
      </c>
    </row>
    <row r="14610" spans="1:6" x14ac:dyDescent="0.35">
      <c r="A14610" s="1">
        <v>114</v>
      </c>
      <c r="B14610" s="1" t="s">
        <v>136</v>
      </c>
      <c r="C14610" s="218">
        <v>44950</v>
      </c>
      <c r="D14610" s="218">
        <v>44947</v>
      </c>
      <c r="E14610" s="1">
        <v>2</v>
      </c>
      <c r="F14610" s="62">
        <v>106.42</v>
      </c>
    </row>
    <row r="14611" spans="1:6" x14ac:dyDescent="0.35">
      <c r="A14611" s="1">
        <v>114</v>
      </c>
      <c r="B14611" s="1" t="s">
        <v>136</v>
      </c>
      <c r="C14611" s="218">
        <v>44950</v>
      </c>
      <c r="D14611" s="218">
        <v>44948</v>
      </c>
      <c r="E14611" s="1">
        <v>2</v>
      </c>
      <c r="F14611" s="62">
        <v>46.53</v>
      </c>
    </row>
    <row r="14612" spans="1:6" x14ac:dyDescent="0.35">
      <c r="A14612" s="1">
        <v>114</v>
      </c>
      <c r="B14612" s="1" t="s">
        <v>136</v>
      </c>
      <c r="C14612" s="218">
        <v>44950</v>
      </c>
      <c r="D14612" s="218">
        <v>44949</v>
      </c>
      <c r="E14612" s="1">
        <v>3</v>
      </c>
      <c r="F14612" s="62">
        <v>163.15</v>
      </c>
    </row>
    <row r="14613" spans="1:6" x14ac:dyDescent="0.35">
      <c r="A14613" s="1">
        <v>114</v>
      </c>
      <c r="B14613" s="1" t="s">
        <v>136</v>
      </c>
      <c r="C14613" s="218">
        <v>44951</v>
      </c>
      <c r="D14613" s="218">
        <v>44948</v>
      </c>
      <c r="E14613" s="1">
        <v>1</v>
      </c>
      <c r="F14613" s="62">
        <v>23.07</v>
      </c>
    </row>
    <row r="14614" spans="1:6" x14ac:dyDescent="0.35">
      <c r="A14614" s="1">
        <v>114</v>
      </c>
      <c r="B14614" s="1" t="s">
        <v>136</v>
      </c>
      <c r="C14614" s="218">
        <v>44951</v>
      </c>
      <c r="D14614" s="218">
        <v>44949</v>
      </c>
      <c r="E14614" s="1">
        <v>3</v>
      </c>
      <c r="F14614" s="62">
        <v>128.80000000000001</v>
      </c>
    </row>
    <row r="14615" spans="1:6" x14ac:dyDescent="0.35">
      <c r="A14615" s="1">
        <v>114</v>
      </c>
      <c r="B14615" s="1" t="s">
        <v>136</v>
      </c>
      <c r="C14615" s="218">
        <v>44951</v>
      </c>
      <c r="D14615" s="218">
        <v>44950</v>
      </c>
      <c r="E14615" s="1">
        <v>3</v>
      </c>
      <c r="F14615" s="62">
        <v>94.54</v>
      </c>
    </row>
    <row r="14616" spans="1:6" x14ac:dyDescent="0.35">
      <c r="A14616" s="1">
        <v>114</v>
      </c>
      <c r="B14616" s="1" t="s">
        <v>136</v>
      </c>
      <c r="C14616" s="218">
        <v>44951</v>
      </c>
      <c r="D14616" s="218">
        <v>44951</v>
      </c>
      <c r="E14616" s="1">
        <v>1</v>
      </c>
      <c r="F14616" s="62">
        <v>54.35</v>
      </c>
    </row>
    <row r="14617" spans="1:6" x14ac:dyDescent="0.35">
      <c r="A14617" s="1">
        <v>114</v>
      </c>
      <c r="B14617" s="1" t="s">
        <v>136</v>
      </c>
      <c r="C14617" s="218">
        <v>44952</v>
      </c>
      <c r="D14617" s="218">
        <v>44949</v>
      </c>
      <c r="E14617" s="1">
        <v>1</v>
      </c>
      <c r="F14617" s="62">
        <v>23.76</v>
      </c>
    </row>
    <row r="14618" spans="1:6" x14ac:dyDescent="0.35">
      <c r="A14618" s="1">
        <v>114</v>
      </c>
      <c r="B14618" s="1" t="s">
        <v>136</v>
      </c>
      <c r="C14618" s="218">
        <v>44952</v>
      </c>
      <c r="D14618" s="218">
        <v>44950</v>
      </c>
      <c r="E14618" s="1">
        <v>4</v>
      </c>
      <c r="F14618" s="62">
        <v>151.57</v>
      </c>
    </row>
    <row r="14619" spans="1:6" x14ac:dyDescent="0.35">
      <c r="A14619" s="1">
        <v>114</v>
      </c>
      <c r="B14619" s="1" t="s">
        <v>136</v>
      </c>
      <c r="C14619" s="218">
        <v>44952</v>
      </c>
      <c r="D14619" s="218">
        <v>44951</v>
      </c>
      <c r="E14619" s="1">
        <v>2</v>
      </c>
      <c r="F14619" s="62">
        <v>108.5</v>
      </c>
    </row>
    <row r="14620" spans="1:6" x14ac:dyDescent="0.35">
      <c r="A14620" s="1">
        <v>115</v>
      </c>
      <c r="B14620" s="1" t="s">
        <v>137</v>
      </c>
      <c r="C14620" s="218">
        <v>44888</v>
      </c>
      <c r="D14620" s="218">
        <v>44886</v>
      </c>
      <c r="E14620" s="1">
        <v>7</v>
      </c>
      <c r="F14620" s="62">
        <v>164.93</v>
      </c>
    </row>
    <row r="14621" spans="1:6" x14ac:dyDescent="0.35">
      <c r="A14621" s="1">
        <v>115</v>
      </c>
      <c r="B14621" s="1" t="s">
        <v>137</v>
      </c>
      <c r="C14621" s="218">
        <v>44888</v>
      </c>
      <c r="D14621" s="218">
        <v>44888</v>
      </c>
      <c r="E14621" s="1">
        <v>2</v>
      </c>
      <c r="F14621" s="62">
        <v>45.79</v>
      </c>
    </row>
    <row r="14622" spans="1:6" x14ac:dyDescent="0.35">
      <c r="A14622" s="1">
        <v>115</v>
      </c>
      <c r="B14622" s="1" t="s">
        <v>137</v>
      </c>
      <c r="C14622" s="218">
        <v>44889</v>
      </c>
      <c r="D14622" s="218">
        <v>44886</v>
      </c>
      <c r="E14622" s="1">
        <v>6</v>
      </c>
      <c r="F14622" s="62">
        <v>141.61000000000001</v>
      </c>
    </row>
    <row r="14623" spans="1:6" x14ac:dyDescent="0.35">
      <c r="A14623" s="1">
        <v>115</v>
      </c>
      <c r="B14623" s="1" t="s">
        <v>137</v>
      </c>
      <c r="C14623" s="218">
        <v>44889</v>
      </c>
      <c r="D14623" s="218">
        <v>44888</v>
      </c>
      <c r="E14623" s="1">
        <v>2</v>
      </c>
      <c r="F14623" s="62">
        <v>47.42</v>
      </c>
    </row>
    <row r="14624" spans="1:6" x14ac:dyDescent="0.35">
      <c r="A14624" s="1">
        <v>115</v>
      </c>
      <c r="B14624" s="1" t="s">
        <v>137</v>
      </c>
      <c r="C14624" s="218">
        <v>44890</v>
      </c>
      <c r="D14624" s="218">
        <v>44886</v>
      </c>
      <c r="E14624" s="1">
        <v>2</v>
      </c>
      <c r="F14624" s="62">
        <v>47.02</v>
      </c>
    </row>
    <row r="14625" spans="1:6" x14ac:dyDescent="0.35">
      <c r="A14625" s="1">
        <v>115</v>
      </c>
      <c r="B14625" s="1" t="s">
        <v>137</v>
      </c>
      <c r="C14625" s="218">
        <v>44890</v>
      </c>
      <c r="D14625" s="218">
        <v>44888</v>
      </c>
      <c r="E14625" s="1">
        <v>6</v>
      </c>
      <c r="F14625" s="62">
        <v>140.22999999999999</v>
      </c>
    </row>
    <row r="14626" spans="1:6" x14ac:dyDescent="0.35">
      <c r="A14626" s="1">
        <v>115</v>
      </c>
      <c r="B14626" s="1" t="s">
        <v>137</v>
      </c>
      <c r="C14626" s="218">
        <v>44891</v>
      </c>
      <c r="D14626" s="218">
        <v>44889</v>
      </c>
      <c r="E14626" s="1">
        <v>5</v>
      </c>
      <c r="F14626" s="62">
        <v>117.95</v>
      </c>
    </row>
    <row r="14627" spans="1:6" x14ac:dyDescent="0.35">
      <c r="A14627" s="1">
        <v>115</v>
      </c>
      <c r="B14627" s="1" t="s">
        <v>137</v>
      </c>
      <c r="C14627" s="218">
        <v>44891</v>
      </c>
      <c r="D14627" s="218">
        <v>44891</v>
      </c>
      <c r="E14627" s="1">
        <v>2</v>
      </c>
      <c r="F14627" s="62">
        <v>77.91</v>
      </c>
    </row>
    <row r="14628" spans="1:6" x14ac:dyDescent="0.35">
      <c r="A14628" s="1">
        <v>115</v>
      </c>
      <c r="B14628" s="1" t="s">
        <v>137</v>
      </c>
      <c r="C14628" s="218">
        <v>44892</v>
      </c>
      <c r="D14628" s="218">
        <v>44889</v>
      </c>
      <c r="E14628" s="1">
        <v>5</v>
      </c>
      <c r="F14628" s="62">
        <v>115.73</v>
      </c>
    </row>
    <row r="14629" spans="1:6" x14ac:dyDescent="0.35">
      <c r="A14629" s="1">
        <v>115</v>
      </c>
      <c r="B14629" s="1" t="s">
        <v>137</v>
      </c>
      <c r="C14629" s="218">
        <v>44892</v>
      </c>
      <c r="D14629" s="218">
        <v>44891</v>
      </c>
      <c r="E14629" s="1">
        <v>4</v>
      </c>
      <c r="F14629" s="62">
        <v>94.74</v>
      </c>
    </row>
    <row r="14630" spans="1:6" x14ac:dyDescent="0.35">
      <c r="A14630" s="1">
        <v>115</v>
      </c>
      <c r="B14630" s="1" t="s">
        <v>137</v>
      </c>
      <c r="C14630" s="218">
        <v>44893</v>
      </c>
      <c r="D14630" s="218">
        <v>44891</v>
      </c>
      <c r="E14630" s="1">
        <v>8</v>
      </c>
      <c r="F14630" s="62">
        <v>189.03</v>
      </c>
    </row>
    <row r="14631" spans="1:6" x14ac:dyDescent="0.35">
      <c r="A14631" s="1">
        <v>115</v>
      </c>
      <c r="B14631" s="1" t="s">
        <v>137</v>
      </c>
      <c r="C14631" s="218">
        <v>44893</v>
      </c>
      <c r="D14631" s="218">
        <v>44893</v>
      </c>
      <c r="E14631" s="1">
        <v>9</v>
      </c>
      <c r="F14631" s="62">
        <v>242.09</v>
      </c>
    </row>
    <row r="14632" spans="1:6" x14ac:dyDescent="0.35">
      <c r="A14632" s="1">
        <v>115</v>
      </c>
      <c r="B14632" s="1" t="s">
        <v>137</v>
      </c>
      <c r="C14632" s="218">
        <v>44894</v>
      </c>
      <c r="D14632" s="218">
        <v>44893</v>
      </c>
      <c r="E14632" s="1">
        <v>11</v>
      </c>
      <c r="F14632" s="62">
        <v>258.91000000000003</v>
      </c>
    </row>
    <row r="14633" spans="1:6" x14ac:dyDescent="0.35">
      <c r="A14633" s="1">
        <v>115</v>
      </c>
      <c r="B14633" s="1" t="s">
        <v>137</v>
      </c>
      <c r="C14633" s="218">
        <v>44894</v>
      </c>
      <c r="D14633" s="218">
        <v>44894</v>
      </c>
      <c r="E14633" s="1">
        <v>4</v>
      </c>
      <c r="F14633" s="62">
        <v>152.75</v>
      </c>
    </row>
    <row r="14634" spans="1:6" x14ac:dyDescent="0.35">
      <c r="A14634" s="1">
        <v>115</v>
      </c>
      <c r="B14634" s="1" t="s">
        <v>137</v>
      </c>
      <c r="C14634" s="218">
        <v>44895</v>
      </c>
      <c r="D14634" s="218">
        <v>44893</v>
      </c>
      <c r="E14634" s="1">
        <v>6</v>
      </c>
      <c r="F14634" s="62">
        <v>141.56</v>
      </c>
    </row>
    <row r="14635" spans="1:6" x14ac:dyDescent="0.35">
      <c r="A14635" s="1">
        <v>115</v>
      </c>
      <c r="B14635" s="1" t="s">
        <v>137</v>
      </c>
      <c r="C14635" s="218">
        <v>44895</v>
      </c>
      <c r="D14635" s="218">
        <v>44894</v>
      </c>
      <c r="E14635" s="1">
        <v>1</v>
      </c>
      <c r="F14635" s="62">
        <v>23.71</v>
      </c>
    </row>
    <row r="14636" spans="1:6" x14ac:dyDescent="0.35">
      <c r="A14636" s="1">
        <v>115</v>
      </c>
      <c r="B14636" s="1" t="s">
        <v>137</v>
      </c>
      <c r="C14636" s="218">
        <v>44895</v>
      </c>
      <c r="D14636" s="218">
        <v>44895</v>
      </c>
      <c r="E14636" s="1">
        <v>1</v>
      </c>
      <c r="F14636" s="62">
        <v>23.66</v>
      </c>
    </row>
    <row r="14637" spans="1:6" x14ac:dyDescent="0.35">
      <c r="A14637" s="1">
        <v>115</v>
      </c>
      <c r="B14637" s="1" t="s">
        <v>137</v>
      </c>
      <c r="C14637" s="218">
        <v>44896</v>
      </c>
      <c r="D14637" s="218">
        <v>44893</v>
      </c>
      <c r="E14637" s="1">
        <v>7</v>
      </c>
      <c r="F14637" s="62">
        <v>193.59</v>
      </c>
    </row>
    <row r="14638" spans="1:6" x14ac:dyDescent="0.35">
      <c r="A14638" s="1">
        <v>115</v>
      </c>
      <c r="B14638" s="1" t="s">
        <v>137</v>
      </c>
      <c r="C14638" s="218">
        <v>44896</v>
      </c>
      <c r="D14638" s="218">
        <v>44894</v>
      </c>
      <c r="E14638" s="1">
        <v>4</v>
      </c>
      <c r="F14638" s="62">
        <v>94.04</v>
      </c>
    </row>
    <row r="14639" spans="1:6" x14ac:dyDescent="0.35">
      <c r="A14639" s="1">
        <v>115</v>
      </c>
      <c r="B14639" s="1" t="s">
        <v>137</v>
      </c>
      <c r="C14639" s="218">
        <v>44896</v>
      </c>
      <c r="D14639" s="218">
        <v>44895</v>
      </c>
      <c r="E14639" s="1">
        <v>3</v>
      </c>
      <c r="F14639" s="62">
        <v>70.14</v>
      </c>
    </row>
    <row r="14640" spans="1:6" x14ac:dyDescent="0.35">
      <c r="A14640" s="1">
        <v>115</v>
      </c>
      <c r="B14640" s="1" t="s">
        <v>137</v>
      </c>
      <c r="C14640" s="218">
        <v>44896</v>
      </c>
      <c r="D14640" s="218">
        <v>44896</v>
      </c>
      <c r="E14640" s="1">
        <v>1</v>
      </c>
      <c r="F14640" s="62">
        <v>52.07</v>
      </c>
    </row>
    <row r="14641" spans="1:6" x14ac:dyDescent="0.35">
      <c r="A14641" s="1">
        <v>115</v>
      </c>
      <c r="B14641" s="1" t="s">
        <v>137</v>
      </c>
      <c r="C14641" s="218">
        <v>44897</v>
      </c>
      <c r="D14641" s="218">
        <v>44893</v>
      </c>
      <c r="E14641" s="1">
        <v>2</v>
      </c>
      <c r="F14641" s="62">
        <v>45.83</v>
      </c>
    </row>
    <row r="14642" spans="1:6" x14ac:dyDescent="0.35">
      <c r="A14642" s="1">
        <v>115</v>
      </c>
      <c r="B14642" s="1" t="s">
        <v>137</v>
      </c>
      <c r="C14642" s="218">
        <v>44897</v>
      </c>
      <c r="D14642" s="218">
        <v>44894</v>
      </c>
      <c r="E14642" s="1">
        <v>2</v>
      </c>
      <c r="F14642" s="62">
        <v>47.32</v>
      </c>
    </row>
    <row r="14643" spans="1:6" x14ac:dyDescent="0.35">
      <c r="A14643" s="1">
        <v>115</v>
      </c>
      <c r="B14643" s="1" t="s">
        <v>137</v>
      </c>
      <c r="C14643" s="218">
        <v>44897</v>
      </c>
      <c r="D14643" s="218">
        <v>44895</v>
      </c>
      <c r="E14643" s="1">
        <v>9</v>
      </c>
      <c r="F14643" s="62">
        <v>271.2</v>
      </c>
    </row>
    <row r="14644" spans="1:6" x14ac:dyDescent="0.35">
      <c r="A14644" s="1">
        <v>115</v>
      </c>
      <c r="B14644" s="1" t="s">
        <v>137</v>
      </c>
      <c r="C14644" s="218">
        <v>44897</v>
      </c>
      <c r="D14644" s="218">
        <v>44896</v>
      </c>
      <c r="E14644" s="1">
        <v>2</v>
      </c>
      <c r="F14644" s="62">
        <v>47.22</v>
      </c>
    </row>
    <row r="14645" spans="1:6" x14ac:dyDescent="0.35">
      <c r="A14645" s="1">
        <v>115</v>
      </c>
      <c r="B14645" s="1" t="s">
        <v>137</v>
      </c>
      <c r="C14645" s="218">
        <v>44898</v>
      </c>
      <c r="D14645" s="218">
        <v>44896</v>
      </c>
      <c r="E14645" s="1">
        <v>10</v>
      </c>
      <c r="F14645" s="62">
        <v>289.02</v>
      </c>
    </row>
    <row r="14646" spans="1:6" x14ac:dyDescent="0.35">
      <c r="A14646" s="1">
        <v>115</v>
      </c>
      <c r="B14646" s="1" t="s">
        <v>137</v>
      </c>
      <c r="C14646" s="218">
        <v>44898</v>
      </c>
      <c r="D14646" s="218">
        <v>44897</v>
      </c>
      <c r="E14646" s="1">
        <v>3</v>
      </c>
      <c r="F14646" s="62">
        <v>131.16999999999999</v>
      </c>
    </row>
    <row r="14647" spans="1:6" x14ac:dyDescent="0.35">
      <c r="A14647" s="1">
        <v>115</v>
      </c>
      <c r="B14647" s="1" t="s">
        <v>137</v>
      </c>
      <c r="C14647" s="218">
        <v>44899</v>
      </c>
      <c r="D14647" s="218">
        <v>44896</v>
      </c>
      <c r="E14647" s="1">
        <v>6</v>
      </c>
      <c r="F14647" s="62">
        <v>141.36000000000001</v>
      </c>
    </row>
    <row r="14648" spans="1:6" x14ac:dyDescent="0.35">
      <c r="A14648" s="1">
        <v>115</v>
      </c>
      <c r="B14648" s="1" t="s">
        <v>137</v>
      </c>
      <c r="C14648" s="218">
        <v>44899</v>
      </c>
      <c r="D14648" s="218">
        <v>44897</v>
      </c>
      <c r="E14648" s="1">
        <v>4</v>
      </c>
      <c r="F14648" s="62">
        <v>124.83</v>
      </c>
    </row>
    <row r="14649" spans="1:6" x14ac:dyDescent="0.35">
      <c r="A14649" s="1">
        <v>115</v>
      </c>
      <c r="B14649" s="1" t="s">
        <v>137</v>
      </c>
      <c r="C14649" s="218">
        <v>44899</v>
      </c>
      <c r="D14649" s="218">
        <v>44898</v>
      </c>
      <c r="E14649" s="1">
        <v>4</v>
      </c>
      <c r="F14649" s="62">
        <v>123.25</v>
      </c>
    </row>
    <row r="14650" spans="1:6" x14ac:dyDescent="0.35">
      <c r="A14650" s="1">
        <v>115</v>
      </c>
      <c r="B14650" s="1" t="s">
        <v>137</v>
      </c>
      <c r="C14650" s="218">
        <v>44899</v>
      </c>
      <c r="D14650" s="218">
        <v>44899</v>
      </c>
      <c r="E14650" s="1">
        <v>1</v>
      </c>
      <c r="F14650" s="62">
        <v>23.56</v>
      </c>
    </row>
    <row r="14651" spans="1:6" x14ac:dyDescent="0.35">
      <c r="A14651" s="1">
        <v>115</v>
      </c>
      <c r="B14651" s="1" t="s">
        <v>137</v>
      </c>
      <c r="C14651" s="218">
        <v>44900</v>
      </c>
      <c r="D14651" s="218">
        <v>44896</v>
      </c>
      <c r="E14651" s="1">
        <v>1</v>
      </c>
      <c r="F14651" s="62">
        <v>23.61</v>
      </c>
    </row>
    <row r="14652" spans="1:6" x14ac:dyDescent="0.35">
      <c r="A14652" s="1">
        <v>115</v>
      </c>
      <c r="B14652" s="1" t="s">
        <v>137</v>
      </c>
      <c r="C14652" s="218">
        <v>44900</v>
      </c>
      <c r="D14652" s="218">
        <v>44897</v>
      </c>
      <c r="E14652" s="1">
        <v>1</v>
      </c>
      <c r="F14652" s="62">
        <v>23.71</v>
      </c>
    </row>
    <row r="14653" spans="1:6" x14ac:dyDescent="0.35">
      <c r="A14653" s="1">
        <v>115</v>
      </c>
      <c r="B14653" s="1" t="s">
        <v>137</v>
      </c>
      <c r="C14653" s="218">
        <v>44900</v>
      </c>
      <c r="D14653" s="218">
        <v>44898</v>
      </c>
      <c r="E14653" s="1">
        <v>7</v>
      </c>
      <c r="F14653" s="62">
        <v>193.59</v>
      </c>
    </row>
    <row r="14654" spans="1:6" x14ac:dyDescent="0.35">
      <c r="A14654" s="1">
        <v>115</v>
      </c>
      <c r="B14654" s="1" t="s">
        <v>137</v>
      </c>
      <c r="C14654" s="218">
        <v>44900</v>
      </c>
      <c r="D14654" s="218">
        <v>44899</v>
      </c>
      <c r="E14654" s="1">
        <v>4</v>
      </c>
      <c r="F14654" s="62">
        <v>94.09</v>
      </c>
    </row>
    <row r="14655" spans="1:6" x14ac:dyDescent="0.35">
      <c r="A14655" s="1">
        <v>115</v>
      </c>
      <c r="B14655" s="1" t="s">
        <v>137</v>
      </c>
      <c r="C14655" s="218">
        <v>44900</v>
      </c>
      <c r="D14655" s="218">
        <v>44900</v>
      </c>
      <c r="E14655" s="1">
        <v>1</v>
      </c>
      <c r="F14655" s="62">
        <v>23.56</v>
      </c>
    </row>
    <row r="14656" spans="1:6" x14ac:dyDescent="0.35">
      <c r="A14656" s="1">
        <v>115</v>
      </c>
      <c r="B14656" s="1" t="s">
        <v>137</v>
      </c>
      <c r="C14656" s="218">
        <v>44901</v>
      </c>
      <c r="D14656" s="218">
        <v>44899</v>
      </c>
      <c r="E14656" s="1">
        <v>1</v>
      </c>
      <c r="F14656" s="62">
        <v>53.81</v>
      </c>
    </row>
    <row r="14657" spans="1:6" x14ac:dyDescent="0.35">
      <c r="A14657" s="1">
        <v>115</v>
      </c>
      <c r="B14657" s="1" t="s">
        <v>137</v>
      </c>
      <c r="C14657" s="218">
        <v>44901</v>
      </c>
      <c r="D14657" s="218">
        <v>44900</v>
      </c>
      <c r="E14657" s="1">
        <v>8</v>
      </c>
      <c r="F14657" s="62">
        <v>188.63</v>
      </c>
    </row>
    <row r="14658" spans="1:6" x14ac:dyDescent="0.35">
      <c r="A14658" s="1">
        <v>115</v>
      </c>
      <c r="B14658" s="1" t="s">
        <v>137</v>
      </c>
      <c r="C14658" s="218">
        <v>44901</v>
      </c>
      <c r="D14658" s="218">
        <v>44901</v>
      </c>
      <c r="E14658" s="1">
        <v>6</v>
      </c>
      <c r="F14658" s="62">
        <v>230.17</v>
      </c>
    </row>
    <row r="14659" spans="1:6" x14ac:dyDescent="0.35">
      <c r="A14659" s="1">
        <v>115</v>
      </c>
      <c r="B14659" s="1" t="s">
        <v>137</v>
      </c>
      <c r="C14659" s="218">
        <v>44902</v>
      </c>
      <c r="D14659" s="218">
        <v>44899</v>
      </c>
      <c r="E14659" s="1">
        <v>2</v>
      </c>
      <c r="F14659" s="62">
        <v>43.86</v>
      </c>
    </row>
    <row r="14660" spans="1:6" x14ac:dyDescent="0.35">
      <c r="A14660" s="1">
        <v>115</v>
      </c>
      <c r="B14660" s="1" t="s">
        <v>137</v>
      </c>
      <c r="C14660" s="218">
        <v>44902</v>
      </c>
      <c r="D14660" s="218">
        <v>44901</v>
      </c>
      <c r="E14660" s="1">
        <v>7</v>
      </c>
      <c r="F14660" s="62">
        <v>196.36</v>
      </c>
    </row>
    <row r="14661" spans="1:6" x14ac:dyDescent="0.35">
      <c r="A14661" s="1">
        <v>115</v>
      </c>
      <c r="B14661" s="1" t="s">
        <v>137</v>
      </c>
      <c r="C14661" s="218">
        <v>44902</v>
      </c>
      <c r="D14661" s="218">
        <v>44902</v>
      </c>
      <c r="E14661" s="1">
        <v>5</v>
      </c>
      <c r="F14661" s="62">
        <v>148.99</v>
      </c>
    </row>
    <row r="14662" spans="1:6" x14ac:dyDescent="0.35">
      <c r="A14662" s="1">
        <v>115</v>
      </c>
      <c r="B14662" s="1" t="s">
        <v>137</v>
      </c>
      <c r="C14662" s="218">
        <v>44903</v>
      </c>
      <c r="D14662" s="218">
        <v>44901</v>
      </c>
      <c r="E14662" s="1">
        <v>2</v>
      </c>
      <c r="F14662" s="62">
        <v>47.17</v>
      </c>
    </row>
    <row r="14663" spans="1:6" x14ac:dyDescent="0.35">
      <c r="A14663" s="1">
        <v>115</v>
      </c>
      <c r="B14663" s="1" t="s">
        <v>137</v>
      </c>
      <c r="C14663" s="218">
        <v>44903</v>
      </c>
      <c r="D14663" s="218">
        <v>44902</v>
      </c>
      <c r="E14663" s="1">
        <v>1</v>
      </c>
      <c r="F14663" s="62">
        <v>52.27</v>
      </c>
    </row>
    <row r="14664" spans="1:6" x14ac:dyDescent="0.35">
      <c r="A14664" s="1">
        <v>115</v>
      </c>
      <c r="B14664" s="1" t="s">
        <v>137</v>
      </c>
      <c r="C14664" s="218">
        <v>44903</v>
      </c>
      <c r="D14664" s="218">
        <v>44903</v>
      </c>
      <c r="E14664" s="1">
        <v>6</v>
      </c>
      <c r="F14664" s="62">
        <v>141.36000000000001</v>
      </c>
    </row>
    <row r="14665" spans="1:6" x14ac:dyDescent="0.35">
      <c r="A14665" s="1">
        <v>115</v>
      </c>
      <c r="B14665" s="1" t="s">
        <v>137</v>
      </c>
      <c r="C14665" s="218">
        <v>44904</v>
      </c>
      <c r="D14665" s="218">
        <v>44901</v>
      </c>
      <c r="E14665" s="1">
        <v>1</v>
      </c>
      <c r="F14665" s="62">
        <v>52.96</v>
      </c>
    </row>
    <row r="14666" spans="1:6" x14ac:dyDescent="0.35">
      <c r="A14666" s="1">
        <v>115</v>
      </c>
      <c r="B14666" s="1" t="s">
        <v>137</v>
      </c>
      <c r="C14666" s="218">
        <v>44904</v>
      </c>
      <c r="D14666" s="218">
        <v>44902</v>
      </c>
      <c r="E14666" s="1">
        <v>3</v>
      </c>
      <c r="F14666" s="62">
        <v>70.53</v>
      </c>
    </row>
    <row r="14667" spans="1:6" x14ac:dyDescent="0.35">
      <c r="A14667" s="1">
        <v>115</v>
      </c>
      <c r="B14667" s="1" t="s">
        <v>137</v>
      </c>
      <c r="C14667" s="218">
        <v>44904</v>
      </c>
      <c r="D14667" s="218">
        <v>44903</v>
      </c>
      <c r="E14667" s="1">
        <v>4</v>
      </c>
      <c r="F14667" s="62">
        <v>94.34</v>
      </c>
    </row>
    <row r="14668" spans="1:6" x14ac:dyDescent="0.35">
      <c r="A14668" s="1">
        <v>115</v>
      </c>
      <c r="B14668" s="1" t="s">
        <v>137</v>
      </c>
      <c r="C14668" s="218">
        <v>44904</v>
      </c>
      <c r="D14668" s="218">
        <v>44904</v>
      </c>
      <c r="E14668" s="1">
        <v>5</v>
      </c>
      <c r="F14668" s="62">
        <v>208.73</v>
      </c>
    </row>
    <row r="14669" spans="1:6" x14ac:dyDescent="0.35">
      <c r="A14669" s="1">
        <v>115</v>
      </c>
      <c r="B14669" s="1" t="s">
        <v>137</v>
      </c>
      <c r="C14669" s="218">
        <v>44905</v>
      </c>
      <c r="D14669" s="218">
        <v>44902</v>
      </c>
      <c r="E14669" s="1">
        <v>1</v>
      </c>
      <c r="F14669" s="62">
        <v>23.51</v>
      </c>
    </row>
    <row r="14670" spans="1:6" x14ac:dyDescent="0.35">
      <c r="A14670" s="1">
        <v>115</v>
      </c>
      <c r="B14670" s="1" t="s">
        <v>137</v>
      </c>
      <c r="C14670" s="218">
        <v>44905</v>
      </c>
      <c r="D14670" s="218">
        <v>44903</v>
      </c>
      <c r="E14670" s="1">
        <v>2</v>
      </c>
      <c r="F14670" s="62">
        <v>47.12</v>
      </c>
    </row>
    <row r="14671" spans="1:6" x14ac:dyDescent="0.35">
      <c r="A14671" s="1">
        <v>115</v>
      </c>
      <c r="B14671" s="1" t="s">
        <v>137</v>
      </c>
      <c r="C14671" s="218">
        <v>44905</v>
      </c>
      <c r="D14671" s="218">
        <v>44904</v>
      </c>
      <c r="E14671" s="1">
        <v>8</v>
      </c>
      <c r="F14671" s="62">
        <v>277.04000000000002</v>
      </c>
    </row>
    <row r="14672" spans="1:6" x14ac:dyDescent="0.35">
      <c r="A14672" s="1">
        <v>115</v>
      </c>
      <c r="B14672" s="1" t="s">
        <v>137</v>
      </c>
      <c r="C14672" s="218">
        <v>44905</v>
      </c>
      <c r="D14672" s="218">
        <v>44905</v>
      </c>
      <c r="E14672" s="1">
        <v>4</v>
      </c>
      <c r="F14672" s="62">
        <v>148.84</v>
      </c>
    </row>
    <row r="14673" spans="1:6" x14ac:dyDescent="0.35">
      <c r="A14673" s="1">
        <v>115</v>
      </c>
      <c r="B14673" s="1" t="s">
        <v>137</v>
      </c>
      <c r="C14673" s="218">
        <v>44906</v>
      </c>
      <c r="D14673" s="218">
        <v>44904</v>
      </c>
      <c r="E14673" s="1">
        <v>6</v>
      </c>
      <c r="F14673" s="62">
        <v>171.56</v>
      </c>
    </row>
    <row r="14674" spans="1:6" x14ac:dyDescent="0.35">
      <c r="A14674" s="1">
        <v>115</v>
      </c>
      <c r="B14674" s="1" t="s">
        <v>137</v>
      </c>
      <c r="C14674" s="218">
        <v>44906</v>
      </c>
      <c r="D14674" s="218">
        <v>44905</v>
      </c>
      <c r="E14674" s="1">
        <v>2</v>
      </c>
      <c r="F14674" s="62">
        <v>77.91</v>
      </c>
    </row>
    <row r="14675" spans="1:6" x14ac:dyDescent="0.35">
      <c r="A14675" s="1">
        <v>115</v>
      </c>
      <c r="B14675" s="1" t="s">
        <v>137</v>
      </c>
      <c r="C14675" s="218">
        <v>44906</v>
      </c>
      <c r="D14675" s="218">
        <v>44906</v>
      </c>
      <c r="E14675" s="1">
        <v>2</v>
      </c>
      <c r="F14675" s="62">
        <v>108.3</v>
      </c>
    </row>
    <row r="14676" spans="1:6" x14ac:dyDescent="0.35">
      <c r="A14676" s="1">
        <v>115</v>
      </c>
      <c r="B14676" s="1" t="s">
        <v>137</v>
      </c>
      <c r="C14676" s="218">
        <v>44908</v>
      </c>
      <c r="D14676" s="218">
        <v>44905</v>
      </c>
      <c r="E14676" s="1">
        <v>9</v>
      </c>
      <c r="F14676" s="62">
        <v>211.65</v>
      </c>
    </row>
    <row r="14677" spans="1:6" x14ac:dyDescent="0.35">
      <c r="A14677" s="1">
        <v>115</v>
      </c>
      <c r="B14677" s="1" t="s">
        <v>137</v>
      </c>
      <c r="C14677" s="218">
        <v>44908</v>
      </c>
      <c r="D14677" s="218">
        <v>44906</v>
      </c>
      <c r="E14677" s="1">
        <v>3</v>
      </c>
      <c r="F14677" s="62">
        <v>131.91</v>
      </c>
    </row>
    <row r="14678" spans="1:6" x14ac:dyDescent="0.35">
      <c r="A14678" s="1">
        <v>115</v>
      </c>
      <c r="B14678" s="1" t="s">
        <v>137</v>
      </c>
      <c r="C14678" s="218">
        <v>44908</v>
      </c>
      <c r="D14678" s="218">
        <v>44907</v>
      </c>
      <c r="E14678" s="1">
        <v>4</v>
      </c>
      <c r="F14678" s="62">
        <v>124.59</v>
      </c>
    </row>
    <row r="14679" spans="1:6" x14ac:dyDescent="0.35">
      <c r="A14679" s="1">
        <v>115</v>
      </c>
      <c r="B14679" s="1" t="s">
        <v>137</v>
      </c>
      <c r="C14679" s="218">
        <v>44908</v>
      </c>
      <c r="D14679" s="218">
        <v>44908</v>
      </c>
      <c r="E14679" s="1">
        <v>2</v>
      </c>
      <c r="F14679" s="62">
        <v>77.91</v>
      </c>
    </row>
    <row r="14680" spans="1:6" x14ac:dyDescent="0.35">
      <c r="A14680" s="1">
        <v>115</v>
      </c>
      <c r="B14680" s="1" t="s">
        <v>137</v>
      </c>
      <c r="C14680" s="218">
        <v>44909</v>
      </c>
      <c r="D14680" s="218">
        <v>44906</v>
      </c>
      <c r="E14680" s="1">
        <v>4</v>
      </c>
      <c r="F14680" s="62">
        <v>123.79</v>
      </c>
    </row>
    <row r="14681" spans="1:6" x14ac:dyDescent="0.35">
      <c r="A14681" s="1">
        <v>115</v>
      </c>
      <c r="B14681" s="1" t="s">
        <v>137</v>
      </c>
      <c r="C14681" s="218">
        <v>44909</v>
      </c>
      <c r="D14681" s="218">
        <v>44907</v>
      </c>
      <c r="E14681" s="1">
        <v>6</v>
      </c>
      <c r="F14681" s="62">
        <v>171.7</v>
      </c>
    </row>
    <row r="14682" spans="1:6" x14ac:dyDescent="0.35">
      <c r="A14682" s="1">
        <v>115</v>
      </c>
      <c r="B14682" s="1" t="s">
        <v>137</v>
      </c>
      <c r="C14682" s="218">
        <v>44909</v>
      </c>
      <c r="D14682" s="218">
        <v>44908</v>
      </c>
      <c r="E14682" s="1">
        <v>3</v>
      </c>
      <c r="F14682" s="62">
        <v>101.52</v>
      </c>
    </row>
    <row r="14683" spans="1:6" x14ac:dyDescent="0.35">
      <c r="A14683" s="1">
        <v>115</v>
      </c>
      <c r="B14683" s="1" t="s">
        <v>137</v>
      </c>
      <c r="C14683" s="218">
        <v>44910</v>
      </c>
      <c r="D14683" s="218">
        <v>44906</v>
      </c>
      <c r="E14683" s="1">
        <v>1</v>
      </c>
      <c r="F14683" s="62">
        <v>53.56</v>
      </c>
    </row>
    <row r="14684" spans="1:6" x14ac:dyDescent="0.35">
      <c r="A14684" s="1">
        <v>115</v>
      </c>
      <c r="B14684" s="1" t="s">
        <v>137</v>
      </c>
      <c r="C14684" s="218">
        <v>44910</v>
      </c>
      <c r="D14684" s="218">
        <v>44907</v>
      </c>
      <c r="E14684" s="1">
        <v>7</v>
      </c>
      <c r="F14684" s="62">
        <v>164.53</v>
      </c>
    </row>
    <row r="14685" spans="1:6" x14ac:dyDescent="0.35">
      <c r="A14685" s="1">
        <v>115</v>
      </c>
      <c r="B14685" s="1" t="s">
        <v>137</v>
      </c>
      <c r="C14685" s="218">
        <v>44910</v>
      </c>
      <c r="D14685" s="218">
        <v>44908</v>
      </c>
      <c r="E14685" s="1">
        <v>7</v>
      </c>
      <c r="F14685" s="62">
        <v>186.17</v>
      </c>
    </row>
    <row r="14686" spans="1:6" x14ac:dyDescent="0.35">
      <c r="A14686" s="1">
        <v>115</v>
      </c>
      <c r="B14686" s="1" t="s">
        <v>137</v>
      </c>
      <c r="C14686" s="218">
        <v>44910</v>
      </c>
      <c r="D14686" s="218">
        <v>44909</v>
      </c>
      <c r="E14686" s="1">
        <v>5</v>
      </c>
      <c r="F14686" s="62">
        <v>148.6</v>
      </c>
    </row>
    <row r="14687" spans="1:6" x14ac:dyDescent="0.35">
      <c r="A14687" s="1">
        <v>115</v>
      </c>
      <c r="B14687" s="1" t="s">
        <v>137</v>
      </c>
      <c r="C14687" s="218">
        <v>44910</v>
      </c>
      <c r="D14687" s="218">
        <v>44910</v>
      </c>
      <c r="E14687" s="1">
        <v>1</v>
      </c>
      <c r="F14687" s="62">
        <v>53.41</v>
      </c>
    </row>
    <row r="14688" spans="1:6" x14ac:dyDescent="0.35">
      <c r="A14688" s="1">
        <v>115</v>
      </c>
      <c r="B14688" s="1" t="s">
        <v>137</v>
      </c>
      <c r="C14688" s="218">
        <v>44911</v>
      </c>
      <c r="D14688" s="218">
        <v>44908</v>
      </c>
      <c r="E14688" s="1">
        <v>2</v>
      </c>
      <c r="F14688" s="62">
        <v>46.97</v>
      </c>
    </row>
    <row r="14689" spans="1:6" x14ac:dyDescent="0.35">
      <c r="A14689" s="1">
        <v>115</v>
      </c>
      <c r="B14689" s="1" t="s">
        <v>137</v>
      </c>
      <c r="C14689" s="218">
        <v>44911</v>
      </c>
      <c r="D14689" s="218">
        <v>44909</v>
      </c>
      <c r="E14689" s="1">
        <v>6</v>
      </c>
      <c r="F14689" s="62">
        <v>200.72</v>
      </c>
    </row>
    <row r="14690" spans="1:6" x14ac:dyDescent="0.35">
      <c r="A14690" s="1">
        <v>115</v>
      </c>
      <c r="B14690" s="1" t="s">
        <v>137</v>
      </c>
      <c r="C14690" s="218">
        <v>44911</v>
      </c>
      <c r="D14690" s="218">
        <v>44910</v>
      </c>
      <c r="E14690" s="1">
        <v>4</v>
      </c>
      <c r="F14690" s="62">
        <v>94.54</v>
      </c>
    </row>
    <row r="14691" spans="1:6" x14ac:dyDescent="0.35">
      <c r="A14691" s="1">
        <v>115</v>
      </c>
      <c r="B14691" s="1" t="s">
        <v>137</v>
      </c>
      <c r="C14691" s="218">
        <v>44911</v>
      </c>
      <c r="D14691" s="218">
        <v>44911</v>
      </c>
      <c r="E14691" s="1">
        <v>6</v>
      </c>
      <c r="F14691" s="62">
        <v>171.46</v>
      </c>
    </row>
    <row r="14692" spans="1:6" x14ac:dyDescent="0.35">
      <c r="A14692" s="1">
        <v>115</v>
      </c>
      <c r="B14692" s="1" t="s">
        <v>137</v>
      </c>
      <c r="C14692" s="218">
        <v>44912</v>
      </c>
      <c r="D14692" s="218">
        <v>44909</v>
      </c>
      <c r="E14692" s="1">
        <v>3</v>
      </c>
      <c r="F14692" s="62">
        <v>98.85</v>
      </c>
    </row>
    <row r="14693" spans="1:6" x14ac:dyDescent="0.35">
      <c r="A14693" s="1">
        <v>115</v>
      </c>
      <c r="B14693" s="1" t="s">
        <v>137</v>
      </c>
      <c r="C14693" s="218">
        <v>44912</v>
      </c>
      <c r="D14693" s="218">
        <v>44910</v>
      </c>
      <c r="E14693" s="1">
        <v>8</v>
      </c>
      <c r="F14693" s="62">
        <v>249.02</v>
      </c>
    </row>
    <row r="14694" spans="1:6" x14ac:dyDescent="0.35">
      <c r="A14694" s="1">
        <v>115</v>
      </c>
      <c r="B14694" s="1" t="s">
        <v>137</v>
      </c>
      <c r="C14694" s="218">
        <v>44912</v>
      </c>
      <c r="D14694" s="218">
        <v>44911</v>
      </c>
      <c r="E14694" s="1">
        <v>8</v>
      </c>
      <c r="F14694" s="62">
        <v>188.63</v>
      </c>
    </row>
    <row r="14695" spans="1:6" x14ac:dyDescent="0.35">
      <c r="A14695" s="1">
        <v>115</v>
      </c>
      <c r="B14695" s="1" t="s">
        <v>137</v>
      </c>
      <c r="C14695" s="218">
        <v>44912</v>
      </c>
      <c r="D14695" s="218">
        <v>44912</v>
      </c>
      <c r="E14695" s="1">
        <v>5</v>
      </c>
      <c r="F14695" s="62">
        <v>270.10000000000002</v>
      </c>
    </row>
    <row r="14696" spans="1:6" x14ac:dyDescent="0.35">
      <c r="A14696" s="1">
        <v>115</v>
      </c>
      <c r="B14696" s="1" t="s">
        <v>137</v>
      </c>
      <c r="C14696" s="218">
        <v>44913</v>
      </c>
      <c r="D14696" s="218">
        <v>44910</v>
      </c>
      <c r="E14696" s="1">
        <v>2</v>
      </c>
      <c r="F14696" s="62">
        <v>47.22</v>
      </c>
    </row>
    <row r="14697" spans="1:6" x14ac:dyDescent="0.35">
      <c r="A14697" s="1">
        <v>115</v>
      </c>
      <c r="B14697" s="1" t="s">
        <v>137</v>
      </c>
      <c r="C14697" s="218">
        <v>44913</v>
      </c>
      <c r="D14697" s="218">
        <v>44911</v>
      </c>
      <c r="E14697" s="1">
        <v>2</v>
      </c>
      <c r="F14697" s="62">
        <v>47.22</v>
      </c>
    </row>
    <row r="14698" spans="1:6" x14ac:dyDescent="0.35">
      <c r="A14698" s="1">
        <v>115</v>
      </c>
      <c r="B14698" s="1" t="s">
        <v>137</v>
      </c>
      <c r="C14698" s="218">
        <v>44913</v>
      </c>
      <c r="D14698" s="218">
        <v>44912</v>
      </c>
      <c r="E14698" s="1">
        <v>6</v>
      </c>
      <c r="F14698" s="62">
        <v>172.6</v>
      </c>
    </row>
    <row r="14699" spans="1:6" x14ac:dyDescent="0.35">
      <c r="A14699" s="1">
        <v>115</v>
      </c>
      <c r="B14699" s="1" t="s">
        <v>137</v>
      </c>
      <c r="C14699" s="218">
        <v>44913</v>
      </c>
      <c r="D14699" s="218">
        <v>44913</v>
      </c>
      <c r="E14699" s="1">
        <v>6</v>
      </c>
      <c r="F14699" s="62">
        <v>172.45</v>
      </c>
    </row>
    <row r="14700" spans="1:6" x14ac:dyDescent="0.35">
      <c r="A14700" s="1">
        <v>115</v>
      </c>
      <c r="B14700" s="1" t="s">
        <v>137</v>
      </c>
      <c r="C14700" s="218">
        <v>44914</v>
      </c>
      <c r="D14700" s="218">
        <v>44914</v>
      </c>
      <c r="E14700" s="1">
        <v>6</v>
      </c>
      <c r="F14700" s="62">
        <v>228.78</v>
      </c>
    </row>
    <row r="14701" spans="1:6" x14ac:dyDescent="0.35">
      <c r="A14701" s="1">
        <v>115</v>
      </c>
      <c r="B14701" s="1" t="s">
        <v>137</v>
      </c>
      <c r="C14701" s="218">
        <v>44915</v>
      </c>
      <c r="D14701" s="218">
        <v>44913</v>
      </c>
      <c r="E14701" s="1">
        <v>1</v>
      </c>
      <c r="F14701" s="62">
        <v>49.7</v>
      </c>
    </row>
    <row r="14702" spans="1:6" x14ac:dyDescent="0.35">
      <c r="A14702" s="1">
        <v>115</v>
      </c>
      <c r="B14702" s="1" t="s">
        <v>137</v>
      </c>
      <c r="C14702" s="218">
        <v>44915</v>
      </c>
      <c r="D14702" s="218">
        <v>44914</v>
      </c>
      <c r="E14702" s="1">
        <v>1</v>
      </c>
      <c r="F14702" s="62">
        <v>23.71</v>
      </c>
    </row>
    <row r="14703" spans="1:6" x14ac:dyDescent="0.35">
      <c r="A14703" s="1">
        <v>115</v>
      </c>
      <c r="B14703" s="1" t="s">
        <v>137</v>
      </c>
      <c r="C14703" s="218">
        <v>44915</v>
      </c>
      <c r="D14703" s="218">
        <v>44915</v>
      </c>
      <c r="E14703" s="1">
        <v>10</v>
      </c>
      <c r="F14703" s="62">
        <v>327.32</v>
      </c>
    </row>
    <row r="14704" spans="1:6" x14ac:dyDescent="0.35">
      <c r="A14704" s="1">
        <v>115</v>
      </c>
      <c r="B14704" s="1" t="s">
        <v>137</v>
      </c>
      <c r="C14704" s="218">
        <v>44916</v>
      </c>
      <c r="D14704" s="218">
        <v>44913</v>
      </c>
      <c r="E14704" s="1">
        <v>1</v>
      </c>
      <c r="F14704" s="62">
        <v>54.45</v>
      </c>
    </row>
    <row r="14705" spans="1:6" x14ac:dyDescent="0.35">
      <c r="A14705" s="1">
        <v>115</v>
      </c>
      <c r="B14705" s="1" t="s">
        <v>137</v>
      </c>
      <c r="C14705" s="218">
        <v>44916</v>
      </c>
      <c r="D14705" s="218">
        <v>44915</v>
      </c>
      <c r="E14705" s="1">
        <v>2</v>
      </c>
      <c r="F14705" s="62">
        <v>46.97</v>
      </c>
    </row>
    <row r="14706" spans="1:6" x14ac:dyDescent="0.35">
      <c r="A14706" s="1">
        <v>115</v>
      </c>
      <c r="B14706" s="1" t="s">
        <v>137</v>
      </c>
      <c r="C14706" s="218">
        <v>44916</v>
      </c>
      <c r="D14706" s="218">
        <v>44916</v>
      </c>
      <c r="E14706" s="1">
        <v>3</v>
      </c>
      <c r="F14706" s="62">
        <v>101.52</v>
      </c>
    </row>
    <row r="14707" spans="1:6" x14ac:dyDescent="0.35">
      <c r="A14707" s="1">
        <v>115</v>
      </c>
      <c r="B14707" s="1" t="s">
        <v>137</v>
      </c>
      <c r="C14707" s="218">
        <v>44917</v>
      </c>
      <c r="D14707" s="218">
        <v>44916</v>
      </c>
      <c r="E14707" s="1">
        <v>8</v>
      </c>
      <c r="F14707" s="62">
        <v>250.26</v>
      </c>
    </row>
    <row r="14708" spans="1:6" x14ac:dyDescent="0.35">
      <c r="A14708" s="1">
        <v>115</v>
      </c>
      <c r="B14708" s="1" t="s">
        <v>137</v>
      </c>
      <c r="C14708" s="218">
        <v>44917</v>
      </c>
      <c r="D14708" s="218">
        <v>44917</v>
      </c>
      <c r="E14708" s="1">
        <v>6</v>
      </c>
      <c r="F14708" s="62">
        <v>168.64</v>
      </c>
    </row>
    <row r="14709" spans="1:6" x14ac:dyDescent="0.35">
      <c r="A14709" s="1">
        <v>115</v>
      </c>
      <c r="B14709" s="1" t="s">
        <v>137</v>
      </c>
      <c r="C14709" s="218">
        <v>44918</v>
      </c>
      <c r="D14709" s="218">
        <v>44916</v>
      </c>
      <c r="E14709" s="1">
        <v>2</v>
      </c>
      <c r="F14709" s="62">
        <v>47.37</v>
      </c>
    </row>
    <row r="14710" spans="1:6" x14ac:dyDescent="0.35">
      <c r="A14710" s="1">
        <v>115</v>
      </c>
      <c r="B14710" s="1" t="s">
        <v>137</v>
      </c>
      <c r="C14710" s="218">
        <v>44918</v>
      </c>
      <c r="D14710" s="218">
        <v>44917</v>
      </c>
      <c r="E14710" s="1">
        <v>6</v>
      </c>
      <c r="F14710" s="62">
        <v>141.66</v>
      </c>
    </row>
    <row r="14711" spans="1:6" x14ac:dyDescent="0.35">
      <c r="A14711" s="1">
        <v>115</v>
      </c>
      <c r="B14711" s="1" t="s">
        <v>137</v>
      </c>
      <c r="C14711" s="218">
        <v>44918</v>
      </c>
      <c r="D14711" s="218">
        <v>44918</v>
      </c>
      <c r="E14711" s="1">
        <v>15</v>
      </c>
      <c r="F14711" s="62">
        <v>380.38</v>
      </c>
    </row>
    <row r="14712" spans="1:6" x14ac:dyDescent="0.35">
      <c r="A14712" s="1">
        <v>115</v>
      </c>
      <c r="B14712" s="1" t="s">
        <v>137</v>
      </c>
      <c r="C14712" s="218">
        <v>44919</v>
      </c>
      <c r="D14712" s="218">
        <v>44917</v>
      </c>
      <c r="E14712" s="1">
        <v>2</v>
      </c>
      <c r="F14712" s="62">
        <v>46.13</v>
      </c>
    </row>
    <row r="14713" spans="1:6" x14ac:dyDescent="0.35">
      <c r="A14713" s="1">
        <v>115</v>
      </c>
      <c r="B14713" s="1" t="s">
        <v>137</v>
      </c>
      <c r="C14713" s="218">
        <v>44919</v>
      </c>
      <c r="D14713" s="218">
        <v>44918</v>
      </c>
      <c r="E14713" s="1">
        <v>3</v>
      </c>
      <c r="F14713" s="62">
        <v>70.680000000000007</v>
      </c>
    </row>
    <row r="14714" spans="1:6" x14ac:dyDescent="0.35">
      <c r="A14714" s="1">
        <v>115</v>
      </c>
      <c r="B14714" s="1" t="s">
        <v>137</v>
      </c>
      <c r="C14714" s="218">
        <v>44919</v>
      </c>
      <c r="D14714" s="218">
        <v>44919</v>
      </c>
      <c r="E14714" s="1">
        <v>10</v>
      </c>
      <c r="F14714" s="62">
        <v>297.93</v>
      </c>
    </row>
    <row r="14715" spans="1:6" x14ac:dyDescent="0.35">
      <c r="A14715" s="1">
        <v>115</v>
      </c>
      <c r="B14715" s="1" t="s">
        <v>137</v>
      </c>
      <c r="C14715" s="218">
        <v>44920</v>
      </c>
      <c r="D14715" s="218">
        <v>44920</v>
      </c>
      <c r="E14715" s="1">
        <v>14</v>
      </c>
      <c r="F14715" s="62">
        <v>422.71</v>
      </c>
    </row>
    <row r="14716" spans="1:6" x14ac:dyDescent="0.35">
      <c r="A14716" s="1">
        <v>115</v>
      </c>
      <c r="B14716" s="1" t="s">
        <v>137</v>
      </c>
      <c r="C14716" s="218">
        <v>44921</v>
      </c>
      <c r="D14716" s="218">
        <v>44919</v>
      </c>
      <c r="E14716" s="1">
        <v>3</v>
      </c>
      <c r="F14716" s="62">
        <v>70.88</v>
      </c>
    </row>
    <row r="14717" spans="1:6" x14ac:dyDescent="0.35">
      <c r="A14717" s="1">
        <v>115</v>
      </c>
      <c r="B14717" s="1" t="s">
        <v>137</v>
      </c>
      <c r="C14717" s="218">
        <v>44921</v>
      </c>
      <c r="D14717" s="218">
        <v>44920</v>
      </c>
      <c r="E14717" s="1">
        <v>8</v>
      </c>
      <c r="F14717" s="62">
        <v>219.62</v>
      </c>
    </row>
    <row r="14718" spans="1:6" x14ac:dyDescent="0.35">
      <c r="A14718" s="1">
        <v>115</v>
      </c>
      <c r="B14718" s="1" t="s">
        <v>137</v>
      </c>
      <c r="C14718" s="218">
        <v>44921</v>
      </c>
      <c r="D14718" s="218">
        <v>44921</v>
      </c>
      <c r="E14718" s="1">
        <v>7</v>
      </c>
      <c r="F14718" s="62">
        <v>196.01</v>
      </c>
    </row>
    <row r="14719" spans="1:6" x14ac:dyDescent="0.35">
      <c r="A14719" s="1">
        <v>115</v>
      </c>
      <c r="B14719" s="1" t="s">
        <v>137</v>
      </c>
      <c r="C14719" s="218">
        <v>44922</v>
      </c>
      <c r="D14719" s="218">
        <v>44920</v>
      </c>
      <c r="E14719" s="1">
        <v>1</v>
      </c>
      <c r="F14719" s="62">
        <v>54.15</v>
      </c>
    </row>
    <row r="14720" spans="1:6" x14ac:dyDescent="0.35">
      <c r="A14720" s="1">
        <v>115</v>
      </c>
      <c r="B14720" s="1" t="s">
        <v>137</v>
      </c>
      <c r="C14720" s="218">
        <v>44922</v>
      </c>
      <c r="D14720" s="218">
        <v>44921</v>
      </c>
      <c r="E14720" s="1">
        <v>7</v>
      </c>
      <c r="F14720" s="62">
        <v>196.31</v>
      </c>
    </row>
    <row r="14721" spans="1:6" x14ac:dyDescent="0.35">
      <c r="A14721" s="1">
        <v>115</v>
      </c>
      <c r="B14721" s="1" t="s">
        <v>137</v>
      </c>
      <c r="C14721" s="218">
        <v>44922</v>
      </c>
      <c r="D14721" s="218">
        <v>44922</v>
      </c>
      <c r="E14721" s="1">
        <v>8</v>
      </c>
      <c r="F14721" s="62">
        <v>219.82</v>
      </c>
    </row>
    <row r="14722" spans="1:6" x14ac:dyDescent="0.35">
      <c r="A14722" s="1">
        <v>115</v>
      </c>
      <c r="B14722" s="1" t="s">
        <v>137</v>
      </c>
      <c r="C14722" s="218">
        <v>44923</v>
      </c>
      <c r="D14722" s="218">
        <v>44921</v>
      </c>
      <c r="E14722" s="1">
        <v>3</v>
      </c>
      <c r="F14722" s="62">
        <v>124.64</v>
      </c>
    </row>
    <row r="14723" spans="1:6" x14ac:dyDescent="0.35">
      <c r="A14723" s="1">
        <v>115</v>
      </c>
      <c r="B14723" s="1" t="s">
        <v>137</v>
      </c>
      <c r="C14723" s="218">
        <v>44923</v>
      </c>
      <c r="D14723" s="218">
        <v>44922</v>
      </c>
      <c r="E14723" s="1">
        <v>2</v>
      </c>
      <c r="F14723" s="62">
        <v>77.22</v>
      </c>
    </row>
    <row r="14724" spans="1:6" x14ac:dyDescent="0.35">
      <c r="A14724" s="1">
        <v>115</v>
      </c>
      <c r="B14724" s="1" t="s">
        <v>137</v>
      </c>
      <c r="C14724" s="218">
        <v>44923</v>
      </c>
      <c r="D14724" s="218">
        <v>44923</v>
      </c>
      <c r="E14724" s="1">
        <v>5</v>
      </c>
      <c r="F14724" s="62">
        <v>210.07</v>
      </c>
    </row>
    <row r="14725" spans="1:6" x14ac:dyDescent="0.35">
      <c r="A14725" s="1">
        <v>115</v>
      </c>
      <c r="B14725" s="1" t="s">
        <v>137</v>
      </c>
      <c r="C14725" s="218">
        <v>44924</v>
      </c>
      <c r="D14725" s="218">
        <v>44922</v>
      </c>
      <c r="E14725" s="1">
        <v>4</v>
      </c>
      <c r="F14725" s="62">
        <v>94.84</v>
      </c>
    </row>
    <row r="14726" spans="1:6" x14ac:dyDescent="0.35">
      <c r="A14726" s="1">
        <v>115</v>
      </c>
      <c r="B14726" s="1" t="s">
        <v>137</v>
      </c>
      <c r="C14726" s="218">
        <v>44924</v>
      </c>
      <c r="D14726" s="218">
        <v>44923</v>
      </c>
      <c r="E14726" s="1">
        <v>6</v>
      </c>
      <c r="F14726" s="62">
        <v>172.35</v>
      </c>
    </row>
    <row r="14727" spans="1:6" x14ac:dyDescent="0.35">
      <c r="A14727" s="1">
        <v>115</v>
      </c>
      <c r="B14727" s="1" t="s">
        <v>137</v>
      </c>
      <c r="C14727" s="218">
        <v>44924</v>
      </c>
      <c r="D14727" s="218">
        <v>44924</v>
      </c>
      <c r="E14727" s="1">
        <v>5</v>
      </c>
      <c r="F14727" s="62">
        <v>178.94</v>
      </c>
    </row>
    <row r="14728" spans="1:6" x14ac:dyDescent="0.35">
      <c r="A14728" s="1">
        <v>115</v>
      </c>
      <c r="B14728" s="1" t="s">
        <v>137</v>
      </c>
      <c r="C14728" s="218">
        <v>44925</v>
      </c>
      <c r="D14728" s="218">
        <v>44922</v>
      </c>
      <c r="E14728" s="1">
        <v>1</v>
      </c>
      <c r="F14728" s="62">
        <v>23.71</v>
      </c>
    </row>
    <row r="14729" spans="1:6" x14ac:dyDescent="0.35">
      <c r="A14729" s="1">
        <v>115</v>
      </c>
      <c r="B14729" s="1" t="s">
        <v>137</v>
      </c>
      <c r="C14729" s="218">
        <v>44925</v>
      </c>
      <c r="D14729" s="218">
        <v>44923</v>
      </c>
      <c r="E14729" s="1">
        <v>3</v>
      </c>
      <c r="F14729" s="62">
        <v>70.88</v>
      </c>
    </row>
    <row r="14730" spans="1:6" x14ac:dyDescent="0.35">
      <c r="A14730" s="1">
        <v>115</v>
      </c>
      <c r="B14730" s="1" t="s">
        <v>137</v>
      </c>
      <c r="C14730" s="218">
        <v>44925</v>
      </c>
      <c r="D14730" s="218">
        <v>44924</v>
      </c>
      <c r="E14730" s="1">
        <v>5</v>
      </c>
      <c r="F14730" s="62">
        <v>141.07</v>
      </c>
    </row>
    <row r="14731" spans="1:6" x14ac:dyDescent="0.35">
      <c r="A14731" s="1">
        <v>115</v>
      </c>
      <c r="B14731" s="1" t="s">
        <v>137</v>
      </c>
      <c r="C14731" s="218">
        <v>44925</v>
      </c>
      <c r="D14731" s="218">
        <v>44925</v>
      </c>
      <c r="E14731" s="1">
        <v>4</v>
      </c>
      <c r="F14731" s="62">
        <v>94.79</v>
      </c>
    </row>
    <row r="14732" spans="1:6" x14ac:dyDescent="0.35">
      <c r="A14732" s="1">
        <v>115</v>
      </c>
      <c r="B14732" s="1" t="s">
        <v>137</v>
      </c>
      <c r="C14732" s="218">
        <v>44926</v>
      </c>
      <c r="D14732" s="218">
        <v>44922</v>
      </c>
      <c r="E14732" s="1">
        <v>1</v>
      </c>
      <c r="F14732" s="62">
        <v>23.76</v>
      </c>
    </row>
    <row r="14733" spans="1:6" x14ac:dyDescent="0.35">
      <c r="A14733" s="1">
        <v>115</v>
      </c>
      <c r="B14733" s="1" t="s">
        <v>137</v>
      </c>
      <c r="C14733" s="218">
        <v>44926</v>
      </c>
      <c r="D14733" s="218">
        <v>44925</v>
      </c>
      <c r="E14733" s="1">
        <v>2</v>
      </c>
      <c r="F14733" s="62">
        <v>47.22</v>
      </c>
    </row>
    <row r="14734" spans="1:6" x14ac:dyDescent="0.35">
      <c r="A14734" s="1">
        <v>115</v>
      </c>
      <c r="B14734" s="1" t="s">
        <v>137</v>
      </c>
      <c r="C14734" s="218">
        <v>44926</v>
      </c>
      <c r="D14734" s="218">
        <v>44926</v>
      </c>
      <c r="E14734" s="1">
        <v>5</v>
      </c>
      <c r="F14734" s="62">
        <v>118.05</v>
      </c>
    </row>
    <row r="14735" spans="1:6" x14ac:dyDescent="0.35">
      <c r="A14735" s="1">
        <v>115</v>
      </c>
      <c r="B14735" s="1" t="s">
        <v>137</v>
      </c>
      <c r="C14735" s="218">
        <v>44927</v>
      </c>
      <c r="D14735" s="218">
        <v>44923</v>
      </c>
      <c r="E14735" s="1">
        <v>1</v>
      </c>
      <c r="F14735" s="62">
        <v>51.33</v>
      </c>
    </row>
    <row r="14736" spans="1:6" x14ac:dyDescent="0.35">
      <c r="A14736" s="1">
        <v>115</v>
      </c>
      <c r="B14736" s="1" t="s">
        <v>137</v>
      </c>
      <c r="C14736" s="218">
        <v>44927</v>
      </c>
      <c r="D14736" s="218">
        <v>44925</v>
      </c>
      <c r="E14736" s="1">
        <v>1</v>
      </c>
      <c r="F14736" s="62">
        <v>54.45</v>
      </c>
    </row>
    <row r="14737" spans="1:6" x14ac:dyDescent="0.35">
      <c r="A14737" s="1">
        <v>115</v>
      </c>
      <c r="B14737" s="1" t="s">
        <v>137</v>
      </c>
      <c r="C14737" s="218">
        <v>44927</v>
      </c>
      <c r="D14737" s="218">
        <v>44926</v>
      </c>
      <c r="E14737" s="1">
        <v>2</v>
      </c>
      <c r="F14737" s="62">
        <v>77.959999999999994</v>
      </c>
    </row>
    <row r="14738" spans="1:6" x14ac:dyDescent="0.35">
      <c r="A14738" s="1">
        <v>115</v>
      </c>
      <c r="B14738" s="1" t="s">
        <v>137</v>
      </c>
      <c r="C14738" s="218">
        <v>44928</v>
      </c>
      <c r="D14738" s="218">
        <v>44924</v>
      </c>
      <c r="E14738" s="1">
        <v>1</v>
      </c>
      <c r="F14738" s="62">
        <v>23.76</v>
      </c>
    </row>
    <row r="14739" spans="1:6" x14ac:dyDescent="0.35">
      <c r="A14739" s="1">
        <v>115</v>
      </c>
      <c r="B14739" s="1" t="s">
        <v>137</v>
      </c>
      <c r="C14739" s="218">
        <v>44928</v>
      </c>
      <c r="D14739" s="218">
        <v>44925</v>
      </c>
      <c r="E14739" s="1">
        <v>1</v>
      </c>
      <c r="F14739" s="62">
        <v>54.25</v>
      </c>
    </row>
    <row r="14740" spans="1:6" x14ac:dyDescent="0.35">
      <c r="A14740" s="1">
        <v>115</v>
      </c>
      <c r="B14740" s="1" t="s">
        <v>137</v>
      </c>
      <c r="C14740" s="218">
        <v>44928</v>
      </c>
      <c r="D14740" s="218">
        <v>44926</v>
      </c>
      <c r="E14740" s="1">
        <v>4</v>
      </c>
      <c r="F14740" s="62">
        <v>92.77</v>
      </c>
    </row>
    <row r="14741" spans="1:6" x14ac:dyDescent="0.35">
      <c r="A14741" s="1">
        <v>115</v>
      </c>
      <c r="B14741" s="1" t="s">
        <v>137</v>
      </c>
      <c r="C14741" s="218">
        <v>44928</v>
      </c>
      <c r="D14741" s="218">
        <v>44927</v>
      </c>
      <c r="E14741" s="1">
        <v>2</v>
      </c>
      <c r="F14741" s="62">
        <v>46.93</v>
      </c>
    </row>
    <row r="14742" spans="1:6" x14ac:dyDescent="0.35">
      <c r="A14742" s="1">
        <v>115</v>
      </c>
      <c r="B14742" s="1" t="s">
        <v>137</v>
      </c>
      <c r="C14742" s="218">
        <v>44929</v>
      </c>
      <c r="D14742" s="218">
        <v>44926</v>
      </c>
      <c r="E14742" s="1">
        <v>1</v>
      </c>
      <c r="F14742" s="62">
        <v>23.56</v>
      </c>
    </row>
    <row r="14743" spans="1:6" x14ac:dyDescent="0.35">
      <c r="A14743" s="1">
        <v>115</v>
      </c>
      <c r="B14743" s="1" t="s">
        <v>137</v>
      </c>
      <c r="C14743" s="218">
        <v>44929</v>
      </c>
      <c r="D14743" s="218">
        <v>44927</v>
      </c>
      <c r="E14743" s="1">
        <v>9</v>
      </c>
      <c r="F14743" s="62">
        <v>303.93</v>
      </c>
    </row>
    <row r="14744" spans="1:6" x14ac:dyDescent="0.35">
      <c r="A14744" s="1">
        <v>115</v>
      </c>
      <c r="B14744" s="1" t="s">
        <v>137</v>
      </c>
      <c r="C14744" s="218">
        <v>44929</v>
      </c>
      <c r="D14744" s="218">
        <v>44928</v>
      </c>
      <c r="E14744" s="1">
        <v>1</v>
      </c>
      <c r="F14744" s="62">
        <v>23.66</v>
      </c>
    </row>
    <row r="14745" spans="1:6" x14ac:dyDescent="0.35">
      <c r="A14745" s="1">
        <v>115</v>
      </c>
      <c r="B14745" s="1" t="s">
        <v>137</v>
      </c>
      <c r="C14745" s="218">
        <v>44929</v>
      </c>
      <c r="D14745" s="218">
        <v>44929</v>
      </c>
      <c r="E14745" s="1">
        <v>2</v>
      </c>
      <c r="F14745" s="62">
        <v>74.650000000000006</v>
      </c>
    </row>
    <row r="14746" spans="1:6" x14ac:dyDescent="0.35">
      <c r="A14746" s="1">
        <v>115</v>
      </c>
      <c r="B14746" s="1" t="s">
        <v>137</v>
      </c>
      <c r="C14746" s="218">
        <v>44930</v>
      </c>
      <c r="D14746" s="218">
        <v>44928</v>
      </c>
      <c r="E14746" s="1">
        <v>4</v>
      </c>
      <c r="F14746" s="62">
        <v>94.05</v>
      </c>
    </row>
    <row r="14747" spans="1:6" x14ac:dyDescent="0.35">
      <c r="A14747" s="1">
        <v>115</v>
      </c>
      <c r="B14747" s="1" t="s">
        <v>137</v>
      </c>
      <c r="C14747" s="218">
        <v>44930</v>
      </c>
      <c r="D14747" s="218">
        <v>44929</v>
      </c>
      <c r="E14747" s="1">
        <v>4</v>
      </c>
      <c r="F14747" s="62">
        <v>94.34</v>
      </c>
    </row>
    <row r="14748" spans="1:6" x14ac:dyDescent="0.35">
      <c r="A14748" s="1">
        <v>115</v>
      </c>
      <c r="B14748" s="1" t="s">
        <v>137</v>
      </c>
      <c r="C14748" s="218">
        <v>44930</v>
      </c>
      <c r="D14748" s="218">
        <v>44930</v>
      </c>
      <c r="E14748" s="1">
        <v>10</v>
      </c>
      <c r="F14748" s="62">
        <v>236.01</v>
      </c>
    </row>
    <row r="14749" spans="1:6" x14ac:dyDescent="0.35">
      <c r="A14749" s="1">
        <v>115</v>
      </c>
      <c r="B14749" s="1" t="s">
        <v>137</v>
      </c>
      <c r="C14749" s="218">
        <v>44931</v>
      </c>
      <c r="D14749" s="218">
        <v>44928</v>
      </c>
      <c r="E14749" s="1">
        <v>1</v>
      </c>
      <c r="F14749" s="62">
        <v>53.46</v>
      </c>
    </row>
    <row r="14750" spans="1:6" x14ac:dyDescent="0.35">
      <c r="A14750" s="1">
        <v>115</v>
      </c>
      <c r="B14750" s="1" t="s">
        <v>137</v>
      </c>
      <c r="C14750" s="218">
        <v>44931</v>
      </c>
      <c r="D14750" s="218">
        <v>44929</v>
      </c>
      <c r="E14750" s="1">
        <v>1</v>
      </c>
      <c r="F14750" s="62">
        <v>54.2</v>
      </c>
    </row>
    <row r="14751" spans="1:6" x14ac:dyDescent="0.35">
      <c r="A14751" s="1">
        <v>115</v>
      </c>
      <c r="B14751" s="1" t="s">
        <v>137</v>
      </c>
      <c r="C14751" s="218">
        <v>44931</v>
      </c>
      <c r="D14751" s="218">
        <v>44930</v>
      </c>
      <c r="E14751" s="1">
        <v>3</v>
      </c>
      <c r="F14751" s="62">
        <v>125.48</v>
      </c>
    </row>
    <row r="14752" spans="1:6" x14ac:dyDescent="0.35">
      <c r="A14752" s="1">
        <v>115</v>
      </c>
      <c r="B14752" s="1" t="s">
        <v>137</v>
      </c>
      <c r="C14752" s="218">
        <v>44931</v>
      </c>
      <c r="D14752" s="218">
        <v>44931</v>
      </c>
      <c r="E14752" s="1">
        <v>7</v>
      </c>
      <c r="F14752" s="62">
        <v>227.25</v>
      </c>
    </row>
    <row r="14753" spans="1:6" x14ac:dyDescent="0.35">
      <c r="A14753" s="1">
        <v>115</v>
      </c>
      <c r="B14753" s="1" t="s">
        <v>137</v>
      </c>
      <c r="C14753" s="218">
        <v>44932</v>
      </c>
      <c r="D14753" s="218">
        <v>44929</v>
      </c>
      <c r="E14753" s="1">
        <v>2</v>
      </c>
      <c r="F14753" s="62">
        <v>77.81</v>
      </c>
    </row>
    <row r="14754" spans="1:6" x14ac:dyDescent="0.35">
      <c r="A14754" s="1">
        <v>115</v>
      </c>
      <c r="B14754" s="1" t="s">
        <v>137</v>
      </c>
      <c r="C14754" s="218">
        <v>44932</v>
      </c>
      <c r="D14754" s="218">
        <v>44930</v>
      </c>
      <c r="E14754" s="1">
        <v>1</v>
      </c>
      <c r="F14754" s="62">
        <v>54.35</v>
      </c>
    </row>
    <row r="14755" spans="1:6" x14ac:dyDescent="0.35">
      <c r="A14755" s="1">
        <v>115</v>
      </c>
      <c r="B14755" s="1" t="s">
        <v>137</v>
      </c>
      <c r="C14755" s="218">
        <v>44932</v>
      </c>
      <c r="D14755" s="218">
        <v>44931</v>
      </c>
      <c r="E14755" s="1">
        <v>5</v>
      </c>
      <c r="F14755" s="62">
        <v>147.94999999999999</v>
      </c>
    </row>
    <row r="14756" spans="1:6" x14ac:dyDescent="0.35">
      <c r="A14756" s="1">
        <v>115</v>
      </c>
      <c r="B14756" s="1" t="s">
        <v>137</v>
      </c>
      <c r="C14756" s="218">
        <v>44932</v>
      </c>
      <c r="D14756" s="218">
        <v>44932</v>
      </c>
      <c r="E14756" s="1">
        <v>5</v>
      </c>
      <c r="F14756" s="62">
        <v>149.44</v>
      </c>
    </row>
    <row r="14757" spans="1:6" x14ac:dyDescent="0.35">
      <c r="A14757" s="1">
        <v>115</v>
      </c>
      <c r="B14757" s="1" t="s">
        <v>137</v>
      </c>
      <c r="C14757" s="218">
        <v>44933</v>
      </c>
      <c r="D14757" s="218">
        <v>44931</v>
      </c>
      <c r="E14757" s="1">
        <v>2</v>
      </c>
      <c r="F14757" s="62">
        <v>47.22</v>
      </c>
    </row>
    <row r="14758" spans="1:6" x14ac:dyDescent="0.35">
      <c r="A14758" s="1">
        <v>115</v>
      </c>
      <c r="B14758" s="1" t="s">
        <v>137</v>
      </c>
      <c r="C14758" s="218">
        <v>44933</v>
      </c>
      <c r="D14758" s="218">
        <v>44932</v>
      </c>
      <c r="E14758" s="1">
        <v>4</v>
      </c>
      <c r="F14758" s="62">
        <v>94.69</v>
      </c>
    </row>
    <row r="14759" spans="1:6" x14ac:dyDescent="0.35">
      <c r="A14759" s="1">
        <v>115</v>
      </c>
      <c r="B14759" s="1" t="s">
        <v>137</v>
      </c>
      <c r="C14759" s="218">
        <v>44933</v>
      </c>
      <c r="D14759" s="218">
        <v>44933</v>
      </c>
      <c r="E14759" s="1">
        <v>2</v>
      </c>
      <c r="F14759" s="62">
        <v>77.91</v>
      </c>
    </row>
    <row r="14760" spans="1:6" x14ac:dyDescent="0.35">
      <c r="A14760" s="1">
        <v>115</v>
      </c>
      <c r="B14760" s="1" t="s">
        <v>137</v>
      </c>
      <c r="C14760" s="218">
        <v>44934</v>
      </c>
      <c r="D14760" s="218">
        <v>44931</v>
      </c>
      <c r="E14760" s="1">
        <v>1</v>
      </c>
      <c r="F14760" s="62">
        <v>23.66</v>
      </c>
    </row>
    <row r="14761" spans="1:6" x14ac:dyDescent="0.35">
      <c r="A14761" s="1">
        <v>115</v>
      </c>
      <c r="B14761" s="1" t="s">
        <v>137</v>
      </c>
      <c r="C14761" s="218">
        <v>44934</v>
      </c>
      <c r="D14761" s="218">
        <v>44932</v>
      </c>
      <c r="E14761" s="1">
        <v>2</v>
      </c>
      <c r="F14761" s="62">
        <v>47.07</v>
      </c>
    </row>
    <row r="14762" spans="1:6" x14ac:dyDescent="0.35">
      <c r="A14762" s="1">
        <v>115</v>
      </c>
      <c r="B14762" s="1" t="s">
        <v>137</v>
      </c>
      <c r="C14762" s="218">
        <v>44934</v>
      </c>
      <c r="D14762" s="218">
        <v>44933</v>
      </c>
      <c r="E14762" s="1">
        <v>10</v>
      </c>
      <c r="F14762" s="62">
        <v>267.08999999999997</v>
      </c>
    </row>
    <row r="14763" spans="1:6" x14ac:dyDescent="0.35">
      <c r="A14763" s="1">
        <v>115</v>
      </c>
      <c r="B14763" s="1" t="s">
        <v>137</v>
      </c>
      <c r="C14763" s="218">
        <v>44934</v>
      </c>
      <c r="D14763" s="218">
        <v>44934</v>
      </c>
      <c r="E14763" s="1">
        <v>5</v>
      </c>
      <c r="F14763" s="62">
        <v>116.27</v>
      </c>
    </row>
    <row r="14764" spans="1:6" x14ac:dyDescent="0.35">
      <c r="A14764" s="1">
        <v>115</v>
      </c>
      <c r="B14764" s="1" t="s">
        <v>137</v>
      </c>
      <c r="C14764" s="218">
        <v>44935</v>
      </c>
      <c r="D14764" s="218">
        <v>44932</v>
      </c>
      <c r="E14764" s="1">
        <v>1</v>
      </c>
      <c r="F14764" s="62">
        <v>23.61</v>
      </c>
    </row>
    <row r="14765" spans="1:6" x14ac:dyDescent="0.35">
      <c r="A14765" s="1">
        <v>115</v>
      </c>
      <c r="B14765" s="1" t="s">
        <v>137</v>
      </c>
      <c r="C14765" s="218">
        <v>44935</v>
      </c>
      <c r="D14765" s="218">
        <v>44933</v>
      </c>
      <c r="E14765" s="1">
        <v>4</v>
      </c>
      <c r="F14765" s="62">
        <v>124.88</v>
      </c>
    </row>
    <row r="14766" spans="1:6" x14ac:dyDescent="0.35">
      <c r="A14766" s="1">
        <v>115</v>
      </c>
      <c r="B14766" s="1" t="s">
        <v>137</v>
      </c>
      <c r="C14766" s="218">
        <v>44935</v>
      </c>
      <c r="D14766" s="218">
        <v>44934</v>
      </c>
      <c r="E14766" s="1">
        <v>3</v>
      </c>
      <c r="F14766" s="62">
        <v>132.16</v>
      </c>
    </row>
    <row r="14767" spans="1:6" x14ac:dyDescent="0.35">
      <c r="A14767" s="1">
        <v>115</v>
      </c>
      <c r="B14767" s="1" t="s">
        <v>137</v>
      </c>
      <c r="C14767" s="218">
        <v>44935</v>
      </c>
      <c r="D14767" s="218">
        <v>44935</v>
      </c>
      <c r="E14767" s="1">
        <v>5</v>
      </c>
      <c r="F14767" s="62">
        <v>118.15</v>
      </c>
    </row>
    <row r="14768" spans="1:6" x14ac:dyDescent="0.35">
      <c r="A14768" s="1">
        <v>115</v>
      </c>
      <c r="B14768" s="1" t="s">
        <v>137</v>
      </c>
      <c r="C14768" s="218">
        <v>44936</v>
      </c>
      <c r="D14768" s="218">
        <v>44933</v>
      </c>
      <c r="E14768" s="1">
        <v>1</v>
      </c>
      <c r="F14768" s="62">
        <v>23.71</v>
      </c>
    </row>
    <row r="14769" spans="1:6" x14ac:dyDescent="0.35">
      <c r="A14769" s="1">
        <v>115</v>
      </c>
      <c r="B14769" s="1" t="s">
        <v>137</v>
      </c>
      <c r="C14769" s="218">
        <v>44936</v>
      </c>
      <c r="D14769" s="218">
        <v>44934</v>
      </c>
      <c r="E14769" s="1">
        <v>2</v>
      </c>
      <c r="F14769" s="62">
        <v>47.47</v>
      </c>
    </row>
    <row r="14770" spans="1:6" x14ac:dyDescent="0.35">
      <c r="A14770" s="1">
        <v>115</v>
      </c>
      <c r="B14770" s="1" t="s">
        <v>137</v>
      </c>
      <c r="C14770" s="218">
        <v>44936</v>
      </c>
      <c r="D14770" s="218">
        <v>44935</v>
      </c>
      <c r="E14770" s="1">
        <v>4</v>
      </c>
      <c r="F14770" s="62">
        <v>94.84</v>
      </c>
    </row>
    <row r="14771" spans="1:6" x14ac:dyDescent="0.35">
      <c r="A14771" s="1">
        <v>115</v>
      </c>
      <c r="B14771" s="1" t="s">
        <v>137</v>
      </c>
      <c r="C14771" s="218">
        <v>44936</v>
      </c>
      <c r="D14771" s="218">
        <v>44936</v>
      </c>
      <c r="E14771" s="1">
        <v>2</v>
      </c>
      <c r="F14771" s="62">
        <v>78.11</v>
      </c>
    </row>
    <row r="14772" spans="1:6" x14ac:dyDescent="0.35">
      <c r="A14772" s="1">
        <v>115</v>
      </c>
      <c r="B14772" s="1" t="s">
        <v>137</v>
      </c>
      <c r="C14772" s="218">
        <v>44937</v>
      </c>
      <c r="D14772" s="218">
        <v>44934</v>
      </c>
      <c r="E14772" s="1">
        <v>2</v>
      </c>
      <c r="F14772" s="62">
        <v>77.37</v>
      </c>
    </row>
    <row r="14773" spans="1:6" x14ac:dyDescent="0.35">
      <c r="A14773" s="1">
        <v>115</v>
      </c>
      <c r="B14773" s="1" t="s">
        <v>137</v>
      </c>
      <c r="C14773" s="218">
        <v>44937</v>
      </c>
      <c r="D14773" s="218">
        <v>44935</v>
      </c>
      <c r="E14773" s="1">
        <v>2</v>
      </c>
      <c r="F14773" s="62">
        <v>47.42</v>
      </c>
    </row>
    <row r="14774" spans="1:6" x14ac:dyDescent="0.35">
      <c r="A14774" s="1">
        <v>115</v>
      </c>
      <c r="B14774" s="1" t="s">
        <v>137</v>
      </c>
      <c r="C14774" s="218">
        <v>44937</v>
      </c>
      <c r="D14774" s="218">
        <v>44936</v>
      </c>
      <c r="E14774" s="1">
        <v>7</v>
      </c>
      <c r="F14774" s="62">
        <v>226.35</v>
      </c>
    </row>
    <row r="14775" spans="1:6" x14ac:dyDescent="0.35">
      <c r="A14775" s="1">
        <v>115</v>
      </c>
      <c r="B14775" s="1" t="s">
        <v>137</v>
      </c>
      <c r="C14775" s="218">
        <v>44937</v>
      </c>
      <c r="D14775" s="218">
        <v>44937</v>
      </c>
      <c r="E14775" s="1">
        <v>2</v>
      </c>
      <c r="F14775" s="62">
        <v>77.37</v>
      </c>
    </row>
    <row r="14776" spans="1:6" x14ac:dyDescent="0.35">
      <c r="A14776" s="1">
        <v>115</v>
      </c>
      <c r="B14776" s="1" t="s">
        <v>137</v>
      </c>
      <c r="C14776" s="218">
        <v>44938</v>
      </c>
      <c r="D14776" s="218">
        <v>44935</v>
      </c>
      <c r="E14776" s="1">
        <v>2</v>
      </c>
      <c r="F14776" s="62">
        <v>77.22</v>
      </c>
    </row>
    <row r="14777" spans="1:6" x14ac:dyDescent="0.35">
      <c r="A14777" s="1">
        <v>115</v>
      </c>
      <c r="B14777" s="1" t="s">
        <v>137</v>
      </c>
      <c r="C14777" s="218">
        <v>44938</v>
      </c>
      <c r="D14777" s="218">
        <v>44936</v>
      </c>
      <c r="E14777" s="1">
        <v>2</v>
      </c>
      <c r="F14777" s="62">
        <v>77.67</v>
      </c>
    </row>
    <row r="14778" spans="1:6" x14ac:dyDescent="0.35">
      <c r="A14778" s="1">
        <v>115</v>
      </c>
      <c r="B14778" s="1" t="s">
        <v>137</v>
      </c>
      <c r="C14778" s="218">
        <v>44938</v>
      </c>
      <c r="D14778" s="218">
        <v>44938</v>
      </c>
      <c r="E14778" s="1">
        <v>1</v>
      </c>
      <c r="F14778" s="62">
        <v>54.45</v>
      </c>
    </row>
    <row r="14779" spans="1:6" x14ac:dyDescent="0.35">
      <c r="A14779" s="1">
        <v>115</v>
      </c>
      <c r="B14779" s="1" t="s">
        <v>137</v>
      </c>
      <c r="C14779" s="218">
        <v>44939</v>
      </c>
      <c r="D14779" s="218">
        <v>44936</v>
      </c>
      <c r="E14779" s="1">
        <v>1</v>
      </c>
      <c r="F14779" s="62">
        <v>23.26</v>
      </c>
    </row>
    <row r="14780" spans="1:6" x14ac:dyDescent="0.35">
      <c r="A14780" s="1">
        <v>115</v>
      </c>
      <c r="B14780" s="1" t="s">
        <v>137</v>
      </c>
      <c r="C14780" s="218">
        <v>44939</v>
      </c>
      <c r="D14780" s="218">
        <v>44937</v>
      </c>
      <c r="E14780" s="1">
        <v>9</v>
      </c>
      <c r="F14780" s="62">
        <v>212.64</v>
      </c>
    </row>
    <row r="14781" spans="1:6" x14ac:dyDescent="0.35">
      <c r="A14781" s="1">
        <v>115</v>
      </c>
      <c r="B14781" s="1" t="s">
        <v>137</v>
      </c>
      <c r="C14781" s="218">
        <v>44939</v>
      </c>
      <c r="D14781" s="218">
        <v>44938</v>
      </c>
      <c r="E14781" s="1">
        <v>5</v>
      </c>
      <c r="F14781" s="62">
        <v>178.15</v>
      </c>
    </row>
    <row r="14782" spans="1:6" x14ac:dyDescent="0.35">
      <c r="A14782" s="1">
        <v>115</v>
      </c>
      <c r="B14782" s="1" t="s">
        <v>137</v>
      </c>
      <c r="C14782" s="218">
        <v>44939</v>
      </c>
      <c r="D14782" s="218">
        <v>44939</v>
      </c>
      <c r="E14782" s="1">
        <v>1</v>
      </c>
      <c r="F14782" s="62">
        <v>23.71</v>
      </c>
    </row>
    <row r="14783" spans="1:6" x14ac:dyDescent="0.35">
      <c r="A14783" s="1">
        <v>115</v>
      </c>
      <c r="B14783" s="1" t="s">
        <v>137</v>
      </c>
      <c r="C14783" s="218">
        <v>44940</v>
      </c>
      <c r="D14783" s="218">
        <v>44937</v>
      </c>
      <c r="E14783" s="1">
        <v>4</v>
      </c>
      <c r="F14783" s="62">
        <v>94.44</v>
      </c>
    </row>
    <row r="14784" spans="1:6" x14ac:dyDescent="0.35">
      <c r="A14784" s="1">
        <v>115</v>
      </c>
      <c r="B14784" s="1" t="s">
        <v>137</v>
      </c>
      <c r="C14784" s="218">
        <v>44940</v>
      </c>
      <c r="D14784" s="218">
        <v>44938</v>
      </c>
      <c r="E14784" s="1">
        <v>6</v>
      </c>
      <c r="F14784" s="62">
        <v>141.41</v>
      </c>
    </row>
    <row r="14785" spans="1:6" x14ac:dyDescent="0.35">
      <c r="A14785" s="1">
        <v>115</v>
      </c>
      <c r="B14785" s="1" t="s">
        <v>137</v>
      </c>
      <c r="C14785" s="218">
        <v>44940</v>
      </c>
      <c r="D14785" s="218">
        <v>44939</v>
      </c>
      <c r="E14785" s="1">
        <v>6</v>
      </c>
      <c r="F14785" s="62">
        <v>202.85</v>
      </c>
    </row>
    <row r="14786" spans="1:6" x14ac:dyDescent="0.35">
      <c r="A14786" s="1">
        <v>115</v>
      </c>
      <c r="B14786" s="1" t="s">
        <v>137</v>
      </c>
      <c r="C14786" s="218">
        <v>44941</v>
      </c>
      <c r="D14786" s="218">
        <v>44939</v>
      </c>
      <c r="E14786" s="1">
        <v>3</v>
      </c>
      <c r="F14786" s="62">
        <v>100.73</v>
      </c>
    </row>
    <row r="14787" spans="1:6" x14ac:dyDescent="0.35">
      <c r="A14787" s="1">
        <v>115</v>
      </c>
      <c r="B14787" s="1" t="s">
        <v>137</v>
      </c>
      <c r="C14787" s="218">
        <v>44941</v>
      </c>
      <c r="D14787" s="218">
        <v>44940</v>
      </c>
      <c r="E14787" s="1">
        <v>3</v>
      </c>
      <c r="F14787" s="62">
        <v>161.82</v>
      </c>
    </row>
    <row r="14788" spans="1:6" x14ac:dyDescent="0.35">
      <c r="A14788" s="1">
        <v>115</v>
      </c>
      <c r="B14788" s="1" t="s">
        <v>137</v>
      </c>
      <c r="C14788" s="218">
        <v>44942</v>
      </c>
      <c r="D14788" s="218">
        <v>44938</v>
      </c>
      <c r="E14788" s="1">
        <v>1</v>
      </c>
      <c r="F14788" s="62">
        <v>54.45</v>
      </c>
    </row>
    <row r="14789" spans="1:6" x14ac:dyDescent="0.35">
      <c r="A14789" s="1">
        <v>115</v>
      </c>
      <c r="B14789" s="1" t="s">
        <v>137</v>
      </c>
      <c r="C14789" s="218">
        <v>44942</v>
      </c>
      <c r="D14789" s="218">
        <v>44940</v>
      </c>
      <c r="E14789" s="1">
        <v>9</v>
      </c>
      <c r="F14789" s="62">
        <v>242.69</v>
      </c>
    </row>
    <row r="14790" spans="1:6" x14ac:dyDescent="0.35">
      <c r="A14790" s="1">
        <v>115</v>
      </c>
      <c r="B14790" s="1" t="s">
        <v>137</v>
      </c>
      <c r="C14790" s="218">
        <v>44942</v>
      </c>
      <c r="D14790" s="218">
        <v>44941</v>
      </c>
      <c r="E14790" s="1">
        <v>3</v>
      </c>
      <c r="F14790" s="62">
        <v>101.62</v>
      </c>
    </row>
    <row r="14791" spans="1:6" x14ac:dyDescent="0.35">
      <c r="A14791" s="1">
        <v>115</v>
      </c>
      <c r="B14791" s="1" t="s">
        <v>137</v>
      </c>
      <c r="C14791" s="218">
        <v>44943</v>
      </c>
      <c r="D14791" s="218">
        <v>44938</v>
      </c>
      <c r="E14791" s="1">
        <v>2</v>
      </c>
      <c r="F14791" s="62">
        <v>47.52</v>
      </c>
    </row>
    <row r="14792" spans="1:6" x14ac:dyDescent="0.35">
      <c r="A14792" s="1">
        <v>115</v>
      </c>
      <c r="B14792" s="1" t="s">
        <v>137</v>
      </c>
      <c r="C14792" s="218">
        <v>44943</v>
      </c>
      <c r="D14792" s="218">
        <v>44939</v>
      </c>
      <c r="E14792" s="1">
        <v>2</v>
      </c>
      <c r="F14792" s="62">
        <v>77.17</v>
      </c>
    </row>
    <row r="14793" spans="1:6" x14ac:dyDescent="0.35">
      <c r="A14793" s="1">
        <v>115</v>
      </c>
      <c r="B14793" s="1" t="s">
        <v>137</v>
      </c>
      <c r="C14793" s="218">
        <v>44943</v>
      </c>
      <c r="D14793" s="218">
        <v>44941</v>
      </c>
      <c r="E14793" s="1">
        <v>6</v>
      </c>
      <c r="F14793" s="62">
        <v>164.68</v>
      </c>
    </row>
    <row r="14794" spans="1:6" x14ac:dyDescent="0.35">
      <c r="A14794" s="1">
        <v>115</v>
      </c>
      <c r="B14794" s="1" t="s">
        <v>137</v>
      </c>
      <c r="C14794" s="218">
        <v>44943</v>
      </c>
      <c r="D14794" s="218">
        <v>44942</v>
      </c>
      <c r="E14794" s="1">
        <v>4</v>
      </c>
      <c r="F14794" s="62">
        <v>124.59</v>
      </c>
    </row>
    <row r="14795" spans="1:6" x14ac:dyDescent="0.35">
      <c r="A14795" s="1">
        <v>115</v>
      </c>
      <c r="B14795" s="1" t="s">
        <v>137</v>
      </c>
      <c r="C14795" s="218">
        <v>44943</v>
      </c>
      <c r="D14795" s="218">
        <v>44943</v>
      </c>
      <c r="E14795" s="1">
        <v>1</v>
      </c>
      <c r="F14795" s="62">
        <v>23.76</v>
      </c>
    </row>
    <row r="14796" spans="1:6" x14ac:dyDescent="0.35">
      <c r="A14796" s="1">
        <v>115</v>
      </c>
      <c r="B14796" s="1" t="s">
        <v>137</v>
      </c>
      <c r="C14796" s="218">
        <v>44944</v>
      </c>
      <c r="D14796" s="218">
        <v>44941</v>
      </c>
      <c r="E14796" s="1">
        <v>2</v>
      </c>
      <c r="F14796" s="62">
        <v>78.010000000000005</v>
      </c>
    </row>
    <row r="14797" spans="1:6" x14ac:dyDescent="0.35">
      <c r="A14797" s="1">
        <v>115</v>
      </c>
      <c r="B14797" s="1" t="s">
        <v>137</v>
      </c>
      <c r="C14797" s="218">
        <v>44944</v>
      </c>
      <c r="D14797" s="218">
        <v>44942</v>
      </c>
      <c r="E14797" s="1">
        <v>10</v>
      </c>
      <c r="F14797" s="62">
        <v>295.14999999999998</v>
      </c>
    </row>
    <row r="14798" spans="1:6" x14ac:dyDescent="0.35">
      <c r="A14798" s="1">
        <v>115</v>
      </c>
      <c r="B14798" s="1" t="s">
        <v>137</v>
      </c>
      <c r="C14798" s="218">
        <v>44944</v>
      </c>
      <c r="D14798" s="218">
        <v>44943</v>
      </c>
      <c r="E14798" s="1">
        <v>1</v>
      </c>
      <c r="F14798" s="62">
        <v>53.95</v>
      </c>
    </row>
    <row r="14799" spans="1:6" x14ac:dyDescent="0.35">
      <c r="A14799" s="1">
        <v>115</v>
      </c>
      <c r="B14799" s="1" t="s">
        <v>137</v>
      </c>
      <c r="C14799" s="218">
        <v>44944</v>
      </c>
      <c r="D14799" s="218">
        <v>44944</v>
      </c>
      <c r="E14799" s="1">
        <v>1</v>
      </c>
      <c r="F14799" s="62">
        <v>53.96</v>
      </c>
    </row>
    <row r="14800" spans="1:6" x14ac:dyDescent="0.35">
      <c r="A14800" s="1">
        <v>115</v>
      </c>
      <c r="B14800" s="1" t="s">
        <v>137</v>
      </c>
      <c r="C14800" s="218">
        <v>44945</v>
      </c>
      <c r="D14800" s="218">
        <v>44942</v>
      </c>
      <c r="E14800" s="1">
        <v>1</v>
      </c>
      <c r="F14800" s="62">
        <v>23.66</v>
      </c>
    </row>
    <row r="14801" spans="1:6" x14ac:dyDescent="0.35">
      <c r="A14801" s="1">
        <v>115</v>
      </c>
      <c r="B14801" s="1" t="s">
        <v>137</v>
      </c>
      <c r="C14801" s="218">
        <v>44945</v>
      </c>
      <c r="D14801" s="218">
        <v>44943</v>
      </c>
      <c r="E14801" s="1">
        <v>7</v>
      </c>
      <c r="F14801" s="62">
        <v>196.21</v>
      </c>
    </row>
    <row r="14802" spans="1:6" x14ac:dyDescent="0.35">
      <c r="A14802" s="1">
        <v>115</v>
      </c>
      <c r="B14802" s="1" t="s">
        <v>137</v>
      </c>
      <c r="C14802" s="218">
        <v>44945</v>
      </c>
      <c r="D14802" s="218">
        <v>44944</v>
      </c>
      <c r="E14802" s="1">
        <v>3</v>
      </c>
      <c r="F14802" s="62">
        <v>162.65</v>
      </c>
    </row>
    <row r="14803" spans="1:6" x14ac:dyDescent="0.35">
      <c r="A14803" s="1">
        <v>115</v>
      </c>
      <c r="B14803" s="1" t="s">
        <v>137</v>
      </c>
      <c r="C14803" s="218">
        <v>44946</v>
      </c>
      <c r="D14803" s="218">
        <v>44942</v>
      </c>
      <c r="E14803" s="1">
        <v>1</v>
      </c>
      <c r="F14803" s="62">
        <v>23.66</v>
      </c>
    </row>
    <row r="14804" spans="1:6" x14ac:dyDescent="0.35">
      <c r="A14804" s="1">
        <v>115</v>
      </c>
      <c r="B14804" s="1" t="s">
        <v>137</v>
      </c>
      <c r="C14804" s="218">
        <v>44946</v>
      </c>
      <c r="D14804" s="218">
        <v>44944</v>
      </c>
      <c r="E14804" s="1">
        <v>5</v>
      </c>
      <c r="F14804" s="62">
        <v>118.3</v>
      </c>
    </row>
    <row r="14805" spans="1:6" x14ac:dyDescent="0.35">
      <c r="A14805" s="1">
        <v>115</v>
      </c>
      <c r="B14805" s="1" t="s">
        <v>137</v>
      </c>
      <c r="C14805" s="218">
        <v>44946</v>
      </c>
      <c r="D14805" s="218">
        <v>44946</v>
      </c>
      <c r="E14805" s="1">
        <v>2</v>
      </c>
      <c r="F14805" s="62">
        <v>78.06</v>
      </c>
    </row>
    <row r="14806" spans="1:6" x14ac:dyDescent="0.35">
      <c r="A14806" s="1">
        <v>115</v>
      </c>
      <c r="B14806" s="1" t="s">
        <v>137</v>
      </c>
      <c r="C14806" s="218">
        <v>44947</v>
      </c>
      <c r="D14806" s="218">
        <v>44944</v>
      </c>
      <c r="E14806" s="1">
        <v>3</v>
      </c>
      <c r="F14806" s="62">
        <v>101.52</v>
      </c>
    </row>
    <row r="14807" spans="1:6" x14ac:dyDescent="0.35">
      <c r="A14807" s="1">
        <v>115</v>
      </c>
      <c r="B14807" s="1" t="s">
        <v>137</v>
      </c>
      <c r="C14807" s="218">
        <v>44947</v>
      </c>
      <c r="D14807" s="218">
        <v>44945</v>
      </c>
      <c r="E14807" s="1">
        <v>4</v>
      </c>
      <c r="F14807" s="62">
        <v>94.59</v>
      </c>
    </row>
    <row r="14808" spans="1:6" x14ac:dyDescent="0.35">
      <c r="A14808" s="1">
        <v>115</v>
      </c>
      <c r="B14808" s="1" t="s">
        <v>137</v>
      </c>
      <c r="C14808" s="218">
        <v>44947</v>
      </c>
      <c r="D14808" s="218">
        <v>44947</v>
      </c>
      <c r="E14808" s="1">
        <v>1</v>
      </c>
      <c r="F14808" s="62">
        <v>23.71</v>
      </c>
    </row>
    <row r="14809" spans="1:6" x14ac:dyDescent="0.35">
      <c r="A14809" s="1">
        <v>115</v>
      </c>
      <c r="B14809" s="1" t="s">
        <v>137</v>
      </c>
      <c r="C14809" s="218">
        <v>44948</v>
      </c>
      <c r="D14809" s="218">
        <v>44944</v>
      </c>
      <c r="E14809" s="1">
        <v>1</v>
      </c>
      <c r="F14809" s="62">
        <v>23.66</v>
      </c>
    </row>
    <row r="14810" spans="1:6" x14ac:dyDescent="0.35">
      <c r="A14810" s="1">
        <v>115</v>
      </c>
      <c r="B14810" s="1" t="s">
        <v>137</v>
      </c>
      <c r="C14810" s="218">
        <v>44948</v>
      </c>
      <c r="D14810" s="218">
        <v>44945</v>
      </c>
      <c r="E14810" s="1">
        <v>8</v>
      </c>
      <c r="F14810" s="62">
        <v>218.58</v>
      </c>
    </row>
    <row r="14811" spans="1:6" x14ac:dyDescent="0.35">
      <c r="A14811" s="1">
        <v>115</v>
      </c>
      <c r="B14811" s="1" t="s">
        <v>137</v>
      </c>
      <c r="C14811" s="218">
        <v>44948</v>
      </c>
      <c r="D14811" s="218">
        <v>44946</v>
      </c>
      <c r="E14811" s="1">
        <v>2</v>
      </c>
      <c r="F14811" s="62">
        <v>69.44</v>
      </c>
    </row>
    <row r="14812" spans="1:6" x14ac:dyDescent="0.35">
      <c r="A14812" s="1">
        <v>115</v>
      </c>
      <c r="B14812" s="1" t="s">
        <v>137</v>
      </c>
      <c r="C14812" s="218">
        <v>44948</v>
      </c>
      <c r="D14812" s="218">
        <v>44947</v>
      </c>
      <c r="E14812" s="1">
        <v>1</v>
      </c>
      <c r="F14812" s="62">
        <v>23.46</v>
      </c>
    </row>
    <row r="14813" spans="1:6" x14ac:dyDescent="0.35">
      <c r="A14813" s="1">
        <v>115</v>
      </c>
      <c r="B14813" s="1" t="s">
        <v>137</v>
      </c>
      <c r="C14813" s="218">
        <v>44948</v>
      </c>
      <c r="D14813" s="218">
        <v>44948</v>
      </c>
      <c r="E14813" s="1">
        <v>2</v>
      </c>
      <c r="F14813" s="62">
        <v>77.959999999999994</v>
      </c>
    </row>
    <row r="14814" spans="1:6" x14ac:dyDescent="0.35">
      <c r="A14814" s="1">
        <v>115</v>
      </c>
      <c r="B14814" s="1" t="s">
        <v>137</v>
      </c>
      <c r="C14814" s="218">
        <v>44950</v>
      </c>
      <c r="D14814" s="218">
        <v>44946</v>
      </c>
      <c r="E14814" s="1">
        <v>8</v>
      </c>
      <c r="F14814" s="62">
        <v>218.97</v>
      </c>
    </row>
    <row r="14815" spans="1:6" x14ac:dyDescent="0.35">
      <c r="A14815" s="1">
        <v>115</v>
      </c>
      <c r="B14815" s="1" t="s">
        <v>137</v>
      </c>
      <c r="C14815" s="218">
        <v>44950</v>
      </c>
      <c r="D14815" s="218">
        <v>44947</v>
      </c>
      <c r="E14815" s="1">
        <v>9</v>
      </c>
      <c r="F14815" s="62">
        <v>212.24</v>
      </c>
    </row>
    <row r="14816" spans="1:6" x14ac:dyDescent="0.35">
      <c r="A14816" s="1">
        <v>115</v>
      </c>
      <c r="B14816" s="1" t="s">
        <v>137</v>
      </c>
      <c r="C14816" s="218">
        <v>44950</v>
      </c>
      <c r="D14816" s="218">
        <v>44948</v>
      </c>
      <c r="E14816" s="1">
        <v>1</v>
      </c>
      <c r="F14816" s="62">
        <v>23.76</v>
      </c>
    </row>
    <row r="14817" spans="1:6" x14ac:dyDescent="0.35">
      <c r="A14817" s="1">
        <v>115</v>
      </c>
      <c r="B14817" s="1" t="s">
        <v>137</v>
      </c>
      <c r="C14817" s="218">
        <v>44951</v>
      </c>
      <c r="D14817" s="218">
        <v>44947</v>
      </c>
      <c r="E14817" s="1">
        <v>2</v>
      </c>
      <c r="F14817" s="62">
        <v>74.95</v>
      </c>
    </row>
    <row r="14818" spans="1:6" x14ac:dyDescent="0.35">
      <c r="A14818" s="1">
        <v>115</v>
      </c>
      <c r="B14818" s="1" t="s">
        <v>137</v>
      </c>
      <c r="C14818" s="218">
        <v>44951</v>
      </c>
      <c r="D14818" s="218">
        <v>44948</v>
      </c>
      <c r="E14818" s="1">
        <v>10</v>
      </c>
      <c r="F14818" s="62">
        <v>291.04000000000002</v>
      </c>
    </row>
    <row r="14819" spans="1:6" x14ac:dyDescent="0.35">
      <c r="A14819" s="1">
        <v>115</v>
      </c>
      <c r="B14819" s="1" t="s">
        <v>137</v>
      </c>
      <c r="C14819" s="218">
        <v>44951</v>
      </c>
      <c r="D14819" s="218">
        <v>44949</v>
      </c>
      <c r="E14819" s="1">
        <v>3</v>
      </c>
      <c r="F14819" s="62">
        <v>101.32</v>
      </c>
    </row>
    <row r="14820" spans="1:6" x14ac:dyDescent="0.35">
      <c r="A14820" s="1">
        <v>115</v>
      </c>
      <c r="B14820" s="1" t="s">
        <v>137</v>
      </c>
      <c r="C14820" s="218">
        <v>44951</v>
      </c>
      <c r="D14820" s="218">
        <v>44951</v>
      </c>
      <c r="E14820" s="1">
        <v>2</v>
      </c>
      <c r="F14820" s="62">
        <v>46.97</v>
      </c>
    </row>
    <row r="14821" spans="1:6" x14ac:dyDescent="0.35">
      <c r="A14821" s="1">
        <v>115</v>
      </c>
      <c r="B14821" s="1" t="s">
        <v>137</v>
      </c>
      <c r="C14821" s="218">
        <v>44952</v>
      </c>
      <c r="D14821" s="218">
        <v>44949</v>
      </c>
      <c r="E14821" s="1">
        <v>5</v>
      </c>
      <c r="F14821" s="62">
        <v>118.35</v>
      </c>
    </row>
    <row r="14822" spans="1:6" x14ac:dyDescent="0.35">
      <c r="A14822" s="1">
        <v>115</v>
      </c>
      <c r="B14822" s="1" t="s">
        <v>137</v>
      </c>
      <c r="C14822" s="218">
        <v>44952</v>
      </c>
      <c r="D14822" s="218">
        <v>44950</v>
      </c>
      <c r="E14822" s="1">
        <v>8</v>
      </c>
      <c r="F14822" s="62">
        <v>341.39</v>
      </c>
    </row>
    <row r="14823" spans="1:6" x14ac:dyDescent="0.35">
      <c r="A14823" s="1">
        <v>115</v>
      </c>
      <c r="B14823" s="1" t="s">
        <v>137</v>
      </c>
      <c r="C14823" s="218">
        <v>44952</v>
      </c>
      <c r="D14823" s="218">
        <v>44951</v>
      </c>
      <c r="E14823" s="1">
        <v>4</v>
      </c>
      <c r="F14823" s="62">
        <v>125.33</v>
      </c>
    </row>
    <row r="14824" spans="1:6" x14ac:dyDescent="0.35">
      <c r="A14824" s="1">
        <v>115</v>
      </c>
      <c r="B14824" s="1" t="s">
        <v>137</v>
      </c>
      <c r="C14824" s="218">
        <v>44952</v>
      </c>
      <c r="D14824" s="218">
        <v>44952</v>
      </c>
      <c r="E14824" s="1">
        <v>1</v>
      </c>
      <c r="F14824" s="62">
        <v>54.15</v>
      </c>
    </row>
    <row r="14825" spans="1:6" x14ac:dyDescent="0.35">
      <c r="A14825" s="1">
        <v>116</v>
      </c>
      <c r="B14825" s="1" t="s">
        <v>138</v>
      </c>
      <c r="C14825" s="218">
        <v>44887</v>
      </c>
      <c r="D14825" s="218">
        <v>44883</v>
      </c>
      <c r="E14825" s="1">
        <v>5</v>
      </c>
      <c r="F14825" s="62">
        <v>172.76</v>
      </c>
    </row>
    <row r="14826" spans="1:6" x14ac:dyDescent="0.35">
      <c r="A14826" s="1">
        <v>116</v>
      </c>
      <c r="B14826" s="1" t="s">
        <v>138</v>
      </c>
      <c r="C14826" s="218">
        <v>44887</v>
      </c>
      <c r="D14826" s="218">
        <v>44884</v>
      </c>
      <c r="E14826" s="1">
        <v>1</v>
      </c>
      <c r="F14826" s="62">
        <v>51.13</v>
      </c>
    </row>
    <row r="14827" spans="1:6" x14ac:dyDescent="0.35">
      <c r="A14827" s="1">
        <v>116</v>
      </c>
      <c r="B14827" s="1" t="s">
        <v>138</v>
      </c>
      <c r="C14827" s="218">
        <v>44887</v>
      </c>
      <c r="D14827" s="218">
        <v>44886</v>
      </c>
      <c r="E14827" s="1">
        <v>1</v>
      </c>
      <c r="F14827" s="62">
        <v>45.84</v>
      </c>
    </row>
    <row r="14828" spans="1:6" x14ac:dyDescent="0.35">
      <c r="A14828" s="1">
        <v>116</v>
      </c>
      <c r="B14828" s="1" t="s">
        <v>138</v>
      </c>
      <c r="C14828" s="218">
        <v>44889</v>
      </c>
      <c r="D14828" s="218">
        <v>44883</v>
      </c>
      <c r="E14828" s="1">
        <v>3</v>
      </c>
      <c r="F14828" s="62">
        <v>90.43</v>
      </c>
    </row>
    <row r="14829" spans="1:6" x14ac:dyDescent="0.35">
      <c r="A14829" s="1">
        <v>116</v>
      </c>
      <c r="B14829" s="1" t="s">
        <v>138</v>
      </c>
      <c r="C14829" s="218">
        <v>44889</v>
      </c>
      <c r="D14829" s="218">
        <v>44886</v>
      </c>
      <c r="E14829" s="1">
        <v>2</v>
      </c>
      <c r="F14829" s="62">
        <v>91.62</v>
      </c>
    </row>
    <row r="14830" spans="1:6" x14ac:dyDescent="0.35">
      <c r="A14830" s="1">
        <v>116</v>
      </c>
      <c r="B14830" s="1" t="s">
        <v>138</v>
      </c>
      <c r="C14830" s="218">
        <v>44889</v>
      </c>
      <c r="D14830" s="218">
        <v>44888</v>
      </c>
      <c r="E14830" s="1">
        <v>3</v>
      </c>
      <c r="F14830" s="62">
        <v>118.2</v>
      </c>
    </row>
    <row r="14831" spans="1:6" x14ac:dyDescent="0.35">
      <c r="A14831" s="1">
        <v>116</v>
      </c>
      <c r="B14831" s="1" t="s">
        <v>138</v>
      </c>
      <c r="C14831" s="218">
        <v>44890</v>
      </c>
      <c r="D14831" s="218">
        <v>44883</v>
      </c>
      <c r="E14831" s="1">
        <v>4</v>
      </c>
      <c r="F14831" s="62">
        <v>91.68</v>
      </c>
    </row>
    <row r="14832" spans="1:6" x14ac:dyDescent="0.35">
      <c r="A14832" s="1">
        <v>116</v>
      </c>
      <c r="B14832" s="1" t="s">
        <v>138</v>
      </c>
      <c r="C14832" s="218">
        <v>44890</v>
      </c>
      <c r="D14832" s="218">
        <v>44884</v>
      </c>
      <c r="E14832" s="1">
        <v>1</v>
      </c>
      <c r="F14832" s="62">
        <v>49.4</v>
      </c>
    </row>
    <row r="14833" spans="1:6" x14ac:dyDescent="0.35">
      <c r="A14833" s="1">
        <v>116</v>
      </c>
      <c r="B14833" s="1" t="s">
        <v>138</v>
      </c>
      <c r="C14833" s="218">
        <v>44890</v>
      </c>
      <c r="D14833" s="218">
        <v>44886</v>
      </c>
      <c r="E14833" s="1">
        <v>1</v>
      </c>
      <c r="F14833" s="62">
        <v>42.42</v>
      </c>
    </row>
    <row r="14834" spans="1:6" x14ac:dyDescent="0.35">
      <c r="A14834" s="1">
        <v>116</v>
      </c>
      <c r="B14834" s="1" t="s">
        <v>138</v>
      </c>
      <c r="C14834" s="218">
        <v>44890</v>
      </c>
      <c r="D14834" s="218">
        <v>44889</v>
      </c>
      <c r="E14834" s="1">
        <v>2</v>
      </c>
      <c r="F14834" s="62">
        <v>103.9</v>
      </c>
    </row>
    <row r="14835" spans="1:6" x14ac:dyDescent="0.35">
      <c r="A14835" s="1">
        <v>116</v>
      </c>
      <c r="B14835" s="1" t="s">
        <v>138</v>
      </c>
      <c r="C14835" s="218">
        <v>44891</v>
      </c>
      <c r="D14835" s="218">
        <v>44883</v>
      </c>
      <c r="E14835" s="1">
        <v>1</v>
      </c>
      <c r="F14835" s="62">
        <v>23.26</v>
      </c>
    </row>
    <row r="14836" spans="1:6" x14ac:dyDescent="0.35">
      <c r="A14836" s="1">
        <v>116</v>
      </c>
      <c r="B14836" s="1" t="s">
        <v>138</v>
      </c>
      <c r="C14836" s="218">
        <v>44891</v>
      </c>
      <c r="D14836" s="218">
        <v>44884</v>
      </c>
      <c r="E14836" s="1">
        <v>1</v>
      </c>
      <c r="F14836" s="62">
        <v>20</v>
      </c>
    </row>
    <row r="14837" spans="1:6" x14ac:dyDescent="0.35">
      <c r="A14837" s="1">
        <v>116</v>
      </c>
      <c r="B14837" s="1" t="s">
        <v>138</v>
      </c>
      <c r="C14837" s="218">
        <v>44891</v>
      </c>
      <c r="D14837" s="218">
        <v>44886</v>
      </c>
      <c r="E14837" s="1">
        <v>1</v>
      </c>
      <c r="F14837" s="62">
        <v>23.07</v>
      </c>
    </row>
    <row r="14838" spans="1:6" x14ac:dyDescent="0.35">
      <c r="A14838" s="1">
        <v>116</v>
      </c>
      <c r="B14838" s="1" t="s">
        <v>138</v>
      </c>
      <c r="C14838" s="218">
        <v>44891</v>
      </c>
      <c r="D14838" s="218">
        <v>44888</v>
      </c>
      <c r="E14838" s="1">
        <v>2</v>
      </c>
      <c r="F14838" s="62">
        <v>76.23</v>
      </c>
    </row>
    <row r="14839" spans="1:6" x14ac:dyDescent="0.35">
      <c r="A14839" s="1">
        <v>116</v>
      </c>
      <c r="B14839" s="1" t="s">
        <v>138</v>
      </c>
      <c r="C14839" s="218">
        <v>44891</v>
      </c>
      <c r="D14839" s="218">
        <v>44889</v>
      </c>
      <c r="E14839" s="1">
        <v>3</v>
      </c>
      <c r="F14839" s="62">
        <v>116.82</v>
      </c>
    </row>
    <row r="14840" spans="1:6" x14ac:dyDescent="0.35">
      <c r="A14840" s="1">
        <v>116</v>
      </c>
      <c r="B14840" s="1" t="s">
        <v>138</v>
      </c>
      <c r="C14840" s="218">
        <v>44893</v>
      </c>
      <c r="D14840" s="218">
        <v>44893</v>
      </c>
      <c r="E14840" s="1">
        <v>9</v>
      </c>
      <c r="F14840" s="62">
        <v>297.08999999999997</v>
      </c>
    </row>
    <row r="14841" spans="1:6" x14ac:dyDescent="0.35">
      <c r="A14841" s="1">
        <v>116</v>
      </c>
      <c r="B14841" s="1" t="s">
        <v>138</v>
      </c>
      <c r="C14841" s="218">
        <v>44895</v>
      </c>
      <c r="D14841" s="218">
        <v>44893</v>
      </c>
      <c r="E14841" s="1">
        <v>9</v>
      </c>
      <c r="F14841" s="62">
        <v>395.14</v>
      </c>
    </row>
    <row r="14842" spans="1:6" x14ac:dyDescent="0.35">
      <c r="A14842" s="1">
        <v>116</v>
      </c>
      <c r="B14842" s="1" t="s">
        <v>138</v>
      </c>
      <c r="C14842" s="218">
        <v>44895</v>
      </c>
      <c r="D14842" s="218">
        <v>44894</v>
      </c>
      <c r="E14842" s="1">
        <v>2</v>
      </c>
      <c r="F14842" s="62">
        <v>73.010000000000005</v>
      </c>
    </row>
    <row r="14843" spans="1:6" x14ac:dyDescent="0.35">
      <c r="A14843" s="1">
        <v>116</v>
      </c>
      <c r="B14843" s="1" t="s">
        <v>138</v>
      </c>
      <c r="C14843" s="218">
        <v>44895</v>
      </c>
      <c r="D14843" s="218">
        <v>44895</v>
      </c>
      <c r="E14843" s="1">
        <v>1</v>
      </c>
      <c r="F14843" s="62">
        <v>49.3</v>
      </c>
    </row>
    <row r="14844" spans="1:6" x14ac:dyDescent="0.35">
      <c r="A14844" s="1">
        <v>116</v>
      </c>
      <c r="B14844" s="1" t="s">
        <v>138</v>
      </c>
      <c r="C14844" s="218">
        <v>44896</v>
      </c>
      <c r="D14844" s="218">
        <v>44893</v>
      </c>
      <c r="E14844" s="1">
        <v>6</v>
      </c>
      <c r="F14844" s="62">
        <v>234.17</v>
      </c>
    </row>
    <row r="14845" spans="1:6" x14ac:dyDescent="0.35">
      <c r="A14845" s="1">
        <v>116</v>
      </c>
      <c r="B14845" s="1" t="s">
        <v>138</v>
      </c>
      <c r="C14845" s="218">
        <v>44896</v>
      </c>
      <c r="D14845" s="218">
        <v>44894</v>
      </c>
      <c r="E14845" s="1">
        <v>2</v>
      </c>
      <c r="F14845" s="62">
        <v>100.24</v>
      </c>
    </row>
    <row r="14846" spans="1:6" x14ac:dyDescent="0.35">
      <c r="A14846" s="1">
        <v>116</v>
      </c>
      <c r="B14846" s="1" t="s">
        <v>138</v>
      </c>
      <c r="C14846" s="218">
        <v>44896</v>
      </c>
      <c r="D14846" s="218">
        <v>44895</v>
      </c>
      <c r="E14846" s="1">
        <v>6</v>
      </c>
      <c r="F14846" s="62">
        <v>238.79</v>
      </c>
    </row>
    <row r="14847" spans="1:6" x14ac:dyDescent="0.35">
      <c r="A14847" s="1">
        <v>116</v>
      </c>
      <c r="B14847" s="1" t="s">
        <v>138</v>
      </c>
      <c r="C14847" s="218">
        <v>44896</v>
      </c>
      <c r="D14847" s="218">
        <v>44896</v>
      </c>
      <c r="E14847" s="1">
        <v>4</v>
      </c>
      <c r="F14847" s="62">
        <v>203.24</v>
      </c>
    </row>
    <row r="14848" spans="1:6" x14ac:dyDescent="0.35">
      <c r="A14848" s="1">
        <v>116</v>
      </c>
      <c r="B14848" s="1" t="s">
        <v>138</v>
      </c>
      <c r="C14848" s="218">
        <v>44897</v>
      </c>
      <c r="D14848" s="218">
        <v>44893</v>
      </c>
      <c r="E14848" s="1">
        <v>5</v>
      </c>
      <c r="F14848" s="62">
        <v>138.24</v>
      </c>
    </row>
    <row r="14849" spans="1:6" x14ac:dyDescent="0.35">
      <c r="A14849" s="1">
        <v>116</v>
      </c>
      <c r="B14849" s="1" t="s">
        <v>138</v>
      </c>
      <c r="C14849" s="218">
        <v>44897</v>
      </c>
      <c r="D14849" s="218">
        <v>44894</v>
      </c>
      <c r="E14849" s="1">
        <v>3</v>
      </c>
      <c r="F14849" s="62">
        <v>109</v>
      </c>
    </row>
    <row r="14850" spans="1:6" x14ac:dyDescent="0.35">
      <c r="A14850" s="1">
        <v>116</v>
      </c>
      <c r="B14850" s="1" t="s">
        <v>138</v>
      </c>
      <c r="C14850" s="218">
        <v>44898</v>
      </c>
      <c r="D14850" s="218">
        <v>44894</v>
      </c>
      <c r="E14850" s="1">
        <v>1</v>
      </c>
      <c r="F14850" s="62">
        <v>49.8</v>
      </c>
    </row>
    <row r="14851" spans="1:6" x14ac:dyDescent="0.35">
      <c r="A14851" s="1">
        <v>116</v>
      </c>
      <c r="B14851" s="1" t="s">
        <v>138</v>
      </c>
      <c r="C14851" s="218">
        <v>44898</v>
      </c>
      <c r="D14851" s="218">
        <v>44895</v>
      </c>
      <c r="E14851" s="1">
        <v>4</v>
      </c>
      <c r="F14851" s="62">
        <v>143.4</v>
      </c>
    </row>
    <row r="14852" spans="1:6" x14ac:dyDescent="0.35">
      <c r="A14852" s="1">
        <v>116</v>
      </c>
      <c r="B14852" s="1" t="s">
        <v>138</v>
      </c>
      <c r="C14852" s="218">
        <v>44898</v>
      </c>
      <c r="D14852" s="218">
        <v>44896</v>
      </c>
      <c r="E14852" s="1">
        <v>5</v>
      </c>
      <c r="F14852" s="62">
        <v>240.37</v>
      </c>
    </row>
    <row r="14853" spans="1:6" x14ac:dyDescent="0.35">
      <c r="A14853" s="1">
        <v>116</v>
      </c>
      <c r="B14853" s="1" t="s">
        <v>138</v>
      </c>
      <c r="C14853" s="218">
        <v>44898</v>
      </c>
      <c r="D14853" s="218">
        <v>44897</v>
      </c>
      <c r="E14853" s="1">
        <v>2</v>
      </c>
      <c r="F14853" s="62">
        <v>108.55</v>
      </c>
    </row>
    <row r="14854" spans="1:6" x14ac:dyDescent="0.35">
      <c r="A14854" s="1">
        <v>116</v>
      </c>
      <c r="B14854" s="1" t="s">
        <v>138</v>
      </c>
      <c r="C14854" s="218">
        <v>44898</v>
      </c>
      <c r="D14854" s="218">
        <v>44898</v>
      </c>
      <c r="E14854" s="1">
        <v>1</v>
      </c>
      <c r="F14854" s="62">
        <v>54.35</v>
      </c>
    </row>
    <row r="14855" spans="1:6" x14ac:dyDescent="0.35">
      <c r="A14855" s="1">
        <v>116</v>
      </c>
      <c r="B14855" s="1" t="s">
        <v>138</v>
      </c>
      <c r="C14855" s="218">
        <v>44899</v>
      </c>
      <c r="D14855" s="218">
        <v>44895</v>
      </c>
      <c r="E14855" s="1">
        <v>1</v>
      </c>
      <c r="F14855" s="62">
        <v>51.88</v>
      </c>
    </row>
    <row r="14856" spans="1:6" x14ac:dyDescent="0.35">
      <c r="A14856" s="1">
        <v>116</v>
      </c>
      <c r="B14856" s="1" t="s">
        <v>138</v>
      </c>
      <c r="C14856" s="218">
        <v>44899</v>
      </c>
      <c r="D14856" s="218">
        <v>44896</v>
      </c>
      <c r="E14856" s="1">
        <v>7</v>
      </c>
      <c r="F14856" s="62">
        <v>297.58999999999997</v>
      </c>
    </row>
    <row r="14857" spans="1:6" x14ac:dyDescent="0.35">
      <c r="A14857" s="1">
        <v>116</v>
      </c>
      <c r="B14857" s="1" t="s">
        <v>138</v>
      </c>
      <c r="C14857" s="218">
        <v>44899</v>
      </c>
      <c r="D14857" s="218">
        <v>44897</v>
      </c>
      <c r="E14857" s="1">
        <v>4</v>
      </c>
      <c r="F14857" s="62">
        <v>169.84</v>
      </c>
    </row>
    <row r="14858" spans="1:6" x14ac:dyDescent="0.35">
      <c r="A14858" s="1">
        <v>116</v>
      </c>
      <c r="B14858" s="1" t="s">
        <v>138</v>
      </c>
      <c r="C14858" s="218">
        <v>44899</v>
      </c>
      <c r="D14858" s="218">
        <v>44898</v>
      </c>
      <c r="E14858" s="1">
        <v>2</v>
      </c>
      <c r="F14858" s="62">
        <v>106.13</v>
      </c>
    </row>
    <row r="14859" spans="1:6" x14ac:dyDescent="0.35">
      <c r="A14859" s="1">
        <v>116</v>
      </c>
      <c r="B14859" s="1" t="s">
        <v>138</v>
      </c>
      <c r="C14859" s="218">
        <v>44900</v>
      </c>
      <c r="D14859" s="218">
        <v>44896</v>
      </c>
      <c r="E14859" s="1">
        <v>4</v>
      </c>
      <c r="F14859" s="62">
        <v>145.53</v>
      </c>
    </row>
    <row r="14860" spans="1:6" x14ac:dyDescent="0.35">
      <c r="A14860" s="1">
        <v>116</v>
      </c>
      <c r="B14860" s="1" t="s">
        <v>138</v>
      </c>
      <c r="C14860" s="218">
        <v>44900</v>
      </c>
      <c r="D14860" s="218">
        <v>44897</v>
      </c>
      <c r="E14860" s="1">
        <v>6</v>
      </c>
      <c r="F14860" s="62">
        <v>298.92</v>
      </c>
    </row>
    <row r="14861" spans="1:6" x14ac:dyDescent="0.35">
      <c r="A14861" s="1">
        <v>116</v>
      </c>
      <c r="B14861" s="1" t="s">
        <v>138</v>
      </c>
      <c r="C14861" s="218">
        <v>44900</v>
      </c>
      <c r="D14861" s="218">
        <v>44898</v>
      </c>
      <c r="E14861" s="1">
        <v>2</v>
      </c>
      <c r="F14861" s="62">
        <v>47.22</v>
      </c>
    </row>
    <row r="14862" spans="1:6" x14ac:dyDescent="0.35">
      <c r="A14862" s="1">
        <v>116</v>
      </c>
      <c r="B14862" s="1" t="s">
        <v>138</v>
      </c>
      <c r="C14862" s="218">
        <v>44900</v>
      </c>
      <c r="D14862" s="218">
        <v>44900</v>
      </c>
      <c r="E14862" s="1">
        <v>3</v>
      </c>
      <c r="F14862" s="62">
        <v>154.58000000000001</v>
      </c>
    </row>
    <row r="14863" spans="1:6" x14ac:dyDescent="0.35">
      <c r="A14863" s="1">
        <v>116</v>
      </c>
      <c r="B14863" s="1" t="s">
        <v>138</v>
      </c>
      <c r="C14863" s="218">
        <v>44901</v>
      </c>
      <c r="D14863" s="218">
        <v>44898</v>
      </c>
      <c r="E14863" s="1">
        <v>2</v>
      </c>
      <c r="F14863" s="62">
        <v>103.8</v>
      </c>
    </row>
    <row r="14864" spans="1:6" x14ac:dyDescent="0.35">
      <c r="A14864" s="1">
        <v>116</v>
      </c>
      <c r="B14864" s="1" t="s">
        <v>138</v>
      </c>
      <c r="C14864" s="218">
        <v>44901</v>
      </c>
      <c r="D14864" s="218">
        <v>44901</v>
      </c>
      <c r="E14864" s="1">
        <v>5</v>
      </c>
      <c r="F14864" s="62">
        <v>227.15</v>
      </c>
    </row>
    <row r="14865" spans="1:6" x14ac:dyDescent="0.35">
      <c r="A14865" s="1">
        <v>116</v>
      </c>
      <c r="B14865" s="1" t="s">
        <v>138</v>
      </c>
      <c r="C14865" s="218">
        <v>44902</v>
      </c>
      <c r="D14865" s="218">
        <v>44900</v>
      </c>
      <c r="E14865" s="1">
        <v>1</v>
      </c>
      <c r="F14865" s="62">
        <v>46.53</v>
      </c>
    </row>
    <row r="14866" spans="1:6" x14ac:dyDescent="0.35">
      <c r="A14866" s="1">
        <v>116</v>
      </c>
      <c r="B14866" s="1" t="s">
        <v>138</v>
      </c>
      <c r="C14866" s="218">
        <v>44902</v>
      </c>
      <c r="D14866" s="218">
        <v>44901</v>
      </c>
      <c r="E14866" s="1">
        <v>5</v>
      </c>
      <c r="F14866" s="62">
        <v>257.86</v>
      </c>
    </row>
    <row r="14867" spans="1:6" x14ac:dyDescent="0.35">
      <c r="A14867" s="1">
        <v>116</v>
      </c>
      <c r="B14867" s="1" t="s">
        <v>138</v>
      </c>
      <c r="C14867" s="218">
        <v>44902</v>
      </c>
      <c r="D14867" s="218">
        <v>44902</v>
      </c>
      <c r="E14867" s="1">
        <v>6</v>
      </c>
      <c r="F14867" s="62">
        <v>273.08999999999997</v>
      </c>
    </row>
    <row r="14868" spans="1:6" x14ac:dyDescent="0.35">
      <c r="A14868" s="1">
        <v>116</v>
      </c>
      <c r="B14868" s="1" t="s">
        <v>138</v>
      </c>
      <c r="C14868" s="218">
        <v>44903</v>
      </c>
      <c r="D14868" s="218">
        <v>44901</v>
      </c>
      <c r="E14868" s="1">
        <v>3</v>
      </c>
      <c r="F14868" s="62">
        <v>147.06</v>
      </c>
    </row>
    <row r="14869" spans="1:6" x14ac:dyDescent="0.35">
      <c r="A14869" s="1">
        <v>116</v>
      </c>
      <c r="B14869" s="1" t="s">
        <v>138</v>
      </c>
      <c r="C14869" s="218">
        <v>44903</v>
      </c>
      <c r="D14869" s="218">
        <v>44902</v>
      </c>
      <c r="E14869" s="1">
        <v>4</v>
      </c>
      <c r="F14869" s="62">
        <v>175.92</v>
      </c>
    </row>
    <row r="14870" spans="1:6" x14ac:dyDescent="0.35">
      <c r="A14870" s="1">
        <v>116</v>
      </c>
      <c r="B14870" s="1" t="s">
        <v>138</v>
      </c>
      <c r="C14870" s="218">
        <v>44903</v>
      </c>
      <c r="D14870" s="218">
        <v>44903</v>
      </c>
      <c r="E14870" s="1">
        <v>7</v>
      </c>
      <c r="F14870" s="62">
        <v>328.24</v>
      </c>
    </row>
    <row r="14871" spans="1:6" x14ac:dyDescent="0.35">
      <c r="A14871" s="1">
        <v>116</v>
      </c>
      <c r="B14871" s="1" t="s">
        <v>138</v>
      </c>
      <c r="C14871" s="218">
        <v>44904</v>
      </c>
      <c r="D14871" s="218">
        <v>44901</v>
      </c>
      <c r="E14871" s="1">
        <v>1</v>
      </c>
      <c r="F14871" s="62">
        <v>50.79</v>
      </c>
    </row>
    <row r="14872" spans="1:6" x14ac:dyDescent="0.35">
      <c r="A14872" s="1">
        <v>116</v>
      </c>
      <c r="B14872" s="1" t="s">
        <v>138</v>
      </c>
      <c r="C14872" s="218">
        <v>44904</v>
      </c>
      <c r="D14872" s="218">
        <v>44904</v>
      </c>
      <c r="E14872" s="1">
        <v>5</v>
      </c>
      <c r="F14872" s="62">
        <v>248.25</v>
      </c>
    </row>
    <row r="14873" spans="1:6" x14ac:dyDescent="0.35">
      <c r="A14873" s="1">
        <v>116</v>
      </c>
      <c r="B14873" s="1" t="s">
        <v>138</v>
      </c>
      <c r="C14873" s="218">
        <v>44905</v>
      </c>
      <c r="D14873" s="218">
        <v>44904</v>
      </c>
      <c r="E14873" s="1">
        <v>6</v>
      </c>
      <c r="F14873" s="62">
        <v>274.38</v>
      </c>
    </row>
    <row r="14874" spans="1:6" x14ac:dyDescent="0.35">
      <c r="A14874" s="1">
        <v>116</v>
      </c>
      <c r="B14874" s="1" t="s">
        <v>138</v>
      </c>
      <c r="C14874" s="218">
        <v>44905</v>
      </c>
      <c r="D14874" s="218">
        <v>44905</v>
      </c>
      <c r="E14874" s="1">
        <v>5</v>
      </c>
      <c r="F14874" s="62">
        <v>247.94</v>
      </c>
    </row>
    <row r="14875" spans="1:6" x14ac:dyDescent="0.35">
      <c r="A14875" s="1">
        <v>116</v>
      </c>
      <c r="B14875" s="1" t="s">
        <v>138</v>
      </c>
      <c r="C14875" s="218">
        <v>44906</v>
      </c>
      <c r="D14875" s="218">
        <v>44903</v>
      </c>
      <c r="E14875" s="1">
        <v>1</v>
      </c>
      <c r="F14875" s="62">
        <v>49.4</v>
      </c>
    </row>
    <row r="14876" spans="1:6" x14ac:dyDescent="0.35">
      <c r="A14876" s="1">
        <v>116</v>
      </c>
      <c r="B14876" s="1" t="s">
        <v>138</v>
      </c>
      <c r="C14876" s="218">
        <v>44906</v>
      </c>
      <c r="D14876" s="218">
        <v>44904</v>
      </c>
      <c r="E14876" s="1">
        <v>3</v>
      </c>
      <c r="F14876" s="62">
        <v>147.36000000000001</v>
      </c>
    </row>
    <row r="14877" spans="1:6" x14ac:dyDescent="0.35">
      <c r="A14877" s="1">
        <v>116</v>
      </c>
      <c r="B14877" s="1" t="s">
        <v>138</v>
      </c>
      <c r="C14877" s="218">
        <v>44906</v>
      </c>
      <c r="D14877" s="218">
        <v>44905</v>
      </c>
      <c r="E14877" s="1">
        <v>2</v>
      </c>
      <c r="F14877" s="62">
        <v>47.52</v>
      </c>
    </row>
    <row r="14878" spans="1:6" x14ac:dyDescent="0.35">
      <c r="A14878" s="1">
        <v>116</v>
      </c>
      <c r="B14878" s="1" t="s">
        <v>138</v>
      </c>
      <c r="C14878" s="218">
        <v>44906</v>
      </c>
      <c r="D14878" s="218">
        <v>44906</v>
      </c>
      <c r="E14878" s="1">
        <v>2</v>
      </c>
      <c r="F14878" s="62">
        <v>98.65</v>
      </c>
    </row>
    <row r="14879" spans="1:6" x14ac:dyDescent="0.35">
      <c r="A14879" s="1">
        <v>116</v>
      </c>
      <c r="B14879" s="1" t="s">
        <v>138</v>
      </c>
      <c r="C14879" s="218">
        <v>44907</v>
      </c>
      <c r="D14879" s="218">
        <v>44904</v>
      </c>
      <c r="E14879" s="1">
        <v>6</v>
      </c>
      <c r="F14879" s="62">
        <v>301.70999999999998</v>
      </c>
    </row>
    <row r="14880" spans="1:6" x14ac:dyDescent="0.35">
      <c r="A14880" s="1">
        <v>116</v>
      </c>
      <c r="B14880" s="1" t="s">
        <v>138</v>
      </c>
      <c r="C14880" s="218">
        <v>44907</v>
      </c>
      <c r="D14880" s="218">
        <v>44905</v>
      </c>
      <c r="E14880" s="1">
        <v>4</v>
      </c>
      <c r="F14880" s="62">
        <v>171.76</v>
      </c>
    </row>
    <row r="14881" spans="1:6" x14ac:dyDescent="0.35">
      <c r="A14881" s="1">
        <v>116</v>
      </c>
      <c r="B14881" s="1" t="s">
        <v>138</v>
      </c>
      <c r="C14881" s="218">
        <v>44907</v>
      </c>
      <c r="D14881" s="218">
        <v>44906</v>
      </c>
      <c r="E14881" s="1">
        <v>3</v>
      </c>
      <c r="F14881" s="62">
        <v>152.06</v>
      </c>
    </row>
    <row r="14882" spans="1:6" x14ac:dyDescent="0.35">
      <c r="A14882" s="1">
        <v>116</v>
      </c>
      <c r="B14882" s="1" t="s">
        <v>138</v>
      </c>
      <c r="C14882" s="218">
        <v>44908</v>
      </c>
      <c r="D14882" s="218">
        <v>44905</v>
      </c>
      <c r="E14882" s="1">
        <v>1</v>
      </c>
      <c r="F14882" s="62">
        <v>49.3</v>
      </c>
    </row>
    <row r="14883" spans="1:6" x14ac:dyDescent="0.35">
      <c r="A14883" s="1">
        <v>116</v>
      </c>
      <c r="B14883" s="1" t="s">
        <v>138</v>
      </c>
      <c r="C14883" s="218">
        <v>44908</v>
      </c>
      <c r="D14883" s="218">
        <v>44907</v>
      </c>
      <c r="E14883" s="1">
        <v>4</v>
      </c>
      <c r="F14883" s="62">
        <v>194.33</v>
      </c>
    </row>
    <row r="14884" spans="1:6" x14ac:dyDescent="0.35">
      <c r="A14884" s="1">
        <v>116</v>
      </c>
      <c r="B14884" s="1" t="s">
        <v>138</v>
      </c>
      <c r="C14884" s="218">
        <v>44908</v>
      </c>
      <c r="D14884" s="218">
        <v>44908</v>
      </c>
      <c r="E14884" s="1">
        <v>2</v>
      </c>
      <c r="F14884" s="62">
        <v>72.319999999999993</v>
      </c>
    </row>
    <row r="14885" spans="1:6" x14ac:dyDescent="0.35">
      <c r="A14885" s="1">
        <v>116</v>
      </c>
      <c r="B14885" s="1" t="s">
        <v>138</v>
      </c>
      <c r="C14885" s="218">
        <v>44909</v>
      </c>
      <c r="D14885" s="218">
        <v>44906</v>
      </c>
      <c r="E14885" s="1">
        <v>4</v>
      </c>
      <c r="F14885" s="62">
        <v>190.76</v>
      </c>
    </row>
    <row r="14886" spans="1:6" x14ac:dyDescent="0.35">
      <c r="A14886" s="1">
        <v>116</v>
      </c>
      <c r="B14886" s="1" t="s">
        <v>138</v>
      </c>
      <c r="C14886" s="218">
        <v>44909</v>
      </c>
      <c r="D14886" s="218">
        <v>44907</v>
      </c>
      <c r="E14886" s="1">
        <v>5</v>
      </c>
      <c r="F14886" s="62">
        <v>231.9</v>
      </c>
    </row>
    <row r="14887" spans="1:6" x14ac:dyDescent="0.35">
      <c r="A14887" s="1">
        <v>116</v>
      </c>
      <c r="B14887" s="1" t="s">
        <v>138</v>
      </c>
      <c r="C14887" s="218">
        <v>44909</v>
      </c>
      <c r="D14887" s="218">
        <v>44908</v>
      </c>
      <c r="E14887" s="1">
        <v>4</v>
      </c>
      <c r="F14887" s="62">
        <v>202.01</v>
      </c>
    </row>
    <row r="14888" spans="1:6" x14ac:dyDescent="0.35">
      <c r="A14888" s="1">
        <v>116</v>
      </c>
      <c r="B14888" s="1" t="s">
        <v>138</v>
      </c>
      <c r="C14888" s="218">
        <v>44910</v>
      </c>
      <c r="D14888" s="218">
        <v>44907</v>
      </c>
      <c r="E14888" s="1">
        <v>1</v>
      </c>
      <c r="F14888" s="62">
        <v>21.43</v>
      </c>
    </row>
    <row r="14889" spans="1:6" x14ac:dyDescent="0.35">
      <c r="A14889" s="1">
        <v>116</v>
      </c>
      <c r="B14889" s="1" t="s">
        <v>138</v>
      </c>
      <c r="C14889" s="218">
        <v>44910</v>
      </c>
      <c r="D14889" s="218">
        <v>44908</v>
      </c>
      <c r="E14889" s="1">
        <v>4</v>
      </c>
      <c r="F14889" s="62">
        <v>198.68</v>
      </c>
    </row>
    <row r="14890" spans="1:6" x14ac:dyDescent="0.35">
      <c r="A14890" s="1">
        <v>116</v>
      </c>
      <c r="B14890" s="1" t="s">
        <v>138</v>
      </c>
      <c r="C14890" s="218">
        <v>44910</v>
      </c>
      <c r="D14890" s="218">
        <v>44909</v>
      </c>
      <c r="E14890" s="1">
        <v>2</v>
      </c>
      <c r="F14890" s="62">
        <v>95.78</v>
      </c>
    </row>
    <row r="14891" spans="1:6" x14ac:dyDescent="0.35">
      <c r="A14891" s="1">
        <v>116</v>
      </c>
      <c r="B14891" s="1" t="s">
        <v>138</v>
      </c>
      <c r="C14891" s="218">
        <v>44910</v>
      </c>
      <c r="D14891" s="218">
        <v>44910</v>
      </c>
      <c r="E14891" s="1">
        <v>4</v>
      </c>
      <c r="F14891" s="62">
        <v>199.19</v>
      </c>
    </row>
    <row r="14892" spans="1:6" x14ac:dyDescent="0.35">
      <c r="A14892" s="1">
        <v>116</v>
      </c>
      <c r="B14892" s="1" t="s">
        <v>138</v>
      </c>
      <c r="C14892" s="218">
        <v>44911</v>
      </c>
      <c r="D14892" s="218">
        <v>44908</v>
      </c>
      <c r="E14892" s="1">
        <v>1</v>
      </c>
      <c r="F14892" s="62">
        <v>23.66</v>
      </c>
    </row>
    <row r="14893" spans="1:6" x14ac:dyDescent="0.35">
      <c r="A14893" s="1">
        <v>116</v>
      </c>
      <c r="B14893" s="1" t="s">
        <v>138</v>
      </c>
      <c r="C14893" s="218">
        <v>44911</v>
      </c>
      <c r="D14893" s="218">
        <v>44909</v>
      </c>
      <c r="E14893" s="1">
        <v>3</v>
      </c>
      <c r="F14893" s="62">
        <v>151.72</v>
      </c>
    </row>
    <row r="14894" spans="1:6" x14ac:dyDescent="0.35">
      <c r="A14894" s="1">
        <v>116</v>
      </c>
      <c r="B14894" s="1" t="s">
        <v>138</v>
      </c>
      <c r="C14894" s="218">
        <v>44911</v>
      </c>
      <c r="D14894" s="218">
        <v>44910</v>
      </c>
      <c r="E14894" s="1">
        <v>3</v>
      </c>
      <c r="F14894" s="62">
        <v>94.89</v>
      </c>
    </row>
    <row r="14895" spans="1:6" x14ac:dyDescent="0.35">
      <c r="A14895" s="1">
        <v>116</v>
      </c>
      <c r="B14895" s="1" t="s">
        <v>138</v>
      </c>
      <c r="C14895" s="218">
        <v>44911</v>
      </c>
      <c r="D14895" s="218">
        <v>44911</v>
      </c>
      <c r="E14895" s="1">
        <v>5</v>
      </c>
      <c r="F14895" s="62">
        <v>255.37</v>
      </c>
    </row>
    <row r="14896" spans="1:6" x14ac:dyDescent="0.35">
      <c r="A14896" s="1">
        <v>116</v>
      </c>
      <c r="B14896" s="1" t="s">
        <v>138</v>
      </c>
      <c r="C14896" s="218">
        <v>44912</v>
      </c>
      <c r="D14896" s="218">
        <v>44909</v>
      </c>
      <c r="E14896" s="1">
        <v>3</v>
      </c>
      <c r="F14896" s="62">
        <v>123.55</v>
      </c>
    </row>
    <row r="14897" spans="1:6" x14ac:dyDescent="0.35">
      <c r="A14897" s="1">
        <v>116</v>
      </c>
      <c r="B14897" s="1" t="s">
        <v>138</v>
      </c>
      <c r="C14897" s="218">
        <v>44912</v>
      </c>
      <c r="D14897" s="218">
        <v>44910</v>
      </c>
      <c r="E14897" s="1">
        <v>4</v>
      </c>
      <c r="F14897" s="62">
        <v>174.94</v>
      </c>
    </row>
    <row r="14898" spans="1:6" x14ac:dyDescent="0.35">
      <c r="A14898" s="1">
        <v>116</v>
      </c>
      <c r="B14898" s="1" t="s">
        <v>138</v>
      </c>
      <c r="C14898" s="218">
        <v>44912</v>
      </c>
      <c r="D14898" s="218">
        <v>44911</v>
      </c>
      <c r="E14898" s="1">
        <v>2</v>
      </c>
      <c r="F14898" s="62">
        <v>96.97</v>
      </c>
    </row>
    <row r="14899" spans="1:6" x14ac:dyDescent="0.35">
      <c r="A14899" s="1">
        <v>116</v>
      </c>
      <c r="B14899" s="1" t="s">
        <v>138</v>
      </c>
      <c r="C14899" s="218">
        <v>44912</v>
      </c>
      <c r="D14899" s="218">
        <v>44912</v>
      </c>
      <c r="E14899" s="1">
        <v>3</v>
      </c>
      <c r="F14899" s="62">
        <v>116.72</v>
      </c>
    </row>
    <row r="14900" spans="1:6" x14ac:dyDescent="0.35">
      <c r="A14900" s="1">
        <v>116</v>
      </c>
      <c r="B14900" s="1" t="s">
        <v>138</v>
      </c>
      <c r="C14900" s="218">
        <v>44913</v>
      </c>
      <c r="D14900" s="218">
        <v>44911</v>
      </c>
      <c r="E14900" s="1">
        <v>2</v>
      </c>
      <c r="F14900" s="62">
        <v>98.16</v>
      </c>
    </row>
    <row r="14901" spans="1:6" x14ac:dyDescent="0.35">
      <c r="A14901" s="1">
        <v>116</v>
      </c>
      <c r="B14901" s="1" t="s">
        <v>138</v>
      </c>
      <c r="C14901" s="218">
        <v>44913</v>
      </c>
      <c r="D14901" s="218">
        <v>44912</v>
      </c>
      <c r="E14901" s="1">
        <v>2</v>
      </c>
      <c r="F14901" s="62">
        <v>93.36</v>
      </c>
    </row>
    <row r="14902" spans="1:6" x14ac:dyDescent="0.35">
      <c r="A14902" s="1">
        <v>116</v>
      </c>
      <c r="B14902" s="1" t="s">
        <v>138</v>
      </c>
      <c r="C14902" s="218">
        <v>44914</v>
      </c>
      <c r="D14902" s="218">
        <v>44911</v>
      </c>
      <c r="E14902" s="1">
        <v>3</v>
      </c>
      <c r="F14902" s="62">
        <v>95.33</v>
      </c>
    </row>
    <row r="14903" spans="1:6" x14ac:dyDescent="0.35">
      <c r="A14903" s="1">
        <v>116</v>
      </c>
      <c r="B14903" s="1" t="s">
        <v>138</v>
      </c>
      <c r="C14903" s="218">
        <v>44914</v>
      </c>
      <c r="D14903" s="218">
        <v>44912</v>
      </c>
      <c r="E14903" s="1">
        <v>5</v>
      </c>
      <c r="F14903" s="62">
        <v>200.92</v>
      </c>
    </row>
    <row r="14904" spans="1:6" x14ac:dyDescent="0.35">
      <c r="A14904" s="1">
        <v>116</v>
      </c>
      <c r="B14904" s="1" t="s">
        <v>138</v>
      </c>
      <c r="C14904" s="218">
        <v>44914</v>
      </c>
      <c r="D14904" s="218">
        <v>44913</v>
      </c>
      <c r="E14904" s="1">
        <v>3</v>
      </c>
      <c r="F14904" s="62">
        <v>144.74</v>
      </c>
    </row>
    <row r="14905" spans="1:6" x14ac:dyDescent="0.35">
      <c r="A14905" s="1">
        <v>116</v>
      </c>
      <c r="B14905" s="1" t="s">
        <v>138</v>
      </c>
      <c r="C14905" s="218">
        <v>44914</v>
      </c>
      <c r="D14905" s="218">
        <v>44914</v>
      </c>
      <c r="E14905" s="1">
        <v>2</v>
      </c>
      <c r="F14905" s="62">
        <v>67.959999999999994</v>
      </c>
    </row>
    <row r="14906" spans="1:6" x14ac:dyDescent="0.35">
      <c r="A14906" s="1">
        <v>116</v>
      </c>
      <c r="B14906" s="1" t="s">
        <v>138</v>
      </c>
      <c r="C14906" s="218">
        <v>44915</v>
      </c>
      <c r="D14906" s="218">
        <v>44912</v>
      </c>
      <c r="E14906" s="1">
        <v>1</v>
      </c>
      <c r="F14906" s="62">
        <v>21.93</v>
      </c>
    </row>
    <row r="14907" spans="1:6" x14ac:dyDescent="0.35">
      <c r="A14907" s="1">
        <v>116</v>
      </c>
      <c r="B14907" s="1" t="s">
        <v>138</v>
      </c>
      <c r="C14907" s="218">
        <v>44915</v>
      </c>
      <c r="D14907" s="218">
        <v>44913</v>
      </c>
      <c r="E14907" s="1">
        <v>3</v>
      </c>
      <c r="F14907" s="62">
        <v>147.01</v>
      </c>
    </row>
    <row r="14908" spans="1:6" x14ac:dyDescent="0.35">
      <c r="A14908" s="1">
        <v>116</v>
      </c>
      <c r="B14908" s="1" t="s">
        <v>138</v>
      </c>
      <c r="C14908" s="218">
        <v>44915</v>
      </c>
      <c r="D14908" s="218">
        <v>44914</v>
      </c>
      <c r="E14908" s="1">
        <v>4</v>
      </c>
      <c r="F14908" s="62">
        <v>203.7</v>
      </c>
    </row>
    <row r="14909" spans="1:6" x14ac:dyDescent="0.35">
      <c r="A14909" s="1">
        <v>116</v>
      </c>
      <c r="B14909" s="1" t="s">
        <v>138</v>
      </c>
      <c r="C14909" s="218">
        <v>44915</v>
      </c>
      <c r="D14909" s="218">
        <v>44915</v>
      </c>
      <c r="E14909" s="1">
        <v>4</v>
      </c>
      <c r="F14909" s="62">
        <v>167.07</v>
      </c>
    </row>
    <row r="14910" spans="1:6" x14ac:dyDescent="0.35">
      <c r="A14910" s="1">
        <v>116</v>
      </c>
      <c r="B14910" s="1" t="s">
        <v>138</v>
      </c>
      <c r="C14910" s="218">
        <v>44916</v>
      </c>
      <c r="D14910" s="218">
        <v>44913</v>
      </c>
      <c r="E14910" s="1">
        <v>3</v>
      </c>
      <c r="F14910" s="62">
        <v>142.16999999999999</v>
      </c>
    </row>
    <row r="14911" spans="1:6" x14ac:dyDescent="0.35">
      <c r="A14911" s="1">
        <v>116</v>
      </c>
      <c r="B14911" s="1" t="s">
        <v>138</v>
      </c>
      <c r="C14911" s="218">
        <v>44916</v>
      </c>
      <c r="D14911" s="218">
        <v>44914</v>
      </c>
      <c r="E14911" s="1">
        <v>3</v>
      </c>
      <c r="F14911" s="62">
        <v>125.58</v>
      </c>
    </row>
    <row r="14912" spans="1:6" x14ac:dyDescent="0.35">
      <c r="A14912" s="1">
        <v>116</v>
      </c>
      <c r="B14912" s="1" t="s">
        <v>138</v>
      </c>
      <c r="C14912" s="218">
        <v>44916</v>
      </c>
      <c r="D14912" s="218">
        <v>44915</v>
      </c>
      <c r="E14912" s="1">
        <v>1</v>
      </c>
      <c r="F14912" s="62">
        <v>48.56</v>
      </c>
    </row>
    <row r="14913" spans="1:6" x14ac:dyDescent="0.35">
      <c r="A14913" s="1">
        <v>116</v>
      </c>
      <c r="B14913" s="1" t="s">
        <v>138</v>
      </c>
      <c r="C14913" s="218">
        <v>44916</v>
      </c>
      <c r="D14913" s="218">
        <v>44916</v>
      </c>
      <c r="E14913" s="1">
        <v>3</v>
      </c>
      <c r="F14913" s="62">
        <v>154.78</v>
      </c>
    </row>
    <row r="14914" spans="1:6" x14ac:dyDescent="0.35">
      <c r="A14914" s="1">
        <v>116</v>
      </c>
      <c r="B14914" s="1" t="s">
        <v>138</v>
      </c>
      <c r="C14914" s="218">
        <v>44917</v>
      </c>
      <c r="D14914" s="218">
        <v>44914</v>
      </c>
      <c r="E14914" s="1">
        <v>3</v>
      </c>
      <c r="F14914" s="62">
        <v>93.56</v>
      </c>
    </row>
    <row r="14915" spans="1:6" x14ac:dyDescent="0.35">
      <c r="A14915" s="1">
        <v>116</v>
      </c>
      <c r="B14915" s="1" t="s">
        <v>138</v>
      </c>
      <c r="C14915" s="218">
        <v>44917</v>
      </c>
      <c r="D14915" s="218">
        <v>44915</v>
      </c>
      <c r="E14915" s="1">
        <v>5</v>
      </c>
      <c r="F14915" s="62">
        <v>212.35</v>
      </c>
    </row>
    <row r="14916" spans="1:6" x14ac:dyDescent="0.35">
      <c r="A14916" s="1">
        <v>116</v>
      </c>
      <c r="B14916" s="1" t="s">
        <v>138</v>
      </c>
      <c r="C14916" s="218">
        <v>44917</v>
      </c>
      <c r="D14916" s="218">
        <v>44916</v>
      </c>
      <c r="E14916" s="1">
        <v>5</v>
      </c>
      <c r="F14916" s="62">
        <v>228.29</v>
      </c>
    </row>
    <row r="14917" spans="1:6" x14ac:dyDescent="0.35">
      <c r="A14917" s="1">
        <v>116</v>
      </c>
      <c r="B14917" s="1" t="s">
        <v>138</v>
      </c>
      <c r="C14917" s="218">
        <v>44918</v>
      </c>
      <c r="D14917" s="218">
        <v>44916</v>
      </c>
      <c r="E14917" s="1">
        <v>2</v>
      </c>
      <c r="F14917" s="62">
        <v>101.87</v>
      </c>
    </row>
    <row r="14918" spans="1:6" x14ac:dyDescent="0.35">
      <c r="A14918" s="1">
        <v>116</v>
      </c>
      <c r="B14918" s="1" t="s">
        <v>138</v>
      </c>
      <c r="C14918" s="218">
        <v>44918</v>
      </c>
      <c r="D14918" s="218">
        <v>44918</v>
      </c>
      <c r="E14918" s="1">
        <v>4</v>
      </c>
      <c r="F14918" s="62">
        <v>204.44</v>
      </c>
    </row>
    <row r="14919" spans="1:6" x14ac:dyDescent="0.35">
      <c r="A14919" s="1">
        <v>116</v>
      </c>
      <c r="B14919" s="1" t="s">
        <v>138</v>
      </c>
      <c r="C14919" s="218">
        <v>44919</v>
      </c>
      <c r="D14919" s="218">
        <v>44917</v>
      </c>
      <c r="E14919" s="1">
        <v>3</v>
      </c>
      <c r="F14919" s="62">
        <v>153.88999999999999</v>
      </c>
    </row>
    <row r="14920" spans="1:6" x14ac:dyDescent="0.35">
      <c r="A14920" s="1">
        <v>116</v>
      </c>
      <c r="B14920" s="1" t="s">
        <v>138</v>
      </c>
      <c r="C14920" s="218">
        <v>44919</v>
      </c>
      <c r="D14920" s="218">
        <v>44918</v>
      </c>
      <c r="E14920" s="1">
        <v>1</v>
      </c>
      <c r="F14920" s="62">
        <v>22.27</v>
      </c>
    </row>
    <row r="14921" spans="1:6" x14ac:dyDescent="0.35">
      <c r="A14921" s="1">
        <v>116</v>
      </c>
      <c r="B14921" s="1" t="s">
        <v>138</v>
      </c>
      <c r="C14921" s="218">
        <v>44919</v>
      </c>
      <c r="D14921" s="218">
        <v>44919</v>
      </c>
      <c r="E14921" s="1">
        <v>4</v>
      </c>
      <c r="F14921" s="62">
        <v>182.8</v>
      </c>
    </row>
    <row r="14922" spans="1:6" x14ac:dyDescent="0.35">
      <c r="A14922" s="1">
        <v>116</v>
      </c>
      <c r="B14922" s="1" t="s">
        <v>138</v>
      </c>
      <c r="C14922" s="218">
        <v>44920</v>
      </c>
      <c r="D14922" s="218">
        <v>44918</v>
      </c>
      <c r="E14922" s="1">
        <v>2</v>
      </c>
      <c r="F14922" s="62">
        <v>99.5</v>
      </c>
    </row>
    <row r="14923" spans="1:6" x14ac:dyDescent="0.35">
      <c r="A14923" s="1">
        <v>116</v>
      </c>
      <c r="B14923" s="1" t="s">
        <v>138</v>
      </c>
      <c r="C14923" s="218">
        <v>44920</v>
      </c>
      <c r="D14923" s="218">
        <v>44920</v>
      </c>
      <c r="E14923" s="1">
        <v>6</v>
      </c>
      <c r="F14923" s="62">
        <v>221.56</v>
      </c>
    </row>
    <row r="14924" spans="1:6" x14ac:dyDescent="0.35">
      <c r="A14924" s="1">
        <v>116</v>
      </c>
      <c r="B14924" s="1" t="s">
        <v>138</v>
      </c>
      <c r="C14924" s="218">
        <v>44921</v>
      </c>
      <c r="D14924" s="218">
        <v>44919</v>
      </c>
      <c r="E14924" s="1">
        <v>1</v>
      </c>
      <c r="F14924" s="62">
        <v>48.56</v>
      </c>
    </row>
    <row r="14925" spans="1:6" x14ac:dyDescent="0.35">
      <c r="A14925" s="1">
        <v>116</v>
      </c>
      <c r="B14925" s="1" t="s">
        <v>138</v>
      </c>
      <c r="C14925" s="218">
        <v>44921</v>
      </c>
      <c r="D14925" s="218">
        <v>44920</v>
      </c>
      <c r="E14925" s="1">
        <v>4</v>
      </c>
      <c r="F14925" s="62">
        <v>170.08</v>
      </c>
    </row>
    <row r="14926" spans="1:6" x14ac:dyDescent="0.35">
      <c r="A14926" s="1">
        <v>116</v>
      </c>
      <c r="B14926" s="1" t="s">
        <v>138</v>
      </c>
      <c r="C14926" s="218">
        <v>44921</v>
      </c>
      <c r="D14926" s="218">
        <v>44921</v>
      </c>
      <c r="E14926" s="1">
        <v>5</v>
      </c>
      <c r="F14926" s="62">
        <v>247.15</v>
      </c>
    </row>
    <row r="14927" spans="1:6" x14ac:dyDescent="0.35">
      <c r="A14927" s="1">
        <v>116</v>
      </c>
      <c r="B14927" s="1" t="s">
        <v>138</v>
      </c>
      <c r="C14927" s="218">
        <v>44922</v>
      </c>
      <c r="D14927" s="218">
        <v>44919</v>
      </c>
      <c r="E14927" s="1">
        <v>3</v>
      </c>
      <c r="F14927" s="62">
        <v>151.77000000000001</v>
      </c>
    </row>
    <row r="14928" spans="1:6" x14ac:dyDescent="0.35">
      <c r="A14928" s="1">
        <v>116</v>
      </c>
      <c r="B14928" s="1" t="s">
        <v>138</v>
      </c>
      <c r="C14928" s="218">
        <v>44922</v>
      </c>
      <c r="D14928" s="218">
        <v>44920</v>
      </c>
      <c r="E14928" s="1">
        <v>7</v>
      </c>
      <c r="F14928" s="62">
        <v>307.98</v>
      </c>
    </row>
    <row r="14929" spans="1:6" x14ac:dyDescent="0.35">
      <c r="A14929" s="1">
        <v>116</v>
      </c>
      <c r="B14929" s="1" t="s">
        <v>138</v>
      </c>
      <c r="C14929" s="218">
        <v>44922</v>
      </c>
      <c r="D14929" s="218">
        <v>44921</v>
      </c>
      <c r="E14929" s="1">
        <v>3</v>
      </c>
      <c r="F14929" s="62">
        <v>126.57</v>
      </c>
    </row>
    <row r="14930" spans="1:6" x14ac:dyDescent="0.35">
      <c r="A14930" s="1">
        <v>116</v>
      </c>
      <c r="B14930" s="1" t="s">
        <v>138</v>
      </c>
      <c r="C14930" s="218">
        <v>44922</v>
      </c>
      <c r="D14930" s="218">
        <v>44922</v>
      </c>
      <c r="E14930" s="1">
        <v>4</v>
      </c>
      <c r="F14930" s="62">
        <v>202.26</v>
      </c>
    </row>
    <row r="14931" spans="1:6" x14ac:dyDescent="0.35">
      <c r="A14931" s="1">
        <v>116</v>
      </c>
      <c r="B14931" s="1" t="s">
        <v>138</v>
      </c>
      <c r="C14931" s="218">
        <v>44923</v>
      </c>
      <c r="D14931" s="218">
        <v>44920</v>
      </c>
      <c r="E14931" s="1">
        <v>2</v>
      </c>
      <c r="F14931" s="62">
        <v>100.93</v>
      </c>
    </row>
    <row r="14932" spans="1:6" x14ac:dyDescent="0.35">
      <c r="A14932" s="1">
        <v>116</v>
      </c>
      <c r="B14932" s="1" t="s">
        <v>138</v>
      </c>
      <c r="C14932" s="218">
        <v>44923</v>
      </c>
      <c r="D14932" s="218">
        <v>44921</v>
      </c>
      <c r="E14932" s="1">
        <v>3</v>
      </c>
      <c r="F14932" s="62">
        <v>154.29</v>
      </c>
    </row>
    <row r="14933" spans="1:6" x14ac:dyDescent="0.35">
      <c r="A14933" s="1">
        <v>116</v>
      </c>
      <c r="B14933" s="1" t="s">
        <v>138</v>
      </c>
      <c r="C14933" s="218">
        <v>44923</v>
      </c>
      <c r="D14933" s="218">
        <v>44922</v>
      </c>
      <c r="E14933" s="1">
        <v>4</v>
      </c>
      <c r="F14933" s="62">
        <v>208.64</v>
      </c>
    </row>
    <row r="14934" spans="1:6" x14ac:dyDescent="0.35">
      <c r="A14934" s="1">
        <v>116</v>
      </c>
      <c r="B14934" s="1" t="s">
        <v>138</v>
      </c>
      <c r="C14934" s="218">
        <v>44923</v>
      </c>
      <c r="D14934" s="218">
        <v>44923</v>
      </c>
      <c r="E14934" s="1">
        <v>8</v>
      </c>
      <c r="F14934" s="62">
        <v>345.56</v>
      </c>
    </row>
    <row r="14935" spans="1:6" x14ac:dyDescent="0.35">
      <c r="A14935" s="1">
        <v>116</v>
      </c>
      <c r="B14935" s="1" t="s">
        <v>138</v>
      </c>
      <c r="C14935" s="218">
        <v>44924</v>
      </c>
      <c r="D14935" s="218">
        <v>44921</v>
      </c>
      <c r="E14935" s="1">
        <v>1</v>
      </c>
      <c r="F14935" s="62">
        <v>23.46</v>
      </c>
    </row>
    <row r="14936" spans="1:6" x14ac:dyDescent="0.35">
      <c r="A14936" s="1">
        <v>116</v>
      </c>
      <c r="B14936" s="1" t="s">
        <v>138</v>
      </c>
      <c r="C14936" s="218">
        <v>44924</v>
      </c>
      <c r="D14936" s="218">
        <v>44922</v>
      </c>
      <c r="E14936" s="1">
        <v>3</v>
      </c>
      <c r="F14936" s="62">
        <v>124.94</v>
      </c>
    </row>
    <row r="14937" spans="1:6" x14ac:dyDescent="0.35">
      <c r="A14937" s="1">
        <v>116</v>
      </c>
      <c r="B14937" s="1" t="s">
        <v>138</v>
      </c>
      <c r="C14937" s="218">
        <v>44924</v>
      </c>
      <c r="D14937" s="218">
        <v>44923</v>
      </c>
      <c r="E14937" s="1">
        <v>5</v>
      </c>
      <c r="F14937" s="62">
        <v>251.75</v>
      </c>
    </row>
    <row r="14938" spans="1:6" x14ac:dyDescent="0.35">
      <c r="A14938" s="1">
        <v>116</v>
      </c>
      <c r="B14938" s="1" t="s">
        <v>138</v>
      </c>
      <c r="C14938" s="218">
        <v>44924</v>
      </c>
      <c r="D14938" s="218">
        <v>44924</v>
      </c>
      <c r="E14938" s="1">
        <v>3</v>
      </c>
      <c r="F14938" s="62">
        <v>97.91</v>
      </c>
    </row>
    <row r="14939" spans="1:6" x14ac:dyDescent="0.35">
      <c r="A14939" s="1">
        <v>116</v>
      </c>
      <c r="B14939" s="1" t="s">
        <v>138</v>
      </c>
      <c r="C14939" s="218">
        <v>44925</v>
      </c>
      <c r="D14939" s="218">
        <v>44922</v>
      </c>
      <c r="E14939" s="1">
        <v>1</v>
      </c>
      <c r="F14939" s="62">
        <v>44.8</v>
      </c>
    </row>
    <row r="14940" spans="1:6" x14ac:dyDescent="0.35">
      <c r="A14940" s="1">
        <v>116</v>
      </c>
      <c r="B14940" s="1" t="s">
        <v>138</v>
      </c>
      <c r="C14940" s="218">
        <v>44925</v>
      </c>
      <c r="D14940" s="218">
        <v>44923</v>
      </c>
      <c r="E14940" s="1">
        <v>1</v>
      </c>
      <c r="F14940" s="62">
        <v>50.54</v>
      </c>
    </row>
    <row r="14941" spans="1:6" x14ac:dyDescent="0.35">
      <c r="A14941" s="1">
        <v>116</v>
      </c>
      <c r="B14941" s="1" t="s">
        <v>138</v>
      </c>
      <c r="C14941" s="218">
        <v>44925</v>
      </c>
      <c r="D14941" s="218">
        <v>44924</v>
      </c>
      <c r="E14941" s="1">
        <v>3</v>
      </c>
      <c r="F14941" s="62">
        <v>145.43</v>
      </c>
    </row>
    <row r="14942" spans="1:6" x14ac:dyDescent="0.35">
      <c r="A14942" s="1">
        <v>116</v>
      </c>
      <c r="B14942" s="1" t="s">
        <v>138</v>
      </c>
      <c r="C14942" s="218">
        <v>44925</v>
      </c>
      <c r="D14942" s="218">
        <v>44925</v>
      </c>
      <c r="E14942" s="1">
        <v>7</v>
      </c>
      <c r="F14942" s="62">
        <v>325.11</v>
      </c>
    </row>
    <row r="14943" spans="1:6" x14ac:dyDescent="0.35">
      <c r="A14943" s="1">
        <v>116</v>
      </c>
      <c r="B14943" s="1" t="s">
        <v>138</v>
      </c>
      <c r="C14943" s="218">
        <v>44927</v>
      </c>
      <c r="D14943" s="218">
        <v>44925</v>
      </c>
      <c r="E14943" s="1">
        <v>1</v>
      </c>
      <c r="F14943" s="62">
        <v>49.55</v>
      </c>
    </row>
    <row r="14944" spans="1:6" x14ac:dyDescent="0.35">
      <c r="A14944" s="1">
        <v>116</v>
      </c>
      <c r="B14944" s="1" t="s">
        <v>138</v>
      </c>
      <c r="C14944" s="218">
        <v>44927</v>
      </c>
      <c r="D14944" s="218">
        <v>44926</v>
      </c>
      <c r="E14944" s="1">
        <v>4</v>
      </c>
      <c r="F14944" s="62">
        <v>174.99</v>
      </c>
    </row>
    <row r="14945" spans="1:6" x14ac:dyDescent="0.35">
      <c r="A14945" s="1">
        <v>116</v>
      </c>
      <c r="B14945" s="1" t="s">
        <v>138</v>
      </c>
      <c r="C14945" s="218">
        <v>44928</v>
      </c>
      <c r="D14945" s="218">
        <v>44924</v>
      </c>
      <c r="E14945" s="1">
        <v>5</v>
      </c>
      <c r="F14945" s="62">
        <v>225.03</v>
      </c>
    </row>
    <row r="14946" spans="1:6" x14ac:dyDescent="0.35">
      <c r="A14946" s="1">
        <v>116</v>
      </c>
      <c r="B14946" s="1" t="s">
        <v>138</v>
      </c>
      <c r="C14946" s="218">
        <v>44928</v>
      </c>
      <c r="D14946" s="218">
        <v>44925</v>
      </c>
      <c r="E14946" s="1">
        <v>2</v>
      </c>
      <c r="F14946" s="62">
        <v>86.52</v>
      </c>
    </row>
    <row r="14947" spans="1:6" x14ac:dyDescent="0.35">
      <c r="A14947" s="1">
        <v>116</v>
      </c>
      <c r="B14947" s="1" t="s">
        <v>138</v>
      </c>
      <c r="C14947" s="218">
        <v>44928</v>
      </c>
      <c r="D14947" s="218">
        <v>44926</v>
      </c>
      <c r="E14947" s="1">
        <v>2</v>
      </c>
      <c r="F14947" s="62">
        <v>95.98</v>
      </c>
    </row>
    <row r="14948" spans="1:6" x14ac:dyDescent="0.35">
      <c r="A14948" s="1">
        <v>116</v>
      </c>
      <c r="B14948" s="1" t="s">
        <v>138</v>
      </c>
      <c r="C14948" s="218">
        <v>44928</v>
      </c>
      <c r="D14948" s="218">
        <v>44927</v>
      </c>
      <c r="E14948" s="1">
        <v>3</v>
      </c>
      <c r="F14948" s="62">
        <v>135.88</v>
      </c>
    </row>
    <row r="14949" spans="1:6" x14ac:dyDescent="0.35">
      <c r="A14949" s="1">
        <v>116</v>
      </c>
      <c r="B14949" s="1" t="s">
        <v>138</v>
      </c>
      <c r="C14949" s="218">
        <v>44928</v>
      </c>
      <c r="D14949" s="218">
        <v>44928</v>
      </c>
      <c r="E14949" s="1">
        <v>1</v>
      </c>
      <c r="F14949" s="62">
        <v>45.34</v>
      </c>
    </row>
    <row r="14950" spans="1:6" x14ac:dyDescent="0.35">
      <c r="A14950" s="1">
        <v>116</v>
      </c>
      <c r="B14950" s="1" t="s">
        <v>138</v>
      </c>
      <c r="C14950" s="218">
        <v>44929</v>
      </c>
      <c r="D14950" s="218">
        <v>44926</v>
      </c>
      <c r="E14950" s="1">
        <v>4</v>
      </c>
      <c r="F14950" s="62">
        <v>197.06</v>
      </c>
    </row>
    <row r="14951" spans="1:6" x14ac:dyDescent="0.35">
      <c r="A14951" s="1">
        <v>116</v>
      </c>
      <c r="B14951" s="1" t="s">
        <v>138</v>
      </c>
      <c r="C14951" s="218">
        <v>44929</v>
      </c>
      <c r="D14951" s="218">
        <v>44927</v>
      </c>
      <c r="E14951" s="1">
        <v>4</v>
      </c>
      <c r="F14951" s="62">
        <v>149.34</v>
      </c>
    </row>
    <row r="14952" spans="1:6" x14ac:dyDescent="0.35">
      <c r="A14952" s="1">
        <v>116</v>
      </c>
      <c r="B14952" s="1" t="s">
        <v>138</v>
      </c>
      <c r="C14952" s="218">
        <v>44929</v>
      </c>
      <c r="D14952" s="218">
        <v>44928</v>
      </c>
      <c r="E14952" s="1">
        <v>2</v>
      </c>
      <c r="F14952" s="62">
        <v>103.65</v>
      </c>
    </row>
    <row r="14953" spans="1:6" x14ac:dyDescent="0.35">
      <c r="A14953" s="1">
        <v>116</v>
      </c>
      <c r="B14953" s="1" t="s">
        <v>138</v>
      </c>
      <c r="C14953" s="218">
        <v>44929</v>
      </c>
      <c r="D14953" s="218">
        <v>44929</v>
      </c>
      <c r="E14953" s="1">
        <v>2</v>
      </c>
      <c r="F14953" s="62">
        <v>91.57</v>
      </c>
    </row>
    <row r="14954" spans="1:6" x14ac:dyDescent="0.35">
      <c r="A14954" s="1">
        <v>116</v>
      </c>
      <c r="B14954" s="1" t="s">
        <v>138</v>
      </c>
      <c r="C14954" s="218">
        <v>44930</v>
      </c>
      <c r="D14954" s="218">
        <v>44927</v>
      </c>
      <c r="E14954" s="1">
        <v>2</v>
      </c>
      <c r="F14954" s="62">
        <v>98.1</v>
      </c>
    </row>
    <row r="14955" spans="1:6" x14ac:dyDescent="0.35">
      <c r="A14955" s="1">
        <v>116</v>
      </c>
      <c r="B14955" s="1" t="s">
        <v>138</v>
      </c>
      <c r="C14955" s="218">
        <v>44930</v>
      </c>
      <c r="D14955" s="218">
        <v>44928</v>
      </c>
      <c r="E14955" s="1">
        <v>1</v>
      </c>
      <c r="F14955" s="62">
        <v>51.73</v>
      </c>
    </row>
    <row r="14956" spans="1:6" x14ac:dyDescent="0.35">
      <c r="A14956" s="1">
        <v>116</v>
      </c>
      <c r="B14956" s="1" t="s">
        <v>138</v>
      </c>
      <c r="C14956" s="218">
        <v>44930</v>
      </c>
      <c r="D14956" s="218">
        <v>44929</v>
      </c>
      <c r="E14956" s="1">
        <v>4</v>
      </c>
      <c r="F14956" s="62">
        <v>205.97</v>
      </c>
    </row>
    <row r="14957" spans="1:6" x14ac:dyDescent="0.35">
      <c r="A14957" s="1">
        <v>116</v>
      </c>
      <c r="B14957" s="1" t="s">
        <v>138</v>
      </c>
      <c r="C14957" s="218">
        <v>44930</v>
      </c>
      <c r="D14957" s="218">
        <v>44930</v>
      </c>
      <c r="E14957" s="1">
        <v>7</v>
      </c>
      <c r="F14957" s="62">
        <v>291.89999999999998</v>
      </c>
    </row>
    <row r="14958" spans="1:6" x14ac:dyDescent="0.35">
      <c r="A14958" s="1">
        <v>116</v>
      </c>
      <c r="B14958" s="1" t="s">
        <v>138</v>
      </c>
      <c r="C14958" s="218">
        <v>44931</v>
      </c>
      <c r="D14958" s="218">
        <v>44930</v>
      </c>
      <c r="E14958" s="1">
        <v>4</v>
      </c>
      <c r="F14958" s="62">
        <v>201.22</v>
      </c>
    </row>
    <row r="14959" spans="1:6" x14ac:dyDescent="0.35">
      <c r="A14959" s="1">
        <v>116</v>
      </c>
      <c r="B14959" s="1" t="s">
        <v>138</v>
      </c>
      <c r="C14959" s="218">
        <v>44931</v>
      </c>
      <c r="D14959" s="218">
        <v>44931</v>
      </c>
      <c r="E14959" s="1">
        <v>6</v>
      </c>
      <c r="F14959" s="62">
        <v>273.83</v>
      </c>
    </row>
    <row r="14960" spans="1:6" x14ac:dyDescent="0.35">
      <c r="A14960" s="1">
        <v>116</v>
      </c>
      <c r="B14960" s="1" t="s">
        <v>138</v>
      </c>
      <c r="C14960" s="218">
        <v>44932</v>
      </c>
      <c r="D14960" s="218">
        <v>44929</v>
      </c>
      <c r="E14960" s="1">
        <v>1</v>
      </c>
      <c r="F14960" s="62">
        <v>22.62</v>
      </c>
    </row>
    <row r="14961" spans="1:6" x14ac:dyDescent="0.35">
      <c r="A14961" s="1">
        <v>116</v>
      </c>
      <c r="B14961" s="1" t="s">
        <v>138</v>
      </c>
      <c r="C14961" s="218">
        <v>44932</v>
      </c>
      <c r="D14961" s="218">
        <v>44930</v>
      </c>
      <c r="E14961" s="1">
        <v>2</v>
      </c>
      <c r="F14961" s="62">
        <v>96.42</v>
      </c>
    </row>
    <row r="14962" spans="1:6" x14ac:dyDescent="0.35">
      <c r="A14962" s="1">
        <v>116</v>
      </c>
      <c r="B14962" s="1" t="s">
        <v>138</v>
      </c>
      <c r="C14962" s="218">
        <v>44932</v>
      </c>
      <c r="D14962" s="218">
        <v>44931</v>
      </c>
      <c r="E14962" s="1">
        <v>6</v>
      </c>
      <c r="F14962" s="62">
        <v>239.44</v>
      </c>
    </row>
    <row r="14963" spans="1:6" x14ac:dyDescent="0.35">
      <c r="A14963" s="1">
        <v>116</v>
      </c>
      <c r="B14963" s="1" t="s">
        <v>138</v>
      </c>
      <c r="C14963" s="218">
        <v>44932</v>
      </c>
      <c r="D14963" s="218">
        <v>44932</v>
      </c>
      <c r="E14963" s="1">
        <v>3</v>
      </c>
      <c r="F14963" s="62">
        <v>155.88</v>
      </c>
    </row>
    <row r="14964" spans="1:6" x14ac:dyDescent="0.35">
      <c r="A14964" s="1">
        <v>116</v>
      </c>
      <c r="B14964" s="1" t="s">
        <v>138</v>
      </c>
      <c r="C14964" s="218">
        <v>44933</v>
      </c>
      <c r="D14964" s="218">
        <v>44930</v>
      </c>
      <c r="E14964" s="1">
        <v>1</v>
      </c>
      <c r="F14964" s="62">
        <v>23.46</v>
      </c>
    </row>
    <row r="14965" spans="1:6" x14ac:dyDescent="0.35">
      <c r="A14965" s="1">
        <v>116</v>
      </c>
      <c r="B14965" s="1" t="s">
        <v>138</v>
      </c>
      <c r="C14965" s="218">
        <v>44933</v>
      </c>
      <c r="D14965" s="218">
        <v>44932</v>
      </c>
      <c r="E14965" s="1">
        <v>3</v>
      </c>
      <c r="F14965" s="62">
        <v>151.16999999999999</v>
      </c>
    </row>
    <row r="14966" spans="1:6" x14ac:dyDescent="0.35">
      <c r="A14966" s="1">
        <v>116</v>
      </c>
      <c r="B14966" s="1" t="s">
        <v>138</v>
      </c>
      <c r="C14966" s="218">
        <v>44933</v>
      </c>
      <c r="D14966" s="218">
        <v>44933</v>
      </c>
      <c r="E14966" s="1">
        <v>7</v>
      </c>
      <c r="F14966" s="62">
        <v>300.81</v>
      </c>
    </row>
    <row r="14967" spans="1:6" x14ac:dyDescent="0.35">
      <c r="A14967" s="1">
        <v>116</v>
      </c>
      <c r="B14967" s="1" t="s">
        <v>138</v>
      </c>
      <c r="C14967" s="218">
        <v>44935</v>
      </c>
      <c r="D14967" s="218">
        <v>44932</v>
      </c>
      <c r="E14967" s="1">
        <v>2</v>
      </c>
      <c r="F14967" s="62">
        <v>99.84</v>
      </c>
    </row>
    <row r="14968" spans="1:6" x14ac:dyDescent="0.35">
      <c r="A14968" s="1">
        <v>116</v>
      </c>
      <c r="B14968" s="1" t="s">
        <v>138</v>
      </c>
      <c r="C14968" s="218">
        <v>44935</v>
      </c>
      <c r="D14968" s="218">
        <v>44933</v>
      </c>
      <c r="E14968" s="1">
        <v>2</v>
      </c>
      <c r="F14968" s="62">
        <v>96.48</v>
      </c>
    </row>
    <row r="14969" spans="1:6" x14ac:dyDescent="0.35">
      <c r="A14969" s="1">
        <v>116</v>
      </c>
      <c r="B14969" s="1" t="s">
        <v>138</v>
      </c>
      <c r="C14969" s="218">
        <v>44935</v>
      </c>
      <c r="D14969" s="218">
        <v>44934</v>
      </c>
      <c r="E14969" s="1">
        <v>4</v>
      </c>
      <c r="F14969" s="62">
        <v>169.69</v>
      </c>
    </row>
    <row r="14970" spans="1:6" x14ac:dyDescent="0.35">
      <c r="A14970" s="1">
        <v>116</v>
      </c>
      <c r="B14970" s="1" t="s">
        <v>138</v>
      </c>
      <c r="C14970" s="218">
        <v>44935</v>
      </c>
      <c r="D14970" s="218">
        <v>44935</v>
      </c>
      <c r="E14970" s="1">
        <v>1</v>
      </c>
      <c r="F14970" s="62">
        <v>53.61</v>
      </c>
    </row>
    <row r="14971" spans="1:6" x14ac:dyDescent="0.35">
      <c r="A14971" s="1">
        <v>116</v>
      </c>
      <c r="B14971" s="1" t="s">
        <v>138</v>
      </c>
      <c r="C14971" s="218">
        <v>44936</v>
      </c>
      <c r="D14971" s="218">
        <v>44933</v>
      </c>
      <c r="E14971" s="1">
        <v>2</v>
      </c>
      <c r="F14971" s="62">
        <v>67.67</v>
      </c>
    </row>
    <row r="14972" spans="1:6" x14ac:dyDescent="0.35">
      <c r="A14972" s="1">
        <v>116</v>
      </c>
      <c r="B14972" s="1" t="s">
        <v>138</v>
      </c>
      <c r="C14972" s="218">
        <v>44936</v>
      </c>
      <c r="D14972" s="218">
        <v>44934</v>
      </c>
      <c r="E14972" s="1">
        <v>3</v>
      </c>
      <c r="F14972" s="62">
        <v>144.34</v>
      </c>
    </row>
    <row r="14973" spans="1:6" x14ac:dyDescent="0.35">
      <c r="A14973" s="1">
        <v>116</v>
      </c>
      <c r="B14973" s="1" t="s">
        <v>138</v>
      </c>
      <c r="C14973" s="218">
        <v>44936</v>
      </c>
      <c r="D14973" s="218">
        <v>44935</v>
      </c>
      <c r="E14973" s="1">
        <v>8</v>
      </c>
      <c r="F14973" s="62">
        <v>337.03</v>
      </c>
    </row>
    <row r="14974" spans="1:6" x14ac:dyDescent="0.35">
      <c r="A14974" s="1">
        <v>116</v>
      </c>
      <c r="B14974" s="1" t="s">
        <v>138</v>
      </c>
      <c r="C14974" s="218">
        <v>44936</v>
      </c>
      <c r="D14974" s="218">
        <v>44936</v>
      </c>
      <c r="E14974" s="1">
        <v>2</v>
      </c>
      <c r="F14974" s="62">
        <v>97.76</v>
      </c>
    </row>
    <row r="14975" spans="1:6" x14ac:dyDescent="0.35">
      <c r="A14975" s="1">
        <v>116</v>
      </c>
      <c r="B14975" s="1" t="s">
        <v>138</v>
      </c>
      <c r="C14975" s="218">
        <v>44937</v>
      </c>
      <c r="D14975" s="218">
        <v>44934</v>
      </c>
      <c r="E14975" s="1">
        <v>5</v>
      </c>
      <c r="F14975" s="62">
        <v>144</v>
      </c>
    </row>
    <row r="14976" spans="1:6" x14ac:dyDescent="0.35">
      <c r="A14976" s="1">
        <v>116</v>
      </c>
      <c r="B14976" s="1" t="s">
        <v>138</v>
      </c>
      <c r="C14976" s="218">
        <v>44937</v>
      </c>
      <c r="D14976" s="218">
        <v>44936</v>
      </c>
      <c r="E14976" s="1">
        <v>2</v>
      </c>
      <c r="F14976" s="62">
        <v>100.73</v>
      </c>
    </row>
    <row r="14977" spans="1:6" x14ac:dyDescent="0.35">
      <c r="A14977" s="1">
        <v>116</v>
      </c>
      <c r="B14977" s="1" t="s">
        <v>138</v>
      </c>
      <c r="C14977" s="218">
        <v>44938</v>
      </c>
      <c r="D14977" s="218">
        <v>44935</v>
      </c>
      <c r="E14977" s="1">
        <v>1</v>
      </c>
      <c r="F14977" s="62">
        <v>51.93</v>
      </c>
    </row>
    <row r="14978" spans="1:6" x14ac:dyDescent="0.35">
      <c r="A14978" s="1">
        <v>116</v>
      </c>
      <c r="B14978" s="1" t="s">
        <v>138</v>
      </c>
      <c r="C14978" s="218">
        <v>44938</v>
      </c>
      <c r="D14978" s="218">
        <v>44936</v>
      </c>
      <c r="E14978" s="1">
        <v>3</v>
      </c>
      <c r="F14978" s="62">
        <v>154.78</v>
      </c>
    </row>
    <row r="14979" spans="1:6" x14ac:dyDescent="0.35">
      <c r="A14979" s="1">
        <v>116</v>
      </c>
      <c r="B14979" s="1" t="s">
        <v>138</v>
      </c>
      <c r="C14979" s="218">
        <v>44938</v>
      </c>
      <c r="D14979" s="218">
        <v>44937</v>
      </c>
      <c r="E14979" s="1">
        <v>6</v>
      </c>
      <c r="F14979" s="62">
        <v>221.91</v>
      </c>
    </row>
    <row r="14980" spans="1:6" x14ac:dyDescent="0.35">
      <c r="A14980" s="1">
        <v>116</v>
      </c>
      <c r="B14980" s="1" t="s">
        <v>138</v>
      </c>
      <c r="C14980" s="218">
        <v>44939</v>
      </c>
      <c r="D14980" s="218">
        <v>44936</v>
      </c>
      <c r="E14980" s="1">
        <v>3</v>
      </c>
      <c r="F14980" s="62">
        <v>139.74</v>
      </c>
    </row>
    <row r="14981" spans="1:6" x14ac:dyDescent="0.35">
      <c r="A14981" s="1">
        <v>116</v>
      </c>
      <c r="B14981" s="1" t="s">
        <v>138</v>
      </c>
      <c r="C14981" s="218">
        <v>44939</v>
      </c>
      <c r="D14981" s="218">
        <v>44937</v>
      </c>
      <c r="E14981" s="1">
        <v>4</v>
      </c>
      <c r="F14981" s="62">
        <v>207.21</v>
      </c>
    </row>
    <row r="14982" spans="1:6" x14ac:dyDescent="0.35">
      <c r="A14982" s="1">
        <v>116</v>
      </c>
      <c r="B14982" s="1" t="s">
        <v>138</v>
      </c>
      <c r="C14982" s="218">
        <v>44939</v>
      </c>
      <c r="D14982" s="218">
        <v>44938</v>
      </c>
      <c r="E14982" s="1">
        <v>6</v>
      </c>
      <c r="F14982" s="62">
        <v>273.94</v>
      </c>
    </row>
    <row r="14983" spans="1:6" x14ac:dyDescent="0.35">
      <c r="A14983" s="1">
        <v>116</v>
      </c>
      <c r="B14983" s="1" t="s">
        <v>138</v>
      </c>
      <c r="C14983" s="218">
        <v>44939</v>
      </c>
      <c r="D14983" s="218">
        <v>44939</v>
      </c>
      <c r="E14983" s="1">
        <v>3</v>
      </c>
      <c r="F14983" s="62">
        <v>148.69</v>
      </c>
    </row>
    <row r="14984" spans="1:6" x14ac:dyDescent="0.35">
      <c r="A14984" s="1">
        <v>116</v>
      </c>
      <c r="B14984" s="1" t="s">
        <v>138</v>
      </c>
      <c r="C14984" s="218">
        <v>44940</v>
      </c>
      <c r="D14984" s="218">
        <v>44937</v>
      </c>
      <c r="E14984" s="1">
        <v>3</v>
      </c>
      <c r="F14984" s="62">
        <v>140.72999999999999</v>
      </c>
    </row>
    <row r="14985" spans="1:6" x14ac:dyDescent="0.35">
      <c r="A14985" s="1">
        <v>116</v>
      </c>
      <c r="B14985" s="1" t="s">
        <v>138</v>
      </c>
      <c r="C14985" s="218">
        <v>44940</v>
      </c>
      <c r="D14985" s="218">
        <v>44938</v>
      </c>
      <c r="E14985" s="1">
        <v>2</v>
      </c>
      <c r="F14985" s="62">
        <v>103.41</v>
      </c>
    </row>
    <row r="14986" spans="1:6" x14ac:dyDescent="0.35">
      <c r="A14986" s="1">
        <v>116</v>
      </c>
      <c r="B14986" s="1" t="s">
        <v>138</v>
      </c>
      <c r="C14986" s="218">
        <v>44940</v>
      </c>
      <c r="D14986" s="218">
        <v>44940</v>
      </c>
      <c r="E14986" s="1">
        <v>3</v>
      </c>
      <c r="F14986" s="62">
        <v>124.25</v>
      </c>
    </row>
    <row r="14987" spans="1:6" x14ac:dyDescent="0.35">
      <c r="A14987" s="1">
        <v>116</v>
      </c>
      <c r="B14987" s="1" t="s">
        <v>138</v>
      </c>
      <c r="C14987" s="218">
        <v>44942</v>
      </c>
      <c r="D14987" s="218">
        <v>44939</v>
      </c>
      <c r="E14987" s="1">
        <v>4</v>
      </c>
      <c r="F14987" s="62">
        <v>150.82</v>
      </c>
    </row>
    <row r="14988" spans="1:6" x14ac:dyDescent="0.35">
      <c r="A14988" s="1">
        <v>116</v>
      </c>
      <c r="B14988" s="1" t="s">
        <v>138</v>
      </c>
      <c r="C14988" s="218">
        <v>44942</v>
      </c>
      <c r="D14988" s="218">
        <v>44940</v>
      </c>
      <c r="E14988" s="1">
        <v>2</v>
      </c>
      <c r="F14988" s="62">
        <v>73.900000000000006</v>
      </c>
    </row>
    <row r="14989" spans="1:6" x14ac:dyDescent="0.35">
      <c r="A14989" s="1">
        <v>116</v>
      </c>
      <c r="B14989" s="1" t="s">
        <v>138</v>
      </c>
      <c r="C14989" s="218">
        <v>44943</v>
      </c>
      <c r="D14989" s="218">
        <v>44938</v>
      </c>
      <c r="E14989" s="1">
        <v>1</v>
      </c>
      <c r="F14989" s="62">
        <v>48.76</v>
      </c>
    </row>
    <row r="14990" spans="1:6" x14ac:dyDescent="0.35">
      <c r="A14990" s="1">
        <v>116</v>
      </c>
      <c r="B14990" s="1" t="s">
        <v>138</v>
      </c>
      <c r="C14990" s="218">
        <v>44943</v>
      </c>
      <c r="D14990" s="218">
        <v>44939</v>
      </c>
      <c r="E14990" s="1">
        <v>2</v>
      </c>
      <c r="F14990" s="62">
        <v>102.61</v>
      </c>
    </row>
    <row r="14991" spans="1:6" x14ac:dyDescent="0.35">
      <c r="A14991" s="1">
        <v>116</v>
      </c>
      <c r="B14991" s="1" t="s">
        <v>138</v>
      </c>
      <c r="C14991" s="218">
        <v>44943</v>
      </c>
      <c r="D14991" s="218">
        <v>44940</v>
      </c>
      <c r="E14991" s="1">
        <v>5</v>
      </c>
      <c r="F14991" s="62">
        <v>222.56</v>
      </c>
    </row>
    <row r="14992" spans="1:6" x14ac:dyDescent="0.35">
      <c r="A14992" s="1">
        <v>116</v>
      </c>
      <c r="B14992" s="1" t="s">
        <v>138</v>
      </c>
      <c r="C14992" s="218">
        <v>44943</v>
      </c>
      <c r="D14992" s="218">
        <v>44941</v>
      </c>
      <c r="E14992" s="1">
        <v>1</v>
      </c>
      <c r="F14992" s="62">
        <v>51.13</v>
      </c>
    </row>
    <row r="14993" spans="1:6" x14ac:dyDescent="0.35">
      <c r="A14993" s="1">
        <v>116</v>
      </c>
      <c r="B14993" s="1" t="s">
        <v>138</v>
      </c>
      <c r="C14993" s="218">
        <v>44943</v>
      </c>
      <c r="D14993" s="218">
        <v>44942</v>
      </c>
      <c r="E14993" s="1">
        <v>4</v>
      </c>
      <c r="F14993" s="62">
        <v>195.71</v>
      </c>
    </row>
    <row r="14994" spans="1:6" x14ac:dyDescent="0.35">
      <c r="A14994" s="1">
        <v>116</v>
      </c>
      <c r="B14994" s="1" t="s">
        <v>138</v>
      </c>
      <c r="C14994" s="218">
        <v>44943</v>
      </c>
      <c r="D14994" s="218">
        <v>44943</v>
      </c>
      <c r="E14994" s="1">
        <v>1</v>
      </c>
      <c r="F14994" s="62">
        <v>49</v>
      </c>
    </row>
    <row r="14995" spans="1:6" x14ac:dyDescent="0.35">
      <c r="A14995" s="1">
        <v>116</v>
      </c>
      <c r="B14995" s="1" t="s">
        <v>138</v>
      </c>
      <c r="C14995" s="218">
        <v>44944</v>
      </c>
      <c r="D14995" s="218">
        <v>44941</v>
      </c>
      <c r="E14995" s="1">
        <v>2</v>
      </c>
      <c r="F14995" s="62">
        <v>102.42</v>
      </c>
    </row>
    <row r="14996" spans="1:6" x14ac:dyDescent="0.35">
      <c r="A14996" s="1">
        <v>116</v>
      </c>
      <c r="B14996" s="1" t="s">
        <v>138</v>
      </c>
      <c r="C14996" s="218">
        <v>44944</v>
      </c>
      <c r="D14996" s="218">
        <v>44942</v>
      </c>
      <c r="E14996" s="1">
        <v>4</v>
      </c>
      <c r="F14996" s="62">
        <v>166.13</v>
      </c>
    </row>
    <row r="14997" spans="1:6" x14ac:dyDescent="0.35">
      <c r="A14997" s="1">
        <v>116</v>
      </c>
      <c r="B14997" s="1" t="s">
        <v>138</v>
      </c>
      <c r="C14997" s="218">
        <v>44944</v>
      </c>
      <c r="D14997" s="218">
        <v>44943</v>
      </c>
      <c r="E14997" s="1">
        <v>2</v>
      </c>
      <c r="F14997" s="62">
        <v>104.99</v>
      </c>
    </row>
    <row r="14998" spans="1:6" x14ac:dyDescent="0.35">
      <c r="A14998" s="1">
        <v>116</v>
      </c>
      <c r="B14998" s="1" t="s">
        <v>138</v>
      </c>
      <c r="C14998" s="218">
        <v>44944</v>
      </c>
      <c r="D14998" s="218">
        <v>44944</v>
      </c>
      <c r="E14998" s="1">
        <v>4</v>
      </c>
      <c r="F14998" s="62">
        <v>212.05</v>
      </c>
    </row>
    <row r="14999" spans="1:6" x14ac:dyDescent="0.35">
      <c r="A14999" s="1">
        <v>116</v>
      </c>
      <c r="B14999" s="1" t="s">
        <v>138</v>
      </c>
      <c r="C14999" s="218">
        <v>44945</v>
      </c>
      <c r="D14999" s="218">
        <v>44943</v>
      </c>
      <c r="E14999" s="1">
        <v>2</v>
      </c>
      <c r="F14999" s="62">
        <v>103.8</v>
      </c>
    </row>
    <row r="15000" spans="1:6" x14ac:dyDescent="0.35">
      <c r="A15000" s="1">
        <v>116</v>
      </c>
      <c r="B15000" s="1" t="s">
        <v>138</v>
      </c>
      <c r="C15000" s="218">
        <v>44945</v>
      </c>
      <c r="D15000" s="218">
        <v>44944</v>
      </c>
      <c r="E15000" s="1">
        <v>3</v>
      </c>
      <c r="F15000" s="62">
        <v>147.46</v>
      </c>
    </row>
    <row r="15001" spans="1:6" x14ac:dyDescent="0.35">
      <c r="A15001" s="1">
        <v>116</v>
      </c>
      <c r="B15001" s="1" t="s">
        <v>138</v>
      </c>
      <c r="C15001" s="218">
        <v>44945</v>
      </c>
      <c r="D15001" s="218">
        <v>44945</v>
      </c>
      <c r="E15001" s="1">
        <v>5</v>
      </c>
      <c r="F15001" s="62">
        <v>256.76</v>
      </c>
    </row>
    <row r="15002" spans="1:6" x14ac:dyDescent="0.35">
      <c r="A15002" s="1">
        <v>116</v>
      </c>
      <c r="B15002" s="1" t="s">
        <v>138</v>
      </c>
      <c r="C15002" s="218">
        <v>44946</v>
      </c>
      <c r="D15002" s="218">
        <v>44943</v>
      </c>
      <c r="E15002" s="1">
        <v>1</v>
      </c>
      <c r="F15002" s="62">
        <v>48.61</v>
      </c>
    </row>
    <row r="15003" spans="1:6" x14ac:dyDescent="0.35">
      <c r="A15003" s="1">
        <v>116</v>
      </c>
      <c r="B15003" s="1" t="s">
        <v>138</v>
      </c>
      <c r="C15003" s="218">
        <v>44946</v>
      </c>
      <c r="D15003" s="218">
        <v>44944</v>
      </c>
      <c r="E15003" s="1">
        <v>3</v>
      </c>
      <c r="F15003" s="62">
        <v>95.73</v>
      </c>
    </row>
    <row r="15004" spans="1:6" x14ac:dyDescent="0.35">
      <c r="A15004" s="1">
        <v>116</v>
      </c>
      <c r="B15004" s="1" t="s">
        <v>138</v>
      </c>
      <c r="C15004" s="218">
        <v>44946</v>
      </c>
      <c r="D15004" s="218">
        <v>44945</v>
      </c>
      <c r="E15004" s="1">
        <v>7</v>
      </c>
      <c r="F15004" s="62">
        <v>234.39</v>
      </c>
    </row>
    <row r="15005" spans="1:6" x14ac:dyDescent="0.35">
      <c r="A15005" s="1">
        <v>116</v>
      </c>
      <c r="B15005" s="1" t="s">
        <v>138</v>
      </c>
      <c r="C15005" s="218">
        <v>44946</v>
      </c>
      <c r="D15005" s="218">
        <v>44946</v>
      </c>
      <c r="E15005" s="1">
        <v>3</v>
      </c>
      <c r="F15005" s="62">
        <v>125.93</v>
      </c>
    </row>
    <row r="15006" spans="1:6" x14ac:dyDescent="0.35">
      <c r="A15006" s="1">
        <v>116</v>
      </c>
      <c r="B15006" s="1" t="s">
        <v>138</v>
      </c>
      <c r="C15006" s="218">
        <v>44948</v>
      </c>
      <c r="D15006" s="218">
        <v>44946</v>
      </c>
      <c r="E15006" s="1">
        <v>1</v>
      </c>
      <c r="F15006" s="62">
        <v>47.82</v>
      </c>
    </row>
    <row r="15007" spans="1:6" x14ac:dyDescent="0.35">
      <c r="A15007" s="1">
        <v>116</v>
      </c>
      <c r="B15007" s="1" t="s">
        <v>138</v>
      </c>
      <c r="C15007" s="218">
        <v>44948</v>
      </c>
      <c r="D15007" s="218">
        <v>44947</v>
      </c>
      <c r="E15007" s="1">
        <v>9</v>
      </c>
      <c r="F15007" s="62">
        <v>418.87</v>
      </c>
    </row>
    <row r="15008" spans="1:6" x14ac:dyDescent="0.35">
      <c r="A15008" s="1">
        <v>116</v>
      </c>
      <c r="B15008" s="1" t="s">
        <v>138</v>
      </c>
      <c r="C15008" s="218">
        <v>44948</v>
      </c>
      <c r="D15008" s="218">
        <v>44948</v>
      </c>
      <c r="E15008" s="1">
        <v>4</v>
      </c>
      <c r="F15008" s="62">
        <v>182.01</v>
      </c>
    </row>
    <row r="15009" spans="1:6" x14ac:dyDescent="0.35">
      <c r="A15009" s="1">
        <v>116</v>
      </c>
      <c r="B15009" s="1" t="s">
        <v>138</v>
      </c>
      <c r="C15009" s="218">
        <v>44949</v>
      </c>
      <c r="D15009" s="218">
        <v>44947</v>
      </c>
      <c r="E15009" s="1">
        <v>3</v>
      </c>
      <c r="F15009" s="62">
        <v>120.63</v>
      </c>
    </row>
    <row r="15010" spans="1:6" x14ac:dyDescent="0.35">
      <c r="A15010" s="1">
        <v>116</v>
      </c>
      <c r="B15010" s="1" t="s">
        <v>138</v>
      </c>
      <c r="C15010" s="218">
        <v>44949</v>
      </c>
      <c r="D15010" s="218">
        <v>44948</v>
      </c>
      <c r="E15010" s="1">
        <v>2</v>
      </c>
      <c r="F15010" s="62">
        <v>98.41</v>
      </c>
    </row>
    <row r="15011" spans="1:6" x14ac:dyDescent="0.35">
      <c r="A15011" s="1">
        <v>116</v>
      </c>
      <c r="B15011" s="1" t="s">
        <v>138</v>
      </c>
      <c r="C15011" s="218">
        <v>44949</v>
      </c>
      <c r="D15011" s="218">
        <v>44949</v>
      </c>
      <c r="E15011" s="1">
        <v>2</v>
      </c>
      <c r="F15011" s="62">
        <v>99.54</v>
      </c>
    </row>
    <row r="15012" spans="1:6" x14ac:dyDescent="0.35">
      <c r="A15012" s="1">
        <v>116</v>
      </c>
      <c r="B15012" s="1" t="s">
        <v>138</v>
      </c>
      <c r="C15012" s="218">
        <v>44950</v>
      </c>
      <c r="D15012" s="218">
        <v>44947</v>
      </c>
      <c r="E15012" s="1">
        <v>2</v>
      </c>
      <c r="F15012" s="62">
        <v>73.260000000000005</v>
      </c>
    </row>
    <row r="15013" spans="1:6" x14ac:dyDescent="0.35">
      <c r="A15013" s="1">
        <v>116</v>
      </c>
      <c r="B15013" s="1" t="s">
        <v>138</v>
      </c>
      <c r="C15013" s="218">
        <v>44950</v>
      </c>
      <c r="D15013" s="218">
        <v>44948</v>
      </c>
      <c r="E15013" s="1">
        <v>1</v>
      </c>
      <c r="F15013" s="62">
        <v>50.44</v>
      </c>
    </row>
    <row r="15014" spans="1:6" x14ac:dyDescent="0.35">
      <c r="A15014" s="1">
        <v>116</v>
      </c>
      <c r="B15014" s="1" t="s">
        <v>138</v>
      </c>
      <c r="C15014" s="218">
        <v>44950</v>
      </c>
      <c r="D15014" s="218">
        <v>44949</v>
      </c>
      <c r="E15014" s="1">
        <v>3</v>
      </c>
      <c r="F15014" s="62">
        <v>125.68</v>
      </c>
    </row>
    <row r="15015" spans="1:6" x14ac:dyDescent="0.35">
      <c r="A15015" s="1">
        <v>116</v>
      </c>
      <c r="B15015" s="1" t="s">
        <v>138</v>
      </c>
      <c r="C15015" s="218">
        <v>44950</v>
      </c>
      <c r="D15015" s="218">
        <v>44950</v>
      </c>
      <c r="E15015" s="1">
        <v>2</v>
      </c>
      <c r="F15015" s="62">
        <v>102.22</v>
      </c>
    </row>
    <row r="15016" spans="1:6" x14ac:dyDescent="0.35">
      <c r="A15016" s="1">
        <v>116</v>
      </c>
      <c r="B15016" s="1" t="s">
        <v>138</v>
      </c>
      <c r="C15016" s="218">
        <v>44951</v>
      </c>
      <c r="D15016" s="218">
        <v>44948</v>
      </c>
      <c r="E15016" s="1">
        <v>2</v>
      </c>
      <c r="F15016" s="62">
        <v>103.95</v>
      </c>
    </row>
    <row r="15017" spans="1:6" x14ac:dyDescent="0.35">
      <c r="A15017" s="1">
        <v>116</v>
      </c>
      <c r="B15017" s="1" t="s">
        <v>138</v>
      </c>
      <c r="C15017" s="218">
        <v>44951</v>
      </c>
      <c r="D15017" s="218">
        <v>44949</v>
      </c>
      <c r="E15017" s="1">
        <v>2</v>
      </c>
      <c r="F15017" s="62">
        <v>72.91</v>
      </c>
    </row>
    <row r="15018" spans="1:6" x14ac:dyDescent="0.35">
      <c r="A15018" s="1">
        <v>116</v>
      </c>
      <c r="B15018" s="1" t="s">
        <v>138</v>
      </c>
      <c r="C15018" s="218">
        <v>44951</v>
      </c>
      <c r="D15018" s="218">
        <v>44950</v>
      </c>
      <c r="E15018" s="1">
        <v>8</v>
      </c>
      <c r="F15018" s="62">
        <v>347.8</v>
      </c>
    </row>
    <row r="15019" spans="1:6" x14ac:dyDescent="0.35">
      <c r="A15019" s="1">
        <v>116</v>
      </c>
      <c r="B15019" s="1" t="s">
        <v>138</v>
      </c>
      <c r="C15019" s="218">
        <v>44951</v>
      </c>
      <c r="D15019" s="218">
        <v>44951</v>
      </c>
      <c r="E15019" s="1">
        <v>2</v>
      </c>
      <c r="F15019" s="62">
        <v>72.52</v>
      </c>
    </row>
    <row r="15020" spans="1:6" x14ac:dyDescent="0.35">
      <c r="A15020" s="1">
        <v>116</v>
      </c>
      <c r="B15020" s="1" t="s">
        <v>138</v>
      </c>
      <c r="C15020" s="218">
        <v>44952</v>
      </c>
      <c r="D15020" s="218">
        <v>44949</v>
      </c>
      <c r="E15020" s="1">
        <v>2</v>
      </c>
      <c r="F15020" s="62">
        <v>76.83</v>
      </c>
    </row>
    <row r="15021" spans="1:6" x14ac:dyDescent="0.35">
      <c r="A15021" s="1">
        <v>116</v>
      </c>
      <c r="B15021" s="1" t="s">
        <v>138</v>
      </c>
      <c r="C15021" s="218">
        <v>44952</v>
      </c>
      <c r="D15021" s="218">
        <v>44950</v>
      </c>
      <c r="E15021" s="1">
        <v>1</v>
      </c>
      <c r="F15021" s="62">
        <v>50.54</v>
      </c>
    </row>
    <row r="15022" spans="1:6" x14ac:dyDescent="0.35">
      <c r="A15022" s="1">
        <v>116</v>
      </c>
      <c r="B15022" s="1" t="s">
        <v>138</v>
      </c>
      <c r="C15022" s="218">
        <v>44952</v>
      </c>
      <c r="D15022" s="218">
        <v>44951</v>
      </c>
      <c r="E15022" s="1">
        <v>6</v>
      </c>
      <c r="F15022" s="62">
        <v>310.02</v>
      </c>
    </row>
    <row r="15023" spans="1:6" x14ac:dyDescent="0.35">
      <c r="A15023" s="1">
        <v>116</v>
      </c>
      <c r="B15023" s="1" t="s">
        <v>138</v>
      </c>
      <c r="C15023" s="218">
        <v>44952</v>
      </c>
      <c r="D15023" s="218">
        <v>44952</v>
      </c>
      <c r="E15023" s="1">
        <v>6</v>
      </c>
      <c r="F15023" s="62">
        <v>259.02999999999997</v>
      </c>
    </row>
    <row r="15024" spans="1:6" x14ac:dyDescent="0.35">
      <c r="A15024" s="1">
        <v>117</v>
      </c>
      <c r="B15024" s="1" t="s">
        <v>139</v>
      </c>
      <c r="C15024" s="218">
        <v>44894</v>
      </c>
      <c r="D15024" s="218">
        <v>44893</v>
      </c>
      <c r="E15024" s="1">
        <v>6</v>
      </c>
      <c r="F15024" s="62">
        <v>165.43</v>
      </c>
    </row>
    <row r="15025" spans="1:6" x14ac:dyDescent="0.35">
      <c r="A15025" s="1">
        <v>117</v>
      </c>
      <c r="B15025" s="1" t="s">
        <v>139</v>
      </c>
      <c r="C15025" s="218">
        <v>44894</v>
      </c>
      <c r="D15025" s="218">
        <v>44894</v>
      </c>
      <c r="E15025" s="1">
        <v>1</v>
      </c>
      <c r="F15025" s="62">
        <v>22.72</v>
      </c>
    </row>
    <row r="15026" spans="1:6" x14ac:dyDescent="0.35">
      <c r="A15026" s="1">
        <v>117</v>
      </c>
      <c r="B15026" s="1" t="s">
        <v>139</v>
      </c>
      <c r="C15026" s="218">
        <v>44895</v>
      </c>
      <c r="D15026" s="218">
        <v>44893</v>
      </c>
      <c r="E15026" s="1">
        <v>5</v>
      </c>
      <c r="F15026" s="62">
        <v>117.6</v>
      </c>
    </row>
    <row r="15027" spans="1:6" x14ac:dyDescent="0.35">
      <c r="A15027" s="1">
        <v>117</v>
      </c>
      <c r="B15027" s="1" t="s">
        <v>139</v>
      </c>
      <c r="C15027" s="218">
        <v>44895</v>
      </c>
      <c r="D15027" s="218">
        <v>44894</v>
      </c>
      <c r="E15027" s="1">
        <v>1</v>
      </c>
      <c r="F15027" s="62">
        <v>23.41</v>
      </c>
    </row>
    <row r="15028" spans="1:6" x14ac:dyDescent="0.35">
      <c r="A15028" s="1">
        <v>117</v>
      </c>
      <c r="B15028" s="1" t="s">
        <v>139</v>
      </c>
      <c r="C15028" s="218">
        <v>44895</v>
      </c>
      <c r="D15028" s="218">
        <v>44895</v>
      </c>
      <c r="E15028" s="1">
        <v>1</v>
      </c>
      <c r="F15028" s="62">
        <v>23.56</v>
      </c>
    </row>
    <row r="15029" spans="1:6" x14ac:dyDescent="0.35">
      <c r="A15029" s="1">
        <v>117</v>
      </c>
      <c r="B15029" s="1" t="s">
        <v>139</v>
      </c>
      <c r="C15029" s="218">
        <v>44897</v>
      </c>
      <c r="D15029" s="218">
        <v>44894</v>
      </c>
      <c r="E15029" s="1">
        <v>3</v>
      </c>
      <c r="F15029" s="62">
        <v>66.78</v>
      </c>
    </row>
    <row r="15030" spans="1:6" x14ac:dyDescent="0.35">
      <c r="A15030" s="1">
        <v>117</v>
      </c>
      <c r="B15030" s="1" t="s">
        <v>139</v>
      </c>
      <c r="C15030" s="218">
        <v>44897</v>
      </c>
      <c r="D15030" s="218">
        <v>44895</v>
      </c>
      <c r="E15030" s="1">
        <v>2</v>
      </c>
      <c r="F15030" s="62">
        <v>44.65</v>
      </c>
    </row>
    <row r="15031" spans="1:6" x14ac:dyDescent="0.35">
      <c r="A15031" s="1">
        <v>117</v>
      </c>
      <c r="B15031" s="1" t="s">
        <v>139</v>
      </c>
      <c r="C15031" s="218">
        <v>44897</v>
      </c>
      <c r="D15031" s="218">
        <v>44896</v>
      </c>
      <c r="E15031" s="1">
        <v>3</v>
      </c>
      <c r="F15031" s="62">
        <v>127.12</v>
      </c>
    </row>
    <row r="15032" spans="1:6" x14ac:dyDescent="0.35">
      <c r="A15032" s="1">
        <v>117</v>
      </c>
      <c r="B15032" s="1" t="s">
        <v>139</v>
      </c>
      <c r="C15032" s="218">
        <v>44898</v>
      </c>
      <c r="D15032" s="218">
        <v>44894</v>
      </c>
      <c r="E15032" s="1">
        <v>2</v>
      </c>
      <c r="F15032" s="62">
        <v>46.03</v>
      </c>
    </row>
    <row r="15033" spans="1:6" x14ac:dyDescent="0.35">
      <c r="A15033" s="1">
        <v>117</v>
      </c>
      <c r="B15033" s="1" t="s">
        <v>139</v>
      </c>
      <c r="C15033" s="218">
        <v>44898</v>
      </c>
      <c r="D15033" s="218">
        <v>44895</v>
      </c>
      <c r="E15033" s="1">
        <v>1</v>
      </c>
      <c r="F15033" s="62">
        <v>19.260000000000002</v>
      </c>
    </row>
    <row r="15034" spans="1:6" x14ac:dyDescent="0.35">
      <c r="A15034" s="1">
        <v>117</v>
      </c>
      <c r="B15034" s="1" t="s">
        <v>139</v>
      </c>
      <c r="C15034" s="218">
        <v>44898</v>
      </c>
      <c r="D15034" s="218">
        <v>44896</v>
      </c>
      <c r="E15034" s="1">
        <v>2</v>
      </c>
      <c r="F15034" s="62">
        <v>73.010000000000005</v>
      </c>
    </row>
    <row r="15035" spans="1:6" x14ac:dyDescent="0.35">
      <c r="A15035" s="1">
        <v>117</v>
      </c>
      <c r="B15035" s="1" t="s">
        <v>139</v>
      </c>
      <c r="C15035" s="218">
        <v>44898</v>
      </c>
      <c r="D15035" s="218">
        <v>44897</v>
      </c>
      <c r="E15035" s="1">
        <v>1</v>
      </c>
      <c r="F15035" s="62">
        <v>53.06</v>
      </c>
    </row>
    <row r="15036" spans="1:6" x14ac:dyDescent="0.35">
      <c r="A15036" s="1">
        <v>117</v>
      </c>
      <c r="B15036" s="1" t="s">
        <v>139</v>
      </c>
      <c r="C15036" s="218">
        <v>44899</v>
      </c>
      <c r="D15036" s="218">
        <v>44895</v>
      </c>
      <c r="E15036" s="1">
        <v>2</v>
      </c>
      <c r="F15036" s="62">
        <v>104.05</v>
      </c>
    </row>
    <row r="15037" spans="1:6" x14ac:dyDescent="0.35">
      <c r="A15037" s="1">
        <v>117</v>
      </c>
      <c r="B15037" s="1" t="s">
        <v>139</v>
      </c>
      <c r="C15037" s="218">
        <v>44899</v>
      </c>
      <c r="D15037" s="218">
        <v>44896</v>
      </c>
      <c r="E15037" s="1">
        <v>3</v>
      </c>
      <c r="F15037" s="62">
        <v>70.19</v>
      </c>
    </row>
    <row r="15038" spans="1:6" x14ac:dyDescent="0.35">
      <c r="A15038" s="1">
        <v>117</v>
      </c>
      <c r="B15038" s="1" t="s">
        <v>139</v>
      </c>
      <c r="C15038" s="218">
        <v>44899</v>
      </c>
      <c r="D15038" s="218">
        <v>44897</v>
      </c>
      <c r="E15038" s="1">
        <v>2</v>
      </c>
      <c r="F15038" s="62">
        <v>74.739999999999995</v>
      </c>
    </row>
    <row r="15039" spans="1:6" x14ac:dyDescent="0.35">
      <c r="A15039" s="1">
        <v>117</v>
      </c>
      <c r="B15039" s="1" t="s">
        <v>139</v>
      </c>
      <c r="C15039" s="218">
        <v>44900</v>
      </c>
      <c r="D15039" s="218">
        <v>44895</v>
      </c>
      <c r="E15039" s="1">
        <v>1</v>
      </c>
      <c r="F15039" s="62">
        <v>20.54</v>
      </c>
    </row>
    <row r="15040" spans="1:6" x14ac:dyDescent="0.35">
      <c r="A15040" s="1">
        <v>117</v>
      </c>
      <c r="B15040" s="1" t="s">
        <v>139</v>
      </c>
      <c r="C15040" s="218">
        <v>44900</v>
      </c>
      <c r="D15040" s="218">
        <v>44897</v>
      </c>
      <c r="E15040" s="1">
        <v>2</v>
      </c>
      <c r="F15040" s="62">
        <v>44.35</v>
      </c>
    </row>
    <row r="15041" spans="1:6" x14ac:dyDescent="0.35">
      <c r="A15041" s="1">
        <v>117</v>
      </c>
      <c r="B15041" s="1" t="s">
        <v>139</v>
      </c>
      <c r="C15041" s="218">
        <v>44900</v>
      </c>
      <c r="D15041" s="218">
        <v>44899</v>
      </c>
      <c r="E15041" s="1">
        <v>3</v>
      </c>
      <c r="F15041" s="62">
        <v>128.30000000000001</v>
      </c>
    </row>
    <row r="15042" spans="1:6" x14ac:dyDescent="0.35">
      <c r="A15042" s="1">
        <v>117</v>
      </c>
      <c r="B15042" s="1" t="s">
        <v>139</v>
      </c>
      <c r="C15042" s="218">
        <v>44901</v>
      </c>
      <c r="D15042" s="218">
        <v>44897</v>
      </c>
      <c r="E15042" s="1">
        <v>2</v>
      </c>
      <c r="F15042" s="62">
        <v>47.17</v>
      </c>
    </row>
    <row r="15043" spans="1:6" x14ac:dyDescent="0.35">
      <c r="A15043" s="1">
        <v>117</v>
      </c>
      <c r="B15043" s="1" t="s">
        <v>139</v>
      </c>
      <c r="C15043" s="218">
        <v>44901</v>
      </c>
      <c r="D15043" s="218">
        <v>44899</v>
      </c>
      <c r="E15043" s="1">
        <v>4</v>
      </c>
      <c r="F15043" s="62">
        <v>122.95</v>
      </c>
    </row>
    <row r="15044" spans="1:6" x14ac:dyDescent="0.35">
      <c r="A15044" s="1">
        <v>117</v>
      </c>
      <c r="B15044" s="1" t="s">
        <v>139</v>
      </c>
      <c r="C15044" s="218">
        <v>44901</v>
      </c>
      <c r="D15044" s="218">
        <v>44901</v>
      </c>
      <c r="E15044" s="1">
        <v>8</v>
      </c>
      <c r="F15044" s="62">
        <v>218.44</v>
      </c>
    </row>
    <row r="15045" spans="1:6" x14ac:dyDescent="0.35">
      <c r="A15045" s="1">
        <v>117</v>
      </c>
      <c r="B15045" s="1" t="s">
        <v>139</v>
      </c>
      <c r="C15045" s="218">
        <v>44902</v>
      </c>
      <c r="D15045" s="218">
        <v>44902</v>
      </c>
      <c r="E15045" s="1">
        <v>5</v>
      </c>
      <c r="F15045" s="62">
        <v>178.1</v>
      </c>
    </row>
    <row r="15046" spans="1:6" x14ac:dyDescent="0.35">
      <c r="A15046" s="1">
        <v>117</v>
      </c>
      <c r="B15046" s="1" t="s">
        <v>139</v>
      </c>
      <c r="C15046" s="218">
        <v>44903</v>
      </c>
      <c r="D15046" s="218">
        <v>44901</v>
      </c>
      <c r="E15046" s="1">
        <v>1</v>
      </c>
      <c r="F15046" s="62">
        <v>20.79</v>
      </c>
    </row>
    <row r="15047" spans="1:6" x14ac:dyDescent="0.35">
      <c r="A15047" s="1">
        <v>117</v>
      </c>
      <c r="B15047" s="1" t="s">
        <v>139</v>
      </c>
      <c r="C15047" s="218">
        <v>44903</v>
      </c>
      <c r="D15047" s="218">
        <v>44902</v>
      </c>
      <c r="E15047" s="1">
        <v>1</v>
      </c>
      <c r="F15047" s="62">
        <v>23.76</v>
      </c>
    </row>
    <row r="15048" spans="1:6" x14ac:dyDescent="0.35">
      <c r="A15048" s="1">
        <v>117</v>
      </c>
      <c r="B15048" s="1" t="s">
        <v>139</v>
      </c>
      <c r="C15048" s="218">
        <v>44903</v>
      </c>
      <c r="D15048" s="218">
        <v>44903</v>
      </c>
      <c r="E15048" s="1">
        <v>6</v>
      </c>
      <c r="F15048" s="62">
        <v>171.41</v>
      </c>
    </row>
    <row r="15049" spans="1:6" x14ac:dyDescent="0.35">
      <c r="A15049" s="1">
        <v>117</v>
      </c>
      <c r="B15049" s="1" t="s">
        <v>139</v>
      </c>
      <c r="C15049" s="218">
        <v>44904</v>
      </c>
      <c r="D15049" s="218">
        <v>44903</v>
      </c>
      <c r="E15049" s="1">
        <v>2</v>
      </c>
      <c r="F15049" s="62">
        <v>47.47</v>
      </c>
    </row>
    <row r="15050" spans="1:6" x14ac:dyDescent="0.35">
      <c r="A15050" s="1">
        <v>117</v>
      </c>
      <c r="B15050" s="1" t="s">
        <v>139</v>
      </c>
      <c r="C15050" s="218">
        <v>44904</v>
      </c>
      <c r="D15050" s="218">
        <v>44904</v>
      </c>
      <c r="E15050" s="1">
        <v>4</v>
      </c>
      <c r="F15050" s="62">
        <v>214.83</v>
      </c>
    </row>
    <row r="15051" spans="1:6" x14ac:dyDescent="0.35">
      <c r="A15051" s="1">
        <v>117</v>
      </c>
      <c r="B15051" s="1" t="s">
        <v>139</v>
      </c>
      <c r="C15051" s="218">
        <v>44905</v>
      </c>
      <c r="D15051" s="218">
        <v>44903</v>
      </c>
      <c r="E15051" s="1">
        <v>1</v>
      </c>
      <c r="F15051" s="62">
        <v>23.71</v>
      </c>
    </row>
    <row r="15052" spans="1:6" x14ac:dyDescent="0.35">
      <c r="A15052" s="1">
        <v>117</v>
      </c>
      <c r="B15052" s="1" t="s">
        <v>139</v>
      </c>
      <c r="C15052" s="218">
        <v>44905</v>
      </c>
      <c r="D15052" s="218">
        <v>44904</v>
      </c>
      <c r="E15052" s="1">
        <v>2</v>
      </c>
      <c r="F15052" s="62">
        <v>78.010000000000005</v>
      </c>
    </row>
    <row r="15053" spans="1:6" x14ac:dyDescent="0.35">
      <c r="A15053" s="1">
        <v>117</v>
      </c>
      <c r="B15053" s="1" t="s">
        <v>139</v>
      </c>
      <c r="C15053" s="218">
        <v>44905</v>
      </c>
      <c r="D15053" s="218">
        <v>44905</v>
      </c>
      <c r="E15053" s="1">
        <v>2</v>
      </c>
      <c r="F15053" s="62">
        <v>107.46</v>
      </c>
    </row>
    <row r="15054" spans="1:6" x14ac:dyDescent="0.35">
      <c r="A15054" s="1">
        <v>117</v>
      </c>
      <c r="B15054" s="1" t="s">
        <v>139</v>
      </c>
      <c r="C15054" s="218">
        <v>44906</v>
      </c>
      <c r="D15054" s="218">
        <v>44903</v>
      </c>
      <c r="E15054" s="1">
        <v>1</v>
      </c>
      <c r="F15054" s="62">
        <v>23.56</v>
      </c>
    </row>
    <row r="15055" spans="1:6" x14ac:dyDescent="0.35">
      <c r="A15055" s="1">
        <v>117</v>
      </c>
      <c r="B15055" s="1" t="s">
        <v>139</v>
      </c>
      <c r="C15055" s="218">
        <v>44906</v>
      </c>
      <c r="D15055" s="218">
        <v>44904</v>
      </c>
      <c r="E15055" s="1">
        <v>2</v>
      </c>
      <c r="F15055" s="62">
        <v>77.12</v>
      </c>
    </row>
    <row r="15056" spans="1:6" x14ac:dyDescent="0.35">
      <c r="A15056" s="1">
        <v>117</v>
      </c>
      <c r="B15056" s="1" t="s">
        <v>139</v>
      </c>
      <c r="C15056" s="218">
        <v>44906</v>
      </c>
      <c r="D15056" s="218">
        <v>44905</v>
      </c>
      <c r="E15056" s="1">
        <v>2</v>
      </c>
      <c r="F15056" s="62">
        <v>106.27</v>
      </c>
    </row>
    <row r="15057" spans="1:6" x14ac:dyDescent="0.35">
      <c r="A15057" s="1">
        <v>117</v>
      </c>
      <c r="B15057" s="1" t="s">
        <v>139</v>
      </c>
      <c r="C15057" s="218">
        <v>44908</v>
      </c>
      <c r="D15057" s="218">
        <v>44905</v>
      </c>
      <c r="E15057" s="1">
        <v>2</v>
      </c>
      <c r="F15057" s="62">
        <v>47.32</v>
      </c>
    </row>
    <row r="15058" spans="1:6" x14ac:dyDescent="0.35">
      <c r="A15058" s="1">
        <v>117</v>
      </c>
      <c r="B15058" s="1" t="s">
        <v>139</v>
      </c>
      <c r="C15058" s="218">
        <v>44908</v>
      </c>
      <c r="D15058" s="218">
        <v>44906</v>
      </c>
      <c r="E15058" s="1">
        <v>4</v>
      </c>
      <c r="F15058" s="62">
        <v>154.09</v>
      </c>
    </row>
    <row r="15059" spans="1:6" x14ac:dyDescent="0.35">
      <c r="A15059" s="1">
        <v>117</v>
      </c>
      <c r="B15059" s="1" t="s">
        <v>139</v>
      </c>
      <c r="C15059" s="218">
        <v>44908</v>
      </c>
      <c r="D15059" s="218">
        <v>44907</v>
      </c>
      <c r="E15059" s="1">
        <v>1</v>
      </c>
      <c r="F15059" s="62">
        <v>53.31</v>
      </c>
    </row>
    <row r="15060" spans="1:6" x14ac:dyDescent="0.35">
      <c r="A15060" s="1">
        <v>117</v>
      </c>
      <c r="B15060" s="1" t="s">
        <v>139</v>
      </c>
      <c r="C15060" s="218">
        <v>44908</v>
      </c>
      <c r="D15060" s="218">
        <v>44908</v>
      </c>
      <c r="E15060" s="1">
        <v>4</v>
      </c>
      <c r="F15060" s="62">
        <v>184.83</v>
      </c>
    </row>
    <row r="15061" spans="1:6" x14ac:dyDescent="0.35">
      <c r="A15061" s="1">
        <v>117</v>
      </c>
      <c r="B15061" s="1" t="s">
        <v>139</v>
      </c>
      <c r="C15061" s="218">
        <v>44909</v>
      </c>
      <c r="D15061" s="218">
        <v>44906</v>
      </c>
      <c r="E15061" s="1">
        <v>4</v>
      </c>
      <c r="F15061" s="62">
        <v>124.19</v>
      </c>
    </row>
    <row r="15062" spans="1:6" x14ac:dyDescent="0.35">
      <c r="A15062" s="1">
        <v>117</v>
      </c>
      <c r="B15062" s="1" t="s">
        <v>139</v>
      </c>
      <c r="C15062" s="218">
        <v>44909</v>
      </c>
      <c r="D15062" s="218">
        <v>44907</v>
      </c>
      <c r="E15062" s="1">
        <v>3</v>
      </c>
      <c r="F15062" s="62">
        <v>69.540000000000006</v>
      </c>
    </row>
    <row r="15063" spans="1:6" x14ac:dyDescent="0.35">
      <c r="A15063" s="1">
        <v>117</v>
      </c>
      <c r="B15063" s="1" t="s">
        <v>139</v>
      </c>
      <c r="C15063" s="218">
        <v>44909</v>
      </c>
      <c r="D15063" s="218">
        <v>44908</v>
      </c>
      <c r="E15063" s="1">
        <v>1</v>
      </c>
      <c r="F15063" s="62">
        <v>53.31</v>
      </c>
    </row>
    <row r="15064" spans="1:6" x14ac:dyDescent="0.35">
      <c r="A15064" s="1">
        <v>117</v>
      </c>
      <c r="B15064" s="1" t="s">
        <v>139</v>
      </c>
      <c r="C15064" s="218">
        <v>44910</v>
      </c>
      <c r="D15064" s="218">
        <v>44907</v>
      </c>
      <c r="E15064" s="1">
        <v>1</v>
      </c>
      <c r="F15064" s="62">
        <v>53.41</v>
      </c>
    </row>
    <row r="15065" spans="1:6" x14ac:dyDescent="0.35">
      <c r="A15065" s="1">
        <v>117</v>
      </c>
      <c r="B15065" s="1" t="s">
        <v>139</v>
      </c>
      <c r="C15065" s="218">
        <v>44910</v>
      </c>
      <c r="D15065" s="218">
        <v>44908</v>
      </c>
      <c r="E15065" s="1">
        <v>2</v>
      </c>
      <c r="F15065" s="62">
        <v>77.66</v>
      </c>
    </row>
    <row r="15066" spans="1:6" x14ac:dyDescent="0.35">
      <c r="A15066" s="1">
        <v>117</v>
      </c>
      <c r="B15066" s="1" t="s">
        <v>139</v>
      </c>
      <c r="C15066" s="218">
        <v>44910</v>
      </c>
      <c r="D15066" s="218">
        <v>44909</v>
      </c>
      <c r="E15066" s="1">
        <v>1</v>
      </c>
      <c r="F15066" s="62">
        <v>54.25</v>
      </c>
    </row>
    <row r="15067" spans="1:6" x14ac:dyDescent="0.35">
      <c r="A15067" s="1">
        <v>117</v>
      </c>
      <c r="B15067" s="1" t="s">
        <v>139</v>
      </c>
      <c r="C15067" s="218">
        <v>44911</v>
      </c>
      <c r="D15067" s="218">
        <v>44908</v>
      </c>
      <c r="E15067" s="1">
        <v>1</v>
      </c>
      <c r="F15067" s="62">
        <v>23.17</v>
      </c>
    </row>
    <row r="15068" spans="1:6" x14ac:dyDescent="0.35">
      <c r="A15068" s="1">
        <v>117</v>
      </c>
      <c r="B15068" s="1" t="s">
        <v>139</v>
      </c>
      <c r="C15068" s="218">
        <v>44911</v>
      </c>
      <c r="D15068" s="218">
        <v>44909</v>
      </c>
      <c r="E15068" s="1">
        <v>3</v>
      </c>
      <c r="F15068" s="62">
        <v>129.99</v>
      </c>
    </row>
    <row r="15069" spans="1:6" x14ac:dyDescent="0.35">
      <c r="A15069" s="1">
        <v>117</v>
      </c>
      <c r="B15069" s="1" t="s">
        <v>139</v>
      </c>
      <c r="C15069" s="218">
        <v>44911</v>
      </c>
      <c r="D15069" s="218">
        <v>44910</v>
      </c>
      <c r="E15069" s="1">
        <v>3</v>
      </c>
      <c r="F15069" s="62">
        <v>97.86</v>
      </c>
    </row>
    <row r="15070" spans="1:6" x14ac:dyDescent="0.35">
      <c r="A15070" s="1">
        <v>117</v>
      </c>
      <c r="B15070" s="1" t="s">
        <v>139</v>
      </c>
      <c r="C15070" s="218">
        <v>44911</v>
      </c>
      <c r="D15070" s="218">
        <v>44911</v>
      </c>
      <c r="E15070" s="1">
        <v>3</v>
      </c>
      <c r="F15070" s="62">
        <v>160.28</v>
      </c>
    </row>
    <row r="15071" spans="1:6" x14ac:dyDescent="0.35">
      <c r="A15071" s="1">
        <v>117</v>
      </c>
      <c r="B15071" s="1" t="s">
        <v>139</v>
      </c>
      <c r="C15071" s="218">
        <v>44912</v>
      </c>
      <c r="D15071" s="218">
        <v>44910</v>
      </c>
      <c r="E15071" s="1">
        <v>3</v>
      </c>
      <c r="F15071" s="62">
        <v>130.93</v>
      </c>
    </row>
    <row r="15072" spans="1:6" x14ac:dyDescent="0.35">
      <c r="A15072" s="1">
        <v>117</v>
      </c>
      <c r="B15072" s="1" t="s">
        <v>139</v>
      </c>
      <c r="C15072" s="218">
        <v>44912</v>
      </c>
      <c r="D15072" s="218">
        <v>44911</v>
      </c>
      <c r="E15072" s="1">
        <v>1</v>
      </c>
      <c r="F15072" s="62">
        <v>53.06</v>
      </c>
    </row>
    <row r="15073" spans="1:6" x14ac:dyDescent="0.35">
      <c r="A15073" s="1">
        <v>117</v>
      </c>
      <c r="B15073" s="1" t="s">
        <v>139</v>
      </c>
      <c r="C15073" s="218">
        <v>44912</v>
      </c>
      <c r="D15073" s="218">
        <v>44912</v>
      </c>
      <c r="E15073" s="1">
        <v>5</v>
      </c>
      <c r="F15073" s="62">
        <v>236.26</v>
      </c>
    </row>
    <row r="15074" spans="1:6" x14ac:dyDescent="0.35">
      <c r="A15074" s="1">
        <v>117</v>
      </c>
      <c r="B15074" s="1" t="s">
        <v>139</v>
      </c>
      <c r="C15074" s="218">
        <v>44913</v>
      </c>
      <c r="D15074" s="218">
        <v>44910</v>
      </c>
      <c r="E15074" s="1">
        <v>1</v>
      </c>
      <c r="F15074" s="62">
        <v>23.66</v>
      </c>
    </row>
    <row r="15075" spans="1:6" x14ac:dyDescent="0.35">
      <c r="A15075" s="1">
        <v>117</v>
      </c>
      <c r="B15075" s="1" t="s">
        <v>139</v>
      </c>
      <c r="C15075" s="218">
        <v>44913</v>
      </c>
      <c r="D15075" s="218">
        <v>44911</v>
      </c>
      <c r="E15075" s="1">
        <v>1</v>
      </c>
      <c r="F15075" s="62">
        <v>54.3</v>
      </c>
    </row>
    <row r="15076" spans="1:6" x14ac:dyDescent="0.35">
      <c r="A15076" s="1">
        <v>117</v>
      </c>
      <c r="B15076" s="1" t="s">
        <v>139</v>
      </c>
      <c r="C15076" s="218">
        <v>44913</v>
      </c>
      <c r="D15076" s="218">
        <v>44912</v>
      </c>
      <c r="E15076" s="1">
        <v>1</v>
      </c>
      <c r="F15076" s="62">
        <v>23.31</v>
      </c>
    </row>
    <row r="15077" spans="1:6" x14ac:dyDescent="0.35">
      <c r="A15077" s="1">
        <v>117</v>
      </c>
      <c r="B15077" s="1" t="s">
        <v>139</v>
      </c>
      <c r="C15077" s="218">
        <v>44913</v>
      </c>
      <c r="D15077" s="218">
        <v>44913</v>
      </c>
      <c r="E15077" s="1">
        <v>2</v>
      </c>
      <c r="F15077" s="62">
        <v>77.52</v>
      </c>
    </row>
    <row r="15078" spans="1:6" x14ac:dyDescent="0.35">
      <c r="A15078" s="1">
        <v>117</v>
      </c>
      <c r="B15078" s="1" t="s">
        <v>139</v>
      </c>
      <c r="C15078" s="218">
        <v>44914</v>
      </c>
      <c r="D15078" s="218">
        <v>44913</v>
      </c>
      <c r="E15078" s="1">
        <v>4</v>
      </c>
      <c r="F15078" s="62">
        <v>125.13</v>
      </c>
    </row>
    <row r="15079" spans="1:6" x14ac:dyDescent="0.35">
      <c r="A15079" s="1">
        <v>117</v>
      </c>
      <c r="B15079" s="1" t="s">
        <v>139</v>
      </c>
      <c r="C15079" s="218">
        <v>44914</v>
      </c>
      <c r="D15079" s="218">
        <v>44914</v>
      </c>
      <c r="E15079" s="1">
        <v>5</v>
      </c>
      <c r="F15079" s="62">
        <v>240.96</v>
      </c>
    </row>
    <row r="15080" spans="1:6" x14ac:dyDescent="0.35">
      <c r="A15080" s="1">
        <v>117</v>
      </c>
      <c r="B15080" s="1" t="s">
        <v>139</v>
      </c>
      <c r="C15080" s="218">
        <v>44915</v>
      </c>
      <c r="D15080" s="218">
        <v>44915</v>
      </c>
      <c r="E15080" s="1">
        <v>5</v>
      </c>
      <c r="F15080" s="62">
        <v>179.09</v>
      </c>
    </row>
    <row r="15081" spans="1:6" x14ac:dyDescent="0.35">
      <c r="A15081" s="1">
        <v>117</v>
      </c>
      <c r="B15081" s="1" t="s">
        <v>139</v>
      </c>
      <c r="C15081" s="218">
        <v>44916</v>
      </c>
      <c r="D15081" s="218">
        <v>44915</v>
      </c>
      <c r="E15081" s="1">
        <v>2</v>
      </c>
      <c r="F15081" s="62">
        <v>108.5</v>
      </c>
    </row>
    <row r="15082" spans="1:6" x14ac:dyDescent="0.35">
      <c r="A15082" s="1">
        <v>117</v>
      </c>
      <c r="B15082" s="1" t="s">
        <v>139</v>
      </c>
      <c r="C15082" s="218">
        <v>44916</v>
      </c>
      <c r="D15082" s="218">
        <v>44916</v>
      </c>
      <c r="E15082" s="1">
        <v>5</v>
      </c>
      <c r="F15082" s="62">
        <v>178.49</v>
      </c>
    </row>
    <row r="15083" spans="1:6" x14ac:dyDescent="0.35">
      <c r="A15083" s="1">
        <v>117</v>
      </c>
      <c r="B15083" s="1" t="s">
        <v>139</v>
      </c>
      <c r="C15083" s="218">
        <v>44917</v>
      </c>
      <c r="D15083" s="218">
        <v>44916</v>
      </c>
      <c r="E15083" s="1">
        <v>2</v>
      </c>
      <c r="F15083" s="62">
        <v>47.42</v>
      </c>
    </row>
    <row r="15084" spans="1:6" x14ac:dyDescent="0.35">
      <c r="A15084" s="1">
        <v>117</v>
      </c>
      <c r="B15084" s="1" t="s">
        <v>139</v>
      </c>
      <c r="C15084" s="218">
        <v>44917</v>
      </c>
      <c r="D15084" s="218">
        <v>44917</v>
      </c>
      <c r="E15084" s="1">
        <v>2</v>
      </c>
      <c r="F15084" s="62">
        <v>108.75</v>
      </c>
    </row>
    <row r="15085" spans="1:6" x14ac:dyDescent="0.35">
      <c r="A15085" s="1">
        <v>117</v>
      </c>
      <c r="B15085" s="1" t="s">
        <v>139</v>
      </c>
      <c r="C15085" s="218">
        <v>44918</v>
      </c>
      <c r="D15085" s="218">
        <v>44917</v>
      </c>
      <c r="E15085" s="1">
        <v>1</v>
      </c>
      <c r="F15085" s="62">
        <v>51.28</v>
      </c>
    </row>
    <row r="15086" spans="1:6" x14ac:dyDescent="0.35">
      <c r="A15086" s="1">
        <v>117</v>
      </c>
      <c r="B15086" s="1" t="s">
        <v>139</v>
      </c>
      <c r="C15086" s="218">
        <v>44918</v>
      </c>
      <c r="D15086" s="218">
        <v>44918</v>
      </c>
      <c r="E15086" s="1">
        <v>6</v>
      </c>
      <c r="F15086" s="62">
        <v>202</v>
      </c>
    </row>
    <row r="15087" spans="1:6" x14ac:dyDescent="0.35">
      <c r="A15087" s="1">
        <v>117</v>
      </c>
      <c r="B15087" s="1" t="s">
        <v>139</v>
      </c>
      <c r="C15087" s="218">
        <v>44919</v>
      </c>
      <c r="D15087" s="218">
        <v>44917</v>
      </c>
      <c r="E15087" s="1">
        <v>2</v>
      </c>
      <c r="F15087" s="62">
        <v>47.27</v>
      </c>
    </row>
    <row r="15088" spans="1:6" x14ac:dyDescent="0.35">
      <c r="A15088" s="1">
        <v>117</v>
      </c>
      <c r="B15088" s="1" t="s">
        <v>139</v>
      </c>
      <c r="C15088" s="218">
        <v>44919</v>
      </c>
      <c r="D15088" s="218">
        <v>44918</v>
      </c>
      <c r="E15088" s="1">
        <v>1</v>
      </c>
      <c r="F15088" s="62">
        <v>53.71</v>
      </c>
    </row>
    <row r="15089" spans="1:6" x14ac:dyDescent="0.35">
      <c r="A15089" s="1">
        <v>117</v>
      </c>
      <c r="B15089" s="1" t="s">
        <v>139</v>
      </c>
      <c r="C15089" s="218">
        <v>44919</v>
      </c>
      <c r="D15089" s="218">
        <v>44919</v>
      </c>
      <c r="E15089" s="1">
        <v>7</v>
      </c>
      <c r="F15089" s="62">
        <v>283.08</v>
      </c>
    </row>
    <row r="15090" spans="1:6" x14ac:dyDescent="0.35">
      <c r="A15090" s="1">
        <v>117</v>
      </c>
      <c r="B15090" s="1" t="s">
        <v>139</v>
      </c>
      <c r="C15090" s="218">
        <v>44920</v>
      </c>
      <c r="D15090" s="218">
        <v>44920</v>
      </c>
      <c r="E15090" s="1">
        <v>10</v>
      </c>
      <c r="F15090" s="62">
        <v>383.47</v>
      </c>
    </row>
    <row r="15091" spans="1:6" x14ac:dyDescent="0.35">
      <c r="A15091" s="1">
        <v>117</v>
      </c>
      <c r="B15091" s="1" t="s">
        <v>139</v>
      </c>
      <c r="C15091" s="218">
        <v>44921</v>
      </c>
      <c r="D15091" s="218">
        <v>44919</v>
      </c>
      <c r="E15091" s="1">
        <v>1</v>
      </c>
      <c r="F15091" s="62">
        <v>23.61</v>
      </c>
    </row>
    <row r="15092" spans="1:6" x14ac:dyDescent="0.35">
      <c r="A15092" s="1">
        <v>117</v>
      </c>
      <c r="B15092" s="1" t="s">
        <v>139</v>
      </c>
      <c r="C15092" s="218">
        <v>44921</v>
      </c>
      <c r="D15092" s="218">
        <v>44920</v>
      </c>
      <c r="E15092" s="1">
        <v>1</v>
      </c>
      <c r="F15092" s="62">
        <v>23.76</v>
      </c>
    </row>
    <row r="15093" spans="1:6" x14ac:dyDescent="0.35">
      <c r="A15093" s="1">
        <v>117</v>
      </c>
      <c r="B15093" s="1" t="s">
        <v>139</v>
      </c>
      <c r="C15093" s="218">
        <v>44921</v>
      </c>
      <c r="D15093" s="218">
        <v>44921</v>
      </c>
      <c r="E15093" s="1">
        <v>6</v>
      </c>
      <c r="F15093" s="62">
        <v>203.49</v>
      </c>
    </row>
    <row r="15094" spans="1:6" x14ac:dyDescent="0.35">
      <c r="A15094" s="1">
        <v>117</v>
      </c>
      <c r="B15094" s="1" t="s">
        <v>139</v>
      </c>
      <c r="C15094" s="218">
        <v>44922</v>
      </c>
      <c r="D15094" s="218">
        <v>44920</v>
      </c>
      <c r="E15094" s="1">
        <v>2</v>
      </c>
      <c r="F15094" s="62">
        <v>42.77</v>
      </c>
    </row>
    <row r="15095" spans="1:6" x14ac:dyDescent="0.35">
      <c r="A15095" s="1">
        <v>117</v>
      </c>
      <c r="B15095" s="1" t="s">
        <v>139</v>
      </c>
      <c r="C15095" s="218">
        <v>44922</v>
      </c>
      <c r="D15095" s="218">
        <v>44921</v>
      </c>
      <c r="E15095" s="1">
        <v>4</v>
      </c>
      <c r="F15095" s="62">
        <v>182.16</v>
      </c>
    </row>
    <row r="15096" spans="1:6" x14ac:dyDescent="0.35">
      <c r="A15096" s="1">
        <v>117</v>
      </c>
      <c r="B15096" s="1" t="s">
        <v>139</v>
      </c>
      <c r="C15096" s="218">
        <v>44922</v>
      </c>
      <c r="D15096" s="218">
        <v>44922</v>
      </c>
      <c r="E15096" s="1">
        <v>5</v>
      </c>
      <c r="F15096" s="62">
        <v>177.21</v>
      </c>
    </row>
    <row r="15097" spans="1:6" x14ac:dyDescent="0.35">
      <c r="A15097" s="1">
        <v>117</v>
      </c>
      <c r="B15097" s="1" t="s">
        <v>139</v>
      </c>
      <c r="C15097" s="218">
        <v>44923</v>
      </c>
      <c r="D15097" s="218">
        <v>44921</v>
      </c>
      <c r="E15097" s="1">
        <v>1</v>
      </c>
      <c r="F15097" s="62">
        <v>23.46</v>
      </c>
    </row>
    <row r="15098" spans="1:6" x14ac:dyDescent="0.35">
      <c r="A15098" s="1">
        <v>117</v>
      </c>
      <c r="B15098" s="1" t="s">
        <v>139</v>
      </c>
      <c r="C15098" s="218">
        <v>44923</v>
      </c>
      <c r="D15098" s="218">
        <v>44922</v>
      </c>
      <c r="E15098" s="1">
        <v>6</v>
      </c>
      <c r="F15098" s="62">
        <v>233.53</v>
      </c>
    </row>
    <row r="15099" spans="1:6" x14ac:dyDescent="0.35">
      <c r="A15099" s="1">
        <v>117</v>
      </c>
      <c r="B15099" s="1" t="s">
        <v>139</v>
      </c>
      <c r="C15099" s="218">
        <v>44923</v>
      </c>
      <c r="D15099" s="218">
        <v>44923</v>
      </c>
      <c r="E15099" s="1">
        <v>4</v>
      </c>
      <c r="F15099" s="62">
        <v>156.22</v>
      </c>
    </row>
    <row r="15100" spans="1:6" x14ac:dyDescent="0.35">
      <c r="A15100" s="1">
        <v>117</v>
      </c>
      <c r="B15100" s="1" t="s">
        <v>139</v>
      </c>
      <c r="C15100" s="218">
        <v>44924</v>
      </c>
      <c r="D15100" s="218">
        <v>44923</v>
      </c>
      <c r="E15100" s="1">
        <v>2</v>
      </c>
      <c r="F15100" s="62">
        <v>107.31</v>
      </c>
    </row>
    <row r="15101" spans="1:6" x14ac:dyDescent="0.35">
      <c r="A15101" s="1">
        <v>117</v>
      </c>
      <c r="B15101" s="1" t="s">
        <v>139</v>
      </c>
      <c r="C15101" s="218">
        <v>44924</v>
      </c>
      <c r="D15101" s="218">
        <v>44924</v>
      </c>
      <c r="E15101" s="1">
        <v>3</v>
      </c>
      <c r="F15101" s="62">
        <v>132.31</v>
      </c>
    </row>
    <row r="15102" spans="1:6" x14ac:dyDescent="0.35">
      <c r="A15102" s="1">
        <v>117</v>
      </c>
      <c r="B15102" s="1" t="s">
        <v>139</v>
      </c>
      <c r="C15102" s="218">
        <v>44925</v>
      </c>
      <c r="D15102" s="218">
        <v>44923</v>
      </c>
      <c r="E15102" s="1">
        <v>1</v>
      </c>
      <c r="F15102" s="62">
        <v>23.56</v>
      </c>
    </row>
    <row r="15103" spans="1:6" x14ac:dyDescent="0.35">
      <c r="A15103" s="1">
        <v>117</v>
      </c>
      <c r="B15103" s="1" t="s">
        <v>139</v>
      </c>
      <c r="C15103" s="218">
        <v>44925</v>
      </c>
      <c r="D15103" s="218">
        <v>44924</v>
      </c>
      <c r="E15103" s="1">
        <v>5</v>
      </c>
      <c r="F15103" s="62">
        <v>177.65</v>
      </c>
    </row>
    <row r="15104" spans="1:6" x14ac:dyDescent="0.35">
      <c r="A15104" s="1">
        <v>117</v>
      </c>
      <c r="B15104" s="1" t="s">
        <v>139</v>
      </c>
      <c r="C15104" s="218">
        <v>44925</v>
      </c>
      <c r="D15104" s="218">
        <v>44925</v>
      </c>
      <c r="E15104" s="1">
        <v>7</v>
      </c>
      <c r="F15104" s="62">
        <v>221.3</v>
      </c>
    </row>
    <row r="15105" spans="1:6" x14ac:dyDescent="0.35">
      <c r="A15105" s="1">
        <v>117</v>
      </c>
      <c r="B15105" s="1" t="s">
        <v>139</v>
      </c>
      <c r="C15105" s="218">
        <v>44926</v>
      </c>
      <c r="D15105" s="218">
        <v>44925</v>
      </c>
      <c r="E15105" s="1">
        <v>3</v>
      </c>
      <c r="F15105" s="62">
        <v>100.98</v>
      </c>
    </row>
    <row r="15106" spans="1:6" x14ac:dyDescent="0.35">
      <c r="A15106" s="1">
        <v>117</v>
      </c>
      <c r="B15106" s="1" t="s">
        <v>139</v>
      </c>
      <c r="C15106" s="218">
        <v>44926</v>
      </c>
      <c r="D15106" s="218">
        <v>44926</v>
      </c>
      <c r="E15106" s="1">
        <v>7</v>
      </c>
      <c r="F15106" s="62">
        <v>222.25</v>
      </c>
    </row>
    <row r="15107" spans="1:6" x14ac:dyDescent="0.35">
      <c r="A15107" s="1">
        <v>117</v>
      </c>
      <c r="B15107" s="1" t="s">
        <v>139</v>
      </c>
      <c r="C15107" s="218">
        <v>44927</v>
      </c>
      <c r="D15107" s="218">
        <v>44926</v>
      </c>
      <c r="E15107" s="1">
        <v>1</v>
      </c>
      <c r="F15107" s="62">
        <v>54.4</v>
      </c>
    </row>
    <row r="15108" spans="1:6" x14ac:dyDescent="0.35">
      <c r="A15108" s="1">
        <v>117</v>
      </c>
      <c r="B15108" s="1" t="s">
        <v>139</v>
      </c>
      <c r="C15108" s="218">
        <v>44927</v>
      </c>
      <c r="D15108" s="218">
        <v>44927</v>
      </c>
      <c r="E15108" s="1">
        <v>3</v>
      </c>
      <c r="F15108" s="62">
        <v>158.05000000000001</v>
      </c>
    </row>
    <row r="15109" spans="1:6" x14ac:dyDescent="0.35">
      <c r="A15109" s="1">
        <v>117</v>
      </c>
      <c r="B15109" s="1" t="s">
        <v>139</v>
      </c>
      <c r="C15109" s="218">
        <v>44928</v>
      </c>
      <c r="D15109" s="218">
        <v>44926</v>
      </c>
      <c r="E15109" s="1">
        <v>1</v>
      </c>
      <c r="F15109" s="62">
        <v>23.46</v>
      </c>
    </row>
    <row r="15110" spans="1:6" x14ac:dyDescent="0.35">
      <c r="A15110" s="1">
        <v>117</v>
      </c>
      <c r="B15110" s="1" t="s">
        <v>139</v>
      </c>
      <c r="C15110" s="218">
        <v>44928</v>
      </c>
      <c r="D15110" s="218">
        <v>44927</v>
      </c>
      <c r="E15110" s="1">
        <v>3</v>
      </c>
      <c r="F15110" s="62">
        <v>63.41</v>
      </c>
    </row>
    <row r="15111" spans="1:6" x14ac:dyDescent="0.35">
      <c r="A15111" s="1">
        <v>117</v>
      </c>
      <c r="B15111" s="1" t="s">
        <v>139</v>
      </c>
      <c r="C15111" s="218">
        <v>44928</v>
      </c>
      <c r="D15111" s="218">
        <v>44928</v>
      </c>
      <c r="E15111" s="1">
        <v>4</v>
      </c>
      <c r="F15111" s="62">
        <v>119.73</v>
      </c>
    </row>
    <row r="15112" spans="1:6" x14ac:dyDescent="0.35">
      <c r="A15112" s="1">
        <v>117</v>
      </c>
      <c r="B15112" s="1" t="s">
        <v>139</v>
      </c>
      <c r="C15112" s="218">
        <v>44929</v>
      </c>
      <c r="D15112" s="218">
        <v>44926</v>
      </c>
      <c r="E15112" s="1">
        <v>1</v>
      </c>
      <c r="F15112" s="62">
        <v>53.95</v>
      </c>
    </row>
    <row r="15113" spans="1:6" x14ac:dyDescent="0.35">
      <c r="A15113" s="1">
        <v>117</v>
      </c>
      <c r="B15113" s="1" t="s">
        <v>139</v>
      </c>
      <c r="C15113" s="218">
        <v>44929</v>
      </c>
      <c r="D15113" s="218">
        <v>44927</v>
      </c>
      <c r="E15113" s="1">
        <v>2</v>
      </c>
      <c r="F15113" s="62">
        <v>77.22</v>
      </c>
    </row>
    <row r="15114" spans="1:6" x14ac:dyDescent="0.35">
      <c r="A15114" s="1">
        <v>117</v>
      </c>
      <c r="B15114" s="1" t="s">
        <v>139</v>
      </c>
      <c r="C15114" s="218">
        <v>44929</v>
      </c>
      <c r="D15114" s="218">
        <v>44929</v>
      </c>
      <c r="E15114" s="1">
        <v>2</v>
      </c>
      <c r="F15114" s="62">
        <v>77.81</v>
      </c>
    </row>
    <row r="15115" spans="1:6" x14ac:dyDescent="0.35">
      <c r="A15115" s="1">
        <v>117</v>
      </c>
      <c r="B15115" s="1" t="s">
        <v>139</v>
      </c>
      <c r="C15115" s="218">
        <v>44930</v>
      </c>
      <c r="D15115" s="218">
        <v>44927</v>
      </c>
      <c r="E15115" s="1">
        <v>1</v>
      </c>
      <c r="F15115" s="62">
        <v>50.64</v>
      </c>
    </row>
    <row r="15116" spans="1:6" x14ac:dyDescent="0.35">
      <c r="A15116" s="1">
        <v>117</v>
      </c>
      <c r="B15116" s="1" t="s">
        <v>139</v>
      </c>
      <c r="C15116" s="218">
        <v>44930</v>
      </c>
      <c r="D15116" s="218">
        <v>44928</v>
      </c>
      <c r="E15116" s="1">
        <v>3</v>
      </c>
      <c r="F15116" s="62">
        <v>88.65</v>
      </c>
    </row>
    <row r="15117" spans="1:6" x14ac:dyDescent="0.35">
      <c r="A15117" s="1">
        <v>117</v>
      </c>
      <c r="B15117" s="1" t="s">
        <v>139</v>
      </c>
      <c r="C15117" s="218">
        <v>44930</v>
      </c>
      <c r="D15117" s="218">
        <v>44929</v>
      </c>
      <c r="E15117" s="1">
        <v>5</v>
      </c>
      <c r="F15117" s="62">
        <v>177.35</v>
      </c>
    </row>
    <row r="15118" spans="1:6" x14ac:dyDescent="0.35">
      <c r="A15118" s="1">
        <v>117</v>
      </c>
      <c r="B15118" s="1" t="s">
        <v>139</v>
      </c>
      <c r="C15118" s="218">
        <v>44930</v>
      </c>
      <c r="D15118" s="218">
        <v>44930</v>
      </c>
      <c r="E15118" s="1">
        <v>2</v>
      </c>
      <c r="F15118" s="62">
        <v>108.35</v>
      </c>
    </row>
    <row r="15119" spans="1:6" x14ac:dyDescent="0.35">
      <c r="A15119" s="1">
        <v>117</v>
      </c>
      <c r="B15119" s="1" t="s">
        <v>139</v>
      </c>
      <c r="C15119" s="218">
        <v>44931</v>
      </c>
      <c r="D15119" s="218">
        <v>44929</v>
      </c>
      <c r="E15119" s="1">
        <v>2</v>
      </c>
      <c r="F15119" s="62">
        <v>47.02</v>
      </c>
    </row>
    <row r="15120" spans="1:6" x14ac:dyDescent="0.35">
      <c r="A15120" s="1">
        <v>117</v>
      </c>
      <c r="B15120" s="1" t="s">
        <v>139</v>
      </c>
      <c r="C15120" s="218">
        <v>44931</v>
      </c>
      <c r="D15120" s="218">
        <v>44930</v>
      </c>
      <c r="E15120" s="1">
        <v>2</v>
      </c>
      <c r="F15120" s="62">
        <v>47.42</v>
      </c>
    </row>
    <row r="15121" spans="1:6" x14ac:dyDescent="0.35">
      <c r="A15121" s="1">
        <v>117</v>
      </c>
      <c r="B15121" s="1" t="s">
        <v>139</v>
      </c>
      <c r="C15121" s="218">
        <v>44931</v>
      </c>
      <c r="D15121" s="218">
        <v>44931</v>
      </c>
      <c r="E15121" s="1">
        <v>3</v>
      </c>
      <c r="F15121" s="62">
        <v>131.96</v>
      </c>
    </row>
    <row r="15122" spans="1:6" x14ac:dyDescent="0.35">
      <c r="A15122" s="1">
        <v>117</v>
      </c>
      <c r="B15122" s="1" t="s">
        <v>139</v>
      </c>
      <c r="C15122" s="218">
        <v>44932</v>
      </c>
      <c r="D15122" s="218">
        <v>44929</v>
      </c>
      <c r="E15122" s="1">
        <v>1</v>
      </c>
      <c r="F15122" s="62">
        <v>23.61</v>
      </c>
    </row>
    <row r="15123" spans="1:6" x14ac:dyDescent="0.35">
      <c r="A15123" s="1">
        <v>117</v>
      </c>
      <c r="B15123" s="1" t="s">
        <v>139</v>
      </c>
      <c r="C15123" s="218">
        <v>44932</v>
      </c>
      <c r="D15123" s="218">
        <v>44930</v>
      </c>
      <c r="E15123" s="1">
        <v>2</v>
      </c>
      <c r="F15123" s="62">
        <v>77.17</v>
      </c>
    </row>
    <row r="15124" spans="1:6" x14ac:dyDescent="0.35">
      <c r="A15124" s="1">
        <v>117</v>
      </c>
      <c r="B15124" s="1" t="s">
        <v>139</v>
      </c>
      <c r="C15124" s="218">
        <v>44932</v>
      </c>
      <c r="D15124" s="218">
        <v>44931</v>
      </c>
      <c r="E15124" s="1">
        <v>4</v>
      </c>
      <c r="F15124" s="62">
        <v>174.88</v>
      </c>
    </row>
    <row r="15125" spans="1:6" x14ac:dyDescent="0.35">
      <c r="A15125" s="1">
        <v>117</v>
      </c>
      <c r="B15125" s="1" t="s">
        <v>139</v>
      </c>
      <c r="C15125" s="218">
        <v>44932</v>
      </c>
      <c r="D15125" s="218">
        <v>44932</v>
      </c>
      <c r="E15125" s="1">
        <v>4</v>
      </c>
      <c r="F15125" s="62">
        <v>155.62</v>
      </c>
    </row>
    <row r="15126" spans="1:6" x14ac:dyDescent="0.35">
      <c r="A15126" s="1">
        <v>117</v>
      </c>
      <c r="B15126" s="1" t="s">
        <v>139</v>
      </c>
      <c r="C15126" s="218">
        <v>44933</v>
      </c>
      <c r="D15126" s="218">
        <v>44930</v>
      </c>
      <c r="E15126" s="1">
        <v>2</v>
      </c>
      <c r="F15126" s="62">
        <v>72.959999999999994</v>
      </c>
    </row>
    <row r="15127" spans="1:6" x14ac:dyDescent="0.35">
      <c r="A15127" s="1">
        <v>117</v>
      </c>
      <c r="B15127" s="1" t="s">
        <v>139</v>
      </c>
      <c r="C15127" s="218">
        <v>44933</v>
      </c>
      <c r="D15127" s="218">
        <v>44932</v>
      </c>
      <c r="E15127" s="1">
        <v>4</v>
      </c>
      <c r="F15127" s="62">
        <v>121.86</v>
      </c>
    </row>
    <row r="15128" spans="1:6" x14ac:dyDescent="0.35">
      <c r="A15128" s="1">
        <v>117</v>
      </c>
      <c r="B15128" s="1" t="s">
        <v>139</v>
      </c>
      <c r="C15128" s="218">
        <v>44934</v>
      </c>
      <c r="D15128" s="218">
        <v>44931</v>
      </c>
      <c r="E15128" s="1">
        <v>1</v>
      </c>
      <c r="F15128" s="62">
        <v>23.71</v>
      </c>
    </row>
    <row r="15129" spans="1:6" x14ac:dyDescent="0.35">
      <c r="A15129" s="1">
        <v>117</v>
      </c>
      <c r="B15129" s="1" t="s">
        <v>139</v>
      </c>
      <c r="C15129" s="218">
        <v>44934</v>
      </c>
      <c r="D15129" s="218">
        <v>44932</v>
      </c>
      <c r="E15129" s="1">
        <v>4</v>
      </c>
      <c r="F15129" s="62">
        <v>124.35</v>
      </c>
    </row>
    <row r="15130" spans="1:6" x14ac:dyDescent="0.35">
      <c r="A15130" s="1">
        <v>117</v>
      </c>
      <c r="B15130" s="1" t="s">
        <v>139</v>
      </c>
      <c r="C15130" s="218">
        <v>44934</v>
      </c>
      <c r="D15130" s="218">
        <v>44933</v>
      </c>
      <c r="E15130" s="1">
        <v>6</v>
      </c>
      <c r="F15130" s="62">
        <v>233.63</v>
      </c>
    </row>
    <row r="15131" spans="1:6" x14ac:dyDescent="0.35">
      <c r="A15131" s="1">
        <v>117</v>
      </c>
      <c r="B15131" s="1" t="s">
        <v>139</v>
      </c>
      <c r="C15131" s="218">
        <v>44934</v>
      </c>
      <c r="D15131" s="218">
        <v>44934</v>
      </c>
      <c r="E15131" s="1">
        <v>7</v>
      </c>
      <c r="F15131" s="62">
        <v>285.5</v>
      </c>
    </row>
    <row r="15132" spans="1:6" x14ac:dyDescent="0.35">
      <c r="A15132" s="1">
        <v>117</v>
      </c>
      <c r="B15132" s="1" t="s">
        <v>139</v>
      </c>
      <c r="C15132" s="218">
        <v>44935</v>
      </c>
      <c r="D15132" s="218">
        <v>44931</v>
      </c>
      <c r="E15132" s="1">
        <v>1</v>
      </c>
      <c r="F15132" s="62">
        <v>23.51</v>
      </c>
    </row>
    <row r="15133" spans="1:6" x14ac:dyDescent="0.35">
      <c r="A15133" s="1">
        <v>117</v>
      </c>
      <c r="B15133" s="1" t="s">
        <v>139</v>
      </c>
      <c r="C15133" s="218">
        <v>44935</v>
      </c>
      <c r="D15133" s="218">
        <v>44933</v>
      </c>
      <c r="E15133" s="1">
        <v>1</v>
      </c>
      <c r="F15133" s="62">
        <v>53.95</v>
      </c>
    </row>
    <row r="15134" spans="1:6" x14ac:dyDescent="0.35">
      <c r="A15134" s="1">
        <v>117</v>
      </c>
      <c r="B15134" s="1" t="s">
        <v>139</v>
      </c>
      <c r="C15134" s="218">
        <v>44935</v>
      </c>
      <c r="D15134" s="218">
        <v>44935</v>
      </c>
      <c r="E15134" s="1">
        <v>4</v>
      </c>
      <c r="F15134" s="62">
        <v>153.75</v>
      </c>
    </row>
    <row r="15135" spans="1:6" x14ac:dyDescent="0.35">
      <c r="A15135" s="1">
        <v>117</v>
      </c>
      <c r="B15135" s="1" t="s">
        <v>139</v>
      </c>
      <c r="C15135" s="218">
        <v>44936</v>
      </c>
      <c r="D15135" s="218">
        <v>44933</v>
      </c>
      <c r="E15135" s="1">
        <v>1</v>
      </c>
      <c r="F15135" s="62">
        <v>22.97</v>
      </c>
    </row>
    <row r="15136" spans="1:6" x14ac:dyDescent="0.35">
      <c r="A15136" s="1">
        <v>117</v>
      </c>
      <c r="B15136" s="1" t="s">
        <v>139</v>
      </c>
      <c r="C15136" s="218">
        <v>44936</v>
      </c>
      <c r="D15136" s="218">
        <v>44934</v>
      </c>
      <c r="E15136" s="1">
        <v>1</v>
      </c>
      <c r="F15136" s="62">
        <v>48.01</v>
      </c>
    </row>
    <row r="15137" spans="1:6" x14ac:dyDescent="0.35">
      <c r="A15137" s="1">
        <v>117</v>
      </c>
      <c r="B15137" s="1" t="s">
        <v>139</v>
      </c>
      <c r="C15137" s="218">
        <v>44936</v>
      </c>
      <c r="D15137" s="218">
        <v>44935</v>
      </c>
      <c r="E15137" s="1">
        <v>2</v>
      </c>
      <c r="F15137" s="62">
        <v>108.55</v>
      </c>
    </row>
    <row r="15138" spans="1:6" x14ac:dyDescent="0.35">
      <c r="A15138" s="1">
        <v>117</v>
      </c>
      <c r="B15138" s="1" t="s">
        <v>139</v>
      </c>
      <c r="C15138" s="218">
        <v>44936</v>
      </c>
      <c r="D15138" s="218">
        <v>44936</v>
      </c>
      <c r="E15138" s="1">
        <v>1</v>
      </c>
      <c r="F15138" s="62">
        <v>53.76</v>
      </c>
    </row>
    <row r="15139" spans="1:6" x14ac:dyDescent="0.35">
      <c r="A15139" s="1">
        <v>117</v>
      </c>
      <c r="B15139" s="1" t="s">
        <v>139</v>
      </c>
      <c r="C15139" s="218">
        <v>44937</v>
      </c>
      <c r="D15139" s="218">
        <v>44934</v>
      </c>
      <c r="E15139" s="1">
        <v>1</v>
      </c>
      <c r="F15139" s="62">
        <v>21.09</v>
      </c>
    </row>
    <row r="15140" spans="1:6" x14ac:dyDescent="0.35">
      <c r="A15140" s="1">
        <v>117</v>
      </c>
      <c r="B15140" s="1" t="s">
        <v>139</v>
      </c>
      <c r="C15140" s="218">
        <v>44937</v>
      </c>
      <c r="D15140" s="218">
        <v>44935</v>
      </c>
      <c r="E15140" s="1">
        <v>2</v>
      </c>
      <c r="F15140" s="62">
        <v>47.07</v>
      </c>
    </row>
    <row r="15141" spans="1:6" x14ac:dyDescent="0.35">
      <c r="A15141" s="1">
        <v>117</v>
      </c>
      <c r="B15141" s="1" t="s">
        <v>139</v>
      </c>
      <c r="C15141" s="218">
        <v>44937</v>
      </c>
      <c r="D15141" s="218">
        <v>44936</v>
      </c>
      <c r="E15141" s="1">
        <v>5</v>
      </c>
      <c r="F15141" s="62">
        <v>146.16999999999999</v>
      </c>
    </row>
    <row r="15142" spans="1:6" x14ac:dyDescent="0.35">
      <c r="A15142" s="1">
        <v>117</v>
      </c>
      <c r="B15142" s="1" t="s">
        <v>139</v>
      </c>
      <c r="C15142" s="218">
        <v>44938</v>
      </c>
      <c r="D15142" s="218">
        <v>44936</v>
      </c>
      <c r="E15142" s="1">
        <v>4</v>
      </c>
      <c r="F15142" s="62">
        <v>121.07</v>
      </c>
    </row>
    <row r="15143" spans="1:6" x14ac:dyDescent="0.35">
      <c r="A15143" s="1">
        <v>117</v>
      </c>
      <c r="B15143" s="1" t="s">
        <v>139</v>
      </c>
      <c r="C15143" s="218">
        <v>44938</v>
      </c>
      <c r="D15143" s="218">
        <v>44937</v>
      </c>
      <c r="E15143" s="1">
        <v>3</v>
      </c>
      <c r="F15143" s="62">
        <v>101.62</v>
      </c>
    </row>
    <row r="15144" spans="1:6" x14ac:dyDescent="0.35">
      <c r="A15144" s="1">
        <v>117</v>
      </c>
      <c r="B15144" s="1" t="s">
        <v>139</v>
      </c>
      <c r="C15144" s="218">
        <v>44939</v>
      </c>
      <c r="D15144" s="218">
        <v>44937</v>
      </c>
      <c r="E15144" s="1">
        <v>5</v>
      </c>
      <c r="F15144" s="62">
        <v>240.02</v>
      </c>
    </row>
    <row r="15145" spans="1:6" x14ac:dyDescent="0.35">
      <c r="A15145" s="1">
        <v>117</v>
      </c>
      <c r="B15145" s="1" t="s">
        <v>139</v>
      </c>
      <c r="C15145" s="218">
        <v>44940</v>
      </c>
      <c r="D15145" s="218">
        <v>44938</v>
      </c>
      <c r="E15145" s="1">
        <v>7</v>
      </c>
      <c r="F15145" s="62">
        <v>278.49</v>
      </c>
    </row>
    <row r="15146" spans="1:6" x14ac:dyDescent="0.35">
      <c r="A15146" s="1">
        <v>117</v>
      </c>
      <c r="B15146" s="1" t="s">
        <v>139</v>
      </c>
      <c r="C15146" s="218">
        <v>44940</v>
      </c>
      <c r="D15146" s="218">
        <v>44939</v>
      </c>
      <c r="E15146" s="1">
        <v>4</v>
      </c>
      <c r="F15146" s="62">
        <v>120.42</v>
      </c>
    </row>
    <row r="15147" spans="1:6" x14ac:dyDescent="0.35">
      <c r="A15147" s="1">
        <v>117</v>
      </c>
      <c r="B15147" s="1" t="s">
        <v>139</v>
      </c>
      <c r="C15147" s="218">
        <v>44941</v>
      </c>
      <c r="D15147" s="218">
        <v>44938</v>
      </c>
      <c r="E15147" s="1">
        <v>2</v>
      </c>
      <c r="F15147" s="62">
        <v>73.900000000000006</v>
      </c>
    </row>
    <row r="15148" spans="1:6" x14ac:dyDescent="0.35">
      <c r="A15148" s="1">
        <v>117</v>
      </c>
      <c r="B15148" s="1" t="s">
        <v>139</v>
      </c>
      <c r="C15148" s="218">
        <v>44941</v>
      </c>
      <c r="D15148" s="218">
        <v>44939</v>
      </c>
      <c r="E15148" s="1">
        <v>4</v>
      </c>
      <c r="F15148" s="62">
        <v>184.28</v>
      </c>
    </row>
    <row r="15149" spans="1:6" x14ac:dyDescent="0.35">
      <c r="A15149" s="1">
        <v>117</v>
      </c>
      <c r="B15149" s="1" t="s">
        <v>139</v>
      </c>
      <c r="C15149" s="218">
        <v>44942</v>
      </c>
      <c r="D15149" s="218">
        <v>44938</v>
      </c>
      <c r="E15149" s="1">
        <v>1</v>
      </c>
      <c r="F15149" s="62">
        <v>23.56</v>
      </c>
    </row>
    <row r="15150" spans="1:6" x14ac:dyDescent="0.35">
      <c r="A15150" s="1">
        <v>117</v>
      </c>
      <c r="B15150" s="1" t="s">
        <v>139</v>
      </c>
      <c r="C15150" s="218">
        <v>44942</v>
      </c>
      <c r="D15150" s="218">
        <v>44939</v>
      </c>
      <c r="E15150" s="1">
        <v>1</v>
      </c>
      <c r="F15150" s="62">
        <v>53.56</v>
      </c>
    </row>
    <row r="15151" spans="1:6" x14ac:dyDescent="0.35">
      <c r="A15151" s="1">
        <v>117</v>
      </c>
      <c r="B15151" s="1" t="s">
        <v>139</v>
      </c>
      <c r="C15151" s="218">
        <v>44942</v>
      </c>
      <c r="D15151" s="218">
        <v>44940</v>
      </c>
      <c r="E15151" s="1">
        <v>4</v>
      </c>
      <c r="F15151" s="62">
        <v>180.48</v>
      </c>
    </row>
    <row r="15152" spans="1:6" x14ac:dyDescent="0.35">
      <c r="A15152" s="1">
        <v>117</v>
      </c>
      <c r="B15152" s="1" t="s">
        <v>139</v>
      </c>
      <c r="C15152" s="218">
        <v>44943</v>
      </c>
      <c r="D15152" s="218">
        <v>44940</v>
      </c>
      <c r="E15152" s="1">
        <v>4</v>
      </c>
      <c r="F15152" s="62">
        <v>153.44999999999999</v>
      </c>
    </row>
    <row r="15153" spans="1:6" x14ac:dyDescent="0.35">
      <c r="A15153" s="1">
        <v>117</v>
      </c>
      <c r="B15153" s="1" t="s">
        <v>139</v>
      </c>
      <c r="C15153" s="218">
        <v>44943</v>
      </c>
      <c r="D15153" s="218">
        <v>44941</v>
      </c>
      <c r="E15153" s="1">
        <v>5</v>
      </c>
      <c r="F15153" s="62">
        <v>204.78</v>
      </c>
    </row>
    <row r="15154" spans="1:6" x14ac:dyDescent="0.35">
      <c r="A15154" s="1">
        <v>117</v>
      </c>
      <c r="B15154" s="1" t="s">
        <v>139</v>
      </c>
      <c r="C15154" s="218">
        <v>44943</v>
      </c>
      <c r="D15154" s="218">
        <v>44942</v>
      </c>
      <c r="E15154" s="1">
        <v>1</v>
      </c>
      <c r="F15154" s="62">
        <v>53.46</v>
      </c>
    </row>
    <row r="15155" spans="1:6" x14ac:dyDescent="0.35">
      <c r="A15155" s="1">
        <v>117</v>
      </c>
      <c r="B15155" s="1" t="s">
        <v>139</v>
      </c>
      <c r="C15155" s="218">
        <v>44944</v>
      </c>
      <c r="D15155" s="218">
        <v>44941</v>
      </c>
      <c r="E15155" s="1">
        <v>2</v>
      </c>
      <c r="F15155" s="62">
        <v>47.02</v>
      </c>
    </row>
    <row r="15156" spans="1:6" x14ac:dyDescent="0.35">
      <c r="A15156" s="1">
        <v>117</v>
      </c>
      <c r="B15156" s="1" t="s">
        <v>139</v>
      </c>
      <c r="C15156" s="218">
        <v>44944</v>
      </c>
      <c r="D15156" s="218">
        <v>44942</v>
      </c>
      <c r="E15156" s="1">
        <v>8</v>
      </c>
      <c r="F15156" s="62">
        <v>307.54000000000002</v>
      </c>
    </row>
    <row r="15157" spans="1:6" x14ac:dyDescent="0.35">
      <c r="A15157" s="1">
        <v>117</v>
      </c>
      <c r="B15157" s="1" t="s">
        <v>139</v>
      </c>
      <c r="C15157" s="218">
        <v>44944</v>
      </c>
      <c r="D15157" s="218">
        <v>44943</v>
      </c>
      <c r="E15157" s="1">
        <v>1</v>
      </c>
      <c r="F15157" s="62">
        <v>54.25</v>
      </c>
    </row>
    <row r="15158" spans="1:6" x14ac:dyDescent="0.35">
      <c r="A15158" s="1">
        <v>117</v>
      </c>
      <c r="B15158" s="1" t="s">
        <v>139</v>
      </c>
      <c r="C15158" s="218">
        <v>44945</v>
      </c>
      <c r="D15158" s="218">
        <v>44943</v>
      </c>
      <c r="E15158" s="1">
        <v>3</v>
      </c>
      <c r="F15158" s="62">
        <v>101.12</v>
      </c>
    </row>
    <row r="15159" spans="1:6" x14ac:dyDescent="0.35">
      <c r="A15159" s="1">
        <v>117</v>
      </c>
      <c r="B15159" s="1" t="s">
        <v>139</v>
      </c>
      <c r="C15159" s="218">
        <v>44945</v>
      </c>
      <c r="D15159" s="218">
        <v>44944</v>
      </c>
      <c r="E15159" s="1">
        <v>1</v>
      </c>
      <c r="F15159" s="62">
        <v>54</v>
      </c>
    </row>
    <row r="15160" spans="1:6" x14ac:dyDescent="0.35">
      <c r="A15160" s="1">
        <v>117</v>
      </c>
      <c r="B15160" s="1" t="s">
        <v>139</v>
      </c>
      <c r="C15160" s="218">
        <v>44945</v>
      </c>
      <c r="D15160" s="218">
        <v>44945</v>
      </c>
      <c r="E15160" s="1">
        <v>1</v>
      </c>
      <c r="F15160" s="62">
        <v>53.86</v>
      </c>
    </row>
    <row r="15161" spans="1:6" x14ac:dyDescent="0.35">
      <c r="A15161" s="1">
        <v>117</v>
      </c>
      <c r="B15161" s="1" t="s">
        <v>139</v>
      </c>
      <c r="C15161" s="218">
        <v>44946</v>
      </c>
      <c r="D15161" s="218">
        <v>44943</v>
      </c>
      <c r="E15161" s="1">
        <v>3</v>
      </c>
      <c r="F15161" s="62">
        <v>131.12</v>
      </c>
    </row>
    <row r="15162" spans="1:6" x14ac:dyDescent="0.35">
      <c r="A15162" s="1">
        <v>117</v>
      </c>
      <c r="B15162" s="1" t="s">
        <v>139</v>
      </c>
      <c r="C15162" s="218">
        <v>44946</v>
      </c>
      <c r="D15162" s="218">
        <v>44944</v>
      </c>
      <c r="E15162" s="1">
        <v>3</v>
      </c>
      <c r="F15162" s="62">
        <v>101.87</v>
      </c>
    </row>
    <row r="15163" spans="1:6" x14ac:dyDescent="0.35">
      <c r="A15163" s="1">
        <v>117</v>
      </c>
      <c r="B15163" s="1" t="s">
        <v>139</v>
      </c>
      <c r="C15163" s="218">
        <v>44947</v>
      </c>
      <c r="D15163" s="218">
        <v>44941</v>
      </c>
      <c r="E15163" s="1">
        <v>2</v>
      </c>
      <c r="F15163" s="62">
        <v>77.22</v>
      </c>
    </row>
    <row r="15164" spans="1:6" x14ac:dyDescent="0.35">
      <c r="A15164" s="1">
        <v>117</v>
      </c>
      <c r="B15164" s="1" t="s">
        <v>139</v>
      </c>
      <c r="C15164" s="218">
        <v>44947</v>
      </c>
      <c r="D15164" s="218">
        <v>44944</v>
      </c>
      <c r="E15164" s="1">
        <v>4</v>
      </c>
      <c r="F15164" s="62">
        <v>186.21</v>
      </c>
    </row>
    <row r="15165" spans="1:6" x14ac:dyDescent="0.35">
      <c r="A15165" s="1">
        <v>117</v>
      </c>
      <c r="B15165" s="1" t="s">
        <v>139</v>
      </c>
      <c r="C15165" s="218">
        <v>44948</v>
      </c>
      <c r="D15165" s="218">
        <v>44945</v>
      </c>
      <c r="E15165" s="1">
        <v>5</v>
      </c>
      <c r="F15165" s="62">
        <v>149.19</v>
      </c>
    </row>
    <row r="15166" spans="1:6" x14ac:dyDescent="0.35">
      <c r="A15166" s="1">
        <v>117</v>
      </c>
      <c r="B15166" s="1" t="s">
        <v>139</v>
      </c>
      <c r="C15166" s="218">
        <v>44948</v>
      </c>
      <c r="D15166" s="218">
        <v>44947</v>
      </c>
      <c r="E15166" s="1">
        <v>6</v>
      </c>
      <c r="F15166" s="62">
        <v>202.99</v>
      </c>
    </row>
    <row r="15167" spans="1:6" x14ac:dyDescent="0.35">
      <c r="A15167" s="1">
        <v>117</v>
      </c>
      <c r="B15167" s="1" t="s">
        <v>139</v>
      </c>
      <c r="C15167" s="218">
        <v>44949</v>
      </c>
      <c r="D15167" s="218">
        <v>44944</v>
      </c>
      <c r="E15167" s="1">
        <v>1</v>
      </c>
      <c r="F15167" s="62">
        <v>54.15</v>
      </c>
    </row>
    <row r="15168" spans="1:6" x14ac:dyDescent="0.35">
      <c r="A15168" s="1">
        <v>117</v>
      </c>
      <c r="B15168" s="1" t="s">
        <v>139</v>
      </c>
      <c r="C15168" s="218">
        <v>44949</v>
      </c>
      <c r="D15168" s="218">
        <v>44945</v>
      </c>
      <c r="E15168" s="1">
        <v>4</v>
      </c>
      <c r="F15168" s="62">
        <v>186.07</v>
      </c>
    </row>
    <row r="15169" spans="1:6" x14ac:dyDescent="0.35">
      <c r="A15169" s="1">
        <v>117</v>
      </c>
      <c r="B15169" s="1" t="s">
        <v>139</v>
      </c>
      <c r="C15169" s="218">
        <v>44949</v>
      </c>
      <c r="D15169" s="218">
        <v>44947</v>
      </c>
      <c r="E15169" s="1">
        <v>6</v>
      </c>
      <c r="F15169" s="62">
        <v>138.94</v>
      </c>
    </row>
    <row r="15170" spans="1:6" x14ac:dyDescent="0.35">
      <c r="A15170" s="1">
        <v>117</v>
      </c>
      <c r="B15170" s="1" t="s">
        <v>139</v>
      </c>
      <c r="C15170" s="218">
        <v>44949</v>
      </c>
      <c r="D15170" s="218">
        <v>44948</v>
      </c>
      <c r="E15170" s="1">
        <v>4</v>
      </c>
      <c r="F15170" s="62">
        <v>155.91999999999999</v>
      </c>
    </row>
    <row r="15171" spans="1:6" x14ac:dyDescent="0.35">
      <c r="A15171" s="1">
        <v>117</v>
      </c>
      <c r="B15171" s="1" t="s">
        <v>139</v>
      </c>
      <c r="C15171" s="218">
        <v>44950</v>
      </c>
      <c r="D15171" s="218">
        <v>44948</v>
      </c>
      <c r="E15171" s="1">
        <v>6</v>
      </c>
      <c r="F15171" s="62">
        <v>200.66</v>
      </c>
    </row>
    <row r="15172" spans="1:6" x14ac:dyDescent="0.35">
      <c r="A15172" s="1">
        <v>117</v>
      </c>
      <c r="B15172" s="1" t="s">
        <v>139</v>
      </c>
      <c r="C15172" s="218">
        <v>44950</v>
      </c>
      <c r="D15172" s="218">
        <v>44949</v>
      </c>
      <c r="E15172" s="1">
        <v>5</v>
      </c>
      <c r="F15172" s="62">
        <v>177.9</v>
      </c>
    </row>
    <row r="15173" spans="1:6" x14ac:dyDescent="0.35">
      <c r="A15173" s="1">
        <v>117</v>
      </c>
      <c r="B15173" s="1" t="s">
        <v>139</v>
      </c>
      <c r="C15173" s="218">
        <v>44951</v>
      </c>
      <c r="D15173" s="218">
        <v>44948</v>
      </c>
      <c r="E15173" s="1">
        <v>1</v>
      </c>
      <c r="F15173" s="62">
        <v>23.61</v>
      </c>
    </row>
    <row r="15174" spans="1:6" x14ac:dyDescent="0.35">
      <c r="A15174" s="1">
        <v>117</v>
      </c>
      <c r="B15174" s="1" t="s">
        <v>139</v>
      </c>
      <c r="C15174" s="218">
        <v>44951</v>
      </c>
      <c r="D15174" s="218">
        <v>44949</v>
      </c>
      <c r="E15174" s="1">
        <v>5</v>
      </c>
      <c r="F15174" s="62">
        <v>148.99</v>
      </c>
    </row>
    <row r="15175" spans="1:6" x14ac:dyDescent="0.35">
      <c r="A15175" s="1">
        <v>117</v>
      </c>
      <c r="B15175" s="1" t="s">
        <v>139</v>
      </c>
      <c r="C15175" s="218">
        <v>44951</v>
      </c>
      <c r="D15175" s="218">
        <v>44950</v>
      </c>
      <c r="E15175" s="1">
        <v>2</v>
      </c>
      <c r="F15175" s="62">
        <v>108.85</v>
      </c>
    </row>
    <row r="15176" spans="1:6" x14ac:dyDescent="0.35">
      <c r="A15176" s="1">
        <v>117</v>
      </c>
      <c r="B15176" s="1" t="s">
        <v>139</v>
      </c>
      <c r="C15176" s="218">
        <v>44952</v>
      </c>
      <c r="D15176" s="218">
        <v>44949</v>
      </c>
      <c r="E15176" s="1">
        <v>4</v>
      </c>
      <c r="F15176" s="62">
        <v>94.24</v>
      </c>
    </row>
    <row r="15177" spans="1:6" x14ac:dyDescent="0.35">
      <c r="A15177" s="1">
        <v>117</v>
      </c>
      <c r="B15177" s="1" t="s">
        <v>139</v>
      </c>
      <c r="C15177" s="218">
        <v>44952</v>
      </c>
      <c r="D15177" s="218">
        <v>44950</v>
      </c>
      <c r="E15177" s="1">
        <v>5</v>
      </c>
      <c r="F15177" s="62">
        <v>146.46</v>
      </c>
    </row>
    <row r="15178" spans="1:6" x14ac:dyDescent="0.35">
      <c r="A15178" s="1">
        <v>117</v>
      </c>
      <c r="B15178" s="1" t="s">
        <v>139</v>
      </c>
      <c r="C15178" s="218">
        <v>44952</v>
      </c>
      <c r="D15178" s="218">
        <v>44951</v>
      </c>
      <c r="E15178" s="1">
        <v>4</v>
      </c>
      <c r="F15178" s="62">
        <v>93.99</v>
      </c>
    </row>
    <row r="15179" spans="1:6" x14ac:dyDescent="0.35">
      <c r="A15179" s="1">
        <v>118</v>
      </c>
      <c r="B15179" s="1" t="s">
        <v>140</v>
      </c>
      <c r="C15179" s="218">
        <v>44879</v>
      </c>
      <c r="D15179" s="218">
        <v>44878</v>
      </c>
      <c r="E15179" s="1">
        <v>9</v>
      </c>
      <c r="F15179" s="62">
        <v>210.41</v>
      </c>
    </row>
    <row r="15180" spans="1:6" x14ac:dyDescent="0.35">
      <c r="A15180" s="1">
        <v>118</v>
      </c>
      <c r="B15180" s="1" t="s">
        <v>140</v>
      </c>
      <c r="C15180" s="218">
        <v>44881</v>
      </c>
      <c r="D15180" s="218">
        <v>44878</v>
      </c>
      <c r="E15180" s="1">
        <v>4</v>
      </c>
      <c r="F15180" s="62">
        <v>94.84</v>
      </c>
    </row>
    <row r="15181" spans="1:6" x14ac:dyDescent="0.35">
      <c r="A15181" s="1">
        <v>118</v>
      </c>
      <c r="B15181" s="1" t="s">
        <v>140</v>
      </c>
      <c r="C15181" s="218">
        <v>44881</v>
      </c>
      <c r="D15181" s="218">
        <v>44879</v>
      </c>
      <c r="E15181" s="1">
        <v>8</v>
      </c>
      <c r="F15181" s="62">
        <v>267.93</v>
      </c>
    </row>
    <row r="15182" spans="1:6" x14ac:dyDescent="0.35">
      <c r="A15182" s="1">
        <v>118</v>
      </c>
      <c r="B15182" s="1" t="s">
        <v>140</v>
      </c>
      <c r="C15182" s="218">
        <v>44881</v>
      </c>
      <c r="D15182" s="218">
        <v>44880</v>
      </c>
      <c r="E15182" s="1">
        <v>3</v>
      </c>
      <c r="F15182" s="62">
        <v>67.760000000000005</v>
      </c>
    </row>
    <row r="15183" spans="1:6" x14ac:dyDescent="0.35">
      <c r="A15183" s="1">
        <v>118</v>
      </c>
      <c r="B15183" s="1" t="s">
        <v>140</v>
      </c>
      <c r="C15183" s="218">
        <v>44881</v>
      </c>
      <c r="D15183" s="218">
        <v>44881</v>
      </c>
      <c r="E15183" s="1">
        <v>1</v>
      </c>
      <c r="F15183" s="62">
        <v>23.66</v>
      </c>
    </row>
    <row r="15184" spans="1:6" x14ac:dyDescent="0.35">
      <c r="A15184" s="1">
        <v>118</v>
      </c>
      <c r="B15184" s="1" t="s">
        <v>140</v>
      </c>
      <c r="C15184" s="218">
        <v>44884</v>
      </c>
      <c r="D15184" s="218">
        <v>44878</v>
      </c>
      <c r="E15184" s="1">
        <v>5</v>
      </c>
      <c r="F15184" s="62">
        <v>116.62</v>
      </c>
    </row>
    <row r="15185" spans="1:6" x14ac:dyDescent="0.35">
      <c r="A15185" s="1">
        <v>118</v>
      </c>
      <c r="B15185" s="1" t="s">
        <v>140</v>
      </c>
      <c r="C15185" s="218">
        <v>44884</v>
      </c>
      <c r="D15185" s="218">
        <v>44879</v>
      </c>
      <c r="E15185" s="1">
        <v>5</v>
      </c>
      <c r="F15185" s="62">
        <v>167.21</v>
      </c>
    </row>
    <row r="15186" spans="1:6" x14ac:dyDescent="0.35">
      <c r="A15186" s="1">
        <v>118</v>
      </c>
      <c r="B15186" s="1" t="s">
        <v>140</v>
      </c>
      <c r="C15186" s="218">
        <v>44884</v>
      </c>
      <c r="D15186" s="218">
        <v>44880</v>
      </c>
      <c r="E15186" s="1">
        <v>2</v>
      </c>
      <c r="F15186" s="62">
        <v>47.27</v>
      </c>
    </row>
    <row r="15187" spans="1:6" x14ac:dyDescent="0.35">
      <c r="A15187" s="1">
        <v>118</v>
      </c>
      <c r="B15187" s="1" t="s">
        <v>140</v>
      </c>
      <c r="C15187" s="218">
        <v>44884</v>
      </c>
      <c r="D15187" s="218">
        <v>44881</v>
      </c>
      <c r="E15187" s="1">
        <v>1</v>
      </c>
      <c r="F15187" s="62">
        <v>49.99</v>
      </c>
    </row>
    <row r="15188" spans="1:6" x14ac:dyDescent="0.35">
      <c r="A15188" s="1">
        <v>118</v>
      </c>
      <c r="B15188" s="1" t="s">
        <v>140</v>
      </c>
      <c r="C15188" s="218">
        <v>44884</v>
      </c>
      <c r="D15188" s="218">
        <v>44882</v>
      </c>
      <c r="E15188" s="1">
        <v>1</v>
      </c>
      <c r="F15188" s="62">
        <v>21.38</v>
      </c>
    </row>
    <row r="15189" spans="1:6" x14ac:dyDescent="0.35">
      <c r="A15189" s="1">
        <v>118</v>
      </c>
      <c r="B15189" s="1" t="s">
        <v>140</v>
      </c>
      <c r="C15189" s="218">
        <v>44885</v>
      </c>
      <c r="D15189" s="218">
        <v>44879</v>
      </c>
      <c r="E15189" s="1">
        <v>5</v>
      </c>
      <c r="F15189" s="62">
        <v>117.31</v>
      </c>
    </row>
    <row r="15190" spans="1:6" x14ac:dyDescent="0.35">
      <c r="A15190" s="1">
        <v>118</v>
      </c>
      <c r="B15190" s="1" t="s">
        <v>140</v>
      </c>
      <c r="C15190" s="218">
        <v>44885</v>
      </c>
      <c r="D15190" s="218">
        <v>44880</v>
      </c>
      <c r="E15190" s="1">
        <v>4</v>
      </c>
      <c r="F15190" s="62">
        <v>88.61</v>
      </c>
    </row>
    <row r="15191" spans="1:6" x14ac:dyDescent="0.35">
      <c r="A15191" s="1">
        <v>118</v>
      </c>
      <c r="B15191" s="1" t="s">
        <v>140</v>
      </c>
      <c r="C15191" s="218">
        <v>44885</v>
      </c>
      <c r="D15191" s="218">
        <v>44881</v>
      </c>
      <c r="E15191" s="1">
        <v>2</v>
      </c>
      <c r="F15191" s="62">
        <v>70.19</v>
      </c>
    </row>
    <row r="15192" spans="1:6" x14ac:dyDescent="0.35">
      <c r="A15192" s="1">
        <v>118</v>
      </c>
      <c r="B15192" s="1" t="s">
        <v>140</v>
      </c>
      <c r="C15192" s="218">
        <v>44886</v>
      </c>
      <c r="D15192" s="218">
        <v>44878</v>
      </c>
      <c r="E15192" s="1">
        <v>3</v>
      </c>
      <c r="F15192" s="62">
        <v>68.010000000000005</v>
      </c>
    </row>
    <row r="15193" spans="1:6" x14ac:dyDescent="0.35">
      <c r="A15193" s="1">
        <v>118</v>
      </c>
      <c r="B15193" s="1" t="s">
        <v>140</v>
      </c>
      <c r="C15193" s="218">
        <v>44886</v>
      </c>
      <c r="D15193" s="218">
        <v>44879</v>
      </c>
      <c r="E15193" s="1">
        <v>3</v>
      </c>
      <c r="F15193" s="62">
        <v>71.23</v>
      </c>
    </row>
    <row r="15194" spans="1:6" x14ac:dyDescent="0.35">
      <c r="A15194" s="1">
        <v>118</v>
      </c>
      <c r="B15194" s="1" t="s">
        <v>140</v>
      </c>
      <c r="C15194" s="218">
        <v>44886</v>
      </c>
      <c r="D15194" s="218">
        <v>44880</v>
      </c>
      <c r="E15194" s="1">
        <v>12</v>
      </c>
      <c r="F15194" s="62">
        <v>335.16</v>
      </c>
    </row>
    <row r="15195" spans="1:6" x14ac:dyDescent="0.35">
      <c r="A15195" s="1">
        <v>118</v>
      </c>
      <c r="B15195" s="1" t="s">
        <v>140</v>
      </c>
      <c r="C15195" s="218">
        <v>44886</v>
      </c>
      <c r="D15195" s="218">
        <v>44881</v>
      </c>
      <c r="E15195" s="1">
        <v>5</v>
      </c>
      <c r="F15195" s="62">
        <v>139.74</v>
      </c>
    </row>
    <row r="15196" spans="1:6" x14ac:dyDescent="0.35">
      <c r="A15196" s="1">
        <v>118</v>
      </c>
      <c r="B15196" s="1" t="s">
        <v>140</v>
      </c>
      <c r="C15196" s="218">
        <v>44886</v>
      </c>
      <c r="D15196" s="218">
        <v>44882</v>
      </c>
      <c r="E15196" s="1">
        <v>5</v>
      </c>
      <c r="F15196" s="62">
        <v>144.19</v>
      </c>
    </row>
    <row r="15197" spans="1:6" x14ac:dyDescent="0.35">
      <c r="A15197" s="1">
        <v>118</v>
      </c>
      <c r="B15197" s="1" t="s">
        <v>140</v>
      </c>
      <c r="C15197" s="218">
        <v>44887</v>
      </c>
      <c r="D15197" s="218">
        <v>44878</v>
      </c>
      <c r="E15197" s="1">
        <v>7</v>
      </c>
      <c r="F15197" s="62">
        <v>164.14</v>
      </c>
    </row>
    <row r="15198" spans="1:6" x14ac:dyDescent="0.35">
      <c r="A15198" s="1">
        <v>118</v>
      </c>
      <c r="B15198" s="1" t="s">
        <v>140</v>
      </c>
      <c r="C15198" s="218">
        <v>44887</v>
      </c>
      <c r="D15198" s="218">
        <v>44879</v>
      </c>
      <c r="E15198" s="1">
        <v>4</v>
      </c>
      <c r="F15198" s="62">
        <v>93.56</v>
      </c>
    </row>
    <row r="15199" spans="1:6" x14ac:dyDescent="0.35">
      <c r="A15199" s="1">
        <v>118</v>
      </c>
      <c r="B15199" s="1" t="s">
        <v>140</v>
      </c>
      <c r="C15199" s="218">
        <v>44887</v>
      </c>
      <c r="D15199" s="218">
        <v>44880</v>
      </c>
      <c r="E15199" s="1">
        <v>10</v>
      </c>
      <c r="F15199" s="62">
        <v>229.92</v>
      </c>
    </row>
    <row r="15200" spans="1:6" x14ac:dyDescent="0.35">
      <c r="A15200" s="1">
        <v>118</v>
      </c>
      <c r="B15200" s="1" t="s">
        <v>140</v>
      </c>
      <c r="C15200" s="218">
        <v>44887</v>
      </c>
      <c r="D15200" s="218">
        <v>44881</v>
      </c>
      <c r="E15200" s="1">
        <v>6</v>
      </c>
      <c r="F15200" s="62">
        <v>198.3</v>
      </c>
    </row>
    <row r="15201" spans="1:6" x14ac:dyDescent="0.35">
      <c r="A15201" s="1">
        <v>118</v>
      </c>
      <c r="B15201" s="1" t="s">
        <v>140</v>
      </c>
      <c r="C15201" s="218">
        <v>44887</v>
      </c>
      <c r="D15201" s="218">
        <v>44882</v>
      </c>
      <c r="E15201" s="1">
        <v>6</v>
      </c>
      <c r="F15201" s="62">
        <v>215.92</v>
      </c>
    </row>
    <row r="15202" spans="1:6" x14ac:dyDescent="0.35">
      <c r="A15202" s="1">
        <v>118</v>
      </c>
      <c r="B15202" s="1" t="s">
        <v>140</v>
      </c>
      <c r="C15202" s="218">
        <v>44887</v>
      </c>
      <c r="D15202" s="218">
        <v>44886</v>
      </c>
      <c r="E15202" s="1">
        <v>4</v>
      </c>
      <c r="F15202" s="62">
        <v>93.12</v>
      </c>
    </row>
    <row r="15203" spans="1:6" x14ac:dyDescent="0.35">
      <c r="A15203" s="1">
        <v>118</v>
      </c>
      <c r="B15203" s="1" t="s">
        <v>140</v>
      </c>
      <c r="C15203" s="218">
        <v>44887</v>
      </c>
      <c r="D15203" s="218">
        <v>44887</v>
      </c>
      <c r="E15203" s="1">
        <v>1</v>
      </c>
      <c r="F15203" s="62">
        <v>23.02</v>
      </c>
    </row>
    <row r="15204" spans="1:6" x14ac:dyDescent="0.35">
      <c r="A15204" s="1">
        <v>118</v>
      </c>
      <c r="B15204" s="1" t="s">
        <v>140</v>
      </c>
      <c r="C15204" s="218">
        <v>44888</v>
      </c>
      <c r="D15204" s="218">
        <v>44878</v>
      </c>
      <c r="E15204" s="1">
        <v>1</v>
      </c>
      <c r="F15204" s="62">
        <v>23.76</v>
      </c>
    </row>
    <row r="15205" spans="1:6" x14ac:dyDescent="0.35">
      <c r="A15205" s="1">
        <v>118</v>
      </c>
      <c r="B15205" s="1" t="s">
        <v>140</v>
      </c>
      <c r="C15205" s="218">
        <v>44888</v>
      </c>
      <c r="D15205" s="218">
        <v>44879</v>
      </c>
      <c r="E15205" s="1">
        <v>4</v>
      </c>
      <c r="F15205" s="62">
        <v>94</v>
      </c>
    </row>
    <row r="15206" spans="1:6" x14ac:dyDescent="0.35">
      <c r="A15206" s="1">
        <v>118</v>
      </c>
      <c r="B15206" s="1" t="s">
        <v>140</v>
      </c>
      <c r="C15206" s="218">
        <v>44888</v>
      </c>
      <c r="D15206" s="218">
        <v>44880</v>
      </c>
      <c r="E15206" s="1">
        <v>3</v>
      </c>
      <c r="F15206" s="62">
        <v>71.23</v>
      </c>
    </row>
    <row r="15207" spans="1:6" x14ac:dyDescent="0.35">
      <c r="A15207" s="1">
        <v>118</v>
      </c>
      <c r="B15207" s="1" t="s">
        <v>140</v>
      </c>
      <c r="C15207" s="218">
        <v>44888</v>
      </c>
      <c r="D15207" s="218">
        <v>44881</v>
      </c>
      <c r="E15207" s="1">
        <v>1</v>
      </c>
      <c r="F15207" s="62">
        <v>23.07</v>
      </c>
    </row>
    <row r="15208" spans="1:6" x14ac:dyDescent="0.35">
      <c r="A15208" s="1">
        <v>118</v>
      </c>
      <c r="B15208" s="1" t="s">
        <v>140</v>
      </c>
      <c r="C15208" s="218">
        <v>44888</v>
      </c>
      <c r="D15208" s="218">
        <v>44882</v>
      </c>
      <c r="E15208" s="1">
        <v>4</v>
      </c>
      <c r="F15208" s="62">
        <v>211.02</v>
      </c>
    </row>
    <row r="15209" spans="1:6" x14ac:dyDescent="0.35">
      <c r="A15209" s="1">
        <v>118</v>
      </c>
      <c r="B15209" s="1" t="s">
        <v>140</v>
      </c>
      <c r="C15209" s="218">
        <v>44888</v>
      </c>
      <c r="D15209" s="218">
        <v>44886</v>
      </c>
      <c r="E15209" s="1">
        <v>4</v>
      </c>
      <c r="F15209" s="62">
        <v>123.3</v>
      </c>
    </row>
    <row r="15210" spans="1:6" x14ac:dyDescent="0.35">
      <c r="A15210" s="1">
        <v>118</v>
      </c>
      <c r="B15210" s="1" t="s">
        <v>140</v>
      </c>
      <c r="C15210" s="218">
        <v>44888</v>
      </c>
      <c r="D15210" s="218">
        <v>44888</v>
      </c>
      <c r="E15210" s="1">
        <v>1</v>
      </c>
      <c r="F15210" s="62">
        <v>23.76</v>
      </c>
    </row>
    <row r="15211" spans="1:6" x14ac:dyDescent="0.35">
      <c r="A15211" s="1">
        <v>118</v>
      </c>
      <c r="B15211" s="1" t="s">
        <v>140</v>
      </c>
      <c r="C15211" s="218">
        <v>44889</v>
      </c>
      <c r="D15211" s="218">
        <v>44881</v>
      </c>
      <c r="E15211" s="1">
        <v>1</v>
      </c>
      <c r="F15211" s="62">
        <v>23.71</v>
      </c>
    </row>
    <row r="15212" spans="1:6" x14ac:dyDescent="0.35">
      <c r="A15212" s="1">
        <v>118</v>
      </c>
      <c r="B15212" s="1" t="s">
        <v>140</v>
      </c>
      <c r="C15212" s="218">
        <v>44889</v>
      </c>
      <c r="D15212" s="218">
        <v>44882</v>
      </c>
      <c r="E15212" s="1">
        <v>4</v>
      </c>
      <c r="F15212" s="62">
        <v>154.38999999999999</v>
      </c>
    </row>
    <row r="15213" spans="1:6" x14ac:dyDescent="0.35">
      <c r="A15213" s="1">
        <v>118</v>
      </c>
      <c r="B15213" s="1" t="s">
        <v>140</v>
      </c>
      <c r="C15213" s="218">
        <v>44889</v>
      </c>
      <c r="D15213" s="218">
        <v>44886</v>
      </c>
      <c r="E15213" s="1">
        <v>1</v>
      </c>
      <c r="F15213" s="62">
        <v>23.66</v>
      </c>
    </row>
    <row r="15214" spans="1:6" x14ac:dyDescent="0.35">
      <c r="A15214" s="1">
        <v>118</v>
      </c>
      <c r="B15214" s="1" t="s">
        <v>140</v>
      </c>
      <c r="C15214" s="218">
        <v>44889</v>
      </c>
      <c r="D15214" s="218">
        <v>44887</v>
      </c>
      <c r="E15214" s="1">
        <v>3</v>
      </c>
      <c r="F15214" s="62">
        <v>130.43</v>
      </c>
    </row>
    <row r="15215" spans="1:6" x14ac:dyDescent="0.35">
      <c r="A15215" s="1">
        <v>118</v>
      </c>
      <c r="B15215" s="1" t="s">
        <v>140</v>
      </c>
      <c r="C15215" s="218">
        <v>44889</v>
      </c>
      <c r="D15215" s="218">
        <v>44888</v>
      </c>
      <c r="E15215" s="1">
        <v>4</v>
      </c>
      <c r="F15215" s="62">
        <v>93.55</v>
      </c>
    </row>
    <row r="15216" spans="1:6" x14ac:dyDescent="0.35">
      <c r="A15216" s="1">
        <v>118</v>
      </c>
      <c r="B15216" s="1" t="s">
        <v>140</v>
      </c>
      <c r="C15216" s="218">
        <v>44889</v>
      </c>
      <c r="D15216" s="218">
        <v>44889</v>
      </c>
      <c r="E15216" s="1">
        <v>9</v>
      </c>
      <c r="F15216" s="62">
        <v>272.64</v>
      </c>
    </row>
    <row r="15217" spans="1:6" x14ac:dyDescent="0.35">
      <c r="A15217" s="1">
        <v>118</v>
      </c>
      <c r="B15217" s="1" t="s">
        <v>140</v>
      </c>
      <c r="C15217" s="218">
        <v>44890</v>
      </c>
      <c r="D15217" s="218">
        <v>44888</v>
      </c>
      <c r="E15217" s="1">
        <v>1</v>
      </c>
      <c r="F15217" s="62">
        <v>23.76</v>
      </c>
    </row>
    <row r="15218" spans="1:6" x14ac:dyDescent="0.35">
      <c r="A15218" s="1">
        <v>118</v>
      </c>
      <c r="B15218" s="1" t="s">
        <v>140</v>
      </c>
      <c r="C15218" s="218">
        <v>44890</v>
      </c>
      <c r="D15218" s="218">
        <v>44889</v>
      </c>
      <c r="E15218" s="1">
        <v>1</v>
      </c>
      <c r="F15218" s="62">
        <v>53.16</v>
      </c>
    </row>
    <row r="15219" spans="1:6" x14ac:dyDescent="0.35">
      <c r="A15219" s="1">
        <v>118</v>
      </c>
      <c r="B15219" s="1" t="s">
        <v>140</v>
      </c>
      <c r="C15219" s="218">
        <v>44890</v>
      </c>
      <c r="D15219" s="218">
        <v>44890</v>
      </c>
      <c r="E15219" s="1">
        <v>27</v>
      </c>
      <c r="F15219" s="62">
        <v>898.37</v>
      </c>
    </row>
    <row r="15220" spans="1:6" x14ac:dyDescent="0.35">
      <c r="A15220" s="1">
        <v>118</v>
      </c>
      <c r="B15220" s="1" t="s">
        <v>140</v>
      </c>
      <c r="C15220" s="218">
        <v>44891</v>
      </c>
      <c r="D15220" s="218">
        <v>44888</v>
      </c>
      <c r="E15220" s="1">
        <v>1</v>
      </c>
      <c r="F15220" s="62">
        <v>23.66</v>
      </c>
    </row>
    <row r="15221" spans="1:6" x14ac:dyDescent="0.35">
      <c r="A15221" s="1">
        <v>118</v>
      </c>
      <c r="B15221" s="1" t="s">
        <v>140</v>
      </c>
      <c r="C15221" s="218">
        <v>44891</v>
      </c>
      <c r="D15221" s="218">
        <v>44890</v>
      </c>
      <c r="E15221" s="1">
        <v>4</v>
      </c>
      <c r="F15221" s="62">
        <v>94.79</v>
      </c>
    </row>
    <row r="15222" spans="1:6" x14ac:dyDescent="0.35">
      <c r="A15222" s="1">
        <v>118</v>
      </c>
      <c r="B15222" s="1" t="s">
        <v>140</v>
      </c>
      <c r="C15222" s="218">
        <v>44891</v>
      </c>
      <c r="D15222" s="218">
        <v>44891</v>
      </c>
      <c r="E15222" s="1">
        <v>23</v>
      </c>
      <c r="F15222" s="62">
        <v>861.68</v>
      </c>
    </row>
    <row r="15223" spans="1:6" x14ac:dyDescent="0.35">
      <c r="A15223" s="1">
        <v>118</v>
      </c>
      <c r="B15223" s="1" t="s">
        <v>140</v>
      </c>
      <c r="C15223" s="218">
        <v>44892</v>
      </c>
      <c r="D15223" s="218">
        <v>44889</v>
      </c>
      <c r="E15223" s="1">
        <v>1</v>
      </c>
      <c r="F15223" s="62">
        <v>53.41</v>
      </c>
    </row>
    <row r="15224" spans="1:6" x14ac:dyDescent="0.35">
      <c r="A15224" s="1">
        <v>118</v>
      </c>
      <c r="B15224" s="1" t="s">
        <v>140</v>
      </c>
      <c r="C15224" s="218">
        <v>44892</v>
      </c>
      <c r="D15224" s="218">
        <v>44891</v>
      </c>
      <c r="E15224" s="1">
        <v>13</v>
      </c>
      <c r="F15224" s="62">
        <v>457.23</v>
      </c>
    </row>
    <row r="15225" spans="1:6" x14ac:dyDescent="0.35">
      <c r="A15225" s="1">
        <v>118</v>
      </c>
      <c r="B15225" s="1" t="s">
        <v>140</v>
      </c>
      <c r="C15225" s="218">
        <v>44892</v>
      </c>
      <c r="D15225" s="218">
        <v>44892</v>
      </c>
      <c r="E15225" s="1">
        <v>23</v>
      </c>
      <c r="F15225" s="62">
        <v>868.87</v>
      </c>
    </row>
    <row r="15226" spans="1:6" x14ac:dyDescent="0.35">
      <c r="A15226" s="1">
        <v>118</v>
      </c>
      <c r="B15226" s="1" t="s">
        <v>140</v>
      </c>
      <c r="C15226" s="218">
        <v>44893</v>
      </c>
      <c r="D15226" s="218">
        <v>44891</v>
      </c>
      <c r="E15226" s="1">
        <v>4</v>
      </c>
      <c r="F15226" s="62">
        <v>206.95</v>
      </c>
    </row>
    <row r="15227" spans="1:6" x14ac:dyDescent="0.35">
      <c r="A15227" s="1">
        <v>118</v>
      </c>
      <c r="B15227" s="1" t="s">
        <v>140</v>
      </c>
      <c r="C15227" s="218">
        <v>44893</v>
      </c>
      <c r="D15227" s="218">
        <v>44892</v>
      </c>
      <c r="E15227" s="1">
        <v>4</v>
      </c>
      <c r="F15227" s="62">
        <v>141.81</v>
      </c>
    </row>
    <row r="15228" spans="1:6" x14ac:dyDescent="0.35">
      <c r="A15228" s="1">
        <v>118</v>
      </c>
      <c r="B15228" s="1" t="s">
        <v>140</v>
      </c>
      <c r="C15228" s="218">
        <v>44893</v>
      </c>
      <c r="D15228" s="218">
        <v>44893</v>
      </c>
      <c r="E15228" s="1">
        <v>20</v>
      </c>
      <c r="F15228" s="62">
        <v>676.5</v>
      </c>
    </row>
    <row r="15229" spans="1:6" x14ac:dyDescent="0.35">
      <c r="A15229" s="1">
        <v>118</v>
      </c>
      <c r="B15229" s="1" t="s">
        <v>140</v>
      </c>
      <c r="C15229" s="218">
        <v>44894</v>
      </c>
      <c r="D15229" s="218">
        <v>44891</v>
      </c>
      <c r="E15229" s="1">
        <v>4</v>
      </c>
      <c r="F15229" s="62">
        <v>181.96</v>
      </c>
    </row>
    <row r="15230" spans="1:6" x14ac:dyDescent="0.35">
      <c r="A15230" s="1">
        <v>118</v>
      </c>
      <c r="B15230" s="1" t="s">
        <v>140</v>
      </c>
      <c r="C15230" s="218">
        <v>44894</v>
      </c>
      <c r="D15230" s="218">
        <v>44893</v>
      </c>
      <c r="E15230" s="1">
        <v>6</v>
      </c>
      <c r="F15230" s="62">
        <v>228.34</v>
      </c>
    </row>
    <row r="15231" spans="1:6" x14ac:dyDescent="0.35">
      <c r="A15231" s="1">
        <v>118</v>
      </c>
      <c r="B15231" s="1" t="s">
        <v>140</v>
      </c>
      <c r="C15231" s="218">
        <v>44894</v>
      </c>
      <c r="D15231" s="218">
        <v>44894</v>
      </c>
      <c r="E15231" s="1">
        <v>17</v>
      </c>
      <c r="F15231" s="62">
        <v>476.88</v>
      </c>
    </row>
    <row r="15232" spans="1:6" x14ac:dyDescent="0.35">
      <c r="A15232" s="1">
        <v>118</v>
      </c>
      <c r="B15232" s="1" t="s">
        <v>140</v>
      </c>
      <c r="C15232" s="218">
        <v>44895</v>
      </c>
      <c r="D15232" s="218">
        <v>44891</v>
      </c>
      <c r="E15232" s="1">
        <v>1</v>
      </c>
      <c r="F15232" s="62">
        <v>23.71</v>
      </c>
    </row>
    <row r="15233" spans="1:6" x14ac:dyDescent="0.35">
      <c r="A15233" s="1">
        <v>118</v>
      </c>
      <c r="B15233" s="1" t="s">
        <v>140</v>
      </c>
      <c r="C15233" s="218">
        <v>44895</v>
      </c>
      <c r="D15233" s="218">
        <v>44892</v>
      </c>
      <c r="E15233" s="1">
        <v>1</v>
      </c>
      <c r="F15233" s="62">
        <v>23.71</v>
      </c>
    </row>
    <row r="15234" spans="1:6" x14ac:dyDescent="0.35">
      <c r="A15234" s="1">
        <v>118</v>
      </c>
      <c r="B15234" s="1" t="s">
        <v>140</v>
      </c>
      <c r="C15234" s="218">
        <v>44895</v>
      </c>
      <c r="D15234" s="218">
        <v>44893</v>
      </c>
      <c r="E15234" s="1">
        <v>1</v>
      </c>
      <c r="F15234" s="62">
        <v>23.71</v>
      </c>
    </row>
    <row r="15235" spans="1:6" x14ac:dyDescent="0.35">
      <c r="A15235" s="1">
        <v>118</v>
      </c>
      <c r="B15235" s="1" t="s">
        <v>140</v>
      </c>
      <c r="C15235" s="218">
        <v>44895</v>
      </c>
      <c r="D15235" s="218">
        <v>44894</v>
      </c>
      <c r="E15235" s="1">
        <v>5</v>
      </c>
      <c r="F15235" s="62">
        <v>231.12</v>
      </c>
    </row>
    <row r="15236" spans="1:6" x14ac:dyDescent="0.35">
      <c r="A15236" s="1">
        <v>118</v>
      </c>
      <c r="B15236" s="1" t="s">
        <v>140</v>
      </c>
      <c r="C15236" s="218">
        <v>44895</v>
      </c>
      <c r="D15236" s="218">
        <v>44895</v>
      </c>
      <c r="E15236" s="1">
        <v>11</v>
      </c>
      <c r="F15236" s="62">
        <v>378.07</v>
      </c>
    </row>
    <row r="15237" spans="1:6" x14ac:dyDescent="0.35">
      <c r="A15237" s="1">
        <v>118</v>
      </c>
      <c r="B15237" s="1" t="s">
        <v>140</v>
      </c>
      <c r="C15237" s="218">
        <v>44896</v>
      </c>
      <c r="D15237" s="218">
        <v>44893</v>
      </c>
      <c r="E15237" s="1">
        <v>2</v>
      </c>
      <c r="F15237" s="62">
        <v>76.819999999999993</v>
      </c>
    </row>
    <row r="15238" spans="1:6" x14ac:dyDescent="0.35">
      <c r="A15238" s="1">
        <v>118</v>
      </c>
      <c r="B15238" s="1" t="s">
        <v>140</v>
      </c>
      <c r="C15238" s="218">
        <v>44896</v>
      </c>
      <c r="D15238" s="218">
        <v>44894</v>
      </c>
      <c r="E15238" s="1">
        <v>4</v>
      </c>
      <c r="F15238" s="62">
        <v>147.11000000000001</v>
      </c>
    </row>
    <row r="15239" spans="1:6" x14ac:dyDescent="0.35">
      <c r="A15239" s="1">
        <v>118</v>
      </c>
      <c r="B15239" s="1" t="s">
        <v>140</v>
      </c>
      <c r="C15239" s="218">
        <v>44896</v>
      </c>
      <c r="D15239" s="218">
        <v>44895</v>
      </c>
      <c r="E15239" s="1">
        <v>4</v>
      </c>
      <c r="F15239" s="62">
        <v>177.26</v>
      </c>
    </row>
    <row r="15240" spans="1:6" x14ac:dyDescent="0.35">
      <c r="A15240" s="1">
        <v>118</v>
      </c>
      <c r="B15240" s="1" t="s">
        <v>140</v>
      </c>
      <c r="C15240" s="218">
        <v>44896</v>
      </c>
      <c r="D15240" s="218">
        <v>44896</v>
      </c>
      <c r="E15240" s="1">
        <v>2</v>
      </c>
      <c r="F15240" s="62">
        <v>76.23</v>
      </c>
    </row>
    <row r="15241" spans="1:6" x14ac:dyDescent="0.35">
      <c r="A15241" s="1">
        <v>118</v>
      </c>
      <c r="B15241" s="1" t="s">
        <v>140</v>
      </c>
      <c r="C15241" s="218">
        <v>44897</v>
      </c>
      <c r="D15241" s="218">
        <v>44893</v>
      </c>
      <c r="E15241" s="1">
        <v>3</v>
      </c>
      <c r="F15241" s="62">
        <v>101.33</v>
      </c>
    </row>
    <row r="15242" spans="1:6" x14ac:dyDescent="0.35">
      <c r="A15242" s="1">
        <v>118</v>
      </c>
      <c r="B15242" s="1" t="s">
        <v>140</v>
      </c>
      <c r="C15242" s="218">
        <v>44897</v>
      </c>
      <c r="D15242" s="218">
        <v>44894</v>
      </c>
      <c r="E15242" s="1">
        <v>9</v>
      </c>
      <c r="F15242" s="62">
        <v>291.64999999999998</v>
      </c>
    </row>
    <row r="15243" spans="1:6" x14ac:dyDescent="0.35">
      <c r="A15243" s="1">
        <v>118</v>
      </c>
      <c r="B15243" s="1" t="s">
        <v>140</v>
      </c>
      <c r="C15243" s="218">
        <v>44897</v>
      </c>
      <c r="D15243" s="218">
        <v>44895</v>
      </c>
      <c r="E15243" s="1">
        <v>9</v>
      </c>
      <c r="F15243" s="62">
        <v>288.52</v>
      </c>
    </row>
    <row r="15244" spans="1:6" x14ac:dyDescent="0.35">
      <c r="A15244" s="1">
        <v>118</v>
      </c>
      <c r="B15244" s="1" t="s">
        <v>140</v>
      </c>
      <c r="C15244" s="218">
        <v>44897</v>
      </c>
      <c r="D15244" s="218">
        <v>44896</v>
      </c>
      <c r="E15244" s="1">
        <v>4</v>
      </c>
      <c r="F15244" s="62">
        <v>88.36</v>
      </c>
    </row>
    <row r="15245" spans="1:6" x14ac:dyDescent="0.35">
      <c r="A15245" s="1">
        <v>118</v>
      </c>
      <c r="B15245" s="1" t="s">
        <v>140</v>
      </c>
      <c r="C15245" s="218">
        <v>44897</v>
      </c>
      <c r="D15245" s="218">
        <v>44897</v>
      </c>
      <c r="E15245" s="1">
        <v>1</v>
      </c>
      <c r="F15245" s="62">
        <v>51.88</v>
      </c>
    </row>
    <row r="15246" spans="1:6" x14ac:dyDescent="0.35">
      <c r="A15246" s="1">
        <v>118</v>
      </c>
      <c r="B15246" s="1" t="s">
        <v>140</v>
      </c>
      <c r="C15246" s="218">
        <v>44898</v>
      </c>
      <c r="D15246" s="218">
        <v>44894</v>
      </c>
      <c r="E15246" s="1">
        <v>4</v>
      </c>
      <c r="F15246" s="62">
        <v>93.45</v>
      </c>
    </row>
    <row r="15247" spans="1:6" x14ac:dyDescent="0.35">
      <c r="A15247" s="1">
        <v>118</v>
      </c>
      <c r="B15247" s="1" t="s">
        <v>140</v>
      </c>
      <c r="C15247" s="218">
        <v>44898</v>
      </c>
      <c r="D15247" s="218">
        <v>44895</v>
      </c>
      <c r="E15247" s="1">
        <v>4</v>
      </c>
      <c r="F15247" s="62">
        <v>183.46</v>
      </c>
    </row>
    <row r="15248" spans="1:6" x14ac:dyDescent="0.35">
      <c r="A15248" s="1">
        <v>118</v>
      </c>
      <c r="B15248" s="1" t="s">
        <v>140</v>
      </c>
      <c r="C15248" s="218">
        <v>44898</v>
      </c>
      <c r="D15248" s="218">
        <v>44896</v>
      </c>
      <c r="E15248" s="1">
        <v>7</v>
      </c>
      <c r="F15248" s="62">
        <v>282.19</v>
      </c>
    </row>
    <row r="15249" spans="1:6" x14ac:dyDescent="0.35">
      <c r="A15249" s="1">
        <v>118</v>
      </c>
      <c r="B15249" s="1" t="s">
        <v>140</v>
      </c>
      <c r="C15249" s="218">
        <v>44898</v>
      </c>
      <c r="D15249" s="218">
        <v>44897</v>
      </c>
      <c r="E15249" s="1">
        <v>4</v>
      </c>
      <c r="F15249" s="62">
        <v>183.45</v>
      </c>
    </row>
    <row r="15250" spans="1:6" x14ac:dyDescent="0.35">
      <c r="A15250" s="1">
        <v>118</v>
      </c>
      <c r="B15250" s="1" t="s">
        <v>140</v>
      </c>
      <c r="C15250" s="218">
        <v>44899</v>
      </c>
      <c r="D15250" s="218">
        <v>44895</v>
      </c>
      <c r="E15250" s="1">
        <v>4</v>
      </c>
      <c r="F15250" s="62">
        <v>122.06</v>
      </c>
    </row>
    <row r="15251" spans="1:6" x14ac:dyDescent="0.35">
      <c r="A15251" s="1">
        <v>118</v>
      </c>
      <c r="B15251" s="1" t="s">
        <v>140</v>
      </c>
      <c r="C15251" s="218">
        <v>44899</v>
      </c>
      <c r="D15251" s="218">
        <v>44896</v>
      </c>
      <c r="E15251" s="1">
        <v>13</v>
      </c>
      <c r="F15251" s="62">
        <v>603.51</v>
      </c>
    </row>
    <row r="15252" spans="1:6" x14ac:dyDescent="0.35">
      <c r="A15252" s="1">
        <v>118</v>
      </c>
      <c r="B15252" s="1" t="s">
        <v>140</v>
      </c>
      <c r="C15252" s="218">
        <v>44899</v>
      </c>
      <c r="D15252" s="218">
        <v>44897</v>
      </c>
      <c r="E15252" s="1">
        <v>8</v>
      </c>
      <c r="F15252" s="62">
        <v>276.55</v>
      </c>
    </row>
    <row r="15253" spans="1:6" x14ac:dyDescent="0.35">
      <c r="A15253" s="1">
        <v>118</v>
      </c>
      <c r="B15253" s="1" t="s">
        <v>140</v>
      </c>
      <c r="C15253" s="218">
        <v>44899</v>
      </c>
      <c r="D15253" s="218">
        <v>44899</v>
      </c>
      <c r="E15253" s="1">
        <v>18</v>
      </c>
      <c r="F15253" s="62">
        <v>540.17999999999995</v>
      </c>
    </row>
    <row r="15254" spans="1:6" x14ac:dyDescent="0.35">
      <c r="A15254" s="1">
        <v>118</v>
      </c>
      <c r="B15254" s="1" t="s">
        <v>140</v>
      </c>
      <c r="C15254" s="218">
        <v>44900</v>
      </c>
      <c r="D15254" s="218">
        <v>44896</v>
      </c>
      <c r="E15254" s="1">
        <v>2</v>
      </c>
      <c r="F15254" s="62">
        <v>100.03</v>
      </c>
    </row>
    <row r="15255" spans="1:6" x14ac:dyDescent="0.35">
      <c r="A15255" s="1">
        <v>118</v>
      </c>
      <c r="B15255" s="1" t="s">
        <v>140</v>
      </c>
      <c r="C15255" s="218">
        <v>44900</v>
      </c>
      <c r="D15255" s="218">
        <v>44897</v>
      </c>
      <c r="E15255" s="1">
        <v>3</v>
      </c>
      <c r="F15255" s="62">
        <v>100.33</v>
      </c>
    </row>
    <row r="15256" spans="1:6" x14ac:dyDescent="0.35">
      <c r="A15256" s="1">
        <v>118</v>
      </c>
      <c r="B15256" s="1" t="s">
        <v>140</v>
      </c>
      <c r="C15256" s="218">
        <v>44900</v>
      </c>
      <c r="D15256" s="218">
        <v>44899</v>
      </c>
      <c r="E15256" s="1">
        <v>7</v>
      </c>
      <c r="F15256" s="62">
        <v>194.83</v>
      </c>
    </row>
    <row r="15257" spans="1:6" x14ac:dyDescent="0.35">
      <c r="A15257" s="1">
        <v>118</v>
      </c>
      <c r="B15257" s="1" t="s">
        <v>140</v>
      </c>
      <c r="C15257" s="218">
        <v>44900</v>
      </c>
      <c r="D15257" s="218">
        <v>44900</v>
      </c>
      <c r="E15257" s="1">
        <v>24</v>
      </c>
      <c r="F15257" s="62">
        <v>796.73</v>
      </c>
    </row>
    <row r="15258" spans="1:6" x14ac:dyDescent="0.35">
      <c r="A15258" s="1">
        <v>118</v>
      </c>
      <c r="B15258" s="1" t="s">
        <v>140</v>
      </c>
      <c r="C15258" s="218">
        <v>44901</v>
      </c>
      <c r="D15258" s="218">
        <v>44899</v>
      </c>
      <c r="E15258" s="1">
        <v>2</v>
      </c>
      <c r="F15258" s="62">
        <v>76.92</v>
      </c>
    </row>
    <row r="15259" spans="1:6" x14ac:dyDescent="0.35">
      <c r="A15259" s="1">
        <v>118</v>
      </c>
      <c r="B15259" s="1" t="s">
        <v>140</v>
      </c>
      <c r="C15259" s="218">
        <v>44901</v>
      </c>
      <c r="D15259" s="218">
        <v>44900</v>
      </c>
      <c r="E15259" s="1">
        <v>2</v>
      </c>
      <c r="F15259" s="62">
        <v>77.17</v>
      </c>
    </row>
    <row r="15260" spans="1:6" x14ac:dyDescent="0.35">
      <c r="A15260" s="1">
        <v>118</v>
      </c>
      <c r="B15260" s="1" t="s">
        <v>140</v>
      </c>
      <c r="C15260" s="218">
        <v>44901</v>
      </c>
      <c r="D15260" s="218">
        <v>44901</v>
      </c>
      <c r="E15260" s="1">
        <v>14</v>
      </c>
      <c r="F15260" s="62">
        <v>573.5</v>
      </c>
    </row>
    <row r="15261" spans="1:6" x14ac:dyDescent="0.35">
      <c r="A15261" s="1">
        <v>118</v>
      </c>
      <c r="B15261" s="1" t="s">
        <v>140</v>
      </c>
      <c r="C15261" s="218">
        <v>44902</v>
      </c>
      <c r="D15261" s="218">
        <v>44901</v>
      </c>
      <c r="E15261" s="1">
        <v>4</v>
      </c>
      <c r="F15261" s="62">
        <v>124.29</v>
      </c>
    </row>
    <row r="15262" spans="1:6" x14ac:dyDescent="0.35">
      <c r="A15262" s="1">
        <v>118</v>
      </c>
      <c r="B15262" s="1" t="s">
        <v>140</v>
      </c>
      <c r="C15262" s="218">
        <v>44902</v>
      </c>
      <c r="D15262" s="218">
        <v>44902</v>
      </c>
      <c r="E15262" s="1">
        <v>16</v>
      </c>
      <c r="F15262" s="62">
        <v>557.37</v>
      </c>
    </row>
    <row r="15263" spans="1:6" x14ac:dyDescent="0.35">
      <c r="A15263" s="1">
        <v>118</v>
      </c>
      <c r="B15263" s="1" t="s">
        <v>140</v>
      </c>
      <c r="C15263" s="218">
        <v>44903</v>
      </c>
      <c r="D15263" s="218">
        <v>44901</v>
      </c>
      <c r="E15263" s="1">
        <v>1</v>
      </c>
      <c r="F15263" s="62">
        <v>54.25</v>
      </c>
    </row>
    <row r="15264" spans="1:6" x14ac:dyDescent="0.35">
      <c r="A15264" s="1">
        <v>118</v>
      </c>
      <c r="B15264" s="1" t="s">
        <v>140</v>
      </c>
      <c r="C15264" s="218">
        <v>44903</v>
      </c>
      <c r="D15264" s="218">
        <v>44902</v>
      </c>
      <c r="E15264" s="1">
        <v>1</v>
      </c>
      <c r="F15264" s="62">
        <v>17.920000000000002</v>
      </c>
    </row>
    <row r="15265" spans="1:6" x14ac:dyDescent="0.35">
      <c r="A15265" s="1">
        <v>118</v>
      </c>
      <c r="B15265" s="1" t="s">
        <v>140</v>
      </c>
      <c r="C15265" s="218">
        <v>44903</v>
      </c>
      <c r="D15265" s="218">
        <v>44903</v>
      </c>
      <c r="E15265" s="1">
        <v>15</v>
      </c>
      <c r="F15265" s="62">
        <v>563.79</v>
      </c>
    </row>
    <row r="15266" spans="1:6" x14ac:dyDescent="0.35">
      <c r="A15266" s="1">
        <v>118</v>
      </c>
      <c r="B15266" s="1" t="s">
        <v>140</v>
      </c>
      <c r="C15266" s="218">
        <v>44904</v>
      </c>
      <c r="D15266" s="218">
        <v>44902</v>
      </c>
      <c r="E15266" s="1">
        <v>5</v>
      </c>
      <c r="F15266" s="62">
        <v>118.05</v>
      </c>
    </row>
    <row r="15267" spans="1:6" x14ac:dyDescent="0.35">
      <c r="A15267" s="1">
        <v>118</v>
      </c>
      <c r="B15267" s="1" t="s">
        <v>140</v>
      </c>
      <c r="C15267" s="218">
        <v>44904</v>
      </c>
      <c r="D15267" s="218">
        <v>44903</v>
      </c>
      <c r="E15267" s="1">
        <v>5</v>
      </c>
      <c r="F15267" s="62">
        <v>114.69</v>
      </c>
    </row>
    <row r="15268" spans="1:6" x14ac:dyDescent="0.35">
      <c r="A15268" s="1">
        <v>118</v>
      </c>
      <c r="B15268" s="1" t="s">
        <v>140</v>
      </c>
      <c r="C15268" s="218">
        <v>44904</v>
      </c>
      <c r="D15268" s="218">
        <v>44904</v>
      </c>
      <c r="E15268" s="1">
        <v>13</v>
      </c>
      <c r="F15268" s="62">
        <v>640.80999999999995</v>
      </c>
    </row>
    <row r="15269" spans="1:6" x14ac:dyDescent="0.35">
      <c r="A15269" s="1">
        <v>118</v>
      </c>
      <c r="B15269" s="1" t="s">
        <v>140</v>
      </c>
      <c r="C15269" s="218">
        <v>44905</v>
      </c>
      <c r="D15269" s="218">
        <v>44903</v>
      </c>
      <c r="E15269" s="1">
        <v>1</v>
      </c>
      <c r="F15269" s="62">
        <v>23.66</v>
      </c>
    </row>
    <row r="15270" spans="1:6" x14ac:dyDescent="0.35">
      <c r="A15270" s="1">
        <v>118</v>
      </c>
      <c r="B15270" s="1" t="s">
        <v>140</v>
      </c>
      <c r="C15270" s="218">
        <v>44905</v>
      </c>
      <c r="D15270" s="218">
        <v>44905</v>
      </c>
      <c r="E15270" s="1">
        <v>12</v>
      </c>
      <c r="F15270" s="62">
        <v>496.76</v>
      </c>
    </row>
    <row r="15271" spans="1:6" x14ac:dyDescent="0.35">
      <c r="A15271" s="1">
        <v>118</v>
      </c>
      <c r="B15271" s="1" t="s">
        <v>140</v>
      </c>
      <c r="C15271" s="218">
        <v>44906</v>
      </c>
      <c r="D15271" s="218">
        <v>44904</v>
      </c>
      <c r="E15271" s="1">
        <v>2</v>
      </c>
      <c r="F15271" s="62">
        <v>108.05</v>
      </c>
    </row>
    <row r="15272" spans="1:6" x14ac:dyDescent="0.35">
      <c r="A15272" s="1">
        <v>118</v>
      </c>
      <c r="B15272" s="1" t="s">
        <v>140</v>
      </c>
      <c r="C15272" s="218">
        <v>44906</v>
      </c>
      <c r="D15272" s="218">
        <v>44905</v>
      </c>
      <c r="E15272" s="1">
        <v>10</v>
      </c>
      <c r="F15272" s="62">
        <v>358.02</v>
      </c>
    </row>
    <row r="15273" spans="1:6" x14ac:dyDescent="0.35">
      <c r="A15273" s="1">
        <v>118</v>
      </c>
      <c r="B15273" s="1" t="s">
        <v>140</v>
      </c>
      <c r="C15273" s="218">
        <v>44906</v>
      </c>
      <c r="D15273" s="218">
        <v>44906</v>
      </c>
      <c r="E15273" s="1">
        <v>18</v>
      </c>
      <c r="F15273" s="62">
        <v>577.99</v>
      </c>
    </row>
    <row r="15274" spans="1:6" x14ac:dyDescent="0.35">
      <c r="A15274" s="1">
        <v>118</v>
      </c>
      <c r="B15274" s="1" t="s">
        <v>140</v>
      </c>
      <c r="C15274" s="218">
        <v>44908</v>
      </c>
      <c r="D15274" s="218">
        <v>44905</v>
      </c>
      <c r="E15274" s="1">
        <v>1</v>
      </c>
      <c r="F15274" s="62">
        <v>23.56</v>
      </c>
    </row>
    <row r="15275" spans="1:6" x14ac:dyDescent="0.35">
      <c r="A15275" s="1">
        <v>118</v>
      </c>
      <c r="B15275" s="1" t="s">
        <v>140</v>
      </c>
      <c r="C15275" s="218">
        <v>44908</v>
      </c>
      <c r="D15275" s="218">
        <v>44907</v>
      </c>
      <c r="E15275" s="1">
        <v>19</v>
      </c>
      <c r="F15275" s="62">
        <v>632.84</v>
      </c>
    </row>
    <row r="15276" spans="1:6" x14ac:dyDescent="0.35">
      <c r="A15276" s="1">
        <v>118</v>
      </c>
      <c r="B15276" s="1" t="s">
        <v>140</v>
      </c>
      <c r="C15276" s="218">
        <v>44908</v>
      </c>
      <c r="D15276" s="218">
        <v>44908</v>
      </c>
      <c r="E15276" s="1">
        <v>3</v>
      </c>
      <c r="F15276" s="62">
        <v>131.71</v>
      </c>
    </row>
    <row r="15277" spans="1:6" x14ac:dyDescent="0.35">
      <c r="A15277" s="1">
        <v>118</v>
      </c>
      <c r="B15277" s="1" t="s">
        <v>140</v>
      </c>
      <c r="C15277" s="218">
        <v>44909</v>
      </c>
      <c r="D15277" s="218">
        <v>44906</v>
      </c>
      <c r="E15277" s="1">
        <v>1</v>
      </c>
      <c r="F15277" s="62">
        <v>53.51</v>
      </c>
    </row>
    <row r="15278" spans="1:6" x14ac:dyDescent="0.35">
      <c r="A15278" s="1">
        <v>118</v>
      </c>
      <c r="B15278" s="1" t="s">
        <v>140</v>
      </c>
      <c r="C15278" s="218">
        <v>44909</v>
      </c>
      <c r="D15278" s="218">
        <v>44908</v>
      </c>
      <c r="E15278" s="1">
        <v>4</v>
      </c>
      <c r="F15278" s="62">
        <v>155.77000000000001</v>
      </c>
    </row>
    <row r="15279" spans="1:6" x14ac:dyDescent="0.35">
      <c r="A15279" s="1">
        <v>118</v>
      </c>
      <c r="B15279" s="1" t="s">
        <v>140</v>
      </c>
      <c r="C15279" s="218">
        <v>44909</v>
      </c>
      <c r="D15279" s="218">
        <v>44909</v>
      </c>
      <c r="E15279" s="1">
        <v>2</v>
      </c>
      <c r="F15279" s="62">
        <v>108</v>
      </c>
    </row>
    <row r="15280" spans="1:6" x14ac:dyDescent="0.35">
      <c r="A15280" s="1">
        <v>118</v>
      </c>
      <c r="B15280" s="1" t="s">
        <v>140</v>
      </c>
      <c r="C15280" s="218">
        <v>44910</v>
      </c>
      <c r="D15280" s="218">
        <v>44909</v>
      </c>
      <c r="E15280" s="1">
        <v>4</v>
      </c>
      <c r="F15280" s="62">
        <v>121.37</v>
      </c>
    </row>
    <row r="15281" spans="1:6" x14ac:dyDescent="0.35">
      <c r="A15281" s="1">
        <v>118</v>
      </c>
      <c r="B15281" s="1" t="s">
        <v>140</v>
      </c>
      <c r="C15281" s="218">
        <v>44910</v>
      </c>
      <c r="D15281" s="218">
        <v>44910</v>
      </c>
      <c r="E15281" s="1">
        <v>19</v>
      </c>
      <c r="F15281" s="62">
        <v>719.51</v>
      </c>
    </row>
    <row r="15282" spans="1:6" x14ac:dyDescent="0.35">
      <c r="A15282" s="1">
        <v>118</v>
      </c>
      <c r="B15282" s="1" t="s">
        <v>140</v>
      </c>
      <c r="C15282" s="218">
        <v>44911</v>
      </c>
      <c r="D15282" s="218">
        <v>44909</v>
      </c>
      <c r="E15282" s="1">
        <v>1</v>
      </c>
      <c r="F15282" s="62">
        <v>54.05</v>
      </c>
    </row>
    <row r="15283" spans="1:6" x14ac:dyDescent="0.35">
      <c r="A15283" s="1">
        <v>118</v>
      </c>
      <c r="B15283" s="1" t="s">
        <v>140</v>
      </c>
      <c r="C15283" s="218">
        <v>44911</v>
      </c>
      <c r="D15283" s="218">
        <v>44910</v>
      </c>
      <c r="E15283" s="1">
        <v>1</v>
      </c>
      <c r="F15283" s="62">
        <v>23.61</v>
      </c>
    </row>
    <row r="15284" spans="1:6" x14ac:dyDescent="0.35">
      <c r="A15284" s="1">
        <v>118</v>
      </c>
      <c r="B15284" s="1" t="s">
        <v>140</v>
      </c>
      <c r="C15284" s="218">
        <v>44911</v>
      </c>
      <c r="D15284" s="218">
        <v>44911</v>
      </c>
      <c r="E15284" s="1">
        <v>15</v>
      </c>
      <c r="F15284" s="62">
        <v>626.94000000000005</v>
      </c>
    </row>
    <row r="15285" spans="1:6" x14ac:dyDescent="0.35">
      <c r="A15285" s="1">
        <v>118</v>
      </c>
      <c r="B15285" s="1" t="s">
        <v>140</v>
      </c>
      <c r="C15285" s="218">
        <v>44912</v>
      </c>
      <c r="D15285" s="218">
        <v>44912</v>
      </c>
      <c r="E15285" s="1">
        <v>12</v>
      </c>
      <c r="F15285" s="62">
        <v>368.62</v>
      </c>
    </row>
    <row r="15286" spans="1:6" x14ac:dyDescent="0.35">
      <c r="A15286" s="1">
        <v>118</v>
      </c>
      <c r="B15286" s="1" t="s">
        <v>140</v>
      </c>
      <c r="C15286" s="218">
        <v>44913</v>
      </c>
      <c r="D15286" s="218">
        <v>44912</v>
      </c>
      <c r="E15286" s="1">
        <v>5</v>
      </c>
      <c r="F15286" s="62">
        <v>148.79</v>
      </c>
    </row>
    <row r="15287" spans="1:6" x14ac:dyDescent="0.35">
      <c r="A15287" s="1">
        <v>118</v>
      </c>
      <c r="B15287" s="1" t="s">
        <v>140</v>
      </c>
      <c r="C15287" s="218">
        <v>44913</v>
      </c>
      <c r="D15287" s="218">
        <v>44913</v>
      </c>
      <c r="E15287" s="1">
        <v>18</v>
      </c>
      <c r="F15287" s="62">
        <v>609.13</v>
      </c>
    </row>
    <row r="15288" spans="1:6" x14ac:dyDescent="0.35">
      <c r="A15288" s="1">
        <v>118</v>
      </c>
      <c r="B15288" s="1" t="s">
        <v>140</v>
      </c>
      <c r="C15288" s="218">
        <v>44914</v>
      </c>
      <c r="D15288" s="218">
        <v>44912</v>
      </c>
      <c r="E15288" s="1">
        <v>2</v>
      </c>
      <c r="F15288" s="62">
        <v>44.1</v>
      </c>
    </row>
    <row r="15289" spans="1:6" x14ac:dyDescent="0.35">
      <c r="A15289" s="1">
        <v>118</v>
      </c>
      <c r="B15289" s="1" t="s">
        <v>140</v>
      </c>
      <c r="C15289" s="218">
        <v>44914</v>
      </c>
      <c r="D15289" s="218">
        <v>44913</v>
      </c>
      <c r="E15289" s="1">
        <v>4</v>
      </c>
      <c r="F15289" s="62">
        <v>125.33</v>
      </c>
    </row>
    <row r="15290" spans="1:6" x14ac:dyDescent="0.35">
      <c r="A15290" s="1">
        <v>118</v>
      </c>
      <c r="B15290" s="1" t="s">
        <v>140</v>
      </c>
      <c r="C15290" s="218">
        <v>44914</v>
      </c>
      <c r="D15290" s="218">
        <v>44914</v>
      </c>
      <c r="E15290" s="1">
        <v>13</v>
      </c>
      <c r="F15290" s="62">
        <v>428.75</v>
      </c>
    </row>
    <row r="15291" spans="1:6" x14ac:dyDescent="0.35">
      <c r="A15291" s="1">
        <v>118</v>
      </c>
      <c r="B15291" s="1" t="s">
        <v>140</v>
      </c>
      <c r="C15291" s="218">
        <v>44915</v>
      </c>
      <c r="D15291" s="218">
        <v>44914</v>
      </c>
      <c r="E15291" s="1">
        <v>10</v>
      </c>
      <c r="F15291" s="62">
        <v>236.9</v>
      </c>
    </row>
    <row r="15292" spans="1:6" x14ac:dyDescent="0.35">
      <c r="A15292" s="1">
        <v>118</v>
      </c>
      <c r="B15292" s="1" t="s">
        <v>140</v>
      </c>
      <c r="C15292" s="218">
        <v>44915</v>
      </c>
      <c r="D15292" s="218">
        <v>44915</v>
      </c>
      <c r="E15292" s="1">
        <v>7</v>
      </c>
      <c r="F15292" s="62">
        <v>313.47000000000003</v>
      </c>
    </row>
    <row r="15293" spans="1:6" x14ac:dyDescent="0.35">
      <c r="A15293" s="1">
        <v>118</v>
      </c>
      <c r="B15293" s="1" t="s">
        <v>140</v>
      </c>
      <c r="C15293" s="218">
        <v>44916</v>
      </c>
      <c r="D15293" s="218">
        <v>44914</v>
      </c>
      <c r="E15293" s="1">
        <v>2</v>
      </c>
      <c r="F15293" s="62">
        <v>108.55</v>
      </c>
    </row>
    <row r="15294" spans="1:6" x14ac:dyDescent="0.35">
      <c r="A15294" s="1">
        <v>118</v>
      </c>
      <c r="B15294" s="1" t="s">
        <v>140</v>
      </c>
      <c r="C15294" s="218">
        <v>44916</v>
      </c>
      <c r="D15294" s="218">
        <v>44915</v>
      </c>
      <c r="E15294" s="1">
        <v>14</v>
      </c>
      <c r="F15294" s="62">
        <v>570.75</v>
      </c>
    </row>
    <row r="15295" spans="1:6" x14ac:dyDescent="0.35">
      <c r="A15295" s="1">
        <v>118</v>
      </c>
      <c r="B15295" s="1" t="s">
        <v>140</v>
      </c>
      <c r="C15295" s="218">
        <v>44916</v>
      </c>
      <c r="D15295" s="218">
        <v>44916</v>
      </c>
      <c r="E15295" s="1">
        <v>15</v>
      </c>
      <c r="F15295" s="62">
        <v>537.86</v>
      </c>
    </row>
    <row r="15296" spans="1:6" x14ac:dyDescent="0.35">
      <c r="A15296" s="1">
        <v>118</v>
      </c>
      <c r="B15296" s="1" t="s">
        <v>140</v>
      </c>
      <c r="C15296" s="218">
        <v>44917</v>
      </c>
      <c r="D15296" s="218">
        <v>44915</v>
      </c>
      <c r="E15296" s="1">
        <v>1</v>
      </c>
      <c r="F15296" s="62">
        <v>22.47</v>
      </c>
    </row>
    <row r="15297" spans="1:6" x14ac:dyDescent="0.35">
      <c r="A15297" s="1">
        <v>118</v>
      </c>
      <c r="B15297" s="1" t="s">
        <v>140</v>
      </c>
      <c r="C15297" s="218">
        <v>44917</v>
      </c>
      <c r="D15297" s="218">
        <v>44916</v>
      </c>
      <c r="E15297" s="1">
        <v>8</v>
      </c>
      <c r="F15297" s="62">
        <v>220.52</v>
      </c>
    </row>
    <row r="15298" spans="1:6" x14ac:dyDescent="0.35">
      <c r="A15298" s="1">
        <v>118</v>
      </c>
      <c r="B15298" s="1" t="s">
        <v>140</v>
      </c>
      <c r="C15298" s="218">
        <v>44918</v>
      </c>
      <c r="D15298" s="218">
        <v>44918</v>
      </c>
      <c r="E15298" s="1">
        <v>16</v>
      </c>
      <c r="F15298" s="62">
        <v>653.92999999999995</v>
      </c>
    </row>
    <row r="15299" spans="1:6" x14ac:dyDescent="0.35">
      <c r="A15299" s="1">
        <v>118</v>
      </c>
      <c r="B15299" s="1" t="s">
        <v>140</v>
      </c>
      <c r="C15299" s="218">
        <v>44919</v>
      </c>
      <c r="D15299" s="218">
        <v>44918</v>
      </c>
      <c r="E15299" s="1">
        <v>2</v>
      </c>
      <c r="F15299" s="62">
        <v>47.42</v>
      </c>
    </row>
    <row r="15300" spans="1:6" x14ac:dyDescent="0.35">
      <c r="A15300" s="1">
        <v>118</v>
      </c>
      <c r="B15300" s="1" t="s">
        <v>140</v>
      </c>
      <c r="C15300" s="218">
        <v>44919</v>
      </c>
      <c r="D15300" s="218">
        <v>44919</v>
      </c>
      <c r="E15300" s="1">
        <v>28</v>
      </c>
      <c r="F15300" s="62">
        <v>963.44</v>
      </c>
    </row>
    <row r="15301" spans="1:6" x14ac:dyDescent="0.35">
      <c r="A15301" s="1">
        <v>118</v>
      </c>
      <c r="B15301" s="1" t="s">
        <v>140</v>
      </c>
      <c r="C15301" s="218">
        <v>44920</v>
      </c>
      <c r="D15301" s="218">
        <v>44919</v>
      </c>
      <c r="E15301" s="1">
        <v>6</v>
      </c>
      <c r="F15301" s="62">
        <v>264.08</v>
      </c>
    </row>
    <row r="15302" spans="1:6" x14ac:dyDescent="0.35">
      <c r="A15302" s="1">
        <v>118</v>
      </c>
      <c r="B15302" s="1" t="s">
        <v>140</v>
      </c>
      <c r="C15302" s="218">
        <v>44920</v>
      </c>
      <c r="D15302" s="218">
        <v>44920</v>
      </c>
      <c r="E15302" s="1">
        <v>18</v>
      </c>
      <c r="F15302" s="62">
        <v>578.64</v>
      </c>
    </row>
    <row r="15303" spans="1:6" x14ac:dyDescent="0.35">
      <c r="A15303" s="1">
        <v>118</v>
      </c>
      <c r="B15303" s="1" t="s">
        <v>140</v>
      </c>
      <c r="C15303" s="218">
        <v>44921</v>
      </c>
      <c r="D15303" s="218">
        <v>44918</v>
      </c>
      <c r="E15303" s="1">
        <v>1</v>
      </c>
      <c r="F15303" s="62">
        <v>54.15</v>
      </c>
    </row>
    <row r="15304" spans="1:6" x14ac:dyDescent="0.35">
      <c r="A15304" s="1">
        <v>118</v>
      </c>
      <c r="B15304" s="1" t="s">
        <v>140</v>
      </c>
      <c r="C15304" s="218">
        <v>44921</v>
      </c>
      <c r="D15304" s="218">
        <v>44919</v>
      </c>
      <c r="E15304" s="1">
        <v>6</v>
      </c>
      <c r="F15304" s="62">
        <v>172.75</v>
      </c>
    </row>
    <row r="15305" spans="1:6" x14ac:dyDescent="0.35">
      <c r="A15305" s="1">
        <v>118</v>
      </c>
      <c r="B15305" s="1" t="s">
        <v>140</v>
      </c>
      <c r="C15305" s="218">
        <v>44921</v>
      </c>
      <c r="D15305" s="218">
        <v>44920</v>
      </c>
      <c r="E15305" s="1">
        <v>5</v>
      </c>
      <c r="F15305" s="62">
        <v>209.72</v>
      </c>
    </row>
    <row r="15306" spans="1:6" x14ac:dyDescent="0.35">
      <c r="A15306" s="1">
        <v>118</v>
      </c>
      <c r="B15306" s="1" t="s">
        <v>140</v>
      </c>
      <c r="C15306" s="218">
        <v>44921</v>
      </c>
      <c r="D15306" s="218">
        <v>44921</v>
      </c>
      <c r="E15306" s="1">
        <v>13</v>
      </c>
      <c r="F15306" s="62">
        <v>519.25</v>
      </c>
    </row>
    <row r="15307" spans="1:6" x14ac:dyDescent="0.35">
      <c r="A15307" s="1">
        <v>118</v>
      </c>
      <c r="B15307" s="1" t="s">
        <v>140</v>
      </c>
      <c r="C15307" s="218">
        <v>44922</v>
      </c>
      <c r="D15307" s="218">
        <v>44919</v>
      </c>
      <c r="E15307" s="1">
        <v>1</v>
      </c>
      <c r="F15307" s="62">
        <v>53.56</v>
      </c>
    </row>
    <row r="15308" spans="1:6" x14ac:dyDescent="0.35">
      <c r="A15308" s="1">
        <v>118</v>
      </c>
      <c r="B15308" s="1" t="s">
        <v>140</v>
      </c>
      <c r="C15308" s="218">
        <v>44922</v>
      </c>
      <c r="D15308" s="218">
        <v>44920</v>
      </c>
      <c r="E15308" s="1">
        <v>2</v>
      </c>
      <c r="F15308" s="62">
        <v>78.010000000000005</v>
      </c>
    </row>
    <row r="15309" spans="1:6" x14ac:dyDescent="0.35">
      <c r="A15309" s="1">
        <v>118</v>
      </c>
      <c r="B15309" s="1" t="s">
        <v>140</v>
      </c>
      <c r="C15309" s="218">
        <v>44922</v>
      </c>
      <c r="D15309" s="218">
        <v>44921</v>
      </c>
      <c r="E15309" s="1">
        <v>10</v>
      </c>
      <c r="F15309" s="62">
        <v>389.25</v>
      </c>
    </row>
    <row r="15310" spans="1:6" x14ac:dyDescent="0.35">
      <c r="A15310" s="1">
        <v>118</v>
      </c>
      <c r="B15310" s="1" t="s">
        <v>140</v>
      </c>
      <c r="C15310" s="218">
        <v>44922</v>
      </c>
      <c r="D15310" s="218">
        <v>44922</v>
      </c>
      <c r="E15310" s="1">
        <v>16</v>
      </c>
      <c r="F15310" s="62">
        <v>559.04</v>
      </c>
    </row>
    <row r="15311" spans="1:6" x14ac:dyDescent="0.35">
      <c r="A15311" s="1">
        <v>118</v>
      </c>
      <c r="B15311" s="1" t="s">
        <v>140</v>
      </c>
      <c r="C15311" s="218">
        <v>44923</v>
      </c>
      <c r="D15311" s="218">
        <v>44921</v>
      </c>
      <c r="E15311" s="1">
        <v>2</v>
      </c>
      <c r="F15311" s="62">
        <v>47.52</v>
      </c>
    </row>
    <row r="15312" spans="1:6" x14ac:dyDescent="0.35">
      <c r="A15312" s="1">
        <v>118</v>
      </c>
      <c r="B15312" s="1" t="s">
        <v>140</v>
      </c>
      <c r="C15312" s="218">
        <v>44923</v>
      </c>
      <c r="D15312" s="218">
        <v>44922</v>
      </c>
      <c r="E15312" s="1">
        <v>11</v>
      </c>
      <c r="F15312" s="62">
        <v>316.69</v>
      </c>
    </row>
    <row r="15313" spans="1:6" x14ac:dyDescent="0.35">
      <c r="A15313" s="1">
        <v>118</v>
      </c>
      <c r="B15313" s="1" t="s">
        <v>140</v>
      </c>
      <c r="C15313" s="218">
        <v>44923</v>
      </c>
      <c r="D15313" s="218">
        <v>44923</v>
      </c>
      <c r="E15313" s="1">
        <v>9</v>
      </c>
      <c r="F15313" s="62">
        <v>335.15</v>
      </c>
    </row>
    <row r="15314" spans="1:6" x14ac:dyDescent="0.35">
      <c r="A15314" s="1">
        <v>118</v>
      </c>
      <c r="B15314" s="1" t="s">
        <v>140</v>
      </c>
      <c r="C15314" s="218">
        <v>44924</v>
      </c>
      <c r="D15314" s="218">
        <v>44921</v>
      </c>
      <c r="E15314" s="1">
        <v>1</v>
      </c>
      <c r="F15314" s="62">
        <v>23.76</v>
      </c>
    </row>
    <row r="15315" spans="1:6" x14ac:dyDescent="0.35">
      <c r="A15315" s="1">
        <v>118</v>
      </c>
      <c r="B15315" s="1" t="s">
        <v>140</v>
      </c>
      <c r="C15315" s="218">
        <v>44924</v>
      </c>
      <c r="D15315" s="218">
        <v>44922</v>
      </c>
      <c r="E15315" s="1">
        <v>2</v>
      </c>
      <c r="F15315" s="62">
        <v>105.78</v>
      </c>
    </row>
    <row r="15316" spans="1:6" x14ac:dyDescent="0.35">
      <c r="A15316" s="1">
        <v>118</v>
      </c>
      <c r="B15316" s="1" t="s">
        <v>140</v>
      </c>
      <c r="C15316" s="218">
        <v>44924</v>
      </c>
      <c r="D15316" s="218">
        <v>44923</v>
      </c>
      <c r="E15316" s="1">
        <v>16</v>
      </c>
      <c r="F15316" s="62">
        <v>435.09</v>
      </c>
    </row>
    <row r="15317" spans="1:6" x14ac:dyDescent="0.35">
      <c r="A15317" s="1">
        <v>118</v>
      </c>
      <c r="B15317" s="1" t="s">
        <v>140</v>
      </c>
      <c r="C15317" s="218">
        <v>44924</v>
      </c>
      <c r="D15317" s="218">
        <v>44924</v>
      </c>
      <c r="E15317" s="1">
        <v>12</v>
      </c>
      <c r="F15317" s="62">
        <v>401.08</v>
      </c>
    </row>
    <row r="15318" spans="1:6" x14ac:dyDescent="0.35">
      <c r="A15318" s="1">
        <v>118</v>
      </c>
      <c r="B15318" s="1" t="s">
        <v>140</v>
      </c>
      <c r="C15318" s="218">
        <v>44925</v>
      </c>
      <c r="D15318" s="218">
        <v>44922</v>
      </c>
      <c r="E15318" s="1">
        <v>1</v>
      </c>
      <c r="F15318" s="62">
        <v>49.5</v>
      </c>
    </row>
    <row r="15319" spans="1:6" x14ac:dyDescent="0.35">
      <c r="A15319" s="1">
        <v>118</v>
      </c>
      <c r="B15319" s="1" t="s">
        <v>140</v>
      </c>
      <c r="C15319" s="218">
        <v>44925</v>
      </c>
      <c r="D15319" s="218">
        <v>44923</v>
      </c>
      <c r="E15319" s="1">
        <v>2</v>
      </c>
      <c r="F15319" s="62">
        <v>78.11</v>
      </c>
    </row>
    <row r="15320" spans="1:6" x14ac:dyDescent="0.35">
      <c r="A15320" s="1">
        <v>118</v>
      </c>
      <c r="B15320" s="1" t="s">
        <v>140</v>
      </c>
      <c r="C15320" s="218">
        <v>44925</v>
      </c>
      <c r="D15320" s="218">
        <v>44924</v>
      </c>
      <c r="E15320" s="1">
        <v>8</v>
      </c>
      <c r="F15320" s="62">
        <v>333.67</v>
      </c>
    </row>
    <row r="15321" spans="1:6" x14ac:dyDescent="0.35">
      <c r="A15321" s="1">
        <v>118</v>
      </c>
      <c r="B15321" s="1" t="s">
        <v>140</v>
      </c>
      <c r="C15321" s="218">
        <v>44925</v>
      </c>
      <c r="D15321" s="218">
        <v>44925</v>
      </c>
      <c r="E15321" s="1">
        <v>21</v>
      </c>
      <c r="F15321" s="62">
        <v>704.87</v>
      </c>
    </row>
    <row r="15322" spans="1:6" x14ac:dyDescent="0.35">
      <c r="A15322" s="1">
        <v>118</v>
      </c>
      <c r="B15322" s="1" t="s">
        <v>140</v>
      </c>
      <c r="C15322" s="218">
        <v>44926</v>
      </c>
      <c r="D15322" s="218">
        <v>44923</v>
      </c>
      <c r="E15322" s="1">
        <v>2</v>
      </c>
      <c r="F15322" s="62">
        <v>47.42</v>
      </c>
    </row>
    <row r="15323" spans="1:6" x14ac:dyDescent="0.35">
      <c r="A15323" s="1">
        <v>118</v>
      </c>
      <c r="B15323" s="1" t="s">
        <v>140</v>
      </c>
      <c r="C15323" s="218">
        <v>44926</v>
      </c>
      <c r="D15323" s="218">
        <v>44926</v>
      </c>
      <c r="E15323" s="1">
        <v>16</v>
      </c>
      <c r="F15323" s="62">
        <v>497.77</v>
      </c>
    </row>
    <row r="15324" spans="1:6" x14ac:dyDescent="0.35">
      <c r="A15324" s="1">
        <v>118</v>
      </c>
      <c r="B15324" s="1" t="s">
        <v>140</v>
      </c>
      <c r="C15324" s="218">
        <v>44928</v>
      </c>
      <c r="D15324" s="218">
        <v>44927</v>
      </c>
      <c r="E15324" s="1">
        <v>10</v>
      </c>
      <c r="F15324" s="62">
        <v>421.39</v>
      </c>
    </row>
    <row r="15325" spans="1:6" x14ac:dyDescent="0.35">
      <c r="A15325" s="1">
        <v>118</v>
      </c>
      <c r="B15325" s="1" t="s">
        <v>140</v>
      </c>
      <c r="C15325" s="218">
        <v>44928</v>
      </c>
      <c r="D15325" s="218">
        <v>44928</v>
      </c>
      <c r="E15325" s="1">
        <v>3</v>
      </c>
      <c r="F15325" s="62">
        <v>131.57</v>
      </c>
    </row>
    <row r="15326" spans="1:6" x14ac:dyDescent="0.35">
      <c r="A15326" s="1">
        <v>118</v>
      </c>
      <c r="B15326" s="1" t="s">
        <v>140</v>
      </c>
      <c r="C15326" s="218">
        <v>44929</v>
      </c>
      <c r="D15326" s="218">
        <v>44927</v>
      </c>
      <c r="E15326" s="1">
        <v>1</v>
      </c>
      <c r="F15326" s="62">
        <v>23.76</v>
      </c>
    </row>
    <row r="15327" spans="1:6" x14ac:dyDescent="0.35">
      <c r="A15327" s="1">
        <v>118</v>
      </c>
      <c r="B15327" s="1" t="s">
        <v>140</v>
      </c>
      <c r="C15327" s="218">
        <v>44929</v>
      </c>
      <c r="D15327" s="218">
        <v>44928</v>
      </c>
      <c r="E15327" s="1">
        <v>1</v>
      </c>
      <c r="F15327" s="62">
        <v>54.35</v>
      </c>
    </row>
    <row r="15328" spans="1:6" x14ac:dyDescent="0.35">
      <c r="A15328" s="1">
        <v>118</v>
      </c>
      <c r="B15328" s="1" t="s">
        <v>140</v>
      </c>
      <c r="C15328" s="218">
        <v>44929</v>
      </c>
      <c r="D15328" s="218">
        <v>44929</v>
      </c>
      <c r="E15328" s="1">
        <v>16</v>
      </c>
      <c r="F15328" s="62">
        <v>501.08</v>
      </c>
    </row>
    <row r="15329" spans="1:6" x14ac:dyDescent="0.35">
      <c r="A15329" s="1">
        <v>118</v>
      </c>
      <c r="B15329" s="1" t="s">
        <v>140</v>
      </c>
      <c r="C15329" s="218">
        <v>44930</v>
      </c>
      <c r="D15329" s="218">
        <v>44927</v>
      </c>
      <c r="E15329" s="1">
        <v>2</v>
      </c>
      <c r="F15329" s="62">
        <v>47.52</v>
      </c>
    </row>
    <row r="15330" spans="1:6" x14ac:dyDescent="0.35">
      <c r="A15330" s="1">
        <v>118</v>
      </c>
      <c r="B15330" s="1" t="s">
        <v>140</v>
      </c>
      <c r="C15330" s="218">
        <v>44930</v>
      </c>
      <c r="D15330" s="218">
        <v>44929</v>
      </c>
      <c r="E15330" s="1">
        <v>4</v>
      </c>
      <c r="F15330" s="62">
        <v>123.01</v>
      </c>
    </row>
    <row r="15331" spans="1:6" x14ac:dyDescent="0.35">
      <c r="A15331" s="1">
        <v>118</v>
      </c>
      <c r="B15331" s="1" t="s">
        <v>140</v>
      </c>
      <c r="C15331" s="218">
        <v>44930</v>
      </c>
      <c r="D15331" s="218">
        <v>44930</v>
      </c>
      <c r="E15331" s="1">
        <v>4</v>
      </c>
      <c r="F15331" s="62">
        <v>186.46</v>
      </c>
    </row>
    <row r="15332" spans="1:6" x14ac:dyDescent="0.35">
      <c r="A15332" s="1">
        <v>118</v>
      </c>
      <c r="B15332" s="1" t="s">
        <v>140</v>
      </c>
      <c r="C15332" s="218">
        <v>44931</v>
      </c>
      <c r="D15332" s="218">
        <v>44929</v>
      </c>
      <c r="E15332" s="1">
        <v>5</v>
      </c>
      <c r="F15332" s="62">
        <v>149.13999999999999</v>
      </c>
    </row>
    <row r="15333" spans="1:6" x14ac:dyDescent="0.35">
      <c r="A15333" s="1">
        <v>118</v>
      </c>
      <c r="B15333" s="1" t="s">
        <v>140</v>
      </c>
      <c r="C15333" s="218">
        <v>44931</v>
      </c>
      <c r="D15333" s="218">
        <v>44930</v>
      </c>
      <c r="E15333" s="1">
        <v>3</v>
      </c>
      <c r="F15333" s="62">
        <v>71.23</v>
      </c>
    </row>
    <row r="15334" spans="1:6" x14ac:dyDescent="0.35">
      <c r="A15334" s="1">
        <v>118</v>
      </c>
      <c r="B15334" s="1" t="s">
        <v>140</v>
      </c>
      <c r="C15334" s="218">
        <v>44931</v>
      </c>
      <c r="D15334" s="218">
        <v>44931</v>
      </c>
      <c r="E15334" s="1">
        <v>16</v>
      </c>
      <c r="F15334" s="62">
        <v>653.29</v>
      </c>
    </row>
    <row r="15335" spans="1:6" x14ac:dyDescent="0.35">
      <c r="A15335" s="1">
        <v>118</v>
      </c>
      <c r="B15335" s="1" t="s">
        <v>140</v>
      </c>
      <c r="C15335" s="218">
        <v>44932</v>
      </c>
      <c r="D15335" s="218">
        <v>44930</v>
      </c>
      <c r="E15335" s="1">
        <v>2</v>
      </c>
      <c r="F15335" s="62">
        <v>47.52</v>
      </c>
    </row>
    <row r="15336" spans="1:6" x14ac:dyDescent="0.35">
      <c r="A15336" s="1">
        <v>118</v>
      </c>
      <c r="B15336" s="1" t="s">
        <v>140</v>
      </c>
      <c r="C15336" s="218">
        <v>44932</v>
      </c>
      <c r="D15336" s="218">
        <v>44931</v>
      </c>
      <c r="E15336" s="1">
        <v>2</v>
      </c>
      <c r="F15336" s="62">
        <v>47.42</v>
      </c>
    </row>
    <row r="15337" spans="1:6" x14ac:dyDescent="0.35">
      <c r="A15337" s="1">
        <v>118</v>
      </c>
      <c r="B15337" s="1" t="s">
        <v>140</v>
      </c>
      <c r="C15337" s="218">
        <v>44932</v>
      </c>
      <c r="D15337" s="218">
        <v>44932</v>
      </c>
      <c r="E15337" s="1">
        <v>20</v>
      </c>
      <c r="F15337" s="62">
        <v>626.9</v>
      </c>
    </row>
    <row r="15338" spans="1:6" x14ac:dyDescent="0.35">
      <c r="A15338" s="1">
        <v>118</v>
      </c>
      <c r="B15338" s="1" t="s">
        <v>140</v>
      </c>
      <c r="C15338" s="218">
        <v>44933</v>
      </c>
      <c r="D15338" s="218">
        <v>44932</v>
      </c>
      <c r="E15338" s="1">
        <v>1</v>
      </c>
      <c r="F15338" s="62">
        <v>49.6</v>
      </c>
    </row>
    <row r="15339" spans="1:6" x14ac:dyDescent="0.35">
      <c r="A15339" s="1">
        <v>118</v>
      </c>
      <c r="B15339" s="1" t="s">
        <v>140</v>
      </c>
      <c r="C15339" s="218">
        <v>44933</v>
      </c>
      <c r="D15339" s="218">
        <v>44933</v>
      </c>
      <c r="E15339" s="1">
        <v>16</v>
      </c>
      <c r="F15339" s="62">
        <v>563.15</v>
      </c>
    </row>
    <row r="15340" spans="1:6" x14ac:dyDescent="0.35">
      <c r="A15340" s="1">
        <v>118</v>
      </c>
      <c r="B15340" s="1" t="s">
        <v>140</v>
      </c>
      <c r="C15340" s="218">
        <v>44934</v>
      </c>
      <c r="D15340" s="218">
        <v>44931</v>
      </c>
      <c r="E15340" s="1">
        <v>1</v>
      </c>
      <c r="F15340" s="62">
        <v>23.66</v>
      </c>
    </row>
    <row r="15341" spans="1:6" x14ac:dyDescent="0.35">
      <c r="A15341" s="1">
        <v>118</v>
      </c>
      <c r="B15341" s="1" t="s">
        <v>140</v>
      </c>
      <c r="C15341" s="218">
        <v>44934</v>
      </c>
      <c r="D15341" s="218">
        <v>44932</v>
      </c>
      <c r="E15341" s="1">
        <v>3</v>
      </c>
      <c r="F15341" s="62">
        <v>101.77</v>
      </c>
    </row>
    <row r="15342" spans="1:6" x14ac:dyDescent="0.35">
      <c r="A15342" s="1">
        <v>118</v>
      </c>
      <c r="B15342" s="1" t="s">
        <v>140</v>
      </c>
      <c r="C15342" s="218">
        <v>44934</v>
      </c>
      <c r="D15342" s="218">
        <v>44933</v>
      </c>
      <c r="E15342" s="1">
        <v>4</v>
      </c>
      <c r="F15342" s="62">
        <v>125.38</v>
      </c>
    </row>
    <row r="15343" spans="1:6" x14ac:dyDescent="0.35">
      <c r="A15343" s="1">
        <v>118</v>
      </c>
      <c r="B15343" s="1" t="s">
        <v>140</v>
      </c>
      <c r="C15343" s="218">
        <v>44934</v>
      </c>
      <c r="D15343" s="218">
        <v>44934</v>
      </c>
      <c r="E15343" s="1">
        <v>14</v>
      </c>
      <c r="F15343" s="62">
        <v>485.24</v>
      </c>
    </row>
    <row r="15344" spans="1:6" x14ac:dyDescent="0.35">
      <c r="A15344" s="1">
        <v>118</v>
      </c>
      <c r="B15344" s="1" t="s">
        <v>140</v>
      </c>
      <c r="C15344" s="218">
        <v>44935</v>
      </c>
      <c r="D15344" s="218">
        <v>44933</v>
      </c>
      <c r="E15344" s="1">
        <v>4</v>
      </c>
      <c r="F15344" s="62">
        <v>94.84</v>
      </c>
    </row>
    <row r="15345" spans="1:6" x14ac:dyDescent="0.35">
      <c r="A15345" s="1">
        <v>118</v>
      </c>
      <c r="B15345" s="1" t="s">
        <v>140</v>
      </c>
      <c r="C15345" s="218">
        <v>44935</v>
      </c>
      <c r="D15345" s="218">
        <v>44934</v>
      </c>
      <c r="E15345" s="1">
        <v>7</v>
      </c>
      <c r="F15345" s="62">
        <v>227.05</v>
      </c>
    </row>
    <row r="15346" spans="1:6" x14ac:dyDescent="0.35">
      <c r="A15346" s="1">
        <v>118</v>
      </c>
      <c r="B15346" s="1" t="s">
        <v>140</v>
      </c>
      <c r="C15346" s="218">
        <v>44935</v>
      </c>
      <c r="D15346" s="218">
        <v>44935</v>
      </c>
      <c r="E15346" s="1">
        <v>6</v>
      </c>
      <c r="F15346" s="62">
        <v>203.74</v>
      </c>
    </row>
    <row r="15347" spans="1:6" x14ac:dyDescent="0.35">
      <c r="A15347" s="1">
        <v>118</v>
      </c>
      <c r="B15347" s="1" t="s">
        <v>140</v>
      </c>
      <c r="C15347" s="218">
        <v>44936</v>
      </c>
      <c r="D15347" s="218">
        <v>44934</v>
      </c>
      <c r="E15347" s="1">
        <v>5</v>
      </c>
      <c r="F15347" s="62">
        <v>118.7</v>
      </c>
    </row>
    <row r="15348" spans="1:6" x14ac:dyDescent="0.35">
      <c r="A15348" s="1">
        <v>118</v>
      </c>
      <c r="B15348" s="1" t="s">
        <v>140</v>
      </c>
      <c r="C15348" s="218">
        <v>44936</v>
      </c>
      <c r="D15348" s="218">
        <v>44935</v>
      </c>
      <c r="E15348" s="1">
        <v>5</v>
      </c>
      <c r="F15348" s="62">
        <v>179.58</v>
      </c>
    </row>
    <row r="15349" spans="1:6" x14ac:dyDescent="0.35">
      <c r="A15349" s="1">
        <v>118</v>
      </c>
      <c r="B15349" s="1" t="s">
        <v>140</v>
      </c>
      <c r="C15349" s="218">
        <v>44936</v>
      </c>
      <c r="D15349" s="218">
        <v>44936</v>
      </c>
      <c r="E15349" s="1">
        <v>13</v>
      </c>
      <c r="F15349" s="62">
        <v>483.11</v>
      </c>
    </row>
    <row r="15350" spans="1:6" x14ac:dyDescent="0.35">
      <c r="A15350" s="1">
        <v>118</v>
      </c>
      <c r="B15350" s="1" t="s">
        <v>140</v>
      </c>
      <c r="C15350" s="218">
        <v>44937</v>
      </c>
      <c r="D15350" s="218">
        <v>44934</v>
      </c>
      <c r="E15350" s="1">
        <v>1</v>
      </c>
      <c r="F15350" s="62">
        <v>54.4</v>
      </c>
    </row>
    <row r="15351" spans="1:6" x14ac:dyDescent="0.35">
      <c r="A15351" s="1">
        <v>118</v>
      </c>
      <c r="B15351" s="1" t="s">
        <v>140</v>
      </c>
      <c r="C15351" s="218">
        <v>44937</v>
      </c>
      <c r="D15351" s="218">
        <v>44935</v>
      </c>
      <c r="E15351" s="1">
        <v>1</v>
      </c>
      <c r="F15351" s="62">
        <v>23.76</v>
      </c>
    </row>
    <row r="15352" spans="1:6" x14ac:dyDescent="0.35">
      <c r="A15352" s="1">
        <v>118</v>
      </c>
      <c r="B15352" s="1" t="s">
        <v>140</v>
      </c>
      <c r="C15352" s="218">
        <v>44937</v>
      </c>
      <c r="D15352" s="218">
        <v>44936</v>
      </c>
      <c r="E15352" s="1">
        <v>2</v>
      </c>
      <c r="F15352" s="62">
        <v>47.52</v>
      </c>
    </row>
    <row r="15353" spans="1:6" x14ac:dyDescent="0.35">
      <c r="A15353" s="1">
        <v>118</v>
      </c>
      <c r="B15353" s="1" t="s">
        <v>140</v>
      </c>
      <c r="C15353" s="218">
        <v>44937</v>
      </c>
      <c r="D15353" s="218">
        <v>44937</v>
      </c>
      <c r="E15353" s="1">
        <v>14</v>
      </c>
      <c r="F15353" s="62">
        <v>574.34</v>
      </c>
    </row>
    <row r="15354" spans="1:6" x14ac:dyDescent="0.35">
      <c r="A15354" s="1">
        <v>118</v>
      </c>
      <c r="B15354" s="1" t="s">
        <v>140</v>
      </c>
      <c r="C15354" s="218">
        <v>44938</v>
      </c>
      <c r="D15354" s="218">
        <v>44936</v>
      </c>
      <c r="E15354" s="1">
        <v>3</v>
      </c>
      <c r="F15354" s="62">
        <v>99.3</v>
      </c>
    </row>
    <row r="15355" spans="1:6" x14ac:dyDescent="0.35">
      <c r="A15355" s="1">
        <v>118</v>
      </c>
      <c r="B15355" s="1" t="s">
        <v>140</v>
      </c>
      <c r="C15355" s="218">
        <v>44938</v>
      </c>
      <c r="D15355" s="218">
        <v>44937</v>
      </c>
      <c r="E15355" s="1">
        <v>1</v>
      </c>
      <c r="F15355" s="62">
        <v>23.71</v>
      </c>
    </row>
    <row r="15356" spans="1:6" x14ac:dyDescent="0.35">
      <c r="A15356" s="1">
        <v>118</v>
      </c>
      <c r="B15356" s="1" t="s">
        <v>140</v>
      </c>
      <c r="C15356" s="218">
        <v>44938</v>
      </c>
      <c r="D15356" s="218">
        <v>44938</v>
      </c>
      <c r="E15356" s="1">
        <v>22</v>
      </c>
      <c r="F15356" s="62">
        <v>854.3</v>
      </c>
    </row>
    <row r="15357" spans="1:6" x14ac:dyDescent="0.35">
      <c r="A15357" s="1">
        <v>118</v>
      </c>
      <c r="B15357" s="1" t="s">
        <v>140</v>
      </c>
      <c r="C15357" s="218">
        <v>44939</v>
      </c>
      <c r="D15357" s="218">
        <v>44939</v>
      </c>
      <c r="E15357" s="1">
        <v>17</v>
      </c>
      <c r="F15357" s="62">
        <v>674.37</v>
      </c>
    </row>
    <row r="15358" spans="1:6" x14ac:dyDescent="0.35">
      <c r="A15358" s="1">
        <v>118</v>
      </c>
      <c r="B15358" s="1" t="s">
        <v>140</v>
      </c>
      <c r="C15358" s="218">
        <v>44940</v>
      </c>
      <c r="D15358" s="218">
        <v>44938</v>
      </c>
      <c r="E15358" s="1">
        <v>5</v>
      </c>
      <c r="F15358" s="62">
        <v>146.07</v>
      </c>
    </row>
    <row r="15359" spans="1:6" x14ac:dyDescent="0.35">
      <c r="A15359" s="1">
        <v>118</v>
      </c>
      <c r="B15359" s="1" t="s">
        <v>140</v>
      </c>
      <c r="C15359" s="218">
        <v>44940</v>
      </c>
      <c r="D15359" s="218">
        <v>44939</v>
      </c>
      <c r="E15359" s="1">
        <v>9</v>
      </c>
      <c r="F15359" s="62">
        <v>274.17</v>
      </c>
    </row>
    <row r="15360" spans="1:6" x14ac:dyDescent="0.35">
      <c r="A15360" s="1">
        <v>118</v>
      </c>
      <c r="B15360" s="1" t="s">
        <v>140</v>
      </c>
      <c r="C15360" s="218">
        <v>44940</v>
      </c>
      <c r="D15360" s="218">
        <v>44940</v>
      </c>
      <c r="E15360" s="1">
        <v>7</v>
      </c>
      <c r="F15360" s="62">
        <v>257.49</v>
      </c>
    </row>
    <row r="15361" spans="1:6" x14ac:dyDescent="0.35">
      <c r="A15361" s="1">
        <v>118</v>
      </c>
      <c r="B15361" s="1" t="s">
        <v>140</v>
      </c>
      <c r="C15361" s="218">
        <v>44941</v>
      </c>
      <c r="D15361" s="218">
        <v>44938</v>
      </c>
      <c r="E15361" s="1">
        <v>1</v>
      </c>
      <c r="F15361" s="62">
        <v>23.76</v>
      </c>
    </row>
    <row r="15362" spans="1:6" x14ac:dyDescent="0.35">
      <c r="A15362" s="1">
        <v>118</v>
      </c>
      <c r="B15362" s="1" t="s">
        <v>140</v>
      </c>
      <c r="C15362" s="218">
        <v>44941</v>
      </c>
      <c r="D15362" s="218">
        <v>44939</v>
      </c>
      <c r="E15362" s="1">
        <v>1</v>
      </c>
      <c r="F15362" s="62">
        <v>54.35</v>
      </c>
    </row>
    <row r="15363" spans="1:6" x14ac:dyDescent="0.35">
      <c r="A15363" s="1">
        <v>118</v>
      </c>
      <c r="B15363" s="1" t="s">
        <v>140</v>
      </c>
      <c r="C15363" s="218">
        <v>44941</v>
      </c>
      <c r="D15363" s="218">
        <v>44941</v>
      </c>
      <c r="E15363" s="1">
        <v>14</v>
      </c>
      <c r="F15363" s="62">
        <v>421.29</v>
      </c>
    </row>
    <row r="15364" spans="1:6" x14ac:dyDescent="0.35">
      <c r="A15364" s="1">
        <v>118</v>
      </c>
      <c r="B15364" s="1" t="s">
        <v>140</v>
      </c>
      <c r="C15364" s="218">
        <v>44942</v>
      </c>
      <c r="D15364" s="218">
        <v>44937</v>
      </c>
      <c r="E15364" s="1">
        <v>1</v>
      </c>
      <c r="F15364" s="62">
        <v>54.45</v>
      </c>
    </row>
    <row r="15365" spans="1:6" x14ac:dyDescent="0.35">
      <c r="A15365" s="1">
        <v>118</v>
      </c>
      <c r="B15365" s="1" t="s">
        <v>140</v>
      </c>
      <c r="C15365" s="218">
        <v>44942</v>
      </c>
      <c r="D15365" s="218">
        <v>44941</v>
      </c>
      <c r="E15365" s="1">
        <v>1</v>
      </c>
      <c r="F15365" s="62">
        <v>23.66</v>
      </c>
    </row>
    <row r="15366" spans="1:6" x14ac:dyDescent="0.35">
      <c r="A15366" s="1">
        <v>118</v>
      </c>
      <c r="B15366" s="1" t="s">
        <v>140</v>
      </c>
      <c r="C15366" s="218">
        <v>44942</v>
      </c>
      <c r="D15366" s="218">
        <v>44942</v>
      </c>
      <c r="E15366" s="1">
        <v>12</v>
      </c>
      <c r="F15366" s="62">
        <v>437.33</v>
      </c>
    </row>
    <row r="15367" spans="1:6" x14ac:dyDescent="0.35">
      <c r="A15367" s="1">
        <v>118</v>
      </c>
      <c r="B15367" s="1" t="s">
        <v>140</v>
      </c>
      <c r="C15367" s="218">
        <v>44943</v>
      </c>
      <c r="D15367" s="218">
        <v>44941</v>
      </c>
      <c r="E15367" s="1">
        <v>1</v>
      </c>
      <c r="F15367" s="62">
        <v>23.66</v>
      </c>
    </row>
    <row r="15368" spans="1:6" x14ac:dyDescent="0.35">
      <c r="A15368" s="1">
        <v>118</v>
      </c>
      <c r="B15368" s="1" t="s">
        <v>140</v>
      </c>
      <c r="C15368" s="218">
        <v>44943</v>
      </c>
      <c r="D15368" s="218">
        <v>44942</v>
      </c>
      <c r="E15368" s="1">
        <v>2</v>
      </c>
      <c r="F15368" s="62">
        <v>47.47</v>
      </c>
    </row>
    <row r="15369" spans="1:6" x14ac:dyDescent="0.35">
      <c r="A15369" s="1">
        <v>118</v>
      </c>
      <c r="B15369" s="1" t="s">
        <v>140</v>
      </c>
      <c r="C15369" s="218">
        <v>44943</v>
      </c>
      <c r="D15369" s="218">
        <v>44943</v>
      </c>
      <c r="E15369" s="1">
        <v>16</v>
      </c>
      <c r="F15369" s="62">
        <v>621.02</v>
      </c>
    </row>
    <row r="15370" spans="1:6" x14ac:dyDescent="0.35">
      <c r="A15370" s="1">
        <v>118</v>
      </c>
      <c r="B15370" s="1" t="s">
        <v>140</v>
      </c>
      <c r="C15370" s="218">
        <v>44944</v>
      </c>
      <c r="D15370" s="218">
        <v>44941</v>
      </c>
      <c r="E15370" s="1">
        <v>1</v>
      </c>
      <c r="F15370" s="62">
        <v>46.63</v>
      </c>
    </row>
    <row r="15371" spans="1:6" x14ac:dyDescent="0.35">
      <c r="A15371" s="1">
        <v>118</v>
      </c>
      <c r="B15371" s="1" t="s">
        <v>140</v>
      </c>
      <c r="C15371" s="218">
        <v>44944</v>
      </c>
      <c r="D15371" s="218">
        <v>44942</v>
      </c>
      <c r="E15371" s="1">
        <v>1</v>
      </c>
      <c r="F15371" s="62">
        <v>23.71</v>
      </c>
    </row>
    <row r="15372" spans="1:6" x14ac:dyDescent="0.35">
      <c r="A15372" s="1">
        <v>118</v>
      </c>
      <c r="B15372" s="1" t="s">
        <v>140</v>
      </c>
      <c r="C15372" s="218">
        <v>44944</v>
      </c>
      <c r="D15372" s="218">
        <v>44943</v>
      </c>
      <c r="E15372" s="1">
        <v>4</v>
      </c>
      <c r="F15372" s="62">
        <v>125.33</v>
      </c>
    </row>
    <row r="15373" spans="1:6" x14ac:dyDescent="0.35">
      <c r="A15373" s="1">
        <v>118</v>
      </c>
      <c r="B15373" s="1" t="s">
        <v>140</v>
      </c>
      <c r="C15373" s="218">
        <v>44944</v>
      </c>
      <c r="D15373" s="218">
        <v>44944</v>
      </c>
      <c r="E15373" s="1">
        <v>10</v>
      </c>
      <c r="F15373" s="62">
        <v>440.25</v>
      </c>
    </row>
    <row r="15374" spans="1:6" x14ac:dyDescent="0.35">
      <c r="A15374" s="1">
        <v>118</v>
      </c>
      <c r="B15374" s="1" t="s">
        <v>140</v>
      </c>
      <c r="C15374" s="218">
        <v>44945</v>
      </c>
      <c r="D15374" s="218">
        <v>44943</v>
      </c>
      <c r="E15374" s="1">
        <v>2</v>
      </c>
      <c r="F15374" s="62">
        <v>47.07</v>
      </c>
    </row>
    <row r="15375" spans="1:6" x14ac:dyDescent="0.35">
      <c r="A15375" s="1">
        <v>118</v>
      </c>
      <c r="B15375" s="1" t="s">
        <v>140</v>
      </c>
      <c r="C15375" s="218">
        <v>44945</v>
      </c>
      <c r="D15375" s="218">
        <v>44944</v>
      </c>
      <c r="E15375" s="1">
        <v>8</v>
      </c>
      <c r="F15375" s="62">
        <v>219.62</v>
      </c>
    </row>
    <row r="15376" spans="1:6" x14ac:dyDescent="0.35">
      <c r="A15376" s="1">
        <v>118</v>
      </c>
      <c r="B15376" s="1" t="s">
        <v>140</v>
      </c>
      <c r="C15376" s="218">
        <v>44945</v>
      </c>
      <c r="D15376" s="218">
        <v>44945</v>
      </c>
      <c r="E15376" s="1">
        <v>10</v>
      </c>
      <c r="F15376" s="62">
        <v>389.06</v>
      </c>
    </row>
    <row r="15377" spans="1:6" x14ac:dyDescent="0.35">
      <c r="A15377" s="1">
        <v>118</v>
      </c>
      <c r="B15377" s="1" t="s">
        <v>140</v>
      </c>
      <c r="C15377" s="218">
        <v>44946</v>
      </c>
      <c r="D15377" s="218">
        <v>44943</v>
      </c>
      <c r="E15377" s="1">
        <v>1</v>
      </c>
      <c r="F15377" s="62">
        <v>23.71</v>
      </c>
    </row>
    <row r="15378" spans="1:6" x14ac:dyDescent="0.35">
      <c r="A15378" s="1">
        <v>118</v>
      </c>
      <c r="B15378" s="1" t="s">
        <v>140</v>
      </c>
      <c r="C15378" s="218">
        <v>44946</v>
      </c>
      <c r="D15378" s="218">
        <v>44944</v>
      </c>
      <c r="E15378" s="1">
        <v>1</v>
      </c>
      <c r="F15378" s="62">
        <v>23.71</v>
      </c>
    </row>
    <row r="15379" spans="1:6" x14ac:dyDescent="0.35">
      <c r="A15379" s="1">
        <v>118</v>
      </c>
      <c r="B15379" s="1" t="s">
        <v>140</v>
      </c>
      <c r="C15379" s="218">
        <v>44946</v>
      </c>
      <c r="D15379" s="218">
        <v>44945</v>
      </c>
      <c r="E15379" s="1">
        <v>5</v>
      </c>
      <c r="F15379" s="62">
        <v>148.6</v>
      </c>
    </row>
    <row r="15380" spans="1:6" x14ac:dyDescent="0.35">
      <c r="A15380" s="1">
        <v>118</v>
      </c>
      <c r="B15380" s="1" t="s">
        <v>140</v>
      </c>
      <c r="C15380" s="218">
        <v>44946</v>
      </c>
      <c r="D15380" s="218">
        <v>44946</v>
      </c>
      <c r="E15380" s="1">
        <v>1</v>
      </c>
      <c r="F15380" s="62">
        <v>53.91</v>
      </c>
    </row>
    <row r="15381" spans="1:6" x14ac:dyDescent="0.35">
      <c r="A15381" s="1">
        <v>118</v>
      </c>
      <c r="B15381" s="1" t="s">
        <v>140</v>
      </c>
      <c r="C15381" s="218">
        <v>44947</v>
      </c>
      <c r="D15381" s="218">
        <v>44945</v>
      </c>
      <c r="E15381" s="1">
        <v>5</v>
      </c>
      <c r="F15381" s="62">
        <v>115.04</v>
      </c>
    </row>
    <row r="15382" spans="1:6" x14ac:dyDescent="0.35">
      <c r="A15382" s="1">
        <v>118</v>
      </c>
      <c r="B15382" s="1" t="s">
        <v>140</v>
      </c>
      <c r="C15382" s="218">
        <v>44947</v>
      </c>
      <c r="D15382" s="218">
        <v>44946</v>
      </c>
      <c r="E15382" s="1">
        <v>7</v>
      </c>
      <c r="F15382" s="62">
        <v>284.02</v>
      </c>
    </row>
    <row r="15383" spans="1:6" x14ac:dyDescent="0.35">
      <c r="A15383" s="1">
        <v>118</v>
      </c>
      <c r="B15383" s="1" t="s">
        <v>140</v>
      </c>
      <c r="C15383" s="218">
        <v>44947</v>
      </c>
      <c r="D15383" s="218">
        <v>44947</v>
      </c>
      <c r="E15383" s="1">
        <v>5</v>
      </c>
      <c r="F15383" s="62">
        <v>177.31</v>
      </c>
    </row>
    <row r="15384" spans="1:6" x14ac:dyDescent="0.35">
      <c r="A15384" s="1">
        <v>118</v>
      </c>
      <c r="B15384" s="1" t="s">
        <v>140</v>
      </c>
      <c r="C15384" s="218">
        <v>44948</v>
      </c>
      <c r="D15384" s="218">
        <v>44945</v>
      </c>
      <c r="E15384" s="1">
        <v>1</v>
      </c>
      <c r="F15384" s="62">
        <v>23.56</v>
      </c>
    </row>
    <row r="15385" spans="1:6" x14ac:dyDescent="0.35">
      <c r="A15385" s="1">
        <v>118</v>
      </c>
      <c r="B15385" s="1" t="s">
        <v>140</v>
      </c>
      <c r="C15385" s="218">
        <v>44948</v>
      </c>
      <c r="D15385" s="218">
        <v>44946</v>
      </c>
      <c r="E15385" s="1">
        <v>5</v>
      </c>
      <c r="F15385" s="62">
        <v>147.75</v>
      </c>
    </row>
    <row r="15386" spans="1:6" x14ac:dyDescent="0.35">
      <c r="A15386" s="1">
        <v>118</v>
      </c>
      <c r="B15386" s="1" t="s">
        <v>140</v>
      </c>
      <c r="C15386" s="218">
        <v>44948</v>
      </c>
      <c r="D15386" s="218">
        <v>44947</v>
      </c>
      <c r="E15386" s="1">
        <v>8</v>
      </c>
      <c r="F15386" s="62">
        <v>342.58</v>
      </c>
    </row>
    <row r="15387" spans="1:6" x14ac:dyDescent="0.35">
      <c r="A15387" s="1">
        <v>118</v>
      </c>
      <c r="B15387" s="1" t="s">
        <v>140</v>
      </c>
      <c r="C15387" s="218">
        <v>44949</v>
      </c>
      <c r="D15387" s="218">
        <v>44945</v>
      </c>
      <c r="E15387" s="1">
        <v>1</v>
      </c>
      <c r="F15387" s="62">
        <v>23.76</v>
      </c>
    </row>
    <row r="15388" spans="1:6" x14ac:dyDescent="0.35">
      <c r="A15388" s="1">
        <v>118</v>
      </c>
      <c r="B15388" s="1" t="s">
        <v>140</v>
      </c>
      <c r="C15388" s="218">
        <v>44949</v>
      </c>
      <c r="D15388" s="218">
        <v>44946</v>
      </c>
      <c r="E15388" s="1">
        <v>1</v>
      </c>
      <c r="F15388" s="62">
        <v>23.76</v>
      </c>
    </row>
    <row r="15389" spans="1:6" x14ac:dyDescent="0.35">
      <c r="A15389" s="1">
        <v>118</v>
      </c>
      <c r="B15389" s="1" t="s">
        <v>140</v>
      </c>
      <c r="C15389" s="218">
        <v>44949</v>
      </c>
      <c r="D15389" s="218">
        <v>44947</v>
      </c>
      <c r="E15389" s="1">
        <v>1</v>
      </c>
      <c r="F15389" s="62">
        <v>54.4</v>
      </c>
    </row>
    <row r="15390" spans="1:6" x14ac:dyDescent="0.35">
      <c r="A15390" s="1">
        <v>118</v>
      </c>
      <c r="B15390" s="1" t="s">
        <v>140</v>
      </c>
      <c r="C15390" s="218">
        <v>44949</v>
      </c>
      <c r="D15390" s="218">
        <v>44948</v>
      </c>
      <c r="E15390" s="1">
        <v>6</v>
      </c>
      <c r="F15390" s="62">
        <v>172.85</v>
      </c>
    </row>
    <row r="15391" spans="1:6" x14ac:dyDescent="0.35">
      <c r="A15391" s="1">
        <v>118</v>
      </c>
      <c r="B15391" s="1" t="s">
        <v>140</v>
      </c>
      <c r="C15391" s="218">
        <v>44949</v>
      </c>
      <c r="D15391" s="218">
        <v>44949</v>
      </c>
      <c r="E15391" s="1">
        <v>2</v>
      </c>
      <c r="F15391" s="62">
        <v>47.47</v>
      </c>
    </row>
    <row r="15392" spans="1:6" x14ac:dyDescent="0.35">
      <c r="A15392" s="1">
        <v>118</v>
      </c>
      <c r="B15392" s="1" t="s">
        <v>140</v>
      </c>
      <c r="C15392" s="218">
        <v>44950</v>
      </c>
      <c r="D15392" s="218">
        <v>44947</v>
      </c>
      <c r="E15392" s="1">
        <v>2</v>
      </c>
      <c r="F15392" s="62">
        <v>108.6</v>
      </c>
    </row>
    <row r="15393" spans="1:6" x14ac:dyDescent="0.35">
      <c r="A15393" s="1">
        <v>118</v>
      </c>
      <c r="B15393" s="1" t="s">
        <v>140</v>
      </c>
      <c r="C15393" s="218">
        <v>44950</v>
      </c>
      <c r="D15393" s="218">
        <v>44948</v>
      </c>
      <c r="E15393" s="1">
        <v>7</v>
      </c>
      <c r="F15393" s="62">
        <v>218.97</v>
      </c>
    </row>
    <row r="15394" spans="1:6" x14ac:dyDescent="0.35">
      <c r="A15394" s="1">
        <v>118</v>
      </c>
      <c r="B15394" s="1" t="s">
        <v>140</v>
      </c>
      <c r="C15394" s="218">
        <v>44950</v>
      </c>
      <c r="D15394" s="218">
        <v>44949</v>
      </c>
      <c r="E15394" s="1">
        <v>9</v>
      </c>
      <c r="F15394" s="62">
        <v>319.95999999999998</v>
      </c>
    </row>
    <row r="15395" spans="1:6" x14ac:dyDescent="0.35">
      <c r="A15395" s="1">
        <v>118</v>
      </c>
      <c r="B15395" s="1" t="s">
        <v>140</v>
      </c>
      <c r="C15395" s="218">
        <v>44950</v>
      </c>
      <c r="D15395" s="218">
        <v>44950</v>
      </c>
      <c r="E15395" s="1">
        <v>12</v>
      </c>
      <c r="F15395" s="62">
        <v>498.35</v>
      </c>
    </row>
    <row r="15396" spans="1:6" x14ac:dyDescent="0.35">
      <c r="A15396" s="1">
        <v>118</v>
      </c>
      <c r="B15396" s="1" t="s">
        <v>140</v>
      </c>
      <c r="C15396" s="218">
        <v>44951</v>
      </c>
      <c r="D15396" s="218">
        <v>44948</v>
      </c>
      <c r="E15396" s="1">
        <v>2</v>
      </c>
      <c r="F15396" s="62">
        <v>47.47</v>
      </c>
    </row>
    <row r="15397" spans="1:6" x14ac:dyDescent="0.35">
      <c r="A15397" s="1">
        <v>118</v>
      </c>
      <c r="B15397" s="1" t="s">
        <v>140</v>
      </c>
      <c r="C15397" s="218">
        <v>44951</v>
      </c>
      <c r="D15397" s="218">
        <v>44949</v>
      </c>
      <c r="E15397" s="1">
        <v>3</v>
      </c>
      <c r="F15397" s="62">
        <v>162.65</v>
      </c>
    </row>
    <row r="15398" spans="1:6" x14ac:dyDescent="0.35">
      <c r="A15398" s="1">
        <v>118</v>
      </c>
      <c r="B15398" s="1" t="s">
        <v>140</v>
      </c>
      <c r="C15398" s="218">
        <v>44951</v>
      </c>
      <c r="D15398" s="218">
        <v>44950</v>
      </c>
      <c r="E15398" s="1">
        <v>10</v>
      </c>
      <c r="F15398" s="62">
        <v>295.95999999999998</v>
      </c>
    </row>
    <row r="15399" spans="1:6" x14ac:dyDescent="0.35">
      <c r="A15399" s="1">
        <v>118</v>
      </c>
      <c r="B15399" s="1" t="s">
        <v>140</v>
      </c>
      <c r="C15399" s="218">
        <v>44951</v>
      </c>
      <c r="D15399" s="218">
        <v>44951</v>
      </c>
      <c r="E15399" s="1">
        <v>16</v>
      </c>
      <c r="F15399" s="62">
        <v>622.21</v>
      </c>
    </row>
    <row r="15400" spans="1:6" x14ac:dyDescent="0.35">
      <c r="A15400" s="1">
        <v>118</v>
      </c>
      <c r="B15400" s="1" t="s">
        <v>140</v>
      </c>
      <c r="C15400" s="218">
        <v>44952</v>
      </c>
      <c r="D15400" s="218">
        <v>44950</v>
      </c>
      <c r="E15400" s="1">
        <v>1</v>
      </c>
      <c r="F15400" s="62">
        <v>23.51</v>
      </c>
    </row>
    <row r="15401" spans="1:6" x14ac:dyDescent="0.35">
      <c r="A15401" s="1">
        <v>118</v>
      </c>
      <c r="B15401" s="1" t="s">
        <v>140</v>
      </c>
      <c r="C15401" s="218">
        <v>44952</v>
      </c>
      <c r="D15401" s="218">
        <v>44951</v>
      </c>
      <c r="E15401" s="1">
        <v>5</v>
      </c>
      <c r="F15401" s="62">
        <v>210.47</v>
      </c>
    </row>
    <row r="15402" spans="1:6" x14ac:dyDescent="0.35">
      <c r="A15402" s="1">
        <v>118</v>
      </c>
      <c r="B15402" s="1" t="s">
        <v>140</v>
      </c>
      <c r="C15402" s="218">
        <v>44952</v>
      </c>
      <c r="D15402" s="218">
        <v>44952</v>
      </c>
      <c r="E15402" s="1">
        <v>14</v>
      </c>
      <c r="F15402" s="62">
        <v>422.52</v>
      </c>
    </row>
    <row r="15403" spans="1:6" x14ac:dyDescent="0.35">
      <c r="A15403" s="1">
        <v>119</v>
      </c>
      <c r="B15403" s="1" t="s">
        <v>141</v>
      </c>
      <c r="C15403" s="218">
        <v>44878</v>
      </c>
      <c r="D15403" s="218">
        <v>44878</v>
      </c>
      <c r="E15403" s="1">
        <v>8</v>
      </c>
      <c r="F15403" s="62">
        <v>186.12</v>
      </c>
    </row>
    <row r="15404" spans="1:6" x14ac:dyDescent="0.35">
      <c r="A15404" s="1">
        <v>119</v>
      </c>
      <c r="B15404" s="1" t="s">
        <v>141</v>
      </c>
      <c r="C15404" s="218">
        <v>44880</v>
      </c>
      <c r="D15404" s="218">
        <v>44878</v>
      </c>
      <c r="E15404" s="1">
        <v>1</v>
      </c>
      <c r="F15404" s="62">
        <v>23.51</v>
      </c>
    </row>
    <row r="15405" spans="1:6" x14ac:dyDescent="0.35">
      <c r="A15405" s="1">
        <v>119</v>
      </c>
      <c r="B15405" s="1" t="s">
        <v>141</v>
      </c>
      <c r="C15405" s="218">
        <v>44880</v>
      </c>
      <c r="D15405" s="218">
        <v>44879</v>
      </c>
      <c r="E15405" s="1">
        <v>4</v>
      </c>
      <c r="F15405" s="62">
        <v>166.07</v>
      </c>
    </row>
    <row r="15406" spans="1:6" x14ac:dyDescent="0.35">
      <c r="A15406" s="1">
        <v>119</v>
      </c>
      <c r="B15406" s="1" t="s">
        <v>141</v>
      </c>
      <c r="C15406" s="218">
        <v>44881</v>
      </c>
      <c r="D15406" s="218">
        <v>44878</v>
      </c>
      <c r="E15406" s="1">
        <v>4</v>
      </c>
      <c r="F15406" s="62">
        <v>93.94</v>
      </c>
    </row>
    <row r="15407" spans="1:6" x14ac:dyDescent="0.35">
      <c r="A15407" s="1">
        <v>119</v>
      </c>
      <c r="B15407" s="1" t="s">
        <v>141</v>
      </c>
      <c r="C15407" s="218">
        <v>44881</v>
      </c>
      <c r="D15407" s="218">
        <v>44879</v>
      </c>
      <c r="E15407" s="1">
        <v>5</v>
      </c>
      <c r="F15407" s="62">
        <v>199.43</v>
      </c>
    </row>
    <row r="15408" spans="1:6" x14ac:dyDescent="0.35">
      <c r="A15408" s="1">
        <v>119</v>
      </c>
      <c r="B15408" s="1" t="s">
        <v>141</v>
      </c>
      <c r="C15408" s="218">
        <v>44881</v>
      </c>
      <c r="D15408" s="218">
        <v>44880</v>
      </c>
      <c r="E15408" s="1">
        <v>7</v>
      </c>
      <c r="F15408" s="62">
        <v>164.08</v>
      </c>
    </row>
    <row r="15409" spans="1:6" x14ac:dyDescent="0.35">
      <c r="A15409" s="1">
        <v>119</v>
      </c>
      <c r="B15409" s="1" t="s">
        <v>141</v>
      </c>
      <c r="C15409" s="218">
        <v>44881</v>
      </c>
      <c r="D15409" s="218">
        <v>44881</v>
      </c>
      <c r="E15409" s="1">
        <v>3</v>
      </c>
      <c r="F15409" s="62">
        <v>70.239999999999995</v>
      </c>
    </row>
    <row r="15410" spans="1:6" x14ac:dyDescent="0.35">
      <c r="A15410" s="1">
        <v>119</v>
      </c>
      <c r="B15410" s="1" t="s">
        <v>141</v>
      </c>
      <c r="C15410" s="218">
        <v>44883</v>
      </c>
      <c r="D15410" s="218">
        <v>44878</v>
      </c>
      <c r="E15410" s="1">
        <v>2</v>
      </c>
      <c r="F15410" s="62">
        <v>45.29</v>
      </c>
    </row>
    <row r="15411" spans="1:6" x14ac:dyDescent="0.35">
      <c r="A15411" s="1">
        <v>119</v>
      </c>
      <c r="B15411" s="1" t="s">
        <v>141</v>
      </c>
      <c r="C15411" s="218">
        <v>44883</v>
      </c>
      <c r="D15411" s="218">
        <v>44879</v>
      </c>
      <c r="E15411" s="1">
        <v>1</v>
      </c>
      <c r="F15411" s="62">
        <v>23.76</v>
      </c>
    </row>
    <row r="15412" spans="1:6" x14ac:dyDescent="0.35">
      <c r="A15412" s="1">
        <v>119</v>
      </c>
      <c r="B15412" s="1" t="s">
        <v>141</v>
      </c>
      <c r="C15412" s="218">
        <v>44883</v>
      </c>
      <c r="D15412" s="218">
        <v>44880</v>
      </c>
      <c r="E15412" s="1">
        <v>4</v>
      </c>
      <c r="F15412" s="62">
        <v>120.08</v>
      </c>
    </row>
    <row r="15413" spans="1:6" x14ac:dyDescent="0.35">
      <c r="A15413" s="1">
        <v>119</v>
      </c>
      <c r="B15413" s="1" t="s">
        <v>141</v>
      </c>
      <c r="C15413" s="218">
        <v>44883</v>
      </c>
      <c r="D15413" s="218">
        <v>44882</v>
      </c>
      <c r="E15413" s="1">
        <v>3</v>
      </c>
      <c r="F15413" s="62">
        <v>101.77</v>
      </c>
    </row>
    <row r="15414" spans="1:6" x14ac:dyDescent="0.35">
      <c r="A15414" s="1">
        <v>119</v>
      </c>
      <c r="B15414" s="1" t="s">
        <v>141</v>
      </c>
      <c r="C15414" s="218">
        <v>44884</v>
      </c>
      <c r="D15414" s="218">
        <v>44878</v>
      </c>
      <c r="E15414" s="1">
        <v>5</v>
      </c>
      <c r="F15414" s="62">
        <v>118</v>
      </c>
    </row>
    <row r="15415" spans="1:6" x14ac:dyDescent="0.35">
      <c r="A15415" s="1">
        <v>119</v>
      </c>
      <c r="B15415" s="1" t="s">
        <v>141</v>
      </c>
      <c r="C15415" s="218">
        <v>44884</v>
      </c>
      <c r="D15415" s="218">
        <v>44879</v>
      </c>
      <c r="E15415" s="1">
        <v>4</v>
      </c>
      <c r="F15415" s="62">
        <v>94.64</v>
      </c>
    </row>
    <row r="15416" spans="1:6" x14ac:dyDescent="0.35">
      <c r="A15416" s="1">
        <v>119</v>
      </c>
      <c r="B15416" s="1" t="s">
        <v>141</v>
      </c>
      <c r="C15416" s="218">
        <v>44884</v>
      </c>
      <c r="D15416" s="218">
        <v>44880</v>
      </c>
      <c r="E15416" s="1">
        <v>4</v>
      </c>
      <c r="F15416" s="62">
        <v>150.08000000000001</v>
      </c>
    </row>
    <row r="15417" spans="1:6" x14ac:dyDescent="0.35">
      <c r="A15417" s="1">
        <v>119</v>
      </c>
      <c r="B15417" s="1" t="s">
        <v>141</v>
      </c>
      <c r="C15417" s="218">
        <v>44884</v>
      </c>
      <c r="D15417" s="218">
        <v>44881</v>
      </c>
      <c r="E15417" s="1">
        <v>4</v>
      </c>
      <c r="F15417" s="62">
        <v>94.39</v>
      </c>
    </row>
    <row r="15418" spans="1:6" x14ac:dyDescent="0.35">
      <c r="A15418" s="1">
        <v>119</v>
      </c>
      <c r="B15418" s="1" t="s">
        <v>141</v>
      </c>
      <c r="C15418" s="218">
        <v>44884</v>
      </c>
      <c r="D15418" s="218">
        <v>44882</v>
      </c>
      <c r="E15418" s="1">
        <v>5</v>
      </c>
      <c r="F15418" s="62">
        <v>179.29</v>
      </c>
    </row>
    <row r="15419" spans="1:6" x14ac:dyDescent="0.35">
      <c r="A15419" s="1">
        <v>119</v>
      </c>
      <c r="B15419" s="1" t="s">
        <v>141</v>
      </c>
      <c r="C15419" s="218">
        <v>44885</v>
      </c>
      <c r="D15419" s="218">
        <v>44879</v>
      </c>
      <c r="E15419" s="1">
        <v>6</v>
      </c>
      <c r="F15419" s="62">
        <v>142.06</v>
      </c>
    </row>
    <row r="15420" spans="1:6" x14ac:dyDescent="0.35">
      <c r="A15420" s="1">
        <v>119</v>
      </c>
      <c r="B15420" s="1" t="s">
        <v>141</v>
      </c>
      <c r="C15420" s="218">
        <v>44885</v>
      </c>
      <c r="D15420" s="218">
        <v>44880</v>
      </c>
      <c r="E15420" s="1">
        <v>6</v>
      </c>
      <c r="F15420" s="62">
        <v>142.11000000000001</v>
      </c>
    </row>
    <row r="15421" spans="1:6" x14ac:dyDescent="0.35">
      <c r="A15421" s="1">
        <v>119</v>
      </c>
      <c r="B15421" s="1" t="s">
        <v>141</v>
      </c>
      <c r="C15421" s="218">
        <v>44885</v>
      </c>
      <c r="D15421" s="218">
        <v>44881</v>
      </c>
      <c r="E15421" s="1">
        <v>5</v>
      </c>
      <c r="F15421" s="62">
        <v>179.78</v>
      </c>
    </row>
    <row r="15422" spans="1:6" x14ac:dyDescent="0.35">
      <c r="A15422" s="1">
        <v>119</v>
      </c>
      <c r="B15422" s="1" t="s">
        <v>141</v>
      </c>
      <c r="C15422" s="218">
        <v>44885</v>
      </c>
      <c r="D15422" s="218">
        <v>44882</v>
      </c>
      <c r="E15422" s="1">
        <v>7</v>
      </c>
      <c r="F15422" s="62">
        <v>166.02</v>
      </c>
    </row>
    <row r="15423" spans="1:6" x14ac:dyDescent="0.35">
      <c r="A15423" s="1">
        <v>119</v>
      </c>
      <c r="B15423" s="1" t="s">
        <v>141</v>
      </c>
      <c r="C15423" s="218">
        <v>44885</v>
      </c>
      <c r="D15423" s="218">
        <v>44885</v>
      </c>
      <c r="E15423" s="1">
        <v>4</v>
      </c>
      <c r="F15423" s="62">
        <v>94.84</v>
      </c>
    </row>
    <row r="15424" spans="1:6" x14ac:dyDescent="0.35">
      <c r="A15424" s="1">
        <v>119</v>
      </c>
      <c r="B15424" s="1" t="s">
        <v>141</v>
      </c>
      <c r="C15424" s="218">
        <v>44886</v>
      </c>
      <c r="D15424" s="218">
        <v>44880</v>
      </c>
      <c r="E15424" s="1">
        <v>1</v>
      </c>
      <c r="F15424" s="62">
        <v>23.66</v>
      </c>
    </row>
    <row r="15425" spans="1:6" x14ac:dyDescent="0.35">
      <c r="A15425" s="1">
        <v>119</v>
      </c>
      <c r="B15425" s="1" t="s">
        <v>141</v>
      </c>
      <c r="C15425" s="218">
        <v>44886</v>
      </c>
      <c r="D15425" s="218">
        <v>44881</v>
      </c>
      <c r="E15425" s="1">
        <v>2</v>
      </c>
      <c r="F15425" s="62">
        <v>46.58</v>
      </c>
    </row>
    <row r="15426" spans="1:6" x14ac:dyDescent="0.35">
      <c r="A15426" s="1">
        <v>119</v>
      </c>
      <c r="B15426" s="1" t="s">
        <v>141</v>
      </c>
      <c r="C15426" s="218">
        <v>44886</v>
      </c>
      <c r="D15426" s="218">
        <v>44882</v>
      </c>
      <c r="E15426" s="1">
        <v>3</v>
      </c>
      <c r="F15426" s="62">
        <v>71.28</v>
      </c>
    </row>
    <row r="15427" spans="1:6" x14ac:dyDescent="0.35">
      <c r="A15427" s="1">
        <v>119</v>
      </c>
      <c r="B15427" s="1" t="s">
        <v>141</v>
      </c>
      <c r="C15427" s="218">
        <v>44886</v>
      </c>
      <c r="D15427" s="218">
        <v>44885</v>
      </c>
      <c r="E15427" s="1">
        <v>2</v>
      </c>
      <c r="F15427" s="62">
        <v>78.16</v>
      </c>
    </row>
    <row r="15428" spans="1:6" x14ac:dyDescent="0.35">
      <c r="A15428" s="1">
        <v>119</v>
      </c>
      <c r="B15428" s="1" t="s">
        <v>141</v>
      </c>
      <c r="C15428" s="218">
        <v>44886</v>
      </c>
      <c r="D15428" s="218">
        <v>44886</v>
      </c>
      <c r="E15428" s="1">
        <v>5</v>
      </c>
      <c r="F15428" s="62">
        <v>149.49</v>
      </c>
    </row>
    <row r="15429" spans="1:6" x14ac:dyDescent="0.35">
      <c r="A15429" s="1">
        <v>119</v>
      </c>
      <c r="B15429" s="1" t="s">
        <v>141</v>
      </c>
      <c r="C15429" s="218">
        <v>44887</v>
      </c>
      <c r="D15429" s="218">
        <v>44881</v>
      </c>
      <c r="E15429" s="1">
        <v>1</v>
      </c>
      <c r="F15429" s="62">
        <v>23.76</v>
      </c>
    </row>
    <row r="15430" spans="1:6" x14ac:dyDescent="0.35">
      <c r="A15430" s="1">
        <v>119</v>
      </c>
      <c r="B15430" s="1" t="s">
        <v>141</v>
      </c>
      <c r="C15430" s="218">
        <v>44887</v>
      </c>
      <c r="D15430" s="218">
        <v>44882</v>
      </c>
      <c r="E15430" s="1">
        <v>1</v>
      </c>
      <c r="F15430" s="62">
        <v>23.66</v>
      </c>
    </row>
    <row r="15431" spans="1:6" x14ac:dyDescent="0.35">
      <c r="A15431" s="1">
        <v>119</v>
      </c>
      <c r="B15431" s="1" t="s">
        <v>141</v>
      </c>
      <c r="C15431" s="218">
        <v>44887</v>
      </c>
      <c r="D15431" s="218">
        <v>44886</v>
      </c>
      <c r="E15431" s="1">
        <v>2</v>
      </c>
      <c r="F15431" s="62">
        <v>47.52</v>
      </c>
    </row>
    <row r="15432" spans="1:6" x14ac:dyDescent="0.35">
      <c r="A15432" s="1">
        <v>119</v>
      </c>
      <c r="B15432" s="1" t="s">
        <v>141</v>
      </c>
      <c r="C15432" s="218">
        <v>44887</v>
      </c>
      <c r="D15432" s="218">
        <v>44887</v>
      </c>
      <c r="E15432" s="1">
        <v>5</v>
      </c>
      <c r="F15432" s="62">
        <v>179.98</v>
      </c>
    </row>
    <row r="15433" spans="1:6" x14ac:dyDescent="0.35">
      <c r="A15433" s="1">
        <v>119</v>
      </c>
      <c r="B15433" s="1" t="s">
        <v>141</v>
      </c>
      <c r="C15433" s="218">
        <v>44888</v>
      </c>
      <c r="D15433" s="218">
        <v>44885</v>
      </c>
      <c r="E15433" s="1">
        <v>1</v>
      </c>
      <c r="F15433" s="62">
        <v>23.76</v>
      </c>
    </row>
    <row r="15434" spans="1:6" x14ac:dyDescent="0.35">
      <c r="A15434" s="1">
        <v>119</v>
      </c>
      <c r="B15434" s="1" t="s">
        <v>141</v>
      </c>
      <c r="C15434" s="218">
        <v>44888</v>
      </c>
      <c r="D15434" s="218">
        <v>44887</v>
      </c>
      <c r="E15434" s="1">
        <v>2</v>
      </c>
      <c r="F15434" s="62">
        <v>47.47</v>
      </c>
    </row>
    <row r="15435" spans="1:6" x14ac:dyDescent="0.35">
      <c r="A15435" s="1">
        <v>119</v>
      </c>
      <c r="B15435" s="1" t="s">
        <v>141</v>
      </c>
      <c r="C15435" s="218">
        <v>44888</v>
      </c>
      <c r="D15435" s="218">
        <v>44888</v>
      </c>
      <c r="E15435" s="1">
        <v>5</v>
      </c>
      <c r="F15435" s="62">
        <v>149.34</v>
      </c>
    </row>
    <row r="15436" spans="1:6" x14ac:dyDescent="0.35">
      <c r="A15436" s="1">
        <v>119</v>
      </c>
      <c r="B15436" s="1" t="s">
        <v>141</v>
      </c>
      <c r="C15436" s="218">
        <v>44889</v>
      </c>
      <c r="D15436" s="218">
        <v>44887</v>
      </c>
      <c r="E15436" s="1">
        <v>1</v>
      </c>
      <c r="F15436" s="62">
        <v>23.56</v>
      </c>
    </row>
    <row r="15437" spans="1:6" x14ac:dyDescent="0.35">
      <c r="A15437" s="1">
        <v>119</v>
      </c>
      <c r="B15437" s="1" t="s">
        <v>141</v>
      </c>
      <c r="C15437" s="218">
        <v>44889</v>
      </c>
      <c r="D15437" s="218">
        <v>44888</v>
      </c>
      <c r="E15437" s="1">
        <v>6</v>
      </c>
      <c r="F15437" s="62">
        <v>142.46</v>
      </c>
    </row>
    <row r="15438" spans="1:6" x14ac:dyDescent="0.35">
      <c r="A15438" s="1">
        <v>119</v>
      </c>
      <c r="B15438" s="1" t="s">
        <v>141</v>
      </c>
      <c r="C15438" s="218">
        <v>44889</v>
      </c>
      <c r="D15438" s="218">
        <v>44889</v>
      </c>
      <c r="E15438" s="1">
        <v>21</v>
      </c>
      <c r="F15438" s="62">
        <v>707.94</v>
      </c>
    </row>
    <row r="15439" spans="1:6" x14ac:dyDescent="0.35">
      <c r="A15439" s="1">
        <v>119</v>
      </c>
      <c r="B15439" s="1" t="s">
        <v>141</v>
      </c>
      <c r="C15439" s="218">
        <v>44890</v>
      </c>
      <c r="D15439" s="218">
        <v>44889</v>
      </c>
      <c r="E15439" s="1">
        <v>3</v>
      </c>
      <c r="F15439" s="62">
        <v>71.180000000000007</v>
      </c>
    </row>
    <row r="15440" spans="1:6" x14ac:dyDescent="0.35">
      <c r="A15440" s="1">
        <v>119</v>
      </c>
      <c r="B15440" s="1" t="s">
        <v>141</v>
      </c>
      <c r="C15440" s="218">
        <v>44890</v>
      </c>
      <c r="D15440" s="218">
        <v>44890</v>
      </c>
      <c r="E15440" s="1">
        <v>18</v>
      </c>
      <c r="F15440" s="62">
        <v>549.64</v>
      </c>
    </row>
    <row r="15441" spans="1:6" x14ac:dyDescent="0.35">
      <c r="A15441" s="1">
        <v>119</v>
      </c>
      <c r="B15441" s="1" t="s">
        <v>141</v>
      </c>
      <c r="C15441" s="218">
        <v>44891</v>
      </c>
      <c r="D15441" s="218">
        <v>44889</v>
      </c>
      <c r="E15441" s="1">
        <v>2</v>
      </c>
      <c r="F15441" s="62">
        <v>47.27</v>
      </c>
    </row>
    <row r="15442" spans="1:6" x14ac:dyDescent="0.35">
      <c r="A15442" s="1">
        <v>119</v>
      </c>
      <c r="B15442" s="1" t="s">
        <v>141</v>
      </c>
      <c r="C15442" s="218">
        <v>44891</v>
      </c>
      <c r="D15442" s="218">
        <v>44890</v>
      </c>
      <c r="E15442" s="1">
        <v>6</v>
      </c>
      <c r="F15442" s="62">
        <v>203.69</v>
      </c>
    </row>
    <row r="15443" spans="1:6" x14ac:dyDescent="0.35">
      <c r="A15443" s="1">
        <v>119</v>
      </c>
      <c r="B15443" s="1" t="s">
        <v>141</v>
      </c>
      <c r="C15443" s="218">
        <v>44891</v>
      </c>
      <c r="D15443" s="218">
        <v>44891</v>
      </c>
      <c r="E15443" s="1">
        <v>20</v>
      </c>
      <c r="F15443" s="62">
        <v>591.71</v>
      </c>
    </row>
    <row r="15444" spans="1:6" x14ac:dyDescent="0.35">
      <c r="A15444" s="1">
        <v>119</v>
      </c>
      <c r="B15444" s="1" t="s">
        <v>141</v>
      </c>
      <c r="C15444" s="218">
        <v>44892</v>
      </c>
      <c r="D15444" s="218">
        <v>44891</v>
      </c>
      <c r="E15444" s="1">
        <v>6</v>
      </c>
      <c r="F15444" s="62">
        <v>203.59</v>
      </c>
    </row>
    <row r="15445" spans="1:6" x14ac:dyDescent="0.35">
      <c r="A15445" s="1">
        <v>119</v>
      </c>
      <c r="B15445" s="1" t="s">
        <v>141</v>
      </c>
      <c r="C15445" s="218">
        <v>44892</v>
      </c>
      <c r="D15445" s="218">
        <v>44892</v>
      </c>
      <c r="E15445" s="1">
        <v>10</v>
      </c>
      <c r="F15445" s="62">
        <v>390.35</v>
      </c>
    </row>
    <row r="15446" spans="1:6" x14ac:dyDescent="0.35">
      <c r="A15446" s="1">
        <v>119</v>
      </c>
      <c r="B15446" s="1" t="s">
        <v>141</v>
      </c>
      <c r="C15446" s="218">
        <v>44893</v>
      </c>
      <c r="D15446" s="218">
        <v>44888</v>
      </c>
      <c r="E15446" s="1">
        <v>1</v>
      </c>
      <c r="F15446" s="62">
        <v>23.66</v>
      </c>
    </row>
    <row r="15447" spans="1:6" x14ac:dyDescent="0.35">
      <c r="A15447" s="1">
        <v>119</v>
      </c>
      <c r="B15447" s="1" t="s">
        <v>141</v>
      </c>
      <c r="C15447" s="218">
        <v>44893</v>
      </c>
      <c r="D15447" s="218">
        <v>44890</v>
      </c>
      <c r="E15447" s="1">
        <v>2</v>
      </c>
      <c r="F15447" s="62">
        <v>47.52</v>
      </c>
    </row>
    <row r="15448" spans="1:6" x14ac:dyDescent="0.35">
      <c r="A15448" s="1">
        <v>119</v>
      </c>
      <c r="B15448" s="1" t="s">
        <v>141</v>
      </c>
      <c r="C15448" s="218">
        <v>44893</v>
      </c>
      <c r="D15448" s="218">
        <v>44891</v>
      </c>
      <c r="E15448" s="1">
        <v>2</v>
      </c>
      <c r="F15448" s="62">
        <v>108.8</v>
      </c>
    </row>
    <row r="15449" spans="1:6" x14ac:dyDescent="0.35">
      <c r="A15449" s="1">
        <v>119</v>
      </c>
      <c r="B15449" s="1" t="s">
        <v>141</v>
      </c>
      <c r="C15449" s="218">
        <v>44893</v>
      </c>
      <c r="D15449" s="218">
        <v>44892</v>
      </c>
      <c r="E15449" s="1">
        <v>4</v>
      </c>
      <c r="F15449" s="62">
        <v>155.72</v>
      </c>
    </row>
    <row r="15450" spans="1:6" x14ac:dyDescent="0.35">
      <c r="A15450" s="1">
        <v>119</v>
      </c>
      <c r="B15450" s="1" t="s">
        <v>141</v>
      </c>
      <c r="C15450" s="218">
        <v>44893</v>
      </c>
      <c r="D15450" s="218">
        <v>44893</v>
      </c>
      <c r="E15450" s="1">
        <v>8</v>
      </c>
      <c r="F15450" s="62">
        <v>190.08</v>
      </c>
    </row>
    <row r="15451" spans="1:6" x14ac:dyDescent="0.35">
      <c r="A15451" s="1">
        <v>119</v>
      </c>
      <c r="B15451" s="1" t="s">
        <v>141</v>
      </c>
      <c r="C15451" s="218">
        <v>44894</v>
      </c>
      <c r="D15451" s="218">
        <v>44889</v>
      </c>
      <c r="E15451" s="1">
        <v>1</v>
      </c>
      <c r="F15451" s="62">
        <v>23.66</v>
      </c>
    </row>
    <row r="15452" spans="1:6" x14ac:dyDescent="0.35">
      <c r="A15452" s="1">
        <v>119</v>
      </c>
      <c r="B15452" s="1" t="s">
        <v>141</v>
      </c>
      <c r="C15452" s="218">
        <v>44894</v>
      </c>
      <c r="D15452" s="218">
        <v>44891</v>
      </c>
      <c r="E15452" s="1">
        <v>4</v>
      </c>
      <c r="F15452" s="62">
        <v>186.81</v>
      </c>
    </row>
    <row r="15453" spans="1:6" x14ac:dyDescent="0.35">
      <c r="A15453" s="1">
        <v>119</v>
      </c>
      <c r="B15453" s="1" t="s">
        <v>141</v>
      </c>
      <c r="C15453" s="218">
        <v>44894</v>
      </c>
      <c r="D15453" s="218">
        <v>44892</v>
      </c>
      <c r="E15453" s="1">
        <v>4</v>
      </c>
      <c r="F15453" s="62">
        <v>148.1</v>
      </c>
    </row>
    <row r="15454" spans="1:6" x14ac:dyDescent="0.35">
      <c r="A15454" s="1">
        <v>119</v>
      </c>
      <c r="B15454" s="1" t="s">
        <v>141</v>
      </c>
      <c r="C15454" s="218">
        <v>44894</v>
      </c>
      <c r="D15454" s="218">
        <v>44893</v>
      </c>
      <c r="E15454" s="1">
        <v>3</v>
      </c>
      <c r="F15454" s="62">
        <v>132.56</v>
      </c>
    </row>
    <row r="15455" spans="1:6" x14ac:dyDescent="0.35">
      <c r="A15455" s="1">
        <v>119</v>
      </c>
      <c r="B15455" s="1" t="s">
        <v>141</v>
      </c>
      <c r="C15455" s="218">
        <v>44894</v>
      </c>
      <c r="D15455" s="218">
        <v>44894</v>
      </c>
      <c r="E15455" s="1">
        <v>4</v>
      </c>
      <c r="F15455" s="62">
        <v>156.32</v>
      </c>
    </row>
    <row r="15456" spans="1:6" x14ac:dyDescent="0.35">
      <c r="A15456" s="1">
        <v>119</v>
      </c>
      <c r="B15456" s="1" t="s">
        <v>141</v>
      </c>
      <c r="C15456" s="218">
        <v>44895</v>
      </c>
      <c r="D15456" s="218">
        <v>44891</v>
      </c>
      <c r="E15456" s="1">
        <v>3</v>
      </c>
      <c r="F15456" s="62">
        <v>99</v>
      </c>
    </row>
    <row r="15457" spans="1:6" x14ac:dyDescent="0.35">
      <c r="A15457" s="1">
        <v>119</v>
      </c>
      <c r="B15457" s="1" t="s">
        <v>141</v>
      </c>
      <c r="C15457" s="218">
        <v>44895</v>
      </c>
      <c r="D15457" s="218">
        <v>44892</v>
      </c>
      <c r="E15457" s="1">
        <v>4</v>
      </c>
      <c r="F15457" s="62">
        <v>125.53</v>
      </c>
    </row>
    <row r="15458" spans="1:6" x14ac:dyDescent="0.35">
      <c r="A15458" s="1">
        <v>119</v>
      </c>
      <c r="B15458" s="1" t="s">
        <v>141</v>
      </c>
      <c r="C15458" s="218">
        <v>44895</v>
      </c>
      <c r="D15458" s="218">
        <v>44893</v>
      </c>
      <c r="E15458" s="1">
        <v>2</v>
      </c>
      <c r="F15458" s="62">
        <v>78.11</v>
      </c>
    </row>
    <row r="15459" spans="1:6" x14ac:dyDescent="0.35">
      <c r="A15459" s="1">
        <v>119</v>
      </c>
      <c r="B15459" s="1" t="s">
        <v>141</v>
      </c>
      <c r="C15459" s="218">
        <v>44895</v>
      </c>
      <c r="D15459" s="218">
        <v>44894</v>
      </c>
      <c r="E15459" s="1">
        <v>4</v>
      </c>
      <c r="F15459" s="62">
        <v>125.43</v>
      </c>
    </row>
    <row r="15460" spans="1:6" x14ac:dyDescent="0.35">
      <c r="A15460" s="1">
        <v>119</v>
      </c>
      <c r="B15460" s="1" t="s">
        <v>141</v>
      </c>
      <c r="C15460" s="218">
        <v>44895</v>
      </c>
      <c r="D15460" s="218">
        <v>44895</v>
      </c>
      <c r="E15460" s="1">
        <v>5</v>
      </c>
      <c r="F15460" s="62">
        <v>149.34</v>
      </c>
    </row>
    <row r="15461" spans="1:6" x14ac:dyDescent="0.35">
      <c r="A15461" s="1">
        <v>119</v>
      </c>
      <c r="B15461" s="1" t="s">
        <v>141</v>
      </c>
      <c r="C15461" s="218">
        <v>44896</v>
      </c>
      <c r="D15461" s="218">
        <v>44891</v>
      </c>
      <c r="E15461" s="1">
        <v>1</v>
      </c>
      <c r="F15461" s="62">
        <v>23.66</v>
      </c>
    </row>
    <row r="15462" spans="1:6" x14ac:dyDescent="0.35">
      <c r="A15462" s="1">
        <v>119</v>
      </c>
      <c r="B15462" s="1" t="s">
        <v>141</v>
      </c>
      <c r="C15462" s="218">
        <v>44896</v>
      </c>
      <c r="D15462" s="218">
        <v>44892</v>
      </c>
      <c r="E15462" s="1">
        <v>1</v>
      </c>
      <c r="F15462" s="62">
        <v>23.71</v>
      </c>
    </row>
    <row r="15463" spans="1:6" x14ac:dyDescent="0.35">
      <c r="A15463" s="1">
        <v>119</v>
      </c>
      <c r="B15463" s="1" t="s">
        <v>141</v>
      </c>
      <c r="C15463" s="218">
        <v>44896</v>
      </c>
      <c r="D15463" s="218">
        <v>44893</v>
      </c>
      <c r="E15463" s="1">
        <v>3</v>
      </c>
      <c r="F15463" s="62">
        <v>101.97</v>
      </c>
    </row>
    <row r="15464" spans="1:6" x14ac:dyDescent="0.35">
      <c r="A15464" s="1">
        <v>119</v>
      </c>
      <c r="B15464" s="1" t="s">
        <v>141</v>
      </c>
      <c r="C15464" s="218">
        <v>44896</v>
      </c>
      <c r="D15464" s="218">
        <v>44894</v>
      </c>
      <c r="E15464" s="1">
        <v>4</v>
      </c>
      <c r="F15464" s="62">
        <v>125.73</v>
      </c>
    </row>
    <row r="15465" spans="1:6" x14ac:dyDescent="0.35">
      <c r="A15465" s="1">
        <v>119</v>
      </c>
      <c r="B15465" s="1" t="s">
        <v>141</v>
      </c>
      <c r="C15465" s="218">
        <v>44896</v>
      </c>
      <c r="D15465" s="218">
        <v>44895</v>
      </c>
      <c r="E15465" s="1">
        <v>6</v>
      </c>
      <c r="F15465" s="62">
        <v>265.02</v>
      </c>
    </row>
    <row r="15466" spans="1:6" x14ac:dyDescent="0.35">
      <c r="A15466" s="1">
        <v>119</v>
      </c>
      <c r="B15466" s="1" t="s">
        <v>141</v>
      </c>
      <c r="C15466" s="218">
        <v>44896</v>
      </c>
      <c r="D15466" s="218">
        <v>44896</v>
      </c>
      <c r="E15466" s="1">
        <v>1</v>
      </c>
      <c r="F15466" s="62">
        <v>23.76</v>
      </c>
    </row>
    <row r="15467" spans="1:6" x14ac:dyDescent="0.35">
      <c r="A15467" s="1">
        <v>119</v>
      </c>
      <c r="B15467" s="1" t="s">
        <v>141</v>
      </c>
      <c r="C15467" s="218">
        <v>44897</v>
      </c>
      <c r="D15467" s="218">
        <v>44893</v>
      </c>
      <c r="E15467" s="1">
        <v>7</v>
      </c>
      <c r="F15467" s="62">
        <v>288.68</v>
      </c>
    </row>
    <row r="15468" spans="1:6" x14ac:dyDescent="0.35">
      <c r="A15468" s="1">
        <v>119</v>
      </c>
      <c r="B15468" s="1" t="s">
        <v>141</v>
      </c>
      <c r="C15468" s="218">
        <v>44897</v>
      </c>
      <c r="D15468" s="218">
        <v>44894</v>
      </c>
      <c r="E15468" s="1">
        <v>9</v>
      </c>
      <c r="F15468" s="62">
        <v>336.25</v>
      </c>
    </row>
    <row r="15469" spans="1:6" x14ac:dyDescent="0.35">
      <c r="A15469" s="1">
        <v>119</v>
      </c>
      <c r="B15469" s="1" t="s">
        <v>141</v>
      </c>
      <c r="C15469" s="218">
        <v>44897</v>
      </c>
      <c r="D15469" s="218">
        <v>44895</v>
      </c>
      <c r="E15469" s="1">
        <v>5</v>
      </c>
      <c r="F15469" s="62">
        <v>118.7</v>
      </c>
    </row>
    <row r="15470" spans="1:6" x14ac:dyDescent="0.35">
      <c r="A15470" s="1">
        <v>119</v>
      </c>
      <c r="B15470" s="1" t="s">
        <v>141</v>
      </c>
      <c r="C15470" s="218">
        <v>44897</v>
      </c>
      <c r="D15470" s="218">
        <v>44896</v>
      </c>
      <c r="E15470" s="1">
        <v>6</v>
      </c>
      <c r="F15470" s="62">
        <v>203.84</v>
      </c>
    </row>
    <row r="15471" spans="1:6" x14ac:dyDescent="0.35">
      <c r="A15471" s="1">
        <v>119</v>
      </c>
      <c r="B15471" s="1" t="s">
        <v>141</v>
      </c>
      <c r="C15471" s="218">
        <v>44897</v>
      </c>
      <c r="D15471" s="218">
        <v>44897</v>
      </c>
      <c r="E15471" s="1">
        <v>6</v>
      </c>
      <c r="F15471" s="62">
        <v>142.31</v>
      </c>
    </row>
    <row r="15472" spans="1:6" x14ac:dyDescent="0.35">
      <c r="A15472" s="1">
        <v>119</v>
      </c>
      <c r="B15472" s="1" t="s">
        <v>141</v>
      </c>
      <c r="C15472" s="218">
        <v>44898</v>
      </c>
      <c r="D15472" s="218">
        <v>44894</v>
      </c>
      <c r="E15472" s="1">
        <v>2</v>
      </c>
      <c r="F15472" s="62">
        <v>47.22</v>
      </c>
    </row>
    <row r="15473" spans="1:6" x14ac:dyDescent="0.35">
      <c r="A15473" s="1">
        <v>119</v>
      </c>
      <c r="B15473" s="1" t="s">
        <v>141</v>
      </c>
      <c r="C15473" s="218">
        <v>44898</v>
      </c>
      <c r="D15473" s="218">
        <v>44895</v>
      </c>
      <c r="E15473" s="1">
        <v>10</v>
      </c>
      <c r="F15473" s="62">
        <v>298.23</v>
      </c>
    </row>
    <row r="15474" spans="1:6" x14ac:dyDescent="0.35">
      <c r="A15474" s="1">
        <v>119</v>
      </c>
      <c r="B15474" s="1" t="s">
        <v>141</v>
      </c>
      <c r="C15474" s="218">
        <v>44898</v>
      </c>
      <c r="D15474" s="218">
        <v>44896</v>
      </c>
      <c r="E15474" s="1">
        <v>9</v>
      </c>
      <c r="F15474" s="62">
        <v>274.42</v>
      </c>
    </row>
    <row r="15475" spans="1:6" x14ac:dyDescent="0.35">
      <c r="A15475" s="1">
        <v>119</v>
      </c>
      <c r="B15475" s="1" t="s">
        <v>141</v>
      </c>
      <c r="C15475" s="218">
        <v>44898</v>
      </c>
      <c r="D15475" s="218">
        <v>44897</v>
      </c>
      <c r="E15475" s="1">
        <v>4</v>
      </c>
      <c r="F15475" s="62">
        <v>125.09</v>
      </c>
    </row>
    <row r="15476" spans="1:6" x14ac:dyDescent="0.35">
      <c r="A15476" s="1">
        <v>119</v>
      </c>
      <c r="B15476" s="1" t="s">
        <v>141</v>
      </c>
      <c r="C15476" s="218">
        <v>44899</v>
      </c>
      <c r="D15476" s="218">
        <v>44895</v>
      </c>
      <c r="E15476" s="1">
        <v>3</v>
      </c>
      <c r="F15476" s="62">
        <v>70.98</v>
      </c>
    </row>
    <row r="15477" spans="1:6" x14ac:dyDescent="0.35">
      <c r="A15477" s="1">
        <v>119</v>
      </c>
      <c r="B15477" s="1" t="s">
        <v>141</v>
      </c>
      <c r="C15477" s="218">
        <v>44899</v>
      </c>
      <c r="D15477" s="218">
        <v>44896</v>
      </c>
      <c r="E15477" s="1">
        <v>5</v>
      </c>
      <c r="F15477" s="62">
        <v>149.44</v>
      </c>
    </row>
    <row r="15478" spans="1:6" x14ac:dyDescent="0.35">
      <c r="A15478" s="1">
        <v>119</v>
      </c>
      <c r="B15478" s="1" t="s">
        <v>141</v>
      </c>
      <c r="C15478" s="218">
        <v>44899</v>
      </c>
      <c r="D15478" s="218">
        <v>44897</v>
      </c>
      <c r="E15478" s="1">
        <v>7</v>
      </c>
      <c r="F15478" s="62">
        <v>257.89</v>
      </c>
    </row>
    <row r="15479" spans="1:6" x14ac:dyDescent="0.35">
      <c r="A15479" s="1">
        <v>119</v>
      </c>
      <c r="B15479" s="1" t="s">
        <v>141</v>
      </c>
      <c r="C15479" s="218">
        <v>44899</v>
      </c>
      <c r="D15479" s="218">
        <v>44899</v>
      </c>
      <c r="E15479" s="1">
        <v>14</v>
      </c>
      <c r="F15479" s="62">
        <v>453.56</v>
      </c>
    </row>
    <row r="15480" spans="1:6" x14ac:dyDescent="0.35">
      <c r="A15480" s="1">
        <v>119</v>
      </c>
      <c r="B15480" s="1" t="s">
        <v>141</v>
      </c>
      <c r="C15480" s="218">
        <v>44900</v>
      </c>
      <c r="D15480" s="218">
        <v>44896</v>
      </c>
      <c r="E15480" s="1">
        <v>1</v>
      </c>
      <c r="F15480" s="62">
        <v>23.76</v>
      </c>
    </row>
    <row r="15481" spans="1:6" x14ac:dyDescent="0.35">
      <c r="A15481" s="1">
        <v>119</v>
      </c>
      <c r="B15481" s="1" t="s">
        <v>141</v>
      </c>
      <c r="C15481" s="218">
        <v>44900</v>
      </c>
      <c r="D15481" s="218">
        <v>44897</v>
      </c>
      <c r="E15481" s="1">
        <v>1</v>
      </c>
      <c r="F15481" s="62">
        <v>23.76</v>
      </c>
    </row>
    <row r="15482" spans="1:6" x14ac:dyDescent="0.35">
      <c r="A15482" s="1">
        <v>119</v>
      </c>
      <c r="B15482" s="1" t="s">
        <v>141</v>
      </c>
      <c r="C15482" s="218">
        <v>44900</v>
      </c>
      <c r="D15482" s="218">
        <v>44899</v>
      </c>
      <c r="E15482" s="1">
        <v>2</v>
      </c>
      <c r="F15482" s="62">
        <v>47.52</v>
      </c>
    </row>
    <row r="15483" spans="1:6" x14ac:dyDescent="0.35">
      <c r="A15483" s="1">
        <v>119</v>
      </c>
      <c r="B15483" s="1" t="s">
        <v>141</v>
      </c>
      <c r="C15483" s="218">
        <v>44900</v>
      </c>
      <c r="D15483" s="218">
        <v>44900</v>
      </c>
      <c r="E15483" s="1">
        <v>14</v>
      </c>
      <c r="F15483" s="62">
        <v>511.73</v>
      </c>
    </row>
    <row r="15484" spans="1:6" x14ac:dyDescent="0.35">
      <c r="A15484" s="1">
        <v>119</v>
      </c>
      <c r="B15484" s="1" t="s">
        <v>141</v>
      </c>
      <c r="C15484" s="218">
        <v>44901</v>
      </c>
      <c r="D15484" s="218">
        <v>44899</v>
      </c>
      <c r="E15484" s="1">
        <v>1</v>
      </c>
      <c r="F15484" s="62">
        <v>54.4</v>
      </c>
    </row>
    <row r="15485" spans="1:6" x14ac:dyDescent="0.35">
      <c r="A15485" s="1">
        <v>119</v>
      </c>
      <c r="B15485" s="1" t="s">
        <v>141</v>
      </c>
      <c r="C15485" s="218">
        <v>44901</v>
      </c>
      <c r="D15485" s="218">
        <v>44900</v>
      </c>
      <c r="E15485" s="1">
        <v>3</v>
      </c>
      <c r="F15485" s="62">
        <v>71.13</v>
      </c>
    </row>
    <row r="15486" spans="1:6" x14ac:dyDescent="0.35">
      <c r="A15486" s="1">
        <v>119</v>
      </c>
      <c r="B15486" s="1" t="s">
        <v>141</v>
      </c>
      <c r="C15486" s="218">
        <v>44901</v>
      </c>
      <c r="D15486" s="218">
        <v>44901</v>
      </c>
      <c r="E15486" s="1">
        <v>14</v>
      </c>
      <c r="F15486" s="62">
        <v>485.49</v>
      </c>
    </row>
    <row r="15487" spans="1:6" x14ac:dyDescent="0.35">
      <c r="A15487" s="1">
        <v>119</v>
      </c>
      <c r="B15487" s="1" t="s">
        <v>141</v>
      </c>
      <c r="C15487" s="218">
        <v>44902</v>
      </c>
      <c r="D15487" s="218">
        <v>44899</v>
      </c>
      <c r="E15487" s="1">
        <v>1</v>
      </c>
      <c r="F15487" s="62">
        <v>23.76</v>
      </c>
    </row>
    <row r="15488" spans="1:6" x14ac:dyDescent="0.35">
      <c r="A15488" s="1">
        <v>119</v>
      </c>
      <c r="B15488" s="1" t="s">
        <v>141</v>
      </c>
      <c r="C15488" s="218">
        <v>44902</v>
      </c>
      <c r="D15488" s="218">
        <v>44901</v>
      </c>
      <c r="E15488" s="1">
        <v>4</v>
      </c>
      <c r="F15488" s="62">
        <v>125.38</v>
      </c>
    </row>
    <row r="15489" spans="1:6" x14ac:dyDescent="0.35">
      <c r="A15489" s="1">
        <v>119</v>
      </c>
      <c r="B15489" s="1" t="s">
        <v>141</v>
      </c>
      <c r="C15489" s="218">
        <v>44902</v>
      </c>
      <c r="D15489" s="218">
        <v>44902</v>
      </c>
      <c r="E15489" s="1">
        <v>17</v>
      </c>
      <c r="F15489" s="62">
        <v>551.97</v>
      </c>
    </row>
    <row r="15490" spans="1:6" x14ac:dyDescent="0.35">
      <c r="A15490" s="1">
        <v>119</v>
      </c>
      <c r="B15490" s="1" t="s">
        <v>141</v>
      </c>
      <c r="C15490" s="218">
        <v>44903</v>
      </c>
      <c r="D15490" s="218">
        <v>44900</v>
      </c>
      <c r="E15490" s="1">
        <v>1</v>
      </c>
      <c r="F15490" s="62">
        <v>23.76</v>
      </c>
    </row>
    <row r="15491" spans="1:6" x14ac:dyDescent="0.35">
      <c r="A15491" s="1">
        <v>119</v>
      </c>
      <c r="B15491" s="1" t="s">
        <v>141</v>
      </c>
      <c r="C15491" s="218">
        <v>44903</v>
      </c>
      <c r="D15491" s="218">
        <v>44901</v>
      </c>
      <c r="E15491" s="1">
        <v>1</v>
      </c>
      <c r="F15491" s="62">
        <v>54.45</v>
      </c>
    </row>
    <row r="15492" spans="1:6" x14ac:dyDescent="0.35">
      <c r="A15492" s="1">
        <v>119</v>
      </c>
      <c r="B15492" s="1" t="s">
        <v>141</v>
      </c>
      <c r="C15492" s="218">
        <v>44903</v>
      </c>
      <c r="D15492" s="218">
        <v>44902</v>
      </c>
      <c r="E15492" s="1">
        <v>4</v>
      </c>
      <c r="F15492" s="62">
        <v>94.99</v>
      </c>
    </row>
    <row r="15493" spans="1:6" x14ac:dyDescent="0.35">
      <c r="A15493" s="1">
        <v>119</v>
      </c>
      <c r="B15493" s="1" t="s">
        <v>141</v>
      </c>
      <c r="C15493" s="218">
        <v>44904</v>
      </c>
      <c r="D15493" s="218">
        <v>44901</v>
      </c>
      <c r="E15493" s="1">
        <v>1</v>
      </c>
      <c r="F15493" s="62">
        <v>23.76</v>
      </c>
    </row>
    <row r="15494" spans="1:6" x14ac:dyDescent="0.35">
      <c r="A15494" s="1">
        <v>119</v>
      </c>
      <c r="B15494" s="1" t="s">
        <v>141</v>
      </c>
      <c r="C15494" s="218">
        <v>44904</v>
      </c>
      <c r="D15494" s="218">
        <v>44904</v>
      </c>
      <c r="E15494" s="1">
        <v>21</v>
      </c>
      <c r="F15494" s="62">
        <v>651.96</v>
      </c>
    </row>
    <row r="15495" spans="1:6" x14ac:dyDescent="0.35">
      <c r="A15495" s="1">
        <v>119</v>
      </c>
      <c r="B15495" s="1" t="s">
        <v>141</v>
      </c>
      <c r="C15495" s="218">
        <v>44905</v>
      </c>
      <c r="D15495" s="218">
        <v>44904</v>
      </c>
      <c r="E15495" s="1">
        <v>4</v>
      </c>
      <c r="F15495" s="62">
        <v>125.68</v>
      </c>
    </row>
    <row r="15496" spans="1:6" x14ac:dyDescent="0.35">
      <c r="A15496" s="1">
        <v>119</v>
      </c>
      <c r="B15496" s="1" t="s">
        <v>141</v>
      </c>
      <c r="C15496" s="218">
        <v>44905</v>
      </c>
      <c r="D15496" s="218">
        <v>44905</v>
      </c>
      <c r="E15496" s="1">
        <v>13</v>
      </c>
      <c r="F15496" s="62">
        <v>370.21</v>
      </c>
    </row>
    <row r="15497" spans="1:6" x14ac:dyDescent="0.35">
      <c r="A15497" s="1">
        <v>119</v>
      </c>
      <c r="B15497" s="1" t="s">
        <v>141</v>
      </c>
      <c r="C15497" s="218">
        <v>44906</v>
      </c>
      <c r="D15497" s="218">
        <v>44906</v>
      </c>
      <c r="E15497" s="1">
        <v>15</v>
      </c>
      <c r="F15497" s="62">
        <v>478.66</v>
      </c>
    </row>
    <row r="15498" spans="1:6" x14ac:dyDescent="0.35">
      <c r="A15498" s="1">
        <v>119</v>
      </c>
      <c r="B15498" s="1" t="s">
        <v>141</v>
      </c>
      <c r="C15498" s="218">
        <v>44907</v>
      </c>
      <c r="D15498" s="218">
        <v>44907</v>
      </c>
      <c r="E15498" s="1">
        <v>17</v>
      </c>
      <c r="F15498" s="62">
        <v>587.80999999999995</v>
      </c>
    </row>
    <row r="15499" spans="1:6" x14ac:dyDescent="0.35">
      <c r="A15499" s="1">
        <v>119</v>
      </c>
      <c r="B15499" s="1" t="s">
        <v>141</v>
      </c>
      <c r="C15499" s="218">
        <v>44908</v>
      </c>
      <c r="D15499" s="218">
        <v>44906</v>
      </c>
      <c r="E15499" s="1">
        <v>1</v>
      </c>
      <c r="F15499" s="62">
        <v>23.76</v>
      </c>
    </row>
    <row r="15500" spans="1:6" x14ac:dyDescent="0.35">
      <c r="A15500" s="1">
        <v>119</v>
      </c>
      <c r="B15500" s="1" t="s">
        <v>141</v>
      </c>
      <c r="C15500" s="218">
        <v>44908</v>
      </c>
      <c r="D15500" s="218">
        <v>44907</v>
      </c>
      <c r="E15500" s="1">
        <v>4</v>
      </c>
      <c r="F15500" s="62">
        <v>125.68</v>
      </c>
    </row>
    <row r="15501" spans="1:6" x14ac:dyDescent="0.35">
      <c r="A15501" s="1">
        <v>119</v>
      </c>
      <c r="B15501" s="1" t="s">
        <v>141</v>
      </c>
      <c r="C15501" s="218">
        <v>44908</v>
      </c>
      <c r="D15501" s="218">
        <v>44908</v>
      </c>
      <c r="E15501" s="1">
        <v>19</v>
      </c>
      <c r="F15501" s="62">
        <v>574</v>
      </c>
    </row>
    <row r="15502" spans="1:6" x14ac:dyDescent="0.35">
      <c r="A15502" s="1">
        <v>119</v>
      </c>
      <c r="B15502" s="1" t="s">
        <v>141</v>
      </c>
      <c r="C15502" s="218">
        <v>44909</v>
      </c>
      <c r="D15502" s="218">
        <v>44909</v>
      </c>
      <c r="E15502" s="1">
        <v>18</v>
      </c>
      <c r="F15502" s="62">
        <v>611.62</v>
      </c>
    </row>
    <row r="15503" spans="1:6" x14ac:dyDescent="0.35">
      <c r="A15503" s="1">
        <v>119</v>
      </c>
      <c r="B15503" s="1" t="s">
        <v>141</v>
      </c>
      <c r="C15503" s="218">
        <v>44910</v>
      </c>
      <c r="D15503" s="218">
        <v>44909</v>
      </c>
      <c r="E15503" s="1">
        <v>1</v>
      </c>
      <c r="F15503" s="62">
        <v>23.71</v>
      </c>
    </row>
    <row r="15504" spans="1:6" x14ac:dyDescent="0.35">
      <c r="A15504" s="1">
        <v>119</v>
      </c>
      <c r="B15504" s="1" t="s">
        <v>141</v>
      </c>
      <c r="C15504" s="218">
        <v>44910</v>
      </c>
      <c r="D15504" s="218">
        <v>44910</v>
      </c>
      <c r="E15504" s="1">
        <v>21</v>
      </c>
      <c r="F15504" s="62">
        <v>621.62</v>
      </c>
    </row>
    <row r="15505" spans="1:6" x14ac:dyDescent="0.35">
      <c r="A15505" s="1">
        <v>119</v>
      </c>
      <c r="B15505" s="1" t="s">
        <v>141</v>
      </c>
      <c r="C15505" s="218">
        <v>44911</v>
      </c>
      <c r="D15505" s="218">
        <v>44908</v>
      </c>
      <c r="E15505" s="1">
        <v>1</v>
      </c>
      <c r="F15505" s="62">
        <v>23.76</v>
      </c>
    </row>
    <row r="15506" spans="1:6" x14ac:dyDescent="0.35">
      <c r="A15506" s="1">
        <v>119</v>
      </c>
      <c r="B15506" s="1" t="s">
        <v>141</v>
      </c>
      <c r="C15506" s="218">
        <v>44911</v>
      </c>
      <c r="D15506" s="218">
        <v>44910</v>
      </c>
      <c r="E15506" s="1">
        <v>2</v>
      </c>
      <c r="F15506" s="62">
        <v>78.209999999999994</v>
      </c>
    </row>
    <row r="15507" spans="1:6" x14ac:dyDescent="0.35">
      <c r="A15507" s="1">
        <v>119</v>
      </c>
      <c r="B15507" s="1" t="s">
        <v>141</v>
      </c>
      <c r="C15507" s="218">
        <v>44911</v>
      </c>
      <c r="D15507" s="218">
        <v>44911</v>
      </c>
      <c r="E15507" s="1">
        <v>19</v>
      </c>
      <c r="F15507" s="62">
        <v>538.36</v>
      </c>
    </row>
    <row r="15508" spans="1:6" x14ac:dyDescent="0.35">
      <c r="A15508" s="1">
        <v>119</v>
      </c>
      <c r="B15508" s="1" t="s">
        <v>141</v>
      </c>
      <c r="C15508" s="218">
        <v>44912</v>
      </c>
      <c r="D15508" s="218">
        <v>44910</v>
      </c>
      <c r="E15508" s="1">
        <v>1</v>
      </c>
      <c r="F15508" s="62">
        <v>23.76</v>
      </c>
    </row>
    <row r="15509" spans="1:6" x14ac:dyDescent="0.35">
      <c r="A15509" s="1">
        <v>119</v>
      </c>
      <c r="B15509" s="1" t="s">
        <v>141</v>
      </c>
      <c r="C15509" s="218">
        <v>44912</v>
      </c>
      <c r="D15509" s="218">
        <v>44911</v>
      </c>
      <c r="E15509" s="1">
        <v>3</v>
      </c>
      <c r="F15509" s="62">
        <v>101.92</v>
      </c>
    </row>
    <row r="15510" spans="1:6" x14ac:dyDescent="0.35">
      <c r="A15510" s="1">
        <v>119</v>
      </c>
      <c r="B15510" s="1" t="s">
        <v>141</v>
      </c>
      <c r="C15510" s="218">
        <v>44912</v>
      </c>
      <c r="D15510" s="218">
        <v>44912</v>
      </c>
      <c r="E15510" s="1">
        <v>22</v>
      </c>
      <c r="F15510" s="62">
        <v>737.25</v>
      </c>
    </row>
    <row r="15511" spans="1:6" x14ac:dyDescent="0.35">
      <c r="A15511" s="1">
        <v>119</v>
      </c>
      <c r="B15511" s="1" t="s">
        <v>141</v>
      </c>
      <c r="C15511" s="218">
        <v>44913</v>
      </c>
      <c r="D15511" s="218">
        <v>44912</v>
      </c>
      <c r="E15511" s="1">
        <v>3</v>
      </c>
      <c r="F15511" s="62">
        <v>71.28</v>
      </c>
    </row>
    <row r="15512" spans="1:6" x14ac:dyDescent="0.35">
      <c r="A15512" s="1">
        <v>119</v>
      </c>
      <c r="B15512" s="1" t="s">
        <v>141</v>
      </c>
      <c r="C15512" s="218">
        <v>44913</v>
      </c>
      <c r="D15512" s="218">
        <v>44913</v>
      </c>
      <c r="E15512" s="1">
        <v>20</v>
      </c>
      <c r="F15512" s="62">
        <v>684.83</v>
      </c>
    </row>
    <row r="15513" spans="1:6" x14ac:dyDescent="0.35">
      <c r="A15513" s="1">
        <v>119</v>
      </c>
      <c r="B15513" s="1" t="s">
        <v>141</v>
      </c>
      <c r="C15513" s="218">
        <v>44914</v>
      </c>
      <c r="D15513" s="218">
        <v>44914</v>
      </c>
      <c r="E15513" s="1">
        <v>27</v>
      </c>
      <c r="F15513" s="62">
        <v>732.89</v>
      </c>
    </row>
    <row r="15514" spans="1:6" x14ac:dyDescent="0.35">
      <c r="A15514" s="1">
        <v>119</v>
      </c>
      <c r="B15514" s="1" t="s">
        <v>141</v>
      </c>
      <c r="C15514" s="218">
        <v>44915</v>
      </c>
      <c r="D15514" s="218">
        <v>44915</v>
      </c>
      <c r="E15514" s="1">
        <v>20</v>
      </c>
      <c r="F15514" s="62">
        <v>659.19</v>
      </c>
    </row>
    <row r="15515" spans="1:6" x14ac:dyDescent="0.35">
      <c r="A15515" s="1">
        <v>119</v>
      </c>
      <c r="B15515" s="1" t="s">
        <v>141</v>
      </c>
      <c r="C15515" s="218">
        <v>44916</v>
      </c>
      <c r="D15515" s="218">
        <v>44915</v>
      </c>
      <c r="E15515" s="1">
        <v>2</v>
      </c>
      <c r="F15515" s="62">
        <v>78.11</v>
      </c>
    </row>
    <row r="15516" spans="1:6" x14ac:dyDescent="0.35">
      <c r="A15516" s="1">
        <v>119</v>
      </c>
      <c r="B15516" s="1" t="s">
        <v>141</v>
      </c>
      <c r="C15516" s="218">
        <v>44916</v>
      </c>
      <c r="D15516" s="218">
        <v>44916</v>
      </c>
      <c r="E15516" s="1">
        <v>16</v>
      </c>
      <c r="F15516" s="62">
        <v>594.29</v>
      </c>
    </row>
    <row r="15517" spans="1:6" x14ac:dyDescent="0.35">
      <c r="A15517" s="1">
        <v>119</v>
      </c>
      <c r="B15517" s="1" t="s">
        <v>141</v>
      </c>
      <c r="C15517" s="218">
        <v>44917</v>
      </c>
      <c r="D15517" s="218">
        <v>44916</v>
      </c>
      <c r="E15517" s="1">
        <v>3</v>
      </c>
      <c r="F15517" s="62">
        <v>71.180000000000007</v>
      </c>
    </row>
    <row r="15518" spans="1:6" x14ac:dyDescent="0.35">
      <c r="A15518" s="1">
        <v>119</v>
      </c>
      <c r="B15518" s="1" t="s">
        <v>141</v>
      </c>
      <c r="C15518" s="218">
        <v>44917</v>
      </c>
      <c r="D15518" s="218">
        <v>44917</v>
      </c>
      <c r="E15518" s="1">
        <v>18</v>
      </c>
      <c r="F15518" s="62">
        <v>486.73</v>
      </c>
    </row>
    <row r="15519" spans="1:6" x14ac:dyDescent="0.35">
      <c r="A15519" s="1">
        <v>119</v>
      </c>
      <c r="B15519" s="1" t="s">
        <v>141</v>
      </c>
      <c r="C15519" s="218">
        <v>44918</v>
      </c>
      <c r="D15519" s="218">
        <v>44915</v>
      </c>
      <c r="E15519" s="1">
        <v>1</v>
      </c>
      <c r="F15519" s="62">
        <v>54.35</v>
      </c>
    </row>
    <row r="15520" spans="1:6" x14ac:dyDescent="0.35">
      <c r="A15520" s="1">
        <v>119</v>
      </c>
      <c r="B15520" s="1" t="s">
        <v>141</v>
      </c>
      <c r="C15520" s="218">
        <v>44918</v>
      </c>
      <c r="D15520" s="218">
        <v>44916</v>
      </c>
      <c r="E15520" s="1">
        <v>1</v>
      </c>
      <c r="F15520" s="62">
        <v>54.45</v>
      </c>
    </row>
    <row r="15521" spans="1:6" x14ac:dyDescent="0.35">
      <c r="A15521" s="1">
        <v>119</v>
      </c>
      <c r="B15521" s="1" t="s">
        <v>141</v>
      </c>
      <c r="C15521" s="218">
        <v>44918</v>
      </c>
      <c r="D15521" s="218">
        <v>44917</v>
      </c>
      <c r="E15521" s="1">
        <v>3</v>
      </c>
      <c r="F15521" s="62">
        <v>128.4</v>
      </c>
    </row>
    <row r="15522" spans="1:6" x14ac:dyDescent="0.35">
      <c r="A15522" s="1">
        <v>119</v>
      </c>
      <c r="B15522" s="1" t="s">
        <v>141</v>
      </c>
      <c r="C15522" s="218">
        <v>44918</v>
      </c>
      <c r="D15522" s="218">
        <v>44918</v>
      </c>
      <c r="E15522" s="1">
        <v>15</v>
      </c>
      <c r="F15522" s="62">
        <v>599.54</v>
      </c>
    </row>
    <row r="15523" spans="1:6" x14ac:dyDescent="0.35">
      <c r="A15523" s="1">
        <v>119</v>
      </c>
      <c r="B15523" s="1" t="s">
        <v>141</v>
      </c>
      <c r="C15523" s="218">
        <v>44919</v>
      </c>
      <c r="D15523" s="218">
        <v>44917</v>
      </c>
      <c r="E15523" s="1">
        <v>1</v>
      </c>
      <c r="F15523" s="62">
        <v>54.35</v>
      </c>
    </row>
    <row r="15524" spans="1:6" x14ac:dyDescent="0.35">
      <c r="A15524" s="1">
        <v>119</v>
      </c>
      <c r="B15524" s="1" t="s">
        <v>141</v>
      </c>
      <c r="C15524" s="218">
        <v>44919</v>
      </c>
      <c r="D15524" s="218">
        <v>44918</v>
      </c>
      <c r="E15524" s="1">
        <v>3</v>
      </c>
      <c r="F15524" s="62">
        <v>163.25</v>
      </c>
    </row>
    <row r="15525" spans="1:6" x14ac:dyDescent="0.35">
      <c r="A15525" s="1">
        <v>119</v>
      </c>
      <c r="B15525" s="1" t="s">
        <v>141</v>
      </c>
      <c r="C15525" s="218">
        <v>44919</v>
      </c>
      <c r="D15525" s="218">
        <v>44919</v>
      </c>
      <c r="E15525" s="1">
        <v>12</v>
      </c>
      <c r="F15525" s="62">
        <v>438.42</v>
      </c>
    </row>
    <row r="15526" spans="1:6" x14ac:dyDescent="0.35">
      <c r="A15526" s="1">
        <v>119</v>
      </c>
      <c r="B15526" s="1" t="s">
        <v>141</v>
      </c>
      <c r="C15526" s="218">
        <v>44920</v>
      </c>
      <c r="D15526" s="218">
        <v>44919</v>
      </c>
      <c r="E15526" s="1">
        <v>2</v>
      </c>
      <c r="F15526" s="62">
        <v>107.91</v>
      </c>
    </row>
    <row r="15527" spans="1:6" x14ac:dyDescent="0.35">
      <c r="A15527" s="1">
        <v>119</v>
      </c>
      <c r="B15527" s="1" t="s">
        <v>141</v>
      </c>
      <c r="C15527" s="218">
        <v>44920</v>
      </c>
      <c r="D15527" s="218">
        <v>44920</v>
      </c>
      <c r="E15527" s="1">
        <v>20</v>
      </c>
      <c r="F15527" s="62">
        <v>597.71</v>
      </c>
    </row>
    <row r="15528" spans="1:6" x14ac:dyDescent="0.35">
      <c r="A15528" s="1">
        <v>119</v>
      </c>
      <c r="B15528" s="1" t="s">
        <v>141</v>
      </c>
      <c r="C15528" s="218">
        <v>44921</v>
      </c>
      <c r="D15528" s="218">
        <v>44919</v>
      </c>
      <c r="E15528" s="1">
        <v>3</v>
      </c>
      <c r="F15528" s="62">
        <v>132.56</v>
      </c>
    </row>
    <row r="15529" spans="1:6" x14ac:dyDescent="0.35">
      <c r="A15529" s="1">
        <v>119</v>
      </c>
      <c r="B15529" s="1" t="s">
        <v>141</v>
      </c>
      <c r="C15529" s="218">
        <v>44921</v>
      </c>
      <c r="D15529" s="218">
        <v>44921</v>
      </c>
      <c r="E15529" s="1">
        <v>19</v>
      </c>
      <c r="F15529" s="62">
        <v>570.53</v>
      </c>
    </row>
    <row r="15530" spans="1:6" x14ac:dyDescent="0.35">
      <c r="A15530" s="1">
        <v>119</v>
      </c>
      <c r="B15530" s="1" t="s">
        <v>141</v>
      </c>
      <c r="C15530" s="218">
        <v>44922</v>
      </c>
      <c r="D15530" s="218">
        <v>44921</v>
      </c>
      <c r="E15530" s="1">
        <v>3</v>
      </c>
      <c r="F15530" s="62">
        <v>101.97</v>
      </c>
    </row>
    <row r="15531" spans="1:6" x14ac:dyDescent="0.35">
      <c r="A15531" s="1">
        <v>119</v>
      </c>
      <c r="B15531" s="1" t="s">
        <v>141</v>
      </c>
      <c r="C15531" s="218">
        <v>44922</v>
      </c>
      <c r="D15531" s="218">
        <v>44922</v>
      </c>
      <c r="E15531" s="1">
        <v>12</v>
      </c>
      <c r="F15531" s="62">
        <v>434.41</v>
      </c>
    </row>
    <row r="15532" spans="1:6" x14ac:dyDescent="0.35">
      <c r="A15532" s="1">
        <v>119</v>
      </c>
      <c r="B15532" s="1" t="s">
        <v>141</v>
      </c>
      <c r="C15532" s="218">
        <v>44923</v>
      </c>
      <c r="D15532" s="218">
        <v>44920</v>
      </c>
      <c r="E15532" s="1">
        <v>2</v>
      </c>
      <c r="F15532" s="62">
        <v>47.52</v>
      </c>
    </row>
    <row r="15533" spans="1:6" x14ac:dyDescent="0.35">
      <c r="A15533" s="1">
        <v>119</v>
      </c>
      <c r="B15533" s="1" t="s">
        <v>141</v>
      </c>
      <c r="C15533" s="218">
        <v>44923</v>
      </c>
      <c r="D15533" s="218">
        <v>44922</v>
      </c>
      <c r="E15533" s="1">
        <v>2</v>
      </c>
      <c r="F15533" s="62">
        <v>108.9</v>
      </c>
    </row>
    <row r="15534" spans="1:6" x14ac:dyDescent="0.35">
      <c r="A15534" s="1">
        <v>119</v>
      </c>
      <c r="B15534" s="1" t="s">
        <v>141</v>
      </c>
      <c r="C15534" s="218">
        <v>44923</v>
      </c>
      <c r="D15534" s="218">
        <v>44923</v>
      </c>
      <c r="E15534" s="1">
        <v>14</v>
      </c>
      <c r="F15534" s="62">
        <v>424.51</v>
      </c>
    </row>
    <row r="15535" spans="1:6" x14ac:dyDescent="0.35">
      <c r="A15535" s="1">
        <v>119</v>
      </c>
      <c r="B15535" s="1" t="s">
        <v>141</v>
      </c>
      <c r="C15535" s="218">
        <v>44924</v>
      </c>
      <c r="D15535" s="218">
        <v>44922</v>
      </c>
      <c r="E15535" s="1">
        <v>2</v>
      </c>
      <c r="F15535" s="62">
        <v>78.209999999999994</v>
      </c>
    </row>
    <row r="15536" spans="1:6" x14ac:dyDescent="0.35">
      <c r="A15536" s="1">
        <v>119</v>
      </c>
      <c r="B15536" s="1" t="s">
        <v>141</v>
      </c>
      <c r="C15536" s="218">
        <v>44924</v>
      </c>
      <c r="D15536" s="218">
        <v>44923</v>
      </c>
      <c r="E15536" s="1">
        <v>2</v>
      </c>
      <c r="F15536" s="62">
        <v>78.209999999999994</v>
      </c>
    </row>
    <row r="15537" spans="1:6" x14ac:dyDescent="0.35">
      <c r="A15537" s="1">
        <v>119</v>
      </c>
      <c r="B15537" s="1" t="s">
        <v>141</v>
      </c>
      <c r="C15537" s="218">
        <v>44924</v>
      </c>
      <c r="D15537" s="218">
        <v>44924</v>
      </c>
      <c r="E15537" s="1">
        <v>19</v>
      </c>
      <c r="F15537" s="62">
        <v>600.88</v>
      </c>
    </row>
    <row r="15538" spans="1:6" x14ac:dyDescent="0.35">
      <c r="A15538" s="1">
        <v>119</v>
      </c>
      <c r="B15538" s="1" t="s">
        <v>141</v>
      </c>
      <c r="C15538" s="218">
        <v>44925</v>
      </c>
      <c r="D15538" s="218">
        <v>44922</v>
      </c>
      <c r="E15538" s="1">
        <v>1</v>
      </c>
      <c r="F15538" s="62">
        <v>54.45</v>
      </c>
    </row>
    <row r="15539" spans="1:6" x14ac:dyDescent="0.35">
      <c r="A15539" s="1">
        <v>119</v>
      </c>
      <c r="B15539" s="1" t="s">
        <v>141</v>
      </c>
      <c r="C15539" s="218">
        <v>44925</v>
      </c>
      <c r="D15539" s="218">
        <v>44923</v>
      </c>
      <c r="E15539" s="1">
        <v>2</v>
      </c>
      <c r="F15539" s="62">
        <v>78.209999999999994</v>
      </c>
    </row>
    <row r="15540" spans="1:6" x14ac:dyDescent="0.35">
      <c r="A15540" s="1">
        <v>119</v>
      </c>
      <c r="B15540" s="1" t="s">
        <v>141</v>
      </c>
      <c r="C15540" s="218">
        <v>44925</v>
      </c>
      <c r="D15540" s="218">
        <v>44924</v>
      </c>
      <c r="E15540" s="1">
        <v>4</v>
      </c>
      <c r="F15540" s="62">
        <v>95.04</v>
      </c>
    </row>
    <row r="15541" spans="1:6" x14ac:dyDescent="0.35">
      <c r="A15541" s="1">
        <v>119</v>
      </c>
      <c r="B15541" s="1" t="s">
        <v>141</v>
      </c>
      <c r="C15541" s="218">
        <v>44925</v>
      </c>
      <c r="D15541" s="218">
        <v>44925</v>
      </c>
      <c r="E15541" s="1">
        <v>19</v>
      </c>
      <c r="F15541" s="62">
        <v>573.95000000000005</v>
      </c>
    </row>
    <row r="15542" spans="1:6" x14ac:dyDescent="0.35">
      <c r="A15542" s="1">
        <v>119</v>
      </c>
      <c r="B15542" s="1" t="s">
        <v>141</v>
      </c>
      <c r="C15542" s="218">
        <v>44926</v>
      </c>
      <c r="D15542" s="218">
        <v>44926</v>
      </c>
      <c r="E15542" s="1">
        <v>19</v>
      </c>
      <c r="F15542" s="62">
        <v>635.17999999999995</v>
      </c>
    </row>
    <row r="15543" spans="1:6" x14ac:dyDescent="0.35">
      <c r="A15543" s="1">
        <v>119</v>
      </c>
      <c r="B15543" s="1" t="s">
        <v>141</v>
      </c>
      <c r="C15543" s="218">
        <v>44927</v>
      </c>
      <c r="D15543" s="218">
        <v>44925</v>
      </c>
      <c r="E15543" s="1">
        <v>1</v>
      </c>
      <c r="F15543" s="62">
        <v>23.76</v>
      </c>
    </row>
    <row r="15544" spans="1:6" x14ac:dyDescent="0.35">
      <c r="A15544" s="1">
        <v>119</v>
      </c>
      <c r="B15544" s="1" t="s">
        <v>141</v>
      </c>
      <c r="C15544" s="218">
        <v>44927</v>
      </c>
      <c r="D15544" s="218">
        <v>44927</v>
      </c>
      <c r="E15544" s="1">
        <v>9</v>
      </c>
      <c r="F15544" s="62">
        <v>336.4</v>
      </c>
    </row>
    <row r="15545" spans="1:6" x14ac:dyDescent="0.35">
      <c r="A15545" s="1">
        <v>119</v>
      </c>
      <c r="B15545" s="1" t="s">
        <v>141</v>
      </c>
      <c r="C15545" s="218">
        <v>44928</v>
      </c>
      <c r="D15545" s="218">
        <v>44927</v>
      </c>
      <c r="E15545" s="1">
        <v>7</v>
      </c>
      <c r="F15545" s="62">
        <v>195.23</v>
      </c>
    </row>
    <row r="15546" spans="1:6" x14ac:dyDescent="0.35">
      <c r="A15546" s="1">
        <v>119</v>
      </c>
      <c r="B15546" s="1" t="s">
        <v>141</v>
      </c>
      <c r="C15546" s="218">
        <v>44928</v>
      </c>
      <c r="D15546" s="218">
        <v>44928</v>
      </c>
      <c r="E15546" s="1">
        <v>3</v>
      </c>
      <c r="F15546" s="62">
        <v>99.4</v>
      </c>
    </row>
    <row r="15547" spans="1:6" x14ac:dyDescent="0.35">
      <c r="A15547" s="1">
        <v>119</v>
      </c>
      <c r="B15547" s="1" t="s">
        <v>141</v>
      </c>
      <c r="C15547" s="218">
        <v>44929</v>
      </c>
      <c r="D15547" s="218">
        <v>44929</v>
      </c>
      <c r="E15547" s="1">
        <v>21</v>
      </c>
      <c r="F15547" s="62">
        <v>652.30999999999995</v>
      </c>
    </row>
    <row r="15548" spans="1:6" x14ac:dyDescent="0.35">
      <c r="A15548" s="1">
        <v>119</v>
      </c>
      <c r="B15548" s="1" t="s">
        <v>141</v>
      </c>
      <c r="C15548" s="218">
        <v>44930</v>
      </c>
      <c r="D15548" s="218">
        <v>44929</v>
      </c>
      <c r="E15548" s="1">
        <v>11</v>
      </c>
      <c r="F15548" s="62">
        <v>322.64</v>
      </c>
    </row>
    <row r="15549" spans="1:6" x14ac:dyDescent="0.35">
      <c r="A15549" s="1">
        <v>119</v>
      </c>
      <c r="B15549" s="1" t="s">
        <v>141</v>
      </c>
      <c r="C15549" s="218">
        <v>44930</v>
      </c>
      <c r="D15549" s="218">
        <v>44930</v>
      </c>
      <c r="E15549" s="1">
        <v>9</v>
      </c>
      <c r="F15549" s="62">
        <v>305.81</v>
      </c>
    </row>
    <row r="15550" spans="1:6" x14ac:dyDescent="0.35">
      <c r="A15550" s="1">
        <v>119</v>
      </c>
      <c r="B15550" s="1" t="s">
        <v>141</v>
      </c>
      <c r="C15550" s="218">
        <v>44931</v>
      </c>
      <c r="D15550" s="218">
        <v>44930</v>
      </c>
      <c r="E15550" s="1">
        <v>6</v>
      </c>
      <c r="F15550" s="62">
        <v>173.25</v>
      </c>
    </row>
    <row r="15551" spans="1:6" x14ac:dyDescent="0.35">
      <c r="A15551" s="1">
        <v>119</v>
      </c>
      <c r="B15551" s="1" t="s">
        <v>141</v>
      </c>
      <c r="C15551" s="218">
        <v>44931</v>
      </c>
      <c r="D15551" s="218">
        <v>44931</v>
      </c>
      <c r="E15551" s="1">
        <v>15</v>
      </c>
      <c r="F15551" s="62">
        <v>569.94000000000005</v>
      </c>
    </row>
    <row r="15552" spans="1:6" x14ac:dyDescent="0.35">
      <c r="A15552" s="1">
        <v>119</v>
      </c>
      <c r="B15552" s="1" t="s">
        <v>141</v>
      </c>
      <c r="C15552" s="218">
        <v>44932</v>
      </c>
      <c r="D15552" s="218">
        <v>44930</v>
      </c>
      <c r="E15552" s="1">
        <v>1</v>
      </c>
      <c r="F15552" s="62">
        <v>23.76</v>
      </c>
    </row>
    <row r="15553" spans="1:6" x14ac:dyDescent="0.35">
      <c r="A15553" s="1">
        <v>119</v>
      </c>
      <c r="B15553" s="1" t="s">
        <v>141</v>
      </c>
      <c r="C15553" s="218">
        <v>44932</v>
      </c>
      <c r="D15553" s="218">
        <v>44931</v>
      </c>
      <c r="E15553" s="1">
        <v>3</v>
      </c>
      <c r="F15553" s="62">
        <v>101.97</v>
      </c>
    </row>
    <row r="15554" spans="1:6" x14ac:dyDescent="0.35">
      <c r="A15554" s="1">
        <v>119</v>
      </c>
      <c r="B15554" s="1" t="s">
        <v>141</v>
      </c>
      <c r="C15554" s="218">
        <v>44932</v>
      </c>
      <c r="D15554" s="218">
        <v>44932</v>
      </c>
      <c r="E15554" s="1">
        <v>14</v>
      </c>
      <c r="F15554" s="62">
        <v>424.51</v>
      </c>
    </row>
    <row r="15555" spans="1:6" x14ac:dyDescent="0.35">
      <c r="A15555" s="1">
        <v>119</v>
      </c>
      <c r="B15555" s="1" t="s">
        <v>141</v>
      </c>
      <c r="C15555" s="218">
        <v>44933</v>
      </c>
      <c r="D15555" s="218">
        <v>44931</v>
      </c>
      <c r="E15555" s="1">
        <v>1</v>
      </c>
      <c r="F15555" s="62">
        <v>54.45</v>
      </c>
    </row>
    <row r="15556" spans="1:6" x14ac:dyDescent="0.35">
      <c r="A15556" s="1">
        <v>119</v>
      </c>
      <c r="B15556" s="1" t="s">
        <v>141</v>
      </c>
      <c r="C15556" s="218">
        <v>44933</v>
      </c>
      <c r="D15556" s="218">
        <v>44932</v>
      </c>
      <c r="E15556" s="1">
        <v>1</v>
      </c>
      <c r="F15556" s="62">
        <v>23.76</v>
      </c>
    </row>
    <row r="15557" spans="1:6" x14ac:dyDescent="0.35">
      <c r="A15557" s="1">
        <v>119</v>
      </c>
      <c r="B15557" s="1" t="s">
        <v>141</v>
      </c>
      <c r="C15557" s="218">
        <v>44933</v>
      </c>
      <c r="D15557" s="218">
        <v>44933</v>
      </c>
      <c r="E15557" s="1">
        <v>16</v>
      </c>
      <c r="F15557" s="62">
        <v>533.51</v>
      </c>
    </row>
    <row r="15558" spans="1:6" x14ac:dyDescent="0.35">
      <c r="A15558" s="1">
        <v>119</v>
      </c>
      <c r="B15558" s="1" t="s">
        <v>141</v>
      </c>
      <c r="C15558" s="218">
        <v>44934</v>
      </c>
      <c r="D15558" s="218">
        <v>44932</v>
      </c>
      <c r="E15558" s="1">
        <v>1</v>
      </c>
      <c r="F15558" s="62">
        <v>54.45</v>
      </c>
    </row>
    <row r="15559" spans="1:6" x14ac:dyDescent="0.35">
      <c r="A15559" s="1">
        <v>119</v>
      </c>
      <c r="B15559" s="1" t="s">
        <v>141</v>
      </c>
      <c r="C15559" s="218">
        <v>44934</v>
      </c>
      <c r="D15559" s="218">
        <v>44933</v>
      </c>
      <c r="E15559" s="1">
        <v>5</v>
      </c>
      <c r="F15559" s="62">
        <v>210.72</v>
      </c>
    </row>
    <row r="15560" spans="1:6" x14ac:dyDescent="0.35">
      <c r="A15560" s="1">
        <v>119</v>
      </c>
      <c r="B15560" s="1" t="s">
        <v>141</v>
      </c>
      <c r="C15560" s="218">
        <v>44934</v>
      </c>
      <c r="D15560" s="218">
        <v>44934</v>
      </c>
      <c r="E15560" s="1">
        <v>20</v>
      </c>
      <c r="F15560" s="62">
        <v>597.80999999999995</v>
      </c>
    </row>
    <row r="15561" spans="1:6" x14ac:dyDescent="0.35">
      <c r="A15561" s="1">
        <v>119</v>
      </c>
      <c r="B15561" s="1" t="s">
        <v>141</v>
      </c>
      <c r="C15561" s="218">
        <v>44935</v>
      </c>
      <c r="D15561" s="218">
        <v>44933</v>
      </c>
      <c r="E15561" s="1">
        <v>2</v>
      </c>
      <c r="F15561" s="62">
        <v>47.52</v>
      </c>
    </row>
    <row r="15562" spans="1:6" x14ac:dyDescent="0.35">
      <c r="A15562" s="1">
        <v>119</v>
      </c>
      <c r="B15562" s="1" t="s">
        <v>141</v>
      </c>
      <c r="C15562" s="218">
        <v>44935</v>
      </c>
      <c r="D15562" s="218">
        <v>44934</v>
      </c>
      <c r="E15562" s="1">
        <v>2</v>
      </c>
      <c r="F15562" s="62">
        <v>47.52</v>
      </c>
    </row>
    <row r="15563" spans="1:6" x14ac:dyDescent="0.35">
      <c r="A15563" s="1">
        <v>119</v>
      </c>
      <c r="B15563" s="1" t="s">
        <v>141</v>
      </c>
      <c r="C15563" s="218">
        <v>44935</v>
      </c>
      <c r="D15563" s="218">
        <v>44935</v>
      </c>
      <c r="E15563" s="1">
        <v>17</v>
      </c>
      <c r="F15563" s="62">
        <v>495.89</v>
      </c>
    </row>
    <row r="15564" spans="1:6" x14ac:dyDescent="0.35">
      <c r="A15564" s="1">
        <v>119</v>
      </c>
      <c r="B15564" s="1" t="s">
        <v>141</v>
      </c>
      <c r="C15564" s="218">
        <v>44936</v>
      </c>
      <c r="D15564" s="218">
        <v>44934</v>
      </c>
      <c r="E15564" s="1">
        <v>1</v>
      </c>
      <c r="F15564" s="62">
        <v>54.45</v>
      </c>
    </row>
    <row r="15565" spans="1:6" x14ac:dyDescent="0.35">
      <c r="A15565" s="1">
        <v>119</v>
      </c>
      <c r="B15565" s="1" t="s">
        <v>141</v>
      </c>
      <c r="C15565" s="218">
        <v>44936</v>
      </c>
      <c r="D15565" s="218">
        <v>44935</v>
      </c>
      <c r="E15565" s="1">
        <v>3</v>
      </c>
      <c r="F15565" s="62">
        <v>101.97</v>
      </c>
    </row>
    <row r="15566" spans="1:6" x14ac:dyDescent="0.35">
      <c r="A15566" s="1">
        <v>119</v>
      </c>
      <c r="B15566" s="1" t="s">
        <v>141</v>
      </c>
      <c r="C15566" s="218">
        <v>44936</v>
      </c>
      <c r="D15566" s="218">
        <v>44936</v>
      </c>
      <c r="E15566" s="1">
        <v>19</v>
      </c>
      <c r="F15566" s="62">
        <v>635.48</v>
      </c>
    </row>
    <row r="15567" spans="1:6" x14ac:dyDescent="0.35">
      <c r="A15567" s="1">
        <v>119</v>
      </c>
      <c r="B15567" s="1" t="s">
        <v>141</v>
      </c>
      <c r="C15567" s="218">
        <v>44937</v>
      </c>
      <c r="D15567" s="218">
        <v>44934</v>
      </c>
      <c r="E15567" s="1">
        <v>1</v>
      </c>
      <c r="F15567" s="62">
        <v>23.76</v>
      </c>
    </row>
    <row r="15568" spans="1:6" x14ac:dyDescent="0.35">
      <c r="A15568" s="1">
        <v>119</v>
      </c>
      <c r="B15568" s="1" t="s">
        <v>141</v>
      </c>
      <c r="C15568" s="218">
        <v>44937</v>
      </c>
      <c r="D15568" s="218">
        <v>44935</v>
      </c>
      <c r="E15568" s="1">
        <v>3</v>
      </c>
      <c r="F15568" s="62">
        <v>101.97</v>
      </c>
    </row>
    <row r="15569" spans="1:6" x14ac:dyDescent="0.35">
      <c r="A15569" s="1">
        <v>119</v>
      </c>
      <c r="B15569" s="1" t="s">
        <v>141</v>
      </c>
      <c r="C15569" s="218">
        <v>44937</v>
      </c>
      <c r="D15569" s="218">
        <v>44936</v>
      </c>
      <c r="E15569" s="1">
        <v>4</v>
      </c>
      <c r="F15569" s="62">
        <v>124.59</v>
      </c>
    </row>
    <row r="15570" spans="1:6" x14ac:dyDescent="0.35">
      <c r="A15570" s="1">
        <v>119</v>
      </c>
      <c r="B15570" s="1" t="s">
        <v>141</v>
      </c>
      <c r="C15570" s="218">
        <v>44937</v>
      </c>
      <c r="D15570" s="218">
        <v>44937</v>
      </c>
      <c r="E15570" s="1">
        <v>17</v>
      </c>
      <c r="F15570" s="62">
        <v>557.27</v>
      </c>
    </row>
    <row r="15571" spans="1:6" x14ac:dyDescent="0.35">
      <c r="A15571" s="1">
        <v>119</v>
      </c>
      <c r="B15571" s="1" t="s">
        <v>141</v>
      </c>
      <c r="C15571" s="218">
        <v>44938</v>
      </c>
      <c r="D15571" s="218">
        <v>44936</v>
      </c>
      <c r="E15571" s="1">
        <v>3</v>
      </c>
      <c r="F15571" s="62">
        <v>71.28</v>
      </c>
    </row>
    <row r="15572" spans="1:6" x14ac:dyDescent="0.35">
      <c r="A15572" s="1">
        <v>119</v>
      </c>
      <c r="B15572" s="1" t="s">
        <v>141</v>
      </c>
      <c r="C15572" s="218">
        <v>44938</v>
      </c>
      <c r="D15572" s="218">
        <v>44937</v>
      </c>
      <c r="E15572" s="1">
        <v>7</v>
      </c>
      <c r="F15572" s="62">
        <v>166.32</v>
      </c>
    </row>
    <row r="15573" spans="1:6" x14ac:dyDescent="0.35">
      <c r="A15573" s="1">
        <v>119</v>
      </c>
      <c r="B15573" s="1" t="s">
        <v>141</v>
      </c>
      <c r="C15573" s="218">
        <v>44938</v>
      </c>
      <c r="D15573" s="218">
        <v>44938</v>
      </c>
      <c r="E15573" s="1">
        <v>16</v>
      </c>
      <c r="F15573" s="62">
        <v>410.8</v>
      </c>
    </row>
    <row r="15574" spans="1:6" x14ac:dyDescent="0.35">
      <c r="A15574" s="1">
        <v>119</v>
      </c>
      <c r="B15574" s="1" t="s">
        <v>141</v>
      </c>
      <c r="C15574" s="218">
        <v>44939</v>
      </c>
      <c r="D15574" s="218">
        <v>44936</v>
      </c>
      <c r="E15574" s="1">
        <v>3</v>
      </c>
      <c r="F15574" s="62">
        <v>68.900000000000006</v>
      </c>
    </row>
    <row r="15575" spans="1:6" x14ac:dyDescent="0.35">
      <c r="A15575" s="1">
        <v>119</v>
      </c>
      <c r="B15575" s="1" t="s">
        <v>141</v>
      </c>
      <c r="C15575" s="218">
        <v>44939</v>
      </c>
      <c r="D15575" s="218">
        <v>44937</v>
      </c>
      <c r="E15575" s="1">
        <v>1</v>
      </c>
      <c r="F15575" s="62">
        <v>23.76</v>
      </c>
    </row>
    <row r="15576" spans="1:6" x14ac:dyDescent="0.35">
      <c r="A15576" s="1">
        <v>119</v>
      </c>
      <c r="B15576" s="1" t="s">
        <v>141</v>
      </c>
      <c r="C15576" s="218">
        <v>44939</v>
      </c>
      <c r="D15576" s="218">
        <v>44938</v>
      </c>
      <c r="E15576" s="1">
        <v>4</v>
      </c>
      <c r="F15576" s="62">
        <v>95.04</v>
      </c>
    </row>
    <row r="15577" spans="1:6" x14ac:dyDescent="0.35">
      <c r="A15577" s="1">
        <v>119</v>
      </c>
      <c r="B15577" s="1" t="s">
        <v>141</v>
      </c>
      <c r="C15577" s="218">
        <v>44939</v>
      </c>
      <c r="D15577" s="218">
        <v>44939</v>
      </c>
      <c r="E15577" s="1">
        <v>18</v>
      </c>
      <c r="F15577" s="62">
        <v>489.06</v>
      </c>
    </row>
    <row r="15578" spans="1:6" x14ac:dyDescent="0.35">
      <c r="A15578" s="1">
        <v>119</v>
      </c>
      <c r="B15578" s="1" t="s">
        <v>141</v>
      </c>
      <c r="C15578" s="218">
        <v>44940</v>
      </c>
      <c r="D15578" s="218">
        <v>44937</v>
      </c>
      <c r="E15578" s="1">
        <v>1</v>
      </c>
      <c r="F15578" s="62">
        <v>23.76</v>
      </c>
    </row>
    <row r="15579" spans="1:6" x14ac:dyDescent="0.35">
      <c r="A15579" s="1">
        <v>119</v>
      </c>
      <c r="B15579" s="1" t="s">
        <v>141</v>
      </c>
      <c r="C15579" s="218">
        <v>44940</v>
      </c>
      <c r="D15579" s="218">
        <v>44938</v>
      </c>
      <c r="E15579" s="1">
        <v>6</v>
      </c>
      <c r="F15579" s="62">
        <v>262.45</v>
      </c>
    </row>
    <row r="15580" spans="1:6" x14ac:dyDescent="0.35">
      <c r="A15580" s="1">
        <v>119</v>
      </c>
      <c r="B15580" s="1" t="s">
        <v>141</v>
      </c>
      <c r="C15580" s="218">
        <v>44940</v>
      </c>
      <c r="D15580" s="218">
        <v>44939</v>
      </c>
      <c r="E15580" s="1">
        <v>2</v>
      </c>
      <c r="F15580" s="62">
        <v>78.209999999999994</v>
      </c>
    </row>
    <row r="15581" spans="1:6" x14ac:dyDescent="0.35">
      <c r="A15581" s="1">
        <v>119</v>
      </c>
      <c r="B15581" s="1" t="s">
        <v>141</v>
      </c>
      <c r="C15581" s="218">
        <v>44940</v>
      </c>
      <c r="D15581" s="218">
        <v>44940</v>
      </c>
      <c r="E15581" s="1">
        <v>20</v>
      </c>
      <c r="F15581" s="62">
        <v>590.92999999999995</v>
      </c>
    </row>
    <row r="15582" spans="1:6" x14ac:dyDescent="0.35">
      <c r="A15582" s="1">
        <v>119</v>
      </c>
      <c r="B15582" s="1" t="s">
        <v>141</v>
      </c>
      <c r="C15582" s="218">
        <v>44941</v>
      </c>
      <c r="D15582" s="218">
        <v>44939</v>
      </c>
      <c r="E15582" s="1">
        <v>2</v>
      </c>
      <c r="F15582" s="62">
        <v>78.209999999999994</v>
      </c>
    </row>
    <row r="15583" spans="1:6" x14ac:dyDescent="0.35">
      <c r="A15583" s="1">
        <v>119</v>
      </c>
      <c r="B15583" s="1" t="s">
        <v>141</v>
      </c>
      <c r="C15583" s="218">
        <v>44941</v>
      </c>
      <c r="D15583" s="218">
        <v>44940</v>
      </c>
      <c r="E15583" s="1">
        <v>2</v>
      </c>
      <c r="F15583" s="62">
        <v>78.209999999999994</v>
      </c>
    </row>
    <row r="15584" spans="1:6" x14ac:dyDescent="0.35">
      <c r="A15584" s="1">
        <v>119</v>
      </c>
      <c r="B15584" s="1" t="s">
        <v>141</v>
      </c>
      <c r="C15584" s="218">
        <v>44941</v>
      </c>
      <c r="D15584" s="218">
        <v>44941</v>
      </c>
      <c r="E15584" s="1">
        <v>14</v>
      </c>
      <c r="F15584" s="62">
        <v>424.71</v>
      </c>
    </row>
    <row r="15585" spans="1:6" x14ac:dyDescent="0.35">
      <c r="A15585" s="1">
        <v>119</v>
      </c>
      <c r="B15585" s="1" t="s">
        <v>141</v>
      </c>
      <c r="C15585" s="218">
        <v>44942</v>
      </c>
      <c r="D15585" s="218">
        <v>44939</v>
      </c>
      <c r="E15585" s="1">
        <v>4</v>
      </c>
      <c r="F15585" s="62">
        <v>125.53</v>
      </c>
    </row>
    <row r="15586" spans="1:6" x14ac:dyDescent="0.35">
      <c r="A15586" s="1">
        <v>119</v>
      </c>
      <c r="B15586" s="1" t="s">
        <v>141</v>
      </c>
      <c r="C15586" s="218">
        <v>44942</v>
      </c>
      <c r="D15586" s="218">
        <v>44940</v>
      </c>
      <c r="E15586" s="1">
        <v>5</v>
      </c>
      <c r="F15586" s="62">
        <v>202.21</v>
      </c>
    </row>
    <row r="15587" spans="1:6" x14ac:dyDescent="0.35">
      <c r="A15587" s="1">
        <v>119</v>
      </c>
      <c r="B15587" s="1" t="s">
        <v>141</v>
      </c>
      <c r="C15587" s="218">
        <v>44942</v>
      </c>
      <c r="D15587" s="218">
        <v>44941</v>
      </c>
      <c r="E15587" s="1">
        <v>5</v>
      </c>
      <c r="F15587" s="62">
        <v>118.5</v>
      </c>
    </row>
    <row r="15588" spans="1:6" x14ac:dyDescent="0.35">
      <c r="A15588" s="1">
        <v>119</v>
      </c>
      <c r="B15588" s="1" t="s">
        <v>141</v>
      </c>
      <c r="C15588" s="218">
        <v>44942</v>
      </c>
      <c r="D15588" s="218">
        <v>44942</v>
      </c>
      <c r="E15588" s="1">
        <v>14</v>
      </c>
      <c r="F15588" s="62">
        <v>362.78</v>
      </c>
    </row>
    <row r="15589" spans="1:6" x14ac:dyDescent="0.35">
      <c r="A15589" s="1">
        <v>119</v>
      </c>
      <c r="B15589" s="1" t="s">
        <v>141</v>
      </c>
      <c r="C15589" s="218">
        <v>44943</v>
      </c>
      <c r="D15589" s="218">
        <v>44940</v>
      </c>
      <c r="E15589" s="1">
        <v>3</v>
      </c>
      <c r="F15589" s="62">
        <v>101.97</v>
      </c>
    </row>
    <row r="15590" spans="1:6" x14ac:dyDescent="0.35">
      <c r="A15590" s="1">
        <v>119</v>
      </c>
      <c r="B15590" s="1" t="s">
        <v>141</v>
      </c>
      <c r="C15590" s="218">
        <v>44943</v>
      </c>
      <c r="D15590" s="218">
        <v>44941</v>
      </c>
      <c r="E15590" s="1">
        <v>2</v>
      </c>
      <c r="F15590" s="62">
        <v>78.16</v>
      </c>
    </row>
    <row r="15591" spans="1:6" x14ac:dyDescent="0.35">
      <c r="A15591" s="1">
        <v>119</v>
      </c>
      <c r="B15591" s="1" t="s">
        <v>141</v>
      </c>
      <c r="C15591" s="218">
        <v>44943</v>
      </c>
      <c r="D15591" s="218">
        <v>44942</v>
      </c>
      <c r="E15591" s="1">
        <v>5</v>
      </c>
      <c r="F15591" s="62">
        <v>180.18</v>
      </c>
    </row>
    <row r="15592" spans="1:6" x14ac:dyDescent="0.35">
      <c r="A15592" s="1">
        <v>119</v>
      </c>
      <c r="B15592" s="1" t="s">
        <v>141</v>
      </c>
      <c r="C15592" s="218">
        <v>44943</v>
      </c>
      <c r="D15592" s="218">
        <v>44943</v>
      </c>
      <c r="E15592" s="1">
        <v>17</v>
      </c>
      <c r="F15592" s="62">
        <v>556.91999999999996</v>
      </c>
    </row>
    <row r="15593" spans="1:6" x14ac:dyDescent="0.35">
      <c r="A15593" s="1">
        <v>119</v>
      </c>
      <c r="B15593" s="1" t="s">
        <v>141</v>
      </c>
      <c r="C15593" s="218">
        <v>44944</v>
      </c>
      <c r="D15593" s="218">
        <v>44942</v>
      </c>
      <c r="E15593" s="1">
        <v>1</v>
      </c>
      <c r="F15593" s="62">
        <v>23.66</v>
      </c>
    </row>
    <row r="15594" spans="1:6" x14ac:dyDescent="0.35">
      <c r="A15594" s="1">
        <v>119</v>
      </c>
      <c r="B15594" s="1" t="s">
        <v>141</v>
      </c>
      <c r="C15594" s="218">
        <v>44944</v>
      </c>
      <c r="D15594" s="218">
        <v>44944</v>
      </c>
      <c r="E15594" s="1">
        <v>14</v>
      </c>
      <c r="F15594" s="62">
        <v>515.44000000000005</v>
      </c>
    </row>
    <row r="15595" spans="1:6" x14ac:dyDescent="0.35">
      <c r="A15595" s="1">
        <v>119</v>
      </c>
      <c r="B15595" s="1" t="s">
        <v>141</v>
      </c>
      <c r="C15595" s="218">
        <v>44945</v>
      </c>
      <c r="D15595" s="218">
        <v>44942</v>
      </c>
      <c r="E15595" s="1">
        <v>1</v>
      </c>
      <c r="F15595" s="62">
        <v>23.76</v>
      </c>
    </row>
    <row r="15596" spans="1:6" x14ac:dyDescent="0.35">
      <c r="A15596" s="1">
        <v>119</v>
      </c>
      <c r="B15596" s="1" t="s">
        <v>141</v>
      </c>
      <c r="C15596" s="218">
        <v>44945</v>
      </c>
      <c r="D15596" s="218">
        <v>44944</v>
      </c>
      <c r="E15596" s="1">
        <v>2</v>
      </c>
      <c r="F15596" s="62">
        <v>108.8</v>
      </c>
    </row>
    <row r="15597" spans="1:6" x14ac:dyDescent="0.35">
      <c r="A15597" s="1">
        <v>119</v>
      </c>
      <c r="B15597" s="1" t="s">
        <v>141</v>
      </c>
      <c r="C15597" s="218">
        <v>44945</v>
      </c>
      <c r="D15597" s="218">
        <v>44945</v>
      </c>
      <c r="E15597" s="1">
        <v>18</v>
      </c>
      <c r="F15597" s="62">
        <v>641.91</v>
      </c>
    </row>
    <row r="15598" spans="1:6" x14ac:dyDescent="0.35">
      <c r="A15598" s="1">
        <v>119</v>
      </c>
      <c r="B15598" s="1" t="s">
        <v>141</v>
      </c>
      <c r="C15598" s="218">
        <v>44946</v>
      </c>
      <c r="D15598" s="218">
        <v>44945</v>
      </c>
      <c r="E15598" s="1">
        <v>4</v>
      </c>
      <c r="F15598" s="62">
        <v>125.38</v>
      </c>
    </row>
    <row r="15599" spans="1:6" x14ac:dyDescent="0.35">
      <c r="A15599" s="1">
        <v>119</v>
      </c>
      <c r="B15599" s="1" t="s">
        <v>141</v>
      </c>
      <c r="C15599" s="218">
        <v>44946</v>
      </c>
      <c r="D15599" s="218">
        <v>44946</v>
      </c>
      <c r="E15599" s="1">
        <v>14</v>
      </c>
      <c r="F15599" s="62">
        <v>393.82</v>
      </c>
    </row>
    <row r="15600" spans="1:6" x14ac:dyDescent="0.35">
      <c r="A15600" s="1">
        <v>119</v>
      </c>
      <c r="B15600" s="1" t="s">
        <v>141</v>
      </c>
      <c r="C15600" s="218">
        <v>44947</v>
      </c>
      <c r="D15600" s="218">
        <v>44946</v>
      </c>
      <c r="E15600" s="1">
        <v>1</v>
      </c>
      <c r="F15600" s="62">
        <v>23.76</v>
      </c>
    </row>
    <row r="15601" spans="1:6" x14ac:dyDescent="0.35">
      <c r="A15601" s="1">
        <v>119</v>
      </c>
      <c r="B15601" s="1" t="s">
        <v>141</v>
      </c>
      <c r="C15601" s="218">
        <v>44947</v>
      </c>
      <c r="D15601" s="218">
        <v>44947</v>
      </c>
      <c r="E15601" s="1">
        <v>12</v>
      </c>
      <c r="F15601" s="62">
        <v>407.88</v>
      </c>
    </row>
    <row r="15602" spans="1:6" x14ac:dyDescent="0.35">
      <c r="A15602" s="1">
        <v>119</v>
      </c>
      <c r="B15602" s="1" t="s">
        <v>141</v>
      </c>
      <c r="C15602" s="218">
        <v>44948</v>
      </c>
      <c r="D15602" s="218">
        <v>44946</v>
      </c>
      <c r="E15602" s="1">
        <v>4</v>
      </c>
      <c r="F15602" s="62">
        <v>95.04</v>
      </c>
    </row>
    <row r="15603" spans="1:6" x14ac:dyDescent="0.35">
      <c r="A15603" s="1">
        <v>119</v>
      </c>
      <c r="B15603" s="1" t="s">
        <v>141</v>
      </c>
      <c r="C15603" s="218">
        <v>44948</v>
      </c>
      <c r="D15603" s="218">
        <v>44947</v>
      </c>
      <c r="E15603" s="1">
        <v>9</v>
      </c>
      <c r="F15603" s="62">
        <v>274.87</v>
      </c>
    </row>
    <row r="15604" spans="1:6" x14ac:dyDescent="0.35">
      <c r="A15604" s="1">
        <v>119</v>
      </c>
      <c r="B15604" s="1" t="s">
        <v>141</v>
      </c>
      <c r="C15604" s="218">
        <v>44948</v>
      </c>
      <c r="D15604" s="218">
        <v>44948</v>
      </c>
      <c r="E15604" s="1">
        <v>12</v>
      </c>
      <c r="F15604" s="62">
        <v>346.05</v>
      </c>
    </row>
    <row r="15605" spans="1:6" x14ac:dyDescent="0.35">
      <c r="A15605" s="1">
        <v>119</v>
      </c>
      <c r="B15605" s="1" t="s">
        <v>141</v>
      </c>
      <c r="C15605" s="218">
        <v>44949</v>
      </c>
      <c r="D15605" s="218">
        <v>44947</v>
      </c>
      <c r="E15605" s="1">
        <v>2</v>
      </c>
      <c r="F15605" s="62">
        <v>47.42</v>
      </c>
    </row>
    <row r="15606" spans="1:6" x14ac:dyDescent="0.35">
      <c r="A15606" s="1">
        <v>119</v>
      </c>
      <c r="B15606" s="1" t="s">
        <v>141</v>
      </c>
      <c r="C15606" s="218">
        <v>44949</v>
      </c>
      <c r="D15606" s="218">
        <v>44948</v>
      </c>
      <c r="E15606" s="1">
        <v>7</v>
      </c>
      <c r="F15606" s="62">
        <v>288.98</v>
      </c>
    </row>
    <row r="15607" spans="1:6" x14ac:dyDescent="0.35">
      <c r="A15607" s="1">
        <v>119</v>
      </c>
      <c r="B15607" s="1" t="s">
        <v>141</v>
      </c>
      <c r="C15607" s="218">
        <v>44949</v>
      </c>
      <c r="D15607" s="218">
        <v>44949</v>
      </c>
      <c r="E15607" s="1">
        <v>11</v>
      </c>
      <c r="F15607" s="62">
        <v>353.43</v>
      </c>
    </row>
    <row r="15608" spans="1:6" x14ac:dyDescent="0.35">
      <c r="A15608" s="1">
        <v>119</v>
      </c>
      <c r="B15608" s="1" t="s">
        <v>141</v>
      </c>
      <c r="C15608" s="218">
        <v>44951</v>
      </c>
      <c r="D15608" s="218">
        <v>44948</v>
      </c>
      <c r="E15608" s="1">
        <v>1</v>
      </c>
      <c r="F15608" s="62">
        <v>23.76</v>
      </c>
    </row>
    <row r="15609" spans="1:6" x14ac:dyDescent="0.35">
      <c r="A15609" s="1">
        <v>119</v>
      </c>
      <c r="B15609" s="1" t="s">
        <v>141</v>
      </c>
      <c r="C15609" s="218">
        <v>44951</v>
      </c>
      <c r="D15609" s="218">
        <v>44949</v>
      </c>
      <c r="E15609" s="1">
        <v>5</v>
      </c>
      <c r="F15609" s="62">
        <v>149.38999999999999</v>
      </c>
    </row>
    <row r="15610" spans="1:6" x14ac:dyDescent="0.35">
      <c r="A15610" s="1">
        <v>119</v>
      </c>
      <c r="B15610" s="1" t="s">
        <v>141</v>
      </c>
      <c r="C15610" s="218">
        <v>44951</v>
      </c>
      <c r="D15610" s="218">
        <v>44950</v>
      </c>
      <c r="E15610" s="1">
        <v>6</v>
      </c>
      <c r="F15610" s="62">
        <v>234.63</v>
      </c>
    </row>
    <row r="15611" spans="1:6" x14ac:dyDescent="0.35">
      <c r="A15611" s="1">
        <v>119</v>
      </c>
      <c r="B15611" s="1" t="s">
        <v>141</v>
      </c>
      <c r="C15611" s="218">
        <v>44951</v>
      </c>
      <c r="D15611" s="218">
        <v>44951</v>
      </c>
      <c r="E15611" s="1">
        <v>8</v>
      </c>
      <c r="F15611" s="62">
        <v>251.31</v>
      </c>
    </row>
    <row r="15612" spans="1:6" x14ac:dyDescent="0.35">
      <c r="A15612" s="1">
        <v>119</v>
      </c>
      <c r="B15612" s="1" t="s">
        <v>141</v>
      </c>
      <c r="C15612" s="218">
        <v>44952</v>
      </c>
      <c r="D15612" s="218">
        <v>44950</v>
      </c>
      <c r="E15612" s="1">
        <v>7</v>
      </c>
      <c r="F15612" s="62">
        <v>166.32</v>
      </c>
    </row>
    <row r="15613" spans="1:6" x14ac:dyDescent="0.35">
      <c r="A15613" s="1">
        <v>119</v>
      </c>
      <c r="B15613" s="1" t="s">
        <v>141</v>
      </c>
      <c r="C15613" s="218">
        <v>44952</v>
      </c>
      <c r="D15613" s="218">
        <v>44951</v>
      </c>
      <c r="E15613" s="1">
        <v>4</v>
      </c>
      <c r="F15613" s="62">
        <v>156.27000000000001</v>
      </c>
    </row>
    <row r="15614" spans="1:6" x14ac:dyDescent="0.35">
      <c r="A15614" s="1">
        <v>119</v>
      </c>
      <c r="B15614" s="1" t="s">
        <v>141</v>
      </c>
      <c r="C15614" s="218">
        <v>44952</v>
      </c>
      <c r="D15614" s="218">
        <v>44952</v>
      </c>
      <c r="E15614" s="1">
        <v>8</v>
      </c>
      <c r="F15614" s="62">
        <v>282</v>
      </c>
    </row>
    <row r="15615" spans="1:6" x14ac:dyDescent="0.35">
      <c r="A15615" s="1">
        <v>120</v>
      </c>
      <c r="B15615" s="1" t="s">
        <v>142</v>
      </c>
      <c r="C15615" s="218">
        <v>44881</v>
      </c>
      <c r="D15615" s="218">
        <v>44880</v>
      </c>
      <c r="E15615" s="1">
        <v>9</v>
      </c>
      <c r="F15615" s="62">
        <v>213.09</v>
      </c>
    </row>
    <row r="15616" spans="1:6" x14ac:dyDescent="0.35">
      <c r="A15616" s="1">
        <v>120</v>
      </c>
      <c r="B15616" s="1" t="s">
        <v>142</v>
      </c>
      <c r="C15616" s="218">
        <v>44881</v>
      </c>
      <c r="D15616" s="218">
        <v>44881</v>
      </c>
      <c r="E15616" s="1">
        <v>3</v>
      </c>
      <c r="F15616" s="62">
        <v>100.33</v>
      </c>
    </row>
    <row r="15617" spans="1:6" x14ac:dyDescent="0.35">
      <c r="A15617" s="1">
        <v>120</v>
      </c>
      <c r="B15617" s="1" t="s">
        <v>142</v>
      </c>
      <c r="C15617" s="218">
        <v>44883</v>
      </c>
      <c r="D15617" s="218">
        <v>44880</v>
      </c>
      <c r="E15617" s="1">
        <v>1</v>
      </c>
      <c r="F15617" s="62">
        <v>23.76</v>
      </c>
    </row>
    <row r="15618" spans="1:6" x14ac:dyDescent="0.35">
      <c r="A15618" s="1">
        <v>120</v>
      </c>
      <c r="B15618" s="1" t="s">
        <v>142</v>
      </c>
      <c r="C15618" s="218">
        <v>44883</v>
      </c>
      <c r="D15618" s="218">
        <v>44881</v>
      </c>
      <c r="E15618" s="1">
        <v>6</v>
      </c>
      <c r="F15618" s="62">
        <v>142.21</v>
      </c>
    </row>
    <row r="15619" spans="1:6" x14ac:dyDescent="0.35">
      <c r="A15619" s="1">
        <v>120</v>
      </c>
      <c r="B15619" s="1" t="s">
        <v>142</v>
      </c>
      <c r="C15619" s="218">
        <v>44883</v>
      </c>
      <c r="D15619" s="218">
        <v>44882</v>
      </c>
      <c r="E15619" s="1">
        <v>4</v>
      </c>
      <c r="F15619" s="62">
        <v>94.89</v>
      </c>
    </row>
    <row r="15620" spans="1:6" x14ac:dyDescent="0.35">
      <c r="A15620" s="1">
        <v>120</v>
      </c>
      <c r="B15620" s="1" t="s">
        <v>142</v>
      </c>
      <c r="C15620" s="218">
        <v>44883</v>
      </c>
      <c r="D15620" s="218">
        <v>44883</v>
      </c>
      <c r="E15620" s="1">
        <v>2</v>
      </c>
      <c r="F15620" s="62">
        <v>47.37</v>
      </c>
    </row>
    <row r="15621" spans="1:6" x14ac:dyDescent="0.35">
      <c r="A15621" s="1">
        <v>120</v>
      </c>
      <c r="B15621" s="1" t="s">
        <v>142</v>
      </c>
      <c r="C15621" s="218">
        <v>44884</v>
      </c>
      <c r="D15621" s="218">
        <v>44880</v>
      </c>
      <c r="E15621" s="1">
        <v>1</v>
      </c>
      <c r="F15621" s="62">
        <v>54.45</v>
      </c>
    </row>
    <row r="15622" spans="1:6" x14ac:dyDescent="0.35">
      <c r="A15622" s="1">
        <v>120</v>
      </c>
      <c r="B15622" s="1" t="s">
        <v>142</v>
      </c>
      <c r="C15622" s="218">
        <v>44884</v>
      </c>
      <c r="D15622" s="218">
        <v>44881</v>
      </c>
      <c r="E15622" s="1">
        <v>8</v>
      </c>
      <c r="F15622" s="62">
        <v>188.2</v>
      </c>
    </row>
    <row r="15623" spans="1:6" x14ac:dyDescent="0.35">
      <c r="A15623" s="1">
        <v>120</v>
      </c>
      <c r="B15623" s="1" t="s">
        <v>142</v>
      </c>
      <c r="C15623" s="218">
        <v>44884</v>
      </c>
      <c r="D15623" s="218">
        <v>44882</v>
      </c>
      <c r="E15623" s="1">
        <v>7</v>
      </c>
      <c r="F15623" s="62">
        <v>166.32</v>
      </c>
    </row>
    <row r="15624" spans="1:6" x14ac:dyDescent="0.35">
      <c r="A15624" s="1">
        <v>120</v>
      </c>
      <c r="B15624" s="1" t="s">
        <v>142</v>
      </c>
      <c r="C15624" s="218">
        <v>44884</v>
      </c>
      <c r="D15624" s="218">
        <v>44883</v>
      </c>
      <c r="E15624" s="1">
        <v>6</v>
      </c>
      <c r="F15624" s="62">
        <v>172.95</v>
      </c>
    </row>
    <row r="15625" spans="1:6" x14ac:dyDescent="0.35">
      <c r="A15625" s="1">
        <v>120</v>
      </c>
      <c r="B15625" s="1" t="s">
        <v>142</v>
      </c>
      <c r="C15625" s="218">
        <v>44884</v>
      </c>
      <c r="D15625" s="218">
        <v>44884</v>
      </c>
      <c r="E15625" s="1">
        <v>2</v>
      </c>
      <c r="F15625" s="62">
        <v>78.010000000000005</v>
      </c>
    </row>
    <row r="15626" spans="1:6" x14ac:dyDescent="0.35">
      <c r="A15626" s="1">
        <v>120</v>
      </c>
      <c r="B15626" s="1" t="s">
        <v>142</v>
      </c>
      <c r="C15626" s="218">
        <v>44885</v>
      </c>
      <c r="D15626" s="218">
        <v>44880</v>
      </c>
      <c r="E15626" s="1">
        <v>2</v>
      </c>
      <c r="F15626" s="62">
        <v>47.52</v>
      </c>
    </row>
    <row r="15627" spans="1:6" x14ac:dyDescent="0.35">
      <c r="A15627" s="1">
        <v>120</v>
      </c>
      <c r="B15627" s="1" t="s">
        <v>142</v>
      </c>
      <c r="C15627" s="218">
        <v>44885</v>
      </c>
      <c r="D15627" s="218">
        <v>44881</v>
      </c>
      <c r="E15627" s="1">
        <v>2</v>
      </c>
      <c r="F15627" s="62">
        <v>47.52</v>
      </c>
    </row>
    <row r="15628" spans="1:6" x14ac:dyDescent="0.35">
      <c r="A15628" s="1">
        <v>120</v>
      </c>
      <c r="B15628" s="1" t="s">
        <v>142</v>
      </c>
      <c r="C15628" s="218">
        <v>44885</v>
      </c>
      <c r="D15628" s="218">
        <v>44882</v>
      </c>
      <c r="E15628" s="1">
        <v>7</v>
      </c>
      <c r="F15628" s="62">
        <v>166.32</v>
      </c>
    </row>
    <row r="15629" spans="1:6" x14ac:dyDescent="0.35">
      <c r="A15629" s="1">
        <v>120</v>
      </c>
      <c r="B15629" s="1" t="s">
        <v>142</v>
      </c>
      <c r="C15629" s="218">
        <v>44885</v>
      </c>
      <c r="D15629" s="218">
        <v>44883</v>
      </c>
      <c r="E15629" s="1">
        <v>4</v>
      </c>
      <c r="F15629" s="62">
        <v>125.73</v>
      </c>
    </row>
    <row r="15630" spans="1:6" x14ac:dyDescent="0.35">
      <c r="A15630" s="1">
        <v>120</v>
      </c>
      <c r="B15630" s="1" t="s">
        <v>142</v>
      </c>
      <c r="C15630" s="218">
        <v>44885</v>
      </c>
      <c r="D15630" s="218">
        <v>44884</v>
      </c>
      <c r="E15630" s="1">
        <v>1</v>
      </c>
      <c r="F15630" s="62">
        <v>54.45</v>
      </c>
    </row>
    <row r="15631" spans="1:6" x14ac:dyDescent="0.35">
      <c r="A15631" s="1">
        <v>120</v>
      </c>
      <c r="B15631" s="1" t="s">
        <v>142</v>
      </c>
      <c r="C15631" s="218">
        <v>44885</v>
      </c>
      <c r="D15631" s="218">
        <v>44885</v>
      </c>
      <c r="E15631" s="1">
        <v>5</v>
      </c>
      <c r="F15631" s="62">
        <v>149.49</v>
      </c>
    </row>
    <row r="15632" spans="1:6" x14ac:dyDescent="0.35">
      <c r="A15632" s="1">
        <v>120</v>
      </c>
      <c r="B15632" s="1" t="s">
        <v>142</v>
      </c>
      <c r="C15632" s="218">
        <v>44886</v>
      </c>
      <c r="D15632" s="218">
        <v>44880</v>
      </c>
      <c r="E15632" s="1">
        <v>1</v>
      </c>
      <c r="F15632" s="62">
        <v>23.36</v>
      </c>
    </row>
    <row r="15633" spans="1:6" x14ac:dyDescent="0.35">
      <c r="A15633" s="1">
        <v>120</v>
      </c>
      <c r="B15633" s="1" t="s">
        <v>142</v>
      </c>
      <c r="C15633" s="218">
        <v>44886</v>
      </c>
      <c r="D15633" s="218">
        <v>44882</v>
      </c>
      <c r="E15633" s="1">
        <v>2</v>
      </c>
      <c r="F15633" s="62">
        <v>47.52</v>
      </c>
    </row>
    <row r="15634" spans="1:6" x14ac:dyDescent="0.35">
      <c r="A15634" s="1">
        <v>120</v>
      </c>
      <c r="B15634" s="1" t="s">
        <v>142</v>
      </c>
      <c r="C15634" s="218">
        <v>44886</v>
      </c>
      <c r="D15634" s="218">
        <v>44883</v>
      </c>
      <c r="E15634" s="1">
        <v>4</v>
      </c>
      <c r="F15634" s="62">
        <v>155.52000000000001</v>
      </c>
    </row>
    <row r="15635" spans="1:6" x14ac:dyDescent="0.35">
      <c r="A15635" s="1">
        <v>120</v>
      </c>
      <c r="B15635" s="1" t="s">
        <v>142</v>
      </c>
      <c r="C15635" s="218">
        <v>44886</v>
      </c>
      <c r="D15635" s="218">
        <v>44884</v>
      </c>
      <c r="E15635" s="1">
        <v>1</v>
      </c>
      <c r="F15635" s="62">
        <v>23.76</v>
      </c>
    </row>
    <row r="15636" spans="1:6" x14ac:dyDescent="0.35">
      <c r="A15636" s="1">
        <v>120</v>
      </c>
      <c r="B15636" s="1" t="s">
        <v>142</v>
      </c>
      <c r="C15636" s="218">
        <v>44886</v>
      </c>
      <c r="D15636" s="218">
        <v>44885</v>
      </c>
      <c r="E15636" s="1">
        <v>1</v>
      </c>
      <c r="F15636" s="62">
        <v>23.46</v>
      </c>
    </row>
    <row r="15637" spans="1:6" x14ac:dyDescent="0.35">
      <c r="A15637" s="1">
        <v>120</v>
      </c>
      <c r="B15637" s="1" t="s">
        <v>142</v>
      </c>
      <c r="C15637" s="218">
        <v>44886</v>
      </c>
      <c r="D15637" s="218">
        <v>44886</v>
      </c>
      <c r="E15637" s="1">
        <v>3</v>
      </c>
      <c r="F15637" s="62">
        <v>132.06</v>
      </c>
    </row>
    <row r="15638" spans="1:6" x14ac:dyDescent="0.35">
      <c r="A15638" s="1">
        <v>120</v>
      </c>
      <c r="B15638" s="1" t="s">
        <v>142</v>
      </c>
      <c r="C15638" s="218">
        <v>44887</v>
      </c>
      <c r="D15638" s="218">
        <v>44881</v>
      </c>
      <c r="E15638" s="1">
        <v>3</v>
      </c>
      <c r="F15638" s="62">
        <v>70.98</v>
      </c>
    </row>
    <row r="15639" spans="1:6" x14ac:dyDescent="0.35">
      <c r="A15639" s="1">
        <v>120</v>
      </c>
      <c r="B15639" s="1" t="s">
        <v>142</v>
      </c>
      <c r="C15639" s="218">
        <v>44887</v>
      </c>
      <c r="D15639" s="218">
        <v>44882</v>
      </c>
      <c r="E15639" s="1">
        <v>2</v>
      </c>
      <c r="F15639" s="62">
        <v>45.93</v>
      </c>
    </row>
    <row r="15640" spans="1:6" x14ac:dyDescent="0.35">
      <c r="A15640" s="1">
        <v>120</v>
      </c>
      <c r="B15640" s="1" t="s">
        <v>142</v>
      </c>
      <c r="C15640" s="218">
        <v>44887</v>
      </c>
      <c r="D15640" s="218">
        <v>44883</v>
      </c>
      <c r="E15640" s="1">
        <v>1</v>
      </c>
      <c r="F15640" s="62">
        <v>23.56</v>
      </c>
    </row>
    <row r="15641" spans="1:6" x14ac:dyDescent="0.35">
      <c r="A15641" s="1">
        <v>120</v>
      </c>
      <c r="B15641" s="1" t="s">
        <v>142</v>
      </c>
      <c r="C15641" s="218">
        <v>44887</v>
      </c>
      <c r="D15641" s="218">
        <v>44884</v>
      </c>
      <c r="E15641" s="1">
        <v>2</v>
      </c>
      <c r="F15641" s="62">
        <v>108.01</v>
      </c>
    </row>
    <row r="15642" spans="1:6" x14ac:dyDescent="0.35">
      <c r="A15642" s="1">
        <v>120</v>
      </c>
      <c r="B15642" s="1" t="s">
        <v>142</v>
      </c>
      <c r="C15642" s="218">
        <v>44887</v>
      </c>
      <c r="D15642" s="218">
        <v>44885</v>
      </c>
      <c r="E15642" s="1">
        <v>2</v>
      </c>
      <c r="F15642" s="62">
        <v>47.12</v>
      </c>
    </row>
    <row r="15643" spans="1:6" x14ac:dyDescent="0.35">
      <c r="A15643" s="1">
        <v>120</v>
      </c>
      <c r="B15643" s="1" t="s">
        <v>142</v>
      </c>
      <c r="C15643" s="218">
        <v>44887</v>
      </c>
      <c r="D15643" s="218">
        <v>44886</v>
      </c>
      <c r="E15643" s="1">
        <v>3</v>
      </c>
      <c r="F15643" s="62">
        <v>70.680000000000007</v>
      </c>
    </row>
    <row r="15644" spans="1:6" x14ac:dyDescent="0.35">
      <c r="A15644" s="1">
        <v>120</v>
      </c>
      <c r="B15644" s="1" t="s">
        <v>142</v>
      </c>
      <c r="C15644" s="218">
        <v>44887</v>
      </c>
      <c r="D15644" s="218">
        <v>44887</v>
      </c>
      <c r="E15644" s="1">
        <v>6</v>
      </c>
      <c r="F15644" s="62">
        <v>171.16</v>
      </c>
    </row>
    <row r="15645" spans="1:6" x14ac:dyDescent="0.35">
      <c r="A15645" s="1">
        <v>120</v>
      </c>
      <c r="B15645" s="1" t="s">
        <v>142</v>
      </c>
      <c r="C15645" s="218">
        <v>44888</v>
      </c>
      <c r="D15645" s="218">
        <v>44883</v>
      </c>
      <c r="E15645" s="1">
        <v>1</v>
      </c>
      <c r="F15645" s="62">
        <v>23.76</v>
      </c>
    </row>
    <row r="15646" spans="1:6" x14ac:dyDescent="0.35">
      <c r="A15646" s="1">
        <v>120</v>
      </c>
      <c r="B15646" s="1" t="s">
        <v>142</v>
      </c>
      <c r="C15646" s="218">
        <v>44888</v>
      </c>
      <c r="D15646" s="218">
        <v>44884</v>
      </c>
      <c r="E15646" s="1">
        <v>2</v>
      </c>
      <c r="F15646" s="62">
        <v>47.42</v>
      </c>
    </row>
    <row r="15647" spans="1:6" x14ac:dyDescent="0.35">
      <c r="A15647" s="1">
        <v>120</v>
      </c>
      <c r="B15647" s="1" t="s">
        <v>142</v>
      </c>
      <c r="C15647" s="218">
        <v>44888</v>
      </c>
      <c r="D15647" s="218">
        <v>44885</v>
      </c>
      <c r="E15647" s="1">
        <v>5</v>
      </c>
      <c r="F15647" s="62">
        <v>134.13999999999999</v>
      </c>
    </row>
    <row r="15648" spans="1:6" x14ac:dyDescent="0.35">
      <c r="A15648" s="1">
        <v>120</v>
      </c>
      <c r="B15648" s="1" t="s">
        <v>142</v>
      </c>
      <c r="C15648" s="218">
        <v>44888</v>
      </c>
      <c r="D15648" s="218">
        <v>44886</v>
      </c>
      <c r="E15648" s="1">
        <v>4</v>
      </c>
      <c r="F15648" s="62">
        <v>91.57</v>
      </c>
    </row>
    <row r="15649" spans="1:6" x14ac:dyDescent="0.35">
      <c r="A15649" s="1">
        <v>120</v>
      </c>
      <c r="B15649" s="1" t="s">
        <v>142</v>
      </c>
      <c r="C15649" s="218">
        <v>44888</v>
      </c>
      <c r="D15649" s="218">
        <v>44887</v>
      </c>
      <c r="E15649" s="1">
        <v>7</v>
      </c>
      <c r="F15649" s="62">
        <v>163.19</v>
      </c>
    </row>
    <row r="15650" spans="1:6" x14ac:dyDescent="0.35">
      <c r="A15650" s="1">
        <v>120</v>
      </c>
      <c r="B15650" s="1" t="s">
        <v>142</v>
      </c>
      <c r="C15650" s="218">
        <v>44888</v>
      </c>
      <c r="D15650" s="218">
        <v>44888</v>
      </c>
      <c r="E15650" s="1">
        <v>5</v>
      </c>
      <c r="F15650" s="62">
        <v>146.71</v>
      </c>
    </row>
    <row r="15651" spans="1:6" x14ac:dyDescent="0.35">
      <c r="A15651" s="1">
        <v>120</v>
      </c>
      <c r="B15651" s="1" t="s">
        <v>142</v>
      </c>
      <c r="C15651" s="218">
        <v>44889</v>
      </c>
      <c r="D15651" s="218">
        <v>44883</v>
      </c>
      <c r="E15651" s="1">
        <v>2</v>
      </c>
      <c r="F15651" s="62">
        <v>47.12</v>
      </c>
    </row>
    <row r="15652" spans="1:6" x14ac:dyDescent="0.35">
      <c r="A15652" s="1">
        <v>120</v>
      </c>
      <c r="B15652" s="1" t="s">
        <v>142</v>
      </c>
      <c r="C15652" s="218">
        <v>44889</v>
      </c>
      <c r="D15652" s="218">
        <v>44884</v>
      </c>
      <c r="E15652" s="1">
        <v>1</v>
      </c>
      <c r="F15652" s="62">
        <v>23.56</v>
      </c>
    </row>
    <row r="15653" spans="1:6" x14ac:dyDescent="0.35">
      <c r="A15653" s="1">
        <v>120</v>
      </c>
      <c r="B15653" s="1" t="s">
        <v>142</v>
      </c>
      <c r="C15653" s="218">
        <v>44889</v>
      </c>
      <c r="D15653" s="218">
        <v>44885</v>
      </c>
      <c r="E15653" s="1">
        <v>2</v>
      </c>
      <c r="F15653" s="62">
        <v>77.91</v>
      </c>
    </row>
    <row r="15654" spans="1:6" x14ac:dyDescent="0.35">
      <c r="A15654" s="1">
        <v>120</v>
      </c>
      <c r="B15654" s="1" t="s">
        <v>142</v>
      </c>
      <c r="C15654" s="218">
        <v>44889</v>
      </c>
      <c r="D15654" s="218">
        <v>44886</v>
      </c>
      <c r="E15654" s="1">
        <v>2</v>
      </c>
      <c r="F15654" s="62">
        <v>106.22</v>
      </c>
    </row>
    <row r="15655" spans="1:6" x14ac:dyDescent="0.35">
      <c r="A15655" s="1">
        <v>120</v>
      </c>
      <c r="B15655" s="1" t="s">
        <v>142</v>
      </c>
      <c r="C15655" s="218">
        <v>44889</v>
      </c>
      <c r="D15655" s="218">
        <v>44887</v>
      </c>
      <c r="E15655" s="1">
        <v>4</v>
      </c>
      <c r="F15655" s="62">
        <v>155.62</v>
      </c>
    </row>
    <row r="15656" spans="1:6" x14ac:dyDescent="0.35">
      <c r="A15656" s="1">
        <v>120</v>
      </c>
      <c r="B15656" s="1" t="s">
        <v>142</v>
      </c>
      <c r="C15656" s="218">
        <v>44889</v>
      </c>
      <c r="D15656" s="218">
        <v>44888</v>
      </c>
      <c r="E15656" s="1">
        <v>2</v>
      </c>
      <c r="F15656" s="62">
        <v>47.32</v>
      </c>
    </row>
    <row r="15657" spans="1:6" x14ac:dyDescent="0.35">
      <c r="A15657" s="1">
        <v>120</v>
      </c>
      <c r="B15657" s="1" t="s">
        <v>142</v>
      </c>
      <c r="C15657" s="218">
        <v>44889</v>
      </c>
      <c r="D15657" s="218">
        <v>44889</v>
      </c>
      <c r="E15657" s="1">
        <v>4</v>
      </c>
      <c r="F15657" s="62">
        <v>94.44</v>
      </c>
    </row>
    <row r="15658" spans="1:6" x14ac:dyDescent="0.35">
      <c r="A15658" s="1">
        <v>120</v>
      </c>
      <c r="B15658" s="1" t="s">
        <v>142</v>
      </c>
      <c r="C15658" s="218">
        <v>44890</v>
      </c>
      <c r="D15658" s="218">
        <v>44884</v>
      </c>
      <c r="E15658" s="1">
        <v>1</v>
      </c>
      <c r="F15658" s="62">
        <v>23.76</v>
      </c>
    </row>
    <row r="15659" spans="1:6" x14ac:dyDescent="0.35">
      <c r="A15659" s="1">
        <v>120</v>
      </c>
      <c r="B15659" s="1" t="s">
        <v>142</v>
      </c>
      <c r="C15659" s="218">
        <v>44890</v>
      </c>
      <c r="D15659" s="218">
        <v>44885</v>
      </c>
      <c r="E15659" s="1">
        <v>1</v>
      </c>
      <c r="F15659" s="62">
        <v>23.76</v>
      </c>
    </row>
    <row r="15660" spans="1:6" x14ac:dyDescent="0.35">
      <c r="A15660" s="1">
        <v>120</v>
      </c>
      <c r="B15660" s="1" t="s">
        <v>142</v>
      </c>
      <c r="C15660" s="218">
        <v>44890</v>
      </c>
      <c r="D15660" s="218">
        <v>44886</v>
      </c>
      <c r="E15660" s="1">
        <v>2</v>
      </c>
      <c r="F15660" s="62">
        <v>47.02</v>
      </c>
    </row>
    <row r="15661" spans="1:6" x14ac:dyDescent="0.35">
      <c r="A15661" s="1">
        <v>120</v>
      </c>
      <c r="B15661" s="1" t="s">
        <v>142</v>
      </c>
      <c r="C15661" s="218">
        <v>44890</v>
      </c>
      <c r="D15661" s="218">
        <v>44887</v>
      </c>
      <c r="E15661" s="1">
        <v>3</v>
      </c>
      <c r="F15661" s="62">
        <v>70.98</v>
      </c>
    </row>
    <row r="15662" spans="1:6" x14ac:dyDescent="0.35">
      <c r="A15662" s="1">
        <v>120</v>
      </c>
      <c r="B15662" s="1" t="s">
        <v>142</v>
      </c>
      <c r="C15662" s="218">
        <v>44890</v>
      </c>
      <c r="D15662" s="218">
        <v>44888</v>
      </c>
      <c r="E15662" s="1">
        <v>8</v>
      </c>
      <c r="F15662" s="62">
        <v>304.22000000000003</v>
      </c>
    </row>
    <row r="15663" spans="1:6" x14ac:dyDescent="0.35">
      <c r="A15663" s="1">
        <v>120</v>
      </c>
      <c r="B15663" s="1" t="s">
        <v>142</v>
      </c>
      <c r="C15663" s="218">
        <v>44890</v>
      </c>
      <c r="D15663" s="218">
        <v>44889</v>
      </c>
      <c r="E15663" s="1">
        <v>3</v>
      </c>
      <c r="F15663" s="62">
        <v>101.27</v>
      </c>
    </row>
    <row r="15664" spans="1:6" x14ac:dyDescent="0.35">
      <c r="A15664" s="1">
        <v>120</v>
      </c>
      <c r="B15664" s="1" t="s">
        <v>142</v>
      </c>
      <c r="C15664" s="218">
        <v>44890</v>
      </c>
      <c r="D15664" s="218">
        <v>44890</v>
      </c>
      <c r="E15664" s="1">
        <v>1</v>
      </c>
      <c r="F15664" s="62">
        <v>54.35</v>
      </c>
    </row>
    <row r="15665" spans="1:6" x14ac:dyDescent="0.35">
      <c r="A15665" s="1">
        <v>120</v>
      </c>
      <c r="B15665" s="1" t="s">
        <v>142</v>
      </c>
      <c r="C15665" s="218">
        <v>44891</v>
      </c>
      <c r="D15665" s="218">
        <v>44885</v>
      </c>
      <c r="E15665" s="1">
        <v>1</v>
      </c>
      <c r="F15665" s="62">
        <v>23.66</v>
      </c>
    </row>
    <row r="15666" spans="1:6" x14ac:dyDescent="0.35">
      <c r="A15666" s="1">
        <v>120</v>
      </c>
      <c r="B15666" s="1" t="s">
        <v>142</v>
      </c>
      <c r="C15666" s="218">
        <v>44891</v>
      </c>
      <c r="D15666" s="218">
        <v>44886</v>
      </c>
      <c r="E15666" s="1">
        <v>1</v>
      </c>
      <c r="F15666" s="62">
        <v>23.56</v>
      </c>
    </row>
    <row r="15667" spans="1:6" x14ac:dyDescent="0.35">
      <c r="A15667" s="1">
        <v>120</v>
      </c>
      <c r="B15667" s="1" t="s">
        <v>142</v>
      </c>
      <c r="C15667" s="218">
        <v>44891</v>
      </c>
      <c r="D15667" s="218">
        <v>44887</v>
      </c>
      <c r="E15667" s="1">
        <v>2</v>
      </c>
      <c r="F15667" s="62">
        <v>46.82</v>
      </c>
    </row>
    <row r="15668" spans="1:6" x14ac:dyDescent="0.35">
      <c r="A15668" s="1">
        <v>120</v>
      </c>
      <c r="B15668" s="1" t="s">
        <v>142</v>
      </c>
      <c r="C15668" s="218">
        <v>44891</v>
      </c>
      <c r="D15668" s="218">
        <v>44888</v>
      </c>
      <c r="E15668" s="1">
        <v>2</v>
      </c>
      <c r="F15668" s="62">
        <v>47.42</v>
      </c>
    </row>
    <row r="15669" spans="1:6" x14ac:dyDescent="0.35">
      <c r="A15669" s="1">
        <v>120</v>
      </c>
      <c r="B15669" s="1" t="s">
        <v>142</v>
      </c>
      <c r="C15669" s="218">
        <v>44891</v>
      </c>
      <c r="D15669" s="218">
        <v>44889</v>
      </c>
      <c r="E15669" s="1">
        <v>4</v>
      </c>
      <c r="F15669" s="62">
        <v>124.83</v>
      </c>
    </row>
    <row r="15670" spans="1:6" x14ac:dyDescent="0.35">
      <c r="A15670" s="1">
        <v>120</v>
      </c>
      <c r="B15670" s="1" t="s">
        <v>142</v>
      </c>
      <c r="C15670" s="218">
        <v>44891</v>
      </c>
      <c r="D15670" s="218">
        <v>44890</v>
      </c>
      <c r="E15670" s="1">
        <v>4</v>
      </c>
      <c r="F15670" s="62">
        <v>125.33</v>
      </c>
    </row>
    <row r="15671" spans="1:6" x14ac:dyDescent="0.35">
      <c r="A15671" s="1">
        <v>120</v>
      </c>
      <c r="B15671" s="1" t="s">
        <v>142</v>
      </c>
      <c r="C15671" s="218">
        <v>44891</v>
      </c>
      <c r="D15671" s="218">
        <v>44891</v>
      </c>
      <c r="E15671" s="1">
        <v>10</v>
      </c>
      <c r="F15671" s="62">
        <v>323.02999999999997</v>
      </c>
    </row>
    <row r="15672" spans="1:6" x14ac:dyDescent="0.35">
      <c r="A15672" s="1">
        <v>120</v>
      </c>
      <c r="B15672" s="1" t="s">
        <v>142</v>
      </c>
      <c r="C15672" s="218">
        <v>44892</v>
      </c>
      <c r="D15672" s="218">
        <v>44888</v>
      </c>
      <c r="E15672" s="1">
        <v>2</v>
      </c>
      <c r="F15672" s="62">
        <v>71.53</v>
      </c>
    </row>
    <row r="15673" spans="1:6" x14ac:dyDescent="0.35">
      <c r="A15673" s="1">
        <v>120</v>
      </c>
      <c r="B15673" s="1" t="s">
        <v>142</v>
      </c>
      <c r="C15673" s="218">
        <v>44892</v>
      </c>
      <c r="D15673" s="218">
        <v>44889</v>
      </c>
      <c r="E15673" s="1">
        <v>1</v>
      </c>
      <c r="F15673" s="62">
        <v>23.56</v>
      </c>
    </row>
    <row r="15674" spans="1:6" x14ac:dyDescent="0.35">
      <c r="A15674" s="1">
        <v>120</v>
      </c>
      <c r="B15674" s="1" t="s">
        <v>142</v>
      </c>
      <c r="C15674" s="218">
        <v>44892</v>
      </c>
      <c r="D15674" s="218">
        <v>44890</v>
      </c>
      <c r="E15674" s="1">
        <v>2</v>
      </c>
      <c r="F15674" s="62">
        <v>47.32</v>
      </c>
    </row>
    <row r="15675" spans="1:6" x14ac:dyDescent="0.35">
      <c r="A15675" s="1">
        <v>120</v>
      </c>
      <c r="B15675" s="1" t="s">
        <v>142</v>
      </c>
      <c r="C15675" s="218">
        <v>44892</v>
      </c>
      <c r="D15675" s="218">
        <v>44891</v>
      </c>
      <c r="E15675" s="1">
        <v>1</v>
      </c>
      <c r="F15675" s="62">
        <v>23.46</v>
      </c>
    </row>
    <row r="15676" spans="1:6" x14ac:dyDescent="0.35">
      <c r="A15676" s="1">
        <v>120</v>
      </c>
      <c r="B15676" s="1" t="s">
        <v>142</v>
      </c>
      <c r="C15676" s="218">
        <v>44892</v>
      </c>
      <c r="D15676" s="218">
        <v>44892</v>
      </c>
      <c r="E15676" s="1">
        <v>7</v>
      </c>
      <c r="F15676" s="62">
        <v>227.1</v>
      </c>
    </row>
    <row r="15677" spans="1:6" x14ac:dyDescent="0.35">
      <c r="A15677" s="1">
        <v>120</v>
      </c>
      <c r="B15677" s="1" t="s">
        <v>142</v>
      </c>
      <c r="C15677" s="218">
        <v>44893</v>
      </c>
      <c r="D15677" s="218">
        <v>44889</v>
      </c>
      <c r="E15677" s="1">
        <v>1</v>
      </c>
      <c r="F15677" s="62">
        <v>23.56</v>
      </c>
    </row>
    <row r="15678" spans="1:6" x14ac:dyDescent="0.35">
      <c r="A15678" s="1">
        <v>120</v>
      </c>
      <c r="B15678" s="1" t="s">
        <v>142</v>
      </c>
      <c r="C15678" s="218">
        <v>44893</v>
      </c>
      <c r="D15678" s="218">
        <v>44890</v>
      </c>
      <c r="E15678" s="1">
        <v>1</v>
      </c>
      <c r="F15678" s="62">
        <v>54.25</v>
      </c>
    </row>
    <row r="15679" spans="1:6" x14ac:dyDescent="0.35">
      <c r="A15679" s="1">
        <v>120</v>
      </c>
      <c r="B15679" s="1" t="s">
        <v>142</v>
      </c>
      <c r="C15679" s="218">
        <v>44893</v>
      </c>
      <c r="D15679" s="218">
        <v>44892</v>
      </c>
      <c r="E15679" s="1">
        <v>3</v>
      </c>
      <c r="F15679" s="62">
        <v>101.77</v>
      </c>
    </row>
    <row r="15680" spans="1:6" x14ac:dyDescent="0.35">
      <c r="A15680" s="1">
        <v>120</v>
      </c>
      <c r="B15680" s="1" t="s">
        <v>142</v>
      </c>
      <c r="C15680" s="218">
        <v>44893</v>
      </c>
      <c r="D15680" s="218">
        <v>44893</v>
      </c>
      <c r="E15680" s="1">
        <v>13</v>
      </c>
      <c r="F15680" s="62">
        <v>367.78</v>
      </c>
    </row>
    <row r="15681" spans="1:6" x14ac:dyDescent="0.35">
      <c r="A15681" s="1">
        <v>120</v>
      </c>
      <c r="B15681" s="1" t="s">
        <v>142</v>
      </c>
      <c r="C15681" s="218">
        <v>44894</v>
      </c>
      <c r="D15681" s="218">
        <v>44889</v>
      </c>
      <c r="E15681" s="1">
        <v>3</v>
      </c>
      <c r="F15681" s="62">
        <v>70.78</v>
      </c>
    </row>
    <row r="15682" spans="1:6" x14ac:dyDescent="0.35">
      <c r="A15682" s="1">
        <v>120</v>
      </c>
      <c r="B15682" s="1" t="s">
        <v>142</v>
      </c>
      <c r="C15682" s="218">
        <v>44894</v>
      </c>
      <c r="D15682" s="218">
        <v>44890</v>
      </c>
      <c r="E15682" s="1">
        <v>2</v>
      </c>
      <c r="F15682" s="62">
        <v>47.42</v>
      </c>
    </row>
    <row r="15683" spans="1:6" x14ac:dyDescent="0.35">
      <c r="A15683" s="1">
        <v>120</v>
      </c>
      <c r="B15683" s="1" t="s">
        <v>142</v>
      </c>
      <c r="C15683" s="218">
        <v>44894</v>
      </c>
      <c r="D15683" s="218">
        <v>44891</v>
      </c>
      <c r="E15683" s="1">
        <v>1</v>
      </c>
      <c r="F15683" s="62">
        <v>23.66</v>
      </c>
    </row>
    <row r="15684" spans="1:6" x14ac:dyDescent="0.35">
      <c r="A15684" s="1">
        <v>120</v>
      </c>
      <c r="B15684" s="1" t="s">
        <v>142</v>
      </c>
      <c r="C15684" s="218">
        <v>44894</v>
      </c>
      <c r="D15684" s="218">
        <v>44892</v>
      </c>
      <c r="E15684" s="1">
        <v>1</v>
      </c>
      <c r="F15684" s="62">
        <v>23.66</v>
      </c>
    </row>
    <row r="15685" spans="1:6" x14ac:dyDescent="0.35">
      <c r="A15685" s="1">
        <v>120</v>
      </c>
      <c r="B15685" s="1" t="s">
        <v>142</v>
      </c>
      <c r="C15685" s="218">
        <v>44894</v>
      </c>
      <c r="D15685" s="218">
        <v>44893</v>
      </c>
      <c r="E15685" s="1">
        <v>3</v>
      </c>
      <c r="F15685" s="62">
        <v>101.87</v>
      </c>
    </row>
    <row r="15686" spans="1:6" x14ac:dyDescent="0.35">
      <c r="A15686" s="1">
        <v>120</v>
      </c>
      <c r="B15686" s="1" t="s">
        <v>142</v>
      </c>
      <c r="C15686" s="218">
        <v>44894</v>
      </c>
      <c r="D15686" s="218">
        <v>44894</v>
      </c>
      <c r="E15686" s="1">
        <v>10</v>
      </c>
      <c r="F15686" s="62">
        <v>328.77</v>
      </c>
    </row>
    <row r="15687" spans="1:6" x14ac:dyDescent="0.35">
      <c r="A15687" s="1">
        <v>120</v>
      </c>
      <c r="B15687" s="1" t="s">
        <v>142</v>
      </c>
      <c r="C15687" s="218">
        <v>44895</v>
      </c>
      <c r="D15687" s="218">
        <v>44891</v>
      </c>
      <c r="E15687" s="1">
        <v>3</v>
      </c>
      <c r="F15687" s="62">
        <v>70.98</v>
      </c>
    </row>
    <row r="15688" spans="1:6" x14ac:dyDescent="0.35">
      <c r="A15688" s="1">
        <v>120</v>
      </c>
      <c r="B15688" s="1" t="s">
        <v>142</v>
      </c>
      <c r="C15688" s="218">
        <v>44895</v>
      </c>
      <c r="D15688" s="218">
        <v>44892</v>
      </c>
      <c r="E15688" s="1">
        <v>2</v>
      </c>
      <c r="F15688" s="62">
        <v>78.010000000000005</v>
      </c>
    </row>
    <row r="15689" spans="1:6" x14ac:dyDescent="0.35">
      <c r="A15689" s="1">
        <v>120</v>
      </c>
      <c r="B15689" s="1" t="s">
        <v>142</v>
      </c>
      <c r="C15689" s="218">
        <v>44895</v>
      </c>
      <c r="D15689" s="218">
        <v>44893</v>
      </c>
      <c r="E15689" s="1">
        <v>1</v>
      </c>
      <c r="F15689" s="62">
        <v>23.56</v>
      </c>
    </row>
    <row r="15690" spans="1:6" x14ac:dyDescent="0.35">
      <c r="A15690" s="1">
        <v>120</v>
      </c>
      <c r="B15690" s="1" t="s">
        <v>142</v>
      </c>
      <c r="C15690" s="218">
        <v>44895</v>
      </c>
      <c r="D15690" s="218">
        <v>44894</v>
      </c>
      <c r="E15690" s="1">
        <v>2</v>
      </c>
      <c r="F15690" s="62">
        <v>106.72</v>
      </c>
    </row>
    <row r="15691" spans="1:6" x14ac:dyDescent="0.35">
      <c r="A15691" s="1">
        <v>120</v>
      </c>
      <c r="B15691" s="1" t="s">
        <v>142</v>
      </c>
      <c r="C15691" s="218">
        <v>44895</v>
      </c>
      <c r="D15691" s="218">
        <v>44895</v>
      </c>
      <c r="E15691" s="1">
        <v>10</v>
      </c>
      <c r="F15691" s="62">
        <v>440.54</v>
      </c>
    </row>
    <row r="15692" spans="1:6" x14ac:dyDescent="0.35">
      <c r="A15692" s="1">
        <v>120</v>
      </c>
      <c r="B15692" s="1" t="s">
        <v>142</v>
      </c>
      <c r="C15692" s="218">
        <v>44896</v>
      </c>
      <c r="D15692" s="218">
        <v>44892</v>
      </c>
      <c r="E15692" s="1">
        <v>2</v>
      </c>
      <c r="F15692" s="62">
        <v>47.42</v>
      </c>
    </row>
    <row r="15693" spans="1:6" x14ac:dyDescent="0.35">
      <c r="A15693" s="1">
        <v>120</v>
      </c>
      <c r="B15693" s="1" t="s">
        <v>142</v>
      </c>
      <c r="C15693" s="218">
        <v>44896</v>
      </c>
      <c r="D15693" s="218">
        <v>44893</v>
      </c>
      <c r="E15693" s="1">
        <v>2</v>
      </c>
      <c r="F15693" s="62">
        <v>72.069999999999993</v>
      </c>
    </row>
    <row r="15694" spans="1:6" x14ac:dyDescent="0.35">
      <c r="A15694" s="1">
        <v>120</v>
      </c>
      <c r="B15694" s="1" t="s">
        <v>142</v>
      </c>
      <c r="C15694" s="218">
        <v>44896</v>
      </c>
      <c r="D15694" s="218">
        <v>44894</v>
      </c>
      <c r="E15694" s="1">
        <v>2</v>
      </c>
      <c r="F15694" s="62">
        <v>69.989999999999995</v>
      </c>
    </row>
    <row r="15695" spans="1:6" x14ac:dyDescent="0.35">
      <c r="A15695" s="1">
        <v>120</v>
      </c>
      <c r="B15695" s="1" t="s">
        <v>142</v>
      </c>
      <c r="C15695" s="218">
        <v>44896</v>
      </c>
      <c r="D15695" s="218">
        <v>44895</v>
      </c>
      <c r="E15695" s="1">
        <v>2</v>
      </c>
      <c r="F15695" s="62">
        <v>47.42</v>
      </c>
    </row>
    <row r="15696" spans="1:6" x14ac:dyDescent="0.35">
      <c r="A15696" s="1">
        <v>120</v>
      </c>
      <c r="B15696" s="1" t="s">
        <v>142</v>
      </c>
      <c r="C15696" s="218">
        <v>44896</v>
      </c>
      <c r="D15696" s="218">
        <v>44896</v>
      </c>
      <c r="E15696" s="1">
        <v>4</v>
      </c>
      <c r="F15696" s="62">
        <v>125.63</v>
      </c>
    </row>
    <row r="15697" spans="1:6" x14ac:dyDescent="0.35">
      <c r="A15697" s="1">
        <v>120</v>
      </c>
      <c r="B15697" s="1" t="s">
        <v>142</v>
      </c>
      <c r="C15697" s="218">
        <v>44897</v>
      </c>
      <c r="D15697" s="218">
        <v>44894</v>
      </c>
      <c r="E15697" s="1">
        <v>2</v>
      </c>
      <c r="F15697" s="62">
        <v>47.52</v>
      </c>
    </row>
    <row r="15698" spans="1:6" x14ac:dyDescent="0.35">
      <c r="A15698" s="1">
        <v>120</v>
      </c>
      <c r="B15698" s="1" t="s">
        <v>142</v>
      </c>
      <c r="C15698" s="218">
        <v>44897</v>
      </c>
      <c r="D15698" s="218">
        <v>44895</v>
      </c>
      <c r="E15698" s="1">
        <v>1</v>
      </c>
      <c r="F15698" s="62">
        <v>23.66</v>
      </c>
    </row>
    <row r="15699" spans="1:6" x14ac:dyDescent="0.35">
      <c r="A15699" s="1">
        <v>120</v>
      </c>
      <c r="B15699" s="1" t="s">
        <v>142</v>
      </c>
      <c r="C15699" s="218">
        <v>44897</v>
      </c>
      <c r="D15699" s="218">
        <v>44896</v>
      </c>
      <c r="E15699" s="1">
        <v>8</v>
      </c>
      <c r="F15699" s="62">
        <v>220.47</v>
      </c>
    </row>
    <row r="15700" spans="1:6" x14ac:dyDescent="0.35">
      <c r="A15700" s="1">
        <v>120</v>
      </c>
      <c r="B15700" s="1" t="s">
        <v>142</v>
      </c>
      <c r="C15700" s="218">
        <v>44897</v>
      </c>
      <c r="D15700" s="218">
        <v>44897</v>
      </c>
      <c r="E15700" s="1">
        <v>6</v>
      </c>
      <c r="F15700" s="62">
        <v>257.60000000000002</v>
      </c>
    </row>
    <row r="15701" spans="1:6" x14ac:dyDescent="0.35">
      <c r="A15701" s="1">
        <v>120</v>
      </c>
      <c r="B15701" s="1" t="s">
        <v>142</v>
      </c>
      <c r="C15701" s="218">
        <v>44898</v>
      </c>
      <c r="D15701" s="218">
        <v>44893</v>
      </c>
      <c r="E15701" s="1">
        <v>1</v>
      </c>
      <c r="F15701" s="62">
        <v>23.76</v>
      </c>
    </row>
    <row r="15702" spans="1:6" x14ac:dyDescent="0.35">
      <c r="A15702" s="1">
        <v>120</v>
      </c>
      <c r="B15702" s="1" t="s">
        <v>142</v>
      </c>
      <c r="C15702" s="218">
        <v>44898</v>
      </c>
      <c r="D15702" s="218">
        <v>44894</v>
      </c>
      <c r="E15702" s="1">
        <v>2</v>
      </c>
      <c r="F15702" s="62">
        <v>47.52</v>
      </c>
    </row>
    <row r="15703" spans="1:6" x14ac:dyDescent="0.35">
      <c r="A15703" s="1">
        <v>120</v>
      </c>
      <c r="B15703" s="1" t="s">
        <v>142</v>
      </c>
      <c r="C15703" s="218">
        <v>44898</v>
      </c>
      <c r="D15703" s="218">
        <v>44895</v>
      </c>
      <c r="E15703" s="1">
        <v>1</v>
      </c>
      <c r="F15703" s="62">
        <v>54.35</v>
      </c>
    </row>
    <row r="15704" spans="1:6" x14ac:dyDescent="0.35">
      <c r="A15704" s="1">
        <v>120</v>
      </c>
      <c r="B15704" s="1" t="s">
        <v>142</v>
      </c>
      <c r="C15704" s="218">
        <v>44898</v>
      </c>
      <c r="D15704" s="218">
        <v>44896</v>
      </c>
      <c r="E15704" s="1">
        <v>1</v>
      </c>
      <c r="F15704" s="62">
        <v>23.76</v>
      </c>
    </row>
    <row r="15705" spans="1:6" x14ac:dyDescent="0.35">
      <c r="A15705" s="1">
        <v>120</v>
      </c>
      <c r="B15705" s="1" t="s">
        <v>142</v>
      </c>
      <c r="C15705" s="218">
        <v>44898</v>
      </c>
      <c r="D15705" s="218">
        <v>44897</v>
      </c>
      <c r="E15705" s="1">
        <v>1</v>
      </c>
      <c r="F15705" s="62">
        <v>23.66</v>
      </c>
    </row>
    <row r="15706" spans="1:6" x14ac:dyDescent="0.35">
      <c r="A15706" s="1">
        <v>120</v>
      </c>
      <c r="B15706" s="1" t="s">
        <v>142</v>
      </c>
      <c r="C15706" s="218">
        <v>44898</v>
      </c>
      <c r="D15706" s="218">
        <v>44898</v>
      </c>
      <c r="E15706" s="1">
        <v>2</v>
      </c>
      <c r="F15706" s="62">
        <v>77.959999999999994</v>
      </c>
    </row>
    <row r="15707" spans="1:6" x14ac:dyDescent="0.35">
      <c r="A15707" s="1">
        <v>120</v>
      </c>
      <c r="B15707" s="1" t="s">
        <v>142</v>
      </c>
      <c r="C15707" s="218">
        <v>44899</v>
      </c>
      <c r="D15707" s="218">
        <v>44898</v>
      </c>
      <c r="E15707" s="1">
        <v>1</v>
      </c>
      <c r="F15707" s="62">
        <v>54.45</v>
      </c>
    </row>
    <row r="15708" spans="1:6" x14ac:dyDescent="0.35">
      <c r="A15708" s="1">
        <v>120</v>
      </c>
      <c r="B15708" s="1" t="s">
        <v>142</v>
      </c>
      <c r="C15708" s="218">
        <v>44899</v>
      </c>
      <c r="D15708" s="218">
        <v>44899</v>
      </c>
      <c r="E15708" s="1">
        <v>7</v>
      </c>
      <c r="F15708" s="62">
        <v>319.47000000000003</v>
      </c>
    </row>
    <row r="15709" spans="1:6" x14ac:dyDescent="0.35">
      <c r="A15709" s="1">
        <v>120</v>
      </c>
      <c r="B15709" s="1" t="s">
        <v>142</v>
      </c>
      <c r="C15709" s="218">
        <v>44900</v>
      </c>
      <c r="D15709" s="218">
        <v>44896</v>
      </c>
      <c r="E15709" s="1">
        <v>2</v>
      </c>
      <c r="F15709" s="62">
        <v>78.11</v>
      </c>
    </row>
    <row r="15710" spans="1:6" x14ac:dyDescent="0.35">
      <c r="A15710" s="1">
        <v>120</v>
      </c>
      <c r="B15710" s="1" t="s">
        <v>142</v>
      </c>
      <c r="C15710" s="218">
        <v>44900</v>
      </c>
      <c r="D15710" s="218">
        <v>44899</v>
      </c>
      <c r="E15710" s="1">
        <v>2</v>
      </c>
      <c r="F15710" s="62">
        <v>47.42</v>
      </c>
    </row>
    <row r="15711" spans="1:6" x14ac:dyDescent="0.35">
      <c r="A15711" s="1">
        <v>120</v>
      </c>
      <c r="B15711" s="1" t="s">
        <v>142</v>
      </c>
      <c r="C15711" s="218">
        <v>44900</v>
      </c>
      <c r="D15711" s="218">
        <v>44900</v>
      </c>
      <c r="E15711" s="1">
        <v>9</v>
      </c>
      <c r="F15711" s="62">
        <v>243.93</v>
      </c>
    </row>
    <row r="15712" spans="1:6" x14ac:dyDescent="0.35">
      <c r="A15712" s="1">
        <v>120</v>
      </c>
      <c r="B15712" s="1" t="s">
        <v>142</v>
      </c>
      <c r="C15712" s="218">
        <v>44901</v>
      </c>
      <c r="D15712" s="218">
        <v>44898</v>
      </c>
      <c r="E15712" s="1">
        <v>2</v>
      </c>
      <c r="F15712" s="62">
        <v>47.22</v>
      </c>
    </row>
    <row r="15713" spans="1:6" x14ac:dyDescent="0.35">
      <c r="A15713" s="1">
        <v>120</v>
      </c>
      <c r="B15713" s="1" t="s">
        <v>142</v>
      </c>
      <c r="C15713" s="218">
        <v>44901</v>
      </c>
      <c r="D15713" s="218">
        <v>44901</v>
      </c>
      <c r="E15713" s="1">
        <v>17</v>
      </c>
      <c r="F15713" s="62">
        <v>464.8</v>
      </c>
    </row>
    <row r="15714" spans="1:6" x14ac:dyDescent="0.35">
      <c r="A15714" s="1">
        <v>120</v>
      </c>
      <c r="B15714" s="1" t="s">
        <v>142</v>
      </c>
      <c r="C15714" s="218">
        <v>44902</v>
      </c>
      <c r="D15714" s="218">
        <v>44899</v>
      </c>
      <c r="E15714" s="1">
        <v>1</v>
      </c>
      <c r="F15714" s="62">
        <v>23.76</v>
      </c>
    </row>
    <row r="15715" spans="1:6" x14ac:dyDescent="0.35">
      <c r="A15715" s="1">
        <v>120</v>
      </c>
      <c r="B15715" s="1" t="s">
        <v>142</v>
      </c>
      <c r="C15715" s="218">
        <v>44902</v>
      </c>
      <c r="D15715" s="218">
        <v>44901</v>
      </c>
      <c r="E15715" s="1">
        <v>4</v>
      </c>
      <c r="F15715" s="62">
        <v>156.02000000000001</v>
      </c>
    </row>
    <row r="15716" spans="1:6" x14ac:dyDescent="0.35">
      <c r="A15716" s="1">
        <v>120</v>
      </c>
      <c r="B15716" s="1" t="s">
        <v>142</v>
      </c>
      <c r="C15716" s="218">
        <v>44902</v>
      </c>
      <c r="D15716" s="218">
        <v>44902</v>
      </c>
      <c r="E15716" s="1">
        <v>8</v>
      </c>
      <c r="F15716" s="62">
        <v>220.27</v>
      </c>
    </row>
    <row r="15717" spans="1:6" x14ac:dyDescent="0.35">
      <c r="A15717" s="1">
        <v>120</v>
      </c>
      <c r="B15717" s="1" t="s">
        <v>142</v>
      </c>
      <c r="C15717" s="218">
        <v>44903</v>
      </c>
      <c r="D15717" s="218">
        <v>44901</v>
      </c>
      <c r="E15717" s="1">
        <v>4</v>
      </c>
      <c r="F15717" s="62">
        <v>178.05</v>
      </c>
    </row>
    <row r="15718" spans="1:6" x14ac:dyDescent="0.35">
      <c r="A15718" s="1">
        <v>120</v>
      </c>
      <c r="B15718" s="1" t="s">
        <v>142</v>
      </c>
      <c r="C15718" s="218">
        <v>44903</v>
      </c>
      <c r="D15718" s="218">
        <v>44902</v>
      </c>
      <c r="E15718" s="1">
        <v>8</v>
      </c>
      <c r="F15718" s="62">
        <v>276.45</v>
      </c>
    </row>
    <row r="15719" spans="1:6" x14ac:dyDescent="0.35">
      <c r="A15719" s="1">
        <v>120</v>
      </c>
      <c r="B15719" s="1" t="s">
        <v>142</v>
      </c>
      <c r="C15719" s="218">
        <v>44903</v>
      </c>
      <c r="D15719" s="218">
        <v>44903</v>
      </c>
      <c r="E15719" s="1">
        <v>15</v>
      </c>
      <c r="F15719" s="62">
        <v>416.98</v>
      </c>
    </row>
    <row r="15720" spans="1:6" x14ac:dyDescent="0.35">
      <c r="A15720" s="1">
        <v>120</v>
      </c>
      <c r="B15720" s="1" t="s">
        <v>142</v>
      </c>
      <c r="C15720" s="218">
        <v>44904</v>
      </c>
      <c r="D15720" s="218">
        <v>44903</v>
      </c>
      <c r="E15720" s="1">
        <v>2</v>
      </c>
      <c r="F15720" s="62">
        <v>47.52</v>
      </c>
    </row>
    <row r="15721" spans="1:6" x14ac:dyDescent="0.35">
      <c r="A15721" s="1">
        <v>120</v>
      </c>
      <c r="B15721" s="1" t="s">
        <v>142</v>
      </c>
      <c r="C15721" s="218">
        <v>44904</v>
      </c>
      <c r="D15721" s="218">
        <v>44904</v>
      </c>
      <c r="E15721" s="1">
        <v>14</v>
      </c>
      <c r="F15721" s="62">
        <v>386.19</v>
      </c>
    </row>
    <row r="15722" spans="1:6" x14ac:dyDescent="0.35">
      <c r="A15722" s="1">
        <v>120</v>
      </c>
      <c r="B15722" s="1" t="s">
        <v>142</v>
      </c>
      <c r="C15722" s="218">
        <v>44905</v>
      </c>
      <c r="D15722" s="218">
        <v>44901</v>
      </c>
      <c r="E15722" s="1">
        <v>2</v>
      </c>
      <c r="F15722" s="62">
        <v>47.37</v>
      </c>
    </row>
    <row r="15723" spans="1:6" x14ac:dyDescent="0.35">
      <c r="A15723" s="1">
        <v>120</v>
      </c>
      <c r="B15723" s="1" t="s">
        <v>142</v>
      </c>
      <c r="C15723" s="218">
        <v>44905</v>
      </c>
      <c r="D15723" s="218">
        <v>44903</v>
      </c>
      <c r="E15723" s="1">
        <v>2</v>
      </c>
      <c r="F15723" s="62">
        <v>47.42</v>
      </c>
    </row>
    <row r="15724" spans="1:6" x14ac:dyDescent="0.35">
      <c r="A15724" s="1">
        <v>120</v>
      </c>
      <c r="B15724" s="1" t="s">
        <v>142</v>
      </c>
      <c r="C15724" s="218">
        <v>44905</v>
      </c>
      <c r="D15724" s="218">
        <v>44904</v>
      </c>
      <c r="E15724" s="1">
        <v>2</v>
      </c>
      <c r="F15724" s="62">
        <v>47.42</v>
      </c>
    </row>
    <row r="15725" spans="1:6" x14ac:dyDescent="0.35">
      <c r="A15725" s="1">
        <v>120</v>
      </c>
      <c r="B15725" s="1" t="s">
        <v>142</v>
      </c>
      <c r="C15725" s="218">
        <v>44905</v>
      </c>
      <c r="D15725" s="218">
        <v>44905</v>
      </c>
      <c r="E15725" s="1">
        <v>12</v>
      </c>
      <c r="F15725" s="62">
        <v>375.7</v>
      </c>
    </row>
    <row r="15726" spans="1:6" x14ac:dyDescent="0.35">
      <c r="A15726" s="1">
        <v>120</v>
      </c>
      <c r="B15726" s="1" t="s">
        <v>142</v>
      </c>
      <c r="C15726" s="218">
        <v>44906</v>
      </c>
      <c r="D15726" s="218">
        <v>44904</v>
      </c>
      <c r="E15726" s="1">
        <v>1</v>
      </c>
      <c r="F15726" s="62">
        <v>23.71</v>
      </c>
    </row>
    <row r="15727" spans="1:6" x14ac:dyDescent="0.35">
      <c r="A15727" s="1">
        <v>120</v>
      </c>
      <c r="B15727" s="1" t="s">
        <v>142</v>
      </c>
      <c r="C15727" s="218">
        <v>44906</v>
      </c>
      <c r="D15727" s="218">
        <v>44905</v>
      </c>
      <c r="E15727" s="1">
        <v>1</v>
      </c>
      <c r="F15727" s="62">
        <v>23.66</v>
      </c>
    </row>
    <row r="15728" spans="1:6" x14ac:dyDescent="0.35">
      <c r="A15728" s="1">
        <v>120</v>
      </c>
      <c r="B15728" s="1" t="s">
        <v>142</v>
      </c>
      <c r="C15728" s="218">
        <v>44906</v>
      </c>
      <c r="D15728" s="218">
        <v>44906</v>
      </c>
      <c r="E15728" s="1">
        <v>10</v>
      </c>
      <c r="F15728" s="62">
        <v>359.21</v>
      </c>
    </row>
    <row r="15729" spans="1:6" x14ac:dyDescent="0.35">
      <c r="A15729" s="1">
        <v>120</v>
      </c>
      <c r="B15729" s="1" t="s">
        <v>142</v>
      </c>
      <c r="C15729" s="218">
        <v>44907</v>
      </c>
      <c r="D15729" s="218">
        <v>44904</v>
      </c>
      <c r="E15729" s="1">
        <v>1</v>
      </c>
      <c r="F15729" s="62">
        <v>23.76</v>
      </c>
    </row>
    <row r="15730" spans="1:6" x14ac:dyDescent="0.35">
      <c r="A15730" s="1">
        <v>120</v>
      </c>
      <c r="B15730" s="1" t="s">
        <v>142</v>
      </c>
      <c r="C15730" s="218">
        <v>44907</v>
      </c>
      <c r="D15730" s="218">
        <v>44905</v>
      </c>
      <c r="E15730" s="1">
        <v>1</v>
      </c>
      <c r="F15730" s="62">
        <v>54.35</v>
      </c>
    </row>
    <row r="15731" spans="1:6" x14ac:dyDescent="0.35">
      <c r="A15731" s="1">
        <v>120</v>
      </c>
      <c r="B15731" s="1" t="s">
        <v>142</v>
      </c>
      <c r="C15731" s="218">
        <v>44907</v>
      </c>
      <c r="D15731" s="218">
        <v>44906</v>
      </c>
      <c r="E15731" s="1">
        <v>4</v>
      </c>
      <c r="F15731" s="62">
        <v>120.68</v>
      </c>
    </row>
    <row r="15732" spans="1:6" x14ac:dyDescent="0.35">
      <c r="A15732" s="1">
        <v>120</v>
      </c>
      <c r="B15732" s="1" t="s">
        <v>142</v>
      </c>
      <c r="C15732" s="218">
        <v>44907</v>
      </c>
      <c r="D15732" s="218">
        <v>44907</v>
      </c>
      <c r="E15732" s="1">
        <v>10</v>
      </c>
      <c r="F15732" s="62">
        <v>360.11</v>
      </c>
    </row>
    <row r="15733" spans="1:6" x14ac:dyDescent="0.35">
      <c r="A15733" s="1">
        <v>120</v>
      </c>
      <c r="B15733" s="1" t="s">
        <v>142</v>
      </c>
      <c r="C15733" s="218">
        <v>44908</v>
      </c>
      <c r="D15733" s="218">
        <v>44904</v>
      </c>
      <c r="E15733" s="1">
        <v>1</v>
      </c>
      <c r="F15733" s="62">
        <v>23.71</v>
      </c>
    </row>
    <row r="15734" spans="1:6" x14ac:dyDescent="0.35">
      <c r="A15734" s="1">
        <v>120</v>
      </c>
      <c r="B15734" s="1" t="s">
        <v>142</v>
      </c>
      <c r="C15734" s="218">
        <v>44908</v>
      </c>
      <c r="D15734" s="218">
        <v>44905</v>
      </c>
      <c r="E15734" s="1">
        <v>1</v>
      </c>
      <c r="F15734" s="62">
        <v>49.5</v>
      </c>
    </row>
    <row r="15735" spans="1:6" x14ac:dyDescent="0.35">
      <c r="A15735" s="1">
        <v>120</v>
      </c>
      <c r="B15735" s="1" t="s">
        <v>142</v>
      </c>
      <c r="C15735" s="218">
        <v>44908</v>
      </c>
      <c r="D15735" s="218">
        <v>44907</v>
      </c>
      <c r="E15735" s="1">
        <v>5</v>
      </c>
      <c r="F15735" s="62">
        <v>149.09</v>
      </c>
    </row>
    <row r="15736" spans="1:6" x14ac:dyDescent="0.35">
      <c r="A15736" s="1">
        <v>120</v>
      </c>
      <c r="B15736" s="1" t="s">
        <v>142</v>
      </c>
      <c r="C15736" s="218">
        <v>44908</v>
      </c>
      <c r="D15736" s="218">
        <v>44908</v>
      </c>
      <c r="E15736" s="1">
        <v>12</v>
      </c>
      <c r="F15736" s="62">
        <v>346.25</v>
      </c>
    </row>
    <row r="15737" spans="1:6" x14ac:dyDescent="0.35">
      <c r="A15737" s="1">
        <v>120</v>
      </c>
      <c r="B15737" s="1" t="s">
        <v>142</v>
      </c>
      <c r="C15737" s="218">
        <v>44909</v>
      </c>
      <c r="D15737" s="218">
        <v>44908</v>
      </c>
      <c r="E15737" s="1">
        <v>3</v>
      </c>
      <c r="F15737" s="62">
        <v>118.8</v>
      </c>
    </row>
    <row r="15738" spans="1:6" x14ac:dyDescent="0.35">
      <c r="A15738" s="1">
        <v>120</v>
      </c>
      <c r="B15738" s="1" t="s">
        <v>142</v>
      </c>
      <c r="C15738" s="218">
        <v>44909</v>
      </c>
      <c r="D15738" s="218">
        <v>44909</v>
      </c>
      <c r="E15738" s="1">
        <v>12</v>
      </c>
      <c r="F15738" s="62">
        <v>437.67</v>
      </c>
    </row>
    <row r="15739" spans="1:6" x14ac:dyDescent="0.35">
      <c r="A15739" s="1">
        <v>120</v>
      </c>
      <c r="B15739" s="1" t="s">
        <v>142</v>
      </c>
      <c r="C15739" s="218">
        <v>44910</v>
      </c>
      <c r="D15739" s="218">
        <v>44909</v>
      </c>
      <c r="E15739" s="1">
        <v>1</v>
      </c>
      <c r="F15739" s="62">
        <v>54.2</v>
      </c>
    </row>
    <row r="15740" spans="1:6" x14ac:dyDescent="0.35">
      <c r="A15740" s="1">
        <v>120</v>
      </c>
      <c r="B15740" s="1" t="s">
        <v>142</v>
      </c>
      <c r="C15740" s="218">
        <v>44910</v>
      </c>
      <c r="D15740" s="218">
        <v>44910</v>
      </c>
      <c r="E15740" s="1">
        <v>15</v>
      </c>
      <c r="F15740" s="62">
        <v>500.09</v>
      </c>
    </row>
    <row r="15741" spans="1:6" x14ac:dyDescent="0.35">
      <c r="A15741" s="1">
        <v>120</v>
      </c>
      <c r="B15741" s="1" t="s">
        <v>142</v>
      </c>
      <c r="C15741" s="218">
        <v>44911</v>
      </c>
      <c r="D15741" s="218">
        <v>44909</v>
      </c>
      <c r="E15741" s="1">
        <v>1</v>
      </c>
      <c r="F15741" s="62">
        <v>23.71</v>
      </c>
    </row>
    <row r="15742" spans="1:6" x14ac:dyDescent="0.35">
      <c r="A15742" s="1">
        <v>120</v>
      </c>
      <c r="B15742" s="1" t="s">
        <v>142</v>
      </c>
      <c r="C15742" s="218">
        <v>44911</v>
      </c>
      <c r="D15742" s="218">
        <v>44910</v>
      </c>
      <c r="E15742" s="1">
        <v>4</v>
      </c>
      <c r="F15742" s="62">
        <v>94.94</v>
      </c>
    </row>
    <row r="15743" spans="1:6" x14ac:dyDescent="0.35">
      <c r="A15743" s="1">
        <v>120</v>
      </c>
      <c r="B15743" s="1" t="s">
        <v>142</v>
      </c>
      <c r="C15743" s="218">
        <v>44911</v>
      </c>
      <c r="D15743" s="218">
        <v>44911</v>
      </c>
      <c r="E15743" s="1">
        <v>10</v>
      </c>
      <c r="F15743" s="62">
        <v>324.02</v>
      </c>
    </row>
    <row r="15744" spans="1:6" x14ac:dyDescent="0.35">
      <c r="A15744" s="1">
        <v>120</v>
      </c>
      <c r="B15744" s="1" t="s">
        <v>142</v>
      </c>
      <c r="C15744" s="218">
        <v>44912</v>
      </c>
      <c r="D15744" s="218">
        <v>44911</v>
      </c>
      <c r="E15744" s="1">
        <v>3</v>
      </c>
      <c r="F15744" s="62">
        <v>71.28</v>
      </c>
    </row>
    <row r="15745" spans="1:6" x14ac:dyDescent="0.35">
      <c r="A15745" s="1">
        <v>120</v>
      </c>
      <c r="B15745" s="1" t="s">
        <v>142</v>
      </c>
      <c r="C15745" s="218">
        <v>44912</v>
      </c>
      <c r="D15745" s="218">
        <v>44912</v>
      </c>
      <c r="E15745" s="1">
        <v>11</v>
      </c>
      <c r="F15745" s="62">
        <v>312.73</v>
      </c>
    </row>
    <row r="15746" spans="1:6" x14ac:dyDescent="0.35">
      <c r="A15746" s="1">
        <v>120</v>
      </c>
      <c r="B15746" s="1" t="s">
        <v>142</v>
      </c>
      <c r="C15746" s="218">
        <v>44913</v>
      </c>
      <c r="D15746" s="218">
        <v>44911</v>
      </c>
      <c r="E15746" s="1">
        <v>2</v>
      </c>
      <c r="F15746" s="62">
        <v>47.52</v>
      </c>
    </row>
    <row r="15747" spans="1:6" x14ac:dyDescent="0.35">
      <c r="A15747" s="1">
        <v>120</v>
      </c>
      <c r="B15747" s="1" t="s">
        <v>142</v>
      </c>
      <c r="C15747" s="218">
        <v>44913</v>
      </c>
      <c r="D15747" s="218">
        <v>44912</v>
      </c>
      <c r="E15747" s="1">
        <v>3</v>
      </c>
      <c r="F15747" s="62">
        <v>99.1</v>
      </c>
    </row>
    <row r="15748" spans="1:6" x14ac:dyDescent="0.35">
      <c r="A15748" s="1">
        <v>120</v>
      </c>
      <c r="B15748" s="1" t="s">
        <v>142</v>
      </c>
      <c r="C15748" s="218">
        <v>44913</v>
      </c>
      <c r="D15748" s="218">
        <v>44913</v>
      </c>
      <c r="E15748" s="1">
        <v>10</v>
      </c>
      <c r="F15748" s="62">
        <v>237</v>
      </c>
    </row>
    <row r="15749" spans="1:6" x14ac:dyDescent="0.35">
      <c r="A15749" s="1">
        <v>120</v>
      </c>
      <c r="B15749" s="1" t="s">
        <v>142</v>
      </c>
      <c r="C15749" s="218">
        <v>44914</v>
      </c>
      <c r="D15749" s="218">
        <v>44911</v>
      </c>
      <c r="E15749" s="1">
        <v>1</v>
      </c>
      <c r="F15749" s="62">
        <v>23.76</v>
      </c>
    </row>
    <row r="15750" spans="1:6" x14ac:dyDescent="0.35">
      <c r="A15750" s="1">
        <v>120</v>
      </c>
      <c r="B15750" s="1" t="s">
        <v>142</v>
      </c>
      <c r="C15750" s="218">
        <v>44914</v>
      </c>
      <c r="D15750" s="218">
        <v>44912</v>
      </c>
      <c r="E15750" s="1">
        <v>3</v>
      </c>
      <c r="F15750" s="62">
        <v>71.13</v>
      </c>
    </row>
    <row r="15751" spans="1:6" x14ac:dyDescent="0.35">
      <c r="A15751" s="1">
        <v>120</v>
      </c>
      <c r="B15751" s="1" t="s">
        <v>142</v>
      </c>
      <c r="C15751" s="218">
        <v>44914</v>
      </c>
      <c r="D15751" s="218">
        <v>44913</v>
      </c>
      <c r="E15751" s="1">
        <v>2</v>
      </c>
      <c r="F15751" s="62">
        <v>47.42</v>
      </c>
    </row>
    <row r="15752" spans="1:6" x14ac:dyDescent="0.35">
      <c r="A15752" s="1">
        <v>120</v>
      </c>
      <c r="B15752" s="1" t="s">
        <v>142</v>
      </c>
      <c r="C15752" s="218">
        <v>44914</v>
      </c>
      <c r="D15752" s="218">
        <v>44914</v>
      </c>
      <c r="E15752" s="1">
        <v>9</v>
      </c>
      <c r="F15752" s="62">
        <v>305.31</v>
      </c>
    </row>
    <row r="15753" spans="1:6" x14ac:dyDescent="0.35">
      <c r="A15753" s="1">
        <v>120</v>
      </c>
      <c r="B15753" s="1" t="s">
        <v>142</v>
      </c>
      <c r="C15753" s="218">
        <v>44915</v>
      </c>
      <c r="D15753" s="218">
        <v>44913</v>
      </c>
      <c r="E15753" s="1">
        <v>3</v>
      </c>
      <c r="F15753" s="62">
        <v>100.28</v>
      </c>
    </row>
    <row r="15754" spans="1:6" x14ac:dyDescent="0.35">
      <c r="A15754" s="1">
        <v>120</v>
      </c>
      <c r="B15754" s="1" t="s">
        <v>142</v>
      </c>
      <c r="C15754" s="218">
        <v>44915</v>
      </c>
      <c r="D15754" s="218">
        <v>44914</v>
      </c>
      <c r="E15754" s="1">
        <v>4</v>
      </c>
      <c r="F15754" s="62">
        <v>125.53</v>
      </c>
    </row>
    <row r="15755" spans="1:6" x14ac:dyDescent="0.35">
      <c r="A15755" s="1">
        <v>120</v>
      </c>
      <c r="B15755" s="1" t="s">
        <v>142</v>
      </c>
      <c r="C15755" s="218">
        <v>44915</v>
      </c>
      <c r="D15755" s="218">
        <v>44915</v>
      </c>
      <c r="E15755" s="1">
        <v>7</v>
      </c>
      <c r="F15755" s="62">
        <v>318.08</v>
      </c>
    </row>
    <row r="15756" spans="1:6" x14ac:dyDescent="0.35">
      <c r="A15756" s="1">
        <v>120</v>
      </c>
      <c r="B15756" s="1" t="s">
        <v>142</v>
      </c>
      <c r="C15756" s="218">
        <v>44916</v>
      </c>
      <c r="D15756" s="218">
        <v>44914</v>
      </c>
      <c r="E15756" s="1">
        <v>1</v>
      </c>
      <c r="F15756" s="62">
        <v>23.66</v>
      </c>
    </row>
    <row r="15757" spans="1:6" x14ac:dyDescent="0.35">
      <c r="A15757" s="1">
        <v>120</v>
      </c>
      <c r="B15757" s="1" t="s">
        <v>142</v>
      </c>
      <c r="C15757" s="218">
        <v>44916</v>
      </c>
      <c r="D15757" s="218">
        <v>44915</v>
      </c>
      <c r="E15757" s="1">
        <v>2</v>
      </c>
      <c r="F15757" s="62">
        <v>47.47</v>
      </c>
    </row>
    <row r="15758" spans="1:6" x14ac:dyDescent="0.35">
      <c r="A15758" s="1">
        <v>120</v>
      </c>
      <c r="B15758" s="1" t="s">
        <v>142</v>
      </c>
      <c r="C15758" s="218">
        <v>44916</v>
      </c>
      <c r="D15758" s="218">
        <v>44916</v>
      </c>
      <c r="E15758" s="1">
        <v>12</v>
      </c>
      <c r="F15758" s="62">
        <v>375.45</v>
      </c>
    </row>
    <row r="15759" spans="1:6" x14ac:dyDescent="0.35">
      <c r="A15759" s="1">
        <v>120</v>
      </c>
      <c r="B15759" s="1" t="s">
        <v>142</v>
      </c>
      <c r="C15759" s="218">
        <v>44917</v>
      </c>
      <c r="D15759" s="218">
        <v>44915</v>
      </c>
      <c r="E15759" s="1">
        <v>1</v>
      </c>
      <c r="F15759" s="62">
        <v>52.77</v>
      </c>
    </row>
    <row r="15760" spans="1:6" x14ac:dyDescent="0.35">
      <c r="A15760" s="1">
        <v>120</v>
      </c>
      <c r="B15760" s="1" t="s">
        <v>142</v>
      </c>
      <c r="C15760" s="218">
        <v>44917</v>
      </c>
      <c r="D15760" s="218">
        <v>44916</v>
      </c>
      <c r="E15760" s="1">
        <v>4</v>
      </c>
      <c r="F15760" s="62">
        <v>94.89</v>
      </c>
    </row>
    <row r="15761" spans="1:6" x14ac:dyDescent="0.35">
      <c r="A15761" s="1">
        <v>120</v>
      </c>
      <c r="B15761" s="1" t="s">
        <v>142</v>
      </c>
      <c r="C15761" s="218">
        <v>44917</v>
      </c>
      <c r="D15761" s="218">
        <v>44917</v>
      </c>
      <c r="E15761" s="1">
        <v>7</v>
      </c>
      <c r="F15761" s="62">
        <v>227.3</v>
      </c>
    </row>
    <row r="15762" spans="1:6" x14ac:dyDescent="0.35">
      <c r="A15762" s="1">
        <v>120</v>
      </c>
      <c r="B15762" s="1" t="s">
        <v>142</v>
      </c>
      <c r="C15762" s="218">
        <v>44918</v>
      </c>
      <c r="D15762" s="218">
        <v>44915</v>
      </c>
      <c r="E15762" s="1">
        <v>1</v>
      </c>
      <c r="F15762" s="62">
        <v>23.66</v>
      </c>
    </row>
    <row r="15763" spans="1:6" x14ac:dyDescent="0.35">
      <c r="A15763" s="1">
        <v>120</v>
      </c>
      <c r="B15763" s="1" t="s">
        <v>142</v>
      </c>
      <c r="C15763" s="218">
        <v>44918</v>
      </c>
      <c r="D15763" s="218">
        <v>44916</v>
      </c>
      <c r="E15763" s="1">
        <v>1</v>
      </c>
      <c r="F15763" s="62">
        <v>38.61</v>
      </c>
    </row>
    <row r="15764" spans="1:6" x14ac:dyDescent="0.35">
      <c r="A15764" s="1">
        <v>120</v>
      </c>
      <c r="B15764" s="1" t="s">
        <v>142</v>
      </c>
      <c r="C15764" s="218">
        <v>44918</v>
      </c>
      <c r="D15764" s="218">
        <v>44917</v>
      </c>
      <c r="E15764" s="1">
        <v>5</v>
      </c>
      <c r="F15764" s="62">
        <v>179.78</v>
      </c>
    </row>
    <row r="15765" spans="1:6" x14ac:dyDescent="0.35">
      <c r="A15765" s="1">
        <v>120</v>
      </c>
      <c r="B15765" s="1" t="s">
        <v>142</v>
      </c>
      <c r="C15765" s="218">
        <v>44918</v>
      </c>
      <c r="D15765" s="218">
        <v>44918</v>
      </c>
      <c r="E15765" s="1">
        <v>8</v>
      </c>
      <c r="F15765" s="62">
        <v>301.75</v>
      </c>
    </row>
    <row r="15766" spans="1:6" x14ac:dyDescent="0.35">
      <c r="A15766" s="1">
        <v>120</v>
      </c>
      <c r="B15766" s="1" t="s">
        <v>142</v>
      </c>
      <c r="C15766" s="218">
        <v>44919</v>
      </c>
      <c r="D15766" s="218">
        <v>44917</v>
      </c>
      <c r="E15766" s="1">
        <v>3</v>
      </c>
      <c r="F15766" s="62">
        <v>71.180000000000007</v>
      </c>
    </row>
    <row r="15767" spans="1:6" x14ac:dyDescent="0.35">
      <c r="A15767" s="1">
        <v>120</v>
      </c>
      <c r="B15767" s="1" t="s">
        <v>142</v>
      </c>
      <c r="C15767" s="218">
        <v>44919</v>
      </c>
      <c r="D15767" s="218">
        <v>44918</v>
      </c>
      <c r="E15767" s="1">
        <v>3</v>
      </c>
      <c r="F15767" s="62">
        <v>101.77</v>
      </c>
    </row>
    <row r="15768" spans="1:6" x14ac:dyDescent="0.35">
      <c r="A15768" s="1">
        <v>120</v>
      </c>
      <c r="B15768" s="1" t="s">
        <v>142</v>
      </c>
      <c r="C15768" s="218">
        <v>44919</v>
      </c>
      <c r="D15768" s="218">
        <v>44919</v>
      </c>
      <c r="E15768" s="1">
        <v>8</v>
      </c>
      <c r="F15768" s="62">
        <v>220.47</v>
      </c>
    </row>
    <row r="15769" spans="1:6" x14ac:dyDescent="0.35">
      <c r="A15769" s="1">
        <v>120</v>
      </c>
      <c r="B15769" s="1" t="s">
        <v>142</v>
      </c>
      <c r="C15769" s="218">
        <v>44920</v>
      </c>
      <c r="D15769" s="218">
        <v>44917</v>
      </c>
      <c r="E15769" s="1">
        <v>1</v>
      </c>
      <c r="F15769" s="62">
        <v>23.66</v>
      </c>
    </row>
    <row r="15770" spans="1:6" x14ac:dyDescent="0.35">
      <c r="A15770" s="1">
        <v>120</v>
      </c>
      <c r="B15770" s="1" t="s">
        <v>142</v>
      </c>
      <c r="C15770" s="218">
        <v>44920</v>
      </c>
      <c r="D15770" s="218">
        <v>44919</v>
      </c>
      <c r="E15770" s="1">
        <v>7</v>
      </c>
      <c r="F15770" s="62">
        <v>196.86</v>
      </c>
    </row>
    <row r="15771" spans="1:6" x14ac:dyDescent="0.35">
      <c r="A15771" s="1">
        <v>120</v>
      </c>
      <c r="B15771" s="1" t="s">
        <v>142</v>
      </c>
      <c r="C15771" s="218">
        <v>44920</v>
      </c>
      <c r="D15771" s="218">
        <v>44920</v>
      </c>
      <c r="E15771" s="1">
        <v>6</v>
      </c>
      <c r="F15771" s="62">
        <v>201.46</v>
      </c>
    </row>
    <row r="15772" spans="1:6" x14ac:dyDescent="0.35">
      <c r="A15772" s="1">
        <v>120</v>
      </c>
      <c r="B15772" s="1" t="s">
        <v>142</v>
      </c>
      <c r="C15772" s="218">
        <v>44921</v>
      </c>
      <c r="D15772" s="218">
        <v>44918</v>
      </c>
      <c r="E15772" s="1">
        <v>1</v>
      </c>
      <c r="F15772" s="62">
        <v>23.66</v>
      </c>
    </row>
    <row r="15773" spans="1:6" x14ac:dyDescent="0.35">
      <c r="A15773" s="1">
        <v>120</v>
      </c>
      <c r="B15773" s="1" t="s">
        <v>142</v>
      </c>
      <c r="C15773" s="218">
        <v>44921</v>
      </c>
      <c r="D15773" s="218">
        <v>44919</v>
      </c>
      <c r="E15773" s="1">
        <v>2</v>
      </c>
      <c r="F15773" s="62">
        <v>78.209999999999994</v>
      </c>
    </row>
    <row r="15774" spans="1:6" x14ac:dyDescent="0.35">
      <c r="A15774" s="1">
        <v>120</v>
      </c>
      <c r="B15774" s="1" t="s">
        <v>142</v>
      </c>
      <c r="C15774" s="218">
        <v>44921</v>
      </c>
      <c r="D15774" s="218">
        <v>44920</v>
      </c>
      <c r="E15774" s="1">
        <v>1</v>
      </c>
      <c r="F15774" s="62">
        <v>23.76</v>
      </c>
    </row>
    <row r="15775" spans="1:6" x14ac:dyDescent="0.35">
      <c r="A15775" s="1">
        <v>120</v>
      </c>
      <c r="B15775" s="1" t="s">
        <v>142</v>
      </c>
      <c r="C15775" s="218">
        <v>44921</v>
      </c>
      <c r="D15775" s="218">
        <v>44921</v>
      </c>
      <c r="E15775" s="1">
        <v>14</v>
      </c>
      <c r="F15775" s="62">
        <v>332.14</v>
      </c>
    </row>
    <row r="15776" spans="1:6" x14ac:dyDescent="0.35">
      <c r="A15776" s="1">
        <v>120</v>
      </c>
      <c r="B15776" s="1" t="s">
        <v>142</v>
      </c>
      <c r="C15776" s="218">
        <v>44922</v>
      </c>
      <c r="D15776" s="218">
        <v>44919</v>
      </c>
      <c r="E15776" s="1">
        <v>2</v>
      </c>
      <c r="F15776" s="62">
        <v>47.32</v>
      </c>
    </row>
    <row r="15777" spans="1:6" x14ac:dyDescent="0.35">
      <c r="A15777" s="1">
        <v>120</v>
      </c>
      <c r="B15777" s="1" t="s">
        <v>142</v>
      </c>
      <c r="C15777" s="218">
        <v>44922</v>
      </c>
      <c r="D15777" s="218">
        <v>44920</v>
      </c>
      <c r="E15777" s="1">
        <v>4</v>
      </c>
      <c r="F15777" s="62">
        <v>121.87</v>
      </c>
    </row>
    <row r="15778" spans="1:6" x14ac:dyDescent="0.35">
      <c r="A15778" s="1">
        <v>120</v>
      </c>
      <c r="B15778" s="1" t="s">
        <v>142</v>
      </c>
      <c r="C15778" s="218">
        <v>44922</v>
      </c>
      <c r="D15778" s="218">
        <v>44921</v>
      </c>
      <c r="E15778" s="1">
        <v>3</v>
      </c>
      <c r="F15778" s="62">
        <v>71.08</v>
      </c>
    </row>
    <row r="15779" spans="1:6" x14ac:dyDescent="0.35">
      <c r="A15779" s="1">
        <v>120</v>
      </c>
      <c r="B15779" s="1" t="s">
        <v>142</v>
      </c>
      <c r="C15779" s="218">
        <v>44922</v>
      </c>
      <c r="D15779" s="218">
        <v>44922</v>
      </c>
      <c r="E15779" s="1">
        <v>10</v>
      </c>
      <c r="F15779" s="62">
        <v>298.68</v>
      </c>
    </row>
    <row r="15780" spans="1:6" x14ac:dyDescent="0.35">
      <c r="A15780" s="1">
        <v>120</v>
      </c>
      <c r="B15780" s="1" t="s">
        <v>142</v>
      </c>
      <c r="C15780" s="218">
        <v>44923</v>
      </c>
      <c r="D15780" s="218">
        <v>44921</v>
      </c>
      <c r="E15780" s="1">
        <v>1</v>
      </c>
      <c r="F15780" s="62">
        <v>52.87</v>
      </c>
    </row>
    <row r="15781" spans="1:6" x14ac:dyDescent="0.35">
      <c r="A15781" s="1">
        <v>120</v>
      </c>
      <c r="B15781" s="1" t="s">
        <v>142</v>
      </c>
      <c r="C15781" s="218">
        <v>44923</v>
      </c>
      <c r="D15781" s="218">
        <v>44922</v>
      </c>
      <c r="E15781" s="1">
        <v>2</v>
      </c>
      <c r="F15781" s="62">
        <v>78.209999999999994</v>
      </c>
    </row>
    <row r="15782" spans="1:6" x14ac:dyDescent="0.35">
      <c r="A15782" s="1">
        <v>120</v>
      </c>
      <c r="B15782" s="1" t="s">
        <v>142</v>
      </c>
      <c r="C15782" s="218">
        <v>44923</v>
      </c>
      <c r="D15782" s="218">
        <v>44923</v>
      </c>
      <c r="E15782" s="1">
        <v>8</v>
      </c>
      <c r="F15782" s="62">
        <v>281.64999999999998</v>
      </c>
    </row>
    <row r="15783" spans="1:6" x14ac:dyDescent="0.35">
      <c r="A15783" s="1">
        <v>120</v>
      </c>
      <c r="B15783" s="1" t="s">
        <v>142</v>
      </c>
      <c r="C15783" s="218">
        <v>44925</v>
      </c>
      <c r="D15783" s="218">
        <v>44922</v>
      </c>
      <c r="E15783" s="1">
        <v>2</v>
      </c>
      <c r="F15783" s="62">
        <v>78.010000000000005</v>
      </c>
    </row>
    <row r="15784" spans="1:6" x14ac:dyDescent="0.35">
      <c r="A15784" s="1">
        <v>120</v>
      </c>
      <c r="B15784" s="1" t="s">
        <v>142</v>
      </c>
      <c r="C15784" s="218">
        <v>44925</v>
      </c>
      <c r="D15784" s="218">
        <v>44923</v>
      </c>
      <c r="E15784" s="1">
        <v>5</v>
      </c>
      <c r="F15784" s="62">
        <v>118.6</v>
      </c>
    </row>
    <row r="15785" spans="1:6" x14ac:dyDescent="0.35">
      <c r="A15785" s="1">
        <v>120</v>
      </c>
      <c r="B15785" s="1" t="s">
        <v>142</v>
      </c>
      <c r="C15785" s="218">
        <v>44925</v>
      </c>
      <c r="D15785" s="218">
        <v>44924</v>
      </c>
      <c r="E15785" s="1">
        <v>10</v>
      </c>
      <c r="F15785" s="62">
        <v>268.19</v>
      </c>
    </row>
    <row r="15786" spans="1:6" x14ac:dyDescent="0.35">
      <c r="A15786" s="1">
        <v>120</v>
      </c>
      <c r="B15786" s="1" t="s">
        <v>142</v>
      </c>
      <c r="C15786" s="218">
        <v>44925</v>
      </c>
      <c r="D15786" s="218">
        <v>44925</v>
      </c>
      <c r="E15786" s="1">
        <v>7</v>
      </c>
      <c r="F15786" s="62">
        <v>196.91</v>
      </c>
    </row>
    <row r="15787" spans="1:6" x14ac:dyDescent="0.35">
      <c r="A15787" s="1">
        <v>120</v>
      </c>
      <c r="B15787" s="1" t="s">
        <v>142</v>
      </c>
      <c r="C15787" s="218">
        <v>44926</v>
      </c>
      <c r="D15787" s="218">
        <v>44923</v>
      </c>
      <c r="E15787" s="1">
        <v>2</v>
      </c>
      <c r="F15787" s="62">
        <v>73.260000000000005</v>
      </c>
    </row>
    <row r="15788" spans="1:6" x14ac:dyDescent="0.35">
      <c r="A15788" s="1">
        <v>120</v>
      </c>
      <c r="B15788" s="1" t="s">
        <v>142</v>
      </c>
      <c r="C15788" s="218">
        <v>44926</v>
      </c>
      <c r="D15788" s="218">
        <v>44925</v>
      </c>
      <c r="E15788" s="1">
        <v>5</v>
      </c>
      <c r="F15788" s="62">
        <v>178.49</v>
      </c>
    </row>
    <row r="15789" spans="1:6" x14ac:dyDescent="0.35">
      <c r="A15789" s="1">
        <v>120</v>
      </c>
      <c r="B15789" s="1" t="s">
        <v>142</v>
      </c>
      <c r="C15789" s="218">
        <v>44926</v>
      </c>
      <c r="D15789" s="218">
        <v>44926</v>
      </c>
      <c r="E15789" s="1">
        <v>2</v>
      </c>
      <c r="F15789" s="62">
        <v>74.05</v>
      </c>
    </row>
    <row r="15790" spans="1:6" x14ac:dyDescent="0.35">
      <c r="A15790" s="1">
        <v>120</v>
      </c>
      <c r="B15790" s="1" t="s">
        <v>142</v>
      </c>
      <c r="C15790" s="218">
        <v>44927</v>
      </c>
      <c r="D15790" s="218">
        <v>44924</v>
      </c>
      <c r="E15790" s="1">
        <v>3</v>
      </c>
      <c r="F15790" s="62">
        <v>71.180000000000007</v>
      </c>
    </row>
    <row r="15791" spans="1:6" x14ac:dyDescent="0.35">
      <c r="A15791" s="1">
        <v>120</v>
      </c>
      <c r="B15791" s="1" t="s">
        <v>142</v>
      </c>
      <c r="C15791" s="218">
        <v>44927</v>
      </c>
      <c r="D15791" s="218">
        <v>44925</v>
      </c>
      <c r="E15791" s="1">
        <v>3</v>
      </c>
      <c r="F15791" s="62">
        <v>101.87</v>
      </c>
    </row>
    <row r="15792" spans="1:6" x14ac:dyDescent="0.35">
      <c r="A15792" s="1">
        <v>120</v>
      </c>
      <c r="B15792" s="1" t="s">
        <v>142</v>
      </c>
      <c r="C15792" s="218">
        <v>44927</v>
      </c>
      <c r="D15792" s="218">
        <v>44926</v>
      </c>
      <c r="E15792" s="1">
        <v>3</v>
      </c>
      <c r="F15792" s="62">
        <v>101.77</v>
      </c>
    </row>
    <row r="15793" spans="1:6" x14ac:dyDescent="0.35">
      <c r="A15793" s="1">
        <v>120</v>
      </c>
      <c r="B15793" s="1" t="s">
        <v>142</v>
      </c>
      <c r="C15793" s="218">
        <v>44927</v>
      </c>
      <c r="D15793" s="218">
        <v>44927</v>
      </c>
      <c r="E15793" s="1">
        <v>4</v>
      </c>
      <c r="F15793" s="62">
        <v>156.32</v>
      </c>
    </row>
    <row r="15794" spans="1:6" x14ac:dyDescent="0.35">
      <c r="A15794" s="1">
        <v>120</v>
      </c>
      <c r="B15794" s="1" t="s">
        <v>142</v>
      </c>
      <c r="C15794" s="218">
        <v>44928</v>
      </c>
      <c r="D15794" s="218">
        <v>44925</v>
      </c>
      <c r="E15794" s="1">
        <v>2</v>
      </c>
      <c r="F15794" s="62">
        <v>46.73</v>
      </c>
    </row>
    <row r="15795" spans="1:6" x14ac:dyDescent="0.35">
      <c r="A15795" s="1">
        <v>120</v>
      </c>
      <c r="B15795" s="1" t="s">
        <v>142</v>
      </c>
      <c r="C15795" s="218">
        <v>44928</v>
      </c>
      <c r="D15795" s="218">
        <v>44926</v>
      </c>
      <c r="E15795" s="1">
        <v>5</v>
      </c>
      <c r="F15795" s="62">
        <v>148.5</v>
      </c>
    </row>
    <row r="15796" spans="1:6" x14ac:dyDescent="0.35">
      <c r="A15796" s="1">
        <v>120</v>
      </c>
      <c r="B15796" s="1" t="s">
        <v>142</v>
      </c>
      <c r="C15796" s="218">
        <v>44928</v>
      </c>
      <c r="D15796" s="218">
        <v>44927</v>
      </c>
      <c r="E15796" s="1">
        <v>6</v>
      </c>
      <c r="F15796" s="62">
        <v>163.05000000000001</v>
      </c>
    </row>
    <row r="15797" spans="1:6" x14ac:dyDescent="0.35">
      <c r="A15797" s="1">
        <v>120</v>
      </c>
      <c r="B15797" s="1" t="s">
        <v>142</v>
      </c>
      <c r="C15797" s="218">
        <v>44928</v>
      </c>
      <c r="D15797" s="218">
        <v>44928</v>
      </c>
      <c r="E15797" s="1">
        <v>2</v>
      </c>
      <c r="F15797" s="62">
        <v>78.209999999999994</v>
      </c>
    </row>
    <row r="15798" spans="1:6" x14ac:dyDescent="0.35">
      <c r="A15798" s="1">
        <v>120</v>
      </c>
      <c r="B15798" s="1" t="s">
        <v>142</v>
      </c>
      <c r="C15798" s="218">
        <v>44929</v>
      </c>
      <c r="D15798" s="218">
        <v>44927</v>
      </c>
      <c r="E15798" s="1">
        <v>2</v>
      </c>
      <c r="F15798" s="62">
        <v>47.52</v>
      </c>
    </row>
    <row r="15799" spans="1:6" x14ac:dyDescent="0.35">
      <c r="A15799" s="1">
        <v>120</v>
      </c>
      <c r="B15799" s="1" t="s">
        <v>142</v>
      </c>
      <c r="C15799" s="218">
        <v>44929</v>
      </c>
      <c r="D15799" s="218">
        <v>44928</v>
      </c>
      <c r="E15799" s="1">
        <v>5</v>
      </c>
      <c r="F15799" s="62">
        <v>118.6</v>
      </c>
    </row>
    <row r="15800" spans="1:6" x14ac:dyDescent="0.35">
      <c r="A15800" s="1">
        <v>120</v>
      </c>
      <c r="B15800" s="1" t="s">
        <v>142</v>
      </c>
      <c r="C15800" s="218">
        <v>44929</v>
      </c>
      <c r="D15800" s="218">
        <v>44929</v>
      </c>
      <c r="E15800" s="1">
        <v>6</v>
      </c>
      <c r="F15800" s="62">
        <v>234.53</v>
      </c>
    </row>
    <row r="15801" spans="1:6" x14ac:dyDescent="0.35">
      <c r="A15801" s="1">
        <v>120</v>
      </c>
      <c r="B15801" s="1" t="s">
        <v>142</v>
      </c>
      <c r="C15801" s="218">
        <v>44930</v>
      </c>
      <c r="D15801" s="218">
        <v>44926</v>
      </c>
      <c r="E15801" s="1">
        <v>1</v>
      </c>
      <c r="F15801" s="62">
        <v>54.4</v>
      </c>
    </row>
    <row r="15802" spans="1:6" x14ac:dyDescent="0.35">
      <c r="A15802" s="1">
        <v>120</v>
      </c>
      <c r="B15802" s="1" t="s">
        <v>142</v>
      </c>
      <c r="C15802" s="218">
        <v>44930</v>
      </c>
      <c r="D15802" s="218">
        <v>44928</v>
      </c>
      <c r="E15802" s="1">
        <v>1</v>
      </c>
      <c r="F15802" s="62">
        <v>23.76</v>
      </c>
    </row>
    <row r="15803" spans="1:6" x14ac:dyDescent="0.35">
      <c r="A15803" s="1">
        <v>120</v>
      </c>
      <c r="B15803" s="1" t="s">
        <v>142</v>
      </c>
      <c r="C15803" s="218">
        <v>44930</v>
      </c>
      <c r="D15803" s="218">
        <v>44929</v>
      </c>
      <c r="E15803" s="1">
        <v>8</v>
      </c>
      <c r="F15803" s="62">
        <v>301.64999999999998</v>
      </c>
    </row>
    <row r="15804" spans="1:6" x14ac:dyDescent="0.35">
      <c r="A15804" s="1">
        <v>120</v>
      </c>
      <c r="B15804" s="1" t="s">
        <v>142</v>
      </c>
      <c r="C15804" s="218">
        <v>44930</v>
      </c>
      <c r="D15804" s="218">
        <v>44930</v>
      </c>
      <c r="E15804" s="1">
        <v>6</v>
      </c>
      <c r="F15804" s="62">
        <v>203.64</v>
      </c>
    </row>
    <row r="15805" spans="1:6" x14ac:dyDescent="0.35">
      <c r="A15805" s="1">
        <v>120</v>
      </c>
      <c r="B15805" s="1" t="s">
        <v>142</v>
      </c>
      <c r="C15805" s="218">
        <v>44931</v>
      </c>
      <c r="D15805" s="218">
        <v>44928</v>
      </c>
      <c r="E15805" s="1">
        <v>2</v>
      </c>
      <c r="F15805" s="62">
        <v>47.52</v>
      </c>
    </row>
    <row r="15806" spans="1:6" x14ac:dyDescent="0.35">
      <c r="A15806" s="1">
        <v>120</v>
      </c>
      <c r="B15806" s="1" t="s">
        <v>142</v>
      </c>
      <c r="C15806" s="218">
        <v>44931</v>
      </c>
      <c r="D15806" s="218">
        <v>44929</v>
      </c>
      <c r="E15806" s="1">
        <v>4</v>
      </c>
      <c r="F15806" s="62">
        <v>105.63</v>
      </c>
    </row>
    <row r="15807" spans="1:6" x14ac:dyDescent="0.35">
      <c r="A15807" s="1">
        <v>120</v>
      </c>
      <c r="B15807" s="1" t="s">
        <v>142</v>
      </c>
      <c r="C15807" s="218">
        <v>44931</v>
      </c>
      <c r="D15807" s="218">
        <v>44930</v>
      </c>
      <c r="E15807" s="1">
        <v>2</v>
      </c>
      <c r="F15807" s="62">
        <v>47.42</v>
      </c>
    </row>
    <row r="15808" spans="1:6" x14ac:dyDescent="0.35">
      <c r="A15808" s="1">
        <v>120</v>
      </c>
      <c r="B15808" s="1" t="s">
        <v>142</v>
      </c>
      <c r="C15808" s="218">
        <v>44931</v>
      </c>
      <c r="D15808" s="218">
        <v>44931</v>
      </c>
      <c r="E15808" s="1">
        <v>8</v>
      </c>
      <c r="F15808" s="62">
        <v>281.89999999999998</v>
      </c>
    </row>
    <row r="15809" spans="1:6" x14ac:dyDescent="0.35">
      <c r="A15809" s="1">
        <v>120</v>
      </c>
      <c r="B15809" s="1" t="s">
        <v>142</v>
      </c>
      <c r="C15809" s="218">
        <v>44932</v>
      </c>
      <c r="D15809" s="218">
        <v>44930</v>
      </c>
      <c r="E15809" s="1">
        <v>3</v>
      </c>
      <c r="F15809" s="62">
        <v>71.28</v>
      </c>
    </row>
    <row r="15810" spans="1:6" x14ac:dyDescent="0.35">
      <c r="A15810" s="1">
        <v>120</v>
      </c>
      <c r="B15810" s="1" t="s">
        <v>142</v>
      </c>
      <c r="C15810" s="218">
        <v>44932</v>
      </c>
      <c r="D15810" s="218">
        <v>44931</v>
      </c>
      <c r="E15810" s="1">
        <v>3</v>
      </c>
      <c r="F15810" s="62">
        <v>70.78</v>
      </c>
    </row>
    <row r="15811" spans="1:6" x14ac:dyDescent="0.35">
      <c r="A15811" s="1">
        <v>120</v>
      </c>
      <c r="B15811" s="1" t="s">
        <v>142</v>
      </c>
      <c r="C15811" s="218">
        <v>44932</v>
      </c>
      <c r="D15811" s="218">
        <v>44932</v>
      </c>
      <c r="E15811" s="1">
        <v>9</v>
      </c>
      <c r="F15811" s="62">
        <v>269.87</v>
      </c>
    </row>
    <row r="15812" spans="1:6" x14ac:dyDescent="0.35">
      <c r="A15812" s="1">
        <v>120</v>
      </c>
      <c r="B15812" s="1" t="s">
        <v>142</v>
      </c>
      <c r="C15812" s="218">
        <v>44933</v>
      </c>
      <c r="D15812" s="218">
        <v>44930</v>
      </c>
      <c r="E15812" s="1">
        <v>4</v>
      </c>
      <c r="F15812" s="62">
        <v>156.27000000000001</v>
      </c>
    </row>
    <row r="15813" spans="1:6" x14ac:dyDescent="0.35">
      <c r="A15813" s="1">
        <v>120</v>
      </c>
      <c r="B15813" s="1" t="s">
        <v>142</v>
      </c>
      <c r="C15813" s="218">
        <v>44933</v>
      </c>
      <c r="D15813" s="218">
        <v>44931</v>
      </c>
      <c r="E15813" s="1">
        <v>3</v>
      </c>
      <c r="F15813" s="62">
        <v>71.08</v>
      </c>
    </row>
    <row r="15814" spans="1:6" x14ac:dyDescent="0.35">
      <c r="A15814" s="1">
        <v>120</v>
      </c>
      <c r="B15814" s="1" t="s">
        <v>142</v>
      </c>
      <c r="C15814" s="218">
        <v>44933</v>
      </c>
      <c r="D15814" s="218">
        <v>44932</v>
      </c>
      <c r="E15814" s="1">
        <v>3</v>
      </c>
      <c r="F15814" s="62">
        <v>101.97</v>
      </c>
    </row>
    <row r="15815" spans="1:6" x14ac:dyDescent="0.35">
      <c r="A15815" s="1">
        <v>120</v>
      </c>
      <c r="B15815" s="1" t="s">
        <v>142</v>
      </c>
      <c r="C15815" s="218">
        <v>44933</v>
      </c>
      <c r="D15815" s="218">
        <v>44933</v>
      </c>
      <c r="E15815" s="1">
        <v>12</v>
      </c>
      <c r="F15815" s="62">
        <v>404.11</v>
      </c>
    </row>
    <row r="15816" spans="1:6" x14ac:dyDescent="0.35">
      <c r="A15816" s="1">
        <v>120</v>
      </c>
      <c r="B15816" s="1" t="s">
        <v>142</v>
      </c>
      <c r="C15816" s="218">
        <v>44934</v>
      </c>
      <c r="D15816" s="218">
        <v>44931</v>
      </c>
      <c r="E15816" s="1">
        <v>1</v>
      </c>
      <c r="F15816" s="62">
        <v>23.76</v>
      </c>
    </row>
    <row r="15817" spans="1:6" x14ac:dyDescent="0.35">
      <c r="A15817" s="1">
        <v>120</v>
      </c>
      <c r="B15817" s="1" t="s">
        <v>142</v>
      </c>
      <c r="C15817" s="218">
        <v>44934</v>
      </c>
      <c r="D15817" s="218">
        <v>44933</v>
      </c>
      <c r="E15817" s="1">
        <v>1</v>
      </c>
      <c r="F15817" s="62">
        <v>23.66</v>
      </c>
    </row>
    <row r="15818" spans="1:6" x14ac:dyDescent="0.35">
      <c r="A15818" s="1">
        <v>120</v>
      </c>
      <c r="B15818" s="1" t="s">
        <v>142</v>
      </c>
      <c r="C15818" s="218">
        <v>44934</v>
      </c>
      <c r="D15818" s="218">
        <v>44934</v>
      </c>
      <c r="E15818" s="1">
        <v>11</v>
      </c>
      <c r="F15818" s="62">
        <v>353.13</v>
      </c>
    </row>
    <row r="15819" spans="1:6" x14ac:dyDescent="0.35">
      <c r="A15819" s="1">
        <v>120</v>
      </c>
      <c r="B15819" s="1" t="s">
        <v>142</v>
      </c>
      <c r="C15819" s="218">
        <v>44935</v>
      </c>
      <c r="D15819" s="218">
        <v>44933</v>
      </c>
      <c r="E15819" s="1">
        <v>3</v>
      </c>
      <c r="F15819" s="62">
        <v>93.7</v>
      </c>
    </row>
    <row r="15820" spans="1:6" x14ac:dyDescent="0.35">
      <c r="A15820" s="1">
        <v>120</v>
      </c>
      <c r="B15820" s="1" t="s">
        <v>142</v>
      </c>
      <c r="C15820" s="218">
        <v>44935</v>
      </c>
      <c r="D15820" s="218">
        <v>44934</v>
      </c>
      <c r="E15820" s="1">
        <v>3</v>
      </c>
      <c r="F15820" s="62">
        <v>71.180000000000007</v>
      </c>
    </row>
    <row r="15821" spans="1:6" x14ac:dyDescent="0.35">
      <c r="A15821" s="1">
        <v>120</v>
      </c>
      <c r="B15821" s="1" t="s">
        <v>142</v>
      </c>
      <c r="C15821" s="218">
        <v>44935</v>
      </c>
      <c r="D15821" s="218">
        <v>44935</v>
      </c>
      <c r="E15821" s="1">
        <v>11</v>
      </c>
      <c r="F15821" s="62">
        <v>291.64999999999998</v>
      </c>
    </row>
    <row r="15822" spans="1:6" x14ac:dyDescent="0.35">
      <c r="A15822" s="1">
        <v>120</v>
      </c>
      <c r="B15822" s="1" t="s">
        <v>142</v>
      </c>
      <c r="C15822" s="218">
        <v>44936</v>
      </c>
      <c r="D15822" s="218">
        <v>44934</v>
      </c>
      <c r="E15822" s="1">
        <v>2</v>
      </c>
      <c r="F15822" s="62">
        <v>47.32</v>
      </c>
    </row>
    <row r="15823" spans="1:6" x14ac:dyDescent="0.35">
      <c r="A15823" s="1">
        <v>120</v>
      </c>
      <c r="B15823" s="1" t="s">
        <v>142</v>
      </c>
      <c r="C15823" s="218">
        <v>44936</v>
      </c>
      <c r="D15823" s="218">
        <v>44935</v>
      </c>
      <c r="E15823" s="1">
        <v>3</v>
      </c>
      <c r="F15823" s="62">
        <v>71.180000000000007</v>
      </c>
    </row>
    <row r="15824" spans="1:6" x14ac:dyDescent="0.35">
      <c r="A15824" s="1">
        <v>120</v>
      </c>
      <c r="B15824" s="1" t="s">
        <v>142</v>
      </c>
      <c r="C15824" s="218">
        <v>44936</v>
      </c>
      <c r="D15824" s="218">
        <v>44936</v>
      </c>
      <c r="E15824" s="1">
        <v>12</v>
      </c>
      <c r="F15824" s="62">
        <v>315.41000000000003</v>
      </c>
    </row>
    <row r="15825" spans="1:6" x14ac:dyDescent="0.35">
      <c r="A15825" s="1">
        <v>120</v>
      </c>
      <c r="B15825" s="1" t="s">
        <v>142</v>
      </c>
      <c r="C15825" s="218">
        <v>44937</v>
      </c>
      <c r="D15825" s="218">
        <v>44934</v>
      </c>
      <c r="E15825" s="1">
        <v>2</v>
      </c>
      <c r="F15825" s="62">
        <v>55.54</v>
      </c>
    </row>
    <row r="15826" spans="1:6" x14ac:dyDescent="0.35">
      <c r="A15826" s="1">
        <v>120</v>
      </c>
      <c r="B15826" s="1" t="s">
        <v>142</v>
      </c>
      <c r="C15826" s="218">
        <v>44937</v>
      </c>
      <c r="D15826" s="218">
        <v>44935</v>
      </c>
      <c r="E15826" s="1">
        <v>3</v>
      </c>
      <c r="F15826" s="62">
        <v>101.97</v>
      </c>
    </row>
    <row r="15827" spans="1:6" x14ac:dyDescent="0.35">
      <c r="A15827" s="1">
        <v>120</v>
      </c>
      <c r="B15827" s="1" t="s">
        <v>142</v>
      </c>
      <c r="C15827" s="218">
        <v>44937</v>
      </c>
      <c r="D15827" s="218">
        <v>44936</v>
      </c>
      <c r="E15827" s="1">
        <v>2</v>
      </c>
      <c r="F15827" s="62">
        <v>78.010000000000005</v>
      </c>
    </row>
    <row r="15828" spans="1:6" x14ac:dyDescent="0.35">
      <c r="A15828" s="1">
        <v>120</v>
      </c>
      <c r="B15828" s="1" t="s">
        <v>142</v>
      </c>
      <c r="C15828" s="218">
        <v>44937</v>
      </c>
      <c r="D15828" s="218">
        <v>44937</v>
      </c>
      <c r="E15828" s="1">
        <v>7</v>
      </c>
      <c r="F15828" s="62">
        <v>225.52</v>
      </c>
    </row>
    <row r="15829" spans="1:6" x14ac:dyDescent="0.35">
      <c r="A15829" s="1">
        <v>120</v>
      </c>
      <c r="B15829" s="1" t="s">
        <v>142</v>
      </c>
      <c r="C15829" s="218">
        <v>44938</v>
      </c>
      <c r="D15829" s="218">
        <v>44936</v>
      </c>
      <c r="E15829" s="1">
        <v>2</v>
      </c>
      <c r="F15829" s="62">
        <v>47.52</v>
      </c>
    </row>
    <row r="15830" spans="1:6" x14ac:dyDescent="0.35">
      <c r="A15830" s="1">
        <v>120</v>
      </c>
      <c r="B15830" s="1" t="s">
        <v>142</v>
      </c>
      <c r="C15830" s="218">
        <v>44938</v>
      </c>
      <c r="D15830" s="218">
        <v>44937</v>
      </c>
      <c r="E15830" s="1">
        <v>2</v>
      </c>
      <c r="F15830" s="62">
        <v>108.8</v>
      </c>
    </row>
    <row r="15831" spans="1:6" x14ac:dyDescent="0.35">
      <c r="A15831" s="1">
        <v>120</v>
      </c>
      <c r="B15831" s="1" t="s">
        <v>142</v>
      </c>
      <c r="C15831" s="218">
        <v>44938</v>
      </c>
      <c r="D15831" s="218">
        <v>44938</v>
      </c>
      <c r="E15831" s="1">
        <v>4</v>
      </c>
      <c r="F15831" s="62">
        <v>185.52</v>
      </c>
    </row>
    <row r="15832" spans="1:6" x14ac:dyDescent="0.35">
      <c r="A15832" s="1">
        <v>120</v>
      </c>
      <c r="B15832" s="1" t="s">
        <v>142</v>
      </c>
      <c r="C15832" s="218">
        <v>44939</v>
      </c>
      <c r="D15832" s="218">
        <v>44937</v>
      </c>
      <c r="E15832" s="1">
        <v>3</v>
      </c>
      <c r="F15832" s="62">
        <v>71.180000000000007</v>
      </c>
    </row>
    <row r="15833" spans="1:6" x14ac:dyDescent="0.35">
      <c r="A15833" s="1">
        <v>120</v>
      </c>
      <c r="B15833" s="1" t="s">
        <v>142</v>
      </c>
      <c r="C15833" s="218">
        <v>44939</v>
      </c>
      <c r="D15833" s="218">
        <v>44938</v>
      </c>
      <c r="E15833" s="1">
        <v>2</v>
      </c>
      <c r="F15833" s="62">
        <v>73.260000000000005</v>
      </c>
    </row>
    <row r="15834" spans="1:6" x14ac:dyDescent="0.35">
      <c r="A15834" s="1">
        <v>120</v>
      </c>
      <c r="B15834" s="1" t="s">
        <v>142</v>
      </c>
      <c r="C15834" s="218">
        <v>44939</v>
      </c>
      <c r="D15834" s="218">
        <v>44939</v>
      </c>
      <c r="E15834" s="1">
        <v>11</v>
      </c>
      <c r="F15834" s="62">
        <v>414.41</v>
      </c>
    </row>
    <row r="15835" spans="1:6" x14ac:dyDescent="0.35">
      <c r="A15835" s="1">
        <v>120</v>
      </c>
      <c r="B15835" s="1" t="s">
        <v>142</v>
      </c>
      <c r="C15835" s="218">
        <v>44940</v>
      </c>
      <c r="D15835" s="218">
        <v>44938</v>
      </c>
      <c r="E15835" s="1">
        <v>1</v>
      </c>
      <c r="F15835" s="62">
        <v>44.55</v>
      </c>
    </row>
    <row r="15836" spans="1:6" x14ac:dyDescent="0.35">
      <c r="A15836" s="1">
        <v>120</v>
      </c>
      <c r="B15836" s="1" t="s">
        <v>142</v>
      </c>
      <c r="C15836" s="218">
        <v>44940</v>
      </c>
      <c r="D15836" s="218">
        <v>44939</v>
      </c>
      <c r="E15836" s="1">
        <v>2</v>
      </c>
      <c r="F15836" s="62">
        <v>78.209999999999994</v>
      </c>
    </row>
    <row r="15837" spans="1:6" x14ac:dyDescent="0.35">
      <c r="A15837" s="1">
        <v>120</v>
      </c>
      <c r="B15837" s="1" t="s">
        <v>142</v>
      </c>
      <c r="C15837" s="218">
        <v>44940</v>
      </c>
      <c r="D15837" s="218">
        <v>44940</v>
      </c>
      <c r="E15837" s="1">
        <v>9</v>
      </c>
      <c r="F15837" s="62">
        <v>367.09</v>
      </c>
    </row>
    <row r="15838" spans="1:6" x14ac:dyDescent="0.35">
      <c r="A15838" s="1">
        <v>120</v>
      </c>
      <c r="B15838" s="1" t="s">
        <v>142</v>
      </c>
      <c r="C15838" s="218">
        <v>44941</v>
      </c>
      <c r="D15838" s="218">
        <v>44940</v>
      </c>
      <c r="E15838" s="1">
        <v>5</v>
      </c>
      <c r="F15838" s="62">
        <v>207.31</v>
      </c>
    </row>
    <row r="15839" spans="1:6" x14ac:dyDescent="0.35">
      <c r="A15839" s="1">
        <v>120</v>
      </c>
      <c r="B15839" s="1" t="s">
        <v>142</v>
      </c>
      <c r="C15839" s="218">
        <v>44941</v>
      </c>
      <c r="D15839" s="218">
        <v>44941</v>
      </c>
      <c r="E15839" s="1">
        <v>9</v>
      </c>
      <c r="F15839" s="62">
        <v>275.12</v>
      </c>
    </row>
    <row r="15840" spans="1:6" x14ac:dyDescent="0.35">
      <c r="A15840" s="1">
        <v>120</v>
      </c>
      <c r="B15840" s="1" t="s">
        <v>142</v>
      </c>
      <c r="C15840" s="218">
        <v>44942</v>
      </c>
      <c r="D15840" s="218">
        <v>44942</v>
      </c>
      <c r="E15840" s="1">
        <v>13</v>
      </c>
      <c r="F15840" s="62">
        <v>338.87</v>
      </c>
    </row>
    <row r="15841" spans="1:6" x14ac:dyDescent="0.35">
      <c r="A15841" s="1">
        <v>120</v>
      </c>
      <c r="B15841" s="1" t="s">
        <v>142</v>
      </c>
      <c r="C15841" s="218">
        <v>44943</v>
      </c>
      <c r="D15841" s="218">
        <v>44940</v>
      </c>
      <c r="E15841" s="1">
        <v>2</v>
      </c>
      <c r="F15841" s="62">
        <v>73.459999999999994</v>
      </c>
    </row>
    <row r="15842" spans="1:6" x14ac:dyDescent="0.35">
      <c r="A15842" s="1">
        <v>120</v>
      </c>
      <c r="B15842" s="1" t="s">
        <v>142</v>
      </c>
      <c r="C15842" s="218">
        <v>44943</v>
      </c>
      <c r="D15842" s="218">
        <v>44941</v>
      </c>
      <c r="E15842" s="1">
        <v>2</v>
      </c>
      <c r="F15842" s="62">
        <v>78.209999999999994</v>
      </c>
    </row>
    <row r="15843" spans="1:6" x14ac:dyDescent="0.35">
      <c r="A15843" s="1">
        <v>120</v>
      </c>
      <c r="B15843" s="1" t="s">
        <v>142</v>
      </c>
      <c r="C15843" s="218">
        <v>44943</v>
      </c>
      <c r="D15843" s="218">
        <v>44942</v>
      </c>
      <c r="E15843" s="1">
        <v>4</v>
      </c>
      <c r="F15843" s="62">
        <v>156.32</v>
      </c>
    </row>
    <row r="15844" spans="1:6" x14ac:dyDescent="0.35">
      <c r="A15844" s="1">
        <v>120</v>
      </c>
      <c r="B15844" s="1" t="s">
        <v>142</v>
      </c>
      <c r="C15844" s="218">
        <v>44943</v>
      </c>
      <c r="D15844" s="218">
        <v>44943</v>
      </c>
      <c r="E15844" s="1">
        <v>11</v>
      </c>
      <c r="F15844" s="62">
        <v>369.12</v>
      </c>
    </row>
    <row r="15845" spans="1:6" x14ac:dyDescent="0.35">
      <c r="A15845" s="1">
        <v>120</v>
      </c>
      <c r="B15845" s="1" t="s">
        <v>142</v>
      </c>
      <c r="C15845" s="218">
        <v>44944</v>
      </c>
      <c r="D15845" s="218">
        <v>44941</v>
      </c>
      <c r="E15845" s="1">
        <v>2</v>
      </c>
      <c r="F15845" s="62">
        <v>78.16</v>
      </c>
    </row>
    <row r="15846" spans="1:6" x14ac:dyDescent="0.35">
      <c r="A15846" s="1">
        <v>120</v>
      </c>
      <c r="B15846" s="1" t="s">
        <v>142</v>
      </c>
      <c r="C15846" s="218">
        <v>44944</v>
      </c>
      <c r="D15846" s="218">
        <v>44943</v>
      </c>
      <c r="E15846" s="1">
        <v>5</v>
      </c>
      <c r="F15846" s="62">
        <v>118.7</v>
      </c>
    </row>
    <row r="15847" spans="1:6" x14ac:dyDescent="0.35">
      <c r="A15847" s="1">
        <v>120</v>
      </c>
      <c r="B15847" s="1" t="s">
        <v>142</v>
      </c>
      <c r="C15847" s="218">
        <v>44944</v>
      </c>
      <c r="D15847" s="218">
        <v>44944</v>
      </c>
      <c r="E15847" s="1">
        <v>11</v>
      </c>
      <c r="F15847" s="62">
        <v>333.18</v>
      </c>
    </row>
    <row r="15848" spans="1:6" x14ac:dyDescent="0.35">
      <c r="A15848" s="1">
        <v>120</v>
      </c>
      <c r="B15848" s="1" t="s">
        <v>142</v>
      </c>
      <c r="C15848" s="218">
        <v>44945</v>
      </c>
      <c r="D15848" s="218">
        <v>44943</v>
      </c>
      <c r="E15848" s="1">
        <v>3</v>
      </c>
      <c r="F15848" s="62">
        <v>130.53</v>
      </c>
    </row>
    <row r="15849" spans="1:6" x14ac:dyDescent="0.35">
      <c r="A15849" s="1">
        <v>120</v>
      </c>
      <c r="B15849" s="1" t="s">
        <v>142</v>
      </c>
      <c r="C15849" s="218">
        <v>44945</v>
      </c>
      <c r="D15849" s="218">
        <v>44944</v>
      </c>
      <c r="E15849" s="1">
        <v>3</v>
      </c>
      <c r="F15849" s="62">
        <v>101.97</v>
      </c>
    </row>
    <row r="15850" spans="1:6" x14ac:dyDescent="0.35">
      <c r="A15850" s="1">
        <v>120</v>
      </c>
      <c r="B15850" s="1" t="s">
        <v>142</v>
      </c>
      <c r="C15850" s="218">
        <v>44945</v>
      </c>
      <c r="D15850" s="218">
        <v>44945</v>
      </c>
      <c r="E15850" s="1">
        <v>8</v>
      </c>
      <c r="F15850" s="62">
        <v>189.98</v>
      </c>
    </row>
    <row r="15851" spans="1:6" x14ac:dyDescent="0.35">
      <c r="A15851" s="1">
        <v>120</v>
      </c>
      <c r="B15851" s="1" t="s">
        <v>142</v>
      </c>
      <c r="C15851" s="218">
        <v>44946</v>
      </c>
      <c r="D15851" s="218">
        <v>44944</v>
      </c>
      <c r="E15851" s="1">
        <v>1</v>
      </c>
      <c r="F15851" s="62">
        <v>49.5</v>
      </c>
    </row>
    <row r="15852" spans="1:6" x14ac:dyDescent="0.35">
      <c r="A15852" s="1">
        <v>120</v>
      </c>
      <c r="B15852" s="1" t="s">
        <v>142</v>
      </c>
      <c r="C15852" s="218">
        <v>44946</v>
      </c>
      <c r="D15852" s="218">
        <v>44945</v>
      </c>
      <c r="E15852" s="1">
        <v>3</v>
      </c>
      <c r="F15852" s="62">
        <v>101.77</v>
      </c>
    </row>
    <row r="15853" spans="1:6" x14ac:dyDescent="0.35">
      <c r="A15853" s="1">
        <v>120</v>
      </c>
      <c r="B15853" s="1" t="s">
        <v>142</v>
      </c>
      <c r="C15853" s="218">
        <v>44946</v>
      </c>
      <c r="D15853" s="218">
        <v>44946</v>
      </c>
      <c r="E15853" s="1">
        <v>9</v>
      </c>
      <c r="F15853" s="62">
        <v>329.17</v>
      </c>
    </row>
    <row r="15854" spans="1:6" x14ac:dyDescent="0.35">
      <c r="A15854" s="1">
        <v>120</v>
      </c>
      <c r="B15854" s="1" t="s">
        <v>142</v>
      </c>
      <c r="C15854" s="218">
        <v>44947</v>
      </c>
      <c r="D15854" s="218">
        <v>44945</v>
      </c>
      <c r="E15854" s="1">
        <v>4</v>
      </c>
      <c r="F15854" s="62">
        <v>125.63</v>
      </c>
    </row>
    <row r="15855" spans="1:6" x14ac:dyDescent="0.35">
      <c r="A15855" s="1">
        <v>120</v>
      </c>
      <c r="B15855" s="1" t="s">
        <v>142</v>
      </c>
      <c r="C15855" s="218">
        <v>44947</v>
      </c>
      <c r="D15855" s="218">
        <v>44946</v>
      </c>
      <c r="E15855" s="1">
        <v>2</v>
      </c>
      <c r="F15855" s="62">
        <v>77.62</v>
      </c>
    </row>
    <row r="15856" spans="1:6" x14ac:dyDescent="0.35">
      <c r="A15856" s="1">
        <v>120</v>
      </c>
      <c r="B15856" s="1" t="s">
        <v>142</v>
      </c>
      <c r="C15856" s="218">
        <v>44947</v>
      </c>
      <c r="D15856" s="218">
        <v>44947</v>
      </c>
      <c r="E15856" s="1">
        <v>3</v>
      </c>
      <c r="F15856" s="62">
        <v>101.97</v>
      </c>
    </row>
    <row r="15857" spans="1:6" x14ac:dyDescent="0.35">
      <c r="A15857" s="1">
        <v>120</v>
      </c>
      <c r="B15857" s="1" t="s">
        <v>142</v>
      </c>
      <c r="C15857" s="218">
        <v>44948</v>
      </c>
      <c r="D15857" s="218">
        <v>44945</v>
      </c>
      <c r="E15857" s="1">
        <v>3</v>
      </c>
      <c r="F15857" s="62">
        <v>71.28</v>
      </c>
    </row>
    <row r="15858" spans="1:6" x14ac:dyDescent="0.35">
      <c r="A15858" s="1">
        <v>120</v>
      </c>
      <c r="B15858" s="1" t="s">
        <v>142</v>
      </c>
      <c r="C15858" s="218">
        <v>44948</v>
      </c>
      <c r="D15858" s="218">
        <v>44947</v>
      </c>
      <c r="E15858" s="1">
        <v>5</v>
      </c>
      <c r="F15858" s="62">
        <v>179.98</v>
      </c>
    </row>
    <row r="15859" spans="1:6" x14ac:dyDescent="0.35">
      <c r="A15859" s="1">
        <v>120</v>
      </c>
      <c r="B15859" s="1" t="s">
        <v>142</v>
      </c>
      <c r="C15859" s="218">
        <v>44948</v>
      </c>
      <c r="D15859" s="218">
        <v>44948</v>
      </c>
      <c r="E15859" s="1">
        <v>6</v>
      </c>
      <c r="F15859" s="62">
        <v>173.15</v>
      </c>
    </row>
    <row r="15860" spans="1:6" x14ac:dyDescent="0.35">
      <c r="A15860" s="1">
        <v>120</v>
      </c>
      <c r="B15860" s="1" t="s">
        <v>142</v>
      </c>
      <c r="C15860" s="218">
        <v>44949</v>
      </c>
      <c r="D15860" s="218">
        <v>44946</v>
      </c>
      <c r="E15860" s="1">
        <v>1</v>
      </c>
      <c r="F15860" s="62">
        <v>54.35</v>
      </c>
    </row>
    <row r="15861" spans="1:6" x14ac:dyDescent="0.35">
      <c r="A15861" s="1">
        <v>120</v>
      </c>
      <c r="B15861" s="1" t="s">
        <v>142</v>
      </c>
      <c r="C15861" s="218">
        <v>44949</v>
      </c>
      <c r="D15861" s="218">
        <v>44947</v>
      </c>
      <c r="E15861" s="1">
        <v>3</v>
      </c>
      <c r="F15861" s="62">
        <v>71.180000000000007</v>
      </c>
    </row>
    <row r="15862" spans="1:6" x14ac:dyDescent="0.35">
      <c r="A15862" s="1">
        <v>120</v>
      </c>
      <c r="B15862" s="1" t="s">
        <v>142</v>
      </c>
      <c r="C15862" s="218">
        <v>44949</v>
      </c>
      <c r="D15862" s="218">
        <v>44948</v>
      </c>
      <c r="E15862" s="1">
        <v>6</v>
      </c>
      <c r="F15862" s="62">
        <v>138.5</v>
      </c>
    </row>
    <row r="15863" spans="1:6" x14ac:dyDescent="0.35">
      <c r="A15863" s="1">
        <v>120</v>
      </c>
      <c r="B15863" s="1" t="s">
        <v>142</v>
      </c>
      <c r="C15863" s="218">
        <v>44949</v>
      </c>
      <c r="D15863" s="218">
        <v>44949</v>
      </c>
      <c r="E15863" s="1">
        <v>9</v>
      </c>
      <c r="F15863" s="62">
        <v>270.17</v>
      </c>
    </row>
    <row r="15864" spans="1:6" x14ac:dyDescent="0.35">
      <c r="A15864" s="1">
        <v>120</v>
      </c>
      <c r="B15864" s="1" t="s">
        <v>142</v>
      </c>
      <c r="C15864" s="218">
        <v>44950</v>
      </c>
      <c r="D15864" s="218">
        <v>44947</v>
      </c>
      <c r="E15864" s="1">
        <v>3</v>
      </c>
      <c r="F15864" s="62">
        <v>101.87</v>
      </c>
    </row>
    <row r="15865" spans="1:6" x14ac:dyDescent="0.35">
      <c r="A15865" s="1">
        <v>120</v>
      </c>
      <c r="B15865" s="1" t="s">
        <v>142</v>
      </c>
      <c r="C15865" s="218">
        <v>44950</v>
      </c>
      <c r="D15865" s="218">
        <v>44948</v>
      </c>
      <c r="E15865" s="1">
        <v>4</v>
      </c>
      <c r="F15865" s="62">
        <v>156.22</v>
      </c>
    </row>
    <row r="15866" spans="1:6" x14ac:dyDescent="0.35">
      <c r="A15866" s="1">
        <v>120</v>
      </c>
      <c r="B15866" s="1" t="s">
        <v>142</v>
      </c>
      <c r="C15866" s="218">
        <v>44950</v>
      </c>
      <c r="D15866" s="218">
        <v>44949</v>
      </c>
      <c r="E15866" s="1">
        <v>3</v>
      </c>
      <c r="F15866" s="62">
        <v>71.28</v>
      </c>
    </row>
    <row r="15867" spans="1:6" x14ac:dyDescent="0.35">
      <c r="A15867" s="1">
        <v>120</v>
      </c>
      <c r="B15867" s="1" t="s">
        <v>142</v>
      </c>
      <c r="C15867" s="218">
        <v>44950</v>
      </c>
      <c r="D15867" s="218">
        <v>44950</v>
      </c>
      <c r="E15867" s="1">
        <v>7</v>
      </c>
      <c r="F15867" s="62">
        <v>256.41000000000003</v>
      </c>
    </row>
    <row r="15868" spans="1:6" x14ac:dyDescent="0.35">
      <c r="A15868" s="1">
        <v>120</v>
      </c>
      <c r="B15868" s="1" t="s">
        <v>142</v>
      </c>
      <c r="C15868" s="218">
        <v>44951</v>
      </c>
      <c r="D15868" s="218">
        <v>44948</v>
      </c>
      <c r="E15868" s="1">
        <v>2</v>
      </c>
      <c r="F15868" s="62">
        <v>47.52</v>
      </c>
    </row>
    <row r="15869" spans="1:6" x14ac:dyDescent="0.35">
      <c r="A15869" s="1">
        <v>120</v>
      </c>
      <c r="B15869" s="1" t="s">
        <v>142</v>
      </c>
      <c r="C15869" s="218">
        <v>44951</v>
      </c>
      <c r="D15869" s="218">
        <v>44949</v>
      </c>
      <c r="E15869" s="1">
        <v>5</v>
      </c>
      <c r="F15869" s="62">
        <v>149.49</v>
      </c>
    </row>
    <row r="15870" spans="1:6" x14ac:dyDescent="0.35">
      <c r="A15870" s="1">
        <v>120</v>
      </c>
      <c r="B15870" s="1" t="s">
        <v>142</v>
      </c>
      <c r="C15870" s="218">
        <v>44951</v>
      </c>
      <c r="D15870" s="218">
        <v>44950</v>
      </c>
      <c r="E15870" s="1">
        <v>2</v>
      </c>
      <c r="F15870" s="62">
        <v>78.209999999999994</v>
      </c>
    </row>
    <row r="15871" spans="1:6" x14ac:dyDescent="0.35">
      <c r="A15871" s="1">
        <v>120</v>
      </c>
      <c r="B15871" s="1" t="s">
        <v>142</v>
      </c>
      <c r="C15871" s="218">
        <v>44951</v>
      </c>
      <c r="D15871" s="218">
        <v>44951</v>
      </c>
      <c r="E15871" s="1">
        <v>6</v>
      </c>
      <c r="F15871" s="62">
        <v>203.94</v>
      </c>
    </row>
    <row r="15872" spans="1:6" x14ac:dyDescent="0.35">
      <c r="A15872" s="1">
        <v>120</v>
      </c>
      <c r="B15872" s="1" t="s">
        <v>142</v>
      </c>
      <c r="C15872" s="218">
        <v>44952</v>
      </c>
      <c r="D15872" s="218">
        <v>44950</v>
      </c>
      <c r="E15872" s="1">
        <v>5</v>
      </c>
      <c r="F15872" s="62">
        <v>149.38999999999999</v>
      </c>
    </row>
    <row r="15873" spans="1:6" x14ac:dyDescent="0.35">
      <c r="A15873" s="1">
        <v>120</v>
      </c>
      <c r="B15873" s="1" t="s">
        <v>142</v>
      </c>
      <c r="C15873" s="218">
        <v>44952</v>
      </c>
      <c r="D15873" s="218">
        <v>44951</v>
      </c>
      <c r="E15873" s="1">
        <v>10</v>
      </c>
      <c r="F15873" s="62">
        <v>295.95</v>
      </c>
    </row>
    <row r="15874" spans="1:6" x14ac:dyDescent="0.35">
      <c r="A15874" s="1">
        <v>120</v>
      </c>
      <c r="B15874" s="1" t="s">
        <v>142</v>
      </c>
      <c r="C15874" s="218">
        <v>44952</v>
      </c>
      <c r="D15874" s="218">
        <v>44952</v>
      </c>
      <c r="E15874" s="1">
        <v>10</v>
      </c>
      <c r="F15874" s="62">
        <v>298.93</v>
      </c>
    </row>
    <row r="15875" spans="1:6" x14ac:dyDescent="0.35">
      <c r="A15875" s="1">
        <v>121</v>
      </c>
      <c r="B15875" s="1" t="s">
        <v>143</v>
      </c>
      <c r="C15875" s="218">
        <v>44886</v>
      </c>
      <c r="D15875" s="218">
        <v>44879</v>
      </c>
      <c r="E15875" s="1">
        <v>3</v>
      </c>
      <c r="F15875" s="62">
        <v>59.69</v>
      </c>
    </row>
    <row r="15876" spans="1:6" x14ac:dyDescent="0.35">
      <c r="A15876" s="1">
        <v>121</v>
      </c>
      <c r="B15876" s="1" t="s">
        <v>143</v>
      </c>
      <c r="C15876" s="218">
        <v>44886</v>
      </c>
      <c r="D15876" s="218">
        <v>44880</v>
      </c>
      <c r="E15876" s="1">
        <v>3</v>
      </c>
      <c r="F15876" s="62">
        <v>118.8</v>
      </c>
    </row>
    <row r="15877" spans="1:6" x14ac:dyDescent="0.35">
      <c r="A15877" s="1">
        <v>121</v>
      </c>
      <c r="B15877" s="1" t="s">
        <v>143</v>
      </c>
      <c r="C15877" s="218">
        <v>44887</v>
      </c>
      <c r="D15877" s="218">
        <v>44879</v>
      </c>
      <c r="E15877" s="1">
        <v>1</v>
      </c>
      <c r="F15877" s="62">
        <v>23.76</v>
      </c>
    </row>
    <row r="15878" spans="1:6" x14ac:dyDescent="0.35">
      <c r="A15878" s="1">
        <v>121</v>
      </c>
      <c r="B15878" s="1" t="s">
        <v>143</v>
      </c>
      <c r="C15878" s="218">
        <v>44887</v>
      </c>
      <c r="D15878" s="218">
        <v>44880</v>
      </c>
      <c r="E15878" s="1">
        <v>3</v>
      </c>
      <c r="F15878" s="62">
        <v>67.22</v>
      </c>
    </row>
    <row r="15879" spans="1:6" x14ac:dyDescent="0.35">
      <c r="A15879" s="1">
        <v>121</v>
      </c>
      <c r="B15879" s="1" t="s">
        <v>143</v>
      </c>
      <c r="C15879" s="218">
        <v>44887</v>
      </c>
      <c r="D15879" s="218">
        <v>44882</v>
      </c>
      <c r="E15879" s="1">
        <v>2</v>
      </c>
      <c r="F15879" s="62">
        <v>102.12</v>
      </c>
    </row>
    <row r="15880" spans="1:6" x14ac:dyDescent="0.35">
      <c r="A15880" s="1">
        <v>121</v>
      </c>
      <c r="B15880" s="1" t="s">
        <v>143</v>
      </c>
      <c r="C15880" s="218">
        <v>44888</v>
      </c>
      <c r="D15880" s="218">
        <v>44880</v>
      </c>
      <c r="E15880" s="1">
        <v>3</v>
      </c>
      <c r="F15880" s="62">
        <v>92.11</v>
      </c>
    </row>
    <row r="15881" spans="1:6" x14ac:dyDescent="0.35">
      <c r="A15881" s="1">
        <v>121</v>
      </c>
      <c r="B15881" s="1" t="s">
        <v>143</v>
      </c>
      <c r="C15881" s="218">
        <v>44888</v>
      </c>
      <c r="D15881" s="218">
        <v>44882</v>
      </c>
      <c r="E15881" s="1">
        <v>1</v>
      </c>
      <c r="F15881" s="62">
        <v>40.89</v>
      </c>
    </row>
    <row r="15882" spans="1:6" x14ac:dyDescent="0.35">
      <c r="A15882" s="1">
        <v>121</v>
      </c>
      <c r="B15882" s="1" t="s">
        <v>143</v>
      </c>
      <c r="C15882" s="218">
        <v>44888</v>
      </c>
      <c r="D15882" s="218">
        <v>44886</v>
      </c>
      <c r="E15882" s="1">
        <v>1</v>
      </c>
      <c r="F15882" s="62">
        <v>47.47</v>
      </c>
    </row>
    <row r="15883" spans="1:6" x14ac:dyDescent="0.35">
      <c r="A15883" s="1">
        <v>121</v>
      </c>
      <c r="B15883" s="1" t="s">
        <v>143</v>
      </c>
      <c r="C15883" s="218">
        <v>44888</v>
      </c>
      <c r="D15883" s="218">
        <v>44888</v>
      </c>
      <c r="E15883" s="1">
        <v>1</v>
      </c>
      <c r="F15883" s="62">
        <v>21.58</v>
      </c>
    </row>
    <row r="15884" spans="1:6" x14ac:dyDescent="0.35">
      <c r="A15884" s="1">
        <v>121</v>
      </c>
      <c r="B15884" s="1" t="s">
        <v>143</v>
      </c>
      <c r="C15884" s="218">
        <v>44890</v>
      </c>
      <c r="D15884" s="218">
        <v>44886</v>
      </c>
      <c r="E15884" s="1">
        <v>1</v>
      </c>
      <c r="F15884" s="62">
        <v>23.56</v>
      </c>
    </row>
    <row r="15885" spans="1:6" x14ac:dyDescent="0.35">
      <c r="A15885" s="1">
        <v>121</v>
      </c>
      <c r="B15885" s="1" t="s">
        <v>143</v>
      </c>
      <c r="C15885" s="218">
        <v>44890</v>
      </c>
      <c r="D15885" s="218">
        <v>44888</v>
      </c>
      <c r="E15885" s="1">
        <v>1</v>
      </c>
      <c r="F15885" s="62">
        <v>33.56</v>
      </c>
    </row>
    <row r="15886" spans="1:6" x14ac:dyDescent="0.35">
      <c r="A15886" s="1">
        <v>121</v>
      </c>
      <c r="B15886" s="1" t="s">
        <v>143</v>
      </c>
      <c r="C15886" s="218">
        <v>44890</v>
      </c>
      <c r="D15886" s="218">
        <v>44889</v>
      </c>
      <c r="E15886" s="1">
        <v>5</v>
      </c>
      <c r="F15886" s="62">
        <v>143.06</v>
      </c>
    </row>
    <row r="15887" spans="1:6" x14ac:dyDescent="0.35">
      <c r="A15887" s="1">
        <v>121</v>
      </c>
      <c r="B15887" s="1" t="s">
        <v>143</v>
      </c>
      <c r="C15887" s="218">
        <v>44890</v>
      </c>
      <c r="D15887" s="218">
        <v>44890</v>
      </c>
      <c r="E15887" s="1">
        <v>1</v>
      </c>
      <c r="F15887" s="62">
        <v>23.56</v>
      </c>
    </row>
    <row r="15888" spans="1:6" x14ac:dyDescent="0.35">
      <c r="A15888" s="1">
        <v>121</v>
      </c>
      <c r="B15888" s="1" t="s">
        <v>143</v>
      </c>
      <c r="C15888" s="218">
        <v>44892</v>
      </c>
      <c r="D15888" s="218">
        <v>44886</v>
      </c>
      <c r="E15888" s="1">
        <v>2</v>
      </c>
      <c r="F15888" s="62">
        <v>47.42</v>
      </c>
    </row>
    <row r="15889" spans="1:6" x14ac:dyDescent="0.35">
      <c r="A15889" s="1">
        <v>121</v>
      </c>
      <c r="B15889" s="1" t="s">
        <v>143</v>
      </c>
      <c r="C15889" s="218">
        <v>44892</v>
      </c>
      <c r="D15889" s="218">
        <v>44889</v>
      </c>
      <c r="E15889" s="1">
        <v>1</v>
      </c>
      <c r="F15889" s="62">
        <v>23.81</v>
      </c>
    </row>
    <row r="15890" spans="1:6" x14ac:dyDescent="0.35">
      <c r="A15890" s="1">
        <v>121</v>
      </c>
      <c r="B15890" s="1" t="s">
        <v>143</v>
      </c>
      <c r="C15890" s="218">
        <v>44892</v>
      </c>
      <c r="D15890" s="218">
        <v>44890</v>
      </c>
      <c r="E15890" s="1">
        <v>3</v>
      </c>
      <c r="F15890" s="62">
        <v>112.36</v>
      </c>
    </row>
    <row r="15891" spans="1:6" x14ac:dyDescent="0.35">
      <c r="A15891" s="1">
        <v>121</v>
      </c>
      <c r="B15891" s="1" t="s">
        <v>143</v>
      </c>
      <c r="C15891" s="218">
        <v>44892</v>
      </c>
      <c r="D15891" s="218">
        <v>44892</v>
      </c>
      <c r="E15891" s="1">
        <v>2</v>
      </c>
      <c r="F15891" s="62">
        <v>43.11</v>
      </c>
    </row>
    <row r="15892" spans="1:6" x14ac:dyDescent="0.35">
      <c r="A15892" s="1">
        <v>121</v>
      </c>
      <c r="B15892" s="1" t="s">
        <v>143</v>
      </c>
      <c r="C15892" s="218">
        <v>44893</v>
      </c>
      <c r="D15892" s="218">
        <v>44889</v>
      </c>
      <c r="E15892" s="1">
        <v>2</v>
      </c>
      <c r="F15892" s="62">
        <v>77.709999999999994</v>
      </c>
    </row>
    <row r="15893" spans="1:6" x14ac:dyDescent="0.35">
      <c r="A15893" s="1">
        <v>121</v>
      </c>
      <c r="B15893" s="1" t="s">
        <v>143</v>
      </c>
      <c r="C15893" s="218">
        <v>44893</v>
      </c>
      <c r="D15893" s="218">
        <v>44890</v>
      </c>
      <c r="E15893" s="1">
        <v>1</v>
      </c>
      <c r="F15893" s="62">
        <v>48.46</v>
      </c>
    </row>
    <row r="15894" spans="1:6" x14ac:dyDescent="0.35">
      <c r="A15894" s="1">
        <v>121</v>
      </c>
      <c r="B15894" s="1" t="s">
        <v>143</v>
      </c>
      <c r="C15894" s="218">
        <v>44893</v>
      </c>
      <c r="D15894" s="218">
        <v>44891</v>
      </c>
      <c r="E15894" s="1">
        <v>1</v>
      </c>
      <c r="F15894" s="62">
        <v>21.68</v>
      </c>
    </row>
    <row r="15895" spans="1:6" x14ac:dyDescent="0.35">
      <c r="A15895" s="1">
        <v>121</v>
      </c>
      <c r="B15895" s="1" t="s">
        <v>143</v>
      </c>
      <c r="C15895" s="218">
        <v>44893</v>
      </c>
      <c r="D15895" s="218">
        <v>44892</v>
      </c>
      <c r="E15895" s="1">
        <v>1</v>
      </c>
      <c r="F15895" s="62">
        <v>22.72</v>
      </c>
    </row>
    <row r="15896" spans="1:6" x14ac:dyDescent="0.35">
      <c r="A15896" s="1">
        <v>121</v>
      </c>
      <c r="B15896" s="1" t="s">
        <v>143</v>
      </c>
      <c r="C15896" s="218">
        <v>44893</v>
      </c>
      <c r="D15896" s="218">
        <v>44893</v>
      </c>
      <c r="E15896" s="1">
        <v>1</v>
      </c>
      <c r="F15896" s="62">
        <v>50.49</v>
      </c>
    </row>
    <row r="15897" spans="1:6" x14ac:dyDescent="0.35">
      <c r="A15897" s="1">
        <v>121</v>
      </c>
      <c r="B15897" s="1" t="s">
        <v>143</v>
      </c>
      <c r="C15897" s="218">
        <v>44894</v>
      </c>
      <c r="D15897" s="218">
        <v>44890</v>
      </c>
      <c r="E15897" s="1">
        <v>1</v>
      </c>
      <c r="F15897" s="62">
        <v>31.33</v>
      </c>
    </row>
    <row r="15898" spans="1:6" x14ac:dyDescent="0.35">
      <c r="A15898" s="1">
        <v>121</v>
      </c>
      <c r="B15898" s="1" t="s">
        <v>143</v>
      </c>
      <c r="C15898" s="218">
        <v>44894</v>
      </c>
      <c r="D15898" s="218">
        <v>44891</v>
      </c>
      <c r="E15898" s="1">
        <v>2</v>
      </c>
      <c r="F15898" s="62">
        <v>99.49</v>
      </c>
    </row>
    <row r="15899" spans="1:6" x14ac:dyDescent="0.35">
      <c r="A15899" s="1">
        <v>121</v>
      </c>
      <c r="B15899" s="1" t="s">
        <v>143</v>
      </c>
      <c r="C15899" s="218">
        <v>44894</v>
      </c>
      <c r="D15899" s="218">
        <v>44893</v>
      </c>
      <c r="E15899" s="1">
        <v>2</v>
      </c>
      <c r="F15899" s="62">
        <v>45.59</v>
      </c>
    </row>
    <row r="15900" spans="1:6" x14ac:dyDescent="0.35">
      <c r="A15900" s="1">
        <v>121</v>
      </c>
      <c r="B15900" s="1" t="s">
        <v>143</v>
      </c>
      <c r="C15900" s="218">
        <v>44894</v>
      </c>
      <c r="D15900" s="218">
        <v>44894</v>
      </c>
      <c r="E15900" s="1">
        <v>1</v>
      </c>
      <c r="F15900" s="62">
        <v>50.34</v>
      </c>
    </row>
    <row r="15901" spans="1:6" x14ac:dyDescent="0.35">
      <c r="A15901" s="1">
        <v>121</v>
      </c>
      <c r="B15901" s="1" t="s">
        <v>143</v>
      </c>
      <c r="C15901" s="218">
        <v>44895</v>
      </c>
      <c r="D15901" s="218">
        <v>44891</v>
      </c>
      <c r="E15901" s="1">
        <v>1</v>
      </c>
      <c r="F15901" s="62">
        <v>48.46</v>
      </c>
    </row>
    <row r="15902" spans="1:6" x14ac:dyDescent="0.35">
      <c r="A15902" s="1">
        <v>121</v>
      </c>
      <c r="B15902" s="1" t="s">
        <v>143</v>
      </c>
      <c r="C15902" s="218">
        <v>44895</v>
      </c>
      <c r="D15902" s="218">
        <v>44892</v>
      </c>
      <c r="E15902" s="1">
        <v>1</v>
      </c>
      <c r="F15902" s="62">
        <v>23.71</v>
      </c>
    </row>
    <row r="15903" spans="1:6" x14ac:dyDescent="0.35">
      <c r="A15903" s="1">
        <v>121</v>
      </c>
      <c r="B15903" s="1" t="s">
        <v>143</v>
      </c>
      <c r="C15903" s="218">
        <v>44895</v>
      </c>
      <c r="D15903" s="218">
        <v>44893</v>
      </c>
      <c r="E15903" s="1">
        <v>2</v>
      </c>
      <c r="F15903" s="62">
        <v>43.61</v>
      </c>
    </row>
    <row r="15904" spans="1:6" x14ac:dyDescent="0.35">
      <c r="A15904" s="1">
        <v>121</v>
      </c>
      <c r="B15904" s="1" t="s">
        <v>143</v>
      </c>
      <c r="C15904" s="218">
        <v>44895</v>
      </c>
      <c r="D15904" s="218">
        <v>44894</v>
      </c>
      <c r="E15904" s="1">
        <v>1</v>
      </c>
      <c r="F15904" s="62">
        <v>46.08</v>
      </c>
    </row>
    <row r="15905" spans="1:6" x14ac:dyDescent="0.35">
      <c r="A15905" s="1">
        <v>121</v>
      </c>
      <c r="B15905" s="1" t="s">
        <v>143</v>
      </c>
      <c r="C15905" s="218">
        <v>44895</v>
      </c>
      <c r="D15905" s="218">
        <v>44895</v>
      </c>
      <c r="E15905" s="1">
        <v>1</v>
      </c>
      <c r="F15905" s="62">
        <v>53.16</v>
      </c>
    </row>
    <row r="15906" spans="1:6" x14ac:dyDescent="0.35">
      <c r="A15906" s="1">
        <v>121</v>
      </c>
      <c r="B15906" s="1" t="s">
        <v>143</v>
      </c>
      <c r="C15906" s="218">
        <v>44896</v>
      </c>
      <c r="D15906" s="218">
        <v>44892</v>
      </c>
      <c r="E15906" s="1">
        <v>1</v>
      </c>
      <c r="F15906" s="62">
        <v>52.42</v>
      </c>
    </row>
    <row r="15907" spans="1:6" x14ac:dyDescent="0.35">
      <c r="A15907" s="1">
        <v>121</v>
      </c>
      <c r="B15907" s="1" t="s">
        <v>143</v>
      </c>
      <c r="C15907" s="218">
        <v>44896</v>
      </c>
      <c r="D15907" s="218">
        <v>44893</v>
      </c>
      <c r="E15907" s="1">
        <v>3</v>
      </c>
      <c r="F15907" s="62">
        <v>69.84</v>
      </c>
    </row>
    <row r="15908" spans="1:6" x14ac:dyDescent="0.35">
      <c r="A15908" s="1">
        <v>121</v>
      </c>
      <c r="B15908" s="1" t="s">
        <v>143</v>
      </c>
      <c r="C15908" s="218">
        <v>44896</v>
      </c>
      <c r="D15908" s="218">
        <v>44894</v>
      </c>
      <c r="E15908" s="1">
        <v>1</v>
      </c>
      <c r="F15908" s="62">
        <v>14.75</v>
      </c>
    </row>
    <row r="15909" spans="1:6" x14ac:dyDescent="0.35">
      <c r="A15909" s="1">
        <v>121</v>
      </c>
      <c r="B15909" s="1" t="s">
        <v>143</v>
      </c>
      <c r="C15909" s="218">
        <v>44896</v>
      </c>
      <c r="D15909" s="218">
        <v>44896</v>
      </c>
      <c r="E15909" s="1">
        <v>2</v>
      </c>
      <c r="F15909" s="62">
        <v>71.87</v>
      </c>
    </row>
    <row r="15910" spans="1:6" x14ac:dyDescent="0.35">
      <c r="A15910" s="1">
        <v>121</v>
      </c>
      <c r="B15910" s="1" t="s">
        <v>143</v>
      </c>
      <c r="C15910" s="218">
        <v>44897</v>
      </c>
      <c r="D15910" s="218">
        <v>44893</v>
      </c>
      <c r="E15910" s="1">
        <v>1</v>
      </c>
      <c r="F15910" s="62">
        <v>54.15</v>
      </c>
    </row>
    <row r="15911" spans="1:6" x14ac:dyDescent="0.35">
      <c r="A15911" s="1">
        <v>121</v>
      </c>
      <c r="B15911" s="1" t="s">
        <v>143</v>
      </c>
      <c r="C15911" s="218">
        <v>44897</v>
      </c>
      <c r="D15911" s="218">
        <v>44894</v>
      </c>
      <c r="E15911" s="1">
        <v>1</v>
      </c>
      <c r="F15911" s="62">
        <v>22.97</v>
      </c>
    </row>
    <row r="15912" spans="1:6" x14ac:dyDescent="0.35">
      <c r="A15912" s="1">
        <v>121</v>
      </c>
      <c r="B15912" s="1" t="s">
        <v>143</v>
      </c>
      <c r="C15912" s="218">
        <v>44897</v>
      </c>
      <c r="D15912" s="218">
        <v>44896</v>
      </c>
      <c r="E15912" s="1">
        <v>2</v>
      </c>
      <c r="F15912" s="62">
        <v>40.299999999999997</v>
      </c>
    </row>
    <row r="15913" spans="1:6" x14ac:dyDescent="0.35">
      <c r="A15913" s="1">
        <v>121</v>
      </c>
      <c r="B15913" s="1" t="s">
        <v>143</v>
      </c>
      <c r="C15913" s="218">
        <v>44897</v>
      </c>
      <c r="D15913" s="218">
        <v>44897</v>
      </c>
      <c r="E15913" s="1">
        <v>2</v>
      </c>
      <c r="F15913" s="62">
        <v>77.81</v>
      </c>
    </row>
    <row r="15914" spans="1:6" x14ac:dyDescent="0.35">
      <c r="A15914" s="1">
        <v>121</v>
      </c>
      <c r="B15914" s="1" t="s">
        <v>143</v>
      </c>
      <c r="C15914" s="218">
        <v>44898</v>
      </c>
      <c r="D15914" s="218">
        <v>44895</v>
      </c>
      <c r="E15914" s="1">
        <v>1</v>
      </c>
      <c r="F15914" s="62">
        <v>46.68</v>
      </c>
    </row>
    <row r="15915" spans="1:6" x14ac:dyDescent="0.35">
      <c r="A15915" s="1">
        <v>121</v>
      </c>
      <c r="B15915" s="1" t="s">
        <v>143</v>
      </c>
      <c r="C15915" s="218">
        <v>44898</v>
      </c>
      <c r="D15915" s="218">
        <v>44896</v>
      </c>
      <c r="E15915" s="1">
        <v>1</v>
      </c>
      <c r="F15915" s="62">
        <v>47.37</v>
      </c>
    </row>
    <row r="15916" spans="1:6" x14ac:dyDescent="0.35">
      <c r="A15916" s="1">
        <v>121</v>
      </c>
      <c r="B15916" s="1" t="s">
        <v>143</v>
      </c>
      <c r="C15916" s="218">
        <v>44898</v>
      </c>
      <c r="D15916" s="218">
        <v>44897</v>
      </c>
      <c r="E15916" s="1">
        <v>1</v>
      </c>
      <c r="F15916" s="62">
        <v>21.43</v>
      </c>
    </row>
    <row r="15917" spans="1:6" x14ac:dyDescent="0.35">
      <c r="A15917" s="1">
        <v>121</v>
      </c>
      <c r="B15917" s="1" t="s">
        <v>143</v>
      </c>
      <c r="C15917" s="218">
        <v>44898</v>
      </c>
      <c r="D15917" s="218">
        <v>44898</v>
      </c>
      <c r="E15917" s="1">
        <v>3</v>
      </c>
      <c r="F15917" s="62">
        <v>119.05</v>
      </c>
    </row>
    <row r="15918" spans="1:6" x14ac:dyDescent="0.35">
      <c r="A15918" s="1">
        <v>121</v>
      </c>
      <c r="B15918" s="1" t="s">
        <v>143</v>
      </c>
      <c r="C15918" s="218">
        <v>44900</v>
      </c>
      <c r="D15918" s="218">
        <v>44895</v>
      </c>
      <c r="E15918" s="1">
        <v>1</v>
      </c>
      <c r="F15918" s="62">
        <v>21.93</v>
      </c>
    </row>
    <row r="15919" spans="1:6" x14ac:dyDescent="0.35">
      <c r="A15919" s="1">
        <v>121</v>
      </c>
      <c r="B15919" s="1" t="s">
        <v>143</v>
      </c>
      <c r="C15919" s="218">
        <v>44900</v>
      </c>
      <c r="D15919" s="218">
        <v>44897</v>
      </c>
      <c r="E15919" s="1">
        <v>2</v>
      </c>
      <c r="F15919" s="62">
        <v>74</v>
      </c>
    </row>
    <row r="15920" spans="1:6" x14ac:dyDescent="0.35">
      <c r="A15920" s="1">
        <v>121</v>
      </c>
      <c r="B15920" s="1" t="s">
        <v>143</v>
      </c>
      <c r="C15920" s="218">
        <v>44900</v>
      </c>
      <c r="D15920" s="218">
        <v>44898</v>
      </c>
      <c r="E15920" s="1">
        <v>2</v>
      </c>
      <c r="F15920" s="62">
        <v>101.77</v>
      </c>
    </row>
    <row r="15921" spans="1:6" x14ac:dyDescent="0.35">
      <c r="A15921" s="1">
        <v>121</v>
      </c>
      <c r="B15921" s="1" t="s">
        <v>143</v>
      </c>
      <c r="C15921" s="218">
        <v>44900</v>
      </c>
      <c r="D15921" s="218">
        <v>44899</v>
      </c>
      <c r="E15921" s="1">
        <v>2</v>
      </c>
      <c r="F15921" s="62">
        <v>39.5</v>
      </c>
    </row>
    <row r="15922" spans="1:6" x14ac:dyDescent="0.35">
      <c r="A15922" s="1">
        <v>121</v>
      </c>
      <c r="B15922" s="1" t="s">
        <v>143</v>
      </c>
      <c r="C15922" s="218">
        <v>44901</v>
      </c>
      <c r="D15922" s="218">
        <v>44897</v>
      </c>
      <c r="E15922" s="1">
        <v>3</v>
      </c>
      <c r="F15922" s="62">
        <v>142.69999999999999</v>
      </c>
    </row>
    <row r="15923" spans="1:6" x14ac:dyDescent="0.35">
      <c r="A15923" s="1">
        <v>121</v>
      </c>
      <c r="B15923" s="1" t="s">
        <v>143</v>
      </c>
      <c r="C15923" s="218">
        <v>44901</v>
      </c>
      <c r="D15923" s="218">
        <v>44899</v>
      </c>
      <c r="E15923" s="1">
        <v>2</v>
      </c>
      <c r="F15923" s="62">
        <v>68.900000000000006</v>
      </c>
    </row>
    <row r="15924" spans="1:6" x14ac:dyDescent="0.35">
      <c r="A15924" s="1">
        <v>121</v>
      </c>
      <c r="B15924" s="1" t="s">
        <v>143</v>
      </c>
      <c r="C15924" s="218">
        <v>44902</v>
      </c>
      <c r="D15924" s="218">
        <v>44900</v>
      </c>
      <c r="E15924" s="1">
        <v>1</v>
      </c>
      <c r="F15924" s="62">
        <v>23.76</v>
      </c>
    </row>
    <row r="15925" spans="1:6" x14ac:dyDescent="0.35">
      <c r="A15925" s="1">
        <v>121</v>
      </c>
      <c r="B15925" s="1" t="s">
        <v>143</v>
      </c>
      <c r="C15925" s="218">
        <v>44902</v>
      </c>
      <c r="D15925" s="218">
        <v>44901</v>
      </c>
      <c r="E15925" s="1">
        <v>3</v>
      </c>
      <c r="F15925" s="62">
        <v>133.5</v>
      </c>
    </row>
    <row r="15926" spans="1:6" x14ac:dyDescent="0.35">
      <c r="A15926" s="1">
        <v>121</v>
      </c>
      <c r="B15926" s="1" t="s">
        <v>143</v>
      </c>
      <c r="C15926" s="218">
        <v>44902</v>
      </c>
      <c r="D15926" s="218">
        <v>44902</v>
      </c>
      <c r="E15926" s="1">
        <v>1</v>
      </c>
      <c r="F15926" s="62">
        <v>53.46</v>
      </c>
    </row>
    <row r="15927" spans="1:6" x14ac:dyDescent="0.35">
      <c r="A15927" s="1">
        <v>121</v>
      </c>
      <c r="B15927" s="1" t="s">
        <v>143</v>
      </c>
      <c r="C15927" s="218">
        <v>44903</v>
      </c>
      <c r="D15927" s="218">
        <v>44899</v>
      </c>
      <c r="E15927" s="1">
        <v>1</v>
      </c>
      <c r="F15927" s="62">
        <v>49.99</v>
      </c>
    </row>
    <row r="15928" spans="1:6" x14ac:dyDescent="0.35">
      <c r="A15928" s="1">
        <v>121</v>
      </c>
      <c r="B15928" s="1" t="s">
        <v>143</v>
      </c>
      <c r="C15928" s="218">
        <v>44903</v>
      </c>
      <c r="D15928" s="218">
        <v>44900</v>
      </c>
      <c r="E15928" s="1">
        <v>3</v>
      </c>
      <c r="F15928" s="62">
        <v>151.86000000000001</v>
      </c>
    </row>
    <row r="15929" spans="1:6" x14ac:dyDescent="0.35">
      <c r="A15929" s="1">
        <v>121</v>
      </c>
      <c r="B15929" s="1" t="s">
        <v>143</v>
      </c>
      <c r="C15929" s="218">
        <v>44903</v>
      </c>
      <c r="D15929" s="218">
        <v>44901</v>
      </c>
      <c r="E15929" s="1">
        <v>1</v>
      </c>
      <c r="F15929" s="62">
        <v>23.76</v>
      </c>
    </row>
    <row r="15930" spans="1:6" x14ac:dyDescent="0.35">
      <c r="A15930" s="1">
        <v>121</v>
      </c>
      <c r="B15930" s="1" t="s">
        <v>143</v>
      </c>
      <c r="C15930" s="218">
        <v>44903</v>
      </c>
      <c r="D15930" s="218">
        <v>44903</v>
      </c>
      <c r="E15930" s="1">
        <v>2</v>
      </c>
      <c r="F15930" s="62">
        <v>46.63</v>
      </c>
    </row>
    <row r="15931" spans="1:6" x14ac:dyDescent="0.35">
      <c r="A15931" s="1">
        <v>121</v>
      </c>
      <c r="B15931" s="1" t="s">
        <v>143</v>
      </c>
      <c r="C15931" s="218">
        <v>44904</v>
      </c>
      <c r="D15931" s="218">
        <v>44902</v>
      </c>
      <c r="E15931" s="1">
        <v>2</v>
      </c>
      <c r="F15931" s="62">
        <v>101.03</v>
      </c>
    </row>
    <row r="15932" spans="1:6" x14ac:dyDescent="0.35">
      <c r="A15932" s="1">
        <v>121</v>
      </c>
      <c r="B15932" s="1" t="s">
        <v>143</v>
      </c>
      <c r="C15932" s="218">
        <v>44904</v>
      </c>
      <c r="D15932" s="218">
        <v>44903</v>
      </c>
      <c r="E15932" s="1">
        <v>2</v>
      </c>
      <c r="F15932" s="62">
        <v>46.83</v>
      </c>
    </row>
    <row r="15933" spans="1:6" x14ac:dyDescent="0.35">
      <c r="A15933" s="1">
        <v>121</v>
      </c>
      <c r="B15933" s="1" t="s">
        <v>143</v>
      </c>
      <c r="C15933" s="218">
        <v>44904</v>
      </c>
      <c r="D15933" s="218">
        <v>44904</v>
      </c>
      <c r="E15933" s="1">
        <v>1</v>
      </c>
      <c r="F15933" s="62">
        <v>20.89</v>
      </c>
    </row>
    <row r="15934" spans="1:6" x14ac:dyDescent="0.35">
      <c r="A15934" s="1">
        <v>121</v>
      </c>
      <c r="B15934" s="1" t="s">
        <v>143</v>
      </c>
      <c r="C15934" s="218">
        <v>44905</v>
      </c>
      <c r="D15934" s="218">
        <v>44902</v>
      </c>
      <c r="E15934" s="1">
        <v>1</v>
      </c>
      <c r="F15934" s="62">
        <v>50.44</v>
      </c>
    </row>
    <row r="15935" spans="1:6" x14ac:dyDescent="0.35">
      <c r="A15935" s="1">
        <v>121</v>
      </c>
      <c r="B15935" s="1" t="s">
        <v>143</v>
      </c>
      <c r="C15935" s="218">
        <v>44905</v>
      </c>
      <c r="D15935" s="218">
        <v>44903</v>
      </c>
      <c r="E15935" s="1">
        <v>2</v>
      </c>
      <c r="F15935" s="62">
        <v>70.88</v>
      </c>
    </row>
    <row r="15936" spans="1:6" x14ac:dyDescent="0.35">
      <c r="A15936" s="1">
        <v>121</v>
      </c>
      <c r="B15936" s="1" t="s">
        <v>143</v>
      </c>
      <c r="C15936" s="218">
        <v>44905</v>
      </c>
      <c r="D15936" s="218">
        <v>44904</v>
      </c>
      <c r="E15936" s="1">
        <v>2</v>
      </c>
      <c r="F15936" s="62">
        <v>67.319999999999993</v>
      </c>
    </row>
    <row r="15937" spans="1:6" x14ac:dyDescent="0.35">
      <c r="A15937" s="1">
        <v>121</v>
      </c>
      <c r="B15937" s="1" t="s">
        <v>143</v>
      </c>
      <c r="C15937" s="218">
        <v>44905</v>
      </c>
      <c r="D15937" s="218">
        <v>44905</v>
      </c>
      <c r="E15937" s="1">
        <v>1</v>
      </c>
      <c r="F15937" s="62">
        <v>20.54</v>
      </c>
    </row>
    <row r="15938" spans="1:6" x14ac:dyDescent="0.35">
      <c r="A15938" s="1">
        <v>121</v>
      </c>
      <c r="B15938" s="1" t="s">
        <v>143</v>
      </c>
      <c r="C15938" s="218">
        <v>44906</v>
      </c>
      <c r="D15938" s="218">
        <v>44903</v>
      </c>
      <c r="E15938" s="1">
        <v>2</v>
      </c>
      <c r="F15938" s="62">
        <v>44.54</v>
      </c>
    </row>
    <row r="15939" spans="1:6" x14ac:dyDescent="0.35">
      <c r="A15939" s="1">
        <v>121</v>
      </c>
      <c r="B15939" s="1" t="s">
        <v>143</v>
      </c>
      <c r="C15939" s="218">
        <v>44906</v>
      </c>
      <c r="D15939" s="218">
        <v>44904</v>
      </c>
      <c r="E15939" s="1">
        <v>3</v>
      </c>
      <c r="F15939" s="62">
        <v>128.80000000000001</v>
      </c>
    </row>
    <row r="15940" spans="1:6" x14ac:dyDescent="0.35">
      <c r="A15940" s="1">
        <v>121</v>
      </c>
      <c r="B15940" s="1" t="s">
        <v>143</v>
      </c>
      <c r="C15940" s="218">
        <v>44906</v>
      </c>
      <c r="D15940" s="218">
        <v>44905</v>
      </c>
      <c r="E15940" s="1">
        <v>1</v>
      </c>
      <c r="F15940" s="62">
        <v>23.76</v>
      </c>
    </row>
    <row r="15941" spans="1:6" x14ac:dyDescent="0.35">
      <c r="A15941" s="1">
        <v>121</v>
      </c>
      <c r="B15941" s="1" t="s">
        <v>143</v>
      </c>
      <c r="C15941" s="218">
        <v>44906</v>
      </c>
      <c r="D15941" s="218">
        <v>44906</v>
      </c>
      <c r="E15941" s="1">
        <v>1</v>
      </c>
      <c r="F15941" s="62">
        <v>23.71</v>
      </c>
    </row>
    <row r="15942" spans="1:6" x14ac:dyDescent="0.35">
      <c r="A15942" s="1">
        <v>121</v>
      </c>
      <c r="B15942" s="1" t="s">
        <v>143</v>
      </c>
      <c r="C15942" s="218">
        <v>44908</v>
      </c>
      <c r="D15942" s="218">
        <v>44905</v>
      </c>
      <c r="E15942" s="1">
        <v>1</v>
      </c>
      <c r="F15942" s="62">
        <v>20.94</v>
      </c>
    </row>
    <row r="15943" spans="1:6" x14ac:dyDescent="0.35">
      <c r="A15943" s="1">
        <v>121</v>
      </c>
      <c r="B15943" s="1" t="s">
        <v>143</v>
      </c>
      <c r="C15943" s="218">
        <v>44908</v>
      </c>
      <c r="D15943" s="218">
        <v>44906</v>
      </c>
      <c r="E15943" s="1">
        <v>1</v>
      </c>
      <c r="F15943" s="62">
        <v>54.05</v>
      </c>
    </row>
    <row r="15944" spans="1:6" x14ac:dyDescent="0.35">
      <c r="A15944" s="1">
        <v>121</v>
      </c>
      <c r="B15944" s="1" t="s">
        <v>143</v>
      </c>
      <c r="C15944" s="218">
        <v>44908</v>
      </c>
      <c r="D15944" s="218">
        <v>44907</v>
      </c>
      <c r="E15944" s="1">
        <v>2</v>
      </c>
      <c r="F15944" s="62">
        <v>47.52</v>
      </c>
    </row>
    <row r="15945" spans="1:6" x14ac:dyDescent="0.35">
      <c r="A15945" s="1">
        <v>121</v>
      </c>
      <c r="B15945" s="1" t="s">
        <v>143</v>
      </c>
      <c r="C15945" s="218">
        <v>44908</v>
      </c>
      <c r="D15945" s="218">
        <v>44908</v>
      </c>
      <c r="E15945" s="1">
        <v>3</v>
      </c>
      <c r="F15945" s="62">
        <v>92.47</v>
      </c>
    </row>
    <row r="15946" spans="1:6" x14ac:dyDescent="0.35">
      <c r="A15946" s="1">
        <v>121</v>
      </c>
      <c r="B15946" s="1" t="s">
        <v>143</v>
      </c>
      <c r="C15946" s="218">
        <v>44909</v>
      </c>
      <c r="D15946" s="218">
        <v>44906</v>
      </c>
      <c r="E15946" s="1">
        <v>2</v>
      </c>
      <c r="F15946" s="62">
        <v>45.54</v>
      </c>
    </row>
    <row r="15947" spans="1:6" x14ac:dyDescent="0.35">
      <c r="A15947" s="1">
        <v>121</v>
      </c>
      <c r="B15947" s="1" t="s">
        <v>143</v>
      </c>
      <c r="C15947" s="218">
        <v>44909</v>
      </c>
      <c r="D15947" s="218">
        <v>44907</v>
      </c>
      <c r="E15947" s="1">
        <v>1</v>
      </c>
      <c r="F15947" s="62">
        <v>21.68</v>
      </c>
    </row>
    <row r="15948" spans="1:6" x14ac:dyDescent="0.35">
      <c r="A15948" s="1">
        <v>121</v>
      </c>
      <c r="B15948" s="1" t="s">
        <v>143</v>
      </c>
      <c r="C15948" s="218">
        <v>44909</v>
      </c>
      <c r="D15948" s="218">
        <v>44908</v>
      </c>
      <c r="E15948" s="1">
        <v>2</v>
      </c>
      <c r="F15948" s="62">
        <v>105.73</v>
      </c>
    </row>
    <row r="15949" spans="1:6" x14ac:dyDescent="0.35">
      <c r="A15949" s="1">
        <v>121</v>
      </c>
      <c r="B15949" s="1" t="s">
        <v>143</v>
      </c>
      <c r="C15949" s="218">
        <v>44909</v>
      </c>
      <c r="D15949" s="218">
        <v>44909</v>
      </c>
      <c r="E15949" s="1">
        <v>1</v>
      </c>
      <c r="F15949" s="62">
        <v>23.76</v>
      </c>
    </row>
    <row r="15950" spans="1:6" x14ac:dyDescent="0.35">
      <c r="A15950" s="1">
        <v>121</v>
      </c>
      <c r="B15950" s="1" t="s">
        <v>143</v>
      </c>
      <c r="C15950" s="218">
        <v>44910</v>
      </c>
      <c r="D15950" s="218">
        <v>44907</v>
      </c>
      <c r="E15950" s="1">
        <v>4</v>
      </c>
      <c r="F15950" s="62">
        <v>170.39</v>
      </c>
    </row>
    <row r="15951" spans="1:6" x14ac:dyDescent="0.35">
      <c r="A15951" s="1">
        <v>121</v>
      </c>
      <c r="B15951" s="1" t="s">
        <v>143</v>
      </c>
      <c r="C15951" s="218">
        <v>44910</v>
      </c>
      <c r="D15951" s="218">
        <v>44908</v>
      </c>
      <c r="E15951" s="1">
        <v>2</v>
      </c>
      <c r="F15951" s="62">
        <v>72.069999999999993</v>
      </c>
    </row>
    <row r="15952" spans="1:6" x14ac:dyDescent="0.35">
      <c r="A15952" s="1">
        <v>121</v>
      </c>
      <c r="B15952" s="1" t="s">
        <v>143</v>
      </c>
      <c r="C15952" s="218">
        <v>44910</v>
      </c>
      <c r="D15952" s="218">
        <v>44909</v>
      </c>
      <c r="E15952" s="1">
        <v>3</v>
      </c>
      <c r="F15952" s="62">
        <v>70.489999999999995</v>
      </c>
    </row>
    <row r="15953" spans="1:6" x14ac:dyDescent="0.35">
      <c r="A15953" s="1">
        <v>121</v>
      </c>
      <c r="B15953" s="1" t="s">
        <v>143</v>
      </c>
      <c r="C15953" s="218">
        <v>44910</v>
      </c>
      <c r="D15953" s="218">
        <v>44910</v>
      </c>
      <c r="E15953" s="1">
        <v>3</v>
      </c>
      <c r="F15953" s="62">
        <v>114.44</v>
      </c>
    </row>
    <row r="15954" spans="1:6" x14ac:dyDescent="0.35">
      <c r="A15954" s="1">
        <v>121</v>
      </c>
      <c r="B15954" s="1" t="s">
        <v>143</v>
      </c>
      <c r="C15954" s="218">
        <v>44911</v>
      </c>
      <c r="D15954" s="218">
        <v>44909</v>
      </c>
      <c r="E15954" s="1">
        <v>3</v>
      </c>
      <c r="F15954" s="62">
        <v>117.16</v>
      </c>
    </row>
    <row r="15955" spans="1:6" x14ac:dyDescent="0.35">
      <c r="A15955" s="1">
        <v>121</v>
      </c>
      <c r="B15955" s="1" t="s">
        <v>143</v>
      </c>
      <c r="C15955" s="218">
        <v>44911</v>
      </c>
      <c r="D15955" s="218">
        <v>44910</v>
      </c>
      <c r="E15955" s="1">
        <v>5</v>
      </c>
      <c r="F15955" s="62">
        <v>168.95</v>
      </c>
    </row>
    <row r="15956" spans="1:6" x14ac:dyDescent="0.35">
      <c r="A15956" s="1">
        <v>121</v>
      </c>
      <c r="B15956" s="1" t="s">
        <v>143</v>
      </c>
      <c r="C15956" s="218">
        <v>44911</v>
      </c>
      <c r="D15956" s="218">
        <v>44911</v>
      </c>
      <c r="E15956" s="1">
        <v>4</v>
      </c>
      <c r="F15956" s="62">
        <v>181.17</v>
      </c>
    </row>
    <row r="15957" spans="1:6" x14ac:dyDescent="0.35">
      <c r="A15957" s="1">
        <v>121</v>
      </c>
      <c r="B15957" s="1" t="s">
        <v>143</v>
      </c>
      <c r="C15957" s="218">
        <v>44912</v>
      </c>
      <c r="D15957" s="218">
        <v>44911</v>
      </c>
      <c r="E15957" s="1">
        <v>2</v>
      </c>
      <c r="F15957" s="62">
        <v>66.37</v>
      </c>
    </row>
    <row r="15958" spans="1:6" x14ac:dyDescent="0.35">
      <c r="A15958" s="1">
        <v>121</v>
      </c>
      <c r="B15958" s="1" t="s">
        <v>143</v>
      </c>
      <c r="C15958" s="218">
        <v>44912</v>
      </c>
      <c r="D15958" s="218">
        <v>44912</v>
      </c>
      <c r="E15958" s="1">
        <v>4</v>
      </c>
      <c r="F15958" s="62">
        <v>145.72999999999999</v>
      </c>
    </row>
    <row r="15959" spans="1:6" x14ac:dyDescent="0.35">
      <c r="A15959" s="1">
        <v>121</v>
      </c>
      <c r="B15959" s="1" t="s">
        <v>143</v>
      </c>
      <c r="C15959" s="218">
        <v>44913</v>
      </c>
      <c r="D15959" s="218">
        <v>44911</v>
      </c>
      <c r="E15959" s="1">
        <v>1</v>
      </c>
      <c r="F15959" s="62">
        <v>43.66</v>
      </c>
    </row>
    <row r="15960" spans="1:6" x14ac:dyDescent="0.35">
      <c r="A15960" s="1">
        <v>121</v>
      </c>
      <c r="B15960" s="1" t="s">
        <v>143</v>
      </c>
      <c r="C15960" s="218">
        <v>44913</v>
      </c>
      <c r="D15960" s="218">
        <v>44912</v>
      </c>
      <c r="E15960" s="1">
        <v>1</v>
      </c>
      <c r="F15960" s="62">
        <v>43.66</v>
      </c>
    </row>
    <row r="15961" spans="1:6" x14ac:dyDescent="0.35">
      <c r="A15961" s="1">
        <v>121</v>
      </c>
      <c r="B15961" s="1" t="s">
        <v>143</v>
      </c>
      <c r="C15961" s="218">
        <v>44913</v>
      </c>
      <c r="D15961" s="218">
        <v>44913</v>
      </c>
      <c r="E15961" s="1">
        <v>3</v>
      </c>
      <c r="F15961" s="62">
        <v>143.74</v>
      </c>
    </row>
    <row r="15962" spans="1:6" x14ac:dyDescent="0.35">
      <c r="A15962" s="1">
        <v>121</v>
      </c>
      <c r="B15962" s="1" t="s">
        <v>143</v>
      </c>
      <c r="C15962" s="218">
        <v>44915</v>
      </c>
      <c r="D15962" s="218">
        <v>44913</v>
      </c>
      <c r="E15962" s="1">
        <v>2</v>
      </c>
      <c r="F15962" s="62">
        <v>42.47</v>
      </c>
    </row>
    <row r="15963" spans="1:6" x14ac:dyDescent="0.35">
      <c r="A15963" s="1">
        <v>121</v>
      </c>
      <c r="B15963" s="1" t="s">
        <v>143</v>
      </c>
      <c r="C15963" s="218">
        <v>44915</v>
      </c>
      <c r="D15963" s="218">
        <v>44915</v>
      </c>
      <c r="E15963" s="1">
        <v>6</v>
      </c>
      <c r="F15963" s="62">
        <v>229.83</v>
      </c>
    </row>
    <row r="15964" spans="1:6" x14ac:dyDescent="0.35">
      <c r="A15964" s="1">
        <v>121</v>
      </c>
      <c r="B15964" s="1" t="s">
        <v>143</v>
      </c>
      <c r="C15964" s="218">
        <v>44916</v>
      </c>
      <c r="D15964" s="218">
        <v>44915</v>
      </c>
      <c r="E15964" s="1">
        <v>4</v>
      </c>
      <c r="F15964" s="62">
        <v>115.04</v>
      </c>
    </row>
    <row r="15965" spans="1:6" x14ac:dyDescent="0.35">
      <c r="A15965" s="1">
        <v>121</v>
      </c>
      <c r="B15965" s="1" t="s">
        <v>143</v>
      </c>
      <c r="C15965" s="218">
        <v>44916</v>
      </c>
      <c r="D15965" s="218">
        <v>44916</v>
      </c>
      <c r="E15965" s="1">
        <v>3</v>
      </c>
      <c r="F15965" s="62">
        <v>114.25</v>
      </c>
    </row>
    <row r="15966" spans="1:6" x14ac:dyDescent="0.35">
      <c r="A15966" s="1">
        <v>121</v>
      </c>
      <c r="B15966" s="1" t="s">
        <v>143</v>
      </c>
      <c r="C15966" s="218">
        <v>44917</v>
      </c>
      <c r="D15966" s="218">
        <v>44915</v>
      </c>
      <c r="E15966" s="1">
        <v>2</v>
      </c>
      <c r="F15966" s="62">
        <v>73.260000000000005</v>
      </c>
    </row>
    <row r="15967" spans="1:6" x14ac:dyDescent="0.35">
      <c r="A15967" s="1">
        <v>121</v>
      </c>
      <c r="B15967" s="1" t="s">
        <v>143</v>
      </c>
      <c r="C15967" s="218">
        <v>44917</v>
      </c>
      <c r="D15967" s="218">
        <v>44916</v>
      </c>
      <c r="E15967" s="1">
        <v>1</v>
      </c>
      <c r="F15967" s="62">
        <v>54.45</v>
      </c>
    </row>
    <row r="15968" spans="1:6" x14ac:dyDescent="0.35">
      <c r="A15968" s="1">
        <v>121</v>
      </c>
      <c r="B15968" s="1" t="s">
        <v>143</v>
      </c>
      <c r="C15968" s="218">
        <v>44917</v>
      </c>
      <c r="D15968" s="218">
        <v>44917</v>
      </c>
      <c r="E15968" s="1">
        <v>2</v>
      </c>
      <c r="F15968" s="62">
        <v>74.349999999999994</v>
      </c>
    </row>
    <row r="15969" spans="1:6" x14ac:dyDescent="0.35">
      <c r="A15969" s="1">
        <v>121</v>
      </c>
      <c r="B15969" s="1" t="s">
        <v>143</v>
      </c>
      <c r="C15969" s="218">
        <v>44918</v>
      </c>
      <c r="D15969" s="218">
        <v>44915</v>
      </c>
      <c r="E15969" s="1">
        <v>1</v>
      </c>
      <c r="F15969" s="62">
        <v>23.66</v>
      </c>
    </row>
    <row r="15970" spans="1:6" x14ac:dyDescent="0.35">
      <c r="A15970" s="1">
        <v>121</v>
      </c>
      <c r="B15970" s="1" t="s">
        <v>143</v>
      </c>
      <c r="C15970" s="218">
        <v>44918</v>
      </c>
      <c r="D15970" s="218">
        <v>44916</v>
      </c>
      <c r="E15970" s="1">
        <v>1</v>
      </c>
      <c r="F15970" s="62">
        <v>48.61</v>
      </c>
    </row>
    <row r="15971" spans="1:6" x14ac:dyDescent="0.35">
      <c r="A15971" s="1">
        <v>121</v>
      </c>
      <c r="B15971" s="1" t="s">
        <v>143</v>
      </c>
      <c r="C15971" s="218">
        <v>44918</v>
      </c>
      <c r="D15971" s="218">
        <v>44917</v>
      </c>
      <c r="E15971" s="1">
        <v>1</v>
      </c>
      <c r="F15971" s="62">
        <v>44.75</v>
      </c>
    </row>
    <row r="15972" spans="1:6" x14ac:dyDescent="0.35">
      <c r="A15972" s="1">
        <v>121</v>
      </c>
      <c r="B15972" s="1" t="s">
        <v>143</v>
      </c>
      <c r="C15972" s="218">
        <v>44918</v>
      </c>
      <c r="D15972" s="218">
        <v>44918</v>
      </c>
      <c r="E15972" s="1">
        <v>3</v>
      </c>
      <c r="F15972" s="62">
        <v>120.78</v>
      </c>
    </row>
    <row r="15973" spans="1:6" x14ac:dyDescent="0.35">
      <c r="A15973" s="1">
        <v>121</v>
      </c>
      <c r="B15973" s="1" t="s">
        <v>143</v>
      </c>
      <c r="C15973" s="218">
        <v>44919</v>
      </c>
      <c r="D15973" s="218">
        <v>44917</v>
      </c>
      <c r="E15973" s="1">
        <v>2</v>
      </c>
      <c r="F15973" s="62">
        <v>73.56</v>
      </c>
    </row>
    <row r="15974" spans="1:6" x14ac:dyDescent="0.35">
      <c r="A15974" s="1">
        <v>121</v>
      </c>
      <c r="B15974" s="1" t="s">
        <v>143</v>
      </c>
      <c r="C15974" s="218">
        <v>44919</v>
      </c>
      <c r="D15974" s="218">
        <v>44918</v>
      </c>
      <c r="E15974" s="1">
        <v>2</v>
      </c>
      <c r="F15974" s="62">
        <v>76.58</v>
      </c>
    </row>
    <row r="15975" spans="1:6" x14ac:dyDescent="0.35">
      <c r="A15975" s="1">
        <v>121</v>
      </c>
      <c r="B15975" s="1" t="s">
        <v>143</v>
      </c>
      <c r="C15975" s="218">
        <v>44919</v>
      </c>
      <c r="D15975" s="218">
        <v>44919</v>
      </c>
      <c r="E15975" s="1">
        <v>1</v>
      </c>
      <c r="F15975" s="62">
        <v>48.41</v>
      </c>
    </row>
    <row r="15976" spans="1:6" x14ac:dyDescent="0.35">
      <c r="A15976" s="1">
        <v>121</v>
      </c>
      <c r="B15976" s="1" t="s">
        <v>143</v>
      </c>
      <c r="C15976" s="218">
        <v>44920</v>
      </c>
      <c r="D15976" s="218">
        <v>44917</v>
      </c>
      <c r="E15976" s="1">
        <v>3</v>
      </c>
      <c r="F15976" s="62">
        <v>128.44999999999999</v>
      </c>
    </row>
    <row r="15977" spans="1:6" x14ac:dyDescent="0.35">
      <c r="A15977" s="1">
        <v>121</v>
      </c>
      <c r="B15977" s="1" t="s">
        <v>143</v>
      </c>
      <c r="C15977" s="218">
        <v>44920</v>
      </c>
      <c r="D15977" s="218">
        <v>44918</v>
      </c>
      <c r="E15977" s="1">
        <v>4</v>
      </c>
      <c r="F15977" s="62">
        <v>119.94</v>
      </c>
    </row>
    <row r="15978" spans="1:6" x14ac:dyDescent="0.35">
      <c r="A15978" s="1">
        <v>121</v>
      </c>
      <c r="B15978" s="1" t="s">
        <v>143</v>
      </c>
      <c r="C15978" s="218">
        <v>44920</v>
      </c>
      <c r="D15978" s="218">
        <v>44919</v>
      </c>
      <c r="E15978" s="1">
        <v>6</v>
      </c>
      <c r="F15978" s="62">
        <v>211.66</v>
      </c>
    </row>
    <row r="15979" spans="1:6" x14ac:dyDescent="0.35">
      <c r="A15979" s="1">
        <v>121</v>
      </c>
      <c r="B15979" s="1" t="s">
        <v>143</v>
      </c>
      <c r="C15979" s="218">
        <v>44920</v>
      </c>
      <c r="D15979" s="218">
        <v>44920</v>
      </c>
      <c r="E15979" s="1">
        <v>6</v>
      </c>
      <c r="F15979" s="62">
        <v>223.24</v>
      </c>
    </row>
    <row r="15980" spans="1:6" x14ac:dyDescent="0.35">
      <c r="A15980" s="1">
        <v>121</v>
      </c>
      <c r="B15980" s="1" t="s">
        <v>143</v>
      </c>
      <c r="C15980" s="218">
        <v>44921</v>
      </c>
      <c r="D15980" s="218">
        <v>44919</v>
      </c>
      <c r="E15980" s="1">
        <v>3</v>
      </c>
      <c r="F15980" s="62">
        <v>96.03</v>
      </c>
    </row>
    <row r="15981" spans="1:6" x14ac:dyDescent="0.35">
      <c r="A15981" s="1">
        <v>121</v>
      </c>
      <c r="B15981" s="1" t="s">
        <v>143</v>
      </c>
      <c r="C15981" s="218">
        <v>44921</v>
      </c>
      <c r="D15981" s="218">
        <v>44920</v>
      </c>
      <c r="E15981" s="1">
        <v>3</v>
      </c>
      <c r="F15981" s="62">
        <v>89.3</v>
      </c>
    </row>
    <row r="15982" spans="1:6" x14ac:dyDescent="0.35">
      <c r="A15982" s="1">
        <v>121</v>
      </c>
      <c r="B15982" s="1" t="s">
        <v>143</v>
      </c>
      <c r="C15982" s="218">
        <v>44921</v>
      </c>
      <c r="D15982" s="218">
        <v>44921</v>
      </c>
      <c r="E15982" s="1">
        <v>5</v>
      </c>
      <c r="F15982" s="62">
        <v>227.41</v>
      </c>
    </row>
    <row r="15983" spans="1:6" x14ac:dyDescent="0.35">
      <c r="A15983" s="1">
        <v>121</v>
      </c>
      <c r="B15983" s="1" t="s">
        <v>143</v>
      </c>
      <c r="C15983" s="218">
        <v>44922</v>
      </c>
      <c r="D15983" s="218">
        <v>44922</v>
      </c>
      <c r="E15983" s="1">
        <v>6</v>
      </c>
      <c r="F15983" s="62">
        <v>228.64</v>
      </c>
    </row>
    <row r="15984" spans="1:6" x14ac:dyDescent="0.35">
      <c r="A15984" s="1">
        <v>121</v>
      </c>
      <c r="B15984" s="1" t="s">
        <v>143</v>
      </c>
      <c r="C15984" s="218">
        <v>44924</v>
      </c>
      <c r="D15984" s="218">
        <v>44922</v>
      </c>
      <c r="E15984" s="1">
        <v>1</v>
      </c>
      <c r="F15984" s="62">
        <v>48.31</v>
      </c>
    </row>
    <row r="15985" spans="1:6" x14ac:dyDescent="0.35">
      <c r="A15985" s="1">
        <v>121</v>
      </c>
      <c r="B15985" s="1" t="s">
        <v>143</v>
      </c>
      <c r="C15985" s="218">
        <v>44924</v>
      </c>
      <c r="D15985" s="218">
        <v>44923</v>
      </c>
      <c r="E15985" s="1">
        <v>8</v>
      </c>
      <c r="F15985" s="62">
        <v>299.67</v>
      </c>
    </row>
    <row r="15986" spans="1:6" x14ac:dyDescent="0.35">
      <c r="A15986" s="1">
        <v>121</v>
      </c>
      <c r="B15986" s="1" t="s">
        <v>143</v>
      </c>
      <c r="C15986" s="218">
        <v>44924</v>
      </c>
      <c r="D15986" s="218">
        <v>44924</v>
      </c>
      <c r="E15986" s="1">
        <v>1</v>
      </c>
      <c r="F15986" s="62">
        <v>54.45</v>
      </c>
    </row>
    <row r="15987" spans="1:6" x14ac:dyDescent="0.35">
      <c r="A15987" s="1">
        <v>121</v>
      </c>
      <c r="B15987" s="1" t="s">
        <v>143</v>
      </c>
      <c r="C15987" s="218">
        <v>44925</v>
      </c>
      <c r="D15987" s="218">
        <v>44923</v>
      </c>
      <c r="E15987" s="1">
        <v>2</v>
      </c>
      <c r="F15987" s="62">
        <v>103.65</v>
      </c>
    </row>
    <row r="15988" spans="1:6" x14ac:dyDescent="0.35">
      <c r="A15988" s="1">
        <v>121</v>
      </c>
      <c r="B15988" s="1" t="s">
        <v>143</v>
      </c>
      <c r="C15988" s="218">
        <v>44925</v>
      </c>
      <c r="D15988" s="218">
        <v>44924</v>
      </c>
      <c r="E15988" s="1">
        <v>2</v>
      </c>
      <c r="F15988" s="62">
        <v>76.13</v>
      </c>
    </row>
    <row r="15989" spans="1:6" x14ac:dyDescent="0.35">
      <c r="A15989" s="1">
        <v>121</v>
      </c>
      <c r="B15989" s="1" t="s">
        <v>143</v>
      </c>
      <c r="C15989" s="218">
        <v>44925</v>
      </c>
      <c r="D15989" s="218">
        <v>44925</v>
      </c>
      <c r="E15989" s="1">
        <v>3</v>
      </c>
      <c r="F15989" s="62">
        <v>127.21</v>
      </c>
    </row>
    <row r="15990" spans="1:6" x14ac:dyDescent="0.35">
      <c r="A15990" s="1">
        <v>121</v>
      </c>
      <c r="B15990" s="1" t="s">
        <v>143</v>
      </c>
      <c r="C15990" s="218">
        <v>44926</v>
      </c>
      <c r="D15990" s="218">
        <v>44924</v>
      </c>
      <c r="E15990" s="1">
        <v>3</v>
      </c>
      <c r="F15990" s="62">
        <v>94.49</v>
      </c>
    </row>
    <row r="15991" spans="1:6" x14ac:dyDescent="0.35">
      <c r="A15991" s="1">
        <v>121</v>
      </c>
      <c r="B15991" s="1" t="s">
        <v>143</v>
      </c>
      <c r="C15991" s="218">
        <v>44926</v>
      </c>
      <c r="D15991" s="218">
        <v>44926</v>
      </c>
      <c r="E15991" s="1">
        <v>4</v>
      </c>
      <c r="F15991" s="62">
        <v>149.49</v>
      </c>
    </row>
    <row r="15992" spans="1:6" x14ac:dyDescent="0.35">
      <c r="A15992" s="1">
        <v>121</v>
      </c>
      <c r="B15992" s="1" t="s">
        <v>143</v>
      </c>
      <c r="C15992" s="218">
        <v>44928</v>
      </c>
      <c r="D15992" s="218">
        <v>44924</v>
      </c>
      <c r="E15992" s="1">
        <v>1</v>
      </c>
      <c r="F15992" s="62">
        <v>21.73</v>
      </c>
    </row>
    <row r="15993" spans="1:6" x14ac:dyDescent="0.35">
      <c r="A15993" s="1">
        <v>121</v>
      </c>
      <c r="B15993" s="1" t="s">
        <v>143</v>
      </c>
      <c r="C15993" s="218">
        <v>44928</v>
      </c>
      <c r="D15993" s="218">
        <v>44925</v>
      </c>
      <c r="E15993" s="1">
        <v>2</v>
      </c>
      <c r="F15993" s="62">
        <v>74.25</v>
      </c>
    </row>
    <row r="15994" spans="1:6" x14ac:dyDescent="0.35">
      <c r="A15994" s="1">
        <v>121</v>
      </c>
      <c r="B15994" s="1" t="s">
        <v>143</v>
      </c>
      <c r="C15994" s="218">
        <v>44928</v>
      </c>
      <c r="D15994" s="218">
        <v>44926</v>
      </c>
      <c r="E15994" s="1">
        <v>4</v>
      </c>
      <c r="F15994" s="62">
        <v>112.37</v>
      </c>
    </row>
    <row r="15995" spans="1:6" x14ac:dyDescent="0.35">
      <c r="A15995" s="1">
        <v>121</v>
      </c>
      <c r="B15995" s="1" t="s">
        <v>143</v>
      </c>
      <c r="C15995" s="218">
        <v>44928</v>
      </c>
      <c r="D15995" s="218">
        <v>44927</v>
      </c>
      <c r="E15995" s="1">
        <v>1</v>
      </c>
      <c r="F15995" s="62">
        <v>23.76</v>
      </c>
    </row>
    <row r="15996" spans="1:6" x14ac:dyDescent="0.35">
      <c r="A15996" s="1">
        <v>121</v>
      </c>
      <c r="B15996" s="1" t="s">
        <v>143</v>
      </c>
      <c r="C15996" s="218">
        <v>44929</v>
      </c>
      <c r="D15996" s="218">
        <v>44927</v>
      </c>
      <c r="E15996" s="1">
        <v>6</v>
      </c>
      <c r="F15996" s="62">
        <v>228.34</v>
      </c>
    </row>
    <row r="15997" spans="1:6" x14ac:dyDescent="0.35">
      <c r="A15997" s="1">
        <v>121</v>
      </c>
      <c r="B15997" s="1" t="s">
        <v>143</v>
      </c>
      <c r="C15997" s="218">
        <v>44929</v>
      </c>
      <c r="D15997" s="218">
        <v>44928</v>
      </c>
      <c r="E15997" s="1">
        <v>5</v>
      </c>
      <c r="F15997" s="62">
        <v>146.46</v>
      </c>
    </row>
    <row r="15998" spans="1:6" x14ac:dyDescent="0.35">
      <c r="A15998" s="1">
        <v>121</v>
      </c>
      <c r="B15998" s="1" t="s">
        <v>143</v>
      </c>
      <c r="C15998" s="218">
        <v>44929</v>
      </c>
      <c r="D15998" s="218">
        <v>44929</v>
      </c>
      <c r="E15998" s="1">
        <v>4</v>
      </c>
      <c r="F15998" s="62">
        <v>137.31</v>
      </c>
    </row>
    <row r="15999" spans="1:6" x14ac:dyDescent="0.35">
      <c r="A15999" s="1">
        <v>121</v>
      </c>
      <c r="B15999" s="1" t="s">
        <v>143</v>
      </c>
      <c r="C15999" s="218">
        <v>44930</v>
      </c>
      <c r="D15999" s="218">
        <v>44927</v>
      </c>
      <c r="E15999" s="1">
        <v>1</v>
      </c>
      <c r="F15999" s="62">
        <v>49.7</v>
      </c>
    </row>
    <row r="16000" spans="1:6" x14ac:dyDescent="0.35">
      <c r="A16000" s="1">
        <v>121</v>
      </c>
      <c r="B16000" s="1" t="s">
        <v>143</v>
      </c>
      <c r="C16000" s="218">
        <v>44930</v>
      </c>
      <c r="D16000" s="218">
        <v>44928</v>
      </c>
      <c r="E16000" s="1">
        <v>2</v>
      </c>
      <c r="F16000" s="62">
        <v>75.73</v>
      </c>
    </row>
    <row r="16001" spans="1:6" x14ac:dyDescent="0.35">
      <c r="A16001" s="1">
        <v>121</v>
      </c>
      <c r="B16001" s="1" t="s">
        <v>143</v>
      </c>
      <c r="C16001" s="218">
        <v>44930</v>
      </c>
      <c r="D16001" s="218">
        <v>44929</v>
      </c>
      <c r="E16001" s="1">
        <v>4</v>
      </c>
      <c r="F16001" s="62">
        <v>153.44</v>
      </c>
    </row>
    <row r="16002" spans="1:6" x14ac:dyDescent="0.35">
      <c r="A16002" s="1">
        <v>121</v>
      </c>
      <c r="B16002" s="1" t="s">
        <v>143</v>
      </c>
      <c r="C16002" s="218">
        <v>44930</v>
      </c>
      <c r="D16002" s="218">
        <v>44930</v>
      </c>
      <c r="E16002" s="1">
        <v>3</v>
      </c>
      <c r="F16002" s="62">
        <v>154.72999999999999</v>
      </c>
    </row>
    <row r="16003" spans="1:6" x14ac:dyDescent="0.35">
      <c r="A16003" s="1">
        <v>121</v>
      </c>
      <c r="B16003" s="1" t="s">
        <v>143</v>
      </c>
      <c r="C16003" s="218">
        <v>44931</v>
      </c>
      <c r="D16003" s="218">
        <v>44930</v>
      </c>
      <c r="E16003" s="1">
        <v>1</v>
      </c>
      <c r="F16003" s="62">
        <v>49.7</v>
      </c>
    </row>
    <row r="16004" spans="1:6" x14ac:dyDescent="0.35">
      <c r="A16004" s="1">
        <v>121</v>
      </c>
      <c r="B16004" s="1" t="s">
        <v>143</v>
      </c>
      <c r="C16004" s="218">
        <v>44931</v>
      </c>
      <c r="D16004" s="218">
        <v>44931</v>
      </c>
      <c r="E16004" s="1">
        <v>4</v>
      </c>
      <c r="F16004" s="62">
        <v>155.66999999999999</v>
      </c>
    </row>
    <row r="16005" spans="1:6" x14ac:dyDescent="0.35">
      <c r="A16005" s="1">
        <v>121</v>
      </c>
      <c r="B16005" s="1" t="s">
        <v>143</v>
      </c>
      <c r="C16005" s="218">
        <v>44933</v>
      </c>
      <c r="D16005" s="218">
        <v>44931</v>
      </c>
      <c r="E16005" s="1">
        <v>1</v>
      </c>
      <c r="F16005" s="62">
        <v>53.56</v>
      </c>
    </row>
    <row r="16006" spans="1:6" x14ac:dyDescent="0.35">
      <c r="A16006" s="1">
        <v>121</v>
      </c>
      <c r="B16006" s="1" t="s">
        <v>143</v>
      </c>
      <c r="C16006" s="218">
        <v>44933</v>
      </c>
      <c r="D16006" s="218">
        <v>44932</v>
      </c>
      <c r="E16006" s="1">
        <v>6</v>
      </c>
      <c r="F16006" s="62">
        <v>226.96</v>
      </c>
    </row>
    <row r="16007" spans="1:6" x14ac:dyDescent="0.35">
      <c r="A16007" s="1">
        <v>121</v>
      </c>
      <c r="B16007" s="1" t="s">
        <v>143</v>
      </c>
      <c r="C16007" s="218">
        <v>44933</v>
      </c>
      <c r="D16007" s="218">
        <v>44933</v>
      </c>
      <c r="E16007" s="1">
        <v>1</v>
      </c>
      <c r="F16007" s="62">
        <v>51.78</v>
      </c>
    </row>
    <row r="16008" spans="1:6" x14ac:dyDescent="0.35">
      <c r="A16008" s="1">
        <v>121</v>
      </c>
      <c r="B16008" s="1" t="s">
        <v>143</v>
      </c>
      <c r="C16008" s="218">
        <v>44934</v>
      </c>
      <c r="D16008" s="218">
        <v>44931</v>
      </c>
      <c r="E16008" s="1">
        <v>1</v>
      </c>
      <c r="F16008" s="62">
        <v>23.66</v>
      </c>
    </row>
    <row r="16009" spans="1:6" x14ac:dyDescent="0.35">
      <c r="A16009" s="1">
        <v>121</v>
      </c>
      <c r="B16009" s="1" t="s">
        <v>143</v>
      </c>
      <c r="C16009" s="218">
        <v>44934</v>
      </c>
      <c r="D16009" s="218">
        <v>44933</v>
      </c>
      <c r="E16009" s="1">
        <v>1</v>
      </c>
      <c r="F16009" s="62">
        <v>51.73</v>
      </c>
    </row>
    <row r="16010" spans="1:6" x14ac:dyDescent="0.35">
      <c r="A16010" s="1">
        <v>121</v>
      </c>
      <c r="B16010" s="1" t="s">
        <v>143</v>
      </c>
      <c r="C16010" s="218">
        <v>44934</v>
      </c>
      <c r="D16010" s="218">
        <v>44934</v>
      </c>
      <c r="E16010" s="1">
        <v>4</v>
      </c>
      <c r="F16010" s="62">
        <v>140.22999999999999</v>
      </c>
    </row>
    <row r="16011" spans="1:6" x14ac:dyDescent="0.35">
      <c r="A16011" s="1">
        <v>121</v>
      </c>
      <c r="B16011" s="1" t="s">
        <v>143</v>
      </c>
      <c r="C16011" s="218">
        <v>44935</v>
      </c>
      <c r="D16011" s="218">
        <v>44933</v>
      </c>
      <c r="E16011" s="1">
        <v>3</v>
      </c>
      <c r="F16011" s="62">
        <v>94.94</v>
      </c>
    </row>
    <row r="16012" spans="1:6" x14ac:dyDescent="0.35">
      <c r="A16012" s="1">
        <v>121</v>
      </c>
      <c r="B16012" s="1" t="s">
        <v>143</v>
      </c>
      <c r="C16012" s="218">
        <v>44935</v>
      </c>
      <c r="D16012" s="218">
        <v>44934</v>
      </c>
      <c r="E16012" s="1">
        <v>4</v>
      </c>
      <c r="F16012" s="62">
        <v>121.77</v>
      </c>
    </row>
    <row r="16013" spans="1:6" x14ac:dyDescent="0.35">
      <c r="A16013" s="1">
        <v>121</v>
      </c>
      <c r="B16013" s="1" t="s">
        <v>143</v>
      </c>
      <c r="C16013" s="218">
        <v>44936</v>
      </c>
      <c r="D16013" s="218">
        <v>44933</v>
      </c>
      <c r="E16013" s="1">
        <v>2</v>
      </c>
      <c r="F16013" s="62">
        <v>77.27</v>
      </c>
    </row>
    <row r="16014" spans="1:6" x14ac:dyDescent="0.35">
      <c r="A16014" s="1">
        <v>121</v>
      </c>
      <c r="B16014" s="1" t="s">
        <v>143</v>
      </c>
      <c r="C16014" s="218">
        <v>44936</v>
      </c>
      <c r="D16014" s="218">
        <v>44935</v>
      </c>
      <c r="E16014" s="1">
        <v>5</v>
      </c>
      <c r="F16014" s="62">
        <v>177.76</v>
      </c>
    </row>
    <row r="16015" spans="1:6" x14ac:dyDescent="0.35">
      <c r="A16015" s="1">
        <v>121</v>
      </c>
      <c r="B16015" s="1" t="s">
        <v>143</v>
      </c>
      <c r="C16015" s="218">
        <v>44937</v>
      </c>
      <c r="D16015" s="218">
        <v>44934</v>
      </c>
      <c r="E16015" s="1">
        <v>2</v>
      </c>
      <c r="F16015" s="62">
        <v>73.16</v>
      </c>
    </row>
    <row r="16016" spans="1:6" x14ac:dyDescent="0.35">
      <c r="A16016" s="1">
        <v>121</v>
      </c>
      <c r="B16016" s="1" t="s">
        <v>143</v>
      </c>
      <c r="C16016" s="218">
        <v>44937</v>
      </c>
      <c r="D16016" s="218">
        <v>44935</v>
      </c>
      <c r="E16016" s="1">
        <v>1</v>
      </c>
      <c r="F16016" s="62">
        <v>22.77</v>
      </c>
    </row>
    <row r="16017" spans="1:6" x14ac:dyDescent="0.35">
      <c r="A16017" s="1">
        <v>121</v>
      </c>
      <c r="B16017" s="1" t="s">
        <v>143</v>
      </c>
      <c r="C16017" s="218">
        <v>44937</v>
      </c>
      <c r="D16017" s="218">
        <v>44936</v>
      </c>
      <c r="E16017" s="1">
        <v>2</v>
      </c>
      <c r="F16017" s="62">
        <v>68.709999999999994</v>
      </c>
    </row>
    <row r="16018" spans="1:6" x14ac:dyDescent="0.35">
      <c r="A16018" s="1">
        <v>121</v>
      </c>
      <c r="B16018" s="1" t="s">
        <v>143</v>
      </c>
      <c r="C16018" s="218">
        <v>44937</v>
      </c>
      <c r="D16018" s="218">
        <v>44937</v>
      </c>
      <c r="E16018" s="1">
        <v>3</v>
      </c>
      <c r="F16018" s="62">
        <v>122.66</v>
      </c>
    </row>
    <row r="16019" spans="1:6" x14ac:dyDescent="0.35">
      <c r="A16019" s="1">
        <v>121</v>
      </c>
      <c r="B16019" s="1" t="s">
        <v>143</v>
      </c>
      <c r="C16019" s="218">
        <v>44938</v>
      </c>
      <c r="D16019" s="218">
        <v>44935</v>
      </c>
      <c r="E16019" s="1">
        <v>1</v>
      </c>
      <c r="F16019" s="62">
        <v>49.7</v>
      </c>
    </row>
    <row r="16020" spans="1:6" x14ac:dyDescent="0.35">
      <c r="A16020" s="1">
        <v>121</v>
      </c>
      <c r="B16020" s="1" t="s">
        <v>143</v>
      </c>
      <c r="C16020" s="218">
        <v>44938</v>
      </c>
      <c r="D16020" s="218">
        <v>44936</v>
      </c>
      <c r="E16020" s="1">
        <v>1</v>
      </c>
      <c r="F16020" s="62">
        <v>50.04</v>
      </c>
    </row>
    <row r="16021" spans="1:6" x14ac:dyDescent="0.35">
      <c r="A16021" s="1">
        <v>121</v>
      </c>
      <c r="B16021" s="1" t="s">
        <v>143</v>
      </c>
      <c r="C16021" s="218">
        <v>44938</v>
      </c>
      <c r="D16021" s="218">
        <v>44937</v>
      </c>
      <c r="E16021" s="1">
        <v>1</v>
      </c>
      <c r="F16021" s="62">
        <v>52.96</v>
      </c>
    </row>
    <row r="16022" spans="1:6" x14ac:dyDescent="0.35">
      <c r="A16022" s="1">
        <v>121</v>
      </c>
      <c r="B16022" s="1" t="s">
        <v>143</v>
      </c>
      <c r="C16022" s="218">
        <v>44938</v>
      </c>
      <c r="D16022" s="218">
        <v>44938</v>
      </c>
      <c r="E16022" s="1">
        <v>2</v>
      </c>
      <c r="F16022" s="62">
        <v>69.099999999999994</v>
      </c>
    </row>
    <row r="16023" spans="1:6" x14ac:dyDescent="0.35">
      <c r="A16023" s="1">
        <v>121</v>
      </c>
      <c r="B16023" s="1" t="s">
        <v>143</v>
      </c>
      <c r="C16023" s="218">
        <v>44939</v>
      </c>
      <c r="D16023" s="218">
        <v>44936</v>
      </c>
      <c r="E16023" s="1">
        <v>2</v>
      </c>
      <c r="F16023" s="62">
        <v>76.23</v>
      </c>
    </row>
    <row r="16024" spans="1:6" x14ac:dyDescent="0.35">
      <c r="A16024" s="1">
        <v>121</v>
      </c>
      <c r="B16024" s="1" t="s">
        <v>143</v>
      </c>
      <c r="C16024" s="218">
        <v>44939</v>
      </c>
      <c r="D16024" s="218">
        <v>44937</v>
      </c>
      <c r="E16024" s="1">
        <v>1</v>
      </c>
      <c r="F16024" s="62">
        <v>21.38</v>
      </c>
    </row>
    <row r="16025" spans="1:6" x14ac:dyDescent="0.35">
      <c r="A16025" s="1">
        <v>121</v>
      </c>
      <c r="B16025" s="1" t="s">
        <v>143</v>
      </c>
      <c r="C16025" s="218">
        <v>44939</v>
      </c>
      <c r="D16025" s="218">
        <v>44938</v>
      </c>
      <c r="E16025" s="1">
        <v>2</v>
      </c>
      <c r="F16025" s="62">
        <v>78.209999999999994</v>
      </c>
    </row>
    <row r="16026" spans="1:6" x14ac:dyDescent="0.35">
      <c r="A16026" s="1">
        <v>121</v>
      </c>
      <c r="B16026" s="1" t="s">
        <v>143</v>
      </c>
      <c r="C16026" s="218">
        <v>44939</v>
      </c>
      <c r="D16026" s="218">
        <v>44939</v>
      </c>
      <c r="E16026" s="1">
        <v>1</v>
      </c>
      <c r="F16026" s="62">
        <v>54.35</v>
      </c>
    </row>
    <row r="16027" spans="1:6" x14ac:dyDescent="0.35">
      <c r="A16027" s="1">
        <v>121</v>
      </c>
      <c r="B16027" s="1" t="s">
        <v>143</v>
      </c>
      <c r="C16027" s="218">
        <v>44940</v>
      </c>
      <c r="D16027" s="218">
        <v>44937</v>
      </c>
      <c r="E16027" s="1">
        <v>3</v>
      </c>
      <c r="F16027" s="62">
        <v>101.67</v>
      </c>
    </row>
    <row r="16028" spans="1:6" x14ac:dyDescent="0.35">
      <c r="A16028" s="1">
        <v>121</v>
      </c>
      <c r="B16028" s="1" t="s">
        <v>143</v>
      </c>
      <c r="C16028" s="218">
        <v>44940</v>
      </c>
      <c r="D16028" s="218">
        <v>44938</v>
      </c>
      <c r="E16028" s="1">
        <v>4</v>
      </c>
      <c r="F16028" s="62">
        <v>118.4</v>
      </c>
    </row>
    <row r="16029" spans="1:6" x14ac:dyDescent="0.35">
      <c r="A16029" s="1">
        <v>121</v>
      </c>
      <c r="B16029" s="1" t="s">
        <v>143</v>
      </c>
      <c r="C16029" s="218">
        <v>44940</v>
      </c>
      <c r="D16029" s="218">
        <v>44939</v>
      </c>
      <c r="E16029" s="1">
        <v>5</v>
      </c>
      <c r="F16029" s="62">
        <v>174.93</v>
      </c>
    </row>
    <row r="16030" spans="1:6" x14ac:dyDescent="0.35">
      <c r="A16030" s="1">
        <v>121</v>
      </c>
      <c r="B16030" s="1" t="s">
        <v>143</v>
      </c>
      <c r="C16030" s="218">
        <v>44940</v>
      </c>
      <c r="D16030" s="218">
        <v>44940</v>
      </c>
      <c r="E16030" s="1">
        <v>3</v>
      </c>
      <c r="F16030" s="62">
        <v>101.82</v>
      </c>
    </row>
    <row r="16031" spans="1:6" x14ac:dyDescent="0.35">
      <c r="A16031" s="1">
        <v>121</v>
      </c>
      <c r="B16031" s="1" t="s">
        <v>143</v>
      </c>
      <c r="C16031" s="218">
        <v>44942</v>
      </c>
      <c r="D16031" s="218">
        <v>44939</v>
      </c>
      <c r="E16031" s="1">
        <v>2</v>
      </c>
      <c r="F16031" s="62">
        <v>103.7</v>
      </c>
    </row>
    <row r="16032" spans="1:6" x14ac:dyDescent="0.35">
      <c r="A16032" s="1">
        <v>121</v>
      </c>
      <c r="B16032" s="1" t="s">
        <v>143</v>
      </c>
      <c r="C16032" s="218">
        <v>44942</v>
      </c>
      <c r="D16032" s="218">
        <v>44940</v>
      </c>
      <c r="E16032" s="1">
        <v>5</v>
      </c>
      <c r="F16032" s="62">
        <v>202.85</v>
      </c>
    </row>
    <row r="16033" spans="1:6" x14ac:dyDescent="0.35">
      <c r="A16033" s="1">
        <v>121</v>
      </c>
      <c r="B16033" s="1" t="s">
        <v>143</v>
      </c>
      <c r="C16033" s="218">
        <v>44942</v>
      </c>
      <c r="D16033" s="218">
        <v>44941</v>
      </c>
      <c r="E16033" s="1">
        <v>5</v>
      </c>
      <c r="F16033" s="62">
        <v>221.16</v>
      </c>
    </row>
    <row r="16034" spans="1:6" x14ac:dyDescent="0.35">
      <c r="A16034" s="1">
        <v>121</v>
      </c>
      <c r="B16034" s="1" t="s">
        <v>143</v>
      </c>
      <c r="C16034" s="218">
        <v>44942</v>
      </c>
      <c r="D16034" s="218">
        <v>44942</v>
      </c>
      <c r="E16034" s="1">
        <v>1</v>
      </c>
      <c r="F16034" s="62">
        <v>49.5</v>
      </c>
    </row>
    <row r="16035" spans="1:6" x14ac:dyDescent="0.35">
      <c r="A16035" s="1">
        <v>121</v>
      </c>
      <c r="B16035" s="1" t="s">
        <v>143</v>
      </c>
      <c r="C16035" s="218">
        <v>44943</v>
      </c>
      <c r="D16035" s="218">
        <v>44940</v>
      </c>
      <c r="E16035" s="1">
        <v>1</v>
      </c>
      <c r="F16035" s="62">
        <v>47.77</v>
      </c>
    </row>
    <row r="16036" spans="1:6" x14ac:dyDescent="0.35">
      <c r="A16036" s="1">
        <v>121</v>
      </c>
      <c r="B16036" s="1" t="s">
        <v>143</v>
      </c>
      <c r="C16036" s="218">
        <v>44943</v>
      </c>
      <c r="D16036" s="218">
        <v>44941</v>
      </c>
      <c r="E16036" s="1">
        <v>1</v>
      </c>
      <c r="F16036" s="62">
        <v>49.5</v>
      </c>
    </row>
    <row r="16037" spans="1:6" x14ac:dyDescent="0.35">
      <c r="A16037" s="1">
        <v>121</v>
      </c>
      <c r="B16037" s="1" t="s">
        <v>143</v>
      </c>
      <c r="C16037" s="218">
        <v>44943</v>
      </c>
      <c r="D16037" s="218">
        <v>44942</v>
      </c>
      <c r="E16037" s="1">
        <v>3</v>
      </c>
      <c r="F16037" s="62">
        <v>62.81</v>
      </c>
    </row>
    <row r="16038" spans="1:6" x14ac:dyDescent="0.35">
      <c r="A16038" s="1">
        <v>121</v>
      </c>
      <c r="B16038" s="1" t="s">
        <v>143</v>
      </c>
      <c r="C16038" s="218">
        <v>44943</v>
      </c>
      <c r="D16038" s="218">
        <v>44943</v>
      </c>
      <c r="E16038" s="1">
        <v>1</v>
      </c>
      <c r="F16038" s="62">
        <v>46.23</v>
      </c>
    </row>
    <row r="16039" spans="1:6" x14ac:dyDescent="0.35">
      <c r="A16039" s="1">
        <v>121</v>
      </c>
      <c r="B16039" s="1" t="s">
        <v>143</v>
      </c>
      <c r="C16039" s="218">
        <v>44944</v>
      </c>
      <c r="D16039" s="218">
        <v>44942</v>
      </c>
      <c r="E16039" s="1">
        <v>2</v>
      </c>
      <c r="F16039" s="62">
        <v>106.97</v>
      </c>
    </row>
    <row r="16040" spans="1:6" x14ac:dyDescent="0.35">
      <c r="A16040" s="1">
        <v>121</v>
      </c>
      <c r="B16040" s="1" t="s">
        <v>143</v>
      </c>
      <c r="C16040" s="218">
        <v>44944</v>
      </c>
      <c r="D16040" s="218">
        <v>44943</v>
      </c>
      <c r="E16040" s="1">
        <v>2</v>
      </c>
      <c r="F16040" s="62">
        <v>99.84</v>
      </c>
    </row>
    <row r="16041" spans="1:6" x14ac:dyDescent="0.35">
      <c r="A16041" s="1">
        <v>121</v>
      </c>
      <c r="B16041" s="1" t="s">
        <v>143</v>
      </c>
      <c r="C16041" s="218">
        <v>44945</v>
      </c>
      <c r="D16041" s="218">
        <v>44942</v>
      </c>
      <c r="E16041" s="1">
        <v>2</v>
      </c>
      <c r="F16041" s="62">
        <v>77.17</v>
      </c>
    </row>
    <row r="16042" spans="1:6" x14ac:dyDescent="0.35">
      <c r="A16042" s="1">
        <v>121</v>
      </c>
      <c r="B16042" s="1" t="s">
        <v>143</v>
      </c>
      <c r="C16042" s="218">
        <v>44945</v>
      </c>
      <c r="D16042" s="218">
        <v>44943</v>
      </c>
      <c r="E16042" s="1">
        <v>2</v>
      </c>
      <c r="F16042" s="62">
        <v>106.82</v>
      </c>
    </row>
    <row r="16043" spans="1:6" x14ac:dyDescent="0.35">
      <c r="A16043" s="1">
        <v>121</v>
      </c>
      <c r="B16043" s="1" t="s">
        <v>143</v>
      </c>
      <c r="C16043" s="218">
        <v>44945</v>
      </c>
      <c r="D16043" s="218">
        <v>44944</v>
      </c>
      <c r="E16043" s="1">
        <v>5</v>
      </c>
      <c r="F16043" s="62">
        <v>257.7</v>
      </c>
    </row>
    <row r="16044" spans="1:6" x14ac:dyDescent="0.35">
      <c r="A16044" s="1">
        <v>121</v>
      </c>
      <c r="B16044" s="1" t="s">
        <v>143</v>
      </c>
      <c r="C16044" s="218">
        <v>44945</v>
      </c>
      <c r="D16044" s="218">
        <v>44945</v>
      </c>
      <c r="E16044" s="1">
        <v>2</v>
      </c>
      <c r="F16044" s="62">
        <v>62.37</v>
      </c>
    </row>
    <row r="16045" spans="1:6" x14ac:dyDescent="0.35">
      <c r="A16045" s="1">
        <v>121</v>
      </c>
      <c r="B16045" s="1" t="s">
        <v>143</v>
      </c>
      <c r="C16045" s="218">
        <v>44947</v>
      </c>
      <c r="D16045" s="218">
        <v>44944</v>
      </c>
      <c r="E16045" s="1">
        <v>4</v>
      </c>
      <c r="F16045" s="62">
        <v>145.88</v>
      </c>
    </row>
    <row r="16046" spans="1:6" x14ac:dyDescent="0.35">
      <c r="A16046" s="1">
        <v>121</v>
      </c>
      <c r="B16046" s="1" t="s">
        <v>143</v>
      </c>
      <c r="C16046" s="218">
        <v>44947</v>
      </c>
      <c r="D16046" s="218">
        <v>44945</v>
      </c>
      <c r="E16046" s="1">
        <v>1</v>
      </c>
      <c r="F16046" s="62">
        <v>23.56</v>
      </c>
    </row>
    <row r="16047" spans="1:6" x14ac:dyDescent="0.35">
      <c r="A16047" s="1">
        <v>121</v>
      </c>
      <c r="B16047" s="1" t="s">
        <v>143</v>
      </c>
      <c r="C16047" s="218">
        <v>44947</v>
      </c>
      <c r="D16047" s="218">
        <v>44946</v>
      </c>
      <c r="E16047" s="1">
        <v>2</v>
      </c>
      <c r="F16047" s="62">
        <v>44.3</v>
      </c>
    </row>
    <row r="16048" spans="1:6" x14ac:dyDescent="0.35">
      <c r="A16048" s="1">
        <v>121</v>
      </c>
      <c r="B16048" s="1" t="s">
        <v>143</v>
      </c>
      <c r="C16048" s="218">
        <v>44947</v>
      </c>
      <c r="D16048" s="218">
        <v>44947</v>
      </c>
      <c r="E16048" s="1">
        <v>1</v>
      </c>
      <c r="F16048" s="62">
        <v>49.5</v>
      </c>
    </row>
    <row r="16049" spans="1:6" x14ac:dyDescent="0.35">
      <c r="A16049" s="1">
        <v>121</v>
      </c>
      <c r="B16049" s="1" t="s">
        <v>143</v>
      </c>
      <c r="C16049" s="218">
        <v>44948</v>
      </c>
      <c r="D16049" s="218">
        <v>44945</v>
      </c>
      <c r="E16049" s="1">
        <v>2</v>
      </c>
      <c r="F16049" s="62">
        <v>69.400000000000006</v>
      </c>
    </row>
    <row r="16050" spans="1:6" x14ac:dyDescent="0.35">
      <c r="A16050" s="1">
        <v>121</v>
      </c>
      <c r="B16050" s="1" t="s">
        <v>143</v>
      </c>
      <c r="C16050" s="218">
        <v>44948</v>
      </c>
      <c r="D16050" s="218">
        <v>44946</v>
      </c>
      <c r="E16050" s="1">
        <v>1</v>
      </c>
      <c r="F16050" s="62">
        <v>53.06</v>
      </c>
    </row>
    <row r="16051" spans="1:6" x14ac:dyDescent="0.35">
      <c r="A16051" s="1">
        <v>121</v>
      </c>
      <c r="B16051" s="1" t="s">
        <v>143</v>
      </c>
      <c r="C16051" s="218">
        <v>44948</v>
      </c>
      <c r="D16051" s="218">
        <v>44947</v>
      </c>
      <c r="E16051" s="1">
        <v>2</v>
      </c>
      <c r="F16051" s="62">
        <v>99</v>
      </c>
    </row>
    <row r="16052" spans="1:6" x14ac:dyDescent="0.35">
      <c r="A16052" s="1">
        <v>121</v>
      </c>
      <c r="B16052" s="1" t="s">
        <v>143</v>
      </c>
      <c r="C16052" s="218">
        <v>44950</v>
      </c>
      <c r="D16052" s="218">
        <v>44947</v>
      </c>
      <c r="E16052" s="1">
        <v>2</v>
      </c>
      <c r="F16052" s="62">
        <v>71.819999999999993</v>
      </c>
    </row>
    <row r="16053" spans="1:6" x14ac:dyDescent="0.35">
      <c r="A16053" s="1">
        <v>121</v>
      </c>
      <c r="B16053" s="1" t="s">
        <v>143</v>
      </c>
      <c r="C16053" s="218">
        <v>44950</v>
      </c>
      <c r="D16053" s="218">
        <v>44948</v>
      </c>
      <c r="E16053" s="1">
        <v>3</v>
      </c>
      <c r="F16053" s="62">
        <v>132.01</v>
      </c>
    </row>
    <row r="16054" spans="1:6" x14ac:dyDescent="0.35">
      <c r="A16054" s="1">
        <v>121</v>
      </c>
      <c r="B16054" s="1" t="s">
        <v>143</v>
      </c>
      <c r="C16054" s="218">
        <v>44950</v>
      </c>
      <c r="D16054" s="218">
        <v>44949</v>
      </c>
      <c r="E16054" s="1">
        <v>2</v>
      </c>
      <c r="F16054" s="62">
        <v>45.84</v>
      </c>
    </row>
    <row r="16055" spans="1:6" x14ac:dyDescent="0.35">
      <c r="A16055" s="1">
        <v>121</v>
      </c>
      <c r="B16055" s="1" t="s">
        <v>143</v>
      </c>
      <c r="C16055" s="218">
        <v>44951</v>
      </c>
      <c r="D16055" s="218">
        <v>44948</v>
      </c>
      <c r="E16055" s="1">
        <v>2</v>
      </c>
      <c r="F16055" s="62">
        <v>108.2</v>
      </c>
    </row>
    <row r="16056" spans="1:6" x14ac:dyDescent="0.35">
      <c r="A16056" s="1">
        <v>121</v>
      </c>
      <c r="B16056" s="1" t="s">
        <v>143</v>
      </c>
      <c r="C16056" s="218">
        <v>44951</v>
      </c>
      <c r="D16056" s="218">
        <v>44949</v>
      </c>
      <c r="E16056" s="1">
        <v>2</v>
      </c>
      <c r="F16056" s="62">
        <v>65.680000000000007</v>
      </c>
    </row>
    <row r="16057" spans="1:6" x14ac:dyDescent="0.35">
      <c r="A16057" s="1">
        <v>121</v>
      </c>
      <c r="B16057" s="1" t="s">
        <v>143</v>
      </c>
      <c r="C16057" s="218">
        <v>44951</v>
      </c>
      <c r="D16057" s="218">
        <v>44950</v>
      </c>
      <c r="E16057" s="1">
        <v>1</v>
      </c>
      <c r="F16057" s="62">
        <v>20.84</v>
      </c>
    </row>
    <row r="16058" spans="1:6" x14ac:dyDescent="0.35">
      <c r="A16058" s="1">
        <v>121</v>
      </c>
      <c r="B16058" s="1" t="s">
        <v>143</v>
      </c>
      <c r="C16058" s="218">
        <v>44951</v>
      </c>
      <c r="D16058" s="218">
        <v>44951</v>
      </c>
      <c r="E16058" s="1">
        <v>1</v>
      </c>
      <c r="F16058" s="62">
        <v>18.510000000000002</v>
      </c>
    </row>
    <row r="16059" spans="1:6" x14ac:dyDescent="0.35">
      <c r="A16059" s="1">
        <v>121</v>
      </c>
      <c r="B16059" s="1" t="s">
        <v>143</v>
      </c>
      <c r="C16059" s="218">
        <v>44952</v>
      </c>
      <c r="D16059" s="218">
        <v>44949</v>
      </c>
      <c r="E16059" s="1">
        <v>5</v>
      </c>
      <c r="F16059" s="62">
        <v>193.1</v>
      </c>
    </row>
    <row r="16060" spans="1:6" x14ac:dyDescent="0.35">
      <c r="A16060" s="1">
        <v>121</v>
      </c>
      <c r="B16060" s="1" t="s">
        <v>143</v>
      </c>
      <c r="C16060" s="218">
        <v>44952</v>
      </c>
      <c r="D16060" s="218">
        <v>44950</v>
      </c>
      <c r="E16060" s="1">
        <v>6</v>
      </c>
      <c r="F16060" s="62">
        <v>228.89</v>
      </c>
    </row>
    <row r="16061" spans="1:6" x14ac:dyDescent="0.35">
      <c r="A16061" s="1">
        <v>121</v>
      </c>
      <c r="B16061" s="1" t="s">
        <v>143</v>
      </c>
      <c r="C16061" s="218">
        <v>44952</v>
      </c>
      <c r="D16061" s="218">
        <v>44951</v>
      </c>
      <c r="E16061" s="1">
        <v>6</v>
      </c>
      <c r="F16061" s="62">
        <v>230.22</v>
      </c>
    </row>
    <row r="16062" spans="1:6" x14ac:dyDescent="0.35">
      <c r="A16062" s="1">
        <v>121</v>
      </c>
      <c r="B16062" s="1" t="s">
        <v>143</v>
      </c>
      <c r="C16062" s="218">
        <v>44952</v>
      </c>
      <c r="D16062" s="218">
        <v>44952</v>
      </c>
      <c r="E16062" s="1">
        <v>3</v>
      </c>
      <c r="F16062" s="62">
        <v>115.63</v>
      </c>
    </row>
    <row r="16063" spans="1:6" x14ac:dyDescent="0.35">
      <c r="A16063" s="1">
        <v>122</v>
      </c>
      <c r="B16063" s="1" t="s">
        <v>144</v>
      </c>
      <c r="C16063" s="218">
        <v>44909</v>
      </c>
      <c r="D16063" s="218">
        <v>44907</v>
      </c>
      <c r="E16063" s="1">
        <v>2</v>
      </c>
      <c r="F16063" s="62">
        <v>70.39</v>
      </c>
    </row>
    <row r="16064" spans="1:6" x14ac:dyDescent="0.35">
      <c r="A16064" s="1">
        <v>122</v>
      </c>
      <c r="B16064" s="1" t="s">
        <v>144</v>
      </c>
      <c r="C16064" s="218">
        <v>44909</v>
      </c>
      <c r="D16064" s="218">
        <v>44908</v>
      </c>
      <c r="E16064" s="1">
        <v>1</v>
      </c>
      <c r="F16064" s="62">
        <v>45.04</v>
      </c>
    </row>
    <row r="16065" spans="1:6" x14ac:dyDescent="0.35">
      <c r="A16065" s="1">
        <v>122</v>
      </c>
      <c r="B16065" s="1" t="s">
        <v>144</v>
      </c>
      <c r="C16065" s="218">
        <v>44909</v>
      </c>
      <c r="D16065" s="218">
        <v>44909</v>
      </c>
      <c r="E16065" s="1">
        <v>4</v>
      </c>
      <c r="F16065" s="62">
        <v>119.88</v>
      </c>
    </row>
    <row r="16066" spans="1:6" x14ac:dyDescent="0.35">
      <c r="A16066" s="1">
        <v>122</v>
      </c>
      <c r="B16066" s="1" t="s">
        <v>144</v>
      </c>
      <c r="C16066" s="218">
        <v>44915</v>
      </c>
      <c r="D16066" s="218">
        <v>44914</v>
      </c>
      <c r="E16066" s="1">
        <v>2</v>
      </c>
      <c r="F16066" s="62">
        <v>61.58</v>
      </c>
    </row>
    <row r="16067" spans="1:6" x14ac:dyDescent="0.35">
      <c r="A16067" s="1">
        <v>122</v>
      </c>
      <c r="B16067" s="1" t="s">
        <v>144</v>
      </c>
      <c r="C16067" s="218">
        <v>44915</v>
      </c>
      <c r="D16067" s="218">
        <v>44915</v>
      </c>
      <c r="E16067" s="1">
        <v>2</v>
      </c>
      <c r="F16067" s="62">
        <v>68.61</v>
      </c>
    </row>
    <row r="16068" spans="1:6" x14ac:dyDescent="0.35">
      <c r="A16068" s="1">
        <v>122</v>
      </c>
      <c r="B16068" s="1" t="s">
        <v>144</v>
      </c>
      <c r="C16068" s="218">
        <v>44917</v>
      </c>
      <c r="D16068" s="218">
        <v>44914</v>
      </c>
      <c r="E16068" s="1">
        <v>1</v>
      </c>
      <c r="F16068" s="62">
        <v>41.58</v>
      </c>
    </row>
    <row r="16069" spans="1:6" x14ac:dyDescent="0.35">
      <c r="A16069" s="1">
        <v>122</v>
      </c>
      <c r="B16069" s="1" t="s">
        <v>144</v>
      </c>
      <c r="C16069" s="218">
        <v>44917</v>
      </c>
      <c r="D16069" s="218">
        <v>44915</v>
      </c>
      <c r="E16069" s="1">
        <v>2</v>
      </c>
      <c r="F16069" s="62">
        <v>92.06</v>
      </c>
    </row>
    <row r="16070" spans="1:6" x14ac:dyDescent="0.35">
      <c r="A16070" s="1">
        <v>122</v>
      </c>
      <c r="B16070" s="1" t="s">
        <v>144</v>
      </c>
      <c r="C16070" s="218">
        <v>44917</v>
      </c>
      <c r="D16070" s="218">
        <v>44916</v>
      </c>
      <c r="E16070" s="1">
        <v>1</v>
      </c>
      <c r="F16070" s="62">
        <v>42.47</v>
      </c>
    </row>
    <row r="16071" spans="1:6" x14ac:dyDescent="0.35">
      <c r="A16071" s="1">
        <v>122</v>
      </c>
      <c r="B16071" s="1" t="s">
        <v>144</v>
      </c>
      <c r="C16071" s="218">
        <v>44917</v>
      </c>
      <c r="D16071" s="218">
        <v>44917</v>
      </c>
      <c r="E16071" s="1">
        <v>1</v>
      </c>
      <c r="F16071" s="62">
        <v>40.49</v>
      </c>
    </row>
    <row r="16072" spans="1:6" x14ac:dyDescent="0.35">
      <c r="A16072" s="1">
        <v>122</v>
      </c>
      <c r="B16072" s="1" t="s">
        <v>144</v>
      </c>
      <c r="C16072" s="218">
        <v>44919</v>
      </c>
      <c r="D16072" s="218">
        <v>44916</v>
      </c>
      <c r="E16072" s="1">
        <v>1</v>
      </c>
      <c r="F16072" s="62">
        <v>20.79</v>
      </c>
    </row>
    <row r="16073" spans="1:6" x14ac:dyDescent="0.35">
      <c r="A16073" s="1">
        <v>122</v>
      </c>
      <c r="B16073" s="1" t="s">
        <v>144</v>
      </c>
      <c r="C16073" s="218">
        <v>44919</v>
      </c>
      <c r="D16073" s="218">
        <v>44917</v>
      </c>
      <c r="E16073" s="1">
        <v>1</v>
      </c>
      <c r="F16073" s="62">
        <v>20.99</v>
      </c>
    </row>
    <row r="16074" spans="1:6" x14ac:dyDescent="0.35">
      <c r="A16074" s="1">
        <v>122</v>
      </c>
      <c r="B16074" s="1" t="s">
        <v>144</v>
      </c>
      <c r="C16074" s="218">
        <v>44919</v>
      </c>
      <c r="D16074" s="218">
        <v>44918</v>
      </c>
      <c r="E16074" s="1">
        <v>1</v>
      </c>
      <c r="F16074" s="62">
        <v>45.04</v>
      </c>
    </row>
    <row r="16075" spans="1:6" x14ac:dyDescent="0.35">
      <c r="A16075" s="1">
        <v>122</v>
      </c>
      <c r="B16075" s="1" t="s">
        <v>144</v>
      </c>
      <c r="C16075" s="218">
        <v>44921</v>
      </c>
      <c r="D16075" s="218">
        <v>44918</v>
      </c>
      <c r="E16075" s="1">
        <v>2</v>
      </c>
      <c r="F16075" s="62">
        <v>86.62</v>
      </c>
    </row>
    <row r="16076" spans="1:6" x14ac:dyDescent="0.35">
      <c r="A16076" s="1">
        <v>122</v>
      </c>
      <c r="B16076" s="1" t="s">
        <v>144</v>
      </c>
      <c r="C16076" s="218">
        <v>44921</v>
      </c>
      <c r="D16076" s="218">
        <v>44919</v>
      </c>
      <c r="E16076" s="1">
        <v>2</v>
      </c>
      <c r="F16076" s="62">
        <v>74.739999999999995</v>
      </c>
    </row>
    <row r="16077" spans="1:6" x14ac:dyDescent="0.35">
      <c r="A16077" s="1">
        <v>122</v>
      </c>
      <c r="B16077" s="1" t="s">
        <v>144</v>
      </c>
      <c r="C16077" s="218">
        <v>44921</v>
      </c>
      <c r="D16077" s="218">
        <v>44920</v>
      </c>
      <c r="E16077" s="1">
        <v>3</v>
      </c>
      <c r="F16077" s="62">
        <v>127.51</v>
      </c>
    </row>
    <row r="16078" spans="1:6" x14ac:dyDescent="0.35">
      <c r="A16078" s="1">
        <v>122</v>
      </c>
      <c r="B16078" s="1" t="s">
        <v>144</v>
      </c>
      <c r="C16078" s="218">
        <v>44921</v>
      </c>
      <c r="D16078" s="218">
        <v>44921</v>
      </c>
      <c r="E16078" s="1">
        <v>1</v>
      </c>
      <c r="F16078" s="62">
        <v>43.36</v>
      </c>
    </row>
    <row r="16079" spans="1:6" x14ac:dyDescent="0.35">
      <c r="A16079" s="1">
        <v>122</v>
      </c>
      <c r="B16079" s="1" t="s">
        <v>144</v>
      </c>
      <c r="C16079" s="218">
        <v>44922</v>
      </c>
      <c r="D16079" s="218">
        <v>44919</v>
      </c>
      <c r="E16079" s="1">
        <v>1</v>
      </c>
      <c r="F16079" s="62">
        <v>23.76</v>
      </c>
    </row>
    <row r="16080" spans="1:6" x14ac:dyDescent="0.35">
      <c r="A16080" s="1">
        <v>122</v>
      </c>
      <c r="B16080" s="1" t="s">
        <v>144</v>
      </c>
      <c r="C16080" s="218">
        <v>44922</v>
      </c>
      <c r="D16080" s="218">
        <v>44920</v>
      </c>
      <c r="E16080" s="1">
        <v>1</v>
      </c>
      <c r="F16080" s="62">
        <v>44.55</v>
      </c>
    </row>
    <row r="16081" spans="1:6" x14ac:dyDescent="0.35">
      <c r="A16081" s="1">
        <v>122</v>
      </c>
      <c r="B16081" s="1" t="s">
        <v>144</v>
      </c>
      <c r="C16081" s="218">
        <v>44922</v>
      </c>
      <c r="D16081" s="218">
        <v>44922</v>
      </c>
      <c r="E16081" s="1">
        <v>1</v>
      </c>
      <c r="F16081" s="62">
        <v>47.12</v>
      </c>
    </row>
    <row r="16082" spans="1:6" x14ac:dyDescent="0.35">
      <c r="A16082" s="1">
        <v>122</v>
      </c>
      <c r="B16082" s="1" t="s">
        <v>144</v>
      </c>
      <c r="C16082" s="218">
        <v>44924</v>
      </c>
      <c r="D16082" s="218">
        <v>44922</v>
      </c>
      <c r="E16082" s="1">
        <v>1</v>
      </c>
      <c r="F16082" s="62">
        <v>43.36</v>
      </c>
    </row>
    <row r="16083" spans="1:6" x14ac:dyDescent="0.35">
      <c r="A16083" s="1">
        <v>122</v>
      </c>
      <c r="B16083" s="1" t="s">
        <v>144</v>
      </c>
      <c r="C16083" s="218">
        <v>44924</v>
      </c>
      <c r="D16083" s="218">
        <v>44923</v>
      </c>
      <c r="E16083" s="1">
        <v>3</v>
      </c>
      <c r="F16083" s="62">
        <v>123.45</v>
      </c>
    </row>
    <row r="16084" spans="1:6" x14ac:dyDescent="0.35">
      <c r="A16084" s="1">
        <v>122</v>
      </c>
      <c r="B16084" s="1" t="s">
        <v>144</v>
      </c>
      <c r="C16084" s="218">
        <v>44925</v>
      </c>
      <c r="D16084" s="218">
        <v>44922</v>
      </c>
      <c r="E16084" s="1">
        <v>3</v>
      </c>
      <c r="F16084" s="62">
        <v>127.91</v>
      </c>
    </row>
    <row r="16085" spans="1:6" x14ac:dyDescent="0.35">
      <c r="A16085" s="1">
        <v>122</v>
      </c>
      <c r="B16085" s="1" t="s">
        <v>144</v>
      </c>
      <c r="C16085" s="218">
        <v>44925</v>
      </c>
      <c r="D16085" s="218">
        <v>44923</v>
      </c>
      <c r="E16085" s="1">
        <v>3</v>
      </c>
      <c r="F16085" s="62">
        <v>110.28</v>
      </c>
    </row>
    <row r="16086" spans="1:6" x14ac:dyDescent="0.35">
      <c r="A16086" s="1">
        <v>122</v>
      </c>
      <c r="B16086" s="1" t="s">
        <v>144</v>
      </c>
      <c r="C16086" s="218">
        <v>44925</v>
      </c>
      <c r="D16086" s="218">
        <v>44924</v>
      </c>
      <c r="E16086" s="1">
        <v>1</v>
      </c>
      <c r="F16086" s="62">
        <v>41.58</v>
      </c>
    </row>
    <row r="16087" spans="1:6" x14ac:dyDescent="0.35">
      <c r="A16087" s="1">
        <v>122</v>
      </c>
      <c r="B16087" s="1" t="s">
        <v>144</v>
      </c>
      <c r="C16087" s="218">
        <v>44925</v>
      </c>
      <c r="D16087" s="218">
        <v>44925</v>
      </c>
      <c r="E16087" s="1">
        <v>1</v>
      </c>
      <c r="F16087" s="62">
        <v>44.55</v>
      </c>
    </row>
    <row r="16088" spans="1:6" x14ac:dyDescent="0.35">
      <c r="A16088" s="1">
        <v>122</v>
      </c>
      <c r="B16088" s="1" t="s">
        <v>144</v>
      </c>
      <c r="C16088" s="218">
        <v>44927</v>
      </c>
      <c r="D16088" s="218">
        <v>44924</v>
      </c>
      <c r="E16088" s="1">
        <v>2</v>
      </c>
      <c r="F16088" s="62">
        <v>67.319999999999993</v>
      </c>
    </row>
    <row r="16089" spans="1:6" x14ac:dyDescent="0.35">
      <c r="A16089" s="1">
        <v>122</v>
      </c>
      <c r="B16089" s="1" t="s">
        <v>144</v>
      </c>
      <c r="C16089" s="218">
        <v>44927</v>
      </c>
      <c r="D16089" s="218">
        <v>44925</v>
      </c>
      <c r="E16089" s="1">
        <v>2</v>
      </c>
      <c r="F16089" s="62">
        <v>66.53</v>
      </c>
    </row>
    <row r="16090" spans="1:6" x14ac:dyDescent="0.35">
      <c r="A16090" s="1">
        <v>122</v>
      </c>
      <c r="B16090" s="1" t="s">
        <v>144</v>
      </c>
      <c r="C16090" s="218">
        <v>44927</v>
      </c>
      <c r="D16090" s="218">
        <v>44926</v>
      </c>
      <c r="E16090" s="1">
        <v>2</v>
      </c>
      <c r="F16090" s="62">
        <v>67.72</v>
      </c>
    </row>
    <row r="16091" spans="1:6" x14ac:dyDescent="0.35">
      <c r="A16091" s="1">
        <v>122</v>
      </c>
      <c r="B16091" s="1" t="s">
        <v>144</v>
      </c>
      <c r="C16091" s="218">
        <v>44927</v>
      </c>
      <c r="D16091" s="218">
        <v>44927</v>
      </c>
      <c r="E16091" s="1">
        <v>1</v>
      </c>
      <c r="F16091" s="62">
        <v>49.5</v>
      </c>
    </row>
    <row r="16092" spans="1:6" x14ac:dyDescent="0.35">
      <c r="A16092" s="1">
        <v>122</v>
      </c>
      <c r="B16092" s="1" t="s">
        <v>144</v>
      </c>
      <c r="C16092" s="218">
        <v>44928</v>
      </c>
      <c r="D16092" s="218">
        <v>44925</v>
      </c>
      <c r="E16092" s="1">
        <v>1</v>
      </c>
      <c r="F16092" s="62">
        <v>42.97</v>
      </c>
    </row>
    <row r="16093" spans="1:6" x14ac:dyDescent="0.35">
      <c r="A16093" s="1">
        <v>122</v>
      </c>
      <c r="B16093" s="1" t="s">
        <v>144</v>
      </c>
      <c r="C16093" s="218">
        <v>44928</v>
      </c>
      <c r="D16093" s="218">
        <v>44926</v>
      </c>
      <c r="E16093" s="1">
        <v>1</v>
      </c>
      <c r="F16093" s="62">
        <v>40.590000000000003</v>
      </c>
    </row>
    <row r="16094" spans="1:6" x14ac:dyDescent="0.35">
      <c r="A16094" s="1">
        <v>122</v>
      </c>
      <c r="B16094" s="1" t="s">
        <v>144</v>
      </c>
      <c r="C16094" s="218">
        <v>44929</v>
      </c>
      <c r="D16094" s="218">
        <v>44926</v>
      </c>
      <c r="E16094" s="1">
        <v>4</v>
      </c>
      <c r="F16094" s="62">
        <v>169.83</v>
      </c>
    </row>
    <row r="16095" spans="1:6" x14ac:dyDescent="0.35">
      <c r="A16095" s="1">
        <v>122</v>
      </c>
      <c r="B16095" s="1" t="s">
        <v>144</v>
      </c>
      <c r="C16095" s="218">
        <v>44929</v>
      </c>
      <c r="D16095" s="218">
        <v>44927</v>
      </c>
      <c r="E16095" s="1">
        <v>1</v>
      </c>
      <c r="F16095" s="62">
        <v>15.84</v>
      </c>
    </row>
    <row r="16096" spans="1:6" x14ac:dyDescent="0.35">
      <c r="A16096" s="1">
        <v>122</v>
      </c>
      <c r="B16096" s="1" t="s">
        <v>144</v>
      </c>
      <c r="C16096" s="218">
        <v>44929</v>
      </c>
      <c r="D16096" s="218">
        <v>44929</v>
      </c>
      <c r="E16096" s="1">
        <v>2</v>
      </c>
      <c r="F16096" s="62">
        <v>56.92</v>
      </c>
    </row>
    <row r="16097" spans="1:6" x14ac:dyDescent="0.35">
      <c r="A16097" s="1">
        <v>122</v>
      </c>
      <c r="B16097" s="1" t="s">
        <v>144</v>
      </c>
      <c r="C16097" s="218">
        <v>44930</v>
      </c>
      <c r="D16097" s="218">
        <v>44927</v>
      </c>
      <c r="E16097" s="1">
        <v>3</v>
      </c>
      <c r="F16097" s="62">
        <v>122.96</v>
      </c>
    </row>
    <row r="16098" spans="1:6" x14ac:dyDescent="0.35">
      <c r="A16098" s="1">
        <v>122</v>
      </c>
      <c r="B16098" s="1" t="s">
        <v>144</v>
      </c>
      <c r="C16098" s="218">
        <v>44930</v>
      </c>
      <c r="D16098" s="218">
        <v>44929</v>
      </c>
      <c r="E16098" s="1">
        <v>1</v>
      </c>
      <c r="F16098" s="62">
        <v>47.52</v>
      </c>
    </row>
    <row r="16099" spans="1:6" x14ac:dyDescent="0.35">
      <c r="A16099" s="1">
        <v>122</v>
      </c>
      <c r="B16099" s="1" t="s">
        <v>144</v>
      </c>
      <c r="C16099" s="218">
        <v>44931</v>
      </c>
      <c r="D16099" s="218">
        <v>44928</v>
      </c>
      <c r="E16099" s="1">
        <v>1</v>
      </c>
      <c r="F16099" s="62">
        <v>47.52</v>
      </c>
    </row>
    <row r="16100" spans="1:6" x14ac:dyDescent="0.35">
      <c r="A16100" s="1">
        <v>122</v>
      </c>
      <c r="B16100" s="1" t="s">
        <v>144</v>
      </c>
      <c r="C16100" s="218">
        <v>44931</v>
      </c>
      <c r="D16100" s="218">
        <v>44929</v>
      </c>
      <c r="E16100" s="1">
        <v>3</v>
      </c>
      <c r="F16100" s="62">
        <v>114.54</v>
      </c>
    </row>
    <row r="16101" spans="1:6" x14ac:dyDescent="0.35">
      <c r="A16101" s="1">
        <v>122</v>
      </c>
      <c r="B16101" s="1" t="s">
        <v>144</v>
      </c>
      <c r="C16101" s="218">
        <v>44932</v>
      </c>
      <c r="D16101" s="218">
        <v>44930</v>
      </c>
      <c r="E16101" s="1">
        <v>1</v>
      </c>
      <c r="F16101" s="62">
        <v>48.11</v>
      </c>
    </row>
    <row r="16102" spans="1:6" x14ac:dyDescent="0.35">
      <c r="A16102" s="1">
        <v>122</v>
      </c>
      <c r="B16102" s="1" t="s">
        <v>144</v>
      </c>
      <c r="C16102" s="218">
        <v>44932</v>
      </c>
      <c r="D16102" s="218">
        <v>44931</v>
      </c>
      <c r="E16102" s="1">
        <v>1</v>
      </c>
      <c r="F16102" s="62">
        <v>41.18</v>
      </c>
    </row>
    <row r="16103" spans="1:6" x14ac:dyDescent="0.35">
      <c r="A16103" s="1">
        <v>122</v>
      </c>
      <c r="B16103" s="1" t="s">
        <v>144</v>
      </c>
      <c r="C16103" s="218">
        <v>44932</v>
      </c>
      <c r="D16103" s="218">
        <v>44932</v>
      </c>
      <c r="E16103" s="1">
        <v>1</v>
      </c>
      <c r="F16103" s="62">
        <v>23.56</v>
      </c>
    </row>
    <row r="16104" spans="1:6" x14ac:dyDescent="0.35">
      <c r="A16104" s="1">
        <v>122</v>
      </c>
      <c r="B16104" s="1" t="s">
        <v>144</v>
      </c>
      <c r="C16104" s="218">
        <v>44933</v>
      </c>
      <c r="D16104" s="218">
        <v>44930</v>
      </c>
      <c r="E16104" s="1">
        <v>2</v>
      </c>
      <c r="F16104" s="62">
        <v>88.11</v>
      </c>
    </row>
    <row r="16105" spans="1:6" x14ac:dyDescent="0.35">
      <c r="A16105" s="1">
        <v>122</v>
      </c>
      <c r="B16105" s="1" t="s">
        <v>144</v>
      </c>
      <c r="C16105" s="218">
        <v>44933</v>
      </c>
      <c r="D16105" s="218">
        <v>44931</v>
      </c>
      <c r="E16105" s="1">
        <v>1</v>
      </c>
      <c r="F16105" s="62">
        <v>52.27</v>
      </c>
    </row>
    <row r="16106" spans="1:6" x14ac:dyDescent="0.35">
      <c r="A16106" s="1">
        <v>122</v>
      </c>
      <c r="B16106" s="1" t="s">
        <v>144</v>
      </c>
      <c r="C16106" s="218">
        <v>44933</v>
      </c>
      <c r="D16106" s="218">
        <v>44932</v>
      </c>
      <c r="E16106" s="1">
        <v>1</v>
      </c>
      <c r="F16106" s="62">
        <v>38.909999999999997</v>
      </c>
    </row>
    <row r="16107" spans="1:6" x14ac:dyDescent="0.35">
      <c r="A16107" s="1">
        <v>122</v>
      </c>
      <c r="B16107" s="1" t="s">
        <v>144</v>
      </c>
      <c r="C16107" s="218">
        <v>44933</v>
      </c>
      <c r="D16107" s="218">
        <v>44933</v>
      </c>
      <c r="E16107" s="1">
        <v>1</v>
      </c>
      <c r="F16107" s="62">
        <v>47.92</v>
      </c>
    </row>
    <row r="16108" spans="1:6" x14ac:dyDescent="0.35">
      <c r="A16108" s="1">
        <v>122</v>
      </c>
      <c r="B16108" s="1" t="s">
        <v>144</v>
      </c>
      <c r="C16108" s="218">
        <v>44934</v>
      </c>
      <c r="D16108" s="218">
        <v>44932</v>
      </c>
      <c r="E16108" s="1">
        <v>2</v>
      </c>
      <c r="F16108" s="62">
        <v>72.959999999999994</v>
      </c>
    </row>
    <row r="16109" spans="1:6" x14ac:dyDescent="0.35">
      <c r="A16109" s="1">
        <v>122</v>
      </c>
      <c r="B16109" s="1" t="s">
        <v>144</v>
      </c>
      <c r="C16109" s="218">
        <v>44934</v>
      </c>
      <c r="D16109" s="218">
        <v>44934</v>
      </c>
      <c r="E16109" s="1">
        <v>1</v>
      </c>
      <c r="F16109" s="62">
        <v>38.51</v>
      </c>
    </row>
    <row r="16110" spans="1:6" x14ac:dyDescent="0.35">
      <c r="A16110" s="1">
        <v>122</v>
      </c>
      <c r="B16110" s="1" t="s">
        <v>144</v>
      </c>
      <c r="C16110" s="218">
        <v>44935</v>
      </c>
      <c r="D16110" s="218">
        <v>44932</v>
      </c>
      <c r="E16110" s="1">
        <v>1</v>
      </c>
      <c r="F16110" s="62">
        <v>51.88</v>
      </c>
    </row>
    <row r="16111" spans="1:6" x14ac:dyDescent="0.35">
      <c r="A16111" s="1">
        <v>122</v>
      </c>
      <c r="B16111" s="1" t="s">
        <v>144</v>
      </c>
      <c r="C16111" s="218">
        <v>44935</v>
      </c>
      <c r="D16111" s="218">
        <v>44933</v>
      </c>
      <c r="E16111" s="1">
        <v>1</v>
      </c>
      <c r="F16111" s="62">
        <v>23.26</v>
      </c>
    </row>
    <row r="16112" spans="1:6" x14ac:dyDescent="0.35">
      <c r="A16112" s="1">
        <v>122</v>
      </c>
      <c r="B16112" s="1" t="s">
        <v>144</v>
      </c>
      <c r="C16112" s="218">
        <v>44935</v>
      </c>
      <c r="D16112" s="218">
        <v>44934</v>
      </c>
      <c r="E16112" s="1">
        <v>1</v>
      </c>
      <c r="F16112" s="62">
        <v>23.56</v>
      </c>
    </row>
    <row r="16113" spans="1:6" x14ac:dyDescent="0.35">
      <c r="A16113" s="1">
        <v>122</v>
      </c>
      <c r="B16113" s="1" t="s">
        <v>144</v>
      </c>
      <c r="C16113" s="218">
        <v>44936</v>
      </c>
      <c r="D16113" s="218">
        <v>44933</v>
      </c>
      <c r="E16113" s="1">
        <v>1</v>
      </c>
      <c r="F16113" s="62">
        <v>41.68</v>
      </c>
    </row>
    <row r="16114" spans="1:6" x14ac:dyDescent="0.35">
      <c r="A16114" s="1">
        <v>122</v>
      </c>
      <c r="B16114" s="1" t="s">
        <v>144</v>
      </c>
      <c r="C16114" s="218">
        <v>44936</v>
      </c>
      <c r="D16114" s="218">
        <v>44934</v>
      </c>
      <c r="E16114" s="1">
        <v>1</v>
      </c>
      <c r="F16114" s="62">
        <v>41.08</v>
      </c>
    </row>
    <row r="16115" spans="1:6" x14ac:dyDescent="0.35">
      <c r="A16115" s="1">
        <v>122</v>
      </c>
      <c r="B16115" s="1" t="s">
        <v>144</v>
      </c>
      <c r="C16115" s="218">
        <v>44936</v>
      </c>
      <c r="D16115" s="218">
        <v>44935</v>
      </c>
      <c r="E16115" s="1">
        <v>1</v>
      </c>
      <c r="F16115" s="62">
        <v>48.01</v>
      </c>
    </row>
    <row r="16116" spans="1:6" x14ac:dyDescent="0.35">
      <c r="A16116" s="1">
        <v>122</v>
      </c>
      <c r="B16116" s="1" t="s">
        <v>144</v>
      </c>
      <c r="C16116" s="218">
        <v>44937</v>
      </c>
      <c r="D16116" s="218">
        <v>44936</v>
      </c>
      <c r="E16116" s="1">
        <v>3</v>
      </c>
      <c r="F16116" s="62">
        <v>128.69999999999999</v>
      </c>
    </row>
    <row r="16117" spans="1:6" x14ac:dyDescent="0.35">
      <c r="A16117" s="1">
        <v>122</v>
      </c>
      <c r="B16117" s="1" t="s">
        <v>144</v>
      </c>
      <c r="C16117" s="218">
        <v>44937</v>
      </c>
      <c r="D16117" s="218">
        <v>44937</v>
      </c>
      <c r="E16117" s="1">
        <v>1</v>
      </c>
      <c r="F16117" s="62">
        <v>44.55</v>
      </c>
    </row>
    <row r="16118" spans="1:6" x14ac:dyDescent="0.35">
      <c r="A16118" s="1">
        <v>122</v>
      </c>
      <c r="B16118" s="1" t="s">
        <v>144</v>
      </c>
      <c r="C16118" s="218">
        <v>44938</v>
      </c>
      <c r="D16118" s="218">
        <v>44935</v>
      </c>
      <c r="E16118" s="1">
        <v>2</v>
      </c>
      <c r="F16118" s="62">
        <v>95.14</v>
      </c>
    </row>
    <row r="16119" spans="1:6" x14ac:dyDescent="0.35">
      <c r="A16119" s="1">
        <v>122</v>
      </c>
      <c r="B16119" s="1" t="s">
        <v>144</v>
      </c>
      <c r="C16119" s="218">
        <v>44938</v>
      </c>
      <c r="D16119" s="218">
        <v>44937</v>
      </c>
      <c r="E16119" s="1">
        <v>1</v>
      </c>
      <c r="F16119" s="62">
        <v>50.29</v>
      </c>
    </row>
    <row r="16120" spans="1:6" x14ac:dyDescent="0.35">
      <c r="A16120" s="1">
        <v>122</v>
      </c>
      <c r="B16120" s="1" t="s">
        <v>144</v>
      </c>
      <c r="C16120" s="218">
        <v>44938</v>
      </c>
      <c r="D16120" s="218">
        <v>44938</v>
      </c>
      <c r="E16120" s="1">
        <v>2</v>
      </c>
      <c r="F16120" s="62">
        <v>98.99</v>
      </c>
    </row>
    <row r="16121" spans="1:6" x14ac:dyDescent="0.35">
      <c r="A16121" s="1">
        <v>122</v>
      </c>
      <c r="B16121" s="1" t="s">
        <v>144</v>
      </c>
      <c r="C16121" s="218">
        <v>44940</v>
      </c>
      <c r="D16121" s="218">
        <v>44938</v>
      </c>
      <c r="E16121" s="1">
        <v>1</v>
      </c>
      <c r="F16121" s="62">
        <v>47.52</v>
      </c>
    </row>
    <row r="16122" spans="1:6" x14ac:dyDescent="0.35">
      <c r="A16122" s="1">
        <v>122</v>
      </c>
      <c r="B16122" s="1" t="s">
        <v>144</v>
      </c>
      <c r="C16122" s="218">
        <v>44940</v>
      </c>
      <c r="D16122" s="218">
        <v>44939</v>
      </c>
      <c r="E16122" s="1">
        <v>3</v>
      </c>
      <c r="F16122" s="62">
        <v>115.52</v>
      </c>
    </row>
    <row r="16123" spans="1:6" x14ac:dyDescent="0.35">
      <c r="A16123" s="1">
        <v>122</v>
      </c>
      <c r="B16123" s="1" t="s">
        <v>144</v>
      </c>
      <c r="C16123" s="218">
        <v>44942</v>
      </c>
      <c r="D16123" s="218">
        <v>44939</v>
      </c>
      <c r="E16123" s="1">
        <v>1</v>
      </c>
      <c r="F16123" s="62">
        <v>49.5</v>
      </c>
    </row>
    <row r="16124" spans="1:6" x14ac:dyDescent="0.35">
      <c r="A16124" s="1">
        <v>122</v>
      </c>
      <c r="B16124" s="1" t="s">
        <v>144</v>
      </c>
      <c r="C16124" s="218">
        <v>44942</v>
      </c>
      <c r="D16124" s="218">
        <v>44942</v>
      </c>
      <c r="E16124" s="1">
        <v>1</v>
      </c>
      <c r="F16124" s="62">
        <v>31.09</v>
      </c>
    </row>
    <row r="16125" spans="1:6" x14ac:dyDescent="0.35">
      <c r="A16125" s="1">
        <v>122</v>
      </c>
      <c r="B16125" s="1" t="s">
        <v>144</v>
      </c>
      <c r="C16125" s="218">
        <v>44943</v>
      </c>
      <c r="D16125" s="218">
        <v>44941</v>
      </c>
      <c r="E16125" s="1">
        <v>2</v>
      </c>
      <c r="F16125" s="62">
        <v>97.02</v>
      </c>
    </row>
    <row r="16126" spans="1:6" x14ac:dyDescent="0.35">
      <c r="A16126" s="1">
        <v>122</v>
      </c>
      <c r="B16126" s="1" t="s">
        <v>144</v>
      </c>
      <c r="C16126" s="218">
        <v>44943</v>
      </c>
      <c r="D16126" s="218">
        <v>44942</v>
      </c>
      <c r="E16126" s="1">
        <v>1</v>
      </c>
      <c r="F16126" s="62">
        <v>19.5</v>
      </c>
    </row>
    <row r="16127" spans="1:6" x14ac:dyDescent="0.35">
      <c r="A16127" s="1">
        <v>122</v>
      </c>
      <c r="B16127" s="1" t="s">
        <v>144</v>
      </c>
      <c r="C16127" s="218">
        <v>44943</v>
      </c>
      <c r="D16127" s="218">
        <v>44943</v>
      </c>
      <c r="E16127" s="1">
        <v>1</v>
      </c>
      <c r="F16127" s="62">
        <v>48.51</v>
      </c>
    </row>
    <row r="16128" spans="1:6" x14ac:dyDescent="0.35">
      <c r="A16128" s="1">
        <v>122</v>
      </c>
      <c r="B16128" s="1" t="s">
        <v>144</v>
      </c>
      <c r="C16128" s="218">
        <v>44944</v>
      </c>
      <c r="D16128" s="218">
        <v>44942</v>
      </c>
      <c r="E16128" s="1">
        <v>2</v>
      </c>
      <c r="F16128" s="62">
        <v>95.34</v>
      </c>
    </row>
    <row r="16129" spans="1:6" x14ac:dyDescent="0.35">
      <c r="A16129" s="1">
        <v>122</v>
      </c>
      <c r="B16129" s="1" t="s">
        <v>144</v>
      </c>
      <c r="C16129" s="218">
        <v>44944</v>
      </c>
      <c r="D16129" s="218">
        <v>44943</v>
      </c>
      <c r="E16129" s="1">
        <v>1</v>
      </c>
      <c r="F16129" s="62">
        <v>42.87</v>
      </c>
    </row>
    <row r="16130" spans="1:6" x14ac:dyDescent="0.35">
      <c r="A16130" s="1">
        <v>122</v>
      </c>
      <c r="B16130" s="1" t="s">
        <v>144</v>
      </c>
      <c r="C16130" s="218">
        <v>44944</v>
      </c>
      <c r="D16130" s="218">
        <v>44944</v>
      </c>
      <c r="E16130" s="1">
        <v>2</v>
      </c>
      <c r="F16130" s="62">
        <v>95.53</v>
      </c>
    </row>
    <row r="16131" spans="1:6" x14ac:dyDescent="0.35">
      <c r="A16131" s="1">
        <v>122</v>
      </c>
      <c r="B16131" s="1" t="s">
        <v>144</v>
      </c>
      <c r="C16131" s="218">
        <v>44945</v>
      </c>
      <c r="D16131" s="218">
        <v>44943</v>
      </c>
      <c r="E16131" s="1">
        <v>1</v>
      </c>
      <c r="F16131" s="62">
        <v>23.76</v>
      </c>
    </row>
    <row r="16132" spans="1:6" x14ac:dyDescent="0.35">
      <c r="A16132" s="1">
        <v>122</v>
      </c>
      <c r="B16132" s="1" t="s">
        <v>144</v>
      </c>
      <c r="C16132" s="218">
        <v>44945</v>
      </c>
      <c r="D16132" s="218">
        <v>44944</v>
      </c>
      <c r="E16132" s="1">
        <v>1</v>
      </c>
      <c r="F16132" s="62">
        <v>23.71</v>
      </c>
    </row>
    <row r="16133" spans="1:6" x14ac:dyDescent="0.35">
      <c r="A16133" s="1">
        <v>122</v>
      </c>
      <c r="B16133" s="1" t="s">
        <v>144</v>
      </c>
      <c r="C16133" s="218">
        <v>44945</v>
      </c>
      <c r="D16133" s="218">
        <v>44945</v>
      </c>
      <c r="E16133" s="1">
        <v>1</v>
      </c>
      <c r="F16133" s="62">
        <v>19.3</v>
      </c>
    </row>
    <row r="16134" spans="1:6" x14ac:dyDescent="0.35">
      <c r="A16134" s="1">
        <v>122</v>
      </c>
      <c r="B16134" s="1" t="s">
        <v>144</v>
      </c>
      <c r="C16134" s="218">
        <v>44947</v>
      </c>
      <c r="D16134" s="218">
        <v>44945</v>
      </c>
      <c r="E16134" s="1">
        <v>1</v>
      </c>
      <c r="F16134" s="62">
        <v>54.4</v>
      </c>
    </row>
    <row r="16135" spans="1:6" x14ac:dyDescent="0.35">
      <c r="A16135" s="1">
        <v>122</v>
      </c>
      <c r="B16135" s="1" t="s">
        <v>144</v>
      </c>
      <c r="C16135" s="218">
        <v>44947</v>
      </c>
      <c r="D16135" s="218">
        <v>44947</v>
      </c>
      <c r="E16135" s="1">
        <v>3</v>
      </c>
      <c r="F16135" s="62">
        <v>83.1</v>
      </c>
    </row>
    <row r="16136" spans="1:6" x14ac:dyDescent="0.35">
      <c r="A16136" s="1">
        <v>122</v>
      </c>
      <c r="B16136" s="1" t="s">
        <v>144</v>
      </c>
      <c r="C16136" s="218">
        <v>44948</v>
      </c>
      <c r="D16136" s="218">
        <v>44946</v>
      </c>
      <c r="E16136" s="1">
        <v>1</v>
      </c>
      <c r="F16136" s="62">
        <v>45.34</v>
      </c>
    </row>
    <row r="16137" spans="1:6" x14ac:dyDescent="0.35">
      <c r="A16137" s="1">
        <v>122</v>
      </c>
      <c r="B16137" s="1" t="s">
        <v>144</v>
      </c>
      <c r="C16137" s="218">
        <v>44948</v>
      </c>
      <c r="D16137" s="218">
        <v>44947</v>
      </c>
      <c r="E16137" s="1">
        <v>1</v>
      </c>
      <c r="F16137" s="62">
        <v>54.4</v>
      </c>
    </row>
    <row r="16138" spans="1:6" x14ac:dyDescent="0.35">
      <c r="A16138" s="1">
        <v>122</v>
      </c>
      <c r="B16138" s="1" t="s">
        <v>144</v>
      </c>
      <c r="C16138" s="218">
        <v>44949</v>
      </c>
      <c r="D16138" s="218">
        <v>44947</v>
      </c>
      <c r="E16138" s="1">
        <v>1</v>
      </c>
      <c r="F16138" s="62">
        <v>54.45</v>
      </c>
    </row>
    <row r="16139" spans="1:6" x14ac:dyDescent="0.35">
      <c r="A16139" s="1">
        <v>122</v>
      </c>
      <c r="B16139" s="1" t="s">
        <v>144</v>
      </c>
      <c r="C16139" s="218">
        <v>44949</v>
      </c>
      <c r="D16139" s="218">
        <v>44948</v>
      </c>
      <c r="E16139" s="1">
        <v>1</v>
      </c>
      <c r="F16139" s="62">
        <v>23.76</v>
      </c>
    </row>
    <row r="16140" spans="1:6" x14ac:dyDescent="0.35">
      <c r="A16140" s="1">
        <v>122</v>
      </c>
      <c r="B16140" s="1" t="s">
        <v>144</v>
      </c>
      <c r="C16140" s="218">
        <v>44950</v>
      </c>
      <c r="D16140" s="218">
        <v>44948</v>
      </c>
      <c r="E16140" s="1">
        <v>2</v>
      </c>
      <c r="F16140" s="62">
        <v>78.16</v>
      </c>
    </row>
    <row r="16141" spans="1:6" x14ac:dyDescent="0.35">
      <c r="A16141" s="1">
        <v>122</v>
      </c>
      <c r="B16141" s="1" t="s">
        <v>144</v>
      </c>
      <c r="C16141" s="218">
        <v>44951</v>
      </c>
      <c r="D16141" s="218">
        <v>44948</v>
      </c>
      <c r="E16141" s="1">
        <v>1</v>
      </c>
      <c r="F16141" s="62">
        <v>54.4</v>
      </c>
    </row>
    <row r="16142" spans="1:6" x14ac:dyDescent="0.35">
      <c r="A16142" s="1">
        <v>122</v>
      </c>
      <c r="B16142" s="1" t="s">
        <v>144</v>
      </c>
      <c r="C16142" s="218">
        <v>44951</v>
      </c>
      <c r="D16142" s="218">
        <v>44949</v>
      </c>
      <c r="E16142" s="1">
        <v>1</v>
      </c>
      <c r="F16142" s="62">
        <v>54.4</v>
      </c>
    </row>
    <row r="16143" spans="1:6" x14ac:dyDescent="0.35">
      <c r="A16143" s="1">
        <v>122</v>
      </c>
      <c r="B16143" s="1" t="s">
        <v>144</v>
      </c>
      <c r="C16143" s="218">
        <v>44952</v>
      </c>
      <c r="D16143" s="218">
        <v>44950</v>
      </c>
      <c r="E16143" s="1">
        <v>1</v>
      </c>
      <c r="F16143" s="62">
        <v>40.590000000000003</v>
      </c>
    </row>
    <row r="16144" spans="1:6" x14ac:dyDescent="0.35">
      <c r="A16144" s="1">
        <v>122</v>
      </c>
      <c r="B16144" s="1" t="s">
        <v>144</v>
      </c>
      <c r="C16144" s="218">
        <v>44952</v>
      </c>
      <c r="D16144" s="218">
        <v>44951</v>
      </c>
      <c r="E16144" s="1">
        <v>2</v>
      </c>
      <c r="F16144" s="62">
        <v>108.85</v>
      </c>
    </row>
    <row r="16145" spans="1:6" x14ac:dyDescent="0.35">
      <c r="A16145" s="1">
        <v>122</v>
      </c>
      <c r="B16145" s="1" t="s">
        <v>144</v>
      </c>
      <c r="C16145" s="218">
        <v>44952</v>
      </c>
      <c r="D16145" s="218">
        <v>44952</v>
      </c>
      <c r="E16145" s="1">
        <v>2</v>
      </c>
      <c r="F16145" s="62">
        <v>94</v>
      </c>
    </row>
    <row r="16146" spans="1:6" x14ac:dyDescent="0.35">
      <c r="A16146" s="1">
        <v>123</v>
      </c>
      <c r="B16146" s="1" t="s">
        <v>145</v>
      </c>
      <c r="C16146" s="218">
        <v>44880</v>
      </c>
      <c r="D16146" s="218">
        <v>44878</v>
      </c>
      <c r="E16146" s="1">
        <v>5</v>
      </c>
      <c r="F16146" s="62">
        <v>128.75</v>
      </c>
    </row>
    <row r="16147" spans="1:6" x14ac:dyDescent="0.35">
      <c r="A16147" s="1">
        <v>123</v>
      </c>
      <c r="B16147" s="1" t="s">
        <v>145</v>
      </c>
      <c r="C16147" s="218">
        <v>44880</v>
      </c>
      <c r="D16147" s="218">
        <v>44879</v>
      </c>
      <c r="E16147" s="1">
        <v>4</v>
      </c>
      <c r="F16147" s="62">
        <v>92.31</v>
      </c>
    </row>
    <row r="16148" spans="1:6" x14ac:dyDescent="0.35">
      <c r="A16148" s="1">
        <v>123</v>
      </c>
      <c r="B16148" s="1" t="s">
        <v>145</v>
      </c>
      <c r="C16148" s="218">
        <v>44880</v>
      </c>
      <c r="D16148" s="218">
        <v>44880</v>
      </c>
      <c r="E16148" s="1">
        <v>1</v>
      </c>
      <c r="F16148" s="62">
        <v>46.83</v>
      </c>
    </row>
    <row r="16149" spans="1:6" x14ac:dyDescent="0.35">
      <c r="A16149" s="1">
        <v>123</v>
      </c>
      <c r="B16149" s="1" t="s">
        <v>145</v>
      </c>
      <c r="C16149" s="218">
        <v>44881</v>
      </c>
      <c r="D16149" s="218">
        <v>44878</v>
      </c>
      <c r="E16149" s="1">
        <v>4</v>
      </c>
      <c r="F16149" s="62">
        <v>133.35</v>
      </c>
    </row>
    <row r="16150" spans="1:6" x14ac:dyDescent="0.35">
      <c r="A16150" s="1">
        <v>123</v>
      </c>
      <c r="B16150" s="1" t="s">
        <v>145</v>
      </c>
      <c r="C16150" s="218">
        <v>44881</v>
      </c>
      <c r="D16150" s="218">
        <v>44879</v>
      </c>
      <c r="E16150" s="1">
        <v>6</v>
      </c>
      <c r="F16150" s="62">
        <v>168.49</v>
      </c>
    </row>
    <row r="16151" spans="1:6" x14ac:dyDescent="0.35">
      <c r="A16151" s="1">
        <v>123</v>
      </c>
      <c r="B16151" s="1" t="s">
        <v>145</v>
      </c>
      <c r="C16151" s="218">
        <v>44881</v>
      </c>
      <c r="D16151" s="218">
        <v>44880</v>
      </c>
      <c r="E16151" s="1">
        <v>3</v>
      </c>
      <c r="F16151" s="62">
        <v>67.319999999999993</v>
      </c>
    </row>
    <row r="16152" spans="1:6" x14ac:dyDescent="0.35">
      <c r="A16152" s="1">
        <v>123</v>
      </c>
      <c r="B16152" s="1" t="s">
        <v>145</v>
      </c>
      <c r="C16152" s="218">
        <v>44881</v>
      </c>
      <c r="D16152" s="218">
        <v>44881</v>
      </c>
      <c r="E16152" s="1">
        <v>1</v>
      </c>
      <c r="F16152" s="62">
        <v>52.37</v>
      </c>
    </row>
    <row r="16153" spans="1:6" x14ac:dyDescent="0.35">
      <c r="A16153" s="1">
        <v>123</v>
      </c>
      <c r="B16153" s="1" t="s">
        <v>145</v>
      </c>
      <c r="C16153" s="218">
        <v>44883</v>
      </c>
      <c r="D16153" s="218">
        <v>44878</v>
      </c>
      <c r="E16153" s="1">
        <v>8</v>
      </c>
      <c r="F16153" s="62">
        <v>265.91000000000003</v>
      </c>
    </row>
    <row r="16154" spans="1:6" x14ac:dyDescent="0.35">
      <c r="A16154" s="1">
        <v>123</v>
      </c>
      <c r="B16154" s="1" t="s">
        <v>145</v>
      </c>
      <c r="C16154" s="218">
        <v>44883</v>
      </c>
      <c r="D16154" s="218">
        <v>44879</v>
      </c>
      <c r="E16154" s="1">
        <v>5</v>
      </c>
      <c r="F16154" s="62">
        <v>116.47</v>
      </c>
    </row>
    <row r="16155" spans="1:6" x14ac:dyDescent="0.35">
      <c r="A16155" s="1">
        <v>123</v>
      </c>
      <c r="B16155" s="1" t="s">
        <v>145</v>
      </c>
      <c r="C16155" s="218">
        <v>44883</v>
      </c>
      <c r="D16155" s="218">
        <v>44880</v>
      </c>
      <c r="E16155" s="1">
        <v>2</v>
      </c>
      <c r="F16155" s="62">
        <v>75.040000000000006</v>
      </c>
    </row>
    <row r="16156" spans="1:6" x14ac:dyDescent="0.35">
      <c r="A16156" s="1">
        <v>123</v>
      </c>
      <c r="B16156" s="1" t="s">
        <v>145</v>
      </c>
      <c r="C16156" s="218">
        <v>44883</v>
      </c>
      <c r="D16156" s="218">
        <v>44881</v>
      </c>
      <c r="E16156" s="1">
        <v>1</v>
      </c>
      <c r="F16156" s="62">
        <v>52.17</v>
      </c>
    </row>
    <row r="16157" spans="1:6" x14ac:dyDescent="0.35">
      <c r="A16157" s="1">
        <v>123</v>
      </c>
      <c r="B16157" s="1" t="s">
        <v>145</v>
      </c>
      <c r="C16157" s="218">
        <v>44884</v>
      </c>
      <c r="D16157" s="218">
        <v>44878</v>
      </c>
      <c r="E16157" s="1">
        <v>1</v>
      </c>
      <c r="F16157" s="62">
        <v>23.56</v>
      </c>
    </row>
    <row r="16158" spans="1:6" x14ac:dyDescent="0.35">
      <c r="A16158" s="1">
        <v>123</v>
      </c>
      <c r="B16158" s="1" t="s">
        <v>145</v>
      </c>
      <c r="C16158" s="218">
        <v>44884</v>
      </c>
      <c r="D16158" s="218">
        <v>44879</v>
      </c>
      <c r="E16158" s="1">
        <v>5</v>
      </c>
      <c r="F16158" s="62">
        <v>110.73</v>
      </c>
    </row>
    <row r="16159" spans="1:6" x14ac:dyDescent="0.35">
      <c r="A16159" s="1">
        <v>123</v>
      </c>
      <c r="B16159" s="1" t="s">
        <v>145</v>
      </c>
      <c r="C16159" s="218">
        <v>44884</v>
      </c>
      <c r="D16159" s="218">
        <v>44880</v>
      </c>
      <c r="E16159" s="1">
        <v>7</v>
      </c>
      <c r="F16159" s="62">
        <v>179.83</v>
      </c>
    </row>
    <row r="16160" spans="1:6" x14ac:dyDescent="0.35">
      <c r="A16160" s="1">
        <v>123</v>
      </c>
      <c r="B16160" s="1" t="s">
        <v>145</v>
      </c>
      <c r="C16160" s="218">
        <v>44884</v>
      </c>
      <c r="D16160" s="218">
        <v>44881</v>
      </c>
      <c r="E16160" s="1">
        <v>2</v>
      </c>
      <c r="F16160" s="62">
        <v>67.72</v>
      </c>
    </row>
    <row r="16161" spans="1:6" x14ac:dyDescent="0.35">
      <c r="A16161" s="1">
        <v>123</v>
      </c>
      <c r="B16161" s="1" t="s">
        <v>145</v>
      </c>
      <c r="C16161" s="218">
        <v>44884</v>
      </c>
      <c r="D16161" s="218">
        <v>44882</v>
      </c>
      <c r="E16161" s="1">
        <v>2</v>
      </c>
      <c r="F16161" s="62">
        <v>44.25</v>
      </c>
    </row>
    <row r="16162" spans="1:6" x14ac:dyDescent="0.35">
      <c r="A16162" s="1">
        <v>123</v>
      </c>
      <c r="B16162" s="1" t="s">
        <v>145</v>
      </c>
      <c r="C16162" s="218">
        <v>44885</v>
      </c>
      <c r="D16162" s="218">
        <v>44879</v>
      </c>
      <c r="E16162" s="1">
        <v>7</v>
      </c>
      <c r="F16162" s="62">
        <v>162.25</v>
      </c>
    </row>
    <row r="16163" spans="1:6" x14ac:dyDescent="0.35">
      <c r="A16163" s="1">
        <v>123</v>
      </c>
      <c r="B16163" s="1" t="s">
        <v>145</v>
      </c>
      <c r="C16163" s="218">
        <v>44885</v>
      </c>
      <c r="D16163" s="218">
        <v>44880</v>
      </c>
      <c r="E16163" s="1">
        <v>6</v>
      </c>
      <c r="F16163" s="62">
        <v>168.1</v>
      </c>
    </row>
    <row r="16164" spans="1:6" x14ac:dyDescent="0.35">
      <c r="A16164" s="1">
        <v>123</v>
      </c>
      <c r="B16164" s="1" t="s">
        <v>145</v>
      </c>
      <c r="C16164" s="218">
        <v>44885</v>
      </c>
      <c r="D16164" s="218">
        <v>44881</v>
      </c>
      <c r="E16164" s="1">
        <v>3</v>
      </c>
      <c r="F16164" s="62">
        <v>138.99</v>
      </c>
    </row>
    <row r="16165" spans="1:6" x14ac:dyDescent="0.35">
      <c r="A16165" s="1">
        <v>123</v>
      </c>
      <c r="B16165" s="1" t="s">
        <v>145</v>
      </c>
      <c r="C16165" s="218">
        <v>44885</v>
      </c>
      <c r="D16165" s="218">
        <v>44882</v>
      </c>
      <c r="E16165" s="1">
        <v>1</v>
      </c>
      <c r="F16165" s="62">
        <v>23.76</v>
      </c>
    </row>
    <row r="16166" spans="1:6" x14ac:dyDescent="0.35">
      <c r="A16166" s="1">
        <v>123</v>
      </c>
      <c r="B16166" s="1" t="s">
        <v>145</v>
      </c>
      <c r="C16166" s="218">
        <v>44886</v>
      </c>
      <c r="D16166" s="218">
        <v>44880</v>
      </c>
      <c r="E16166" s="1">
        <v>9</v>
      </c>
      <c r="F16166" s="62">
        <v>207.95</v>
      </c>
    </row>
    <row r="16167" spans="1:6" x14ac:dyDescent="0.35">
      <c r="A16167" s="1">
        <v>123</v>
      </c>
      <c r="B16167" s="1" t="s">
        <v>145</v>
      </c>
      <c r="C16167" s="218">
        <v>44886</v>
      </c>
      <c r="D16167" s="218">
        <v>44881</v>
      </c>
      <c r="E16167" s="1">
        <v>8</v>
      </c>
      <c r="F16167" s="62">
        <v>272.74</v>
      </c>
    </row>
    <row r="16168" spans="1:6" x14ac:dyDescent="0.35">
      <c r="A16168" s="1">
        <v>123</v>
      </c>
      <c r="B16168" s="1" t="s">
        <v>145</v>
      </c>
      <c r="C16168" s="218">
        <v>44886</v>
      </c>
      <c r="D16168" s="218">
        <v>44882</v>
      </c>
      <c r="E16168" s="1">
        <v>6</v>
      </c>
      <c r="F16168" s="62">
        <v>230.42</v>
      </c>
    </row>
    <row r="16169" spans="1:6" x14ac:dyDescent="0.35">
      <c r="A16169" s="1">
        <v>123</v>
      </c>
      <c r="B16169" s="1" t="s">
        <v>145</v>
      </c>
      <c r="C16169" s="218">
        <v>44886</v>
      </c>
      <c r="D16169" s="218">
        <v>44886</v>
      </c>
      <c r="E16169" s="1">
        <v>1</v>
      </c>
      <c r="F16169" s="62">
        <v>23.76</v>
      </c>
    </row>
    <row r="16170" spans="1:6" x14ac:dyDescent="0.35">
      <c r="A16170" s="1">
        <v>123</v>
      </c>
      <c r="B16170" s="1" t="s">
        <v>145</v>
      </c>
      <c r="C16170" s="218">
        <v>44887</v>
      </c>
      <c r="D16170" s="218">
        <v>44879</v>
      </c>
      <c r="E16170" s="1">
        <v>6</v>
      </c>
      <c r="F16170" s="62">
        <v>141.41999999999999</v>
      </c>
    </row>
    <row r="16171" spans="1:6" x14ac:dyDescent="0.35">
      <c r="A16171" s="1">
        <v>123</v>
      </c>
      <c r="B16171" s="1" t="s">
        <v>145</v>
      </c>
      <c r="C16171" s="218">
        <v>44887</v>
      </c>
      <c r="D16171" s="218">
        <v>44880</v>
      </c>
      <c r="E16171" s="1">
        <v>2</v>
      </c>
      <c r="F16171" s="62">
        <v>44.85</v>
      </c>
    </row>
    <row r="16172" spans="1:6" x14ac:dyDescent="0.35">
      <c r="A16172" s="1">
        <v>123</v>
      </c>
      <c r="B16172" s="1" t="s">
        <v>145</v>
      </c>
      <c r="C16172" s="218">
        <v>44887</v>
      </c>
      <c r="D16172" s="218">
        <v>44881</v>
      </c>
      <c r="E16172" s="1">
        <v>3</v>
      </c>
      <c r="F16172" s="62">
        <v>91.87</v>
      </c>
    </row>
    <row r="16173" spans="1:6" x14ac:dyDescent="0.35">
      <c r="A16173" s="1">
        <v>123</v>
      </c>
      <c r="B16173" s="1" t="s">
        <v>145</v>
      </c>
      <c r="C16173" s="218">
        <v>44887</v>
      </c>
      <c r="D16173" s="218">
        <v>44882</v>
      </c>
      <c r="E16173" s="1">
        <v>9</v>
      </c>
      <c r="F16173" s="62">
        <v>309.70999999999998</v>
      </c>
    </row>
    <row r="16174" spans="1:6" x14ac:dyDescent="0.35">
      <c r="A16174" s="1">
        <v>123</v>
      </c>
      <c r="B16174" s="1" t="s">
        <v>145</v>
      </c>
      <c r="C16174" s="218">
        <v>44887</v>
      </c>
      <c r="D16174" s="218">
        <v>44886</v>
      </c>
      <c r="E16174" s="1">
        <v>3</v>
      </c>
      <c r="F16174" s="62">
        <v>96.48</v>
      </c>
    </row>
    <row r="16175" spans="1:6" x14ac:dyDescent="0.35">
      <c r="A16175" s="1">
        <v>123</v>
      </c>
      <c r="B16175" s="1" t="s">
        <v>145</v>
      </c>
      <c r="C16175" s="218">
        <v>44887</v>
      </c>
      <c r="D16175" s="218">
        <v>44887</v>
      </c>
      <c r="E16175" s="1">
        <v>1</v>
      </c>
      <c r="F16175" s="62">
        <v>53.46</v>
      </c>
    </row>
    <row r="16176" spans="1:6" x14ac:dyDescent="0.35">
      <c r="A16176" s="1">
        <v>123</v>
      </c>
      <c r="B16176" s="1" t="s">
        <v>145</v>
      </c>
      <c r="C16176" s="218">
        <v>44888</v>
      </c>
      <c r="D16176" s="218">
        <v>44879</v>
      </c>
      <c r="E16176" s="1">
        <v>3</v>
      </c>
      <c r="F16176" s="62">
        <v>70.09</v>
      </c>
    </row>
    <row r="16177" spans="1:6" x14ac:dyDescent="0.35">
      <c r="A16177" s="1">
        <v>123</v>
      </c>
      <c r="B16177" s="1" t="s">
        <v>145</v>
      </c>
      <c r="C16177" s="218">
        <v>44888</v>
      </c>
      <c r="D16177" s="218">
        <v>44885</v>
      </c>
      <c r="E16177" s="1">
        <v>2</v>
      </c>
      <c r="F16177" s="62">
        <v>106.62</v>
      </c>
    </row>
    <row r="16178" spans="1:6" x14ac:dyDescent="0.35">
      <c r="A16178" s="1">
        <v>123</v>
      </c>
      <c r="B16178" s="1" t="s">
        <v>145</v>
      </c>
      <c r="C16178" s="218">
        <v>44888</v>
      </c>
      <c r="D16178" s="218">
        <v>44886</v>
      </c>
      <c r="E16178" s="1">
        <v>4</v>
      </c>
      <c r="F16178" s="62">
        <v>123.55</v>
      </c>
    </row>
    <row r="16179" spans="1:6" x14ac:dyDescent="0.35">
      <c r="A16179" s="1">
        <v>123</v>
      </c>
      <c r="B16179" s="1" t="s">
        <v>145</v>
      </c>
      <c r="C16179" s="218">
        <v>44888</v>
      </c>
      <c r="D16179" s="218">
        <v>44887</v>
      </c>
      <c r="E16179" s="1">
        <v>3</v>
      </c>
      <c r="F16179" s="62">
        <v>157.26</v>
      </c>
    </row>
    <row r="16180" spans="1:6" x14ac:dyDescent="0.35">
      <c r="A16180" s="1">
        <v>123</v>
      </c>
      <c r="B16180" s="1" t="s">
        <v>145</v>
      </c>
      <c r="C16180" s="218">
        <v>44888</v>
      </c>
      <c r="D16180" s="218">
        <v>44888</v>
      </c>
      <c r="E16180" s="1">
        <v>9</v>
      </c>
      <c r="F16180" s="62">
        <v>303.52999999999997</v>
      </c>
    </row>
    <row r="16181" spans="1:6" x14ac:dyDescent="0.35">
      <c r="A16181" s="1">
        <v>123</v>
      </c>
      <c r="B16181" s="1" t="s">
        <v>145</v>
      </c>
      <c r="C16181" s="218">
        <v>44889</v>
      </c>
      <c r="D16181" s="218">
        <v>44885</v>
      </c>
      <c r="E16181" s="1">
        <v>1</v>
      </c>
      <c r="F16181" s="62">
        <v>52.96</v>
      </c>
    </row>
    <row r="16182" spans="1:6" x14ac:dyDescent="0.35">
      <c r="A16182" s="1">
        <v>123</v>
      </c>
      <c r="B16182" s="1" t="s">
        <v>145</v>
      </c>
      <c r="C16182" s="218">
        <v>44889</v>
      </c>
      <c r="D16182" s="218">
        <v>44886</v>
      </c>
      <c r="E16182" s="1">
        <v>4</v>
      </c>
      <c r="F16182" s="62">
        <v>161.86000000000001</v>
      </c>
    </row>
    <row r="16183" spans="1:6" x14ac:dyDescent="0.35">
      <c r="A16183" s="1">
        <v>123</v>
      </c>
      <c r="B16183" s="1" t="s">
        <v>145</v>
      </c>
      <c r="C16183" s="218">
        <v>44889</v>
      </c>
      <c r="D16183" s="218">
        <v>44887</v>
      </c>
      <c r="E16183" s="1">
        <v>2</v>
      </c>
      <c r="F16183" s="62">
        <v>74.650000000000006</v>
      </c>
    </row>
    <row r="16184" spans="1:6" x14ac:dyDescent="0.35">
      <c r="A16184" s="1">
        <v>123</v>
      </c>
      <c r="B16184" s="1" t="s">
        <v>145</v>
      </c>
      <c r="C16184" s="218">
        <v>44889</v>
      </c>
      <c r="D16184" s="218">
        <v>44888</v>
      </c>
      <c r="E16184" s="1">
        <v>3</v>
      </c>
      <c r="F16184" s="62">
        <v>118.4</v>
      </c>
    </row>
    <row r="16185" spans="1:6" x14ac:dyDescent="0.35">
      <c r="A16185" s="1">
        <v>123</v>
      </c>
      <c r="B16185" s="1" t="s">
        <v>145</v>
      </c>
      <c r="C16185" s="218">
        <v>44889</v>
      </c>
      <c r="D16185" s="218">
        <v>44889</v>
      </c>
      <c r="E16185" s="1">
        <v>8</v>
      </c>
      <c r="F16185" s="62">
        <v>247.36</v>
      </c>
    </row>
    <row r="16186" spans="1:6" x14ac:dyDescent="0.35">
      <c r="A16186" s="1">
        <v>123</v>
      </c>
      <c r="B16186" s="1" t="s">
        <v>145</v>
      </c>
      <c r="C16186" s="218">
        <v>44890</v>
      </c>
      <c r="D16186" s="218">
        <v>44887</v>
      </c>
      <c r="E16186" s="1">
        <v>1</v>
      </c>
      <c r="F16186" s="62">
        <v>23.66</v>
      </c>
    </row>
    <row r="16187" spans="1:6" x14ac:dyDescent="0.35">
      <c r="A16187" s="1">
        <v>123</v>
      </c>
      <c r="B16187" s="1" t="s">
        <v>145</v>
      </c>
      <c r="C16187" s="218">
        <v>44890</v>
      </c>
      <c r="D16187" s="218">
        <v>44888</v>
      </c>
      <c r="E16187" s="1">
        <v>1</v>
      </c>
      <c r="F16187" s="62">
        <v>23.66</v>
      </c>
    </row>
    <row r="16188" spans="1:6" x14ac:dyDescent="0.35">
      <c r="A16188" s="1">
        <v>123</v>
      </c>
      <c r="B16188" s="1" t="s">
        <v>145</v>
      </c>
      <c r="C16188" s="218">
        <v>44890</v>
      </c>
      <c r="D16188" s="218">
        <v>44889</v>
      </c>
      <c r="E16188" s="1">
        <v>2</v>
      </c>
      <c r="F16188" s="62">
        <v>47.42</v>
      </c>
    </row>
    <row r="16189" spans="1:6" x14ac:dyDescent="0.35">
      <c r="A16189" s="1">
        <v>123</v>
      </c>
      <c r="B16189" s="1" t="s">
        <v>145</v>
      </c>
      <c r="C16189" s="218">
        <v>44890</v>
      </c>
      <c r="D16189" s="218">
        <v>44890</v>
      </c>
      <c r="E16189" s="1">
        <v>14</v>
      </c>
      <c r="F16189" s="62">
        <v>465.1</v>
      </c>
    </row>
    <row r="16190" spans="1:6" x14ac:dyDescent="0.35">
      <c r="A16190" s="1">
        <v>123</v>
      </c>
      <c r="B16190" s="1" t="s">
        <v>145</v>
      </c>
      <c r="C16190" s="218">
        <v>44891</v>
      </c>
      <c r="D16190" s="218">
        <v>44887</v>
      </c>
      <c r="E16190" s="1">
        <v>1</v>
      </c>
      <c r="F16190" s="62">
        <v>21.38</v>
      </c>
    </row>
    <row r="16191" spans="1:6" x14ac:dyDescent="0.35">
      <c r="A16191" s="1">
        <v>123</v>
      </c>
      <c r="B16191" s="1" t="s">
        <v>145</v>
      </c>
      <c r="C16191" s="218">
        <v>44891</v>
      </c>
      <c r="D16191" s="218">
        <v>44889</v>
      </c>
      <c r="E16191" s="1">
        <v>4</v>
      </c>
      <c r="F16191" s="62">
        <v>94.69</v>
      </c>
    </row>
    <row r="16192" spans="1:6" x14ac:dyDescent="0.35">
      <c r="A16192" s="1">
        <v>123</v>
      </c>
      <c r="B16192" s="1" t="s">
        <v>145</v>
      </c>
      <c r="C16192" s="218">
        <v>44891</v>
      </c>
      <c r="D16192" s="218">
        <v>44890</v>
      </c>
      <c r="E16192" s="1">
        <v>7</v>
      </c>
      <c r="F16192" s="62">
        <v>244.43</v>
      </c>
    </row>
    <row r="16193" spans="1:6" x14ac:dyDescent="0.35">
      <c r="A16193" s="1">
        <v>123</v>
      </c>
      <c r="B16193" s="1" t="s">
        <v>145</v>
      </c>
      <c r="C16193" s="218">
        <v>44891</v>
      </c>
      <c r="D16193" s="218">
        <v>44891</v>
      </c>
      <c r="E16193" s="1">
        <v>11</v>
      </c>
      <c r="F16193" s="62">
        <v>456.97</v>
      </c>
    </row>
    <row r="16194" spans="1:6" x14ac:dyDescent="0.35">
      <c r="A16194" s="1">
        <v>123</v>
      </c>
      <c r="B16194" s="1" t="s">
        <v>145</v>
      </c>
      <c r="C16194" s="218">
        <v>44892</v>
      </c>
      <c r="D16194" s="218">
        <v>44889</v>
      </c>
      <c r="E16194" s="1">
        <v>3</v>
      </c>
      <c r="F16194" s="62">
        <v>69.790000000000006</v>
      </c>
    </row>
    <row r="16195" spans="1:6" x14ac:dyDescent="0.35">
      <c r="A16195" s="1">
        <v>123</v>
      </c>
      <c r="B16195" s="1" t="s">
        <v>145</v>
      </c>
      <c r="C16195" s="218">
        <v>44892</v>
      </c>
      <c r="D16195" s="218">
        <v>44890</v>
      </c>
      <c r="E16195" s="1">
        <v>2</v>
      </c>
      <c r="F16195" s="62">
        <v>47.07</v>
      </c>
    </row>
    <row r="16196" spans="1:6" x14ac:dyDescent="0.35">
      <c r="A16196" s="1">
        <v>123</v>
      </c>
      <c r="B16196" s="1" t="s">
        <v>145</v>
      </c>
      <c r="C16196" s="218">
        <v>44892</v>
      </c>
      <c r="D16196" s="218">
        <v>44891</v>
      </c>
      <c r="E16196" s="1">
        <v>5</v>
      </c>
      <c r="F16196" s="62">
        <v>168.3</v>
      </c>
    </row>
    <row r="16197" spans="1:6" x14ac:dyDescent="0.35">
      <c r="A16197" s="1">
        <v>123</v>
      </c>
      <c r="B16197" s="1" t="s">
        <v>145</v>
      </c>
      <c r="C16197" s="218">
        <v>44892</v>
      </c>
      <c r="D16197" s="218">
        <v>44892</v>
      </c>
      <c r="E16197" s="1">
        <v>5</v>
      </c>
      <c r="F16197" s="62">
        <v>251.31</v>
      </c>
    </row>
    <row r="16198" spans="1:6" x14ac:dyDescent="0.35">
      <c r="A16198" s="1">
        <v>123</v>
      </c>
      <c r="B16198" s="1" t="s">
        <v>145</v>
      </c>
      <c r="C16198" s="218">
        <v>44893</v>
      </c>
      <c r="D16198" s="218">
        <v>44890</v>
      </c>
      <c r="E16198" s="1">
        <v>2</v>
      </c>
      <c r="F16198" s="62">
        <v>47.52</v>
      </c>
    </row>
    <row r="16199" spans="1:6" x14ac:dyDescent="0.35">
      <c r="A16199" s="1">
        <v>123</v>
      </c>
      <c r="B16199" s="1" t="s">
        <v>145</v>
      </c>
      <c r="C16199" s="218">
        <v>44893</v>
      </c>
      <c r="D16199" s="218">
        <v>44891</v>
      </c>
      <c r="E16199" s="1">
        <v>1</v>
      </c>
      <c r="F16199" s="62">
        <v>23.76</v>
      </c>
    </row>
    <row r="16200" spans="1:6" x14ac:dyDescent="0.35">
      <c r="A16200" s="1">
        <v>123</v>
      </c>
      <c r="B16200" s="1" t="s">
        <v>145</v>
      </c>
      <c r="C16200" s="218">
        <v>44893</v>
      </c>
      <c r="D16200" s="218">
        <v>44892</v>
      </c>
      <c r="E16200" s="1">
        <v>2</v>
      </c>
      <c r="F16200" s="62">
        <v>77.91</v>
      </c>
    </row>
    <row r="16201" spans="1:6" x14ac:dyDescent="0.35">
      <c r="A16201" s="1">
        <v>123</v>
      </c>
      <c r="B16201" s="1" t="s">
        <v>145</v>
      </c>
      <c r="C16201" s="218">
        <v>44893</v>
      </c>
      <c r="D16201" s="218">
        <v>44893</v>
      </c>
      <c r="E16201" s="1">
        <v>7</v>
      </c>
      <c r="F16201" s="62">
        <v>330.2</v>
      </c>
    </row>
    <row r="16202" spans="1:6" x14ac:dyDescent="0.35">
      <c r="A16202" s="1">
        <v>123</v>
      </c>
      <c r="B16202" s="1" t="s">
        <v>145</v>
      </c>
      <c r="C16202" s="218">
        <v>44894</v>
      </c>
      <c r="D16202" s="218">
        <v>44889</v>
      </c>
      <c r="E16202" s="1">
        <v>2</v>
      </c>
      <c r="F16202" s="62">
        <v>47.42</v>
      </c>
    </row>
    <row r="16203" spans="1:6" x14ac:dyDescent="0.35">
      <c r="A16203" s="1">
        <v>123</v>
      </c>
      <c r="B16203" s="1" t="s">
        <v>145</v>
      </c>
      <c r="C16203" s="218">
        <v>44894</v>
      </c>
      <c r="D16203" s="218">
        <v>44890</v>
      </c>
      <c r="E16203" s="1">
        <v>1</v>
      </c>
      <c r="F16203" s="62">
        <v>23.56</v>
      </c>
    </row>
    <row r="16204" spans="1:6" x14ac:dyDescent="0.35">
      <c r="A16204" s="1">
        <v>123</v>
      </c>
      <c r="B16204" s="1" t="s">
        <v>145</v>
      </c>
      <c r="C16204" s="218">
        <v>44894</v>
      </c>
      <c r="D16204" s="218">
        <v>44891</v>
      </c>
      <c r="E16204" s="1">
        <v>3</v>
      </c>
      <c r="F16204" s="62">
        <v>67.62</v>
      </c>
    </row>
    <row r="16205" spans="1:6" x14ac:dyDescent="0.35">
      <c r="A16205" s="1">
        <v>123</v>
      </c>
      <c r="B16205" s="1" t="s">
        <v>145</v>
      </c>
      <c r="C16205" s="218">
        <v>44894</v>
      </c>
      <c r="D16205" s="218">
        <v>44892</v>
      </c>
      <c r="E16205" s="1">
        <v>4</v>
      </c>
      <c r="F16205" s="62">
        <v>213.44</v>
      </c>
    </row>
    <row r="16206" spans="1:6" x14ac:dyDescent="0.35">
      <c r="A16206" s="1">
        <v>123</v>
      </c>
      <c r="B16206" s="1" t="s">
        <v>145</v>
      </c>
      <c r="C16206" s="218">
        <v>44894</v>
      </c>
      <c r="D16206" s="218">
        <v>44893</v>
      </c>
      <c r="E16206" s="1">
        <v>9</v>
      </c>
      <c r="F16206" s="62">
        <v>320.36</v>
      </c>
    </row>
    <row r="16207" spans="1:6" x14ac:dyDescent="0.35">
      <c r="A16207" s="1">
        <v>123</v>
      </c>
      <c r="B16207" s="1" t="s">
        <v>145</v>
      </c>
      <c r="C16207" s="218">
        <v>44894</v>
      </c>
      <c r="D16207" s="218">
        <v>44894</v>
      </c>
      <c r="E16207" s="1">
        <v>4</v>
      </c>
      <c r="F16207" s="62">
        <v>139.79</v>
      </c>
    </row>
    <row r="16208" spans="1:6" x14ac:dyDescent="0.35">
      <c r="A16208" s="1">
        <v>123</v>
      </c>
      <c r="B16208" s="1" t="s">
        <v>145</v>
      </c>
      <c r="C16208" s="218">
        <v>44895</v>
      </c>
      <c r="D16208" s="218">
        <v>44891</v>
      </c>
      <c r="E16208" s="1">
        <v>3</v>
      </c>
      <c r="F16208" s="62">
        <v>70.489999999999995</v>
      </c>
    </row>
    <row r="16209" spans="1:6" x14ac:dyDescent="0.35">
      <c r="A16209" s="1">
        <v>123</v>
      </c>
      <c r="B16209" s="1" t="s">
        <v>145</v>
      </c>
      <c r="C16209" s="218">
        <v>44895</v>
      </c>
      <c r="D16209" s="218">
        <v>44892</v>
      </c>
      <c r="E16209" s="1">
        <v>4</v>
      </c>
      <c r="F16209" s="62">
        <v>143.4</v>
      </c>
    </row>
    <row r="16210" spans="1:6" x14ac:dyDescent="0.35">
      <c r="A16210" s="1">
        <v>123</v>
      </c>
      <c r="B16210" s="1" t="s">
        <v>145</v>
      </c>
      <c r="C16210" s="218">
        <v>44895</v>
      </c>
      <c r="D16210" s="218">
        <v>44893</v>
      </c>
      <c r="E16210" s="1">
        <v>3</v>
      </c>
      <c r="F16210" s="62">
        <v>98.8</v>
      </c>
    </row>
    <row r="16211" spans="1:6" x14ac:dyDescent="0.35">
      <c r="A16211" s="1">
        <v>123</v>
      </c>
      <c r="B16211" s="1" t="s">
        <v>145</v>
      </c>
      <c r="C16211" s="218">
        <v>44895</v>
      </c>
      <c r="D16211" s="218">
        <v>44894</v>
      </c>
      <c r="E16211" s="1">
        <v>8</v>
      </c>
      <c r="F16211" s="62">
        <v>296.64999999999998</v>
      </c>
    </row>
    <row r="16212" spans="1:6" x14ac:dyDescent="0.35">
      <c r="A16212" s="1">
        <v>123</v>
      </c>
      <c r="B16212" s="1" t="s">
        <v>145</v>
      </c>
      <c r="C16212" s="218">
        <v>44895</v>
      </c>
      <c r="D16212" s="218">
        <v>44895</v>
      </c>
      <c r="E16212" s="1">
        <v>8</v>
      </c>
      <c r="F16212" s="62">
        <v>215.47</v>
      </c>
    </row>
    <row r="16213" spans="1:6" x14ac:dyDescent="0.35">
      <c r="A16213" s="1">
        <v>123</v>
      </c>
      <c r="B16213" s="1" t="s">
        <v>145</v>
      </c>
      <c r="C16213" s="218">
        <v>44896</v>
      </c>
      <c r="D16213" s="218">
        <v>44892</v>
      </c>
      <c r="E16213" s="1">
        <v>4</v>
      </c>
      <c r="F16213" s="62">
        <v>173.73</v>
      </c>
    </row>
    <row r="16214" spans="1:6" x14ac:dyDescent="0.35">
      <c r="A16214" s="1">
        <v>123</v>
      </c>
      <c r="B16214" s="1" t="s">
        <v>145</v>
      </c>
      <c r="C16214" s="218">
        <v>44896</v>
      </c>
      <c r="D16214" s="218">
        <v>44893</v>
      </c>
      <c r="E16214" s="1">
        <v>5</v>
      </c>
      <c r="F16214" s="62">
        <v>234.38</v>
      </c>
    </row>
    <row r="16215" spans="1:6" x14ac:dyDescent="0.35">
      <c r="A16215" s="1">
        <v>123</v>
      </c>
      <c r="B16215" s="1" t="s">
        <v>145</v>
      </c>
      <c r="C16215" s="218">
        <v>44896</v>
      </c>
      <c r="D16215" s="218">
        <v>44894</v>
      </c>
      <c r="E16215" s="1">
        <v>4</v>
      </c>
      <c r="F16215" s="62">
        <v>179.48</v>
      </c>
    </row>
    <row r="16216" spans="1:6" x14ac:dyDescent="0.35">
      <c r="A16216" s="1">
        <v>123</v>
      </c>
      <c r="B16216" s="1" t="s">
        <v>145</v>
      </c>
      <c r="C16216" s="218">
        <v>44896</v>
      </c>
      <c r="D16216" s="218">
        <v>44895</v>
      </c>
      <c r="E16216" s="1">
        <v>3</v>
      </c>
      <c r="F16216" s="62">
        <v>71.08</v>
      </c>
    </row>
    <row r="16217" spans="1:6" x14ac:dyDescent="0.35">
      <c r="A16217" s="1">
        <v>123</v>
      </c>
      <c r="B16217" s="1" t="s">
        <v>145</v>
      </c>
      <c r="C16217" s="218">
        <v>44896</v>
      </c>
      <c r="D16217" s="218">
        <v>44896</v>
      </c>
      <c r="E16217" s="1">
        <v>4</v>
      </c>
      <c r="F16217" s="62">
        <v>152.66</v>
      </c>
    </row>
    <row r="16218" spans="1:6" x14ac:dyDescent="0.35">
      <c r="A16218" s="1">
        <v>123</v>
      </c>
      <c r="B16218" s="1" t="s">
        <v>145</v>
      </c>
      <c r="C16218" s="218">
        <v>44897</v>
      </c>
      <c r="D16218" s="218">
        <v>44891</v>
      </c>
      <c r="E16218" s="1">
        <v>1</v>
      </c>
      <c r="F16218" s="62">
        <v>52.96</v>
      </c>
    </row>
    <row r="16219" spans="1:6" x14ac:dyDescent="0.35">
      <c r="A16219" s="1">
        <v>123</v>
      </c>
      <c r="B16219" s="1" t="s">
        <v>145</v>
      </c>
      <c r="C16219" s="218">
        <v>44897</v>
      </c>
      <c r="D16219" s="218">
        <v>44892</v>
      </c>
      <c r="E16219" s="1">
        <v>1</v>
      </c>
      <c r="F16219" s="62">
        <v>23.76</v>
      </c>
    </row>
    <row r="16220" spans="1:6" x14ac:dyDescent="0.35">
      <c r="A16220" s="1">
        <v>123</v>
      </c>
      <c r="B16220" s="1" t="s">
        <v>145</v>
      </c>
      <c r="C16220" s="218">
        <v>44897</v>
      </c>
      <c r="D16220" s="218">
        <v>44893</v>
      </c>
      <c r="E16220" s="1">
        <v>2</v>
      </c>
      <c r="F16220" s="62">
        <v>46.53</v>
      </c>
    </row>
    <row r="16221" spans="1:6" x14ac:dyDescent="0.35">
      <c r="A16221" s="1">
        <v>123</v>
      </c>
      <c r="B16221" s="1" t="s">
        <v>145</v>
      </c>
      <c r="C16221" s="218">
        <v>44897</v>
      </c>
      <c r="D16221" s="218">
        <v>44894</v>
      </c>
      <c r="E16221" s="1">
        <v>4</v>
      </c>
      <c r="F16221" s="62">
        <v>175.52</v>
      </c>
    </row>
    <row r="16222" spans="1:6" x14ac:dyDescent="0.35">
      <c r="A16222" s="1">
        <v>123</v>
      </c>
      <c r="B16222" s="1" t="s">
        <v>145</v>
      </c>
      <c r="C16222" s="218">
        <v>44897</v>
      </c>
      <c r="D16222" s="218">
        <v>44895</v>
      </c>
      <c r="E16222" s="1">
        <v>8</v>
      </c>
      <c r="F16222" s="62">
        <v>265.5</v>
      </c>
    </row>
    <row r="16223" spans="1:6" x14ac:dyDescent="0.35">
      <c r="A16223" s="1">
        <v>123</v>
      </c>
      <c r="B16223" s="1" t="s">
        <v>145</v>
      </c>
      <c r="C16223" s="218">
        <v>44897</v>
      </c>
      <c r="D16223" s="218">
        <v>44896</v>
      </c>
      <c r="E16223" s="1">
        <v>4</v>
      </c>
      <c r="F16223" s="62">
        <v>143.4</v>
      </c>
    </row>
    <row r="16224" spans="1:6" x14ac:dyDescent="0.35">
      <c r="A16224" s="1">
        <v>123</v>
      </c>
      <c r="B16224" s="1" t="s">
        <v>145</v>
      </c>
      <c r="C16224" s="218">
        <v>44897</v>
      </c>
      <c r="D16224" s="218">
        <v>44897</v>
      </c>
      <c r="E16224" s="1">
        <v>1</v>
      </c>
      <c r="F16224" s="62">
        <v>23.66</v>
      </c>
    </row>
    <row r="16225" spans="1:6" x14ac:dyDescent="0.35">
      <c r="A16225" s="1">
        <v>123</v>
      </c>
      <c r="B16225" s="1" t="s">
        <v>145</v>
      </c>
      <c r="C16225" s="218">
        <v>44898</v>
      </c>
      <c r="D16225" s="218">
        <v>44894</v>
      </c>
      <c r="E16225" s="1">
        <v>4</v>
      </c>
      <c r="F16225" s="62">
        <v>151.71</v>
      </c>
    </row>
    <row r="16226" spans="1:6" x14ac:dyDescent="0.35">
      <c r="A16226" s="1">
        <v>123</v>
      </c>
      <c r="B16226" s="1" t="s">
        <v>145</v>
      </c>
      <c r="C16226" s="218">
        <v>44898</v>
      </c>
      <c r="D16226" s="218">
        <v>44895</v>
      </c>
      <c r="E16226" s="1">
        <v>8</v>
      </c>
      <c r="F16226" s="62">
        <v>348.18</v>
      </c>
    </row>
    <row r="16227" spans="1:6" x14ac:dyDescent="0.35">
      <c r="A16227" s="1">
        <v>123</v>
      </c>
      <c r="B16227" s="1" t="s">
        <v>145</v>
      </c>
      <c r="C16227" s="218">
        <v>44898</v>
      </c>
      <c r="D16227" s="218">
        <v>44896</v>
      </c>
      <c r="E16227" s="1">
        <v>13</v>
      </c>
      <c r="F16227" s="62">
        <v>502.65</v>
      </c>
    </row>
    <row r="16228" spans="1:6" x14ac:dyDescent="0.35">
      <c r="A16228" s="1">
        <v>123</v>
      </c>
      <c r="B16228" s="1" t="s">
        <v>145</v>
      </c>
      <c r="C16228" s="218">
        <v>44898</v>
      </c>
      <c r="D16228" s="218">
        <v>44897</v>
      </c>
      <c r="E16228" s="1">
        <v>2</v>
      </c>
      <c r="F16228" s="62">
        <v>77.47</v>
      </c>
    </row>
    <row r="16229" spans="1:6" x14ac:dyDescent="0.35">
      <c r="A16229" s="1">
        <v>123</v>
      </c>
      <c r="B16229" s="1" t="s">
        <v>145</v>
      </c>
      <c r="C16229" s="218">
        <v>44899</v>
      </c>
      <c r="D16229" s="218">
        <v>44893</v>
      </c>
      <c r="E16229" s="1">
        <v>3</v>
      </c>
      <c r="F16229" s="62">
        <v>131.57</v>
      </c>
    </row>
    <row r="16230" spans="1:6" x14ac:dyDescent="0.35">
      <c r="A16230" s="1">
        <v>123</v>
      </c>
      <c r="B16230" s="1" t="s">
        <v>145</v>
      </c>
      <c r="C16230" s="218">
        <v>44899</v>
      </c>
      <c r="D16230" s="218">
        <v>44895</v>
      </c>
      <c r="E16230" s="1">
        <v>7</v>
      </c>
      <c r="F16230" s="62">
        <v>272.05</v>
      </c>
    </row>
    <row r="16231" spans="1:6" x14ac:dyDescent="0.35">
      <c r="A16231" s="1">
        <v>123</v>
      </c>
      <c r="B16231" s="1" t="s">
        <v>145</v>
      </c>
      <c r="C16231" s="218">
        <v>44899</v>
      </c>
      <c r="D16231" s="218">
        <v>44896</v>
      </c>
      <c r="E16231" s="1">
        <v>7</v>
      </c>
      <c r="F16231" s="62">
        <v>274.48</v>
      </c>
    </row>
    <row r="16232" spans="1:6" x14ac:dyDescent="0.35">
      <c r="A16232" s="1">
        <v>123</v>
      </c>
      <c r="B16232" s="1" t="s">
        <v>145</v>
      </c>
      <c r="C16232" s="218">
        <v>44899</v>
      </c>
      <c r="D16232" s="218">
        <v>44897</v>
      </c>
      <c r="E16232" s="1">
        <v>2</v>
      </c>
      <c r="F16232" s="62">
        <v>77.62</v>
      </c>
    </row>
    <row r="16233" spans="1:6" x14ac:dyDescent="0.35">
      <c r="A16233" s="1">
        <v>123</v>
      </c>
      <c r="B16233" s="1" t="s">
        <v>145</v>
      </c>
      <c r="C16233" s="218">
        <v>44900</v>
      </c>
      <c r="D16233" s="218">
        <v>44895</v>
      </c>
      <c r="E16233" s="1">
        <v>2</v>
      </c>
      <c r="F16233" s="62">
        <v>47.42</v>
      </c>
    </row>
    <row r="16234" spans="1:6" x14ac:dyDescent="0.35">
      <c r="A16234" s="1">
        <v>123</v>
      </c>
      <c r="B16234" s="1" t="s">
        <v>145</v>
      </c>
      <c r="C16234" s="218">
        <v>44900</v>
      </c>
      <c r="D16234" s="218">
        <v>44896</v>
      </c>
      <c r="E16234" s="1">
        <v>3</v>
      </c>
      <c r="F16234" s="62">
        <v>101.37</v>
      </c>
    </row>
    <row r="16235" spans="1:6" x14ac:dyDescent="0.35">
      <c r="A16235" s="1">
        <v>123</v>
      </c>
      <c r="B16235" s="1" t="s">
        <v>145</v>
      </c>
      <c r="C16235" s="218">
        <v>44900</v>
      </c>
      <c r="D16235" s="218">
        <v>44897</v>
      </c>
      <c r="E16235" s="1">
        <v>9</v>
      </c>
      <c r="F16235" s="62">
        <v>380.01</v>
      </c>
    </row>
    <row r="16236" spans="1:6" x14ac:dyDescent="0.35">
      <c r="A16236" s="1">
        <v>123</v>
      </c>
      <c r="B16236" s="1" t="s">
        <v>145</v>
      </c>
      <c r="C16236" s="218">
        <v>44900</v>
      </c>
      <c r="D16236" s="218">
        <v>44900</v>
      </c>
      <c r="E16236" s="1">
        <v>3</v>
      </c>
      <c r="F16236" s="62">
        <v>128</v>
      </c>
    </row>
    <row r="16237" spans="1:6" x14ac:dyDescent="0.35">
      <c r="A16237" s="1">
        <v>123</v>
      </c>
      <c r="B16237" s="1" t="s">
        <v>145</v>
      </c>
      <c r="C16237" s="218">
        <v>44901</v>
      </c>
      <c r="D16237" s="218">
        <v>44896</v>
      </c>
      <c r="E16237" s="1">
        <v>1</v>
      </c>
      <c r="F16237" s="62">
        <v>23.26</v>
      </c>
    </row>
    <row r="16238" spans="1:6" x14ac:dyDescent="0.35">
      <c r="A16238" s="1">
        <v>123</v>
      </c>
      <c r="B16238" s="1" t="s">
        <v>145</v>
      </c>
      <c r="C16238" s="218">
        <v>44901</v>
      </c>
      <c r="D16238" s="218">
        <v>44897</v>
      </c>
      <c r="E16238" s="1">
        <v>1</v>
      </c>
      <c r="F16238" s="62">
        <v>20.39</v>
      </c>
    </row>
    <row r="16239" spans="1:6" x14ac:dyDescent="0.35">
      <c r="A16239" s="1">
        <v>123</v>
      </c>
      <c r="B16239" s="1" t="s">
        <v>145</v>
      </c>
      <c r="C16239" s="218">
        <v>44901</v>
      </c>
      <c r="D16239" s="218">
        <v>44901</v>
      </c>
      <c r="E16239" s="1">
        <v>12</v>
      </c>
      <c r="F16239" s="62">
        <v>447.02</v>
      </c>
    </row>
    <row r="16240" spans="1:6" x14ac:dyDescent="0.35">
      <c r="A16240" s="1">
        <v>123</v>
      </c>
      <c r="B16240" s="1" t="s">
        <v>145</v>
      </c>
      <c r="C16240" s="218">
        <v>44902</v>
      </c>
      <c r="D16240" s="218">
        <v>44902</v>
      </c>
      <c r="E16240" s="1">
        <v>13</v>
      </c>
      <c r="F16240" s="62">
        <v>561.28</v>
      </c>
    </row>
    <row r="16241" spans="1:6" x14ac:dyDescent="0.35">
      <c r="A16241" s="1">
        <v>123</v>
      </c>
      <c r="B16241" s="1" t="s">
        <v>145</v>
      </c>
      <c r="C16241" s="218">
        <v>44903</v>
      </c>
      <c r="D16241" s="218">
        <v>44902</v>
      </c>
      <c r="E16241" s="1">
        <v>3</v>
      </c>
      <c r="F16241" s="62">
        <v>127.26</v>
      </c>
    </row>
    <row r="16242" spans="1:6" x14ac:dyDescent="0.35">
      <c r="A16242" s="1">
        <v>123</v>
      </c>
      <c r="B16242" s="1" t="s">
        <v>145</v>
      </c>
      <c r="C16242" s="218">
        <v>44903</v>
      </c>
      <c r="D16242" s="218">
        <v>44903</v>
      </c>
      <c r="E16242" s="1">
        <v>9</v>
      </c>
      <c r="F16242" s="62">
        <v>418.81</v>
      </c>
    </row>
    <row r="16243" spans="1:6" x14ac:dyDescent="0.35">
      <c r="A16243" s="1">
        <v>123</v>
      </c>
      <c r="B16243" s="1" t="s">
        <v>145</v>
      </c>
      <c r="C16243" s="218">
        <v>44904</v>
      </c>
      <c r="D16243" s="218">
        <v>44903</v>
      </c>
      <c r="E16243" s="1">
        <v>3</v>
      </c>
      <c r="F16243" s="62">
        <v>127.76</v>
      </c>
    </row>
    <row r="16244" spans="1:6" x14ac:dyDescent="0.35">
      <c r="A16244" s="1">
        <v>123</v>
      </c>
      <c r="B16244" s="1" t="s">
        <v>145</v>
      </c>
      <c r="C16244" s="218">
        <v>44904</v>
      </c>
      <c r="D16244" s="218">
        <v>44904</v>
      </c>
      <c r="E16244" s="1">
        <v>10</v>
      </c>
      <c r="F16244" s="62">
        <v>457.03</v>
      </c>
    </row>
    <row r="16245" spans="1:6" x14ac:dyDescent="0.35">
      <c r="A16245" s="1">
        <v>123</v>
      </c>
      <c r="B16245" s="1" t="s">
        <v>145</v>
      </c>
      <c r="C16245" s="218">
        <v>44905</v>
      </c>
      <c r="D16245" s="218">
        <v>44903</v>
      </c>
      <c r="E16245" s="1">
        <v>1</v>
      </c>
      <c r="F16245" s="62">
        <v>53.95</v>
      </c>
    </row>
    <row r="16246" spans="1:6" x14ac:dyDescent="0.35">
      <c r="A16246" s="1">
        <v>123</v>
      </c>
      <c r="B16246" s="1" t="s">
        <v>145</v>
      </c>
      <c r="C16246" s="218">
        <v>44905</v>
      </c>
      <c r="D16246" s="218">
        <v>44904</v>
      </c>
      <c r="E16246" s="1">
        <v>3</v>
      </c>
      <c r="F16246" s="62">
        <v>156.66999999999999</v>
      </c>
    </row>
    <row r="16247" spans="1:6" x14ac:dyDescent="0.35">
      <c r="A16247" s="1">
        <v>123</v>
      </c>
      <c r="B16247" s="1" t="s">
        <v>145</v>
      </c>
      <c r="C16247" s="218">
        <v>44905</v>
      </c>
      <c r="D16247" s="218">
        <v>44905</v>
      </c>
      <c r="E16247" s="1">
        <v>15</v>
      </c>
      <c r="F16247" s="62">
        <v>701.45</v>
      </c>
    </row>
    <row r="16248" spans="1:6" x14ac:dyDescent="0.35">
      <c r="A16248" s="1">
        <v>123</v>
      </c>
      <c r="B16248" s="1" t="s">
        <v>145</v>
      </c>
      <c r="C16248" s="218">
        <v>44906</v>
      </c>
      <c r="D16248" s="218">
        <v>44903</v>
      </c>
      <c r="E16248" s="1">
        <v>1</v>
      </c>
      <c r="F16248" s="62">
        <v>23.76</v>
      </c>
    </row>
    <row r="16249" spans="1:6" x14ac:dyDescent="0.35">
      <c r="A16249" s="1">
        <v>123</v>
      </c>
      <c r="B16249" s="1" t="s">
        <v>145</v>
      </c>
      <c r="C16249" s="218">
        <v>44906</v>
      </c>
      <c r="D16249" s="218">
        <v>44905</v>
      </c>
      <c r="E16249" s="1">
        <v>4</v>
      </c>
      <c r="F16249" s="62">
        <v>115.63</v>
      </c>
    </row>
    <row r="16250" spans="1:6" x14ac:dyDescent="0.35">
      <c r="A16250" s="1">
        <v>123</v>
      </c>
      <c r="B16250" s="1" t="s">
        <v>145</v>
      </c>
      <c r="C16250" s="218">
        <v>44906</v>
      </c>
      <c r="D16250" s="218">
        <v>44906</v>
      </c>
      <c r="E16250" s="1">
        <v>18</v>
      </c>
      <c r="F16250" s="62">
        <v>655.03</v>
      </c>
    </row>
    <row r="16251" spans="1:6" x14ac:dyDescent="0.35">
      <c r="A16251" s="1">
        <v>123</v>
      </c>
      <c r="B16251" s="1" t="s">
        <v>145</v>
      </c>
      <c r="C16251" s="218">
        <v>44908</v>
      </c>
      <c r="D16251" s="218">
        <v>44907</v>
      </c>
      <c r="E16251" s="1">
        <v>21</v>
      </c>
      <c r="F16251" s="62">
        <v>670.41</v>
      </c>
    </row>
    <row r="16252" spans="1:6" x14ac:dyDescent="0.35">
      <c r="A16252" s="1">
        <v>123</v>
      </c>
      <c r="B16252" s="1" t="s">
        <v>145</v>
      </c>
      <c r="C16252" s="218">
        <v>44908</v>
      </c>
      <c r="D16252" s="218">
        <v>44908</v>
      </c>
      <c r="E16252" s="1">
        <v>17</v>
      </c>
      <c r="F16252" s="62">
        <v>641.02</v>
      </c>
    </row>
    <row r="16253" spans="1:6" x14ac:dyDescent="0.35">
      <c r="A16253" s="1">
        <v>123</v>
      </c>
      <c r="B16253" s="1" t="s">
        <v>145</v>
      </c>
      <c r="C16253" s="218">
        <v>44909</v>
      </c>
      <c r="D16253" s="218">
        <v>44907</v>
      </c>
      <c r="E16253" s="1">
        <v>3</v>
      </c>
      <c r="F16253" s="62">
        <v>122.11</v>
      </c>
    </row>
    <row r="16254" spans="1:6" x14ac:dyDescent="0.35">
      <c r="A16254" s="1">
        <v>123</v>
      </c>
      <c r="B16254" s="1" t="s">
        <v>145</v>
      </c>
      <c r="C16254" s="218">
        <v>44909</v>
      </c>
      <c r="D16254" s="218">
        <v>44908</v>
      </c>
      <c r="E16254" s="1">
        <v>3</v>
      </c>
      <c r="F16254" s="62">
        <v>123.5</v>
      </c>
    </row>
    <row r="16255" spans="1:6" x14ac:dyDescent="0.35">
      <c r="A16255" s="1">
        <v>123</v>
      </c>
      <c r="B16255" s="1" t="s">
        <v>145</v>
      </c>
      <c r="C16255" s="218">
        <v>44909</v>
      </c>
      <c r="D16255" s="218">
        <v>44909</v>
      </c>
      <c r="E16255" s="1">
        <v>11</v>
      </c>
      <c r="F16255" s="62">
        <v>490.84</v>
      </c>
    </row>
    <row r="16256" spans="1:6" x14ac:dyDescent="0.35">
      <c r="A16256" s="1">
        <v>123</v>
      </c>
      <c r="B16256" s="1" t="s">
        <v>145</v>
      </c>
      <c r="C16256" s="218">
        <v>44910</v>
      </c>
      <c r="D16256" s="218">
        <v>44907</v>
      </c>
      <c r="E16256" s="1">
        <v>1</v>
      </c>
      <c r="F16256" s="62">
        <v>23.07</v>
      </c>
    </row>
    <row r="16257" spans="1:6" x14ac:dyDescent="0.35">
      <c r="A16257" s="1">
        <v>123</v>
      </c>
      <c r="B16257" s="1" t="s">
        <v>145</v>
      </c>
      <c r="C16257" s="218">
        <v>44910</v>
      </c>
      <c r="D16257" s="218">
        <v>44908</v>
      </c>
      <c r="E16257" s="1">
        <v>1</v>
      </c>
      <c r="F16257" s="62">
        <v>54.15</v>
      </c>
    </row>
    <row r="16258" spans="1:6" x14ac:dyDescent="0.35">
      <c r="A16258" s="1">
        <v>123</v>
      </c>
      <c r="B16258" s="1" t="s">
        <v>145</v>
      </c>
      <c r="C16258" s="218">
        <v>44910</v>
      </c>
      <c r="D16258" s="218">
        <v>44909</v>
      </c>
      <c r="E16258" s="1">
        <v>2</v>
      </c>
      <c r="F16258" s="62">
        <v>106.82</v>
      </c>
    </row>
    <row r="16259" spans="1:6" x14ac:dyDescent="0.35">
      <c r="A16259" s="1">
        <v>123</v>
      </c>
      <c r="B16259" s="1" t="s">
        <v>145</v>
      </c>
      <c r="C16259" s="218">
        <v>44910</v>
      </c>
      <c r="D16259" s="218">
        <v>44910</v>
      </c>
      <c r="E16259" s="1">
        <v>12</v>
      </c>
      <c r="F16259" s="62">
        <v>458.32</v>
      </c>
    </row>
    <row r="16260" spans="1:6" x14ac:dyDescent="0.35">
      <c r="A16260" s="1">
        <v>123</v>
      </c>
      <c r="B16260" s="1" t="s">
        <v>145</v>
      </c>
      <c r="C16260" s="218">
        <v>44911</v>
      </c>
      <c r="D16260" s="218">
        <v>44909</v>
      </c>
      <c r="E16260" s="1">
        <v>4</v>
      </c>
      <c r="F16260" s="62">
        <v>211.61</v>
      </c>
    </row>
    <row r="16261" spans="1:6" x14ac:dyDescent="0.35">
      <c r="A16261" s="1">
        <v>123</v>
      </c>
      <c r="B16261" s="1" t="s">
        <v>145</v>
      </c>
      <c r="C16261" s="218">
        <v>44911</v>
      </c>
      <c r="D16261" s="218">
        <v>44910</v>
      </c>
      <c r="E16261" s="1">
        <v>3</v>
      </c>
      <c r="F16261" s="62">
        <v>98.21</v>
      </c>
    </row>
    <row r="16262" spans="1:6" x14ac:dyDescent="0.35">
      <c r="A16262" s="1">
        <v>123</v>
      </c>
      <c r="B16262" s="1" t="s">
        <v>145</v>
      </c>
      <c r="C16262" s="218">
        <v>44911</v>
      </c>
      <c r="D16262" s="218">
        <v>44911</v>
      </c>
      <c r="E16262" s="1">
        <v>8</v>
      </c>
      <c r="F16262" s="62">
        <v>310.66000000000003</v>
      </c>
    </row>
    <row r="16263" spans="1:6" x14ac:dyDescent="0.35">
      <c r="A16263" s="1">
        <v>123</v>
      </c>
      <c r="B16263" s="1" t="s">
        <v>145</v>
      </c>
      <c r="C16263" s="218">
        <v>44912</v>
      </c>
      <c r="D16263" s="218">
        <v>44910</v>
      </c>
      <c r="E16263" s="1">
        <v>1</v>
      </c>
      <c r="F16263" s="62">
        <v>53.46</v>
      </c>
    </row>
    <row r="16264" spans="1:6" x14ac:dyDescent="0.35">
      <c r="A16264" s="1">
        <v>123</v>
      </c>
      <c r="B16264" s="1" t="s">
        <v>145</v>
      </c>
      <c r="C16264" s="218">
        <v>44912</v>
      </c>
      <c r="D16264" s="218">
        <v>44911</v>
      </c>
      <c r="E16264" s="1">
        <v>3</v>
      </c>
      <c r="F16264" s="62">
        <v>129.99</v>
      </c>
    </row>
    <row r="16265" spans="1:6" x14ac:dyDescent="0.35">
      <c r="A16265" s="1">
        <v>123</v>
      </c>
      <c r="B16265" s="1" t="s">
        <v>145</v>
      </c>
      <c r="C16265" s="218">
        <v>44912</v>
      </c>
      <c r="D16265" s="218">
        <v>44912</v>
      </c>
      <c r="E16265" s="1">
        <v>14</v>
      </c>
      <c r="F16265" s="62">
        <v>625.80999999999995</v>
      </c>
    </row>
    <row r="16266" spans="1:6" x14ac:dyDescent="0.35">
      <c r="A16266" s="1">
        <v>123</v>
      </c>
      <c r="B16266" s="1" t="s">
        <v>145</v>
      </c>
      <c r="C16266" s="218">
        <v>44913</v>
      </c>
      <c r="D16266" s="218">
        <v>44912</v>
      </c>
      <c r="E16266" s="1">
        <v>3</v>
      </c>
      <c r="F16266" s="62">
        <v>71.23</v>
      </c>
    </row>
    <row r="16267" spans="1:6" x14ac:dyDescent="0.35">
      <c r="A16267" s="1">
        <v>123</v>
      </c>
      <c r="B16267" s="1" t="s">
        <v>145</v>
      </c>
      <c r="C16267" s="218">
        <v>44913</v>
      </c>
      <c r="D16267" s="218">
        <v>44913</v>
      </c>
      <c r="E16267" s="1">
        <v>17</v>
      </c>
      <c r="F16267" s="62">
        <v>700.37</v>
      </c>
    </row>
    <row r="16268" spans="1:6" x14ac:dyDescent="0.35">
      <c r="A16268" s="1">
        <v>123</v>
      </c>
      <c r="B16268" s="1" t="s">
        <v>145</v>
      </c>
      <c r="C16268" s="218">
        <v>44914</v>
      </c>
      <c r="D16268" s="218">
        <v>44912</v>
      </c>
      <c r="E16268" s="1">
        <v>1</v>
      </c>
      <c r="F16268" s="62">
        <v>23.61</v>
      </c>
    </row>
    <row r="16269" spans="1:6" x14ac:dyDescent="0.35">
      <c r="A16269" s="1">
        <v>123</v>
      </c>
      <c r="B16269" s="1" t="s">
        <v>145</v>
      </c>
      <c r="C16269" s="218">
        <v>44914</v>
      </c>
      <c r="D16269" s="218">
        <v>44913</v>
      </c>
      <c r="E16269" s="1">
        <v>2</v>
      </c>
      <c r="F16269" s="62">
        <v>46.63</v>
      </c>
    </row>
    <row r="16270" spans="1:6" x14ac:dyDescent="0.35">
      <c r="A16270" s="1">
        <v>123</v>
      </c>
      <c r="B16270" s="1" t="s">
        <v>145</v>
      </c>
      <c r="C16270" s="218">
        <v>44914</v>
      </c>
      <c r="D16270" s="218">
        <v>44914</v>
      </c>
      <c r="E16270" s="1">
        <v>26</v>
      </c>
      <c r="F16270" s="62">
        <v>862.61</v>
      </c>
    </row>
    <row r="16271" spans="1:6" x14ac:dyDescent="0.35">
      <c r="A16271" s="1">
        <v>123</v>
      </c>
      <c r="B16271" s="1" t="s">
        <v>145</v>
      </c>
      <c r="C16271" s="218">
        <v>44915</v>
      </c>
      <c r="D16271" s="218">
        <v>44913</v>
      </c>
      <c r="E16271" s="1">
        <v>1</v>
      </c>
      <c r="F16271" s="62">
        <v>23.71</v>
      </c>
    </row>
    <row r="16272" spans="1:6" x14ac:dyDescent="0.35">
      <c r="A16272" s="1">
        <v>123</v>
      </c>
      <c r="B16272" s="1" t="s">
        <v>145</v>
      </c>
      <c r="C16272" s="218">
        <v>44915</v>
      </c>
      <c r="D16272" s="218">
        <v>44914</v>
      </c>
      <c r="E16272" s="1">
        <v>8</v>
      </c>
      <c r="F16272" s="62">
        <v>187.51</v>
      </c>
    </row>
    <row r="16273" spans="1:6" x14ac:dyDescent="0.35">
      <c r="A16273" s="1">
        <v>123</v>
      </c>
      <c r="B16273" s="1" t="s">
        <v>145</v>
      </c>
      <c r="C16273" s="218">
        <v>44915</v>
      </c>
      <c r="D16273" s="218">
        <v>44915</v>
      </c>
      <c r="E16273" s="1">
        <v>24</v>
      </c>
      <c r="F16273" s="62">
        <v>826.53</v>
      </c>
    </row>
    <row r="16274" spans="1:6" x14ac:dyDescent="0.35">
      <c r="A16274" s="1">
        <v>123</v>
      </c>
      <c r="B16274" s="1" t="s">
        <v>145</v>
      </c>
      <c r="C16274" s="218">
        <v>44916</v>
      </c>
      <c r="D16274" s="218">
        <v>44914</v>
      </c>
      <c r="E16274" s="1">
        <v>2</v>
      </c>
      <c r="F16274" s="62">
        <v>77.52</v>
      </c>
    </row>
    <row r="16275" spans="1:6" x14ac:dyDescent="0.35">
      <c r="A16275" s="1">
        <v>123</v>
      </c>
      <c r="B16275" s="1" t="s">
        <v>145</v>
      </c>
      <c r="C16275" s="218">
        <v>44916</v>
      </c>
      <c r="D16275" s="218">
        <v>44915</v>
      </c>
      <c r="E16275" s="1">
        <v>3</v>
      </c>
      <c r="F16275" s="62">
        <v>95.04</v>
      </c>
    </row>
    <row r="16276" spans="1:6" x14ac:dyDescent="0.35">
      <c r="A16276" s="1">
        <v>123</v>
      </c>
      <c r="B16276" s="1" t="s">
        <v>145</v>
      </c>
      <c r="C16276" s="218">
        <v>44916</v>
      </c>
      <c r="D16276" s="218">
        <v>44916</v>
      </c>
      <c r="E16276" s="1">
        <v>8</v>
      </c>
      <c r="F16276" s="62">
        <v>341.21</v>
      </c>
    </row>
    <row r="16277" spans="1:6" x14ac:dyDescent="0.35">
      <c r="A16277" s="1">
        <v>123</v>
      </c>
      <c r="B16277" s="1" t="s">
        <v>145</v>
      </c>
      <c r="C16277" s="218">
        <v>44917</v>
      </c>
      <c r="D16277" s="218">
        <v>44915</v>
      </c>
      <c r="E16277" s="1">
        <v>2</v>
      </c>
      <c r="F16277" s="62">
        <v>47.12</v>
      </c>
    </row>
    <row r="16278" spans="1:6" x14ac:dyDescent="0.35">
      <c r="A16278" s="1">
        <v>123</v>
      </c>
      <c r="B16278" s="1" t="s">
        <v>145</v>
      </c>
      <c r="C16278" s="218">
        <v>44917</v>
      </c>
      <c r="D16278" s="218">
        <v>44916</v>
      </c>
      <c r="E16278" s="1">
        <v>13</v>
      </c>
      <c r="F16278" s="62">
        <v>472.62</v>
      </c>
    </row>
    <row r="16279" spans="1:6" x14ac:dyDescent="0.35">
      <c r="A16279" s="1">
        <v>123</v>
      </c>
      <c r="B16279" s="1" t="s">
        <v>145</v>
      </c>
      <c r="C16279" s="218">
        <v>44917</v>
      </c>
      <c r="D16279" s="218">
        <v>44917</v>
      </c>
      <c r="E16279" s="1">
        <v>7</v>
      </c>
      <c r="F16279" s="62">
        <v>250.27</v>
      </c>
    </row>
    <row r="16280" spans="1:6" x14ac:dyDescent="0.35">
      <c r="A16280" s="1">
        <v>123</v>
      </c>
      <c r="B16280" s="1" t="s">
        <v>145</v>
      </c>
      <c r="C16280" s="218">
        <v>44918</v>
      </c>
      <c r="D16280" s="218">
        <v>44916</v>
      </c>
      <c r="E16280" s="1">
        <v>2</v>
      </c>
      <c r="F16280" s="62">
        <v>77.02</v>
      </c>
    </row>
    <row r="16281" spans="1:6" x14ac:dyDescent="0.35">
      <c r="A16281" s="1">
        <v>123</v>
      </c>
      <c r="B16281" s="1" t="s">
        <v>145</v>
      </c>
      <c r="C16281" s="218">
        <v>44918</v>
      </c>
      <c r="D16281" s="218">
        <v>44917</v>
      </c>
      <c r="E16281" s="1">
        <v>6</v>
      </c>
      <c r="F16281" s="62">
        <v>309.38</v>
      </c>
    </row>
    <row r="16282" spans="1:6" x14ac:dyDescent="0.35">
      <c r="A16282" s="1">
        <v>123</v>
      </c>
      <c r="B16282" s="1" t="s">
        <v>145</v>
      </c>
      <c r="C16282" s="218">
        <v>44918</v>
      </c>
      <c r="D16282" s="218">
        <v>44918</v>
      </c>
      <c r="E16282" s="1">
        <v>12</v>
      </c>
      <c r="F16282" s="62">
        <v>483.46</v>
      </c>
    </row>
    <row r="16283" spans="1:6" x14ac:dyDescent="0.35">
      <c r="A16283" s="1">
        <v>123</v>
      </c>
      <c r="B16283" s="1" t="s">
        <v>145</v>
      </c>
      <c r="C16283" s="218">
        <v>44919</v>
      </c>
      <c r="D16283" s="218">
        <v>44917</v>
      </c>
      <c r="E16283" s="1">
        <v>2</v>
      </c>
      <c r="F16283" s="62">
        <v>107.46</v>
      </c>
    </row>
    <row r="16284" spans="1:6" x14ac:dyDescent="0.35">
      <c r="A16284" s="1">
        <v>123</v>
      </c>
      <c r="B16284" s="1" t="s">
        <v>145</v>
      </c>
      <c r="C16284" s="218">
        <v>44919</v>
      </c>
      <c r="D16284" s="218">
        <v>44918</v>
      </c>
      <c r="E16284" s="1">
        <v>5</v>
      </c>
      <c r="F16284" s="62">
        <v>229.23</v>
      </c>
    </row>
    <row r="16285" spans="1:6" x14ac:dyDescent="0.35">
      <c r="A16285" s="1">
        <v>123</v>
      </c>
      <c r="B16285" s="1" t="s">
        <v>145</v>
      </c>
      <c r="C16285" s="218">
        <v>44919</v>
      </c>
      <c r="D16285" s="218">
        <v>44919</v>
      </c>
      <c r="E16285" s="1">
        <v>15</v>
      </c>
      <c r="F16285" s="62">
        <v>580.47</v>
      </c>
    </row>
    <row r="16286" spans="1:6" x14ac:dyDescent="0.35">
      <c r="A16286" s="1">
        <v>123</v>
      </c>
      <c r="B16286" s="1" t="s">
        <v>145</v>
      </c>
      <c r="C16286" s="218">
        <v>44920</v>
      </c>
      <c r="D16286" s="218">
        <v>44917</v>
      </c>
      <c r="E16286" s="1">
        <v>1</v>
      </c>
      <c r="F16286" s="62">
        <v>53.56</v>
      </c>
    </row>
    <row r="16287" spans="1:6" x14ac:dyDescent="0.35">
      <c r="A16287" s="1">
        <v>123</v>
      </c>
      <c r="B16287" s="1" t="s">
        <v>145</v>
      </c>
      <c r="C16287" s="218">
        <v>44920</v>
      </c>
      <c r="D16287" s="218">
        <v>44918</v>
      </c>
      <c r="E16287" s="1">
        <v>2</v>
      </c>
      <c r="F16287" s="62">
        <v>47.32</v>
      </c>
    </row>
    <row r="16288" spans="1:6" x14ac:dyDescent="0.35">
      <c r="A16288" s="1">
        <v>123</v>
      </c>
      <c r="B16288" s="1" t="s">
        <v>145</v>
      </c>
      <c r="C16288" s="218">
        <v>44920</v>
      </c>
      <c r="D16288" s="218">
        <v>44919</v>
      </c>
      <c r="E16288" s="1">
        <v>11</v>
      </c>
      <c r="F16288" s="62">
        <v>433.37</v>
      </c>
    </row>
    <row r="16289" spans="1:6" x14ac:dyDescent="0.35">
      <c r="A16289" s="1">
        <v>123</v>
      </c>
      <c r="B16289" s="1" t="s">
        <v>145</v>
      </c>
      <c r="C16289" s="218">
        <v>44920</v>
      </c>
      <c r="D16289" s="218">
        <v>44920</v>
      </c>
      <c r="E16289" s="1">
        <v>10</v>
      </c>
      <c r="F16289" s="62">
        <v>351.61</v>
      </c>
    </row>
    <row r="16290" spans="1:6" x14ac:dyDescent="0.35">
      <c r="A16290" s="1">
        <v>123</v>
      </c>
      <c r="B16290" s="1" t="s">
        <v>145</v>
      </c>
      <c r="C16290" s="218">
        <v>44921</v>
      </c>
      <c r="D16290" s="218">
        <v>44918</v>
      </c>
      <c r="E16290" s="1">
        <v>1</v>
      </c>
      <c r="F16290" s="62">
        <v>23.76</v>
      </c>
    </row>
    <row r="16291" spans="1:6" x14ac:dyDescent="0.35">
      <c r="A16291" s="1">
        <v>123</v>
      </c>
      <c r="B16291" s="1" t="s">
        <v>145</v>
      </c>
      <c r="C16291" s="218">
        <v>44921</v>
      </c>
      <c r="D16291" s="218">
        <v>44919</v>
      </c>
      <c r="E16291" s="1">
        <v>4</v>
      </c>
      <c r="F16291" s="62">
        <v>213.75</v>
      </c>
    </row>
    <row r="16292" spans="1:6" x14ac:dyDescent="0.35">
      <c r="A16292" s="1">
        <v>123</v>
      </c>
      <c r="B16292" s="1" t="s">
        <v>145</v>
      </c>
      <c r="C16292" s="218">
        <v>44921</v>
      </c>
      <c r="D16292" s="218">
        <v>44920</v>
      </c>
      <c r="E16292" s="1">
        <v>3</v>
      </c>
      <c r="F16292" s="62">
        <v>128.69999999999999</v>
      </c>
    </row>
    <row r="16293" spans="1:6" x14ac:dyDescent="0.35">
      <c r="A16293" s="1">
        <v>123</v>
      </c>
      <c r="B16293" s="1" t="s">
        <v>145</v>
      </c>
      <c r="C16293" s="218">
        <v>44921</v>
      </c>
      <c r="D16293" s="218">
        <v>44921</v>
      </c>
      <c r="E16293" s="1">
        <v>12</v>
      </c>
      <c r="F16293" s="62">
        <v>543.46</v>
      </c>
    </row>
    <row r="16294" spans="1:6" x14ac:dyDescent="0.35">
      <c r="A16294" s="1">
        <v>123</v>
      </c>
      <c r="B16294" s="1" t="s">
        <v>145</v>
      </c>
      <c r="C16294" s="218">
        <v>44922</v>
      </c>
      <c r="D16294" s="218">
        <v>44919</v>
      </c>
      <c r="E16294" s="1">
        <v>2</v>
      </c>
      <c r="F16294" s="62">
        <v>76.23</v>
      </c>
    </row>
    <row r="16295" spans="1:6" x14ac:dyDescent="0.35">
      <c r="A16295" s="1">
        <v>123</v>
      </c>
      <c r="B16295" s="1" t="s">
        <v>145</v>
      </c>
      <c r="C16295" s="218">
        <v>44922</v>
      </c>
      <c r="D16295" s="218">
        <v>44920</v>
      </c>
      <c r="E16295" s="1">
        <v>3</v>
      </c>
      <c r="F16295" s="62">
        <v>128.16</v>
      </c>
    </row>
    <row r="16296" spans="1:6" x14ac:dyDescent="0.35">
      <c r="A16296" s="1">
        <v>123</v>
      </c>
      <c r="B16296" s="1" t="s">
        <v>145</v>
      </c>
      <c r="C16296" s="218">
        <v>44922</v>
      </c>
      <c r="D16296" s="218">
        <v>44921</v>
      </c>
      <c r="E16296" s="1">
        <v>4</v>
      </c>
      <c r="F16296" s="62">
        <v>124.83</v>
      </c>
    </row>
    <row r="16297" spans="1:6" x14ac:dyDescent="0.35">
      <c r="A16297" s="1">
        <v>123</v>
      </c>
      <c r="B16297" s="1" t="s">
        <v>145</v>
      </c>
      <c r="C16297" s="218">
        <v>44922</v>
      </c>
      <c r="D16297" s="218">
        <v>44922</v>
      </c>
      <c r="E16297" s="1">
        <v>13</v>
      </c>
      <c r="F16297" s="62">
        <v>571.41999999999996</v>
      </c>
    </row>
    <row r="16298" spans="1:6" x14ac:dyDescent="0.35">
      <c r="A16298" s="1">
        <v>123</v>
      </c>
      <c r="B16298" s="1" t="s">
        <v>145</v>
      </c>
      <c r="C16298" s="218">
        <v>44923</v>
      </c>
      <c r="D16298" s="218">
        <v>44920</v>
      </c>
      <c r="E16298" s="1">
        <v>3</v>
      </c>
      <c r="F16298" s="62">
        <v>100.93</v>
      </c>
    </row>
    <row r="16299" spans="1:6" x14ac:dyDescent="0.35">
      <c r="A16299" s="1">
        <v>123</v>
      </c>
      <c r="B16299" s="1" t="s">
        <v>145</v>
      </c>
      <c r="C16299" s="218">
        <v>44923</v>
      </c>
      <c r="D16299" s="218">
        <v>44921</v>
      </c>
      <c r="E16299" s="1">
        <v>3</v>
      </c>
      <c r="F16299" s="62">
        <v>101.67</v>
      </c>
    </row>
    <row r="16300" spans="1:6" x14ac:dyDescent="0.35">
      <c r="A16300" s="1">
        <v>123</v>
      </c>
      <c r="B16300" s="1" t="s">
        <v>145</v>
      </c>
      <c r="C16300" s="218">
        <v>44923</v>
      </c>
      <c r="D16300" s="218">
        <v>44922</v>
      </c>
      <c r="E16300" s="1">
        <v>3</v>
      </c>
      <c r="F16300" s="62">
        <v>101.13</v>
      </c>
    </row>
    <row r="16301" spans="1:6" x14ac:dyDescent="0.35">
      <c r="A16301" s="1">
        <v>123</v>
      </c>
      <c r="B16301" s="1" t="s">
        <v>145</v>
      </c>
      <c r="C16301" s="218">
        <v>44923</v>
      </c>
      <c r="D16301" s="218">
        <v>44923</v>
      </c>
      <c r="E16301" s="1">
        <v>9</v>
      </c>
      <c r="F16301" s="62">
        <v>331.34</v>
      </c>
    </row>
    <row r="16302" spans="1:6" x14ac:dyDescent="0.35">
      <c r="A16302" s="1">
        <v>123</v>
      </c>
      <c r="B16302" s="1" t="s">
        <v>145</v>
      </c>
      <c r="C16302" s="218">
        <v>44924</v>
      </c>
      <c r="D16302" s="218">
        <v>44921</v>
      </c>
      <c r="E16302" s="1">
        <v>2</v>
      </c>
      <c r="F16302" s="62">
        <v>77.22</v>
      </c>
    </row>
    <row r="16303" spans="1:6" x14ac:dyDescent="0.35">
      <c r="A16303" s="1">
        <v>123</v>
      </c>
      <c r="B16303" s="1" t="s">
        <v>145</v>
      </c>
      <c r="C16303" s="218">
        <v>44924</v>
      </c>
      <c r="D16303" s="218">
        <v>44922</v>
      </c>
      <c r="E16303" s="1">
        <v>5</v>
      </c>
      <c r="F16303" s="62">
        <v>174.73</v>
      </c>
    </row>
    <row r="16304" spans="1:6" x14ac:dyDescent="0.35">
      <c r="A16304" s="1">
        <v>123</v>
      </c>
      <c r="B16304" s="1" t="s">
        <v>145</v>
      </c>
      <c r="C16304" s="218">
        <v>44924</v>
      </c>
      <c r="D16304" s="218">
        <v>44923</v>
      </c>
      <c r="E16304" s="1">
        <v>13</v>
      </c>
      <c r="F16304" s="62">
        <v>421.98</v>
      </c>
    </row>
    <row r="16305" spans="1:6" x14ac:dyDescent="0.35">
      <c r="A16305" s="1">
        <v>123</v>
      </c>
      <c r="B16305" s="1" t="s">
        <v>145</v>
      </c>
      <c r="C16305" s="218">
        <v>44924</v>
      </c>
      <c r="D16305" s="218">
        <v>44924</v>
      </c>
      <c r="E16305" s="1">
        <v>8</v>
      </c>
      <c r="F16305" s="62">
        <v>275.45999999999998</v>
      </c>
    </row>
    <row r="16306" spans="1:6" x14ac:dyDescent="0.35">
      <c r="A16306" s="1">
        <v>123</v>
      </c>
      <c r="B16306" s="1" t="s">
        <v>145</v>
      </c>
      <c r="C16306" s="218">
        <v>44925</v>
      </c>
      <c r="D16306" s="218">
        <v>44923</v>
      </c>
      <c r="E16306" s="1">
        <v>2</v>
      </c>
      <c r="F16306" s="62">
        <v>77.62</v>
      </c>
    </row>
    <row r="16307" spans="1:6" x14ac:dyDescent="0.35">
      <c r="A16307" s="1">
        <v>123</v>
      </c>
      <c r="B16307" s="1" t="s">
        <v>145</v>
      </c>
      <c r="C16307" s="218">
        <v>44925</v>
      </c>
      <c r="D16307" s="218">
        <v>44924</v>
      </c>
      <c r="E16307" s="1">
        <v>9</v>
      </c>
      <c r="F16307" s="62">
        <v>295.70999999999998</v>
      </c>
    </row>
    <row r="16308" spans="1:6" x14ac:dyDescent="0.35">
      <c r="A16308" s="1">
        <v>123</v>
      </c>
      <c r="B16308" s="1" t="s">
        <v>145</v>
      </c>
      <c r="C16308" s="218">
        <v>44925</v>
      </c>
      <c r="D16308" s="218">
        <v>44925</v>
      </c>
      <c r="E16308" s="1">
        <v>9</v>
      </c>
      <c r="F16308" s="62">
        <v>391.99</v>
      </c>
    </row>
    <row r="16309" spans="1:6" x14ac:dyDescent="0.35">
      <c r="A16309" s="1">
        <v>123</v>
      </c>
      <c r="B16309" s="1" t="s">
        <v>145</v>
      </c>
      <c r="C16309" s="218">
        <v>44926</v>
      </c>
      <c r="D16309" s="218">
        <v>44924</v>
      </c>
      <c r="E16309" s="1">
        <v>4</v>
      </c>
      <c r="F16309" s="62">
        <v>94.1</v>
      </c>
    </row>
    <row r="16310" spans="1:6" x14ac:dyDescent="0.35">
      <c r="A16310" s="1">
        <v>123</v>
      </c>
      <c r="B16310" s="1" t="s">
        <v>145</v>
      </c>
      <c r="C16310" s="218">
        <v>44926</v>
      </c>
      <c r="D16310" s="218">
        <v>44925</v>
      </c>
      <c r="E16310" s="1">
        <v>6</v>
      </c>
      <c r="F16310" s="62">
        <v>198.59</v>
      </c>
    </row>
    <row r="16311" spans="1:6" x14ac:dyDescent="0.35">
      <c r="A16311" s="1">
        <v>123</v>
      </c>
      <c r="B16311" s="1" t="s">
        <v>145</v>
      </c>
      <c r="C16311" s="218">
        <v>44926</v>
      </c>
      <c r="D16311" s="218">
        <v>44926</v>
      </c>
      <c r="E16311" s="1">
        <v>6</v>
      </c>
      <c r="F16311" s="62">
        <v>254.96</v>
      </c>
    </row>
    <row r="16312" spans="1:6" x14ac:dyDescent="0.35">
      <c r="A16312" s="1">
        <v>123</v>
      </c>
      <c r="B16312" s="1" t="s">
        <v>145</v>
      </c>
      <c r="C16312" s="218">
        <v>44928</v>
      </c>
      <c r="D16312" s="218">
        <v>44924</v>
      </c>
      <c r="E16312" s="1">
        <v>2</v>
      </c>
      <c r="F16312" s="62">
        <v>47.32</v>
      </c>
    </row>
    <row r="16313" spans="1:6" x14ac:dyDescent="0.35">
      <c r="A16313" s="1">
        <v>123</v>
      </c>
      <c r="B16313" s="1" t="s">
        <v>145</v>
      </c>
      <c r="C16313" s="218">
        <v>44928</v>
      </c>
      <c r="D16313" s="218">
        <v>44925</v>
      </c>
      <c r="E16313" s="1">
        <v>3</v>
      </c>
      <c r="F16313" s="62">
        <v>127.9</v>
      </c>
    </row>
    <row r="16314" spans="1:6" x14ac:dyDescent="0.35">
      <c r="A16314" s="1">
        <v>123</v>
      </c>
      <c r="B16314" s="1" t="s">
        <v>145</v>
      </c>
      <c r="C16314" s="218">
        <v>44928</v>
      </c>
      <c r="D16314" s="218">
        <v>44926</v>
      </c>
      <c r="E16314" s="1">
        <v>4</v>
      </c>
      <c r="F16314" s="62">
        <v>182.9</v>
      </c>
    </row>
    <row r="16315" spans="1:6" x14ac:dyDescent="0.35">
      <c r="A16315" s="1">
        <v>123</v>
      </c>
      <c r="B16315" s="1" t="s">
        <v>145</v>
      </c>
      <c r="C16315" s="218">
        <v>44928</v>
      </c>
      <c r="D16315" s="218">
        <v>44927</v>
      </c>
      <c r="E16315" s="1">
        <v>5</v>
      </c>
      <c r="F16315" s="62">
        <v>208.88</v>
      </c>
    </row>
    <row r="16316" spans="1:6" x14ac:dyDescent="0.35">
      <c r="A16316" s="1">
        <v>123</v>
      </c>
      <c r="B16316" s="1" t="s">
        <v>145</v>
      </c>
      <c r="C16316" s="218">
        <v>44929</v>
      </c>
      <c r="D16316" s="218">
        <v>44925</v>
      </c>
      <c r="E16316" s="1">
        <v>1</v>
      </c>
      <c r="F16316" s="62">
        <v>23.56</v>
      </c>
    </row>
    <row r="16317" spans="1:6" x14ac:dyDescent="0.35">
      <c r="A16317" s="1">
        <v>123</v>
      </c>
      <c r="B16317" s="1" t="s">
        <v>145</v>
      </c>
      <c r="C16317" s="218">
        <v>44929</v>
      </c>
      <c r="D16317" s="218">
        <v>44926</v>
      </c>
      <c r="E16317" s="1">
        <v>3</v>
      </c>
      <c r="F16317" s="62">
        <v>130.33000000000001</v>
      </c>
    </row>
    <row r="16318" spans="1:6" x14ac:dyDescent="0.35">
      <c r="A16318" s="1">
        <v>123</v>
      </c>
      <c r="B16318" s="1" t="s">
        <v>145</v>
      </c>
      <c r="C16318" s="218">
        <v>44929</v>
      </c>
      <c r="D16318" s="218">
        <v>44927</v>
      </c>
      <c r="E16318" s="1">
        <v>9</v>
      </c>
      <c r="F16318" s="62">
        <v>302.83</v>
      </c>
    </row>
    <row r="16319" spans="1:6" x14ac:dyDescent="0.35">
      <c r="A16319" s="1">
        <v>123</v>
      </c>
      <c r="B16319" s="1" t="s">
        <v>145</v>
      </c>
      <c r="C16319" s="218">
        <v>44929</v>
      </c>
      <c r="D16319" s="218">
        <v>44928</v>
      </c>
      <c r="E16319" s="1">
        <v>4</v>
      </c>
      <c r="F16319" s="62">
        <v>152.81</v>
      </c>
    </row>
    <row r="16320" spans="1:6" x14ac:dyDescent="0.35">
      <c r="A16320" s="1">
        <v>123</v>
      </c>
      <c r="B16320" s="1" t="s">
        <v>145</v>
      </c>
      <c r="C16320" s="218">
        <v>44929</v>
      </c>
      <c r="D16320" s="218">
        <v>44929</v>
      </c>
      <c r="E16320" s="1">
        <v>10</v>
      </c>
      <c r="F16320" s="62">
        <v>437.87</v>
      </c>
    </row>
    <row r="16321" spans="1:6" x14ac:dyDescent="0.35">
      <c r="A16321" s="1">
        <v>123</v>
      </c>
      <c r="B16321" s="1" t="s">
        <v>145</v>
      </c>
      <c r="C16321" s="218">
        <v>44930</v>
      </c>
      <c r="D16321" s="218">
        <v>44927</v>
      </c>
      <c r="E16321" s="1">
        <v>1</v>
      </c>
      <c r="F16321" s="62">
        <v>23.76</v>
      </c>
    </row>
    <row r="16322" spans="1:6" x14ac:dyDescent="0.35">
      <c r="A16322" s="1">
        <v>123</v>
      </c>
      <c r="B16322" s="1" t="s">
        <v>145</v>
      </c>
      <c r="C16322" s="218">
        <v>44930</v>
      </c>
      <c r="D16322" s="218">
        <v>44928</v>
      </c>
      <c r="E16322" s="1">
        <v>2</v>
      </c>
      <c r="F16322" s="62">
        <v>47.17</v>
      </c>
    </row>
    <row r="16323" spans="1:6" x14ac:dyDescent="0.35">
      <c r="A16323" s="1">
        <v>123</v>
      </c>
      <c r="B16323" s="1" t="s">
        <v>145</v>
      </c>
      <c r="C16323" s="218">
        <v>44930</v>
      </c>
      <c r="D16323" s="218">
        <v>44929</v>
      </c>
      <c r="E16323" s="1">
        <v>10</v>
      </c>
      <c r="F16323" s="62">
        <v>472.09</v>
      </c>
    </row>
    <row r="16324" spans="1:6" x14ac:dyDescent="0.35">
      <c r="A16324" s="1">
        <v>123</v>
      </c>
      <c r="B16324" s="1" t="s">
        <v>145</v>
      </c>
      <c r="C16324" s="218">
        <v>44930</v>
      </c>
      <c r="D16324" s="218">
        <v>44930</v>
      </c>
      <c r="E16324" s="1">
        <v>14</v>
      </c>
      <c r="F16324" s="62">
        <v>568.14</v>
      </c>
    </row>
    <row r="16325" spans="1:6" x14ac:dyDescent="0.35">
      <c r="A16325" s="1">
        <v>123</v>
      </c>
      <c r="B16325" s="1" t="s">
        <v>145</v>
      </c>
      <c r="C16325" s="218">
        <v>44931</v>
      </c>
      <c r="D16325" s="218">
        <v>44927</v>
      </c>
      <c r="E16325" s="1">
        <v>1</v>
      </c>
      <c r="F16325" s="62">
        <v>23.66</v>
      </c>
    </row>
    <row r="16326" spans="1:6" x14ac:dyDescent="0.35">
      <c r="A16326" s="1">
        <v>123</v>
      </c>
      <c r="B16326" s="1" t="s">
        <v>145</v>
      </c>
      <c r="C16326" s="218">
        <v>44931</v>
      </c>
      <c r="D16326" s="218">
        <v>44928</v>
      </c>
      <c r="E16326" s="1">
        <v>1</v>
      </c>
      <c r="F16326" s="62">
        <v>51.33</v>
      </c>
    </row>
    <row r="16327" spans="1:6" x14ac:dyDescent="0.35">
      <c r="A16327" s="1">
        <v>123</v>
      </c>
      <c r="B16327" s="1" t="s">
        <v>145</v>
      </c>
      <c r="C16327" s="218">
        <v>44931</v>
      </c>
      <c r="D16327" s="218">
        <v>44929</v>
      </c>
      <c r="E16327" s="1">
        <v>4</v>
      </c>
      <c r="F16327" s="62">
        <v>94.79</v>
      </c>
    </row>
    <row r="16328" spans="1:6" x14ac:dyDescent="0.35">
      <c r="A16328" s="1">
        <v>123</v>
      </c>
      <c r="B16328" s="1" t="s">
        <v>145</v>
      </c>
      <c r="C16328" s="218">
        <v>44931</v>
      </c>
      <c r="D16328" s="218">
        <v>44930</v>
      </c>
      <c r="E16328" s="1">
        <v>5</v>
      </c>
      <c r="F16328" s="62">
        <v>239.43</v>
      </c>
    </row>
    <row r="16329" spans="1:6" x14ac:dyDescent="0.35">
      <c r="A16329" s="1">
        <v>123</v>
      </c>
      <c r="B16329" s="1" t="s">
        <v>145</v>
      </c>
      <c r="C16329" s="218">
        <v>44931</v>
      </c>
      <c r="D16329" s="218">
        <v>44931</v>
      </c>
      <c r="E16329" s="1">
        <v>8</v>
      </c>
      <c r="F16329" s="62">
        <v>359.82</v>
      </c>
    </row>
    <row r="16330" spans="1:6" x14ac:dyDescent="0.35">
      <c r="A16330" s="1">
        <v>123</v>
      </c>
      <c r="B16330" s="1" t="s">
        <v>145</v>
      </c>
      <c r="C16330" s="218">
        <v>44932</v>
      </c>
      <c r="D16330" s="218">
        <v>44929</v>
      </c>
      <c r="E16330" s="1">
        <v>1</v>
      </c>
      <c r="F16330" s="62">
        <v>54.45</v>
      </c>
    </row>
    <row r="16331" spans="1:6" x14ac:dyDescent="0.35">
      <c r="A16331" s="1">
        <v>123</v>
      </c>
      <c r="B16331" s="1" t="s">
        <v>145</v>
      </c>
      <c r="C16331" s="218">
        <v>44932</v>
      </c>
      <c r="D16331" s="218">
        <v>44930</v>
      </c>
      <c r="E16331" s="1">
        <v>2</v>
      </c>
      <c r="F16331" s="62">
        <v>47.17</v>
      </c>
    </row>
    <row r="16332" spans="1:6" x14ac:dyDescent="0.35">
      <c r="A16332" s="1">
        <v>123</v>
      </c>
      <c r="B16332" s="1" t="s">
        <v>145</v>
      </c>
      <c r="C16332" s="218">
        <v>44932</v>
      </c>
      <c r="D16332" s="218">
        <v>44931</v>
      </c>
      <c r="E16332" s="1">
        <v>10</v>
      </c>
      <c r="F16332" s="62">
        <v>316.58999999999997</v>
      </c>
    </row>
    <row r="16333" spans="1:6" x14ac:dyDescent="0.35">
      <c r="A16333" s="1">
        <v>123</v>
      </c>
      <c r="B16333" s="1" t="s">
        <v>145</v>
      </c>
      <c r="C16333" s="218">
        <v>44932</v>
      </c>
      <c r="D16333" s="218">
        <v>44932</v>
      </c>
      <c r="E16333" s="1">
        <v>10</v>
      </c>
      <c r="F16333" s="62">
        <v>466.29</v>
      </c>
    </row>
    <row r="16334" spans="1:6" x14ac:dyDescent="0.35">
      <c r="A16334" s="1">
        <v>123</v>
      </c>
      <c r="B16334" s="1" t="s">
        <v>145</v>
      </c>
      <c r="C16334" s="218">
        <v>44933</v>
      </c>
      <c r="D16334" s="218">
        <v>44930</v>
      </c>
      <c r="E16334" s="1">
        <v>2</v>
      </c>
      <c r="F16334" s="62">
        <v>47.42</v>
      </c>
    </row>
    <row r="16335" spans="1:6" x14ac:dyDescent="0.35">
      <c r="A16335" s="1">
        <v>123</v>
      </c>
      <c r="B16335" s="1" t="s">
        <v>145</v>
      </c>
      <c r="C16335" s="218">
        <v>44933</v>
      </c>
      <c r="D16335" s="218">
        <v>44931</v>
      </c>
      <c r="E16335" s="1">
        <v>4</v>
      </c>
      <c r="F16335" s="62">
        <v>120.48</v>
      </c>
    </row>
    <row r="16336" spans="1:6" x14ac:dyDescent="0.35">
      <c r="A16336" s="1">
        <v>123</v>
      </c>
      <c r="B16336" s="1" t="s">
        <v>145</v>
      </c>
      <c r="C16336" s="218">
        <v>44933</v>
      </c>
      <c r="D16336" s="218">
        <v>44932</v>
      </c>
      <c r="E16336" s="1">
        <v>4</v>
      </c>
      <c r="F16336" s="62">
        <v>125.23</v>
      </c>
    </row>
    <row r="16337" spans="1:6" x14ac:dyDescent="0.35">
      <c r="A16337" s="1">
        <v>123</v>
      </c>
      <c r="B16337" s="1" t="s">
        <v>145</v>
      </c>
      <c r="C16337" s="218">
        <v>44933</v>
      </c>
      <c r="D16337" s="218">
        <v>44933</v>
      </c>
      <c r="E16337" s="1">
        <v>14</v>
      </c>
      <c r="F16337" s="62">
        <v>532.52</v>
      </c>
    </row>
    <row r="16338" spans="1:6" x14ac:dyDescent="0.35">
      <c r="A16338" s="1">
        <v>123</v>
      </c>
      <c r="B16338" s="1" t="s">
        <v>145</v>
      </c>
      <c r="C16338" s="218">
        <v>44934</v>
      </c>
      <c r="D16338" s="218">
        <v>44931</v>
      </c>
      <c r="E16338" s="1">
        <v>1</v>
      </c>
      <c r="F16338" s="62">
        <v>23.71</v>
      </c>
    </row>
    <row r="16339" spans="1:6" x14ac:dyDescent="0.35">
      <c r="A16339" s="1">
        <v>123</v>
      </c>
      <c r="B16339" s="1" t="s">
        <v>145</v>
      </c>
      <c r="C16339" s="218">
        <v>44934</v>
      </c>
      <c r="D16339" s="218">
        <v>44932</v>
      </c>
      <c r="E16339" s="1">
        <v>4</v>
      </c>
      <c r="F16339" s="62">
        <v>155.43</v>
      </c>
    </row>
    <row r="16340" spans="1:6" x14ac:dyDescent="0.35">
      <c r="A16340" s="1">
        <v>123</v>
      </c>
      <c r="B16340" s="1" t="s">
        <v>145</v>
      </c>
      <c r="C16340" s="218">
        <v>44934</v>
      </c>
      <c r="D16340" s="218">
        <v>44933</v>
      </c>
      <c r="E16340" s="1">
        <v>9</v>
      </c>
      <c r="F16340" s="62">
        <v>240.91</v>
      </c>
    </row>
    <row r="16341" spans="1:6" x14ac:dyDescent="0.35">
      <c r="A16341" s="1">
        <v>123</v>
      </c>
      <c r="B16341" s="1" t="s">
        <v>145</v>
      </c>
      <c r="C16341" s="218">
        <v>44934</v>
      </c>
      <c r="D16341" s="218">
        <v>44934</v>
      </c>
      <c r="E16341" s="1">
        <v>4</v>
      </c>
      <c r="F16341" s="62">
        <v>205.27</v>
      </c>
    </row>
    <row r="16342" spans="1:6" x14ac:dyDescent="0.35">
      <c r="A16342" s="1">
        <v>123</v>
      </c>
      <c r="B16342" s="1" t="s">
        <v>145</v>
      </c>
      <c r="C16342" s="218">
        <v>44935</v>
      </c>
      <c r="D16342" s="218">
        <v>44932</v>
      </c>
      <c r="E16342" s="1">
        <v>3</v>
      </c>
      <c r="F16342" s="62">
        <v>71.08</v>
      </c>
    </row>
    <row r="16343" spans="1:6" x14ac:dyDescent="0.35">
      <c r="A16343" s="1">
        <v>123</v>
      </c>
      <c r="B16343" s="1" t="s">
        <v>145</v>
      </c>
      <c r="C16343" s="218">
        <v>44935</v>
      </c>
      <c r="D16343" s="218">
        <v>44933</v>
      </c>
      <c r="E16343" s="1">
        <v>1</v>
      </c>
      <c r="F16343" s="62">
        <v>23.76</v>
      </c>
    </row>
    <row r="16344" spans="1:6" x14ac:dyDescent="0.35">
      <c r="A16344" s="1">
        <v>123</v>
      </c>
      <c r="B16344" s="1" t="s">
        <v>145</v>
      </c>
      <c r="C16344" s="218">
        <v>44935</v>
      </c>
      <c r="D16344" s="218">
        <v>44934</v>
      </c>
      <c r="E16344" s="1">
        <v>11</v>
      </c>
      <c r="F16344" s="62">
        <v>430.39</v>
      </c>
    </row>
    <row r="16345" spans="1:6" x14ac:dyDescent="0.35">
      <c r="A16345" s="1">
        <v>123</v>
      </c>
      <c r="B16345" s="1" t="s">
        <v>145</v>
      </c>
      <c r="C16345" s="218">
        <v>44936</v>
      </c>
      <c r="D16345" s="218">
        <v>44933</v>
      </c>
      <c r="E16345" s="1">
        <v>5</v>
      </c>
      <c r="F16345" s="62">
        <v>137.71</v>
      </c>
    </row>
    <row r="16346" spans="1:6" x14ac:dyDescent="0.35">
      <c r="A16346" s="1">
        <v>123</v>
      </c>
      <c r="B16346" s="1" t="s">
        <v>145</v>
      </c>
      <c r="C16346" s="218">
        <v>44936</v>
      </c>
      <c r="D16346" s="218">
        <v>44934</v>
      </c>
      <c r="E16346" s="1">
        <v>3</v>
      </c>
      <c r="F16346" s="62">
        <v>124.29</v>
      </c>
    </row>
    <row r="16347" spans="1:6" x14ac:dyDescent="0.35">
      <c r="A16347" s="1">
        <v>123</v>
      </c>
      <c r="B16347" s="1" t="s">
        <v>145</v>
      </c>
      <c r="C16347" s="218">
        <v>44936</v>
      </c>
      <c r="D16347" s="218">
        <v>44935</v>
      </c>
      <c r="E16347" s="1">
        <v>11</v>
      </c>
      <c r="F16347" s="62">
        <v>379.5</v>
      </c>
    </row>
    <row r="16348" spans="1:6" x14ac:dyDescent="0.35">
      <c r="A16348" s="1">
        <v>123</v>
      </c>
      <c r="B16348" s="1" t="s">
        <v>145</v>
      </c>
      <c r="C16348" s="218">
        <v>44936</v>
      </c>
      <c r="D16348" s="218">
        <v>44936</v>
      </c>
      <c r="E16348" s="1">
        <v>5</v>
      </c>
      <c r="F16348" s="62">
        <v>264.44</v>
      </c>
    </row>
    <row r="16349" spans="1:6" x14ac:dyDescent="0.35">
      <c r="A16349" s="1">
        <v>123</v>
      </c>
      <c r="B16349" s="1" t="s">
        <v>145</v>
      </c>
      <c r="C16349" s="218">
        <v>44937</v>
      </c>
      <c r="D16349" s="218">
        <v>44933</v>
      </c>
      <c r="E16349" s="1">
        <v>1</v>
      </c>
      <c r="F16349" s="62">
        <v>23.66</v>
      </c>
    </row>
    <row r="16350" spans="1:6" x14ac:dyDescent="0.35">
      <c r="A16350" s="1">
        <v>123</v>
      </c>
      <c r="B16350" s="1" t="s">
        <v>145</v>
      </c>
      <c r="C16350" s="218">
        <v>44937</v>
      </c>
      <c r="D16350" s="218">
        <v>44934</v>
      </c>
      <c r="E16350" s="1">
        <v>4</v>
      </c>
      <c r="F16350" s="62">
        <v>93.26</v>
      </c>
    </row>
    <row r="16351" spans="1:6" x14ac:dyDescent="0.35">
      <c r="A16351" s="1">
        <v>123</v>
      </c>
      <c r="B16351" s="1" t="s">
        <v>145</v>
      </c>
      <c r="C16351" s="218">
        <v>44937</v>
      </c>
      <c r="D16351" s="218">
        <v>44935</v>
      </c>
      <c r="E16351" s="1">
        <v>9</v>
      </c>
      <c r="F16351" s="62">
        <v>271.60000000000002</v>
      </c>
    </row>
    <row r="16352" spans="1:6" x14ac:dyDescent="0.35">
      <c r="A16352" s="1">
        <v>123</v>
      </c>
      <c r="B16352" s="1" t="s">
        <v>145</v>
      </c>
      <c r="C16352" s="218">
        <v>44937</v>
      </c>
      <c r="D16352" s="218">
        <v>44936</v>
      </c>
      <c r="E16352" s="1">
        <v>5</v>
      </c>
      <c r="F16352" s="62">
        <v>203.54</v>
      </c>
    </row>
    <row r="16353" spans="1:6" x14ac:dyDescent="0.35">
      <c r="A16353" s="1">
        <v>123</v>
      </c>
      <c r="B16353" s="1" t="s">
        <v>145</v>
      </c>
      <c r="C16353" s="218">
        <v>44937</v>
      </c>
      <c r="D16353" s="218">
        <v>44937</v>
      </c>
      <c r="E16353" s="1">
        <v>8</v>
      </c>
      <c r="F16353" s="62">
        <v>324.82</v>
      </c>
    </row>
    <row r="16354" spans="1:6" x14ac:dyDescent="0.35">
      <c r="A16354" s="1">
        <v>123</v>
      </c>
      <c r="B16354" s="1" t="s">
        <v>145</v>
      </c>
      <c r="C16354" s="218">
        <v>44938</v>
      </c>
      <c r="D16354" s="218">
        <v>44935</v>
      </c>
      <c r="E16354" s="1">
        <v>6</v>
      </c>
      <c r="F16354" s="62">
        <v>141.91</v>
      </c>
    </row>
    <row r="16355" spans="1:6" x14ac:dyDescent="0.35">
      <c r="A16355" s="1">
        <v>123</v>
      </c>
      <c r="B16355" s="1" t="s">
        <v>145</v>
      </c>
      <c r="C16355" s="218">
        <v>44938</v>
      </c>
      <c r="D16355" s="218">
        <v>44936</v>
      </c>
      <c r="E16355" s="1">
        <v>8</v>
      </c>
      <c r="F16355" s="62">
        <v>279.07</v>
      </c>
    </row>
    <row r="16356" spans="1:6" x14ac:dyDescent="0.35">
      <c r="A16356" s="1">
        <v>123</v>
      </c>
      <c r="B16356" s="1" t="s">
        <v>145</v>
      </c>
      <c r="C16356" s="218">
        <v>44938</v>
      </c>
      <c r="D16356" s="218">
        <v>44937</v>
      </c>
      <c r="E16356" s="1">
        <v>9</v>
      </c>
      <c r="F16356" s="62">
        <v>360.2</v>
      </c>
    </row>
    <row r="16357" spans="1:6" x14ac:dyDescent="0.35">
      <c r="A16357" s="1">
        <v>123</v>
      </c>
      <c r="B16357" s="1" t="s">
        <v>145</v>
      </c>
      <c r="C16357" s="218">
        <v>44938</v>
      </c>
      <c r="D16357" s="218">
        <v>44938</v>
      </c>
      <c r="E16357" s="1">
        <v>5</v>
      </c>
      <c r="F16357" s="62">
        <v>149.13999999999999</v>
      </c>
    </row>
    <row r="16358" spans="1:6" x14ac:dyDescent="0.35">
      <c r="A16358" s="1">
        <v>123</v>
      </c>
      <c r="B16358" s="1" t="s">
        <v>145</v>
      </c>
      <c r="C16358" s="218">
        <v>44939</v>
      </c>
      <c r="D16358" s="218">
        <v>44936</v>
      </c>
      <c r="E16358" s="1">
        <v>3</v>
      </c>
      <c r="F16358" s="62">
        <v>100.48</v>
      </c>
    </row>
    <row r="16359" spans="1:6" x14ac:dyDescent="0.35">
      <c r="A16359" s="1">
        <v>123</v>
      </c>
      <c r="B16359" s="1" t="s">
        <v>145</v>
      </c>
      <c r="C16359" s="218">
        <v>44939</v>
      </c>
      <c r="D16359" s="218">
        <v>44937</v>
      </c>
      <c r="E16359" s="1">
        <v>7</v>
      </c>
      <c r="F16359" s="62">
        <v>165.92</v>
      </c>
    </row>
    <row r="16360" spans="1:6" x14ac:dyDescent="0.35">
      <c r="A16360" s="1">
        <v>123</v>
      </c>
      <c r="B16360" s="1" t="s">
        <v>145</v>
      </c>
      <c r="C16360" s="218">
        <v>44939</v>
      </c>
      <c r="D16360" s="218">
        <v>44938</v>
      </c>
      <c r="E16360" s="1">
        <v>6</v>
      </c>
      <c r="F16360" s="62">
        <v>317.69</v>
      </c>
    </row>
    <row r="16361" spans="1:6" x14ac:dyDescent="0.35">
      <c r="A16361" s="1">
        <v>123</v>
      </c>
      <c r="B16361" s="1" t="s">
        <v>145</v>
      </c>
      <c r="C16361" s="218">
        <v>44939</v>
      </c>
      <c r="D16361" s="218">
        <v>44939</v>
      </c>
      <c r="E16361" s="1">
        <v>4</v>
      </c>
      <c r="F16361" s="62">
        <v>181.07</v>
      </c>
    </row>
    <row r="16362" spans="1:6" x14ac:dyDescent="0.35">
      <c r="A16362" s="1">
        <v>123</v>
      </c>
      <c r="B16362" s="1" t="s">
        <v>145</v>
      </c>
      <c r="C16362" s="218">
        <v>44940</v>
      </c>
      <c r="D16362" s="218">
        <v>44937</v>
      </c>
      <c r="E16362" s="1">
        <v>5</v>
      </c>
      <c r="F16362" s="62">
        <v>118.2</v>
      </c>
    </row>
    <row r="16363" spans="1:6" x14ac:dyDescent="0.35">
      <c r="A16363" s="1">
        <v>123</v>
      </c>
      <c r="B16363" s="1" t="s">
        <v>145</v>
      </c>
      <c r="C16363" s="218">
        <v>44940</v>
      </c>
      <c r="D16363" s="218">
        <v>44938</v>
      </c>
      <c r="E16363" s="1">
        <v>6</v>
      </c>
      <c r="F16363" s="62">
        <v>198.39</v>
      </c>
    </row>
    <row r="16364" spans="1:6" x14ac:dyDescent="0.35">
      <c r="A16364" s="1">
        <v>123</v>
      </c>
      <c r="B16364" s="1" t="s">
        <v>145</v>
      </c>
      <c r="C16364" s="218">
        <v>44940</v>
      </c>
      <c r="D16364" s="218">
        <v>44939</v>
      </c>
      <c r="E16364" s="1">
        <v>12</v>
      </c>
      <c r="F16364" s="62">
        <v>457.42</v>
      </c>
    </row>
    <row r="16365" spans="1:6" x14ac:dyDescent="0.35">
      <c r="A16365" s="1">
        <v>123</v>
      </c>
      <c r="B16365" s="1" t="s">
        <v>145</v>
      </c>
      <c r="C16365" s="218">
        <v>44940</v>
      </c>
      <c r="D16365" s="218">
        <v>44940</v>
      </c>
      <c r="E16365" s="1">
        <v>6</v>
      </c>
      <c r="F16365" s="62">
        <v>263.93</v>
      </c>
    </row>
    <row r="16366" spans="1:6" x14ac:dyDescent="0.35">
      <c r="A16366" s="1">
        <v>123</v>
      </c>
      <c r="B16366" s="1" t="s">
        <v>145</v>
      </c>
      <c r="C16366" s="218">
        <v>44941</v>
      </c>
      <c r="D16366" s="218">
        <v>44938</v>
      </c>
      <c r="E16366" s="1">
        <v>7</v>
      </c>
      <c r="F16366" s="62">
        <v>247.54</v>
      </c>
    </row>
    <row r="16367" spans="1:6" x14ac:dyDescent="0.35">
      <c r="A16367" s="1">
        <v>123</v>
      </c>
      <c r="B16367" s="1" t="s">
        <v>145</v>
      </c>
      <c r="C16367" s="218">
        <v>44941</v>
      </c>
      <c r="D16367" s="218">
        <v>44939</v>
      </c>
      <c r="E16367" s="1">
        <v>11</v>
      </c>
      <c r="F16367" s="62">
        <v>347.23</v>
      </c>
    </row>
    <row r="16368" spans="1:6" x14ac:dyDescent="0.35">
      <c r="A16368" s="1">
        <v>123</v>
      </c>
      <c r="B16368" s="1" t="s">
        <v>145</v>
      </c>
      <c r="C16368" s="218">
        <v>44941</v>
      </c>
      <c r="D16368" s="218">
        <v>44940</v>
      </c>
      <c r="E16368" s="1">
        <v>13</v>
      </c>
      <c r="F16368" s="62">
        <v>506.52</v>
      </c>
    </row>
    <row r="16369" spans="1:6" x14ac:dyDescent="0.35">
      <c r="A16369" s="1">
        <v>123</v>
      </c>
      <c r="B16369" s="1" t="s">
        <v>145</v>
      </c>
      <c r="C16369" s="218">
        <v>44941</v>
      </c>
      <c r="D16369" s="218">
        <v>44941</v>
      </c>
      <c r="E16369" s="1">
        <v>6</v>
      </c>
      <c r="F16369" s="62">
        <v>258.48</v>
      </c>
    </row>
    <row r="16370" spans="1:6" x14ac:dyDescent="0.35">
      <c r="A16370" s="1">
        <v>123</v>
      </c>
      <c r="B16370" s="1" t="s">
        <v>145</v>
      </c>
      <c r="C16370" s="218">
        <v>44942</v>
      </c>
      <c r="D16370" s="218">
        <v>44939</v>
      </c>
      <c r="E16370" s="1">
        <v>1</v>
      </c>
      <c r="F16370" s="62">
        <v>23.76</v>
      </c>
    </row>
    <row r="16371" spans="1:6" x14ac:dyDescent="0.35">
      <c r="A16371" s="1">
        <v>123</v>
      </c>
      <c r="B16371" s="1" t="s">
        <v>145</v>
      </c>
      <c r="C16371" s="218">
        <v>44942</v>
      </c>
      <c r="D16371" s="218">
        <v>44940</v>
      </c>
      <c r="E16371" s="1">
        <v>5</v>
      </c>
      <c r="F16371" s="62">
        <v>236.71</v>
      </c>
    </row>
    <row r="16372" spans="1:6" x14ac:dyDescent="0.35">
      <c r="A16372" s="1">
        <v>123</v>
      </c>
      <c r="B16372" s="1" t="s">
        <v>145</v>
      </c>
      <c r="C16372" s="218">
        <v>44942</v>
      </c>
      <c r="D16372" s="218">
        <v>44941</v>
      </c>
      <c r="E16372" s="1">
        <v>10</v>
      </c>
      <c r="F16372" s="62">
        <v>386.29</v>
      </c>
    </row>
    <row r="16373" spans="1:6" x14ac:dyDescent="0.35">
      <c r="A16373" s="1">
        <v>123</v>
      </c>
      <c r="B16373" s="1" t="s">
        <v>145</v>
      </c>
      <c r="C16373" s="218">
        <v>44942</v>
      </c>
      <c r="D16373" s="218">
        <v>44942</v>
      </c>
      <c r="E16373" s="1">
        <v>10</v>
      </c>
      <c r="F16373" s="62">
        <v>434.5</v>
      </c>
    </row>
    <row r="16374" spans="1:6" x14ac:dyDescent="0.35">
      <c r="A16374" s="1">
        <v>123</v>
      </c>
      <c r="B16374" s="1" t="s">
        <v>145</v>
      </c>
      <c r="C16374" s="218">
        <v>44943</v>
      </c>
      <c r="D16374" s="218">
        <v>44940</v>
      </c>
      <c r="E16374" s="1">
        <v>1</v>
      </c>
      <c r="F16374" s="62">
        <v>54.25</v>
      </c>
    </row>
    <row r="16375" spans="1:6" x14ac:dyDescent="0.35">
      <c r="A16375" s="1">
        <v>123</v>
      </c>
      <c r="B16375" s="1" t="s">
        <v>145</v>
      </c>
      <c r="C16375" s="218">
        <v>44943</v>
      </c>
      <c r="D16375" s="218">
        <v>44941</v>
      </c>
      <c r="E16375" s="1">
        <v>6</v>
      </c>
      <c r="F16375" s="62">
        <v>202.7</v>
      </c>
    </row>
    <row r="16376" spans="1:6" x14ac:dyDescent="0.35">
      <c r="A16376" s="1">
        <v>123</v>
      </c>
      <c r="B16376" s="1" t="s">
        <v>145</v>
      </c>
      <c r="C16376" s="218">
        <v>44943</v>
      </c>
      <c r="D16376" s="218">
        <v>44942</v>
      </c>
      <c r="E16376" s="1">
        <v>11</v>
      </c>
      <c r="F16376" s="62">
        <v>460.1</v>
      </c>
    </row>
    <row r="16377" spans="1:6" x14ac:dyDescent="0.35">
      <c r="A16377" s="1">
        <v>123</v>
      </c>
      <c r="B16377" s="1" t="s">
        <v>145</v>
      </c>
      <c r="C16377" s="218">
        <v>44943</v>
      </c>
      <c r="D16377" s="218">
        <v>44943</v>
      </c>
      <c r="E16377" s="1">
        <v>18</v>
      </c>
      <c r="F16377" s="62">
        <v>673.14</v>
      </c>
    </row>
    <row r="16378" spans="1:6" x14ac:dyDescent="0.35">
      <c r="A16378" s="1">
        <v>123</v>
      </c>
      <c r="B16378" s="1" t="s">
        <v>145</v>
      </c>
      <c r="C16378" s="218">
        <v>44944</v>
      </c>
      <c r="D16378" s="218">
        <v>44941</v>
      </c>
      <c r="E16378" s="1">
        <v>2</v>
      </c>
      <c r="F16378" s="62">
        <v>77.37</v>
      </c>
    </row>
    <row r="16379" spans="1:6" x14ac:dyDescent="0.35">
      <c r="A16379" s="1">
        <v>123</v>
      </c>
      <c r="B16379" s="1" t="s">
        <v>145</v>
      </c>
      <c r="C16379" s="218">
        <v>44944</v>
      </c>
      <c r="D16379" s="218">
        <v>44942</v>
      </c>
      <c r="E16379" s="1">
        <v>6</v>
      </c>
      <c r="F16379" s="62">
        <v>199.97</v>
      </c>
    </row>
    <row r="16380" spans="1:6" x14ac:dyDescent="0.35">
      <c r="A16380" s="1">
        <v>123</v>
      </c>
      <c r="B16380" s="1" t="s">
        <v>145</v>
      </c>
      <c r="C16380" s="218">
        <v>44944</v>
      </c>
      <c r="D16380" s="218">
        <v>44943</v>
      </c>
      <c r="E16380" s="1">
        <v>2</v>
      </c>
      <c r="F16380" s="62">
        <v>47.37</v>
      </c>
    </row>
    <row r="16381" spans="1:6" x14ac:dyDescent="0.35">
      <c r="A16381" s="1">
        <v>123</v>
      </c>
      <c r="B16381" s="1" t="s">
        <v>145</v>
      </c>
      <c r="C16381" s="218">
        <v>44944</v>
      </c>
      <c r="D16381" s="218">
        <v>44944</v>
      </c>
      <c r="E16381" s="1">
        <v>15</v>
      </c>
      <c r="F16381" s="62">
        <v>656.31</v>
      </c>
    </row>
    <row r="16382" spans="1:6" x14ac:dyDescent="0.35">
      <c r="A16382" s="1">
        <v>123</v>
      </c>
      <c r="B16382" s="1" t="s">
        <v>145</v>
      </c>
      <c r="C16382" s="218">
        <v>44945</v>
      </c>
      <c r="D16382" s="218">
        <v>44942</v>
      </c>
      <c r="E16382" s="1">
        <v>3</v>
      </c>
      <c r="F16382" s="62">
        <v>70.930000000000007</v>
      </c>
    </row>
    <row r="16383" spans="1:6" x14ac:dyDescent="0.35">
      <c r="A16383" s="1">
        <v>123</v>
      </c>
      <c r="B16383" s="1" t="s">
        <v>145</v>
      </c>
      <c r="C16383" s="218">
        <v>44945</v>
      </c>
      <c r="D16383" s="218">
        <v>44943</v>
      </c>
      <c r="E16383" s="1">
        <v>5</v>
      </c>
      <c r="F16383" s="62">
        <v>147.11000000000001</v>
      </c>
    </row>
    <row r="16384" spans="1:6" x14ac:dyDescent="0.35">
      <c r="A16384" s="1">
        <v>123</v>
      </c>
      <c r="B16384" s="1" t="s">
        <v>145</v>
      </c>
      <c r="C16384" s="218">
        <v>44945</v>
      </c>
      <c r="D16384" s="218">
        <v>44944</v>
      </c>
      <c r="E16384" s="1">
        <v>5</v>
      </c>
      <c r="F16384" s="62">
        <v>209.09</v>
      </c>
    </row>
    <row r="16385" spans="1:6" x14ac:dyDescent="0.35">
      <c r="A16385" s="1">
        <v>123</v>
      </c>
      <c r="B16385" s="1" t="s">
        <v>145</v>
      </c>
      <c r="C16385" s="218">
        <v>44945</v>
      </c>
      <c r="D16385" s="218">
        <v>44945</v>
      </c>
      <c r="E16385" s="1">
        <v>18</v>
      </c>
      <c r="F16385" s="62">
        <v>656.71</v>
      </c>
    </row>
    <row r="16386" spans="1:6" x14ac:dyDescent="0.35">
      <c r="A16386" s="1">
        <v>123</v>
      </c>
      <c r="B16386" s="1" t="s">
        <v>145</v>
      </c>
      <c r="C16386" s="218">
        <v>44947</v>
      </c>
      <c r="D16386" s="218">
        <v>44943</v>
      </c>
      <c r="E16386" s="1">
        <v>3</v>
      </c>
      <c r="F16386" s="62">
        <v>131.37</v>
      </c>
    </row>
    <row r="16387" spans="1:6" x14ac:dyDescent="0.35">
      <c r="A16387" s="1">
        <v>123</v>
      </c>
      <c r="B16387" s="1" t="s">
        <v>145</v>
      </c>
      <c r="C16387" s="218">
        <v>44947</v>
      </c>
      <c r="D16387" s="218">
        <v>44944</v>
      </c>
      <c r="E16387" s="1">
        <v>5</v>
      </c>
      <c r="F16387" s="62">
        <v>144.58000000000001</v>
      </c>
    </row>
    <row r="16388" spans="1:6" x14ac:dyDescent="0.35">
      <c r="A16388" s="1">
        <v>123</v>
      </c>
      <c r="B16388" s="1" t="s">
        <v>145</v>
      </c>
      <c r="C16388" s="218">
        <v>44947</v>
      </c>
      <c r="D16388" s="218">
        <v>44945</v>
      </c>
      <c r="E16388" s="1">
        <v>10</v>
      </c>
      <c r="F16388" s="62">
        <v>356.44</v>
      </c>
    </row>
    <row r="16389" spans="1:6" x14ac:dyDescent="0.35">
      <c r="A16389" s="1">
        <v>123</v>
      </c>
      <c r="B16389" s="1" t="s">
        <v>145</v>
      </c>
      <c r="C16389" s="218">
        <v>44947</v>
      </c>
      <c r="D16389" s="218">
        <v>44946</v>
      </c>
      <c r="E16389" s="1">
        <v>4</v>
      </c>
      <c r="F16389" s="62">
        <v>176.46</v>
      </c>
    </row>
    <row r="16390" spans="1:6" x14ac:dyDescent="0.35">
      <c r="A16390" s="1">
        <v>123</v>
      </c>
      <c r="B16390" s="1" t="s">
        <v>145</v>
      </c>
      <c r="C16390" s="218">
        <v>44947</v>
      </c>
      <c r="D16390" s="218">
        <v>44947</v>
      </c>
      <c r="E16390" s="1">
        <v>2</v>
      </c>
      <c r="F16390" s="62">
        <v>77.91</v>
      </c>
    </row>
    <row r="16391" spans="1:6" x14ac:dyDescent="0.35">
      <c r="A16391" s="1">
        <v>123</v>
      </c>
      <c r="B16391" s="1" t="s">
        <v>145</v>
      </c>
      <c r="C16391" s="218">
        <v>44948</v>
      </c>
      <c r="D16391" s="218">
        <v>44943</v>
      </c>
      <c r="E16391" s="1">
        <v>4</v>
      </c>
      <c r="F16391" s="62">
        <v>212.6</v>
      </c>
    </row>
    <row r="16392" spans="1:6" x14ac:dyDescent="0.35">
      <c r="A16392" s="1">
        <v>123</v>
      </c>
      <c r="B16392" s="1" t="s">
        <v>145</v>
      </c>
      <c r="C16392" s="218">
        <v>44948</v>
      </c>
      <c r="D16392" s="218">
        <v>44944</v>
      </c>
      <c r="E16392" s="1">
        <v>2</v>
      </c>
      <c r="F16392" s="62">
        <v>47.52</v>
      </c>
    </row>
    <row r="16393" spans="1:6" x14ac:dyDescent="0.35">
      <c r="A16393" s="1">
        <v>123</v>
      </c>
      <c r="B16393" s="1" t="s">
        <v>145</v>
      </c>
      <c r="C16393" s="218">
        <v>44948</v>
      </c>
      <c r="D16393" s="218">
        <v>44945</v>
      </c>
      <c r="E16393" s="1">
        <v>3</v>
      </c>
      <c r="F16393" s="62">
        <v>71.08</v>
      </c>
    </row>
    <row r="16394" spans="1:6" x14ac:dyDescent="0.35">
      <c r="A16394" s="1">
        <v>123</v>
      </c>
      <c r="B16394" s="1" t="s">
        <v>145</v>
      </c>
      <c r="C16394" s="218">
        <v>44948</v>
      </c>
      <c r="D16394" s="218">
        <v>44946</v>
      </c>
      <c r="E16394" s="1">
        <v>4</v>
      </c>
      <c r="F16394" s="62">
        <v>179.68</v>
      </c>
    </row>
    <row r="16395" spans="1:6" x14ac:dyDescent="0.35">
      <c r="A16395" s="1">
        <v>123</v>
      </c>
      <c r="B16395" s="1" t="s">
        <v>145</v>
      </c>
      <c r="C16395" s="218">
        <v>44948</v>
      </c>
      <c r="D16395" s="218">
        <v>44947</v>
      </c>
      <c r="E16395" s="1">
        <v>2</v>
      </c>
      <c r="F16395" s="62">
        <v>74.05</v>
      </c>
    </row>
    <row r="16396" spans="1:6" x14ac:dyDescent="0.35">
      <c r="A16396" s="1">
        <v>123</v>
      </c>
      <c r="B16396" s="1" t="s">
        <v>145</v>
      </c>
      <c r="C16396" s="218">
        <v>44948</v>
      </c>
      <c r="D16396" s="218">
        <v>44948</v>
      </c>
      <c r="E16396" s="1">
        <v>1</v>
      </c>
      <c r="F16396" s="62">
        <v>54.45</v>
      </c>
    </row>
    <row r="16397" spans="1:6" x14ac:dyDescent="0.35">
      <c r="A16397" s="1">
        <v>123</v>
      </c>
      <c r="B16397" s="1" t="s">
        <v>145</v>
      </c>
      <c r="C16397" s="218">
        <v>44949</v>
      </c>
      <c r="D16397" s="218">
        <v>44945</v>
      </c>
      <c r="E16397" s="1">
        <v>2</v>
      </c>
      <c r="F16397" s="62">
        <v>73.260000000000005</v>
      </c>
    </row>
    <row r="16398" spans="1:6" x14ac:dyDescent="0.35">
      <c r="A16398" s="1">
        <v>123</v>
      </c>
      <c r="B16398" s="1" t="s">
        <v>145</v>
      </c>
      <c r="C16398" s="218">
        <v>44949</v>
      </c>
      <c r="D16398" s="218">
        <v>44946</v>
      </c>
      <c r="E16398" s="1">
        <v>5</v>
      </c>
      <c r="F16398" s="62">
        <v>209.33</v>
      </c>
    </row>
    <row r="16399" spans="1:6" x14ac:dyDescent="0.35">
      <c r="A16399" s="1">
        <v>123</v>
      </c>
      <c r="B16399" s="1" t="s">
        <v>145</v>
      </c>
      <c r="C16399" s="218">
        <v>44949</v>
      </c>
      <c r="D16399" s="218">
        <v>44947</v>
      </c>
      <c r="E16399" s="1">
        <v>12</v>
      </c>
      <c r="F16399" s="62">
        <v>427.37</v>
      </c>
    </row>
    <row r="16400" spans="1:6" x14ac:dyDescent="0.35">
      <c r="A16400" s="1">
        <v>123</v>
      </c>
      <c r="B16400" s="1" t="s">
        <v>145</v>
      </c>
      <c r="C16400" s="218">
        <v>44949</v>
      </c>
      <c r="D16400" s="218">
        <v>44948</v>
      </c>
      <c r="E16400" s="1">
        <v>2</v>
      </c>
      <c r="F16400" s="62">
        <v>107.91</v>
      </c>
    </row>
    <row r="16401" spans="1:6" x14ac:dyDescent="0.35">
      <c r="A16401" s="1">
        <v>123</v>
      </c>
      <c r="B16401" s="1" t="s">
        <v>145</v>
      </c>
      <c r="C16401" s="218">
        <v>44950</v>
      </c>
      <c r="D16401" s="218">
        <v>44947</v>
      </c>
      <c r="E16401" s="1">
        <v>9</v>
      </c>
      <c r="F16401" s="62">
        <v>322.33</v>
      </c>
    </row>
    <row r="16402" spans="1:6" x14ac:dyDescent="0.35">
      <c r="A16402" s="1">
        <v>123</v>
      </c>
      <c r="B16402" s="1" t="s">
        <v>145</v>
      </c>
      <c r="C16402" s="218">
        <v>44950</v>
      </c>
      <c r="D16402" s="218">
        <v>44948</v>
      </c>
      <c r="E16402" s="1">
        <v>11</v>
      </c>
      <c r="F16402" s="62">
        <v>397.09</v>
      </c>
    </row>
    <row r="16403" spans="1:6" x14ac:dyDescent="0.35">
      <c r="A16403" s="1">
        <v>123</v>
      </c>
      <c r="B16403" s="1" t="s">
        <v>145</v>
      </c>
      <c r="C16403" s="218">
        <v>44950</v>
      </c>
      <c r="D16403" s="218">
        <v>44949</v>
      </c>
      <c r="E16403" s="1">
        <v>3</v>
      </c>
      <c r="F16403" s="62">
        <v>158.19999999999999</v>
      </c>
    </row>
    <row r="16404" spans="1:6" x14ac:dyDescent="0.35">
      <c r="A16404" s="1">
        <v>123</v>
      </c>
      <c r="B16404" s="1" t="s">
        <v>145</v>
      </c>
      <c r="C16404" s="218">
        <v>44950</v>
      </c>
      <c r="D16404" s="218">
        <v>44950</v>
      </c>
      <c r="E16404" s="1">
        <v>5</v>
      </c>
      <c r="F16404" s="62">
        <v>146.12</v>
      </c>
    </row>
    <row r="16405" spans="1:6" x14ac:dyDescent="0.35">
      <c r="A16405" s="1">
        <v>123</v>
      </c>
      <c r="B16405" s="1" t="s">
        <v>145</v>
      </c>
      <c r="C16405" s="218">
        <v>44951</v>
      </c>
      <c r="D16405" s="218">
        <v>44947</v>
      </c>
      <c r="E16405" s="1">
        <v>2</v>
      </c>
      <c r="F16405" s="62">
        <v>74.94</v>
      </c>
    </row>
    <row r="16406" spans="1:6" x14ac:dyDescent="0.35">
      <c r="A16406" s="1">
        <v>123</v>
      </c>
      <c r="B16406" s="1" t="s">
        <v>145</v>
      </c>
      <c r="C16406" s="218">
        <v>44951</v>
      </c>
      <c r="D16406" s="218">
        <v>44948</v>
      </c>
      <c r="E16406" s="1">
        <v>3</v>
      </c>
      <c r="F16406" s="62">
        <v>99.3</v>
      </c>
    </row>
    <row r="16407" spans="1:6" x14ac:dyDescent="0.35">
      <c r="A16407" s="1">
        <v>123</v>
      </c>
      <c r="B16407" s="1" t="s">
        <v>145</v>
      </c>
      <c r="C16407" s="218">
        <v>44951</v>
      </c>
      <c r="D16407" s="218">
        <v>44949</v>
      </c>
      <c r="E16407" s="1">
        <v>5</v>
      </c>
      <c r="F16407" s="62">
        <v>174.53</v>
      </c>
    </row>
    <row r="16408" spans="1:6" x14ac:dyDescent="0.35">
      <c r="A16408" s="1">
        <v>123</v>
      </c>
      <c r="B16408" s="1" t="s">
        <v>145</v>
      </c>
      <c r="C16408" s="218">
        <v>44951</v>
      </c>
      <c r="D16408" s="218">
        <v>44950</v>
      </c>
      <c r="E16408" s="1">
        <v>12</v>
      </c>
      <c r="F16408" s="62">
        <v>573.39</v>
      </c>
    </row>
    <row r="16409" spans="1:6" x14ac:dyDescent="0.35">
      <c r="A16409" s="1">
        <v>123</v>
      </c>
      <c r="B16409" s="1" t="s">
        <v>145</v>
      </c>
      <c r="C16409" s="218">
        <v>44951</v>
      </c>
      <c r="D16409" s="218">
        <v>44951</v>
      </c>
      <c r="E16409" s="1">
        <v>6</v>
      </c>
      <c r="F16409" s="62">
        <v>226.21</v>
      </c>
    </row>
    <row r="16410" spans="1:6" x14ac:dyDescent="0.35">
      <c r="A16410" s="1">
        <v>123</v>
      </c>
      <c r="B16410" s="1" t="s">
        <v>145</v>
      </c>
      <c r="C16410" s="218">
        <v>44952</v>
      </c>
      <c r="D16410" s="218">
        <v>44948</v>
      </c>
      <c r="E16410" s="1">
        <v>1</v>
      </c>
      <c r="F16410" s="62">
        <v>53.26</v>
      </c>
    </row>
    <row r="16411" spans="1:6" x14ac:dyDescent="0.35">
      <c r="A16411" s="1">
        <v>123</v>
      </c>
      <c r="B16411" s="1" t="s">
        <v>145</v>
      </c>
      <c r="C16411" s="218">
        <v>44952</v>
      </c>
      <c r="D16411" s="218">
        <v>44949</v>
      </c>
      <c r="E16411" s="1">
        <v>6</v>
      </c>
      <c r="F16411" s="62">
        <v>196.17</v>
      </c>
    </row>
    <row r="16412" spans="1:6" x14ac:dyDescent="0.35">
      <c r="A16412" s="1">
        <v>123</v>
      </c>
      <c r="B16412" s="1" t="s">
        <v>145</v>
      </c>
      <c r="C16412" s="218">
        <v>44952</v>
      </c>
      <c r="D16412" s="218">
        <v>44950</v>
      </c>
      <c r="E16412" s="1">
        <v>8</v>
      </c>
      <c r="F16412" s="62">
        <v>351.46</v>
      </c>
    </row>
    <row r="16413" spans="1:6" x14ac:dyDescent="0.35">
      <c r="A16413" s="1">
        <v>123</v>
      </c>
      <c r="B16413" s="1" t="s">
        <v>145</v>
      </c>
      <c r="C16413" s="218">
        <v>44952</v>
      </c>
      <c r="D16413" s="218">
        <v>44951</v>
      </c>
      <c r="E16413" s="1">
        <v>15</v>
      </c>
      <c r="F16413" s="62">
        <v>580.1</v>
      </c>
    </row>
    <row r="16414" spans="1:6" x14ac:dyDescent="0.35">
      <c r="A16414" s="1">
        <v>123</v>
      </c>
      <c r="B16414" s="1" t="s">
        <v>145</v>
      </c>
      <c r="C16414" s="218">
        <v>44952</v>
      </c>
      <c r="D16414" s="218">
        <v>44952</v>
      </c>
      <c r="E16414" s="1">
        <v>1</v>
      </c>
      <c r="F16414" s="62">
        <v>50.39</v>
      </c>
    </row>
    <row r="16415" spans="1:6" x14ac:dyDescent="0.35">
      <c r="A16415" s="1">
        <v>124</v>
      </c>
      <c r="B16415" s="1" t="s">
        <v>146</v>
      </c>
      <c r="C16415" s="218">
        <v>44878</v>
      </c>
      <c r="D16415" s="218">
        <v>44878</v>
      </c>
      <c r="E16415" s="1">
        <v>2</v>
      </c>
      <c r="F16415" s="62">
        <v>44.55</v>
      </c>
    </row>
    <row r="16416" spans="1:6" x14ac:dyDescent="0.35">
      <c r="A16416" s="1">
        <v>124</v>
      </c>
      <c r="B16416" s="1" t="s">
        <v>146</v>
      </c>
      <c r="C16416" s="218">
        <v>44879</v>
      </c>
      <c r="D16416" s="218">
        <v>44878</v>
      </c>
      <c r="E16416" s="1">
        <v>3</v>
      </c>
      <c r="F16416" s="62">
        <v>138.25</v>
      </c>
    </row>
    <row r="16417" spans="1:6" x14ac:dyDescent="0.35">
      <c r="A16417" s="1">
        <v>124</v>
      </c>
      <c r="B16417" s="1" t="s">
        <v>146</v>
      </c>
      <c r="C16417" s="218">
        <v>44879</v>
      </c>
      <c r="D16417" s="218">
        <v>44879</v>
      </c>
      <c r="E16417" s="1">
        <v>2</v>
      </c>
      <c r="F16417" s="62">
        <v>113.36</v>
      </c>
    </row>
    <row r="16418" spans="1:6" x14ac:dyDescent="0.35">
      <c r="A16418" s="1">
        <v>124</v>
      </c>
      <c r="B16418" s="1" t="s">
        <v>146</v>
      </c>
      <c r="C16418" s="218">
        <v>44880</v>
      </c>
      <c r="D16418" s="218">
        <v>44878</v>
      </c>
      <c r="E16418" s="1">
        <v>1</v>
      </c>
      <c r="F16418" s="62">
        <v>23.76</v>
      </c>
    </row>
    <row r="16419" spans="1:6" x14ac:dyDescent="0.35">
      <c r="A16419" s="1">
        <v>124</v>
      </c>
      <c r="B16419" s="1" t="s">
        <v>146</v>
      </c>
      <c r="C16419" s="218">
        <v>44880</v>
      </c>
      <c r="D16419" s="218">
        <v>44879</v>
      </c>
      <c r="E16419" s="1">
        <v>3</v>
      </c>
      <c r="F16419" s="62">
        <v>69.650000000000006</v>
      </c>
    </row>
    <row r="16420" spans="1:6" x14ac:dyDescent="0.35">
      <c r="A16420" s="1">
        <v>124</v>
      </c>
      <c r="B16420" s="1" t="s">
        <v>146</v>
      </c>
      <c r="C16420" s="218">
        <v>44880</v>
      </c>
      <c r="D16420" s="218">
        <v>44880</v>
      </c>
      <c r="E16420" s="1">
        <v>3</v>
      </c>
      <c r="F16420" s="62">
        <v>101.12</v>
      </c>
    </row>
    <row r="16421" spans="1:6" x14ac:dyDescent="0.35">
      <c r="A16421" s="1">
        <v>124</v>
      </c>
      <c r="B16421" s="1" t="s">
        <v>146</v>
      </c>
      <c r="C16421" s="218">
        <v>44881</v>
      </c>
      <c r="D16421" s="218">
        <v>44878</v>
      </c>
      <c r="E16421" s="1">
        <v>10</v>
      </c>
      <c r="F16421" s="62">
        <v>295.36</v>
      </c>
    </row>
    <row r="16422" spans="1:6" x14ac:dyDescent="0.35">
      <c r="A16422" s="1">
        <v>124</v>
      </c>
      <c r="B16422" s="1" t="s">
        <v>146</v>
      </c>
      <c r="C16422" s="218">
        <v>44881</v>
      </c>
      <c r="D16422" s="218">
        <v>44879</v>
      </c>
      <c r="E16422" s="1">
        <v>8</v>
      </c>
      <c r="F16422" s="62">
        <v>278.83</v>
      </c>
    </row>
    <row r="16423" spans="1:6" x14ac:dyDescent="0.35">
      <c r="A16423" s="1">
        <v>124</v>
      </c>
      <c r="B16423" s="1" t="s">
        <v>146</v>
      </c>
      <c r="C16423" s="218">
        <v>44881</v>
      </c>
      <c r="D16423" s="218">
        <v>44880</v>
      </c>
      <c r="E16423" s="1">
        <v>5</v>
      </c>
      <c r="F16423" s="62">
        <v>169.19</v>
      </c>
    </row>
    <row r="16424" spans="1:6" x14ac:dyDescent="0.35">
      <c r="A16424" s="1">
        <v>124</v>
      </c>
      <c r="B16424" s="1" t="s">
        <v>146</v>
      </c>
      <c r="C16424" s="218">
        <v>44881</v>
      </c>
      <c r="D16424" s="218">
        <v>44881</v>
      </c>
      <c r="E16424" s="1">
        <v>4</v>
      </c>
      <c r="F16424" s="62">
        <v>155.13</v>
      </c>
    </row>
    <row r="16425" spans="1:6" x14ac:dyDescent="0.35">
      <c r="A16425" s="1">
        <v>124</v>
      </c>
      <c r="B16425" s="1" t="s">
        <v>146</v>
      </c>
      <c r="C16425" s="218">
        <v>44882</v>
      </c>
      <c r="D16425" s="218">
        <v>44878</v>
      </c>
      <c r="E16425" s="1">
        <v>1</v>
      </c>
      <c r="F16425" s="62">
        <v>23.51</v>
      </c>
    </row>
    <row r="16426" spans="1:6" x14ac:dyDescent="0.35">
      <c r="A16426" s="1">
        <v>124</v>
      </c>
      <c r="B16426" s="1" t="s">
        <v>146</v>
      </c>
      <c r="C16426" s="218">
        <v>44882</v>
      </c>
      <c r="D16426" s="218">
        <v>44879</v>
      </c>
      <c r="E16426" s="1">
        <v>1</v>
      </c>
      <c r="F16426" s="62">
        <v>23.61</v>
      </c>
    </row>
    <row r="16427" spans="1:6" x14ac:dyDescent="0.35">
      <c r="A16427" s="1">
        <v>124</v>
      </c>
      <c r="B16427" s="1" t="s">
        <v>146</v>
      </c>
      <c r="C16427" s="218">
        <v>44882</v>
      </c>
      <c r="D16427" s="218">
        <v>44880</v>
      </c>
      <c r="E16427" s="1">
        <v>1</v>
      </c>
      <c r="F16427" s="62">
        <v>50.14</v>
      </c>
    </row>
    <row r="16428" spans="1:6" x14ac:dyDescent="0.35">
      <c r="A16428" s="1">
        <v>124</v>
      </c>
      <c r="B16428" s="1" t="s">
        <v>146</v>
      </c>
      <c r="C16428" s="218">
        <v>44882</v>
      </c>
      <c r="D16428" s="218">
        <v>44881</v>
      </c>
      <c r="E16428" s="1">
        <v>1</v>
      </c>
      <c r="F16428" s="62">
        <v>54.45</v>
      </c>
    </row>
    <row r="16429" spans="1:6" x14ac:dyDescent="0.35">
      <c r="A16429" s="1">
        <v>124</v>
      </c>
      <c r="B16429" s="1" t="s">
        <v>146</v>
      </c>
      <c r="C16429" s="218">
        <v>44882</v>
      </c>
      <c r="D16429" s="218">
        <v>44882</v>
      </c>
      <c r="E16429" s="1">
        <v>3</v>
      </c>
      <c r="F16429" s="62">
        <v>131.33000000000001</v>
      </c>
    </row>
    <row r="16430" spans="1:6" x14ac:dyDescent="0.35">
      <c r="A16430" s="1">
        <v>124</v>
      </c>
      <c r="B16430" s="1" t="s">
        <v>146</v>
      </c>
      <c r="C16430" s="218">
        <v>44884</v>
      </c>
      <c r="D16430" s="218">
        <v>44878</v>
      </c>
      <c r="E16430" s="1">
        <v>4</v>
      </c>
      <c r="F16430" s="62">
        <v>90.09</v>
      </c>
    </row>
    <row r="16431" spans="1:6" x14ac:dyDescent="0.35">
      <c r="A16431" s="1">
        <v>124</v>
      </c>
      <c r="B16431" s="1" t="s">
        <v>146</v>
      </c>
      <c r="C16431" s="218">
        <v>44884</v>
      </c>
      <c r="D16431" s="218">
        <v>44879</v>
      </c>
      <c r="E16431" s="1">
        <v>4</v>
      </c>
      <c r="F16431" s="62">
        <v>94.44</v>
      </c>
    </row>
    <row r="16432" spans="1:6" x14ac:dyDescent="0.35">
      <c r="A16432" s="1">
        <v>124</v>
      </c>
      <c r="B16432" s="1" t="s">
        <v>146</v>
      </c>
      <c r="C16432" s="218">
        <v>44884</v>
      </c>
      <c r="D16432" s="218">
        <v>44880</v>
      </c>
      <c r="E16432" s="1">
        <v>3</v>
      </c>
      <c r="F16432" s="62">
        <v>128.21</v>
      </c>
    </row>
    <row r="16433" spans="1:6" x14ac:dyDescent="0.35">
      <c r="A16433" s="1">
        <v>124</v>
      </c>
      <c r="B16433" s="1" t="s">
        <v>146</v>
      </c>
      <c r="C16433" s="218">
        <v>44884</v>
      </c>
      <c r="D16433" s="218">
        <v>44881</v>
      </c>
      <c r="E16433" s="1">
        <v>1</v>
      </c>
      <c r="F16433" s="62">
        <v>50.29</v>
      </c>
    </row>
    <row r="16434" spans="1:6" x14ac:dyDescent="0.35">
      <c r="A16434" s="1">
        <v>124</v>
      </c>
      <c r="B16434" s="1" t="s">
        <v>146</v>
      </c>
      <c r="C16434" s="218">
        <v>44884</v>
      </c>
      <c r="D16434" s="218">
        <v>44882</v>
      </c>
      <c r="E16434" s="1">
        <v>5</v>
      </c>
      <c r="F16434" s="62">
        <v>229.78</v>
      </c>
    </row>
    <row r="16435" spans="1:6" x14ac:dyDescent="0.35">
      <c r="A16435" s="1">
        <v>124</v>
      </c>
      <c r="B16435" s="1" t="s">
        <v>146</v>
      </c>
      <c r="C16435" s="218">
        <v>44885</v>
      </c>
      <c r="D16435" s="218">
        <v>44879</v>
      </c>
      <c r="E16435" s="1">
        <v>7</v>
      </c>
      <c r="F16435" s="62">
        <v>194.24</v>
      </c>
    </row>
    <row r="16436" spans="1:6" x14ac:dyDescent="0.35">
      <c r="A16436" s="1">
        <v>124</v>
      </c>
      <c r="B16436" s="1" t="s">
        <v>146</v>
      </c>
      <c r="C16436" s="218">
        <v>44885</v>
      </c>
      <c r="D16436" s="218">
        <v>44880</v>
      </c>
      <c r="E16436" s="1">
        <v>9</v>
      </c>
      <c r="F16436" s="62">
        <v>302.04000000000002</v>
      </c>
    </row>
    <row r="16437" spans="1:6" x14ac:dyDescent="0.35">
      <c r="A16437" s="1">
        <v>124</v>
      </c>
      <c r="B16437" s="1" t="s">
        <v>146</v>
      </c>
      <c r="C16437" s="218">
        <v>44885</v>
      </c>
      <c r="D16437" s="218">
        <v>44881</v>
      </c>
      <c r="E16437" s="1">
        <v>1</v>
      </c>
      <c r="F16437" s="62">
        <v>54.45</v>
      </c>
    </row>
    <row r="16438" spans="1:6" x14ac:dyDescent="0.35">
      <c r="A16438" s="1">
        <v>124</v>
      </c>
      <c r="B16438" s="1" t="s">
        <v>146</v>
      </c>
      <c r="C16438" s="218">
        <v>44885</v>
      </c>
      <c r="D16438" s="218">
        <v>44882</v>
      </c>
      <c r="E16438" s="1">
        <v>3</v>
      </c>
      <c r="F16438" s="62">
        <v>101.77</v>
      </c>
    </row>
    <row r="16439" spans="1:6" x14ac:dyDescent="0.35">
      <c r="A16439" s="1">
        <v>124</v>
      </c>
      <c r="B16439" s="1" t="s">
        <v>146</v>
      </c>
      <c r="C16439" s="218">
        <v>44885</v>
      </c>
      <c r="D16439" s="218">
        <v>44885</v>
      </c>
      <c r="E16439" s="1">
        <v>1</v>
      </c>
      <c r="F16439" s="62">
        <v>54.45</v>
      </c>
    </row>
    <row r="16440" spans="1:6" x14ac:dyDescent="0.35">
      <c r="A16440" s="1">
        <v>124</v>
      </c>
      <c r="B16440" s="1" t="s">
        <v>146</v>
      </c>
      <c r="C16440" s="218">
        <v>44886</v>
      </c>
      <c r="D16440" s="218">
        <v>44880</v>
      </c>
      <c r="E16440" s="1">
        <v>6</v>
      </c>
      <c r="F16440" s="62">
        <v>142.06</v>
      </c>
    </row>
    <row r="16441" spans="1:6" x14ac:dyDescent="0.35">
      <c r="A16441" s="1">
        <v>124</v>
      </c>
      <c r="B16441" s="1" t="s">
        <v>146</v>
      </c>
      <c r="C16441" s="218">
        <v>44886</v>
      </c>
      <c r="D16441" s="218">
        <v>44881</v>
      </c>
      <c r="E16441" s="1">
        <v>6</v>
      </c>
      <c r="F16441" s="62">
        <v>260.22000000000003</v>
      </c>
    </row>
    <row r="16442" spans="1:6" x14ac:dyDescent="0.35">
      <c r="A16442" s="1">
        <v>124</v>
      </c>
      <c r="B16442" s="1" t="s">
        <v>146</v>
      </c>
      <c r="C16442" s="218">
        <v>44886</v>
      </c>
      <c r="D16442" s="218">
        <v>44882</v>
      </c>
      <c r="E16442" s="1">
        <v>4</v>
      </c>
      <c r="F16442" s="62">
        <v>147.16</v>
      </c>
    </row>
    <row r="16443" spans="1:6" x14ac:dyDescent="0.35">
      <c r="A16443" s="1">
        <v>124</v>
      </c>
      <c r="B16443" s="1" t="s">
        <v>146</v>
      </c>
      <c r="C16443" s="218">
        <v>44886</v>
      </c>
      <c r="D16443" s="218">
        <v>44885</v>
      </c>
      <c r="E16443" s="1">
        <v>5</v>
      </c>
      <c r="F16443" s="62">
        <v>173</v>
      </c>
    </row>
    <row r="16444" spans="1:6" x14ac:dyDescent="0.35">
      <c r="A16444" s="1">
        <v>124</v>
      </c>
      <c r="B16444" s="1" t="s">
        <v>146</v>
      </c>
      <c r="C16444" s="218">
        <v>44886</v>
      </c>
      <c r="D16444" s="218">
        <v>44886</v>
      </c>
      <c r="E16444" s="1">
        <v>4</v>
      </c>
      <c r="F16444" s="62">
        <v>187.06</v>
      </c>
    </row>
    <row r="16445" spans="1:6" x14ac:dyDescent="0.35">
      <c r="A16445" s="1">
        <v>124</v>
      </c>
      <c r="B16445" s="1" t="s">
        <v>146</v>
      </c>
      <c r="C16445" s="218">
        <v>44887</v>
      </c>
      <c r="D16445" s="218">
        <v>44885</v>
      </c>
      <c r="E16445" s="1">
        <v>3</v>
      </c>
      <c r="F16445" s="62">
        <v>97.02</v>
      </c>
    </row>
    <row r="16446" spans="1:6" x14ac:dyDescent="0.35">
      <c r="A16446" s="1">
        <v>124</v>
      </c>
      <c r="B16446" s="1" t="s">
        <v>146</v>
      </c>
      <c r="C16446" s="218">
        <v>44887</v>
      </c>
      <c r="D16446" s="218">
        <v>44886</v>
      </c>
      <c r="E16446" s="1">
        <v>1</v>
      </c>
      <c r="F16446" s="62">
        <v>54.4</v>
      </c>
    </row>
    <row r="16447" spans="1:6" x14ac:dyDescent="0.35">
      <c r="A16447" s="1">
        <v>124</v>
      </c>
      <c r="B16447" s="1" t="s">
        <v>146</v>
      </c>
      <c r="C16447" s="218">
        <v>44887</v>
      </c>
      <c r="D16447" s="218">
        <v>44887</v>
      </c>
      <c r="E16447" s="1">
        <v>10</v>
      </c>
      <c r="F16447" s="62">
        <v>477.18</v>
      </c>
    </row>
    <row r="16448" spans="1:6" x14ac:dyDescent="0.35">
      <c r="A16448" s="1">
        <v>124</v>
      </c>
      <c r="B16448" s="1" t="s">
        <v>146</v>
      </c>
      <c r="C16448" s="218">
        <v>44888</v>
      </c>
      <c r="D16448" s="218">
        <v>44886</v>
      </c>
      <c r="E16448" s="1">
        <v>2</v>
      </c>
      <c r="F16448" s="62">
        <v>47.52</v>
      </c>
    </row>
    <row r="16449" spans="1:6" x14ac:dyDescent="0.35">
      <c r="A16449" s="1">
        <v>124</v>
      </c>
      <c r="B16449" s="1" t="s">
        <v>146</v>
      </c>
      <c r="C16449" s="218">
        <v>44888</v>
      </c>
      <c r="D16449" s="218">
        <v>44888</v>
      </c>
      <c r="E16449" s="1">
        <v>10</v>
      </c>
      <c r="F16449" s="62">
        <v>412.28</v>
      </c>
    </row>
    <row r="16450" spans="1:6" x14ac:dyDescent="0.35">
      <c r="A16450" s="1">
        <v>124</v>
      </c>
      <c r="B16450" s="1" t="s">
        <v>146</v>
      </c>
      <c r="C16450" s="218">
        <v>44889</v>
      </c>
      <c r="D16450" s="218">
        <v>44885</v>
      </c>
      <c r="E16450" s="1">
        <v>2</v>
      </c>
      <c r="F16450" s="62">
        <v>47.22</v>
      </c>
    </row>
    <row r="16451" spans="1:6" x14ac:dyDescent="0.35">
      <c r="A16451" s="1">
        <v>124</v>
      </c>
      <c r="B16451" s="1" t="s">
        <v>146</v>
      </c>
      <c r="C16451" s="218">
        <v>44889</v>
      </c>
      <c r="D16451" s="218">
        <v>44886</v>
      </c>
      <c r="E16451" s="1">
        <v>3</v>
      </c>
      <c r="F16451" s="62">
        <v>131.97</v>
      </c>
    </row>
    <row r="16452" spans="1:6" x14ac:dyDescent="0.35">
      <c r="A16452" s="1">
        <v>124</v>
      </c>
      <c r="B16452" s="1" t="s">
        <v>146</v>
      </c>
      <c r="C16452" s="218">
        <v>44889</v>
      </c>
      <c r="D16452" s="218">
        <v>44887</v>
      </c>
      <c r="E16452" s="1">
        <v>2</v>
      </c>
      <c r="F16452" s="62">
        <v>78.010000000000005</v>
      </c>
    </row>
    <row r="16453" spans="1:6" x14ac:dyDescent="0.35">
      <c r="A16453" s="1">
        <v>124</v>
      </c>
      <c r="B16453" s="1" t="s">
        <v>146</v>
      </c>
      <c r="C16453" s="218">
        <v>44889</v>
      </c>
      <c r="D16453" s="218">
        <v>44888</v>
      </c>
      <c r="E16453" s="1">
        <v>7</v>
      </c>
      <c r="F16453" s="62">
        <v>286.45</v>
      </c>
    </row>
    <row r="16454" spans="1:6" x14ac:dyDescent="0.35">
      <c r="A16454" s="1">
        <v>124</v>
      </c>
      <c r="B16454" s="1" t="s">
        <v>146</v>
      </c>
      <c r="C16454" s="218">
        <v>44889</v>
      </c>
      <c r="D16454" s="218">
        <v>44889</v>
      </c>
      <c r="E16454" s="1">
        <v>6</v>
      </c>
      <c r="F16454" s="62">
        <v>234.53</v>
      </c>
    </row>
    <row r="16455" spans="1:6" x14ac:dyDescent="0.35">
      <c r="A16455" s="1">
        <v>124</v>
      </c>
      <c r="B16455" s="1" t="s">
        <v>146</v>
      </c>
      <c r="C16455" s="218">
        <v>44890</v>
      </c>
      <c r="D16455" s="218">
        <v>44889</v>
      </c>
      <c r="E16455" s="1">
        <v>3</v>
      </c>
      <c r="F16455" s="62">
        <v>101.57</v>
      </c>
    </row>
    <row r="16456" spans="1:6" x14ac:dyDescent="0.35">
      <c r="A16456" s="1">
        <v>124</v>
      </c>
      <c r="B16456" s="1" t="s">
        <v>146</v>
      </c>
      <c r="C16456" s="218">
        <v>44890</v>
      </c>
      <c r="D16456" s="218">
        <v>44890</v>
      </c>
      <c r="E16456" s="1">
        <v>6</v>
      </c>
      <c r="F16456" s="62">
        <v>203.69</v>
      </c>
    </row>
    <row r="16457" spans="1:6" x14ac:dyDescent="0.35">
      <c r="A16457" s="1">
        <v>124</v>
      </c>
      <c r="B16457" s="1" t="s">
        <v>146</v>
      </c>
      <c r="C16457" s="218">
        <v>44891</v>
      </c>
      <c r="D16457" s="218">
        <v>44889</v>
      </c>
      <c r="E16457" s="1">
        <v>7</v>
      </c>
      <c r="F16457" s="62">
        <v>194.43</v>
      </c>
    </row>
    <row r="16458" spans="1:6" x14ac:dyDescent="0.35">
      <c r="A16458" s="1">
        <v>124</v>
      </c>
      <c r="B16458" s="1" t="s">
        <v>146</v>
      </c>
      <c r="C16458" s="218">
        <v>44891</v>
      </c>
      <c r="D16458" s="218">
        <v>44890</v>
      </c>
      <c r="E16458" s="1">
        <v>13</v>
      </c>
      <c r="F16458" s="62">
        <v>452.42</v>
      </c>
    </row>
    <row r="16459" spans="1:6" x14ac:dyDescent="0.35">
      <c r="A16459" s="1">
        <v>124</v>
      </c>
      <c r="B16459" s="1" t="s">
        <v>146</v>
      </c>
      <c r="C16459" s="218">
        <v>44891</v>
      </c>
      <c r="D16459" s="218">
        <v>44891</v>
      </c>
      <c r="E16459" s="1">
        <v>2</v>
      </c>
      <c r="F16459" s="62">
        <v>108.85</v>
      </c>
    </row>
    <row r="16460" spans="1:6" x14ac:dyDescent="0.35">
      <c r="A16460" s="1">
        <v>124</v>
      </c>
      <c r="B16460" s="1" t="s">
        <v>146</v>
      </c>
      <c r="C16460" s="218">
        <v>44892</v>
      </c>
      <c r="D16460" s="218">
        <v>44889</v>
      </c>
      <c r="E16460" s="1">
        <v>7</v>
      </c>
      <c r="F16460" s="62">
        <v>196.61</v>
      </c>
    </row>
    <row r="16461" spans="1:6" x14ac:dyDescent="0.35">
      <c r="A16461" s="1">
        <v>124</v>
      </c>
      <c r="B16461" s="1" t="s">
        <v>146</v>
      </c>
      <c r="C16461" s="218">
        <v>44892</v>
      </c>
      <c r="D16461" s="218">
        <v>44890</v>
      </c>
      <c r="E16461" s="1">
        <v>3</v>
      </c>
      <c r="F16461" s="62">
        <v>128.69999999999999</v>
      </c>
    </row>
    <row r="16462" spans="1:6" x14ac:dyDescent="0.35">
      <c r="A16462" s="1">
        <v>124</v>
      </c>
      <c r="B16462" s="1" t="s">
        <v>146</v>
      </c>
      <c r="C16462" s="218">
        <v>44892</v>
      </c>
      <c r="D16462" s="218">
        <v>44891</v>
      </c>
      <c r="E16462" s="1">
        <v>2</v>
      </c>
      <c r="F16462" s="62">
        <v>108.85</v>
      </c>
    </row>
    <row r="16463" spans="1:6" x14ac:dyDescent="0.35">
      <c r="A16463" s="1">
        <v>124</v>
      </c>
      <c r="B16463" s="1" t="s">
        <v>146</v>
      </c>
      <c r="C16463" s="218">
        <v>44892</v>
      </c>
      <c r="D16463" s="218">
        <v>44892</v>
      </c>
      <c r="E16463" s="1">
        <v>1</v>
      </c>
      <c r="F16463" s="62">
        <v>49.99</v>
      </c>
    </row>
    <row r="16464" spans="1:6" x14ac:dyDescent="0.35">
      <c r="A16464" s="1">
        <v>124</v>
      </c>
      <c r="B16464" s="1" t="s">
        <v>146</v>
      </c>
      <c r="C16464" s="218">
        <v>44893</v>
      </c>
      <c r="D16464" s="218">
        <v>44889</v>
      </c>
      <c r="E16464" s="1">
        <v>6</v>
      </c>
      <c r="F16464" s="62">
        <v>142.11000000000001</v>
      </c>
    </row>
    <row r="16465" spans="1:6" x14ac:dyDescent="0.35">
      <c r="A16465" s="1">
        <v>124</v>
      </c>
      <c r="B16465" s="1" t="s">
        <v>146</v>
      </c>
      <c r="C16465" s="218">
        <v>44893</v>
      </c>
      <c r="D16465" s="218">
        <v>44890</v>
      </c>
      <c r="E16465" s="1">
        <v>6</v>
      </c>
      <c r="F16465" s="62">
        <v>229.23</v>
      </c>
    </row>
    <row r="16466" spans="1:6" x14ac:dyDescent="0.35">
      <c r="A16466" s="1">
        <v>124</v>
      </c>
      <c r="B16466" s="1" t="s">
        <v>146</v>
      </c>
      <c r="C16466" s="218">
        <v>44893</v>
      </c>
      <c r="D16466" s="218">
        <v>44891</v>
      </c>
      <c r="E16466" s="1">
        <v>4</v>
      </c>
      <c r="F16466" s="62">
        <v>94.74</v>
      </c>
    </row>
    <row r="16467" spans="1:6" x14ac:dyDescent="0.35">
      <c r="A16467" s="1">
        <v>124</v>
      </c>
      <c r="B16467" s="1" t="s">
        <v>146</v>
      </c>
      <c r="C16467" s="218">
        <v>44893</v>
      </c>
      <c r="D16467" s="218">
        <v>44892</v>
      </c>
      <c r="E16467" s="1">
        <v>2</v>
      </c>
      <c r="F16467" s="62">
        <v>78.16</v>
      </c>
    </row>
    <row r="16468" spans="1:6" x14ac:dyDescent="0.35">
      <c r="A16468" s="1">
        <v>124</v>
      </c>
      <c r="B16468" s="1" t="s">
        <v>146</v>
      </c>
      <c r="C16468" s="218">
        <v>44893</v>
      </c>
      <c r="D16468" s="218">
        <v>44893</v>
      </c>
      <c r="E16468" s="1">
        <v>2</v>
      </c>
      <c r="F16468" s="62">
        <v>78.010000000000005</v>
      </c>
    </row>
    <row r="16469" spans="1:6" x14ac:dyDescent="0.35">
      <c r="A16469" s="1">
        <v>124</v>
      </c>
      <c r="B16469" s="1" t="s">
        <v>146</v>
      </c>
      <c r="C16469" s="218">
        <v>44895</v>
      </c>
      <c r="D16469" s="218">
        <v>44889</v>
      </c>
      <c r="E16469" s="1">
        <v>2</v>
      </c>
      <c r="F16469" s="62">
        <v>47.47</v>
      </c>
    </row>
    <row r="16470" spans="1:6" x14ac:dyDescent="0.35">
      <c r="A16470" s="1">
        <v>124</v>
      </c>
      <c r="B16470" s="1" t="s">
        <v>146</v>
      </c>
      <c r="C16470" s="218">
        <v>44895</v>
      </c>
      <c r="D16470" s="218">
        <v>44890</v>
      </c>
      <c r="E16470" s="1">
        <v>8</v>
      </c>
      <c r="F16470" s="62">
        <v>216.31</v>
      </c>
    </row>
    <row r="16471" spans="1:6" x14ac:dyDescent="0.35">
      <c r="A16471" s="1">
        <v>124</v>
      </c>
      <c r="B16471" s="1" t="s">
        <v>146</v>
      </c>
      <c r="C16471" s="218">
        <v>44895</v>
      </c>
      <c r="D16471" s="218">
        <v>44891</v>
      </c>
      <c r="E16471" s="1">
        <v>4</v>
      </c>
      <c r="F16471" s="62">
        <v>177.6</v>
      </c>
    </row>
    <row r="16472" spans="1:6" x14ac:dyDescent="0.35">
      <c r="A16472" s="1">
        <v>124</v>
      </c>
      <c r="B16472" s="1" t="s">
        <v>146</v>
      </c>
      <c r="C16472" s="218">
        <v>44895</v>
      </c>
      <c r="D16472" s="218">
        <v>44892</v>
      </c>
      <c r="E16472" s="1">
        <v>1</v>
      </c>
      <c r="F16472" s="62">
        <v>23.71</v>
      </c>
    </row>
    <row r="16473" spans="1:6" x14ac:dyDescent="0.35">
      <c r="A16473" s="1">
        <v>124</v>
      </c>
      <c r="B16473" s="1" t="s">
        <v>146</v>
      </c>
      <c r="C16473" s="218">
        <v>44895</v>
      </c>
      <c r="D16473" s="218">
        <v>44893</v>
      </c>
      <c r="E16473" s="1">
        <v>3</v>
      </c>
      <c r="F16473" s="62">
        <v>161.57</v>
      </c>
    </row>
    <row r="16474" spans="1:6" x14ac:dyDescent="0.35">
      <c r="A16474" s="1">
        <v>124</v>
      </c>
      <c r="B16474" s="1" t="s">
        <v>146</v>
      </c>
      <c r="C16474" s="218">
        <v>44895</v>
      </c>
      <c r="D16474" s="218">
        <v>44894</v>
      </c>
      <c r="E16474" s="1">
        <v>2</v>
      </c>
      <c r="F16474" s="62">
        <v>78.209999999999994</v>
      </c>
    </row>
    <row r="16475" spans="1:6" x14ac:dyDescent="0.35">
      <c r="A16475" s="1">
        <v>124</v>
      </c>
      <c r="B16475" s="1" t="s">
        <v>146</v>
      </c>
      <c r="C16475" s="218">
        <v>44896</v>
      </c>
      <c r="D16475" s="218">
        <v>44890</v>
      </c>
      <c r="E16475" s="1">
        <v>2</v>
      </c>
      <c r="F16475" s="62">
        <v>47.32</v>
      </c>
    </row>
    <row r="16476" spans="1:6" x14ac:dyDescent="0.35">
      <c r="A16476" s="1">
        <v>124</v>
      </c>
      <c r="B16476" s="1" t="s">
        <v>146</v>
      </c>
      <c r="C16476" s="218">
        <v>44896</v>
      </c>
      <c r="D16476" s="218">
        <v>44892</v>
      </c>
      <c r="E16476" s="1">
        <v>7</v>
      </c>
      <c r="F16476" s="62">
        <v>305.45999999999998</v>
      </c>
    </row>
    <row r="16477" spans="1:6" x14ac:dyDescent="0.35">
      <c r="A16477" s="1">
        <v>124</v>
      </c>
      <c r="B16477" s="1" t="s">
        <v>146</v>
      </c>
      <c r="C16477" s="218">
        <v>44896</v>
      </c>
      <c r="D16477" s="218">
        <v>44893</v>
      </c>
      <c r="E16477" s="1">
        <v>3</v>
      </c>
      <c r="F16477" s="62">
        <v>163.05000000000001</v>
      </c>
    </row>
    <row r="16478" spans="1:6" x14ac:dyDescent="0.35">
      <c r="A16478" s="1">
        <v>124</v>
      </c>
      <c r="B16478" s="1" t="s">
        <v>146</v>
      </c>
      <c r="C16478" s="218">
        <v>44896</v>
      </c>
      <c r="D16478" s="218">
        <v>44896</v>
      </c>
      <c r="E16478" s="1">
        <v>1</v>
      </c>
      <c r="F16478" s="62">
        <v>54.45</v>
      </c>
    </row>
    <row r="16479" spans="1:6" x14ac:dyDescent="0.35">
      <c r="A16479" s="1">
        <v>124</v>
      </c>
      <c r="B16479" s="1" t="s">
        <v>146</v>
      </c>
      <c r="C16479" s="218">
        <v>44897</v>
      </c>
      <c r="D16479" s="218">
        <v>44889</v>
      </c>
      <c r="E16479" s="1">
        <v>1</v>
      </c>
      <c r="F16479" s="62">
        <v>21.28</v>
      </c>
    </row>
    <row r="16480" spans="1:6" x14ac:dyDescent="0.35">
      <c r="A16480" s="1">
        <v>124</v>
      </c>
      <c r="B16480" s="1" t="s">
        <v>146</v>
      </c>
      <c r="C16480" s="218">
        <v>44897</v>
      </c>
      <c r="D16480" s="218">
        <v>44890</v>
      </c>
      <c r="E16480" s="1">
        <v>1</v>
      </c>
      <c r="F16480" s="62">
        <v>48.96</v>
      </c>
    </row>
    <row r="16481" spans="1:6" x14ac:dyDescent="0.35">
      <c r="A16481" s="1">
        <v>124</v>
      </c>
      <c r="B16481" s="1" t="s">
        <v>146</v>
      </c>
      <c r="C16481" s="218">
        <v>44897</v>
      </c>
      <c r="D16481" s="218">
        <v>44891</v>
      </c>
      <c r="E16481" s="1">
        <v>7</v>
      </c>
      <c r="F16481" s="62">
        <v>186.22</v>
      </c>
    </row>
    <row r="16482" spans="1:6" x14ac:dyDescent="0.35">
      <c r="A16482" s="1">
        <v>124</v>
      </c>
      <c r="B16482" s="1" t="s">
        <v>146</v>
      </c>
      <c r="C16482" s="218">
        <v>44897</v>
      </c>
      <c r="D16482" s="218">
        <v>44892</v>
      </c>
      <c r="E16482" s="1">
        <v>2</v>
      </c>
      <c r="F16482" s="62">
        <v>77.12</v>
      </c>
    </row>
    <row r="16483" spans="1:6" x14ac:dyDescent="0.35">
      <c r="A16483" s="1">
        <v>124</v>
      </c>
      <c r="B16483" s="1" t="s">
        <v>146</v>
      </c>
      <c r="C16483" s="218">
        <v>44897</v>
      </c>
      <c r="D16483" s="218">
        <v>44893</v>
      </c>
      <c r="E16483" s="1">
        <v>4</v>
      </c>
      <c r="F16483" s="62">
        <v>186.51</v>
      </c>
    </row>
    <row r="16484" spans="1:6" x14ac:dyDescent="0.35">
      <c r="A16484" s="1">
        <v>124</v>
      </c>
      <c r="B16484" s="1" t="s">
        <v>146</v>
      </c>
      <c r="C16484" s="218">
        <v>44897</v>
      </c>
      <c r="D16484" s="218">
        <v>44894</v>
      </c>
      <c r="E16484" s="1">
        <v>7</v>
      </c>
      <c r="F16484" s="62">
        <v>247.84</v>
      </c>
    </row>
    <row r="16485" spans="1:6" x14ac:dyDescent="0.35">
      <c r="A16485" s="1">
        <v>124</v>
      </c>
      <c r="B16485" s="1" t="s">
        <v>146</v>
      </c>
      <c r="C16485" s="218">
        <v>44897</v>
      </c>
      <c r="D16485" s="218">
        <v>44896</v>
      </c>
      <c r="E16485" s="1">
        <v>2</v>
      </c>
      <c r="F16485" s="62">
        <v>108.65</v>
      </c>
    </row>
    <row r="16486" spans="1:6" x14ac:dyDescent="0.35">
      <c r="A16486" s="1">
        <v>124</v>
      </c>
      <c r="B16486" s="1" t="s">
        <v>146</v>
      </c>
      <c r="C16486" s="218">
        <v>44898</v>
      </c>
      <c r="D16486" s="218">
        <v>44891</v>
      </c>
      <c r="E16486" s="1">
        <v>1</v>
      </c>
      <c r="F16486" s="62">
        <v>54.15</v>
      </c>
    </row>
    <row r="16487" spans="1:6" x14ac:dyDescent="0.35">
      <c r="A16487" s="1">
        <v>124</v>
      </c>
      <c r="B16487" s="1" t="s">
        <v>146</v>
      </c>
      <c r="C16487" s="218">
        <v>44898</v>
      </c>
      <c r="D16487" s="218">
        <v>44892</v>
      </c>
      <c r="E16487" s="1">
        <v>3</v>
      </c>
      <c r="F16487" s="62">
        <v>94.89</v>
      </c>
    </row>
    <row r="16488" spans="1:6" x14ac:dyDescent="0.35">
      <c r="A16488" s="1">
        <v>124</v>
      </c>
      <c r="B16488" s="1" t="s">
        <v>146</v>
      </c>
      <c r="C16488" s="218">
        <v>44898</v>
      </c>
      <c r="D16488" s="218">
        <v>44893</v>
      </c>
      <c r="E16488" s="1">
        <v>4</v>
      </c>
      <c r="F16488" s="62">
        <v>211.22</v>
      </c>
    </row>
    <row r="16489" spans="1:6" x14ac:dyDescent="0.35">
      <c r="A16489" s="1">
        <v>124</v>
      </c>
      <c r="B16489" s="1" t="s">
        <v>146</v>
      </c>
      <c r="C16489" s="218">
        <v>44898</v>
      </c>
      <c r="D16489" s="218">
        <v>44894</v>
      </c>
      <c r="E16489" s="1">
        <v>6</v>
      </c>
      <c r="F16489" s="62">
        <v>231.41</v>
      </c>
    </row>
    <row r="16490" spans="1:6" x14ac:dyDescent="0.35">
      <c r="A16490" s="1">
        <v>124</v>
      </c>
      <c r="B16490" s="1" t="s">
        <v>146</v>
      </c>
      <c r="C16490" s="218">
        <v>44898</v>
      </c>
      <c r="D16490" s="218">
        <v>44896</v>
      </c>
      <c r="E16490" s="1">
        <v>2</v>
      </c>
      <c r="F16490" s="62">
        <v>78.16</v>
      </c>
    </row>
    <row r="16491" spans="1:6" x14ac:dyDescent="0.35">
      <c r="A16491" s="1">
        <v>124</v>
      </c>
      <c r="B16491" s="1" t="s">
        <v>146</v>
      </c>
      <c r="C16491" s="218">
        <v>44899</v>
      </c>
      <c r="D16491" s="218">
        <v>44890</v>
      </c>
      <c r="E16491" s="1">
        <v>1</v>
      </c>
      <c r="F16491" s="62">
        <v>23.26</v>
      </c>
    </row>
    <row r="16492" spans="1:6" x14ac:dyDescent="0.35">
      <c r="A16492" s="1">
        <v>124</v>
      </c>
      <c r="B16492" s="1" t="s">
        <v>146</v>
      </c>
      <c r="C16492" s="218">
        <v>44899</v>
      </c>
      <c r="D16492" s="218">
        <v>44891</v>
      </c>
      <c r="E16492" s="1">
        <v>1</v>
      </c>
      <c r="F16492" s="62">
        <v>54.35</v>
      </c>
    </row>
    <row r="16493" spans="1:6" x14ac:dyDescent="0.35">
      <c r="A16493" s="1">
        <v>124</v>
      </c>
      <c r="B16493" s="1" t="s">
        <v>146</v>
      </c>
      <c r="C16493" s="218">
        <v>44899</v>
      </c>
      <c r="D16493" s="218">
        <v>44892</v>
      </c>
      <c r="E16493" s="1">
        <v>1</v>
      </c>
      <c r="F16493" s="62">
        <v>53.81</v>
      </c>
    </row>
    <row r="16494" spans="1:6" x14ac:dyDescent="0.35">
      <c r="A16494" s="1">
        <v>124</v>
      </c>
      <c r="B16494" s="1" t="s">
        <v>146</v>
      </c>
      <c r="C16494" s="218">
        <v>44899</v>
      </c>
      <c r="D16494" s="218">
        <v>44893</v>
      </c>
      <c r="E16494" s="1">
        <v>6</v>
      </c>
      <c r="F16494" s="62">
        <v>259.83</v>
      </c>
    </row>
    <row r="16495" spans="1:6" x14ac:dyDescent="0.35">
      <c r="A16495" s="1">
        <v>124</v>
      </c>
      <c r="B16495" s="1" t="s">
        <v>146</v>
      </c>
      <c r="C16495" s="218">
        <v>44899</v>
      </c>
      <c r="D16495" s="218">
        <v>44894</v>
      </c>
      <c r="E16495" s="1">
        <v>3</v>
      </c>
      <c r="F16495" s="62">
        <v>60.59</v>
      </c>
    </row>
    <row r="16496" spans="1:6" x14ac:dyDescent="0.35">
      <c r="A16496" s="1">
        <v>124</v>
      </c>
      <c r="B16496" s="1" t="s">
        <v>146</v>
      </c>
      <c r="C16496" s="218">
        <v>44899</v>
      </c>
      <c r="D16496" s="218">
        <v>44896</v>
      </c>
      <c r="E16496" s="1">
        <v>2</v>
      </c>
      <c r="F16496" s="62">
        <v>105.29</v>
      </c>
    </row>
    <row r="16497" spans="1:6" x14ac:dyDescent="0.35">
      <c r="A16497" s="1">
        <v>124</v>
      </c>
      <c r="B16497" s="1" t="s">
        <v>146</v>
      </c>
      <c r="C16497" s="218">
        <v>44899</v>
      </c>
      <c r="D16497" s="218">
        <v>44899</v>
      </c>
      <c r="E16497" s="1">
        <v>5</v>
      </c>
      <c r="F16497" s="62">
        <v>235.71</v>
      </c>
    </row>
    <row r="16498" spans="1:6" x14ac:dyDescent="0.35">
      <c r="A16498" s="1">
        <v>124</v>
      </c>
      <c r="B16498" s="1" t="s">
        <v>146</v>
      </c>
      <c r="C16498" s="218">
        <v>44900</v>
      </c>
      <c r="D16498" s="218">
        <v>44891</v>
      </c>
      <c r="E16498" s="1">
        <v>1</v>
      </c>
      <c r="F16498" s="62">
        <v>54.35</v>
      </c>
    </row>
    <row r="16499" spans="1:6" x14ac:dyDescent="0.35">
      <c r="A16499" s="1">
        <v>124</v>
      </c>
      <c r="B16499" s="1" t="s">
        <v>146</v>
      </c>
      <c r="C16499" s="218">
        <v>44900</v>
      </c>
      <c r="D16499" s="218">
        <v>44892</v>
      </c>
      <c r="E16499" s="1">
        <v>2</v>
      </c>
      <c r="F16499" s="62">
        <v>73.41</v>
      </c>
    </row>
    <row r="16500" spans="1:6" x14ac:dyDescent="0.35">
      <c r="A16500" s="1">
        <v>124</v>
      </c>
      <c r="B16500" s="1" t="s">
        <v>146</v>
      </c>
      <c r="C16500" s="218">
        <v>44900</v>
      </c>
      <c r="D16500" s="218">
        <v>44893</v>
      </c>
      <c r="E16500" s="1">
        <v>4</v>
      </c>
      <c r="F16500" s="62">
        <v>183.2</v>
      </c>
    </row>
    <row r="16501" spans="1:6" x14ac:dyDescent="0.35">
      <c r="A16501" s="1">
        <v>124</v>
      </c>
      <c r="B16501" s="1" t="s">
        <v>146</v>
      </c>
      <c r="C16501" s="218">
        <v>44900</v>
      </c>
      <c r="D16501" s="218">
        <v>44894</v>
      </c>
      <c r="E16501" s="1">
        <v>8</v>
      </c>
      <c r="F16501" s="62">
        <v>216.5</v>
      </c>
    </row>
    <row r="16502" spans="1:6" x14ac:dyDescent="0.35">
      <c r="A16502" s="1">
        <v>124</v>
      </c>
      <c r="B16502" s="1" t="s">
        <v>146</v>
      </c>
      <c r="C16502" s="218">
        <v>44900</v>
      </c>
      <c r="D16502" s="218">
        <v>44896</v>
      </c>
      <c r="E16502" s="1">
        <v>4</v>
      </c>
      <c r="F16502" s="62">
        <v>144.74</v>
      </c>
    </row>
    <row r="16503" spans="1:6" x14ac:dyDescent="0.35">
      <c r="A16503" s="1">
        <v>124</v>
      </c>
      <c r="B16503" s="1" t="s">
        <v>146</v>
      </c>
      <c r="C16503" s="218">
        <v>44900</v>
      </c>
      <c r="D16503" s="218">
        <v>44899</v>
      </c>
      <c r="E16503" s="1">
        <v>2</v>
      </c>
      <c r="F16503" s="62">
        <v>108.65</v>
      </c>
    </row>
    <row r="16504" spans="1:6" x14ac:dyDescent="0.35">
      <c r="A16504" s="1">
        <v>124</v>
      </c>
      <c r="B16504" s="1" t="s">
        <v>146</v>
      </c>
      <c r="C16504" s="218">
        <v>44900</v>
      </c>
      <c r="D16504" s="218">
        <v>44900</v>
      </c>
      <c r="E16504" s="1">
        <v>8</v>
      </c>
      <c r="F16504" s="62">
        <v>280.95999999999998</v>
      </c>
    </row>
    <row r="16505" spans="1:6" x14ac:dyDescent="0.35">
      <c r="A16505" s="1">
        <v>124</v>
      </c>
      <c r="B16505" s="1" t="s">
        <v>146</v>
      </c>
      <c r="C16505" s="218">
        <v>44901</v>
      </c>
      <c r="D16505" s="218">
        <v>44896</v>
      </c>
      <c r="E16505" s="1">
        <v>3</v>
      </c>
      <c r="F16505" s="62">
        <v>96.72</v>
      </c>
    </row>
    <row r="16506" spans="1:6" x14ac:dyDescent="0.35">
      <c r="A16506" s="1">
        <v>124</v>
      </c>
      <c r="B16506" s="1" t="s">
        <v>146</v>
      </c>
      <c r="C16506" s="218">
        <v>44901</v>
      </c>
      <c r="D16506" s="218">
        <v>44899</v>
      </c>
      <c r="E16506" s="1">
        <v>3</v>
      </c>
      <c r="F16506" s="62">
        <v>101.08</v>
      </c>
    </row>
    <row r="16507" spans="1:6" x14ac:dyDescent="0.35">
      <c r="A16507" s="1">
        <v>124</v>
      </c>
      <c r="B16507" s="1" t="s">
        <v>146</v>
      </c>
      <c r="C16507" s="218">
        <v>44901</v>
      </c>
      <c r="D16507" s="218">
        <v>44900</v>
      </c>
      <c r="E16507" s="1">
        <v>1</v>
      </c>
      <c r="F16507" s="62">
        <v>54.4</v>
      </c>
    </row>
    <row r="16508" spans="1:6" x14ac:dyDescent="0.35">
      <c r="A16508" s="1">
        <v>124</v>
      </c>
      <c r="B16508" s="1" t="s">
        <v>146</v>
      </c>
      <c r="C16508" s="218">
        <v>44901</v>
      </c>
      <c r="D16508" s="218">
        <v>44901</v>
      </c>
      <c r="E16508" s="1">
        <v>5</v>
      </c>
      <c r="F16508" s="62">
        <v>210.47</v>
      </c>
    </row>
    <row r="16509" spans="1:6" x14ac:dyDescent="0.35">
      <c r="A16509" s="1">
        <v>124</v>
      </c>
      <c r="B16509" s="1" t="s">
        <v>146</v>
      </c>
      <c r="C16509" s="218">
        <v>44902</v>
      </c>
      <c r="D16509" s="218">
        <v>44894</v>
      </c>
      <c r="E16509" s="1">
        <v>1</v>
      </c>
      <c r="F16509" s="62">
        <v>23.71</v>
      </c>
    </row>
    <row r="16510" spans="1:6" x14ac:dyDescent="0.35">
      <c r="A16510" s="1">
        <v>124</v>
      </c>
      <c r="B16510" s="1" t="s">
        <v>146</v>
      </c>
      <c r="C16510" s="218">
        <v>44902</v>
      </c>
      <c r="D16510" s="218">
        <v>44896</v>
      </c>
      <c r="E16510" s="1">
        <v>1</v>
      </c>
      <c r="F16510" s="62">
        <v>23.71</v>
      </c>
    </row>
    <row r="16511" spans="1:6" x14ac:dyDescent="0.35">
      <c r="A16511" s="1">
        <v>124</v>
      </c>
      <c r="B16511" s="1" t="s">
        <v>146</v>
      </c>
      <c r="C16511" s="218">
        <v>44902</v>
      </c>
      <c r="D16511" s="218">
        <v>44899</v>
      </c>
      <c r="E16511" s="1">
        <v>2</v>
      </c>
      <c r="F16511" s="62">
        <v>77.760000000000005</v>
      </c>
    </row>
    <row r="16512" spans="1:6" x14ac:dyDescent="0.35">
      <c r="A16512" s="1">
        <v>124</v>
      </c>
      <c r="B16512" s="1" t="s">
        <v>146</v>
      </c>
      <c r="C16512" s="218">
        <v>44902</v>
      </c>
      <c r="D16512" s="218">
        <v>44900</v>
      </c>
      <c r="E16512" s="1">
        <v>3</v>
      </c>
      <c r="F16512" s="62">
        <v>159.29</v>
      </c>
    </row>
    <row r="16513" spans="1:6" x14ac:dyDescent="0.35">
      <c r="A16513" s="1">
        <v>124</v>
      </c>
      <c r="B16513" s="1" t="s">
        <v>146</v>
      </c>
      <c r="C16513" s="218">
        <v>44902</v>
      </c>
      <c r="D16513" s="218">
        <v>44901</v>
      </c>
      <c r="E16513" s="1">
        <v>1</v>
      </c>
      <c r="F16513" s="62">
        <v>51.58</v>
      </c>
    </row>
    <row r="16514" spans="1:6" x14ac:dyDescent="0.35">
      <c r="A16514" s="1">
        <v>124</v>
      </c>
      <c r="B16514" s="1" t="s">
        <v>146</v>
      </c>
      <c r="C16514" s="218">
        <v>44902</v>
      </c>
      <c r="D16514" s="218">
        <v>44902</v>
      </c>
      <c r="E16514" s="1">
        <v>9</v>
      </c>
      <c r="F16514" s="62">
        <v>427.77</v>
      </c>
    </row>
    <row r="16515" spans="1:6" x14ac:dyDescent="0.35">
      <c r="A16515" s="1">
        <v>124</v>
      </c>
      <c r="B16515" s="1" t="s">
        <v>146</v>
      </c>
      <c r="C16515" s="218">
        <v>44903</v>
      </c>
      <c r="D16515" s="218">
        <v>44900</v>
      </c>
      <c r="E16515" s="1">
        <v>1</v>
      </c>
      <c r="F16515" s="62">
        <v>23.76</v>
      </c>
    </row>
    <row r="16516" spans="1:6" x14ac:dyDescent="0.35">
      <c r="A16516" s="1">
        <v>124</v>
      </c>
      <c r="B16516" s="1" t="s">
        <v>146</v>
      </c>
      <c r="C16516" s="218">
        <v>44903</v>
      </c>
      <c r="D16516" s="218">
        <v>44902</v>
      </c>
      <c r="E16516" s="1">
        <v>1</v>
      </c>
      <c r="F16516" s="62">
        <v>54.15</v>
      </c>
    </row>
    <row r="16517" spans="1:6" x14ac:dyDescent="0.35">
      <c r="A16517" s="1">
        <v>124</v>
      </c>
      <c r="B16517" s="1" t="s">
        <v>146</v>
      </c>
      <c r="C16517" s="218">
        <v>44903</v>
      </c>
      <c r="D16517" s="218">
        <v>44903</v>
      </c>
      <c r="E16517" s="1">
        <v>13</v>
      </c>
      <c r="F16517" s="62">
        <v>487.71</v>
      </c>
    </row>
    <row r="16518" spans="1:6" x14ac:dyDescent="0.35">
      <c r="A16518" s="1">
        <v>124</v>
      </c>
      <c r="B16518" s="1" t="s">
        <v>146</v>
      </c>
      <c r="C16518" s="218">
        <v>44904</v>
      </c>
      <c r="D16518" s="218">
        <v>44904</v>
      </c>
      <c r="E16518" s="1">
        <v>21</v>
      </c>
      <c r="F16518" s="62">
        <v>875.54</v>
      </c>
    </row>
    <row r="16519" spans="1:6" x14ac:dyDescent="0.35">
      <c r="A16519" s="1">
        <v>124</v>
      </c>
      <c r="B16519" s="1" t="s">
        <v>146</v>
      </c>
      <c r="C16519" s="218">
        <v>44905</v>
      </c>
      <c r="D16519" s="218">
        <v>44903</v>
      </c>
      <c r="E16519" s="1">
        <v>1</v>
      </c>
      <c r="F16519" s="62">
        <v>23.76</v>
      </c>
    </row>
    <row r="16520" spans="1:6" x14ac:dyDescent="0.35">
      <c r="A16520" s="1">
        <v>124</v>
      </c>
      <c r="B16520" s="1" t="s">
        <v>146</v>
      </c>
      <c r="C16520" s="218">
        <v>44905</v>
      </c>
      <c r="D16520" s="218">
        <v>44904</v>
      </c>
      <c r="E16520" s="1">
        <v>4</v>
      </c>
      <c r="F16520" s="62">
        <v>156.22</v>
      </c>
    </row>
    <row r="16521" spans="1:6" x14ac:dyDescent="0.35">
      <c r="A16521" s="1">
        <v>124</v>
      </c>
      <c r="B16521" s="1" t="s">
        <v>146</v>
      </c>
      <c r="C16521" s="218">
        <v>44905</v>
      </c>
      <c r="D16521" s="218">
        <v>44905</v>
      </c>
      <c r="E16521" s="1">
        <v>18</v>
      </c>
      <c r="F16521" s="62">
        <v>880</v>
      </c>
    </row>
    <row r="16522" spans="1:6" x14ac:dyDescent="0.35">
      <c r="A16522" s="1">
        <v>124</v>
      </c>
      <c r="B16522" s="1" t="s">
        <v>146</v>
      </c>
      <c r="C16522" s="218">
        <v>44906</v>
      </c>
      <c r="D16522" s="218">
        <v>44904</v>
      </c>
      <c r="E16522" s="1">
        <v>2</v>
      </c>
      <c r="F16522" s="62">
        <v>77.22</v>
      </c>
    </row>
    <row r="16523" spans="1:6" x14ac:dyDescent="0.35">
      <c r="A16523" s="1">
        <v>124</v>
      </c>
      <c r="B16523" s="1" t="s">
        <v>146</v>
      </c>
      <c r="C16523" s="218">
        <v>44906</v>
      </c>
      <c r="D16523" s="218">
        <v>44905</v>
      </c>
      <c r="E16523" s="1">
        <v>3</v>
      </c>
      <c r="F16523" s="62">
        <v>163.19999999999999</v>
      </c>
    </row>
    <row r="16524" spans="1:6" x14ac:dyDescent="0.35">
      <c r="A16524" s="1">
        <v>124</v>
      </c>
      <c r="B16524" s="1" t="s">
        <v>146</v>
      </c>
      <c r="C16524" s="218">
        <v>44906</v>
      </c>
      <c r="D16524" s="218">
        <v>44906</v>
      </c>
      <c r="E16524" s="1">
        <v>9</v>
      </c>
      <c r="F16524" s="62">
        <v>420.79</v>
      </c>
    </row>
    <row r="16525" spans="1:6" x14ac:dyDescent="0.35">
      <c r="A16525" s="1">
        <v>124</v>
      </c>
      <c r="B16525" s="1" t="s">
        <v>146</v>
      </c>
      <c r="C16525" s="218">
        <v>44907</v>
      </c>
      <c r="D16525" s="218">
        <v>44904</v>
      </c>
      <c r="E16525" s="1">
        <v>1</v>
      </c>
      <c r="F16525" s="62">
        <v>54.4</v>
      </c>
    </row>
    <row r="16526" spans="1:6" x14ac:dyDescent="0.35">
      <c r="A16526" s="1">
        <v>124</v>
      </c>
      <c r="B16526" s="1" t="s">
        <v>146</v>
      </c>
      <c r="C16526" s="218">
        <v>44907</v>
      </c>
      <c r="D16526" s="218">
        <v>44905</v>
      </c>
      <c r="E16526" s="1">
        <v>2</v>
      </c>
      <c r="F16526" s="62">
        <v>74.55</v>
      </c>
    </row>
    <row r="16527" spans="1:6" x14ac:dyDescent="0.35">
      <c r="A16527" s="1">
        <v>124</v>
      </c>
      <c r="B16527" s="1" t="s">
        <v>146</v>
      </c>
      <c r="C16527" s="218">
        <v>44907</v>
      </c>
      <c r="D16527" s="218">
        <v>44906</v>
      </c>
      <c r="E16527" s="1">
        <v>4</v>
      </c>
      <c r="F16527" s="62">
        <v>94.84</v>
      </c>
    </row>
    <row r="16528" spans="1:6" x14ac:dyDescent="0.35">
      <c r="A16528" s="1">
        <v>124</v>
      </c>
      <c r="B16528" s="1" t="s">
        <v>146</v>
      </c>
      <c r="C16528" s="218">
        <v>44907</v>
      </c>
      <c r="D16528" s="218">
        <v>44907</v>
      </c>
      <c r="E16528" s="1">
        <v>9</v>
      </c>
      <c r="F16528" s="62">
        <v>392.58</v>
      </c>
    </row>
    <row r="16529" spans="1:6" x14ac:dyDescent="0.35">
      <c r="A16529" s="1">
        <v>124</v>
      </c>
      <c r="B16529" s="1" t="s">
        <v>146</v>
      </c>
      <c r="C16529" s="218">
        <v>44908</v>
      </c>
      <c r="D16529" s="218">
        <v>44905</v>
      </c>
      <c r="E16529" s="1">
        <v>1</v>
      </c>
      <c r="F16529" s="62">
        <v>23.66</v>
      </c>
    </row>
    <row r="16530" spans="1:6" x14ac:dyDescent="0.35">
      <c r="A16530" s="1">
        <v>124</v>
      </c>
      <c r="B16530" s="1" t="s">
        <v>146</v>
      </c>
      <c r="C16530" s="218">
        <v>44908</v>
      </c>
      <c r="D16530" s="218">
        <v>44906</v>
      </c>
      <c r="E16530" s="1">
        <v>4</v>
      </c>
      <c r="F16530" s="62">
        <v>213.93</v>
      </c>
    </row>
    <row r="16531" spans="1:6" x14ac:dyDescent="0.35">
      <c r="A16531" s="1">
        <v>124</v>
      </c>
      <c r="B16531" s="1" t="s">
        <v>146</v>
      </c>
      <c r="C16531" s="218">
        <v>44908</v>
      </c>
      <c r="D16531" s="218">
        <v>44907</v>
      </c>
      <c r="E16531" s="1">
        <v>9</v>
      </c>
      <c r="F16531" s="62">
        <v>422.57</v>
      </c>
    </row>
    <row r="16532" spans="1:6" x14ac:dyDescent="0.35">
      <c r="A16532" s="1">
        <v>124</v>
      </c>
      <c r="B16532" s="1" t="s">
        <v>146</v>
      </c>
      <c r="C16532" s="218">
        <v>44908</v>
      </c>
      <c r="D16532" s="218">
        <v>44908</v>
      </c>
      <c r="E16532" s="1">
        <v>8</v>
      </c>
      <c r="F16532" s="62">
        <v>278.39</v>
      </c>
    </row>
    <row r="16533" spans="1:6" x14ac:dyDescent="0.35">
      <c r="A16533" s="1">
        <v>124</v>
      </c>
      <c r="B16533" s="1" t="s">
        <v>146</v>
      </c>
      <c r="C16533" s="218">
        <v>44909</v>
      </c>
      <c r="D16533" s="218">
        <v>44907</v>
      </c>
      <c r="E16533" s="1">
        <v>4</v>
      </c>
      <c r="F16533" s="62">
        <v>184.88</v>
      </c>
    </row>
    <row r="16534" spans="1:6" x14ac:dyDescent="0.35">
      <c r="A16534" s="1">
        <v>124</v>
      </c>
      <c r="B16534" s="1" t="s">
        <v>146</v>
      </c>
      <c r="C16534" s="218">
        <v>44909</v>
      </c>
      <c r="D16534" s="218">
        <v>44908</v>
      </c>
      <c r="E16534" s="1">
        <v>4</v>
      </c>
      <c r="F16534" s="62">
        <v>211.06</v>
      </c>
    </row>
    <row r="16535" spans="1:6" x14ac:dyDescent="0.35">
      <c r="A16535" s="1">
        <v>124</v>
      </c>
      <c r="B16535" s="1" t="s">
        <v>146</v>
      </c>
      <c r="C16535" s="218">
        <v>44909</v>
      </c>
      <c r="D16535" s="218">
        <v>44909</v>
      </c>
      <c r="E16535" s="1">
        <v>9</v>
      </c>
      <c r="F16535" s="62">
        <v>426.68</v>
      </c>
    </row>
    <row r="16536" spans="1:6" x14ac:dyDescent="0.35">
      <c r="A16536" s="1">
        <v>124</v>
      </c>
      <c r="B16536" s="1" t="s">
        <v>146</v>
      </c>
      <c r="C16536" s="218">
        <v>44910</v>
      </c>
      <c r="D16536" s="218">
        <v>44907</v>
      </c>
      <c r="E16536" s="1">
        <v>2</v>
      </c>
      <c r="F16536" s="62">
        <v>78.209999999999994</v>
      </c>
    </row>
    <row r="16537" spans="1:6" x14ac:dyDescent="0.35">
      <c r="A16537" s="1">
        <v>124</v>
      </c>
      <c r="B16537" s="1" t="s">
        <v>146</v>
      </c>
      <c r="C16537" s="218">
        <v>44910</v>
      </c>
      <c r="D16537" s="218">
        <v>44908</v>
      </c>
      <c r="E16537" s="1">
        <v>6</v>
      </c>
      <c r="F16537" s="62">
        <v>252.2</v>
      </c>
    </row>
    <row r="16538" spans="1:6" x14ac:dyDescent="0.35">
      <c r="A16538" s="1">
        <v>124</v>
      </c>
      <c r="B16538" s="1" t="s">
        <v>146</v>
      </c>
      <c r="C16538" s="218">
        <v>44910</v>
      </c>
      <c r="D16538" s="218">
        <v>44909</v>
      </c>
      <c r="E16538" s="1">
        <v>9</v>
      </c>
      <c r="F16538" s="62">
        <v>426.92</v>
      </c>
    </row>
    <row r="16539" spans="1:6" x14ac:dyDescent="0.35">
      <c r="A16539" s="1">
        <v>124</v>
      </c>
      <c r="B16539" s="1" t="s">
        <v>146</v>
      </c>
      <c r="C16539" s="218">
        <v>44910</v>
      </c>
      <c r="D16539" s="218">
        <v>44910</v>
      </c>
      <c r="E16539" s="1">
        <v>15</v>
      </c>
      <c r="F16539" s="62">
        <v>625.80999999999995</v>
      </c>
    </row>
    <row r="16540" spans="1:6" x14ac:dyDescent="0.35">
      <c r="A16540" s="1">
        <v>124</v>
      </c>
      <c r="B16540" s="1" t="s">
        <v>146</v>
      </c>
      <c r="C16540" s="218">
        <v>44911</v>
      </c>
      <c r="D16540" s="218">
        <v>44908</v>
      </c>
      <c r="E16540" s="1">
        <v>1</v>
      </c>
      <c r="F16540" s="62">
        <v>54.45</v>
      </c>
    </row>
    <row r="16541" spans="1:6" x14ac:dyDescent="0.35">
      <c r="A16541" s="1">
        <v>124</v>
      </c>
      <c r="B16541" s="1" t="s">
        <v>146</v>
      </c>
      <c r="C16541" s="218">
        <v>44911</v>
      </c>
      <c r="D16541" s="218">
        <v>44911</v>
      </c>
      <c r="E16541" s="1">
        <v>15</v>
      </c>
      <c r="F16541" s="62">
        <v>501.91</v>
      </c>
    </row>
    <row r="16542" spans="1:6" x14ac:dyDescent="0.35">
      <c r="A16542" s="1">
        <v>124</v>
      </c>
      <c r="B16542" s="1" t="s">
        <v>146</v>
      </c>
      <c r="C16542" s="218">
        <v>44912</v>
      </c>
      <c r="D16542" s="218">
        <v>44910</v>
      </c>
      <c r="E16542" s="1">
        <v>1</v>
      </c>
      <c r="F16542" s="62">
        <v>52.87</v>
      </c>
    </row>
    <row r="16543" spans="1:6" x14ac:dyDescent="0.35">
      <c r="A16543" s="1">
        <v>124</v>
      </c>
      <c r="B16543" s="1" t="s">
        <v>146</v>
      </c>
      <c r="C16543" s="218">
        <v>44912</v>
      </c>
      <c r="D16543" s="218">
        <v>44911</v>
      </c>
      <c r="E16543" s="1">
        <v>6</v>
      </c>
      <c r="F16543" s="62">
        <v>172.36</v>
      </c>
    </row>
    <row r="16544" spans="1:6" x14ac:dyDescent="0.35">
      <c r="A16544" s="1">
        <v>124</v>
      </c>
      <c r="B16544" s="1" t="s">
        <v>146</v>
      </c>
      <c r="C16544" s="218">
        <v>44912</v>
      </c>
      <c r="D16544" s="218">
        <v>44912</v>
      </c>
      <c r="E16544" s="1">
        <v>13</v>
      </c>
      <c r="F16544" s="62">
        <v>694.53</v>
      </c>
    </row>
    <row r="16545" spans="1:6" x14ac:dyDescent="0.35">
      <c r="A16545" s="1">
        <v>124</v>
      </c>
      <c r="B16545" s="1" t="s">
        <v>146</v>
      </c>
      <c r="C16545" s="218">
        <v>44913</v>
      </c>
      <c r="D16545" s="218">
        <v>44910</v>
      </c>
      <c r="E16545" s="1">
        <v>2</v>
      </c>
      <c r="F16545" s="62">
        <v>47.22</v>
      </c>
    </row>
    <row r="16546" spans="1:6" x14ac:dyDescent="0.35">
      <c r="A16546" s="1">
        <v>124</v>
      </c>
      <c r="B16546" s="1" t="s">
        <v>146</v>
      </c>
      <c r="C16546" s="218">
        <v>44913</v>
      </c>
      <c r="D16546" s="218">
        <v>44911</v>
      </c>
      <c r="E16546" s="1">
        <v>5</v>
      </c>
      <c r="F16546" s="62">
        <v>179.73</v>
      </c>
    </row>
    <row r="16547" spans="1:6" x14ac:dyDescent="0.35">
      <c r="A16547" s="1">
        <v>124</v>
      </c>
      <c r="B16547" s="1" t="s">
        <v>146</v>
      </c>
      <c r="C16547" s="218">
        <v>44913</v>
      </c>
      <c r="D16547" s="218">
        <v>44913</v>
      </c>
      <c r="E16547" s="1">
        <v>11</v>
      </c>
      <c r="F16547" s="62">
        <v>535.17999999999995</v>
      </c>
    </row>
    <row r="16548" spans="1:6" x14ac:dyDescent="0.35">
      <c r="A16548" s="1">
        <v>124</v>
      </c>
      <c r="B16548" s="1" t="s">
        <v>146</v>
      </c>
      <c r="C16548" s="218">
        <v>44914</v>
      </c>
      <c r="D16548" s="218">
        <v>44911</v>
      </c>
      <c r="E16548" s="1">
        <v>1</v>
      </c>
      <c r="F16548" s="62">
        <v>23.66</v>
      </c>
    </row>
    <row r="16549" spans="1:6" x14ac:dyDescent="0.35">
      <c r="A16549" s="1">
        <v>124</v>
      </c>
      <c r="B16549" s="1" t="s">
        <v>146</v>
      </c>
      <c r="C16549" s="218">
        <v>44914</v>
      </c>
      <c r="D16549" s="218">
        <v>44913</v>
      </c>
      <c r="E16549" s="1">
        <v>4</v>
      </c>
      <c r="F16549" s="62">
        <v>216.26</v>
      </c>
    </row>
    <row r="16550" spans="1:6" x14ac:dyDescent="0.35">
      <c r="A16550" s="1">
        <v>124</v>
      </c>
      <c r="B16550" s="1" t="s">
        <v>146</v>
      </c>
      <c r="C16550" s="218">
        <v>44914</v>
      </c>
      <c r="D16550" s="218">
        <v>44914</v>
      </c>
      <c r="E16550" s="1">
        <v>20</v>
      </c>
      <c r="F16550" s="62">
        <v>803.4</v>
      </c>
    </row>
    <row r="16551" spans="1:6" x14ac:dyDescent="0.35">
      <c r="A16551" s="1">
        <v>124</v>
      </c>
      <c r="B16551" s="1" t="s">
        <v>146</v>
      </c>
      <c r="C16551" s="218">
        <v>44915</v>
      </c>
      <c r="D16551" s="218">
        <v>44912</v>
      </c>
      <c r="E16551" s="1">
        <v>1</v>
      </c>
      <c r="F16551" s="62">
        <v>23.76</v>
      </c>
    </row>
    <row r="16552" spans="1:6" x14ac:dyDescent="0.35">
      <c r="A16552" s="1">
        <v>124</v>
      </c>
      <c r="B16552" s="1" t="s">
        <v>146</v>
      </c>
      <c r="C16552" s="218">
        <v>44915</v>
      </c>
      <c r="D16552" s="218">
        <v>44913</v>
      </c>
      <c r="E16552" s="1">
        <v>1</v>
      </c>
      <c r="F16552" s="62">
        <v>53.95</v>
      </c>
    </row>
    <row r="16553" spans="1:6" x14ac:dyDescent="0.35">
      <c r="A16553" s="1">
        <v>124</v>
      </c>
      <c r="B16553" s="1" t="s">
        <v>146</v>
      </c>
      <c r="C16553" s="218">
        <v>44915</v>
      </c>
      <c r="D16553" s="218">
        <v>44914</v>
      </c>
      <c r="E16553" s="1">
        <v>5</v>
      </c>
      <c r="F16553" s="62">
        <v>174.63</v>
      </c>
    </row>
    <row r="16554" spans="1:6" x14ac:dyDescent="0.35">
      <c r="A16554" s="1">
        <v>124</v>
      </c>
      <c r="B16554" s="1" t="s">
        <v>146</v>
      </c>
      <c r="C16554" s="218">
        <v>44915</v>
      </c>
      <c r="D16554" s="218">
        <v>44915</v>
      </c>
      <c r="E16554" s="1">
        <v>21</v>
      </c>
      <c r="F16554" s="62">
        <v>908.54</v>
      </c>
    </row>
    <row r="16555" spans="1:6" x14ac:dyDescent="0.35">
      <c r="A16555" s="1">
        <v>124</v>
      </c>
      <c r="B16555" s="1" t="s">
        <v>146</v>
      </c>
      <c r="C16555" s="218">
        <v>44916</v>
      </c>
      <c r="D16555" s="218">
        <v>44914</v>
      </c>
      <c r="E16555" s="1">
        <v>2</v>
      </c>
      <c r="F16555" s="62">
        <v>104.64</v>
      </c>
    </row>
    <row r="16556" spans="1:6" x14ac:dyDescent="0.35">
      <c r="A16556" s="1">
        <v>124</v>
      </c>
      <c r="B16556" s="1" t="s">
        <v>146</v>
      </c>
      <c r="C16556" s="218">
        <v>44916</v>
      </c>
      <c r="D16556" s="218">
        <v>44915</v>
      </c>
      <c r="E16556" s="1">
        <v>2</v>
      </c>
      <c r="F16556" s="62">
        <v>46.73</v>
      </c>
    </row>
    <row r="16557" spans="1:6" x14ac:dyDescent="0.35">
      <c r="A16557" s="1">
        <v>124</v>
      </c>
      <c r="B16557" s="1" t="s">
        <v>146</v>
      </c>
      <c r="C16557" s="218">
        <v>44916</v>
      </c>
      <c r="D16557" s="218">
        <v>44916</v>
      </c>
      <c r="E16557" s="1">
        <v>9</v>
      </c>
      <c r="F16557" s="62">
        <v>420.69</v>
      </c>
    </row>
    <row r="16558" spans="1:6" x14ac:dyDescent="0.35">
      <c r="A16558" s="1">
        <v>124</v>
      </c>
      <c r="B16558" s="1" t="s">
        <v>146</v>
      </c>
      <c r="C16558" s="218">
        <v>44917</v>
      </c>
      <c r="D16558" s="218">
        <v>44914</v>
      </c>
      <c r="E16558" s="1">
        <v>3</v>
      </c>
      <c r="F16558" s="62">
        <v>70.83</v>
      </c>
    </row>
    <row r="16559" spans="1:6" x14ac:dyDescent="0.35">
      <c r="A16559" s="1">
        <v>124</v>
      </c>
      <c r="B16559" s="1" t="s">
        <v>146</v>
      </c>
      <c r="C16559" s="218">
        <v>44917</v>
      </c>
      <c r="D16559" s="218">
        <v>44915</v>
      </c>
      <c r="E16559" s="1">
        <v>1</v>
      </c>
      <c r="F16559" s="62">
        <v>23.71</v>
      </c>
    </row>
    <row r="16560" spans="1:6" x14ac:dyDescent="0.35">
      <c r="A16560" s="1">
        <v>124</v>
      </c>
      <c r="B16560" s="1" t="s">
        <v>146</v>
      </c>
      <c r="C16560" s="218">
        <v>44917</v>
      </c>
      <c r="D16560" s="218">
        <v>44916</v>
      </c>
      <c r="E16560" s="1">
        <v>7</v>
      </c>
      <c r="F16560" s="62">
        <v>285.95</v>
      </c>
    </row>
    <row r="16561" spans="1:6" x14ac:dyDescent="0.35">
      <c r="A16561" s="1">
        <v>124</v>
      </c>
      <c r="B16561" s="1" t="s">
        <v>146</v>
      </c>
      <c r="C16561" s="218">
        <v>44917</v>
      </c>
      <c r="D16561" s="218">
        <v>44917</v>
      </c>
      <c r="E16561" s="1">
        <v>10</v>
      </c>
      <c r="F16561" s="62">
        <v>449.84</v>
      </c>
    </row>
    <row r="16562" spans="1:6" x14ac:dyDescent="0.35">
      <c r="A16562" s="1">
        <v>124</v>
      </c>
      <c r="B16562" s="1" t="s">
        <v>146</v>
      </c>
      <c r="C16562" s="218">
        <v>44918</v>
      </c>
      <c r="D16562" s="218">
        <v>44915</v>
      </c>
      <c r="E16562" s="1">
        <v>4</v>
      </c>
      <c r="F16562" s="62">
        <v>94.74</v>
      </c>
    </row>
    <row r="16563" spans="1:6" x14ac:dyDescent="0.35">
      <c r="A16563" s="1">
        <v>124</v>
      </c>
      <c r="B16563" s="1" t="s">
        <v>146</v>
      </c>
      <c r="C16563" s="218">
        <v>44918</v>
      </c>
      <c r="D16563" s="218">
        <v>44916</v>
      </c>
      <c r="E16563" s="1">
        <v>6</v>
      </c>
      <c r="F16563" s="62">
        <v>203.09</v>
      </c>
    </row>
    <row r="16564" spans="1:6" x14ac:dyDescent="0.35">
      <c r="A16564" s="1">
        <v>124</v>
      </c>
      <c r="B16564" s="1" t="s">
        <v>146</v>
      </c>
      <c r="C16564" s="218">
        <v>44918</v>
      </c>
      <c r="D16564" s="218">
        <v>44917</v>
      </c>
      <c r="E16564" s="1">
        <v>7</v>
      </c>
      <c r="F16564" s="62">
        <v>256.94</v>
      </c>
    </row>
    <row r="16565" spans="1:6" x14ac:dyDescent="0.35">
      <c r="A16565" s="1">
        <v>124</v>
      </c>
      <c r="B16565" s="1" t="s">
        <v>146</v>
      </c>
      <c r="C16565" s="218">
        <v>44918</v>
      </c>
      <c r="D16565" s="218">
        <v>44918</v>
      </c>
      <c r="E16565" s="1">
        <v>9</v>
      </c>
      <c r="F16565" s="62">
        <v>366.09</v>
      </c>
    </row>
    <row r="16566" spans="1:6" x14ac:dyDescent="0.35">
      <c r="A16566" s="1">
        <v>124</v>
      </c>
      <c r="B16566" s="1" t="s">
        <v>146</v>
      </c>
      <c r="C16566" s="218">
        <v>44919</v>
      </c>
      <c r="D16566" s="218">
        <v>44916</v>
      </c>
      <c r="E16566" s="1">
        <v>3</v>
      </c>
      <c r="F16566" s="62">
        <v>101.43</v>
      </c>
    </row>
    <row r="16567" spans="1:6" x14ac:dyDescent="0.35">
      <c r="A16567" s="1">
        <v>124</v>
      </c>
      <c r="B16567" s="1" t="s">
        <v>146</v>
      </c>
      <c r="C16567" s="218">
        <v>44919</v>
      </c>
      <c r="D16567" s="218">
        <v>44917</v>
      </c>
      <c r="E16567" s="1">
        <v>8</v>
      </c>
      <c r="F16567" s="62">
        <v>281.5</v>
      </c>
    </row>
    <row r="16568" spans="1:6" x14ac:dyDescent="0.35">
      <c r="A16568" s="1">
        <v>124</v>
      </c>
      <c r="B16568" s="1" t="s">
        <v>146</v>
      </c>
      <c r="C16568" s="218">
        <v>44919</v>
      </c>
      <c r="D16568" s="218">
        <v>44918</v>
      </c>
      <c r="E16568" s="1">
        <v>6</v>
      </c>
      <c r="F16568" s="62">
        <v>259.33</v>
      </c>
    </row>
    <row r="16569" spans="1:6" x14ac:dyDescent="0.35">
      <c r="A16569" s="1">
        <v>124</v>
      </c>
      <c r="B16569" s="1" t="s">
        <v>146</v>
      </c>
      <c r="C16569" s="218">
        <v>44919</v>
      </c>
      <c r="D16569" s="218">
        <v>44919</v>
      </c>
      <c r="E16569" s="1">
        <v>17</v>
      </c>
      <c r="F16569" s="62">
        <v>707.49</v>
      </c>
    </row>
    <row r="16570" spans="1:6" x14ac:dyDescent="0.35">
      <c r="A16570" s="1">
        <v>124</v>
      </c>
      <c r="B16570" s="1" t="s">
        <v>146</v>
      </c>
      <c r="C16570" s="218">
        <v>44920</v>
      </c>
      <c r="D16570" s="218">
        <v>44918</v>
      </c>
      <c r="E16570" s="1">
        <v>6</v>
      </c>
      <c r="F16570" s="62">
        <v>264.77</v>
      </c>
    </row>
    <row r="16571" spans="1:6" x14ac:dyDescent="0.35">
      <c r="A16571" s="1">
        <v>124</v>
      </c>
      <c r="B16571" s="1" t="s">
        <v>146</v>
      </c>
      <c r="C16571" s="218">
        <v>44920</v>
      </c>
      <c r="D16571" s="218">
        <v>44919</v>
      </c>
      <c r="E16571" s="1">
        <v>5</v>
      </c>
      <c r="F16571" s="62">
        <v>210.17</v>
      </c>
    </row>
    <row r="16572" spans="1:6" x14ac:dyDescent="0.35">
      <c r="A16572" s="1">
        <v>124</v>
      </c>
      <c r="B16572" s="1" t="s">
        <v>146</v>
      </c>
      <c r="C16572" s="218">
        <v>44920</v>
      </c>
      <c r="D16572" s="218">
        <v>44920</v>
      </c>
      <c r="E16572" s="1">
        <v>14</v>
      </c>
      <c r="F16572" s="62">
        <v>694.03</v>
      </c>
    </row>
    <row r="16573" spans="1:6" x14ac:dyDescent="0.35">
      <c r="A16573" s="1">
        <v>124</v>
      </c>
      <c r="B16573" s="1" t="s">
        <v>146</v>
      </c>
      <c r="C16573" s="218">
        <v>44921</v>
      </c>
      <c r="D16573" s="218">
        <v>44919</v>
      </c>
      <c r="E16573" s="1">
        <v>1</v>
      </c>
      <c r="F16573" s="62">
        <v>23.71</v>
      </c>
    </row>
    <row r="16574" spans="1:6" x14ac:dyDescent="0.35">
      <c r="A16574" s="1">
        <v>124</v>
      </c>
      <c r="B16574" s="1" t="s">
        <v>146</v>
      </c>
      <c r="C16574" s="218">
        <v>44921</v>
      </c>
      <c r="D16574" s="218">
        <v>44920</v>
      </c>
      <c r="E16574" s="1">
        <v>8</v>
      </c>
      <c r="F16574" s="62">
        <v>342.53</v>
      </c>
    </row>
    <row r="16575" spans="1:6" x14ac:dyDescent="0.35">
      <c r="A16575" s="1">
        <v>124</v>
      </c>
      <c r="B16575" s="1" t="s">
        <v>146</v>
      </c>
      <c r="C16575" s="218">
        <v>44921</v>
      </c>
      <c r="D16575" s="218">
        <v>44921</v>
      </c>
      <c r="E16575" s="1">
        <v>19</v>
      </c>
      <c r="F16575" s="62">
        <v>815.64</v>
      </c>
    </row>
    <row r="16576" spans="1:6" x14ac:dyDescent="0.35">
      <c r="A16576" s="1">
        <v>124</v>
      </c>
      <c r="B16576" s="1" t="s">
        <v>146</v>
      </c>
      <c r="C16576" s="218">
        <v>44922</v>
      </c>
      <c r="D16576" s="218">
        <v>44921</v>
      </c>
      <c r="E16576" s="1">
        <v>1</v>
      </c>
      <c r="F16576" s="62">
        <v>54.35</v>
      </c>
    </row>
    <row r="16577" spans="1:6" x14ac:dyDescent="0.35">
      <c r="A16577" s="1">
        <v>124</v>
      </c>
      <c r="B16577" s="1" t="s">
        <v>146</v>
      </c>
      <c r="C16577" s="218">
        <v>44922</v>
      </c>
      <c r="D16577" s="218">
        <v>44922</v>
      </c>
      <c r="E16577" s="1">
        <v>10</v>
      </c>
      <c r="F16577" s="62">
        <v>389.81</v>
      </c>
    </row>
    <row r="16578" spans="1:6" x14ac:dyDescent="0.35">
      <c r="A16578" s="1">
        <v>124</v>
      </c>
      <c r="B16578" s="1" t="s">
        <v>146</v>
      </c>
      <c r="C16578" s="218">
        <v>44923</v>
      </c>
      <c r="D16578" s="218">
        <v>44921</v>
      </c>
      <c r="E16578" s="1">
        <v>3</v>
      </c>
      <c r="F16578" s="62">
        <v>101.62</v>
      </c>
    </row>
    <row r="16579" spans="1:6" x14ac:dyDescent="0.35">
      <c r="A16579" s="1">
        <v>124</v>
      </c>
      <c r="B16579" s="1" t="s">
        <v>146</v>
      </c>
      <c r="C16579" s="218">
        <v>44923</v>
      </c>
      <c r="D16579" s="218">
        <v>44922</v>
      </c>
      <c r="E16579" s="1">
        <v>17</v>
      </c>
      <c r="F16579" s="62">
        <v>489.64</v>
      </c>
    </row>
    <row r="16580" spans="1:6" x14ac:dyDescent="0.35">
      <c r="A16580" s="1">
        <v>124</v>
      </c>
      <c r="B16580" s="1" t="s">
        <v>146</v>
      </c>
      <c r="C16580" s="218">
        <v>44923</v>
      </c>
      <c r="D16580" s="218">
        <v>44923</v>
      </c>
      <c r="E16580" s="1">
        <v>18</v>
      </c>
      <c r="F16580" s="62">
        <v>762.93</v>
      </c>
    </row>
    <row r="16581" spans="1:6" x14ac:dyDescent="0.35">
      <c r="A16581" s="1">
        <v>124</v>
      </c>
      <c r="B16581" s="1" t="s">
        <v>146</v>
      </c>
      <c r="C16581" s="218">
        <v>44924</v>
      </c>
      <c r="D16581" s="218">
        <v>44923</v>
      </c>
      <c r="E16581" s="1">
        <v>2</v>
      </c>
      <c r="F16581" s="62">
        <v>77.91</v>
      </c>
    </row>
    <row r="16582" spans="1:6" x14ac:dyDescent="0.35">
      <c r="A16582" s="1">
        <v>124</v>
      </c>
      <c r="B16582" s="1" t="s">
        <v>146</v>
      </c>
      <c r="C16582" s="218">
        <v>44924</v>
      </c>
      <c r="D16582" s="218">
        <v>44924</v>
      </c>
      <c r="E16582" s="1">
        <v>21</v>
      </c>
      <c r="F16582" s="62">
        <v>803.56</v>
      </c>
    </row>
    <row r="16583" spans="1:6" x14ac:dyDescent="0.35">
      <c r="A16583" s="1">
        <v>124</v>
      </c>
      <c r="B16583" s="1" t="s">
        <v>146</v>
      </c>
      <c r="C16583" s="218">
        <v>44925</v>
      </c>
      <c r="D16583" s="218">
        <v>44923</v>
      </c>
      <c r="E16583" s="1">
        <v>1</v>
      </c>
      <c r="F16583" s="62">
        <v>52.17</v>
      </c>
    </row>
    <row r="16584" spans="1:6" x14ac:dyDescent="0.35">
      <c r="A16584" s="1">
        <v>124</v>
      </c>
      <c r="B16584" s="1" t="s">
        <v>146</v>
      </c>
      <c r="C16584" s="218">
        <v>44925</v>
      </c>
      <c r="D16584" s="218">
        <v>44924</v>
      </c>
      <c r="E16584" s="1">
        <v>8</v>
      </c>
      <c r="F16584" s="62">
        <v>342.09</v>
      </c>
    </row>
    <row r="16585" spans="1:6" x14ac:dyDescent="0.35">
      <c r="A16585" s="1">
        <v>124</v>
      </c>
      <c r="B16585" s="1" t="s">
        <v>146</v>
      </c>
      <c r="C16585" s="218">
        <v>44925</v>
      </c>
      <c r="D16585" s="218">
        <v>44925</v>
      </c>
      <c r="E16585" s="1">
        <v>23</v>
      </c>
      <c r="F16585" s="62">
        <v>901.77</v>
      </c>
    </row>
    <row r="16586" spans="1:6" x14ac:dyDescent="0.35">
      <c r="A16586" s="1">
        <v>124</v>
      </c>
      <c r="B16586" s="1" t="s">
        <v>146</v>
      </c>
      <c r="C16586" s="218">
        <v>44926</v>
      </c>
      <c r="D16586" s="218">
        <v>44924</v>
      </c>
      <c r="E16586" s="1">
        <v>3</v>
      </c>
      <c r="F16586" s="62">
        <v>101.27</v>
      </c>
    </row>
    <row r="16587" spans="1:6" x14ac:dyDescent="0.35">
      <c r="A16587" s="1">
        <v>124</v>
      </c>
      <c r="B16587" s="1" t="s">
        <v>146</v>
      </c>
      <c r="C16587" s="218">
        <v>44926</v>
      </c>
      <c r="D16587" s="218">
        <v>44925</v>
      </c>
      <c r="E16587" s="1">
        <v>5</v>
      </c>
      <c r="F16587" s="62">
        <v>147.31</v>
      </c>
    </row>
    <row r="16588" spans="1:6" x14ac:dyDescent="0.35">
      <c r="A16588" s="1">
        <v>124</v>
      </c>
      <c r="B16588" s="1" t="s">
        <v>146</v>
      </c>
      <c r="C16588" s="218">
        <v>44926</v>
      </c>
      <c r="D16588" s="218">
        <v>44926</v>
      </c>
      <c r="E16588" s="1">
        <v>17</v>
      </c>
      <c r="F16588" s="62">
        <v>675.96</v>
      </c>
    </row>
    <row r="16589" spans="1:6" x14ac:dyDescent="0.35">
      <c r="A16589" s="1">
        <v>124</v>
      </c>
      <c r="B16589" s="1" t="s">
        <v>146</v>
      </c>
      <c r="C16589" s="218">
        <v>44927</v>
      </c>
      <c r="D16589" s="218">
        <v>44926</v>
      </c>
      <c r="E16589" s="1">
        <v>1</v>
      </c>
      <c r="F16589" s="62">
        <v>23.71</v>
      </c>
    </row>
    <row r="16590" spans="1:6" x14ac:dyDescent="0.35">
      <c r="A16590" s="1">
        <v>124</v>
      </c>
      <c r="B16590" s="1" t="s">
        <v>146</v>
      </c>
      <c r="C16590" s="218">
        <v>44927</v>
      </c>
      <c r="D16590" s="218">
        <v>44927</v>
      </c>
      <c r="E16590" s="1">
        <v>3</v>
      </c>
      <c r="F16590" s="62">
        <v>162.6</v>
      </c>
    </row>
    <row r="16591" spans="1:6" x14ac:dyDescent="0.35">
      <c r="A16591" s="1">
        <v>124</v>
      </c>
      <c r="B16591" s="1" t="s">
        <v>146</v>
      </c>
      <c r="C16591" s="218">
        <v>44928</v>
      </c>
      <c r="D16591" s="218">
        <v>44925</v>
      </c>
      <c r="E16591" s="1">
        <v>4</v>
      </c>
      <c r="F16591" s="62">
        <v>125.53</v>
      </c>
    </row>
    <row r="16592" spans="1:6" x14ac:dyDescent="0.35">
      <c r="A16592" s="1">
        <v>124</v>
      </c>
      <c r="B16592" s="1" t="s">
        <v>146</v>
      </c>
      <c r="C16592" s="218">
        <v>44928</v>
      </c>
      <c r="D16592" s="218">
        <v>44926</v>
      </c>
      <c r="E16592" s="1">
        <v>5</v>
      </c>
      <c r="F16592" s="62">
        <v>179.78</v>
      </c>
    </row>
    <row r="16593" spans="1:6" x14ac:dyDescent="0.35">
      <c r="A16593" s="1">
        <v>124</v>
      </c>
      <c r="B16593" s="1" t="s">
        <v>146</v>
      </c>
      <c r="C16593" s="218">
        <v>44928</v>
      </c>
      <c r="D16593" s="218">
        <v>44927</v>
      </c>
      <c r="E16593" s="1">
        <v>7</v>
      </c>
      <c r="F16593" s="62">
        <v>196.16</v>
      </c>
    </row>
    <row r="16594" spans="1:6" x14ac:dyDescent="0.35">
      <c r="A16594" s="1">
        <v>124</v>
      </c>
      <c r="B16594" s="1" t="s">
        <v>146</v>
      </c>
      <c r="C16594" s="218">
        <v>44928</v>
      </c>
      <c r="D16594" s="218">
        <v>44928</v>
      </c>
      <c r="E16594" s="1">
        <v>2</v>
      </c>
      <c r="F16594" s="62">
        <v>78.209999999999994</v>
      </c>
    </row>
    <row r="16595" spans="1:6" x14ac:dyDescent="0.35">
      <c r="A16595" s="1">
        <v>124</v>
      </c>
      <c r="B16595" s="1" t="s">
        <v>146</v>
      </c>
      <c r="C16595" s="218">
        <v>44929</v>
      </c>
      <c r="D16595" s="218">
        <v>44926</v>
      </c>
      <c r="E16595" s="1">
        <v>3</v>
      </c>
      <c r="F16595" s="62">
        <v>71.13</v>
      </c>
    </row>
    <row r="16596" spans="1:6" x14ac:dyDescent="0.35">
      <c r="A16596" s="1">
        <v>124</v>
      </c>
      <c r="B16596" s="1" t="s">
        <v>146</v>
      </c>
      <c r="C16596" s="218">
        <v>44929</v>
      </c>
      <c r="D16596" s="218">
        <v>44927</v>
      </c>
      <c r="E16596" s="1">
        <v>3</v>
      </c>
      <c r="F16596" s="62">
        <v>162.94999999999999</v>
      </c>
    </row>
    <row r="16597" spans="1:6" x14ac:dyDescent="0.35">
      <c r="A16597" s="1">
        <v>124</v>
      </c>
      <c r="B16597" s="1" t="s">
        <v>146</v>
      </c>
      <c r="C16597" s="218">
        <v>44929</v>
      </c>
      <c r="D16597" s="218">
        <v>44928</v>
      </c>
      <c r="E16597" s="1">
        <v>2</v>
      </c>
      <c r="F16597" s="62">
        <v>108.8</v>
      </c>
    </row>
    <row r="16598" spans="1:6" x14ac:dyDescent="0.35">
      <c r="A16598" s="1">
        <v>124</v>
      </c>
      <c r="B16598" s="1" t="s">
        <v>146</v>
      </c>
      <c r="C16598" s="218">
        <v>44929</v>
      </c>
      <c r="D16598" s="218">
        <v>44929</v>
      </c>
      <c r="E16598" s="1">
        <v>16</v>
      </c>
      <c r="F16598" s="62">
        <v>684.52</v>
      </c>
    </row>
    <row r="16599" spans="1:6" x14ac:dyDescent="0.35">
      <c r="A16599" s="1">
        <v>124</v>
      </c>
      <c r="B16599" s="1" t="s">
        <v>146</v>
      </c>
      <c r="C16599" s="218">
        <v>44930</v>
      </c>
      <c r="D16599" s="218">
        <v>44927</v>
      </c>
      <c r="E16599" s="1">
        <v>1</v>
      </c>
      <c r="F16599" s="62">
        <v>54.3</v>
      </c>
    </row>
    <row r="16600" spans="1:6" x14ac:dyDescent="0.35">
      <c r="A16600" s="1">
        <v>124</v>
      </c>
      <c r="B16600" s="1" t="s">
        <v>146</v>
      </c>
      <c r="C16600" s="218">
        <v>44930</v>
      </c>
      <c r="D16600" s="218">
        <v>44928</v>
      </c>
      <c r="E16600" s="1">
        <v>5</v>
      </c>
      <c r="F16600" s="62">
        <v>148.63999999999999</v>
      </c>
    </row>
    <row r="16601" spans="1:6" x14ac:dyDescent="0.35">
      <c r="A16601" s="1">
        <v>124</v>
      </c>
      <c r="B16601" s="1" t="s">
        <v>146</v>
      </c>
      <c r="C16601" s="218">
        <v>44930</v>
      </c>
      <c r="D16601" s="218">
        <v>44929</v>
      </c>
      <c r="E16601" s="1">
        <v>19</v>
      </c>
      <c r="F16601" s="62">
        <v>662.25</v>
      </c>
    </row>
    <row r="16602" spans="1:6" x14ac:dyDescent="0.35">
      <c r="A16602" s="1">
        <v>124</v>
      </c>
      <c r="B16602" s="1" t="s">
        <v>146</v>
      </c>
      <c r="C16602" s="218">
        <v>44930</v>
      </c>
      <c r="D16602" s="218">
        <v>44930</v>
      </c>
      <c r="E16602" s="1">
        <v>13</v>
      </c>
      <c r="F16602" s="62">
        <v>579.09</v>
      </c>
    </row>
    <row r="16603" spans="1:6" x14ac:dyDescent="0.35">
      <c r="A16603" s="1">
        <v>124</v>
      </c>
      <c r="B16603" s="1" t="s">
        <v>146</v>
      </c>
      <c r="C16603" s="218">
        <v>44931</v>
      </c>
      <c r="D16603" s="218">
        <v>44928</v>
      </c>
      <c r="E16603" s="1">
        <v>2</v>
      </c>
      <c r="F16603" s="62">
        <v>77.709999999999994</v>
      </c>
    </row>
    <row r="16604" spans="1:6" x14ac:dyDescent="0.35">
      <c r="A16604" s="1">
        <v>124</v>
      </c>
      <c r="B16604" s="1" t="s">
        <v>146</v>
      </c>
      <c r="C16604" s="218">
        <v>44931</v>
      </c>
      <c r="D16604" s="218">
        <v>44929</v>
      </c>
      <c r="E16604" s="1">
        <v>2</v>
      </c>
      <c r="F16604" s="62">
        <v>108.5</v>
      </c>
    </row>
    <row r="16605" spans="1:6" x14ac:dyDescent="0.35">
      <c r="A16605" s="1">
        <v>124</v>
      </c>
      <c r="B16605" s="1" t="s">
        <v>146</v>
      </c>
      <c r="C16605" s="218">
        <v>44931</v>
      </c>
      <c r="D16605" s="218">
        <v>44930</v>
      </c>
      <c r="E16605" s="1">
        <v>2</v>
      </c>
      <c r="F16605" s="62">
        <v>108.85</v>
      </c>
    </row>
    <row r="16606" spans="1:6" x14ac:dyDescent="0.35">
      <c r="A16606" s="1">
        <v>124</v>
      </c>
      <c r="B16606" s="1" t="s">
        <v>146</v>
      </c>
      <c r="C16606" s="218">
        <v>44931</v>
      </c>
      <c r="D16606" s="218">
        <v>44931</v>
      </c>
      <c r="E16606" s="1">
        <v>5</v>
      </c>
      <c r="F16606" s="62">
        <v>175.08</v>
      </c>
    </row>
    <row r="16607" spans="1:6" x14ac:dyDescent="0.35">
      <c r="A16607" s="1">
        <v>124</v>
      </c>
      <c r="B16607" s="1" t="s">
        <v>146</v>
      </c>
      <c r="C16607" s="218">
        <v>44932</v>
      </c>
      <c r="D16607" s="218">
        <v>44929</v>
      </c>
      <c r="E16607" s="1">
        <v>4</v>
      </c>
      <c r="F16607" s="62">
        <v>123.8</v>
      </c>
    </row>
    <row r="16608" spans="1:6" x14ac:dyDescent="0.35">
      <c r="A16608" s="1">
        <v>124</v>
      </c>
      <c r="B16608" s="1" t="s">
        <v>146</v>
      </c>
      <c r="C16608" s="218">
        <v>44932</v>
      </c>
      <c r="D16608" s="218">
        <v>44930</v>
      </c>
      <c r="E16608" s="1">
        <v>9</v>
      </c>
      <c r="F16608" s="62">
        <v>272.24</v>
      </c>
    </row>
    <row r="16609" spans="1:6" x14ac:dyDescent="0.35">
      <c r="A16609" s="1">
        <v>124</v>
      </c>
      <c r="B16609" s="1" t="s">
        <v>146</v>
      </c>
      <c r="C16609" s="218">
        <v>44932</v>
      </c>
      <c r="D16609" s="218">
        <v>44931</v>
      </c>
      <c r="E16609" s="1">
        <v>6</v>
      </c>
      <c r="F16609" s="62">
        <v>264.18</v>
      </c>
    </row>
    <row r="16610" spans="1:6" x14ac:dyDescent="0.35">
      <c r="A16610" s="1">
        <v>124</v>
      </c>
      <c r="B16610" s="1" t="s">
        <v>146</v>
      </c>
      <c r="C16610" s="218">
        <v>44932</v>
      </c>
      <c r="D16610" s="218">
        <v>44932</v>
      </c>
      <c r="E16610" s="1">
        <v>4</v>
      </c>
      <c r="F16610" s="62">
        <v>186.17</v>
      </c>
    </row>
    <row r="16611" spans="1:6" x14ac:dyDescent="0.35">
      <c r="A16611" s="1">
        <v>124</v>
      </c>
      <c r="B16611" s="1" t="s">
        <v>146</v>
      </c>
      <c r="C16611" s="218">
        <v>44933</v>
      </c>
      <c r="D16611" s="218">
        <v>44930</v>
      </c>
      <c r="E16611" s="1">
        <v>6</v>
      </c>
      <c r="F16611" s="62">
        <v>233.49</v>
      </c>
    </row>
    <row r="16612" spans="1:6" x14ac:dyDescent="0.35">
      <c r="A16612" s="1">
        <v>124</v>
      </c>
      <c r="B16612" s="1" t="s">
        <v>146</v>
      </c>
      <c r="C16612" s="218">
        <v>44933</v>
      </c>
      <c r="D16612" s="218">
        <v>44931</v>
      </c>
      <c r="E16612" s="1">
        <v>5</v>
      </c>
      <c r="F16612" s="62">
        <v>238.59</v>
      </c>
    </row>
    <row r="16613" spans="1:6" x14ac:dyDescent="0.35">
      <c r="A16613" s="1">
        <v>124</v>
      </c>
      <c r="B16613" s="1" t="s">
        <v>146</v>
      </c>
      <c r="C16613" s="218">
        <v>44933</v>
      </c>
      <c r="D16613" s="218">
        <v>44932</v>
      </c>
      <c r="E16613" s="1">
        <v>6</v>
      </c>
      <c r="F16613" s="62">
        <v>264.67</v>
      </c>
    </row>
    <row r="16614" spans="1:6" x14ac:dyDescent="0.35">
      <c r="A16614" s="1">
        <v>124</v>
      </c>
      <c r="B16614" s="1" t="s">
        <v>146</v>
      </c>
      <c r="C16614" s="218">
        <v>44934</v>
      </c>
      <c r="D16614" s="218">
        <v>44931</v>
      </c>
      <c r="E16614" s="1">
        <v>8</v>
      </c>
      <c r="F16614" s="62">
        <v>336.95</v>
      </c>
    </row>
    <row r="16615" spans="1:6" x14ac:dyDescent="0.35">
      <c r="A16615" s="1">
        <v>124</v>
      </c>
      <c r="B16615" s="1" t="s">
        <v>146</v>
      </c>
      <c r="C16615" s="218">
        <v>44934</v>
      </c>
      <c r="D16615" s="218">
        <v>44932</v>
      </c>
      <c r="E16615" s="1">
        <v>7</v>
      </c>
      <c r="F16615" s="62">
        <v>280.02</v>
      </c>
    </row>
    <row r="16616" spans="1:6" x14ac:dyDescent="0.35">
      <c r="A16616" s="1">
        <v>124</v>
      </c>
      <c r="B16616" s="1" t="s">
        <v>146</v>
      </c>
      <c r="C16616" s="218">
        <v>44934</v>
      </c>
      <c r="D16616" s="218">
        <v>44934</v>
      </c>
      <c r="E16616" s="1">
        <v>10</v>
      </c>
      <c r="F16616" s="62">
        <v>388.6</v>
      </c>
    </row>
    <row r="16617" spans="1:6" x14ac:dyDescent="0.35">
      <c r="A16617" s="1">
        <v>124</v>
      </c>
      <c r="B16617" s="1" t="s">
        <v>146</v>
      </c>
      <c r="C16617" s="218">
        <v>44935</v>
      </c>
      <c r="D16617" s="218">
        <v>44931</v>
      </c>
      <c r="E16617" s="1">
        <v>2</v>
      </c>
      <c r="F16617" s="62">
        <v>73.11</v>
      </c>
    </row>
    <row r="16618" spans="1:6" x14ac:dyDescent="0.35">
      <c r="A16618" s="1">
        <v>124</v>
      </c>
      <c r="B16618" s="1" t="s">
        <v>146</v>
      </c>
      <c r="C16618" s="218">
        <v>44935</v>
      </c>
      <c r="D16618" s="218">
        <v>44932</v>
      </c>
      <c r="E16618" s="1">
        <v>11</v>
      </c>
      <c r="F16618" s="62">
        <v>408.41</v>
      </c>
    </row>
    <row r="16619" spans="1:6" x14ac:dyDescent="0.35">
      <c r="A16619" s="1">
        <v>124</v>
      </c>
      <c r="B16619" s="1" t="s">
        <v>146</v>
      </c>
      <c r="C16619" s="218">
        <v>44935</v>
      </c>
      <c r="D16619" s="218">
        <v>44934</v>
      </c>
      <c r="E16619" s="1">
        <v>11</v>
      </c>
      <c r="F16619" s="62">
        <v>410.78</v>
      </c>
    </row>
    <row r="16620" spans="1:6" x14ac:dyDescent="0.35">
      <c r="A16620" s="1">
        <v>124</v>
      </c>
      <c r="B16620" s="1" t="s">
        <v>146</v>
      </c>
      <c r="C16620" s="218">
        <v>44935</v>
      </c>
      <c r="D16620" s="218">
        <v>44935</v>
      </c>
      <c r="E16620" s="1">
        <v>4</v>
      </c>
      <c r="F16620" s="62">
        <v>120.63</v>
      </c>
    </row>
    <row r="16621" spans="1:6" x14ac:dyDescent="0.35">
      <c r="A16621" s="1">
        <v>124</v>
      </c>
      <c r="B16621" s="1" t="s">
        <v>146</v>
      </c>
      <c r="C16621" s="218">
        <v>44936</v>
      </c>
      <c r="D16621" s="218">
        <v>44934</v>
      </c>
      <c r="E16621" s="1">
        <v>2</v>
      </c>
      <c r="F16621" s="62">
        <v>77.62</v>
      </c>
    </row>
    <row r="16622" spans="1:6" x14ac:dyDescent="0.35">
      <c r="A16622" s="1">
        <v>124</v>
      </c>
      <c r="B16622" s="1" t="s">
        <v>146</v>
      </c>
      <c r="C16622" s="218">
        <v>44936</v>
      </c>
      <c r="D16622" s="218">
        <v>44935</v>
      </c>
      <c r="E16622" s="1">
        <v>11</v>
      </c>
      <c r="F16622" s="62">
        <v>431.03</v>
      </c>
    </row>
    <row r="16623" spans="1:6" x14ac:dyDescent="0.35">
      <c r="A16623" s="1">
        <v>124</v>
      </c>
      <c r="B16623" s="1" t="s">
        <v>146</v>
      </c>
      <c r="C16623" s="218">
        <v>44936</v>
      </c>
      <c r="D16623" s="218">
        <v>44936</v>
      </c>
      <c r="E16623" s="1">
        <v>10</v>
      </c>
      <c r="F16623" s="62">
        <v>380.75</v>
      </c>
    </row>
    <row r="16624" spans="1:6" x14ac:dyDescent="0.35">
      <c r="A16624" s="1">
        <v>124</v>
      </c>
      <c r="B16624" s="1" t="s">
        <v>146</v>
      </c>
      <c r="C16624" s="218">
        <v>44937</v>
      </c>
      <c r="D16624" s="218">
        <v>44934</v>
      </c>
      <c r="E16624" s="1">
        <v>5</v>
      </c>
      <c r="F16624" s="62">
        <v>230.41</v>
      </c>
    </row>
    <row r="16625" spans="1:6" x14ac:dyDescent="0.35">
      <c r="A16625" s="1">
        <v>124</v>
      </c>
      <c r="B16625" s="1" t="s">
        <v>146</v>
      </c>
      <c r="C16625" s="218">
        <v>44937</v>
      </c>
      <c r="D16625" s="218">
        <v>44935</v>
      </c>
      <c r="E16625" s="1">
        <v>8</v>
      </c>
      <c r="F16625" s="62">
        <v>306.89</v>
      </c>
    </row>
    <row r="16626" spans="1:6" x14ac:dyDescent="0.35">
      <c r="A16626" s="1">
        <v>124</v>
      </c>
      <c r="B16626" s="1" t="s">
        <v>146</v>
      </c>
      <c r="C16626" s="218">
        <v>44937</v>
      </c>
      <c r="D16626" s="218">
        <v>44936</v>
      </c>
      <c r="E16626" s="1">
        <v>7</v>
      </c>
      <c r="F16626" s="62">
        <v>281.55</v>
      </c>
    </row>
    <row r="16627" spans="1:6" x14ac:dyDescent="0.35">
      <c r="A16627" s="1">
        <v>124</v>
      </c>
      <c r="B16627" s="1" t="s">
        <v>146</v>
      </c>
      <c r="C16627" s="218">
        <v>44937</v>
      </c>
      <c r="D16627" s="218">
        <v>44937</v>
      </c>
      <c r="E16627" s="1">
        <v>11</v>
      </c>
      <c r="F16627" s="62">
        <v>405.4</v>
      </c>
    </row>
    <row r="16628" spans="1:6" x14ac:dyDescent="0.35">
      <c r="A16628" s="1">
        <v>124</v>
      </c>
      <c r="B16628" s="1" t="s">
        <v>146</v>
      </c>
      <c r="C16628" s="218">
        <v>44938</v>
      </c>
      <c r="D16628" s="218">
        <v>44935</v>
      </c>
      <c r="E16628" s="1">
        <v>2</v>
      </c>
      <c r="F16628" s="62">
        <v>47.42</v>
      </c>
    </row>
    <row r="16629" spans="1:6" x14ac:dyDescent="0.35">
      <c r="A16629" s="1">
        <v>124</v>
      </c>
      <c r="B16629" s="1" t="s">
        <v>146</v>
      </c>
      <c r="C16629" s="218">
        <v>44938</v>
      </c>
      <c r="D16629" s="218">
        <v>44936</v>
      </c>
      <c r="E16629" s="1">
        <v>3</v>
      </c>
      <c r="F16629" s="62">
        <v>71.08</v>
      </c>
    </row>
    <row r="16630" spans="1:6" x14ac:dyDescent="0.35">
      <c r="A16630" s="1">
        <v>124</v>
      </c>
      <c r="B16630" s="1" t="s">
        <v>146</v>
      </c>
      <c r="C16630" s="218">
        <v>44938</v>
      </c>
      <c r="D16630" s="218">
        <v>44937</v>
      </c>
      <c r="E16630" s="1">
        <v>5</v>
      </c>
      <c r="F16630" s="62">
        <v>209.28</v>
      </c>
    </row>
    <row r="16631" spans="1:6" x14ac:dyDescent="0.35">
      <c r="A16631" s="1">
        <v>124</v>
      </c>
      <c r="B16631" s="1" t="s">
        <v>146</v>
      </c>
      <c r="C16631" s="218">
        <v>44938</v>
      </c>
      <c r="D16631" s="218">
        <v>44938</v>
      </c>
      <c r="E16631" s="1">
        <v>19</v>
      </c>
      <c r="F16631" s="62">
        <v>724.52</v>
      </c>
    </row>
    <row r="16632" spans="1:6" x14ac:dyDescent="0.35">
      <c r="A16632" s="1">
        <v>124</v>
      </c>
      <c r="B16632" s="1" t="s">
        <v>146</v>
      </c>
      <c r="C16632" s="218">
        <v>44939</v>
      </c>
      <c r="D16632" s="218">
        <v>44936</v>
      </c>
      <c r="E16632" s="1">
        <v>2</v>
      </c>
      <c r="F16632" s="62">
        <v>47.27</v>
      </c>
    </row>
    <row r="16633" spans="1:6" x14ac:dyDescent="0.35">
      <c r="A16633" s="1">
        <v>124</v>
      </c>
      <c r="B16633" s="1" t="s">
        <v>146</v>
      </c>
      <c r="C16633" s="218">
        <v>44939</v>
      </c>
      <c r="D16633" s="218">
        <v>44937</v>
      </c>
      <c r="E16633" s="1">
        <v>2</v>
      </c>
      <c r="F16633" s="62">
        <v>47.12</v>
      </c>
    </row>
    <row r="16634" spans="1:6" x14ac:dyDescent="0.35">
      <c r="A16634" s="1">
        <v>124</v>
      </c>
      <c r="B16634" s="1" t="s">
        <v>146</v>
      </c>
      <c r="C16634" s="218">
        <v>44939</v>
      </c>
      <c r="D16634" s="218">
        <v>44938</v>
      </c>
      <c r="E16634" s="1">
        <v>7</v>
      </c>
      <c r="F16634" s="62">
        <v>272.89</v>
      </c>
    </row>
    <row r="16635" spans="1:6" x14ac:dyDescent="0.35">
      <c r="A16635" s="1">
        <v>124</v>
      </c>
      <c r="B16635" s="1" t="s">
        <v>146</v>
      </c>
      <c r="C16635" s="218">
        <v>44939</v>
      </c>
      <c r="D16635" s="218">
        <v>44939</v>
      </c>
      <c r="E16635" s="1">
        <v>21</v>
      </c>
      <c r="F16635" s="62">
        <v>852.12</v>
      </c>
    </row>
    <row r="16636" spans="1:6" x14ac:dyDescent="0.35">
      <c r="A16636" s="1">
        <v>124</v>
      </c>
      <c r="B16636" s="1" t="s">
        <v>146</v>
      </c>
      <c r="C16636" s="218">
        <v>44940</v>
      </c>
      <c r="D16636" s="218">
        <v>44939</v>
      </c>
      <c r="E16636" s="1">
        <v>1</v>
      </c>
      <c r="F16636" s="62">
        <v>49</v>
      </c>
    </row>
    <row r="16637" spans="1:6" x14ac:dyDescent="0.35">
      <c r="A16637" s="1">
        <v>124</v>
      </c>
      <c r="B16637" s="1" t="s">
        <v>146</v>
      </c>
      <c r="C16637" s="218">
        <v>44940</v>
      </c>
      <c r="D16637" s="218">
        <v>44940</v>
      </c>
      <c r="E16637" s="1">
        <v>3</v>
      </c>
      <c r="F16637" s="62">
        <v>147.36000000000001</v>
      </c>
    </row>
    <row r="16638" spans="1:6" x14ac:dyDescent="0.35">
      <c r="A16638" s="1">
        <v>124</v>
      </c>
      <c r="B16638" s="1" t="s">
        <v>146</v>
      </c>
      <c r="C16638" s="218">
        <v>44941</v>
      </c>
      <c r="D16638" s="218">
        <v>44939</v>
      </c>
      <c r="E16638" s="1">
        <v>3</v>
      </c>
      <c r="F16638" s="62">
        <v>131.62</v>
      </c>
    </row>
    <row r="16639" spans="1:6" x14ac:dyDescent="0.35">
      <c r="A16639" s="1">
        <v>124</v>
      </c>
      <c r="B16639" s="1" t="s">
        <v>146</v>
      </c>
      <c r="C16639" s="218">
        <v>44941</v>
      </c>
      <c r="D16639" s="218">
        <v>44940</v>
      </c>
      <c r="E16639" s="1">
        <v>10</v>
      </c>
      <c r="F16639" s="62">
        <v>388.07</v>
      </c>
    </row>
    <row r="16640" spans="1:6" x14ac:dyDescent="0.35">
      <c r="A16640" s="1">
        <v>124</v>
      </c>
      <c r="B16640" s="1" t="s">
        <v>146</v>
      </c>
      <c r="C16640" s="218">
        <v>44941</v>
      </c>
      <c r="D16640" s="218">
        <v>44941</v>
      </c>
      <c r="E16640" s="1">
        <v>3</v>
      </c>
      <c r="F16640" s="62">
        <v>131.81</v>
      </c>
    </row>
    <row r="16641" spans="1:6" x14ac:dyDescent="0.35">
      <c r="A16641" s="1">
        <v>124</v>
      </c>
      <c r="B16641" s="1" t="s">
        <v>146</v>
      </c>
      <c r="C16641" s="218">
        <v>44942</v>
      </c>
      <c r="D16641" s="218">
        <v>44939</v>
      </c>
      <c r="E16641" s="1">
        <v>4</v>
      </c>
      <c r="F16641" s="62">
        <v>118.5</v>
      </c>
    </row>
    <row r="16642" spans="1:6" x14ac:dyDescent="0.35">
      <c r="A16642" s="1">
        <v>124</v>
      </c>
      <c r="B16642" s="1" t="s">
        <v>146</v>
      </c>
      <c r="C16642" s="218">
        <v>44942</v>
      </c>
      <c r="D16642" s="218">
        <v>44940</v>
      </c>
      <c r="E16642" s="1">
        <v>11</v>
      </c>
      <c r="F16642" s="62">
        <v>378.37</v>
      </c>
    </row>
    <row r="16643" spans="1:6" x14ac:dyDescent="0.35">
      <c r="A16643" s="1">
        <v>124</v>
      </c>
      <c r="B16643" s="1" t="s">
        <v>146</v>
      </c>
      <c r="C16643" s="218">
        <v>44942</v>
      </c>
      <c r="D16643" s="218">
        <v>44941</v>
      </c>
      <c r="E16643" s="1">
        <v>9</v>
      </c>
      <c r="F16643" s="62">
        <v>424.46</v>
      </c>
    </row>
    <row r="16644" spans="1:6" x14ac:dyDescent="0.35">
      <c r="A16644" s="1">
        <v>124</v>
      </c>
      <c r="B16644" s="1" t="s">
        <v>146</v>
      </c>
      <c r="C16644" s="218">
        <v>44942</v>
      </c>
      <c r="D16644" s="218">
        <v>44942</v>
      </c>
      <c r="E16644" s="1">
        <v>9</v>
      </c>
      <c r="F16644" s="62">
        <v>357.29</v>
      </c>
    </row>
    <row r="16645" spans="1:6" x14ac:dyDescent="0.35">
      <c r="A16645" s="1">
        <v>124</v>
      </c>
      <c r="B16645" s="1" t="s">
        <v>146</v>
      </c>
      <c r="C16645" s="218">
        <v>44943</v>
      </c>
      <c r="D16645" s="218">
        <v>44940</v>
      </c>
      <c r="E16645" s="1">
        <v>8</v>
      </c>
      <c r="F16645" s="62">
        <v>298.98</v>
      </c>
    </row>
    <row r="16646" spans="1:6" x14ac:dyDescent="0.35">
      <c r="A16646" s="1">
        <v>124</v>
      </c>
      <c r="B16646" s="1" t="s">
        <v>146</v>
      </c>
      <c r="C16646" s="218">
        <v>44943</v>
      </c>
      <c r="D16646" s="218">
        <v>44941</v>
      </c>
      <c r="E16646" s="1">
        <v>3</v>
      </c>
      <c r="F16646" s="62">
        <v>152.26</v>
      </c>
    </row>
    <row r="16647" spans="1:6" x14ac:dyDescent="0.35">
      <c r="A16647" s="1">
        <v>124</v>
      </c>
      <c r="B16647" s="1" t="s">
        <v>146</v>
      </c>
      <c r="C16647" s="218">
        <v>44943</v>
      </c>
      <c r="D16647" s="218">
        <v>44942</v>
      </c>
      <c r="E16647" s="1">
        <v>3</v>
      </c>
      <c r="F16647" s="62">
        <v>129.54</v>
      </c>
    </row>
    <row r="16648" spans="1:6" x14ac:dyDescent="0.35">
      <c r="A16648" s="1">
        <v>124</v>
      </c>
      <c r="B16648" s="1" t="s">
        <v>146</v>
      </c>
      <c r="C16648" s="218">
        <v>44943</v>
      </c>
      <c r="D16648" s="218">
        <v>44943</v>
      </c>
      <c r="E16648" s="1">
        <v>8</v>
      </c>
      <c r="F16648" s="62">
        <v>324.17</v>
      </c>
    </row>
    <row r="16649" spans="1:6" x14ac:dyDescent="0.35">
      <c r="A16649" s="1">
        <v>124</v>
      </c>
      <c r="B16649" s="1" t="s">
        <v>146</v>
      </c>
      <c r="C16649" s="218">
        <v>44944</v>
      </c>
      <c r="D16649" s="218">
        <v>44941</v>
      </c>
      <c r="E16649" s="1">
        <v>9</v>
      </c>
      <c r="F16649" s="62">
        <v>341.58</v>
      </c>
    </row>
    <row r="16650" spans="1:6" x14ac:dyDescent="0.35">
      <c r="A16650" s="1">
        <v>124</v>
      </c>
      <c r="B16650" s="1" t="s">
        <v>146</v>
      </c>
      <c r="C16650" s="218">
        <v>44944</v>
      </c>
      <c r="D16650" s="218">
        <v>44942</v>
      </c>
      <c r="E16650" s="1">
        <v>11</v>
      </c>
      <c r="F16650" s="62">
        <v>433.86</v>
      </c>
    </row>
    <row r="16651" spans="1:6" x14ac:dyDescent="0.35">
      <c r="A16651" s="1">
        <v>124</v>
      </c>
      <c r="B16651" s="1" t="s">
        <v>146</v>
      </c>
      <c r="C16651" s="218">
        <v>44944</v>
      </c>
      <c r="D16651" s="218">
        <v>44943</v>
      </c>
      <c r="E16651" s="1">
        <v>8</v>
      </c>
      <c r="F16651" s="62">
        <v>320.20999999999998</v>
      </c>
    </row>
    <row r="16652" spans="1:6" x14ac:dyDescent="0.35">
      <c r="A16652" s="1">
        <v>124</v>
      </c>
      <c r="B16652" s="1" t="s">
        <v>146</v>
      </c>
      <c r="C16652" s="218">
        <v>44944</v>
      </c>
      <c r="D16652" s="218">
        <v>44944</v>
      </c>
      <c r="E16652" s="1">
        <v>5</v>
      </c>
      <c r="F16652" s="62">
        <v>265.52</v>
      </c>
    </row>
    <row r="16653" spans="1:6" x14ac:dyDescent="0.35">
      <c r="A16653" s="1">
        <v>124</v>
      </c>
      <c r="B16653" s="1" t="s">
        <v>146</v>
      </c>
      <c r="C16653" s="218">
        <v>44945</v>
      </c>
      <c r="D16653" s="218">
        <v>44942</v>
      </c>
      <c r="E16653" s="1">
        <v>6</v>
      </c>
      <c r="F16653" s="62">
        <v>197.69</v>
      </c>
    </row>
    <row r="16654" spans="1:6" x14ac:dyDescent="0.35">
      <c r="A16654" s="1">
        <v>124</v>
      </c>
      <c r="B16654" s="1" t="s">
        <v>146</v>
      </c>
      <c r="C16654" s="218">
        <v>44945</v>
      </c>
      <c r="D16654" s="218">
        <v>44943</v>
      </c>
      <c r="E16654" s="1">
        <v>6</v>
      </c>
      <c r="F16654" s="62">
        <v>232.9</v>
      </c>
    </row>
    <row r="16655" spans="1:6" x14ac:dyDescent="0.35">
      <c r="A16655" s="1">
        <v>124</v>
      </c>
      <c r="B16655" s="1" t="s">
        <v>146</v>
      </c>
      <c r="C16655" s="218">
        <v>44945</v>
      </c>
      <c r="D16655" s="218">
        <v>44944</v>
      </c>
      <c r="E16655" s="1">
        <v>7</v>
      </c>
      <c r="F16655" s="62">
        <v>284.02999999999997</v>
      </c>
    </row>
    <row r="16656" spans="1:6" x14ac:dyDescent="0.35">
      <c r="A16656" s="1">
        <v>124</v>
      </c>
      <c r="B16656" s="1" t="s">
        <v>146</v>
      </c>
      <c r="C16656" s="218">
        <v>44945</v>
      </c>
      <c r="D16656" s="218">
        <v>44945</v>
      </c>
      <c r="E16656" s="1">
        <v>9</v>
      </c>
      <c r="F16656" s="62">
        <v>419.9</v>
      </c>
    </row>
    <row r="16657" spans="1:6" x14ac:dyDescent="0.35">
      <c r="A16657" s="1">
        <v>124</v>
      </c>
      <c r="B16657" s="1" t="s">
        <v>146</v>
      </c>
      <c r="C16657" s="218">
        <v>44946</v>
      </c>
      <c r="D16657" s="218">
        <v>44943</v>
      </c>
      <c r="E16657" s="1">
        <v>5</v>
      </c>
      <c r="F16657" s="62">
        <v>164.35</v>
      </c>
    </row>
    <row r="16658" spans="1:6" x14ac:dyDescent="0.35">
      <c r="A16658" s="1">
        <v>124</v>
      </c>
      <c r="B16658" s="1" t="s">
        <v>146</v>
      </c>
      <c r="C16658" s="218">
        <v>44946</v>
      </c>
      <c r="D16658" s="218">
        <v>44944</v>
      </c>
      <c r="E16658" s="1">
        <v>7</v>
      </c>
      <c r="F16658" s="62">
        <v>247.25</v>
      </c>
    </row>
    <row r="16659" spans="1:6" x14ac:dyDescent="0.35">
      <c r="A16659" s="1">
        <v>124</v>
      </c>
      <c r="B16659" s="1" t="s">
        <v>146</v>
      </c>
      <c r="C16659" s="218">
        <v>44946</v>
      </c>
      <c r="D16659" s="218">
        <v>44945</v>
      </c>
      <c r="E16659" s="1">
        <v>6</v>
      </c>
      <c r="F16659" s="62">
        <v>201.51</v>
      </c>
    </row>
    <row r="16660" spans="1:6" x14ac:dyDescent="0.35">
      <c r="A16660" s="1">
        <v>124</v>
      </c>
      <c r="B16660" s="1" t="s">
        <v>146</v>
      </c>
      <c r="C16660" s="218">
        <v>44946</v>
      </c>
      <c r="D16660" s="218">
        <v>44946</v>
      </c>
      <c r="E16660" s="1">
        <v>2</v>
      </c>
      <c r="F16660" s="62">
        <v>78.010000000000005</v>
      </c>
    </row>
    <row r="16661" spans="1:6" x14ac:dyDescent="0.35">
      <c r="A16661" s="1">
        <v>124</v>
      </c>
      <c r="B16661" s="1" t="s">
        <v>146</v>
      </c>
      <c r="C16661" s="218">
        <v>44947</v>
      </c>
      <c r="D16661" s="218">
        <v>44944</v>
      </c>
      <c r="E16661" s="1">
        <v>7</v>
      </c>
      <c r="F16661" s="62">
        <v>269.52999999999997</v>
      </c>
    </row>
    <row r="16662" spans="1:6" x14ac:dyDescent="0.35">
      <c r="A16662" s="1">
        <v>124</v>
      </c>
      <c r="B16662" s="1" t="s">
        <v>146</v>
      </c>
      <c r="C16662" s="218">
        <v>44947</v>
      </c>
      <c r="D16662" s="218">
        <v>44945</v>
      </c>
      <c r="E16662" s="1">
        <v>4</v>
      </c>
      <c r="F16662" s="62">
        <v>140.78</v>
      </c>
    </row>
    <row r="16663" spans="1:6" x14ac:dyDescent="0.35">
      <c r="A16663" s="1">
        <v>124</v>
      </c>
      <c r="B16663" s="1" t="s">
        <v>146</v>
      </c>
      <c r="C16663" s="218">
        <v>44947</v>
      </c>
      <c r="D16663" s="218">
        <v>44946</v>
      </c>
      <c r="E16663" s="1">
        <v>6</v>
      </c>
      <c r="F16663" s="62">
        <v>167.5</v>
      </c>
    </row>
    <row r="16664" spans="1:6" x14ac:dyDescent="0.35">
      <c r="A16664" s="1">
        <v>124</v>
      </c>
      <c r="B16664" s="1" t="s">
        <v>146</v>
      </c>
      <c r="C16664" s="218">
        <v>44947</v>
      </c>
      <c r="D16664" s="218">
        <v>44947</v>
      </c>
      <c r="E16664" s="1">
        <v>1</v>
      </c>
      <c r="F16664" s="62">
        <v>54.3</v>
      </c>
    </row>
    <row r="16665" spans="1:6" x14ac:dyDescent="0.35">
      <c r="A16665" s="1">
        <v>124</v>
      </c>
      <c r="B16665" s="1" t="s">
        <v>146</v>
      </c>
      <c r="C16665" s="218">
        <v>44948</v>
      </c>
      <c r="D16665" s="218">
        <v>44945</v>
      </c>
      <c r="E16665" s="1">
        <v>10</v>
      </c>
      <c r="F16665" s="62">
        <v>335.51</v>
      </c>
    </row>
    <row r="16666" spans="1:6" x14ac:dyDescent="0.35">
      <c r="A16666" s="1">
        <v>124</v>
      </c>
      <c r="B16666" s="1" t="s">
        <v>146</v>
      </c>
      <c r="C16666" s="218">
        <v>44948</v>
      </c>
      <c r="D16666" s="218">
        <v>44946</v>
      </c>
      <c r="E16666" s="1">
        <v>6</v>
      </c>
      <c r="F16666" s="62">
        <v>187.3</v>
      </c>
    </row>
    <row r="16667" spans="1:6" x14ac:dyDescent="0.35">
      <c r="A16667" s="1">
        <v>124</v>
      </c>
      <c r="B16667" s="1" t="s">
        <v>146</v>
      </c>
      <c r="C16667" s="218">
        <v>44948</v>
      </c>
      <c r="D16667" s="218">
        <v>44947</v>
      </c>
      <c r="E16667" s="1">
        <v>6</v>
      </c>
      <c r="F16667" s="62">
        <v>231.16</v>
      </c>
    </row>
    <row r="16668" spans="1:6" x14ac:dyDescent="0.35">
      <c r="A16668" s="1">
        <v>124</v>
      </c>
      <c r="B16668" s="1" t="s">
        <v>146</v>
      </c>
      <c r="C16668" s="218">
        <v>44948</v>
      </c>
      <c r="D16668" s="218">
        <v>44948</v>
      </c>
      <c r="E16668" s="1">
        <v>1</v>
      </c>
      <c r="F16668" s="62">
        <v>54.4</v>
      </c>
    </row>
    <row r="16669" spans="1:6" x14ac:dyDescent="0.35">
      <c r="A16669" s="1">
        <v>124</v>
      </c>
      <c r="B16669" s="1" t="s">
        <v>146</v>
      </c>
      <c r="C16669" s="218">
        <v>44949</v>
      </c>
      <c r="D16669" s="218">
        <v>44946</v>
      </c>
      <c r="E16669" s="1">
        <v>8</v>
      </c>
      <c r="F16669" s="62">
        <v>300.76</v>
      </c>
    </row>
    <row r="16670" spans="1:6" x14ac:dyDescent="0.35">
      <c r="A16670" s="1">
        <v>124</v>
      </c>
      <c r="B16670" s="1" t="s">
        <v>146</v>
      </c>
      <c r="C16670" s="218">
        <v>44949</v>
      </c>
      <c r="D16670" s="218">
        <v>44947</v>
      </c>
      <c r="E16670" s="1">
        <v>6</v>
      </c>
      <c r="F16670" s="62">
        <v>283.58999999999997</v>
      </c>
    </row>
    <row r="16671" spans="1:6" x14ac:dyDescent="0.35">
      <c r="A16671" s="1">
        <v>124</v>
      </c>
      <c r="B16671" s="1" t="s">
        <v>146</v>
      </c>
      <c r="C16671" s="218">
        <v>44949</v>
      </c>
      <c r="D16671" s="218">
        <v>44948</v>
      </c>
      <c r="E16671" s="1">
        <v>6</v>
      </c>
      <c r="F16671" s="62">
        <v>223.68</v>
      </c>
    </row>
    <row r="16672" spans="1:6" x14ac:dyDescent="0.35">
      <c r="A16672" s="1">
        <v>124</v>
      </c>
      <c r="B16672" s="1" t="s">
        <v>146</v>
      </c>
      <c r="C16672" s="218">
        <v>44950</v>
      </c>
      <c r="D16672" s="218">
        <v>44946</v>
      </c>
      <c r="E16672" s="1">
        <v>4</v>
      </c>
      <c r="F16672" s="62">
        <v>205.62</v>
      </c>
    </row>
    <row r="16673" spans="1:6" x14ac:dyDescent="0.35">
      <c r="A16673" s="1">
        <v>124</v>
      </c>
      <c r="B16673" s="1" t="s">
        <v>146</v>
      </c>
      <c r="C16673" s="218">
        <v>44950</v>
      </c>
      <c r="D16673" s="218">
        <v>44947</v>
      </c>
      <c r="E16673" s="1">
        <v>7</v>
      </c>
      <c r="F16673" s="62">
        <v>273.48</v>
      </c>
    </row>
    <row r="16674" spans="1:6" x14ac:dyDescent="0.35">
      <c r="A16674" s="1">
        <v>124</v>
      </c>
      <c r="B16674" s="1" t="s">
        <v>146</v>
      </c>
      <c r="C16674" s="218">
        <v>44950</v>
      </c>
      <c r="D16674" s="218">
        <v>44948</v>
      </c>
      <c r="E16674" s="1">
        <v>7</v>
      </c>
      <c r="F16674" s="62">
        <v>279.81</v>
      </c>
    </row>
    <row r="16675" spans="1:6" x14ac:dyDescent="0.35">
      <c r="A16675" s="1">
        <v>124</v>
      </c>
      <c r="B16675" s="1" t="s">
        <v>146</v>
      </c>
      <c r="C16675" s="218">
        <v>44950</v>
      </c>
      <c r="D16675" s="218">
        <v>44949</v>
      </c>
      <c r="E16675" s="1">
        <v>1</v>
      </c>
      <c r="F16675" s="62">
        <v>54.4</v>
      </c>
    </row>
    <row r="16676" spans="1:6" x14ac:dyDescent="0.35">
      <c r="A16676" s="1">
        <v>124</v>
      </c>
      <c r="B16676" s="1" t="s">
        <v>146</v>
      </c>
      <c r="C16676" s="218">
        <v>44950</v>
      </c>
      <c r="D16676" s="218">
        <v>44950</v>
      </c>
      <c r="E16676" s="1">
        <v>1</v>
      </c>
      <c r="F16676" s="62">
        <v>54.45</v>
      </c>
    </row>
    <row r="16677" spans="1:6" x14ac:dyDescent="0.35">
      <c r="A16677" s="1">
        <v>124</v>
      </c>
      <c r="B16677" s="1" t="s">
        <v>146</v>
      </c>
      <c r="C16677" s="218">
        <v>44951</v>
      </c>
      <c r="D16677" s="218">
        <v>44947</v>
      </c>
      <c r="E16677" s="1">
        <v>4</v>
      </c>
      <c r="F16677" s="62">
        <v>124.49</v>
      </c>
    </row>
    <row r="16678" spans="1:6" x14ac:dyDescent="0.35">
      <c r="A16678" s="1">
        <v>124</v>
      </c>
      <c r="B16678" s="1" t="s">
        <v>146</v>
      </c>
      <c r="C16678" s="218">
        <v>44951</v>
      </c>
      <c r="D16678" s="218">
        <v>44948</v>
      </c>
      <c r="E16678" s="1">
        <v>3</v>
      </c>
      <c r="F16678" s="62">
        <v>129.09</v>
      </c>
    </row>
    <row r="16679" spans="1:6" x14ac:dyDescent="0.35">
      <c r="A16679" s="1">
        <v>124</v>
      </c>
      <c r="B16679" s="1" t="s">
        <v>146</v>
      </c>
      <c r="C16679" s="218">
        <v>44951</v>
      </c>
      <c r="D16679" s="218">
        <v>44949</v>
      </c>
      <c r="E16679" s="1">
        <v>4</v>
      </c>
      <c r="F16679" s="62">
        <v>150.53</v>
      </c>
    </row>
    <row r="16680" spans="1:6" x14ac:dyDescent="0.35">
      <c r="A16680" s="1">
        <v>124</v>
      </c>
      <c r="B16680" s="1" t="s">
        <v>146</v>
      </c>
      <c r="C16680" s="218">
        <v>44951</v>
      </c>
      <c r="D16680" s="218">
        <v>44950</v>
      </c>
      <c r="E16680" s="1">
        <v>13</v>
      </c>
      <c r="F16680" s="62">
        <v>606.58000000000004</v>
      </c>
    </row>
    <row r="16681" spans="1:6" x14ac:dyDescent="0.35">
      <c r="A16681" s="1">
        <v>124</v>
      </c>
      <c r="B16681" s="1" t="s">
        <v>146</v>
      </c>
      <c r="C16681" s="218">
        <v>44951</v>
      </c>
      <c r="D16681" s="218">
        <v>44951</v>
      </c>
      <c r="E16681" s="1">
        <v>8</v>
      </c>
      <c r="F16681" s="62">
        <v>360.5</v>
      </c>
    </row>
    <row r="16682" spans="1:6" x14ac:dyDescent="0.35">
      <c r="A16682" s="1">
        <v>124</v>
      </c>
      <c r="B16682" s="1" t="s">
        <v>146</v>
      </c>
      <c r="C16682" s="218">
        <v>44952</v>
      </c>
      <c r="D16682" s="218">
        <v>44948</v>
      </c>
      <c r="E16682" s="1">
        <v>1</v>
      </c>
      <c r="F16682" s="62">
        <v>50.89</v>
      </c>
    </row>
    <row r="16683" spans="1:6" x14ac:dyDescent="0.35">
      <c r="A16683" s="1">
        <v>124</v>
      </c>
      <c r="B16683" s="1" t="s">
        <v>146</v>
      </c>
      <c r="C16683" s="218">
        <v>44952</v>
      </c>
      <c r="D16683" s="218">
        <v>44949</v>
      </c>
      <c r="E16683" s="1">
        <v>4</v>
      </c>
      <c r="F16683" s="62">
        <v>152.56</v>
      </c>
    </row>
    <row r="16684" spans="1:6" x14ac:dyDescent="0.35">
      <c r="A16684" s="1">
        <v>124</v>
      </c>
      <c r="B16684" s="1" t="s">
        <v>146</v>
      </c>
      <c r="C16684" s="218">
        <v>44952</v>
      </c>
      <c r="D16684" s="218">
        <v>44950</v>
      </c>
      <c r="E16684" s="1">
        <v>12</v>
      </c>
      <c r="F16684" s="62">
        <v>429.96</v>
      </c>
    </row>
    <row r="16685" spans="1:6" x14ac:dyDescent="0.35">
      <c r="A16685" s="1">
        <v>124</v>
      </c>
      <c r="B16685" s="1" t="s">
        <v>146</v>
      </c>
      <c r="C16685" s="218">
        <v>44952</v>
      </c>
      <c r="D16685" s="218">
        <v>44951</v>
      </c>
      <c r="E16685" s="1">
        <v>11</v>
      </c>
      <c r="F16685" s="62">
        <v>492.37</v>
      </c>
    </row>
    <row r="16686" spans="1:6" x14ac:dyDescent="0.35">
      <c r="A16686" s="1">
        <v>124</v>
      </c>
      <c r="B16686" s="1" t="s">
        <v>146</v>
      </c>
      <c r="C16686" s="218">
        <v>44952</v>
      </c>
      <c r="D16686" s="218">
        <v>44952</v>
      </c>
      <c r="E16686" s="1">
        <v>3</v>
      </c>
      <c r="F16686" s="62">
        <v>162.26</v>
      </c>
    </row>
    <row r="16687" spans="1:6" x14ac:dyDescent="0.35">
      <c r="A16687" s="1">
        <v>125</v>
      </c>
      <c r="B16687" s="1" t="s">
        <v>147</v>
      </c>
      <c r="C16687" s="218">
        <v>44880</v>
      </c>
      <c r="D16687" s="218">
        <v>44879</v>
      </c>
      <c r="E16687" s="1">
        <v>3</v>
      </c>
      <c r="F16687" s="62">
        <v>71.28</v>
      </c>
    </row>
    <row r="16688" spans="1:6" x14ac:dyDescent="0.35">
      <c r="A16688" s="1">
        <v>125</v>
      </c>
      <c r="B16688" s="1" t="s">
        <v>147</v>
      </c>
      <c r="C16688" s="218">
        <v>44880</v>
      </c>
      <c r="D16688" s="218">
        <v>44880</v>
      </c>
      <c r="E16688" s="1">
        <v>3</v>
      </c>
      <c r="F16688" s="62">
        <v>71.180000000000007</v>
      </c>
    </row>
    <row r="16689" spans="1:6" x14ac:dyDescent="0.35">
      <c r="A16689" s="1">
        <v>125</v>
      </c>
      <c r="B16689" s="1" t="s">
        <v>147</v>
      </c>
      <c r="C16689" s="218">
        <v>44881</v>
      </c>
      <c r="D16689" s="218">
        <v>44879</v>
      </c>
      <c r="E16689" s="1">
        <v>5</v>
      </c>
      <c r="F16689" s="62">
        <v>110.09</v>
      </c>
    </row>
    <row r="16690" spans="1:6" x14ac:dyDescent="0.35">
      <c r="A16690" s="1">
        <v>125</v>
      </c>
      <c r="B16690" s="1" t="s">
        <v>147</v>
      </c>
      <c r="C16690" s="218">
        <v>44881</v>
      </c>
      <c r="D16690" s="218">
        <v>44880</v>
      </c>
      <c r="E16690" s="1">
        <v>5</v>
      </c>
      <c r="F16690" s="62">
        <v>118.4</v>
      </c>
    </row>
    <row r="16691" spans="1:6" x14ac:dyDescent="0.35">
      <c r="A16691" s="1">
        <v>125</v>
      </c>
      <c r="B16691" s="1" t="s">
        <v>147</v>
      </c>
      <c r="C16691" s="218">
        <v>44881</v>
      </c>
      <c r="D16691" s="218">
        <v>44881</v>
      </c>
      <c r="E16691" s="1">
        <v>3</v>
      </c>
      <c r="F16691" s="62">
        <v>100.53</v>
      </c>
    </row>
    <row r="16692" spans="1:6" x14ac:dyDescent="0.35">
      <c r="A16692" s="1">
        <v>125</v>
      </c>
      <c r="B16692" s="1" t="s">
        <v>147</v>
      </c>
      <c r="C16692" s="218">
        <v>44883</v>
      </c>
      <c r="D16692" s="218">
        <v>44879</v>
      </c>
      <c r="E16692" s="1">
        <v>3</v>
      </c>
      <c r="F16692" s="62">
        <v>71.180000000000007</v>
      </c>
    </row>
    <row r="16693" spans="1:6" x14ac:dyDescent="0.35">
      <c r="A16693" s="1">
        <v>125</v>
      </c>
      <c r="B16693" s="1" t="s">
        <v>147</v>
      </c>
      <c r="C16693" s="218">
        <v>44883</v>
      </c>
      <c r="D16693" s="218">
        <v>44880</v>
      </c>
      <c r="E16693" s="1">
        <v>2</v>
      </c>
      <c r="F16693" s="62">
        <v>43.81</v>
      </c>
    </row>
    <row r="16694" spans="1:6" x14ac:dyDescent="0.35">
      <c r="A16694" s="1">
        <v>125</v>
      </c>
      <c r="B16694" s="1" t="s">
        <v>147</v>
      </c>
      <c r="C16694" s="218">
        <v>44883</v>
      </c>
      <c r="D16694" s="218">
        <v>44881</v>
      </c>
      <c r="E16694" s="1">
        <v>5</v>
      </c>
      <c r="F16694" s="62">
        <v>114.64</v>
      </c>
    </row>
    <row r="16695" spans="1:6" x14ac:dyDescent="0.35">
      <c r="A16695" s="1">
        <v>125</v>
      </c>
      <c r="B16695" s="1" t="s">
        <v>147</v>
      </c>
      <c r="C16695" s="218">
        <v>44883</v>
      </c>
      <c r="D16695" s="218">
        <v>44882</v>
      </c>
      <c r="E16695" s="1">
        <v>5</v>
      </c>
      <c r="F16695" s="62">
        <v>118.6</v>
      </c>
    </row>
    <row r="16696" spans="1:6" x14ac:dyDescent="0.35">
      <c r="A16696" s="1">
        <v>125</v>
      </c>
      <c r="B16696" s="1" t="s">
        <v>147</v>
      </c>
      <c r="C16696" s="218">
        <v>44883</v>
      </c>
      <c r="D16696" s="218">
        <v>44883</v>
      </c>
      <c r="E16696" s="1">
        <v>1</v>
      </c>
      <c r="F16696" s="62">
        <v>23.76</v>
      </c>
    </row>
    <row r="16697" spans="1:6" x14ac:dyDescent="0.35">
      <c r="A16697" s="1">
        <v>125</v>
      </c>
      <c r="B16697" s="1" t="s">
        <v>147</v>
      </c>
      <c r="C16697" s="218">
        <v>44884</v>
      </c>
      <c r="D16697" s="218">
        <v>44880</v>
      </c>
      <c r="E16697" s="1">
        <v>2</v>
      </c>
      <c r="F16697" s="62">
        <v>47.52</v>
      </c>
    </row>
    <row r="16698" spans="1:6" x14ac:dyDescent="0.35">
      <c r="A16698" s="1">
        <v>125</v>
      </c>
      <c r="B16698" s="1" t="s">
        <v>147</v>
      </c>
      <c r="C16698" s="218">
        <v>44884</v>
      </c>
      <c r="D16698" s="218">
        <v>44881</v>
      </c>
      <c r="E16698" s="1">
        <v>2</v>
      </c>
      <c r="F16698" s="62">
        <v>78.209999999999994</v>
      </c>
    </row>
    <row r="16699" spans="1:6" x14ac:dyDescent="0.35">
      <c r="A16699" s="1">
        <v>125</v>
      </c>
      <c r="B16699" s="1" t="s">
        <v>147</v>
      </c>
      <c r="C16699" s="218">
        <v>44884</v>
      </c>
      <c r="D16699" s="218">
        <v>44882</v>
      </c>
      <c r="E16699" s="1">
        <v>2</v>
      </c>
      <c r="F16699" s="62">
        <v>47.52</v>
      </c>
    </row>
    <row r="16700" spans="1:6" x14ac:dyDescent="0.35">
      <c r="A16700" s="1">
        <v>125</v>
      </c>
      <c r="B16700" s="1" t="s">
        <v>147</v>
      </c>
      <c r="C16700" s="218">
        <v>44884</v>
      </c>
      <c r="D16700" s="218">
        <v>44883</v>
      </c>
      <c r="E16700" s="1">
        <v>1</v>
      </c>
      <c r="F16700" s="62">
        <v>23.76</v>
      </c>
    </row>
    <row r="16701" spans="1:6" x14ac:dyDescent="0.35">
      <c r="A16701" s="1">
        <v>125</v>
      </c>
      <c r="B16701" s="1" t="s">
        <v>147</v>
      </c>
      <c r="C16701" s="218">
        <v>44885</v>
      </c>
      <c r="D16701" s="218">
        <v>44879</v>
      </c>
      <c r="E16701" s="1">
        <v>2</v>
      </c>
      <c r="F16701" s="62">
        <v>47.52</v>
      </c>
    </row>
    <row r="16702" spans="1:6" x14ac:dyDescent="0.35">
      <c r="A16702" s="1">
        <v>125</v>
      </c>
      <c r="B16702" s="1" t="s">
        <v>147</v>
      </c>
      <c r="C16702" s="218">
        <v>44885</v>
      </c>
      <c r="D16702" s="218">
        <v>44880</v>
      </c>
      <c r="E16702" s="1">
        <v>2</v>
      </c>
      <c r="F16702" s="62">
        <v>46.97</v>
      </c>
    </row>
    <row r="16703" spans="1:6" x14ac:dyDescent="0.35">
      <c r="A16703" s="1">
        <v>125</v>
      </c>
      <c r="B16703" s="1" t="s">
        <v>147</v>
      </c>
      <c r="C16703" s="218">
        <v>44885</v>
      </c>
      <c r="D16703" s="218">
        <v>44881</v>
      </c>
      <c r="E16703" s="1">
        <v>2</v>
      </c>
      <c r="F16703" s="62">
        <v>44.05</v>
      </c>
    </row>
    <row r="16704" spans="1:6" x14ac:dyDescent="0.35">
      <c r="A16704" s="1">
        <v>125</v>
      </c>
      <c r="B16704" s="1" t="s">
        <v>147</v>
      </c>
      <c r="C16704" s="218">
        <v>44885</v>
      </c>
      <c r="D16704" s="218">
        <v>44882</v>
      </c>
      <c r="E16704" s="1">
        <v>7</v>
      </c>
      <c r="F16704" s="62">
        <v>140.97999999999999</v>
      </c>
    </row>
    <row r="16705" spans="1:6" x14ac:dyDescent="0.35">
      <c r="A16705" s="1">
        <v>125</v>
      </c>
      <c r="B16705" s="1" t="s">
        <v>147</v>
      </c>
      <c r="C16705" s="218">
        <v>44885</v>
      </c>
      <c r="D16705" s="218">
        <v>44883</v>
      </c>
      <c r="E16705" s="1">
        <v>3</v>
      </c>
      <c r="F16705" s="62">
        <v>61.58</v>
      </c>
    </row>
    <row r="16706" spans="1:6" x14ac:dyDescent="0.35">
      <c r="A16706" s="1">
        <v>125</v>
      </c>
      <c r="B16706" s="1" t="s">
        <v>147</v>
      </c>
      <c r="C16706" s="218">
        <v>44885</v>
      </c>
      <c r="D16706" s="218">
        <v>44884</v>
      </c>
      <c r="E16706" s="1">
        <v>3</v>
      </c>
      <c r="F16706" s="62">
        <v>119.99</v>
      </c>
    </row>
    <row r="16707" spans="1:6" x14ac:dyDescent="0.35">
      <c r="A16707" s="1">
        <v>125</v>
      </c>
      <c r="B16707" s="1" t="s">
        <v>147</v>
      </c>
      <c r="C16707" s="218">
        <v>44886</v>
      </c>
      <c r="D16707" s="218">
        <v>44880</v>
      </c>
      <c r="E16707" s="1">
        <v>2</v>
      </c>
      <c r="F16707" s="62">
        <v>41.98</v>
      </c>
    </row>
    <row r="16708" spans="1:6" x14ac:dyDescent="0.35">
      <c r="A16708" s="1">
        <v>125</v>
      </c>
      <c r="B16708" s="1" t="s">
        <v>147</v>
      </c>
      <c r="C16708" s="218">
        <v>44886</v>
      </c>
      <c r="D16708" s="218">
        <v>44881</v>
      </c>
      <c r="E16708" s="1">
        <v>3</v>
      </c>
      <c r="F16708" s="62">
        <v>68.260000000000005</v>
      </c>
    </row>
    <row r="16709" spans="1:6" x14ac:dyDescent="0.35">
      <c r="A16709" s="1">
        <v>125</v>
      </c>
      <c r="B16709" s="1" t="s">
        <v>147</v>
      </c>
      <c r="C16709" s="218">
        <v>44886</v>
      </c>
      <c r="D16709" s="218">
        <v>44882</v>
      </c>
      <c r="E16709" s="1">
        <v>2</v>
      </c>
      <c r="F16709" s="62">
        <v>44.55</v>
      </c>
    </row>
    <row r="16710" spans="1:6" x14ac:dyDescent="0.35">
      <c r="A16710" s="1">
        <v>125</v>
      </c>
      <c r="B16710" s="1" t="s">
        <v>147</v>
      </c>
      <c r="C16710" s="218">
        <v>44886</v>
      </c>
      <c r="D16710" s="218">
        <v>44883</v>
      </c>
      <c r="E16710" s="1">
        <v>4</v>
      </c>
      <c r="F16710" s="62">
        <v>94.89</v>
      </c>
    </row>
    <row r="16711" spans="1:6" x14ac:dyDescent="0.35">
      <c r="A16711" s="1">
        <v>125</v>
      </c>
      <c r="B16711" s="1" t="s">
        <v>147</v>
      </c>
      <c r="C16711" s="218">
        <v>44886</v>
      </c>
      <c r="D16711" s="218">
        <v>44884</v>
      </c>
      <c r="E16711" s="1">
        <v>3</v>
      </c>
      <c r="F16711" s="62">
        <v>101.92</v>
      </c>
    </row>
    <row r="16712" spans="1:6" x14ac:dyDescent="0.35">
      <c r="A16712" s="1">
        <v>125</v>
      </c>
      <c r="B16712" s="1" t="s">
        <v>147</v>
      </c>
      <c r="C16712" s="218">
        <v>44886</v>
      </c>
      <c r="D16712" s="218">
        <v>44885</v>
      </c>
      <c r="E16712" s="1">
        <v>2</v>
      </c>
      <c r="F16712" s="62">
        <v>78.11</v>
      </c>
    </row>
    <row r="16713" spans="1:6" x14ac:dyDescent="0.35">
      <c r="A16713" s="1">
        <v>125</v>
      </c>
      <c r="B16713" s="1" t="s">
        <v>147</v>
      </c>
      <c r="C16713" s="218">
        <v>44886</v>
      </c>
      <c r="D16713" s="218">
        <v>44886</v>
      </c>
      <c r="E16713" s="1">
        <v>3</v>
      </c>
      <c r="F16713" s="62">
        <v>163.35</v>
      </c>
    </row>
    <row r="16714" spans="1:6" x14ac:dyDescent="0.35">
      <c r="A16714" s="1">
        <v>125</v>
      </c>
      <c r="B16714" s="1" t="s">
        <v>147</v>
      </c>
      <c r="C16714" s="218">
        <v>44887</v>
      </c>
      <c r="D16714" s="218">
        <v>44882</v>
      </c>
      <c r="E16714" s="1">
        <v>2</v>
      </c>
      <c r="F16714" s="62">
        <v>78.209999999999994</v>
      </c>
    </row>
    <row r="16715" spans="1:6" x14ac:dyDescent="0.35">
      <c r="A16715" s="1">
        <v>125</v>
      </c>
      <c r="B16715" s="1" t="s">
        <v>147</v>
      </c>
      <c r="C16715" s="218">
        <v>44887</v>
      </c>
      <c r="D16715" s="218">
        <v>44883</v>
      </c>
      <c r="E16715" s="1">
        <v>5</v>
      </c>
      <c r="F16715" s="62">
        <v>114.79</v>
      </c>
    </row>
    <row r="16716" spans="1:6" x14ac:dyDescent="0.35">
      <c r="A16716" s="1">
        <v>125</v>
      </c>
      <c r="B16716" s="1" t="s">
        <v>147</v>
      </c>
      <c r="C16716" s="218">
        <v>44887</v>
      </c>
      <c r="D16716" s="218">
        <v>44884</v>
      </c>
      <c r="E16716" s="1">
        <v>3</v>
      </c>
      <c r="F16716" s="62">
        <v>68.849999999999994</v>
      </c>
    </row>
    <row r="16717" spans="1:6" x14ac:dyDescent="0.35">
      <c r="A16717" s="1">
        <v>125</v>
      </c>
      <c r="B16717" s="1" t="s">
        <v>147</v>
      </c>
      <c r="C16717" s="218">
        <v>44887</v>
      </c>
      <c r="D16717" s="218">
        <v>44885</v>
      </c>
      <c r="E16717" s="1">
        <v>2</v>
      </c>
      <c r="F16717" s="62">
        <v>47.47</v>
      </c>
    </row>
    <row r="16718" spans="1:6" x14ac:dyDescent="0.35">
      <c r="A16718" s="1">
        <v>125</v>
      </c>
      <c r="B16718" s="1" t="s">
        <v>147</v>
      </c>
      <c r="C16718" s="218">
        <v>44887</v>
      </c>
      <c r="D16718" s="218">
        <v>44886</v>
      </c>
      <c r="E16718" s="1">
        <v>2</v>
      </c>
      <c r="F16718" s="62">
        <v>76.97</v>
      </c>
    </row>
    <row r="16719" spans="1:6" x14ac:dyDescent="0.35">
      <c r="A16719" s="1">
        <v>125</v>
      </c>
      <c r="B16719" s="1" t="s">
        <v>147</v>
      </c>
      <c r="C16719" s="218">
        <v>44888</v>
      </c>
      <c r="D16719" s="218">
        <v>44882</v>
      </c>
      <c r="E16719" s="1">
        <v>1</v>
      </c>
      <c r="F16719" s="62">
        <v>17.52</v>
      </c>
    </row>
    <row r="16720" spans="1:6" x14ac:dyDescent="0.35">
      <c r="A16720" s="1">
        <v>125</v>
      </c>
      <c r="B16720" s="1" t="s">
        <v>147</v>
      </c>
      <c r="C16720" s="218">
        <v>44888</v>
      </c>
      <c r="D16720" s="218">
        <v>44883</v>
      </c>
      <c r="E16720" s="1">
        <v>1</v>
      </c>
      <c r="F16720" s="62">
        <v>23.76</v>
      </c>
    </row>
    <row r="16721" spans="1:6" x14ac:dyDescent="0.35">
      <c r="A16721" s="1">
        <v>125</v>
      </c>
      <c r="B16721" s="1" t="s">
        <v>147</v>
      </c>
      <c r="C16721" s="218">
        <v>44888</v>
      </c>
      <c r="D16721" s="218">
        <v>44884</v>
      </c>
      <c r="E16721" s="1">
        <v>1</v>
      </c>
      <c r="F16721" s="62">
        <v>23.76</v>
      </c>
    </row>
    <row r="16722" spans="1:6" x14ac:dyDescent="0.35">
      <c r="A16722" s="1">
        <v>125</v>
      </c>
      <c r="B16722" s="1" t="s">
        <v>147</v>
      </c>
      <c r="C16722" s="218">
        <v>44888</v>
      </c>
      <c r="D16722" s="218">
        <v>44885</v>
      </c>
      <c r="E16722" s="1">
        <v>7</v>
      </c>
      <c r="F16722" s="62">
        <v>163.5</v>
      </c>
    </row>
    <row r="16723" spans="1:6" x14ac:dyDescent="0.35">
      <c r="A16723" s="1">
        <v>125</v>
      </c>
      <c r="B16723" s="1" t="s">
        <v>147</v>
      </c>
      <c r="C16723" s="218">
        <v>44888</v>
      </c>
      <c r="D16723" s="218">
        <v>44886</v>
      </c>
      <c r="E16723" s="1">
        <v>1</v>
      </c>
      <c r="F16723" s="62">
        <v>23.76</v>
      </c>
    </row>
    <row r="16724" spans="1:6" x14ac:dyDescent="0.35">
      <c r="A16724" s="1">
        <v>125</v>
      </c>
      <c r="B16724" s="1" t="s">
        <v>147</v>
      </c>
      <c r="C16724" s="218">
        <v>44888</v>
      </c>
      <c r="D16724" s="218">
        <v>44887</v>
      </c>
      <c r="E16724" s="1">
        <v>2</v>
      </c>
      <c r="F16724" s="62">
        <v>45.49</v>
      </c>
    </row>
    <row r="16725" spans="1:6" x14ac:dyDescent="0.35">
      <c r="A16725" s="1">
        <v>125</v>
      </c>
      <c r="B16725" s="1" t="s">
        <v>147</v>
      </c>
      <c r="C16725" s="218">
        <v>44889</v>
      </c>
      <c r="D16725" s="218">
        <v>44884</v>
      </c>
      <c r="E16725" s="1">
        <v>2</v>
      </c>
      <c r="F16725" s="62">
        <v>47.52</v>
      </c>
    </row>
    <row r="16726" spans="1:6" x14ac:dyDescent="0.35">
      <c r="A16726" s="1">
        <v>125</v>
      </c>
      <c r="B16726" s="1" t="s">
        <v>147</v>
      </c>
      <c r="C16726" s="218">
        <v>44889</v>
      </c>
      <c r="D16726" s="218">
        <v>44885</v>
      </c>
      <c r="E16726" s="1">
        <v>7</v>
      </c>
      <c r="F16726" s="62">
        <v>165.18</v>
      </c>
    </row>
    <row r="16727" spans="1:6" x14ac:dyDescent="0.35">
      <c r="A16727" s="1">
        <v>125</v>
      </c>
      <c r="B16727" s="1" t="s">
        <v>147</v>
      </c>
      <c r="C16727" s="218">
        <v>44889</v>
      </c>
      <c r="D16727" s="218">
        <v>44886</v>
      </c>
      <c r="E16727" s="1">
        <v>3</v>
      </c>
      <c r="F16727" s="62">
        <v>93.7</v>
      </c>
    </row>
    <row r="16728" spans="1:6" x14ac:dyDescent="0.35">
      <c r="A16728" s="1">
        <v>125</v>
      </c>
      <c r="B16728" s="1" t="s">
        <v>147</v>
      </c>
      <c r="C16728" s="218">
        <v>44889</v>
      </c>
      <c r="D16728" s="218">
        <v>44887</v>
      </c>
      <c r="E16728" s="1">
        <v>6</v>
      </c>
      <c r="F16728" s="62">
        <v>203.49</v>
      </c>
    </row>
    <row r="16729" spans="1:6" x14ac:dyDescent="0.35">
      <c r="A16729" s="1">
        <v>125</v>
      </c>
      <c r="B16729" s="1" t="s">
        <v>147</v>
      </c>
      <c r="C16729" s="218">
        <v>44889</v>
      </c>
      <c r="D16729" s="218">
        <v>44888</v>
      </c>
      <c r="E16729" s="1">
        <v>5</v>
      </c>
      <c r="F16729" s="62">
        <v>179.68</v>
      </c>
    </row>
    <row r="16730" spans="1:6" x14ac:dyDescent="0.35">
      <c r="A16730" s="1">
        <v>125</v>
      </c>
      <c r="B16730" s="1" t="s">
        <v>147</v>
      </c>
      <c r="C16730" s="218">
        <v>44890</v>
      </c>
      <c r="D16730" s="218">
        <v>44885</v>
      </c>
      <c r="E16730" s="1">
        <v>1</v>
      </c>
      <c r="F16730" s="62">
        <v>23.76</v>
      </c>
    </row>
    <row r="16731" spans="1:6" x14ac:dyDescent="0.35">
      <c r="A16731" s="1">
        <v>125</v>
      </c>
      <c r="B16731" s="1" t="s">
        <v>147</v>
      </c>
      <c r="C16731" s="218">
        <v>44890</v>
      </c>
      <c r="D16731" s="218">
        <v>44886</v>
      </c>
      <c r="E16731" s="1">
        <v>1</v>
      </c>
      <c r="F16731" s="62">
        <v>23.76</v>
      </c>
    </row>
    <row r="16732" spans="1:6" x14ac:dyDescent="0.35">
      <c r="A16732" s="1">
        <v>125</v>
      </c>
      <c r="B16732" s="1" t="s">
        <v>147</v>
      </c>
      <c r="C16732" s="218">
        <v>44890</v>
      </c>
      <c r="D16732" s="218">
        <v>44887</v>
      </c>
      <c r="E16732" s="1">
        <v>7</v>
      </c>
      <c r="F16732" s="62">
        <v>160.03</v>
      </c>
    </row>
    <row r="16733" spans="1:6" x14ac:dyDescent="0.35">
      <c r="A16733" s="1">
        <v>125</v>
      </c>
      <c r="B16733" s="1" t="s">
        <v>147</v>
      </c>
      <c r="C16733" s="218">
        <v>44890</v>
      </c>
      <c r="D16733" s="218">
        <v>44888</v>
      </c>
      <c r="E16733" s="1">
        <v>5</v>
      </c>
      <c r="F16733" s="62">
        <v>209.19</v>
      </c>
    </row>
    <row r="16734" spans="1:6" x14ac:dyDescent="0.35">
      <c r="A16734" s="1">
        <v>125</v>
      </c>
      <c r="B16734" s="1" t="s">
        <v>147</v>
      </c>
      <c r="C16734" s="218">
        <v>44891</v>
      </c>
      <c r="D16734" s="218">
        <v>44887</v>
      </c>
      <c r="E16734" s="1">
        <v>5</v>
      </c>
      <c r="F16734" s="62">
        <v>144.53</v>
      </c>
    </row>
    <row r="16735" spans="1:6" x14ac:dyDescent="0.35">
      <c r="A16735" s="1">
        <v>125</v>
      </c>
      <c r="B16735" s="1" t="s">
        <v>147</v>
      </c>
      <c r="C16735" s="218">
        <v>44891</v>
      </c>
      <c r="D16735" s="218">
        <v>44888</v>
      </c>
      <c r="E16735" s="1">
        <v>4</v>
      </c>
      <c r="F16735" s="62">
        <v>120.28</v>
      </c>
    </row>
    <row r="16736" spans="1:6" x14ac:dyDescent="0.35">
      <c r="A16736" s="1">
        <v>125</v>
      </c>
      <c r="B16736" s="1" t="s">
        <v>147</v>
      </c>
      <c r="C16736" s="218">
        <v>44891</v>
      </c>
      <c r="D16736" s="218">
        <v>44889</v>
      </c>
      <c r="E16736" s="1">
        <v>6</v>
      </c>
      <c r="F16736" s="62">
        <v>138.15</v>
      </c>
    </row>
    <row r="16737" spans="1:6" x14ac:dyDescent="0.35">
      <c r="A16737" s="1">
        <v>125</v>
      </c>
      <c r="B16737" s="1" t="s">
        <v>147</v>
      </c>
      <c r="C16737" s="218">
        <v>44891</v>
      </c>
      <c r="D16737" s="218">
        <v>44890</v>
      </c>
      <c r="E16737" s="1">
        <v>3</v>
      </c>
      <c r="F16737" s="62">
        <v>101.42</v>
      </c>
    </row>
    <row r="16738" spans="1:6" x14ac:dyDescent="0.35">
      <c r="A16738" s="1">
        <v>125</v>
      </c>
      <c r="B16738" s="1" t="s">
        <v>147</v>
      </c>
      <c r="C16738" s="218">
        <v>44891</v>
      </c>
      <c r="D16738" s="218">
        <v>44891</v>
      </c>
      <c r="E16738" s="1">
        <v>1</v>
      </c>
      <c r="F16738" s="62">
        <v>53.51</v>
      </c>
    </row>
    <row r="16739" spans="1:6" x14ac:dyDescent="0.35">
      <c r="A16739" s="1">
        <v>125</v>
      </c>
      <c r="B16739" s="1" t="s">
        <v>147</v>
      </c>
      <c r="C16739" s="218">
        <v>44892</v>
      </c>
      <c r="D16739" s="218">
        <v>44887</v>
      </c>
      <c r="E16739" s="1">
        <v>3</v>
      </c>
      <c r="F16739" s="62">
        <v>66.38</v>
      </c>
    </row>
    <row r="16740" spans="1:6" x14ac:dyDescent="0.35">
      <c r="A16740" s="1">
        <v>125</v>
      </c>
      <c r="B16740" s="1" t="s">
        <v>147</v>
      </c>
      <c r="C16740" s="218">
        <v>44892</v>
      </c>
      <c r="D16740" s="218">
        <v>44888</v>
      </c>
      <c r="E16740" s="1">
        <v>3</v>
      </c>
      <c r="F16740" s="62">
        <v>68.36</v>
      </c>
    </row>
    <row r="16741" spans="1:6" x14ac:dyDescent="0.35">
      <c r="A16741" s="1">
        <v>125</v>
      </c>
      <c r="B16741" s="1" t="s">
        <v>147</v>
      </c>
      <c r="C16741" s="218">
        <v>44892</v>
      </c>
      <c r="D16741" s="218">
        <v>44889</v>
      </c>
      <c r="E16741" s="1">
        <v>5</v>
      </c>
      <c r="F16741" s="62">
        <v>136.91999999999999</v>
      </c>
    </row>
    <row r="16742" spans="1:6" x14ac:dyDescent="0.35">
      <c r="A16742" s="1">
        <v>125</v>
      </c>
      <c r="B16742" s="1" t="s">
        <v>147</v>
      </c>
      <c r="C16742" s="218">
        <v>44892</v>
      </c>
      <c r="D16742" s="218">
        <v>44890</v>
      </c>
      <c r="E16742" s="1">
        <v>1</v>
      </c>
      <c r="F16742" s="62">
        <v>50.24</v>
      </c>
    </row>
    <row r="16743" spans="1:6" x14ac:dyDescent="0.35">
      <c r="A16743" s="1">
        <v>125</v>
      </c>
      <c r="B16743" s="1" t="s">
        <v>147</v>
      </c>
      <c r="C16743" s="218">
        <v>44892</v>
      </c>
      <c r="D16743" s="218">
        <v>44891</v>
      </c>
      <c r="E16743" s="1">
        <v>5</v>
      </c>
      <c r="F16743" s="62">
        <v>170.33</v>
      </c>
    </row>
    <row r="16744" spans="1:6" x14ac:dyDescent="0.35">
      <c r="A16744" s="1">
        <v>125</v>
      </c>
      <c r="B16744" s="1" t="s">
        <v>147</v>
      </c>
      <c r="C16744" s="218">
        <v>44893</v>
      </c>
      <c r="D16744" s="218">
        <v>44888</v>
      </c>
      <c r="E16744" s="1">
        <v>1</v>
      </c>
      <c r="F16744" s="62">
        <v>23.76</v>
      </c>
    </row>
    <row r="16745" spans="1:6" x14ac:dyDescent="0.35">
      <c r="A16745" s="1">
        <v>125</v>
      </c>
      <c r="B16745" s="1" t="s">
        <v>147</v>
      </c>
      <c r="C16745" s="218">
        <v>44893</v>
      </c>
      <c r="D16745" s="218">
        <v>44889</v>
      </c>
      <c r="E16745" s="1">
        <v>3</v>
      </c>
      <c r="F16745" s="62">
        <v>97.81</v>
      </c>
    </row>
    <row r="16746" spans="1:6" x14ac:dyDescent="0.35">
      <c r="A16746" s="1">
        <v>125</v>
      </c>
      <c r="B16746" s="1" t="s">
        <v>147</v>
      </c>
      <c r="C16746" s="218">
        <v>44893</v>
      </c>
      <c r="D16746" s="218">
        <v>44890</v>
      </c>
      <c r="E16746" s="1">
        <v>4</v>
      </c>
      <c r="F16746" s="62">
        <v>91.52</v>
      </c>
    </row>
    <row r="16747" spans="1:6" x14ac:dyDescent="0.35">
      <c r="A16747" s="1">
        <v>125</v>
      </c>
      <c r="B16747" s="1" t="s">
        <v>147</v>
      </c>
      <c r="C16747" s="218">
        <v>44893</v>
      </c>
      <c r="D16747" s="218">
        <v>44891</v>
      </c>
      <c r="E16747" s="1">
        <v>2</v>
      </c>
      <c r="F16747" s="62">
        <v>47.47</v>
      </c>
    </row>
    <row r="16748" spans="1:6" x14ac:dyDescent="0.35">
      <c r="A16748" s="1">
        <v>125</v>
      </c>
      <c r="B16748" s="1" t="s">
        <v>147</v>
      </c>
      <c r="C16748" s="218">
        <v>44893</v>
      </c>
      <c r="D16748" s="218">
        <v>44892</v>
      </c>
      <c r="E16748" s="1">
        <v>2</v>
      </c>
      <c r="F16748" s="62">
        <v>78.209999999999994</v>
      </c>
    </row>
    <row r="16749" spans="1:6" x14ac:dyDescent="0.35">
      <c r="A16749" s="1">
        <v>125</v>
      </c>
      <c r="B16749" s="1" t="s">
        <v>147</v>
      </c>
      <c r="C16749" s="218">
        <v>44893</v>
      </c>
      <c r="D16749" s="218">
        <v>44893</v>
      </c>
      <c r="E16749" s="1">
        <v>2</v>
      </c>
      <c r="F16749" s="62">
        <v>104.94</v>
      </c>
    </row>
    <row r="16750" spans="1:6" x14ac:dyDescent="0.35">
      <c r="A16750" s="1">
        <v>125</v>
      </c>
      <c r="B16750" s="1" t="s">
        <v>147</v>
      </c>
      <c r="C16750" s="218">
        <v>44894</v>
      </c>
      <c r="D16750" s="218">
        <v>44889</v>
      </c>
      <c r="E16750" s="1">
        <v>2</v>
      </c>
      <c r="F16750" s="62">
        <v>47.52</v>
      </c>
    </row>
    <row r="16751" spans="1:6" x14ac:dyDescent="0.35">
      <c r="A16751" s="1">
        <v>125</v>
      </c>
      <c r="B16751" s="1" t="s">
        <v>147</v>
      </c>
      <c r="C16751" s="218">
        <v>44894</v>
      </c>
      <c r="D16751" s="218">
        <v>44890</v>
      </c>
      <c r="E16751" s="1">
        <v>2</v>
      </c>
      <c r="F16751" s="62">
        <v>70.44</v>
      </c>
    </row>
    <row r="16752" spans="1:6" x14ac:dyDescent="0.35">
      <c r="A16752" s="1">
        <v>125</v>
      </c>
      <c r="B16752" s="1" t="s">
        <v>147</v>
      </c>
      <c r="C16752" s="218">
        <v>44894</v>
      </c>
      <c r="D16752" s="218">
        <v>44891</v>
      </c>
      <c r="E16752" s="1">
        <v>4</v>
      </c>
      <c r="F16752" s="62">
        <v>94.89</v>
      </c>
    </row>
    <row r="16753" spans="1:6" x14ac:dyDescent="0.35">
      <c r="A16753" s="1">
        <v>125</v>
      </c>
      <c r="B16753" s="1" t="s">
        <v>147</v>
      </c>
      <c r="C16753" s="218">
        <v>44894</v>
      </c>
      <c r="D16753" s="218">
        <v>44892</v>
      </c>
      <c r="E16753" s="1">
        <v>5</v>
      </c>
      <c r="F16753" s="62">
        <v>140.53</v>
      </c>
    </row>
    <row r="16754" spans="1:6" x14ac:dyDescent="0.35">
      <c r="A16754" s="1">
        <v>125</v>
      </c>
      <c r="B16754" s="1" t="s">
        <v>147</v>
      </c>
      <c r="C16754" s="218">
        <v>44894</v>
      </c>
      <c r="D16754" s="218">
        <v>44893</v>
      </c>
      <c r="E16754" s="1">
        <v>2</v>
      </c>
      <c r="F16754" s="62">
        <v>108.85</v>
      </c>
    </row>
    <row r="16755" spans="1:6" x14ac:dyDescent="0.35">
      <c r="A16755" s="1">
        <v>125</v>
      </c>
      <c r="B16755" s="1" t="s">
        <v>147</v>
      </c>
      <c r="C16755" s="218">
        <v>44895</v>
      </c>
      <c r="D16755" s="218">
        <v>44889</v>
      </c>
      <c r="E16755" s="1">
        <v>1</v>
      </c>
      <c r="F16755" s="62">
        <v>23.76</v>
      </c>
    </row>
    <row r="16756" spans="1:6" x14ac:dyDescent="0.35">
      <c r="A16756" s="1">
        <v>125</v>
      </c>
      <c r="B16756" s="1" t="s">
        <v>147</v>
      </c>
      <c r="C16756" s="218">
        <v>44895</v>
      </c>
      <c r="D16756" s="218">
        <v>44890</v>
      </c>
      <c r="E16756" s="1">
        <v>2</v>
      </c>
      <c r="F16756" s="62">
        <v>47.47</v>
      </c>
    </row>
    <row r="16757" spans="1:6" x14ac:dyDescent="0.35">
      <c r="A16757" s="1">
        <v>125</v>
      </c>
      <c r="B16757" s="1" t="s">
        <v>147</v>
      </c>
      <c r="C16757" s="218">
        <v>44895</v>
      </c>
      <c r="D16757" s="218">
        <v>44891</v>
      </c>
      <c r="E16757" s="1">
        <v>4</v>
      </c>
      <c r="F16757" s="62">
        <v>94.84</v>
      </c>
    </row>
    <row r="16758" spans="1:6" x14ac:dyDescent="0.35">
      <c r="A16758" s="1">
        <v>125</v>
      </c>
      <c r="B16758" s="1" t="s">
        <v>147</v>
      </c>
      <c r="C16758" s="218">
        <v>44895</v>
      </c>
      <c r="D16758" s="218">
        <v>44892</v>
      </c>
      <c r="E16758" s="1">
        <v>1</v>
      </c>
      <c r="F16758" s="62">
        <v>23.71</v>
      </c>
    </row>
    <row r="16759" spans="1:6" x14ac:dyDescent="0.35">
      <c r="A16759" s="1">
        <v>125</v>
      </c>
      <c r="B16759" s="1" t="s">
        <v>147</v>
      </c>
      <c r="C16759" s="218">
        <v>44895</v>
      </c>
      <c r="D16759" s="218">
        <v>44893</v>
      </c>
      <c r="E16759" s="1">
        <v>2</v>
      </c>
      <c r="F16759" s="62">
        <v>108.8</v>
      </c>
    </row>
    <row r="16760" spans="1:6" x14ac:dyDescent="0.35">
      <c r="A16760" s="1">
        <v>125</v>
      </c>
      <c r="B16760" s="1" t="s">
        <v>147</v>
      </c>
      <c r="C16760" s="218">
        <v>44895</v>
      </c>
      <c r="D16760" s="218">
        <v>44894</v>
      </c>
      <c r="E16760" s="1">
        <v>1</v>
      </c>
      <c r="F16760" s="62">
        <v>23.66</v>
      </c>
    </row>
    <row r="16761" spans="1:6" x14ac:dyDescent="0.35">
      <c r="A16761" s="1">
        <v>125</v>
      </c>
      <c r="B16761" s="1" t="s">
        <v>147</v>
      </c>
      <c r="C16761" s="218">
        <v>44895</v>
      </c>
      <c r="D16761" s="218">
        <v>44895</v>
      </c>
      <c r="E16761" s="1">
        <v>2</v>
      </c>
      <c r="F16761" s="62">
        <v>47.37</v>
      </c>
    </row>
    <row r="16762" spans="1:6" x14ac:dyDescent="0.35">
      <c r="A16762" s="1">
        <v>125</v>
      </c>
      <c r="B16762" s="1" t="s">
        <v>147</v>
      </c>
      <c r="C16762" s="218">
        <v>44896</v>
      </c>
      <c r="D16762" s="218">
        <v>44891</v>
      </c>
      <c r="E16762" s="1">
        <v>1</v>
      </c>
      <c r="F16762" s="62">
        <v>21.78</v>
      </c>
    </row>
    <row r="16763" spans="1:6" x14ac:dyDescent="0.35">
      <c r="A16763" s="1">
        <v>125</v>
      </c>
      <c r="B16763" s="1" t="s">
        <v>147</v>
      </c>
      <c r="C16763" s="218">
        <v>44896</v>
      </c>
      <c r="D16763" s="218">
        <v>44892</v>
      </c>
      <c r="E16763" s="1">
        <v>4</v>
      </c>
      <c r="F16763" s="62">
        <v>182.11</v>
      </c>
    </row>
    <row r="16764" spans="1:6" x14ac:dyDescent="0.35">
      <c r="A16764" s="1">
        <v>125</v>
      </c>
      <c r="B16764" s="1" t="s">
        <v>147</v>
      </c>
      <c r="C16764" s="218">
        <v>44896</v>
      </c>
      <c r="D16764" s="218">
        <v>44893</v>
      </c>
      <c r="E16764" s="1">
        <v>1</v>
      </c>
      <c r="F16764" s="62">
        <v>54.4</v>
      </c>
    </row>
    <row r="16765" spans="1:6" x14ac:dyDescent="0.35">
      <c r="A16765" s="1">
        <v>125</v>
      </c>
      <c r="B16765" s="1" t="s">
        <v>147</v>
      </c>
      <c r="C16765" s="218">
        <v>44896</v>
      </c>
      <c r="D16765" s="218">
        <v>44894</v>
      </c>
      <c r="E16765" s="1">
        <v>3</v>
      </c>
      <c r="F16765" s="62">
        <v>163.35</v>
      </c>
    </row>
    <row r="16766" spans="1:6" x14ac:dyDescent="0.35">
      <c r="A16766" s="1">
        <v>125</v>
      </c>
      <c r="B16766" s="1" t="s">
        <v>147</v>
      </c>
      <c r="C16766" s="218">
        <v>44896</v>
      </c>
      <c r="D16766" s="218">
        <v>44895</v>
      </c>
      <c r="E16766" s="1">
        <v>7</v>
      </c>
      <c r="F16766" s="62">
        <v>216.37</v>
      </c>
    </row>
    <row r="16767" spans="1:6" x14ac:dyDescent="0.35">
      <c r="A16767" s="1">
        <v>125</v>
      </c>
      <c r="B16767" s="1" t="s">
        <v>147</v>
      </c>
      <c r="C16767" s="218">
        <v>44897</v>
      </c>
      <c r="D16767" s="218">
        <v>44892</v>
      </c>
      <c r="E16767" s="1">
        <v>2</v>
      </c>
      <c r="F16767" s="62">
        <v>78.06</v>
      </c>
    </row>
    <row r="16768" spans="1:6" x14ac:dyDescent="0.35">
      <c r="A16768" s="1">
        <v>125</v>
      </c>
      <c r="B16768" s="1" t="s">
        <v>147</v>
      </c>
      <c r="C16768" s="218">
        <v>44897</v>
      </c>
      <c r="D16768" s="218">
        <v>44893</v>
      </c>
      <c r="E16768" s="1">
        <v>1</v>
      </c>
      <c r="F16768" s="62">
        <v>38.81</v>
      </c>
    </row>
    <row r="16769" spans="1:6" x14ac:dyDescent="0.35">
      <c r="A16769" s="1">
        <v>125</v>
      </c>
      <c r="B16769" s="1" t="s">
        <v>147</v>
      </c>
      <c r="C16769" s="218">
        <v>44897</v>
      </c>
      <c r="D16769" s="218">
        <v>44894</v>
      </c>
      <c r="E16769" s="1">
        <v>6</v>
      </c>
      <c r="F16769" s="62">
        <v>226.7</v>
      </c>
    </row>
    <row r="16770" spans="1:6" x14ac:dyDescent="0.35">
      <c r="A16770" s="1">
        <v>125</v>
      </c>
      <c r="B16770" s="1" t="s">
        <v>147</v>
      </c>
      <c r="C16770" s="218">
        <v>44897</v>
      </c>
      <c r="D16770" s="218">
        <v>44895</v>
      </c>
      <c r="E16770" s="1">
        <v>1</v>
      </c>
      <c r="F16770" s="62">
        <v>19.8</v>
      </c>
    </row>
    <row r="16771" spans="1:6" x14ac:dyDescent="0.35">
      <c r="A16771" s="1">
        <v>125</v>
      </c>
      <c r="B16771" s="1" t="s">
        <v>147</v>
      </c>
      <c r="C16771" s="218">
        <v>44897</v>
      </c>
      <c r="D16771" s="218">
        <v>44896</v>
      </c>
      <c r="E16771" s="1">
        <v>4</v>
      </c>
      <c r="F16771" s="62">
        <v>125.23</v>
      </c>
    </row>
    <row r="16772" spans="1:6" x14ac:dyDescent="0.35">
      <c r="A16772" s="1">
        <v>125</v>
      </c>
      <c r="B16772" s="1" t="s">
        <v>147</v>
      </c>
      <c r="C16772" s="218">
        <v>44898</v>
      </c>
      <c r="D16772" s="218">
        <v>44894</v>
      </c>
      <c r="E16772" s="1">
        <v>2</v>
      </c>
      <c r="F16772" s="62">
        <v>47.42</v>
      </c>
    </row>
    <row r="16773" spans="1:6" x14ac:dyDescent="0.35">
      <c r="A16773" s="1">
        <v>125</v>
      </c>
      <c r="B16773" s="1" t="s">
        <v>147</v>
      </c>
      <c r="C16773" s="218">
        <v>44898</v>
      </c>
      <c r="D16773" s="218">
        <v>44895</v>
      </c>
      <c r="E16773" s="1">
        <v>4</v>
      </c>
      <c r="F16773" s="62">
        <v>94.74</v>
      </c>
    </row>
    <row r="16774" spans="1:6" x14ac:dyDescent="0.35">
      <c r="A16774" s="1">
        <v>125</v>
      </c>
      <c r="B16774" s="1" t="s">
        <v>147</v>
      </c>
      <c r="C16774" s="218">
        <v>44898</v>
      </c>
      <c r="D16774" s="218">
        <v>44896</v>
      </c>
      <c r="E16774" s="1">
        <v>4</v>
      </c>
      <c r="F16774" s="62">
        <v>125.73</v>
      </c>
    </row>
    <row r="16775" spans="1:6" x14ac:dyDescent="0.35">
      <c r="A16775" s="1">
        <v>125</v>
      </c>
      <c r="B16775" s="1" t="s">
        <v>147</v>
      </c>
      <c r="C16775" s="218">
        <v>44898</v>
      </c>
      <c r="D16775" s="218">
        <v>44897</v>
      </c>
      <c r="E16775" s="1">
        <v>4</v>
      </c>
      <c r="F16775" s="62">
        <v>186.71</v>
      </c>
    </row>
    <row r="16776" spans="1:6" x14ac:dyDescent="0.35">
      <c r="A16776" s="1">
        <v>125</v>
      </c>
      <c r="B16776" s="1" t="s">
        <v>147</v>
      </c>
      <c r="C16776" s="218">
        <v>44898</v>
      </c>
      <c r="D16776" s="218">
        <v>44898</v>
      </c>
      <c r="E16776" s="1">
        <v>1</v>
      </c>
      <c r="F16776" s="62">
        <v>23.76</v>
      </c>
    </row>
    <row r="16777" spans="1:6" x14ac:dyDescent="0.35">
      <c r="A16777" s="1">
        <v>125</v>
      </c>
      <c r="B16777" s="1" t="s">
        <v>147</v>
      </c>
      <c r="C16777" s="218">
        <v>44899</v>
      </c>
      <c r="D16777" s="218">
        <v>44895</v>
      </c>
      <c r="E16777" s="1">
        <v>3</v>
      </c>
      <c r="F16777" s="62">
        <v>69.400000000000006</v>
      </c>
    </row>
    <row r="16778" spans="1:6" x14ac:dyDescent="0.35">
      <c r="A16778" s="1">
        <v>125</v>
      </c>
      <c r="B16778" s="1" t="s">
        <v>147</v>
      </c>
      <c r="C16778" s="218">
        <v>44899</v>
      </c>
      <c r="D16778" s="218">
        <v>44896</v>
      </c>
      <c r="E16778" s="1">
        <v>6</v>
      </c>
      <c r="F16778" s="62">
        <v>170.97</v>
      </c>
    </row>
    <row r="16779" spans="1:6" x14ac:dyDescent="0.35">
      <c r="A16779" s="1">
        <v>125</v>
      </c>
      <c r="B16779" s="1" t="s">
        <v>147</v>
      </c>
      <c r="C16779" s="218">
        <v>44899</v>
      </c>
      <c r="D16779" s="218">
        <v>44897</v>
      </c>
      <c r="E16779" s="1">
        <v>2</v>
      </c>
      <c r="F16779" s="62">
        <v>47.52</v>
      </c>
    </row>
    <row r="16780" spans="1:6" x14ac:dyDescent="0.35">
      <c r="A16780" s="1">
        <v>125</v>
      </c>
      <c r="B16780" s="1" t="s">
        <v>147</v>
      </c>
      <c r="C16780" s="218">
        <v>44899</v>
      </c>
      <c r="D16780" s="218">
        <v>44898</v>
      </c>
      <c r="E16780" s="1">
        <v>3</v>
      </c>
      <c r="F16780" s="62">
        <v>117.41</v>
      </c>
    </row>
    <row r="16781" spans="1:6" x14ac:dyDescent="0.35">
      <c r="A16781" s="1">
        <v>125</v>
      </c>
      <c r="B16781" s="1" t="s">
        <v>147</v>
      </c>
      <c r="C16781" s="218">
        <v>44899</v>
      </c>
      <c r="D16781" s="218">
        <v>44899</v>
      </c>
      <c r="E16781" s="1">
        <v>3</v>
      </c>
      <c r="F16781" s="62">
        <v>101.97</v>
      </c>
    </row>
    <row r="16782" spans="1:6" x14ac:dyDescent="0.35">
      <c r="A16782" s="1">
        <v>125</v>
      </c>
      <c r="B16782" s="1" t="s">
        <v>147</v>
      </c>
      <c r="C16782" s="218">
        <v>44900</v>
      </c>
      <c r="D16782" s="218">
        <v>44898</v>
      </c>
      <c r="E16782" s="1">
        <v>2</v>
      </c>
      <c r="F16782" s="62">
        <v>47.52</v>
      </c>
    </row>
    <row r="16783" spans="1:6" x14ac:dyDescent="0.35">
      <c r="A16783" s="1">
        <v>125</v>
      </c>
      <c r="B16783" s="1" t="s">
        <v>147</v>
      </c>
      <c r="C16783" s="218">
        <v>44900</v>
      </c>
      <c r="D16783" s="218">
        <v>44899</v>
      </c>
      <c r="E16783" s="1">
        <v>1</v>
      </c>
      <c r="F16783" s="62">
        <v>54.45</v>
      </c>
    </row>
    <row r="16784" spans="1:6" x14ac:dyDescent="0.35">
      <c r="A16784" s="1">
        <v>125</v>
      </c>
      <c r="B16784" s="1" t="s">
        <v>147</v>
      </c>
      <c r="C16784" s="218">
        <v>44900</v>
      </c>
      <c r="D16784" s="218">
        <v>44900</v>
      </c>
      <c r="E16784" s="1">
        <v>8</v>
      </c>
      <c r="F16784" s="62">
        <v>277.89</v>
      </c>
    </row>
    <row r="16785" spans="1:6" x14ac:dyDescent="0.35">
      <c r="A16785" s="1">
        <v>125</v>
      </c>
      <c r="B16785" s="1" t="s">
        <v>147</v>
      </c>
      <c r="C16785" s="218">
        <v>44901</v>
      </c>
      <c r="D16785" s="218">
        <v>44898</v>
      </c>
      <c r="E16785" s="1">
        <v>1</v>
      </c>
      <c r="F16785" s="62">
        <v>23.76</v>
      </c>
    </row>
    <row r="16786" spans="1:6" x14ac:dyDescent="0.35">
      <c r="A16786" s="1">
        <v>125</v>
      </c>
      <c r="B16786" s="1" t="s">
        <v>147</v>
      </c>
      <c r="C16786" s="218">
        <v>44901</v>
      </c>
      <c r="D16786" s="218">
        <v>44899</v>
      </c>
      <c r="E16786" s="1">
        <v>2</v>
      </c>
      <c r="F16786" s="62">
        <v>108.65</v>
      </c>
    </row>
    <row r="16787" spans="1:6" x14ac:dyDescent="0.35">
      <c r="A16787" s="1">
        <v>125</v>
      </c>
      <c r="B16787" s="1" t="s">
        <v>147</v>
      </c>
      <c r="C16787" s="218">
        <v>44901</v>
      </c>
      <c r="D16787" s="218">
        <v>44900</v>
      </c>
      <c r="E16787" s="1">
        <v>3</v>
      </c>
      <c r="F16787" s="62">
        <v>96.13</v>
      </c>
    </row>
    <row r="16788" spans="1:6" x14ac:dyDescent="0.35">
      <c r="A16788" s="1">
        <v>125</v>
      </c>
      <c r="B16788" s="1" t="s">
        <v>147</v>
      </c>
      <c r="C16788" s="218">
        <v>44901</v>
      </c>
      <c r="D16788" s="218">
        <v>44901</v>
      </c>
      <c r="E16788" s="1">
        <v>7</v>
      </c>
      <c r="F16788" s="62">
        <v>319.77</v>
      </c>
    </row>
    <row r="16789" spans="1:6" x14ac:dyDescent="0.35">
      <c r="A16789" s="1">
        <v>125</v>
      </c>
      <c r="B16789" s="1" t="s">
        <v>147</v>
      </c>
      <c r="C16789" s="218">
        <v>44902</v>
      </c>
      <c r="D16789" s="218">
        <v>44902</v>
      </c>
      <c r="E16789" s="1">
        <v>6</v>
      </c>
      <c r="F16789" s="62">
        <v>265.22000000000003</v>
      </c>
    </row>
    <row r="16790" spans="1:6" x14ac:dyDescent="0.35">
      <c r="A16790" s="1">
        <v>125</v>
      </c>
      <c r="B16790" s="1" t="s">
        <v>147</v>
      </c>
      <c r="C16790" s="218">
        <v>44903</v>
      </c>
      <c r="D16790" s="218">
        <v>44901</v>
      </c>
      <c r="E16790" s="1">
        <v>6</v>
      </c>
      <c r="F16790" s="62">
        <v>203.94</v>
      </c>
    </row>
    <row r="16791" spans="1:6" x14ac:dyDescent="0.35">
      <c r="A16791" s="1">
        <v>125</v>
      </c>
      <c r="B16791" s="1" t="s">
        <v>147</v>
      </c>
      <c r="C16791" s="218">
        <v>44903</v>
      </c>
      <c r="D16791" s="218">
        <v>44902</v>
      </c>
      <c r="E16791" s="1">
        <v>2</v>
      </c>
      <c r="F16791" s="62">
        <v>78.11</v>
      </c>
    </row>
    <row r="16792" spans="1:6" x14ac:dyDescent="0.35">
      <c r="A16792" s="1">
        <v>125</v>
      </c>
      <c r="B16792" s="1" t="s">
        <v>147</v>
      </c>
      <c r="C16792" s="218">
        <v>44903</v>
      </c>
      <c r="D16792" s="218">
        <v>44903</v>
      </c>
      <c r="E16792" s="1">
        <v>4</v>
      </c>
      <c r="F16792" s="62">
        <v>213.24</v>
      </c>
    </row>
    <row r="16793" spans="1:6" x14ac:dyDescent="0.35">
      <c r="A16793" s="1">
        <v>125</v>
      </c>
      <c r="B16793" s="1" t="s">
        <v>147</v>
      </c>
      <c r="C16793" s="218">
        <v>44904</v>
      </c>
      <c r="D16793" s="218">
        <v>44901</v>
      </c>
      <c r="E16793" s="1">
        <v>2</v>
      </c>
      <c r="F16793" s="62">
        <v>104.05</v>
      </c>
    </row>
    <row r="16794" spans="1:6" x14ac:dyDescent="0.35">
      <c r="A16794" s="1">
        <v>125</v>
      </c>
      <c r="B16794" s="1" t="s">
        <v>147</v>
      </c>
      <c r="C16794" s="218">
        <v>44904</v>
      </c>
      <c r="D16794" s="218">
        <v>44902</v>
      </c>
      <c r="E16794" s="1">
        <v>1</v>
      </c>
      <c r="F16794" s="62">
        <v>23.76</v>
      </c>
    </row>
    <row r="16795" spans="1:6" x14ac:dyDescent="0.35">
      <c r="A16795" s="1">
        <v>125</v>
      </c>
      <c r="B16795" s="1" t="s">
        <v>147</v>
      </c>
      <c r="C16795" s="218">
        <v>44904</v>
      </c>
      <c r="D16795" s="218">
        <v>44903</v>
      </c>
      <c r="E16795" s="1">
        <v>5</v>
      </c>
      <c r="F16795" s="62">
        <v>241.56</v>
      </c>
    </row>
    <row r="16796" spans="1:6" x14ac:dyDescent="0.35">
      <c r="A16796" s="1">
        <v>125</v>
      </c>
      <c r="B16796" s="1" t="s">
        <v>147</v>
      </c>
      <c r="C16796" s="218">
        <v>44904</v>
      </c>
      <c r="D16796" s="218">
        <v>44904</v>
      </c>
      <c r="E16796" s="1">
        <v>3</v>
      </c>
      <c r="F16796" s="62">
        <v>101.97</v>
      </c>
    </row>
    <row r="16797" spans="1:6" x14ac:dyDescent="0.35">
      <c r="A16797" s="1">
        <v>125</v>
      </c>
      <c r="B16797" s="1" t="s">
        <v>147</v>
      </c>
      <c r="C16797" s="218">
        <v>44905</v>
      </c>
      <c r="D16797" s="218">
        <v>44901</v>
      </c>
      <c r="E16797" s="1">
        <v>1</v>
      </c>
      <c r="F16797" s="62">
        <v>48.21</v>
      </c>
    </row>
    <row r="16798" spans="1:6" x14ac:dyDescent="0.35">
      <c r="A16798" s="1">
        <v>125</v>
      </c>
      <c r="B16798" s="1" t="s">
        <v>147</v>
      </c>
      <c r="C16798" s="218">
        <v>44905</v>
      </c>
      <c r="D16798" s="218">
        <v>44904</v>
      </c>
      <c r="E16798" s="1">
        <v>4</v>
      </c>
      <c r="F16798" s="62">
        <v>207.85</v>
      </c>
    </row>
    <row r="16799" spans="1:6" x14ac:dyDescent="0.35">
      <c r="A16799" s="1">
        <v>125</v>
      </c>
      <c r="B16799" s="1" t="s">
        <v>147</v>
      </c>
      <c r="C16799" s="218">
        <v>44905</v>
      </c>
      <c r="D16799" s="218">
        <v>44905</v>
      </c>
      <c r="E16799" s="1">
        <v>6</v>
      </c>
      <c r="F16799" s="62">
        <v>172.41</v>
      </c>
    </row>
    <row r="16800" spans="1:6" x14ac:dyDescent="0.35">
      <c r="A16800" s="1">
        <v>125</v>
      </c>
      <c r="B16800" s="1" t="s">
        <v>147</v>
      </c>
      <c r="C16800" s="218">
        <v>44906</v>
      </c>
      <c r="D16800" s="218">
        <v>44904</v>
      </c>
      <c r="E16800" s="1">
        <v>4</v>
      </c>
      <c r="F16800" s="62">
        <v>156.41999999999999</v>
      </c>
    </row>
    <row r="16801" spans="1:6" x14ac:dyDescent="0.35">
      <c r="A16801" s="1">
        <v>125</v>
      </c>
      <c r="B16801" s="1" t="s">
        <v>147</v>
      </c>
      <c r="C16801" s="218">
        <v>44906</v>
      </c>
      <c r="D16801" s="218">
        <v>44905</v>
      </c>
      <c r="E16801" s="1">
        <v>8</v>
      </c>
      <c r="F16801" s="62">
        <v>189.73</v>
      </c>
    </row>
    <row r="16802" spans="1:6" x14ac:dyDescent="0.35">
      <c r="A16802" s="1">
        <v>125</v>
      </c>
      <c r="B16802" s="1" t="s">
        <v>147</v>
      </c>
      <c r="C16802" s="218">
        <v>44906</v>
      </c>
      <c r="D16802" s="218">
        <v>44906</v>
      </c>
      <c r="E16802" s="1">
        <v>8</v>
      </c>
      <c r="F16802" s="62">
        <v>312.79000000000002</v>
      </c>
    </row>
    <row r="16803" spans="1:6" x14ac:dyDescent="0.35">
      <c r="A16803" s="1">
        <v>125</v>
      </c>
      <c r="B16803" s="1" t="s">
        <v>147</v>
      </c>
      <c r="C16803" s="218">
        <v>44907</v>
      </c>
      <c r="D16803" s="218">
        <v>44905</v>
      </c>
      <c r="E16803" s="1">
        <v>5</v>
      </c>
      <c r="F16803" s="62">
        <v>147.06</v>
      </c>
    </row>
    <row r="16804" spans="1:6" x14ac:dyDescent="0.35">
      <c r="A16804" s="1">
        <v>125</v>
      </c>
      <c r="B16804" s="1" t="s">
        <v>147</v>
      </c>
      <c r="C16804" s="218">
        <v>44907</v>
      </c>
      <c r="D16804" s="218">
        <v>44906</v>
      </c>
      <c r="E16804" s="1">
        <v>2</v>
      </c>
      <c r="F16804" s="62">
        <v>71.98</v>
      </c>
    </row>
    <row r="16805" spans="1:6" x14ac:dyDescent="0.35">
      <c r="A16805" s="1">
        <v>125</v>
      </c>
      <c r="B16805" s="1" t="s">
        <v>147</v>
      </c>
      <c r="C16805" s="218">
        <v>44907</v>
      </c>
      <c r="D16805" s="218">
        <v>44907</v>
      </c>
      <c r="E16805" s="1">
        <v>5</v>
      </c>
      <c r="F16805" s="62">
        <v>203.84</v>
      </c>
    </row>
    <row r="16806" spans="1:6" x14ac:dyDescent="0.35">
      <c r="A16806" s="1">
        <v>125</v>
      </c>
      <c r="B16806" s="1" t="s">
        <v>147</v>
      </c>
      <c r="C16806" s="218">
        <v>44908</v>
      </c>
      <c r="D16806" s="218">
        <v>44905</v>
      </c>
      <c r="E16806" s="1">
        <v>1</v>
      </c>
      <c r="F16806" s="62">
        <v>54.35</v>
      </c>
    </row>
    <row r="16807" spans="1:6" x14ac:dyDescent="0.35">
      <c r="A16807" s="1">
        <v>125</v>
      </c>
      <c r="B16807" s="1" t="s">
        <v>147</v>
      </c>
      <c r="C16807" s="218">
        <v>44908</v>
      </c>
      <c r="D16807" s="218">
        <v>44906</v>
      </c>
      <c r="E16807" s="1">
        <v>1</v>
      </c>
      <c r="F16807" s="62">
        <v>23.76</v>
      </c>
    </row>
    <row r="16808" spans="1:6" x14ac:dyDescent="0.35">
      <c r="A16808" s="1">
        <v>125</v>
      </c>
      <c r="B16808" s="1" t="s">
        <v>147</v>
      </c>
      <c r="C16808" s="218">
        <v>44908</v>
      </c>
      <c r="D16808" s="218">
        <v>44907</v>
      </c>
      <c r="E16808" s="1">
        <v>2</v>
      </c>
      <c r="F16808" s="62">
        <v>108.9</v>
      </c>
    </row>
    <row r="16809" spans="1:6" x14ac:dyDescent="0.35">
      <c r="A16809" s="1">
        <v>125</v>
      </c>
      <c r="B16809" s="1" t="s">
        <v>147</v>
      </c>
      <c r="C16809" s="218">
        <v>44908</v>
      </c>
      <c r="D16809" s="218">
        <v>44908</v>
      </c>
      <c r="E16809" s="1">
        <v>10</v>
      </c>
      <c r="F16809" s="62">
        <v>325.95999999999998</v>
      </c>
    </row>
    <row r="16810" spans="1:6" x14ac:dyDescent="0.35">
      <c r="A16810" s="1">
        <v>125</v>
      </c>
      <c r="B16810" s="1" t="s">
        <v>147</v>
      </c>
      <c r="C16810" s="218">
        <v>44909</v>
      </c>
      <c r="D16810" s="218">
        <v>44906</v>
      </c>
      <c r="E16810" s="1">
        <v>3</v>
      </c>
      <c r="F16810" s="62">
        <v>101.97</v>
      </c>
    </row>
    <row r="16811" spans="1:6" x14ac:dyDescent="0.35">
      <c r="A16811" s="1">
        <v>125</v>
      </c>
      <c r="B16811" s="1" t="s">
        <v>147</v>
      </c>
      <c r="C16811" s="218">
        <v>44909</v>
      </c>
      <c r="D16811" s="218">
        <v>44907</v>
      </c>
      <c r="E16811" s="1">
        <v>3</v>
      </c>
      <c r="F16811" s="62">
        <v>101.62</v>
      </c>
    </row>
    <row r="16812" spans="1:6" x14ac:dyDescent="0.35">
      <c r="A16812" s="1">
        <v>125</v>
      </c>
      <c r="B16812" s="1" t="s">
        <v>147</v>
      </c>
      <c r="C16812" s="218">
        <v>44909</v>
      </c>
      <c r="D16812" s="218">
        <v>44908</v>
      </c>
      <c r="E16812" s="1">
        <v>2</v>
      </c>
      <c r="F16812" s="62">
        <v>47.47</v>
      </c>
    </row>
    <row r="16813" spans="1:6" x14ac:dyDescent="0.35">
      <c r="A16813" s="1">
        <v>125</v>
      </c>
      <c r="B16813" s="1" t="s">
        <v>147</v>
      </c>
      <c r="C16813" s="218">
        <v>44909</v>
      </c>
      <c r="D16813" s="218">
        <v>44909</v>
      </c>
      <c r="E16813" s="1">
        <v>5</v>
      </c>
      <c r="F16813" s="62">
        <v>149.44</v>
      </c>
    </row>
    <row r="16814" spans="1:6" x14ac:dyDescent="0.35">
      <c r="A16814" s="1">
        <v>125</v>
      </c>
      <c r="B16814" s="1" t="s">
        <v>147</v>
      </c>
      <c r="C16814" s="218">
        <v>44910</v>
      </c>
      <c r="D16814" s="218">
        <v>44907</v>
      </c>
      <c r="E16814" s="1">
        <v>2</v>
      </c>
      <c r="F16814" s="62">
        <v>77.42</v>
      </c>
    </row>
    <row r="16815" spans="1:6" x14ac:dyDescent="0.35">
      <c r="A16815" s="1">
        <v>125</v>
      </c>
      <c r="B16815" s="1" t="s">
        <v>147</v>
      </c>
      <c r="C16815" s="218">
        <v>44910</v>
      </c>
      <c r="D16815" s="218">
        <v>44908</v>
      </c>
      <c r="E16815" s="1">
        <v>3</v>
      </c>
      <c r="F16815" s="62">
        <v>68.709999999999994</v>
      </c>
    </row>
    <row r="16816" spans="1:6" x14ac:dyDescent="0.35">
      <c r="A16816" s="1">
        <v>125</v>
      </c>
      <c r="B16816" s="1" t="s">
        <v>147</v>
      </c>
      <c r="C16816" s="218">
        <v>44910</v>
      </c>
      <c r="D16816" s="218">
        <v>44909</v>
      </c>
      <c r="E16816" s="1">
        <v>6</v>
      </c>
      <c r="F16816" s="62">
        <v>203.64</v>
      </c>
    </row>
    <row r="16817" spans="1:6" x14ac:dyDescent="0.35">
      <c r="A16817" s="1">
        <v>125</v>
      </c>
      <c r="B16817" s="1" t="s">
        <v>147</v>
      </c>
      <c r="C16817" s="218">
        <v>44910</v>
      </c>
      <c r="D16817" s="218">
        <v>44910</v>
      </c>
      <c r="E16817" s="1">
        <v>6</v>
      </c>
      <c r="F16817" s="62">
        <v>142.01</v>
      </c>
    </row>
    <row r="16818" spans="1:6" x14ac:dyDescent="0.35">
      <c r="A16818" s="1">
        <v>125</v>
      </c>
      <c r="B16818" s="1" t="s">
        <v>147</v>
      </c>
      <c r="C16818" s="218">
        <v>44911</v>
      </c>
      <c r="D16818" s="218">
        <v>44908</v>
      </c>
      <c r="E16818" s="1">
        <v>1</v>
      </c>
      <c r="F16818" s="62">
        <v>54.45</v>
      </c>
    </row>
    <row r="16819" spans="1:6" x14ac:dyDescent="0.35">
      <c r="A16819" s="1">
        <v>125</v>
      </c>
      <c r="B16819" s="1" t="s">
        <v>147</v>
      </c>
      <c r="C16819" s="218">
        <v>44911</v>
      </c>
      <c r="D16819" s="218">
        <v>44909</v>
      </c>
      <c r="E16819" s="1">
        <v>5</v>
      </c>
      <c r="F16819" s="62">
        <v>117.96</v>
      </c>
    </row>
    <row r="16820" spans="1:6" x14ac:dyDescent="0.35">
      <c r="A16820" s="1">
        <v>125</v>
      </c>
      <c r="B16820" s="1" t="s">
        <v>147</v>
      </c>
      <c r="C16820" s="218">
        <v>44911</v>
      </c>
      <c r="D16820" s="218">
        <v>44910</v>
      </c>
      <c r="E16820" s="1">
        <v>3</v>
      </c>
      <c r="F16820" s="62">
        <v>69</v>
      </c>
    </row>
    <row r="16821" spans="1:6" x14ac:dyDescent="0.35">
      <c r="A16821" s="1">
        <v>125</v>
      </c>
      <c r="B16821" s="1" t="s">
        <v>147</v>
      </c>
      <c r="C16821" s="218">
        <v>44911</v>
      </c>
      <c r="D16821" s="218">
        <v>44911</v>
      </c>
      <c r="E16821" s="1">
        <v>5</v>
      </c>
      <c r="F16821" s="62">
        <v>149.49</v>
      </c>
    </row>
    <row r="16822" spans="1:6" x14ac:dyDescent="0.35">
      <c r="A16822" s="1">
        <v>125</v>
      </c>
      <c r="B16822" s="1" t="s">
        <v>147</v>
      </c>
      <c r="C16822" s="218">
        <v>44912</v>
      </c>
      <c r="D16822" s="218">
        <v>44910</v>
      </c>
      <c r="E16822" s="1">
        <v>1</v>
      </c>
      <c r="F16822" s="62">
        <v>50.98</v>
      </c>
    </row>
    <row r="16823" spans="1:6" x14ac:dyDescent="0.35">
      <c r="A16823" s="1">
        <v>125</v>
      </c>
      <c r="B16823" s="1" t="s">
        <v>147</v>
      </c>
      <c r="C16823" s="218">
        <v>44912</v>
      </c>
      <c r="D16823" s="218">
        <v>44911</v>
      </c>
      <c r="E16823" s="1">
        <v>3</v>
      </c>
      <c r="F16823" s="62">
        <v>163.30000000000001</v>
      </c>
    </row>
    <row r="16824" spans="1:6" x14ac:dyDescent="0.35">
      <c r="A16824" s="1">
        <v>125</v>
      </c>
      <c r="B16824" s="1" t="s">
        <v>147</v>
      </c>
      <c r="C16824" s="218">
        <v>44912</v>
      </c>
      <c r="D16824" s="218">
        <v>44912</v>
      </c>
      <c r="E16824" s="1">
        <v>4</v>
      </c>
      <c r="F16824" s="62">
        <v>124.99</v>
      </c>
    </row>
    <row r="16825" spans="1:6" x14ac:dyDescent="0.35">
      <c r="A16825" s="1">
        <v>125</v>
      </c>
      <c r="B16825" s="1" t="s">
        <v>147</v>
      </c>
      <c r="C16825" s="218">
        <v>44913</v>
      </c>
      <c r="D16825" s="218">
        <v>44910</v>
      </c>
      <c r="E16825" s="1">
        <v>4</v>
      </c>
      <c r="F16825" s="62">
        <v>119.69</v>
      </c>
    </row>
    <row r="16826" spans="1:6" x14ac:dyDescent="0.35">
      <c r="A16826" s="1">
        <v>125</v>
      </c>
      <c r="B16826" s="1" t="s">
        <v>147</v>
      </c>
      <c r="C16826" s="218">
        <v>44913</v>
      </c>
      <c r="D16826" s="218">
        <v>44911</v>
      </c>
      <c r="E16826" s="1">
        <v>3</v>
      </c>
      <c r="F16826" s="62">
        <v>71.28</v>
      </c>
    </row>
    <row r="16827" spans="1:6" x14ac:dyDescent="0.35">
      <c r="A16827" s="1">
        <v>125</v>
      </c>
      <c r="B16827" s="1" t="s">
        <v>147</v>
      </c>
      <c r="C16827" s="218">
        <v>44913</v>
      </c>
      <c r="D16827" s="218">
        <v>44912</v>
      </c>
      <c r="E16827" s="1">
        <v>7</v>
      </c>
      <c r="F16827" s="62">
        <v>166.12</v>
      </c>
    </row>
    <row r="16828" spans="1:6" x14ac:dyDescent="0.35">
      <c r="A16828" s="1">
        <v>125</v>
      </c>
      <c r="B16828" s="1" t="s">
        <v>147</v>
      </c>
      <c r="C16828" s="218">
        <v>44913</v>
      </c>
      <c r="D16828" s="218">
        <v>44913</v>
      </c>
      <c r="E16828" s="1">
        <v>5</v>
      </c>
      <c r="F16828" s="62">
        <v>210.87</v>
      </c>
    </row>
    <row r="16829" spans="1:6" x14ac:dyDescent="0.35">
      <c r="A16829" s="1">
        <v>125</v>
      </c>
      <c r="B16829" s="1" t="s">
        <v>147</v>
      </c>
      <c r="C16829" s="218">
        <v>44914</v>
      </c>
      <c r="D16829" s="218">
        <v>44912</v>
      </c>
      <c r="E16829" s="1">
        <v>2</v>
      </c>
      <c r="F16829" s="62">
        <v>42.67</v>
      </c>
    </row>
    <row r="16830" spans="1:6" x14ac:dyDescent="0.35">
      <c r="A16830" s="1">
        <v>125</v>
      </c>
      <c r="B16830" s="1" t="s">
        <v>147</v>
      </c>
      <c r="C16830" s="218">
        <v>44914</v>
      </c>
      <c r="D16830" s="218">
        <v>44913</v>
      </c>
      <c r="E16830" s="1">
        <v>3</v>
      </c>
      <c r="F16830" s="62">
        <v>125.43</v>
      </c>
    </row>
    <row r="16831" spans="1:6" x14ac:dyDescent="0.35">
      <c r="A16831" s="1">
        <v>125</v>
      </c>
      <c r="B16831" s="1" t="s">
        <v>147</v>
      </c>
      <c r="C16831" s="218">
        <v>44914</v>
      </c>
      <c r="D16831" s="218">
        <v>44914</v>
      </c>
      <c r="E16831" s="1">
        <v>1</v>
      </c>
      <c r="F16831" s="62">
        <v>54.45</v>
      </c>
    </row>
    <row r="16832" spans="1:6" x14ac:dyDescent="0.35">
      <c r="A16832" s="1">
        <v>125</v>
      </c>
      <c r="B16832" s="1" t="s">
        <v>147</v>
      </c>
      <c r="C16832" s="218">
        <v>44915</v>
      </c>
      <c r="D16832" s="218">
        <v>44912</v>
      </c>
      <c r="E16832" s="1">
        <v>1</v>
      </c>
      <c r="F16832" s="62">
        <v>23.66</v>
      </c>
    </row>
    <row r="16833" spans="1:6" x14ac:dyDescent="0.35">
      <c r="A16833" s="1">
        <v>125</v>
      </c>
      <c r="B16833" s="1" t="s">
        <v>147</v>
      </c>
      <c r="C16833" s="218">
        <v>44915</v>
      </c>
      <c r="D16833" s="218">
        <v>44913</v>
      </c>
      <c r="E16833" s="1">
        <v>3</v>
      </c>
      <c r="F16833" s="62">
        <v>132.46</v>
      </c>
    </row>
    <row r="16834" spans="1:6" x14ac:dyDescent="0.35">
      <c r="A16834" s="1">
        <v>125</v>
      </c>
      <c r="B16834" s="1" t="s">
        <v>147</v>
      </c>
      <c r="C16834" s="218">
        <v>44915</v>
      </c>
      <c r="D16834" s="218">
        <v>44914</v>
      </c>
      <c r="E16834" s="1">
        <v>2</v>
      </c>
      <c r="F16834" s="62">
        <v>78.209999999999994</v>
      </c>
    </row>
    <row r="16835" spans="1:6" x14ac:dyDescent="0.35">
      <c r="A16835" s="1">
        <v>125</v>
      </c>
      <c r="B16835" s="1" t="s">
        <v>147</v>
      </c>
      <c r="C16835" s="218">
        <v>44915</v>
      </c>
      <c r="D16835" s="218">
        <v>44915</v>
      </c>
      <c r="E16835" s="1">
        <v>6</v>
      </c>
      <c r="F16835" s="62">
        <v>263.73</v>
      </c>
    </row>
    <row r="16836" spans="1:6" x14ac:dyDescent="0.35">
      <c r="A16836" s="1">
        <v>125</v>
      </c>
      <c r="B16836" s="1" t="s">
        <v>147</v>
      </c>
      <c r="C16836" s="218">
        <v>44916</v>
      </c>
      <c r="D16836" s="218">
        <v>44914</v>
      </c>
      <c r="E16836" s="1">
        <v>2</v>
      </c>
      <c r="F16836" s="62">
        <v>78.209999999999994</v>
      </c>
    </row>
    <row r="16837" spans="1:6" x14ac:dyDescent="0.35">
      <c r="A16837" s="1">
        <v>125</v>
      </c>
      <c r="B16837" s="1" t="s">
        <v>147</v>
      </c>
      <c r="C16837" s="218">
        <v>44916</v>
      </c>
      <c r="D16837" s="218">
        <v>44915</v>
      </c>
      <c r="E16837" s="1">
        <v>4</v>
      </c>
      <c r="F16837" s="62">
        <v>152.36000000000001</v>
      </c>
    </row>
    <row r="16838" spans="1:6" x14ac:dyDescent="0.35">
      <c r="A16838" s="1">
        <v>125</v>
      </c>
      <c r="B16838" s="1" t="s">
        <v>147</v>
      </c>
      <c r="C16838" s="218">
        <v>44916</v>
      </c>
      <c r="D16838" s="218">
        <v>44916</v>
      </c>
      <c r="E16838" s="1">
        <v>7</v>
      </c>
      <c r="F16838" s="62">
        <v>225.62</v>
      </c>
    </row>
    <row r="16839" spans="1:6" x14ac:dyDescent="0.35">
      <c r="A16839" s="1">
        <v>125</v>
      </c>
      <c r="B16839" s="1" t="s">
        <v>147</v>
      </c>
      <c r="C16839" s="218">
        <v>44917</v>
      </c>
      <c r="D16839" s="218">
        <v>44914</v>
      </c>
      <c r="E16839" s="1">
        <v>5</v>
      </c>
      <c r="F16839" s="62">
        <v>179.98</v>
      </c>
    </row>
    <row r="16840" spans="1:6" x14ac:dyDescent="0.35">
      <c r="A16840" s="1">
        <v>125</v>
      </c>
      <c r="B16840" s="1" t="s">
        <v>147</v>
      </c>
      <c r="C16840" s="218">
        <v>44917</v>
      </c>
      <c r="D16840" s="218">
        <v>44915</v>
      </c>
      <c r="E16840" s="1">
        <v>2</v>
      </c>
      <c r="F16840" s="62">
        <v>106.13</v>
      </c>
    </row>
    <row r="16841" spans="1:6" x14ac:dyDescent="0.35">
      <c r="A16841" s="1">
        <v>125</v>
      </c>
      <c r="B16841" s="1" t="s">
        <v>147</v>
      </c>
      <c r="C16841" s="218">
        <v>44917</v>
      </c>
      <c r="D16841" s="218">
        <v>44916</v>
      </c>
      <c r="E16841" s="1">
        <v>1</v>
      </c>
      <c r="F16841" s="62">
        <v>23.76</v>
      </c>
    </row>
    <row r="16842" spans="1:6" x14ac:dyDescent="0.35">
      <c r="A16842" s="1">
        <v>125</v>
      </c>
      <c r="B16842" s="1" t="s">
        <v>147</v>
      </c>
      <c r="C16842" s="218">
        <v>44917</v>
      </c>
      <c r="D16842" s="218">
        <v>44917</v>
      </c>
      <c r="E16842" s="1">
        <v>4</v>
      </c>
      <c r="F16842" s="62">
        <v>94.94</v>
      </c>
    </row>
    <row r="16843" spans="1:6" x14ac:dyDescent="0.35">
      <c r="A16843" s="1">
        <v>125</v>
      </c>
      <c r="B16843" s="1" t="s">
        <v>147</v>
      </c>
      <c r="C16843" s="218">
        <v>44918</v>
      </c>
      <c r="D16843" s="218">
        <v>44915</v>
      </c>
      <c r="E16843" s="1">
        <v>1</v>
      </c>
      <c r="F16843" s="62">
        <v>23.76</v>
      </c>
    </row>
    <row r="16844" spans="1:6" x14ac:dyDescent="0.35">
      <c r="A16844" s="1">
        <v>125</v>
      </c>
      <c r="B16844" s="1" t="s">
        <v>147</v>
      </c>
      <c r="C16844" s="218">
        <v>44918</v>
      </c>
      <c r="D16844" s="218">
        <v>44916</v>
      </c>
      <c r="E16844" s="1">
        <v>5</v>
      </c>
      <c r="F16844" s="62">
        <v>176.12</v>
      </c>
    </row>
    <row r="16845" spans="1:6" x14ac:dyDescent="0.35">
      <c r="A16845" s="1">
        <v>125</v>
      </c>
      <c r="B16845" s="1" t="s">
        <v>147</v>
      </c>
      <c r="C16845" s="218">
        <v>44918</v>
      </c>
      <c r="D16845" s="218">
        <v>44917</v>
      </c>
      <c r="E16845" s="1">
        <v>10</v>
      </c>
      <c r="F16845" s="62">
        <v>327.44</v>
      </c>
    </row>
    <row r="16846" spans="1:6" x14ac:dyDescent="0.35">
      <c r="A16846" s="1">
        <v>125</v>
      </c>
      <c r="B16846" s="1" t="s">
        <v>147</v>
      </c>
      <c r="C16846" s="218">
        <v>44918</v>
      </c>
      <c r="D16846" s="218">
        <v>44918</v>
      </c>
      <c r="E16846" s="1">
        <v>8</v>
      </c>
      <c r="F16846" s="62">
        <v>281.75</v>
      </c>
    </row>
    <row r="16847" spans="1:6" x14ac:dyDescent="0.35">
      <c r="A16847" s="1">
        <v>125</v>
      </c>
      <c r="B16847" s="1" t="s">
        <v>147</v>
      </c>
      <c r="C16847" s="218">
        <v>44919</v>
      </c>
      <c r="D16847" s="218">
        <v>44916</v>
      </c>
      <c r="E16847" s="1">
        <v>2</v>
      </c>
      <c r="F16847" s="62">
        <v>40.98</v>
      </c>
    </row>
    <row r="16848" spans="1:6" x14ac:dyDescent="0.35">
      <c r="A16848" s="1">
        <v>125</v>
      </c>
      <c r="B16848" s="1" t="s">
        <v>147</v>
      </c>
      <c r="C16848" s="218">
        <v>44919</v>
      </c>
      <c r="D16848" s="218">
        <v>44917</v>
      </c>
      <c r="E16848" s="1">
        <v>2</v>
      </c>
      <c r="F16848" s="62">
        <v>69.8</v>
      </c>
    </row>
    <row r="16849" spans="1:6" x14ac:dyDescent="0.35">
      <c r="A16849" s="1">
        <v>125</v>
      </c>
      <c r="B16849" s="1" t="s">
        <v>147</v>
      </c>
      <c r="C16849" s="218">
        <v>44919</v>
      </c>
      <c r="D16849" s="218">
        <v>44918</v>
      </c>
      <c r="E16849" s="1">
        <v>1</v>
      </c>
      <c r="F16849" s="62">
        <v>23.56</v>
      </c>
    </row>
    <row r="16850" spans="1:6" x14ac:dyDescent="0.35">
      <c r="A16850" s="1">
        <v>125</v>
      </c>
      <c r="B16850" s="1" t="s">
        <v>147</v>
      </c>
      <c r="C16850" s="218">
        <v>44919</v>
      </c>
      <c r="D16850" s="218">
        <v>44919</v>
      </c>
      <c r="E16850" s="1">
        <v>9</v>
      </c>
      <c r="F16850" s="62">
        <v>244.33</v>
      </c>
    </row>
    <row r="16851" spans="1:6" x14ac:dyDescent="0.35">
      <c r="A16851" s="1">
        <v>125</v>
      </c>
      <c r="B16851" s="1" t="s">
        <v>147</v>
      </c>
      <c r="C16851" s="218">
        <v>44920</v>
      </c>
      <c r="D16851" s="218">
        <v>44918</v>
      </c>
      <c r="E16851" s="1">
        <v>2</v>
      </c>
      <c r="F16851" s="62">
        <v>47.47</v>
      </c>
    </row>
    <row r="16852" spans="1:6" x14ac:dyDescent="0.35">
      <c r="A16852" s="1">
        <v>125</v>
      </c>
      <c r="B16852" s="1" t="s">
        <v>147</v>
      </c>
      <c r="C16852" s="218">
        <v>44920</v>
      </c>
      <c r="D16852" s="218">
        <v>44919</v>
      </c>
      <c r="E16852" s="1">
        <v>4</v>
      </c>
      <c r="F16852" s="62">
        <v>156.12</v>
      </c>
    </row>
    <row r="16853" spans="1:6" x14ac:dyDescent="0.35">
      <c r="A16853" s="1">
        <v>125</v>
      </c>
      <c r="B16853" s="1" t="s">
        <v>147</v>
      </c>
      <c r="C16853" s="218">
        <v>44920</v>
      </c>
      <c r="D16853" s="218">
        <v>44920</v>
      </c>
      <c r="E16853" s="1">
        <v>9</v>
      </c>
      <c r="F16853" s="62">
        <v>305.41000000000003</v>
      </c>
    </row>
    <row r="16854" spans="1:6" x14ac:dyDescent="0.35">
      <c r="A16854" s="1">
        <v>125</v>
      </c>
      <c r="B16854" s="1" t="s">
        <v>147</v>
      </c>
      <c r="C16854" s="218">
        <v>44921</v>
      </c>
      <c r="D16854" s="218">
        <v>44918</v>
      </c>
      <c r="E16854" s="1">
        <v>1</v>
      </c>
      <c r="F16854" s="62">
        <v>23.76</v>
      </c>
    </row>
    <row r="16855" spans="1:6" x14ac:dyDescent="0.35">
      <c r="A16855" s="1">
        <v>125</v>
      </c>
      <c r="B16855" s="1" t="s">
        <v>147</v>
      </c>
      <c r="C16855" s="218">
        <v>44921</v>
      </c>
      <c r="D16855" s="218">
        <v>44919</v>
      </c>
      <c r="E16855" s="1">
        <v>2</v>
      </c>
      <c r="F16855" s="62">
        <v>47.52</v>
      </c>
    </row>
    <row r="16856" spans="1:6" x14ac:dyDescent="0.35">
      <c r="A16856" s="1">
        <v>125</v>
      </c>
      <c r="B16856" s="1" t="s">
        <v>147</v>
      </c>
      <c r="C16856" s="218">
        <v>44921</v>
      </c>
      <c r="D16856" s="218">
        <v>44920</v>
      </c>
      <c r="E16856" s="1">
        <v>6</v>
      </c>
      <c r="F16856" s="62">
        <v>198.7</v>
      </c>
    </row>
    <row r="16857" spans="1:6" x14ac:dyDescent="0.35">
      <c r="A16857" s="1">
        <v>125</v>
      </c>
      <c r="B16857" s="1" t="s">
        <v>147</v>
      </c>
      <c r="C16857" s="218">
        <v>44921</v>
      </c>
      <c r="D16857" s="218">
        <v>44921</v>
      </c>
      <c r="E16857" s="1">
        <v>7</v>
      </c>
      <c r="F16857" s="62">
        <v>227.4</v>
      </c>
    </row>
    <row r="16858" spans="1:6" x14ac:dyDescent="0.35">
      <c r="A16858" s="1">
        <v>125</v>
      </c>
      <c r="B16858" s="1" t="s">
        <v>147</v>
      </c>
      <c r="C16858" s="218">
        <v>44922</v>
      </c>
      <c r="D16858" s="218">
        <v>44919</v>
      </c>
      <c r="E16858" s="1">
        <v>3</v>
      </c>
      <c r="F16858" s="62">
        <v>68.3</v>
      </c>
    </row>
    <row r="16859" spans="1:6" x14ac:dyDescent="0.35">
      <c r="A16859" s="1">
        <v>125</v>
      </c>
      <c r="B16859" s="1" t="s">
        <v>147</v>
      </c>
      <c r="C16859" s="218">
        <v>44922</v>
      </c>
      <c r="D16859" s="218">
        <v>44921</v>
      </c>
      <c r="E16859" s="1">
        <v>3</v>
      </c>
      <c r="F16859" s="62">
        <v>71.180000000000007</v>
      </c>
    </row>
    <row r="16860" spans="1:6" x14ac:dyDescent="0.35">
      <c r="A16860" s="1">
        <v>125</v>
      </c>
      <c r="B16860" s="1" t="s">
        <v>147</v>
      </c>
      <c r="C16860" s="218">
        <v>44922</v>
      </c>
      <c r="D16860" s="218">
        <v>44922</v>
      </c>
      <c r="E16860" s="1">
        <v>9</v>
      </c>
      <c r="F16860" s="62">
        <v>331.5</v>
      </c>
    </row>
    <row r="16861" spans="1:6" x14ac:dyDescent="0.35">
      <c r="A16861" s="1">
        <v>125</v>
      </c>
      <c r="B16861" s="1" t="s">
        <v>147</v>
      </c>
      <c r="C16861" s="218">
        <v>44923</v>
      </c>
      <c r="D16861" s="218">
        <v>44920</v>
      </c>
      <c r="E16861" s="1">
        <v>2</v>
      </c>
      <c r="F16861" s="62">
        <v>47.52</v>
      </c>
    </row>
    <row r="16862" spans="1:6" x14ac:dyDescent="0.35">
      <c r="A16862" s="1">
        <v>125</v>
      </c>
      <c r="B16862" s="1" t="s">
        <v>147</v>
      </c>
      <c r="C16862" s="218">
        <v>44923</v>
      </c>
      <c r="D16862" s="218">
        <v>44921</v>
      </c>
      <c r="E16862" s="1">
        <v>6</v>
      </c>
      <c r="F16862" s="62">
        <v>202.65</v>
      </c>
    </row>
    <row r="16863" spans="1:6" x14ac:dyDescent="0.35">
      <c r="A16863" s="1">
        <v>125</v>
      </c>
      <c r="B16863" s="1" t="s">
        <v>147</v>
      </c>
      <c r="C16863" s="218">
        <v>44923</v>
      </c>
      <c r="D16863" s="218">
        <v>44922</v>
      </c>
      <c r="E16863" s="1">
        <v>5</v>
      </c>
      <c r="F16863" s="62">
        <v>146.41999999999999</v>
      </c>
    </row>
    <row r="16864" spans="1:6" x14ac:dyDescent="0.35">
      <c r="A16864" s="1">
        <v>125</v>
      </c>
      <c r="B16864" s="1" t="s">
        <v>147</v>
      </c>
      <c r="C16864" s="218">
        <v>44923</v>
      </c>
      <c r="D16864" s="218">
        <v>44923</v>
      </c>
      <c r="E16864" s="1">
        <v>10</v>
      </c>
      <c r="F16864" s="62">
        <v>324.32</v>
      </c>
    </row>
    <row r="16865" spans="1:6" x14ac:dyDescent="0.35">
      <c r="A16865" s="1">
        <v>125</v>
      </c>
      <c r="B16865" s="1" t="s">
        <v>147</v>
      </c>
      <c r="C16865" s="218">
        <v>44924</v>
      </c>
      <c r="D16865" s="218">
        <v>44921</v>
      </c>
      <c r="E16865" s="1">
        <v>6</v>
      </c>
      <c r="F16865" s="62">
        <v>201.81</v>
      </c>
    </row>
    <row r="16866" spans="1:6" x14ac:dyDescent="0.35">
      <c r="A16866" s="1">
        <v>125</v>
      </c>
      <c r="B16866" s="1" t="s">
        <v>147</v>
      </c>
      <c r="C16866" s="218">
        <v>44924</v>
      </c>
      <c r="D16866" s="218">
        <v>44922</v>
      </c>
      <c r="E16866" s="1">
        <v>4</v>
      </c>
      <c r="F16866" s="62">
        <v>121.62</v>
      </c>
    </row>
    <row r="16867" spans="1:6" x14ac:dyDescent="0.35">
      <c r="A16867" s="1">
        <v>125</v>
      </c>
      <c r="B16867" s="1" t="s">
        <v>147</v>
      </c>
      <c r="C16867" s="218">
        <v>44924</v>
      </c>
      <c r="D16867" s="218">
        <v>44923</v>
      </c>
      <c r="E16867" s="1">
        <v>3</v>
      </c>
      <c r="F16867" s="62">
        <v>157.21</v>
      </c>
    </row>
    <row r="16868" spans="1:6" x14ac:dyDescent="0.35">
      <c r="A16868" s="1">
        <v>125</v>
      </c>
      <c r="B16868" s="1" t="s">
        <v>147</v>
      </c>
      <c r="C16868" s="218">
        <v>44924</v>
      </c>
      <c r="D16868" s="218">
        <v>44924</v>
      </c>
      <c r="E16868" s="1">
        <v>4</v>
      </c>
      <c r="F16868" s="62">
        <v>186.91</v>
      </c>
    </row>
    <row r="16869" spans="1:6" x14ac:dyDescent="0.35">
      <c r="A16869" s="1">
        <v>125</v>
      </c>
      <c r="B16869" s="1" t="s">
        <v>147</v>
      </c>
      <c r="C16869" s="218">
        <v>44925</v>
      </c>
      <c r="D16869" s="218">
        <v>44921</v>
      </c>
      <c r="E16869" s="1">
        <v>3</v>
      </c>
      <c r="F16869" s="62">
        <v>68.900000000000006</v>
      </c>
    </row>
    <row r="16870" spans="1:6" x14ac:dyDescent="0.35">
      <c r="A16870" s="1">
        <v>125</v>
      </c>
      <c r="B16870" s="1" t="s">
        <v>147</v>
      </c>
      <c r="C16870" s="218">
        <v>44925</v>
      </c>
      <c r="D16870" s="218">
        <v>44922</v>
      </c>
      <c r="E16870" s="1">
        <v>3</v>
      </c>
      <c r="F16870" s="62">
        <v>71.180000000000007</v>
      </c>
    </row>
    <row r="16871" spans="1:6" x14ac:dyDescent="0.35">
      <c r="A16871" s="1">
        <v>125</v>
      </c>
      <c r="B16871" s="1" t="s">
        <v>147</v>
      </c>
      <c r="C16871" s="218">
        <v>44925</v>
      </c>
      <c r="D16871" s="218">
        <v>44923</v>
      </c>
      <c r="E16871" s="1">
        <v>6</v>
      </c>
      <c r="F16871" s="62">
        <v>172.7</v>
      </c>
    </row>
    <row r="16872" spans="1:6" x14ac:dyDescent="0.35">
      <c r="A16872" s="1">
        <v>125</v>
      </c>
      <c r="B16872" s="1" t="s">
        <v>147</v>
      </c>
      <c r="C16872" s="218">
        <v>44925</v>
      </c>
      <c r="D16872" s="218">
        <v>44924</v>
      </c>
      <c r="E16872" s="1">
        <v>2</v>
      </c>
      <c r="F16872" s="62">
        <v>108.9</v>
      </c>
    </row>
    <row r="16873" spans="1:6" x14ac:dyDescent="0.35">
      <c r="A16873" s="1">
        <v>125</v>
      </c>
      <c r="B16873" s="1" t="s">
        <v>147</v>
      </c>
      <c r="C16873" s="218">
        <v>44925</v>
      </c>
      <c r="D16873" s="218">
        <v>44925</v>
      </c>
      <c r="E16873" s="1">
        <v>2</v>
      </c>
      <c r="F16873" s="62">
        <v>47.42</v>
      </c>
    </row>
    <row r="16874" spans="1:6" x14ac:dyDescent="0.35">
      <c r="A16874" s="1">
        <v>125</v>
      </c>
      <c r="B16874" s="1" t="s">
        <v>147</v>
      </c>
      <c r="C16874" s="218">
        <v>44926</v>
      </c>
      <c r="D16874" s="218">
        <v>44922</v>
      </c>
      <c r="E16874" s="1">
        <v>4</v>
      </c>
      <c r="F16874" s="62">
        <v>92.27</v>
      </c>
    </row>
    <row r="16875" spans="1:6" x14ac:dyDescent="0.35">
      <c r="A16875" s="1">
        <v>125</v>
      </c>
      <c r="B16875" s="1" t="s">
        <v>147</v>
      </c>
      <c r="C16875" s="218">
        <v>44926</v>
      </c>
      <c r="D16875" s="218">
        <v>44923</v>
      </c>
      <c r="E16875" s="1">
        <v>2</v>
      </c>
      <c r="F16875" s="62">
        <v>45.04</v>
      </c>
    </row>
    <row r="16876" spans="1:6" x14ac:dyDescent="0.35">
      <c r="A16876" s="1">
        <v>125</v>
      </c>
      <c r="B16876" s="1" t="s">
        <v>147</v>
      </c>
      <c r="C16876" s="218">
        <v>44926</v>
      </c>
      <c r="D16876" s="218">
        <v>44924</v>
      </c>
      <c r="E16876" s="1">
        <v>3</v>
      </c>
      <c r="F16876" s="62">
        <v>101.87</v>
      </c>
    </row>
    <row r="16877" spans="1:6" x14ac:dyDescent="0.35">
      <c r="A16877" s="1">
        <v>125</v>
      </c>
      <c r="B16877" s="1" t="s">
        <v>147</v>
      </c>
      <c r="C16877" s="218">
        <v>44926</v>
      </c>
      <c r="D16877" s="218">
        <v>44925</v>
      </c>
      <c r="E16877" s="1">
        <v>2</v>
      </c>
      <c r="F16877" s="62">
        <v>47.52</v>
      </c>
    </row>
    <row r="16878" spans="1:6" x14ac:dyDescent="0.35">
      <c r="A16878" s="1">
        <v>125</v>
      </c>
      <c r="B16878" s="1" t="s">
        <v>147</v>
      </c>
      <c r="C16878" s="218">
        <v>44928</v>
      </c>
      <c r="D16878" s="218">
        <v>44924</v>
      </c>
      <c r="E16878" s="1">
        <v>7</v>
      </c>
      <c r="F16878" s="62">
        <v>225.27</v>
      </c>
    </row>
    <row r="16879" spans="1:6" x14ac:dyDescent="0.35">
      <c r="A16879" s="1">
        <v>125</v>
      </c>
      <c r="B16879" s="1" t="s">
        <v>147</v>
      </c>
      <c r="C16879" s="218">
        <v>44928</v>
      </c>
      <c r="D16879" s="218">
        <v>44925</v>
      </c>
      <c r="E16879" s="1">
        <v>9</v>
      </c>
      <c r="F16879" s="62">
        <v>304.82</v>
      </c>
    </row>
    <row r="16880" spans="1:6" x14ac:dyDescent="0.35">
      <c r="A16880" s="1">
        <v>125</v>
      </c>
      <c r="B16880" s="1" t="s">
        <v>147</v>
      </c>
      <c r="C16880" s="218">
        <v>44928</v>
      </c>
      <c r="D16880" s="218">
        <v>44927</v>
      </c>
      <c r="E16880" s="1">
        <v>2</v>
      </c>
      <c r="F16880" s="62">
        <v>78.010000000000005</v>
      </c>
    </row>
    <row r="16881" spans="1:6" x14ac:dyDescent="0.35">
      <c r="A16881" s="1">
        <v>125</v>
      </c>
      <c r="B16881" s="1" t="s">
        <v>147</v>
      </c>
      <c r="C16881" s="218">
        <v>44929</v>
      </c>
      <c r="D16881" s="218">
        <v>44923</v>
      </c>
      <c r="E16881" s="1">
        <v>1</v>
      </c>
      <c r="F16881" s="62">
        <v>23.71</v>
      </c>
    </row>
    <row r="16882" spans="1:6" x14ac:dyDescent="0.35">
      <c r="A16882" s="1">
        <v>125</v>
      </c>
      <c r="B16882" s="1" t="s">
        <v>147</v>
      </c>
      <c r="C16882" s="218">
        <v>44929</v>
      </c>
      <c r="D16882" s="218">
        <v>44925</v>
      </c>
      <c r="E16882" s="1">
        <v>7</v>
      </c>
      <c r="F16882" s="62">
        <v>194.08</v>
      </c>
    </row>
    <row r="16883" spans="1:6" x14ac:dyDescent="0.35">
      <c r="A16883" s="1">
        <v>125</v>
      </c>
      <c r="B16883" s="1" t="s">
        <v>147</v>
      </c>
      <c r="C16883" s="218">
        <v>44929</v>
      </c>
      <c r="D16883" s="218">
        <v>44926</v>
      </c>
      <c r="E16883" s="1">
        <v>6</v>
      </c>
      <c r="F16883" s="62">
        <v>172.8</v>
      </c>
    </row>
    <row r="16884" spans="1:6" x14ac:dyDescent="0.35">
      <c r="A16884" s="1">
        <v>125</v>
      </c>
      <c r="B16884" s="1" t="s">
        <v>147</v>
      </c>
      <c r="C16884" s="218">
        <v>44929</v>
      </c>
      <c r="D16884" s="218">
        <v>44927</v>
      </c>
      <c r="E16884" s="1">
        <v>5</v>
      </c>
      <c r="F16884" s="62">
        <v>179.58</v>
      </c>
    </row>
    <row r="16885" spans="1:6" x14ac:dyDescent="0.35">
      <c r="A16885" s="1">
        <v>125</v>
      </c>
      <c r="B16885" s="1" t="s">
        <v>147</v>
      </c>
      <c r="C16885" s="218">
        <v>44929</v>
      </c>
      <c r="D16885" s="218">
        <v>44928</v>
      </c>
      <c r="E16885" s="1">
        <v>2</v>
      </c>
      <c r="F16885" s="62">
        <v>47.37</v>
      </c>
    </row>
    <row r="16886" spans="1:6" x14ac:dyDescent="0.35">
      <c r="A16886" s="1">
        <v>125</v>
      </c>
      <c r="B16886" s="1" t="s">
        <v>147</v>
      </c>
      <c r="C16886" s="218">
        <v>44929</v>
      </c>
      <c r="D16886" s="218">
        <v>44929</v>
      </c>
      <c r="E16886" s="1">
        <v>2</v>
      </c>
      <c r="F16886" s="62">
        <v>47.42</v>
      </c>
    </row>
    <row r="16887" spans="1:6" x14ac:dyDescent="0.35">
      <c r="A16887" s="1">
        <v>125</v>
      </c>
      <c r="B16887" s="1" t="s">
        <v>147</v>
      </c>
      <c r="C16887" s="218">
        <v>44930</v>
      </c>
      <c r="D16887" s="218">
        <v>44926</v>
      </c>
      <c r="E16887" s="1">
        <v>5</v>
      </c>
      <c r="F16887" s="62">
        <v>177.75</v>
      </c>
    </row>
    <row r="16888" spans="1:6" x14ac:dyDescent="0.35">
      <c r="A16888" s="1">
        <v>125</v>
      </c>
      <c r="B16888" s="1" t="s">
        <v>147</v>
      </c>
      <c r="C16888" s="218">
        <v>44930</v>
      </c>
      <c r="D16888" s="218">
        <v>44927</v>
      </c>
      <c r="E16888" s="1">
        <v>3</v>
      </c>
      <c r="F16888" s="62">
        <v>71.08</v>
      </c>
    </row>
    <row r="16889" spans="1:6" x14ac:dyDescent="0.35">
      <c r="A16889" s="1">
        <v>125</v>
      </c>
      <c r="B16889" s="1" t="s">
        <v>147</v>
      </c>
      <c r="C16889" s="218">
        <v>44930</v>
      </c>
      <c r="D16889" s="218">
        <v>44928</v>
      </c>
      <c r="E16889" s="1">
        <v>1</v>
      </c>
      <c r="F16889" s="62">
        <v>23.71</v>
      </c>
    </row>
    <row r="16890" spans="1:6" x14ac:dyDescent="0.35">
      <c r="A16890" s="1">
        <v>125</v>
      </c>
      <c r="B16890" s="1" t="s">
        <v>147</v>
      </c>
      <c r="C16890" s="218">
        <v>44930</v>
      </c>
      <c r="D16890" s="218">
        <v>44929</v>
      </c>
      <c r="E16890" s="1">
        <v>2</v>
      </c>
      <c r="F16890" s="62">
        <v>78.11</v>
      </c>
    </row>
    <row r="16891" spans="1:6" x14ac:dyDescent="0.35">
      <c r="A16891" s="1">
        <v>125</v>
      </c>
      <c r="B16891" s="1" t="s">
        <v>147</v>
      </c>
      <c r="C16891" s="218">
        <v>44930</v>
      </c>
      <c r="D16891" s="218">
        <v>44930</v>
      </c>
      <c r="E16891" s="1">
        <v>3</v>
      </c>
      <c r="F16891" s="62">
        <v>101.32</v>
      </c>
    </row>
    <row r="16892" spans="1:6" x14ac:dyDescent="0.35">
      <c r="A16892" s="1">
        <v>125</v>
      </c>
      <c r="B16892" s="1" t="s">
        <v>147</v>
      </c>
      <c r="C16892" s="218">
        <v>44931</v>
      </c>
      <c r="D16892" s="218">
        <v>44927</v>
      </c>
      <c r="E16892" s="1">
        <v>1</v>
      </c>
      <c r="F16892" s="62">
        <v>23.71</v>
      </c>
    </row>
    <row r="16893" spans="1:6" x14ac:dyDescent="0.35">
      <c r="A16893" s="1">
        <v>125</v>
      </c>
      <c r="B16893" s="1" t="s">
        <v>147</v>
      </c>
      <c r="C16893" s="218">
        <v>44931</v>
      </c>
      <c r="D16893" s="218">
        <v>44928</v>
      </c>
      <c r="E16893" s="1">
        <v>2</v>
      </c>
      <c r="F16893" s="62">
        <v>78.06</v>
      </c>
    </row>
    <row r="16894" spans="1:6" x14ac:dyDescent="0.35">
      <c r="A16894" s="1">
        <v>125</v>
      </c>
      <c r="B16894" s="1" t="s">
        <v>147</v>
      </c>
      <c r="C16894" s="218">
        <v>44931</v>
      </c>
      <c r="D16894" s="218">
        <v>44929</v>
      </c>
      <c r="E16894" s="1">
        <v>7</v>
      </c>
      <c r="F16894" s="62">
        <v>196.81</v>
      </c>
    </row>
    <row r="16895" spans="1:6" x14ac:dyDescent="0.35">
      <c r="A16895" s="1">
        <v>125</v>
      </c>
      <c r="B16895" s="1" t="s">
        <v>147</v>
      </c>
      <c r="C16895" s="218">
        <v>44931</v>
      </c>
      <c r="D16895" s="218">
        <v>44930</v>
      </c>
      <c r="E16895" s="1">
        <v>2</v>
      </c>
      <c r="F16895" s="62">
        <v>47.37</v>
      </c>
    </row>
    <row r="16896" spans="1:6" x14ac:dyDescent="0.35">
      <c r="A16896" s="1">
        <v>125</v>
      </c>
      <c r="B16896" s="1" t="s">
        <v>147</v>
      </c>
      <c r="C16896" s="218">
        <v>44931</v>
      </c>
      <c r="D16896" s="218">
        <v>44931</v>
      </c>
      <c r="E16896" s="1">
        <v>3</v>
      </c>
      <c r="F16896" s="62">
        <v>132.46</v>
      </c>
    </row>
    <row r="16897" spans="1:6" x14ac:dyDescent="0.35">
      <c r="A16897" s="1">
        <v>125</v>
      </c>
      <c r="B16897" s="1" t="s">
        <v>147</v>
      </c>
      <c r="C16897" s="218">
        <v>44932</v>
      </c>
      <c r="D16897" s="218">
        <v>44929</v>
      </c>
      <c r="E16897" s="1">
        <v>6</v>
      </c>
      <c r="F16897" s="62">
        <v>200.02</v>
      </c>
    </row>
    <row r="16898" spans="1:6" x14ac:dyDescent="0.35">
      <c r="A16898" s="1">
        <v>125</v>
      </c>
      <c r="B16898" s="1" t="s">
        <v>147</v>
      </c>
      <c r="C16898" s="218">
        <v>44932</v>
      </c>
      <c r="D16898" s="218">
        <v>44930</v>
      </c>
      <c r="E16898" s="1">
        <v>4</v>
      </c>
      <c r="F16898" s="62">
        <v>122.66</v>
      </c>
    </row>
    <row r="16899" spans="1:6" x14ac:dyDescent="0.35">
      <c r="A16899" s="1">
        <v>125</v>
      </c>
      <c r="B16899" s="1" t="s">
        <v>147</v>
      </c>
      <c r="C16899" s="218">
        <v>44932</v>
      </c>
      <c r="D16899" s="218">
        <v>44931</v>
      </c>
      <c r="E16899" s="1">
        <v>8</v>
      </c>
      <c r="F16899" s="62">
        <v>244.18</v>
      </c>
    </row>
    <row r="16900" spans="1:6" x14ac:dyDescent="0.35">
      <c r="A16900" s="1">
        <v>125</v>
      </c>
      <c r="B16900" s="1" t="s">
        <v>147</v>
      </c>
      <c r="C16900" s="218">
        <v>44933</v>
      </c>
      <c r="D16900" s="218">
        <v>44930</v>
      </c>
      <c r="E16900" s="1">
        <v>1</v>
      </c>
      <c r="F16900" s="62">
        <v>19.8</v>
      </c>
    </row>
    <row r="16901" spans="1:6" x14ac:dyDescent="0.35">
      <c r="A16901" s="1">
        <v>125</v>
      </c>
      <c r="B16901" s="1" t="s">
        <v>147</v>
      </c>
      <c r="C16901" s="218">
        <v>44933</v>
      </c>
      <c r="D16901" s="218">
        <v>44931</v>
      </c>
      <c r="E16901" s="1">
        <v>4</v>
      </c>
      <c r="F16901" s="62">
        <v>186.71</v>
      </c>
    </row>
    <row r="16902" spans="1:6" x14ac:dyDescent="0.35">
      <c r="A16902" s="1">
        <v>125</v>
      </c>
      <c r="B16902" s="1" t="s">
        <v>147</v>
      </c>
      <c r="C16902" s="218">
        <v>44933</v>
      </c>
      <c r="D16902" s="218">
        <v>44932</v>
      </c>
      <c r="E16902" s="1">
        <v>5</v>
      </c>
      <c r="F16902" s="62">
        <v>210.47</v>
      </c>
    </row>
    <row r="16903" spans="1:6" x14ac:dyDescent="0.35">
      <c r="A16903" s="1">
        <v>125</v>
      </c>
      <c r="B16903" s="1" t="s">
        <v>147</v>
      </c>
      <c r="C16903" s="218">
        <v>44933</v>
      </c>
      <c r="D16903" s="218">
        <v>44933</v>
      </c>
      <c r="E16903" s="1">
        <v>2</v>
      </c>
      <c r="F16903" s="62">
        <v>108.7</v>
      </c>
    </row>
    <row r="16904" spans="1:6" x14ac:dyDescent="0.35">
      <c r="A16904" s="1">
        <v>125</v>
      </c>
      <c r="B16904" s="1" t="s">
        <v>147</v>
      </c>
      <c r="C16904" s="218">
        <v>44934</v>
      </c>
      <c r="D16904" s="218">
        <v>44931</v>
      </c>
      <c r="E16904" s="1">
        <v>5</v>
      </c>
      <c r="F16904" s="62">
        <v>117.81</v>
      </c>
    </row>
    <row r="16905" spans="1:6" x14ac:dyDescent="0.35">
      <c r="A16905" s="1">
        <v>125</v>
      </c>
      <c r="B16905" s="1" t="s">
        <v>147</v>
      </c>
      <c r="C16905" s="218">
        <v>44934</v>
      </c>
      <c r="D16905" s="218">
        <v>44932</v>
      </c>
      <c r="E16905" s="1">
        <v>4</v>
      </c>
      <c r="F16905" s="62">
        <v>181.22</v>
      </c>
    </row>
    <row r="16906" spans="1:6" x14ac:dyDescent="0.35">
      <c r="A16906" s="1">
        <v>125</v>
      </c>
      <c r="B16906" s="1" t="s">
        <v>147</v>
      </c>
      <c r="C16906" s="218">
        <v>44934</v>
      </c>
      <c r="D16906" s="218">
        <v>44933</v>
      </c>
      <c r="E16906" s="1">
        <v>6</v>
      </c>
      <c r="F16906" s="62">
        <v>233.84</v>
      </c>
    </row>
    <row r="16907" spans="1:6" x14ac:dyDescent="0.35">
      <c r="A16907" s="1">
        <v>125</v>
      </c>
      <c r="B16907" s="1" t="s">
        <v>147</v>
      </c>
      <c r="C16907" s="218">
        <v>44934</v>
      </c>
      <c r="D16907" s="218">
        <v>44934</v>
      </c>
      <c r="E16907" s="1">
        <v>1</v>
      </c>
      <c r="F16907" s="62">
        <v>21.98</v>
      </c>
    </row>
    <row r="16908" spans="1:6" x14ac:dyDescent="0.35">
      <c r="A16908" s="1">
        <v>125</v>
      </c>
      <c r="B16908" s="1" t="s">
        <v>147</v>
      </c>
      <c r="C16908" s="218">
        <v>44935</v>
      </c>
      <c r="D16908" s="218">
        <v>44932</v>
      </c>
      <c r="E16908" s="1">
        <v>2</v>
      </c>
      <c r="F16908" s="62">
        <v>73.16</v>
      </c>
    </row>
    <row r="16909" spans="1:6" x14ac:dyDescent="0.35">
      <c r="A16909" s="1">
        <v>125</v>
      </c>
      <c r="B16909" s="1" t="s">
        <v>147</v>
      </c>
      <c r="C16909" s="218">
        <v>44935</v>
      </c>
      <c r="D16909" s="218">
        <v>44933</v>
      </c>
      <c r="E16909" s="1">
        <v>1</v>
      </c>
      <c r="F16909" s="62">
        <v>23.76</v>
      </c>
    </row>
    <row r="16910" spans="1:6" x14ac:dyDescent="0.35">
      <c r="A16910" s="1">
        <v>125</v>
      </c>
      <c r="B16910" s="1" t="s">
        <v>147</v>
      </c>
      <c r="C16910" s="218">
        <v>44935</v>
      </c>
      <c r="D16910" s="218">
        <v>44934</v>
      </c>
      <c r="E16910" s="1">
        <v>3</v>
      </c>
      <c r="F16910" s="62">
        <v>101.67</v>
      </c>
    </row>
    <row r="16911" spans="1:6" x14ac:dyDescent="0.35">
      <c r="A16911" s="1">
        <v>125</v>
      </c>
      <c r="B16911" s="1" t="s">
        <v>147</v>
      </c>
      <c r="C16911" s="218">
        <v>44935</v>
      </c>
      <c r="D16911" s="218">
        <v>44935</v>
      </c>
      <c r="E16911" s="1">
        <v>3</v>
      </c>
      <c r="F16911" s="62">
        <v>101.72</v>
      </c>
    </row>
    <row r="16912" spans="1:6" x14ac:dyDescent="0.35">
      <c r="A16912" s="1">
        <v>125</v>
      </c>
      <c r="B16912" s="1" t="s">
        <v>147</v>
      </c>
      <c r="C16912" s="218">
        <v>44937</v>
      </c>
      <c r="D16912" s="218">
        <v>44932</v>
      </c>
      <c r="E16912" s="1">
        <v>1</v>
      </c>
      <c r="F16912" s="62">
        <v>54.25</v>
      </c>
    </row>
    <row r="16913" spans="1:6" x14ac:dyDescent="0.35">
      <c r="A16913" s="1">
        <v>125</v>
      </c>
      <c r="B16913" s="1" t="s">
        <v>147</v>
      </c>
      <c r="C16913" s="218">
        <v>44937</v>
      </c>
      <c r="D16913" s="218">
        <v>44933</v>
      </c>
      <c r="E16913" s="1">
        <v>6</v>
      </c>
      <c r="F16913" s="62">
        <v>201.56</v>
      </c>
    </row>
    <row r="16914" spans="1:6" x14ac:dyDescent="0.35">
      <c r="A16914" s="1">
        <v>125</v>
      </c>
      <c r="B16914" s="1" t="s">
        <v>147</v>
      </c>
      <c r="C16914" s="218">
        <v>44937</v>
      </c>
      <c r="D16914" s="218">
        <v>44934</v>
      </c>
      <c r="E16914" s="1">
        <v>12</v>
      </c>
      <c r="F16914" s="62">
        <v>369.07</v>
      </c>
    </row>
    <row r="16915" spans="1:6" x14ac:dyDescent="0.35">
      <c r="A16915" s="1">
        <v>125</v>
      </c>
      <c r="B16915" s="1" t="s">
        <v>147</v>
      </c>
      <c r="C16915" s="218">
        <v>44937</v>
      </c>
      <c r="D16915" s="218">
        <v>44935</v>
      </c>
      <c r="E16915" s="1">
        <v>5</v>
      </c>
      <c r="F16915" s="62">
        <v>210.62</v>
      </c>
    </row>
    <row r="16916" spans="1:6" x14ac:dyDescent="0.35">
      <c r="A16916" s="1">
        <v>125</v>
      </c>
      <c r="B16916" s="1" t="s">
        <v>147</v>
      </c>
      <c r="C16916" s="218">
        <v>44937</v>
      </c>
      <c r="D16916" s="218">
        <v>44936</v>
      </c>
      <c r="E16916" s="1">
        <v>4</v>
      </c>
      <c r="F16916" s="62">
        <v>153.35</v>
      </c>
    </row>
    <row r="16917" spans="1:6" x14ac:dyDescent="0.35">
      <c r="A16917" s="1">
        <v>125</v>
      </c>
      <c r="B16917" s="1" t="s">
        <v>147</v>
      </c>
      <c r="C16917" s="218">
        <v>44937</v>
      </c>
      <c r="D16917" s="218">
        <v>44937</v>
      </c>
      <c r="E16917" s="1">
        <v>3</v>
      </c>
      <c r="F16917" s="62">
        <v>101.82</v>
      </c>
    </row>
    <row r="16918" spans="1:6" x14ac:dyDescent="0.35">
      <c r="A16918" s="1">
        <v>125</v>
      </c>
      <c r="B16918" s="1" t="s">
        <v>147</v>
      </c>
      <c r="C16918" s="218">
        <v>44938</v>
      </c>
      <c r="D16918" s="218">
        <v>44934</v>
      </c>
      <c r="E16918" s="1">
        <v>1</v>
      </c>
      <c r="F16918" s="62">
        <v>23.56</v>
      </c>
    </row>
    <row r="16919" spans="1:6" x14ac:dyDescent="0.35">
      <c r="A16919" s="1">
        <v>125</v>
      </c>
      <c r="B16919" s="1" t="s">
        <v>147</v>
      </c>
      <c r="C16919" s="218">
        <v>44938</v>
      </c>
      <c r="D16919" s="218">
        <v>44935</v>
      </c>
      <c r="E16919" s="1">
        <v>4</v>
      </c>
      <c r="F16919" s="62">
        <v>155.91999999999999</v>
      </c>
    </row>
    <row r="16920" spans="1:6" x14ac:dyDescent="0.35">
      <c r="A16920" s="1">
        <v>125</v>
      </c>
      <c r="B16920" s="1" t="s">
        <v>147</v>
      </c>
      <c r="C16920" s="218">
        <v>44938</v>
      </c>
      <c r="D16920" s="218">
        <v>44936</v>
      </c>
      <c r="E16920" s="1">
        <v>8</v>
      </c>
      <c r="F16920" s="62">
        <v>189.63</v>
      </c>
    </row>
    <row r="16921" spans="1:6" x14ac:dyDescent="0.35">
      <c r="A16921" s="1">
        <v>125</v>
      </c>
      <c r="B16921" s="1" t="s">
        <v>147</v>
      </c>
      <c r="C16921" s="218">
        <v>44938</v>
      </c>
      <c r="D16921" s="218">
        <v>44937</v>
      </c>
      <c r="E16921" s="1">
        <v>9</v>
      </c>
      <c r="F16921" s="62">
        <v>274.32</v>
      </c>
    </row>
    <row r="16922" spans="1:6" x14ac:dyDescent="0.35">
      <c r="A16922" s="1">
        <v>125</v>
      </c>
      <c r="B16922" s="1" t="s">
        <v>147</v>
      </c>
      <c r="C16922" s="218">
        <v>44938</v>
      </c>
      <c r="D16922" s="218">
        <v>44938</v>
      </c>
      <c r="E16922" s="1">
        <v>9</v>
      </c>
      <c r="F16922" s="62">
        <v>293.77999999999997</v>
      </c>
    </row>
    <row r="16923" spans="1:6" x14ac:dyDescent="0.35">
      <c r="A16923" s="1">
        <v>125</v>
      </c>
      <c r="B16923" s="1" t="s">
        <v>147</v>
      </c>
      <c r="C16923" s="218">
        <v>44940</v>
      </c>
      <c r="D16923" s="218">
        <v>44936</v>
      </c>
      <c r="E16923" s="1">
        <v>3</v>
      </c>
      <c r="F16923" s="62">
        <v>71.08</v>
      </c>
    </row>
    <row r="16924" spans="1:6" x14ac:dyDescent="0.35">
      <c r="A16924" s="1">
        <v>125</v>
      </c>
      <c r="B16924" s="1" t="s">
        <v>147</v>
      </c>
      <c r="C16924" s="218">
        <v>44940</v>
      </c>
      <c r="D16924" s="218">
        <v>44937</v>
      </c>
      <c r="E16924" s="1">
        <v>4</v>
      </c>
      <c r="F16924" s="62">
        <v>94</v>
      </c>
    </row>
    <row r="16925" spans="1:6" x14ac:dyDescent="0.35">
      <c r="A16925" s="1">
        <v>125</v>
      </c>
      <c r="B16925" s="1" t="s">
        <v>147</v>
      </c>
      <c r="C16925" s="218">
        <v>44940</v>
      </c>
      <c r="D16925" s="218">
        <v>44938</v>
      </c>
      <c r="E16925" s="1">
        <v>8</v>
      </c>
      <c r="F16925" s="62">
        <v>220.37</v>
      </c>
    </row>
    <row r="16926" spans="1:6" x14ac:dyDescent="0.35">
      <c r="A16926" s="1">
        <v>125</v>
      </c>
      <c r="B16926" s="1" t="s">
        <v>147</v>
      </c>
      <c r="C16926" s="218">
        <v>44940</v>
      </c>
      <c r="D16926" s="218">
        <v>44939</v>
      </c>
      <c r="E16926" s="1">
        <v>8</v>
      </c>
      <c r="F16926" s="62">
        <v>246.81</v>
      </c>
    </row>
    <row r="16927" spans="1:6" x14ac:dyDescent="0.35">
      <c r="A16927" s="1">
        <v>125</v>
      </c>
      <c r="B16927" s="1" t="s">
        <v>147</v>
      </c>
      <c r="C16927" s="218">
        <v>44940</v>
      </c>
      <c r="D16927" s="218">
        <v>44940</v>
      </c>
      <c r="E16927" s="1">
        <v>1</v>
      </c>
      <c r="F16927" s="62">
        <v>54.3</v>
      </c>
    </row>
    <row r="16928" spans="1:6" x14ac:dyDescent="0.35">
      <c r="A16928" s="1">
        <v>125</v>
      </c>
      <c r="B16928" s="1" t="s">
        <v>147</v>
      </c>
      <c r="C16928" s="218">
        <v>44941</v>
      </c>
      <c r="D16928" s="218">
        <v>44938</v>
      </c>
      <c r="E16928" s="1">
        <v>4</v>
      </c>
      <c r="F16928" s="62">
        <v>93.7</v>
      </c>
    </row>
    <row r="16929" spans="1:6" x14ac:dyDescent="0.35">
      <c r="A16929" s="1">
        <v>125</v>
      </c>
      <c r="B16929" s="1" t="s">
        <v>147</v>
      </c>
      <c r="C16929" s="218">
        <v>44941</v>
      </c>
      <c r="D16929" s="218">
        <v>44939</v>
      </c>
      <c r="E16929" s="1">
        <v>2</v>
      </c>
      <c r="F16929" s="62">
        <v>75.930000000000007</v>
      </c>
    </row>
    <row r="16930" spans="1:6" x14ac:dyDescent="0.35">
      <c r="A16930" s="1">
        <v>125</v>
      </c>
      <c r="B16930" s="1" t="s">
        <v>147</v>
      </c>
      <c r="C16930" s="218">
        <v>44941</v>
      </c>
      <c r="D16930" s="218">
        <v>44940</v>
      </c>
      <c r="E16930" s="1">
        <v>4</v>
      </c>
      <c r="F16930" s="62">
        <v>125.14</v>
      </c>
    </row>
    <row r="16931" spans="1:6" x14ac:dyDescent="0.35">
      <c r="A16931" s="1">
        <v>125</v>
      </c>
      <c r="B16931" s="1" t="s">
        <v>147</v>
      </c>
      <c r="C16931" s="218">
        <v>44941</v>
      </c>
      <c r="D16931" s="218">
        <v>44941</v>
      </c>
      <c r="E16931" s="1">
        <v>1</v>
      </c>
      <c r="F16931" s="62">
        <v>54.4</v>
      </c>
    </row>
    <row r="16932" spans="1:6" x14ac:dyDescent="0.35">
      <c r="A16932" s="1">
        <v>125</v>
      </c>
      <c r="B16932" s="1" t="s">
        <v>147</v>
      </c>
      <c r="C16932" s="218">
        <v>44943</v>
      </c>
      <c r="D16932" s="218">
        <v>44938</v>
      </c>
      <c r="E16932" s="1">
        <v>1</v>
      </c>
      <c r="F16932" s="62">
        <v>21.19</v>
      </c>
    </row>
    <row r="16933" spans="1:6" x14ac:dyDescent="0.35">
      <c r="A16933" s="1">
        <v>125</v>
      </c>
      <c r="B16933" s="1" t="s">
        <v>147</v>
      </c>
      <c r="C16933" s="218">
        <v>44943</v>
      </c>
      <c r="D16933" s="218">
        <v>44939</v>
      </c>
      <c r="E16933" s="1">
        <v>8</v>
      </c>
      <c r="F16933" s="62">
        <v>277.89</v>
      </c>
    </row>
    <row r="16934" spans="1:6" x14ac:dyDescent="0.35">
      <c r="A16934" s="1">
        <v>125</v>
      </c>
      <c r="B16934" s="1" t="s">
        <v>147</v>
      </c>
      <c r="C16934" s="218">
        <v>44943</v>
      </c>
      <c r="D16934" s="218">
        <v>44940</v>
      </c>
      <c r="E16934" s="1">
        <v>7</v>
      </c>
      <c r="F16934" s="62">
        <v>223.38</v>
      </c>
    </row>
    <row r="16935" spans="1:6" x14ac:dyDescent="0.35">
      <c r="A16935" s="1">
        <v>125</v>
      </c>
      <c r="B16935" s="1" t="s">
        <v>147</v>
      </c>
      <c r="C16935" s="218">
        <v>44943</v>
      </c>
      <c r="D16935" s="218">
        <v>44941</v>
      </c>
      <c r="E16935" s="1">
        <v>4</v>
      </c>
      <c r="F16935" s="62">
        <v>125.68</v>
      </c>
    </row>
    <row r="16936" spans="1:6" x14ac:dyDescent="0.35">
      <c r="A16936" s="1">
        <v>125</v>
      </c>
      <c r="B16936" s="1" t="s">
        <v>147</v>
      </c>
      <c r="C16936" s="218">
        <v>44943</v>
      </c>
      <c r="D16936" s="218">
        <v>44942</v>
      </c>
      <c r="E16936" s="1">
        <v>7</v>
      </c>
      <c r="F16936" s="62">
        <v>275.31</v>
      </c>
    </row>
    <row r="16937" spans="1:6" x14ac:dyDescent="0.35">
      <c r="A16937" s="1">
        <v>125</v>
      </c>
      <c r="B16937" s="1" t="s">
        <v>147</v>
      </c>
      <c r="C16937" s="218">
        <v>44943</v>
      </c>
      <c r="D16937" s="218">
        <v>44943</v>
      </c>
      <c r="E16937" s="1">
        <v>3</v>
      </c>
      <c r="F16937" s="62">
        <v>101.92</v>
      </c>
    </row>
    <row r="16938" spans="1:6" x14ac:dyDescent="0.35">
      <c r="A16938" s="1">
        <v>125</v>
      </c>
      <c r="B16938" s="1" t="s">
        <v>147</v>
      </c>
      <c r="C16938" s="218">
        <v>44944</v>
      </c>
      <c r="D16938" s="218">
        <v>44941</v>
      </c>
      <c r="E16938" s="1">
        <v>7</v>
      </c>
      <c r="F16938" s="62">
        <v>208.59</v>
      </c>
    </row>
    <row r="16939" spans="1:6" x14ac:dyDescent="0.35">
      <c r="A16939" s="1">
        <v>125</v>
      </c>
      <c r="B16939" s="1" t="s">
        <v>147</v>
      </c>
      <c r="C16939" s="218">
        <v>44944</v>
      </c>
      <c r="D16939" s="218">
        <v>44942</v>
      </c>
      <c r="E16939" s="1">
        <v>2</v>
      </c>
      <c r="F16939" s="62">
        <v>108.9</v>
      </c>
    </row>
    <row r="16940" spans="1:6" x14ac:dyDescent="0.35">
      <c r="A16940" s="1">
        <v>125</v>
      </c>
      <c r="B16940" s="1" t="s">
        <v>147</v>
      </c>
      <c r="C16940" s="218">
        <v>44944</v>
      </c>
      <c r="D16940" s="218">
        <v>44943</v>
      </c>
      <c r="E16940" s="1">
        <v>3</v>
      </c>
      <c r="F16940" s="62">
        <v>132.66</v>
      </c>
    </row>
    <row r="16941" spans="1:6" x14ac:dyDescent="0.35">
      <c r="A16941" s="1">
        <v>125</v>
      </c>
      <c r="B16941" s="1" t="s">
        <v>147</v>
      </c>
      <c r="C16941" s="218">
        <v>44944</v>
      </c>
      <c r="D16941" s="218">
        <v>44944</v>
      </c>
      <c r="E16941" s="1">
        <v>1</v>
      </c>
      <c r="F16941" s="62">
        <v>52.27</v>
      </c>
    </row>
    <row r="16942" spans="1:6" x14ac:dyDescent="0.35">
      <c r="A16942" s="1">
        <v>125</v>
      </c>
      <c r="B16942" s="1" t="s">
        <v>147</v>
      </c>
      <c r="C16942" s="218">
        <v>44945</v>
      </c>
      <c r="D16942" s="218">
        <v>44940</v>
      </c>
      <c r="E16942" s="1">
        <v>1</v>
      </c>
      <c r="F16942" s="62">
        <v>23.66</v>
      </c>
    </row>
    <row r="16943" spans="1:6" x14ac:dyDescent="0.35">
      <c r="A16943" s="1">
        <v>125</v>
      </c>
      <c r="B16943" s="1" t="s">
        <v>147</v>
      </c>
      <c r="C16943" s="218">
        <v>44945</v>
      </c>
      <c r="D16943" s="218">
        <v>44941</v>
      </c>
      <c r="E16943" s="1">
        <v>5</v>
      </c>
      <c r="F16943" s="62">
        <v>148.6</v>
      </c>
    </row>
    <row r="16944" spans="1:6" x14ac:dyDescent="0.35">
      <c r="A16944" s="1">
        <v>125</v>
      </c>
      <c r="B16944" s="1" t="s">
        <v>147</v>
      </c>
      <c r="C16944" s="218">
        <v>44945</v>
      </c>
      <c r="D16944" s="218">
        <v>44942</v>
      </c>
      <c r="E16944" s="1">
        <v>7</v>
      </c>
      <c r="F16944" s="62">
        <v>193.05</v>
      </c>
    </row>
    <row r="16945" spans="1:6" x14ac:dyDescent="0.35">
      <c r="A16945" s="1">
        <v>125</v>
      </c>
      <c r="B16945" s="1" t="s">
        <v>147</v>
      </c>
      <c r="C16945" s="218">
        <v>44945</v>
      </c>
      <c r="D16945" s="218">
        <v>44943</v>
      </c>
      <c r="E16945" s="1">
        <v>6</v>
      </c>
      <c r="F16945" s="62">
        <v>289.17</v>
      </c>
    </row>
    <row r="16946" spans="1:6" x14ac:dyDescent="0.35">
      <c r="A16946" s="1">
        <v>125</v>
      </c>
      <c r="B16946" s="1" t="s">
        <v>147</v>
      </c>
      <c r="C16946" s="218">
        <v>44945</v>
      </c>
      <c r="D16946" s="218">
        <v>44944</v>
      </c>
      <c r="E16946" s="1">
        <v>4</v>
      </c>
      <c r="F16946" s="62">
        <v>156.32</v>
      </c>
    </row>
    <row r="16947" spans="1:6" x14ac:dyDescent="0.35">
      <c r="A16947" s="1">
        <v>125</v>
      </c>
      <c r="B16947" s="1" t="s">
        <v>147</v>
      </c>
      <c r="C16947" s="218">
        <v>44945</v>
      </c>
      <c r="D16947" s="218">
        <v>44945</v>
      </c>
      <c r="E16947" s="1">
        <v>1</v>
      </c>
      <c r="F16947" s="62">
        <v>39.6</v>
      </c>
    </row>
    <row r="16948" spans="1:6" x14ac:dyDescent="0.35">
      <c r="A16948" s="1">
        <v>125</v>
      </c>
      <c r="B16948" s="1" t="s">
        <v>147</v>
      </c>
      <c r="C16948" s="218">
        <v>44946</v>
      </c>
      <c r="D16948" s="218">
        <v>44943</v>
      </c>
      <c r="E16948" s="1">
        <v>3</v>
      </c>
      <c r="F16948" s="62">
        <v>71.08</v>
      </c>
    </row>
    <row r="16949" spans="1:6" x14ac:dyDescent="0.35">
      <c r="A16949" s="1">
        <v>125</v>
      </c>
      <c r="B16949" s="1" t="s">
        <v>147</v>
      </c>
      <c r="C16949" s="218">
        <v>44946</v>
      </c>
      <c r="D16949" s="218">
        <v>44944</v>
      </c>
      <c r="E16949" s="1">
        <v>3</v>
      </c>
      <c r="F16949" s="62">
        <v>132.66</v>
      </c>
    </row>
    <row r="16950" spans="1:6" x14ac:dyDescent="0.35">
      <c r="A16950" s="1">
        <v>125</v>
      </c>
      <c r="B16950" s="1" t="s">
        <v>147</v>
      </c>
      <c r="C16950" s="218">
        <v>44946</v>
      </c>
      <c r="D16950" s="218">
        <v>44945</v>
      </c>
      <c r="E16950" s="1">
        <v>5</v>
      </c>
      <c r="F16950" s="62">
        <v>147.21</v>
      </c>
    </row>
    <row r="16951" spans="1:6" x14ac:dyDescent="0.35">
      <c r="A16951" s="1">
        <v>125</v>
      </c>
      <c r="B16951" s="1" t="s">
        <v>147</v>
      </c>
      <c r="C16951" s="218">
        <v>44946</v>
      </c>
      <c r="D16951" s="218">
        <v>44946</v>
      </c>
      <c r="E16951" s="1">
        <v>1</v>
      </c>
      <c r="F16951" s="62">
        <v>49.6</v>
      </c>
    </row>
    <row r="16952" spans="1:6" x14ac:dyDescent="0.35">
      <c r="A16952" s="1">
        <v>125</v>
      </c>
      <c r="B16952" s="1" t="s">
        <v>147</v>
      </c>
      <c r="C16952" s="218">
        <v>44947</v>
      </c>
      <c r="D16952" s="218">
        <v>44944</v>
      </c>
      <c r="E16952" s="1">
        <v>3</v>
      </c>
      <c r="F16952" s="62">
        <v>132.36000000000001</v>
      </c>
    </row>
    <row r="16953" spans="1:6" x14ac:dyDescent="0.35">
      <c r="A16953" s="1">
        <v>125</v>
      </c>
      <c r="B16953" s="1" t="s">
        <v>147</v>
      </c>
      <c r="C16953" s="218">
        <v>44947</v>
      </c>
      <c r="D16953" s="218">
        <v>44945</v>
      </c>
      <c r="E16953" s="1">
        <v>3</v>
      </c>
      <c r="F16953" s="62">
        <v>71.180000000000007</v>
      </c>
    </row>
    <row r="16954" spans="1:6" x14ac:dyDescent="0.35">
      <c r="A16954" s="1">
        <v>125</v>
      </c>
      <c r="B16954" s="1" t="s">
        <v>147</v>
      </c>
      <c r="C16954" s="218">
        <v>44947</v>
      </c>
      <c r="D16954" s="218">
        <v>44946</v>
      </c>
      <c r="E16954" s="1">
        <v>1</v>
      </c>
      <c r="F16954" s="62">
        <v>23.76</v>
      </c>
    </row>
    <row r="16955" spans="1:6" x14ac:dyDescent="0.35">
      <c r="A16955" s="1">
        <v>125</v>
      </c>
      <c r="B16955" s="1" t="s">
        <v>147</v>
      </c>
      <c r="C16955" s="218">
        <v>44948</v>
      </c>
      <c r="D16955" s="218">
        <v>44944</v>
      </c>
      <c r="E16955" s="1">
        <v>2</v>
      </c>
      <c r="F16955" s="62">
        <v>45.94</v>
      </c>
    </row>
    <row r="16956" spans="1:6" x14ac:dyDescent="0.35">
      <c r="A16956" s="1">
        <v>125</v>
      </c>
      <c r="B16956" s="1" t="s">
        <v>147</v>
      </c>
      <c r="C16956" s="218">
        <v>44948</v>
      </c>
      <c r="D16956" s="218">
        <v>44945</v>
      </c>
      <c r="E16956" s="1">
        <v>8</v>
      </c>
      <c r="F16956" s="62">
        <v>209.48</v>
      </c>
    </row>
    <row r="16957" spans="1:6" x14ac:dyDescent="0.35">
      <c r="A16957" s="1">
        <v>125</v>
      </c>
      <c r="B16957" s="1" t="s">
        <v>147</v>
      </c>
      <c r="C16957" s="218">
        <v>44948</v>
      </c>
      <c r="D16957" s="218">
        <v>44946</v>
      </c>
      <c r="E16957" s="1">
        <v>3</v>
      </c>
      <c r="F16957" s="62">
        <v>132.66</v>
      </c>
    </row>
    <row r="16958" spans="1:6" x14ac:dyDescent="0.35">
      <c r="A16958" s="1">
        <v>125</v>
      </c>
      <c r="B16958" s="1" t="s">
        <v>147</v>
      </c>
      <c r="C16958" s="218">
        <v>44948</v>
      </c>
      <c r="D16958" s="218">
        <v>44947</v>
      </c>
      <c r="E16958" s="1">
        <v>2</v>
      </c>
      <c r="F16958" s="62">
        <v>78.209999999999994</v>
      </c>
    </row>
    <row r="16959" spans="1:6" x14ac:dyDescent="0.35">
      <c r="A16959" s="1">
        <v>125</v>
      </c>
      <c r="B16959" s="1" t="s">
        <v>147</v>
      </c>
      <c r="C16959" s="218">
        <v>44948</v>
      </c>
      <c r="D16959" s="218">
        <v>44948</v>
      </c>
      <c r="E16959" s="1">
        <v>2</v>
      </c>
      <c r="F16959" s="62">
        <v>47.32</v>
      </c>
    </row>
    <row r="16960" spans="1:6" x14ac:dyDescent="0.35">
      <c r="A16960" s="1">
        <v>125</v>
      </c>
      <c r="B16960" s="1" t="s">
        <v>147</v>
      </c>
      <c r="C16960" s="218">
        <v>44949</v>
      </c>
      <c r="D16960" s="218">
        <v>44944</v>
      </c>
      <c r="E16960" s="1">
        <v>3</v>
      </c>
      <c r="F16960" s="62">
        <v>96.92</v>
      </c>
    </row>
    <row r="16961" spans="1:6" x14ac:dyDescent="0.35">
      <c r="A16961" s="1">
        <v>125</v>
      </c>
      <c r="B16961" s="1" t="s">
        <v>147</v>
      </c>
      <c r="C16961" s="218">
        <v>44949</v>
      </c>
      <c r="D16961" s="218">
        <v>44945</v>
      </c>
      <c r="E16961" s="1">
        <v>1</v>
      </c>
      <c r="F16961" s="62">
        <v>23.76</v>
      </c>
    </row>
    <row r="16962" spans="1:6" x14ac:dyDescent="0.35">
      <c r="A16962" s="1">
        <v>125</v>
      </c>
      <c r="B16962" s="1" t="s">
        <v>147</v>
      </c>
      <c r="C16962" s="218">
        <v>44949</v>
      </c>
      <c r="D16962" s="218">
        <v>44946</v>
      </c>
      <c r="E16962" s="1">
        <v>4</v>
      </c>
      <c r="F16962" s="62">
        <v>141.47</v>
      </c>
    </row>
    <row r="16963" spans="1:6" x14ac:dyDescent="0.35">
      <c r="A16963" s="1">
        <v>125</v>
      </c>
      <c r="B16963" s="1" t="s">
        <v>147</v>
      </c>
      <c r="C16963" s="218">
        <v>44949</v>
      </c>
      <c r="D16963" s="218">
        <v>44947</v>
      </c>
      <c r="E16963" s="1">
        <v>4</v>
      </c>
      <c r="F16963" s="62">
        <v>183.54</v>
      </c>
    </row>
    <row r="16964" spans="1:6" x14ac:dyDescent="0.35">
      <c r="A16964" s="1">
        <v>125</v>
      </c>
      <c r="B16964" s="1" t="s">
        <v>147</v>
      </c>
      <c r="C16964" s="218">
        <v>44949</v>
      </c>
      <c r="D16964" s="218">
        <v>44948</v>
      </c>
      <c r="E16964" s="1">
        <v>1</v>
      </c>
      <c r="F16964" s="62">
        <v>52.27</v>
      </c>
    </row>
    <row r="16965" spans="1:6" x14ac:dyDescent="0.35">
      <c r="A16965" s="1">
        <v>125</v>
      </c>
      <c r="B16965" s="1" t="s">
        <v>147</v>
      </c>
      <c r="C16965" s="218">
        <v>44950</v>
      </c>
      <c r="D16965" s="218">
        <v>44945</v>
      </c>
      <c r="E16965" s="1">
        <v>1</v>
      </c>
      <c r="F16965" s="62">
        <v>54.45</v>
      </c>
    </row>
    <row r="16966" spans="1:6" x14ac:dyDescent="0.35">
      <c r="A16966" s="1">
        <v>125</v>
      </c>
      <c r="B16966" s="1" t="s">
        <v>147</v>
      </c>
      <c r="C16966" s="218">
        <v>44950</v>
      </c>
      <c r="D16966" s="218">
        <v>44946</v>
      </c>
      <c r="E16966" s="1">
        <v>1</v>
      </c>
      <c r="F16966" s="62">
        <v>52.57</v>
      </c>
    </row>
    <row r="16967" spans="1:6" x14ac:dyDescent="0.35">
      <c r="A16967" s="1">
        <v>125</v>
      </c>
      <c r="B16967" s="1" t="s">
        <v>147</v>
      </c>
      <c r="C16967" s="218">
        <v>44950</v>
      </c>
      <c r="D16967" s="218">
        <v>44947</v>
      </c>
      <c r="E16967" s="1">
        <v>9</v>
      </c>
      <c r="F16967" s="62">
        <v>268.88</v>
      </c>
    </row>
    <row r="16968" spans="1:6" x14ac:dyDescent="0.35">
      <c r="A16968" s="1">
        <v>125</v>
      </c>
      <c r="B16968" s="1" t="s">
        <v>147</v>
      </c>
      <c r="C16968" s="218">
        <v>44950</v>
      </c>
      <c r="D16968" s="218">
        <v>44948</v>
      </c>
      <c r="E16968" s="1">
        <v>6</v>
      </c>
      <c r="F16968" s="62">
        <v>234.23</v>
      </c>
    </row>
    <row r="16969" spans="1:6" x14ac:dyDescent="0.35">
      <c r="A16969" s="1">
        <v>125</v>
      </c>
      <c r="B16969" s="1" t="s">
        <v>147</v>
      </c>
      <c r="C16969" s="218">
        <v>44950</v>
      </c>
      <c r="D16969" s="218">
        <v>44949</v>
      </c>
      <c r="E16969" s="1">
        <v>6</v>
      </c>
      <c r="F16969" s="62">
        <v>231.85</v>
      </c>
    </row>
    <row r="16970" spans="1:6" x14ac:dyDescent="0.35">
      <c r="A16970" s="1">
        <v>125</v>
      </c>
      <c r="B16970" s="1" t="s">
        <v>147</v>
      </c>
      <c r="C16970" s="218">
        <v>44950</v>
      </c>
      <c r="D16970" s="218">
        <v>44950</v>
      </c>
      <c r="E16970" s="1">
        <v>4</v>
      </c>
      <c r="F16970" s="62">
        <v>125.53</v>
      </c>
    </row>
    <row r="16971" spans="1:6" x14ac:dyDescent="0.35">
      <c r="A16971" s="1">
        <v>125</v>
      </c>
      <c r="B16971" s="1" t="s">
        <v>147</v>
      </c>
      <c r="C16971" s="218">
        <v>44951</v>
      </c>
      <c r="D16971" s="218">
        <v>44948</v>
      </c>
      <c r="E16971" s="1">
        <v>3</v>
      </c>
      <c r="F16971" s="62">
        <v>67.22</v>
      </c>
    </row>
    <row r="16972" spans="1:6" x14ac:dyDescent="0.35">
      <c r="A16972" s="1">
        <v>125</v>
      </c>
      <c r="B16972" s="1" t="s">
        <v>147</v>
      </c>
      <c r="C16972" s="218">
        <v>44951</v>
      </c>
      <c r="D16972" s="218">
        <v>44949</v>
      </c>
      <c r="E16972" s="1">
        <v>1</v>
      </c>
      <c r="F16972" s="62">
        <v>23.76</v>
      </c>
    </row>
    <row r="16973" spans="1:6" x14ac:dyDescent="0.35">
      <c r="A16973" s="1">
        <v>125</v>
      </c>
      <c r="B16973" s="1" t="s">
        <v>147</v>
      </c>
      <c r="C16973" s="218">
        <v>44951</v>
      </c>
      <c r="D16973" s="218">
        <v>44950</v>
      </c>
      <c r="E16973" s="1">
        <v>2</v>
      </c>
      <c r="F16973" s="62">
        <v>47.32</v>
      </c>
    </row>
    <row r="16974" spans="1:6" x14ac:dyDescent="0.35">
      <c r="A16974" s="1">
        <v>125</v>
      </c>
      <c r="B16974" s="1" t="s">
        <v>147</v>
      </c>
      <c r="C16974" s="218">
        <v>44951</v>
      </c>
      <c r="D16974" s="218">
        <v>44951</v>
      </c>
      <c r="E16974" s="1">
        <v>2</v>
      </c>
      <c r="F16974" s="62">
        <v>78.11</v>
      </c>
    </row>
    <row r="16975" spans="1:6" x14ac:dyDescent="0.35">
      <c r="A16975" s="1">
        <v>125</v>
      </c>
      <c r="B16975" s="1" t="s">
        <v>147</v>
      </c>
      <c r="C16975" s="218">
        <v>44952</v>
      </c>
      <c r="D16975" s="218">
        <v>44949</v>
      </c>
      <c r="E16975" s="1">
        <v>1</v>
      </c>
      <c r="F16975" s="62">
        <v>54.45</v>
      </c>
    </row>
    <row r="16976" spans="1:6" x14ac:dyDescent="0.35">
      <c r="A16976" s="1">
        <v>125</v>
      </c>
      <c r="B16976" s="1" t="s">
        <v>147</v>
      </c>
      <c r="C16976" s="218">
        <v>44952</v>
      </c>
      <c r="D16976" s="218">
        <v>44950</v>
      </c>
      <c r="E16976" s="1">
        <v>3</v>
      </c>
      <c r="F16976" s="62">
        <v>93.75</v>
      </c>
    </row>
    <row r="16977" spans="1:6" x14ac:dyDescent="0.35">
      <c r="A16977" s="1">
        <v>125</v>
      </c>
      <c r="B16977" s="1" t="s">
        <v>147</v>
      </c>
      <c r="C16977" s="218">
        <v>44952</v>
      </c>
      <c r="D16977" s="218">
        <v>44951</v>
      </c>
      <c r="E16977" s="1">
        <v>2</v>
      </c>
      <c r="F16977" s="62">
        <v>103.95</v>
      </c>
    </row>
    <row r="16978" spans="1:6" x14ac:dyDescent="0.35">
      <c r="A16978" s="1">
        <v>125</v>
      </c>
      <c r="B16978" s="1" t="s">
        <v>147</v>
      </c>
      <c r="C16978" s="218">
        <v>44952</v>
      </c>
      <c r="D16978" s="218">
        <v>44952</v>
      </c>
      <c r="E16978" s="1">
        <v>4</v>
      </c>
      <c r="F16978" s="62">
        <v>186.96</v>
      </c>
    </row>
    <row r="16979" spans="1:6" x14ac:dyDescent="0.35">
      <c r="A16979" s="1">
        <v>126</v>
      </c>
      <c r="B16979" s="1" t="s">
        <v>148</v>
      </c>
      <c r="C16979" s="218">
        <v>44880</v>
      </c>
      <c r="D16979" s="218">
        <v>44878</v>
      </c>
      <c r="E16979" s="1">
        <v>1</v>
      </c>
      <c r="F16979" s="62">
        <v>23.56</v>
      </c>
    </row>
    <row r="16980" spans="1:6" x14ac:dyDescent="0.35">
      <c r="A16980" s="1">
        <v>126</v>
      </c>
      <c r="B16980" s="1" t="s">
        <v>148</v>
      </c>
      <c r="C16980" s="218">
        <v>44880</v>
      </c>
      <c r="D16980" s="218">
        <v>44879</v>
      </c>
      <c r="E16980" s="1">
        <v>1</v>
      </c>
      <c r="F16980" s="62">
        <v>23.76</v>
      </c>
    </row>
    <row r="16981" spans="1:6" x14ac:dyDescent="0.35">
      <c r="A16981" s="1">
        <v>126</v>
      </c>
      <c r="B16981" s="1" t="s">
        <v>148</v>
      </c>
      <c r="C16981" s="218">
        <v>44881</v>
      </c>
      <c r="D16981" s="218">
        <v>44878</v>
      </c>
      <c r="E16981" s="1">
        <v>4</v>
      </c>
      <c r="F16981" s="62">
        <v>94.39</v>
      </c>
    </row>
    <row r="16982" spans="1:6" x14ac:dyDescent="0.35">
      <c r="A16982" s="1">
        <v>126</v>
      </c>
      <c r="B16982" s="1" t="s">
        <v>148</v>
      </c>
      <c r="C16982" s="218">
        <v>44881</v>
      </c>
      <c r="D16982" s="218">
        <v>44879</v>
      </c>
      <c r="E16982" s="1">
        <v>1</v>
      </c>
      <c r="F16982" s="62">
        <v>23.66</v>
      </c>
    </row>
    <row r="16983" spans="1:6" x14ac:dyDescent="0.35">
      <c r="A16983" s="1">
        <v>126</v>
      </c>
      <c r="B16983" s="1" t="s">
        <v>148</v>
      </c>
      <c r="C16983" s="218">
        <v>44881</v>
      </c>
      <c r="D16983" s="218">
        <v>44880</v>
      </c>
      <c r="E16983" s="1">
        <v>2</v>
      </c>
      <c r="F16983" s="62">
        <v>47.27</v>
      </c>
    </row>
    <row r="16984" spans="1:6" x14ac:dyDescent="0.35">
      <c r="A16984" s="1">
        <v>126</v>
      </c>
      <c r="B16984" s="1" t="s">
        <v>148</v>
      </c>
      <c r="C16984" s="218">
        <v>44882</v>
      </c>
      <c r="D16984" s="218">
        <v>44878</v>
      </c>
      <c r="E16984" s="1">
        <v>4</v>
      </c>
      <c r="F16984" s="62">
        <v>89.45</v>
      </c>
    </row>
    <row r="16985" spans="1:6" x14ac:dyDescent="0.35">
      <c r="A16985" s="1">
        <v>126</v>
      </c>
      <c r="B16985" s="1" t="s">
        <v>148</v>
      </c>
      <c r="C16985" s="218">
        <v>44882</v>
      </c>
      <c r="D16985" s="218">
        <v>44879</v>
      </c>
      <c r="E16985" s="1">
        <v>3</v>
      </c>
      <c r="F16985" s="62">
        <v>70.88</v>
      </c>
    </row>
    <row r="16986" spans="1:6" x14ac:dyDescent="0.35">
      <c r="A16986" s="1">
        <v>126</v>
      </c>
      <c r="B16986" s="1" t="s">
        <v>148</v>
      </c>
      <c r="C16986" s="218">
        <v>44882</v>
      </c>
      <c r="D16986" s="218">
        <v>44880</v>
      </c>
      <c r="E16986" s="1">
        <v>4</v>
      </c>
      <c r="F16986" s="62">
        <v>94.69</v>
      </c>
    </row>
    <row r="16987" spans="1:6" x14ac:dyDescent="0.35">
      <c r="A16987" s="1">
        <v>126</v>
      </c>
      <c r="B16987" s="1" t="s">
        <v>148</v>
      </c>
      <c r="C16987" s="218">
        <v>44882</v>
      </c>
      <c r="D16987" s="218">
        <v>44881</v>
      </c>
      <c r="E16987" s="1">
        <v>3</v>
      </c>
      <c r="F16987" s="62">
        <v>67.66</v>
      </c>
    </row>
    <row r="16988" spans="1:6" x14ac:dyDescent="0.35">
      <c r="A16988" s="1">
        <v>126</v>
      </c>
      <c r="B16988" s="1" t="s">
        <v>148</v>
      </c>
      <c r="C16988" s="218">
        <v>44883</v>
      </c>
      <c r="D16988" s="218">
        <v>44879</v>
      </c>
      <c r="E16988" s="1">
        <v>3</v>
      </c>
      <c r="F16988" s="62">
        <v>71.08</v>
      </c>
    </row>
    <row r="16989" spans="1:6" x14ac:dyDescent="0.35">
      <c r="A16989" s="1">
        <v>126</v>
      </c>
      <c r="B16989" s="1" t="s">
        <v>148</v>
      </c>
      <c r="C16989" s="218">
        <v>44883</v>
      </c>
      <c r="D16989" s="218">
        <v>44880</v>
      </c>
      <c r="E16989" s="1">
        <v>7</v>
      </c>
      <c r="F16989" s="62">
        <v>187.3</v>
      </c>
    </row>
    <row r="16990" spans="1:6" x14ac:dyDescent="0.35">
      <c r="A16990" s="1">
        <v>126</v>
      </c>
      <c r="B16990" s="1" t="s">
        <v>148</v>
      </c>
      <c r="C16990" s="218">
        <v>44883</v>
      </c>
      <c r="D16990" s="218">
        <v>44881</v>
      </c>
      <c r="E16990" s="1">
        <v>2</v>
      </c>
      <c r="F16990" s="62">
        <v>43.46</v>
      </c>
    </row>
    <row r="16991" spans="1:6" x14ac:dyDescent="0.35">
      <c r="A16991" s="1">
        <v>126</v>
      </c>
      <c r="B16991" s="1" t="s">
        <v>148</v>
      </c>
      <c r="C16991" s="218">
        <v>44883</v>
      </c>
      <c r="D16991" s="218">
        <v>44882</v>
      </c>
      <c r="E16991" s="1">
        <v>2</v>
      </c>
      <c r="F16991" s="62">
        <v>47.37</v>
      </c>
    </row>
    <row r="16992" spans="1:6" x14ac:dyDescent="0.35">
      <c r="A16992" s="1">
        <v>126</v>
      </c>
      <c r="B16992" s="1" t="s">
        <v>148</v>
      </c>
      <c r="C16992" s="218">
        <v>44884</v>
      </c>
      <c r="D16992" s="218">
        <v>44879</v>
      </c>
      <c r="E16992" s="1">
        <v>1</v>
      </c>
      <c r="F16992" s="62">
        <v>23.56</v>
      </c>
    </row>
    <row r="16993" spans="1:6" x14ac:dyDescent="0.35">
      <c r="A16993" s="1">
        <v>126</v>
      </c>
      <c r="B16993" s="1" t="s">
        <v>148</v>
      </c>
      <c r="C16993" s="218">
        <v>44884</v>
      </c>
      <c r="D16993" s="218">
        <v>44880</v>
      </c>
      <c r="E16993" s="1">
        <v>4</v>
      </c>
      <c r="F16993" s="62">
        <v>94.84</v>
      </c>
    </row>
    <row r="16994" spans="1:6" x14ac:dyDescent="0.35">
      <c r="A16994" s="1">
        <v>126</v>
      </c>
      <c r="B16994" s="1" t="s">
        <v>148</v>
      </c>
      <c r="C16994" s="218">
        <v>44884</v>
      </c>
      <c r="D16994" s="218">
        <v>44881</v>
      </c>
      <c r="E16994" s="1">
        <v>6</v>
      </c>
      <c r="F16994" s="62">
        <v>172.5</v>
      </c>
    </row>
    <row r="16995" spans="1:6" x14ac:dyDescent="0.35">
      <c r="A16995" s="1">
        <v>126</v>
      </c>
      <c r="B16995" s="1" t="s">
        <v>148</v>
      </c>
      <c r="C16995" s="218">
        <v>44884</v>
      </c>
      <c r="D16995" s="218">
        <v>44882</v>
      </c>
      <c r="E16995" s="1">
        <v>4</v>
      </c>
      <c r="F16995" s="62">
        <v>94.34</v>
      </c>
    </row>
    <row r="16996" spans="1:6" x14ac:dyDescent="0.35">
      <c r="A16996" s="1">
        <v>126</v>
      </c>
      <c r="B16996" s="1" t="s">
        <v>148</v>
      </c>
      <c r="C16996" s="218">
        <v>44884</v>
      </c>
      <c r="D16996" s="218">
        <v>44883</v>
      </c>
      <c r="E16996" s="1">
        <v>1</v>
      </c>
      <c r="F16996" s="62">
        <v>21.78</v>
      </c>
    </row>
    <row r="16997" spans="1:6" x14ac:dyDescent="0.35">
      <c r="A16997" s="1">
        <v>126</v>
      </c>
      <c r="B16997" s="1" t="s">
        <v>148</v>
      </c>
      <c r="C16997" s="218">
        <v>44885</v>
      </c>
      <c r="D16997" s="218">
        <v>44879</v>
      </c>
      <c r="E16997" s="1">
        <v>1</v>
      </c>
      <c r="F16997" s="62">
        <v>23.66</v>
      </c>
    </row>
    <row r="16998" spans="1:6" x14ac:dyDescent="0.35">
      <c r="A16998" s="1">
        <v>126</v>
      </c>
      <c r="B16998" s="1" t="s">
        <v>148</v>
      </c>
      <c r="C16998" s="218">
        <v>44885</v>
      </c>
      <c r="D16998" s="218">
        <v>44880</v>
      </c>
      <c r="E16998" s="1">
        <v>1</v>
      </c>
      <c r="F16998" s="62">
        <v>23.56</v>
      </c>
    </row>
    <row r="16999" spans="1:6" x14ac:dyDescent="0.35">
      <c r="A16999" s="1">
        <v>126</v>
      </c>
      <c r="B16999" s="1" t="s">
        <v>148</v>
      </c>
      <c r="C16999" s="218">
        <v>44885</v>
      </c>
      <c r="D16999" s="218">
        <v>44881</v>
      </c>
      <c r="E16999" s="1">
        <v>4</v>
      </c>
      <c r="F16999" s="62">
        <v>94.54</v>
      </c>
    </row>
    <row r="17000" spans="1:6" x14ac:dyDescent="0.35">
      <c r="A17000" s="1">
        <v>126</v>
      </c>
      <c r="B17000" s="1" t="s">
        <v>148</v>
      </c>
      <c r="C17000" s="218">
        <v>44885</v>
      </c>
      <c r="D17000" s="218">
        <v>44882</v>
      </c>
      <c r="E17000" s="1">
        <v>5</v>
      </c>
      <c r="F17000" s="62">
        <v>172.65</v>
      </c>
    </row>
    <row r="17001" spans="1:6" x14ac:dyDescent="0.35">
      <c r="A17001" s="1">
        <v>126</v>
      </c>
      <c r="B17001" s="1" t="s">
        <v>148</v>
      </c>
      <c r="C17001" s="218">
        <v>44885</v>
      </c>
      <c r="D17001" s="218">
        <v>44883</v>
      </c>
      <c r="E17001" s="1">
        <v>2</v>
      </c>
      <c r="F17001" s="62">
        <v>42.87</v>
      </c>
    </row>
    <row r="17002" spans="1:6" x14ac:dyDescent="0.35">
      <c r="A17002" s="1">
        <v>126</v>
      </c>
      <c r="B17002" s="1" t="s">
        <v>148</v>
      </c>
      <c r="C17002" s="218">
        <v>44886</v>
      </c>
      <c r="D17002" s="218">
        <v>44880</v>
      </c>
      <c r="E17002" s="1">
        <v>2</v>
      </c>
      <c r="F17002" s="62">
        <v>46.43</v>
      </c>
    </row>
    <row r="17003" spans="1:6" x14ac:dyDescent="0.35">
      <c r="A17003" s="1">
        <v>126</v>
      </c>
      <c r="B17003" s="1" t="s">
        <v>148</v>
      </c>
      <c r="C17003" s="218">
        <v>44886</v>
      </c>
      <c r="D17003" s="218">
        <v>44881</v>
      </c>
      <c r="E17003" s="1">
        <v>3</v>
      </c>
      <c r="F17003" s="62">
        <v>70.83</v>
      </c>
    </row>
    <row r="17004" spans="1:6" x14ac:dyDescent="0.35">
      <c r="A17004" s="1">
        <v>126</v>
      </c>
      <c r="B17004" s="1" t="s">
        <v>148</v>
      </c>
      <c r="C17004" s="218">
        <v>44886</v>
      </c>
      <c r="D17004" s="218">
        <v>44882</v>
      </c>
      <c r="E17004" s="1">
        <v>3</v>
      </c>
      <c r="F17004" s="62">
        <v>69.790000000000006</v>
      </c>
    </row>
    <row r="17005" spans="1:6" x14ac:dyDescent="0.35">
      <c r="A17005" s="1">
        <v>126</v>
      </c>
      <c r="B17005" s="1" t="s">
        <v>148</v>
      </c>
      <c r="C17005" s="218">
        <v>44886</v>
      </c>
      <c r="D17005" s="218">
        <v>44883</v>
      </c>
      <c r="E17005" s="1">
        <v>3</v>
      </c>
      <c r="F17005" s="62">
        <v>65.239999999999995</v>
      </c>
    </row>
    <row r="17006" spans="1:6" x14ac:dyDescent="0.35">
      <c r="A17006" s="1">
        <v>126</v>
      </c>
      <c r="B17006" s="1" t="s">
        <v>148</v>
      </c>
      <c r="C17006" s="218">
        <v>44886</v>
      </c>
      <c r="D17006" s="218">
        <v>44884</v>
      </c>
      <c r="E17006" s="1">
        <v>1</v>
      </c>
      <c r="F17006" s="62">
        <v>23.66</v>
      </c>
    </row>
    <row r="17007" spans="1:6" x14ac:dyDescent="0.35">
      <c r="A17007" s="1">
        <v>126</v>
      </c>
      <c r="B17007" s="1" t="s">
        <v>148</v>
      </c>
      <c r="C17007" s="218">
        <v>44886</v>
      </c>
      <c r="D17007" s="218">
        <v>44885</v>
      </c>
      <c r="E17007" s="1">
        <v>1</v>
      </c>
      <c r="F17007" s="62">
        <v>23.66</v>
      </c>
    </row>
    <row r="17008" spans="1:6" x14ac:dyDescent="0.35">
      <c r="A17008" s="1">
        <v>126</v>
      </c>
      <c r="B17008" s="1" t="s">
        <v>148</v>
      </c>
      <c r="C17008" s="218">
        <v>44886</v>
      </c>
      <c r="D17008" s="218">
        <v>44886</v>
      </c>
      <c r="E17008" s="1">
        <v>4</v>
      </c>
      <c r="F17008" s="62">
        <v>94.94</v>
      </c>
    </row>
    <row r="17009" spans="1:6" x14ac:dyDescent="0.35">
      <c r="A17009" s="1">
        <v>126</v>
      </c>
      <c r="B17009" s="1" t="s">
        <v>148</v>
      </c>
      <c r="C17009" s="218">
        <v>44887</v>
      </c>
      <c r="D17009" s="218">
        <v>44881</v>
      </c>
      <c r="E17009" s="1">
        <v>2</v>
      </c>
      <c r="F17009" s="62">
        <v>47.32</v>
      </c>
    </row>
    <row r="17010" spans="1:6" x14ac:dyDescent="0.35">
      <c r="A17010" s="1">
        <v>126</v>
      </c>
      <c r="B17010" s="1" t="s">
        <v>148</v>
      </c>
      <c r="C17010" s="218">
        <v>44887</v>
      </c>
      <c r="D17010" s="218">
        <v>44882</v>
      </c>
      <c r="E17010" s="1">
        <v>4</v>
      </c>
      <c r="F17010" s="62">
        <v>124.93</v>
      </c>
    </row>
    <row r="17011" spans="1:6" x14ac:dyDescent="0.35">
      <c r="A17011" s="1">
        <v>126</v>
      </c>
      <c r="B17011" s="1" t="s">
        <v>148</v>
      </c>
      <c r="C17011" s="218">
        <v>44887</v>
      </c>
      <c r="D17011" s="218">
        <v>44883</v>
      </c>
      <c r="E17011" s="1">
        <v>1</v>
      </c>
      <c r="F17011" s="62">
        <v>46.13</v>
      </c>
    </row>
    <row r="17012" spans="1:6" x14ac:dyDescent="0.35">
      <c r="A17012" s="1">
        <v>126</v>
      </c>
      <c r="B17012" s="1" t="s">
        <v>148</v>
      </c>
      <c r="C17012" s="218">
        <v>44887</v>
      </c>
      <c r="D17012" s="218">
        <v>44884</v>
      </c>
      <c r="E17012" s="1">
        <v>2</v>
      </c>
      <c r="F17012" s="62">
        <v>77.959999999999994</v>
      </c>
    </row>
    <row r="17013" spans="1:6" x14ac:dyDescent="0.35">
      <c r="A17013" s="1">
        <v>126</v>
      </c>
      <c r="B17013" s="1" t="s">
        <v>148</v>
      </c>
      <c r="C17013" s="218">
        <v>44887</v>
      </c>
      <c r="D17013" s="218">
        <v>44885</v>
      </c>
      <c r="E17013" s="1">
        <v>1</v>
      </c>
      <c r="F17013" s="62">
        <v>19.11</v>
      </c>
    </row>
    <row r="17014" spans="1:6" x14ac:dyDescent="0.35">
      <c r="A17014" s="1">
        <v>126</v>
      </c>
      <c r="B17014" s="1" t="s">
        <v>148</v>
      </c>
      <c r="C17014" s="218">
        <v>44887</v>
      </c>
      <c r="D17014" s="218">
        <v>44886</v>
      </c>
      <c r="E17014" s="1">
        <v>1</v>
      </c>
      <c r="F17014" s="62">
        <v>23.71</v>
      </c>
    </row>
    <row r="17015" spans="1:6" x14ac:dyDescent="0.35">
      <c r="A17015" s="1">
        <v>126</v>
      </c>
      <c r="B17015" s="1" t="s">
        <v>148</v>
      </c>
      <c r="C17015" s="218">
        <v>44887</v>
      </c>
      <c r="D17015" s="218">
        <v>44887</v>
      </c>
      <c r="E17015" s="1">
        <v>1</v>
      </c>
      <c r="F17015" s="62">
        <v>23.36</v>
      </c>
    </row>
    <row r="17016" spans="1:6" x14ac:dyDescent="0.35">
      <c r="A17016" s="1">
        <v>126</v>
      </c>
      <c r="B17016" s="1" t="s">
        <v>148</v>
      </c>
      <c r="C17016" s="218">
        <v>44888</v>
      </c>
      <c r="D17016" s="218">
        <v>44882</v>
      </c>
      <c r="E17016" s="1">
        <v>4</v>
      </c>
      <c r="F17016" s="62">
        <v>85.84</v>
      </c>
    </row>
    <row r="17017" spans="1:6" x14ac:dyDescent="0.35">
      <c r="A17017" s="1">
        <v>126</v>
      </c>
      <c r="B17017" s="1" t="s">
        <v>148</v>
      </c>
      <c r="C17017" s="218">
        <v>44888</v>
      </c>
      <c r="D17017" s="218">
        <v>44883</v>
      </c>
      <c r="E17017" s="1">
        <v>2</v>
      </c>
      <c r="F17017" s="62">
        <v>68.36</v>
      </c>
    </row>
    <row r="17018" spans="1:6" x14ac:dyDescent="0.35">
      <c r="A17018" s="1">
        <v>126</v>
      </c>
      <c r="B17018" s="1" t="s">
        <v>148</v>
      </c>
      <c r="C17018" s="218">
        <v>44888</v>
      </c>
      <c r="D17018" s="218">
        <v>44884</v>
      </c>
      <c r="E17018" s="1">
        <v>4</v>
      </c>
      <c r="F17018" s="62">
        <v>153.55000000000001</v>
      </c>
    </row>
    <row r="17019" spans="1:6" x14ac:dyDescent="0.35">
      <c r="A17019" s="1">
        <v>126</v>
      </c>
      <c r="B17019" s="1" t="s">
        <v>148</v>
      </c>
      <c r="C17019" s="218">
        <v>44888</v>
      </c>
      <c r="D17019" s="218">
        <v>44886</v>
      </c>
      <c r="E17019" s="1">
        <v>2</v>
      </c>
      <c r="F17019" s="62">
        <v>75.64</v>
      </c>
    </row>
    <row r="17020" spans="1:6" x14ac:dyDescent="0.35">
      <c r="A17020" s="1">
        <v>126</v>
      </c>
      <c r="B17020" s="1" t="s">
        <v>148</v>
      </c>
      <c r="C17020" s="218">
        <v>44888</v>
      </c>
      <c r="D17020" s="218">
        <v>44887</v>
      </c>
      <c r="E17020" s="1">
        <v>5</v>
      </c>
      <c r="F17020" s="62">
        <v>111.17</v>
      </c>
    </row>
    <row r="17021" spans="1:6" x14ac:dyDescent="0.35">
      <c r="A17021" s="1">
        <v>126</v>
      </c>
      <c r="B17021" s="1" t="s">
        <v>148</v>
      </c>
      <c r="C17021" s="218">
        <v>44888</v>
      </c>
      <c r="D17021" s="218">
        <v>44888</v>
      </c>
      <c r="E17021" s="1">
        <v>1</v>
      </c>
      <c r="F17021" s="62">
        <v>23.76</v>
      </c>
    </row>
    <row r="17022" spans="1:6" x14ac:dyDescent="0.35">
      <c r="A17022" s="1">
        <v>126</v>
      </c>
      <c r="B17022" s="1" t="s">
        <v>148</v>
      </c>
      <c r="C17022" s="218">
        <v>44889</v>
      </c>
      <c r="D17022" s="218">
        <v>44883</v>
      </c>
      <c r="E17022" s="1">
        <v>1</v>
      </c>
      <c r="F17022" s="62">
        <v>23.56</v>
      </c>
    </row>
    <row r="17023" spans="1:6" x14ac:dyDescent="0.35">
      <c r="A17023" s="1">
        <v>126</v>
      </c>
      <c r="B17023" s="1" t="s">
        <v>148</v>
      </c>
      <c r="C17023" s="218">
        <v>44889</v>
      </c>
      <c r="D17023" s="218">
        <v>44885</v>
      </c>
      <c r="E17023" s="1">
        <v>2</v>
      </c>
      <c r="F17023" s="62">
        <v>47.22</v>
      </c>
    </row>
    <row r="17024" spans="1:6" x14ac:dyDescent="0.35">
      <c r="A17024" s="1">
        <v>126</v>
      </c>
      <c r="B17024" s="1" t="s">
        <v>148</v>
      </c>
      <c r="C17024" s="218">
        <v>44889</v>
      </c>
      <c r="D17024" s="218">
        <v>44886</v>
      </c>
      <c r="E17024" s="1">
        <v>2</v>
      </c>
      <c r="F17024" s="62">
        <v>108.6</v>
      </c>
    </row>
    <row r="17025" spans="1:6" x14ac:dyDescent="0.35">
      <c r="A17025" s="1">
        <v>126</v>
      </c>
      <c r="B17025" s="1" t="s">
        <v>148</v>
      </c>
      <c r="C17025" s="218">
        <v>44889</v>
      </c>
      <c r="D17025" s="218">
        <v>44887</v>
      </c>
      <c r="E17025" s="1">
        <v>4</v>
      </c>
      <c r="F17025" s="62">
        <v>94.05</v>
      </c>
    </row>
    <row r="17026" spans="1:6" x14ac:dyDescent="0.35">
      <c r="A17026" s="1">
        <v>126</v>
      </c>
      <c r="B17026" s="1" t="s">
        <v>148</v>
      </c>
      <c r="C17026" s="218">
        <v>44889</v>
      </c>
      <c r="D17026" s="218">
        <v>44888</v>
      </c>
      <c r="E17026" s="1">
        <v>8</v>
      </c>
      <c r="F17026" s="62">
        <v>215.42</v>
      </c>
    </row>
    <row r="17027" spans="1:6" x14ac:dyDescent="0.35">
      <c r="A17027" s="1">
        <v>126</v>
      </c>
      <c r="B17027" s="1" t="s">
        <v>148</v>
      </c>
      <c r="C17027" s="218">
        <v>44889</v>
      </c>
      <c r="D17027" s="218">
        <v>44889</v>
      </c>
      <c r="E17027" s="1">
        <v>2</v>
      </c>
      <c r="F17027" s="62">
        <v>78.11</v>
      </c>
    </row>
    <row r="17028" spans="1:6" x14ac:dyDescent="0.35">
      <c r="A17028" s="1">
        <v>126</v>
      </c>
      <c r="B17028" s="1" t="s">
        <v>148</v>
      </c>
      <c r="C17028" s="218">
        <v>44890</v>
      </c>
      <c r="D17028" s="218">
        <v>44885</v>
      </c>
      <c r="E17028" s="1">
        <v>1</v>
      </c>
      <c r="F17028" s="62">
        <v>23.76</v>
      </c>
    </row>
    <row r="17029" spans="1:6" x14ac:dyDescent="0.35">
      <c r="A17029" s="1">
        <v>126</v>
      </c>
      <c r="B17029" s="1" t="s">
        <v>148</v>
      </c>
      <c r="C17029" s="218">
        <v>44890</v>
      </c>
      <c r="D17029" s="218">
        <v>44886</v>
      </c>
      <c r="E17029" s="1">
        <v>2</v>
      </c>
      <c r="F17029" s="62">
        <v>77.66</v>
      </c>
    </row>
    <row r="17030" spans="1:6" x14ac:dyDescent="0.35">
      <c r="A17030" s="1">
        <v>126</v>
      </c>
      <c r="B17030" s="1" t="s">
        <v>148</v>
      </c>
      <c r="C17030" s="218">
        <v>44890</v>
      </c>
      <c r="D17030" s="218">
        <v>44887</v>
      </c>
      <c r="E17030" s="1">
        <v>1</v>
      </c>
      <c r="F17030" s="62">
        <v>23.56</v>
      </c>
    </row>
    <row r="17031" spans="1:6" x14ac:dyDescent="0.35">
      <c r="A17031" s="1">
        <v>126</v>
      </c>
      <c r="B17031" s="1" t="s">
        <v>148</v>
      </c>
      <c r="C17031" s="218">
        <v>44890</v>
      </c>
      <c r="D17031" s="218">
        <v>44888</v>
      </c>
      <c r="E17031" s="1">
        <v>3</v>
      </c>
      <c r="F17031" s="62">
        <v>91.42</v>
      </c>
    </row>
    <row r="17032" spans="1:6" x14ac:dyDescent="0.35">
      <c r="A17032" s="1">
        <v>126</v>
      </c>
      <c r="B17032" s="1" t="s">
        <v>148</v>
      </c>
      <c r="C17032" s="218">
        <v>44890</v>
      </c>
      <c r="D17032" s="218">
        <v>44889</v>
      </c>
      <c r="E17032" s="1">
        <v>1</v>
      </c>
      <c r="F17032" s="62">
        <v>23.66</v>
      </c>
    </row>
    <row r="17033" spans="1:6" x14ac:dyDescent="0.35">
      <c r="A17033" s="1">
        <v>126</v>
      </c>
      <c r="B17033" s="1" t="s">
        <v>148</v>
      </c>
      <c r="C17033" s="218">
        <v>44890</v>
      </c>
      <c r="D17033" s="218">
        <v>44890</v>
      </c>
      <c r="E17033" s="1">
        <v>2</v>
      </c>
      <c r="F17033" s="62">
        <v>108.6</v>
      </c>
    </row>
    <row r="17034" spans="1:6" x14ac:dyDescent="0.35">
      <c r="A17034" s="1">
        <v>126</v>
      </c>
      <c r="B17034" s="1" t="s">
        <v>148</v>
      </c>
      <c r="C17034" s="218">
        <v>44891</v>
      </c>
      <c r="D17034" s="218">
        <v>44887</v>
      </c>
      <c r="E17034" s="1">
        <v>1</v>
      </c>
      <c r="F17034" s="62">
        <v>23.76</v>
      </c>
    </row>
    <row r="17035" spans="1:6" x14ac:dyDescent="0.35">
      <c r="A17035" s="1">
        <v>126</v>
      </c>
      <c r="B17035" s="1" t="s">
        <v>148</v>
      </c>
      <c r="C17035" s="218">
        <v>44891</v>
      </c>
      <c r="D17035" s="218">
        <v>44890</v>
      </c>
      <c r="E17035" s="1">
        <v>1</v>
      </c>
      <c r="F17035" s="62">
        <v>23.76</v>
      </c>
    </row>
    <row r="17036" spans="1:6" x14ac:dyDescent="0.35">
      <c r="A17036" s="1">
        <v>126</v>
      </c>
      <c r="B17036" s="1" t="s">
        <v>148</v>
      </c>
      <c r="C17036" s="218">
        <v>44891</v>
      </c>
      <c r="D17036" s="218">
        <v>44891</v>
      </c>
      <c r="E17036" s="1">
        <v>3</v>
      </c>
      <c r="F17036" s="62">
        <v>132.31</v>
      </c>
    </row>
    <row r="17037" spans="1:6" x14ac:dyDescent="0.35">
      <c r="A17037" s="1">
        <v>126</v>
      </c>
      <c r="B17037" s="1" t="s">
        <v>148</v>
      </c>
      <c r="C17037" s="218">
        <v>44892</v>
      </c>
      <c r="D17037" s="218">
        <v>44887</v>
      </c>
      <c r="E17037" s="1">
        <v>1</v>
      </c>
      <c r="F17037" s="62">
        <v>23.17</v>
      </c>
    </row>
    <row r="17038" spans="1:6" x14ac:dyDescent="0.35">
      <c r="A17038" s="1">
        <v>126</v>
      </c>
      <c r="B17038" s="1" t="s">
        <v>148</v>
      </c>
      <c r="C17038" s="218">
        <v>44892</v>
      </c>
      <c r="D17038" s="218">
        <v>44889</v>
      </c>
      <c r="E17038" s="1">
        <v>1</v>
      </c>
      <c r="F17038" s="62">
        <v>22.57</v>
      </c>
    </row>
    <row r="17039" spans="1:6" x14ac:dyDescent="0.35">
      <c r="A17039" s="1">
        <v>126</v>
      </c>
      <c r="B17039" s="1" t="s">
        <v>148</v>
      </c>
      <c r="C17039" s="218">
        <v>44892</v>
      </c>
      <c r="D17039" s="218">
        <v>44890</v>
      </c>
      <c r="E17039" s="1">
        <v>5</v>
      </c>
      <c r="F17039" s="62">
        <v>174.43</v>
      </c>
    </row>
    <row r="17040" spans="1:6" x14ac:dyDescent="0.35">
      <c r="A17040" s="1">
        <v>126</v>
      </c>
      <c r="B17040" s="1" t="s">
        <v>148</v>
      </c>
      <c r="C17040" s="218">
        <v>44892</v>
      </c>
      <c r="D17040" s="218">
        <v>44891</v>
      </c>
      <c r="E17040" s="1">
        <v>2</v>
      </c>
      <c r="F17040" s="62">
        <v>47.42</v>
      </c>
    </row>
    <row r="17041" spans="1:6" x14ac:dyDescent="0.35">
      <c r="A17041" s="1">
        <v>126</v>
      </c>
      <c r="B17041" s="1" t="s">
        <v>148</v>
      </c>
      <c r="C17041" s="218">
        <v>44892</v>
      </c>
      <c r="D17041" s="218">
        <v>44892</v>
      </c>
      <c r="E17041" s="1">
        <v>6</v>
      </c>
      <c r="F17041" s="62">
        <v>142.41</v>
      </c>
    </row>
    <row r="17042" spans="1:6" x14ac:dyDescent="0.35">
      <c r="A17042" s="1">
        <v>126</v>
      </c>
      <c r="B17042" s="1" t="s">
        <v>148</v>
      </c>
      <c r="C17042" s="218">
        <v>44893</v>
      </c>
      <c r="D17042" s="218">
        <v>44887</v>
      </c>
      <c r="E17042" s="1">
        <v>1</v>
      </c>
      <c r="F17042" s="62">
        <v>23.66</v>
      </c>
    </row>
    <row r="17043" spans="1:6" x14ac:dyDescent="0.35">
      <c r="A17043" s="1">
        <v>126</v>
      </c>
      <c r="B17043" s="1" t="s">
        <v>148</v>
      </c>
      <c r="C17043" s="218">
        <v>44893</v>
      </c>
      <c r="D17043" s="218">
        <v>44889</v>
      </c>
      <c r="E17043" s="1">
        <v>1</v>
      </c>
      <c r="F17043" s="62">
        <v>44.55</v>
      </c>
    </row>
    <row r="17044" spans="1:6" x14ac:dyDescent="0.35">
      <c r="A17044" s="1">
        <v>126</v>
      </c>
      <c r="B17044" s="1" t="s">
        <v>148</v>
      </c>
      <c r="C17044" s="218">
        <v>44893</v>
      </c>
      <c r="D17044" s="218">
        <v>44891</v>
      </c>
      <c r="E17044" s="1">
        <v>1</v>
      </c>
      <c r="F17044" s="62">
        <v>23.76</v>
      </c>
    </row>
    <row r="17045" spans="1:6" x14ac:dyDescent="0.35">
      <c r="A17045" s="1">
        <v>126</v>
      </c>
      <c r="B17045" s="1" t="s">
        <v>148</v>
      </c>
      <c r="C17045" s="218">
        <v>44893</v>
      </c>
      <c r="D17045" s="218">
        <v>44893</v>
      </c>
      <c r="E17045" s="1">
        <v>4</v>
      </c>
      <c r="F17045" s="62">
        <v>94.79</v>
      </c>
    </row>
    <row r="17046" spans="1:6" x14ac:dyDescent="0.35">
      <c r="A17046" s="1">
        <v>126</v>
      </c>
      <c r="B17046" s="1" t="s">
        <v>148</v>
      </c>
      <c r="C17046" s="218">
        <v>44894</v>
      </c>
      <c r="D17046" s="218">
        <v>44889</v>
      </c>
      <c r="E17046" s="1">
        <v>1</v>
      </c>
      <c r="F17046" s="62">
        <v>21.88</v>
      </c>
    </row>
    <row r="17047" spans="1:6" x14ac:dyDescent="0.35">
      <c r="A17047" s="1">
        <v>126</v>
      </c>
      <c r="B17047" s="1" t="s">
        <v>148</v>
      </c>
      <c r="C17047" s="218">
        <v>44894</v>
      </c>
      <c r="D17047" s="218">
        <v>44890</v>
      </c>
      <c r="E17047" s="1">
        <v>1</v>
      </c>
      <c r="F17047" s="62">
        <v>54.25</v>
      </c>
    </row>
    <row r="17048" spans="1:6" x14ac:dyDescent="0.35">
      <c r="A17048" s="1">
        <v>126</v>
      </c>
      <c r="B17048" s="1" t="s">
        <v>148</v>
      </c>
      <c r="C17048" s="218">
        <v>44894</v>
      </c>
      <c r="D17048" s="218">
        <v>44891</v>
      </c>
      <c r="E17048" s="1">
        <v>1</v>
      </c>
      <c r="F17048" s="62">
        <v>21.19</v>
      </c>
    </row>
    <row r="17049" spans="1:6" x14ac:dyDescent="0.35">
      <c r="A17049" s="1">
        <v>126</v>
      </c>
      <c r="B17049" s="1" t="s">
        <v>148</v>
      </c>
      <c r="C17049" s="218">
        <v>44894</v>
      </c>
      <c r="D17049" s="218">
        <v>44892</v>
      </c>
      <c r="E17049" s="1">
        <v>2</v>
      </c>
      <c r="F17049" s="62">
        <v>47.32</v>
      </c>
    </row>
    <row r="17050" spans="1:6" x14ac:dyDescent="0.35">
      <c r="A17050" s="1">
        <v>126</v>
      </c>
      <c r="B17050" s="1" t="s">
        <v>148</v>
      </c>
      <c r="C17050" s="218">
        <v>44894</v>
      </c>
      <c r="D17050" s="218">
        <v>44893</v>
      </c>
      <c r="E17050" s="1">
        <v>3</v>
      </c>
      <c r="F17050" s="62">
        <v>71.08</v>
      </c>
    </row>
    <row r="17051" spans="1:6" x14ac:dyDescent="0.35">
      <c r="A17051" s="1">
        <v>126</v>
      </c>
      <c r="B17051" s="1" t="s">
        <v>148</v>
      </c>
      <c r="C17051" s="218">
        <v>44894</v>
      </c>
      <c r="D17051" s="218">
        <v>44894</v>
      </c>
      <c r="E17051" s="1">
        <v>5</v>
      </c>
      <c r="F17051" s="62">
        <v>144.79</v>
      </c>
    </row>
    <row r="17052" spans="1:6" x14ac:dyDescent="0.35">
      <c r="A17052" s="1">
        <v>126</v>
      </c>
      <c r="B17052" s="1" t="s">
        <v>148</v>
      </c>
      <c r="C17052" s="218">
        <v>44895</v>
      </c>
      <c r="D17052" s="218">
        <v>44889</v>
      </c>
      <c r="E17052" s="1">
        <v>2</v>
      </c>
      <c r="F17052" s="62">
        <v>41.48</v>
      </c>
    </row>
    <row r="17053" spans="1:6" x14ac:dyDescent="0.35">
      <c r="A17053" s="1">
        <v>126</v>
      </c>
      <c r="B17053" s="1" t="s">
        <v>148</v>
      </c>
      <c r="C17053" s="218">
        <v>44895</v>
      </c>
      <c r="D17053" s="218">
        <v>44891</v>
      </c>
      <c r="E17053" s="1">
        <v>2</v>
      </c>
      <c r="F17053" s="62">
        <v>71.58</v>
      </c>
    </row>
    <row r="17054" spans="1:6" x14ac:dyDescent="0.35">
      <c r="A17054" s="1">
        <v>126</v>
      </c>
      <c r="B17054" s="1" t="s">
        <v>148</v>
      </c>
      <c r="C17054" s="218">
        <v>44895</v>
      </c>
      <c r="D17054" s="218">
        <v>44892</v>
      </c>
      <c r="E17054" s="1">
        <v>2</v>
      </c>
      <c r="F17054" s="62">
        <v>47.42</v>
      </c>
    </row>
    <row r="17055" spans="1:6" x14ac:dyDescent="0.35">
      <c r="A17055" s="1">
        <v>126</v>
      </c>
      <c r="B17055" s="1" t="s">
        <v>148</v>
      </c>
      <c r="C17055" s="218">
        <v>44895</v>
      </c>
      <c r="D17055" s="218">
        <v>44894</v>
      </c>
      <c r="E17055" s="1">
        <v>1</v>
      </c>
      <c r="F17055" s="62">
        <v>23.66</v>
      </c>
    </row>
    <row r="17056" spans="1:6" x14ac:dyDescent="0.35">
      <c r="A17056" s="1">
        <v>126</v>
      </c>
      <c r="B17056" s="1" t="s">
        <v>148</v>
      </c>
      <c r="C17056" s="218">
        <v>44896</v>
      </c>
      <c r="D17056" s="218">
        <v>44890</v>
      </c>
      <c r="E17056" s="1">
        <v>2</v>
      </c>
      <c r="F17056" s="62">
        <v>70.040000000000006</v>
      </c>
    </row>
    <row r="17057" spans="1:6" x14ac:dyDescent="0.35">
      <c r="A17057" s="1">
        <v>126</v>
      </c>
      <c r="B17057" s="1" t="s">
        <v>148</v>
      </c>
      <c r="C17057" s="218">
        <v>44896</v>
      </c>
      <c r="D17057" s="218">
        <v>44891</v>
      </c>
      <c r="E17057" s="1">
        <v>1</v>
      </c>
      <c r="F17057" s="62">
        <v>23.66</v>
      </c>
    </row>
    <row r="17058" spans="1:6" x14ac:dyDescent="0.35">
      <c r="A17058" s="1">
        <v>126</v>
      </c>
      <c r="B17058" s="1" t="s">
        <v>148</v>
      </c>
      <c r="C17058" s="218">
        <v>44896</v>
      </c>
      <c r="D17058" s="218">
        <v>44892</v>
      </c>
      <c r="E17058" s="1">
        <v>1</v>
      </c>
      <c r="F17058" s="62">
        <v>23.76</v>
      </c>
    </row>
    <row r="17059" spans="1:6" x14ac:dyDescent="0.35">
      <c r="A17059" s="1">
        <v>126</v>
      </c>
      <c r="B17059" s="1" t="s">
        <v>148</v>
      </c>
      <c r="C17059" s="218">
        <v>44896</v>
      </c>
      <c r="D17059" s="218">
        <v>44893</v>
      </c>
      <c r="E17059" s="1">
        <v>2</v>
      </c>
      <c r="F17059" s="62">
        <v>47.37</v>
      </c>
    </row>
    <row r="17060" spans="1:6" x14ac:dyDescent="0.35">
      <c r="A17060" s="1">
        <v>126</v>
      </c>
      <c r="B17060" s="1" t="s">
        <v>148</v>
      </c>
      <c r="C17060" s="218">
        <v>44896</v>
      </c>
      <c r="D17060" s="218">
        <v>44895</v>
      </c>
      <c r="E17060" s="1">
        <v>6</v>
      </c>
      <c r="F17060" s="62">
        <v>203.64</v>
      </c>
    </row>
    <row r="17061" spans="1:6" x14ac:dyDescent="0.35">
      <c r="A17061" s="1">
        <v>126</v>
      </c>
      <c r="B17061" s="1" t="s">
        <v>148</v>
      </c>
      <c r="C17061" s="218">
        <v>44897</v>
      </c>
      <c r="D17061" s="218">
        <v>44892</v>
      </c>
      <c r="E17061" s="1">
        <v>2</v>
      </c>
      <c r="F17061" s="62">
        <v>106.82</v>
      </c>
    </row>
    <row r="17062" spans="1:6" x14ac:dyDescent="0.35">
      <c r="A17062" s="1">
        <v>126</v>
      </c>
      <c r="B17062" s="1" t="s">
        <v>148</v>
      </c>
      <c r="C17062" s="218">
        <v>44897</v>
      </c>
      <c r="D17062" s="218">
        <v>44893</v>
      </c>
      <c r="E17062" s="1">
        <v>1</v>
      </c>
      <c r="F17062" s="62">
        <v>17.82</v>
      </c>
    </row>
    <row r="17063" spans="1:6" x14ac:dyDescent="0.35">
      <c r="A17063" s="1">
        <v>126</v>
      </c>
      <c r="B17063" s="1" t="s">
        <v>148</v>
      </c>
      <c r="C17063" s="218">
        <v>44897</v>
      </c>
      <c r="D17063" s="218">
        <v>44894</v>
      </c>
      <c r="E17063" s="1">
        <v>4</v>
      </c>
      <c r="F17063" s="62">
        <v>122.26</v>
      </c>
    </row>
    <row r="17064" spans="1:6" x14ac:dyDescent="0.35">
      <c r="A17064" s="1">
        <v>126</v>
      </c>
      <c r="B17064" s="1" t="s">
        <v>148</v>
      </c>
      <c r="C17064" s="218">
        <v>44897</v>
      </c>
      <c r="D17064" s="218">
        <v>44895</v>
      </c>
      <c r="E17064" s="1">
        <v>2</v>
      </c>
      <c r="F17064" s="62">
        <v>91.58</v>
      </c>
    </row>
    <row r="17065" spans="1:6" x14ac:dyDescent="0.35">
      <c r="A17065" s="1">
        <v>126</v>
      </c>
      <c r="B17065" s="1" t="s">
        <v>148</v>
      </c>
      <c r="C17065" s="218">
        <v>44897</v>
      </c>
      <c r="D17065" s="218">
        <v>44896</v>
      </c>
      <c r="E17065" s="1">
        <v>1</v>
      </c>
      <c r="F17065" s="62">
        <v>54.3</v>
      </c>
    </row>
    <row r="17066" spans="1:6" x14ac:dyDescent="0.35">
      <c r="A17066" s="1">
        <v>126</v>
      </c>
      <c r="B17066" s="1" t="s">
        <v>148</v>
      </c>
      <c r="C17066" s="218">
        <v>44898</v>
      </c>
      <c r="D17066" s="218">
        <v>44892</v>
      </c>
      <c r="E17066" s="1">
        <v>1</v>
      </c>
      <c r="F17066" s="62">
        <v>23.66</v>
      </c>
    </row>
    <row r="17067" spans="1:6" x14ac:dyDescent="0.35">
      <c r="A17067" s="1">
        <v>126</v>
      </c>
      <c r="B17067" s="1" t="s">
        <v>148</v>
      </c>
      <c r="C17067" s="218">
        <v>44898</v>
      </c>
      <c r="D17067" s="218">
        <v>44893</v>
      </c>
      <c r="E17067" s="1">
        <v>2</v>
      </c>
      <c r="F17067" s="62">
        <v>78.06</v>
      </c>
    </row>
    <row r="17068" spans="1:6" x14ac:dyDescent="0.35">
      <c r="A17068" s="1">
        <v>126</v>
      </c>
      <c r="B17068" s="1" t="s">
        <v>148</v>
      </c>
      <c r="C17068" s="218">
        <v>44898</v>
      </c>
      <c r="D17068" s="218">
        <v>44894</v>
      </c>
      <c r="E17068" s="1">
        <v>2</v>
      </c>
      <c r="F17068" s="62">
        <v>78.209999999999994</v>
      </c>
    </row>
    <row r="17069" spans="1:6" x14ac:dyDescent="0.35">
      <c r="A17069" s="1">
        <v>126</v>
      </c>
      <c r="B17069" s="1" t="s">
        <v>148</v>
      </c>
      <c r="C17069" s="218">
        <v>44898</v>
      </c>
      <c r="D17069" s="218">
        <v>44895</v>
      </c>
      <c r="E17069" s="1">
        <v>5</v>
      </c>
      <c r="F17069" s="62">
        <v>149.24</v>
      </c>
    </row>
    <row r="17070" spans="1:6" x14ac:dyDescent="0.35">
      <c r="A17070" s="1">
        <v>126</v>
      </c>
      <c r="B17070" s="1" t="s">
        <v>148</v>
      </c>
      <c r="C17070" s="218">
        <v>44898</v>
      </c>
      <c r="D17070" s="218">
        <v>44896</v>
      </c>
      <c r="E17070" s="1">
        <v>1</v>
      </c>
      <c r="F17070" s="62">
        <v>54.45</v>
      </c>
    </row>
    <row r="17071" spans="1:6" x14ac:dyDescent="0.35">
      <c r="A17071" s="1">
        <v>126</v>
      </c>
      <c r="B17071" s="1" t="s">
        <v>148</v>
      </c>
      <c r="C17071" s="218">
        <v>44899</v>
      </c>
      <c r="D17071" s="218">
        <v>44893</v>
      </c>
      <c r="E17071" s="1">
        <v>1</v>
      </c>
      <c r="F17071" s="62">
        <v>23.76</v>
      </c>
    </row>
    <row r="17072" spans="1:6" x14ac:dyDescent="0.35">
      <c r="A17072" s="1">
        <v>126</v>
      </c>
      <c r="B17072" s="1" t="s">
        <v>148</v>
      </c>
      <c r="C17072" s="218">
        <v>44899</v>
      </c>
      <c r="D17072" s="218">
        <v>44894</v>
      </c>
      <c r="E17072" s="1">
        <v>5</v>
      </c>
      <c r="F17072" s="62">
        <v>142.66</v>
      </c>
    </row>
    <row r="17073" spans="1:6" x14ac:dyDescent="0.35">
      <c r="A17073" s="1">
        <v>126</v>
      </c>
      <c r="B17073" s="1" t="s">
        <v>148</v>
      </c>
      <c r="C17073" s="218">
        <v>44899</v>
      </c>
      <c r="D17073" s="218">
        <v>44895</v>
      </c>
      <c r="E17073" s="1">
        <v>3</v>
      </c>
      <c r="F17073" s="62">
        <v>158.1</v>
      </c>
    </row>
    <row r="17074" spans="1:6" x14ac:dyDescent="0.35">
      <c r="A17074" s="1">
        <v>126</v>
      </c>
      <c r="B17074" s="1" t="s">
        <v>148</v>
      </c>
      <c r="C17074" s="218">
        <v>44899</v>
      </c>
      <c r="D17074" s="218">
        <v>44899</v>
      </c>
      <c r="E17074" s="1">
        <v>3</v>
      </c>
      <c r="F17074" s="62">
        <v>70.78</v>
      </c>
    </row>
    <row r="17075" spans="1:6" x14ac:dyDescent="0.35">
      <c r="A17075" s="1">
        <v>126</v>
      </c>
      <c r="B17075" s="1" t="s">
        <v>148</v>
      </c>
      <c r="C17075" s="218">
        <v>44900</v>
      </c>
      <c r="D17075" s="218">
        <v>44894</v>
      </c>
      <c r="E17075" s="1">
        <v>1</v>
      </c>
      <c r="F17075" s="62">
        <v>17.23</v>
      </c>
    </row>
    <row r="17076" spans="1:6" x14ac:dyDescent="0.35">
      <c r="A17076" s="1">
        <v>126</v>
      </c>
      <c r="B17076" s="1" t="s">
        <v>148</v>
      </c>
      <c r="C17076" s="218">
        <v>44900</v>
      </c>
      <c r="D17076" s="218">
        <v>44896</v>
      </c>
      <c r="E17076" s="1">
        <v>3</v>
      </c>
      <c r="F17076" s="62">
        <v>126.12</v>
      </c>
    </row>
    <row r="17077" spans="1:6" x14ac:dyDescent="0.35">
      <c r="A17077" s="1">
        <v>126</v>
      </c>
      <c r="B17077" s="1" t="s">
        <v>148</v>
      </c>
      <c r="C17077" s="218">
        <v>44900</v>
      </c>
      <c r="D17077" s="218">
        <v>44899</v>
      </c>
      <c r="E17077" s="1">
        <v>1</v>
      </c>
      <c r="F17077" s="62">
        <v>54.4</v>
      </c>
    </row>
    <row r="17078" spans="1:6" x14ac:dyDescent="0.35">
      <c r="A17078" s="1">
        <v>126</v>
      </c>
      <c r="B17078" s="1" t="s">
        <v>148</v>
      </c>
      <c r="C17078" s="218">
        <v>44900</v>
      </c>
      <c r="D17078" s="218">
        <v>44900</v>
      </c>
      <c r="E17078" s="1">
        <v>4</v>
      </c>
      <c r="F17078" s="62">
        <v>125.38</v>
      </c>
    </row>
    <row r="17079" spans="1:6" x14ac:dyDescent="0.35">
      <c r="A17079" s="1">
        <v>126</v>
      </c>
      <c r="B17079" s="1" t="s">
        <v>148</v>
      </c>
      <c r="C17079" s="218">
        <v>44901</v>
      </c>
      <c r="D17079" s="218">
        <v>44899</v>
      </c>
      <c r="E17079" s="1">
        <v>1</v>
      </c>
      <c r="F17079" s="62">
        <v>23.66</v>
      </c>
    </row>
    <row r="17080" spans="1:6" x14ac:dyDescent="0.35">
      <c r="A17080" s="1">
        <v>126</v>
      </c>
      <c r="B17080" s="1" t="s">
        <v>148</v>
      </c>
      <c r="C17080" s="218">
        <v>44901</v>
      </c>
      <c r="D17080" s="218">
        <v>44900</v>
      </c>
      <c r="E17080" s="1">
        <v>3</v>
      </c>
      <c r="F17080" s="62">
        <v>70.39</v>
      </c>
    </row>
    <row r="17081" spans="1:6" x14ac:dyDescent="0.35">
      <c r="A17081" s="1">
        <v>126</v>
      </c>
      <c r="B17081" s="1" t="s">
        <v>148</v>
      </c>
      <c r="C17081" s="218">
        <v>44901</v>
      </c>
      <c r="D17081" s="218">
        <v>44901</v>
      </c>
      <c r="E17081" s="1">
        <v>10</v>
      </c>
      <c r="F17081" s="62">
        <v>297.14</v>
      </c>
    </row>
    <row r="17082" spans="1:6" x14ac:dyDescent="0.35">
      <c r="A17082" s="1">
        <v>126</v>
      </c>
      <c r="B17082" s="1" t="s">
        <v>148</v>
      </c>
      <c r="C17082" s="218">
        <v>44902</v>
      </c>
      <c r="D17082" s="218">
        <v>44901</v>
      </c>
      <c r="E17082" s="1">
        <v>1</v>
      </c>
      <c r="F17082" s="62">
        <v>23.66</v>
      </c>
    </row>
    <row r="17083" spans="1:6" x14ac:dyDescent="0.35">
      <c r="A17083" s="1">
        <v>126</v>
      </c>
      <c r="B17083" s="1" t="s">
        <v>148</v>
      </c>
      <c r="C17083" s="218">
        <v>44902</v>
      </c>
      <c r="D17083" s="218">
        <v>44902</v>
      </c>
      <c r="E17083" s="1">
        <v>5</v>
      </c>
      <c r="F17083" s="62">
        <v>179.88</v>
      </c>
    </row>
    <row r="17084" spans="1:6" x14ac:dyDescent="0.35">
      <c r="A17084" s="1">
        <v>126</v>
      </c>
      <c r="B17084" s="1" t="s">
        <v>148</v>
      </c>
      <c r="C17084" s="218">
        <v>44903</v>
      </c>
      <c r="D17084" s="218">
        <v>44899</v>
      </c>
      <c r="E17084" s="1">
        <v>1</v>
      </c>
      <c r="F17084" s="62">
        <v>23.71</v>
      </c>
    </row>
    <row r="17085" spans="1:6" x14ac:dyDescent="0.35">
      <c r="A17085" s="1">
        <v>126</v>
      </c>
      <c r="B17085" s="1" t="s">
        <v>148</v>
      </c>
      <c r="C17085" s="218">
        <v>44903</v>
      </c>
      <c r="D17085" s="218">
        <v>44900</v>
      </c>
      <c r="E17085" s="1">
        <v>1</v>
      </c>
      <c r="F17085" s="62">
        <v>49.5</v>
      </c>
    </row>
    <row r="17086" spans="1:6" x14ac:dyDescent="0.35">
      <c r="A17086" s="1">
        <v>126</v>
      </c>
      <c r="B17086" s="1" t="s">
        <v>148</v>
      </c>
      <c r="C17086" s="218">
        <v>44903</v>
      </c>
      <c r="D17086" s="218">
        <v>44901</v>
      </c>
      <c r="E17086" s="1">
        <v>2</v>
      </c>
      <c r="F17086" s="62">
        <v>47.47</v>
      </c>
    </row>
    <row r="17087" spans="1:6" x14ac:dyDescent="0.35">
      <c r="A17087" s="1">
        <v>126</v>
      </c>
      <c r="B17087" s="1" t="s">
        <v>148</v>
      </c>
      <c r="C17087" s="218">
        <v>44903</v>
      </c>
      <c r="D17087" s="218">
        <v>44902</v>
      </c>
      <c r="E17087" s="1">
        <v>4</v>
      </c>
      <c r="F17087" s="62">
        <v>94.69</v>
      </c>
    </row>
    <row r="17088" spans="1:6" x14ac:dyDescent="0.35">
      <c r="A17088" s="1">
        <v>126</v>
      </c>
      <c r="B17088" s="1" t="s">
        <v>148</v>
      </c>
      <c r="C17088" s="218">
        <v>44903</v>
      </c>
      <c r="D17088" s="218">
        <v>44903</v>
      </c>
      <c r="E17088" s="1">
        <v>3</v>
      </c>
      <c r="F17088" s="62">
        <v>101.72</v>
      </c>
    </row>
    <row r="17089" spans="1:6" x14ac:dyDescent="0.35">
      <c r="A17089" s="1">
        <v>126</v>
      </c>
      <c r="B17089" s="1" t="s">
        <v>148</v>
      </c>
      <c r="C17089" s="218">
        <v>44904</v>
      </c>
      <c r="D17089" s="218">
        <v>44902</v>
      </c>
      <c r="E17089" s="1">
        <v>1</v>
      </c>
      <c r="F17089" s="62">
        <v>23.76</v>
      </c>
    </row>
    <row r="17090" spans="1:6" x14ac:dyDescent="0.35">
      <c r="A17090" s="1">
        <v>126</v>
      </c>
      <c r="B17090" s="1" t="s">
        <v>148</v>
      </c>
      <c r="C17090" s="218">
        <v>44904</v>
      </c>
      <c r="D17090" s="218">
        <v>44903</v>
      </c>
      <c r="E17090" s="1">
        <v>3</v>
      </c>
      <c r="F17090" s="62">
        <v>132.36000000000001</v>
      </c>
    </row>
    <row r="17091" spans="1:6" x14ac:dyDescent="0.35">
      <c r="A17091" s="1">
        <v>126</v>
      </c>
      <c r="B17091" s="1" t="s">
        <v>148</v>
      </c>
      <c r="C17091" s="218">
        <v>44904</v>
      </c>
      <c r="D17091" s="218">
        <v>44904</v>
      </c>
      <c r="E17091" s="1">
        <v>8</v>
      </c>
      <c r="F17091" s="62">
        <v>281.7</v>
      </c>
    </row>
    <row r="17092" spans="1:6" x14ac:dyDescent="0.35">
      <c r="A17092" s="1">
        <v>126</v>
      </c>
      <c r="B17092" s="1" t="s">
        <v>148</v>
      </c>
      <c r="C17092" s="218">
        <v>44906</v>
      </c>
      <c r="D17092" s="218">
        <v>44904</v>
      </c>
      <c r="E17092" s="1">
        <v>3</v>
      </c>
      <c r="F17092" s="62">
        <v>71.03</v>
      </c>
    </row>
    <row r="17093" spans="1:6" x14ac:dyDescent="0.35">
      <c r="A17093" s="1">
        <v>126</v>
      </c>
      <c r="B17093" s="1" t="s">
        <v>148</v>
      </c>
      <c r="C17093" s="218">
        <v>44906</v>
      </c>
      <c r="D17093" s="218">
        <v>44906</v>
      </c>
      <c r="E17093" s="1">
        <v>3</v>
      </c>
      <c r="F17093" s="62">
        <v>131.77000000000001</v>
      </c>
    </row>
    <row r="17094" spans="1:6" x14ac:dyDescent="0.35">
      <c r="A17094" s="1">
        <v>126</v>
      </c>
      <c r="B17094" s="1" t="s">
        <v>148</v>
      </c>
      <c r="C17094" s="218">
        <v>44908</v>
      </c>
      <c r="D17094" s="218">
        <v>44906</v>
      </c>
      <c r="E17094" s="1">
        <v>4</v>
      </c>
      <c r="F17094" s="62">
        <v>94.79</v>
      </c>
    </row>
    <row r="17095" spans="1:6" x14ac:dyDescent="0.35">
      <c r="A17095" s="1">
        <v>126</v>
      </c>
      <c r="B17095" s="1" t="s">
        <v>148</v>
      </c>
      <c r="C17095" s="218">
        <v>44908</v>
      </c>
      <c r="D17095" s="218">
        <v>44907</v>
      </c>
      <c r="E17095" s="1">
        <v>2</v>
      </c>
      <c r="F17095" s="62">
        <v>78.11</v>
      </c>
    </row>
    <row r="17096" spans="1:6" x14ac:dyDescent="0.35">
      <c r="A17096" s="1">
        <v>126</v>
      </c>
      <c r="B17096" s="1" t="s">
        <v>148</v>
      </c>
      <c r="C17096" s="218">
        <v>44908</v>
      </c>
      <c r="D17096" s="218">
        <v>44908</v>
      </c>
      <c r="E17096" s="1">
        <v>5</v>
      </c>
      <c r="F17096" s="62">
        <v>202.15</v>
      </c>
    </row>
    <row r="17097" spans="1:6" x14ac:dyDescent="0.35">
      <c r="A17097" s="1">
        <v>126</v>
      </c>
      <c r="B17097" s="1" t="s">
        <v>148</v>
      </c>
      <c r="C17097" s="218">
        <v>44909</v>
      </c>
      <c r="D17097" s="218">
        <v>44906</v>
      </c>
      <c r="E17097" s="1">
        <v>1</v>
      </c>
      <c r="F17097" s="62">
        <v>23.66</v>
      </c>
    </row>
    <row r="17098" spans="1:6" x14ac:dyDescent="0.35">
      <c r="A17098" s="1">
        <v>126</v>
      </c>
      <c r="B17098" s="1" t="s">
        <v>148</v>
      </c>
      <c r="C17098" s="218">
        <v>44909</v>
      </c>
      <c r="D17098" s="218">
        <v>44907</v>
      </c>
      <c r="E17098" s="1">
        <v>2</v>
      </c>
      <c r="F17098" s="62">
        <v>78.16</v>
      </c>
    </row>
    <row r="17099" spans="1:6" x14ac:dyDescent="0.35">
      <c r="A17099" s="1">
        <v>126</v>
      </c>
      <c r="B17099" s="1" t="s">
        <v>148</v>
      </c>
      <c r="C17099" s="218">
        <v>44909</v>
      </c>
      <c r="D17099" s="218">
        <v>44908</v>
      </c>
      <c r="E17099" s="1">
        <v>2</v>
      </c>
      <c r="F17099" s="62">
        <v>73.16</v>
      </c>
    </row>
    <row r="17100" spans="1:6" x14ac:dyDescent="0.35">
      <c r="A17100" s="1">
        <v>126</v>
      </c>
      <c r="B17100" s="1" t="s">
        <v>148</v>
      </c>
      <c r="C17100" s="218">
        <v>44909</v>
      </c>
      <c r="D17100" s="218">
        <v>44909</v>
      </c>
      <c r="E17100" s="1">
        <v>7</v>
      </c>
      <c r="F17100" s="62">
        <v>196.41</v>
      </c>
    </row>
    <row r="17101" spans="1:6" x14ac:dyDescent="0.35">
      <c r="A17101" s="1">
        <v>126</v>
      </c>
      <c r="B17101" s="1" t="s">
        <v>148</v>
      </c>
      <c r="C17101" s="218">
        <v>44910</v>
      </c>
      <c r="D17101" s="218">
        <v>44906</v>
      </c>
      <c r="E17101" s="1">
        <v>1</v>
      </c>
      <c r="F17101" s="62">
        <v>23.66</v>
      </c>
    </row>
    <row r="17102" spans="1:6" x14ac:dyDescent="0.35">
      <c r="A17102" s="1">
        <v>126</v>
      </c>
      <c r="B17102" s="1" t="s">
        <v>148</v>
      </c>
      <c r="C17102" s="218">
        <v>44910</v>
      </c>
      <c r="D17102" s="218">
        <v>44907</v>
      </c>
      <c r="E17102" s="1">
        <v>2</v>
      </c>
      <c r="F17102" s="62">
        <v>75.489999999999995</v>
      </c>
    </row>
    <row r="17103" spans="1:6" x14ac:dyDescent="0.35">
      <c r="A17103" s="1">
        <v>126</v>
      </c>
      <c r="B17103" s="1" t="s">
        <v>148</v>
      </c>
      <c r="C17103" s="218">
        <v>44910</v>
      </c>
      <c r="D17103" s="218">
        <v>44908</v>
      </c>
      <c r="E17103" s="1">
        <v>6</v>
      </c>
      <c r="F17103" s="62">
        <v>140.28</v>
      </c>
    </row>
    <row r="17104" spans="1:6" x14ac:dyDescent="0.35">
      <c r="A17104" s="1">
        <v>126</v>
      </c>
      <c r="B17104" s="1" t="s">
        <v>148</v>
      </c>
      <c r="C17104" s="218">
        <v>44910</v>
      </c>
      <c r="D17104" s="218">
        <v>44909</v>
      </c>
      <c r="E17104" s="1">
        <v>3</v>
      </c>
      <c r="F17104" s="62">
        <v>131.16999999999999</v>
      </c>
    </row>
    <row r="17105" spans="1:6" x14ac:dyDescent="0.35">
      <c r="A17105" s="1">
        <v>126</v>
      </c>
      <c r="B17105" s="1" t="s">
        <v>148</v>
      </c>
      <c r="C17105" s="218">
        <v>44911</v>
      </c>
      <c r="D17105" s="218">
        <v>44908</v>
      </c>
      <c r="E17105" s="1">
        <v>1</v>
      </c>
      <c r="F17105" s="62">
        <v>23.76</v>
      </c>
    </row>
    <row r="17106" spans="1:6" x14ac:dyDescent="0.35">
      <c r="A17106" s="1">
        <v>126</v>
      </c>
      <c r="B17106" s="1" t="s">
        <v>148</v>
      </c>
      <c r="C17106" s="218">
        <v>44911</v>
      </c>
      <c r="D17106" s="218">
        <v>44909</v>
      </c>
      <c r="E17106" s="1">
        <v>1</v>
      </c>
      <c r="F17106" s="62">
        <v>23.76</v>
      </c>
    </row>
    <row r="17107" spans="1:6" x14ac:dyDescent="0.35">
      <c r="A17107" s="1">
        <v>126</v>
      </c>
      <c r="B17107" s="1" t="s">
        <v>148</v>
      </c>
      <c r="C17107" s="218">
        <v>44911</v>
      </c>
      <c r="D17107" s="218">
        <v>44911</v>
      </c>
      <c r="E17107" s="1">
        <v>9</v>
      </c>
      <c r="F17107" s="62">
        <v>243.73</v>
      </c>
    </row>
    <row r="17108" spans="1:6" x14ac:dyDescent="0.35">
      <c r="A17108" s="1">
        <v>126</v>
      </c>
      <c r="B17108" s="1" t="s">
        <v>148</v>
      </c>
      <c r="C17108" s="218">
        <v>44912</v>
      </c>
      <c r="D17108" s="218">
        <v>44912</v>
      </c>
      <c r="E17108" s="1">
        <v>7</v>
      </c>
      <c r="F17108" s="62">
        <v>246.01</v>
      </c>
    </row>
    <row r="17109" spans="1:6" x14ac:dyDescent="0.35">
      <c r="A17109" s="1">
        <v>126</v>
      </c>
      <c r="B17109" s="1" t="s">
        <v>148</v>
      </c>
      <c r="C17109" s="218">
        <v>44913</v>
      </c>
      <c r="D17109" s="218">
        <v>44911</v>
      </c>
      <c r="E17109" s="1">
        <v>1</v>
      </c>
      <c r="F17109" s="62">
        <v>23.71</v>
      </c>
    </row>
    <row r="17110" spans="1:6" x14ac:dyDescent="0.35">
      <c r="A17110" s="1">
        <v>126</v>
      </c>
      <c r="B17110" s="1" t="s">
        <v>148</v>
      </c>
      <c r="C17110" s="218">
        <v>44913</v>
      </c>
      <c r="D17110" s="218">
        <v>44913</v>
      </c>
      <c r="E17110" s="1">
        <v>6</v>
      </c>
      <c r="F17110" s="62">
        <v>141.02000000000001</v>
      </c>
    </row>
    <row r="17111" spans="1:6" x14ac:dyDescent="0.35">
      <c r="A17111" s="1">
        <v>126</v>
      </c>
      <c r="B17111" s="1" t="s">
        <v>148</v>
      </c>
      <c r="C17111" s="218">
        <v>44914</v>
      </c>
      <c r="D17111" s="218">
        <v>44913</v>
      </c>
      <c r="E17111" s="1">
        <v>2</v>
      </c>
      <c r="F17111" s="62">
        <v>47.12</v>
      </c>
    </row>
    <row r="17112" spans="1:6" x14ac:dyDescent="0.35">
      <c r="A17112" s="1">
        <v>126</v>
      </c>
      <c r="B17112" s="1" t="s">
        <v>148</v>
      </c>
      <c r="C17112" s="218">
        <v>44914</v>
      </c>
      <c r="D17112" s="218">
        <v>44914</v>
      </c>
      <c r="E17112" s="1">
        <v>7</v>
      </c>
      <c r="F17112" s="62">
        <v>225.72</v>
      </c>
    </row>
    <row r="17113" spans="1:6" x14ac:dyDescent="0.35">
      <c r="A17113" s="1">
        <v>126</v>
      </c>
      <c r="B17113" s="1" t="s">
        <v>148</v>
      </c>
      <c r="C17113" s="218">
        <v>44915</v>
      </c>
      <c r="D17113" s="218">
        <v>44913</v>
      </c>
      <c r="E17113" s="1">
        <v>1</v>
      </c>
      <c r="F17113" s="62">
        <v>23.76</v>
      </c>
    </row>
    <row r="17114" spans="1:6" x14ac:dyDescent="0.35">
      <c r="A17114" s="1">
        <v>126</v>
      </c>
      <c r="B17114" s="1" t="s">
        <v>148</v>
      </c>
      <c r="C17114" s="218">
        <v>44915</v>
      </c>
      <c r="D17114" s="218">
        <v>44915</v>
      </c>
      <c r="E17114" s="1">
        <v>8</v>
      </c>
      <c r="F17114" s="62">
        <v>251.11</v>
      </c>
    </row>
    <row r="17115" spans="1:6" x14ac:dyDescent="0.35">
      <c r="A17115" s="1">
        <v>126</v>
      </c>
      <c r="B17115" s="1" t="s">
        <v>148</v>
      </c>
      <c r="C17115" s="218">
        <v>44916</v>
      </c>
      <c r="D17115" s="218">
        <v>44915</v>
      </c>
      <c r="E17115" s="1">
        <v>2</v>
      </c>
      <c r="F17115" s="62">
        <v>47.42</v>
      </c>
    </row>
    <row r="17116" spans="1:6" x14ac:dyDescent="0.35">
      <c r="A17116" s="1">
        <v>126</v>
      </c>
      <c r="B17116" s="1" t="s">
        <v>148</v>
      </c>
      <c r="C17116" s="218">
        <v>44916</v>
      </c>
      <c r="D17116" s="218">
        <v>44916</v>
      </c>
      <c r="E17116" s="1">
        <v>5</v>
      </c>
      <c r="F17116" s="62">
        <v>149.44</v>
      </c>
    </row>
    <row r="17117" spans="1:6" x14ac:dyDescent="0.35">
      <c r="A17117" s="1">
        <v>126</v>
      </c>
      <c r="B17117" s="1" t="s">
        <v>148</v>
      </c>
      <c r="C17117" s="218">
        <v>44917</v>
      </c>
      <c r="D17117" s="218">
        <v>44916</v>
      </c>
      <c r="E17117" s="1">
        <v>5</v>
      </c>
      <c r="F17117" s="62">
        <v>118.75</v>
      </c>
    </row>
    <row r="17118" spans="1:6" x14ac:dyDescent="0.35">
      <c r="A17118" s="1">
        <v>126</v>
      </c>
      <c r="B17118" s="1" t="s">
        <v>148</v>
      </c>
      <c r="C17118" s="218">
        <v>44917</v>
      </c>
      <c r="D17118" s="218">
        <v>44917</v>
      </c>
      <c r="E17118" s="1">
        <v>10</v>
      </c>
      <c r="F17118" s="62">
        <v>329.17</v>
      </c>
    </row>
    <row r="17119" spans="1:6" x14ac:dyDescent="0.35">
      <c r="A17119" s="1">
        <v>126</v>
      </c>
      <c r="B17119" s="1" t="s">
        <v>148</v>
      </c>
      <c r="C17119" s="218">
        <v>44918</v>
      </c>
      <c r="D17119" s="218">
        <v>44916</v>
      </c>
      <c r="E17119" s="1">
        <v>4</v>
      </c>
      <c r="F17119" s="62">
        <v>94.69</v>
      </c>
    </row>
    <row r="17120" spans="1:6" x14ac:dyDescent="0.35">
      <c r="A17120" s="1">
        <v>126</v>
      </c>
      <c r="B17120" s="1" t="s">
        <v>148</v>
      </c>
      <c r="C17120" s="218">
        <v>44918</v>
      </c>
      <c r="D17120" s="218">
        <v>44917</v>
      </c>
      <c r="E17120" s="1">
        <v>3</v>
      </c>
      <c r="F17120" s="62">
        <v>71.180000000000007</v>
      </c>
    </row>
    <row r="17121" spans="1:6" x14ac:dyDescent="0.35">
      <c r="A17121" s="1">
        <v>126</v>
      </c>
      <c r="B17121" s="1" t="s">
        <v>148</v>
      </c>
      <c r="C17121" s="218">
        <v>44918</v>
      </c>
      <c r="D17121" s="218">
        <v>44918</v>
      </c>
      <c r="E17121" s="1">
        <v>8</v>
      </c>
      <c r="F17121" s="62">
        <v>312.44</v>
      </c>
    </row>
    <row r="17122" spans="1:6" x14ac:dyDescent="0.35">
      <c r="A17122" s="1">
        <v>126</v>
      </c>
      <c r="B17122" s="1" t="s">
        <v>148</v>
      </c>
      <c r="C17122" s="218">
        <v>44919</v>
      </c>
      <c r="D17122" s="218">
        <v>44917</v>
      </c>
      <c r="E17122" s="1">
        <v>4</v>
      </c>
      <c r="F17122" s="62">
        <v>94.79</v>
      </c>
    </row>
    <row r="17123" spans="1:6" x14ac:dyDescent="0.35">
      <c r="A17123" s="1">
        <v>126</v>
      </c>
      <c r="B17123" s="1" t="s">
        <v>148</v>
      </c>
      <c r="C17123" s="218">
        <v>44919</v>
      </c>
      <c r="D17123" s="218">
        <v>44918</v>
      </c>
      <c r="E17123" s="1">
        <v>1</v>
      </c>
      <c r="F17123" s="62">
        <v>23.66</v>
      </c>
    </row>
    <row r="17124" spans="1:6" x14ac:dyDescent="0.35">
      <c r="A17124" s="1">
        <v>126</v>
      </c>
      <c r="B17124" s="1" t="s">
        <v>148</v>
      </c>
      <c r="C17124" s="218">
        <v>44919</v>
      </c>
      <c r="D17124" s="218">
        <v>44919</v>
      </c>
      <c r="E17124" s="1">
        <v>13</v>
      </c>
      <c r="F17124" s="62">
        <v>339.12</v>
      </c>
    </row>
    <row r="17125" spans="1:6" x14ac:dyDescent="0.35">
      <c r="A17125" s="1">
        <v>126</v>
      </c>
      <c r="B17125" s="1" t="s">
        <v>148</v>
      </c>
      <c r="C17125" s="218">
        <v>44920</v>
      </c>
      <c r="D17125" s="218">
        <v>44918</v>
      </c>
      <c r="E17125" s="1">
        <v>2</v>
      </c>
      <c r="F17125" s="62">
        <v>76.92</v>
      </c>
    </row>
    <row r="17126" spans="1:6" x14ac:dyDescent="0.35">
      <c r="A17126" s="1">
        <v>126</v>
      </c>
      <c r="B17126" s="1" t="s">
        <v>148</v>
      </c>
      <c r="C17126" s="218">
        <v>44920</v>
      </c>
      <c r="D17126" s="218">
        <v>44919</v>
      </c>
      <c r="E17126" s="1">
        <v>3</v>
      </c>
      <c r="F17126" s="62">
        <v>101.87</v>
      </c>
    </row>
    <row r="17127" spans="1:6" x14ac:dyDescent="0.35">
      <c r="A17127" s="1">
        <v>126</v>
      </c>
      <c r="B17127" s="1" t="s">
        <v>148</v>
      </c>
      <c r="C17127" s="218">
        <v>44920</v>
      </c>
      <c r="D17127" s="218">
        <v>44920</v>
      </c>
      <c r="E17127" s="1">
        <v>7</v>
      </c>
      <c r="F17127" s="62">
        <v>196.76</v>
      </c>
    </row>
    <row r="17128" spans="1:6" x14ac:dyDescent="0.35">
      <c r="A17128" s="1">
        <v>126</v>
      </c>
      <c r="B17128" s="1" t="s">
        <v>148</v>
      </c>
      <c r="C17128" s="218">
        <v>44921</v>
      </c>
      <c r="D17128" s="218">
        <v>44918</v>
      </c>
      <c r="E17128" s="1">
        <v>1</v>
      </c>
      <c r="F17128" s="62">
        <v>23.71</v>
      </c>
    </row>
    <row r="17129" spans="1:6" x14ac:dyDescent="0.35">
      <c r="A17129" s="1">
        <v>126</v>
      </c>
      <c r="B17129" s="1" t="s">
        <v>148</v>
      </c>
      <c r="C17129" s="218">
        <v>44921</v>
      </c>
      <c r="D17129" s="218">
        <v>44919</v>
      </c>
      <c r="E17129" s="1">
        <v>3</v>
      </c>
      <c r="F17129" s="62">
        <v>70.98</v>
      </c>
    </row>
    <row r="17130" spans="1:6" x14ac:dyDescent="0.35">
      <c r="A17130" s="1">
        <v>126</v>
      </c>
      <c r="B17130" s="1" t="s">
        <v>148</v>
      </c>
      <c r="C17130" s="218">
        <v>44921</v>
      </c>
      <c r="D17130" s="218">
        <v>44920</v>
      </c>
      <c r="E17130" s="1">
        <v>5</v>
      </c>
      <c r="F17130" s="62">
        <v>148.94</v>
      </c>
    </row>
    <row r="17131" spans="1:6" x14ac:dyDescent="0.35">
      <c r="A17131" s="1">
        <v>126</v>
      </c>
      <c r="B17131" s="1" t="s">
        <v>148</v>
      </c>
      <c r="C17131" s="218">
        <v>44921</v>
      </c>
      <c r="D17131" s="218">
        <v>44921</v>
      </c>
      <c r="E17131" s="1">
        <v>7</v>
      </c>
      <c r="F17131" s="62">
        <v>165.08</v>
      </c>
    </row>
    <row r="17132" spans="1:6" x14ac:dyDescent="0.35">
      <c r="A17132" s="1">
        <v>126</v>
      </c>
      <c r="B17132" s="1" t="s">
        <v>148</v>
      </c>
      <c r="C17132" s="218">
        <v>44922</v>
      </c>
      <c r="D17132" s="218">
        <v>44920</v>
      </c>
      <c r="E17132" s="1">
        <v>1</v>
      </c>
      <c r="F17132" s="62">
        <v>23.76</v>
      </c>
    </row>
    <row r="17133" spans="1:6" x14ac:dyDescent="0.35">
      <c r="A17133" s="1">
        <v>126</v>
      </c>
      <c r="B17133" s="1" t="s">
        <v>148</v>
      </c>
      <c r="C17133" s="218">
        <v>44922</v>
      </c>
      <c r="D17133" s="218">
        <v>44921</v>
      </c>
      <c r="E17133" s="1">
        <v>2</v>
      </c>
      <c r="F17133" s="62">
        <v>77.959999999999994</v>
      </c>
    </row>
    <row r="17134" spans="1:6" x14ac:dyDescent="0.35">
      <c r="A17134" s="1">
        <v>126</v>
      </c>
      <c r="B17134" s="1" t="s">
        <v>148</v>
      </c>
      <c r="C17134" s="218">
        <v>44922</v>
      </c>
      <c r="D17134" s="218">
        <v>44922</v>
      </c>
      <c r="E17134" s="1">
        <v>6</v>
      </c>
      <c r="F17134" s="62">
        <v>243.29</v>
      </c>
    </row>
    <row r="17135" spans="1:6" x14ac:dyDescent="0.35">
      <c r="A17135" s="1">
        <v>126</v>
      </c>
      <c r="B17135" s="1" t="s">
        <v>148</v>
      </c>
      <c r="C17135" s="218">
        <v>44923</v>
      </c>
      <c r="D17135" s="218">
        <v>44922</v>
      </c>
      <c r="E17135" s="1">
        <v>1</v>
      </c>
      <c r="F17135" s="62">
        <v>23.71</v>
      </c>
    </row>
    <row r="17136" spans="1:6" x14ac:dyDescent="0.35">
      <c r="A17136" s="1">
        <v>126</v>
      </c>
      <c r="B17136" s="1" t="s">
        <v>148</v>
      </c>
      <c r="C17136" s="218">
        <v>44923</v>
      </c>
      <c r="D17136" s="218">
        <v>44923</v>
      </c>
      <c r="E17136" s="1">
        <v>6</v>
      </c>
      <c r="F17136" s="62">
        <v>234.13</v>
      </c>
    </row>
    <row r="17137" spans="1:6" x14ac:dyDescent="0.35">
      <c r="A17137" s="1">
        <v>126</v>
      </c>
      <c r="B17137" s="1" t="s">
        <v>148</v>
      </c>
      <c r="C17137" s="218">
        <v>44924</v>
      </c>
      <c r="D17137" s="218">
        <v>44921</v>
      </c>
      <c r="E17137" s="1">
        <v>4</v>
      </c>
      <c r="F17137" s="62">
        <v>153.25</v>
      </c>
    </row>
    <row r="17138" spans="1:6" x14ac:dyDescent="0.35">
      <c r="A17138" s="1">
        <v>126</v>
      </c>
      <c r="B17138" s="1" t="s">
        <v>148</v>
      </c>
      <c r="C17138" s="218">
        <v>44924</v>
      </c>
      <c r="D17138" s="218">
        <v>44922</v>
      </c>
      <c r="E17138" s="1">
        <v>1</v>
      </c>
      <c r="F17138" s="62">
        <v>23.76</v>
      </c>
    </row>
    <row r="17139" spans="1:6" x14ac:dyDescent="0.35">
      <c r="A17139" s="1">
        <v>126</v>
      </c>
      <c r="B17139" s="1" t="s">
        <v>148</v>
      </c>
      <c r="C17139" s="218">
        <v>44924</v>
      </c>
      <c r="D17139" s="218">
        <v>44923</v>
      </c>
      <c r="E17139" s="1">
        <v>2</v>
      </c>
      <c r="F17139" s="62">
        <v>47.47</v>
      </c>
    </row>
    <row r="17140" spans="1:6" x14ac:dyDescent="0.35">
      <c r="A17140" s="1">
        <v>126</v>
      </c>
      <c r="B17140" s="1" t="s">
        <v>148</v>
      </c>
      <c r="C17140" s="218">
        <v>44924</v>
      </c>
      <c r="D17140" s="218">
        <v>44924</v>
      </c>
      <c r="E17140" s="1">
        <v>5</v>
      </c>
      <c r="F17140" s="62">
        <v>210.47</v>
      </c>
    </row>
    <row r="17141" spans="1:6" x14ac:dyDescent="0.35">
      <c r="A17141" s="1">
        <v>126</v>
      </c>
      <c r="B17141" s="1" t="s">
        <v>148</v>
      </c>
      <c r="C17141" s="218">
        <v>44925</v>
      </c>
      <c r="D17141" s="218">
        <v>44922</v>
      </c>
      <c r="E17141" s="1">
        <v>1</v>
      </c>
      <c r="F17141" s="62">
        <v>54.45</v>
      </c>
    </row>
    <row r="17142" spans="1:6" x14ac:dyDescent="0.35">
      <c r="A17142" s="1">
        <v>126</v>
      </c>
      <c r="B17142" s="1" t="s">
        <v>148</v>
      </c>
      <c r="C17142" s="218">
        <v>44925</v>
      </c>
      <c r="D17142" s="218">
        <v>44923</v>
      </c>
      <c r="E17142" s="1">
        <v>1</v>
      </c>
      <c r="F17142" s="62">
        <v>23.71</v>
      </c>
    </row>
    <row r="17143" spans="1:6" x14ac:dyDescent="0.35">
      <c r="A17143" s="1">
        <v>126</v>
      </c>
      <c r="B17143" s="1" t="s">
        <v>148</v>
      </c>
      <c r="C17143" s="218">
        <v>44925</v>
      </c>
      <c r="D17143" s="218">
        <v>44924</v>
      </c>
      <c r="E17143" s="1">
        <v>2</v>
      </c>
      <c r="F17143" s="62">
        <v>78.010000000000005</v>
      </c>
    </row>
    <row r="17144" spans="1:6" x14ac:dyDescent="0.35">
      <c r="A17144" s="1">
        <v>126</v>
      </c>
      <c r="B17144" s="1" t="s">
        <v>148</v>
      </c>
      <c r="C17144" s="218">
        <v>44925</v>
      </c>
      <c r="D17144" s="218">
        <v>44925</v>
      </c>
      <c r="E17144" s="1">
        <v>7</v>
      </c>
      <c r="F17144" s="62">
        <v>257.74</v>
      </c>
    </row>
    <row r="17145" spans="1:6" x14ac:dyDescent="0.35">
      <c r="A17145" s="1">
        <v>126</v>
      </c>
      <c r="B17145" s="1" t="s">
        <v>148</v>
      </c>
      <c r="C17145" s="218">
        <v>44926</v>
      </c>
      <c r="D17145" s="218">
        <v>44923</v>
      </c>
      <c r="E17145" s="1">
        <v>1</v>
      </c>
      <c r="F17145" s="62">
        <v>54.45</v>
      </c>
    </row>
    <row r="17146" spans="1:6" x14ac:dyDescent="0.35">
      <c r="A17146" s="1">
        <v>126</v>
      </c>
      <c r="B17146" s="1" t="s">
        <v>148</v>
      </c>
      <c r="C17146" s="218">
        <v>44926</v>
      </c>
      <c r="D17146" s="218">
        <v>44924</v>
      </c>
      <c r="E17146" s="1">
        <v>1</v>
      </c>
      <c r="F17146" s="62">
        <v>23.76</v>
      </c>
    </row>
    <row r="17147" spans="1:6" x14ac:dyDescent="0.35">
      <c r="A17147" s="1">
        <v>126</v>
      </c>
      <c r="B17147" s="1" t="s">
        <v>148</v>
      </c>
      <c r="C17147" s="218">
        <v>44926</v>
      </c>
      <c r="D17147" s="218">
        <v>44925</v>
      </c>
      <c r="E17147" s="1">
        <v>2</v>
      </c>
      <c r="F17147" s="62">
        <v>47.32</v>
      </c>
    </row>
    <row r="17148" spans="1:6" x14ac:dyDescent="0.35">
      <c r="A17148" s="1">
        <v>126</v>
      </c>
      <c r="B17148" s="1" t="s">
        <v>148</v>
      </c>
      <c r="C17148" s="218">
        <v>44926</v>
      </c>
      <c r="D17148" s="218">
        <v>44926</v>
      </c>
      <c r="E17148" s="1">
        <v>5</v>
      </c>
      <c r="F17148" s="62">
        <v>241.41</v>
      </c>
    </row>
    <row r="17149" spans="1:6" x14ac:dyDescent="0.35">
      <c r="A17149" s="1">
        <v>126</v>
      </c>
      <c r="B17149" s="1" t="s">
        <v>148</v>
      </c>
      <c r="C17149" s="218">
        <v>44928</v>
      </c>
      <c r="D17149" s="218">
        <v>44926</v>
      </c>
      <c r="E17149" s="1">
        <v>1</v>
      </c>
      <c r="F17149" s="62">
        <v>23.71</v>
      </c>
    </row>
    <row r="17150" spans="1:6" x14ac:dyDescent="0.35">
      <c r="A17150" s="1">
        <v>126</v>
      </c>
      <c r="B17150" s="1" t="s">
        <v>148</v>
      </c>
      <c r="C17150" s="218">
        <v>44928</v>
      </c>
      <c r="D17150" s="218">
        <v>44927</v>
      </c>
      <c r="E17150" s="1">
        <v>12</v>
      </c>
      <c r="F17150" s="62">
        <v>305.20999999999998</v>
      </c>
    </row>
    <row r="17151" spans="1:6" x14ac:dyDescent="0.35">
      <c r="A17151" s="1">
        <v>126</v>
      </c>
      <c r="B17151" s="1" t="s">
        <v>148</v>
      </c>
      <c r="C17151" s="218">
        <v>44928</v>
      </c>
      <c r="D17151" s="218">
        <v>44928</v>
      </c>
      <c r="E17151" s="1">
        <v>2</v>
      </c>
      <c r="F17151" s="62">
        <v>74.25</v>
      </c>
    </row>
    <row r="17152" spans="1:6" x14ac:dyDescent="0.35">
      <c r="A17152" s="1">
        <v>126</v>
      </c>
      <c r="B17152" s="1" t="s">
        <v>148</v>
      </c>
      <c r="C17152" s="218">
        <v>44929</v>
      </c>
      <c r="D17152" s="218">
        <v>44927</v>
      </c>
      <c r="E17152" s="1">
        <v>1</v>
      </c>
      <c r="F17152" s="62">
        <v>23.66</v>
      </c>
    </row>
    <row r="17153" spans="1:6" x14ac:dyDescent="0.35">
      <c r="A17153" s="1">
        <v>126</v>
      </c>
      <c r="B17153" s="1" t="s">
        <v>148</v>
      </c>
      <c r="C17153" s="218">
        <v>44929</v>
      </c>
      <c r="D17153" s="218">
        <v>44928</v>
      </c>
      <c r="E17153" s="1">
        <v>1</v>
      </c>
      <c r="F17153" s="62">
        <v>23.71</v>
      </c>
    </row>
    <row r="17154" spans="1:6" x14ac:dyDescent="0.35">
      <c r="A17154" s="1">
        <v>126</v>
      </c>
      <c r="B17154" s="1" t="s">
        <v>148</v>
      </c>
      <c r="C17154" s="218">
        <v>44929</v>
      </c>
      <c r="D17154" s="218">
        <v>44929</v>
      </c>
      <c r="E17154" s="1">
        <v>5</v>
      </c>
      <c r="F17154" s="62">
        <v>149.49</v>
      </c>
    </row>
    <row r="17155" spans="1:6" x14ac:dyDescent="0.35">
      <c r="A17155" s="1">
        <v>126</v>
      </c>
      <c r="B17155" s="1" t="s">
        <v>148</v>
      </c>
      <c r="C17155" s="218">
        <v>44930</v>
      </c>
      <c r="D17155" s="218">
        <v>44927</v>
      </c>
      <c r="E17155" s="1">
        <v>1</v>
      </c>
      <c r="F17155" s="62">
        <v>23.76</v>
      </c>
    </row>
    <row r="17156" spans="1:6" x14ac:dyDescent="0.35">
      <c r="A17156" s="1">
        <v>126</v>
      </c>
      <c r="B17156" s="1" t="s">
        <v>148</v>
      </c>
      <c r="C17156" s="218">
        <v>44930</v>
      </c>
      <c r="D17156" s="218">
        <v>44928</v>
      </c>
      <c r="E17156" s="1">
        <v>3</v>
      </c>
      <c r="F17156" s="62">
        <v>71.03</v>
      </c>
    </row>
    <row r="17157" spans="1:6" x14ac:dyDescent="0.35">
      <c r="A17157" s="1">
        <v>126</v>
      </c>
      <c r="B17157" s="1" t="s">
        <v>148</v>
      </c>
      <c r="C17157" s="218">
        <v>44930</v>
      </c>
      <c r="D17157" s="218">
        <v>44929</v>
      </c>
      <c r="E17157" s="1">
        <v>3</v>
      </c>
      <c r="F17157" s="62">
        <v>71.23</v>
      </c>
    </row>
    <row r="17158" spans="1:6" x14ac:dyDescent="0.35">
      <c r="A17158" s="1">
        <v>126</v>
      </c>
      <c r="B17158" s="1" t="s">
        <v>148</v>
      </c>
      <c r="C17158" s="218">
        <v>44930</v>
      </c>
      <c r="D17158" s="218">
        <v>44930</v>
      </c>
      <c r="E17158" s="1">
        <v>8</v>
      </c>
      <c r="F17158" s="62">
        <v>220.72</v>
      </c>
    </row>
    <row r="17159" spans="1:6" x14ac:dyDescent="0.35">
      <c r="A17159" s="1">
        <v>126</v>
      </c>
      <c r="B17159" s="1" t="s">
        <v>148</v>
      </c>
      <c r="C17159" s="218">
        <v>44931</v>
      </c>
      <c r="D17159" s="218">
        <v>44929</v>
      </c>
      <c r="E17159" s="1">
        <v>2</v>
      </c>
      <c r="F17159" s="62">
        <v>47.22</v>
      </c>
    </row>
    <row r="17160" spans="1:6" x14ac:dyDescent="0.35">
      <c r="A17160" s="1">
        <v>126</v>
      </c>
      <c r="B17160" s="1" t="s">
        <v>148</v>
      </c>
      <c r="C17160" s="218">
        <v>44931</v>
      </c>
      <c r="D17160" s="218">
        <v>44930</v>
      </c>
      <c r="E17160" s="1">
        <v>4</v>
      </c>
      <c r="F17160" s="62">
        <v>94.94</v>
      </c>
    </row>
    <row r="17161" spans="1:6" x14ac:dyDescent="0.35">
      <c r="A17161" s="1">
        <v>126</v>
      </c>
      <c r="B17161" s="1" t="s">
        <v>148</v>
      </c>
      <c r="C17161" s="218">
        <v>44931</v>
      </c>
      <c r="D17161" s="218">
        <v>44931</v>
      </c>
      <c r="E17161" s="1">
        <v>13</v>
      </c>
      <c r="F17161" s="62">
        <v>308.27999999999997</v>
      </c>
    </row>
    <row r="17162" spans="1:6" x14ac:dyDescent="0.35">
      <c r="A17162" s="1">
        <v>126</v>
      </c>
      <c r="B17162" s="1" t="s">
        <v>148</v>
      </c>
      <c r="C17162" s="218">
        <v>44932</v>
      </c>
      <c r="D17162" s="218">
        <v>44930</v>
      </c>
      <c r="E17162" s="1">
        <v>2</v>
      </c>
      <c r="F17162" s="62">
        <v>47.47</v>
      </c>
    </row>
    <row r="17163" spans="1:6" x14ac:dyDescent="0.35">
      <c r="A17163" s="1">
        <v>126</v>
      </c>
      <c r="B17163" s="1" t="s">
        <v>148</v>
      </c>
      <c r="C17163" s="218">
        <v>44932</v>
      </c>
      <c r="D17163" s="218">
        <v>44931</v>
      </c>
      <c r="E17163" s="1">
        <v>2</v>
      </c>
      <c r="F17163" s="62">
        <v>78.16</v>
      </c>
    </row>
    <row r="17164" spans="1:6" x14ac:dyDescent="0.35">
      <c r="A17164" s="1">
        <v>126</v>
      </c>
      <c r="B17164" s="1" t="s">
        <v>148</v>
      </c>
      <c r="C17164" s="218">
        <v>44932</v>
      </c>
      <c r="D17164" s="218">
        <v>44932</v>
      </c>
      <c r="E17164" s="1">
        <v>18</v>
      </c>
      <c r="F17164" s="62">
        <v>457.77</v>
      </c>
    </row>
    <row r="17165" spans="1:6" x14ac:dyDescent="0.35">
      <c r="A17165" s="1">
        <v>126</v>
      </c>
      <c r="B17165" s="1" t="s">
        <v>148</v>
      </c>
      <c r="C17165" s="218">
        <v>44933</v>
      </c>
      <c r="D17165" s="218">
        <v>44931</v>
      </c>
      <c r="E17165" s="1">
        <v>1</v>
      </c>
      <c r="F17165" s="62">
        <v>54.45</v>
      </c>
    </row>
    <row r="17166" spans="1:6" x14ac:dyDescent="0.35">
      <c r="A17166" s="1">
        <v>126</v>
      </c>
      <c r="B17166" s="1" t="s">
        <v>148</v>
      </c>
      <c r="C17166" s="218">
        <v>44933</v>
      </c>
      <c r="D17166" s="218">
        <v>44933</v>
      </c>
      <c r="E17166" s="1">
        <v>7</v>
      </c>
      <c r="F17166" s="62">
        <v>287.94</v>
      </c>
    </row>
    <row r="17167" spans="1:6" x14ac:dyDescent="0.35">
      <c r="A17167" s="1">
        <v>126</v>
      </c>
      <c r="B17167" s="1" t="s">
        <v>148</v>
      </c>
      <c r="C17167" s="218">
        <v>44934</v>
      </c>
      <c r="D17167" s="218">
        <v>44931</v>
      </c>
      <c r="E17167" s="1">
        <v>1</v>
      </c>
      <c r="F17167" s="62">
        <v>23.71</v>
      </c>
    </row>
    <row r="17168" spans="1:6" x14ac:dyDescent="0.35">
      <c r="A17168" s="1">
        <v>126</v>
      </c>
      <c r="B17168" s="1" t="s">
        <v>148</v>
      </c>
      <c r="C17168" s="218">
        <v>44934</v>
      </c>
      <c r="D17168" s="218">
        <v>44933</v>
      </c>
      <c r="E17168" s="1">
        <v>3</v>
      </c>
      <c r="F17168" s="62">
        <v>71.23</v>
      </c>
    </row>
    <row r="17169" spans="1:6" x14ac:dyDescent="0.35">
      <c r="A17169" s="1">
        <v>126</v>
      </c>
      <c r="B17169" s="1" t="s">
        <v>148</v>
      </c>
      <c r="C17169" s="218">
        <v>44934</v>
      </c>
      <c r="D17169" s="218">
        <v>44934</v>
      </c>
      <c r="E17169" s="1">
        <v>10</v>
      </c>
      <c r="F17169" s="62">
        <v>298.77999999999997</v>
      </c>
    </row>
    <row r="17170" spans="1:6" x14ac:dyDescent="0.35">
      <c r="A17170" s="1">
        <v>126</v>
      </c>
      <c r="B17170" s="1" t="s">
        <v>148</v>
      </c>
      <c r="C17170" s="218">
        <v>44935</v>
      </c>
      <c r="D17170" s="218">
        <v>44933</v>
      </c>
      <c r="E17170" s="1">
        <v>6</v>
      </c>
      <c r="F17170" s="62">
        <v>173.2</v>
      </c>
    </row>
    <row r="17171" spans="1:6" x14ac:dyDescent="0.35">
      <c r="A17171" s="1">
        <v>126</v>
      </c>
      <c r="B17171" s="1" t="s">
        <v>148</v>
      </c>
      <c r="C17171" s="218">
        <v>44935</v>
      </c>
      <c r="D17171" s="218">
        <v>44934</v>
      </c>
      <c r="E17171" s="1">
        <v>1</v>
      </c>
      <c r="F17171" s="62">
        <v>23.71</v>
      </c>
    </row>
    <row r="17172" spans="1:6" x14ac:dyDescent="0.35">
      <c r="A17172" s="1">
        <v>126</v>
      </c>
      <c r="B17172" s="1" t="s">
        <v>148</v>
      </c>
      <c r="C17172" s="218">
        <v>44935</v>
      </c>
      <c r="D17172" s="218">
        <v>44935</v>
      </c>
      <c r="E17172" s="1">
        <v>2</v>
      </c>
      <c r="F17172" s="62">
        <v>78.16</v>
      </c>
    </row>
    <row r="17173" spans="1:6" x14ac:dyDescent="0.35">
      <c r="A17173" s="1">
        <v>126</v>
      </c>
      <c r="B17173" s="1" t="s">
        <v>148</v>
      </c>
      <c r="C17173" s="218">
        <v>44936</v>
      </c>
      <c r="D17173" s="218">
        <v>44934</v>
      </c>
      <c r="E17173" s="1">
        <v>1</v>
      </c>
      <c r="F17173" s="62">
        <v>54.45</v>
      </c>
    </row>
    <row r="17174" spans="1:6" x14ac:dyDescent="0.35">
      <c r="A17174" s="1">
        <v>126</v>
      </c>
      <c r="B17174" s="1" t="s">
        <v>148</v>
      </c>
      <c r="C17174" s="218">
        <v>44936</v>
      </c>
      <c r="D17174" s="218">
        <v>44935</v>
      </c>
      <c r="E17174" s="1">
        <v>3</v>
      </c>
      <c r="F17174" s="62">
        <v>100.48</v>
      </c>
    </row>
    <row r="17175" spans="1:6" x14ac:dyDescent="0.35">
      <c r="A17175" s="1">
        <v>126</v>
      </c>
      <c r="B17175" s="1" t="s">
        <v>148</v>
      </c>
      <c r="C17175" s="218">
        <v>44936</v>
      </c>
      <c r="D17175" s="218">
        <v>44936</v>
      </c>
      <c r="E17175" s="1">
        <v>2</v>
      </c>
      <c r="F17175" s="62">
        <v>108.9</v>
      </c>
    </row>
    <row r="17176" spans="1:6" x14ac:dyDescent="0.35">
      <c r="A17176" s="1">
        <v>126</v>
      </c>
      <c r="B17176" s="1" t="s">
        <v>148</v>
      </c>
      <c r="C17176" s="218">
        <v>44937</v>
      </c>
      <c r="D17176" s="218">
        <v>44934</v>
      </c>
      <c r="E17176" s="1">
        <v>2</v>
      </c>
      <c r="F17176" s="62">
        <v>78.209999999999994</v>
      </c>
    </row>
    <row r="17177" spans="1:6" x14ac:dyDescent="0.35">
      <c r="A17177" s="1">
        <v>126</v>
      </c>
      <c r="B17177" s="1" t="s">
        <v>148</v>
      </c>
      <c r="C17177" s="218">
        <v>44937</v>
      </c>
      <c r="D17177" s="218">
        <v>44935</v>
      </c>
      <c r="E17177" s="1">
        <v>3</v>
      </c>
      <c r="F17177" s="62">
        <v>97.86</v>
      </c>
    </row>
    <row r="17178" spans="1:6" x14ac:dyDescent="0.35">
      <c r="A17178" s="1">
        <v>126</v>
      </c>
      <c r="B17178" s="1" t="s">
        <v>148</v>
      </c>
      <c r="C17178" s="218">
        <v>44937</v>
      </c>
      <c r="D17178" s="218">
        <v>44936</v>
      </c>
      <c r="E17178" s="1">
        <v>1</v>
      </c>
      <c r="F17178" s="62">
        <v>23.76</v>
      </c>
    </row>
    <row r="17179" spans="1:6" x14ac:dyDescent="0.35">
      <c r="A17179" s="1">
        <v>126</v>
      </c>
      <c r="B17179" s="1" t="s">
        <v>148</v>
      </c>
      <c r="C17179" s="218">
        <v>44937</v>
      </c>
      <c r="D17179" s="218">
        <v>44937</v>
      </c>
      <c r="E17179" s="1">
        <v>1</v>
      </c>
      <c r="F17179" s="62">
        <v>54.45</v>
      </c>
    </row>
    <row r="17180" spans="1:6" x14ac:dyDescent="0.35">
      <c r="A17180" s="1">
        <v>126</v>
      </c>
      <c r="B17180" s="1" t="s">
        <v>148</v>
      </c>
      <c r="C17180" s="218">
        <v>44938</v>
      </c>
      <c r="D17180" s="218">
        <v>44935</v>
      </c>
      <c r="E17180" s="1">
        <v>4</v>
      </c>
      <c r="F17180" s="62">
        <v>95.04</v>
      </c>
    </row>
    <row r="17181" spans="1:6" x14ac:dyDescent="0.35">
      <c r="A17181" s="1">
        <v>126</v>
      </c>
      <c r="B17181" s="1" t="s">
        <v>148</v>
      </c>
      <c r="C17181" s="218">
        <v>44938</v>
      </c>
      <c r="D17181" s="218">
        <v>44936</v>
      </c>
      <c r="E17181" s="1">
        <v>7</v>
      </c>
      <c r="F17181" s="62">
        <v>287.83999999999997</v>
      </c>
    </row>
    <row r="17182" spans="1:6" x14ac:dyDescent="0.35">
      <c r="A17182" s="1">
        <v>126</v>
      </c>
      <c r="B17182" s="1" t="s">
        <v>148</v>
      </c>
      <c r="C17182" s="218">
        <v>44938</v>
      </c>
      <c r="D17182" s="218">
        <v>44937</v>
      </c>
      <c r="E17182" s="1">
        <v>3</v>
      </c>
      <c r="F17182" s="62">
        <v>132.11000000000001</v>
      </c>
    </row>
    <row r="17183" spans="1:6" x14ac:dyDescent="0.35">
      <c r="A17183" s="1">
        <v>126</v>
      </c>
      <c r="B17183" s="1" t="s">
        <v>148</v>
      </c>
      <c r="C17183" s="218">
        <v>44938</v>
      </c>
      <c r="D17183" s="218">
        <v>44938</v>
      </c>
      <c r="E17183" s="1">
        <v>1</v>
      </c>
      <c r="F17183" s="62">
        <v>23.76</v>
      </c>
    </row>
    <row r="17184" spans="1:6" x14ac:dyDescent="0.35">
      <c r="A17184" s="1">
        <v>126</v>
      </c>
      <c r="B17184" s="1" t="s">
        <v>148</v>
      </c>
      <c r="C17184" s="218">
        <v>44939</v>
      </c>
      <c r="D17184" s="218">
        <v>44937</v>
      </c>
      <c r="E17184" s="1">
        <v>6</v>
      </c>
      <c r="F17184" s="62">
        <v>173.15</v>
      </c>
    </row>
    <row r="17185" spans="1:6" x14ac:dyDescent="0.35">
      <c r="A17185" s="1">
        <v>126</v>
      </c>
      <c r="B17185" s="1" t="s">
        <v>148</v>
      </c>
      <c r="C17185" s="218">
        <v>44939</v>
      </c>
      <c r="D17185" s="218">
        <v>44938</v>
      </c>
      <c r="E17185" s="1">
        <v>2</v>
      </c>
      <c r="F17185" s="62">
        <v>47.47</v>
      </c>
    </row>
    <row r="17186" spans="1:6" x14ac:dyDescent="0.35">
      <c r="A17186" s="1">
        <v>126</v>
      </c>
      <c r="B17186" s="1" t="s">
        <v>148</v>
      </c>
      <c r="C17186" s="218">
        <v>44939</v>
      </c>
      <c r="D17186" s="218">
        <v>44939</v>
      </c>
      <c r="E17186" s="1">
        <v>3</v>
      </c>
      <c r="F17186" s="62">
        <v>132.21</v>
      </c>
    </row>
    <row r="17187" spans="1:6" x14ac:dyDescent="0.35">
      <c r="A17187" s="1">
        <v>126</v>
      </c>
      <c r="B17187" s="1" t="s">
        <v>148</v>
      </c>
      <c r="C17187" s="218">
        <v>44940</v>
      </c>
      <c r="D17187" s="218">
        <v>44936</v>
      </c>
      <c r="E17187" s="1">
        <v>1</v>
      </c>
      <c r="F17187" s="62">
        <v>23.71</v>
      </c>
    </row>
    <row r="17188" spans="1:6" x14ac:dyDescent="0.35">
      <c r="A17188" s="1">
        <v>126</v>
      </c>
      <c r="B17188" s="1" t="s">
        <v>148</v>
      </c>
      <c r="C17188" s="218">
        <v>44940</v>
      </c>
      <c r="D17188" s="218">
        <v>44937</v>
      </c>
      <c r="E17188" s="1">
        <v>1</v>
      </c>
      <c r="F17188" s="62">
        <v>23.76</v>
      </c>
    </row>
    <row r="17189" spans="1:6" x14ac:dyDescent="0.35">
      <c r="A17189" s="1">
        <v>126</v>
      </c>
      <c r="B17189" s="1" t="s">
        <v>148</v>
      </c>
      <c r="C17189" s="218">
        <v>44940</v>
      </c>
      <c r="D17189" s="218">
        <v>44938</v>
      </c>
      <c r="E17189" s="1">
        <v>2</v>
      </c>
      <c r="F17189" s="62">
        <v>78.16</v>
      </c>
    </row>
    <row r="17190" spans="1:6" x14ac:dyDescent="0.35">
      <c r="A17190" s="1">
        <v>126</v>
      </c>
      <c r="B17190" s="1" t="s">
        <v>148</v>
      </c>
      <c r="C17190" s="218">
        <v>44940</v>
      </c>
      <c r="D17190" s="218">
        <v>44939</v>
      </c>
      <c r="E17190" s="1">
        <v>1</v>
      </c>
      <c r="F17190" s="62">
        <v>22.47</v>
      </c>
    </row>
    <row r="17191" spans="1:6" x14ac:dyDescent="0.35">
      <c r="A17191" s="1">
        <v>126</v>
      </c>
      <c r="B17191" s="1" t="s">
        <v>148</v>
      </c>
      <c r="C17191" s="218">
        <v>44940</v>
      </c>
      <c r="D17191" s="218">
        <v>44940</v>
      </c>
      <c r="E17191" s="1">
        <v>1</v>
      </c>
      <c r="F17191" s="62">
        <v>54.45</v>
      </c>
    </row>
    <row r="17192" spans="1:6" x14ac:dyDescent="0.35">
      <c r="A17192" s="1">
        <v>126</v>
      </c>
      <c r="B17192" s="1" t="s">
        <v>148</v>
      </c>
      <c r="C17192" s="218">
        <v>44941</v>
      </c>
      <c r="D17192" s="218">
        <v>44937</v>
      </c>
      <c r="E17192" s="1">
        <v>1</v>
      </c>
      <c r="F17192" s="62">
        <v>23.71</v>
      </c>
    </row>
    <row r="17193" spans="1:6" x14ac:dyDescent="0.35">
      <c r="A17193" s="1">
        <v>126</v>
      </c>
      <c r="B17193" s="1" t="s">
        <v>148</v>
      </c>
      <c r="C17193" s="218">
        <v>44941</v>
      </c>
      <c r="D17193" s="218">
        <v>44938</v>
      </c>
      <c r="E17193" s="1">
        <v>6</v>
      </c>
      <c r="F17193" s="62">
        <v>142.41</v>
      </c>
    </row>
    <row r="17194" spans="1:6" x14ac:dyDescent="0.35">
      <c r="A17194" s="1">
        <v>126</v>
      </c>
      <c r="B17194" s="1" t="s">
        <v>148</v>
      </c>
      <c r="C17194" s="218">
        <v>44941</v>
      </c>
      <c r="D17194" s="218">
        <v>44939</v>
      </c>
      <c r="E17194" s="1">
        <v>3</v>
      </c>
      <c r="F17194" s="62">
        <v>101.92</v>
      </c>
    </row>
    <row r="17195" spans="1:6" x14ac:dyDescent="0.35">
      <c r="A17195" s="1">
        <v>126</v>
      </c>
      <c r="B17195" s="1" t="s">
        <v>148</v>
      </c>
      <c r="C17195" s="218">
        <v>44941</v>
      </c>
      <c r="D17195" s="218">
        <v>44940</v>
      </c>
      <c r="E17195" s="1">
        <v>3</v>
      </c>
      <c r="F17195" s="62">
        <v>91.67</v>
      </c>
    </row>
    <row r="17196" spans="1:6" x14ac:dyDescent="0.35">
      <c r="A17196" s="1">
        <v>126</v>
      </c>
      <c r="B17196" s="1" t="s">
        <v>148</v>
      </c>
      <c r="C17196" s="218">
        <v>44941</v>
      </c>
      <c r="D17196" s="218">
        <v>44941</v>
      </c>
      <c r="E17196" s="1">
        <v>2</v>
      </c>
      <c r="F17196" s="62">
        <v>78.209999999999994</v>
      </c>
    </row>
    <row r="17197" spans="1:6" x14ac:dyDescent="0.35">
      <c r="A17197" s="1">
        <v>126</v>
      </c>
      <c r="B17197" s="1" t="s">
        <v>148</v>
      </c>
      <c r="C17197" s="218">
        <v>44942</v>
      </c>
      <c r="D17197" s="218">
        <v>44938</v>
      </c>
      <c r="E17197" s="1">
        <v>1</v>
      </c>
      <c r="F17197" s="62">
        <v>54.45</v>
      </c>
    </row>
    <row r="17198" spans="1:6" x14ac:dyDescent="0.35">
      <c r="A17198" s="1">
        <v>126</v>
      </c>
      <c r="B17198" s="1" t="s">
        <v>148</v>
      </c>
      <c r="C17198" s="218">
        <v>44942</v>
      </c>
      <c r="D17198" s="218">
        <v>44939</v>
      </c>
      <c r="E17198" s="1">
        <v>2</v>
      </c>
      <c r="F17198" s="62">
        <v>78.11</v>
      </c>
    </row>
    <row r="17199" spans="1:6" x14ac:dyDescent="0.35">
      <c r="A17199" s="1">
        <v>126</v>
      </c>
      <c r="B17199" s="1" t="s">
        <v>148</v>
      </c>
      <c r="C17199" s="218">
        <v>44942</v>
      </c>
      <c r="D17199" s="218">
        <v>44940</v>
      </c>
      <c r="E17199" s="1">
        <v>3</v>
      </c>
      <c r="F17199" s="62">
        <v>132.56</v>
      </c>
    </row>
    <row r="17200" spans="1:6" x14ac:dyDescent="0.35">
      <c r="A17200" s="1">
        <v>126</v>
      </c>
      <c r="B17200" s="1" t="s">
        <v>148</v>
      </c>
      <c r="C17200" s="218">
        <v>44942</v>
      </c>
      <c r="D17200" s="218">
        <v>44941</v>
      </c>
      <c r="E17200" s="1">
        <v>4</v>
      </c>
      <c r="F17200" s="62">
        <v>125.63</v>
      </c>
    </row>
    <row r="17201" spans="1:6" x14ac:dyDescent="0.35">
      <c r="A17201" s="1">
        <v>126</v>
      </c>
      <c r="B17201" s="1" t="s">
        <v>148</v>
      </c>
      <c r="C17201" s="218">
        <v>44942</v>
      </c>
      <c r="D17201" s="218">
        <v>44942</v>
      </c>
      <c r="E17201" s="1">
        <v>4</v>
      </c>
      <c r="F17201" s="62">
        <v>94.49</v>
      </c>
    </row>
    <row r="17202" spans="1:6" x14ac:dyDescent="0.35">
      <c r="A17202" s="1">
        <v>126</v>
      </c>
      <c r="B17202" s="1" t="s">
        <v>148</v>
      </c>
      <c r="C17202" s="218">
        <v>44943</v>
      </c>
      <c r="D17202" s="218">
        <v>44939</v>
      </c>
      <c r="E17202" s="1">
        <v>1</v>
      </c>
      <c r="F17202" s="62">
        <v>23.76</v>
      </c>
    </row>
    <row r="17203" spans="1:6" x14ac:dyDescent="0.35">
      <c r="A17203" s="1">
        <v>126</v>
      </c>
      <c r="B17203" s="1" t="s">
        <v>148</v>
      </c>
      <c r="C17203" s="218">
        <v>44943</v>
      </c>
      <c r="D17203" s="218">
        <v>44940</v>
      </c>
      <c r="E17203" s="1">
        <v>4</v>
      </c>
      <c r="F17203" s="62">
        <v>125.63</v>
      </c>
    </row>
    <row r="17204" spans="1:6" x14ac:dyDescent="0.35">
      <c r="A17204" s="1">
        <v>126</v>
      </c>
      <c r="B17204" s="1" t="s">
        <v>148</v>
      </c>
      <c r="C17204" s="218">
        <v>44943</v>
      </c>
      <c r="D17204" s="218">
        <v>44941</v>
      </c>
      <c r="E17204" s="1">
        <v>3</v>
      </c>
      <c r="F17204" s="62">
        <v>71.180000000000007</v>
      </c>
    </row>
    <row r="17205" spans="1:6" x14ac:dyDescent="0.35">
      <c r="A17205" s="1">
        <v>126</v>
      </c>
      <c r="B17205" s="1" t="s">
        <v>148</v>
      </c>
      <c r="C17205" s="218">
        <v>44943</v>
      </c>
      <c r="D17205" s="218">
        <v>44942</v>
      </c>
      <c r="E17205" s="1">
        <v>2</v>
      </c>
      <c r="F17205" s="62">
        <v>47.52</v>
      </c>
    </row>
    <row r="17206" spans="1:6" x14ac:dyDescent="0.35">
      <c r="A17206" s="1">
        <v>126</v>
      </c>
      <c r="B17206" s="1" t="s">
        <v>148</v>
      </c>
      <c r="C17206" s="218">
        <v>44943</v>
      </c>
      <c r="D17206" s="218">
        <v>44943</v>
      </c>
      <c r="E17206" s="1">
        <v>4</v>
      </c>
      <c r="F17206" s="62">
        <v>186.12</v>
      </c>
    </row>
    <row r="17207" spans="1:6" x14ac:dyDescent="0.35">
      <c r="A17207" s="1">
        <v>126</v>
      </c>
      <c r="B17207" s="1" t="s">
        <v>148</v>
      </c>
      <c r="C17207" s="218">
        <v>44944</v>
      </c>
      <c r="D17207" s="218">
        <v>44941</v>
      </c>
      <c r="E17207" s="1">
        <v>1</v>
      </c>
      <c r="F17207" s="62">
        <v>22.08</v>
      </c>
    </row>
    <row r="17208" spans="1:6" x14ac:dyDescent="0.35">
      <c r="A17208" s="1">
        <v>126</v>
      </c>
      <c r="B17208" s="1" t="s">
        <v>148</v>
      </c>
      <c r="C17208" s="218">
        <v>44944</v>
      </c>
      <c r="D17208" s="218">
        <v>44942</v>
      </c>
      <c r="E17208" s="1">
        <v>3</v>
      </c>
      <c r="F17208" s="62">
        <v>99.25</v>
      </c>
    </row>
    <row r="17209" spans="1:6" x14ac:dyDescent="0.35">
      <c r="A17209" s="1">
        <v>126</v>
      </c>
      <c r="B17209" s="1" t="s">
        <v>148</v>
      </c>
      <c r="C17209" s="218">
        <v>44944</v>
      </c>
      <c r="D17209" s="218">
        <v>44943</v>
      </c>
      <c r="E17209" s="1">
        <v>5</v>
      </c>
      <c r="F17209" s="62">
        <v>177.16</v>
      </c>
    </row>
    <row r="17210" spans="1:6" x14ac:dyDescent="0.35">
      <c r="A17210" s="1">
        <v>126</v>
      </c>
      <c r="B17210" s="1" t="s">
        <v>148</v>
      </c>
      <c r="C17210" s="218">
        <v>44944</v>
      </c>
      <c r="D17210" s="218">
        <v>44944</v>
      </c>
      <c r="E17210" s="1">
        <v>7</v>
      </c>
      <c r="F17210" s="62">
        <v>227.25</v>
      </c>
    </row>
    <row r="17211" spans="1:6" x14ac:dyDescent="0.35">
      <c r="A17211" s="1">
        <v>126</v>
      </c>
      <c r="B17211" s="1" t="s">
        <v>148</v>
      </c>
      <c r="C17211" s="218">
        <v>44945</v>
      </c>
      <c r="D17211" s="218">
        <v>44942</v>
      </c>
      <c r="E17211" s="1">
        <v>5</v>
      </c>
      <c r="F17211" s="62">
        <v>149.38999999999999</v>
      </c>
    </row>
    <row r="17212" spans="1:6" x14ac:dyDescent="0.35">
      <c r="A17212" s="1">
        <v>126</v>
      </c>
      <c r="B17212" s="1" t="s">
        <v>148</v>
      </c>
      <c r="C17212" s="218">
        <v>44945</v>
      </c>
      <c r="D17212" s="218">
        <v>44943</v>
      </c>
      <c r="E17212" s="1">
        <v>1</v>
      </c>
      <c r="F17212" s="62">
        <v>23.66</v>
      </c>
    </row>
    <row r="17213" spans="1:6" x14ac:dyDescent="0.35">
      <c r="A17213" s="1">
        <v>126</v>
      </c>
      <c r="B17213" s="1" t="s">
        <v>148</v>
      </c>
      <c r="C17213" s="218">
        <v>44945</v>
      </c>
      <c r="D17213" s="218">
        <v>44944</v>
      </c>
      <c r="E17213" s="1">
        <v>4</v>
      </c>
      <c r="F17213" s="62">
        <v>125.63</v>
      </c>
    </row>
    <row r="17214" spans="1:6" x14ac:dyDescent="0.35">
      <c r="A17214" s="1">
        <v>126</v>
      </c>
      <c r="B17214" s="1" t="s">
        <v>148</v>
      </c>
      <c r="C17214" s="218">
        <v>44945</v>
      </c>
      <c r="D17214" s="218">
        <v>44945</v>
      </c>
      <c r="E17214" s="1">
        <v>2</v>
      </c>
      <c r="F17214" s="62">
        <v>103.95</v>
      </c>
    </row>
    <row r="17215" spans="1:6" x14ac:dyDescent="0.35">
      <c r="A17215" s="1">
        <v>126</v>
      </c>
      <c r="B17215" s="1" t="s">
        <v>148</v>
      </c>
      <c r="C17215" s="218">
        <v>44946</v>
      </c>
      <c r="D17215" s="218">
        <v>44943</v>
      </c>
      <c r="E17215" s="1">
        <v>1</v>
      </c>
      <c r="F17215" s="62">
        <v>23.76</v>
      </c>
    </row>
    <row r="17216" spans="1:6" x14ac:dyDescent="0.35">
      <c r="A17216" s="1">
        <v>126</v>
      </c>
      <c r="B17216" s="1" t="s">
        <v>148</v>
      </c>
      <c r="C17216" s="218">
        <v>44946</v>
      </c>
      <c r="D17216" s="218">
        <v>44944</v>
      </c>
      <c r="E17216" s="1">
        <v>2</v>
      </c>
      <c r="F17216" s="62">
        <v>47.52</v>
      </c>
    </row>
    <row r="17217" spans="1:6" x14ac:dyDescent="0.35">
      <c r="A17217" s="1">
        <v>126</v>
      </c>
      <c r="B17217" s="1" t="s">
        <v>148</v>
      </c>
      <c r="C17217" s="218">
        <v>44946</v>
      </c>
      <c r="D17217" s="218">
        <v>44945</v>
      </c>
      <c r="E17217" s="1">
        <v>1</v>
      </c>
      <c r="F17217" s="62">
        <v>23.76</v>
      </c>
    </row>
    <row r="17218" spans="1:6" x14ac:dyDescent="0.35">
      <c r="A17218" s="1">
        <v>126</v>
      </c>
      <c r="B17218" s="1" t="s">
        <v>148</v>
      </c>
      <c r="C17218" s="218">
        <v>44946</v>
      </c>
      <c r="D17218" s="218">
        <v>44946</v>
      </c>
      <c r="E17218" s="1">
        <v>2</v>
      </c>
      <c r="F17218" s="62">
        <v>75.14</v>
      </c>
    </row>
    <row r="17219" spans="1:6" x14ac:dyDescent="0.35">
      <c r="A17219" s="1">
        <v>126</v>
      </c>
      <c r="B17219" s="1" t="s">
        <v>148</v>
      </c>
      <c r="C17219" s="218">
        <v>44947</v>
      </c>
      <c r="D17219" s="218">
        <v>44944</v>
      </c>
      <c r="E17219" s="1">
        <v>1</v>
      </c>
      <c r="F17219" s="62">
        <v>23.66</v>
      </c>
    </row>
    <row r="17220" spans="1:6" x14ac:dyDescent="0.35">
      <c r="A17220" s="1">
        <v>126</v>
      </c>
      <c r="B17220" s="1" t="s">
        <v>148</v>
      </c>
      <c r="C17220" s="218">
        <v>44947</v>
      </c>
      <c r="D17220" s="218">
        <v>44946</v>
      </c>
      <c r="E17220" s="1">
        <v>4</v>
      </c>
      <c r="F17220" s="62">
        <v>125.73</v>
      </c>
    </row>
    <row r="17221" spans="1:6" x14ac:dyDescent="0.35">
      <c r="A17221" s="1">
        <v>126</v>
      </c>
      <c r="B17221" s="1" t="s">
        <v>148</v>
      </c>
      <c r="C17221" s="218">
        <v>44947</v>
      </c>
      <c r="D17221" s="218">
        <v>44947</v>
      </c>
      <c r="E17221" s="1">
        <v>1</v>
      </c>
      <c r="F17221" s="62">
        <v>23.66</v>
      </c>
    </row>
    <row r="17222" spans="1:6" x14ac:dyDescent="0.35">
      <c r="A17222" s="1">
        <v>126</v>
      </c>
      <c r="B17222" s="1" t="s">
        <v>148</v>
      </c>
      <c r="C17222" s="218">
        <v>44948</v>
      </c>
      <c r="D17222" s="218">
        <v>44945</v>
      </c>
      <c r="E17222" s="1">
        <v>1</v>
      </c>
      <c r="F17222" s="62">
        <v>52.27</v>
      </c>
    </row>
    <row r="17223" spans="1:6" x14ac:dyDescent="0.35">
      <c r="A17223" s="1">
        <v>126</v>
      </c>
      <c r="B17223" s="1" t="s">
        <v>148</v>
      </c>
      <c r="C17223" s="218">
        <v>44948</v>
      </c>
      <c r="D17223" s="218">
        <v>44946</v>
      </c>
      <c r="E17223" s="1">
        <v>1</v>
      </c>
      <c r="F17223" s="62">
        <v>23.76</v>
      </c>
    </row>
    <row r="17224" spans="1:6" x14ac:dyDescent="0.35">
      <c r="A17224" s="1">
        <v>126</v>
      </c>
      <c r="B17224" s="1" t="s">
        <v>148</v>
      </c>
      <c r="C17224" s="218">
        <v>44948</v>
      </c>
      <c r="D17224" s="218">
        <v>44947</v>
      </c>
      <c r="E17224" s="1">
        <v>7</v>
      </c>
      <c r="F17224" s="62">
        <v>166.02</v>
      </c>
    </row>
    <row r="17225" spans="1:6" x14ac:dyDescent="0.35">
      <c r="A17225" s="1">
        <v>126</v>
      </c>
      <c r="B17225" s="1" t="s">
        <v>148</v>
      </c>
      <c r="C17225" s="218">
        <v>44948</v>
      </c>
      <c r="D17225" s="218">
        <v>44948</v>
      </c>
      <c r="E17225" s="1">
        <v>4</v>
      </c>
      <c r="F17225" s="62">
        <v>184.53</v>
      </c>
    </row>
    <row r="17226" spans="1:6" x14ac:dyDescent="0.35">
      <c r="A17226" s="1">
        <v>126</v>
      </c>
      <c r="B17226" s="1" t="s">
        <v>148</v>
      </c>
      <c r="C17226" s="218">
        <v>44949</v>
      </c>
      <c r="D17226" s="218">
        <v>44947</v>
      </c>
      <c r="E17226" s="1">
        <v>4</v>
      </c>
      <c r="F17226" s="62">
        <v>125.63</v>
      </c>
    </row>
    <row r="17227" spans="1:6" x14ac:dyDescent="0.35">
      <c r="A17227" s="1">
        <v>126</v>
      </c>
      <c r="B17227" s="1" t="s">
        <v>148</v>
      </c>
      <c r="C17227" s="218">
        <v>44949</v>
      </c>
      <c r="D17227" s="218">
        <v>44948</v>
      </c>
      <c r="E17227" s="1">
        <v>5</v>
      </c>
      <c r="F17227" s="62">
        <v>118.55</v>
      </c>
    </row>
    <row r="17228" spans="1:6" x14ac:dyDescent="0.35">
      <c r="A17228" s="1">
        <v>126</v>
      </c>
      <c r="B17228" s="1" t="s">
        <v>148</v>
      </c>
      <c r="C17228" s="218">
        <v>44949</v>
      </c>
      <c r="D17228" s="218">
        <v>44949</v>
      </c>
      <c r="E17228" s="1">
        <v>3</v>
      </c>
      <c r="F17228" s="62">
        <v>132.36000000000001</v>
      </c>
    </row>
    <row r="17229" spans="1:6" x14ac:dyDescent="0.35">
      <c r="A17229" s="1">
        <v>126</v>
      </c>
      <c r="B17229" s="1" t="s">
        <v>148</v>
      </c>
      <c r="C17229" s="218">
        <v>44950</v>
      </c>
      <c r="D17229" s="218">
        <v>44948</v>
      </c>
      <c r="E17229" s="1">
        <v>1</v>
      </c>
      <c r="F17229" s="62">
        <v>23.76</v>
      </c>
    </row>
    <row r="17230" spans="1:6" x14ac:dyDescent="0.35">
      <c r="A17230" s="1">
        <v>126</v>
      </c>
      <c r="B17230" s="1" t="s">
        <v>148</v>
      </c>
      <c r="C17230" s="218">
        <v>44950</v>
      </c>
      <c r="D17230" s="218">
        <v>44949</v>
      </c>
      <c r="E17230" s="1">
        <v>1</v>
      </c>
      <c r="F17230" s="62">
        <v>23.66</v>
      </c>
    </row>
    <row r="17231" spans="1:6" x14ac:dyDescent="0.35">
      <c r="A17231" s="1">
        <v>126</v>
      </c>
      <c r="B17231" s="1" t="s">
        <v>148</v>
      </c>
      <c r="C17231" s="218">
        <v>44950</v>
      </c>
      <c r="D17231" s="218">
        <v>44950</v>
      </c>
      <c r="E17231" s="1">
        <v>2</v>
      </c>
      <c r="F17231" s="62">
        <v>105.43</v>
      </c>
    </row>
    <row r="17232" spans="1:6" x14ac:dyDescent="0.35">
      <c r="A17232" s="1">
        <v>126</v>
      </c>
      <c r="B17232" s="1" t="s">
        <v>148</v>
      </c>
      <c r="C17232" s="218">
        <v>44951</v>
      </c>
      <c r="D17232" s="218">
        <v>44947</v>
      </c>
      <c r="E17232" s="1">
        <v>1</v>
      </c>
      <c r="F17232" s="62">
        <v>44.55</v>
      </c>
    </row>
    <row r="17233" spans="1:6" x14ac:dyDescent="0.35">
      <c r="A17233" s="1">
        <v>126</v>
      </c>
      <c r="B17233" s="1" t="s">
        <v>148</v>
      </c>
      <c r="C17233" s="218">
        <v>44951</v>
      </c>
      <c r="D17233" s="218">
        <v>44948</v>
      </c>
      <c r="E17233" s="1">
        <v>2</v>
      </c>
      <c r="F17233" s="62">
        <v>47.32</v>
      </c>
    </row>
    <row r="17234" spans="1:6" x14ac:dyDescent="0.35">
      <c r="A17234" s="1">
        <v>126</v>
      </c>
      <c r="B17234" s="1" t="s">
        <v>148</v>
      </c>
      <c r="C17234" s="218">
        <v>44951</v>
      </c>
      <c r="D17234" s="218">
        <v>44949</v>
      </c>
      <c r="E17234" s="1">
        <v>2</v>
      </c>
      <c r="F17234" s="62">
        <v>78.11</v>
      </c>
    </row>
    <row r="17235" spans="1:6" x14ac:dyDescent="0.35">
      <c r="A17235" s="1">
        <v>126</v>
      </c>
      <c r="B17235" s="1" t="s">
        <v>148</v>
      </c>
      <c r="C17235" s="218">
        <v>44951</v>
      </c>
      <c r="D17235" s="218">
        <v>44950</v>
      </c>
      <c r="E17235" s="1">
        <v>4</v>
      </c>
      <c r="F17235" s="62">
        <v>93.95</v>
      </c>
    </row>
    <row r="17236" spans="1:6" x14ac:dyDescent="0.35">
      <c r="A17236" s="1">
        <v>126</v>
      </c>
      <c r="B17236" s="1" t="s">
        <v>148</v>
      </c>
      <c r="C17236" s="218">
        <v>44951</v>
      </c>
      <c r="D17236" s="218">
        <v>44951</v>
      </c>
      <c r="E17236" s="1">
        <v>4</v>
      </c>
      <c r="F17236" s="62">
        <v>125.53</v>
      </c>
    </row>
    <row r="17237" spans="1:6" x14ac:dyDescent="0.35">
      <c r="A17237" s="1">
        <v>126</v>
      </c>
      <c r="B17237" s="1" t="s">
        <v>148</v>
      </c>
      <c r="C17237" s="218">
        <v>44952</v>
      </c>
      <c r="D17237" s="218">
        <v>44950</v>
      </c>
      <c r="E17237" s="1">
        <v>4</v>
      </c>
      <c r="F17237" s="62">
        <v>122.76</v>
      </c>
    </row>
    <row r="17238" spans="1:6" x14ac:dyDescent="0.35">
      <c r="A17238" s="1">
        <v>126</v>
      </c>
      <c r="B17238" s="1" t="s">
        <v>148</v>
      </c>
      <c r="C17238" s="218">
        <v>44952</v>
      </c>
      <c r="D17238" s="218">
        <v>44951</v>
      </c>
      <c r="E17238" s="1">
        <v>5</v>
      </c>
      <c r="F17238" s="62">
        <v>173.35</v>
      </c>
    </row>
    <row r="17239" spans="1:6" x14ac:dyDescent="0.35">
      <c r="A17239" s="1">
        <v>126</v>
      </c>
      <c r="B17239" s="1" t="s">
        <v>148</v>
      </c>
      <c r="C17239" s="218">
        <v>44952</v>
      </c>
      <c r="D17239" s="218">
        <v>44952</v>
      </c>
      <c r="E17239" s="1">
        <v>1</v>
      </c>
      <c r="F17239" s="62">
        <v>53.46</v>
      </c>
    </row>
    <row r="17240" spans="1:6" x14ac:dyDescent="0.35">
      <c r="A17240" s="1">
        <v>127</v>
      </c>
      <c r="B17240" s="1" t="s">
        <v>224</v>
      </c>
      <c r="C17240" s="218">
        <v>44881</v>
      </c>
      <c r="D17240" s="218">
        <v>44880</v>
      </c>
      <c r="E17240" s="1">
        <v>4</v>
      </c>
      <c r="F17240" s="62">
        <v>198.74</v>
      </c>
    </row>
    <row r="17241" spans="1:6" x14ac:dyDescent="0.35">
      <c r="A17241" s="1">
        <v>127</v>
      </c>
      <c r="B17241" s="1" t="s">
        <v>224</v>
      </c>
      <c r="C17241" s="218">
        <v>44881</v>
      </c>
      <c r="D17241" s="218">
        <v>44881</v>
      </c>
      <c r="E17241" s="1">
        <v>5</v>
      </c>
      <c r="F17241" s="62">
        <v>240.08</v>
      </c>
    </row>
    <row r="17242" spans="1:6" x14ac:dyDescent="0.35">
      <c r="A17242" s="1">
        <v>127</v>
      </c>
      <c r="B17242" s="1" t="s">
        <v>224</v>
      </c>
      <c r="C17242" s="218">
        <v>44884</v>
      </c>
      <c r="D17242" s="218">
        <v>44880</v>
      </c>
      <c r="E17242" s="1">
        <v>3</v>
      </c>
      <c r="F17242" s="62">
        <v>134.30000000000001</v>
      </c>
    </row>
    <row r="17243" spans="1:6" x14ac:dyDescent="0.35">
      <c r="A17243" s="1">
        <v>127</v>
      </c>
      <c r="B17243" s="1" t="s">
        <v>224</v>
      </c>
      <c r="C17243" s="218">
        <v>44884</v>
      </c>
      <c r="D17243" s="218">
        <v>44881</v>
      </c>
      <c r="E17243" s="1">
        <v>5</v>
      </c>
      <c r="F17243" s="62">
        <v>231.2</v>
      </c>
    </row>
    <row r="17244" spans="1:6" x14ac:dyDescent="0.35">
      <c r="A17244" s="1">
        <v>127</v>
      </c>
      <c r="B17244" s="1" t="s">
        <v>224</v>
      </c>
      <c r="C17244" s="218">
        <v>44884</v>
      </c>
      <c r="D17244" s="218">
        <v>44882</v>
      </c>
      <c r="E17244" s="1">
        <v>4</v>
      </c>
      <c r="F17244" s="62">
        <v>187.51</v>
      </c>
    </row>
    <row r="17245" spans="1:6" x14ac:dyDescent="0.35">
      <c r="A17245" s="1">
        <v>127</v>
      </c>
      <c r="B17245" s="1" t="s">
        <v>224</v>
      </c>
      <c r="C17245" s="218">
        <v>44885</v>
      </c>
      <c r="D17245" s="218">
        <v>44880</v>
      </c>
      <c r="E17245" s="1">
        <v>1</v>
      </c>
      <c r="F17245" s="62">
        <v>51.58</v>
      </c>
    </row>
    <row r="17246" spans="1:6" x14ac:dyDescent="0.35">
      <c r="A17246" s="1">
        <v>127</v>
      </c>
      <c r="B17246" s="1" t="s">
        <v>224</v>
      </c>
      <c r="C17246" s="218">
        <v>44885</v>
      </c>
      <c r="D17246" s="218">
        <v>44881</v>
      </c>
      <c r="E17246" s="1">
        <v>3</v>
      </c>
      <c r="F17246" s="62">
        <v>139.63</v>
      </c>
    </row>
    <row r="17247" spans="1:6" x14ac:dyDescent="0.35">
      <c r="A17247" s="1">
        <v>127</v>
      </c>
      <c r="B17247" s="1" t="s">
        <v>224</v>
      </c>
      <c r="C17247" s="218">
        <v>44885</v>
      </c>
      <c r="D17247" s="218">
        <v>44882</v>
      </c>
      <c r="E17247" s="1">
        <v>7</v>
      </c>
      <c r="F17247" s="62">
        <v>332.54</v>
      </c>
    </row>
    <row r="17248" spans="1:6" x14ac:dyDescent="0.35">
      <c r="A17248" s="1">
        <v>127</v>
      </c>
      <c r="B17248" s="1" t="s">
        <v>224</v>
      </c>
      <c r="C17248" s="218">
        <v>44885</v>
      </c>
      <c r="D17248" s="218">
        <v>44883</v>
      </c>
      <c r="E17248" s="1">
        <v>2</v>
      </c>
      <c r="F17248" s="62">
        <v>93.75</v>
      </c>
    </row>
    <row r="17249" spans="1:6" x14ac:dyDescent="0.35">
      <c r="A17249" s="1">
        <v>127</v>
      </c>
      <c r="B17249" s="1" t="s">
        <v>224</v>
      </c>
      <c r="C17249" s="218">
        <v>44886</v>
      </c>
      <c r="D17249" s="218">
        <v>44880</v>
      </c>
      <c r="E17249" s="1">
        <v>1</v>
      </c>
      <c r="F17249" s="62">
        <v>47.17</v>
      </c>
    </row>
    <row r="17250" spans="1:6" x14ac:dyDescent="0.35">
      <c r="A17250" s="1">
        <v>127</v>
      </c>
      <c r="B17250" s="1" t="s">
        <v>224</v>
      </c>
      <c r="C17250" s="218">
        <v>44886</v>
      </c>
      <c r="D17250" s="218">
        <v>44881</v>
      </c>
      <c r="E17250" s="1">
        <v>1</v>
      </c>
      <c r="F17250" s="62">
        <v>48.81</v>
      </c>
    </row>
    <row r="17251" spans="1:6" x14ac:dyDescent="0.35">
      <c r="A17251" s="1">
        <v>127</v>
      </c>
      <c r="B17251" s="1" t="s">
        <v>224</v>
      </c>
      <c r="C17251" s="218">
        <v>44886</v>
      </c>
      <c r="D17251" s="218">
        <v>44882</v>
      </c>
      <c r="E17251" s="1">
        <v>5</v>
      </c>
      <c r="F17251" s="62">
        <v>235.32</v>
      </c>
    </row>
    <row r="17252" spans="1:6" x14ac:dyDescent="0.35">
      <c r="A17252" s="1">
        <v>127</v>
      </c>
      <c r="B17252" s="1" t="s">
        <v>224</v>
      </c>
      <c r="C17252" s="218">
        <v>44886</v>
      </c>
      <c r="D17252" s="218">
        <v>44883</v>
      </c>
      <c r="E17252" s="1">
        <v>4</v>
      </c>
      <c r="F17252" s="62">
        <v>184.08</v>
      </c>
    </row>
    <row r="17253" spans="1:6" x14ac:dyDescent="0.35">
      <c r="A17253" s="1">
        <v>127</v>
      </c>
      <c r="B17253" s="1" t="s">
        <v>224</v>
      </c>
      <c r="C17253" s="218">
        <v>44886</v>
      </c>
      <c r="D17253" s="218">
        <v>44884</v>
      </c>
      <c r="E17253" s="1">
        <v>2</v>
      </c>
      <c r="F17253" s="62">
        <v>105.63</v>
      </c>
    </row>
    <row r="17254" spans="1:6" x14ac:dyDescent="0.35">
      <c r="A17254" s="1">
        <v>127</v>
      </c>
      <c r="B17254" s="1" t="s">
        <v>224</v>
      </c>
      <c r="C17254" s="218">
        <v>44888</v>
      </c>
      <c r="D17254" s="218">
        <v>44884</v>
      </c>
      <c r="E17254" s="1">
        <v>3</v>
      </c>
      <c r="F17254" s="62">
        <v>143.69999999999999</v>
      </c>
    </row>
    <row r="17255" spans="1:6" x14ac:dyDescent="0.35">
      <c r="A17255" s="1">
        <v>127</v>
      </c>
      <c r="B17255" s="1" t="s">
        <v>224</v>
      </c>
      <c r="C17255" s="218">
        <v>44888</v>
      </c>
      <c r="D17255" s="218">
        <v>44886</v>
      </c>
      <c r="E17255" s="1">
        <v>1</v>
      </c>
      <c r="F17255" s="62">
        <v>49.15</v>
      </c>
    </row>
    <row r="17256" spans="1:6" x14ac:dyDescent="0.35">
      <c r="A17256" s="1">
        <v>127</v>
      </c>
      <c r="B17256" s="1" t="s">
        <v>224</v>
      </c>
      <c r="C17256" s="218">
        <v>44888</v>
      </c>
      <c r="D17256" s="218">
        <v>44887</v>
      </c>
      <c r="E17256" s="1">
        <v>3</v>
      </c>
      <c r="F17256" s="62">
        <v>144.15</v>
      </c>
    </row>
    <row r="17257" spans="1:6" x14ac:dyDescent="0.35">
      <c r="A17257" s="1">
        <v>127</v>
      </c>
      <c r="B17257" s="1" t="s">
        <v>224</v>
      </c>
      <c r="C17257" s="218">
        <v>44888</v>
      </c>
      <c r="D17257" s="218">
        <v>44888</v>
      </c>
      <c r="E17257" s="1">
        <v>2</v>
      </c>
      <c r="F17257" s="62">
        <v>98.11</v>
      </c>
    </row>
    <row r="17258" spans="1:6" x14ac:dyDescent="0.35">
      <c r="A17258" s="1">
        <v>127</v>
      </c>
      <c r="B17258" s="1" t="s">
        <v>224</v>
      </c>
      <c r="C17258" s="218">
        <v>44889</v>
      </c>
      <c r="D17258" s="218">
        <v>44882</v>
      </c>
      <c r="E17258" s="1">
        <v>1</v>
      </c>
      <c r="F17258" s="62">
        <v>48.21</v>
      </c>
    </row>
    <row r="17259" spans="1:6" x14ac:dyDescent="0.35">
      <c r="A17259" s="1">
        <v>127</v>
      </c>
      <c r="B17259" s="1" t="s">
        <v>224</v>
      </c>
      <c r="C17259" s="218">
        <v>44889</v>
      </c>
      <c r="D17259" s="218">
        <v>44883</v>
      </c>
      <c r="E17259" s="1">
        <v>2</v>
      </c>
      <c r="F17259" s="62">
        <v>70.64</v>
      </c>
    </row>
    <row r="17260" spans="1:6" x14ac:dyDescent="0.35">
      <c r="A17260" s="1">
        <v>127</v>
      </c>
      <c r="B17260" s="1" t="s">
        <v>224</v>
      </c>
      <c r="C17260" s="218">
        <v>44889</v>
      </c>
      <c r="D17260" s="218">
        <v>44886</v>
      </c>
      <c r="E17260" s="1">
        <v>3</v>
      </c>
      <c r="F17260" s="62">
        <v>147.46</v>
      </c>
    </row>
    <row r="17261" spans="1:6" x14ac:dyDescent="0.35">
      <c r="A17261" s="1">
        <v>127</v>
      </c>
      <c r="B17261" s="1" t="s">
        <v>224</v>
      </c>
      <c r="C17261" s="218">
        <v>44889</v>
      </c>
      <c r="D17261" s="218">
        <v>44888</v>
      </c>
      <c r="E17261" s="1">
        <v>1</v>
      </c>
      <c r="F17261" s="62">
        <v>51.58</v>
      </c>
    </row>
    <row r="17262" spans="1:6" x14ac:dyDescent="0.35">
      <c r="A17262" s="1">
        <v>127</v>
      </c>
      <c r="B17262" s="1" t="s">
        <v>224</v>
      </c>
      <c r="C17262" s="218">
        <v>44889</v>
      </c>
      <c r="D17262" s="218">
        <v>44889</v>
      </c>
      <c r="E17262" s="1">
        <v>3</v>
      </c>
      <c r="F17262" s="62">
        <v>152.55000000000001</v>
      </c>
    </row>
    <row r="17263" spans="1:6" x14ac:dyDescent="0.35">
      <c r="A17263" s="1">
        <v>127</v>
      </c>
      <c r="B17263" s="1" t="s">
        <v>224</v>
      </c>
      <c r="C17263" s="218">
        <v>44890</v>
      </c>
      <c r="D17263" s="218">
        <v>44886</v>
      </c>
      <c r="E17263" s="1">
        <v>1</v>
      </c>
      <c r="F17263" s="62">
        <v>51.88</v>
      </c>
    </row>
    <row r="17264" spans="1:6" x14ac:dyDescent="0.35">
      <c r="A17264" s="1">
        <v>127</v>
      </c>
      <c r="B17264" s="1" t="s">
        <v>224</v>
      </c>
      <c r="C17264" s="218">
        <v>44890</v>
      </c>
      <c r="D17264" s="218">
        <v>44888</v>
      </c>
      <c r="E17264" s="1">
        <v>1</v>
      </c>
      <c r="F17264" s="62">
        <v>52.87</v>
      </c>
    </row>
    <row r="17265" spans="1:6" x14ac:dyDescent="0.35">
      <c r="A17265" s="1">
        <v>127</v>
      </c>
      <c r="B17265" s="1" t="s">
        <v>224</v>
      </c>
      <c r="C17265" s="218">
        <v>44890</v>
      </c>
      <c r="D17265" s="218">
        <v>44889</v>
      </c>
      <c r="E17265" s="1">
        <v>3</v>
      </c>
      <c r="F17265" s="62">
        <v>150.68</v>
      </c>
    </row>
    <row r="17266" spans="1:6" x14ac:dyDescent="0.35">
      <c r="A17266" s="1">
        <v>127</v>
      </c>
      <c r="B17266" s="1" t="s">
        <v>224</v>
      </c>
      <c r="C17266" s="218">
        <v>44891</v>
      </c>
      <c r="D17266" s="218">
        <v>44883</v>
      </c>
      <c r="E17266" s="1">
        <v>2</v>
      </c>
      <c r="F17266" s="62">
        <v>100.04</v>
      </c>
    </row>
    <row r="17267" spans="1:6" x14ac:dyDescent="0.35">
      <c r="A17267" s="1">
        <v>127</v>
      </c>
      <c r="B17267" s="1" t="s">
        <v>224</v>
      </c>
      <c r="C17267" s="218">
        <v>44891</v>
      </c>
      <c r="D17267" s="218">
        <v>44886</v>
      </c>
      <c r="E17267" s="1">
        <v>1</v>
      </c>
      <c r="F17267" s="62">
        <v>53.91</v>
      </c>
    </row>
    <row r="17268" spans="1:6" x14ac:dyDescent="0.35">
      <c r="A17268" s="1">
        <v>127</v>
      </c>
      <c r="B17268" s="1" t="s">
        <v>224</v>
      </c>
      <c r="C17268" s="218">
        <v>44891</v>
      </c>
      <c r="D17268" s="218">
        <v>44887</v>
      </c>
      <c r="E17268" s="1">
        <v>1</v>
      </c>
      <c r="F17268" s="62">
        <v>49.7</v>
      </c>
    </row>
    <row r="17269" spans="1:6" x14ac:dyDescent="0.35">
      <c r="A17269" s="1">
        <v>127</v>
      </c>
      <c r="B17269" s="1" t="s">
        <v>224</v>
      </c>
      <c r="C17269" s="218">
        <v>44891</v>
      </c>
      <c r="D17269" s="218">
        <v>44888</v>
      </c>
      <c r="E17269" s="1">
        <v>3</v>
      </c>
      <c r="F17269" s="62">
        <v>139.79</v>
      </c>
    </row>
    <row r="17270" spans="1:6" x14ac:dyDescent="0.35">
      <c r="A17270" s="1">
        <v>127</v>
      </c>
      <c r="B17270" s="1" t="s">
        <v>224</v>
      </c>
      <c r="C17270" s="218">
        <v>44891</v>
      </c>
      <c r="D17270" s="218">
        <v>44889</v>
      </c>
      <c r="E17270" s="1">
        <v>4</v>
      </c>
      <c r="F17270" s="62">
        <v>202.51</v>
      </c>
    </row>
    <row r="17271" spans="1:6" x14ac:dyDescent="0.35">
      <c r="A17271" s="1">
        <v>127</v>
      </c>
      <c r="B17271" s="1" t="s">
        <v>224</v>
      </c>
      <c r="C17271" s="218">
        <v>44892</v>
      </c>
      <c r="D17271" s="218">
        <v>44883</v>
      </c>
      <c r="E17271" s="1">
        <v>1</v>
      </c>
      <c r="F17271" s="62">
        <v>42.07</v>
      </c>
    </row>
    <row r="17272" spans="1:6" x14ac:dyDescent="0.35">
      <c r="A17272" s="1">
        <v>127</v>
      </c>
      <c r="B17272" s="1" t="s">
        <v>224</v>
      </c>
      <c r="C17272" s="218">
        <v>44892</v>
      </c>
      <c r="D17272" s="218">
        <v>44887</v>
      </c>
      <c r="E17272" s="1">
        <v>1</v>
      </c>
      <c r="F17272" s="62">
        <v>50.44</v>
      </c>
    </row>
    <row r="17273" spans="1:6" x14ac:dyDescent="0.35">
      <c r="A17273" s="1">
        <v>127</v>
      </c>
      <c r="B17273" s="1" t="s">
        <v>224</v>
      </c>
      <c r="C17273" s="218">
        <v>44892</v>
      </c>
      <c r="D17273" s="218">
        <v>44888</v>
      </c>
      <c r="E17273" s="1">
        <v>1</v>
      </c>
      <c r="F17273" s="62">
        <v>54.15</v>
      </c>
    </row>
    <row r="17274" spans="1:6" x14ac:dyDescent="0.35">
      <c r="A17274" s="1">
        <v>127</v>
      </c>
      <c r="B17274" s="1" t="s">
        <v>224</v>
      </c>
      <c r="C17274" s="218">
        <v>44892</v>
      </c>
      <c r="D17274" s="218">
        <v>44889</v>
      </c>
      <c r="E17274" s="1">
        <v>2</v>
      </c>
      <c r="F17274" s="62">
        <v>93.76</v>
      </c>
    </row>
    <row r="17275" spans="1:6" x14ac:dyDescent="0.35">
      <c r="A17275" s="1">
        <v>128</v>
      </c>
      <c r="B17275" s="1" t="s">
        <v>150</v>
      </c>
      <c r="C17275" s="218">
        <v>44878</v>
      </c>
      <c r="D17275" s="218">
        <v>44878</v>
      </c>
      <c r="E17275" s="1">
        <v>6</v>
      </c>
      <c r="F17275" s="62">
        <v>166.22</v>
      </c>
    </row>
    <row r="17276" spans="1:6" x14ac:dyDescent="0.35">
      <c r="A17276" s="1">
        <v>128</v>
      </c>
      <c r="B17276" s="1" t="s">
        <v>150</v>
      </c>
      <c r="C17276" s="218">
        <v>44879</v>
      </c>
      <c r="D17276" s="218">
        <v>44878</v>
      </c>
      <c r="E17276" s="1">
        <v>4</v>
      </c>
      <c r="F17276" s="62">
        <v>92.12</v>
      </c>
    </row>
    <row r="17277" spans="1:6" x14ac:dyDescent="0.35">
      <c r="A17277" s="1">
        <v>128</v>
      </c>
      <c r="B17277" s="1" t="s">
        <v>150</v>
      </c>
      <c r="C17277" s="218">
        <v>44879</v>
      </c>
      <c r="D17277" s="218">
        <v>44879</v>
      </c>
      <c r="E17277" s="1">
        <v>3</v>
      </c>
      <c r="F17277" s="62">
        <v>94.74</v>
      </c>
    </row>
    <row r="17278" spans="1:6" x14ac:dyDescent="0.35">
      <c r="A17278" s="1">
        <v>128</v>
      </c>
      <c r="B17278" s="1" t="s">
        <v>150</v>
      </c>
      <c r="C17278" s="218">
        <v>44881</v>
      </c>
      <c r="D17278" s="218">
        <v>44878</v>
      </c>
      <c r="E17278" s="1">
        <v>1</v>
      </c>
      <c r="F17278" s="62">
        <v>22.32</v>
      </c>
    </row>
    <row r="17279" spans="1:6" x14ac:dyDescent="0.35">
      <c r="A17279" s="1">
        <v>128</v>
      </c>
      <c r="B17279" s="1" t="s">
        <v>150</v>
      </c>
      <c r="C17279" s="218">
        <v>44881</v>
      </c>
      <c r="D17279" s="218">
        <v>44879</v>
      </c>
      <c r="E17279" s="1">
        <v>3</v>
      </c>
      <c r="F17279" s="62">
        <v>120.14</v>
      </c>
    </row>
    <row r="17280" spans="1:6" x14ac:dyDescent="0.35">
      <c r="A17280" s="1">
        <v>128</v>
      </c>
      <c r="B17280" s="1" t="s">
        <v>150</v>
      </c>
      <c r="C17280" s="218">
        <v>44881</v>
      </c>
      <c r="D17280" s="218">
        <v>44880</v>
      </c>
      <c r="E17280" s="1">
        <v>1</v>
      </c>
      <c r="F17280" s="62">
        <v>49.05</v>
      </c>
    </row>
    <row r="17281" spans="1:6" x14ac:dyDescent="0.35">
      <c r="A17281" s="1">
        <v>128</v>
      </c>
      <c r="B17281" s="1" t="s">
        <v>150</v>
      </c>
      <c r="C17281" s="218">
        <v>44882</v>
      </c>
      <c r="D17281" s="218">
        <v>44878</v>
      </c>
      <c r="E17281" s="1">
        <v>8</v>
      </c>
      <c r="F17281" s="62">
        <v>186.45</v>
      </c>
    </row>
    <row r="17282" spans="1:6" x14ac:dyDescent="0.35">
      <c r="A17282" s="1">
        <v>128</v>
      </c>
      <c r="B17282" s="1" t="s">
        <v>150</v>
      </c>
      <c r="C17282" s="218">
        <v>44882</v>
      </c>
      <c r="D17282" s="218">
        <v>44879</v>
      </c>
      <c r="E17282" s="1">
        <v>4</v>
      </c>
      <c r="F17282" s="62">
        <v>91.13</v>
      </c>
    </row>
    <row r="17283" spans="1:6" x14ac:dyDescent="0.35">
      <c r="A17283" s="1">
        <v>128</v>
      </c>
      <c r="B17283" s="1" t="s">
        <v>150</v>
      </c>
      <c r="C17283" s="218">
        <v>44882</v>
      </c>
      <c r="D17283" s="218">
        <v>44880</v>
      </c>
      <c r="E17283" s="1">
        <v>5</v>
      </c>
      <c r="F17283" s="62">
        <v>219.78</v>
      </c>
    </row>
    <row r="17284" spans="1:6" x14ac:dyDescent="0.35">
      <c r="A17284" s="1">
        <v>128</v>
      </c>
      <c r="B17284" s="1" t="s">
        <v>150</v>
      </c>
      <c r="C17284" s="218">
        <v>44883</v>
      </c>
      <c r="D17284" s="218">
        <v>44880</v>
      </c>
      <c r="E17284" s="1">
        <v>2</v>
      </c>
      <c r="F17284" s="62">
        <v>72.66</v>
      </c>
    </row>
    <row r="17285" spans="1:6" x14ac:dyDescent="0.35">
      <c r="A17285" s="1">
        <v>128</v>
      </c>
      <c r="B17285" s="1" t="s">
        <v>150</v>
      </c>
      <c r="C17285" s="218">
        <v>44883</v>
      </c>
      <c r="D17285" s="218">
        <v>44881</v>
      </c>
      <c r="E17285" s="1">
        <v>3</v>
      </c>
      <c r="F17285" s="62">
        <v>120.43</v>
      </c>
    </row>
    <row r="17286" spans="1:6" x14ac:dyDescent="0.35">
      <c r="A17286" s="1">
        <v>128</v>
      </c>
      <c r="B17286" s="1" t="s">
        <v>150</v>
      </c>
      <c r="C17286" s="218">
        <v>44884</v>
      </c>
      <c r="D17286" s="218">
        <v>44879</v>
      </c>
      <c r="E17286" s="1">
        <v>4</v>
      </c>
      <c r="F17286" s="62">
        <v>116.42</v>
      </c>
    </row>
    <row r="17287" spans="1:6" x14ac:dyDescent="0.35">
      <c r="A17287" s="1">
        <v>128</v>
      </c>
      <c r="B17287" s="1" t="s">
        <v>150</v>
      </c>
      <c r="C17287" s="218">
        <v>44884</v>
      </c>
      <c r="D17287" s="218">
        <v>44880</v>
      </c>
      <c r="E17287" s="1">
        <v>4</v>
      </c>
      <c r="F17287" s="62">
        <v>115.59</v>
      </c>
    </row>
    <row r="17288" spans="1:6" x14ac:dyDescent="0.35">
      <c r="A17288" s="1">
        <v>128</v>
      </c>
      <c r="B17288" s="1" t="s">
        <v>150</v>
      </c>
      <c r="C17288" s="218">
        <v>44884</v>
      </c>
      <c r="D17288" s="218">
        <v>44881</v>
      </c>
      <c r="E17288" s="1">
        <v>6</v>
      </c>
      <c r="F17288" s="62">
        <v>215.62</v>
      </c>
    </row>
    <row r="17289" spans="1:6" x14ac:dyDescent="0.35">
      <c r="A17289" s="1">
        <v>128</v>
      </c>
      <c r="B17289" s="1" t="s">
        <v>150</v>
      </c>
      <c r="C17289" s="218">
        <v>44885</v>
      </c>
      <c r="D17289" s="218">
        <v>44880</v>
      </c>
      <c r="E17289" s="1">
        <v>2</v>
      </c>
      <c r="F17289" s="62">
        <v>71.77</v>
      </c>
    </row>
    <row r="17290" spans="1:6" x14ac:dyDescent="0.35">
      <c r="A17290" s="1">
        <v>128</v>
      </c>
      <c r="B17290" s="1" t="s">
        <v>150</v>
      </c>
      <c r="C17290" s="218">
        <v>44885</v>
      </c>
      <c r="D17290" s="218">
        <v>44881</v>
      </c>
      <c r="E17290" s="1">
        <v>1</v>
      </c>
      <c r="F17290" s="62">
        <v>49.15</v>
      </c>
    </row>
    <row r="17291" spans="1:6" x14ac:dyDescent="0.35">
      <c r="A17291" s="1">
        <v>128</v>
      </c>
      <c r="B17291" s="1" t="s">
        <v>150</v>
      </c>
      <c r="C17291" s="218">
        <v>44885</v>
      </c>
      <c r="D17291" s="218">
        <v>44882</v>
      </c>
      <c r="E17291" s="1">
        <v>8</v>
      </c>
      <c r="F17291" s="62">
        <v>338.57</v>
      </c>
    </row>
    <row r="17292" spans="1:6" x14ac:dyDescent="0.35">
      <c r="A17292" s="1">
        <v>128</v>
      </c>
      <c r="B17292" s="1" t="s">
        <v>150</v>
      </c>
      <c r="C17292" s="218">
        <v>44886</v>
      </c>
      <c r="D17292" s="218">
        <v>44880</v>
      </c>
      <c r="E17292" s="1">
        <v>3</v>
      </c>
      <c r="F17292" s="62">
        <v>68.95</v>
      </c>
    </row>
    <row r="17293" spans="1:6" x14ac:dyDescent="0.35">
      <c r="A17293" s="1">
        <v>128</v>
      </c>
      <c r="B17293" s="1" t="s">
        <v>150</v>
      </c>
      <c r="C17293" s="218">
        <v>44886</v>
      </c>
      <c r="D17293" s="218">
        <v>44881</v>
      </c>
      <c r="E17293" s="1">
        <v>4</v>
      </c>
      <c r="F17293" s="62">
        <v>116.76</v>
      </c>
    </row>
    <row r="17294" spans="1:6" x14ac:dyDescent="0.35">
      <c r="A17294" s="1">
        <v>128</v>
      </c>
      <c r="B17294" s="1" t="s">
        <v>150</v>
      </c>
      <c r="C17294" s="218">
        <v>44886</v>
      </c>
      <c r="D17294" s="218">
        <v>44882</v>
      </c>
      <c r="E17294" s="1">
        <v>7</v>
      </c>
      <c r="F17294" s="62">
        <v>310.86</v>
      </c>
    </row>
    <row r="17295" spans="1:6" x14ac:dyDescent="0.35">
      <c r="A17295" s="1">
        <v>128</v>
      </c>
      <c r="B17295" s="1" t="s">
        <v>150</v>
      </c>
      <c r="C17295" s="218">
        <v>44886</v>
      </c>
      <c r="D17295" s="218">
        <v>44883</v>
      </c>
      <c r="E17295" s="1">
        <v>4</v>
      </c>
      <c r="F17295" s="62">
        <v>170.08</v>
      </c>
    </row>
    <row r="17296" spans="1:6" x14ac:dyDescent="0.35">
      <c r="A17296" s="1">
        <v>128</v>
      </c>
      <c r="B17296" s="1" t="s">
        <v>150</v>
      </c>
      <c r="C17296" s="218">
        <v>44887</v>
      </c>
      <c r="D17296" s="218">
        <v>44881</v>
      </c>
      <c r="E17296" s="1">
        <v>5</v>
      </c>
      <c r="F17296" s="62">
        <v>163.85</v>
      </c>
    </row>
    <row r="17297" spans="1:6" x14ac:dyDescent="0.35">
      <c r="A17297" s="1">
        <v>128</v>
      </c>
      <c r="B17297" s="1" t="s">
        <v>150</v>
      </c>
      <c r="C17297" s="218">
        <v>44887</v>
      </c>
      <c r="D17297" s="218">
        <v>44882</v>
      </c>
      <c r="E17297" s="1">
        <v>2</v>
      </c>
      <c r="F17297" s="62">
        <v>46.63</v>
      </c>
    </row>
    <row r="17298" spans="1:6" x14ac:dyDescent="0.35">
      <c r="A17298" s="1">
        <v>128</v>
      </c>
      <c r="B17298" s="1" t="s">
        <v>150</v>
      </c>
      <c r="C17298" s="218">
        <v>44887</v>
      </c>
      <c r="D17298" s="218">
        <v>44883</v>
      </c>
      <c r="E17298" s="1">
        <v>6</v>
      </c>
      <c r="F17298" s="62">
        <v>190.03</v>
      </c>
    </row>
    <row r="17299" spans="1:6" x14ac:dyDescent="0.35">
      <c r="A17299" s="1">
        <v>128</v>
      </c>
      <c r="B17299" s="1" t="s">
        <v>150</v>
      </c>
      <c r="C17299" s="218">
        <v>44887</v>
      </c>
      <c r="D17299" s="218">
        <v>44887</v>
      </c>
      <c r="E17299" s="1">
        <v>1</v>
      </c>
      <c r="F17299" s="62">
        <v>22.82</v>
      </c>
    </row>
    <row r="17300" spans="1:6" x14ac:dyDescent="0.35">
      <c r="A17300" s="1">
        <v>128</v>
      </c>
      <c r="B17300" s="1" t="s">
        <v>150</v>
      </c>
      <c r="C17300" s="218">
        <v>44888</v>
      </c>
      <c r="D17300" s="218">
        <v>44882</v>
      </c>
      <c r="E17300" s="1">
        <v>3</v>
      </c>
      <c r="F17300" s="62">
        <v>91.53</v>
      </c>
    </row>
    <row r="17301" spans="1:6" x14ac:dyDescent="0.35">
      <c r="A17301" s="1">
        <v>128</v>
      </c>
      <c r="B17301" s="1" t="s">
        <v>150</v>
      </c>
      <c r="C17301" s="218">
        <v>44888</v>
      </c>
      <c r="D17301" s="218">
        <v>44883</v>
      </c>
      <c r="E17301" s="1">
        <v>6</v>
      </c>
      <c r="F17301" s="62">
        <v>214.82</v>
      </c>
    </row>
    <row r="17302" spans="1:6" x14ac:dyDescent="0.35">
      <c r="A17302" s="1">
        <v>128</v>
      </c>
      <c r="B17302" s="1" t="s">
        <v>150</v>
      </c>
      <c r="C17302" s="218">
        <v>44888</v>
      </c>
      <c r="D17302" s="218">
        <v>44887</v>
      </c>
      <c r="E17302" s="1">
        <v>4</v>
      </c>
      <c r="F17302" s="62">
        <v>196.56</v>
      </c>
    </row>
    <row r="17303" spans="1:6" x14ac:dyDescent="0.35">
      <c r="A17303" s="1">
        <v>128</v>
      </c>
      <c r="B17303" s="1" t="s">
        <v>150</v>
      </c>
      <c r="C17303" s="218">
        <v>44888</v>
      </c>
      <c r="D17303" s="218">
        <v>44888</v>
      </c>
      <c r="E17303" s="1">
        <v>2</v>
      </c>
      <c r="F17303" s="62">
        <v>71.83</v>
      </c>
    </row>
    <row r="17304" spans="1:6" x14ac:dyDescent="0.35">
      <c r="A17304" s="1">
        <v>128</v>
      </c>
      <c r="B17304" s="1" t="s">
        <v>150</v>
      </c>
      <c r="C17304" s="218">
        <v>44889</v>
      </c>
      <c r="D17304" s="218">
        <v>44887</v>
      </c>
      <c r="E17304" s="1">
        <v>1</v>
      </c>
      <c r="F17304" s="62">
        <v>46.98</v>
      </c>
    </row>
    <row r="17305" spans="1:6" x14ac:dyDescent="0.35">
      <c r="A17305" s="1">
        <v>128</v>
      </c>
      <c r="B17305" s="1" t="s">
        <v>150</v>
      </c>
      <c r="C17305" s="218">
        <v>44889</v>
      </c>
      <c r="D17305" s="218">
        <v>44888</v>
      </c>
      <c r="E17305" s="1">
        <v>3</v>
      </c>
      <c r="F17305" s="62">
        <v>120.93</v>
      </c>
    </row>
    <row r="17306" spans="1:6" x14ac:dyDescent="0.35">
      <c r="A17306" s="1">
        <v>128</v>
      </c>
      <c r="B17306" s="1" t="s">
        <v>150</v>
      </c>
      <c r="C17306" s="218">
        <v>44889</v>
      </c>
      <c r="D17306" s="218">
        <v>44889</v>
      </c>
      <c r="E17306" s="1">
        <v>11</v>
      </c>
      <c r="F17306" s="62">
        <v>359.99</v>
      </c>
    </row>
    <row r="17307" spans="1:6" x14ac:dyDescent="0.35">
      <c r="A17307" s="1">
        <v>128</v>
      </c>
      <c r="B17307" s="1" t="s">
        <v>150</v>
      </c>
      <c r="C17307" s="218">
        <v>44890</v>
      </c>
      <c r="D17307" s="218">
        <v>44890</v>
      </c>
      <c r="E17307" s="1">
        <v>8</v>
      </c>
      <c r="F17307" s="62">
        <v>339.46</v>
      </c>
    </row>
    <row r="17308" spans="1:6" x14ac:dyDescent="0.35">
      <c r="A17308" s="1">
        <v>128</v>
      </c>
      <c r="B17308" s="1" t="s">
        <v>150</v>
      </c>
      <c r="C17308" s="218">
        <v>44891</v>
      </c>
      <c r="D17308" s="218">
        <v>44890</v>
      </c>
      <c r="E17308" s="1">
        <v>6</v>
      </c>
      <c r="F17308" s="62">
        <v>188.44</v>
      </c>
    </row>
    <row r="17309" spans="1:6" x14ac:dyDescent="0.35">
      <c r="A17309" s="1">
        <v>128</v>
      </c>
      <c r="B17309" s="1" t="s">
        <v>150</v>
      </c>
      <c r="C17309" s="218">
        <v>44891</v>
      </c>
      <c r="D17309" s="218">
        <v>44891</v>
      </c>
      <c r="E17309" s="1">
        <v>12</v>
      </c>
      <c r="F17309" s="62">
        <v>432.96</v>
      </c>
    </row>
    <row r="17310" spans="1:6" x14ac:dyDescent="0.35">
      <c r="A17310" s="1">
        <v>128</v>
      </c>
      <c r="B17310" s="1" t="s">
        <v>150</v>
      </c>
      <c r="C17310" s="218">
        <v>44892</v>
      </c>
      <c r="D17310" s="218">
        <v>44891</v>
      </c>
      <c r="E17310" s="1">
        <v>5</v>
      </c>
      <c r="F17310" s="62">
        <v>196.27</v>
      </c>
    </row>
    <row r="17311" spans="1:6" x14ac:dyDescent="0.35">
      <c r="A17311" s="1">
        <v>128</v>
      </c>
      <c r="B17311" s="1" t="s">
        <v>150</v>
      </c>
      <c r="C17311" s="218">
        <v>44892</v>
      </c>
      <c r="D17311" s="218">
        <v>44892</v>
      </c>
      <c r="E17311" s="1">
        <v>6</v>
      </c>
      <c r="F17311" s="62">
        <v>191.46</v>
      </c>
    </row>
    <row r="17312" spans="1:6" x14ac:dyDescent="0.35">
      <c r="A17312" s="1">
        <v>128</v>
      </c>
      <c r="B17312" s="1" t="s">
        <v>150</v>
      </c>
      <c r="C17312" s="218">
        <v>44893</v>
      </c>
      <c r="D17312" s="218">
        <v>44891</v>
      </c>
      <c r="E17312" s="1">
        <v>3</v>
      </c>
      <c r="F17312" s="62">
        <v>94.1</v>
      </c>
    </row>
    <row r="17313" spans="1:6" x14ac:dyDescent="0.35">
      <c r="A17313" s="1">
        <v>128</v>
      </c>
      <c r="B17313" s="1" t="s">
        <v>150</v>
      </c>
      <c r="C17313" s="218">
        <v>44893</v>
      </c>
      <c r="D17313" s="218">
        <v>44892</v>
      </c>
      <c r="E17313" s="1">
        <v>5</v>
      </c>
      <c r="F17313" s="62">
        <v>193</v>
      </c>
    </row>
    <row r="17314" spans="1:6" x14ac:dyDescent="0.35">
      <c r="A17314" s="1">
        <v>128</v>
      </c>
      <c r="B17314" s="1" t="s">
        <v>150</v>
      </c>
      <c r="C17314" s="218">
        <v>44893</v>
      </c>
      <c r="D17314" s="218">
        <v>44893</v>
      </c>
      <c r="E17314" s="1">
        <v>7</v>
      </c>
      <c r="F17314" s="62">
        <v>292.69</v>
      </c>
    </row>
    <row r="17315" spans="1:6" x14ac:dyDescent="0.35">
      <c r="A17315" s="1">
        <v>128</v>
      </c>
      <c r="B17315" s="1" t="s">
        <v>150</v>
      </c>
      <c r="C17315" s="218">
        <v>44894</v>
      </c>
      <c r="D17315" s="218">
        <v>44893</v>
      </c>
      <c r="E17315" s="1">
        <v>13</v>
      </c>
      <c r="F17315" s="62">
        <v>561.38</v>
      </c>
    </row>
    <row r="17316" spans="1:6" x14ac:dyDescent="0.35">
      <c r="A17316" s="1">
        <v>128</v>
      </c>
      <c r="B17316" s="1" t="s">
        <v>150</v>
      </c>
      <c r="C17316" s="218">
        <v>44894</v>
      </c>
      <c r="D17316" s="218">
        <v>44894</v>
      </c>
      <c r="E17316" s="1">
        <v>5</v>
      </c>
      <c r="F17316" s="62">
        <v>244.96</v>
      </c>
    </row>
    <row r="17317" spans="1:6" x14ac:dyDescent="0.35">
      <c r="A17317" s="1">
        <v>128</v>
      </c>
      <c r="B17317" s="1" t="s">
        <v>150</v>
      </c>
      <c r="C17317" s="218">
        <v>44895</v>
      </c>
      <c r="D17317" s="218">
        <v>44893</v>
      </c>
      <c r="E17317" s="1">
        <v>7</v>
      </c>
      <c r="F17317" s="62">
        <v>318.08</v>
      </c>
    </row>
    <row r="17318" spans="1:6" x14ac:dyDescent="0.35">
      <c r="A17318" s="1">
        <v>128</v>
      </c>
      <c r="B17318" s="1" t="s">
        <v>150</v>
      </c>
      <c r="C17318" s="218">
        <v>44895</v>
      </c>
      <c r="D17318" s="218">
        <v>44894</v>
      </c>
      <c r="E17318" s="1">
        <v>4</v>
      </c>
      <c r="F17318" s="62">
        <v>170.28</v>
      </c>
    </row>
    <row r="17319" spans="1:6" x14ac:dyDescent="0.35">
      <c r="A17319" s="1">
        <v>128</v>
      </c>
      <c r="B17319" s="1" t="s">
        <v>150</v>
      </c>
      <c r="C17319" s="218">
        <v>44895</v>
      </c>
      <c r="D17319" s="218">
        <v>44895</v>
      </c>
      <c r="E17319" s="1">
        <v>3</v>
      </c>
      <c r="F17319" s="62">
        <v>118.56</v>
      </c>
    </row>
    <row r="17320" spans="1:6" x14ac:dyDescent="0.35">
      <c r="A17320" s="1">
        <v>128</v>
      </c>
      <c r="B17320" s="1" t="s">
        <v>150</v>
      </c>
      <c r="C17320" s="218">
        <v>44896</v>
      </c>
      <c r="D17320" s="218">
        <v>44893</v>
      </c>
      <c r="E17320" s="1">
        <v>2</v>
      </c>
      <c r="F17320" s="62">
        <v>99.29</v>
      </c>
    </row>
    <row r="17321" spans="1:6" x14ac:dyDescent="0.35">
      <c r="A17321" s="1">
        <v>128</v>
      </c>
      <c r="B17321" s="1" t="s">
        <v>150</v>
      </c>
      <c r="C17321" s="218">
        <v>44896</v>
      </c>
      <c r="D17321" s="218">
        <v>44894</v>
      </c>
      <c r="E17321" s="1">
        <v>2</v>
      </c>
      <c r="F17321" s="62">
        <v>98.21</v>
      </c>
    </row>
    <row r="17322" spans="1:6" x14ac:dyDescent="0.35">
      <c r="A17322" s="1">
        <v>128</v>
      </c>
      <c r="B17322" s="1" t="s">
        <v>150</v>
      </c>
      <c r="C17322" s="218">
        <v>44896</v>
      </c>
      <c r="D17322" s="218">
        <v>44895</v>
      </c>
      <c r="E17322" s="1">
        <v>2</v>
      </c>
      <c r="F17322" s="62">
        <v>46.53</v>
      </c>
    </row>
    <row r="17323" spans="1:6" x14ac:dyDescent="0.35">
      <c r="A17323" s="1">
        <v>128</v>
      </c>
      <c r="B17323" s="1" t="s">
        <v>150</v>
      </c>
      <c r="C17323" s="218">
        <v>44897</v>
      </c>
      <c r="D17323" s="218">
        <v>44893</v>
      </c>
      <c r="E17323" s="1">
        <v>3</v>
      </c>
      <c r="F17323" s="62">
        <v>147.61000000000001</v>
      </c>
    </row>
    <row r="17324" spans="1:6" x14ac:dyDescent="0.35">
      <c r="A17324" s="1">
        <v>128</v>
      </c>
      <c r="B17324" s="1" t="s">
        <v>150</v>
      </c>
      <c r="C17324" s="218">
        <v>44897</v>
      </c>
      <c r="D17324" s="218">
        <v>44894</v>
      </c>
      <c r="E17324" s="1">
        <v>1</v>
      </c>
      <c r="F17324" s="62">
        <v>47.57</v>
      </c>
    </row>
    <row r="17325" spans="1:6" x14ac:dyDescent="0.35">
      <c r="A17325" s="1">
        <v>128</v>
      </c>
      <c r="B17325" s="1" t="s">
        <v>150</v>
      </c>
      <c r="C17325" s="218">
        <v>44897</v>
      </c>
      <c r="D17325" s="218">
        <v>44895</v>
      </c>
      <c r="E17325" s="1">
        <v>6</v>
      </c>
      <c r="F17325" s="62">
        <v>238.54</v>
      </c>
    </row>
    <row r="17326" spans="1:6" x14ac:dyDescent="0.35">
      <c r="A17326" s="1">
        <v>128</v>
      </c>
      <c r="B17326" s="1" t="s">
        <v>150</v>
      </c>
      <c r="C17326" s="218">
        <v>44897</v>
      </c>
      <c r="D17326" s="218">
        <v>44896</v>
      </c>
      <c r="E17326" s="1">
        <v>5</v>
      </c>
      <c r="F17326" s="62">
        <v>217.31</v>
      </c>
    </row>
    <row r="17327" spans="1:6" x14ac:dyDescent="0.35">
      <c r="A17327" s="1">
        <v>128</v>
      </c>
      <c r="B17327" s="1" t="s">
        <v>150</v>
      </c>
      <c r="C17327" s="218">
        <v>44897</v>
      </c>
      <c r="D17327" s="218">
        <v>44897</v>
      </c>
      <c r="E17327" s="1">
        <v>1</v>
      </c>
      <c r="F17327" s="62">
        <v>54.25</v>
      </c>
    </row>
    <row r="17328" spans="1:6" x14ac:dyDescent="0.35">
      <c r="A17328" s="1">
        <v>128</v>
      </c>
      <c r="B17328" s="1" t="s">
        <v>150</v>
      </c>
      <c r="C17328" s="218">
        <v>44898</v>
      </c>
      <c r="D17328" s="218">
        <v>44895</v>
      </c>
      <c r="E17328" s="1">
        <v>3</v>
      </c>
      <c r="F17328" s="62">
        <v>69.89</v>
      </c>
    </row>
    <row r="17329" spans="1:6" x14ac:dyDescent="0.35">
      <c r="A17329" s="1">
        <v>128</v>
      </c>
      <c r="B17329" s="1" t="s">
        <v>150</v>
      </c>
      <c r="C17329" s="218">
        <v>44898</v>
      </c>
      <c r="D17329" s="218">
        <v>44896</v>
      </c>
      <c r="E17329" s="1">
        <v>8</v>
      </c>
      <c r="F17329" s="62">
        <v>317.41000000000003</v>
      </c>
    </row>
    <row r="17330" spans="1:6" x14ac:dyDescent="0.35">
      <c r="A17330" s="1">
        <v>128</v>
      </c>
      <c r="B17330" s="1" t="s">
        <v>150</v>
      </c>
      <c r="C17330" s="218">
        <v>44898</v>
      </c>
      <c r="D17330" s="218">
        <v>44897</v>
      </c>
      <c r="E17330" s="1">
        <v>1</v>
      </c>
      <c r="F17330" s="62">
        <v>51.33</v>
      </c>
    </row>
    <row r="17331" spans="1:6" x14ac:dyDescent="0.35">
      <c r="A17331" s="1">
        <v>128</v>
      </c>
      <c r="B17331" s="1" t="s">
        <v>150</v>
      </c>
      <c r="C17331" s="218">
        <v>44898</v>
      </c>
      <c r="D17331" s="218">
        <v>44898</v>
      </c>
      <c r="E17331" s="1">
        <v>4</v>
      </c>
      <c r="F17331" s="62">
        <v>146.47</v>
      </c>
    </row>
    <row r="17332" spans="1:6" x14ac:dyDescent="0.35">
      <c r="A17332" s="1">
        <v>128</v>
      </c>
      <c r="B17332" s="1" t="s">
        <v>150</v>
      </c>
      <c r="C17332" s="218">
        <v>44899</v>
      </c>
      <c r="D17332" s="218">
        <v>44895</v>
      </c>
      <c r="E17332" s="1">
        <v>1</v>
      </c>
      <c r="F17332" s="62">
        <v>50.39</v>
      </c>
    </row>
    <row r="17333" spans="1:6" x14ac:dyDescent="0.35">
      <c r="A17333" s="1">
        <v>128</v>
      </c>
      <c r="B17333" s="1" t="s">
        <v>150</v>
      </c>
      <c r="C17333" s="218">
        <v>44899</v>
      </c>
      <c r="D17333" s="218">
        <v>44896</v>
      </c>
      <c r="E17333" s="1">
        <v>2</v>
      </c>
      <c r="F17333" s="62">
        <v>99.29</v>
      </c>
    </row>
    <row r="17334" spans="1:6" x14ac:dyDescent="0.35">
      <c r="A17334" s="1">
        <v>128</v>
      </c>
      <c r="B17334" s="1" t="s">
        <v>150</v>
      </c>
      <c r="C17334" s="218">
        <v>44899</v>
      </c>
      <c r="D17334" s="218">
        <v>44897</v>
      </c>
      <c r="E17334" s="1">
        <v>4</v>
      </c>
      <c r="F17334" s="62">
        <v>195.82</v>
      </c>
    </row>
    <row r="17335" spans="1:6" x14ac:dyDescent="0.35">
      <c r="A17335" s="1">
        <v>128</v>
      </c>
      <c r="B17335" s="1" t="s">
        <v>150</v>
      </c>
      <c r="C17335" s="218">
        <v>44899</v>
      </c>
      <c r="D17335" s="218">
        <v>44898</v>
      </c>
      <c r="E17335" s="1">
        <v>4</v>
      </c>
      <c r="F17335" s="62">
        <v>119.58</v>
      </c>
    </row>
    <row r="17336" spans="1:6" x14ac:dyDescent="0.35">
      <c r="A17336" s="1">
        <v>128</v>
      </c>
      <c r="B17336" s="1" t="s">
        <v>150</v>
      </c>
      <c r="C17336" s="218">
        <v>44899</v>
      </c>
      <c r="D17336" s="218">
        <v>44899</v>
      </c>
      <c r="E17336" s="1">
        <v>3</v>
      </c>
      <c r="F17336" s="62">
        <v>148.34</v>
      </c>
    </row>
    <row r="17337" spans="1:6" x14ac:dyDescent="0.35">
      <c r="A17337" s="1">
        <v>128</v>
      </c>
      <c r="B17337" s="1" t="s">
        <v>150</v>
      </c>
      <c r="C17337" s="218">
        <v>44900</v>
      </c>
      <c r="D17337" s="218">
        <v>44897</v>
      </c>
      <c r="E17337" s="1">
        <v>3</v>
      </c>
      <c r="F17337" s="62">
        <v>152.51</v>
      </c>
    </row>
    <row r="17338" spans="1:6" x14ac:dyDescent="0.35">
      <c r="A17338" s="1">
        <v>128</v>
      </c>
      <c r="B17338" s="1" t="s">
        <v>150</v>
      </c>
      <c r="C17338" s="218">
        <v>44900</v>
      </c>
      <c r="D17338" s="218">
        <v>44898</v>
      </c>
      <c r="E17338" s="1">
        <v>1</v>
      </c>
      <c r="F17338" s="62">
        <v>52.77</v>
      </c>
    </row>
    <row r="17339" spans="1:6" x14ac:dyDescent="0.35">
      <c r="A17339" s="1">
        <v>128</v>
      </c>
      <c r="B17339" s="1" t="s">
        <v>150</v>
      </c>
      <c r="C17339" s="218">
        <v>44900</v>
      </c>
      <c r="D17339" s="218">
        <v>44899</v>
      </c>
      <c r="E17339" s="1">
        <v>1</v>
      </c>
      <c r="F17339" s="62">
        <v>51.48</v>
      </c>
    </row>
    <row r="17340" spans="1:6" x14ac:dyDescent="0.35">
      <c r="A17340" s="1">
        <v>128</v>
      </c>
      <c r="B17340" s="1" t="s">
        <v>150</v>
      </c>
      <c r="C17340" s="218">
        <v>44901</v>
      </c>
      <c r="D17340" s="218">
        <v>44897</v>
      </c>
      <c r="E17340" s="1">
        <v>2</v>
      </c>
      <c r="F17340" s="62">
        <v>76.430000000000007</v>
      </c>
    </row>
    <row r="17341" spans="1:6" x14ac:dyDescent="0.35">
      <c r="A17341" s="1">
        <v>128</v>
      </c>
      <c r="B17341" s="1" t="s">
        <v>150</v>
      </c>
      <c r="C17341" s="218">
        <v>44901</v>
      </c>
      <c r="D17341" s="218">
        <v>44898</v>
      </c>
      <c r="E17341" s="1">
        <v>4</v>
      </c>
      <c r="F17341" s="62">
        <v>150.72999999999999</v>
      </c>
    </row>
    <row r="17342" spans="1:6" x14ac:dyDescent="0.35">
      <c r="A17342" s="1">
        <v>128</v>
      </c>
      <c r="B17342" s="1" t="s">
        <v>150</v>
      </c>
      <c r="C17342" s="218">
        <v>44901</v>
      </c>
      <c r="D17342" s="218">
        <v>44899</v>
      </c>
      <c r="E17342" s="1">
        <v>4</v>
      </c>
      <c r="F17342" s="62">
        <v>148.94</v>
      </c>
    </row>
    <row r="17343" spans="1:6" x14ac:dyDescent="0.35">
      <c r="A17343" s="1">
        <v>128</v>
      </c>
      <c r="B17343" s="1" t="s">
        <v>150</v>
      </c>
      <c r="C17343" s="218">
        <v>44901</v>
      </c>
      <c r="D17343" s="218">
        <v>44900</v>
      </c>
      <c r="E17343" s="1">
        <v>4</v>
      </c>
      <c r="F17343" s="62">
        <v>178.05</v>
      </c>
    </row>
    <row r="17344" spans="1:6" x14ac:dyDescent="0.35">
      <c r="A17344" s="1">
        <v>128</v>
      </c>
      <c r="B17344" s="1" t="s">
        <v>150</v>
      </c>
      <c r="C17344" s="218">
        <v>44901</v>
      </c>
      <c r="D17344" s="218">
        <v>44901</v>
      </c>
      <c r="E17344" s="1">
        <v>1</v>
      </c>
      <c r="F17344" s="62">
        <v>51.48</v>
      </c>
    </row>
    <row r="17345" spans="1:6" x14ac:dyDescent="0.35">
      <c r="A17345" s="1">
        <v>128</v>
      </c>
      <c r="B17345" s="1" t="s">
        <v>150</v>
      </c>
      <c r="C17345" s="218">
        <v>44902</v>
      </c>
      <c r="D17345" s="218">
        <v>44900</v>
      </c>
      <c r="E17345" s="1">
        <v>1</v>
      </c>
      <c r="F17345" s="62">
        <v>53.36</v>
      </c>
    </row>
    <row r="17346" spans="1:6" x14ac:dyDescent="0.35">
      <c r="A17346" s="1">
        <v>128</v>
      </c>
      <c r="B17346" s="1" t="s">
        <v>150</v>
      </c>
      <c r="C17346" s="218">
        <v>44902</v>
      </c>
      <c r="D17346" s="218">
        <v>44901</v>
      </c>
      <c r="E17346" s="1">
        <v>5</v>
      </c>
      <c r="F17346" s="62">
        <v>199.29</v>
      </c>
    </row>
    <row r="17347" spans="1:6" x14ac:dyDescent="0.35">
      <c r="A17347" s="1">
        <v>128</v>
      </c>
      <c r="B17347" s="1" t="s">
        <v>150</v>
      </c>
      <c r="C17347" s="218">
        <v>44902</v>
      </c>
      <c r="D17347" s="218">
        <v>44902</v>
      </c>
      <c r="E17347" s="1">
        <v>8</v>
      </c>
      <c r="F17347" s="62">
        <v>356.88</v>
      </c>
    </row>
    <row r="17348" spans="1:6" x14ac:dyDescent="0.35">
      <c r="A17348" s="1">
        <v>128</v>
      </c>
      <c r="B17348" s="1" t="s">
        <v>150</v>
      </c>
      <c r="C17348" s="218">
        <v>44903</v>
      </c>
      <c r="D17348" s="218">
        <v>44901</v>
      </c>
      <c r="E17348" s="1">
        <v>2</v>
      </c>
      <c r="F17348" s="62">
        <v>99.19</v>
      </c>
    </row>
    <row r="17349" spans="1:6" x14ac:dyDescent="0.35">
      <c r="A17349" s="1">
        <v>128</v>
      </c>
      <c r="B17349" s="1" t="s">
        <v>150</v>
      </c>
      <c r="C17349" s="218">
        <v>44903</v>
      </c>
      <c r="D17349" s="218">
        <v>44902</v>
      </c>
      <c r="E17349" s="1">
        <v>2</v>
      </c>
      <c r="F17349" s="62">
        <v>105.58</v>
      </c>
    </row>
    <row r="17350" spans="1:6" x14ac:dyDescent="0.35">
      <c r="A17350" s="1">
        <v>128</v>
      </c>
      <c r="B17350" s="1" t="s">
        <v>150</v>
      </c>
      <c r="C17350" s="218">
        <v>44903</v>
      </c>
      <c r="D17350" s="218">
        <v>44903</v>
      </c>
      <c r="E17350" s="1">
        <v>6</v>
      </c>
      <c r="F17350" s="62">
        <v>310.81</v>
      </c>
    </row>
    <row r="17351" spans="1:6" x14ac:dyDescent="0.35">
      <c r="A17351" s="1">
        <v>128</v>
      </c>
      <c r="B17351" s="1" t="s">
        <v>150</v>
      </c>
      <c r="C17351" s="218">
        <v>44904</v>
      </c>
      <c r="D17351" s="218">
        <v>44904</v>
      </c>
      <c r="E17351" s="1">
        <v>14</v>
      </c>
      <c r="F17351" s="62">
        <v>644.84</v>
      </c>
    </row>
    <row r="17352" spans="1:6" x14ac:dyDescent="0.35">
      <c r="A17352" s="1">
        <v>128</v>
      </c>
      <c r="B17352" s="1" t="s">
        <v>150</v>
      </c>
      <c r="C17352" s="218">
        <v>44905</v>
      </c>
      <c r="D17352" s="218">
        <v>44904</v>
      </c>
      <c r="E17352" s="1">
        <v>7</v>
      </c>
      <c r="F17352" s="62">
        <v>301.85000000000002</v>
      </c>
    </row>
    <row r="17353" spans="1:6" x14ac:dyDescent="0.35">
      <c r="A17353" s="1">
        <v>128</v>
      </c>
      <c r="B17353" s="1" t="s">
        <v>150</v>
      </c>
      <c r="C17353" s="218">
        <v>44905</v>
      </c>
      <c r="D17353" s="218">
        <v>44905</v>
      </c>
      <c r="E17353" s="1">
        <v>9</v>
      </c>
      <c r="F17353" s="62">
        <v>347.67</v>
      </c>
    </row>
    <row r="17354" spans="1:6" x14ac:dyDescent="0.35">
      <c r="A17354" s="1">
        <v>128</v>
      </c>
      <c r="B17354" s="1" t="s">
        <v>150</v>
      </c>
      <c r="C17354" s="218">
        <v>44906</v>
      </c>
      <c r="D17354" s="218">
        <v>44904</v>
      </c>
      <c r="E17354" s="1">
        <v>1</v>
      </c>
      <c r="F17354" s="62">
        <v>49.9</v>
      </c>
    </row>
    <row r="17355" spans="1:6" x14ac:dyDescent="0.35">
      <c r="A17355" s="1">
        <v>128</v>
      </c>
      <c r="B17355" s="1" t="s">
        <v>150</v>
      </c>
      <c r="C17355" s="218">
        <v>44906</v>
      </c>
      <c r="D17355" s="218">
        <v>44905</v>
      </c>
      <c r="E17355" s="1">
        <v>5</v>
      </c>
      <c r="F17355" s="62">
        <v>200.72</v>
      </c>
    </row>
    <row r="17356" spans="1:6" x14ac:dyDescent="0.35">
      <c r="A17356" s="1">
        <v>128</v>
      </c>
      <c r="B17356" s="1" t="s">
        <v>150</v>
      </c>
      <c r="C17356" s="218">
        <v>44906</v>
      </c>
      <c r="D17356" s="218">
        <v>44906</v>
      </c>
      <c r="E17356" s="1">
        <v>10</v>
      </c>
      <c r="F17356" s="62">
        <v>408.62</v>
      </c>
    </row>
    <row r="17357" spans="1:6" x14ac:dyDescent="0.35">
      <c r="A17357" s="1">
        <v>128</v>
      </c>
      <c r="B17357" s="1" t="s">
        <v>150</v>
      </c>
      <c r="C17357" s="218">
        <v>44907</v>
      </c>
      <c r="D17357" s="218">
        <v>44904</v>
      </c>
      <c r="E17357" s="1">
        <v>1</v>
      </c>
      <c r="F17357" s="62">
        <v>48.31</v>
      </c>
    </row>
    <row r="17358" spans="1:6" x14ac:dyDescent="0.35">
      <c r="A17358" s="1">
        <v>128</v>
      </c>
      <c r="B17358" s="1" t="s">
        <v>150</v>
      </c>
      <c r="C17358" s="218">
        <v>44907</v>
      </c>
      <c r="D17358" s="218">
        <v>44905</v>
      </c>
      <c r="E17358" s="1">
        <v>1</v>
      </c>
      <c r="F17358" s="62">
        <v>48.91</v>
      </c>
    </row>
    <row r="17359" spans="1:6" x14ac:dyDescent="0.35">
      <c r="A17359" s="1">
        <v>128</v>
      </c>
      <c r="B17359" s="1" t="s">
        <v>150</v>
      </c>
      <c r="C17359" s="218">
        <v>44907</v>
      </c>
      <c r="D17359" s="218">
        <v>44906</v>
      </c>
      <c r="E17359" s="1">
        <v>1</v>
      </c>
      <c r="F17359" s="62">
        <v>51.48</v>
      </c>
    </row>
    <row r="17360" spans="1:6" x14ac:dyDescent="0.35">
      <c r="A17360" s="1">
        <v>128</v>
      </c>
      <c r="B17360" s="1" t="s">
        <v>150</v>
      </c>
      <c r="C17360" s="218">
        <v>44907</v>
      </c>
      <c r="D17360" s="218">
        <v>44907</v>
      </c>
      <c r="E17360" s="1">
        <v>2</v>
      </c>
      <c r="F17360" s="62">
        <v>104</v>
      </c>
    </row>
    <row r="17361" spans="1:6" x14ac:dyDescent="0.35">
      <c r="A17361" s="1">
        <v>128</v>
      </c>
      <c r="B17361" s="1" t="s">
        <v>150</v>
      </c>
      <c r="C17361" s="218">
        <v>44908</v>
      </c>
      <c r="D17361" s="218">
        <v>44906</v>
      </c>
      <c r="E17361" s="1">
        <v>4</v>
      </c>
      <c r="F17361" s="62">
        <v>148.59</v>
      </c>
    </row>
    <row r="17362" spans="1:6" x14ac:dyDescent="0.35">
      <c r="A17362" s="1">
        <v>128</v>
      </c>
      <c r="B17362" s="1" t="s">
        <v>150</v>
      </c>
      <c r="C17362" s="218">
        <v>44908</v>
      </c>
      <c r="D17362" s="218">
        <v>44907</v>
      </c>
      <c r="E17362" s="1">
        <v>6</v>
      </c>
      <c r="F17362" s="62">
        <v>253.98</v>
      </c>
    </row>
    <row r="17363" spans="1:6" x14ac:dyDescent="0.35">
      <c r="A17363" s="1">
        <v>128</v>
      </c>
      <c r="B17363" s="1" t="s">
        <v>150</v>
      </c>
      <c r="C17363" s="218">
        <v>44908</v>
      </c>
      <c r="D17363" s="218">
        <v>44908</v>
      </c>
      <c r="E17363" s="1">
        <v>6</v>
      </c>
      <c r="F17363" s="62">
        <v>257.5</v>
      </c>
    </row>
    <row r="17364" spans="1:6" x14ac:dyDescent="0.35">
      <c r="A17364" s="1">
        <v>128</v>
      </c>
      <c r="B17364" s="1" t="s">
        <v>150</v>
      </c>
      <c r="C17364" s="218">
        <v>44909</v>
      </c>
      <c r="D17364" s="218">
        <v>44907</v>
      </c>
      <c r="E17364" s="1">
        <v>5</v>
      </c>
      <c r="F17364" s="62">
        <v>219.98</v>
      </c>
    </row>
    <row r="17365" spans="1:6" x14ac:dyDescent="0.35">
      <c r="A17365" s="1">
        <v>128</v>
      </c>
      <c r="B17365" s="1" t="s">
        <v>150</v>
      </c>
      <c r="C17365" s="218">
        <v>44909</v>
      </c>
      <c r="D17365" s="218">
        <v>44908</v>
      </c>
      <c r="E17365" s="1">
        <v>6</v>
      </c>
      <c r="F17365" s="62">
        <v>224.59</v>
      </c>
    </row>
    <row r="17366" spans="1:6" x14ac:dyDescent="0.35">
      <c r="A17366" s="1">
        <v>128</v>
      </c>
      <c r="B17366" s="1" t="s">
        <v>150</v>
      </c>
      <c r="C17366" s="218">
        <v>44909</v>
      </c>
      <c r="D17366" s="218">
        <v>44909</v>
      </c>
      <c r="E17366" s="1">
        <v>4</v>
      </c>
      <c r="F17366" s="62">
        <v>174.93</v>
      </c>
    </row>
    <row r="17367" spans="1:6" x14ac:dyDescent="0.35">
      <c r="A17367" s="1">
        <v>128</v>
      </c>
      <c r="B17367" s="1" t="s">
        <v>150</v>
      </c>
      <c r="C17367" s="218">
        <v>44910</v>
      </c>
      <c r="D17367" s="218">
        <v>44908</v>
      </c>
      <c r="E17367" s="1">
        <v>3</v>
      </c>
      <c r="F17367" s="62">
        <v>125.13</v>
      </c>
    </row>
    <row r="17368" spans="1:6" x14ac:dyDescent="0.35">
      <c r="A17368" s="1">
        <v>128</v>
      </c>
      <c r="B17368" s="1" t="s">
        <v>150</v>
      </c>
      <c r="C17368" s="218">
        <v>44910</v>
      </c>
      <c r="D17368" s="218">
        <v>44909</v>
      </c>
      <c r="E17368" s="1">
        <v>8</v>
      </c>
      <c r="F17368" s="62">
        <v>265.52</v>
      </c>
    </row>
    <row r="17369" spans="1:6" x14ac:dyDescent="0.35">
      <c r="A17369" s="1">
        <v>128</v>
      </c>
      <c r="B17369" s="1" t="s">
        <v>150</v>
      </c>
      <c r="C17369" s="218">
        <v>44910</v>
      </c>
      <c r="D17369" s="218">
        <v>44910</v>
      </c>
      <c r="E17369" s="1">
        <v>5</v>
      </c>
      <c r="F17369" s="62">
        <v>260.64999999999998</v>
      </c>
    </row>
    <row r="17370" spans="1:6" x14ac:dyDescent="0.35">
      <c r="A17370" s="1">
        <v>128</v>
      </c>
      <c r="B17370" s="1" t="s">
        <v>150</v>
      </c>
      <c r="C17370" s="218">
        <v>44911</v>
      </c>
      <c r="D17370" s="218">
        <v>44909</v>
      </c>
      <c r="E17370" s="1">
        <v>4</v>
      </c>
      <c r="F17370" s="62">
        <v>145.22999999999999</v>
      </c>
    </row>
    <row r="17371" spans="1:6" x14ac:dyDescent="0.35">
      <c r="A17371" s="1">
        <v>128</v>
      </c>
      <c r="B17371" s="1" t="s">
        <v>150</v>
      </c>
      <c r="C17371" s="218">
        <v>44911</v>
      </c>
      <c r="D17371" s="218">
        <v>44910</v>
      </c>
      <c r="E17371" s="1">
        <v>7</v>
      </c>
      <c r="F17371" s="62">
        <v>276.26</v>
      </c>
    </row>
    <row r="17372" spans="1:6" x14ac:dyDescent="0.35">
      <c r="A17372" s="1">
        <v>128</v>
      </c>
      <c r="B17372" s="1" t="s">
        <v>150</v>
      </c>
      <c r="C17372" s="218">
        <v>44911</v>
      </c>
      <c r="D17372" s="218">
        <v>44911</v>
      </c>
      <c r="E17372" s="1">
        <v>5</v>
      </c>
      <c r="F17372" s="62">
        <v>228.25</v>
      </c>
    </row>
    <row r="17373" spans="1:6" x14ac:dyDescent="0.35">
      <c r="A17373" s="1">
        <v>128</v>
      </c>
      <c r="B17373" s="1" t="s">
        <v>150</v>
      </c>
      <c r="C17373" s="218">
        <v>44912</v>
      </c>
      <c r="D17373" s="218">
        <v>44910</v>
      </c>
      <c r="E17373" s="1">
        <v>2</v>
      </c>
      <c r="F17373" s="62">
        <v>74.39</v>
      </c>
    </row>
    <row r="17374" spans="1:6" x14ac:dyDescent="0.35">
      <c r="A17374" s="1">
        <v>128</v>
      </c>
      <c r="B17374" s="1" t="s">
        <v>150</v>
      </c>
      <c r="C17374" s="218">
        <v>44912</v>
      </c>
      <c r="D17374" s="218">
        <v>44911</v>
      </c>
      <c r="E17374" s="1">
        <v>6</v>
      </c>
      <c r="F17374" s="62">
        <v>225.87</v>
      </c>
    </row>
    <row r="17375" spans="1:6" x14ac:dyDescent="0.35">
      <c r="A17375" s="1">
        <v>128</v>
      </c>
      <c r="B17375" s="1" t="s">
        <v>150</v>
      </c>
      <c r="C17375" s="218">
        <v>44912</v>
      </c>
      <c r="D17375" s="218">
        <v>44912</v>
      </c>
      <c r="E17375" s="1">
        <v>7</v>
      </c>
      <c r="F17375" s="62">
        <v>320.51</v>
      </c>
    </row>
    <row r="17376" spans="1:6" x14ac:dyDescent="0.35">
      <c r="A17376" s="1">
        <v>128</v>
      </c>
      <c r="B17376" s="1" t="s">
        <v>150</v>
      </c>
      <c r="C17376" s="218">
        <v>44913</v>
      </c>
      <c r="D17376" s="218">
        <v>44911</v>
      </c>
      <c r="E17376" s="1">
        <v>4</v>
      </c>
      <c r="F17376" s="62">
        <v>148.01</v>
      </c>
    </row>
    <row r="17377" spans="1:6" x14ac:dyDescent="0.35">
      <c r="A17377" s="1">
        <v>128</v>
      </c>
      <c r="B17377" s="1" t="s">
        <v>150</v>
      </c>
      <c r="C17377" s="218">
        <v>44913</v>
      </c>
      <c r="D17377" s="218">
        <v>44912</v>
      </c>
      <c r="E17377" s="1">
        <v>5</v>
      </c>
      <c r="F17377" s="62">
        <v>203.99</v>
      </c>
    </row>
    <row r="17378" spans="1:6" x14ac:dyDescent="0.35">
      <c r="A17378" s="1">
        <v>128</v>
      </c>
      <c r="B17378" s="1" t="s">
        <v>150</v>
      </c>
      <c r="C17378" s="218">
        <v>44913</v>
      </c>
      <c r="D17378" s="218">
        <v>44913</v>
      </c>
      <c r="E17378" s="1">
        <v>7</v>
      </c>
      <c r="F17378" s="62">
        <v>304.47000000000003</v>
      </c>
    </row>
    <row r="17379" spans="1:6" x14ac:dyDescent="0.35">
      <c r="A17379" s="1">
        <v>128</v>
      </c>
      <c r="B17379" s="1" t="s">
        <v>150</v>
      </c>
      <c r="C17379" s="218">
        <v>44914</v>
      </c>
      <c r="D17379" s="218">
        <v>44912</v>
      </c>
      <c r="E17379" s="1">
        <v>1</v>
      </c>
      <c r="F17379" s="62">
        <v>48.81</v>
      </c>
    </row>
    <row r="17380" spans="1:6" x14ac:dyDescent="0.35">
      <c r="A17380" s="1">
        <v>128</v>
      </c>
      <c r="B17380" s="1" t="s">
        <v>150</v>
      </c>
      <c r="C17380" s="218">
        <v>44914</v>
      </c>
      <c r="D17380" s="218">
        <v>44913</v>
      </c>
      <c r="E17380" s="1">
        <v>9</v>
      </c>
      <c r="F17380" s="62">
        <v>240.51</v>
      </c>
    </row>
    <row r="17381" spans="1:6" x14ac:dyDescent="0.35">
      <c r="A17381" s="1">
        <v>128</v>
      </c>
      <c r="B17381" s="1" t="s">
        <v>150</v>
      </c>
      <c r="C17381" s="218">
        <v>44914</v>
      </c>
      <c r="D17381" s="218">
        <v>44914</v>
      </c>
      <c r="E17381" s="1">
        <v>12</v>
      </c>
      <c r="F17381" s="62">
        <v>563.83000000000004</v>
      </c>
    </row>
    <row r="17382" spans="1:6" x14ac:dyDescent="0.35">
      <c r="A17382" s="1">
        <v>128</v>
      </c>
      <c r="B17382" s="1" t="s">
        <v>150</v>
      </c>
      <c r="C17382" s="218">
        <v>44915</v>
      </c>
      <c r="D17382" s="218">
        <v>44913</v>
      </c>
      <c r="E17382" s="1">
        <v>1</v>
      </c>
      <c r="F17382" s="62">
        <v>52.57</v>
      </c>
    </row>
    <row r="17383" spans="1:6" x14ac:dyDescent="0.35">
      <c r="A17383" s="1">
        <v>128</v>
      </c>
      <c r="B17383" s="1" t="s">
        <v>150</v>
      </c>
      <c r="C17383" s="218">
        <v>44915</v>
      </c>
      <c r="D17383" s="218">
        <v>44915</v>
      </c>
      <c r="E17383" s="1">
        <v>13</v>
      </c>
      <c r="F17383" s="62">
        <v>555.67999999999995</v>
      </c>
    </row>
    <row r="17384" spans="1:6" x14ac:dyDescent="0.35">
      <c r="A17384" s="1">
        <v>128</v>
      </c>
      <c r="B17384" s="1" t="s">
        <v>150</v>
      </c>
      <c r="C17384" s="218">
        <v>44916</v>
      </c>
      <c r="D17384" s="218">
        <v>44915</v>
      </c>
      <c r="E17384" s="1">
        <v>4</v>
      </c>
      <c r="F17384" s="62">
        <v>149.88</v>
      </c>
    </row>
    <row r="17385" spans="1:6" x14ac:dyDescent="0.35">
      <c r="A17385" s="1">
        <v>128</v>
      </c>
      <c r="B17385" s="1" t="s">
        <v>150</v>
      </c>
      <c r="C17385" s="218">
        <v>44916</v>
      </c>
      <c r="D17385" s="218">
        <v>44916</v>
      </c>
      <c r="E17385" s="1">
        <v>13</v>
      </c>
      <c r="F17385" s="62">
        <v>508.66</v>
      </c>
    </row>
    <row r="17386" spans="1:6" x14ac:dyDescent="0.35">
      <c r="A17386" s="1">
        <v>128</v>
      </c>
      <c r="B17386" s="1" t="s">
        <v>150</v>
      </c>
      <c r="C17386" s="218">
        <v>44917</v>
      </c>
      <c r="D17386" s="218">
        <v>44914</v>
      </c>
      <c r="E17386" s="1">
        <v>1</v>
      </c>
      <c r="F17386" s="62">
        <v>49.15</v>
      </c>
    </row>
    <row r="17387" spans="1:6" x14ac:dyDescent="0.35">
      <c r="A17387" s="1">
        <v>128</v>
      </c>
      <c r="B17387" s="1" t="s">
        <v>150</v>
      </c>
      <c r="C17387" s="218">
        <v>44917</v>
      </c>
      <c r="D17387" s="218">
        <v>44916</v>
      </c>
      <c r="E17387" s="1">
        <v>2</v>
      </c>
      <c r="F17387" s="62">
        <v>103.81</v>
      </c>
    </row>
    <row r="17388" spans="1:6" x14ac:dyDescent="0.35">
      <c r="A17388" s="1">
        <v>128</v>
      </c>
      <c r="B17388" s="1" t="s">
        <v>150</v>
      </c>
      <c r="C17388" s="218">
        <v>44917</v>
      </c>
      <c r="D17388" s="218">
        <v>44917</v>
      </c>
      <c r="E17388" s="1">
        <v>12</v>
      </c>
      <c r="F17388" s="62">
        <v>513.26</v>
      </c>
    </row>
    <row r="17389" spans="1:6" x14ac:dyDescent="0.35">
      <c r="A17389" s="1">
        <v>128</v>
      </c>
      <c r="B17389" s="1" t="s">
        <v>150</v>
      </c>
      <c r="C17389" s="218">
        <v>44918</v>
      </c>
      <c r="D17389" s="218">
        <v>44917</v>
      </c>
      <c r="E17389" s="1">
        <v>3</v>
      </c>
      <c r="F17389" s="62">
        <v>98.61</v>
      </c>
    </row>
    <row r="17390" spans="1:6" x14ac:dyDescent="0.35">
      <c r="A17390" s="1">
        <v>128</v>
      </c>
      <c r="B17390" s="1" t="s">
        <v>150</v>
      </c>
      <c r="C17390" s="218">
        <v>44918</v>
      </c>
      <c r="D17390" s="218">
        <v>44918</v>
      </c>
      <c r="E17390" s="1">
        <v>12</v>
      </c>
      <c r="F17390" s="62">
        <v>546.36</v>
      </c>
    </row>
    <row r="17391" spans="1:6" x14ac:dyDescent="0.35">
      <c r="A17391" s="1">
        <v>128</v>
      </c>
      <c r="B17391" s="1" t="s">
        <v>150</v>
      </c>
      <c r="C17391" s="218">
        <v>44919</v>
      </c>
      <c r="D17391" s="218">
        <v>44917</v>
      </c>
      <c r="E17391" s="1">
        <v>1</v>
      </c>
      <c r="F17391" s="62">
        <v>23.56</v>
      </c>
    </row>
    <row r="17392" spans="1:6" x14ac:dyDescent="0.35">
      <c r="A17392" s="1">
        <v>128</v>
      </c>
      <c r="B17392" s="1" t="s">
        <v>150</v>
      </c>
      <c r="C17392" s="218">
        <v>44919</v>
      </c>
      <c r="D17392" s="218">
        <v>44918</v>
      </c>
      <c r="E17392" s="1">
        <v>3</v>
      </c>
      <c r="F17392" s="62">
        <v>69.09</v>
      </c>
    </row>
    <row r="17393" spans="1:6" x14ac:dyDescent="0.35">
      <c r="A17393" s="1">
        <v>128</v>
      </c>
      <c r="B17393" s="1" t="s">
        <v>150</v>
      </c>
      <c r="C17393" s="218">
        <v>44919</v>
      </c>
      <c r="D17393" s="218">
        <v>44919</v>
      </c>
      <c r="E17393" s="1">
        <v>13</v>
      </c>
      <c r="F17393" s="62">
        <v>568.16</v>
      </c>
    </row>
    <row r="17394" spans="1:6" x14ac:dyDescent="0.35">
      <c r="A17394" s="1">
        <v>128</v>
      </c>
      <c r="B17394" s="1" t="s">
        <v>150</v>
      </c>
      <c r="C17394" s="218">
        <v>44920</v>
      </c>
      <c r="D17394" s="218">
        <v>44919</v>
      </c>
      <c r="E17394" s="1">
        <v>1</v>
      </c>
      <c r="F17394" s="62">
        <v>22.52</v>
      </c>
    </row>
    <row r="17395" spans="1:6" x14ac:dyDescent="0.35">
      <c r="A17395" s="1">
        <v>128</v>
      </c>
      <c r="B17395" s="1" t="s">
        <v>150</v>
      </c>
      <c r="C17395" s="218">
        <v>44920</v>
      </c>
      <c r="D17395" s="218">
        <v>44920</v>
      </c>
      <c r="E17395" s="1">
        <v>12</v>
      </c>
      <c r="F17395" s="62">
        <v>519.49</v>
      </c>
    </row>
    <row r="17396" spans="1:6" x14ac:dyDescent="0.35">
      <c r="A17396" s="1">
        <v>128</v>
      </c>
      <c r="B17396" s="1" t="s">
        <v>150</v>
      </c>
      <c r="C17396" s="218">
        <v>44921</v>
      </c>
      <c r="D17396" s="218">
        <v>44921</v>
      </c>
      <c r="E17396" s="1">
        <v>15</v>
      </c>
      <c r="F17396" s="62">
        <v>621.70000000000005</v>
      </c>
    </row>
    <row r="17397" spans="1:6" x14ac:dyDescent="0.35">
      <c r="A17397" s="1">
        <v>128</v>
      </c>
      <c r="B17397" s="1" t="s">
        <v>150</v>
      </c>
      <c r="C17397" s="218">
        <v>44922</v>
      </c>
      <c r="D17397" s="218">
        <v>44921</v>
      </c>
      <c r="E17397" s="1">
        <v>1</v>
      </c>
      <c r="F17397" s="62">
        <v>52.87</v>
      </c>
    </row>
    <row r="17398" spans="1:6" x14ac:dyDescent="0.35">
      <c r="A17398" s="1">
        <v>128</v>
      </c>
      <c r="B17398" s="1" t="s">
        <v>150</v>
      </c>
      <c r="C17398" s="218">
        <v>44922</v>
      </c>
      <c r="D17398" s="218">
        <v>44922</v>
      </c>
      <c r="E17398" s="1">
        <v>7</v>
      </c>
      <c r="F17398" s="62">
        <v>285.66000000000003</v>
      </c>
    </row>
    <row r="17399" spans="1:6" x14ac:dyDescent="0.35">
      <c r="A17399" s="1">
        <v>128</v>
      </c>
      <c r="B17399" s="1" t="s">
        <v>150</v>
      </c>
      <c r="C17399" s="218">
        <v>44923</v>
      </c>
      <c r="D17399" s="218">
        <v>44920</v>
      </c>
      <c r="E17399" s="1">
        <v>1</v>
      </c>
      <c r="F17399" s="62">
        <v>49.99</v>
      </c>
    </row>
    <row r="17400" spans="1:6" x14ac:dyDescent="0.35">
      <c r="A17400" s="1">
        <v>128</v>
      </c>
      <c r="B17400" s="1" t="s">
        <v>150</v>
      </c>
      <c r="C17400" s="218">
        <v>44923</v>
      </c>
      <c r="D17400" s="218">
        <v>44922</v>
      </c>
      <c r="E17400" s="1">
        <v>8</v>
      </c>
      <c r="F17400" s="62">
        <v>306.69</v>
      </c>
    </row>
    <row r="17401" spans="1:6" x14ac:dyDescent="0.35">
      <c r="A17401" s="1">
        <v>128</v>
      </c>
      <c r="B17401" s="1" t="s">
        <v>150</v>
      </c>
      <c r="C17401" s="218">
        <v>44923</v>
      </c>
      <c r="D17401" s="218">
        <v>44923</v>
      </c>
      <c r="E17401" s="1">
        <v>9</v>
      </c>
      <c r="F17401" s="62">
        <v>362.68</v>
      </c>
    </row>
    <row r="17402" spans="1:6" x14ac:dyDescent="0.35">
      <c r="A17402" s="1">
        <v>128</v>
      </c>
      <c r="B17402" s="1" t="s">
        <v>150</v>
      </c>
      <c r="C17402" s="218">
        <v>44924</v>
      </c>
      <c r="D17402" s="218">
        <v>44923</v>
      </c>
      <c r="E17402" s="1">
        <v>3</v>
      </c>
      <c r="F17402" s="62">
        <v>126.97</v>
      </c>
    </row>
    <row r="17403" spans="1:6" x14ac:dyDescent="0.35">
      <c r="A17403" s="1">
        <v>128</v>
      </c>
      <c r="B17403" s="1" t="s">
        <v>150</v>
      </c>
      <c r="C17403" s="218">
        <v>44924</v>
      </c>
      <c r="D17403" s="218">
        <v>44924</v>
      </c>
      <c r="E17403" s="1">
        <v>2</v>
      </c>
      <c r="F17403" s="62">
        <v>106.82</v>
      </c>
    </row>
    <row r="17404" spans="1:6" x14ac:dyDescent="0.35">
      <c r="A17404" s="1">
        <v>128</v>
      </c>
      <c r="B17404" s="1" t="s">
        <v>150</v>
      </c>
      <c r="C17404" s="218">
        <v>44925</v>
      </c>
      <c r="D17404" s="218">
        <v>44924</v>
      </c>
      <c r="E17404" s="1">
        <v>2</v>
      </c>
      <c r="F17404" s="62">
        <v>102.46</v>
      </c>
    </row>
    <row r="17405" spans="1:6" x14ac:dyDescent="0.35">
      <c r="A17405" s="1">
        <v>128</v>
      </c>
      <c r="B17405" s="1" t="s">
        <v>150</v>
      </c>
      <c r="C17405" s="218">
        <v>44925</v>
      </c>
      <c r="D17405" s="218">
        <v>44925</v>
      </c>
      <c r="E17405" s="1">
        <v>3</v>
      </c>
      <c r="F17405" s="62">
        <v>126.52</v>
      </c>
    </row>
    <row r="17406" spans="1:6" x14ac:dyDescent="0.35">
      <c r="A17406" s="1">
        <v>128</v>
      </c>
      <c r="B17406" s="1" t="s">
        <v>150</v>
      </c>
      <c r="C17406" s="218">
        <v>44926</v>
      </c>
      <c r="D17406" s="218">
        <v>44925</v>
      </c>
      <c r="E17406" s="1">
        <v>4</v>
      </c>
      <c r="F17406" s="62">
        <v>208.89</v>
      </c>
    </row>
    <row r="17407" spans="1:6" x14ac:dyDescent="0.35">
      <c r="A17407" s="1">
        <v>128</v>
      </c>
      <c r="B17407" s="1" t="s">
        <v>150</v>
      </c>
      <c r="C17407" s="218">
        <v>44926</v>
      </c>
      <c r="D17407" s="218">
        <v>44926</v>
      </c>
      <c r="E17407" s="1">
        <v>4</v>
      </c>
      <c r="F17407" s="62">
        <v>209.83</v>
      </c>
    </row>
    <row r="17408" spans="1:6" x14ac:dyDescent="0.35">
      <c r="A17408" s="1">
        <v>128</v>
      </c>
      <c r="B17408" s="1" t="s">
        <v>150</v>
      </c>
      <c r="C17408" s="218">
        <v>44928</v>
      </c>
      <c r="D17408" s="218">
        <v>44924</v>
      </c>
      <c r="E17408" s="1">
        <v>1</v>
      </c>
      <c r="F17408" s="62">
        <v>49.6</v>
      </c>
    </row>
    <row r="17409" spans="1:6" x14ac:dyDescent="0.35">
      <c r="A17409" s="1">
        <v>128</v>
      </c>
      <c r="B17409" s="1" t="s">
        <v>150</v>
      </c>
      <c r="C17409" s="218">
        <v>44928</v>
      </c>
      <c r="D17409" s="218">
        <v>44925</v>
      </c>
      <c r="E17409" s="1">
        <v>1</v>
      </c>
      <c r="F17409" s="62">
        <v>51.08</v>
      </c>
    </row>
    <row r="17410" spans="1:6" x14ac:dyDescent="0.35">
      <c r="A17410" s="1">
        <v>128</v>
      </c>
      <c r="B17410" s="1" t="s">
        <v>150</v>
      </c>
      <c r="C17410" s="218">
        <v>44928</v>
      </c>
      <c r="D17410" s="218">
        <v>44926</v>
      </c>
      <c r="E17410" s="1">
        <v>2</v>
      </c>
      <c r="F17410" s="62">
        <v>47.07</v>
      </c>
    </row>
    <row r="17411" spans="1:6" x14ac:dyDescent="0.35">
      <c r="A17411" s="1">
        <v>128</v>
      </c>
      <c r="B17411" s="1" t="s">
        <v>150</v>
      </c>
      <c r="C17411" s="218">
        <v>44928</v>
      </c>
      <c r="D17411" s="218">
        <v>44927</v>
      </c>
      <c r="E17411" s="1">
        <v>8</v>
      </c>
      <c r="F17411" s="62">
        <v>363.34</v>
      </c>
    </row>
    <row r="17412" spans="1:6" x14ac:dyDescent="0.35">
      <c r="A17412" s="1">
        <v>128</v>
      </c>
      <c r="B17412" s="1" t="s">
        <v>150</v>
      </c>
      <c r="C17412" s="218">
        <v>44928</v>
      </c>
      <c r="D17412" s="218">
        <v>44928</v>
      </c>
      <c r="E17412" s="1">
        <v>3</v>
      </c>
      <c r="F17412" s="62">
        <v>124.84</v>
      </c>
    </row>
    <row r="17413" spans="1:6" x14ac:dyDescent="0.35">
      <c r="A17413" s="1">
        <v>128</v>
      </c>
      <c r="B17413" s="1" t="s">
        <v>150</v>
      </c>
      <c r="C17413" s="218">
        <v>44929</v>
      </c>
      <c r="D17413" s="218">
        <v>44926</v>
      </c>
      <c r="E17413" s="1">
        <v>1</v>
      </c>
      <c r="F17413" s="62">
        <v>52.02</v>
      </c>
    </row>
    <row r="17414" spans="1:6" x14ac:dyDescent="0.35">
      <c r="A17414" s="1">
        <v>128</v>
      </c>
      <c r="B17414" s="1" t="s">
        <v>150</v>
      </c>
      <c r="C17414" s="218">
        <v>44929</v>
      </c>
      <c r="D17414" s="218">
        <v>44928</v>
      </c>
      <c r="E17414" s="1">
        <v>4</v>
      </c>
      <c r="F17414" s="62">
        <v>122.32</v>
      </c>
    </row>
    <row r="17415" spans="1:6" x14ac:dyDescent="0.35">
      <c r="A17415" s="1">
        <v>128</v>
      </c>
      <c r="B17415" s="1" t="s">
        <v>150</v>
      </c>
      <c r="C17415" s="218">
        <v>44929</v>
      </c>
      <c r="D17415" s="218">
        <v>44929</v>
      </c>
      <c r="E17415" s="1">
        <v>1</v>
      </c>
      <c r="F17415" s="62">
        <v>53.56</v>
      </c>
    </row>
    <row r="17416" spans="1:6" x14ac:dyDescent="0.35">
      <c r="A17416" s="1">
        <v>128</v>
      </c>
      <c r="B17416" s="1" t="s">
        <v>150</v>
      </c>
      <c r="C17416" s="218">
        <v>44930</v>
      </c>
      <c r="D17416" s="218">
        <v>44928</v>
      </c>
      <c r="E17416" s="1">
        <v>1</v>
      </c>
      <c r="F17416" s="62">
        <v>23.02</v>
      </c>
    </row>
    <row r="17417" spans="1:6" x14ac:dyDescent="0.35">
      <c r="A17417" s="1">
        <v>128</v>
      </c>
      <c r="B17417" s="1" t="s">
        <v>150</v>
      </c>
      <c r="C17417" s="218">
        <v>44930</v>
      </c>
      <c r="D17417" s="218">
        <v>44929</v>
      </c>
      <c r="E17417" s="1">
        <v>6</v>
      </c>
      <c r="F17417" s="62">
        <v>250.67</v>
      </c>
    </row>
    <row r="17418" spans="1:6" x14ac:dyDescent="0.35">
      <c r="A17418" s="1">
        <v>128</v>
      </c>
      <c r="B17418" s="1" t="s">
        <v>150</v>
      </c>
      <c r="C17418" s="218">
        <v>44930</v>
      </c>
      <c r="D17418" s="218">
        <v>44930</v>
      </c>
      <c r="E17418" s="1">
        <v>8</v>
      </c>
      <c r="F17418" s="62">
        <v>394.81</v>
      </c>
    </row>
    <row r="17419" spans="1:6" x14ac:dyDescent="0.35">
      <c r="A17419" s="1">
        <v>128</v>
      </c>
      <c r="B17419" s="1" t="s">
        <v>150</v>
      </c>
      <c r="C17419" s="218">
        <v>44931</v>
      </c>
      <c r="D17419" s="218">
        <v>44930</v>
      </c>
      <c r="E17419" s="1">
        <v>7</v>
      </c>
      <c r="F17419" s="62">
        <v>252.36</v>
      </c>
    </row>
    <row r="17420" spans="1:6" x14ac:dyDescent="0.35">
      <c r="A17420" s="1">
        <v>128</v>
      </c>
      <c r="B17420" s="1" t="s">
        <v>150</v>
      </c>
      <c r="C17420" s="218">
        <v>44931</v>
      </c>
      <c r="D17420" s="218">
        <v>44931</v>
      </c>
      <c r="E17420" s="1">
        <v>8</v>
      </c>
      <c r="F17420" s="62">
        <v>365.76</v>
      </c>
    </row>
    <row r="17421" spans="1:6" x14ac:dyDescent="0.35">
      <c r="A17421" s="1">
        <v>128</v>
      </c>
      <c r="B17421" s="1" t="s">
        <v>150</v>
      </c>
      <c r="C17421" s="218">
        <v>44932</v>
      </c>
      <c r="D17421" s="218">
        <v>44931</v>
      </c>
      <c r="E17421" s="1">
        <v>5</v>
      </c>
      <c r="F17421" s="62">
        <v>231.27</v>
      </c>
    </row>
    <row r="17422" spans="1:6" x14ac:dyDescent="0.35">
      <c r="A17422" s="1">
        <v>128</v>
      </c>
      <c r="B17422" s="1" t="s">
        <v>150</v>
      </c>
      <c r="C17422" s="218">
        <v>44932</v>
      </c>
      <c r="D17422" s="218">
        <v>44932</v>
      </c>
      <c r="E17422" s="1">
        <v>10</v>
      </c>
      <c r="F17422" s="62">
        <v>409.01</v>
      </c>
    </row>
    <row r="17423" spans="1:6" x14ac:dyDescent="0.35">
      <c r="A17423" s="1">
        <v>128</v>
      </c>
      <c r="B17423" s="1" t="s">
        <v>150</v>
      </c>
      <c r="C17423" s="218">
        <v>44933</v>
      </c>
      <c r="D17423" s="218">
        <v>44930</v>
      </c>
      <c r="E17423" s="1">
        <v>4</v>
      </c>
      <c r="F17423" s="62">
        <v>122.36</v>
      </c>
    </row>
    <row r="17424" spans="1:6" x14ac:dyDescent="0.35">
      <c r="A17424" s="1">
        <v>128</v>
      </c>
      <c r="B17424" s="1" t="s">
        <v>150</v>
      </c>
      <c r="C17424" s="218">
        <v>44933</v>
      </c>
      <c r="D17424" s="218">
        <v>44931</v>
      </c>
      <c r="E17424" s="1">
        <v>1</v>
      </c>
      <c r="F17424" s="62">
        <v>23.41</v>
      </c>
    </row>
    <row r="17425" spans="1:6" x14ac:dyDescent="0.35">
      <c r="A17425" s="1">
        <v>128</v>
      </c>
      <c r="B17425" s="1" t="s">
        <v>150</v>
      </c>
      <c r="C17425" s="218">
        <v>44933</v>
      </c>
      <c r="D17425" s="218">
        <v>44932</v>
      </c>
      <c r="E17425" s="1">
        <v>2</v>
      </c>
      <c r="F17425" s="62">
        <v>102.46</v>
      </c>
    </row>
    <row r="17426" spans="1:6" x14ac:dyDescent="0.35">
      <c r="A17426" s="1">
        <v>128</v>
      </c>
      <c r="B17426" s="1" t="s">
        <v>150</v>
      </c>
      <c r="C17426" s="218">
        <v>44940</v>
      </c>
      <c r="D17426" s="218">
        <v>44938</v>
      </c>
      <c r="E17426" s="1">
        <v>2</v>
      </c>
      <c r="F17426" s="62">
        <v>104.45</v>
      </c>
    </row>
    <row r="17427" spans="1:6" x14ac:dyDescent="0.35">
      <c r="A17427" s="1">
        <v>128</v>
      </c>
      <c r="B17427" s="1" t="s">
        <v>150</v>
      </c>
      <c r="C17427" s="218">
        <v>44940</v>
      </c>
      <c r="D17427" s="218">
        <v>44939</v>
      </c>
      <c r="E17427" s="1">
        <v>7</v>
      </c>
      <c r="F17427" s="62">
        <v>224.28</v>
      </c>
    </row>
    <row r="17428" spans="1:6" x14ac:dyDescent="0.35">
      <c r="A17428" s="1">
        <v>128</v>
      </c>
      <c r="B17428" s="1" t="s">
        <v>150</v>
      </c>
      <c r="C17428" s="218">
        <v>44940</v>
      </c>
      <c r="D17428" s="218">
        <v>44940</v>
      </c>
      <c r="E17428" s="1">
        <v>2</v>
      </c>
      <c r="F17428" s="62">
        <v>46.77</v>
      </c>
    </row>
    <row r="17429" spans="1:6" x14ac:dyDescent="0.35">
      <c r="A17429" s="1">
        <v>128</v>
      </c>
      <c r="B17429" s="1" t="s">
        <v>150</v>
      </c>
      <c r="C17429" s="218">
        <v>44941</v>
      </c>
      <c r="D17429" s="218">
        <v>44938</v>
      </c>
      <c r="E17429" s="1">
        <v>4</v>
      </c>
      <c r="F17429" s="62">
        <v>199.69</v>
      </c>
    </row>
    <row r="17430" spans="1:6" x14ac:dyDescent="0.35">
      <c r="A17430" s="1">
        <v>128</v>
      </c>
      <c r="B17430" s="1" t="s">
        <v>150</v>
      </c>
      <c r="C17430" s="218">
        <v>44941</v>
      </c>
      <c r="D17430" s="218">
        <v>44939</v>
      </c>
      <c r="E17430" s="1">
        <v>3</v>
      </c>
      <c r="F17430" s="62">
        <v>120.82</v>
      </c>
    </row>
    <row r="17431" spans="1:6" x14ac:dyDescent="0.35">
      <c r="A17431" s="1">
        <v>128</v>
      </c>
      <c r="B17431" s="1" t="s">
        <v>150</v>
      </c>
      <c r="C17431" s="218">
        <v>44941</v>
      </c>
      <c r="D17431" s="218">
        <v>44940</v>
      </c>
      <c r="E17431" s="1">
        <v>1</v>
      </c>
      <c r="F17431" s="62">
        <v>53.61</v>
      </c>
    </row>
    <row r="17432" spans="1:6" x14ac:dyDescent="0.35">
      <c r="A17432" s="1">
        <v>128</v>
      </c>
      <c r="B17432" s="1" t="s">
        <v>150</v>
      </c>
      <c r="C17432" s="218">
        <v>44941</v>
      </c>
      <c r="D17432" s="218">
        <v>44941</v>
      </c>
      <c r="E17432" s="1">
        <v>2</v>
      </c>
      <c r="F17432" s="62">
        <v>46.87</v>
      </c>
    </row>
    <row r="17433" spans="1:6" x14ac:dyDescent="0.35">
      <c r="A17433" s="1">
        <v>128</v>
      </c>
      <c r="B17433" s="1" t="s">
        <v>150</v>
      </c>
      <c r="C17433" s="218">
        <v>44942</v>
      </c>
      <c r="D17433" s="218">
        <v>44939</v>
      </c>
      <c r="E17433" s="1">
        <v>1</v>
      </c>
      <c r="F17433" s="62">
        <v>23.22</v>
      </c>
    </row>
    <row r="17434" spans="1:6" x14ac:dyDescent="0.35">
      <c r="A17434" s="1">
        <v>128</v>
      </c>
      <c r="B17434" s="1" t="s">
        <v>150</v>
      </c>
      <c r="C17434" s="218">
        <v>44942</v>
      </c>
      <c r="D17434" s="218">
        <v>44940</v>
      </c>
      <c r="E17434" s="1">
        <v>3</v>
      </c>
      <c r="F17434" s="62">
        <v>96.03</v>
      </c>
    </row>
    <row r="17435" spans="1:6" x14ac:dyDescent="0.35">
      <c r="A17435" s="1">
        <v>128</v>
      </c>
      <c r="B17435" s="1" t="s">
        <v>150</v>
      </c>
      <c r="C17435" s="218">
        <v>44942</v>
      </c>
      <c r="D17435" s="218">
        <v>44941</v>
      </c>
      <c r="E17435" s="1">
        <v>5</v>
      </c>
      <c r="F17435" s="62">
        <v>206.31</v>
      </c>
    </row>
    <row r="17436" spans="1:6" x14ac:dyDescent="0.35">
      <c r="A17436" s="1">
        <v>128</v>
      </c>
      <c r="B17436" s="1" t="s">
        <v>150</v>
      </c>
      <c r="C17436" s="218">
        <v>44942</v>
      </c>
      <c r="D17436" s="218">
        <v>44942</v>
      </c>
      <c r="E17436" s="1">
        <v>2</v>
      </c>
      <c r="F17436" s="62">
        <v>103.95</v>
      </c>
    </row>
    <row r="17437" spans="1:6" x14ac:dyDescent="0.35">
      <c r="A17437" s="1">
        <v>128</v>
      </c>
      <c r="B17437" s="1" t="s">
        <v>150</v>
      </c>
      <c r="C17437" s="218">
        <v>44943</v>
      </c>
      <c r="D17437" s="218">
        <v>44940</v>
      </c>
      <c r="E17437" s="1">
        <v>2</v>
      </c>
      <c r="F17437" s="62">
        <v>70.78</v>
      </c>
    </row>
    <row r="17438" spans="1:6" x14ac:dyDescent="0.35">
      <c r="A17438" s="1">
        <v>128</v>
      </c>
      <c r="B17438" s="1" t="s">
        <v>150</v>
      </c>
      <c r="C17438" s="218">
        <v>44943</v>
      </c>
      <c r="D17438" s="218">
        <v>44941</v>
      </c>
      <c r="E17438" s="1">
        <v>2</v>
      </c>
      <c r="F17438" s="62">
        <v>73.36</v>
      </c>
    </row>
    <row r="17439" spans="1:6" x14ac:dyDescent="0.35">
      <c r="A17439" s="1">
        <v>128</v>
      </c>
      <c r="B17439" s="1" t="s">
        <v>150</v>
      </c>
      <c r="C17439" s="218">
        <v>44943</v>
      </c>
      <c r="D17439" s="218">
        <v>44942</v>
      </c>
      <c r="E17439" s="1">
        <v>4</v>
      </c>
      <c r="F17439" s="62">
        <v>173.75</v>
      </c>
    </row>
    <row r="17440" spans="1:6" x14ac:dyDescent="0.35">
      <c r="A17440" s="1">
        <v>128</v>
      </c>
      <c r="B17440" s="1" t="s">
        <v>150</v>
      </c>
      <c r="C17440" s="218">
        <v>44943</v>
      </c>
      <c r="D17440" s="218">
        <v>44943</v>
      </c>
      <c r="E17440" s="1">
        <v>3</v>
      </c>
      <c r="F17440" s="62">
        <v>92.76</v>
      </c>
    </row>
    <row r="17441" spans="1:6" x14ac:dyDescent="0.35">
      <c r="A17441" s="1">
        <v>128</v>
      </c>
      <c r="B17441" s="1" t="s">
        <v>150</v>
      </c>
      <c r="C17441" s="218">
        <v>44944</v>
      </c>
      <c r="D17441" s="218">
        <v>44941</v>
      </c>
      <c r="E17441" s="1">
        <v>3</v>
      </c>
      <c r="F17441" s="62">
        <v>160.88</v>
      </c>
    </row>
    <row r="17442" spans="1:6" x14ac:dyDescent="0.35">
      <c r="A17442" s="1">
        <v>128</v>
      </c>
      <c r="B17442" s="1" t="s">
        <v>150</v>
      </c>
      <c r="C17442" s="218">
        <v>44944</v>
      </c>
      <c r="D17442" s="218">
        <v>44942</v>
      </c>
      <c r="E17442" s="1">
        <v>2</v>
      </c>
      <c r="F17442" s="62">
        <v>100.28</v>
      </c>
    </row>
    <row r="17443" spans="1:6" x14ac:dyDescent="0.35">
      <c r="A17443" s="1">
        <v>128</v>
      </c>
      <c r="B17443" s="1" t="s">
        <v>150</v>
      </c>
      <c r="C17443" s="218">
        <v>44944</v>
      </c>
      <c r="D17443" s="218">
        <v>44943</v>
      </c>
      <c r="E17443" s="1">
        <v>5</v>
      </c>
      <c r="F17443" s="62">
        <v>145.83000000000001</v>
      </c>
    </row>
    <row r="17444" spans="1:6" x14ac:dyDescent="0.35">
      <c r="A17444" s="1">
        <v>128</v>
      </c>
      <c r="B17444" s="1" t="s">
        <v>150</v>
      </c>
      <c r="C17444" s="218">
        <v>44945</v>
      </c>
      <c r="D17444" s="218">
        <v>44941</v>
      </c>
      <c r="E17444" s="1">
        <v>2</v>
      </c>
      <c r="F17444" s="62">
        <v>107.07</v>
      </c>
    </row>
    <row r="17445" spans="1:6" x14ac:dyDescent="0.35">
      <c r="A17445" s="1">
        <v>128</v>
      </c>
      <c r="B17445" s="1" t="s">
        <v>150</v>
      </c>
      <c r="C17445" s="218">
        <v>44945</v>
      </c>
      <c r="D17445" s="218">
        <v>44942</v>
      </c>
      <c r="E17445" s="1">
        <v>2</v>
      </c>
      <c r="F17445" s="62">
        <v>107.86</v>
      </c>
    </row>
    <row r="17446" spans="1:6" x14ac:dyDescent="0.35">
      <c r="A17446" s="1">
        <v>128</v>
      </c>
      <c r="B17446" s="1" t="s">
        <v>150</v>
      </c>
      <c r="C17446" s="218">
        <v>44945</v>
      </c>
      <c r="D17446" s="218">
        <v>44943</v>
      </c>
      <c r="E17446" s="1">
        <v>4</v>
      </c>
      <c r="F17446" s="62">
        <v>176.17</v>
      </c>
    </row>
    <row r="17447" spans="1:6" x14ac:dyDescent="0.35">
      <c r="A17447" s="1">
        <v>128</v>
      </c>
      <c r="B17447" s="1" t="s">
        <v>150</v>
      </c>
      <c r="C17447" s="218">
        <v>44945</v>
      </c>
      <c r="D17447" s="218">
        <v>44944</v>
      </c>
      <c r="E17447" s="1">
        <v>1</v>
      </c>
      <c r="F17447" s="62">
        <v>53.91</v>
      </c>
    </row>
    <row r="17448" spans="1:6" x14ac:dyDescent="0.35">
      <c r="A17448" s="1">
        <v>128</v>
      </c>
      <c r="B17448" s="1" t="s">
        <v>150</v>
      </c>
      <c r="C17448" s="218">
        <v>44946</v>
      </c>
      <c r="D17448" s="218">
        <v>44943</v>
      </c>
      <c r="E17448" s="1">
        <v>3</v>
      </c>
      <c r="F17448" s="62">
        <v>155.91999999999999</v>
      </c>
    </row>
    <row r="17449" spans="1:6" x14ac:dyDescent="0.35">
      <c r="A17449" s="1">
        <v>128</v>
      </c>
      <c r="B17449" s="1" t="s">
        <v>150</v>
      </c>
      <c r="C17449" s="218">
        <v>44946</v>
      </c>
      <c r="D17449" s="218">
        <v>44944</v>
      </c>
      <c r="E17449" s="1">
        <v>2</v>
      </c>
      <c r="F17449" s="62">
        <v>73.95</v>
      </c>
    </row>
    <row r="17450" spans="1:6" x14ac:dyDescent="0.35">
      <c r="A17450" s="1">
        <v>128</v>
      </c>
      <c r="B17450" s="1" t="s">
        <v>150</v>
      </c>
      <c r="C17450" s="218">
        <v>44948</v>
      </c>
      <c r="D17450" s="218">
        <v>44947</v>
      </c>
      <c r="E17450" s="1">
        <v>3</v>
      </c>
      <c r="F17450" s="62">
        <v>123.35</v>
      </c>
    </row>
    <row r="17451" spans="1:6" x14ac:dyDescent="0.35">
      <c r="A17451" s="1">
        <v>128</v>
      </c>
      <c r="B17451" s="1" t="s">
        <v>150</v>
      </c>
      <c r="C17451" s="218">
        <v>44948</v>
      </c>
      <c r="D17451" s="218">
        <v>44948</v>
      </c>
      <c r="E17451" s="1">
        <v>2</v>
      </c>
      <c r="F17451" s="62">
        <v>105.19</v>
      </c>
    </row>
    <row r="17452" spans="1:6" x14ac:dyDescent="0.35">
      <c r="A17452" s="1">
        <v>128</v>
      </c>
      <c r="B17452" s="1" t="s">
        <v>150</v>
      </c>
      <c r="C17452" s="218">
        <v>44949</v>
      </c>
      <c r="D17452" s="218">
        <v>44947</v>
      </c>
      <c r="E17452" s="1">
        <v>1</v>
      </c>
      <c r="F17452" s="62">
        <v>53.21</v>
      </c>
    </row>
    <row r="17453" spans="1:6" x14ac:dyDescent="0.35">
      <c r="A17453" s="1">
        <v>128</v>
      </c>
      <c r="B17453" s="1" t="s">
        <v>150</v>
      </c>
      <c r="C17453" s="218">
        <v>44949</v>
      </c>
      <c r="D17453" s="218">
        <v>44948</v>
      </c>
      <c r="E17453" s="1">
        <v>1</v>
      </c>
      <c r="F17453" s="62">
        <v>52.42</v>
      </c>
    </row>
    <row r="17454" spans="1:6" x14ac:dyDescent="0.35">
      <c r="A17454" s="1">
        <v>128</v>
      </c>
      <c r="B17454" s="1" t="s">
        <v>150</v>
      </c>
      <c r="C17454" s="218">
        <v>44949</v>
      </c>
      <c r="D17454" s="218">
        <v>44949</v>
      </c>
      <c r="E17454" s="1">
        <v>4</v>
      </c>
      <c r="F17454" s="62">
        <v>150.72</v>
      </c>
    </row>
    <row r="17455" spans="1:6" x14ac:dyDescent="0.35">
      <c r="A17455" s="1">
        <v>128</v>
      </c>
      <c r="B17455" s="1" t="s">
        <v>150</v>
      </c>
      <c r="C17455" s="218">
        <v>44950</v>
      </c>
      <c r="D17455" s="218">
        <v>44949</v>
      </c>
      <c r="E17455" s="1">
        <v>1</v>
      </c>
      <c r="F17455" s="62">
        <v>49.8</v>
      </c>
    </row>
    <row r="17456" spans="1:6" x14ac:dyDescent="0.35">
      <c r="A17456" s="1">
        <v>128</v>
      </c>
      <c r="B17456" s="1" t="s">
        <v>150</v>
      </c>
      <c r="C17456" s="218">
        <v>44950</v>
      </c>
      <c r="D17456" s="218">
        <v>44950</v>
      </c>
      <c r="E17456" s="1">
        <v>4</v>
      </c>
      <c r="F17456" s="62">
        <v>176.81</v>
      </c>
    </row>
    <row r="17457" spans="1:6" x14ac:dyDescent="0.35">
      <c r="A17457" s="1">
        <v>129</v>
      </c>
      <c r="B17457" s="1" t="s">
        <v>151</v>
      </c>
      <c r="C17457" s="218">
        <v>44903</v>
      </c>
      <c r="D17457" s="218">
        <v>44903</v>
      </c>
      <c r="E17457" s="1">
        <v>9</v>
      </c>
      <c r="F17457" s="62">
        <v>212.64</v>
      </c>
    </row>
    <row r="17458" spans="1:6" x14ac:dyDescent="0.35">
      <c r="A17458" s="1">
        <v>129</v>
      </c>
      <c r="B17458" s="1" t="s">
        <v>151</v>
      </c>
      <c r="C17458" s="218">
        <v>44904</v>
      </c>
      <c r="D17458" s="218">
        <v>44904</v>
      </c>
      <c r="E17458" s="1">
        <v>7</v>
      </c>
      <c r="F17458" s="62">
        <v>195.12</v>
      </c>
    </row>
    <row r="17459" spans="1:6" x14ac:dyDescent="0.35">
      <c r="A17459" s="1">
        <v>129</v>
      </c>
      <c r="B17459" s="1" t="s">
        <v>151</v>
      </c>
      <c r="C17459" s="218">
        <v>44906</v>
      </c>
      <c r="D17459" s="218">
        <v>44906</v>
      </c>
      <c r="E17459" s="1">
        <v>2</v>
      </c>
      <c r="F17459" s="62">
        <v>107.07</v>
      </c>
    </row>
    <row r="17460" spans="1:6" x14ac:dyDescent="0.35">
      <c r="A17460" s="1">
        <v>129</v>
      </c>
      <c r="B17460" s="1" t="s">
        <v>151</v>
      </c>
      <c r="C17460" s="218">
        <v>44908</v>
      </c>
      <c r="D17460" s="218">
        <v>44906</v>
      </c>
      <c r="E17460" s="1">
        <v>5</v>
      </c>
      <c r="F17460" s="62">
        <v>146.57</v>
      </c>
    </row>
    <row r="17461" spans="1:6" x14ac:dyDescent="0.35">
      <c r="A17461" s="1">
        <v>129</v>
      </c>
      <c r="B17461" s="1" t="s">
        <v>151</v>
      </c>
      <c r="C17461" s="218">
        <v>44908</v>
      </c>
      <c r="D17461" s="218">
        <v>44907</v>
      </c>
      <c r="E17461" s="1">
        <v>5</v>
      </c>
      <c r="F17461" s="62">
        <v>148.59</v>
      </c>
    </row>
    <row r="17462" spans="1:6" x14ac:dyDescent="0.35">
      <c r="A17462" s="1">
        <v>129</v>
      </c>
      <c r="B17462" s="1" t="s">
        <v>151</v>
      </c>
      <c r="C17462" s="218">
        <v>44909</v>
      </c>
      <c r="D17462" s="218">
        <v>44907</v>
      </c>
      <c r="E17462" s="1">
        <v>2</v>
      </c>
      <c r="F17462" s="62">
        <v>47.12</v>
      </c>
    </row>
    <row r="17463" spans="1:6" x14ac:dyDescent="0.35">
      <c r="A17463" s="1">
        <v>129</v>
      </c>
      <c r="B17463" s="1" t="s">
        <v>151</v>
      </c>
      <c r="C17463" s="218">
        <v>44909</v>
      </c>
      <c r="D17463" s="218">
        <v>44908</v>
      </c>
      <c r="E17463" s="1">
        <v>2</v>
      </c>
      <c r="F17463" s="62">
        <v>108.3</v>
      </c>
    </row>
    <row r="17464" spans="1:6" x14ac:dyDescent="0.35">
      <c r="A17464" s="1">
        <v>129</v>
      </c>
      <c r="B17464" s="1" t="s">
        <v>151</v>
      </c>
      <c r="C17464" s="218">
        <v>44910</v>
      </c>
      <c r="D17464" s="218">
        <v>44908</v>
      </c>
      <c r="E17464" s="1">
        <v>2</v>
      </c>
      <c r="F17464" s="62">
        <v>74.150000000000006</v>
      </c>
    </row>
    <row r="17465" spans="1:6" x14ac:dyDescent="0.35">
      <c r="A17465" s="1">
        <v>129</v>
      </c>
      <c r="B17465" s="1" t="s">
        <v>151</v>
      </c>
      <c r="C17465" s="218">
        <v>44910</v>
      </c>
      <c r="D17465" s="218">
        <v>44909</v>
      </c>
      <c r="E17465" s="1">
        <v>6</v>
      </c>
      <c r="F17465" s="62">
        <v>201.16</v>
      </c>
    </row>
    <row r="17466" spans="1:6" x14ac:dyDescent="0.35">
      <c r="A17466" s="1">
        <v>129</v>
      </c>
      <c r="B17466" s="1" t="s">
        <v>151</v>
      </c>
      <c r="C17466" s="218">
        <v>44910</v>
      </c>
      <c r="D17466" s="218">
        <v>44910</v>
      </c>
      <c r="E17466" s="1">
        <v>2</v>
      </c>
      <c r="F17466" s="62">
        <v>78.209999999999994</v>
      </c>
    </row>
    <row r="17467" spans="1:6" x14ac:dyDescent="0.35">
      <c r="A17467" s="1">
        <v>129</v>
      </c>
      <c r="B17467" s="1" t="s">
        <v>151</v>
      </c>
      <c r="C17467" s="218">
        <v>44911</v>
      </c>
      <c r="D17467" s="218">
        <v>44910</v>
      </c>
      <c r="E17467" s="1">
        <v>7</v>
      </c>
      <c r="F17467" s="62">
        <v>194.2</v>
      </c>
    </row>
    <row r="17468" spans="1:6" x14ac:dyDescent="0.35">
      <c r="A17468" s="1">
        <v>129</v>
      </c>
      <c r="B17468" s="1" t="s">
        <v>151</v>
      </c>
      <c r="C17468" s="218">
        <v>44911</v>
      </c>
      <c r="D17468" s="218">
        <v>44911</v>
      </c>
      <c r="E17468" s="1">
        <v>3</v>
      </c>
      <c r="F17468" s="62">
        <v>130.38</v>
      </c>
    </row>
    <row r="17469" spans="1:6" x14ac:dyDescent="0.35">
      <c r="A17469" s="1">
        <v>129</v>
      </c>
      <c r="B17469" s="1" t="s">
        <v>151</v>
      </c>
      <c r="C17469" s="218">
        <v>44912</v>
      </c>
      <c r="D17469" s="218">
        <v>44911</v>
      </c>
      <c r="E17469" s="1">
        <v>3</v>
      </c>
      <c r="F17469" s="62">
        <v>131.12</v>
      </c>
    </row>
    <row r="17470" spans="1:6" x14ac:dyDescent="0.35">
      <c r="A17470" s="1">
        <v>129</v>
      </c>
      <c r="B17470" s="1" t="s">
        <v>151</v>
      </c>
      <c r="C17470" s="218">
        <v>44912</v>
      </c>
      <c r="D17470" s="218">
        <v>44912</v>
      </c>
      <c r="E17470" s="1">
        <v>6</v>
      </c>
      <c r="F17470" s="62">
        <v>224.48</v>
      </c>
    </row>
    <row r="17471" spans="1:6" x14ac:dyDescent="0.35">
      <c r="A17471" s="1">
        <v>129</v>
      </c>
      <c r="B17471" s="1" t="s">
        <v>151</v>
      </c>
      <c r="C17471" s="218">
        <v>44913</v>
      </c>
      <c r="D17471" s="218">
        <v>44912</v>
      </c>
      <c r="E17471" s="1">
        <v>1</v>
      </c>
      <c r="F17471" s="62">
        <v>23.76</v>
      </c>
    </row>
    <row r="17472" spans="1:6" x14ac:dyDescent="0.35">
      <c r="A17472" s="1">
        <v>129</v>
      </c>
      <c r="B17472" s="1" t="s">
        <v>151</v>
      </c>
      <c r="C17472" s="218">
        <v>44913</v>
      </c>
      <c r="D17472" s="218">
        <v>44913</v>
      </c>
      <c r="E17472" s="1">
        <v>2</v>
      </c>
      <c r="F17472" s="62">
        <v>107.46</v>
      </c>
    </row>
    <row r="17473" spans="1:6" x14ac:dyDescent="0.35">
      <c r="A17473" s="1">
        <v>129</v>
      </c>
      <c r="B17473" s="1" t="s">
        <v>151</v>
      </c>
      <c r="C17473" s="218">
        <v>44914</v>
      </c>
      <c r="D17473" s="218">
        <v>44913</v>
      </c>
      <c r="E17473" s="1">
        <v>2</v>
      </c>
      <c r="F17473" s="62">
        <v>73.06</v>
      </c>
    </row>
    <row r="17474" spans="1:6" x14ac:dyDescent="0.35">
      <c r="A17474" s="1">
        <v>129</v>
      </c>
      <c r="B17474" s="1" t="s">
        <v>151</v>
      </c>
      <c r="C17474" s="218">
        <v>44915</v>
      </c>
      <c r="D17474" s="218">
        <v>44913</v>
      </c>
      <c r="E17474" s="1">
        <v>2</v>
      </c>
      <c r="F17474" s="62">
        <v>74.349999999999994</v>
      </c>
    </row>
    <row r="17475" spans="1:6" x14ac:dyDescent="0.35">
      <c r="A17475" s="1">
        <v>129</v>
      </c>
      <c r="B17475" s="1" t="s">
        <v>151</v>
      </c>
      <c r="C17475" s="218">
        <v>44915</v>
      </c>
      <c r="D17475" s="218">
        <v>44914</v>
      </c>
      <c r="E17475" s="1">
        <v>7</v>
      </c>
      <c r="F17475" s="62">
        <v>279.87</v>
      </c>
    </row>
    <row r="17476" spans="1:6" x14ac:dyDescent="0.35">
      <c r="A17476" s="1">
        <v>129</v>
      </c>
      <c r="B17476" s="1" t="s">
        <v>151</v>
      </c>
      <c r="C17476" s="218">
        <v>44916</v>
      </c>
      <c r="D17476" s="218">
        <v>44915</v>
      </c>
      <c r="E17476" s="1">
        <v>5</v>
      </c>
      <c r="F17476" s="62">
        <v>146.02000000000001</v>
      </c>
    </row>
    <row r="17477" spans="1:6" x14ac:dyDescent="0.35">
      <c r="A17477" s="1">
        <v>129</v>
      </c>
      <c r="B17477" s="1" t="s">
        <v>151</v>
      </c>
      <c r="C17477" s="218">
        <v>44916</v>
      </c>
      <c r="D17477" s="218">
        <v>44916</v>
      </c>
      <c r="E17477" s="1">
        <v>1</v>
      </c>
      <c r="F17477" s="62">
        <v>54.25</v>
      </c>
    </row>
    <row r="17478" spans="1:6" x14ac:dyDescent="0.35">
      <c r="A17478" s="1">
        <v>129</v>
      </c>
      <c r="B17478" s="1" t="s">
        <v>151</v>
      </c>
      <c r="C17478" s="218">
        <v>44917</v>
      </c>
      <c r="D17478" s="218">
        <v>44915</v>
      </c>
      <c r="E17478" s="1">
        <v>4</v>
      </c>
      <c r="F17478" s="62">
        <v>92.47</v>
      </c>
    </row>
    <row r="17479" spans="1:6" x14ac:dyDescent="0.35">
      <c r="A17479" s="1">
        <v>129</v>
      </c>
      <c r="B17479" s="1" t="s">
        <v>151</v>
      </c>
      <c r="C17479" s="218">
        <v>44917</v>
      </c>
      <c r="D17479" s="218">
        <v>44916</v>
      </c>
      <c r="E17479" s="1">
        <v>5</v>
      </c>
      <c r="F17479" s="62">
        <v>145.72999999999999</v>
      </c>
    </row>
    <row r="17480" spans="1:6" x14ac:dyDescent="0.35">
      <c r="A17480" s="1">
        <v>129</v>
      </c>
      <c r="B17480" s="1" t="s">
        <v>151</v>
      </c>
      <c r="C17480" s="218">
        <v>44917</v>
      </c>
      <c r="D17480" s="218">
        <v>44917</v>
      </c>
      <c r="E17480" s="1">
        <v>1</v>
      </c>
      <c r="F17480" s="62">
        <v>54.45</v>
      </c>
    </row>
    <row r="17481" spans="1:6" x14ac:dyDescent="0.35">
      <c r="A17481" s="1">
        <v>129</v>
      </c>
      <c r="B17481" s="1" t="s">
        <v>151</v>
      </c>
      <c r="C17481" s="218">
        <v>44918</v>
      </c>
      <c r="D17481" s="218">
        <v>44916</v>
      </c>
      <c r="E17481" s="1">
        <v>1</v>
      </c>
      <c r="F17481" s="62">
        <v>50.74</v>
      </c>
    </row>
    <row r="17482" spans="1:6" x14ac:dyDescent="0.35">
      <c r="A17482" s="1">
        <v>129</v>
      </c>
      <c r="B17482" s="1" t="s">
        <v>151</v>
      </c>
      <c r="C17482" s="218">
        <v>44918</v>
      </c>
      <c r="D17482" s="218">
        <v>44917</v>
      </c>
      <c r="E17482" s="1">
        <v>3</v>
      </c>
      <c r="F17482" s="62">
        <v>71.03</v>
      </c>
    </row>
    <row r="17483" spans="1:6" x14ac:dyDescent="0.35">
      <c r="A17483" s="1">
        <v>129</v>
      </c>
      <c r="B17483" s="1" t="s">
        <v>151</v>
      </c>
      <c r="C17483" s="218">
        <v>44918</v>
      </c>
      <c r="D17483" s="218">
        <v>44918</v>
      </c>
      <c r="E17483" s="1">
        <v>2</v>
      </c>
      <c r="F17483" s="62">
        <v>78.16</v>
      </c>
    </row>
    <row r="17484" spans="1:6" x14ac:dyDescent="0.35">
      <c r="A17484" s="1">
        <v>129</v>
      </c>
      <c r="B17484" s="1" t="s">
        <v>151</v>
      </c>
      <c r="C17484" s="218">
        <v>44919</v>
      </c>
      <c r="D17484" s="218">
        <v>44918</v>
      </c>
      <c r="E17484" s="1">
        <v>1</v>
      </c>
      <c r="F17484" s="62">
        <v>53.21</v>
      </c>
    </row>
    <row r="17485" spans="1:6" x14ac:dyDescent="0.35">
      <c r="A17485" s="1">
        <v>129</v>
      </c>
      <c r="B17485" s="1" t="s">
        <v>151</v>
      </c>
      <c r="C17485" s="218">
        <v>44919</v>
      </c>
      <c r="D17485" s="218">
        <v>44919</v>
      </c>
      <c r="E17485" s="1">
        <v>1</v>
      </c>
      <c r="F17485" s="62">
        <v>54.45</v>
      </c>
    </row>
    <row r="17486" spans="1:6" x14ac:dyDescent="0.35">
      <c r="A17486" s="1">
        <v>129</v>
      </c>
      <c r="B17486" s="1" t="s">
        <v>151</v>
      </c>
      <c r="C17486" s="218">
        <v>44920</v>
      </c>
      <c r="D17486" s="218">
        <v>44917</v>
      </c>
      <c r="E17486" s="1">
        <v>2</v>
      </c>
      <c r="F17486" s="62">
        <v>102.91</v>
      </c>
    </row>
    <row r="17487" spans="1:6" x14ac:dyDescent="0.35">
      <c r="A17487" s="1">
        <v>129</v>
      </c>
      <c r="B17487" s="1" t="s">
        <v>151</v>
      </c>
      <c r="C17487" s="218">
        <v>44920</v>
      </c>
      <c r="D17487" s="218">
        <v>44918</v>
      </c>
      <c r="E17487" s="1">
        <v>4</v>
      </c>
      <c r="F17487" s="62">
        <v>123.21</v>
      </c>
    </row>
    <row r="17488" spans="1:6" x14ac:dyDescent="0.35">
      <c r="A17488" s="1">
        <v>129</v>
      </c>
      <c r="B17488" s="1" t="s">
        <v>151</v>
      </c>
      <c r="C17488" s="218">
        <v>44920</v>
      </c>
      <c r="D17488" s="218">
        <v>44919</v>
      </c>
      <c r="E17488" s="1">
        <v>3</v>
      </c>
      <c r="F17488" s="62">
        <v>129.19</v>
      </c>
    </row>
    <row r="17489" spans="1:6" x14ac:dyDescent="0.35">
      <c r="A17489" s="1">
        <v>129</v>
      </c>
      <c r="B17489" s="1" t="s">
        <v>151</v>
      </c>
      <c r="C17489" s="218">
        <v>44920</v>
      </c>
      <c r="D17489" s="218">
        <v>44920</v>
      </c>
      <c r="E17489" s="1">
        <v>1</v>
      </c>
      <c r="F17489" s="62">
        <v>54.45</v>
      </c>
    </row>
    <row r="17490" spans="1:6" x14ac:dyDescent="0.35">
      <c r="A17490" s="1">
        <v>129</v>
      </c>
      <c r="B17490" s="1" t="s">
        <v>151</v>
      </c>
      <c r="C17490" s="218">
        <v>44921</v>
      </c>
      <c r="D17490" s="218">
        <v>44919</v>
      </c>
      <c r="E17490" s="1">
        <v>1</v>
      </c>
      <c r="F17490" s="62">
        <v>22.08</v>
      </c>
    </row>
    <row r="17491" spans="1:6" x14ac:dyDescent="0.35">
      <c r="A17491" s="1">
        <v>129</v>
      </c>
      <c r="B17491" s="1" t="s">
        <v>151</v>
      </c>
      <c r="C17491" s="218">
        <v>44921</v>
      </c>
      <c r="D17491" s="218">
        <v>44921</v>
      </c>
      <c r="E17491" s="1">
        <v>3</v>
      </c>
      <c r="F17491" s="62">
        <v>130.58000000000001</v>
      </c>
    </row>
    <row r="17492" spans="1:6" x14ac:dyDescent="0.35">
      <c r="A17492" s="1">
        <v>129</v>
      </c>
      <c r="B17492" s="1" t="s">
        <v>151</v>
      </c>
      <c r="C17492" s="218">
        <v>44923</v>
      </c>
      <c r="D17492" s="218">
        <v>44920</v>
      </c>
      <c r="E17492" s="1">
        <v>4</v>
      </c>
      <c r="F17492" s="62">
        <v>154.54</v>
      </c>
    </row>
    <row r="17493" spans="1:6" x14ac:dyDescent="0.35">
      <c r="A17493" s="1">
        <v>129</v>
      </c>
      <c r="B17493" s="1" t="s">
        <v>151</v>
      </c>
      <c r="C17493" s="218">
        <v>44923</v>
      </c>
      <c r="D17493" s="218">
        <v>44921</v>
      </c>
      <c r="E17493" s="1">
        <v>1</v>
      </c>
      <c r="F17493" s="62">
        <v>54.15</v>
      </c>
    </row>
    <row r="17494" spans="1:6" x14ac:dyDescent="0.35">
      <c r="A17494" s="1">
        <v>129</v>
      </c>
      <c r="B17494" s="1" t="s">
        <v>151</v>
      </c>
      <c r="C17494" s="218">
        <v>44923</v>
      </c>
      <c r="D17494" s="218">
        <v>44922</v>
      </c>
      <c r="E17494" s="1">
        <v>3</v>
      </c>
      <c r="F17494" s="62">
        <v>99.65</v>
      </c>
    </row>
    <row r="17495" spans="1:6" x14ac:dyDescent="0.35">
      <c r="A17495" s="1">
        <v>129</v>
      </c>
      <c r="B17495" s="1" t="s">
        <v>151</v>
      </c>
      <c r="C17495" s="218">
        <v>44924</v>
      </c>
      <c r="D17495" s="218">
        <v>44922</v>
      </c>
      <c r="E17495" s="1">
        <v>2</v>
      </c>
      <c r="F17495" s="62">
        <v>75.040000000000006</v>
      </c>
    </row>
    <row r="17496" spans="1:6" x14ac:dyDescent="0.35">
      <c r="A17496" s="1">
        <v>129</v>
      </c>
      <c r="B17496" s="1" t="s">
        <v>151</v>
      </c>
      <c r="C17496" s="218">
        <v>44924</v>
      </c>
      <c r="D17496" s="218">
        <v>44923</v>
      </c>
      <c r="E17496" s="1">
        <v>2</v>
      </c>
      <c r="F17496" s="62">
        <v>78.209999999999994</v>
      </c>
    </row>
    <row r="17497" spans="1:6" x14ac:dyDescent="0.35">
      <c r="A17497" s="1">
        <v>129</v>
      </c>
      <c r="B17497" s="1" t="s">
        <v>151</v>
      </c>
      <c r="C17497" s="218">
        <v>44925</v>
      </c>
      <c r="D17497" s="218">
        <v>44922</v>
      </c>
      <c r="E17497" s="1">
        <v>1</v>
      </c>
      <c r="F17497" s="62">
        <v>23.56</v>
      </c>
    </row>
    <row r="17498" spans="1:6" x14ac:dyDescent="0.35">
      <c r="A17498" s="1">
        <v>129</v>
      </c>
      <c r="B17498" s="1" t="s">
        <v>151</v>
      </c>
      <c r="C17498" s="218">
        <v>44925</v>
      </c>
      <c r="D17498" s="218">
        <v>44923</v>
      </c>
      <c r="E17498" s="1">
        <v>5</v>
      </c>
      <c r="F17498" s="62">
        <v>146.51</v>
      </c>
    </row>
    <row r="17499" spans="1:6" x14ac:dyDescent="0.35">
      <c r="A17499" s="1">
        <v>129</v>
      </c>
      <c r="B17499" s="1" t="s">
        <v>151</v>
      </c>
      <c r="C17499" s="218">
        <v>44925</v>
      </c>
      <c r="D17499" s="218">
        <v>44924</v>
      </c>
      <c r="E17499" s="1">
        <v>2</v>
      </c>
      <c r="F17499" s="62">
        <v>108.36</v>
      </c>
    </row>
    <row r="17500" spans="1:6" x14ac:dyDescent="0.35">
      <c r="A17500" s="1">
        <v>129</v>
      </c>
      <c r="B17500" s="1" t="s">
        <v>151</v>
      </c>
      <c r="C17500" s="218">
        <v>44926</v>
      </c>
      <c r="D17500" s="218">
        <v>44924</v>
      </c>
      <c r="E17500" s="1">
        <v>2</v>
      </c>
      <c r="F17500" s="62">
        <v>106.03</v>
      </c>
    </row>
    <row r="17501" spans="1:6" x14ac:dyDescent="0.35">
      <c r="A17501" s="1">
        <v>129</v>
      </c>
      <c r="B17501" s="1" t="s">
        <v>151</v>
      </c>
      <c r="C17501" s="218">
        <v>44926</v>
      </c>
      <c r="D17501" s="218">
        <v>44925</v>
      </c>
      <c r="E17501" s="1">
        <v>5</v>
      </c>
      <c r="F17501" s="62">
        <v>118.05</v>
      </c>
    </row>
    <row r="17502" spans="1:6" x14ac:dyDescent="0.35">
      <c r="A17502" s="1">
        <v>129</v>
      </c>
      <c r="B17502" s="1" t="s">
        <v>151</v>
      </c>
      <c r="C17502" s="218">
        <v>44928</v>
      </c>
      <c r="D17502" s="218">
        <v>44925</v>
      </c>
      <c r="E17502" s="1">
        <v>4</v>
      </c>
      <c r="F17502" s="62">
        <v>94.44</v>
      </c>
    </row>
    <row r="17503" spans="1:6" x14ac:dyDescent="0.35">
      <c r="A17503" s="1">
        <v>129</v>
      </c>
      <c r="B17503" s="1" t="s">
        <v>151</v>
      </c>
      <c r="C17503" s="218">
        <v>44928</v>
      </c>
      <c r="D17503" s="218">
        <v>44928</v>
      </c>
      <c r="E17503" s="1">
        <v>1</v>
      </c>
      <c r="F17503" s="62">
        <v>54.4</v>
      </c>
    </row>
    <row r="17504" spans="1:6" x14ac:dyDescent="0.35">
      <c r="A17504" s="1">
        <v>129</v>
      </c>
      <c r="B17504" s="1" t="s">
        <v>151</v>
      </c>
      <c r="C17504" s="218">
        <v>44930</v>
      </c>
      <c r="D17504" s="218">
        <v>44928</v>
      </c>
      <c r="E17504" s="1">
        <v>1</v>
      </c>
      <c r="F17504" s="62">
        <v>23.71</v>
      </c>
    </row>
    <row r="17505" spans="1:6" x14ac:dyDescent="0.35">
      <c r="A17505" s="1">
        <v>129</v>
      </c>
      <c r="B17505" s="1" t="s">
        <v>151</v>
      </c>
      <c r="C17505" s="218">
        <v>44930</v>
      </c>
      <c r="D17505" s="218">
        <v>44929</v>
      </c>
      <c r="E17505" s="1">
        <v>2</v>
      </c>
      <c r="F17505" s="62">
        <v>47.37</v>
      </c>
    </row>
    <row r="17506" spans="1:6" x14ac:dyDescent="0.35">
      <c r="A17506" s="1">
        <v>129</v>
      </c>
      <c r="B17506" s="1" t="s">
        <v>151</v>
      </c>
      <c r="C17506" s="218">
        <v>44931</v>
      </c>
      <c r="D17506" s="218">
        <v>44928</v>
      </c>
      <c r="E17506" s="1">
        <v>1</v>
      </c>
      <c r="F17506" s="62">
        <v>23.71</v>
      </c>
    </row>
    <row r="17507" spans="1:6" x14ac:dyDescent="0.35">
      <c r="A17507" s="1">
        <v>129</v>
      </c>
      <c r="B17507" s="1" t="s">
        <v>151</v>
      </c>
      <c r="C17507" s="218">
        <v>44931</v>
      </c>
      <c r="D17507" s="218">
        <v>44929</v>
      </c>
      <c r="E17507" s="1">
        <v>1</v>
      </c>
      <c r="F17507" s="62">
        <v>52.96</v>
      </c>
    </row>
    <row r="17508" spans="1:6" x14ac:dyDescent="0.35">
      <c r="A17508" s="1">
        <v>129</v>
      </c>
      <c r="B17508" s="1" t="s">
        <v>151</v>
      </c>
      <c r="C17508" s="218">
        <v>44932</v>
      </c>
      <c r="D17508" s="218">
        <v>44928</v>
      </c>
      <c r="E17508" s="1">
        <v>1</v>
      </c>
      <c r="F17508" s="62">
        <v>50.89</v>
      </c>
    </row>
    <row r="17509" spans="1:6" x14ac:dyDescent="0.35">
      <c r="A17509" s="1">
        <v>129</v>
      </c>
      <c r="B17509" s="1" t="s">
        <v>151</v>
      </c>
      <c r="C17509" s="218">
        <v>44932</v>
      </c>
      <c r="D17509" s="218">
        <v>44929</v>
      </c>
      <c r="E17509" s="1">
        <v>2</v>
      </c>
      <c r="F17509" s="62">
        <v>96.33</v>
      </c>
    </row>
    <row r="17510" spans="1:6" x14ac:dyDescent="0.35">
      <c r="A17510" s="1">
        <v>129</v>
      </c>
      <c r="B17510" s="1" t="s">
        <v>151</v>
      </c>
      <c r="C17510" s="218">
        <v>44932</v>
      </c>
      <c r="D17510" s="218">
        <v>44930</v>
      </c>
      <c r="E17510" s="1">
        <v>9</v>
      </c>
      <c r="F17510" s="62">
        <v>267.05</v>
      </c>
    </row>
    <row r="17511" spans="1:6" x14ac:dyDescent="0.35">
      <c r="A17511" s="1">
        <v>129</v>
      </c>
      <c r="B17511" s="1" t="s">
        <v>151</v>
      </c>
      <c r="C17511" s="218">
        <v>44933</v>
      </c>
      <c r="D17511" s="218">
        <v>44931</v>
      </c>
      <c r="E17511" s="1">
        <v>4</v>
      </c>
      <c r="F17511" s="62">
        <v>150.37</v>
      </c>
    </row>
    <row r="17512" spans="1:6" x14ac:dyDescent="0.35">
      <c r="A17512" s="1">
        <v>129</v>
      </c>
      <c r="B17512" s="1" t="s">
        <v>151</v>
      </c>
      <c r="C17512" s="218">
        <v>44933</v>
      </c>
      <c r="D17512" s="218">
        <v>44933</v>
      </c>
      <c r="E17512" s="1">
        <v>3</v>
      </c>
      <c r="F17512" s="62">
        <v>156.37</v>
      </c>
    </row>
    <row r="17513" spans="1:6" x14ac:dyDescent="0.35">
      <c r="A17513" s="1">
        <v>129</v>
      </c>
      <c r="B17513" s="1" t="s">
        <v>151</v>
      </c>
      <c r="C17513" s="218">
        <v>44934</v>
      </c>
      <c r="D17513" s="218">
        <v>44931</v>
      </c>
      <c r="E17513" s="1">
        <v>1</v>
      </c>
      <c r="F17513" s="62">
        <v>23.31</v>
      </c>
    </row>
    <row r="17514" spans="1:6" x14ac:dyDescent="0.35">
      <c r="A17514" s="1">
        <v>129</v>
      </c>
      <c r="B17514" s="1" t="s">
        <v>151</v>
      </c>
      <c r="C17514" s="218">
        <v>44934</v>
      </c>
      <c r="D17514" s="218">
        <v>44932</v>
      </c>
      <c r="E17514" s="1">
        <v>6</v>
      </c>
      <c r="F17514" s="62">
        <v>202.5</v>
      </c>
    </row>
    <row r="17515" spans="1:6" x14ac:dyDescent="0.35">
      <c r="A17515" s="1">
        <v>129</v>
      </c>
      <c r="B17515" s="1" t="s">
        <v>151</v>
      </c>
      <c r="C17515" s="218">
        <v>44934</v>
      </c>
      <c r="D17515" s="218">
        <v>44933</v>
      </c>
      <c r="E17515" s="1">
        <v>3</v>
      </c>
      <c r="F17515" s="62">
        <v>70.39</v>
      </c>
    </row>
    <row r="17516" spans="1:6" x14ac:dyDescent="0.35">
      <c r="A17516" s="1">
        <v>129</v>
      </c>
      <c r="B17516" s="1" t="s">
        <v>151</v>
      </c>
      <c r="C17516" s="218">
        <v>44935</v>
      </c>
      <c r="D17516" s="218">
        <v>44931</v>
      </c>
      <c r="E17516" s="1">
        <v>2</v>
      </c>
      <c r="F17516" s="62">
        <v>40.78</v>
      </c>
    </row>
    <row r="17517" spans="1:6" x14ac:dyDescent="0.35">
      <c r="A17517" s="1">
        <v>129</v>
      </c>
      <c r="B17517" s="1" t="s">
        <v>151</v>
      </c>
      <c r="C17517" s="218">
        <v>44936</v>
      </c>
      <c r="D17517" s="218">
        <v>44932</v>
      </c>
      <c r="E17517" s="1">
        <v>1</v>
      </c>
      <c r="F17517" s="62">
        <v>23.76</v>
      </c>
    </row>
    <row r="17518" spans="1:6" x14ac:dyDescent="0.35">
      <c r="A17518" s="1">
        <v>129</v>
      </c>
      <c r="B17518" s="1" t="s">
        <v>151</v>
      </c>
      <c r="C17518" s="218">
        <v>44937</v>
      </c>
      <c r="D17518" s="218">
        <v>44933</v>
      </c>
      <c r="E17518" s="1">
        <v>1</v>
      </c>
      <c r="F17518" s="62">
        <v>52.32</v>
      </c>
    </row>
    <row r="17519" spans="1:6" x14ac:dyDescent="0.35">
      <c r="A17519" s="1">
        <v>129</v>
      </c>
      <c r="B17519" s="1" t="s">
        <v>151</v>
      </c>
      <c r="C17519" s="218">
        <v>44937</v>
      </c>
      <c r="D17519" s="218">
        <v>44934</v>
      </c>
      <c r="E17519" s="1">
        <v>2</v>
      </c>
      <c r="F17519" s="62">
        <v>78.11</v>
      </c>
    </row>
    <row r="17520" spans="1:6" x14ac:dyDescent="0.35">
      <c r="A17520" s="1">
        <v>129</v>
      </c>
      <c r="B17520" s="1" t="s">
        <v>151</v>
      </c>
      <c r="C17520" s="218">
        <v>44937</v>
      </c>
      <c r="D17520" s="218">
        <v>44935</v>
      </c>
      <c r="E17520" s="1">
        <v>2</v>
      </c>
      <c r="F17520" s="62">
        <v>108.8</v>
      </c>
    </row>
    <row r="17521" spans="1:6" x14ac:dyDescent="0.35">
      <c r="A17521" s="1">
        <v>129</v>
      </c>
      <c r="B17521" s="1" t="s">
        <v>151</v>
      </c>
      <c r="C17521" s="218">
        <v>44938</v>
      </c>
      <c r="D17521" s="218">
        <v>44935</v>
      </c>
      <c r="E17521" s="1">
        <v>2</v>
      </c>
      <c r="F17521" s="62">
        <v>76.53</v>
      </c>
    </row>
    <row r="17522" spans="1:6" x14ac:dyDescent="0.35">
      <c r="A17522" s="1">
        <v>129</v>
      </c>
      <c r="B17522" s="1" t="s">
        <v>151</v>
      </c>
      <c r="C17522" s="218">
        <v>44938</v>
      </c>
      <c r="D17522" s="218">
        <v>44936</v>
      </c>
      <c r="E17522" s="1">
        <v>3</v>
      </c>
      <c r="F17522" s="62">
        <v>69.59</v>
      </c>
    </row>
    <row r="17523" spans="1:6" x14ac:dyDescent="0.35">
      <c r="A17523" s="1">
        <v>129</v>
      </c>
      <c r="B17523" s="1" t="s">
        <v>151</v>
      </c>
      <c r="C17523" s="218">
        <v>44938</v>
      </c>
      <c r="D17523" s="218">
        <v>44937</v>
      </c>
      <c r="E17523" s="1">
        <v>2</v>
      </c>
      <c r="F17523" s="62">
        <v>78.010000000000005</v>
      </c>
    </row>
    <row r="17524" spans="1:6" x14ac:dyDescent="0.35">
      <c r="A17524" s="1">
        <v>129</v>
      </c>
      <c r="B17524" s="1" t="s">
        <v>151</v>
      </c>
      <c r="C17524" s="218">
        <v>44939</v>
      </c>
      <c r="D17524" s="218">
        <v>44934</v>
      </c>
      <c r="E17524" s="1">
        <v>1</v>
      </c>
      <c r="F17524" s="62">
        <v>23.66</v>
      </c>
    </row>
    <row r="17525" spans="1:6" x14ac:dyDescent="0.35">
      <c r="A17525" s="1">
        <v>129</v>
      </c>
      <c r="B17525" s="1" t="s">
        <v>151</v>
      </c>
      <c r="C17525" s="218">
        <v>44939</v>
      </c>
      <c r="D17525" s="218">
        <v>44935</v>
      </c>
      <c r="E17525" s="1">
        <v>1</v>
      </c>
      <c r="F17525" s="62">
        <v>23.66</v>
      </c>
    </row>
    <row r="17526" spans="1:6" x14ac:dyDescent="0.35">
      <c r="A17526" s="1">
        <v>129</v>
      </c>
      <c r="B17526" s="1" t="s">
        <v>151</v>
      </c>
      <c r="C17526" s="218">
        <v>44939</v>
      </c>
      <c r="D17526" s="218">
        <v>44936</v>
      </c>
      <c r="E17526" s="1">
        <v>2</v>
      </c>
      <c r="F17526" s="62">
        <v>77.67</v>
      </c>
    </row>
    <row r="17527" spans="1:6" x14ac:dyDescent="0.35">
      <c r="A17527" s="1">
        <v>129</v>
      </c>
      <c r="B17527" s="1" t="s">
        <v>151</v>
      </c>
      <c r="C17527" s="218">
        <v>44939</v>
      </c>
      <c r="D17527" s="218">
        <v>44937</v>
      </c>
      <c r="E17527" s="1">
        <v>2</v>
      </c>
      <c r="F17527" s="62">
        <v>75.69</v>
      </c>
    </row>
    <row r="17528" spans="1:6" x14ac:dyDescent="0.35">
      <c r="A17528" s="1">
        <v>129</v>
      </c>
      <c r="B17528" s="1" t="s">
        <v>151</v>
      </c>
      <c r="C17528" s="218">
        <v>44940</v>
      </c>
      <c r="D17528" s="218">
        <v>44939</v>
      </c>
      <c r="E17528" s="1">
        <v>4</v>
      </c>
      <c r="F17528" s="62">
        <v>153.35</v>
      </c>
    </row>
    <row r="17529" spans="1:6" x14ac:dyDescent="0.35">
      <c r="A17529" s="1">
        <v>129</v>
      </c>
      <c r="B17529" s="1" t="s">
        <v>151</v>
      </c>
      <c r="C17529" s="218">
        <v>44940</v>
      </c>
      <c r="D17529" s="218">
        <v>44940</v>
      </c>
      <c r="E17529" s="1">
        <v>1</v>
      </c>
      <c r="F17529" s="62">
        <v>54.45</v>
      </c>
    </row>
    <row r="17530" spans="1:6" x14ac:dyDescent="0.35">
      <c r="A17530" s="1">
        <v>129</v>
      </c>
      <c r="B17530" s="1" t="s">
        <v>151</v>
      </c>
      <c r="C17530" s="218">
        <v>44941</v>
      </c>
      <c r="D17530" s="218">
        <v>44934</v>
      </c>
      <c r="E17530" s="1">
        <v>1</v>
      </c>
      <c r="F17530" s="62">
        <v>53.66</v>
      </c>
    </row>
    <row r="17531" spans="1:6" x14ac:dyDescent="0.35">
      <c r="A17531" s="1">
        <v>129</v>
      </c>
      <c r="B17531" s="1" t="s">
        <v>151</v>
      </c>
      <c r="C17531" s="218">
        <v>44941</v>
      </c>
      <c r="D17531" s="218">
        <v>44936</v>
      </c>
      <c r="E17531" s="1">
        <v>2</v>
      </c>
      <c r="F17531" s="62">
        <v>46.82</v>
      </c>
    </row>
    <row r="17532" spans="1:6" x14ac:dyDescent="0.35">
      <c r="A17532" s="1">
        <v>129</v>
      </c>
      <c r="B17532" s="1" t="s">
        <v>151</v>
      </c>
      <c r="C17532" s="218">
        <v>44941</v>
      </c>
      <c r="D17532" s="218">
        <v>44937</v>
      </c>
      <c r="E17532" s="1">
        <v>1</v>
      </c>
      <c r="F17532" s="62">
        <v>23.56</v>
      </c>
    </row>
    <row r="17533" spans="1:6" x14ac:dyDescent="0.35">
      <c r="A17533" s="1">
        <v>129</v>
      </c>
      <c r="B17533" s="1" t="s">
        <v>151</v>
      </c>
      <c r="C17533" s="218">
        <v>44941</v>
      </c>
      <c r="D17533" s="218">
        <v>44939</v>
      </c>
      <c r="E17533" s="1">
        <v>1</v>
      </c>
      <c r="F17533" s="62">
        <v>53.91</v>
      </c>
    </row>
    <row r="17534" spans="1:6" x14ac:dyDescent="0.35">
      <c r="A17534" s="1">
        <v>129</v>
      </c>
      <c r="B17534" s="1" t="s">
        <v>151</v>
      </c>
      <c r="C17534" s="218">
        <v>44941</v>
      </c>
      <c r="D17534" s="218">
        <v>44940</v>
      </c>
      <c r="E17534" s="1">
        <v>1</v>
      </c>
      <c r="F17534" s="62">
        <v>23.46</v>
      </c>
    </row>
    <row r="17535" spans="1:6" x14ac:dyDescent="0.35">
      <c r="A17535" s="1">
        <v>129</v>
      </c>
      <c r="B17535" s="1" t="s">
        <v>151</v>
      </c>
      <c r="C17535" s="218">
        <v>44941</v>
      </c>
      <c r="D17535" s="218">
        <v>44941</v>
      </c>
      <c r="E17535" s="1">
        <v>5</v>
      </c>
      <c r="F17535" s="62">
        <v>208.68</v>
      </c>
    </row>
    <row r="17536" spans="1:6" x14ac:dyDescent="0.35">
      <c r="A17536" s="1">
        <v>129</v>
      </c>
      <c r="B17536" s="1" t="s">
        <v>151</v>
      </c>
      <c r="C17536" s="218">
        <v>44942</v>
      </c>
      <c r="D17536" s="218">
        <v>44940</v>
      </c>
      <c r="E17536" s="1">
        <v>1</v>
      </c>
      <c r="F17536" s="62">
        <v>23.26</v>
      </c>
    </row>
    <row r="17537" spans="1:6" x14ac:dyDescent="0.35">
      <c r="A17537" s="1">
        <v>129</v>
      </c>
      <c r="B17537" s="1" t="s">
        <v>151</v>
      </c>
      <c r="C17537" s="218">
        <v>44942</v>
      </c>
      <c r="D17537" s="218">
        <v>44941</v>
      </c>
      <c r="E17537" s="1">
        <v>1</v>
      </c>
      <c r="F17537" s="62">
        <v>22.72</v>
      </c>
    </row>
    <row r="17538" spans="1:6" x14ac:dyDescent="0.35">
      <c r="A17538" s="1">
        <v>129</v>
      </c>
      <c r="B17538" s="1" t="s">
        <v>151</v>
      </c>
      <c r="C17538" s="218">
        <v>44942</v>
      </c>
      <c r="D17538" s="218">
        <v>44942</v>
      </c>
      <c r="E17538" s="1">
        <v>1</v>
      </c>
      <c r="F17538" s="62">
        <v>23.07</v>
      </c>
    </row>
    <row r="17539" spans="1:6" x14ac:dyDescent="0.35">
      <c r="A17539" s="1">
        <v>129</v>
      </c>
      <c r="B17539" s="1" t="s">
        <v>151</v>
      </c>
      <c r="C17539" s="218">
        <v>44943</v>
      </c>
      <c r="D17539" s="218">
        <v>44942</v>
      </c>
      <c r="E17539" s="1">
        <v>1</v>
      </c>
      <c r="F17539" s="62">
        <v>22.77</v>
      </c>
    </row>
    <row r="17540" spans="1:6" x14ac:dyDescent="0.35">
      <c r="A17540" s="1">
        <v>129</v>
      </c>
      <c r="B17540" s="1" t="s">
        <v>151</v>
      </c>
      <c r="C17540" s="218">
        <v>44944</v>
      </c>
      <c r="D17540" s="218">
        <v>44943</v>
      </c>
      <c r="E17540" s="1">
        <v>1</v>
      </c>
      <c r="F17540" s="62">
        <v>23.41</v>
      </c>
    </row>
    <row r="17541" spans="1:6" x14ac:dyDescent="0.35">
      <c r="A17541" s="1">
        <v>129</v>
      </c>
      <c r="B17541" s="1" t="s">
        <v>151</v>
      </c>
      <c r="C17541" s="218">
        <v>44944</v>
      </c>
      <c r="D17541" s="218">
        <v>44944</v>
      </c>
      <c r="E17541" s="1">
        <v>2</v>
      </c>
      <c r="F17541" s="62">
        <v>76.52</v>
      </c>
    </row>
    <row r="17542" spans="1:6" x14ac:dyDescent="0.35">
      <c r="A17542" s="1">
        <v>129</v>
      </c>
      <c r="B17542" s="1" t="s">
        <v>151</v>
      </c>
      <c r="C17542" s="218">
        <v>44945</v>
      </c>
      <c r="D17542" s="218">
        <v>44941</v>
      </c>
      <c r="E17542" s="1">
        <v>1</v>
      </c>
      <c r="F17542" s="62">
        <v>23.41</v>
      </c>
    </row>
    <row r="17543" spans="1:6" x14ac:dyDescent="0.35">
      <c r="A17543" s="1">
        <v>129</v>
      </c>
      <c r="B17543" s="1" t="s">
        <v>151</v>
      </c>
      <c r="C17543" s="218">
        <v>44945</v>
      </c>
      <c r="D17543" s="218">
        <v>44943</v>
      </c>
      <c r="E17543" s="1">
        <v>2</v>
      </c>
      <c r="F17543" s="62">
        <v>47.07</v>
      </c>
    </row>
    <row r="17544" spans="1:6" x14ac:dyDescent="0.35">
      <c r="A17544" s="1">
        <v>129</v>
      </c>
      <c r="B17544" s="1" t="s">
        <v>151</v>
      </c>
      <c r="C17544" s="218">
        <v>44945</v>
      </c>
      <c r="D17544" s="218">
        <v>44944</v>
      </c>
      <c r="E17544" s="1">
        <v>1</v>
      </c>
      <c r="F17544" s="62">
        <v>23.07</v>
      </c>
    </row>
    <row r="17545" spans="1:6" x14ac:dyDescent="0.35">
      <c r="A17545" s="1">
        <v>129</v>
      </c>
      <c r="B17545" s="1" t="s">
        <v>151</v>
      </c>
      <c r="C17545" s="218">
        <v>44945</v>
      </c>
      <c r="D17545" s="218">
        <v>44945</v>
      </c>
      <c r="E17545" s="1">
        <v>2</v>
      </c>
      <c r="F17545" s="62">
        <v>77.22</v>
      </c>
    </row>
    <row r="17546" spans="1:6" x14ac:dyDescent="0.35">
      <c r="A17546" s="1">
        <v>129</v>
      </c>
      <c r="B17546" s="1" t="s">
        <v>151</v>
      </c>
      <c r="C17546" s="218">
        <v>44947</v>
      </c>
      <c r="D17546" s="218">
        <v>44944</v>
      </c>
      <c r="E17546" s="1">
        <v>2</v>
      </c>
      <c r="F17546" s="62">
        <v>78.11</v>
      </c>
    </row>
    <row r="17547" spans="1:6" x14ac:dyDescent="0.35">
      <c r="A17547" s="1">
        <v>129</v>
      </c>
      <c r="B17547" s="1" t="s">
        <v>151</v>
      </c>
      <c r="C17547" s="218">
        <v>44947</v>
      </c>
      <c r="D17547" s="218">
        <v>44945</v>
      </c>
      <c r="E17547" s="1">
        <v>4</v>
      </c>
      <c r="F17547" s="62">
        <v>154.63</v>
      </c>
    </row>
    <row r="17548" spans="1:6" x14ac:dyDescent="0.35">
      <c r="A17548" s="1">
        <v>129</v>
      </c>
      <c r="B17548" s="1" t="s">
        <v>151</v>
      </c>
      <c r="C17548" s="218">
        <v>44949</v>
      </c>
      <c r="D17548" s="218">
        <v>44945</v>
      </c>
      <c r="E17548" s="1">
        <v>1</v>
      </c>
      <c r="F17548" s="62">
        <v>23.71</v>
      </c>
    </row>
    <row r="17549" spans="1:6" x14ac:dyDescent="0.35">
      <c r="A17549" s="1">
        <v>130</v>
      </c>
      <c r="B17549" s="1" t="s">
        <v>152</v>
      </c>
      <c r="C17549" s="218">
        <v>44879</v>
      </c>
      <c r="D17549" s="218">
        <v>44878</v>
      </c>
      <c r="E17549" s="1">
        <v>4</v>
      </c>
      <c r="F17549" s="62">
        <v>93</v>
      </c>
    </row>
    <row r="17550" spans="1:6" x14ac:dyDescent="0.35">
      <c r="A17550" s="1">
        <v>130</v>
      </c>
      <c r="B17550" s="1" t="s">
        <v>152</v>
      </c>
      <c r="C17550" s="218">
        <v>44879</v>
      </c>
      <c r="D17550" s="218">
        <v>44879</v>
      </c>
      <c r="E17550" s="1">
        <v>4</v>
      </c>
      <c r="F17550" s="62">
        <v>93.64</v>
      </c>
    </row>
    <row r="17551" spans="1:6" x14ac:dyDescent="0.35">
      <c r="A17551" s="1">
        <v>130</v>
      </c>
      <c r="B17551" s="1" t="s">
        <v>152</v>
      </c>
      <c r="C17551" s="218">
        <v>44881</v>
      </c>
      <c r="D17551" s="218">
        <v>44878</v>
      </c>
      <c r="E17551" s="1">
        <v>2</v>
      </c>
      <c r="F17551" s="62">
        <v>45.89</v>
      </c>
    </row>
    <row r="17552" spans="1:6" x14ac:dyDescent="0.35">
      <c r="A17552" s="1">
        <v>130</v>
      </c>
      <c r="B17552" s="1" t="s">
        <v>152</v>
      </c>
      <c r="C17552" s="218">
        <v>44881</v>
      </c>
      <c r="D17552" s="218">
        <v>44879</v>
      </c>
      <c r="E17552" s="1">
        <v>1</v>
      </c>
      <c r="F17552" s="62">
        <v>23.36</v>
      </c>
    </row>
    <row r="17553" spans="1:6" x14ac:dyDescent="0.35">
      <c r="A17553" s="1">
        <v>130</v>
      </c>
      <c r="B17553" s="1" t="s">
        <v>152</v>
      </c>
      <c r="C17553" s="218">
        <v>44881</v>
      </c>
      <c r="D17553" s="218">
        <v>44880</v>
      </c>
      <c r="E17553" s="1">
        <v>7</v>
      </c>
      <c r="F17553" s="62">
        <v>163.19</v>
      </c>
    </row>
    <row r="17554" spans="1:6" x14ac:dyDescent="0.35">
      <c r="A17554" s="1">
        <v>130</v>
      </c>
      <c r="B17554" s="1" t="s">
        <v>152</v>
      </c>
      <c r="C17554" s="218">
        <v>44883</v>
      </c>
      <c r="D17554" s="218">
        <v>44878</v>
      </c>
      <c r="E17554" s="1">
        <v>1</v>
      </c>
      <c r="F17554" s="62">
        <v>23.61</v>
      </c>
    </row>
    <row r="17555" spans="1:6" x14ac:dyDescent="0.35">
      <c r="A17555" s="1">
        <v>130</v>
      </c>
      <c r="B17555" s="1" t="s">
        <v>152</v>
      </c>
      <c r="C17555" s="218">
        <v>44883</v>
      </c>
      <c r="D17555" s="218">
        <v>44880</v>
      </c>
      <c r="E17555" s="1">
        <v>2</v>
      </c>
      <c r="F17555" s="62">
        <v>76.42</v>
      </c>
    </row>
    <row r="17556" spans="1:6" x14ac:dyDescent="0.35">
      <c r="A17556" s="1">
        <v>130</v>
      </c>
      <c r="B17556" s="1" t="s">
        <v>152</v>
      </c>
      <c r="C17556" s="218">
        <v>44883</v>
      </c>
      <c r="D17556" s="218">
        <v>44881</v>
      </c>
      <c r="E17556" s="1">
        <v>1</v>
      </c>
      <c r="F17556" s="62">
        <v>53.36</v>
      </c>
    </row>
    <row r="17557" spans="1:6" x14ac:dyDescent="0.35">
      <c r="A17557" s="1">
        <v>130</v>
      </c>
      <c r="B17557" s="1" t="s">
        <v>152</v>
      </c>
      <c r="C17557" s="218">
        <v>44883</v>
      </c>
      <c r="D17557" s="218">
        <v>44882</v>
      </c>
      <c r="E17557" s="1">
        <v>1</v>
      </c>
      <c r="F17557" s="62">
        <v>53.71</v>
      </c>
    </row>
    <row r="17558" spans="1:6" x14ac:dyDescent="0.35">
      <c r="A17558" s="1">
        <v>130</v>
      </c>
      <c r="B17558" s="1" t="s">
        <v>152</v>
      </c>
      <c r="C17558" s="218">
        <v>44883</v>
      </c>
      <c r="D17558" s="218">
        <v>44883</v>
      </c>
      <c r="E17558" s="1">
        <v>1</v>
      </c>
      <c r="F17558" s="62">
        <v>23.56</v>
      </c>
    </row>
    <row r="17559" spans="1:6" x14ac:dyDescent="0.35">
      <c r="A17559" s="1">
        <v>130</v>
      </c>
      <c r="B17559" s="1" t="s">
        <v>152</v>
      </c>
      <c r="C17559" s="218">
        <v>44884</v>
      </c>
      <c r="D17559" s="218">
        <v>44879</v>
      </c>
      <c r="E17559" s="1">
        <v>1</v>
      </c>
      <c r="F17559" s="62">
        <v>23.66</v>
      </c>
    </row>
    <row r="17560" spans="1:6" x14ac:dyDescent="0.35">
      <c r="A17560" s="1">
        <v>130</v>
      </c>
      <c r="B17560" s="1" t="s">
        <v>152</v>
      </c>
      <c r="C17560" s="218">
        <v>44884</v>
      </c>
      <c r="D17560" s="218">
        <v>44880</v>
      </c>
      <c r="E17560" s="1">
        <v>5</v>
      </c>
      <c r="F17560" s="62">
        <v>146.86000000000001</v>
      </c>
    </row>
    <row r="17561" spans="1:6" x14ac:dyDescent="0.35">
      <c r="A17561" s="1">
        <v>130</v>
      </c>
      <c r="B17561" s="1" t="s">
        <v>152</v>
      </c>
      <c r="C17561" s="218">
        <v>44884</v>
      </c>
      <c r="D17561" s="218">
        <v>44881</v>
      </c>
      <c r="E17561" s="1">
        <v>2</v>
      </c>
      <c r="F17561" s="62">
        <v>47.42</v>
      </c>
    </row>
    <row r="17562" spans="1:6" x14ac:dyDescent="0.35">
      <c r="A17562" s="1">
        <v>130</v>
      </c>
      <c r="B17562" s="1" t="s">
        <v>152</v>
      </c>
      <c r="C17562" s="218">
        <v>44884</v>
      </c>
      <c r="D17562" s="218">
        <v>44882</v>
      </c>
      <c r="E17562" s="1">
        <v>5</v>
      </c>
      <c r="F17562" s="62">
        <v>206.57</v>
      </c>
    </row>
    <row r="17563" spans="1:6" x14ac:dyDescent="0.35">
      <c r="A17563" s="1">
        <v>130</v>
      </c>
      <c r="B17563" s="1" t="s">
        <v>152</v>
      </c>
      <c r="C17563" s="218">
        <v>44884</v>
      </c>
      <c r="D17563" s="218">
        <v>44883</v>
      </c>
      <c r="E17563" s="1">
        <v>1</v>
      </c>
      <c r="F17563" s="62">
        <v>53.66</v>
      </c>
    </row>
    <row r="17564" spans="1:6" x14ac:dyDescent="0.35">
      <c r="A17564" s="1">
        <v>130</v>
      </c>
      <c r="B17564" s="1" t="s">
        <v>152</v>
      </c>
      <c r="C17564" s="218">
        <v>44885</v>
      </c>
      <c r="D17564" s="218">
        <v>44879</v>
      </c>
      <c r="E17564" s="1">
        <v>1</v>
      </c>
      <c r="F17564" s="62">
        <v>23.51</v>
      </c>
    </row>
    <row r="17565" spans="1:6" x14ac:dyDescent="0.35">
      <c r="A17565" s="1">
        <v>130</v>
      </c>
      <c r="B17565" s="1" t="s">
        <v>152</v>
      </c>
      <c r="C17565" s="218">
        <v>44885</v>
      </c>
      <c r="D17565" s="218">
        <v>44880</v>
      </c>
      <c r="E17565" s="1">
        <v>2</v>
      </c>
      <c r="F17565" s="62">
        <v>47.12</v>
      </c>
    </row>
    <row r="17566" spans="1:6" x14ac:dyDescent="0.35">
      <c r="A17566" s="1">
        <v>130</v>
      </c>
      <c r="B17566" s="1" t="s">
        <v>152</v>
      </c>
      <c r="C17566" s="218">
        <v>44885</v>
      </c>
      <c r="D17566" s="218">
        <v>44881</v>
      </c>
      <c r="E17566" s="1">
        <v>5</v>
      </c>
      <c r="F17566" s="62">
        <v>117.2</v>
      </c>
    </row>
    <row r="17567" spans="1:6" x14ac:dyDescent="0.35">
      <c r="A17567" s="1">
        <v>130</v>
      </c>
      <c r="B17567" s="1" t="s">
        <v>152</v>
      </c>
      <c r="C17567" s="218">
        <v>44885</v>
      </c>
      <c r="D17567" s="218">
        <v>44882</v>
      </c>
      <c r="E17567" s="1">
        <v>2</v>
      </c>
      <c r="F17567" s="62">
        <v>107.07</v>
      </c>
    </row>
    <row r="17568" spans="1:6" x14ac:dyDescent="0.35">
      <c r="A17568" s="1">
        <v>130</v>
      </c>
      <c r="B17568" s="1" t="s">
        <v>152</v>
      </c>
      <c r="C17568" s="218">
        <v>44885</v>
      </c>
      <c r="D17568" s="218">
        <v>44883</v>
      </c>
      <c r="E17568" s="1">
        <v>4</v>
      </c>
      <c r="F17568" s="62">
        <v>94.19</v>
      </c>
    </row>
    <row r="17569" spans="1:6" x14ac:dyDescent="0.35">
      <c r="A17569" s="1">
        <v>130</v>
      </c>
      <c r="B17569" s="1" t="s">
        <v>152</v>
      </c>
      <c r="C17569" s="218">
        <v>44885</v>
      </c>
      <c r="D17569" s="218">
        <v>44884</v>
      </c>
      <c r="E17569" s="1">
        <v>2</v>
      </c>
      <c r="F17569" s="62">
        <v>77.41</v>
      </c>
    </row>
    <row r="17570" spans="1:6" x14ac:dyDescent="0.35">
      <c r="A17570" s="1">
        <v>130</v>
      </c>
      <c r="B17570" s="1" t="s">
        <v>152</v>
      </c>
      <c r="C17570" s="218">
        <v>44886</v>
      </c>
      <c r="D17570" s="218">
        <v>44880</v>
      </c>
      <c r="E17570" s="1">
        <v>3</v>
      </c>
      <c r="F17570" s="62">
        <v>70.88</v>
      </c>
    </row>
    <row r="17571" spans="1:6" x14ac:dyDescent="0.35">
      <c r="A17571" s="1">
        <v>130</v>
      </c>
      <c r="B17571" s="1" t="s">
        <v>152</v>
      </c>
      <c r="C17571" s="218">
        <v>44886</v>
      </c>
      <c r="D17571" s="218">
        <v>44881</v>
      </c>
      <c r="E17571" s="1">
        <v>3</v>
      </c>
      <c r="F17571" s="62">
        <v>70.430000000000007</v>
      </c>
    </row>
    <row r="17572" spans="1:6" x14ac:dyDescent="0.35">
      <c r="A17572" s="1">
        <v>130</v>
      </c>
      <c r="B17572" s="1" t="s">
        <v>152</v>
      </c>
      <c r="C17572" s="218">
        <v>44886</v>
      </c>
      <c r="D17572" s="218">
        <v>44882</v>
      </c>
      <c r="E17572" s="1">
        <v>2</v>
      </c>
      <c r="F17572" s="62">
        <v>77.61</v>
      </c>
    </row>
    <row r="17573" spans="1:6" x14ac:dyDescent="0.35">
      <c r="A17573" s="1">
        <v>130</v>
      </c>
      <c r="B17573" s="1" t="s">
        <v>152</v>
      </c>
      <c r="C17573" s="218">
        <v>44886</v>
      </c>
      <c r="D17573" s="218">
        <v>44883</v>
      </c>
      <c r="E17573" s="1">
        <v>1</v>
      </c>
      <c r="F17573" s="62">
        <v>54.2</v>
      </c>
    </row>
    <row r="17574" spans="1:6" x14ac:dyDescent="0.35">
      <c r="A17574" s="1">
        <v>130</v>
      </c>
      <c r="B17574" s="1" t="s">
        <v>152</v>
      </c>
      <c r="C17574" s="218">
        <v>44886</v>
      </c>
      <c r="D17574" s="218">
        <v>44884</v>
      </c>
      <c r="E17574" s="1">
        <v>1</v>
      </c>
      <c r="F17574" s="62">
        <v>23.76</v>
      </c>
    </row>
    <row r="17575" spans="1:6" x14ac:dyDescent="0.35">
      <c r="A17575" s="1">
        <v>130</v>
      </c>
      <c r="B17575" s="1" t="s">
        <v>152</v>
      </c>
      <c r="C17575" s="218">
        <v>44886</v>
      </c>
      <c r="D17575" s="218">
        <v>44886</v>
      </c>
      <c r="E17575" s="1">
        <v>4</v>
      </c>
      <c r="F17575" s="62">
        <v>154.34</v>
      </c>
    </row>
    <row r="17576" spans="1:6" x14ac:dyDescent="0.35">
      <c r="A17576" s="1">
        <v>130</v>
      </c>
      <c r="B17576" s="1" t="s">
        <v>152</v>
      </c>
      <c r="C17576" s="218">
        <v>44887</v>
      </c>
      <c r="D17576" s="218">
        <v>44881</v>
      </c>
      <c r="E17576" s="1">
        <v>3</v>
      </c>
      <c r="F17576" s="62">
        <v>70.53</v>
      </c>
    </row>
    <row r="17577" spans="1:6" x14ac:dyDescent="0.35">
      <c r="A17577" s="1">
        <v>130</v>
      </c>
      <c r="B17577" s="1" t="s">
        <v>152</v>
      </c>
      <c r="C17577" s="218">
        <v>44887</v>
      </c>
      <c r="D17577" s="218">
        <v>44882</v>
      </c>
      <c r="E17577" s="1">
        <v>1</v>
      </c>
      <c r="F17577" s="62">
        <v>23.56</v>
      </c>
    </row>
    <row r="17578" spans="1:6" x14ac:dyDescent="0.35">
      <c r="A17578" s="1">
        <v>130</v>
      </c>
      <c r="B17578" s="1" t="s">
        <v>152</v>
      </c>
      <c r="C17578" s="218">
        <v>44887</v>
      </c>
      <c r="D17578" s="218">
        <v>44884</v>
      </c>
      <c r="E17578" s="1">
        <v>2</v>
      </c>
      <c r="F17578" s="62">
        <v>108.15</v>
      </c>
    </row>
    <row r="17579" spans="1:6" x14ac:dyDescent="0.35">
      <c r="A17579" s="1">
        <v>130</v>
      </c>
      <c r="B17579" s="1" t="s">
        <v>152</v>
      </c>
      <c r="C17579" s="218">
        <v>44887</v>
      </c>
      <c r="D17579" s="218">
        <v>44886</v>
      </c>
      <c r="E17579" s="1">
        <v>1</v>
      </c>
      <c r="F17579" s="62">
        <v>23.41</v>
      </c>
    </row>
    <row r="17580" spans="1:6" x14ac:dyDescent="0.35">
      <c r="A17580" s="1">
        <v>130</v>
      </c>
      <c r="B17580" s="1" t="s">
        <v>152</v>
      </c>
      <c r="C17580" s="218">
        <v>44888</v>
      </c>
      <c r="D17580" s="218">
        <v>44882</v>
      </c>
      <c r="E17580" s="1">
        <v>1</v>
      </c>
      <c r="F17580" s="62">
        <v>23.61</v>
      </c>
    </row>
    <row r="17581" spans="1:6" x14ac:dyDescent="0.35">
      <c r="A17581" s="1">
        <v>130</v>
      </c>
      <c r="B17581" s="1" t="s">
        <v>152</v>
      </c>
      <c r="C17581" s="218">
        <v>44888</v>
      </c>
      <c r="D17581" s="218">
        <v>44884</v>
      </c>
      <c r="E17581" s="1">
        <v>2</v>
      </c>
      <c r="F17581" s="62">
        <v>77.319999999999993</v>
      </c>
    </row>
    <row r="17582" spans="1:6" x14ac:dyDescent="0.35">
      <c r="A17582" s="1">
        <v>130</v>
      </c>
      <c r="B17582" s="1" t="s">
        <v>152</v>
      </c>
      <c r="C17582" s="218">
        <v>44888</v>
      </c>
      <c r="D17582" s="218">
        <v>44886</v>
      </c>
      <c r="E17582" s="1">
        <v>2</v>
      </c>
      <c r="F17582" s="62">
        <v>47.17</v>
      </c>
    </row>
    <row r="17583" spans="1:6" x14ac:dyDescent="0.35">
      <c r="A17583" s="1">
        <v>130</v>
      </c>
      <c r="B17583" s="1" t="s">
        <v>152</v>
      </c>
      <c r="C17583" s="218">
        <v>44888</v>
      </c>
      <c r="D17583" s="218">
        <v>44888</v>
      </c>
      <c r="E17583" s="1">
        <v>9</v>
      </c>
      <c r="F17583" s="62">
        <v>303.33</v>
      </c>
    </row>
    <row r="17584" spans="1:6" x14ac:dyDescent="0.35">
      <c r="A17584" s="1">
        <v>130</v>
      </c>
      <c r="B17584" s="1" t="s">
        <v>152</v>
      </c>
      <c r="C17584" s="218">
        <v>44889</v>
      </c>
      <c r="D17584" s="218">
        <v>44884</v>
      </c>
      <c r="E17584" s="1">
        <v>1</v>
      </c>
      <c r="F17584" s="62">
        <v>23.76</v>
      </c>
    </row>
    <row r="17585" spans="1:6" x14ac:dyDescent="0.35">
      <c r="A17585" s="1">
        <v>130</v>
      </c>
      <c r="B17585" s="1" t="s">
        <v>152</v>
      </c>
      <c r="C17585" s="218">
        <v>44889</v>
      </c>
      <c r="D17585" s="218">
        <v>44888</v>
      </c>
      <c r="E17585" s="1">
        <v>2</v>
      </c>
      <c r="F17585" s="62">
        <v>47.22</v>
      </c>
    </row>
    <row r="17586" spans="1:6" x14ac:dyDescent="0.35">
      <c r="A17586" s="1">
        <v>130</v>
      </c>
      <c r="B17586" s="1" t="s">
        <v>152</v>
      </c>
      <c r="C17586" s="218">
        <v>44889</v>
      </c>
      <c r="D17586" s="218">
        <v>44889</v>
      </c>
      <c r="E17586" s="1">
        <v>9</v>
      </c>
      <c r="F17586" s="62">
        <v>396.24</v>
      </c>
    </row>
    <row r="17587" spans="1:6" x14ac:dyDescent="0.35">
      <c r="A17587" s="1">
        <v>130</v>
      </c>
      <c r="B17587" s="1" t="s">
        <v>152</v>
      </c>
      <c r="C17587" s="218">
        <v>44890</v>
      </c>
      <c r="D17587" s="218">
        <v>44889</v>
      </c>
      <c r="E17587" s="1">
        <v>2</v>
      </c>
      <c r="F17587" s="62">
        <v>47.47</v>
      </c>
    </row>
    <row r="17588" spans="1:6" x14ac:dyDescent="0.35">
      <c r="A17588" s="1">
        <v>130</v>
      </c>
      <c r="B17588" s="1" t="s">
        <v>152</v>
      </c>
      <c r="C17588" s="218">
        <v>44890</v>
      </c>
      <c r="D17588" s="218">
        <v>44890</v>
      </c>
      <c r="E17588" s="1">
        <v>14</v>
      </c>
      <c r="F17588" s="62">
        <v>452.71</v>
      </c>
    </row>
    <row r="17589" spans="1:6" x14ac:dyDescent="0.35">
      <c r="A17589" s="1">
        <v>130</v>
      </c>
      <c r="B17589" s="1" t="s">
        <v>152</v>
      </c>
      <c r="C17589" s="218">
        <v>44891</v>
      </c>
      <c r="D17589" s="218">
        <v>44889</v>
      </c>
      <c r="E17589" s="1">
        <v>3</v>
      </c>
      <c r="F17589" s="62">
        <v>101.37</v>
      </c>
    </row>
    <row r="17590" spans="1:6" x14ac:dyDescent="0.35">
      <c r="A17590" s="1">
        <v>130</v>
      </c>
      <c r="B17590" s="1" t="s">
        <v>152</v>
      </c>
      <c r="C17590" s="218">
        <v>44891</v>
      </c>
      <c r="D17590" s="218">
        <v>44891</v>
      </c>
      <c r="E17590" s="1">
        <v>12</v>
      </c>
      <c r="F17590" s="62">
        <v>405.44</v>
      </c>
    </row>
    <row r="17591" spans="1:6" x14ac:dyDescent="0.35">
      <c r="A17591" s="1">
        <v>130</v>
      </c>
      <c r="B17591" s="1" t="s">
        <v>152</v>
      </c>
      <c r="C17591" s="218">
        <v>44892</v>
      </c>
      <c r="D17591" s="218">
        <v>44889</v>
      </c>
      <c r="E17591" s="1">
        <v>1</v>
      </c>
      <c r="F17591" s="62">
        <v>23.66</v>
      </c>
    </row>
    <row r="17592" spans="1:6" x14ac:dyDescent="0.35">
      <c r="A17592" s="1">
        <v>130</v>
      </c>
      <c r="B17592" s="1" t="s">
        <v>152</v>
      </c>
      <c r="C17592" s="218">
        <v>44892</v>
      </c>
      <c r="D17592" s="218">
        <v>44890</v>
      </c>
      <c r="E17592" s="1">
        <v>4</v>
      </c>
      <c r="F17592" s="62">
        <v>154.43</v>
      </c>
    </row>
    <row r="17593" spans="1:6" x14ac:dyDescent="0.35">
      <c r="A17593" s="1">
        <v>130</v>
      </c>
      <c r="B17593" s="1" t="s">
        <v>152</v>
      </c>
      <c r="C17593" s="218">
        <v>44892</v>
      </c>
      <c r="D17593" s="218">
        <v>44891</v>
      </c>
      <c r="E17593" s="1">
        <v>5</v>
      </c>
      <c r="F17593" s="62">
        <v>209.18</v>
      </c>
    </row>
    <row r="17594" spans="1:6" x14ac:dyDescent="0.35">
      <c r="A17594" s="1">
        <v>130</v>
      </c>
      <c r="B17594" s="1" t="s">
        <v>152</v>
      </c>
      <c r="C17594" s="218">
        <v>44892</v>
      </c>
      <c r="D17594" s="218">
        <v>44892</v>
      </c>
      <c r="E17594" s="1">
        <v>17</v>
      </c>
      <c r="F17594" s="62">
        <v>551.80999999999995</v>
      </c>
    </row>
    <row r="17595" spans="1:6" x14ac:dyDescent="0.35">
      <c r="A17595" s="1">
        <v>130</v>
      </c>
      <c r="B17595" s="1" t="s">
        <v>152</v>
      </c>
      <c r="C17595" s="218">
        <v>44893</v>
      </c>
      <c r="D17595" s="218">
        <v>44890</v>
      </c>
      <c r="E17595" s="1">
        <v>2</v>
      </c>
      <c r="F17595" s="62">
        <v>77.91</v>
      </c>
    </row>
    <row r="17596" spans="1:6" x14ac:dyDescent="0.35">
      <c r="A17596" s="1">
        <v>130</v>
      </c>
      <c r="B17596" s="1" t="s">
        <v>152</v>
      </c>
      <c r="C17596" s="218">
        <v>44893</v>
      </c>
      <c r="D17596" s="218">
        <v>44891</v>
      </c>
      <c r="E17596" s="1">
        <v>2</v>
      </c>
      <c r="F17596" s="62">
        <v>77.709999999999994</v>
      </c>
    </row>
    <row r="17597" spans="1:6" x14ac:dyDescent="0.35">
      <c r="A17597" s="1">
        <v>130</v>
      </c>
      <c r="B17597" s="1" t="s">
        <v>152</v>
      </c>
      <c r="C17597" s="218">
        <v>44893</v>
      </c>
      <c r="D17597" s="218">
        <v>44892</v>
      </c>
      <c r="E17597" s="1">
        <v>6</v>
      </c>
      <c r="F17597" s="62">
        <v>202.09</v>
      </c>
    </row>
    <row r="17598" spans="1:6" x14ac:dyDescent="0.35">
      <c r="A17598" s="1">
        <v>130</v>
      </c>
      <c r="B17598" s="1" t="s">
        <v>152</v>
      </c>
      <c r="C17598" s="218">
        <v>44893</v>
      </c>
      <c r="D17598" s="218">
        <v>44893</v>
      </c>
      <c r="E17598" s="1">
        <v>12</v>
      </c>
      <c r="F17598" s="62">
        <v>435.64</v>
      </c>
    </row>
    <row r="17599" spans="1:6" x14ac:dyDescent="0.35">
      <c r="A17599" s="1">
        <v>130</v>
      </c>
      <c r="B17599" s="1" t="s">
        <v>152</v>
      </c>
      <c r="C17599" s="218">
        <v>44894</v>
      </c>
      <c r="D17599" s="218">
        <v>44890</v>
      </c>
      <c r="E17599" s="1">
        <v>1</v>
      </c>
      <c r="F17599" s="62">
        <v>23.61</v>
      </c>
    </row>
    <row r="17600" spans="1:6" x14ac:dyDescent="0.35">
      <c r="A17600" s="1">
        <v>130</v>
      </c>
      <c r="B17600" s="1" t="s">
        <v>152</v>
      </c>
      <c r="C17600" s="218">
        <v>44894</v>
      </c>
      <c r="D17600" s="218">
        <v>44891</v>
      </c>
      <c r="E17600" s="1">
        <v>1</v>
      </c>
      <c r="F17600" s="62">
        <v>23.61</v>
      </c>
    </row>
    <row r="17601" spans="1:6" x14ac:dyDescent="0.35">
      <c r="A17601" s="1">
        <v>130</v>
      </c>
      <c r="B17601" s="1" t="s">
        <v>152</v>
      </c>
      <c r="C17601" s="218">
        <v>44894</v>
      </c>
      <c r="D17601" s="218">
        <v>44894</v>
      </c>
      <c r="E17601" s="1">
        <v>18</v>
      </c>
      <c r="F17601" s="62">
        <v>577.79</v>
      </c>
    </row>
    <row r="17602" spans="1:6" x14ac:dyDescent="0.35">
      <c r="A17602" s="1">
        <v>130</v>
      </c>
      <c r="B17602" s="1" t="s">
        <v>152</v>
      </c>
      <c r="C17602" s="218">
        <v>44895</v>
      </c>
      <c r="D17602" s="218">
        <v>44891</v>
      </c>
      <c r="E17602" s="1">
        <v>3</v>
      </c>
      <c r="F17602" s="62">
        <v>70.53</v>
      </c>
    </row>
    <row r="17603" spans="1:6" x14ac:dyDescent="0.35">
      <c r="A17603" s="1">
        <v>130</v>
      </c>
      <c r="B17603" s="1" t="s">
        <v>152</v>
      </c>
      <c r="C17603" s="218">
        <v>44895</v>
      </c>
      <c r="D17603" s="218">
        <v>44892</v>
      </c>
      <c r="E17603" s="1">
        <v>3</v>
      </c>
      <c r="F17603" s="62">
        <v>131.28</v>
      </c>
    </row>
    <row r="17604" spans="1:6" x14ac:dyDescent="0.35">
      <c r="A17604" s="1">
        <v>130</v>
      </c>
      <c r="B17604" s="1" t="s">
        <v>152</v>
      </c>
      <c r="C17604" s="218">
        <v>44895</v>
      </c>
      <c r="D17604" s="218">
        <v>44893</v>
      </c>
      <c r="E17604" s="1">
        <v>3</v>
      </c>
      <c r="F17604" s="62">
        <v>98.8</v>
      </c>
    </row>
    <row r="17605" spans="1:6" x14ac:dyDescent="0.35">
      <c r="A17605" s="1">
        <v>130</v>
      </c>
      <c r="B17605" s="1" t="s">
        <v>152</v>
      </c>
      <c r="C17605" s="218">
        <v>44895</v>
      </c>
      <c r="D17605" s="218">
        <v>44894</v>
      </c>
      <c r="E17605" s="1">
        <v>1</v>
      </c>
      <c r="F17605" s="62">
        <v>23.66</v>
      </c>
    </row>
    <row r="17606" spans="1:6" x14ac:dyDescent="0.35">
      <c r="A17606" s="1">
        <v>130</v>
      </c>
      <c r="B17606" s="1" t="s">
        <v>152</v>
      </c>
      <c r="C17606" s="218">
        <v>44895</v>
      </c>
      <c r="D17606" s="218">
        <v>44895</v>
      </c>
      <c r="E17606" s="1">
        <v>16</v>
      </c>
      <c r="F17606" s="62">
        <v>560.07000000000005</v>
      </c>
    </row>
    <row r="17607" spans="1:6" x14ac:dyDescent="0.35">
      <c r="A17607" s="1">
        <v>130</v>
      </c>
      <c r="B17607" s="1" t="s">
        <v>152</v>
      </c>
      <c r="C17607" s="218">
        <v>44896</v>
      </c>
      <c r="D17607" s="218">
        <v>44893</v>
      </c>
      <c r="E17607" s="1">
        <v>1</v>
      </c>
      <c r="F17607" s="62">
        <v>54.35</v>
      </c>
    </row>
    <row r="17608" spans="1:6" x14ac:dyDescent="0.35">
      <c r="A17608" s="1">
        <v>130</v>
      </c>
      <c r="B17608" s="1" t="s">
        <v>152</v>
      </c>
      <c r="C17608" s="218">
        <v>44896</v>
      </c>
      <c r="D17608" s="218">
        <v>44895</v>
      </c>
      <c r="E17608" s="1">
        <v>5</v>
      </c>
      <c r="F17608" s="62">
        <v>117.95</v>
      </c>
    </row>
    <row r="17609" spans="1:6" x14ac:dyDescent="0.35">
      <c r="A17609" s="1">
        <v>130</v>
      </c>
      <c r="B17609" s="1" t="s">
        <v>152</v>
      </c>
      <c r="C17609" s="218">
        <v>44896</v>
      </c>
      <c r="D17609" s="218">
        <v>44896</v>
      </c>
      <c r="E17609" s="1">
        <v>16</v>
      </c>
      <c r="F17609" s="62">
        <v>590.71</v>
      </c>
    </row>
    <row r="17610" spans="1:6" x14ac:dyDescent="0.35">
      <c r="A17610" s="1">
        <v>130</v>
      </c>
      <c r="B17610" s="1" t="s">
        <v>152</v>
      </c>
      <c r="C17610" s="218">
        <v>44897</v>
      </c>
      <c r="D17610" s="218">
        <v>44893</v>
      </c>
      <c r="E17610" s="1">
        <v>1</v>
      </c>
      <c r="F17610" s="62">
        <v>54.45</v>
      </c>
    </row>
    <row r="17611" spans="1:6" x14ac:dyDescent="0.35">
      <c r="A17611" s="1">
        <v>130</v>
      </c>
      <c r="B17611" s="1" t="s">
        <v>152</v>
      </c>
      <c r="C17611" s="218">
        <v>44897</v>
      </c>
      <c r="D17611" s="218">
        <v>44894</v>
      </c>
      <c r="E17611" s="1">
        <v>1</v>
      </c>
      <c r="F17611" s="62">
        <v>23.76</v>
      </c>
    </row>
    <row r="17612" spans="1:6" x14ac:dyDescent="0.35">
      <c r="A17612" s="1">
        <v>130</v>
      </c>
      <c r="B17612" s="1" t="s">
        <v>152</v>
      </c>
      <c r="C17612" s="218">
        <v>44897</v>
      </c>
      <c r="D17612" s="218">
        <v>44897</v>
      </c>
      <c r="E17612" s="1">
        <v>19</v>
      </c>
      <c r="F17612" s="62">
        <v>631.29999999999995</v>
      </c>
    </row>
    <row r="17613" spans="1:6" x14ac:dyDescent="0.35">
      <c r="A17613" s="1">
        <v>130</v>
      </c>
      <c r="B17613" s="1" t="s">
        <v>152</v>
      </c>
      <c r="C17613" s="218">
        <v>44898</v>
      </c>
      <c r="D17613" s="218">
        <v>44896</v>
      </c>
      <c r="E17613" s="1">
        <v>2</v>
      </c>
      <c r="F17613" s="62">
        <v>77.86</v>
      </c>
    </row>
    <row r="17614" spans="1:6" x14ac:dyDescent="0.35">
      <c r="A17614" s="1">
        <v>130</v>
      </c>
      <c r="B17614" s="1" t="s">
        <v>152</v>
      </c>
      <c r="C17614" s="218">
        <v>44898</v>
      </c>
      <c r="D17614" s="218">
        <v>44897</v>
      </c>
      <c r="E17614" s="1">
        <v>3</v>
      </c>
      <c r="F17614" s="62">
        <v>71.13</v>
      </c>
    </row>
    <row r="17615" spans="1:6" x14ac:dyDescent="0.35">
      <c r="A17615" s="1">
        <v>130</v>
      </c>
      <c r="B17615" s="1" t="s">
        <v>152</v>
      </c>
      <c r="C17615" s="218">
        <v>44898</v>
      </c>
      <c r="D17615" s="218">
        <v>44898</v>
      </c>
      <c r="E17615" s="1">
        <v>10</v>
      </c>
      <c r="F17615" s="62">
        <v>329.12</v>
      </c>
    </row>
    <row r="17616" spans="1:6" x14ac:dyDescent="0.35">
      <c r="A17616" s="1">
        <v>130</v>
      </c>
      <c r="B17616" s="1" t="s">
        <v>152</v>
      </c>
      <c r="C17616" s="218">
        <v>44899</v>
      </c>
      <c r="D17616" s="218">
        <v>44897</v>
      </c>
      <c r="E17616" s="1">
        <v>3</v>
      </c>
      <c r="F17616" s="62">
        <v>131.72</v>
      </c>
    </row>
    <row r="17617" spans="1:6" x14ac:dyDescent="0.35">
      <c r="A17617" s="1">
        <v>130</v>
      </c>
      <c r="B17617" s="1" t="s">
        <v>152</v>
      </c>
      <c r="C17617" s="218">
        <v>44899</v>
      </c>
      <c r="D17617" s="218">
        <v>44898</v>
      </c>
      <c r="E17617" s="1">
        <v>1</v>
      </c>
      <c r="F17617" s="62">
        <v>54.2</v>
      </c>
    </row>
    <row r="17618" spans="1:6" x14ac:dyDescent="0.35">
      <c r="A17618" s="1">
        <v>130</v>
      </c>
      <c r="B17618" s="1" t="s">
        <v>152</v>
      </c>
      <c r="C17618" s="218">
        <v>44899</v>
      </c>
      <c r="D17618" s="218">
        <v>44899</v>
      </c>
      <c r="E17618" s="1">
        <v>13</v>
      </c>
      <c r="F17618" s="62">
        <v>582.79</v>
      </c>
    </row>
    <row r="17619" spans="1:6" x14ac:dyDescent="0.35">
      <c r="A17619" s="1">
        <v>130</v>
      </c>
      <c r="B17619" s="1" t="s">
        <v>152</v>
      </c>
      <c r="C17619" s="218">
        <v>44900</v>
      </c>
      <c r="D17619" s="218">
        <v>44896</v>
      </c>
      <c r="E17619" s="1">
        <v>1</v>
      </c>
      <c r="F17619" s="62">
        <v>23.76</v>
      </c>
    </row>
    <row r="17620" spans="1:6" x14ac:dyDescent="0.35">
      <c r="A17620" s="1">
        <v>130</v>
      </c>
      <c r="B17620" s="1" t="s">
        <v>152</v>
      </c>
      <c r="C17620" s="218">
        <v>44900</v>
      </c>
      <c r="D17620" s="218">
        <v>44897</v>
      </c>
      <c r="E17620" s="1">
        <v>2</v>
      </c>
      <c r="F17620" s="62">
        <v>47.37</v>
      </c>
    </row>
    <row r="17621" spans="1:6" x14ac:dyDescent="0.35">
      <c r="A17621" s="1">
        <v>130</v>
      </c>
      <c r="B17621" s="1" t="s">
        <v>152</v>
      </c>
      <c r="C17621" s="218">
        <v>44900</v>
      </c>
      <c r="D17621" s="218">
        <v>44899</v>
      </c>
      <c r="E17621" s="1">
        <v>3</v>
      </c>
      <c r="F17621" s="62">
        <v>71.08</v>
      </c>
    </row>
    <row r="17622" spans="1:6" x14ac:dyDescent="0.35">
      <c r="A17622" s="1">
        <v>130</v>
      </c>
      <c r="B17622" s="1" t="s">
        <v>152</v>
      </c>
      <c r="C17622" s="218">
        <v>44900</v>
      </c>
      <c r="D17622" s="218">
        <v>44900</v>
      </c>
      <c r="E17622" s="1">
        <v>12</v>
      </c>
      <c r="F17622" s="62">
        <v>466.87</v>
      </c>
    </row>
    <row r="17623" spans="1:6" x14ac:dyDescent="0.35">
      <c r="A17623" s="1">
        <v>130</v>
      </c>
      <c r="B17623" s="1" t="s">
        <v>152</v>
      </c>
      <c r="C17623" s="218">
        <v>44901</v>
      </c>
      <c r="D17623" s="218">
        <v>44896</v>
      </c>
      <c r="E17623" s="1">
        <v>1</v>
      </c>
      <c r="F17623" s="62">
        <v>54.35</v>
      </c>
    </row>
    <row r="17624" spans="1:6" x14ac:dyDescent="0.35">
      <c r="A17624" s="1">
        <v>130</v>
      </c>
      <c r="B17624" s="1" t="s">
        <v>152</v>
      </c>
      <c r="C17624" s="218">
        <v>44901</v>
      </c>
      <c r="D17624" s="218">
        <v>44899</v>
      </c>
      <c r="E17624" s="1">
        <v>2</v>
      </c>
      <c r="F17624" s="62">
        <v>47.42</v>
      </c>
    </row>
    <row r="17625" spans="1:6" x14ac:dyDescent="0.35">
      <c r="A17625" s="1">
        <v>130</v>
      </c>
      <c r="B17625" s="1" t="s">
        <v>152</v>
      </c>
      <c r="C17625" s="218">
        <v>44901</v>
      </c>
      <c r="D17625" s="218">
        <v>44900</v>
      </c>
      <c r="E17625" s="1">
        <v>1</v>
      </c>
      <c r="F17625" s="62">
        <v>23.71</v>
      </c>
    </row>
    <row r="17626" spans="1:6" x14ac:dyDescent="0.35">
      <c r="A17626" s="1">
        <v>130</v>
      </c>
      <c r="B17626" s="1" t="s">
        <v>152</v>
      </c>
      <c r="C17626" s="218">
        <v>44901</v>
      </c>
      <c r="D17626" s="218">
        <v>44901</v>
      </c>
      <c r="E17626" s="1">
        <v>14</v>
      </c>
      <c r="F17626" s="62">
        <v>545.37</v>
      </c>
    </row>
    <row r="17627" spans="1:6" x14ac:dyDescent="0.35">
      <c r="A17627" s="1">
        <v>130</v>
      </c>
      <c r="B17627" s="1" t="s">
        <v>152</v>
      </c>
      <c r="C17627" s="218">
        <v>44902</v>
      </c>
      <c r="D17627" s="218">
        <v>44901</v>
      </c>
      <c r="E17627" s="1">
        <v>2</v>
      </c>
      <c r="F17627" s="62">
        <v>77.709999999999994</v>
      </c>
    </row>
    <row r="17628" spans="1:6" x14ac:dyDescent="0.35">
      <c r="A17628" s="1">
        <v>130</v>
      </c>
      <c r="B17628" s="1" t="s">
        <v>152</v>
      </c>
      <c r="C17628" s="218">
        <v>44902</v>
      </c>
      <c r="D17628" s="218">
        <v>44902</v>
      </c>
      <c r="E17628" s="1">
        <v>18</v>
      </c>
      <c r="F17628" s="62">
        <v>547.75</v>
      </c>
    </row>
    <row r="17629" spans="1:6" x14ac:dyDescent="0.35">
      <c r="A17629" s="1">
        <v>130</v>
      </c>
      <c r="B17629" s="1" t="s">
        <v>152</v>
      </c>
      <c r="C17629" s="218">
        <v>44903</v>
      </c>
      <c r="D17629" s="218">
        <v>44902</v>
      </c>
      <c r="E17629" s="1">
        <v>1</v>
      </c>
      <c r="F17629" s="62">
        <v>23.56</v>
      </c>
    </row>
    <row r="17630" spans="1:6" x14ac:dyDescent="0.35">
      <c r="A17630" s="1">
        <v>130</v>
      </c>
      <c r="B17630" s="1" t="s">
        <v>152</v>
      </c>
      <c r="C17630" s="218">
        <v>44903</v>
      </c>
      <c r="D17630" s="218">
        <v>44903</v>
      </c>
      <c r="E17630" s="1">
        <v>14</v>
      </c>
      <c r="F17630" s="62">
        <v>607.45000000000005</v>
      </c>
    </row>
    <row r="17631" spans="1:6" x14ac:dyDescent="0.35">
      <c r="A17631" s="1">
        <v>130</v>
      </c>
      <c r="B17631" s="1" t="s">
        <v>152</v>
      </c>
      <c r="C17631" s="218">
        <v>44904</v>
      </c>
      <c r="D17631" s="218">
        <v>44904</v>
      </c>
      <c r="E17631" s="1">
        <v>18</v>
      </c>
      <c r="F17631" s="62">
        <v>700.59</v>
      </c>
    </row>
    <row r="17632" spans="1:6" x14ac:dyDescent="0.35">
      <c r="A17632" s="1">
        <v>130</v>
      </c>
      <c r="B17632" s="1" t="s">
        <v>152</v>
      </c>
      <c r="C17632" s="218">
        <v>44905</v>
      </c>
      <c r="D17632" s="218">
        <v>44905</v>
      </c>
      <c r="E17632" s="1">
        <v>19</v>
      </c>
      <c r="F17632" s="62">
        <v>571.54999999999995</v>
      </c>
    </row>
    <row r="17633" spans="1:6" x14ac:dyDescent="0.35">
      <c r="A17633" s="1">
        <v>130</v>
      </c>
      <c r="B17633" s="1" t="s">
        <v>152</v>
      </c>
      <c r="C17633" s="218">
        <v>44906</v>
      </c>
      <c r="D17633" s="218">
        <v>44905</v>
      </c>
      <c r="E17633" s="1">
        <v>4</v>
      </c>
      <c r="F17633" s="62">
        <v>156.12</v>
      </c>
    </row>
    <row r="17634" spans="1:6" x14ac:dyDescent="0.35">
      <c r="A17634" s="1">
        <v>130</v>
      </c>
      <c r="B17634" s="1" t="s">
        <v>152</v>
      </c>
      <c r="C17634" s="218">
        <v>44906</v>
      </c>
      <c r="D17634" s="218">
        <v>44906</v>
      </c>
      <c r="E17634" s="1">
        <v>17</v>
      </c>
      <c r="F17634" s="62">
        <v>586.36</v>
      </c>
    </row>
    <row r="17635" spans="1:6" x14ac:dyDescent="0.35">
      <c r="A17635" s="1">
        <v>130</v>
      </c>
      <c r="B17635" s="1" t="s">
        <v>152</v>
      </c>
      <c r="C17635" s="218">
        <v>44907</v>
      </c>
      <c r="D17635" s="218">
        <v>44906</v>
      </c>
      <c r="E17635" s="1">
        <v>1</v>
      </c>
      <c r="F17635" s="62">
        <v>23.71</v>
      </c>
    </row>
    <row r="17636" spans="1:6" x14ac:dyDescent="0.35">
      <c r="A17636" s="1">
        <v>130</v>
      </c>
      <c r="B17636" s="1" t="s">
        <v>152</v>
      </c>
      <c r="C17636" s="218">
        <v>44907</v>
      </c>
      <c r="D17636" s="218">
        <v>44907</v>
      </c>
      <c r="E17636" s="1">
        <v>7</v>
      </c>
      <c r="F17636" s="62">
        <v>318.77</v>
      </c>
    </row>
    <row r="17637" spans="1:6" x14ac:dyDescent="0.35">
      <c r="A17637" s="1">
        <v>130</v>
      </c>
      <c r="B17637" s="1" t="s">
        <v>152</v>
      </c>
      <c r="C17637" s="218">
        <v>44908</v>
      </c>
      <c r="D17637" s="218">
        <v>44907</v>
      </c>
      <c r="E17637" s="1">
        <v>12</v>
      </c>
      <c r="F17637" s="62">
        <v>406.98</v>
      </c>
    </row>
    <row r="17638" spans="1:6" x14ac:dyDescent="0.35">
      <c r="A17638" s="1">
        <v>130</v>
      </c>
      <c r="B17638" s="1" t="s">
        <v>152</v>
      </c>
      <c r="C17638" s="218">
        <v>44908</v>
      </c>
      <c r="D17638" s="218">
        <v>44908</v>
      </c>
      <c r="E17638" s="1">
        <v>22</v>
      </c>
      <c r="F17638" s="62">
        <v>674.52</v>
      </c>
    </row>
    <row r="17639" spans="1:6" x14ac:dyDescent="0.35">
      <c r="A17639" s="1">
        <v>130</v>
      </c>
      <c r="B17639" s="1" t="s">
        <v>152</v>
      </c>
      <c r="C17639" s="218">
        <v>44909</v>
      </c>
      <c r="D17639" s="218">
        <v>44907</v>
      </c>
      <c r="E17639" s="1">
        <v>1</v>
      </c>
      <c r="F17639" s="62">
        <v>54.4</v>
      </c>
    </row>
    <row r="17640" spans="1:6" x14ac:dyDescent="0.35">
      <c r="A17640" s="1">
        <v>130</v>
      </c>
      <c r="B17640" s="1" t="s">
        <v>152</v>
      </c>
      <c r="C17640" s="218">
        <v>44909</v>
      </c>
      <c r="D17640" s="218">
        <v>44908</v>
      </c>
      <c r="E17640" s="1">
        <v>1</v>
      </c>
      <c r="F17640" s="62">
        <v>23.66</v>
      </c>
    </row>
    <row r="17641" spans="1:6" x14ac:dyDescent="0.35">
      <c r="A17641" s="1">
        <v>130</v>
      </c>
      <c r="B17641" s="1" t="s">
        <v>152</v>
      </c>
      <c r="C17641" s="218">
        <v>44909</v>
      </c>
      <c r="D17641" s="218">
        <v>44909</v>
      </c>
      <c r="E17641" s="1">
        <v>16</v>
      </c>
      <c r="F17641" s="62">
        <v>623.73</v>
      </c>
    </row>
    <row r="17642" spans="1:6" x14ac:dyDescent="0.35">
      <c r="A17642" s="1">
        <v>130</v>
      </c>
      <c r="B17642" s="1" t="s">
        <v>152</v>
      </c>
      <c r="C17642" s="218">
        <v>44910</v>
      </c>
      <c r="D17642" s="218">
        <v>44908</v>
      </c>
      <c r="E17642" s="1">
        <v>2</v>
      </c>
      <c r="F17642" s="62">
        <v>47.32</v>
      </c>
    </row>
    <row r="17643" spans="1:6" x14ac:dyDescent="0.35">
      <c r="A17643" s="1">
        <v>130</v>
      </c>
      <c r="B17643" s="1" t="s">
        <v>152</v>
      </c>
      <c r="C17643" s="218">
        <v>44910</v>
      </c>
      <c r="D17643" s="218">
        <v>44909</v>
      </c>
      <c r="E17643" s="1">
        <v>2</v>
      </c>
      <c r="F17643" s="62">
        <v>47.42</v>
      </c>
    </row>
    <row r="17644" spans="1:6" x14ac:dyDescent="0.35">
      <c r="A17644" s="1">
        <v>130</v>
      </c>
      <c r="B17644" s="1" t="s">
        <v>152</v>
      </c>
      <c r="C17644" s="218">
        <v>44910</v>
      </c>
      <c r="D17644" s="218">
        <v>44910</v>
      </c>
      <c r="E17644" s="1">
        <v>16</v>
      </c>
      <c r="F17644" s="62">
        <v>593.84</v>
      </c>
    </row>
    <row r="17645" spans="1:6" x14ac:dyDescent="0.35">
      <c r="A17645" s="1">
        <v>130</v>
      </c>
      <c r="B17645" s="1" t="s">
        <v>152</v>
      </c>
      <c r="C17645" s="218">
        <v>44911</v>
      </c>
      <c r="D17645" s="218">
        <v>44908</v>
      </c>
      <c r="E17645" s="1">
        <v>1</v>
      </c>
      <c r="F17645" s="62">
        <v>23.61</v>
      </c>
    </row>
    <row r="17646" spans="1:6" x14ac:dyDescent="0.35">
      <c r="A17646" s="1">
        <v>130</v>
      </c>
      <c r="B17646" s="1" t="s">
        <v>152</v>
      </c>
      <c r="C17646" s="218">
        <v>44911</v>
      </c>
      <c r="D17646" s="218">
        <v>44909</v>
      </c>
      <c r="E17646" s="1">
        <v>1</v>
      </c>
      <c r="F17646" s="62">
        <v>23.66</v>
      </c>
    </row>
    <row r="17647" spans="1:6" x14ac:dyDescent="0.35">
      <c r="A17647" s="1">
        <v>130</v>
      </c>
      <c r="B17647" s="1" t="s">
        <v>152</v>
      </c>
      <c r="C17647" s="218">
        <v>44911</v>
      </c>
      <c r="D17647" s="218">
        <v>44910</v>
      </c>
      <c r="E17647" s="1">
        <v>2</v>
      </c>
      <c r="F17647" s="62">
        <v>47.37</v>
      </c>
    </row>
    <row r="17648" spans="1:6" x14ac:dyDescent="0.35">
      <c r="A17648" s="1">
        <v>130</v>
      </c>
      <c r="B17648" s="1" t="s">
        <v>152</v>
      </c>
      <c r="C17648" s="218">
        <v>44911</v>
      </c>
      <c r="D17648" s="218">
        <v>44911</v>
      </c>
      <c r="E17648" s="1">
        <v>23</v>
      </c>
      <c r="F17648" s="62">
        <v>667.69</v>
      </c>
    </row>
    <row r="17649" spans="1:6" x14ac:dyDescent="0.35">
      <c r="A17649" s="1">
        <v>130</v>
      </c>
      <c r="B17649" s="1" t="s">
        <v>152</v>
      </c>
      <c r="C17649" s="218">
        <v>44912</v>
      </c>
      <c r="D17649" s="218">
        <v>44912</v>
      </c>
      <c r="E17649" s="1">
        <v>21</v>
      </c>
      <c r="F17649" s="62">
        <v>651.55999999999995</v>
      </c>
    </row>
    <row r="17650" spans="1:6" x14ac:dyDescent="0.35">
      <c r="A17650" s="1">
        <v>130</v>
      </c>
      <c r="B17650" s="1" t="s">
        <v>152</v>
      </c>
      <c r="C17650" s="218">
        <v>44913</v>
      </c>
      <c r="D17650" s="218">
        <v>44913</v>
      </c>
      <c r="E17650" s="1">
        <v>15</v>
      </c>
      <c r="F17650" s="62">
        <v>599.78</v>
      </c>
    </row>
    <row r="17651" spans="1:6" x14ac:dyDescent="0.35">
      <c r="A17651" s="1">
        <v>130</v>
      </c>
      <c r="B17651" s="1" t="s">
        <v>152</v>
      </c>
      <c r="C17651" s="218">
        <v>44914</v>
      </c>
      <c r="D17651" s="218">
        <v>44913</v>
      </c>
      <c r="E17651" s="1">
        <v>1</v>
      </c>
      <c r="F17651" s="62">
        <v>23.46</v>
      </c>
    </row>
    <row r="17652" spans="1:6" x14ac:dyDescent="0.35">
      <c r="A17652" s="1">
        <v>130</v>
      </c>
      <c r="B17652" s="1" t="s">
        <v>152</v>
      </c>
      <c r="C17652" s="218">
        <v>44914</v>
      </c>
      <c r="D17652" s="218">
        <v>44914</v>
      </c>
      <c r="E17652" s="1">
        <v>18</v>
      </c>
      <c r="F17652" s="62">
        <v>636.75</v>
      </c>
    </row>
    <row r="17653" spans="1:6" x14ac:dyDescent="0.35">
      <c r="A17653" s="1">
        <v>130</v>
      </c>
      <c r="B17653" s="1" t="s">
        <v>152</v>
      </c>
      <c r="C17653" s="218">
        <v>44915</v>
      </c>
      <c r="D17653" s="218">
        <v>44915</v>
      </c>
      <c r="E17653" s="1">
        <v>15</v>
      </c>
      <c r="F17653" s="62">
        <v>568.89</v>
      </c>
    </row>
    <row r="17654" spans="1:6" x14ac:dyDescent="0.35">
      <c r="A17654" s="1">
        <v>130</v>
      </c>
      <c r="B17654" s="1" t="s">
        <v>152</v>
      </c>
      <c r="C17654" s="218">
        <v>44916</v>
      </c>
      <c r="D17654" s="218">
        <v>44915</v>
      </c>
      <c r="E17654" s="1">
        <v>3</v>
      </c>
      <c r="F17654" s="62">
        <v>70.58</v>
      </c>
    </row>
    <row r="17655" spans="1:6" x14ac:dyDescent="0.35">
      <c r="A17655" s="1">
        <v>130</v>
      </c>
      <c r="B17655" s="1" t="s">
        <v>152</v>
      </c>
      <c r="C17655" s="218">
        <v>44916</v>
      </c>
      <c r="D17655" s="218">
        <v>44916</v>
      </c>
      <c r="E17655" s="1">
        <v>16</v>
      </c>
      <c r="F17655" s="62">
        <v>593.64</v>
      </c>
    </row>
    <row r="17656" spans="1:6" x14ac:dyDescent="0.35">
      <c r="A17656" s="1">
        <v>130</v>
      </c>
      <c r="B17656" s="1" t="s">
        <v>152</v>
      </c>
      <c r="C17656" s="218">
        <v>44917</v>
      </c>
      <c r="D17656" s="218">
        <v>44916</v>
      </c>
      <c r="E17656" s="1">
        <v>1</v>
      </c>
      <c r="F17656" s="62">
        <v>23.56</v>
      </c>
    </row>
    <row r="17657" spans="1:6" x14ac:dyDescent="0.35">
      <c r="A17657" s="1">
        <v>130</v>
      </c>
      <c r="B17657" s="1" t="s">
        <v>152</v>
      </c>
      <c r="C17657" s="218">
        <v>44917</v>
      </c>
      <c r="D17657" s="218">
        <v>44917</v>
      </c>
      <c r="E17657" s="1">
        <v>17</v>
      </c>
      <c r="F17657" s="62">
        <v>524.69000000000005</v>
      </c>
    </row>
    <row r="17658" spans="1:6" x14ac:dyDescent="0.35">
      <c r="A17658" s="1">
        <v>130</v>
      </c>
      <c r="B17658" s="1" t="s">
        <v>152</v>
      </c>
      <c r="C17658" s="218">
        <v>44918</v>
      </c>
      <c r="D17658" s="218">
        <v>44917</v>
      </c>
      <c r="E17658" s="1">
        <v>2</v>
      </c>
      <c r="F17658" s="62">
        <v>47.32</v>
      </c>
    </row>
    <row r="17659" spans="1:6" x14ac:dyDescent="0.35">
      <c r="A17659" s="1">
        <v>130</v>
      </c>
      <c r="B17659" s="1" t="s">
        <v>152</v>
      </c>
      <c r="C17659" s="218">
        <v>44918</v>
      </c>
      <c r="D17659" s="218">
        <v>44918</v>
      </c>
      <c r="E17659" s="1">
        <v>16</v>
      </c>
      <c r="F17659" s="62">
        <v>562.71</v>
      </c>
    </row>
    <row r="17660" spans="1:6" x14ac:dyDescent="0.35">
      <c r="A17660" s="1">
        <v>130</v>
      </c>
      <c r="B17660" s="1" t="s">
        <v>152</v>
      </c>
      <c r="C17660" s="218">
        <v>44919</v>
      </c>
      <c r="D17660" s="218">
        <v>44917</v>
      </c>
      <c r="E17660" s="1">
        <v>1</v>
      </c>
      <c r="F17660" s="62">
        <v>23.76</v>
      </c>
    </row>
    <row r="17661" spans="1:6" x14ac:dyDescent="0.35">
      <c r="A17661" s="1">
        <v>130</v>
      </c>
      <c r="B17661" s="1" t="s">
        <v>152</v>
      </c>
      <c r="C17661" s="218">
        <v>44919</v>
      </c>
      <c r="D17661" s="218">
        <v>44918</v>
      </c>
      <c r="E17661" s="1">
        <v>1</v>
      </c>
      <c r="F17661" s="62">
        <v>23.56</v>
      </c>
    </row>
    <row r="17662" spans="1:6" x14ac:dyDescent="0.35">
      <c r="A17662" s="1">
        <v>130</v>
      </c>
      <c r="B17662" s="1" t="s">
        <v>152</v>
      </c>
      <c r="C17662" s="218">
        <v>44919</v>
      </c>
      <c r="D17662" s="218">
        <v>44919</v>
      </c>
      <c r="E17662" s="1">
        <v>11</v>
      </c>
      <c r="F17662" s="62">
        <v>474.01</v>
      </c>
    </row>
    <row r="17663" spans="1:6" x14ac:dyDescent="0.35">
      <c r="A17663" s="1">
        <v>130</v>
      </c>
      <c r="B17663" s="1" t="s">
        <v>152</v>
      </c>
      <c r="C17663" s="218">
        <v>44920</v>
      </c>
      <c r="D17663" s="218">
        <v>44917</v>
      </c>
      <c r="E17663" s="1">
        <v>1</v>
      </c>
      <c r="F17663" s="62">
        <v>23.66</v>
      </c>
    </row>
    <row r="17664" spans="1:6" x14ac:dyDescent="0.35">
      <c r="A17664" s="1">
        <v>130</v>
      </c>
      <c r="B17664" s="1" t="s">
        <v>152</v>
      </c>
      <c r="C17664" s="218">
        <v>44920</v>
      </c>
      <c r="D17664" s="218">
        <v>44919</v>
      </c>
      <c r="E17664" s="1">
        <v>4</v>
      </c>
      <c r="F17664" s="62">
        <v>186.41</v>
      </c>
    </row>
    <row r="17665" spans="1:6" x14ac:dyDescent="0.35">
      <c r="A17665" s="1">
        <v>130</v>
      </c>
      <c r="B17665" s="1" t="s">
        <v>152</v>
      </c>
      <c r="C17665" s="218">
        <v>44920</v>
      </c>
      <c r="D17665" s="218">
        <v>44920</v>
      </c>
      <c r="E17665" s="1">
        <v>15</v>
      </c>
      <c r="F17665" s="62">
        <v>539.74</v>
      </c>
    </row>
    <row r="17666" spans="1:6" x14ac:dyDescent="0.35">
      <c r="A17666" s="1">
        <v>130</v>
      </c>
      <c r="B17666" s="1" t="s">
        <v>152</v>
      </c>
      <c r="C17666" s="218">
        <v>44921</v>
      </c>
      <c r="D17666" s="218">
        <v>44919</v>
      </c>
      <c r="E17666" s="1">
        <v>3</v>
      </c>
      <c r="F17666" s="62">
        <v>101.22</v>
      </c>
    </row>
    <row r="17667" spans="1:6" x14ac:dyDescent="0.35">
      <c r="A17667" s="1">
        <v>130</v>
      </c>
      <c r="B17667" s="1" t="s">
        <v>152</v>
      </c>
      <c r="C17667" s="218">
        <v>44921</v>
      </c>
      <c r="D17667" s="218">
        <v>44920</v>
      </c>
      <c r="E17667" s="1">
        <v>2</v>
      </c>
      <c r="F17667" s="62">
        <v>108.55</v>
      </c>
    </row>
    <row r="17668" spans="1:6" x14ac:dyDescent="0.35">
      <c r="A17668" s="1">
        <v>130</v>
      </c>
      <c r="B17668" s="1" t="s">
        <v>152</v>
      </c>
      <c r="C17668" s="218">
        <v>44921</v>
      </c>
      <c r="D17668" s="218">
        <v>44921</v>
      </c>
      <c r="E17668" s="1">
        <v>8</v>
      </c>
      <c r="F17668" s="62">
        <v>280.26</v>
      </c>
    </row>
    <row r="17669" spans="1:6" x14ac:dyDescent="0.35">
      <c r="A17669" s="1">
        <v>130</v>
      </c>
      <c r="B17669" s="1" t="s">
        <v>152</v>
      </c>
      <c r="C17669" s="218">
        <v>44922</v>
      </c>
      <c r="D17669" s="218">
        <v>44919</v>
      </c>
      <c r="E17669" s="1">
        <v>2</v>
      </c>
      <c r="F17669" s="62">
        <v>47.22</v>
      </c>
    </row>
    <row r="17670" spans="1:6" x14ac:dyDescent="0.35">
      <c r="A17670" s="1">
        <v>130</v>
      </c>
      <c r="B17670" s="1" t="s">
        <v>152</v>
      </c>
      <c r="C17670" s="218">
        <v>44922</v>
      </c>
      <c r="D17670" s="218">
        <v>44921</v>
      </c>
      <c r="E17670" s="1">
        <v>4</v>
      </c>
      <c r="F17670" s="62">
        <v>94.24</v>
      </c>
    </row>
    <row r="17671" spans="1:6" x14ac:dyDescent="0.35">
      <c r="A17671" s="1">
        <v>130</v>
      </c>
      <c r="B17671" s="1" t="s">
        <v>152</v>
      </c>
      <c r="C17671" s="218">
        <v>44922</v>
      </c>
      <c r="D17671" s="218">
        <v>44922</v>
      </c>
      <c r="E17671" s="1">
        <v>14</v>
      </c>
      <c r="F17671" s="62">
        <v>454.15</v>
      </c>
    </row>
    <row r="17672" spans="1:6" x14ac:dyDescent="0.35">
      <c r="A17672" s="1">
        <v>130</v>
      </c>
      <c r="B17672" s="1" t="s">
        <v>152</v>
      </c>
      <c r="C17672" s="218">
        <v>44923</v>
      </c>
      <c r="D17672" s="218">
        <v>44920</v>
      </c>
      <c r="E17672" s="1">
        <v>2</v>
      </c>
      <c r="F17672" s="62">
        <v>46.43</v>
      </c>
    </row>
    <row r="17673" spans="1:6" x14ac:dyDescent="0.35">
      <c r="A17673" s="1">
        <v>130</v>
      </c>
      <c r="B17673" s="1" t="s">
        <v>152</v>
      </c>
      <c r="C17673" s="218">
        <v>44923</v>
      </c>
      <c r="D17673" s="218">
        <v>44921</v>
      </c>
      <c r="E17673" s="1">
        <v>5</v>
      </c>
      <c r="F17673" s="62">
        <v>148.1</v>
      </c>
    </row>
    <row r="17674" spans="1:6" x14ac:dyDescent="0.35">
      <c r="A17674" s="1">
        <v>130</v>
      </c>
      <c r="B17674" s="1" t="s">
        <v>152</v>
      </c>
      <c r="C17674" s="218">
        <v>44923</v>
      </c>
      <c r="D17674" s="218">
        <v>44922</v>
      </c>
      <c r="E17674" s="1">
        <v>3</v>
      </c>
      <c r="F17674" s="62">
        <v>100.88</v>
      </c>
    </row>
    <row r="17675" spans="1:6" x14ac:dyDescent="0.35">
      <c r="A17675" s="1">
        <v>130</v>
      </c>
      <c r="B17675" s="1" t="s">
        <v>152</v>
      </c>
      <c r="C17675" s="218">
        <v>44923</v>
      </c>
      <c r="D17675" s="218">
        <v>44923</v>
      </c>
      <c r="E17675" s="1">
        <v>7</v>
      </c>
      <c r="F17675" s="62">
        <v>258.19</v>
      </c>
    </row>
    <row r="17676" spans="1:6" x14ac:dyDescent="0.35">
      <c r="A17676" s="1">
        <v>130</v>
      </c>
      <c r="B17676" s="1" t="s">
        <v>152</v>
      </c>
      <c r="C17676" s="218">
        <v>44924</v>
      </c>
      <c r="D17676" s="218">
        <v>44921</v>
      </c>
      <c r="E17676" s="1">
        <v>2</v>
      </c>
      <c r="F17676" s="62">
        <v>107.71</v>
      </c>
    </row>
    <row r="17677" spans="1:6" x14ac:dyDescent="0.35">
      <c r="A17677" s="1">
        <v>130</v>
      </c>
      <c r="B17677" s="1" t="s">
        <v>152</v>
      </c>
      <c r="C17677" s="218">
        <v>44924</v>
      </c>
      <c r="D17677" s="218">
        <v>44922</v>
      </c>
      <c r="E17677" s="1">
        <v>2</v>
      </c>
      <c r="F17677" s="62">
        <v>47.17</v>
      </c>
    </row>
    <row r="17678" spans="1:6" x14ac:dyDescent="0.35">
      <c r="A17678" s="1">
        <v>130</v>
      </c>
      <c r="B17678" s="1" t="s">
        <v>152</v>
      </c>
      <c r="C17678" s="218">
        <v>44924</v>
      </c>
      <c r="D17678" s="218">
        <v>44923</v>
      </c>
      <c r="E17678" s="1">
        <v>6</v>
      </c>
      <c r="F17678" s="62">
        <v>172</v>
      </c>
    </row>
    <row r="17679" spans="1:6" x14ac:dyDescent="0.35">
      <c r="A17679" s="1">
        <v>130</v>
      </c>
      <c r="B17679" s="1" t="s">
        <v>152</v>
      </c>
      <c r="C17679" s="218">
        <v>44924</v>
      </c>
      <c r="D17679" s="218">
        <v>44924</v>
      </c>
      <c r="E17679" s="1">
        <v>9</v>
      </c>
      <c r="F17679" s="62">
        <v>365.74</v>
      </c>
    </row>
    <row r="17680" spans="1:6" x14ac:dyDescent="0.35">
      <c r="A17680" s="1">
        <v>130</v>
      </c>
      <c r="B17680" s="1" t="s">
        <v>152</v>
      </c>
      <c r="C17680" s="218">
        <v>44925</v>
      </c>
      <c r="D17680" s="218">
        <v>44922</v>
      </c>
      <c r="E17680" s="1">
        <v>1</v>
      </c>
      <c r="F17680" s="62">
        <v>54.05</v>
      </c>
    </row>
    <row r="17681" spans="1:6" x14ac:dyDescent="0.35">
      <c r="A17681" s="1">
        <v>130</v>
      </c>
      <c r="B17681" s="1" t="s">
        <v>152</v>
      </c>
      <c r="C17681" s="218">
        <v>44925</v>
      </c>
      <c r="D17681" s="218">
        <v>44923</v>
      </c>
      <c r="E17681" s="1">
        <v>4</v>
      </c>
      <c r="F17681" s="62">
        <v>94.84</v>
      </c>
    </row>
    <row r="17682" spans="1:6" x14ac:dyDescent="0.35">
      <c r="A17682" s="1">
        <v>130</v>
      </c>
      <c r="B17682" s="1" t="s">
        <v>152</v>
      </c>
      <c r="C17682" s="218">
        <v>44925</v>
      </c>
      <c r="D17682" s="218">
        <v>44924</v>
      </c>
      <c r="E17682" s="1">
        <v>4</v>
      </c>
      <c r="F17682" s="62">
        <v>155.47999999999999</v>
      </c>
    </row>
    <row r="17683" spans="1:6" x14ac:dyDescent="0.35">
      <c r="A17683" s="1">
        <v>130</v>
      </c>
      <c r="B17683" s="1" t="s">
        <v>152</v>
      </c>
      <c r="C17683" s="218">
        <v>44925</v>
      </c>
      <c r="D17683" s="218">
        <v>44925</v>
      </c>
      <c r="E17683" s="1">
        <v>13</v>
      </c>
      <c r="F17683" s="62">
        <v>461.08</v>
      </c>
    </row>
    <row r="17684" spans="1:6" x14ac:dyDescent="0.35">
      <c r="A17684" s="1">
        <v>130</v>
      </c>
      <c r="B17684" s="1" t="s">
        <v>152</v>
      </c>
      <c r="C17684" s="218">
        <v>44926</v>
      </c>
      <c r="D17684" s="218">
        <v>44923</v>
      </c>
      <c r="E17684" s="1">
        <v>1</v>
      </c>
      <c r="F17684" s="62">
        <v>23.56</v>
      </c>
    </row>
    <row r="17685" spans="1:6" x14ac:dyDescent="0.35">
      <c r="A17685" s="1">
        <v>130</v>
      </c>
      <c r="B17685" s="1" t="s">
        <v>152</v>
      </c>
      <c r="C17685" s="218">
        <v>44926</v>
      </c>
      <c r="D17685" s="218">
        <v>44924</v>
      </c>
      <c r="E17685" s="1">
        <v>1</v>
      </c>
      <c r="F17685" s="62">
        <v>20.79</v>
      </c>
    </row>
    <row r="17686" spans="1:6" x14ac:dyDescent="0.35">
      <c r="A17686" s="1">
        <v>130</v>
      </c>
      <c r="B17686" s="1" t="s">
        <v>152</v>
      </c>
      <c r="C17686" s="218">
        <v>44926</v>
      </c>
      <c r="D17686" s="218">
        <v>44925</v>
      </c>
      <c r="E17686" s="1">
        <v>1</v>
      </c>
      <c r="F17686" s="62">
        <v>23.76</v>
      </c>
    </row>
    <row r="17687" spans="1:6" x14ac:dyDescent="0.35">
      <c r="A17687" s="1">
        <v>130</v>
      </c>
      <c r="B17687" s="1" t="s">
        <v>152</v>
      </c>
      <c r="C17687" s="218">
        <v>44926</v>
      </c>
      <c r="D17687" s="218">
        <v>44926</v>
      </c>
      <c r="E17687" s="1">
        <v>13</v>
      </c>
      <c r="F17687" s="62">
        <v>422.13</v>
      </c>
    </row>
    <row r="17688" spans="1:6" x14ac:dyDescent="0.35">
      <c r="A17688" s="1">
        <v>130</v>
      </c>
      <c r="B17688" s="1" t="s">
        <v>152</v>
      </c>
      <c r="C17688" s="218">
        <v>44927</v>
      </c>
      <c r="D17688" s="218">
        <v>44925</v>
      </c>
      <c r="E17688" s="1">
        <v>1</v>
      </c>
      <c r="F17688" s="62">
        <v>53.66</v>
      </c>
    </row>
    <row r="17689" spans="1:6" x14ac:dyDescent="0.35">
      <c r="A17689" s="1">
        <v>130</v>
      </c>
      <c r="B17689" s="1" t="s">
        <v>152</v>
      </c>
      <c r="C17689" s="218">
        <v>44927</v>
      </c>
      <c r="D17689" s="218">
        <v>44926</v>
      </c>
      <c r="E17689" s="1">
        <v>4</v>
      </c>
      <c r="F17689" s="62">
        <v>88.32</v>
      </c>
    </row>
    <row r="17690" spans="1:6" x14ac:dyDescent="0.35">
      <c r="A17690" s="1">
        <v>130</v>
      </c>
      <c r="B17690" s="1" t="s">
        <v>152</v>
      </c>
      <c r="C17690" s="218">
        <v>44927</v>
      </c>
      <c r="D17690" s="218">
        <v>44927</v>
      </c>
      <c r="E17690" s="1">
        <v>5</v>
      </c>
      <c r="F17690" s="62">
        <v>116.13</v>
      </c>
    </row>
    <row r="17691" spans="1:6" x14ac:dyDescent="0.35">
      <c r="A17691" s="1">
        <v>130</v>
      </c>
      <c r="B17691" s="1" t="s">
        <v>152</v>
      </c>
      <c r="C17691" s="218">
        <v>44928</v>
      </c>
      <c r="D17691" s="218">
        <v>44925</v>
      </c>
      <c r="E17691" s="1">
        <v>2</v>
      </c>
      <c r="F17691" s="62">
        <v>77.81</v>
      </c>
    </row>
    <row r="17692" spans="1:6" x14ac:dyDescent="0.35">
      <c r="A17692" s="1">
        <v>130</v>
      </c>
      <c r="B17692" s="1" t="s">
        <v>152</v>
      </c>
      <c r="C17692" s="218">
        <v>44928</v>
      </c>
      <c r="D17692" s="218">
        <v>44926</v>
      </c>
      <c r="E17692" s="1">
        <v>3</v>
      </c>
      <c r="F17692" s="62">
        <v>70.78</v>
      </c>
    </row>
    <row r="17693" spans="1:6" x14ac:dyDescent="0.35">
      <c r="A17693" s="1">
        <v>130</v>
      </c>
      <c r="B17693" s="1" t="s">
        <v>152</v>
      </c>
      <c r="C17693" s="218">
        <v>44928</v>
      </c>
      <c r="D17693" s="218">
        <v>44927</v>
      </c>
      <c r="E17693" s="1">
        <v>5</v>
      </c>
      <c r="F17693" s="62">
        <v>178.98</v>
      </c>
    </row>
    <row r="17694" spans="1:6" x14ac:dyDescent="0.35">
      <c r="A17694" s="1">
        <v>130</v>
      </c>
      <c r="B17694" s="1" t="s">
        <v>152</v>
      </c>
      <c r="C17694" s="218">
        <v>44928</v>
      </c>
      <c r="D17694" s="218">
        <v>44928</v>
      </c>
      <c r="E17694" s="1">
        <v>5</v>
      </c>
      <c r="F17694" s="62">
        <v>179.38</v>
      </c>
    </row>
    <row r="17695" spans="1:6" x14ac:dyDescent="0.35">
      <c r="A17695" s="1">
        <v>130</v>
      </c>
      <c r="B17695" s="1" t="s">
        <v>152</v>
      </c>
      <c r="C17695" s="218">
        <v>44929</v>
      </c>
      <c r="D17695" s="218">
        <v>44927</v>
      </c>
      <c r="E17695" s="1">
        <v>2</v>
      </c>
      <c r="F17695" s="62">
        <v>78.209999999999994</v>
      </c>
    </row>
    <row r="17696" spans="1:6" x14ac:dyDescent="0.35">
      <c r="A17696" s="1">
        <v>130</v>
      </c>
      <c r="B17696" s="1" t="s">
        <v>152</v>
      </c>
      <c r="C17696" s="218">
        <v>44929</v>
      </c>
      <c r="D17696" s="218">
        <v>44928</v>
      </c>
      <c r="E17696" s="1">
        <v>1</v>
      </c>
      <c r="F17696" s="62">
        <v>23.71</v>
      </c>
    </row>
    <row r="17697" spans="1:6" x14ac:dyDescent="0.35">
      <c r="A17697" s="1">
        <v>130</v>
      </c>
      <c r="B17697" s="1" t="s">
        <v>152</v>
      </c>
      <c r="C17697" s="218">
        <v>44929</v>
      </c>
      <c r="D17697" s="218">
        <v>44929</v>
      </c>
      <c r="E17697" s="1">
        <v>15</v>
      </c>
      <c r="F17697" s="62">
        <v>570.28</v>
      </c>
    </row>
    <row r="17698" spans="1:6" x14ac:dyDescent="0.35">
      <c r="A17698" s="1">
        <v>130</v>
      </c>
      <c r="B17698" s="1" t="s">
        <v>152</v>
      </c>
      <c r="C17698" s="218">
        <v>44930</v>
      </c>
      <c r="D17698" s="218">
        <v>44926</v>
      </c>
      <c r="E17698" s="1">
        <v>1</v>
      </c>
      <c r="F17698" s="62">
        <v>23.66</v>
      </c>
    </row>
    <row r="17699" spans="1:6" x14ac:dyDescent="0.35">
      <c r="A17699" s="1">
        <v>130</v>
      </c>
      <c r="B17699" s="1" t="s">
        <v>152</v>
      </c>
      <c r="C17699" s="218">
        <v>44930</v>
      </c>
      <c r="D17699" s="218">
        <v>44929</v>
      </c>
      <c r="E17699" s="1">
        <v>1</v>
      </c>
      <c r="F17699" s="62">
        <v>54.25</v>
      </c>
    </row>
    <row r="17700" spans="1:6" x14ac:dyDescent="0.35">
      <c r="A17700" s="1">
        <v>130</v>
      </c>
      <c r="B17700" s="1" t="s">
        <v>152</v>
      </c>
      <c r="C17700" s="218">
        <v>44930</v>
      </c>
      <c r="D17700" s="218">
        <v>44930</v>
      </c>
      <c r="E17700" s="1">
        <v>12</v>
      </c>
      <c r="F17700" s="62">
        <v>467.12</v>
      </c>
    </row>
    <row r="17701" spans="1:6" x14ac:dyDescent="0.35">
      <c r="A17701" s="1">
        <v>130</v>
      </c>
      <c r="B17701" s="1" t="s">
        <v>152</v>
      </c>
      <c r="C17701" s="218">
        <v>44931</v>
      </c>
      <c r="D17701" s="218">
        <v>44929</v>
      </c>
      <c r="E17701" s="1">
        <v>4</v>
      </c>
      <c r="F17701" s="62">
        <v>94.59</v>
      </c>
    </row>
    <row r="17702" spans="1:6" x14ac:dyDescent="0.35">
      <c r="A17702" s="1">
        <v>130</v>
      </c>
      <c r="B17702" s="1" t="s">
        <v>152</v>
      </c>
      <c r="C17702" s="218">
        <v>44931</v>
      </c>
      <c r="D17702" s="218">
        <v>44930</v>
      </c>
      <c r="E17702" s="1">
        <v>6</v>
      </c>
      <c r="F17702" s="62">
        <v>203.09</v>
      </c>
    </row>
    <row r="17703" spans="1:6" x14ac:dyDescent="0.35">
      <c r="A17703" s="1">
        <v>130</v>
      </c>
      <c r="B17703" s="1" t="s">
        <v>152</v>
      </c>
      <c r="C17703" s="218">
        <v>44931</v>
      </c>
      <c r="D17703" s="218">
        <v>44931</v>
      </c>
      <c r="E17703" s="1">
        <v>11</v>
      </c>
      <c r="F17703" s="62">
        <v>383.17</v>
      </c>
    </row>
    <row r="17704" spans="1:6" x14ac:dyDescent="0.35">
      <c r="A17704" s="1">
        <v>130</v>
      </c>
      <c r="B17704" s="1" t="s">
        <v>152</v>
      </c>
      <c r="C17704" s="218">
        <v>44932</v>
      </c>
      <c r="D17704" s="218">
        <v>44931</v>
      </c>
      <c r="E17704" s="1">
        <v>6</v>
      </c>
      <c r="F17704" s="62">
        <v>203.54</v>
      </c>
    </row>
    <row r="17705" spans="1:6" x14ac:dyDescent="0.35">
      <c r="A17705" s="1">
        <v>130</v>
      </c>
      <c r="B17705" s="1" t="s">
        <v>152</v>
      </c>
      <c r="C17705" s="218">
        <v>44932</v>
      </c>
      <c r="D17705" s="218">
        <v>44932</v>
      </c>
      <c r="E17705" s="1">
        <v>19</v>
      </c>
      <c r="F17705" s="62">
        <v>571.20000000000005</v>
      </c>
    </row>
    <row r="17706" spans="1:6" x14ac:dyDescent="0.35">
      <c r="A17706" s="1">
        <v>130</v>
      </c>
      <c r="B17706" s="1" t="s">
        <v>152</v>
      </c>
      <c r="C17706" s="218">
        <v>44933</v>
      </c>
      <c r="D17706" s="218">
        <v>44931</v>
      </c>
      <c r="E17706" s="1">
        <v>1</v>
      </c>
      <c r="F17706" s="62">
        <v>23.76</v>
      </c>
    </row>
    <row r="17707" spans="1:6" x14ac:dyDescent="0.35">
      <c r="A17707" s="1">
        <v>130</v>
      </c>
      <c r="B17707" s="1" t="s">
        <v>152</v>
      </c>
      <c r="C17707" s="218">
        <v>44933</v>
      </c>
      <c r="D17707" s="218">
        <v>44932</v>
      </c>
      <c r="E17707" s="1">
        <v>2</v>
      </c>
      <c r="F17707" s="62">
        <v>78.06</v>
      </c>
    </row>
    <row r="17708" spans="1:6" x14ac:dyDescent="0.35">
      <c r="A17708" s="1">
        <v>130</v>
      </c>
      <c r="B17708" s="1" t="s">
        <v>152</v>
      </c>
      <c r="C17708" s="218">
        <v>44933</v>
      </c>
      <c r="D17708" s="218">
        <v>44933</v>
      </c>
      <c r="E17708" s="1">
        <v>10</v>
      </c>
      <c r="F17708" s="62">
        <v>420.44</v>
      </c>
    </row>
    <row r="17709" spans="1:6" x14ac:dyDescent="0.35">
      <c r="A17709" s="1">
        <v>130</v>
      </c>
      <c r="B17709" s="1" t="s">
        <v>152</v>
      </c>
      <c r="C17709" s="218">
        <v>44934</v>
      </c>
      <c r="D17709" s="218">
        <v>44933</v>
      </c>
      <c r="E17709" s="1">
        <v>8</v>
      </c>
      <c r="F17709" s="62">
        <v>219.27</v>
      </c>
    </row>
    <row r="17710" spans="1:6" x14ac:dyDescent="0.35">
      <c r="A17710" s="1">
        <v>130</v>
      </c>
      <c r="B17710" s="1" t="s">
        <v>152</v>
      </c>
      <c r="C17710" s="218">
        <v>44934</v>
      </c>
      <c r="D17710" s="218">
        <v>44934</v>
      </c>
      <c r="E17710" s="1">
        <v>14</v>
      </c>
      <c r="F17710" s="62">
        <v>453.9</v>
      </c>
    </row>
    <row r="17711" spans="1:6" x14ac:dyDescent="0.35">
      <c r="A17711" s="1">
        <v>130</v>
      </c>
      <c r="B17711" s="1" t="s">
        <v>152</v>
      </c>
      <c r="C17711" s="218">
        <v>44935</v>
      </c>
      <c r="D17711" s="218">
        <v>44934</v>
      </c>
      <c r="E17711" s="1">
        <v>5</v>
      </c>
      <c r="F17711" s="62">
        <v>179.33</v>
      </c>
    </row>
    <row r="17712" spans="1:6" x14ac:dyDescent="0.35">
      <c r="A17712" s="1">
        <v>130</v>
      </c>
      <c r="B17712" s="1" t="s">
        <v>152</v>
      </c>
      <c r="C17712" s="218">
        <v>44935</v>
      </c>
      <c r="D17712" s="218">
        <v>44935</v>
      </c>
      <c r="E17712" s="1">
        <v>11</v>
      </c>
      <c r="F17712" s="62">
        <v>381.72</v>
      </c>
    </row>
    <row r="17713" spans="1:6" x14ac:dyDescent="0.35">
      <c r="A17713" s="1">
        <v>130</v>
      </c>
      <c r="B17713" s="1" t="s">
        <v>152</v>
      </c>
      <c r="C17713" s="218">
        <v>44936</v>
      </c>
      <c r="D17713" s="218">
        <v>44935</v>
      </c>
      <c r="E17713" s="1">
        <v>4</v>
      </c>
      <c r="F17713" s="62">
        <v>155.32</v>
      </c>
    </row>
    <row r="17714" spans="1:6" x14ac:dyDescent="0.35">
      <c r="A17714" s="1">
        <v>130</v>
      </c>
      <c r="B17714" s="1" t="s">
        <v>152</v>
      </c>
      <c r="C17714" s="218">
        <v>44936</v>
      </c>
      <c r="D17714" s="218">
        <v>44936</v>
      </c>
      <c r="E17714" s="1">
        <v>16</v>
      </c>
      <c r="F17714" s="62">
        <v>561.54999999999995</v>
      </c>
    </row>
    <row r="17715" spans="1:6" x14ac:dyDescent="0.35">
      <c r="A17715" s="1">
        <v>130</v>
      </c>
      <c r="B17715" s="1" t="s">
        <v>152</v>
      </c>
      <c r="C17715" s="218">
        <v>44937</v>
      </c>
      <c r="D17715" s="218">
        <v>44935</v>
      </c>
      <c r="E17715" s="1">
        <v>2</v>
      </c>
      <c r="F17715" s="62">
        <v>77.709999999999994</v>
      </c>
    </row>
    <row r="17716" spans="1:6" x14ac:dyDescent="0.35">
      <c r="A17716" s="1">
        <v>130</v>
      </c>
      <c r="B17716" s="1" t="s">
        <v>152</v>
      </c>
      <c r="C17716" s="218">
        <v>44937</v>
      </c>
      <c r="D17716" s="218">
        <v>44936</v>
      </c>
      <c r="E17716" s="1">
        <v>1</v>
      </c>
      <c r="F17716" s="62">
        <v>54.35</v>
      </c>
    </row>
    <row r="17717" spans="1:6" x14ac:dyDescent="0.35">
      <c r="A17717" s="1">
        <v>130</v>
      </c>
      <c r="B17717" s="1" t="s">
        <v>152</v>
      </c>
      <c r="C17717" s="218">
        <v>44937</v>
      </c>
      <c r="D17717" s="218">
        <v>44937</v>
      </c>
      <c r="E17717" s="1">
        <v>14</v>
      </c>
      <c r="F17717" s="62">
        <v>514.73</v>
      </c>
    </row>
    <row r="17718" spans="1:6" x14ac:dyDescent="0.35">
      <c r="A17718" s="1">
        <v>130</v>
      </c>
      <c r="B17718" s="1" t="s">
        <v>152</v>
      </c>
      <c r="C17718" s="218">
        <v>44938</v>
      </c>
      <c r="D17718" s="218">
        <v>44937</v>
      </c>
      <c r="E17718" s="1">
        <v>3</v>
      </c>
      <c r="F17718" s="62">
        <v>70.48</v>
      </c>
    </row>
    <row r="17719" spans="1:6" x14ac:dyDescent="0.35">
      <c r="A17719" s="1">
        <v>130</v>
      </c>
      <c r="B17719" s="1" t="s">
        <v>152</v>
      </c>
      <c r="C17719" s="218">
        <v>44938</v>
      </c>
      <c r="D17719" s="218">
        <v>44938</v>
      </c>
      <c r="E17719" s="1">
        <v>16</v>
      </c>
      <c r="F17719" s="62">
        <v>501.42</v>
      </c>
    </row>
    <row r="17720" spans="1:6" x14ac:dyDescent="0.35">
      <c r="A17720" s="1">
        <v>130</v>
      </c>
      <c r="B17720" s="1" t="s">
        <v>152</v>
      </c>
      <c r="C17720" s="218">
        <v>44939</v>
      </c>
      <c r="D17720" s="218">
        <v>44936</v>
      </c>
      <c r="E17720" s="1">
        <v>2</v>
      </c>
      <c r="F17720" s="62">
        <v>47.12</v>
      </c>
    </row>
    <row r="17721" spans="1:6" x14ac:dyDescent="0.35">
      <c r="A17721" s="1">
        <v>130</v>
      </c>
      <c r="B17721" s="1" t="s">
        <v>152</v>
      </c>
      <c r="C17721" s="218">
        <v>44939</v>
      </c>
      <c r="D17721" s="218">
        <v>44938</v>
      </c>
      <c r="E17721" s="1">
        <v>4</v>
      </c>
      <c r="F17721" s="62">
        <v>124.98</v>
      </c>
    </row>
    <row r="17722" spans="1:6" x14ac:dyDescent="0.35">
      <c r="A17722" s="1">
        <v>130</v>
      </c>
      <c r="B17722" s="1" t="s">
        <v>152</v>
      </c>
      <c r="C17722" s="218">
        <v>44939</v>
      </c>
      <c r="D17722" s="218">
        <v>44939</v>
      </c>
      <c r="E17722" s="1">
        <v>16</v>
      </c>
      <c r="F17722" s="62">
        <v>590.07000000000005</v>
      </c>
    </row>
    <row r="17723" spans="1:6" x14ac:dyDescent="0.35">
      <c r="A17723" s="1">
        <v>130</v>
      </c>
      <c r="B17723" s="1" t="s">
        <v>152</v>
      </c>
      <c r="C17723" s="218">
        <v>44940</v>
      </c>
      <c r="D17723" s="218">
        <v>44938</v>
      </c>
      <c r="E17723" s="1">
        <v>1</v>
      </c>
      <c r="F17723" s="62">
        <v>23.46</v>
      </c>
    </row>
    <row r="17724" spans="1:6" x14ac:dyDescent="0.35">
      <c r="A17724" s="1">
        <v>130</v>
      </c>
      <c r="B17724" s="1" t="s">
        <v>152</v>
      </c>
      <c r="C17724" s="218">
        <v>44940</v>
      </c>
      <c r="D17724" s="218">
        <v>44939</v>
      </c>
      <c r="E17724" s="1">
        <v>2</v>
      </c>
      <c r="F17724" s="62">
        <v>108.7</v>
      </c>
    </row>
    <row r="17725" spans="1:6" x14ac:dyDescent="0.35">
      <c r="A17725" s="1">
        <v>130</v>
      </c>
      <c r="B17725" s="1" t="s">
        <v>152</v>
      </c>
      <c r="C17725" s="218">
        <v>44940</v>
      </c>
      <c r="D17725" s="218">
        <v>44940</v>
      </c>
      <c r="E17725" s="1">
        <v>21</v>
      </c>
      <c r="F17725" s="62">
        <v>679.4</v>
      </c>
    </row>
    <row r="17726" spans="1:6" x14ac:dyDescent="0.35">
      <c r="A17726" s="1">
        <v>130</v>
      </c>
      <c r="B17726" s="1" t="s">
        <v>152</v>
      </c>
      <c r="C17726" s="218">
        <v>44941</v>
      </c>
      <c r="D17726" s="218">
        <v>44938</v>
      </c>
      <c r="E17726" s="1">
        <v>1</v>
      </c>
      <c r="F17726" s="62">
        <v>23.61</v>
      </c>
    </row>
    <row r="17727" spans="1:6" x14ac:dyDescent="0.35">
      <c r="A17727" s="1">
        <v>130</v>
      </c>
      <c r="B17727" s="1" t="s">
        <v>152</v>
      </c>
      <c r="C17727" s="218">
        <v>44941</v>
      </c>
      <c r="D17727" s="218">
        <v>44940</v>
      </c>
      <c r="E17727" s="1">
        <v>5</v>
      </c>
      <c r="F17727" s="62">
        <v>179.58</v>
      </c>
    </row>
    <row r="17728" spans="1:6" x14ac:dyDescent="0.35">
      <c r="A17728" s="1">
        <v>130</v>
      </c>
      <c r="B17728" s="1" t="s">
        <v>152</v>
      </c>
      <c r="C17728" s="218">
        <v>44941</v>
      </c>
      <c r="D17728" s="218">
        <v>44941</v>
      </c>
      <c r="E17728" s="1">
        <v>16</v>
      </c>
      <c r="F17728" s="62">
        <v>622.73</v>
      </c>
    </row>
    <row r="17729" spans="1:6" x14ac:dyDescent="0.35">
      <c r="A17729" s="1">
        <v>130</v>
      </c>
      <c r="B17729" s="1" t="s">
        <v>152</v>
      </c>
      <c r="C17729" s="218">
        <v>44942</v>
      </c>
      <c r="D17729" s="218">
        <v>44939</v>
      </c>
      <c r="E17729" s="1">
        <v>1</v>
      </c>
      <c r="F17729" s="62">
        <v>23.56</v>
      </c>
    </row>
    <row r="17730" spans="1:6" x14ac:dyDescent="0.35">
      <c r="A17730" s="1">
        <v>130</v>
      </c>
      <c r="B17730" s="1" t="s">
        <v>152</v>
      </c>
      <c r="C17730" s="218">
        <v>44942</v>
      </c>
      <c r="D17730" s="218">
        <v>44940</v>
      </c>
      <c r="E17730" s="1">
        <v>2</v>
      </c>
      <c r="F17730" s="62">
        <v>47.22</v>
      </c>
    </row>
    <row r="17731" spans="1:6" x14ac:dyDescent="0.35">
      <c r="A17731" s="1">
        <v>130</v>
      </c>
      <c r="B17731" s="1" t="s">
        <v>152</v>
      </c>
      <c r="C17731" s="218">
        <v>44942</v>
      </c>
      <c r="D17731" s="218">
        <v>44941</v>
      </c>
      <c r="E17731" s="1">
        <v>5</v>
      </c>
      <c r="F17731" s="62">
        <v>178.68</v>
      </c>
    </row>
    <row r="17732" spans="1:6" x14ac:dyDescent="0.35">
      <c r="A17732" s="1">
        <v>130</v>
      </c>
      <c r="B17732" s="1" t="s">
        <v>152</v>
      </c>
      <c r="C17732" s="218">
        <v>44942</v>
      </c>
      <c r="D17732" s="218">
        <v>44942</v>
      </c>
      <c r="E17732" s="1">
        <v>12</v>
      </c>
      <c r="F17732" s="62">
        <v>436.72</v>
      </c>
    </row>
    <row r="17733" spans="1:6" x14ac:dyDescent="0.35">
      <c r="A17733" s="1">
        <v>130</v>
      </c>
      <c r="B17733" s="1" t="s">
        <v>152</v>
      </c>
      <c r="C17733" s="218">
        <v>44943</v>
      </c>
      <c r="D17733" s="218">
        <v>44941</v>
      </c>
      <c r="E17733" s="1">
        <v>2</v>
      </c>
      <c r="F17733" s="62">
        <v>47.27</v>
      </c>
    </row>
    <row r="17734" spans="1:6" x14ac:dyDescent="0.35">
      <c r="A17734" s="1">
        <v>130</v>
      </c>
      <c r="B17734" s="1" t="s">
        <v>152</v>
      </c>
      <c r="C17734" s="218">
        <v>44943</v>
      </c>
      <c r="D17734" s="218">
        <v>44942</v>
      </c>
      <c r="E17734" s="1">
        <v>7</v>
      </c>
      <c r="F17734" s="62">
        <v>225.85</v>
      </c>
    </row>
    <row r="17735" spans="1:6" x14ac:dyDescent="0.35">
      <c r="A17735" s="1">
        <v>130</v>
      </c>
      <c r="B17735" s="1" t="s">
        <v>152</v>
      </c>
      <c r="C17735" s="218">
        <v>44943</v>
      </c>
      <c r="D17735" s="218">
        <v>44943</v>
      </c>
      <c r="E17735" s="1">
        <v>12</v>
      </c>
      <c r="F17735" s="62">
        <v>403.75</v>
      </c>
    </row>
    <row r="17736" spans="1:6" x14ac:dyDescent="0.35">
      <c r="A17736" s="1">
        <v>130</v>
      </c>
      <c r="B17736" s="1" t="s">
        <v>152</v>
      </c>
      <c r="C17736" s="218">
        <v>44944</v>
      </c>
      <c r="D17736" s="218">
        <v>44941</v>
      </c>
      <c r="E17736" s="1">
        <v>2</v>
      </c>
      <c r="F17736" s="62">
        <v>47.42</v>
      </c>
    </row>
    <row r="17737" spans="1:6" x14ac:dyDescent="0.35">
      <c r="A17737" s="1">
        <v>130</v>
      </c>
      <c r="B17737" s="1" t="s">
        <v>152</v>
      </c>
      <c r="C17737" s="218">
        <v>44944</v>
      </c>
      <c r="D17737" s="218">
        <v>44942</v>
      </c>
      <c r="E17737" s="1">
        <v>2</v>
      </c>
      <c r="F17737" s="62">
        <v>46.92</v>
      </c>
    </row>
    <row r="17738" spans="1:6" x14ac:dyDescent="0.35">
      <c r="A17738" s="1">
        <v>130</v>
      </c>
      <c r="B17738" s="1" t="s">
        <v>152</v>
      </c>
      <c r="C17738" s="218">
        <v>44944</v>
      </c>
      <c r="D17738" s="218">
        <v>44943</v>
      </c>
      <c r="E17738" s="1">
        <v>5</v>
      </c>
      <c r="F17738" s="62">
        <v>209.73</v>
      </c>
    </row>
    <row r="17739" spans="1:6" x14ac:dyDescent="0.35">
      <c r="A17739" s="1">
        <v>130</v>
      </c>
      <c r="B17739" s="1" t="s">
        <v>152</v>
      </c>
      <c r="C17739" s="218">
        <v>44944</v>
      </c>
      <c r="D17739" s="218">
        <v>44944</v>
      </c>
      <c r="E17739" s="1">
        <v>11</v>
      </c>
      <c r="F17739" s="62">
        <v>413.56</v>
      </c>
    </row>
    <row r="17740" spans="1:6" x14ac:dyDescent="0.35">
      <c r="A17740" s="1">
        <v>130</v>
      </c>
      <c r="B17740" s="1" t="s">
        <v>152</v>
      </c>
      <c r="C17740" s="218">
        <v>44945</v>
      </c>
      <c r="D17740" s="218">
        <v>44942</v>
      </c>
      <c r="E17740" s="1">
        <v>3</v>
      </c>
      <c r="F17740" s="62">
        <v>162.65</v>
      </c>
    </row>
    <row r="17741" spans="1:6" x14ac:dyDescent="0.35">
      <c r="A17741" s="1">
        <v>130</v>
      </c>
      <c r="B17741" s="1" t="s">
        <v>152</v>
      </c>
      <c r="C17741" s="218">
        <v>44945</v>
      </c>
      <c r="D17741" s="218">
        <v>44943</v>
      </c>
      <c r="E17741" s="1">
        <v>4</v>
      </c>
      <c r="F17741" s="62">
        <v>155.62</v>
      </c>
    </row>
    <row r="17742" spans="1:6" x14ac:dyDescent="0.35">
      <c r="A17742" s="1">
        <v>130</v>
      </c>
      <c r="B17742" s="1" t="s">
        <v>152</v>
      </c>
      <c r="C17742" s="218">
        <v>44945</v>
      </c>
      <c r="D17742" s="218">
        <v>44944</v>
      </c>
      <c r="E17742" s="1">
        <v>4</v>
      </c>
      <c r="F17742" s="62">
        <v>125.48</v>
      </c>
    </row>
    <row r="17743" spans="1:6" x14ac:dyDescent="0.35">
      <c r="A17743" s="1">
        <v>130</v>
      </c>
      <c r="B17743" s="1" t="s">
        <v>152</v>
      </c>
      <c r="C17743" s="218">
        <v>44945</v>
      </c>
      <c r="D17743" s="218">
        <v>44945</v>
      </c>
      <c r="E17743" s="1">
        <v>9</v>
      </c>
      <c r="F17743" s="62">
        <v>395.35</v>
      </c>
    </row>
    <row r="17744" spans="1:6" x14ac:dyDescent="0.35">
      <c r="A17744" s="1">
        <v>130</v>
      </c>
      <c r="B17744" s="1" t="s">
        <v>152</v>
      </c>
      <c r="C17744" s="218">
        <v>44946</v>
      </c>
      <c r="D17744" s="218">
        <v>44943</v>
      </c>
      <c r="E17744" s="1">
        <v>3</v>
      </c>
      <c r="F17744" s="62">
        <v>131.91</v>
      </c>
    </row>
    <row r="17745" spans="1:6" x14ac:dyDescent="0.35">
      <c r="A17745" s="1">
        <v>130</v>
      </c>
      <c r="B17745" s="1" t="s">
        <v>152</v>
      </c>
      <c r="C17745" s="218">
        <v>44946</v>
      </c>
      <c r="D17745" s="218">
        <v>44944</v>
      </c>
      <c r="E17745" s="1">
        <v>1</v>
      </c>
      <c r="F17745" s="62">
        <v>54.25</v>
      </c>
    </row>
    <row r="17746" spans="1:6" x14ac:dyDescent="0.35">
      <c r="A17746" s="1">
        <v>130</v>
      </c>
      <c r="B17746" s="1" t="s">
        <v>152</v>
      </c>
      <c r="C17746" s="218">
        <v>44946</v>
      </c>
      <c r="D17746" s="218">
        <v>44945</v>
      </c>
      <c r="E17746" s="1">
        <v>4</v>
      </c>
      <c r="F17746" s="62">
        <v>124.84</v>
      </c>
    </row>
    <row r="17747" spans="1:6" x14ac:dyDescent="0.35">
      <c r="A17747" s="1">
        <v>130</v>
      </c>
      <c r="B17747" s="1" t="s">
        <v>152</v>
      </c>
      <c r="C17747" s="218">
        <v>44946</v>
      </c>
      <c r="D17747" s="218">
        <v>44946</v>
      </c>
      <c r="E17747" s="1">
        <v>6</v>
      </c>
      <c r="F17747" s="62">
        <v>202.15</v>
      </c>
    </row>
    <row r="17748" spans="1:6" x14ac:dyDescent="0.35">
      <c r="A17748" s="1">
        <v>130</v>
      </c>
      <c r="B17748" s="1" t="s">
        <v>152</v>
      </c>
      <c r="C17748" s="218">
        <v>44948</v>
      </c>
      <c r="D17748" s="218">
        <v>44945</v>
      </c>
      <c r="E17748" s="1">
        <v>1</v>
      </c>
      <c r="F17748" s="62">
        <v>54.35</v>
      </c>
    </row>
    <row r="17749" spans="1:6" x14ac:dyDescent="0.35">
      <c r="A17749" s="1">
        <v>130</v>
      </c>
      <c r="B17749" s="1" t="s">
        <v>152</v>
      </c>
      <c r="C17749" s="218">
        <v>44948</v>
      </c>
      <c r="D17749" s="218">
        <v>44946</v>
      </c>
      <c r="E17749" s="1">
        <v>5</v>
      </c>
      <c r="F17749" s="62">
        <v>179.63</v>
      </c>
    </row>
    <row r="17750" spans="1:6" x14ac:dyDescent="0.35">
      <c r="A17750" s="1">
        <v>130</v>
      </c>
      <c r="B17750" s="1" t="s">
        <v>152</v>
      </c>
      <c r="C17750" s="218">
        <v>44948</v>
      </c>
      <c r="D17750" s="218">
        <v>44947</v>
      </c>
      <c r="E17750" s="1">
        <v>12</v>
      </c>
      <c r="F17750" s="62">
        <v>375.79</v>
      </c>
    </row>
    <row r="17751" spans="1:6" x14ac:dyDescent="0.35">
      <c r="A17751" s="1">
        <v>130</v>
      </c>
      <c r="B17751" s="1" t="s">
        <v>152</v>
      </c>
      <c r="C17751" s="218">
        <v>44948</v>
      </c>
      <c r="D17751" s="218">
        <v>44948</v>
      </c>
      <c r="E17751" s="1">
        <v>4</v>
      </c>
      <c r="F17751" s="62">
        <v>155.97</v>
      </c>
    </row>
    <row r="17752" spans="1:6" x14ac:dyDescent="0.35">
      <c r="A17752" s="1">
        <v>130</v>
      </c>
      <c r="B17752" s="1" t="s">
        <v>152</v>
      </c>
      <c r="C17752" s="218">
        <v>44949</v>
      </c>
      <c r="D17752" s="218">
        <v>44946</v>
      </c>
      <c r="E17752" s="1">
        <v>1</v>
      </c>
      <c r="F17752" s="62">
        <v>23.71</v>
      </c>
    </row>
    <row r="17753" spans="1:6" x14ac:dyDescent="0.35">
      <c r="A17753" s="1">
        <v>130</v>
      </c>
      <c r="B17753" s="1" t="s">
        <v>152</v>
      </c>
      <c r="C17753" s="218">
        <v>44949</v>
      </c>
      <c r="D17753" s="218">
        <v>44947</v>
      </c>
      <c r="E17753" s="1">
        <v>3</v>
      </c>
      <c r="F17753" s="62">
        <v>101.92</v>
      </c>
    </row>
    <row r="17754" spans="1:6" x14ac:dyDescent="0.35">
      <c r="A17754" s="1">
        <v>130</v>
      </c>
      <c r="B17754" s="1" t="s">
        <v>152</v>
      </c>
      <c r="C17754" s="218">
        <v>44949</v>
      </c>
      <c r="D17754" s="218">
        <v>44948</v>
      </c>
      <c r="E17754" s="1">
        <v>10</v>
      </c>
      <c r="F17754" s="62">
        <v>267.58999999999997</v>
      </c>
    </row>
    <row r="17755" spans="1:6" x14ac:dyDescent="0.35">
      <c r="A17755" s="1">
        <v>130</v>
      </c>
      <c r="B17755" s="1" t="s">
        <v>152</v>
      </c>
      <c r="C17755" s="218">
        <v>44949</v>
      </c>
      <c r="D17755" s="218">
        <v>44949</v>
      </c>
      <c r="E17755" s="1">
        <v>9</v>
      </c>
      <c r="F17755" s="62">
        <v>244.28</v>
      </c>
    </row>
    <row r="17756" spans="1:6" x14ac:dyDescent="0.35">
      <c r="A17756" s="1">
        <v>130</v>
      </c>
      <c r="B17756" s="1" t="s">
        <v>152</v>
      </c>
      <c r="C17756" s="218">
        <v>44950</v>
      </c>
      <c r="D17756" s="218">
        <v>44947</v>
      </c>
      <c r="E17756" s="1">
        <v>1</v>
      </c>
      <c r="F17756" s="62">
        <v>23.71</v>
      </c>
    </row>
    <row r="17757" spans="1:6" x14ac:dyDescent="0.35">
      <c r="A17757" s="1">
        <v>130</v>
      </c>
      <c r="B17757" s="1" t="s">
        <v>152</v>
      </c>
      <c r="C17757" s="218">
        <v>44950</v>
      </c>
      <c r="D17757" s="218">
        <v>44948</v>
      </c>
      <c r="E17757" s="1">
        <v>6</v>
      </c>
      <c r="F17757" s="62">
        <v>232.64</v>
      </c>
    </row>
    <row r="17758" spans="1:6" x14ac:dyDescent="0.35">
      <c r="A17758" s="1">
        <v>130</v>
      </c>
      <c r="B17758" s="1" t="s">
        <v>152</v>
      </c>
      <c r="C17758" s="218">
        <v>44950</v>
      </c>
      <c r="D17758" s="218">
        <v>44949</v>
      </c>
      <c r="E17758" s="1">
        <v>9</v>
      </c>
      <c r="F17758" s="62">
        <v>302.89</v>
      </c>
    </row>
    <row r="17759" spans="1:6" x14ac:dyDescent="0.35">
      <c r="A17759" s="1">
        <v>130</v>
      </c>
      <c r="B17759" s="1" t="s">
        <v>152</v>
      </c>
      <c r="C17759" s="218">
        <v>44950</v>
      </c>
      <c r="D17759" s="218">
        <v>44950</v>
      </c>
      <c r="E17759" s="1">
        <v>12</v>
      </c>
      <c r="F17759" s="62">
        <v>434.59</v>
      </c>
    </row>
    <row r="17760" spans="1:6" x14ac:dyDescent="0.35">
      <c r="A17760" s="1">
        <v>130</v>
      </c>
      <c r="B17760" s="1" t="s">
        <v>152</v>
      </c>
      <c r="C17760" s="218">
        <v>44951</v>
      </c>
      <c r="D17760" s="218">
        <v>44951</v>
      </c>
      <c r="E17760" s="1">
        <v>9</v>
      </c>
      <c r="F17760" s="62">
        <v>395.39</v>
      </c>
    </row>
    <row r="17761" spans="1:6" x14ac:dyDescent="0.35">
      <c r="A17761" s="1">
        <v>130</v>
      </c>
      <c r="B17761" s="1" t="s">
        <v>152</v>
      </c>
      <c r="C17761" s="218">
        <v>44952</v>
      </c>
      <c r="D17761" s="218">
        <v>44951</v>
      </c>
      <c r="E17761" s="1">
        <v>3</v>
      </c>
      <c r="F17761" s="62">
        <v>101.67</v>
      </c>
    </row>
    <row r="17762" spans="1:6" x14ac:dyDescent="0.35">
      <c r="A17762" s="1">
        <v>130</v>
      </c>
      <c r="B17762" s="1" t="s">
        <v>152</v>
      </c>
      <c r="C17762" s="218">
        <v>44952</v>
      </c>
      <c r="D17762" s="218">
        <v>44952</v>
      </c>
      <c r="E17762" s="1">
        <v>16</v>
      </c>
      <c r="F17762" s="62">
        <v>562.5</v>
      </c>
    </row>
    <row r="17763" spans="1:6" x14ac:dyDescent="0.35">
      <c r="A17763" s="1">
        <v>131</v>
      </c>
      <c r="B17763" s="1" t="s">
        <v>153</v>
      </c>
      <c r="C17763" s="218">
        <v>44899</v>
      </c>
      <c r="D17763" s="218">
        <v>44898</v>
      </c>
      <c r="E17763" s="1">
        <v>9</v>
      </c>
      <c r="F17763" s="62">
        <v>274.52</v>
      </c>
    </row>
    <row r="17764" spans="1:6" x14ac:dyDescent="0.35">
      <c r="A17764" s="1">
        <v>131</v>
      </c>
      <c r="B17764" s="1" t="s">
        <v>153</v>
      </c>
      <c r="C17764" s="218">
        <v>44900</v>
      </c>
      <c r="D17764" s="218">
        <v>44898</v>
      </c>
      <c r="E17764" s="1">
        <v>6</v>
      </c>
      <c r="F17764" s="62">
        <v>141.96</v>
      </c>
    </row>
    <row r="17765" spans="1:6" x14ac:dyDescent="0.35">
      <c r="A17765" s="1">
        <v>131</v>
      </c>
      <c r="B17765" s="1" t="s">
        <v>153</v>
      </c>
      <c r="C17765" s="218">
        <v>44900</v>
      </c>
      <c r="D17765" s="218">
        <v>44899</v>
      </c>
      <c r="E17765" s="1">
        <v>3</v>
      </c>
      <c r="F17765" s="62">
        <v>101.47</v>
      </c>
    </row>
    <row r="17766" spans="1:6" x14ac:dyDescent="0.35">
      <c r="A17766" s="1">
        <v>131</v>
      </c>
      <c r="B17766" s="1" t="s">
        <v>153</v>
      </c>
      <c r="C17766" s="218">
        <v>44901</v>
      </c>
      <c r="D17766" s="218">
        <v>44899</v>
      </c>
      <c r="E17766" s="1">
        <v>5</v>
      </c>
      <c r="F17766" s="62">
        <v>269.97000000000003</v>
      </c>
    </row>
    <row r="17767" spans="1:6" x14ac:dyDescent="0.35">
      <c r="A17767" s="1">
        <v>131</v>
      </c>
      <c r="B17767" s="1" t="s">
        <v>153</v>
      </c>
      <c r="C17767" s="218">
        <v>44903</v>
      </c>
      <c r="D17767" s="218">
        <v>44900</v>
      </c>
      <c r="E17767" s="1">
        <v>6</v>
      </c>
      <c r="F17767" s="62">
        <v>294.91000000000003</v>
      </c>
    </row>
    <row r="17768" spans="1:6" x14ac:dyDescent="0.35">
      <c r="A17768" s="1">
        <v>131</v>
      </c>
      <c r="B17768" s="1" t="s">
        <v>153</v>
      </c>
      <c r="C17768" s="218">
        <v>44903</v>
      </c>
      <c r="D17768" s="218">
        <v>44901</v>
      </c>
      <c r="E17768" s="1">
        <v>5</v>
      </c>
      <c r="F17768" s="62">
        <v>209.27</v>
      </c>
    </row>
    <row r="17769" spans="1:6" x14ac:dyDescent="0.35">
      <c r="A17769" s="1">
        <v>131</v>
      </c>
      <c r="B17769" s="1" t="s">
        <v>153</v>
      </c>
      <c r="C17769" s="218">
        <v>44904</v>
      </c>
      <c r="D17769" s="218">
        <v>44902</v>
      </c>
      <c r="E17769" s="1">
        <v>6</v>
      </c>
      <c r="F17769" s="62">
        <v>293.33</v>
      </c>
    </row>
    <row r="17770" spans="1:6" x14ac:dyDescent="0.35">
      <c r="A17770" s="1">
        <v>131</v>
      </c>
      <c r="B17770" s="1" t="s">
        <v>153</v>
      </c>
      <c r="C17770" s="218">
        <v>44905</v>
      </c>
      <c r="D17770" s="218">
        <v>44904</v>
      </c>
      <c r="E17770" s="1">
        <v>3</v>
      </c>
      <c r="F17770" s="62">
        <v>162.65</v>
      </c>
    </row>
    <row r="17771" spans="1:6" x14ac:dyDescent="0.35">
      <c r="A17771" s="1">
        <v>131</v>
      </c>
      <c r="B17771" s="1" t="s">
        <v>153</v>
      </c>
      <c r="C17771" s="218">
        <v>44905</v>
      </c>
      <c r="D17771" s="218">
        <v>44905</v>
      </c>
      <c r="E17771" s="1">
        <v>8</v>
      </c>
      <c r="F17771" s="62">
        <v>341.34</v>
      </c>
    </row>
    <row r="17772" spans="1:6" x14ac:dyDescent="0.35">
      <c r="A17772" s="1">
        <v>131</v>
      </c>
      <c r="B17772" s="1" t="s">
        <v>153</v>
      </c>
      <c r="C17772" s="218">
        <v>44906</v>
      </c>
      <c r="D17772" s="218">
        <v>44906</v>
      </c>
      <c r="E17772" s="1">
        <v>7</v>
      </c>
      <c r="F17772" s="62">
        <v>349.11</v>
      </c>
    </row>
    <row r="17773" spans="1:6" x14ac:dyDescent="0.35">
      <c r="A17773" s="1">
        <v>131</v>
      </c>
      <c r="B17773" s="1" t="s">
        <v>153</v>
      </c>
      <c r="C17773" s="218">
        <v>44908</v>
      </c>
      <c r="D17773" s="218">
        <v>44906</v>
      </c>
      <c r="E17773" s="1">
        <v>1</v>
      </c>
      <c r="F17773" s="62">
        <v>23.66</v>
      </c>
    </row>
    <row r="17774" spans="1:6" x14ac:dyDescent="0.35">
      <c r="A17774" s="1">
        <v>131</v>
      </c>
      <c r="B17774" s="1" t="s">
        <v>153</v>
      </c>
      <c r="C17774" s="218">
        <v>44908</v>
      </c>
      <c r="D17774" s="218">
        <v>44907</v>
      </c>
      <c r="E17774" s="1">
        <v>7</v>
      </c>
      <c r="F17774" s="62">
        <v>318.08</v>
      </c>
    </row>
    <row r="17775" spans="1:6" x14ac:dyDescent="0.35">
      <c r="A17775" s="1">
        <v>131</v>
      </c>
      <c r="B17775" s="1" t="s">
        <v>153</v>
      </c>
      <c r="C17775" s="218">
        <v>44908</v>
      </c>
      <c r="D17775" s="218">
        <v>44908</v>
      </c>
      <c r="E17775" s="1">
        <v>4</v>
      </c>
      <c r="F17775" s="62">
        <v>216.02</v>
      </c>
    </row>
    <row r="17776" spans="1:6" x14ac:dyDescent="0.35">
      <c r="A17776" s="1">
        <v>131</v>
      </c>
      <c r="B17776" s="1" t="s">
        <v>153</v>
      </c>
      <c r="C17776" s="218">
        <v>44909</v>
      </c>
      <c r="D17776" s="218">
        <v>44908</v>
      </c>
      <c r="E17776" s="1">
        <v>4</v>
      </c>
      <c r="F17776" s="62">
        <v>94.64</v>
      </c>
    </row>
    <row r="17777" spans="1:6" x14ac:dyDescent="0.35">
      <c r="A17777" s="1">
        <v>131</v>
      </c>
      <c r="B17777" s="1" t="s">
        <v>153</v>
      </c>
      <c r="C17777" s="218">
        <v>44909</v>
      </c>
      <c r="D17777" s="218">
        <v>44909</v>
      </c>
      <c r="E17777" s="1">
        <v>4</v>
      </c>
      <c r="F17777" s="62">
        <v>184.49</v>
      </c>
    </row>
    <row r="17778" spans="1:6" x14ac:dyDescent="0.35">
      <c r="A17778" s="1">
        <v>131</v>
      </c>
      <c r="B17778" s="1" t="s">
        <v>153</v>
      </c>
      <c r="C17778" s="218">
        <v>44910</v>
      </c>
      <c r="D17778" s="218">
        <v>44908</v>
      </c>
      <c r="E17778" s="1">
        <v>1</v>
      </c>
      <c r="F17778" s="62">
        <v>23.66</v>
      </c>
    </row>
    <row r="17779" spans="1:6" x14ac:dyDescent="0.35">
      <c r="A17779" s="1">
        <v>131</v>
      </c>
      <c r="B17779" s="1" t="s">
        <v>153</v>
      </c>
      <c r="C17779" s="218">
        <v>44910</v>
      </c>
      <c r="D17779" s="218">
        <v>44909</v>
      </c>
      <c r="E17779" s="1">
        <v>3</v>
      </c>
      <c r="F17779" s="62">
        <v>162.01</v>
      </c>
    </row>
    <row r="17780" spans="1:6" x14ac:dyDescent="0.35">
      <c r="A17780" s="1">
        <v>131</v>
      </c>
      <c r="B17780" s="1" t="s">
        <v>153</v>
      </c>
      <c r="C17780" s="218">
        <v>44910</v>
      </c>
      <c r="D17780" s="218">
        <v>44910</v>
      </c>
      <c r="E17780" s="1">
        <v>2</v>
      </c>
      <c r="F17780" s="62">
        <v>77.12</v>
      </c>
    </row>
    <row r="17781" spans="1:6" x14ac:dyDescent="0.35">
      <c r="A17781" s="1">
        <v>131</v>
      </c>
      <c r="B17781" s="1" t="s">
        <v>153</v>
      </c>
      <c r="C17781" s="218">
        <v>44911</v>
      </c>
      <c r="D17781" s="218">
        <v>44910</v>
      </c>
      <c r="E17781" s="1">
        <v>6</v>
      </c>
      <c r="F17781" s="62">
        <v>263.24</v>
      </c>
    </row>
    <row r="17782" spans="1:6" x14ac:dyDescent="0.35">
      <c r="A17782" s="1">
        <v>131</v>
      </c>
      <c r="B17782" s="1" t="s">
        <v>153</v>
      </c>
      <c r="C17782" s="218">
        <v>44912</v>
      </c>
      <c r="D17782" s="218">
        <v>44910</v>
      </c>
      <c r="E17782" s="1">
        <v>1</v>
      </c>
      <c r="F17782" s="62">
        <v>23.76</v>
      </c>
    </row>
    <row r="17783" spans="1:6" x14ac:dyDescent="0.35">
      <c r="A17783" s="1">
        <v>131</v>
      </c>
      <c r="B17783" s="1" t="s">
        <v>153</v>
      </c>
      <c r="C17783" s="218">
        <v>44912</v>
      </c>
      <c r="D17783" s="218">
        <v>44911</v>
      </c>
      <c r="E17783" s="1">
        <v>6</v>
      </c>
      <c r="F17783" s="62">
        <v>233.54</v>
      </c>
    </row>
    <row r="17784" spans="1:6" x14ac:dyDescent="0.35">
      <c r="A17784" s="1">
        <v>131</v>
      </c>
      <c r="B17784" s="1" t="s">
        <v>153</v>
      </c>
      <c r="C17784" s="218">
        <v>44913</v>
      </c>
      <c r="D17784" s="218">
        <v>44911</v>
      </c>
      <c r="E17784" s="1">
        <v>4</v>
      </c>
      <c r="F17784" s="62">
        <v>217.2</v>
      </c>
    </row>
    <row r="17785" spans="1:6" x14ac:dyDescent="0.35">
      <c r="A17785" s="1">
        <v>131</v>
      </c>
      <c r="B17785" s="1" t="s">
        <v>153</v>
      </c>
      <c r="C17785" s="218">
        <v>44913</v>
      </c>
      <c r="D17785" s="218">
        <v>44912</v>
      </c>
      <c r="E17785" s="1">
        <v>3</v>
      </c>
      <c r="F17785" s="62">
        <v>132.46</v>
      </c>
    </row>
    <row r="17786" spans="1:6" x14ac:dyDescent="0.35">
      <c r="A17786" s="1">
        <v>131</v>
      </c>
      <c r="B17786" s="1" t="s">
        <v>153</v>
      </c>
      <c r="C17786" s="218">
        <v>44913</v>
      </c>
      <c r="D17786" s="218">
        <v>44913</v>
      </c>
      <c r="E17786" s="1">
        <v>4</v>
      </c>
      <c r="F17786" s="62">
        <v>217.25</v>
      </c>
    </row>
    <row r="17787" spans="1:6" x14ac:dyDescent="0.35">
      <c r="A17787" s="1">
        <v>131</v>
      </c>
      <c r="B17787" s="1" t="s">
        <v>153</v>
      </c>
      <c r="C17787" s="218">
        <v>44914</v>
      </c>
      <c r="D17787" s="218">
        <v>44913</v>
      </c>
      <c r="E17787" s="1">
        <v>7</v>
      </c>
      <c r="F17787" s="62">
        <v>227</v>
      </c>
    </row>
    <row r="17788" spans="1:6" x14ac:dyDescent="0.35">
      <c r="A17788" s="1">
        <v>131</v>
      </c>
      <c r="B17788" s="1" t="s">
        <v>153</v>
      </c>
      <c r="C17788" s="218">
        <v>44914</v>
      </c>
      <c r="D17788" s="218">
        <v>44914</v>
      </c>
      <c r="E17788" s="1">
        <v>2</v>
      </c>
      <c r="F17788" s="62">
        <v>78.11</v>
      </c>
    </row>
    <row r="17789" spans="1:6" x14ac:dyDescent="0.35">
      <c r="A17789" s="1">
        <v>131</v>
      </c>
      <c r="B17789" s="1" t="s">
        <v>153</v>
      </c>
      <c r="C17789" s="218">
        <v>44915</v>
      </c>
      <c r="D17789" s="218">
        <v>44914</v>
      </c>
      <c r="E17789" s="1">
        <v>5</v>
      </c>
      <c r="F17789" s="62">
        <v>272</v>
      </c>
    </row>
    <row r="17790" spans="1:6" x14ac:dyDescent="0.35">
      <c r="A17790" s="1">
        <v>131</v>
      </c>
      <c r="B17790" s="1" t="s">
        <v>153</v>
      </c>
      <c r="C17790" s="218">
        <v>44915</v>
      </c>
      <c r="D17790" s="218">
        <v>44915</v>
      </c>
      <c r="E17790" s="1">
        <v>5</v>
      </c>
      <c r="F17790" s="62">
        <v>271.85000000000002</v>
      </c>
    </row>
    <row r="17791" spans="1:6" x14ac:dyDescent="0.35">
      <c r="A17791" s="1">
        <v>131</v>
      </c>
      <c r="B17791" s="1" t="s">
        <v>153</v>
      </c>
      <c r="C17791" s="218">
        <v>44916</v>
      </c>
      <c r="D17791" s="218">
        <v>44915</v>
      </c>
      <c r="E17791" s="1">
        <v>3</v>
      </c>
      <c r="F17791" s="62">
        <v>132.56</v>
      </c>
    </row>
    <row r="17792" spans="1:6" x14ac:dyDescent="0.35">
      <c r="A17792" s="1">
        <v>131</v>
      </c>
      <c r="B17792" s="1" t="s">
        <v>153</v>
      </c>
      <c r="C17792" s="218">
        <v>44916</v>
      </c>
      <c r="D17792" s="218">
        <v>44916</v>
      </c>
      <c r="E17792" s="1">
        <v>5</v>
      </c>
      <c r="F17792" s="62">
        <v>241.01</v>
      </c>
    </row>
    <row r="17793" spans="1:6" x14ac:dyDescent="0.35">
      <c r="A17793" s="1">
        <v>131</v>
      </c>
      <c r="B17793" s="1" t="s">
        <v>153</v>
      </c>
      <c r="C17793" s="218">
        <v>44919</v>
      </c>
      <c r="D17793" s="218">
        <v>44917</v>
      </c>
      <c r="E17793" s="1">
        <v>4</v>
      </c>
      <c r="F17793" s="62">
        <v>217.6</v>
      </c>
    </row>
    <row r="17794" spans="1:6" x14ac:dyDescent="0.35">
      <c r="A17794" s="1">
        <v>131</v>
      </c>
      <c r="B17794" s="1" t="s">
        <v>153</v>
      </c>
      <c r="C17794" s="218">
        <v>44919</v>
      </c>
      <c r="D17794" s="218">
        <v>44918</v>
      </c>
      <c r="E17794" s="1">
        <v>9</v>
      </c>
      <c r="F17794" s="62">
        <v>397.28</v>
      </c>
    </row>
    <row r="17795" spans="1:6" x14ac:dyDescent="0.35">
      <c r="A17795" s="1">
        <v>131</v>
      </c>
      <c r="B17795" s="1" t="s">
        <v>153</v>
      </c>
      <c r="C17795" s="218">
        <v>44920</v>
      </c>
      <c r="D17795" s="218">
        <v>44919</v>
      </c>
      <c r="E17795" s="1">
        <v>6</v>
      </c>
      <c r="F17795" s="62">
        <v>326.10000000000002</v>
      </c>
    </row>
    <row r="17796" spans="1:6" x14ac:dyDescent="0.35">
      <c r="A17796" s="1">
        <v>131</v>
      </c>
      <c r="B17796" s="1" t="s">
        <v>153</v>
      </c>
      <c r="C17796" s="218">
        <v>44920</v>
      </c>
      <c r="D17796" s="218">
        <v>44920</v>
      </c>
      <c r="E17796" s="1">
        <v>6</v>
      </c>
      <c r="F17796" s="62">
        <v>295.66000000000003</v>
      </c>
    </row>
    <row r="17797" spans="1:6" x14ac:dyDescent="0.35">
      <c r="A17797" s="1">
        <v>131</v>
      </c>
      <c r="B17797" s="1" t="s">
        <v>153</v>
      </c>
      <c r="C17797" s="218">
        <v>44921</v>
      </c>
      <c r="D17797" s="218">
        <v>44920</v>
      </c>
      <c r="E17797" s="1">
        <v>1</v>
      </c>
      <c r="F17797" s="62">
        <v>54.3</v>
      </c>
    </row>
    <row r="17798" spans="1:6" x14ac:dyDescent="0.35">
      <c r="A17798" s="1">
        <v>131</v>
      </c>
      <c r="B17798" s="1" t="s">
        <v>153</v>
      </c>
      <c r="C17798" s="218">
        <v>44921</v>
      </c>
      <c r="D17798" s="218">
        <v>44921</v>
      </c>
      <c r="E17798" s="1">
        <v>5</v>
      </c>
      <c r="F17798" s="62">
        <v>241.21</v>
      </c>
    </row>
    <row r="17799" spans="1:6" x14ac:dyDescent="0.35">
      <c r="A17799" s="1">
        <v>131</v>
      </c>
      <c r="B17799" s="1" t="s">
        <v>153</v>
      </c>
      <c r="C17799" s="218">
        <v>44922</v>
      </c>
      <c r="D17799" s="218">
        <v>44919</v>
      </c>
      <c r="E17799" s="1">
        <v>2</v>
      </c>
      <c r="F17799" s="62">
        <v>47.42</v>
      </c>
    </row>
    <row r="17800" spans="1:6" x14ac:dyDescent="0.35">
      <c r="A17800" s="1">
        <v>131</v>
      </c>
      <c r="B17800" s="1" t="s">
        <v>153</v>
      </c>
      <c r="C17800" s="218">
        <v>44922</v>
      </c>
      <c r="D17800" s="218">
        <v>44920</v>
      </c>
      <c r="E17800" s="1">
        <v>2</v>
      </c>
      <c r="F17800" s="62">
        <v>47.42</v>
      </c>
    </row>
    <row r="17801" spans="1:6" x14ac:dyDescent="0.35">
      <c r="A17801" s="1">
        <v>131</v>
      </c>
      <c r="B17801" s="1" t="s">
        <v>153</v>
      </c>
      <c r="C17801" s="218">
        <v>44922</v>
      </c>
      <c r="D17801" s="218">
        <v>44922</v>
      </c>
      <c r="E17801" s="1">
        <v>5</v>
      </c>
      <c r="F17801" s="62">
        <v>241.26</v>
      </c>
    </row>
    <row r="17802" spans="1:6" x14ac:dyDescent="0.35">
      <c r="A17802" s="1">
        <v>131</v>
      </c>
      <c r="B17802" s="1" t="s">
        <v>153</v>
      </c>
      <c r="C17802" s="218">
        <v>44923</v>
      </c>
      <c r="D17802" s="218">
        <v>44921</v>
      </c>
      <c r="E17802" s="1">
        <v>2</v>
      </c>
      <c r="F17802" s="62">
        <v>47.37</v>
      </c>
    </row>
    <row r="17803" spans="1:6" x14ac:dyDescent="0.35">
      <c r="A17803" s="1">
        <v>131</v>
      </c>
      <c r="B17803" s="1" t="s">
        <v>153</v>
      </c>
      <c r="C17803" s="218">
        <v>44923</v>
      </c>
      <c r="D17803" s="218">
        <v>44922</v>
      </c>
      <c r="E17803" s="1">
        <v>2</v>
      </c>
      <c r="F17803" s="62">
        <v>93.75</v>
      </c>
    </row>
    <row r="17804" spans="1:6" x14ac:dyDescent="0.35">
      <c r="A17804" s="1">
        <v>131</v>
      </c>
      <c r="B17804" s="1" t="s">
        <v>153</v>
      </c>
      <c r="C17804" s="218">
        <v>44923</v>
      </c>
      <c r="D17804" s="218">
        <v>44923</v>
      </c>
      <c r="E17804" s="1">
        <v>5</v>
      </c>
      <c r="F17804" s="62">
        <v>240.91</v>
      </c>
    </row>
    <row r="17805" spans="1:6" x14ac:dyDescent="0.35">
      <c r="A17805" s="1">
        <v>131</v>
      </c>
      <c r="B17805" s="1" t="s">
        <v>153</v>
      </c>
      <c r="C17805" s="218">
        <v>44924</v>
      </c>
      <c r="D17805" s="218">
        <v>44923</v>
      </c>
      <c r="E17805" s="1">
        <v>4</v>
      </c>
      <c r="F17805" s="62">
        <v>156.22</v>
      </c>
    </row>
    <row r="17806" spans="1:6" x14ac:dyDescent="0.35">
      <c r="A17806" s="1">
        <v>131</v>
      </c>
      <c r="B17806" s="1" t="s">
        <v>153</v>
      </c>
      <c r="C17806" s="218">
        <v>44924</v>
      </c>
      <c r="D17806" s="218">
        <v>44924</v>
      </c>
      <c r="E17806" s="1">
        <v>6</v>
      </c>
      <c r="F17806" s="62">
        <v>295.41000000000003</v>
      </c>
    </row>
    <row r="17807" spans="1:6" x14ac:dyDescent="0.35">
      <c r="A17807" s="1">
        <v>131</v>
      </c>
      <c r="B17807" s="1" t="s">
        <v>153</v>
      </c>
      <c r="C17807" s="218">
        <v>44925</v>
      </c>
      <c r="D17807" s="218">
        <v>44925</v>
      </c>
      <c r="E17807" s="1">
        <v>8</v>
      </c>
      <c r="F17807" s="62">
        <v>373.27</v>
      </c>
    </row>
    <row r="17808" spans="1:6" x14ac:dyDescent="0.35">
      <c r="A17808" s="1">
        <v>131</v>
      </c>
      <c r="B17808" s="1" t="s">
        <v>153</v>
      </c>
      <c r="C17808" s="218">
        <v>44926</v>
      </c>
      <c r="D17808" s="218">
        <v>44924</v>
      </c>
      <c r="E17808" s="1">
        <v>2</v>
      </c>
      <c r="F17808" s="62">
        <v>108.8</v>
      </c>
    </row>
    <row r="17809" spans="1:6" x14ac:dyDescent="0.35">
      <c r="A17809" s="1">
        <v>131</v>
      </c>
      <c r="B17809" s="1" t="s">
        <v>153</v>
      </c>
      <c r="C17809" s="218">
        <v>44926</v>
      </c>
      <c r="D17809" s="218">
        <v>44926</v>
      </c>
      <c r="E17809" s="1">
        <v>5</v>
      </c>
      <c r="F17809" s="62">
        <v>210.32</v>
      </c>
    </row>
    <row r="17810" spans="1:6" x14ac:dyDescent="0.35">
      <c r="A17810" s="1">
        <v>131</v>
      </c>
      <c r="B17810" s="1" t="s">
        <v>153</v>
      </c>
      <c r="C17810" s="218">
        <v>44928</v>
      </c>
      <c r="D17810" s="218">
        <v>44927</v>
      </c>
      <c r="E17810" s="1">
        <v>4</v>
      </c>
      <c r="F17810" s="62">
        <v>217.65</v>
      </c>
    </row>
    <row r="17811" spans="1:6" x14ac:dyDescent="0.35">
      <c r="A17811" s="1">
        <v>131</v>
      </c>
      <c r="B17811" s="1" t="s">
        <v>153</v>
      </c>
      <c r="C17811" s="218">
        <v>44929</v>
      </c>
      <c r="D17811" s="218">
        <v>44927</v>
      </c>
      <c r="E17811" s="1">
        <v>3</v>
      </c>
      <c r="F17811" s="62">
        <v>91.43</v>
      </c>
    </row>
    <row r="17812" spans="1:6" x14ac:dyDescent="0.35">
      <c r="A17812" s="1">
        <v>131</v>
      </c>
      <c r="B17812" s="1" t="s">
        <v>153</v>
      </c>
      <c r="C17812" s="218">
        <v>44929</v>
      </c>
      <c r="D17812" s="218">
        <v>44929</v>
      </c>
      <c r="E17812" s="1">
        <v>8</v>
      </c>
      <c r="F17812" s="62">
        <v>374.12</v>
      </c>
    </row>
    <row r="17813" spans="1:6" x14ac:dyDescent="0.35">
      <c r="A17813" s="1">
        <v>131</v>
      </c>
      <c r="B17813" s="1" t="s">
        <v>153</v>
      </c>
      <c r="C17813" s="218">
        <v>44930</v>
      </c>
      <c r="D17813" s="218">
        <v>44927</v>
      </c>
      <c r="E17813" s="1">
        <v>1</v>
      </c>
      <c r="F17813" s="62">
        <v>23.76</v>
      </c>
    </row>
    <row r="17814" spans="1:6" x14ac:dyDescent="0.35">
      <c r="A17814" s="1">
        <v>131</v>
      </c>
      <c r="B17814" s="1" t="s">
        <v>153</v>
      </c>
      <c r="C17814" s="218">
        <v>44930</v>
      </c>
      <c r="D17814" s="218">
        <v>44930</v>
      </c>
      <c r="E17814" s="1">
        <v>7</v>
      </c>
      <c r="F17814" s="62">
        <v>319.72000000000003</v>
      </c>
    </row>
    <row r="17815" spans="1:6" x14ac:dyDescent="0.35">
      <c r="A17815" s="1">
        <v>131</v>
      </c>
      <c r="B17815" s="1" t="s">
        <v>153</v>
      </c>
      <c r="C17815" s="218">
        <v>44931</v>
      </c>
      <c r="D17815" s="218">
        <v>44931</v>
      </c>
      <c r="E17815" s="1">
        <v>6</v>
      </c>
      <c r="F17815" s="62">
        <v>295.91000000000003</v>
      </c>
    </row>
    <row r="17816" spans="1:6" x14ac:dyDescent="0.35">
      <c r="A17816" s="1">
        <v>131</v>
      </c>
      <c r="B17816" s="1" t="s">
        <v>153</v>
      </c>
      <c r="C17816" s="218">
        <v>44933</v>
      </c>
      <c r="D17816" s="218">
        <v>44932</v>
      </c>
      <c r="E17816" s="1">
        <v>6</v>
      </c>
      <c r="F17816" s="62">
        <v>265.12</v>
      </c>
    </row>
    <row r="17817" spans="1:6" x14ac:dyDescent="0.35">
      <c r="A17817" s="1">
        <v>131</v>
      </c>
      <c r="B17817" s="1" t="s">
        <v>153</v>
      </c>
      <c r="C17817" s="218">
        <v>44933</v>
      </c>
      <c r="D17817" s="218">
        <v>44933</v>
      </c>
      <c r="E17817" s="1">
        <v>5</v>
      </c>
      <c r="F17817" s="62">
        <v>241.41</v>
      </c>
    </row>
    <row r="17818" spans="1:6" x14ac:dyDescent="0.35">
      <c r="A17818" s="1">
        <v>131</v>
      </c>
      <c r="B17818" s="1" t="s">
        <v>153</v>
      </c>
      <c r="C17818" s="218">
        <v>44935</v>
      </c>
      <c r="D17818" s="218">
        <v>44932</v>
      </c>
      <c r="E17818" s="1">
        <v>2</v>
      </c>
      <c r="F17818" s="62">
        <v>108.9</v>
      </c>
    </row>
    <row r="17819" spans="1:6" x14ac:dyDescent="0.35">
      <c r="A17819" s="1">
        <v>131</v>
      </c>
      <c r="B17819" s="1" t="s">
        <v>153</v>
      </c>
      <c r="C17819" s="218">
        <v>44935</v>
      </c>
      <c r="D17819" s="218">
        <v>44934</v>
      </c>
      <c r="E17819" s="1">
        <v>3</v>
      </c>
      <c r="F17819" s="62">
        <v>132.56</v>
      </c>
    </row>
    <row r="17820" spans="1:6" x14ac:dyDescent="0.35">
      <c r="A17820" s="1">
        <v>131</v>
      </c>
      <c r="B17820" s="1" t="s">
        <v>153</v>
      </c>
      <c r="C17820" s="218">
        <v>44935</v>
      </c>
      <c r="D17820" s="218">
        <v>44935</v>
      </c>
      <c r="E17820" s="1">
        <v>7</v>
      </c>
      <c r="F17820" s="62">
        <v>350.26</v>
      </c>
    </row>
    <row r="17821" spans="1:6" x14ac:dyDescent="0.35">
      <c r="A17821" s="1">
        <v>131</v>
      </c>
      <c r="B17821" s="1" t="s">
        <v>153</v>
      </c>
      <c r="C17821" s="218">
        <v>44936</v>
      </c>
      <c r="D17821" s="218">
        <v>44934</v>
      </c>
      <c r="E17821" s="1">
        <v>2</v>
      </c>
      <c r="F17821" s="62">
        <v>108.8</v>
      </c>
    </row>
    <row r="17822" spans="1:6" x14ac:dyDescent="0.35">
      <c r="A17822" s="1">
        <v>131</v>
      </c>
      <c r="B17822" s="1" t="s">
        <v>153</v>
      </c>
      <c r="C17822" s="218">
        <v>44936</v>
      </c>
      <c r="D17822" s="218">
        <v>44935</v>
      </c>
      <c r="E17822" s="1">
        <v>1</v>
      </c>
      <c r="F17822" s="62">
        <v>23.76</v>
      </c>
    </row>
    <row r="17823" spans="1:6" x14ac:dyDescent="0.35">
      <c r="A17823" s="1">
        <v>131</v>
      </c>
      <c r="B17823" s="1" t="s">
        <v>153</v>
      </c>
      <c r="C17823" s="218">
        <v>44936</v>
      </c>
      <c r="D17823" s="218">
        <v>44936</v>
      </c>
      <c r="E17823" s="1">
        <v>5</v>
      </c>
      <c r="F17823" s="62">
        <v>221.46</v>
      </c>
    </row>
    <row r="17824" spans="1:6" x14ac:dyDescent="0.35">
      <c r="A17824" s="1">
        <v>131</v>
      </c>
      <c r="B17824" s="1" t="s">
        <v>153</v>
      </c>
      <c r="C17824" s="218">
        <v>44938</v>
      </c>
      <c r="D17824" s="218">
        <v>44937</v>
      </c>
      <c r="E17824" s="1">
        <v>5</v>
      </c>
      <c r="F17824" s="62">
        <v>241.51</v>
      </c>
    </row>
    <row r="17825" spans="1:6" x14ac:dyDescent="0.35">
      <c r="A17825" s="1">
        <v>131</v>
      </c>
      <c r="B17825" s="1" t="s">
        <v>153</v>
      </c>
      <c r="C17825" s="218">
        <v>44938</v>
      </c>
      <c r="D17825" s="218">
        <v>44938</v>
      </c>
      <c r="E17825" s="1">
        <v>5</v>
      </c>
      <c r="F17825" s="62">
        <v>271.95</v>
      </c>
    </row>
    <row r="17826" spans="1:6" x14ac:dyDescent="0.35">
      <c r="A17826" s="1">
        <v>131</v>
      </c>
      <c r="B17826" s="1" t="s">
        <v>153</v>
      </c>
      <c r="C17826" s="218">
        <v>44939</v>
      </c>
      <c r="D17826" s="218">
        <v>44938</v>
      </c>
      <c r="E17826" s="1">
        <v>3</v>
      </c>
      <c r="F17826" s="62">
        <v>132.46</v>
      </c>
    </row>
    <row r="17827" spans="1:6" x14ac:dyDescent="0.35">
      <c r="A17827" s="1">
        <v>131</v>
      </c>
      <c r="B17827" s="1" t="s">
        <v>153</v>
      </c>
      <c r="C17827" s="218">
        <v>44939</v>
      </c>
      <c r="D17827" s="218">
        <v>44939</v>
      </c>
      <c r="E17827" s="1">
        <v>8</v>
      </c>
      <c r="F17827" s="62">
        <v>404.61</v>
      </c>
    </row>
    <row r="17828" spans="1:6" x14ac:dyDescent="0.35">
      <c r="A17828" s="1">
        <v>131</v>
      </c>
      <c r="B17828" s="1" t="s">
        <v>153</v>
      </c>
      <c r="C17828" s="218">
        <v>44940</v>
      </c>
      <c r="D17828" s="218">
        <v>44940</v>
      </c>
      <c r="E17828" s="1">
        <v>8</v>
      </c>
      <c r="F17828" s="62">
        <v>343.43</v>
      </c>
    </row>
    <row r="17829" spans="1:6" x14ac:dyDescent="0.35">
      <c r="A17829" s="1">
        <v>131</v>
      </c>
      <c r="B17829" s="1" t="s">
        <v>153</v>
      </c>
      <c r="C17829" s="218">
        <v>44941</v>
      </c>
      <c r="D17829" s="218">
        <v>44941</v>
      </c>
      <c r="E17829" s="1">
        <v>12</v>
      </c>
      <c r="F17829" s="62">
        <v>591.72</v>
      </c>
    </row>
    <row r="17830" spans="1:6" x14ac:dyDescent="0.35">
      <c r="A17830" s="1">
        <v>131</v>
      </c>
      <c r="B17830" s="1" t="s">
        <v>153</v>
      </c>
      <c r="C17830" s="218">
        <v>44942</v>
      </c>
      <c r="D17830" s="218">
        <v>44941</v>
      </c>
      <c r="E17830" s="1">
        <v>4</v>
      </c>
      <c r="F17830" s="62">
        <v>186.91</v>
      </c>
    </row>
    <row r="17831" spans="1:6" x14ac:dyDescent="0.35">
      <c r="A17831" s="1">
        <v>131</v>
      </c>
      <c r="B17831" s="1" t="s">
        <v>153</v>
      </c>
      <c r="C17831" s="218">
        <v>44942</v>
      </c>
      <c r="D17831" s="218">
        <v>44942</v>
      </c>
      <c r="E17831" s="1">
        <v>5</v>
      </c>
      <c r="F17831" s="62">
        <v>149.34</v>
      </c>
    </row>
    <row r="17832" spans="1:6" x14ac:dyDescent="0.35">
      <c r="A17832" s="1">
        <v>131</v>
      </c>
      <c r="B17832" s="1" t="s">
        <v>153</v>
      </c>
      <c r="C17832" s="218">
        <v>44943</v>
      </c>
      <c r="D17832" s="218">
        <v>44941</v>
      </c>
      <c r="E17832" s="1">
        <v>1</v>
      </c>
      <c r="F17832" s="62">
        <v>54.35</v>
      </c>
    </row>
    <row r="17833" spans="1:6" x14ac:dyDescent="0.35">
      <c r="A17833" s="1">
        <v>131</v>
      </c>
      <c r="B17833" s="1" t="s">
        <v>153</v>
      </c>
      <c r="C17833" s="218">
        <v>44943</v>
      </c>
      <c r="D17833" s="218">
        <v>44942</v>
      </c>
      <c r="E17833" s="1">
        <v>11</v>
      </c>
      <c r="F17833" s="62">
        <v>472.47</v>
      </c>
    </row>
    <row r="17834" spans="1:6" x14ac:dyDescent="0.35">
      <c r="A17834" s="1">
        <v>131</v>
      </c>
      <c r="B17834" s="1" t="s">
        <v>153</v>
      </c>
      <c r="C17834" s="218">
        <v>44943</v>
      </c>
      <c r="D17834" s="218">
        <v>44943</v>
      </c>
      <c r="E17834" s="1">
        <v>1</v>
      </c>
      <c r="F17834" s="62">
        <v>54.35</v>
      </c>
    </row>
    <row r="17835" spans="1:6" x14ac:dyDescent="0.35">
      <c r="A17835" s="1">
        <v>131</v>
      </c>
      <c r="B17835" s="1" t="s">
        <v>153</v>
      </c>
      <c r="C17835" s="218">
        <v>44944</v>
      </c>
      <c r="D17835" s="218">
        <v>44943</v>
      </c>
      <c r="E17835" s="1">
        <v>5</v>
      </c>
      <c r="F17835" s="62">
        <v>210.47</v>
      </c>
    </row>
    <row r="17836" spans="1:6" x14ac:dyDescent="0.35">
      <c r="A17836" s="1">
        <v>131</v>
      </c>
      <c r="B17836" s="1" t="s">
        <v>153</v>
      </c>
      <c r="C17836" s="218">
        <v>44944</v>
      </c>
      <c r="D17836" s="218">
        <v>44944</v>
      </c>
      <c r="E17836" s="1">
        <v>3</v>
      </c>
      <c r="F17836" s="62">
        <v>101.87</v>
      </c>
    </row>
    <row r="17837" spans="1:6" x14ac:dyDescent="0.35">
      <c r="A17837" s="1">
        <v>131</v>
      </c>
      <c r="B17837" s="1" t="s">
        <v>153</v>
      </c>
      <c r="C17837" s="218">
        <v>44945</v>
      </c>
      <c r="D17837" s="218">
        <v>44943</v>
      </c>
      <c r="E17837" s="1">
        <v>4</v>
      </c>
      <c r="F17837" s="62">
        <v>217.5</v>
      </c>
    </row>
    <row r="17838" spans="1:6" x14ac:dyDescent="0.35">
      <c r="A17838" s="1">
        <v>131</v>
      </c>
      <c r="B17838" s="1" t="s">
        <v>153</v>
      </c>
      <c r="C17838" s="218">
        <v>44945</v>
      </c>
      <c r="D17838" s="218">
        <v>44945</v>
      </c>
      <c r="E17838" s="1">
        <v>1</v>
      </c>
      <c r="F17838" s="62">
        <v>54.35</v>
      </c>
    </row>
    <row r="17839" spans="1:6" x14ac:dyDescent="0.35">
      <c r="A17839" s="1">
        <v>131</v>
      </c>
      <c r="B17839" s="1" t="s">
        <v>153</v>
      </c>
      <c r="C17839" s="218">
        <v>44948</v>
      </c>
      <c r="D17839" s="218">
        <v>44943</v>
      </c>
      <c r="E17839" s="1">
        <v>1</v>
      </c>
      <c r="F17839" s="62">
        <v>23.66</v>
      </c>
    </row>
    <row r="17840" spans="1:6" x14ac:dyDescent="0.35">
      <c r="A17840" s="1">
        <v>131</v>
      </c>
      <c r="B17840" s="1" t="s">
        <v>153</v>
      </c>
      <c r="C17840" s="218">
        <v>44948</v>
      </c>
      <c r="D17840" s="218">
        <v>44944</v>
      </c>
      <c r="E17840" s="1">
        <v>1</v>
      </c>
      <c r="F17840" s="62">
        <v>23.76</v>
      </c>
    </row>
    <row r="17841" spans="1:6" x14ac:dyDescent="0.35">
      <c r="A17841" s="1">
        <v>131</v>
      </c>
      <c r="B17841" s="1" t="s">
        <v>153</v>
      </c>
      <c r="C17841" s="218">
        <v>44948</v>
      </c>
      <c r="D17841" s="218">
        <v>44945</v>
      </c>
      <c r="E17841" s="1">
        <v>4</v>
      </c>
      <c r="F17841" s="62">
        <v>186.91</v>
      </c>
    </row>
    <row r="17842" spans="1:6" x14ac:dyDescent="0.35">
      <c r="A17842" s="1">
        <v>131</v>
      </c>
      <c r="B17842" s="1" t="s">
        <v>153</v>
      </c>
      <c r="C17842" s="218">
        <v>44949</v>
      </c>
      <c r="D17842" s="218">
        <v>44946</v>
      </c>
      <c r="E17842" s="1">
        <v>8</v>
      </c>
      <c r="F17842" s="62">
        <v>281.55</v>
      </c>
    </row>
    <row r="17843" spans="1:6" x14ac:dyDescent="0.35">
      <c r="A17843" s="1">
        <v>131</v>
      </c>
      <c r="B17843" s="1" t="s">
        <v>153</v>
      </c>
      <c r="C17843" s="218">
        <v>44950</v>
      </c>
      <c r="D17843" s="218">
        <v>44947</v>
      </c>
      <c r="E17843" s="1">
        <v>6</v>
      </c>
      <c r="F17843" s="62">
        <v>203.44</v>
      </c>
    </row>
    <row r="17844" spans="1:6" x14ac:dyDescent="0.35">
      <c r="A17844" s="1">
        <v>131</v>
      </c>
      <c r="B17844" s="1" t="s">
        <v>153</v>
      </c>
      <c r="C17844" s="218">
        <v>44950</v>
      </c>
      <c r="D17844" s="218">
        <v>44949</v>
      </c>
      <c r="E17844" s="1">
        <v>4</v>
      </c>
      <c r="F17844" s="62">
        <v>156.07</v>
      </c>
    </row>
    <row r="17845" spans="1:6" x14ac:dyDescent="0.35">
      <c r="A17845" s="1">
        <v>131</v>
      </c>
      <c r="B17845" s="1" t="s">
        <v>153</v>
      </c>
      <c r="C17845" s="218">
        <v>44950</v>
      </c>
      <c r="D17845" s="218">
        <v>44950</v>
      </c>
      <c r="E17845" s="1">
        <v>4</v>
      </c>
      <c r="F17845" s="62">
        <v>156.22</v>
      </c>
    </row>
    <row r="17846" spans="1:6" x14ac:dyDescent="0.35">
      <c r="A17846" s="1">
        <v>132</v>
      </c>
      <c r="B17846" s="1" t="s">
        <v>154</v>
      </c>
      <c r="C17846" s="218">
        <v>44899</v>
      </c>
      <c r="D17846" s="218">
        <v>44898</v>
      </c>
      <c r="E17846" s="1">
        <v>7</v>
      </c>
      <c r="F17846" s="62">
        <v>166.02</v>
      </c>
    </row>
    <row r="17847" spans="1:6" x14ac:dyDescent="0.35">
      <c r="A17847" s="1">
        <v>132</v>
      </c>
      <c r="B17847" s="1" t="s">
        <v>154</v>
      </c>
      <c r="C17847" s="218">
        <v>44899</v>
      </c>
      <c r="D17847" s="218">
        <v>44899</v>
      </c>
      <c r="E17847" s="1">
        <v>3</v>
      </c>
      <c r="F17847" s="62">
        <v>71.13</v>
      </c>
    </row>
    <row r="17848" spans="1:6" x14ac:dyDescent="0.35">
      <c r="A17848" s="1">
        <v>132</v>
      </c>
      <c r="B17848" s="1" t="s">
        <v>154</v>
      </c>
      <c r="C17848" s="218">
        <v>44902</v>
      </c>
      <c r="D17848" s="218">
        <v>44898</v>
      </c>
      <c r="E17848" s="1">
        <v>14</v>
      </c>
      <c r="F17848" s="62">
        <v>331.99</v>
      </c>
    </row>
    <row r="17849" spans="1:6" x14ac:dyDescent="0.35">
      <c r="A17849" s="1">
        <v>132</v>
      </c>
      <c r="B17849" s="1" t="s">
        <v>154</v>
      </c>
      <c r="C17849" s="218">
        <v>44902</v>
      </c>
      <c r="D17849" s="218">
        <v>44899</v>
      </c>
      <c r="E17849" s="1">
        <v>7</v>
      </c>
      <c r="F17849" s="62">
        <v>193.64</v>
      </c>
    </row>
    <row r="17850" spans="1:6" x14ac:dyDescent="0.35">
      <c r="A17850" s="1">
        <v>132</v>
      </c>
      <c r="B17850" s="1" t="s">
        <v>154</v>
      </c>
      <c r="C17850" s="218">
        <v>44903</v>
      </c>
      <c r="D17850" s="218">
        <v>44899</v>
      </c>
      <c r="E17850" s="1">
        <v>8</v>
      </c>
      <c r="F17850" s="62">
        <v>247.45</v>
      </c>
    </row>
    <row r="17851" spans="1:6" x14ac:dyDescent="0.35">
      <c r="A17851" s="1">
        <v>132</v>
      </c>
      <c r="B17851" s="1" t="s">
        <v>154</v>
      </c>
      <c r="C17851" s="218">
        <v>44903</v>
      </c>
      <c r="D17851" s="218">
        <v>44900</v>
      </c>
      <c r="E17851" s="1">
        <v>6</v>
      </c>
      <c r="F17851" s="62">
        <v>186.67</v>
      </c>
    </row>
    <row r="17852" spans="1:6" x14ac:dyDescent="0.35">
      <c r="A17852" s="1">
        <v>132</v>
      </c>
      <c r="B17852" s="1" t="s">
        <v>154</v>
      </c>
      <c r="C17852" s="218">
        <v>44904</v>
      </c>
      <c r="D17852" s="218">
        <v>44900</v>
      </c>
      <c r="E17852" s="1">
        <v>9</v>
      </c>
      <c r="F17852" s="62">
        <v>242.55</v>
      </c>
    </row>
    <row r="17853" spans="1:6" x14ac:dyDescent="0.35">
      <c r="A17853" s="1">
        <v>132</v>
      </c>
      <c r="B17853" s="1" t="s">
        <v>154</v>
      </c>
      <c r="C17853" s="218">
        <v>44904</v>
      </c>
      <c r="D17853" s="218">
        <v>44901</v>
      </c>
      <c r="E17853" s="1">
        <v>11</v>
      </c>
      <c r="F17853" s="62">
        <v>484.74</v>
      </c>
    </row>
    <row r="17854" spans="1:6" x14ac:dyDescent="0.35">
      <c r="A17854" s="1">
        <v>132</v>
      </c>
      <c r="B17854" s="1" t="s">
        <v>154</v>
      </c>
      <c r="C17854" s="218">
        <v>44904</v>
      </c>
      <c r="D17854" s="218">
        <v>44902</v>
      </c>
      <c r="E17854" s="1">
        <v>3</v>
      </c>
      <c r="F17854" s="62">
        <v>71.03</v>
      </c>
    </row>
    <row r="17855" spans="1:6" x14ac:dyDescent="0.35">
      <c r="A17855" s="1">
        <v>132</v>
      </c>
      <c r="B17855" s="1" t="s">
        <v>154</v>
      </c>
      <c r="C17855" s="218">
        <v>44905</v>
      </c>
      <c r="D17855" s="218">
        <v>44901</v>
      </c>
      <c r="E17855" s="1">
        <v>1</v>
      </c>
      <c r="F17855" s="62">
        <v>52.97</v>
      </c>
    </row>
    <row r="17856" spans="1:6" x14ac:dyDescent="0.35">
      <c r="A17856" s="1">
        <v>132</v>
      </c>
      <c r="B17856" s="1" t="s">
        <v>154</v>
      </c>
      <c r="C17856" s="218">
        <v>44905</v>
      </c>
      <c r="D17856" s="218">
        <v>44902</v>
      </c>
      <c r="E17856" s="1">
        <v>14</v>
      </c>
      <c r="F17856" s="62">
        <v>499.05</v>
      </c>
    </row>
    <row r="17857" spans="1:6" x14ac:dyDescent="0.35">
      <c r="A17857" s="1">
        <v>132</v>
      </c>
      <c r="B17857" s="1" t="s">
        <v>154</v>
      </c>
      <c r="C17857" s="218">
        <v>44905</v>
      </c>
      <c r="D17857" s="218">
        <v>44905</v>
      </c>
      <c r="E17857" s="1">
        <v>5</v>
      </c>
      <c r="F17857" s="62">
        <v>147.61000000000001</v>
      </c>
    </row>
    <row r="17858" spans="1:6" x14ac:dyDescent="0.35">
      <c r="A17858" s="1">
        <v>132</v>
      </c>
      <c r="B17858" s="1" t="s">
        <v>154</v>
      </c>
      <c r="C17858" s="218">
        <v>44906</v>
      </c>
      <c r="D17858" s="218">
        <v>44905</v>
      </c>
      <c r="E17858" s="1">
        <v>6</v>
      </c>
      <c r="F17858" s="62">
        <v>255.21</v>
      </c>
    </row>
    <row r="17859" spans="1:6" x14ac:dyDescent="0.35">
      <c r="A17859" s="1">
        <v>132</v>
      </c>
      <c r="B17859" s="1" t="s">
        <v>154</v>
      </c>
      <c r="C17859" s="218">
        <v>44906</v>
      </c>
      <c r="D17859" s="218">
        <v>44906</v>
      </c>
      <c r="E17859" s="1">
        <v>4</v>
      </c>
      <c r="F17859" s="62">
        <v>182.66</v>
      </c>
    </row>
    <row r="17860" spans="1:6" x14ac:dyDescent="0.35">
      <c r="A17860" s="1">
        <v>132</v>
      </c>
      <c r="B17860" s="1" t="s">
        <v>154</v>
      </c>
      <c r="C17860" s="218">
        <v>44907</v>
      </c>
      <c r="D17860" s="218">
        <v>44905</v>
      </c>
      <c r="E17860" s="1">
        <v>4</v>
      </c>
      <c r="F17860" s="62">
        <v>182.16</v>
      </c>
    </row>
    <row r="17861" spans="1:6" x14ac:dyDescent="0.35">
      <c r="A17861" s="1">
        <v>132</v>
      </c>
      <c r="B17861" s="1" t="s">
        <v>154</v>
      </c>
      <c r="C17861" s="218">
        <v>44908</v>
      </c>
      <c r="D17861" s="218">
        <v>44905</v>
      </c>
      <c r="E17861" s="1">
        <v>2</v>
      </c>
      <c r="F17861" s="62">
        <v>47.32</v>
      </c>
    </row>
    <row r="17862" spans="1:6" x14ac:dyDescent="0.35">
      <c r="A17862" s="1">
        <v>132</v>
      </c>
      <c r="B17862" s="1" t="s">
        <v>154</v>
      </c>
      <c r="C17862" s="218">
        <v>44908</v>
      </c>
      <c r="D17862" s="218">
        <v>44906</v>
      </c>
      <c r="E17862" s="1">
        <v>5</v>
      </c>
      <c r="F17862" s="62">
        <v>147.80000000000001</v>
      </c>
    </row>
    <row r="17863" spans="1:6" x14ac:dyDescent="0.35">
      <c r="A17863" s="1">
        <v>132</v>
      </c>
      <c r="B17863" s="1" t="s">
        <v>154</v>
      </c>
      <c r="C17863" s="218">
        <v>44908</v>
      </c>
      <c r="D17863" s="218">
        <v>44907</v>
      </c>
      <c r="E17863" s="1">
        <v>12</v>
      </c>
      <c r="F17863" s="62">
        <v>372.53</v>
      </c>
    </row>
    <row r="17864" spans="1:6" x14ac:dyDescent="0.35">
      <c r="A17864" s="1">
        <v>132</v>
      </c>
      <c r="B17864" s="1" t="s">
        <v>154</v>
      </c>
      <c r="C17864" s="218">
        <v>44908</v>
      </c>
      <c r="D17864" s="218">
        <v>44908</v>
      </c>
      <c r="E17864" s="1">
        <v>8</v>
      </c>
      <c r="F17864" s="62">
        <v>336.1</v>
      </c>
    </row>
    <row r="17865" spans="1:6" x14ac:dyDescent="0.35">
      <c r="A17865" s="1">
        <v>132</v>
      </c>
      <c r="B17865" s="1" t="s">
        <v>154</v>
      </c>
      <c r="C17865" s="218">
        <v>44909</v>
      </c>
      <c r="D17865" s="218">
        <v>44908</v>
      </c>
      <c r="E17865" s="1">
        <v>2</v>
      </c>
      <c r="F17865" s="62">
        <v>105.83</v>
      </c>
    </row>
    <row r="17866" spans="1:6" x14ac:dyDescent="0.35">
      <c r="A17866" s="1">
        <v>132</v>
      </c>
      <c r="B17866" s="1" t="s">
        <v>154</v>
      </c>
      <c r="C17866" s="218">
        <v>44909</v>
      </c>
      <c r="D17866" s="218">
        <v>44909</v>
      </c>
      <c r="E17866" s="1">
        <v>11</v>
      </c>
      <c r="F17866" s="62">
        <v>406.44</v>
      </c>
    </row>
    <row r="17867" spans="1:6" x14ac:dyDescent="0.35">
      <c r="A17867" s="1">
        <v>132</v>
      </c>
      <c r="B17867" s="1" t="s">
        <v>154</v>
      </c>
      <c r="C17867" s="218">
        <v>44910</v>
      </c>
      <c r="D17867" s="218">
        <v>44910</v>
      </c>
      <c r="E17867" s="1">
        <v>20</v>
      </c>
      <c r="F17867" s="62">
        <v>843.27</v>
      </c>
    </row>
    <row r="17868" spans="1:6" x14ac:dyDescent="0.35">
      <c r="A17868" s="1">
        <v>132</v>
      </c>
      <c r="B17868" s="1" t="s">
        <v>154</v>
      </c>
      <c r="C17868" s="218">
        <v>44911</v>
      </c>
      <c r="D17868" s="218">
        <v>44910</v>
      </c>
      <c r="E17868" s="1">
        <v>4</v>
      </c>
      <c r="F17868" s="62">
        <v>208.59</v>
      </c>
    </row>
    <row r="17869" spans="1:6" x14ac:dyDescent="0.35">
      <c r="A17869" s="1">
        <v>132</v>
      </c>
      <c r="B17869" s="1" t="s">
        <v>154</v>
      </c>
      <c r="C17869" s="218">
        <v>44911</v>
      </c>
      <c r="D17869" s="218">
        <v>44911</v>
      </c>
      <c r="E17869" s="1">
        <v>17</v>
      </c>
      <c r="F17869" s="62">
        <v>694.23</v>
      </c>
    </row>
    <row r="17870" spans="1:6" x14ac:dyDescent="0.35">
      <c r="A17870" s="1">
        <v>132</v>
      </c>
      <c r="B17870" s="1" t="s">
        <v>154</v>
      </c>
      <c r="C17870" s="218">
        <v>44912</v>
      </c>
      <c r="D17870" s="218">
        <v>44910</v>
      </c>
      <c r="E17870" s="1">
        <v>1</v>
      </c>
      <c r="F17870" s="62">
        <v>23.76</v>
      </c>
    </row>
    <row r="17871" spans="1:6" x14ac:dyDescent="0.35">
      <c r="A17871" s="1">
        <v>132</v>
      </c>
      <c r="B17871" s="1" t="s">
        <v>154</v>
      </c>
      <c r="C17871" s="218">
        <v>44912</v>
      </c>
      <c r="D17871" s="218">
        <v>44911</v>
      </c>
      <c r="E17871" s="1">
        <v>2</v>
      </c>
      <c r="F17871" s="62">
        <v>98.41</v>
      </c>
    </row>
    <row r="17872" spans="1:6" x14ac:dyDescent="0.35">
      <c r="A17872" s="1">
        <v>132</v>
      </c>
      <c r="B17872" s="1" t="s">
        <v>154</v>
      </c>
      <c r="C17872" s="218">
        <v>44912</v>
      </c>
      <c r="D17872" s="218">
        <v>44912</v>
      </c>
      <c r="E17872" s="1">
        <v>14</v>
      </c>
      <c r="F17872" s="62">
        <v>437.62</v>
      </c>
    </row>
    <row r="17873" spans="1:6" x14ac:dyDescent="0.35">
      <c r="A17873" s="1">
        <v>132</v>
      </c>
      <c r="B17873" s="1" t="s">
        <v>154</v>
      </c>
      <c r="C17873" s="218">
        <v>44913</v>
      </c>
      <c r="D17873" s="218">
        <v>44912</v>
      </c>
      <c r="E17873" s="1">
        <v>12</v>
      </c>
      <c r="F17873" s="62">
        <v>553.36</v>
      </c>
    </row>
    <row r="17874" spans="1:6" x14ac:dyDescent="0.35">
      <c r="A17874" s="1">
        <v>132</v>
      </c>
      <c r="B17874" s="1" t="s">
        <v>154</v>
      </c>
      <c r="C17874" s="218">
        <v>44913</v>
      </c>
      <c r="D17874" s="218">
        <v>44913</v>
      </c>
      <c r="E17874" s="1">
        <v>15</v>
      </c>
      <c r="F17874" s="62">
        <v>507.72</v>
      </c>
    </row>
    <row r="17875" spans="1:6" x14ac:dyDescent="0.35">
      <c r="A17875" s="1">
        <v>132</v>
      </c>
      <c r="B17875" s="1" t="s">
        <v>154</v>
      </c>
      <c r="C17875" s="218">
        <v>44914</v>
      </c>
      <c r="D17875" s="218">
        <v>44913</v>
      </c>
      <c r="E17875" s="1">
        <v>9</v>
      </c>
      <c r="F17875" s="62">
        <v>482.72</v>
      </c>
    </row>
    <row r="17876" spans="1:6" x14ac:dyDescent="0.35">
      <c r="A17876" s="1">
        <v>132</v>
      </c>
      <c r="B17876" s="1" t="s">
        <v>154</v>
      </c>
      <c r="C17876" s="218">
        <v>44914</v>
      </c>
      <c r="D17876" s="218">
        <v>44914</v>
      </c>
      <c r="E17876" s="1">
        <v>6</v>
      </c>
      <c r="F17876" s="62">
        <v>234.28</v>
      </c>
    </row>
    <row r="17877" spans="1:6" x14ac:dyDescent="0.35">
      <c r="A17877" s="1">
        <v>132</v>
      </c>
      <c r="B17877" s="1" t="s">
        <v>154</v>
      </c>
      <c r="C17877" s="218">
        <v>44915</v>
      </c>
      <c r="D17877" s="218">
        <v>44914</v>
      </c>
      <c r="E17877" s="1">
        <v>10</v>
      </c>
      <c r="F17877" s="62">
        <v>530.45000000000005</v>
      </c>
    </row>
    <row r="17878" spans="1:6" x14ac:dyDescent="0.35">
      <c r="A17878" s="1">
        <v>132</v>
      </c>
      <c r="B17878" s="1" t="s">
        <v>154</v>
      </c>
      <c r="C17878" s="218">
        <v>44915</v>
      </c>
      <c r="D17878" s="218">
        <v>44915</v>
      </c>
      <c r="E17878" s="1">
        <v>4</v>
      </c>
      <c r="F17878" s="62">
        <v>125.18</v>
      </c>
    </row>
    <row r="17879" spans="1:6" x14ac:dyDescent="0.35">
      <c r="A17879" s="1">
        <v>132</v>
      </c>
      <c r="B17879" s="1" t="s">
        <v>154</v>
      </c>
      <c r="C17879" s="218">
        <v>44916</v>
      </c>
      <c r="D17879" s="218">
        <v>44913</v>
      </c>
      <c r="E17879" s="1">
        <v>1</v>
      </c>
      <c r="F17879" s="62">
        <v>54.45</v>
      </c>
    </row>
    <row r="17880" spans="1:6" x14ac:dyDescent="0.35">
      <c r="A17880" s="1">
        <v>132</v>
      </c>
      <c r="B17880" s="1" t="s">
        <v>154</v>
      </c>
      <c r="C17880" s="218">
        <v>44916</v>
      </c>
      <c r="D17880" s="218">
        <v>44914</v>
      </c>
      <c r="E17880" s="1">
        <v>2</v>
      </c>
      <c r="F17880" s="62">
        <v>78.209999999999994</v>
      </c>
    </row>
    <row r="17881" spans="1:6" x14ac:dyDescent="0.35">
      <c r="A17881" s="1">
        <v>132</v>
      </c>
      <c r="B17881" s="1" t="s">
        <v>154</v>
      </c>
      <c r="C17881" s="218">
        <v>44916</v>
      </c>
      <c r="D17881" s="218">
        <v>44915</v>
      </c>
      <c r="E17881" s="1">
        <v>15</v>
      </c>
      <c r="F17881" s="62">
        <v>692.2</v>
      </c>
    </row>
    <row r="17882" spans="1:6" x14ac:dyDescent="0.35">
      <c r="A17882" s="1">
        <v>132</v>
      </c>
      <c r="B17882" s="1" t="s">
        <v>154</v>
      </c>
      <c r="C17882" s="218">
        <v>44916</v>
      </c>
      <c r="D17882" s="218">
        <v>44916</v>
      </c>
      <c r="E17882" s="1">
        <v>2</v>
      </c>
      <c r="F17882" s="62">
        <v>47.52</v>
      </c>
    </row>
    <row r="17883" spans="1:6" x14ac:dyDescent="0.35">
      <c r="A17883" s="1">
        <v>132</v>
      </c>
      <c r="B17883" s="1" t="s">
        <v>154</v>
      </c>
      <c r="C17883" s="218">
        <v>44917</v>
      </c>
      <c r="D17883" s="218">
        <v>44915</v>
      </c>
      <c r="E17883" s="1">
        <v>5</v>
      </c>
      <c r="F17883" s="62">
        <v>269.87</v>
      </c>
    </row>
    <row r="17884" spans="1:6" x14ac:dyDescent="0.35">
      <c r="A17884" s="1">
        <v>132</v>
      </c>
      <c r="B17884" s="1" t="s">
        <v>154</v>
      </c>
      <c r="C17884" s="218">
        <v>44917</v>
      </c>
      <c r="D17884" s="218">
        <v>44916</v>
      </c>
      <c r="E17884" s="1">
        <v>12</v>
      </c>
      <c r="F17884" s="62">
        <v>460.59</v>
      </c>
    </row>
    <row r="17885" spans="1:6" x14ac:dyDescent="0.35">
      <c r="A17885" s="1">
        <v>132</v>
      </c>
      <c r="B17885" s="1" t="s">
        <v>154</v>
      </c>
      <c r="C17885" s="218">
        <v>44917</v>
      </c>
      <c r="D17885" s="218">
        <v>44917</v>
      </c>
      <c r="E17885" s="1">
        <v>8</v>
      </c>
      <c r="F17885" s="62">
        <v>281.16000000000003</v>
      </c>
    </row>
    <row r="17886" spans="1:6" x14ac:dyDescent="0.35">
      <c r="A17886" s="1">
        <v>132</v>
      </c>
      <c r="B17886" s="1" t="s">
        <v>154</v>
      </c>
      <c r="C17886" s="218">
        <v>44918</v>
      </c>
      <c r="D17886" s="218">
        <v>44915</v>
      </c>
      <c r="E17886" s="1">
        <v>2</v>
      </c>
      <c r="F17886" s="62">
        <v>108.8</v>
      </c>
    </row>
    <row r="17887" spans="1:6" x14ac:dyDescent="0.35">
      <c r="A17887" s="1">
        <v>132</v>
      </c>
      <c r="B17887" s="1" t="s">
        <v>154</v>
      </c>
      <c r="C17887" s="218">
        <v>44918</v>
      </c>
      <c r="D17887" s="218">
        <v>44917</v>
      </c>
      <c r="E17887" s="1">
        <v>9</v>
      </c>
      <c r="F17887" s="62">
        <v>451.98</v>
      </c>
    </row>
    <row r="17888" spans="1:6" x14ac:dyDescent="0.35">
      <c r="A17888" s="1">
        <v>132</v>
      </c>
      <c r="B17888" s="1" t="s">
        <v>154</v>
      </c>
      <c r="C17888" s="218">
        <v>44918</v>
      </c>
      <c r="D17888" s="218">
        <v>44918</v>
      </c>
      <c r="E17888" s="1">
        <v>9</v>
      </c>
      <c r="F17888" s="62">
        <v>396.39</v>
      </c>
    </row>
    <row r="17889" spans="1:6" x14ac:dyDescent="0.35">
      <c r="A17889" s="1">
        <v>132</v>
      </c>
      <c r="B17889" s="1" t="s">
        <v>154</v>
      </c>
      <c r="C17889" s="218">
        <v>44919</v>
      </c>
      <c r="D17889" s="218">
        <v>44916</v>
      </c>
      <c r="E17889" s="1">
        <v>3</v>
      </c>
      <c r="F17889" s="62">
        <v>131.91</v>
      </c>
    </row>
    <row r="17890" spans="1:6" x14ac:dyDescent="0.35">
      <c r="A17890" s="1">
        <v>132</v>
      </c>
      <c r="B17890" s="1" t="s">
        <v>154</v>
      </c>
      <c r="C17890" s="218">
        <v>44919</v>
      </c>
      <c r="D17890" s="218">
        <v>44917</v>
      </c>
      <c r="E17890" s="1">
        <v>1</v>
      </c>
      <c r="F17890" s="62">
        <v>23.76</v>
      </c>
    </row>
    <row r="17891" spans="1:6" x14ac:dyDescent="0.35">
      <c r="A17891" s="1">
        <v>132</v>
      </c>
      <c r="B17891" s="1" t="s">
        <v>154</v>
      </c>
      <c r="C17891" s="218">
        <v>44919</v>
      </c>
      <c r="D17891" s="218">
        <v>44918</v>
      </c>
      <c r="E17891" s="1">
        <v>2</v>
      </c>
      <c r="F17891" s="62">
        <v>108.8</v>
      </c>
    </row>
    <row r="17892" spans="1:6" x14ac:dyDescent="0.35">
      <c r="A17892" s="1">
        <v>132</v>
      </c>
      <c r="B17892" s="1" t="s">
        <v>154</v>
      </c>
      <c r="C17892" s="218">
        <v>44919</v>
      </c>
      <c r="D17892" s="218">
        <v>44919</v>
      </c>
      <c r="E17892" s="1">
        <v>8</v>
      </c>
      <c r="F17892" s="62">
        <v>312.10000000000002</v>
      </c>
    </row>
    <row r="17893" spans="1:6" x14ac:dyDescent="0.35">
      <c r="A17893" s="1">
        <v>132</v>
      </c>
      <c r="B17893" s="1" t="s">
        <v>154</v>
      </c>
      <c r="C17893" s="218">
        <v>44920</v>
      </c>
      <c r="D17893" s="218">
        <v>44917</v>
      </c>
      <c r="E17893" s="1">
        <v>5</v>
      </c>
      <c r="F17893" s="62">
        <v>180.08</v>
      </c>
    </row>
    <row r="17894" spans="1:6" x14ac:dyDescent="0.35">
      <c r="A17894" s="1">
        <v>132</v>
      </c>
      <c r="B17894" s="1" t="s">
        <v>154</v>
      </c>
      <c r="C17894" s="218">
        <v>44920</v>
      </c>
      <c r="D17894" s="218">
        <v>44918</v>
      </c>
      <c r="E17894" s="1">
        <v>9</v>
      </c>
      <c r="F17894" s="62">
        <v>299.37</v>
      </c>
    </row>
    <row r="17895" spans="1:6" x14ac:dyDescent="0.35">
      <c r="A17895" s="1">
        <v>132</v>
      </c>
      <c r="B17895" s="1" t="s">
        <v>154</v>
      </c>
      <c r="C17895" s="218">
        <v>44920</v>
      </c>
      <c r="D17895" s="218">
        <v>44919</v>
      </c>
      <c r="E17895" s="1">
        <v>2</v>
      </c>
      <c r="F17895" s="62">
        <v>108.8</v>
      </c>
    </row>
    <row r="17896" spans="1:6" x14ac:dyDescent="0.35">
      <c r="A17896" s="1">
        <v>132</v>
      </c>
      <c r="B17896" s="1" t="s">
        <v>154</v>
      </c>
      <c r="C17896" s="218">
        <v>44920</v>
      </c>
      <c r="D17896" s="218">
        <v>44920</v>
      </c>
      <c r="E17896" s="1">
        <v>10</v>
      </c>
      <c r="F17896" s="62">
        <v>329.12</v>
      </c>
    </row>
    <row r="17897" spans="1:6" x14ac:dyDescent="0.35">
      <c r="A17897" s="1">
        <v>132</v>
      </c>
      <c r="B17897" s="1" t="s">
        <v>154</v>
      </c>
      <c r="C17897" s="218">
        <v>44921</v>
      </c>
      <c r="D17897" s="218">
        <v>44919</v>
      </c>
      <c r="E17897" s="1">
        <v>6</v>
      </c>
      <c r="F17897" s="62">
        <v>173.15</v>
      </c>
    </row>
    <row r="17898" spans="1:6" x14ac:dyDescent="0.35">
      <c r="A17898" s="1">
        <v>132</v>
      </c>
      <c r="B17898" s="1" t="s">
        <v>154</v>
      </c>
      <c r="C17898" s="218">
        <v>44921</v>
      </c>
      <c r="D17898" s="218">
        <v>44920</v>
      </c>
      <c r="E17898" s="1">
        <v>5</v>
      </c>
      <c r="F17898" s="62">
        <v>209.23</v>
      </c>
    </row>
    <row r="17899" spans="1:6" x14ac:dyDescent="0.35">
      <c r="A17899" s="1">
        <v>132</v>
      </c>
      <c r="B17899" s="1" t="s">
        <v>154</v>
      </c>
      <c r="C17899" s="218">
        <v>44921</v>
      </c>
      <c r="D17899" s="218">
        <v>44921</v>
      </c>
      <c r="E17899" s="1">
        <v>7</v>
      </c>
      <c r="F17899" s="62">
        <v>350.26</v>
      </c>
    </row>
    <row r="17900" spans="1:6" x14ac:dyDescent="0.35">
      <c r="A17900" s="1">
        <v>132</v>
      </c>
      <c r="B17900" s="1" t="s">
        <v>154</v>
      </c>
      <c r="C17900" s="218">
        <v>44922</v>
      </c>
      <c r="D17900" s="218">
        <v>44919</v>
      </c>
      <c r="E17900" s="1">
        <v>4</v>
      </c>
      <c r="F17900" s="62">
        <v>153.4</v>
      </c>
    </row>
    <row r="17901" spans="1:6" x14ac:dyDescent="0.35">
      <c r="A17901" s="1">
        <v>132</v>
      </c>
      <c r="B17901" s="1" t="s">
        <v>154</v>
      </c>
      <c r="C17901" s="218">
        <v>44922</v>
      </c>
      <c r="D17901" s="218">
        <v>44920</v>
      </c>
      <c r="E17901" s="1">
        <v>3</v>
      </c>
      <c r="F17901" s="62">
        <v>162.06</v>
      </c>
    </row>
    <row r="17902" spans="1:6" x14ac:dyDescent="0.35">
      <c r="A17902" s="1">
        <v>132</v>
      </c>
      <c r="B17902" s="1" t="s">
        <v>154</v>
      </c>
      <c r="C17902" s="218">
        <v>44922</v>
      </c>
      <c r="D17902" s="218">
        <v>44921</v>
      </c>
      <c r="E17902" s="1">
        <v>6</v>
      </c>
      <c r="F17902" s="62">
        <v>326.2</v>
      </c>
    </row>
    <row r="17903" spans="1:6" x14ac:dyDescent="0.35">
      <c r="A17903" s="1">
        <v>132</v>
      </c>
      <c r="B17903" s="1" t="s">
        <v>154</v>
      </c>
      <c r="C17903" s="218">
        <v>44922</v>
      </c>
      <c r="D17903" s="218">
        <v>44922</v>
      </c>
      <c r="E17903" s="1">
        <v>11</v>
      </c>
      <c r="F17903" s="62">
        <v>353.28</v>
      </c>
    </row>
    <row r="17904" spans="1:6" x14ac:dyDescent="0.35">
      <c r="A17904" s="1">
        <v>132</v>
      </c>
      <c r="B17904" s="1" t="s">
        <v>154</v>
      </c>
      <c r="C17904" s="218">
        <v>44923</v>
      </c>
      <c r="D17904" s="218">
        <v>44920</v>
      </c>
      <c r="E17904" s="1">
        <v>2</v>
      </c>
      <c r="F17904" s="62">
        <v>47.42</v>
      </c>
    </row>
    <row r="17905" spans="1:6" x14ac:dyDescent="0.35">
      <c r="A17905" s="1">
        <v>132</v>
      </c>
      <c r="B17905" s="1" t="s">
        <v>154</v>
      </c>
      <c r="C17905" s="218">
        <v>44923</v>
      </c>
      <c r="D17905" s="218">
        <v>44921</v>
      </c>
      <c r="E17905" s="1">
        <v>3</v>
      </c>
      <c r="F17905" s="62">
        <v>132.66</v>
      </c>
    </row>
    <row r="17906" spans="1:6" x14ac:dyDescent="0.35">
      <c r="A17906" s="1">
        <v>132</v>
      </c>
      <c r="B17906" s="1" t="s">
        <v>154</v>
      </c>
      <c r="C17906" s="218">
        <v>44923</v>
      </c>
      <c r="D17906" s="218">
        <v>44922</v>
      </c>
      <c r="E17906" s="1">
        <v>4</v>
      </c>
      <c r="F17906" s="62">
        <v>186.91</v>
      </c>
    </row>
    <row r="17907" spans="1:6" x14ac:dyDescent="0.35">
      <c r="A17907" s="1">
        <v>132</v>
      </c>
      <c r="B17907" s="1" t="s">
        <v>154</v>
      </c>
      <c r="C17907" s="218">
        <v>44923</v>
      </c>
      <c r="D17907" s="218">
        <v>44923</v>
      </c>
      <c r="E17907" s="1">
        <v>8</v>
      </c>
      <c r="F17907" s="62">
        <v>343.28</v>
      </c>
    </row>
    <row r="17908" spans="1:6" x14ac:dyDescent="0.35">
      <c r="A17908" s="1">
        <v>132</v>
      </c>
      <c r="B17908" s="1" t="s">
        <v>154</v>
      </c>
      <c r="C17908" s="218">
        <v>44924</v>
      </c>
      <c r="D17908" s="218">
        <v>44922</v>
      </c>
      <c r="E17908" s="1">
        <v>12</v>
      </c>
      <c r="F17908" s="62">
        <v>375.44</v>
      </c>
    </row>
    <row r="17909" spans="1:6" x14ac:dyDescent="0.35">
      <c r="A17909" s="1">
        <v>132</v>
      </c>
      <c r="B17909" s="1" t="s">
        <v>154</v>
      </c>
      <c r="C17909" s="218">
        <v>44924</v>
      </c>
      <c r="D17909" s="218">
        <v>44923</v>
      </c>
      <c r="E17909" s="1">
        <v>5</v>
      </c>
      <c r="F17909" s="62">
        <v>265.12</v>
      </c>
    </row>
    <row r="17910" spans="1:6" x14ac:dyDescent="0.35">
      <c r="A17910" s="1">
        <v>132</v>
      </c>
      <c r="B17910" s="1" t="s">
        <v>154</v>
      </c>
      <c r="C17910" s="218">
        <v>44925</v>
      </c>
      <c r="D17910" s="218">
        <v>44923</v>
      </c>
      <c r="E17910" s="1">
        <v>10</v>
      </c>
      <c r="F17910" s="62">
        <v>328.92</v>
      </c>
    </row>
    <row r="17911" spans="1:6" x14ac:dyDescent="0.35">
      <c r="A17911" s="1">
        <v>132</v>
      </c>
      <c r="B17911" s="1" t="s">
        <v>154</v>
      </c>
      <c r="C17911" s="218">
        <v>44925</v>
      </c>
      <c r="D17911" s="218">
        <v>44924</v>
      </c>
      <c r="E17911" s="1">
        <v>11</v>
      </c>
      <c r="F17911" s="62">
        <v>490.88</v>
      </c>
    </row>
    <row r="17912" spans="1:6" x14ac:dyDescent="0.35">
      <c r="A17912" s="1">
        <v>132</v>
      </c>
      <c r="B17912" s="1" t="s">
        <v>154</v>
      </c>
      <c r="C17912" s="218">
        <v>44926</v>
      </c>
      <c r="D17912" s="218">
        <v>44925</v>
      </c>
      <c r="E17912" s="1">
        <v>6</v>
      </c>
      <c r="F17912" s="62">
        <v>234.38</v>
      </c>
    </row>
    <row r="17913" spans="1:6" x14ac:dyDescent="0.35">
      <c r="A17913" s="1">
        <v>132</v>
      </c>
      <c r="B17913" s="1" t="s">
        <v>154</v>
      </c>
      <c r="C17913" s="218">
        <v>44926</v>
      </c>
      <c r="D17913" s="218">
        <v>44926</v>
      </c>
      <c r="E17913" s="1">
        <v>1</v>
      </c>
      <c r="F17913" s="62">
        <v>54.25</v>
      </c>
    </row>
    <row r="17914" spans="1:6" x14ac:dyDescent="0.35">
      <c r="A17914" s="1">
        <v>132</v>
      </c>
      <c r="B17914" s="1" t="s">
        <v>154</v>
      </c>
      <c r="C17914" s="218">
        <v>44928</v>
      </c>
      <c r="D17914" s="218">
        <v>44924</v>
      </c>
      <c r="E17914" s="1">
        <v>2</v>
      </c>
      <c r="F17914" s="62">
        <v>77.42</v>
      </c>
    </row>
    <row r="17915" spans="1:6" x14ac:dyDescent="0.35">
      <c r="A17915" s="1">
        <v>132</v>
      </c>
      <c r="B17915" s="1" t="s">
        <v>154</v>
      </c>
      <c r="C17915" s="218">
        <v>44928</v>
      </c>
      <c r="D17915" s="218">
        <v>44925</v>
      </c>
      <c r="E17915" s="1">
        <v>13</v>
      </c>
      <c r="F17915" s="62">
        <v>430.94</v>
      </c>
    </row>
    <row r="17916" spans="1:6" x14ac:dyDescent="0.35">
      <c r="A17916" s="1">
        <v>132</v>
      </c>
      <c r="B17916" s="1" t="s">
        <v>154</v>
      </c>
      <c r="C17916" s="218">
        <v>44928</v>
      </c>
      <c r="D17916" s="218">
        <v>44926</v>
      </c>
      <c r="E17916" s="1">
        <v>12</v>
      </c>
      <c r="F17916" s="62">
        <v>552.61</v>
      </c>
    </row>
    <row r="17917" spans="1:6" x14ac:dyDescent="0.35">
      <c r="A17917" s="1">
        <v>132</v>
      </c>
      <c r="B17917" s="1" t="s">
        <v>154</v>
      </c>
      <c r="C17917" s="218">
        <v>44928</v>
      </c>
      <c r="D17917" s="218">
        <v>44927</v>
      </c>
      <c r="E17917" s="1">
        <v>7</v>
      </c>
      <c r="F17917" s="62">
        <v>288.83</v>
      </c>
    </row>
    <row r="17918" spans="1:6" x14ac:dyDescent="0.35">
      <c r="A17918" s="1">
        <v>132</v>
      </c>
      <c r="B17918" s="1" t="s">
        <v>154</v>
      </c>
      <c r="C17918" s="218">
        <v>44929</v>
      </c>
      <c r="D17918" s="218">
        <v>44926</v>
      </c>
      <c r="E17918" s="1">
        <v>4</v>
      </c>
      <c r="F17918" s="62">
        <v>156.32</v>
      </c>
    </row>
    <row r="17919" spans="1:6" x14ac:dyDescent="0.35">
      <c r="A17919" s="1">
        <v>132</v>
      </c>
      <c r="B17919" s="1" t="s">
        <v>154</v>
      </c>
      <c r="C17919" s="218">
        <v>44929</v>
      </c>
      <c r="D17919" s="218">
        <v>44927</v>
      </c>
      <c r="E17919" s="1">
        <v>7</v>
      </c>
      <c r="F17919" s="62">
        <v>226.9</v>
      </c>
    </row>
    <row r="17920" spans="1:6" x14ac:dyDescent="0.35">
      <c r="A17920" s="1">
        <v>132</v>
      </c>
      <c r="B17920" s="1" t="s">
        <v>154</v>
      </c>
      <c r="C17920" s="218">
        <v>44929</v>
      </c>
      <c r="D17920" s="218">
        <v>44929</v>
      </c>
      <c r="E17920" s="1">
        <v>9</v>
      </c>
      <c r="F17920" s="62">
        <v>305.51</v>
      </c>
    </row>
    <row r="17921" spans="1:6" x14ac:dyDescent="0.35">
      <c r="A17921" s="1">
        <v>132</v>
      </c>
      <c r="B17921" s="1" t="s">
        <v>154</v>
      </c>
      <c r="C17921" s="218">
        <v>44930</v>
      </c>
      <c r="D17921" s="218">
        <v>44930</v>
      </c>
      <c r="E17921" s="1">
        <v>18</v>
      </c>
      <c r="F17921" s="62">
        <v>672.9</v>
      </c>
    </row>
    <row r="17922" spans="1:6" x14ac:dyDescent="0.35">
      <c r="A17922" s="1">
        <v>132</v>
      </c>
      <c r="B17922" s="1" t="s">
        <v>154</v>
      </c>
      <c r="C17922" s="218">
        <v>44931</v>
      </c>
      <c r="D17922" s="218">
        <v>44930</v>
      </c>
      <c r="E17922" s="1">
        <v>1</v>
      </c>
      <c r="F17922" s="62">
        <v>23.76</v>
      </c>
    </row>
    <row r="17923" spans="1:6" x14ac:dyDescent="0.35">
      <c r="A17923" s="1">
        <v>132</v>
      </c>
      <c r="B17923" s="1" t="s">
        <v>154</v>
      </c>
      <c r="C17923" s="218">
        <v>44931</v>
      </c>
      <c r="D17923" s="218">
        <v>44931</v>
      </c>
      <c r="E17923" s="1">
        <v>24</v>
      </c>
      <c r="F17923" s="62">
        <v>999</v>
      </c>
    </row>
    <row r="17924" spans="1:6" x14ac:dyDescent="0.35">
      <c r="A17924" s="1">
        <v>132</v>
      </c>
      <c r="B17924" s="1" t="s">
        <v>154</v>
      </c>
      <c r="C17924" s="218">
        <v>44932</v>
      </c>
      <c r="D17924" s="218">
        <v>44930</v>
      </c>
      <c r="E17924" s="1">
        <v>2</v>
      </c>
      <c r="F17924" s="62">
        <v>47.42</v>
      </c>
    </row>
    <row r="17925" spans="1:6" x14ac:dyDescent="0.35">
      <c r="A17925" s="1">
        <v>132</v>
      </c>
      <c r="B17925" s="1" t="s">
        <v>154</v>
      </c>
      <c r="C17925" s="218">
        <v>44932</v>
      </c>
      <c r="D17925" s="218">
        <v>44931</v>
      </c>
      <c r="E17925" s="1">
        <v>3</v>
      </c>
      <c r="F17925" s="62">
        <v>101.97</v>
      </c>
    </row>
    <row r="17926" spans="1:6" x14ac:dyDescent="0.35">
      <c r="A17926" s="1">
        <v>132</v>
      </c>
      <c r="B17926" s="1" t="s">
        <v>154</v>
      </c>
      <c r="C17926" s="218">
        <v>44932</v>
      </c>
      <c r="D17926" s="218">
        <v>44932</v>
      </c>
      <c r="E17926" s="1">
        <v>21</v>
      </c>
      <c r="F17926" s="62">
        <v>804.27</v>
      </c>
    </row>
    <row r="17927" spans="1:6" x14ac:dyDescent="0.35">
      <c r="A17927" s="1">
        <v>132</v>
      </c>
      <c r="B17927" s="1" t="s">
        <v>154</v>
      </c>
      <c r="C17927" s="218">
        <v>44933</v>
      </c>
      <c r="D17927" s="218">
        <v>44931</v>
      </c>
      <c r="E17927" s="1">
        <v>1</v>
      </c>
      <c r="F17927" s="62">
        <v>54.45</v>
      </c>
    </row>
    <row r="17928" spans="1:6" x14ac:dyDescent="0.35">
      <c r="A17928" s="1">
        <v>132</v>
      </c>
      <c r="B17928" s="1" t="s">
        <v>154</v>
      </c>
      <c r="C17928" s="218">
        <v>44933</v>
      </c>
      <c r="D17928" s="218">
        <v>44932</v>
      </c>
      <c r="E17928" s="1">
        <v>4</v>
      </c>
      <c r="F17928" s="62">
        <v>182.65</v>
      </c>
    </row>
    <row r="17929" spans="1:6" x14ac:dyDescent="0.35">
      <c r="A17929" s="1">
        <v>132</v>
      </c>
      <c r="B17929" s="1" t="s">
        <v>154</v>
      </c>
      <c r="C17929" s="218">
        <v>44933</v>
      </c>
      <c r="D17929" s="218">
        <v>44933</v>
      </c>
      <c r="E17929" s="1">
        <v>8</v>
      </c>
      <c r="F17929" s="62">
        <v>312.74</v>
      </c>
    </row>
    <row r="17930" spans="1:6" x14ac:dyDescent="0.35">
      <c r="A17930" s="1">
        <v>132</v>
      </c>
      <c r="B17930" s="1" t="s">
        <v>154</v>
      </c>
      <c r="C17930" s="218">
        <v>44934</v>
      </c>
      <c r="D17930" s="218">
        <v>44932</v>
      </c>
      <c r="E17930" s="1">
        <v>2</v>
      </c>
      <c r="F17930" s="62">
        <v>96.42</v>
      </c>
    </row>
    <row r="17931" spans="1:6" x14ac:dyDescent="0.35">
      <c r="A17931" s="1">
        <v>132</v>
      </c>
      <c r="B17931" s="1" t="s">
        <v>154</v>
      </c>
      <c r="C17931" s="218">
        <v>44934</v>
      </c>
      <c r="D17931" s="218">
        <v>44933</v>
      </c>
      <c r="E17931" s="1">
        <v>2</v>
      </c>
      <c r="F17931" s="62">
        <v>78.11</v>
      </c>
    </row>
    <row r="17932" spans="1:6" x14ac:dyDescent="0.35">
      <c r="A17932" s="1">
        <v>132</v>
      </c>
      <c r="B17932" s="1" t="s">
        <v>154</v>
      </c>
      <c r="C17932" s="218">
        <v>44934</v>
      </c>
      <c r="D17932" s="218">
        <v>44934</v>
      </c>
      <c r="E17932" s="1">
        <v>5</v>
      </c>
      <c r="F17932" s="62">
        <v>272.14999999999998</v>
      </c>
    </row>
    <row r="17933" spans="1:6" x14ac:dyDescent="0.35">
      <c r="A17933" s="1">
        <v>132</v>
      </c>
      <c r="B17933" s="1" t="s">
        <v>154</v>
      </c>
      <c r="C17933" s="218">
        <v>44935</v>
      </c>
      <c r="D17933" s="218">
        <v>44933</v>
      </c>
      <c r="E17933" s="1">
        <v>1</v>
      </c>
      <c r="F17933" s="62">
        <v>54.45</v>
      </c>
    </row>
    <row r="17934" spans="1:6" x14ac:dyDescent="0.35">
      <c r="A17934" s="1">
        <v>132</v>
      </c>
      <c r="B17934" s="1" t="s">
        <v>154</v>
      </c>
      <c r="C17934" s="218">
        <v>44935</v>
      </c>
      <c r="D17934" s="218">
        <v>44934</v>
      </c>
      <c r="E17934" s="1">
        <v>12</v>
      </c>
      <c r="F17934" s="62">
        <v>468.47</v>
      </c>
    </row>
    <row r="17935" spans="1:6" x14ac:dyDescent="0.35">
      <c r="A17935" s="1">
        <v>132</v>
      </c>
      <c r="B17935" s="1" t="s">
        <v>154</v>
      </c>
      <c r="C17935" s="218">
        <v>44935</v>
      </c>
      <c r="D17935" s="218">
        <v>44935</v>
      </c>
      <c r="E17935" s="1">
        <v>1</v>
      </c>
      <c r="F17935" s="62">
        <v>23.76</v>
      </c>
    </row>
    <row r="17936" spans="1:6" x14ac:dyDescent="0.35">
      <c r="A17936" s="1">
        <v>132</v>
      </c>
      <c r="B17936" s="1" t="s">
        <v>154</v>
      </c>
      <c r="C17936" s="218">
        <v>44937</v>
      </c>
      <c r="D17936" s="218">
        <v>44934</v>
      </c>
      <c r="E17936" s="1">
        <v>4</v>
      </c>
      <c r="F17936" s="62">
        <v>156.37</v>
      </c>
    </row>
    <row r="17937" spans="1:6" x14ac:dyDescent="0.35">
      <c r="A17937" s="1">
        <v>132</v>
      </c>
      <c r="B17937" s="1" t="s">
        <v>154</v>
      </c>
      <c r="C17937" s="218">
        <v>44937</v>
      </c>
      <c r="D17937" s="218">
        <v>44935</v>
      </c>
      <c r="E17937" s="1">
        <v>3</v>
      </c>
      <c r="F17937" s="62">
        <v>71.180000000000007</v>
      </c>
    </row>
    <row r="17938" spans="1:6" x14ac:dyDescent="0.35">
      <c r="A17938" s="1">
        <v>132</v>
      </c>
      <c r="B17938" s="1" t="s">
        <v>154</v>
      </c>
      <c r="C17938" s="218">
        <v>44937</v>
      </c>
      <c r="D17938" s="218">
        <v>44936</v>
      </c>
      <c r="E17938" s="1">
        <v>3</v>
      </c>
      <c r="F17938" s="62">
        <v>132.26</v>
      </c>
    </row>
    <row r="17939" spans="1:6" x14ac:dyDescent="0.35">
      <c r="A17939" s="1">
        <v>132</v>
      </c>
      <c r="B17939" s="1" t="s">
        <v>154</v>
      </c>
      <c r="C17939" s="218">
        <v>44938</v>
      </c>
      <c r="D17939" s="218">
        <v>44935</v>
      </c>
      <c r="E17939" s="1">
        <v>13</v>
      </c>
      <c r="F17939" s="62">
        <v>518.55999999999995</v>
      </c>
    </row>
    <row r="17940" spans="1:6" x14ac:dyDescent="0.35">
      <c r="A17940" s="1">
        <v>132</v>
      </c>
      <c r="B17940" s="1" t="s">
        <v>154</v>
      </c>
      <c r="C17940" s="218">
        <v>44938</v>
      </c>
      <c r="D17940" s="218">
        <v>44936</v>
      </c>
      <c r="E17940" s="1">
        <v>8</v>
      </c>
      <c r="F17940" s="62">
        <v>189.98</v>
      </c>
    </row>
    <row r="17941" spans="1:6" x14ac:dyDescent="0.35">
      <c r="A17941" s="1">
        <v>132</v>
      </c>
      <c r="B17941" s="1" t="s">
        <v>154</v>
      </c>
      <c r="C17941" s="218">
        <v>44938</v>
      </c>
      <c r="D17941" s="218">
        <v>44937</v>
      </c>
      <c r="E17941" s="1">
        <v>2</v>
      </c>
      <c r="F17941" s="62">
        <v>47.42</v>
      </c>
    </row>
    <row r="17942" spans="1:6" x14ac:dyDescent="0.35">
      <c r="A17942" s="1">
        <v>132</v>
      </c>
      <c r="B17942" s="1" t="s">
        <v>154</v>
      </c>
      <c r="C17942" s="218">
        <v>44939</v>
      </c>
      <c r="D17942" s="218">
        <v>44936</v>
      </c>
      <c r="E17942" s="1">
        <v>10</v>
      </c>
      <c r="F17942" s="62">
        <v>359.96</v>
      </c>
    </row>
    <row r="17943" spans="1:6" x14ac:dyDescent="0.35">
      <c r="A17943" s="1">
        <v>132</v>
      </c>
      <c r="B17943" s="1" t="s">
        <v>154</v>
      </c>
      <c r="C17943" s="218">
        <v>44939</v>
      </c>
      <c r="D17943" s="218">
        <v>44937</v>
      </c>
      <c r="E17943" s="1">
        <v>12</v>
      </c>
      <c r="F17943" s="62">
        <v>407.38</v>
      </c>
    </row>
    <row r="17944" spans="1:6" x14ac:dyDescent="0.35">
      <c r="A17944" s="1">
        <v>132</v>
      </c>
      <c r="B17944" s="1" t="s">
        <v>154</v>
      </c>
      <c r="C17944" s="218">
        <v>44939</v>
      </c>
      <c r="D17944" s="218">
        <v>44938</v>
      </c>
      <c r="E17944" s="1">
        <v>6</v>
      </c>
      <c r="F17944" s="62">
        <v>295.61</v>
      </c>
    </row>
    <row r="17945" spans="1:6" x14ac:dyDescent="0.35">
      <c r="A17945" s="1">
        <v>132</v>
      </c>
      <c r="B17945" s="1" t="s">
        <v>154</v>
      </c>
      <c r="C17945" s="218">
        <v>44940</v>
      </c>
      <c r="D17945" s="218">
        <v>44938</v>
      </c>
      <c r="E17945" s="1">
        <v>14</v>
      </c>
      <c r="F17945" s="62">
        <v>547.07000000000005</v>
      </c>
    </row>
    <row r="17946" spans="1:6" x14ac:dyDescent="0.35">
      <c r="A17946" s="1">
        <v>132</v>
      </c>
      <c r="B17946" s="1" t="s">
        <v>154</v>
      </c>
      <c r="C17946" s="218">
        <v>44940</v>
      </c>
      <c r="D17946" s="218">
        <v>44939</v>
      </c>
      <c r="E17946" s="1">
        <v>1</v>
      </c>
      <c r="F17946" s="62">
        <v>23.76</v>
      </c>
    </row>
    <row r="17947" spans="1:6" x14ac:dyDescent="0.35">
      <c r="A17947" s="1">
        <v>132</v>
      </c>
      <c r="B17947" s="1" t="s">
        <v>154</v>
      </c>
      <c r="C17947" s="218">
        <v>44941</v>
      </c>
      <c r="D17947" s="218">
        <v>44938</v>
      </c>
      <c r="E17947" s="1">
        <v>2</v>
      </c>
      <c r="F17947" s="62">
        <v>78.11</v>
      </c>
    </row>
    <row r="17948" spans="1:6" x14ac:dyDescent="0.35">
      <c r="A17948" s="1">
        <v>132</v>
      </c>
      <c r="B17948" s="1" t="s">
        <v>154</v>
      </c>
      <c r="C17948" s="218">
        <v>44941</v>
      </c>
      <c r="D17948" s="218">
        <v>44939</v>
      </c>
      <c r="E17948" s="1">
        <v>15</v>
      </c>
      <c r="F17948" s="62">
        <v>601.57000000000005</v>
      </c>
    </row>
    <row r="17949" spans="1:6" x14ac:dyDescent="0.35">
      <c r="A17949" s="1">
        <v>132</v>
      </c>
      <c r="B17949" s="1" t="s">
        <v>154</v>
      </c>
      <c r="C17949" s="218">
        <v>44942</v>
      </c>
      <c r="D17949" s="218">
        <v>44939</v>
      </c>
      <c r="E17949" s="1">
        <v>6</v>
      </c>
      <c r="F17949" s="62">
        <v>281.16000000000003</v>
      </c>
    </row>
    <row r="17950" spans="1:6" x14ac:dyDescent="0.35">
      <c r="A17950" s="1">
        <v>132</v>
      </c>
      <c r="B17950" s="1" t="s">
        <v>154</v>
      </c>
      <c r="C17950" s="218">
        <v>44942</v>
      </c>
      <c r="D17950" s="218">
        <v>44940</v>
      </c>
      <c r="E17950" s="1">
        <v>23</v>
      </c>
      <c r="F17950" s="62">
        <v>851.69</v>
      </c>
    </row>
    <row r="17951" spans="1:6" x14ac:dyDescent="0.35">
      <c r="A17951" s="1">
        <v>132</v>
      </c>
      <c r="B17951" s="1" t="s">
        <v>154</v>
      </c>
      <c r="C17951" s="218">
        <v>44942</v>
      </c>
      <c r="D17951" s="218">
        <v>44941</v>
      </c>
      <c r="E17951" s="1">
        <v>2</v>
      </c>
      <c r="F17951" s="62">
        <v>47.42</v>
      </c>
    </row>
    <row r="17952" spans="1:6" x14ac:dyDescent="0.35">
      <c r="A17952" s="1">
        <v>132</v>
      </c>
      <c r="B17952" s="1" t="s">
        <v>154</v>
      </c>
      <c r="C17952" s="218">
        <v>44943</v>
      </c>
      <c r="D17952" s="218">
        <v>44940</v>
      </c>
      <c r="E17952" s="1">
        <v>1</v>
      </c>
      <c r="F17952" s="62">
        <v>54.35</v>
      </c>
    </row>
    <row r="17953" spans="1:6" x14ac:dyDescent="0.35">
      <c r="A17953" s="1">
        <v>132</v>
      </c>
      <c r="B17953" s="1" t="s">
        <v>154</v>
      </c>
      <c r="C17953" s="218">
        <v>44943</v>
      </c>
      <c r="D17953" s="218">
        <v>44941</v>
      </c>
      <c r="E17953" s="1">
        <v>17</v>
      </c>
      <c r="F17953" s="62">
        <v>701.61</v>
      </c>
    </row>
    <row r="17954" spans="1:6" x14ac:dyDescent="0.35">
      <c r="A17954" s="1">
        <v>132</v>
      </c>
      <c r="B17954" s="1" t="s">
        <v>154</v>
      </c>
      <c r="C17954" s="218">
        <v>44943</v>
      </c>
      <c r="D17954" s="218">
        <v>44942</v>
      </c>
      <c r="E17954" s="1">
        <v>11</v>
      </c>
      <c r="F17954" s="62">
        <v>475.99</v>
      </c>
    </row>
    <row r="17955" spans="1:6" x14ac:dyDescent="0.35">
      <c r="A17955" s="1">
        <v>132</v>
      </c>
      <c r="B17955" s="1" t="s">
        <v>154</v>
      </c>
      <c r="C17955" s="218">
        <v>44943</v>
      </c>
      <c r="D17955" s="218">
        <v>44943</v>
      </c>
      <c r="E17955" s="1">
        <v>4</v>
      </c>
      <c r="F17955" s="62">
        <v>187.01</v>
      </c>
    </row>
    <row r="17956" spans="1:6" x14ac:dyDescent="0.35">
      <c r="A17956" s="1">
        <v>132</v>
      </c>
      <c r="B17956" s="1" t="s">
        <v>154</v>
      </c>
      <c r="C17956" s="218">
        <v>44944</v>
      </c>
      <c r="D17956" s="218">
        <v>44941</v>
      </c>
      <c r="E17956" s="1">
        <v>1</v>
      </c>
      <c r="F17956" s="62">
        <v>23.76</v>
      </c>
    </row>
    <row r="17957" spans="1:6" x14ac:dyDescent="0.35">
      <c r="A17957" s="1">
        <v>132</v>
      </c>
      <c r="B17957" s="1" t="s">
        <v>154</v>
      </c>
      <c r="C17957" s="218">
        <v>44944</v>
      </c>
      <c r="D17957" s="218">
        <v>44942</v>
      </c>
      <c r="E17957" s="1">
        <v>9</v>
      </c>
      <c r="F17957" s="62">
        <v>305.56</v>
      </c>
    </row>
    <row r="17958" spans="1:6" x14ac:dyDescent="0.35">
      <c r="A17958" s="1">
        <v>132</v>
      </c>
      <c r="B17958" s="1" t="s">
        <v>154</v>
      </c>
      <c r="C17958" s="218">
        <v>44944</v>
      </c>
      <c r="D17958" s="218">
        <v>44943</v>
      </c>
      <c r="E17958" s="1">
        <v>10</v>
      </c>
      <c r="F17958" s="62">
        <v>452.08</v>
      </c>
    </row>
    <row r="17959" spans="1:6" x14ac:dyDescent="0.35">
      <c r="A17959" s="1">
        <v>132</v>
      </c>
      <c r="B17959" s="1" t="s">
        <v>154</v>
      </c>
      <c r="C17959" s="218">
        <v>44944</v>
      </c>
      <c r="D17959" s="218">
        <v>44944</v>
      </c>
      <c r="E17959" s="1">
        <v>6</v>
      </c>
      <c r="F17959" s="62">
        <v>265.12</v>
      </c>
    </row>
    <row r="17960" spans="1:6" x14ac:dyDescent="0.35">
      <c r="A17960" s="1">
        <v>132</v>
      </c>
      <c r="B17960" s="1" t="s">
        <v>154</v>
      </c>
      <c r="C17960" s="218">
        <v>44945</v>
      </c>
      <c r="D17960" s="218">
        <v>44942</v>
      </c>
      <c r="E17960" s="1">
        <v>1</v>
      </c>
      <c r="F17960" s="62">
        <v>54.25</v>
      </c>
    </row>
    <row r="17961" spans="1:6" x14ac:dyDescent="0.35">
      <c r="A17961" s="1">
        <v>132</v>
      </c>
      <c r="B17961" s="1" t="s">
        <v>154</v>
      </c>
      <c r="C17961" s="218">
        <v>44945</v>
      </c>
      <c r="D17961" s="218">
        <v>44943</v>
      </c>
      <c r="E17961" s="1">
        <v>5</v>
      </c>
      <c r="F17961" s="62">
        <v>210.77</v>
      </c>
    </row>
    <row r="17962" spans="1:6" x14ac:dyDescent="0.35">
      <c r="A17962" s="1">
        <v>132</v>
      </c>
      <c r="B17962" s="1" t="s">
        <v>154</v>
      </c>
      <c r="C17962" s="218">
        <v>44945</v>
      </c>
      <c r="D17962" s="218">
        <v>44944</v>
      </c>
      <c r="E17962" s="1">
        <v>15</v>
      </c>
      <c r="F17962" s="62">
        <v>601.22</v>
      </c>
    </row>
    <row r="17963" spans="1:6" x14ac:dyDescent="0.35">
      <c r="A17963" s="1">
        <v>132</v>
      </c>
      <c r="B17963" s="1" t="s">
        <v>154</v>
      </c>
      <c r="C17963" s="218">
        <v>44945</v>
      </c>
      <c r="D17963" s="218">
        <v>44945</v>
      </c>
      <c r="E17963" s="1">
        <v>5</v>
      </c>
      <c r="F17963" s="62">
        <v>210.82</v>
      </c>
    </row>
    <row r="17964" spans="1:6" x14ac:dyDescent="0.35">
      <c r="A17964" s="1">
        <v>132</v>
      </c>
      <c r="B17964" s="1" t="s">
        <v>154</v>
      </c>
      <c r="C17964" s="218">
        <v>44946</v>
      </c>
      <c r="D17964" s="218">
        <v>44944</v>
      </c>
      <c r="E17964" s="1">
        <v>1</v>
      </c>
      <c r="F17964" s="62">
        <v>23.76</v>
      </c>
    </row>
    <row r="17965" spans="1:6" x14ac:dyDescent="0.35">
      <c r="A17965" s="1">
        <v>132</v>
      </c>
      <c r="B17965" s="1" t="s">
        <v>154</v>
      </c>
      <c r="C17965" s="218">
        <v>44946</v>
      </c>
      <c r="D17965" s="218">
        <v>44945</v>
      </c>
      <c r="E17965" s="1">
        <v>11</v>
      </c>
      <c r="F17965" s="62">
        <v>438.76</v>
      </c>
    </row>
    <row r="17966" spans="1:6" x14ac:dyDescent="0.35">
      <c r="A17966" s="1">
        <v>132</v>
      </c>
      <c r="B17966" s="1" t="s">
        <v>154</v>
      </c>
      <c r="C17966" s="218">
        <v>44946</v>
      </c>
      <c r="D17966" s="218">
        <v>44946</v>
      </c>
      <c r="E17966" s="1">
        <v>4</v>
      </c>
      <c r="F17966" s="62">
        <v>187.01</v>
      </c>
    </row>
    <row r="17967" spans="1:6" x14ac:dyDescent="0.35">
      <c r="A17967" s="1">
        <v>132</v>
      </c>
      <c r="B17967" s="1" t="s">
        <v>154</v>
      </c>
      <c r="C17967" s="218">
        <v>44947</v>
      </c>
      <c r="D17967" s="218">
        <v>44945</v>
      </c>
      <c r="E17967" s="1">
        <v>2</v>
      </c>
      <c r="F17967" s="62">
        <v>108.9</v>
      </c>
    </row>
    <row r="17968" spans="1:6" x14ac:dyDescent="0.35">
      <c r="A17968" s="1">
        <v>132</v>
      </c>
      <c r="B17968" s="1" t="s">
        <v>154</v>
      </c>
      <c r="C17968" s="218">
        <v>44947</v>
      </c>
      <c r="D17968" s="218">
        <v>44946</v>
      </c>
      <c r="E17968" s="1">
        <v>6</v>
      </c>
      <c r="F17968" s="62">
        <v>326.60000000000002</v>
      </c>
    </row>
    <row r="17969" spans="1:6" x14ac:dyDescent="0.35">
      <c r="A17969" s="1">
        <v>132</v>
      </c>
      <c r="B17969" s="1" t="s">
        <v>154</v>
      </c>
      <c r="C17969" s="218">
        <v>44947</v>
      </c>
      <c r="D17969" s="218">
        <v>44947</v>
      </c>
      <c r="E17969" s="1">
        <v>5</v>
      </c>
      <c r="F17969" s="62">
        <v>272.14999999999998</v>
      </c>
    </row>
    <row r="17970" spans="1:6" x14ac:dyDescent="0.35">
      <c r="A17970" s="1">
        <v>132</v>
      </c>
      <c r="B17970" s="1" t="s">
        <v>154</v>
      </c>
      <c r="C17970" s="218">
        <v>44948</v>
      </c>
      <c r="D17970" s="218">
        <v>44945</v>
      </c>
      <c r="E17970" s="1">
        <v>3</v>
      </c>
      <c r="F17970" s="62">
        <v>101.97</v>
      </c>
    </row>
    <row r="17971" spans="1:6" x14ac:dyDescent="0.35">
      <c r="A17971" s="1">
        <v>132</v>
      </c>
      <c r="B17971" s="1" t="s">
        <v>154</v>
      </c>
      <c r="C17971" s="218">
        <v>44948</v>
      </c>
      <c r="D17971" s="218">
        <v>44946</v>
      </c>
      <c r="E17971" s="1">
        <v>6</v>
      </c>
      <c r="F17971" s="62">
        <v>173.25</v>
      </c>
    </row>
    <row r="17972" spans="1:6" x14ac:dyDescent="0.35">
      <c r="A17972" s="1">
        <v>132</v>
      </c>
      <c r="B17972" s="1" t="s">
        <v>154</v>
      </c>
      <c r="C17972" s="218">
        <v>44948</v>
      </c>
      <c r="D17972" s="218">
        <v>44947</v>
      </c>
      <c r="E17972" s="1">
        <v>6</v>
      </c>
      <c r="F17972" s="62">
        <v>295.61</v>
      </c>
    </row>
    <row r="17973" spans="1:6" x14ac:dyDescent="0.35">
      <c r="A17973" s="1">
        <v>132</v>
      </c>
      <c r="B17973" s="1" t="s">
        <v>154</v>
      </c>
      <c r="C17973" s="218">
        <v>44949</v>
      </c>
      <c r="D17973" s="218">
        <v>44947</v>
      </c>
      <c r="E17973" s="1">
        <v>4</v>
      </c>
      <c r="F17973" s="62">
        <v>156.22</v>
      </c>
    </row>
    <row r="17974" spans="1:6" x14ac:dyDescent="0.35">
      <c r="A17974" s="1">
        <v>132</v>
      </c>
      <c r="B17974" s="1" t="s">
        <v>154</v>
      </c>
      <c r="C17974" s="218">
        <v>44950</v>
      </c>
      <c r="D17974" s="218">
        <v>44946</v>
      </c>
      <c r="E17974" s="1">
        <v>2</v>
      </c>
      <c r="F17974" s="62">
        <v>108.9</v>
      </c>
    </row>
    <row r="17975" spans="1:6" x14ac:dyDescent="0.35">
      <c r="A17975" s="1">
        <v>132</v>
      </c>
      <c r="B17975" s="1" t="s">
        <v>154</v>
      </c>
      <c r="C17975" s="218">
        <v>44950</v>
      </c>
      <c r="D17975" s="218">
        <v>44947</v>
      </c>
      <c r="E17975" s="1">
        <v>8</v>
      </c>
      <c r="F17975" s="62">
        <v>312.74</v>
      </c>
    </row>
    <row r="17976" spans="1:6" x14ac:dyDescent="0.35">
      <c r="A17976" s="1">
        <v>132</v>
      </c>
      <c r="B17976" s="1" t="s">
        <v>154</v>
      </c>
      <c r="C17976" s="218">
        <v>44950</v>
      </c>
      <c r="D17976" s="218">
        <v>44948</v>
      </c>
      <c r="E17976" s="1">
        <v>14</v>
      </c>
      <c r="F17976" s="62">
        <v>516.33000000000004</v>
      </c>
    </row>
    <row r="17977" spans="1:6" x14ac:dyDescent="0.35">
      <c r="A17977" s="1">
        <v>132</v>
      </c>
      <c r="B17977" s="1" t="s">
        <v>154</v>
      </c>
      <c r="C17977" s="218">
        <v>44950</v>
      </c>
      <c r="D17977" s="218">
        <v>44949</v>
      </c>
      <c r="E17977" s="1">
        <v>2</v>
      </c>
      <c r="F17977" s="62">
        <v>108.9</v>
      </c>
    </row>
    <row r="17978" spans="1:6" x14ac:dyDescent="0.35">
      <c r="A17978" s="1">
        <v>132</v>
      </c>
      <c r="B17978" s="1" t="s">
        <v>154</v>
      </c>
      <c r="C17978" s="218">
        <v>44951</v>
      </c>
      <c r="D17978" s="218">
        <v>44948</v>
      </c>
      <c r="E17978" s="1">
        <v>7</v>
      </c>
      <c r="F17978" s="62">
        <v>288.73</v>
      </c>
    </row>
    <row r="17979" spans="1:6" x14ac:dyDescent="0.35">
      <c r="A17979" s="1">
        <v>132</v>
      </c>
      <c r="B17979" s="1" t="s">
        <v>154</v>
      </c>
      <c r="C17979" s="218">
        <v>44951</v>
      </c>
      <c r="D17979" s="218">
        <v>44949</v>
      </c>
      <c r="E17979" s="1">
        <v>2</v>
      </c>
      <c r="F17979" s="62">
        <v>47.42</v>
      </c>
    </row>
    <row r="17980" spans="1:6" x14ac:dyDescent="0.35">
      <c r="A17980" s="1">
        <v>132</v>
      </c>
      <c r="B17980" s="1" t="s">
        <v>154</v>
      </c>
      <c r="C17980" s="218">
        <v>44951</v>
      </c>
      <c r="D17980" s="218">
        <v>44950</v>
      </c>
      <c r="E17980" s="1">
        <v>2</v>
      </c>
      <c r="F17980" s="62">
        <v>78.209999999999994</v>
      </c>
    </row>
    <row r="17981" spans="1:6" x14ac:dyDescent="0.35">
      <c r="A17981" s="1">
        <v>132</v>
      </c>
      <c r="B17981" s="1" t="s">
        <v>154</v>
      </c>
      <c r="C17981" s="218">
        <v>44951</v>
      </c>
      <c r="D17981" s="218">
        <v>44951</v>
      </c>
      <c r="E17981" s="1">
        <v>1</v>
      </c>
      <c r="F17981" s="62">
        <v>54.45</v>
      </c>
    </row>
    <row r="17982" spans="1:6" x14ac:dyDescent="0.35">
      <c r="A17982" s="1">
        <v>132</v>
      </c>
      <c r="B17982" s="1" t="s">
        <v>154</v>
      </c>
      <c r="C17982" s="218">
        <v>44952</v>
      </c>
      <c r="D17982" s="218">
        <v>44949</v>
      </c>
      <c r="E17982" s="1">
        <v>11</v>
      </c>
      <c r="F17982" s="62">
        <v>475.89</v>
      </c>
    </row>
    <row r="17983" spans="1:6" x14ac:dyDescent="0.35">
      <c r="A17983" s="1">
        <v>132</v>
      </c>
      <c r="B17983" s="1" t="s">
        <v>154</v>
      </c>
      <c r="C17983" s="218">
        <v>44952</v>
      </c>
      <c r="D17983" s="218">
        <v>44950</v>
      </c>
      <c r="E17983" s="1">
        <v>7</v>
      </c>
      <c r="F17983" s="62">
        <v>227.7</v>
      </c>
    </row>
    <row r="17984" spans="1:6" x14ac:dyDescent="0.35">
      <c r="A17984" s="1">
        <v>132</v>
      </c>
      <c r="B17984" s="1" t="s">
        <v>154</v>
      </c>
      <c r="C17984" s="218">
        <v>44952</v>
      </c>
      <c r="D17984" s="218">
        <v>44951</v>
      </c>
      <c r="E17984" s="1">
        <v>6</v>
      </c>
      <c r="F17984" s="62">
        <v>234.58</v>
      </c>
    </row>
    <row r="17985" spans="1:6" x14ac:dyDescent="0.35">
      <c r="A17985" s="1">
        <v>132</v>
      </c>
      <c r="B17985" s="1" t="s">
        <v>154</v>
      </c>
      <c r="C17985" s="218">
        <v>44952</v>
      </c>
      <c r="D17985" s="218">
        <v>44952</v>
      </c>
      <c r="E17985" s="1">
        <v>6</v>
      </c>
      <c r="F17985" s="62">
        <v>203.74</v>
      </c>
    </row>
    <row r="17986" spans="1:6" x14ac:dyDescent="0.35">
      <c r="A17986" s="1">
        <v>133</v>
      </c>
      <c r="B17986" s="1" t="s">
        <v>155</v>
      </c>
      <c r="C17986" s="218">
        <v>44898</v>
      </c>
      <c r="D17986" s="218">
        <v>44898</v>
      </c>
      <c r="E17986" s="1">
        <v>7</v>
      </c>
      <c r="F17986" s="62">
        <v>225.32</v>
      </c>
    </row>
    <row r="17987" spans="1:6" x14ac:dyDescent="0.35">
      <c r="A17987" s="1">
        <v>133</v>
      </c>
      <c r="B17987" s="1" t="s">
        <v>155</v>
      </c>
      <c r="C17987" s="218">
        <v>44899</v>
      </c>
      <c r="D17987" s="218">
        <v>44898</v>
      </c>
      <c r="E17987" s="1">
        <v>4</v>
      </c>
      <c r="F17987" s="62">
        <v>154.34</v>
      </c>
    </row>
    <row r="17988" spans="1:6" x14ac:dyDescent="0.35">
      <c r="A17988" s="1">
        <v>133</v>
      </c>
      <c r="B17988" s="1" t="s">
        <v>155</v>
      </c>
      <c r="C17988" s="218">
        <v>44899</v>
      </c>
      <c r="D17988" s="218">
        <v>44899</v>
      </c>
      <c r="E17988" s="1">
        <v>2</v>
      </c>
      <c r="F17988" s="62">
        <v>77.22</v>
      </c>
    </row>
    <row r="17989" spans="1:6" x14ac:dyDescent="0.35">
      <c r="A17989" s="1">
        <v>133</v>
      </c>
      <c r="B17989" s="1" t="s">
        <v>155</v>
      </c>
      <c r="C17989" s="218">
        <v>44900</v>
      </c>
      <c r="D17989" s="218">
        <v>44898</v>
      </c>
      <c r="E17989" s="1">
        <v>1</v>
      </c>
      <c r="F17989" s="62">
        <v>23.76</v>
      </c>
    </row>
    <row r="17990" spans="1:6" x14ac:dyDescent="0.35">
      <c r="A17990" s="1">
        <v>133</v>
      </c>
      <c r="B17990" s="1" t="s">
        <v>155</v>
      </c>
      <c r="C17990" s="218">
        <v>44900</v>
      </c>
      <c r="D17990" s="218">
        <v>44899</v>
      </c>
      <c r="E17990" s="1">
        <v>4</v>
      </c>
      <c r="F17990" s="62">
        <v>124.54</v>
      </c>
    </row>
    <row r="17991" spans="1:6" x14ac:dyDescent="0.35">
      <c r="A17991" s="1">
        <v>133</v>
      </c>
      <c r="B17991" s="1" t="s">
        <v>155</v>
      </c>
      <c r="C17991" s="218">
        <v>44900</v>
      </c>
      <c r="D17991" s="218">
        <v>44900</v>
      </c>
      <c r="E17991" s="1">
        <v>2</v>
      </c>
      <c r="F17991" s="62">
        <v>106.92</v>
      </c>
    </row>
    <row r="17992" spans="1:6" x14ac:dyDescent="0.35">
      <c r="A17992" s="1">
        <v>133</v>
      </c>
      <c r="B17992" s="1" t="s">
        <v>155</v>
      </c>
      <c r="C17992" s="218">
        <v>44901</v>
      </c>
      <c r="D17992" s="218">
        <v>44898</v>
      </c>
      <c r="E17992" s="1">
        <v>1</v>
      </c>
      <c r="F17992" s="62">
        <v>53.46</v>
      </c>
    </row>
    <row r="17993" spans="1:6" x14ac:dyDescent="0.35">
      <c r="A17993" s="1">
        <v>133</v>
      </c>
      <c r="B17993" s="1" t="s">
        <v>155</v>
      </c>
      <c r="C17993" s="218">
        <v>44901</v>
      </c>
      <c r="D17993" s="218">
        <v>44899</v>
      </c>
      <c r="E17993" s="1">
        <v>5</v>
      </c>
      <c r="F17993" s="62">
        <v>118.5</v>
      </c>
    </row>
    <row r="17994" spans="1:6" x14ac:dyDescent="0.35">
      <c r="A17994" s="1">
        <v>133</v>
      </c>
      <c r="B17994" s="1" t="s">
        <v>155</v>
      </c>
      <c r="C17994" s="218">
        <v>44901</v>
      </c>
      <c r="D17994" s="218">
        <v>44900</v>
      </c>
      <c r="E17994" s="1">
        <v>1</v>
      </c>
      <c r="F17994" s="62">
        <v>50.39</v>
      </c>
    </row>
    <row r="17995" spans="1:6" x14ac:dyDescent="0.35">
      <c r="A17995" s="1">
        <v>133</v>
      </c>
      <c r="B17995" s="1" t="s">
        <v>155</v>
      </c>
      <c r="C17995" s="218">
        <v>44902</v>
      </c>
      <c r="D17995" s="218">
        <v>44898</v>
      </c>
      <c r="E17995" s="1">
        <v>2</v>
      </c>
      <c r="F17995" s="62">
        <v>47.42</v>
      </c>
    </row>
    <row r="17996" spans="1:6" x14ac:dyDescent="0.35">
      <c r="A17996" s="1">
        <v>133</v>
      </c>
      <c r="B17996" s="1" t="s">
        <v>155</v>
      </c>
      <c r="C17996" s="218">
        <v>44902</v>
      </c>
      <c r="D17996" s="218">
        <v>44899</v>
      </c>
      <c r="E17996" s="1">
        <v>2</v>
      </c>
      <c r="F17996" s="62">
        <v>102.96</v>
      </c>
    </row>
    <row r="17997" spans="1:6" x14ac:dyDescent="0.35">
      <c r="A17997" s="1">
        <v>133</v>
      </c>
      <c r="B17997" s="1" t="s">
        <v>155</v>
      </c>
      <c r="C17997" s="218">
        <v>44902</v>
      </c>
      <c r="D17997" s="218">
        <v>44900</v>
      </c>
      <c r="E17997" s="1">
        <v>1</v>
      </c>
      <c r="F17997" s="62">
        <v>53.46</v>
      </c>
    </row>
    <row r="17998" spans="1:6" x14ac:dyDescent="0.35">
      <c r="A17998" s="1">
        <v>133</v>
      </c>
      <c r="B17998" s="1" t="s">
        <v>155</v>
      </c>
      <c r="C17998" s="218">
        <v>44902</v>
      </c>
      <c r="D17998" s="218">
        <v>44901</v>
      </c>
      <c r="E17998" s="1">
        <v>3</v>
      </c>
      <c r="F17998" s="62">
        <v>127.71</v>
      </c>
    </row>
    <row r="17999" spans="1:6" x14ac:dyDescent="0.35">
      <c r="A17999" s="1">
        <v>133</v>
      </c>
      <c r="B17999" s="1" t="s">
        <v>155</v>
      </c>
      <c r="C17999" s="218">
        <v>44902</v>
      </c>
      <c r="D17999" s="218">
        <v>44902</v>
      </c>
      <c r="E17999" s="1">
        <v>1</v>
      </c>
      <c r="F17999" s="62">
        <v>53.46</v>
      </c>
    </row>
    <row r="18000" spans="1:6" x14ac:dyDescent="0.35">
      <c r="A18000" s="1">
        <v>133</v>
      </c>
      <c r="B18000" s="1" t="s">
        <v>155</v>
      </c>
      <c r="C18000" s="218">
        <v>44903</v>
      </c>
      <c r="D18000" s="218">
        <v>44899</v>
      </c>
      <c r="E18000" s="1">
        <v>1</v>
      </c>
      <c r="F18000" s="62">
        <v>53.26</v>
      </c>
    </row>
    <row r="18001" spans="1:6" x14ac:dyDescent="0.35">
      <c r="A18001" s="1">
        <v>133</v>
      </c>
      <c r="B18001" s="1" t="s">
        <v>155</v>
      </c>
      <c r="C18001" s="218">
        <v>44903</v>
      </c>
      <c r="D18001" s="218">
        <v>44900</v>
      </c>
      <c r="E18001" s="1">
        <v>2</v>
      </c>
      <c r="F18001" s="62">
        <v>102.86</v>
      </c>
    </row>
    <row r="18002" spans="1:6" x14ac:dyDescent="0.35">
      <c r="A18002" s="1">
        <v>133</v>
      </c>
      <c r="B18002" s="1" t="s">
        <v>155</v>
      </c>
      <c r="C18002" s="218">
        <v>44903</v>
      </c>
      <c r="D18002" s="218">
        <v>44901</v>
      </c>
      <c r="E18002" s="1">
        <v>4</v>
      </c>
      <c r="F18002" s="62">
        <v>184.14</v>
      </c>
    </row>
    <row r="18003" spans="1:6" x14ac:dyDescent="0.35">
      <c r="A18003" s="1">
        <v>133</v>
      </c>
      <c r="B18003" s="1" t="s">
        <v>155</v>
      </c>
      <c r="C18003" s="218">
        <v>44903</v>
      </c>
      <c r="D18003" s="218">
        <v>44902</v>
      </c>
      <c r="E18003" s="1">
        <v>6</v>
      </c>
      <c r="F18003" s="62">
        <v>313.52999999999997</v>
      </c>
    </row>
    <row r="18004" spans="1:6" x14ac:dyDescent="0.35">
      <c r="A18004" s="1">
        <v>133</v>
      </c>
      <c r="B18004" s="1" t="s">
        <v>155</v>
      </c>
      <c r="C18004" s="218">
        <v>44905</v>
      </c>
      <c r="D18004" s="218">
        <v>44904</v>
      </c>
      <c r="E18004" s="1">
        <v>5</v>
      </c>
      <c r="F18004" s="62">
        <v>264.43</v>
      </c>
    </row>
    <row r="18005" spans="1:6" x14ac:dyDescent="0.35">
      <c r="A18005" s="1">
        <v>133</v>
      </c>
      <c r="B18005" s="1" t="s">
        <v>155</v>
      </c>
      <c r="C18005" s="218">
        <v>44905</v>
      </c>
      <c r="D18005" s="218">
        <v>44905</v>
      </c>
      <c r="E18005" s="1">
        <v>7</v>
      </c>
      <c r="F18005" s="62">
        <v>368.77</v>
      </c>
    </row>
    <row r="18006" spans="1:6" x14ac:dyDescent="0.35">
      <c r="A18006" s="1">
        <v>133</v>
      </c>
      <c r="B18006" s="1" t="s">
        <v>155</v>
      </c>
      <c r="C18006" s="218">
        <v>44906</v>
      </c>
      <c r="D18006" s="218">
        <v>44905</v>
      </c>
      <c r="E18006" s="1">
        <v>3</v>
      </c>
      <c r="F18006" s="62">
        <v>160.87</v>
      </c>
    </row>
    <row r="18007" spans="1:6" x14ac:dyDescent="0.35">
      <c r="A18007" s="1">
        <v>133</v>
      </c>
      <c r="B18007" s="1" t="s">
        <v>155</v>
      </c>
      <c r="C18007" s="218">
        <v>44906</v>
      </c>
      <c r="D18007" s="218">
        <v>44906</v>
      </c>
      <c r="E18007" s="1">
        <v>8</v>
      </c>
      <c r="F18007" s="62">
        <v>419.86</v>
      </c>
    </row>
    <row r="18008" spans="1:6" x14ac:dyDescent="0.35">
      <c r="A18008" s="1">
        <v>133</v>
      </c>
      <c r="B18008" s="1" t="s">
        <v>155</v>
      </c>
      <c r="C18008" s="218">
        <v>44908</v>
      </c>
      <c r="D18008" s="218">
        <v>44907</v>
      </c>
      <c r="E18008" s="1">
        <v>5</v>
      </c>
      <c r="F18008" s="62">
        <v>237.9</v>
      </c>
    </row>
    <row r="18009" spans="1:6" x14ac:dyDescent="0.35">
      <c r="A18009" s="1">
        <v>133</v>
      </c>
      <c r="B18009" s="1" t="s">
        <v>155</v>
      </c>
      <c r="C18009" s="218">
        <v>44908</v>
      </c>
      <c r="D18009" s="218">
        <v>44908</v>
      </c>
      <c r="E18009" s="1">
        <v>7</v>
      </c>
      <c r="F18009" s="62">
        <v>344.03</v>
      </c>
    </row>
    <row r="18010" spans="1:6" x14ac:dyDescent="0.35">
      <c r="A18010" s="1">
        <v>133</v>
      </c>
      <c r="B18010" s="1" t="s">
        <v>155</v>
      </c>
      <c r="C18010" s="218">
        <v>44909</v>
      </c>
      <c r="D18010" s="218">
        <v>44907</v>
      </c>
      <c r="E18010" s="1">
        <v>2</v>
      </c>
      <c r="F18010" s="62">
        <v>107.62</v>
      </c>
    </row>
    <row r="18011" spans="1:6" x14ac:dyDescent="0.35">
      <c r="A18011" s="1">
        <v>133</v>
      </c>
      <c r="B18011" s="1" t="s">
        <v>155</v>
      </c>
      <c r="C18011" s="218">
        <v>44909</v>
      </c>
      <c r="D18011" s="218">
        <v>44909</v>
      </c>
      <c r="E18011" s="1">
        <v>4</v>
      </c>
      <c r="F18011" s="62">
        <v>184.34</v>
      </c>
    </row>
    <row r="18012" spans="1:6" x14ac:dyDescent="0.35">
      <c r="A18012" s="1">
        <v>133</v>
      </c>
      <c r="B18012" s="1" t="s">
        <v>155</v>
      </c>
      <c r="C18012" s="218">
        <v>44910</v>
      </c>
      <c r="D18012" s="218">
        <v>44907</v>
      </c>
      <c r="E18012" s="1">
        <v>1</v>
      </c>
      <c r="F18012" s="62">
        <v>53.46</v>
      </c>
    </row>
    <row r="18013" spans="1:6" x14ac:dyDescent="0.35">
      <c r="A18013" s="1">
        <v>133</v>
      </c>
      <c r="B18013" s="1" t="s">
        <v>155</v>
      </c>
      <c r="C18013" s="218">
        <v>44910</v>
      </c>
      <c r="D18013" s="218">
        <v>44909</v>
      </c>
      <c r="E18013" s="1">
        <v>1</v>
      </c>
      <c r="F18013" s="62">
        <v>53.46</v>
      </c>
    </row>
    <row r="18014" spans="1:6" x14ac:dyDescent="0.35">
      <c r="A18014" s="1">
        <v>133</v>
      </c>
      <c r="B18014" s="1" t="s">
        <v>155</v>
      </c>
      <c r="C18014" s="218">
        <v>44910</v>
      </c>
      <c r="D18014" s="218">
        <v>44910</v>
      </c>
      <c r="E18014" s="1">
        <v>6</v>
      </c>
      <c r="F18014" s="62">
        <v>321.06</v>
      </c>
    </row>
    <row r="18015" spans="1:6" x14ac:dyDescent="0.35">
      <c r="A18015" s="1">
        <v>133</v>
      </c>
      <c r="B18015" s="1" t="s">
        <v>155</v>
      </c>
      <c r="C18015" s="218">
        <v>44911</v>
      </c>
      <c r="D18015" s="218">
        <v>44911</v>
      </c>
      <c r="E18015" s="1">
        <v>4</v>
      </c>
      <c r="F18015" s="62">
        <v>214.04</v>
      </c>
    </row>
    <row r="18016" spans="1:6" x14ac:dyDescent="0.35">
      <c r="A18016" s="1">
        <v>133</v>
      </c>
      <c r="B18016" s="1" t="s">
        <v>155</v>
      </c>
      <c r="C18016" s="218">
        <v>44912</v>
      </c>
      <c r="D18016" s="218">
        <v>44909</v>
      </c>
      <c r="E18016" s="1">
        <v>1</v>
      </c>
      <c r="F18016" s="62">
        <v>50.39</v>
      </c>
    </row>
    <row r="18017" spans="1:6" x14ac:dyDescent="0.35">
      <c r="A18017" s="1">
        <v>133</v>
      </c>
      <c r="B18017" s="1" t="s">
        <v>155</v>
      </c>
      <c r="C18017" s="218">
        <v>44912</v>
      </c>
      <c r="D18017" s="218">
        <v>44910</v>
      </c>
      <c r="E18017" s="1">
        <v>5</v>
      </c>
      <c r="F18017" s="62">
        <v>235.92</v>
      </c>
    </row>
    <row r="18018" spans="1:6" x14ac:dyDescent="0.35">
      <c r="A18018" s="1">
        <v>133</v>
      </c>
      <c r="B18018" s="1" t="s">
        <v>155</v>
      </c>
      <c r="C18018" s="218">
        <v>44912</v>
      </c>
      <c r="D18018" s="218">
        <v>44911</v>
      </c>
      <c r="E18018" s="1">
        <v>1</v>
      </c>
      <c r="F18018" s="62">
        <v>46.83</v>
      </c>
    </row>
    <row r="18019" spans="1:6" x14ac:dyDescent="0.35">
      <c r="A18019" s="1">
        <v>133</v>
      </c>
      <c r="B18019" s="1" t="s">
        <v>155</v>
      </c>
      <c r="C18019" s="218">
        <v>44912</v>
      </c>
      <c r="D18019" s="218">
        <v>44912</v>
      </c>
      <c r="E18019" s="1">
        <v>6</v>
      </c>
      <c r="F18019" s="62">
        <v>323.33</v>
      </c>
    </row>
    <row r="18020" spans="1:6" x14ac:dyDescent="0.35">
      <c r="A18020" s="1">
        <v>133</v>
      </c>
      <c r="B18020" s="1" t="s">
        <v>155</v>
      </c>
      <c r="C18020" s="218">
        <v>44913</v>
      </c>
      <c r="D18020" s="218">
        <v>44910</v>
      </c>
      <c r="E18020" s="1">
        <v>1</v>
      </c>
      <c r="F18020" s="62">
        <v>54.45</v>
      </c>
    </row>
    <row r="18021" spans="1:6" x14ac:dyDescent="0.35">
      <c r="A18021" s="1">
        <v>133</v>
      </c>
      <c r="B18021" s="1" t="s">
        <v>155</v>
      </c>
      <c r="C18021" s="218">
        <v>44913</v>
      </c>
      <c r="D18021" s="218">
        <v>44911</v>
      </c>
      <c r="E18021" s="1">
        <v>4</v>
      </c>
      <c r="F18021" s="62">
        <v>125.73</v>
      </c>
    </row>
    <row r="18022" spans="1:6" x14ac:dyDescent="0.35">
      <c r="A18022" s="1">
        <v>133</v>
      </c>
      <c r="B18022" s="1" t="s">
        <v>155</v>
      </c>
      <c r="C18022" s="218">
        <v>44913</v>
      </c>
      <c r="D18022" s="218">
        <v>44912</v>
      </c>
      <c r="E18022" s="1">
        <v>1</v>
      </c>
      <c r="F18022" s="62">
        <v>54.45</v>
      </c>
    </row>
    <row r="18023" spans="1:6" x14ac:dyDescent="0.35">
      <c r="A18023" s="1">
        <v>133</v>
      </c>
      <c r="B18023" s="1" t="s">
        <v>155</v>
      </c>
      <c r="C18023" s="218">
        <v>44913</v>
      </c>
      <c r="D18023" s="218">
        <v>44913</v>
      </c>
      <c r="E18023" s="1">
        <v>1</v>
      </c>
      <c r="F18023" s="62">
        <v>54.45</v>
      </c>
    </row>
    <row r="18024" spans="1:6" x14ac:dyDescent="0.35">
      <c r="A18024" s="1">
        <v>133</v>
      </c>
      <c r="B18024" s="1" t="s">
        <v>155</v>
      </c>
      <c r="C18024" s="218">
        <v>44914</v>
      </c>
      <c r="D18024" s="218">
        <v>44911</v>
      </c>
      <c r="E18024" s="1">
        <v>2</v>
      </c>
      <c r="F18024" s="62">
        <v>78.209999999999994</v>
      </c>
    </row>
    <row r="18025" spans="1:6" x14ac:dyDescent="0.35">
      <c r="A18025" s="1">
        <v>133</v>
      </c>
      <c r="B18025" s="1" t="s">
        <v>155</v>
      </c>
      <c r="C18025" s="218">
        <v>44914</v>
      </c>
      <c r="D18025" s="218">
        <v>44912</v>
      </c>
      <c r="E18025" s="1">
        <v>3</v>
      </c>
      <c r="F18025" s="62">
        <v>128.69999999999999</v>
      </c>
    </row>
    <row r="18026" spans="1:6" x14ac:dyDescent="0.35">
      <c r="A18026" s="1">
        <v>133</v>
      </c>
      <c r="B18026" s="1" t="s">
        <v>155</v>
      </c>
      <c r="C18026" s="218">
        <v>44914</v>
      </c>
      <c r="D18026" s="218">
        <v>44913</v>
      </c>
      <c r="E18026" s="1">
        <v>5</v>
      </c>
      <c r="F18026" s="62">
        <v>241.16</v>
      </c>
    </row>
    <row r="18027" spans="1:6" x14ac:dyDescent="0.35">
      <c r="A18027" s="1">
        <v>133</v>
      </c>
      <c r="B18027" s="1" t="s">
        <v>155</v>
      </c>
      <c r="C18027" s="218">
        <v>44914</v>
      </c>
      <c r="D18027" s="218">
        <v>44914</v>
      </c>
      <c r="E18027" s="1">
        <v>3</v>
      </c>
      <c r="F18027" s="62">
        <v>131.66999999999999</v>
      </c>
    </row>
    <row r="18028" spans="1:6" x14ac:dyDescent="0.35">
      <c r="A18028" s="1">
        <v>133</v>
      </c>
      <c r="B18028" s="1" t="s">
        <v>155</v>
      </c>
      <c r="C18028" s="218">
        <v>44915</v>
      </c>
      <c r="D18028" s="218">
        <v>44912</v>
      </c>
      <c r="E18028" s="1">
        <v>1</v>
      </c>
      <c r="F18028" s="62">
        <v>53.46</v>
      </c>
    </row>
    <row r="18029" spans="1:6" x14ac:dyDescent="0.35">
      <c r="A18029" s="1">
        <v>133</v>
      </c>
      <c r="B18029" s="1" t="s">
        <v>155</v>
      </c>
      <c r="C18029" s="218">
        <v>44915</v>
      </c>
      <c r="D18029" s="218">
        <v>44913</v>
      </c>
      <c r="E18029" s="1">
        <v>1</v>
      </c>
      <c r="F18029" s="62">
        <v>54.45</v>
      </c>
    </row>
    <row r="18030" spans="1:6" x14ac:dyDescent="0.35">
      <c r="A18030" s="1">
        <v>133</v>
      </c>
      <c r="B18030" s="1" t="s">
        <v>155</v>
      </c>
      <c r="C18030" s="218">
        <v>44915</v>
      </c>
      <c r="D18030" s="218">
        <v>44914</v>
      </c>
      <c r="E18030" s="1">
        <v>6</v>
      </c>
      <c r="F18030" s="62">
        <v>296.01</v>
      </c>
    </row>
    <row r="18031" spans="1:6" x14ac:dyDescent="0.35">
      <c r="A18031" s="1">
        <v>133</v>
      </c>
      <c r="B18031" s="1" t="s">
        <v>155</v>
      </c>
      <c r="C18031" s="218">
        <v>44915</v>
      </c>
      <c r="D18031" s="218">
        <v>44915</v>
      </c>
      <c r="E18031" s="1">
        <v>5</v>
      </c>
      <c r="F18031" s="62">
        <v>241.56</v>
      </c>
    </row>
    <row r="18032" spans="1:6" x14ac:dyDescent="0.35">
      <c r="A18032" s="1">
        <v>133</v>
      </c>
      <c r="B18032" s="1" t="s">
        <v>155</v>
      </c>
      <c r="C18032" s="218">
        <v>44916</v>
      </c>
      <c r="D18032" s="218">
        <v>44913</v>
      </c>
      <c r="E18032" s="1">
        <v>3</v>
      </c>
      <c r="F18032" s="62">
        <v>163.35</v>
      </c>
    </row>
    <row r="18033" spans="1:6" x14ac:dyDescent="0.35">
      <c r="A18033" s="1">
        <v>133</v>
      </c>
      <c r="B18033" s="1" t="s">
        <v>155</v>
      </c>
      <c r="C18033" s="218">
        <v>44916</v>
      </c>
      <c r="D18033" s="218">
        <v>44914</v>
      </c>
      <c r="E18033" s="1">
        <v>2</v>
      </c>
      <c r="F18033" s="62">
        <v>108.9</v>
      </c>
    </row>
    <row r="18034" spans="1:6" x14ac:dyDescent="0.35">
      <c r="A18034" s="1">
        <v>133</v>
      </c>
      <c r="B18034" s="1" t="s">
        <v>155</v>
      </c>
      <c r="C18034" s="218">
        <v>44916</v>
      </c>
      <c r="D18034" s="218">
        <v>44915</v>
      </c>
      <c r="E18034" s="1">
        <v>1</v>
      </c>
      <c r="F18034" s="62">
        <v>53.76</v>
      </c>
    </row>
    <row r="18035" spans="1:6" x14ac:dyDescent="0.35">
      <c r="A18035" s="1">
        <v>133</v>
      </c>
      <c r="B18035" s="1" t="s">
        <v>155</v>
      </c>
      <c r="C18035" s="218">
        <v>44916</v>
      </c>
      <c r="D18035" s="218">
        <v>44916</v>
      </c>
      <c r="E18035" s="1">
        <v>1</v>
      </c>
      <c r="F18035" s="62">
        <v>54.45</v>
      </c>
    </row>
    <row r="18036" spans="1:6" x14ac:dyDescent="0.35">
      <c r="A18036" s="1">
        <v>133</v>
      </c>
      <c r="B18036" s="1" t="s">
        <v>155</v>
      </c>
      <c r="C18036" s="218">
        <v>44917</v>
      </c>
      <c r="D18036" s="218">
        <v>44914</v>
      </c>
      <c r="E18036" s="1">
        <v>2</v>
      </c>
      <c r="F18036" s="62">
        <v>77.12</v>
      </c>
    </row>
    <row r="18037" spans="1:6" x14ac:dyDescent="0.35">
      <c r="A18037" s="1">
        <v>133</v>
      </c>
      <c r="B18037" s="1" t="s">
        <v>155</v>
      </c>
      <c r="C18037" s="218">
        <v>44917</v>
      </c>
      <c r="D18037" s="218">
        <v>44915</v>
      </c>
      <c r="E18037" s="1">
        <v>1</v>
      </c>
      <c r="F18037" s="62">
        <v>54.35</v>
      </c>
    </row>
    <row r="18038" spans="1:6" x14ac:dyDescent="0.35">
      <c r="A18038" s="1">
        <v>133</v>
      </c>
      <c r="B18038" s="1" t="s">
        <v>155</v>
      </c>
      <c r="C18038" s="218">
        <v>44917</v>
      </c>
      <c r="D18038" s="218">
        <v>44916</v>
      </c>
      <c r="E18038" s="1">
        <v>2</v>
      </c>
      <c r="F18038" s="62">
        <v>77.91</v>
      </c>
    </row>
    <row r="18039" spans="1:6" x14ac:dyDescent="0.35">
      <c r="A18039" s="1">
        <v>133</v>
      </c>
      <c r="B18039" s="1" t="s">
        <v>155</v>
      </c>
      <c r="C18039" s="218">
        <v>44917</v>
      </c>
      <c r="D18039" s="218">
        <v>44917</v>
      </c>
      <c r="E18039" s="1">
        <v>2</v>
      </c>
      <c r="F18039" s="62">
        <v>108.8</v>
      </c>
    </row>
    <row r="18040" spans="1:6" x14ac:dyDescent="0.35">
      <c r="A18040" s="1">
        <v>133</v>
      </c>
      <c r="B18040" s="1" t="s">
        <v>155</v>
      </c>
      <c r="C18040" s="218">
        <v>44918</v>
      </c>
      <c r="D18040" s="218">
        <v>44915</v>
      </c>
      <c r="E18040" s="1">
        <v>6</v>
      </c>
      <c r="F18040" s="62">
        <v>325.61</v>
      </c>
    </row>
    <row r="18041" spans="1:6" x14ac:dyDescent="0.35">
      <c r="A18041" s="1">
        <v>133</v>
      </c>
      <c r="B18041" s="1" t="s">
        <v>155</v>
      </c>
      <c r="C18041" s="218">
        <v>44918</v>
      </c>
      <c r="D18041" s="218">
        <v>44917</v>
      </c>
      <c r="E18041" s="1">
        <v>1</v>
      </c>
      <c r="F18041" s="62">
        <v>54.45</v>
      </c>
    </row>
    <row r="18042" spans="1:6" x14ac:dyDescent="0.35">
      <c r="A18042" s="1">
        <v>133</v>
      </c>
      <c r="B18042" s="1" t="s">
        <v>155</v>
      </c>
      <c r="C18042" s="218">
        <v>44918</v>
      </c>
      <c r="D18042" s="218">
        <v>44918</v>
      </c>
      <c r="E18042" s="1">
        <v>3</v>
      </c>
      <c r="F18042" s="62">
        <v>163.25</v>
      </c>
    </row>
    <row r="18043" spans="1:6" x14ac:dyDescent="0.35">
      <c r="A18043" s="1">
        <v>133</v>
      </c>
      <c r="B18043" s="1" t="s">
        <v>155</v>
      </c>
      <c r="C18043" s="218">
        <v>44919</v>
      </c>
      <c r="D18043" s="218">
        <v>44916</v>
      </c>
      <c r="E18043" s="1">
        <v>2</v>
      </c>
      <c r="F18043" s="62">
        <v>107.71</v>
      </c>
    </row>
    <row r="18044" spans="1:6" x14ac:dyDescent="0.35">
      <c r="A18044" s="1">
        <v>133</v>
      </c>
      <c r="B18044" s="1" t="s">
        <v>155</v>
      </c>
      <c r="C18044" s="218">
        <v>44919</v>
      </c>
      <c r="D18044" s="218">
        <v>44917</v>
      </c>
      <c r="E18044" s="1">
        <v>1</v>
      </c>
      <c r="F18044" s="62">
        <v>23.76</v>
      </c>
    </row>
    <row r="18045" spans="1:6" x14ac:dyDescent="0.35">
      <c r="A18045" s="1">
        <v>133</v>
      </c>
      <c r="B18045" s="1" t="s">
        <v>155</v>
      </c>
      <c r="C18045" s="218">
        <v>44919</v>
      </c>
      <c r="D18045" s="218">
        <v>44918</v>
      </c>
      <c r="E18045" s="1">
        <v>3</v>
      </c>
      <c r="F18045" s="62">
        <v>163.30000000000001</v>
      </c>
    </row>
    <row r="18046" spans="1:6" x14ac:dyDescent="0.35">
      <c r="A18046" s="1">
        <v>133</v>
      </c>
      <c r="B18046" s="1" t="s">
        <v>155</v>
      </c>
      <c r="C18046" s="218">
        <v>44919</v>
      </c>
      <c r="D18046" s="218">
        <v>44919</v>
      </c>
      <c r="E18046" s="1">
        <v>5</v>
      </c>
      <c r="F18046" s="62">
        <v>241.36</v>
      </c>
    </row>
    <row r="18047" spans="1:6" x14ac:dyDescent="0.35">
      <c r="A18047" s="1">
        <v>133</v>
      </c>
      <c r="B18047" s="1" t="s">
        <v>155</v>
      </c>
      <c r="C18047" s="218">
        <v>44920</v>
      </c>
      <c r="D18047" s="218">
        <v>44918</v>
      </c>
      <c r="E18047" s="1">
        <v>5</v>
      </c>
      <c r="F18047" s="62">
        <v>210.87</v>
      </c>
    </row>
    <row r="18048" spans="1:6" x14ac:dyDescent="0.35">
      <c r="A18048" s="1">
        <v>133</v>
      </c>
      <c r="B18048" s="1" t="s">
        <v>155</v>
      </c>
      <c r="C18048" s="218">
        <v>44920</v>
      </c>
      <c r="D18048" s="218">
        <v>44919</v>
      </c>
      <c r="E18048" s="1">
        <v>6</v>
      </c>
      <c r="F18048" s="62">
        <v>321.55</v>
      </c>
    </row>
    <row r="18049" spans="1:6" x14ac:dyDescent="0.35">
      <c r="A18049" s="1">
        <v>133</v>
      </c>
      <c r="B18049" s="1" t="s">
        <v>155</v>
      </c>
      <c r="C18049" s="218">
        <v>44920</v>
      </c>
      <c r="D18049" s="218">
        <v>44920</v>
      </c>
      <c r="E18049" s="1">
        <v>3</v>
      </c>
      <c r="F18049" s="62">
        <v>132.56</v>
      </c>
    </row>
    <row r="18050" spans="1:6" x14ac:dyDescent="0.35">
      <c r="A18050" s="1">
        <v>133</v>
      </c>
      <c r="B18050" s="1" t="s">
        <v>155</v>
      </c>
      <c r="C18050" s="218">
        <v>44921</v>
      </c>
      <c r="D18050" s="218">
        <v>44918</v>
      </c>
      <c r="E18050" s="1">
        <v>1</v>
      </c>
      <c r="F18050" s="62">
        <v>54.45</v>
      </c>
    </row>
    <row r="18051" spans="1:6" x14ac:dyDescent="0.35">
      <c r="A18051" s="1">
        <v>133</v>
      </c>
      <c r="B18051" s="1" t="s">
        <v>155</v>
      </c>
      <c r="C18051" s="218">
        <v>44921</v>
      </c>
      <c r="D18051" s="218">
        <v>44920</v>
      </c>
      <c r="E18051" s="1">
        <v>5</v>
      </c>
      <c r="F18051" s="62">
        <v>272.25</v>
      </c>
    </row>
    <row r="18052" spans="1:6" x14ac:dyDescent="0.35">
      <c r="A18052" s="1">
        <v>133</v>
      </c>
      <c r="B18052" s="1" t="s">
        <v>155</v>
      </c>
      <c r="C18052" s="218">
        <v>44921</v>
      </c>
      <c r="D18052" s="218">
        <v>44921</v>
      </c>
      <c r="E18052" s="1">
        <v>1</v>
      </c>
      <c r="F18052" s="62">
        <v>54.45</v>
      </c>
    </row>
    <row r="18053" spans="1:6" x14ac:dyDescent="0.35">
      <c r="A18053" s="1">
        <v>133</v>
      </c>
      <c r="B18053" s="1" t="s">
        <v>155</v>
      </c>
      <c r="C18053" s="218">
        <v>44922</v>
      </c>
      <c r="D18053" s="218">
        <v>44920</v>
      </c>
      <c r="E18053" s="1">
        <v>2</v>
      </c>
      <c r="F18053" s="62">
        <v>108.9</v>
      </c>
    </row>
    <row r="18054" spans="1:6" x14ac:dyDescent="0.35">
      <c r="A18054" s="1">
        <v>133</v>
      </c>
      <c r="B18054" s="1" t="s">
        <v>155</v>
      </c>
      <c r="C18054" s="218">
        <v>44922</v>
      </c>
      <c r="D18054" s="218">
        <v>44921</v>
      </c>
      <c r="E18054" s="1">
        <v>8</v>
      </c>
      <c r="F18054" s="62">
        <v>282.05</v>
      </c>
    </row>
    <row r="18055" spans="1:6" x14ac:dyDescent="0.35">
      <c r="A18055" s="1">
        <v>133</v>
      </c>
      <c r="B18055" s="1" t="s">
        <v>155</v>
      </c>
      <c r="C18055" s="218">
        <v>44922</v>
      </c>
      <c r="D18055" s="218">
        <v>44922</v>
      </c>
      <c r="E18055" s="1">
        <v>4</v>
      </c>
      <c r="F18055" s="62">
        <v>217.7</v>
      </c>
    </row>
    <row r="18056" spans="1:6" x14ac:dyDescent="0.35">
      <c r="A18056" s="1">
        <v>133</v>
      </c>
      <c r="B18056" s="1" t="s">
        <v>155</v>
      </c>
      <c r="C18056" s="218">
        <v>44923</v>
      </c>
      <c r="D18056" s="218">
        <v>44920</v>
      </c>
      <c r="E18056" s="1">
        <v>3</v>
      </c>
      <c r="F18056" s="62">
        <v>132.66</v>
      </c>
    </row>
    <row r="18057" spans="1:6" x14ac:dyDescent="0.35">
      <c r="A18057" s="1">
        <v>133</v>
      </c>
      <c r="B18057" s="1" t="s">
        <v>155</v>
      </c>
      <c r="C18057" s="218">
        <v>44923</v>
      </c>
      <c r="D18057" s="218">
        <v>44921</v>
      </c>
      <c r="E18057" s="1">
        <v>1</v>
      </c>
      <c r="F18057" s="62">
        <v>54.45</v>
      </c>
    </row>
    <row r="18058" spans="1:6" x14ac:dyDescent="0.35">
      <c r="A18058" s="1">
        <v>133</v>
      </c>
      <c r="B18058" s="1" t="s">
        <v>155</v>
      </c>
      <c r="C18058" s="218">
        <v>44923</v>
      </c>
      <c r="D18058" s="218">
        <v>44922</v>
      </c>
      <c r="E18058" s="1">
        <v>4</v>
      </c>
      <c r="F18058" s="62">
        <v>185.13</v>
      </c>
    </row>
    <row r="18059" spans="1:6" x14ac:dyDescent="0.35">
      <c r="A18059" s="1">
        <v>133</v>
      </c>
      <c r="B18059" s="1" t="s">
        <v>155</v>
      </c>
      <c r="C18059" s="218">
        <v>44923</v>
      </c>
      <c r="D18059" s="218">
        <v>44923</v>
      </c>
      <c r="E18059" s="1">
        <v>4</v>
      </c>
      <c r="F18059" s="62">
        <v>183.15</v>
      </c>
    </row>
    <row r="18060" spans="1:6" x14ac:dyDescent="0.35">
      <c r="A18060" s="1">
        <v>133</v>
      </c>
      <c r="B18060" s="1" t="s">
        <v>155</v>
      </c>
      <c r="C18060" s="218">
        <v>44924</v>
      </c>
      <c r="D18060" s="218">
        <v>44921</v>
      </c>
      <c r="E18060" s="1">
        <v>1</v>
      </c>
      <c r="F18060" s="62">
        <v>54.45</v>
      </c>
    </row>
    <row r="18061" spans="1:6" x14ac:dyDescent="0.35">
      <c r="A18061" s="1">
        <v>133</v>
      </c>
      <c r="B18061" s="1" t="s">
        <v>155</v>
      </c>
      <c r="C18061" s="218">
        <v>44924</v>
      </c>
      <c r="D18061" s="218">
        <v>44922</v>
      </c>
      <c r="E18061" s="1">
        <v>1</v>
      </c>
      <c r="F18061" s="62">
        <v>50.29</v>
      </c>
    </row>
    <row r="18062" spans="1:6" x14ac:dyDescent="0.35">
      <c r="A18062" s="1">
        <v>133</v>
      </c>
      <c r="B18062" s="1" t="s">
        <v>155</v>
      </c>
      <c r="C18062" s="218">
        <v>44924</v>
      </c>
      <c r="D18062" s="218">
        <v>44923</v>
      </c>
      <c r="E18062" s="1">
        <v>3</v>
      </c>
      <c r="F18062" s="62">
        <v>163.35</v>
      </c>
    </row>
    <row r="18063" spans="1:6" x14ac:dyDescent="0.35">
      <c r="A18063" s="1">
        <v>133</v>
      </c>
      <c r="B18063" s="1" t="s">
        <v>155</v>
      </c>
      <c r="C18063" s="218">
        <v>44924</v>
      </c>
      <c r="D18063" s="218">
        <v>44924</v>
      </c>
      <c r="E18063" s="1">
        <v>7</v>
      </c>
      <c r="F18063" s="62">
        <v>288.98</v>
      </c>
    </row>
    <row r="18064" spans="1:6" x14ac:dyDescent="0.35">
      <c r="A18064" s="1">
        <v>133</v>
      </c>
      <c r="B18064" s="1" t="s">
        <v>155</v>
      </c>
      <c r="C18064" s="218">
        <v>44925</v>
      </c>
      <c r="D18064" s="218">
        <v>44924</v>
      </c>
      <c r="E18064" s="1">
        <v>3</v>
      </c>
      <c r="F18064" s="62">
        <v>101.97</v>
      </c>
    </row>
    <row r="18065" spans="1:6" x14ac:dyDescent="0.35">
      <c r="A18065" s="1">
        <v>133</v>
      </c>
      <c r="B18065" s="1" t="s">
        <v>155</v>
      </c>
      <c r="C18065" s="218">
        <v>44925</v>
      </c>
      <c r="D18065" s="218">
        <v>44925</v>
      </c>
      <c r="E18065" s="1">
        <v>5</v>
      </c>
      <c r="F18065" s="62">
        <v>241.56</v>
      </c>
    </row>
    <row r="18066" spans="1:6" x14ac:dyDescent="0.35">
      <c r="A18066" s="1">
        <v>133</v>
      </c>
      <c r="B18066" s="1" t="s">
        <v>155</v>
      </c>
      <c r="C18066" s="218">
        <v>44926</v>
      </c>
      <c r="D18066" s="218">
        <v>44923</v>
      </c>
      <c r="E18066" s="1">
        <v>1</v>
      </c>
      <c r="F18066" s="62">
        <v>55.94</v>
      </c>
    </row>
    <row r="18067" spans="1:6" x14ac:dyDescent="0.35">
      <c r="A18067" s="1">
        <v>133</v>
      </c>
      <c r="B18067" s="1" t="s">
        <v>155</v>
      </c>
      <c r="C18067" s="218">
        <v>44926</v>
      </c>
      <c r="D18067" s="218">
        <v>44924</v>
      </c>
      <c r="E18067" s="1">
        <v>1</v>
      </c>
      <c r="F18067" s="62">
        <v>23.76</v>
      </c>
    </row>
    <row r="18068" spans="1:6" x14ac:dyDescent="0.35">
      <c r="A18068" s="1">
        <v>133</v>
      </c>
      <c r="B18068" s="1" t="s">
        <v>155</v>
      </c>
      <c r="C18068" s="218">
        <v>44926</v>
      </c>
      <c r="D18068" s="218">
        <v>44925</v>
      </c>
      <c r="E18068" s="1">
        <v>2</v>
      </c>
      <c r="F18068" s="62">
        <v>79.7</v>
      </c>
    </row>
    <row r="18069" spans="1:6" x14ac:dyDescent="0.35">
      <c r="A18069" s="1">
        <v>133</v>
      </c>
      <c r="B18069" s="1" t="s">
        <v>155</v>
      </c>
      <c r="C18069" s="218">
        <v>44926</v>
      </c>
      <c r="D18069" s="218">
        <v>44926</v>
      </c>
      <c r="E18069" s="1">
        <v>2</v>
      </c>
      <c r="F18069" s="62">
        <v>110.39</v>
      </c>
    </row>
    <row r="18070" spans="1:6" x14ac:dyDescent="0.35">
      <c r="A18070" s="1">
        <v>133</v>
      </c>
      <c r="B18070" s="1" t="s">
        <v>155</v>
      </c>
      <c r="C18070" s="218">
        <v>44927</v>
      </c>
      <c r="D18070" s="218">
        <v>44927</v>
      </c>
      <c r="E18070" s="1">
        <v>6</v>
      </c>
      <c r="F18070" s="62">
        <v>295.61</v>
      </c>
    </row>
    <row r="18071" spans="1:6" x14ac:dyDescent="0.35">
      <c r="A18071" s="1">
        <v>133</v>
      </c>
      <c r="B18071" s="1" t="s">
        <v>155</v>
      </c>
      <c r="C18071" s="218">
        <v>44929</v>
      </c>
      <c r="D18071" s="218">
        <v>44928</v>
      </c>
      <c r="E18071" s="1">
        <v>4</v>
      </c>
      <c r="F18071" s="62">
        <v>125.48</v>
      </c>
    </row>
    <row r="18072" spans="1:6" x14ac:dyDescent="0.35">
      <c r="A18072" s="1">
        <v>133</v>
      </c>
      <c r="B18072" s="1" t="s">
        <v>155</v>
      </c>
      <c r="C18072" s="218">
        <v>44929</v>
      </c>
      <c r="D18072" s="218">
        <v>44929</v>
      </c>
      <c r="E18072" s="1">
        <v>2</v>
      </c>
      <c r="F18072" s="62">
        <v>78.11</v>
      </c>
    </row>
    <row r="18073" spans="1:6" x14ac:dyDescent="0.35">
      <c r="A18073" s="1">
        <v>133</v>
      </c>
      <c r="B18073" s="1" t="s">
        <v>155</v>
      </c>
      <c r="C18073" s="218">
        <v>44930</v>
      </c>
      <c r="D18073" s="218">
        <v>44927</v>
      </c>
      <c r="E18073" s="1">
        <v>1</v>
      </c>
      <c r="F18073" s="62">
        <v>54.45</v>
      </c>
    </row>
    <row r="18074" spans="1:6" x14ac:dyDescent="0.35">
      <c r="A18074" s="1">
        <v>133</v>
      </c>
      <c r="B18074" s="1" t="s">
        <v>155</v>
      </c>
      <c r="C18074" s="218">
        <v>44930</v>
      </c>
      <c r="D18074" s="218">
        <v>44928</v>
      </c>
      <c r="E18074" s="1">
        <v>3</v>
      </c>
      <c r="F18074" s="62">
        <v>132.26</v>
      </c>
    </row>
    <row r="18075" spans="1:6" x14ac:dyDescent="0.35">
      <c r="A18075" s="1">
        <v>133</v>
      </c>
      <c r="B18075" s="1" t="s">
        <v>155</v>
      </c>
      <c r="C18075" s="218">
        <v>44930</v>
      </c>
      <c r="D18075" s="218">
        <v>44929</v>
      </c>
      <c r="E18075" s="1">
        <v>4</v>
      </c>
      <c r="F18075" s="62">
        <v>217.3</v>
      </c>
    </row>
    <row r="18076" spans="1:6" x14ac:dyDescent="0.35">
      <c r="A18076" s="1">
        <v>133</v>
      </c>
      <c r="B18076" s="1" t="s">
        <v>155</v>
      </c>
      <c r="C18076" s="218">
        <v>44930</v>
      </c>
      <c r="D18076" s="218">
        <v>44930</v>
      </c>
      <c r="E18076" s="1">
        <v>4</v>
      </c>
      <c r="F18076" s="62">
        <v>156.02000000000001</v>
      </c>
    </row>
    <row r="18077" spans="1:6" x14ac:dyDescent="0.35">
      <c r="A18077" s="1">
        <v>133</v>
      </c>
      <c r="B18077" s="1" t="s">
        <v>155</v>
      </c>
      <c r="C18077" s="218">
        <v>44931</v>
      </c>
      <c r="D18077" s="218">
        <v>44928</v>
      </c>
      <c r="E18077" s="1">
        <v>1</v>
      </c>
      <c r="F18077" s="62">
        <v>54.35</v>
      </c>
    </row>
    <row r="18078" spans="1:6" x14ac:dyDescent="0.35">
      <c r="A18078" s="1">
        <v>133</v>
      </c>
      <c r="B18078" s="1" t="s">
        <v>155</v>
      </c>
      <c r="C18078" s="218">
        <v>44931</v>
      </c>
      <c r="D18078" s="218">
        <v>44929</v>
      </c>
      <c r="E18078" s="1">
        <v>3</v>
      </c>
      <c r="F18078" s="62">
        <v>156.37</v>
      </c>
    </row>
    <row r="18079" spans="1:6" x14ac:dyDescent="0.35">
      <c r="A18079" s="1">
        <v>133</v>
      </c>
      <c r="B18079" s="1" t="s">
        <v>155</v>
      </c>
      <c r="C18079" s="218">
        <v>44931</v>
      </c>
      <c r="D18079" s="218">
        <v>44931</v>
      </c>
      <c r="E18079" s="1">
        <v>7</v>
      </c>
      <c r="F18079" s="62">
        <v>349.56</v>
      </c>
    </row>
    <row r="18080" spans="1:6" x14ac:dyDescent="0.35">
      <c r="A18080" s="1">
        <v>133</v>
      </c>
      <c r="B18080" s="1" t="s">
        <v>155</v>
      </c>
      <c r="C18080" s="218">
        <v>44932</v>
      </c>
      <c r="D18080" s="218">
        <v>44931</v>
      </c>
      <c r="E18080" s="1">
        <v>3</v>
      </c>
      <c r="F18080" s="62">
        <v>132.16</v>
      </c>
    </row>
    <row r="18081" spans="1:6" x14ac:dyDescent="0.35">
      <c r="A18081" s="1">
        <v>133</v>
      </c>
      <c r="B18081" s="1" t="s">
        <v>155</v>
      </c>
      <c r="C18081" s="218">
        <v>44932</v>
      </c>
      <c r="D18081" s="218">
        <v>44932</v>
      </c>
      <c r="E18081" s="1">
        <v>4</v>
      </c>
      <c r="F18081" s="62">
        <v>185.82</v>
      </c>
    </row>
    <row r="18082" spans="1:6" x14ac:dyDescent="0.35">
      <c r="A18082" s="1">
        <v>133</v>
      </c>
      <c r="B18082" s="1" t="s">
        <v>155</v>
      </c>
      <c r="C18082" s="218">
        <v>44933</v>
      </c>
      <c r="D18082" s="218">
        <v>44930</v>
      </c>
      <c r="E18082" s="1">
        <v>1</v>
      </c>
      <c r="F18082" s="62">
        <v>54.35</v>
      </c>
    </row>
    <row r="18083" spans="1:6" x14ac:dyDescent="0.35">
      <c r="A18083" s="1">
        <v>133</v>
      </c>
      <c r="B18083" s="1" t="s">
        <v>155</v>
      </c>
      <c r="C18083" s="218">
        <v>44933</v>
      </c>
      <c r="D18083" s="218">
        <v>44931</v>
      </c>
      <c r="E18083" s="1">
        <v>2</v>
      </c>
      <c r="F18083" s="62">
        <v>108.5</v>
      </c>
    </row>
    <row r="18084" spans="1:6" x14ac:dyDescent="0.35">
      <c r="A18084" s="1">
        <v>133</v>
      </c>
      <c r="B18084" s="1" t="s">
        <v>155</v>
      </c>
      <c r="C18084" s="218">
        <v>44933</v>
      </c>
      <c r="D18084" s="218">
        <v>44932</v>
      </c>
      <c r="E18084" s="1">
        <v>6</v>
      </c>
      <c r="F18084" s="62">
        <v>325.5</v>
      </c>
    </row>
    <row r="18085" spans="1:6" x14ac:dyDescent="0.35">
      <c r="A18085" s="1">
        <v>133</v>
      </c>
      <c r="B18085" s="1" t="s">
        <v>155</v>
      </c>
      <c r="C18085" s="218">
        <v>44933</v>
      </c>
      <c r="D18085" s="218">
        <v>44933</v>
      </c>
      <c r="E18085" s="1">
        <v>4</v>
      </c>
      <c r="F18085" s="62">
        <v>216.21</v>
      </c>
    </row>
    <row r="18086" spans="1:6" x14ac:dyDescent="0.35">
      <c r="A18086" s="1">
        <v>133</v>
      </c>
      <c r="B18086" s="1" t="s">
        <v>155</v>
      </c>
      <c r="C18086" s="218">
        <v>44934</v>
      </c>
      <c r="D18086" s="218">
        <v>44931</v>
      </c>
      <c r="E18086" s="1">
        <v>1</v>
      </c>
      <c r="F18086" s="62">
        <v>49.99</v>
      </c>
    </row>
    <row r="18087" spans="1:6" x14ac:dyDescent="0.35">
      <c r="A18087" s="1">
        <v>133</v>
      </c>
      <c r="B18087" s="1" t="s">
        <v>155</v>
      </c>
      <c r="C18087" s="218">
        <v>44934</v>
      </c>
      <c r="D18087" s="218">
        <v>44932</v>
      </c>
      <c r="E18087" s="1">
        <v>6</v>
      </c>
      <c r="F18087" s="62">
        <v>318.68</v>
      </c>
    </row>
    <row r="18088" spans="1:6" x14ac:dyDescent="0.35">
      <c r="A18088" s="1">
        <v>133</v>
      </c>
      <c r="B18088" s="1" t="s">
        <v>155</v>
      </c>
      <c r="C18088" s="218">
        <v>44934</v>
      </c>
      <c r="D18088" s="218">
        <v>44933</v>
      </c>
      <c r="E18088" s="1">
        <v>2</v>
      </c>
      <c r="F18088" s="62">
        <v>78.010000000000005</v>
      </c>
    </row>
    <row r="18089" spans="1:6" x14ac:dyDescent="0.35">
      <c r="A18089" s="1">
        <v>133</v>
      </c>
      <c r="B18089" s="1" t="s">
        <v>155</v>
      </c>
      <c r="C18089" s="218">
        <v>44934</v>
      </c>
      <c r="D18089" s="218">
        <v>44934</v>
      </c>
      <c r="E18089" s="1">
        <v>3</v>
      </c>
      <c r="F18089" s="62">
        <v>132.46</v>
      </c>
    </row>
    <row r="18090" spans="1:6" x14ac:dyDescent="0.35">
      <c r="A18090" s="1">
        <v>133</v>
      </c>
      <c r="B18090" s="1" t="s">
        <v>155</v>
      </c>
      <c r="C18090" s="218">
        <v>44935</v>
      </c>
      <c r="D18090" s="218">
        <v>44932</v>
      </c>
      <c r="E18090" s="1">
        <v>1</v>
      </c>
      <c r="F18090" s="62">
        <v>54.25</v>
      </c>
    </row>
    <row r="18091" spans="1:6" x14ac:dyDescent="0.35">
      <c r="A18091" s="1">
        <v>133</v>
      </c>
      <c r="B18091" s="1" t="s">
        <v>155</v>
      </c>
      <c r="C18091" s="218">
        <v>44935</v>
      </c>
      <c r="D18091" s="218">
        <v>44934</v>
      </c>
      <c r="E18091" s="1">
        <v>2</v>
      </c>
      <c r="F18091" s="62">
        <v>77.91</v>
      </c>
    </row>
    <row r="18092" spans="1:6" x14ac:dyDescent="0.35">
      <c r="A18092" s="1">
        <v>133</v>
      </c>
      <c r="B18092" s="1" t="s">
        <v>155</v>
      </c>
      <c r="C18092" s="218">
        <v>44935</v>
      </c>
      <c r="D18092" s="218">
        <v>44935</v>
      </c>
      <c r="E18092" s="1">
        <v>3</v>
      </c>
      <c r="F18092" s="62">
        <v>162.94999999999999</v>
      </c>
    </row>
    <row r="18093" spans="1:6" x14ac:dyDescent="0.35">
      <c r="A18093" s="1">
        <v>133</v>
      </c>
      <c r="B18093" s="1" t="s">
        <v>155</v>
      </c>
      <c r="C18093" s="218">
        <v>44936</v>
      </c>
      <c r="D18093" s="218">
        <v>44933</v>
      </c>
      <c r="E18093" s="1">
        <v>2</v>
      </c>
      <c r="F18093" s="62">
        <v>106.92</v>
      </c>
    </row>
    <row r="18094" spans="1:6" x14ac:dyDescent="0.35">
      <c r="A18094" s="1">
        <v>133</v>
      </c>
      <c r="B18094" s="1" t="s">
        <v>155</v>
      </c>
      <c r="C18094" s="218">
        <v>44936</v>
      </c>
      <c r="D18094" s="218">
        <v>44934</v>
      </c>
      <c r="E18094" s="1">
        <v>3</v>
      </c>
      <c r="F18094" s="62">
        <v>156.22</v>
      </c>
    </row>
    <row r="18095" spans="1:6" x14ac:dyDescent="0.35">
      <c r="A18095" s="1">
        <v>133</v>
      </c>
      <c r="B18095" s="1" t="s">
        <v>155</v>
      </c>
      <c r="C18095" s="218">
        <v>44936</v>
      </c>
      <c r="D18095" s="218">
        <v>44935</v>
      </c>
      <c r="E18095" s="1">
        <v>5</v>
      </c>
      <c r="F18095" s="62">
        <v>268.83</v>
      </c>
    </row>
    <row r="18096" spans="1:6" x14ac:dyDescent="0.35">
      <c r="A18096" s="1">
        <v>133</v>
      </c>
      <c r="B18096" s="1" t="s">
        <v>155</v>
      </c>
      <c r="C18096" s="218">
        <v>44936</v>
      </c>
      <c r="D18096" s="218">
        <v>44936</v>
      </c>
      <c r="E18096" s="1">
        <v>5</v>
      </c>
      <c r="F18096" s="62">
        <v>209.38</v>
      </c>
    </row>
    <row r="18097" spans="1:6" x14ac:dyDescent="0.35">
      <c r="A18097" s="1">
        <v>133</v>
      </c>
      <c r="B18097" s="1" t="s">
        <v>155</v>
      </c>
      <c r="C18097" s="218">
        <v>44937</v>
      </c>
      <c r="D18097" s="218">
        <v>44934</v>
      </c>
      <c r="E18097" s="1">
        <v>1</v>
      </c>
      <c r="F18097" s="62">
        <v>54.35</v>
      </c>
    </row>
    <row r="18098" spans="1:6" x14ac:dyDescent="0.35">
      <c r="A18098" s="1">
        <v>133</v>
      </c>
      <c r="B18098" s="1" t="s">
        <v>155</v>
      </c>
      <c r="C18098" s="218">
        <v>44937</v>
      </c>
      <c r="D18098" s="218">
        <v>44935</v>
      </c>
      <c r="E18098" s="1">
        <v>1</v>
      </c>
      <c r="F18098" s="62">
        <v>54.45</v>
      </c>
    </row>
    <row r="18099" spans="1:6" x14ac:dyDescent="0.35">
      <c r="A18099" s="1">
        <v>133</v>
      </c>
      <c r="B18099" s="1" t="s">
        <v>155</v>
      </c>
      <c r="C18099" s="218">
        <v>44937</v>
      </c>
      <c r="D18099" s="218">
        <v>44936</v>
      </c>
      <c r="E18099" s="1">
        <v>1</v>
      </c>
      <c r="F18099" s="62">
        <v>54.45</v>
      </c>
    </row>
    <row r="18100" spans="1:6" x14ac:dyDescent="0.35">
      <c r="A18100" s="1">
        <v>133</v>
      </c>
      <c r="B18100" s="1" t="s">
        <v>155</v>
      </c>
      <c r="C18100" s="218">
        <v>44937</v>
      </c>
      <c r="D18100" s="218">
        <v>44937</v>
      </c>
      <c r="E18100" s="1">
        <v>2</v>
      </c>
      <c r="F18100" s="62">
        <v>108.6</v>
      </c>
    </row>
    <row r="18101" spans="1:6" x14ac:dyDescent="0.35">
      <c r="A18101" s="1">
        <v>133</v>
      </c>
      <c r="B18101" s="1" t="s">
        <v>155</v>
      </c>
      <c r="C18101" s="218">
        <v>44938</v>
      </c>
      <c r="D18101" s="218">
        <v>44935</v>
      </c>
      <c r="E18101" s="1">
        <v>2</v>
      </c>
      <c r="F18101" s="62">
        <v>104.44</v>
      </c>
    </row>
    <row r="18102" spans="1:6" x14ac:dyDescent="0.35">
      <c r="A18102" s="1">
        <v>133</v>
      </c>
      <c r="B18102" s="1" t="s">
        <v>155</v>
      </c>
      <c r="C18102" s="218">
        <v>44938</v>
      </c>
      <c r="D18102" s="218">
        <v>44936</v>
      </c>
      <c r="E18102" s="1">
        <v>1</v>
      </c>
      <c r="F18102" s="62">
        <v>54.25</v>
      </c>
    </row>
    <row r="18103" spans="1:6" x14ac:dyDescent="0.35">
      <c r="A18103" s="1">
        <v>133</v>
      </c>
      <c r="B18103" s="1" t="s">
        <v>155</v>
      </c>
      <c r="C18103" s="218">
        <v>44938</v>
      </c>
      <c r="D18103" s="218">
        <v>44937</v>
      </c>
      <c r="E18103" s="1">
        <v>2</v>
      </c>
      <c r="F18103" s="62">
        <v>108.6</v>
      </c>
    </row>
    <row r="18104" spans="1:6" x14ac:dyDescent="0.35">
      <c r="A18104" s="1">
        <v>133</v>
      </c>
      <c r="B18104" s="1" t="s">
        <v>155</v>
      </c>
      <c r="C18104" s="218">
        <v>44938</v>
      </c>
      <c r="D18104" s="218">
        <v>44938</v>
      </c>
      <c r="E18104" s="1">
        <v>5</v>
      </c>
      <c r="F18104" s="62">
        <v>210.07</v>
      </c>
    </row>
    <row r="18105" spans="1:6" x14ac:dyDescent="0.35">
      <c r="A18105" s="1">
        <v>133</v>
      </c>
      <c r="B18105" s="1" t="s">
        <v>155</v>
      </c>
      <c r="C18105" s="218">
        <v>44939</v>
      </c>
      <c r="D18105" s="218">
        <v>44935</v>
      </c>
      <c r="E18105" s="1">
        <v>1</v>
      </c>
      <c r="F18105" s="62">
        <v>54.35</v>
      </c>
    </row>
    <row r="18106" spans="1:6" x14ac:dyDescent="0.35">
      <c r="A18106" s="1">
        <v>133</v>
      </c>
      <c r="B18106" s="1" t="s">
        <v>155</v>
      </c>
      <c r="C18106" s="218">
        <v>44939</v>
      </c>
      <c r="D18106" s="218">
        <v>44936</v>
      </c>
      <c r="E18106" s="1">
        <v>1</v>
      </c>
      <c r="F18106" s="62">
        <v>54.25</v>
      </c>
    </row>
    <row r="18107" spans="1:6" x14ac:dyDescent="0.35">
      <c r="A18107" s="1">
        <v>133</v>
      </c>
      <c r="B18107" s="1" t="s">
        <v>155</v>
      </c>
      <c r="C18107" s="218">
        <v>44939</v>
      </c>
      <c r="D18107" s="218">
        <v>44937</v>
      </c>
      <c r="E18107" s="1">
        <v>1</v>
      </c>
      <c r="F18107" s="62">
        <v>54.45</v>
      </c>
    </row>
    <row r="18108" spans="1:6" x14ac:dyDescent="0.35">
      <c r="A18108" s="1">
        <v>133</v>
      </c>
      <c r="B18108" s="1" t="s">
        <v>155</v>
      </c>
      <c r="C18108" s="218">
        <v>44939</v>
      </c>
      <c r="D18108" s="218">
        <v>44939</v>
      </c>
      <c r="E18108" s="1">
        <v>4</v>
      </c>
      <c r="F18108" s="62">
        <v>156.12</v>
      </c>
    </row>
    <row r="18109" spans="1:6" x14ac:dyDescent="0.35">
      <c r="A18109" s="1">
        <v>133</v>
      </c>
      <c r="B18109" s="1" t="s">
        <v>155</v>
      </c>
      <c r="C18109" s="218">
        <v>44940</v>
      </c>
      <c r="D18109" s="218">
        <v>44936</v>
      </c>
      <c r="E18109" s="1">
        <v>2</v>
      </c>
      <c r="F18109" s="62">
        <v>108.8</v>
      </c>
    </row>
    <row r="18110" spans="1:6" x14ac:dyDescent="0.35">
      <c r="A18110" s="1">
        <v>133</v>
      </c>
      <c r="B18110" s="1" t="s">
        <v>155</v>
      </c>
      <c r="C18110" s="218">
        <v>44940</v>
      </c>
      <c r="D18110" s="218">
        <v>44937</v>
      </c>
      <c r="E18110" s="1">
        <v>3</v>
      </c>
      <c r="F18110" s="62">
        <v>162.85</v>
      </c>
    </row>
    <row r="18111" spans="1:6" x14ac:dyDescent="0.35">
      <c r="A18111" s="1">
        <v>133</v>
      </c>
      <c r="B18111" s="1" t="s">
        <v>155</v>
      </c>
      <c r="C18111" s="218">
        <v>44940</v>
      </c>
      <c r="D18111" s="218">
        <v>44939</v>
      </c>
      <c r="E18111" s="1">
        <v>1</v>
      </c>
      <c r="F18111" s="62">
        <v>54.35</v>
      </c>
    </row>
    <row r="18112" spans="1:6" x14ac:dyDescent="0.35">
      <c r="A18112" s="1">
        <v>133</v>
      </c>
      <c r="B18112" s="1" t="s">
        <v>155</v>
      </c>
      <c r="C18112" s="218">
        <v>44941</v>
      </c>
      <c r="D18112" s="218">
        <v>44939</v>
      </c>
      <c r="E18112" s="1">
        <v>3</v>
      </c>
      <c r="F18112" s="62">
        <v>132.26</v>
      </c>
    </row>
    <row r="18113" spans="1:6" x14ac:dyDescent="0.35">
      <c r="A18113" s="1">
        <v>133</v>
      </c>
      <c r="B18113" s="1" t="s">
        <v>155</v>
      </c>
      <c r="C18113" s="218">
        <v>44941</v>
      </c>
      <c r="D18113" s="218">
        <v>44940</v>
      </c>
      <c r="E18113" s="1">
        <v>5</v>
      </c>
      <c r="F18113" s="62">
        <v>210.57</v>
      </c>
    </row>
    <row r="18114" spans="1:6" x14ac:dyDescent="0.35">
      <c r="A18114" s="1">
        <v>133</v>
      </c>
      <c r="B18114" s="1" t="s">
        <v>155</v>
      </c>
      <c r="C18114" s="218">
        <v>44941</v>
      </c>
      <c r="D18114" s="218">
        <v>44941</v>
      </c>
      <c r="E18114" s="1">
        <v>4</v>
      </c>
      <c r="F18114" s="62">
        <v>186.91</v>
      </c>
    </row>
    <row r="18115" spans="1:6" x14ac:dyDescent="0.35">
      <c r="A18115" s="1">
        <v>133</v>
      </c>
      <c r="B18115" s="1" t="s">
        <v>155</v>
      </c>
      <c r="C18115" s="218">
        <v>44942</v>
      </c>
      <c r="D18115" s="218">
        <v>44939</v>
      </c>
      <c r="E18115" s="1">
        <v>3</v>
      </c>
      <c r="F18115" s="62">
        <v>158.1</v>
      </c>
    </row>
    <row r="18116" spans="1:6" x14ac:dyDescent="0.35">
      <c r="A18116" s="1">
        <v>133</v>
      </c>
      <c r="B18116" s="1" t="s">
        <v>155</v>
      </c>
      <c r="C18116" s="218">
        <v>44942</v>
      </c>
      <c r="D18116" s="218">
        <v>44941</v>
      </c>
      <c r="E18116" s="1">
        <v>3</v>
      </c>
      <c r="F18116" s="62">
        <v>132.26</v>
      </c>
    </row>
    <row r="18117" spans="1:6" x14ac:dyDescent="0.35">
      <c r="A18117" s="1">
        <v>133</v>
      </c>
      <c r="B18117" s="1" t="s">
        <v>155</v>
      </c>
      <c r="C18117" s="218">
        <v>44942</v>
      </c>
      <c r="D18117" s="218">
        <v>44942</v>
      </c>
      <c r="E18117" s="1">
        <v>5</v>
      </c>
      <c r="F18117" s="62">
        <v>267.39</v>
      </c>
    </row>
    <row r="18118" spans="1:6" x14ac:dyDescent="0.35">
      <c r="A18118" s="1">
        <v>133</v>
      </c>
      <c r="B18118" s="1" t="s">
        <v>155</v>
      </c>
      <c r="C18118" s="218">
        <v>44943</v>
      </c>
      <c r="D18118" s="218">
        <v>44940</v>
      </c>
      <c r="E18118" s="1">
        <v>2</v>
      </c>
      <c r="F18118" s="62">
        <v>75.73</v>
      </c>
    </row>
    <row r="18119" spans="1:6" x14ac:dyDescent="0.35">
      <c r="A18119" s="1">
        <v>133</v>
      </c>
      <c r="B18119" s="1" t="s">
        <v>155</v>
      </c>
      <c r="C18119" s="218">
        <v>44943</v>
      </c>
      <c r="D18119" s="218">
        <v>44941</v>
      </c>
      <c r="E18119" s="1">
        <v>4</v>
      </c>
      <c r="F18119" s="62">
        <v>123.65</v>
      </c>
    </row>
    <row r="18120" spans="1:6" x14ac:dyDescent="0.35">
      <c r="A18120" s="1">
        <v>133</v>
      </c>
      <c r="B18120" s="1" t="s">
        <v>155</v>
      </c>
      <c r="C18120" s="218">
        <v>44943</v>
      </c>
      <c r="D18120" s="218">
        <v>44942</v>
      </c>
      <c r="E18120" s="1">
        <v>4</v>
      </c>
      <c r="F18120" s="62">
        <v>183.94</v>
      </c>
    </row>
    <row r="18121" spans="1:6" x14ac:dyDescent="0.35">
      <c r="A18121" s="1">
        <v>133</v>
      </c>
      <c r="B18121" s="1" t="s">
        <v>155</v>
      </c>
      <c r="C18121" s="218">
        <v>44943</v>
      </c>
      <c r="D18121" s="218">
        <v>44943</v>
      </c>
      <c r="E18121" s="1">
        <v>8</v>
      </c>
      <c r="F18121" s="62">
        <v>390.25</v>
      </c>
    </row>
    <row r="18122" spans="1:6" x14ac:dyDescent="0.35">
      <c r="A18122" s="1">
        <v>133</v>
      </c>
      <c r="B18122" s="1" t="s">
        <v>155</v>
      </c>
      <c r="C18122" s="218">
        <v>44944</v>
      </c>
      <c r="D18122" s="218">
        <v>44941</v>
      </c>
      <c r="E18122" s="1">
        <v>1</v>
      </c>
      <c r="F18122" s="62">
        <v>54.25</v>
      </c>
    </row>
    <row r="18123" spans="1:6" x14ac:dyDescent="0.35">
      <c r="A18123" s="1">
        <v>133</v>
      </c>
      <c r="B18123" s="1" t="s">
        <v>155</v>
      </c>
      <c r="C18123" s="218">
        <v>44944</v>
      </c>
      <c r="D18123" s="218">
        <v>44943</v>
      </c>
      <c r="E18123" s="1">
        <v>4</v>
      </c>
      <c r="F18123" s="62">
        <v>156.22</v>
      </c>
    </row>
    <row r="18124" spans="1:6" x14ac:dyDescent="0.35">
      <c r="A18124" s="1">
        <v>133</v>
      </c>
      <c r="B18124" s="1" t="s">
        <v>155</v>
      </c>
      <c r="C18124" s="218">
        <v>44944</v>
      </c>
      <c r="D18124" s="218">
        <v>44944</v>
      </c>
      <c r="E18124" s="1">
        <v>6</v>
      </c>
      <c r="F18124" s="62">
        <v>295.61</v>
      </c>
    </row>
    <row r="18125" spans="1:6" x14ac:dyDescent="0.35">
      <c r="A18125" s="1">
        <v>133</v>
      </c>
      <c r="B18125" s="1" t="s">
        <v>155</v>
      </c>
      <c r="C18125" s="218">
        <v>44945</v>
      </c>
      <c r="D18125" s="218">
        <v>44943</v>
      </c>
      <c r="E18125" s="1">
        <v>1</v>
      </c>
      <c r="F18125" s="62">
        <v>54.45</v>
      </c>
    </row>
    <row r="18126" spans="1:6" x14ac:dyDescent="0.35">
      <c r="A18126" s="1">
        <v>133</v>
      </c>
      <c r="B18126" s="1" t="s">
        <v>155</v>
      </c>
      <c r="C18126" s="218">
        <v>44945</v>
      </c>
      <c r="D18126" s="218">
        <v>44944</v>
      </c>
      <c r="E18126" s="1">
        <v>4</v>
      </c>
      <c r="F18126" s="62">
        <v>184.39</v>
      </c>
    </row>
    <row r="18127" spans="1:6" x14ac:dyDescent="0.35">
      <c r="A18127" s="1">
        <v>133</v>
      </c>
      <c r="B18127" s="1" t="s">
        <v>155</v>
      </c>
      <c r="C18127" s="218">
        <v>44945</v>
      </c>
      <c r="D18127" s="218">
        <v>44945</v>
      </c>
      <c r="E18127" s="1">
        <v>7</v>
      </c>
      <c r="F18127" s="62">
        <v>319.67</v>
      </c>
    </row>
    <row r="18128" spans="1:6" x14ac:dyDescent="0.35">
      <c r="A18128" s="1">
        <v>133</v>
      </c>
      <c r="B18128" s="1" t="s">
        <v>155</v>
      </c>
      <c r="C18128" s="218">
        <v>44947</v>
      </c>
      <c r="D18128" s="218">
        <v>44945</v>
      </c>
      <c r="E18128" s="1">
        <v>4</v>
      </c>
      <c r="F18128" s="62">
        <v>217.55</v>
      </c>
    </row>
    <row r="18129" spans="1:6" x14ac:dyDescent="0.35">
      <c r="A18129" s="1">
        <v>133</v>
      </c>
      <c r="B18129" s="1" t="s">
        <v>155</v>
      </c>
      <c r="C18129" s="218">
        <v>44947</v>
      </c>
      <c r="D18129" s="218">
        <v>44946</v>
      </c>
      <c r="E18129" s="1">
        <v>1</v>
      </c>
      <c r="F18129" s="62">
        <v>54.45</v>
      </c>
    </row>
    <row r="18130" spans="1:6" x14ac:dyDescent="0.35">
      <c r="A18130" s="1">
        <v>133</v>
      </c>
      <c r="B18130" s="1" t="s">
        <v>155</v>
      </c>
      <c r="C18130" s="218">
        <v>44947</v>
      </c>
      <c r="D18130" s="218">
        <v>44947</v>
      </c>
      <c r="E18130" s="1">
        <v>4</v>
      </c>
      <c r="F18130" s="62">
        <v>186.86</v>
      </c>
    </row>
    <row r="18131" spans="1:6" x14ac:dyDescent="0.35">
      <c r="A18131" s="1">
        <v>133</v>
      </c>
      <c r="B18131" s="1" t="s">
        <v>155</v>
      </c>
      <c r="C18131" s="218">
        <v>44948</v>
      </c>
      <c r="D18131" s="218">
        <v>44945</v>
      </c>
      <c r="E18131" s="1">
        <v>1</v>
      </c>
      <c r="F18131" s="62">
        <v>54.4</v>
      </c>
    </row>
    <row r="18132" spans="1:6" x14ac:dyDescent="0.35">
      <c r="A18132" s="1">
        <v>133</v>
      </c>
      <c r="B18132" s="1" t="s">
        <v>155</v>
      </c>
      <c r="C18132" s="218">
        <v>44948</v>
      </c>
      <c r="D18132" s="218">
        <v>44946</v>
      </c>
      <c r="E18132" s="1">
        <v>3</v>
      </c>
      <c r="F18132" s="62">
        <v>132.56</v>
      </c>
    </row>
    <row r="18133" spans="1:6" x14ac:dyDescent="0.35">
      <c r="A18133" s="1">
        <v>133</v>
      </c>
      <c r="B18133" s="1" t="s">
        <v>155</v>
      </c>
      <c r="C18133" s="218">
        <v>44948</v>
      </c>
      <c r="D18133" s="218">
        <v>44947</v>
      </c>
      <c r="E18133" s="1">
        <v>1</v>
      </c>
      <c r="F18133" s="62">
        <v>54.4</v>
      </c>
    </row>
    <row r="18134" spans="1:6" x14ac:dyDescent="0.35">
      <c r="A18134" s="1">
        <v>133</v>
      </c>
      <c r="B18134" s="1" t="s">
        <v>155</v>
      </c>
      <c r="C18134" s="218">
        <v>44948</v>
      </c>
      <c r="D18134" s="218">
        <v>44948</v>
      </c>
      <c r="E18134" s="1">
        <v>1</v>
      </c>
      <c r="F18134" s="62">
        <v>54.15</v>
      </c>
    </row>
    <row r="18135" spans="1:6" x14ac:dyDescent="0.35">
      <c r="A18135" s="1">
        <v>133</v>
      </c>
      <c r="B18135" s="1" t="s">
        <v>155</v>
      </c>
      <c r="C18135" s="218">
        <v>44949</v>
      </c>
      <c r="D18135" s="218">
        <v>44944</v>
      </c>
      <c r="E18135" s="1">
        <v>1</v>
      </c>
      <c r="F18135" s="62">
        <v>54.45</v>
      </c>
    </row>
    <row r="18136" spans="1:6" x14ac:dyDescent="0.35">
      <c r="A18136" s="1">
        <v>133</v>
      </c>
      <c r="B18136" s="1" t="s">
        <v>155</v>
      </c>
      <c r="C18136" s="218">
        <v>44949</v>
      </c>
      <c r="D18136" s="218">
        <v>44946</v>
      </c>
      <c r="E18136" s="1">
        <v>4</v>
      </c>
      <c r="F18136" s="62">
        <v>156.32</v>
      </c>
    </row>
    <row r="18137" spans="1:6" x14ac:dyDescent="0.35">
      <c r="A18137" s="1">
        <v>133</v>
      </c>
      <c r="B18137" s="1" t="s">
        <v>155</v>
      </c>
      <c r="C18137" s="218">
        <v>44949</v>
      </c>
      <c r="D18137" s="218">
        <v>44947</v>
      </c>
      <c r="E18137" s="1">
        <v>1</v>
      </c>
      <c r="F18137" s="62">
        <v>54.3</v>
      </c>
    </row>
    <row r="18138" spans="1:6" x14ac:dyDescent="0.35">
      <c r="A18138" s="1">
        <v>133</v>
      </c>
      <c r="B18138" s="1" t="s">
        <v>155</v>
      </c>
      <c r="C18138" s="218">
        <v>44949</v>
      </c>
      <c r="D18138" s="218">
        <v>44948</v>
      </c>
      <c r="E18138" s="1">
        <v>2</v>
      </c>
      <c r="F18138" s="62">
        <v>108.8</v>
      </c>
    </row>
    <row r="18139" spans="1:6" x14ac:dyDescent="0.35">
      <c r="A18139" s="1">
        <v>133</v>
      </c>
      <c r="B18139" s="1" t="s">
        <v>155</v>
      </c>
      <c r="C18139" s="218">
        <v>44949</v>
      </c>
      <c r="D18139" s="218">
        <v>44949</v>
      </c>
      <c r="E18139" s="1">
        <v>2</v>
      </c>
      <c r="F18139" s="62">
        <v>108.85</v>
      </c>
    </row>
    <row r="18140" spans="1:6" x14ac:dyDescent="0.35">
      <c r="A18140" s="1">
        <v>133</v>
      </c>
      <c r="B18140" s="1" t="s">
        <v>155</v>
      </c>
      <c r="C18140" s="218">
        <v>44950</v>
      </c>
      <c r="D18140" s="218">
        <v>44946</v>
      </c>
      <c r="E18140" s="1">
        <v>1</v>
      </c>
      <c r="F18140" s="62">
        <v>54.4</v>
      </c>
    </row>
    <row r="18141" spans="1:6" x14ac:dyDescent="0.35">
      <c r="A18141" s="1">
        <v>133</v>
      </c>
      <c r="B18141" s="1" t="s">
        <v>155</v>
      </c>
      <c r="C18141" s="218">
        <v>44950</v>
      </c>
      <c r="D18141" s="218">
        <v>44948</v>
      </c>
      <c r="E18141" s="1">
        <v>3</v>
      </c>
      <c r="F18141" s="62">
        <v>132.61000000000001</v>
      </c>
    </row>
    <row r="18142" spans="1:6" x14ac:dyDescent="0.35">
      <c r="A18142" s="1">
        <v>133</v>
      </c>
      <c r="B18142" s="1" t="s">
        <v>155</v>
      </c>
      <c r="C18142" s="218">
        <v>44950</v>
      </c>
      <c r="D18142" s="218">
        <v>44949</v>
      </c>
      <c r="E18142" s="1">
        <v>3</v>
      </c>
      <c r="F18142" s="62">
        <v>132.56</v>
      </c>
    </row>
    <row r="18143" spans="1:6" x14ac:dyDescent="0.35">
      <c r="A18143" s="1">
        <v>133</v>
      </c>
      <c r="B18143" s="1" t="s">
        <v>155</v>
      </c>
      <c r="C18143" s="218">
        <v>44951</v>
      </c>
      <c r="D18143" s="218">
        <v>44949</v>
      </c>
      <c r="E18143" s="1">
        <v>2</v>
      </c>
      <c r="F18143" s="62">
        <v>108.8</v>
      </c>
    </row>
    <row r="18144" spans="1:6" x14ac:dyDescent="0.35">
      <c r="A18144" s="1">
        <v>133</v>
      </c>
      <c r="B18144" s="1" t="s">
        <v>155</v>
      </c>
      <c r="C18144" s="218">
        <v>44951</v>
      </c>
      <c r="D18144" s="218">
        <v>44950</v>
      </c>
      <c r="E18144" s="1">
        <v>3</v>
      </c>
      <c r="F18144" s="62">
        <v>101.87</v>
      </c>
    </row>
    <row r="18145" spans="1:6" x14ac:dyDescent="0.35">
      <c r="A18145" s="1">
        <v>133</v>
      </c>
      <c r="B18145" s="1" t="s">
        <v>155</v>
      </c>
      <c r="C18145" s="218">
        <v>44951</v>
      </c>
      <c r="D18145" s="218">
        <v>44951</v>
      </c>
      <c r="E18145" s="1">
        <v>2</v>
      </c>
      <c r="F18145" s="62">
        <v>47.52</v>
      </c>
    </row>
    <row r="18146" spans="1:6" x14ac:dyDescent="0.35">
      <c r="A18146" s="1">
        <v>133</v>
      </c>
      <c r="B18146" s="1" t="s">
        <v>155</v>
      </c>
      <c r="C18146" s="218">
        <v>44952</v>
      </c>
      <c r="D18146" s="218">
        <v>44949</v>
      </c>
      <c r="E18146" s="1">
        <v>1</v>
      </c>
      <c r="F18146" s="62">
        <v>54.45</v>
      </c>
    </row>
    <row r="18147" spans="1:6" x14ac:dyDescent="0.35">
      <c r="A18147" s="1">
        <v>133</v>
      </c>
      <c r="B18147" s="1" t="s">
        <v>155</v>
      </c>
      <c r="C18147" s="218">
        <v>44952</v>
      </c>
      <c r="D18147" s="218">
        <v>44950</v>
      </c>
      <c r="E18147" s="1">
        <v>3</v>
      </c>
      <c r="F18147" s="62">
        <v>163.30000000000001</v>
      </c>
    </row>
    <row r="18148" spans="1:6" x14ac:dyDescent="0.35">
      <c r="A18148" s="1">
        <v>133</v>
      </c>
      <c r="B18148" s="1" t="s">
        <v>155</v>
      </c>
      <c r="C18148" s="218">
        <v>44952</v>
      </c>
      <c r="D18148" s="218">
        <v>44951</v>
      </c>
      <c r="E18148" s="1">
        <v>1</v>
      </c>
      <c r="F18148" s="62">
        <v>54.35</v>
      </c>
    </row>
    <row r="18149" spans="1:6" x14ac:dyDescent="0.35">
      <c r="A18149" s="1">
        <v>133</v>
      </c>
      <c r="B18149" s="1" t="s">
        <v>155</v>
      </c>
      <c r="C18149" s="218">
        <v>44952</v>
      </c>
      <c r="D18149" s="218">
        <v>44952</v>
      </c>
      <c r="E18149" s="1">
        <v>3</v>
      </c>
      <c r="F18149" s="62">
        <v>163.30000000000001</v>
      </c>
    </row>
    <row r="18150" spans="1:6" x14ac:dyDescent="0.35">
      <c r="A18150" s="1">
        <v>134</v>
      </c>
      <c r="B18150" s="1" t="s">
        <v>156</v>
      </c>
      <c r="C18150" s="218">
        <v>44899</v>
      </c>
      <c r="D18150" s="218">
        <v>44898</v>
      </c>
      <c r="E18150" s="1">
        <v>5</v>
      </c>
      <c r="F18150" s="62">
        <v>149.29</v>
      </c>
    </row>
    <row r="18151" spans="1:6" x14ac:dyDescent="0.35">
      <c r="A18151" s="1">
        <v>134</v>
      </c>
      <c r="B18151" s="1" t="s">
        <v>156</v>
      </c>
      <c r="C18151" s="218">
        <v>44899</v>
      </c>
      <c r="D18151" s="218">
        <v>44899</v>
      </c>
      <c r="E18151" s="1">
        <v>6</v>
      </c>
      <c r="F18151" s="62">
        <v>234.53</v>
      </c>
    </row>
    <row r="18152" spans="1:6" x14ac:dyDescent="0.35">
      <c r="A18152" s="1">
        <v>134</v>
      </c>
      <c r="B18152" s="1" t="s">
        <v>156</v>
      </c>
      <c r="C18152" s="218">
        <v>44903</v>
      </c>
      <c r="D18152" s="218">
        <v>44899</v>
      </c>
      <c r="E18152" s="1">
        <v>4</v>
      </c>
      <c r="F18152" s="62">
        <v>125.53</v>
      </c>
    </row>
    <row r="18153" spans="1:6" x14ac:dyDescent="0.35">
      <c r="A18153" s="1">
        <v>134</v>
      </c>
      <c r="B18153" s="1" t="s">
        <v>156</v>
      </c>
      <c r="C18153" s="218">
        <v>44903</v>
      </c>
      <c r="D18153" s="218">
        <v>44900</v>
      </c>
      <c r="E18153" s="1">
        <v>2</v>
      </c>
      <c r="F18153" s="62">
        <v>78.209999999999994</v>
      </c>
    </row>
    <row r="18154" spans="1:6" x14ac:dyDescent="0.35">
      <c r="A18154" s="1">
        <v>134</v>
      </c>
      <c r="B18154" s="1" t="s">
        <v>156</v>
      </c>
      <c r="C18154" s="218">
        <v>44903</v>
      </c>
      <c r="D18154" s="218">
        <v>44901</v>
      </c>
      <c r="E18154" s="1">
        <v>2</v>
      </c>
      <c r="F18154" s="62">
        <v>108.8</v>
      </c>
    </row>
    <row r="18155" spans="1:6" x14ac:dyDescent="0.35">
      <c r="A18155" s="1">
        <v>134</v>
      </c>
      <c r="B18155" s="1" t="s">
        <v>156</v>
      </c>
      <c r="C18155" s="218">
        <v>44903</v>
      </c>
      <c r="D18155" s="218">
        <v>44902</v>
      </c>
      <c r="E18155" s="1">
        <v>3</v>
      </c>
      <c r="F18155" s="62">
        <v>71.180000000000007</v>
      </c>
    </row>
    <row r="18156" spans="1:6" x14ac:dyDescent="0.35">
      <c r="A18156" s="1">
        <v>134</v>
      </c>
      <c r="B18156" s="1" t="s">
        <v>156</v>
      </c>
      <c r="C18156" s="218">
        <v>44904</v>
      </c>
      <c r="D18156" s="218">
        <v>44900</v>
      </c>
      <c r="E18156" s="1">
        <v>1</v>
      </c>
      <c r="F18156" s="62">
        <v>54.45</v>
      </c>
    </row>
    <row r="18157" spans="1:6" x14ac:dyDescent="0.35">
      <c r="A18157" s="1">
        <v>134</v>
      </c>
      <c r="B18157" s="1" t="s">
        <v>156</v>
      </c>
      <c r="C18157" s="218">
        <v>44904</v>
      </c>
      <c r="D18157" s="218">
        <v>44901</v>
      </c>
      <c r="E18157" s="1">
        <v>3</v>
      </c>
      <c r="F18157" s="62">
        <v>162.06</v>
      </c>
    </row>
    <row r="18158" spans="1:6" x14ac:dyDescent="0.35">
      <c r="A18158" s="1">
        <v>134</v>
      </c>
      <c r="B18158" s="1" t="s">
        <v>156</v>
      </c>
      <c r="C18158" s="218">
        <v>44904</v>
      </c>
      <c r="D18158" s="218">
        <v>44902</v>
      </c>
      <c r="E18158" s="1">
        <v>1</v>
      </c>
      <c r="F18158" s="62">
        <v>23.76</v>
      </c>
    </row>
    <row r="18159" spans="1:6" x14ac:dyDescent="0.35">
      <c r="A18159" s="1">
        <v>134</v>
      </c>
      <c r="B18159" s="1" t="s">
        <v>156</v>
      </c>
      <c r="C18159" s="218">
        <v>44904</v>
      </c>
      <c r="D18159" s="218">
        <v>44904</v>
      </c>
      <c r="E18159" s="1">
        <v>4</v>
      </c>
      <c r="F18159" s="62">
        <v>217.6</v>
      </c>
    </row>
    <row r="18160" spans="1:6" x14ac:dyDescent="0.35">
      <c r="A18160" s="1">
        <v>134</v>
      </c>
      <c r="B18160" s="1" t="s">
        <v>156</v>
      </c>
      <c r="C18160" s="218">
        <v>44905</v>
      </c>
      <c r="D18160" s="218">
        <v>44902</v>
      </c>
      <c r="E18160" s="1">
        <v>3</v>
      </c>
      <c r="F18160" s="62">
        <v>163.35</v>
      </c>
    </row>
    <row r="18161" spans="1:6" x14ac:dyDescent="0.35">
      <c r="A18161" s="1">
        <v>134</v>
      </c>
      <c r="B18161" s="1" t="s">
        <v>156</v>
      </c>
      <c r="C18161" s="218">
        <v>44905</v>
      </c>
      <c r="D18161" s="218">
        <v>44904</v>
      </c>
      <c r="E18161" s="1">
        <v>1</v>
      </c>
      <c r="F18161" s="62">
        <v>23.76</v>
      </c>
    </row>
    <row r="18162" spans="1:6" x14ac:dyDescent="0.35">
      <c r="A18162" s="1">
        <v>134</v>
      </c>
      <c r="B18162" s="1" t="s">
        <v>156</v>
      </c>
      <c r="C18162" s="218">
        <v>44905</v>
      </c>
      <c r="D18162" s="218">
        <v>44905</v>
      </c>
      <c r="E18162" s="1">
        <v>3</v>
      </c>
      <c r="F18162" s="62">
        <v>101.77</v>
      </c>
    </row>
    <row r="18163" spans="1:6" x14ac:dyDescent="0.35">
      <c r="A18163" s="1">
        <v>134</v>
      </c>
      <c r="B18163" s="1" t="s">
        <v>156</v>
      </c>
      <c r="C18163" s="218">
        <v>44906</v>
      </c>
      <c r="D18163" s="218">
        <v>44905</v>
      </c>
      <c r="E18163" s="1">
        <v>6</v>
      </c>
      <c r="F18163" s="62">
        <v>234.33</v>
      </c>
    </row>
    <row r="18164" spans="1:6" x14ac:dyDescent="0.35">
      <c r="A18164" s="1">
        <v>134</v>
      </c>
      <c r="B18164" s="1" t="s">
        <v>156</v>
      </c>
      <c r="C18164" s="218">
        <v>44906</v>
      </c>
      <c r="D18164" s="218">
        <v>44906</v>
      </c>
      <c r="E18164" s="1">
        <v>4</v>
      </c>
      <c r="F18164" s="62">
        <v>217.6</v>
      </c>
    </row>
    <row r="18165" spans="1:6" x14ac:dyDescent="0.35">
      <c r="A18165" s="1">
        <v>134</v>
      </c>
      <c r="B18165" s="1" t="s">
        <v>156</v>
      </c>
      <c r="C18165" s="218">
        <v>44908</v>
      </c>
      <c r="D18165" s="218">
        <v>44905</v>
      </c>
      <c r="E18165" s="1">
        <v>3</v>
      </c>
      <c r="F18165" s="62">
        <v>101.57</v>
      </c>
    </row>
    <row r="18166" spans="1:6" x14ac:dyDescent="0.35">
      <c r="A18166" s="1">
        <v>134</v>
      </c>
      <c r="B18166" s="1" t="s">
        <v>156</v>
      </c>
      <c r="C18166" s="218">
        <v>44908</v>
      </c>
      <c r="D18166" s="218">
        <v>44906</v>
      </c>
      <c r="E18166" s="1">
        <v>3</v>
      </c>
      <c r="F18166" s="62">
        <v>132.56</v>
      </c>
    </row>
    <row r="18167" spans="1:6" x14ac:dyDescent="0.35">
      <c r="A18167" s="1">
        <v>134</v>
      </c>
      <c r="B18167" s="1" t="s">
        <v>156</v>
      </c>
      <c r="C18167" s="218">
        <v>44908</v>
      </c>
      <c r="D18167" s="218">
        <v>44907</v>
      </c>
      <c r="E18167" s="1">
        <v>7</v>
      </c>
      <c r="F18167" s="62">
        <v>257.79000000000002</v>
      </c>
    </row>
    <row r="18168" spans="1:6" x14ac:dyDescent="0.35">
      <c r="A18168" s="1">
        <v>134</v>
      </c>
      <c r="B18168" s="1" t="s">
        <v>156</v>
      </c>
      <c r="C18168" s="218">
        <v>44908</v>
      </c>
      <c r="D18168" s="218">
        <v>44908</v>
      </c>
      <c r="E18168" s="1">
        <v>1</v>
      </c>
      <c r="F18168" s="62">
        <v>54.45</v>
      </c>
    </row>
    <row r="18169" spans="1:6" x14ac:dyDescent="0.35">
      <c r="A18169" s="1">
        <v>134</v>
      </c>
      <c r="B18169" s="1" t="s">
        <v>156</v>
      </c>
      <c r="C18169" s="218">
        <v>44909</v>
      </c>
      <c r="D18169" s="218">
        <v>44907</v>
      </c>
      <c r="E18169" s="1">
        <v>1</v>
      </c>
      <c r="F18169" s="62">
        <v>23.66</v>
      </c>
    </row>
    <row r="18170" spans="1:6" x14ac:dyDescent="0.35">
      <c r="A18170" s="1">
        <v>134</v>
      </c>
      <c r="B18170" s="1" t="s">
        <v>156</v>
      </c>
      <c r="C18170" s="218">
        <v>44909</v>
      </c>
      <c r="D18170" s="218">
        <v>44908</v>
      </c>
      <c r="E18170" s="1">
        <v>3</v>
      </c>
      <c r="F18170" s="62">
        <v>127.51</v>
      </c>
    </row>
    <row r="18171" spans="1:6" x14ac:dyDescent="0.35">
      <c r="A18171" s="1">
        <v>134</v>
      </c>
      <c r="B18171" s="1" t="s">
        <v>156</v>
      </c>
      <c r="C18171" s="218">
        <v>44909</v>
      </c>
      <c r="D18171" s="218">
        <v>44909</v>
      </c>
      <c r="E18171" s="1">
        <v>3</v>
      </c>
      <c r="F18171" s="62">
        <v>132.66</v>
      </c>
    </row>
    <row r="18172" spans="1:6" x14ac:dyDescent="0.35">
      <c r="A18172" s="1">
        <v>134</v>
      </c>
      <c r="B18172" s="1" t="s">
        <v>156</v>
      </c>
      <c r="C18172" s="218">
        <v>44910</v>
      </c>
      <c r="D18172" s="218">
        <v>44908</v>
      </c>
      <c r="E18172" s="1">
        <v>2</v>
      </c>
      <c r="F18172" s="62">
        <v>77.52</v>
      </c>
    </row>
    <row r="18173" spans="1:6" x14ac:dyDescent="0.35">
      <c r="A18173" s="1">
        <v>134</v>
      </c>
      <c r="B18173" s="1" t="s">
        <v>156</v>
      </c>
      <c r="C18173" s="218">
        <v>44910</v>
      </c>
      <c r="D18173" s="218">
        <v>44909</v>
      </c>
      <c r="E18173" s="1">
        <v>5</v>
      </c>
      <c r="F18173" s="62">
        <v>177.9</v>
      </c>
    </row>
    <row r="18174" spans="1:6" x14ac:dyDescent="0.35">
      <c r="A18174" s="1">
        <v>134</v>
      </c>
      <c r="B18174" s="1" t="s">
        <v>156</v>
      </c>
      <c r="C18174" s="218">
        <v>44910</v>
      </c>
      <c r="D18174" s="218">
        <v>44910</v>
      </c>
      <c r="E18174" s="1">
        <v>1</v>
      </c>
      <c r="F18174" s="62">
        <v>54.35</v>
      </c>
    </row>
    <row r="18175" spans="1:6" x14ac:dyDescent="0.35">
      <c r="A18175" s="1">
        <v>134</v>
      </c>
      <c r="B18175" s="1" t="s">
        <v>156</v>
      </c>
      <c r="C18175" s="218">
        <v>44911</v>
      </c>
      <c r="D18175" s="218">
        <v>44908</v>
      </c>
      <c r="E18175" s="1">
        <v>1</v>
      </c>
      <c r="F18175" s="62">
        <v>54.35</v>
      </c>
    </row>
    <row r="18176" spans="1:6" x14ac:dyDescent="0.35">
      <c r="A18176" s="1">
        <v>134</v>
      </c>
      <c r="B18176" s="1" t="s">
        <v>156</v>
      </c>
      <c r="C18176" s="218">
        <v>44911</v>
      </c>
      <c r="D18176" s="218">
        <v>44909</v>
      </c>
      <c r="E18176" s="1">
        <v>1</v>
      </c>
      <c r="F18176" s="62">
        <v>54.25</v>
      </c>
    </row>
    <row r="18177" spans="1:6" x14ac:dyDescent="0.35">
      <c r="A18177" s="1">
        <v>134</v>
      </c>
      <c r="B18177" s="1" t="s">
        <v>156</v>
      </c>
      <c r="C18177" s="218">
        <v>44911</v>
      </c>
      <c r="D18177" s="218">
        <v>44910</v>
      </c>
      <c r="E18177" s="1">
        <v>5</v>
      </c>
      <c r="F18177" s="62">
        <v>241.36</v>
      </c>
    </row>
    <row r="18178" spans="1:6" x14ac:dyDescent="0.35">
      <c r="A18178" s="1">
        <v>134</v>
      </c>
      <c r="B18178" s="1" t="s">
        <v>156</v>
      </c>
      <c r="C18178" s="218">
        <v>44911</v>
      </c>
      <c r="D18178" s="218">
        <v>44911</v>
      </c>
      <c r="E18178" s="1">
        <v>4</v>
      </c>
      <c r="F18178" s="62">
        <v>186.81</v>
      </c>
    </row>
    <row r="18179" spans="1:6" x14ac:dyDescent="0.35">
      <c r="A18179" s="1">
        <v>134</v>
      </c>
      <c r="B18179" s="1" t="s">
        <v>156</v>
      </c>
      <c r="C18179" s="218">
        <v>44912</v>
      </c>
      <c r="D18179" s="218">
        <v>44910</v>
      </c>
      <c r="E18179" s="1">
        <v>1</v>
      </c>
      <c r="F18179" s="62">
        <v>54.35</v>
      </c>
    </row>
    <row r="18180" spans="1:6" x14ac:dyDescent="0.35">
      <c r="A18180" s="1">
        <v>134</v>
      </c>
      <c r="B18180" s="1" t="s">
        <v>156</v>
      </c>
      <c r="C18180" s="218">
        <v>44912</v>
      </c>
      <c r="D18180" s="218">
        <v>44911</v>
      </c>
      <c r="E18180" s="1">
        <v>3</v>
      </c>
      <c r="F18180" s="62">
        <v>132.56</v>
      </c>
    </row>
    <row r="18181" spans="1:6" x14ac:dyDescent="0.35">
      <c r="A18181" s="1">
        <v>134</v>
      </c>
      <c r="B18181" s="1" t="s">
        <v>156</v>
      </c>
      <c r="C18181" s="218">
        <v>44912</v>
      </c>
      <c r="D18181" s="218">
        <v>44912</v>
      </c>
      <c r="E18181" s="1">
        <v>3</v>
      </c>
      <c r="F18181" s="62">
        <v>132.36000000000001</v>
      </c>
    </row>
    <row r="18182" spans="1:6" x14ac:dyDescent="0.35">
      <c r="A18182" s="1">
        <v>134</v>
      </c>
      <c r="B18182" s="1" t="s">
        <v>156</v>
      </c>
      <c r="C18182" s="218">
        <v>44913</v>
      </c>
      <c r="D18182" s="218">
        <v>44910</v>
      </c>
      <c r="E18182" s="1">
        <v>2</v>
      </c>
      <c r="F18182" s="62">
        <v>77.91</v>
      </c>
    </row>
    <row r="18183" spans="1:6" x14ac:dyDescent="0.35">
      <c r="A18183" s="1">
        <v>134</v>
      </c>
      <c r="B18183" s="1" t="s">
        <v>156</v>
      </c>
      <c r="C18183" s="218">
        <v>44913</v>
      </c>
      <c r="D18183" s="218">
        <v>44911</v>
      </c>
      <c r="E18183" s="1">
        <v>2</v>
      </c>
      <c r="F18183" s="62">
        <v>78.11</v>
      </c>
    </row>
    <row r="18184" spans="1:6" x14ac:dyDescent="0.35">
      <c r="A18184" s="1">
        <v>134</v>
      </c>
      <c r="B18184" s="1" t="s">
        <v>156</v>
      </c>
      <c r="C18184" s="218">
        <v>44913</v>
      </c>
      <c r="D18184" s="218">
        <v>44913</v>
      </c>
      <c r="E18184" s="1">
        <v>2</v>
      </c>
      <c r="F18184" s="62">
        <v>108.9</v>
      </c>
    </row>
    <row r="18185" spans="1:6" x14ac:dyDescent="0.35">
      <c r="A18185" s="1">
        <v>134</v>
      </c>
      <c r="B18185" s="1" t="s">
        <v>156</v>
      </c>
      <c r="C18185" s="218">
        <v>44914</v>
      </c>
      <c r="D18185" s="218">
        <v>44911</v>
      </c>
      <c r="E18185" s="1">
        <v>2</v>
      </c>
      <c r="F18185" s="62">
        <v>108.7</v>
      </c>
    </row>
    <row r="18186" spans="1:6" x14ac:dyDescent="0.35">
      <c r="A18186" s="1">
        <v>134</v>
      </c>
      <c r="B18186" s="1" t="s">
        <v>156</v>
      </c>
      <c r="C18186" s="218">
        <v>44914</v>
      </c>
      <c r="D18186" s="218">
        <v>44912</v>
      </c>
      <c r="E18186" s="1">
        <v>4</v>
      </c>
      <c r="F18186" s="62">
        <v>186.21</v>
      </c>
    </row>
    <row r="18187" spans="1:6" x14ac:dyDescent="0.35">
      <c r="A18187" s="1">
        <v>134</v>
      </c>
      <c r="B18187" s="1" t="s">
        <v>156</v>
      </c>
      <c r="C18187" s="218">
        <v>44914</v>
      </c>
      <c r="D18187" s="218">
        <v>44913</v>
      </c>
      <c r="E18187" s="1">
        <v>2</v>
      </c>
      <c r="F18187" s="62">
        <v>78.209999999999994</v>
      </c>
    </row>
    <row r="18188" spans="1:6" x14ac:dyDescent="0.35">
      <c r="A18188" s="1">
        <v>134</v>
      </c>
      <c r="B18188" s="1" t="s">
        <v>156</v>
      </c>
      <c r="C18188" s="218">
        <v>44914</v>
      </c>
      <c r="D18188" s="218">
        <v>44914</v>
      </c>
      <c r="E18188" s="1">
        <v>4</v>
      </c>
      <c r="F18188" s="62">
        <v>186.17</v>
      </c>
    </row>
    <row r="18189" spans="1:6" x14ac:dyDescent="0.35">
      <c r="A18189" s="1">
        <v>134</v>
      </c>
      <c r="B18189" s="1" t="s">
        <v>156</v>
      </c>
      <c r="C18189" s="218">
        <v>44915</v>
      </c>
      <c r="D18189" s="218">
        <v>44913</v>
      </c>
      <c r="E18189" s="1">
        <v>1</v>
      </c>
      <c r="F18189" s="62">
        <v>54.35</v>
      </c>
    </row>
    <row r="18190" spans="1:6" x14ac:dyDescent="0.35">
      <c r="A18190" s="1">
        <v>134</v>
      </c>
      <c r="B18190" s="1" t="s">
        <v>156</v>
      </c>
      <c r="C18190" s="218">
        <v>44915</v>
      </c>
      <c r="D18190" s="218">
        <v>44915</v>
      </c>
      <c r="E18190" s="1">
        <v>2</v>
      </c>
      <c r="F18190" s="62">
        <v>108.85</v>
      </c>
    </row>
    <row r="18191" spans="1:6" x14ac:dyDescent="0.35">
      <c r="A18191" s="1">
        <v>134</v>
      </c>
      <c r="B18191" s="1" t="s">
        <v>156</v>
      </c>
      <c r="C18191" s="218">
        <v>44916</v>
      </c>
      <c r="D18191" s="218">
        <v>44913</v>
      </c>
      <c r="E18191" s="1">
        <v>2</v>
      </c>
      <c r="F18191" s="62">
        <v>108.6</v>
      </c>
    </row>
    <row r="18192" spans="1:6" x14ac:dyDescent="0.35">
      <c r="A18192" s="1">
        <v>134</v>
      </c>
      <c r="B18192" s="1" t="s">
        <v>156</v>
      </c>
      <c r="C18192" s="218">
        <v>44916</v>
      </c>
      <c r="D18192" s="218">
        <v>44914</v>
      </c>
      <c r="E18192" s="1">
        <v>2</v>
      </c>
      <c r="F18192" s="62">
        <v>108.7</v>
      </c>
    </row>
    <row r="18193" spans="1:6" x14ac:dyDescent="0.35">
      <c r="A18193" s="1">
        <v>134</v>
      </c>
      <c r="B18193" s="1" t="s">
        <v>156</v>
      </c>
      <c r="C18193" s="218">
        <v>44916</v>
      </c>
      <c r="D18193" s="218">
        <v>44915</v>
      </c>
      <c r="E18193" s="1">
        <v>2</v>
      </c>
      <c r="F18193" s="62">
        <v>107.02</v>
      </c>
    </row>
    <row r="18194" spans="1:6" x14ac:dyDescent="0.35">
      <c r="A18194" s="1">
        <v>134</v>
      </c>
      <c r="B18194" s="1" t="s">
        <v>156</v>
      </c>
      <c r="C18194" s="218">
        <v>44916</v>
      </c>
      <c r="D18194" s="218">
        <v>44916</v>
      </c>
      <c r="E18194" s="1">
        <v>1</v>
      </c>
      <c r="F18194" s="62">
        <v>54.45</v>
      </c>
    </row>
    <row r="18195" spans="1:6" x14ac:dyDescent="0.35">
      <c r="A18195" s="1">
        <v>134</v>
      </c>
      <c r="B18195" s="1" t="s">
        <v>156</v>
      </c>
      <c r="C18195" s="218">
        <v>44917</v>
      </c>
      <c r="D18195" s="218">
        <v>44914</v>
      </c>
      <c r="E18195" s="1">
        <v>1</v>
      </c>
      <c r="F18195" s="62">
        <v>54.45</v>
      </c>
    </row>
    <row r="18196" spans="1:6" x14ac:dyDescent="0.35">
      <c r="A18196" s="1">
        <v>134</v>
      </c>
      <c r="B18196" s="1" t="s">
        <v>156</v>
      </c>
      <c r="C18196" s="218">
        <v>44917</v>
      </c>
      <c r="D18196" s="218">
        <v>44915</v>
      </c>
      <c r="E18196" s="1">
        <v>5</v>
      </c>
      <c r="F18196" s="62">
        <v>210.07</v>
      </c>
    </row>
    <row r="18197" spans="1:6" x14ac:dyDescent="0.35">
      <c r="A18197" s="1">
        <v>134</v>
      </c>
      <c r="B18197" s="1" t="s">
        <v>156</v>
      </c>
      <c r="C18197" s="218">
        <v>44917</v>
      </c>
      <c r="D18197" s="218">
        <v>44916</v>
      </c>
      <c r="E18197" s="1">
        <v>1</v>
      </c>
      <c r="F18197" s="62">
        <v>54.15</v>
      </c>
    </row>
    <row r="18198" spans="1:6" x14ac:dyDescent="0.35">
      <c r="A18198" s="1">
        <v>134</v>
      </c>
      <c r="B18198" s="1" t="s">
        <v>156</v>
      </c>
      <c r="C18198" s="218">
        <v>44917</v>
      </c>
      <c r="D18198" s="218">
        <v>44917</v>
      </c>
      <c r="E18198" s="1">
        <v>2</v>
      </c>
      <c r="F18198" s="62">
        <v>108.9</v>
      </c>
    </row>
    <row r="18199" spans="1:6" x14ac:dyDescent="0.35">
      <c r="A18199" s="1">
        <v>134</v>
      </c>
      <c r="B18199" s="1" t="s">
        <v>156</v>
      </c>
      <c r="C18199" s="218">
        <v>44918</v>
      </c>
      <c r="D18199" s="218">
        <v>44915</v>
      </c>
      <c r="E18199" s="1">
        <v>2</v>
      </c>
      <c r="F18199" s="62">
        <v>77.91</v>
      </c>
    </row>
    <row r="18200" spans="1:6" x14ac:dyDescent="0.35">
      <c r="A18200" s="1">
        <v>134</v>
      </c>
      <c r="B18200" s="1" t="s">
        <v>156</v>
      </c>
      <c r="C18200" s="218">
        <v>44918</v>
      </c>
      <c r="D18200" s="218">
        <v>44916</v>
      </c>
      <c r="E18200" s="1">
        <v>1</v>
      </c>
      <c r="F18200" s="62">
        <v>54.35</v>
      </c>
    </row>
    <row r="18201" spans="1:6" x14ac:dyDescent="0.35">
      <c r="A18201" s="1">
        <v>134</v>
      </c>
      <c r="B18201" s="1" t="s">
        <v>156</v>
      </c>
      <c r="C18201" s="218">
        <v>44918</v>
      </c>
      <c r="D18201" s="218">
        <v>44917</v>
      </c>
      <c r="E18201" s="1">
        <v>1</v>
      </c>
      <c r="F18201" s="62">
        <v>54.35</v>
      </c>
    </row>
    <row r="18202" spans="1:6" x14ac:dyDescent="0.35">
      <c r="A18202" s="1">
        <v>134</v>
      </c>
      <c r="B18202" s="1" t="s">
        <v>156</v>
      </c>
      <c r="C18202" s="218">
        <v>44919</v>
      </c>
      <c r="D18202" s="218">
        <v>44915</v>
      </c>
      <c r="E18202" s="1">
        <v>1</v>
      </c>
      <c r="F18202" s="62">
        <v>54.15</v>
      </c>
    </row>
    <row r="18203" spans="1:6" x14ac:dyDescent="0.35">
      <c r="A18203" s="1">
        <v>134</v>
      </c>
      <c r="B18203" s="1" t="s">
        <v>156</v>
      </c>
      <c r="C18203" s="218">
        <v>44919</v>
      </c>
      <c r="D18203" s="218">
        <v>44916</v>
      </c>
      <c r="E18203" s="1">
        <v>2</v>
      </c>
      <c r="F18203" s="62">
        <v>78.209999999999994</v>
      </c>
    </row>
    <row r="18204" spans="1:6" x14ac:dyDescent="0.35">
      <c r="A18204" s="1">
        <v>134</v>
      </c>
      <c r="B18204" s="1" t="s">
        <v>156</v>
      </c>
      <c r="C18204" s="218">
        <v>44919</v>
      </c>
      <c r="D18204" s="218">
        <v>44917</v>
      </c>
      <c r="E18204" s="1">
        <v>4</v>
      </c>
      <c r="F18204" s="62">
        <v>155.97</v>
      </c>
    </row>
    <row r="18205" spans="1:6" x14ac:dyDescent="0.35">
      <c r="A18205" s="1">
        <v>134</v>
      </c>
      <c r="B18205" s="1" t="s">
        <v>156</v>
      </c>
      <c r="C18205" s="218">
        <v>44919</v>
      </c>
      <c r="D18205" s="218">
        <v>44919</v>
      </c>
      <c r="E18205" s="1">
        <v>6</v>
      </c>
      <c r="F18205" s="62">
        <v>265.02</v>
      </c>
    </row>
    <row r="18206" spans="1:6" x14ac:dyDescent="0.35">
      <c r="A18206" s="1">
        <v>134</v>
      </c>
      <c r="B18206" s="1" t="s">
        <v>156</v>
      </c>
      <c r="C18206" s="218">
        <v>44920</v>
      </c>
      <c r="D18206" s="218">
        <v>44919</v>
      </c>
      <c r="E18206" s="1">
        <v>3</v>
      </c>
      <c r="F18206" s="62">
        <v>101.87</v>
      </c>
    </row>
    <row r="18207" spans="1:6" x14ac:dyDescent="0.35">
      <c r="A18207" s="1">
        <v>134</v>
      </c>
      <c r="B18207" s="1" t="s">
        <v>156</v>
      </c>
      <c r="C18207" s="218">
        <v>44920</v>
      </c>
      <c r="D18207" s="218">
        <v>44920</v>
      </c>
      <c r="E18207" s="1">
        <v>6</v>
      </c>
      <c r="F18207" s="62">
        <v>203.34</v>
      </c>
    </row>
    <row r="18208" spans="1:6" x14ac:dyDescent="0.35">
      <c r="A18208" s="1">
        <v>134</v>
      </c>
      <c r="B18208" s="1" t="s">
        <v>156</v>
      </c>
      <c r="C18208" s="218">
        <v>44922</v>
      </c>
      <c r="D18208" s="218">
        <v>44920</v>
      </c>
      <c r="E18208" s="1">
        <v>2</v>
      </c>
      <c r="F18208" s="62">
        <v>78.209999999999994</v>
      </c>
    </row>
    <row r="18209" spans="1:6" x14ac:dyDescent="0.35">
      <c r="A18209" s="1">
        <v>134</v>
      </c>
      <c r="B18209" s="1" t="s">
        <v>156</v>
      </c>
      <c r="C18209" s="218">
        <v>44922</v>
      </c>
      <c r="D18209" s="218">
        <v>44921</v>
      </c>
      <c r="E18209" s="1">
        <v>2</v>
      </c>
      <c r="F18209" s="62">
        <v>78.010000000000005</v>
      </c>
    </row>
    <row r="18210" spans="1:6" x14ac:dyDescent="0.35">
      <c r="A18210" s="1">
        <v>134</v>
      </c>
      <c r="B18210" s="1" t="s">
        <v>156</v>
      </c>
      <c r="C18210" s="218">
        <v>44922</v>
      </c>
      <c r="D18210" s="218">
        <v>44922</v>
      </c>
      <c r="E18210" s="1">
        <v>3</v>
      </c>
      <c r="F18210" s="62">
        <v>132.56</v>
      </c>
    </row>
    <row r="18211" spans="1:6" x14ac:dyDescent="0.35">
      <c r="A18211" s="1">
        <v>134</v>
      </c>
      <c r="B18211" s="1" t="s">
        <v>156</v>
      </c>
      <c r="C18211" s="218">
        <v>44923</v>
      </c>
      <c r="D18211" s="218">
        <v>44920</v>
      </c>
      <c r="E18211" s="1">
        <v>2</v>
      </c>
      <c r="F18211" s="62">
        <v>108.7</v>
      </c>
    </row>
    <row r="18212" spans="1:6" x14ac:dyDescent="0.35">
      <c r="A18212" s="1">
        <v>134</v>
      </c>
      <c r="B18212" s="1" t="s">
        <v>156</v>
      </c>
      <c r="C18212" s="218">
        <v>44923</v>
      </c>
      <c r="D18212" s="218">
        <v>44921</v>
      </c>
      <c r="E18212" s="1">
        <v>3</v>
      </c>
      <c r="F18212" s="62">
        <v>163</v>
      </c>
    </row>
    <row r="18213" spans="1:6" x14ac:dyDescent="0.35">
      <c r="A18213" s="1">
        <v>134</v>
      </c>
      <c r="B18213" s="1" t="s">
        <v>156</v>
      </c>
      <c r="C18213" s="218">
        <v>44923</v>
      </c>
      <c r="D18213" s="218">
        <v>44922</v>
      </c>
      <c r="E18213" s="1">
        <v>2</v>
      </c>
      <c r="F18213" s="62">
        <v>78.010000000000005</v>
      </c>
    </row>
    <row r="18214" spans="1:6" x14ac:dyDescent="0.35">
      <c r="A18214" s="1">
        <v>134</v>
      </c>
      <c r="B18214" s="1" t="s">
        <v>156</v>
      </c>
      <c r="C18214" s="218">
        <v>44923</v>
      </c>
      <c r="D18214" s="218">
        <v>44923</v>
      </c>
      <c r="E18214" s="1">
        <v>3</v>
      </c>
      <c r="F18214" s="62">
        <v>163.1</v>
      </c>
    </row>
    <row r="18215" spans="1:6" x14ac:dyDescent="0.35">
      <c r="A18215" s="1">
        <v>134</v>
      </c>
      <c r="B18215" s="1" t="s">
        <v>156</v>
      </c>
      <c r="C18215" s="218">
        <v>44924</v>
      </c>
      <c r="D18215" s="218">
        <v>44921</v>
      </c>
      <c r="E18215" s="1">
        <v>2</v>
      </c>
      <c r="F18215" s="62">
        <v>108.4</v>
      </c>
    </row>
    <row r="18216" spans="1:6" x14ac:dyDescent="0.35">
      <c r="A18216" s="1">
        <v>134</v>
      </c>
      <c r="B18216" s="1" t="s">
        <v>156</v>
      </c>
      <c r="C18216" s="218">
        <v>44924</v>
      </c>
      <c r="D18216" s="218">
        <v>44922</v>
      </c>
      <c r="E18216" s="1">
        <v>1</v>
      </c>
      <c r="F18216" s="62">
        <v>54.05</v>
      </c>
    </row>
    <row r="18217" spans="1:6" x14ac:dyDescent="0.35">
      <c r="A18217" s="1">
        <v>134</v>
      </c>
      <c r="B18217" s="1" t="s">
        <v>156</v>
      </c>
      <c r="C18217" s="218">
        <v>44924</v>
      </c>
      <c r="D18217" s="218">
        <v>44923</v>
      </c>
      <c r="E18217" s="1">
        <v>1</v>
      </c>
      <c r="F18217" s="62">
        <v>23.76</v>
      </c>
    </row>
    <row r="18218" spans="1:6" x14ac:dyDescent="0.35">
      <c r="A18218" s="1">
        <v>134</v>
      </c>
      <c r="B18218" s="1" t="s">
        <v>156</v>
      </c>
      <c r="C18218" s="218">
        <v>44924</v>
      </c>
      <c r="D18218" s="218">
        <v>44924</v>
      </c>
      <c r="E18218" s="1">
        <v>5</v>
      </c>
      <c r="F18218" s="62">
        <v>149.44</v>
      </c>
    </row>
    <row r="18219" spans="1:6" x14ac:dyDescent="0.35">
      <c r="A18219" s="1">
        <v>134</v>
      </c>
      <c r="B18219" s="1" t="s">
        <v>156</v>
      </c>
      <c r="C18219" s="218">
        <v>44928</v>
      </c>
      <c r="D18219" s="218">
        <v>44924</v>
      </c>
      <c r="E18219" s="1">
        <v>5</v>
      </c>
      <c r="F18219" s="62">
        <v>239.58</v>
      </c>
    </row>
    <row r="18220" spans="1:6" x14ac:dyDescent="0.35">
      <c r="A18220" s="1">
        <v>134</v>
      </c>
      <c r="B18220" s="1" t="s">
        <v>156</v>
      </c>
      <c r="C18220" s="218">
        <v>44928</v>
      </c>
      <c r="D18220" s="218">
        <v>44925</v>
      </c>
      <c r="E18220" s="1">
        <v>6</v>
      </c>
      <c r="F18220" s="62">
        <v>324.92</v>
      </c>
    </row>
    <row r="18221" spans="1:6" x14ac:dyDescent="0.35">
      <c r="A18221" s="1">
        <v>134</v>
      </c>
      <c r="B18221" s="1" t="s">
        <v>156</v>
      </c>
      <c r="C18221" s="218">
        <v>44928</v>
      </c>
      <c r="D18221" s="218">
        <v>44926</v>
      </c>
      <c r="E18221" s="1">
        <v>5</v>
      </c>
      <c r="F18221" s="62">
        <v>241.26</v>
      </c>
    </row>
    <row r="18222" spans="1:6" x14ac:dyDescent="0.35">
      <c r="A18222" s="1">
        <v>134</v>
      </c>
      <c r="B18222" s="1" t="s">
        <v>156</v>
      </c>
      <c r="C18222" s="218">
        <v>44928</v>
      </c>
      <c r="D18222" s="218">
        <v>44927</v>
      </c>
      <c r="E18222" s="1">
        <v>4</v>
      </c>
      <c r="F18222" s="62">
        <v>156.41999999999999</v>
      </c>
    </row>
    <row r="18223" spans="1:6" x14ac:dyDescent="0.35">
      <c r="A18223" s="1">
        <v>134</v>
      </c>
      <c r="B18223" s="1" t="s">
        <v>156</v>
      </c>
      <c r="C18223" s="218">
        <v>44929</v>
      </c>
      <c r="D18223" s="218">
        <v>44926</v>
      </c>
      <c r="E18223" s="1">
        <v>2</v>
      </c>
      <c r="F18223" s="62">
        <v>78.209999999999994</v>
      </c>
    </row>
    <row r="18224" spans="1:6" x14ac:dyDescent="0.35">
      <c r="A18224" s="1">
        <v>134</v>
      </c>
      <c r="B18224" s="1" t="s">
        <v>156</v>
      </c>
      <c r="C18224" s="218">
        <v>44929</v>
      </c>
      <c r="D18224" s="218">
        <v>44927</v>
      </c>
      <c r="E18224" s="1">
        <v>3</v>
      </c>
      <c r="F18224" s="62">
        <v>101.67</v>
      </c>
    </row>
    <row r="18225" spans="1:6" x14ac:dyDescent="0.35">
      <c r="A18225" s="1">
        <v>134</v>
      </c>
      <c r="B18225" s="1" t="s">
        <v>156</v>
      </c>
      <c r="C18225" s="218">
        <v>44929</v>
      </c>
      <c r="D18225" s="218">
        <v>44928</v>
      </c>
      <c r="E18225" s="1">
        <v>1</v>
      </c>
      <c r="F18225" s="62">
        <v>54.4</v>
      </c>
    </row>
    <row r="18226" spans="1:6" x14ac:dyDescent="0.35">
      <c r="A18226" s="1">
        <v>134</v>
      </c>
      <c r="B18226" s="1" t="s">
        <v>156</v>
      </c>
      <c r="C18226" s="218">
        <v>44930</v>
      </c>
      <c r="D18226" s="218">
        <v>44927</v>
      </c>
      <c r="E18226" s="1">
        <v>2</v>
      </c>
      <c r="F18226" s="62">
        <v>78.010000000000005</v>
      </c>
    </row>
    <row r="18227" spans="1:6" x14ac:dyDescent="0.35">
      <c r="A18227" s="1">
        <v>134</v>
      </c>
      <c r="B18227" s="1" t="s">
        <v>156</v>
      </c>
      <c r="C18227" s="218">
        <v>44930</v>
      </c>
      <c r="D18227" s="218">
        <v>44928</v>
      </c>
      <c r="E18227" s="1">
        <v>3</v>
      </c>
      <c r="F18227" s="62">
        <v>101.67</v>
      </c>
    </row>
    <row r="18228" spans="1:6" x14ac:dyDescent="0.35">
      <c r="A18228" s="1">
        <v>134</v>
      </c>
      <c r="B18228" s="1" t="s">
        <v>156</v>
      </c>
      <c r="C18228" s="218">
        <v>44930</v>
      </c>
      <c r="D18228" s="218">
        <v>44929</v>
      </c>
      <c r="E18228" s="1">
        <v>3</v>
      </c>
      <c r="F18228" s="62">
        <v>162.69999999999999</v>
      </c>
    </row>
    <row r="18229" spans="1:6" x14ac:dyDescent="0.35">
      <c r="A18229" s="1">
        <v>134</v>
      </c>
      <c r="B18229" s="1" t="s">
        <v>156</v>
      </c>
      <c r="C18229" s="218">
        <v>44930</v>
      </c>
      <c r="D18229" s="218">
        <v>44930</v>
      </c>
      <c r="E18229" s="1">
        <v>9</v>
      </c>
      <c r="F18229" s="62">
        <v>489.45</v>
      </c>
    </row>
    <row r="18230" spans="1:6" x14ac:dyDescent="0.35">
      <c r="A18230" s="1">
        <v>134</v>
      </c>
      <c r="B18230" s="1" t="s">
        <v>156</v>
      </c>
      <c r="C18230" s="218">
        <v>44931</v>
      </c>
      <c r="D18230" s="218">
        <v>44928</v>
      </c>
      <c r="E18230" s="1">
        <v>3</v>
      </c>
      <c r="F18230" s="62">
        <v>101.62</v>
      </c>
    </row>
    <row r="18231" spans="1:6" x14ac:dyDescent="0.35">
      <c r="A18231" s="1">
        <v>134</v>
      </c>
      <c r="B18231" s="1" t="s">
        <v>156</v>
      </c>
      <c r="C18231" s="218">
        <v>44931</v>
      </c>
      <c r="D18231" s="218">
        <v>44929</v>
      </c>
      <c r="E18231" s="1">
        <v>2</v>
      </c>
      <c r="F18231" s="62">
        <v>77.959999999999994</v>
      </c>
    </row>
    <row r="18232" spans="1:6" x14ac:dyDescent="0.35">
      <c r="A18232" s="1">
        <v>134</v>
      </c>
      <c r="B18232" s="1" t="s">
        <v>156</v>
      </c>
      <c r="C18232" s="218">
        <v>44931</v>
      </c>
      <c r="D18232" s="218">
        <v>44930</v>
      </c>
      <c r="E18232" s="1">
        <v>1</v>
      </c>
      <c r="F18232" s="62">
        <v>54.35</v>
      </c>
    </row>
    <row r="18233" spans="1:6" x14ac:dyDescent="0.35">
      <c r="A18233" s="1">
        <v>134</v>
      </c>
      <c r="B18233" s="1" t="s">
        <v>156</v>
      </c>
      <c r="C18233" s="218">
        <v>44931</v>
      </c>
      <c r="D18233" s="218">
        <v>44931</v>
      </c>
      <c r="E18233" s="1">
        <v>10</v>
      </c>
      <c r="F18233" s="62">
        <v>421.54</v>
      </c>
    </row>
    <row r="18234" spans="1:6" x14ac:dyDescent="0.35">
      <c r="A18234" s="1">
        <v>134</v>
      </c>
      <c r="B18234" s="1" t="s">
        <v>156</v>
      </c>
      <c r="C18234" s="218">
        <v>44932</v>
      </c>
      <c r="D18234" s="218">
        <v>44930</v>
      </c>
      <c r="E18234" s="1">
        <v>1</v>
      </c>
      <c r="F18234" s="62">
        <v>54.45</v>
      </c>
    </row>
    <row r="18235" spans="1:6" x14ac:dyDescent="0.35">
      <c r="A18235" s="1">
        <v>134</v>
      </c>
      <c r="B18235" s="1" t="s">
        <v>156</v>
      </c>
      <c r="C18235" s="218">
        <v>44932</v>
      </c>
      <c r="D18235" s="218">
        <v>44931</v>
      </c>
      <c r="E18235" s="1">
        <v>4</v>
      </c>
      <c r="F18235" s="62">
        <v>156.22</v>
      </c>
    </row>
    <row r="18236" spans="1:6" x14ac:dyDescent="0.35">
      <c r="A18236" s="1">
        <v>134</v>
      </c>
      <c r="B18236" s="1" t="s">
        <v>156</v>
      </c>
      <c r="C18236" s="218">
        <v>44932</v>
      </c>
      <c r="D18236" s="218">
        <v>44932</v>
      </c>
      <c r="E18236" s="1">
        <v>4</v>
      </c>
      <c r="F18236" s="62">
        <v>186.91</v>
      </c>
    </row>
    <row r="18237" spans="1:6" x14ac:dyDescent="0.35">
      <c r="A18237" s="1">
        <v>134</v>
      </c>
      <c r="B18237" s="1" t="s">
        <v>156</v>
      </c>
      <c r="C18237" s="218">
        <v>44933</v>
      </c>
      <c r="D18237" s="218">
        <v>44930</v>
      </c>
      <c r="E18237" s="1">
        <v>1</v>
      </c>
      <c r="F18237" s="62">
        <v>23.76</v>
      </c>
    </row>
    <row r="18238" spans="1:6" x14ac:dyDescent="0.35">
      <c r="A18238" s="1">
        <v>134</v>
      </c>
      <c r="B18238" s="1" t="s">
        <v>156</v>
      </c>
      <c r="C18238" s="218">
        <v>44933</v>
      </c>
      <c r="D18238" s="218">
        <v>44931</v>
      </c>
      <c r="E18238" s="1">
        <v>6</v>
      </c>
      <c r="F18238" s="62">
        <v>295.70999999999998</v>
      </c>
    </row>
    <row r="18239" spans="1:6" x14ac:dyDescent="0.35">
      <c r="A18239" s="1">
        <v>134</v>
      </c>
      <c r="B18239" s="1" t="s">
        <v>156</v>
      </c>
      <c r="C18239" s="218">
        <v>44933</v>
      </c>
      <c r="D18239" s="218">
        <v>44932</v>
      </c>
      <c r="E18239" s="1">
        <v>3</v>
      </c>
      <c r="F18239" s="62">
        <v>132.46</v>
      </c>
    </row>
    <row r="18240" spans="1:6" x14ac:dyDescent="0.35">
      <c r="A18240" s="1">
        <v>134</v>
      </c>
      <c r="B18240" s="1" t="s">
        <v>156</v>
      </c>
      <c r="C18240" s="218">
        <v>44933</v>
      </c>
      <c r="D18240" s="218">
        <v>44933</v>
      </c>
      <c r="E18240" s="1">
        <v>1</v>
      </c>
      <c r="F18240" s="62">
        <v>54.35</v>
      </c>
    </row>
    <row r="18241" spans="1:6" x14ac:dyDescent="0.35">
      <c r="A18241" s="1">
        <v>134</v>
      </c>
      <c r="B18241" s="1" t="s">
        <v>156</v>
      </c>
      <c r="C18241" s="218">
        <v>44934</v>
      </c>
      <c r="D18241" s="218">
        <v>44931</v>
      </c>
      <c r="E18241" s="1">
        <v>1</v>
      </c>
      <c r="F18241" s="62">
        <v>23.76</v>
      </c>
    </row>
    <row r="18242" spans="1:6" x14ac:dyDescent="0.35">
      <c r="A18242" s="1">
        <v>134</v>
      </c>
      <c r="B18242" s="1" t="s">
        <v>156</v>
      </c>
      <c r="C18242" s="218">
        <v>44934</v>
      </c>
      <c r="D18242" s="218">
        <v>44932</v>
      </c>
      <c r="E18242" s="1">
        <v>8</v>
      </c>
      <c r="F18242" s="62">
        <v>342.39</v>
      </c>
    </row>
    <row r="18243" spans="1:6" x14ac:dyDescent="0.35">
      <c r="A18243" s="1">
        <v>134</v>
      </c>
      <c r="B18243" s="1" t="s">
        <v>156</v>
      </c>
      <c r="C18243" s="218">
        <v>44934</v>
      </c>
      <c r="D18243" s="218">
        <v>44933</v>
      </c>
      <c r="E18243" s="1">
        <v>1</v>
      </c>
      <c r="F18243" s="62">
        <v>54.35</v>
      </c>
    </row>
    <row r="18244" spans="1:6" x14ac:dyDescent="0.35">
      <c r="A18244" s="1">
        <v>134</v>
      </c>
      <c r="B18244" s="1" t="s">
        <v>156</v>
      </c>
      <c r="C18244" s="218">
        <v>44934</v>
      </c>
      <c r="D18244" s="218">
        <v>44934</v>
      </c>
      <c r="E18244" s="1">
        <v>4</v>
      </c>
      <c r="F18244" s="62">
        <v>186.91</v>
      </c>
    </row>
    <row r="18245" spans="1:6" x14ac:dyDescent="0.35">
      <c r="A18245" s="1">
        <v>134</v>
      </c>
      <c r="B18245" s="1" t="s">
        <v>156</v>
      </c>
      <c r="C18245" s="218">
        <v>44935</v>
      </c>
      <c r="D18245" s="218">
        <v>44931</v>
      </c>
      <c r="E18245" s="1">
        <v>1</v>
      </c>
      <c r="F18245" s="62">
        <v>23.76</v>
      </c>
    </row>
    <row r="18246" spans="1:6" x14ac:dyDescent="0.35">
      <c r="A18246" s="1">
        <v>134</v>
      </c>
      <c r="B18246" s="1" t="s">
        <v>156</v>
      </c>
      <c r="C18246" s="218">
        <v>44935</v>
      </c>
      <c r="D18246" s="218">
        <v>44932</v>
      </c>
      <c r="E18246" s="1">
        <v>1</v>
      </c>
      <c r="F18246" s="62">
        <v>23.66</v>
      </c>
    </row>
    <row r="18247" spans="1:6" x14ac:dyDescent="0.35">
      <c r="A18247" s="1">
        <v>134</v>
      </c>
      <c r="B18247" s="1" t="s">
        <v>156</v>
      </c>
      <c r="C18247" s="218">
        <v>44935</v>
      </c>
      <c r="D18247" s="218">
        <v>44934</v>
      </c>
      <c r="E18247" s="1">
        <v>2</v>
      </c>
      <c r="F18247" s="62">
        <v>108.8</v>
      </c>
    </row>
    <row r="18248" spans="1:6" x14ac:dyDescent="0.35">
      <c r="A18248" s="1">
        <v>134</v>
      </c>
      <c r="B18248" s="1" t="s">
        <v>156</v>
      </c>
      <c r="C18248" s="218">
        <v>44935</v>
      </c>
      <c r="D18248" s="218">
        <v>44935</v>
      </c>
      <c r="E18248" s="1">
        <v>2</v>
      </c>
      <c r="F18248" s="62">
        <v>78.209999999999994</v>
      </c>
    </row>
    <row r="18249" spans="1:6" x14ac:dyDescent="0.35">
      <c r="A18249" s="1">
        <v>134</v>
      </c>
      <c r="B18249" s="1" t="s">
        <v>156</v>
      </c>
      <c r="C18249" s="218">
        <v>44936</v>
      </c>
      <c r="D18249" s="218">
        <v>44933</v>
      </c>
      <c r="E18249" s="1">
        <v>1</v>
      </c>
      <c r="F18249" s="62">
        <v>54.45</v>
      </c>
    </row>
    <row r="18250" spans="1:6" x14ac:dyDescent="0.35">
      <c r="A18250" s="1">
        <v>134</v>
      </c>
      <c r="B18250" s="1" t="s">
        <v>156</v>
      </c>
      <c r="C18250" s="218">
        <v>44936</v>
      </c>
      <c r="D18250" s="218">
        <v>44934</v>
      </c>
      <c r="E18250" s="1">
        <v>4</v>
      </c>
      <c r="F18250" s="62">
        <v>186.91</v>
      </c>
    </row>
    <row r="18251" spans="1:6" x14ac:dyDescent="0.35">
      <c r="A18251" s="1">
        <v>134</v>
      </c>
      <c r="B18251" s="1" t="s">
        <v>156</v>
      </c>
      <c r="C18251" s="218">
        <v>44936</v>
      </c>
      <c r="D18251" s="218">
        <v>44935</v>
      </c>
      <c r="E18251" s="1">
        <v>5</v>
      </c>
      <c r="F18251" s="62">
        <v>179.98</v>
      </c>
    </row>
    <row r="18252" spans="1:6" x14ac:dyDescent="0.35">
      <c r="A18252" s="1">
        <v>134</v>
      </c>
      <c r="B18252" s="1" t="s">
        <v>156</v>
      </c>
      <c r="C18252" s="218">
        <v>44936</v>
      </c>
      <c r="D18252" s="218">
        <v>44936</v>
      </c>
      <c r="E18252" s="1">
        <v>2</v>
      </c>
      <c r="F18252" s="62">
        <v>78.11</v>
      </c>
    </row>
    <row r="18253" spans="1:6" x14ac:dyDescent="0.35">
      <c r="A18253" s="1">
        <v>134</v>
      </c>
      <c r="B18253" s="1" t="s">
        <v>156</v>
      </c>
      <c r="C18253" s="218">
        <v>44937</v>
      </c>
      <c r="D18253" s="218">
        <v>44935</v>
      </c>
      <c r="E18253" s="1">
        <v>3</v>
      </c>
      <c r="F18253" s="62">
        <v>132.36000000000001</v>
      </c>
    </row>
    <row r="18254" spans="1:6" x14ac:dyDescent="0.35">
      <c r="A18254" s="1">
        <v>134</v>
      </c>
      <c r="B18254" s="1" t="s">
        <v>156</v>
      </c>
      <c r="C18254" s="218">
        <v>44937</v>
      </c>
      <c r="D18254" s="218">
        <v>44937</v>
      </c>
      <c r="E18254" s="1">
        <v>5</v>
      </c>
      <c r="F18254" s="62">
        <v>180.08</v>
      </c>
    </row>
    <row r="18255" spans="1:6" x14ac:dyDescent="0.35">
      <c r="A18255" s="1">
        <v>134</v>
      </c>
      <c r="B18255" s="1" t="s">
        <v>156</v>
      </c>
      <c r="C18255" s="218">
        <v>44938</v>
      </c>
      <c r="D18255" s="218">
        <v>44937</v>
      </c>
      <c r="E18255" s="1">
        <v>2</v>
      </c>
      <c r="F18255" s="62">
        <v>47.52</v>
      </c>
    </row>
    <row r="18256" spans="1:6" x14ac:dyDescent="0.35">
      <c r="A18256" s="1">
        <v>134</v>
      </c>
      <c r="B18256" s="1" t="s">
        <v>156</v>
      </c>
      <c r="C18256" s="218">
        <v>44938</v>
      </c>
      <c r="D18256" s="218">
        <v>44938</v>
      </c>
      <c r="E18256" s="1">
        <v>5</v>
      </c>
      <c r="F18256" s="62">
        <v>241.46</v>
      </c>
    </row>
    <row r="18257" spans="1:6" x14ac:dyDescent="0.35">
      <c r="A18257" s="1">
        <v>134</v>
      </c>
      <c r="B18257" s="1" t="s">
        <v>156</v>
      </c>
      <c r="C18257" s="218">
        <v>44939</v>
      </c>
      <c r="D18257" s="218">
        <v>44936</v>
      </c>
      <c r="E18257" s="1">
        <v>1</v>
      </c>
      <c r="F18257" s="62">
        <v>54.35</v>
      </c>
    </row>
    <row r="18258" spans="1:6" x14ac:dyDescent="0.35">
      <c r="A18258" s="1">
        <v>134</v>
      </c>
      <c r="B18258" s="1" t="s">
        <v>156</v>
      </c>
      <c r="C18258" s="218">
        <v>44939</v>
      </c>
      <c r="D18258" s="218">
        <v>44939</v>
      </c>
      <c r="E18258" s="1">
        <v>11</v>
      </c>
      <c r="F18258" s="62">
        <v>414.41</v>
      </c>
    </row>
    <row r="18259" spans="1:6" x14ac:dyDescent="0.35">
      <c r="A18259" s="1">
        <v>134</v>
      </c>
      <c r="B18259" s="1" t="s">
        <v>156</v>
      </c>
      <c r="C18259" s="218">
        <v>44940</v>
      </c>
      <c r="D18259" s="218">
        <v>44939</v>
      </c>
      <c r="E18259" s="1">
        <v>3</v>
      </c>
      <c r="F18259" s="62">
        <v>101.97</v>
      </c>
    </row>
    <row r="18260" spans="1:6" x14ac:dyDescent="0.35">
      <c r="A18260" s="1">
        <v>134</v>
      </c>
      <c r="B18260" s="1" t="s">
        <v>156</v>
      </c>
      <c r="C18260" s="218">
        <v>44940</v>
      </c>
      <c r="D18260" s="218">
        <v>44940</v>
      </c>
      <c r="E18260" s="1">
        <v>5</v>
      </c>
      <c r="F18260" s="62">
        <v>241.46</v>
      </c>
    </row>
    <row r="18261" spans="1:6" x14ac:dyDescent="0.35">
      <c r="A18261" s="1">
        <v>134</v>
      </c>
      <c r="B18261" s="1" t="s">
        <v>156</v>
      </c>
      <c r="C18261" s="218">
        <v>44941</v>
      </c>
      <c r="D18261" s="218">
        <v>44941</v>
      </c>
      <c r="E18261" s="1">
        <v>5</v>
      </c>
      <c r="F18261" s="62">
        <v>271.95</v>
      </c>
    </row>
    <row r="18262" spans="1:6" x14ac:dyDescent="0.35">
      <c r="A18262" s="1">
        <v>134</v>
      </c>
      <c r="B18262" s="1" t="s">
        <v>156</v>
      </c>
      <c r="C18262" s="218">
        <v>44942</v>
      </c>
      <c r="D18262" s="218">
        <v>44940</v>
      </c>
      <c r="E18262" s="1">
        <v>3</v>
      </c>
      <c r="F18262" s="62">
        <v>132.56</v>
      </c>
    </row>
    <row r="18263" spans="1:6" x14ac:dyDescent="0.35">
      <c r="A18263" s="1">
        <v>134</v>
      </c>
      <c r="B18263" s="1" t="s">
        <v>156</v>
      </c>
      <c r="C18263" s="218">
        <v>44942</v>
      </c>
      <c r="D18263" s="218">
        <v>44941</v>
      </c>
      <c r="E18263" s="1">
        <v>3</v>
      </c>
      <c r="F18263" s="62">
        <v>132.61000000000001</v>
      </c>
    </row>
    <row r="18264" spans="1:6" x14ac:dyDescent="0.35">
      <c r="A18264" s="1">
        <v>134</v>
      </c>
      <c r="B18264" s="1" t="s">
        <v>156</v>
      </c>
      <c r="C18264" s="218">
        <v>44942</v>
      </c>
      <c r="D18264" s="218">
        <v>44942</v>
      </c>
      <c r="E18264" s="1">
        <v>8</v>
      </c>
      <c r="F18264" s="62">
        <v>373.92</v>
      </c>
    </row>
    <row r="18265" spans="1:6" x14ac:dyDescent="0.35">
      <c r="A18265" s="1">
        <v>134</v>
      </c>
      <c r="B18265" s="1" t="s">
        <v>156</v>
      </c>
      <c r="C18265" s="218">
        <v>44943</v>
      </c>
      <c r="D18265" s="218">
        <v>44941</v>
      </c>
      <c r="E18265" s="1">
        <v>1</v>
      </c>
      <c r="F18265" s="62">
        <v>54.45</v>
      </c>
    </row>
    <row r="18266" spans="1:6" x14ac:dyDescent="0.35">
      <c r="A18266" s="1">
        <v>134</v>
      </c>
      <c r="B18266" s="1" t="s">
        <v>156</v>
      </c>
      <c r="C18266" s="218">
        <v>44943</v>
      </c>
      <c r="D18266" s="218">
        <v>44943</v>
      </c>
      <c r="E18266" s="1">
        <v>10</v>
      </c>
      <c r="F18266" s="62">
        <v>513.41</v>
      </c>
    </row>
    <row r="18267" spans="1:6" x14ac:dyDescent="0.35">
      <c r="A18267" s="1">
        <v>134</v>
      </c>
      <c r="B18267" s="1" t="s">
        <v>156</v>
      </c>
      <c r="C18267" s="218">
        <v>44944</v>
      </c>
      <c r="D18267" s="218">
        <v>44941</v>
      </c>
      <c r="E18267" s="1">
        <v>1</v>
      </c>
      <c r="F18267" s="62">
        <v>53.66</v>
      </c>
    </row>
    <row r="18268" spans="1:6" x14ac:dyDescent="0.35">
      <c r="A18268" s="1">
        <v>134</v>
      </c>
      <c r="B18268" s="1" t="s">
        <v>156</v>
      </c>
      <c r="C18268" s="218">
        <v>44944</v>
      </c>
      <c r="D18268" s="218">
        <v>44943</v>
      </c>
      <c r="E18268" s="1">
        <v>3</v>
      </c>
      <c r="F18268" s="62">
        <v>101.57</v>
      </c>
    </row>
    <row r="18269" spans="1:6" x14ac:dyDescent="0.35">
      <c r="A18269" s="1">
        <v>134</v>
      </c>
      <c r="B18269" s="1" t="s">
        <v>156</v>
      </c>
      <c r="C18269" s="218">
        <v>44944</v>
      </c>
      <c r="D18269" s="218">
        <v>44944</v>
      </c>
      <c r="E18269" s="1">
        <v>11</v>
      </c>
      <c r="F18269" s="62">
        <v>441.64</v>
      </c>
    </row>
    <row r="18270" spans="1:6" x14ac:dyDescent="0.35">
      <c r="A18270" s="1">
        <v>134</v>
      </c>
      <c r="B18270" s="1" t="s">
        <v>156</v>
      </c>
      <c r="C18270" s="218">
        <v>44946</v>
      </c>
      <c r="D18270" s="218">
        <v>44943</v>
      </c>
      <c r="E18270" s="1">
        <v>2</v>
      </c>
      <c r="F18270" s="62">
        <v>47.52</v>
      </c>
    </row>
    <row r="18271" spans="1:6" x14ac:dyDescent="0.35">
      <c r="A18271" s="1">
        <v>134</v>
      </c>
      <c r="B18271" s="1" t="s">
        <v>156</v>
      </c>
      <c r="C18271" s="218">
        <v>44946</v>
      </c>
      <c r="D18271" s="218">
        <v>44945</v>
      </c>
      <c r="E18271" s="1">
        <v>4</v>
      </c>
      <c r="F18271" s="62">
        <v>217.25</v>
      </c>
    </row>
    <row r="18272" spans="1:6" x14ac:dyDescent="0.35">
      <c r="A18272" s="1">
        <v>134</v>
      </c>
      <c r="B18272" s="1" t="s">
        <v>156</v>
      </c>
      <c r="C18272" s="218">
        <v>44947</v>
      </c>
      <c r="D18272" s="218">
        <v>44945</v>
      </c>
      <c r="E18272" s="1">
        <v>7</v>
      </c>
      <c r="F18272" s="62">
        <v>349.01</v>
      </c>
    </row>
    <row r="18273" spans="1:6" x14ac:dyDescent="0.35">
      <c r="A18273" s="1">
        <v>134</v>
      </c>
      <c r="B18273" s="1" t="s">
        <v>156</v>
      </c>
      <c r="C18273" s="218">
        <v>44947</v>
      </c>
      <c r="D18273" s="218">
        <v>44946</v>
      </c>
      <c r="E18273" s="1">
        <v>1</v>
      </c>
      <c r="F18273" s="62">
        <v>54.1</v>
      </c>
    </row>
    <row r="18274" spans="1:6" x14ac:dyDescent="0.35">
      <c r="A18274" s="1">
        <v>134</v>
      </c>
      <c r="B18274" s="1" t="s">
        <v>156</v>
      </c>
      <c r="C18274" s="218">
        <v>44947</v>
      </c>
      <c r="D18274" s="218">
        <v>44947</v>
      </c>
      <c r="E18274" s="1">
        <v>2</v>
      </c>
      <c r="F18274" s="62">
        <v>78.010000000000005</v>
      </c>
    </row>
    <row r="18275" spans="1:6" x14ac:dyDescent="0.35">
      <c r="A18275" s="1">
        <v>134</v>
      </c>
      <c r="B18275" s="1" t="s">
        <v>156</v>
      </c>
      <c r="C18275" s="218">
        <v>44948</v>
      </c>
      <c r="D18275" s="218">
        <v>44945</v>
      </c>
      <c r="E18275" s="1">
        <v>2</v>
      </c>
      <c r="F18275" s="62">
        <v>78.11</v>
      </c>
    </row>
    <row r="18276" spans="1:6" x14ac:dyDescent="0.35">
      <c r="A18276" s="1">
        <v>134</v>
      </c>
      <c r="B18276" s="1" t="s">
        <v>156</v>
      </c>
      <c r="C18276" s="218">
        <v>44948</v>
      </c>
      <c r="D18276" s="218">
        <v>44946</v>
      </c>
      <c r="E18276" s="1">
        <v>1</v>
      </c>
      <c r="F18276" s="62">
        <v>54.35</v>
      </c>
    </row>
    <row r="18277" spans="1:6" x14ac:dyDescent="0.35">
      <c r="A18277" s="1">
        <v>134</v>
      </c>
      <c r="B18277" s="1" t="s">
        <v>156</v>
      </c>
      <c r="C18277" s="218">
        <v>44948</v>
      </c>
      <c r="D18277" s="218">
        <v>44947</v>
      </c>
      <c r="E18277" s="1">
        <v>2</v>
      </c>
      <c r="F18277" s="62">
        <v>78.11</v>
      </c>
    </row>
    <row r="18278" spans="1:6" x14ac:dyDescent="0.35">
      <c r="A18278" s="1">
        <v>134</v>
      </c>
      <c r="B18278" s="1" t="s">
        <v>156</v>
      </c>
      <c r="C18278" s="218">
        <v>44948</v>
      </c>
      <c r="D18278" s="218">
        <v>44948</v>
      </c>
      <c r="E18278" s="1">
        <v>4</v>
      </c>
      <c r="F18278" s="62">
        <v>217.15</v>
      </c>
    </row>
    <row r="18279" spans="1:6" x14ac:dyDescent="0.35">
      <c r="A18279" s="1">
        <v>134</v>
      </c>
      <c r="B18279" s="1" t="s">
        <v>156</v>
      </c>
      <c r="C18279" s="218">
        <v>44950</v>
      </c>
      <c r="D18279" s="218">
        <v>44946</v>
      </c>
      <c r="E18279" s="1">
        <v>5</v>
      </c>
      <c r="F18279" s="62">
        <v>271.55</v>
      </c>
    </row>
    <row r="18280" spans="1:6" x14ac:dyDescent="0.35">
      <c r="A18280" s="1">
        <v>134</v>
      </c>
      <c r="B18280" s="1" t="s">
        <v>156</v>
      </c>
      <c r="C18280" s="218">
        <v>44950</v>
      </c>
      <c r="D18280" s="218">
        <v>44947</v>
      </c>
      <c r="E18280" s="1">
        <v>4</v>
      </c>
      <c r="F18280" s="62">
        <v>156.12</v>
      </c>
    </row>
    <row r="18281" spans="1:6" x14ac:dyDescent="0.35">
      <c r="A18281" s="1">
        <v>134</v>
      </c>
      <c r="B18281" s="1" t="s">
        <v>156</v>
      </c>
      <c r="C18281" s="218">
        <v>44950</v>
      </c>
      <c r="D18281" s="218">
        <v>44948</v>
      </c>
      <c r="E18281" s="1">
        <v>1</v>
      </c>
      <c r="F18281" s="62">
        <v>54.2</v>
      </c>
    </row>
    <row r="18282" spans="1:6" x14ac:dyDescent="0.35">
      <c r="A18282" s="1">
        <v>134</v>
      </c>
      <c r="B18282" s="1" t="s">
        <v>156</v>
      </c>
      <c r="C18282" s="218">
        <v>44950</v>
      </c>
      <c r="D18282" s="218">
        <v>44949</v>
      </c>
      <c r="E18282" s="1">
        <v>2</v>
      </c>
      <c r="F18282" s="62">
        <v>103.85</v>
      </c>
    </row>
    <row r="18283" spans="1:6" x14ac:dyDescent="0.35">
      <c r="A18283" s="1">
        <v>134</v>
      </c>
      <c r="B18283" s="1" t="s">
        <v>156</v>
      </c>
      <c r="C18283" s="218">
        <v>44951</v>
      </c>
      <c r="D18283" s="218">
        <v>44948</v>
      </c>
      <c r="E18283" s="1">
        <v>1</v>
      </c>
      <c r="F18283" s="62">
        <v>54.2</v>
      </c>
    </row>
    <row r="18284" spans="1:6" x14ac:dyDescent="0.35">
      <c r="A18284" s="1">
        <v>134</v>
      </c>
      <c r="B18284" s="1" t="s">
        <v>156</v>
      </c>
      <c r="C18284" s="218">
        <v>44951</v>
      </c>
      <c r="D18284" s="218">
        <v>44949</v>
      </c>
      <c r="E18284" s="1">
        <v>1</v>
      </c>
      <c r="F18284" s="62">
        <v>54.35</v>
      </c>
    </row>
    <row r="18285" spans="1:6" x14ac:dyDescent="0.35">
      <c r="A18285" s="1">
        <v>134</v>
      </c>
      <c r="B18285" s="1" t="s">
        <v>156</v>
      </c>
      <c r="C18285" s="218">
        <v>44951</v>
      </c>
      <c r="D18285" s="218">
        <v>44950</v>
      </c>
      <c r="E18285" s="1">
        <v>1</v>
      </c>
      <c r="F18285" s="62">
        <v>54.15</v>
      </c>
    </row>
    <row r="18286" spans="1:6" x14ac:dyDescent="0.35">
      <c r="A18286" s="1">
        <v>134</v>
      </c>
      <c r="B18286" s="1" t="s">
        <v>156</v>
      </c>
      <c r="C18286" s="218">
        <v>44952</v>
      </c>
      <c r="D18286" s="218">
        <v>44949</v>
      </c>
      <c r="E18286" s="1">
        <v>2</v>
      </c>
      <c r="F18286" s="62">
        <v>108.35</v>
      </c>
    </row>
    <row r="18287" spans="1:6" x14ac:dyDescent="0.35">
      <c r="A18287" s="1">
        <v>134</v>
      </c>
      <c r="B18287" s="1" t="s">
        <v>156</v>
      </c>
      <c r="C18287" s="218">
        <v>44952</v>
      </c>
      <c r="D18287" s="218">
        <v>44952</v>
      </c>
      <c r="E18287" s="1">
        <v>3</v>
      </c>
      <c r="F18287" s="62">
        <v>162.94999999999999</v>
      </c>
    </row>
    <row r="18288" spans="1:6" x14ac:dyDescent="0.35">
      <c r="A18288" s="1">
        <v>136</v>
      </c>
      <c r="B18288" s="1" t="s">
        <v>157</v>
      </c>
      <c r="C18288" s="218">
        <v>44906</v>
      </c>
      <c r="D18288" s="218">
        <v>44903</v>
      </c>
      <c r="E18288" s="1">
        <v>3</v>
      </c>
      <c r="F18288" s="62">
        <v>67.72</v>
      </c>
    </row>
    <row r="18289" spans="1:6" x14ac:dyDescent="0.35">
      <c r="A18289" s="1">
        <v>136</v>
      </c>
      <c r="B18289" s="1" t="s">
        <v>157</v>
      </c>
      <c r="C18289" s="218">
        <v>44906</v>
      </c>
      <c r="D18289" s="218">
        <v>44904</v>
      </c>
      <c r="E18289" s="1">
        <v>2</v>
      </c>
      <c r="F18289" s="62">
        <v>44.89</v>
      </c>
    </row>
    <row r="18290" spans="1:6" x14ac:dyDescent="0.35">
      <c r="A18290" s="1">
        <v>136</v>
      </c>
      <c r="B18290" s="1" t="s">
        <v>157</v>
      </c>
      <c r="C18290" s="218">
        <v>44908</v>
      </c>
      <c r="D18290" s="218">
        <v>44906</v>
      </c>
      <c r="E18290" s="1">
        <v>1</v>
      </c>
      <c r="F18290" s="62">
        <v>23.71</v>
      </c>
    </row>
    <row r="18291" spans="1:6" x14ac:dyDescent="0.35">
      <c r="A18291" s="1">
        <v>136</v>
      </c>
      <c r="B18291" s="1" t="s">
        <v>157</v>
      </c>
      <c r="C18291" s="218">
        <v>44908</v>
      </c>
      <c r="D18291" s="218">
        <v>44907</v>
      </c>
      <c r="E18291" s="1">
        <v>2</v>
      </c>
      <c r="F18291" s="62">
        <v>107.91</v>
      </c>
    </row>
    <row r="18292" spans="1:6" x14ac:dyDescent="0.35">
      <c r="A18292" s="1">
        <v>136</v>
      </c>
      <c r="B18292" s="1" t="s">
        <v>157</v>
      </c>
      <c r="C18292" s="218">
        <v>44909</v>
      </c>
      <c r="D18292" s="218">
        <v>44908</v>
      </c>
      <c r="E18292" s="1">
        <v>1</v>
      </c>
      <c r="F18292" s="62">
        <v>50.44</v>
      </c>
    </row>
    <row r="18293" spans="1:6" x14ac:dyDescent="0.35">
      <c r="A18293" s="1">
        <v>136</v>
      </c>
      <c r="B18293" s="1" t="s">
        <v>157</v>
      </c>
      <c r="C18293" s="218">
        <v>44910</v>
      </c>
      <c r="D18293" s="218">
        <v>44908</v>
      </c>
      <c r="E18293" s="1">
        <v>1</v>
      </c>
      <c r="F18293" s="62">
        <v>21.88</v>
      </c>
    </row>
    <row r="18294" spans="1:6" x14ac:dyDescent="0.35">
      <c r="A18294" s="1">
        <v>136</v>
      </c>
      <c r="B18294" s="1" t="s">
        <v>157</v>
      </c>
      <c r="C18294" s="218">
        <v>44911</v>
      </c>
      <c r="D18294" s="218">
        <v>44909</v>
      </c>
      <c r="E18294" s="1">
        <v>1</v>
      </c>
      <c r="F18294" s="62">
        <v>23.71</v>
      </c>
    </row>
    <row r="18295" spans="1:6" x14ac:dyDescent="0.35">
      <c r="A18295" s="1">
        <v>136</v>
      </c>
      <c r="B18295" s="1" t="s">
        <v>157</v>
      </c>
      <c r="C18295" s="218">
        <v>44911</v>
      </c>
      <c r="D18295" s="218">
        <v>44910</v>
      </c>
      <c r="E18295" s="1">
        <v>2</v>
      </c>
      <c r="F18295" s="62">
        <v>46.78</v>
      </c>
    </row>
    <row r="18296" spans="1:6" x14ac:dyDescent="0.35">
      <c r="A18296" s="1">
        <v>136</v>
      </c>
      <c r="B18296" s="1" t="s">
        <v>157</v>
      </c>
      <c r="C18296" s="218">
        <v>44912</v>
      </c>
      <c r="D18296" s="218">
        <v>44912</v>
      </c>
      <c r="E18296" s="1">
        <v>2</v>
      </c>
      <c r="F18296" s="62">
        <v>76.63</v>
      </c>
    </row>
    <row r="18297" spans="1:6" x14ac:dyDescent="0.35">
      <c r="A18297" s="1">
        <v>136</v>
      </c>
      <c r="B18297" s="1" t="s">
        <v>157</v>
      </c>
      <c r="C18297" s="218">
        <v>44913</v>
      </c>
      <c r="D18297" s="218">
        <v>44911</v>
      </c>
      <c r="E18297" s="1">
        <v>1</v>
      </c>
      <c r="F18297" s="62">
        <v>54.05</v>
      </c>
    </row>
    <row r="18298" spans="1:6" x14ac:dyDescent="0.35">
      <c r="A18298" s="1">
        <v>136</v>
      </c>
      <c r="B18298" s="1" t="s">
        <v>157</v>
      </c>
      <c r="C18298" s="218">
        <v>44913</v>
      </c>
      <c r="D18298" s="218">
        <v>44912</v>
      </c>
      <c r="E18298" s="1">
        <v>1</v>
      </c>
      <c r="F18298" s="62">
        <v>23.22</v>
      </c>
    </row>
    <row r="18299" spans="1:6" x14ac:dyDescent="0.35">
      <c r="A18299" s="1">
        <v>136</v>
      </c>
      <c r="B18299" s="1" t="s">
        <v>157</v>
      </c>
      <c r="C18299" s="218">
        <v>44914</v>
      </c>
      <c r="D18299" s="218">
        <v>44914</v>
      </c>
      <c r="E18299" s="1">
        <v>3</v>
      </c>
      <c r="F18299" s="62">
        <v>130.33000000000001</v>
      </c>
    </row>
    <row r="18300" spans="1:6" x14ac:dyDescent="0.35">
      <c r="A18300" s="1">
        <v>136</v>
      </c>
      <c r="B18300" s="1" t="s">
        <v>157</v>
      </c>
      <c r="C18300" s="218">
        <v>44915</v>
      </c>
      <c r="D18300" s="218">
        <v>44914</v>
      </c>
      <c r="E18300" s="1">
        <v>1</v>
      </c>
      <c r="F18300" s="62">
        <v>53.86</v>
      </c>
    </row>
    <row r="18301" spans="1:6" x14ac:dyDescent="0.35">
      <c r="A18301" s="1">
        <v>136</v>
      </c>
      <c r="B18301" s="1" t="s">
        <v>157</v>
      </c>
      <c r="C18301" s="218">
        <v>44917</v>
      </c>
      <c r="D18301" s="218">
        <v>44915</v>
      </c>
      <c r="E18301" s="1">
        <v>1</v>
      </c>
      <c r="F18301" s="62">
        <v>52.37</v>
      </c>
    </row>
    <row r="18302" spans="1:6" x14ac:dyDescent="0.35">
      <c r="A18302" s="1">
        <v>136</v>
      </c>
      <c r="B18302" s="1" t="s">
        <v>157</v>
      </c>
      <c r="C18302" s="218">
        <v>44917</v>
      </c>
      <c r="D18302" s="218">
        <v>44916</v>
      </c>
      <c r="E18302" s="1">
        <v>2</v>
      </c>
      <c r="F18302" s="62">
        <v>105.68</v>
      </c>
    </row>
    <row r="18303" spans="1:6" x14ac:dyDescent="0.35">
      <c r="A18303" s="1">
        <v>136</v>
      </c>
      <c r="B18303" s="1" t="s">
        <v>157</v>
      </c>
      <c r="C18303" s="218">
        <v>44919</v>
      </c>
      <c r="D18303" s="218">
        <v>44917</v>
      </c>
      <c r="E18303" s="1">
        <v>2</v>
      </c>
      <c r="F18303" s="62">
        <v>77.569999999999993</v>
      </c>
    </row>
    <row r="18304" spans="1:6" x14ac:dyDescent="0.35">
      <c r="A18304" s="1">
        <v>136</v>
      </c>
      <c r="B18304" s="1" t="s">
        <v>157</v>
      </c>
      <c r="C18304" s="218">
        <v>44919</v>
      </c>
      <c r="D18304" s="218">
        <v>44918</v>
      </c>
      <c r="E18304" s="1">
        <v>1</v>
      </c>
      <c r="F18304" s="62">
        <v>51.38</v>
      </c>
    </row>
    <row r="18305" spans="1:6" x14ac:dyDescent="0.35">
      <c r="A18305" s="1">
        <v>136</v>
      </c>
      <c r="B18305" s="1" t="s">
        <v>157</v>
      </c>
      <c r="C18305" s="218">
        <v>44921</v>
      </c>
      <c r="D18305" s="218">
        <v>44919</v>
      </c>
      <c r="E18305" s="1">
        <v>2</v>
      </c>
      <c r="F18305" s="62">
        <v>73.959999999999994</v>
      </c>
    </row>
    <row r="18306" spans="1:6" x14ac:dyDescent="0.35">
      <c r="A18306" s="1">
        <v>136</v>
      </c>
      <c r="B18306" s="1" t="s">
        <v>157</v>
      </c>
      <c r="C18306" s="218">
        <v>44921</v>
      </c>
      <c r="D18306" s="218">
        <v>44920</v>
      </c>
      <c r="E18306" s="1">
        <v>1</v>
      </c>
      <c r="F18306" s="62">
        <v>52.02</v>
      </c>
    </row>
    <row r="18307" spans="1:6" x14ac:dyDescent="0.35">
      <c r="A18307" s="1">
        <v>136</v>
      </c>
      <c r="B18307" s="1" t="s">
        <v>157</v>
      </c>
      <c r="C18307" s="218">
        <v>44921</v>
      </c>
      <c r="D18307" s="218">
        <v>44921</v>
      </c>
      <c r="E18307" s="1">
        <v>2</v>
      </c>
      <c r="F18307" s="62">
        <v>44.25</v>
      </c>
    </row>
    <row r="18308" spans="1:6" x14ac:dyDescent="0.35">
      <c r="A18308" s="1">
        <v>136</v>
      </c>
      <c r="B18308" s="1" t="s">
        <v>157</v>
      </c>
      <c r="C18308" s="218">
        <v>44923</v>
      </c>
      <c r="D18308" s="218">
        <v>44920</v>
      </c>
      <c r="E18308" s="1">
        <v>1</v>
      </c>
      <c r="F18308" s="62">
        <v>50.39</v>
      </c>
    </row>
    <row r="18309" spans="1:6" x14ac:dyDescent="0.35">
      <c r="A18309" s="1">
        <v>136</v>
      </c>
      <c r="B18309" s="1" t="s">
        <v>157</v>
      </c>
      <c r="C18309" s="218">
        <v>44923</v>
      </c>
      <c r="D18309" s="218">
        <v>44921</v>
      </c>
      <c r="E18309" s="1">
        <v>1</v>
      </c>
      <c r="F18309" s="62">
        <v>53.11</v>
      </c>
    </row>
    <row r="18310" spans="1:6" x14ac:dyDescent="0.35">
      <c r="A18310" s="1">
        <v>136</v>
      </c>
      <c r="B18310" s="1" t="s">
        <v>157</v>
      </c>
      <c r="C18310" s="218">
        <v>44924</v>
      </c>
      <c r="D18310" s="218">
        <v>44922</v>
      </c>
      <c r="E18310" s="1">
        <v>1</v>
      </c>
      <c r="F18310" s="62">
        <v>51.73</v>
      </c>
    </row>
    <row r="18311" spans="1:6" x14ac:dyDescent="0.35">
      <c r="A18311" s="1">
        <v>136</v>
      </c>
      <c r="B18311" s="1" t="s">
        <v>157</v>
      </c>
      <c r="C18311" s="218">
        <v>44925</v>
      </c>
      <c r="D18311" s="218">
        <v>44922</v>
      </c>
      <c r="E18311" s="1">
        <v>1</v>
      </c>
      <c r="F18311" s="62">
        <v>54.15</v>
      </c>
    </row>
    <row r="18312" spans="1:6" x14ac:dyDescent="0.35">
      <c r="A18312" s="1">
        <v>136</v>
      </c>
      <c r="B18312" s="1" t="s">
        <v>157</v>
      </c>
      <c r="C18312" s="218">
        <v>44925</v>
      </c>
      <c r="D18312" s="218">
        <v>44923</v>
      </c>
      <c r="E18312" s="1">
        <v>1</v>
      </c>
      <c r="F18312" s="62">
        <v>23.46</v>
      </c>
    </row>
    <row r="18313" spans="1:6" x14ac:dyDescent="0.35">
      <c r="A18313" s="1">
        <v>136</v>
      </c>
      <c r="B18313" s="1" t="s">
        <v>157</v>
      </c>
      <c r="C18313" s="218">
        <v>44925</v>
      </c>
      <c r="D18313" s="218">
        <v>44924</v>
      </c>
      <c r="E18313" s="1">
        <v>4</v>
      </c>
      <c r="F18313" s="62">
        <v>124.34</v>
      </c>
    </row>
    <row r="18314" spans="1:6" x14ac:dyDescent="0.35">
      <c r="A18314" s="1">
        <v>136</v>
      </c>
      <c r="B18314" s="1" t="s">
        <v>157</v>
      </c>
      <c r="C18314" s="218">
        <v>44928</v>
      </c>
      <c r="D18314" s="218">
        <v>44926</v>
      </c>
      <c r="E18314" s="1">
        <v>1</v>
      </c>
      <c r="F18314" s="62">
        <v>49.5</v>
      </c>
    </row>
    <row r="18315" spans="1:6" x14ac:dyDescent="0.35">
      <c r="A18315" s="1">
        <v>136</v>
      </c>
      <c r="B18315" s="1" t="s">
        <v>157</v>
      </c>
      <c r="C18315" s="218">
        <v>44929</v>
      </c>
      <c r="D18315" s="218">
        <v>44926</v>
      </c>
      <c r="E18315" s="1">
        <v>5</v>
      </c>
      <c r="F18315" s="62">
        <v>177.4</v>
      </c>
    </row>
    <row r="18316" spans="1:6" x14ac:dyDescent="0.35">
      <c r="A18316" s="1">
        <v>136</v>
      </c>
      <c r="B18316" s="1" t="s">
        <v>157</v>
      </c>
      <c r="C18316" s="218">
        <v>44929</v>
      </c>
      <c r="D18316" s="218">
        <v>44927</v>
      </c>
      <c r="E18316" s="1">
        <v>3</v>
      </c>
      <c r="F18316" s="62">
        <v>129.13999999999999</v>
      </c>
    </row>
    <row r="18317" spans="1:6" x14ac:dyDescent="0.35">
      <c r="A18317" s="1">
        <v>136</v>
      </c>
      <c r="B18317" s="1" t="s">
        <v>157</v>
      </c>
      <c r="C18317" s="218">
        <v>44929</v>
      </c>
      <c r="D18317" s="218">
        <v>44928</v>
      </c>
      <c r="E18317" s="1">
        <v>2</v>
      </c>
      <c r="F18317" s="62">
        <v>100.83</v>
      </c>
    </row>
    <row r="18318" spans="1:6" x14ac:dyDescent="0.35">
      <c r="A18318" s="1">
        <v>136</v>
      </c>
      <c r="B18318" s="1" t="s">
        <v>157</v>
      </c>
      <c r="C18318" s="218">
        <v>44929</v>
      </c>
      <c r="D18318" s="218">
        <v>44929</v>
      </c>
      <c r="E18318" s="1">
        <v>4</v>
      </c>
      <c r="F18318" s="62">
        <v>177.16</v>
      </c>
    </row>
    <row r="18319" spans="1:6" x14ac:dyDescent="0.35">
      <c r="A18319" s="1">
        <v>136</v>
      </c>
      <c r="B18319" s="1" t="s">
        <v>157</v>
      </c>
      <c r="C18319" s="218">
        <v>44930</v>
      </c>
      <c r="D18319" s="218">
        <v>44925</v>
      </c>
      <c r="E18319" s="1">
        <v>1</v>
      </c>
      <c r="F18319" s="62">
        <v>51.53</v>
      </c>
    </row>
    <row r="18320" spans="1:6" x14ac:dyDescent="0.35">
      <c r="A18320" s="1">
        <v>136</v>
      </c>
      <c r="B18320" s="1" t="s">
        <v>157</v>
      </c>
      <c r="C18320" s="218">
        <v>44930</v>
      </c>
      <c r="D18320" s="218">
        <v>44926</v>
      </c>
      <c r="E18320" s="1">
        <v>1</v>
      </c>
      <c r="F18320" s="62">
        <v>48.86</v>
      </c>
    </row>
    <row r="18321" spans="1:6" x14ac:dyDescent="0.35">
      <c r="A18321" s="1">
        <v>136</v>
      </c>
      <c r="B18321" s="1" t="s">
        <v>157</v>
      </c>
      <c r="C18321" s="218">
        <v>44930</v>
      </c>
      <c r="D18321" s="218">
        <v>44930</v>
      </c>
      <c r="E18321" s="1">
        <v>2</v>
      </c>
      <c r="F18321" s="62">
        <v>47.07</v>
      </c>
    </row>
    <row r="18322" spans="1:6" x14ac:dyDescent="0.35">
      <c r="A18322" s="1">
        <v>136</v>
      </c>
      <c r="B18322" s="1" t="s">
        <v>157</v>
      </c>
      <c r="C18322" s="218">
        <v>44931</v>
      </c>
      <c r="D18322" s="218">
        <v>44927</v>
      </c>
      <c r="E18322" s="1">
        <v>1</v>
      </c>
      <c r="F18322" s="62">
        <v>49.5</v>
      </c>
    </row>
    <row r="18323" spans="1:6" x14ac:dyDescent="0.35">
      <c r="A18323" s="1">
        <v>136</v>
      </c>
      <c r="B18323" s="1" t="s">
        <v>157</v>
      </c>
      <c r="C18323" s="218">
        <v>44931</v>
      </c>
      <c r="D18323" s="218">
        <v>44929</v>
      </c>
      <c r="E18323" s="1">
        <v>2</v>
      </c>
      <c r="F18323" s="62">
        <v>47.12</v>
      </c>
    </row>
    <row r="18324" spans="1:6" x14ac:dyDescent="0.35">
      <c r="A18324" s="1">
        <v>136</v>
      </c>
      <c r="B18324" s="1" t="s">
        <v>157</v>
      </c>
      <c r="C18324" s="218">
        <v>44931</v>
      </c>
      <c r="D18324" s="218">
        <v>44930</v>
      </c>
      <c r="E18324" s="1">
        <v>1</v>
      </c>
      <c r="F18324" s="62">
        <v>53.11</v>
      </c>
    </row>
    <row r="18325" spans="1:6" x14ac:dyDescent="0.35">
      <c r="A18325" s="1">
        <v>136</v>
      </c>
      <c r="B18325" s="1" t="s">
        <v>157</v>
      </c>
      <c r="C18325" s="218">
        <v>44932</v>
      </c>
      <c r="D18325" s="218">
        <v>44928</v>
      </c>
      <c r="E18325" s="1">
        <v>1</v>
      </c>
      <c r="F18325" s="62">
        <v>49.85</v>
      </c>
    </row>
    <row r="18326" spans="1:6" x14ac:dyDescent="0.35">
      <c r="A18326" s="1">
        <v>136</v>
      </c>
      <c r="B18326" s="1" t="s">
        <v>157</v>
      </c>
      <c r="C18326" s="218">
        <v>44932</v>
      </c>
      <c r="D18326" s="218">
        <v>44929</v>
      </c>
      <c r="E18326" s="1">
        <v>3</v>
      </c>
      <c r="F18326" s="62">
        <v>100.23</v>
      </c>
    </row>
    <row r="18327" spans="1:6" x14ac:dyDescent="0.35">
      <c r="A18327" s="1">
        <v>136</v>
      </c>
      <c r="B18327" s="1" t="s">
        <v>157</v>
      </c>
      <c r="C18327" s="218">
        <v>44932</v>
      </c>
      <c r="D18327" s="218">
        <v>44930</v>
      </c>
      <c r="E18327" s="1">
        <v>2</v>
      </c>
      <c r="F18327" s="62">
        <v>104.09</v>
      </c>
    </row>
    <row r="18328" spans="1:6" x14ac:dyDescent="0.35">
      <c r="A18328" s="1">
        <v>136</v>
      </c>
      <c r="B18328" s="1" t="s">
        <v>157</v>
      </c>
      <c r="C18328" s="218">
        <v>44933</v>
      </c>
      <c r="D18328" s="218">
        <v>44929</v>
      </c>
      <c r="E18328" s="1">
        <v>1</v>
      </c>
      <c r="F18328" s="62">
        <v>49.55</v>
      </c>
    </row>
    <row r="18329" spans="1:6" x14ac:dyDescent="0.35">
      <c r="A18329" s="1">
        <v>136</v>
      </c>
      <c r="B18329" s="1" t="s">
        <v>157</v>
      </c>
      <c r="C18329" s="218">
        <v>44933</v>
      </c>
      <c r="D18329" s="218">
        <v>44932</v>
      </c>
      <c r="E18329" s="1">
        <v>3</v>
      </c>
      <c r="F18329" s="62">
        <v>128.25</v>
      </c>
    </row>
    <row r="18330" spans="1:6" x14ac:dyDescent="0.35">
      <c r="A18330" s="1">
        <v>136</v>
      </c>
      <c r="B18330" s="1" t="s">
        <v>157</v>
      </c>
      <c r="C18330" s="218">
        <v>44934</v>
      </c>
      <c r="D18330" s="218">
        <v>44930</v>
      </c>
      <c r="E18330" s="1">
        <v>1</v>
      </c>
      <c r="F18330" s="62">
        <v>23.66</v>
      </c>
    </row>
    <row r="18331" spans="1:6" x14ac:dyDescent="0.35">
      <c r="A18331" s="1">
        <v>136</v>
      </c>
      <c r="B18331" s="1" t="s">
        <v>157</v>
      </c>
      <c r="C18331" s="218">
        <v>44934</v>
      </c>
      <c r="D18331" s="218">
        <v>44931</v>
      </c>
      <c r="E18331" s="1">
        <v>2</v>
      </c>
      <c r="F18331" s="62">
        <v>88.85</v>
      </c>
    </row>
    <row r="18332" spans="1:6" x14ac:dyDescent="0.35">
      <c r="A18332" s="1">
        <v>136</v>
      </c>
      <c r="B18332" s="1" t="s">
        <v>157</v>
      </c>
      <c r="C18332" s="218">
        <v>44934</v>
      </c>
      <c r="D18332" s="218">
        <v>44933</v>
      </c>
      <c r="E18332" s="1">
        <v>1</v>
      </c>
      <c r="F18332" s="62">
        <v>22.77</v>
      </c>
    </row>
    <row r="18333" spans="1:6" x14ac:dyDescent="0.35">
      <c r="A18333" s="1">
        <v>136</v>
      </c>
      <c r="B18333" s="1" t="s">
        <v>157</v>
      </c>
      <c r="C18333" s="218">
        <v>44935</v>
      </c>
      <c r="D18333" s="218">
        <v>44932</v>
      </c>
      <c r="E18333" s="1">
        <v>3</v>
      </c>
      <c r="F18333" s="62">
        <v>67.22</v>
      </c>
    </row>
    <row r="18334" spans="1:6" x14ac:dyDescent="0.35">
      <c r="A18334" s="1">
        <v>136</v>
      </c>
      <c r="B18334" s="1" t="s">
        <v>157</v>
      </c>
      <c r="C18334" s="218">
        <v>44935</v>
      </c>
      <c r="D18334" s="218">
        <v>44933</v>
      </c>
      <c r="E18334" s="1">
        <v>2</v>
      </c>
      <c r="F18334" s="62">
        <v>76.67</v>
      </c>
    </row>
    <row r="18335" spans="1:6" x14ac:dyDescent="0.35">
      <c r="A18335" s="1">
        <v>136</v>
      </c>
      <c r="B18335" s="1" t="s">
        <v>157</v>
      </c>
      <c r="C18335" s="218">
        <v>44936</v>
      </c>
      <c r="D18335" s="218">
        <v>44930</v>
      </c>
      <c r="E18335" s="1">
        <v>1</v>
      </c>
      <c r="F18335" s="62">
        <v>23.61</v>
      </c>
    </row>
    <row r="18336" spans="1:6" x14ac:dyDescent="0.35">
      <c r="A18336" s="1">
        <v>136</v>
      </c>
      <c r="B18336" s="1" t="s">
        <v>157</v>
      </c>
      <c r="C18336" s="218">
        <v>44936</v>
      </c>
      <c r="D18336" s="218">
        <v>44931</v>
      </c>
      <c r="E18336" s="1">
        <v>1</v>
      </c>
      <c r="F18336" s="62">
        <v>22.97</v>
      </c>
    </row>
    <row r="18337" spans="1:6" x14ac:dyDescent="0.35">
      <c r="A18337" s="1">
        <v>136</v>
      </c>
      <c r="B18337" s="1" t="s">
        <v>157</v>
      </c>
      <c r="C18337" s="218">
        <v>44936</v>
      </c>
      <c r="D18337" s="218">
        <v>44932</v>
      </c>
      <c r="E18337" s="1">
        <v>1</v>
      </c>
      <c r="F18337" s="62">
        <v>53.91</v>
      </c>
    </row>
    <row r="18338" spans="1:6" x14ac:dyDescent="0.35">
      <c r="A18338" s="1">
        <v>136</v>
      </c>
      <c r="B18338" s="1" t="s">
        <v>157</v>
      </c>
      <c r="C18338" s="218">
        <v>44936</v>
      </c>
      <c r="D18338" s="218">
        <v>44933</v>
      </c>
      <c r="E18338" s="1">
        <v>1</v>
      </c>
      <c r="F18338" s="62">
        <v>51.43</v>
      </c>
    </row>
    <row r="18339" spans="1:6" x14ac:dyDescent="0.35">
      <c r="A18339" s="1">
        <v>136</v>
      </c>
      <c r="B18339" s="1" t="s">
        <v>157</v>
      </c>
      <c r="C18339" s="218">
        <v>44936</v>
      </c>
      <c r="D18339" s="218">
        <v>44936</v>
      </c>
      <c r="E18339" s="1">
        <v>2</v>
      </c>
      <c r="F18339" s="62">
        <v>72.22</v>
      </c>
    </row>
    <row r="18340" spans="1:6" x14ac:dyDescent="0.35">
      <c r="A18340" s="1">
        <v>136</v>
      </c>
      <c r="B18340" s="1" t="s">
        <v>157</v>
      </c>
      <c r="C18340" s="218">
        <v>44938</v>
      </c>
      <c r="D18340" s="218">
        <v>44935</v>
      </c>
      <c r="E18340" s="1">
        <v>2</v>
      </c>
      <c r="F18340" s="62">
        <v>87.81</v>
      </c>
    </row>
    <row r="18341" spans="1:6" x14ac:dyDescent="0.35">
      <c r="A18341" s="1">
        <v>136</v>
      </c>
      <c r="B18341" s="1" t="s">
        <v>157</v>
      </c>
      <c r="C18341" s="218">
        <v>44938</v>
      </c>
      <c r="D18341" s="218">
        <v>44936</v>
      </c>
      <c r="E18341" s="1">
        <v>1</v>
      </c>
      <c r="F18341" s="62">
        <v>53.61</v>
      </c>
    </row>
    <row r="18342" spans="1:6" x14ac:dyDescent="0.35">
      <c r="A18342" s="1">
        <v>136</v>
      </c>
      <c r="B18342" s="1" t="s">
        <v>157</v>
      </c>
      <c r="C18342" s="218">
        <v>44939</v>
      </c>
      <c r="D18342" s="218">
        <v>44931</v>
      </c>
      <c r="E18342" s="1">
        <v>3</v>
      </c>
      <c r="F18342" s="62">
        <v>131.28</v>
      </c>
    </row>
    <row r="18343" spans="1:6" x14ac:dyDescent="0.35">
      <c r="A18343" s="1">
        <v>136</v>
      </c>
      <c r="B18343" s="1" t="s">
        <v>157</v>
      </c>
      <c r="C18343" s="218">
        <v>44939</v>
      </c>
      <c r="D18343" s="218">
        <v>44933</v>
      </c>
      <c r="E18343" s="1">
        <v>1</v>
      </c>
      <c r="F18343" s="62">
        <v>53.95</v>
      </c>
    </row>
    <row r="18344" spans="1:6" x14ac:dyDescent="0.35">
      <c r="A18344" s="1">
        <v>136</v>
      </c>
      <c r="B18344" s="1" t="s">
        <v>157</v>
      </c>
      <c r="C18344" s="218">
        <v>44939</v>
      </c>
      <c r="D18344" s="218">
        <v>44935</v>
      </c>
      <c r="E18344" s="1">
        <v>1</v>
      </c>
      <c r="F18344" s="62">
        <v>50.64</v>
      </c>
    </row>
    <row r="18345" spans="1:6" x14ac:dyDescent="0.35">
      <c r="A18345" s="1">
        <v>136</v>
      </c>
      <c r="B18345" s="1" t="s">
        <v>157</v>
      </c>
      <c r="C18345" s="218">
        <v>44939</v>
      </c>
      <c r="D18345" s="218">
        <v>44937</v>
      </c>
      <c r="E18345" s="1">
        <v>3</v>
      </c>
      <c r="F18345" s="62">
        <v>100.43</v>
      </c>
    </row>
    <row r="18346" spans="1:6" x14ac:dyDescent="0.35">
      <c r="A18346" s="1">
        <v>136</v>
      </c>
      <c r="B18346" s="1" t="s">
        <v>157</v>
      </c>
      <c r="C18346" s="218">
        <v>44940</v>
      </c>
      <c r="D18346" s="218">
        <v>44937</v>
      </c>
      <c r="E18346" s="1">
        <v>1</v>
      </c>
      <c r="F18346" s="62">
        <v>23.07</v>
      </c>
    </row>
    <row r="18347" spans="1:6" x14ac:dyDescent="0.35">
      <c r="A18347" s="1">
        <v>136</v>
      </c>
      <c r="B18347" s="1" t="s">
        <v>157</v>
      </c>
      <c r="C18347" s="218">
        <v>44941</v>
      </c>
      <c r="D18347" s="218">
        <v>44933</v>
      </c>
      <c r="E18347" s="1">
        <v>2</v>
      </c>
      <c r="F18347" s="62">
        <v>105.83</v>
      </c>
    </row>
    <row r="18348" spans="1:6" x14ac:dyDescent="0.35">
      <c r="A18348" s="1">
        <v>136</v>
      </c>
      <c r="B18348" s="1" t="s">
        <v>157</v>
      </c>
      <c r="C18348" s="218">
        <v>44941</v>
      </c>
      <c r="D18348" s="218">
        <v>44937</v>
      </c>
      <c r="E18348" s="1">
        <v>1</v>
      </c>
      <c r="F18348" s="62">
        <v>49.85</v>
      </c>
    </row>
    <row r="18349" spans="1:6" x14ac:dyDescent="0.35">
      <c r="A18349" s="1">
        <v>136</v>
      </c>
      <c r="B18349" s="1" t="s">
        <v>157</v>
      </c>
      <c r="C18349" s="218">
        <v>44941</v>
      </c>
      <c r="D18349" s="218">
        <v>44939</v>
      </c>
      <c r="E18349" s="1">
        <v>3</v>
      </c>
      <c r="F18349" s="62">
        <v>128.30000000000001</v>
      </c>
    </row>
    <row r="18350" spans="1:6" x14ac:dyDescent="0.35">
      <c r="A18350" s="1">
        <v>136</v>
      </c>
      <c r="B18350" s="1" t="s">
        <v>157</v>
      </c>
      <c r="C18350" s="218">
        <v>44941</v>
      </c>
      <c r="D18350" s="218">
        <v>44940</v>
      </c>
      <c r="E18350" s="1">
        <v>1</v>
      </c>
      <c r="F18350" s="62">
        <v>53.61</v>
      </c>
    </row>
    <row r="18351" spans="1:6" x14ac:dyDescent="0.35">
      <c r="A18351" s="1">
        <v>136</v>
      </c>
      <c r="B18351" s="1" t="s">
        <v>157</v>
      </c>
      <c r="C18351" s="218">
        <v>44941</v>
      </c>
      <c r="D18351" s="218">
        <v>44941</v>
      </c>
      <c r="E18351" s="1">
        <v>1</v>
      </c>
      <c r="F18351" s="62">
        <v>54.15</v>
      </c>
    </row>
    <row r="18352" spans="1:6" x14ac:dyDescent="0.35">
      <c r="A18352" s="1">
        <v>136</v>
      </c>
      <c r="B18352" s="1" t="s">
        <v>157</v>
      </c>
      <c r="C18352" s="218">
        <v>44942</v>
      </c>
      <c r="D18352" s="218">
        <v>44940</v>
      </c>
      <c r="E18352" s="1">
        <v>2</v>
      </c>
      <c r="F18352" s="62">
        <v>78.209999999999994</v>
      </c>
    </row>
    <row r="18353" spans="1:6" x14ac:dyDescent="0.35">
      <c r="A18353" s="1">
        <v>136</v>
      </c>
      <c r="B18353" s="1" t="s">
        <v>157</v>
      </c>
      <c r="C18353" s="218">
        <v>44942</v>
      </c>
      <c r="D18353" s="218">
        <v>44941</v>
      </c>
      <c r="E18353" s="1">
        <v>1</v>
      </c>
      <c r="F18353" s="62">
        <v>53.21</v>
      </c>
    </row>
    <row r="18354" spans="1:6" x14ac:dyDescent="0.35">
      <c r="A18354" s="1">
        <v>136</v>
      </c>
      <c r="B18354" s="1" t="s">
        <v>157</v>
      </c>
      <c r="C18354" s="218">
        <v>44942</v>
      </c>
      <c r="D18354" s="218">
        <v>44942</v>
      </c>
      <c r="E18354" s="1">
        <v>1</v>
      </c>
      <c r="F18354" s="62">
        <v>53.91</v>
      </c>
    </row>
    <row r="18355" spans="1:6" x14ac:dyDescent="0.35">
      <c r="A18355" s="1">
        <v>136</v>
      </c>
      <c r="B18355" s="1" t="s">
        <v>157</v>
      </c>
      <c r="C18355" s="218">
        <v>44943</v>
      </c>
      <c r="D18355" s="218">
        <v>44937</v>
      </c>
      <c r="E18355" s="1">
        <v>2</v>
      </c>
      <c r="F18355" s="62">
        <v>47.47</v>
      </c>
    </row>
    <row r="18356" spans="1:6" x14ac:dyDescent="0.35">
      <c r="A18356" s="1">
        <v>136</v>
      </c>
      <c r="B18356" s="1" t="s">
        <v>157</v>
      </c>
      <c r="C18356" s="218">
        <v>44943</v>
      </c>
      <c r="D18356" s="218">
        <v>44939</v>
      </c>
      <c r="E18356" s="1">
        <v>1</v>
      </c>
      <c r="F18356" s="62">
        <v>23.61</v>
      </c>
    </row>
    <row r="18357" spans="1:6" x14ac:dyDescent="0.35">
      <c r="A18357" s="1">
        <v>136</v>
      </c>
      <c r="B18357" s="1" t="s">
        <v>157</v>
      </c>
      <c r="C18357" s="218">
        <v>44943</v>
      </c>
      <c r="D18357" s="218">
        <v>44942</v>
      </c>
      <c r="E18357" s="1">
        <v>1</v>
      </c>
      <c r="F18357" s="62">
        <v>23.71</v>
      </c>
    </row>
    <row r="18358" spans="1:6" x14ac:dyDescent="0.35">
      <c r="A18358" s="1">
        <v>136</v>
      </c>
      <c r="B18358" s="1" t="s">
        <v>157</v>
      </c>
      <c r="C18358" s="218">
        <v>44943</v>
      </c>
      <c r="D18358" s="218">
        <v>44943</v>
      </c>
      <c r="E18358" s="1">
        <v>2</v>
      </c>
      <c r="F18358" s="62">
        <v>63.71</v>
      </c>
    </row>
    <row r="18359" spans="1:6" x14ac:dyDescent="0.35">
      <c r="A18359" s="1">
        <v>136</v>
      </c>
      <c r="B18359" s="1" t="s">
        <v>157</v>
      </c>
      <c r="C18359" s="218">
        <v>44944</v>
      </c>
      <c r="D18359" s="218">
        <v>44943</v>
      </c>
      <c r="E18359" s="1">
        <v>1</v>
      </c>
      <c r="F18359" s="62">
        <v>52.72</v>
      </c>
    </row>
    <row r="18360" spans="1:6" x14ac:dyDescent="0.35">
      <c r="A18360" s="1">
        <v>136</v>
      </c>
      <c r="B18360" s="1" t="s">
        <v>157</v>
      </c>
      <c r="C18360" s="218">
        <v>44944</v>
      </c>
      <c r="D18360" s="218">
        <v>44944</v>
      </c>
      <c r="E18360" s="1">
        <v>1</v>
      </c>
      <c r="F18360" s="62">
        <v>51.38</v>
      </c>
    </row>
    <row r="18361" spans="1:6" x14ac:dyDescent="0.35">
      <c r="A18361" s="1">
        <v>136</v>
      </c>
      <c r="B18361" s="1" t="s">
        <v>157</v>
      </c>
      <c r="C18361" s="218">
        <v>44945</v>
      </c>
      <c r="D18361" s="218">
        <v>44944</v>
      </c>
      <c r="E18361" s="1">
        <v>2</v>
      </c>
      <c r="F18361" s="62">
        <v>76.98</v>
      </c>
    </row>
    <row r="18362" spans="1:6" x14ac:dyDescent="0.35">
      <c r="A18362" s="1">
        <v>136</v>
      </c>
      <c r="B18362" s="1" t="s">
        <v>157</v>
      </c>
      <c r="C18362" s="218">
        <v>44947</v>
      </c>
      <c r="D18362" s="218">
        <v>44945</v>
      </c>
      <c r="E18362" s="1">
        <v>2</v>
      </c>
      <c r="F18362" s="62">
        <v>77.91</v>
      </c>
    </row>
    <row r="18363" spans="1:6" x14ac:dyDescent="0.35">
      <c r="A18363" s="1">
        <v>136</v>
      </c>
      <c r="B18363" s="1" t="s">
        <v>157</v>
      </c>
      <c r="C18363" s="218">
        <v>44947</v>
      </c>
      <c r="D18363" s="218">
        <v>44946</v>
      </c>
      <c r="E18363" s="1">
        <v>2</v>
      </c>
      <c r="F18363" s="62">
        <v>102.41</v>
      </c>
    </row>
    <row r="18364" spans="1:6" x14ac:dyDescent="0.35">
      <c r="A18364" s="1">
        <v>136</v>
      </c>
      <c r="B18364" s="1" t="s">
        <v>157</v>
      </c>
      <c r="C18364" s="218">
        <v>44949</v>
      </c>
      <c r="D18364" s="218">
        <v>44945</v>
      </c>
      <c r="E18364" s="1">
        <v>2</v>
      </c>
      <c r="F18364" s="62">
        <v>74.989999999999995</v>
      </c>
    </row>
    <row r="18365" spans="1:6" x14ac:dyDescent="0.35">
      <c r="A18365" s="1">
        <v>136</v>
      </c>
      <c r="B18365" s="1" t="s">
        <v>157</v>
      </c>
      <c r="C18365" s="218">
        <v>44949</v>
      </c>
      <c r="D18365" s="218">
        <v>44946</v>
      </c>
      <c r="E18365" s="1">
        <v>2</v>
      </c>
      <c r="F18365" s="62">
        <v>76.47</v>
      </c>
    </row>
    <row r="18366" spans="1:6" x14ac:dyDescent="0.35">
      <c r="A18366" s="1">
        <v>136</v>
      </c>
      <c r="B18366" s="1" t="s">
        <v>157</v>
      </c>
      <c r="C18366" s="218">
        <v>44949</v>
      </c>
      <c r="D18366" s="218">
        <v>44947</v>
      </c>
      <c r="E18366" s="1">
        <v>3</v>
      </c>
      <c r="F18366" s="62">
        <v>130.63</v>
      </c>
    </row>
    <row r="18367" spans="1:6" x14ac:dyDescent="0.35">
      <c r="A18367" s="1">
        <v>136</v>
      </c>
      <c r="B18367" s="1" t="s">
        <v>157</v>
      </c>
      <c r="C18367" s="218">
        <v>44949</v>
      </c>
      <c r="D18367" s="218">
        <v>44948</v>
      </c>
      <c r="E18367" s="1">
        <v>3</v>
      </c>
      <c r="F18367" s="62">
        <v>99.89</v>
      </c>
    </row>
    <row r="18368" spans="1:6" x14ac:dyDescent="0.35">
      <c r="A18368" s="1">
        <v>136</v>
      </c>
      <c r="B18368" s="1" t="s">
        <v>157</v>
      </c>
      <c r="C18368" s="218">
        <v>44949</v>
      </c>
      <c r="D18368" s="218">
        <v>44949</v>
      </c>
      <c r="E18368" s="1">
        <v>1</v>
      </c>
      <c r="F18368" s="62">
        <v>53.91</v>
      </c>
    </row>
    <row r="18369" spans="1:6" x14ac:dyDescent="0.35">
      <c r="A18369" s="1">
        <v>136</v>
      </c>
      <c r="B18369" s="1" t="s">
        <v>157</v>
      </c>
      <c r="C18369" s="218">
        <v>44950</v>
      </c>
      <c r="D18369" s="218">
        <v>44948</v>
      </c>
      <c r="E18369" s="1">
        <v>1</v>
      </c>
      <c r="F18369" s="62">
        <v>54.3</v>
      </c>
    </row>
    <row r="18370" spans="1:6" x14ac:dyDescent="0.35">
      <c r="A18370" s="1">
        <v>136</v>
      </c>
      <c r="B18370" s="1" t="s">
        <v>157</v>
      </c>
      <c r="C18370" s="218">
        <v>44950</v>
      </c>
      <c r="D18370" s="218">
        <v>44949</v>
      </c>
      <c r="E18370" s="1">
        <v>1</v>
      </c>
      <c r="F18370" s="62">
        <v>22.92</v>
      </c>
    </row>
    <row r="18371" spans="1:6" x14ac:dyDescent="0.35">
      <c r="A18371" s="1">
        <v>136</v>
      </c>
      <c r="B18371" s="1" t="s">
        <v>157</v>
      </c>
      <c r="C18371" s="218">
        <v>44950</v>
      </c>
      <c r="D18371" s="218">
        <v>44950</v>
      </c>
      <c r="E18371" s="1">
        <v>3</v>
      </c>
      <c r="F18371" s="62">
        <v>123.9</v>
      </c>
    </row>
    <row r="18372" spans="1:6" x14ac:dyDescent="0.35">
      <c r="A18372" s="1">
        <v>136</v>
      </c>
      <c r="B18372" s="1" t="s">
        <v>157</v>
      </c>
      <c r="C18372" s="218">
        <v>44951</v>
      </c>
      <c r="D18372" s="218">
        <v>44949</v>
      </c>
      <c r="E18372" s="1">
        <v>2</v>
      </c>
      <c r="F18372" s="62">
        <v>77.81</v>
      </c>
    </row>
    <row r="18373" spans="1:6" x14ac:dyDescent="0.35">
      <c r="A18373" s="1">
        <v>136</v>
      </c>
      <c r="B18373" s="1" t="s">
        <v>157</v>
      </c>
      <c r="C18373" s="218">
        <v>44951</v>
      </c>
      <c r="D18373" s="218">
        <v>44950</v>
      </c>
      <c r="E18373" s="1">
        <v>2</v>
      </c>
      <c r="F18373" s="62">
        <v>47.42</v>
      </c>
    </row>
    <row r="18374" spans="1:6" x14ac:dyDescent="0.35">
      <c r="A18374" s="1">
        <v>136</v>
      </c>
      <c r="B18374" s="1" t="s">
        <v>157</v>
      </c>
      <c r="C18374" s="218">
        <v>44951</v>
      </c>
      <c r="D18374" s="218">
        <v>44951</v>
      </c>
      <c r="E18374" s="1">
        <v>2</v>
      </c>
      <c r="F18374" s="62">
        <v>77.760000000000005</v>
      </c>
    </row>
    <row r="18375" spans="1:6" x14ac:dyDescent="0.35">
      <c r="A18375" s="1">
        <v>136</v>
      </c>
      <c r="B18375" s="1" t="s">
        <v>157</v>
      </c>
      <c r="C18375" s="218">
        <v>44952</v>
      </c>
      <c r="D18375" s="218">
        <v>44951</v>
      </c>
      <c r="E18375" s="1">
        <v>2</v>
      </c>
      <c r="F18375" s="62">
        <v>106.62</v>
      </c>
    </row>
    <row r="18376" spans="1:6" x14ac:dyDescent="0.35">
      <c r="A18376" s="1">
        <v>136</v>
      </c>
      <c r="B18376" s="1" t="s">
        <v>157</v>
      </c>
      <c r="C18376" s="218">
        <v>44952</v>
      </c>
      <c r="D18376" s="218">
        <v>44952</v>
      </c>
      <c r="E18376" s="1">
        <v>2</v>
      </c>
      <c r="F18376" s="62">
        <v>75.09</v>
      </c>
    </row>
    <row r="18377" spans="1:6" x14ac:dyDescent="0.35">
      <c r="A18377" s="1">
        <v>137</v>
      </c>
      <c r="B18377" s="1" t="s">
        <v>158</v>
      </c>
      <c r="C18377" s="218">
        <v>44884</v>
      </c>
      <c r="D18377" s="218">
        <v>44881</v>
      </c>
      <c r="E18377" s="1">
        <v>13</v>
      </c>
      <c r="F18377" s="62">
        <v>308.13</v>
      </c>
    </row>
    <row r="18378" spans="1:6" x14ac:dyDescent="0.35">
      <c r="A18378" s="1">
        <v>137</v>
      </c>
      <c r="B18378" s="1" t="s">
        <v>158</v>
      </c>
      <c r="C18378" s="218">
        <v>44884</v>
      </c>
      <c r="D18378" s="218">
        <v>44882</v>
      </c>
      <c r="E18378" s="1">
        <v>6</v>
      </c>
      <c r="F18378" s="62">
        <v>142.06</v>
      </c>
    </row>
    <row r="18379" spans="1:6" x14ac:dyDescent="0.35">
      <c r="A18379" s="1">
        <v>137</v>
      </c>
      <c r="B18379" s="1" t="s">
        <v>158</v>
      </c>
      <c r="C18379" s="218">
        <v>44884</v>
      </c>
      <c r="D18379" s="218">
        <v>44883</v>
      </c>
      <c r="E18379" s="1">
        <v>1</v>
      </c>
      <c r="F18379" s="62">
        <v>23.76</v>
      </c>
    </row>
    <row r="18380" spans="1:6" x14ac:dyDescent="0.35">
      <c r="A18380" s="1">
        <v>137</v>
      </c>
      <c r="B18380" s="1" t="s">
        <v>158</v>
      </c>
      <c r="C18380" s="218">
        <v>44884</v>
      </c>
      <c r="D18380" s="218">
        <v>44884</v>
      </c>
      <c r="E18380" s="1">
        <v>1</v>
      </c>
      <c r="F18380" s="62">
        <v>23.66</v>
      </c>
    </row>
    <row r="18381" spans="1:6" x14ac:dyDescent="0.35">
      <c r="A18381" s="1">
        <v>137</v>
      </c>
      <c r="B18381" s="1" t="s">
        <v>158</v>
      </c>
      <c r="C18381" s="218">
        <v>44885</v>
      </c>
      <c r="D18381" s="218">
        <v>44881</v>
      </c>
      <c r="E18381" s="1">
        <v>2</v>
      </c>
      <c r="F18381" s="62">
        <v>46.13</v>
      </c>
    </row>
    <row r="18382" spans="1:6" x14ac:dyDescent="0.35">
      <c r="A18382" s="1">
        <v>137</v>
      </c>
      <c r="B18382" s="1" t="s">
        <v>158</v>
      </c>
      <c r="C18382" s="218">
        <v>44885</v>
      </c>
      <c r="D18382" s="218">
        <v>44882</v>
      </c>
      <c r="E18382" s="1">
        <v>4</v>
      </c>
      <c r="F18382" s="62">
        <v>94.74</v>
      </c>
    </row>
    <row r="18383" spans="1:6" x14ac:dyDescent="0.35">
      <c r="A18383" s="1">
        <v>137</v>
      </c>
      <c r="B18383" s="1" t="s">
        <v>158</v>
      </c>
      <c r="C18383" s="218">
        <v>44885</v>
      </c>
      <c r="D18383" s="218">
        <v>44883</v>
      </c>
      <c r="E18383" s="1">
        <v>7</v>
      </c>
      <c r="F18383" s="62">
        <v>166.12</v>
      </c>
    </row>
    <row r="18384" spans="1:6" x14ac:dyDescent="0.35">
      <c r="A18384" s="1">
        <v>137</v>
      </c>
      <c r="B18384" s="1" t="s">
        <v>158</v>
      </c>
      <c r="C18384" s="218">
        <v>44885</v>
      </c>
      <c r="D18384" s="218">
        <v>44884</v>
      </c>
      <c r="E18384" s="1">
        <v>5</v>
      </c>
      <c r="F18384" s="62">
        <v>118.6</v>
      </c>
    </row>
    <row r="18385" spans="1:6" x14ac:dyDescent="0.35">
      <c r="A18385" s="1">
        <v>137</v>
      </c>
      <c r="B18385" s="1" t="s">
        <v>158</v>
      </c>
      <c r="C18385" s="218">
        <v>44887</v>
      </c>
      <c r="D18385" s="218">
        <v>44881</v>
      </c>
      <c r="E18385" s="1">
        <v>2</v>
      </c>
      <c r="F18385" s="62">
        <v>47.32</v>
      </c>
    </row>
    <row r="18386" spans="1:6" x14ac:dyDescent="0.35">
      <c r="A18386" s="1">
        <v>137</v>
      </c>
      <c r="B18386" s="1" t="s">
        <v>158</v>
      </c>
      <c r="C18386" s="218">
        <v>44887</v>
      </c>
      <c r="D18386" s="218">
        <v>44882</v>
      </c>
      <c r="E18386" s="1">
        <v>9</v>
      </c>
      <c r="F18386" s="62">
        <v>212.89</v>
      </c>
    </row>
    <row r="18387" spans="1:6" x14ac:dyDescent="0.35">
      <c r="A18387" s="1">
        <v>137</v>
      </c>
      <c r="B18387" s="1" t="s">
        <v>158</v>
      </c>
      <c r="C18387" s="218">
        <v>44887</v>
      </c>
      <c r="D18387" s="218">
        <v>44883</v>
      </c>
      <c r="E18387" s="1">
        <v>6</v>
      </c>
      <c r="F18387" s="62">
        <v>142.26</v>
      </c>
    </row>
    <row r="18388" spans="1:6" x14ac:dyDescent="0.35">
      <c r="A18388" s="1">
        <v>137</v>
      </c>
      <c r="B18388" s="1" t="s">
        <v>158</v>
      </c>
      <c r="C18388" s="218">
        <v>44887</v>
      </c>
      <c r="D18388" s="218">
        <v>44884</v>
      </c>
      <c r="E18388" s="1">
        <v>5</v>
      </c>
      <c r="F18388" s="62">
        <v>113.35</v>
      </c>
    </row>
    <row r="18389" spans="1:6" x14ac:dyDescent="0.35">
      <c r="A18389" s="1">
        <v>137</v>
      </c>
      <c r="B18389" s="1" t="s">
        <v>158</v>
      </c>
      <c r="C18389" s="218">
        <v>44887</v>
      </c>
      <c r="D18389" s="218">
        <v>44886</v>
      </c>
      <c r="E18389" s="1">
        <v>2</v>
      </c>
      <c r="F18389" s="62">
        <v>47.32</v>
      </c>
    </row>
    <row r="18390" spans="1:6" x14ac:dyDescent="0.35">
      <c r="A18390" s="1">
        <v>137</v>
      </c>
      <c r="B18390" s="1" t="s">
        <v>158</v>
      </c>
      <c r="C18390" s="218">
        <v>44887</v>
      </c>
      <c r="D18390" s="218">
        <v>44887</v>
      </c>
      <c r="E18390" s="1">
        <v>2</v>
      </c>
      <c r="F18390" s="62">
        <v>47.32</v>
      </c>
    </row>
    <row r="18391" spans="1:6" x14ac:dyDescent="0.35">
      <c r="A18391" s="1">
        <v>137</v>
      </c>
      <c r="B18391" s="1" t="s">
        <v>158</v>
      </c>
      <c r="C18391" s="218">
        <v>44888</v>
      </c>
      <c r="D18391" s="218">
        <v>44882</v>
      </c>
      <c r="E18391" s="1">
        <v>3</v>
      </c>
      <c r="F18391" s="62">
        <v>71.08</v>
      </c>
    </row>
    <row r="18392" spans="1:6" x14ac:dyDescent="0.35">
      <c r="A18392" s="1">
        <v>137</v>
      </c>
      <c r="B18392" s="1" t="s">
        <v>158</v>
      </c>
      <c r="C18392" s="218">
        <v>44888</v>
      </c>
      <c r="D18392" s="218">
        <v>44883</v>
      </c>
      <c r="E18392" s="1">
        <v>5</v>
      </c>
      <c r="F18392" s="62">
        <v>118.45</v>
      </c>
    </row>
    <row r="18393" spans="1:6" x14ac:dyDescent="0.35">
      <c r="A18393" s="1">
        <v>137</v>
      </c>
      <c r="B18393" s="1" t="s">
        <v>158</v>
      </c>
      <c r="C18393" s="218">
        <v>44888</v>
      </c>
      <c r="D18393" s="218">
        <v>44884</v>
      </c>
      <c r="E18393" s="1">
        <v>6</v>
      </c>
      <c r="F18393" s="62">
        <v>142.16</v>
      </c>
    </row>
    <row r="18394" spans="1:6" x14ac:dyDescent="0.35">
      <c r="A18394" s="1">
        <v>137</v>
      </c>
      <c r="B18394" s="1" t="s">
        <v>158</v>
      </c>
      <c r="C18394" s="218">
        <v>44888</v>
      </c>
      <c r="D18394" s="218">
        <v>44886</v>
      </c>
      <c r="E18394" s="1">
        <v>2</v>
      </c>
      <c r="F18394" s="62">
        <v>47.32</v>
      </c>
    </row>
    <row r="18395" spans="1:6" x14ac:dyDescent="0.35">
      <c r="A18395" s="1">
        <v>137</v>
      </c>
      <c r="B18395" s="1" t="s">
        <v>158</v>
      </c>
      <c r="C18395" s="218">
        <v>44888</v>
      </c>
      <c r="D18395" s="218">
        <v>44887</v>
      </c>
      <c r="E18395" s="1">
        <v>7</v>
      </c>
      <c r="F18395" s="62">
        <v>165.97</v>
      </c>
    </row>
    <row r="18396" spans="1:6" x14ac:dyDescent="0.35">
      <c r="A18396" s="1">
        <v>137</v>
      </c>
      <c r="B18396" s="1" t="s">
        <v>158</v>
      </c>
      <c r="C18396" s="218">
        <v>44888</v>
      </c>
      <c r="D18396" s="218">
        <v>44888</v>
      </c>
      <c r="E18396" s="1">
        <v>5</v>
      </c>
      <c r="F18396" s="62">
        <v>174.14</v>
      </c>
    </row>
    <row r="18397" spans="1:6" x14ac:dyDescent="0.35">
      <c r="A18397" s="1">
        <v>137</v>
      </c>
      <c r="B18397" s="1" t="s">
        <v>158</v>
      </c>
      <c r="C18397" s="218">
        <v>44889</v>
      </c>
      <c r="D18397" s="218">
        <v>44883</v>
      </c>
      <c r="E18397" s="1">
        <v>1</v>
      </c>
      <c r="F18397" s="62">
        <v>23.76</v>
      </c>
    </row>
    <row r="18398" spans="1:6" x14ac:dyDescent="0.35">
      <c r="A18398" s="1">
        <v>137</v>
      </c>
      <c r="B18398" s="1" t="s">
        <v>158</v>
      </c>
      <c r="C18398" s="218">
        <v>44889</v>
      </c>
      <c r="D18398" s="218">
        <v>44884</v>
      </c>
      <c r="E18398" s="1">
        <v>1</v>
      </c>
      <c r="F18398" s="62">
        <v>23.66</v>
      </c>
    </row>
    <row r="18399" spans="1:6" x14ac:dyDescent="0.35">
      <c r="A18399" s="1">
        <v>137</v>
      </c>
      <c r="B18399" s="1" t="s">
        <v>158</v>
      </c>
      <c r="C18399" s="218">
        <v>44889</v>
      </c>
      <c r="D18399" s="218">
        <v>44886</v>
      </c>
      <c r="E18399" s="1">
        <v>5</v>
      </c>
      <c r="F18399" s="62">
        <v>118.3</v>
      </c>
    </row>
    <row r="18400" spans="1:6" x14ac:dyDescent="0.35">
      <c r="A18400" s="1">
        <v>137</v>
      </c>
      <c r="B18400" s="1" t="s">
        <v>158</v>
      </c>
      <c r="C18400" s="218">
        <v>44889</v>
      </c>
      <c r="D18400" s="218">
        <v>44887</v>
      </c>
      <c r="E18400" s="1">
        <v>5</v>
      </c>
      <c r="F18400" s="62">
        <v>118.55</v>
      </c>
    </row>
    <row r="18401" spans="1:6" x14ac:dyDescent="0.35">
      <c r="A18401" s="1">
        <v>137</v>
      </c>
      <c r="B18401" s="1" t="s">
        <v>158</v>
      </c>
      <c r="C18401" s="218">
        <v>44889</v>
      </c>
      <c r="D18401" s="218">
        <v>44888</v>
      </c>
      <c r="E18401" s="1">
        <v>3</v>
      </c>
      <c r="F18401" s="62">
        <v>69.5</v>
      </c>
    </row>
    <row r="18402" spans="1:6" x14ac:dyDescent="0.35">
      <c r="A18402" s="1">
        <v>137</v>
      </c>
      <c r="B18402" s="1" t="s">
        <v>158</v>
      </c>
      <c r="C18402" s="218">
        <v>44889</v>
      </c>
      <c r="D18402" s="218">
        <v>44889</v>
      </c>
      <c r="E18402" s="1">
        <v>1</v>
      </c>
      <c r="F18402" s="62">
        <v>23.66</v>
      </c>
    </row>
    <row r="18403" spans="1:6" x14ac:dyDescent="0.35">
      <c r="A18403" s="1">
        <v>137</v>
      </c>
      <c r="B18403" s="1" t="s">
        <v>158</v>
      </c>
      <c r="C18403" s="218">
        <v>44890</v>
      </c>
      <c r="D18403" s="218">
        <v>44884</v>
      </c>
      <c r="E18403" s="1">
        <v>3</v>
      </c>
      <c r="F18403" s="62">
        <v>71.08</v>
      </c>
    </row>
    <row r="18404" spans="1:6" x14ac:dyDescent="0.35">
      <c r="A18404" s="1">
        <v>137</v>
      </c>
      <c r="B18404" s="1" t="s">
        <v>158</v>
      </c>
      <c r="C18404" s="218">
        <v>44890</v>
      </c>
      <c r="D18404" s="218">
        <v>44886</v>
      </c>
      <c r="E18404" s="1">
        <v>1</v>
      </c>
      <c r="F18404" s="62">
        <v>23.66</v>
      </c>
    </row>
    <row r="18405" spans="1:6" x14ac:dyDescent="0.35">
      <c r="A18405" s="1">
        <v>137</v>
      </c>
      <c r="B18405" s="1" t="s">
        <v>158</v>
      </c>
      <c r="C18405" s="218">
        <v>44890</v>
      </c>
      <c r="D18405" s="218">
        <v>44887</v>
      </c>
      <c r="E18405" s="1">
        <v>3</v>
      </c>
      <c r="F18405" s="62">
        <v>71.08</v>
      </c>
    </row>
    <row r="18406" spans="1:6" x14ac:dyDescent="0.35">
      <c r="A18406" s="1">
        <v>137</v>
      </c>
      <c r="B18406" s="1" t="s">
        <v>158</v>
      </c>
      <c r="C18406" s="218">
        <v>44890</v>
      </c>
      <c r="D18406" s="218">
        <v>44888</v>
      </c>
      <c r="E18406" s="1">
        <v>5</v>
      </c>
      <c r="F18406" s="62">
        <v>118.35</v>
      </c>
    </row>
    <row r="18407" spans="1:6" x14ac:dyDescent="0.35">
      <c r="A18407" s="1">
        <v>137</v>
      </c>
      <c r="B18407" s="1" t="s">
        <v>158</v>
      </c>
      <c r="C18407" s="218">
        <v>44890</v>
      </c>
      <c r="D18407" s="218">
        <v>44889</v>
      </c>
      <c r="E18407" s="1">
        <v>5</v>
      </c>
      <c r="F18407" s="62">
        <v>138.88999999999999</v>
      </c>
    </row>
    <row r="18408" spans="1:6" x14ac:dyDescent="0.35">
      <c r="A18408" s="1">
        <v>137</v>
      </c>
      <c r="B18408" s="1" t="s">
        <v>158</v>
      </c>
      <c r="C18408" s="218">
        <v>44890</v>
      </c>
      <c r="D18408" s="218">
        <v>44890</v>
      </c>
      <c r="E18408" s="1">
        <v>9</v>
      </c>
      <c r="F18408" s="62">
        <v>243.14</v>
      </c>
    </row>
    <row r="18409" spans="1:6" x14ac:dyDescent="0.35">
      <c r="A18409" s="1">
        <v>137</v>
      </c>
      <c r="B18409" s="1" t="s">
        <v>158</v>
      </c>
      <c r="C18409" s="218">
        <v>44891</v>
      </c>
      <c r="D18409" s="218">
        <v>44886</v>
      </c>
      <c r="E18409" s="1">
        <v>1</v>
      </c>
      <c r="F18409" s="62">
        <v>23.66</v>
      </c>
    </row>
    <row r="18410" spans="1:6" x14ac:dyDescent="0.35">
      <c r="A18410" s="1">
        <v>137</v>
      </c>
      <c r="B18410" s="1" t="s">
        <v>158</v>
      </c>
      <c r="C18410" s="218">
        <v>44891</v>
      </c>
      <c r="D18410" s="218">
        <v>44887</v>
      </c>
      <c r="E18410" s="1">
        <v>4</v>
      </c>
      <c r="F18410" s="62">
        <v>94.05</v>
      </c>
    </row>
    <row r="18411" spans="1:6" x14ac:dyDescent="0.35">
      <c r="A18411" s="1">
        <v>137</v>
      </c>
      <c r="B18411" s="1" t="s">
        <v>158</v>
      </c>
      <c r="C18411" s="218">
        <v>44891</v>
      </c>
      <c r="D18411" s="218">
        <v>44888</v>
      </c>
      <c r="E18411" s="1">
        <v>3</v>
      </c>
      <c r="F18411" s="62">
        <v>70.98</v>
      </c>
    </row>
    <row r="18412" spans="1:6" x14ac:dyDescent="0.35">
      <c r="A18412" s="1">
        <v>137</v>
      </c>
      <c r="B18412" s="1" t="s">
        <v>158</v>
      </c>
      <c r="C18412" s="218">
        <v>44891</v>
      </c>
      <c r="D18412" s="218">
        <v>44889</v>
      </c>
      <c r="E18412" s="1">
        <v>2</v>
      </c>
      <c r="F18412" s="62">
        <v>47.32</v>
      </c>
    </row>
    <row r="18413" spans="1:6" x14ac:dyDescent="0.35">
      <c r="A18413" s="1">
        <v>137</v>
      </c>
      <c r="B18413" s="1" t="s">
        <v>158</v>
      </c>
      <c r="C18413" s="218">
        <v>44891</v>
      </c>
      <c r="D18413" s="218">
        <v>44890</v>
      </c>
      <c r="E18413" s="1">
        <v>5</v>
      </c>
      <c r="F18413" s="62">
        <v>118.6</v>
      </c>
    </row>
    <row r="18414" spans="1:6" x14ac:dyDescent="0.35">
      <c r="A18414" s="1">
        <v>137</v>
      </c>
      <c r="B18414" s="1" t="s">
        <v>158</v>
      </c>
      <c r="C18414" s="218">
        <v>44891</v>
      </c>
      <c r="D18414" s="218">
        <v>44891</v>
      </c>
      <c r="E18414" s="1">
        <v>1</v>
      </c>
      <c r="F18414" s="62">
        <v>23.56</v>
      </c>
    </row>
    <row r="18415" spans="1:6" x14ac:dyDescent="0.35">
      <c r="A18415" s="1">
        <v>137</v>
      </c>
      <c r="B18415" s="1" t="s">
        <v>158</v>
      </c>
      <c r="C18415" s="218">
        <v>44892</v>
      </c>
      <c r="D18415" s="218">
        <v>44887</v>
      </c>
      <c r="E18415" s="1">
        <v>1</v>
      </c>
      <c r="F18415" s="62">
        <v>23.61</v>
      </c>
    </row>
    <row r="18416" spans="1:6" x14ac:dyDescent="0.35">
      <c r="A18416" s="1">
        <v>137</v>
      </c>
      <c r="B18416" s="1" t="s">
        <v>158</v>
      </c>
      <c r="C18416" s="218">
        <v>44892</v>
      </c>
      <c r="D18416" s="218">
        <v>44888</v>
      </c>
      <c r="E18416" s="1">
        <v>1</v>
      </c>
      <c r="F18416" s="62">
        <v>23.76</v>
      </c>
    </row>
    <row r="18417" spans="1:6" x14ac:dyDescent="0.35">
      <c r="A18417" s="1">
        <v>137</v>
      </c>
      <c r="B18417" s="1" t="s">
        <v>158</v>
      </c>
      <c r="C18417" s="218">
        <v>44892</v>
      </c>
      <c r="D18417" s="218">
        <v>44889</v>
      </c>
      <c r="E18417" s="1">
        <v>5</v>
      </c>
      <c r="F18417" s="62">
        <v>117.91</v>
      </c>
    </row>
    <row r="18418" spans="1:6" x14ac:dyDescent="0.35">
      <c r="A18418" s="1">
        <v>137</v>
      </c>
      <c r="B18418" s="1" t="s">
        <v>158</v>
      </c>
      <c r="C18418" s="218">
        <v>44892</v>
      </c>
      <c r="D18418" s="218">
        <v>44890</v>
      </c>
      <c r="E18418" s="1">
        <v>8</v>
      </c>
      <c r="F18418" s="62">
        <v>248.09</v>
      </c>
    </row>
    <row r="18419" spans="1:6" x14ac:dyDescent="0.35">
      <c r="A18419" s="1">
        <v>137</v>
      </c>
      <c r="B18419" s="1" t="s">
        <v>158</v>
      </c>
      <c r="C18419" s="218">
        <v>44892</v>
      </c>
      <c r="D18419" s="218">
        <v>44891</v>
      </c>
      <c r="E18419" s="1">
        <v>6</v>
      </c>
      <c r="F18419" s="62">
        <v>170.37</v>
      </c>
    </row>
    <row r="18420" spans="1:6" x14ac:dyDescent="0.35">
      <c r="A18420" s="1">
        <v>137</v>
      </c>
      <c r="B18420" s="1" t="s">
        <v>158</v>
      </c>
      <c r="C18420" s="218">
        <v>44892</v>
      </c>
      <c r="D18420" s="218">
        <v>44892</v>
      </c>
      <c r="E18420" s="1">
        <v>5</v>
      </c>
      <c r="F18420" s="62">
        <v>118.55</v>
      </c>
    </row>
    <row r="18421" spans="1:6" x14ac:dyDescent="0.35">
      <c r="A18421" s="1">
        <v>137</v>
      </c>
      <c r="B18421" s="1" t="s">
        <v>158</v>
      </c>
      <c r="C18421" s="218">
        <v>44893</v>
      </c>
      <c r="D18421" s="218">
        <v>44889</v>
      </c>
      <c r="E18421" s="1">
        <v>1</v>
      </c>
      <c r="F18421" s="62">
        <v>23.71</v>
      </c>
    </row>
    <row r="18422" spans="1:6" x14ac:dyDescent="0.35">
      <c r="A18422" s="1">
        <v>137</v>
      </c>
      <c r="B18422" s="1" t="s">
        <v>158</v>
      </c>
      <c r="C18422" s="218">
        <v>44893</v>
      </c>
      <c r="D18422" s="218">
        <v>44890</v>
      </c>
      <c r="E18422" s="1">
        <v>4</v>
      </c>
      <c r="F18422" s="62">
        <v>94.94</v>
      </c>
    </row>
    <row r="18423" spans="1:6" x14ac:dyDescent="0.35">
      <c r="A18423" s="1">
        <v>137</v>
      </c>
      <c r="B18423" s="1" t="s">
        <v>158</v>
      </c>
      <c r="C18423" s="218">
        <v>44893</v>
      </c>
      <c r="D18423" s="218">
        <v>44891</v>
      </c>
      <c r="E18423" s="1">
        <v>13</v>
      </c>
      <c r="F18423" s="62">
        <v>308.13</v>
      </c>
    </row>
    <row r="18424" spans="1:6" x14ac:dyDescent="0.35">
      <c r="A18424" s="1">
        <v>137</v>
      </c>
      <c r="B18424" s="1" t="s">
        <v>158</v>
      </c>
      <c r="C18424" s="218">
        <v>44893</v>
      </c>
      <c r="D18424" s="218">
        <v>44892</v>
      </c>
      <c r="E18424" s="1">
        <v>6</v>
      </c>
      <c r="F18424" s="62">
        <v>171.12</v>
      </c>
    </row>
    <row r="18425" spans="1:6" x14ac:dyDescent="0.35">
      <c r="A18425" s="1">
        <v>137</v>
      </c>
      <c r="B18425" s="1" t="s">
        <v>158</v>
      </c>
      <c r="C18425" s="218">
        <v>44893</v>
      </c>
      <c r="D18425" s="218">
        <v>44893</v>
      </c>
      <c r="E18425" s="1">
        <v>2</v>
      </c>
      <c r="F18425" s="62">
        <v>77.81</v>
      </c>
    </row>
    <row r="18426" spans="1:6" x14ac:dyDescent="0.35">
      <c r="A18426" s="1">
        <v>137</v>
      </c>
      <c r="B18426" s="1" t="s">
        <v>158</v>
      </c>
      <c r="C18426" s="218">
        <v>44894</v>
      </c>
      <c r="D18426" s="218">
        <v>44890</v>
      </c>
      <c r="E18426" s="1">
        <v>1</v>
      </c>
      <c r="F18426" s="62">
        <v>23.76</v>
      </c>
    </row>
    <row r="18427" spans="1:6" x14ac:dyDescent="0.35">
      <c r="A18427" s="1">
        <v>137</v>
      </c>
      <c r="B18427" s="1" t="s">
        <v>158</v>
      </c>
      <c r="C18427" s="218">
        <v>44894</v>
      </c>
      <c r="D18427" s="218">
        <v>44891</v>
      </c>
      <c r="E18427" s="1">
        <v>3</v>
      </c>
      <c r="F18427" s="62">
        <v>71.180000000000007</v>
      </c>
    </row>
    <row r="18428" spans="1:6" x14ac:dyDescent="0.35">
      <c r="A18428" s="1">
        <v>137</v>
      </c>
      <c r="B18428" s="1" t="s">
        <v>158</v>
      </c>
      <c r="C18428" s="218">
        <v>44894</v>
      </c>
      <c r="D18428" s="218">
        <v>44892</v>
      </c>
      <c r="E18428" s="1">
        <v>3</v>
      </c>
      <c r="F18428" s="62">
        <v>71.13</v>
      </c>
    </row>
    <row r="18429" spans="1:6" x14ac:dyDescent="0.35">
      <c r="A18429" s="1">
        <v>137</v>
      </c>
      <c r="B18429" s="1" t="s">
        <v>158</v>
      </c>
      <c r="C18429" s="218">
        <v>44894</v>
      </c>
      <c r="D18429" s="218">
        <v>44893</v>
      </c>
      <c r="E18429" s="1">
        <v>3</v>
      </c>
      <c r="F18429" s="62">
        <v>71.03</v>
      </c>
    </row>
    <row r="18430" spans="1:6" x14ac:dyDescent="0.35">
      <c r="A18430" s="1">
        <v>137</v>
      </c>
      <c r="B18430" s="1" t="s">
        <v>158</v>
      </c>
      <c r="C18430" s="218">
        <v>44895</v>
      </c>
      <c r="D18430" s="218">
        <v>44890</v>
      </c>
      <c r="E18430" s="1">
        <v>1</v>
      </c>
      <c r="F18430" s="62">
        <v>23.66</v>
      </c>
    </row>
    <row r="18431" spans="1:6" x14ac:dyDescent="0.35">
      <c r="A18431" s="1">
        <v>137</v>
      </c>
      <c r="B18431" s="1" t="s">
        <v>158</v>
      </c>
      <c r="C18431" s="218">
        <v>44895</v>
      </c>
      <c r="D18431" s="218">
        <v>44891</v>
      </c>
      <c r="E18431" s="1">
        <v>2</v>
      </c>
      <c r="F18431" s="62">
        <v>47.42</v>
      </c>
    </row>
    <row r="18432" spans="1:6" x14ac:dyDescent="0.35">
      <c r="A18432" s="1">
        <v>137</v>
      </c>
      <c r="B18432" s="1" t="s">
        <v>158</v>
      </c>
      <c r="C18432" s="218">
        <v>44895</v>
      </c>
      <c r="D18432" s="218">
        <v>44892</v>
      </c>
      <c r="E18432" s="1">
        <v>9</v>
      </c>
      <c r="F18432" s="62">
        <v>212.4</v>
      </c>
    </row>
    <row r="18433" spans="1:6" x14ac:dyDescent="0.35">
      <c r="A18433" s="1">
        <v>137</v>
      </c>
      <c r="B18433" s="1" t="s">
        <v>158</v>
      </c>
      <c r="C18433" s="218">
        <v>44895</v>
      </c>
      <c r="D18433" s="218">
        <v>44893</v>
      </c>
      <c r="E18433" s="1">
        <v>7</v>
      </c>
      <c r="F18433" s="62">
        <v>165.92</v>
      </c>
    </row>
    <row r="18434" spans="1:6" x14ac:dyDescent="0.35">
      <c r="A18434" s="1">
        <v>137</v>
      </c>
      <c r="B18434" s="1" t="s">
        <v>158</v>
      </c>
      <c r="C18434" s="218">
        <v>44896</v>
      </c>
      <c r="D18434" s="218">
        <v>44891</v>
      </c>
      <c r="E18434" s="1">
        <v>1</v>
      </c>
      <c r="F18434" s="62">
        <v>23.76</v>
      </c>
    </row>
    <row r="18435" spans="1:6" x14ac:dyDescent="0.35">
      <c r="A18435" s="1">
        <v>137</v>
      </c>
      <c r="B18435" s="1" t="s">
        <v>158</v>
      </c>
      <c r="C18435" s="218">
        <v>44896</v>
      </c>
      <c r="D18435" s="218">
        <v>44892</v>
      </c>
      <c r="E18435" s="1">
        <v>2</v>
      </c>
      <c r="F18435" s="62">
        <v>47.52</v>
      </c>
    </row>
    <row r="18436" spans="1:6" x14ac:dyDescent="0.35">
      <c r="A18436" s="1">
        <v>137</v>
      </c>
      <c r="B18436" s="1" t="s">
        <v>158</v>
      </c>
      <c r="C18436" s="218">
        <v>44896</v>
      </c>
      <c r="D18436" s="218">
        <v>44893</v>
      </c>
      <c r="E18436" s="1">
        <v>4</v>
      </c>
      <c r="F18436" s="62">
        <v>94.79</v>
      </c>
    </row>
    <row r="18437" spans="1:6" x14ac:dyDescent="0.35">
      <c r="A18437" s="1">
        <v>137</v>
      </c>
      <c r="B18437" s="1" t="s">
        <v>158</v>
      </c>
      <c r="C18437" s="218">
        <v>44896</v>
      </c>
      <c r="D18437" s="218">
        <v>44896</v>
      </c>
      <c r="E18437" s="1">
        <v>5</v>
      </c>
      <c r="F18437" s="62">
        <v>118.3</v>
      </c>
    </row>
    <row r="18438" spans="1:6" x14ac:dyDescent="0.35">
      <c r="A18438" s="1">
        <v>137</v>
      </c>
      <c r="B18438" s="1" t="s">
        <v>158</v>
      </c>
      <c r="C18438" s="218">
        <v>44897</v>
      </c>
      <c r="D18438" s="218">
        <v>44892</v>
      </c>
      <c r="E18438" s="1">
        <v>2</v>
      </c>
      <c r="F18438" s="62">
        <v>47.52</v>
      </c>
    </row>
    <row r="18439" spans="1:6" x14ac:dyDescent="0.35">
      <c r="A18439" s="1">
        <v>137</v>
      </c>
      <c r="B18439" s="1" t="s">
        <v>158</v>
      </c>
      <c r="C18439" s="218">
        <v>44897</v>
      </c>
      <c r="D18439" s="218">
        <v>44893</v>
      </c>
      <c r="E18439" s="1">
        <v>5</v>
      </c>
      <c r="F18439" s="62">
        <v>118.6</v>
      </c>
    </row>
    <row r="18440" spans="1:6" x14ac:dyDescent="0.35">
      <c r="A18440" s="1">
        <v>137</v>
      </c>
      <c r="B18440" s="1" t="s">
        <v>158</v>
      </c>
      <c r="C18440" s="218">
        <v>44897</v>
      </c>
      <c r="D18440" s="218">
        <v>44896</v>
      </c>
      <c r="E18440" s="1">
        <v>9</v>
      </c>
      <c r="F18440" s="62">
        <v>213.59</v>
      </c>
    </row>
    <row r="18441" spans="1:6" x14ac:dyDescent="0.35">
      <c r="A18441" s="1">
        <v>137</v>
      </c>
      <c r="B18441" s="1" t="s">
        <v>158</v>
      </c>
      <c r="C18441" s="218">
        <v>44897</v>
      </c>
      <c r="D18441" s="218">
        <v>44897</v>
      </c>
      <c r="E18441" s="1">
        <v>2</v>
      </c>
      <c r="F18441" s="62">
        <v>77.41</v>
      </c>
    </row>
    <row r="18442" spans="1:6" x14ac:dyDescent="0.35">
      <c r="A18442" s="1">
        <v>137</v>
      </c>
      <c r="B18442" s="1" t="s">
        <v>158</v>
      </c>
      <c r="C18442" s="218">
        <v>44898</v>
      </c>
      <c r="D18442" s="218">
        <v>44892</v>
      </c>
      <c r="E18442" s="1">
        <v>3</v>
      </c>
      <c r="F18442" s="62">
        <v>71.08</v>
      </c>
    </row>
    <row r="18443" spans="1:6" x14ac:dyDescent="0.35">
      <c r="A18443" s="1">
        <v>137</v>
      </c>
      <c r="B18443" s="1" t="s">
        <v>158</v>
      </c>
      <c r="C18443" s="218">
        <v>44898</v>
      </c>
      <c r="D18443" s="218">
        <v>44893</v>
      </c>
      <c r="E18443" s="1">
        <v>1</v>
      </c>
      <c r="F18443" s="62">
        <v>23.66</v>
      </c>
    </row>
    <row r="18444" spans="1:6" x14ac:dyDescent="0.35">
      <c r="A18444" s="1">
        <v>137</v>
      </c>
      <c r="B18444" s="1" t="s">
        <v>158</v>
      </c>
      <c r="C18444" s="218">
        <v>44898</v>
      </c>
      <c r="D18444" s="218">
        <v>44896</v>
      </c>
      <c r="E18444" s="1">
        <v>3</v>
      </c>
      <c r="F18444" s="62">
        <v>71.180000000000007</v>
      </c>
    </row>
    <row r="18445" spans="1:6" x14ac:dyDescent="0.35">
      <c r="A18445" s="1">
        <v>137</v>
      </c>
      <c r="B18445" s="1" t="s">
        <v>158</v>
      </c>
      <c r="C18445" s="218">
        <v>44898</v>
      </c>
      <c r="D18445" s="218">
        <v>44897</v>
      </c>
      <c r="E18445" s="1">
        <v>6</v>
      </c>
      <c r="F18445" s="62">
        <v>172.36</v>
      </c>
    </row>
    <row r="18446" spans="1:6" x14ac:dyDescent="0.35">
      <c r="A18446" s="1">
        <v>137</v>
      </c>
      <c r="B18446" s="1" t="s">
        <v>158</v>
      </c>
      <c r="C18446" s="218">
        <v>44898</v>
      </c>
      <c r="D18446" s="218">
        <v>44898</v>
      </c>
      <c r="E18446" s="1">
        <v>3</v>
      </c>
      <c r="F18446" s="62">
        <v>101.28</v>
      </c>
    </row>
    <row r="18447" spans="1:6" x14ac:dyDescent="0.35">
      <c r="A18447" s="1">
        <v>137</v>
      </c>
      <c r="B18447" s="1" t="s">
        <v>158</v>
      </c>
      <c r="C18447" s="218">
        <v>44899</v>
      </c>
      <c r="D18447" s="218">
        <v>44896</v>
      </c>
      <c r="E18447" s="1">
        <v>3</v>
      </c>
      <c r="F18447" s="62">
        <v>71.28</v>
      </c>
    </row>
    <row r="18448" spans="1:6" x14ac:dyDescent="0.35">
      <c r="A18448" s="1">
        <v>137</v>
      </c>
      <c r="B18448" s="1" t="s">
        <v>158</v>
      </c>
      <c r="C18448" s="218">
        <v>44899</v>
      </c>
      <c r="D18448" s="218">
        <v>44897</v>
      </c>
      <c r="E18448" s="1">
        <v>5</v>
      </c>
      <c r="F18448" s="62">
        <v>118.4</v>
      </c>
    </row>
    <row r="18449" spans="1:6" x14ac:dyDescent="0.35">
      <c r="A18449" s="1">
        <v>137</v>
      </c>
      <c r="B18449" s="1" t="s">
        <v>158</v>
      </c>
      <c r="C18449" s="218">
        <v>44899</v>
      </c>
      <c r="D18449" s="218">
        <v>44898</v>
      </c>
      <c r="E18449" s="1">
        <v>12</v>
      </c>
      <c r="F18449" s="62">
        <v>284.42</v>
      </c>
    </row>
    <row r="18450" spans="1:6" x14ac:dyDescent="0.35">
      <c r="A18450" s="1">
        <v>137</v>
      </c>
      <c r="B18450" s="1" t="s">
        <v>158</v>
      </c>
      <c r="C18450" s="218">
        <v>44899</v>
      </c>
      <c r="D18450" s="218">
        <v>44899</v>
      </c>
      <c r="E18450" s="1">
        <v>3</v>
      </c>
      <c r="F18450" s="62">
        <v>71.08</v>
      </c>
    </row>
    <row r="18451" spans="1:6" x14ac:dyDescent="0.35">
      <c r="A18451" s="1">
        <v>137</v>
      </c>
      <c r="B18451" s="1" t="s">
        <v>158</v>
      </c>
      <c r="C18451" s="218">
        <v>44900</v>
      </c>
      <c r="D18451" s="218">
        <v>44896</v>
      </c>
      <c r="E18451" s="1">
        <v>1</v>
      </c>
      <c r="F18451" s="62">
        <v>23.66</v>
      </c>
    </row>
    <row r="18452" spans="1:6" x14ac:dyDescent="0.35">
      <c r="A18452" s="1">
        <v>137</v>
      </c>
      <c r="B18452" s="1" t="s">
        <v>158</v>
      </c>
      <c r="C18452" s="218">
        <v>44900</v>
      </c>
      <c r="D18452" s="218">
        <v>44897</v>
      </c>
      <c r="E18452" s="1">
        <v>3</v>
      </c>
      <c r="F18452" s="62">
        <v>71.08</v>
      </c>
    </row>
    <row r="18453" spans="1:6" x14ac:dyDescent="0.35">
      <c r="A18453" s="1">
        <v>137</v>
      </c>
      <c r="B18453" s="1" t="s">
        <v>158</v>
      </c>
      <c r="C18453" s="218">
        <v>44900</v>
      </c>
      <c r="D18453" s="218">
        <v>44898</v>
      </c>
      <c r="E18453" s="1">
        <v>3</v>
      </c>
      <c r="F18453" s="62">
        <v>71.08</v>
      </c>
    </row>
    <row r="18454" spans="1:6" x14ac:dyDescent="0.35">
      <c r="A18454" s="1">
        <v>137</v>
      </c>
      <c r="B18454" s="1" t="s">
        <v>158</v>
      </c>
      <c r="C18454" s="218">
        <v>44900</v>
      </c>
      <c r="D18454" s="218">
        <v>44899</v>
      </c>
      <c r="E18454" s="1">
        <v>3</v>
      </c>
      <c r="F18454" s="62">
        <v>71.180000000000007</v>
      </c>
    </row>
    <row r="18455" spans="1:6" x14ac:dyDescent="0.35">
      <c r="A18455" s="1">
        <v>137</v>
      </c>
      <c r="B18455" s="1" t="s">
        <v>158</v>
      </c>
      <c r="C18455" s="218">
        <v>44900</v>
      </c>
      <c r="D18455" s="218">
        <v>44900</v>
      </c>
      <c r="E18455" s="1">
        <v>1</v>
      </c>
      <c r="F18455" s="62">
        <v>23.76</v>
      </c>
    </row>
    <row r="18456" spans="1:6" x14ac:dyDescent="0.35">
      <c r="A18456" s="1">
        <v>137</v>
      </c>
      <c r="B18456" s="1" t="s">
        <v>158</v>
      </c>
      <c r="C18456" s="218">
        <v>44901</v>
      </c>
      <c r="D18456" s="218">
        <v>44897</v>
      </c>
      <c r="E18456" s="1">
        <v>1</v>
      </c>
      <c r="F18456" s="62">
        <v>23.66</v>
      </c>
    </row>
    <row r="18457" spans="1:6" x14ac:dyDescent="0.35">
      <c r="A18457" s="1">
        <v>137</v>
      </c>
      <c r="B18457" s="1" t="s">
        <v>158</v>
      </c>
      <c r="C18457" s="218">
        <v>44901</v>
      </c>
      <c r="D18457" s="218">
        <v>44898</v>
      </c>
      <c r="E18457" s="1">
        <v>4</v>
      </c>
      <c r="F18457" s="62">
        <v>94.84</v>
      </c>
    </row>
    <row r="18458" spans="1:6" x14ac:dyDescent="0.35">
      <c r="A18458" s="1">
        <v>137</v>
      </c>
      <c r="B18458" s="1" t="s">
        <v>158</v>
      </c>
      <c r="C18458" s="218">
        <v>44901</v>
      </c>
      <c r="D18458" s="218">
        <v>44899</v>
      </c>
      <c r="E18458" s="1">
        <v>9</v>
      </c>
      <c r="F18458" s="62">
        <v>300.16000000000003</v>
      </c>
    </row>
    <row r="18459" spans="1:6" x14ac:dyDescent="0.35">
      <c r="A18459" s="1">
        <v>137</v>
      </c>
      <c r="B18459" s="1" t="s">
        <v>158</v>
      </c>
      <c r="C18459" s="218">
        <v>44901</v>
      </c>
      <c r="D18459" s="218">
        <v>44900</v>
      </c>
      <c r="E18459" s="1">
        <v>5</v>
      </c>
      <c r="F18459" s="62">
        <v>148.30000000000001</v>
      </c>
    </row>
    <row r="18460" spans="1:6" x14ac:dyDescent="0.35">
      <c r="A18460" s="1">
        <v>137</v>
      </c>
      <c r="B18460" s="1" t="s">
        <v>158</v>
      </c>
      <c r="C18460" s="218">
        <v>44901</v>
      </c>
      <c r="D18460" s="218">
        <v>44901</v>
      </c>
      <c r="E18460" s="1">
        <v>3</v>
      </c>
      <c r="F18460" s="62">
        <v>71.08</v>
      </c>
    </row>
    <row r="18461" spans="1:6" x14ac:dyDescent="0.35">
      <c r="A18461" s="1">
        <v>137</v>
      </c>
      <c r="B18461" s="1" t="s">
        <v>158</v>
      </c>
      <c r="C18461" s="218">
        <v>44902</v>
      </c>
      <c r="D18461" s="218">
        <v>44897</v>
      </c>
      <c r="E18461" s="1">
        <v>1</v>
      </c>
      <c r="F18461" s="62">
        <v>20.69</v>
      </c>
    </row>
    <row r="18462" spans="1:6" x14ac:dyDescent="0.35">
      <c r="A18462" s="1">
        <v>137</v>
      </c>
      <c r="B18462" s="1" t="s">
        <v>158</v>
      </c>
      <c r="C18462" s="218">
        <v>44902</v>
      </c>
      <c r="D18462" s="218">
        <v>44898</v>
      </c>
      <c r="E18462" s="1">
        <v>4</v>
      </c>
      <c r="F18462" s="62">
        <v>117.71</v>
      </c>
    </row>
    <row r="18463" spans="1:6" x14ac:dyDescent="0.35">
      <c r="A18463" s="1">
        <v>137</v>
      </c>
      <c r="B18463" s="1" t="s">
        <v>158</v>
      </c>
      <c r="C18463" s="218">
        <v>44902</v>
      </c>
      <c r="D18463" s="218">
        <v>44899</v>
      </c>
      <c r="E18463" s="1">
        <v>4</v>
      </c>
      <c r="F18463" s="62">
        <v>91.47</v>
      </c>
    </row>
    <row r="18464" spans="1:6" x14ac:dyDescent="0.35">
      <c r="A18464" s="1">
        <v>137</v>
      </c>
      <c r="B18464" s="1" t="s">
        <v>158</v>
      </c>
      <c r="C18464" s="218">
        <v>44902</v>
      </c>
      <c r="D18464" s="218">
        <v>44900</v>
      </c>
      <c r="E18464" s="1">
        <v>5</v>
      </c>
      <c r="F18464" s="62">
        <v>148.30000000000001</v>
      </c>
    </row>
    <row r="18465" spans="1:6" x14ac:dyDescent="0.35">
      <c r="A18465" s="1">
        <v>137</v>
      </c>
      <c r="B18465" s="1" t="s">
        <v>158</v>
      </c>
      <c r="C18465" s="218">
        <v>44902</v>
      </c>
      <c r="D18465" s="218">
        <v>44901</v>
      </c>
      <c r="E18465" s="1">
        <v>7</v>
      </c>
      <c r="F18465" s="62">
        <v>192.25</v>
      </c>
    </row>
    <row r="18466" spans="1:6" x14ac:dyDescent="0.35">
      <c r="A18466" s="1">
        <v>137</v>
      </c>
      <c r="B18466" s="1" t="s">
        <v>158</v>
      </c>
      <c r="C18466" s="218">
        <v>44902</v>
      </c>
      <c r="D18466" s="218">
        <v>44902</v>
      </c>
      <c r="E18466" s="1">
        <v>3</v>
      </c>
      <c r="F18466" s="62">
        <v>71.08</v>
      </c>
    </row>
    <row r="18467" spans="1:6" x14ac:dyDescent="0.35">
      <c r="A18467" s="1">
        <v>137</v>
      </c>
      <c r="B18467" s="1" t="s">
        <v>158</v>
      </c>
      <c r="C18467" s="218">
        <v>44903</v>
      </c>
      <c r="D18467" s="218">
        <v>44899</v>
      </c>
      <c r="E18467" s="1">
        <v>2</v>
      </c>
      <c r="F18467" s="62">
        <v>73.16</v>
      </c>
    </row>
    <row r="18468" spans="1:6" x14ac:dyDescent="0.35">
      <c r="A18468" s="1">
        <v>137</v>
      </c>
      <c r="B18468" s="1" t="s">
        <v>158</v>
      </c>
      <c r="C18468" s="218">
        <v>44903</v>
      </c>
      <c r="D18468" s="218">
        <v>44900</v>
      </c>
      <c r="E18468" s="1">
        <v>2</v>
      </c>
      <c r="F18468" s="62">
        <v>60.39</v>
      </c>
    </row>
    <row r="18469" spans="1:6" x14ac:dyDescent="0.35">
      <c r="A18469" s="1">
        <v>137</v>
      </c>
      <c r="B18469" s="1" t="s">
        <v>158</v>
      </c>
      <c r="C18469" s="218">
        <v>44903</v>
      </c>
      <c r="D18469" s="218">
        <v>44901</v>
      </c>
      <c r="E18469" s="1">
        <v>1</v>
      </c>
      <c r="F18469" s="62">
        <v>23.76</v>
      </c>
    </row>
    <row r="18470" spans="1:6" x14ac:dyDescent="0.35">
      <c r="A18470" s="1">
        <v>137</v>
      </c>
      <c r="B18470" s="1" t="s">
        <v>158</v>
      </c>
      <c r="C18470" s="218">
        <v>44903</v>
      </c>
      <c r="D18470" s="218">
        <v>44902</v>
      </c>
      <c r="E18470" s="1">
        <v>8</v>
      </c>
      <c r="F18470" s="62">
        <v>249.48</v>
      </c>
    </row>
    <row r="18471" spans="1:6" x14ac:dyDescent="0.35">
      <c r="A18471" s="1">
        <v>137</v>
      </c>
      <c r="B18471" s="1" t="s">
        <v>158</v>
      </c>
      <c r="C18471" s="218">
        <v>44903</v>
      </c>
      <c r="D18471" s="218">
        <v>44903</v>
      </c>
      <c r="E18471" s="1">
        <v>8</v>
      </c>
      <c r="F18471" s="62">
        <v>219.98</v>
      </c>
    </row>
    <row r="18472" spans="1:6" x14ac:dyDescent="0.35">
      <c r="A18472" s="1">
        <v>137</v>
      </c>
      <c r="B18472" s="1" t="s">
        <v>158</v>
      </c>
      <c r="C18472" s="218">
        <v>44904</v>
      </c>
      <c r="D18472" s="218">
        <v>44900</v>
      </c>
      <c r="E18472" s="1">
        <v>2</v>
      </c>
      <c r="F18472" s="62">
        <v>73.260000000000005</v>
      </c>
    </row>
    <row r="18473" spans="1:6" x14ac:dyDescent="0.35">
      <c r="A18473" s="1">
        <v>137</v>
      </c>
      <c r="B18473" s="1" t="s">
        <v>158</v>
      </c>
      <c r="C18473" s="218">
        <v>44904</v>
      </c>
      <c r="D18473" s="218">
        <v>44901</v>
      </c>
      <c r="E18473" s="1">
        <v>1</v>
      </c>
      <c r="F18473" s="62">
        <v>23.76</v>
      </c>
    </row>
    <row r="18474" spans="1:6" x14ac:dyDescent="0.35">
      <c r="A18474" s="1">
        <v>137</v>
      </c>
      <c r="B18474" s="1" t="s">
        <v>158</v>
      </c>
      <c r="C18474" s="218">
        <v>44904</v>
      </c>
      <c r="D18474" s="218">
        <v>44902</v>
      </c>
      <c r="E18474" s="1">
        <v>5</v>
      </c>
      <c r="F18474" s="62">
        <v>118.6</v>
      </c>
    </row>
    <row r="18475" spans="1:6" x14ac:dyDescent="0.35">
      <c r="A18475" s="1">
        <v>137</v>
      </c>
      <c r="B18475" s="1" t="s">
        <v>158</v>
      </c>
      <c r="C18475" s="218">
        <v>44904</v>
      </c>
      <c r="D18475" s="218">
        <v>44903</v>
      </c>
      <c r="E18475" s="1">
        <v>6</v>
      </c>
      <c r="F18475" s="62">
        <v>172.16</v>
      </c>
    </row>
    <row r="18476" spans="1:6" x14ac:dyDescent="0.35">
      <c r="A18476" s="1">
        <v>137</v>
      </c>
      <c r="B18476" s="1" t="s">
        <v>158</v>
      </c>
      <c r="C18476" s="218">
        <v>44905</v>
      </c>
      <c r="D18476" s="218">
        <v>44902</v>
      </c>
      <c r="E18476" s="1">
        <v>1</v>
      </c>
      <c r="F18476" s="62">
        <v>23.66</v>
      </c>
    </row>
    <row r="18477" spans="1:6" x14ac:dyDescent="0.35">
      <c r="A18477" s="1">
        <v>137</v>
      </c>
      <c r="B18477" s="1" t="s">
        <v>158</v>
      </c>
      <c r="C18477" s="218">
        <v>44905</v>
      </c>
      <c r="D18477" s="218">
        <v>44903</v>
      </c>
      <c r="E18477" s="1">
        <v>4</v>
      </c>
      <c r="F18477" s="62">
        <v>124.44</v>
      </c>
    </row>
    <row r="18478" spans="1:6" x14ac:dyDescent="0.35">
      <c r="A18478" s="1">
        <v>137</v>
      </c>
      <c r="B18478" s="1" t="s">
        <v>158</v>
      </c>
      <c r="C18478" s="218">
        <v>44905</v>
      </c>
      <c r="D18478" s="218">
        <v>44905</v>
      </c>
      <c r="E18478" s="1">
        <v>15</v>
      </c>
      <c r="F18478" s="62">
        <v>385.4</v>
      </c>
    </row>
    <row r="18479" spans="1:6" x14ac:dyDescent="0.35">
      <c r="A18479" s="1">
        <v>137</v>
      </c>
      <c r="B18479" s="1" t="s">
        <v>158</v>
      </c>
      <c r="C18479" s="218">
        <v>44908</v>
      </c>
      <c r="D18479" s="218">
        <v>44905</v>
      </c>
      <c r="E18479" s="1">
        <v>3</v>
      </c>
      <c r="F18479" s="62">
        <v>131.16999999999999</v>
      </c>
    </row>
    <row r="18480" spans="1:6" x14ac:dyDescent="0.35">
      <c r="A18480" s="1">
        <v>137</v>
      </c>
      <c r="B18480" s="1" t="s">
        <v>158</v>
      </c>
      <c r="C18480" s="218">
        <v>44908</v>
      </c>
      <c r="D18480" s="218">
        <v>44907</v>
      </c>
      <c r="E18480" s="1">
        <v>14</v>
      </c>
      <c r="F18480" s="62">
        <v>361.94</v>
      </c>
    </row>
    <row r="18481" spans="1:6" x14ac:dyDescent="0.35">
      <c r="A18481" s="1">
        <v>137</v>
      </c>
      <c r="B18481" s="1" t="s">
        <v>158</v>
      </c>
      <c r="C18481" s="218">
        <v>44908</v>
      </c>
      <c r="D18481" s="218">
        <v>44908</v>
      </c>
      <c r="E18481" s="1">
        <v>3</v>
      </c>
      <c r="F18481" s="62">
        <v>71.08</v>
      </c>
    </row>
    <row r="18482" spans="1:6" x14ac:dyDescent="0.35">
      <c r="A18482" s="1">
        <v>137</v>
      </c>
      <c r="B18482" s="1" t="s">
        <v>158</v>
      </c>
      <c r="C18482" s="218">
        <v>44909</v>
      </c>
      <c r="D18482" s="218">
        <v>44907</v>
      </c>
      <c r="E18482" s="1">
        <v>5</v>
      </c>
      <c r="F18482" s="62">
        <v>117.41</v>
      </c>
    </row>
    <row r="18483" spans="1:6" x14ac:dyDescent="0.35">
      <c r="A18483" s="1">
        <v>137</v>
      </c>
      <c r="B18483" s="1" t="s">
        <v>158</v>
      </c>
      <c r="C18483" s="218">
        <v>44909</v>
      </c>
      <c r="D18483" s="218">
        <v>44908</v>
      </c>
      <c r="E18483" s="1">
        <v>12</v>
      </c>
      <c r="F18483" s="62">
        <v>284.72000000000003</v>
      </c>
    </row>
    <row r="18484" spans="1:6" x14ac:dyDescent="0.35">
      <c r="A18484" s="1">
        <v>137</v>
      </c>
      <c r="B18484" s="1" t="s">
        <v>158</v>
      </c>
      <c r="C18484" s="218">
        <v>44909</v>
      </c>
      <c r="D18484" s="218">
        <v>44909</v>
      </c>
      <c r="E18484" s="1">
        <v>4</v>
      </c>
      <c r="F18484" s="62">
        <v>125.03</v>
      </c>
    </row>
    <row r="18485" spans="1:6" x14ac:dyDescent="0.35">
      <c r="A18485" s="1">
        <v>137</v>
      </c>
      <c r="B18485" s="1" t="s">
        <v>158</v>
      </c>
      <c r="C18485" s="218">
        <v>44910</v>
      </c>
      <c r="D18485" s="218">
        <v>44907</v>
      </c>
      <c r="E18485" s="1">
        <v>1</v>
      </c>
      <c r="F18485" s="62">
        <v>23.76</v>
      </c>
    </row>
    <row r="18486" spans="1:6" x14ac:dyDescent="0.35">
      <c r="A18486" s="1">
        <v>137</v>
      </c>
      <c r="B18486" s="1" t="s">
        <v>158</v>
      </c>
      <c r="C18486" s="218">
        <v>44910</v>
      </c>
      <c r="D18486" s="218">
        <v>44908</v>
      </c>
      <c r="E18486" s="1">
        <v>8</v>
      </c>
      <c r="F18486" s="62">
        <v>218.59</v>
      </c>
    </row>
    <row r="18487" spans="1:6" x14ac:dyDescent="0.35">
      <c r="A18487" s="1">
        <v>137</v>
      </c>
      <c r="B18487" s="1" t="s">
        <v>158</v>
      </c>
      <c r="C18487" s="218">
        <v>44910</v>
      </c>
      <c r="D18487" s="218">
        <v>44909</v>
      </c>
      <c r="E18487" s="1">
        <v>8</v>
      </c>
      <c r="F18487" s="62">
        <v>219.77</v>
      </c>
    </row>
    <row r="18488" spans="1:6" x14ac:dyDescent="0.35">
      <c r="A18488" s="1">
        <v>137</v>
      </c>
      <c r="B18488" s="1" t="s">
        <v>158</v>
      </c>
      <c r="C18488" s="218">
        <v>44910</v>
      </c>
      <c r="D18488" s="218">
        <v>44910</v>
      </c>
      <c r="E18488" s="1">
        <v>4</v>
      </c>
      <c r="F18488" s="62">
        <v>125.13</v>
      </c>
    </row>
    <row r="18489" spans="1:6" x14ac:dyDescent="0.35">
      <c r="A18489" s="1">
        <v>137</v>
      </c>
      <c r="B18489" s="1" t="s">
        <v>158</v>
      </c>
      <c r="C18489" s="218">
        <v>44911</v>
      </c>
      <c r="D18489" s="218">
        <v>44908</v>
      </c>
      <c r="E18489" s="1">
        <v>1</v>
      </c>
      <c r="F18489" s="62">
        <v>23.66</v>
      </c>
    </row>
    <row r="18490" spans="1:6" x14ac:dyDescent="0.35">
      <c r="A18490" s="1">
        <v>137</v>
      </c>
      <c r="B18490" s="1" t="s">
        <v>158</v>
      </c>
      <c r="C18490" s="218">
        <v>44911</v>
      </c>
      <c r="D18490" s="218">
        <v>44909</v>
      </c>
      <c r="E18490" s="1">
        <v>7</v>
      </c>
      <c r="F18490" s="62">
        <v>157.31</v>
      </c>
    </row>
    <row r="18491" spans="1:6" x14ac:dyDescent="0.35">
      <c r="A18491" s="1">
        <v>137</v>
      </c>
      <c r="B18491" s="1" t="s">
        <v>158</v>
      </c>
      <c r="C18491" s="218">
        <v>44911</v>
      </c>
      <c r="D18491" s="218">
        <v>44910</v>
      </c>
      <c r="E18491" s="1">
        <v>10</v>
      </c>
      <c r="F18491" s="62">
        <v>297.39</v>
      </c>
    </row>
    <row r="18492" spans="1:6" x14ac:dyDescent="0.35">
      <c r="A18492" s="1">
        <v>137</v>
      </c>
      <c r="B18492" s="1" t="s">
        <v>158</v>
      </c>
      <c r="C18492" s="218">
        <v>44911</v>
      </c>
      <c r="D18492" s="218">
        <v>44911</v>
      </c>
      <c r="E18492" s="1">
        <v>12</v>
      </c>
      <c r="F18492" s="62">
        <v>312.19</v>
      </c>
    </row>
    <row r="18493" spans="1:6" x14ac:dyDescent="0.35">
      <c r="A18493" s="1">
        <v>137</v>
      </c>
      <c r="B18493" s="1" t="s">
        <v>158</v>
      </c>
      <c r="C18493" s="218">
        <v>44912</v>
      </c>
      <c r="D18493" s="218">
        <v>44909</v>
      </c>
      <c r="E18493" s="1">
        <v>1</v>
      </c>
      <c r="F18493" s="62">
        <v>23.76</v>
      </c>
    </row>
    <row r="18494" spans="1:6" x14ac:dyDescent="0.35">
      <c r="A18494" s="1">
        <v>137</v>
      </c>
      <c r="B18494" s="1" t="s">
        <v>158</v>
      </c>
      <c r="C18494" s="218">
        <v>44912</v>
      </c>
      <c r="D18494" s="218">
        <v>44910</v>
      </c>
      <c r="E18494" s="1">
        <v>1</v>
      </c>
      <c r="F18494" s="62">
        <v>23.66</v>
      </c>
    </row>
    <row r="18495" spans="1:6" x14ac:dyDescent="0.35">
      <c r="A18495" s="1">
        <v>137</v>
      </c>
      <c r="B18495" s="1" t="s">
        <v>158</v>
      </c>
      <c r="C18495" s="218">
        <v>44912</v>
      </c>
      <c r="D18495" s="218">
        <v>44911</v>
      </c>
      <c r="E18495" s="1">
        <v>5</v>
      </c>
      <c r="F18495" s="62">
        <v>148.4</v>
      </c>
    </row>
    <row r="18496" spans="1:6" x14ac:dyDescent="0.35">
      <c r="A18496" s="1">
        <v>137</v>
      </c>
      <c r="B18496" s="1" t="s">
        <v>158</v>
      </c>
      <c r="C18496" s="218">
        <v>44912</v>
      </c>
      <c r="D18496" s="218">
        <v>44912</v>
      </c>
      <c r="E18496" s="1">
        <v>14</v>
      </c>
      <c r="F18496" s="62">
        <v>391.93</v>
      </c>
    </row>
    <row r="18497" spans="1:6" x14ac:dyDescent="0.35">
      <c r="A18497" s="1">
        <v>137</v>
      </c>
      <c r="B18497" s="1" t="s">
        <v>158</v>
      </c>
      <c r="C18497" s="218">
        <v>44913</v>
      </c>
      <c r="D18497" s="218">
        <v>44910</v>
      </c>
      <c r="E18497" s="1">
        <v>1</v>
      </c>
      <c r="F18497" s="62">
        <v>53.46</v>
      </c>
    </row>
    <row r="18498" spans="1:6" x14ac:dyDescent="0.35">
      <c r="A18498" s="1">
        <v>137</v>
      </c>
      <c r="B18498" s="1" t="s">
        <v>158</v>
      </c>
      <c r="C18498" s="218">
        <v>44913</v>
      </c>
      <c r="D18498" s="218">
        <v>44911</v>
      </c>
      <c r="E18498" s="1">
        <v>2</v>
      </c>
      <c r="F18498" s="62">
        <v>47.27</v>
      </c>
    </row>
    <row r="18499" spans="1:6" x14ac:dyDescent="0.35">
      <c r="A18499" s="1">
        <v>137</v>
      </c>
      <c r="B18499" s="1" t="s">
        <v>158</v>
      </c>
      <c r="C18499" s="218">
        <v>44913</v>
      </c>
      <c r="D18499" s="218">
        <v>44912</v>
      </c>
      <c r="E18499" s="1">
        <v>5</v>
      </c>
      <c r="F18499" s="62">
        <v>118.75</v>
      </c>
    </row>
    <row r="18500" spans="1:6" x14ac:dyDescent="0.35">
      <c r="A18500" s="1">
        <v>137</v>
      </c>
      <c r="B18500" s="1" t="s">
        <v>158</v>
      </c>
      <c r="C18500" s="218">
        <v>44913</v>
      </c>
      <c r="D18500" s="218">
        <v>44913</v>
      </c>
      <c r="E18500" s="1">
        <v>16</v>
      </c>
      <c r="F18500" s="62">
        <v>410</v>
      </c>
    </row>
    <row r="18501" spans="1:6" x14ac:dyDescent="0.35">
      <c r="A18501" s="1">
        <v>137</v>
      </c>
      <c r="B18501" s="1" t="s">
        <v>158</v>
      </c>
      <c r="C18501" s="218">
        <v>44914</v>
      </c>
      <c r="D18501" s="218">
        <v>44913</v>
      </c>
      <c r="E18501" s="1">
        <v>3</v>
      </c>
      <c r="F18501" s="62">
        <v>71.13</v>
      </c>
    </row>
    <row r="18502" spans="1:6" x14ac:dyDescent="0.35">
      <c r="A18502" s="1">
        <v>137</v>
      </c>
      <c r="B18502" s="1" t="s">
        <v>158</v>
      </c>
      <c r="C18502" s="218">
        <v>44914</v>
      </c>
      <c r="D18502" s="218">
        <v>44914</v>
      </c>
      <c r="E18502" s="1">
        <v>6</v>
      </c>
      <c r="F18502" s="62">
        <v>172.9</v>
      </c>
    </row>
    <row r="18503" spans="1:6" x14ac:dyDescent="0.35">
      <c r="A18503" s="1">
        <v>137</v>
      </c>
      <c r="B18503" s="1" t="s">
        <v>158</v>
      </c>
      <c r="C18503" s="218">
        <v>44915</v>
      </c>
      <c r="D18503" s="218">
        <v>44912</v>
      </c>
      <c r="E18503" s="1">
        <v>1</v>
      </c>
      <c r="F18503" s="62">
        <v>23.76</v>
      </c>
    </row>
    <row r="18504" spans="1:6" x14ac:dyDescent="0.35">
      <c r="A18504" s="1">
        <v>137</v>
      </c>
      <c r="B18504" s="1" t="s">
        <v>158</v>
      </c>
      <c r="C18504" s="218">
        <v>44915</v>
      </c>
      <c r="D18504" s="218">
        <v>44914</v>
      </c>
      <c r="E18504" s="1">
        <v>9</v>
      </c>
      <c r="F18504" s="62">
        <v>243.58</v>
      </c>
    </row>
    <row r="18505" spans="1:6" x14ac:dyDescent="0.35">
      <c r="A18505" s="1">
        <v>137</v>
      </c>
      <c r="B18505" s="1" t="s">
        <v>158</v>
      </c>
      <c r="C18505" s="218">
        <v>44915</v>
      </c>
      <c r="D18505" s="218">
        <v>44915</v>
      </c>
      <c r="E18505" s="1">
        <v>14</v>
      </c>
      <c r="F18505" s="62">
        <v>454.7</v>
      </c>
    </row>
    <row r="18506" spans="1:6" x14ac:dyDescent="0.35">
      <c r="A18506" s="1">
        <v>137</v>
      </c>
      <c r="B18506" s="1" t="s">
        <v>158</v>
      </c>
      <c r="C18506" s="218">
        <v>44916</v>
      </c>
      <c r="D18506" s="218">
        <v>44914</v>
      </c>
      <c r="E18506" s="1">
        <v>2</v>
      </c>
      <c r="F18506" s="62">
        <v>108.8</v>
      </c>
    </row>
    <row r="18507" spans="1:6" x14ac:dyDescent="0.35">
      <c r="A18507" s="1">
        <v>137</v>
      </c>
      <c r="B18507" s="1" t="s">
        <v>158</v>
      </c>
      <c r="C18507" s="218">
        <v>44916</v>
      </c>
      <c r="D18507" s="218">
        <v>44915</v>
      </c>
      <c r="E18507" s="1">
        <v>1</v>
      </c>
      <c r="F18507" s="62">
        <v>23.71</v>
      </c>
    </row>
    <row r="18508" spans="1:6" x14ac:dyDescent="0.35">
      <c r="A18508" s="1">
        <v>137</v>
      </c>
      <c r="B18508" s="1" t="s">
        <v>158</v>
      </c>
      <c r="C18508" s="218">
        <v>44916</v>
      </c>
      <c r="D18508" s="218">
        <v>44916</v>
      </c>
      <c r="E18508" s="1">
        <v>13</v>
      </c>
      <c r="F18508" s="62">
        <v>308.33</v>
      </c>
    </row>
    <row r="18509" spans="1:6" x14ac:dyDescent="0.35">
      <c r="A18509" s="1">
        <v>137</v>
      </c>
      <c r="B18509" s="1" t="s">
        <v>158</v>
      </c>
      <c r="C18509" s="218">
        <v>44917</v>
      </c>
      <c r="D18509" s="218">
        <v>44915</v>
      </c>
      <c r="E18509" s="1">
        <v>1</v>
      </c>
      <c r="F18509" s="62">
        <v>23.66</v>
      </c>
    </row>
    <row r="18510" spans="1:6" x14ac:dyDescent="0.35">
      <c r="A18510" s="1">
        <v>137</v>
      </c>
      <c r="B18510" s="1" t="s">
        <v>158</v>
      </c>
      <c r="C18510" s="218">
        <v>44917</v>
      </c>
      <c r="D18510" s="218">
        <v>44916</v>
      </c>
      <c r="E18510" s="1">
        <v>5</v>
      </c>
      <c r="F18510" s="62">
        <v>146.82</v>
      </c>
    </row>
    <row r="18511" spans="1:6" x14ac:dyDescent="0.35">
      <c r="A18511" s="1">
        <v>137</v>
      </c>
      <c r="B18511" s="1" t="s">
        <v>158</v>
      </c>
      <c r="C18511" s="218">
        <v>44917</v>
      </c>
      <c r="D18511" s="218">
        <v>44917</v>
      </c>
      <c r="E18511" s="1">
        <v>12</v>
      </c>
      <c r="F18511" s="62">
        <v>284.27</v>
      </c>
    </row>
    <row r="18512" spans="1:6" x14ac:dyDescent="0.35">
      <c r="A18512" s="1">
        <v>137</v>
      </c>
      <c r="B18512" s="1" t="s">
        <v>158</v>
      </c>
      <c r="C18512" s="218">
        <v>44918</v>
      </c>
      <c r="D18512" s="218">
        <v>44916</v>
      </c>
      <c r="E18512" s="1">
        <v>3</v>
      </c>
      <c r="F18512" s="62">
        <v>70.09</v>
      </c>
    </row>
    <row r="18513" spans="1:6" x14ac:dyDescent="0.35">
      <c r="A18513" s="1">
        <v>137</v>
      </c>
      <c r="B18513" s="1" t="s">
        <v>158</v>
      </c>
      <c r="C18513" s="218">
        <v>44918</v>
      </c>
      <c r="D18513" s="218">
        <v>44917</v>
      </c>
      <c r="E18513" s="1">
        <v>8</v>
      </c>
      <c r="F18513" s="62">
        <v>189.28</v>
      </c>
    </row>
    <row r="18514" spans="1:6" x14ac:dyDescent="0.35">
      <c r="A18514" s="1">
        <v>137</v>
      </c>
      <c r="B18514" s="1" t="s">
        <v>158</v>
      </c>
      <c r="C18514" s="218">
        <v>44918</v>
      </c>
      <c r="D18514" s="218">
        <v>44918</v>
      </c>
      <c r="E18514" s="1">
        <v>10</v>
      </c>
      <c r="F18514" s="62">
        <v>267.89</v>
      </c>
    </row>
    <row r="18515" spans="1:6" x14ac:dyDescent="0.35">
      <c r="A18515" s="1">
        <v>137</v>
      </c>
      <c r="B18515" s="1" t="s">
        <v>158</v>
      </c>
      <c r="C18515" s="218">
        <v>44919</v>
      </c>
      <c r="D18515" s="218">
        <v>44917</v>
      </c>
      <c r="E18515" s="1">
        <v>1</v>
      </c>
      <c r="F18515" s="62">
        <v>23.76</v>
      </c>
    </row>
    <row r="18516" spans="1:6" x14ac:dyDescent="0.35">
      <c r="A18516" s="1">
        <v>137</v>
      </c>
      <c r="B18516" s="1" t="s">
        <v>158</v>
      </c>
      <c r="C18516" s="218">
        <v>44919</v>
      </c>
      <c r="D18516" s="218">
        <v>44918</v>
      </c>
      <c r="E18516" s="1">
        <v>8</v>
      </c>
      <c r="F18516" s="62">
        <v>189.68</v>
      </c>
    </row>
    <row r="18517" spans="1:6" x14ac:dyDescent="0.35">
      <c r="A18517" s="1">
        <v>137</v>
      </c>
      <c r="B18517" s="1" t="s">
        <v>158</v>
      </c>
      <c r="C18517" s="218">
        <v>44919</v>
      </c>
      <c r="D18517" s="218">
        <v>44919</v>
      </c>
      <c r="E18517" s="1">
        <v>17</v>
      </c>
      <c r="F18517" s="62">
        <v>403.12</v>
      </c>
    </row>
    <row r="18518" spans="1:6" x14ac:dyDescent="0.35">
      <c r="A18518" s="1">
        <v>137</v>
      </c>
      <c r="B18518" s="1" t="s">
        <v>158</v>
      </c>
      <c r="C18518" s="218">
        <v>44920</v>
      </c>
      <c r="D18518" s="218">
        <v>44917</v>
      </c>
      <c r="E18518" s="1">
        <v>1</v>
      </c>
      <c r="F18518" s="62">
        <v>23.66</v>
      </c>
    </row>
    <row r="18519" spans="1:6" x14ac:dyDescent="0.35">
      <c r="A18519" s="1">
        <v>137</v>
      </c>
      <c r="B18519" s="1" t="s">
        <v>158</v>
      </c>
      <c r="C18519" s="218">
        <v>44920</v>
      </c>
      <c r="D18519" s="218">
        <v>44918</v>
      </c>
      <c r="E18519" s="1">
        <v>1</v>
      </c>
      <c r="F18519" s="62">
        <v>23.66</v>
      </c>
    </row>
    <row r="18520" spans="1:6" x14ac:dyDescent="0.35">
      <c r="A18520" s="1">
        <v>137</v>
      </c>
      <c r="B18520" s="1" t="s">
        <v>158</v>
      </c>
      <c r="C18520" s="218">
        <v>44920</v>
      </c>
      <c r="D18520" s="218">
        <v>44919</v>
      </c>
      <c r="E18520" s="1">
        <v>4</v>
      </c>
      <c r="F18520" s="62">
        <v>115.18</v>
      </c>
    </row>
    <row r="18521" spans="1:6" x14ac:dyDescent="0.35">
      <c r="A18521" s="1">
        <v>137</v>
      </c>
      <c r="B18521" s="1" t="s">
        <v>158</v>
      </c>
      <c r="C18521" s="218">
        <v>44920</v>
      </c>
      <c r="D18521" s="218">
        <v>44920</v>
      </c>
      <c r="E18521" s="1">
        <v>12</v>
      </c>
      <c r="F18521" s="62">
        <v>345.7</v>
      </c>
    </row>
    <row r="18522" spans="1:6" x14ac:dyDescent="0.35">
      <c r="A18522" s="1">
        <v>137</v>
      </c>
      <c r="B18522" s="1" t="s">
        <v>158</v>
      </c>
      <c r="C18522" s="218">
        <v>44921</v>
      </c>
      <c r="D18522" s="218">
        <v>44918</v>
      </c>
      <c r="E18522" s="1">
        <v>1</v>
      </c>
      <c r="F18522" s="62">
        <v>23.71</v>
      </c>
    </row>
    <row r="18523" spans="1:6" x14ac:dyDescent="0.35">
      <c r="A18523" s="1">
        <v>137</v>
      </c>
      <c r="B18523" s="1" t="s">
        <v>158</v>
      </c>
      <c r="C18523" s="218">
        <v>44921</v>
      </c>
      <c r="D18523" s="218">
        <v>44920</v>
      </c>
      <c r="E18523" s="1">
        <v>7</v>
      </c>
      <c r="F18523" s="62">
        <v>166.07</v>
      </c>
    </row>
    <row r="18524" spans="1:6" x14ac:dyDescent="0.35">
      <c r="A18524" s="1">
        <v>137</v>
      </c>
      <c r="B18524" s="1" t="s">
        <v>158</v>
      </c>
      <c r="C18524" s="218">
        <v>44921</v>
      </c>
      <c r="D18524" s="218">
        <v>44921</v>
      </c>
      <c r="E18524" s="1">
        <v>21</v>
      </c>
      <c r="F18524" s="62">
        <v>589.88</v>
      </c>
    </row>
    <row r="18525" spans="1:6" x14ac:dyDescent="0.35">
      <c r="A18525" s="1">
        <v>137</v>
      </c>
      <c r="B18525" s="1" t="s">
        <v>158</v>
      </c>
      <c r="C18525" s="218">
        <v>44922</v>
      </c>
      <c r="D18525" s="218">
        <v>44920</v>
      </c>
      <c r="E18525" s="1">
        <v>2</v>
      </c>
      <c r="F18525" s="62">
        <v>47.42</v>
      </c>
    </row>
    <row r="18526" spans="1:6" x14ac:dyDescent="0.35">
      <c r="A18526" s="1">
        <v>137</v>
      </c>
      <c r="B18526" s="1" t="s">
        <v>158</v>
      </c>
      <c r="C18526" s="218">
        <v>44922</v>
      </c>
      <c r="D18526" s="218">
        <v>44921</v>
      </c>
      <c r="E18526" s="1">
        <v>6</v>
      </c>
      <c r="F18526" s="62">
        <v>167.65</v>
      </c>
    </row>
    <row r="18527" spans="1:6" x14ac:dyDescent="0.35">
      <c r="A18527" s="1">
        <v>137</v>
      </c>
      <c r="B18527" s="1" t="s">
        <v>158</v>
      </c>
      <c r="C18527" s="218">
        <v>44922</v>
      </c>
      <c r="D18527" s="218">
        <v>44922</v>
      </c>
      <c r="E18527" s="1">
        <v>9</v>
      </c>
      <c r="F18527" s="62">
        <v>213.39</v>
      </c>
    </row>
    <row r="18528" spans="1:6" x14ac:dyDescent="0.35">
      <c r="A18528" s="1">
        <v>137</v>
      </c>
      <c r="B18528" s="1" t="s">
        <v>158</v>
      </c>
      <c r="C18528" s="218">
        <v>44923</v>
      </c>
      <c r="D18528" s="218">
        <v>44920</v>
      </c>
      <c r="E18528" s="1">
        <v>2</v>
      </c>
      <c r="F18528" s="62">
        <v>47.42</v>
      </c>
    </row>
    <row r="18529" spans="1:6" x14ac:dyDescent="0.35">
      <c r="A18529" s="1">
        <v>137</v>
      </c>
      <c r="B18529" s="1" t="s">
        <v>158</v>
      </c>
      <c r="C18529" s="218">
        <v>44923</v>
      </c>
      <c r="D18529" s="218">
        <v>44922</v>
      </c>
      <c r="E18529" s="1">
        <v>5</v>
      </c>
      <c r="F18529" s="62">
        <v>144.24</v>
      </c>
    </row>
    <row r="18530" spans="1:6" x14ac:dyDescent="0.35">
      <c r="A18530" s="1">
        <v>137</v>
      </c>
      <c r="B18530" s="1" t="s">
        <v>158</v>
      </c>
      <c r="C18530" s="218">
        <v>44923</v>
      </c>
      <c r="D18530" s="218">
        <v>44923</v>
      </c>
      <c r="E18530" s="1">
        <v>15</v>
      </c>
      <c r="F18530" s="62">
        <v>355.8</v>
      </c>
    </row>
    <row r="18531" spans="1:6" x14ac:dyDescent="0.35">
      <c r="A18531" s="1">
        <v>137</v>
      </c>
      <c r="B18531" s="1" t="s">
        <v>158</v>
      </c>
      <c r="C18531" s="218">
        <v>44924</v>
      </c>
      <c r="D18531" s="218">
        <v>44922</v>
      </c>
      <c r="E18531" s="1">
        <v>9</v>
      </c>
      <c r="F18531" s="62">
        <v>262.64</v>
      </c>
    </row>
    <row r="18532" spans="1:6" x14ac:dyDescent="0.35">
      <c r="A18532" s="1">
        <v>137</v>
      </c>
      <c r="B18532" s="1" t="s">
        <v>158</v>
      </c>
      <c r="C18532" s="218">
        <v>44924</v>
      </c>
      <c r="D18532" s="218">
        <v>44923</v>
      </c>
      <c r="E18532" s="1">
        <v>11</v>
      </c>
      <c r="F18532" s="62">
        <v>260.12</v>
      </c>
    </row>
    <row r="18533" spans="1:6" x14ac:dyDescent="0.35">
      <c r="A18533" s="1">
        <v>137</v>
      </c>
      <c r="B18533" s="1" t="s">
        <v>158</v>
      </c>
      <c r="C18533" s="218">
        <v>44924</v>
      </c>
      <c r="D18533" s="218">
        <v>44924</v>
      </c>
      <c r="E18533" s="1">
        <v>7</v>
      </c>
      <c r="F18533" s="62">
        <v>196.66</v>
      </c>
    </row>
    <row r="18534" spans="1:6" x14ac:dyDescent="0.35">
      <c r="A18534" s="1">
        <v>137</v>
      </c>
      <c r="B18534" s="1" t="s">
        <v>158</v>
      </c>
      <c r="C18534" s="218">
        <v>44925</v>
      </c>
      <c r="D18534" s="218">
        <v>44922</v>
      </c>
      <c r="E18534" s="1">
        <v>4</v>
      </c>
      <c r="F18534" s="62">
        <v>94.89</v>
      </c>
    </row>
    <row r="18535" spans="1:6" x14ac:dyDescent="0.35">
      <c r="A18535" s="1">
        <v>137</v>
      </c>
      <c r="B18535" s="1" t="s">
        <v>158</v>
      </c>
      <c r="C18535" s="218">
        <v>44925</v>
      </c>
      <c r="D18535" s="218">
        <v>44923</v>
      </c>
      <c r="E18535" s="1">
        <v>5</v>
      </c>
      <c r="F18535" s="62">
        <v>118.7</v>
      </c>
    </row>
    <row r="18536" spans="1:6" x14ac:dyDescent="0.35">
      <c r="A18536" s="1">
        <v>137</v>
      </c>
      <c r="B18536" s="1" t="s">
        <v>158</v>
      </c>
      <c r="C18536" s="218">
        <v>44925</v>
      </c>
      <c r="D18536" s="218">
        <v>44924</v>
      </c>
      <c r="E18536" s="1">
        <v>4</v>
      </c>
      <c r="F18536" s="62">
        <v>94.84</v>
      </c>
    </row>
    <row r="18537" spans="1:6" x14ac:dyDescent="0.35">
      <c r="A18537" s="1">
        <v>137</v>
      </c>
      <c r="B18537" s="1" t="s">
        <v>158</v>
      </c>
      <c r="C18537" s="218">
        <v>44925</v>
      </c>
      <c r="D18537" s="218">
        <v>44925</v>
      </c>
      <c r="E18537" s="1">
        <v>6</v>
      </c>
      <c r="F18537" s="62">
        <v>142.21</v>
      </c>
    </row>
    <row r="18538" spans="1:6" x14ac:dyDescent="0.35">
      <c r="A18538" s="1">
        <v>137</v>
      </c>
      <c r="B18538" s="1" t="s">
        <v>158</v>
      </c>
      <c r="C18538" s="218">
        <v>44926</v>
      </c>
      <c r="D18538" s="218">
        <v>44923</v>
      </c>
      <c r="E18538" s="1">
        <v>3</v>
      </c>
      <c r="F18538" s="62">
        <v>71.08</v>
      </c>
    </row>
    <row r="18539" spans="1:6" x14ac:dyDescent="0.35">
      <c r="A18539" s="1">
        <v>137</v>
      </c>
      <c r="B18539" s="1" t="s">
        <v>158</v>
      </c>
      <c r="C18539" s="218">
        <v>44926</v>
      </c>
      <c r="D18539" s="218">
        <v>44924</v>
      </c>
      <c r="E18539" s="1">
        <v>6</v>
      </c>
      <c r="F18539" s="62">
        <v>142.26</v>
      </c>
    </row>
    <row r="18540" spans="1:6" x14ac:dyDescent="0.35">
      <c r="A18540" s="1">
        <v>137</v>
      </c>
      <c r="B18540" s="1" t="s">
        <v>158</v>
      </c>
      <c r="C18540" s="218">
        <v>44926</v>
      </c>
      <c r="D18540" s="218">
        <v>44925</v>
      </c>
      <c r="E18540" s="1">
        <v>7</v>
      </c>
      <c r="F18540" s="62">
        <v>192.45</v>
      </c>
    </row>
    <row r="18541" spans="1:6" x14ac:dyDescent="0.35">
      <c r="A18541" s="1">
        <v>137</v>
      </c>
      <c r="B18541" s="1" t="s">
        <v>158</v>
      </c>
      <c r="C18541" s="218">
        <v>44926</v>
      </c>
      <c r="D18541" s="218">
        <v>44926</v>
      </c>
      <c r="E18541" s="1">
        <v>1</v>
      </c>
      <c r="F18541" s="62">
        <v>23.66</v>
      </c>
    </row>
    <row r="18542" spans="1:6" x14ac:dyDescent="0.35">
      <c r="A18542" s="1">
        <v>137</v>
      </c>
      <c r="B18542" s="1" t="s">
        <v>158</v>
      </c>
      <c r="C18542" s="218">
        <v>44928</v>
      </c>
      <c r="D18542" s="218">
        <v>44924</v>
      </c>
      <c r="E18542" s="1">
        <v>6</v>
      </c>
      <c r="F18542" s="62">
        <v>142.06</v>
      </c>
    </row>
    <row r="18543" spans="1:6" x14ac:dyDescent="0.35">
      <c r="A18543" s="1">
        <v>137</v>
      </c>
      <c r="B18543" s="1" t="s">
        <v>158</v>
      </c>
      <c r="C18543" s="218">
        <v>44928</v>
      </c>
      <c r="D18543" s="218">
        <v>44925</v>
      </c>
      <c r="E18543" s="1">
        <v>8</v>
      </c>
      <c r="F18543" s="62">
        <v>220.42</v>
      </c>
    </row>
    <row r="18544" spans="1:6" x14ac:dyDescent="0.35">
      <c r="A18544" s="1">
        <v>137</v>
      </c>
      <c r="B18544" s="1" t="s">
        <v>158</v>
      </c>
      <c r="C18544" s="218">
        <v>44928</v>
      </c>
      <c r="D18544" s="218">
        <v>44926</v>
      </c>
      <c r="E18544" s="1">
        <v>1</v>
      </c>
      <c r="F18544" s="62">
        <v>23.71</v>
      </c>
    </row>
    <row r="18545" spans="1:6" x14ac:dyDescent="0.35">
      <c r="A18545" s="1">
        <v>137</v>
      </c>
      <c r="B18545" s="1" t="s">
        <v>158</v>
      </c>
      <c r="C18545" s="218">
        <v>44928</v>
      </c>
      <c r="D18545" s="218">
        <v>44927</v>
      </c>
      <c r="E18545" s="1">
        <v>1</v>
      </c>
      <c r="F18545" s="62">
        <v>54.35</v>
      </c>
    </row>
    <row r="18546" spans="1:6" x14ac:dyDescent="0.35">
      <c r="A18546" s="1">
        <v>137</v>
      </c>
      <c r="B18546" s="1" t="s">
        <v>158</v>
      </c>
      <c r="C18546" s="218">
        <v>44928</v>
      </c>
      <c r="D18546" s="218">
        <v>44928</v>
      </c>
      <c r="E18546" s="1">
        <v>1</v>
      </c>
      <c r="F18546" s="62">
        <v>23.66</v>
      </c>
    </row>
    <row r="18547" spans="1:6" x14ac:dyDescent="0.35">
      <c r="A18547" s="1">
        <v>137</v>
      </c>
      <c r="B18547" s="1" t="s">
        <v>158</v>
      </c>
      <c r="C18547" s="218">
        <v>44930</v>
      </c>
      <c r="D18547" s="218">
        <v>44925</v>
      </c>
      <c r="E18547" s="1">
        <v>3</v>
      </c>
      <c r="F18547" s="62">
        <v>71.08</v>
      </c>
    </row>
    <row r="18548" spans="1:6" x14ac:dyDescent="0.35">
      <c r="A18548" s="1">
        <v>137</v>
      </c>
      <c r="B18548" s="1" t="s">
        <v>158</v>
      </c>
      <c r="C18548" s="218">
        <v>44930</v>
      </c>
      <c r="D18548" s="218">
        <v>44926</v>
      </c>
      <c r="E18548" s="1">
        <v>5</v>
      </c>
      <c r="F18548" s="62">
        <v>118.7</v>
      </c>
    </row>
    <row r="18549" spans="1:6" x14ac:dyDescent="0.35">
      <c r="A18549" s="1">
        <v>137</v>
      </c>
      <c r="B18549" s="1" t="s">
        <v>158</v>
      </c>
      <c r="C18549" s="218">
        <v>44930</v>
      </c>
      <c r="D18549" s="218">
        <v>44927</v>
      </c>
      <c r="E18549" s="1">
        <v>5</v>
      </c>
      <c r="F18549" s="62">
        <v>118.8</v>
      </c>
    </row>
    <row r="18550" spans="1:6" x14ac:dyDescent="0.35">
      <c r="A18550" s="1">
        <v>137</v>
      </c>
      <c r="B18550" s="1" t="s">
        <v>158</v>
      </c>
      <c r="C18550" s="218">
        <v>44930</v>
      </c>
      <c r="D18550" s="218">
        <v>44928</v>
      </c>
      <c r="E18550" s="1">
        <v>3</v>
      </c>
      <c r="F18550" s="62">
        <v>71.180000000000007</v>
      </c>
    </row>
    <row r="18551" spans="1:6" x14ac:dyDescent="0.35">
      <c r="A18551" s="1">
        <v>137</v>
      </c>
      <c r="B18551" s="1" t="s">
        <v>158</v>
      </c>
      <c r="C18551" s="218">
        <v>44930</v>
      </c>
      <c r="D18551" s="218">
        <v>44929</v>
      </c>
      <c r="E18551" s="1">
        <v>7</v>
      </c>
      <c r="F18551" s="62">
        <v>166.17</v>
      </c>
    </row>
    <row r="18552" spans="1:6" x14ac:dyDescent="0.35">
      <c r="A18552" s="1">
        <v>137</v>
      </c>
      <c r="B18552" s="1" t="s">
        <v>158</v>
      </c>
      <c r="C18552" s="218">
        <v>44930</v>
      </c>
      <c r="D18552" s="218">
        <v>44930</v>
      </c>
      <c r="E18552" s="1">
        <v>2</v>
      </c>
      <c r="F18552" s="62">
        <v>77.91</v>
      </c>
    </row>
    <row r="18553" spans="1:6" x14ac:dyDescent="0.35">
      <c r="A18553" s="1">
        <v>137</v>
      </c>
      <c r="B18553" s="1" t="s">
        <v>158</v>
      </c>
      <c r="C18553" s="218">
        <v>44931</v>
      </c>
      <c r="D18553" s="218">
        <v>44927</v>
      </c>
      <c r="E18553" s="1">
        <v>3</v>
      </c>
      <c r="F18553" s="62">
        <v>71.13</v>
      </c>
    </row>
    <row r="18554" spans="1:6" x14ac:dyDescent="0.35">
      <c r="A18554" s="1">
        <v>137</v>
      </c>
      <c r="B18554" s="1" t="s">
        <v>158</v>
      </c>
      <c r="C18554" s="218">
        <v>44931</v>
      </c>
      <c r="D18554" s="218">
        <v>44928</v>
      </c>
      <c r="E18554" s="1">
        <v>4</v>
      </c>
      <c r="F18554" s="62">
        <v>124.44</v>
      </c>
    </row>
    <row r="18555" spans="1:6" x14ac:dyDescent="0.35">
      <c r="A18555" s="1">
        <v>137</v>
      </c>
      <c r="B18555" s="1" t="s">
        <v>158</v>
      </c>
      <c r="C18555" s="218">
        <v>44931</v>
      </c>
      <c r="D18555" s="218">
        <v>44929</v>
      </c>
      <c r="E18555" s="1">
        <v>4</v>
      </c>
      <c r="F18555" s="62">
        <v>155.72</v>
      </c>
    </row>
    <row r="18556" spans="1:6" x14ac:dyDescent="0.35">
      <c r="A18556" s="1">
        <v>137</v>
      </c>
      <c r="B18556" s="1" t="s">
        <v>158</v>
      </c>
      <c r="C18556" s="218">
        <v>44931</v>
      </c>
      <c r="D18556" s="218">
        <v>44930</v>
      </c>
      <c r="E18556" s="1">
        <v>4</v>
      </c>
      <c r="F18556" s="62">
        <v>94.94</v>
      </c>
    </row>
    <row r="18557" spans="1:6" x14ac:dyDescent="0.35">
      <c r="A18557" s="1">
        <v>137</v>
      </c>
      <c r="B18557" s="1" t="s">
        <v>158</v>
      </c>
      <c r="C18557" s="218">
        <v>44931</v>
      </c>
      <c r="D18557" s="218">
        <v>44931</v>
      </c>
      <c r="E18557" s="1">
        <v>7</v>
      </c>
      <c r="F18557" s="62">
        <v>227.4</v>
      </c>
    </row>
    <row r="18558" spans="1:6" x14ac:dyDescent="0.35">
      <c r="A18558" s="1">
        <v>137</v>
      </c>
      <c r="B18558" s="1" t="s">
        <v>158</v>
      </c>
      <c r="C18558" s="218">
        <v>44932</v>
      </c>
      <c r="D18558" s="218">
        <v>44929</v>
      </c>
      <c r="E18558" s="1">
        <v>5</v>
      </c>
      <c r="F18558" s="62">
        <v>146.41999999999999</v>
      </c>
    </row>
    <row r="18559" spans="1:6" x14ac:dyDescent="0.35">
      <c r="A18559" s="1">
        <v>137</v>
      </c>
      <c r="B18559" s="1" t="s">
        <v>158</v>
      </c>
      <c r="C18559" s="218">
        <v>44932</v>
      </c>
      <c r="D18559" s="218">
        <v>44930</v>
      </c>
      <c r="E18559" s="1">
        <v>7</v>
      </c>
      <c r="F18559" s="62">
        <v>166.02</v>
      </c>
    </row>
    <row r="18560" spans="1:6" x14ac:dyDescent="0.35">
      <c r="A18560" s="1">
        <v>137</v>
      </c>
      <c r="B18560" s="1" t="s">
        <v>158</v>
      </c>
      <c r="C18560" s="218">
        <v>44932</v>
      </c>
      <c r="D18560" s="218">
        <v>44931</v>
      </c>
      <c r="E18560" s="1">
        <v>4</v>
      </c>
      <c r="F18560" s="62">
        <v>94.84</v>
      </c>
    </row>
    <row r="18561" spans="1:6" x14ac:dyDescent="0.35">
      <c r="A18561" s="1">
        <v>137</v>
      </c>
      <c r="B18561" s="1" t="s">
        <v>158</v>
      </c>
      <c r="C18561" s="218">
        <v>44932</v>
      </c>
      <c r="D18561" s="218">
        <v>44932</v>
      </c>
      <c r="E18561" s="1">
        <v>3</v>
      </c>
      <c r="F18561" s="62">
        <v>71.08</v>
      </c>
    </row>
    <row r="18562" spans="1:6" x14ac:dyDescent="0.35">
      <c r="A18562" s="1">
        <v>137</v>
      </c>
      <c r="B18562" s="1" t="s">
        <v>158</v>
      </c>
      <c r="C18562" s="218">
        <v>44933</v>
      </c>
      <c r="D18562" s="218">
        <v>44930</v>
      </c>
      <c r="E18562" s="1">
        <v>4</v>
      </c>
      <c r="F18562" s="62">
        <v>94.94</v>
      </c>
    </row>
    <row r="18563" spans="1:6" x14ac:dyDescent="0.35">
      <c r="A18563" s="1">
        <v>137</v>
      </c>
      <c r="B18563" s="1" t="s">
        <v>158</v>
      </c>
      <c r="C18563" s="218">
        <v>44933</v>
      </c>
      <c r="D18563" s="218">
        <v>44931</v>
      </c>
      <c r="E18563" s="1">
        <v>6</v>
      </c>
      <c r="F18563" s="62">
        <v>142.36000000000001</v>
      </c>
    </row>
    <row r="18564" spans="1:6" x14ac:dyDescent="0.35">
      <c r="A18564" s="1">
        <v>137</v>
      </c>
      <c r="B18564" s="1" t="s">
        <v>158</v>
      </c>
      <c r="C18564" s="218">
        <v>44933</v>
      </c>
      <c r="D18564" s="218">
        <v>44932</v>
      </c>
      <c r="E18564" s="1">
        <v>6</v>
      </c>
      <c r="F18564" s="62">
        <v>142.26</v>
      </c>
    </row>
    <row r="18565" spans="1:6" x14ac:dyDescent="0.35">
      <c r="A18565" s="1">
        <v>137</v>
      </c>
      <c r="B18565" s="1" t="s">
        <v>158</v>
      </c>
      <c r="C18565" s="218">
        <v>44933</v>
      </c>
      <c r="D18565" s="218">
        <v>44933</v>
      </c>
      <c r="E18565" s="1">
        <v>4</v>
      </c>
      <c r="F18565" s="62">
        <v>94.84</v>
      </c>
    </row>
    <row r="18566" spans="1:6" x14ac:dyDescent="0.35">
      <c r="A18566" s="1">
        <v>137</v>
      </c>
      <c r="B18566" s="1" t="s">
        <v>158</v>
      </c>
      <c r="C18566" s="218">
        <v>44934</v>
      </c>
      <c r="D18566" s="218">
        <v>44931</v>
      </c>
      <c r="E18566" s="1">
        <v>2</v>
      </c>
      <c r="F18566" s="62">
        <v>47.42</v>
      </c>
    </row>
    <row r="18567" spans="1:6" x14ac:dyDescent="0.35">
      <c r="A18567" s="1">
        <v>137</v>
      </c>
      <c r="B18567" s="1" t="s">
        <v>158</v>
      </c>
      <c r="C18567" s="218">
        <v>44934</v>
      </c>
      <c r="D18567" s="218">
        <v>44932</v>
      </c>
      <c r="E18567" s="1">
        <v>5</v>
      </c>
      <c r="F18567" s="62">
        <v>149.29</v>
      </c>
    </row>
    <row r="18568" spans="1:6" x14ac:dyDescent="0.35">
      <c r="A18568" s="1">
        <v>137</v>
      </c>
      <c r="B18568" s="1" t="s">
        <v>158</v>
      </c>
      <c r="C18568" s="218">
        <v>44934</v>
      </c>
      <c r="D18568" s="218">
        <v>44933</v>
      </c>
      <c r="E18568" s="1">
        <v>7</v>
      </c>
      <c r="F18568" s="62">
        <v>193.84</v>
      </c>
    </row>
    <row r="18569" spans="1:6" x14ac:dyDescent="0.35">
      <c r="A18569" s="1">
        <v>137</v>
      </c>
      <c r="B18569" s="1" t="s">
        <v>158</v>
      </c>
      <c r="C18569" s="218">
        <v>44934</v>
      </c>
      <c r="D18569" s="218">
        <v>44934</v>
      </c>
      <c r="E18569" s="1">
        <v>7</v>
      </c>
      <c r="F18569" s="62">
        <v>166.12</v>
      </c>
    </row>
    <row r="18570" spans="1:6" x14ac:dyDescent="0.35">
      <c r="A18570" s="1">
        <v>137</v>
      </c>
      <c r="B18570" s="1" t="s">
        <v>158</v>
      </c>
      <c r="C18570" s="218">
        <v>44935</v>
      </c>
      <c r="D18570" s="218">
        <v>44930</v>
      </c>
      <c r="E18570" s="1">
        <v>1</v>
      </c>
      <c r="F18570" s="62">
        <v>53.46</v>
      </c>
    </row>
    <row r="18571" spans="1:6" x14ac:dyDescent="0.35">
      <c r="A18571" s="1">
        <v>137</v>
      </c>
      <c r="B18571" s="1" t="s">
        <v>158</v>
      </c>
      <c r="C18571" s="218">
        <v>44935</v>
      </c>
      <c r="D18571" s="218">
        <v>44931</v>
      </c>
      <c r="E18571" s="1">
        <v>1</v>
      </c>
      <c r="F18571" s="62">
        <v>23.66</v>
      </c>
    </row>
    <row r="18572" spans="1:6" x14ac:dyDescent="0.35">
      <c r="A18572" s="1">
        <v>137</v>
      </c>
      <c r="B18572" s="1" t="s">
        <v>158</v>
      </c>
      <c r="C18572" s="218">
        <v>44935</v>
      </c>
      <c r="D18572" s="218">
        <v>44932</v>
      </c>
      <c r="E18572" s="1">
        <v>3</v>
      </c>
      <c r="F18572" s="62">
        <v>71.28</v>
      </c>
    </row>
    <row r="18573" spans="1:6" x14ac:dyDescent="0.35">
      <c r="A18573" s="1">
        <v>137</v>
      </c>
      <c r="B18573" s="1" t="s">
        <v>158</v>
      </c>
      <c r="C18573" s="218">
        <v>44935</v>
      </c>
      <c r="D18573" s="218">
        <v>44933</v>
      </c>
      <c r="E18573" s="1">
        <v>4</v>
      </c>
      <c r="F18573" s="62">
        <v>94.79</v>
      </c>
    </row>
    <row r="18574" spans="1:6" x14ac:dyDescent="0.35">
      <c r="A18574" s="1">
        <v>137</v>
      </c>
      <c r="B18574" s="1" t="s">
        <v>158</v>
      </c>
      <c r="C18574" s="218">
        <v>44935</v>
      </c>
      <c r="D18574" s="218">
        <v>44934</v>
      </c>
      <c r="E18574" s="1">
        <v>3</v>
      </c>
      <c r="F18574" s="62">
        <v>71.180000000000007</v>
      </c>
    </row>
    <row r="18575" spans="1:6" x14ac:dyDescent="0.35">
      <c r="A18575" s="1">
        <v>137</v>
      </c>
      <c r="B18575" s="1" t="s">
        <v>158</v>
      </c>
      <c r="C18575" s="218">
        <v>44936</v>
      </c>
      <c r="D18575" s="218">
        <v>44931</v>
      </c>
      <c r="E18575" s="1">
        <v>1</v>
      </c>
      <c r="F18575" s="62">
        <v>23.76</v>
      </c>
    </row>
    <row r="18576" spans="1:6" x14ac:dyDescent="0.35">
      <c r="A18576" s="1">
        <v>137</v>
      </c>
      <c r="B18576" s="1" t="s">
        <v>158</v>
      </c>
      <c r="C18576" s="218">
        <v>44936</v>
      </c>
      <c r="D18576" s="218">
        <v>44932</v>
      </c>
      <c r="E18576" s="1">
        <v>3</v>
      </c>
      <c r="F18576" s="62">
        <v>101.27</v>
      </c>
    </row>
    <row r="18577" spans="1:6" x14ac:dyDescent="0.35">
      <c r="A18577" s="1">
        <v>137</v>
      </c>
      <c r="B18577" s="1" t="s">
        <v>158</v>
      </c>
      <c r="C18577" s="218">
        <v>44936</v>
      </c>
      <c r="D18577" s="218">
        <v>44933</v>
      </c>
      <c r="E18577" s="1">
        <v>4</v>
      </c>
      <c r="F18577" s="62">
        <v>94.94</v>
      </c>
    </row>
    <row r="18578" spans="1:6" x14ac:dyDescent="0.35">
      <c r="A18578" s="1">
        <v>137</v>
      </c>
      <c r="B18578" s="1" t="s">
        <v>158</v>
      </c>
      <c r="C18578" s="218">
        <v>44936</v>
      </c>
      <c r="D18578" s="218">
        <v>44934</v>
      </c>
      <c r="E18578" s="1">
        <v>5</v>
      </c>
      <c r="F18578" s="62">
        <v>118.6</v>
      </c>
    </row>
    <row r="18579" spans="1:6" x14ac:dyDescent="0.35">
      <c r="A18579" s="1">
        <v>137</v>
      </c>
      <c r="B18579" s="1" t="s">
        <v>158</v>
      </c>
      <c r="C18579" s="218">
        <v>44936</v>
      </c>
      <c r="D18579" s="218">
        <v>44936</v>
      </c>
      <c r="E18579" s="1">
        <v>4</v>
      </c>
      <c r="F18579" s="62">
        <v>94.94</v>
      </c>
    </row>
    <row r="18580" spans="1:6" x14ac:dyDescent="0.35">
      <c r="A18580" s="1">
        <v>137</v>
      </c>
      <c r="B18580" s="1" t="s">
        <v>158</v>
      </c>
      <c r="C18580" s="218">
        <v>44937</v>
      </c>
      <c r="D18580" s="218">
        <v>44933</v>
      </c>
      <c r="E18580" s="1">
        <v>2</v>
      </c>
      <c r="F18580" s="62">
        <v>47.42</v>
      </c>
    </row>
    <row r="18581" spans="1:6" x14ac:dyDescent="0.35">
      <c r="A18581" s="1">
        <v>137</v>
      </c>
      <c r="B18581" s="1" t="s">
        <v>158</v>
      </c>
      <c r="C18581" s="218">
        <v>44937</v>
      </c>
      <c r="D18581" s="218">
        <v>44934</v>
      </c>
      <c r="E18581" s="1">
        <v>2</v>
      </c>
      <c r="F18581" s="62">
        <v>74.349999999999994</v>
      </c>
    </row>
    <row r="18582" spans="1:6" x14ac:dyDescent="0.35">
      <c r="A18582" s="1">
        <v>137</v>
      </c>
      <c r="B18582" s="1" t="s">
        <v>158</v>
      </c>
      <c r="C18582" s="218">
        <v>44937</v>
      </c>
      <c r="D18582" s="218">
        <v>44936</v>
      </c>
      <c r="E18582" s="1">
        <v>8</v>
      </c>
      <c r="F18582" s="62">
        <v>189.68</v>
      </c>
    </row>
    <row r="18583" spans="1:6" x14ac:dyDescent="0.35">
      <c r="A18583" s="1">
        <v>137</v>
      </c>
      <c r="B18583" s="1" t="s">
        <v>158</v>
      </c>
      <c r="C18583" s="218">
        <v>44937</v>
      </c>
      <c r="D18583" s="218">
        <v>44937</v>
      </c>
      <c r="E18583" s="1">
        <v>4</v>
      </c>
      <c r="F18583" s="62">
        <v>94.94</v>
      </c>
    </row>
    <row r="18584" spans="1:6" x14ac:dyDescent="0.35">
      <c r="A18584" s="1">
        <v>137</v>
      </c>
      <c r="B18584" s="1" t="s">
        <v>158</v>
      </c>
      <c r="C18584" s="218">
        <v>44938</v>
      </c>
      <c r="D18584" s="218">
        <v>44934</v>
      </c>
      <c r="E18584" s="1">
        <v>2</v>
      </c>
      <c r="F18584" s="62">
        <v>47.42</v>
      </c>
    </row>
    <row r="18585" spans="1:6" x14ac:dyDescent="0.35">
      <c r="A18585" s="1">
        <v>137</v>
      </c>
      <c r="B18585" s="1" t="s">
        <v>158</v>
      </c>
      <c r="C18585" s="218">
        <v>44938</v>
      </c>
      <c r="D18585" s="218">
        <v>44936</v>
      </c>
      <c r="E18585" s="1">
        <v>4</v>
      </c>
      <c r="F18585" s="62">
        <v>125.43</v>
      </c>
    </row>
    <row r="18586" spans="1:6" x14ac:dyDescent="0.35">
      <c r="A18586" s="1">
        <v>137</v>
      </c>
      <c r="B18586" s="1" t="s">
        <v>158</v>
      </c>
      <c r="C18586" s="218">
        <v>44938</v>
      </c>
      <c r="D18586" s="218">
        <v>44937</v>
      </c>
      <c r="E18586" s="1">
        <v>8</v>
      </c>
      <c r="F18586" s="62">
        <v>282.44</v>
      </c>
    </row>
    <row r="18587" spans="1:6" x14ac:dyDescent="0.35">
      <c r="A18587" s="1">
        <v>137</v>
      </c>
      <c r="B18587" s="1" t="s">
        <v>158</v>
      </c>
      <c r="C18587" s="218">
        <v>44939</v>
      </c>
      <c r="D18587" s="218">
        <v>44936</v>
      </c>
      <c r="E18587" s="1">
        <v>2</v>
      </c>
      <c r="F18587" s="62">
        <v>78.010000000000005</v>
      </c>
    </row>
    <row r="18588" spans="1:6" x14ac:dyDescent="0.35">
      <c r="A18588" s="1">
        <v>137</v>
      </c>
      <c r="B18588" s="1" t="s">
        <v>158</v>
      </c>
      <c r="C18588" s="218">
        <v>44939</v>
      </c>
      <c r="D18588" s="218">
        <v>44937</v>
      </c>
      <c r="E18588" s="1">
        <v>6</v>
      </c>
      <c r="F18588" s="62">
        <v>142.26</v>
      </c>
    </row>
    <row r="18589" spans="1:6" x14ac:dyDescent="0.35">
      <c r="A18589" s="1">
        <v>137</v>
      </c>
      <c r="B18589" s="1" t="s">
        <v>158</v>
      </c>
      <c r="C18589" s="218">
        <v>44940</v>
      </c>
      <c r="D18589" s="218">
        <v>44937</v>
      </c>
      <c r="E18589" s="1">
        <v>1</v>
      </c>
      <c r="F18589" s="62">
        <v>23.76</v>
      </c>
    </row>
    <row r="18590" spans="1:6" x14ac:dyDescent="0.35">
      <c r="A18590" s="1">
        <v>137</v>
      </c>
      <c r="B18590" s="1" t="s">
        <v>158</v>
      </c>
      <c r="C18590" s="218">
        <v>44940</v>
      </c>
      <c r="D18590" s="218">
        <v>44940</v>
      </c>
      <c r="E18590" s="1">
        <v>17</v>
      </c>
      <c r="F18590" s="62">
        <v>459.45</v>
      </c>
    </row>
    <row r="18591" spans="1:6" x14ac:dyDescent="0.35">
      <c r="A18591" s="1">
        <v>137</v>
      </c>
      <c r="B18591" s="1" t="s">
        <v>158</v>
      </c>
      <c r="C18591" s="218">
        <v>44941</v>
      </c>
      <c r="D18591" s="218">
        <v>44940</v>
      </c>
      <c r="E18591" s="1">
        <v>6</v>
      </c>
      <c r="F18591" s="62">
        <v>142.26</v>
      </c>
    </row>
    <row r="18592" spans="1:6" x14ac:dyDescent="0.35">
      <c r="A18592" s="1">
        <v>137</v>
      </c>
      <c r="B18592" s="1" t="s">
        <v>158</v>
      </c>
      <c r="C18592" s="218">
        <v>44941</v>
      </c>
      <c r="D18592" s="218">
        <v>44941</v>
      </c>
      <c r="E18592" s="1">
        <v>18</v>
      </c>
      <c r="F18592" s="62">
        <v>426.78</v>
      </c>
    </row>
    <row r="18593" spans="1:6" x14ac:dyDescent="0.35">
      <c r="A18593" s="1">
        <v>137</v>
      </c>
      <c r="B18593" s="1" t="s">
        <v>158</v>
      </c>
      <c r="C18593" s="218">
        <v>44942</v>
      </c>
      <c r="D18593" s="218">
        <v>44940</v>
      </c>
      <c r="E18593" s="1">
        <v>3</v>
      </c>
      <c r="F18593" s="62">
        <v>71.08</v>
      </c>
    </row>
    <row r="18594" spans="1:6" x14ac:dyDescent="0.35">
      <c r="A18594" s="1">
        <v>137</v>
      </c>
      <c r="B18594" s="1" t="s">
        <v>158</v>
      </c>
      <c r="C18594" s="218">
        <v>44942</v>
      </c>
      <c r="D18594" s="218">
        <v>44941</v>
      </c>
      <c r="E18594" s="1">
        <v>6</v>
      </c>
      <c r="F18594" s="62">
        <v>142.26</v>
      </c>
    </row>
    <row r="18595" spans="1:6" x14ac:dyDescent="0.35">
      <c r="A18595" s="1">
        <v>137</v>
      </c>
      <c r="B18595" s="1" t="s">
        <v>158</v>
      </c>
      <c r="C18595" s="218">
        <v>44942</v>
      </c>
      <c r="D18595" s="218">
        <v>44942</v>
      </c>
      <c r="E18595" s="1">
        <v>16</v>
      </c>
      <c r="F18595" s="62">
        <v>501.42</v>
      </c>
    </row>
    <row r="18596" spans="1:6" x14ac:dyDescent="0.35">
      <c r="A18596" s="1">
        <v>137</v>
      </c>
      <c r="B18596" s="1" t="s">
        <v>158</v>
      </c>
      <c r="C18596" s="218">
        <v>44943</v>
      </c>
      <c r="D18596" s="218">
        <v>44941</v>
      </c>
      <c r="E18596" s="1">
        <v>1</v>
      </c>
      <c r="F18596" s="62">
        <v>23.66</v>
      </c>
    </row>
    <row r="18597" spans="1:6" x14ac:dyDescent="0.35">
      <c r="A18597" s="1">
        <v>137</v>
      </c>
      <c r="B18597" s="1" t="s">
        <v>158</v>
      </c>
      <c r="C18597" s="218">
        <v>44943</v>
      </c>
      <c r="D18597" s="218">
        <v>44942</v>
      </c>
      <c r="E18597" s="1">
        <v>3</v>
      </c>
      <c r="F18597" s="62">
        <v>71.08</v>
      </c>
    </row>
    <row r="18598" spans="1:6" x14ac:dyDescent="0.35">
      <c r="A18598" s="1">
        <v>137</v>
      </c>
      <c r="B18598" s="1" t="s">
        <v>158</v>
      </c>
      <c r="C18598" s="218">
        <v>44943</v>
      </c>
      <c r="D18598" s="218">
        <v>44943</v>
      </c>
      <c r="E18598" s="1">
        <v>16</v>
      </c>
      <c r="F18598" s="62">
        <v>497.02</v>
      </c>
    </row>
    <row r="18599" spans="1:6" x14ac:dyDescent="0.35">
      <c r="A18599" s="1">
        <v>137</v>
      </c>
      <c r="B18599" s="1" t="s">
        <v>158</v>
      </c>
      <c r="C18599" s="218">
        <v>44944</v>
      </c>
      <c r="D18599" s="218">
        <v>44942</v>
      </c>
      <c r="E18599" s="1">
        <v>2</v>
      </c>
      <c r="F18599" s="62">
        <v>47.52</v>
      </c>
    </row>
    <row r="18600" spans="1:6" x14ac:dyDescent="0.35">
      <c r="A18600" s="1">
        <v>137</v>
      </c>
      <c r="B18600" s="1" t="s">
        <v>158</v>
      </c>
      <c r="C18600" s="218">
        <v>44944</v>
      </c>
      <c r="D18600" s="218">
        <v>44943</v>
      </c>
      <c r="E18600" s="1">
        <v>4</v>
      </c>
      <c r="F18600" s="62">
        <v>124.74</v>
      </c>
    </row>
    <row r="18601" spans="1:6" x14ac:dyDescent="0.35">
      <c r="A18601" s="1">
        <v>137</v>
      </c>
      <c r="B18601" s="1" t="s">
        <v>158</v>
      </c>
      <c r="C18601" s="218">
        <v>44944</v>
      </c>
      <c r="D18601" s="218">
        <v>44944</v>
      </c>
      <c r="E18601" s="1">
        <v>10</v>
      </c>
      <c r="F18601" s="62">
        <v>267.79000000000002</v>
      </c>
    </row>
    <row r="18602" spans="1:6" x14ac:dyDescent="0.35">
      <c r="A18602" s="1">
        <v>137</v>
      </c>
      <c r="B18602" s="1" t="s">
        <v>158</v>
      </c>
      <c r="C18602" s="218">
        <v>44945</v>
      </c>
      <c r="D18602" s="218">
        <v>44944</v>
      </c>
      <c r="E18602" s="1">
        <v>4</v>
      </c>
      <c r="F18602" s="62">
        <v>94.99</v>
      </c>
    </row>
    <row r="18603" spans="1:6" x14ac:dyDescent="0.35">
      <c r="A18603" s="1">
        <v>137</v>
      </c>
      <c r="B18603" s="1" t="s">
        <v>158</v>
      </c>
      <c r="C18603" s="218">
        <v>44945</v>
      </c>
      <c r="D18603" s="218">
        <v>44945</v>
      </c>
      <c r="E18603" s="1">
        <v>14</v>
      </c>
      <c r="F18603" s="62">
        <v>393.52</v>
      </c>
    </row>
    <row r="18604" spans="1:6" x14ac:dyDescent="0.35">
      <c r="A18604" s="1">
        <v>137</v>
      </c>
      <c r="B18604" s="1" t="s">
        <v>158</v>
      </c>
      <c r="C18604" s="218">
        <v>44946</v>
      </c>
      <c r="D18604" s="218">
        <v>44943</v>
      </c>
      <c r="E18604" s="1">
        <v>1</v>
      </c>
      <c r="F18604" s="62">
        <v>49.5</v>
      </c>
    </row>
    <row r="18605" spans="1:6" x14ac:dyDescent="0.35">
      <c r="A18605" s="1">
        <v>137</v>
      </c>
      <c r="B18605" s="1" t="s">
        <v>158</v>
      </c>
      <c r="C18605" s="218">
        <v>44946</v>
      </c>
      <c r="D18605" s="218">
        <v>44944</v>
      </c>
      <c r="E18605" s="1">
        <v>4</v>
      </c>
      <c r="F18605" s="62">
        <v>94.94</v>
      </c>
    </row>
    <row r="18606" spans="1:6" x14ac:dyDescent="0.35">
      <c r="A18606" s="1">
        <v>137</v>
      </c>
      <c r="B18606" s="1" t="s">
        <v>158</v>
      </c>
      <c r="C18606" s="218">
        <v>44946</v>
      </c>
      <c r="D18606" s="218">
        <v>44945</v>
      </c>
      <c r="E18606" s="1">
        <v>5</v>
      </c>
      <c r="F18606" s="62">
        <v>177.21</v>
      </c>
    </row>
    <row r="18607" spans="1:6" x14ac:dyDescent="0.35">
      <c r="A18607" s="1">
        <v>137</v>
      </c>
      <c r="B18607" s="1" t="s">
        <v>158</v>
      </c>
      <c r="C18607" s="218">
        <v>44946</v>
      </c>
      <c r="D18607" s="218">
        <v>44946</v>
      </c>
      <c r="E18607" s="1">
        <v>3</v>
      </c>
      <c r="F18607" s="62">
        <v>101.87</v>
      </c>
    </row>
    <row r="18608" spans="1:6" x14ac:dyDescent="0.35">
      <c r="A18608" s="1">
        <v>137</v>
      </c>
      <c r="B18608" s="1" t="s">
        <v>158</v>
      </c>
      <c r="C18608" s="218">
        <v>44948</v>
      </c>
      <c r="D18608" s="218">
        <v>44944</v>
      </c>
      <c r="E18608" s="1">
        <v>3</v>
      </c>
      <c r="F18608" s="62">
        <v>70.98</v>
      </c>
    </row>
    <row r="18609" spans="1:6" x14ac:dyDescent="0.35">
      <c r="A18609" s="1">
        <v>137</v>
      </c>
      <c r="B18609" s="1" t="s">
        <v>158</v>
      </c>
      <c r="C18609" s="218">
        <v>44948</v>
      </c>
      <c r="D18609" s="218">
        <v>44945</v>
      </c>
      <c r="E18609" s="1">
        <v>4</v>
      </c>
      <c r="F18609" s="62">
        <v>94.84</v>
      </c>
    </row>
    <row r="18610" spans="1:6" x14ac:dyDescent="0.35">
      <c r="A18610" s="1">
        <v>137</v>
      </c>
      <c r="B18610" s="1" t="s">
        <v>158</v>
      </c>
      <c r="C18610" s="218">
        <v>44948</v>
      </c>
      <c r="D18610" s="218">
        <v>44946</v>
      </c>
      <c r="E18610" s="1">
        <v>12</v>
      </c>
      <c r="F18610" s="62">
        <v>343.72</v>
      </c>
    </row>
    <row r="18611" spans="1:6" x14ac:dyDescent="0.35">
      <c r="A18611" s="1">
        <v>137</v>
      </c>
      <c r="B18611" s="1" t="s">
        <v>158</v>
      </c>
      <c r="C18611" s="218">
        <v>44948</v>
      </c>
      <c r="D18611" s="218">
        <v>44947</v>
      </c>
      <c r="E18611" s="1">
        <v>11</v>
      </c>
      <c r="F18611" s="62">
        <v>291.75</v>
      </c>
    </row>
    <row r="18612" spans="1:6" x14ac:dyDescent="0.35">
      <c r="A18612" s="1">
        <v>137</v>
      </c>
      <c r="B18612" s="1" t="s">
        <v>158</v>
      </c>
      <c r="C18612" s="218">
        <v>44948</v>
      </c>
      <c r="D18612" s="218">
        <v>44948</v>
      </c>
      <c r="E18612" s="1">
        <v>7</v>
      </c>
      <c r="F18612" s="62">
        <v>165.82</v>
      </c>
    </row>
    <row r="18613" spans="1:6" x14ac:dyDescent="0.35">
      <c r="A18613" s="1">
        <v>137</v>
      </c>
      <c r="B18613" s="1" t="s">
        <v>158</v>
      </c>
      <c r="C18613" s="218">
        <v>44949</v>
      </c>
      <c r="D18613" s="218">
        <v>44946</v>
      </c>
      <c r="E18613" s="1">
        <v>6</v>
      </c>
      <c r="F18613" s="62">
        <v>142.26</v>
      </c>
    </row>
    <row r="18614" spans="1:6" x14ac:dyDescent="0.35">
      <c r="A18614" s="1">
        <v>137</v>
      </c>
      <c r="B18614" s="1" t="s">
        <v>158</v>
      </c>
      <c r="C18614" s="218">
        <v>44949</v>
      </c>
      <c r="D18614" s="218">
        <v>44947</v>
      </c>
      <c r="E18614" s="1">
        <v>4</v>
      </c>
      <c r="F18614" s="62">
        <v>94.99</v>
      </c>
    </row>
    <row r="18615" spans="1:6" x14ac:dyDescent="0.35">
      <c r="A18615" s="1">
        <v>137</v>
      </c>
      <c r="B18615" s="1" t="s">
        <v>158</v>
      </c>
      <c r="C18615" s="218">
        <v>44949</v>
      </c>
      <c r="D18615" s="218">
        <v>44949</v>
      </c>
      <c r="E18615" s="1">
        <v>1</v>
      </c>
      <c r="F18615" s="62">
        <v>54.35</v>
      </c>
    </row>
    <row r="18616" spans="1:6" x14ac:dyDescent="0.35">
      <c r="A18616" s="1">
        <v>137</v>
      </c>
      <c r="B18616" s="1" t="s">
        <v>158</v>
      </c>
      <c r="C18616" s="218">
        <v>44950</v>
      </c>
      <c r="D18616" s="218">
        <v>44946</v>
      </c>
      <c r="E18616" s="1">
        <v>1</v>
      </c>
      <c r="F18616" s="62">
        <v>20.100000000000001</v>
      </c>
    </row>
    <row r="18617" spans="1:6" x14ac:dyDescent="0.35">
      <c r="A18617" s="1">
        <v>137</v>
      </c>
      <c r="B18617" s="1" t="s">
        <v>158</v>
      </c>
      <c r="C18617" s="218">
        <v>44950</v>
      </c>
      <c r="D18617" s="218">
        <v>44947</v>
      </c>
      <c r="E18617" s="1">
        <v>7</v>
      </c>
      <c r="F18617" s="62">
        <v>225.42</v>
      </c>
    </row>
    <row r="18618" spans="1:6" x14ac:dyDescent="0.35">
      <c r="A18618" s="1">
        <v>137</v>
      </c>
      <c r="B18618" s="1" t="s">
        <v>158</v>
      </c>
      <c r="C18618" s="218">
        <v>44950</v>
      </c>
      <c r="D18618" s="218">
        <v>44948</v>
      </c>
      <c r="E18618" s="1">
        <v>9</v>
      </c>
      <c r="F18618" s="62">
        <v>213.44</v>
      </c>
    </row>
    <row r="18619" spans="1:6" x14ac:dyDescent="0.35">
      <c r="A18619" s="1">
        <v>137</v>
      </c>
      <c r="B18619" s="1" t="s">
        <v>158</v>
      </c>
      <c r="C18619" s="218">
        <v>44950</v>
      </c>
      <c r="D18619" s="218">
        <v>44949</v>
      </c>
      <c r="E18619" s="1">
        <v>5</v>
      </c>
      <c r="F18619" s="62">
        <v>118.6</v>
      </c>
    </row>
    <row r="18620" spans="1:6" x14ac:dyDescent="0.35">
      <c r="A18620" s="1">
        <v>137</v>
      </c>
      <c r="B18620" s="1" t="s">
        <v>158</v>
      </c>
      <c r="C18620" s="218">
        <v>44951</v>
      </c>
      <c r="D18620" s="218">
        <v>44946</v>
      </c>
      <c r="E18620" s="1">
        <v>2</v>
      </c>
      <c r="F18620" s="62">
        <v>47.52</v>
      </c>
    </row>
    <row r="18621" spans="1:6" x14ac:dyDescent="0.35">
      <c r="A18621" s="1">
        <v>137</v>
      </c>
      <c r="B18621" s="1" t="s">
        <v>158</v>
      </c>
      <c r="C18621" s="218">
        <v>44951</v>
      </c>
      <c r="D18621" s="218">
        <v>44947</v>
      </c>
      <c r="E18621" s="1">
        <v>1</v>
      </c>
      <c r="F18621" s="62">
        <v>23.76</v>
      </c>
    </row>
    <row r="18622" spans="1:6" x14ac:dyDescent="0.35">
      <c r="A18622" s="1">
        <v>137</v>
      </c>
      <c r="B18622" s="1" t="s">
        <v>158</v>
      </c>
      <c r="C18622" s="218">
        <v>44951</v>
      </c>
      <c r="D18622" s="218">
        <v>44948</v>
      </c>
      <c r="E18622" s="1">
        <v>9</v>
      </c>
      <c r="F18622" s="62">
        <v>274.67</v>
      </c>
    </row>
    <row r="18623" spans="1:6" x14ac:dyDescent="0.35">
      <c r="A18623" s="1">
        <v>137</v>
      </c>
      <c r="B18623" s="1" t="s">
        <v>158</v>
      </c>
      <c r="C18623" s="218">
        <v>44951</v>
      </c>
      <c r="D18623" s="218">
        <v>44949</v>
      </c>
      <c r="E18623" s="1">
        <v>7</v>
      </c>
      <c r="F18623" s="62">
        <v>227.2</v>
      </c>
    </row>
    <row r="18624" spans="1:6" x14ac:dyDescent="0.35">
      <c r="A18624" s="1">
        <v>137</v>
      </c>
      <c r="B18624" s="1" t="s">
        <v>158</v>
      </c>
      <c r="C18624" s="218">
        <v>44952</v>
      </c>
      <c r="D18624" s="218">
        <v>44949</v>
      </c>
      <c r="E18624" s="1">
        <v>8</v>
      </c>
      <c r="F18624" s="62">
        <v>251.06</v>
      </c>
    </row>
    <row r="18625" spans="1:6" x14ac:dyDescent="0.35">
      <c r="A18625" s="1">
        <v>137</v>
      </c>
      <c r="B18625" s="1" t="s">
        <v>158</v>
      </c>
      <c r="C18625" s="218">
        <v>44952</v>
      </c>
      <c r="D18625" s="218">
        <v>44952</v>
      </c>
      <c r="E18625" s="1">
        <v>8</v>
      </c>
      <c r="F18625" s="62">
        <v>189.58</v>
      </c>
    </row>
    <row r="18626" spans="1:6" x14ac:dyDescent="0.35">
      <c r="A18626" s="1">
        <v>138</v>
      </c>
      <c r="B18626" s="1" t="s">
        <v>159</v>
      </c>
      <c r="C18626" s="218">
        <v>44896</v>
      </c>
      <c r="D18626" s="218">
        <v>44895</v>
      </c>
      <c r="E18626" s="1">
        <v>4</v>
      </c>
      <c r="F18626" s="62">
        <v>116.92</v>
      </c>
    </row>
    <row r="18627" spans="1:6" x14ac:dyDescent="0.35">
      <c r="A18627" s="1">
        <v>138</v>
      </c>
      <c r="B18627" s="1" t="s">
        <v>159</v>
      </c>
      <c r="C18627" s="218">
        <v>44896</v>
      </c>
      <c r="D18627" s="218">
        <v>44896</v>
      </c>
      <c r="E18627" s="1">
        <v>2</v>
      </c>
      <c r="F18627" s="62">
        <v>71.680000000000007</v>
      </c>
    </row>
    <row r="18628" spans="1:6" x14ac:dyDescent="0.35">
      <c r="A18628" s="1">
        <v>138</v>
      </c>
      <c r="B18628" s="1" t="s">
        <v>159</v>
      </c>
      <c r="C18628" s="218">
        <v>44898</v>
      </c>
      <c r="D18628" s="218">
        <v>44895</v>
      </c>
      <c r="E18628" s="1">
        <v>4</v>
      </c>
      <c r="F18628" s="62">
        <v>94.35</v>
      </c>
    </row>
    <row r="18629" spans="1:6" x14ac:dyDescent="0.35">
      <c r="A18629" s="1">
        <v>138</v>
      </c>
      <c r="B18629" s="1" t="s">
        <v>159</v>
      </c>
      <c r="C18629" s="218">
        <v>44898</v>
      </c>
      <c r="D18629" s="218">
        <v>44896</v>
      </c>
      <c r="E18629" s="1">
        <v>2</v>
      </c>
      <c r="F18629" s="62">
        <v>46.93</v>
      </c>
    </row>
    <row r="18630" spans="1:6" x14ac:dyDescent="0.35">
      <c r="A18630" s="1">
        <v>138</v>
      </c>
      <c r="B18630" s="1" t="s">
        <v>159</v>
      </c>
      <c r="C18630" s="218">
        <v>44898</v>
      </c>
      <c r="D18630" s="218">
        <v>44897</v>
      </c>
      <c r="E18630" s="1">
        <v>3</v>
      </c>
      <c r="F18630" s="62">
        <v>101.97</v>
      </c>
    </row>
    <row r="18631" spans="1:6" x14ac:dyDescent="0.35">
      <c r="A18631" s="1">
        <v>138</v>
      </c>
      <c r="B18631" s="1" t="s">
        <v>159</v>
      </c>
      <c r="C18631" s="218">
        <v>44899</v>
      </c>
      <c r="D18631" s="218">
        <v>44896</v>
      </c>
      <c r="E18631" s="1">
        <v>2</v>
      </c>
      <c r="F18631" s="62">
        <v>78.209999999999994</v>
      </c>
    </row>
    <row r="18632" spans="1:6" x14ac:dyDescent="0.35">
      <c r="A18632" s="1">
        <v>138</v>
      </c>
      <c r="B18632" s="1" t="s">
        <v>159</v>
      </c>
      <c r="C18632" s="218">
        <v>44899</v>
      </c>
      <c r="D18632" s="218">
        <v>44897</v>
      </c>
      <c r="E18632" s="1">
        <v>2</v>
      </c>
      <c r="F18632" s="62">
        <v>47.42</v>
      </c>
    </row>
    <row r="18633" spans="1:6" x14ac:dyDescent="0.35">
      <c r="A18633" s="1">
        <v>138</v>
      </c>
      <c r="B18633" s="1" t="s">
        <v>159</v>
      </c>
      <c r="C18633" s="218">
        <v>44900</v>
      </c>
      <c r="D18633" s="218">
        <v>44896</v>
      </c>
      <c r="E18633" s="1">
        <v>1</v>
      </c>
      <c r="F18633" s="62">
        <v>23.76</v>
      </c>
    </row>
    <row r="18634" spans="1:6" x14ac:dyDescent="0.35">
      <c r="A18634" s="1">
        <v>138</v>
      </c>
      <c r="B18634" s="1" t="s">
        <v>159</v>
      </c>
      <c r="C18634" s="218">
        <v>44900</v>
      </c>
      <c r="D18634" s="218">
        <v>44897</v>
      </c>
      <c r="E18634" s="1">
        <v>2</v>
      </c>
      <c r="F18634" s="62">
        <v>46.53</v>
      </c>
    </row>
    <row r="18635" spans="1:6" x14ac:dyDescent="0.35">
      <c r="A18635" s="1">
        <v>138</v>
      </c>
      <c r="B18635" s="1" t="s">
        <v>159</v>
      </c>
      <c r="C18635" s="218">
        <v>44900</v>
      </c>
      <c r="D18635" s="218">
        <v>44900</v>
      </c>
      <c r="E18635" s="1">
        <v>5</v>
      </c>
      <c r="F18635" s="62">
        <v>148.69999999999999</v>
      </c>
    </row>
    <row r="18636" spans="1:6" x14ac:dyDescent="0.35">
      <c r="A18636" s="1">
        <v>138</v>
      </c>
      <c r="B18636" s="1" t="s">
        <v>159</v>
      </c>
      <c r="C18636" s="218">
        <v>44901</v>
      </c>
      <c r="D18636" s="218">
        <v>44896</v>
      </c>
      <c r="E18636" s="1">
        <v>1</v>
      </c>
      <c r="F18636" s="62">
        <v>23.71</v>
      </c>
    </row>
    <row r="18637" spans="1:6" x14ac:dyDescent="0.35">
      <c r="A18637" s="1">
        <v>138</v>
      </c>
      <c r="B18637" s="1" t="s">
        <v>159</v>
      </c>
      <c r="C18637" s="218">
        <v>44901</v>
      </c>
      <c r="D18637" s="218">
        <v>44897</v>
      </c>
      <c r="E18637" s="1">
        <v>1</v>
      </c>
      <c r="F18637" s="62">
        <v>23.76</v>
      </c>
    </row>
    <row r="18638" spans="1:6" x14ac:dyDescent="0.35">
      <c r="A18638" s="1">
        <v>138</v>
      </c>
      <c r="B18638" s="1" t="s">
        <v>159</v>
      </c>
      <c r="C18638" s="218">
        <v>44901</v>
      </c>
      <c r="D18638" s="218">
        <v>44901</v>
      </c>
      <c r="E18638" s="1">
        <v>4</v>
      </c>
      <c r="F18638" s="62">
        <v>156.41999999999999</v>
      </c>
    </row>
    <row r="18639" spans="1:6" x14ac:dyDescent="0.35">
      <c r="A18639" s="1">
        <v>138</v>
      </c>
      <c r="B18639" s="1" t="s">
        <v>159</v>
      </c>
      <c r="C18639" s="218">
        <v>44902</v>
      </c>
      <c r="D18639" s="218">
        <v>44897</v>
      </c>
      <c r="E18639" s="1">
        <v>1</v>
      </c>
      <c r="F18639" s="62">
        <v>23.76</v>
      </c>
    </row>
    <row r="18640" spans="1:6" x14ac:dyDescent="0.35">
      <c r="A18640" s="1">
        <v>138</v>
      </c>
      <c r="B18640" s="1" t="s">
        <v>159</v>
      </c>
      <c r="C18640" s="218">
        <v>44902</v>
      </c>
      <c r="D18640" s="218">
        <v>44901</v>
      </c>
      <c r="E18640" s="1">
        <v>2</v>
      </c>
      <c r="F18640" s="62">
        <v>108.9</v>
      </c>
    </row>
    <row r="18641" spans="1:6" x14ac:dyDescent="0.35">
      <c r="A18641" s="1">
        <v>138</v>
      </c>
      <c r="B18641" s="1" t="s">
        <v>159</v>
      </c>
      <c r="C18641" s="218">
        <v>44902</v>
      </c>
      <c r="D18641" s="218">
        <v>44902</v>
      </c>
      <c r="E18641" s="1">
        <v>4</v>
      </c>
      <c r="F18641" s="62">
        <v>187.01</v>
      </c>
    </row>
    <row r="18642" spans="1:6" x14ac:dyDescent="0.35">
      <c r="A18642" s="1">
        <v>138</v>
      </c>
      <c r="B18642" s="1" t="s">
        <v>159</v>
      </c>
      <c r="C18642" s="218">
        <v>44903</v>
      </c>
      <c r="D18642" s="218">
        <v>44900</v>
      </c>
      <c r="E18642" s="1">
        <v>4</v>
      </c>
      <c r="F18642" s="62">
        <v>94.94</v>
      </c>
    </row>
    <row r="18643" spans="1:6" x14ac:dyDescent="0.35">
      <c r="A18643" s="1">
        <v>138</v>
      </c>
      <c r="B18643" s="1" t="s">
        <v>159</v>
      </c>
      <c r="C18643" s="218">
        <v>44903</v>
      </c>
      <c r="D18643" s="218">
        <v>44901</v>
      </c>
      <c r="E18643" s="1">
        <v>3</v>
      </c>
      <c r="F18643" s="62">
        <v>71.28</v>
      </c>
    </row>
    <row r="18644" spans="1:6" x14ac:dyDescent="0.35">
      <c r="A18644" s="1">
        <v>138</v>
      </c>
      <c r="B18644" s="1" t="s">
        <v>159</v>
      </c>
      <c r="C18644" s="218">
        <v>44903</v>
      </c>
      <c r="D18644" s="218">
        <v>44902</v>
      </c>
      <c r="E18644" s="1">
        <v>1</v>
      </c>
      <c r="F18644" s="62">
        <v>23.66</v>
      </c>
    </row>
    <row r="18645" spans="1:6" x14ac:dyDescent="0.35">
      <c r="A18645" s="1">
        <v>138</v>
      </c>
      <c r="B18645" s="1" t="s">
        <v>159</v>
      </c>
      <c r="C18645" s="218">
        <v>44903</v>
      </c>
      <c r="D18645" s="218">
        <v>44903</v>
      </c>
      <c r="E18645" s="1">
        <v>2</v>
      </c>
      <c r="F18645" s="62">
        <v>78.209999999999994</v>
      </c>
    </row>
    <row r="18646" spans="1:6" x14ac:dyDescent="0.35">
      <c r="A18646" s="1">
        <v>138</v>
      </c>
      <c r="B18646" s="1" t="s">
        <v>159</v>
      </c>
      <c r="C18646" s="218">
        <v>44904</v>
      </c>
      <c r="D18646" s="218">
        <v>44901</v>
      </c>
      <c r="E18646" s="1">
        <v>3</v>
      </c>
      <c r="F18646" s="62">
        <v>131.37</v>
      </c>
    </row>
    <row r="18647" spans="1:6" x14ac:dyDescent="0.35">
      <c r="A18647" s="1">
        <v>138</v>
      </c>
      <c r="B18647" s="1" t="s">
        <v>159</v>
      </c>
      <c r="C18647" s="218">
        <v>44904</v>
      </c>
      <c r="D18647" s="218">
        <v>44903</v>
      </c>
      <c r="E18647" s="1">
        <v>2</v>
      </c>
      <c r="F18647" s="62">
        <v>78.209999999999994</v>
      </c>
    </row>
    <row r="18648" spans="1:6" x14ac:dyDescent="0.35">
      <c r="A18648" s="1">
        <v>138</v>
      </c>
      <c r="B18648" s="1" t="s">
        <v>159</v>
      </c>
      <c r="C18648" s="218">
        <v>44904</v>
      </c>
      <c r="D18648" s="218">
        <v>44904</v>
      </c>
      <c r="E18648" s="1">
        <v>5</v>
      </c>
      <c r="F18648" s="62">
        <v>180.18</v>
      </c>
    </row>
    <row r="18649" spans="1:6" x14ac:dyDescent="0.35">
      <c r="A18649" s="1">
        <v>138</v>
      </c>
      <c r="B18649" s="1" t="s">
        <v>159</v>
      </c>
      <c r="C18649" s="218">
        <v>44905</v>
      </c>
      <c r="D18649" s="218">
        <v>44901</v>
      </c>
      <c r="E18649" s="1">
        <v>3</v>
      </c>
      <c r="F18649" s="62">
        <v>71.28</v>
      </c>
    </row>
    <row r="18650" spans="1:6" x14ac:dyDescent="0.35">
      <c r="A18650" s="1">
        <v>138</v>
      </c>
      <c r="B18650" s="1" t="s">
        <v>159</v>
      </c>
      <c r="C18650" s="218">
        <v>44905</v>
      </c>
      <c r="D18650" s="218">
        <v>44903</v>
      </c>
      <c r="E18650" s="1">
        <v>1</v>
      </c>
      <c r="F18650" s="62">
        <v>49.5</v>
      </c>
    </row>
    <row r="18651" spans="1:6" x14ac:dyDescent="0.35">
      <c r="A18651" s="1">
        <v>138</v>
      </c>
      <c r="B18651" s="1" t="s">
        <v>159</v>
      </c>
      <c r="C18651" s="218">
        <v>44905</v>
      </c>
      <c r="D18651" s="218">
        <v>44904</v>
      </c>
      <c r="E18651" s="1">
        <v>1</v>
      </c>
      <c r="F18651" s="62">
        <v>54.45</v>
      </c>
    </row>
    <row r="18652" spans="1:6" x14ac:dyDescent="0.35">
      <c r="A18652" s="1">
        <v>138</v>
      </c>
      <c r="B18652" s="1" t="s">
        <v>159</v>
      </c>
      <c r="C18652" s="218">
        <v>44905</v>
      </c>
      <c r="D18652" s="218">
        <v>44905</v>
      </c>
      <c r="E18652" s="1">
        <v>3</v>
      </c>
      <c r="F18652" s="62">
        <v>157.61000000000001</v>
      </c>
    </row>
    <row r="18653" spans="1:6" x14ac:dyDescent="0.35">
      <c r="A18653" s="1">
        <v>138</v>
      </c>
      <c r="B18653" s="1" t="s">
        <v>159</v>
      </c>
      <c r="C18653" s="218">
        <v>44906</v>
      </c>
      <c r="D18653" s="218">
        <v>44903</v>
      </c>
      <c r="E18653" s="1">
        <v>2</v>
      </c>
      <c r="F18653" s="62">
        <v>47.52</v>
      </c>
    </row>
    <row r="18654" spans="1:6" x14ac:dyDescent="0.35">
      <c r="A18654" s="1">
        <v>138</v>
      </c>
      <c r="B18654" s="1" t="s">
        <v>159</v>
      </c>
      <c r="C18654" s="218">
        <v>44906</v>
      </c>
      <c r="D18654" s="218">
        <v>44905</v>
      </c>
      <c r="E18654" s="1">
        <v>2</v>
      </c>
      <c r="F18654" s="62">
        <v>78.209999999999994</v>
      </c>
    </row>
    <row r="18655" spans="1:6" x14ac:dyDescent="0.35">
      <c r="A18655" s="1">
        <v>138</v>
      </c>
      <c r="B18655" s="1" t="s">
        <v>159</v>
      </c>
      <c r="C18655" s="218">
        <v>44906</v>
      </c>
      <c r="D18655" s="218">
        <v>44906</v>
      </c>
      <c r="E18655" s="1">
        <v>5</v>
      </c>
      <c r="F18655" s="62">
        <v>205.82</v>
      </c>
    </row>
    <row r="18656" spans="1:6" x14ac:dyDescent="0.35">
      <c r="A18656" s="1">
        <v>138</v>
      </c>
      <c r="B18656" s="1" t="s">
        <v>159</v>
      </c>
      <c r="C18656" s="218">
        <v>44907</v>
      </c>
      <c r="D18656" s="218">
        <v>44906</v>
      </c>
      <c r="E18656" s="1">
        <v>1</v>
      </c>
      <c r="F18656" s="62">
        <v>22.67</v>
      </c>
    </row>
    <row r="18657" spans="1:6" x14ac:dyDescent="0.35">
      <c r="A18657" s="1">
        <v>138</v>
      </c>
      <c r="B18657" s="1" t="s">
        <v>159</v>
      </c>
      <c r="C18657" s="218">
        <v>44907</v>
      </c>
      <c r="D18657" s="218">
        <v>44907</v>
      </c>
      <c r="E18657" s="1">
        <v>5</v>
      </c>
      <c r="F18657" s="62">
        <v>210.87</v>
      </c>
    </row>
    <row r="18658" spans="1:6" x14ac:dyDescent="0.35">
      <c r="A18658" s="1">
        <v>138</v>
      </c>
      <c r="B18658" s="1" t="s">
        <v>159</v>
      </c>
      <c r="C18658" s="218">
        <v>44909</v>
      </c>
      <c r="D18658" s="218">
        <v>44908</v>
      </c>
      <c r="E18658" s="1">
        <v>3</v>
      </c>
      <c r="F18658" s="62">
        <v>132.66</v>
      </c>
    </row>
    <row r="18659" spans="1:6" x14ac:dyDescent="0.35">
      <c r="A18659" s="1">
        <v>138</v>
      </c>
      <c r="B18659" s="1" t="s">
        <v>159</v>
      </c>
      <c r="C18659" s="218">
        <v>44909</v>
      </c>
      <c r="D18659" s="218">
        <v>44909</v>
      </c>
      <c r="E18659" s="1">
        <v>3</v>
      </c>
      <c r="F18659" s="62">
        <v>163.30000000000001</v>
      </c>
    </row>
    <row r="18660" spans="1:6" x14ac:dyDescent="0.35">
      <c r="A18660" s="1">
        <v>138</v>
      </c>
      <c r="B18660" s="1" t="s">
        <v>159</v>
      </c>
      <c r="C18660" s="218">
        <v>44911</v>
      </c>
      <c r="D18660" s="218">
        <v>44908</v>
      </c>
      <c r="E18660" s="1">
        <v>2</v>
      </c>
      <c r="F18660" s="62">
        <v>76.23</v>
      </c>
    </row>
    <row r="18661" spans="1:6" x14ac:dyDescent="0.35">
      <c r="A18661" s="1">
        <v>138</v>
      </c>
      <c r="B18661" s="1" t="s">
        <v>159</v>
      </c>
      <c r="C18661" s="218">
        <v>44911</v>
      </c>
      <c r="D18661" s="218">
        <v>44909</v>
      </c>
      <c r="E18661" s="1">
        <v>3</v>
      </c>
      <c r="F18661" s="62">
        <v>101.97</v>
      </c>
    </row>
    <row r="18662" spans="1:6" x14ac:dyDescent="0.35">
      <c r="A18662" s="1">
        <v>138</v>
      </c>
      <c r="B18662" s="1" t="s">
        <v>159</v>
      </c>
      <c r="C18662" s="218">
        <v>44911</v>
      </c>
      <c r="D18662" s="218">
        <v>44910</v>
      </c>
      <c r="E18662" s="1">
        <v>3</v>
      </c>
      <c r="F18662" s="62">
        <v>163.35</v>
      </c>
    </row>
    <row r="18663" spans="1:6" x14ac:dyDescent="0.35">
      <c r="A18663" s="1">
        <v>138</v>
      </c>
      <c r="B18663" s="1" t="s">
        <v>159</v>
      </c>
      <c r="C18663" s="218">
        <v>44911</v>
      </c>
      <c r="D18663" s="218">
        <v>44911</v>
      </c>
      <c r="E18663" s="1">
        <v>3</v>
      </c>
      <c r="F18663" s="62">
        <v>98.65</v>
      </c>
    </row>
    <row r="18664" spans="1:6" x14ac:dyDescent="0.35">
      <c r="A18664" s="1">
        <v>138</v>
      </c>
      <c r="B18664" s="1" t="s">
        <v>159</v>
      </c>
      <c r="C18664" s="218">
        <v>44913</v>
      </c>
      <c r="D18664" s="218">
        <v>44910</v>
      </c>
      <c r="E18664" s="1">
        <v>2</v>
      </c>
      <c r="F18664" s="62">
        <v>78.06</v>
      </c>
    </row>
    <row r="18665" spans="1:6" x14ac:dyDescent="0.35">
      <c r="A18665" s="1">
        <v>138</v>
      </c>
      <c r="B18665" s="1" t="s">
        <v>159</v>
      </c>
      <c r="C18665" s="218">
        <v>44913</v>
      </c>
      <c r="D18665" s="218">
        <v>44911</v>
      </c>
      <c r="E18665" s="1">
        <v>3</v>
      </c>
      <c r="F18665" s="62">
        <v>71.28</v>
      </c>
    </row>
    <row r="18666" spans="1:6" x14ac:dyDescent="0.35">
      <c r="A18666" s="1">
        <v>138</v>
      </c>
      <c r="B18666" s="1" t="s">
        <v>159</v>
      </c>
      <c r="C18666" s="218">
        <v>44913</v>
      </c>
      <c r="D18666" s="218">
        <v>44912</v>
      </c>
      <c r="E18666" s="1">
        <v>4</v>
      </c>
      <c r="F18666" s="62">
        <v>125.73</v>
      </c>
    </row>
    <row r="18667" spans="1:6" x14ac:dyDescent="0.35">
      <c r="A18667" s="1">
        <v>138</v>
      </c>
      <c r="B18667" s="1" t="s">
        <v>159</v>
      </c>
      <c r="C18667" s="218">
        <v>44913</v>
      </c>
      <c r="D18667" s="218">
        <v>44913</v>
      </c>
      <c r="E18667" s="1">
        <v>5</v>
      </c>
      <c r="F18667" s="62">
        <v>210.67</v>
      </c>
    </row>
    <row r="18668" spans="1:6" x14ac:dyDescent="0.35">
      <c r="A18668" s="1">
        <v>138</v>
      </c>
      <c r="B18668" s="1" t="s">
        <v>159</v>
      </c>
      <c r="C18668" s="218">
        <v>44915</v>
      </c>
      <c r="D18668" s="218">
        <v>44912</v>
      </c>
      <c r="E18668" s="1">
        <v>3</v>
      </c>
      <c r="F18668" s="62">
        <v>128.05000000000001</v>
      </c>
    </row>
    <row r="18669" spans="1:6" x14ac:dyDescent="0.35">
      <c r="A18669" s="1">
        <v>138</v>
      </c>
      <c r="B18669" s="1" t="s">
        <v>159</v>
      </c>
      <c r="C18669" s="218">
        <v>44915</v>
      </c>
      <c r="D18669" s="218">
        <v>44914</v>
      </c>
      <c r="E18669" s="1">
        <v>4</v>
      </c>
      <c r="F18669" s="62">
        <v>186.66</v>
      </c>
    </row>
    <row r="18670" spans="1:6" x14ac:dyDescent="0.35">
      <c r="A18670" s="1">
        <v>138</v>
      </c>
      <c r="B18670" s="1" t="s">
        <v>159</v>
      </c>
      <c r="C18670" s="218">
        <v>44915</v>
      </c>
      <c r="D18670" s="218">
        <v>44915</v>
      </c>
      <c r="E18670" s="1">
        <v>6</v>
      </c>
      <c r="F18670" s="62">
        <v>231.21</v>
      </c>
    </row>
    <row r="18671" spans="1:6" x14ac:dyDescent="0.35">
      <c r="A18671" s="1">
        <v>138</v>
      </c>
      <c r="B18671" s="1" t="s">
        <v>159</v>
      </c>
      <c r="C18671" s="218">
        <v>44916</v>
      </c>
      <c r="D18671" s="218">
        <v>44914</v>
      </c>
      <c r="E18671" s="1">
        <v>1</v>
      </c>
      <c r="F18671" s="62">
        <v>54.4</v>
      </c>
    </row>
    <row r="18672" spans="1:6" x14ac:dyDescent="0.35">
      <c r="A18672" s="1">
        <v>138</v>
      </c>
      <c r="B18672" s="1" t="s">
        <v>159</v>
      </c>
      <c r="C18672" s="218">
        <v>44916</v>
      </c>
      <c r="D18672" s="218">
        <v>44916</v>
      </c>
      <c r="E18672" s="1">
        <v>5</v>
      </c>
      <c r="F18672" s="62">
        <v>179.73</v>
      </c>
    </row>
    <row r="18673" spans="1:6" x14ac:dyDescent="0.35">
      <c r="A18673" s="1">
        <v>138</v>
      </c>
      <c r="B18673" s="1" t="s">
        <v>159</v>
      </c>
      <c r="C18673" s="218">
        <v>44917</v>
      </c>
      <c r="D18673" s="218">
        <v>44914</v>
      </c>
      <c r="E18673" s="1">
        <v>1</v>
      </c>
      <c r="F18673" s="62">
        <v>23.71</v>
      </c>
    </row>
    <row r="18674" spans="1:6" x14ac:dyDescent="0.35">
      <c r="A18674" s="1">
        <v>138</v>
      </c>
      <c r="B18674" s="1" t="s">
        <v>159</v>
      </c>
      <c r="C18674" s="218">
        <v>44917</v>
      </c>
      <c r="D18674" s="218">
        <v>44916</v>
      </c>
      <c r="E18674" s="1">
        <v>3</v>
      </c>
      <c r="F18674" s="62">
        <v>101.82</v>
      </c>
    </row>
    <row r="18675" spans="1:6" x14ac:dyDescent="0.35">
      <c r="A18675" s="1">
        <v>138</v>
      </c>
      <c r="B18675" s="1" t="s">
        <v>159</v>
      </c>
      <c r="C18675" s="218">
        <v>44917</v>
      </c>
      <c r="D18675" s="218">
        <v>44917</v>
      </c>
      <c r="E18675" s="1">
        <v>1</v>
      </c>
      <c r="F18675" s="62">
        <v>23.76</v>
      </c>
    </row>
    <row r="18676" spans="1:6" x14ac:dyDescent="0.35">
      <c r="A18676" s="1">
        <v>138</v>
      </c>
      <c r="B18676" s="1" t="s">
        <v>159</v>
      </c>
      <c r="C18676" s="218">
        <v>44918</v>
      </c>
      <c r="D18676" s="218">
        <v>44917</v>
      </c>
      <c r="E18676" s="1">
        <v>6</v>
      </c>
      <c r="F18676" s="62">
        <v>232.7</v>
      </c>
    </row>
    <row r="18677" spans="1:6" x14ac:dyDescent="0.35">
      <c r="A18677" s="1">
        <v>138</v>
      </c>
      <c r="B18677" s="1" t="s">
        <v>159</v>
      </c>
      <c r="C18677" s="218">
        <v>44918</v>
      </c>
      <c r="D18677" s="218">
        <v>44918</v>
      </c>
      <c r="E18677" s="1">
        <v>5</v>
      </c>
      <c r="F18677" s="62">
        <v>179.93</v>
      </c>
    </row>
    <row r="18678" spans="1:6" x14ac:dyDescent="0.35">
      <c r="A18678" s="1">
        <v>138</v>
      </c>
      <c r="B18678" s="1" t="s">
        <v>159</v>
      </c>
      <c r="C18678" s="218">
        <v>44919</v>
      </c>
      <c r="D18678" s="218">
        <v>44918</v>
      </c>
      <c r="E18678" s="1">
        <v>2</v>
      </c>
      <c r="F18678" s="62">
        <v>47.47</v>
      </c>
    </row>
    <row r="18679" spans="1:6" x14ac:dyDescent="0.35">
      <c r="A18679" s="1">
        <v>138</v>
      </c>
      <c r="B18679" s="1" t="s">
        <v>159</v>
      </c>
      <c r="C18679" s="218">
        <v>44919</v>
      </c>
      <c r="D18679" s="218">
        <v>44919</v>
      </c>
      <c r="E18679" s="1">
        <v>6</v>
      </c>
      <c r="F18679" s="62">
        <v>265.02</v>
      </c>
    </row>
    <row r="18680" spans="1:6" x14ac:dyDescent="0.35">
      <c r="A18680" s="1">
        <v>138</v>
      </c>
      <c r="B18680" s="1" t="s">
        <v>159</v>
      </c>
      <c r="C18680" s="218">
        <v>44920</v>
      </c>
      <c r="D18680" s="218">
        <v>44918</v>
      </c>
      <c r="E18680" s="1">
        <v>1</v>
      </c>
      <c r="F18680" s="62">
        <v>23.76</v>
      </c>
    </row>
    <row r="18681" spans="1:6" x14ac:dyDescent="0.35">
      <c r="A18681" s="1">
        <v>138</v>
      </c>
      <c r="B18681" s="1" t="s">
        <v>159</v>
      </c>
      <c r="C18681" s="218">
        <v>44920</v>
      </c>
      <c r="D18681" s="218">
        <v>44919</v>
      </c>
      <c r="E18681" s="1">
        <v>1</v>
      </c>
      <c r="F18681" s="62">
        <v>23.71</v>
      </c>
    </row>
    <row r="18682" spans="1:6" x14ac:dyDescent="0.35">
      <c r="A18682" s="1">
        <v>138</v>
      </c>
      <c r="B18682" s="1" t="s">
        <v>159</v>
      </c>
      <c r="C18682" s="218">
        <v>44920</v>
      </c>
      <c r="D18682" s="218">
        <v>44920</v>
      </c>
      <c r="E18682" s="1">
        <v>7</v>
      </c>
      <c r="F18682" s="62">
        <v>258.14</v>
      </c>
    </row>
    <row r="18683" spans="1:6" x14ac:dyDescent="0.35">
      <c r="A18683" s="1">
        <v>138</v>
      </c>
      <c r="B18683" s="1" t="s">
        <v>159</v>
      </c>
      <c r="C18683" s="218">
        <v>44922</v>
      </c>
      <c r="D18683" s="218">
        <v>44920</v>
      </c>
      <c r="E18683" s="1">
        <v>2</v>
      </c>
      <c r="F18683" s="62">
        <v>47.52</v>
      </c>
    </row>
    <row r="18684" spans="1:6" x14ac:dyDescent="0.35">
      <c r="A18684" s="1">
        <v>138</v>
      </c>
      <c r="B18684" s="1" t="s">
        <v>159</v>
      </c>
      <c r="C18684" s="218">
        <v>44922</v>
      </c>
      <c r="D18684" s="218">
        <v>44921</v>
      </c>
      <c r="E18684" s="1">
        <v>5</v>
      </c>
      <c r="F18684" s="62">
        <v>241.56</v>
      </c>
    </row>
    <row r="18685" spans="1:6" x14ac:dyDescent="0.35">
      <c r="A18685" s="1">
        <v>138</v>
      </c>
      <c r="B18685" s="1" t="s">
        <v>159</v>
      </c>
      <c r="C18685" s="218">
        <v>44922</v>
      </c>
      <c r="D18685" s="218">
        <v>44922</v>
      </c>
      <c r="E18685" s="1">
        <v>7</v>
      </c>
      <c r="F18685" s="62">
        <v>288.98</v>
      </c>
    </row>
    <row r="18686" spans="1:6" x14ac:dyDescent="0.35">
      <c r="A18686" s="1">
        <v>138</v>
      </c>
      <c r="B18686" s="1" t="s">
        <v>159</v>
      </c>
      <c r="C18686" s="218">
        <v>44923</v>
      </c>
      <c r="D18686" s="218">
        <v>44921</v>
      </c>
      <c r="E18686" s="1">
        <v>3</v>
      </c>
      <c r="F18686" s="62">
        <v>132.46</v>
      </c>
    </row>
    <row r="18687" spans="1:6" x14ac:dyDescent="0.35">
      <c r="A18687" s="1">
        <v>138</v>
      </c>
      <c r="B18687" s="1" t="s">
        <v>159</v>
      </c>
      <c r="C18687" s="218">
        <v>44923</v>
      </c>
      <c r="D18687" s="218">
        <v>44922</v>
      </c>
      <c r="E18687" s="1">
        <v>2</v>
      </c>
      <c r="F18687" s="62">
        <v>78.11</v>
      </c>
    </row>
    <row r="18688" spans="1:6" x14ac:dyDescent="0.35">
      <c r="A18688" s="1">
        <v>138</v>
      </c>
      <c r="B18688" s="1" t="s">
        <v>159</v>
      </c>
      <c r="C18688" s="218">
        <v>44923</v>
      </c>
      <c r="D18688" s="218">
        <v>44923</v>
      </c>
      <c r="E18688" s="1">
        <v>2</v>
      </c>
      <c r="F18688" s="62">
        <v>78.209999999999994</v>
      </c>
    </row>
    <row r="18689" spans="1:6" x14ac:dyDescent="0.35">
      <c r="A18689" s="1">
        <v>138</v>
      </c>
      <c r="B18689" s="1" t="s">
        <v>159</v>
      </c>
      <c r="C18689" s="218">
        <v>44924</v>
      </c>
      <c r="D18689" s="218">
        <v>44923</v>
      </c>
      <c r="E18689" s="1">
        <v>5</v>
      </c>
      <c r="F18689" s="62">
        <v>180.13</v>
      </c>
    </row>
    <row r="18690" spans="1:6" x14ac:dyDescent="0.35">
      <c r="A18690" s="1">
        <v>138</v>
      </c>
      <c r="B18690" s="1" t="s">
        <v>159</v>
      </c>
      <c r="C18690" s="218">
        <v>44924</v>
      </c>
      <c r="D18690" s="218">
        <v>44924</v>
      </c>
      <c r="E18690" s="1">
        <v>2</v>
      </c>
      <c r="F18690" s="62">
        <v>47.52</v>
      </c>
    </row>
    <row r="18691" spans="1:6" x14ac:dyDescent="0.35">
      <c r="A18691" s="1">
        <v>138</v>
      </c>
      <c r="B18691" s="1" t="s">
        <v>159</v>
      </c>
      <c r="C18691" s="218">
        <v>44926</v>
      </c>
      <c r="D18691" s="218">
        <v>44923</v>
      </c>
      <c r="E18691" s="1">
        <v>1</v>
      </c>
      <c r="F18691" s="62">
        <v>23.76</v>
      </c>
    </row>
    <row r="18692" spans="1:6" x14ac:dyDescent="0.35">
      <c r="A18692" s="1">
        <v>138</v>
      </c>
      <c r="B18692" s="1" t="s">
        <v>159</v>
      </c>
      <c r="C18692" s="218">
        <v>44926</v>
      </c>
      <c r="D18692" s="218">
        <v>44924</v>
      </c>
      <c r="E18692" s="1">
        <v>4</v>
      </c>
      <c r="F18692" s="62">
        <v>187.11</v>
      </c>
    </row>
    <row r="18693" spans="1:6" x14ac:dyDescent="0.35">
      <c r="A18693" s="1">
        <v>138</v>
      </c>
      <c r="B18693" s="1" t="s">
        <v>159</v>
      </c>
      <c r="C18693" s="218">
        <v>44926</v>
      </c>
      <c r="D18693" s="218">
        <v>44925</v>
      </c>
      <c r="E18693" s="1">
        <v>3</v>
      </c>
      <c r="F18693" s="62">
        <v>91.77</v>
      </c>
    </row>
    <row r="18694" spans="1:6" x14ac:dyDescent="0.35">
      <c r="A18694" s="1">
        <v>138</v>
      </c>
      <c r="B18694" s="1" t="s">
        <v>159</v>
      </c>
      <c r="C18694" s="218">
        <v>44928</v>
      </c>
      <c r="D18694" s="218">
        <v>44925</v>
      </c>
      <c r="E18694" s="1">
        <v>4</v>
      </c>
      <c r="F18694" s="62">
        <v>146.32</v>
      </c>
    </row>
    <row r="18695" spans="1:6" x14ac:dyDescent="0.35">
      <c r="A18695" s="1">
        <v>138</v>
      </c>
      <c r="B18695" s="1" t="s">
        <v>159</v>
      </c>
      <c r="C18695" s="218">
        <v>44928</v>
      </c>
      <c r="D18695" s="218">
        <v>44926</v>
      </c>
      <c r="E18695" s="1">
        <v>4</v>
      </c>
      <c r="F18695" s="62">
        <v>177.8</v>
      </c>
    </row>
    <row r="18696" spans="1:6" x14ac:dyDescent="0.35">
      <c r="A18696" s="1">
        <v>138</v>
      </c>
      <c r="B18696" s="1" t="s">
        <v>159</v>
      </c>
      <c r="C18696" s="218">
        <v>44928</v>
      </c>
      <c r="D18696" s="218">
        <v>44927</v>
      </c>
      <c r="E18696" s="1">
        <v>3</v>
      </c>
      <c r="F18696" s="62">
        <v>101.97</v>
      </c>
    </row>
    <row r="18697" spans="1:6" x14ac:dyDescent="0.35">
      <c r="A18697" s="1">
        <v>138</v>
      </c>
      <c r="B18697" s="1" t="s">
        <v>159</v>
      </c>
      <c r="C18697" s="218">
        <v>44929</v>
      </c>
      <c r="D18697" s="218">
        <v>44927</v>
      </c>
      <c r="E18697" s="1">
        <v>1</v>
      </c>
      <c r="F18697" s="62">
        <v>23.76</v>
      </c>
    </row>
    <row r="18698" spans="1:6" x14ac:dyDescent="0.35">
      <c r="A18698" s="1">
        <v>138</v>
      </c>
      <c r="B18698" s="1" t="s">
        <v>159</v>
      </c>
      <c r="C18698" s="218">
        <v>44929</v>
      </c>
      <c r="D18698" s="218">
        <v>44929</v>
      </c>
      <c r="E18698" s="1">
        <v>7</v>
      </c>
      <c r="F18698" s="62">
        <v>227.3</v>
      </c>
    </row>
    <row r="18699" spans="1:6" x14ac:dyDescent="0.35">
      <c r="A18699" s="1">
        <v>138</v>
      </c>
      <c r="B18699" s="1" t="s">
        <v>159</v>
      </c>
      <c r="C18699" s="218">
        <v>44932</v>
      </c>
      <c r="D18699" s="218">
        <v>44929</v>
      </c>
      <c r="E18699" s="1">
        <v>4</v>
      </c>
      <c r="F18699" s="62">
        <v>94.94</v>
      </c>
    </row>
    <row r="18700" spans="1:6" x14ac:dyDescent="0.35">
      <c r="A18700" s="1">
        <v>138</v>
      </c>
      <c r="B18700" s="1" t="s">
        <v>159</v>
      </c>
      <c r="C18700" s="218">
        <v>44932</v>
      </c>
      <c r="D18700" s="218">
        <v>44931</v>
      </c>
      <c r="E18700" s="1">
        <v>4</v>
      </c>
      <c r="F18700" s="62">
        <v>182.16</v>
      </c>
    </row>
    <row r="18701" spans="1:6" x14ac:dyDescent="0.35">
      <c r="A18701" s="1">
        <v>138</v>
      </c>
      <c r="B18701" s="1" t="s">
        <v>159</v>
      </c>
      <c r="C18701" s="218">
        <v>44932</v>
      </c>
      <c r="D18701" s="218">
        <v>44932</v>
      </c>
      <c r="E18701" s="1">
        <v>4</v>
      </c>
      <c r="F18701" s="62">
        <v>155.91999999999999</v>
      </c>
    </row>
    <row r="18702" spans="1:6" x14ac:dyDescent="0.35">
      <c r="A18702" s="1">
        <v>138</v>
      </c>
      <c r="B18702" s="1" t="s">
        <v>159</v>
      </c>
      <c r="C18702" s="218">
        <v>44933</v>
      </c>
      <c r="D18702" s="218">
        <v>44932</v>
      </c>
      <c r="E18702" s="1">
        <v>3</v>
      </c>
      <c r="F18702" s="62">
        <v>101.77</v>
      </c>
    </row>
    <row r="18703" spans="1:6" x14ac:dyDescent="0.35">
      <c r="A18703" s="1">
        <v>138</v>
      </c>
      <c r="B18703" s="1" t="s">
        <v>159</v>
      </c>
      <c r="C18703" s="218">
        <v>44933</v>
      </c>
      <c r="D18703" s="218">
        <v>44933</v>
      </c>
      <c r="E18703" s="1">
        <v>5</v>
      </c>
      <c r="F18703" s="62">
        <v>210.77</v>
      </c>
    </row>
    <row r="18704" spans="1:6" x14ac:dyDescent="0.35">
      <c r="A18704" s="1">
        <v>138</v>
      </c>
      <c r="B18704" s="1" t="s">
        <v>159</v>
      </c>
      <c r="C18704" s="218">
        <v>44936</v>
      </c>
      <c r="D18704" s="218">
        <v>44931</v>
      </c>
      <c r="E18704" s="1">
        <v>1</v>
      </c>
      <c r="F18704" s="62">
        <v>54.45</v>
      </c>
    </row>
    <row r="18705" spans="1:6" x14ac:dyDescent="0.35">
      <c r="A18705" s="1">
        <v>138</v>
      </c>
      <c r="B18705" s="1" t="s">
        <v>159</v>
      </c>
      <c r="C18705" s="218">
        <v>44936</v>
      </c>
      <c r="D18705" s="218">
        <v>44933</v>
      </c>
      <c r="E18705" s="1">
        <v>1</v>
      </c>
      <c r="F18705" s="62">
        <v>54.45</v>
      </c>
    </row>
    <row r="18706" spans="1:6" x14ac:dyDescent="0.35">
      <c r="A18706" s="1">
        <v>138</v>
      </c>
      <c r="B18706" s="1" t="s">
        <v>159</v>
      </c>
      <c r="C18706" s="218">
        <v>44936</v>
      </c>
      <c r="D18706" s="218">
        <v>44934</v>
      </c>
      <c r="E18706" s="1">
        <v>2</v>
      </c>
      <c r="F18706" s="62">
        <v>78.010000000000005</v>
      </c>
    </row>
    <row r="18707" spans="1:6" x14ac:dyDescent="0.35">
      <c r="A18707" s="1">
        <v>138</v>
      </c>
      <c r="B18707" s="1" t="s">
        <v>159</v>
      </c>
      <c r="C18707" s="218">
        <v>44936</v>
      </c>
      <c r="D18707" s="218">
        <v>44935</v>
      </c>
      <c r="E18707" s="1">
        <v>1</v>
      </c>
      <c r="F18707" s="62">
        <v>45.44</v>
      </c>
    </row>
    <row r="18708" spans="1:6" x14ac:dyDescent="0.35">
      <c r="A18708" s="1">
        <v>138</v>
      </c>
      <c r="B18708" s="1" t="s">
        <v>159</v>
      </c>
      <c r="C18708" s="218">
        <v>44938</v>
      </c>
      <c r="D18708" s="218">
        <v>44932</v>
      </c>
      <c r="E18708" s="1">
        <v>1</v>
      </c>
      <c r="F18708" s="62">
        <v>23.76</v>
      </c>
    </row>
    <row r="18709" spans="1:6" x14ac:dyDescent="0.35">
      <c r="A18709" s="1">
        <v>138</v>
      </c>
      <c r="B18709" s="1" t="s">
        <v>159</v>
      </c>
      <c r="C18709" s="218">
        <v>44938</v>
      </c>
      <c r="D18709" s="218">
        <v>44933</v>
      </c>
      <c r="E18709" s="1">
        <v>1</v>
      </c>
      <c r="F18709" s="62">
        <v>54.45</v>
      </c>
    </row>
    <row r="18710" spans="1:6" x14ac:dyDescent="0.35">
      <c r="A18710" s="1">
        <v>138</v>
      </c>
      <c r="B18710" s="1" t="s">
        <v>159</v>
      </c>
      <c r="C18710" s="218">
        <v>44938</v>
      </c>
      <c r="D18710" s="218">
        <v>44934</v>
      </c>
      <c r="E18710" s="1">
        <v>4</v>
      </c>
      <c r="F18710" s="62">
        <v>125.43</v>
      </c>
    </row>
    <row r="18711" spans="1:6" x14ac:dyDescent="0.35">
      <c r="A18711" s="1">
        <v>138</v>
      </c>
      <c r="B18711" s="1" t="s">
        <v>159</v>
      </c>
      <c r="C18711" s="218">
        <v>44939</v>
      </c>
      <c r="D18711" s="218">
        <v>44933</v>
      </c>
      <c r="E18711" s="1">
        <v>1</v>
      </c>
      <c r="F18711" s="62">
        <v>54.35</v>
      </c>
    </row>
    <row r="18712" spans="1:6" x14ac:dyDescent="0.35">
      <c r="A18712" s="1">
        <v>138</v>
      </c>
      <c r="B18712" s="1" t="s">
        <v>159</v>
      </c>
      <c r="C18712" s="218">
        <v>44939</v>
      </c>
      <c r="D18712" s="218">
        <v>44936</v>
      </c>
      <c r="E18712" s="1">
        <v>1</v>
      </c>
      <c r="F18712" s="62">
        <v>54.45</v>
      </c>
    </row>
    <row r="18713" spans="1:6" x14ac:dyDescent="0.35">
      <c r="A18713" s="1">
        <v>138</v>
      </c>
      <c r="B18713" s="1" t="s">
        <v>159</v>
      </c>
      <c r="C18713" s="218">
        <v>44939</v>
      </c>
      <c r="D18713" s="218">
        <v>44938</v>
      </c>
      <c r="E18713" s="1">
        <v>2</v>
      </c>
      <c r="F18713" s="62">
        <v>78.11</v>
      </c>
    </row>
    <row r="18714" spans="1:6" x14ac:dyDescent="0.35">
      <c r="A18714" s="1">
        <v>138</v>
      </c>
      <c r="B18714" s="1" t="s">
        <v>159</v>
      </c>
      <c r="C18714" s="218">
        <v>44941</v>
      </c>
      <c r="D18714" s="218">
        <v>44940</v>
      </c>
      <c r="E18714" s="1">
        <v>3</v>
      </c>
      <c r="F18714" s="62">
        <v>163.25</v>
      </c>
    </row>
    <row r="18715" spans="1:6" x14ac:dyDescent="0.35">
      <c r="A18715" s="1">
        <v>138</v>
      </c>
      <c r="B18715" s="1" t="s">
        <v>159</v>
      </c>
      <c r="C18715" s="218">
        <v>44941</v>
      </c>
      <c r="D18715" s="218">
        <v>44941</v>
      </c>
      <c r="E18715" s="1">
        <v>1</v>
      </c>
      <c r="F18715" s="62">
        <v>23.76</v>
      </c>
    </row>
    <row r="18716" spans="1:6" x14ac:dyDescent="0.35">
      <c r="A18716" s="1">
        <v>138</v>
      </c>
      <c r="B18716" s="1" t="s">
        <v>159</v>
      </c>
      <c r="C18716" s="218">
        <v>44943</v>
      </c>
      <c r="D18716" s="218">
        <v>44940</v>
      </c>
      <c r="E18716" s="1">
        <v>3</v>
      </c>
      <c r="F18716" s="62">
        <v>163.35</v>
      </c>
    </row>
    <row r="18717" spans="1:6" x14ac:dyDescent="0.35">
      <c r="A18717" s="1">
        <v>138</v>
      </c>
      <c r="B18717" s="1" t="s">
        <v>159</v>
      </c>
      <c r="C18717" s="218">
        <v>44943</v>
      </c>
      <c r="D18717" s="218">
        <v>44942</v>
      </c>
      <c r="E18717" s="1">
        <v>1</v>
      </c>
      <c r="F18717" s="62">
        <v>54.35</v>
      </c>
    </row>
    <row r="18718" spans="1:6" x14ac:dyDescent="0.35">
      <c r="A18718" s="1">
        <v>138</v>
      </c>
      <c r="B18718" s="1" t="s">
        <v>159</v>
      </c>
      <c r="C18718" s="218">
        <v>44943</v>
      </c>
      <c r="D18718" s="218">
        <v>44943</v>
      </c>
      <c r="E18718" s="1">
        <v>2</v>
      </c>
      <c r="F18718" s="62">
        <v>78.209999999999994</v>
      </c>
    </row>
    <row r="18719" spans="1:6" x14ac:dyDescent="0.35">
      <c r="A18719" s="1">
        <v>138</v>
      </c>
      <c r="B18719" s="1" t="s">
        <v>159</v>
      </c>
      <c r="C18719" s="218">
        <v>44944</v>
      </c>
      <c r="D18719" s="218">
        <v>44941</v>
      </c>
      <c r="E18719" s="1">
        <v>2</v>
      </c>
      <c r="F18719" s="62">
        <v>77.709999999999994</v>
      </c>
    </row>
    <row r="18720" spans="1:6" x14ac:dyDescent="0.35">
      <c r="A18720" s="1">
        <v>138</v>
      </c>
      <c r="B18720" s="1" t="s">
        <v>159</v>
      </c>
      <c r="C18720" s="218">
        <v>44944</v>
      </c>
      <c r="D18720" s="218">
        <v>44942</v>
      </c>
      <c r="E18720" s="1">
        <v>3</v>
      </c>
      <c r="F18720" s="62">
        <v>71.28</v>
      </c>
    </row>
    <row r="18721" spans="1:6" x14ac:dyDescent="0.35">
      <c r="A18721" s="1">
        <v>138</v>
      </c>
      <c r="B18721" s="1" t="s">
        <v>159</v>
      </c>
      <c r="C18721" s="218">
        <v>44944</v>
      </c>
      <c r="D18721" s="218">
        <v>44943</v>
      </c>
      <c r="E18721" s="1">
        <v>2</v>
      </c>
      <c r="F18721" s="62">
        <v>47.42</v>
      </c>
    </row>
    <row r="18722" spans="1:6" x14ac:dyDescent="0.35">
      <c r="A18722" s="1">
        <v>138</v>
      </c>
      <c r="B18722" s="1" t="s">
        <v>159</v>
      </c>
      <c r="C18722" s="218">
        <v>44944</v>
      </c>
      <c r="D18722" s="218">
        <v>44944</v>
      </c>
      <c r="E18722" s="1">
        <v>2</v>
      </c>
      <c r="F18722" s="62">
        <v>78.11</v>
      </c>
    </row>
    <row r="18723" spans="1:6" x14ac:dyDescent="0.35">
      <c r="A18723" s="1">
        <v>138</v>
      </c>
      <c r="B18723" s="1" t="s">
        <v>159</v>
      </c>
      <c r="C18723" s="218">
        <v>44946</v>
      </c>
      <c r="D18723" s="218">
        <v>44942</v>
      </c>
      <c r="E18723" s="1">
        <v>2</v>
      </c>
      <c r="F18723" s="62">
        <v>78.209999999999994</v>
      </c>
    </row>
    <row r="18724" spans="1:6" x14ac:dyDescent="0.35">
      <c r="A18724" s="1">
        <v>138</v>
      </c>
      <c r="B18724" s="1" t="s">
        <v>159</v>
      </c>
      <c r="C18724" s="218">
        <v>44946</v>
      </c>
      <c r="D18724" s="218">
        <v>44943</v>
      </c>
      <c r="E18724" s="1">
        <v>2</v>
      </c>
      <c r="F18724" s="62">
        <v>78.010000000000005</v>
      </c>
    </row>
    <row r="18725" spans="1:6" x14ac:dyDescent="0.35">
      <c r="A18725" s="1">
        <v>138</v>
      </c>
      <c r="B18725" s="1" t="s">
        <v>159</v>
      </c>
      <c r="C18725" s="218">
        <v>44946</v>
      </c>
      <c r="D18725" s="218">
        <v>44944</v>
      </c>
      <c r="E18725" s="1">
        <v>1</v>
      </c>
      <c r="F18725" s="62">
        <v>54.35</v>
      </c>
    </row>
    <row r="18726" spans="1:6" x14ac:dyDescent="0.35">
      <c r="A18726" s="1">
        <v>138</v>
      </c>
      <c r="B18726" s="1" t="s">
        <v>159</v>
      </c>
      <c r="C18726" s="218">
        <v>44948</v>
      </c>
      <c r="D18726" s="218">
        <v>44943</v>
      </c>
      <c r="E18726" s="1">
        <v>2</v>
      </c>
      <c r="F18726" s="62">
        <v>78.209999999999994</v>
      </c>
    </row>
    <row r="18727" spans="1:6" x14ac:dyDescent="0.35">
      <c r="A18727" s="1">
        <v>138</v>
      </c>
      <c r="B18727" s="1" t="s">
        <v>159</v>
      </c>
      <c r="C18727" s="218">
        <v>44948</v>
      </c>
      <c r="D18727" s="218">
        <v>44944</v>
      </c>
      <c r="E18727" s="1">
        <v>4</v>
      </c>
      <c r="F18727" s="62">
        <v>156.32</v>
      </c>
    </row>
    <row r="18728" spans="1:6" x14ac:dyDescent="0.35">
      <c r="A18728" s="1">
        <v>138</v>
      </c>
      <c r="B18728" s="1" t="s">
        <v>159</v>
      </c>
      <c r="C18728" s="218">
        <v>44948</v>
      </c>
      <c r="D18728" s="218">
        <v>44946</v>
      </c>
      <c r="E18728" s="1">
        <v>1</v>
      </c>
      <c r="F18728" s="62">
        <v>23.76</v>
      </c>
    </row>
    <row r="18729" spans="1:6" x14ac:dyDescent="0.35">
      <c r="A18729" s="1">
        <v>138</v>
      </c>
      <c r="B18729" s="1" t="s">
        <v>159</v>
      </c>
      <c r="C18729" s="218">
        <v>44948</v>
      </c>
      <c r="D18729" s="218">
        <v>44947</v>
      </c>
      <c r="E18729" s="1">
        <v>2</v>
      </c>
      <c r="F18729" s="62">
        <v>108.8</v>
      </c>
    </row>
    <row r="18730" spans="1:6" x14ac:dyDescent="0.35">
      <c r="A18730" s="1">
        <v>138</v>
      </c>
      <c r="B18730" s="1" t="s">
        <v>159</v>
      </c>
      <c r="C18730" s="218">
        <v>44950</v>
      </c>
      <c r="D18730" s="218">
        <v>44947</v>
      </c>
      <c r="E18730" s="1">
        <v>2</v>
      </c>
      <c r="F18730" s="62">
        <v>108.7</v>
      </c>
    </row>
    <row r="18731" spans="1:6" x14ac:dyDescent="0.35">
      <c r="A18731" s="1">
        <v>138</v>
      </c>
      <c r="B18731" s="1" t="s">
        <v>159</v>
      </c>
      <c r="C18731" s="218">
        <v>44950</v>
      </c>
      <c r="D18731" s="218">
        <v>44948</v>
      </c>
      <c r="E18731" s="1">
        <v>1</v>
      </c>
      <c r="F18731" s="62">
        <v>54.45</v>
      </c>
    </row>
    <row r="18732" spans="1:6" x14ac:dyDescent="0.35">
      <c r="A18732" s="1">
        <v>138</v>
      </c>
      <c r="B18732" s="1" t="s">
        <v>159</v>
      </c>
      <c r="C18732" s="218">
        <v>44950</v>
      </c>
      <c r="D18732" s="218">
        <v>44950</v>
      </c>
      <c r="E18732" s="1">
        <v>6</v>
      </c>
      <c r="F18732" s="62">
        <v>326.60000000000002</v>
      </c>
    </row>
    <row r="18733" spans="1:6" x14ac:dyDescent="0.35">
      <c r="A18733" s="1">
        <v>138</v>
      </c>
      <c r="B18733" s="1" t="s">
        <v>159</v>
      </c>
      <c r="C18733" s="218">
        <v>44952</v>
      </c>
      <c r="D18733" s="218">
        <v>44951</v>
      </c>
      <c r="E18733" s="1">
        <v>3</v>
      </c>
      <c r="F18733" s="62">
        <v>163.25</v>
      </c>
    </row>
    <row r="18734" spans="1:6" x14ac:dyDescent="0.35">
      <c r="A18734" s="1">
        <v>138</v>
      </c>
      <c r="B18734" s="1" t="s">
        <v>159</v>
      </c>
      <c r="C18734" s="218">
        <v>44952</v>
      </c>
      <c r="D18734" s="218">
        <v>44952</v>
      </c>
      <c r="E18734" s="1">
        <v>3</v>
      </c>
      <c r="F18734" s="62">
        <v>101.97</v>
      </c>
    </row>
    <row r="18735" spans="1:6" x14ac:dyDescent="0.35">
      <c r="A18735" s="1">
        <v>139</v>
      </c>
      <c r="B18735" s="1" t="s">
        <v>160</v>
      </c>
      <c r="C18735" s="218">
        <v>44879</v>
      </c>
      <c r="D18735" s="218">
        <v>44878</v>
      </c>
      <c r="E18735" s="1">
        <v>6</v>
      </c>
      <c r="F18735" s="62">
        <v>140.97</v>
      </c>
    </row>
    <row r="18736" spans="1:6" x14ac:dyDescent="0.35">
      <c r="A18736" s="1">
        <v>139</v>
      </c>
      <c r="B18736" s="1" t="s">
        <v>160</v>
      </c>
      <c r="C18736" s="218">
        <v>44879</v>
      </c>
      <c r="D18736" s="218">
        <v>44879</v>
      </c>
      <c r="E18736" s="1">
        <v>3</v>
      </c>
      <c r="F18736" s="62">
        <v>68.849999999999994</v>
      </c>
    </row>
    <row r="18737" spans="1:6" x14ac:dyDescent="0.35">
      <c r="A18737" s="1">
        <v>139</v>
      </c>
      <c r="B18737" s="1" t="s">
        <v>160</v>
      </c>
      <c r="C18737" s="218">
        <v>44881</v>
      </c>
      <c r="D18737" s="218">
        <v>44879</v>
      </c>
      <c r="E18737" s="1">
        <v>7</v>
      </c>
      <c r="F18737" s="62">
        <v>153.44</v>
      </c>
    </row>
    <row r="18738" spans="1:6" x14ac:dyDescent="0.35">
      <c r="A18738" s="1">
        <v>139</v>
      </c>
      <c r="B18738" s="1" t="s">
        <v>160</v>
      </c>
      <c r="C18738" s="218">
        <v>44881</v>
      </c>
      <c r="D18738" s="218">
        <v>44880</v>
      </c>
      <c r="E18738" s="1">
        <v>5</v>
      </c>
      <c r="F18738" s="62">
        <v>147.11000000000001</v>
      </c>
    </row>
    <row r="18739" spans="1:6" x14ac:dyDescent="0.35">
      <c r="A18739" s="1">
        <v>139</v>
      </c>
      <c r="B18739" s="1" t="s">
        <v>160</v>
      </c>
      <c r="C18739" s="218">
        <v>44881</v>
      </c>
      <c r="D18739" s="218">
        <v>44881</v>
      </c>
      <c r="E18739" s="1">
        <v>1</v>
      </c>
      <c r="F18739" s="62">
        <v>50.79</v>
      </c>
    </row>
    <row r="18740" spans="1:6" x14ac:dyDescent="0.35">
      <c r="A18740" s="1">
        <v>139</v>
      </c>
      <c r="B18740" s="1" t="s">
        <v>160</v>
      </c>
      <c r="C18740" s="218">
        <v>44884</v>
      </c>
      <c r="D18740" s="218">
        <v>44878</v>
      </c>
      <c r="E18740" s="1">
        <v>3</v>
      </c>
      <c r="F18740" s="62">
        <v>97.86</v>
      </c>
    </row>
    <row r="18741" spans="1:6" x14ac:dyDescent="0.35">
      <c r="A18741" s="1">
        <v>139</v>
      </c>
      <c r="B18741" s="1" t="s">
        <v>160</v>
      </c>
      <c r="C18741" s="218">
        <v>44884</v>
      </c>
      <c r="D18741" s="218">
        <v>44879</v>
      </c>
      <c r="E18741" s="1">
        <v>5</v>
      </c>
      <c r="F18741" s="62">
        <v>114.83</v>
      </c>
    </row>
    <row r="18742" spans="1:6" x14ac:dyDescent="0.35">
      <c r="A18742" s="1">
        <v>139</v>
      </c>
      <c r="B18742" s="1" t="s">
        <v>160</v>
      </c>
      <c r="C18742" s="218">
        <v>44884</v>
      </c>
      <c r="D18742" s="218">
        <v>44880</v>
      </c>
      <c r="E18742" s="1">
        <v>5</v>
      </c>
      <c r="F18742" s="62">
        <v>134</v>
      </c>
    </row>
    <row r="18743" spans="1:6" x14ac:dyDescent="0.35">
      <c r="A18743" s="1">
        <v>139</v>
      </c>
      <c r="B18743" s="1" t="s">
        <v>160</v>
      </c>
      <c r="C18743" s="218">
        <v>44884</v>
      </c>
      <c r="D18743" s="218">
        <v>44881</v>
      </c>
      <c r="E18743" s="1">
        <v>2</v>
      </c>
      <c r="F18743" s="62">
        <v>69.69</v>
      </c>
    </row>
    <row r="18744" spans="1:6" x14ac:dyDescent="0.35">
      <c r="A18744" s="1">
        <v>139</v>
      </c>
      <c r="B18744" s="1" t="s">
        <v>160</v>
      </c>
      <c r="C18744" s="218">
        <v>44885</v>
      </c>
      <c r="D18744" s="218">
        <v>44880</v>
      </c>
      <c r="E18744" s="1">
        <v>3</v>
      </c>
      <c r="F18744" s="62">
        <v>71.180000000000007</v>
      </c>
    </row>
    <row r="18745" spans="1:6" x14ac:dyDescent="0.35">
      <c r="A18745" s="1">
        <v>139</v>
      </c>
      <c r="B18745" s="1" t="s">
        <v>160</v>
      </c>
      <c r="C18745" s="218">
        <v>44885</v>
      </c>
      <c r="D18745" s="218">
        <v>44881</v>
      </c>
      <c r="E18745" s="1">
        <v>3</v>
      </c>
      <c r="F18745" s="62">
        <v>90.09</v>
      </c>
    </row>
    <row r="18746" spans="1:6" x14ac:dyDescent="0.35">
      <c r="A18746" s="1">
        <v>139</v>
      </c>
      <c r="B18746" s="1" t="s">
        <v>160</v>
      </c>
      <c r="C18746" s="218">
        <v>44885</v>
      </c>
      <c r="D18746" s="218">
        <v>44882</v>
      </c>
      <c r="E18746" s="1">
        <v>2</v>
      </c>
      <c r="F18746" s="62">
        <v>47.07</v>
      </c>
    </row>
    <row r="18747" spans="1:6" x14ac:dyDescent="0.35">
      <c r="A18747" s="1">
        <v>139</v>
      </c>
      <c r="B18747" s="1" t="s">
        <v>160</v>
      </c>
      <c r="C18747" s="218">
        <v>44886</v>
      </c>
      <c r="D18747" s="218">
        <v>44880</v>
      </c>
      <c r="E18747" s="1">
        <v>6</v>
      </c>
      <c r="F18747" s="62">
        <v>172.15</v>
      </c>
    </row>
    <row r="18748" spans="1:6" x14ac:dyDescent="0.35">
      <c r="A18748" s="1">
        <v>139</v>
      </c>
      <c r="B18748" s="1" t="s">
        <v>160</v>
      </c>
      <c r="C18748" s="218">
        <v>44886</v>
      </c>
      <c r="D18748" s="218">
        <v>44881</v>
      </c>
      <c r="E18748" s="1">
        <v>5</v>
      </c>
      <c r="F18748" s="62">
        <v>118.45</v>
      </c>
    </row>
    <row r="18749" spans="1:6" x14ac:dyDescent="0.35">
      <c r="A18749" s="1">
        <v>139</v>
      </c>
      <c r="B18749" s="1" t="s">
        <v>160</v>
      </c>
      <c r="C18749" s="218">
        <v>44886</v>
      </c>
      <c r="D18749" s="218">
        <v>44882</v>
      </c>
      <c r="E18749" s="1">
        <v>6</v>
      </c>
      <c r="F18749" s="62">
        <v>221.91</v>
      </c>
    </row>
    <row r="18750" spans="1:6" x14ac:dyDescent="0.35">
      <c r="A18750" s="1">
        <v>139</v>
      </c>
      <c r="B18750" s="1" t="s">
        <v>160</v>
      </c>
      <c r="C18750" s="218">
        <v>44887</v>
      </c>
      <c r="D18750" s="218">
        <v>44885</v>
      </c>
      <c r="E18750" s="1">
        <v>3</v>
      </c>
      <c r="F18750" s="62">
        <v>71.180000000000007</v>
      </c>
    </row>
    <row r="18751" spans="1:6" x14ac:dyDescent="0.35">
      <c r="A18751" s="1">
        <v>139</v>
      </c>
      <c r="B18751" s="1" t="s">
        <v>160</v>
      </c>
      <c r="C18751" s="218">
        <v>44887</v>
      </c>
      <c r="D18751" s="218">
        <v>44886</v>
      </c>
      <c r="E18751" s="1">
        <v>2</v>
      </c>
      <c r="F18751" s="62">
        <v>47.47</v>
      </c>
    </row>
    <row r="18752" spans="1:6" x14ac:dyDescent="0.35">
      <c r="A18752" s="1">
        <v>139</v>
      </c>
      <c r="B18752" s="1" t="s">
        <v>160</v>
      </c>
      <c r="C18752" s="218">
        <v>44887</v>
      </c>
      <c r="D18752" s="218">
        <v>44887</v>
      </c>
      <c r="E18752" s="1">
        <v>2</v>
      </c>
      <c r="F18752" s="62">
        <v>108.4</v>
      </c>
    </row>
    <row r="18753" spans="1:6" x14ac:dyDescent="0.35">
      <c r="A18753" s="1">
        <v>139</v>
      </c>
      <c r="B18753" s="1" t="s">
        <v>160</v>
      </c>
      <c r="C18753" s="218">
        <v>44888</v>
      </c>
      <c r="D18753" s="218">
        <v>44885</v>
      </c>
      <c r="E18753" s="1">
        <v>2</v>
      </c>
      <c r="F18753" s="62">
        <v>47.32</v>
      </c>
    </row>
    <row r="18754" spans="1:6" x14ac:dyDescent="0.35">
      <c r="A18754" s="1">
        <v>139</v>
      </c>
      <c r="B18754" s="1" t="s">
        <v>160</v>
      </c>
      <c r="C18754" s="218">
        <v>44888</v>
      </c>
      <c r="D18754" s="218">
        <v>44886</v>
      </c>
      <c r="E18754" s="1">
        <v>1</v>
      </c>
      <c r="F18754" s="62">
        <v>52.92</v>
      </c>
    </row>
    <row r="18755" spans="1:6" x14ac:dyDescent="0.35">
      <c r="A18755" s="1">
        <v>139</v>
      </c>
      <c r="B18755" s="1" t="s">
        <v>160</v>
      </c>
      <c r="C18755" s="218">
        <v>44888</v>
      </c>
      <c r="D18755" s="218">
        <v>44888</v>
      </c>
      <c r="E18755" s="1">
        <v>2</v>
      </c>
      <c r="F18755" s="62">
        <v>78.010000000000005</v>
      </c>
    </row>
    <row r="18756" spans="1:6" x14ac:dyDescent="0.35">
      <c r="A18756" s="1">
        <v>139</v>
      </c>
      <c r="B18756" s="1" t="s">
        <v>160</v>
      </c>
      <c r="C18756" s="218">
        <v>44889</v>
      </c>
      <c r="D18756" s="218">
        <v>44888</v>
      </c>
      <c r="E18756" s="1">
        <v>1</v>
      </c>
      <c r="F18756" s="62">
        <v>45.79</v>
      </c>
    </row>
    <row r="18757" spans="1:6" x14ac:dyDescent="0.35">
      <c r="A18757" s="1">
        <v>139</v>
      </c>
      <c r="B18757" s="1" t="s">
        <v>160</v>
      </c>
      <c r="C18757" s="218">
        <v>44889</v>
      </c>
      <c r="D18757" s="218">
        <v>44889</v>
      </c>
      <c r="E18757" s="1">
        <v>4</v>
      </c>
      <c r="F18757" s="62">
        <v>155.77000000000001</v>
      </c>
    </row>
    <row r="18758" spans="1:6" x14ac:dyDescent="0.35">
      <c r="A18758" s="1">
        <v>139</v>
      </c>
      <c r="B18758" s="1" t="s">
        <v>160</v>
      </c>
      <c r="C18758" s="218">
        <v>44890</v>
      </c>
      <c r="D18758" s="218">
        <v>44890</v>
      </c>
      <c r="E18758" s="1">
        <v>7</v>
      </c>
      <c r="F18758" s="62">
        <v>274.67</v>
      </c>
    </row>
    <row r="18759" spans="1:6" x14ac:dyDescent="0.35">
      <c r="A18759" s="1">
        <v>139</v>
      </c>
      <c r="B18759" s="1" t="s">
        <v>160</v>
      </c>
      <c r="C18759" s="218">
        <v>44891</v>
      </c>
      <c r="D18759" s="218">
        <v>44889</v>
      </c>
      <c r="E18759" s="1">
        <v>1</v>
      </c>
      <c r="F18759" s="62">
        <v>21.04</v>
      </c>
    </row>
    <row r="18760" spans="1:6" x14ac:dyDescent="0.35">
      <c r="A18760" s="1">
        <v>139</v>
      </c>
      <c r="B18760" s="1" t="s">
        <v>160</v>
      </c>
      <c r="C18760" s="218">
        <v>44891</v>
      </c>
      <c r="D18760" s="218">
        <v>44891</v>
      </c>
      <c r="E18760" s="1">
        <v>4</v>
      </c>
      <c r="F18760" s="62">
        <v>212.51</v>
      </c>
    </row>
    <row r="18761" spans="1:6" x14ac:dyDescent="0.35">
      <c r="A18761" s="1">
        <v>139</v>
      </c>
      <c r="B18761" s="1" t="s">
        <v>160</v>
      </c>
      <c r="C18761" s="218">
        <v>44892</v>
      </c>
      <c r="D18761" s="218">
        <v>44890</v>
      </c>
      <c r="E18761" s="1">
        <v>1</v>
      </c>
      <c r="F18761" s="62">
        <v>23.76</v>
      </c>
    </row>
    <row r="18762" spans="1:6" x14ac:dyDescent="0.35">
      <c r="A18762" s="1">
        <v>139</v>
      </c>
      <c r="B18762" s="1" t="s">
        <v>160</v>
      </c>
      <c r="C18762" s="218">
        <v>44892</v>
      </c>
      <c r="D18762" s="218">
        <v>44891</v>
      </c>
      <c r="E18762" s="1">
        <v>4</v>
      </c>
      <c r="F18762" s="62">
        <v>146.51</v>
      </c>
    </row>
    <row r="18763" spans="1:6" x14ac:dyDescent="0.35">
      <c r="A18763" s="1">
        <v>139</v>
      </c>
      <c r="B18763" s="1" t="s">
        <v>160</v>
      </c>
      <c r="C18763" s="218">
        <v>44892</v>
      </c>
      <c r="D18763" s="218">
        <v>44892</v>
      </c>
      <c r="E18763" s="1">
        <v>2</v>
      </c>
      <c r="F18763" s="62">
        <v>73.16</v>
      </c>
    </row>
    <row r="18764" spans="1:6" x14ac:dyDescent="0.35">
      <c r="A18764" s="1">
        <v>139</v>
      </c>
      <c r="B18764" s="1" t="s">
        <v>160</v>
      </c>
      <c r="C18764" s="218">
        <v>44893</v>
      </c>
      <c r="D18764" s="218">
        <v>44890</v>
      </c>
      <c r="E18764" s="1">
        <v>1</v>
      </c>
      <c r="F18764" s="62">
        <v>23.61</v>
      </c>
    </row>
    <row r="18765" spans="1:6" x14ac:dyDescent="0.35">
      <c r="A18765" s="1">
        <v>139</v>
      </c>
      <c r="B18765" s="1" t="s">
        <v>160</v>
      </c>
      <c r="C18765" s="218">
        <v>44893</v>
      </c>
      <c r="D18765" s="218">
        <v>44891</v>
      </c>
      <c r="E18765" s="1">
        <v>2</v>
      </c>
      <c r="F18765" s="62">
        <v>47.27</v>
      </c>
    </row>
    <row r="18766" spans="1:6" x14ac:dyDescent="0.35">
      <c r="A18766" s="1">
        <v>139</v>
      </c>
      <c r="B18766" s="1" t="s">
        <v>160</v>
      </c>
      <c r="C18766" s="218">
        <v>44893</v>
      </c>
      <c r="D18766" s="218">
        <v>44892</v>
      </c>
      <c r="E18766" s="1">
        <v>7</v>
      </c>
      <c r="F18766" s="62">
        <v>196.26</v>
      </c>
    </row>
    <row r="18767" spans="1:6" x14ac:dyDescent="0.35">
      <c r="A18767" s="1">
        <v>139</v>
      </c>
      <c r="B18767" s="1" t="s">
        <v>160</v>
      </c>
      <c r="C18767" s="218">
        <v>44894</v>
      </c>
      <c r="D18767" s="218">
        <v>44891</v>
      </c>
      <c r="E18767" s="1">
        <v>7</v>
      </c>
      <c r="F18767" s="62">
        <v>241.8</v>
      </c>
    </row>
    <row r="18768" spans="1:6" x14ac:dyDescent="0.35">
      <c r="A18768" s="1">
        <v>139</v>
      </c>
      <c r="B18768" s="1" t="s">
        <v>160</v>
      </c>
      <c r="C18768" s="218">
        <v>44894</v>
      </c>
      <c r="D18768" s="218">
        <v>44893</v>
      </c>
      <c r="E18768" s="1">
        <v>1</v>
      </c>
      <c r="F18768" s="62">
        <v>49.45</v>
      </c>
    </row>
    <row r="18769" spans="1:6" x14ac:dyDescent="0.35">
      <c r="A18769" s="1">
        <v>139</v>
      </c>
      <c r="B18769" s="1" t="s">
        <v>160</v>
      </c>
      <c r="C18769" s="218">
        <v>44894</v>
      </c>
      <c r="D18769" s="218">
        <v>44894</v>
      </c>
      <c r="E18769" s="1">
        <v>1</v>
      </c>
      <c r="F18769" s="62">
        <v>23.76</v>
      </c>
    </row>
    <row r="18770" spans="1:6" x14ac:dyDescent="0.35">
      <c r="A18770" s="1">
        <v>139</v>
      </c>
      <c r="B18770" s="1" t="s">
        <v>160</v>
      </c>
      <c r="C18770" s="218">
        <v>44895</v>
      </c>
      <c r="D18770" s="218">
        <v>44892</v>
      </c>
      <c r="E18770" s="1">
        <v>3</v>
      </c>
      <c r="F18770" s="62">
        <v>71.23</v>
      </c>
    </row>
    <row r="18771" spans="1:6" x14ac:dyDescent="0.35">
      <c r="A18771" s="1">
        <v>139</v>
      </c>
      <c r="B18771" s="1" t="s">
        <v>160</v>
      </c>
      <c r="C18771" s="218">
        <v>44895</v>
      </c>
      <c r="D18771" s="218">
        <v>44893</v>
      </c>
      <c r="E18771" s="1">
        <v>2</v>
      </c>
      <c r="F18771" s="62">
        <v>47.37</v>
      </c>
    </row>
    <row r="18772" spans="1:6" x14ac:dyDescent="0.35">
      <c r="A18772" s="1">
        <v>139</v>
      </c>
      <c r="B18772" s="1" t="s">
        <v>160</v>
      </c>
      <c r="C18772" s="218">
        <v>44895</v>
      </c>
      <c r="D18772" s="218">
        <v>44894</v>
      </c>
      <c r="E18772" s="1">
        <v>5</v>
      </c>
      <c r="F18772" s="62">
        <v>116.87</v>
      </c>
    </row>
    <row r="18773" spans="1:6" x14ac:dyDescent="0.35">
      <c r="A18773" s="1">
        <v>139</v>
      </c>
      <c r="B18773" s="1" t="s">
        <v>160</v>
      </c>
      <c r="C18773" s="218">
        <v>44895</v>
      </c>
      <c r="D18773" s="218">
        <v>44895</v>
      </c>
      <c r="E18773" s="1">
        <v>1</v>
      </c>
      <c r="F18773" s="62">
        <v>44.6</v>
      </c>
    </row>
    <row r="18774" spans="1:6" x14ac:dyDescent="0.35">
      <c r="A18774" s="1">
        <v>139</v>
      </c>
      <c r="B18774" s="1" t="s">
        <v>160</v>
      </c>
      <c r="C18774" s="218">
        <v>44896</v>
      </c>
      <c r="D18774" s="218">
        <v>44892</v>
      </c>
      <c r="E18774" s="1">
        <v>1</v>
      </c>
      <c r="F18774" s="62">
        <v>46.68</v>
      </c>
    </row>
    <row r="18775" spans="1:6" x14ac:dyDescent="0.35">
      <c r="A18775" s="1">
        <v>139</v>
      </c>
      <c r="B18775" s="1" t="s">
        <v>160</v>
      </c>
      <c r="C18775" s="218">
        <v>44896</v>
      </c>
      <c r="D18775" s="218">
        <v>44893</v>
      </c>
      <c r="E18775" s="1">
        <v>4</v>
      </c>
      <c r="F18775" s="62">
        <v>150.66999999999999</v>
      </c>
    </row>
    <row r="18776" spans="1:6" x14ac:dyDescent="0.35">
      <c r="A18776" s="1">
        <v>139</v>
      </c>
      <c r="B18776" s="1" t="s">
        <v>160</v>
      </c>
      <c r="C18776" s="218">
        <v>44896</v>
      </c>
      <c r="D18776" s="218">
        <v>44894</v>
      </c>
      <c r="E18776" s="1">
        <v>6</v>
      </c>
      <c r="F18776" s="62">
        <v>221.12</v>
      </c>
    </row>
    <row r="18777" spans="1:6" x14ac:dyDescent="0.35">
      <c r="A18777" s="1">
        <v>139</v>
      </c>
      <c r="B18777" s="1" t="s">
        <v>160</v>
      </c>
      <c r="C18777" s="218">
        <v>44896</v>
      </c>
      <c r="D18777" s="218">
        <v>44895</v>
      </c>
      <c r="E18777" s="1">
        <v>3</v>
      </c>
      <c r="F18777" s="62">
        <v>71.08</v>
      </c>
    </row>
    <row r="18778" spans="1:6" x14ac:dyDescent="0.35">
      <c r="A18778" s="1">
        <v>139</v>
      </c>
      <c r="B18778" s="1" t="s">
        <v>160</v>
      </c>
      <c r="C18778" s="218">
        <v>44897</v>
      </c>
      <c r="D18778" s="218">
        <v>44894</v>
      </c>
      <c r="E18778" s="1">
        <v>1</v>
      </c>
      <c r="F18778" s="62">
        <v>23.61</v>
      </c>
    </row>
    <row r="18779" spans="1:6" x14ac:dyDescent="0.35">
      <c r="A18779" s="1">
        <v>139</v>
      </c>
      <c r="B18779" s="1" t="s">
        <v>160</v>
      </c>
      <c r="C18779" s="218">
        <v>44897</v>
      </c>
      <c r="D18779" s="218">
        <v>44895</v>
      </c>
      <c r="E18779" s="1">
        <v>2</v>
      </c>
      <c r="F18779" s="62">
        <v>99.1</v>
      </c>
    </row>
    <row r="18780" spans="1:6" x14ac:dyDescent="0.35">
      <c r="A18780" s="1">
        <v>139</v>
      </c>
      <c r="B18780" s="1" t="s">
        <v>160</v>
      </c>
      <c r="C18780" s="218">
        <v>44897</v>
      </c>
      <c r="D18780" s="218">
        <v>44896</v>
      </c>
      <c r="E18780" s="1">
        <v>5</v>
      </c>
      <c r="F18780" s="62">
        <v>200.17</v>
      </c>
    </row>
    <row r="18781" spans="1:6" x14ac:dyDescent="0.35">
      <c r="A18781" s="1">
        <v>139</v>
      </c>
      <c r="B18781" s="1" t="s">
        <v>160</v>
      </c>
      <c r="C18781" s="218">
        <v>44897</v>
      </c>
      <c r="D18781" s="218">
        <v>44897</v>
      </c>
      <c r="E18781" s="1">
        <v>4</v>
      </c>
      <c r="F18781" s="62">
        <v>95.04</v>
      </c>
    </row>
    <row r="18782" spans="1:6" x14ac:dyDescent="0.35">
      <c r="A18782" s="1">
        <v>139</v>
      </c>
      <c r="B18782" s="1" t="s">
        <v>160</v>
      </c>
      <c r="C18782" s="218">
        <v>44898</v>
      </c>
      <c r="D18782" s="218">
        <v>44894</v>
      </c>
      <c r="E18782" s="1">
        <v>1</v>
      </c>
      <c r="F18782" s="62">
        <v>50.69</v>
      </c>
    </row>
    <row r="18783" spans="1:6" x14ac:dyDescent="0.35">
      <c r="A18783" s="1">
        <v>139</v>
      </c>
      <c r="B18783" s="1" t="s">
        <v>160</v>
      </c>
      <c r="C18783" s="218">
        <v>44898</v>
      </c>
      <c r="D18783" s="218">
        <v>44895</v>
      </c>
      <c r="E18783" s="1">
        <v>3</v>
      </c>
      <c r="F18783" s="62">
        <v>113.2</v>
      </c>
    </row>
    <row r="18784" spans="1:6" x14ac:dyDescent="0.35">
      <c r="A18784" s="1">
        <v>139</v>
      </c>
      <c r="B18784" s="1" t="s">
        <v>160</v>
      </c>
      <c r="C18784" s="218">
        <v>44898</v>
      </c>
      <c r="D18784" s="218">
        <v>44896</v>
      </c>
      <c r="E18784" s="1">
        <v>2</v>
      </c>
      <c r="F18784" s="62">
        <v>72.61</v>
      </c>
    </row>
    <row r="18785" spans="1:6" x14ac:dyDescent="0.35">
      <c r="A18785" s="1">
        <v>139</v>
      </c>
      <c r="B18785" s="1" t="s">
        <v>160</v>
      </c>
      <c r="C18785" s="218">
        <v>44898</v>
      </c>
      <c r="D18785" s="218">
        <v>44897</v>
      </c>
      <c r="E18785" s="1">
        <v>1</v>
      </c>
      <c r="F18785" s="62">
        <v>23.71</v>
      </c>
    </row>
    <row r="18786" spans="1:6" x14ac:dyDescent="0.35">
      <c r="A18786" s="1">
        <v>139</v>
      </c>
      <c r="B18786" s="1" t="s">
        <v>160</v>
      </c>
      <c r="C18786" s="218">
        <v>44899</v>
      </c>
      <c r="D18786" s="218">
        <v>44893</v>
      </c>
      <c r="E18786" s="1">
        <v>1</v>
      </c>
      <c r="F18786" s="62">
        <v>49.5</v>
      </c>
    </row>
    <row r="18787" spans="1:6" x14ac:dyDescent="0.35">
      <c r="A18787" s="1">
        <v>139</v>
      </c>
      <c r="B18787" s="1" t="s">
        <v>160</v>
      </c>
      <c r="C18787" s="218">
        <v>44899</v>
      </c>
      <c r="D18787" s="218">
        <v>44895</v>
      </c>
      <c r="E18787" s="1">
        <v>1</v>
      </c>
      <c r="F18787" s="62">
        <v>53.26</v>
      </c>
    </row>
    <row r="18788" spans="1:6" x14ac:dyDescent="0.35">
      <c r="A18788" s="1">
        <v>139</v>
      </c>
      <c r="B18788" s="1" t="s">
        <v>160</v>
      </c>
      <c r="C18788" s="218">
        <v>44899</v>
      </c>
      <c r="D18788" s="218">
        <v>44896</v>
      </c>
      <c r="E18788" s="1">
        <v>2</v>
      </c>
      <c r="F18788" s="62">
        <v>103.8</v>
      </c>
    </row>
    <row r="18789" spans="1:6" x14ac:dyDescent="0.35">
      <c r="A18789" s="1">
        <v>139</v>
      </c>
      <c r="B18789" s="1" t="s">
        <v>160</v>
      </c>
      <c r="C18789" s="218">
        <v>44899</v>
      </c>
      <c r="D18789" s="218">
        <v>44897</v>
      </c>
      <c r="E18789" s="1">
        <v>1</v>
      </c>
      <c r="F18789" s="62">
        <v>23.46</v>
      </c>
    </row>
    <row r="18790" spans="1:6" x14ac:dyDescent="0.35">
      <c r="A18790" s="1">
        <v>139</v>
      </c>
      <c r="B18790" s="1" t="s">
        <v>160</v>
      </c>
      <c r="C18790" s="218">
        <v>44900</v>
      </c>
      <c r="D18790" s="218">
        <v>44900</v>
      </c>
      <c r="E18790" s="1">
        <v>7</v>
      </c>
      <c r="F18790" s="62">
        <v>192.7</v>
      </c>
    </row>
    <row r="18791" spans="1:6" x14ac:dyDescent="0.35">
      <c r="A18791" s="1">
        <v>139</v>
      </c>
      <c r="B18791" s="1" t="s">
        <v>160</v>
      </c>
      <c r="C18791" s="218">
        <v>44901</v>
      </c>
      <c r="D18791" s="218">
        <v>44901</v>
      </c>
      <c r="E18791" s="1">
        <v>6</v>
      </c>
      <c r="F18791" s="62">
        <v>225.92</v>
      </c>
    </row>
    <row r="18792" spans="1:6" x14ac:dyDescent="0.35">
      <c r="A18792" s="1">
        <v>139</v>
      </c>
      <c r="B18792" s="1" t="s">
        <v>160</v>
      </c>
      <c r="C18792" s="218">
        <v>44902</v>
      </c>
      <c r="D18792" s="218">
        <v>44901</v>
      </c>
      <c r="E18792" s="1">
        <v>2</v>
      </c>
      <c r="F18792" s="62">
        <v>41.13</v>
      </c>
    </row>
    <row r="18793" spans="1:6" x14ac:dyDescent="0.35">
      <c r="A18793" s="1">
        <v>139</v>
      </c>
      <c r="B18793" s="1" t="s">
        <v>160</v>
      </c>
      <c r="C18793" s="218">
        <v>44902</v>
      </c>
      <c r="D18793" s="218">
        <v>44902</v>
      </c>
      <c r="E18793" s="1">
        <v>5</v>
      </c>
      <c r="F18793" s="62">
        <v>209.37</v>
      </c>
    </row>
    <row r="18794" spans="1:6" x14ac:dyDescent="0.35">
      <c r="A18794" s="1">
        <v>139</v>
      </c>
      <c r="B18794" s="1" t="s">
        <v>160</v>
      </c>
      <c r="C18794" s="218">
        <v>44903</v>
      </c>
      <c r="D18794" s="218">
        <v>44901</v>
      </c>
      <c r="E18794" s="1">
        <v>1</v>
      </c>
      <c r="F18794" s="62">
        <v>23.76</v>
      </c>
    </row>
    <row r="18795" spans="1:6" x14ac:dyDescent="0.35">
      <c r="A18795" s="1">
        <v>139</v>
      </c>
      <c r="B18795" s="1" t="s">
        <v>160</v>
      </c>
      <c r="C18795" s="218">
        <v>44903</v>
      </c>
      <c r="D18795" s="218">
        <v>44902</v>
      </c>
      <c r="E18795" s="1">
        <v>2</v>
      </c>
      <c r="F18795" s="62">
        <v>99</v>
      </c>
    </row>
    <row r="18796" spans="1:6" x14ac:dyDescent="0.35">
      <c r="A18796" s="1">
        <v>139</v>
      </c>
      <c r="B18796" s="1" t="s">
        <v>160</v>
      </c>
      <c r="C18796" s="218">
        <v>44903</v>
      </c>
      <c r="D18796" s="218">
        <v>44903</v>
      </c>
      <c r="E18796" s="1">
        <v>6</v>
      </c>
      <c r="F18796" s="62">
        <v>201.56</v>
      </c>
    </row>
    <row r="18797" spans="1:6" x14ac:dyDescent="0.35">
      <c r="A18797" s="1">
        <v>139</v>
      </c>
      <c r="B18797" s="1" t="s">
        <v>160</v>
      </c>
      <c r="C18797" s="218">
        <v>44904</v>
      </c>
      <c r="D18797" s="218">
        <v>44903</v>
      </c>
      <c r="E18797" s="1">
        <v>2</v>
      </c>
      <c r="F18797" s="62">
        <v>75.44</v>
      </c>
    </row>
    <row r="18798" spans="1:6" x14ac:dyDescent="0.35">
      <c r="A18798" s="1">
        <v>139</v>
      </c>
      <c r="B18798" s="1" t="s">
        <v>160</v>
      </c>
      <c r="C18798" s="218">
        <v>44904</v>
      </c>
      <c r="D18798" s="218">
        <v>44904</v>
      </c>
      <c r="E18798" s="1">
        <v>10</v>
      </c>
      <c r="F18798" s="62">
        <v>259.42</v>
      </c>
    </row>
    <row r="18799" spans="1:6" x14ac:dyDescent="0.35">
      <c r="A18799" s="1">
        <v>139</v>
      </c>
      <c r="B18799" s="1" t="s">
        <v>160</v>
      </c>
      <c r="C18799" s="218">
        <v>44905</v>
      </c>
      <c r="D18799" s="218">
        <v>44905</v>
      </c>
      <c r="E18799" s="1">
        <v>6</v>
      </c>
      <c r="F18799" s="62">
        <v>203.49</v>
      </c>
    </row>
    <row r="18800" spans="1:6" x14ac:dyDescent="0.35">
      <c r="A18800" s="1">
        <v>139</v>
      </c>
      <c r="B18800" s="1" t="s">
        <v>160</v>
      </c>
      <c r="C18800" s="218">
        <v>44906</v>
      </c>
      <c r="D18800" s="218">
        <v>44906</v>
      </c>
      <c r="E18800" s="1">
        <v>5</v>
      </c>
      <c r="F18800" s="62">
        <v>148.94</v>
      </c>
    </row>
    <row r="18801" spans="1:6" x14ac:dyDescent="0.35">
      <c r="A18801" s="1">
        <v>139</v>
      </c>
      <c r="B18801" s="1" t="s">
        <v>160</v>
      </c>
      <c r="C18801" s="218">
        <v>44907</v>
      </c>
      <c r="D18801" s="218">
        <v>44904</v>
      </c>
      <c r="E18801" s="1">
        <v>1</v>
      </c>
      <c r="F18801" s="62">
        <v>53.76</v>
      </c>
    </row>
    <row r="18802" spans="1:6" x14ac:dyDescent="0.35">
      <c r="A18802" s="1">
        <v>139</v>
      </c>
      <c r="B18802" s="1" t="s">
        <v>160</v>
      </c>
      <c r="C18802" s="218">
        <v>44907</v>
      </c>
      <c r="D18802" s="218">
        <v>44907</v>
      </c>
      <c r="E18802" s="1">
        <v>5</v>
      </c>
      <c r="F18802" s="62">
        <v>240.71</v>
      </c>
    </row>
    <row r="18803" spans="1:6" x14ac:dyDescent="0.35">
      <c r="A18803" s="1">
        <v>139</v>
      </c>
      <c r="B18803" s="1" t="s">
        <v>160</v>
      </c>
      <c r="C18803" s="218">
        <v>44908</v>
      </c>
      <c r="D18803" s="218">
        <v>44908</v>
      </c>
      <c r="E18803" s="1">
        <v>3</v>
      </c>
      <c r="F18803" s="62">
        <v>101.77</v>
      </c>
    </row>
    <row r="18804" spans="1:6" x14ac:dyDescent="0.35">
      <c r="A18804" s="1">
        <v>139</v>
      </c>
      <c r="B18804" s="1" t="s">
        <v>160</v>
      </c>
      <c r="C18804" s="218">
        <v>44909</v>
      </c>
      <c r="D18804" s="218">
        <v>44909</v>
      </c>
      <c r="E18804" s="1">
        <v>4</v>
      </c>
      <c r="F18804" s="62">
        <v>125.23</v>
      </c>
    </row>
    <row r="18805" spans="1:6" x14ac:dyDescent="0.35">
      <c r="A18805" s="1">
        <v>139</v>
      </c>
      <c r="B18805" s="1" t="s">
        <v>160</v>
      </c>
      <c r="C18805" s="218">
        <v>44910</v>
      </c>
      <c r="D18805" s="218">
        <v>44910</v>
      </c>
      <c r="E18805" s="1">
        <v>4</v>
      </c>
      <c r="F18805" s="62">
        <v>125.13</v>
      </c>
    </row>
    <row r="18806" spans="1:6" x14ac:dyDescent="0.35">
      <c r="A18806" s="1">
        <v>139</v>
      </c>
      <c r="B18806" s="1" t="s">
        <v>160</v>
      </c>
      <c r="C18806" s="218">
        <v>44911</v>
      </c>
      <c r="D18806" s="218">
        <v>44910</v>
      </c>
      <c r="E18806" s="1">
        <v>2</v>
      </c>
      <c r="F18806" s="62">
        <v>78.16</v>
      </c>
    </row>
    <row r="18807" spans="1:6" x14ac:dyDescent="0.35">
      <c r="A18807" s="1">
        <v>139</v>
      </c>
      <c r="B18807" s="1" t="s">
        <v>160</v>
      </c>
      <c r="C18807" s="218">
        <v>44911</v>
      </c>
      <c r="D18807" s="218">
        <v>44911</v>
      </c>
      <c r="E18807" s="1">
        <v>4</v>
      </c>
      <c r="F18807" s="62">
        <v>94.89</v>
      </c>
    </row>
    <row r="18808" spans="1:6" x14ac:dyDescent="0.35">
      <c r="A18808" s="1">
        <v>139</v>
      </c>
      <c r="B18808" s="1" t="s">
        <v>160</v>
      </c>
      <c r="C18808" s="218">
        <v>44912</v>
      </c>
      <c r="D18808" s="218">
        <v>44911</v>
      </c>
      <c r="E18808" s="1">
        <v>3</v>
      </c>
      <c r="F18808" s="62">
        <v>162.80000000000001</v>
      </c>
    </row>
    <row r="18809" spans="1:6" x14ac:dyDescent="0.35">
      <c r="A18809" s="1">
        <v>139</v>
      </c>
      <c r="B18809" s="1" t="s">
        <v>160</v>
      </c>
      <c r="C18809" s="218">
        <v>44912</v>
      </c>
      <c r="D18809" s="218">
        <v>44912</v>
      </c>
      <c r="E18809" s="1">
        <v>2</v>
      </c>
      <c r="F18809" s="62">
        <v>107.71</v>
      </c>
    </row>
    <row r="18810" spans="1:6" x14ac:dyDescent="0.35">
      <c r="A18810" s="1">
        <v>139</v>
      </c>
      <c r="B18810" s="1" t="s">
        <v>160</v>
      </c>
      <c r="C18810" s="218">
        <v>44913</v>
      </c>
      <c r="D18810" s="218">
        <v>44912</v>
      </c>
      <c r="E18810" s="1">
        <v>4</v>
      </c>
      <c r="F18810" s="62">
        <v>125.13</v>
      </c>
    </row>
    <row r="18811" spans="1:6" x14ac:dyDescent="0.35">
      <c r="A18811" s="1">
        <v>139</v>
      </c>
      <c r="B18811" s="1" t="s">
        <v>160</v>
      </c>
      <c r="C18811" s="218">
        <v>44913</v>
      </c>
      <c r="D18811" s="218">
        <v>44913</v>
      </c>
      <c r="E18811" s="1">
        <v>3</v>
      </c>
      <c r="F18811" s="62">
        <v>132.51</v>
      </c>
    </row>
    <row r="18812" spans="1:6" x14ac:dyDescent="0.35">
      <c r="A18812" s="1">
        <v>139</v>
      </c>
      <c r="B18812" s="1" t="s">
        <v>160</v>
      </c>
      <c r="C18812" s="218">
        <v>44914</v>
      </c>
      <c r="D18812" s="218">
        <v>44913</v>
      </c>
      <c r="E18812" s="1">
        <v>3</v>
      </c>
      <c r="F18812" s="62">
        <v>101.82</v>
      </c>
    </row>
    <row r="18813" spans="1:6" x14ac:dyDescent="0.35">
      <c r="A18813" s="1">
        <v>139</v>
      </c>
      <c r="B18813" s="1" t="s">
        <v>160</v>
      </c>
      <c r="C18813" s="218">
        <v>44914</v>
      </c>
      <c r="D18813" s="218">
        <v>44914</v>
      </c>
      <c r="E18813" s="1">
        <v>3</v>
      </c>
      <c r="F18813" s="62">
        <v>101.87</v>
      </c>
    </row>
    <row r="18814" spans="1:6" x14ac:dyDescent="0.35">
      <c r="A18814" s="1">
        <v>139</v>
      </c>
      <c r="B18814" s="1" t="s">
        <v>160</v>
      </c>
      <c r="C18814" s="218">
        <v>44915</v>
      </c>
      <c r="D18814" s="218">
        <v>44914</v>
      </c>
      <c r="E18814" s="1">
        <v>2</v>
      </c>
      <c r="F18814" s="62">
        <v>108.65</v>
      </c>
    </row>
    <row r="18815" spans="1:6" x14ac:dyDescent="0.35">
      <c r="A18815" s="1">
        <v>139</v>
      </c>
      <c r="B18815" s="1" t="s">
        <v>160</v>
      </c>
      <c r="C18815" s="218">
        <v>44915</v>
      </c>
      <c r="D18815" s="218">
        <v>44915</v>
      </c>
      <c r="E18815" s="1">
        <v>6</v>
      </c>
      <c r="F18815" s="62">
        <v>172.8</v>
      </c>
    </row>
    <row r="18816" spans="1:6" x14ac:dyDescent="0.35">
      <c r="A18816" s="1">
        <v>139</v>
      </c>
      <c r="B18816" s="1" t="s">
        <v>160</v>
      </c>
      <c r="C18816" s="218">
        <v>44916</v>
      </c>
      <c r="D18816" s="218">
        <v>44913</v>
      </c>
      <c r="E18816" s="1">
        <v>1</v>
      </c>
      <c r="F18816" s="62">
        <v>52.12</v>
      </c>
    </row>
    <row r="18817" spans="1:6" x14ac:dyDescent="0.35">
      <c r="A18817" s="1">
        <v>139</v>
      </c>
      <c r="B18817" s="1" t="s">
        <v>160</v>
      </c>
      <c r="C18817" s="218">
        <v>44916</v>
      </c>
      <c r="D18817" s="218">
        <v>44914</v>
      </c>
      <c r="E18817" s="1">
        <v>1</v>
      </c>
      <c r="F18817" s="62">
        <v>54.3</v>
      </c>
    </row>
    <row r="18818" spans="1:6" x14ac:dyDescent="0.35">
      <c r="A18818" s="1">
        <v>139</v>
      </c>
      <c r="B18818" s="1" t="s">
        <v>160</v>
      </c>
      <c r="C18818" s="218">
        <v>44916</v>
      </c>
      <c r="D18818" s="218">
        <v>44915</v>
      </c>
      <c r="E18818" s="1">
        <v>3</v>
      </c>
      <c r="F18818" s="62">
        <v>69.099999999999994</v>
      </c>
    </row>
    <row r="18819" spans="1:6" x14ac:dyDescent="0.35">
      <c r="A18819" s="1">
        <v>139</v>
      </c>
      <c r="B18819" s="1" t="s">
        <v>160</v>
      </c>
      <c r="C18819" s="218">
        <v>44916</v>
      </c>
      <c r="D18819" s="218">
        <v>44916</v>
      </c>
      <c r="E18819" s="1">
        <v>4</v>
      </c>
      <c r="F18819" s="62">
        <v>186.46</v>
      </c>
    </row>
    <row r="18820" spans="1:6" x14ac:dyDescent="0.35">
      <c r="A18820" s="1">
        <v>139</v>
      </c>
      <c r="B18820" s="1" t="s">
        <v>160</v>
      </c>
      <c r="C18820" s="218">
        <v>44917</v>
      </c>
      <c r="D18820" s="218">
        <v>44914</v>
      </c>
      <c r="E18820" s="1">
        <v>1</v>
      </c>
      <c r="F18820" s="62">
        <v>53.41</v>
      </c>
    </row>
    <row r="18821" spans="1:6" x14ac:dyDescent="0.35">
      <c r="A18821" s="1">
        <v>139</v>
      </c>
      <c r="B18821" s="1" t="s">
        <v>160</v>
      </c>
      <c r="C18821" s="218">
        <v>44917</v>
      </c>
      <c r="D18821" s="218">
        <v>44915</v>
      </c>
      <c r="E18821" s="1">
        <v>1</v>
      </c>
      <c r="F18821" s="62">
        <v>23.76</v>
      </c>
    </row>
    <row r="18822" spans="1:6" x14ac:dyDescent="0.35">
      <c r="A18822" s="1">
        <v>139</v>
      </c>
      <c r="B18822" s="1" t="s">
        <v>160</v>
      </c>
      <c r="C18822" s="218">
        <v>44917</v>
      </c>
      <c r="D18822" s="218">
        <v>44916</v>
      </c>
      <c r="E18822" s="1">
        <v>4</v>
      </c>
      <c r="F18822" s="62">
        <v>125.18</v>
      </c>
    </row>
    <row r="18823" spans="1:6" x14ac:dyDescent="0.35">
      <c r="A18823" s="1">
        <v>139</v>
      </c>
      <c r="B18823" s="1" t="s">
        <v>160</v>
      </c>
      <c r="C18823" s="218">
        <v>44917</v>
      </c>
      <c r="D18823" s="218">
        <v>44917</v>
      </c>
      <c r="E18823" s="1">
        <v>3</v>
      </c>
      <c r="F18823" s="62">
        <v>71.13</v>
      </c>
    </row>
    <row r="18824" spans="1:6" x14ac:dyDescent="0.35">
      <c r="A18824" s="1">
        <v>139</v>
      </c>
      <c r="B18824" s="1" t="s">
        <v>160</v>
      </c>
      <c r="C18824" s="218">
        <v>44918</v>
      </c>
      <c r="D18824" s="218">
        <v>44917</v>
      </c>
      <c r="E18824" s="1">
        <v>4</v>
      </c>
      <c r="F18824" s="62">
        <v>155.68</v>
      </c>
    </row>
    <row r="18825" spans="1:6" x14ac:dyDescent="0.35">
      <c r="A18825" s="1">
        <v>139</v>
      </c>
      <c r="B18825" s="1" t="s">
        <v>160</v>
      </c>
      <c r="C18825" s="218">
        <v>44918</v>
      </c>
      <c r="D18825" s="218">
        <v>44918</v>
      </c>
      <c r="E18825" s="1">
        <v>3</v>
      </c>
      <c r="F18825" s="62">
        <v>163.19999999999999</v>
      </c>
    </row>
    <row r="18826" spans="1:6" x14ac:dyDescent="0.35">
      <c r="A18826" s="1">
        <v>139</v>
      </c>
      <c r="B18826" s="1" t="s">
        <v>160</v>
      </c>
      <c r="C18826" s="218">
        <v>44919</v>
      </c>
      <c r="D18826" s="218">
        <v>44917</v>
      </c>
      <c r="E18826" s="1">
        <v>1</v>
      </c>
      <c r="F18826" s="62">
        <v>23.71</v>
      </c>
    </row>
    <row r="18827" spans="1:6" x14ac:dyDescent="0.35">
      <c r="A18827" s="1">
        <v>139</v>
      </c>
      <c r="B18827" s="1" t="s">
        <v>160</v>
      </c>
      <c r="C18827" s="218">
        <v>44919</v>
      </c>
      <c r="D18827" s="218">
        <v>44918</v>
      </c>
      <c r="E18827" s="1">
        <v>2</v>
      </c>
      <c r="F18827" s="62">
        <v>76.48</v>
      </c>
    </row>
    <row r="18828" spans="1:6" x14ac:dyDescent="0.35">
      <c r="A18828" s="1">
        <v>139</v>
      </c>
      <c r="B18828" s="1" t="s">
        <v>160</v>
      </c>
      <c r="C18828" s="218">
        <v>44919</v>
      </c>
      <c r="D18828" s="218">
        <v>44919</v>
      </c>
      <c r="E18828" s="1">
        <v>4</v>
      </c>
      <c r="F18828" s="62">
        <v>181.96</v>
      </c>
    </row>
    <row r="18829" spans="1:6" x14ac:dyDescent="0.35">
      <c r="A18829" s="1">
        <v>139</v>
      </c>
      <c r="B18829" s="1" t="s">
        <v>160</v>
      </c>
      <c r="C18829" s="218">
        <v>44920</v>
      </c>
      <c r="D18829" s="218">
        <v>44918</v>
      </c>
      <c r="E18829" s="1">
        <v>1</v>
      </c>
      <c r="F18829" s="62">
        <v>23.71</v>
      </c>
    </row>
    <row r="18830" spans="1:6" x14ac:dyDescent="0.35">
      <c r="A18830" s="1">
        <v>139</v>
      </c>
      <c r="B18830" s="1" t="s">
        <v>160</v>
      </c>
      <c r="C18830" s="218">
        <v>44920</v>
      </c>
      <c r="D18830" s="218">
        <v>44920</v>
      </c>
      <c r="E18830" s="1">
        <v>6</v>
      </c>
      <c r="F18830" s="62">
        <v>265.17</v>
      </c>
    </row>
    <row r="18831" spans="1:6" x14ac:dyDescent="0.35">
      <c r="A18831" s="1">
        <v>139</v>
      </c>
      <c r="B18831" s="1" t="s">
        <v>160</v>
      </c>
      <c r="C18831" s="218">
        <v>44921</v>
      </c>
      <c r="D18831" s="218">
        <v>44919</v>
      </c>
      <c r="E18831" s="1">
        <v>1</v>
      </c>
      <c r="F18831" s="62">
        <v>54.45</v>
      </c>
    </row>
    <row r="18832" spans="1:6" x14ac:dyDescent="0.35">
      <c r="A18832" s="1">
        <v>139</v>
      </c>
      <c r="B18832" s="1" t="s">
        <v>160</v>
      </c>
      <c r="C18832" s="218">
        <v>44921</v>
      </c>
      <c r="D18832" s="218">
        <v>44921</v>
      </c>
      <c r="E18832" s="1">
        <v>6</v>
      </c>
      <c r="F18832" s="62">
        <v>265.12</v>
      </c>
    </row>
    <row r="18833" spans="1:6" x14ac:dyDescent="0.35">
      <c r="A18833" s="1">
        <v>139</v>
      </c>
      <c r="B18833" s="1" t="s">
        <v>160</v>
      </c>
      <c r="C18833" s="218">
        <v>44922</v>
      </c>
      <c r="D18833" s="218">
        <v>44922</v>
      </c>
      <c r="E18833" s="1">
        <v>5</v>
      </c>
      <c r="F18833" s="62">
        <v>179.83</v>
      </c>
    </row>
    <row r="18834" spans="1:6" x14ac:dyDescent="0.35">
      <c r="A18834" s="1">
        <v>139</v>
      </c>
      <c r="B18834" s="1" t="s">
        <v>160</v>
      </c>
      <c r="C18834" s="218">
        <v>44923</v>
      </c>
      <c r="D18834" s="218">
        <v>44922</v>
      </c>
      <c r="E18834" s="1">
        <v>3</v>
      </c>
      <c r="F18834" s="62">
        <v>101.52</v>
      </c>
    </row>
    <row r="18835" spans="1:6" x14ac:dyDescent="0.35">
      <c r="A18835" s="1">
        <v>139</v>
      </c>
      <c r="B18835" s="1" t="s">
        <v>160</v>
      </c>
      <c r="C18835" s="218">
        <v>44923</v>
      </c>
      <c r="D18835" s="218">
        <v>44923</v>
      </c>
      <c r="E18835" s="1">
        <v>3</v>
      </c>
      <c r="F18835" s="62">
        <v>132.66</v>
      </c>
    </row>
    <row r="18836" spans="1:6" x14ac:dyDescent="0.35">
      <c r="A18836" s="1">
        <v>139</v>
      </c>
      <c r="B18836" s="1" t="s">
        <v>160</v>
      </c>
      <c r="C18836" s="218">
        <v>44924</v>
      </c>
      <c r="D18836" s="218">
        <v>44923</v>
      </c>
      <c r="E18836" s="1">
        <v>2</v>
      </c>
      <c r="F18836" s="62">
        <v>103.6</v>
      </c>
    </row>
    <row r="18837" spans="1:6" x14ac:dyDescent="0.35">
      <c r="A18837" s="1">
        <v>139</v>
      </c>
      <c r="B18837" s="1" t="s">
        <v>160</v>
      </c>
      <c r="C18837" s="218">
        <v>44924</v>
      </c>
      <c r="D18837" s="218">
        <v>44924</v>
      </c>
      <c r="E18837" s="1">
        <v>7</v>
      </c>
      <c r="F18837" s="62">
        <v>226.36</v>
      </c>
    </row>
    <row r="18838" spans="1:6" x14ac:dyDescent="0.35">
      <c r="A18838" s="1">
        <v>139</v>
      </c>
      <c r="B18838" s="1" t="s">
        <v>160</v>
      </c>
      <c r="C18838" s="218">
        <v>44925</v>
      </c>
      <c r="D18838" s="218">
        <v>44925</v>
      </c>
      <c r="E18838" s="1">
        <v>9</v>
      </c>
      <c r="F18838" s="62">
        <v>244.18</v>
      </c>
    </row>
    <row r="18839" spans="1:6" x14ac:dyDescent="0.35">
      <c r="A18839" s="1">
        <v>139</v>
      </c>
      <c r="B18839" s="1" t="s">
        <v>160</v>
      </c>
      <c r="C18839" s="218">
        <v>44926</v>
      </c>
      <c r="D18839" s="218">
        <v>44925</v>
      </c>
      <c r="E18839" s="1">
        <v>1</v>
      </c>
      <c r="F18839" s="62">
        <v>23.76</v>
      </c>
    </row>
    <row r="18840" spans="1:6" x14ac:dyDescent="0.35">
      <c r="A18840" s="1">
        <v>139</v>
      </c>
      <c r="B18840" s="1" t="s">
        <v>160</v>
      </c>
      <c r="C18840" s="218">
        <v>44926</v>
      </c>
      <c r="D18840" s="218">
        <v>44926</v>
      </c>
      <c r="E18840" s="1">
        <v>7</v>
      </c>
      <c r="F18840" s="62">
        <v>258.39</v>
      </c>
    </row>
    <row r="18841" spans="1:6" x14ac:dyDescent="0.35">
      <c r="A18841" s="1">
        <v>139</v>
      </c>
      <c r="B18841" s="1" t="s">
        <v>160</v>
      </c>
      <c r="C18841" s="218">
        <v>44927</v>
      </c>
      <c r="D18841" s="218">
        <v>44927</v>
      </c>
      <c r="E18841" s="1">
        <v>8</v>
      </c>
      <c r="F18841" s="62">
        <v>251.11</v>
      </c>
    </row>
    <row r="18842" spans="1:6" x14ac:dyDescent="0.35">
      <c r="A18842" s="1">
        <v>139</v>
      </c>
      <c r="B18842" s="1" t="s">
        <v>160</v>
      </c>
      <c r="C18842" s="218">
        <v>44928</v>
      </c>
      <c r="D18842" s="218">
        <v>44928</v>
      </c>
      <c r="E18842" s="1">
        <v>3</v>
      </c>
      <c r="F18842" s="62">
        <v>101.92</v>
      </c>
    </row>
    <row r="18843" spans="1:6" x14ac:dyDescent="0.35">
      <c r="A18843" s="1">
        <v>139</v>
      </c>
      <c r="B18843" s="1" t="s">
        <v>160</v>
      </c>
      <c r="C18843" s="218">
        <v>44929</v>
      </c>
      <c r="D18843" s="218">
        <v>44928</v>
      </c>
      <c r="E18843" s="1">
        <v>1</v>
      </c>
      <c r="F18843" s="62">
        <v>54.3</v>
      </c>
    </row>
    <row r="18844" spans="1:6" x14ac:dyDescent="0.35">
      <c r="A18844" s="1">
        <v>139</v>
      </c>
      <c r="B18844" s="1" t="s">
        <v>160</v>
      </c>
      <c r="C18844" s="218">
        <v>44929</v>
      </c>
      <c r="D18844" s="218">
        <v>44929</v>
      </c>
      <c r="E18844" s="1">
        <v>7</v>
      </c>
      <c r="F18844" s="62">
        <v>196.17</v>
      </c>
    </row>
    <row r="18845" spans="1:6" x14ac:dyDescent="0.35">
      <c r="A18845" s="1">
        <v>139</v>
      </c>
      <c r="B18845" s="1" t="s">
        <v>160</v>
      </c>
      <c r="C18845" s="218">
        <v>44930</v>
      </c>
      <c r="D18845" s="218">
        <v>44928</v>
      </c>
      <c r="E18845" s="1">
        <v>1</v>
      </c>
      <c r="F18845" s="62">
        <v>54.45</v>
      </c>
    </row>
    <row r="18846" spans="1:6" x14ac:dyDescent="0.35">
      <c r="A18846" s="1">
        <v>139</v>
      </c>
      <c r="B18846" s="1" t="s">
        <v>160</v>
      </c>
      <c r="C18846" s="218">
        <v>44930</v>
      </c>
      <c r="D18846" s="218">
        <v>44929</v>
      </c>
      <c r="E18846" s="1">
        <v>2</v>
      </c>
      <c r="F18846" s="62">
        <v>107.61</v>
      </c>
    </row>
    <row r="18847" spans="1:6" x14ac:dyDescent="0.35">
      <c r="A18847" s="1">
        <v>139</v>
      </c>
      <c r="B18847" s="1" t="s">
        <v>160</v>
      </c>
      <c r="C18847" s="218">
        <v>44930</v>
      </c>
      <c r="D18847" s="218">
        <v>44930</v>
      </c>
      <c r="E18847" s="1">
        <v>4</v>
      </c>
      <c r="F18847" s="62">
        <v>156.12</v>
      </c>
    </row>
    <row r="18848" spans="1:6" x14ac:dyDescent="0.35">
      <c r="A18848" s="1">
        <v>139</v>
      </c>
      <c r="B18848" s="1" t="s">
        <v>160</v>
      </c>
      <c r="C18848" s="218">
        <v>44932</v>
      </c>
      <c r="D18848" s="218">
        <v>44929</v>
      </c>
      <c r="E18848" s="1">
        <v>1</v>
      </c>
      <c r="F18848" s="62">
        <v>53.86</v>
      </c>
    </row>
    <row r="18849" spans="1:6" x14ac:dyDescent="0.35">
      <c r="A18849" s="1">
        <v>139</v>
      </c>
      <c r="B18849" s="1" t="s">
        <v>160</v>
      </c>
      <c r="C18849" s="218">
        <v>44932</v>
      </c>
      <c r="D18849" s="218">
        <v>44931</v>
      </c>
      <c r="E18849" s="1">
        <v>3</v>
      </c>
      <c r="F18849" s="62">
        <v>98.21</v>
      </c>
    </row>
    <row r="18850" spans="1:6" x14ac:dyDescent="0.35">
      <c r="A18850" s="1">
        <v>139</v>
      </c>
      <c r="B18850" s="1" t="s">
        <v>160</v>
      </c>
      <c r="C18850" s="218">
        <v>44932</v>
      </c>
      <c r="D18850" s="218">
        <v>44932</v>
      </c>
      <c r="E18850" s="1">
        <v>2</v>
      </c>
      <c r="F18850" s="62">
        <v>76.92</v>
      </c>
    </row>
    <row r="18851" spans="1:6" x14ac:dyDescent="0.35">
      <c r="A18851" s="1">
        <v>139</v>
      </c>
      <c r="B18851" s="1" t="s">
        <v>160</v>
      </c>
      <c r="C18851" s="218">
        <v>44933</v>
      </c>
      <c r="D18851" s="218">
        <v>44931</v>
      </c>
      <c r="E18851" s="1">
        <v>4</v>
      </c>
      <c r="F18851" s="62">
        <v>125.43</v>
      </c>
    </row>
    <row r="18852" spans="1:6" x14ac:dyDescent="0.35">
      <c r="A18852" s="1">
        <v>139</v>
      </c>
      <c r="B18852" s="1" t="s">
        <v>160</v>
      </c>
      <c r="C18852" s="218">
        <v>44933</v>
      </c>
      <c r="D18852" s="218">
        <v>44932</v>
      </c>
      <c r="E18852" s="1">
        <v>5</v>
      </c>
      <c r="F18852" s="62">
        <v>149.29</v>
      </c>
    </row>
    <row r="18853" spans="1:6" x14ac:dyDescent="0.35">
      <c r="A18853" s="1">
        <v>139</v>
      </c>
      <c r="B18853" s="1" t="s">
        <v>160</v>
      </c>
      <c r="C18853" s="218">
        <v>44933</v>
      </c>
      <c r="D18853" s="218">
        <v>44933</v>
      </c>
      <c r="E18853" s="1">
        <v>3</v>
      </c>
      <c r="F18853" s="62">
        <v>132.51</v>
      </c>
    </row>
    <row r="18854" spans="1:6" x14ac:dyDescent="0.35">
      <c r="A18854" s="1">
        <v>139</v>
      </c>
      <c r="B18854" s="1" t="s">
        <v>160</v>
      </c>
      <c r="C18854" s="218">
        <v>44934</v>
      </c>
      <c r="D18854" s="218">
        <v>44931</v>
      </c>
      <c r="E18854" s="1">
        <v>3</v>
      </c>
      <c r="F18854" s="62">
        <v>101.82</v>
      </c>
    </row>
    <row r="18855" spans="1:6" x14ac:dyDescent="0.35">
      <c r="A18855" s="1">
        <v>139</v>
      </c>
      <c r="B18855" s="1" t="s">
        <v>160</v>
      </c>
      <c r="C18855" s="218">
        <v>44934</v>
      </c>
      <c r="D18855" s="218">
        <v>44932</v>
      </c>
      <c r="E18855" s="1">
        <v>1</v>
      </c>
      <c r="F18855" s="62">
        <v>23.66</v>
      </c>
    </row>
    <row r="18856" spans="1:6" x14ac:dyDescent="0.35">
      <c r="A18856" s="1">
        <v>139</v>
      </c>
      <c r="B18856" s="1" t="s">
        <v>160</v>
      </c>
      <c r="C18856" s="218">
        <v>44934</v>
      </c>
      <c r="D18856" s="218">
        <v>44933</v>
      </c>
      <c r="E18856" s="1">
        <v>4</v>
      </c>
      <c r="F18856" s="62">
        <v>152.9</v>
      </c>
    </row>
    <row r="18857" spans="1:6" x14ac:dyDescent="0.35">
      <c r="A18857" s="1">
        <v>139</v>
      </c>
      <c r="B18857" s="1" t="s">
        <v>160</v>
      </c>
      <c r="C18857" s="218">
        <v>44934</v>
      </c>
      <c r="D18857" s="218">
        <v>44934</v>
      </c>
      <c r="E18857" s="1">
        <v>2</v>
      </c>
      <c r="F18857" s="62">
        <v>78.209999999999994</v>
      </c>
    </row>
    <row r="18858" spans="1:6" x14ac:dyDescent="0.35">
      <c r="A18858" s="1">
        <v>139</v>
      </c>
      <c r="B18858" s="1" t="s">
        <v>160</v>
      </c>
      <c r="C18858" s="218">
        <v>44935</v>
      </c>
      <c r="D18858" s="218">
        <v>44932</v>
      </c>
      <c r="E18858" s="1">
        <v>2</v>
      </c>
      <c r="F18858" s="62">
        <v>47.52</v>
      </c>
    </row>
    <row r="18859" spans="1:6" x14ac:dyDescent="0.35">
      <c r="A18859" s="1">
        <v>139</v>
      </c>
      <c r="B18859" s="1" t="s">
        <v>160</v>
      </c>
      <c r="C18859" s="218">
        <v>44935</v>
      </c>
      <c r="D18859" s="218">
        <v>44933</v>
      </c>
      <c r="E18859" s="1">
        <v>2</v>
      </c>
      <c r="F18859" s="62">
        <v>78.16</v>
      </c>
    </row>
    <row r="18860" spans="1:6" x14ac:dyDescent="0.35">
      <c r="A18860" s="1">
        <v>139</v>
      </c>
      <c r="B18860" s="1" t="s">
        <v>160</v>
      </c>
      <c r="C18860" s="218">
        <v>44935</v>
      </c>
      <c r="D18860" s="218">
        <v>44934</v>
      </c>
      <c r="E18860" s="1">
        <v>1</v>
      </c>
      <c r="F18860" s="62">
        <v>54.45</v>
      </c>
    </row>
    <row r="18861" spans="1:6" x14ac:dyDescent="0.35">
      <c r="A18861" s="1">
        <v>139</v>
      </c>
      <c r="B18861" s="1" t="s">
        <v>160</v>
      </c>
      <c r="C18861" s="218">
        <v>44935</v>
      </c>
      <c r="D18861" s="218">
        <v>44935</v>
      </c>
      <c r="E18861" s="1">
        <v>1</v>
      </c>
      <c r="F18861" s="62">
        <v>50.19</v>
      </c>
    </row>
    <row r="18862" spans="1:6" x14ac:dyDescent="0.35">
      <c r="A18862" s="1">
        <v>139</v>
      </c>
      <c r="B18862" s="1" t="s">
        <v>160</v>
      </c>
      <c r="C18862" s="218">
        <v>44936</v>
      </c>
      <c r="D18862" s="218">
        <v>44933</v>
      </c>
      <c r="E18862" s="1">
        <v>3</v>
      </c>
      <c r="F18862" s="62">
        <v>71.03</v>
      </c>
    </row>
    <row r="18863" spans="1:6" x14ac:dyDescent="0.35">
      <c r="A18863" s="1">
        <v>139</v>
      </c>
      <c r="B18863" s="1" t="s">
        <v>160</v>
      </c>
      <c r="C18863" s="218">
        <v>44936</v>
      </c>
      <c r="D18863" s="218">
        <v>44934</v>
      </c>
      <c r="E18863" s="1">
        <v>3</v>
      </c>
      <c r="F18863" s="62">
        <v>100.48</v>
      </c>
    </row>
    <row r="18864" spans="1:6" x14ac:dyDescent="0.35">
      <c r="A18864" s="1">
        <v>139</v>
      </c>
      <c r="B18864" s="1" t="s">
        <v>160</v>
      </c>
      <c r="C18864" s="218">
        <v>44936</v>
      </c>
      <c r="D18864" s="218">
        <v>44935</v>
      </c>
      <c r="E18864" s="1">
        <v>1</v>
      </c>
      <c r="F18864" s="62">
        <v>23.71</v>
      </c>
    </row>
    <row r="18865" spans="1:6" x14ac:dyDescent="0.35">
      <c r="A18865" s="1">
        <v>139</v>
      </c>
      <c r="B18865" s="1" t="s">
        <v>160</v>
      </c>
      <c r="C18865" s="218">
        <v>44937</v>
      </c>
      <c r="D18865" s="218">
        <v>44935</v>
      </c>
      <c r="E18865" s="1">
        <v>3</v>
      </c>
      <c r="F18865" s="62">
        <v>71.08</v>
      </c>
    </row>
    <row r="18866" spans="1:6" x14ac:dyDescent="0.35">
      <c r="A18866" s="1">
        <v>139</v>
      </c>
      <c r="B18866" s="1" t="s">
        <v>160</v>
      </c>
      <c r="C18866" s="218">
        <v>44937</v>
      </c>
      <c r="D18866" s="218">
        <v>44936</v>
      </c>
      <c r="E18866" s="1">
        <v>2</v>
      </c>
      <c r="F18866" s="62">
        <v>78.06</v>
      </c>
    </row>
    <row r="18867" spans="1:6" x14ac:dyDescent="0.35">
      <c r="A18867" s="1">
        <v>139</v>
      </c>
      <c r="B18867" s="1" t="s">
        <v>160</v>
      </c>
      <c r="C18867" s="218">
        <v>44937</v>
      </c>
      <c r="D18867" s="218">
        <v>44937</v>
      </c>
      <c r="E18867" s="1">
        <v>1</v>
      </c>
      <c r="F18867" s="62">
        <v>54.15</v>
      </c>
    </row>
    <row r="18868" spans="1:6" x14ac:dyDescent="0.35">
      <c r="A18868" s="1">
        <v>139</v>
      </c>
      <c r="B18868" s="1" t="s">
        <v>160</v>
      </c>
      <c r="C18868" s="218">
        <v>44938</v>
      </c>
      <c r="D18868" s="218">
        <v>44935</v>
      </c>
      <c r="E18868" s="1">
        <v>8</v>
      </c>
      <c r="F18868" s="62">
        <v>189.73</v>
      </c>
    </row>
    <row r="18869" spans="1:6" x14ac:dyDescent="0.35">
      <c r="A18869" s="1">
        <v>139</v>
      </c>
      <c r="B18869" s="1" t="s">
        <v>160</v>
      </c>
      <c r="C18869" s="218">
        <v>44938</v>
      </c>
      <c r="D18869" s="218">
        <v>44936</v>
      </c>
      <c r="E18869" s="1">
        <v>7</v>
      </c>
      <c r="F18869" s="62">
        <v>227</v>
      </c>
    </row>
    <row r="18870" spans="1:6" x14ac:dyDescent="0.35">
      <c r="A18870" s="1">
        <v>139</v>
      </c>
      <c r="B18870" s="1" t="s">
        <v>160</v>
      </c>
      <c r="C18870" s="218">
        <v>44938</v>
      </c>
      <c r="D18870" s="218">
        <v>44937</v>
      </c>
      <c r="E18870" s="1">
        <v>3</v>
      </c>
      <c r="F18870" s="62">
        <v>101.72</v>
      </c>
    </row>
    <row r="18871" spans="1:6" x14ac:dyDescent="0.35">
      <c r="A18871" s="1">
        <v>139</v>
      </c>
      <c r="B18871" s="1" t="s">
        <v>160</v>
      </c>
      <c r="C18871" s="218">
        <v>44938</v>
      </c>
      <c r="D18871" s="218">
        <v>44938</v>
      </c>
      <c r="E18871" s="1">
        <v>1</v>
      </c>
      <c r="F18871" s="62">
        <v>23.71</v>
      </c>
    </row>
    <row r="18872" spans="1:6" x14ac:dyDescent="0.35">
      <c r="A18872" s="1">
        <v>139</v>
      </c>
      <c r="B18872" s="1" t="s">
        <v>160</v>
      </c>
      <c r="C18872" s="218">
        <v>44939</v>
      </c>
      <c r="D18872" s="218">
        <v>44938</v>
      </c>
      <c r="E18872" s="1">
        <v>6</v>
      </c>
      <c r="F18872" s="62">
        <v>234.08</v>
      </c>
    </row>
    <row r="18873" spans="1:6" x14ac:dyDescent="0.35">
      <c r="A18873" s="1">
        <v>139</v>
      </c>
      <c r="B18873" s="1" t="s">
        <v>160</v>
      </c>
      <c r="C18873" s="218">
        <v>44940</v>
      </c>
      <c r="D18873" s="218">
        <v>44937</v>
      </c>
      <c r="E18873" s="1">
        <v>6</v>
      </c>
      <c r="F18873" s="62">
        <v>142.11000000000001</v>
      </c>
    </row>
    <row r="18874" spans="1:6" x14ac:dyDescent="0.35">
      <c r="A18874" s="1">
        <v>139</v>
      </c>
      <c r="B18874" s="1" t="s">
        <v>160</v>
      </c>
      <c r="C18874" s="218">
        <v>44940</v>
      </c>
      <c r="D18874" s="218">
        <v>44938</v>
      </c>
      <c r="E18874" s="1">
        <v>1</v>
      </c>
      <c r="F18874" s="62">
        <v>54.45</v>
      </c>
    </row>
    <row r="18875" spans="1:6" x14ac:dyDescent="0.35">
      <c r="A18875" s="1">
        <v>139</v>
      </c>
      <c r="B18875" s="1" t="s">
        <v>160</v>
      </c>
      <c r="C18875" s="218">
        <v>44940</v>
      </c>
      <c r="D18875" s="218">
        <v>44940</v>
      </c>
      <c r="E18875" s="1">
        <v>2</v>
      </c>
      <c r="F18875" s="62">
        <v>98.9</v>
      </c>
    </row>
    <row r="18876" spans="1:6" x14ac:dyDescent="0.35">
      <c r="A18876" s="1">
        <v>139</v>
      </c>
      <c r="B18876" s="1" t="s">
        <v>160</v>
      </c>
      <c r="C18876" s="218">
        <v>44942</v>
      </c>
      <c r="D18876" s="218">
        <v>44940</v>
      </c>
      <c r="E18876" s="1">
        <v>7</v>
      </c>
      <c r="F18876" s="62">
        <v>222.55</v>
      </c>
    </row>
    <row r="18877" spans="1:6" x14ac:dyDescent="0.35">
      <c r="A18877" s="1">
        <v>139</v>
      </c>
      <c r="B18877" s="1" t="s">
        <v>160</v>
      </c>
      <c r="C18877" s="218">
        <v>44942</v>
      </c>
      <c r="D18877" s="218">
        <v>44941</v>
      </c>
      <c r="E18877" s="1">
        <v>8</v>
      </c>
      <c r="F18877" s="62">
        <v>312.29000000000002</v>
      </c>
    </row>
    <row r="18878" spans="1:6" x14ac:dyDescent="0.35">
      <c r="A18878" s="1">
        <v>139</v>
      </c>
      <c r="B18878" s="1" t="s">
        <v>160</v>
      </c>
      <c r="C18878" s="218">
        <v>44942</v>
      </c>
      <c r="D18878" s="218">
        <v>44942</v>
      </c>
      <c r="E18878" s="1">
        <v>4</v>
      </c>
      <c r="F18878" s="62">
        <v>125.33</v>
      </c>
    </row>
    <row r="18879" spans="1:6" x14ac:dyDescent="0.35">
      <c r="A18879" s="1">
        <v>139</v>
      </c>
      <c r="B18879" s="1" t="s">
        <v>160</v>
      </c>
      <c r="C18879" s="218">
        <v>44943</v>
      </c>
      <c r="D18879" s="218">
        <v>44940</v>
      </c>
      <c r="E18879" s="1">
        <v>1</v>
      </c>
      <c r="F18879" s="62">
        <v>54.45</v>
      </c>
    </row>
    <row r="18880" spans="1:6" x14ac:dyDescent="0.35">
      <c r="A18880" s="1">
        <v>139</v>
      </c>
      <c r="B18880" s="1" t="s">
        <v>160</v>
      </c>
      <c r="C18880" s="218">
        <v>44943</v>
      </c>
      <c r="D18880" s="218">
        <v>44941</v>
      </c>
      <c r="E18880" s="1">
        <v>1</v>
      </c>
      <c r="F18880" s="62">
        <v>23.76</v>
      </c>
    </row>
    <row r="18881" spans="1:6" x14ac:dyDescent="0.35">
      <c r="A18881" s="1">
        <v>139</v>
      </c>
      <c r="B18881" s="1" t="s">
        <v>160</v>
      </c>
      <c r="C18881" s="218">
        <v>44943</v>
      </c>
      <c r="D18881" s="218">
        <v>44942</v>
      </c>
      <c r="E18881" s="1">
        <v>2</v>
      </c>
      <c r="F18881" s="62">
        <v>78.06</v>
      </c>
    </row>
    <row r="18882" spans="1:6" x14ac:dyDescent="0.35">
      <c r="A18882" s="1">
        <v>139</v>
      </c>
      <c r="B18882" s="1" t="s">
        <v>160</v>
      </c>
      <c r="C18882" s="218">
        <v>44943</v>
      </c>
      <c r="D18882" s="218">
        <v>44943</v>
      </c>
      <c r="E18882" s="1">
        <v>3</v>
      </c>
      <c r="F18882" s="62">
        <v>132.46</v>
      </c>
    </row>
    <row r="18883" spans="1:6" x14ac:dyDescent="0.35">
      <c r="A18883" s="1">
        <v>139</v>
      </c>
      <c r="B18883" s="1" t="s">
        <v>160</v>
      </c>
      <c r="C18883" s="218">
        <v>44944</v>
      </c>
      <c r="D18883" s="218">
        <v>44941</v>
      </c>
      <c r="E18883" s="1">
        <v>1</v>
      </c>
      <c r="F18883" s="62">
        <v>23.61</v>
      </c>
    </row>
    <row r="18884" spans="1:6" x14ac:dyDescent="0.35">
      <c r="A18884" s="1">
        <v>139</v>
      </c>
      <c r="B18884" s="1" t="s">
        <v>160</v>
      </c>
      <c r="C18884" s="218">
        <v>44944</v>
      </c>
      <c r="D18884" s="218">
        <v>44942</v>
      </c>
      <c r="E18884" s="1">
        <v>6</v>
      </c>
      <c r="F18884" s="62">
        <v>173</v>
      </c>
    </row>
    <row r="18885" spans="1:6" x14ac:dyDescent="0.35">
      <c r="A18885" s="1">
        <v>139</v>
      </c>
      <c r="B18885" s="1" t="s">
        <v>160</v>
      </c>
      <c r="C18885" s="218">
        <v>44944</v>
      </c>
      <c r="D18885" s="218">
        <v>44943</v>
      </c>
      <c r="E18885" s="1">
        <v>2</v>
      </c>
      <c r="F18885" s="62">
        <v>47.47</v>
      </c>
    </row>
    <row r="18886" spans="1:6" x14ac:dyDescent="0.35">
      <c r="A18886" s="1">
        <v>139</v>
      </c>
      <c r="B18886" s="1" t="s">
        <v>160</v>
      </c>
      <c r="C18886" s="218">
        <v>44944</v>
      </c>
      <c r="D18886" s="218">
        <v>44944</v>
      </c>
      <c r="E18886" s="1">
        <v>5</v>
      </c>
      <c r="F18886" s="62">
        <v>210.62</v>
      </c>
    </row>
    <row r="18887" spans="1:6" x14ac:dyDescent="0.35">
      <c r="A18887" s="1">
        <v>139</v>
      </c>
      <c r="B18887" s="1" t="s">
        <v>160</v>
      </c>
      <c r="C18887" s="218">
        <v>44945</v>
      </c>
      <c r="D18887" s="218">
        <v>44943</v>
      </c>
      <c r="E18887" s="1">
        <v>3</v>
      </c>
      <c r="F18887" s="62">
        <v>101.72</v>
      </c>
    </row>
    <row r="18888" spans="1:6" x14ac:dyDescent="0.35">
      <c r="A18888" s="1">
        <v>139</v>
      </c>
      <c r="B18888" s="1" t="s">
        <v>160</v>
      </c>
      <c r="C18888" s="218">
        <v>44945</v>
      </c>
      <c r="D18888" s="218">
        <v>44944</v>
      </c>
      <c r="E18888" s="1">
        <v>2</v>
      </c>
      <c r="F18888" s="62">
        <v>47.47</v>
      </c>
    </row>
    <row r="18889" spans="1:6" x14ac:dyDescent="0.35">
      <c r="A18889" s="1">
        <v>139</v>
      </c>
      <c r="B18889" s="1" t="s">
        <v>160</v>
      </c>
      <c r="C18889" s="218">
        <v>44945</v>
      </c>
      <c r="D18889" s="218">
        <v>44945</v>
      </c>
      <c r="E18889" s="1">
        <v>4</v>
      </c>
      <c r="F18889" s="62">
        <v>125.53</v>
      </c>
    </row>
    <row r="18890" spans="1:6" x14ac:dyDescent="0.35">
      <c r="A18890" s="1">
        <v>139</v>
      </c>
      <c r="B18890" s="1" t="s">
        <v>160</v>
      </c>
      <c r="C18890" s="218">
        <v>44947</v>
      </c>
      <c r="D18890" s="218">
        <v>44945</v>
      </c>
      <c r="E18890" s="1">
        <v>3</v>
      </c>
      <c r="F18890" s="62">
        <v>71.180000000000007</v>
      </c>
    </row>
    <row r="18891" spans="1:6" x14ac:dyDescent="0.35">
      <c r="A18891" s="1">
        <v>139</v>
      </c>
      <c r="B18891" s="1" t="s">
        <v>160</v>
      </c>
      <c r="C18891" s="218">
        <v>44947</v>
      </c>
      <c r="D18891" s="218">
        <v>44946</v>
      </c>
      <c r="E18891" s="1">
        <v>2</v>
      </c>
      <c r="F18891" s="62">
        <v>47.42</v>
      </c>
    </row>
    <row r="18892" spans="1:6" x14ac:dyDescent="0.35">
      <c r="A18892" s="1">
        <v>139</v>
      </c>
      <c r="B18892" s="1" t="s">
        <v>160</v>
      </c>
      <c r="C18892" s="218">
        <v>44947</v>
      </c>
      <c r="D18892" s="218">
        <v>44947</v>
      </c>
      <c r="E18892" s="1">
        <v>3</v>
      </c>
      <c r="F18892" s="62">
        <v>132.51</v>
      </c>
    </row>
    <row r="18893" spans="1:6" x14ac:dyDescent="0.35">
      <c r="A18893" s="1">
        <v>139</v>
      </c>
      <c r="B18893" s="1" t="s">
        <v>160</v>
      </c>
      <c r="C18893" s="218">
        <v>44949</v>
      </c>
      <c r="D18893" s="218">
        <v>44946</v>
      </c>
      <c r="E18893" s="1">
        <v>4</v>
      </c>
      <c r="F18893" s="62">
        <v>156.12</v>
      </c>
    </row>
    <row r="18894" spans="1:6" x14ac:dyDescent="0.35">
      <c r="A18894" s="1">
        <v>139</v>
      </c>
      <c r="B18894" s="1" t="s">
        <v>160</v>
      </c>
      <c r="C18894" s="218">
        <v>44949</v>
      </c>
      <c r="D18894" s="218">
        <v>44947</v>
      </c>
      <c r="E18894" s="1">
        <v>1</v>
      </c>
      <c r="F18894" s="62">
        <v>54.1</v>
      </c>
    </row>
    <row r="18895" spans="1:6" x14ac:dyDescent="0.35">
      <c r="A18895" s="1">
        <v>139</v>
      </c>
      <c r="B18895" s="1" t="s">
        <v>160</v>
      </c>
      <c r="C18895" s="218">
        <v>44949</v>
      </c>
      <c r="D18895" s="218">
        <v>44948</v>
      </c>
      <c r="E18895" s="1">
        <v>3</v>
      </c>
      <c r="F18895" s="62">
        <v>132.36000000000001</v>
      </c>
    </row>
    <row r="18896" spans="1:6" x14ac:dyDescent="0.35">
      <c r="A18896" s="1">
        <v>139</v>
      </c>
      <c r="B18896" s="1" t="s">
        <v>160</v>
      </c>
      <c r="C18896" s="218">
        <v>44950</v>
      </c>
      <c r="D18896" s="218">
        <v>44945</v>
      </c>
      <c r="E18896" s="1">
        <v>4</v>
      </c>
      <c r="F18896" s="62">
        <v>125.53</v>
      </c>
    </row>
    <row r="18897" spans="1:6" x14ac:dyDescent="0.35">
      <c r="A18897" s="1">
        <v>139</v>
      </c>
      <c r="B18897" s="1" t="s">
        <v>160</v>
      </c>
      <c r="C18897" s="218">
        <v>44950</v>
      </c>
      <c r="D18897" s="218">
        <v>44947</v>
      </c>
      <c r="E18897" s="1">
        <v>1</v>
      </c>
      <c r="F18897" s="62">
        <v>54.4</v>
      </c>
    </row>
    <row r="18898" spans="1:6" x14ac:dyDescent="0.35">
      <c r="A18898" s="1">
        <v>139</v>
      </c>
      <c r="B18898" s="1" t="s">
        <v>160</v>
      </c>
      <c r="C18898" s="218">
        <v>44950</v>
      </c>
      <c r="D18898" s="218">
        <v>44950</v>
      </c>
      <c r="E18898" s="1">
        <v>4</v>
      </c>
      <c r="F18898" s="62">
        <v>186.81</v>
      </c>
    </row>
    <row r="18899" spans="1:6" x14ac:dyDescent="0.35">
      <c r="A18899" s="1">
        <v>139</v>
      </c>
      <c r="B18899" s="1" t="s">
        <v>160</v>
      </c>
      <c r="C18899" s="218">
        <v>44951</v>
      </c>
      <c r="D18899" s="218">
        <v>44948</v>
      </c>
      <c r="E18899" s="1">
        <v>3</v>
      </c>
      <c r="F18899" s="62">
        <v>127.41</v>
      </c>
    </row>
    <row r="18900" spans="1:6" x14ac:dyDescent="0.35">
      <c r="A18900" s="1">
        <v>139</v>
      </c>
      <c r="B18900" s="1" t="s">
        <v>160</v>
      </c>
      <c r="C18900" s="218">
        <v>44951</v>
      </c>
      <c r="D18900" s="218">
        <v>44949</v>
      </c>
      <c r="E18900" s="1">
        <v>2</v>
      </c>
      <c r="F18900" s="62">
        <v>47.42</v>
      </c>
    </row>
    <row r="18901" spans="1:6" x14ac:dyDescent="0.35">
      <c r="A18901" s="1">
        <v>139</v>
      </c>
      <c r="B18901" s="1" t="s">
        <v>160</v>
      </c>
      <c r="C18901" s="218">
        <v>44951</v>
      </c>
      <c r="D18901" s="218">
        <v>44951</v>
      </c>
      <c r="E18901" s="1">
        <v>3</v>
      </c>
      <c r="F18901" s="62">
        <v>132.41</v>
      </c>
    </row>
    <row r="18902" spans="1:6" x14ac:dyDescent="0.35">
      <c r="A18902" s="1">
        <v>139</v>
      </c>
      <c r="B18902" s="1" t="s">
        <v>160</v>
      </c>
      <c r="C18902" s="218">
        <v>44952</v>
      </c>
      <c r="D18902" s="218">
        <v>44949</v>
      </c>
      <c r="E18902" s="1">
        <v>5</v>
      </c>
      <c r="F18902" s="62">
        <v>179.83</v>
      </c>
    </row>
    <row r="18903" spans="1:6" x14ac:dyDescent="0.35">
      <c r="A18903" s="1">
        <v>139</v>
      </c>
      <c r="B18903" s="1" t="s">
        <v>160</v>
      </c>
      <c r="C18903" s="218">
        <v>44952</v>
      </c>
      <c r="D18903" s="218">
        <v>44950</v>
      </c>
      <c r="E18903" s="1">
        <v>1</v>
      </c>
      <c r="F18903" s="62">
        <v>23.76</v>
      </c>
    </row>
    <row r="18904" spans="1:6" x14ac:dyDescent="0.35">
      <c r="A18904" s="1">
        <v>139</v>
      </c>
      <c r="B18904" s="1" t="s">
        <v>160</v>
      </c>
      <c r="C18904" s="218">
        <v>44952</v>
      </c>
      <c r="D18904" s="218">
        <v>44952</v>
      </c>
      <c r="E18904" s="1">
        <v>2</v>
      </c>
      <c r="F18904" s="62">
        <v>78.209999999999994</v>
      </c>
    </row>
    <row r="18905" spans="1:6" x14ac:dyDescent="0.35">
      <c r="A18905" s="1">
        <v>140</v>
      </c>
      <c r="B18905" s="1" t="s">
        <v>161</v>
      </c>
      <c r="C18905" s="218">
        <v>44879</v>
      </c>
      <c r="D18905" s="218">
        <v>44878</v>
      </c>
      <c r="E18905" s="1">
        <v>4</v>
      </c>
      <c r="F18905" s="62">
        <v>137.61000000000001</v>
      </c>
    </row>
    <row r="18906" spans="1:6" x14ac:dyDescent="0.35">
      <c r="A18906" s="1">
        <v>140</v>
      </c>
      <c r="B18906" s="1" t="s">
        <v>161</v>
      </c>
      <c r="C18906" s="218">
        <v>44879</v>
      </c>
      <c r="D18906" s="218">
        <v>44879</v>
      </c>
      <c r="E18906" s="1">
        <v>1</v>
      </c>
      <c r="F18906" s="62">
        <v>23.51</v>
      </c>
    </row>
    <row r="18907" spans="1:6" x14ac:dyDescent="0.35">
      <c r="A18907" s="1">
        <v>140</v>
      </c>
      <c r="B18907" s="1" t="s">
        <v>161</v>
      </c>
      <c r="C18907" s="218">
        <v>44881</v>
      </c>
      <c r="D18907" s="218">
        <v>44878</v>
      </c>
      <c r="E18907" s="1">
        <v>3</v>
      </c>
      <c r="F18907" s="62">
        <v>64.489999999999995</v>
      </c>
    </row>
    <row r="18908" spans="1:6" x14ac:dyDescent="0.35">
      <c r="A18908" s="1">
        <v>140</v>
      </c>
      <c r="B18908" s="1" t="s">
        <v>161</v>
      </c>
      <c r="C18908" s="218">
        <v>44881</v>
      </c>
      <c r="D18908" s="218">
        <v>44879</v>
      </c>
      <c r="E18908" s="1">
        <v>4</v>
      </c>
      <c r="F18908" s="62">
        <v>103.99</v>
      </c>
    </row>
    <row r="18909" spans="1:6" x14ac:dyDescent="0.35">
      <c r="A18909" s="1">
        <v>140</v>
      </c>
      <c r="B18909" s="1" t="s">
        <v>161</v>
      </c>
      <c r="C18909" s="218">
        <v>44881</v>
      </c>
      <c r="D18909" s="218">
        <v>44880</v>
      </c>
      <c r="E18909" s="1">
        <v>9</v>
      </c>
      <c r="F18909" s="62">
        <v>306.86</v>
      </c>
    </row>
    <row r="18910" spans="1:6" x14ac:dyDescent="0.35">
      <c r="A18910" s="1">
        <v>140</v>
      </c>
      <c r="B18910" s="1" t="s">
        <v>161</v>
      </c>
      <c r="C18910" s="218">
        <v>44884</v>
      </c>
      <c r="D18910" s="218">
        <v>44878</v>
      </c>
      <c r="E18910" s="1">
        <v>3</v>
      </c>
      <c r="F18910" s="62">
        <v>94.39</v>
      </c>
    </row>
    <row r="18911" spans="1:6" x14ac:dyDescent="0.35">
      <c r="A18911" s="1">
        <v>140</v>
      </c>
      <c r="B18911" s="1" t="s">
        <v>161</v>
      </c>
      <c r="C18911" s="218">
        <v>44884</v>
      </c>
      <c r="D18911" s="218">
        <v>44879</v>
      </c>
      <c r="E18911" s="1">
        <v>8</v>
      </c>
      <c r="F18911" s="62">
        <v>184.5</v>
      </c>
    </row>
    <row r="18912" spans="1:6" x14ac:dyDescent="0.35">
      <c r="A18912" s="1">
        <v>140</v>
      </c>
      <c r="B18912" s="1" t="s">
        <v>161</v>
      </c>
      <c r="C18912" s="218">
        <v>44884</v>
      </c>
      <c r="D18912" s="218">
        <v>44880</v>
      </c>
      <c r="E18912" s="1">
        <v>4</v>
      </c>
      <c r="F18912" s="62">
        <v>108.35</v>
      </c>
    </row>
    <row r="18913" spans="1:6" x14ac:dyDescent="0.35">
      <c r="A18913" s="1">
        <v>140</v>
      </c>
      <c r="B18913" s="1" t="s">
        <v>161</v>
      </c>
      <c r="C18913" s="218">
        <v>44884</v>
      </c>
      <c r="D18913" s="218">
        <v>44881</v>
      </c>
      <c r="E18913" s="1">
        <v>4</v>
      </c>
      <c r="F18913" s="62">
        <v>164.69</v>
      </c>
    </row>
    <row r="18914" spans="1:6" x14ac:dyDescent="0.35">
      <c r="A18914" s="1">
        <v>140</v>
      </c>
      <c r="B18914" s="1" t="s">
        <v>161</v>
      </c>
      <c r="C18914" s="218">
        <v>44884</v>
      </c>
      <c r="D18914" s="218">
        <v>44882</v>
      </c>
      <c r="E18914" s="1">
        <v>3</v>
      </c>
      <c r="F18914" s="62">
        <v>146.57</v>
      </c>
    </row>
    <row r="18915" spans="1:6" x14ac:dyDescent="0.35">
      <c r="A18915" s="1">
        <v>140</v>
      </c>
      <c r="B18915" s="1" t="s">
        <v>161</v>
      </c>
      <c r="C18915" s="218">
        <v>44885</v>
      </c>
      <c r="D18915" s="218">
        <v>44879</v>
      </c>
      <c r="E18915" s="1">
        <v>3</v>
      </c>
      <c r="F18915" s="62">
        <v>65.14</v>
      </c>
    </row>
    <row r="18916" spans="1:6" x14ac:dyDescent="0.35">
      <c r="A18916" s="1">
        <v>140</v>
      </c>
      <c r="B18916" s="1" t="s">
        <v>161</v>
      </c>
      <c r="C18916" s="218">
        <v>44885</v>
      </c>
      <c r="D18916" s="218">
        <v>44880</v>
      </c>
      <c r="E18916" s="1">
        <v>2</v>
      </c>
      <c r="F18916" s="62">
        <v>64</v>
      </c>
    </row>
    <row r="18917" spans="1:6" x14ac:dyDescent="0.35">
      <c r="A18917" s="1">
        <v>140</v>
      </c>
      <c r="B18917" s="1" t="s">
        <v>161</v>
      </c>
      <c r="C18917" s="218">
        <v>44885</v>
      </c>
      <c r="D18917" s="218">
        <v>44881</v>
      </c>
      <c r="E18917" s="1">
        <v>3</v>
      </c>
      <c r="F18917" s="62">
        <v>116.67</v>
      </c>
    </row>
    <row r="18918" spans="1:6" x14ac:dyDescent="0.35">
      <c r="A18918" s="1">
        <v>140</v>
      </c>
      <c r="B18918" s="1" t="s">
        <v>161</v>
      </c>
      <c r="C18918" s="218">
        <v>44885</v>
      </c>
      <c r="D18918" s="218">
        <v>44883</v>
      </c>
      <c r="E18918" s="1">
        <v>1</v>
      </c>
      <c r="F18918" s="62">
        <v>44.5</v>
      </c>
    </row>
    <row r="18919" spans="1:6" x14ac:dyDescent="0.35">
      <c r="A18919" s="1">
        <v>140</v>
      </c>
      <c r="B18919" s="1" t="s">
        <v>161</v>
      </c>
      <c r="C18919" s="218">
        <v>44886</v>
      </c>
      <c r="D18919" s="218">
        <v>44880</v>
      </c>
      <c r="E18919" s="1">
        <v>4</v>
      </c>
      <c r="F18919" s="62">
        <v>92.66</v>
      </c>
    </row>
    <row r="18920" spans="1:6" x14ac:dyDescent="0.35">
      <c r="A18920" s="1">
        <v>140</v>
      </c>
      <c r="B18920" s="1" t="s">
        <v>161</v>
      </c>
      <c r="C18920" s="218">
        <v>44886</v>
      </c>
      <c r="D18920" s="218">
        <v>44881</v>
      </c>
      <c r="E18920" s="1">
        <v>5</v>
      </c>
      <c r="F18920" s="62">
        <v>190.57</v>
      </c>
    </row>
    <row r="18921" spans="1:6" x14ac:dyDescent="0.35">
      <c r="A18921" s="1">
        <v>140</v>
      </c>
      <c r="B18921" s="1" t="s">
        <v>161</v>
      </c>
      <c r="C18921" s="218">
        <v>44886</v>
      </c>
      <c r="D18921" s="218">
        <v>44882</v>
      </c>
      <c r="E18921" s="1">
        <v>9</v>
      </c>
      <c r="F18921" s="62">
        <v>328.97</v>
      </c>
    </row>
    <row r="18922" spans="1:6" x14ac:dyDescent="0.35">
      <c r="A18922" s="1">
        <v>140</v>
      </c>
      <c r="B18922" s="1" t="s">
        <v>161</v>
      </c>
      <c r="C18922" s="218">
        <v>44886</v>
      </c>
      <c r="D18922" s="218">
        <v>44883</v>
      </c>
      <c r="E18922" s="1">
        <v>1</v>
      </c>
      <c r="F18922" s="62">
        <v>41.48</v>
      </c>
    </row>
    <row r="18923" spans="1:6" x14ac:dyDescent="0.35">
      <c r="A18923" s="1">
        <v>140</v>
      </c>
      <c r="B18923" s="1" t="s">
        <v>161</v>
      </c>
      <c r="C18923" s="218">
        <v>44887</v>
      </c>
      <c r="D18923" s="218">
        <v>44881</v>
      </c>
      <c r="E18923" s="1">
        <v>7</v>
      </c>
      <c r="F18923" s="62">
        <v>165.87</v>
      </c>
    </row>
    <row r="18924" spans="1:6" x14ac:dyDescent="0.35">
      <c r="A18924" s="1">
        <v>140</v>
      </c>
      <c r="B18924" s="1" t="s">
        <v>161</v>
      </c>
      <c r="C18924" s="218">
        <v>44887</v>
      </c>
      <c r="D18924" s="218">
        <v>44882</v>
      </c>
      <c r="E18924" s="1">
        <v>3</v>
      </c>
      <c r="F18924" s="62">
        <v>96.72</v>
      </c>
    </row>
    <row r="18925" spans="1:6" x14ac:dyDescent="0.35">
      <c r="A18925" s="1">
        <v>140</v>
      </c>
      <c r="B18925" s="1" t="s">
        <v>161</v>
      </c>
      <c r="C18925" s="218">
        <v>44887</v>
      </c>
      <c r="D18925" s="218">
        <v>44883</v>
      </c>
      <c r="E18925" s="1">
        <v>3</v>
      </c>
      <c r="F18925" s="62">
        <v>145.91999999999999</v>
      </c>
    </row>
    <row r="18926" spans="1:6" x14ac:dyDescent="0.35">
      <c r="A18926" s="1">
        <v>140</v>
      </c>
      <c r="B18926" s="1" t="s">
        <v>161</v>
      </c>
      <c r="C18926" s="218">
        <v>44887</v>
      </c>
      <c r="D18926" s="218">
        <v>44886</v>
      </c>
      <c r="E18926" s="1">
        <v>3</v>
      </c>
      <c r="F18926" s="62">
        <v>98.95</v>
      </c>
    </row>
    <row r="18927" spans="1:6" x14ac:dyDescent="0.35">
      <c r="A18927" s="1">
        <v>140</v>
      </c>
      <c r="B18927" s="1" t="s">
        <v>161</v>
      </c>
      <c r="C18927" s="218">
        <v>44887</v>
      </c>
      <c r="D18927" s="218">
        <v>44887</v>
      </c>
      <c r="E18927" s="1">
        <v>3</v>
      </c>
      <c r="F18927" s="62">
        <v>128.01</v>
      </c>
    </row>
    <row r="18928" spans="1:6" x14ac:dyDescent="0.35">
      <c r="A18928" s="1">
        <v>140</v>
      </c>
      <c r="B18928" s="1" t="s">
        <v>161</v>
      </c>
      <c r="C18928" s="218">
        <v>44888</v>
      </c>
      <c r="D18928" s="218">
        <v>44881</v>
      </c>
      <c r="E18928" s="1">
        <v>2</v>
      </c>
      <c r="F18928" s="62">
        <v>70.680000000000007</v>
      </c>
    </row>
    <row r="18929" spans="1:6" x14ac:dyDescent="0.35">
      <c r="A18929" s="1">
        <v>140</v>
      </c>
      <c r="B18929" s="1" t="s">
        <v>161</v>
      </c>
      <c r="C18929" s="218">
        <v>44888</v>
      </c>
      <c r="D18929" s="218">
        <v>44882</v>
      </c>
      <c r="E18929" s="1">
        <v>1</v>
      </c>
      <c r="F18929" s="62">
        <v>23.66</v>
      </c>
    </row>
    <row r="18930" spans="1:6" x14ac:dyDescent="0.35">
      <c r="A18930" s="1">
        <v>140</v>
      </c>
      <c r="B18930" s="1" t="s">
        <v>161</v>
      </c>
      <c r="C18930" s="218">
        <v>44888</v>
      </c>
      <c r="D18930" s="218">
        <v>44887</v>
      </c>
      <c r="E18930" s="1">
        <v>3</v>
      </c>
      <c r="F18930" s="62">
        <v>70.680000000000007</v>
      </c>
    </row>
    <row r="18931" spans="1:6" x14ac:dyDescent="0.35">
      <c r="A18931" s="1">
        <v>140</v>
      </c>
      <c r="B18931" s="1" t="s">
        <v>161</v>
      </c>
      <c r="C18931" s="218">
        <v>44888</v>
      </c>
      <c r="D18931" s="218">
        <v>44888</v>
      </c>
      <c r="E18931" s="1">
        <v>2</v>
      </c>
      <c r="F18931" s="62">
        <v>47.27</v>
      </c>
    </row>
    <row r="18932" spans="1:6" x14ac:dyDescent="0.35">
      <c r="A18932" s="1">
        <v>140</v>
      </c>
      <c r="B18932" s="1" t="s">
        <v>161</v>
      </c>
      <c r="C18932" s="218">
        <v>44889</v>
      </c>
      <c r="D18932" s="218">
        <v>44886</v>
      </c>
      <c r="E18932" s="1">
        <v>3</v>
      </c>
      <c r="F18932" s="62">
        <v>95.34</v>
      </c>
    </row>
    <row r="18933" spans="1:6" x14ac:dyDescent="0.35">
      <c r="A18933" s="1">
        <v>140</v>
      </c>
      <c r="B18933" s="1" t="s">
        <v>161</v>
      </c>
      <c r="C18933" s="218">
        <v>44889</v>
      </c>
      <c r="D18933" s="218">
        <v>44887</v>
      </c>
      <c r="E18933" s="1">
        <v>2</v>
      </c>
      <c r="F18933" s="62">
        <v>67.81</v>
      </c>
    </row>
    <row r="18934" spans="1:6" x14ac:dyDescent="0.35">
      <c r="A18934" s="1">
        <v>140</v>
      </c>
      <c r="B18934" s="1" t="s">
        <v>161</v>
      </c>
      <c r="C18934" s="218">
        <v>44889</v>
      </c>
      <c r="D18934" s="218">
        <v>44888</v>
      </c>
      <c r="E18934" s="1">
        <v>2</v>
      </c>
      <c r="F18934" s="62">
        <v>47.32</v>
      </c>
    </row>
    <row r="18935" spans="1:6" x14ac:dyDescent="0.35">
      <c r="A18935" s="1">
        <v>140</v>
      </c>
      <c r="B18935" s="1" t="s">
        <v>161</v>
      </c>
      <c r="C18935" s="218">
        <v>44889</v>
      </c>
      <c r="D18935" s="218">
        <v>44889</v>
      </c>
      <c r="E18935" s="1">
        <v>5</v>
      </c>
      <c r="F18935" s="62">
        <v>259.97000000000003</v>
      </c>
    </row>
    <row r="18936" spans="1:6" x14ac:dyDescent="0.35">
      <c r="A18936" s="1">
        <v>140</v>
      </c>
      <c r="B18936" s="1" t="s">
        <v>161</v>
      </c>
      <c r="C18936" s="218">
        <v>44890</v>
      </c>
      <c r="D18936" s="218">
        <v>44888</v>
      </c>
      <c r="E18936" s="1">
        <v>3</v>
      </c>
      <c r="F18936" s="62">
        <v>97.17</v>
      </c>
    </row>
    <row r="18937" spans="1:6" x14ac:dyDescent="0.35">
      <c r="A18937" s="1">
        <v>140</v>
      </c>
      <c r="B18937" s="1" t="s">
        <v>161</v>
      </c>
      <c r="C18937" s="218">
        <v>44890</v>
      </c>
      <c r="D18937" s="218">
        <v>44889</v>
      </c>
      <c r="E18937" s="1">
        <v>6</v>
      </c>
      <c r="F18937" s="62">
        <v>169.58</v>
      </c>
    </row>
    <row r="18938" spans="1:6" x14ac:dyDescent="0.35">
      <c r="A18938" s="1">
        <v>140</v>
      </c>
      <c r="B18938" s="1" t="s">
        <v>161</v>
      </c>
      <c r="C18938" s="218">
        <v>44890</v>
      </c>
      <c r="D18938" s="218">
        <v>44890</v>
      </c>
      <c r="E18938" s="1">
        <v>4</v>
      </c>
      <c r="F18938" s="62">
        <v>151.97</v>
      </c>
    </row>
    <row r="18939" spans="1:6" x14ac:dyDescent="0.35">
      <c r="A18939" s="1">
        <v>140</v>
      </c>
      <c r="B18939" s="1" t="s">
        <v>161</v>
      </c>
      <c r="C18939" s="218">
        <v>44891</v>
      </c>
      <c r="D18939" s="218">
        <v>44886</v>
      </c>
      <c r="E18939" s="1">
        <v>1</v>
      </c>
      <c r="F18939" s="62">
        <v>23.41</v>
      </c>
    </row>
    <row r="18940" spans="1:6" x14ac:dyDescent="0.35">
      <c r="A18940" s="1">
        <v>140</v>
      </c>
      <c r="B18940" s="1" t="s">
        <v>161</v>
      </c>
      <c r="C18940" s="218">
        <v>44891</v>
      </c>
      <c r="D18940" s="218">
        <v>44889</v>
      </c>
      <c r="E18940" s="1">
        <v>3</v>
      </c>
      <c r="F18940" s="62">
        <v>67.510000000000005</v>
      </c>
    </row>
    <row r="18941" spans="1:6" x14ac:dyDescent="0.35">
      <c r="A18941" s="1">
        <v>140</v>
      </c>
      <c r="B18941" s="1" t="s">
        <v>161</v>
      </c>
      <c r="C18941" s="218">
        <v>44891</v>
      </c>
      <c r="D18941" s="218">
        <v>44890</v>
      </c>
      <c r="E18941" s="1">
        <v>10</v>
      </c>
      <c r="F18941" s="62">
        <v>340.85</v>
      </c>
    </row>
    <row r="18942" spans="1:6" x14ac:dyDescent="0.35">
      <c r="A18942" s="1">
        <v>140</v>
      </c>
      <c r="B18942" s="1" t="s">
        <v>161</v>
      </c>
      <c r="C18942" s="218">
        <v>44891</v>
      </c>
      <c r="D18942" s="218">
        <v>44891</v>
      </c>
      <c r="E18942" s="1">
        <v>3</v>
      </c>
      <c r="F18942" s="62">
        <v>124.79</v>
      </c>
    </row>
    <row r="18943" spans="1:6" x14ac:dyDescent="0.35">
      <c r="A18943" s="1">
        <v>140</v>
      </c>
      <c r="B18943" s="1" t="s">
        <v>161</v>
      </c>
      <c r="C18943" s="218">
        <v>44892</v>
      </c>
      <c r="D18943" s="218">
        <v>44890</v>
      </c>
      <c r="E18943" s="1">
        <v>5</v>
      </c>
      <c r="F18943" s="62">
        <v>221.36</v>
      </c>
    </row>
    <row r="18944" spans="1:6" x14ac:dyDescent="0.35">
      <c r="A18944" s="1">
        <v>140</v>
      </c>
      <c r="B18944" s="1" t="s">
        <v>161</v>
      </c>
      <c r="C18944" s="218">
        <v>44892</v>
      </c>
      <c r="D18944" s="218">
        <v>44891</v>
      </c>
      <c r="E18944" s="1">
        <v>5</v>
      </c>
      <c r="F18944" s="62">
        <v>218.69</v>
      </c>
    </row>
    <row r="18945" spans="1:6" x14ac:dyDescent="0.35">
      <c r="A18945" s="1">
        <v>140</v>
      </c>
      <c r="B18945" s="1" t="s">
        <v>161</v>
      </c>
      <c r="C18945" s="218">
        <v>44892</v>
      </c>
      <c r="D18945" s="218">
        <v>44892</v>
      </c>
      <c r="E18945" s="1">
        <v>3</v>
      </c>
      <c r="F18945" s="62">
        <v>153.15</v>
      </c>
    </row>
    <row r="18946" spans="1:6" x14ac:dyDescent="0.35">
      <c r="A18946" s="1">
        <v>140</v>
      </c>
      <c r="B18946" s="1" t="s">
        <v>161</v>
      </c>
      <c r="C18946" s="218">
        <v>44893</v>
      </c>
      <c r="D18946" s="218">
        <v>44890</v>
      </c>
      <c r="E18946" s="1">
        <v>2</v>
      </c>
      <c r="F18946" s="62">
        <v>47.52</v>
      </c>
    </row>
    <row r="18947" spans="1:6" x14ac:dyDescent="0.35">
      <c r="A18947" s="1">
        <v>140</v>
      </c>
      <c r="B18947" s="1" t="s">
        <v>161</v>
      </c>
      <c r="C18947" s="218">
        <v>44893</v>
      </c>
      <c r="D18947" s="218">
        <v>44891</v>
      </c>
      <c r="E18947" s="1">
        <v>7</v>
      </c>
      <c r="F18947" s="62">
        <v>271.85000000000002</v>
      </c>
    </row>
    <row r="18948" spans="1:6" x14ac:dyDescent="0.35">
      <c r="A18948" s="1">
        <v>140</v>
      </c>
      <c r="B18948" s="1" t="s">
        <v>161</v>
      </c>
      <c r="C18948" s="218">
        <v>44893</v>
      </c>
      <c r="D18948" s="218">
        <v>44892</v>
      </c>
      <c r="E18948" s="1">
        <v>5</v>
      </c>
      <c r="F18948" s="62">
        <v>222.2</v>
      </c>
    </row>
    <row r="18949" spans="1:6" x14ac:dyDescent="0.35">
      <c r="A18949" s="1">
        <v>140</v>
      </c>
      <c r="B18949" s="1" t="s">
        <v>161</v>
      </c>
      <c r="C18949" s="218">
        <v>44893</v>
      </c>
      <c r="D18949" s="218">
        <v>44893</v>
      </c>
      <c r="E18949" s="1">
        <v>2</v>
      </c>
      <c r="F18949" s="62">
        <v>98.9</v>
      </c>
    </row>
    <row r="18950" spans="1:6" x14ac:dyDescent="0.35">
      <c r="A18950" s="1">
        <v>140</v>
      </c>
      <c r="B18950" s="1" t="s">
        <v>161</v>
      </c>
      <c r="C18950" s="218">
        <v>44894</v>
      </c>
      <c r="D18950" s="218">
        <v>44889</v>
      </c>
      <c r="E18950" s="1">
        <v>1</v>
      </c>
      <c r="F18950" s="62">
        <v>23.76</v>
      </c>
    </row>
    <row r="18951" spans="1:6" x14ac:dyDescent="0.35">
      <c r="A18951" s="1">
        <v>140</v>
      </c>
      <c r="B18951" s="1" t="s">
        <v>161</v>
      </c>
      <c r="C18951" s="218">
        <v>44894</v>
      </c>
      <c r="D18951" s="218">
        <v>44890</v>
      </c>
      <c r="E18951" s="1">
        <v>2</v>
      </c>
      <c r="F18951" s="62">
        <v>73.36</v>
      </c>
    </row>
    <row r="18952" spans="1:6" x14ac:dyDescent="0.35">
      <c r="A18952" s="1">
        <v>140</v>
      </c>
      <c r="B18952" s="1" t="s">
        <v>161</v>
      </c>
      <c r="C18952" s="218">
        <v>44894</v>
      </c>
      <c r="D18952" s="218">
        <v>44891</v>
      </c>
      <c r="E18952" s="1">
        <v>3</v>
      </c>
      <c r="F18952" s="62">
        <v>120.93</v>
      </c>
    </row>
    <row r="18953" spans="1:6" x14ac:dyDescent="0.35">
      <c r="A18953" s="1">
        <v>140</v>
      </c>
      <c r="B18953" s="1" t="s">
        <v>161</v>
      </c>
      <c r="C18953" s="218">
        <v>44894</v>
      </c>
      <c r="D18953" s="218">
        <v>44892</v>
      </c>
      <c r="E18953" s="1">
        <v>8</v>
      </c>
      <c r="F18953" s="62">
        <v>312.14999999999998</v>
      </c>
    </row>
    <row r="18954" spans="1:6" x14ac:dyDescent="0.35">
      <c r="A18954" s="1">
        <v>140</v>
      </c>
      <c r="B18954" s="1" t="s">
        <v>161</v>
      </c>
      <c r="C18954" s="218">
        <v>44894</v>
      </c>
      <c r="D18954" s="218">
        <v>44893</v>
      </c>
      <c r="E18954" s="1">
        <v>1</v>
      </c>
      <c r="F18954" s="62">
        <v>48.21</v>
      </c>
    </row>
    <row r="18955" spans="1:6" x14ac:dyDescent="0.35">
      <c r="A18955" s="1">
        <v>140</v>
      </c>
      <c r="B18955" s="1" t="s">
        <v>161</v>
      </c>
      <c r="C18955" s="218">
        <v>44894</v>
      </c>
      <c r="D18955" s="218">
        <v>44894</v>
      </c>
      <c r="E18955" s="1">
        <v>1</v>
      </c>
      <c r="F18955" s="62">
        <v>45.34</v>
      </c>
    </row>
    <row r="18956" spans="1:6" x14ac:dyDescent="0.35">
      <c r="A18956" s="1">
        <v>140</v>
      </c>
      <c r="B18956" s="1" t="s">
        <v>161</v>
      </c>
      <c r="C18956" s="218">
        <v>44895</v>
      </c>
      <c r="D18956" s="218">
        <v>44891</v>
      </c>
      <c r="E18956" s="1">
        <v>5</v>
      </c>
      <c r="F18956" s="62">
        <v>172.31</v>
      </c>
    </row>
    <row r="18957" spans="1:6" x14ac:dyDescent="0.35">
      <c r="A18957" s="1">
        <v>140</v>
      </c>
      <c r="B18957" s="1" t="s">
        <v>161</v>
      </c>
      <c r="C18957" s="218">
        <v>44895</v>
      </c>
      <c r="D18957" s="218">
        <v>44892</v>
      </c>
      <c r="E18957" s="1">
        <v>1</v>
      </c>
      <c r="F18957" s="62">
        <v>48.66</v>
      </c>
    </row>
    <row r="18958" spans="1:6" x14ac:dyDescent="0.35">
      <c r="A18958" s="1">
        <v>140</v>
      </c>
      <c r="B18958" s="1" t="s">
        <v>161</v>
      </c>
      <c r="C18958" s="218">
        <v>44895</v>
      </c>
      <c r="D18958" s="218">
        <v>44893</v>
      </c>
      <c r="E18958" s="1">
        <v>3</v>
      </c>
      <c r="F18958" s="62">
        <v>100.29</v>
      </c>
    </row>
    <row r="18959" spans="1:6" x14ac:dyDescent="0.35">
      <c r="A18959" s="1">
        <v>140</v>
      </c>
      <c r="B18959" s="1" t="s">
        <v>161</v>
      </c>
      <c r="C18959" s="218">
        <v>44895</v>
      </c>
      <c r="D18959" s="218">
        <v>44894</v>
      </c>
      <c r="E18959" s="1">
        <v>7</v>
      </c>
      <c r="F18959" s="62">
        <v>303.73</v>
      </c>
    </row>
    <row r="18960" spans="1:6" x14ac:dyDescent="0.35">
      <c r="A18960" s="1">
        <v>140</v>
      </c>
      <c r="B18960" s="1" t="s">
        <v>161</v>
      </c>
      <c r="C18960" s="218">
        <v>44896</v>
      </c>
      <c r="D18960" s="218">
        <v>44893</v>
      </c>
      <c r="E18960" s="1">
        <v>2</v>
      </c>
      <c r="F18960" s="62">
        <v>96.67</v>
      </c>
    </row>
    <row r="18961" spans="1:6" x14ac:dyDescent="0.35">
      <c r="A18961" s="1">
        <v>140</v>
      </c>
      <c r="B18961" s="1" t="s">
        <v>161</v>
      </c>
      <c r="C18961" s="218">
        <v>44896</v>
      </c>
      <c r="D18961" s="218">
        <v>44894</v>
      </c>
      <c r="E18961" s="1">
        <v>5</v>
      </c>
      <c r="F18961" s="62">
        <v>219.23</v>
      </c>
    </row>
    <row r="18962" spans="1:6" x14ac:dyDescent="0.35">
      <c r="A18962" s="1">
        <v>140</v>
      </c>
      <c r="B18962" s="1" t="s">
        <v>161</v>
      </c>
      <c r="C18962" s="218">
        <v>44896</v>
      </c>
      <c r="D18962" s="218">
        <v>44895</v>
      </c>
      <c r="E18962" s="1">
        <v>9</v>
      </c>
      <c r="F18962" s="62">
        <v>376.85</v>
      </c>
    </row>
    <row r="18963" spans="1:6" x14ac:dyDescent="0.35">
      <c r="A18963" s="1">
        <v>140</v>
      </c>
      <c r="B18963" s="1" t="s">
        <v>161</v>
      </c>
      <c r="C18963" s="218">
        <v>44897</v>
      </c>
      <c r="D18963" s="218">
        <v>44893</v>
      </c>
      <c r="E18963" s="1">
        <v>5</v>
      </c>
      <c r="F18963" s="62">
        <v>186.12</v>
      </c>
    </row>
    <row r="18964" spans="1:6" x14ac:dyDescent="0.35">
      <c r="A18964" s="1">
        <v>140</v>
      </c>
      <c r="B18964" s="1" t="s">
        <v>161</v>
      </c>
      <c r="C18964" s="218">
        <v>44897</v>
      </c>
      <c r="D18964" s="218">
        <v>44894</v>
      </c>
      <c r="E18964" s="1">
        <v>3</v>
      </c>
      <c r="F18964" s="62">
        <v>129.97999999999999</v>
      </c>
    </row>
    <row r="18965" spans="1:6" x14ac:dyDescent="0.35">
      <c r="A18965" s="1">
        <v>140</v>
      </c>
      <c r="B18965" s="1" t="s">
        <v>161</v>
      </c>
      <c r="C18965" s="218">
        <v>44897</v>
      </c>
      <c r="D18965" s="218">
        <v>44895</v>
      </c>
      <c r="E18965" s="1">
        <v>3</v>
      </c>
      <c r="F18965" s="62">
        <v>153.74</v>
      </c>
    </row>
    <row r="18966" spans="1:6" x14ac:dyDescent="0.35">
      <c r="A18966" s="1">
        <v>140</v>
      </c>
      <c r="B18966" s="1" t="s">
        <v>161</v>
      </c>
      <c r="C18966" s="218">
        <v>44897</v>
      </c>
      <c r="D18966" s="218">
        <v>44896</v>
      </c>
      <c r="E18966" s="1">
        <v>4</v>
      </c>
      <c r="F18966" s="62">
        <v>200.82</v>
      </c>
    </row>
    <row r="18967" spans="1:6" x14ac:dyDescent="0.35">
      <c r="A18967" s="1">
        <v>140</v>
      </c>
      <c r="B18967" s="1" t="s">
        <v>161</v>
      </c>
      <c r="C18967" s="218">
        <v>44898</v>
      </c>
      <c r="D18967" s="218">
        <v>44893</v>
      </c>
      <c r="E18967" s="1">
        <v>1</v>
      </c>
      <c r="F18967" s="62">
        <v>52.37</v>
      </c>
    </row>
    <row r="18968" spans="1:6" x14ac:dyDescent="0.35">
      <c r="A18968" s="1">
        <v>140</v>
      </c>
      <c r="B18968" s="1" t="s">
        <v>161</v>
      </c>
      <c r="C18968" s="218">
        <v>44898</v>
      </c>
      <c r="D18968" s="218">
        <v>44894</v>
      </c>
      <c r="E18968" s="1">
        <v>2</v>
      </c>
      <c r="F18968" s="62">
        <v>73.56</v>
      </c>
    </row>
    <row r="18969" spans="1:6" x14ac:dyDescent="0.35">
      <c r="A18969" s="1">
        <v>140</v>
      </c>
      <c r="B18969" s="1" t="s">
        <v>161</v>
      </c>
      <c r="C18969" s="218">
        <v>44898</v>
      </c>
      <c r="D18969" s="218">
        <v>44895</v>
      </c>
      <c r="E18969" s="1">
        <v>4</v>
      </c>
      <c r="F18969" s="62">
        <v>149.59</v>
      </c>
    </row>
    <row r="18970" spans="1:6" x14ac:dyDescent="0.35">
      <c r="A18970" s="1">
        <v>140</v>
      </c>
      <c r="B18970" s="1" t="s">
        <v>161</v>
      </c>
      <c r="C18970" s="218">
        <v>44898</v>
      </c>
      <c r="D18970" s="218">
        <v>44896</v>
      </c>
      <c r="E18970" s="1">
        <v>9</v>
      </c>
      <c r="F18970" s="62">
        <v>391.24</v>
      </c>
    </row>
    <row r="18971" spans="1:6" x14ac:dyDescent="0.35">
      <c r="A18971" s="1">
        <v>140</v>
      </c>
      <c r="B18971" s="1" t="s">
        <v>161</v>
      </c>
      <c r="C18971" s="218">
        <v>44898</v>
      </c>
      <c r="D18971" s="218">
        <v>44897</v>
      </c>
      <c r="E18971" s="1">
        <v>3</v>
      </c>
      <c r="F18971" s="62">
        <v>155.53</v>
      </c>
    </row>
    <row r="18972" spans="1:6" x14ac:dyDescent="0.35">
      <c r="A18972" s="1">
        <v>140</v>
      </c>
      <c r="B18972" s="1" t="s">
        <v>161</v>
      </c>
      <c r="C18972" s="218">
        <v>44898</v>
      </c>
      <c r="D18972" s="218">
        <v>44898</v>
      </c>
      <c r="E18972" s="1">
        <v>2</v>
      </c>
      <c r="F18972" s="62">
        <v>47.22</v>
      </c>
    </row>
    <row r="18973" spans="1:6" x14ac:dyDescent="0.35">
      <c r="A18973" s="1">
        <v>140</v>
      </c>
      <c r="B18973" s="1" t="s">
        <v>161</v>
      </c>
      <c r="C18973" s="218">
        <v>44900</v>
      </c>
      <c r="D18973" s="218">
        <v>44895</v>
      </c>
      <c r="E18973" s="1">
        <v>1</v>
      </c>
      <c r="F18973" s="62">
        <v>51.48</v>
      </c>
    </row>
    <row r="18974" spans="1:6" x14ac:dyDescent="0.35">
      <c r="A18974" s="1">
        <v>140</v>
      </c>
      <c r="B18974" s="1" t="s">
        <v>161</v>
      </c>
      <c r="C18974" s="218">
        <v>44900</v>
      </c>
      <c r="D18974" s="218">
        <v>44896</v>
      </c>
      <c r="E18974" s="1">
        <v>6</v>
      </c>
      <c r="F18974" s="62">
        <v>242.41</v>
      </c>
    </row>
    <row r="18975" spans="1:6" x14ac:dyDescent="0.35">
      <c r="A18975" s="1">
        <v>140</v>
      </c>
      <c r="B18975" s="1" t="s">
        <v>161</v>
      </c>
      <c r="C18975" s="218">
        <v>44900</v>
      </c>
      <c r="D18975" s="218">
        <v>44897</v>
      </c>
      <c r="E18975" s="1">
        <v>4</v>
      </c>
      <c r="F18975" s="62">
        <v>179.58</v>
      </c>
    </row>
    <row r="18976" spans="1:6" x14ac:dyDescent="0.35">
      <c r="A18976" s="1">
        <v>140</v>
      </c>
      <c r="B18976" s="1" t="s">
        <v>161</v>
      </c>
      <c r="C18976" s="218">
        <v>44900</v>
      </c>
      <c r="D18976" s="218">
        <v>44898</v>
      </c>
      <c r="E18976" s="1">
        <v>8</v>
      </c>
      <c r="F18976" s="62">
        <v>384.07</v>
      </c>
    </row>
    <row r="18977" spans="1:6" x14ac:dyDescent="0.35">
      <c r="A18977" s="1">
        <v>140</v>
      </c>
      <c r="B18977" s="1" t="s">
        <v>161</v>
      </c>
      <c r="C18977" s="218">
        <v>44901</v>
      </c>
      <c r="D18977" s="218">
        <v>44897</v>
      </c>
      <c r="E18977" s="1">
        <v>6</v>
      </c>
      <c r="F18977" s="62">
        <v>218.1</v>
      </c>
    </row>
    <row r="18978" spans="1:6" x14ac:dyDescent="0.35">
      <c r="A18978" s="1">
        <v>140</v>
      </c>
      <c r="B18978" s="1" t="s">
        <v>161</v>
      </c>
      <c r="C18978" s="218">
        <v>44901</v>
      </c>
      <c r="D18978" s="218">
        <v>44898</v>
      </c>
      <c r="E18978" s="1">
        <v>1</v>
      </c>
      <c r="F18978" s="62">
        <v>53.36</v>
      </c>
    </row>
    <row r="18979" spans="1:6" x14ac:dyDescent="0.35">
      <c r="A18979" s="1">
        <v>140</v>
      </c>
      <c r="B18979" s="1" t="s">
        <v>161</v>
      </c>
      <c r="C18979" s="218">
        <v>44901</v>
      </c>
      <c r="D18979" s="218">
        <v>44899</v>
      </c>
      <c r="E18979" s="1">
        <v>6</v>
      </c>
      <c r="F18979" s="62">
        <v>251.01</v>
      </c>
    </row>
    <row r="18980" spans="1:6" x14ac:dyDescent="0.35">
      <c r="A18980" s="1">
        <v>140</v>
      </c>
      <c r="B18980" s="1" t="s">
        <v>161</v>
      </c>
      <c r="C18980" s="218">
        <v>44901</v>
      </c>
      <c r="D18980" s="218">
        <v>44900</v>
      </c>
      <c r="E18980" s="1">
        <v>4</v>
      </c>
      <c r="F18980" s="62">
        <v>178.41</v>
      </c>
    </row>
    <row r="18981" spans="1:6" x14ac:dyDescent="0.35">
      <c r="A18981" s="1">
        <v>140</v>
      </c>
      <c r="B18981" s="1" t="s">
        <v>161</v>
      </c>
      <c r="C18981" s="218">
        <v>44901</v>
      </c>
      <c r="D18981" s="218">
        <v>44901</v>
      </c>
      <c r="E18981" s="1">
        <v>4</v>
      </c>
      <c r="F18981" s="62">
        <v>181.66</v>
      </c>
    </row>
    <row r="18982" spans="1:6" x14ac:dyDescent="0.35">
      <c r="A18982" s="1">
        <v>140</v>
      </c>
      <c r="B18982" s="1" t="s">
        <v>161</v>
      </c>
      <c r="C18982" s="218">
        <v>44902</v>
      </c>
      <c r="D18982" s="218">
        <v>44900</v>
      </c>
      <c r="E18982" s="1">
        <v>1</v>
      </c>
      <c r="F18982" s="62">
        <v>52.77</v>
      </c>
    </row>
    <row r="18983" spans="1:6" x14ac:dyDescent="0.35">
      <c r="A18983" s="1">
        <v>140</v>
      </c>
      <c r="B18983" s="1" t="s">
        <v>161</v>
      </c>
      <c r="C18983" s="218">
        <v>44902</v>
      </c>
      <c r="D18983" s="218">
        <v>44901</v>
      </c>
      <c r="E18983" s="1">
        <v>1</v>
      </c>
      <c r="F18983" s="62">
        <v>23.76</v>
      </c>
    </row>
    <row r="18984" spans="1:6" x14ac:dyDescent="0.35">
      <c r="A18984" s="1">
        <v>140</v>
      </c>
      <c r="B18984" s="1" t="s">
        <v>161</v>
      </c>
      <c r="C18984" s="218">
        <v>44902</v>
      </c>
      <c r="D18984" s="218">
        <v>44902</v>
      </c>
      <c r="E18984" s="1">
        <v>4</v>
      </c>
      <c r="F18984" s="62">
        <v>210.76</v>
      </c>
    </row>
    <row r="18985" spans="1:6" x14ac:dyDescent="0.35">
      <c r="A18985" s="1">
        <v>140</v>
      </c>
      <c r="B18985" s="1" t="s">
        <v>161</v>
      </c>
      <c r="C18985" s="218">
        <v>44903</v>
      </c>
      <c r="D18985" s="218">
        <v>44901</v>
      </c>
      <c r="E18985" s="1">
        <v>1</v>
      </c>
      <c r="F18985" s="62">
        <v>53.41</v>
      </c>
    </row>
    <row r="18986" spans="1:6" x14ac:dyDescent="0.35">
      <c r="A18986" s="1">
        <v>140</v>
      </c>
      <c r="B18986" s="1" t="s">
        <v>161</v>
      </c>
      <c r="C18986" s="218">
        <v>44903</v>
      </c>
      <c r="D18986" s="218">
        <v>44902</v>
      </c>
      <c r="E18986" s="1">
        <v>1</v>
      </c>
      <c r="F18986" s="62">
        <v>50.79</v>
      </c>
    </row>
    <row r="18987" spans="1:6" x14ac:dyDescent="0.35">
      <c r="A18987" s="1">
        <v>140</v>
      </c>
      <c r="B18987" s="1" t="s">
        <v>161</v>
      </c>
      <c r="C18987" s="218">
        <v>44903</v>
      </c>
      <c r="D18987" s="218">
        <v>44903</v>
      </c>
      <c r="E18987" s="1">
        <v>13</v>
      </c>
      <c r="F18987" s="62">
        <v>594.65</v>
      </c>
    </row>
    <row r="18988" spans="1:6" x14ac:dyDescent="0.35">
      <c r="A18988" s="1">
        <v>140</v>
      </c>
      <c r="B18988" s="1" t="s">
        <v>161</v>
      </c>
      <c r="C18988" s="218">
        <v>44904</v>
      </c>
      <c r="D18988" s="218">
        <v>44901</v>
      </c>
      <c r="E18988" s="1">
        <v>1</v>
      </c>
      <c r="F18988" s="62">
        <v>23.61</v>
      </c>
    </row>
    <row r="18989" spans="1:6" x14ac:dyDescent="0.35">
      <c r="A18989" s="1">
        <v>140</v>
      </c>
      <c r="B18989" s="1" t="s">
        <v>161</v>
      </c>
      <c r="C18989" s="218">
        <v>44904</v>
      </c>
      <c r="D18989" s="218">
        <v>44902</v>
      </c>
      <c r="E18989" s="1">
        <v>2</v>
      </c>
      <c r="F18989" s="62">
        <v>76.52</v>
      </c>
    </row>
    <row r="18990" spans="1:6" x14ac:dyDescent="0.35">
      <c r="A18990" s="1">
        <v>140</v>
      </c>
      <c r="B18990" s="1" t="s">
        <v>161</v>
      </c>
      <c r="C18990" s="218">
        <v>44904</v>
      </c>
      <c r="D18990" s="218">
        <v>44904</v>
      </c>
      <c r="E18990" s="1">
        <v>10</v>
      </c>
      <c r="F18990" s="62">
        <v>498.7</v>
      </c>
    </row>
    <row r="18991" spans="1:6" x14ac:dyDescent="0.35">
      <c r="A18991" s="1">
        <v>140</v>
      </c>
      <c r="B18991" s="1" t="s">
        <v>161</v>
      </c>
      <c r="C18991" s="218">
        <v>44905</v>
      </c>
      <c r="D18991" s="218">
        <v>44905</v>
      </c>
      <c r="E18991" s="1">
        <v>13</v>
      </c>
      <c r="F18991" s="62">
        <v>556.92999999999995</v>
      </c>
    </row>
    <row r="18992" spans="1:6" x14ac:dyDescent="0.35">
      <c r="A18992" s="1">
        <v>140</v>
      </c>
      <c r="B18992" s="1" t="s">
        <v>161</v>
      </c>
      <c r="C18992" s="218">
        <v>44906</v>
      </c>
      <c r="D18992" s="218">
        <v>44905</v>
      </c>
      <c r="E18992" s="1">
        <v>1</v>
      </c>
      <c r="F18992" s="62">
        <v>52.32</v>
      </c>
    </row>
    <row r="18993" spans="1:6" x14ac:dyDescent="0.35">
      <c r="A18993" s="1">
        <v>140</v>
      </c>
      <c r="B18993" s="1" t="s">
        <v>161</v>
      </c>
      <c r="C18993" s="218">
        <v>44906</v>
      </c>
      <c r="D18993" s="218">
        <v>44906</v>
      </c>
      <c r="E18993" s="1">
        <v>17</v>
      </c>
      <c r="F18993" s="62">
        <v>593.94000000000005</v>
      </c>
    </row>
    <row r="18994" spans="1:6" x14ac:dyDescent="0.35">
      <c r="A18994" s="1">
        <v>140</v>
      </c>
      <c r="B18994" s="1" t="s">
        <v>161</v>
      </c>
      <c r="C18994" s="218">
        <v>44908</v>
      </c>
      <c r="D18994" s="218">
        <v>44907</v>
      </c>
      <c r="E18994" s="1">
        <v>9</v>
      </c>
      <c r="F18994" s="62">
        <v>381.17</v>
      </c>
    </row>
    <row r="18995" spans="1:6" x14ac:dyDescent="0.35">
      <c r="A18995" s="1">
        <v>140</v>
      </c>
      <c r="B18995" s="1" t="s">
        <v>161</v>
      </c>
      <c r="C18995" s="218">
        <v>44908</v>
      </c>
      <c r="D18995" s="218">
        <v>44908</v>
      </c>
      <c r="E18995" s="1">
        <v>6</v>
      </c>
      <c r="F18995" s="62">
        <v>275.01</v>
      </c>
    </row>
    <row r="18996" spans="1:6" x14ac:dyDescent="0.35">
      <c r="A18996" s="1">
        <v>140</v>
      </c>
      <c r="B18996" s="1" t="s">
        <v>161</v>
      </c>
      <c r="C18996" s="218">
        <v>44909</v>
      </c>
      <c r="D18996" s="218">
        <v>44907</v>
      </c>
      <c r="E18996" s="1">
        <v>1</v>
      </c>
      <c r="F18996" s="62">
        <v>50.98</v>
      </c>
    </row>
    <row r="18997" spans="1:6" x14ac:dyDescent="0.35">
      <c r="A18997" s="1">
        <v>140</v>
      </c>
      <c r="B18997" s="1" t="s">
        <v>161</v>
      </c>
      <c r="C18997" s="218">
        <v>44909</v>
      </c>
      <c r="D18997" s="218">
        <v>44908</v>
      </c>
      <c r="E18997" s="1">
        <v>4</v>
      </c>
      <c r="F18997" s="62">
        <v>199.69</v>
      </c>
    </row>
    <row r="18998" spans="1:6" x14ac:dyDescent="0.35">
      <c r="A18998" s="1">
        <v>140</v>
      </c>
      <c r="B18998" s="1" t="s">
        <v>161</v>
      </c>
      <c r="C18998" s="218">
        <v>44909</v>
      </c>
      <c r="D18998" s="218">
        <v>44909</v>
      </c>
      <c r="E18998" s="1">
        <v>1</v>
      </c>
      <c r="F18998" s="62">
        <v>45.44</v>
      </c>
    </row>
    <row r="18999" spans="1:6" x14ac:dyDescent="0.35">
      <c r="A18999" s="1">
        <v>140</v>
      </c>
      <c r="B18999" s="1" t="s">
        <v>161</v>
      </c>
      <c r="C18999" s="218">
        <v>44910</v>
      </c>
      <c r="D18999" s="218">
        <v>44907</v>
      </c>
      <c r="E18999" s="1">
        <v>3</v>
      </c>
      <c r="F18999" s="62">
        <v>157.81</v>
      </c>
    </row>
    <row r="19000" spans="1:6" x14ac:dyDescent="0.35">
      <c r="A19000" s="1">
        <v>140</v>
      </c>
      <c r="B19000" s="1" t="s">
        <v>161</v>
      </c>
      <c r="C19000" s="218">
        <v>44910</v>
      </c>
      <c r="D19000" s="218">
        <v>44908</v>
      </c>
      <c r="E19000" s="1">
        <v>6</v>
      </c>
      <c r="F19000" s="62">
        <v>253.48</v>
      </c>
    </row>
    <row r="19001" spans="1:6" x14ac:dyDescent="0.35">
      <c r="A19001" s="1">
        <v>140</v>
      </c>
      <c r="B19001" s="1" t="s">
        <v>161</v>
      </c>
      <c r="C19001" s="218">
        <v>44910</v>
      </c>
      <c r="D19001" s="218">
        <v>44909</v>
      </c>
      <c r="E19001" s="1">
        <v>8</v>
      </c>
      <c r="F19001" s="62">
        <v>330.54</v>
      </c>
    </row>
    <row r="19002" spans="1:6" x14ac:dyDescent="0.35">
      <c r="A19002" s="1">
        <v>140</v>
      </c>
      <c r="B19002" s="1" t="s">
        <v>161</v>
      </c>
      <c r="C19002" s="218">
        <v>44910</v>
      </c>
      <c r="D19002" s="218">
        <v>44910</v>
      </c>
      <c r="E19002" s="1">
        <v>3</v>
      </c>
      <c r="F19002" s="62">
        <v>146.27000000000001</v>
      </c>
    </row>
    <row r="19003" spans="1:6" x14ac:dyDescent="0.35">
      <c r="A19003" s="1">
        <v>140</v>
      </c>
      <c r="B19003" s="1" t="s">
        <v>161</v>
      </c>
      <c r="C19003" s="218">
        <v>44911</v>
      </c>
      <c r="D19003" s="218">
        <v>44907</v>
      </c>
      <c r="E19003" s="1">
        <v>1</v>
      </c>
      <c r="F19003" s="62">
        <v>23.61</v>
      </c>
    </row>
    <row r="19004" spans="1:6" x14ac:dyDescent="0.35">
      <c r="A19004" s="1">
        <v>140</v>
      </c>
      <c r="B19004" s="1" t="s">
        <v>161</v>
      </c>
      <c r="C19004" s="218">
        <v>44911</v>
      </c>
      <c r="D19004" s="218">
        <v>44909</v>
      </c>
      <c r="E19004" s="1">
        <v>7</v>
      </c>
      <c r="F19004" s="62">
        <v>275.56</v>
      </c>
    </row>
    <row r="19005" spans="1:6" x14ac:dyDescent="0.35">
      <c r="A19005" s="1">
        <v>140</v>
      </c>
      <c r="B19005" s="1" t="s">
        <v>161</v>
      </c>
      <c r="C19005" s="218">
        <v>44911</v>
      </c>
      <c r="D19005" s="218">
        <v>44910</v>
      </c>
      <c r="E19005" s="1">
        <v>8</v>
      </c>
      <c r="F19005" s="62">
        <v>412.08</v>
      </c>
    </row>
    <row r="19006" spans="1:6" x14ac:dyDescent="0.35">
      <c r="A19006" s="1">
        <v>140</v>
      </c>
      <c r="B19006" s="1" t="s">
        <v>161</v>
      </c>
      <c r="C19006" s="218">
        <v>44911</v>
      </c>
      <c r="D19006" s="218">
        <v>44911</v>
      </c>
      <c r="E19006" s="1">
        <v>5</v>
      </c>
      <c r="F19006" s="62">
        <v>244.73</v>
      </c>
    </row>
    <row r="19007" spans="1:6" x14ac:dyDescent="0.35">
      <c r="A19007" s="1">
        <v>140</v>
      </c>
      <c r="B19007" s="1" t="s">
        <v>161</v>
      </c>
      <c r="C19007" s="218">
        <v>44912</v>
      </c>
      <c r="D19007" s="218">
        <v>44909</v>
      </c>
      <c r="E19007" s="1">
        <v>2</v>
      </c>
      <c r="F19007" s="62">
        <v>100.09</v>
      </c>
    </row>
    <row r="19008" spans="1:6" x14ac:dyDescent="0.35">
      <c r="A19008" s="1">
        <v>140</v>
      </c>
      <c r="B19008" s="1" t="s">
        <v>161</v>
      </c>
      <c r="C19008" s="218">
        <v>44912</v>
      </c>
      <c r="D19008" s="218">
        <v>44910</v>
      </c>
      <c r="E19008" s="1">
        <v>5</v>
      </c>
      <c r="F19008" s="62">
        <v>145.78</v>
      </c>
    </row>
    <row r="19009" spans="1:6" x14ac:dyDescent="0.35">
      <c r="A19009" s="1">
        <v>140</v>
      </c>
      <c r="B19009" s="1" t="s">
        <v>161</v>
      </c>
      <c r="C19009" s="218">
        <v>44912</v>
      </c>
      <c r="D19009" s="218">
        <v>44911</v>
      </c>
      <c r="E19009" s="1">
        <v>9</v>
      </c>
      <c r="F19009" s="62">
        <v>379.66</v>
      </c>
    </row>
    <row r="19010" spans="1:6" x14ac:dyDescent="0.35">
      <c r="A19010" s="1">
        <v>140</v>
      </c>
      <c r="B19010" s="1" t="s">
        <v>161</v>
      </c>
      <c r="C19010" s="218">
        <v>44912</v>
      </c>
      <c r="D19010" s="218">
        <v>44912</v>
      </c>
      <c r="E19010" s="1">
        <v>6</v>
      </c>
      <c r="F19010" s="62">
        <v>299.32</v>
      </c>
    </row>
    <row r="19011" spans="1:6" x14ac:dyDescent="0.35">
      <c r="A19011" s="1">
        <v>140</v>
      </c>
      <c r="B19011" s="1" t="s">
        <v>161</v>
      </c>
      <c r="C19011" s="218">
        <v>44913</v>
      </c>
      <c r="D19011" s="218">
        <v>44911</v>
      </c>
      <c r="E19011" s="1">
        <v>4</v>
      </c>
      <c r="F19011" s="62">
        <v>124.98</v>
      </c>
    </row>
    <row r="19012" spans="1:6" x14ac:dyDescent="0.35">
      <c r="A19012" s="1">
        <v>140</v>
      </c>
      <c r="B19012" s="1" t="s">
        <v>161</v>
      </c>
      <c r="C19012" s="218">
        <v>44913</v>
      </c>
      <c r="D19012" s="218">
        <v>44912</v>
      </c>
      <c r="E19012" s="1">
        <v>8</v>
      </c>
      <c r="F19012" s="62">
        <v>318.68</v>
      </c>
    </row>
    <row r="19013" spans="1:6" x14ac:dyDescent="0.35">
      <c r="A19013" s="1">
        <v>140</v>
      </c>
      <c r="B19013" s="1" t="s">
        <v>161</v>
      </c>
      <c r="C19013" s="218">
        <v>44913</v>
      </c>
      <c r="D19013" s="218">
        <v>44913</v>
      </c>
      <c r="E19013" s="1">
        <v>5</v>
      </c>
      <c r="F19013" s="62">
        <v>230.76</v>
      </c>
    </row>
    <row r="19014" spans="1:6" x14ac:dyDescent="0.35">
      <c r="A19014" s="1">
        <v>140</v>
      </c>
      <c r="B19014" s="1" t="s">
        <v>161</v>
      </c>
      <c r="C19014" s="218">
        <v>44914</v>
      </c>
      <c r="D19014" s="218">
        <v>44912</v>
      </c>
      <c r="E19014" s="1">
        <v>2</v>
      </c>
      <c r="F19014" s="62">
        <v>75.63</v>
      </c>
    </row>
    <row r="19015" spans="1:6" x14ac:dyDescent="0.35">
      <c r="A19015" s="1">
        <v>140</v>
      </c>
      <c r="B19015" s="1" t="s">
        <v>161</v>
      </c>
      <c r="C19015" s="218">
        <v>44914</v>
      </c>
      <c r="D19015" s="218">
        <v>44913</v>
      </c>
      <c r="E19015" s="1">
        <v>4</v>
      </c>
      <c r="F19015" s="62">
        <v>199.34</v>
      </c>
    </row>
    <row r="19016" spans="1:6" x14ac:dyDescent="0.35">
      <c r="A19016" s="1">
        <v>140</v>
      </c>
      <c r="B19016" s="1" t="s">
        <v>161</v>
      </c>
      <c r="C19016" s="218">
        <v>44914</v>
      </c>
      <c r="D19016" s="218">
        <v>44914</v>
      </c>
      <c r="E19016" s="1">
        <v>9</v>
      </c>
      <c r="F19016" s="62">
        <v>446.88</v>
      </c>
    </row>
    <row r="19017" spans="1:6" x14ac:dyDescent="0.35">
      <c r="A19017" s="1">
        <v>140</v>
      </c>
      <c r="B19017" s="1" t="s">
        <v>161</v>
      </c>
      <c r="C19017" s="218">
        <v>44915</v>
      </c>
      <c r="D19017" s="218">
        <v>44914</v>
      </c>
      <c r="E19017" s="1">
        <v>6</v>
      </c>
      <c r="F19017" s="62">
        <v>255.91</v>
      </c>
    </row>
    <row r="19018" spans="1:6" x14ac:dyDescent="0.35">
      <c r="A19018" s="1">
        <v>140</v>
      </c>
      <c r="B19018" s="1" t="s">
        <v>161</v>
      </c>
      <c r="C19018" s="218">
        <v>44915</v>
      </c>
      <c r="D19018" s="218">
        <v>44915</v>
      </c>
      <c r="E19018" s="1">
        <v>9</v>
      </c>
      <c r="F19018" s="62">
        <v>438.76</v>
      </c>
    </row>
    <row r="19019" spans="1:6" x14ac:dyDescent="0.35">
      <c r="A19019" s="1">
        <v>140</v>
      </c>
      <c r="B19019" s="1" t="s">
        <v>161</v>
      </c>
      <c r="C19019" s="218">
        <v>44916</v>
      </c>
      <c r="D19019" s="218">
        <v>44914</v>
      </c>
      <c r="E19019" s="1">
        <v>2</v>
      </c>
      <c r="F19019" s="62">
        <v>77.569999999999993</v>
      </c>
    </row>
    <row r="19020" spans="1:6" x14ac:dyDescent="0.35">
      <c r="A19020" s="1">
        <v>140</v>
      </c>
      <c r="B19020" s="1" t="s">
        <v>161</v>
      </c>
      <c r="C19020" s="218">
        <v>44916</v>
      </c>
      <c r="D19020" s="218">
        <v>44915</v>
      </c>
      <c r="E19020" s="1">
        <v>3</v>
      </c>
      <c r="F19020" s="62">
        <v>129.44</v>
      </c>
    </row>
    <row r="19021" spans="1:6" x14ac:dyDescent="0.35">
      <c r="A19021" s="1">
        <v>140</v>
      </c>
      <c r="B19021" s="1" t="s">
        <v>161</v>
      </c>
      <c r="C19021" s="218">
        <v>44916</v>
      </c>
      <c r="D19021" s="218">
        <v>44916</v>
      </c>
      <c r="E19021" s="1">
        <v>15</v>
      </c>
      <c r="F19021" s="62">
        <v>721.2</v>
      </c>
    </row>
    <row r="19022" spans="1:6" x14ac:dyDescent="0.35">
      <c r="A19022" s="1">
        <v>140</v>
      </c>
      <c r="B19022" s="1" t="s">
        <v>161</v>
      </c>
      <c r="C19022" s="218">
        <v>44917</v>
      </c>
      <c r="D19022" s="218">
        <v>44914</v>
      </c>
      <c r="E19022" s="1">
        <v>2</v>
      </c>
      <c r="F19022" s="62">
        <v>100.79</v>
      </c>
    </row>
    <row r="19023" spans="1:6" x14ac:dyDescent="0.35">
      <c r="A19023" s="1">
        <v>140</v>
      </c>
      <c r="B19023" s="1" t="s">
        <v>161</v>
      </c>
      <c r="C19023" s="218">
        <v>44917</v>
      </c>
      <c r="D19023" s="218">
        <v>44915</v>
      </c>
      <c r="E19023" s="1">
        <v>4</v>
      </c>
      <c r="F19023" s="62">
        <v>182.6</v>
      </c>
    </row>
    <row r="19024" spans="1:6" x14ac:dyDescent="0.35">
      <c r="A19024" s="1">
        <v>140</v>
      </c>
      <c r="B19024" s="1" t="s">
        <v>161</v>
      </c>
      <c r="C19024" s="218">
        <v>44917</v>
      </c>
      <c r="D19024" s="218">
        <v>44916</v>
      </c>
      <c r="E19024" s="1">
        <v>3</v>
      </c>
      <c r="F19024" s="62">
        <v>100.53</v>
      </c>
    </row>
    <row r="19025" spans="1:6" x14ac:dyDescent="0.35">
      <c r="A19025" s="1">
        <v>140</v>
      </c>
      <c r="B19025" s="1" t="s">
        <v>161</v>
      </c>
      <c r="C19025" s="218">
        <v>44917</v>
      </c>
      <c r="D19025" s="218">
        <v>44917</v>
      </c>
      <c r="E19025" s="1">
        <v>8</v>
      </c>
      <c r="F19025" s="62">
        <v>356.1</v>
      </c>
    </row>
    <row r="19026" spans="1:6" x14ac:dyDescent="0.35">
      <c r="A19026" s="1">
        <v>140</v>
      </c>
      <c r="B19026" s="1" t="s">
        <v>161</v>
      </c>
      <c r="C19026" s="218">
        <v>44918</v>
      </c>
      <c r="D19026" s="218">
        <v>44915</v>
      </c>
      <c r="E19026" s="1">
        <v>1</v>
      </c>
      <c r="F19026" s="62">
        <v>51.68</v>
      </c>
    </row>
    <row r="19027" spans="1:6" x14ac:dyDescent="0.35">
      <c r="A19027" s="1">
        <v>140</v>
      </c>
      <c r="B19027" s="1" t="s">
        <v>161</v>
      </c>
      <c r="C19027" s="218">
        <v>44918</v>
      </c>
      <c r="D19027" s="218">
        <v>44916</v>
      </c>
      <c r="E19027" s="1">
        <v>2</v>
      </c>
      <c r="F19027" s="62">
        <v>100.64</v>
      </c>
    </row>
    <row r="19028" spans="1:6" x14ac:dyDescent="0.35">
      <c r="A19028" s="1">
        <v>140</v>
      </c>
      <c r="B19028" s="1" t="s">
        <v>161</v>
      </c>
      <c r="C19028" s="218">
        <v>44918</v>
      </c>
      <c r="D19028" s="218">
        <v>44917</v>
      </c>
      <c r="E19028" s="1">
        <v>8</v>
      </c>
      <c r="F19028" s="62">
        <v>267.45</v>
      </c>
    </row>
    <row r="19029" spans="1:6" x14ac:dyDescent="0.35">
      <c r="A19029" s="1">
        <v>140</v>
      </c>
      <c r="B19029" s="1" t="s">
        <v>161</v>
      </c>
      <c r="C19029" s="218">
        <v>44918</v>
      </c>
      <c r="D19029" s="218">
        <v>44918</v>
      </c>
      <c r="E19029" s="1">
        <v>15</v>
      </c>
      <c r="F19029" s="62">
        <v>595.39</v>
      </c>
    </row>
    <row r="19030" spans="1:6" x14ac:dyDescent="0.35">
      <c r="A19030" s="1">
        <v>140</v>
      </c>
      <c r="B19030" s="1" t="s">
        <v>161</v>
      </c>
      <c r="C19030" s="218">
        <v>44919</v>
      </c>
      <c r="D19030" s="218">
        <v>44917</v>
      </c>
      <c r="E19030" s="1">
        <v>2</v>
      </c>
      <c r="F19030" s="62">
        <v>75.83</v>
      </c>
    </row>
    <row r="19031" spans="1:6" x14ac:dyDescent="0.35">
      <c r="A19031" s="1">
        <v>140</v>
      </c>
      <c r="B19031" s="1" t="s">
        <v>161</v>
      </c>
      <c r="C19031" s="218">
        <v>44919</v>
      </c>
      <c r="D19031" s="218">
        <v>44918</v>
      </c>
      <c r="E19031" s="1">
        <v>2</v>
      </c>
      <c r="F19031" s="62">
        <v>77.61</v>
      </c>
    </row>
    <row r="19032" spans="1:6" x14ac:dyDescent="0.35">
      <c r="A19032" s="1">
        <v>140</v>
      </c>
      <c r="B19032" s="1" t="s">
        <v>161</v>
      </c>
      <c r="C19032" s="218">
        <v>44919</v>
      </c>
      <c r="D19032" s="218">
        <v>44919</v>
      </c>
      <c r="E19032" s="1">
        <v>14</v>
      </c>
      <c r="F19032" s="62">
        <v>565.48</v>
      </c>
    </row>
    <row r="19033" spans="1:6" x14ac:dyDescent="0.35">
      <c r="A19033" s="1">
        <v>140</v>
      </c>
      <c r="B19033" s="1" t="s">
        <v>161</v>
      </c>
      <c r="C19033" s="218">
        <v>44920</v>
      </c>
      <c r="D19033" s="218">
        <v>44918</v>
      </c>
      <c r="E19033" s="1">
        <v>1</v>
      </c>
      <c r="F19033" s="62">
        <v>23.76</v>
      </c>
    </row>
    <row r="19034" spans="1:6" x14ac:dyDescent="0.35">
      <c r="A19034" s="1">
        <v>140</v>
      </c>
      <c r="B19034" s="1" t="s">
        <v>161</v>
      </c>
      <c r="C19034" s="218">
        <v>44920</v>
      </c>
      <c r="D19034" s="218">
        <v>44919</v>
      </c>
      <c r="E19034" s="1">
        <v>3</v>
      </c>
      <c r="F19034" s="62">
        <v>69.3</v>
      </c>
    </row>
    <row r="19035" spans="1:6" x14ac:dyDescent="0.35">
      <c r="A19035" s="1">
        <v>140</v>
      </c>
      <c r="B19035" s="1" t="s">
        <v>161</v>
      </c>
      <c r="C19035" s="218">
        <v>44920</v>
      </c>
      <c r="D19035" s="218">
        <v>44920</v>
      </c>
      <c r="E19035" s="1">
        <v>17</v>
      </c>
      <c r="F19035" s="62">
        <v>622.36</v>
      </c>
    </row>
    <row r="19036" spans="1:6" x14ac:dyDescent="0.35">
      <c r="A19036" s="1">
        <v>140</v>
      </c>
      <c r="B19036" s="1" t="s">
        <v>161</v>
      </c>
      <c r="C19036" s="218">
        <v>44921</v>
      </c>
      <c r="D19036" s="218">
        <v>44917</v>
      </c>
      <c r="E19036" s="1">
        <v>1</v>
      </c>
      <c r="F19036" s="62">
        <v>52.96</v>
      </c>
    </row>
    <row r="19037" spans="1:6" x14ac:dyDescent="0.35">
      <c r="A19037" s="1">
        <v>140</v>
      </c>
      <c r="B19037" s="1" t="s">
        <v>161</v>
      </c>
      <c r="C19037" s="218">
        <v>44921</v>
      </c>
      <c r="D19037" s="218">
        <v>44919</v>
      </c>
      <c r="E19037" s="1">
        <v>1</v>
      </c>
      <c r="F19037" s="62">
        <v>23.76</v>
      </c>
    </row>
    <row r="19038" spans="1:6" x14ac:dyDescent="0.35">
      <c r="A19038" s="1">
        <v>140</v>
      </c>
      <c r="B19038" s="1" t="s">
        <v>161</v>
      </c>
      <c r="C19038" s="218">
        <v>44921</v>
      </c>
      <c r="D19038" s="218">
        <v>44920</v>
      </c>
      <c r="E19038" s="1">
        <v>1</v>
      </c>
      <c r="F19038" s="62">
        <v>53.36</v>
      </c>
    </row>
    <row r="19039" spans="1:6" x14ac:dyDescent="0.35">
      <c r="A19039" s="1">
        <v>140</v>
      </c>
      <c r="B19039" s="1" t="s">
        <v>161</v>
      </c>
      <c r="C19039" s="218">
        <v>44921</v>
      </c>
      <c r="D19039" s="218">
        <v>44921</v>
      </c>
      <c r="E19039" s="1">
        <v>10</v>
      </c>
      <c r="F19039" s="62">
        <v>439.26</v>
      </c>
    </row>
    <row r="19040" spans="1:6" x14ac:dyDescent="0.35">
      <c r="A19040" s="1">
        <v>140</v>
      </c>
      <c r="B19040" s="1" t="s">
        <v>161</v>
      </c>
      <c r="C19040" s="218">
        <v>44922</v>
      </c>
      <c r="D19040" s="218">
        <v>44919</v>
      </c>
      <c r="E19040" s="1">
        <v>2</v>
      </c>
      <c r="F19040" s="62">
        <v>46.97</v>
      </c>
    </row>
    <row r="19041" spans="1:6" x14ac:dyDescent="0.35">
      <c r="A19041" s="1">
        <v>140</v>
      </c>
      <c r="B19041" s="1" t="s">
        <v>161</v>
      </c>
      <c r="C19041" s="218">
        <v>44922</v>
      </c>
      <c r="D19041" s="218">
        <v>44920</v>
      </c>
      <c r="E19041" s="1">
        <v>1</v>
      </c>
      <c r="F19041" s="62">
        <v>23.76</v>
      </c>
    </row>
    <row r="19042" spans="1:6" x14ac:dyDescent="0.35">
      <c r="A19042" s="1">
        <v>140</v>
      </c>
      <c r="B19042" s="1" t="s">
        <v>161</v>
      </c>
      <c r="C19042" s="218">
        <v>44922</v>
      </c>
      <c r="D19042" s="218">
        <v>44921</v>
      </c>
      <c r="E19042" s="1">
        <v>2</v>
      </c>
      <c r="F19042" s="62">
        <v>76.38</v>
      </c>
    </row>
    <row r="19043" spans="1:6" x14ac:dyDescent="0.35">
      <c r="A19043" s="1">
        <v>140</v>
      </c>
      <c r="B19043" s="1" t="s">
        <v>161</v>
      </c>
      <c r="C19043" s="218">
        <v>44922</v>
      </c>
      <c r="D19043" s="218">
        <v>44922</v>
      </c>
      <c r="E19043" s="1">
        <v>12</v>
      </c>
      <c r="F19043" s="62">
        <v>552.77</v>
      </c>
    </row>
    <row r="19044" spans="1:6" x14ac:dyDescent="0.35">
      <c r="A19044" s="1">
        <v>140</v>
      </c>
      <c r="B19044" s="1" t="s">
        <v>161</v>
      </c>
      <c r="C19044" s="218">
        <v>44923</v>
      </c>
      <c r="D19044" s="218">
        <v>44920</v>
      </c>
      <c r="E19044" s="1">
        <v>2</v>
      </c>
      <c r="F19044" s="62">
        <v>45.49</v>
      </c>
    </row>
    <row r="19045" spans="1:6" x14ac:dyDescent="0.35">
      <c r="A19045" s="1">
        <v>140</v>
      </c>
      <c r="B19045" s="1" t="s">
        <v>161</v>
      </c>
      <c r="C19045" s="218">
        <v>44923</v>
      </c>
      <c r="D19045" s="218">
        <v>44921</v>
      </c>
      <c r="E19045" s="1">
        <v>2</v>
      </c>
      <c r="F19045" s="62">
        <v>47.27</v>
      </c>
    </row>
    <row r="19046" spans="1:6" x14ac:dyDescent="0.35">
      <c r="A19046" s="1">
        <v>140</v>
      </c>
      <c r="B19046" s="1" t="s">
        <v>161</v>
      </c>
      <c r="C19046" s="218">
        <v>44923</v>
      </c>
      <c r="D19046" s="218">
        <v>44922</v>
      </c>
      <c r="E19046" s="1">
        <v>1</v>
      </c>
      <c r="F19046" s="62">
        <v>23.71</v>
      </c>
    </row>
    <row r="19047" spans="1:6" x14ac:dyDescent="0.35">
      <c r="A19047" s="1">
        <v>140</v>
      </c>
      <c r="B19047" s="1" t="s">
        <v>161</v>
      </c>
      <c r="C19047" s="218">
        <v>44923</v>
      </c>
      <c r="D19047" s="218">
        <v>44923</v>
      </c>
      <c r="E19047" s="1">
        <v>6</v>
      </c>
      <c r="F19047" s="62">
        <v>289.33</v>
      </c>
    </row>
    <row r="19048" spans="1:6" x14ac:dyDescent="0.35">
      <c r="A19048" s="1">
        <v>140</v>
      </c>
      <c r="B19048" s="1" t="s">
        <v>161</v>
      </c>
      <c r="C19048" s="218">
        <v>44924</v>
      </c>
      <c r="D19048" s="218">
        <v>44921</v>
      </c>
      <c r="E19048" s="1">
        <v>4</v>
      </c>
      <c r="F19048" s="62">
        <v>94.44</v>
      </c>
    </row>
    <row r="19049" spans="1:6" x14ac:dyDescent="0.35">
      <c r="A19049" s="1">
        <v>140</v>
      </c>
      <c r="B19049" s="1" t="s">
        <v>161</v>
      </c>
      <c r="C19049" s="218">
        <v>44924</v>
      </c>
      <c r="D19049" s="218">
        <v>44922</v>
      </c>
      <c r="E19049" s="1">
        <v>1</v>
      </c>
      <c r="F19049" s="62">
        <v>23.66</v>
      </c>
    </row>
    <row r="19050" spans="1:6" x14ac:dyDescent="0.35">
      <c r="A19050" s="1">
        <v>140</v>
      </c>
      <c r="B19050" s="1" t="s">
        <v>161</v>
      </c>
      <c r="C19050" s="218">
        <v>44924</v>
      </c>
      <c r="D19050" s="218">
        <v>44923</v>
      </c>
      <c r="E19050" s="1">
        <v>5</v>
      </c>
      <c r="F19050" s="62">
        <v>202.81</v>
      </c>
    </row>
    <row r="19051" spans="1:6" x14ac:dyDescent="0.35">
      <c r="A19051" s="1">
        <v>140</v>
      </c>
      <c r="B19051" s="1" t="s">
        <v>161</v>
      </c>
      <c r="C19051" s="218">
        <v>44924</v>
      </c>
      <c r="D19051" s="218">
        <v>44924</v>
      </c>
      <c r="E19051" s="1">
        <v>8</v>
      </c>
      <c r="F19051" s="62">
        <v>422.21</v>
      </c>
    </row>
    <row r="19052" spans="1:6" x14ac:dyDescent="0.35">
      <c r="A19052" s="1">
        <v>140</v>
      </c>
      <c r="B19052" s="1" t="s">
        <v>161</v>
      </c>
      <c r="C19052" s="218">
        <v>44925</v>
      </c>
      <c r="D19052" s="218">
        <v>44922</v>
      </c>
      <c r="E19052" s="1">
        <v>3</v>
      </c>
      <c r="F19052" s="62">
        <v>71.13</v>
      </c>
    </row>
    <row r="19053" spans="1:6" x14ac:dyDescent="0.35">
      <c r="A19053" s="1">
        <v>140</v>
      </c>
      <c r="B19053" s="1" t="s">
        <v>161</v>
      </c>
      <c r="C19053" s="218">
        <v>44925</v>
      </c>
      <c r="D19053" s="218">
        <v>44923</v>
      </c>
      <c r="E19053" s="1">
        <v>5</v>
      </c>
      <c r="F19053" s="62">
        <v>118.6</v>
      </c>
    </row>
    <row r="19054" spans="1:6" x14ac:dyDescent="0.35">
      <c r="A19054" s="1">
        <v>140</v>
      </c>
      <c r="B19054" s="1" t="s">
        <v>161</v>
      </c>
      <c r="C19054" s="218">
        <v>44925</v>
      </c>
      <c r="D19054" s="218">
        <v>44924</v>
      </c>
      <c r="E19054" s="1">
        <v>2</v>
      </c>
      <c r="F19054" s="62">
        <v>47.47</v>
      </c>
    </row>
    <row r="19055" spans="1:6" x14ac:dyDescent="0.35">
      <c r="A19055" s="1">
        <v>140</v>
      </c>
      <c r="B19055" s="1" t="s">
        <v>161</v>
      </c>
      <c r="C19055" s="218">
        <v>44925</v>
      </c>
      <c r="D19055" s="218">
        <v>44925</v>
      </c>
      <c r="E19055" s="1">
        <v>15</v>
      </c>
      <c r="F19055" s="62">
        <v>612.30999999999995</v>
      </c>
    </row>
    <row r="19056" spans="1:6" x14ac:dyDescent="0.35">
      <c r="A19056" s="1">
        <v>140</v>
      </c>
      <c r="B19056" s="1" t="s">
        <v>161</v>
      </c>
      <c r="C19056" s="218">
        <v>44926</v>
      </c>
      <c r="D19056" s="218">
        <v>44926</v>
      </c>
      <c r="E19056" s="1">
        <v>12</v>
      </c>
      <c r="F19056" s="62">
        <v>521.33000000000004</v>
      </c>
    </row>
    <row r="19057" spans="1:6" x14ac:dyDescent="0.35">
      <c r="A19057" s="1">
        <v>140</v>
      </c>
      <c r="B19057" s="1" t="s">
        <v>161</v>
      </c>
      <c r="C19057" s="218">
        <v>44927</v>
      </c>
      <c r="D19057" s="218">
        <v>44926</v>
      </c>
      <c r="E19057" s="1">
        <v>2</v>
      </c>
      <c r="F19057" s="62">
        <v>104</v>
      </c>
    </row>
    <row r="19058" spans="1:6" x14ac:dyDescent="0.35">
      <c r="A19058" s="1">
        <v>140</v>
      </c>
      <c r="B19058" s="1" t="s">
        <v>161</v>
      </c>
      <c r="C19058" s="218">
        <v>44927</v>
      </c>
      <c r="D19058" s="218">
        <v>44927</v>
      </c>
      <c r="E19058" s="1">
        <v>3</v>
      </c>
      <c r="F19058" s="62">
        <v>158.4</v>
      </c>
    </row>
    <row r="19059" spans="1:6" x14ac:dyDescent="0.35">
      <c r="A19059" s="1">
        <v>140</v>
      </c>
      <c r="B19059" s="1" t="s">
        <v>161</v>
      </c>
      <c r="C19059" s="218">
        <v>44928</v>
      </c>
      <c r="D19059" s="218">
        <v>44926</v>
      </c>
      <c r="E19059" s="1">
        <v>4</v>
      </c>
      <c r="F19059" s="62">
        <v>153.15</v>
      </c>
    </row>
    <row r="19060" spans="1:6" x14ac:dyDescent="0.35">
      <c r="A19060" s="1">
        <v>140</v>
      </c>
      <c r="B19060" s="1" t="s">
        <v>161</v>
      </c>
      <c r="C19060" s="218">
        <v>44928</v>
      </c>
      <c r="D19060" s="218">
        <v>44927</v>
      </c>
      <c r="E19060" s="1">
        <v>5</v>
      </c>
      <c r="F19060" s="62">
        <v>208.2</v>
      </c>
    </row>
    <row r="19061" spans="1:6" x14ac:dyDescent="0.35">
      <c r="A19061" s="1">
        <v>140</v>
      </c>
      <c r="B19061" s="1" t="s">
        <v>161</v>
      </c>
      <c r="C19061" s="218">
        <v>44928</v>
      </c>
      <c r="D19061" s="218">
        <v>44928</v>
      </c>
      <c r="E19061" s="1">
        <v>2</v>
      </c>
      <c r="F19061" s="62">
        <v>78.36</v>
      </c>
    </row>
    <row r="19062" spans="1:6" x14ac:dyDescent="0.35">
      <c r="A19062" s="1">
        <v>140</v>
      </c>
      <c r="B19062" s="1" t="s">
        <v>161</v>
      </c>
      <c r="C19062" s="218">
        <v>44929</v>
      </c>
      <c r="D19062" s="218">
        <v>44926</v>
      </c>
      <c r="E19062" s="1">
        <v>1</v>
      </c>
      <c r="F19062" s="62">
        <v>23.76</v>
      </c>
    </row>
    <row r="19063" spans="1:6" x14ac:dyDescent="0.35">
      <c r="A19063" s="1">
        <v>140</v>
      </c>
      <c r="B19063" s="1" t="s">
        <v>161</v>
      </c>
      <c r="C19063" s="218">
        <v>44929</v>
      </c>
      <c r="D19063" s="218">
        <v>44927</v>
      </c>
      <c r="E19063" s="1">
        <v>5</v>
      </c>
      <c r="F19063" s="62">
        <v>178.05</v>
      </c>
    </row>
    <row r="19064" spans="1:6" x14ac:dyDescent="0.35">
      <c r="A19064" s="1">
        <v>140</v>
      </c>
      <c r="B19064" s="1" t="s">
        <v>161</v>
      </c>
      <c r="C19064" s="218">
        <v>44929</v>
      </c>
      <c r="D19064" s="218">
        <v>44929</v>
      </c>
      <c r="E19064" s="1">
        <v>12</v>
      </c>
      <c r="F19064" s="62">
        <v>481.88</v>
      </c>
    </row>
    <row r="19065" spans="1:6" x14ac:dyDescent="0.35">
      <c r="A19065" s="1">
        <v>140</v>
      </c>
      <c r="B19065" s="1" t="s">
        <v>161</v>
      </c>
      <c r="C19065" s="218">
        <v>44930</v>
      </c>
      <c r="D19065" s="218">
        <v>44928</v>
      </c>
      <c r="E19065" s="1">
        <v>1</v>
      </c>
      <c r="F19065" s="62">
        <v>52.87</v>
      </c>
    </row>
    <row r="19066" spans="1:6" x14ac:dyDescent="0.35">
      <c r="A19066" s="1">
        <v>140</v>
      </c>
      <c r="B19066" s="1" t="s">
        <v>161</v>
      </c>
      <c r="C19066" s="218">
        <v>44930</v>
      </c>
      <c r="D19066" s="218">
        <v>44929</v>
      </c>
      <c r="E19066" s="1">
        <v>1</v>
      </c>
      <c r="F19066" s="62">
        <v>51.18</v>
      </c>
    </row>
    <row r="19067" spans="1:6" x14ac:dyDescent="0.35">
      <c r="A19067" s="1">
        <v>140</v>
      </c>
      <c r="B19067" s="1" t="s">
        <v>161</v>
      </c>
      <c r="C19067" s="218">
        <v>44930</v>
      </c>
      <c r="D19067" s="218">
        <v>44930</v>
      </c>
      <c r="E19067" s="1">
        <v>7</v>
      </c>
      <c r="F19067" s="62">
        <v>218.59</v>
      </c>
    </row>
    <row r="19068" spans="1:6" x14ac:dyDescent="0.35">
      <c r="A19068" s="1">
        <v>140</v>
      </c>
      <c r="B19068" s="1" t="s">
        <v>161</v>
      </c>
      <c r="C19068" s="218">
        <v>44931</v>
      </c>
      <c r="D19068" s="218">
        <v>44931</v>
      </c>
      <c r="E19068" s="1">
        <v>18</v>
      </c>
      <c r="F19068" s="62">
        <v>809.71</v>
      </c>
    </row>
    <row r="19069" spans="1:6" x14ac:dyDescent="0.35">
      <c r="A19069" s="1">
        <v>140</v>
      </c>
      <c r="B19069" s="1" t="s">
        <v>161</v>
      </c>
      <c r="C19069" s="218">
        <v>44932</v>
      </c>
      <c r="D19069" s="218">
        <v>44931</v>
      </c>
      <c r="E19069" s="1">
        <v>7</v>
      </c>
      <c r="F19069" s="62">
        <v>250.57</v>
      </c>
    </row>
    <row r="19070" spans="1:6" x14ac:dyDescent="0.35">
      <c r="A19070" s="1">
        <v>140</v>
      </c>
      <c r="B19070" s="1" t="s">
        <v>161</v>
      </c>
      <c r="C19070" s="218">
        <v>44932</v>
      </c>
      <c r="D19070" s="218">
        <v>44932</v>
      </c>
      <c r="E19070" s="1">
        <v>12</v>
      </c>
      <c r="F19070" s="62">
        <v>548.51</v>
      </c>
    </row>
    <row r="19071" spans="1:6" x14ac:dyDescent="0.35">
      <c r="A19071" s="1">
        <v>140</v>
      </c>
      <c r="B19071" s="1" t="s">
        <v>161</v>
      </c>
      <c r="C19071" s="218">
        <v>44934</v>
      </c>
      <c r="D19071" s="218">
        <v>44931</v>
      </c>
      <c r="E19071" s="1">
        <v>2</v>
      </c>
      <c r="F19071" s="62">
        <v>107.46</v>
      </c>
    </row>
    <row r="19072" spans="1:6" x14ac:dyDescent="0.35">
      <c r="A19072" s="1">
        <v>140</v>
      </c>
      <c r="B19072" s="1" t="s">
        <v>161</v>
      </c>
      <c r="C19072" s="218">
        <v>44934</v>
      </c>
      <c r="D19072" s="218">
        <v>44932</v>
      </c>
      <c r="E19072" s="1">
        <v>5</v>
      </c>
      <c r="F19072" s="62">
        <v>148</v>
      </c>
    </row>
    <row r="19073" spans="1:6" x14ac:dyDescent="0.35">
      <c r="A19073" s="1">
        <v>140</v>
      </c>
      <c r="B19073" s="1" t="s">
        <v>161</v>
      </c>
      <c r="C19073" s="218">
        <v>44934</v>
      </c>
      <c r="D19073" s="218">
        <v>44933</v>
      </c>
      <c r="E19073" s="1">
        <v>15</v>
      </c>
      <c r="F19073" s="62">
        <v>688.82</v>
      </c>
    </row>
    <row r="19074" spans="1:6" x14ac:dyDescent="0.35">
      <c r="A19074" s="1">
        <v>140</v>
      </c>
      <c r="B19074" s="1" t="s">
        <v>161</v>
      </c>
      <c r="C19074" s="218">
        <v>44934</v>
      </c>
      <c r="D19074" s="218">
        <v>44934</v>
      </c>
      <c r="E19074" s="1">
        <v>4</v>
      </c>
      <c r="F19074" s="62">
        <v>212.4</v>
      </c>
    </row>
    <row r="19075" spans="1:6" x14ac:dyDescent="0.35">
      <c r="A19075" s="1">
        <v>140</v>
      </c>
      <c r="B19075" s="1" t="s">
        <v>161</v>
      </c>
      <c r="C19075" s="218">
        <v>44935</v>
      </c>
      <c r="D19075" s="218">
        <v>44932</v>
      </c>
      <c r="E19075" s="1">
        <v>3</v>
      </c>
      <c r="F19075" s="62">
        <v>98.26</v>
      </c>
    </row>
    <row r="19076" spans="1:6" x14ac:dyDescent="0.35">
      <c r="A19076" s="1">
        <v>140</v>
      </c>
      <c r="B19076" s="1" t="s">
        <v>161</v>
      </c>
      <c r="C19076" s="218">
        <v>44935</v>
      </c>
      <c r="D19076" s="218">
        <v>44933</v>
      </c>
      <c r="E19076" s="1">
        <v>2</v>
      </c>
      <c r="F19076" s="62">
        <v>47.32</v>
      </c>
    </row>
    <row r="19077" spans="1:6" x14ac:dyDescent="0.35">
      <c r="A19077" s="1">
        <v>140</v>
      </c>
      <c r="B19077" s="1" t="s">
        <v>161</v>
      </c>
      <c r="C19077" s="218">
        <v>44935</v>
      </c>
      <c r="D19077" s="218">
        <v>44934</v>
      </c>
      <c r="E19077" s="1">
        <v>11</v>
      </c>
      <c r="F19077" s="62">
        <v>549.11</v>
      </c>
    </row>
    <row r="19078" spans="1:6" x14ac:dyDescent="0.35">
      <c r="A19078" s="1">
        <v>140</v>
      </c>
      <c r="B19078" s="1" t="s">
        <v>161</v>
      </c>
      <c r="C19078" s="218">
        <v>44935</v>
      </c>
      <c r="D19078" s="218">
        <v>44935</v>
      </c>
      <c r="E19078" s="1">
        <v>4</v>
      </c>
      <c r="F19078" s="62">
        <v>204.98</v>
      </c>
    </row>
    <row r="19079" spans="1:6" x14ac:dyDescent="0.35">
      <c r="A19079" s="1">
        <v>140</v>
      </c>
      <c r="B19079" s="1" t="s">
        <v>161</v>
      </c>
      <c r="C19079" s="218">
        <v>44936</v>
      </c>
      <c r="D19079" s="218">
        <v>44933</v>
      </c>
      <c r="E19079" s="1">
        <v>5</v>
      </c>
      <c r="F19079" s="62">
        <v>197.9</v>
      </c>
    </row>
    <row r="19080" spans="1:6" x14ac:dyDescent="0.35">
      <c r="A19080" s="1">
        <v>140</v>
      </c>
      <c r="B19080" s="1" t="s">
        <v>161</v>
      </c>
      <c r="C19080" s="218">
        <v>44936</v>
      </c>
      <c r="D19080" s="218">
        <v>44934</v>
      </c>
      <c r="E19080" s="1">
        <v>5</v>
      </c>
      <c r="F19080" s="62">
        <v>226.71</v>
      </c>
    </row>
    <row r="19081" spans="1:6" x14ac:dyDescent="0.35">
      <c r="A19081" s="1">
        <v>140</v>
      </c>
      <c r="B19081" s="1" t="s">
        <v>161</v>
      </c>
      <c r="C19081" s="218">
        <v>44936</v>
      </c>
      <c r="D19081" s="218">
        <v>44935</v>
      </c>
      <c r="E19081" s="1">
        <v>18</v>
      </c>
      <c r="F19081" s="62">
        <v>740.85</v>
      </c>
    </row>
    <row r="19082" spans="1:6" x14ac:dyDescent="0.35">
      <c r="A19082" s="1">
        <v>140</v>
      </c>
      <c r="B19082" s="1" t="s">
        <v>161</v>
      </c>
      <c r="C19082" s="218">
        <v>44936</v>
      </c>
      <c r="D19082" s="218">
        <v>44936</v>
      </c>
      <c r="E19082" s="1">
        <v>5</v>
      </c>
      <c r="F19082" s="62">
        <v>235.81</v>
      </c>
    </row>
    <row r="19083" spans="1:6" x14ac:dyDescent="0.35">
      <c r="A19083" s="1">
        <v>140</v>
      </c>
      <c r="B19083" s="1" t="s">
        <v>161</v>
      </c>
      <c r="C19083" s="218">
        <v>44937</v>
      </c>
      <c r="D19083" s="218">
        <v>44934</v>
      </c>
      <c r="E19083" s="1">
        <v>1</v>
      </c>
      <c r="F19083" s="62">
        <v>23.76</v>
      </c>
    </row>
    <row r="19084" spans="1:6" x14ac:dyDescent="0.35">
      <c r="A19084" s="1">
        <v>140</v>
      </c>
      <c r="B19084" s="1" t="s">
        <v>161</v>
      </c>
      <c r="C19084" s="218">
        <v>44937</v>
      </c>
      <c r="D19084" s="218">
        <v>44935</v>
      </c>
      <c r="E19084" s="1">
        <v>4</v>
      </c>
      <c r="F19084" s="62">
        <v>204.28</v>
      </c>
    </row>
    <row r="19085" spans="1:6" x14ac:dyDescent="0.35">
      <c r="A19085" s="1">
        <v>140</v>
      </c>
      <c r="B19085" s="1" t="s">
        <v>161</v>
      </c>
      <c r="C19085" s="218">
        <v>44937</v>
      </c>
      <c r="D19085" s="218">
        <v>44936</v>
      </c>
      <c r="E19085" s="1">
        <v>9</v>
      </c>
      <c r="F19085" s="62">
        <v>443.67</v>
      </c>
    </row>
    <row r="19086" spans="1:6" x14ac:dyDescent="0.35">
      <c r="A19086" s="1">
        <v>140</v>
      </c>
      <c r="B19086" s="1" t="s">
        <v>161</v>
      </c>
      <c r="C19086" s="218">
        <v>44937</v>
      </c>
      <c r="D19086" s="218">
        <v>44937</v>
      </c>
      <c r="E19086" s="1">
        <v>7</v>
      </c>
      <c r="F19086" s="62">
        <v>308.02999999999997</v>
      </c>
    </row>
    <row r="19087" spans="1:6" x14ac:dyDescent="0.35">
      <c r="A19087" s="1">
        <v>140</v>
      </c>
      <c r="B19087" s="1" t="s">
        <v>161</v>
      </c>
      <c r="C19087" s="218">
        <v>44938</v>
      </c>
      <c r="D19087" s="218">
        <v>44936</v>
      </c>
      <c r="E19087" s="1">
        <v>4</v>
      </c>
      <c r="F19087" s="62">
        <v>123.15</v>
      </c>
    </row>
    <row r="19088" spans="1:6" x14ac:dyDescent="0.35">
      <c r="A19088" s="1">
        <v>140</v>
      </c>
      <c r="B19088" s="1" t="s">
        <v>161</v>
      </c>
      <c r="C19088" s="218">
        <v>44938</v>
      </c>
      <c r="D19088" s="218">
        <v>44937</v>
      </c>
      <c r="E19088" s="1">
        <v>15</v>
      </c>
      <c r="F19088" s="62">
        <v>620.61</v>
      </c>
    </row>
    <row r="19089" spans="1:6" x14ac:dyDescent="0.35">
      <c r="A19089" s="1">
        <v>140</v>
      </c>
      <c r="B19089" s="1" t="s">
        <v>161</v>
      </c>
      <c r="C19089" s="218">
        <v>44938</v>
      </c>
      <c r="D19089" s="218">
        <v>44938</v>
      </c>
      <c r="E19089" s="1">
        <v>4</v>
      </c>
      <c r="F19089" s="62">
        <v>211.22</v>
      </c>
    </row>
    <row r="19090" spans="1:6" x14ac:dyDescent="0.35">
      <c r="A19090" s="1">
        <v>140</v>
      </c>
      <c r="B19090" s="1" t="s">
        <v>161</v>
      </c>
      <c r="C19090" s="218">
        <v>44939</v>
      </c>
      <c r="D19090" s="218">
        <v>44936</v>
      </c>
      <c r="E19090" s="1">
        <v>1</v>
      </c>
      <c r="F19090" s="62">
        <v>53.71</v>
      </c>
    </row>
    <row r="19091" spans="1:6" x14ac:dyDescent="0.35">
      <c r="A19091" s="1">
        <v>140</v>
      </c>
      <c r="B19091" s="1" t="s">
        <v>161</v>
      </c>
      <c r="C19091" s="218">
        <v>44939</v>
      </c>
      <c r="D19091" s="218">
        <v>44937</v>
      </c>
      <c r="E19091" s="1">
        <v>3</v>
      </c>
      <c r="F19091" s="62">
        <v>128.25</v>
      </c>
    </row>
    <row r="19092" spans="1:6" x14ac:dyDescent="0.35">
      <c r="A19092" s="1">
        <v>140</v>
      </c>
      <c r="B19092" s="1" t="s">
        <v>161</v>
      </c>
      <c r="C19092" s="218">
        <v>44939</v>
      </c>
      <c r="D19092" s="218">
        <v>44938</v>
      </c>
      <c r="E19092" s="1">
        <v>10</v>
      </c>
      <c r="F19092" s="62">
        <v>500.8</v>
      </c>
    </row>
    <row r="19093" spans="1:6" x14ac:dyDescent="0.35">
      <c r="A19093" s="1">
        <v>140</v>
      </c>
      <c r="B19093" s="1" t="s">
        <v>161</v>
      </c>
      <c r="C19093" s="218">
        <v>44939</v>
      </c>
      <c r="D19093" s="218">
        <v>44939</v>
      </c>
      <c r="E19093" s="1">
        <v>14</v>
      </c>
      <c r="F19093" s="62">
        <v>555.89</v>
      </c>
    </row>
    <row r="19094" spans="1:6" x14ac:dyDescent="0.35">
      <c r="A19094" s="1">
        <v>140</v>
      </c>
      <c r="B19094" s="1" t="s">
        <v>161</v>
      </c>
      <c r="C19094" s="218">
        <v>44940</v>
      </c>
      <c r="D19094" s="218">
        <v>44936</v>
      </c>
      <c r="E19094" s="1">
        <v>1</v>
      </c>
      <c r="F19094" s="62">
        <v>23.76</v>
      </c>
    </row>
    <row r="19095" spans="1:6" x14ac:dyDescent="0.35">
      <c r="A19095" s="1">
        <v>140</v>
      </c>
      <c r="B19095" s="1" t="s">
        <v>161</v>
      </c>
      <c r="C19095" s="218">
        <v>44940</v>
      </c>
      <c r="D19095" s="218">
        <v>44937</v>
      </c>
      <c r="E19095" s="1">
        <v>1</v>
      </c>
      <c r="F19095" s="62">
        <v>23.71</v>
      </c>
    </row>
    <row r="19096" spans="1:6" x14ac:dyDescent="0.35">
      <c r="A19096" s="1">
        <v>140</v>
      </c>
      <c r="B19096" s="1" t="s">
        <v>161</v>
      </c>
      <c r="C19096" s="218">
        <v>44940</v>
      </c>
      <c r="D19096" s="218">
        <v>44938</v>
      </c>
      <c r="E19096" s="1">
        <v>1</v>
      </c>
      <c r="F19096" s="62">
        <v>49.85</v>
      </c>
    </row>
    <row r="19097" spans="1:6" x14ac:dyDescent="0.35">
      <c r="A19097" s="1">
        <v>140</v>
      </c>
      <c r="B19097" s="1" t="s">
        <v>161</v>
      </c>
      <c r="C19097" s="218">
        <v>44940</v>
      </c>
      <c r="D19097" s="218">
        <v>44939</v>
      </c>
      <c r="E19097" s="1">
        <v>6</v>
      </c>
      <c r="F19097" s="62">
        <v>289.52</v>
      </c>
    </row>
    <row r="19098" spans="1:6" x14ac:dyDescent="0.35">
      <c r="A19098" s="1">
        <v>140</v>
      </c>
      <c r="B19098" s="1" t="s">
        <v>161</v>
      </c>
      <c r="C19098" s="218">
        <v>44940</v>
      </c>
      <c r="D19098" s="218">
        <v>44940</v>
      </c>
      <c r="E19098" s="1">
        <v>6</v>
      </c>
      <c r="F19098" s="62">
        <v>312.3</v>
      </c>
    </row>
    <row r="19099" spans="1:6" x14ac:dyDescent="0.35">
      <c r="A19099" s="1">
        <v>140</v>
      </c>
      <c r="B19099" s="1" t="s">
        <v>161</v>
      </c>
      <c r="C19099" s="218">
        <v>44941</v>
      </c>
      <c r="D19099" s="218">
        <v>44938</v>
      </c>
      <c r="E19099" s="1">
        <v>1</v>
      </c>
      <c r="F19099" s="62">
        <v>23.46</v>
      </c>
    </row>
    <row r="19100" spans="1:6" x14ac:dyDescent="0.35">
      <c r="A19100" s="1">
        <v>140</v>
      </c>
      <c r="B19100" s="1" t="s">
        <v>161</v>
      </c>
      <c r="C19100" s="218">
        <v>44941</v>
      </c>
      <c r="D19100" s="218">
        <v>44939</v>
      </c>
      <c r="E19100" s="1">
        <v>1</v>
      </c>
      <c r="F19100" s="62">
        <v>23.66</v>
      </c>
    </row>
    <row r="19101" spans="1:6" x14ac:dyDescent="0.35">
      <c r="A19101" s="1">
        <v>140</v>
      </c>
      <c r="B19101" s="1" t="s">
        <v>161</v>
      </c>
      <c r="C19101" s="218">
        <v>44941</v>
      </c>
      <c r="D19101" s="218">
        <v>44940</v>
      </c>
      <c r="E19101" s="1">
        <v>13</v>
      </c>
      <c r="F19101" s="62">
        <v>499</v>
      </c>
    </row>
    <row r="19102" spans="1:6" x14ac:dyDescent="0.35">
      <c r="A19102" s="1">
        <v>140</v>
      </c>
      <c r="B19102" s="1" t="s">
        <v>161</v>
      </c>
      <c r="C19102" s="218">
        <v>44941</v>
      </c>
      <c r="D19102" s="218">
        <v>44941</v>
      </c>
      <c r="E19102" s="1">
        <v>4</v>
      </c>
      <c r="F19102" s="62">
        <v>198.59</v>
      </c>
    </row>
    <row r="19103" spans="1:6" x14ac:dyDescent="0.35">
      <c r="A19103" s="1">
        <v>140</v>
      </c>
      <c r="B19103" s="1" t="s">
        <v>161</v>
      </c>
      <c r="C19103" s="218">
        <v>44942</v>
      </c>
      <c r="D19103" s="218">
        <v>44941</v>
      </c>
      <c r="E19103" s="1">
        <v>8</v>
      </c>
      <c r="F19103" s="62">
        <v>393.97</v>
      </c>
    </row>
    <row r="19104" spans="1:6" x14ac:dyDescent="0.35">
      <c r="A19104" s="1">
        <v>140</v>
      </c>
      <c r="B19104" s="1" t="s">
        <v>161</v>
      </c>
      <c r="C19104" s="218">
        <v>44942</v>
      </c>
      <c r="D19104" s="218">
        <v>44942</v>
      </c>
      <c r="E19104" s="1">
        <v>8</v>
      </c>
      <c r="F19104" s="62">
        <v>369.25</v>
      </c>
    </row>
    <row r="19105" spans="1:6" x14ac:dyDescent="0.35">
      <c r="A19105" s="1">
        <v>140</v>
      </c>
      <c r="B19105" s="1" t="s">
        <v>161</v>
      </c>
      <c r="C19105" s="218">
        <v>44943</v>
      </c>
      <c r="D19105" s="218">
        <v>44941</v>
      </c>
      <c r="E19105" s="1">
        <v>3</v>
      </c>
      <c r="F19105" s="62">
        <v>99.79</v>
      </c>
    </row>
    <row r="19106" spans="1:6" x14ac:dyDescent="0.35">
      <c r="A19106" s="1">
        <v>140</v>
      </c>
      <c r="B19106" s="1" t="s">
        <v>161</v>
      </c>
      <c r="C19106" s="218">
        <v>44943</v>
      </c>
      <c r="D19106" s="218">
        <v>44942</v>
      </c>
      <c r="E19106" s="1">
        <v>12</v>
      </c>
      <c r="F19106" s="62">
        <v>431.58</v>
      </c>
    </row>
    <row r="19107" spans="1:6" x14ac:dyDescent="0.35">
      <c r="A19107" s="1">
        <v>140</v>
      </c>
      <c r="B19107" s="1" t="s">
        <v>161</v>
      </c>
      <c r="C19107" s="218">
        <v>44943</v>
      </c>
      <c r="D19107" s="218">
        <v>44943</v>
      </c>
      <c r="E19107" s="1">
        <v>4</v>
      </c>
      <c r="F19107" s="62">
        <v>175.92</v>
      </c>
    </row>
    <row r="19108" spans="1:6" x14ac:dyDescent="0.35">
      <c r="A19108" s="1">
        <v>140</v>
      </c>
      <c r="B19108" s="1" t="s">
        <v>161</v>
      </c>
      <c r="C19108" s="218">
        <v>44944</v>
      </c>
      <c r="D19108" s="218">
        <v>44941</v>
      </c>
      <c r="E19108" s="1">
        <v>1</v>
      </c>
      <c r="F19108" s="62">
        <v>50.89</v>
      </c>
    </row>
    <row r="19109" spans="1:6" x14ac:dyDescent="0.35">
      <c r="A19109" s="1">
        <v>140</v>
      </c>
      <c r="B19109" s="1" t="s">
        <v>161</v>
      </c>
      <c r="C19109" s="218">
        <v>44944</v>
      </c>
      <c r="D19109" s="218">
        <v>44943</v>
      </c>
      <c r="E19109" s="1">
        <v>6</v>
      </c>
      <c r="F19109" s="62">
        <v>280.91000000000003</v>
      </c>
    </row>
    <row r="19110" spans="1:6" x14ac:dyDescent="0.35">
      <c r="A19110" s="1">
        <v>140</v>
      </c>
      <c r="B19110" s="1" t="s">
        <v>161</v>
      </c>
      <c r="C19110" s="218">
        <v>44944</v>
      </c>
      <c r="D19110" s="218">
        <v>44944</v>
      </c>
      <c r="E19110" s="1">
        <v>10</v>
      </c>
      <c r="F19110" s="62">
        <v>472.08</v>
      </c>
    </row>
    <row r="19111" spans="1:6" x14ac:dyDescent="0.35">
      <c r="A19111" s="1">
        <v>140</v>
      </c>
      <c r="B19111" s="1" t="s">
        <v>161</v>
      </c>
      <c r="C19111" s="218">
        <v>44945</v>
      </c>
      <c r="D19111" s="218">
        <v>44942</v>
      </c>
      <c r="E19111" s="1">
        <v>2</v>
      </c>
      <c r="F19111" s="62">
        <v>74.599999999999994</v>
      </c>
    </row>
    <row r="19112" spans="1:6" x14ac:dyDescent="0.35">
      <c r="A19112" s="1">
        <v>140</v>
      </c>
      <c r="B19112" s="1" t="s">
        <v>161</v>
      </c>
      <c r="C19112" s="218">
        <v>44945</v>
      </c>
      <c r="D19112" s="218">
        <v>44943</v>
      </c>
      <c r="E19112" s="1">
        <v>3</v>
      </c>
      <c r="F19112" s="62">
        <v>128</v>
      </c>
    </row>
    <row r="19113" spans="1:6" x14ac:dyDescent="0.35">
      <c r="A19113" s="1">
        <v>140</v>
      </c>
      <c r="B19113" s="1" t="s">
        <v>161</v>
      </c>
      <c r="C19113" s="218">
        <v>44945</v>
      </c>
      <c r="D19113" s="218">
        <v>44944</v>
      </c>
      <c r="E19113" s="1">
        <v>5</v>
      </c>
      <c r="F19113" s="62">
        <v>232.7</v>
      </c>
    </row>
    <row r="19114" spans="1:6" x14ac:dyDescent="0.35">
      <c r="A19114" s="1">
        <v>140</v>
      </c>
      <c r="B19114" s="1" t="s">
        <v>161</v>
      </c>
      <c r="C19114" s="218">
        <v>44945</v>
      </c>
      <c r="D19114" s="218">
        <v>44945</v>
      </c>
      <c r="E19114" s="1">
        <v>12</v>
      </c>
      <c r="F19114" s="62">
        <v>599.39</v>
      </c>
    </row>
    <row r="19115" spans="1:6" x14ac:dyDescent="0.35">
      <c r="A19115" s="1">
        <v>140</v>
      </c>
      <c r="B19115" s="1" t="s">
        <v>161</v>
      </c>
      <c r="C19115" s="218">
        <v>44946</v>
      </c>
      <c r="D19115" s="218">
        <v>44943</v>
      </c>
      <c r="E19115" s="1">
        <v>1</v>
      </c>
      <c r="F19115" s="62">
        <v>53.46</v>
      </c>
    </row>
    <row r="19116" spans="1:6" x14ac:dyDescent="0.35">
      <c r="A19116" s="1">
        <v>140</v>
      </c>
      <c r="B19116" s="1" t="s">
        <v>161</v>
      </c>
      <c r="C19116" s="218">
        <v>44946</v>
      </c>
      <c r="D19116" s="218">
        <v>44946</v>
      </c>
      <c r="E19116" s="1">
        <v>10</v>
      </c>
      <c r="F19116" s="62">
        <v>533.05999999999995</v>
      </c>
    </row>
    <row r="19117" spans="1:6" x14ac:dyDescent="0.35">
      <c r="A19117" s="1">
        <v>140</v>
      </c>
      <c r="B19117" s="1" t="s">
        <v>161</v>
      </c>
      <c r="C19117" s="218">
        <v>44947</v>
      </c>
      <c r="D19117" s="218">
        <v>44943</v>
      </c>
      <c r="E19117" s="1">
        <v>1</v>
      </c>
      <c r="F19117" s="62">
        <v>23.71</v>
      </c>
    </row>
    <row r="19118" spans="1:6" x14ac:dyDescent="0.35">
      <c r="A19118" s="1">
        <v>140</v>
      </c>
      <c r="B19118" s="1" t="s">
        <v>161</v>
      </c>
      <c r="C19118" s="218">
        <v>44947</v>
      </c>
      <c r="D19118" s="218">
        <v>44944</v>
      </c>
      <c r="E19118" s="1">
        <v>1</v>
      </c>
      <c r="F19118" s="62">
        <v>23.71</v>
      </c>
    </row>
    <row r="19119" spans="1:6" x14ac:dyDescent="0.35">
      <c r="A19119" s="1">
        <v>140</v>
      </c>
      <c r="B19119" s="1" t="s">
        <v>161</v>
      </c>
      <c r="C19119" s="218">
        <v>44947</v>
      </c>
      <c r="D19119" s="218">
        <v>44945</v>
      </c>
      <c r="E19119" s="1">
        <v>2</v>
      </c>
      <c r="F19119" s="62">
        <v>47.27</v>
      </c>
    </row>
    <row r="19120" spans="1:6" x14ac:dyDescent="0.35">
      <c r="A19120" s="1">
        <v>140</v>
      </c>
      <c r="B19120" s="1" t="s">
        <v>161</v>
      </c>
      <c r="C19120" s="218">
        <v>44947</v>
      </c>
      <c r="D19120" s="218">
        <v>44946</v>
      </c>
      <c r="E19120" s="1">
        <v>1</v>
      </c>
      <c r="F19120" s="62">
        <v>23.51</v>
      </c>
    </row>
    <row r="19121" spans="1:6" x14ac:dyDescent="0.35">
      <c r="A19121" s="1">
        <v>140</v>
      </c>
      <c r="B19121" s="1" t="s">
        <v>161</v>
      </c>
      <c r="C19121" s="218">
        <v>44947</v>
      </c>
      <c r="D19121" s="218">
        <v>44947</v>
      </c>
      <c r="E19121" s="1">
        <v>14</v>
      </c>
      <c r="F19121" s="62">
        <v>673.66</v>
      </c>
    </row>
    <row r="19122" spans="1:6" x14ac:dyDescent="0.35">
      <c r="A19122" s="1">
        <v>140</v>
      </c>
      <c r="B19122" s="1" t="s">
        <v>161</v>
      </c>
      <c r="C19122" s="218">
        <v>44948</v>
      </c>
      <c r="D19122" s="218">
        <v>44945</v>
      </c>
      <c r="E19122" s="1">
        <v>2</v>
      </c>
      <c r="F19122" s="62">
        <v>108.45</v>
      </c>
    </row>
    <row r="19123" spans="1:6" x14ac:dyDescent="0.35">
      <c r="A19123" s="1">
        <v>140</v>
      </c>
      <c r="B19123" s="1" t="s">
        <v>161</v>
      </c>
      <c r="C19123" s="218">
        <v>44948</v>
      </c>
      <c r="D19123" s="218">
        <v>44947</v>
      </c>
      <c r="E19123" s="1">
        <v>2</v>
      </c>
      <c r="F19123" s="62">
        <v>74.400000000000006</v>
      </c>
    </row>
    <row r="19124" spans="1:6" x14ac:dyDescent="0.35">
      <c r="A19124" s="1">
        <v>140</v>
      </c>
      <c r="B19124" s="1" t="s">
        <v>161</v>
      </c>
      <c r="C19124" s="218">
        <v>44948</v>
      </c>
      <c r="D19124" s="218">
        <v>44948</v>
      </c>
      <c r="E19124" s="1">
        <v>13</v>
      </c>
      <c r="F19124" s="62">
        <v>599.36</v>
      </c>
    </row>
    <row r="19125" spans="1:6" x14ac:dyDescent="0.35">
      <c r="A19125" s="1">
        <v>140</v>
      </c>
      <c r="B19125" s="1" t="s">
        <v>161</v>
      </c>
      <c r="C19125" s="218">
        <v>44949</v>
      </c>
      <c r="D19125" s="218">
        <v>44949</v>
      </c>
      <c r="E19125" s="1">
        <v>10</v>
      </c>
      <c r="F19125" s="62">
        <v>501.32</v>
      </c>
    </row>
    <row r="19126" spans="1:6" x14ac:dyDescent="0.35">
      <c r="A19126" s="1">
        <v>140</v>
      </c>
      <c r="B19126" s="1" t="s">
        <v>161</v>
      </c>
      <c r="C19126" s="218">
        <v>44950</v>
      </c>
      <c r="D19126" s="218">
        <v>44947</v>
      </c>
      <c r="E19126" s="1">
        <v>1</v>
      </c>
      <c r="F19126" s="62">
        <v>23.76</v>
      </c>
    </row>
    <row r="19127" spans="1:6" x14ac:dyDescent="0.35">
      <c r="A19127" s="1">
        <v>140</v>
      </c>
      <c r="B19127" s="1" t="s">
        <v>161</v>
      </c>
      <c r="C19127" s="218">
        <v>44950</v>
      </c>
      <c r="D19127" s="218">
        <v>44950</v>
      </c>
      <c r="E19127" s="1">
        <v>18</v>
      </c>
      <c r="F19127" s="62">
        <v>711.36</v>
      </c>
    </row>
    <row r="19128" spans="1:6" x14ac:dyDescent="0.35">
      <c r="A19128" s="1">
        <v>140</v>
      </c>
      <c r="B19128" s="1" t="s">
        <v>161</v>
      </c>
      <c r="C19128" s="218">
        <v>44951</v>
      </c>
      <c r="D19128" s="218">
        <v>44951</v>
      </c>
      <c r="E19128" s="1">
        <v>15</v>
      </c>
      <c r="F19128" s="62">
        <v>681.35</v>
      </c>
    </row>
    <row r="19129" spans="1:6" x14ac:dyDescent="0.35">
      <c r="A19129" s="1">
        <v>140</v>
      </c>
      <c r="B19129" s="1" t="s">
        <v>161</v>
      </c>
      <c r="C19129" s="218">
        <v>44952</v>
      </c>
      <c r="D19129" s="218">
        <v>44952</v>
      </c>
      <c r="E19129" s="1">
        <v>22</v>
      </c>
      <c r="F19129" s="62">
        <v>1056.31</v>
      </c>
    </row>
    <row r="19130" spans="1:6" x14ac:dyDescent="0.35">
      <c r="A19130" s="1">
        <v>141</v>
      </c>
      <c r="B19130" s="1" t="s">
        <v>162</v>
      </c>
      <c r="C19130" s="218">
        <v>44879</v>
      </c>
      <c r="D19130" s="218">
        <v>44878</v>
      </c>
      <c r="E19130" s="1">
        <v>5</v>
      </c>
      <c r="F19130" s="62">
        <v>185.91</v>
      </c>
    </row>
    <row r="19131" spans="1:6" x14ac:dyDescent="0.35">
      <c r="A19131" s="1">
        <v>141</v>
      </c>
      <c r="B19131" s="1" t="s">
        <v>162</v>
      </c>
      <c r="C19131" s="218">
        <v>44881</v>
      </c>
      <c r="D19131" s="218">
        <v>44878</v>
      </c>
      <c r="E19131" s="1">
        <v>4</v>
      </c>
      <c r="F19131" s="62">
        <v>164.78</v>
      </c>
    </row>
    <row r="19132" spans="1:6" x14ac:dyDescent="0.35">
      <c r="A19132" s="1">
        <v>141</v>
      </c>
      <c r="B19132" s="1" t="s">
        <v>162</v>
      </c>
      <c r="C19132" s="218">
        <v>44881</v>
      </c>
      <c r="D19132" s="218">
        <v>44879</v>
      </c>
      <c r="E19132" s="1">
        <v>3</v>
      </c>
      <c r="F19132" s="62">
        <v>120.33</v>
      </c>
    </row>
    <row r="19133" spans="1:6" x14ac:dyDescent="0.35">
      <c r="A19133" s="1">
        <v>141</v>
      </c>
      <c r="B19133" s="1" t="s">
        <v>162</v>
      </c>
      <c r="C19133" s="218">
        <v>44881</v>
      </c>
      <c r="D19133" s="218">
        <v>44880</v>
      </c>
      <c r="E19133" s="1">
        <v>3</v>
      </c>
      <c r="F19133" s="62">
        <v>94.64</v>
      </c>
    </row>
    <row r="19134" spans="1:6" x14ac:dyDescent="0.35">
      <c r="A19134" s="1">
        <v>141</v>
      </c>
      <c r="B19134" s="1" t="s">
        <v>162</v>
      </c>
      <c r="C19134" s="218">
        <v>44883</v>
      </c>
      <c r="D19134" s="218">
        <v>44879</v>
      </c>
      <c r="E19134" s="1">
        <v>1</v>
      </c>
      <c r="F19134" s="62">
        <v>49.5</v>
      </c>
    </row>
    <row r="19135" spans="1:6" x14ac:dyDescent="0.35">
      <c r="A19135" s="1">
        <v>141</v>
      </c>
      <c r="B19135" s="1" t="s">
        <v>162</v>
      </c>
      <c r="C19135" s="218">
        <v>44883</v>
      </c>
      <c r="D19135" s="218">
        <v>44880</v>
      </c>
      <c r="E19135" s="1">
        <v>3</v>
      </c>
      <c r="F19135" s="62">
        <v>148.01</v>
      </c>
    </row>
    <row r="19136" spans="1:6" x14ac:dyDescent="0.35">
      <c r="A19136" s="1">
        <v>141</v>
      </c>
      <c r="B19136" s="1" t="s">
        <v>162</v>
      </c>
      <c r="C19136" s="218">
        <v>44884</v>
      </c>
      <c r="D19136" s="218">
        <v>44878</v>
      </c>
      <c r="E19136" s="1">
        <v>3</v>
      </c>
      <c r="F19136" s="62">
        <v>94.89</v>
      </c>
    </row>
    <row r="19137" spans="1:6" x14ac:dyDescent="0.35">
      <c r="A19137" s="1">
        <v>141</v>
      </c>
      <c r="B19137" s="1" t="s">
        <v>162</v>
      </c>
      <c r="C19137" s="218">
        <v>44884</v>
      </c>
      <c r="D19137" s="218">
        <v>44879</v>
      </c>
      <c r="E19137" s="1">
        <v>1</v>
      </c>
      <c r="F19137" s="62">
        <v>51.43</v>
      </c>
    </row>
    <row r="19138" spans="1:6" x14ac:dyDescent="0.35">
      <c r="A19138" s="1">
        <v>141</v>
      </c>
      <c r="B19138" s="1" t="s">
        <v>162</v>
      </c>
      <c r="C19138" s="218">
        <v>44884</v>
      </c>
      <c r="D19138" s="218">
        <v>44880</v>
      </c>
      <c r="E19138" s="1">
        <v>5</v>
      </c>
      <c r="F19138" s="62">
        <v>241.1</v>
      </c>
    </row>
    <row r="19139" spans="1:6" x14ac:dyDescent="0.35">
      <c r="A19139" s="1">
        <v>141</v>
      </c>
      <c r="B19139" s="1" t="s">
        <v>162</v>
      </c>
      <c r="C19139" s="218">
        <v>44884</v>
      </c>
      <c r="D19139" s="218">
        <v>44881</v>
      </c>
      <c r="E19139" s="1">
        <v>1</v>
      </c>
      <c r="F19139" s="62">
        <v>48.46</v>
      </c>
    </row>
    <row r="19140" spans="1:6" x14ac:dyDescent="0.35">
      <c r="A19140" s="1">
        <v>141</v>
      </c>
      <c r="B19140" s="1" t="s">
        <v>162</v>
      </c>
      <c r="C19140" s="218">
        <v>44884</v>
      </c>
      <c r="D19140" s="218">
        <v>44882</v>
      </c>
      <c r="E19140" s="1">
        <v>3</v>
      </c>
      <c r="F19140" s="62">
        <v>145.66999999999999</v>
      </c>
    </row>
    <row r="19141" spans="1:6" x14ac:dyDescent="0.35">
      <c r="A19141" s="1">
        <v>141</v>
      </c>
      <c r="B19141" s="1" t="s">
        <v>162</v>
      </c>
      <c r="C19141" s="218">
        <v>44885</v>
      </c>
      <c r="D19141" s="218">
        <v>44879</v>
      </c>
      <c r="E19141" s="1">
        <v>3</v>
      </c>
      <c r="F19141" s="62">
        <v>144.34</v>
      </c>
    </row>
    <row r="19142" spans="1:6" x14ac:dyDescent="0.35">
      <c r="A19142" s="1">
        <v>141</v>
      </c>
      <c r="B19142" s="1" t="s">
        <v>162</v>
      </c>
      <c r="C19142" s="218">
        <v>44885</v>
      </c>
      <c r="D19142" s="218">
        <v>44880</v>
      </c>
      <c r="E19142" s="1">
        <v>2</v>
      </c>
      <c r="F19142" s="62">
        <v>93.31</v>
      </c>
    </row>
    <row r="19143" spans="1:6" x14ac:dyDescent="0.35">
      <c r="A19143" s="1">
        <v>141</v>
      </c>
      <c r="B19143" s="1" t="s">
        <v>162</v>
      </c>
      <c r="C19143" s="218">
        <v>44885</v>
      </c>
      <c r="D19143" s="218">
        <v>44881</v>
      </c>
      <c r="E19143" s="1">
        <v>3</v>
      </c>
      <c r="F19143" s="62">
        <v>139.24</v>
      </c>
    </row>
    <row r="19144" spans="1:6" x14ac:dyDescent="0.35">
      <c r="A19144" s="1">
        <v>141</v>
      </c>
      <c r="B19144" s="1" t="s">
        <v>162</v>
      </c>
      <c r="C19144" s="218">
        <v>44885</v>
      </c>
      <c r="D19144" s="218">
        <v>44882</v>
      </c>
      <c r="E19144" s="1">
        <v>3</v>
      </c>
      <c r="F19144" s="62">
        <v>143.5</v>
      </c>
    </row>
    <row r="19145" spans="1:6" x14ac:dyDescent="0.35">
      <c r="A19145" s="1">
        <v>141</v>
      </c>
      <c r="B19145" s="1" t="s">
        <v>162</v>
      </c>
      <c r="C19145" s="218">
        <v>44886</v>
      </c>
      <c r="D19145" s="218">
        <v>44880</v>
      </c>
      <c r="E19145" s="1">
        <v>3</v>
      </c>
      <c r="F19145" s="62">
        <v>122.02</v>
      </c>
    </row>
    <row r="19146" spans="1:6" x14ac:dyDescent="0.35">
      <c r="A19146" s="1">
        <v>141</v>
      </c>
      <c r="B19146" s="1" t="s">
        <v>162</v>
      </c>
      <c r="C19146" s="218">
        <v>44886</v>
      </c>
      <c r="D19146" s="218">
        <v>44881</v>
      </c>
      <c r="E19146" s="1">
        <v>5</v>
      </c>
      <c r="F19146" s="62">
        <v>220.03</v>
      </c>
    </row>
    <row r="19147" spans="1:6" x14ac:dyDescent="0.35">
      <c r="A19147" s="1">
        <v>141</v>
      </c>
      <c r="B19147" s="1" t="s">
        <v>162</v>
      </c>
      <c r="C19147" s="218">
        <v>44886</v>
      </c>
      <c r="D19147" s="218">
        <v>44882</v>
      </c>
      <c r="E19147" s="1">
        <v>3</v>
      </c>
      <c r="F19147" s="62">
        <v>147.41</v>
      </c>
    </row>
    <row r="19148" spans="1:6" x14ac:dyDescent="0.35">
      <c r="A19148" s="1">
        <v>141</v>
      </c>
      <c r="B19148" s="1" t="s">
        <v>162</v>
      </c>
      <c r="C19148" s="218">
        <v>44886</v>
      </c>
      <c r="D19148" s="218">
        <v>44883</v>
      </c>
      <c r="E19148" s="1">
        <v>2</v>
      </c>
      <c r="F19148" s="62">
        <v>97.47</v>
      </c>
    </row>
    <row r="19149" spans="1:6" x14ac:dyDescent="0.35">
      <c r="A19149" s="1">
        <v>141</v>
      </c>
      <c r="B19149" s="1" t="s">
        <v>162</v>
      </c>
      <c r="C19149" s="218">
        <v>44887</v>
      </c>
      <c r="D19149" s="218">
        <v>44881</v>
      </c>
      <c r="E19149" s="1">
        <v>2</v>
      </c>
      <c r="F19149" s="62">
        <v>97.47</v>
      </c>
    </row>
    <row r="19150" spans="1:6" x14ac:dyDescent="0.35">
      <c r="A19150" s="1">
        <v>141</v>
      </c>
      <c r="B19150" s="1" t="s">
        <v>162</v>
      </c>
      <c r="C19150" s="218">
        <v>44887</v>
      </c>
      <c r="D19150" s="218">
        <v>44882</v>
      </c>
      <c r="E19150" s="1">
        <v>2</v>
      </c>
      <c r="F19150" s="62">
        <v>89.1</v>
      </c>
    </row>
    <row r="19151" spans="1:6" x14ac:dyDescent="0.35">
      <c r="A19151" s="1">
        <v>141</v>
      </c>
      <c r="B19151" s="1" t="s">
        <v>162</v>
      </c>
      <c r="C19151" s="218">
        <v>44887</v>
      </c>
      <c r="D19151" s="218">
        <v>44883</v>
      </c>
      <c r="E19151" s="1">
        <v>3</v>
      </c>
      <c r="F19151" s="62">
        <v>120.68</v>
      </c>
    </row>
    <row r="19152" spans="1:6" x14ac:dyDescent="0.35">
      <c r="A19152" s="1">
        <v>141</v>
      </c>
      <c r="B19152" s="1" t="s">
        <v>162</v>
      </c>
      <c r="C19152" s="218">
        <v>44887</v>
      </c>
      <c r="D19152" s="218">
        <v>44886</v>
      </c>
      <c r="E19152" s="1">
        <v>4</v>
      </c>
      <c r="F19152" s="62">
        <v>170.53</v>
      </c>
    </row>
    <row r="19153" spans="1:6" x14ac:dyDescent="0.35">
      <c r="A19153" s="1">
        <v>141</v>
      </c>
      <c r="B19153" s="1" t="s">
        <v>162</v>
      </c>
      <c r="C19153" s="218">
        <v>44887</v>
      </c>
      <c r="D19153" s="218">
        <v>44887</v>
      </c>
      <c r="E19153" s="1">
        <v>2</v>
      </c>
      <c r="F19153" s="62">
        <v>97.86</v>
      </c>
    </row>
    <row r="19154" spans="1:6" x14ac:dyDescent="0.35">
      <c r="A19154" s="1">
        <v>141</v>
      </c>
      <c r="B19154" s="1" t="s">
        <v>162</v>
      </c>
      <c r="C19154" s="218">
        <v>44888</v>
      </c>
      <c r="D19154" s="218">
        <v>44878</v>
      </c>
      <c r="E19154" s="1">
        <v>3</v>
      </c>
      <c r="F19154" s="62">
        <v>121.13</v>
      </c>
    </row>
    <row r="19155" spans="1:6" x14ac:dyDescent="0.35">
      <c r="A19155" s="1">
        <v>141</v>
      </c>
      <c r="B19155" s="1" t="s">
        <v>162</v>
      </c>
      <c r="C19155" s="218">
        <v>44888</v>
      </c>
      <c r="D19155" s="218">
        <v>44879</v>
      </c>
      <c r="E19155" s="1">
        <v>2</v>
      </c>
      <c r="F19155" s="62">
        <v>98.45</v>
      </c>
    </row>
    <row r="19156" spans="1:6" x14ac:dyDescent="0.35">
      <c r="A19156" s="1">
        <v>141</v>
      </c>
      <c r="B19156" s="1" t="s">
        <v>162</v>
      </c>
      <c r="C19156" s="218">
        <v>44888</v>
      </c>
      <c r="D19156" s="218">
        <v>44880</v>
      </c>
      <c r="E19156" s="1">
        <v>1</v>
      </c>
      <c r="F19156" s="62">
        <v>48.66</v>
      </c>
    </row>
    <row r="19157" spans="1:6" x14ac:dyDescent="0.35">
      <c r="A19157" s="1">
        <v>141</v>
      </c>
      <c r="B19157" s="1" t="s">
        <v>162</v>
      </c>
      <c r="C19157" s="218">
        <v>44888</v>
      </c>
      <c r="D19157" s="218">
        <v>44881</v>
      </c>
      <c r="E19157" s="1">
        <v>1</v>
      </c>
      <c r="F19157" s="62">
        <v>48.86</v>
      </c>
    </row>
    <row r="19158" spans="1:6" x14ac:dyDescent="0.35">
      <c r="A19158" s="1">
        <v>141</v>
      </c>
      <c r="B19158" s="1" t="s">
        <v>162</v>
      </c>
      <c r="C19158" s="218">
        <v>44888</v>
      </c>
      <c r="D19158" s="218">
        <v>44888</v>
      </c>
      <c r="E19158" s="1">
        <v>2</v>
      </c>
      <c r="F19158" s="62">
        <v>68.650000000000006</v>
      </c>
    </row>
    <row r="19159" spans="1:6" x14ac:dyDescent="0.35">
      <c r="A19159" s="1">
        <v>141</v>
      </c>
      <c r="B19159" s="1" t="s">
        <v>162</v>
      </c>
      <c r="C19159" s="218">
        <v>44889</v>
      </c>
      <c r="D19159" s="218">
        <v>44879</v>
      </c>
      <c r="E19159" s="1">
        <v>1</v>
      </c>
      <c r="F19159" s="62">
        <v>49.4</v>
      </c>
    </row>
    <row r="19160" spans="1:6" x14ac:dyDescent="0.35">
      <c r="A19160" s="1">
        <v>141</v>
      </c>
      <c r="B19160" s="1" t="s">
        <v>162</v>
      </c>
      <c r="C19160" s="218">
        <v>44889</v>
      </c>
      <c r="D19160" s="218">
        <v>44880</v>
      </c>
      <c r="E19160" s="1">
        <v>1</v>
      </c>
      <c r="F19160" s="62">
        <v>49.5</v>
      </c>
    </row>
    <row r="19161" spans="1:6" x14ac:dyDescent="0.35">
      <c r="A19161" s="1">
        <v>141</v>
      </c>
      <c r="B19161" s="1" t="s">
        <v>162</v>
      </c>
      <c r="C19161" s="218">
        <v>44889</v>
      </c>
      <c r="D19161" s="218">
        <v>44888</v>
      </c>
      <c r="E19161" s="1">
        <v>1</v>
      </c>
      <c r="F19161" s="62">
        <v>49</v>
      </c>
    </row>
    <row r="19162" spans="1:6" x14ac:dyDescent="0.35">
      <c r="A19162" s="1">
        <v>141</v>
      </c>
      <c r="B19162" s="1" t="s">
        <v>162</v>
      </c>
      <c r="C19162" s="218">
        <v>44889</v>
      </c>
      <c r="D19162" s="218">
        <v>44889</v>
      </c>
      <c r="E19162" s="1">
        <v>6</v>
      </c>
      <c r="F19162" s="62">
        <v>267.98</v>
      </c>
    </row>
    <row r="19163" spans="1:6" x14ac:dyDescent="0.35">
      <c r="A19163" s="1">
        <v>141</v>
      </c>
      <c r="B19163" s="1" t="s">
        <v>162</v>
      </c>
      <c r="C19163" s="218">
        <v>44890</v>
      </c>
      <c r="D19163" s="218">
        <v>44888</v>
      </c>
      <c r="E19163" s="1">
        <v>1</v>
      </c>
      <c r="F19163" s="62">
        <v>49.1</v>
      </c>
    </row>
    <row r="19164" spans="1:6" x14ac:dyDescent="0.35">
      <c r="A19164" s="1">
        <v>141</v>
      </c>
      <c r="B19164" s="1" t="s">
        <v>162</v>
      </c>
      <c r="C19164" s="218">
        <v>44890</v>
      </c>
      <c r="D19164" s="218">
        <v>44890</v>
      </c>
      <c r="E19164" s="1">
        <v>7</v>
      </c>
      <c r="F19164" s="62">
        <v>342.39</v>
      </c>
    </row>
    <row r="19165" spans="1:6" x14ac:dyDescent="0.35">
      <c r="A19165" s="1">
        <v>141</v>
      </c>
      <c r="B19165" s="1" t="s">
        <v>162</v>
      </c>
      <c r="C19165" s="218">
        <v>44891</v>
      </c>
      <c r="D19165" s="218">
        <v>44889</v>
      </c>
      <c r="E19165" s="1">
        <v>2</v>
      </c>
      <c r="F19165" s="62">
        <v>93.85</v>
      </c>
    </row>
    <row r="19166" spans="1:6" x14ac:dyDescent="0.35">
      <c r="A19166" s="1">
        <v>141</v>
      </c>
      <c r="B19166" s="1" t="s">
        <v>162</v>
      </c>
      <c r="C19166" s="218">
        <v>44891</v>
      </c>
      <c r="D19166" s="218">
        <v>44890</v>
      </c>
      <c r="E19166" s="1">
        <v>1</v>
      </c>
      <c r="F19166" s="62">
        <v>49.5</v>
      </c>
    </row>
    <row r="19167" spans="1:6" x14ac:dyDescent="0.35">
      <c r="A19167" s="1">
        <v>141</v>
      </c>
      <c r="B19167" s="1" t="s">
        <v>162</v>
      </c>
      <c r="C19167" s="218">
        <v>44891</v>
      </c>
      <c r="D19167" s="218">
        <v>44891</v>
      </c>
      <c r="E19167" s="1">
        <v>9</v>
      </c>
      <c r="F19167" s="62">
        <v>440.05</v>
      </c>
    </row>
    <row r="19168" spans="1:6" x14ac:dyDescent="0.35">
      <c r="A19168" s="1">
        <v>141</v>
      </c>
      <c r="B19168" s="1" t="s">
        <v>162</v>
      </c>
      <c r="C19168" s="218">
        <v>44892</v>
      </c>
      <c r="D19168" s="218">
        <v>44889</v>
      </c>
      <c r="E19168" s="1">
        <v>1</v>
      </c>
      <c r="F19168" s="62">
        <v>48.56</v>
      </c>
    </row>
    <row r="19169" spans="1:6" x14ac:dyDescent="0.35">
      <c r="A19169" s="1">
        <v>141</v>
      </c>
      <c r="B19169" s="1" t="s">
        <v>162</v>
      </c>
      <c r="C19169" s="218">
        <v>44892</v>
      </c>
      <c r="D19169" s="218">
        <v>44891</v>
      </c>
      <c r="E19169" s="1">
        <v>5</v>
      </c>
      <c r="F19169" s="62">
        <v>247</v>
      </c>
    </row>
    <row r="19170" spans="1:6" x14ac:dyDescent="0.35">
      <c r="A19170" s="1">
        <v>141</v>
      </c>
      <c r="B19170" s="1" t="s">
        <v>162</v>
      </c>
      <c r="C19170" s="218">
        <v>44892</v>
      </c>
      <c r="D19170" s="218">
        <v>44892</v>
      </c>
      <c r="E19170" s="1">
        <v>6</v>
      </c>
      <c r="F19170" s="62">
        <v>292.38</v>
      </c>
    </row>
    <row r="19171" spans="1:6" x14ac:dyDescent="0.35">
      <c r="A19171" s="1">
        <v>141</v>
      </c>
      <c r="B19171" s="1" t="s">
        <v>162</v>
      </c>
      <c r="C19171" s="218">
        <v>44893</v>
      </c>
      <c r="D19171" s="218">
        <v>44891</v>
      </c>
      <c r="E19171" s="1">
        <v>3</v>
      </c>
      <c r="F19171" s="62">
        <v>147.21</v>
      </c>
    </row>
    <row r="19172" spans="1:6" x14ac:dyDescent="0.35">
      <c r="A19172" s="1">
        <v>141</v>
      </c>
      <c r="B19172" s="1" t="s">
        <v>162</v>
      </c>
      <c r="C19172" s="218">
        <v>44893</v>
      </c>
      <c r="D19172" s="218">
        <v>44892</v>
      </c>
      <c r="E19172" s="1">
        <v>6</v>
      </c>
      <c r="F19172" s="62">
        <v>285.86</v>
      </c>
    </row>
    <row r="19173" spans="1:6" x14ac:dyDescent="0.35">
      <c r="A19173" s="1">
        <v>141</v>
      </c>
      <c r="B19173" s="1" t="s">
        <v>162</v>
      </c>
      <c r="C19173" s="218">
        <v>44893</v>
      </c>
      <c r="D19173" s="218">
        <v>44893</v>
      </c>
      <c r="E19173" s="1">
        <v>4</v>
      </c>
      <c r="F19173" s="62">
        <v>194.39</v>
      </c>
    </row>
    <row r="19174" spans="1:6" x14ac:dyDescent="0.35">
      <c r="A19174" s="1">
        <v>141</v>
      </c>
      <c r="B19174" s="1" t="s">
        <v>162</v>
      </c>
      <c r="C19174" s="218">
        <v>44894</v>
      </c>
      <c r="D19174" s="218">
        <v>44890</v>
      </c>
      <c r="E19174" s="1">
        <v>2</v>
      </c>
      <c r="F19174" s="62">
        <v>97.37</v>
      </c>
    </row>
    <row r="19175" spans="1:6" x14ac:dyDescent="0.35">
      <c r="A19175" s="1">
        <v>141</v>
      </c>
      <c r="B19175" s="1" t="s">
        <v>162</v>
      </c>
      <c r="C19175" s="218">
        <v>44894</v>
      </c>
      <c r="D19175" s="218">
        <v>44892</v>
      </c>
      <c r="E19175" s="1">
        <v>3</v>
      </c>
      <c r="F19175" s="62">
        <v>142.76</v>
      </c>
    </row>
    <row r="19176" spans="1:6" x14ac:dyDescent="0.35">
      <c r="A19176" s="1">
        <v>141</v>
      </c>
      <c r="B19176" s="1" t="s">
        <v>162</v>
      </c>
      <c r="C19176" s="218">
        <v>44894</v>
      </c>
      <c r="D19176" s="218">
        <v>44893</v>
      </c>
      <c r="E19176" s="1">
        <v>4</v>
      </c>
      <c r="F19176" s="62">
        <v>192.21</v>
      </c>
    </row>
    <row r="19177" spans="1:6" x14ac:dyDescent="0.35">
      <c r="A19177" s="1">
        <v>141</v>
      </c>
      <c r="B19177" s="1" t="s">
        <v>162</v>
      </c>
      <c r="C19177" s="218">
        <v>44894</v>
      </c>
      <c r="D19177" s="218">
        <v>44894</v>
      </c>
      <c r="E19177" s="1">
        <v>3</v>
      </c>
      <c r="F19177" s="62">
        <v>151.32</v>
      </c>
    </row>
    <row r="19178" spans="1:6" x14ac:dyDescent="0.35">
      <c r="A19178" s="1">
        <v>141</v>
      </c>
      <c r="B19178" s="1" t="s">
        <v>162</v>
      </c>
      <c r="C19178" s="218">
        <v>44895</v>
      </c>
      <c r="D19178" s="218">
        <v>44892</v>
      </c>
      <c r="E19178" s="1">
        <v>2</v>
      </c>
      <c r="F19178" s="62">
        <v>98.11</v>
      </c>
    </row>
    <row r="19179" spans="1:6" x14ac:dyDescent="0.35">
      <c r="A19179" s="1">
        <v>141</v>
      </c>
      <c r="B19179" s="1" t="s">
        <v>162</v>
      </c>
      <c r="C19179" s="218">
        <v>44895</v>
      </c>
      <c r="D19179" s="218">
        <v>44893</v>
      </c>
      <c r="E19179" s="1">
        <v>4</v>
      </c>
      <c r="F19179" s="62">
        <v>196.46</v>
      </c>
    </row>
    <row r="19180" spans="1:6" x14ac:dyDescent="0.35">
      <c r="A19180" s="1">
        <v>141</v>
      </c>
      <c r="B19180" s="1" t="s">
        <v>162</v>
      </c>
      <c r="C19180" s="218">
        <v>44895</v>
      </c>
      <c r="D19180" s="218">
        <v>44894</v>
      </c>
      <c r="E19180" s="1">
        <v>2</v>
      </c>
      <c r="F19180" s="62">
        <v>97.27</v>
      </c>
    </row>
    <row r="19181" spans="1:6" x14ac:dyDescent="0.35">
      <c r="A19181" s="1">
        <v>141</v>
      </c>
      <c r="B19181" s="1" t="s">
        <v>162</v>
      </c>
      <c r="C19181" s="218">
        <v>44895</v>
      </c>
      <c r="D19181" s="218">
        <v>44895</v>
      </c>
      <c r="E19181" s="1">
        <v>1</v>
      </c>
      <c r="F19181" s="62">
        <v>49.3</v>
      </c>
    </row>
    <row r="19182" spans="1:6" x14ac:dyDescent="0.35">
      <c r="A19182" s="1">
        <v>141</v>
      </c>
      <c r="B19182" s="1" t="s">
        <v>162</v>
      </c>
      <c r="C19182" s="218">
        <v>44896</v>
      </c>
      <c r="D19182" s="218">
        <v>44892</v>
      </c>
      <c r="E19182" s="1">
        <v>1</v>
      </c>
      <c r="F19182" s="62">
        <v>48.81</v>
      </c>
    </row>
    <row r="19183" spans="1:6" x14ac:dyDescent="0.35">
      <c r="A19183" s="1">
        <v>141</v>
      </c>
      <c r="B19183" s="1" t="s">
        <v>162</v>
      </c>
      <c r="C19183" s="218">
        <v>44896</v>
      </c>
      <c r="D19183" s="218">
        <v>44893</v>
      </c>
      <c r="E19183" s="1">
        <v>2</v>
      </c>
      <c r="F19183" s="62">
        <v>96.27</v>
      </c>
    </row>
    <row r="19184" spans="1:6" x14ac:dyDescent="0.35">
      <c r="A19184" s="1">
        <v>141</v>
      </c>
      <c r="B19184" s="1" t="s">
        <v>162</v>
      </c>
      <c r="C19184" s="218">
        <v>44896</v>
      </c>
      <c r="D19184" s="218">
        <v>44894</v>
      </c>
      <c r="E19184" s="1">
        <v>6</v>
      </c>
      <c r="F19184" s="62">
        <v>290.32</v>
      </c>
    </row>
    <row r="19185" spans="1:6" x14ac:dyDescent="0.35">
      <c r="A19185" s="1">
        <v>141</v>
      </c>
      <c r="B19185" s="1" t="s">
        <v>162</v>
      </c>
      <c r="C19185" s="218">
        <v>44896</v>
      </c>
      <c r="D19185" s="218">
        <v>44895</v>
      </c>
      <c r="E19185" s="1">
        <v>2</v>
      </c>
      <c r="F19185" s="62">
        <v>93.95</v>
      </c>
    </row>
    <row r="19186" spans="1:6" x14ac:dyDescent="0.35">
      <c r="A19186" s="1">
        <v>141</v>
      </c>
      <c r="B19186" s="1" t="s">
        <v>162</v>
      </c>
      <c r="C19186" s="218">
        <v>44897</v>
      </c>
      <c r="D19186" s="218">
        <v>44893</v>
      </c>
      <c r="E19186" s="1">
        <v>4</v>
      </c>
      <c r="F19186" s="62">
        <v>197.55</v>
      </c>
    </row>
    <row r="19187" spans="1:6" x14ac:dyDescent="0.35">
      <c r="A19187" s="1">
        <v>141</v>
      </c>
      <c r="B19187" s="1" t="s">
        <v>162</v>
      </c>
      <c r="C19187" s="218">
        <v>44897</v>
      </c>
      <c r="D19187" s="218">
        <v>44895</v>
      </c>
      <c r="E19187" s="1">
        <v>4</v>
      </c>
      <c r="F19187" s="62">
        <v>197.8</v>
      </c>
    </row>
    <row r="19188" spans="1:6" x14ac:dyDescent="0.35">
      <c r="A19188" s="1">
        <v>141</v>
      </c>
      <c r="B19188" s="1" t="s">
        <v>162</v>
      </c>
      <c r="C19188" s="218">
        <v>44898</v>
      </c>
      <c r="D19188" s="218">
        <v>44894</v>
      </c>
      <c r="E19188" s="1">
        <v>2</v>
      </c>
      <c r="F19188" s="62">
        <v>98.3</v>
      </c>
    </row>
    <row r="19189" spans="1:6" x14ac:dyDescent="0.35">
      <c r="A19189" s="1">
        <v>141</v>
      </c>
      <c r="B19189" s="1" t="s">
        <v>162</v>
      </c>
      <c r="C19189" s="218">
        <v>44898</v>
      </c>
      <c r="D19189" s="218">
        <v>44895</v>
      </c>
      <c r="E19189" s="1">
        <v>2</v>
      </c>
      <c r="F19189" s="62">
        <v>98.9</v>
      </c>
    </row>
    <row r="19190" spans="1:6" x14ac:dyDescent="0.35">
      <c r="A19190" s="1">
        <v>141</v>
      </c>
      <c r="B19190" s="1" t="s">
        <v>162</v>
      </c>
      <c r="C19190" s="218">
        <v>44898</v>
      </c>
      <c r="D19190" s="218">
        <v>44896</v>
      </c>
      <c r="E19190" s="1">
        <v>8</v>
      </c>
      <c r="F19190" s="62">
        <v>387.68</v>
      </c>
    </row>
    <row r="19191" spans="1:6" x14ac:dyDescent="0.35">
      <c r="A19191" s="1">
        <v>141</v>
      </c>
      <c r="B19191" s="1" t="s">
        <v>162</v>
      </c>
      <c r="C19191" s="218">
        <v>44899</v>
      </c>
      <c r="D19191" s="218">
        <v>44895</v>
      </c>
      <c r="E19191" s="1">
        <v>5</v>
      </c>
      <c r="F19191" s="62">
        <v>212.44</v>
      </c>
    </row>
    <row r="19192" spans="1:6" x14ac:dyDescent="0.35">
      <c r="A19192" s="1">
        <v>141</v>
      </c>
      <c r="B19192" s="1" t="s">
        <v>162</v>
      </c>
      <c r="C19192" s="218">
        <v>44899</v>
      </c>
      <c r="D19192" s="218">
        <v>44896</v>
      </c>
      <c r="E19192" s="1">
        <v>2</v>
      </c>
      <c r="F19192" s="62">
        <v>94</v>
      </c>
    </row>
    <row r="19193" spans="1:6" x14ac:dyDescent="0.35">
      <c r="A19193" s="1">
        <v>141</v>
      </c>
      <c r="B19193" s="1" t="s">
        <v>162</v>
      </c>
      <c r="C19193" s="218">
        <v>44899</v>
      </c>
      <c r="D19193" s="218">
        <v>44897</v>
      </c>
      <c r="E19193" s="1">
        <v>7</v>
      </c>
      <c r="F19193" s="62">
        <v>342.89</v>
      </c>
    </row>
    <row r="19194" spans="1:6" x14ac:dyDescent="0.35">
      <c r="A19194" s="1">
        <v>141</v>
      </c>
      <c r="B19194" s="1" t="s">
        <v>162</v>
      </c>
      <c r="C19194" s="218">
        <v>44899</v>
      </c>
      <c r="D19194" s="218">
        <v>44898</v>
      </c>
      <c r="E19194" s="1">
        <v>2</v>
      </c>
      <c r="F19194" s="62">
        <v>98.7</v>
      </c>
    </row>
    <row r="19195" spans="1:6" x14ac:dyDescent="0.35">
      <c r="A19195" s="1">
        <v>141</v>
      </c>
      <c r="B19195" s="1" t="s">
        <v>162</v>
      </c>
      <c r="C19195" s="218">
        <v>44900</v>
      </c>
      <c r="D19195" s="218">
        <v>44896</v>
      </c>
      <c r="E19195" s="1">
        <v>3</v>
      </c>
      <c r="F19195" s="62">
        <v>121.62</v>
      </c>
    </row>
    <row r="19196" spans="1:6" x14ac:dyDescent="0.35">
      <c r="A19196" s="1">
        <v>141</v>
      </c>
      <c r="B19196" s="1" t="s">
        <v>162</v>
      </c>
      <c r="C19196" s="218">
        <v>44900</v>
      </c>
      <c r="D19196" s="218">
        <v>44897</v>
      </c>
      <c r="E19196" s="1">
        <v>2</v>
      </c>
      <c r="F19196" s="62">
        <v>99.54</v>
      </c>
    </row>
    <row r="19197" spans="1:6" x14ac:dyDescent="0.35">
      <c r="A19197" s="1">
        <v>141</v>
      </c>
      <c r="B19197" s="1" t="s">
        <v>162</v>
      </c>
      <c r="C19197" s="218">
        <v>44900</v>
      </c>
      <c r="D19197" s="218">
        <v>44898</v>
      </c>
      <c r="E19197" s="1">
        <v>5</v>
      </c>
      <c r="F19197" s="62">
        <v>245.26</v>
      </c>
    </row>
    <row r="19198" spans="1:6" x14ac:dyDescent="0.35">
      <c r="A19198" s="1">
        <v>141</v>
      </c>
      <c r="B19198" s="1" t="s">
        <v>162</v>
      </c>
      <c r="C19198" s="218">
        <v>44900</v>
      </c>
      <c r="D19198" s="218">
        <v>44900</v>
      </c>
      <c r="E19198" s="1">
        <v>4</v>
      </c>
      <c r="F19198" s="62">
        <v>196.56</v>
      </c>
    </row>
    <row r="19199" spans="1:6" x14ac:dyDescent="0.35">
      <c r="A19199" s="1">
        <v>141</v>
      </c>
      <c r="B19199" s="1" t="s">
        <v>162</v>
      </c>
      <c r="C19199" s="218">
        <v>44901</v>
      </c>
      <c r="D19199" s="218">
        <v>44900</v>
      </c>
      <c r="E19199" s="1">
        <v>1</v>
      </c>
      <c r="F19199" s="62">
        <v>49.4</v>
      </c>
    </row>
    <row r="19200" spans="1:6" x14ac:dyDescent="0.35">
      <c r="A19200" s="1">
        <v>141</v>
      </c>
      <c r="B19200" s="1" t="s">
        <v>162</v>
      </c>
      <c r="C19200" s="218">
        <v>44901</v>
      </c>
      <c r="D19200" s="218">
        <v>44901</v>
      </c>
      <c r="E19200" s="1">
        <v>11</v>
      </c>
      <c r="F19200" s="62">
        <v>533.30999999999995</v>
      </c>
    </row>
    <row r="19201" spans="1:6" x14ac:dyDescent="0.35">
      <c r="A19201" s="1">
        <v>141</v>
      </c>
      <c r="B19201" s="1" t="s">
        <v>162</v>
      </c>
      <c r="C19201" s="218">
        <v>44902</v>
      </c>
      <c r="D19201" s="218">
        <v>44901</v>
      </c>
      <c r="E19201" s="1">
        <v>3</v>
      </c>
      <c r="F19201" s="62">
        <v>124.83</v>
      </c>
    </row>
    <row r="19202" spans="1:6" x14ac:dyDescent="0.35">
      <c r="A19202" s="1">
        <v>141</v>
      </c>
      <c r="B19202" s="1" t="s">
        <v>162</v>
      </c>
      <c r="C19202" s="218">
        <v>44902</v>
      </c>
      <c r="D19202" s="218">
        <v>44902</v>
      </c>
      <c r="E19202" s="1">
        <v>5</v>
      </c>
      <c r="F19202" s="62">
        <v>198.74</v>
      </c>
    </row>
    <row r="19203" spans="1:6" x14ac:dyDescent="0.35">
      <c r="A19203" s="1">
        <v>141</v>
      </c>
      <c r="B19203" s="1" t="s">
        <v>162</v>
      </c>
      <c r="C19203" s="218">
        <v>44903</v>
      </c>
      <c r="D19203" s="218">
        <v>44903</v>
      </c>
      <c r="E19203" s="1">
        <v>9</v>
      </c>
      <c r="F19203" s="62">
        <v>447.77</v>
      </c>
    </row>
    <row r="19204" spans="1:6" x14ac:dyDescent="0.35">
      <c r="A19204" s="1">
        <v>141</v>
      </c>
      <c r="B19204" s="1" t="s">
        <v>162</v>
      </c>
      <c r="C19204" s="218">
        <v>44904</v>
      </c>
      <c r="D19204" s="218">
        <v>44903</v>
      </c>
      <c r="E19204" s="1">
        <v>1</v>
      </c>
      <c r="F19204" s="62">
        <v>45.94</v>
      </c>
    </row>
    <row r="19205" spans="1:6" x14ac:dyDescent="0.35">
      <c r="A19205" s="1">
        <v>141</v>
      </c>
      <c r="B19205" s="1" t="s">
        <v>162</v>
      </c>
      <c r="C19205" s="218">
        <v>44904</v>
      </c>
      <c r="D19205" s="218">
        <v>44904</v>
      </c>
      <c r="E19205" s="1">
        <v>16</v>
      </c>
      <c r="F19205" s="62">
        <v>783.33</v>
      </c>
    </row>
    <row r="19206" spans="1:6" x14ac:dyDescent="0.35">
      <c r="A19206" s="1">
        <v>141</v>
      </c>
      <c r="B19206" s="1" t="s">
        <v>162</v>
      </c>
      <c r="C19206" s="218">
        <v>44905</v>
      </c>
      <c r="D19206" s="218">
        <v>44903</v>
      </c>
      <c r="E19206" s="1">
        <v>1</v>
      </c>
      <c r="F19206" s="62">
        <v>48.51</v>
      </c>
    </row>
    <row r="19207" spans="1:6" x14ac:dyDescent="0.35">
      <c r="A19207" s="1">
        <v>141</v>
      </c>
      <c r="B19207" s="1" t="s">
        <v>162</v>
      </c>
      <c r="C19207" s="218">
        <v>44905</v>
      </c>
      <c r="D19207" s="218">
        <v>44904</v>
      </c>
      <c r="E19207" s="1">
        <v>6</v>
      </c>
      <c r="F19207" s="62">
        <v>295.22000000000003</v>
      </c>
    </row>
    <row r="19208" spans="1:6" x14ac:dyDescent="0.35">
      <c r="A19208" s="1">
        <v>141</v>
      </c>
      <c r="B19208" s="1" t="s">
        <v>162</v>
      </c>
      <c r="C19208" s="218">
        <v>44905</v>
      </c>
      <c r="D19208" s="218">
        <v>44905</v>
      </c>
      <c r="E19208" s="1">
        <v>10</v>
      </c>
      <c r="F19208" s="62">
        <v>483.22</v>
      </c>
    </row>
    <row r="19209" spans="1:6" x14ac:dyDescent="0.35">
      <c r="A19209" s="1">
        <v>141</v>
      </c>
      <c r="B19209" s="1" t="s">
        <v>162</v>
      </c>
      <c r="C19209" s="218">
        <v>44906</v>
      </c>
      <c r="D19209" s="218">
        <v>44904</v>
      </c>
      <c r="E19209" s="1">
        <v>2</v>
      </c>
      <c r="F19209" s="62">
        <v>72.62</v>
      </c>
    </row>
    <row r="19210" spans="1:6" x14ac:dyDescent="0.35">
      <c r="A19210" s="1">
        <v>141</v>
      </c>
      <c r="B19210" s="1" t="s">
        <v>162</v>
      </c>
      <c r="C19210" s="218">
        <v>44906</v>
      </c>
      <c r="D19210" s="218">
        <v>44905</v>
      </c>
      <c r="E19210" s="1">
        <v>3</v>
      </c>
      <c r="F19210" s="62">
        <v>143.99</v>
      </c>
    </row>
    <row r="19211" spans="1:6" x14ac:dyDescent="0.35">
      <c r="A19211" s="1">
        <v>141</v>
      </c>
      <c r="B19211" s="1" t="s">
        <v>162</v>
      </c>
      <c r="C19211" s="218">
        <v>44906</v>
      </c>
      <c r="D19211" s="218">
        <v>44906</v>
      </c>
      <c r="E19211" s="1">
        <v>11</v>
      </c>
      <c r="F19211" s="62">
        <v>539.14</v>
      </c>
    </row>
    <row r="19212" spans="1:6" x14ac:dyDescent="0.35">
      <c r="A19212" s="1">
        <v>141</v>
      </c>
      <c r="B19212" s="1" t="s">
        <v>162</v>
      </c>
      <c r="C19212" s="218">
        <v>44907</v>
      </c>
      <c r="D19212" s="218">
        <v>44904</v>
      </c>
      <c r="E19212" s="1">
        <v>2</v>
      </c>
      <c r="F19212" s="62">
        <v>71.63</v>
      </c>
    </row>
    <row r="19213" spans="1:6" x14ac:dyDescent="0.35">
      <c r="A19213" s="1">
        <v>141</v>
      </c>
      <c r="B19213" s="1" t="s">
        <v>162</v>
      </c>
      <c r="C19213" s="218">
        <v>44907</v>
      </c>
      <c r="D19213" s="218">
        <v>44906</v>
      </c>
      <c r="E19213" s="1">
        <v>1</v>
      </c>
      <c r="F19213" s="62">
        <v>49.45</v>
      </c>
    </row>
    <row r="19214" spans="1:6" x14ac:dyDescent="0.35">
      <c r="A19214" s="1">
        <v>141</v>
      </c>
      <c r="B19214" s="1" t="s">
        <v>162</v>
      </c>
      <c r="C19214" s="218">
        <v>44907</v>
      </c>
      <c r="D19214" s="218">
        <v>44907</v>
      </c>
      <c r="E19214" s="1">
        <v>2</v>
      </c>
      <c r="F19214" s="62">
        <v>99.49</v>
      </c>
    </row>
    <row r="19215" spans="1:6" x14ac:dyDescent="0.35">
      <c r="A19215" s="1">
        <v>141</v>
      </c>
      <c r="B19215" s="1" t="s">
        <v>162</v>
      </c>
      <c r="C19215" s="218">
        <v>44908</v>
      </c>
      <c r="D19215" s="218">
        <v>44907</v>
      </c>
      <c r="E19215" s="1">
        <v>10</v>
      </c>
      <c r="F19215" s="62">
        <v>493.96</v>
      </c>
    </row>
    <row r="19216" spans="1:6" x14ac:dyDescent="0.35">
      <c r="A19216" s="1">
        <v>141</v>
      </c>
      <c r="B19216" s="1" t="s">
        <v>162</v>
      </c>
      <c r="C19216" s="218">
        <v>44908</v>
      </c>
      <c r="D19216" s="218">
        <v>44908</v>
      </c>
      <c r="E19216" s="1">
        <v>6</v>
      </c>
      <c r="F19216" s="62">
        <v>295.07</v>
      </c>
    </row>
    <row r="19217" spans="1:6" x14ac:dyDescent="0.35">
      <c r="A19217" s="1">
        <v>141</v>
      </c>
      <c r="B19217" s="1" t="s">
        <v>162</v>
      </c>
      <c r="C19217" s="218">
        <v>44909</v>
      </c>
      <c r="D19217" s="218">
        <v>44907</v>
      </c>
      <c r="E19217" s="1">
        <v>2</v>
      </c>
      <c r="F19217" s="62">
        <v>98.9</v>
      </c>
    </row>
    <row r="19218" spans="1:6" x14ac:dyDescent="0.35">
      <c r="A19218" s="1">
        <v>141</v>
      </c>
      <c r="B19218" s="1" t="s">
        <v>162</v>
      </c>
      <c r="C19218" s="218">
        <v>44909</v>
      </c>
      <c r="D19218" s="218">
        <v>44908</v>
      </c>
      <c r="E19218" s="1">
        <v>5</v>
      </c>
      <c r="F19218" s="62">
        <v>246.6</v>
      </c>
    </row>
    <row r="19219" spans="1:6" x14ac:dyDescent="0.35">
      <c r="A19219" s="1">
        <v>141</v>
      </c>
      <c r="B19219" s="1" t="s">
        <v>162</v>
      </c>
      <c r="C19219" s="218">
        <v>44909</v>
      </c>
      <c r="D19219" s="218">
        <v>44909</v>
      </c>
      <c r="E19219" s="1">
        <v>5</v>
      </c>
      <c r="F19219" s="62">
        <v>245.47</v>
      </c>
    </row>
    <row r="19220" spans="1:6" x14ac:dyDescent="0.35">
      <c r="A19220" s="1">
        <v>141</v>
      </c>
      <c r="B19220" s="1" t="s">
        <v>162</v>
      </c>
      <c r="C19220" s="218">
        <v>44910</v>
      </c>
      <c r="D19220" s="218">
        <v>44908</v>
      </c>
      <c r="E19220" s="1">
        <v>3</v>
      </c>
      <c r="F19220" s="62">
        <v>146.52000000000001</v>
      </c>
    </row>
    <row r="19221" spans="1:6" x14ac:dyDescent="0.35">
      <c r="A19221" s="1">
        <v>141</v>
      </c>
      <c r="B19221" s="1" t="s">
        <v>162</v>
      </c>
      <c r="C19221" s="218">
        <v>44910</v>
      </c>
      <c r="D19221" s="218">
        <v>44909</v>
      </c>
      <c r="E19221" s="1">
        <v>6</v>
      </c>
      <c r="F19221" s="62">
        <v>294.67</v>
      </c>
    </row>
    <row r="19222" spans="1:6" x14ac:dyDescent="0.35">
      <c r="A19222" s="1">
        <v>141</v>
      </c>
      <c r="B19222" s="1" t="s">
        <v>162</v>
      </c>
      <c r="C19222" s="218">
        <v>44910</v>
      </c>
      <c r="D19222" s="218">
        <v>44910</v>
      </c>
      <c r="E19222" s="1">
        <v>7</v>
      </c>
      <c r="F19222" s="62">
        <v>342.93</v>
      </c>
    </row>
    <row r="19223" spans="1:6" x14ac:dyDescent="0.35">
      <c r="A19223" s="1">
        <v>141</v>
      </c>
      <c r="B19223" s="1" t="s">
        <v>162</v>
      </c>
      <c r="C19223" s="218">
        <v>44911</v>
      </c>
      <c r="D19223" s="218">
        <v>44909</v>
      </c>
      <c r="E19223" s="1">
        <v>3</v>
      </c>
      <c r="F19223" s="62">
        <v>145.33000000000001</v>
      </c>
    </row>
    <row r="19224" spans="1:6" x14ac:dyDescent="0.35">
      <c r="A19224" s="1">
        <v>141</v>
      </c>
      <c r="B19224" s="1" t="s">
        <v>162</v>
      </c>
      <c r="C19224" s="218">
        <v>44911</v>
      </c>
      <c r="D19224" s="218">
        <v>44910</v>
      </c>
      <c r="E19224" s="1">
        <v>5</v>
      </c>
      <c r="F19224" s="62">
        <v>247.34</v>
      </c>
    </row>
    <row r="19225" spans="1:6" x14ac:dyDescent="0.35">
      <c r="A19225" s="1">
        <v>141</v>
      </c>
      <c r="B19225" s="1" t="s">
        <v>162</v>
      </c>
      <c r="C19225" s="218">
        <v>44911</v>
      </c>
      <c r="D19225" s="218">
        <v>44911</v>
      </c>
      <c r="E19225" s="1">
        <v>9</v>
      </c>
      <c r="F19225" s="62">
        <v>444.21</v>
      </c>
    </row>
    <row r="19226" spans="1:6" x14ac:dyDescent="0.35">
      <c r="A19226" s="1">
        <v>141</v>
      </c>
      <c r="B19226" s="1" t="s">
        <v>162</v>
      </c>
      <c r="C19226" s="218">
        <v>44912</v>
      </c>
      <c r="D19226" s="218">
        <v>44910</v>
      </c>
      <c r="E19226" s="1">
        <v>1</v>
      </c>
      <c r="F19226" s="62">
        <v>48.86</v>
      </c>
    </row>
    <row r="19227" spans="1:6" x14ac:dyDescent="0.35">
      <c r="A19227" s="1">
        <v>141</v>
      </c>
      <c r="B19227" s="1" t="s">
        <v>162</v>
      </c>
      <c r="C19227" s="218">
        <v>44912</v>
      </c>
      <c r="D19227" s="218">
        <v>44911</v>
      </c>
      <c r="E19227" s="1">
        <v>4</v>
      </c>
      <c r="F19227" s="62">
        <v>194.88</v>
      </c>
    </row>
    <row r="19228" spans="1:6" x14ac:dyDescent="0.35">
      <c r="A19228" s="1">
        <v>141</v>
      </c>
      <c r="B19228" s="1" t="s">
        <v>162</v>
      </c>
      <c r="C19228" s="218">
        <v>44912</v>
      </c>
      <c r="D19228" s="218">
        <v>44912</v>
      </c>
      <c r="E19228" s="1">
        <v>11</v>
      </c>
      <c r="F19228" s="62">
        <v>533.21</v>
      </c>
    </row>
    <row r="19229" spans="1:6" x14ac:dyDescent="0.35">
      <c r="A19229" s="1">
        <v>141</v>
      </c>
      <c r="B19229" s="1" t="s">
        <v>162</v>
      </c>
      <c r="C19229" s="218">
        <v>44913</v>
      </c>
      <c r="D19229" s="218">
        <v>44910</v>
      </c>
      <c r="E19229" s="1">
        <v>1</v>
      </c>
      <c r="F19229" s="62">
        <v>23.12</v>
      </c>
    </row>
    <row r="19230" spans="1:6" x14ac:dyDescent="0.35">
      <c r="A19230" s="1">
        <v>141</v>
      </c>
      <c r="B19230" s="1" t="s">
        <v>162</v>
      </c>
      <c r="C19230" s="218">
        <v>44913</v>
      </c>
      <c r="D19230" s="218">
        <v>44911</v>
      </c>
      <c r="E19230" s="1">
        <v>2</v>
      </c>
      <c r="F19230" s="62">
        <v>72.760000000000005</v>
      </c>
    </row>
    <row r="19231" spans="1:6" x14ac:dyDescent="0.35">
      <c r="A19231" s="1">
        <v>141</v>
      </c>
      <c r="B19231" s="1" t="s">
        <v>162</v>
      </c>
      <c r="C19231" s="218">
        <v>44913</v>
      </c>
      <c r="D19231" s="218">
        <v>44912</v>
      </c>
      <c r="E19231" s="1">
        <v>2</v>
      </c>
      <c r="F19231" s="62">
        <v>98.9</v>
      </c>
    </row>
    <row r="19232" spans="1:6" x14ac:dyDescent="0.35">
      <c r="A19232" s="1">
        <v>141</v>
      </c>
      <c r="B19232" s="1" t="s">
        <v>162</v>
      </c>
      <c r="C19232" s="218">
        <v>44913</v>
      </c>
      <c r="D19232" s="218">
        <v>44913</v>
      </c>
      <c r="E19232" s="1">
        <v>9</v>
      </c>
      <c r="F19232" s="62">
        <v>415.59</v>
      </c>
    </row>
    <row r="19233" spans="1:6" x14ac:dyDescent="0.35">
      <c r="A19233" s="1">
        <v>141</v>
      </c>
      <c r="B19233" s="1" t="s">
        <v>162</v>
      </c>
      <c r="C19233" s="218">
        <v>44914</v>
      </c>
      <c r="D19233" s="218">
        <v>44912</v>
      </c>
      <c r="E19233" s="1">
        <v>2</v>
      </c>
      <c r="F19233" s="62">
        <v>46.87</v>
      </c>
    </row>
    <row r="19234" spans="1:6" x14ac:dyDescent="0.35">
      <c r="A19234" s="1">
        <v>141</v>
      </c>
      <c r="B19234" s="1" t="s">
        <v>162</v>
      </c>
      <c r="C19234" s="218">
        <v>44914</v>
      </c>
      <c r="D19234" s="218">
        <v>44913</v>
      </c>
      <c r="E19234" s="1">
        <v>4</v>
      </c>
      <c r="F19234" s="62">
        <v>197.6</v>
      </c>
    </row>
    <row r="19235" spans="1:6" x14ac:dyDescent="0.35">
      <c r="A19235" s="1">
        <v>141</v>
      </c>
      <c r="B19235" s="1" t="s">
        <v>162</v>
      </c>
      <c r="C19235" s="218">
        <v>44914</v>
      </c>
      <c r="D19235" s="218">
        <v>44914</v>
      </c>
      <c r="E19235" s="1">
        <v>8</v>
      </c>
      <c r="F19235" s="62">
        <v>391.69</v>
      </c>
    </row>
    <row r="19236" spans="1:6" x14ac:dyDescent="0.35">
      <c r="A19236" s="1">
        <v>141</v>
      </c>
      <c r="B19236" s="1" t="s">
        <v>162</v>
      </c>
      <c r="C19236" s="218">
        <v>44915</v>
      </c>
      <c r="D19236" s="218">
        <v>44913</v>
      </c>
      <c r="E19236" s="1">
        <v>1</v>
      </c>
      <c r="F19236" s="62">
        <v>46.48</v>
      </c>
    </row>
    <row r="19237" spans="1:6" x14ac:dyDescent="0.35">
      <c r="A19237" s="1">
        <v>141</v>
      </c>
      <c r="B19237" s="1" t="s">
        <v>162</v>
      </c>
      <c r="C19237" s="218">
        <v>44915</v>
      </c>
      <c r="D19237" s="218">
        <v>44914</v>
      </c>
      <c r="E19237" s="1">
        <v>1</v>
      </c>
      <c r="F19237" s="62">
        <v>49.75</v>
      </c>
    </row>
    <row r="19238" spans="1:6" x14ac:dyDescent="0.35">
      <c r="A19238" s="1">
        <v>141</v>
      </c>
      <c r="B19238" s="1" t="s">
        <v>162</v>
      </c>
      <c r="C19238" s="218">
        <v>44915</v>
      </c>
      <c r="D19238" s="218">
        <v>44915</v>
      </c>
      <c r="E19238" s="1">
        <v>10</v>
      </c>
      <c r="F19238" s="62">
        <v>490.54</v>
      </c>
    </row>
    <row r="19239" spans="1:6" x14ac:dyDescent="0.35">
      <c r="A19239" s="1">
        <v>141</v>
      </c>
      <c r="B19239" s="1" t="s">
        <v>162</v>
      </c>
      <c r="C19239" s="218">
        <v>44916</v>
      </c>
      <c r="D19239" s="218">
        <v>44914</v>
      </c>
      <c r="E19239" s="1">
        <v>2</v>
      </c>
      <c r="F19239" s="62">
        <v>72.66</v>
      </c>
    </row>
    <row r="19240" spans="1:6" x14ac:dyDescent="0.35">
      <c r="A19240" s="1">
        <v>141</v>
      </c>
      <c r="B19240" s="1" t="s">
        <v>162</v>
      </c>
      <c r="C19240" s="218">
        <v>44916</v>
      </c>
      <c r="D19240" s="218">
        <v>44915</v>
      </c>
      <c r="E19240" s="1">
        <v>6</v>
      </c>
      <c r="F19240" s="62">
        <v>217.06</v>
      </c>
    </row>
    <row r="19241" spans="1:6" x14ac:dyDescent="0.35">
      <c r="A19241" s="1">
        <v>141</v>
      </c>
      <c r="B19241" s="1" t="s">
        <v>162</v>
      </c>
      <c r="C19241" s="218">
        <v>44916</v>
      </c>
      <c r="D19241" s="218">
        <v>44916</v>
      </c>
      <c r="E19241" s="1">
        <v>8</v>
      </c>
      <c r="F19241" s="62">
        <v>392.19</v>
      </c>
    </row>
    <row r="19242" spans="1:6" x14ac:dyDescent="0.35">
      <c r="A19242" s="1">
        <v>141</v>
      </c>
      <c r="B19242" s="1" t="s">
        <v>162</v>
      </c>
      <c r="C19242" s="218">
        <v>44917</v>
      </c>
      <c r="D19242" s="218">
        <v>44915</v>
      </c>
      <c r="E19242" s="1">
        <v>2</v>
      </c>
      <c r="F19242" s="62">
        <v>98.86</v>
      </c>
    </row>
    <row r="19243" spans="1:6" x14ac:dyDescent="0.35">
      <c r="A19243" s="1">
        <v>141</v>
      </c>
      <c r="B19243" s="1" t="s">
        <v>162</v>
      </c>
      <c r="C19243" s="218">
        <v>44917</v>
      </c>
      <c r="D19243" s="218">
        <v>44916</v>
      </c>
      <c r="E19243" s="1">
        <v>2</v>
      </c>
      <c r="F19243" s="62">
        <v>98.85</v>
      </c>
    </row>
    <row r="19244" spans="1:6" x14ac:dyDescent="0.35">
      <c r="A19244" s="1">
        <v>141</v>
      </c>
      <c r="B19244" s="1" t="s">
        <v>162</v>
      </c>
      <c r="C19244" s="218">
        <v>44917</v>
      </c>
      <c r="D19244" s="218">
        <v>44917</v>
      </c>
      <c r="E19244" s="1">
        <v>12</v>
      </c>
      <c r="F19244" s="62">
        <v>590.28</v>
      </c>
    </row>
    <row r="19245" spans="1:6" x14ac:dyDescent="0.35">
      <c r="A19245" s="1">
        <v>141</v>
      </c>
      <c r="B19245" s="1" t="s">
        <v>162</v>
      </c>
      <c r="C19245" s="218">
        <v>44918</v>
      </c>
      <c r="D19245" s="218">
        <v>44915</v>
      </c>
      <c r="E19245" s="1">
        <v>2</v>
      </c>
      <c r="F19245" s="62">
        <v>99</v>
      </c>
    </row>
    <row r="19246" spans="1:6" x14ac:dyDescent="0.35">
      <c r="A19246" s="1">
        <v>141</v>
      </c>
      <c r="B19246" s="1" t="s">
        <v>162</v>
      </c>
      <c r="C19246" s="218">
        <v>44918</v>
      </c>
      <c r="D19246" s="218">
        <v>44917</v>
      </c>
      <c r="E19246" s="1">
        <v>5</v>
      </c>
      <c r="F19246" s="62">
        <v>247.4</v>
      </c>
    </row>
    <row r="19247" spans="1:6" x14ac:dyDescent="0.35">
      <c r="A19247" s="1">
        <v>141</v>
      </c>
      <c r="B19247" s="1" t="s">
        <v>162</v>
      </c>
      <c r="C19247" s="218">
        <v>44918</v>
      </c>
      <c r="D19247" s="218">
        <v>44918</v>
      </c>
      <c r="E19247" s="1">
        <v>9</v>
      </c>
      <c r="F19247" s="62">
        <v>444.51</v>
      </c>
    </row>
    <row r="19248" spans="1:6" x14ac:dyDescent="0.35">
      <c r="A19248" s="1">
        <v>141</v>
      </c>
      <c r="B19248" s="1" t="s">
        <v>162</v>
      </c>
      <c r="C19248" s="218">
        <v>44919</v>
      </c>
      <c r="D19248" s="218">
        <v>44916</v>
      </c>
      <c r="E19248" s="1">
        <v>2</v>
      </c>
      <c r="F19248" s="62">
        <v>95.09</v>
      </c>
    </row>
    <row r="19249" spans="1:6" x14ac:dyDescent="0.35">
      <c r="A19249" s="1">
        <v>141</v>
      </c>
      <c r="B19249" s="1" t="s">
        <v>162</v>
      </c>
      <c r="C19249" s="218">
        <v>44919</v>
      </c>
      <c r="D19249" s="218">
        <v>44917</v>
      </c>
      <c r="E19249" s="1">
        <v>1</v>
      </c>
      <c r="F19249" s="62">
        <v>47.27</v>
      </c>
    </row>
    <row r="19250" spans="1:6" x14ac:dyDescent="0.35">
      <c r="A19250" s="1">
        <v>141</v>
      </c>
      <c r="B19250" s="1" t="s">
        <v>162</v>
      </c>
      <c r="C19250" s="218">
        <v>44919</v>
      </c>
      <c r="D19250" s="218">
        <v>44918</v>
      </c>
      <c r="E19250" s="1">
        <v>3</v>
      </c>
      <c r="F19250" s="62">
        <v>147.61000000000001</v>
      </c>
    </row>
    <row r="19251" spans="1:6" x14ac:dyDescent="0.35">
      <c r="A19251" s="1">
        <v>141</v>
      </c>
      <c r="B19251" s="1" t="s">
        <v>162</v>
      </c>
      <c r="C19251" s="218">
        <v>44919</v>
      </c>
      <c r="D19251" s="218">
        <v>44919</v>
      </c>
      <c r="E19251" s="1">
        <v>8</v>
      </c>
      <c r="F19251" s="62">
        <v>393.17</v>
      </c>
    </row>
    <row r="19252" spans="1:6" x14ac:dyDescent="0.35">
      <c r="A19252" s="1">
        <v>141</v>
      </c>
      <c r="B19252" s="1" t="s">
        <v>162</v>
      </c>
      <c r="C19252" s="218">
        <v>44920</v>
      </c>
      <c r="D19252" s="218">
        <v>44918</v>
      </c>
      <c r="E19252" s="1">
        <v>2</v>
      </c>
      <c r="F19252" s="62">
        <v>98.7</v>
      </c>
    </row>
    <row r="19253" spans="1:6" x14ac:dyDescent="0.35">
      <c r="A19253" s="1">
        <v>141</v>
      </c>
      <c r="B19253" s="1" t="s">
        <v>162</v>
      </c>
      <c r="C19253" s="218">
        <v>44920</v>
      </c>
      <c r="D19253" s="218">
        <v>44919</v>
      </c>
      <c r="E19253" s="1">
        <v>4</v>
      </c>
      <c r="F19253" s="62">
        <v>198.6</v>
      </c>
    </row>
    <row r="19254" spans="1:6" x14ac:dyDescent="0.35">
      <c r="A19254" s="1">
        <v>141</v>
      </c>
      <c r="B19254" s="1" t="s">
        <v>162</v>
      </c>
      <c r="C19254" s="218">
        <v>44920</v>
      </c>
      <c r="D19254" s="218">
        <v>44920</v>
      </c>
      <c r="E19254" s="1">
        <v>8</v>
      </c>
      <c r="F19254" s="62">
        <v>393.82</v>
      </c>
    </row>
    <row r="19255" spans="1:6" x14ac:dyDescent="0.35">
      <c r="A19255" s="1">
        <v>141</v>
      </c>
      <c r="B19255" s="1" t="s">
        <v>162</v>
      </c>
      <c r="C19255" s="218">
        <v>44921</v>
      </c>
      <c r="D19255" s="218">
        <v>44920</v>
      </c>
      <c r="E19255" s="1">
        <v>2</v>
      </c>
      <c r="F19255" s="62">
        <v>72.569999999999993</v>
      </c>
    </row>
    <row r="19256" spans="1:6" x14ac:dyDescent="0.35">
      <c r="A19256" s="1">
        <v>141</v>
      </c>
      <c r="B19256" s="1" t="s">
        <v>162</v>
      </c>
      <c r="C19256" s="218">
        <v>44921</v>
      </c>
      <c r="D19256" s="218">
        <v>44921</v>
      </c>
      <c r="E19256" s="1">
        <v>12</v>
      </c>
      <c r="F19256" s="62">
        <v>591.21</v>
      </c>
    </row>
    <row r="19257" spans="1:6" x14ac:dyDescent="0.35">
      <c r="A19257" s="1">
        <v>141</v>
      </c>
      <c r="B19257" s="1" t="s">
        <v>162</v>
      </c>
      <c r="C19257" s="218">
        <v>44922</v>
      </c>
      <c r="D19257" s="218">
        <v>44919</v>
      </c>
      <c r="E19257" s="1">
        <v>2</v>
      </c>
      <c r="F19257" s="62">
        <v>94.94</v>
      </c>
    </row>
    <row r="19258" spans="1:6" x14ac:dyDescent="0.35">
      <c r="A19258" s="1">
        <v>141</v>
      </c>
      <c r="B19258" s="1" t="s">
        <v>162</v>
      </c>
      <c r="C19258" s="218">
        <v>44922</v>
      </c>
      <c r="D19258" s="218">
        <v>44920</v>
      </c>
      <c r="E19258" s="1">
        <v>4</v>
      </c>
      <c r="F19258" s="62">
        <v>172.6</v>
      </c>
    </row>
    <row r="19259" spans="1:6" x14ac:dyDescent="0.35">
      <c r="A19259" s="1">
        <v>141</v>
      </c>
      <c r="B19259" s="1" t="s">
        <v>162</v>
      </c>
      <c r="C19259" s="218">
        <v>44922</v>
      </c>
      <c r="D19259" s="218">
        <v>44921</v>
      </c>
      <c r="E19259" s="1">
        <v>2</v>
      </c>
      <c r="F19259" s="62">
        <v>98.9</v>
      </c>
    </row>
    <row r="19260" spans="1:6" x14ac:dyDescent="0.35">
      <c r="A19260" s="1">
        <v>141</v>
      </c>
      <c r="B19260" s="1" t="s">
        <v>162</v>
      </c>
      <c r="C19260" s="218">
        <v>44922</v>
      </c>
      <c r="D19260" s="218">
        <v>44922</v>
      </c>
      <c r="E19260" s="1">
        <v>5</v>
      </c>
      <c r="F19260" s="62">
        <v>249.62</v>
      </c>
    </row>
    <row r="19261" spans="1:6" x14ac:dyDescent="0.35">
      <c r="A19261" s="1">
        <v>141</v>
      </c>
      <c r="B19261" s="1" t="s">
        <v>162</v>
      </c>
      <c r="C19261" s="218">
        <v>44923</v>
      </c>
      <c r="D19261" s="218">
        <v>44920</v>
      </c>
      <c r="E19261" s="1">
        <v>1</v>
      </c>
      <c r="F19261" s="62">
        <v>49.95</v>
      </c>
    </row>
    <row r="19262" spans="1:6" x14ac:dyDescent="0.35">
      <c r="A19262" s="1">
        <v>141</v>
      </c>
      <c r="B19262" s="1" t="s">
        <v>162</v>
      </c>
      <c r="C19262" s="218">
        <v>44923</v>
      </c>
      <c r="D19262" s="218">
        <v>44921</v>
      </c>
      <c r="E19262" s="1">
        <v>2</v>
      </c>
      <c r="F19262" s="62">
        <v>99.15</v>
      </c>
    </row>
    <row r="19263" spans="1:6" x14ac:dyDescent="0.35">
      <c r="A19263" s="1">
        <v>141</v>
      </c>
      <c r="B19263" s="1" t="s">
        <v>162</v>
      </c>
      <c r="C19263" s="218">
        <v>44923</v>
      </c>
      <c r="D19263" s="218">
        <v>44922</v>
      </c>
      <c r="E19263" s="1">
        <v>7</v>
      </c>
      <c r="F19263" s="62">
        <v>345.9</v>
      </c>
    </row>
    <row r="19264" spans="1:6" x14ac:dyDescent="0.35">
      <c r="A19264" s="1">
        <v>141</v>
      </c>
      <c r="B19264" s="1" t="s">
        <v>162</v>
      </c>
      <c r="C19264" s="218">
        <v>44923</v>
      </c>
      <c r="D19264" s="218">
        <v>44923</v>
      </c>
      <c r="E19264" s="1">
        <v>4</v>
      </c>
      <c r="F19264" s="62">
        <v>169.54</v>
      </c>
    </row>
    <row r="19265" spans="1:6" x14ac:dyDescent="0.35">
      <c r="A19265" s="1">
        <v>141</v>
      </c>
      <c r="B19265" s="1" t="s">
        <v>162</v>
      </c>
      <c r="C19265" s="218">
        <v>44924</v>
      </c>
      <c r="D19265" s="218">
        <v>44922</v>
      </c>
      <c r="E19265" s="1">
        <v>1</v>
      </c>
      <c r="F19265" s="62">
        <v>49.15</v>
      </c>
    </row>
    <row r="19266" spans="1:6" x14ac:dyDescent="0.35">
      <c r="A19266" s="1">
        <v>141</v>
      </c>
      <c r="B19266" s="1" t="s">
        <v>162</v>
      </c>
      <c r="C19266" s="218">
        <v>44924</v>
      </c>
      <c r="D19266" s="218">
        <v>44923</v>
      </c>
      <c r="E19266" s="1">
        <v>6</v>
      </c>
      <c r="F19266" s="62">
        <v>295.47000000000003</v>
      </c>
    </row>
    <row r="19267" spans="1:6" x14ac:dyDescent="0.35">
      <c r="A19267" s="1">
        <v>141</v>
      </c>
      <c r="B19267" s="1" t="s">
        <v>162</v>
      </c>
      <c r="C19267" s="218">
        <v>44924</v>
      </c>
      <c r="D19267" s="218">
        <v>44924</v>
      </c>
      <c r="E19267" s="1">
        <v>5</v>
      </c>
      <c r="F19267" s="62">
        <v>247.4</v>
      </c>
    </row>
    <row r="19268" spans="1:6" x14ac:dyDescent="0.35">
      <c r="A19268" s="1">
        <v>141</v>
      </c>
      <c r="B19268" s="1" t="s">
        <v>162</v>
      </c>
      <c r="C19268" s="218">
        <v>44925</v>
      </c>
      <c r="D19268" s="218">
        <v>44922</v>
      </c>
      <c r="E19268" s="1">
        <v>2</v>
      </c>
      <c r="F19268" s="62">
        <v>98.9</v>
      </c>
    </row>
    <row r="19269" spans="1:6" x14ac:dyDescent="0.35">
      <c r="A19269" s="1">
        <v>141</v>
      </c>
      <c r="B19269" s="1" t="s">
        <v>162</v>
      </c>
      <c r="C19269" s="218">
        <v>44925</v>
      </c>
      <c r="D19269" s="218">
        <v>44924</v>
      </c>
      <c r="E19269" s="1">
        <v>3</v>
      </c>
      <c r="F19269" s="62">
        <v>147.94999999999999</v>
      </c>
    </row>
    <row r="19270" spans="1:6" x14ac:dyDescent="0.35">
      <c r="A19270" s="1">
        <v>141</v>
      </c>
      <c r="B19270" s="1" t="s">
        <v>162</v>
      </c>
      <c r="C19270" s="218">
        <v>44925</v>
      </c>
      <c r="D19270" s="218">
        <v>44925</v>
      </c>
      <c r="E19270" s="1">
        <v>7</v>
      </c>
      <c r="F19270" s="62">
        <v>345.55</v>
      </c>
    </row>
    <row r="19271" spans="1:6" x14ac:dyDescent="0.35">
      <c r="A19271" s="1">
        <v>141</v>
      </c>
      <c r="B19271" s="1" t="s">
        <v>162</v>
      </c>
      <c r="C19271" s="218">
        <v>44926</v>
      </c>
      <c r="D19271" s="218">
        <v>44923</v>
      </c>
      <c r="E19271" s="1">
        <v>1</v>
      </c>
      <c r="F19271" s="62">
        <v>49.2</v>
      </c>
    </row>
    <row r="19272" spans="1:6" x14ac:dyDescent="0.35">
      <c r="A19272" s="1">
        <v>141</v>
      </c>
      <c r="B19272" s="1" t="s">
        <v>162</v>
      </c>
      <c r="C19272" s="218">
        <v>44926</v>
      </c>
      <c r="D19272" s="218">
        <v>44924</v>
      </c>
      <c r="E19272" s="1">
        <v>4</v>
      </c>
      <c r="F19272" s="62">
        <v>145.38</v>
      </c>
    </row>
    <row r="19273" spans="1:6" x14ac:dyDescent="0.35">
      <c r="A19273" s="1">
        <v>141</v>
      </c>
      <c r="B19273" s="1" t="s">
        <v>162</v>
      </c>
      <c r="C19273" s="218">
        <v>44926</v>
      </c>
      <c r="D19273" s="218">
        <v>44925</v>
      </c>
      <c r="E19273" s="1">
        <v>1</v>
      </c>
      <c r="F19273" s="62">
        <v>49.7</v>
      </c>
    </row>
    <row r="19274" spans="1:6" x14ac:dyDescent="0.35">
      <c r="A19274" s="1">
        <v>141</v>
      </c>
      <c r="B19274" s="1" t="s">
        <v>162</v>
      </c>
      <c r="C19274" s="218">
        <v>44926</v>
      </c>
      <c r="D19274" s="218">
        <v>44926</v>
      </c>
      <c r="E19274" s="1">
        <v>4</v>
      </c>
      <c r="F19274" s="62">
        <v>198.94</v>
      </c>
    </row>
    <row r="19275" spans="1:6" x14ac:dyDescent="0.35">
      <c r="A19275" s="1">
        <v>141</v>
      </c>
      <c r="B19275" s="1" t="s">
        <v>162</v>
      </c>
      <c r="C19275" s="218">
        <v>44928</v>
      </c>
      <c r="D19275" s="218">
        <v>44924</v>
      </c>
      <c r="E19275" s="1">
        <v>1</v>
      </c>
      <c r="F19275" s="62">
        <v>49.5</v>
      </c>
    </row>
    <row r="19276" spans="1:6" x14ac:dyDescent="0.35">
      <c r="A19276" s="1">
        <v>141</v>
      </c>
      <c r="B19276" s="1" t="s">
        <v>162</v>
      </c>
      <c r="C19276" s="218">
        <v>44928</v>
      </c>
      <c r="D19276" s="218">
        <v>44925</v>
      </c>
      <c r="E19276" s="1">
        <v>4</v>
      </c>
      <c r="F19276" s="62">
        <v>193.39</v>
      </c>
    </row>
    <row r="19277" spans="1:6" x14ac:dyDescent="0.35">
      <c r="A19277" s="1">
        <v>141</v>
      </c>
      <c r="B19277" s="1" t="s">
        <v>162</v>
      </c>
      <c r="C19277" s="218">
        <v>44928</v>
      </c>
      <c r="D19277" s="218">
        <v>44926</v>
      </c>
      <c r="E19277" s="1">
        <v>3</v>
      </c>
      <c r="F19277" s="62">
        <v>147.56</v>
      </c>
    </row>
    <row r="19278" spans="1:6" x14ac:dyDescent="0.35">
      <c r="A19278" s="1">
        <v>141</v>
      </c>
      <c r="B19278" s="1" t="s">
        <v>162</v>
      </c>
      <c r="C19278" s="218">
        <v>44928</v>
      </c>
      <c r="D19278" s="218">
        <v>44927</v>
      </c>
      <c r="E19278" s="1">
        <v>3</v>
      </c>
      <c r="F19278" s="62">
        <v>120.78</v>
      </c>
    </row>
    <row r="19279" spans="1:6" x14ac:dyDescent="0.35">
      <c r="A19279" s="1">
        <v>141</v>
      </c>
      <c r="B19279" s="1" t="s">
        <v>162</v>
      </c>
      <c r="C19279" s="218">
        <v>44928</v>
      </c>
      <c r="D19279" s="218">
        <v>44928</v>
      </c>
      <c r="E19279" s="1">
        <v>2</v>
      </c>
      <c r="F19279" s="62">
        <v>94.8</v>
      </c>
    </row>
    <row r="19280" spans="1:6" x14ac:dyDescent="0.35">
      <c r="A19280" s="1">
        <v>141</v>
      </c>
      <c r="B19280" s="1" t="s">
        <v>162</v>
      </c>
      <c r="C19280" s="218">
        <v>44929</v>
      </c>
      <c r="D19280" s="218">
        <v>44926</v>
      </c>
      <c r="E19280" s="1">
        <v>1</v>
      </c>
      <c r="F19280" s="62">
        <v>23.46</v>
      </c>
    </row>
    <row r="19281" spans="1:6" x14ac:dyDescent="0.35">
      <c r="A19281" s="1">
        <v>141</v>
      </c>
      <c r="B19281" s="1" t="s">
        <v>162</v>
      </c>
      <c r="C19281" s="218">
        <v>44929</v>
      </c>
      <c r="D19281" s="218">
        <v>44927</v>
      </c>
      <c r="E19281" s="1">
        <v>7</v>
      </c>
      <c r="F19281" s="62">
        <v>341.01</v>
      </c>
    </row>
    <row r="19282" spans="1:6" x14ac:dyDescent="0.35">
      <c r="A19282" s="1">
        <v>141</v>
      </c>
      <c r="B19282" s="1" t="s">
        <v>162</v>
      </c>
      <c r="C19282" s="218">
        <v>44929</v>
      </c>
      <c r="D19282" s="218">
        <v>44929</v>
      </c>
      <c r="E19282" s="1">
        <v>4</v>
      </c>
      <c r="F19282" s="62">
        <v>197.55</v>
      </c>
    </row>
    <row r="19283" spans="1:6" x14ac:dyDescent="0.35">
      <c r="A19283" s="1">
        <v>141</v>
      </c>
      <c r="B19283" s="1" t="s">
        <v>162</v>
      </c>
      <c r="C19283" s="218">
        <v>44930</v>
      </c>
      <c r="D19283" s="218">
        <v>44929</v>
      </c>
      <c r="E19283" s="1">
        <v>6</v>
      </c>
      <c r="F19283" s="62">
        <v>297.39999999999998</v>
      </c>
    </row>
    <row r="19284" spans="1:6" x14ac:dyDescent="0.35">
      <c r="A19284" s="1">
        <v>141</v>
      </c>
      <c r="B19284" s="1" t="s">
        <v>162</v>
      </c>
      <c r="C19284" s="218">
        <v>44930</v>
      </c>
      <c r="D19284" s="218">
        <v>44930</v>
      </c>
      <c r="E19284" s="1">
        <v>7</v>
      </c>
      <c r="F19284" s="62">
        <v>347.29</v>
      </c>
    </row>
    <row r="19285" spans="1:6" x14ac:dyDescent="0.35">
      <c r="A19285" s="1">
        <v>141</v>
      </c>
      <c r="B19285" s="1" t="s">
        <v>162</v>
      </c>
      <c r="C19285" s="218">
        <v>44931</v>
      </c>
      <c r="D19285" s="218">
        <v>44930</v>
      </c>
      <c r="E19285" s="1">
        <v>4</v>
      </c>
      <c r="F19285" s="62">
        <v>197.36</v>
      </c>
    </row>
    <row r="19286" spans="1:6" x14ac:dyDescent="0.35">
      <c r="A19286" s="1">
        <v>141</v>
      </c>
      <c r="B19286" s="1" t="s">
        <v>162</v>
      </c>
      <c r="C19286" s="218">
        <v>44931</v>
      </c>
      <c r="D19286" s="218">
        <v>44931</v>
      </c>
      <c r="E19286" s="1">
        <v>8</v>
      </c>
      <c r="F19286" s="62">
        <v>395.65</v>
      </c>
    </row>
    <row r="19287" spans="1:6" x14ac:dyDescent="0.35">
      <c r="A19287" s="1">
        <v>141</v>
      </c>
      <c r="B19287" s="1" t="s">
        <v>162</v>
      </c>
      <c r="C19287" s="218">
        <v>44932</v>
      </c>
      <c r="D19287" s="218">
        <v>44930</v>
      </c>
      <c r="E19287" s="1">
        <v>5</v>
      </c>
      <c r="F19287" s="62">
        <v>247.9</v>
      </c>
    </row>
    <row r="19288" spans="1:6" x14ac:dyDescent="0.35">
      <c r="A19288" s="1">
        <v>141</v>
      </c>
      <c r="B19288" s="1" t="s">
        <v>162</v>
      </c>
      <c r="C19288" s="218">
        <v>44932</v>
      </c>
      <c r="D19288" s="218">
        <v>44931</v>
      </c>
      <c r="E19288" s="1">
        <v>2</v>
      </c>
      <c r="F19288" s="62">
        <v>94.5</v>
      </c>
    </row>
    <row r="19289" spans="1:6" x14ac:dyDescent="0.35">
      <c r="A19289" s="1">
        <v>141</v>
      </c>
      <c r="B19289" s="1" t="s">
        <v>162</v>
      </c>
      <c r="C19289" s="218">
        <v>44932</v>
      </c>
      <c r="D19289" s="218">
        <v>44932</v>
      </c>
      <c r="E19289" s="1">
        <v>7</v>
      </c>
      <c r="F19289" s="62">
        <v>320.12</v>
      </c>
    </row>
    <row r="19290" spans="1:6" x14ac:dyDescent="0.35">
      <c r="A19290" s="1">
        <v>141</v>
      </c>
      <c r="B19290" s="1" t="s">
        <v>162</v>
      </c>
      <c r="C19290" s="218">
        <v>44933</v>
      </c>
      <c r="D19290" s="218">
        <v>44930</v>
      </c>
      <c r="E19290" s="1">
        <v>1</v>
      </c>
      <c r="F19290" s="62">
        <v>49.7</v>
      </c>
    </row>
    <row r="19291" spans="1:6" x14ac:dyDescent="0.35">
      <c r="A19291" s="1">
        <v>141</v>
      </c>
      <c r="B19291" s="1" t="s">
        <v>162</v>
      </c>
      <c r="C19291" s="218">
        <v>44933</v>
      </c>
      <c r="D19291" s="218">
        <v>44932</v>
      </c>
      <c r="E19291" s="1">
        <v>2</v>
      </c>
      <c r="F19291" s="62">
        <v>99.35</v>
      </c>
    </row>
    <row r="19292" spans="1:6" x14ac:dyDescent="0.35">
      <c r="A19292" s="1">
        <v>141</v>
      </c>
      <c r="B19292" s="1" t="s">
        <v>162</v>
      </c>
      <c r="C19292" s="218">
        <v>44933</v>
      </c>
      <c r="D19292" s="218">
        <v>44933</v>
      </c>
      <c r="E19292" s="1">
        <v>1</v>
      </c>
      <c r="F19292" s="62">
        <v>49.5</v>
      </c>
    </row>
    <row r="19293" spans="1:6" x14ac:dyDescent="0.35">
      <c r="A19293" s="1">
        <v>141</v>
      </c>
      <c r="B19293" s="1" t="s">
        <v>162</v>
      </c>
      <c r="C19293" s="218">
        <v>44934</v>
      </c>
      <c r="D19293" s="218">
        <v>44932</v>
      </c>
      <c r="E19293" s="1">
        <v>3</v>
      </c>
      <c r="F19293" s="62">
        <v>147.16</v>
      </c>
    </row>
    <row r="19294" spans="1:6" x14ac:dyDescent="0.35">
      <c r="A19294" s="1">
        <v>141</v>
      </c>
      <c r="B19294" s="1" t="s">
        <v>162</v>
      </c>
      <c r="C19294" s="218">
        <v>44934</v>
      </c>
      <c r="D19294" s="218">
        <v>44934</v>
      </c>
      <c r="E19294" s="1">
        <v>2</v>
      </c>
      <c r="F19294" s="62">
        <v>98.95</v>
      </c>
    </row>
    <row r="19295" spans="1:6" x14ac:dyDescent="0.35">
      <c r="A19295" s="1">
        <v>141</v>
      </c>
      <c r="B19295" s="1" t="s">
        <v>162</v>
      </c>
      <c r="C19295" s="218">
        <v>44939</v>
      </c>
      <c r="D19295" s="218">
        <v>44938</v>
      </c>
      <c r="E19295" s="1">
        <v>1</v>
      </c>
      <c r="F19295" s="62">
        <v>48.61</v>
      </c>
    </row>
    <row r="19296" spans="1:6" x14ac:dyDescent="0.35">
      <c r="A19296" s="1">
        <v>141</v>
      </c>
      <c r="B19296" s="1" t="s">
        <v>162</v>
      </c>
      <c r="C19296" s="218">
        <v>44939</v>
      </c>
      <c r="D19296" s="218">
        <v>44939</v>
      </c>
      <c r="E19296" s="1">
        <v>3</v>
      </c>
      <c r="F19296" s="62">
        <v>96.17</v>
      </c>
    </row>
    <row r="19297" spans="1:6" x14ac:dyDescent="0.35">
      <c r="A19297" s="1">
        <v>141</v>
      </c>
      <c r="B19297" s="1" t="s">
        <v>162</v>
      </c>
      <c r="C19297" s="218">
        <v>44940</v>
      </c>
      <c r="D19297" s="218">
        <v>44938</v>
      </c>
      <c r="E19297" s="1">
        <v>3</v>
      </c>
      <c r="F19297" s="62">
        <v>148.5</v>
      </c>
    </row>
    <row r="19298" spans="1:6" x14ac:dyDescent="0.35">
      <c r="A19298" s="1">
        <v>141</v>
      </c>
      <c r="B19298" s="1" t="s">
        <v>162</v>
      </c>
      <c r="C19298" s="218">
        <v>44940</v>
      </c>
      <c r="D19298" s="218">
        <v>44939</v>
      </c>
      <c r="E19298" s="1">
        <v>5</v>
      </c>
      <c r="F19298" s="62">
        <v>247.15</v>
      </c>
    </row>
    <row r="19299" spans="1:6" x14ac:dyDescent="0.35">
      <c r="A19299" s="1">
        <v>141</v>
      </c>
      <c r="B19299" s="1" t="s">
        <v>162</v>
      </c>
      <c r="C19299" s="218">
        <v>44940</v>
      </c>
      <c r="D19299" s="218">
        <v>44940</v>
      </c>
      <c r="E19299" s="1">
        <v>1</v>
      </c>
      <c r="F19299" s="62">
        <v>49.55</v>
      </c>
    </row>
    <row r="19300" spans="1:6" x14ac:dyDescent="0.35">
      <c r="A19300" s="1">
        <v>141</v>
      </c>
      <c r="B19300" s="1" t="s">
        <v>162</v>
      </c>
      <c r="C19300" s="218">
        <v>44941</v>
      </c>
      <c r="D19300" s="218">
        <v>44938</v>
      </c>
      <c r="E19300" s="1">
        <v>3</v>
      </c>
      <c r="F19300" s="62">
        <v>122.17</v>
      </c>
    </row>
    <row r="19301" spans="1:6" x14ac:dyDescent="0.35">
      <c r="A19301" s="1">
        <v>141</v>
      </c>
      <c r="B19301" s="1" t="s">
        <v>162</v>
      </c>
      <c r="C19301" s="218">
        <v>44941</v>
      </c>
      <c r="D19301" s="218">
        <v>44939</v>
      </c>
      <c r="E19301" s="1">
        <v>4</v>
      </c>
      <c r="F19301" s="62">
        <v>145.72</v>
      </c>
    </row>
    <row r="19302" spans="1:6" x14ac:dyDescent="0.35">
      <c r="A19302" s="1">
        <v>141</v>
      </c>
      <c r="B19302" s="1" t="s">
        <v>162</v>
      </c>
      <c r="C19302" s="218">
        <v>44941</v>
      </c>
      <c r="D19302" s="218">
        <v>44940</v>
      </c>
      <c r="E19302" s="1">
        <v>2</v>
      </c>
      <c r="F19302" s="62">
        <v>107.02</v>
      </c>
    </row>
    <row r="19303" spans="1:6" x14ac:dyDescent="0.35">
      <c r="A19303" s="1">
        <v>141</v>
      </c>
      <c r="B19303" s="1" t="s">
        <v>162</v>
      </c>
      <c r="C19303" s="218">
        <v>44941</v>
      </c>
      <c r="D19303" s="218">
        <v>44941</v>
      </c>
      <c r="E19303" s="1">
        <v>1</v>
      </c>
      <c r="F19303" s="62">
        <v>50.59</v>
      </c>
    </row>
    <row r="19304" spans="1:6" x14ac:dyDescent="0.35">
      <c r="A19304" s="1">
        <v>141</v>
      </c>
      <c r="B19304" s="1" t="s">
        <v>162</v>
      </c>
      <c r="C19304" s="218">
        <v>44942</v>
      </c>
      <c r="D19304" s="218">
        <v>44938</v>
      </c>
      <c r="E19304" s="1">
        <v>3</v>
      </c>
      <c r="F19304" s="62">
        <v>148.30000000000001</v>
      </c>
    </row>
    <row r="19305" spans="1:6" x14ac:dyDescent="0.35">
      <c r="A19305" s="1">
        <v>141</v>
      </c>
      <c r="B19305" s="1" t="s">
        <v>162</v>
      </c>
      <c r="C19305" s="218">
        <v>44942</v>
      </c>
      <c r="D19305" s="218">
        <v>44939</v>
      </c>
      <c r="E19305" s="1">
        <v>2</v>
      </c>
      <c r="F19305" s="62">
        <v>96.27</v>
      </c>
    </row>
    <row r="19306" spans="1:6" x14ac:dyDescent="0.35">
      <c r="A19306" s="1">
        <v>141</v>
      </c>
      <c r="B19306" s="1" t="s">
        <v>162</v>
      </c>
      <c r="C19306" s="218">
        <v>44942</v>
      </c>
      <c r="D19306" s="218">
        <v>44940</v>
      </c>
      <c r="E19306" s="1">
        <v>5</v>
      </c>
      <c r="F19306" s="62">
        <v>248.24</v>
      </c>
    </row>
    <row r="19307" spans="1:6" x14ac:dyDescent="0.35">
      <c r="A19307" s="1">
        <v>141</v>
      </c>
      <c r="B19307" s="1" t="s">
        <v>162</v>
      </c>
      <c r="C19307" s="218">
        <v>44942</v>
      </c>
      <c r="D19307" s="218">
        <v>44941</v>
      </c>
      <c r="E19307" s="1">
        <v>4</v>
      </c>
      <c r="F19307" s="62">
        <v>198.25</v>
      </c>
    </row>
    <row r="19308" spans="1:6" x14ac:dyDescent="0.35">
      <c r="A19308" s="1">
        <v>141</v>
      </c>
      <c r="B19308" s="1" t="s">
        <v>162</v>
      </c>
      <c r="C19308" s="218">
        <v>44943</v>
      </c>
      <c r="D19308" s="218">
        <v>44940</v>
      </c>
      <c r="E19308" s="1">
        <v>3</v>
      </c>
      <c r="F19308" s="62">
        <v>148.30000000000001</v>
      </c>
    </row>
    <row r="19309" spans="1:6" x14ac:dyDescent="0.35">
      <c r="A19309" s="1">
        <v>141</v>
      </c>
      <c r="B19309" s="1" t="s">
        <v>162</v>
      </c>
      <c r="C19309" s="218">
        <v>44943</v>
      </c>
      <c r="D19309" s="218">
        <v>44941</v>
      </c>
      <c r="E19309" s="1">
        <v>5</v>
      </c>
      <c r="F19309" s="62">
        <v>220.27</v>
      </c>
    </row>
    <row r="19310" spans="1:6" x14ac:dyDescent="0.35">
      <c r="A19310" s="1">
        <v>141</v>
      </c>
      <c r="B19310" s="1" t="s">
        <v>162</v>
      </c>
      <c r="C19310" s="218">
        <v>44943</v>
      </c>
      <c r="D19310" s="218">
        <v>44942</v>
      </c>
      <c r="E19310" s="1">
        <v>5</v>
      </c>
      <c r="F19310" s="62">
        <v>251.85</v>
      </c>
    </row>
    <row r="19311" spans="1:6" x14ac:dyDescent="0.35">
      <c r="A19311" s="1">
        <v>141</v>
      </c>
      <c r="B19311" s="1" t="s">
        <v>162</v>
      </c>
      <c r="C19311" s="218">
        <v>44943</v>
      </c>
      <c r="D19311" s="218">
        <v>44943</v>
      </c>
      <c r="E19311" s="1">
        <v>1</v>
      </c>
      <c r="F19311" s="62">
        <v>45.49</v>
      </c>
    </row>
    <row r="19312" spans="1:6" x14ac:dyDescent="0.35">
      <c r="A19312" s="1">
        <v>141</v>
      </c>
      <c r="B19312" s="1" t="s">
        <v>162</v>
      </c>
      <c r="C19312" s="218">
        <v>44944</v>
      </c>
      <c r="D19312" s="218">
        <v>44941</v>
      </c>
      <c r="E19312" s="1">
        <v>1</v>
      </c>
      <c r="F19312" s="62">
        <v>49.35</v>
      </c>
    </row>
    <row r="19313" spans="1:6" x14ac:dyDescent="0.35">
      <c r="A19313" s="1">
        <v>141</v>
      </c>
      <c r="B19313" s="1" t="s">
        <v>162</v>
      </c>
      <c r="C19313" s="218">
        <v>44944</v>
      </c>
      <c r="D19313" s="218">
        <v>44942</v>
      </c>
      <c r="E19313" s="1">
        <v>6</v>
      </c>
      <c r="F19313" s="62">
        <v>244.37</v>
      </c>
    </row>
    <row r="19314" spans="1:6" x14ac:dyDescent="0.35">
      <c r="A19314" s="1">
        <v>141</v>
      </c>
      <c r="B19314" s="1" t="s">
        <v>162</v>
      </c>
      <c r="C19314" s="218">
        <v>44944</v>
      </c>
      <c r="D19314" s="218">
        <v>44943</v>
      </c>
      <c r="E19314" s="1">
        <v>4</v>
      </c>
      <c r="F19314" s="62">
        <v>202.6</v>
      </c>
    </row>
    <row r="19315" spans="1:6" x14ac:dyDescent="0.35">
      <c r="A19315" s="1">
        <v>141</v>
      </c>
      <c r="B19315" s="1" t="s">
        <v>162</v>
      </c>
      <c r="C19315" s="218">
        <v>44944</v>
      </c>
      <c r="D19315" s="218">
        <v>44944</v>
      </c>
      <c r="E19315" s="1">
        <v>2</v>
      </c>
      <c r="F19315" s="62">
        <v>99</v>
      </c>
    </row>
    <row r="19316" spans="1:6" x14ac:dyDescent="0.35">
      <c r="A19316" s="1">
        <v>141</v>
      </c>
      <c r="B19316" s="1" t="s">
        <v>162</v>
      </c>
      <c r="C19316" s="218">
        <v>44945</v>
      </c>
      <c r="D19316" s="218">
        <v>44942</v>
      </c>
      <c r="E19316" s="1">
        <v>2</v>
      </c>
      <c r="F19316" s="62">
        <v>99.54</v>
      </c>
    </row>
    <row r="19317" spans="1:6" x14ac:dyDescent="0.35">
      <c r="A19317" s="1">
        <v>141</v>
      </c>
      <c r="B19317" s="1" t="s">
        <v>162</v>
      </c>
      <c r="C19317" s="218">
        <v>44945</v>
      </c>
      <c r="D19317" s="218">
        <v>44943</v>
      </c>
      <c r="E19317" s="1">
        <v>5</v>
      </c>
      <c r="F19317" s="62">
        <v>246.51</v>
      </c>
    </row>
    <row r="19318" spans="1:6" x14ac:dyDescent="0.35">
      <c r="A19318" s="1">
        <v>141</v>
      </c>
      <c r="B19318" s="1" t="s">
        <v>162</v>
      </c>
      <c r="C19318" s="218">
        <v>44945</v>
      </c>
      <c r="D19318" s="218">
        <v>44944</v>
      </c>
      <c r="E19318" s="1">
        <v>2</v>
      </c>
      <c r="F19318" s="62">
        <v>100.04</v>
      </c>
    </row>
    <row r="19319" spans="1:6" x14ac:dyDescent="0.35">
      <c r="A19319" s="1">
        <v>141</v>
      </c>
      <c r="B19319" s="1" t="s">
        <v>162</v>
      </c>
      <c r="C19319" s="218">
        <v>44946</v>
      </c>
      <c r="D19319" s="218">
        <v>44940</v>
      </c>
      <c r="E19319" s="1">
        <v>1</v>
      </c>
      <c r="F19319" s="62">
        <v>49.4</v>
      </c>
    </row>
    <row r="19320" spans="1:6" x14ac:dyDescent="0.35">
      <c r="A19320" s="1">
        <v>141</v>
      </c>
      <c r="B19320" s="1" t="s">
        <v>162</v>
      </c>
      <c r="C19320" s="218">
        <v>44946</v>
      </c>
      <c r="D19320" s="218">
        <v>44941</v>
      </c>
      <c r="E19320" s="1">
        <v>1</v>
      </c>
      <c r="F19320" s="62">
        <v>49.1</v>
      </c>
    </row>
    <row r="19321" spans="1:6" x14ac:dyDescent="0.35">
      <c r="A19321" s="1">
        <v>141</v>
      </c>
      <c r="B19321" s="1" t="s">
        <v>162</v>
      </c>
      <c r="C19321" s="218">
        <v>44946</v>
      </c>
      <c r="D19321" s="218">
        <v>44944</v>
      </c>
      <c r="E19321" s="1">
        <v>4</v>
      </c>
      <c r="F19321" s="62">
        <v>197.7</v>
      </c>
    </row>
    <row r="19322" spans="1:6" x14ac:dyDescent="0.35">
      <c r="A19322" s="1">
        <v>141</v>
      </c>
      <c r="B19322" s="1" t="s">
        <v>162</v>
      </c>
      <c r="C19322" s="218">
        <v>44946</v>
      </c>
      <c r="D19322" s="218">
        <v>44945</v>
      </c>
      <c r="E19322" s="1">
        <v>6</v>
      </c>
      <c r="F19322" s="62">
        <v>294.57</v>
      </c>
    </row>
    <row r="19323" spans="1:6" x14ac:dyDescent="0.35">
      <c r="A19323" s="1">
        <v>141</v>
      </c>
      <c r="B19323" s="1" t="s">
        <v>162</v>
      </c>
      <c r="C19323" s="218">
        <v>44946</v>
      </c>
      <c r="D19323" s="218">
        <v>44946</v>
      </c>
      <c r="E19323" s="1">
        <v>1</v>
      </c>
      <c r="F19323" s="62">
        <v>49.95</v>
      </c>
    </row>
    <row r="19324" spans="1:6" x14ac:dyDescent="0.35">
      <c r="A19324" s="1">
        <v>141</v>
      </c>
      <c r="B19324" s="1" t="s">
        <v>162</v>
      </c>
      <c r="C19324" s="218">
        <v>44948</v>
      </c>
      <c r="D19324" s="218">
        <v>44944</v>
      </c>
      <c r="E19324" s="1">
        <v>2</v>
      </c>
      <c r="F19324" s="62">
        <v>72.72</v>
      </c>
    </row>
    <row r="19325" spans="1:6" x14ac:dyDescent="0.35">
      <c r="A19325" s="1">
        <v>141</v>
      </c>
      <c r="B19325" s="1" t="s">
        <v>162</v>
      </c>
      <c r="C19325" s="218">
        <v>44948</v>
      </c>
      <c r="D19325" s="218">
        <v>44945</v>
      </c>
      <c r="E19325" s="1">
        <v>4</v>
      </c>
      <c r="F19325" s="62">
        <v>197.85</v>
      </c>
    </row>
    <row r="19326" spans="1:6" x14ac:dyDescent="0.35">
      <c r="A19326" s="1">
        <v>141</v>
      </c>
      <c r="B19326" s="1" t="s">
        <v>162</v>
      </c>
      <c r="C19326" s="218">
        <v>44948</v>
      </c>
      <c r="D19326" s="218">
        <v>44946</v>
      </c>
      <c r="E19326" s="1">
        <v>4</v>
      </c>
      <c r="F19326" s="62">
        <v>197.06</v>
      </c>
    </row>
    <row r="19327" spans="1:6" x14ac:dyDescent="0.35">
      <c r="A19327" s="1">
        <v>141</v>
      </c>
      <c r="B19327" s="1" t="s">
        <v>162</v>
      </c>
      <c r="C19327" s="218">
        <v>44948</v>
      </c>
      <c r="D19327" s="218">
        <v>44947</v>
      </c>
      <c r="E19327" s="1">
        <v>4</v>
      </c>
      <c r="F19327" s="62">
        <v>174.88</v>
      </c>
    </row>
    <row r="19328" spans="1:6" x14ac:dyDescent="0.35">
      <c r="A19328" s="1">
        <v>141</v>
      </c>
      <c r="B19328" s="1" t="s">
        <v>162</v>
      </c>
      <c r="C19328" s="218">
        <v>44949</v>
      </c>
      <c r="D19328" s="218">
        <v>44946</v>
      </c>
      <c r="E19328" s="1">
        <v>4</v>
      </c>
      <c r="F19328" s="62">
        <v>207.11</v>
      </c>
    </row>
    <row r="19329" spans="1:6" x14ac:dyDescent="0.35">
      <c r="A19329" s="1">
        <v>141</v>
      </c>
      <c r="B19329" s="1" t="s">
        <v>162</v>
      </c>
      <c r="C19329" s="218">
        <v>44950</v>
      </c>
      <c r="D19329" s="218">
        <v>44944</v>
      </c>
      <c r="E19329" s="1">
        <v>1</v>
      </c>
      <c r="F19329" s="62">
        <v>53.61</v>
      </c>
    </row>
    <row r="19330" spans="1:6" x14ac:dyDescent="0.35">
      <c r="A19330" s="1">
        <v>141</v>
      </c>
      <c r="B19330" s="1" t="s">
        <v>162</v>
      </c>
      <c r="C19330" s="218">
        <v>44950</v>
      </c>
      <c r="D19330" s="218">
        <v>44945</v>
      </c>
      <c r="E19330" s="1">
        <v>2</v>
      </c>
      <c r="F19330" s="62">
        <v>104.99</v>
      </c>
    </row>
    <row r="19331" spans="1:6" x14ac:dyDescent="0.35">
      <c r="A19331" s="1">
        <v>141</v>
      </c>
      <c r="B19331" s="1" t="s">
        <v>162</v>
      </c>
      <c r="C19331" s="218">
        <v>44950</v>
      </c>
      <c r="D19331" s="218">
        <v>44947</v>
      </c>
      <c r="E19331" s="1">
        <v>3</v>
      </c>
      <c r="F19331" s="62">
        <v>161.12</v>
      </c>
    </row>
    <row r="19332" spans="1:6" x14ac:dyDescent="0.35">
      <c r="A19332" s="1">
        <v>142</v>
      </c>
      <c r="B19332" s="1" t="s">
        <v>163</v>
      </c>
      <c r="C19332" s="218">
        <v>44882</v>
      </c>
      <c r="D19332" s="218">
        <v>44881</v>
      </c>
      <c r="E19332" s="1">
        <v>9</v>
      </c>
      <c r="F19332" s="62">
        <v>203.24</v>
      </c>
    </row>
    <row r="19333" spans="1:6" x14ac:dyDescent="0.35">
      <c r="A19333" s="1">
        <v>142</v>
      </c>
      <c r="B19333" s="1" t="s">
        <v>163</v>
      </c>
      <c r="C19333" s="218">
        <v>44884</v>
      </c>
      <c r="D19333" s="218">
        <v>44881</v>
      </c>
      <c r="E19333" s="1">
        <v>6</v>
      </c>
      <c r="F19333" s="62">
        <v>134.54</v>
      </c>
    </row>
    <row r="19334" spans="1:6" x14ac:dyDescent="0.35">
      <c r="A19334" s="1">
        <v>142</v>
      </c>
      <c r="B19334" s="1" t="s">
        <v>163</v>
      </c>
      <c r="C19334" s="218">
        <v>44884</v>
      </c>
      <c r="D19334" s="218">
        <v>44882</v>
      </c>
      <c r="E19334" s="1">
        <v>7</v>
      </c>
      <c r="F19334" s="62">
        <v>211.02</v>
      </c>
    </row>
    <row r="19335" spans="1:6" x14ac:dyDescent="0.35">
      <c r="A19335" s="1">
        <v>142</v>
      </c>
      <c r="B19335" s="1" t="s">
        <v>163</v>
      </c>
      <c r="C19335" s="218">
        <v>44884</v>
      </c>
      <c r="D19335" s="218">
        <v>44884</v>
      </c>
      <c r="E19335" s="1">
        <v>1</v>
      </c>
      <c r="F19335" s="62">
        <v>20.49</v>
      </c>
    </row>
    <row r="19336" spans="1:6" x14ac:dyDescent="0.35">
      <c r="A19336" s="1">
        <v>142</v>
      </c>
      <c r="B19336" s="1" t="s">
        <v>163</v>
      </c>
      <c r="C19336" s="218">
        <v>44885</v>
      </c>
      <c r="D19336" s="218">
        <v>44881</v>
      </c>
      <c r="E19336" s="1">
        <v>6</v>
      </c>
      <c r="F19336" s="62">
        <v>135.02000000000001</v>
      </c>
    </row>
    <row r="19337" spans="1:6" x14ac:dyDescent="0.35">
      <c r="A19337" s="1">
        <v>142</v>
      </c>
      <c r="B19337" s="1" t="s">
        <v>163</v>
      </c>
      <c r="C19337" s="218">
        <v>44885</v>
      </c>
      <c r="D19337" s="218">
        <v>44882</v>
      </c>
      <c r="E19337" s="1">
        <v>6</v>
      </c>
      <c r="F19337" s="62">
        <v>167.35</v>
      </c>
    </row>
    <row r="19338" spans="1:6" x14ac:dyDescent="0.35">
      <c r="A19338" s="1">
        <v>142</v>
      </c>
      <c r="B19338" s="1" t="s">
        <v>163</v>
      </c>
      <c r="C19338" s="218">
        <v>44885</v>
      </c>
      <c r="D19338" s="218">
        <v>44883</v>
      </c>
      <c r="E19338" s="1">
        <v>5</v>
      </c>
      <c r="F19338" s="62">
        <v>115.92</v>
      </c>
    </row>
    <row r="19339" spans="1:6" x14ac:dyDescent="0.35">
      <c r="A19339" s="1">
        <v>142</v>
      </c>
      <c r="B19339" s="1" t="s">
        <v>163</v>
      </c>
      <c r="C19339" s="218">
        <v>44886</v>
      </c>
      <c r="D19339" s="218">
        <v>44882</v>
      </c>
      <c r="E19339" s="1">
        <v>1</v>
      </c>
      <c r="F19339" s="62">
        <v>22.82</v>
      </c>
    </row>
    <row r="19340" spans="1:6" x14ac:dyDescent="0.35">
      <c r="A19340" s="1">
        <v>142</v>
      </c>
      <c r="B19340" s="1" t="s">
        <v>163</v>
      </c>
      <c r="C19340" s="218">
        <v>44886</v>
      </c>
      <c r="D19340" s="218">
        <v>44883</v>
      </c>
      <c r="E19340" s="1">
        <v>14</v>
      </c>
      <c r="F19340" s="62">
        <v>318.94</v>
      </c>
    </row>
    <row r="19341" spans="1:6" x14ac:dyDescent="0.35">
      <c r="A19341" s="1">
        <v>142</v>
      </c>
      <c r="B19341" s="1" t="s">
        <v>163</v>
      </c>
      <c r="C19341" s="218">
        <v>44886</v>
      </c>
      <c r="D19341" s="218">
        <v>44884</v>
      </c>
      <c r="E19341" s="1">
        <v>9</v>
      </c>
      <c r="F19341" s="62">
        <v>205.81</v>
      </c>
    </row>
    <row r="19342" spans="1:6" x14ac:dyDescent="0.35">
      <c r="A19342" s="1">
        <v>142</v>
      </c>
      <c r="B19342" s="1" t="s">
        <v>163</v>
      </c>
      <c r="C19342" s="218">
        <v>44886</v>
      </c>
      <c r="D19342" s="218">
        <v>44886</v>
      </c>
      <c r="E19342" s="1">
        <v>4</v>
      </c>
      <c r="F19342" s="62">
        <v>91.58</v>
      </c>
    </row>
    <row r="19343" spans="1:6" x14ac:dyDescent="0.35">
      <c r="A19343" s="1">
        <v>142</v>
      </c>
      <c r="B19343" s="1" t="s">
        <v>163</v>
      </c>
      <c r="C19343" s="218">
        <v>44887</v>
      </c>
      <c r="D19343" s="218">
        <v>44881</v>
      </c>
      <c r="E19343" s="1">
        <v>2</v>
      </c>
      <c r="F19343" s="62">
        <v>46.43</v>
      </c>
    </row>
    <row r="19344" spans="1:6" x14ac:dyDescent="0.35">
      <c r="A19344" s="1">
        <v>142</v>
      </c>
      <c r="B19344" s="1" t="s">
        <v>163</v>
      </c>
      <c r="C19344" s="218">
        <v>44887</v>
      </c>
      <c r="D19344" s="218">
        <v>44882</v>
      </c>
      <c r="E19344" s="1">
        <v>4</v>
      </c>
      <c r="F19344" s="62">
        <v>92.17</v>
      </c>
    </row>
    <row r="19345" spans="1:6" x14ac:dyDescent="0.35">
      <c r="A19345" s="1">
        <v>142</v>
      </c>
      <c r="B19345" s="1" t="s">
        <v>163</v>
      </c>
      <c r="C19345" s="218">
        <v>44887</v>
      </c>
      <c r="D19345" s="218">
        <v>44883</v>
      </c>
      <c r="E19345" s="1">
        <v>3</v>
      </c>
      <c r="F19345" s="62">
        <v>69.599999999999994</v>
      </c>
    </row>
    <row r="19346" spans="1:6" x14ac:dyDescent="0.35">
      <c r="A19346" s="1">
        <v>142</v>
      </c>
      <c r="B19346" s="1" t="s">
        <v>163</v>
      </c>
      <c r="C19346" s="218">
        <v>44887</v>
      </c>
      <c r="D19346" s="218">
        <v>44884</v>
      </c>
      <c r="E19346" s="1">
        <v>1</v>
      </c>
      <c r="F19346" s="62">
        <v>23.36</v>
      </c>
    </row>
    <row r="19347" spans="1:6" x14ac:dyDescent="0.35">
      <c r="A19347" s="1">
        <v>142</v>
      </c>
      <c r="B19347" s="1" t="s">
        <v>163</v>
      </c>
      <c r="C19347" s="218">
        <v>44887</v>
      </c>
      <c r="D19347" s="218">
        <v>44886</v>
      </c>
      <c r="E19347" s="1">
        <v>3</v>
      </c>
      <c r="F19347" s="62">
        <v>69.790000000000006</v>
      </c>
    </row>
    <row r="19348" spans="1:6" x14ac:dyDescent="0.35">
      <c r="A19348" s="1">
        <v>142</v>
      </c>
      <c r="B19348" s="1" t="s">
        <v>163</v>
      </c>
      <c r="C19348" s="218">
        <v>44887</v>
      </c>
      <c r="D19348" s="218">
        <v>44887</v>
      </c>
      <c r="E19348" s="1">
        <v>4</v>
      </c>
      <c r="F19348" s="62">
        <v>152.12</v>
      </c>
    </row>
    <row r="19349" spans="1:6" x14ac:dyDescent="0.35">
      <c r="A19349" s="1">
        <v>142</v>
      </c>
      <c r="B19349" s="1" t="s">
        <v>163</v>
      </c>
      <c r="C19349" s="218">
        <v>44888</v>
      </c>
      <c r="D19349" s="218">
        <v>44882</v>
      </c>
      <c r="E19349" s="1">
        <v>2</v>
      </c>
      <c r="F19349" s="62">
        <v>45.44</v>
      </c>
    </row>
    <row r="19350" spans="1:6" x14ac:dyDescent="0.35">
      <c r="A19350" s="1">
        <v>142</v>
      </c>
      <c r="B19350" s="1" t="s">
        <v>163</v>
      </c>
      <c r="C19350" s="218">
        <v>44888</v>
      </c>
      <c r="D19350" s="218">
        <v>44883</v>
      </c>
      <c r="E19350" s="1">
        <v>3</v>
      </c>
      <c r="F19350" s="62">
        <v>66.680000000000007</v>
      </c>
    </row>
    <row r="19351" spans="1:6" x14ac:dyDescent="0.35">
      <c r="A19351" s="1">
        <v>142</v>
      </c>
      <c r="B19351" s="1" t="s">
        <v>163</v>
      </c>
      <c r="C19351" s="218">
        <v>44888</v>
      </c>
      <c r="D19351" s="218">
        <v>44884</v>
      </c>
      <c r="E19351" s="1">
        <v>3</v>
      </c>
      <c r="F19351" s="62">
        <v>69.650000000000006</v>
      </c>
    </row>
    <row r="19352" spans="1:6" x14ac:dyDescent="0.35">
      <c r="A19352" s="1">
        <v>142</v>
      </c>
      <c r="B19352" s="1" t="s">
        <v>163</v>
      </c>
      <c r="C19352" s="218">
        <v>44888</v>
      </c>
      <c r="D19352" s="218">
        <v>44886</v>
      </c>
      <c r="E19352" s="1">
        <v>3</v>
      </c>
      <c r="F19352" s="62">
        <v>69.599999999999994</v>
      </c>
    </row>
    <row r="19353" spans="1:6" x14ac:dyDescent="0.35">
      <c r="A19353" s="1">
        <v>142</v>
      </c>
      <c r="B19353" s="1" t="s">
        <v>163</v>
      </c>
      <c r="C19353" s="218">
        <v>44888</v>
      </c>
      <c r="D19353" s="218">
        <v>44887</v>
      </c>
      <c r="E19353" s="1">
        <v>4</v>
      </c>
      <c r="F19353" s="62">
        <v>149.59</v>
      </c>
    </row>
    <row r="19354" spans="1:6" x14ac:dyDescent="0.35">
      <c r="A19354" s="1">
        <v>142</v>
      </c>
      <c r="B19354" s="1" t="s">
        <v>163</v>
      </c>
      <c r="C19354" s="218">
        <v>44889</v>
      </c>
      <c r="D19354" s="218">
        <v>44886</v>
      </c>
      <c r="E19354" s="1">
        <v>4</v>
      </c>
      <c r="F19354" s="62">
        <v>93.05</v>
      </c>
    </row>
    <row r="19355" spans="1:6" x14ac:dyDescent="0.35">
      <c r="A19355" s="1">
        <v>142</v>
      </c>
      <c r="B19355" s="1" t="s">
        <v>163</v>
      </c>
      <c r="C19355" s="218">
        <v>44889</v>
      </c>
      <c r="D19355" s="218">
        <v>44887</v>
      </c>
      <c r="E19355" s="1">
        <v>5</v>
      </c>
      <c r="F19355" s="62">
        <v>170.67</v>
      </c>
    </row>
    <row r="19356" spans="1:6" x14ac:dyDescent="0.35">
      <c r="A19356" s="1">
        <v>142</v>
      </c>
      <c r="B19356" s="1" t="s">
        <v>163</v>
      </c>
      <c r="C19356" s="218">
        <v>44889</v>
      </c>
      <c r="D19356" s="218">
        <v>44888</v>
      </c>
      <c r="E19356" s="1">
        <v>6</v>
      </c>
      <c r="F19356" s="62">
        <v>198.35</v>
      </c>
    </row>
    <row r="19357" spans="1:6" x14ac:dyDescent="0.35">
      <c r="A19357" s="1">
        <v>142</v>
      </c>
      <c r="B19357" s="1" t="s">
        <v>163</v>
      </c>
      <c r="C19357" s="218">
        <v>44889</v>
      </c>
      <c r="D19357" s="218">
        <v>44889</v>
      </c>
      <c r="E19357" s="1">
        <v>8</v>
      </c>
      <c r="F19357" s="62">
        <v>182.85</v>
      </c>
    </row>
    <row r="19358" spans="1:6" x14ac:dyDescent="0.35">
      <c r="A19358" s="1">
        <v>142</v>
      </c>
      <c r="B19358" s="1" t="s">
        <v>163</v>
      </c>
      <c r="C19358" s="218">
        <v>44890</v>
      </c>
      <c r="D19358" s="218">
        <v>44889</v>
      </c>
      <c r="E19358" s="1">
        <v>5</v>
      </c>
      <c r="F19358" s="62">
        <v>173.74</v>
      </c>
    </row>
    <row r="19359" spans="1:6" x14ac:dyDescent="0.35">
      <c r="A19359" s="1">
        <v>142</v>
      </c>
      <c r="B19359" s="1" t="s">
        <v>163</v>
      </c>
      <c r="C19359" s="218">
        <v>44890</v>
      </c>
      <c r="D19359" s="218">
        <v>44890</v>
      </c>
      <c r="E19359" s="1">
        <v>7</v>
      </c>
      <c r="F19359" s="62">
        <v>251.56</v>
      </c>
    </row>
    <row r="19360" spans="1:6" x14ac:dyDescent="0.35">
      <c r="A19360" s="1">
        <v>142</v>
      </c>
      <c r="B19360" s="1" t="s">
        <v>163</v>
      </c>
      <c r="C19360" s="218">
        <v>44891</v>
      </c>
      <c r="D19360" s="218">
        <v>44887</v>
      </c>
      <c r="E19360" s="1">
        <v>1</v>
      </c>
      <c r="F19360" s="62">
        <v>22.62</v>
      </c>
    </row>
    <row r="19361" spans="1:6" x14ac:dyDescent="0.35">
      <c r="A19361" s="1">
        <v>142</v>
      </c>
      <c r="B19361" s="1" t="s">
        <v>163</v>
      </c>
      <c r="C19361" s="218">
        <v>44891</v>
      </c>
      <c r="D19361" s="218">
        <v>44888</v>
      </c>
      <c r="E19361" s="1">
        <v>1</v>
      </c>
      <c r="F19361" s="62">
        <v>22.77</v>
      </c>
    </row>
    <row r="19362" spans="1:6" x14ac:dyDescent="0.35">
      <c r="A19362" s="1">
        <v>142</v>
      </c>
      <c r="B19362" s="1" t="s">
        <v>163</v>
      </c>
      <c r="C19362" s="218">
        <v>44891</v>
      </c>
      <c r="D19362" s="218">
        <v>44889</v>
      </c>
      <c r="E19362" s="1">
        <v>4</v>
      </c>
      <c r="F19362" s="62">
        <v>121.86</v>
      </c>
    </row>
    <row r="19363" spans="1:6" x14ac:dyDescent="0.35">
      <c r="A19363" s="1">
        <v>142</v>
      </c>
      <c r="B19363" s="1" t="s">
        <v>163</v>
      </c>
      <c r="C19363" s="218">
        <v>44891</v>
      </c>
      <c r="D19363" s="218">
        <v>44891</v>
      </c>
      <c r="E19363" s="1">
        <v>10</v>
      </c>
      <c r="F19363" s="62">
        <v>292.93</v>
      </c>
    </row>
    <row r="19364" spans="1:6" x14ac:dyDescent="0.35">
      <c r="A19364" s="1">
        <v>142</v>
      </c>
      <c r="B19364" s="1" t="s">
        <v>163</v>
      </c>
      <c r="C19364" s="218">
        <v>44892</v>
      </c>
      <c r="D19364" s="218">
        <v>44887</v>
      </c>
      <c r="E19364" s="1">
        <v>1</v>
      </c>
      <c r="F19364" s="62">
        <v>23.12</v>
      </c>
    </row>
    <row r="19365" spans="1:6" x14ac:dyDescent="0.35">
      <c r="A19365" s="1">
        <v>142</v>
      </c>
      <c r="B19365" s="1" t="s">
        <v>163</v>
      </c>
      <c r="C19365" s="218">
        <v>44892</v>
      </c>
      <c r="D19365" s="218">
        <v>44888</v>
      </c>
      <c r="E19365" s="1">
        <v>1</v>
      </c>
      <c r="F19365" s="62">
        <v>23.12</v>
      </c>
    </row>
    <row r="19366" spans="1:6" x14ac:dyDescent="0.35">
      <c r="A19366" s="1">
        <v>142</v>
      </c>
      <c r="B19366" s="1" t="s">
        <v>163</v>
      </c>
      <c r="C19366" s="218">
        <v>44892</v>
      </c>
      <c r="D19366" s="218">
        <v>44890</v>
      </c>
      <c r="E19366" s="1">
        <v>2</v>
      </c>
      <c r="F19366" s="62">
        <v>74.84</v>
      </c>
    </row>
    <row r="19367" spans="1:6" x14ac:dyDescent="0.35">
      <c r="A19367" s="1">
        <v>142</v>
      </c>
      <c r="B19367" s="1" t="s">
        <v>163</v>
      </c>
      <c r="C19367" s="218">
        <v>44892</v>
      </c>
      <c r="D19367" s="218">
        <v>44891</v>
      </c>
      <c r="E19367" s="1">
        <v>5</v>
      </c>
      <c r="F19367" s="62">
        <v>146.24</v>
      </c>
    </row>
    <row r="19368" spans="1:6" x14ac:dyDescent="0.35">
      <c r="A19368" s="1">
        <v>142</v>
      </c>
      <c r="B19368" s="1" t="s">
        <v>163</v>
      </c>
      <c r="C19368" s="218">
        <v>44892</v>
      </c>
      <c r="D19368" s="218">
        <v>44892</v>
      </c>
      <c r="E19368" s="1">
        <v>11</v>
      </c>
      <c r="F19368" s="62">
        <v>406.93</v>
      </c>
    </row>
    <row r="19369" spans="1:6" x14ac:dyDescent="0.35">
      <c r="A19369" s="1">
        <v>142</v>
      </c>
      <c r="B19369" s="1" t="s">
        <v>163</v>
      </c>
      <c r="C19369" s="218">
        <v>44893</v>
      </c>
      <c r="D19369" s="218">
        <v>44889</v>
      </c>
      <c r="E19369" s="1">
        <v>3</v>
      </c>
      <c r="F19369" s="62">
        <v>99.84</v>
      </c>
    </row>
    <row r="19370" spans="1:6" x14ac:dyDescent="0.35">
      <c r="A19370" s="1">
        <v>142</v>
      </c>
      <c r="B19370" s="1" t="s">
        <v>163</v>
      </c>
      <c r="C19370" s="218">
        <v>44893</v>
      </c>
      <c r="D19370" s="218">
        <v>44891</v>
      </c>
      <c r="E19370" s="1">
        <v>2</v>
      </c>
      <c r="F19370" s="62">
        <v>45.39</v>
      </c>
    </row>
    <row r="19371" spans="1:6" x14ac:dyDescent="0.35">
      <c r="A19371" s="1">
        <v>142</v>
      </c>
      <c r="B19371" s="1" t="s">
        <v>163</v>
      </c>
      <c r="C19371" s="218">
        <v>44893</v>
      </c>
      <c r="D19371" s="218">
        <v>44892</v>
      </c>
      <c r="E19371" s="1">
        <v>4</v>
      </c>
      <c r="F19371" s="62">
        <v>145.38999999999999</v>
      </c>
    </row>
    <row r="19372" spans="1:6" x14ac:dyDescent="0.35">
      <c r="A19372" s="1">
        <v>142</v>
      </c>
      <c r="B19372" s="1" t="s">
        <v>163</v>
      </c>
      <c r="C19372" s="218">
        <v>44893</v>
      </c>
      <c r="D19372" s="218">
        <v>44893</v>
      </c>
      <c r="E19372" s="1">
        <v>10</v>
      </c>
      <c r="F19372" s="62">
        <v>350.31</v>
      </c>
    </row>
    <row r="19373" spans="1:6" x14ac:dyDescent="0.35">
      <c r="A19373" s="1">
        <v>142</v>
      </c>
      <c r="B19373" s="1" t="s">
        <v>163</v>
      </c>
      <c r="C19373" s="218">
        <v>44894</v>
      </c>
      <c r="D19373" s="218">
        <v>44891</v>
      </c>
      <c r="E19373" s="1">
        <v>3</v>
      </c>
      <c r="F19373" s="62">
        <v>67.12</v>
      </c>
    </row>
    <row r="19374" spans="1:6" x14ac:dyDescent="0.35">
      <c r="A19374" s="1">
        <v>142</v>
      </c>
      <c r="B19374" s="1" t="s">
        <v>163</v>
      </c>
      <c r="C19374" s="218">
        <v>44894</v>
      </c>
      <c r="D19374" s="218">
        <v>44892</v>
      </c>
      <c r="E19374" s="1">
        <v>2</v>
      </c>
      <c r="F19374" s="62">
        <v>45.04</v>
      </c>
    </row>
    <row r="19375" spans="1:6" x14ac:dyDescent="0.35">
      <c r="A19375" s="1">
        <v>142</v>
      </c>
      <c r="B19375" s="1" t="s">
        <v>163</v>
      </c>
      <c r="C19375" s="218">
        <v>44894</v>
      </c>
      <c r="D19375" s="218">
        <v>44893</v>
      </c>
      <c r="E19375" s="1">
        <v>6</v>
      </c>
      <c r="F19375" s="62">
        <v>258.73</v>
      </c>
    </row>
    <row r="19376" spans="1:6" x14ac:dyDescent="0.35">
      <c r="A19376" s="1">
        <v>142</v>
      </c>
      <c r="B19376" s="1" t="s">
        <v>163</v>
      </c>
      <c r="C19376" s="218">
        <v>44894</v>
      </c>
      <c r="D19376" s="218">
        <v>44894</v>
      </c>
      <c r="E19376" s="1">
        <v>2</v>
      </c>
      <c r="F19376" s="62">
        <v>104.94</v>
      </c>
    </row>
    <row r="19377" spans="1:6" x14ac:dyDescent="0.35">
      <c r="A19377" s="1">
        <v>142</v>
      </c>
      <c r="B19377" s="1" t="s">
        <v>163</v>
      </c>
      <c r="C19377" s="218">
        <v>44895</v>
      </c>
      <c r="D19377" s="218">
        <v>44892</v>
      </c>
      <c r="E19377" s="1">
        <v>1</v>
      </c>
      <c r="F19377" s="62">
        <v>23.12</v>
      </c>
    </row>
    <row r="19378" spans="1:6" x14ac:dyDescent="0.35">
      <c r="A19378" s="1">
        <v>142</v>
      </c>
      <c r="B19378" s="1" t="s">
        <v>163</v>
      </c>
      <c r="C19378" s="218">
        <v>44895</v>
      </c>
      <c r="D19378" s="218">
        <v>44893</v>
      </c>
      <c r="E19378" s="1">
        <v>4</v>
      </c>
      <c r="F19378" s="62">
        <v>90.29</v>
      </c>
    </row>
    <row r="19379" spans="1:6" x14ac:dyDescent="0.35">
      <c r="A19379" s="1">
        <v>142</v>
      </c>
      <c r="B19379" s="1" t="s">
        <v>163</v>
      </c>
      <c r="C19379" s="218">
        <v>44895</v>
      </c>
      <c r="D19379" s="218">
        <v>44894</v>
      </c>
      <c r="E19379" s="1">
        <v>15</v>
      </c>
      <c r="F19379" s="62">
        <v>461.93</v>
      </c>
    </row>
    <row r="19380" spans="1:6" x14ac:dyDescent="0.35">
      <c r="A19380" s="1">
        <v>142</v>
      </c>
      <c r="B19380" s="1" t="s">
        <v>163</v>
      </c>
      <c r="C19380" s="218">
        <v>44895</v>
      </c>
      <c r="D19380" s="218">
        <v>44895</v>
      </c>
      <c r="E19380" s="1">
        <v>2</v>
      </c>
      <c r="F19380" s="62">
        <v>107.17</v>
      </c>
    </row>
    <row r="19381" spans="1:6" x14ac:dyDescent="0.35">
      <c r="A19381" s="1">
        <v>142</v>
      </c>
      <c r="B19381" s="1" t="s">
        <v>163</v>
      </c>
      <c r="C19381" s="218">
        <v>44896</v>
      </c>
      <c r="D19381" s="218">
        <v>44894</v>
      </c>
      <c r="E19381" s="1">
        <v>7</v>
      </c>
      <c r="F19381" s="62">
        <v>160.66999999999999</v>
      </c>
    </row>
    <row r="19382" spans="1:6" x14ac:dyDescent="0.35">
      <c r="A19382" s="1">
        <v>142</v>
      </c>
      <c r="B19382" s="1" t="s">
        <v>163</v>
      </c>
      <c r="C19382" s="218">
        <v>44896</v>
      </c>
      <c r="D19382" s="218">
        <v>44895</v>
      </c>
      <c r="E19382" s="1">
        <v>9</v>
      </c>
      <c r="F19382" s="62">
        <v>360.75</v>
      </c>
    </row>
    <row r="19383" spans="1:6" x14ac:dyDescent="0.35">
      <c r="A19383" s="1">
        <v>142</v>
      </c>
      <c r="B19383" s="1" t="s">
        <v>163</v>
      </c>
      <c r="C19383" s="218">
        <v>44896</v>
      </c>
      <c r="D19383" s="218">
        <v>44896</v>
      </c>
      <c r="E19383" s="1">
        <v>7</v>
      </c>
      <c r="F19383" s="62">
        <v>312.69</v>
      </c>
    </row>
    <row r="19384" spans="1:6" x14ac:dyDescent="0.35">
      <c r="A19384" s="1">
        <v>142</v>
      </c>
      <c r="B19384" s="1" t="s">
        <v>163</v>
      </c>
      <c r="C19384" s="218">
        <v>44897</v>
      </c>
      <c r="D19384" s="218">
        <v>44894</v>
      </c>
      <c r="E19384" s="1">
        <v>3</v>
      </c>
      <c r="F19384" s="62">
        <v>67.37</v>
      </c>
    </row>
    <row r="19385" spans="1:6" x14ac:dyDescent="0.35">
      <c r="A19385" s="1">
        <v>142</v>
      </c>
      <c r="B19385" s="1" t="s">
        <v>163</v>
      </c>
      <c r="C19385" s="218">
        <v>44897</v>
      </c>
      <c r="D19385" s="218">
        <v>44895</v>
      </c>
      <c r="E19385" s="1">
        <v>10</v>
      </c>
      <c r="F19385" s="62">
        <v>228.14</v>
      </c>
    </row>
    <row r="19386" spans="1:6" x14ac:dyDescent="0.35">
      <c r="A19386" s="1">
        <v>142</v>
      </c>
      <c r="B19386" s="1" t="s">
        <v>163</v>
      </c>
      <c r="C19386" s="218">
        <v>44897</v>
      </c>
      <c r="D19386" s="218">
        <v>44896</v>
      </c>
      <c r="E19386" s="1">
        <v>8</v>
      </c>
      <c r="F19386" s="62">
        <v>214.82</v>
      </c>
    </row>
    <row r="19387" spans="1:6" x14ac:dyDescent="0.35">
      <c r="A19387" s="1">
        <v>142</v>
      </c>
      <c r="B19387" s="1" t="s">
        <v>163</v>
      </c>
      <c r="C19387" s="218">
        <v>44897</v>
      </c>
      <c r="D19387" s="218">
        <v>44897</v>
      </c>
      <c r="E19387" s="1">
        <v>3</v>
      </c>
      <c r="F19387" s="62">
        <v>158.6</v>
      </c>
    </row>
    <row r="19388" spans="1:6" x14ac:dyDescent="0.35">
      <c r="A19388" s="1">
        <v>142</v>
      </c>
      <c r="B19388" s="1" t="s">
        <v>163</v>
      </c>
      <c r="C19388" s="218">
        <v>44898</v>
      </c>
      <c r="D19388" s="218">
        <v>44894</v>
      </c>
      <c r="E19388" s="1">
        <v>2</v>
      </c>
      <c r="F19388" s="62">
        <v>46.14</v>
      </c>
    </row>
    <row r="19389" spans="1:6" x14ac:dyDescent="0.35">
      <c r="A19389" s="1">
        <v>142</v>
      </c>
      <c r="B19389" s="1" t="s">
        <v>163</v>
      </c>
      <c r="C19389" s="218">
        <v>44898</v>
      </c>
      <c r="D19389" s="218">
        <v>44896</v>
      </c>
      <c r="E19389" s="1">
        <v>1</v>
      </c>
      <c r="F19389" s="62">
        <v>52.12</v>
      </c>
    </row>
    <row r="19390" spans="1:6" x14ac:dyDescent="0.35">
      <c r="A19390" s="1">
        <v>142</v>
      </c>
      <c r="B19390" s="1" t="s">
        <v>163</v>
      </c>
      <c r="C19390" s="218">
        <v>44898</v>
      </c>
      <c r="D19390" s="218">
        <v>44897</v>
      </c>
      <c r="E19390" s="1">
        <v>4</v>
      </c>
      <c r="F19390" s="62">
        <v>123.6</v>
      </c>
    </row>
    <row r="19391" spans="1:6" x14ac:dyDescent="0.35">
      <c r="A19391" s="1">
        <v>142</v>
      </c>
      <c r="B19391" s="1" t="s">
        <v>163</v>
      </c>
      <c r="C19391" s="218">
        <v>44898</v>
      </c>
      <c r="D19391" s="218">
        <v>44898</v>
      </c>
      <c r="E19391" s="1">
        <v>9</v>
      </c>
      <c r="F19391" s="62">
        <v>268.07</v>
      </c>
    </row>
    <row r="19392" spans="1:6" x14ac:dyDescent="0.35">
      <c r="A19392" s="1">
        <v>142</v>
      </c>
      <c r="B19392" s="1" t="s">
        <v>163</v>
      </c>
      <c r="C19392" s="218">
        <v>44901</v>
      </c>
      <c r="D19392" s="218">
        <v>44898</v>
      </c>
      <c r="E19392" s="1">
        <v>1</v>
      </c>
      <c r="F19392" s="62">
        <v>23.41</v>
      </c>
    </row>
    <row r="19393" spans="1:6" x14ac:dyDescent="0.35">
      <c r="A19393" s="1">
        <v>142</v>
      </c>
      <c r="B19393" s="1" t="s">
        <v>163</v>
      </c>
      <c r="C19393" s="218">
        <v>44901</v>
      </c>
      <c r="D19393" s="218">
        <v>44901</v>
      </c>
      <c r="E19393" s="1">
        <v>22</v>
      </c>
      <c r="F19393" s="62">
        <v>848.11</v>
      </c>
    </row>
    <row r="19394" spans="1:6" x14ac:dyDescent="0.35">
      <c r="A19394" s="1">
        <v>142</v>
      </c>
      <c r="B19394" s="1" t="s">
        <v>163</v>
      </c>
      <c r="C19394" s="218">
        <v>44902</v>
      </c>
      <c r="D19394" s="218">
        <v>44901</v>
      </c>
      <c r="E19394" s="1">
        <v>11</v>
      </c>
      <c r="F19394" s="62">
        <v>313.89999999999998</v>
      </c>
    </row>
    <row r="19395" spans="1:6" x14ac:dyDescent="0.35">
      <c r="A19395" s="1">
        <v>142</v>
      </c>
      <c r="B19395" s="1" t="s">
        <v>163</v>
      </c>
      <c r="C19395" s="218">
        <v>44902</v>
      </c>
      <c r="D19395" s="218">
        <v>44902</v>
      </c>
      <c r="E19395" s="1">
        <v>3</v>
      </c>
      <c r="F19395" s="62">
        <v>157.91</v>
      </c>
    </row>
    <row r="19396" spans="1:6" x14ac:dyDescent="0.35">
      <c r="A19396" s="1">
        <v>142</v>
      </c>
      <c r="B19396" s="1" t="s">
        <v>163</v>
      </c>
      <c r="C19396" s="218">
        <v>44903</v>
      </c>
      <c r="D19396" s="218">
        <v>44901</v>
      </c>
      <c r="E19396" s="1">
        <v>7</v>
      </c>
      <c r="F19396" s="62">
        <v>163.24</v>
      </c>
    </row>
    <row r="19397" spans="1:6" x14ac:dyDescent="0.35">
      <c r="A19397" s="1">
        <v>142</v>
      </c>
      <c r="B19397" s="1" t="s">
        <v>163</v>
      </c>
      <c r="C19397" s="218">
        <v>44903</v>
      </c>
      <c r="D19397" s="218">
        <v>44902</v>
      </c>
      <c r="E19397" s="1">
        <v>11</v>
      </c>
      <c r="F19397" s="62">
        <v>408.48</v>
      </c>
    </row>
    <row r="19398" spans="1:6" x14ac:dyDescent="0.35">
      <c r="A19398" s="1">
        <v>142</v>
      </c>
      <c r="B19398" s="1" t="s">
        <v>163</v>
      </c>
      <c r="C19398" s="218">
        <v>44903</v>
      </c>
      <c r="D19398" s="218">
        <v>44903</v>
      </c>
      <c r="E19398" s="1">
        <v>8</v>
      </c>
      <c r="F19398" s="62">
        <v>308.12</v>
      </c>
    </row>
    <row r="19399" spans="1:6" x14ac:dyDescent="0.35">
      <c r="A19399" s="1">
        <v>142</v>
      </c>
      <c r="B19399" s="1" t="s">
        <v>163</v>
      </c>
      <c r="C19399" s="218">
        <v>44904</v>
      </c>
      <c r="D19399" s="218">
        <v>44901</v>
      </c>
      <c r="E19399" s="1">
        <v>1</v>
      </c>
      <c r="F19399" s="62">
        <v>23.07</v>
      </c>
    </row>
    <row r="19400" spans="1:6" x14ac:dyDescent="0.35">
      <c r="A19400" s="1">
        <v>142</v>
      </c>
      <c r="B19400" s="1" t="s">
        <v>163</v>
      </c>
      <c r="C19400" s="218">
        <v>44904</v>
      </c>
      <c r="D19400" s="218">
        <v>44902</v>
      </c>
      <c r="E19400" s="1">
        <v>2</v>
      </c>
      <c r="F19400" s="62">
        <v>77.209999999999994</v>
      </c>
    </row>
    <row r="19401" spans="1:6" x14ac:dyDescent="0.35">
      <c r="A19401" s="1">
        <v>142</v>
      </c>
      <c r="B19401" s="1" t="s">
        <v>163</v>
      </c>
      <c r="C19401" s="218">
        <v>44904</v>
      </c>
      <c r="D19401" s="218">
        <v>44903</v>
      </c>
      <c r="E19401" s="1">
        <v>11</v>
      </c>
      <c r="F19401" s="62">
        <v>341.15</v>
      </c>
    </row>
    <row r="19402" spans="1:6" x14ac:dyDescent="0.35">
      <c r="A19402" s="1">
        <v>142</v>
      </c>
      <c r="B19402" s="1" t="s">
        <v>163</v>
      </c>
      <c r="C19402" s="218">
        <v>44904</v>
      </c>
      <c r="D19402" s="218">
        <v>44904</v>
      </c>
      <c r="E19402" s="1">
        <v>6</v>
      </c>
      <c r="F19402" s="62">
        <v>228.18</v>
      </c>
    </row>
    <row r="19403" spans="1:6" x14ac:dyDescent="0.35">
      <c r="A19403" s="1">
        <v>142</v>
      </c>
      <c r="B19403" s="1" t="s">
        <v>163</v>
      </c>
      <c r="C19403" s="218">
        <v>44905</v>
      </c>
      <c r="D19403" s="218">
        <v>44904</v>
      </c>
      <c r="E19403" s="1">
        <v>9</v>
      </c>
      <c r="F19403" s="62">
        <v>269.41000000000003</v>
      </c>
    </row>
    <row r="19404" spans="1:6" x14ac:dyDescent="0.35">
      <c r="A19404" s="1">
        <v>142</v>
      </c>
      <c r="B19404" s="1" t="s">
        <v>163</v>
      </c>
      <c r="C19404" s="218">
        <v>44905</v>
      </c>
      <c r="D19404" s="218">
        <v>44905</v>
      </c>
      <c r="E19404" s="1">
        <v>11</v>
      </c>
      <c r="F19404" s="62">
        <v>435.89</v>
      </c>
    </row>
    <row r="19405" spans="1:6" x14ac:dyDescent="0.35">
      <c r="A19405" s="1">
        <v>142</v>
      </c>
      <c r="B19405" s="1" t="s">
        <v>163</v>
      </c>
      <c r="C19405" s="218">
        <v>44906</v>
      </c>
      <c r="D19405" s="218">
        <v>44905</v>
      </c>
      <c r="E19405" s="1">
        <v>4</v>
      </c>
      <c r="F19405" s="62">
        <v>182.6</v>
      </c>
    </row>
    <row r="19406" spans="1:6" x14ac:dyDescent="0.35">
      <c r="A19406" s="1">
        <v>142</v>
      </c>
      <c r="B19406" s="1" t="s">
        <v>163</v>
      </c>
      <c r="C19406" s="218">
        <v>44906</v>
      </c>
      <c r="D19406" s="218">
        <v>44906</v>
      </c>
      <c r="E19406" s="1">
        <v>8</v>
      </c>
      <c r="F19406" s="62">
        <v>246.42</v>
      </c>
    </row>
    <row r="19407" spans="1:6" x14ac:dyDescent="0.35">
      <c r="A19407" s="1">
        <v>142</v>
      </c>
      <c r="B19407" s="1" t="s">
        <v>163</v>
      </c>
      <c r="C19407" s="218">
        <v>44907</v>
      </c>
      <c r="D19407" s="218">
        <v>44905</v>
      </c>
      <c r="E19407" s="1">
        <v>2</v>
      </c>
      <c r="F19407" s="62">
        <v>76.27</v>
      </c>
    </row>
    <row r="19408" spans="1:6" x14ac:dyDescent="0.35">
      <c r="A19408" s="1">
        <v>142</v>
      </c>
      <c r="B19408" s="1" t="s">
        <v>163</v>
      </c>
      <c r="C19408" s="218">
        <v>44907</v>
      </c>
      <c r="D19408" s="218">
        <v>44906</v>
      </c>
      <c r="E19408" s="1">
        <v>10</v>
      </c>
      <c r="F19408" s="62">
        <v>347.89</v>
      </c>
    </row>
    <row r="19409" spans="1:6" x14ac:dyDescent="0.35">
      <c r="A19409" s="1">
        <v>142</v>
      </c>
      <c r="B19409" s="1" t="s">
        <v>163</v>
      </c>
      <c r="C19409" s="218">
        <v>44907</v>
      </c>
      <c r="D19409" s="218">
        <v>44907</v>
      </c>
      <c r="E19409" s="1">
        <v>10</v>
      </c>
      <c r="F19409" s="62">
        <v>261.69</v>
      </c>
    </row>
    <row r="19410" spans="1:6" x14ac:dyDescent="0.35">
      <c r="A19410" s="1">
        <v>142</v>
      </c>
      <c r="B19410" s="1" t="s">
        <v>163</v>
      </c>
      <c r="C19410" s="218">
        <v>44908</v>
      </c>
      <c r="D19410" s="218">
        <v>44906</v>
      </c>
      <c r="E19410" s="1">
        <v>1</v>
      </c>
      <c r="F19410" s="62">
        <v>22.23</v>
      </c>
    </row>
    <row r="19411" spans="1:6" x14ac:dyDescent="0.35">
      <c r="A19411" s="1">
        <v>142</v>
      </c>
      <c r="B19411" s="1" t="s">
        <v>163</v>
      </c>
      <c r="C19411" s="218">
        <v>44908</v>
      </c>
      <c r="D19411" s="218">
        <v>44907</v>
      </c>
      <c r="E19411" s="1">
        <v>7</v>
      </c>
      <c r="F19411" s="62">
        <v>252.01</v>
      </c>
    </row>
    <row r="19412" spans="1:6" x14ac:dyDescent="0.35">
      <c r="A19412" s="1">
        <v>142</v>
      </c>
      <c r="B19412" s="1" t="s">
        <v>163</v>
      </c>
      <c r="C19412" s="218">
        <v>44908</v>
      </c>
      <c r="D19412" s="218">
        <v>44908</v>
      </c>
      <c r="E19412" s="1">
        <v>9</v>
      </c>
      <c r="F19412" s="62">
        <v>209.54</v>
      </c>
    </row>
    <row r="19413" spans="1:6" x14ac:dyDescent="0.35">
      <c r="A19413" s="1">
        <v>142</v>
      </c>
      <c r="B19413" s="1" t="s">
        <v>163</v>
      </c>
      <c r="C19413" s="218">
        <v>44909</v>
      </c>
      <c r="D19413" s="218">
        <v>44907</v>
      </c>
      <c r="E19413" s="1">
        <v>1</v>
      </c>
      <c r="F19413" s="62">
        <v>21.58</v>
      </c>
    </row>
    <row r="19414" spans="1:6" x14ac:dyDescent="0.35">
      <c r="A19414" s="1">
        <v>142</v>
      </c>
      <c r="B19414" s="1" t="s">
        <v>163</v>
      </c>
      <c r="C19414" s="218">
        <v>44909</v>
      </c>
      <c r="D19414" s="218">
        <v>44908</v>
      </c>
      <c r="E19414" s="1">
        <v>13</v>
      </c>
      <c r="F19414" s="62">
        <v>422.62</v>
      </c>
    </row>
    <row r="19415" spans="1:6" x14ac:dyDescent="0.35">
      <c r="A19415" s="1">
        <v>142</v>
      </c>
      <c r="B19415" s="1" t="s">
        <v>163</v>
      </c>
      <c r="C19415" s="218">
        <v>44909</v>
      </c>
      <c r="D19415" s="218">
        <v>44909</v>
      </c>
      <c r="E19415" s="1">
        <v>7</v>
      </c>
      <c r="F19415" s="62">
        <v>225.32</v>
      </c>
    </row>
    <row r="19416" spans="1:6" x14ac:dyDescent="0.35">
      <c r="A19416" s="1">
        <v>142</v>
      </c>
      <c r="B19416" s="1" t="s">
        <v>163</v>
      </c>
      <c r="C19416" s="218">
        <v>44910</v>
      </c>
      <c r="D19416" s="218">
        <v>44909</v>
      </c>
      <c r="E19416" s="1">
        <v>13</v>
      </c>
      <c r="F19416" s="62">
        <v>454.2</v>
      </c>
    </row>
    <row r="19417" spans="1:6" x14ac:dyDescent="0.35">
      <c r="A19417" s="1">
        <v>142</v>
      </c>
      <c r="B19417" s="1" t="s">
        <v>163</v>
      </c>
      <c r="C19417" s="218">
        <v>44911</v>
      </c>
      <c r="D19417" s="218">
        <v>44910</v>
      </c>
      <c r="E19417" s="1">
        <v>10</v>
      </c>
      <c r="F19417" s="62">
        <v>323.57</v>
      </c>
    </row>
    <row r="19418" spans="1:6" x14ac:dyDescent="0.35">
      <c r="A19418" s="1">
        <v>142</v>
      </c>
      <c r="B19418" s="1" t="s">
        <v>163</v>
      </c>
      <c r="C19418" s="218">
        <v>44911</v>
      </c>
      <c r="D19418" s="218">
        <v>44911</v>
      </c>
      <c r="E19418" s="1">
        <v>18</v>
      </c>
      <c r="F19418" s="62">
        <v>596.02</v>
      </c>
    </row>
    <row r="19419" spans="1:6" x14ac:dyDescent="0.35">
      <c r="A19419" s="1">
        <v>142</v>
      </c>
      <c r="B19419" s="1" t="s">
        <v>163</v>
      </c>
      <c r="C19419" s="218">
        <v>44912</v>
      </c>
      <c r="D19419" s="218">
        <v>44910</v>
      </c>
      <c r="E19419" s="1">
        <v>3</v>
      </c>
      <c r="F19419" s="62">
        <v>100.58</v>
      </c>
    </row>
    <row r="19420" spans="1:6" x14ac:dyDescent="0.35">
      <c r="A19420" s="1">
        <v>142</v>
      </c>
      <c r="B19420" s="1" t="s">
        <v>163</v>
      </c>
      <c r="C19420" s="218">
        <v>44912</v>
      </c>
      <c r="D19420" s="218">
        <v>44911</v>
      </c>
      <c r="E19420" s="1">
        <v>6</v>
      </c>
      <c r="F19420" s="62">
        <v>139.54</v>
      </c>
    </row>
    <row r="19421" spans="1:6" x14ac:dyDescent="0.35">
      <c r="A19421" s="1">
        <v>142</v>
      </c>
      <c r="B19421" s="1" t="s">
        <v>163</v>
      </c>
      <c r="C19421" s="218">
        <v>44912</v>
      </c>
      <c r="D19421" s="218">
        <v>44912</v>
      </c>
      <c r="E19421" s="1">
        <v>6</v>
      </c>
      <c r="F19421" s="62">
        <v>221.01</v>
      </c>
    </row>
    <row r="19422" spans="1:6" x14ac:dyDescent="0.35">
      <c r="A19422" s="1">
        <v>142</v>
      </c>
      <c r="B19422" s="1" t="s">
        <v>163</v>
      </c>
      <c r="C19422" s="218">
        <v>44913</v>
      </c>
      <c r="D19422" s="218">
        <v>44910</v>
      </c>
      <c r="E19422" s="1">
        <v>2</v>
      </c>
      <c r="F19422" s="62">
        <v>77.319999999999993</v>
      </c>
    </row>
    <row r="19423" spans="1:6" x14ac:dyDescent="0.35">
      <c r="A19423" s="1">
        <v>142</v>
      </c>
      <c r="B19423" s="1" t="s">
        <v>163</v>
      </c>
      <c r="C19423" s="218">
        <v>44913</v>
      </c>
      <c r="D19423" s="218">
        <v>44912</v>
      </c>
      <c r="E19423" s="1">
        <v>10</v>
      </c>
      <c r="F19423" s="62">
        <v>324.42</v>
      </c>
    </row>
    <row r="19424" spans="1:6" x14ac:dyDescent="0.35">
      <c r="A19424" s="1">
        <v>142</v>
      </c>
      <c r="B19424" s="1" t="s">
        <v>163</v>
      </c>
      <c r="C19424" s="218">
        <v>44913</v>
      </c>
      <c r="D19424" s="218">
        <v>44913</v>
      </c>
      <c r="E19424" s="1">
        <v>7</v>
      </c>
      <c r="F19424" s="62">
        <v>314.02999999999997</v>
      </c>
    </row>
    <row r="19425" spans="1:6" x14ac:dyDescent="0.35">
      <c r="A19425" s="1">
        <v>142</v>
      </c>
      <c r="B19425" s="1" t="s">
        <v>163</v>
      </c>
      <c r="C19425" s="218">
        <v>44914</v>
      </c>
      <c r="D19425" s="218">
        <v>44911</v>
      </c>
      <c r="E19425" s="1">
        <v>1</v>
      </c>
      <c r="F19425" s="62">
        <v>23.51</v>
      </c>
    </row>
    <row r="19426" spans="1:6" x14ac:dyDescent="0.35">
      <c r="A19426" s="1">
        <v>142</v>
      </c>
      <c r="B19426" s="1" t="s">
        <v>163</v>
      </c>
      <c r="C19426" s="218">
        <v>44914</v>
      </c>
      <c r="D19426" s="218">
        <v>44913</v>
      </c>
      <c r="E19426" s="1">
        <v>4</v>
      </c>
      <c r="F19426" s="62">
        <v>123</v>
      </c>
    </row>
    <row r="19427" spans="1:6" x14ac:dyDescent="0.35">
      <c r="A19427" s="1">
        <v>142</v>
      </c>
      <c r="B19427" s="1" t="s">
        <v>163</v>
      </c>
      <c r="C19427" s="218">
        <v>44914</v>
      </c>
      <c r="D19427" s="218">
        <v>44914</v>
      </c>
      <c r="E19427" s="1">
        <v>15</v>
      </c>
      <c r="F19427" s="62">
        <v>592.91</v>
      </c>
    </row>
    <row r="19428" spans="1:6" x14ac:dyDescent="0.35">
      <c r="A19428" s="1">
        <v>142</v>
      </c>
      <c r="B19428" s="1" t="s">
        <v>163</v>
      </c>
      <c r="C19428" s="218">
        <v>44915</v>
      </c>
      <c r="D19428" s="218">
        <v>44913</v>
      </c>
      <c r="E19428" s="1">
        <v>1</v>
      </c>
      <c r="F19428" s="62">
        <v>23.02</v>
      </c>
    </row>
    <row r="19429" spans="1:6" x14ac:dyDescent="0.35">
      <c r="A19429" s="1">
        <v>142</v>
      </c>
      <c r="B19429" s="1" t="s">
        <v>163</v>
      </c>
      <c r="C19429" s="218">
        <v>44915</v>
      </c>
      <c r="D19429" s="218">
        <v>44914</v>
      </c>
      <c r="E19429" s="1">
        <v>1</v>
      </c>
      <c r="F19429" s="62">
        <v>22.97</v>
      </c>
    </row>
    <row r="19430" spans="1:6" x14ac:dyDescent="0.35">
      <c r="A19430" s="1">
        <v>142</v>
      </c>
      <c r="B19430" s="1" t="s">
        <v>163</v>
      </c>
      <c r="C19430" s="218">
        <v>44915</v>
      </c>
      <c r="D19430" s="218">
        <v>44915</v>
      </c>
      <c r="E19430" s="1">
        <v>20</v>
      </c>
      <c r="F19430" s="62">
        <v>647.38</v>
      </c>
    </row>
    <row r="19431" spans="1:6" x14ac:dyDescent="0.35">
      <c r="A19431" s="1">
        <v>142</v>
      </c>
      <c r="B19431" s="1" t="s">
        <v>163</v>
      </c>
      <c r="C19431" s="218">
        <v>44916</v>
      </c>
      <c r="D19431" s="218">
        <v>44916</v>
      </c>
      <c r="E19431" s="1">
        <v>14</v>
      </c>
      <c r="F19431" s="62">
        <v>447.41</v>
      </c>
    </row>
    <row r="19432" spans="1:6" x14ac:dyDescent="0.35">
      <c r="A19432" s="1">
        <v>142</v>
      </c>
      <c r="B19432" s="1" t="s">
        <v>163</v>
      </c>
      <c r="C19432" s="218">
        <v>44917</v>
      </c>
      <c r="D19432" s="218">
        <v>44916</v>
      </c>
      <c r="E19432" s="1">
        <v>8</v>
      </c>
      <c r="F19432" s="62">
        <v>279.18</v>
      </c>
    </row>
    <row r="19433" spans="1:6" x14ac:dyDescent="0.35">
      <c r="A19433" s="1">
        <v>142</v>
      </c>
      <c r="B19433" s="1" t="s">
        <v>163</v>
      </c>
      <c r="C19433" s="218">
        <v>44917</v>
      </c>
      <c r="D19433" s="218">
        <v>44917</v>
      </c>
      <c r="E19433" s="1">
        <v>24</v>
      </c>
      <c r="F19433" s="62">
        <v>714.42</v>
      </c>
    </row>
    <row r="19434" spans="1:6" x14ac:dyDescent="0.35">
      <c r="A19434" s="1">
        <v>142</v>
      </c>
      <c r="B19434" s="1" t="s">
        <v>163</v>
      </c>
      <c r="C19434" s="218">
        <v>44918</v>
      </c>
      <c r="D19434" s="218">
        <v>44918</v>
      </c>
      <c r="E19434" s="1">
        <v>13</v>
      </c>
      <c r="F19434" s="62">
        <v>427.51</v>
      </c>
    </row>
    <row r="19435" spans="1:6" x14ac:dyDescent="0.35">
      <c r="A19435" s="1">
        <v>142</v>
      </c>
      <c r="B19435" s="1" t="s">
        <v>163</v>
      </c>
      <c r="C19435" s="218">
        <v>44919</v>
      </c>
      <c r="D19435" s="218">
        <v>44918</v>
      </c>
      <c r="E19435" s="1">
        <v>7</v>
      </c>
      <c r="F19435" s="62">
        <v>225.22</v>
      </c>
    </row>
    <row r="19436" spans="1:6" x14ac:dyDescent="0.35">
      <c r="A19436" s="1">
        <v>142</v>
      </c>
      <c r="B19436" s="1" t="s">
        <v>163</v>
      </c>
      <c r="C19436" s="218">
        <v>44919</v>
      </c>
      <c r="D19436" s="218">
        <v>44919</v>
      </c>
      <c r="E19436" s="1">
        <v>17</v>
      </c>
      <c r="F19436" s="62">
        <v>486.31</v>
      </c>
    </row>
    <row r="19437" spans="1:6" x14ac:dyDescent="0.35">
      <c r="A19437" s="1">
        <v>142</v>
      </c>
      <c r="B19437" s="1" t="s">
        <v>163</v>
      </c>
      <c r="C19437" s="218">
        <v>44920</v>
      </c>
      <c r="D19437" s="218">
        <v>44919</v>
      </c>
      <c r="E19437" s="1">
        <v>7</v>
      </c>
      <c r="F19437" s="62">
        <v>163.72</v>
      </c>
    </row>
    <row r="19438" spans="1:6" x14ac:dyDescent="0.35">
      <c r="A19438" s="1">
        <v>142</v>
      </c>
      <c r="B19438" s="1" t="s">
        <v>163</v>
      </c>
      <c r="C19438" s="218">
        <v>44920</v>
      </c>
      <c r="D19438" s="218">
        <v>44920</v>
      </c>
      <c r="E19438" s="1">
        <v>19</v>
      </c>
      <c r="F19438" s="62">
        <v>625.15</v>
      </c>
    </row>
    <row r="19439" spans="1:6" x14ac:dyDescent="0.35">
      <c r="A19439" s="1">
        <v>142</v>
      </c>
      <c r="B19439" s="1" t="s">
        <v>163</v>
      </c>
      <c r="C19439" s="218">
        <v>44921</v>
      </c>
      <c r="D19439" s="218">
        <v>44919</v>
      </c>
      <c r="E19439" s="1">
        <v>1</v>
      </c>
      <c r="F19439" s="62">
        <v>53.81</v>
      </c>
    </row>
    <row r="19440" spans="1:6" x14ac:dyDescent="0.35">
      <c r="A19440" s="1">
        <v>142</v>
      </c>
      <c r="B19440" s="1" t="s">
        <v>163</v>
      </c>
      <c r="C19440" s="218">
        <v>44921</v>
      </c>
      <c r="D19440" s="218">
        <v>44920</v>
      </c>
      <c r="E19440" s="1">
        <v>1</v>
      </c>
      <c r="F19440" s="62">
        <v>23.66</v>
      </c>
    </row>
    <row r="19441" spans="1:6" x14ac:dyDescent="0.35">
      <c r="A19441" s="1">
        <v>142</v>
      </c>
      <c r="B19441" s="1" t="s">
        <v>163</v>
      </c>
      <c r="C19441" s="218">
        <v>44921</v>
      </c>
      <c r="D19441" s="218">
        <v>44921</v>
      </c>
      <c r="E19441" s="1">
        <v>13</v>
      </c>
      <c r="F19441" s="62">
        <v>488.64</v>
      </c>
    </row>
    <row r="19442" spans="1:6" x14ac:dyDescent="0.35">
      <c r="A19442" s="1">
        <v>142</v>
      </c>
      <c r="B19442" s="1" t="s">
        <v>163</v>
      </c>
      <c r="C19442" s="218">
        <v>44922</v>
      </c>
      <c r="D19442" s="218">
        <v>44919</v>
      </c>
      <c r="E19442" s="1">
        <v>1</v>
      </c>
      <c r="F19442" s="62">
        <v>53.66</v>
      </c>
    </row>
    <row r="19443" spans="1:6" x14ac:dyDescent="0.35">
      <c r="A19443" s="1">
        <v>142</v>
      </c>
      <c r="B19443" s="1" t="s">
        <v>163</v>
      </c>
      <c r="C19443" s="218">
        <v>44922</v>
      </c>
      <c r="D19443" s="218">
        <v>44920</v>
      </c>
      <c r="E19443" s="1">
        <v>3</v>
      </c>
      <c r="F19443" s="62">
        <v>67.959999999999994</v>
      </c>
    </row>
    <row r="19444" spans="1:6" x14ac:dyDescent="0.35">
      <c r="A19444" s="1">
        <v>142</v>
      </c>
      <c r="B19444" s="1" t="s">
        <v>163</v>
      </c>
      <c r="C19444" s="218">
        <v>44922</v>
      </c>
      <c r="D19444" s="218">
        <v>44921</v>
      </c>
      <c r="E19444" s="1">
        <v>1</v>
      </c>
      <c r="F19444" s="62">
        <v>22.32</v>
      </c>
    </row>
    <row r="19445" spans="1:6" x14ac:dyDescent="0.35">
      <c r="A19445" s="1">
        <v>142</v>
      </c>
      <c r="B19445" s="1" t="s">
        <v>163</v>
      </c>
      <c r="C19445" s="218">
        <v>44922</v>
      </c>
      <c r="D19445" s="218">
        <v>44922</v>
      </c>
      <c r="E19445" s="1">
        <v>23</v>
      </c>
      <c r="F19445" s="62">
        <v>687.84</v>
      </c>
    </row>
    <row r="19446" spans="1:6" x14ac:dyDescent="0.35">
      <c r="A19446" s="1">
        <v>142</v>
      </c>
      <c r="B19446" s="1" t="s">
        <v>163</v>
      </c>
      <c r="C19446" s="218">
        <v>44923</v>
      </c>
      <c r="D19446" s="218">
        <v>44921</v>
      </c>
      <c r="E19446" s="1">
        <v>2</v>
      </c>
      <c r="F19446" s="62">
        <v>46.29</v>
      </c>
    </row>
    <row r="19447" spans="1:6" x14ac:dyDescent="0.35">
      <c r="A19447" s="1">
        <v>142</v>
      </c>
      <c r="B19447" s="1" t="s">
        <v>163</v>
      </c>
      <c r="C19447" s="218">
        <v>44923</v>
      </c>
      <c r="D19447" s="218">
        <v>44922</v>
      </c>
      <c r="E19447" s="1">
        <v>1</v>
      </c>
      <c r="F19447" s="62">
        <v>23.12</v>
      </c>
    </row>
    <row r="19448" spans="1:6" x14ac:dyDescent="0.35">
      <c r="A19448" s="1">
        <v>142</v>
      </c>
      <c r="B19448" s="1" t="s">
        <v>163</v>
      </c>
      <c r="C19448" s="218">
        <v>44923</v>
      </c>
      <c r="D19448" s="218">
        <v>44923</v>
      </c>
      <c r="E19448" s="1">
        <v>10</v>
      </c>
      <c r="F19448" s="62">
        <v>326.24</v>
      </c>
    </row>
    <row r="19449" spans="1:6" x14ac:dyDescent="0.35">
      <c r="A19449" s="1">
        <v>142</v>
      </c>
      <c r="B19449" s="1" t="s">
        <v>163</v>
      </c>
      <c r="C19449" s="218">
        <v>44924</v>
      </c>
      <c r="D19449" s="218">
        <v>44921</v>
      </c>
      <c r="E19449" s="1">
        <v>1</v>
      </c>
      <c r="F19449" s="62">
        <v>23.36</v>
      </c>
    </row>
    <row r="19450" spans="1:6" x14ac:dyDescent="0.35">
      <c r="A19450" s="1">
        <v>142</v>
      </c>
      <c r="B19450" s="1" t="s">
        <v>163</v>
      </c>
      <c r="C19450" s="218">
        <v>44924</v>
      </c>
      <c r="D19450" s="218">
        <v>44922</v>
      </c>
      <c r="E19450" s="1">
        <v>3</v>
      </c>
      <c r="F19450" s="62">
        <v>99.89</v>
      </c>
    </row>
    <row r="19451" spans="1:6" x14ac:dyDescent="0.35">
      <c r="A19451" s="1">
        <v>142</v>
      </c>
      <c r="B19451" s="1" t="s">
        <v>163</v>
      </c>
      <c r="C19451" s="218">
        <v>44924</v>
      </c>
      <c r="D19451" s="218">
        <v>44923</v>
      </c>
      <c r="E19451" s="1">
        <v>9</v>
      </c>
      <c r="F19451" s="62">
        <v>301.11</v>
      </c>
    </row>
    <row r="19452" spans="1:6" x14ac:dyDescent="0.35">
      <c r="A19452" s="1">
        <v>142</v>
      </c>
      <c r="B19452" s="1" t="s">
        <v>163</v>
      </c>
      <c r="C19452" s="218">
        <v>44924</v>
      </c>
      <c r="D19452" s="218">
        <v>44924</v>
      </c>
      <c r="E19452" s="1">
        <v>13</v>
      </c>
      <c r="F19452" s="62">
        <v>516.62</v>
      </c>
    </row>
    <row r="19453" spans="1:6" x14ac:dyDescent="0.35">
      <c r="A19453" s="1">
        <v>142</v>
      </c>
      <c r="B19453" s="1" t="s">
        <v>163</v>
      </c>
      <c r="C19453" s="218">
        <v>44925</v>
      </c>
      <c r="D19453" s="218">
        <v>44924</v>
      </c>
      <c r="E19453" s="1">
        <v>1</v>
      </c>
      <c r="F19453" s="62">
        <v>22.87</v>
      </c>
    </row>
    <row r="19454" spans="1:6" x14ac:dyDescent="0.35">
      <c r="A19454" s="1">
        <v>142</v>
      </c>
      <c r="B19454" s="1" t="s">
        <v>163</v>
      </c>
      <c r="C19454" s="218">
        <v>44925</v>
      </c>
      <c r="D19454" s="218">
        <v>44925</v>
      </c>
      <c r="E19454" s="1">
        <v>13</v>
      </c>
      <c r="F19454" s="62">
        <v>452.21</v>
      </c>
    </row>
    <row r="19455" spans="1:6" x14ac:dyDescent="0.35">
      <c r="A19455" s="1">
        <v>142</v>
      </c>
      <c r="B19455" s="1" t="s">
        <v>163</v>
      </c>
      <c r="C19455" s="218">
        <v>44926</v>
      </c>
      <c r="D19455" s="218">
        <v>44923</v>
      </c>
      <c r="E19455" s="1">
        <v>2</v>
      </c>
      <c r="F19455" s="62">
        <v>47.37</v>
      </c>
    </row>
    <row r="19456" spans="1:6" x14ac:dyDescent="0.35">
      <c r="A19456" s="1">
        <v>142</v>
      </c>
      <c r="B19456" s="1" t="s">
        <v>163</v>
      </c>
      <c r="C19456" s="218">
        <v>44926</v>
      </c>
      <c r="D19456" s="218">
        <v>44924</v>
      </c>
      <c r="E19456" s="1">
        <v>1</v>
      </c>
      <c r="F19456" s="62">
        <v>23.41</v>
      </c>
    </row>
    <row r="19457" spans="1:6" x14ac:dyDescent="0.35">
      <c r="A19457" s="1">
        <v>142</v>
      </c>
      <c r="B19457" s="1" t="s">
        <v>163</v>
      </c>
      <c r="C19457" s="218">
        <v>44926</v>
      </c>
      <c r="D19457" s="218">
        <v>44925</v>
      </c>
      <c r="E19457" s="1">
        <v>6</v>
      </c>
      <c r="F19457" s="62">
        <v>199.98</v>
      </c>
    </row>
    <row r="19458" spans="1:6" x14ac:dyDescent="0.35">
      <c r="A19458" s="1">
        <v>142</v>
      </c>
      <c r="B19458" s="1" t="s">
        <v>163</v>
      </c>
      <c r="C19458" s="218">
        <v>44926</v>
      </c>
      <c r="D19458" s="218">
        <v>44926</v>
      </c>
      <c r="E19458" s="1">
        <v>7</v>
      </c>
      <c r="F19458" s="62">
        <v>183.79</v>
      </c>
    </row>
    <row r="19459" spans="1:6" x14ac:dyDescent="0.35">
      <c r="A19459" s="1">
        <v>142</v>
      </c>
      <c r="B19459" s="1" t="s">
        <v>163</v>
      </c>
      <c r="C19459" s="218">
        <v>44927</v>
      </c>
      <c r="D19459" s="218">
        <v>44926</v>
      </c>
      <c r="E19459" s="1">
        <v>14</v>
      </c>
      <c r="F19459" s="62">
        <v>445.11</v>
      </c>
    </row>
    <row r="19460" spans="1:6" x14ac:dyDescent="0.35">
      <c r="A19460" s="1">
        <v>142</v>
      </c>
      <c r="B19460" s="1" t="s">
        <v>163</v>
      </c>
      <c r="C19460" s="218">
        <v>44927</v>
      </c>
      <c r="D19460" s="218">
        <v>44927</v>
      </c>
      <c r="E19460" s="1">
        <v>1</v>
      </c>
      <c r="F19460" s="62">
        <v>21.88</v>
      </c>
    </row>
    <row r="19461" spans="1:6" x14ac:dyDescent="0.35">
      <c r="A19461" s="1">
        <v>142</v>
      </c>
      <c r="B19461" s="1" t="s">
        <v>163</v>
      </c>
      <c r="C19461" s="218">
        <v>44928</v>
      </c>
      <c r="D19461" s="218">
        <v>44926</v>
      </c>
      <c r="E19461" s="1">
        <v>1</v>
      </c>
      <c r="F19461" s="62">
        <v>53.76</v>
      </c>
    </row>
    <row r="19462" spans="1:6" x14ac:dyDescent="0.35">
      <c r="A19462" s="1">
        <v>142</v>
      </c>
      <c r="B19462" s="1" t="s">
        <v>163</v>
      </c>
      <c r="C19462" s="218">
        <v>44928</v>
      </c>
      <c r="D19462" s="218">
        <v>44927</v>
      </c>
      <c r="E19462" s="1">
        <v>9</v>
      </c>
      <c r="F19462" s="62">
        <v>360.89</v>
      </c>
    </row>
    <row r="19463" spans="1:6" x14ac:dyDescent="0.35">
      <c r="A19463" s="1">
        <v>142</v>
      </c>
      <c r="B19463" s="1" t="s">
        <v>163</v>
      </c>
      <c r="C19463" s="218">
        <v>44928</v>
      </c>
      <c r="D19463" s="218">
        <v>44928</v>
      </c>
      <c r="E19463" s="1">
        <v>3</v>
      </c>
      <c r="F19463" s="62">
        <v>70.290000000000006</v>
      </c>
    </row>
    <row r="19464" spans="1:6" x14ac:dyDescent="0.35">
      <c r="A19464" s="1">
        <v>142</v>
      </c>
      <c r="B19464" s="1" t="s">
        <v>163</v>
      </c>
      <c r="C19464" s="218">
        <v>44929</v>
      </c>
      <c r="D19464" s="218">
        <v>44928</v>
      </c>
      <c r="E19464" s="1">
        <v>3</v>
      </c>
      <c r="F19464" s="62">
        <v>100.88</v>
      </c>
    </row>
    <row r="19465" spans="1:6" x14ac:dyDescent="0.35">
      <c r="A19465" s="1">
        <v>142</v>
      </c>
      <c r="B19465" s="1" t="s">
        <v>163</v>
      </c>
      <c r="C19465" s="218">
        <v>44929</v>
      </c>
      <c r="D19465" s="218">
        <v>44929</v>
      </c>
      <c r="E19465" s="1">
        <v>12</v>
      </c>
      <c r="F19465" s="62">
        <v>400.7</v>
      </c>
    </row>
    <row r="19466" spans="1:6" x14ac:dyDescent="0.35">
      <c r="A19466" s="1">
        <v>142</v>
      </c>
      <c r="B19466" s="1" t="s">
        <v>163</v>
      </c>
      <c r="C19466" s="218">
        <v>44930</v>
      </c>
      <c r="D19466" s="218">
        <v>44928</v>
      </c>
      <c r="E19466" s="1">
        <v>1</v>
      </c>
      <c r="F19466" s="62">
        <v>23.41</v>
      </c>
    </row>
    <row r="19467" spans="1:6" x14ac:dyDescent="0.35">
      <c r="A19467" s="1">
        <v>142</v>
      </c>
      <c r="B19467" s="1" t="s">
        <v>163</v>
      </c>
      <c r="C19467" s="218">
        <v>44930</v>
      </c>
      <c r="D19467" s="218">
        <v>44929</v>
      </c>
      <c r="E19467" s="1">
        <v>6</v>
      </c>
      <c r="F19467" s="62">
        <v>169.68</v>
      </c>
    </row>
    <row r="19468" spans="1:6" x14ac:dyDescent="0.35">
      <c r="A19468" s="1">
        <v>142</v>
      </c>
      <c r="B19468" s="1" t="s">
        <v>163</v>
      </c>
      <c r="C19468" s="218">
        <v>44930</v>
      </c>
      <c r="D19468" s="218">
        <v>44930</v>
      </c>
      <c r="E19468" s="1">
        <v>16</v>
      </c>
      <c r="F19468" s="62">
        <v>525.57000000000005</v>
      </c>
    </row>
    <row r="19469" spans="1:6" x14ac:dyDescent="0.35">
      <c r="A19469" s="1">
        <v>142</v>
      </c>
      <c r="B19469" s="1" t="s">
        <v>163</v>
      </c>
      <c r="C19469" s="218">
        <v>44931</v>
      </c>
      <c r="D19469" s="218">
        <v>44929</v>
      </c>
      <c r="E19469" s="1">
        <v>1</v>
      </c>
      <c r="F19469" s="62">
        <v>22.57</v>
      </c>
    </row>
    <row r="19470" spans="1:6" x14ac:dyDescent="0.35">
      <c r="A19470" s="1">
        <v>142</v>
      </c>
      <c r="B19470" s="1" t="s">
        <v>163</v>
      </c>
      <c r="C19470" s="218">
        <v>44931</v>
      </c>
      <c r="D19470" s="218">
        <v>44930</v>
      </c>
      <c r="E19470" s="1">
        <v>6</v>
      </c>
      <c r="F19470" s="62">
        <v>169.78</v>
      </c>
    </row>
    <row r="19471" spans="1:6" x14ac:dyDescent="0.35">
      <c r="A19471" s="1">
        <v>142</v>
      </c>
      <c r="B19471" s="1" t="s">
        <v>163</v>
      </c>
      <c r="C19471" s="218">
        <v>44931</v>
      </c>
      <c r="D19471" s="218">
        <v>44931</v>
      </c>
      <c r="E19471" s="1">
        <v>11</v>
      </c>
      <c r="F19471" s="62">
        <v>316.51</v>
      </c>
    </row>
    <row r="19472" spans="1:6" x14ac:dyDescent="0.35">
      <c r="A19472" s="1">
        <v>142</v>
      </c>
      <c r="B19472" s="1" t="s">
        <v>163</v>
      </c>
      <c r="C19472" s="218">
        <v>44932</v>
      </c>
      <c r="D19472" s="218">
        <v>44930</v>
      </c>
      <c r="E19472" s="1">
        <v>1</v>
      </c>
      <c r="F19472" s="62">
        <v>22.82</v>
      </c>
    </row>
    <row r="19473" spans="1:6" x14ac:dyDescent="0.35">
      <c r="A19473" s="1">
        <v>142</v>
      </c>
      <c r="B19473" s="1" t="s">
        <v>163</v>
      </c>
      <c r="C19473" s="218">
        <v>44932</v>
      </c>
      <c r="D19473" s="218">
        <v>44931</v>
      </c>
      <c r="E19473" s="1">
        <v>10</v>
      </c>
      <c r="F19473" s="62">
        <v>263.48</v>
      </c>
    </row>
    <row r="19474" spans="1:6" x14ac:dyDescent="0.35">
      <c r="A19474" s="1">
        <v>142</v>
      </c>
      <c r="B19474" s="1" t="s">
        <v>163</v>
      </c>
      <c r="C19474" s="218">
        <v>44932</v>
      </c>
      <c r="D19474" s="218">
        <v>44932</v>
      </c>
      <c r="E19474" s="1">
        <v>5</v>
      </c>
      <c r="F19474" s="62">
        <v>235.78</v>
      </c>
    </row>
    <row r="19475" spans="1:6" x14ac:dyDescent="0.35">
      <c r="A19475" s="1">
        <v>142</v>
      </c>
      <c r="B19475" s="1" t="s">
        <v>163</v>
      </c>
      <c r="C19475" s="218">
        <v>44933</v>
      </c>
      <c r="D19475" s="218">
        <v>44931</v>
      </c>
      <c r="E19475" s="1">
        <v>1</v>
      </c>
      <c r="F19475" s="62">
        <v>23.46</v>
      </c>
    </row>
    <row r="19476" spans="1:6" x14ac:dyDescent="0.35">
      <c r="A19476" s="1">
        <v>142</v>
      </c>
      <c r="B19476" s="1" t="s">
        <v>163</v>
      </c>
      <c r="C19476" s="218">
        <v>44933</v>
      </c>
      <c r="D19476" s="218">
        <v>44932</v>
      </c>
      <c r="E19476" s="1">
        <v>14</v>
      </c>
      <c r="F19476" s="62">
        <v>386.28</v>
      </c>
    </row>
    <row r="19477" spans="1:6" x14ac:dyDescent="0.35">
      <c r="A19477" s="1">
        <v>142</v>
      </c>
      <c r="B19477" s="1" t="s">
        <v>163</v>
      </c>
      <c r="C19477" s="218">
        <v>44933</v>
      </c>
      <c r="D19477" s="218">
        <v>44933</v>
      </c>
      <c r="E19477" s="1">
        <v>2</v>
      </c>
      <c r="F19477" s="62">
        <v>104.09</v>
      </c>
    </row>
    <row r="19478" spans="1:6" x14ac:dyDescent="0.35">
      <c r="A19478" s="1">
        <v>142</v>
      </c>
      <c r="B19478" s="1" t="s">
        <v>163</v>
      </c>
      <c r="C19478" s="218">
        <v>44934</v>
      </c>
      <c r="D19478" s="218">
        <v>44930</v>
      </c>
      <c r="E19478" s="1">
        <v>1</v>
      </c>
      <c r="F19478" s="62">
        <v>23.36</v>
      </c>
    </row>
    <row r="19479" spans="1:6" x14ac:dyDescent="0.35">
      <c r="A19479" s="1">
        <v>142</v>
      </c>
      <c r="B19479" s="1" t="s">
        <v>163</v>
      </c>
      <c r="C19479" s="218">
        <v>44934</v>
      </c>
      <c r="D19479" s="218">
        <v>44933</v>
      </c>
      <c r="E19479" s="1">
        <v>17</v>
      </c>
      <c r="F19479" s="62">
        <v>518.22</v>
      </c>
    </row>
    <row r="19480" spans="1:6" x14ac:dyDescent="0.35">
      <c r="A19480" s="1">
        <v>142</v>
      </c>
      <c r="B19480" s="1" t="s">
        <v>163</v>
      </c>
      <c r="C19480" s="218">
        <v>44934</v>
      </c>
      <c r="D19480" s="218">
        <v>44934</v>
      </c>
      <c r="E19480" s="1">
        <v>4</v>
      </c>
      <c r="F19480" s="62">
        <v>185.37</v>
      </c>
    </row>
    <row r="19481" spans="1:6" x14ac:dyDescent="0.35">
      <c r="A19481" s="1">
        <v>142</v>
      </c>
      <c r="B19481" s="1" t="s">
        <v>163</v>
      </c>
      <c r="C19481" s="218">
        <v>44935</v>
      </c>
      <c r="D19481" s="218">
        <v>44934</v>
      </c>
      <c r="E19481" s="1">
        <v>18</v>
      </c>
      <c r="F19481" s="62">
        <v>539.79</v>
      </c>
    </row>
    <row r="19482" spans="1:6" x14ac:dyDescent="0.35">
      <c r="A19482" s="1">
        <v>142</v>
      </c>
      <c r="B19482" s="1" t="s">
        <v>163</v>
      </c>
      <c r="C19482" s="218">
        <v>44935</v>
      </c>
      <c r="D19482" s="218">
        <v>44935</v>
      </c>
      <c r="E19482" s="1">
        <v>5</v>
      </c>
      <c r="F19482" s="62">
        <v>209.28</v>
      </c>
    </row>
    <row r="19483" spans="1:6" x14ac:dyDescent="0.35">
      <c r="A19483" s="1">
        <v>142</v>
      </c>
      <c r="B19483" s="1" t="s">
        <v>163</v>
      </c>
      <c r="C19483" s="218">
        <v>44936</v>
      </c>
      <c r="D19483" s="218">
        <v>44935</v>
      </c>
      <c r="E19483" s="1">
        <v>17</v>
      </c>
      <c r="F19483" s="62">
        <v>474</v>
      </c>
    </row>
    <row r="19484" spans="1:6" x14ac:dyDescent="0.35">
      <c r="A19484" s="1">
        <v>142</v>
      </c>
      <c r="B19484" s="1" t="s">
        <v>163</v>
      </c>
      <c r="C19484" s="218">
        <v>44936</v>
      </c>
      <c r="D19484" s="218">
        <v>44936</v>
      </c>
      <c r="E19484" s="1">
        <v>4</v>
      </c>
      <c r="F19484" s="62">
        <v>215.02</v>
      </c>
    </row>
    <row r="19485" spans="1:6" x14ac:dyDescent="0.35">
      <c r="A19485" s="1">
        <v>142</v>
      </c>
      <c r="B19485" s="1" t="s">
        <v>163</v>
      </c>
      <c r="C19485" s="218">
        <v>44937</v>
      </c>
      <c r="D19485" s="218">
        <v>44935</v>
      </c>
      <c r="E19485" s="1">
        <v>1</v>
      </c>
      <c r="F19485" s="62">
        <v>50.29</v>
      </c>
    </row>
    <row r="19486" spans="1:6" x14ac:dyDescent="0.35">
      <c r="A19486" s="1">
        <v>142</v>
      </c>
      <c r="B19486" s="1" t="s">
        <v>163</v>
      </c>
      <c r="C19486" s="218">
        <v>44937</v>
      </c>
      <c r="D19486" s="218">
        <v>44936</v>
      </c>
      <c r="E19486" s="1">
        <v>15</v>
      </c>
      <c r="F19486" s="62">
        <v>438.08</v>
      </c>
    </row>
    <row r="19487" spans="1:6" x14ac:dyDescent="0.35">
      <c r="A19487" s="1">
        <v>142</v>
      </c>
      <c r="B19487" s="1" t="s">
        <v>163</v>
      </c>
      <c r="C19487" s="218">
        <v>44937</v>
      </c>
      <c r="D19487" s="218">
        <v>44937</v>
      </c>
      <c r="E19487" s="1">
        <v>7</v>
      </c>
      <c r="F19487" s="62">
        <v>253.88</v>
      </c>
    </row>
    <row r="19488" spans="1:6" x14ac:dyDescent="0.35">
      <c r="A19488" s="1">
        <v>142</v>
      </c>
      <c r="B19488" s="1" t="s">
        <v>163</v>
      </c>
      <c r="C19488" s="218">
        <v>44938</v>
      </c>
      <c r="D19488" s="218">
        <v>44937</v>
      </c>
      <c r="E19488" s="1">
        <v>8</v>
      </c>
      <c r="F19488" s="62">
        <v>248.53</v>
      </c>
    </row>
    <row r="19489" spans="1:6" x14ac:dyDescent="0.35">
      <c r="A19489" s="1">
        <v>142</v>
      </c>
      <c r="B19489" s="1" t="s">
        <v>163</v>
      </c>
      <c r="C19489" s="218">
        <v>44939</v>
      </c>
      <c r="D19489" s="218">
        <v>44936</v>
      </c>
      <c r="E19489" s="1">
        <v>1</v>
      </c>
      <c r="F19489" s="62">
        <v>23.02</v>
      </c>
    </row>
    <row r="19490" spans="1:6" x14ac:dyDescent="0.35">
      <c r="A19490" s="1">
        <v>142</v>
      </c>
      <c r="B19490" s="1" t="s">
        <v>163</v>
      </c>
      <c r="C19490" s="218">
        <v>44939</v>
      </c>
      <c r="D19490" s="218">
        <v>44937</v>
      </c>
      <c r="E19490" s="1">
        <v>6</v>
      </c>
      <c r="F19490" s="62">
        <v>222.29</v>
      </c>
    </row>
    <row r="19491" spans="1:6" x14ac:dyDescent="0.35">
      <c r="A19491" s="1">
        <v>142</v>
      </c>
      <c r="B19491" s="1" t="s">
        <v>163</v>
      </c>
      <c r="C19491" s="218">
        <v>44939</v>
      </c>
      <c r="D19491" s="218">
        <v>44938</v>
      </c>
      <c r="E19491" s="1">
        <v>6</v>
      </c>
      <c r="F19491" s="62">
        <v>261.51</v>
      </c>
    </row>
    <row r="19492" spans="1:6" x14ac:dyDescent="0.35">
      <c r="A19492" s="1">
        <v>142</v>
      </c>
      <c r="B19492" s="1" t="s">
        <v>163</v>
      </c>
      <c r="C19492" s="218">
        <v>44940</v>
      </c>
      <c r="D19492" s="218">
        <v>44937</v>
      </c>
      <c r="E19492" s="1">
        <v>3</v>
      </c>
      <c r="F19492" s="62">
        <v>98.02</v>
      </c>
    </row>
    <row r="19493" spans="1:6" x14ac:dyDescent="0.35">
      <c r="A19493" s="1">
        <v>142</v>
      </c>
      <c r="B19493" s="1" t="s">
        <v>163</v>
      </c>
      <c r="C19493" s="218">
        <v>44940</v>
      </c>
      <c r="D19493" s="218">
        <v>44938</v>
      </c>
      <c r="E19493" s="1">
        <v>8</v>
      </c>
      <c r="F19493" s="62">
        <v>274.77</v>
      </c>
    </row>
    <row r="19494" spans="1:6" x14ac:dyDescent="0.35">
      <c r="A19494" s="1">
        <v>142</v>
      </c>
      <c r="B19494" s="1" t="s">
        <v>163</v>
      </c>
      <c r="C19494" s="218">
        <v>44940</v>
      </c>
      <c r="D19494" s="218">
        <v>44939</v>
      </c>
      <c r="E19494" s="1">
        <v>13</v>
      </c>
      <c r="F19494" s="62">
        <v>512.66999999999996</v>
      </c>
    </row>
    <row r="19495" spans="1:6" x14ac:dyDescent="0.35">
      <c r="A19495" s="1">
        <v>142</v>
      </c>
      <c r="B19495" s="1" t="s">
        <v>163</v>
      </c>
      <c r="C19495" s="218">
        <v>44940</v>
      </c>
      <c r="D19495" s="218">
        <v>44940</v>
      </c>
      <c r="E19495" s="1">
        <v>4</v>
      </c>
      <c r="F19495" s="62">
        <v>151.37</v>
      </c>
    </row>
    <row r="19496" spans="1:6" x14ac:dyDescent="0.35">
      <c r="A19496" s="1">
        <v>142</v>
      </c>
      <c r="B19496" s="1" t="s">
        <v>163</v>
      </c>
      <c r="C19496" s="218">
        <v>44941</v>
      </c>
      <c r="D19496" s="218">
        <v>44938</v>
      </c>
      <c r="E19496" s="1">
        <v>2</v>
      </c>
      <c r="F19496" s="62">
        <v>74.099999999999994</v>
      </c>
    </row>
    <row r="19497" spans="1:6" x14ac:dyDescent="0.35">
      <c r="A19497" s="1">
        <v>142</v>
      </c>
      <c r="B19497" s="1" t="s">
        <v>163</v>
      </c>
      <c r="C19497" s="218">
        <v>44941</v>
      </c>
      <c r="D19497" s="218">
        <v>44939</v>
      </c>
      <c r="E19497" s="1">
        <v>4</v>
      </c>
      <c r="F19497" s="62">
        <v>150.97</v>
      </c>
    </row>
    <row r="19498" spans="1:6" x14ac:dyDescent="0.35">
      <c r="A19498" s="1">
        <v>142</v>
      </c>
      <c r="B19498" s="1" t="s">
        <v>163</v>
      </c>
      <c r="C19498" s="218">
        <v>44941</v>
      </c>
      <c r="D19498" s="218">
        <v>44940</v>
      </c>
      <c r="E19498" s="1">
        <v>9</v>
      </c>
      <c r="F19498" s="62">
        <v>267</v>
      </c>
    </row>
    <row r="19499" spans="1:6" x14ac:dyDescent="0.35">
      <c r="A19499" s="1">
        <v>142</v>
      </c>
      <c r="B19499" s="1" t="s">
        <v>163</v>
      </c>
      <c r="C19499" s="218">
        <v>44941</v>
      </c>
      <c r="D19499" s="218">
        <v>44941</v>
      </c>
      <c r="E19499" s="1">
        <v>6</v>
      </c>
      <c r="F19499" s="62">
        <v>230.27</v>
      </c>
    </row>
    <row r="19500" spans="1:6" x14ac:dyDescent="0.35">
      <c r="A19500" s="1">
        <v>142</v>
      </c>
      <c r="B19500" s="1" t="s">
        <v>163</v>
      </c>
      <c r="C19500" s="218">
        <v>44942</v>
      </c>
      <c r="D19500" s="218">
        <v>44941</v>
      </c>
      <c r="E19500" s="1">
        <v>9</v>
      </c>
      <c r="F19500" s="62">
        <v>210.12</v>
      </c>
    </row>
    <row r="19501" spans="1:6" x14ac:dyDescent="0.35">
      <c r="A19501" s="1">
        <v>142</v>
      </c>
      <c r="B19501" s="1" t="s">
        <v>163</v>
      </c>
      <c r="C19501" s="218">
        <v>44942</v>
      </c>
      <c r="D19501" s="218">
        <v>44942</v>
      </c>
      <c r="E19501" s="1">
        <v>9</v>
      </c>
      <c r="F19501" s="62">
        <v>331.4</v>
      </c>
    </row>
    <row r="19502" spans="1:6" x14ac:dyDescent="0.35">
      <c r="A19502" s="1">
        <v>142</v>
      </c>
      <c r="B19502" s="1" t="s">
        <v>163</v>
      </c>
      <c r="C19502" s="218">
        <v>44943</v>
      </c>
      <c r="D19502" s="218">
        <v>44940</v>
      </c>
      <c r="E19502" s="1">
        <v>3</v>
      </c>
      <c r="F19502" s="62">
        <v>67.61</v>
      </c>
    </row>
    <row r="19503" spans="1:6" x14ac:dyDescent="0.35">
      <c r="A19503" s="1">
        <v>142</v>
      </c>
      <c r="B19503" s="1" t="s">
        <v>163</v>
      </c>
      <c r="C19503" s="218">
        <v>44943</v>
      </c>
      <c r="D19503" s="218">
        <v>44942</v>
      </c>
      <c r="E19503" s="1">
        <v>5</v>
      </c>
      <c r="F19503" s="62">
        <v>116.27</v>
      </c>
    </row>
    <row r="19504" spans="1:6" x14ac:dyDescent="0.35">
      <c r="A19504" s="1">
        <v>142</v>
      </c>
      <c r="B19504" s="1" t="s">
        <v>163</v>
      </c>
      <c r="C19504" s="218">
        <v>44943</v>
      </c>
      <c r="D19504" s="218">
        <v>44943</v>
      </c>
      <c r="E19504" s="1">
        <v>8</v>
      </c>
      <c r="F19504" s="62">
        <v>340.3</v>
      </c>
    </row>
    <row r="19505" spans="1:6" x14ac:dyDescent="0.35">
      <c r="A19505" s="1">
        <v>142</v>
      </c>
      <c r="B19505" s="1" t="s">
        <v>163</v>
      </c>
      <c r="C19505" s="218">
        <v>44944</v>
      </c>
      <c r="D19505" s="218">
        <v>44941</v>
      </c>
      <c r="E19505" s="1">
        <v>2</v>
      </c>
      <c r="F19505" s="62">
        <v>45.74</v>
      </c>
    </row>
    <row r="19506" spans="1:6" x14ac:dyDescent="0.35">
      <c r="A19506" s="1">
        <v>142</v>
      </c>
      <c r="B19506" s="1" t="s">
        <v>163</v>
      </c>
      <c r="C19506" s="218">
        <v>44944</v>
      </c>
      <c r="D19506" s="218">
        <v>44942</v>
      </c>
      <c r="E19506" s="1">
        <v>6</v>
      </c>
      <c r="F19506" s="62">
        <v>168.54</v>
      </c>
    </row>
    <row r="19507" spans="1:6" x14ac:dyDescent="0.35">
      <c r="A19507" s="1">
        <v>142</v>
      </c>
      <c r="B19507" s="1" t="s">
        <v>163</v>
      </c>
      <c r="C19507" s="218">
        <v>44944</v>
      </c>
      <c r="D19507" s="218">
        <v>44943</v>
      </c>
      <c r="E19507" s="1">
        <v>4</v>
      </c>
      <c r="F19507" s="62">
        <v>93.35</v>
      </c>
    </row>
    <row r="19508" spans="1:6" x14ac:dyDescent="0.35">
      <c r="A19508" s="1">
        <v>142</v>
      </c>
      <c r="B19508" s="1" t="s">
        <v>163</v>
      </c>
      <c r="C19508" s="218">
        <v>44944</v>
      </c>
      <c r="D19508" s="218">
        <v>44944</v>
      </c>
      <c r="E19508" s="1">
        <v>5</v>
      </c>
      <c r="F19508" s="62">
        <v>262.3</v>
      </c>
    </row>
    <row r="19509" spans="1:6" x14ac:dyDescent="0.35">
      <c r="A19509" s="1">
        <v>142</v>
      </c>
      <c r="B19509" s="1" t="s">
        <v>163</v>
      </c>
      <c r="C19509" s="218">
        <v>44945</v>
      </c>
      <c r="D19509" s="218">
        <v>44941</v>
      </c>
      <c r="E19509" s="1">
        <v>1</v>
      </c>
      <c r="F19509" s="62">
        <v>23.56</v>
      </c>
    </row>
    <row r="19510" spans="1:6" x14ac:dyDescent="0.35">
      <c r="A19510" s="1">
        <v>142</v>
      </c>
      <c r="B19510" s="1" t="s">
        <v>163</v>
      </c>
      <c r="C19510" s="218">
        <v>44945</v>
      </c>
      <c r="D19510" s="218">
        <v>44942</v>
      </c>
      <c r="E19510" s="1">
        <v>3</v>
      </c>
      <c r="F19510" s="62">
        <v>121.62</v>
      </c>
    </row>
    <row r="19511" spans="1:6" x14ac:dyDescent="0.35">
      <c r="A19511" s="1">
        <v>142</v>
      </c>
      <c r="B19511" s="1" t="s">
        <v>163</v>
      </c>
      <c r="C19511" s="218">
        <v>44945</v>
      </c>
      <c r="D19511" s="218">
        <v>44943</v>
      </c>
      <c r="E19511" s="1">
        <v>7</v>
      </c>
      <c r="F19511" s="62">
        <v>162</v>
      </c>
    </row>
    <row r="19512" spans="1:6" x14ac:dyDescent="0.35">
      <c r="A19512" s="1">
        <v>142</v>
      </c>
      <c r="B19512" s="1" t="s">
        <v>163</v>
      </c>
      <c r="C19512" s="218">
        <v>44945</v>
      </c>
      <c r="D19512" s="218">
        <v>44944</v>
      </c>
      <c r="E19512" s="1">
        <v>10</v>
      </c>
      <c r="F19512" s="62">
        <v>346.4</v>
      </c>
    </row>
    <row r="19513" spans="1:6" x14ac:dyDescent="0.35">
      <c r="A19513" s="1">
        <v>142</v>
      </c>
      <c r="B19513" s="1" t="s">
        <v>163</v>
      </c>
      <c r="C19513" s="218">
        <v>44945</v>
      </c>
      <c r="D19513" s="218">
        <v>44945</v>
      </c>
      <c r="E19513" s="1">
        <v>3</v>
      </c>
      <c r="F19513" s="62">
        <v>68.260000000000005</v>
      </c>
    </row>
    <row r="19514" spans="1:6" x14ac:dyDescent="0.35">
      <c r="A19514" s="1">
        <v>142</v>
      </c>
      <c r="B19514" s="1" t="s">
        <v>163</v>
      </c>
      <c r="C19514" s="218">
        <v>44946</v>
      </c>
      <c r="D19514" s="218">
        <v>44943</v>
      </c>
      <c r="E19514" s="1">
        <v>1</v>
      </c>
      <c r="F19514" s="62">
        <v>54.35</v>
      </c>
    </row>
    <row r="19515" spans="1:6" x14ac:dyDescent="0.35">
      <c r="A19515" s="1">
        <v>142</v>
      </c>
      <c r="B19515" s="1" t="s">
        <v>163</v>
      </c>
      <c r="C19515" s="218">
        <v>44946</v>
      </c>
      <c r="D19515" s="218">
        <v>44944</v>
      </c>
      <c r="E19515" s="1">
        <v>2</v>
      </c>
      <c r="F19515" s="62">
        <v>106.32</v>
      </c>
    </row>
    <row r="19516" spans="1:6" x14ac:dyDescent="0.35">
      <c r="A19516" s="1">
        <v>142</v>
      </c>
      <c r="B19516" s="1" t="s">
        <v>163</v>
      </c>
      <c r="C19516" s="218">
        <v>44946</v>
      </c>
      <c r="D19516" s="218">
        <v>44945</v>
      </c>
      <c r="E19516" s="1">
        <v>18</v>
      </c>
      <c r="F19516" s="62">
        <v>568.89</v>
      </c>
    </row>
    <row r="19517" spans="1:6" x14ac:dyDescent="0.35">
      <c r="A19517" s="1">
        <v>142</v>
      </c>
      <c r="B19517" s="1" t="s">
        <v>163</v>
      </c>
      <c r="C19517" s="218">
        <v>44946</v>
      </c>
      <c r="D19517" s="218">
        <v>44946</v>
      </c>
      <c r="E19517" s="1">
        <v>1</v>
      </c>
      <c r="F19517" s="62">
        <v>23.12</v>
      </c>
    </row>
    <row r="19518" spans="1:6" x14ac:dyDescent="0.35">
      <c r="A19518" s="1">
        <v>142</v>
      </c>
      <c r="B19518" s="1" t="s">
        <v>163</v>
      </c>
      <c r="C19518" s="218">
        <v>44948</v>
      </c>
      <c r="D19518" s="218">
        <v>44945</v>
      </c>
      <c r="E19518" s="1">
        <v>2</v>
      </c>
      <c r="F19518" s="62">
        <v>45.89</v>
      </c>
    </row>
    <row r="19519" spans="1:6" x14ac:dyDescent="0.35">
      <c r="A19519" s="1">
        <v>142</v>
      </c>
      <c r="B19519" s="1" t="s">
        <v>163</v>
      </c>
      <c r="C19519" s="218">
        <v>44948</v>
      </c>
      <c r="D19519" s="218">
        <v>44946</v>
      </c>
      <c r="E19519" s="1">
        <v>9</v>
      </c>
      <c r="F19519" s="62">
        <v>270.36</v>
      </c>
    </row>
    <row r="19520" spans="1:6" x14ac:dyDescent="0.35">
      <c r="A19520" s="1">
        <v>142</v>
      </c>
      <c r="B19520" s="1" t="s">
        <v>163</v>
      </c>
      <c r="C19520" s="218">
        <v>44948</v>
      </c>
      <c r="D19520" s="218">
        <v>44947</v>
      </c>
      <c r="E19520" s="1">
        <v>12</v>
      </c>
      <c r="F19520" s="62">
        <v>429.04</v>
      </c>
    </row>
    <row r="19521" spans="1:6" x14ac:dyDescent="0.35">
      <c r="A19521" s="1">
        <v>142</v>
      </c>
      <c r="B19521" s="1" t="s">
        <v>163</v>
      </c>
      <c r="C19521" s="218">
        <v>44948</v>
      </c>
      <c r="D19521" s="218">
        <v>44948</v>
      </c>
      <c r="E19521" s="1">
        <v>4</v>
      </c>
      <c r="F19521" s="62">
        <v>212.2</v>
      </c>
    </row>
    <row r="19522" spans="1:6" x14ac:dyDescent="0.35">
      <c r="A19522" s="1">
        <v>142</v>
      </c>
      <c r="B19522" s="1" t="s">
        <v>163</v>
      </c>
      <c r="C19522" s="218">
        <v>44949</v>
      </c>
      <c r="D19522" s="218">
        <v>44947</v>
      </c>
      <c r="E19522" s="1">
        <v>6</v>
      </c>
      <c r="F19522" s="62">
        <v>199.58</v>
      </c>
    </row>
    <row r="19523" spans="1:6" x14ac:dyDescent="0.35">
      <c r="A19523" s="1">
        <v>142</v>
      </c>
      <c r="B19523" s="1" t="s">
        <v>163</v>
      </c>
      <c r="C19523" s="218">
        <v>44949</v>
      </c>
      <c r="D19523" s="218">
        <v>44948</v>
      </c>
      <c r="E19523" s="1">
        <v>15</v>
      </c>
      <c r="F19523" s="62">
        <v>379.65</v>
      </c>
    </row>
    <row r="19524" spans="1:6" x14ac:dyDescent="0.35">
      <c r="A19524" s="1">
        <v>142</v>
      </c>
      <c r="B19524" s="1" t="s">
        <v>163</v>
      </c>
      <c r="C19524" s="218">
        <v>44949</v>
      </c>
      <c r="D19524" s="218">
        <v>44949</v>
      </c>
      <c r="E19524" s="1">
        <v>4</v>
      </c>
      <c r="F19524" s="62">
        <v>185.97</v>
      </c>
    </row>
    <row r="19525" spans="1:6" x14ac:dyDescent="0.35">
      <c r="A19525" s="1">
        <v>142</v>
      </c>
      <c r="B19525" s="1" t="s">
        <v>163</v>
      </c>
      <c r="C19525" s="218">
        <v>44950</v>
      </c>
      <c r="D19525" s="218">
        <v>44948</v>
      </c>
      <c r="E19525" s="1">
        <v>2</v>
      </c>
      <c r="F19525" s="62">
        <v>46.24</v>
      </c>
    </row>
    <row r="19526" spans="1:6" x14ac:dyDescent="0.35">
      <c r="A19526" s="1">
        <v>142</v>
      </c>
      <c r="B19526" s="1" t="s">
        <v>163</v>
      </c>
      <c r="C19526" s="218">
        <v>44950</v>
      </c>
      <c r="D19526" s="218">
        <v>44949</v>
      </c>
      <c r="E19526" s="1">
        <v>12</v>
      </c>
      <c r="F19526" s="62">
        <v>341.6</v>
      </c>
    </row>
    <row r="19527" spans="1:6" x14ac:dyDescent="0.35">
      <c r="A19527" s="1">
        <v>142</v>
      </c>
      <c r="B19527" s="1" t="s">
        <v>163</v>
      </c>
      <c r="C19527" s="218">
        <v>44950</v>
      </c>
      <c r="D19527" s="218">
        <v>44950</v>
      </c>
      <c r="E19527" s="1">
        <v>12</v>
      </c>
      <c r="F19527" s="62">
        <v>371.14</v>
      </c>
    </row>
    <row r="19528" spans="1:6" x14ac:dyDescent="0.35">
      <c r="A19528" s="1">
        <v>142</v>
      </c>
      <c r="B19528" s="1" t="s">
        <v>163</v>
      </c>
      <c r="C19528" s="218">
        <v>44951</v>
      </c>
      <c r="D19528" s="218">
        <v>44950</v>
      </c>
      <c r="E19528" s="1">
        <v>2</v>
      </c>
      <c r="F19528" s="62">
        <v>47.02</v>
      </c>
    </row>
    <row r="19529" spans="1:6" x14ac:dyDescent="0.35">
      <c r="A19529" s="1">
        <v>142</v>
      </c>
      <c r="B19529" s="1" t="s">
        <v>163</v>
      </c>
      <c r="C19529" s="218">
        <v>44951</v>
      </c>
      <c r="D19529" s="218">
        <v>44951</v>
      </c>
      <c r="E19529" s="1">
        <v>20</v>
      </c>
      <c r="F19529" s="62">
        <v>616.44000000000005</v>
      </c>
    </row>
    <row r="19530" spans="1:6" x14ac:dyDescent="0.35">
      <c r="A19530" s="1">
        <v>142</v>
      </c>
      <c r="B19530" s="1" t="s">
        <v>163</v>
      </c>
      <c r="C19530" s="218">
        <v>44952</v>
      </c>
      <c r="D19530" s="218">
        <v>44950</v>
      </c>
      <c r="E19530" s="1">
        <v>1</v>
      </c>
      <c r="F19530" s="62">
        <v>23.26</v>
      </c>
    </row>
    <row r="19531" spans="1:6" x14ac:dyDescent="0.35">
      <c r="A19531" s="1">
        <v>142</v>
      </c>
      <c r="B19531" s="1" t="s">
        <v>163</v>
      </c>
      <c r="C19531" s="218">
        <v>44952</v>
      </c>
      <c r="D19531" s="218">
        <v>44952</v>
      </c>
      <c r="E19531" s="1">
        <v>23</v>
      </c>
      <c r="F19531" s="62">
        <v>629.76</v>
      </c>
    </row>
    <row r="19532" spans="1:6" x14ac:dyDescent="0.35">
      <c r="A19532" s="1">
        <v>143</v>
      </c>
      <c r="B19532" s="1" t="s">
        <v>164</v>
      </c>
      <c r="C19532" s="218">
        <v>44879</v>
      </c>
      <c r="D19532" s="218">
        <v>44878</v>
      </c>
      <c r="E19532" s="1">
        <v>4</v>
      </c>
      <c r="F19532" s="62">
        <v>119.43</v>
      </c>
    </row>
    <row r="19533" spans="1:6" x14ac:dyDescent="0.35">
      <c r="A19533" s="1">
        <v>143</v>
      </c>
      <c r="B19533" s="1" t="s">
        <v>164</v>
      </c>
      <c r="C19533" s="218">
        <v>44879</v>
      </c>
      <c r="D19533" s="218">
        <v>44879</v>
      </c>
      <c r="E19533" s="1">
        <v>1</v>
      </c>
      <c r="F19533" s="62">
        <v>49.25</v>
      </c>
    </row>
    <row r="19534" spans="1:6" x14ac:dyDescent="0.35">
      <c r="A19534" s="1">
        <v>143</v>
      </c>
      <c r="B19534" s="1" t="s">
        <v>164</v>
      </c>
      <c r="C19534" s="218">
        <v>44881</v>
      </c>
      <c r="D19534" s="218">
        <v>44878</v>
      </c>
      <c r="E19534" s="1">
        <v>3</v>
      </c>
      <c r="F19534" s="62">
        <v>70.38</v>
      </c>
    </row>
    <row r="19535" spans="1:6" x14ac:dyDescent="0.35">
      <c r="A19535" s="1">
        <v>143</v>
      </c>
      <c r="B19535" s="1" t="s">
        <v>164</v>
      </c>
      <c r="C19535" s="218">
        <v>44881</v>
      </c>
      <c r="D19535" s="218">
        <v>44879</v>
      </c>
      <c r="E19535" s="1">
        <v>2</v>
      </c>
      <c r="F19535" s="62">
        <v>46.53</v>
      </c>
    </row>
    <row r="19536" spans="1:6" x14ac:dyDescent="0.35">
      <c r="A19536" s="1">
        <v>143</v>
      </c>
      <c r="B19536" s="1" t="s">
        <v>164</v>
      </c>
      <c r="C19536" s="218">
        <v>44881</v>
      </c>
      <c r="D19536" s="218">
        <v>44880</v>
      </c>
      <c r="E19536" s="1">
        <v>2</v>
      </c>
      <c r="F19536" s="62">
        <v>98.31</v>
      </c>
    </row>
    <row r="19537" spans="1:6" x14ac:dyDescent="0.35">
      <c r="A19537" s="1">
        <v>143</v>
      </c>
      <c r="B19537" s="1" t="s">
        <v>164</v>
      </c>
      <c r="C19537" s="218">
        <v>44883</v>
      </c>
      <c r="D19537" s="218">
        <v>44879</v>
      </c>
      <c r="E19537" s="1">
        <v>1</v>
      </c>
      <c r="F19537" s="62">
        <v>22.18</v>
      </c>
    </row>
    <row r="19538" spans="1:6" x14ac:dyDescent="0.35">
      <c r="A19538" s="1">
        <v>143</v>
      </c>
      <c r="B19538" s="1" t="s">
        <v>164</v>
      </c>
      <c r="C19538" s="218">
        <v>44883</v>
      </c>
      <c r="D19538" s="218">
        <v>44881</v>
      </c>
      <c r="E19538" s="1">
        <v>3</v>
      </c>
      <c r="F19538" s="62">
        <v>140.53</v>
      </c>
    </row>
    <row r="19539" spans="1:6" x14ac:dyDescent="0.35">
      <c r="A19539" s="1">
        <v>143</v>
      </c>
      <c r="B19539" s="1" t="s">
        <v>164</v>
      </c>
      <c r="C19539" s="218">
        <v>44883</v>
      </c>
      <c r="D19539" s="218">
        <v>44882</v>
      </c>
      <c r="E19539" s="1">
        <v>1</v>
      </c>
      <c r="F19539" s="62">
        <v>49.55</v>
      </c>
    </row>
    <row r="19540" spans="1:6" x14ac:dyDescent="0.35">
      <c r="A19540" s="1">
        <v>143</v>
      </c>
      <c r="B19540" s="1" t="s">
        <v>164</v>
      </c>
      <c r="C19540" s="218">
        <v>44884</v>
      </c>
      <c r="D19540" s="218">
        <v>44879</v>
      </c>
      <c r="E19540" s="1">
        <v>4</v>
      </c>
      <c r="F19540" s="62">
        <v>117.86</v>
      </c>
    </row>
    <row r="19541" spans="1:6" x14ac:dyDescent="0.35">
      <c r="A19541" s="1">
        <v>143</v>
      </c>
      <c r="B19541" s="1" t="s">
        <v>164</v>
      </c>
      <c r="C19541" s="218">
        <v>44884</v>
      </c>
      <c r="D19541" s="218">
        <v>44880</v>
      </c>
      <c r="E19541" s="1">
        <v>7</v>
      </c>
      <c r="F19541" s="62">
        <v>237.19</v>
      </c>
    </row>
    <row r="19542" spans="1:6" x14ac:dyDescent="0.35">
      <c r="A19542" s="1">
        <v>143</v>
      </c>
      <c r="B19542" s="1" t="s">
        <v>164</v>
      </c>
      <c r="C19542" s="218">
        <v>44884</v>
      </c>
      <c r="D19542" s="218">
        <v>44881</v>
      </c>
      <c r="E19542" s="1">
        <v>3</v>
      </c>
      <c r="F19542" s="62">
        <v>69.55</v>
      </c>
    </row>
    <row r="19543" spans="1:6" x14ac:dyDescent="0.35">
      <c r="A19543" s="1">
        <v>143</v>
      </c>
      <c r="B19543" s="1" t="s">
        <v>164</v>
      </c>
      <c r="C19543" s="218">
        <v>44884</v>
      </c>
      <c r="D19543" s="218">
        <v>44882</v>
      </c>
      <c r="E19543" s="1">
        <v>3</v>
      </c>
      <c r="F19543" s="62">
        <v>65.94</v>
      </c>
    </row>
    <row r="19544" spans="1:6" x14ac:dyDescent="0.35">
      <c r="A19544" s="1">
        <v>143</v>
      </c>
      <c r="B19544" s="1" t="s">
        <v>164</v>
      </c>
      <c r="C19544" s="218">
        <v>44884</v>
      </c>
      <c r="D19544" s="218">
        <v>44883</v>
      </c>
      <c r="E19544" s="1">
        <v>2</v>
      </c>
      <c r="F19544" s="62">
        <v>89.45</v>
      </c>
    </row>
    <row r="19545" spans="1:6" x14ac:dyDescent="0.35">
      <c r="A19545" s="1">
        <v>143</v>
      </c>
      <c r="B19545" s="1" t="s">
        <v>164</v>
      </c>
      <c r="C19545" s="218">
        <v>44885</v>
      </c>
      <c r="D19545" s="218">
        <v>44880</v>
      </c>
      <c r="E19545" s="1">
        <v>5</v>
      </c>
      <c r="F19545" s="62">
        <v>165.48</v>
      </c>
    </row>
    <row r="19546" spans="1:6" x14ac:dyDescent="0.35">
      <c r="A19546" s="1">
        <v>143</v>
      </c>
      <c r="B19546" s="1" t="s">
        <v>164</v>
      </c>
      <c r="C19546" s="218">
        <v>44885</v>
      </c>
      <c r="D19546" s="218">
        <v>44881</v>
      </c>
      <c r="E19546" s="1">
        <v>2</v>
      </c>
      <c r="F19546" s="62">
        <v>99.1</v>
      </c>
    </row>
    <row r="19547" spans="1:6" x14ac:dyDescent="0.35">
      <c r="A19547" s="1">
        <v>143</v>
      </c>
      <c r="B19547" s="1" t="s">
        <v>164</v>
      </c>
      <c r="C19547" s="218">
        <v>44885</v>
      </c>
      <c r="D19547" s="218">
        <v>44882</v>
      </c>
      <c r="E19547" s="1">
        <v>4</v>
      </c>
      <c r="F19547" s="62">
        <v>116.08</v>
      </c>
    </row>
    <row r="19548" spans="1:6" x14ac:dyDescent="0.35">
      <c r="A19548" s="1">
        <v>143</v>
      </c>
      <c r="B19548" s="1" t="s">
        <v>164</v>
      </c>
      <c r="C19548" s="218">
        <v>44885</v>
      </c>
      <c r="D19548" s="218">
        <v>44883</v>
      </c>
      <c r="E19548" s="1">
        <v>1</v>
      </c>
      <c r="F19548" s="62">
        <v>49.15</v>
      </c>
    </row>
    <row r="19549" spans="1:6" x14ac:dyDescent="0.35">
      <c r="A19549" s="1">
        <v>143</v>
      </c>
      <c r="B19549" s="1" t="s">
        <v>164</v>
      </c>
      <c r="C19549" s="218">
        <v>44886</v>
      </c>
      <c r="D19549" s="218">
        <v>44880</v>
      </c>
      <c r="E19549" s="1">
        <v>1</v>
      </c>
      <c r="F19549" s="62">
        <v>23.61</v>
      </c>
    </row>
    <row r="19550" spans="1:6" x14ac:dyDescent="0.35">
      <c r="A19550" s="1">
        <v>143</v>
      </c>
      <c r="B19550" s="1" t="s">
        <v>164</v>
      </c>
      <c r="C19550" s="218">
        <v>44886</v>
      </c>
      <c r="D19550" s="218">
        <v>44881</v>
      </c>
      <c r="E19550" s="1">
        <v>5</v>
      </c>
      <c r="F19550" s="62">
        <v>141.28</v>
      </c>
    </row>
    <row r="19551" spans="1:6" x14ac:dyDescent="0.35">
      <c r="A19551" s="1">
        <v>143</v>
      </c>
      <c r="B19551" s="1" t="s">
        <v>164</v>
      </c>
      <c r="C19551" s="218">
        <v>44886</v>
      </c>
      <c r="D19551" s="218">
        <v>44882</v>
      </c>
      <c r="E19551" s="1">
        <v>7</v>
      </c>
      <c r="F19551" s="62">
        <v>162.13999999999999</v>
      </c>
    </row>
    <row r="19552" spans="1:6" x14ac:dyDescent="0.35">
      <c r="A19552" s="1">
        <v>143</v>
      </c>
      <c r="B19552" s="1" t="s">
        <v>164</v>
      </c>
      <c r="C19552" s="218">
        <v>44886</v>
      </c>
      <c r="D19552" s="218">
        <v>44883</v>
      </c>
      <c r="E19552" s="1">
        <v>2</v>
      </c>
      <c r="F19552" s="62">
        <v>71.63</v>
      </c>
    </row>
    <row r="19553" spans="1:6" x14ac:dyDescent="0.35">
      <c r="A19553" s="1">
        <v>143</v>
      </c>
      <c r="B19553" s="1" t="s">
        <v>164</v>
      </c>
      <c r="C19553" s="218">
        <v>44886</v>
      </c>
      <c r="D19553" s="218">
        <v>44886</v>
      </c>
      <c r="E19553" s="1">
        <v>4</v>
      </c>
      <c r="F19553" s="62">
        <v>170.48</v>
      </c>
    </row>
    <row r="19554" spans="1:6" x14ac:dyDescent="0.35">
      <c r="A19554" s="1">
        <v>143</v>
      </c>
      <c r="B19554" s="1" t="s">
        <v>164</v>
      </c>
      <c r="C19554" s="218">
        <v>44887</v>
      </c>
      <c r="D19554" s="218">
        <v>44882</v>
      </c>
      <c r="E19554" s="1">
        <v>1</v>
      </c>
      <c r="F19554" s="62">
        <v>21.78</v>
      </c>
    </row>
    <row r="19555" spans="1:6" x14ac:dyDescent="0.35">
      <c r="A19555" s="1">
        <v>143</v>
      </c>
      <c r="B19555" s="1" t="s">
        <v>164</v>
      </c>
      <c r="C19555" s="218">
        <v>44887</v>
      </c>
      <c r="D19555" s="218">
        <v>44883</v>
      </c>
      <c r="E19555" s="1">
        <v>1</v>
      </c>
      <c r="F19555" s="62">
        <v>23.66</v>
      </c>
    </row>
    <row r="19556" spans="1:6" x14ac:dyDescent="0.35">
      <c r="A19556" s="1">
        <v>143</v>
      </c>
      <c r="B19556" s="1" t="s">
        <v>164</v>
      </c>
      <c r="C19556" s="218">
        <v>44887</v>
      </c>
      <c r="D19556" s="218">
        <v>44886</v>
      </c>
      <c r="E19556" s="1">
        <v>3</v>
      </c>
      <c r="F19556" s="62">
        <v>96.42</v>
      </c>
    </row>
    <row r="19557" spans="1:6" x14ac:dyDescent="0.35">
      <c r="A19557" s="1">
        <v>143</v>
      </c>
      <c r="B19557" s="1" t="s">
        <v>164</v>
      </c>
      <c r="C19557" s="218">
        <v>44887</v>
      </c>
      <c r="D19557" s="218">
        <v>44887</v>
      </c>
      <c r="E19557" s="1">
        <v>3</v>
      </c>
      <c r="F19557" s="62">
        <v>70.63</v>
      </c>
    </row>
    <row r="19558" spans="1:6" x14ac:dyDescent="0.35">
      <c r="A19558" s="1">
        <v>143</v>
      </c>
      <c r="B19558" s="1" t="s">
        <v>164</v>
      </c>
      <c r="C19558" s="218">
        <v>44888</v>
      </c>
      <c r="D19558" s="218">
        <v>44883</v>
      </c>
      <c r="E19558" s="1">
        <v>1</v>
      </c>
      <c r="F19558" s="62">
        <v>23.66</v>
      </c>
    </row>
    <row r="19559" spans="1:6" x14ac:dyDescent="0.35">
      <c r="A19559" s="1">
        <v>143</v>
      </c>
      <c r="B19559" s="1" t="s">
        <v>164</v>
      </c>
      <c r="C19559" s="218">
        <v>44888</v>
      </c>
      <c r="D19559" s="218">
        <v>44886</v>
      </c>
      <c r="E19559" s="1">
        <v>2</v>
      </c>
      <c r="F19559" s="62">
        <v>47.07</v>
      </c>
    </row>
    <row r="19560" spans="1:6" x14ac:dyDescent="0.35">
      <c r="A19560" s="1">
        <v>143</v>
      </c>
      <c r="B19560" s="1" t="s">
        <v>164</v>
      </c>
      <c r="C19560" s="218">
        <v>44888</v>
      </c>
      <c r="D19560" s="218">
        <v>44887</v>
      </c>
      <c r="E19560" s="1">
        <v>5</v>
      </c>
      <c r="F19560" s="62">
        <v>147.4</v>
      </c>
    </row>
    <row r="19561" spans="1:6" x14ac:dyDescent="0.35">
      <c r="A19561" s="1">
        <v>143</v>
      </c>
      <c r="B19561" s="1" t="s">
        <v>164</v>
      </c>
      <c r="C19561" s="218">
        <v>44888</v>
      </c>
      <c r="D19561" s="218">
        <v>44888</v>
      </c>
      <c r="E19561" s="1">
        <v>7</v>
      </c>
      <c r="F19561" s="62">
        <v>165.42</v>
      </c>
    </row>
    <row r="19562" spans="1:6" x14ac:dyDescent="0.35">
      <c r="A19562" s="1">
        <v>143</v>
      </c>
      <c r="B19562" s="1" t="s">
        <v>164</v>
      </c>
      <c r="C19562" s="218">
        <v>44890</v>
      </c>
      <c r="D19562" s="218">
        <v>44888</v>
      </c>
      <c r="E19562" s="1">
        <v>5</v>
      </c>
      <c r="F19562" s="62">
        <v>116.03</v>
      </c>
    </row>
    <row r="19563" spans="1:6" x14ac:dyDescent="0.35">
      <c r="A19563" s="1">
        <v>143</v>
      </c>
      <c r="B19563" s="1" t="s">
        <v>164</v>
      </c>
      <c r="C19563" s="218">
        <v>44890</v>
      </c>
      <c r="D19563" s="218">
        <v>44889</v>
      </c>
      <c r="E19563" s="1">
        <v>4</v>
      </c>
      <c r="F19563" s="62">
        <v>175.03</v>
      </c>
    </row>
    <row r="19564" spans="1:6" x14ac:dyDescent="0.35">
      <c r="A19564" s="1">
        <v>143</v>
      </c>
      <c r="B19564" s="1" t="s">
        <v>164</v>
      </c>
      <c r="C19564" s="218">
        <v>44890</v>
      </c>
      <c r="D19564" s="218">
        <v>44890</v>
      </c>
      <c r="E19564" s="1">
        <v>3</v>
      </c>
      <c r="F19564" s="62">
        <v>148.35</v>
      </c>
    </row>
    <row r="19565" spans="1:6" x14ac:dyDescent="0.35">
      <c r="A19565" s="1">
        <v>143</v>
      </c>
      <c r="B19565" s="1" t="s">
        <v>164</v>
      </c>
      <c r="C19565" s="218">
        <v>44891</v>
      </c>
      <c r="D19565" s="218">
        <v>44886</v>
      </c>
      <c r="E19565" s="1">
        <v>1</v>
      </c>
      <c r="F19565" s="62">
        <v>23.31</v>
      </c>
    </row>
    <row r="19566" spans="1:6" x14ac:dyDescent="0.35">
      <c r="A19566" s="1">
        <v>143</v>
      </c>
      <c r="B19566" s="1" t="s">
        <v>164</v>
      </c>
      <c r="C19566" s="218">
        <v>44891</v>
      </c>
      <c r="D19566" s="218">
        <v>44888</v>
      </c>
      <c r="E19566" s="1">
        <v>4</v>
      </c>
      <c r="F19566" s="62">
        <v>119.24</v>
      </c>
    </row>
    <row r="19567" spans="1:6" x14ac:dyDescent="0.35">
      <c r="A19567" s="1">
        <v>143</v>
      </c>
      <c r="B19567" s="1" t="s">
        <v>164</v>
      </c>
      <c r="C19567" s="218">
        <v>44891</v>
      </c>
      <c r="D19567" s="218">
        <v>44889</v>
      </c>
      <c r="E19567" s="1">
        <v>4</v>
      </c>
      <c r="F19567" s="62">
        <v>176.81</v>
      </c>
    </row>
    <row r="19568" spans="1:6" x14ac:dyDescent="0.35">
      <c r="A19568" s="1">
        <v>143</v>
      </c>
      <c r="B19568" s="1" t="s">
        <v>164</v>
      </c>
      <c r="C19568" s="218">
        <v>44891</v>
      </c>
      <c r="D19568" s="218">
        <v>44890</v>
      </c>
      <c r="E19568" s="1">
        <v>1</v>
      </c>
      <c r="F19568" s="62">
        <v>53.21</v>
      </c>
    </row>
    <row r="19569" spans="1:6" x14ac:dyDescent="0.35">
      <c r="A19569" s="1">
        <v>143</v>
      </c>
      <c r="B19569" s="1" t="s">
        <v>164</v>
      </c>
      <c r="C19569" s="218">
        <v>44891</v>
      </c>
      <c r="D19569" s="218">
        <v>44891</v>
      </c>
      <c r="E19569" s="1">
        <v>1</v>
      </c>
      <c r="F19569" s="62">
        <v>49.8</v>
      </c>
    </row>
    <row r="19570" spans="1:6" x14ac:dyDescent="0.35">
      <c r="A19570" s="1">
        <v>143</v>
      </c>
      <c r="B19570" s="1" t="s">
        <v>164</v>
      </c>
      <c r="C19570" s="218">
        <v>44892</v>
      </c>
      <c r="D19570" s="218">
        <v>44889</v>
      </c>
      <c r="E19570" s="1">
        <v>4</v>
      </c>
      <c r="F19570" s="62">
        <v>172.05</v>
      </c>
    </row>
    <row r="19571" spans="1:6" x14ac:dyDescent="0.35">
      <c r="A19571" s="1">
        <v>143</v>
      </c>
      <c r="B19571" s="1" t="s">
        <v>164</v>
      </c>
      <c r="C19571" s="218">
        <v>44892</v>
      </c>
      <c r="D19571" s="218">
        <v>44890</v>
      </c>
      <c r="E19571" s="1">
        <v>3</v>
      </c>
      <c r="F19571" s="62">
        <v>97.86</v>
      </c>
    </row>
    <row r="19572" spans="1:6" x14ac:dyDescent="0.35">
      <c r="A19572" s="1">
        <v>143</v>
      </c>
      <c r="B19572" s="1" t="s">
        <v>164</v>
      </c>
      <c r="C19572" s="218">
        <v>44892</v>
      </c>
      <c r="D19572" s="218">
        <v>44891</v>
      </c>
      <c r="E19572" s="1">
        <v>3</v>
      </c>
      <c r="F19572" s="62">
        <v>154.83000000000001</v>
      </c>
    </row>
    <row r="19573" spans="1:6" x14ac:dyDescent="0.35">
      <c r="A19573" s="1">
        <v>143</v>
      </c>
      <c r="B19573" s="1" t="s">
        <v>164</v>
      </c>
      <c r="C19573" s="218">
        <v>44893</v>
      </c>
      <c r="D19573" s="218">
        <v>44889</v>
      </c>
      <c r="E19573" s="1">
        <v>3</v>
      </c>
      <c r="F19573" s="62">
        <v>146.72</v>
      </c>
    </row>
    <row r="19574" spans="1:6" x14ac:dyDescent="0.35">
      <c r="A19574" s="1">
        <v>143</v>
      </c>
      <c r="B19574" s="1" t="s">
        <v>164</v>
      </c>
      <c r="C19574" s="218">
        <v>44893</v>
      </c>
      <c r="D19574" s="218">
        <v>44890</v>
      </c>
      <c r="E19574" s="1">
        <v>4</v>
      </c>
      <c r="F19574" s="62">
        <v>112.56</v>
      </c>
    </row>
    <row r="19575" spans="1:6" x14ac:dyDescent="0.35">
      <c r="A19575" s="1">
        <v>143</v>
      </c>
      <c r="B19575" s="1" t="s">
        <v>164</v>
      </c>
      <c r="C19575" s="218">
        <v>44893</v>
      </c>
      <c r="D19575" s="218">
        <v>44891</v>
      </c>
      <c r="E19575" s="1">
        <v>8</v>
      </c>
      <c r="F19575" s="62">
        <v>266.10000000000002</v>
      </c>
    </row>
    <row r="19576" spans="1:6" x14ac:dyDescent="0.35">
      <c r="A19576" s="1">
        <v>143</v>
      </c>
      <c r="B19576" s="1" t="s">
        <v>164</v>
      </c>
      <c r="C19576" s="218">
        <v>44893</v>
      </c>
      <c r="D19576" s="218">
        <v>44892</v>
      </c>
      <c r="E19576" s="1">
        <v>2</v>
      </c>
      <c r="F19576" s="62">
        <v>98.31</v>
      </c>
    </row>
    <row r="19577" spans="1:6" x14ac:dyDescent="0.35">
      <c r="A19577" s="1">
        <v>143</v>
      </c>
      <c r="B19577" s="1" t="s">
        <v>164</v>
      </c>
      <c r="C19577" s="218">
        <v>44894</v>
      </c>
      <c r="D19577" s="218">
        <v>44890</v>
      </c>
      <c r="E19577" s="1">
        <v>2</v>
      </c>
      <c r="F19577" s="62">
        <v>72.760000000000005</v>
      </c>
    </row>
    <row r="19578" spans="1:6" x14ac:dyDescent="0.35">
      <c r="A19578" s="1">
        <v>143</v>
      </c>
      <c r="B19578" s="1" t="s">
        <v>164</v>
      </c>
      <c r="C19578" s="218">
        <v>44894</v>
      </c>
      <c r="D19578" s="218">
        <v>44891</v>
      </c>
      <c r="E19578" s="1">
        <v>1</v>
      </c>
      <c r="F19578" s="62">
        <v>51.03</v>
      </c>
    </row>
    <row r="19579" spans="1:6" x14ac:dyDescent="0.35">
      <c r="A19579" s="1">
        <v>143</v>
      </c>
      <c r="B19579" s="1" t="s">
        <v>164</v>
      </c>
      <c r="C19579" s="218">
        <v>44894</v>
      </c>
      <c r="D19579" s="218">
        <v>44892</v>
      </c>
      <c r="E19579" s="1">
        <v>2</v>
      </c>
      <c r="F19579" s="62">
        <v>97.32</v>
      </c>
    </row>
    <row r="19580" spans="1:6" x14ac:dyDescent="0.35">
      <c r="A19580" s="1">
        <v>143</v>
      </c>
      <c r="B19580" s="1" t="s">
        <v>164</v>
      </c>
      <c r="C19580" s="218">
        <v>44894</v>
      </c>
      <c r="D19580" s="218">
        <v>44893</v>
      </c>
      <c r="E19580" s="1">
        <v>3</v>
      </c>
      <c r="F19580" s="62">
        <v>119.94</v>
      </c>
    </row>
    <row r="19581" spans="1:6" x14ac:dyDescent="0.35">
      <c r="A19581" s="1">
        <v>143</v>
      </c>
      <c r="B19581" s="1" t="s">
        <v>164</v>
      </c>
      <c r="C19581" s="218">
        <v>44894</v>
      </c>
      <c r="D19581" s="218">
        <v>44894</v>
      </c>
      <c r="E19581" s="1">
        <v>1</v>
      </c>
      <c r="F19581" s="62">
        <v>49.3</v>
      </c>
    </row>
    <row r="19582" spans="1:6" x14ac:dyDescent="0.35">
      <c r="A19582" s="1">
        <v>143</v>
      </c>
      <c r="B19582" s="1" t="s">
        <v>164</v>
      </c>
      <c r="C19582" s="218">
        <v>44895</v>
      </c>
      <c r="D19582" s="218">
        <v>44891</v>
      </c>
      <c r="E19582" s="1">
        <v>3</v>
      </c>
      <c r="F19582" s="62">
        <v>96.67</v>
      </c>
    </row>
    <row r="19583" spans="1:6" x14ac:dyDescent="0.35">
      <c r="A19583" s="1">
        <v>143</v>
      </c>
      <c r="B19583" s="1" t="s">
        <v>164</v>
      </c>
      <c r="C19583" s="218">
        <v>44895</v>
      </c>
      <c r="D19583" s="218">
        <v>44892</v>
      </c>
      <c r="E19583" s="1">
        <v>4</v>
      </c>
      <c r="F19583" s="62">
        <v>201.71</v>
      </c>
    </row>
    <row r="19584" spans="1:6" x14ac:dyDescent="0.35">
      <c r="A19584" s="1">
        <v>143</v>
      </c>
      <c r="B19584" s="1" t="s">
        <v>164</v>
      </c>
      <c r="C19584" s="218">
        <v>44895</v>
      </c>
      <c r="D19584" s="218">
        <v>44893</v>
      </c>
      <c r="E19584" s="1">
        <v>3</v>
      </c>
      <c r="F19584" s="62">
        <v>121.32</v>
      </c>
    </row>
    <row r="19585" spans="1:6" x14ac:dyDescent="0.35">
      <c r="A19585" s="1">
        <v>143</v>
      </c>
      <c r="B19585" s="1" t="s">
        <v>164</v>
      </c>
      <c r="C19585" s="218">
        <v>44895</v>
      </c>
      <c r="D19585" s="218">
        <v>44894</v>
      </c>
      <c r="E19585" s="1">
        <v>1</v>
      </c>
      <c r="F19585" s="62">
        <v>22.87</v>
      </c>
    </row>
    <row r="19586" spans="1:6" x14ac:dyDescent="0.35">
      <c r="A19586" s="1">
        <v>143</v>
      </c>
      <c r="B19586" s="1" t="s">
        <v>164</v>
      </c>
      <c r="C19586" s="218">
        <v>44896</v>
      </c>
      <c r="D19586" s="218">
        <v>44892</v>
      </c>
      <c r="E19586" s="1">
        <v>3</v>
      </c>
      <c r="F19586" s="62">
        <v>128.35</v>
      </c>
    </row>
    <row r="19587" spans="1:6" x14ac:dyDescent="0.35">
      <c r="A19587" s="1">
        <v>143</v>
      </c>
      <c r="B19587" s="1" t="s">
        <v>164</v>
      </c>
      <c r="C19587" s="218">
        <v>44896</v>
      </c>
      <c r="D19587" s="218">
        <v>44893</v>
      </c>
      <c r="E19587" s="1">
        <v>5</v>
      </c>
      <c r="F19587" s="62">
        <v>221.01</v>
      </c>
    </row>
    <row r="19588" spans="1:6" x14ac:dyDescent="0.35">
      <c r="A19588" s="1">
        <v>143</v>
      </c>
      <c r="B19588" s="1" t="s">
        <v>164</v>
      </c>
      <c r="C19588" s="218">
        <v>44896</v>
      </c>
      <c r="D19588" s="218">
        <v>44894</v>
      </c>
      <c r="E19588" s="1">
        <v>1</v>
      </c>
      <c r="F19588" s="62">
        <v>49.3</v>
      </c>
    </row>
    <row r="19589" spans="1:6" x14ac:dyDescent="0.35">
      <c r="A19589" s="1">
        <v>143</v>
      </c>
      <c r="B19589" s="1" t="s">
        <v>164</v>
      </c>
      <c r="C19589" s="218">
        <v>44897</v>
      </c>
      <c r="D19589" s="218">
        <v>44893</v>
      </c>
      <c r="E19589" s="1">
        <v>4</v>
      </c>
      <c r="F19589" s="62">
        <v>148.25</v>
      </c>
    </row>
    <row r="19590" spans="1:6" x14ac:dyDescent="0.35">
      <c r="A19590" s="1">
        <v>143</v>
      </c>
      <c r="B19590" s="1" t="s">
        <v>164</v>
      </c>
      <c r="C19590" s="218">
        <v>44897</v>
      </c>
      <c r="D19590" s="218">
        <v>44894</v>
      </c>
      <c r="E19590" s="1">
        <v>1</v>
      </c>
      <c r="F19590" s="62">
        <v>50.19</v>
      </c>
    </row>
    <row r="19591" spans="1:6" x14ac:dyDescent="0.35">
      <c r="A19591" s="1">
        <v>143</v>
      </c>
      <c r="B19591" s="1" t="s">
        <v>164</v>
      </c>
      <c r="C19591" s="218">
        <v>44898</v>
      </c>
      <c r="D19591" s="218">
        <v>44894</v>
      </c>
      <c r="E19591" s="1">
        <v>10</v>
      </c>
      <c r="F19591" s="62">
        <v>473.79</v>
      </c>
    </row>
    <row r="19592" spans="1:6" x14ac:dyDescent="0.35">
      <c r="A19592" s="1">
        <v>143</v>
      </c>
      <c r="B19592" s="1" t="s">
        <v>164</v>
      </c>
      <c r="C19592" s="218">
        <v>44898</v>
      </c>
      <c r="D19592" s="218">
        <v>44895</v>
      </c>
      <c r="E19592" s="1">
        <v>8</v>
      </c>
      <c r="F19592" s="62">
        <v>368.91</v>
      </c>
    </row>
    <row r="19593" spans="1:6" x14ac:dyDescent="0.35">
      <c r="A19593" s="1">
        <v>143</v>
      </c>
      <c r="B19593" s="1" t="s">
        <v>164</v>
      </c>
      <c r="C19593" s="218">
        <v>44898</v>
      </c>
      <c r="D19593" s="218">
        <v>44896</v>
      </c>
      <c r="E19593" s="1">
        <v>2</v>
      </c>
      <c r="F19593" s="62">
        <v>70.63</v>
      </c>
    </row>
    <row r="19594" spans="1:6" x14ac:dyDescent="0.35">
      <c r="A19594" s="1">
        <v>143</v>
      </c>
      <c r="B19594" s="1" t="s">
        <v>164</v>
      </c>
      <c r="C19594" s="218">
        <v>44899</v>
      </c>
      <c r="D19594" s="218">
        <v>44894</v>
      </c>
      <c r="E19594" s="1">
        <v>2</v>
      </c>
      <c r="F19594" s="62">
        <v>69.84</v>
      </c>
    </row>
    <row r="19595" spans="1:6" x14ac:dyDescent="0.35">
      <c r="A19595" s="1">
        <v>143</v>
      </c>
      <c r="B19595" s="1" t="s">
        <v>164</v>
      </c>
      <c r="C19595" s="218">
        <v>44899</v>
      </c>
      <c r="D19595" s="218">
        <v>44895</v>
      </c>
      <c r="E19595" s="1">
        <v>4</v>
      </c>
      <c r="F19595" s="62">
        <v>118.45</v>
      </c>
    </row>
    <row r="19596" spans="1:6" x14ac:dyDescent="0.35">
      <c r="A19596" s="1">
        <v>143</v>
      </c>
      <c r="B19596" s="1" t="s">
        <v>164</v>
      </c>
      <c r="C19596" s="218">
        <v>44899</v>
      </c>
      <c r="D19596" s="218">
        <v>44896</v>
      </c>
      <c r="E19596" s="1">
        <v>2</v>
      </c>
      <c r="F19596" s="62">
        <v>99.79</v>
      </c>
    </row>
    <row r="19597" spans="1:6" x14ac:dyDescent="0.35">
      <c r="A19597" s="1">
        <v>143</v>
      </c>
      <c r="B19597" s="1" t="s">
        <v>164</v>
      </c>
      <c r="C19597" s="218">
        <v>44899</v>
      </c>
      <c r="D19597" s="218">
        <v>44897</v>
      </c>
      <c r="E19597" s="1">
        <v>2</v>
      </c>
      <c r="F19597" s="62">
        <v>102.52</v>
      </c>
    </row>
    <row r="19598" spans="1:6" x14ac:dyDescent="0.35">
      <c r="A19598" s="1">
        <v>143</v>
      </c>
      <c r="B19598" s="1" t="s">
        <v>164</v>
      </c>
      <c r="C19598" s="218">
        <v>44900</v>
      </c>
      <c r="D19598" s="218">
        <v>44890</v>
      </c>
      <c r="E19598" s="1">
        <v>2</v>
      </c>
      <c r="F19598" s="62">
        <v>75.39</v>
      </c>
    </row>
    <row r="19599" spans="1:6" x14ac:dyDescent="0.35">
      <c r="A19599" s="1">
        <v>143</v>
      </c>
      <c r="B19599" s="1" t="s">
        <v>164</v>
      </c>
      <c r="C19599" s="218">
        <v>44900</v>
      </c>
      <c r="D19599" s="218">
        <v>44892</v>
      </c>
      <c r="E19599" s="1">
        <v>2</v>
      </c>
      <c r="F19599" s="62">
        <v>105.68</v>
      </c>
    </row>
    <row r="19600" spans="1:6" x14ac:dyDescent="0.35">
      <c r="A19600" s="1">
        <v>143</v>
      </c>
      <c r="B19600" s="1" t="s">
        <v>164</v>
      </c>
      <c r="C19600" s="218">
        <v>44900</v>
      </c>
      <c r="D19600" s="218">
        <v>44893</v>
      </c>
      <c r="E19600" s="1">
        <v>1</v>
      </c>
      <c r="F19600" s="62">
        <v>52.12</v>
      </c>
    </row>
    <row r="19601" spans="1:6" x14ac:dyDescent="0.35">
      <c r="A19601" s="1">
        <v>143</v>
      </c>
      <c r="B19601" s="1" t="s">
        <v>164</v>
      </c>
      <c r="C19601" s="218">
        <v>44900</v>
      </c>
      <c r="D19601" s="218">
        <v>44894</v>
      </c>
      <c r="E19601" s="1">
        <v>1</v>
      </c>
      <c r="F19601" s="62">
        <v>21.38</v>
      </c>
    </row>
    <row r="19602" spans="1:6" x14ac:dyDescent="0.35">
      <c r="A19602" s="1">
        <v>143</v>
      </c>
      <c r="B19602" s="1" t="s">
        <v>164</v>
      </c>
      <c r="C19602" s="218">
        <v>44900</v>
      </c>
      <c r="D19602" s="218">
        <v>44895</v>
      </c>
      <c r="E19602" s="1">
        <v>5</v>
      </c>
      <c r="F19602" s="62">
        <v>249.77</v>
      </c>
    </row>
    <row r="19603" spans="1:6" x14ac:dyDescent="0.35">
      <c r="A19603" s="1">
        <v>143</v>
      </c>
      <c r="B19603" s="1" t="s">
        <v>164</v>
      </c>
      <c r="C19603" s="218">
        <v>44900</v>
      </c>
      <c r="D19603" s="218">
        <v>44896</v>
      </c>
      <c r="E19603" s="1">
        <v>8</v>
      </c>
      <c r="F19603" s="62">
        <v>292.29000000000002</v>
      </c>
    </row>
    <row r="19604" spans="1:6" x14ac:dyDescent="0.35">
      <c r="A19604" s="1">
        <v>143</v>
      </c>
      <c r="B19604" s="1" t="s">
        <v>164</v>
      </c>
      <c r="C19604" s="218">
        <v>44900</v>
      </c>
      <c r="D19604" s="218">
        <v>44897</v>
      </c>
      <c r="E19604" s="1">
        <v>9</v>
      </c>
      <c r="F19604" s="62">
        <v>328.38</v>
      </c>
    </row>
    <row r="19605" spans="1:6" x14ac:dyDescent="0.35">
      <c r="A19605" s="1">
        <v>143</v>
      </c>
      <c r="B19605" s="1" t="s">
        <v>164</v>
      </c>
      <c r="C19605" s="218">
        <v>44900</v>
      </c>
      <c r="D19605" s="218">
        <v>44898</v>
      </c>
      <c r="E19605" s="1">
        <v>9</v>
      </c>
      <c r="F19605" s="62">
        <v>372.14</v>
      </c>
    </row>
    <row r="19606" spans="1:6" x14ac:dyDescent="0.35">
      <c r="A19606" s="1">
        <v>143</v>
      </c>
      <c r="B19606" s="1" t="s">
        <v>164</v>
      </c>
      <c r="C19606" s="218">
        <v>44901</v>
      </c>
      <c r="D19606" s="218">
        <v>44901</v>
      </c>
      <c r="E19606" s="1">
        <v>5</v>
      </c>
      <c r="F19606" s="62">
        <v>192.25</v>
      </c>
    </row>
    <row r="19607" spans="1:6" x14ac:dyDescent="0.35">
      <c r="A19607" s="1">
        <v>143</v>
      </c>
      <c r="B19607" s="1" t="s">
        <v>164</v>
      </c>
      <c r="C19607" s="218">
        <v>44902</v>
      </c>
      <c r="D19607" s="218">
        <v>44901</v>
      </c>
      <c r="E19607" s="1">
        <v>4</v>
      </c>
      <c r="F19607" s="62">
        <v>123.8</v>
      </c>
    </row>
    <row r="19608" spans="1:6" x14ac:dyDescent="0.35">
      <c r="A19608" s="1">
        <v>143</v>
      </c>
      <c r="B19608" s="1" t="s">
        <v>164</v>
      </c>
      <c r="C19608" s="218">
        <v>44902</v>
      </c>
      <c r="D19608" s="218">
        <v>44902</v>
      </c>
      <c r="E19608" s="1">
        <v>10</v>
      </c>
      <c r="F19608" s="62">
        <v>354.51</v>
      </c>
    </row>
    <row r="19609" spans="1:6" x14ac:dyDescent="0.35">
      <c r="A19609" s="1">
        <v>143</v>
      </c>
      <c r="B19609" s="1" t="s">
        <v>164</v>
      </c>
      <c r="C19609" s="218">
        <v>44903</v>
      </c>
      <c r="D19609" s="218">
        <v>44901</v>
      </c>
      <c r="E19609" s="1">
        <v>1</v>
      </c>
      <c r="F19609" s="62">
        <v>23.61</v>
      </c>
    </row>
    <row r="19610" spans="1:6" x14ac:dyDescent="0.35">
      <c r="A19610" s="1">
        <v>143</v>
      </c>
      <c r="B19610" s="1" t="s">
        <v>164</v>
      </c>
      <c r="C19610" s="218">
        <v>44903</v>
      </c>
      <c r="D19610" s="218">
        <v>44902</v>
      </c>
      <c r="E19610" s="1">
        <v>3</v>
      </c>
      <c r="F19610" s="62">
        <v>70.78</v>
      </c>
    </row>
    <row r="19611" spans="1:6" x14ac:dyDescent="0.35">
      <c r="A19611" s="1">
        <v>143</v>
      </c>
      <c r="B19611" s="1" t="s">
        <v>164</v>
      </c>
      <c r="C19611" s="218">
        <v>44903</v>
      </c>
      <c r="D19611" s="218">
        <v>44903</v>
      </c>
      <c r="E19611" s="1">
        <v>6</v>
      </c>
      <c r="F19611" s="62">
        <v>292.89999999999998</v>
      </c>
    </row>
    <row r="19612" spans="1:6" x14ac:dyDescent="0.35">
      <c r="A19612" s="1">
        <v>143</v>
      </c>
      <c r="B19612" s="1" t="s">
        <v>164</v>
      </c>
      <c r="C19612" s="218">
        <v>44904</v>
      </c>
      <c r="D19612" s="218">
        <v>44904</v>
      </c>
      <c r="E19612" s="1">
        <v>11</v>
      </c>
      <c r="F19612" s="62">
        <v>520.88</v>
      </c>
    </row>
    <row r="19613" spans="1:6" x14ac:dyDescent="0.35">
      <c r="A19613" s="1">
        <v>143</v>
      </c>
      <c r="B19613" s="1" t="s">
        <v>164</v>
      </c>
      <c r="C19613" s="218">
        <v>44905</v>
      </c>
      <c r="D19613" s="218">
        <v>44903</v>
      </c>
      <c r="E19613" s="1">
        <v>1</v>
      </c>
      <c r="F19613" s="62">
        <v>23.56</v>
      </c>
    </row>
    <row r="19614" spans="1:6" x14ac:dyDescent="0.35">
      <c r="A19614" s="1">
        <v>143</v>
      </c>
      <c r="B19614" s="1" t="s">
        <v>164</v>
      </c>
      <c r="C19614" s="218">
        <v>44905</v>
      </c>
      <c r="D19614" s="218">
        <v>44904</v>
      </c>
      <c r="E19614" s="1">
        <v>5</v>
      </c>
      <c r="F19614" s="62">
        <v>173.45</v>
      </c>
    </row>
    <row r="19615" spans="1:6" x14ac:dyDescent="0.35">
      <c r="A19615" s="1">
        <v>143</v>
      </c>
      <c r="B19615" s="1" t="s">
        <v>164</v>
      </c>
      <c r="C19615" s="218">
        <v>44905</v>
      </c>
      <c r="D19615" s="218">
        <v>44905</v>
      </c>
      <c r="E19615" s="1">
        <v>12</v>
      </c>
      <c r="F19615" s="62">
        <v>487.18</v>
      </c>
    </row>
    <row r="19616" spans="1:6" x14ac:dyDescent="0.35">
      <c r="A19616" s="1">
        <v>143</v>
      </c>
      <c r="B19616" s="1" t="s">
        <v>164</v>
      </c>
      <c r="C19616" s="218">
        <v>44906</v>
      </c>
      <c r="D19616" s="218">
        <v>44905</v>
      </c>
      <c r="E19616" s="1">
        <v>5</v>
      </c>
      <c r="F19616" s="62">
        <v>115.33</v>
      </c>
    </row>
    <row r="19617" spans="1:6" x14ac:dyDescent="0.35">
      <c r="A19617" s="1">
        <v>143</v>
      </c>
      <c r="B19617" s="1" t="s">
        <v>164</v>
      </c>
      <c r="C19617" s="218">
        <v>44906</v>
      </c>
      <c r="D19617" s="218">
        <v>44906</v>
      </c>
      <c r="E19617" s="1">
        <v>13</v>
      </c>
      <c r="F19617" s="62">
        <v>498.34</v>
      </c>
    </row>
    <row r="19618" spans="1:6" x14ac:dyDescent="0.35">
      <c r="A19618" s="1">
        <v>143</v>
      </c>
      <c r="B19618" s="1" t="s">
        <v>164</v>
      </c>
      <c r="C19618" s="218">
        <v>44907</v>
      </c>
      <c r="D19618" s="218">
        <v>44906</v>
      </c>
      <c r="E19618" s="1">
        <v>2</v>
      </c>
      <c r="F19618" s="62">
        <v>106.43</v>
      </c>
    </row>
    <row r="19619" spans="1:6" x14ac:dyDescent="0.35">
      <c r="A19619" s="1">
        <v>143</v>
      </c>
      <c r="B19619" s="1" t="s">
        <v>164</v>
      </c>
      <c r="C19619" s="218">
        <v>44907</v>
      </c>
      <c r="D19619" s="218">
        <v>44907</v>
      </c>
      <c r="E19619" s="1">
        <v>9</v>
      </c>
      <c r="F19619" s="62">
        <v>351.94</v>
      </c>
    </row>
    <row r="19620" spans="1:6" x14ac:dyDescent="0.35">
      <c r="A19620" s="1">
        <v>143</v>
      </c>
      <c r="B19620" s="1" t="s">
        <v>164</v>
      </c>
      <c r="C19620" s="218">
        <v>44908</v>
      </c>
      <c r="D19620" s="218">
        <v>44907</v>
      </c>
      <c r="E19620" s="1">
        <v>5</v>
      </c>
      <c r="F19620" s="62">
        <v>174.63</v>
      </c>
    </row>
    <row r="19621" spans="1:6" x14ac:dyDescent="0.35">
      <c r="A19621" s="1">
        <v>143</v>
      </c>
      <c r="B19621" s="1" t="s">
        <v>164</v>
      </c>
      <c r="C19621" s="218">
        <v>44908</v>
      </c>
      <c r="D19621" s="218">
        <v>44908</v>
      </c>
      <c r="E19621" s="1">
        <v>6</v>
      </c>
      <c r="F19621" s="62">
        <v>281.11</v>
      </c>
    </row>
    <row r="19622" spans="1:6" x14ac:dyDescent="0.35">
      <c r="A19622" s="1">
        <v>143</v>
      </c>
      <c r="B19622" s="1" t="s">
        <v>164</v>
      </c>
      <c r="C19622" s="218">
        <v>44909</v>
      </c>
      <c r="D19622" s="218">
        <v>44907</v>
      </c>
      <c r="E19622" s="1">
        <v>1</v>
      </c>
      <c r="F19622" s="62">
        <v>49.4</v>
      </c>
    </row>
    <row r="19623" spans="1:6" x14ac:dyDescent="0.35">
      <c r="A19623" s="1">
        <v>143</v>
      </c>
      <c r="B19623" s="1" t="s">
        <v>164</v>
      </c>
      <c r="C19623" s="218">
        <v>44909</v>
      </c>
      <c r="D19623" s="218">
        <v>44908</v>
      </c>
      <c r="E19623" s="1">
        <v>7</v>
      </c>
      <c r="F19623" s="62">
        <v>316.2</v>
      </c>
    </row>
    <row r="19624" spans="1:6" x14ac:dyDescent="0.35">
      <c r="A19624" s="1">
        <v>143</v>
      </c>
      <c r="B19624" s="1" t="s">
        <v>164</v>
      </c>
      <c r="C19624" s="218">
        <v>44909</v>
      </c>
      <c r="D19624" s="218">
        <v>44909</v>
      </c>
      <c r="E19624" s="1">
        <v>14</v>
      </c>
      <c r="F19624" s="62">
        <v>567.76</v>
      </c>
    </row>
    <row r="19625" spans="1:6" x14ac:dyDescent="0.35">
      <c r="A19625" s="1">
        <v>143</v>
      </c>
      <c r="B19625" s="1" t="s">
        <v>164</v>
      </c>
      <c r="C19625" s="218">
        <v>44910</v>
      </c>
      <c r="D19625" s="218">
        <v>44909</v>
      </c>
      <c r="E19625" s="1">
        <v>1</v>
      </c>
      <c r="F19625" s="62">
        <v>54.1</v>
      </c>
    </row>
    <row r="19626" spans="1:6" x14ac:dyDescent="0.35">
      <c r="A19626" s="1">
        <v>143</v>
      </c>
      <c r="B19626" s="1" t="s">
        <v>164</v>
      </c>
      <c r="C19626" s="218">
        <v>44910</v>
      </c>
      <c r="D19626" s="218">
        <v>44910</v>
      </c>
      <c r="E19626" s="1">
        <v>9</v>
      </c>
      <c r="F19626" s="62">
        <v>439.25</v>
      </c>
    </row>
    <row r="19627" spans="1:6" x14ac:dyDescent="0.35">
      <c r="A19627" s="1">
        <v>143</v>
      </c>
      <c r="B19627" s="1" t="s">
        <v>164</v>
      </c>
      <c r="C19627" s="218">
        <v>44911</v>
      </c>
      <c r="D19627" s="218">
        <v>44910</v>
      </c>
      <c r="E19627" s="1">
        <v>3</v>
      </c>
      <c r="F19627" s="62">
        <v>131.02000000000001</v>
      </c>
    </row>
    <row r="19628" spans="1:6" x14ac:dyDescent="0.35">
      <c r="A19628" s="1">
        <v>143</v>
      </c>
      <c r="B19628" s="1" t="s">
        <v>164</v>
      </c>
      <c r="C19628" s="218">
        <v>44911</v>
      </c>
      <c r="D19628" s="218">
        <v>44911</v>
      </c>
      <c r="E19628" s="1">
        <v>13</v>
      </c>
      <c r="F19628" s="62">
        <v>510.87</v>
      </c>
    </row>
    <row r="19629" spans="1:6" x14ac:dyDescent="0.35">
      <c r="A19629" s="1">
        <v>143</v>
      </c>
      <c r="B19629" s="1" t="s">
        <v>164</v>
      </c>
      <c r="C19629" s="218">
        <v>44912</v>
      </c>
      <c r="D19629" s="218">
        <v>44912</v>
      </c>
      <c r="E19629" s="1">
        <v>8</v>
      </c>
      <c r="F19629" s="62">
        <v>392.92</v>
      </c>
    </row>
    <row r="19630" spans="1:6" x14ac:dyDescent="0.35">
      <c r="A19630" s="1">
        <v>143</v>
      </c>
      <c r="B19630" s="1" t="s">
        <v>164</v>
      </c>
      <c r="C19630" s="218">
        <v>44913</v>
      </c>
      <c r="D19630" s="218">
        <v>44910</v>
      </c>
      <c r="E19630" s="1">
        <v>1</v>
      </c>
      <c r="F19630" s="62">
        <v>23.41</v>
      </c>
    </row>
    <row r="19631" spans="1:6" x14ac:dyDescent="0.35">
      <c r="A19631" s="1">
        <v>143</v>
      </c>
      <c r="B19631" s="1" t="s">
        <v>164</v>
      </c>
      <c r="C19631" s="218">
        <v>44913</v>
      </c>
      <c r="D19631" s="218">
        <v>44911</v>
      </c>
      <c r="E19631" s="1">
        <v>4</v>
      </c>
      <c r="F19631" s="62">
        <v>118.75</v>
      </c>
    </row>
    <row r="19632" spans="1:6" x14ac:dyDescent="0.35">
      <c r="A19632" s="1">
        <v>143</v>
      </c>
      <c r="B19632" s="1" t="s">
        <v>164</v>
      </c>
      <c r="C19632" s="218">
        <v>44913</v>
      </c>
      <c r="D19632" s="218">
        <v>44912</v>
      </c>
      <c r="E19632" s="1">
        <v>3</v>
      </c>
      <c r="F19632" s="62">
        <v>101.18</v>
      </c>
    </row>
    <row r="19633" spans="1:6" x14ac:dyDescent="0.35">
      <c r="A19633" s="1">
        <v>143</v>
      </c>
      <c r="B19633" s="1" t="s">
        <v>164</v>
      </c>
      <c r="C19633" s="218">
        <v>44913</v>
      </c>
      <c r="D19633" s="218">
        <v>44913</v>
      </c>
      <c r="E19633" s="1">
        <v>5</v>
      </c>
      <c r="F19633" s="62">
        <v>200.33</v>
      </c>
    </row>
    <row r="19634" spans="1:6" x14ac:dyDescent="0.35">
      <c r="A19634" s="1">
        <v>143</v>
      </c>
      <c r="B19634" s="1" t="s">
        <v>164</v>
      </c>
      <c r="C19634" s="218">
        <v>44914</v>
      </c>
      <c r="D19634" s="218">
        <v>44912</v>
      </c>
      <c r="E19634" s="1">
        <v>3</v>
      </c>
      <c r="F19634" s="62">
        <v>99.99</v>
      </c>
    </row>
    <row r="19635" spans="1:6" x14ac:dyDescent="0.35">
      <c r="A19635" s="1">
        <v>143</v>
      </c>
      <c r="B19635" s="1" t="s">
        <v>164</v>
      </c>
      <c r="C19635" s="218">
        <v>44914</v>
      </c>
      <c r="D19635" s="218">
        <v>44913</v>
      </c>
      <c r="E19635" s="1">
        <v>7</v>
      </c>
      <c r="F19635" s="62">
        <v>314.62</v>
      </c>
    </row>
    <row r="19636" spans="1:6" x14ac:dyDescent="0.35">
      <c r="A19636" s="1">
        <v>143</v>
      </c>
      <c r="B19636" s="1" t="s">
        <v>164</v>
      </c>
      <c r="C19636" s="218">
        <v>44914</v>
      </c>
      <c r="D19636" s="218">
        <v>44914</v>
      </c>
      <c r="E19636" s="1">
        <v>6</v>
      </c>
      <c r="F19636" s="62">
        <v>290.8</v>
      </c>
    </row>
    <row r="19637" spans="1:6" x14ac:dyDescent="0.35">
      <c r="A19637" s="1">
        <v>143</v>
      </c>
      <c r="B19637" s="1" t="s">
        <v>164</v>
      </c>
      <c r="C19637" s="218">
        <v>44915</v>
      </c>
      <c r="D19637" s="218">
        <v>44912</v>
      </c>
      <c r="E19637" s="1">
        <v>2</v>
      </c>
      <c r="F19637" s="62">
        <v>47.27</v>
      </c>
    </row>
    <row r="19638" spans="1:6" x14ac:dyDescent="0.35">
      <c r="A19638" s="1">
        <v>143</v>
      </c>
      <c r="B19638" s="1" t="s">
        <v>164</v>
      </c>
      <c r="C19638" s="218">
        <v>44915</v>
      </c>
      <c r="D19638" s="218">
        <v>44914</v>
      </c>
      <c r="E19638" s="1">
        <v>5</v>
      </c>
      <c r="F19638" s="62">
        <v>144.28</v>
      </c>
    </row>
    <row r="19639" spans="1:6" x14ac:dyDescent="0.35">
      <c r="A19639" s="1">
        <v>143</v>
      </c>
      <c r="B19639" s="1" t="s">
        <v>164</v>
      </c>
      <c r="C19639" s="218">
        <v>44915</v>
      </c>
      <c r="D19639" s="218">
        <v>44915</v>
      </c>
      <c r="E19639" s="1">
        <v>5</v>
      </c>
      <c r="F19639" s="62">
        <v>203.94</v>
      </c>
    </row>
    <row r="19640" spans="1:6" x14ac:dyDescent="0.35">
      <c r="A19640" s="1">
        <v>143</v>
      </c>
      <c r="B19640" s="1" t="s">
        <v>164</v>
      </c>
      <c r="C19640" s="218">
        <v>44916</v>
      </c>
      <c r="D19640" s="218">
        <v>44914</v>
      </c>
      <c r="E19640" s="1">
        <v>3</v>
      </c>
      <c r="F19640" s="62">
        <v>97.86</v>
      </c>
    </row>
    <row r="19641" spans="1:6" x14ac:dyDescent="0.35">
      <c r="A19641" s="1">
        <v>143</v>
      </c>
      <c r="B19641" s="1" t="s">
        <v>164</v>
      </c>
      <c r="C19641" s="218">
        <v>44916</v>
      </c>
      <c r="D19641" s="218">
        <v>44915</v>
      </c>
      <c r="E19641" s="1">
        <v>7</v>
      </c>
      <c r="F19641" s="62">
        <v>250.37</v>
      </c>
    </row>
    <row r="19642" spans="1:6" x14ac:dyDescent="0.35">
      <c r="A19642" s="1">
        <v>143</v>
      </c>
      <c r="B19642" s="1" t="s">
        <v>164</v>
      </c>
      <c r="C19642" s="218">
        <v>44916</v>
      </c>
      <c r="D19642" s="218">
        <v>44916</v>
      </c>
      <c r="E19642" s="1">
        <v>4</v>
      </c>
      <c r="F19642" s="62">
        <v>125.13</v>
      </c>
    </row>
    <row r="19643" spans="1:6" x14ac:dyDescent="0.35">
      <c r="A19643" s="1">
        <v>143</v>
      </c>
      <c r="B19643" s="1" t="s">
        <v>164</v>
      </c>
      <c r="C19643" s="218">
        <v>44917</v>
      </c>
      <c r="D19643" s="218">
        <v>44914</v>
      </c>
      <c r="E19643" s="1">
        <v>1</v>
      </c>
      <c r="F19643" s="62">
        <v>53.86</v>
      </c>
    </row>
    <row r="19644" spans="1:6" x14ac:dyDescent="0.35">
      <c r="A19644" s="1">
        <v>143</v>
      </c>
      <c r="B19644" s="1" t="s">
        <v>164</v>
      </c>
      <c r="C19644" s="218">
        <v>44917</v>
      </c>
      <c r="D19644" s="218">
        <v>44915</v>
      </c>
      <c r="E19644" s="1">
        <v>5</v>
      </c>
      <c r="F19644" s="62">
        <v>165.67</v>
      </c>
    </row>
    <row r="19645" spans="1:6" x14ac:dyDescent="0.35">
      <c r="A19645" s="1">
        <v>143</v>
      </c>
      <c r="B19645" s="1" t="s">
        <v>164</v>
      </c>
      <c r="C19645" s="218">
        <v>44917</v>
      </c>
      <c r="D19645" s="218">
        <v>44916</v>
      </c>
      <c r="E19645" s="1">
        <v>10</v>
      </c>
      <c r="F19645" s="62">
        <v>384.75</v>
      </c>
    </row>
    <row r="19646" spans="1:6" x14ac:dyDescent="0.35">
      <c r="A19646" s="1">
        <v>143</v>
      </c>
      <c r="B19646" s="1" t="s">
        <v>164</v>
      </c>
      <c r="C19646" s="218">
        <v>44917</v>
      </c>
      <c r="D19646" s="218">
        <v>44917</v>
      </c>
      <c r="E19646" s="1">
        <v>1</v>
      </c>
      <c r="F19646" s="62">
        <v>23.71</v>
      </c>
    </row>
    <row r="19647" spans="1:6" x14ac:dyDescent="0.35">
      <c r="A19647" s="1">
        <v>143</v>
      </c>
      <c r="B19647" s="1" t="s">
        <v>164</v>
      </c>
      <c r="C19647" s="218">
        <v>44918</v>
      </c>
      <c r="D19647" s="218">
        <v>44916</v>
      </c>
      <c r="E19647" s="1">
        <v>4</v>
      </c>
      <c r="F19647" s="62">
        <v>142.55000000000001</v>
      </c>
    </row>
    <row r="19648" spans="1:6" x14ac:dyDescent="0.35">
      <c r="A19648" s="1">
        <v>143</v>
      </c>
      <c r="B19648" s="1" t="s">
        <v>164</v>
      </c>
      <c r="C19648" s="218">
        <v>44918</v>
      </c>
      <c r="D19648" s="218">
        <v>44917</v>
      </c>
      <c r="E19648" s="1">
        <v>7</v>
      </c>
      <c r="F19648" s="62">
        <v>345.11</v>
      </c>
    </row>
    <row r="19649" spans="1:6" x14ac:dyDescent="0.35">
      <c r="A19649" s="1">
        <v>143</v>
      </c>
      <c r="B19649" s="1" t="s">
        <v>164</v>
      </c>
      <c r="C19649" s="218">
        <v>44918</v>
      </c>
      <c r="D19649" s="218">
        <v>44918</v>
      </c>
      <c r="E19649" s="1">
        <v>5</v>
      </c>
      <c r="F19649" s="62">
        <v>144.93</v>
      </c>
    </row>
    <row r="19650" spans="1:6" x14ac:dyDescent="0.35">
      <c r="A19650" s="1">
        <v>143</v>
      </c>
      <c r="B19650" s="1" t="s">
        <v>164</v>
      </c>
      <c r="C19650" s="218">
        <v>44919</v>
      </c>
      <c r="D19650" s="218">
        <v>44916</v>
      </c>
      <c r="E19650" s="1">
        <v>2</v>
      </c>
      <c r="F19650" s="62">
        <v>47.17</v>
      </c>
    </row>
    <row r="19651" spans="1:6" x14ac:dyDescent="0.35">
      <c r="A19651" s="1">
        <v>143</v>
      </c>
      <c r="B19651" s="1" t="s">
        <v>164</v>
      </c>
      <c r="C19651" s="218">
        <v>44919</v>
      </c>
      <c r="D19651" s="218">
        <v>44917</v>
      </c>
      <c r="E19651" s="1">
        <v>4</v>
      </c>
      <c r="F19651" s="62">
        <v>174.08</v>
      </c>
    </row>
    <row r="19652" spans="1:6" x14ac:dyDescent="0.35">
      <c r="A19652" s="1">
        <v>143</v>
      </c>
      <c r="B19652" s="1" t="s">
        <v>164</v>
      </c>
      <c r="C19652" s="218">
        <v>44919</v>
      </c>
      <c r="D19652" s="218">
        <v>44918</v>
      </c>
      <c r="E19652" s="1">
        <v>3</v>
      </c>
      <c r="F19652" s="62">
        <v>129.99</v>
      </c>
    </row>
    <row r="19653" spans="1:6" x14ac:dyDescent="0.35">
      <c r="A19653" s="1">
        <v>143</v>
      </c>
      <c r="B19653" s="1" t="s">
        <v>164</v>
      </c>
      <c r="C19653" s="218">
        <v>44919</v>
      </c>
      <c r="D19653" s="218">
        <v>44919</v>
      </c>
      <c r="E19653" s="1">
        <v>3</v>
      </c>
      <c r="F19653" s="62">
        <v>129.97999999999999</v>
      </c>
    </row>
    <row r="19654" spans="1:6" x14ac:dyDescent="0.35">
      <c r="A19654" s="1">
        <v>143</v>
      </c>
      <c r="B19654" s="1" t="s">
        <v>164</v>
      </c>
      <c r="C19654" s="218">
        <v>44920</v>
      </c>
      <c r="D19654" s="218">
        <v>44917</v>
      </c>
      <c r="E19654" s="1">
        <v>2</v>
      </c>
      <c r="F19654" s="62">
        <v>107.56</v>
      </c>
    </row>
    <row r="19655" spans="1:6" x14ac:dyDescent="0.35">
      <c r="A19655" s="1">
        <v>143</v>
      </c>
      <c r="B19655" s="1" t="s">
        <v>164</v>
      </c>
      <c r="C19655" s="218">
        <v>44920</v>
      </c>
      <c r="D19655" s="218">
        <v>44918</v>
      </c>
      <c r="E19655" s="1">
        <v>5</v>
      </c>
      <c r="F19655" s="62">
        <v>237.84</v>
      </c>
    </row>
    <row r="19656" spans="1:6" x14ac:dyDescent="0.35">
      <c r="A19656" s="1">
        <v>143</v>
      </c>
      <c r="B19656" s="1" t="s">
        <v>164</v>
      </c>
      <c r="C19656" s="218">
        <v>44920</v>
      </c>
      <c r="D19656" s="218">
        <v>44919</v>
      </c>
      <c r="E19656" s="1">
        <v>6</v>
      </c>
      <c r="F19656" s="62">
        <v>258.74</v>
      </c>
    </row>
    <row r="19657" spans="1:6" x14ac:dyDescent="0.35">
      <c r="A19657" s="1">
        <v>143</v>
      </c>
      <c r="B19657" s="1" t="s">
        <v>164</v>
      </c>
      <c r="C19657" s="218">
        <v>44920</v>
      </c>
      <c r="D19657" s="218">
        <v>44920</v>
      </c>
      <c r="E19657" s="1">
        <v>2</v>
      </c>
      <c r="F19657" s="62">
        <v>104.69</v>
      </c>
    </row>
    <row r="19658" spans="1:6" x14ac:dyDescent="0.35">
      <c r="A19658" s="1">
        <v>143</v>
      </c>
      <c r="B19658" s="1" t="s">
        <v>164</v>
      </c>
      <c r="C19658" s="218">
        <v>44921</v>
      </c>
      <c r="D19658" s="218">
        <v>44918</v>
      </c>
      <c r="E19658" s="1">
        <v>5</v>
      </c>
      <c r="F19658" s="62">
        <v>173.29</v>
      </c>
    </row>
    <row r="19659" spans="1:6" x14ac:dyDescent="0.35">
      <c r="A19659" s="1">
        <v>143</v>
      </c>
      <c r="B19659" s="1" t="s">
        <v>164</v>
      </c>
      <c r="C19659" s="218">
        <v>44921</v>
      </c>
      <c r="D19659" s="218">
        <v>44919</v>
      </c>
      <c r="E19659" s="1">
        <v>9</v>
      </c>
      <c r="F19659" s="62">
        <v>299.89999999999998</v>
      </c>
    </row>
    <row r="19660" spans="1:6" x14ac:dyDescent="0.35">
      <c r="A19660" s="1">
        <v>143</v>
      </c>
      <c r="B19660" s="1" t="s">
        <v>164</v>
      </c>
      <c r="C19660" s="218">
        <v>44921</v>
      </c>
      <c r="D19660" s="218">
        <v>44920</v>
      </c>
      <c r="E19660" s="1">
        <v>1</v>
      </c>
      <c r="F19660" s="62">
        <v>51.38</v>
      </c>
    </row>
    <row r="19661" spans="1:6" x14ac:dyDescent="0.35">
      <c r="A19661" s="1">
        <v>143</v>
      </c>
      <c r="B19661" s="1" t="s">
        <v>164</v>
      </c>
      <c r="C19661" s="218">
        <v>44921</v>
      </c>
      <c r="D19661" s="218">
        <v>44921</v>
      </c>
      <c r="E19661" s="1">
        <v>1</v>
      </c>
      <c r="F19661" s="62">
        <v>53.95</v>
      </c>
    </row>
    <row r="19662" spans="1:6" x14ac:dyDescent="0.35">
      <c r="A19662" s="1">
        <v>143</v>
      </c>
      <c r="B19662" s="1" t="s">
        <v>164</v>
      </c>
      <c r="C19662" s="218">
        <v>44922</v>
      </c>
      <c r="D19662" s="218">
        <v>44919</v>
      </c>
      <c r="E19662" s="1">
        <v>1</v>
      </c>
      <c r="F19662" s="62">
        <v>23.61</v>
      </c>
    </row>
    <row r="19663" spans="1:6" x14ac:dyDescent="0.35">
      <c r="A19663" s="1">
        <v>143</v>
      </c>
      <c r="B19663" s="1" t="s">
        <v>164</v>
      </c>
      <c r="C19663" s="218">
        <v>44922</v>
      </c>
      <c r="D19663" s="218">
        <v>44920</v>
      </c>
      <c r="E19663" s="1">
        <v>7</v>
      </c>
      <c r="F19663" s="62">
        <v>340.95</v>
      </c>
    </row>
    <row r="19664" spans="1:6" x14ac:dyDescent="0.35">
      <c r="A19664" s="1">
        <v>143</v>
      </c>
      <c r="B19664" s="1" t="s">
        <v>164</v>
      </c>
      <c r="C19664" s="218">
        <v>44922</v>
      </c>
      <c r="D19664" s="218">
        <v>44921</v>
      </c>
      <c r="E19664" s="1">
        <v>6</v>
      </c>
      <c r="F19664" s="62">
        <v>256.8</v>
      </c>
    </row>
    <row r="19665" spans="1:6" x14ac:dyDescent="0.35">
      <c r="A19665" s="1">
        <v>143</v>
      </c>
      <c r="B19665" s="1" t="s">
        <v>164</v>
      </c>
      <c r="C19665" s="218">
        <v>44922</v>
      </c>
      <c r="D19665" s="218">
        <v>44922</v>
      </c>
      <c r="E19665" s="1">
        <v>2</v>
      </c>
      <c r="F19665" s="62">
        <v>103.1</v>
      </c>
    </row>
    <row r="19666" spans="1:6" x14ac:dyDescent="0.35">
      <c r="A19666" s="1">
        <v>143</v>
      </c>
      <c r="B19666" s="1" t="s">
        <v>164</v>
      </c>
      <c r="C19666" s="218">
        <v>44923</v>
      </c>
      <c r="D19666" s="218">
        <v>44919</v>
      </c>
      <c r="E19666" s="1">
        <v>1</v>
      </c>
      <c r="F19666" s="62">
        <v>23.46</v>
      </c>
    </row>
    <row r="19667" spans="1:6" x14ac:dyDescent="0.35">
      <c r="A19667" s="1">
        <v>143</v>
      </c>
      <c r="B19667" s="1" t="s">
        <v>164</v>
      </c>
      <c r="C19667" s="218">
        <v>44923</v>
      </c>
      <c r="D19667" s="218">
        <v>44920</v>
      </c>
      <c r="E19667" s="1">
        <v>5</v>
      </c>
      <c r="F19667" s="62">
        <v>232.65</v>
      </c>
    </row>
    <row r="19668" spans="1:6" x14ac:dyDescent="0.35">
      <c r="A19668" s="1">
        <v>143</v>
      </c>
      <c r="B19668" s="1" t="s">
        <v>164</v>
      </c>
      <c r="C19668" s="218">
        <v>44923</v>
      </c>
      <c r="D19668" s="218">
        <v>44921</v>
      </c>
      <c r="E19668" s="1">
        <v>7</v>
      </c>
      <c r="F19668" s="62">
        <v>282.48</v>
      </c>
    </row>
    <row r="19669" spans="1:6" x14ac:dyDescent="0.35">
      <c r="A19669" s="1">
        <v>143</v>
      </c>
      <c r="B19669" s="1" t="s">
        <v>164</v>
      </c>
      <c r="C19669" s="218">
        <v>44923</v>
      </c>
      <c r="D19669" s="218">
        <v>44922</v>
      </c>
      <c r="E19669" s="1">
        <v>3</v>
      </c>
      <c r="F19669" s="62">
        <v>128.94</v>
      </c>
    </row>
    <row r="19670" spans="1:6" x14ac:dyDescent="0.35">
      <c r="A19670" s="1">
        <v>143</v>
      </c>
      <c r="B19670" s="1" t="s">
        <v>164</v>
      </c>
      <c r="C19670" s="218">
        <v>44923</v>
      </c>
      <c r="D19670" s="218">
        <v>44923</v>
      </c>
      <c r="E19670" s="1">
        <v>6</v>
      </c>
      <c r="F19670" s="62">
        <v>223.84</v>
      </c>
    </row>
    <row r="19671" spans="1:6" x14ac:dyDescent="0.35">
      <c r="A19671" s="1">
        <v>143</v>
      </c>
      <c r="B19671" s="1" t="s">
        <v>164</v>
      </c>
      <c r="C19671" s="218">
        <v>44924</v>
      </c>
      <c r="D19671" s="218">
        <v>44921</v>
      </c>
      <c r="E19671" s="1">
        <v>3</v>
      </c>
      <c r="F19671" s="62">
        <v>131.52000000000001</v>
      </c>
    </row>
    <row r="19672" spans="1:6" x14ac:dyDescent="0.35">
      <c r="A19672" s="1">
        <v>143</v>
      </c>
      <c r="B19672" s="1" t="s">
        <v>164</v>
      </c>
      <c r="C19672" s="218">
        <v>44924</v>
      </c>
      <c r="D19672" s="218">
        <v>44922</v>
      </c>
      <c r="E19672" s="1">
        <v>5</v>
      </c>
      <c r="F19672" s="62">
        <v>260.91000000000003</v>
      </c>
    </row>
    <row r="19673" spans="1:6" x14ac:dyDescent="0.35">
      <c r="A19673" s="1">
        <v>143</v>
      </c>
      <c r="B19673" s="1" t="s">
        <v>164</v>
      </c>
      <c r="C19673" s="218">
        <v>44924</v>
      </c>
      <c r="D19673" s="218">
        <v>44923</v>
      </c>
      <c r="E19673" s="1">
        <v>4</v>
      </c>
      <c r="F19673" s="62">
        <v>123.7</v>
      </c>
    </row>
    <row r="19674" spans="1:6" x14ac:dyDescent="0.35">
      <c r="A19674" s="1">
        <v>143</v>
      </c>
      <c r="B19674" s="1" t="s">
        <v>164</v>
      </c>
      <c r="C19674" s="218">
        <v>44924</v>
      </c>
      <c r="D19674" s="218">
        <v>44924</v>
      </c>
      <c r="E19674" s="1">
        <v>4</v>
      </c>
      <c r="F19674" s="62">
        <v>152.65</v>
      </c>
    </row>
    <row r="19675" spans="1:6" x14ac:dyDescent="0.35">
      <c r="A19675" s="1">
        <v>143</v>
      </c>
      <c r="B19675" s="1" t="s">
        <v>164</v>
      </c>
      <c r="C19675" s="218">
        <v>44925</v>
      </c>
      <c r="D19675" s="218">
        <v>44922</v>
      </c>
      <c r="E19675" s="1">
        <v>2</v>
      </c>
      <c r="F19675" s="62">
        <v>76.28</v>
      </c>
    </row>
    <row r="19676" spans="1:6" x14ac:dyDescent="0.35">
      <c r="A19676" s="1">
        <v>143</v>
      </c>
      <c r="B19676" s="1" t="s">
        <v>164</v>
      </c>
      <c r="C19676" s="218">
        <v>44925</v>
      </c>
      <c r="D19676" s="218">
        <v>44923</v>
      </c>
      <c r="E19676" s="1">
        <v>3</v>
      </c>
      <c r="F19676" s="62">
        <v>101.27</v>
      </c>
    </row>
    <row r="19677" spans="1:6" x14ac:dyDescent="0.35">
      <c r="A19677" s="1">
        <v>143</v>
      </c>
      <c r="B19677" s="1" t="s">
        <v>164</v>
      </c>
      <c r="C19677" s="218">
        <v>44925</v>
      </c>
      <c r="D19677" s="218">
        <v>44924</v>
      </c>
      <c r="E19677" s="1">
        <v>4</v>
      </c>
      <c r="F19677" s="62">
        <v>180.62</v>
      </c>
    </row>
    <row r="19678" spans="1:6" x14ac:dyDescent="0.35">
      <c r="A19678" s="1">
        <v>143</v>
      </c>
      <c r="B19678" s="1" t="s">
        <v>164</v>
      </c>
      <c r="C19678" s="218">
        <v>44925</v>
      </c>
      <c r="D19678" s="218">
        <v>44925</v>
      </c>
      <c r="E19678" s="1">
        <v>3</v>
      </c>
      <c r="F19678" s="62">
        <v>100.88</v>
      </c>
    </row>
    <row r="19679" spans="1:6" x14ac:dyDescent="0.35">
      <c r="A19679" s="1">
        <v>143</v>
      </c>
      <c r="B19679" s="1" t="s">
        <v>164</v>
      </c>
      <c r="C19679" s="218">
        <v>44926</v>
      </c>
      <c r="D19679" s="218">
        <v>44923</v>
      </c>
      <c r="E19679" s="1">
        <v>2</v>
      </c>
      <c r="F19679" s="62">
        <v>103.65</v>
      </c>
    </row>
    <row r="19680" spans="1:6" x14ac:dyDescent="0.35">
      <c r="A19680" s="1">
        <v>143</v>
      </c>
      <c r="B19680" s="1" t="s">
        <v>164</v>
      </c>
      <c r="C19680" s="218">
        <v>44926</v>
      </c>
      <c r="D19680" s="218">
        <v>44924</v>
      </c>
      <c r="E19680" s="1">
        <v>1</v>
      </c>
      <c r="F19680" s="62">
        <v>23.76</v>
      </c>
    </row>
    <row r="19681" spans="1:6" x14ac:dyDescent="0.35">
      <c r="A19681" s="1">
        <v>143</v>
      </c>
      <c r="B19681" s="1" t="s">
        <v>164</v>
      </c>
      <c r="C19681" s="218">
        <v>44926</v>
      </c>
      <c r="D19681" s="218">
        <v>44925</v>
      </c>
      <c r="E19681" s="1">
        <v>1</v>
      </c>
      <c r="F19681" s="62">
        <v>50.04</v>
      </c>
    </row>
    <row r="19682" spans="1:6" x14ac:dyDescent="0.35">
      <c r="A19682" s="1">
        <v>143</v>
      </c>
      <c r="B19682" s="1" t="s">
        <v>164</v>
      </c>
      <c r="C19682" s="218">
        <v>44926</v>
      </c>
      <c r="D19682" s="218">
        <v>44926</v>
      </c>
      <c r="E19682" s="1">
        <v>1</v>
      </c>
      <c r="F19682" s="62">
        <v>52.27</v>
      </c>
    </row>
    <row r="19683" spans="1:6" x14ac:dyDescent="0.35">
      <c r="A19683" s="1">
        <v>143</v>
      </c>
      <c r="B19683" s="1" t="s">
        <v>164</v>
      </c>
      <c r="C19683" s="218">
        <v>44927</v>
      </c>
      <c r="D19683" s="218">
        <v>44924</v>
      </c>
      <c r="E19683" s="1">
        <v>1</v>
      </c>
      <c r="F19683" s="62">
        <v>23.66</v>
      </c>
    </row>
    <row r="19684" spans="1:6" x14ac:dyDescent="0.35">
      <c r="A19684" s="1">
        <v>143</v>
      </c>
      <c r="B19684" s="1" t="s">
        <v>164</v>
      </c>
      <c r="C19684" s="218">
        <v>44927</v>
      </c>
      <c r="D19684" s="218">
        <v>44925</v>
      </c>
      <c r="E19684" s="1">
        <v>3</v>
      </c>
      <c r="F19684" s="62">
        <v>130.88</v>
      </c>
    </row>
    <row r="19685" spans="1:6" x14ac:dyDescent="0.35">
      <c r="A19685" s="1">
        <v>143</v>
      </c>
      <c r="B19685" s="1" t="s">
        <v>164</v>
      </c>
      <c r="C19685" s="218">
        <v>44927</v>
      </c>
      <c r="D19685" s="218">
        <v>44926</v>
      </c>
      <c r="E19685" s="1">
        <v>1</v>
      </c>
      <c r="F19685" s="62">
        <v>52.92</v>
      </c>
    </row>
    <row r="19686" spans="1:6" x14ac:dyDescent="0.35">
      <c r="A19686" s="1">
        <v>143</v>
      </c>
      <c r="B19686" s="1" t="s">
        <v>164</v>
      </c>
      <c r="C19686" s="218">
        <v>44928</v>
      </c>
      <c r="D19686" s="218">
        <v>44923</v>
      </c>
      <c r="E19686" s="1">
        <v>2</v>
      </c>
      <c r="F19686" s="62">
        <v>104.94</v>
      </c>
    </row>
    <row r="19687" spans="1:6" x14ac:dyDescent="0.35">
      <c r="A19687" s="1">
        <v>143</v>
      </c>
      <c r="B19687" s="1" t="s">
        <v>164</v>
      </c>
      <c r="C19687" s="218">
        <v>44928</v>
      </c>
      <c r="D19687" s="218">
        <v>44924</v>
      </c>
      <c r="E19687" s="1">
        <v>2</v>
      </c>
      <c r="F19687" s="62">
        <v>47.22</v>
      </c>
    </row>
    <row r="19688" spans="1:6" x14ac:dyDescent="0.35">
      <c r="A19688" s="1">
        <v>143</v>
      </c>
      <c r="B19688" s="1" t="s">
        <v>164</v>
      </c>
      <c r="C19688" s="218">
        <v>44928</v>
      </c>
      <c r="D19688" s="218">
        <v>44925</v>
      </c>
      <c r="E19688" s="1">
        <v>3</v>
      </c>
      <c r="F19688" s="62">
        <v>99.84</v>
      </c>
    </row>
    <row r="19689" spans="1:6" x14ac:dyDescent="0.35">
      <c r="A19689" s="1">
        <v>143</v>
      </c>
      <c r="B19689" s="1" t="s">
        <v>164</v>
      </c>
      <c r="C19689" s="218">
        <v>44928</v>
      </c>
      <c r="D19689" s="218">
        <v>44926</v>
      </c>
      <c r="E19689" s="1">
        <v>2</v>
      </c>
      <c r="F19689" s="62">
        <v>107.22</v>
      </c>
    </row>
    <row r="19690" spans="1:6" x14ac:dyDescent="0.35">
      <c r="A19690" s="1">
        <v>143</v>
      </c>
      <c r="B19690" s="1" t="s">
        <v>164</v>
      </c>
      <c r="C19690" s="218">
        <v>44928</v>
      </c>
      <c r="D19690" s="218">
        <v>44927</v>
      </c>
      <c r="E19690" s="1">
        <v>1</v>
      </c>
      <c r="F19690" s="62">
        <v>53.76</v>
      </c>
    </row>
    <row r="19691" spans="1:6" x14ac:dyDescent="0.35">
      <c r="A19691" s="1">
        <v>143</v>
      </c>
      <c r="B19691" s="1" t="s">
        <v>164</v>
      </c>
      <c r="C19691" s="218">
        <v>44929</v>
      </c>
      <c r="D19691" s="218">
        <v>44925</v>
      </c>
      <c r="E19691" s="1">
        <v>4</v>
      </c>
      <c r="F19691" s="62">
        <v>91.91</v>
      </c>
    </row>
    <row r="19692" spans="1:6" x14ac:dyDescent="0.35">
      <c r="A19692" s="1">
        <v>143</v>
      </c>
      <c r="B19692" s="1" t="s">
        <v>164</v>
      </c>
      <c r="C19692" s="218">
        <v>44929</v>
      </c>
      <c r="D19692" s="218">
        <v>44926</v>
      </c>
      <c r="E19692" s="1">
        <v>5</v>
      </c>
      <c r="F19692" s="62">
        <v>148.69</v>
      </c>
    </row>
    <row r="19693" spans="1:6" x14ac:dyDescent="0.35">
      <c r="A19693" s="1">
        <v>143</v>
      </c>
      <c r="B19693" s="1" t="s">
        <v>164</v>
      </c>
      <c r="C19693" s="218">
        <v>44929</v>
      </c>
      <c r="D19693" s="218">
        <v>44927</v>
      </c>
      <c r="E19693" s="1">
        <v>5</v>
      </c>
      <c r="F19693" s="62">
        <v>268.93</v>
      </c>
    </row>
    <row r="19694" spans="1:6" x14ac:dyDescent="0.35">
      <c r="A19694" s="1">
        <v>143</v>
      </c>
      <c r="B19694" s="1" t="s">
        <v>164</v>
      </c>
      <c r="C19694" s="218">
        <v>44929</v>
      </c>
      <c r="D19694" s="218">
        <v>44929</v>
      </c>
      <c r="E19694" s="1">
        <v>1</v>
      </c>
      <c r="F19694" s="62">
        <v>54.4</v>
      </c>
    </row>
    <row r="19695" spans="1:6" x14ac:dyDescent="0.35">
      <c r="A19695" s="1">
        <v>143</v>
      </c>
      <c r="B19695" s="1" t="s">
        <v>164</v>
      </c>
      <c r="C19695" s="218">
        <v>44930</v>
      </c>
      <c r="D19695" s="218">
        <v>44927</v>
      </c>
      <c r="E19695" s="1">
        <v>2</v>
      </c>
      <c r="F19695" s="62">
        <v>108.9</v>
      </c>
    </row>
    <row r="19696" spans="1:6" x14ac:dyDescent="0.35">
      <c r="A19696" s="1">
        <v>143</v>
      </c>
      <c r="B19696" s="1" t="s">
        <v>164</v>
      </c>
      <c r="C19696" s="218">
        <v>44930</v>
      </c>
      <c r="D19696" s="218">
        <v>44928</v>
      </c>
      <c r="E19696" s="1">
        <v>4</v>
      </c>
      <c r="F19696" s="62">
        <v>155.47</v>
      </c>
    </row>
    <row r="19697" spans="1:6" x14ac:dyDescent="0.35">
      <c r="A19697" s="1">
        <v>143</v>
      </c>
      <c r="B19697" s="1" t="s">
        <v>164</v>
      </c>
      <c r="C19697" s="218">
        <v>44930</v>
      </c>
      <c r="D19697" s="218">
        <v>44929</v>
      </c>
      <c r="E19697" s="1">
        <v>4</v>
      </c>
      <c r="F19697" s="62">
        <v>125.33</v>
      </c>
    </row>
    <row r="19698" spans="1:6" x14ac:dyDescent="0.35">
      <c r="A19698" s="1">
        <v>143</v>
      </c>
      <c r="B19698" s="1" t="s">
        <v>164</v>
      </c>
      <c r="C19698" s="218">
        <v>44930</v>
      </c>
      <c r="D19698" s="218">
        <v>44930</v>
      </c>
      <c r="E19698" s="1">
        <v>3</v>
      </c>
      <c r="F19698" s="62">
        <v>71.08</v>
      </c>
    </row>
    <row r="19699" spans="1:6" x14ac:dyDescent="0.35">
      <c r="A19699" s="1">
        <v>143</v>
      </c>
      <c r="B19699" s="1" t="s">
        <v>164</v>
      </c>
      <c r="C19699" s="218">
        <v>44931</v>
      </c>
      <c r="D19699" s="218">
        <v>44928</v>
      </c>
      <c r="E19699" s="1">
        <v>1</v>
      </c>
      <c r="F19699" s="62">
        <v>23.71</v>
      </c>
    </row>
    <row r="19700" spans="1:6" x14ac:dyDescent="0.35">
      <c r="A19700" s="1">
        <v>143</v>
      </c>
      <c r="B19700" s="1" t="s">
        <v>164</v>
      </c>
      <c r="C19700" s="218">
        <v>44931</v>
      </c>
      <c r="D19700" s="218">
        <v>44929</v>
      </c>
      <c r="E19700" s="1">
        <v>6</v>
      </c>
      <c r="F19700" s="62">
        <v>226.71</v>
      </c>
    </row>
    <row r="19701" spans="1:6" x14ac:dyDescent="0.35">
      <c r="A19701" s="1">
        <v>143</v>
      </c>
      <c r="B19701" s="1" t="s">
        <v>164</v>
      </c>
      <c r="C19701" s="218">
        <v>44931</v>
      </c>
      <c r="D19701" s="218">
        <v>44930</v>
      </c>
      <c r="E19701" s="1">
        <v>1</v>
      </c>
      <c r="F19701" s="62">
        <v>53.91</v>
      </c>
    </row>
    <row r="19702" spans="1:6" x14ac:dyDescent="0.35">
      <c r="A19702" s="1">
        <v>143</v>
      </c>
      <c r="B19702" s="1" t="s">
        <v>164</v>
      </c>
      <c r="C19702" s="218">
        <v>44931</v>
      </c>
      <c r="D19702" s="218">
        <v>44931</v>
      </c>
      <c r="E19702" s="1">
        <v>9</v>
      </c>
      <c r="F19702" s="62">
        <v>302.68</v>
      </c>
    </row>
    <row r="19703" spans="1:6" x14ac:dyDescent="0.35">
      <c r="A19703" s="1">
        <v>143</v>
      </c>
      <c r="B19703" s="1" t="s">
        <v>164</v>
      </c>
      <c r="C19703" s="218">
        <v>44932</v>
      </c>
      <c r="D19703" s="218">
        <v>44929</v>
      </c>
      <c r="E19703" s="1">
        <v>2</v>
      </c>
      <c r="F19703" s="62">
        <v>47.37</v>
      </c>
    </row>
    <row r="19704" spans="1:6" x14ac:dyDescent="0.35">
      <c r="A19704" s="1">
        <v>143</v>
      </c>
      <c r="B19704" s="1" t="s">
        <v>164</v>
      </c>
      <c r="C19704" s="218">
        <v>44932</v>
      </c>
      <c r="D19704" s="218">
        <v>44930</v>
      </c>
      <c r="E19704" s="1">
        <v>1</v>
      </c>
      <c r="F19704" s="62">
        <v>20.99</v>
      </c>
    </row>
    <row r="19705" spans="1:6" x14ac:dyDescent="0.35">
      <c r="A19705" s="1">
        <v>143</v>
      </c>
      <c r="B19705" s="1" t="s">
        <v>164</v>
      </c>
      <c r="C19705" s="218">
        <v>44932</v>
      </c>
      <c r="D19705" s="218">
        <v>44931</v>
      </c>
      <c r="E19705" s="1">
        <v>5</v>
      </c>
      <c r="F19705" s="62">
        <v>232.69</v>
      </c>
    </row>
    <row r="19706" spans="1:6" x14ac:dyDescent="0.35">
      <c r="A19706" s="1">
        <v>143</v>
      </c>
      <c r="B19706" s="1" t="s">
        <v>164</v>
      </c>
      <c r="C19706" s="218">
        <v>44932</v>
      </c>
      <c r="D19706" s="218">
        <v>44932</v>
      </c>
      <c r="E19706" s="1">
        <v>3</v>
      </c>
      <c r="F19706" s="62">
        <v>160.77000000000001</v>
      </c>
    </row>
    <row r="19707" spans="1:6" x14ac:dyDescent="0.35">
      <c r="A19707" s="1">
        <v>143</v>
      </c>
      <c r="B19707" s="1" t="s">
        <v>164</v>
      </c>
      <c r="C19707" s="218">
        <v>44933</v>
      </c>
      <c r="D19707" s="218">
        <v>44931</v>
      </c>
      <c r="E19707" s="1">
        <v>2</v>
      </c>
      <c r="F19707" s="62">
        <v>47.27</v>
      </c>
    </row>
    <row r="19708" spans="1:6" x14ac:dyDescent="0.35">
      <c r="A19708" s="1">
        <v>143</v>
      </c>
      <c r="B19708" s="1" t="s">
        <v>164</v>
      </c>
      <c r="C19708" s="218">
        <v>44933</v>
      </c>
      <c r="D19708" s="218">
        <v>44932</v>
      </c>
      <c r="E19708" s="1">
        <v>3</v>
      </c>
      <c r="F19708" s="62">
        <v>162.22</v>
      </c>
    </row>
    <row r="19709" spans="1:6" x14ac:dyDescent="0.35">
      <c r="A19709" s="1">
        <v>143</v>
      </c>
      <c r="B19709" s="1" t="s">
        <v>164</v>
      </c>
      <c r="C19709" s="218">
        <v>44933</v>
      </c>
      <c r="D19709" s="218">
        <v>44933</v>
      </c>
      <c r="E19709" s="1">
        <v>8</v>
      </c>
      <c r="F19709" s="62">
        <v>303.77999999999997</v>
      </c>
    </row>
    <row r="19710" spans="1:6" x14ac:dyDescent="0.35">
      <c r="A19710" s="1">
        <v>143</v>
      </c>
      <c r="B19710" s="1" t="s">
        <v>164</v>
      </c>
      <c r="C19710" s="218">
        <v>44934</v>
      </c>
      <c r="D19710" s="218">
        <v>44931</v>
      </c>
      <c r="E19710" s="1">
        <v>2</v>
      </c>
      <c r="F19710" s="62">
        <v>47.37</v>
      </c>
    </row>
    <row r="19711" spans="1:6" x14ac:dyDescent="0.35">
      <c r="A19711" s="1">
        <v>143</v>
      </c>
      <c r="B19711" s="1" t="s">
        <v>164</v>
      </c>
      <c r="C19711" s="218">
        <v>44934</v>
      </c>
      <c r="D19711" s="218">
        <v>44932</v>
      </c>
      <c r="E19711" s="1">
        <v>1</v>
      </c>
      <c r="F19711" s="62">
        <v>23.76</v>
      </c>
    </row>
    <row r="19712" spans="1:6" x14ac:dyDescent="0.35">
      <c r="A19712" s="1">
        <v>143</v>
      </c>
      <c r="B19712" s="1" t="s">
        <v>164</v>
      </c>
      <c r="C19712" s="218">
        <v>44934</v>
      </c>
      <c r="D19712" s="218">
        <v>44933</v>
      </c>
      <c r="E19712" s="1">
        <v>7</v>
      </c>
      <c r="F19712" s="62">
        <v>286.85000000000002</v>
      </c>
    </row>
    <row r="19713" spans="1:6" x14ac:dyDescent="0.35">
      <c r="A19713" s="1">
        <v>143</v>
      </c>
      <c r="B19713" s="1" t="s">
        <v>164</v>
      </c>
      <c r="C19713" s="218">
        <v>44934</v>
      </c>
      <c r="D19713" s="218">
        <v>44934</v>
      </c>
      <c r="E19713" s="1">
        <v>2</v>
      </c>
      <c r="F19713" s="62">
        <v>108.6</v>
      </c>
    </row>
    <row r="19714" spans="1:6" x14ac:dyDescent="0.35">
      <c r="A19714" s="1">
        <v>143</v>
      </c>
      <c r="B19714" s="1" t="s">
        <v>164</v>
      </c>
      <c r="C19714" s="218">
        <v>44935</v>
      </c>
      <c r="D19714" s="218">
        <v>44932</v>
      </c>
      <c r="E19714" s="1">
        <v>1</v>
      </c>
      <c r="F19714" s="62">
        <v>23.46</v>
      </c>
    </row>
    <row r="19715" spans="1:6" x14ac:dyDescent="0.35">
      <c r="A19715" s="1">
        <v>143</v>
      </c>
      <c r="B19715" s="1" t="s">
        <v>164</v>
      </c>
      <c r="C19715" s="218">
        <v>44935</v>
      </c>
      <c r="D19715" s="218">
        <v>44934</v>
      </c>
      <c r="E19715" s="1">
        <v>2</v>
      </c>
      <c r="F19715" s="62">
        <v>47.42</v>
      </c>
    </row>
    <row r="19716" spans="1:6" x14ac:dyDescent="0.35">
      <c r="A19716" s="1">
        <v>143</v>
      </c>
      <c r="B19716" s="1" t="s">
        <v>164</v>
      </c>
      <c r="C19716" s="218">
        <v>44935</v>
      </c>
      <c r="D19716" s="218">
        <v>44935</v>
      </c>
      <c r="E19716" s="1">
        <v>3</v>
      </c>
      <c r="F19716" s="62">
        <v>131.22999999999999</v>
      </c>
    </row>
    <row r="19717" spans="1:6" x14ac:dyDescent="0.35">
      <c r="A19717" s="1">
        <v>143</v>
      </c>
      <c r="B19717" s="1" t="s">
        <v>164</v>
      </c>
      <c r="C19717" s="218">
        <v>44936</v>
      </c>
      <c r="D19717" s="218">
        <v>44933</v>
      </c>
      <c r="E19717" s="1">
        <v>1</v>
      </c>
      <c r="F19717" s="62">
        <v>53.46</v>
      </c>
    </row>
    <row r="19718" spans="1:6" x14ac:dyDescent="0.35">
      <c r="A19718" s="1">
        <v>143</v>
      </c>
      <c r="B19718" s="1" t="s">
        <v>164</v>
      </c>
      <c r="C19718" s="218">
        <v>44936</v>
      </c>
      <c r="D19718" s="218">
        <v>44934</v>
      </c>
      <c r="E19718" s="1">
        <v>4</v>
      </c>
      <c r="F19718" s="62">
        <v>154.94</v>
      </c>
    </row>
    <row r="19719" spans="1:6" x14ac:dyDescent="0.35">
      <c r="A19719" s="1">
        <v>143</v>
      </c>
      <c r="B19719" s="1" t="s">
        <v>164</v>
      </c>
      <c r="C19719" s="218">
        <v>44937</v>
      </c>
      <c r="D19719" s="218">
        <v>44934</v>
      </c>
      <c r="E19719" s="1">
        <v>8</v>
      </c>
      <c r="F19719" s="62">
        <v>281</v>
      </c>
    </row>
    <row r="19720" spans="1:6" x14ac:dyDescent="0.35">
      <c r="A19720" s="1">
        <v>143</v>
      </c>
      <c r="B19720" s="1" t="s">
        <v>164</v>
      </c>
      <c r="C19720" s="218">
        <v>44937</v>
      </c>
      <c r="D19720" s="218">
        <v>44935</v>
      </c>
      <c r="E19720" s="1">
        <v>8</v>
      </c>
      <c r="F19720" s="62">
        <v>416.1</v>
      </c>
    </row>
    <row r="19721" spans="1:6" x14ac:dyDescent="0.35">
      <c r="A19721" s="1">
        <v>143</v>
      </c>
      <c r="B19721" s="1" t="s">
        <v>164</v>
      </c>
      <c r="C19721" s="218">
        <v>44937</v>
      </c>
      <c r="D19721" s="218">
        <v>44936</v>
      </c>
      <c r="E19721" s="1">
        <v>3</v>
      </c>
      <c r="F19721" s="62">
        <v>118.45</v>
      </c>
    </row>
    <row r="19722" spans="1:6" x14ac:dyDescent="0.35">
      <c r="A19722" s="1">
        <v>143</v>
      </c>
      <c r="B19722" s="1" t="s">
        <v>164</v>
      </c>
      <c r="C19722" s="218">
        <v>44937</v>
      </c>
      <c r="D19722" s="218">
        <v>44937</v>
      </c>
      <c r="E19722" s="1">
        <v>3</v>
      </c>
      <c r="F19722" s="62">
        <v>127.17</v>
      </c>
    </row>
    <row r="19723" spans="1:6" x14ac:dyDescent="0.35">
      <c r="A19723" s="1">
        <v>143</v>
      </c>
      <c r="B19723" s="1" t="s">
        <v>164</v>
      </c>
      <c r="C19723" s="218">
        <v>44938</v>
      </c>
      <c r="D19723" s="218">
        <v>44936</v>
      </c>
      <c r="E19723" s="1">
        <v>6</v>
      </c>
      <c r="F19723" s="62">
        <v>289.12</v>
      </c>
    </row>
    <row r="19724" spans="1:6" x14ac:dyDescent="0.35">
      <c r="A19724" s="1">
        <v>143</v>
      </c>
      <c r="B19724" s="1" t="s">
        <v>164</v>
      </c>
      <c r="C19724" s="218">
        <v>44938</v>
      </c>
      <c r="D19724" s="218">
        <v>44937</v>
      </c>
      <c r="E19724" s="1">
        <v>6</v>
      </c>
      <c r="F19724" s="62">
        <v>289.62</v>
      </c>
    </row>
    <row r="19725" spans="1:6" x14ac:dyDescent="0.35">
      <c r="A19725" s="1">
        <v>143</v>
      </c>
      <c r="B19725" s="1" t="s">
        <v>164</v>
      </c>
      <c r="C19725" s="218">
        <v>44938</v>
      </c>
      <c r="D19725" s="218">
        <v>44938</v>
      </c>
      <c r="E19725" s="1">
        <v>2</v>
      </c>
      <c r="F19725" s="62">
        <v>108.4</v>
      </c>
    </row>
    <row r="19726" spans="1:6" x14ac:dyDescent="0.35">
      <c r="A19726" s="1">
        <v>143</v>
      </c>
      <c r="B19726" s="1" t="s">
        <v>164</v>
      </c>
      <c r="C19726" s="218">
        <v>44939</v>
      </c>
      <c r="D19726" s="218">
        <v>44936</v>
      </c>
      <c r="E19726" s="1">
        <v>5</v>
      </c>
      <c r="F19726" s="62">
        <v>118.5</v>
      </c>
    </row>
    <row r="19727" spans="1:6" x14ac:dyDescent="0.35">
      <c r="A19727" s="1">
        <v>143</v>
      </c>
      <c r="B19727" s="1" t="s">
        <v>164</v>
      </c>
      <c r="C19727" s="218">
        <v>44939</v>
      </c>
      <c r="D19727" s="218">
        <v>44937</v>
      </c>
      <c r="E19727" s="1">
        <v>5</v>
      </c>
      <c r="F19727" s="62">
        <v>200.96</v>
      </c>
    </row>
    <row r="19728" spans="1:6" x14ac:dyDescent="0.35">
      <c r="A19728" s="1">
        <v>143</v>
      </c>
      <c r="B19728" s="1" t="s">
        <v>164</v>
      </c>
      <c r="C19728" s="218">
        <v>44939</v>
      </c>
      <c r="D19728" s="218">
        <v>44938</v>
      </c>
      <c r="E19728" s="1">
        <v>1</v>
      </c>
      <c r="F19728" s="62">
        <v>23.66</v>
      </c>
    </row>
    <row r="19729" spans="1:6" x14ac:dyDescent="0.35">
      <c r="A19729" s="1">
        <v>143</v>
      </c>
      <c r="B19729" s="1" t="s">
        <v>164</v>
      </c>
      <c r="C19729" s="218">
        <v>44939</v>
      </c>
      <c r="D19729" s="218">
        <v>44939</v>
      </c>
      <c r="E19729" s="1">
        <v>5</v>
      </c>
      <c r="F19729" s="62">
        <v>257.64</v>
      </c>
    </row>
    <row r="19730" spans="1:6" x14ac:dyDescent="0.35">
      <c r="A19730" s="1">
        <v>143</v>
      </c>
      <c r="B19730" s="1" t="s">
        <v>164</v>
      </c>
      <c r="C19730" s="218">
        <v>44940</v>
      </c>
      <c r="D19730" s="218">
        <v>44937</v>
      </c>
      <c r="E19730" s="1">
        <v>1</v>
      </c>
      <c r="F19730" s="62">
        <v>23.61</v>
      </c>
    </row>
    <row r="19731" spans="1:6" x14ac:dyDescent="0.35">
      <c r="A19731" s="1">
        <v>143</v>
      </c>
      <c r="B19731" s="1" t="s">
        <v>164</v>
      </c>
      <c r="C19731" s="218">
        <v>44940</v>
      </c>
      <c r="D19731" s="218">
        <v>44938</v>
      </c>
      <c r="E19731" s="1">
        <v>2</v>
      </c>
      <c r="F19731" s="62">
        <v>107.47</v>
      </c>
    </row>
    <row r="19732" spans="1:6" x14ac:dyDescent="0.35">
      <c r="A19732" s="1">
        <v>143</v>
      </c>
      <c r="B19732" s="1" t="s">
        <v>164</v>
      </c>
      <c r="C19732" s="218">
        <v>44940</v>
      </c>
      <c r="D19732" s="218">
        <v>44939</v>
      </c>
      <c r="E19732" s="1">
        <v>2</v>
      </c>
      <c r="F19732" s="62">
        <v>104.6</v>
      </c>
    </row>
    <row r="19733" spans="1:6" x14ac:dyDescent="0.35">
      <c r="A19733" s="1">
        <v>143</v>
      </c>
      <c r="B19733" s="1" t="s">
        <v>164</v>
      </c>
      <c r="C19733" s="218">
        <v>44941</v>
      </c>
      <c r="D19733" s="218">
        <v>44938</v>
      </c>
      <c r="E19733" s="1">
        <v>8</v>
      </c>
      <c r="F19733" s="62">
        <v>341.28</v>
      </c>
    </row>
    <row r="19734" spans="1:6" x14ac:dyDescent="0.35">
      <c r="A19734" s="1">
        <v>143</v>
      </c>
      <c r="B19734" s="1" t="s">
        <v>164</v>
      </c>
      <c r="C19734" s="218">
        <v>44941</v>
      </c>
      <c r="D19734" s="218">
        <v>44939</v>
      </c>
      <c r="E19734" s="1">
        <v>4</v>
      </c>
      <c r="F19734" s="62">
        <v>155.77000000000001</v>
      </c>
    </row>
    <row r="19735" spans="1:6" x14ac:dyDescent="0.35">
      <c r="A19735" s="1">
        <v>143</v>
      </c>
      <c r="B19735" s="1" t="s">
        <v>164</v>
      </c>
      <c r="C19735" s="218">
        <v>44942</v>
      </c>
      <c r="D19735" s="218">
        <v>44939</v>
      </c>
      <c r="E19735" s="1">
        <v>7</v>
      </c>
      <c r="F19735" s="62">
        <v>220.42</v>
      </c>
    </row>
    <row r="19736" spans="1:6" x14ac:dyDescent="0.35">
      <c r="A19736" s="1">
        <v>143</v>
      </c>
      <c r="B19736" s="1" t="s">
        <v>164</v>
      </c>
      <c r="C19736" s="218">
        <v>44942</v>
      </c>
      <c r="D19736" s="218">
        <v>44940</v>
      </c>
      <c r="E19736" s="1">
        <v>6</v>
      </c>
      <c r="F19736" s="62">
        <v>262.33999999999997</v>
      </c>
    </row>
    <row r="19737" spans="1:6" x14ac:dyDescent="0.35">
      <c r="A19737" s="1">
        <v>143</v>
      </c>
      <c r="B19737" s="1" t="s">
        <v>164</v>
      </c>
      <c r="C19737" s="218">
        <v>44942</v>
      </c>
      <c r="D19737" s="218">
        <v>44941</v>
      </c>
      <c r="E19737" s="1">
        <v>5</v>
      </c>
      <c r="F19737" s="62">
        <v>205.62</v>
      </c>
    </row>
    <row r="19738" spans="1:6" x14ac:dyDescent="0.35">
      <c r="A19738" s="1">
        <v>143</v>
      </c>
      <c r="B19738" s="1" t="s">
        <v>164</v>
      </c>
      <c r="C19738" s="218">
        <v>44942</v>
      </c>
      <c r="D19738" s="218">
        <v>44942</v>
      </c>
      <c r="E19738" s="1">
        <v>1</v>
      </c>
      <c r="F19738" s="62">
        <v>23.76</v>
      </c>
    </row>
    <row r="19739" spans="1:6" x14ac:dyDescent="0.35">
      <c r="A19739" s="1">
        <v>143</v>
      </c>
      <c r="B19739" s="1" t="s">
        <v>164</v>
      </c>
      <c r="C19739" s="218">
        <v>44943</v>
      </c>
      <c r="D19739" s="218">
        <v>44940</v>
      </c>
      <c r="E19739" s="1">
        <v>4</v>
      </c>
      <c r="F19739" s="62">
        <v>176.6</v>
      </c>
    </row>
    <row r="19740" spans="1:6" x14ac:dyDescent="0.35">
      <c r="A19740" s="1">
        <v>143</v>
      </c>
      <c r="B19740" s="1" t="s">
        <v>164</v>
      </c>
      <c r="C19740" s="218">
        <v>44943</v>
      </c>
      <c r="D19740" s="218">
        <v>44941</v>
      </c>
      <c r="E19740" s="1">
        <v>3</v>
      </c>
      <c r="F19740" s="62">
        <v>162.55000000000001</v>
      </c>
    </row>
    <row r="19741" spans="1:6" x14ac:dyDescent="0.35">
      <c r="A19741" s="1">
        <v>143</v>
      </c>
      <c r="B19741" s="1" t="s">
        <v>164</v>
      </c>
      <c r="C19741" s="218">
        <v>44943</v>
      </c>
      <c r="D19741" s="218">
        <v>44942</v>
      </c>
      <c r="E19741" s="1">
        <v>3</v>
      </c>
      <c r="F19741" s="62">
        <v>157.80000000000001</v>
      </c>
    </row>
    <row r="19742" spans="1:6" x14ac:dyDescent="0.35">
      <c r="A19742" s="1">
        <v>143</v>
      </c>
      <c r="B19742" s="1" t="s">
        <v>164</v>
      </c>
      <c r="C19742" s="218">
        <v>44944</v>
      </c>
      <c r="D19742" s="218">
        <v>44941</v>
      </c>
      <c r="E19742" s="1">
        <v>6</v>
      </c>
      <c r="F19742" s="62">
        <v>171.81</v>
      </c>
    </row>
    <row r="19743" spans="1:6" x14ac:dyDescent="0.35">
      <c r="A19743" s="1">
        <v>143</v>
      </c>
      <c r="B19743" s="1" t="s">
        <v>164</v>
      </c>
      <c r="C19743" s="218">
        <v>44944</v>
      </c>
      <c r="D19743" s="218">
        <v>44942</v>
      </c>
      <c r="E19743" s="1">
        <v>3</v>
      </c>
      <c r="F19743" s="62">
        <v>131.82</v>
      </c>
    </row>
    <row r="19744" spans="1:6" x14ac:dyDescent="0.35">
      <c r="A19744" s="1">
        <v>143</v>
      </c>
      <c r="B19744" s="1" t="s">
        <v>164</v>
      </c>
      <c r="C19744" s="218">
        <v>44944</v>
      </c>
      <c r="D19744" s="218">
        <v>44943</v>
      </c>
      <c r="E19744" s="1">
        <v>2</v>
      </c>
      <c r="F19744" s="62">
        <v>106.52</v>
      </c>
    </row>
    <row r="19745" spans="1:6" x14ac:dyDescent="0.35">
      <c r="A19745" s="1">
        <v>143</v>
      </c>
      <c r="B19745" s="1" t="s">
        <v>164</v>
      </c>
      <c r="C19745" s="218">
        <v>44944</v>
      </c>
      <c r="D19745" s="218">
        <v>44944</v>
      </c>
      <c r="E19745" s="1">
        <v>1</v>
      </c>
      <c r="F19745" s="62">
        <v>54.1</v>
      </c>
    </row>
    <row r="19746" spans="1:6" x14ac:dyDescent="0.35">
      <c r="A19746" s="1">
        <v>143</v>
      </c>
      <c r="B19746" s="1" t="s">
        <v>164</v>
      </c>
      <c r="C19746" s="218">
        <v>44945</v>
      </c>
      <c r="D19746" s="218">
        <v>44942</v>
      </c>
      <c r="E19746" s="1">
        <v>4</v>
      </c>
      <c r="F19746" s="62">
        <v>124.58</v>
      </c>
    </row>
    <row r="19747" spans="1:6" x14ac:dyDescent="0.35">
      <c r="A19747" s="1">
        <v>143</v>
      </c>
      <c r="B19747" s="1" t="s">
        <v>164</v>
      </c>
      <c r="C19747" s="218">
        <v>44945</v>
      </c>
      <c r="D19747" s="218">
        <v>44943</v>
      </c>
      <c r="E19747" s="1">
        <v>8</v>
      </c>
      <c r="F19747" s="62">
        <v>219.92</v>
      </c>
    </row>
    <row r="19748" spans="1:6" x14ac:dyDescent="0.35">
      <c r="A19748" s="1">
        <v>143</v>
      </c>
      <c r="B19748" s="1" t="s">
        <v>164</v>
      </c>
      <c r="C19748" s="218">
        <v>44945</v>
      </c>
      <c r="D19748" s="218">
        <v>44944</v>
      </c>
      <c r="E19748" s="1">
        <v>7</v>
      </c>
      <c r="F19748" s="62">
        <v>243.43</v>
      </c>
    </row>
    <row r="19749" spans="1:6" x14ac:dyDescent="0.35">
      <c r="A19749" s="1">
        <v>143</v>
      </c>
      <c r="B19749" s="1" t="s">
        <v>164</v>
      </c>
      <c r="C19749" s="218">
        <v>44945</v>
      </c>
      <c r="D19749" s="218">
        <v>44945</v>
      </c>
      <c r="E19749" s="1">
        <v>2</v>
      </c>
      <c r="F19749" s="62">
        <v>77.56</v>
      </c>
    </row>
    <row r="19750" spans="1:6" x14ac:dyDescent="0.35">
      <c r="A19750" s="1">
        <v>143</v>
      </c>
      <c r="B19750" s="1" t="s">
        <v>164</v>
      </c>
      <c r="C19750" s="218">
        <v>44946</v>
      </c>
      <c r="D19750" s="218">
        <v>44943</v>
      </c>
      <c r="E19750" s="1">
        <v>1</v>
      </c>
      <c r="F19750" s="62">
        <v>23.66</v>
      </c>
    </row>
    <row r="19751" spans="1:6" x14ac:dyDescent="0.35">
      <c r="A19751" s="1">
        <v>143</v>
      </c>
      <c r="B19751" s="1" t="s">
        <v>164</v>
      </c>
      <c r="C19751" s="218">
        <v>44946</v>
      </c>
      <c r="D19751" s="218">
        <v>44944</v>
      </c>
      <c r="E19751" s="1">
        <v>3</v>
      </c>
      <c r="F19751" s="62">
        <v>157.66</v>
      </c>
    </row>
    <row r="19752" spans="1:6" x14ac:dyDescent="0.35">
      <c r="A19752" s="1">
        <v>143</v>
      </c>
      <c r="B19752" s="1" t="s">
        <v>164</v>
      </c>
      <c r="C19752" s="218">
        <v>44946</v>
      </c>
      <c r="D19752" s="218">
        <v>44945</v>
      </c>
      <c r="E19752" s="1">
        <v>2</v>
      </c>
      <c r="F19752" s="62">
        <v>103.2</v>
      </c>
    </row>
    <row r="19753" spans="1:6" x14ac:dyDescent="0.35">
      <c r="A19753" s="1">
        <v>143</v>
      </c>
      <c r="B19753" s="1" t="s">
        <v>164</v>
      </c>
      <c r="C19753" s="218">
        <v>44947</v>
      </c>
      <c r="D19753" s="218">
        <v>44944</v>
      </c>
      <c r="E19753" s="1">
        <v>1</v>
      </c>
      <c r="F19753" s="62">
        <v>37.119999999999997</v>
      </c>
    </row>
    <row r="19754" spans="1:6" x14ac:dyDescent="0.35">
      <c r="A19754" s="1">
        <v>143</v>
      </c>
      <c r="B19754" s="1" t="s">
        <v>164</v>
      </c>
      <c r="C19754" s="218">
        <v>44947</v>
      </c>
      <c r="D19754" s="218">
        <v>44945</v>
      </c>
      <c r="E19754" s="1">
        <v>6</v>
      </c>
      <c r="F19754" s="62">
        <v>202.8</v>
      </c>
    </row>
    <row r="19755" spans="1:6" x14ac:dyDescent="0.35">
      <c r="A19755" s="1">
        <v>143</v>
      </c>
      <c r="B19755" s="1" t="s">
        <v>164</v>
      </c>
      <c r="C19755" s="218">
        <v>44948</v>
      </c>
      <c r="D19755" s="218">
        <v>44945</v>
      </c>
      <c r="E19755" s="1">
        <v>2</v>
      </c>
      <c r="F19755" s="62">
        <v>108</v>
      </c>
    </row>
    <row r="19756" spans="1:6" x14ac:dyDescent="0.35">
      <c r="A19756" s="1">
        <v>143</v>
      </c>
      <c r="B19756" s="1" t="s">
        <v>164</v>
      </c>
      <c r="C19756" s="218">
        <v>44948</v>
      </c>
      <c r="D19756" s="218">
        <v>44946</v>
      </c>
      <c r="E19756" s="1">
        <v>4</v>
      </c>
      <c r="F19756" s="62">
        <v>211.65</v>
      </c>
    </row>
    <row r="19757" spans="1:6" x14ac:dyDescent="0.35">
      <c r="A19757" s="1">
        <v>143</v>
      </c>
      <c r="B19757" s="1" t="s">
        <v>164</v>
      </c>
      <c r="C19757" s="218">
        <v>44948</v>
      </c>
      <c r="D19757" s="218">
        <v>44947</v>
      </c>
      <c r="E19757" s="1">
        <v>2</v>
      </c>
      <c r="F19757" s="62">
        <v>108.4</v>
      </c>
    </row>
    <row r="19758" spans="1:6" x14ac:dyDescent="0.35">
      <c r="A19758" s="1">
        <v>143</v>
      </c>
      <c r="B19758" s="1" t="s">
        <v>164</v>
      </c>
      <c r="C19758" s="218">
        <v>44949</v>
      </c>
      <c r="D19758" s="218">
        <v>44946</v>
      </c>
      <c r="E19758" s="1">
        <v>4</v>
      </c>
      <c r="F19758" s="62">
        <v>214.68</v>
      </c>
    </row>
    <row r="19759" spans="1:6" x14ac:dyDescent="0.35">
      <c r="A19759" s="1">
        <v>143</v>
      </c>
      <c r="B19759" s="1" t="s">
        <v>164</v>
      </c>
      <c r="C19759" s="218">
        <v>44949</v>
      </c>
      <c r="D19759" s="218">
        <v>44947</v>
      </c>
      <c r="E19759" s="1">
        <v>6</v>
      </c>
      <c r="F19759" s="62">
        <v>232.88</v>
      </c>
    </row>
    <row r="19760" spans="1:6" x14ac:dyDescent="0.35">
      <c r="A19760" s="1">
        <v>143</v>
      </c>
      <c r="B19760" s="1" t="s">
        <v>164</v>
      </c>
      <c r="C19760" s="218">
        <v>44949</v>
      </c>
      <c r="D19760" s="218">
        <v>44948</v>
      </c>
      <c r="E19760" s="1">
        <v>5</v>
      </c>
      <c r="F19760" s="62">
        <v>178.49</v>
      </c>
    </row>
    <row r="19761" spans="1:6" x14ac:dyDescent="0.35">
      <c r="A19761" s="1">
        <v>143</v>
      </c>
      <c r="B19761" s="1" t="s">
        <v>164</v>
      </c>
      <c r="C19761" s="218">
        <v>44949</v>
      </c>
      <c r="D19761" s="218">
        <v>44949</v>
      </c>
      <c r="E19761" s="1">
        <v>1</v>
      </c>
      <c r="F19761" s="62">
        <v>23.71</v>
      </c>
    </row>
    <row r="19762" spans="1:6" x14ac:dyDescent="0.35">
      <c r="A19762" s="1">
        <v>143</v>
      </c>
      <c r="B19762" s="1" t="s">
        <v>164</v>
      </c>
      <c r="C19762" s="218">
        <v>44950</v>
      </c>
      <c r="D19762" s="218">
        <v>44944</v>
      </c>
      <c r="E19762" s="1">
        <v>1</v>
      </c>
      <c r="F19762" s="62">
        <v>23.61</v>
      </c>
    </row>
    <row r="19763" spans="1:6" x14ac:dyDescent="0.35">
      <c r="A19763" s="1">
        <v>143</v>
      </c>
      <c r="B19763" s="1" t="s">
        <v>164</v>
      </c>
      <c r="C19763" s="218">
        <v>44950</v>
      </c>
      <c r="D19763" s="218">
        <v>44947</v>
      </c>
      <c r="E19763" s="1">
        <v>3</v>
      </c>
      <c r="F19763" s="62">
        <v>132.36000000000001</v>
      </c>
    </row>
    <row r="19764" spans="1:6" x14ac:dyDescent="0.35">
      <c r="A19764" s="1">
        <v>143</v>
      </c>
      <c r="B19764" s="1" t="s">
        <v>164</v>
      </c>
      <c r="C19764" s="218">
        <v>44950</v>
      </c>
      <c r="D19764" s="218">
        <v>44948</v>
      </c>
      <c r="E19764" s="1">
        <v>4</v>
      </c>
      <c r="F19764" s="62">
        <v>155.72</v>
      </c>
    </row>
    <row r="19765" spans="1:6" x14ac:dyDescent="0.35">
      <c r="A19765" s="1">
        <v>143</v>
      </c>
      <c r="B19765" s="1" t="s">
        <v>164</v>
      </c>
      <c r="C19765" s="218">
        <v>44950</v>
      </c>
      <c r="D19765" s="218">
        <v>44949</v>
      </c>
      <c r="E19765" s="1">
        <v>2</v>
      </c>
      <c r="F19765" s="62">
        <v>77.81</v>
      </c>
    </row>
    <row r="19766" spans="1:6" x14ac:dyDescent="0.35">
      <c r="A19766" s="1">
        <v>143</v>
      </c>
      <c r="B19766" s="1" t="s">
        <v>164</v>
      </c>
      <c r="C19766" s="218">
        <v>44950</v>
      </c>
      <c r="D19766" s="218">
        <v>44950</v>
      </c>
      <c r="E19766" s="1">
        <v>1</v>
      </c>
      <c r="F19766" s="62">
        <v>54.4</v>
      </c>
    </row>
    <row r="19767" spans="1:6" x14ac:dyDescent="0.35">
      <c r="A19767" s="1">
        <v>143</v>
      </c>
      <c r="B19767" s="1" t="s">
        <v>164</v>
      </c>
      <c r="C19767" s="218">
        <v>44951</v>
      </c>
      <c r="D19767" s="218">
        <v>44948</v>
      </c>
      <c r="E19767" s="1">
        <v>4</v>
      </c>
      <c r="F19767" s="62">
        <v>155.87</v>
      </c>
    </row>
    <row r="19768" spans="1:6" x14ac:dyDescent="0.35">
      <c r="A19768" s="1">
        <v>143</v>
      </c>
      <c r="B19768" s="1" t="s">
        <v>164</v>
      </c>
      <c r="C19768" s="218">
        <v>44951</v>
      </c>
      <c r="D19768" s="218">
        <v>44950</v>
      </c>
      <c r="E19768" s="1">
        <v>1</v>
      </c>
      <c r="F19768" s="62">
        <v>54.4</v>
      </c>
    </row>
    <row r="19769" spans="1:6" x14ac:dyDescent="0.35">
      <c r="A19769" s="1">
        <v>143</v>
      </c>
      <c r="B19769" s="1" t="s">
        <v>164</v>
      </c>
      <c r="C19769" s="218">
        <v>44951</v>
      </c>
      <c r="D19769" s="218">
        <v>44951</v>
      </c>
      <c r="E19769" s="1">
        <v>5</v>
      </c>
      <c r="F19769" s="62">
        <v>179.78</v>
      </c>
    </row>
    <row r="19770" spans="1:6" x14ac:dyDescent="0.35">
      <c r="A19770" s="1">
        <v>144</v>
      </c>
      <c r="B19770" s="1" t="s">
        <v>165</v>
      </c>
      <c r="C19770" s="218">
        <v>44881</v>
      </c>
      <c r="D19770" s="218">
        <v>44879</v>
      </c>
      <c r="E19770" s="1">
        <v>2</v>
      </c>
      <c r="F19770" s="62">
        <v>45</v>
      </c>
    </row>
    <row r="19771" spans="1:6" x14ac:dyDescent="0.35">
      <c r="A19771" s="1">
        <v>144</v>
      </c>
      <c r="B19771" s="1" t="s">
        <v>165</v>
      </c>
      <c r="C19771" s="218">
        <v>44881</v>
      </c>
      <c r="D19771" s="218">
        <v>44880</v>
      </c>
      <c r="E19771" s="1">
        <v>4</v>
      </c>
      <c r="F19771" s="62">
        <v>174.08</v>
      </c>
    </row>
    <row r="19772" spans="1:6" x14ac:dyDescent="0.35">
      <c r="A19772" s="1">
        <v>144</v>
      </c>
      <c r="B19772" s="1" t="s">
        <v>165</v>
      </c>
      <c r="C19772" s="218">
        <v>44885</v>
      </c>
      <c r="D19772" s="218">
        <v>44879</v>
      </c>
      <c r="E19772" s="1">
        <v>4</v>
      </c>
      <c r="F19772" s="62">
        <v>94.34</v>
      </c>
    </row>
    <row r="19773" spans="1:6" x14ac:dyDescent="0.35">
      <c r="A19773" s="1">
        <v>144</v>
      </c>
      <c r="B19773" s="1" t="s">
        <v>165</v>
      </c>
      <c r="C19773" s="218">
        <v>44885</v>
      </c>
      <c r="D19773" s="218">
        <v>44881</v>
      </c>
      <c r="E19773" s="1">
        <v>2</v>
      </c>
      <c r="F19773" s="62">
        <v>101.97</v>
      </c>
    </row>
    <row r="19774" spans="1:6" x14ac:dyDescent="0.35">
      <c r="A19774" s="1">
        <v>144</v>
      </c>
      <c r="B19774" s="1" t="s">
        <v>165</v>
      </c>
      <c r="C19774" s="218">
        <v>44888</v>
      </c>
      <c r="D19774" s="218">
        <v>44879</v>
      </c>
      <c r="E19774" s="1">
        <v>2</v>
      </c>
      <c r="F19774" s="62">
        <v>47.22</v>
      </c>
    </row>
    <row r="19775" spans="1:6" x14ac:dyDescent="0.35">
      <c r="A19775" s="1">
        <v>144</v>
      </c>
      <c r="B19775" s="1" t="s">
        <v>165</v>
      </c>
      <c r="C19775" s="218">
        <v>44888</v>
      </c>
      <c r="D19775" s="218">
        <v>44880</v>
      </c>
      <c r="E19775" s="1">
        <v>1</v>
      </c>
      <c r="F19775" s="62">
        <v>20.149999999999999</v>
      </c>
    </row>
    <row r="19776" spans="1:6" x14ac:dyDescent="0.35">
      <c r="A19776" s="1">
        <v>144</v>
      </c>
      <c r="B19776" s="1" t="s">
        <v>165</v>
      </c>
      <c r="C19776" s="218">
        <v>44888</v>
      </c>
      <c r="D19776" s="218">
        <v>44881</v>
      </c>
      <c r="E19776" s="1">
        <v>3</v>
      </c>
      <c r="F19776" s="62">
        <v>93.41</v>
      </c>
    </row>
    <row r="19777" spans="1:6" x14ac:dyDescent="0.35">
      <c r="A19777" s="1">
        <v>144</v>
      </c>
      <c r="B19777" s="1" t="s">
        <v>165</v>
      </c>
      <c r="C19777" s="218">
        <v>44888</v>
      </c>
      <c r="D19777" s="218">
        <v>44882</v>
      </c>
      <c r="E19777" s="1">
        <v>7</v>
      </c>
      <c r="F19777" s="62">
        <v>197.79</v>
      </c>
    </row>
    <row r="19778" spans="1:6" x14ac:dyDescent="0.35">
      <c r="A19778" s="1">
        <v>144</v>
      </c>
      <c r="B19778" s="1" t="s">
        <v>165</v>
      </c>
      <c r="C19778" s="218">
        <v>44895</v>
      </c>
      <c r="D19778" s="218">
        <v>44893</v>
      </c>
      <c r="E19778" s="1">
        <v>3</v>
      </c>
      <c r="F19778" s="62">
        <v>122.41</v>
      </c>
    </row>
    <row r="19779" spans="1:6" x14ac:dyDescent="0.35">
      <c r="A19779" s="1">
        <v>144</v>
      </c>
      <c r="B19779" s="1" t="s">
        <v>165</v>
      </c>
      <c r="C19779" s="218">
        <v>44895</v>
      </c>
      <c r="D19779" s="218">
        <v>44894</v>
      </c>
      <c r="E19779" s="1">
        <v>1</v>
      </c>
      <c r="F19779" s="62">
        <v>54.7</v>
      </c>
    </row>
    <row r="19780" spans="1:6" x14ac:dyDescent="0.35">
      <c r="A19780" s="1">
        <v>144</v>
      </c>
      <c r="B19780" s="1" t="s">
        <v>165</v>
      </c>
      <c r="C19780" s="218">
        <v>44898</v>
      </c>
      <c r="D19780" s="218">
        <v>44894</v>
      </c>
      <c r="E19780" s="1">
        <v>3</v>
      </c>
      <c r="F19780" s="62">
        <v>121.47</v>
      </c>
    </row>
    <row r="19781" spans="1:6" x14ac:dyDescent="0.35">
      <c r="A19781" s="1">
        <v>144</v>
      </c>
      <c r="B19781" s="1" t="s">
        <v>165</v>
      </c>
      <c r="C19781" s="218">
        <v>44898</v>
      </c>
      <c r="D19781" s="218">
        <v>44895</v>
      </c>
      <c r="E19781" s="1">
        <v>2</v>
      </c>
      <c r="F19781" s="62">
        <v>76.63</v>
      </c>
    </row>
    <row r="19782" spans="1:6" x14ac:dyDescent="0.35">
      <c r="A19782" s="1">
        <v>144</v>
      </c>
      <c r="B19782" s="1" t="s">
        <v>165</v>
      </c>
      <c r="C19782" s="218">
        <v>44899</v>
      </c>
      <c r="D19782" s="218">
        <v>44893</v>
      </c>
      <c r="E19782" s="1">
        <v>2</v>
      </c>
      <c r="F19782" s="62">
        <v>39.01</v>
      </c>
    </row>
    <row r="19783" spans="1:6" x14ac:dyDescent="0.35">
      <c r="A19783" s="1">
        <v>144</v>
      </c>
      <c r="B19783" s="1" t="s">
        <v>165</v>
      </c>
      <c r="C19783" s="218">
        <v>44899</v>
      </c>
      <c r="D19783" s="218">
        <v>44894</v>
      </c>
      <c r="E19783" s="1">
        <v>2</v>
      </c>
      <c r="F19783" s="62">
        <v>102.06</v>
      </c>
    </row>
    <row r="19784" spans="1:6" x14ac:dyDescent="0.35">
      <c r="A19784" s="1">
        <v>144</v>
      </c>
      <c r="B19784" s="1" t="s">
        <v>165</v>
      </c>
      <c r="C19784" s="218">
        <v>44899</v>
      </c>
      <c r="D19784" s="218">
        <v>44895</v>
      </c>
      <c r="E19784" s="1">
        <v>1</v>
      </c>
      <c r="F19784" s="62">
        <v>23.07</v>
      </c>
    </row>
    <row r="19785" spans="1:6" x14ac:dyDescent="0.35">
      <c r="A19785" s="1">
        <v>144</v>
      </c>
      <c r="B19785" s="1" t="s">
        <v>165</v>
      </c>
      <c r="C19785" s="218">
        <v>44899</v>
      </c>
      <c r="D19785" s="218">
        <v>44899</v>
      </c>
      <c r="E19785" s="1">
        <v>1</v>
      </c>
      <c r="F19785" s="62">
        <v>35.94</v>
      </c>
    </row>
    <row r="19786" spans="1:6" x14ac:dyDescent="0.35">
      <c r="A19786" s="1">
        <v>144</v>
      </c>
      <c r="B19786" s="1" t="s">
        <v>165</v>
      </c>
      <c r="C19786" s="218">
        <v>44900</v>
      </c>
      <c r="D19786" s="218">
        <v>44895</v>
      </c>
      <c r="E19786" s="1">
        <v>3</v>
      </c>
      <c r="F19786" s="62">
        <v>150.08000000000001</v>
      </c>
    </row>
    <row r="19787" spans="1:6" x14ac:dyDescent="0.35">
      <c r="A19787" s="1">
        <v>144</v>
      </c>
      <c r="B19787" s="1" t="s">
        <v>165</v>
      </c>
      <c r="C19787" s="218">
        <v>44900</v>
      </c>
      <c r="D19787" s="218">
        <v>44899</v>
      </c>
      <c r="E19787" s="1">
        <v>1</v>
      </c>
      <c r="F19787" s="62">
        <v>54.35</v>
      </c>
    </row>
    <row r="19788" spans="1:6" x14ac:dyDescent="0.35">
      <c r="A19788" s="1">
        <v>144</v>
      </c>
      <c r="B19788" s="1" t="s">
        <v>165</v>
      </c>
      <c r="C19788" s="218">
        <v>44901</v>
      </c>
      <c r="D19788" s="218">
        <v>44895</v>
      </c>
      <c r="E19788" s="1">
        <v>2</v>
      </c>
      <c r="F19788" s="62">
        <v>72.959999999999994</v>
      </c>
    </row>
    <row r="19789" spans="1:6" x14ac:dyDescent="0.35">
      <c r="A19789" s="1">
        <v>144</v>
      </c>
      <c r="B19789" s="1" t="s">
        <v>165</v>
      </c>
      <c r="C19789" s="218">
        <v>44901</v>
      </c>
      <c r="D19789" s="218">
        <v>44899</v>
      </c>
      <c r="E19789" s="1">
        <v>3</v>
      </c>
      <c r="F19789" s="62">
        <v>123.35</v>
      </c>
    </row>
    <row r="19790" spans="1:6" x14ac:dyDescent="0.35">
      <c r="A19790" s="1">
        <v>144</v>
      </c>
      <c r="B19790" s="1" t="s">
        <v>165</v>
      </c>
      <c r="C19790" s="218">
        <v>44902</v>
      </c>
      <c r="D19790" s="218">
        <v>44899</v>
      </c>
      <c r="E19790" s="1">
        <v>1</v>
      </c>
      <c r="F19790" s="62">
        <v>49.5</v>
      </c>
    </row>
    <row r="19791" spans="1:6" x14ac:dyDescent="0.35">
      <c r="A19791" s="1">
        <v>144</v>
      </c>
      <c r="B19791" s="1" t="s">
        <v>165</v>
      </c>
      <c r="C19791" s="218">
        <v>44902</v>
      </c>
      <c r="D19791" s="218">
        <v>44902</v>
      </c>
      <c r="E19791" s="1">
        <v>4</v>
      </c>
      <c r="F19791" s="62">
        <v>149.49</v>
      </c>
    </row>
    <row r="19792" spans="1:6" x14ac:dyDescent="0.35">
      <c r="A19792" s="1">
        <v>144</v>
      </c>
      <c r="B19792" s="1" t="s">
        <v>165</v>
      </c>
      <c r="C19792" s="218">
        <v>44904</v>
      </c>
      <c r="D19792" s="218">
        <v>44902</v>
      </c>
      <c r="E19792" s="1">
        <v>1</v>
      </c>
      <c r="F19792" s="62">
        <v>22.18</v>
      </c>
    </row>
    <row r="19793" spans="1:6" x14ac:dyDescent="0.35">
      <c r="A19793" s="1">
        <v>144</v>
      </c>
      <c r="B19793" s="1" t="s">
        <v>165</v>
      </c>
      <c r="C19793" s="218">
        <v>44904</v>
      </c>
      <c r="D19793" s="218">
        <v>44903</v>
      </c>
      <c r="E19793" s="1">
        <v>2</v>
      </c>
      <c r="F19793" s="62">
        <v>75.34</v>
      </c>
    </row>
    <row r="19794" spans="1:6" x14ac:dyDescent="0.35">
      <c r="A19794" s="1">
        <v>144</v>
      </c>
      <c r="B19794" s="1" t="s">
        <v>165</v>
      </c>
      <c r="C19794" s="218">
        <v>44904</v>
      </c>
      <c r="D19794" s="218">
        <v>44904</v>
      </c>
      <c r="E19794" s="1">
        <v>2</v>
      </c>
      <c r="F19794" s="62">
        <v>107.41</v>
      </c>
    </row>
    <row r="19795" spans="1:6" x14ac:dyDescent="0.35">
      <c r="A19795" s="1">
        <v>144</v>
      </c>
      <c r="B19795" s="1" t="s">
        <v>165</v>
      </c>
      <c r="C19795" s="218">
        <v>44905</v>
      </c>
      <c r="D19795" s="218">
        <v>44903</v>
      </c>
      <c r="E19795" s="1">
        <v>2</v>
      </c>
      <c r="F19795" s="62">
        <v>72.760000000000005</v>
      </c>
    </row>
    <row r="19796" spans="1:6" x14ac:dyDescent="0.35">
      <c r="A19796" s="1">
        <v>144</v>
      </c>
      <c r="B19796" s="1" t="s">
        <v>165</v>
      </c>
      <c r="C19796" s="218">
        <v>44905</v>
      </c>
      <c r="D19796" s="218">
        <v>44904</v>
      </c>
      <c r="E19796" s="1">
        <v>3</v>
      </c>
      <c r="F19796" s="62">
        <v>159.49</v>
      </c>
    </row>
    <row r="19797" spans="1:6" x14ac:dyDescent="0.35">
      <c r="A19797" s="1">
        <v>144</v>
      </c>
      <c r="B19797" s="1" t="s">
        <v>165</v>
      </c>
      <c r="C19797" s="218">
        <v>44906</v>
      </c>
      <c r="D19797" s="218">
        <v>44904</v>
      </c>
      <c r="E19797" s="1">
        <v>2</v>
      </c>
      <c r="F19797" s="62">
        <v>106.62</v>
      </c>
    </row>
    <row r="19798" spans="1:6" x14ac:dyDescent="0.35">
      <c r="A19798" s="1">
        <v>144</v>
      </c>
      <c r="B19798" s="1" t="s">
        <v>165</v>
      </c>
      <c r="C19798" s="218">
        <v>44906</v>
      </c>
      <c r="D19798" s="218">
        <v>44906</v>
      </c>
      <c r="E19798" s="1">
        <v>2</v>
      </c>
      <c r="F19798" s="62">
        <v>108.6</v>
      </c>
    </row>
    <row r="19799" spans="1:6" x14ac:dyDescent="0.35">
      <c r="A19799" s="1">
        <v>144</v>
      </c>
      <c r="B19799" s="1" t="s">
        <v>165</v>
      </c>
      <c r="C19799" s="218">
        <v>44907</v>
      </c>
      <c r="D19799" s="218">
        <v>44904</v>
      </c>
      <c r="E19799" s="1">
        <v>3</v>
      </c>
      <c r="F19799" s="62">
        <v>99.05</v>
      </c>
    </row>
    <row r="19800" spans="1:6" x14ac:dyDescent="0.35">
      <c r="A19800" s="1">
        <v>144</v>
      </c>
      <c r="B19800" s="1" t="s">
        <v>165</v>
      </c>
      <c r="C19800" s="218">
        <v>44907</v>
      </c>
      <c r="D19800" s="218">
        <v>44906</v>
      </c>
      <c r="E19800" s="1">
        <v>1</v>
      </c>
      <c r="F19800" s="62">
        <v>52.47</v>
      </c>
    </row>
    <row r="19801" spans="1:6" x14ac:dyDescent="0.35">
      <c r="A19801" s="1">
        <v>144</v>
      </c>
      <c r="B19801" s="1" t="s">
        <v>165</v>
      </c>
      <c r="C19801" s="218">
        <v>44907</v>
      </c>
      <c r="D19801" s="218">
        <v>44907</v>
      </c>
      <c r="E19801" s="1">
        <v>1</v>
      </c>
      <c r="F19801" s="62">
        <v>23.56</v>
      </c>
    </row>
    <row r="19802" spans="1:6" x14ac:dyDescent="0.35">
      <c r="A19802" s="1">
        <v>144</v>
      </c>
      <c r="B19802" s="1" t="s">
        <v>165</v>
      </c>
      <c r="C19802" s="218">
        <v>44908</v>
      </c>
      <c r="D19802" s="218">
        <v>44906</v>
      </c>
      <c r="E19802" s="1">
        <v>1</v>
      </c>
      <c r="F19802" s="62">
        <v>53.16</v>
      </c>
    </row>
    <row r="19803" spans="1:6" x14ac:dyDescent="0.35">
      <c r="A19803" s="1">
        <v>144</v>
      </c>
      <c r="B19803" s="1" t="s">
        <v>165</v>
      </c>
      <c r="C19803" s="218">
        <v>44908</v>
      </c>
      <c r="D19803" s="218">
        <v>44907</v>
      </c>
      <c r="E19803" s="1">
        <v>4</v>
      </c>
      <c r="F19803" s="62">
        <v>123.05</v>
      </c>
    </row>
    <row r="19804" spans="1:6" x14ac:dyDescent="0.35">
      <c r="A19804" s="1">
        <v>144</v>
      </c>
      <c r="B19804" s="1" t="s">
        <v>165</v>
      </c>
      <c r="C19804" s="218">
        <v>44909</v>
      </c>
      <c r="D19804" s="218">
        <v>44906</v>
      </c>
      <c r="E19804" s="1">
        <v>1</v>
      </c>
      <c r="F19804" s="62">
        <v>46.53</v>
      </c>
    </row>
    <row r="19805" spans="1:6" x14ac:dyDescent="0.35">
      <c r="A19805" s="1">
        <v>144</v>
      </c>
      <c r="B19805" s="1" t="s">
        <v>165</v>
      </c>
      <c r="C19805" s="218">
        <v>44909</v>
      </c>
      <c r="D19805" s="218">
        <v>44907</v>
      </c>
      <c r="E19805" s="1">
        <v>2</v>
      </c>
      <c r="F19805" s="62">
        <v>108.2</v>
      </c>
    </row>
    <row r="19806" spans="1:6" x14ac:dyDescent="0.35">
      <c r="A19806" s="1">
        <v>144</v>
      </c>
      <c r="B19806" s="1" t="s">
        <v>165</v>
      </c>
      <c r="C19806" s="218">
        <v>44909</v>
      </c>
      <c r="D19806" s="218">
        <v>44908</v>
      </c>
      <c r="E19806" s="1">
        <v>1</v>
      </c>
      <c r="F19806" s="62">
        <v>23.66</v>
      </c>
    </row>
    <row r="19807" spans="1:6" x14ac:dyDescent="0.35">
      <c r="A19807" s="1">
        <v>144</v>
      </c>
      <c r="B19807" s="1" t="s">
        <v>165</v>
      </c>
      <c r="C19807" s="218">
        <v>44910</v>
      </c>
      <c r="D19807" s="218">
        <v>44908</v>
      </c>
      <c r="E19807" s="1">
        <v>5</v>
      </c>
      <c r="F19807" s="62">
        <v>232.95</v>
      </c>
    </row>
    <row r="19808" spans="1:6" x14ac:dyDescent="0.35">
      <c r="A19808" s="1">
        <v>144</v>
      </c>
      <c r="B19808" s="1" t="s">
        <v>165</v>
      </c>
      <c r="C19808" s="218">
        <v>44910</v>
      </c>
      <c r="D19808" s="218">
        <v>44909</v>
      </c>
      <c r="E19808" s="1">
        <v>3</v>
      </c>
      <c r="F19808" s="62">
        <v>162.21</v>
      </c>
    </row>
    <row r="19809" spans="1:6" x14ac:dyDescent="0.35">
      <c r="A19809" s="1">
        <v>144</v>
      </c>
      <c r="B19809" s="1" t="s">
        <v>165</v>
      </c>
      <c r="C19809" s="218">
        <v>44911</v>
      </c>
      <c r="D19809" s="218">
        <v>44909</v>
      </c>
      <c r="E19809" s="1">
        <v>2</v>
      </c>
      <c r="F19809" s="62">
        <v>73.06</v>
      </c>
    </row>
    <row r="19810" spans="1:6" x14ac:dyDescent="0.35">
      <c r="A19810" s="1">
        <v>144</v>
      </c>
      <c r="B19810" s="1" t="s">
        <v>165</v>
      </c>
      <c r="C19810" s="218">
        <v>44911</v>
      </c>
      <c r="D19810" s="218">
        <v>44910</v>
      </c>
      <c r="E19810" s="1">
        <v>3</v>
      </c>
      <c r="F19810" s="62">
        <v>155.93</v>
      </c>
    </row>
    <row r="19811" spans="1:6" x14ac:dyDescent="0.35">
      <c r="A19811" s="1">
        <v>144</v>
      </c>
      <c r="B19811" s="1" t="s">
        <v>165</v>
      </c>
      <c r="C19811" s="218">
        <v>44912</v>
      </c>
      <c r="D19811" s="218">
        <v>44910</v>
      </c>
      <c r="E19811" s="1">
        <v>5</v>
      </c>
      <c r="F19811" s="62">
        <v>174.14</v>
      </c>
    </row>
    <row r="19812" spans="1:6" x14ac:dyDescent="0.35">
      <c r="A19812" s="1">
        <v>144</v>
      </c>
      <c r="B19812" s="1" t="s">
        <v>165</v>
      </c>
      <c r="C19812" s="218">
        <v>44912</v>
      </c>
      <c r="D19812" s="218">
        <v>44911</v>
      </c>
      <c r="E19812" s="1">
        <v>3</v>
      </c>
      <c r="F19812" s="62">
        <v>128.88999999999999</v>
      </c>
    </row>
    <row r="19813" spans="1:6" x14ac:dyDescent="0.35">
      <c r="A19813" s="1">
        <v>144</v>
      </c>
      <c r="B19813" s="1" t="s">
        <v>165</v>
      </c>
      <c r="C19813" s="218">
        <v>44912</v>
      </c>
      <c r="D19813" s="218">
        <v>44912</v>
      </c>
      <c r="E19813" s="1">
        <v>2</v>
      </c>
      <c r="F19813" s="62">
        <v>108.4</v>
      </c>
    </row>
    <row r="19814" spans="1:6" x14ac:dyDescent="0.35">
      <c r="A19814" s="1">
        <v>144</v>
      </c>
      <c r="B19814" s="1" t="s">
        <v>165</v>
      </c>
      <c r="C19814" s="218">
        <v>44913</v>
      </c>
      <c r="D19814" s="218">
        <v>44911</v>
      </c>
      <c r="E19814" s="1">
        <v>2</v>
      </c>
      <c r="F19814" s="62">
        <v>77.81</v>
      </c>
    </row>
    <row r="19815" spans="1:6" x14ac:dyDescent="0.35">
      <c r="A19815" s="1">
        <v>144</v>
      </c>
      <c r="B19815" s="1" t="s">
        <v>165</v>
      </c>
      <c r="C19815" s="218">
        <v>44913</v>
      </c>
      <c r="D19815" s="218">
        <v>44912</v>
      </c>
      <c r="E19815" s="1">
        <v>1</v>
      </c>
      <c r="F19815" s="62">
        <v>49.5</v>
      </c>
    </row>
    <row r="19816" spans="1:6" x14ac:dyDescent="0.35">
      <c r="A19816" s="1">
        <v>144</v>
      </c>
      <c r="B19816" s="1" t="s">
        <v>165</v>
      </c>
      <c r="C19816" s="218">
        <v>44913</v>
      </c>
      <c r="D19816" s="218">
        <v>44913</v>
      </c>
      <c r="E19816" s="1">
        <v>2</v>
      </c>
      <c r="F19816" s="62">
        <v>77.91</v>
      </c>
    </row>
    <row r="19817" spans="1:6" x14ac:dyDescent="0.35">
      <c r="A19817" s="1">
        <v>144</v>
      </c>
      <c r="B19817" s="1" t="s">
        <v>165</v>
      </c>
      <c r="C19817" s="218">
        <v>44914</v>
      </c>
      <c r="D19817" s="218">
        <v>44911</v>
      </c>
      <c r="E19817" s="1">
        <v>1</v>
      </c>
      <c r="F19817" s="62">
        <v>23.66</v>
      </c>
    </row>
    <row r="19818" spans="1:6" x14ac:dyDescent="0.35">
      <c r="A19818" s="1">
        <v>144</v>
      </c>
      <c r="B19818" s="1" t="s">
        <v>165</v>
      </c>
      <c r="C19818" s="218">
        <v>44914</v>
      </c>
      <c r="D19818" s="218">
        <v>44912</v>
      </c>
      <c r="E19818" s="1">
        <v>2</v>
      </c>
      <c r="F19818" s="62">
        <v>71.72</v>
      </c>
    </row>
    <row r="19819" spans="1:6" x14ac:dyDescent="0.35">
      <c r="A19819" s="1">
        <v>144</v>
      </c>
      <c r="B19819" s="1" t="s">
        <v>165</v>
      </c>
      <c r="C19819" s="218">
        <v>44914</v>
      </c>
      <c r="D19819" s="218">
        <v>44913</v>
      </c>
      <c r="E19819" s="1">
        <v>1</v>
      </c>
      <c r="F19819" s="62">
        <v>53.16</v>
      </c>
    </row>
    <row r="19820" spans="1:6" x14ac:dyDescent="0.35">
      <c r="A19820" s="1">
        <v>144</v>
      </c>
      <c r="B19820" s="1" t="s">
        <v>165</v>
      </c>
      <c r="C19820" s="218">
        <v>44914</v>
      </c>
      <c r="D19820" s="218">
        <v>44914</v>
      </c>
      <c r="E19820" s="1">
        <v>2</v>
      </c>
      <c r="F19820" s="62">
        <v>47.22</v>
      </c>
    </row>
    <row r="19821" spans="1:6" x14ac:dyDescent="0.35">
      <c r="A19821" s="1">
        <v>144</v>
      </c>
      <c r="B19821" s="1" t="s">
        <v>165</v>
      </c>
      <c r="C19821" s="218">
        <v>44915</v>
      </c>
      <c r="D19821" s="218">
        <v>44913</v>
      </c>
      <c r="E19821" s="1">
        <v>1</v>
      </c>
      <c r="F19821" s="62">
        <v>52.47</v>
      </c>
    </row>
    <row r="19822" spans="1:6" x14ac:dyDescent="0.35">
      <c r="A19822" s="1">
        <v>144</v>
      </c>
      <c r="B19822" s="1" t="s">
        <v>165</v>
      </c>
      <c r="C19822" s="218">
        <v>44915</v>
      </c>
      <c r="D19822" s="218">
        <v>44914</v>
      </c>
      <c r="E19822" s="1">
        <v>3</v>
      </c>
      <c r="F19822" s="62">
        <v>158.1</v>
      </c>
    </row>
    <row r="19823" spans="1:6" x14ac:dyDescent="0.35">
      <c r="A19823" s="1">
        <v>144</v>
      </c>
      <c r="B19823" s="1" t="s">
        <v>165</v>
      </c>
      <c r="C19823" s="218">
        <v>44916</v>
      </c>
      <c r="D19823" s="218">
        <v>44914</v>
      </c>
      <c r="E19823" s="1">
        <v>2</v>
      </c>
      <c r="F19823" s="62">
        <v>73.16</v>
      </c>
    </row>
    <row r="19824" spans="1:6" x14ac:dyDescent="0.35">
      <c r="A19824" s="1">
        <v>144</v>
      </c>
      <c r="B19824" s="1" t="s">
        <v>165</v>
      </c>
      <c r="C19824" s="218">
        <v>44916</v>
      </c>
      <c r="D19824" s="218">
        <v>44915</v>
      </c>
      <c r="E19824" s="1">
        <v>4</v>
      </c>
      <c r="F19824" s="62">
        <v>125.33</v>
      </c>
    </row>
    <row r="19825" spans="1:6" x14ac:dyDescent="0.35">
      <c r="A19825" s="1">
        <v>144</v>
      </c>
      <c r="B19825" s="1" t="s">
        <v>165</v>
      </c>
      <c r="C19825" s="218">
        <v>44917</v>
      </c>
      <c r="D19825" s="218">
        <v>44914</v>
      </c>
      <c r="E19825" s="1">
        <v>1</v>
      </c>
      <c r="F19825" s="62">
        <v>49.5</v>
      </c>
    </row>
    <row r="19826" spans="1:6" x14ac:dyDescent="0.35">
      <c r="A19826" s="1">
        <v>144</v>
      </c>
      <c r="B19826" s="1" t="s">
        <v>165</v>
      </c>
      <c r="C19826" s="218">
        <v>44917</v>
      </c>
      <c r="D19826" s="218">
        <v>44915</v>
      </c>
      <c r="E19826" s="1">
        <v>3</v>
      </c>
      <c r="F19826" s="62">
        <v>70.78</v>
      </c>
    </row>
    <row r="19827" spans="1:6" x14ac:dyDescent="0.35">
      <c r="A19827" s="1">
        <v>144</v>
      </c>
      <c r="B19827" s="1" t="s">
        <v>165</v>
      </c>
      <c r="C19827" s="218">
        <v>44917</v>
      </c>
      <c r="D19827" s="218">
        <v>44916</v>
      </c>
      <c r="E19827" s="1">
        <v>1</v>
      </c>
      <c r="F19827" s="62">
        <v>54.45</v>
      </c>
    </row>
    <row r="19828" spans="1:6" x14ac:dyDescent="0.35">
      <c r="A19828" s="1">
        <v>144</v>
      </c>
      <c r="B19828" s="1" t="s">
        <v>165</v>
      </c>
      <c r="C19828" s="218">
        <v>44917</v>
      </c>
      <c r="D19828" s="218">
        <v>44917</v>
      </c>
      <c r="E19828" s="1">
        <v>1</v>
      </c>
      <c r="F19828" s="62">
        <v>54.45</v>
      </c>
    </row>
    <row r="19829" spans="1:6" x14ac:dyDescent="0.35">
      <c r="A19829" s="1">
        <v>144</v>
      </c>
      <c r="B19829" s="1" t="s">
        <v>165</v>
      </c>
      <c r="C19829" s="218">
        <v>44918</v>
      </c>
      <c r="D19829" s="218">
        <v>44915</v>
      </c>
      <c r="E19829" s="1">
        <v>1</v>
      </c>
      <c r="F19829" s="62">
        <v>49.4</v>
      </c>
    </row>
    <row r="19830" spans="1:6" x14ac:dyDescent="0.35">
      <c r="A19830" s="1">
        <v>144</v>
      </c>
      <c r="B19830" s="1" t="s">
        <v>165</v>
      </c>
      <c r="C19830" s="218">
        <v>44918</v>
      </c>
      <c r="D19830" s="218">
        <v>44916</v>
      </c>
      <c r="E19830" s="1">
        <v>2</v>
      </c>
      <c r="F19830" s="62">
        <v>72.959999999999994</v>
      </c>
    </row>
    <row r="19831" spans="1:6" x14ac:dyDescent="0.35">
      <c r="A19831" s="1">
        <v>144</v>
      </c>
      <c r="B19831" s="1" t="s">
        <v>165</v>
      </c>
      <c r="C19831" s="218">
        <v>44918</v>
      </c>
      <c r="D19831" s="218">
        <v>44917</v>
      </c>
      <c r="E19831" s="1">
        <v>2</v>
      </c>
      <c r="F19831" s="62">
        <v>78.11</v>
      </c>
    </row>
    <row r="19832" spans="1:6" x14ac:dyDescent="0.35">
      <c r="A19832" s="1">
        <v>144</v>
      </c>
      <c r="B19832" s="1" t="s">
        <v>165</v>
      </c>
      <c r="C19832" s="218">
        <v>44919</v>
      </c>
      <c r="D19832" s="218">
        <v>44916</v>
      </c>
      <c r="E19832" s="1">
        <v>2</v>
      </c>
      <c r="F19832" s="62">
        <v>75.930000000000007</v>
      </c>
    </row>
    <row r="19833" spans="1:6" x14ac:dyDescent="0.35">
      <c r="A19833" s="1">
        <v>144</v>
      </c>
      <c r="B19833" s="1" t="s">
        <v>165</v>
      </c>
      <c r="C19833" s="218">
        <v>44919</v>
      </c>
      <c r="D19833" s="218">
        <v>44918</v>
      </c>
      <c r="E19833" s="1">
        <v>4</v>
      </c>
      <c r="F19833" s="62">
        <v>155.72</v>
      </c>
    </row>
    <row r="19834" spans="1:6" x14ac:dyDescent="0.35">
      <c r="A19834" s="1">
        <v>144</v>
      </c>
      <c r="B19834" s="1" t="s">
        <v>165</v>
      </c>
      <c r="C19834" s="218">
        <v>44920</v>
      </c>
      <c r="D19834" s="218">
        <v>44916</v>
      </c>
      <c r="E19834" s="1">
        <v>1</v>
      </c>
      <c r="F19834" s="62">
        <v>23.46</v>
      </c>
    </row>
    <row r="19835" spans="1:6" x14ac:dyDescent="0.35">
      <c r="A19835" s="1">
        <v>144</v>
      </c>
      <c r="B19835" s="1" t="s">
        <v>165</v>
      </c>
      <c r="C19835" s="218">
        <v>44920</v>
      </c>
      <c r="D19835" s="218">
        <v>44917</v>
      </c>
      <c r="E19835" s="1">
        <v>4</v>
      </c>
      <c r="F19835" s="62">
        <v>119.49</v>
      </c>
    </row>
    <row r="19836" spans="1:6" x14ac:dyDescent="0.35">
      <c r="A19836" s="1">
        <v>144</v>
      </c>
      <c r="B19836" s="1" t="s">
        <v>165</v>
      </c>
      <c r="C19836" s="218">
        <v>44920</v>
      </c>
      <c r="D19836" s="218">
        <v>44918</v>
      </c>
      <c r="E19836" s="1">
        <v>3</v>
      </c>
      <c r="F19836" s="62">
        <v>101.27</v>
      </c>
    </row>
    <row r="19837" spans="1:6" x14ac:dyDescent="0.35">
      <c r="A19837" s="1">
        <v>144</v>
      </c>
      <c r="B19837" s="1" t="s">
        <v>165</v>
      </c>
      <c r="C19837" s="218">
        <v>44920</v>
      </c>
      <c r="D19837" s="218">
        <v>44919</v>
      </c>
      <c r="E19837" s="1">
        <v>4</v>
      </c>
      <c r="F19837" s="62">
        <v>153.94</v>
      </c>
    </row>
    <row r="19838" spans="1:6" x14ac:dyDescent="0.35">
      <c r="A19838" s="1">
        <v>144</v>
      </c>
      <c r="B19838" s="1" t="s">
        <v>165</v>
      </c>
      <c r="C19838" s="218">
        <v>44920</v>
      </c>
      <c r="D19838" s="218">
        <v>44920</v>
      </c>
      <c r="E19838" s="1">
        <v>1</v>
      </c>
      <c r="F19838" s="62">
        <v>54.35</v>
      </c>
    </row>
    <row r="19839" spans="1:6" x14ac:dyDescent="0.35">
      <c r="A19839" s="1">
        <v>144</v>
      </c>
      <c r="B19839" s="1" t="s">
        <v>165</v>
      </c>
      <c r="C19839" s="218">
        <v>44921</v>
      </c>
      <c r="D19839" s="218">
        <v>44919</v>
      </c>
      <c r="E19839" s="1">
        <v>3</v>
      </c>
      <c r="F19839" s="62">
        <v>65.14</v>
      </c>
    </row>
    <row r="19840" spans="1:6" x14ac:dyDescent="0.35">
      <c r="A19840" s="1">
        <v>144</v>
      </c>
      <c r="B19840" s="1" t="s">
        <v>165</v>
      </c>
      <c r="C19840" s="218">
        <v>44921</v>
      </c>
      <c r="D19840" s="218">
        <v>44920</v>
      </c>
      <c r="E19840" s="1">
        <v>3</v>
      </c>
      <c r="F19840" s="62">
        <v>101.62</v>
      </c>
    </row>
    <row r="19841" spans="1:6" x14ac:dyDescent="0.35">
      <c r="A19841" s="1">
        <v>144</v>
      </c>
      <c r="B19841" s="1" t="s">
        <v>165</v>
      </c>
      <c r="C19841" s="218">
        <v>44921</v>
      </c>
      <c r="D19841" s="218">
        <v>44921</v>
      </c>
      <c r="E19841" s="1">
        <v>1</v>
      </c>
      <c r="F19841" s="62">
        <v>23.76</v>
      </c>
    </row>
    <row r="19842" spans="1:6" x14ac:dyDescent="0.35">
      <c r="A19842" s="1">
        <v>144</v>
      </c>
      <c r="B19842" s="1" t="s">
        <v>165</v>
      </c>
      <c r="C19842" s="218">
        <v>44922</v>
      </c>
      <c r="D19842" s="218">
        <v>44920</v>
      </c>
      <c r="E19842" s="1">
        <v>3</v>
      </c>
      <c r="F19842" s="62">
        <v>70.680000000000007</v>
      </c>
    </row>
    <row r="19843" spans="1:6" x14ac:dyDescent="0.35">
      <c r="A19843" s="1">
        <v>144</v>
      </c>
      <c r="B19843" s="1" t="s">
        <v>165</v>
      </c>
      <c r="C19843" s="218">
        <v>44922</v>
      </c>
      <c r="D19843" s="218">
        <v>44921</v>
      </c>
      <c r="E19843" s="1">
        <v>2</v>
      </c>
      <c r="F19843" s="62">
        <v>108.6</v>
      </c>
    </row>
    <row r="19844" spans="1:6" x14ac:dyDescent="0.35">
      <c r="A19844" s="1">
        <v>144</v>
      </c>
      <c r="B19844" s="1" t="s">
        <v>165</v>
      </c>
      <c r="C19844" s="218">
        <v>44923</v>
      </c>
      <c r="D19844" s="218">
        <v>44920</v>
      </c>
      <c r="E19844" s="1">
        <v>1</v>
      </c>
      <c r="F19844" s="62">
        <v>23.56</v>
      </c>
    </row>
    <row r="19845" spans="1:6" x14ac:dyDescent="0.35">
      <c r="A19845" s="1">
        <v>144</v>
      </c>
      <c r="B19845" s="1" t="s">
        <v>165</v>
      </c>
      <c r="C19845" s="218">
        <v>44923</v>
      </c>
      <c r="D19845" s="218">
        <v>44921</v>
      </c>
      <c r="E19845" s="1">
        <v>2</v>
      </c>
      <c r="F19845" s="62">
        <v>103.75</v>
      </c>
    </row>
    <row r="19846" spans="1:6" x14ac:dyDescent="0.35">
      <c r="A19846" s="1">
        <v>144</v>
      </c>
      <c r="B19846" s="1" t="s">
        <v>165</v>
      </c>
      <c r="C19846" s="218">
        <v>44923</v>
      </c>
      <c r="D19846" s="218">
        <v>44922</v>
      </c>
      <c r="E19846" s="1">
        <v>1</v>
      </c>
      <c r="F19846" s="62">
        <v>23.76</v>
      </c>
    </row>
    <row r="19847" spans="1:6" x14ac:dyDescent="0.35">
      <c r="A19847" s="1">
        <v>144</v>
      </c>
      <c r="B19847" s="1" t="s">
        <v>165</v>
      </c>
      <c r="C19847" s="218">
        <v>44923</v>
      </c>
      <c r="D19847" s="218">
        <v>44923</v>
      </c>
      <c r="E19847" s="1">
        <v>1</v>
      </c>
      <c r="F19847" s="62">
        <v>54.45</v>
      </c>
    </row>
    <row r="19848" spans="1:6" x14ac:dyDescent="0.35">
      <c r="A19848" s="1">
        <v>144</v>
      </c>
      <c r="B19848" s="1" t="s">
        <v>165</v>
      </c>
      <c r="C19848" s="218">
        <v>44924</v>
      </c>
      <c r="D19848" s="218">
        <v>44921</v>
      </c>
      <c r="E19848" s="1">
        <v>1</v>
      </c>
      <c r="F19848" s="62">
        <v>23.56</v>
      </c>
    </row>
    <row r="19849" spans="1:6" x14ac:dyDescent="0.35">
      <c r="A19849" s="1">
        <v>144</v>
      </c>
      <c r="B19849" s="1" t="s">
        <v>165</v>
      </c>
      <c r="C19849" s="218">
        <v>44924</v>
      </c>
      <c r="D19849" s="218">
        <v>44922</v>
      </c>
      <c r="E19849" s="1">
        <v>2</v>
      </c>
      <c r="F19849" s="62">
        <v>47.12</v>
      </c>
    </row>
    <row r="19850" spans="1:6" x14ac:dyDescent="0.35">
      <c r="A19850" s="1">
        <v>144</v>
      </c>
      <c r="B19850" s="1" t="s">
        <v>165</v>
      </c>
      <c r="C19850" s="218">
        <v>44924</v>
      </c>
      <c r="D19850" s="218">
        <v>44923</v>
      </c>
      <c r="E19850" s="1">
        <v>3</v>
      </c>
      <c r="F19850" s="62">
        <v>132.16</v>
      </c>
    </row>
    <row r="19851" spans="1:6" x14ac:dyDescent="0.35">
      <c r="A19851" s="1">
        <v>144</v>
      </c>
      <c r="B19851" s="1" t="s">
        <v>165</v>
      </c>
      <c r="C19851" s="218">
        <v>44925</v>
      </c>
      <c r="D19851" s="218">
        <v>44921</v>
      </c>
      <c r="E19851" s="1">
        <v>1</v>
      </c>
      <c r="F19851" s="62">
        <v>23.46</v>
      </c>
    </row>
    <row r="19852" spans="1:6" x14ac:dyDescent="0.35">
      <c r="A19852" s="1">
        <v>144</v>
      </c>
      <c r="B19852" s="1" t="s">
        <v>165</v>
      </c>
      <c r="C19852" s="218">
        <v>44925</v>
      </c>
      <c r="D19852" s="218">
        <v>44922</v>
      </c>
      <c r="E19852" s="1">
        <v>2</v>
      </c>
      <c r="F19852" s="62">
        <v>47.22</v>
      </c>
    </row>
    <row r="19853" spans="1:6" x14ac:dyDescent="0.35">
      <c r="A19853" s="1">
        <v>144</v>
      </c>
      <c r="B19853" s="1" t="s">
        <v>165</v>
      </c>
      <c r="C19853" s="218">
        <v>44925</v>
      </c>
      <c r="D19853" s="218">
        <v>44924</v>
      </c>
      <c r="E19853" s="1">
        <v>4</v>
      </c>
      <c r="F19853" s="62">
        <v>186.51</v>
      </c>
    </row>
    <row r="19854" spans="1:6" x14ac:dyDescent="0.35">
      <c r="A19854" s="1">
        <v>144</v>
      </c>
      <c r="B19854" s="1" t="s">
        <v>165</v>
      </c>
      <c r="C19854" s="218">
        <v>44926</v>
      </c>
      <c r="D19854" s="218">
        <v>44922</v>
      </c>
      <c r="E19854" s="1">
        <v>2</v>
      </c>
      <c r="F19854" s="62">
        <v>103.65</v>
      </c>
    </row>
    <row r="19855" spans="1:6" x14ac:dyDescent="0.35">
      <c r="A19855" s="1">
        <v>144</v>
      </c>
      <c r="B19855" s="1" t="s">
        <v>165</v>
      </c>
      <c r="C19855" s="218">
        <v>44926</v>
      </c>
      <c r="D19855" s="218">
        <v>44923</v>
      </c>
      <c r="E19855" s="1">
        <v>1</v>
      </c>
      <c r="F19855" s="62">
        <v>39.4</v>
      </c>
    </row>
    <row r="19856" spans="1:6" x14ac:dyDescent="0.35">
      <c r="A19856" s="1">
        <v>144</v>
      </c>
      <c r="B19856" s="1" t="s">
        <v>165</v>
      </c>
      <c r="C19856" s="218">
        <v>44926</v>
      </c>
      <c r="D19856" s="218">
        <v>44924</v>
      </c>
      <c r="E19856" s="1">
        <v>3</v>
      </c>
      <c r="F19856" s="62">
        <v>101.57</v>
      </c>
    </row>
    <row r="19857" spans="1:6" x14ac:dyDescent="0.35">
      <c r="A19857" s="1">
        <v>144</v>
      </c>
      <c r="B19857" s="1" t="s">
        <v>165</v>
      </c>
      <c r="C19857" s="218">
        <v>44926</v>
      </c>
      <c r="D19857" s="218">
        <v>44925</v>
      </c>
      <c r="E19857" s="1">
        <v>1</v>
      </c>
      <c r="F19857" s="62">
        <v>53.26</v>
      </c>
    </row>
    <row r="19858" spans="1:6" x14ac:dyDescent="0.35">
      <c r="A19858" s="1">
        <v>144</v>
      </c>
      <c r="B19858" s="1" t="s">
        <v>165</v>
      </c>
      <c r="C19858" s="218">
        <v>44926</v>
      </c>
      <c r="D19858" s="218">
        <v>44926</v>
      </c>
      <c r="E19858" s="1">
        <v>3</v>
      </c>
      <c r="F19858" s="62">
        <v>132.16</v>
      </c>
    </row>
    <row r="19859" spans="1:6" x14ac:dyDescent="0.35">
      <c r="A19859" s="1">
        <v>144</v>
      </c>
      <c r="B19859" s="1" t="s">
        <v>165</v>
      </c>
      <c r="C19859" s="218">
        <v>44928</v>
      </c>
      <c r="D19859" s="218">
        <v>44925</v>
      </c>
      <c r="E19859" s="1">
        <v>4</v>
      </c>
      <c r="F19859" s="62">
        <v>162.80000000000001</v>
      </c>
    </row>
    <row r="19860" spans="1:6" x14ac:dyDescent="0.35">
      <c r="A19860" s="1">
        <v>144</v>
      </c>
      <c r="B19860" s="1" t="s">
        <v>165</v>
      </c>
      <c r="C19860" s="218">
        <v>44928</v>
      </c>
      <c r="D19860" s="218">
        <v>44926</v>
      </c>
      <c r="E19860" s="1">
        <v>1</v>
      </c>
      <c r="F19860" s="62">
        <v>50.39</v>
      </c>
    </row>
    <row r="19861" spans="1:6" x14ac:dyDescent="0.35">
      <c r="A19861" s="1">
        <v>144</v>
      </c>
      <c r="B19861" s="1" t="s">
        <v>165</v>
      </c>
      <c r="C19861" s="218">
        <v>44929</v>
      </c>
      <c r="D19861" s="218">
        <v>44925</v>
      </c>
      <c r="E19861" s="1">
        <v>1</v>
      </c>
      <c r="F19861" s="62">
        <v>23.76</v>
      </c>
    </row>
    <row r="19862" spans="1:6" x14ac:dyDescent="0.35">
      <c r="A19862" s="1">
        <v>144</v>
      </c>
      <c r="B19862" s="1" t="s">
        <v>165</v>
      </c>
      <c r="C19862" s="218">
        <v>44929</v>
      </c>
      <c r="D19862" s="218">
        <v>44926</v>
      </c>
      <c r="E19862" s="1">
        <v>6</v>
      </c>
      <c r="F19862" s="62">
        <v>138.38999999999999</v>
      </c>
    </row>
    <row r="19863" spans="1:6" x14ac:dyDescent="0.35">
      <c r="A19863" s="1">
        <v>144</v>
      </c>
      <c r="B19863" s="1" t="s">
        <v>165</v>
      </c>
      <c r="C19863" s="218">
        <v>44929</v>
      </c>
      <c r="D19863" s="218">
        <v>44927</v>
      </c>
      <c r="E19863" s="1">
        <v>3</v>
      </c>
      <c r="F19863" s="62">
        <v>131.22</v>
      </c>
    </row>
    <row r="19864" spans="1:6" x14ac:dyDescent="0.35">
      <c r="A19864" s="1">
        <v>144</v>
      </c>
      <c r="B19864" s="1" t="s">
        <v>165</v>
      </c>
      <c r="C19864" s="218">
        <v>44929</v>
      </c>
      <c r="D19864" s="218">
        <v>44928</v>
      </c>
      <c r="E19864" s="1">
        <v>1</v>
      </c>
      <c r="F19864" s="62">
        <v>23.76</v>
      </c>
    </row>
    <row r="19865" spans="1:6" x14ac:dyDescent="0.35">
      <c r="A19865" s="1">
        <v>144</v>
      </c>
      <c r="B19865" s="1" t="s">
        <v>165</v>
      </c>
      <c r="C19865" s="218">
        <v>44929</v>
      </c>
      <c r="D19865" s="218">
        <v>44929</v>
      </c>
      <c r="E19865" s="1">
        <v>2</v>
      </c>
      <c r="F19865" s="62">
        <v>108.7</v>
      </c>
    </row>
    <row r="19866" spans="1:6" x14ac:dyDescent="0.35">
      <c r="A19866" s="1">
        <v>144</v>
      </c>
      <c r="B19866" s="1" t="s">
        <v>165</v>
      </c>
      <c r="C19866" s="218">
        <v>44930</v>
      </c>
      <c r="D19866" s="218">
        <v>44926</v>
      </c>
      <c r="E19866" s="1">
        <v>1</v>
      </c>
      <c r="F19866" s="62">
        <v>23.66</v>
      </c>
    </row>
    <row r="19867" spans="1:6" x14ac:dyDescent="0.35">
      <c r="A19867" s="1">
        <v>144</v>
      </c>
      <c r="B19867" s="1" t="s">
        <v>165</v>
      </c>
      <c r="C19867" s="218">
        <v>44930</v>
      </c>
      <c r="D19867" s="218">
        <v>44927</v>
      </c>
      <c r="E19867" s="1">
        <v>2</v>
      </c>
      <c r="F19867" s="62">
        <v>106.52</v>
      </c>
    </row>
    <row r="19868" spans="1:6" x14ac:dyDescent="0.35">
      <c r="A19868" s="1">
        <v>144</v>
      </c>
      <c r="B19868" s="1" t="s">
        <v>165</v>
      </c>
      <c r="C19868" s="218">
        <v>44930</v>
      </c>
      <c r="D19868" s="218">
        <v>44928</v>
      </c>
      <c r="E19868" s="1">
        <v>1</v>
      </c>
      <c r="F19868" s="62">
        <v>23.76</v>
      </c>
    </row>
    <row r="19869" spans="1:6" x14ac:dyDescent="0.35">
      <c r="A19869" s="1">
        <v>144</v>
      </c>
      <c r="B19869" s="1" t="s">
        <v>165</v>
      </c>
      <c r="C19869" s="218">
        <v>44930</v>
      </c>
      <c r="D19869" s="218">
        <v>44929</v>
      </c>
      <c r="E19869" s="1">
        <v>1</v>
      </c>
      <c r="F19869" s="62">
        <v>54.45</v>
      </c>
    </row>
    <row r="19870" spans="1:6" x14ac:dyDescent="0.35">
      <c r="A19870" s="1">
        <v>144</v>
      </c>
      <c r="B19870" s="1" t="s">
        <v>165</v>
      </c>
      <c r="C19870" s="218">
        <v>44931</v>
      </c>
      <c r="D19870" s="218">
        <v>44928</v>
      </c>
      <c r="E19870" s="1">
        <v>3</v>
      </c>
      <c r="F19870" s="62">
        <v>127.61</v>
      </c>
    </row>
    <row r="19871" spans="1:6" x14ac:dyDescent="0.35">
      <c r="A19871" s="1">
        <v>144</v>
      </c>
      <c r="B19871" s="1" t="s">
        <v>165</v>
      </c>
      <c r="C19871" s="218">
        <v>44931</v>
      </c>
      <c r="D19871" s="218">
        <v>44929</v>
      </c>
      <c r="E19871" s="1">
        <v>3</v>
      </c>
      <c r="F19871" s="62">
        <v>100.48</v>
      </c>
    </row>
    <row r="19872" spans="1:6" x14ac:dyDescent="0.35">
      <c r="A19872" s="1">
        <v>144</v>
      </c>
      <c r="B19872" s="1" t="s">
        <v>165</v>
      </c>
      <c r="C19872" s="218">
        <v>44931</v>
      </c>
      <c r="D19872" s="218">
        <v>44930</v>
      </c>
      <c r="E19872" s="1">
        <v>3</v>
      </c>
      <c r="F19872" s="62">
        <v>131.96</v>
      </c>
    </row>
    <row r="19873" spans="1:6" x14ac:dyDescent="0.35">
      <c r="A19873" s="1">
        <v>144</v>
      </c>
      <c r="B19873" s="1" t="s">
        <v>165</v>
      </c>
      <c r="C19873" s="218">
        <v>44931</v>
      </c>
      <c r="D19873" s="218">
        <v>44931</v>
      </c>
      <c r="E19873" s="1">
        <v>2</v>
      </c>
      <c r="F19873" s="62">
        <v>77.81</v>
      </c>
    </row>
    <row r="19874" spans="1:6" x14ac:dyDescent="0.35">
      <c r="A19874" s="1">
        <v>144</v>
      </c>
      <c r="B19874" s="1" t="s">
        <v>165</v>
      </c>
      <c r="C19874" s="218">
        <v>44932</v>
      </c>
      <c r="D19874" s="218">
        <v>44930</v>
      </c>
      <c r="E19874" s="1">
        <v>2</v>
      </c>
      <c r="F19874" s="62">
        <v>46.72</v>
      </c>
    </row>
    <row r="19875" spans="1:6" x14ac:dyDescent="0.35">
      <c r="A19875" s="1">
        <v>144</v>
      </c>
      <c r="B19875" s="1" t="s">
        <v>165</v>
      </c>
      <c r="C19875" s="218">
        <v>44932</v>
      </c>
      <c r="D19875" s="218">
        <v>44932</v>
      </c>
      <c r="E19875" s="1">
        <v>3</v>
      </c>
      <c r="F19875" s="62">
        <v>162.94999999999999</v>
      </c>
    </row>
    <row r="19876" spans="1:6" x14ac:dyDescent="0.35">
      <c r="A19876" s="1">
        <v>144</v>
      </c>
      <c r="B19876" s="1" t="s">
        <v>165</v>
      </c>
      <c r="C19876" s="218">
        <v>44933</v>
      </c>
      <c r="D19876" s="218">
        <v>44930</v>
      </c>
      <c r="E19876" s="1">
        <v>4</v>
      </c>
      <c r="F19876" s="62">
        <v>180.18</v>
      </c>
    </row>
    <row r="19877" spans="1:6" x14ac:dyDescent="0.35">
      <c r="A19877" s="1">
        <v>144</v>
      </c>
      <c r="B19877" s="1" t="s">
        <v>165</v>
      </c>
      <c r="C19877" s="218">
        <v>44933</v>
      </c>
      <c r="D19877" s="218">
        <v>44931</v>
      </c>
      <c r="E19877" s="1">
        <v>3</v>
      </c>
      <c r="F19877" s="62">
        <v>101.87</v>
      </c>
    </row>
    <row r="19878" spans="1:6" x14ac:dyDescent="0.35">
      <c r="A19878" s="1">
        <v>144</v>
      </c>
      <c r="B19878" s="1" t="s">
        <v>165</v>
      </c>
      <c r="C19878" s="218">
        <v>44933</v>
      </c>
      <c r="D19878" s="218">
        <v>44932</v>
      </c>
      <c r="E19878" s="1">
        <v>1</v>
      </c>
      <c r="F19878" s="62">
        <v>23.56</v>
      </c>
    </row>
    <row r="19879" spans="1:6" x14ac:dyDescent="0.35">
      <c r="A19879" s="1">
        <v>144</v>
      </c>
      <c r="B19879" s="1" t="s">
        <v>165</v>
      </c>
      <c r="C19879" s="218">
        <v>44933</v>
      </c>
      <c r="D19879" s="218">
        <v>44933</v>
      </c>
      <c r="E19879" s="1">
        <v>3</v>
      </c>
      <c r="F19879" s="62">
        <v>131.86000000000001</v>
      </c>
    </row>
    <row r="19880" spans="1:6" x14ac:dyDescent="0.35">
      <c r="A19880" s="1">
        <v>144</v>
      </c>
      <c r="B19880" s="1" t="s">
        <v>165</v>
      </c>
      <c r="C19880" s="218">
        <v>44934</v>
      </c>
      <c r="D19880" s="218">
        <v>44930</v>
      </c>
      <c r="E19880" s="1">
        <v>1</v>
      </c>
      <c r="F19880" s="62">
        <v>49.5</v>
      </c>
    </row>
    <row r="19881" spans="1:6" x14ac:dyDescent="0.35">
      <c r="A19881" s="1">
        <v>144</v>
      </c>
      <c r="B19881" s="1" t="s">
        <v>165</v>
      </c>
      <c r="C19881" s="218">
        <v>44934</v>
      </c>
      <c r="D19881" s="218">
        <v>44932</v>
      </c>
      <c r="E19881" s="1">
        <v>1</v>
      </c>
      <c r="F19881" s="62">
        <v>53.26</v>
      </c>
    </row>
    <row r="19882" spans="1:6" x14ac:dyDescent="0.35">
      <c r="A19882" s="1">
        <v>144</v>
      </c>
      <c r="B19882" s="1" t="s">
        <v>165</v>
      </c>
      <c r="C19882" s="218">
        <v>44934</v>
      </c>
      <c r="D19882" s="218">
        <v>44933</v>
      </c>
      <c r="E19882" s="1">
        <v>4</v>
      </c>
      <c r="F19882" s="62">
        <v>125.53</v>
      </c>
    </row>
    <row r="19883" spans="1:6" x14ac:dyDescent="0.35">
      <c r="A19883" s="1">
        <v>144</v>
      </c>
      <c r="B19883" s="1" t="s">
        <v>165</v>
      </c>
      <c r="C19883" s="218">
        <v>44935</v>
      </c>
      <c r="D19883" s="218">
        <v>44931</v>
      </c>
      <c r="E19883" s="1">
        <v>1</v>
      </c>
      <c r="F19883" s="62">
        <v>54.25</v>
      </c>
    </row>
    <row r="19884" spans="1:6" x14ac:dyDescent="0.35">
      <c r="A19884" s="1">
        <v>144</v>
      </c>
      <c r="B19884" s="1" t="s">
        <v>165</v>
      </c>
      <c r="C19884" s="218">
        <v>44935</v>
      </c>
      <c r="D19884" s="218">
        <v>44934</v>
      </c>
      <c r="E19884" s="1">
        <v>5</v>
      </c>
      <c r="F19884" s="62">
        <v>177.85</v>
      </c>
    </row>
    <row r="19885" spans="1:6" x14ac:dyDescent="0.35">
      <c r="A19885" s="1">
        <v>144</v>
      </c>
      <c r="B19885" s="1" t="s">
        <v>165</v>
      </c>
      <c r="C19885" s="218">
        <v>44936</v>
      </c>
      <c r="D19885" s="218">
        <v>44932</v>
      </c>
      <c r="E19885" s="1">
        <v>1</v>
      </c>
      <c r="F19885" s="62">
        <v>53.46</v>
      </c>
    </row>
    <row r="19886" spans="1:6" x14ac:dyDescent="0.35">
      <c r="A19886" s="1">
        <v>144</v>
      </c>
      <c r="B19886" s="1" t="s">
        <v>165</v>
      </c>
      <c r="C19886" s="218">
        <v>44936</v>
      </c>
      <c r="D19886" s="218">
        <v>44933</v>
      </c>
      <c r="E19886" s="1">
        <v>1</v>
      </c>
      <c r="F19886" s="62">
        <v>54.45</v>
      </c>
    </row>
    <row r="19887" spans="1:6" x14ac:dyDescent="0.35">
      <c r="A19887" s="1">
        <v>144</v>
      </c>
      <c r="B19887" s="1" t="s">
        <v>165</v>
      </c>
      <c r="C19887" s="218">
        <v>44936</v>
      </c>
      <c r="D19887" s="218">
        <v>44934</v>
      </c>
      <c r="E19887" s="1">
        <v>2</v>
      </c>
      <c r="F19887" s="62">
        <v>47.22</v>
      </c>
    </row>
    <row r="19888" spans="1:6" x14ac:dyDescent="0.35">
      <c r="A19888" s="1">
        <v>144</v>
      </c>
      <c r="B19888" s="1" t="s">
        <v>165</v>
      </c>
      <c r="C19888" s="218">
        <v>44936</v>
      </c>
      <c r="D19888" s="218">
        <v>44935</v>
      </c>
      <c r="E19888" s="1">
        <v>3</v>
      </c>
      <c r="F19888" s="62">
        <v>100.78</v>
      </c>
    </row>
    <row r="19889" spans="1:6" x14ac:dyDescent="0.35">
      <c r="A19889" s="1">
        <v>144</v>
      </c>
      <c r="B19889" s="1" t="s">
        <v>165</v>
      </c>
      <c r="C19889" s="218">
        <v>44937</v>
      </c>
      <c r="D19889" s="218">
        <v>44933</v>
      </c>
      <c r="E19889" s="1">
        <v>1</v>
      </c>
      <c r="F19889" s="62">
        <v>23.31</v>
      </c>
    </row>
    <row r="19890" spans="1:6" x14ac:dyDescent="0.35">
      <c r="A19890" s="1">
        <v>144</v>
      </c>
      <c r="B19890" s="1" t="s">
        <v>165</v>
      </c>
      <c r="C19890" s="218">
        <v>44937</v>
      </c>
      <c r="D19890" s="218">
        <v>44934</v>
      </c>
      <c r="E19890" s="1">
        <v>1</v>
      </c>
      <c r="F19890" s="62">
        <v>23.56</v>
      </c>
    </row>
    <row r="19891" spans="1:6" x14ac:dyDescent="0.35">
      <c r="A19891" s="1">
        <v>144</v>
      </c>
      <c r="B19891" s="1" t="s">
        <v>165</v>
      </c>
      <c r="C19891" s="218">
        <v>44937</v>
      </c>
      <c r="D19891" s="218">
        <v>44935</v>
      </c>
      <c r="E19891" s="1">
        <v>4</v>
      </c>
      <c r="F19891" s="62">
        <v>155.82</v>
      </c>
    </row>
    <row r="19892" spans="1:6" x14ac:dyDescent="0.35">
      <c r="A19892" s="1">
        <v>144</v>
      </c>
      <c r="B19892" s="1" t="s">
        <v>165</v>
      </c>
      <c r="C19892" s="218">
        <v>44937</v>
      </c>
      <c r="D19892" s="218">
        <v>44936</v>
      </c>
      <c r="E19892" s="1">
        <v>1</v>
      </c>
      <c r="F19892" s="62">
        <v>54.05</v>
      </c>
    </row>
    <row r="19893" spans="1:6" x14ac:dyDescent="0.35">
      <c r="A19893" s="1">
        <v>144</v>
      </c>
      <c r="B19893" s="1" t="s">
        <v>165</v>
      </c>
      <c r="C19893" s="218">
        <v>44938</v>
      </c>
      <c r="D19893" s="218">
        <v>44934</v>
      </c>
      <c r="E19893" s="1">
        <v>2</v>
      </c>
      <c r="F19893" s="62">
        <v>77.709999999999994</v>
      </c>
    </row>
    <row r="19894" spans="1:6" x14ac:dyDescent="0.35">
      <c r="A19894" s="1">
        <v>144</v>
      </c>
      <c r="B19894" s="1" t="s">
        <v>165</v>
      </c>
      <c r="C19894" s="218">
        <v>44938</v>
      </c>
      <c r="D19894" s="218">
        <v>44935</v>
      </c>
      <c r="E19894" s="1">
        <v>2</v>
      </c>
      <c r="F19894" s="62">
        <v>47.37</v>
      </c>
    </row>
    <row r="19895" spans="1:6" x14ac:dyDescent="0.35">
      <c r="A19895" s="1">
        <v>144</v>
      </c>
      <c r="B19895" s="1" t="s">
        <v>165</v>
      </c>
      <c r="C19895" s="218">
        <v>44938</v>
      </c>
      <c r="D19895" s="218">
        <v>44936</v>
      </c>
      <c r="E19895" s="1">
        <v>3</v>
      </c>
      <c r="F19895" s="62">
        <v>101.57</v>
      </c>
    </row>
    <row r="19896" spans="1:6" x14ac:dyDescent="0.35">
      <c r="A19896" s="1">
        <v>144</v>
      </c>
      <c r="B19896" s="1" t="s">
        <v>165</v>
      </c>
      <c r="C19896" s="218">
        <v>44939</v>
      </c>
      <c r="D19896" s="218">
        <v>44936</v>
      </c>
      <c r="E19896" s="1">
        <v>2</v>
      </c>
      <c r="F19896" s="62">
        <v>77.42</v>
      </c>
    </row>
    <row r="19897" spans="1:6" x14ac:dyDescent="0.35">
      <c r="A19897" s="1">
        <v>144</v>
      </c>
      <c r="B19897" s="1" t="s">
        <v>165</v>
      </c>
      <c r="C19897" s="218">
        <v>44939</v>
      </c>
      <c r="D19897" s="218">
        <v>44937</v>
      </c>
      <c r="E19897" s="1">
        <v>5</v>
      </c>
      <c r="F19897" s="62">
        <v>174.73</v>
      </c>
    </row>
    <row r="19898" spans="1:6" x14ac:dyDescent="0.35">
      <c r="A19898" s="1">
        <v>144</v>
      </c>
      <c r="B19898" s="1" t="s">
        <v>165</v>
      </c>
      <c r="C19898" s="218">
        <v>44940</v>
      </c>
      <c r="D19898" s="218">
        <v>44937</v>
      </c>
      <c r="E19898" s="1">
        <v>2</v>
      </c>
      <c r="F19898" s="62">
        <v>47.12</v>
      </c>
    </row>
    <row r="19899" spans="1:6" x14ac:dyDescent="0.35">
      <c r="A19899" s="1">
        <v>144</v>
      </c>
      <c r="B19899" s="1" t="s">
        <v>165</v>
      </c>
      <c r="C19899" s="218">
        <v>44940</v>
      </c>
      <c r="D19899" s="218">
        <v>44939</v>
      </c>
      <c r="E19899" s="1">
        <v>2</v>
      </c>
      <c r="F19899" s="62">
        <v>78.11</v>
      </c>
    </row>
    <row r="19900" spans="1:6" x14ac:dyDescent="0.35">
      <c r="A19900" s="1">
        <v>144</v>
      </c>
      <c r="B19900" s="1" t="s">
        <v>165</v>
      </c>
      <c r="C19900" s="218">
        <v>44940</v>
      </c>
      <c r="D19900" s="218">
        <v>44940</v>
      </c>
      <c r="E19900" s="1">
        <v>2</v>
      </c>
      <c r="F19900" s="62">
        <v>108.5</v>
      </c>
    </row>
    <row r="19901" spans="1:6" x14ac:dyDescent="0.35">
      <c r="A19901" s="1">
        <v>144</v>
      </c>
      <c r="B19901" s="1" t="s">
        <v>165</v>
      </c>
      <c r="C19901" s="218">
        <v>44941</v>
      </c>
      <c r="D19901" s="218">
        <v>44937</v>
      </c>
      <c r="E19901" s="1">
        <v>1</v>
      </c>
      <c r="F19901" s="62">
        <v>23.76</v>
      </c>
    </row>
    <row r="19902" spans="1:6" x14ac:dyDescent="0.35">
      <c r="A19902" s="1">
        <v>144</v>
      </c>
      <c r="B19902" s="1" t="s">
        <v>165</v>
      </c>
      <c r="C19902" s="218">
        <v>44941</v>
      </c>
      <c r="D19902" s="218">
        <v>44939</v>
      </c>
      <c r="E19902" s="1">
        <v>1</v>
      </c>
      <c r="F19902" s="62">
        <v>54.15</v>
      </c>
    </row>
    <row r="19903" spans="1:6" x14ac:dyDescent="0.35">
      <c r="A19903" s="1">
        <v>144</v>
      </c>
      <c r="B19903" s="1" t="s">
        <v>165</v>
      </c>
      <c r="C19903" s="218">
        <v>44941</v>
      </c>
      <c r="D19903" s="218">
        <v>44940</v>
      </c>
      <c r="E19903" s="1">
        <v>1</v>
      </c>
      <c r="F19903" s="62">
        <v>23.56</v>
      </c>
    </row>
    <row r="19904" spans="1:6" x14ac:dyDescent="0.35">
      <c r="A19904" s="1">
        <v>144</v>
      </c>
      <c r="B19904" s="1" t="s">
        <v>165</v>
      </c>
      <c r="C19904" s="218">
        <v>44941</v>
      </c>
      <c r="D19904" s="218">
        <v>44941</v>
      </c>
      <c r="E19904" s="1">
        <v>2</v>
      </c>
      <c r="F19904" s="62">
        <v>108.6</v>
      </c>
    </row>
    <row r="19905" spans="1:6" x14ac:dyDescent="0.35">
      <c r="A19905" s="1">
        <v>144</v>
      </c>
      <c r="B19905" s="1" t="s">
        <v>165</v>
      </c>
      <c r="C19905" s="218">
        <v>44942</v>
      </c>
      <c r="D19905" s="218">
        <v>44939</v>
      </c>
      <c r="E19905" s="1">
        <v>2</v>
      </c>
      <c r="F19905" s="62">
        <v>103.26</v>
      </c>
    </row>
    <row r="19906" spans="1:6" x14ac:dyDescent="0.35">
      <c r="A19906" s="1">
        <v>144</v>
      </c>
      <c r="B19906" s="1" t="s">
        <v>165</v>
      </c>
      <c r="C19906" s="218">
        <v>44942</v>
      </c>
      <c r="D19906" s="218">
        <v>44940</v>
      </c>
      <c r="E19906" s="1">
        <v>1</v>
      </c>
      <c r="F19906" s="62">
        <v>48.31</v>
      </c>
    </row>
    <row r="19907" spans="1:6" x14ac:dyDescent="0.35">
      <c r="A19907" s="1">
        <v>144</v>
      </c>
      <c r="B19907" s="1" t="s">
        <v>165</v>
      </c>
      <c r="C19907" s="218">
        <v>44942</v>
      </c>
      <c r="D19907" s="218">
        <v>44941</v>
      </c>
      <c r="E19907" s="1">
        <v>2</v>
      </c>
      <c r="F19907" s="62">
        <v>47.42</v>
      </c>
    </row>
    <row r="19908" spans="1:6" x14ac:dyDescent="0.35">
      <c r="A19908" s="1">
        <v>144</v>
      </c>
      <c r="B19908" s="1" t="s">
        <v>165</v>
      </c>
      <c r="C19908" s="218">
        <v>44943</v>
      </c>
      <c r="D19908" s="218">
        <v>44940</v>
      </c>
      <c r="E19908" s="1">
        <v>1</v>
      </c>
      <c r="F19908" s="62">
        <v>54.45</v>
      </c>
    </row>
    <row r="19909" spans="1:6" x14ac:dyDescent="0.35">
      <c r="A19909" s="1">
        <v>144</v>
      </c>
      <c r="B19909" s="1" t="s">
        <v>165</v>
      </c>
      <c r="C19909" s="218">
        <v>44943</v>
      </c>
      <c r="D19909" s="218">
        <v>44941</v>
      </c>
      <c r="E19909" s="1">
        <v>2</v>
      </c>
      <c r="F19909" s="62">
        <v>66.53</v>
      </c>
    </row>
    <row r="19910" spans="1:6" x14ac:dyDescent="0.35">
      <c r="A19910" s="1">
        <v>144</v>
      </c>
      <c r="B19910" s="1" t="s">
        <v>165</v>
      </c>
      <c r="C19910" s="218">
        <v>44943</v>
      </c>
      <c r="D19910" s="218">
        <v>44942</v>
      </c>
      <c r="E19910" s="1">
        <v>3</v>
      </c>
      <c r="F19910" s="62">
        <v>128.19999999999999</v>
      </c>
    </row>
    <row r="19911" spans="1:6" x14ac:dyDescent="0.35">
      <c r="A19911" s="1">
        <v>144</v>
      </c>
      <c r="B19911" s="1" t="s">
        <v>165</v>
      </c>
      <c r="C19911" s="218">
        <v>44944</v>
      </c>
      <c r="D19911" s="218">
        <v>44942</v>
      </c>
      <c r="E19911" s="1">
        <v>2</v>
      </c>
      <c r="F19911" s="62">
        <v>107.51</v>
      </c>
    </row>
    <row r="19912" spans="1:6" x14ac:dyDescent="0.35">
      <c r="A19912" s="1">
        <v>144</v>
      </c>
      <c r="B19912" s="1" t="s">
        <v>165</v>
      </c>
      <c r="C19912" s="218">
        <v>44944</v>
      </c>
      <c r="D19912" s="218">
        <v>44943</v>
      </c>
      <c r="E19912" s="1">
        <v>2</v>
      </c>
      <c r="F19912" s="62">
        <v>78.010000000000005</v>
      </c>
    </row>
    <row r="19913" spans="1:6" x14ac:dyDescent="0.35">
      <c r="A19913" s="1">
        <v>144</v>
      </c>
      <c r="B19913" s="1" t="s">
        <v>165</v>
      </c>
      <c r="C19913" s="218">
        <v>44944</v>
      </c>
      <c r="D19913" s="218">
        <v>44944</v>
      </c>
      <c r="E19913" s="1">
        <v>2</v>
      </c>
      <c r="F19913" s="62">
        <v>47.12</v>
      </c>
    </row>
    <row r="19914" spans="1:6" x14ac:dyDescent="0.35">
      <c r="A19914" s="1">
        <v>144</v>
      </c>
      <c r="B19914" s="1" t="s">
        <v>165</v>
      </c>
      <c r="C19914" s="218">
        <v>44945</v>
      </c>
      <c r="D19914" s="218">
        <v>44943</v>
      </c>
      <c r="E19914" s="1">
        <v>1</v>
      </c>
      <c r="F19914" s="62">
        <v>54.35</v>
      </c>
    </row>
    <row r="19915" spans="1:6" x14ac:dyDescent="0.35">
      <c r="A19915" s="1">
        <v>144</v>
      </c>
      <c r="B19915" s="1" t="s">
        <v>165</v>
      </c>
      <c r="C19915" s="218">
        <v>44945</v>
      </c>
      <c r="D19915" s="218">
        <v>44944</v>
      </c>
      <c r="E19915" s="1">
        <v>4</v>
      </c>
      <c r="F19915" s="62">
        <v>186.11</v>
      </c>
    </row>
    <row r="19916" spans="1:6" x14ac:dyDescent="0.35">
      <c r="A19916" s="1">
        <v>144</v>
      </c>
      <c r="B19916" s="1" t="s">
        <v>165</v>
      </c>
      <c r="C19916" s="218">
        <v>44945</v>
      </c>
      <c r="D19916" s="218">
        <v>44945</v>
      </c>
      <c r="E19916" s="1">
        <v>5</v>
      </c>
      <c r="F19916" s="62">
        <v>179.18</v>
      </c>
    </row>
    <row r="19917" spans="1:6" x14ac:dyDescent="0.35">
      <c r="A19917" s="1">
        <v>144</v>
      </c>
      <c r="B19917" s="1" t="s">
        <v>165</v>
      </c>
      <c r="C19917" s="218">
        <v>44946</v>
      </c>
      <c r="D19917" s="218">
        <v>44945</v>
      </c>
      <c r="E19917" s="1">
        <v>2</v>
      </c>
      <c r="F19917" s="62">
        <v>47.12</v>
      </c>
    </row>
    <row r="19918" spans="1:6" x14ac:dyDescent="0.35">
      <c r="A19918" s="1">
        <v>144</v>
      </c>
      <c r="B19918" s="1" t="s">
        <v>165</v>
      </c>
      <c r="C19918" s="218">
        <v>44946</v>
      </c>
      <c r="D19918" s="218">
        <v>44946</v>
      </c>
      <c r="E19918" s="1">
        <v>5</v>
      </c>
      <c r="F19918" s="62">
        <v>237.9</v>
      </c>
    </row>
    <row r="19919" spans="1:6" x14ac:dyDescent="0.35">
      <c r="A19919" s="1">
        <v>144</v>
      </c>
      <c r="B19919" s="1" t="s">
        <v>165</v>
      </c>
      <c r="C19919" s="218">
        <v>44947</v>
      </c>
      <c r="D19919" s="218">
        <v>44944</v>
      </c>
      <c r="E19919" s="1">
        <v>1</v>
      </c>
      <c r="F19919" s="62">
        <v>54.25</v>
      </c>
    </row>
    <row r="19920" spans="1:6" x14ac:dyDescent="0.35">
      <c r="A19920" s="1">
        <v>144</v>
      </c>
      <c r="B19920" s="1" t="s">
        <v>165</v>
      </c>
      <c r="C19920" s="218">
        <v>44947</v>
      </c>
      <c r="D19920" s="218">
        <v>44947</v>
      </c>
      <c r="E19920" s="1">
        <v>3</v>
      </c>
      <c r="F19920" s="62">
        <v>162.25</v>
      </c>
    </row>
    <row r="19921" spans="1:6" x14ac:dyDescent="0.35">
      <c r="A19921" s="1">
        <v>144</v>
      </c>
      <c r="B19921" s="1" t="s">
        <v>165</v>
      </c>
      <c r="C19921" s="218">
        <v>44948</v>
      </c>
      <c r="D19921" s="218">
        <v>44947</v>
      </c>
      <c r="E19921" s="1">
        <v>3</v>
      </c>
      <c r="F19921" s="62">
        <v>70.98</v>
      </c>
    </row>
    <row r="19922" spans="1:6" x14ac:dyDescent="0.35">
      <c r="A19922" s="1">
        <v>144</v>
      </c>
      <c r="B19922" s="1" t="s">
        <v>165</v>
      </c>
      <c r="C19922" s="218">
        <v>44948</v>
      </c>
      <c r="D19922" s="218">
        <v>44948</v>
      </c>
      <c r="E19922" s="1">
        <v>5</v>
      </c>
      <c r="F19922" s="62">
        <v>178.83</v>
      </c>
    </row>
    <row r="19923" spans="1:6" x14ac:dyDescent="0.35">
      <c r="A19923" s="1">
        <v>144</v>
      </c>
      <c r="B19923" s="1" t="s">
        <v>165</v>
      </c>
      <c r="C19923" s="218">
        <v>44950</v>
      </c>
      <c r="D19923" s="218">
        <v>44947</v>
      </c>
      <c r="E19923" s="1">
        <v>1</v>
      </c>
      <c r="F19923" s="62">
        <v>23.76</v>
      </c>
    </row>
    <row r="19924" spans="1:6" x14ac:dyDescent="0.35">
      <c r="A19924" s="1">
        <v>144</v>
      </c>
      <c r="B19924" s="1" t="s">
        <v>165</v>
      </c>
      <c r="C19924" s="218">
        <v>44950</v>
      </c>
      <c r="D19924" s="218">
        <v>44948</v>
      </c>
      <c r="E19924" s="1">
        <v>1</v>
      </c>
      <c r="F19924" s="62">
        <v>54.45</v>
      </c>
    </row>
    <row r="19925" spans="1:6" x14ac:dyDescent="0.35">
      <c r="A19925" s="1">
        <v>144</v>
      </c>
      <c r="B19925" s="1" t="s">
        <v>165</v>
      </c>
      <c r="C19925" s="218">
        <v>44950</v>
      </c>
      <c r="D19925" s="218">
        <v>44949</v>
      </c>
      <c r="E19925" s="1">
        <v>3</v>
      </c>
      <c r="F19925" s="62">
        <v>101.77</v>
      </c>
    </row>
    <row r="19926" spans="1:6" x14ac:dyDescent="0.35">
      <c r="A19926" s="1">
        <v>171</v>
      </c>
      <c r="B19926" s="1" t="s">
        <v>166</v>
      </c>
      <c r="C19926" s="218">
        <v>44878</v>
      </c>
      <c r="D19926" s="218">
        <v>44878</v>
      </c>
      <c r="E19926" s="1">
        <v>7</v>
      </c>
      <c r="F19926" s="62">
        <v>166.12</v>
      </c>
    </row>
    <row r="19927" spans="1:6" x14ac:dyDescent="0.35">
      <c r="A19927" s="1">
        <v>171</v>
      </c>
      <c r="B19927" s="1" t="s">
        <v>166</v>
      </c>
      <c r="C19927" s="218">
        <v>44879</v>
      </c>
      <c r="D19927" s="218">
        <v>44878</v>
      </c>
      <c r="E19927" s="1">
        <v>4</v>
      </c>
      <c r="F19927" s="62">
        <v>93.36</v>
      </c>
    </row>
    <row r="19928" spans="1:6" x14ac:dyDescent="0.35">
      <c r="A19928" s="1">
        <v>171</v>
      </c>
      <c r="B19928" s="1" t="s">
        <v>166</v>
      </c>
      <c r="C19928" s="218">
        <v>44879</v>
      </c>
      <c r="D19928" s="218">
        <v>44879</v>
      </c>
      <c r="E19928" s="1">
        <v>11</v>
      </c>
      <c r="F19928" s="62">
        <v>293.38</v>
      </c>
    </row>
    <row r="19929" spans="1:6" x14ac:dyDescent="0.35">
      <c r="A19929" s="1">
        <v>171</v>
      </c>
      <c r="B19929" s="1" t="s">
        <v>166</v>
      </c>
      <c r="C19929" s="218">
        <v>44880</v>
      </c>
      <c r="D19929" s="218">
        <v>44878</v>
      </c>
      <c r="E19929" s="1">
        <v>4</v>
      </c>
      <c r="F19929" s="62">
        <v>94.94</v>
      </c>
    </row>
    <row r="19930" spans="1:6" x14ac:dyDescent="0.35">
      <c r="A19930" s="1">
        <v>171</v>
      </c>
      <c r="B19930" s="1" t="s">
        <v>166</v>
      </c>
      <c r="C19930" s="218">
        <v>44880</v>
      </c>
      <c r="D19930" s="218">
        <v>44879</v>
      </c>
      <c r="E19930" s="1">
        <v>5</v>
      </c>
      <c r="F19930" s="62">
        <v>118.5</v>
      </c>
    </row>
    <row r="19931" spans="1:6" x14ac:dyDescent="0.35">
      <c r="A19931" s="1">
        <v>171</v>
      </c>
      <c r="B19931" s="1" t="s">
        <v>166</v>
      </c>
      <c r="C19931" s="218">
        <v>44880</v>
      </c>
      <c r="D19931" s="218">
        <v>44880</v>
      </c>
      <c r="E19931" s="1">
        <v>6</v>
      </c>
      <c r="F19931" s="62">
        <v>136.07</v>
      </c>
    </row>
    <row r="19932" spans="1:6" x14ac:dyDescent="0.35">
      <c r="A19932" s="1">
        <v>171</v>
      </c>
      <c r="B19932" s="1" t="s">
        <v>166</v>
      </c>
      <c r="C19932" s="218">
        <v>44881</v>
      </c>
      <c r="D19932" s="218">
        <v>44880</v>
      </c>
      <c r="E19932" s="1">
        <v>7</v>
      </c>
      <c r="F19932" s="62">
        <v>189.93</v>
      </c>
    </row>
    <row r="19933" spans="1:6" x14ac:dyDescent="0.35">
      <c r="A19933" s="1">
        <v>171</v>
      </c>
      <c r="B19933" s="1" t="s">
        <v>166</v>
      </c>
      <c r="C19933" s="218">
        <v>44881</v>
      </c>
      <c r="D19933" s="218">
        <v>44881</v>
      </c>
      <c r="E19933" s="1">
        <v>13</v>
      </c>
      <c r="F19933" s="62">
        <v>396.84</v>
      </c>
    </row>
    <row r="19934" spans="1:6" x14ac:dyDescent="0.35">
      <c r="A19934" s="1">
        <v>171</v>
      </c>
      <c r="B19934" s="1" t="s">
        <v>166</v>
      </c>
      <c r="C19934" s="218">
        <v>44883</v>
      </c>
      <c r="D19934" s="218">
        <v>44880</v>
      </c>
      <c r="E19934" s="1">
        <v>10</v>
      </c>
      <c r="F19934" s="62">
        <v>232.36</v>
      </c>
    </row>
    <row r="19935" spans="1:6" x14ac:dyDescent="0.35">
      <c r="A19935" s="1">
        <v>171</v>
      </c>
      <c r="B19935" s="1" t="s">
        <v>166</v>
      </c>
      <c r="C19935" s="218">
        <v>44883</v>
      </c>
      <c r="D19935" s="218">
        <v>44881</v>
      </c>
      <c r="E19935" s="1">
        <v>4</v>
      </c>
      <c r="F19935" s="62">
        <v>94.74</v>
      </c>
    </row>
    <row r="19936" spans="1:6" x14ac:dyDescent="0.35">
      <c r="A19936" s="1">
        <v>171</v>
      </c>
      <c r="B19936" s="1" t="s">
        <v>166</v>
      </c>
      <c r="C19936" s="218">
        <v>44883</v>
      </c>
      <c r="D19936" s="218">
        <v>44882</v>
      </c>
      <c r="E19936" s="1">
        <v>9</v>
      </c>
      <c r="F19936" s="62">
        <v>269.97000000000003</v>
      </c>
    </row>
    <row r="19937" spans="1:6" x14ac:dyDescent="0.35">
      <c r="A19937" s="1">
        <v>171</v>
      </c>
      <c r="B19937" s="1" t="s">
        <v>166</v>
      </c>
      <c r="C19937" s="218">
        <v>44883</v>
      </c>
      <c r="D19937" s="218">
        <v>44883</v>
      </c>
      <c r="E19937" s="1">
        <v>1</v>
      </c>
      <c r="F19937" s="62">
        <v>23.66</v>
      </c>
    </row>
    <row r="19938" spans="1:6" x14ac:dyDescent="0.35">
      <c r="A19938" s="1">
        <v>171</v>
      </c>
      <c r="B19938" s="1" t="s">
        <v>166</v>
      </c>
      <c r="C19938" s="218">
        <v>44884</v>
      </c>
      <c r="D19938" s="218">
        <v>44880</v>
      </c>
      <c r="E19938" s="1">
        <v>1</v>
      </c>
      <c r="F19938" s="62">
        <v>23.66</v>
      </c>
    </row>
    <row r="19939" spans="1:6" x14ac:dyDescent="0.35">
      <c r="A19939" s="1">
        <v>171</v>
      </c>
      <c r="B19939" s="1" t="s">
        <v>166</v>
      </c>
      <c r="C19939" s="218">
        <v>44884</v>
      </c>
      <c r="D19939" s="218">
        <v>44881</v>
      </c>
      <c r="E19939" s="1">
        <v>5</v>
      </c>
      <c r="F19939" s="62">
        <v>148</v>
      </c>
    </row>
    <row r="19940" spans="1:6" x14ac:dyDescent="0.35">
      <c r="A19940" s="1">
        <v>171</v>
      </c>
      <c r="B19940" s="1" t="s">
        <v>166</v>
      </c>
      <c r="C19940" s="218">
        <v>44884</v>
      </c>
      <c r="D19940" s="218">
        <v>44882</v>
      </c>
      <c r="E19940" s="1">
        <v>7</v>
      </c>
      <c r="F19940" s="62">
        <v>215.17</v>
      </c>
    </row>
    <row r="19941" spans="1:6" x14ac:dyDescent="0.35">
      <c r="A19941" s="1">
        <v>171</v>
      </c>
      <c r="B19941" s="1" t="s">
        <v>166</v>
      </c>
      <c r="C19941" s="218">
        <v>44884</v>
      </c>
      <c r="D19941" s="218">
        <v>44883</v>
      </c>
      <c r="E19941" s="1">
        <v>8</v>
      </c>
      <c r="F19941" s="62">
        <v>247.54</v>
      </c>
    </row>
    <row r="19942" spans="1:6" x14ac:dyDescent="0.35">
      <c r="A19942" s="1">
        <v>171</v>
      </c>
      <c r="B19942" s="1" t="s">
        <v>166</v>
      </c>
      <c r="C19942" s="218">
        <v>44884</v>
      </c>
      <c r="D19942" s="218">
        <v>44884</v>
      </c>
      <c r="E19942" s="1">
        <v>1</v>
      </c>
      <c r="F19942" s="62">
        <v>23.76</v>
      </c>
    </row>
    <row r="19943" spans="1:6" x14ac:dyDescent="0.35">
      <c r="A19943" s="1">
        <v>171</v>
      </c>
      <c r="B19943" s="1" t="s">
        <v>166</v>
      </c>
      <c r="C19943" s="218">
        <v>44885</v>
      </c>
      <c r="D19943" s="218">
        <v>44880</v>
      </c>
      <c r="E19943" s="1">
        <v>1</v>
      </c>
      <c r="F19943" s="62">
        <v>19.8</v>
      </c>
    </row>
    <row r="19944" spans="1:6" x14ac:dyDescent="0.35">
      <c r="A19944" s="1">
        <v>171</v>
      </c>
      <c r="B19944" s="1" t="s">
        <v>166</v>
      </c>
      <c r="C19944" s="218">
        <v>44885</v>
      </c>
      <c r="D19944" s="218">
        <v>44881</v>
      </c>
      <c r="E19944" s="1">
        <v>3</v>
      </c>
      <c r="F19944" s="62">
        <v>70.290000000000006</v>
      </c>
    </row>
    <row r="19945" spans="1:6" x14ac:dyDescent="0.35">
      <c r="A19945" s="1">
        <v>171</v>
      </c>
      <c r="B19945" s="1" t="s">
        <v>166</v>
      </c>
      <c r="C19945" s="218">
        <v>44885</v>
      </c>
      <c r="D19945" s="218">
        <v>44882</v>
      </c>
      <c r="E19945" s="1">
        <v>8</v>
      </c>
      <c r="F19945" s="62">
        <v>206.17</v>
      </c>
    </row>
    <row r="19946" spans="1:6" x14ac:dyDescent="0.35">
      <c r="A19946" s="1">
        <v>171</v>
      </c>
      <c r="B19946" s="1" t="s">
        <v>166</v>
      </c>
      <c r="C19946" s="218">
        <v>44885</v>
      </c>
      <c r="D19946" s="218">
        <v>44883</v>
      </c>
      <c r="E19946" s="1">
        <v>9</v>
      </c>
      <c r="F19946" s="62">
        <v>273.58999999999997</v>
      </c>
    </row>
    <row r="19947" spans="1:6" x14ac:dyDescent="0.35">
      <c r="A19947" s="1">
        <v>171</v>
      </c>
      <c r="B19947" s="1" t="s">
        <v>166</v>
      </c>
      <c r="C19947" s="218">
        <v>44885</v>
      </c>
      <c r="D19947" s="218">
        <v>44884</v>
      </c>
      <c r="E19947" s="1">
        <v>8</v>
      </c>
      <c r="F19947" s="62">
        <v>280.27</v>
      </c>
    </row>
    <row r="19948" spans="1:6" x14ac:dyDescent="0.35">
      <c r="A19948" s="1">
        <v>171</v>
      </c>
      <c r="B19948" s="1" t="s">
        <v>166</v>
      </c>
      <c r="C19948" s="218">
        <v>44885</v>
      </c>
      <c r="D19948" s="218">
        <v>44885</v>
      </c>
      <c r="E19948" s="1">
        <v>3</v>
      </c>
      <c r="F19948" s="62">
        <v>71.28</v>
      </c>
    </row>
    <row r="19949" spans="1:6" x14ac:dyDescent="0.35">
      <c r="A19949" s="1">
        <v>171</v>
      </c>
      <c r="B19949" s="1" t="s">
        <v>166</v>
      </c>
      <c r="C19949" s="218">
        <v>44886</v>
      </c>
      <c r="D19949" s="218">
        <v>44881</v>
      </c>
      <c r="E19949" s="1">
        <v>1</v>
      </c>
      <c r="F19949" s="62">
        <v>23.76</v>
      </c>
    </row>
    <row r="19950" spans="1:6" x14ac:dyDescent="0.35">
      <c r="A19950" s="1">
        <v>171</v>
      </c>
      <c r="B19950" s="1" t="s">
        <v>166</v>
      </c>
      <c r="C19950" s="218">
        <v>44886</v>
      </c>
      <c r="D19950" s="218">
        <v>44882</v>
      </c>
      <c r="E19950" s="1">
        <v>1</v>
      </c>
      <c r="F19950" s="62">
        <v>49.5</v>
      </c>
    </row>
    <row r="19951" spans="1:6" x14ac:dyDescent="0.35">
      <c r="A19951" s="1">
        <v>171</v>
      </c>
      <c r="B19951" s="1" t="s">
        <v>166</v>
      </c>
      <c r="C19951" s="218">
        <v>44886</v>
      </c>
      <c r="D19951" s="218">
        <v>44883</v>
      </c>
      <c r="E19951" s="1">
        <v>2</v>
      </c>
      <c r="F19951" s="62">
        <v>47.52</v>
      </c>
    </row>
    <row r="19952" spans="1:6" x14ac:dyDescent="0.35">
      <c r="A19952" s="1">
        <v>171</v>
      </c>
      <c r="B19952" s="1" t="s">
        <v>166</v>
      </c>
      <c r="C19952" s="218">
        <v>44886</v>
      </c>
      <c r="D19952" s="218">
        <v>44884</v>
      </c>
      <c r="E19952" s="1">
        <v>1</v>
      </c>
      <c r="F19952" s="62">
        <v>23.76</v>
      </c>
    </row>
    <row r="19953" spans="1:6" x14ac:dyDescent="0.35">
      <c r="A19953" s="1">
        <v>171</v>
      </c>
      <c r="B19953" s="1" t="s">
        <v>166</v>
      </c>
      <c r="C19953" s="218">
        <v>44886</v>
      </c>
      <c r="D19953" s="218">
        <v>44885</v>
      </c>
      <c r="E19953" s="1">
        <v>5</v>
      </c>
      <c r="F19953" s="62">
        <v>149.49</v>
      </c>
    </row>
    <row r="19954" spans="1:6" x14ac:dyDescent="0.35">
      <c r="A19954" s="1">
        <v>171</v>
      </c>
      <c r="B19954" s="1" t="s">
        <v>166</v>
      </c>
      <c r="C19954" s="218">
        <v>44886</v>
      </c>
      <c r="D19954" s="218">
        <v>44886</v>
      </c>
      <c r="E19954" s="1">
        <v>3</v>
      </c>
      <c r="F19954" s="62">
        <v>147.36000000000001</v>
      </c>
    </row>
    <row r="19955" spans="1:6" x14ac:dyDescent="0.35">
      <c r="A19955" s="1">
        <v>171</v>
      </c>
      <c r="B19955" s="1" t="s">
        <v>166</v>
      </c>
      <c r="C19955" s="218">
        <v>44887</v>
      </c>
      <c r="D19955" s="218">
        <v>44882</v>
      </c>
      <c r="E19955" s="1">
        <v>1</v>
      </c>
      <c r="F19955" s="62">
        <v>22.87</v>
      </c>
    </row>
    <row r="19956" spans="1:6" x14ac:dyDescent="0.35">
      <c r="A19956" s="1">
        <v>171</v>
      </c>
      <c r="B19956" s="1" t="s">
        <v>166</v>
      </c>
      <c r="C19956" s="218">
        <v>44887</v>
      </c>
      <c r="D19956" s="218">
        <v>44883</v>
      </c>
      <c r="E19956" s="1">
        <v>1</v>
      </c>
      <c r="F19956" s="62">
        <v>54.45</v>
      </c>
    </row>
    <row r="19957" spans="1:6" x14ac:dyDescent="0.35">
      <c r="A19957" s="1">
        <v>171</v>
      </c>
      <c r="B19957" s="1" t="s">
        <v>166</v>
      </c>
      <c r="C19957" s="218">
        <v>44887</v>
      </c>
      <c r="D19957" s="218">
        <v>44884</v>
      </c>
      <c r="E19957" s="1">
        <v>4</v>
      </c>
      <c r="F19957" s="62">
        <v>120.09</v>
      </c>
    </row>
    <row r="19958" spans="1:6" x14ac:dyDescent="0.35">
      <c r="A19958" s="1">
        <v>171</v>
      </c>
      <c r="B19958" s="1" t="s">
        <v>166</v>
      </c>
      <c r="C19958" s="218">
        <v>44887</v>
      </c>
      <c r="D19958" s="218">
        <v>44885</v>
      </c>
      <c r="E19958" s="1">
        <v>9</v>
      </c>
      <c r="F19958" s="62">
        <v>232.35</v>
      </c>
    </row>
    <row r="19959" spans="1:6" x14ac:dyDescent="0.35">
      <c r="A19959" s="1">
        <v>171</v>
      </c>
      <c r="B19959" s="1" t="s">
        <v>166</v>
      </c>
      <c r="C19959" s="218">
        <v>44887</v>
      </c>
      <c r="D19959" s="218">
        <v>44886</v>
      </c>
      <c r="E19959" s="1">
        <v>6</v>
      </c>
      <c r="F19959" s="62">
        <v>142.06</v>
      </c>
    </row>
    <row r="19960" spans="1:6" x14ac:dyDescent="0.35">
      <c r="A19960" s="1">
        <v>171</v>
      </c>
      <c r="B19960" s="1" t="s">
        <v>166</v>
      </c>
      <c r="C19960" s="218">
        <v>44887</v>
      </c>
      <c r="D19960" s="218">
        <v>44887</v>
      </c>
      <c r="E19960" s="1">
        <v>5</v>
      </c>
      <c r="F19960" s="62">
        <v>118.4</v>
      </c>
    </row>
    <row r="19961" spans="1:6" x14ac:dyDescent="0.35">
      <c r="A19961" s="1">
        <v>171</v>
      </c>
      <c r="B19961" s="1" t="s">
        <v>166</v>
      </c>
      <c r="C19961" s="218">
        <v>44888</v>
      </c>
      <c r="D19961" s="218">
        <v>44885</v>
      </c>
      <c r="E19961" s="1">
        <v>7</v>
      </c>
      <c r="F19961" s="62">
        <v>160.68</v>
      </c>
    </row>
    <row r="19962" spans="1:6" x14ac:dyDescent="0.35">
      <c r="A19962" s="1">
        <v>171</v>
      </c>
      <c r="B19962" s="1" t="s">
        <v>166</v>
      </c>
      <c r="C19962" s="218">
        <v>44888</v>
      </c>
      <c r="D19962" s="218">
        <v>44886</v>
      </c>
      <c r="E19962" s="1">
        <v>3</v>
      </c>
      <c r="F19962" s="62">
        <v>97.71</v>
      </c>
    </row>
    <row r="19963" spans="1:6" x14ac:dyDescent="0.35">
      <c r="A19963" s="1">
        <v>171</v>
      </c>
      <c r="B19963" s="1" t="s">
        <v>166</v>
      </c>
      <c r="C19963" s="218">
        <v>44888</v>
      </c>
      <c r="D19963" s="218">
        <v>44887</v>
      </c>
      <c r="E19963" s="1">
        <v>8</v>
      </c>
      <c r="F19963" s="62">
        <v>297.2</v>
      </c>
    </row>
    <row r="19964" spans="1:6" x14ac:dyDescent="0.35">
      <c r="A19964" s="1">
        <v>171</v>
      </c>
      <c r="B19964" s="1" t="s">
        <v>166</v>
      </c>
      <c r="C19964" s="218">
        <v>44888</v>
      </c>
      <c r="D19964" s="218">
        <v>44888</v>
      </c>
      <c r="E19964" s="1">
        <v>4</v>
      </c>
      <c r="F19964" s="62">
        <v>187.11</v>
      </c>
    </row>
    <row r="19965" spans="1:6" x14ac:dyDescent="0.35">
      <c r="A19965" s="1">
        <v>171</v>
      </c>
      <c r="B19965" s="1" t="s">
        <v>166</v>
      </c>
      <c r="C19965" s="218">
        <v>44889</v>
      </c>
      <c r="D19965" s="218">
        <v>44886</v>
      </c>
      <c r="E19965" s="1">
        <v>2</v>
      </c>
      <c r="F19965" s="62">
        <v>78.209999999999994</v>
      </c>
    </row>
    <row r="19966" spans="1:6" x14ac:dyDescent="0.35">
      <c r="A19966" s="1">
        <v>171</v>
      </c>
      <c r="B19966" s="1" t="s">
        <v>166</v>
      </c>
      <c r="C19966" s="218">
        <v>44889</v>
      </c>
      <c r="D19966" s="218">
        <v>44887</v>
      </c>
      <c r="E19966" s="1">
        <v>6</v>
      </c>
      <c r="F19966" s="62">
        <v>140.13</v>
      </c>
    </row>
    <row r="19967" spans="1:6" x14ac:dyDescent="0.35">
      <c r="A19967" s="1">
        <v>171</v>
      </c>
      <c r="B19967" s="1" t="s">
        <v>166</v>
      </c>
      <c r="C19967" s="218">
        <v>44889</v>
      </c>
      <c r="D19967" s="218">
        <v>44888</v>
      </c>
      <c r="E19967" s="1">
        <v>8</v>
      </c>
      <c r="F19967" s="62">
        <v>239.08</v>
      </c>
    </row>
    <row r="19968" spans="1:6" x14ac:dyDescent="0.35">
      <c r="A19968" s="1">
        <v>171</v>
      </c>
      <c r="B19968" s="1" t="s">
        <v>166</v>
      </c>
      <c r="C19968" s="218">
        <v>44889</v>
      </c>
      <c r="D19968" s="218">
        <v>44889</v>
      </c>
      <c r="E19968" s="1">
        <v>3</v>
      </c>
      <c r="F19968" s="62">
        <v>101.97</v>
      </c>
    </row>
    <row r="19969" spans="1:6" x14ac:dyDescent="0.35">
      <c r="A19969" s="1">
        <v>171</v>
      </c>
      <c r="B19969" s="1" t="s">
        <v>166</v>
      </c>
      <c r="C19969" s="218">
        <v>44890</v>
      </c>
      <c r="D19969" s="218">
        <v>44887</v>
      </c>
      <c r="E19969" s="1">
        <v>5</v>
      </c>
      <c r="F19969" s="62">
        <v>149.38999999999999</v>
      </c>
    </row>
    <row r="19970" spans="1:6" x14ac:dyDescent="0.35">
      <c r="A19970" s="1">
        <v>171</v>
      </c>
      <c r="B19970" s="1" t="s">
        <v>166</v>
      </c>
      <c r="C19970" s="218">
        <v>44890</v>
      </c>
      <c r="D19970" s="218">
        <v>44888</v>
      </c>
      <c r="E19970" s="1">
        <v>6</v>
      </c>
      <c r="F19970" s="62">
        <v>171.96</v>
      </c>
    </row>
    <row r="19971" spans="1:6" x14ac:dyDescent="0.35">
      <c r="A19971" s="1">
        <v>171</v>
      </c>
      <c r="B19971" s="1" t="s">
        <v>166</v>
      </c>
      <c r="C19971" s="218">
        <v>44890</v>
      </c>
      <c r="D19971" s="218">
        <v>44889</v>
      </c>
      <c r="E19971" s="1">
        <v>2</v>
      </c>
      <c r="F19971" s="62">
        <v>69.25</v>
      </c>
    </row>
    <row r="19972" spans="1:6" x14ac:dyDescent="0.35">
      <c r="A19972" s="1">
        <v>171</v>
      </c>
      <c r="B19972" s="1" t="s">
        <v>166</v>
      </c>
      <c r="C19972" s="218">
        <v>44890</v>
      </c>
      <c r="D19972" s="218">
        <v>44890</v>
      </c>
      <c r="E19972" s="1">
        <v>6</v>
      </c>
      <c r="F19972" s="62">
        <v>192.55</v>
      </c>
    </row>
    <row r="19973" spans="1:6" x14ac:dyDescent="0.35">
      <c r="A19973" s="1">
        <v>171</v>
      </c>
      <c r="B19973" s="1" t="s">
        <v>166</v>
      </c>
      <c r="C19973" s="218">
        <v>44891</v>
      </c>
      <c r="D19973" s="218">
        <v>44888</v>
      </c>
      <c r="E19973" s="1">
        <v>4</v>
      </c>
      <c r="F19973" s="62">
        <v>212.84</v>
      </c>
    </row>
    <row r="19974" spans="1:6" x14ac:dyDescent="0.35">
      <c r="A19974" s="1">
        <v>171</v>
      </c>
      <c r="B19974" s="1" t="s">
        <v>166</v>
      </c>
      <c r="C19974" s="218">
        <v>44891</v>
      </c>
      <c r="D19974" s="218">
        <v>44889</v>
      </c>
      <c r="E19974" s="1">
        <v>3</v>
      </c>
      <c r="F19974" s="62">
        <v>101.87</v>
      </c>
    </row>
    <row r="19975" spans="1:6" x14ac:dyDescent="0.35">
      <c r="A19975" s="1">
        <v>171</v>
      </c>
      <c r="B19975" s="1" t="s">
        <v>166</v>
      </c>
      <c r="C19975" s="218">
        <v>44891</v>
      </c>
      <c r="D19975" s="218">
        <v>44890</v>
      </c>
      <c r="E19975" s="1">
        <v>7</v>
      </c>
      <c r="F19975" s="62">
        <v>196.81</v>
      </c>
    </row>
    <row r="19976" spans="1:6" x14ac:dyDescent="0.35">
      <c r="A19976" s="1">
        <v>171</v>
      </c>
      <c r="B19976" s="1" t="s">
        <v>166</v>
      </c>
      <c r="C19976" s="218">
        <v>44891</v>
      </c>
      <c r="D19976" s="218">
        <v>44891</v>
      </c>
      <c r="E19976" s="1">
        <v>6</v>
      </c>
      <c r="F19976" s="62">
        <v>234.63</v>
      </c>
    </row>
    <row r="19977" spans="1:6" x14ac:dyDescent="0.35">
      <c r="A19977" s="1">
        <v>171</v>
      </c>
      <c r="B19977" s="1" t="s">
        <v>166</v>
      </c>
      <c r="C19977" s="218">
        <v>44892</v>
      </c>
      <c r="D19977" s="218">
        <v>44889</v>
      </c>
      <c r="E19977" s="1">
        <v>1</v>
      </c>
      <c r="F19977" s="62">
        <v>42.47</v>
      </c>
    </row>
    <row r="19978" spans="1:6" x14ac:dyDescent="0.35">
      <c r="A19978" s="1">
        <v>171</v>
      </c>
      <c r="B19978" s="1" t="s">
        <v>166</v>
      </c>
      <c r="C19978" s="218">
        <v>44892</v>
      </c>
      <c r="D19978" s="218">
        <v>44890</v>
      </c>
      <c r="E19978" s="1">
        <v>5</v>
      </c>
      <c r="F19978" s="62">
        <v>237.3</v>
      </c>
    </row>
    <row r="19979" spans="1:6" x14ac:dyDescent="0.35">
      <c r="A19979" s="1">
        <v>171</v>
      </c>
      <c r="B19979" s="1" t="s">
        <v>166</v>
      </c>
      <c r="C19979" s="218">
        <v>44892</v>
      </c>
      <c r="D19979" s="218">
        <v>44891</v>
      </c>
      <c r="E19979" s="1">
        <v>3</v>
      </c>
      <c r="F19979" s="62">
        <v>124.54</v>
      </c>
    </row>
    <row r="19980" spans="1:6" x14ac:dyDescent="0.35">
      <c r="A19980" s="1">
        <v>171</v>
      </c>
      <c r="B19980" s="1" t="s">
        <v>166</v>
      </c>
      <c r="C19980" s="218">
        <v>44892</v>
      </c>
      <c r="D19980" s="218">
        <v>44892</v>
      </c>
      <c r="E19980" s="1">
        <v>12</v>
      </c>
      <c r="F19980" s="62">
        <v>428.81</v>
      </c>
    </row>
    <row r="19981" spans="1:6" x14ac:dyDescent="0.35">
      <c r="A19981" s="1">
        <v>171</v>
      </c>
      <c r="B19981" s="1" t="s">
        <v>166</v>
      </c>
      <c r="C19981" s="218">
        <v>44893</v>
      </c>
      <c r="D19981" s="218">
        <v>44890</v>
      </c>
      <c r="E19981" s="1">
        <v>5</v>
      </c>
      <c r="F19981" s="62">
        <v>193.15</v>
      </c>
    </row>
    <row r="19982" spans="1:6" x14ac:dyDescent="0.35">
      <c r="A19982" s="1">
        <v>171</v>
      </c>
      <c r="B19982" s="1" t="s">
        <v>166</v>
      </c>
      <c r="C19982" s="218">
        <v>44893</v>
      </c>
      <c r="D19982" s="218">
        <v>44891</v>
      </c>
      <c r="E19982" s="1">
        <v>3</v>
      </c>
      <c r="F19982" s="62">
        <v>129.53</v>
      </c>
    </row>
    <row r="19983" spans="1:6" x14ac:dyDescent="0.35">
      <c r="A19983" s="1">
        <v>171</v>
      </c>
      <c r="B19983" s="1" t="s">
        <v>166</v>
      </c>
      <c r="C19983" s="218">
        <v>44893</v>
      </c>
      <c r="D19983" s="218">
        <v>44892</v>
      </c>
      <c r="E19983" s="1">
        <v>8</v>
      </c>
      <c r="F19983" s="62">
        <v>279.87</v>
      </c>
    </row>
    <row r="19984" spans="1:6" x14ac:dyDescent="0.35">
      <c r="A19984" s="1">
        <v>171</v>
      </c>
      <c r="B19984" s="1" t="s">
        <v>166</v>
      </c>
      <c r="C19984" s="218">
        <v>44893</v>
      </c>
      <c r="D19984" s="218">
        <v>44893</v>
      </c>
      <c r="E19984" s="1">
        <v>3</v>
      </c>
      <c r="F19984" s="62">
        <v>71.180000000000007</v>
      </c>
    </row>
    <row r="19985" spans="1:6" x14ac:dyDescent="0.35">
      <c r="A19985" s="1">
        <v>171</v>
      </c>
      <c r="B19985" s="1" t="s">
        <v>166</v>
      </c>
      <c r="C19985" s="218">
        <v>44894</v>
      </c>
      <c r="D19985" s="218">
        <v>44891</v>
      </c>
      <c r="E19985" s="1">
        <v>5</v>
      </c>
      <c r="F19985" s="62">
        <v>175.87</v>
      </c>
    </row>
    <row r="19986" spans="1:6" x14ac:dyDescent="0.35">
      <c r="A19986" s="1">
        <v>171</v>
      </c>
      <c r="B19986" s="1" t="s">
        <v>166</v>
      </c>
      <c r="C19986" s="218">
        <v>44894</v>
      </c>
      <c r="D19986" s="218">
        <v>44892</v>
      </c>
      <c r="E19986" s="1">
        <v>1</v>
      </c>
      <c r="F19986" s="62">
        <v>23.76</v>
      </c>
    </row>
    <row r="19987" spans="1:6" x14ac:dyDescent="0.35">
      <c r="A19987" s="1">
        <v>171</v>
      </c>
      <c r="B19987" s="1" t="s">
        <v>166</v>
      </c>
      <c r="C19987" s="218">
        <v>44894</v>
      </c>
      <c r="D19987" s="218">
        <v>44893</v>
      </c>
      <c r="E19987" s="1">
        <v>7</v>
      </c>
      <c r="F19987" s="62">
        <v>278.63</v>
      </c>
    </row>
    <row r="19988" spans="1:6" x14ac:dyDescent="0.35">
      <c r="A19988" s="1">
        <v>171</v>
      </c>
      <c r="B19988" s="1" t="s">
        <v>166</v>
      </c>
      <c r="C19988" s="218">
        <v>44894</v>
      </c>
      <c r="D19988" s="218">
        <v>44894</v>
      </c>
      <c r="E19988" s="1">
        <v>8</v>
      </c>
      <c r="F19988" s="62">
        <v>188.99</v>
      </c>
    </row>
    <row r="19989" spans="1:6" x14ac:dyDescent="0.35">
      <c r="A19989" s="1">
        <v>171</v>
      </c>
      <c r="B19989" s="1" t="s">
        <v>166</v>
      </c>
      <c r="C19989" s="218">
        <v>44895</v>
      </c>
      <c r="D19989" s="218">
        <v>44892</v>
      </c>
      <c r="E19989" s="1">
        <v>1</v>
      </c>
      <c r="F19989" s="62">
        <v>23.76</v>
      </c>
    </row>
    <row r="19990" spans="1:6" x14ac:dyDescent="0.35">
      <c r="A19990" s="1">
        <v>171</v>
      </c>
      <c r="B19990" s="1" t="s">
        <v>166</v>
      </c>
      <c r="C19990" s="218">
        <v>44895</v>
      </c>
      <c r="D19990" s="218">
        <v>44893</v>
      </c>
      <c r="E19990" s="1">
        <v>6</v>
      </c>
      <c r="F19990" s="62">
        <v>233.74</v>
      </c>
    </row>
    <row r="19991" spans="1:6" x14ac:dyDescent="0.35">
      <c r="A19991" s="1">
        <v>171</v>
      </c>
      <c r="B19991" s="1" t="s">
        <v>166</v>
      </c>
      <c r="C19991" s="218">
        <v>44895</v>
      </c>
      <c r="D19991" s="218">
        <v>44894</v>
      </c>
      <c r="E19991" s="1">
        <v>9</v>
      </c>
      <c r="F19991" s="62">
        <v>289.48</v>
      </c>
    </row>
    <row r="19992" spans="1:6" x14ac:dyDescent="0.35">
      <c r="A19992" s="1">
        <v>171</v>
      </c>
      <c r="B19992" s="1" t="s">
        <v>166</v>
      </c>
      <c r="C19992" s="218">
        <v>44895</v>
      </c>
      <c r="D19992" s="218">
        <v>44895</v>
      </c>
      <c r="E19992" s="1">
        <v>2</v>
      </c>
      <c r="F19992" s="62">
        <v>78.209999999999994</v>
      </c>
    </row>
    <row r="19993" spans="1:6" x14ac:dyDescent="0.35">
      <c r="A19993" s="1">
        <v>171</v>
      </c>
      <c r="B19993" s="1" t="s">
        <v>166</v>
      </c>
      <c r="C19993" s="218">
        <v>44896</v>
      </c>
      <c r="D19993" s="218">
        <v>44893</v>
      </c>
      <c r="E19993" s="1">
        <v>5</v>
      </c>
      <c r="F19993" s="62">
        <v>202.16</v>
      </c>
    </row>
    <row r="19994" spans="1:6" x14ac:dyDescent="0.35">
      <c r="A19994" s="1">
        <v>171</v>
      </c>
      <c r="B19994" s="1" t="s">
        <v>166</v>
      </c>
      <c r="C19994" s="218">
        <v>44896</v>
      </c>
      <c r="D19994" s="218">
        <v>44894</v>
      </c>
      <c r="E19994" s="1">
        <v>9</v>
      </c>
      <c r="F19994" s="62">
        <v>291.95</v>
      </c>
    </row>
    <row r="19995" spans="1:6" x14ac:dyDescent="0.35">
      <c r="A19995" s="1">
        <v>171</v>
      </c>
      <c r="B19995" s="1" t="s">
        <v>166</v>
      </c>
      <c r="C19995" s="218">
        <v>44896</v>
      </c>
      <c r="D19995" s="218">
        <v>44895</v>
      </c>
      <c r="E19995" s="1">
        <v>10</v>
      </c>
      <c r="F19995" s="62">
        <v>414.21</v>
      </c>
    </row>
    <row r="19996" spans="1:6" x14ac:dyDescent="0.35">
      <c r="A19996" s="1">
        <v>171</v>
      </c>
      <c r="B19996" s="1" t="s">
        <v>166</v>
      </c>
      <c r="C19996" s="218">
        <v>44896</v>
      </c>
      <c r="D19996" s="218">
        <v>44896</v>
      </c>
      <c r="E19996" s="1">
        <v>2</v>
      </c>
      <c r="F19996" s="62">
        <v>100.93</v>
      </c>
    </row>
    <row r="19997" spans="1:6" x14ac:dyDescent="0.35">
      <c r="A19997" s="1">
        <v>171</v>
      </c>
      <c r="B19997" s="1" t="s">
        <v>166</v>
      </c>
      <c r="C19997" s="218">
        <v>44897</v>
      </c>
      <c r="D19997" s="218">
        <v>44893</v>
      </c>
      <c r="E19997" s="1">
        <v>1</v>
      </c>
      <c r="F19997" s="62">
        <v>54.35</v>
      </c>
    </row>
    <row r="19998" spans="1:6" x14ac:dyDescent="0.35">
      <c r="A19998" s="1">
        <v>171</v>
      </c>
      <c r="B19998" s="1" t="s">
        <v>166</v>
      </c>
      <c r="C19998" s="218">
        <v>44897</v>
      </c>
      <c r="D19998" s="218">
        <v>44894</v>
      </c>
      <c r="E19998" s="1">
        <v>4</v>
      </c>
      <c r="F19998" s="62">
        <v>205.82</v>
      </c>
    </row>
    <row r="19999" spans="1:6" x14ac:dyDescent="0.35">
      <c r="A19999" s="1">
        <v>171</v>
      </c>
      <c r="B19999" s="1" t="s">
        <v>166</v>
      </c>
      <c r="C19999" s="218">
        <v>44897</v>
      </c>
      <c r="D19999" s="218">
        <v>44895</v>
      </c>
      <c r="E19999" s="1">
        <v>5</v>
      </c>
      <c r="F19999" s="62">
        <v>258.69</v>
      </c>
    </row>
    <row r="20000" spans="1:6" x14ac:dyDescent="0.35">
      <c r="A20000" s="1">
        <v>171</v>
      </c>
      <c r="B20000" s="1" t="s">
        <v>166</v>
      </c>
      <c r="C20000" s="218">
        <v>44897</v>
      </c>
      <c r="D20000" s="218">
        <v>44896</v>
      </c>
      <c r="E20000" s="1">
        <v>5</v>
      </c>
      <c r="F20000" s="62">
        <v>208.89</v>
      </c>
    </row>
    <row r="20001" spans="1:6" x14ac:dyDescent="0.35">
      <c r="A20001" s="1">
        <v>171</v>
      </c>
      <c r="B20001" s="1" t="s">
        <v>166</v>
      </c>
      <c r="C20001" s="218">
        <v>44898</v>
      </c>
      <c r="D20001" s="218">
        <v>44895</v>
      </c>
      <c r="E20001" s="1">
        <v>4</v>
      </c>
      <c r="F20001" s="62">
        <v>214.53</v>
      </c>
    </row>
    <row r="20002" spans="1:6" x14ac:dyDescent="0.35">
      <c r="A20002" s="1">
        <v>171</v>
      </c>
      <c r="B20002" s="1" t="s">
        <v>166</v>
      </c>
      <c r="C20002" s="218">
        <v>44898</v>
      </c>
      <c r="D20002" s="218">
        <v>44896</v>
      </c>
      <c r="E20002" s="1">
        <v>8</v>
      </c>
      <c r="F20002" s="62">
        <v>364.72</v>
      </c>
    </row>
    <row r="20003" spans="1:6" x14ac:dyDescent="0.35">
      <c r="A20003" s="1">
        <v>171</v>
      </c>
      <c r="B20003" s="1" t="s">
        <v>166</v>
      </c>
      <c r="C20003" s="218">
        <v>44899</v>
      </c>
      <c r="D20003" s="218">
        <v>44896</v>
      </c>
      <c r="E20003" s="1">
        <v>1</v>
      </c>
      <c r="F20003" s="62">
        <v>54.45</v>
      </c>
    </row>
    <row r="20004" spans="1:6" x14ac:dyDescent="0.35">
      <c r="A20004" s="1">
        <v>171</v>
      </c>
      <c r="B20004" s="1" t="s">
        <v>166</v>
      </c>
      <c r="C20004" s="218">
        <v>44899</v>
      </c>
      <c r="D20004" s="218">
        <v>44899</v>
      </c>
      <c r="E20004" s="1">
        <v>6</v>
      </c>
      <c r="F20004" s="62">
        <v>256.95</v>
      </c>
    </row>
    <row r="20005" spans="1:6" x14ac:dyDescent="0.35">
      <c r="A20005" s="1">
        <v>171</v>
      </c>
      <c r="B20005" s="1" t="s">
        <v>166</v>
      </c>
      <c r="C20005" s="218">
        <v>44900</v>
      </c>
      <c r="D20005" s="218">
        <v>44899</v>
      </c>
      <c r="E20005" s="1">
        <v>3</v>
      </c>
      <c r="F20005" s="62">
        <v>163.30000000000001</v>
      </c>
    </row>
    <row r="20006" spans="1:6" x14ac:dyDescent="0.35">
      <c r="A20006" s="1">
        <v>171</v>
      </c>
      <c r="B20006" s="1" t="s">
        <v>166</v>
      </c>
      <c r="C20006" s="218">
        <v>44900</v>
      </c>
      <c r="D20006" s="218">
        <v>44900</v>
      </c>
      <c r="E20006" s="1">
        <v>8</v>
      </c>
      <c r="F20006" s="62">
        <v>364.91</v>
      </c>
    </row>
    <row r="20007" spans="1:6" x14ac:dyDescent="0.35">
      <c r="A20007" s="1">
        <v>171</v>
      </c>
      <c r="B20007" s="1" t="s">
        <v>166</v>
      </c>
      <c r="C20007" s="218">
        <v>44901</v>
      </c>
      <c r="D20007" s="218">
        <v>44899</v>
      </c>
      <c r="E20007" s="1">
        <v>1</v>
      </c>
      <c r="F20007" s="62">
        <v>23.76</v>
      </c>
    </row>
    <row r="20008" spans="1:6" x14ac:dyDescent="0.35">
      <c r="A20008" s="1">
        <v>171</v>
      </c>
      <c r="B20008" s="1" t="s">
        <v>166</v>
      </c>
      <c r="C20008" s="218">
        <v>44901</v>
      </c>
      <c r="D20008" s="218">
        <v>44901</v>
      </c>
      <c r="E20008" s="1">
        <v>13</v>
      </c>
      <c r="F20008" s="62">
        <v>478.75</v>
      </c>
    </row>
    <row r="20009" spans="1:6" x14ac:dyDescent="0.35">
      <c r="A20009" s="1">
        <v>171</v>
      </c>
      <c r="B20009" s="1" t="s">
        <v>166</v>
      </c>
      <c r="C20009" s="218">
        <v>44902</v>
      </c>
      <c r="D20009" s="218">
        <v>44901</v>
      </c>
      <c r="E20009" s="1">
        <v>7</v>
      </c>
      <c r="F20009" s="62">
        <v>249.18</v>
      </c>
    </row>
    <row r="20010" spans="1:6" x14ac:dyDescent="0.35">
      <c r="A20010" s="1">
        <v>171</v>
      </c>
      <c r="B20010" s="1" t="s">
        <v>166</v>
      </c>
      <c r="C20010" s="218">
        <v>44902</v>
      </c>
      <c r="D20010" s="218">
        <v>44902</v>
      </c>
      <c r="E20010" s="1">
        <v>9</v>
      </c>
      <c r="F20010" s="62">
        <v>287.77999999999997</v>
      </c>
    </row>
    <row r="20011" spans="1:6" x14ac:dyDescent="0.35">
      <c r="A20011" s="1">
        <v>171</v>
      </c>
      <c r="B20011" s="1" t="s">
        <v>166</v>
      </c>
      <c r="C20011" s="218">
        <v>44903</v>
      </c>
      <c r="D20011" s="218">
        <v>44901</v>
      </c>
      <c r="E20011" s="1">
        <v>3</v>
      </c>
      <c r="F20011" s="62">
        <v>71.28</v>
      </c>
    </row>
    <row r="20012" spans="1:6" x14ac:dyDescent="0.35">
      <c r="A20012" s="1">
        <v>171</v>
      </c>
      <c r="B20012" s="1" t="s">
        <v>166</v>
      </c>
      <c r="C20012" s="218">
        <v>44903</v>
      </c>
      <c r="D20012" s="218">
        <v>44903</v>
      </c>
      <c r="E20012" s="1">
        <v>16</v>
      </c>
      <c r="F20012" s="62">
        <v>574.49</v>
      </c>
    </row>
    <row r="20013" spans="1:6" x14ac:dyDescent="0.35">
      <c r="A20013" s="1">
        <v>171</v>
      </c>
      <c r="B20013" s="1" t="s">
        <v>166</v>
      </c>
      <c r="C20013" s="218">
        <v>44904</v>
      </c>
      <c r="D20013" s="218">
        <v>44901</v>
      </c>
      <c r="E20013" s="1">
        <v>1</v>
      </c>
      <c r="F20013" s="62">
        <v>50.49</v>
      </c>
    </row>
    <row r="20014" spans="1:6" x14ac:dyDescent="0.35">
      <c r="A20014" s="1">
        <v>171</v>
      </c>
      <c r="B20014" s="1" t="s">
        <v>166</v>
      </c>
      <c r="C20014" s="218">
        <v>44904</v>
      </c>
      <c r="D20014" s="218">
        <v>44902</v>
      </c>
      <c r="E20014" s="1">
        <v>1</v>
      </c>
      <c r="F20014" s="62">
        <v>38.81</v>
      </c>
    </row>
    <row r="20015" spans="1:6" x14ac:dyDescent="0.35">
      <c r="A20015" s="1">
        <v>171</v>
      </c>
      <c r="B20015" s="1" t="s">
        <v>166</v>
      </c>
      <c r="C20015" s="218">
        <v>44904</v>
      </c>
      <c r="D20015" s="218">
        <v>44903</v>
      </c>
      <c r="E20015" s="1">
        <v>2</v>
      </c>
      <c r="F20015" s="62">
        <v>78.209999999999994</v>
      </c>
    </row>
    <row r="20016" spans="1:6" x14ac:dyDescent="0.35">
      <c r="A20016" s="1">
        <v>171</v>
      </c>
      <c r="B20016" s="1" t="s">
        <v>166</v>
      </c>
      <c r="C20016" s="218">
        <v>44904</v>
      </c>
      <c r="D20016" s="218">
        <v>44904</v>
      </c>
      <c r="E20016" s="1">
        <v>17</v>
      </c>
      <c r="F20016" s="62">
        <v>587.61</v>
      </c>
    </row>
    <row r="20017" spans="1:6" x14ac:dyDescent="0.35">
      <c r="A20017" s="1">
        <v>171</v>
      </c>
      <c r="B20017" s="1" t="s">
        <v>166</v>
      </c>
      <c r="C20017" s="218">
        <v>44905</v>
      </c>
      <c r="D20017" s="218">
        <v>44903</v>
      </c>
      <c r="E20017" s="1">
        <v>2</v>
      </c>
      <c r="F20017" s="62">
        <v>47.52</v>
      </c>
    </row>
    <row r="20018" spans="1:6" x14ac:dyDescent="0.35">
      <c r="A20018" s="1">
        <v>171</v>
      </c>
      <c r="B20018" s="1" t="s">
        <v>166</v>
      </c>
      <c r="C20018" s="218">
        <v>44905</v>
      </c>
      <c r="D20018" s="218">
        <v>44904</v>
      </c>
      <c r="E20018" s="1">
        <v>5</v>
      </c>
      <c r="F20018" s="62">
        <v>172.56</v>
      </c>
    </row>
    <row r="20019" spans="1:6" x14ac:dyDescent="0.35">
      <c r="A20019" s="1">
        <v>171</v>
      </c>
      <c r="B20019" s="1" t="s">
        <v>166</v>
      </c>
      <c r="C20019" s="218">
        <v>44905</v>
      </c>
      <c r="D20019" s="218">
        <v>44905</v>
      </c>
      <c r="E20019" s="1">
        <v>9</v>
      </c>
      <c r="F20019" s="62">
        <v>487.12</v>
      </c>
    </row>
    <row r="20020" spans="1:6" x14ac:dyDescent="0.35">
      <c r="A20020" s="1">
        <v>171</v>
      </c>
      <c r="B20020" s="1" t="s">
        <v>166</v>
      </c>
      <c r="C20020" s="218">
        <v>44906</v>
      </c>
      <c r="D20020" s="218">
        <v>44905</v>
      </c>
      <c r="E20020" s="1">
        <v>5</v>
      </c>
      <c r="F20020" s="62">
        <v>240.52</v>
      </c>
    </row>
    <row r="20021" spans="1:6" x14ac:dyDescent="0.35">
      <c r="A20021" s="1">
        <v>171</v>
      </c>
      <c r="B20021" s="1" t="s">
        <v>166</v>
      </c>
      <c r="C20021" s="218">
        <v>44906</v>
      </c>
      <c r="D20021" s="218">
        <v>44906</v>
      </c>
      <c r="E20021" s="1">
        <v>15</v>
      </c>
      <c r="F20021" s="62">
        <v>487.48</v>
      </c>
    </row>
    <row r="20022" spans="1:6" x14ac:dyDescent="0.35">
      <c r="A20022" s="1">
        <v>171</v>
      </c>
      <c r="B20022" s="1" t="s">
        <v>166</v>
      </c>
      <c r="C20022" s="218">
        <v>44907</v>
      </c>
      <c r="D20022" s="218">
        <v>44904</v>
      </c>
      <c r="E20022" s="1">
        <v>1</v>
      </c>
      <c r="F20022" s="62">
        <v>53.86</v>
      </c>
    </row>
    <row r="20023" spans="1:6" x14ac:dyDescent="0.35">
      <c r="A20023" s="1">
        <v>171</v>
      </c>
      <c r="B20023" s="1" t="s">
        <v>166</v>
      </c>
      <c r="C20023" s="218">
        <v>44907</v>
      </c>
      <c r="D20023" s="218">
        <v>44905</v>
      </c>
      <c r="E20023" s="1">
        <v>1</v>
      </c>
      <c r="F20023" s="62">
        <v>50.54</v>
      </c>
    </row>
    <row r="20024" spans="1:6" x14ac:dyDescent="0.35">
      <c r="A20024" s="1">
        <v>171</v>
      </c>
      <c r="B20024" s="1" t="s">
        <v>166</v>
      </c>
      <c r="C20024" s="218">
        <v>44907</v>
      </c>
      <c r="D20024" s="218">
        <v>44906</v>
      </c>
      <c r="E20024" s="1">
        <v>1</v>
      </c>
      <c r="F20024" s="62">
        <v>53.56</v>
      </c>
    </row>
    <row r="20025" spans="1:6" x14ac:dyDescent="0.35">
      <c r="A20025" s="1">
        <v>171</v>
      </c>
      <c r="B20025" s="1" t="s">
        <v>166</v>
      </c>
      <c r="C20025" s="218">
        <v>44907</v>
      </c>
      <c r="D20025" s="218">
        <v>44907</v>
      </c>
      <c r="E20025" s="1">
        <v>3</v>
      </c>
      <c r="F20025" s="62">
        <v>101.97</v>
      </c>
    </row>
    <row r="20026" spans="1:6" x14ac:dyDescent="0.35">
      <c r="A20026" s="1">
        <v>171</v>
      </c>
      <c r="B20026" s="1" t="s">
        <v>166</v>
      </c>
      <c r="C20026" s="218">
        <v>44908</v>
      </c>
      <c r="D20026" s="218">
        <v>44905</v>
      </c>
      <c r="E20026" s="1">
        <v>1</v>
      </c>
      <c r="F20026" s="62">
        <v>52.77</v>
      </c>
    </row>
    <row r="20027" spans="1:6" x14ac:dyDescent="0.35">
      <c r="A20027" s="1">
        <v>171</v>
      </c>
      <c r="B20027" s="1" t="s">
        <v>166</v>
      </c>
      <c r="C20027" s="218">
        <v>44908</v>
      </c>
      <c r="D20027" s="218">
        <v>44906</v>
      </c>
      <c r="E20027" s="1">
        <v>6</v>
      </c>
      <c r="F20027" s="62">
        <v>226.61</v>
      </c>
    </row>
    <row r="20028" spans="1:6" x14ac:dyDescent="0.35">
      <c r="A20028" s="1">
        <v>171</v>
      </c>
      <c r="B20028" s="1" t="s">
        <v>166</v>
      </c>
      <c r="C20028" s="218">
        <v>44908</v>
      </c>
      <c r="D20028" s="218">
        <v>44907</v>
      </c>
      <c r="E20028" s="1">
        <v>8</v>
      </c>
      <c r="F20028" s="62">
        <v>233.55</v>
      </c>
    </row>
    <row r="20029" spans="1:6" x14ac:dyDescent="0.35">
      <c r="A20029" s="1">
        <v>171</v>
      </c>
      <c r="B20029" s="1" t="s">
        <v>166</v>
      </c>
      <c r="C20029" s="218">
        <v>44908</v>
      </c>
      <c r="D20029" s="218">
        <v>44908</v>
      </c>
      <c r="E20029" s="1">
        <v>4</v>
      </c>
      <c r="F20029" s="62">
        <v>153.25</v>
      </c>
    </row>
    <row r="20030" spans="1:6" x14ac:dyDescent="0.35">
      <c r="A20030" s="1">
        <v>171</v>
      </c>
      <c r="B20030" s="1" t="s">
        <v>166</v>
      </c>
      <c r="C20030" s="218">
        <v>44909</v>
      </c>
      <c r="D20030" s="218">
        <v>44907</v>
      </c>
      <c r="E20030" s="1">
        <v>6</v>
      </c>
      <c r="F20030" s="62">
        <v>294.43</v>
      </c>
    </row>
    <row r="20031" spans="1:6" x14ac:dyDescent="0.35">
      <c r="A20031" s="1">
        <v>171</v>
      </c>
      <c r="B20031" s="1" t="s">
        <v>166</v>
      </c>
      <c r="C20031" s="218">
        <v>44909</v>
      </c>
      <c r="D20031" s="218">
        <v>44908</v>
      </c>
      <c r="E20031" s="1">
        <v>9</v>
      </c>
      <c r="F20031" s="62">
        <v>241.51</v>
      </c>
    </row>
    <row r="20032" spans="1:6" x14ac:dyDescent="0.35">
      <c r="A20032" s="1">
        <v>171</v>
      </c>
      <c r="B20032" s="1" t="s">
        <v>166</v>
      </c>
      <c r="C20032" s="218">
        <v>44909</v>
      </c>
      <c r="D20032" s="218">
        <v>44909</v>
      </c>
      <c r="E20032" s="1">
        <v>5</v>
      </c>
      <c r="F20032" s="62">
        <v>180.18</v>
      </c>
    </row>
    <row r="20033" spans="1:6" x14ac:dyDescent="0.35">
      <c r="A20033" s="1">
        <v>171</v>
      </c>
      <c r="B20033" s="1" t="s">
        <v>166</v>
      </c>
      <c r="C20033" s="218">
        <v>44910</v>
      </c>
      <c r="D20033" s="218">
        <v>44907</v>
      </c>
      <c r="E20033" s="1">
        <v>3</v>
      </c>
      <c r="F20033" s="62">
        <v>153.44999999999999</v>
      </c>
    </row>
    <row r="20034" spans="1:6" x14ac:dyDescent="0.35">
      <c r="A20034" s="1">
        <v>171</v>
      </c>
      <c r="B20034" s="1" t="s">
        <v>166</v>
      </c>
      <c r="C20034" s="218">
        <v>44910</v>
      </c>
      <c r="D20034" s="218">
        <v>44908</v>
      </c>
      <c r="E20034" s="1">
        <v>18</v>
      </c>
      <c r="F20034" s="62">
        <v>462.13</v>
      </c>
    </row>
    <row r="20035" spans="1:6" x14ac:dyDescent="0.35">
      <c r="A20035" s="1">
        <v>171</v>
      </c>
      <c r="B20035" s="1" t="s">
        <v>166</v>
      </c>
      <c r="C20035" s="218">
        <v>44910</v>
      </c>
      <c r="D20035" s="218">
        <v>44909</v>
      </c>
      <c r="E20035" s="1">
        <v>12</v>
      </c>
      <c r="F20035" s="62">
        <v>458.66</v>
      </c>
    </row>
    <row r="20036" spans="1:6" x14ac:dyDescent="0.35">
      <c r="A20036" s="1">
        <v>171</v>
      </c>
      <c r="B20036" s="1" t="s">
        <v>166</v>
      </c>
      <c r="C20036" s="218">
        <v>44910</v>
      </c>
      <c r="D20036" s="218">
        <v>44910</v>
      </c>
      <c r="E20036" s="1">
        <v>10</v>
      </c>
      <c r="F20036" s="62">
        <v>343.33</v>
      </c>
    </row>
    <row r="20037" spans="1:6" x14ac:dyDescent="0.35">
      <c r="A20037" s="1">
        <v>171</v>
      </c>
      <c r="B20037" s="1" t="s">
        <v>166</v>
      </c>
      <c r="C20037" s="218">
        <v>44911</v>
      </c>
      <c r="D20037" s="218">
        <v>44908</v>
      </c>
      <c r="E20037" s="1">
        <v>3</v>
      </c>
      <c r="F20037" s="62">
        <v>132.26</v>
      </c>
    </row>
    <row r="20038" spans="1:6" x14ac:dyDescent="0.35">
      <c r="A20038" s="1">
        <v>171</v>
      </c>
      <c r="B20038" s="1" t="s">
        <v>166</v>
      </c>
      <c r="C20038" s="218">
        <v>44911</v>
      </c>
      <c r="D20038" s="218">
        <v>44909</v>
      </c>
      <c r="E20038" s="1">
        <v>3</v>
      </c>
      <c r="F20038" s="62">
        <v>101.42</v>
      </c>
    </row>
    <row r="20039" spans="1:6" x14ac:dyDescent="0.35">
      <c r="A20039" s="1">
        <v>171</v>
      </c>
      <c r="B20039" s="1" t="s">
        <v>166</v>
      </c>
      <c r="C20039" s="218">
        <v>44911</v>
      </c>
      <c r="D20039" s="218">
        <v>44910</v>
      </c>
      <c r="E20039" s="1">
        <v>3</v>
      </c>
      <c r="F20039" s="62">
        <v>98.6</v>
      </c>
    </row>
    <row r="20040" spans="1:6" x14ac:dyDescent="0.35">
      <c r="A20040" s="1">
        <v>171</v>
      </c>
      <c r="B20040" s="1" t="s">
        <v>166</v>
      </c>
      <c r="C20040" s="218">
        <v>44911</v>
      </c>
      <c r="D20040" s="218">
        <v>44911</v>
      </c>
      <c r="E20040" s="1">
        <v>11</v>
      </c>
      <c r="F20040" s="62">
        <v>404.86</v>
      </c>
    </row>
    <row r="20041" spans="1:6" x14ac:dyDescent="0.35">
      <c r="A20041" s="1">
        <v>171</v>
      </c>
      <c r="B20041" s="1" t="s">
        <v>166</v>
      </c>
      <c r="C20041" s="218">
        <v>44912</v>
      </c>
      <c r="D20041" s="218">
        <v>44909</v>
      </c>
      <c r="E20041" s="1">
        <v>5</v>
      </c>
      <c r="F20041" s="62">
        <v>179</v>
      </c>
    </row>
    <row r="20042" spans="1:6" x14ac:dyDescent="0.35">
      <c r="A20042" s="1">
        <v>171</v>
      </c>
      <c r="B20042" s="1" t="s">
        <v>166</v>
      </c>
      <c r="C20042" s="218">
        <v>44912</v>
      </c>
      <c r="D20042" s="218">
        <v>44910</v>
      </c>
      <c r="E20042" s="1">
        <v>4</v>
      </c>
      <c r="F20042" s="62">
        <v>147.61000000000001</v>
      </c>
    </row>
    <row r="20043" spans="1:6" x14ac:dyDescent="0.35">
      <c r="A20043" s="1">
        <v>171</v>
      </c>
      <c r="B20043" s="1" t="s">
        <v>166</v>
      </c>
      <c r="C20043" s="218">
        <v>44912</v>
      </c>
      <c r="D20043" s="218">
        <v>44911</v>
      </c>
      <c r="E20043" s="1">
        <v>8</v>
      </c>
      <c r="F20043" s="62">
        <v>344.03</v>
      </c>
    </row>
    <row r="20044" spans="1:6" x14ac:dyDescent="0.35">
      <c r="A20044" s="1">
        <v>171</v>
      </c>
      <c r="B20044" s="1" t="s">
        <v>166</v>
      </c>
      <c r="C20044" s="218">
        <v>44912</v>
      </c>
      <c r="D20044" s="218">
        <v>44912</v>
      </c>
      <c r="E20044" s="1">
        <v>3</v>
      </c>
      <c r="F20044" s="62">
        <v>101.97</v>
      </c>
    </row>
    <row r="20045" spans="1:6" x14ac:dyDescent="0.35">
      <c r="A20045" s="1">
        <v>171</v>
      </c>
      <c r="B20045" s="1" t="s">
        <v>166</v>
      </c>
      <c r="C20045" s="218">
        <v>44913</v>
      </c>
      <c r="D20045" s="218">
        <v>44910</v>
      </c>
      <c r="E20045" s="1">
        <v>1</v>
      </c>
      <c r="F20045" s="62">
        <v>54.15</v>
      </c>
    </row>
    <row r="20046" spans="1:6" x14ac:dyDescent="0.35">
      <c r="A20046" s="1">
        <v>171</v>
      </c>
      <c r="B20046" s="1" t="s">
        <v>166</v>
      </c>
      <c r="C20046" s="218">
        <v>44913</v>
      </c>
      <c r="D20046" s="218">
        <v>44911</v>
      </c>
      <c r="E20046" s="1">
        <v>4</v>
      </c>
      <c r="F20046" s="62">
        <v>217</v>
      </c>
    </row>
    <row r="20047" spans="1:6" x14ac:dyDescent="0.35">
      <c r="A20047" s="1">
        <v>171</v>
      </c>
      <c r="B20047" s="1" t="s">
        <v>166</v>
      </c>
      <c r="C20047" s="218">
        <v>44913</v>
      </c>
      <c r="D20047" s="218">
        <v>44912</v>
      </c>
      <c r="E20047" s="1">
        <v>5</v>
      </c>
      <c r="F20047" s="62">
        <v>223.69</v>
      </c>
    </row>
    <row r="20048" spans="1:6" x14ac:dyDescent="0.35">
      <c r="A20048" s="1">
        <v>171</v>
      </c>
      <c r="B20048" s="1" t="s">
        <v>166</v>
      </c>
      <c r="C20048" s="218">
        <v>44913</v>
      </c>
      <c r="D20048" s="218">
        <v>44913</v>
      </c>
      <c r="E20048" s="1">
        <v>2</v>
      </c>
      <c r="F20048" s="62">
        <v>69.400000000000006</v>
      </c>
    </row>
    <row r="20049" spans="1:6" x14ac:dyDescent="0.35">
      <c r="A20049" s="1">
        <v>171</v>
      </c>
      <c r="B20049" s="1" t="s">
        <v>166</v>
      </c>
      <c r="C20049" s="218">
        <v>44914</v>
      </c>
      <c r="D20049" s="218">
        <v>44913</v>
      </c>
      <c r="E20049" s="1">
        <v>6</v>
      </c>
      <c r="F20049" s="62">
        <v>294.61</v>
      </c>
    </row>
    <row r="20050" spans="1:6" x14ac:dyDescent="0.35">
      <c r="A20050" s="1">
        <v>171</v>
      </c>
      <c r="B20050" s="1" t="s">
        <v>166</v>
      </c>
      <c r="C20050" s="218">
        <v>44914</v>
      </c>
      <c r="D20050" s="218">
        <v>44914</v>
      </c>
      <c r="E20050" s="1">
        <v>13</v>
      </c>
      <c r="F20050" s="62">
        <v>427.62</v>
      </c>
    </row>
    <row r="20051" spans="1:6" x14ac:dyDescent="0.35">
      <c r="A20051" s="1">
        <v>171</v>
      </c>
      <c r="B20051" s="1" t="s">
        <v>166</v>
      </c>
      <c r="C20051" s="218">
        <v>44915</v>
      </c>
      <c r="D20051" s="218">
        <v>44912</v>
      </c>
      <c r="E20051" s="1">
        <v>1</v>
      </c>
      <c r="F20051" s="62">
        <v>54.4</v>
      </c>
    </row>
    <row r="20052" spans="1:6" x14ac:dyDescent="0.35">
      <c r="A20052" s="1">
        <v>171</v>
      </c>
      <c r="B20052" s="1" t="s">
        <v>166</v>
      </c>
      <c r="C20052" s="218">
        <v>44915</v>
      </c>
      <c r="D20052" s="218">
        <v>44913</v>
      </c>
      <c r="E20052" s="1">
        <v>2</v>
      </c>
      <c r="F20052" s="62">
        <v>78.11</v>
      </c>
    </row>
    <row r="20053" spans="1:6" x14ac:dyDescent="0.35">
      <c r="A20053" s="1">
        <v>171</v>
      </c>
      <c r="B20053" s="1" t="s">
        <v>166</v>
      </c>
      <c r="C20053" s="218">
        <v>44915</v>
      </c>
      <c r="D20053" s="218">
        <v>44914</v>
      </c>
      <c r="E20053" s="1">
        <v>8</v>
      </c>
      <c r="F20053" s="62">
        <v>266.2</v>
      </c>
    </row>
    <row r="20054" spans="1:6" x14ac:dyDescent="0.35">
      <c r="A20054" s="1">
        <v>171</v>
      </c>
      <c r="B20054" s="1" t="s">
        <v>166</v>
      </c>
      <c r="C20054" s="218">
        <v>44915</v>
      </c>
      <c r="D20054" s="218">
        <v>44915</v>
      </c>
      <c r="E20054" s="1">
        <v>12</v>
      </c>
      <c r="F20054" s="62">
        <v>403.07</v>
      </c>
    </row>
    <row r="20055" spans="1:6" x14ac:dyDescent="0.35">
      <c r="A20055" s="1">
        <v>171</v>
      </c>
      <c r="B20055" s="1" t="s">
        <v>166</v>
      </c>
      <c r="C20055" s="218">
        <v>44916</v>
      </c>
      <c r="D20055" s="218">
        <v>44914</v>
      </c>
      <c r="E20055" s="1">
        <v>1</v>
      </c>
      <c r="F20055" s="62">
        <v>54.3</v>
      </c>
    </row>
    <row r="20056" spans="1:6" x14ac:dyDescent="0.35">
      <c r="A20056" s="1">
        <v>171</v>
      </c>
      <c r="B20056" s="1" t="s">
        <v>166</v>
      </c>
      <c r="C20056" s="218">
        <v>44916</v>
      </c>
      <c r="D20056" s="218">
        <v>44915</v>
      </c>
      <c r="E20056" s="1">
        <v>3</v>
      </c>
      <c r="F20056" s="62">
        <v>71.08</v>
      </c>
    </row>
    <row r="20057" spans="1:6" x14ac:dyDescent="0.35">
      <c r="A20057" s="1">
        <v>171</v>
      </c>
      <c r="B20057" s="1" t="s">
        <v>166</v>
      </c>
      <c r="C20057" s="218">
        <v>44916</v>
      </c>
      <c r="D20057" s="218">
        <v>44916</v>
      </c>
      <c r="E20057" s="1">
        <v>14</v>
      </c>
      <c r="F20057" s="62">
        <v>512.21</v>
      </c>
    </row>
    <row r="20058" spans="1:6" x14ac:dyDescent="0.35">
      <c r="A20058" s="1">
        <v>171</v>
      </c>
      <c r="B20058" s="1" t="s">
        <v>166</v>
      </c>
      <c r="C20058" s="218">
        <v>44917</v>
      </c>
      <c r="D20058" s="218">
        <v>44914</v>
      </c>
      <c r="E20058" s="1">
        <v>1</v>
      </c>
      <c r="F20058" s="62">
        <v>46.23</v>
      </c>
    </row>
    <row r="20059" spans="1:6" x14ac:dyDescent="0.35">
      <c r="A20059" s="1">
        <v>171</v>
      </c>
      <c r="B20059" s="1" t="s">
        <v>166</v>
      </c>
      <c r="C20059" s="218">
        <v>44917</v>
      </c>
      <c r="D20059" s="218">
        <v>44915</v>
      </c>
      <c r="E20059" s="1">
        <v>2</v>
      </c>
      <c r="F20059" s="62">
        <v>78.010000000000005</v>
      </c>
    </row>
    <row r="20060" spans="1:6" x14ac:dyDescent="0.35">
      <c r="A20060" s="1">
        <v>171</v>
      </c>
      <c r="B20060" s="1" t="s">
        <v>166</v>
      </c>
      <c r="C20060" s="218">
        <v>44917</v>
      </c>
      <c r="D20060" s="218">
        <v>44916</v>
      </c>
      <c r="E20060" s="1">
        <v>7</v>
      </c>
      <c r="F20060" s="62">
        <v>283.23</v>
      </c>
    </row>
    <row r="20061" spans="1:6" x14ac:dyDescent="0.35">
      <c r="A20061" s="1">
        <v>171</v>
      </c>
      <c r="B20061" s="1" t="s">
        <v>166</v>
      </c>
      <c r="C20061" s="218">
        <v>44917</v>
      </c>
      <c r="D20061" s="218">
        <v>44917</v>
      </c>
      <c r="E20061" s="1">
        <v>10</v>
      </c>
      <c r="F20061" s="62">
        <v>325.25</v>
      </c>
    </row>
    <row r="20062" spans="1:6" x14ac:dyDescent="0.35">
      <c r="A20062" s="1">
        <v>171</v>
      </c>
      <c r="B20062" s="1" t="s">
        <v>166</v>
      </c>
      <c r="C20062" s="218">
        <v>44918</v>
      </c>
      <c r="D20062" s="218">
        <v>44915</v>
      </c>
      <c r="E20062" s="1">
        <v>4</v>
      </c>
      <c r="F20062" s="62">
        <v>205.77</v>
      </c>
    </row>
    <row r="20063" spans="1:6" x14ac:dyDescent="0.35">
      <c r="A20063" s="1">
        <v>171</v>
      </c>
      <c r="B20063" s="1" t="s">
        <v>166</v>
      </c>
      <c r="C20063" s="218">
        <v>44918</v>
      </c>
      <c r="D20063" s="218">
        <v>44916</v>
      </c>
      <c r="E20063" s="1">
        <v>1</v>
      </c>
      <c r="F20063" s="62">
        <v>23.66</v>
      </c>
    </row>
    <row r="20064" spans="1:6" x14ac:dyDescent="0.35">
      <c r="A20064" s="1">
        <v>171</v>
      </c>
      <c r="B20064" s="1" t="s">
        <v>166</v>
      </c>
      <c r="C20064" s="218">
        <v>44918</v>
      </c>
      <c r="D20064" s="218">
        <v>44917</v>
      </c>
      <c r="E20064" s="1">
        <v>8</v>
      </c>
      <c r="F20064" s="62">
        <v>218.05</v>
      </c>
    </row>
    <row r="20065" spans="1:6" x14ac:dyDescent="0.35">
      <c r="A20065" s="1">
        <v>171</v>
      </c>
      <c r="B20065" s="1" t="s">
        <v>166</v>
      </c>
      <c r="C20065" s="218">
        <v>44918</v>
      </c>
      <c r="D20065" s="218">
        <v>44918</v>
      </c>
      <c r="E20065" s="1">
        <v>9</v>
      </c>
      <c r="F20065" s="62">
        <v>325.06</v>
      </c>
    </row>
    <row r="20066" spans="1:6" x14ac:dyDescent="0.35">
      <c r="A20066" s="1">
        <v>171</v>
      </c>
      <c r="B20066" s="1" t="s">
        <v>166</v>
      </c>
      <c r="C20066" s="218">
        <v>44919</v>
      </c>
      <c r="D20066" s="218">
        <v>44916</v>
      </c>
      <c r="E20066" s="1">
        <v>2</v>
      </c>
      <c r="F20066" s="62">
        <v>46.72</v>
      </c>
    </row>
    <row r="20067" spans="1:6" x14ac:dyDescent="0.35">
      <c r="A20067" s="1">
        <v>171</v>
      </c>
      <c r="B20067" s="1" t="s">
        <v>166</v>
      </c>
      <c r="C20067" s="218">
        <v>44919</v>
      </c>
      <c r="D20067" s="218">
        <v>44917</v>
      </c>
      <c r="E20067" s="1">
        <v>4</v>
      </c>
      <c r="F20067" s="62">
        <v>156.32</v>
      </c>
    </row>
    <row r="20068" spans="1:6" x14ac:dyDescent="0.35">
      <c r="A20068" s="1">
        <v>171</v>
      </c>
      <c r="B20068" s="1" t="s">
        <v>166</v>
      </c>
      <c r="C20068" s="218">
        <v>44919</v>
      </c>
      <c r="D20068" s="218">
        <v>44918</v>
      </c>
      <c r="E20068" s="1">
        <v>11</v>
      </c>
      <c r="F20068" s="62">
        <v>371.09</v>
      </c>
    </row>
    <row r="20069" spans="1:6" x14ac:dyDescent="0.35">
      <c r="A20069" s="1">
        <v>171</v>
      </c>
      <c r="B20069" s="1" t="s">
        <v>166</v>
      </c>
      <c r="C20069" s="218">
        <v>44919</v>
      </c>
      <c r="D20069" s="218">
        <v>44919</v>
      </c>
      <c r="E20069" s="1">
        <v>17</v>
      </c>
      <c r="F20069" s="62">
        <v>521.91999999999996</v>
      </c>
    </row>
    <row r="20070" spans="1:6" x14ac:dyDescent="0.35">
      <c r="A20070" s="1">
        <v>171</v>
      </c>
      <c r="B20070" s="1" t="s">
        <v>166</v>
      </c>
      <c r="C20070" s="218">
        <v>44920</v>
      </c>
      <c r="D20070" s="218">
        <v>44918</v>
      </c>
      <c r="E20070" s="1">
        <v>2</v>
      </c>
      <c r="F20070" s="62">
        <v>96.77</v>
      </c>
    </row>
    <row r="20071" spans="1:6" x14ac:dyDescent="0.35">
      <c r="A20071" s="1">
        <v>171</v>
      </c>
      <c r="B20071" s="1" t="s">
        <v>166</v>
      </c>
      <c r="C20071" s="218">
        <v>44920</v>
      </c>
      <c r="D20071" s="218">
        <v>44919</v>
      </c>
      <c r="E20071" s="1">
        <v>6</v>
      </c>
      <c r="F20071" s="62">
        <v>195.97</v>
      </c>
    </row>
    <row r="20072" spans="1:6" x14ac:dyDescent="0.35">
      <c r="A20072" s="1">
        <v>171</v>
      </c>
      <c r="B20072" s="1" t="s">
        <v>166</v>
      </c>
      <c r="C20072" s="218">
        <v>44920</v>
      </c>
      <c r="D20072" s="218">
        <v>44920</v>
      </c>
      <c r="E20072" s="1">
        <v>19</v>
      </c>
      <c r="F20072" s="62">
        <v>648.83000000000004</v>
      </c>
    </row>
    <row r="20073" spans="1:6" x14ac:dyDescent="0.35">
      <c r="A20073" s="1">
        <v>171</v>
      </c>
      <c r="B20073" s="1" t="s">
        <v>166</v>
      </c>
      <c r="C20073" s="218">
        <v>44921</v>
      </c>
      <c r="D20073" s="218">
        <v>44918</v>
      </c>
      <c r="E20073" s="1">
        <v>1</v>
      </c>
      <c r="F20073" s="62">
        <v>49.5</v>
      </c>
    </row>
    <row r="20074" spans="1:6" x14ac:dyDescent="0.35">
      <c r="A20074" s="1">
        <v>171</v>
      </c>
      <c r="B20074" s="1" t="s">
        <v>166</v>
      </c>
      <c r="C20074" s="218">
        <v>44921</v>
      </c>
      <c r="D20074" s="218">
        <v>44919</v>
      </c>
      <c r="E20074" s="1">
        <v>2</v>
      </c>
      <c r="F20074" s="62">
        <v>108.65</v>
      </c>
    </row>
    <row r="20075" spans="1:6" x14ac:dyDescent="0.35">
      <c r="A20075" s="1">
        <v>171</v>
      </c>
      <c r="B20075" s="1" t="s">
        <v>166</v>
      </c>
      <c r="C20075" s="218">
        <v>44921</v>
      </c>
      <c r="D20075" s="218">
        <v>44920</v>
      </c>
      <c r="E20075" s="1">
        <v>3</v>
      </c>
      <c r="F20075" s="62">
        <v>122.66</v>
      </c>
    </row>
    <row r="20076" spans="1:6" x14ac:dyDescent="0.35">
      <c r="A20076" s="1">
        <v>171</v>
      </c>
      <c r="B20076" s="1" t="s">
        <v>166</v>
      </c>
      <c r="C20076" s="218">
        <v>44921</v>
      </c>
      <c r="D20076" s="218">
        <v>44921</v>
      </c>
      <c r="E20076" s="1">
        <v>13</v>
      </c>
      <c r="F20076" s="62">
        <v>456.43</v>
      </c>
    </row>
    <row r="20077" spans="1:6" x14ac:dyDescent="0.35">
      <c r="A20077" s="1">
        <v>171</v>
      </c>
      <c r="B20077" s="1" t="s">
        <v>166</v>
      </c>
      <c r="C20077" s="218">
        <v>44922</v>
      </c>
      <c r="D20077" s="218">
        <v>44920</v>
      </c>
      <c r="E20077" s="1">
        <v>1</v>
      </c>
      <c r="F20077" s="62">
        <v>49.5</v>
      </c>
    </row>
    <row r="20078" spans="1:6" x14ac:dyDescent="0.35">
      <c r="A20078" s="1">
        <v>171</v>
      </c>
      <c r="B20078" s="1" t="s">
        <v>166</v>
      </c>
      <c r="C20078" s="218">
        <v>44922</v>
      </c>
      <c r="D20078" s="218">
        <v>44921</v>
      </c>
      <c r="E20078" s="1">
        <v>7</v>
      </c>
      <c r="F20078" s="62">
        <v>273.64</v>
      </c>
    </row>
    <row r="20079" spans="1:6" x14ac:dyDescent="0.35">
      <c r="A20079" s="1">
        <v>171</v>
      </c>
      <c r="B20079" s="1" t="s">
        <v>166</v>
      </c>
      <c r="C20079" s="218">
        <v>44922</v>
      </c>
      <c r="D20079" s="218">
        <v>44922</v>
      </c>
      <c r="E20079" s="1">
        <v>13</v>
      </c>
      <c r="F20079" s="62">
        <v>511.37</v>
      </c>
    </row>
    <row r="20080" spans="1:6" x14ac:dyDescent="0.35">
      <c r="A20080" s="1">
        <v>171</v>
      </c>
      <c r="B20080" s="1" t="s">
        <v>166</v>
      </c>
      <c r="C20080" s="218">
        <v>44923</v>
      </c>
      <c r="D20080" s="218">
        <v>44920</v>
      </c>
      <c r="E20080" s="1">
        <v>2</v>
      </c>
      <c r="F20080" s="62">
        <v>76.87</v>
      </c>
    </row>
    <row r="20081" spans="1:6" x14ac:dyDescent="0.35">
      <c r="A20081" s="1">
        <v>171</v>
      </c>
      <c r="B20081" s="1" t="s">
        <v>166</v>
      </c>
      <c r="C20081" s="218">
        <v>44923</v>
      </c>
      <c r="D20081" s="218">
        <v>44921</v>
      </c>
      <c r="E20081" s="1">
        <v>1</v>
      </c>
      <c r="F20081" s="62">
        <v>47.02</v>
      </c>
    </row>
    <row r="20082" spans="1:6" x14ac:dyDescent="0.35">
      <c r="A20082" s="1">
        <v>171</v>
      </c>
      <c r="B20082" s="1" t="s">
        <v>166</v>
      </c>
      <c r="C20082" s="218">
        <v>44923</v>
      </c>
      <c r="D20082" s="218">
        <v>44922</v>
      </c>
      <c r="E20082" s="1">
        <v>5</v>
      </c>
      <c r="F20082" s="62">
        <v>177.8</v>
      </c>
    </row>
    <row r="20083" spans="1:6" x14ac:dyDescent="0.35">
      <c r="A20083" s="1">
        <v>171</v>
      </c>
      <c r="B20083" s="1" t="s">
        <v>166</v>
      </c>
      <c r="C20083" s="218">
        <v>44923</v>
      </c>
      <c r="D20083" s="218">
        <v>44923</v>
      </c>
      <c r="E20083" s="1">
        <v>13</v>
      </c>
      <c r="F20083" s="62">
        <v>337.88</v>
      </c>
    </row>
    <row r="20084" spans="1:6" x14ac:dyDescent="0.35">
      <c r="A20084" s="1">
        <v>171</v>
      </c>
      <c r="B20084" s="1" t="s">
        <v>166</v>
      </c>
      <c r="C20084" s="218">
        <v>44924</v>
      </c>
      <c r="D20084" s="218">
        <v>44921</v>
      </c>
      <c r="E20084" s="1">
        <v>2</v>
      </c>
      <c r="F20084" s="62">
        <v>47.47</v>
      </c>
    </row>
    <row r="20085" spans="1:6" x14ac:dyDescent="0.35">
      <c r="A20085" s="1">
        <v>171</v>
      </c>
      <c r="B20085" s="1" t="s">
        <v>166</v>
      </c>
      <c r="C20085" s="218">
        <v>44924</v>
      </c>
      <c r="D20085" s="218">
        <v>44922</v>
      </c>
      <c r="E20085" s="1">
        <v>4</v>
      </c>
      <c r="F20085" s="62">
        <v>156.16999999999999</v>
      </c>
    </row>
    <row r="20086" spans="1:6" x14ac:dyDescent="0.35">
      <c r="A20086" s="1">
        <v>171</v>
      </c>
      <c r="B20086" s="1" t="s">
        <v>166</v>
      </c>
      <c r="C20086" s="218">
        <v>44924</v>
      </c>
      <c r="D20086" s="218">
        <v>44923</v>
      </c>
      <c r="E20086" s="1">
        <v>8</v>
      </c>
      <c r="F20086" s="62">
        <v>279.57</v>
      </c>
    </row>
    <row r="20087" spans="1:6" x14ac:dyDescent="0.35">
      <c r="A20087" s="1">
        <v>171</v>
      </c>
      <c r="B20087" s="1" t="s">
        <v>166</v>
      </c>
      <c r="C20087" s="218">
        <v>44924</v>
      </c>
      <c r="D20087" s="218">
        <v>44924</v>
      </c>
      <c r="E20087" s="1">
        <v>8</v>
      </c>
      <c r="F20087" s="62">
        <v>276.7</v>
      </c>
    </row>
    <row r="20088" spans="1:6" x14ac:dyDescent="0.35">
      <c r="A20088" s="1">
        <v>171</v>
      </c>
      <c r="B20088" s="1" t="s">
        <v>166</v>
      </c>
      <c r="C20088" s="218">
        <v>44925</v>
      </c>
      <c r="D20088" s="218">
        <v>44922</v>
      </c>
      <c r="E20088" s="1">
        <v>1</v>
      </c>
      <c r="F20088" s="62">
        <v>23.76</v>
      </c>
    </row>
    <row r="20089" spans="1:6" x14ac:dyDescent="0.35">
      <c r="A20089" s="1">
        <v>171</v>
      </c>
      <c r="B20089" s="1" t="s">
        <v>166</v>
      </c>
      <c r="C20089" s="218">
        <v>44925</v>
      </c>
      <c r="D20089" s="218">
        <v>44923</v>
      </c>
      <c r="E20089" s="1">
        <v>2</v>
      </c>
      <c r="F20089" s="62">
        <v>75.540000000000006</v>
      </c>
    </row>
    <row r="20090" spans="1:6" x14ac:dyDescent="0.35">
      <c r="A20090" s="1">
        <v>171</v>
      </c>
      <c r="B20090" s="1" t="s">
        <v>166</v>
      </c>
      <c r="C20090" s="218">
        <v>44925</v>
      </c>
      <c r="D20090" s="218">
        <v>44924</v>
      </c>
      <c r="E20090" s="1">
        <v>6</v>
      </c>
      <c r="F20090" s="62">
        <v>200.18</v>
      </c>
    </row>
    <row r="20091" spans="1:6" x14ac:dyDescent="0.35">
      <c r="A20091" s="1">
        <v>171</v>
      </c>
      <c r="B20091" s="1" t="s">
        <v>166</v>
      </c>
      <c r="C20091" s="218">
        <v>44925</v>
      </c>
      <c r="D20091" s="218">
        <v>44925</v>
      </c>
      <c r="E20091" s="1">
        <v>13</v>
      </c>
      <c r="F20091" s="62">
        <v>430.3</v>
      </c>
    </row>
    <row r="20092" spans="1:6" x14ac:dyDescent="0.35">
      <c r="A20092" s="1">
        <v>171</v>
      </c>
      <c r="B20092" s="1" t="s">
        <v>166</v>
      </c>
      <c r="C20092" s="218">
        <v>44926</v>
      </c>
      <c r="D20092" s="218">
        <v>44923</v>
      </c>
      <c r="E20092" s="1">
        <v>2</v>
      </c>
      <c r="F20092" s="62">
        <v>59.55</v>
      </c>
    </row>
    <row r="20093" spans="1:6" x14ac:dyDescent="0.35">
      <c r="A20093" s="1">
        <v>171</v>
      </c>
      <c r="B20093" s="1" t="s">
        <v>166</v>
      </c>
      <c r="C20093" s="218">
        <v>44926</v>
      </c>
      <c r="D20093" s="218">
        <v>44924</v>
      </c>
      <c r="E20093" s="1">
        <v>5</v>
      </c>
      <c r="F20093" s="62">
        <v>240.91</v>
      </c>
    </row>
    <row r="20094" spans="1:6" x14ac:dyDescent="0.35">
      <c r="A20094" s="1">
        <v>171</v>
      </c>
      <c r="B20094" s="1" t="s">
        <v>166</v>
      </c>
      <c r="C20094" s="218">
        <v>44926</v>
      </c>
      <c r="D20094" s="218">
        <v>44925</v>
      </c>
      <c r="E20094" s="1">
        <v>6</v>
      </c>
      <c r="F20094" s="62">
        <v>225.57</v>
      </c>
    </row>
    <row r="20095" spans="1:6" x14ac:dyDescent="0.35">
      <c r="A20095" s="1">
        <v>171</v>
      </c>
      <c r="B20095" s="1" t="s">
        <v>166</v>
      </c>
      <c r="C20095" s="218">
        <v>44926</v>
      </c>
      <c r="D20095" s="218">
        <v>44926</v>
      </c>
      <c r="E20095" s="1">
        <v>4</v>
      </c>
      <c r="F20095" s="62">
        <v>149.93</v>
      </c>
    </row>
    <row r="20096" spans="1:6" x14ac:dyDescent="0.35">
      <c r="A20096" s="1">
        <v>171</v>
      </c>
      <c r="B20096" s="1" t="s">
        <v>166</v>
      </c>
      <c r="C20096" s="218">
        <v>44927</v>
      </c>
      <c r="D20096" s="218">
        <v>44925</v>
      </c>
      <c r="E20096" s="1">
        <v>3</v>
      </c>
      <c r="F20096" s="62">
        <v>101.87</v>
      </c>
    </row>
    <row r="20097" spans="1:6" x14ac:dyDescent="0.35">
      <c r="A20097" s="1">
        <v>171</v>
      </c>
      <c r="B20097" s="1" t="s">
        <v>166</v>
      </c>
      <c r="C20097" s="218">
        <v>44927</v>
      </c>
      <c r="D20097" s="218">
        <v>44926</v>
      </c>
      <c r="E20097" s="1">
        <v>5</v>
      </c>
      <c r="F20097" s="62">
        <v>209.83</v>
      </c>
    </row>
    <row r="20098" spans="1:6" x14ac:dyDescent="0.35">
      <c r="A20098" s="1">
        <v>171</v>
      </c>
      <c r="B20098" s="1" t="s">
        <v>166</v>
      </c>
      <c r="C20098" s="218">
        <v>44927</v>
      </c>
      <c r="D20098" s="218">
        <v>44927</v>
      </c>
      <c r="E20098" s="1">
        <v>2</v>
      </c>
      <c r="F20098" s="62">
        <v>78.06</v>
      </c>
    </row>
    <row r="20099" spans="1:6" x14ac:dyDescent="0.35">
      <c r="A20099" s="1">
        <v>171</v>
      </c>
      <c r="B20099" s="1" t="s">
        <v>166</v>
      </c>
      <c r="C20099" s="218">
        <v>44928</v>
      </c>
      <c r="D20099" s="218">
        <v>44925</v>
      </c>
      <c r="E20099" s="1">
        <v>2</v>
      </c>
      <c r="F20099" s="62">
        <v>78.11</v>
      </c>
    </row>
    <row r="20100" spans="1:6" x14ac:dyDescent="0.35">
      <c r="A20100" s="1">
        <v>171</v>
      </c>
      <c r="B20100" s="1" t="s">
        <v>166</v>
      </c>
      <c r="C20100" s="218">
        <v>44928</v>
      </c>
      <c r="D20100" s="218">
        <v>44926</v>
      </c>
      <c r="E20100" s="1">
        <v>6</v>
      </c>
      <c r="F20100" s="62">
        <v>203.54</v>
      </c>
    </row>
    <row r="20101" spans="1:6" x14ac:dyDescent="0.35">
      <c r="A20101" s="1">
        <v>171</v>
      </c>
      <c r="B20101" s="1" t="s">
        <v>166</v>
      </c>
      <c r="C20101" s="218">
        <v>44928</v>
      </c>
      <c r="D20101" s="218">
        <v>44927</v>
      </c>
      <c r="E20101" s="1">
        <v>7</v>
      </c>
      <c r="F20101" s="62">
        <v>254.78</v>
      </c>
    </row>
    <row r="20102" spans="1:6" x14ac:dyDescent="0.35">
      <c r="A20102" s="1">
        <v>171</v>
      </c>
      <c r="B20102" s="1" t="s">
        <v>166</v>
      </c>
      <c r="C20102" s="218">
        <v>44928</v>
      </c>
      <c r="D20102" s="218">
        <v>44928</v>
      </c>
      <c r="E20102" s="1">
        <v>5</v>
      </c>
      <c r="F20102" s="62">
        <v>173.3</v>
      </c>
    </row>
    <row r="20103" spans="1:6" x14ac:dyDescent="0.35">
      <c r="A20103" s="1">
        <v>171</v>
      </c>
      <c r="B20103" s="1" t="s">
        <v>166</v>
      </c>
      <c r="C20103" s="218">
        <v>44929</v>
      </c>
      <c r="D20103" s="218">
        <v>44926</v>
      </c>
      <c r="E20103" s="1">
        <v>1</v>
      </c>
      <c r="F20103" s="62">
        <v>23.71</v>
      </c>
    </row>
    <row r="20104" spans="1:6" x14ac:dyDescent="0.35">
      <c r="A20104" s="1">
        <v>171</v>
      </c>
      <c r="B20104" s="1" t="s">
        <v>166</v>
      </c>
      <c r="C20104" s="218">
        <v>44929</v>
      </c>
      <c r="D20104" s="218">
        <v>44927</v>
      </c>
      <c r="E20104" s="1">
        <v>2</v>
      </c>
      <c r="F20104" s="62">
        <v>73.650000000000006</v>
      </c>
    </row>
    <row r="20105" spans="1:6" x14ac:dyDescent="0.35">
      <c r="A20105" s="1">
        <v>171</v>
      </c>
      <c r="B20105" s="1" t="s">
        <v>166</v>
      </c>
      <c r="C20105" s="218">
        <v>44929</v>
      </c>
      <c r="D20105" s="218">
        <v>44928</v>
      </c>
      <c r="E20105" s="1">
        <v>2</v>
      </c>
      <c r="F20105" s="62">
        <v>78.06</v>
      </c>
    </row>
    <row r="20106" spans="1:6" x14ac:dyDescent="0.35">
      <c r="A20106" s="1">
        <v>171</v>
      </c>
      <c r="B20106" s="1" t="s">
        <v>166</v>
      </c>
      <c r="C20106" s="218">
        <v>44929</v>
      </c>
      <c r="D20106" s="218">
        <v>44929</v>
      </c>
      <c r="E20106" s="1">
        <v>12</v>
      </c>
      <c r="F20106" s="62">
        <v>368.08</v>
      </c>
    </row>
    <row r="20107" spans="1:6" x14ac:dyDescent="0.35">
      <c r="A20107" s="1">
        <v>171</v>
      </c>
      <c r="B20107" s="1" t="s">
        <v>166</v>
      </c>
      <c r="C20107" s="218">
        <v>44930</v>
      </c>
      <c r="D20107" s="218">
        <v>44927</v>
      </c>
      <c r="E20107" s="1">
        <v>1</v>
      </c>
      <c r="F20107" s="62">
        <v>54.45</v>
      </c>
    </row>
    <row r="20108" spans="1:6" x14ac:dyDescent="0.35">
      <c r="A20108" s="1">
        <v>171</v>
      </c>
      <c r="B20108" s="1" t="s">
        <v>166</v>
      </c>
      <c r="C20108" s="218">
        <v>44930</v>
      </c>
      <c r="D20108" s="218">
        <v>44929</v>
      </c>
      <c r="E20108" s="1">
        <v>5</v>
      </c>
      <c r="F20108" s="62">
        <v>230.12</v>
      </c>
    </row>
    <row r="20109" spans="1:6" x14ac:dyDescent="0.35">
      <c r="A20109" s="1">
        <v>171</v>
      </c>
      <c r="B20109" s="1" t="s">
        <v>166</v>
      </c>
      <c r="C20109" s="218">
        <v>44930</v>
      </c>
      <c r="D20109" s="218">
        <v>44930</v>
      </c>
      <c r="E20109" s="1">
        <v>10</v>
      </c>
      <c r="F20109" s="62">
        <v>444.85</v>
      </c>
    </row>
    <row r="20110" spans="1:6" x14ac:dyDescent="0.35">
      <c r="A20110" s="1">
        <v>171</v>
      </c>
      <c r="B20110" s="1" t="s">
        <v>166</v>
      </c>
      <c r="C20110" s="218">
        <v>44931</v>
      </c>
      <c r="D20110" s="218">
        <v>44929</v>
      </c>
      <c r="E20110" s="1">
        <v>1</v>
      </c>
      <c r="F20110" s="62">
        <v>51.78</v>
      </c>
    </row>
    <row r="20111" spans="1:6" x14ac:dyDescent="0.35">
      <c r="A20111" s="1">
        <v>171</v>
      </c>
      <c r="B20111" s="1" t="s">
        <v>166</v>
      </c>
      <c r="C20111" s="218">
        <v>44931</v>
      </c>
      <c r="D20111" s="218">
        <v>44930</v>
      </c>
      <c r="E20111" s="1">
        <v>5</v>
      </c>
      <c r="F20111" s="62">
        <v>266.66000000000003</v>
      </c>
    </row>
    <row r="20112" spans="1:6" x14ac:dyDescent="0.35">
      <c r="A20112" s="1">
        <v>171</v>
      </c>
      <c r="B20112" s="1" t="s">
        <v>166</v>
      </c>
      <c r="C20112" s="218">
        <v>44931</v>
      </c>
      <c r="D20112" s="218">
        <v>44931</v>
      </c>
      <c r="E20112" s="1">
        <v>13</v>
      </c>
      <c r="F20112" s="62">
        <v>426.74</v>
      </c>
    </row>
    <row r="20113" spans="1:6" x14ac:dyDescent="0.35">
      <c r="A20113" s="1">
        <v>171</v>
      </c>
      <c r="B20113" s="1" t="s">
        <v>166</v>
      </c>
      <c r="C20113" s="218">
        <v>44932</v>
      </c>
      <c r="D20113" s="218">
        <v>44929</v>
      </c>
      <c r="E20113" s="1">
        <v>1</v>
      </c>
      <c r="F20113" s="62">
        <v>35.39</v>
      </c>
    </row>
    <row r="20114" spans="1:6" x14ac:dyDescent="0.35">
      <c r="A20114" s="1">
        <v>171</v>
      </c>
      <c r="B20114" s="1" t="s">
        <v>166</v>
      </c>
      <c r="C20114" s="218">
        <v>44932</v>
      </c>
      <c r="D20114" s="218">
        <v>44930</v>
      </c>
      <c r="E20114" s="1">
        <v>1</v>
      </c>
      <c r="F20114" s="62">
        <v>52.96</v>
      </c>
    </row>
    <row r="20115" spans="1:6" x14ac:dyDescent="0.35">
      <c r="A20115" s="1">
        <v>171</v>
      </c>
      <c r="B20115" s="1" t="s">
        <v>166</v>
      </c>
      <c r="C20115" s="218">
        <v>44932</v>
      </c>
      <c r="D20115" s="218">
        <v>44931</v>
      </c>
      <c r="E20115" s="1">
        <v>11</v>
      </c>
      <c r="F20115" s="62">
        <v>404.01</v>
      </c>
    </row>
    <row r="20116" spans="1:6" x14ac:dyDescent="0.35">
      <c r="A20116" s="1">
        <v>171</v>
      </c>
      <c r="B20116" s="1" t="s">
        <v>166</v>
      </c>
      <c r="C20116" s="218">
        <v>44932</v>
      </c>
      <c r="D20116" s="218">
        <v>44932</v>
      </c>
      <c r="E20116" s="1">
        <v>8</v>
      </c>
      <c r="F20116" s="62">
        <v>343.33</v>
      </c>
    </row>
    <row r="20117" spans="1:6" x14ac:dyDescent="0.35">
      <c r="A20117" s="1">
        <v>171</v>
      </c>
      <c r="B20117" s="1" t="s">
        <v>166</v>
      </c>
      <c r="C20117" s="218">
        <v>44933</v>
      </c>
      <c r="D20117" s="218">
        <v>44931</v>
      </c>
      <c r="E20117" s="1">
        <v>3</v>
      </c>
      <c r="F20117" s="62">
        <v>71.28</v>
      </c>
    </row>
    <row r="20118" spans="1:6" x14ac:dyDescent="0.35">
      <c r="A20118" s="1">
        <v>171</v>
      </c>
      <c r="B20118" s="1" t="s">
        <v>166</v>
      </c>
      <c r="C20118" s="218">
        <v>44933</v>
      </c>
      <c r="D20118" s="218">
        <v>44932</v>
      </c>
      <c r="E20118" s="1">
        <v>5</v>
      </c>
      <c r="F20118" s="62">
        <v>149.29</v>
      </c>
    </row>
    <row r="20119" spans="1:6" x14ac:dyDescent="0.35">
      <c r="A20119" s="1">
        <v>171</v>
      </c>
      <c r="B20119" s="1" t="s">
        <v>166</v>
      </c>
      <c r="C20119" s="218">
        <v>44933</v>
      </c>
      <c r="D20119" s="218">
        <v>44933</v>
      </c>
      <c r="E20119" s="1">
        <v>15</v>
      </c>
      <c r="F20119" s="62">
        <v>468.66</v>
      </c>
    </row>
    <row r="20120" spans="1:6" x14ac:dyDescent="0.35">
      <c r="A20120" s="1">
        <v>171</v>
      </c>
      <c r="B20120" s="1" t="s">
        <v>166</v>
      </c>
      <c r="C20120" s="218">
        <v>44934</v>
      </c>
      <c r="D20120" s="218">
        <v>44931</v>
      </c>
      <c r="E20120" s="1">
        <v>2</v>
      </c>
      <c r="F20120" s="62">
        <v>47.42</v>
      </c>
    </row>
    <row r="20121" spans="1:6" x14ac:dyDescent="0.35">
      <c r="A20121" s="1">
        <v>171</v>
      </c>
      <c r="B20121" s="1" t="s">
        <v>166</v>
      </c>
      <c r="C20121" s="218">
        <v>44934</v>
      </c>
      <c r="D20121" s="218">
        <v>44932</v>
      </c>
      <c r="E20121" s="1">
        <v>2</v>
      </c>
      <c r="F20121" s="62">
        <v>47.52</v>
      </c>
    </row>
    <row r="20122" spans="1:6" x14ac:dyDescent="0.35">
      <c r="A20122" s="1">
        <v>171</v>
      </c>
      <c r="B20122" s="1" t="s">
        <v>166</v>
      </c>
      <c r="C20122" s="218">
        <v>44934</v>
      </c>
      <c r="D20122" s="218">
        <v>44933</v>
      </c>
      <c r="E20122" s="1">
        <v>7</v>
      </c>
      <c r="F20122" s="62">
        <v>248.68</v>
      </c>
    </row>
    <row r="20123" spans="1:6" x14ac:dyDescent="0.35">
      <c r="A20123" s="1">
        <v>171</v>
      </c>
      <c r="B20123" s="1" t="s">
        <v>166</v>
      </c>
      <c r="C20123" s="218">
        <v>44934</v>
      </c>
      <c r="D20123" s="218">
        <v>44934</v>
      </c>
      <c r="E20123" s="1">
        <v>10</v>
      </c>
      <c r="F20123" s="62">
        <v>343.13</v>
      </c>
    </row>
    <row r="20124" spans="1:6" x14ac:dyDescent="0.35">
      <c r="A20124" s="1">
        <v>171</v>
      </c>
      <c r="B20124" s="1" t="s">
        <v>166</v>
      </c>
      <c r="C20124" s="218">
        <v>44935</v>
      </c>
      <c r="D20124" s="218">
        <v>44932</v>
      </c>
      <c r="E20124" s="1">
        <v>3</v>
      </c>
      <c r="F20124" s="62">
        <v>101.97</v>
      </c>
    </row>
    <row r="20125" spans="1:6" x14ac:dyDescent="0.35">
      <c r="A20125" s="1">
        <v>171</v>
      </c>
      <c r="B20125" s="1" t="s">
        <v>166</v>
      </c>
      <c r="C20125" s="218">
        <v>44935</v>
      </c>
      <c r="D20125" s="218">
        <v>44933</v>
      </c>
      <c r="E20125" s="1">
        <v>4</v>
      </c>
      <c r="F20125" s="62">
        <v>95.04</v>
      </c>
    </row>
    <row r="20126" spans="1:6" x14ac:dyDescent="0.35">
      <c r="A20126" s="1">
        <v>171</v>
      </c>
      <c r="B20126" s="1" t="s">
        <v>166</v>
      </c>
      <c r="C20126" s="218">
        <v>44935</v>
      </c>
      <c r="D20126" s="218">
        <v>44934</v>
      </c>
      <c r="E20126" s="1">
        <v>9</v>
      </c>
      <c r="F20126" s="62">
        <v>287.83999999999997</v>
      </c>
    </row>
    <row r="20127" spans="1:6" x14ac:dyDescent="0.35">
      <c r="A20127" s="1">
        <v>171</v>
      </c>
      <c r="B20127" s="1" t="s">
        <v>166</v>
      </c>
      <c r="C20127" s="218">
        <v>44935</v>
      </c>
      <c r="D20127" s="218">
        <v>44935</v>
      </c>
      <c r="E20127" s="1">
        <v>10</v>
      </c>
      <c r="F20127" s="62">
        <v>298.98</v>
      </c>
    </row>
    <row r="20128" spans="1:6" x14ac:dyDescent="0.35">
      <c r="A20128" s="1">
        <v>171</v>
      </c>
      <c r="B20128" s="1" t="s">
        <v>166</v>
      </c>
      <c r="C20128" s="218">
        <v>44936</v>
      </c>
      <c r="D20128" s="218">
        <v>44934</v>
      </c>
      <c r="E20128" s="1">
        <v>5</v>
      </c>
      <c r="F20128" s="62">
        <v>210.87</v>
      </c>
    </row>
    <row r="20129" spans="1:6" x14ac:dyDescent="0.35">
      <c r="A20129" s="1">
        <v>171</v>
      </c>
      <c r="B20129" s="1" t="s">
        <v>166</v>
      </c>
      <c r="C20129" s="218">
        <v>44936</v>
      </c>
      <c r="D20129" s="218">
        <v>44935</v>
      </c>
      <c r="E20129" s="1">
        <v>4</v>
      </c>
      <c r="F20129" s="62">
        <v>125.68</v>
      </c>
    </row>
    <row r="20130" spans="1:6" x14ac:dyDescent="0.35">
      <c r="A20130" s="1">
        <v>171</v>
      </c>
      <c r="B20130" s="1" t="s">
        <v>166</v>
      </c>
      <c r="C20130" s="218">
        <v>44936</v>
      </c>
      <c r="D20130" s="218">
        <v>44936</v>
      </c>
      <c r="E20130" s="1">
        <v>4</v>
      </c>
      <c r="F20130" s="62">
        <v>187.06</v>
      </c>
    </row>
    <row r="20131" spans="1:6" x14ac:dyDescent="0.35">
      <c r="A20131" s="1">
        <v>171</v>
      </c>
      <c r="B20131" s="1" t="s">
        <v>166</v>
      </c>
      <c r="C20131" s="218">
        <v>44937</v>
      </c>
      <c r="D20131" s="218">
        <v>44934</v>
      </c>
      <c r="E20131" s="1">
        <v>1</v>
      </c>
      <c r="F20131" s="62">
        <v>23.76</v>
      </c>
    </row>
    <row r="20132" spans="1:6" x14ac:dyDescent="0.35">
      <c r="A20132" s="1">
        <v>171</v>
      </c>
      <c r="B20132" s="1" t="s">
        <v>166</v>
      </c>
      <c r="C20132" s="218">
        <v>44937</v>
      </c>
      <c r="D20132" s="218">
        <v>44935</v>
      </c>
      <c r="E20132" s="1">
        <v>8</v>
      </c>
      <c r="F20132" s="62">
        <v>251.41</v>
      </c>
    </row>
    <row r="20133" spans="1:6" x14ac:dyDescent="0.35">
      <c r="A20133" s="1">
        <v>171</v>
      </c>
      <c r="B20133" s="1" t="s">
        <v>166</v>
      </c>
      <c r="C20133" s="218">
        <v>44937</v>
      </c>
      <c r="D20133" s="218">
        <v>44936</v>
      </c>
      <c r="E20133" s="1">
        <v>5</v>
      </c>
      <c r="F20133" s="62">
        <v>175.92</v>
      </c>
    </row>
    <row r="20134" spans="1:6" x14ac:dyDescent="0.35">
      <c r="A20134" s="1">
        <v>171</v>
      </c>
      <c r="B20134" s="1" t="s">
        <v>166</v>
      </c>
      <c r="C20134" s="218">
        <v>44937</v>
      </c>
      <c r="D20134" s="218">
        <v>44937</v>
      </c>
      <c r="E20134" s="1">
        <v>9</v>
      </c>
      <c r="F20134" s="62">
        <v>361</v>
      </c>
    </row>
    <row r="20135" spans="1:6" x14ac:dyDescent="0.35">
      <c r="A20135" s="1">
        <v>171</v>
      </c>
      <c r="B20135" s="1" t="s">
        <v>166</v>
      </c>
      <c r="C20135" s="218">
        <v>44938</v>
      </c>
      <c r="D20135" s="218">
        <v>44935</v>
      </c>
      <c r="E20135" s="1">
        <v>2</v>
      </c>
      <c r="F20135" s="62">
        <v>78.209999999999994</v>
      </c>
    </row>
    <row r="20136" spans="1:6" x14ac:dyDescent="0.35">
      <c r="A20136" s="1">
        <v>171</v>
      </c>
      <c r="B20136" s="1" t="s">
        <v>166</v>
      </c>
      <c r="C20136" s="218">
        <v>44938</v>
      </c>
      <c r="D20136" s="218">
        <v>44937</v>
      </c>
      <c r="E20136" s="1">
        <v>8</v>
      </c>
      <c r="F20136" s="62">
        <v>251.41</v>
      </c>
    </row>
    <row r="20137" spans="1:6" x14ac:dyDescent="0.35">
      <c r="A20137" s="1">
        <v>171</v>
      </c>
      <c r="B20137" s="1" t="s">
        <v>166</v>
      </c>
      <c r="C20137" s="218">
        <v>44938</v>
      </c>
      <c r="D20137" s="218">
        <v>44938</v>
      </c>
      <c r="E20137" s="1">
        <v>10</v>
      </c>
      <c r="F20137" s="62">
        <v>435.25</v>
      </c>
    </row>
    <row r="20138" spans="1:6" x14ac:dyDescent="0.35">
      <c r="A20138" s="1">
        <v>171</v>
      </c>
      <c r="B20138" s="1" t="s">
        <v>166</v>
      </c>
      <c r="C20138" s="218">
        <v>44939</v>
      </c>
      <c r="D20138" s="218">
        <v>44938</v>
      </c>
      <c r="E20138" s="1">
        <v>1</v>
      </c>
      <c r="F20138" s="62">
        <v>23.76</v>
      </c>
    </row>
    <row r="20139" spans="1:6" x14ac:dyDescent="0.35">
      <c r="A20139" s="1">
        <v>171</v>
      </c>
      <c r="B20139" s="1" t="s">
        <v>166</v>
      </c>
      <c r="C20139" s="218">
        <v>44939</v>
      </c>
      <c r="D20139" s="218">
        <v>44939</v>
      </c>
      <c r="E20139" s="1">
        <v>20</v>
      </c>
      <c r="F20139" s="62">
        <v>727.35</v>
      </c>
    </row>
    <row r="20140" spans="1:6" x14ac:dyDescent="0.35">
      <c r="A20140" s="1">
        <v>171</v>
      </c>
      <c r="B20140" s="1" t="s">
        <v>166</v>
      </c>
      <c r="C20140" s="218">
        <v>44940</v>
      </c>
      <c r="D20140" s="218">
        <v>44938</v>
      </c>
      <c r="E20140" s="1">
        <v>1</v>
      </c>
      <c r="F20140" s="62">
        <v>49.7</v>
      </c>
    </row>
    <row r="20141" spans="1:6" x14ac:dyDescent="0.35">
      <c r="A20141" s="1">
        <v>171</v>
      </c>
      <c r="B20141" s="1" t="s">
        <v>166</v>
      </c>
      <c r="C20141" s="218">
        <v>44940</v>
      </c>
      <c r="D20141" s="218">
        <v>44939</v>
      </c>
      <c r="E20141" s="1">
        <v>5</v>
      </c>
      <c r="F20141" s="62">
        <v>118.8</v>
      </c>
    </row>
    <row r="20142" spans="1:6" x14ac:dyDescent="0.35">
      <c r="A20142" s="1">
        <v>171</v>
      </c>
      <c r="B20142" s="1" t="s">
        <v>166</v>
      </c>
      <c r="C20142" s="218">
        <v>44940</v>
      </c>
      <c r="D20142" s="218">
        <v>44940</v>
      </c>
      <c r="E20142" s="1">
        <v>7</v>
      </c>
      <c r="F20142" s="62">
        <v>197.01</v>
      </c>
    </row>
    <row r="20143" spans="1:6" x14ac:dyDescent="0.35">
      <c r="A20143" s="1">
        <v>171</v>
      </c>
      <c r="B20143" s="1" t="s">
        <v>166</v>
      </c>
      <c r="C20143" s="218">
        <v>44941</v>
      </c>
      <c r="D20143" s="218">
        <v>44938</v>
      </c>
      <c r="E20143" s="1">
        <v>2</v>
      </c>
      <c r="F20143" s="62">
        <v>105.14</v>
      </c>
    </row>
    <row r="20144" spans="1:6" x14ac:dyDescent="0.35">
      <c r="A20144" s="1">
        <v>171</v>
      </c>
      <c r="B20144" s="1" t="s">
        <v>166</v>
      </c>
      <c r="C20144" s="218">
        <v>44941</v>
      </c>
      <c r="D20144" s="218">
        <v>44939</v>
      </c>
      <c r="E20144" s="1">
        <v>2</v>
      </c>
      <c r="F20144" s="62">
        <v>43.17</v>
      </c>
    </row>
    <row r="20145" spans="1:6" x14ac:dyDescent="0.35">
      <c r="A20145" s="1">
        <v>171</v>
      </c>
      <c r="B20145" s="1" t="s">
        <v>166</v>
      </c>
      <c r="C20145" s="218">
        <v>44941</v>
      </c>
      <c r="D20145" s="218">
        <v>44940</v>
      </c>
      <c r="E20145" s="1">
        <v>10</v>
      </c>
      <c r="F20145" s="62">
        <v>341.01</v>
      </c>
    </row>
    <row r="20146" spans="1:6" x14ac:dyDescent="0.35">
      <c r="A20146" s="1">
        <v>171</v>
      </c>
      <c r="B20146" s="1" t="s">
        <v>166</v>
      </c>
      <c r="C20146" s="218">
        <v>44941</v>
      </c>
      <c r="D20146" s="218">
        <v>44941</v>
      </c>
      <c r="E20146" s="1">
        <v>6</v>
      </c>
      <c r="F20146" s="62">
        <v>187.51</v>
      </c>
    </row>
    <row r="20147" spans="1:6" x14ac:dyDescent="0.35">
      <c r="A20147" s="1">
        <v>171</v>
      </c>
      <c r="B20147" s="1" t="s">
        <v>166</v>
      </c>
      <c r="C20147" s="218">
        <v>44942</v>
      </c>
      <c r="D20147" s="218">
        <v>44940</v>
      </c>
      <c r="E20147" s="1">
        <v>3</v>
      </c>
      <c r="F20147" s="62">
        <v>71.28</v>
      </c>
    </row>
    <row r="20148" spans="1:6" x14ac:dyDescent="0.35">
      <c r="A20148" s="1">
        <v>171</v>
      </c>
      <c r="B20148" s="1" t="s">
        <v>166</v>
      </c>
      <c r="C20148" s="218">
        <v>44942</v>
      </c>
      <c r="D20148" s="218">
        <v>44941</v>
      </c>
      <c r="E20148" s="1">
        <v>10</v>
      </c>
      <c r="F20148" s="62">
        <v>375.75</v>
      </c>
    </row>
    <row r="20149" spans="1:6" x14ac:dyDescent="0.35">
      <c r="A20149" s="1">
        <v>171</v>
      </c>
      <c r="B20149" s="1" t="s">
        <v>166</v>
      </c>
      <c r="C20149" s="218">
        <v>44942</v>
      </c>
      <c r="D20149" s="218">
        <v>44942</v>
      </c>
      <c r="E20149" s="1">
        <v>7</v>
      </c>
      <c r="F20149" s="62">
        <v>227.7</v>
      </c>
    </row>
    <row r="20150" spans="1:6" x14ac:dyDescent="0.35">
      <c r="A20150" s="1">
        <v>171</v>
      </c>
      <c r="B20150" s="1" t="s">
        <v>166</v>
      </c>
      <c r="C20150" s="218">
        <v>44943</v>
      </c>
      <c r="D20150" s="218">
        <v>44940</v>
      </c>
      <c r="E20150" s="1">
        <v>4</v>
      </c>
      <c r="F20150" s="62">
        <v>151.56</v>
      </c>
    </row>
    <row r="20151" spans="1:6" x14ac:dyDescent="0.35">
      <c r="A20151" s="1">
        <v>171</v>
      </c>
      <c r="B20151" s="1" t="s">
        <v>166</v>
      </c>
      <c r="C20151" s="218">
        <v>44943</v>
      </c>
      <c r="D20151" s="218">
        <v>44941</v>
      </c>
      <c r="E20151" s="1">
        <v>6</v>
      </c>
      <c r="F20151" s="62">
        <v>141.07</v>
      </c>
    </row>
    <row r="20152" spans="1:6" x14ac:dyDescent="0.35">
      <c r="A20152" s="1">
        <v>171</v>
      </c>
      <c r="B20152" s="1" t="s">
        <v>166</v>
      </c>
      <c r="C20152" s="218">
        <v>44943</v>
      </c>
      <c r="D20152" s="218">
        <v>44942</v>
      </c>
      <c r="E20152" s="1">
        <v>8</v>
      </c>
      <c r="F20152" s="62">
        <v>249.38</v>
      </c>
    </row>
    <row r="20153" spans="1:6" x14ac:dyDescent="0.35">
      <c r="A20153" s="1">
        <v>171</v>
      </c>
      <c r="B20153" s="1" t="s">
        <v>166</v>
      </c>
      <c r="C20153" s="218">
        <v>44943</v>
      </c>
      <c r="D20153" s="218">
        <v>44943</v>
      </c>
      <c r="E20153" s="1">
        <v>7</v>
      </c>
      <c r="F20153" s="62">
        <v>223.05</v>
      </c>
    </row>
    <row r="20154" spans="1:6" x14ac:dyDescent="0.35">
      <c r="A20154" s="1">
        <v>171</v>
      </c>
      <c r="B20154" s="1" t="s">
        <v>166</v>
      </c>
      <c r="C20154" s="218">
        <v>44944</v>
      </c>
      <c r="D20154" s="218">
        <v>44941</v>
      </c>
      <c r="E20154" s="1">
        <v>3</v>
      </c>
      <c r="F20154" s="62">
        <v>163.25</v>
      </c>
    </row>
    <row r="20155" spans="1:6" x14ac:dyDescent="0.35">
      <c r="A20155" s="1">
        <v>171</v>
      </c>
      <c r="B20155" s="1" t="s">
        <v>166</v>
      </c>
      <c r="C20155" s="218">
        <v>44944</v>
      </c>
      <c r="D20155" s="218">
        <v>44942</v>
      </c>
      <c r="E20155" s="1">
        <v>7</v>
      </c>
      <c r="F20155" s="62">
        <v>253.23</v>
      </c>
    </row>
    <row r="20156" spans="1:6" x14ac:dyDescent="0.35">
      <c r="A20156" s="1">
        <v>171</v>
      </c>
      <c r="B20156" s="1" t="s">
        <v>166</v>
      </c>
      <c r="C20156" s="218">
        <v>44944</v>
      </c>
      <c r="D20156" s="218">
        <v>44943</v>
      </c>
      <c r="E20156" s="1">
        <v>10</v>
      </c>
      <c r="F20156" s="62">
        <v>296.60000000000002</v>
      </c>
    </row>
    <row r="20157" spans="1:6" x14ac:dyDescent="0.35">
      <c r="A20157" s="1">
        <v>171</v>
      </c>
      <c r="B20157" s="1" t="s">
        <v>166</v>
      </c>
      <c r="C20157" s="218">
        <v>44945</v>
      </c>
      <c r="D20157" s="218">
        <v>44942</v>
      </c>
      <c r="E20157" s="1">
        <v>5</v>
      </c>
      <c r="F20157" s="62">
        <v>210.37</v>
      </c>
    </row>
    <row r="20158" spans="1:6" x14ac:dyDescent="0.35">
      <c r="A20158" s="1">
        <v>171</v>
      </c>
      <c r="B20158" s="1" t="s">
        <v>166</v>
      </c>
      <c r="C20158" s="218">
        <v>44945</v>
      </c>
      <c r="D20158" s="218">
        <v>44943</v>
      </c>
      <c r="E20158" s="1">
        <v>11</v>
      </c>
      <c r="F20158" s="62">
        <v>306.64999999999998</v>
      </c>
    </row>
    <row r="20159" spans="1:6" x14ac:dyDescent="0.35">
      <c r="A20159" s="1">
        <v>171</v>
      </c>
      <c r="B20159" s="1" t="s">
        <v>166</v>
      </c>
      <c r="C20159" s="218">
        <v>44945</v>
      </c>
      <c r="D20159" s="218">
        <v>44944</v>
      </c>
      <c r="E20159" s="1">
        <v>13</v>
      </c>
      <c r="F20159" s="62">
        <v>460.15</v>
      </c>
    </row>
    <row r="20160" spans="1:6" x14ac:dyDescent="0.35">
      <c r="A20160" s="1">
        <v>171</v>
      </c>
      <c r="B20160" s="1" t="s">
        <v>166</v>
      </c>
      <c r="C20160" s="218">
        <v>44945</v>
      </c>
      <c r="D20160" s="218">
        <v>44945</v>
      </c>
      <c r="E20160" s="1">
        <v>9</v>
      </c>
      <c r="F20160" s="62">
        <v>331.2</v>
      </c>
    </row>
    <row r="20161" spans="1:6" x14ac:dyDescent="0.35">
      <c r="A20161" s="1">
        <v>171</v>
      </c>
      <c r="B20161" s="1" t="s">
        <v>166</v>
      </c>
      <c r="C20161" s="218">
        <v>44946</v>
      </c>
      <c r="D20161" s="218">
        <v>44943</v>
      </c>
      <c r="E20161" s="1">
        <v>9</v>
      </c>
      <c r="F20161" s="62">
        <v>358.23</v>
      </c>
    </row>
    <row r="20162" spans="1:6" x14ac:dyDescent="0.35">
      <c r="A20162" s="1">
        <v>171</v>
      </c>
      <c r="B20162" s="1" t="s">
        <v>166</v>
      </c>
      <c r="C20162" s="218">
        <v>44946</v>
      </c>
      <c r="D20162" s="218">
        <v>44944</v>
      </c>
      <c r="E20162" s="1">
        <v>4</v>
      </c>
      <c r="F20162" s="62">
        <v>184.43</v>
      </c>
    </row>
    <row r="20163" spans="1:6" x14ac:dyDescent="0.35">
      <c r="A20163" s="1">
        <v>171</v>
      </c>
      <c r="B20163" s="1" t="s">
        <v>166</v>
      </c>
      <c r="C20163" s="218">
        <v>44946</v>
      </c>
      <c r="D20163" s="218">
        <v>44945</v>
      </c>
      <c r="E20163" s="1">
        <v>5</v>
      </c>
      <c r="F20163" s="62">
        <v>210.13</v>
      </c>
    </row>
    <row r="20164" spans="1:6" x14ac:dyDescent="0.35">
      <c r="A20164" s="1">
        <v>171</v>
      </c>
      <c r="B20164" s="1" t="s">
        <v>166</v>
      </c>
      <c r="C20164" s="218">
        <v>44946</v>
      </c>
      <c r="D20164" s="218">
        <v>44946</v>
      </c>
      <c r="E20164" s="1">
        <v>3</v>
      </c>
      <c r="F20164" s="62">
        <v>101.67</v>
      </c>
    </row>
    <row r="20165" spans="1:6" x14ac:dyDescent="0.35">
      <c r="A20165" s="1">
        <v>171</v>
      </c>
      <c r="B20165" s="1" t="s">
        <v>166</v>
      </c>
      <c r="C20165" s="218">
        <v>44948</v>
      </c>
      <c r="D20165" s="218">
        <v>44944</v>
      </c>
      <c r="E20165" s="1">
        <v>6</v>
      </c>
      <c r="F20165" s="62">
        <v>173.1</v>
      </c>
    </row>
    <row r="20166" spans="1:6" x14ac:dyDescent="0.35">
      <c r="A20166" s="1">
        <v>171</v>
      </c>
      <c r="B20166" s="1" t="s">
        <v>166</v>
      </c>
      <c r="C20166" s="218">
        <v>44948</v>
      </c>
      <c r="D20166" s="218">
        <v>44945</v>
      </c>
      <c r="E20166" s="1">
        <v>6</v>
      </c>
      <c r="F20166" s="62">
        <v>262.74</v>
      </c>
    </row>
    <row r="20167" spans="1:6" x14ac:dyDescent="0.35">
      <c r="A20167" s="1">
        <v>171</v>
      </c>
      <c r="B20167" s="1" t="s">
        <v>166</v>
      </c>
      <c r="C20167" s="218">
        <v>44948</v>
      </c>
      <c r="D20167" s="218">
        <v>44946</v>
      </c>
      <c r="E20167" s="1">
        <v>7</v>
      </c>
      <c r="F20167" s="62">
        <v>204.19</v>
      </c>
    </row>
    <row r="20168" spans="1:6" x14ac:dyDescent="0.35">
      <c r="A20168" s="1">
        <v>171</v>
      </c>
      <c r="B20168" s="1" t="s">
        <v>166</v>
      </c>
      <c r="C20168" s="218">
        <v>44948</v>
      </c>
      <c r="D20168" s="218">
        <v>44947</v>
      </c>
      <c r="E20168" s="1">
        <v>11</v>
      </c>
      <c r="F20168" s="62">
        <v>341.15</v>
      </c>
    </row>
    <row r="20169" spans="1:6" x14ac:dyDescent="0.35">
      <c r="A20169" s="1">
        <v>171</v>
      </c>
      <c r="B20169" s="1" t="s">
        <v>166</v>
      </c>
      <c r="C20169" s="218">
        <v>44948</v>
      </c>
      <c r="D20169" s="218">
        <v>44948</v>
      </c>
      <c r="E20169" s="1">
        <v>5</v>
      </c>
      <c r="F20169" s="62">
        <v>210.52</v>
      </c>
    </row>
    <row r="20170" spans="1:6" x14ac:dyDescent="0.35">
      <c r="A20170" s="1">
        <v>171</v>
      </c>
      <c r="B20170" s="1" t="s">
        <v>166</v>
      </c>
      <c r="C20170" s="218">
        <v>44949</v>
      </c>
      <c r="D20170" s="218">
        <v>44946</v>
      </c>
      <c r="E20170" s="1">
        <v>2</v>
      </c>
      <c r="F20170" s="62">
        <v>106.52</v>
      </c>
    </row>
    <row r="20171" spans="1:6" x14ac:dyDescent="0.35">
      <c r="A20171" s="1">
        <v>171</v>
      </c>
      <c r="B20171" s="1" t="s">
        <v>166</v>
      </c>
      <c r="C20171" s="218">
        <v>44949</v>
      </c>
      <c r="D20171" s="218">
        <v>44947</v>
      </c>
      <c r="E20171" s="1">
        <v>7</v>
      </c>
      <c r="F20171" s="62">
        <v>257.83999999999997</v>
      </c>
    </row>
    <row r="20172" spans="1:6" x14ac:dyDescent="0.35">
      <c r="A20172" s="1">
        <v>171</v>
      </c>
      <c r="B20172" s="1" t="s">
        <v>166</v>
      </c>
      <c r="C20172" s="218">
        <v>44949</v>
      </c>
      <c r="D20172" s="218">
        <v>44948</v>
      </c>
      <c r="E20172" s="1">
        <v>5</v>
      </c>
      <c r="F20172" s="62">
        <v>241.36</v>
      </c>
    </row>
    <row r="20173" spans="1:6" x14ac:dyDescent="0.35">
      <c r="A20173" s="1">
        <v>171</v>
      </c>
      <c r="B20173" s="1" t="s">
        <v>166</v>
      </c>
      <c r="C20173" s="218">
        <v>44949</v>
      </c>
      <c r="D20173" s="218">
        <v>44949</v>
      </c>
      <c r="E20173" s="1">
        <v>10</v>
      </c>
      <c r="F20173" s="62">
        <v>329.52</v>
      </c>
    </row>
    <row r="20174" spans="1:6" x14ac:dyDescent="0.35">
      <c r="A20174" s="1">
        <v>171</v>
      </c>
      <c r="B20174" s="1" t="s">
        <v>166</v>
      </c>
      <c r="C20174" s="218">
        <v>44950</v>
      </c>
      <c r="D20174" s="218">
        <v>44946</v>
      </c>
      <c r="E20174" s="1">
        <v>1</v>
      </c>
      <c r="F20174" s="62">
        <v>54.4</v>
      </c>
    </row>
    <row r="20175" spans="1:6" x14ac:dyDescent="0.35">
      <c r="A20175" s="1">
        <v>171</v>
      </c>
      <c r="B20175" s="1" t="s">
        <v>166</v>
      </c>
      <c r="C20175" s="218">
        <v>44950</v>
      </c>
      <c r="D20175" s="218">
        <v>44947</v>
      </c>
      <c r="E20175" s="1">
        <v>3</v>
      </c>
      <c r="F20175" s="62">
        <v>163.35</v>
      </c>
    </row>
    <row r="20176" spans="1:6" x14ac:dyDescent="0.35">
      <c r="A20176" s="1">
        <v>171</v>
      </c>
      <c r="B20176" s="1" t="s">
        <v>166</v>
      </c>
      <c r="C20176" s="218">
        <v>44950</v>
      </c>
      <c r="D20176" s="218">
        <v>44948</v>
      </c>
      <c r="E20176" s="1">
        <v>3</v>
      </c>
      <c r="F20176" s="62">
        <v>98.85</v>
      </c>
    </row>
    <row r="20177" spans="1:6" x14ac:dyDescent="0.35">
      <c r="A20177" s="1">
        <v>171</v>
      </c>
      <c r="B20177" s="1" t="s">
        <v>166</v>
      </c>
      <c r="C20177" s="218">
        <v>44950</v>
      </c>
      <c r="D20177" s="218">
        <v>44949</v>
      </c>
      <c r="E20177" s="1">
        <v>10</v>
      </c>
      <c r="F20177" s="62">
        <v>267.83999999999997</v>
      </c>
    </row>
    <row r="20178" spans="1:6" x14ac:dyDescent="0.35">
      <c r="A20178" s="1">
        <v>171</v>
      </c>
      <c r="B20178" s="1" t="s">
        <v>166</v>
      </c>
      <c r="C20178" s="218">
        <v>44950</v>
      </c>
      <c r="D20178" s="218">
        <v>44950</v>
      </c>
      <c r="E20178" s="1">
        <v>4</v>
      </c>
      <c r="F20178" s="62">
        <v>147.81</v>
      </c>
    </row>
    <row r="20179" spans="1:6" x14ac:dyDescent="0.35">
      <c r="A20179" s="1">
        <v>171</v>
      </c>
      <c r="B20179" s="1" t="s">
        <v>166</v>
      </c>
      <c r="C20179" s="218">
        <v>44951</v>
      </c>
      <c r="D20179" s="218">
        <v>44948</v>
      </c>
      <c r="E20179" s="1">
        <v>2</v>
      </c>
      <c r="F20179" s="62">
        <v>78.16</v>
      </c>
    </row>
    <row r="20180" spans="1:6" x14ac:dyDescent="0.35">
      <c r="A20180" s="1">
        <v>171</v>
      </c>
      <c r="B20180" s="1" t="s">
        <v>166</v>
      </c>
      <c r="C20180" s="218">
        <v>44951</v>
      </c>
      <c r="D20180" s="218">
        <v>44949</v>
      </c>
      <c r="E20180" s="1">
        <v>5</v>
      </c>
      <c r="F20180" s="62">
        <v>142.94999999999999</v>
      </c>
    </row>
    <row r="20181" spans="1:6" x14ac:dyDescent="0.35">
      <c r="A20181" s="1">
        <v>171</v>
      </c>
      <c r="B20181" s="1" t="s">
        <v>166</v>
      </c>
      <c r="C20181" s="218">
        <v>44951</v>
      </c>
      <c r="D20181" s="218">
        <v>44950</v>
      </c>
      <c r="E20181" s="1">
        <v>3</v>
      </c>
      <c r="F20181" s="62">
        <v>132.66</v>
      </c>
    </row>
    <row r="20182" spans="1:6" x14ac:dyDescent="0.35">
      <c r="A20182" s="1">
        <v>171</v>
      </c>
      <c r="B20182" s="1" t="s">
        <v>166</v>
      </c>
      <c r="C20182" s="218">
        <v>44951</v>
      </c>
      <c r="D20182" s="218">
        <v>44951</v>
      </c>
      <c r="E20182" s="1">
        <v>7</v>
      </c>
      <c r="F20182" s="62">
        <v>258.39</v>
      </c>
    </row>
    <row r="20183" spans="1:6" x14ac:dyDescent="0.35">
      <c r="A20183" s="1">
        <v>171</v>
      </c>
      <c r="B20183" s="1" t="s">
        <v>166</v>
      </c>
      <c r="C20183" s="218">
        <v>44952</v>
      </c>
      <c r="D20183" s="218">
        <v>44950</v>
      </c>
      <c r="E20183" s="1">
        <v>2</v>
      </c>
      <c r="F20183" s="62">
        <v>47.47</v>
      </c>
    </row>
    <row r="20184" spans="1:6" x14ac:dyDescent="0.35">
      <c r="A20184" s="1">
        <v>171</v>
      </c>
      <c r="B20184" s="1" t="s">
        <v>166</v>
      </c>
      <c r="C20184" s="218">
        <v>44952</v>
      </c>
      <c r="D20184" s="218">
        <v>44951</v>
      </c>
      <c r="E20184" s="1">
        <v>3</v>
      </c>
      <c r="F20184" s="62">
        <v>71.23</v>
      </c>
    </row>
    <row r="20185" spans="1:6" x14ac:dyDescent="0.35">
      <c r="A20185" s="1">
        <v>171</v>
      </c>
      <c r="B20185" s="1" t="s">
        <v>166</v>
      </c>
      <c r="C20185" s="218">
        <v>44952</v>
      </c>
      <c r="D20185" s="218">
        <v>44952</v>
      </c>
      <c r="E20185" s="1">
        <v>11</v>
      </c>
      <c r="F20185" s="62">
        <v>377.49</v>
      </c>
    </row>
    <row r="20186" spans="1:6" x14ac:dyDescent="0.35">
      <c r="A20186" s="1">
        <v>178</v>
      </c>
      <c r="B20186" s="1" t="s">
        <v>167</v>
      </c>
      <c r="C20186" s="218">
        <v>44879</v>
      </c>
      <c r="D20186" s="218">
        <v>44878</v>
      </c>
      <c r="E20186" s="1">
        <v>12</v>
      </c>
      <c r="F20186" s="62">
        <v>272.69</v>
      </c>
    </row>
    <row r="20187" spans="1:6" x14ac:dyDescent="0.35">
      <c r="A20187" s="1">
        <v>178</v>
      </c>
      <c r="B20187" s="1" t="s">
        <v>167</v>
      </c>
      <c r="C20187" s="218">
        <v>44879</v>
      </c>
      <c r="D20187" s="218">
        <v>44879</v>
      </c>
      <c r="E20187" s="1">
        <v>9</v>
      </c>
      <c r="F20187" s="62">
        <v>201.81</v>
      </c>
    </row>
    <row r="20188" spans="1:6" x14ac:dyDescent="0.35">
      <c r="A20188" s="1">
        <v>178</v>
      </c>
      <c r="B20188" s="1" t="s">
        <v>167</v>
      </c>
      <c r="C20188" s="218">
        <v>44880</v>
      </c>
      <c r="D20188" s="218">
        <v>44878</v>
      </c>
      <c r="E20188" s="1">
        <v>4</v>
      </c>
      <c r="F20188" s="62">
        <v>94.94</v>
      </c>
    </row>
    <row r="20189" spans="1:6" x14ac:dyDescent="0.35">
      <c r="A20189" s="1">
        <v>178</v>
      </c>
      <c r="B20189" s="1" t="s">
        <v>167</v>
      </c>
      <c r="C20189" s="218">
        <v>44880</v>
      </c>
      <c r="D20189" s="218">
        <v>44879</v>
      </c>
      <c r="E20189" s="1">
        <v>10</v>
      </c>
      <c r="F20189" s="62">
        <v>223.15</v>
      </c>
    </row>
    <row r="20190" spans="1:6" x14ac:dyDescent="0.35">
      <c r="A20190" s="1">
        <v>178</v>
      </c>
      <c r="B20190" s="1" t="s">
        <v>167</v>
      </c>
      <c r="C20190" s="218">
        <v>44880</v>
      </c>
      <c r="D20190" s="218">
        <v>44880</v>
      </c>
      <c r="E20190" s="1">
        <v>7</v>
      </c>
      <c r="F20190" s="62">
        <v>163.44999999999999</v>
      </c>
    </row>
    <row r="20191" spans="1:6" x14ac:dyDescent="0.35">
      <c r="A20191" s="1">
        <v>178</v>
      </c>
      <c r="B20191" s="1" t="s">
        <v>167</v>
      </c>
      <c r="C20191" s="218">
        <v>44881</v>
      </c>
      <c r="D20191" s="218">
        <v>44879</v>
      </c>
      <c r="E20191" s="1">
        <v>4</v>
      </c>
      <c r="F20191" s="62">
        <v>93.65</v>
      </c>
    </row>
    <row r="20192" spans="1:6" x14ac:dyDescent="0.35">
      <c r="A20192" s="1">
        <v>178</v>
      </c>
      <c r="B20192" s="1" t="s">
        <v>167</v>
      </c>
      <c r="C20192" s="218">
        <v>44881</v>
      </c>
      <c r="D20192" s="218">
        <v>44880</v>
      </c>
      <c r="E20192" s="1">
        <v>11</v>
      </c>
      <c r="F20192" s="62">
        <v>260.86</v>
      </c>
    </row>
    <row r="20193" spans="1:6" x14ac:dyDescent="0.35">
      <c r="A20193" s="1">
        <v>178</v>
      </c>
      <c r="B20193" s="1" t="s">
        <v>167</v>
      </c>
      <c r="C20193" s="218">
        <v>44881</v>
      </c>
      <c r="D20193" s="218">
        <v>44881</v>
      </c>
      <c r="E20193" s="1">
        <v>7</v>
      </c>
      <c r="F20193" s="62">
        <v>166.12</v>
      </c>
    </row>
    <row r="20194" spans="1:6" x14ac:dyDescent="0.35">
      <c r="A20194" s="1">
        <v>178</v>
      </c>
      <c r="B20194" s="1" t="s">
        <v>167</v>
      </c>
      <c r="C20194" s="218">
        <v>44883</v>
      </c>
      <c r="D20194" s="218">
        <v>44879</v>
      </c>
      <c r="E20194" s="1">
        <v>2</v>
      </c>
      <c r="F20194" s="62">
        <v>46.43</v>
      </c>
    </row>
    <row r="20195" spans="1:6" x14ac:dyDescent="0.35">
      <c r="A20195" s="1">
        <v>178</v>
      </c>
      <c r="B20195" s="1" t="s">
        <v>167</v>
      </c>
      <c r="C20195" s="218">
        <v>44883</v>
      </c>
      <c r="D20195" s="218">
        <v>44880</v>
      </c>
      <c r="E20195" s="1">
        <v>9</v>
      </c>
      <c r="F20195" s="62">
        <v>210.77</v>
      </c>
    </row>
    <row r="20196" spans="1:6" x14ac:dyDescent="0.35">
      <c r="A20196" s="1">
        <v>178</v>
      </c>
      <c r="B20196" s="1" t="s">
        <v>167</v>
      </c>
      <c r="C20196" s="218">
        <v>44883</v>
      </c>
      <c r="D20196" s="218">
        <v>44881</v>
      </c>
      <c r="E20196" s="1">
        <v>9</v>
      </c>
      <c r="F20196" s="62">
        <v>199.58</v>
      </c>
    </row>
    <row r="20197" spans="1:6" x14ac:dyDescent="0.35">
      <c r="A20197" s="1">
        <v>178</v>
      </c>
      <c r="B20197" s="1" t="s">
        <v>167</v>
      </c>
      <c r="C20197" s="218">
        <v>44883</v>
      </c>
      <c r="D20197" s="218">
        <v>44882</v>
      </c>
      <c r="E20197" s="1">
        <v>11</v>
      </c>
      <c r="F20197" s="62">
        <v>253.73</v>
      </c>
    </row>
    <row r="20198" spans="1:6" x14ac:dyDescent="0.35">
      <c r="A20198" s="1">
        <v>178</v>
      </c>
      <c r="B20198" s="1" t="s">
        <v>167</v>
      </c>
      <c r="C20198" s="218">
        <v>44883</v>
      </c>
      <c r="D20198" s="218">
        <v>44883</v>
      </c>
      <c r="E20198" s="1">
        <v>1</v>
      </c>
      <c r="F20198" s="62">
        <v>49.5</v>
      </c>
    </row>
    <row r="20199" spans="1:6" x14ac:dyDescent="0.35">
      <c r="A20199" s="1">
        <v>178</v>
      </c>
      <c r="B20199" s="1" t="s">
        <v>167</v>
      </c>
      <c r="C20199" s="218">
        <v>44884</v>
      </c>
      <c r="D20199" s="218">
        <v>44880</v>
      </c>
      <c r="E20199" s="1">
        <v>2</v>
      </c>
      <c r="F20199" s="62">
        <v>38.909999999999997</v>
      </c>
    </row>
    <row r="20200" spans="1:6" x14ac:dyDescent="0.35">
      <c r="A20200" s="1">
        <v>178</v>
      </c>
      <c r="B20200" s="1" t="s">
        <v>167</v>
      </c>
      <c r="C20200" s="218">
        <v>44884</v>
      </c>
      <c r="D20200" s="218">
        <v>44881</v>
      </c>
      <c r="E20200" s="1">
        <v>7</v>
      </c>
      <c r="F20200" s="62">
        <v>164.24</v>
      </c>
    </row>
    <row r="20201" spans="1:6" x14ac:dyDescent="0.35">
      <c r="A20201" s="1">
        <v>178</v>
      </c>
      <c r="B20201" s="1" t="s">
        <v>167</v>
      </c>
      <c r="C20201" s="218">
        <v>44884</v>
      </c>
      <c r="D20201" s="218">
        <v>44882</v>
      </c>
      <c r="E20201" s="1">
        <v>13</v>
      </c>
      <c r="F20201" s="62">
        <v>301.45</v>
      </c>
    </row>
    <row r="20202" spans="1:6" x14ac:dyDescent="0.35">
      <c r="A20202" s="1">
        <v>178</v>
      </c>
      <c r="B20202" s="1" t="s">
        <v>167</v>
      </c>
      <c r="C20202" s="218">
        <v>44884</v>
      </c>
      <c r="D20202" s="218">
        <v>44883</v>
      </c>
      <c r="E20202" s="1">
        <v>3</v>
      </c>
      <c r="F20202" s="62">
        <v>71.28</v>
      </c>
    </row>
    <row r="20203" spans="1:6" x14ac:dyDescent="0.35">
      <c r="A20203" s="1">
        <v>178</v>
      </c>
      <c r="B20203" s="1" t="s">
        <v>167</v>
      </c>
      <c r="C20203" s="218">
        <v>44884</v>
      </c>
      <c r="D20203" s="218">
        <v>44884</v>
      </c>
      <c r="E20203" s="1">
        <v>2</v>
      </c>
      <c r="F20203" s="62">
        <v>47.52</v>
      </c>
    </row>
    <row r="20204" spans="1:6" x14ac:dyDescent="0.35">
      <c r="A20204" s="1">
        <v>178</v>
      </c>
      <c r="B20204" s="1" t="s">
        <v>167</v>
      </c>
      <c r="C20204" s="218">
        <v>44885</v>
      </c>
      <c r="D20204" s="218">
        <v>44880</v>
      </c>
      <c r="E20204" s="1">
        <v>2</v>
      </c>
      <c r="F20204" s="62">
        <v>46.63</v>
      </c>
    </row>
    <row r="20205" spans="1:6" x14ac:dyDescent="0.35">
      <c r="A20205" s="1">
        <v>178</v>
      </c>
      <c r="B20205" s="1" t="s">
        <v>167</v>
      </c>
      <c r="C20205" s="218">
        <v>44885</v>
      </c>
      <c r="D20205" s="218">
        <v>44881</v>
      </c>
      <c r="E20205" s="1">
        <v>9</v>
      </c>
      <c r="F20205" s="62">
        <v>212.95</v>
      </c>
    </row>
    <row r="20206" spans="1:6" x14ac:dyDescent="0.35">
      <c r="A20206" s="1">
        <v>178</v>
      </c>
      <c r="B20206" s="1" t="s">
        <v>167</v>
      </c>
      <c r="C20206" s="218">
        <v>44885</v>
      </c>
      <c r="D20206" s="218">
        <v>44882</v>
      </c>
      <c r="E20206" s="1">
        <v>11</v>
      </c>
      <c r="F20206" s="62">
        <v>251.16</v>
      </c>
    </row>
    <row r="20207" spans="1:6" x14ac:dyDescent="0.35">
      <c r="A20207" s="1">
        <v>178</v>
      </c>
      <c r="B20207" s="1" t="s">
        <v>167</v>
      </c>
      <c r="C20207" s="218">
        <v>44885</v>
      </c>
      <c r="D20207" s="218">
        <v>44883</v>
      </c>
      <c r="E20207" s="1">
        <v>10</v>
      </c>
      <c r="F20207" s="62">
        <v>229.38</v>
      </c>
    </row>
    <row r="20208" spans="1:6" x14ac:dyDescent="0.35">
      <c r="A20208" s="1">
        <v>178</v>
      </c>
      <c r="B20208" s="1" t="s">
        <v>167</v>
      </c>
      <c r="C20208" s="218">
        <v>44885</v>
      </c>
      <c r="D20208" s="218">
        <v>44884</v>
      </c>
      <c r="E20208" s="1">
        <v>5</v>
      </c>
      <c r="F20208" s="62">
        <v>173.55</v>
      </c>
    </row>
    <row r="20209" spans="1:6" x14ac:dyDescent="0.35">
      <c r="A20209" s="1">
        <v>178</v>
      </c>
      <c r="B20209" s="1" t="s">
        <v>167</v>
      </c>
      <c r="C20209" s="218">
        <v>44886</v>
      </c>
      <c r="D20209" s="218">
        <v>44880</v>
      </c>
      <c r="E20209" s="1">
        <v>1</v>
      </c>
      <c r="F20209" s="62">
        <v>23.56</v>
      </c>
    </row>
    <row r="20210" spans="1:6" x14ac:dyDescent="0.35">
      <c r="A20210" s="1">
        <v>178</v>
      </c>
      <c r="B20210" s="1" t="s">
        <v>167</v>
      </c>
      <c r="C20210" s="218">
        <v>44886</v>
      </c>
      <c r="D20210" s="218">
        <v>44881</v>
      </c>
      <c r="E20210" s="1">
        <v>8</v>
      </c>
      <c r="F20210" s="62">
        <v>185.23</v>
      </c>
    </row>
    <row r="20211" spans="1:6" x14ac:dyDescent="0.35">
      <c r="A20211" s="1">
        <v>178</v>
      </c>
      <c r="B20211" s="1" t="s">
        <v>167</v>
      </c>
      <c r="C20211" s="218">
        <v>44886</v>
      </c>
      <c r="D20211" s="218">
        <v>44882</v>
      </c>
      <c r="E20211" s="1">
        <v>6</v>
      </c>
      <c r="F20211" s="62">
        <v>139.94</v>
      </c>
    </row>
    <row r="20212" spans="1:6" x14ac:dyDescent="0.35">
      <c r="A20212" s="1">
        <v>178</v>
      </c>
      <c r="B20212" s="1" t="s">
        <v>167</v>
      </c>
      <c r="C20212" s="218">
        <v>44886</v>
      </c>
      <c r="D20212" s="218">
        <v>44883</v>
      </c>
      <c r="E20212" s="1">
        <v>6</v>
      </c>
      <c r="F20212" s="62">
        <v>140.34</v>
      </c>
    </row>
    <row r="20213" spans="1:6" x14ac:dyDescent="0.35">
      <c r="A20213" s="1">
        <v>178</v>
      </c>
      <c r="B20213" s="1" t="s">
        <v>167</v>
      </c>
      <c r="C20213" s="218">
        <v>44886</v>
      </c>
      <c r="D20213" s="218">
        <v>44884</v>
      </c>
      <c r="E20213" s="1">
        <v>6</v>
      </c>
      <c r="F20213" s="62">
        <v>160.78</v>
      </c>
    </row>
    <row r="20214" spans="1:6" x14ac:dyDescent="0.35">
      <c r="A20214" s="1">
        <v>178</v>
      </c>
      <c r="B20214" s="1" t="s">
        <v>167</v>
      </c>
      <c r="C20214" s="218">
        <v>44886</v>
      </c>
      <c r="D20214" s="218">
        <v>44885</v>
      </c>
      <c r="E20214" s="1">
        <v>6</v>
      </c>
      <c r="F20214" s="62">
        <v>140.63</v>
      </c>
    </row>
    <row r="20215" spans="1:6" x14ac:dyDescent="0.35">
      <c r="A20215" s="1">
        <v>178</v>
      </c>
      <c r="B20215" s="1" t="s">
        <v>167</v>
      </c>
      <c r="C20215" s="218">
        <v>44886</v>
      </c>
      <c r="D20215" s="218">
        <v>44886</v>
      </c>
      <c r="E20215" s="1">
        <v>4</v>
      </c>
      <c r="F20215" s="62">
        <v>95.04</v>
      </c>
    </row>
    <row r="20216" spans="1:6" x14ac:dyDescent="0.35">
      <c r="A20216" s="1">
        <v>178</v>
      </c>
      <c r="B20216" s="1" t="s">
        <v>167</v>
      </c>
      <c r="C20216" s="218">
        <v>44887</v>
      </c>
      <c r="D20216" s="218">
        <v>44881</v>
      </c>
      <c r="E20216" s="1">
        <v>3</v>
      </c>
      <c r="F20216" s="62">
        <v>67.819999999999993</v>
      </c>
    </row>
    <row r="20217" spans="1:6" x14ac:dyDescent="0.35">
      <c r="A20217" s="1">
        <v>178</v>
      </c>
      <c r="B20217" s="1" t="s">
        <v>167</v>
      </c>
      <c r="C20217" s="218">
        <v>44887</v>
      </c>
      <c r="D20217" s="218">
        <v>44882</v>
      </c>
      <c r="E20217" s="1">
        <v>5</v>
      </c>
      <c r="F20217" s="62">
        <v>116.82</v>
      </c>
    </row>
    <row r="20218" spans="1:6" x14ac:dyDescent="0.35">
      <c r="A20218" s="1">
        <v>178</v>
      </c>
      <c r="B20218" s="1" t="s">
        <v>167</v>
      </c>
      <c r="C20218" s="218">
        <v>44887</v>
      </c>
      <c r="D20218" s="218">
        <v>44883</v>
      </c>
      <c r="E20218" s="1">
        <v>4</v>
      </c>
      <c r="F20218" s="62">
        <v>95.04</v>
      </c>
    </row>
    <row r="20219" spans="1:6" x14ac:dyDescent="0.35">
      <c r="A20219" s="1">
        <v>178</v>
      </c>
      <c r="B20219" s="1" t="s">
        <v>167</v>
      </c>
      <c r="C20219" s="218">
        <v>44887</v>
      </c>
      <c r="D20219" s="218">
        <v>44884</v>
      </c>
      <c r="E20219" s="1">
        <v>4</v>
      </c>
      <c r="F20219" s="62">
        <v>93.06</v>
      </c>
    </row>
    <row r="20220" spans="1:6" x14ac:dyDescent="0.35">
      <c r="A20220" s="1">
        <v>178</v>
      </c>
      <c r="B20220" s="1" t="s">
        <v>167</v>
      </c>
      <c r="C20220" s="218">
        <v>44887</v>
      </c>
      <c r="D20220" s="218">
        <v>44885</v>
      </c>
      <c r="E20220" s="1">
        <v>4</v>
      </c>
      <c r="F20220" s="62">
        <v>92.96</v>
      </c>
    </row>
    <row r="20221" spans="1:6" x14ac:dyDescent="0.35">
      <c r="A20221" s="1">
        <v>178</v>
      </c>
      <c r="B20221" s="1" t="s">
        <v>167</v>
      </c>
      <c r="C20221" s="218">
        <v>44887</v>
      </c>
      <c r="D20221" s="218">
        <v>44886</v>
      </c>
      <c r="E20221" s="1">
        <v>9</v>
      </c>
      <c r="F20221" s="62">
        <v>234.73</v>
      </c>
    </row>
    <row r="20222" spans="1:6" x14ac:dyDescent="0.35">
      <c r="A20222" s="1">
        <v>178</v>
      </c>
      <c r="B20222" s="1" t="s">
        <v>167</v>
      </c>
      <c r="C20222" s="218">
        <v>44887</v>
      </c>
      <c r="D20222" s="218">
        <v>44887</v>
      </c>
      <c r="E20222" s="1">
        <v>7</v>
      </c>
      <c r="F20222" s="62">
        <v>192.06</v>
      </c>
    </row>
    <row r="20223" spans="1:6" x14ac:dyDescent="0.35">
      <c r="A20223" s="1">
        <v>178</v>
      </c>
      <c r="B20223" s="1" t="s">
        <v>167</v>
      </c>
      <c r="C20223" s="218">
        <v>44888</v>
      </c>
      <c r="D20223" s="218">
        <v>44883</v>
      </c>
      <c r="E20223" s="1">
        <v>1</v>
      </c>
      <c r="F20223" s="62">
        <v>23.46</v>
      </c>
    </row>
    <row r="20224" spans="1:6" x14ac:dyDescent="0.35">
      <c r="A20224" s="1">
        <v>178</v>
      </c>
      <c r="B20224" s="1" t="s">
        <v>167</v>
      </c>
      <c r="C20224" s="218">
        <v>44888</v>
      </c>
      <c r="D20224" s="218">
        <v>44884</v>
      </c>
      <c r="E20224" s="1">
        <v>2</v>
      </c>
      <c r="F20224" s="62">
        <v>47.52</v>
      </c>
    </row>
    <row r="20225" spans="1:6" x14ac:dyDescent="0.35">
      <c r="A20225" s="1">
        <v>178</v>
      </c>
      <c r="B20225" s="1" t="s">
        <v>167</v>
      </c>
      <c r="C20225" s="218">
        <v>44888</v>
      </c>
      <c r="D20225" s="218">
        <v>44885</v>
      </c>
      <c r="E20225" s="1">
        <v>10</v>
      </c>
      <c r="F20225" s="62">
        <v>261.06</v>
      </c>
    </row>
    <row r="20226" spans="1:6" x14ac:dyDescent="0.35">
      <c r="A20226" s="1">
        <v>178</v>
      </c>
      <c r="B20226" s="1" t="s">
        <v>167</v>
      </c>
      <c r="C20226" s="218">
        <v>44888</v>
      </c>
      <c r="D20226" s="218">
        <v>44886</v>
      </c>
      <c r="E20226" s="1">
        <v>4</v>
      </c>
      <c r="F20226" s="62">
        <v>93.26</v>
      </c>
    </row>
    <row r="20227" spans="1:6" x14ac:dyDescent="0.35">
      <c r="A20227" s="1">
        <v>178</v>
      </c>
      <c r="B20227" s="1" t="s">
        <v>167</v>
      </c>
      <c r="C20227" s="218">
        <v>44888</v>
      </c>
      <c r="D20227" s="218">
        <v>44887</v>
      </c>
      <c r="E20227" s="1">
        <v>7</v>
      </c>
      <c r="F20227" s="62">
        <v>190.57</v>
      </c>
    </row>
    <row r="20228" spans="1:6" x14ac:dyDescent="0.35">
      <c r="A20228" s="1">
        <v>178</v>
      </c>
      <c r="B20228" s="1" t="s">
        <v>167</v>
      </c>
      <c r="C20228" s="218">
        <v>44888</v>
      </c>
      <c r="D20228" s="218">
        <v>44888</v>
      </c>
      <c r="E20228" s="1">
        <v>10</v>
      </c>
      <c r="F20228" s="62">
        <v>234.83</v>
      </c>
    </row>
    <row r="20229" spans="1:6" x14ac:dyDescent="0.35">
      <c r="A20229" s="1">
        <v>178</v>
      </c>
      <c r="B20229" s="1" t="s">
        <v>167</v>
      </c>
      <c r="C20229" s="218">
        <v>44889</v>
      </c>
      <c r="D20229" s="218">
        <v>44884</v>
      </c>
      <c r="E20229" s="1">
        <v>1</v>
      </c>
      <c r="F20229" s="62">
        <v>23.76</v>
      </c>
    </row>
    <row r="20230" spans="1:6" x14ac:dyDescent="0.35">
      <c r="A20230" s="1">
        <v>178</v>
      </c>
      <c r="B20230" s="1" t="s">
        <v>167</v>
      </c>
      <c r="C20230" s="218">
        <v>44889</v>
      </c>
      <c r="D20230" s="218">
        <v>44885</v>
      </c>
      <c r="E20230" s="1">
        <v>4</v>
      </c>
      <c r="F20230" s="62">
        <v>90.58</v>
      </c>
    </row>
    <row r="20231" spans="1:6" x14ac:dyDescent="0.35">
      <c r="A20231" s="1">
        <v>178</v>
      </c>
      <c r="B20231" s="1" t="s">
        <v>167</v>
      </c>
      <c r="C20231" s="218">
        <v>44889</v>
      </c>
      <c r="D20231" s="218">
        <v>44886</v>
      </c>
      <c r="E20231" s="1">
        <v>3</v>
      </c>
      <c r="F20231" s="62">
        <v>71.28</v>
      </c>
    </row>
    <row r="20232" spans="1:6" x14ac:dyDescent="0.35">
      <c r="A20232" s="1">
        <v>178</v>
      </c>
      <c r="B20232" s="1" t="s">
        <v>167</v>
      </c>
      <c r="C20232" s="218">
        <v>44889</v>
      </c>
      <c r="D20232" s="218">
        <v>44887</v>
      </c>
      <c r="E20232" s="1">
        <v>9</v>
      </c>
      <c r="F20232" s="62">
        <v>239.39</v>
      </c>
    </row>
    <row r="20233" spans="1:6" x14ac:dyDescent="0.35">
      <c r="A20233" s="1">
        <v>178</v>
      </c>
      <c r="B20233" s="1" t="s">
        <v>167</v>
      </c>
      <c r="C20233" s="218">
        <v>44889</v>
      </c>
      <c r="D20233" s="218">
        <v>44888</v>
      </c>
      <c r="E20233" s="1">
        <v>9</v>
      </c>
      <c r="F20233" s="62">
        <v>242.35</v>
      </c>
    </row>
    <row r="20234" spans="1:6" x14ac:dyDescent="0.35">
      <c r="A20234" s="1">
        <v>178</v>
      </c>
      <c r="B20234" s="1" t="s">
        <v>167</v>
      </c>
      <c r="C20234" s="218">
        <v>44889</v>
      </c>
      <c r="D20234" s="218">
        <v>44889</v>
      </c>
      <c r="E20234" s="1">
        <v>5</v>
      </c>
      <c r="F20234" s="62">
        <v>149.49</v>
      </c>
    </row>
    <row r="20235" spans="1:6" x14ac:dyDescent="0.35">
      <c r="A20235" s="1">
        <v>178</v>
      </c>
      <c r="B20235" s="1" t="s">
        <v>167</v>
      </c>
      <c r="C20235" s="218">
        <v>44890</v>
      </c>
      <c r="D20235" s="218">
        <v>44884</v>
      </c>
      <c r="E20235" s="1">
        <v>1</v>
      </c>
      <c r="F20235" s="62">
        <v>23.76</v>
      </c>
    </row>
    <row r="20236" spans="1:6" x14ac:dyDescent="0.35">
      <c r="A20236" s="1">
        <v>178</v>
      </c>
      <c r="B20236" s="1" t="s">
        <v>167</v>
      </c>
      <c r="C20236" s="218">
        <v>44890</v>
      </c>
      <c r="D20236" s="218">
        <v>44886</v>
      </c>
      <c r="E20236" s="1">
        <v>3</v>
      </c>
      <c r="F20236" s="62">
        <v>71.28</v>
      </c>
    </row>
    <row r="20237" spans="1:6" x14ac:dyDescent="0.35">
      <c r="A20237" s="1">
        <v>178</v>
      </c>
      <c r="B20237" s="1" t="s">
        <v>167</v>
      </c>
      <c r="C20237" s="218">
        <v>44890</v>
      </c>
      <c r="D20237" s="218">
        <v>44887</v>
      </c>
      <c r="E20237" s="1">
        <v>3</v>
      </c>
      <c r="F20237" s="62">
        <v>68.010000000000005</v>
      </c>
    </row>
    <row r="20238" spans="1:6" x14ac:dyDescent="0.35">
      <c r="A20238" s="1">
        <v>178</v>
      </c>
      <c r="B20238" s="1" t="s">
        <v>167</v>
      </c>
      <c r="C20238" s="218">
        <v>44890</v>
      </c>
      <c r="D20238" s="218">
        <v>44888</v>
      </c>
      <c r="E20238" s="1">
        <v>9</v>
      </c>
      <c r="F20238" s="62">
        <v>212.56</v>
      </c>
    </row>
    <row r="20239" spans="1:6" x14ac:dyDescent="0.35">
      <c r="A20239" s="1">
        <v>178</v>
      </c>
      <c r="B20239" s="1" t="s">
        <v>167</v>
      </c>
      <c r="C20239" s="218">
        <v>44890</v>
      </c>
      <c r="D20239" s="218">
        <v>44889</v>
      </c>
      <c r="E20239" s="1">
        <v>10</v>
      </c>
      <c r="F20239" s="62">
        <v>329.17</v>
      </c>
    </row>
    <row r="20240" spans="1:6" x14ac:dyDescent="0.35">
      <c r="A20240" s="1">
        <v>178</v>
      </c>
      <c r="B20240" s="1" t="s">
        <v>167</v>
      </c>
      <c r="C20240" s="218">
        <v>44890</v>
      </c>
      <c r="D20240" s="218">
        <v>44890</v>
      </c>
      <c r="E20240" s="1">
        <v>14</v>
      </c>
      <c r="F20240" s="62">
        <v>416.09</v>
      </c>
    </row>
    <row r="20241" spans="1:6" x14ac:dyDescent="0.35">
      <c r="A20241" s="1">
        <v>178</v>
      </c>
      <c r="B20241" s="1" t="s">
        <v>167</v>
      </c>
      <c r="C20241" s="218">
        <v>44891</v>
      </c>
      <c r="D20241" s="218">
        <v>44885</v>
      </c>
      <c r="E20241" s="1">
        <v>2</v>
      </c>
      <c r="F20241" s="62">
        <v>45.93</v>
      </c>
    </row>
    <row r="20242" spans="1:6" x14ac:dyDescent="0.35">
      <c r="A20242" s="1">
        <v>178</v>
      </c>
      <c r="B20242" s="1" t="s">
        <v>167</v>
      </c>
      <c r="C20242" s="218">
        <v>44891</v>
      </c>
      <c r="D20242" s="218">
        <v>44888</v>
      </c>
      <c r="E20242" s="1">
        <v>5</v>
      </c>
      <c r="F20242" s="62">
        <v>108.01</v>
      </c>
    </row>
    <row r="20243" spans="1:6" x14ac:dyDescent="0.35">
      <c r="A20243" s="1">
        <v>178</v>
      </c>
      <c r="B20243" s="1" t="s">
        <v>167</v>
      </c>
      <c r="C20243" s="218">
        <v>44891</v>
      </c>
      <c r="D20243" s="218">
        <v>44889</v>
      </c>
      <c r="E20243" s="1">
        <v>3</v>
      </c>
      <c r="F20243" s="62">
        <v>70.19</v>
      </c>
    </row>
    <row r="20244" spans="1:6" x14ac:dyDescent="0.35">
      <c r="A20244" s="1">
        <v>178</v>
      </c>
      <c r="B20244" s="1" t="s">
        <v>167</v>
      </c>
      <c r="C20244" s="218">
        <v>44891</v>
      </c>
      <c r="D20244" s="218">
        <v>44890</v>
      </c>
      <c r="E20244" s="1">
        <v>12</v>
      </c>
      <c r="F20244" s="62">
        <v>361.34</v>
      </c>
    </row>
    <row r="20245" spans="1:6" x14ac:dyDescent="0.35">
      <c r="A20245" s="1">
        <v>178</v>
      </c>
      <c r="B20245" s="1" t="s">
        <v>167</v>
      </c>
      <c r="C20245" s="218">
        <v>44891</v>
      </c>
      <c r="D20245" s="218">
        <v>44891</v>
      </c>
      <c r="E20245" s="1">
        <v>9</v>
      </c>
      <c r="F20245" s="62">
        <v>211.46</v>
      </c>
    </row>
    <row r="20246" spans="1:6" x14ac:dyDescent="0.35">
      <c r="A20246" s="1">
        <v>178</v>
      </c>
      <c r="B20246" s="1" t="s">
        <v>167</v>
      </c>
      <c r="C20246" s="218">
        <v>44892</v>
      </c>
      <c r="D20246" s="218">
        <v>44888</v>
      </c>
      <c r="E20246" s="1">
        <v>1</v>
      </c>
      <c r="F20246" s="62">
        <v>23.66</v>
      </c>
    </row>
    <row r="20247" spans="1:6" x14ac:dyDescent="0.35">
      <c r="A20247" s="1">
        <v>178</v>
      </c>
      <c r="B20247" s="1" t="s">
        <v>167</v>
      </c>
      <c r="C20247" s="218">
        <v>44892</v>
      </c>
      <c r="D20247" s="218">
        <v>44889</v>
      </c>
      <c r="E20247" s="1">
        <v>2</v>
      </c>
      <c r="F20247" s="62">
        <v>47.32</v>
      </c>
    </row>
    <row r="20248" spans="1:6" x14ac:dyDescent="0.35">
      <c r="A20248" s="1">
        <v>178</v>
      </c>
      <c r="B20248" s="1" t="s">
        <v>167</v>
      </c>
      <c r="C20248" s="218">
        <v>44892</v>
      </c>
      <c r="D20248" s="218">
        <v>44890</v>
      </c>
      <c r="E20248" s="1">
        <v>10</v>
      </c>
      <c r="F20248" s="62">
        <v>303.62</v>
      </c>
    </row>
    <row r="20249" spans="1:6" x14ac:dyDescent="0.35">
      <c r="A20249" s="1">
        <v>178</v>
      </c>
      <c r="B20249" s="1" t="s">
        <v>167</v>
      </c>
      <c r="C20249" s="218">
        <v>44892</v>
      </c>
      <c r="D20249" s="218">
        <v>44891</v>
      </c>
      <c r="E20249" s="1">
        <v>10</v>
      </c>
      <c r="F20249" s="62">
        <v>263.83</v>
      </c>
    </row>
    <row r="20250" spans="1:6" x14ac:dyDescent="0.35">
      <c r="A20250" s="1">
        <v>178</v>
      </c>
      <c r="B20250" s="1" t="s">
        <v>167</v>
      </c>
      <c r="C20250" s="218">
        <v>44892</v>
      </c>
      <c r="D20250" s="218">
        <v>44892</v>
      </c>
      <c r="E20250" s="1">
        <v>14</v>
      </c>
      <c r="F20250" s="62">
        <v>354.01</v>
      </c>
    </row>
    <row r="20251" spans="1:6" x14ac:dyDescent="0.35">
      <c r="A20251" s="1">
        <v>178</v>
      </c>
      <c r="B20251" s="1" t="s">
        <v>167</v>
      </c>
      <c r="C20251" s="218">
        <v>44893</v>
      </c>
      <c r="D20251" s="218">
        <v>44888</v>
      </c>
      <c r="E20251" s="1">
        <v>1</v>
      </c>
      <c r="F20251" s="62">
        <v>23.66</v>
      </c>
    </row>
    <row r="20252" spans="1:6" x14ac:dyDescent="0.35">
      <c r="A20252" s="1">
        <v>178</v>
      </c>
      <c r="B20252" s="1" t="s">
        <v>167</v>
      </c>
      <c r="C20252" s="218">
        <v>44893</v>
      </c>
      <c r="D20252" s="218">
        <v>44889</v>
      </c>
      <c r="E20252" s="1">
        <v>2</v>
      </c>
      <c r="F20252" s="62">
        <v>45.64</v>
      </c>
    </row>
    <row r="20253" spans="1:6" x14ac:dyDescent="0.35">
      <c r="A20253" s="1">
        <v>178</v>
      </c>
      <c r="B20253" s="1" t="s">
        <v>167</v>
      </c>
      <c r="C20253" s="218">
        <v>44893</v>
      </c>
      <c r="D20253" s="218">
        <v>44890</v>
      </c>
      <c r="E20253" s="1">
        <v>1</v>
      </c>
      <c r="F20253" s="62">
        <v>53.46</v>
      </c>
    </row>
    <row r="20254" spans="1:6" x14ac:dyDescent="0.35">
      <c r="A20254" s="1">
        <v>178</v>
      </c>
      <c r="B20254" s="1" t="s">
        <v>167</v>
      </c>
      <c r="C20254" s="218">
        <v>44893</v>
      </c>
      <c r="D20254" s="218">
        <v>44891</v>
      </c>
      <c r="E20254" s="1">
        <v>7</v>
      </c>
      <c r="F20254" s="62">
        <v>190.47</v>
      </c>
    </row>
    <row r="20255" spans="1:6" x14ac:dyDescent="0.35">
      <c r="A20255" s="1">
        <v>178</v>
      </c>
      <c r="B20255" s="1" t="s">
        <v>167</v>
      </c>
      <c r="C20255" s="218">
        <v>44893</v>
      </c>
      <c r="D20255" s="218">
        <v>44892</v>
      </c>
      <c r="E20255" s="1">
        <v>5</v>
      </c>
      <c r="F20255" s="62">
        <v>147.21</v>
      </c>
    </row>
    <row r="20256" spans="1:6" x14ac:dyDescent="0.35">
      <c r="A20256" s="1">
        <v>178</v>
      </c>
      <c r="B20256" s="1" t="s">
        <v>167</v>
      </c>
      <c r="C20256" s="218">
        <v>44893</v>
      </c>
      <c r="D20256" s="218">
        <v>44893</v>
      </c>
      <c r="E20256" s="1">
        <v>13</v>
      </c>
      <c r="F20256" s="62">
        <v>363.72</v>
      </c>
    </row>
    <row r="20257" spans="1:6" x14ac:dyDescent="0.35">
      <c r="A20257" s="1">
        <v>178</v>
      </c>
      <c r="B20257" s="1" t="s">
        <v>167</v>
      </c>
      <c r="C20257" s="218">
        <v>44894</v>
      </c>
      <c r="D20257" s="218">
        <v>44889</v>
      </c>
      <c r="E20257" s="1">
        <v>1</v>
      </c>
      <c r="F20257" s="62">
        <v>21.48</v>
      </c>
    </row>
    <row r="20258" spans="1:6" x14ac:dyDescent="0.35">
      <c r="A20258" s="1">
        <v>178</v>
      </c>
      <c r="B20258" s="1" t="s">
        <v>167</v>
      </c>
      <c r="C20258" s="218">
        <v>44894</v>
      </c>
      <c r="D20258" s="218">
        <v>44890</v>
      </c>
      <c r="E20258" s="1">
        <v>3</v>
      </c>
      <c r="F20258" s="62">
        <v>70.88</v>
      </c>
    </row>
    <row r="20259" spans="1:6" x14ac:dyDescent="0.35">
      <c r="A20259" s="1">
        <v>178</v>
      </c>
      <c r="B20259" s="1" t="s">
        <v>167</v>
      </c>
      <c r="C20259" s="218">
        <v>44894</v>
      </c>
      <c r="D20259" s="218">
        <v>44891</v>
      </c>
      <c r="E20259" s="1">
        <v>5</v>
      </c>
      <c r="F20259" s="62">
        <v>170.38</v>
      </c>
    </row>
    <row r="20260" spans="1:6" x14ac:dyDescent="0.35">
      <c r="A20260" s="1">
        <v>178</v>
      </c>
      <c r="B20260" s="1" t="s">
        <v>167</v>
      </c>
      <c r="C20260" s="218">
        <v>44894</v>
      </c>
      <c r="D20260" s="218">
        <v>44892</v>
      </c>
      <c r="E20260" s="1">
        <v>10</v>
      </c>
      <c r="F20260" s="62">
        <v>233.55</v>
      </c>
    </row>
    <row r="20261" spans="1:6" x14ac:dyDescent="0.35">
      <c r="A20261" s="1">
        <v>178</v>
      </c>
      <c r="B20261" s="1" t="s">
        <v>167</v>
      </c>
      <c r="C20261" s="218">
        <v>44894</v>
      </c>
      <c r="D20261" s="218">
        <v>44893</v>
      </c>
      <c r="E20261" s="1">
        <v>8</v>
      </c>
      <c r="F20261" s="62">
        <v>246.21</v>
      </c>
    </row>
    <row r="20262" spans="1:6" x14ac:dyDescent="0.35">
      <c r="A20262" s="1">
        <v>178</v>
      </c>
      <c r="B20262" s="1" t="s">
        <v>167</v>
      </c>
      <c r="C20262" s="218">
        <v>44894</v>
      </c>
      <c r="D20262" s="218">
        <v>44894</v>
      </c>
      <c r="E20262" s="1">
        <v>9</v>
      </c>
      <c r="F20262" s="62">
        <v>242.35</v>
      </c>
    </row>
    <row r="20263" spans="1:6" x14ac:dyDescent="0.35">
      <c r="A20263" s="1">
        <v>178</v>
      </c>
      <c r="B20263" s="1" t="s">
        <v>167</v>
      </c>
      <c r="C20263" s="218">
        <v>44895</v>
      </c>
      <c r="D20263" s="218">
        <v>44891</v>
      </c>
      <c r="E20263" s="1">
        <v>3</v>
      </c>
      <c r="F20263" s="62">
        <v>69.89</v>
      </c>
    </row>
    <row r="20264" spans="1:6" x14ac:dyDescent="0.35">
      <c r="A20264" s="1">
        <v>178</v>
      </c>
      <c r="B20264" s="1" t="s">
        <v>167</v>
      </c>
      <c r="C20264" s="218">
        <v>44895</v>
      </c>
      <c r="D20264" s="218">
        <v>44892</v>
      </c>
      <c r="E20264" s="1">
        <v>7</v>
      </c>
      <c r="F20264" s="62">
        <v>164.24</v>
      </c>
    </row>
    <row r="20265" spans="1:6" x14ac:dyDescent="0.35">
      <c r="A20265" s="1">
        <v>178</v>
      </c>
      <c r="B20265" s="1" t="s">
        <v>167</v>
      </c>
      <c r="C20265" s="218">
        <v>44895</v>
      </c>
      <c r="D20265" s="218">
        <v>44893</v>
      </c>
      <c r="E20265" s="1">
        <v>7</v>
      </c>
      <c r="F20265" s="62">
        <v>165.92</v>
      </c>
    </row>
    <row r="20266" spans="1:6" x14ac:dyDescent="0.35">
      <c r="A20266" s="1">
        <v>178</v>
      </c>
      <c r="B20266" s="1" t="s">
        <v>167</v>
      </c>
      <c r="C20266" s="218">
        <v>44895</v>
      </c>
      <c r="D20266" s="218">
        <v>44894</v>
      </c>
      <c r="E20266" s="1">
        <v>9</v>
      </c>
      <c r="F20266" s="62">
        <v>293.02999999999997</v>
      </c>
    </row>
    <row r="20267" spans="1:6" x14ac:dyDescent="0.35">
      <c r="A20267" s="1">
        <v>178</v>
      </c>
      <c r="B20267" s="1" t="s">
        <v>167</v>
      </c>
      <c r="C20267" s="218">
        <v>44895</v>
      </c>
      <c r="D20267" s="218">
        <v>44895</v>
      </c>
      <c r="E20267" s="1">
        <v>2</v>
      </c>
      <c r="F20267" s="62">
        <v>47.52</v>
      </c>
    </row>
    <row r="20268" spans="1:6" x14ac:dyDescent="0.35">
      <c r="A20268" s="1">
        <v>178</v>
      </c>
      <c r="B20268" s="1" t="s">
        <v>167</v>
      </c>
      <c r="C20268" s="218">
        <v>44896</v>
      </c>
      <c r="D20268" s="218">
        <v>44890</v>
      </c>
      <c r="E20268" s="1">
        <v>1</v>
      </c>
      <c r="F20268" s="62">
        <v>22.47</v>
      </c>
    </row>
    <row r="20269" spans="1:6" x14ac:dyDescent="0.35">
      <c r="A20269" s="1">
        <v>178</v>
      </c>
      <c r="B20269" s="1" t="s">
        <v>167</v>
      </c>
      <c r="C20269" s="218">
        <v>44896</v>
      </c>
      <c r="D20269" s="218">
        <v>44891</v>
      </c>
      <c r="E20269" s="1">
        <v>1</v>
      </c>
      <c r="F20269" s="62">
        <v>23.76</v>
      </c>
    </row>
    <row r="20270" spans="1:6" x14ac:dyDescent="0.35">
      <c r="A20270" s="1">
        <v>178</v>
      </c>
      <c r="B20270" s="1" t="s">
        <v>167</v>
      </c>
      <c r="C20270" s="218">
        <v>44896</v>
      </c>
      <c r="D20270" s="218">
        <v>44892</v>
      </c>
      <c r="E20270" s="1">
        <v>2</v>
      </c>
      <c r="F20270" s="62">
        <v>46.63</v>
      </c>
    </row>
    <row r="20271" spans="1:6" x14ac:dyDescent="0.35">
      <c r="A20271" s="1">
        <v>178</v>
      </c>
      <c r="B20271" s="1" t="s">
        <v>167</v>
      </c>
      <c r="C20271" s="218">
        <v>44896</v>
      </c>
      <c r="D20271" s="218">
        <v>44893</v>
      </c>
      <c r="E20271" s="1">
        <v>4</v>
      </c>
      <c r="F20271" s="62">
        <v>93.95</v>
      </c>
    </row>
    <row r="20272" spans="1:6" x14ac:dyDescent="0.35">
      <c r="A20272" s="1">
        <v>178</v>
      </c>
      <c r="B20272" s="1" t="s">
        <v>167</v>
      </c>
      <c r="C20272" s="218">
        <v>44896</v>
      </c>
      <c r="D20272" s="218">
        <v>44894</v>
      </c>
      <c r="E20272" s="1">
        <v>11</v>
      </c>
      <c r="F20272" s="62">
        <v>317.19</v>
      </c>
    </row>
    <row r="20273" spans="1:6" x14ac:dyDescent="0.35">
      <c r="A20273" s="1">
        <v>178</v>
      </c>
      <c r="B20273" s="1" t="s">
        <v>167</v>
      </c>
      <c r="C20273" s="218">
        <v>44896</v>
      </c>
      <c r="D20273" s="218">
        <v>44895</v>
      </c>
      <c r="E20273" s="1">
        <v>5</v>
      </c>
      <c r="F20273" s="62">
        <v>147.5</v>
      </c>
    </row>
    <row r="20274" spans="1:6" x14ac:dyDescent="0.35">
      <c r="A20274" s="1">
        <v>178</v>
      </c>
      <c r="B20274" s="1" t="s">
        <v>167</v>
      </c>
      <c r="C20274" s="218">
        <v>44896</v>
      </c>
      <c r="D20274" s="218">
        <v>44896</v>
      </c>
      <c r="E20274" s="1">
        <v>5</v>
      </c>
      <c r="F20274" s="62">
        <v>199.98</v>
      </c>
    </row>
    <row r="20275" spans="1:6" x14ac:dyDescent="0.35">
      <c r="A20275" s="1">
        <v>178</v>
      </c>
      <c r="B20275" s="1" t="s">
        <v>167</v>
      </c>
      <c r="C20275" s="218">
        <v>44897</v>
      </c>
      <c r="D20275" s="218">
        <v>44892</v>
      </c>
      <c r="E20275" s="1">
        <v>2</v>
      </c>
      <c r="F20275" s="62">
        <v>44.15</v>
      </c>
    </row>
    <row r="20276" spans="1:6" x14ac:dyDescent="0.35">
      <c r="A20276" s="1">
        <v>178</v>
      </c>
      <c r="B20276" s="1" t="s">
        <v>167</v>
      </c>
      <c r="C20276" s="218">
        <v>44897</v>
      </c>
      <c r="D20276" s="218">
        <v>44893</v>
      </c>
      <c r="E20276" s="1">
        <v>6</v>
      </c>
      <c r="F20276" s="62">
        <v>134.04</v>
      </c>
    </row>
    <row r="20277" spans="1:6" x14ac:dyDescent="0.35">
      <c r="A20277" s="1">
        <v>178</v>
      </c>
      <c r="B20277" s="1" t="s">
        <v>167</v>
      </c>
      <c r="C20277" s="218">
        <v>44897</v>
      </c>
      <c r="D20277" s="218">
        <v>44894</v>
      </c>
      <c r="E20277" s="1">
        <v>5</v>
      </c>
      <c r="F20277" s="62">
        <v>137.5</v>
      </c>
    </row>
    <row r="20278" spans="1:6" x14ac:dyDescent="0.35">
      <c r="A20278" s="1">
        <v>178</v>
      </c>
      <c r="B20278" s="1" t="s">
        <v>167</v>
      </c>
      <c r="C20278" s="218">
        <v>44897</v>
      </c>
      <c r="D20278" s="218">
        <v>44895</v>
      </c>
      <c r="E20278" s="1">
        <v>4</v>
      </c>
      <c r="F20278" s="62">
        <v>95.04</v>
      </c>
    </row>
    <row r="20279" spans="1:6" x14ac:dyDescent="0.35">
      <c r="A20279" s="1">
        <v>178</v>
      </c>
      <c r="B20279" s="1" t="s">
        <v>167</v>
      </c>
      <c r="C20279" s="218">
        <v>44897</v>
      </c>
      <c r="D20279" s="218">
        <v>44896</v>
      </c>
      <c r="E20279" s="1">
        <v>5</v>
      </c>
      <c r="F20279" s="62">
        <v>146.12</v>
      </c>
    </row>
    <row r="20280" spans="1:6" x14ac:dyDescent="0.35">
      <c r="A20280" s="1">
        <v>178</v>
      </c>
      <c r="B20280" s="1" t="s">
        <v>167</v>
      </c>
      <c r="C20280" s="218">
        <v>44897</v>
      </c>
      <c r="D20280" s="218">
        <v>44897</v>
      </c>
      <c r="E20280" s="1">
        <v>4</v>
      </c>
      <c r="F20280" s="62">
        <v>125.33</v>
      </c>
    </row>
    <row r="20281" spans="1:6" x14ac:dyDescent="0.35">
      <c r="A20281" s="1">
        <v>178</v>
      </c>
      <c r="B20281" s="1" t="s">
        <v>167</v>
      </c>
      <c r="C20281" s="218">
        <v>44898</v>
      </c>
      <c r="D20281" s="218">
        <v>44893</v>
      </c>
      <c r="E20281" s="1">
        <v>2</v>
      </c>
      <c r="F20281" s="62">
        <v>46.73</v>
      </c>
    </row>
    <row r="20282" spans="1:6" x14ac:dyDescent="0.35">
      <c r="A20282" s="1">
        <v>178</v>
      </c>
      <c r="B20282" s="1" t="s">
        <v>167</v>
      </c>
      <c r="C20282" s="218">
        <v>44898</v>
      </c>
      <c r="D20282" s="218">
        <v>44894</v>
      </c>
      <c r="E20282" s="1">
        <v>5</v>
      </c>
      <c r="F20282" s="62">
        <v>141.57</v>
      </c>
    </row>
    <row r="20283" spans="1:6" x14ac:dyDescent="0.35">
      <c r="A20283" s="1">
        <v>178</v>
      </c>
      <c r="B20283" s="1" t="s">
        <v>167</v>
      </c>
      <c r="C20283" s="218">
        <v>44898</v>
      </c>
      <c r="D20283" s="218">
        <v>44895</v>
      </c>
      <c r="E20283" s="1">
        <v>11</v>
      </c>
      <c r="F20283" s="62">
        <v>463.03</v>
      </c>
    </row>
    <row r="20284" spans="1:6" x14ac:dyDescent="0.35">
      <c r="A20284" s="1">
        <v>178</v>
      </c>
      <c r="B20284" s="1" t="s">
        <v>167</v>
      </c>
      <c r="C20284" s="218">
        <v>44898</v>
      </c>
      <c r="D20284" s="218">
        <v>44896</v>
      </c>
      <c r="E20284" s="1">
        <v>2</v>
      </c>
      <c r="F20284" s="62">
        <v>77.42</v>
      </c>
    </row>
    <row r="20285" spans="1:6" x14ac:dyDescent="0.35">
      <c r="A20285" s="1">
        <v>178</v>
      </c>
      <c r="B20285" s="1" t="s">
        <v>167</v>
      </c>
      <c r="C20285" s="218">
        <v>44898</v>
      </c>
      <c r="D20285" s="218">
        <v>44897</v>
      </c>
      <c r="E20285" s="1">
        <v>3</v>
      </c>
      <c r="F20285" s="62">
        <v>69.5</v>
      </c>
    </row>
    <row r="20286" spans="1:6" x14ac:dyDescent="0.35">
      <c r="A20286" s="1">
        <v>178</v>
      </c>
      <c r="B20286" s="1" t="s">
        <v>167</v>
      </c>
      <c r="C20286" s="218">
        <v>44898</v>
      </c>
      <c r="D20286" s="218">
        <v>44898</v>
      </c>
      <c r="E20286" s="1">
        <v>1</v>
      </c>
      <c r="F20286" s="62">
        <v>22.97</v>
      </c>
    </row>
    <row r="20287" spans="1:6" x14ac:dyDescent="0.35">
      <c r="A20287" s="1">
        <v>178</v>
      </c>
      <c r="B20287" s="1" t="s">
        <v>167</v>
      </c>
      <c r="C20287" s="218">
        <v>44899</v>
      </c>
      <c r="D20287" s="218">
        <v>44893</v>
      </c>
      <c r="E20287" s="1">
        <v>5</v>
      </c>
      <c r="F20287" s="62">
        <v>118.11</v>
      </c>
    </row>
    <row r="20288" spans="1:6" x14ac:dyDescent="0.35">
      <c r="A20288" s="1">
        <v>178</v>
      </c>
      <c r="B20288" s="1" t="s">
        <v>167</v>
      </c>
      <c r="C20288" s="218">
        <v>44899</v>
      </c>
      <c r="D20288" s="218">
        <v>44894</v>
      </c>
      <c r="E20288" s="1">
        <v>1</v>
      </c>
      <c r="F20288" s="62">
        <v>23.76</v>
      </c>
    </row>
    <row r="20289" spans="1:6" x14ac:dyDescent="0.35">
      <c r="A20289" s="1">
        <v>178</v>
      </c>
      <c r="B20289" s="1" t="s">
        <v>167</v>
      </c>
      <c r="C20289" s="218">
        <v>44899</v>
      </c>
      <c r="D20289" s="218">
        <v>44895</v>
      </c>
      <c r="E20289" s="1">
        <v>2</v>
      </c>
      <c r="F20289" s="62">
        <v>72.17</v>
      </c>
    </row>
    <row r="20290" spans="1:6" x14ac:dyDescent="0.35">
      <c r="A20290" s="1">
        <v>178</v>
      </c>
      <c r="B20290" s="1" t="s">
        <v>167</v>
      </c>
      <c r="C20290" s="218">
        <v>44899</v>
      </c>
      <c r="D20290" s="218">
        <v>44896</v>
      </c>
      <c r="E20290" s="1">
        <v>7</v>
      </c>
      <c r="F20290" s="62">
        <v>294.43</v>
      </c>
    </row>
    <row r="20291" spans="1:6" x14ac:dyDescent="0.35">
      <c r="A20291" s="1">
        <v>178</v>
      </c>
      <c r="B20291" s="1" t="s">
        <v>167</v>
      </c>
      <c r="C20291" s="218">
        <v>44899</v>
      </c>
      <c r="D20291" s="218">
        <v>44897</v>
      </c>
      <c r="E20291" s="1">
        <v>4</v>
      </c>
      <c r="F20291" s="62">
        <v>124.74</v>
      </c>
    </row>
    <row r="20292" spans="1:6" x14ac:dyDescent="0.35">
      <c r="A20292" s="1">
        <v>178</v>
      </c>
      <c r="B20292" s="1" t="s">
        <v>167</v>
      </c>
      <c r="C20292" s="218">
        <v>44899</v>
      </c>
      <c r="D20292" s="218">
        <v>44898</v>
      </c>
      <c r="E20292" s="1">
        <v>5</v>
      </c>
      <c r="F20292" s="62">
        <v>147.61000000000001</v>
      </c>
    </row>
    <row r="20293" spans="1:6" x14ac:dyDescent="0.35">
      <c r="A20293" s="1">
        <v>178</v>
      </c>
      <c r="B20293" s="1" t="s">
        <v>167</v>
      </c>
      <c r="C20293" s="218">
        <v>44899</v>
      </c>
      <c r="D20293" s="218">
        <v>44899</v>
      </c>
      <c r="E20293" s="1">
        <v>12</v>
      </c>
      <c r="F20293" s="62">
        <v>314.12</v>
      </c>
    </row>
    <row r="20294" spans="1:6" x14ac:dyDescent="0.35">
      <c r="A20294" s="1">
        <v>178</v>
      </c>
      <c r="B20294" s="1" t="s">
        <v>167</v>
      </c>
      <c r="C20294" s="218">
        <v>44900</v>
      </c>
      <c r="D20294" s="218">
        <v>44895</v>
      </c>
      <c r="E20294" s="1">
        <v>4</v>
      </c>
      <c r="F20294" s="62">
        <v>95.04</v>
      </c>
    </row>
    <row r="20295" spans="1:6" x14ac:dyDescent="0.35">
      <c r="A20295" s="1">
        <v>178</v>
      </c>
      <c r="B20295" s="1" t="s">
        <v>167</v>
      </c>
      <c r="C20295" s="218">
        <v>44900</v>
      </c>
      <c r="D20295" s="218">
        <v>44896</v>
      </c>
      <c r="E20295" s="1">
        <v>2</v>
      </c>
      <c r="F20295" s="62">
        <v>107.71</v>
      </c>
    </row>
    <row r="20296" spans="1:6" x14ac:dyDescent="0.35">
      <c r="A20296" s="1">
        <v>178</v>
      </c>
      <c r="B20296" s="1" t="s">
        <v>167</v>
      </c>
      <c r="C20296" s="218">
        <v>44900</v>
      </c>
      <c r="D20296" s="218">
        <v>44897</v>
      </c>
      <c r="E20296" s="1">
        <v>5</v>
      </c>
      <c r="F20296" s="62">
        <v>147.85</v>
      </c>
    </row>
    <row r="20297" spans="1:6" x14ac:dyDescent="0.35">
      <c r="A20297" s="1">
        <v>178</v>
      </c>
      <c r="B20297" s="1" t="s">
        <v>167</v>
      </c>
      <c r="C20297" s="218">
        <v>44900</v>
      </c>
      <c r="D20297" s="218">
        <v>44898</v>
      </c>
      <c r="E20297" s="1">
        <v>4</v>
      </c>
      <c r="F20297" s="62">
        <v>94.74</v>
      </c>
    </row>
    <row r="20298" spans="1:6" x14ac:dyDescent="0.35">
      <c r="A20298" s="1">
        <v>178</v>
      </c>
      <c r="B20298" s="1" t="s">
        <v>167</v>
      </c>
      <c r="C20298" s="218">
        <v>44900</v>
      </c>
      <c r="D20298" s="218">
        <v>44899</v>
      </c>
      <c r="E20298" s="1">
        <v>6</v>
      </c>
      <c r="F20298" s="62">
        <v>142.56</v>
      </c>
    </row>
    <row r="20299" spans="1:6" x14ac:dyDescent="0.35">
      <c r="A20299" s="1">
        <v>178</v>
      </c>
      <c r="B20299" s="1" t="s">
        <v>167</v>
      </c>
      <c r="C20299" s="218">
        <v>44900</v>
      </c>
      <c r="D20299" s="218">
        <v>44900</v>
      </c>
      <c r="E20299" s="1">
        <v>12</v>
      </c>
      <c r="F20299" s="62">
        <v>306.2</v>
      </c>
    </row>
    <row r="20300" spans="1:6" x14ac:dyDescent="0.35">
      <c r="A20300" s="1">
        <v>178</v>
      </c>
      <c r="B20300" s="1" t="s">
        <v>167</v>
      </c>
      <c r="C20300" s="218">
        <v>44901</v>
      </c>
      <c r="D20300" s="218">
        <v>44896</v>
      </c>
      <c r="E20300" s="1">
        <v>1</v>
      </c>
      <c r="F20300" s="62">
        <v>54.1</v>
      </c>
    </row>
    <row r="20301" spans="1:6" x14ac:dyDescent="0.35">
      <c r="A20301" s="1">
        <v>178</v>
      </c>
      <c r="B20301" s="1" t="s">
        <v>167</v>
      </c>
      <c r="C20301" s="218">
        <v>44901</v>
      </c>
      <c r="D20301" s="218">
        <v>44897</v>
      </c>
      <c r="E20301" s="1">
        <v>6</v>
      </c>
      <c r="F20301" s="62">
        <v>255.41</v>
      </c>
    </row>
    <row r="20302" spans="1:6" x14ac:dyDescent="0.35">
      <c r="A20302" s="1">
        <v>178</v>
      </c>
      <c r="B20302" s="1" t="s">
        <v>167</v>
      </c>
      <c r="C20302" s="218">
        <v>44901</v>
      </c>
      <c r="D20302" s="218">
        <v>44898</v>
      </c>
      <c r="E20302" s="1">
        <v>8</v>
      </c>
      <c r="F20302" s="62">
        <v>189.34</v>
      </c>
    </row>
    <row r="20303" spans="1:6" x14ac:dyDescent="0.35">
      <c r="A20303" s="1">
        <v>178</v>
      </c>
      <c r="B20303" s="1" t="s">
        <v>167</v>
      </c>
      <c r="C20303" s="218">
        <v>44901</v>
      </c>
      <c r="D20303" s="218">
        <v>44899</v>
      </c>
      <c r="E20303" s="1">
        <v>7</v>
      </c>
      <c r="F20303" s="62">
        <v>161.76</v>
      </c>
    </row>
    <row r="20304" spans="1:6" x14ac:dyDescent="0.35">
      <c r="A20304" s="1">
        <v>178</v>
      </c>
      <c r="B20304" s="1" t="s">
        <v>167</v>
      </c>
      <c r="C20304" s="218">
        <v>44901</v>
      </c>
      <c r="D20304" s="218">
        <v>44900</v>
      </c>
      <c r="E20304" s="1">
        <v>6</v>
      </c>
      <c r="F20304" s="62">
        <v>142.51</v>
      </c>
    </row>
    <row r="20305" spans="1:6" x14ac:dyDescent="0.35">
      <c r="A20305" s="1">
        <v>178</v>
      </c>
      <c r="B20305" s="1" t="s">
        <v>167</v>
      </c>
      <c r="C20305" s="218">
        <v>44901</v>
      </c>
      <c r="D20305" s="218">
        <v>44901</v>
      </c>
      <c r="E20305" s="1">
        <v>18</v>
      </c>
      <c r="F20305" s="62">
        <v>517.66</v>
      </c>
    </row>
    <row r="20306" spans="1:6" x14ac:dyDescent="0.35">
      <c r="A20306" s="1">
        <v>178</v>
      </c>
      <c r="B20306" s="1" t="s">
        <v>167</v>
      </c>
      <c r="C20306" s="218">
        <v>44902</v>
      </c>
      <c r="D20306" s="218">
        <v>44898</v>
      </c>
      <c r="E20306" s="1">
        <v>2</v>
      </c>
      <c r="F20306" s="62">
        <v>47.52</v>
      </c>
    </row>
    <row r="20307" spans="1:6" x14ac:dyDescent="0.35">
      <c r="A20307" s="1">
        <v>178</v>
      </c>
      <c r="B20307" s="1" t="s">
        <v>167</v>
      </c>
      <c r="C20307" s="218">
        <v>44902</v>
      </c>
      <c r="D20307" s="218">
        <v>44899</v>
      </c>
      <c r="E20307" s="1">
        <v>2</v>
      </c>
      <c r="F20307" s="62">
        <v>47.52</v>
      </c>
    </row>
    <row r="20308" spans="1:6" x14ac:dyDescent="0.35">
      <c r="A20308" s="1">
        <v>178</v>
      </c>
      <c r="B20308" s="1" t="s">
        <v>167</v>
      </c>
      <c r="C20308" s="218">
        <v>44902</v>
      </c>
      <c r="D20308" s="218">
        <v>44900</v>
      </c>
      <c r="E20308" s="1">
        <v>4</v>
      </c>
      <c r="F20308" s="62">
        <v>93.36</v>
      </c>
    </row>
    <row r="20309" spans="1:6" x14ac:dyDescent="0.35">
      <c r="A20309" s="1">
        <v>178</v>
      </c>
      <c r="B20309" s="1" t="s">
        <v>167</v>
      </c>
      <c r="C20309" s="218">
        <v>44902</v>
      </c>
      <c r="D20309" s="218">
        <v>44901</v>
      </c>
      <c r="E20309" s="1">
        <v>9</v>
      </c>
      <c r="F20309" s="62">
        <v>211.12</v>
      </c>
    </row>
    <row r="20310" spans="1:6" x14ac:dyDescent="0.35">
      <c r="A20310" s="1">
        <v>178</v>
      </c>
      <c r="B20310" s="1" t="s">
        <v>167</v>
      </c>
      <c r="C20310" s="218">
        <v>44902</v>
      </c>
      <c r="D20310" s="218">
        <v>44902</v>
      </c>
      <c r="E20310" s="1">
        <v>22</v>
      </c>
      <c r="F20310" s="62">
        <v>691.66</v>
      </c>
    </row>
    <row r="20311" spans="1:6" x14ac:dyDescent="0.35">
      <c r="A20311" s="1">
        <v>178</v>
      </c>
      <c r="B20311" s="1" t="s">
        <v>167</v>
      </c>
      <c r="C20311" s="218">
        <v>44903</v>
      </c>
      <c r="D20311" s="218">
        <v>44901</v>
      </c>
      <c r="E20311" s="1">
        <v>7</v>
      </c>
      <c r="F20311" s="62">
        <v>193.24</v>
      </c>
    </row>
    <row r="20312" spans="1:6" x14ac:dyDescent="0.35">
      <c r="A20312" s="1">
        <v>178</v>
      </c>
      <c r="B20312" s="1" t="s">
        <v>167</v>
      </c>
      <c r="C20312" s="218">
        <v>44903</v>
      </c>
      <c r="D20312" s="218">
        <v>44902</v>
      </c>
      <c r="E20312" s="1">
        <v>5</v>
      </c>
      <c r="F20312" s="62">
        <v>117.22</v>
      </c>
    </row>
    <row r="20313" spans="1:6" x14ac:dyDescent="0.35">
      <c r="A20313" s="1">
        <v>178</v>
      </c>
      <c r="B20313" s="1" t="s">
        <v>167</v>
      </c>
      <c r="C20313" s="218">
        <v>44903</v>
      </c>
      <c r="D20313" s="218">
        <v>44903</v>
      </c>
      <c r="E20313" s="1">
        <v>12</v>
      </c>
      <c r="F20313" s="62">
        <v>375.55</v>
      </c>
    </row>
    <row r="20314" spans="1:6" x14ac:dyDescent="0.35">
      <c r="A20314" s="1">
        <v>178</v>
      </c>
      <c r="B20314" s="1" t="s">
        <v>167</v>
      </c>
      <c r="C20314" s="218">
        <v>44904</v>
      </c>
      <c r="D20314" s="218">
        <v>44902</v>
      </c>
      <c r="E20314" s="1">
        <v>1</v>
      </c>
      <c r="F20314" s="62">
        <v>23.76</v>
      </c>
    </row>
    <row r="20315" spans="1:6" x14ac:dyDescent="0.35">
      <c r="A20315" s="1">
        <v>178</v>
      </c>
      <c r="B20315" s="1" t="s">
        <v>167</v>
      </c>
      <c r="C20315" s="218">
        <v>44904</v>
      </c>
      <c r="D20315" s="218">
        <v>44904</v>
      </c>
      <c r="E20315" s="1">
        <v>10</v>
      </c>
      <c r="F20315" s="62">
        <v>377.38</v>
      </c>
    </row>
    <row r="20316" spans="1:6" x14ac:dyDescent="0.35">
      <c r="A20316" s="1">
        <v>178</v>
      </c>
      <c r="B20316" s="1" t="s">
        <v>167</v>
      </c>
      <c r="C20316" s="218">
        <v>44905</v>
      </c>
      <c r="D20316" s="218">
        <v>44903</v>
      </c>
      <c r="E20316" s="1">
        <v>2</v>
      </c>
      <c r="F20316" s="62">
        <v>78.11</v>
      </c>
    </row>
    <row r="20317" spans="1:6" x14ac:dyDescent="0.35">
      <c r="A20317" s="1">
        <v>178</v>
      </c>
      <c r="B20317" s="1" t="s">
        <v>167</v>
      </c>
      <c r="C20317" s="218">
        <v>44905</v>
      </c>
      <c r="D20317" s="218">
        <v>44904</v>
      </c>
      <c r="E20317" s="1">
        <v>13</v>
      </c>
      <c r="F20317" s="62">
        <v>423.37</v>
      </c>
    </row>
    <row r="20318" spans="1:6" x14ac:dyDescent="0.35">
      <c r="A20318" s="1">
        <v>178</v>
      </c>
      <c r="B20318" s="1" t="s">
        <v>167</v>
      </c>
      <c r="C20318" s="218">
        <v>44905</v>
      </c>
      <c r="D20318" s="218">
        <v>44905</v>
      </c>
      <c r="E20318" s="1">
        <v>20</v>
      </c>
      <c r="F20318" s="62">
        <v>780.95</v>
      </c>
    </row>
    <row r="20319" spans="1:6" x14ac:dyDescent="0.35">
      <c r="A20319" s="1">
        <v>178</v>
      </c>
      <c r="B20319" s="1" t="s">
        <v>167</v>
      </c>
      <c r="C20319" s="218">
        <v>44906</v>
      </c>
      <c r="D20319" s="218">
        <v>44903</v>
      </c>
      <c r="E20319" s="1">
        <v>1</v>
      </c>
      <c r="F20319" s="62">
        <v>23.76</v>
      </c>
    </row>
    <row r="20320" spans="1:6" x14ac:dyDescent="0.35">
      <c r="A20320" s="1">
        <v>178</v>
      </c>
      <c r="B20320" s="1" t="s">
        <v>167</v>
      </c>
      <c r="C20320" s="218">
        <v>44906</v>
      </c>
      <c r="D20320" s="218">
        <v>44904</v>
      </c>
      <c r="E20320" s="1">
        <v>7</v>
      </c>
      <c r="F20320" s="62">
        <v>283.93</v>
      </c>
    </row>
    <row r="20321" spans="1:6" x14ac:dyDescent="0.35">
      <c r="A20321" s="1">
        <v>178</v>
      </c>
      <c r="B20321" s="1" t="s">
        <v>167</v>
      </c>
      <c r="C20321" s="218">
        <v>44906</v>
      </c>
      <c r="D20321" s="218">
        <v>44905</v>
      </c>
      <c r="E20321" s="1">
        <v>9</v>
      </c>
      <c r="F20321" s="62">
        <v>299.22000000000003</v>
      </c>
    </row>
    <row r="20322" spans="1:6" x14ac:dyDescent="0.35">
      <c r="A20322" s="1">
        <v>178</v>
      </c>
      <c r="B20322" s="1" t="s">
        <v>167</v>
      </c>
      <c r="C20322" s="218">
        <v>44906</v>
      </c>
      <c r="D20322" s="218">
        <v>44906</v>
      </c>
      <c r="E20322" s="1">
        <v>13</v>
      </c>
      <c r="F20322" s="62">
        <v>502.86</v>
      </c>
    </row>
    <row r="20323" spans="1:6" x14ac:dyDescent="0.35">
      <c r="A20323" s="1">
        <v>178</v>
      </c>
      <c r="B20323" s="1" t="s">
        <v>167</v>
      </c>
      <c r="C20323" s="218">
        <v>44907</v>
      </c>
      <c r="D20323" s="218">
        <v>44905</v>
      </c>
      <c r="E20323" s="1">
        <v>1</v>
      </c>
      <c r="F20323" s="62">
        <v>23.76</v>
      </c>
    </row>
    <row r="20324" spans="1:6" x14ac:dyDescent="0.35">
      <c r="A20324" s="1">
        <v>178</v>
      </c>
      <c r="B20324" s="1" t="s">
        <v>167</v>
      </c>
      <c r="C20324" s="218">
        <v>44907</v>
      </c>
      <c r="D20324" s="218">
        <v>44906</v>
      </c>
      <c r="E20324" s="1">
        <v>3</v>
      </c>
      <c r="F20324" s="62">
        <v>93.55</v>
      </c>
    </row>
    <row r="20325" spans="1:6" x14ac:dyDescent="0.35">
      <c r="A20325" s="1">
        <v>178</v>
      </c>
      <c r="B20325" s="1" t="s">
        <v>167</v>
      </c>
      <c r="C20325" s="218">
        <v>44907</v>
      </c>
      <c r="D20325" s="218">
        <v>44907</v>
      </c>
      <c r="E20325" s="1">
        <v>19</v>
      </c>
      <c r="F20325" s="62">
        <v>617.51</v>
      </c>
    </row>
    <row r="20326" spans="1:6" x14ac:dyDescent="0.35">
      <c r="A20326" s="1">
        <v>178</v>
      </c>
      <c r="B20326" s="1" t="s">
        <v>167</v>
      </c>
      <c r="C20326" s="218">
        <v>44908</v>
      </c>
      <c r="D20326" s="218">
        <v>44905</v>
      </c>
      <c r="E20326" s="1">
        <v>1</v>
      </c>
      <c r="F20326" s="62">
        <v>39.5</v>
      </c>
    </row>
    <row r="20327" spans="1:6" x14ac:dyDescent="0.35">
      <c r="A20327" s="1">
        <v>178</v>
      </c>
      <c r="B20327" s="1" t="s">
        <v>167</v>
      </c>
      <c r="C20327" s="218">
        <v>44908</v>
      </c>
      <c r="D20327" s="218">
        <v>44906</v>
      </c>
      <c r="E20327" s="1">
        <v>1</v>
      </c>
      <c r="F20327" s="62">
        <v>54.45</v>
      </c>
    </row>
    <row r="20328" spans="1:6" x14ac:dyDescent="0.35">
      <c r="A20328" s="1">
        <v>178</v>
      </c>
      <c r="B20328" s="1" t="s">
        <v>167</v>
      </c>
      <c r="C20328" s="218">
        <v>44908</v>
      </c>
      <c r="D20328" s="218">
        <v>44907</v>
      </c>
      <c r="E20328" s="1">
        <v>11</v>
      </c>
      <c r="F20328" s="62">
        <v>363.27</v>
      </c>
    </row>
    <row r="20329" spans="1:6" x14ac:dyDescent="0.35">
      <c r="A20329" s="1">
        <v>178</v>
      </c>
      <c r="B20329" s="1" t="s">
        <v>167</v>
      </c>
      <c r="C20329" s="218">
        <v>44908</v>
      </c>
      <c r="D20329" s="218">
        <v>44908</v>
      </c>
      <c r="E20329" s="1">
        <v>26</v>
      </c>
      <c r="F20329" s="62">
        <v>790.06</v>
      </c>
    </row>
    <row r="20330" spans="1:6" x14ac:dyDescent="0.35">
      <c r="A20330" s="1">
        <v>178</v>
      </c>
      <c r="B20330" s="1" t="s">
        <v>167</v>
      </c>
      <c r="C20330" s="218">
        <v>44909</v>
      </c>
      <c r="D20330" s="218">
        <v>44906</v>
      </c>
      <c r="E20330" s="1">
        <v>1</v>
      </c>
      <c r="F20330" s="62">
        <v>51.97</v>
      </c>
    </row>
    <row r="20331" spans="1:6" x14ac:dyDescent="0.35">
      <c r="A20331" s="1">
        <v>178</v>
      </c>
      <c r="B20331" s="1" t="s">
        <v>167</v>
      </c>
      <c r="C20331" s="218">
        <v>44909</v>
      </c>
      <c r="D20331" s="218">
        <v>44907</v>
      </c>
      <c r="E20331" s="1">
        <v>2</v>
      </c>
      <c r="F20331" s="62">
        <v>78.209999999999994</v>
      </c>
    </row>
    <row r="20332" spans="1:6" x14ac:dyDescent="0.35">
      <c r="A20332" s="1">
        <v>178</v>
      </c>
      <c r="B20332" s="1" t="s">
        <v>167</v>
      </c>
      <c r="C20332" s="218">
        <v>44909</v>
      </c>
      <c r="D20332" s="218">
        <v>44908</v>
      </c>
      <c r="E20332" s="1">
        <v>8</v>
      </c>
      <c r="F20332" s="62">
        <v>281.89999999999998</v>
      </c>
    </row>
    <row r="20333" spans="1:6" x14ac:dyDescent="0.35">
      <c r="A20333" s="1">
        <v>178</v>
      </c>
      <c r="B20333" s="1" t="s">
        <v>167</v>
      </c>
      <c r="C20333" s="218">
        <v>44909</v>
      </c>
      <c r="D20333" s="218">
        <v>44909</v>
      </c>
      <c r="E20333" s="1">
        <v>30</v>
      </c>
      <c r="F20333" s="62">
        <v>737.94</v>
      </c>
    </row>
    <row r="20334" spans="1:6" x14ac:dyDescent="0.35">
      <c r="A20334" s="1">
        <v>178</v>
      </c>
      <c r="B20334" s="1" t="s">
        <v>167</v>
      </c>
      <c r="C20334" s="218">
        <v>44910</v>
      </c>
      <c r="D20334" s="218">
        <v>44908</v>
      </c>
      <c r="E20334" s="1">
        <v>2</v>
      </c>
      <c r="F20334" s="62">
        <v>47.52</v>
      </c>
    </row>
    <row r="20335" spans="1:6" x14ac:dyDescent="0.35">
      <c r="A20335" s="1">
        <v>178</v>
      </c>
      <c r="B20335" s="1" t="s">
        <v>167</v>
      </c>
      <c r="C20335" s="218">
        <v>44910</v>
      </c>
      <c r="D20335" s="218">
        <v>44909</v>
      </c>
      <c r="E20335" s="1">
        <v>10</v>
      </c>
      <c r="F20335" s="62">
        <v>229.87</v>
      </c>
    </row>
    <row r="20336" spans="1:6" x14ac:dyDescent="0.35">
      <c r="A20336" s="1">
        <v>178</v>
      </c>
      <c r="B20336" s="1" t="s">
        <v>167</v>
      </c>
      <c r="C20336" s="218">
        <v>44910</v>
      </c>
      <c r="D20336" s="218">
        <v>44910</v>
      </c>
      <c r="E20336" s="1">
        <v>26</v>
      </c>
      <c r="F20336" s="62">
        <v>827.69</v>
      </c>
    </row>
    <row r="20337" spans="1:6" x14ac:dyDescent="0.35">
      <c r="A20337" s="1">
        <v>178</v>
      </c>
      <c r="B20337" s="1" t="s">
        <v>167</v>
      </c>
      <c r="C20337" s="218">
        <v>44911</v>
      </c>
      <c r="D20337" s="218">
        <v>44908</v>
      </c>
      <c r="E20337" s="1">
        <v>1</v>
      </c>
      <c r="F20337" s="62">
        <v>23.76</v>
      </c>
    </row>
    <row r="20338" spans="1:6" x14ac:dyDescent="0.35">
      <c r="A20338" s="1">
        <v>178</v>
      </c>
      <c r="B20338" s="1" t="s">
        <v>167</v>
      </c>
      <c r="C20338" s="218">
        <v>44911</v>
      </c>
      <c r="D20338" s="218">
        <v>44909</v>
      </c>
      <c r="E20338" s="1">
        <v>2</v>
      </c>
      <c r="F20338" s="62">
        <v>62.47</v>
      </c>
    </row>
    <row r="20339" spans="1:6" x14ac:dyDescent="0.35">
      <c r="A20339" s="1">
        <v>178</v>
      </c>
      <c r="B20339" s="1" t="s">
        <v>167</v>
      </c>
      <c r="C20339" s="218">
        <v>44911</v>
      </c>
      <c r="D20339" s="218">
        <v>44910</v>
      </c>
      <c r="E20339" s="1">
        <v>8</v>
      </c>
      <c r="F20339" s="62">
        <v>217.4</v>
      </c>
    </row>
    <row r="20340" spans="1:6" x14ac:dyDescent="0.35">
      <c r="A20340" s="1">
        <v>178</v>
      </c>
      <c r="B20340" s="1" t="s">
        <v>167</v>
      </c>
      <c r="C20340" s="218">
        <v>44911</v>
      </c>
      <c r="D20340" s="218">
        <v>44911</v>
      </c>
      <c r="E20340" s="1">
        <v>27</v>
      </c>
      <c r="F20340" s="62">
        <v>819.47</v>
      </c>
    </row>
    <row r="20341" spans="1:6" x14ac:dyDescent="0.35">
      <c r="A20341" s="1">
        <v>178</v>
      </c>
      <c r="B20341" s="1" t="s">
        <v>167</v>
      </c>
      <c r="C20341" s="218">
        <v>44912</v>
      </c>
      <c r="D20341" s="218">
        <v>44910</v>
      </c>
      <c r="E20341" s="1">
        <v>3</v>
      </c>
      <c r="F20341" s="62">
        <v>99.79</v>
      </c>
    </row>
    <row r="20342" spans="1:6" x14ac:dyDescent="0.35">
      <c r="A20342" s="1">
        <v>178</v>
      </c>
      <c r="B20342" s="1" t="s">
        <v>167</v>
      </c>
      <c r="C20342" s="218">
        <v>44912</v>
      </c>
      <c r="D20342" s="218">
        <v>44911</v>
      </c>
      <c r="E20342" s="1">
        <v>6</v>
      </c>
      <c r="F20342" s="62">
        <v>203.94</v>
      </c>
    </row>
    <row r="20343" spans="1:6" x14ac:dyDescent="0.35">
      <c r="A20343" s="1">
        <v>178</v>
      </c>
      <c r="B20343" s="1" t="s">
        <v>167</v>
      </c>
      <c r="C20343" s="218">
        <v>44912</v>
      </c>
      <c r="D20343" s="218">
        <v>44912</v>
      </c>
      <c r="E20343" s="1">
        <v>26</v>
      </c>
      <c r="F20343" s="62">
        <v>701.51</v>
      </c>
    </row>
    <row r="20344" spans="1:6" x14ac:dyDescent="0.35">
      <c r="A20344" s="1">
        <v>178</v>
      </c>
      <c r="B20344" s="1" t="s">
        <v>167</v>
      </c>
      <c r="C20344" s="218">
        <v>44913</v>
      </c>
      <c r="D20344" s="218">
        <v>44911</v>
      </c>
      <c r="E20344" s="1">
        <v>5</v>
      </c>
      <c r="F20344" s="62">
        <v>205.82</v>
      </c>
    </row>
    <row r="20345" spans="1:6" x14ac:dyDescent="0.35">
      <c r="A20345" s="1">
        <v>178</v>
      </c>
      <c r="B20345" s="1" t="s">
        <v>167</v>
      </c>
      <c r="C20345" s="218">
        <v>44913</v>
      </c>
      <c r="D20345" s="218">
        <v>44912</v>
      </c>
      <c r="E20345" s="1">
        <v>8</v>
      </c>
      <c r="F20345" s="62">
        <v>250.37</v>
      </c>
    </row>
    <row r="20346" spans="1:6" x14ac:dyDescent="0.35">
      <c r="A20346" s="1">
        <v>178</v>
      </c>
      <c r="B20346" s="1" t="s">
        <v>167</v>
      </c>
      <c r="C20346" s="218">
        <v>44913</v>
      </c>
      <c r="D20346" s="218">
        <v>44913</v>
      </c>
      <c r="E20346" s="1">
        <v>20</v>
      </c>
      <c r="F20346" s="62">
        <v>683.2</v>
      </c>
    </row>
    <row r="20347" spans="1:6" x14ac:dyDescent="0.35">
      <c r="A20347" s="1">
        <v>178</v>
      </c>
      <c r="B20347" s="1" t="s">
        <v>167</v>
      </c>
      <c r="C20347" s="218">
        <v>44914</v>
      </c>
      <c r="D20347" s="218">
        <v>44912</v>
      </c>
      <c r="E20347" s="1">
        <v>3</v>
      </c>
      <c r="F20347" s="62">
        <v>66.72</v>
      </c>
    </row>
    <row r="20348" spans="1:6" x14ac:dyDescent="0.35">
      <c r="A20348" s="1">
        <v>178</v>
      </c>
      <c r="B20348" s="1" t="s">
        <v>167</v>
      </c>
      <c r="C20348" s="218">
        <v>44914</v>
      </c>
      <c r="D20348" s="218">
        <v>44913</v>
      </c>
      <c r="E20348" s="1">
        <v>9</v>
      </c>
      <c r="F20348" s="62">
        <v>275.12</v>
      </c>
    </row>
    <row r="20349" spans="1:6" x14ac:dyDescent="0.35">
      <c r="A20349" s="1">
        <v>178</v>
      </c>
      <c r="B20349" s="1" t="s">
        <v>167</v>
      </c>
      <c r="C20349" s="218">
        <v>44914</v>
      </c>
      <c r="D20349" s="218">
        <v>44914</v>
      </c>
      <c r="E20349" s="1">
        <v>16</v>
      </c>
      <c r="F20349" s="62">
        <v>524.1</v>
      </c>
    </row>
    <row r="20350" spans="1:6" x14ac:dyDescent="0.35">
      <c r="A20350" s="1">
        <v>178</v>
      </c>
      <c r="B20350" s="1" t="s">
        <v>167</v>
      </c>
      <c r="C20350" s="218">
        <v>44915</v>
      </c>
      <c r="D20350" s="218">
        <v>44912</v>
      </c>
      <c r="E20350" s="1">
        <v>1</v>
      </c>
      <c r="F20350" s="62">
        <v>17.13</v>
      </c>
    </row>
    <row r="20351" spans="1:6" x14ac:dyDescent="0.35">
      <c r="A20351" s="1">
        <v>178</v>
      </c>
      <c r="B20351" s="1" t="s">
        <v>167</v>
      </c>
      <c r="C20351" s="218">
        <v>44915</v>
      </c>
      <c r="D20351" s="218">
        <v>44913</v>
      </c>
      <c r="E20351" s="1">
        <v>4</v>
      </c>
      <c r="F20351" s="62">
        <v>94.74</v>
      </c>
    </row>
    <row r="20352" spans="1:6" x14ac:dyDescent="0.35">
      <c r="A20352" s="1">
        <v>178</v>
      </c>
      <c r="B20352" s="1" t="s">
        <v>167</v>
      </c>
      <c r="C20352" s="218">
        <v>44915</v>
      </c>
      <c r="D20352" s="218">
        <v>44914</v>
      </c>
      <c r="E20352" s="1">
        <v>16</v>
      </c>
      <c r="F20352" s="62">
        <v>398.18</v>
      </c>
    </row>
    <row r="20353" spans="1:6" x14ac:dyDescent="0.35">
      <c r="A20353" s="1">
        <v>178</v>
      </c>
      <c r="B20353" s="1" t="s">
        <v>167</v>
      </c>
      <c r="C20353" s="218">
        <v>44915</v>
      </c>
      <c r="D20353" s="218">
        <v>44915</v>
      </c>
      <c r="E20353" s="1">
        <v>28</v>
      </c>
      <c r="F20353" s="62">
        <v>812.2</v>
      </c>
    </row>
    <row r="20354" spans="1:6" x14ac:dyDescent="0.35">
      <c r="A20354" s="1">
        <v>178</v>
      </c>
      <c r="B20354" s="1" t="s">
        <v>167</v>
      </c>
      <c r="C20354" s="218">
        <v>44916</v>
      </c>
      <c r="D20354" s="218">
        <v>44913</v>
      </c>
      <c r="E20354" s="1">
        <v>1</v>
      </c>
      <c r="F20354" s="62">
        <v>49.5</v>
      </c>
    </row>
    <row r="20355" spans="1:6" x14ac:dyDescent="0.35">
      <c r="A20355" s="1">
        <v>178</v>
      </c>
      <c r="B20355" s="1" t="s">
        <v>167</v>
      </c>
      <c r="C20355" s="218">
        <v>44916</v>
      </c>
      <c r="D20355" s="218">
        <v>44914</v>
      </c>
      <c r="E20355" s="1">
        <v>7</v>
      </c>
      <c r="F20355" s="62">
        <v>196.12</v>
      </c>
    </row>
    <row r="20356" spans="1:6" x14ac:dyDescent="0.35">
      <c r="A20356" s="1">
        <v>178</v>
      </c>
      <c r="B20356" s="1" t="s">
        <v>167</v>
      </c>
      <c r="C20356" s="218">
        <v>44916</v>
      </c>
      <c r="D20356" s="218">
        <v>44915</v>
      </c>
      <c r="E20356" s="1">
        <v>10</v>
      </c>
      <c r="F20356" s="62">
        <v>355.46</v>
      </c>
    </row>
    <row r="20357" spans="1:6" x14ac:dyDescent="0.35">
      <c r="A20357" s="1">
        <v>178</v>
      </c>
      <c r="B20357" s="1" t="s">
        <v>167</v>
      </c>
      <c r="C20357" s="218">
        <v>44916</v>
      </c>
      <c r="D20357" s="218">
        <v>44916</v>
      </c>
      <c r="E20357" s="1">
        <v>21</v>
      </c>
      <c r="F20357" s="62">
        <v>675.27</v>
      </c>
    </row>
    <row r="20358" spans="1:6" x14ac:dyDescent="0.35">
      <c r="A20358" s="1">
        <v>178</v>
      </c>
      <c r="B20358" s="1" t="s">
        <v>167</v>
      </c>
      <c r="C20358" s="218">
        <v>44917</v>
      </c>
      <c r="D20358" s="218">
        <v>44914</v>
      </c>
      <c r="E20358" s="1">
        <v>2</v>
      </c>
      <c r="F20358" s="62">
        <v>68.31</v>
      </c>
    </row>
    <row r="20359" spans="1:6" x14ac:dyDescent="0.35">
      <c r="A20359" s="1">
        <v>178</v>
      </c>
      <c r="B20359" s="1" t="s">
        <v>167</v>
      </c>
      <c r="C20359" s="218">
        <v>44917</v>
      </c>
      <c r="D20359" s="218">
        <v>44915</v>
      </c>
      <c r="E20359" s="1">
        <v>7</v>
      </c>
      <c r="F20359" s="62">
        <v>166.02</v>
      </c>
    </row>
    <row r="20360" spans="1:6" x14ac:dyDescent="0.35">
      <c r="A20360" s="1">
        <v>178</v>
      </c>
      <c r="B20360" s="1" t="s">
        <v>167</v>
      </c>
      <c r="C20360" s="218">
        <v>44917</v>
      </c>
      <c r="D20360" s="218">
        <v>44916</v>
      </c>
      <c r="E20360" s="1">
        <v>11</v>
      </c>
      <c r="F20360" s="62">
        <v>291.85000000000002</v>
      </c>
    </row>
    <row r="20361" spans="1:6" x14ac:dyDescent="0.35">
      <c r="A20361" s="1">
        <v>178</v>
      </c>
      <c r="B20361" s="1" t="s">
        <v>167</v>
      </c>
      <c r="C20361" s="218">
        <v>44917</v>
      </c>
      <c r="D20361" s="218">
        <v>44917</v>
      </c>
      <c r="E20361" s="1">
        <v>15</v>
      </c>
      <c r="F20361" s="62">
        <v>509.15</v>
      </c>
    </row>
    <row r="20362" spans="1:6" x14ac:dyDescent="0.35">
      <c r="A20362" s="1">
        <v>178</v>
      </c>
      <c r="B20362" s="1" t="s">
        <v>167</v>
      </c>
      <c r="C20362" s="218">
        <v>44918</v>
      </c>
      <c r="D20362" s="218">
        <v>44915</v>
      </c>
      <c r="E20362" s="1">
        <v>1</v>
      </c>
      <c r="F20362" s="62">
        <v>23.76</v>
      </c>
    </row>
    <row r="20363" spans="1:6" x14ac:dyDescent="0.35">
      <c r="A20363" s="1">
        <v>178</v>
      </c>
      <c r="B20363" s="1" t="s">
        <v>167</v>
      </c>
      <c r="C20363" s="218">
        <v>44918</v>
      </c>
      <c r="D20363" s="218">
        <v>44916</v>
      </c>
      <c r="E20363" s="1">
        <v>5</v>
      </c>
      <c r="F20363" s="62">
        <v>114.15</v>
      </c>
    </row>
    <row r="20364" spans="1:6" x14ac:dyDescent="0.35">
      <c r="A20364" s="1">
        <v>178</v>
      </c>
      <c r="B20364" s="1" t="s">
        <v>167</v>
      </c>
      <c r="C20364" s="218">
        <v>44918</v>
      </c>
      <c r="D20364" s="218">
        <v>44917</v>
      </c>
      <c r="E20364" s="1">
        <v>15</v>
      </c>
      <c r="F20364" s="62">
        <v>474.31</v>
      </c>
    </row>
    <row r="20365" spans="1:6" x14ac:dyDescent="0.35">
      <c r="A20365" s="1">
        <v>178</v>
      </c>
      <c r="B20365" s="1" t="s">
        <v>167</v>
      </c>
      <c r="C20365" s="218">
        <v>44918</v>
      </c>
      <c r="D20365" s="218">
        <v>44918</v>
      </c>
      <c r="E20365" s="1">
        <v>21</v>
      </c>
      <c r="F20365" s="62">
        <v>614.73</v>
      </c>
    </row>
    <row r="20366" spans="1:6" x14ac:dyDescent="0.35">
      <c r="A20366" s="1">
        <v>178</v>
      </c>
      <c r="B20366" s="1" t="s">
        <v>167</v>
      </c>
      <c r="C20366" s="218">
        <v>44919</v>
      </c>
      <c r="D20366" s="218">
        <v>44917</v>
      </c>
      <c r="E20366" s="1">
        <v>3</v>
      </c>
      <c r="F20366" s="62">
        <v>132.56</v>
      </c>
    </row>
    <row r="20367" spans="1:6" x14ac:dyDescent="0.35">
      <c r="A20367" s="1">
        <v>178</v>
      </c>
      <c r="B20367" s="1" t="s">
        <v>167</v>
      </c>
      <c r="C20367" s="218">
        <v>44919</v>
      </c>
      <c r="D20367" s="218">
        <v>44918</v>
      </c>
      <c r="E20367" s="1">
        <v>8</v>
      </c>
      <c r="F20367" s="62">
        <v>275.91000000000003</v>
      </c>
    </row>
    <row r="20368" spans="1:6" x14ac:dyDescent="0.35">
      <c r="A20368" s="1">
        <v>178</v>
      </c>
      <c r="B20368" s="1" t="s">
        <v>167</v>
      </c>
      <c r="C20368" s="218">
        <v>44919</v>
      </c>
      <c r="D20368" s="218">
        <v>44919</v>
      </c>
      <c r="E20368" s="1">
        <v>22</v>
      </c>
      <c r="F20368" s="62">
        <v>733.29</v>
      </c>
    </row>
    <row r="20369" spans="1:6" x14ac:dyDescent="0.35">
      <c r="A20369" s="1">
        <v>178</v>
      </c>
      <c r="B20369" s="1" t="s">
        <v>167</v>
      </c>
      <c r="C20369" s="218">
        <v>44920</v>
      </c>
      <c r="D20369" s="218">
        <v>44917</v>
      </c>
      <c r="E20369" s="1">
        <v>2</v>
      </c>
      <c r="F20369" s="62">
        <v>47.32</v>
      </c>
    </row>
    <row r="20370" spans="1:6" x14ac:dyDescent="0.35">
      <c r="A20370" s="1">
        <v>178</v>
      </c>
      <c r="B20370" s="1" t="s">
        <v>167</v>
      </c>
      <c r="C20370" s="218">
        <v>44920</v>
      </c>
      <c r="D20370" s="218">
        <v>44918</v>
      </c>
      <c r="E20370" s="1">
        <v>7</v>
      </c>
      <c r="F20370" s="62">
        <v>192.35</v>
      </c>
    </row>
    <row r="20371" spans="1:6" x14ac:dyDescent="0.35">
      <c r="A20371" s="1">
        <v>178</v>
      </c>
      <c r="B20371" s="1" t="s">
        <v>167</v>
      </c>
      <c r="C20371" s="218">
        <v>44920</v>
      </c>
      <c r="D20371" s="218">
        <v>44919</v>
      </c>
      <c r="E20371" s="1">
        <v>12</v>
      </c>
      <c r="F20371" s="62">
        <v>344.41</v>
      </c>
    </row>
    <row r="20372" spans="1:6" x14ac:dyDescent="0.35">
      <c r="A20372" s="1">
        <v>178</v>
      </c>
      <c r="B20372" s="1" t="s">
        <v>167</v>
      </c>
      <c r="C20372" s="218">
        <v>44920</v>
      </c>
      <c r="D20372" s="218">
        <v>44920</v>
      </c>
      <c r="E20372" s="1">
        <v>25</v>
      </c>
      <c r="F20372" s="62">
        <v>652.20000000000005</v>
      </c>
    </row>
    <row r="20373" spans="1:6" x14ac:dyDescent="0.35">
      <c r="A20373" s="1">
        <v>178</v>
      </c>
      <c r="B20373" s="1" t="s">
        <v>167</v>
      </c>
      <c r="C20373" s="218">
        <v>44921</v>
      </c>
      <c r="D20373" s="218">
        <v>44918</v>
      </c>
      <c r="E20373" s="1">
        <v>2</v>
      </c>
      <c r="F20373" s="62">
        <v>44.05</v>
      </c>
    </row>
    <row r="20374" spans="1:6" x14ac:dyDescent="0.35">
      <c r="A20374" s="1">
        <v>178</v>
      </c>
      <c r="B20374" s="1" t="s">
        <v>167</v>
      </c>
      <c r="C20374" s="218">
        <v>44921</v>
      </c>
      <c r="D20374" s="218">
        <v>44919</v>
      </c>
      <c r="E20374" s="1">
        <v>7</v>
      </c>
      <c r="F20374" s="62">
        <v>165.82</v>
      </c>
    </row>
    <row r="20375" spans="1:6" x14ac:dyDescent="0.35">
      <c r="A20375" s="1">
        <v>178</v>
      </c>
      <c r="B20375" s="1" t="s">
        <v>167</v>
      </c>
      <c r="C20375" s="218">
        <v>44921</v>
      </c>
      <c r="D20375" s="218">
        <v>44920</v>
      </c>
      <c r="E20375" s="1">
        <v>13</v>
      </c>
      <c r="F20375" s="62">
        <v>305.11</v>
      </c>
    </row>
    <row r="20376" spans="1:6" x14ac:dyDescent="0.35">
      <c r="A20376" s="1">
        <v>178</v>
      </c>
      <c r="B20376" s="1" t="s">
        <v>167</v>
      </c>
      <c r="C20376" s="218">
        <v>44921</v>
      </c>
      <c r="D20376" s="218">
        <v>44921</v>
      </c>
      <c r="E20376" s="1">
        <v>24</v>
      </c>
      <c r="F20376" s="62">
        <v>630.77</v>
      </c>
    </row>
    <row r="20377" spans="1:6" x14ac:dyDescent="0.35">
      <c r="A20377" s="1">
        <v>178</v>
      </c>
      <c r="B20377" s="1" t="s">
        <v>167</v>
      </c>
      <c r="C20377" s="218">
        <v>44922</v>
      </c>
      <c r="D20377" s="218">
        <v>44919</v>
      </c>
      <c r="E20377" s="1">
        <v>1</v>
      </c>
      <c r="F20377" s="62">
        <v>23.66</v>
      </c>
    </row>
    <row r="20378" spans="1:6" x14ac:dyDescent="0.35">
      <c r="A20378" s="1">
        <v>178</v>
      </c>
      <c r="B20378" s="1" t="s">
        <v>167</v>
      </c>
      <c r="C20378" s="218">
        <v>44922</v>
      </c>
      <c r="D20378" s="218">
        <v>44920</v>
      </c>
      <c r="E20378" s="1">
        <v>7</v>
      </c>
      <c r="F20378" s="62">
        <v>194.33</v>
      </c>
    </row>
    <row r="20379" spans="1:6" x14ac:dyDescent="0.35">
      <c r="A20379" s="1">
        <v>178</v>
      </c>
      <c r="B20379" s="1" t="s">
        <v>167</v>
      </c>
      <c r="C20379" s="218">
        <v>44922</v>
      </c>
      <c r="D20379" s="218">
        <v>44921</v>
      </c>
      <c r="E20379" s="1">
        <v>6</v>
      </c>
      <c r="F20379" s="62">
        <v>167.51</v>
      </c>
    </row>
    <row r="20380" spans="1:6" x14ac:dyDescent="0.35">
      <c r="A20380" s="1">
        <v>178</v>
      </c>
      <c r="B20380" s="1" t="s">
        <v>167</v>
      </c>
      <c r="C20380" s="218">
        <v>44922</v>
      </c>
      <c r="D20380" s="218">
        <v>44922</v>
      </c>
      <c r="E20380" s="1">
        <v>18</v>
      </c>
      <c r="F20380" s="62">
        <v>545.48</v>
      </c>
    </row>
    <row r="20381" spans="1:6" x14ac:dyDescent="0.35">
      <c r="A20381" s="1">
        <v>178</v>
      </c>
      <c r="B20381" s="1" t="s">
        <v>167</v>
      </c>
      <c r="C20381" s="218">
        <v>44923</v>
      </c>
      <c r="D20381" s="218">
        <v>44920</v>
      </c>
      <c r="E20381" s="1">
        <v>2</v>
      </c>
      <c r="F20381" s="62">
        <v>47.52</v>
      </c>
    </row>
    <row r="20382" spans="1:6" x14ac:dyDescent="0.35">
      <c r="A20382" s="1">
        <v>178</v>
      </c>
      <c r="B20382" s="1" t="s">
        <v>167</v>
      </c>
      <c r="C20382" s="218">
        <v>44923</v>
      </c>
      <c r="D20382" s="218">
        <v>44921</v>
      </c>
      <c r="E20382" s="1">
        <v>6</v>
      </c>
      <c r="F20382" s="62">
        <v>141.66999999999999</v>
      </c>
    </row>
    <row r="20383" spans="1:6" x14ac:dyDescent="0.35">
      <c r="A20383" s="1">
        <v>178</v>
      </c>
      <c r="B20383" s="1" t="s">
        <v>167</v>
      </c>
      <c r="C20383" s="218">
        <v>44923</v>
      </c>
      <c r="D20383" s="218">
        <v>44922</v>
      </c>
      <c r="E20383" s="1">
        <v>6</v>
      </c>
      <c r="F20383" s="62">
        <v>201.71</v>
      </c>
    </row>
    <row r="20384" spans="1:6" x14ac:dyDescent="0.35">
      <c r="A20384" s="1">
        <v>178</v>
      </c>
      <c r="B20384" s="1" t="s">
        <v>167</v>
      </c>
      <c r="C20384" s="218">
        <v>44923</v>
      </c>
      <c r="D20384" s="218">
        <v>44923</v>
      </c>
      <c r="E20384" s="1">
        <v>24</v>
      </c>
      <c r="F20384" s="62">
        <v>744.36</v>
      </c>
    </row>
    <row r="20385" spans="1:6" x14ac:dyDescent="0.35">
      <c r="A20385" s="1">
        <v>178</v>
      </c>
      <c r="B20385" s="1" t="s">
        <v>167</v>
      </c>
      <c r="C20385" s="218">
        <v>44924</v>
      </c>
      <c r="D20385" s="218">
        <v>44922</v>
      </c>
      <c r="E20385" s="1">
        <v>4</v>
      </c>
      <c r="F20385" s="62">
        <v>152.66</v>
      </c>
    </row>
    <row r="20386" spans="1:6" x14ac:dyDescent="0.35">
      <c r="A20386" s="1">
        <v>178</v>
      </c>
      <c r="B20386" s="1" t="s">
        <v>167</v>
      </c>
      <c r="C20386" s="218">
        <v>44924</v>
      </c>
      <c r="D20386" s="218">
        <v>44923</v>
      </c>
      <c r="E20386" s="1">
        <v>7</v>
      </c>
      <c r="F20386" s="62">
        <v>195.52</v>
      </c>
    </row>
    <row r="20387" spans="1:6" x14ac:dyDescent="0.35">
      <c r="A20387" s="1">
        <v>178</v>
      </c>
      <c r="B20387" s="1" t="s">
        <v>167</v>
      </c>
      <c r="C20387" s="218">
        <v>44924</v>
      </c>
      <c r="D20387" s="218">
        <v>44924</v>
      </c>
      <c r="E20387" s="1">
        <v>17</v>
      </c>
      <c r="F20387" s="62">
        <v>579.54</v>
      </c>
    </row>
    <row r="20388" spans="1:6" x14ac:dyDescent="0.35">
      <c r="A20388" s="1">
        <v>178</v>
      </c>
      <c r="B20388" s="1" t="s">
        <v>167</v>
      </c>
      <c r="C20388" s="218">
        <v>44925</v>
      </c>
      <c r="D20388" s="218">
        <v>44923</v>
      </c>
      <c r="E20388" s="1">
        <v>1</v>
      </c>
      <c r="F20388" s="62">
        <v>23.76</v>
      </c>
    </row>
    <row r="20389" spans="1:6" x14ac:dyDescent="0.35">
      <c r="A20389" s="1">
        <v>178</v>
      </c>
      <c r="B20389" s="1" t="s">
        <v>167</v>
      </c>
      <c r="C20389" s="218">
        <v>44925</v>
      </c>
      <c r="D20389" s="218">
        <v>44924</v>
      </c>
      <c r="E20389" s="1">
        <v>4</v>
      </c>
      <c r="F20389" s="62">
        <v>210.97</v>
      </c>
    </row>
    <row r="20390" spans="1:6" x14ac:dyDescent="0.35">
      <c r="A20390" s="1">
        <v>178</v>
      </c>
      <c r="B20390" s="1" t="s">
        <v>167</v>
      </c>
      <c r="C20390" s="218">
        <v>44925</v>
      </c>
      <c r="D20390" s="218">
        <v>44925</v>
      </c>
      <c r="E20390" s="1">
        <v>34</v>
      </c>
      <c r="F20390" s="62">
        <v>958.16</v>
      </c>
    </row>
    <row r="20391" spans="1:6" x14ac:dyDescent="0.35">
      <c r="A20391" s="1">
        <v>178</v>
      </c>
      <c r="B20391" s="1" t="s">
        <v>167</v>
      </c>
      <c r="C20391" s="218">
        <v>44926</v>
      </c>
      <c r="D20391" s="218">
        <v>44923</v>
      </c>
      <c r="E20391" s="1">
        <v>1</v>
      </c>
      <c r="F20391" s="62">
        <v>23.76</v>
      </c>
    </row>
    <row r="20392" spans="1:6" x14ac:dyDescent="0.35">
      <c r="A20392" s="1">
        <v>178</v>
      </c>
      <c r="B20392" s="1" t="s">
        <v>167</v>
      </c>
      <c r="C20392" s="218">
        <v>44926</v>
      </c>
      <c r="D20392" s="218">
        <v>44924</v>
      </c>
      <c r="E20392" s="1">
        <v>1</v>
      </c>
      <c r="F20392" s="62">
        <v>47.32</v>
      </c>
    </row>
    <row r="20393" spans="1:6" x14ac:dyDescent="0.35">
      <c r="A20393" s="1">
        <v>178</v>
      </c>
      <c r="B20393" s="1" t="s">
        <v>167</v>
      </c>
      <c r="C20393" s="218">
        <v>44926</v>
      </c>
      <c r="D20393" s="218">
        <v>44925</v>
      </c>
      <c r="E20393" s="1">
        <v>1</v>
      </c>
      <c r="F20393" s="62">
        <v>23.66</v>
      </c>
    </row>
    <row r="20394" spans="1:6" x14ac:dyDescent="0.35">
      <c r="A20394" s="1">
        <v>178</v>
      </c>
      <c r="B20394" s="1" t="s">
        <v>167</v>
      </c>
      <c r="C20394" s="218">
        <v>44926</v>
      </c>
      <c r="D20394" s="218">
        <v>44926</v>
      </c>
      <c r="E20394" s="1">
        <v>18</v>
      </c>
      <c r="F20394" s="62">
        <v>549.34</v>
      </c>
    </row>
    <row r="20395" spans="1:6" x14ac:dyDescent="0.35">
      <c r="A20395" s="1">
        <v>178</v>
      </c>
      <c r="B20395" s="1" t="s">
        <v>167</v>
      </c>
      <c r="C20395" s="218">
        <v>44927</v>
      </c>
      <c r="D20395" s="218">
        <v>44925</v>
      </c>
      <c r="E20395" s="1">
        <v>1</v>
      </c>
      <c r="F20395" s="62">
        <v>23.66</v>
      </c>
    </row>
    <row r="20396" spans="1:6" x14ac:dyDescent="0.35">
      <c r="A20396" s="1">
        <v>178</v>
      </c>
      <c r="B20396" s="1" t="s">
        <v>167</v>
      </c>
      <c r="C20396" s="218">
        <v>44927</v>
      </c>
      <c r="D20396" s="218">
        <v>44926</v>
      </c>
      <c r="E20396" s="1">
        <v>7</v>
      </c>
      <c r="F20396" s="62">
        <v>164.93</v>
      </c>
    </row>
    <row r="20397" spans="1:6" x14ac:dyDescent="0.35">
      <c r="A20397" s="1">
        <v>178</v>
      </c>
      <c r="B20397" s="1" t="s">
        <v>167</v>
      </c>
      <c r="C20397" s="218">
        <v>44927</v>
      </c>
      <c r="D20397" s="218">
        <v>44927</v>
      </c>
      <c r="E20397" s="1">
        <v>3</v>
      </c>
      <c r="F20397" s="62">
        <v>101.87</v>
      </c>
    </row>
    <row r="20398" spans="1:6" x14ac:dyDescent="0.35">
      <c r="A20398" s="1">
        <v>178</v>
      </c>
      <c r="B20398" s="1" t="s">
        <v>167</v>
      </c>
      <c r="C20398" s="218">
        <v>44928</v>
      </c>
      <c r="D20398" s="218">
        <v>44925</v>
      </c>
      <c r="E20398" s="1">
        <v>5</v>
      </c>
      <c r="F20398" s="62">
        <v>172.95</v>
      </c>
    </row>
    <row r="20399" spans="1:6" x14ac:dyDescent="0.35">
      <c r="A20399" s="1">
        <v>178</v>
      </c>
      <c r="B20399" s="1" t="s">
        <v>167</v>
      </c>
      <c r="C20399" s="218">
        <v>44928</v>
      </c>
      <c r="D20399" s="218">
        <v>44926</v>
      </c>
      <c r="E20399" s="1">
        <v>13</v>
      </c>
      <c r="F20399" s="62">
        <v>357.98</v>
      </c>
    </row>
    <row r="20400" spans="1:6" x14ac:dyDescent="0.35">
      <c r="A20400" s="1">
        <v>178</v>
      </c>
      <c r="B20400" s="1" t="s">
        <v>167</v>
      </c>
      <c r="C20400" s="218">
        <v>44928</v>
      </c>
      <c r="D20400" s="218">
        <v>44927</v>
      </c>
      <c r="E20400" s="1">
        <v>14</v>
      </c>
      <c r="F20400" s="62">
        <v>416.29</v>
      </c>
    </row>
    <row r="20401" spans="1:6" x14ac:dyDescent="0.35">
      <c r="A20401" s="1">
        <v>178</v>
      </c>
      <c r="B20401" s="1" t="s">
        <v>167</v>
      </c>
      <c r="C20401" s="218">
        <v>44928</v>
      </c>
      <c r="D20401" s="218">
        <v>44928</v>
      </c>
      <c r="E20401" s="1">
        <v>5</v>
      </c>
      <c r="F20401" s="62">
        <v>116.12</v>
      </c>
    </row>
    <row r="20402" spans="1:6" x14ac:dyDescent="0.35">
      <c r="A20402" s="1">
        <v>178</v>
      </c>
      <c r="B20402" s="1" t="s">
        <v>167</v>
      </c>
      <c r="C20402" s="218">
        <v>44929</v>
      </c>
      <c r="D20402" s="218">
        <v>44926</v>
      </c>
      <c r="E20402" s="1">
        <v>3</v>
      </c>
      <c r="F20402" s="62">
        <v>71.180000000000007</v>
      </c>
    </row>
    <row r="20403" spans="1:6" x14ac:dyDescent="0.35">
      <c r="A20403" s="1">
        <v>178</v>
      </c>
      <c r="B20403" s="1" t="s">
        <v>167</v>
      </c>
      <c r="C20403" s="218">
        <v>44929</v>
      </c>
      <c r="D20403" s="218">
        <v>44927</v>
      </c>
      <c r="E20403" s="1">
        <v>3</v>
      </c>
      <c r="F20403" s="62">
        <v>71.180000000000007</v>
      </c>
    </row>
    <row r="20404" spans="1:6" x14ac:dyDescent="0.35">
      <c r="A20404" s="1">
        <v>178</v>
      </c>
      <c r="B20404" s="1" t="s">
        <v>167</v>
      </c>
      <c r="C20404" s="218">
        <v>44929</v>
      </c>
      <c r="D20404" s="218">
        <v>44928</v>
      </c>
      <c r="E20404" s="1">
        <v>5</v>
      </c>
      <c r="F20404" s="62">
        <v>116.72</v>
      </c>
    </row>
    <row r="20405" spans="1:6" x14ac:dyDescent="0.35">
      <c r="A20405" s="1">
        <v>178</v>
      </c>
      <c r="B20405" s="1" t="s">
        <v>167</v>
      </c>
      <c r="C20405" s="218">
        <v>44929</v>
      </c>
      <c r="D20405" s="218">
        <v>44929</v>
      </c>
      <c r="E20405" s="1">
        <v>26</v>
      </c>
      <c r="F20405" s="62">
        <v>671.75</v>
      </c>
    </row>
    <row r="20406" spans="1:6" x14ac:dyDescent="0.35">
      <c r="A20406" s="1">
        <v>178</v>
      </c>
      <c r="B20406" s="1" t="s">
        <v>167</v>
      </c>
      <c r="C20406" s="218">
        <v>44930</v>
      </c>
      <c r="D20406" s="218">
        <v>44928</v>
      </c>
      <c r="E20406" s="1">
        <v>3</v>
      </c>
      <c r="F20406" s="62">
        <v>101.57</v>
      </c>
    </row>
    <row r="20407" spans="1:6" x14ac:dyDescent="0.35">
      <c r="A20407" s="1">
        <v>178</v>
      </c>
      <c r="B20407" s="1" t="s">
        <v>167</v>
      </c>
      <c r="C20407" s="218">
        <v>44930</v>
      </c>
      <c r="D20407" s="218">
        <v>44929</v>
      </c>
      <c r="E20407" s="1">
        <v>15</v>
      </c>
      <c r="F20407" s="62">
        <v>377.29</v>
      </c>
    </row>
    <row r="20408" spans="1:6" x14ac:dyDescent="0.35">
      <c r="A20408" s="1">
        <v>178</v>
      </c>
      <c r="B20408" s="1" t="s">
        <v>167</v>
      </c>
      <c r="C20408" s="218">
        <v>44930</v>
      </c>
      <c r="D20408" s="218">
        <v>44930</v>
      </c>
      <c r="E20408" s="1">
        <v>24</v>
      </c>
      <c r="F20408" s="62">
        <v>628.84</v>
      </c>
    </row>
    <row r="20409" spans="1:6" x14ac:dyDescent="0.35">
      <c r="A20409" s="1">
        <v>178</v>
      </c>
      <c r="B20409" s="1" t="s">
        <v>167</v>
      </c>
      <c r="C20409" s="218">
        <v>44931</v>
      </c>
      <c r="D20409" s="218">
        <v>44929</v>
      </c>
      <c r="E20409" s="1">
        <v>3</v>
      </c>
      <c r="F20409" s="62">
        <v>70.98</v>
      </c>
    </row>
    <row r="20410" spans="1:6" x14ac:dyDescent="0.35">
      <c r="A20410" s="1">
        <v>178</v>
      </c>
      <c r="B20410" s="1" t="s">
        <v>167</v>
      </c>
      <c r="C20410" s="218">
        <v>44931</v>
      </c>
      <c r="D20410" s="218">
        <v>44930</v>
      </c>
      <c r="E20410" s="1">
        <v>15</v>
      </c>
      <c r="F20410" s="62">
        <v>372.32</v>
      </c>
    </row>
    <row r="20411" spans="1:6" x14ac:dyDescent="0.35">
      <c r="A20411" s="1">
        <v>178</v>
      </c>
      <c r="B20411" s="1" t="s">
        <v>167</v>
      </c>
      <c r="C20411" s="218">
        <v>44931</v>
      </c>
      <c r="D20411" s="218">
        <v>44931</v>
      </c>
      <c r="E20411" s="1">
        <v>11</v>
      </c>
      <c r="F20411" s="62">
        <v>321.74</v>
      </c>
    </row>
    <row r="20412" spans="1:6" x14ac:dyDescent="0.35">
      <c r="A20412" s="1">
        <v>178</v>
      </c>
      <c r="B20412" s="1" t="s">
        <v>167</v>
      </c>
      <c r="C20412" s="218">
        <v>44932</v>
      </c>
      <c r="D20412" s="218">
        <v>44929</v>
      </c>
      <c r="E20412" s="1">
        <v>1</v>
      </c>
      <c r="F20412" s="62">
        <v>23.66</v>
      </c>
    </row>
    <row r="20413" spans="1:6" x14ac:dyDescent="0.35">
      <c r="A20413" s="1">
        <v>178</v>
      </c>
      <c r="B20413" s="1" t="s">
        <v>167</v>
      </c>
      <c r="C20413" s="218">
        <v>44932</v>
      </c>
      <c r="D20413" s="218">
        <v>44930</v>
      </c>
      <c r="E20413" s="1">
        <v>7</v>
      </c>
      <c r="F20413" s="62">
        <v>166.02</v>
      </c>
    </row>
    <row r="20414" spans="1:6" x14ac:dyDescent="0.35">
      <c r="A20414" s="1">
        <v>178</v>
      </c>
      <c r="B20414" s="1" t="s">
        <v>167</v>
      </c>
      <c r="C20414" s="218">
        <v>44932</v>
      </c>
      <c r="D20414" s="218">
        <v>44931</v>
      </c>
      <c r="E20414" s="1">
        <v>17</v>
      </c>
      <c r="F20414" s="62">
        <v>510.83</v>
      </c>
    </row>
    <row r="20415" spans="1:6" x14ac:dyDescent="0.35">
      <c r="A20415" s="1">
        <v>178</v>
      </c>
      <c r="B20415" s="1" t="s">
        <v>167</v>
      </c>
      <c r="C20415" s="218">
        <v>44932</v>
      </c>
      <c r="D20415" s="218">
        <v>44932</v>
      </c>
      <c r="E20415" s="1">
        <v>15</v>
      </c>
      <c r="F20415" s="62">
        <v>355.21</v>
      </c>
    </row>
    <row r="20416" spans="1:6" x14ac:dyDescent="0.35">
      <c r="A20416" s="1">
        <v>178</v>
      </c>
      <c r="B20416" s="1" t="s">
        <v>167</v>
      </c>
      <c r="C20416" s="218">
        <v>44933</v>
      </c>
      <c r="D20416" s="218">
        <v>44930</v>
      </c>
      <c r="E20416" s="1">
        <v>5</v>
      </c>
      <c r="F20416" s="62">
        <v>115.73</v>
      </c>
    </row>
    <row r="20417" spans="1:6" x14ac:dyDescent="0.35">
      <c r="A20417" s="1">
        <v>178</v>
      </c>
      <c r="B20417" s="1" t="s">
        <v>167</v>
      </c>
      <c r="C20417" s="218">
        <v>44933</v>
      </c>
      <c r="D20417" s="218">
        <v>44931</v>
      </c>
      <c r="E20417" s="1">
        <v>8</v>
      </c>
      <c r="F20417" s="62">
        <v>247.4</v>
      </c>
    </row>
    <row r="20418" spans="1:6" x14ac:dyDescent="0.35">
      <c r="A20418" s="1">
        <v>178</v>
      </c>
      <c r="B20418" s="1" t="s">
        <v>167</v>
      </c>
      <c r="C20418" s="218">
        <v>44933</v>
      </c>
      <c r="D20418" s="218">
        <v>44932</v>
      </c>
      <c r="E20418" s="1">
        <v>15</v>
      </c>
      <c r="F20418" s="62">
        <v>470.6</v>
      </c>
    </row>
    <row r="20419" spans="1:6" x14ac:dyDescent="0.35">
      <c r="A20419" s="1">
        <v>178</v>
      </c>
      <c r="B20419" s="1" t="s">
        <v>167</v>
      </c>
      <c r="C20419" s="218">
        <v>44933</v>
      </c>
      <c r="D20419" s="218">
        <v>44933</v>
      </c>
      <c r="E20419" s="1">
        <v>20</v>
      </c>
      <c r="F20419" s="62">
        <v>556.48</v>
      </c>
    </row>
    <row r="20420" spans="1:6" x14ac:dyDescent="0.35">
      <c r="A20420" s="1">
        <v>178</v>
      </c>
      <c r="B20420" s="1" t="s">
        <v>167</v>
      </c>
      <c r="C20420" s="218">
        <v>44934</v>
      </c>
      <c r="D20420" s="218">
        <v>44931</v>
      </c>
      <c r="E20420" s="1">
        <v>5</v>
      </c>
      <c r="F20420" s="62">
        <v>118.6</v>
      </c>
    </row>
    <row r="20421" spans="1:6" x14ac:dyDescent="0.35">
      <c r="A20421" s="1">
        <v>178</v>
      </c>
      <c r="B20421" s="1" t="s">
        <v>167</v>
      </c>
      <c r="C20421" s="218">
        <v>44934</v>
      </c>
      <c r="D20421" s="218">
        <v>44932</v>
      </c>
      <c r="E20421" s="1">
        <v>11</v>
      </c>
      <c r="F20421" s="62">
        <v>286.7</v>
      </c>
    </row>
    <row r="20422" spans="1:6" x14ac:dyDescent="0.35">
      <c r="A20422" s="1">
        <v>178</v>
      </c>
      <c r="B20422" s="1" t="s">
        <v>167</v>
      </c>
      <c r="C20422" s="218">
        <v>44934</v>
      </c>
      <c r="D20422" s="218">
        <v>44933</v>
      </c>
      <c r="E20422" s="1">
        <v>9</v>
      </c>
      <c r="F20422" s="62">
        <v>274.92</v>
      </c>
    </row>
    <row r="20423" spans="1:6" x14ac:dyDescent="0.35">
      <c r="A20423" s="1">
        <v>178</v>
      </c>
      <c r="B20423" s="1" t="s">
        <v>167</v>
      </c>
      <c r="C20423" s="218">
        <v>44934</v>
      </c>
      <c r="D20423" s="218">
        <v>44934</v>
      </c>
      <c r="E20423" s="1">
        <v>17</v>
      </c>
      <c r="F20423" s="62">
        <v>433.91</v>
      </c>
    </row>
    <row r="20424" spans="1:6" x14ac:dyDescent="0.35">
      <c r="A20424" s="1">
        <v>178</v>
      </c>
      <c r="B20424" s="1" t="s">
        <v>167</v>
      </c>
      <c r="C20424" s="218">
        <v>44935</v>
      </c>
      <c r="D20424" s="218">
        <v>44932</v>
      </c>
      <c r="E20424" s="1">
        <v>6</v>
      </c>
      <c r="F20424" s="62">
        <v>142.06</v>
      </c>
    </row>
    <row r="20425" spans="1:6" x14ac:dyDescent="0.35">
      <c r="A20425" s="1">
        <v>178</v>
      </c>
      <c r="B20425" s="1" t="s">
        <v>167</v>
      </c>
      <c r="C20425" s="218">
        <v>44935</v>
      </c>
      <c r="D20425" s="218">
        <v>44933</v>
      </c>
      <c r="E20425" s="1">
        <v>10</v>
      </c>
      <c r="F20425" s="62">
        <v>237.4</v>
      </c>
    </row>
    <row r="20426" spans="1:6" x14ac:dyDescent="0.35">
      <c r="A20426" s="1">
        <v>178</v>
      </c>
      <c r="B20426" s="1" t="s">
        <v>167</v>
      </c>
      <c r="C20426" s="218">
        <v>44935</v>
      </c>
      <c r="D20426" s="218">
        <v>44934</v>
      </c>
      <c r="E20426" s="1">
        <v>18</v>
      </c>
      <c r="F20426" s="62">
        <v>486.57</v>
      </c>
    </row>
    <row r="20427" spans="1:6" x14ac:dyDescent="0.35">
      <c r="A20427" s="1">
        <v>178</v>
      </c>
      <c r="B20427" s="1" t="s">
        <v>167</v>
      </c>
      <c r="C20427" s="218">
        <v>44935</v>
      </c>
      <c r="D20427" s="218">
        <v>44935</v>
      </c>
      <c r="E20427" s="1">
        <v>11</v>
      </c>
      <c r="F20427" s="62">
        <v>290.16000000000003</v>
      </c>
    </row>
    <row r="20428" spans="1:6" x14ac:dyDescent="0.35">
      <c r="A20428" s="1">
        <v>178</v>
      </c>
      <c r="B20428" s="1" t="s">
        <v>167</v>
      </c>
      <c r="C20428" s="218">
        <v>44936</v>
      </c>
      <c r="D20428" s="218">
        <v>44931</v>
      </c>
      <c r="E20428" s="1">
        <v>2</v>
      </c>
      <c r="F20428" s="62">
        <v>44.75</v>
      </c>
    </row>
    <row r="20429" spans="1:6" x14ac:dyDescent="0.35">
      <c r="A20429" s="1">
        <v>178</v>
      </c>
      <c r="B20429" s="1" t="s">
        <v>167</v>
      </c>
      <c r="C20429" s="218">
        <v>44936</v>
      </c>
      <c r="D20429" s="218">
        <v>44933</v>
      </c>
      <c r="E20429" s="1">
        <v>2</v>
      </c>
      <c r="F20429" s="62">
        <v>78.11</v>
      </c>
    </row>
    <row r="20430" spans="1:6" x14ac:dyDescent="0.35">
      <c r="A20430" s="1">
        <v>178</v>
      </c>
      <c r="B20430" s="1" t="s">
        <v>167</v>
      </c>
      <c r="C20430" s="218">
        <v>44936</v>
      </c>
      <c r="D20430" s="218">
        <v>44934</v>
      </c>
      <c r="E20430" s="1">
        <v>7</v>
      </c>
      <c r="F20430" s="62">
        <v>195.72</v>
      </c>
    </row>
    <row r="20431" spans="1:6" x14ac:dyDescent="0.35">
      <c r="A20431" s="1">
        <v>178</v>
      </c>
      <c r="B20431" s="1" t="s">
        <v>167</v>
      </c>
      <c r="C20431" s="218">
        <v>44936</v>
      </c>
      <c r="D20431" s="218">
        <v>44935</v>
      </c>
      <c r="E20431" s="1">
        <v>12</v>
      </c>
      <c r="F20431" s="62">
        <v>335.36</v>
      </c>
    </row>
    <row r="20432" spans="1:6" x14ac:dyDescent="0.35">
      <c r="A20432" s="1">
        <v>178</v>
      </c>
      <c r="B20432" s="1" t="s">
        <v>167</v>
      </c>
      <c r="C20432" s="218">
        <v>44936</v>
      </c>
      <c r="D20432" s="218">
        <v>44936</v>
      </c>
      <c r="E20432" s="1">
        <v>14</v>
      </c>
      <c r="F20432" s="62">
        <v>421.78</v>
      </c>
    </row>
    <row r="20433" spans="1:6" x14ac:dyDescent="0.35">
      <c r="A20433" s="1">
        <v>178</v>
      </c>
      <c r="B20433" s="1" t="s">
        <v>167</v>
      </c>
      <c r="C20433" s="218">
        <v>44937</v>
      </c>
      <c r="D20433" s="218">
        <v>44934</v>
      </c>
      <c r="E20433" s="1">
        <v>6</v>
      </c>
      <c r="F20433" s="62">
        <v>173.25</v>
      </c>
    </row>
    <row r="20434" spans="1:6" x14ac:dyDescent="0.35">
      <c r="A20434" s="1">
        <v>178</v>
      </c>
      <c r="B20434" s="1" t="s">
        <v>167</v>
      </c>
      <c r="C20434" s="218">
        <v>44937</v>
      </c>
      <c r="D20434" s="218">
        <v>44935</v>
      </c>
      <c r="E20434" s="1">
        <v>9</v>
      </c>
      <c r="F20434" s="62">
        <v>297.05</v>
      </c>
    </row>
    <row r="20435" spans="1:6" x14ac:dyDescent="0.35">
      <c r="A20435" s="1">
        <v>178</v>
      </c>
      <c r="B20435" s="1" t="s">
        <v>167</v>
      </c>
      <c r="C20435" s="218">
        <v>44937</v>
      </c>
      <c r="D20435" s="218">
        <v>44936</v>
      </c>
      <c r="E20435" s="1">
        <v>13</v>
      </c>
      <c r="F20435" s="62">
        <v>308.48</v>
      </c>
    </row>
    <row r="20436" spans="1:6" x14ac:dyDescent="0.35">
      <c r="A20436" s="1">
        <v>178</v>
      </c>
      <c r="B20436" s="1" t="s">
        <v>167</v>
      </c>
      <c r="C20436" s="218">
        <v>44937</v>
      </c>
      <c r="D20436" s="218">
        <v>44937</v>
      </c>
      <c r="E20436" s="1">
        <v>11</v>
      </c>
      <c r="F20436" s="62">
        <v>319.47000000000003</v>
      </c>
    </row>
    <row r="20437" spans="1:6" x14ac:dyDescent="0.35">
      <c r="A20437" s="1">
        <v>178</v>
      </c>
      <c r="B20437" s="1" t="s">
        <v>167</v>
      </c>
      <c r="C20437" s="218">
        <v>44938</v>
      </c>
      <c r="D20437" s="218">
        <v>44934</v>
      </c>
      <c r="E20437" s="1">
        <v>1</v>
      </c>
      <c r="F20437" s="62">
        <v>23.66</v>
      </c>
    </row>
    <row r="20438" spans="1:6" x14ac:dyDescent="0.35">
      <c r="A20438" s="1">
        <v>178</v>
      </c>
      <c r="B20438" s="1" t="s">
        <v>167</v>
      </c>
      <c r="C20438" s="218">
        <v>44938</v>
      </c>
      <c r="D20438" s="218">
        <v>44935</v>
      </c>
      <c r="E20438" s="1">
        <v>12</v>
      </c>
      <c r="F20438" s="62">
        <v>345.71</v>
      </c>
    </row>
    <row r="20439" spans="1:6" x14ac:dyDescent="0.35">
      <c r="A20439" s="1">
        <v>178</v>
      </c>
      <c r="B20439" s="1" t="s">
        <v>167</v>
      </c>
      <c r="C20439" s="218">
        <v>44938</v>
      </c>
      <c r="D20439" s="218">
        <v>44936</v>
      </c>
      <c r="E20439" s="1">
        <v>13</v>
      </c>
      <c r="F20439" s="62">
        <v>333.43</v>
      </c>
    </row>
    <row r="20440" spans="1:6" x14ac:dyDescent="0.35">
      <c r="A20440" s="1">
        <v>178</v>
      </c>
      <c r="B20440" s="1" t="s">
        <v>167</v>
      </c>
      <c r="C20440" s="218">
        <v>44938</v>
      </c>
      <c r="D20440" s="218">
        <v>44937</v>
      </c>
      <c r="E20440" s="1">
        <v>15</v>
      </c>
      <c r="F20440" s="62">
        <v>470.44</v>
      </c>
    </row>
    <row r="20441" spans="1:6" x14ac:dyDescent="0.35">
      <c r="A20441" s="1">
        <v>178</v>
      </c>
      <c r="B20441" s="1" t="s">
        <v>167</v>
      </c>
      <c r="C20441" s="218">
        <v>44938</v>
      </c>
      <c r="D20441" s="218">
        <v>44938</v>
      </c>
      <c r="E20441" s="1">
        <v>11</v>
      </c>
      <c r="F20441" s="62">
        <v>350.56</v>
      </c>
    </row>
    <row r="20442" spans="1:6" x14ac:dyDescent="0.35">
      <c r="A20442" s="1">
        <v>178</v>
      </c>
      <c r="B20442" s="1" t="s">
        <v>167</v>
      </c>
      <c r="C20442" s="218">
        <v>44939</v>
      </c>
      <c r="D20442" s="218">
        <v>44932</v>
      </c>
      <c r="E20442" s="1">
        <v>1</v>
      </c>
      <c r="F20442" s="62">
        <v>23.76</v>
      </c>
    </row>
    <row r="20443" spans="1:6" x14ac:dyDescent="0.35">
      <c r="A20443" s="1">
        <v>178</v>
      </c>
      <c r="B20443" s="1" t="s">
        <v>167</v>
      </c>
      <c r="C20443" s="218">
        <v>44939</v>
      </c>
      <c r="D20443" s="218">
        <v>44936</v>
      </c>
      <c r="E20443" s="1">
        <v>6</v>
      </c>
      <c r="F20443" s="62">
        <v>166.61</v>
      </c>
    </row>
    <row r="20444" spans="1:6" x14ac:dyDescent="0.35">
      <c r="A20444" s="1">
        <v>178</v>
      </c>
      <c r="B20444" s="1" t="s">
        <v>167</v>
      </c>
      <c r="C20444" s="218">
        <v>44939</v>
      </c>
      <c r="D20444" s="218">
        <v>44937</v>
      </c>
      <c r="E20444" s="1">
        <v>8</v>
      </c>
      <c r="F20444" s="62">
        <v>188.89</v>
      </c>
    </row>
    <row r="20445" spans="1:6" x14ac:dyDescent="0.35">
      <c r="A20445" s="1">
        <v>178</v>
      </c>
      <c r="B20445" s="1" t="s">
        <v>167</v>
      </c>
      <c r="C20445" s="218">
        <v>44939</v>
      </c>
      <c r="D20445" s="218">
        <v>44938</v>
      </c>
      <c r="E20445" s="1">
        <v>10</v>
      </c>
      <c r="F20445" s="62">
        <v>290.26</v>
      </c>
    </row>
    <row r="20446" spans="1:6" x14ac:dyDescent="0.35">
      <c r="A20446" s="1">
        <v>178</v>
      </c>
      <c r="B20446" s="1" t="s">
        <v>167</v>
      </c>
      <c r="C20446" s="218">
        <v>44939</v>
      </c>
      <c r="D20446" s="218">
        <v>44939</v>
      </c>
      <c r="E20446" s="1">
        <v>11</v>
      </c>
      <c r="F20446" s="62">
        <v>287.08999999999997</v>
      </c>
    </row>
    <row r="20447" spans="1:6" x14ac:dyDescent="0.35">
      <c r="A20447" s="1">
        <v>178</v>
      </c>
      <c r="B20447" s="1" t="s">
        <v>167</v>
      </c>
      <c r="C20447" s="218">
        <v>44940</v>
      </c>
      <c r="D20447" s="218">
        <v>44936</v>
      </c>
      <c r="E20447" s="1">
        <v>1</v>
      </c>
      <c r="F20447" s="62">
        <v>23.76</v>
      </c>
    </row>
    <row r="20448" spans="1:6" x14ac:dyDescent="0.35">
      <c r="A20448" s="1">
        <v>178</v>
      </c>
      <c r="B20448" s="1" t="s">
        <v>167</v>
      </c>
      <c r="C20448" s="218">
        <v>44940</v>
      </c>
      <c r="D20448" s="218">
        <v>44937</v>
      </c>
      <c r="E20448" s="1">
        <v>5</v>
      </c>
      <c r="F20448" s="62">
        <v>118.6</v>
      </c>
    </row>
    <row r="20449" spans="1:6" x14ac:dyDescent="0.35">
      <c r="A20449" s="1">
        <v>178</v>
      </c>
      <c r="B20449" s="1" t="s">
        <v>167</v>
      </c>
      <c r="C20449" s="218">
        <v>44940</v>
      </c>
      <c r="D20449" s="218">
        <v>44938</v>
      </c>
      <c r="E20449" s="1">
        <v>11</v>
      </c>
      <c r="F20449" s="62">
        <v>335.3</v>
      </c>
    </row>
    <row r="20450" spans="1:6" x14ac:dyDescent="0.35">
      <c r="A20450" s="1">
        <v>178</v>
      </c>
      <c r="B20450" s="1" t="s">
        <v>167</v>
      </c>
      <c r="C20450" s="218">
        <v>44940</v>
      </c>
      <c r="D20450" s="218">
        <v>44939</v>
      </c>
      <c r="E20450" s="1">
        <v>5</v>
      </c>
      <c r="F20450" s="62">
        <v>149.19</v>
      </c>
    </row>
    <row r="20451" spans="1:6" x14ac:dyDescent="0.35">
      <c r="A20451" s="1">
        <v>178</v>
      </c>
      <c r="B20451" s="1" t="s">
        <v>167</v>
      </c>
      <c r="C20451" s="218">
        <v>44940</v>
      </c>
      <c r="D20451" s="218">
        <v>44940</v>
      </c>
      <c r="E20451" s="1">
        <v>8</v>
      </c>
      <c r="F20451" s="62">
        <v>220.37</v>
      </c>
    </row>
    <row r="20452" spans="1:6" x14ac:dyDescent="0.35">
      <c r="A20452" s="1">
        <v>178</v>
      </c>
      <c r="B20452" s="1" t="s">
        <v>167</v>
      </c>
      <c r="C20452" s="218">
        <v>44941</v>
      </c>
      <c r="D20452" s="218">
        <v>44938</v>
      </c>
      <c r="E20452" s="1">
        <v>3</v>
      </c>
      <c r="F20452" s="62">
        <v>101.87</v>
      </c>
    </row>
    <row r="20453" spans="1:6" x14ac:dyDescent="0.35">
      <c r="A20453" s="1">
        <v>178</v>
      </c>
      <c r="B20453" s="1" t="s">
        <v>167</v>
      </c>
      <c r="C20453" s="218">
        <v>44941</v>
      </c>
      <c r="D20453" s="218">
        <v>44939</v>
      </c>
      <c r="E20453" s="1">
        <v>5</v>
      </c>
      <c r="F20453" s="62">
        <v>178.84</v>
      </c>
    </row>
    <row r="20454" spans="1:6" x14ac:dyDescent="0.35">
      <c r="A20454" s="1">
        <v>178</v>
      </c>
      <c r="B20454" s="1" t="s">
        <v>167</v>
      </c>
      <c r="C20454" s="218">
        <v>44941</v>
      </c>
      <c r="D20454" s="218">
        <v>44940</v>
      </c>
      <c r="E20454" s="1">
        <v>8</v>
      </c>
      <c r="F20454" s="62">
        <v>244.73</v>
      </c>
    </row>
    <row r="20455" spans="1:6" x14ac:dyDescent="0.35">
      <c r="A20455" s="1">
        <v>178</v>
      </c>
      <c r="B20455" s="1" t="s">
        <v>167</v>
      </c>
      <c r="C20455" s="218">
        <v>44941</v>
      </c>
      <c r="D20455" s="218">
        <v>44941</v>
      </c>
      <c r="E20455" s="1">
        <v>4</v>
      </c>
      <c r="F20455" s="62">
        <v>94.44</v>
      </c>
    </row>
    <row r="20456" spans="1:6" x14ac:dyDescent="0.35">
      <c r="A20456" s="1">
        <v>178</v>
      </c>
      <c r="B20456" s="1" t="s">
        <v>167</v>
      </c>
      <c r="C20456" s="218">
        <v>44942</v>
      </c>
      <c r="D20456" s="218">
        <v>44938</v>
      </c>
      <c r="E20456" s="1">
        <v>6</v>
      </c>
      <c r="F20456" s="62">
        <v>172.35</v>
      </c>
    </row>
    <row r="20457" spans="1:6" x14ac:dyDescent="0.35">
      <c r="A20457" s="1">
        <v>178</v>
      </c>
      <c r="B20457" s="1" t="s">
        <v>167</v>
      </c>
      <c r="C20457" s="218">
        <v>44942</v>
      </c>
      <c r="D20457" s="218">
        <v>44939</v>
      </c>
      <c r="E20457" s="1">
        <v>9</v>
      </c>
      <c r="F20457" s="62">
        <v>244.03</v>
      </c>
    </row>
    <row r="20458" spans="1:6" x14ac:dyDescent="0.35">
      <c r="A20458" s="1">
        <v>178</v>
      </c>
      <c r="B20458" s="1" t="s">
        <v>167</v>
      </c>
      <c r="C20458" s="218">
        <v>44942</v>
      </c>
      <c r="D20458" s="218">
        <v>44940</v>
      </c>
      <c r="E20458" s="1">
        <v>11</v>
      </c>
      <c r="F20458" s="62">
        <v>282.83</v>
      </c>
    </row>
    <row r="20459" spans="1:6" x14ac:dyDescent="0.35">
      <c r="A20459" s="1">
        <v>178</v>
      </c>
      <c r="B20459" s="1" t="s">
        <v>167</v>
      </c>
      <c r="C20459" s="218">
        <v>44942</v>
      </c>
      <c r="D20459" s="218">
        <v>44941</v>
      </c>
      <c r="E20459" s="1">
        <v>9</v>
      </c>
      <c r="F20459" s="62">
        <v>270.76</v>
      </c>
    </row>
    <row r="20460" spans="1:6" x14ac:dyDescent="0.35">
      <c r="A20460" s="1">
        <v>178</v>
      </c>
      <c r="B20460" s="1" t="s">
        <v>167</v>
      </c>
      <c r="C20460" s="218">
        <v>44942</v>
      </c>
      <c r="D20460" s="218">
        <v>44942</v>
      </c>
      <c r="E20460" s="1">
        <v>4</v>
      </c>
      <c r="F20460" s="62">
        <v>94.64</v>
      </c>
    </row>
    <row r="20461" spans="1:6" x14ac:dyDescent="0.35">
      <c r="A20461" s="1">
        <v>178</v>
      </c>
      <c r="B20461" s="1" t="s">
        <v>167</v>
      </c>
      <c r="C20461" s="218">
        <v>44943</v>
      </c>
      <c r="D20461" s="218">
        <v>44940</v>
      </c>
      <c r="E20461" s="1">
        <v>8</v>
      </c>
      <c r="F20461" s="62">
        <v>186.02</v>
      </c>
    </row>
    <row r="20462" spans="1:6" x14ac:dyDescent="0.35">
      <c r="A20462" s="1">
        <v>178</v>
      </c>
      <c r="B20462" s="1" t="s">
        <v>167</v>
      </c>
      <c r="C20462" s="218">
        <v>44943</v>
      </c>
      <c r="D20462" s="218">
        <v>44941</v>
      </c>
      <c r="E20462" s="1">
        <v>9</v>
      </c>
      <c r="F20462" s="62">
        <v>394.66</v>
      </c>
    </row>
    <row r="20463" spans="1:6" x14ac:dyDescent="0.35">
      <c r="A20463" s="1">
        <v>178</v>
      </c>
      <c r="B20463" s="1" t="s">
        <v>167</v>
      </c>
      <c r="C20463" s="218">
        <v>44943</v>
      </c>
      <c r="D20463" s="218">
        <v>44942</v>
      </c>
      <c r="E20463" s="1">
        <v>13</v>
      </c>
      <c r="F20463" s="62">
        <v>397.29</v>
      </c>
    </row>
    <row r="20464" spans="1:6" x14ac:dyDescent="0.35">
      <c r="A20464" s="1">
        <v>178</v>
      </c>
      <c r="B20464" s="1" t="s">
        <v>167</v>
      </c>
      <c r="C20464" s="218">
        <v>44943</v>
      </c>
      <c r="D20464" s="218">
        <v>44943</v>
      </c>
      <c r="E20464" s="1">
        <v>16</v>
      </c>
      <c r="F20464" s="62">
        <v>400.45</v>
      </c>
    </row>
    <row r="20465" spans="1:6" x14ac:dyDescent="0.35">
      <c r="A20465" s="1">
        <v>178</v>
      </c>
      <c r="B20465" s="1" t="s">
        <v>167</v>
      </c>
      <c r="C20465" s="218">
        <v>44944</v>
      </c>
      <c r="D20465" s="218">
        <v>44940</v>
      </c>
      <c r="E20465" s="1">
        <v>1</v>
      </c>
      <c r="F20465" s="62">
        <v>22.37</v>
      </c>
    </row>
    <row r="20466" spans="1:6" x14ac:dyDescent="0.35">
      <c r="A20466" s="1">
        <v>178</v>
      </c>
      <c r="B20466" s="1" t="s">
        <v>167</v>
      </c>
      <c r="C20466" s="218">
        <v>44944</v>
      </c>
      <c r="D20466" s="218">
        <v>44941</v>
      </c>
      <c r="E20466" s="1">
        <v>9</v>
      </c>
      <c r="F20466" s="62">
        <v>300.76</v>
      </c>
    </row>
    <row r="20467" spans="1:6" x14ac:dyDescent="0.35">
      <c r="A20467" s="1">
        <v>178</v>
      </c>
      <c r="B20467" s="1" t="s">
        <v>167</v>
      </c>
      <c r="C20467" s="218">
        <v>44944</v>
      </c>
      <c r="D20467" s="218">
        <v>44942</v>
      </c>
      <c r="E20467" s="1">
        <v>10</v>
      </c>
      <c r="F20467" s="62">
        <v>298.88</v>
      </c>
    </row>
    <row r="20468" spans="1:6" x14ac:dyDescent="0.35">
      <c r="A20468" s="1">
        <v>178</v>
      </c>
      <c r="B20468" s="1" t="s">
        <v>167</v>
      </c>
      <c r="C20468" s="218">
        <v>44944</v>
      </c>
      <c r="D20468" s="218">
        <v>44943</v>
      </c>
      <c r="E20468" s="1">
        <v>15</v>
      </c>
      <c r="F20468" s="62">
        <v>477.17</v>
      </c>
    </row>
    <row r="20469" spans="1:6" x14ac:dyDescent="0.35">
      <c r="A20469" s="1">
        <v>178</v>
      </c>
      <c r="B20469" s="1" t="s">
        <v>167</v>
      </c>
      <c r="C20469" s="218">
        <v>44944</v>
      </c>
      <c r="D20469" s="218">
        <v>44944</v>
      </c>
      <c r="E20469" s="1">
        <v>16</v>
      </c>
      <c r="F20469" s="62">
        <v>373.23</v>
      </c>
    </row>
    <row r="20470" spans="1:6" x14ac:dyDescent="0.35">
      <c r="A20470" s="1">
        <v>178</v>
      </c>
      <c r="B20470" s="1" t="s">
        <v>167</v>
      </c>
      <c r="C20470" s="218">
        <v>44945</v>
      </c>
      <c r="D20470" s="218">
        <v>44941</v>
      </c>
      <c r="E20470" s="1">
        <v>1</v>
      </c>
      <c r="F20470" s="62">
        <v>23.76</v>
      </c>
    </row>
    <row r="20471" spans="1:6" x14ac:dyDescent="0.35">
      <c r="A20471" s="1">
        <v>178</v>
      </c>
      <c r="B20471" s="1" t="s">
        <v>167</v>
      </c>
      <c r="C20471" s="218">
        <v>44945</v>
      </c>
      <c r="D20471" s="218">
        <v>44942</v>
      </c>
      <c r="E20471" s="1">
        <v>15</v>
      </c>
      <c r="F20471" s="62">
        <v>473.21</v>
      </c>
    </row>
    <row r="20472" spans="1:6" x14ac:dyDescent="0.35">
      <c r="A20472" s="1">
        <v>178</v>
      </c>
      <c r="B20472" s="1" t="s">
        <v>167</v>
      </c>
      <c r="C20472" s="218">
        <v>44945</v>
      </c>
      <c r="D20472" s="218">
        <v>44943</v>
      </c>
      <c r="E20472" s="1">
        <v>12</v>
      </c>
      <c r="F20472" s="62">
        <v>281.95999999999998</v>
      </c>
    </row>
    <row r="20473" spans="1:6" x14ac:dyDescent="0.35">
      <c r="A20473" s="1">
        <v>178</v>
      </c>
      <c r="B20473" s="1" t="s">
        <v>167</v>
      </c>
      <c r="C20473" s="218">
        <v>44945</v>
      </c>
      <c r="D20473" s="218">
        <v>44944</v>
      </c>
      <c r="E20473" s="1">
        <v>13</v>
      </c>
      <c r="F20473" s="62">
        <v>356.89</v>
      </c>
    </row>
    <row r="20474" spans="1:6" x14ac:dyDescent="0.35">
      <c r="A20474" s="1">
        <v>178</v>
      </c>
      <c r="B20474" s="1" t="s">
        <v>167</v>
      </c>
      <c r="C20474" s="218">
        <v>44945</v>
      </c>
      <c r="D20474" s="218">
        <v>44945</v>
      </c>
      <c r="E20474" s="1">
        <v>8</v>
      </c>
      <c r="F20474" s="62">
        <v>216.31</v>
      </c>
    </row>
    <row r="20475" spans="1:6" x14ac:dyDescent="0.35">
      <c r="A20475" s="1">
        <v>178</v>
      </c>
      <c r="B20475" s="1" t="s">
        <v>167</v>
      </c>
      <c r="C20475" s="218">
        <v>44946</v>
      </c>
      <c r="D20475" s="218">
        <v>44943</v>
      </c>
      <c r="E20475" s="1">
        <v>5</v>
      </c>
      <c r="F20475" s="62">
        <v>107.71</v>
      </c>
    </row>
    <row r="20476" spans="1:6" x14ac:dyDescent="0.35">
      <c r="A20476" s="1">
        <v>178</v>
      </c>
      <c r="B20476" s="1" t="s">
        <v>167</v>
      </c>
      <c r="C20476" s="218">
        <v>44946</v>
      </c>
      <c r="D20476" s="218">
        <v>44944</v>
      </c>
      <c r="E20476" s="1">
        <v>9</v>
      </c>
      <c r="F20476" s="62">
        <v>243.04</v>
      </c>
    </row>
    <row r="20477" spans="1:6" x14ac:dyDescent="0.35">
      <c r="A20477" s="1">
        <v>178</v>
      </c>
      <c r="B20477" s="1" t="s">
        <v>167</v>
      </c>
      <c r="C20477" s="218">
        <v>44946</v>
      </c>
      <c r="D20477" s="218">
        <v>44945</v>
      </c>
      <c r="E20477" s="1">
        <v>3</v>
      </c>
      <c r="F20477" s="62">
        <v>127.31</v>
      </c>
    </row>
    <row r="20478" spans="1:6" x14ac:dyDescent="0.35">
      <c r="A20478" s="1">
        <v>178</v>
      </c>
      <c r="B20478" s="1" t="s">
        <v>167</v>
      </c>
      <c r="C20478" s="218">
        <v>44946</v>
      </c>
      <c r="D20478" s="218">
        <v>44946</v>
      </c>
      <c r="E20478" s="1">
        <v>5</v>
      </c>
      <c r="F20478" s="62">
        <v>147.01</v>
      </c>
    </row>
    <row r="20479" spans="1:6" x14ac:dyDescent="0.35">
      <c r="A20479" s="1">
        <v>178</v>
      </c>
      <c r="B20479" s="1" t="s">
        <v>167</v>
      </c>
      <c r="C20479" s="218">
        <v>44947</v>
      </c>
      <c r="D20479" s="218">
        <v>44942</v>
      </c>
      <c r="E20479" s="1">
        <v>2</v>
      </c>
      <c r="F20479" s="62">
        <v>74.05</v>
      </c>
    </row>
    <row r="20480" spans="1:6" x14ac:dyDescent="0.35">
      <c r="A20480" s="1">
        <v>178</v>
      </c>
      <c r="B20480" s="1" t="s">
        <v>167</v>
      </c>
      <c r="C20480" s="218">
        <v>44947</v>
      </c>
      <c r="D20480" s="218">
        <v>44943</v>
      </c>
      <c r="E20480" s="1">
        <v>4</v>
      </c>
      <c r="F20480" s="62">
        <v>122.56</v>
      </c>
    </row>
    <row r="20481" spans="1:6" x14ac:dyDescent="0.35">
      <c r="A20481" s="1">
        <v>178</v>
      </c>
      <c r="B20481" s="1" t="s">
        <v>167</v>
      </c>
      <c r="C20481" s="218">
        <v>44947</v>
      </c>
      <c r="D20481" s="218">
        <v>44944</v>
      </c>
      <c r="E20481" s="1">
        <v>10</v>
      </c>
      <c r="F20481" s="62">
        <v>327</v>
      </c>
    </row>
    <row r="20482" spans="1:6" x14ac:dyDescent="0.35">
      <c r="A20482" s="1">
        <v>178</v>
      </c>
      <c r="B20482" s="1" t="s">
        <v>167</v>
      </c>
      <c r="C20482" s="218">
        <v>44947</v>
      </c>
      <c r="D20482" s="218">
        <v>44945</v>
      </c>
      <c r="E20482" s="1">
        <v>9</v>
      </c>
      <c r="F20482" s="62">
        <v>290.35000000000002</v>
      </c>
    </row>
    <row r="20483" spans="1:6" x14ac:dyDescent="0.35">
      <c r="A20483" s="1">
        <v>178</v>
      </c>
      <c r="B20483" s="1" t="s">
        <v>167</v>
      </c>
      <c r="C20483" s="218">
        <v>44947</v>
      </c>
      <c r="D20483" s="218">
        <v>44946</v>
      </c>
      <c r="E20483" s="1">
        <v>6</v>
      </c>
      <c r="F20483" s="62">
        <v>141.12</v>
      </c>
    </row>
    <row r="20484" spans="1:6" x14ac:dyDescent="0.35">
      <c r="A20484" s="1">
        <v>178</v>
      </c>
      <c r="B20484" s="1" t="s">
        <v>167</v>
      </c>
      <c r="C20484" s="218">
        <v>44947</v>
      </c>
      <c r="D20484" s="218">
        <v>44947</v>
      </c>
      <c r="E20484" s="1">
        <v>8</v>
      </c>
      <c r="F20484" s="62">
        <v>251.16</v>
      </c>
    </row>
    <row r="20485" spans="1:6" x14ac:dyDescent="0.35">
      <c r="A20485" s="1">
        <v>178</v>
      </c>
      <c r="B20485" s="1" t="s">
        <v>167</v>
      </c>
      <c r="C20485" s="218">
        <v>44948</v>
      </c>
      <c r="D20485" s="218">
        <v>44944</v>
      </c>
      <c r="E20485" s="1">
        <v>8</v>
      </c>
      <c r="F20485" s="62">
        <v>188.4</v>
      </c>
    </row>
    <row r="20486" spans="1:6" x14ac:dyDescent="0.35">
      <c r="A20486" s="1">
        <v>178</v>
      </c>
      <c r="B20486" s="1" t="s">
        <v>167</v>
      </c>
      <c r="C20486" s="218">
        <v>44948</v>
      </c>
      <c r="D20486" s="218">
        <v>44945</v>
      </c>
      <c r="E20486" s="1">
        <v>7</v>
      </c>
      <c r="F20486" s="62">
        <v>196.41</v>
      </c>
    </row>
    <row r="20487" spans="1:6" x14ac:dyDescent="0.35">
      <c r="A20487" s="1">
        <v>178</v>
      </c>
      <c r="B20487" s="1" t="s">
        <v>167</v>
      </c>
      <c r="C20487" s="218">
        <v>44948</v>
      </c>
      <c r="D20487" s="218">
        <v>44946</v>
      </c>
      <c r="E20487" s="1">
        <v>9</v>
      </c>
      <c r="F20487" s="62">
        <v>313.83</v>
      </c>
    </row>
    <row r="20488" spans="1:6" x14ac:dyDescent="0.35">
      <c r="A20488" s="1">
        <v>178</v>
      </c>
      <c r="B20488" s="1" t="s">
        <v>167</v>
      </c>
      <c r="C20488" s="218">
        <v>44948</v>
      </c>
      <c r="D20488" s="218">
        <v>44947</v>
      </c>
      <c r="E20488" s="1">
        <v>8</v>
      </c>
      <c r="F20488" s="62">
        <v>246.16</v>
      </c>
    </row>
    <row r="20489" spans="1:6" x14ac:dyDescent="0.35">
      <c r="A20489" s="1">
        <v>178</v>
      </c>
      <c r="B20489" s="1" t="s">
        <v>167</v>
      </c>
      <c r="C20489" s="218">
        <v>44948</v>
      </c>
      <c r="D20489" s="218">
        <v>44948</v>
      </c>
      <c r="E20489" s="1">
        <v>9</v>
      </c>
      <c r="F20489" s="62">
        <v>266.75</v>
      </c>
    </row>
    <row r="20490" spans="1:6" x14ac:dyDescent="0.35">
      <c r="A20490" s="1">
        <v>178</v>
      </c>
      <c r="B20490" s="1" t="s">
        <v>167</v>
      </c>
      <c r="C20490" s="218">
        <v>44949</v>
      </c>
      <c r="D20490" s="218">
        <v>44945</v>
      </c>
      <c r="E20490" s="1">
        <v>8</v>
      </c>
      <c r="F20490" s="62">
        <v>185.42</v>
      </c>
    </row>
    <row r="20491" spans="1:6" x14ac:dyDescent="0.35">
      <c r="A20491" s="1">
        <v>178</v>
      </c>
      <c r="B20491" s="1" t="s">
        <v>167</v>
      </c>
      <c r="C20491" s="218">
        <v>44949</v>
      </c>
      <c r="D20491" s="218">
        <v>44946</v>
      </c>
      <c r="E20491" s="1">
        <v>5</v>
      </c>
      <c r="F20491" s="62">
        <v>149.38999999999999</v>
      </c>
    </row>
    <row r="20492" spans="1:6" x14ac:dyDescent="0.35">
      <c r="A20492" s="1">
        <v>178</v>
      </c>
      <c r="B20492" s="1" t="s">
        <v>167</v>
      </c>
      <c r="C20492" s="218">
        <v>44949</v>
      </c>
      <c r="D20492" s="218">
        <v>44947</v>
      </c>
      <c r="E20492" s="1">
        <v>14</v>
      </c>
      <c r="F20492" s="62">
        <v>390.26</v>
      </c>
    </row>
    <row r="20493" spans="1:6" x14ac:dyDescent="0.35">
      <c r="A20493" s="1">
        <v>178</v>
      </c>
      <c r="B20493" s="1" t="s">
        <v>167</v>
      </c>
      <c r="C20493" s="218">
        <v>44949</v>
      </c>
      <c r="D20493" s="218">
        <v>44948</v>
      </c>
      <c r="E20493" s="1">
        <v>11</v>
      </c>
      <c r="F20493" s="62">
        <v>322.05</v>
      </c>
    </row>
    <row r="20494" spans="1:6" x14ac:dyDescent="0.35">
      <c r="A20494" s="1">
        <v>178</v>
      </c>
      <c r="B20494" s="1" t="s">
        <v>167</v>
      </c>
      <c r="C20494" s="218">
        <v>44949</v>
      </c>
      <c r="D20494" s="218">
        <v>44949</v>
      </c>
      <c r="E20494" s="1">
        <v>6</v>
      </c>
      <c r="F20494" s="62">
        <v>172.75</v>
      </c>
    </row>
    <row r="20495" spans="1:6" x14ac:dyDescent="0.35">
      <c r="A20495" s="1">
        <v>178</v>
      </c>
      <c r="B20495" s="1" t="s">
        <v>167</v>
      </c>
      <c r="C20495" s="218">
        <v>44950</v>
      </c>
      <c r="D20495" s="218">
        <v>44946</v>
      </c>
      <c r="E20495" s="1">
        <v>5</v>
      </c>
      <c r="F20495" s="62">
        <v>116.32</v>
      </c>
    </row>
    <row r="20496" spans="1:6" x14ac:dyDescent="0.35">
      <c r="A20496" s="1">
        <v>178</v>
      </c>
      <c r="B20496" s="1" t="s">
        <v>167</v>
      </c>
      <c r="C20496" s="218">
        <v>44950</v>
      </c>
      <c r="D20496" s="218">
        <v>44947</v>
      </c>
      <c r="E20496" s="1">
        <v>7</v>
      </c>
      <c r="F20496" s="62">
        <v>226.71</v>
      </c>
    </row>
    <row r="20497" spans="1:6" x14ac:dyDescent="0.35">
      <c r="A20497" s="1">
        <v>178</v>
      </c>
      <c r="B20497" s="1" t="s">
        <v>167</v>
      </c>
      <c r="C20497" s="218">
        <v>44950</v>
      </c>
      <c r="D20497" s="218">
        <v>44948</v>
      </c>
      <c r="E20497" s="1">
        <v>11</v>
      </c>
      <c r="F20497" s="62">
        <v>320.66000000000003</v>
      </c>
    </row>
    <row r="20498" spans="1:6" x14ac:dyDescent="0.35">
      <c r="A20498" s="1">
        <v>178</v>
      </c>
      <c r="B20498" s="1" t="s">
        <v>167</v>
      </c>
      <c r="C20498" s="218">
        <v>44950</v>
      </c>
      <c r="D20498" s="218">
        <v>44949</v>
      </c>
      <c r="E20498" s="1">
        <v>6</v>
      </c>
      <c r="F20498" s="62">
        <v>142.56</v>
      </c>
    </row>
    <row r="20499" spans="1:6" x14ac:dyDescent="0.35">
      <c r="A20499" s="1">
        <v>178</v>
      </c>
      <c r="B20499" s="1" t="s">
        <v>167</v>
      </c>
      <c r="C20499" s="218">
        <v>44950</v>
      </c>
      <c r="D20499" s="218">
        <v>44950</v>
      </c>
      <c r="E20499" s="1">
        <v>10</v>
      </c>
      <c r="F20499" s="62">
        <v>329.27</v>
      </c>
    </row>
    <row r="20500" spans="1:6" x14ac:dyDescent="0.35">
      <c r="A20500" s="1">
        <v>178</v>
      </c>
      <c r="B20500" s="1" t="s">
        <v>167</v>
      </c>
      <c r="C20500" s="218">
        <v>44951</v>
      </c>
      <c r="D20500" s="218">
        <v>44949</v>
      </c>
      <c r="E20500" s="1">
        <v>8</v>
      </c>
      <c r="F20500" s="62">
        <v>220.57</v>
      </c>
    </row>
    <row r="20501" spans="1:6" x14ac:dyDescent="0.35">
      <c r="A20501" s="1">
        <v>178</v>
      </c>
      <c r="B20501" s="1" t="s">
        <v>167</v>
      </c>
      <c r="C20501" s="218">
        <v>44951</v>
      </c>
      <c r="D20501" s="218">
        <v>44950</v>
      </c>
      <c r="E20501" s="1">
        <v>4</v>
      </c>
      <c r="F20501" s="62">
        <v>95.04</v>
      </c>
    </row>
    <row r="20502" spans="1:6" x14ac:dyDescent="0.35">
      <c r="A20502" s="1">
        <v>178</v>
      </c>
      <c r="B20502" s="1" t="s">
        <v>167</v>
      </c>
      <c r="C20502" s="218">
        <v>44951</v>
      </c>
      <c r="D20502" s="218">
        <v>44951</v>
      </c>
      <c r="E20502" s="1">
        <v>11</v>
      </c>
      <c r="F20502" s="62">
        <v>256.75</v>
      </c>
    </row>
    <row r="20503" spans="1:6" x14ac:dyDescent="0.35">
      <c r="A20503" s="1">
        <v>178</v>
      </c>
      <c r="B20503" s="1" t="s">
        <v>167</v>
      </c>
      <c r="C20503" s="218">
        <v>44952</v>
      </c>
      <c r="D20503" s="218">
        <v>44949</v>
      </c>
      <c r="E20503" s="1">
        <v>5</v>
      </c>
      <c r="F20503" s="62">
        <v>139.97999999999999</v>
      </c>
    </row>
    <row r="20504" spans="1:6" x14ac:dyDescent="0.35">
      <c r="A20504" s="1">
        <v>178</v>
      </c>
      <c r="B20504" s="1" t="s">
        <v>167</v>
      </c>
      <c r="C20504" s="218">
        <v>44952</v>
      </c>
      <c r="D20504" s="218">
        <v>44950</v>
      </c>
      <c r="E20504" s="1">
        <v>7</v>
      </c>
      <c r="F20504" s="62">
        <v>209.68</v>
      </c>
    </row>
    <row r="20505" spans="1:6" x14ac:dyDescent="0.35">
      <c r="A20505" s="1">
        <v>178</v>
      </c>
      <c r="B20505" s="1" t="s">
        <v>167</v>
      </c>
      <c r="C20505" s="218">
        <v>44952</v>
      </c>
      <c r="D20505" s="218">
        <v>44951</v>
      </c>
      <c r="E20505" s="1">
        <v>6</v>
      </c>
      <c r="F20505" s="62">
        <v>137.41</v>
      </c>
    </row>
    <row r="20506" spans="1:6" x14ac:dyDescent="0.35">
      <c r="A20506" s="1">
        <v>178</v>
      </c>
      <c r="B20506" s="1" t="s">
        <v>167</v>
      </c>
      <c r="C20506" s="218">
        <v>44952</v>
      </c>
      <c r="D20506" s="218">
        <v>44952</v>
      </c>
      <c r="E20506" s="1">
        <v>11</v>
      </c>
      <c r="F20506" s="62">
        <v>321.55</v>
      </c>
    </row>
    <row r="20507" spans="1:6" x14ac:dyDescent="0.35">
      <c r="A20507" s="1">
        <v>214</v>
      </c>
      <c r="B20507" s="1" t="s">
        <v>168</v>
      </c>
      <c r="C20507" s="218">
        <v>44881</v>
      </c>
      <c r="D20507" s="218">
        <v>44878</v>
      </c>
      <c r="E20507" s="1">
        <v>4</v>
      </c>
      <c r="F20507" s="62">
        <v>125.08</v>
      </c>
    </row>
    <row r="20508" spans="1:6" x14ac:dyDescent="0.35">
      <c r="A20508" s="1">
        <v>214</v>
      </c>
      <c r="B20508" s="1" t="s">
        <v>168</v>
      </c>
      <c r="C20508" s="218">
        <v>44881</v>
      </c>
      <c r="D20508" s="218">
        <v>44879</v>
      </c>
      <c r="E20508" s="1">
        <v>3</v>
      </c>
      <c r="F20508" s="62">
        <v>96.32</v>
      </c>
    </row>
    <row r="20509" spans="1:6" x14ac:dyDescent="0.35">
      <c r="A20509" s="1">
        <v>214</v>
      </c>
      <c r="B20509" s="1" t="s">
        <v>168</v>
      </c>
      <c r="C20509" s="218">
        <v>44881</v>
      </c>
      <c r="D20509" s="218">
        <v>44880</v>
      </c>
      <c r="E20509" s="1">
        <v>2</v>
      </c>
      <c r="F20509" s="62">
        <v>77.12</v>
      </c>
    </row>
    <row r="20510" spans="1:6" x14ac:dyDescent="0.35">
      <c r="A20510" s="1">
        <v>214</v>
      </c>
      <c r="B20510" s="1" t="s">
        <v>168</v>
      </c>
      <c r="C20510" s="218">
        <v>44884</v>
      </c>
      <c r="D20510" s="218">
        <v>44878</v>
      </c>
      <c r="E20510" s="1">
        <v>2</v>
      </c>
      <c r="F20510" s="62">
        <v>47.17</v>
      </c>
    </row>
    <row r="20511" spans="1:6" x14ac:dyDescent="0.35">
      <c r="A20511" s="1">
        <v>214</v>
      </c>
      <c r="B20511" s="1" t="s">
        <v>168</v>
      </c>
      <c r="C20511" s="218">
        <v>44884</v>
      </c>
      <c r="D20511" s="218">
        <v>44879</v>
      </c>
      <c r="E20511" s="1">
        <v>4</v>
      </c>
      <c r="F20511" s="62">
        <v>93.5</v>
      </c>
    </row>
    <row r="20512" spans="1:6" x14ac:dyDescent="0.35">
      <c r="A20512" s="1">
        <v>214</v>
      </c>
      <c r="B20512" s="1" t="s">
        <v>168</v>
      </c>
      <c r="C20512" s="218">
        <v>44884</v>
      </c>
      <c r="D20512" s="218">
        <v>44880</v>
      </c>
      <c r="E20512" s="1">
        <v>5</v>
      </c>
      <c r="F20512" s="62">
        <v>174.43</v>
      </c>
    </row>
    <row r="20513" spans="1:6" x14ac:dyDescent="0.35">
      <c r="A20513" s="1">
        <v>214</v>
      </c>
      <c r="B20513" s="1" t="s">
        <v>168</v>
      </c>
      <c r="C20513" s="218">
        <v>44884</v>
      </c>
      <c r="D20513" s="218">
        <v>44881</v>
      </c>
      <c r="E20513" s="1">
        <v>2</v>
      </c>
      <c r="F20513" s="62">
        <v>41.38</v>
      </c>
    </row>
    <row r="20514" spans="1:6" x14ac:dyDescent="0.35">
      <c r="A20514" s="1">
        <v>214</v>
      </c>
      <c r="B20514" s="1" t="s">
        <v>168</v>
      </c>
      <c r="C20514" s="218">
        <v>44884</v>
      </c>
      <c r="D20514" s="218">
        <v>44882</v>
      </c>
      <c r="E20514" s="1">
        <v>7</v>
      </c>
      <c r="F20514" s="62">
        <v>247.64</v>
      </c>
    </row>
    <row r="20515" spans="1:6" x14ac:dyDescent="0.35">
      <c r="A20515" s="1">
        <v>214</v>
      </c>
      <c r="B20515" s="1" t="s">
        <v>168</v>
      </c>
      <c r="C20515" s="218">
        <v>44885</v>
      </c>
      <c r="D20515" s="218">
        <v>44879</v>
      </c>
      <c r="E20515" s="1">
        <v>3</v>
      </c>
      <c r="F20515" s="62">
        <v>69.349999999999994</v>
      </c>
    </row>
    <row r="20516" spans="1:6" x14ac:dyDescent="0.35">
      <c r="A20516" s="1">
        <v>214</v>
      </c>
      <c r="B20516" s="1" t="s">
        <v>168</v>
      </c>
      <c r="C20516" s="218">
        <v>44885</v>
      </c>
      <c r="D20516" s="218">
        <v>44880</v>
      </c>
      <c r="E20516" s="1">
        <v>3</v>
      </c>
      <c r="F20516" s="62">
        <v>129.04</v>
      </c>
    </row>
    <row r="20517" spans="1:6" x14ac:dyDescent="0.35">
      <c r="A20517" s="1">
        <v>214</v>
      </c>
      <c r="B20517" s="1" t="s">
        <v>168</v>
      </c>
      <c r="C20517" s="218">
        <v>44885</v>
      </c>
      <c r="D20517" s="218">
        <v>44881</v>
      </c>
      <c r="E20517" s="1">
        <v>3</v>
      </c>
      <c r="F20517" s="62">
        <v>101.03</v>
      </c>
    </row>
    <row r="20518" spans="1:6" x14ac:dyDescent="0.35">
      <c r="A20518" s="1">
        <v>214</v>
      </c>
      <c r="B20518" s="1" t="s">
        <v>168</v>
      </c>
      <c r="C20518" s="218">
        <v>44885</v>
      </c>
      <c r="D20518" s="218">
        <v>44882</v>
      </c>
      <c r="E20518" s="1">
        <v>6</v>
      </c>
      <c r="F20518" s="62">
        <v>202.2</v>
      </c>
    </row>
    <row r="20519" spans="1:6" x14ac:dyDescent="0.35">
      <c r="A20519" s="1">
        <v>214</v>
      </c>
      <c r="B20519" s="1" t="s">
        <v>168</v>
      </c>
      <c r="C20519" s="218">
        <v>44886</v>
      </c>
      <c r="D20519" s="218">
        <v>44881</v>
      </c>
      <c r="E20519" s="1">
        <v>1</v>
      </c>
      <c r="F20519" s="62">
        <v>54.35</v>
      </c>
    </row>
    <row r="20520" spans="1:6" x14ac:dyDescent="0.35">
      <c r="A20520" s="1">
        <v>214</v>
      </c>
      <c r="B20520" s="1" t="s">
        <v>168</v>
      </c>
      <c r="C20520" s="218">
        <v>44886</v>
      </c>
      <c r="D20520" s="218">
        <v>44882</v>
      </c>
      <c r="E20520" s="1">
        <v>2</v>
      </c>
      <c r="F20520" s="62">
        <v>47.42</v>
      </c>
    </row>
    <row r="20521" spans="1:6" x14ac:dyDescent="0.35">
      <c r="A20521" s="1">
        <v>214</v>
      </c>
      <c r="B20521" s="1" t="s">
        <v>168</v>
      </c>
      <c r="C20521" s="218">
        <v>44886</v>
      </c>
      <c r="D20521" s="218">
        <v>44886</v>
      </c>
      <c r="E20521" s="1">
        <v>2</v>
      </c>
      <c r="F20521" s="62">
        <v>125.43</v>
      </c>
    </row>
    <row r="20522" spans="1:6" x14ac:dyDescent="0.35">
      <c r="A20522" s="1">
        <v>214</v>
      </c>
      <c r="B20522" s="1" t="s">
        <v>168</v>
      </c>
      <c r="C20522" s="218">
        <v>44887</v>
      </c>
      <c r="D20522" s="218">
        <v>44887</v>
      </c>
      <c r="E20522" s="1">
        <v>5</v>
      </c>
      <c r="F20522" s="62">
        <v>179.63</v>
      </c>
    </row>
    <row r="20523" spans="1:6" x14ac:dyDescent="0.35">
      <c r="A20523" s="1">
        <v>214</v>
      </c>
      <c r="B20523" s="1" t="s">
        <v>168</v>
      </c>
      <c r="C20523" s="218">
        <v>44888</v>
      </c>
      <c r="D20523" s="218">
        <v>44887</v>
      </c>
      <c r="E20523" s="1">
        <v>1</v>
      </c>
      <c r="F20523" s="62">
        <v>20.34</v>
      </c>
    </row>
    <row r="20524" spans="1:6" x14ac:dyDescent="0.35">
      <c r="A20524" s="1">
        <v>214</v>
      </c>
      <c r="B20524" s="1" t="s">
        <v>168</v>
      </c>
      <c r="C20524" s="218">
        <v>44888</v>
      </c>
      <c r="D20524" s="218">
        <v>44888</v>
      </c>
      <c r="E20524" s="1">
        <v>2</v>
      </c>
      <c r="F20524" s="62">
        <v>78.06</v>
      </c>
    </row>
    <row r="20525" spans="1:6" x14ac:dyDescent="0.35">
      <c r="A20525" s="1">
        <v>214</v>
      </c>
      <c r="B20525" s="1" t="s">
        <v>168</v>
      </c>
      <c r="C20525" s="218">
        <v>44889</v>
      </c>
      <c r="D20525" s="218">
        <v>44886</v>
      </c>
      <c r="E20525" s="1">
        <v>1</v>
      </c>
      <c r="F20525" s="62">
        <v>23.66</v>
      </c>
    </row>
    <row r="20526" spans="1:6" x14ac:dyDescent="0.35">
      <c r="A20526" s="1">
        <v>214</v>
      </c>
      <c r="B20526" s="1" t="s">
        <v>168</v>
      </c>
      <c r="C20526" s="218">
        <v>44889</v>
      </c>
      <c r="D20526" s="218">
        <v>44889</v>
      </c>
      <c r="E20526" s="1">
        <v>7</v>
      </c>
      <c r="F20526" s="62">
        <v>319.17</v>
      </c>
    </row>
    <row r="20527" spans="1:6" x14ac:dyDescent="0.35">
      <c r="A20527" s="1">
        <v>214</v>
      </c>
      <c r="B20527" s="1" t="s">
        <v>168</v>
      </c>
      <c r="C20527" s="218">
        <v>44890</v>
      </c>
      <c r="D20527" s="218">
        <v>44888</v>
      </c>
      <c r="E20527" s="1">
        <v>1</v>
      </c>
      <c r="F20527" s="62">
        <v>54.25</v>
      </c>
    </row>
    <row r="20528" spans="1:6" x14ac:dyDescent="0.35">
      <c r="A20528" s="1">
        <v>214</v>
      </c>
      <c r="B20528" s="1" t="s">
        <v>168</v>
      </c>
      <c r="C20528" s="218">
        <v>44890</v>
      </c>
      <c r="D20528" s="218">
        <v>44889</v>
      </c>
      <c r="E20528" s="1">
        <v>8</v>
      </c>
      <c r="F20528" s="62">
        <v>250.51</v>
      </c>
    </row>
    <row r="20529" spans="1:6" x14ac:dyDescent="0.35">
      <c r="A20529" s="1">
        <v>214</v>
      </c>
      <c r="B20529" s="1" t="s">
        <v>168</v>
      </c>
      <c r="C20529" s="218">
        <v>44890</v>
      </c>
      <c r="D20529" s="218">
        <v>44890</v>
      </c>
      <c r="E20529" s="1">
        <v>10</v>
      </c>
      <c r="F20529" s="62">
        <v>348.37</v>
      </c>
    </row>
    <row r="20530" spans="1:6" x14ac:dyDescent="0.35">
      <c r="A20530" s="1">
        <v>214</v>
      </c>
      <c r="B20530" s="1" t="s">
        <v>168</v>
      </c>
      <c r="C20530" s="218">
        <v>44891</v>
      </c>
      <c r="D20530" s="218">
        <v>44889</v>
      </c>
      <c r="E20530" s="1">
        <v>9</v>
      </c>
      <c r="F20530" s="62">
        <v>273.77999999999997</v>
      </c>
    </row>
    <row r="20531" spans="1:6" x14ac:dyDescent="0.35">
      <c r="A20531" s="1">
        <v>214</v>
      </c>
      <c r="B20531" s="1" t="s">
        <v>168</v>
      </c>
      <c r="C20531" s="218">
        <v>44891</v>
      </c>
      <c r="D20531" s="218">
        <v>44890</v>
      </c>
      <c r="E20531" s="1">
        <v>5</v>
      </c>
      <c r="F20531" s="62">
        <v>142.41</v>
      </c>
    </row>
    <row r="20532" spans="1:6" x14ac:dyDescent="0.35">
      <c r="A20532" s="1">
        <v>214</v>
      </c>
      <c r="B20532" s="1" t="s">
        <v>168</v>
      </c>
      <c r="C20532" s="218">
        <v>44891</v>
      </c>
      <c r="D20532" s="218">
        <v>44891</v>
      </c>
      <c r="E20532" s="1">
        <v>4</v>
      </c>
      <c r="F20532" s="62">
        <v>275.26</v>
      </c>
    </row>
    <row r="20533" spans="1:6" x14ac:dyDescent="0.35">
      <c r="A20533" s="1">
        <v>214</v>
      </c>
      <c r="B20533" s="1" t="s">
        <v>168</v>
      </c>
      <c r="C20533" s="218">
        <v>44892</v>
      </c>
      <c r="D20533" s="218">
        <v>44889</v>
      </c>
      <c r="E20533" s="1">
        <v>2</v>
      </c>
      <c r="F20533" s="62">
        <v>77.61</v>
      </c>
    </row>
    <row r="20534" spans="1:6" x14ac:dyDescent="0.35">
      <c r="A20534" s="1">
        <v>214</v>
      </c>
      <c r="B20534" s="1" t="s">
        <v>168</v>
      </c>
      <c r="C20534" s="218">
        <v>44892</v>
      </c>
      <c r="D20534" s="218">
        <v>44890</v>
      </c>
      <c r="E20534" s="1">
        <v>6</v>
      </c>
      <c r="F20534" s="62">
        <v>168.69</v>
      </c>
    </row>
    <row r="20535" spans="1:6" x14ac:dyDescent="0.35">
      <c r="A20535" s="1">
        <v>214</v>
      </c>
      <c r="B20535" s="1" t="s">
        <v>168</v>
      </c>
      <c r="C20535" s="218">
        <v>44892</v>
      </c>
      <c r="D20535" s="218">
        <v>44891</v>
      </c>
      <c r="E20535" s="1">
        <v>4</v>
      </c>
      <c r="F20535" s="62">
        <v>200.82</v>
      </c>
    </row>
    <row r="20536" spans="1:6" x14ac:dyDescent="0.35">
      <c r="A20536" s="1">
        <v>214</v>
      </c>
      <c r="B20536" s="1" t="s">
        <v>168</v>
      </c>
      <c r="C20536" s="218">
        <v>44892</v>
      </c>
      <c r="D20536" s="218">
        <v>44892</v>
      </c>
      <c r="E20536" s="1">
        <v>4</v>
      </c>
      <c r="F20536" s="62">
        <v>207.55</v>
      </c>
    </row>
    <row r="20537" spans="1:6" x14ac:dyDescent="0.35">
      <c r="A20537" s="1">
        <v>214</v>
      </c>
      <c r="B20537" s="1" t="s">
        <v>168</v>
      </c>
      <c r="C20537" s="218">
        <v>44893</v>
      </c>
      <c r="D20537" s="218">
        <v>44890</v>
      </c>
      <c r="E20537" s="1">
        <v>1</v>
      </c>
      <c r="F20537" s="62">
        <v>23.71</v>
      </c>
    </row>
    <row r="20538" spans="1:6" x14ac:dyDescent="0.35">
      <c r="A20538" s="1">
        <v>214</v>
      </c>
      <c r="B20538" s="1" t="s">
        <v>168</v>
      </c>
      <c r="C20538" s="218">
        <v>44893</v>
      </c>
      <c r="D20538" s="218">
        <v>44891</v>
      </c>
      <c r="E20538" s="1">
        <v>5</v>
      </c>
      <c r="F20538" s="62">
        <v>205.17</v>
      </c>
    </row>
    <row r="20539" spans="1:6" x14ac:dyDescent="0.35">
      <c r="A20539" s="1">
        <v>214</v>
      </c>
      <c r="B20539" s="1" t="s">
        <v>168</v>
      </c>
      <c r="C20539" s="218">
        <v>44893</v>
      </c>
      <c r="D20539" s="218">
        <v>44892</v>
      </c>
      <c r="E20539" s="1">
        <v>6</v>
      </c>
      <c r="F20539" s="62">
        <v>203.15</v>
      </c>
    </row>
    <row r="20540" spans="1:6" x14ac:dyDescent="0.35">
      <c r="A20540" s="1">
        <v>214</v>
      </c>
      <c r="B20540" s="1" t="s">
        <v>168</v>
      </c>
      <c r="C20540" s="218">
        <v>44893</v>
      </c>
      <c r="D20540" s="218">
        <v>44893</v>
      </c>
      <c r="E20540" s="1">
        <v>4</v>
      </c>
      <c r="F20540" s="62">
        <v>172.01</v>
      </c>
    </row>
    <row r="20541" spans="1:6" x14ac:dyDescent="0.35">
      <c r="A20541" s="1">
        <v>214</v>
      </c>
      <c r="B20541" s="1" t="s">
        <v>168</v>
      </c>
      <c r="C20541" s="218">
        <v>44894</v>
      </c>
      <c r="D20541" s="218">
        <v>44891</v>
      </c>
      <c r="E20541" s="1">
        <v>1</v>
      </c>
      <c r="F20541" s="62">
        <v>26.23</v>
      </c>
    </row>
    <row r="20542" spans="1:6" x14ac:dyDescent="0.35">
      <c r="A20542" s="1">
        <v>214</v>
      </c>
      <c r="B20542" s="1" t="s">
        <v>168</v>
      </c>
      <c r="C20542" s="218">
        <v>44894</v>
      </c>
      <c r="D20542" s="218">
        <v>44893</v>
      </c>
      <c r="E20542" s="1">
        <v>1</v>
      </c>
      <c r="F20542" s="62">
        <v>74</v>
      </c>
    </row>
    <row r="20543" spans="1:6" x14ac:dyDescent="0.35">
      <c r="A20543" s="1">
        <v>214</v>
      </c>
      <c r="B20543" s="1" t="s">
        <v>168</v>
      </c>
      <c r="C20543" s="218">
        <v>44895</v>
      </c>
      <c r="D20543" s="218">
        <v>44890</v>
      </c>
      <c r="E20543" s="1">
        <v>1</v>
      </c>
      <c r="F20543" s="62">
        <v>54.3</v>
      </c>
    </row>
    <row r="20544" spans="1:6" x14ac:dyDescent="0.35">
      <c r="A20544" s="1">
        <v>214</v>
      </c>
      <c r="B20544" s="1" t="s">
        <v>168</v>
      </c>
      <c r="C20544" s="218">
        <v>44895</v>
      </c>
      <c r="D20544" s="218">
        <v>44891</v>
      </c>
      <c r="E20544" s="1">
        <v>3</v>
      </c>
      <c r="F20544" s="62">
        <v>132.31</v>
      </c>
    </row>
    <row r="20545" spans="1:6" x14ac:dyDescent="0.35">
      <c r="A20545" s="1">
        <v>214</v>
      </c>
      <c r="B20545" s="1" t="s">
        <v>168</v>
      </c>
      <c r="C20545" s="218">
        <v>44895</v>
      </c>
      <c r="D20545" s="218">
        <v>44892</v>
      </c>
      <c r="E20545" s="1">
        <v>5</v>
      </c>
      <c r="F20545" s="62">
        <v>256.95</v>
      </c>
    </row>
    <row r="20546" spans="1:6" x14ac:dyDescent="0.35">
      <c r="A20546" s="1">
        <v>214</v>
      </c>
      <c r="B20546" s="1" t="s">
        <v>168</v>
      </c>
      <c r="C20546" s="218">
        <v>44895</v>
      </c>
      <c r="D20546" s="218">
        <v>44893</v>
      </c>
      <c r="E20546" s="1">
        <v>2</v>
      </c>
      <c r="F20546" s="62">
        <v>78.16</v>
      </c>
    </row>
    <row r="20547" spans="1:6" x14ac:dyDescent="0.35">
      <c r="A20547" s="1">
        <v>214</v>
      </c>
      <c r="B20547" s="1" t="s">
        <v>168</v>
      </c>
      <c r="C20547" s="218">
        <v>44895</v>
      </c>
      <c r="D20547" s="218">
        <v>44894</v>
      </c>
      <c r="E20547" s="1">
        <v>2</v>
      </c>
      <c r="F20547" s="62">
        <v>128.35</v>
      </c>
    </row>
    <row r="20548" spans="1:6" x14ac:dyDescent="0.35">
      <c r="A20548" s="1">
        <v>214</v>
      </c>
      <c r="B20548" s="1" t="s">
        <v>168</v>
      </c>
      <c r="C20548" s="218">
        <v>44895</v>
      </c>
      <c r="D20548" s="218">
        <v>44895</v>
      </c>
      <c r="E20548" s="1">
        <v>2</v>
      </c>
      <c r="F20548" s="62">
        <v>128.30000000000001</v>
      </c>
    </row>
    <row r="20549" spans="1:6" x14ac:dyDescent="0.35">
      <c r="A20549" s="1">
        <v>214</v>
      </c>
      <c r="B20549" s="1" t="s">
        <v>168</v>
      </c>
      <c r="C20549" s="218">
        <v>44896</v>
      </c>
      <c r="D20549" s="218">
        <v>44891</v>
      </c>
      <c r="E20549" s="1">
        <v>2</v>
      </c>
      <c r="F20549" s="62">
        <v>74.849999999999994</v>
      </c>
    </row>
    <row r="20550" spans="1:6" x14ac:dyDescent="0.35">
      <c r="A20550" s="1">
        <v>214</v>
      </c>
      <c r="B20550" s="1" t="s">
        <v>168</v>
      </c>
      <c r="C20550" s="218">
        <v>44896</v>
      </c>
      <c r="D20550" s="218">
        <v>44892</v>
      </c>
      <c r="E20550" s="1">
        <v>3</v>
      </c>
      <c r="F20550" s="62">
        <v>148.85</v>
      </c>
    </row>
    <row r="20551" spans="1:6" x14ac:dyDescent="0.35">
      <c r="A20551" s="1">
        <v>214</v>
      </c>
      <c r="B20551" s="1" t="s">
        <v>168</v>
      </c>
      <c r="C20551" s="218">
        <v>44896</v>
      </c>
      <c r="D20551" s="218">
        <v>44893</v>
      </c>
      <c r="E20551" s="1">
        <v>2</v>
      </c>
      <c r="F20551" s="62">
        <v>47.37</v>
      </c>
    </row>
    <row r="20552" spans="1:6" x14ac:dyDescent="0.35">
      <c r="A20552" s="1">
        <v>214</v>
      </c>
      <c r="B20552" s="1" t="s">
        <v>168</v>
      </c>
      <c r="C20552" s="218">
        <v>44896</v>
      </c>
      <c r="D20552" s="218">
        <v>44894</v>
      </c>
      <c r="E20552" s="1">
        <v>3</v>
      </c>
      <c r="F20552" s="62">
        <v>131.52000000000001</v>
      </c>
    </row>
    <row r="20553" spans="1:6" x14ac:dyDescent="0.35">
      <c r="A20553" s="1">
        <v>214</v>
      </c>
      <c r="B20553" s="1" t="s">
        <v>168</v>
      </c>
      <c r="C20553" s="218">
        <v>44897</v>
      </c>
      <c r="D20553" s="218">
        <v>44892</v>
      </c>
      <c r="E20553" s="1">
        <v>2</v>
      </c>
      <c r="F20553" s="62">
        <v>126.37</v>
      </c>
    </row>
    <row r="20554" spans="1:6" x14ac:dyDescent="0.35">
      <c r="A20554" s="1">
        <v>214</v>
      </c>
      <c r="B20554" s="1" t="s">
        <v>168</v>
      </c>
      <c r="C20554" s="218">
        <v>44897</v>
      </c>
      <c r="D20554" s="218">
        <v>44893</v>
      </c>
      <c r="E20554" s="1">
        <v>5</v>
      </c>
      <c r="F20554" s="62">
        <v>199.53</v>
      </c>
    </row>
    <row r="20555" spans="1:6" x14ac:dyDescent="0.35">
      <c r="A20555" s="1">
        <v>214</v>
      </c>
      <c r="B20555" s="1" t="s">
        <v>168</v>
      </c>
      <c r="C20555" s="218">
        <v>44897</v>
      </c>
      <c r="D20555" s="218">
        <v>44894</v>
      </c>
      <c r="E20555" s="1">
        <v>2</v>
      </c>
      <c r="F20555" s="62">
        <v>45.89</v>
      </c>
    </row>
    <row r="20556" spans="1:6" x14ac:dyDescent="0.35">
      <c r="A20556" s="1">
        <v>214</v>
      </c>
      <c r="B20556" s="1" t="s">
        <v>168</v>
      </c>
      <c r="C20556" s="218">
        <v>44897</v>
      </c>
      <c r="D20556" s="218">
        <v>44895</v>
      </c>
      <c r="E20556" s="1">
        <v>5</v>
      </c>
      <c r="F20556" s="62">
        <v>290.70999999999998</v>
      </c>
    </row>
    <row r="20557" spans="1:6" x14ac:dyDescent="0.35">
      <c r="A20557" s="1">
        <v>214</v>
      </c>
      <c r="B20557" s="1" t="s">
        <v>168</v>
      </c>
      <c r="C20557" s="218">
        <v>44898</v>
      </c>
      <c r="D20557" s="218">
        <v>44894</v>
      </c>
      <c r="E20557" s="1">
        <v>5</v>
      </c>
      <c r="F20557" s="62">
        <v>247.59</v>
      </c>
    </row>
    <row r="20558" spans="1:6" x14ac:dyDescent="0.35">
      <c r="A20558" s="1">
        <v>214</v>
      </c>
      <c r="B20558" s="1" t="s">
        <v>168</v>
      </c>
      <c r="C20558" s="218">
        <v>44898</v>
      </c>
      <c r="D20558" s="218">
        <v>44895</v>
      </c>
      <c r="E20558" s="1">
        <v>6</v>
      </c>
      <c r="F20558" s="62">
        <v>332.1</v>
      </c>
    </row>
    <row r="20559" spans="1:6" x14ac:dyDescent="0.35">
      <c r="A20559" s="1">
        <v>214</v>
      </c>
      <c r="B20559" s="1" t="s">
        <v>168</v>
      </c>
      <c r="C20559" s="218">
        <v>44899</v>
      </c>
      <c r="D20559" s="218">
        <v>44893</v>
      </c>
      <c r="E20559" s="1">
        <v>5</v>
      </c>
      <c r="F20559" s="62">
        <v>223.09</v>
      </c>
    </row>
    <row r="20560" spans="1:6" x14ac:dyDescent="0.35">
      <c r="A20560" s="1">
        <v>214</v>
      </c>
      <c r="B20560" s="1" t="s">
        <v>168</v>
      </c>
      <c r="C20560" s="218">
        <v>44899</v>
      </c>
      <c r="D20560" s="218">
        <v>44894</v>
      </c>
      <c r="E20560" s="1">
        <v>3</v>
      </c>
      <c r="F20560" s="62">
        <v>171.02</v>
      </c>
    </row>
    <row r="20561" spans="1:6" x14ac:dyDescent="0.35">
      <c r="A20561" s="1">
        <v>214</v>
      </c>
      <c r="B20561" s="1" t="s">
        <v>168</v>
      </c>
      <c r="C20561" s="218">
        <v>44899</v>
      </c>
      <c r="D20561" s="218">
        <v>44895</v>
      </c>
      <c r="E20561" s="1">
        <v>3</v>
      </c>
      <c r="F20561" s="62">
        <v>131.96</v>
      </c>
    </row>
    <row r="20562" spans="1:6" x14ac:dyDescent="0.35">
      <c r="A20562" s="1">
        <v>214</v>
      </c>
      <c r="B20562" s="1" t="s">
        <v>168</v>
      </c>
      <c r="C20562" s="218">
        <v>44899</v>
      </c>
      <c r="D20562" s="218">
        <v>44898</v>
      </c>
      <c r="E20562" s="1">
        <v>3</v>
      </c>
      <c r="F20562" s="62">
        <v>160.43</v>
      </c>
    </row>
    <row r="20563" spans="1:6" x14ac:dyDescent="0.35">
      <c r="A20563" s="1">
        <v>214</v>
      </c>
      <c r="B20563" s="1" t="s">
        <v>168</v>
      </c>
      <c r="C20563" s="218">
        <v>44900</v>
      </c>
      <c r="D20563" s="218">
        <v>44892</v>
      </c>
      <c r="E20563" s="1">
        <v>5</v>
      </c>
      <c r="F20563" s="62">
        <v>236.2</v>
      </c>
    </row>
    <row r="20564" spans="1:6" x14ac:dyDescent="0.35">
      <c r="A20564" s="1">
        <v>214</v>
      </c>
      <c r="B20564" s="1" t="s">
        <v>168</v>
      </c>
      <c r="C20564" s="218">
        <v>44900</v>
      </c>
      <c r="D20564" s="218">
        <v>44898</v>
      </c>
      <c r="E20564" s="1">
        <v>2</v>
      </c>
      <c r="F20564" s="62">
        <v>105.23</v>
      </c>
    </row>
    <row r="20565" spans="1:6" x14ac:dyDescent="0.35">
      <c r="A20565" s="1">
        <v>214</v>
      </c>
      <c r="B20565" s="1" t="s">
        <v>168</v>
      </c>
      <c r="C20565" s="218">
        <v>44901</v>
      </c>
      <c r="D20565" s="218">
        <v>44893</v>
      </c>
      <c r="E20565" s="1">
        <v>1</v>
      </c>
      <c r="F20565" s="62">
        <v>54.45</v>
      </c>
    </row>
    <row r="20566" spans="1:6" x14ac:dyDescent="0.35">
      <c r="A20566" s="1">
        <v>214</v>
      </c>
      <c r="B20566" s="1" t="s">
        <v>168</v>
      </c>
      <c r="C20566" s="218">
        <v>44901</v>
      </c>
      <c r="D20566" s="218">
        <v>44894</v>
      </c>
      <c r="E20566" s="1">
        <v>2</v>
      </c>
      <c r="F20566" s="62">
        <v>47.37</v>
      </c>
    </row>
    <row r="20567" spans="1:6" x14ac:dyDescent="0.35">
      <c r="A20567" s="1">
        <v>214</v>
      </c>
      <c r="B20567" s="1" t="s">
        <v>168</v>
      </c>
      <c r="C20567" s="218">
        <v>44901</v>
      </c>
      <c r="D20567" s="218">
        <v>44895</v>
      </c>
      <c r="E20567" s="1">
        <v>1</v>
      </c>
      <c r="F20567" s="62">
        <v>23.76</v>
      </c>
    </row>
    <row r="20568" spans="1:6" x14ac:dyDescent="0.35">
      <c r="A20568" s="1">
        <v>214</v>
      </c>
      <c r="B20568" s="1" t="s">
        <v>168</v>
      </c>
      <c r="C20568" s="218">
        <v>44901</v>
      </c>
      <c r="D20568" s="218">
        <v>44898</v>
      </c>
      <c r="E20568" s="1">
        <v>3</v>
      </c>
      <c r="F20568" s="62">
        <v>128.44999999999999</v>
      </c>
    </row>
    <row r="20569" spans="1:6" x14ac:dyDescent="0.35">
      <c r="A20569" s="1">
        <v>214</v>
      </c>
      <c r="B20569" s="1" t="s">
        <v>168</v>
      </c>
      <c r="C20569" s="218">
        <v>44901</v>
      </c>
      <c r="D20569" s="218">
        <v>44900</v>
      </c>
      <c r="E20569" s="1">
        <v>5</v>
      </c>
      <c r="F20569" s="62">
        <v>269.62</v>
      </c>
    </row>
    <row r="20570" spans="1:6" x14ac:dyDescent="0.35">
      <c r="A20570" s="1">
        <v>214</v>
      </c>
      <c r="B20570" s="1" t="s">
        <v>168</v>
      </c>
      <c r="C20570" s="218">
        <v>44904</v>
      </c>
      <c r="D20570" s="218">
        <v>44904</v>
      </c>
      <c r="E20570" s="1">
        <v>14</v>
      </c>
      <c r="F20570" s="62">
        <v>668.49</v>
      </c>
    </row>
    <row r="20571" spans="1:6" x14ac:dyDescent="0.35">
      <c r="A20571" s="1">
        <v>214</v>
      </c>
      <c r="B20571" s="1" t="s">
        <v>168</v>
      </c>
      <c r="C20571" s="218">
        <v>44905</v>
      </c>
      <c r="D20571" s="218">
        <v>44904</v>
      </c>
      <c r="E20571" s="1">
        <v>1</v>
      </c>
      <c r="F20571" s="62">
        <v>23.51</v>
      </c>
    </row>
    <row r="20572" spans="1:6" x14ac:dyDescent="0.35">
      <c r="A20572" s="1">
        <v>214</v>
      </c>
      <c r="B20572" s="1" t="s">
        <v>168</v>
      </c>
      <c r="C20572" s="218">
        <v>44905</v>
      </c>
      <c r="D20572" s="218">
        <v>44905</v>
      </c>
      <c r="E20572" s="1">
        <v>7</v>
      </c>
      <c r="F20572" s="62">
        <v>284.42</v>
      </c>
    </row>
    <row r="20573" spans="1:6" x14ac:dyDescent="0.35">
      <c r="A20573" s="1">
        <v>214</v>
      </c>
      <c r="B20573" s="1" t="s">
        <v>168</v>
      </c>
      <c r="C20573" s="218">
        <v>44906</v>
      </c>
      <c r="D20573" s="218">
        <v>44905</v>
      </c>
      <c r="E20573" s="1">
        <v>1</v>
      </c>
      <c r="F20573" s="62">
        <v>53.86</v>
      </c>
    </row>
    <row r="20574" spans="1:6" x14ac:dyDescent="0.35">
      <c r="A20574" s="1">
        <v>214</v>
      </c>
      <c r="B20574" s="1" t="s">
        <v>168</v>
      </c>
      <c r="C20574" s="218">
        <v>44906</v>
      </c>
      <c r="D20574" s="218">
        <v>44906</v>
      </c>
      <c r="E20574" s="1">
        <v>5</v>
      </c>
      <c r="F20574" s="62">
        <v>270.81</v>
      </c>
    </row>
    <row r="20575" spans="1:6" x14ac:dyDescent="0.35">
      <c r="A20575" s="1">
        <v>214</v>
      </c>
      <c r="B20575" s="1" t="s">
        <v>168</v>
      </c>
      <c r="C20575" s="218">
        <v>44907</v>
      </c>
      <c r="D20575" s="218">
        <v>44904</v>
      </c>
      <c r="E20575" s="1">
        <v>1</v>
      </c>
      <c r="F20575" s="62">
        <v>22.42</v>
      </c>
    </row>
    <row r="20576" spans="1:6" x14ac:dyDescent="0.35">
      <c r="A20576" s="1">
        <v>214</v>
      </c>
      <c r="B20576" s="1" t="s">
        <v>168</v>
      </c>
      <c r="C20576" s="218">
        <v>44907</v>
      </c>
      <c r="D20576" s="218">
        <v>44905</v>
      </c>
      <c r="E20576" s="1">
        <v>2</v>
      </c>
      <c r="F20576" s="62">
        <v>46.18</v>
      </c>
    </row>
    <row r="20577" spans="1:6" x14ac:dyDescent="0.35">
      <c r="A20577" s="1">
        <v>214</v>
      </c>
      <c r="B20577" s="1" t="s">
        <v>168</v>
      </c>
      <c r="C20577" s="218">
        <v>44907</v>
      </c>
      <c r="D20577" s="218">
        <v>44906</v>
      </c>
      <c r="E20577" s="1">
        <v>2</v>
      </c>
      <c r="F20577" s="62">
        <v>74.45</v>
      </c>
    </row>
    <row r="20578" spans="1:6" x14ac:dyDescent="0.35">
      <c r="A20578" s="1">
        <v>214</v>
      </c>
      <c r="B20578" s="1" t="s">
        <v>168</v>
      </c>
      <c r="C20578" s="218">
        <v>44907</v>
      </c>
      <c r="D20578" s="218">
        <v>44907</v>
      </c>
      <c r="E20578" s="1">
        <v>6</v>
      </c>
      <c r="F20578" s="62">
        <v>261.5</v>
      </c>
    </row>
    <row r="20579" spans="1:6" x14ac:dyDescent="0.35">
      <c r="A20579" s="1">
        <v>214</v>
      </c>
      <c r="B20579" s="1" t="s">
        <v>168</v>
      </c>
      <c r="C20579" s="218">
        <v>44908</v>
      </c>
      <c r="D20579" s="218">
        <v>44906</v>
      </c>
      <c r="E20579" s="1">
        <v>2</v>
      </c>
      <c r="F20579" s="62">
        <v>76.97</v>
      </c>
    </row>
    <row r="20580" spans="1:6" x14ac:dyDescent="0.35">
      <c r="A20580" s="1">
        <v>214</v>
      </c>
      <c r="B20580" s="1" t="s">
        <v>168</v>
      </c>
      <c r="C20580" s="218">
        <v>44908</v>
      </c>
      <c r="D20580" s="218">
        <v>44907</v>
      </c>
      <c r="E20580" s="1">
        <v>5</v>
      </c>
      <c r="F20580" s="62">
        <v>208.5</v>
      </c>
    </row>
    <row r="20581" spans="1:6" x14ac:dyDescent="0.35">
      <c r="A20581" s="1">
        <v>214</v>
      </c>
      <c r="B20581" s="1" t="s">
        <v>168</v>
      </c>
      <c r="C20581" s="218">
        <v>44908</v>
      </c>
      <c r="D20581" s="218">
        <v>44908</v>
      </c>
      <c r="E20581" s="1">
        <v>9</v>
      </c>
      <c r="F20581" s="62">
        <v>369.76</v>
      </c>
    </row>
    <row r="20582" spans="1:6" x14ac:dyDescent="0.35">
      <c r="A20582" s="1">
        <v>214</v>
      </c>
      <c r="B20582" s="1" t="s">
        <v>168</v>
      </c>
      <c r="C20582" s="218">
        <v>44909</v>
      </c>
      <c r="D20582" s="218">
        <v>44906</v>
      </c>
      <c r="E20582" s="1">
        <v>1</v>
      </c>
      <c r="F20582" s="62">
        <v>54.1</v>
      </c>
    </row>
    <row r="20583" spans="1:6" x14ac:dyDescent="0.35">
      <c r="A20583" s="1">
        <v>214</v>
      </c>
      <c r="B20583" s="1" t="s">
        <v>168</v>
      </c>
      <c r="C20583" s="218">
        <v>44909</v>
      </c>
      <c r="D20583" s="218">
        <v>44907</v>
      </c>
      <c r="E20583" s="1">
        <v>2</v>
      </c>
      <c r="F20583" s="62">
        <v>107.02</v>
      </c>
    </row>
    <row r="20584" spans="1:6" x14ac:dyDescent="0.35">
      <c r="A20584" s="1">
        <v>214</v>
      </c>
      <c r="B20584" s="1" t="s">
        <v>168</v>
      </c>
      <c r="C20584" s="218">
        <v>44909</v>
      </c>
      <c r="D20584" s="218">
        <v>44908</v>
      </c>
      <c r="E20584" s="1">
        <v>2</v>
      </c>
      <c r="F20584" s="62">
        <v>78.11</v>
      </c>
    </row>
    <row r="20585" spans="1:6" x14ac:dyDescent="0.35">
      <c r="A20585" s="1">
        <v>214</v>
      </c>
      <c r="B20585" s="1" t="s">
        <v>168</v>
      </c>
      <c r="C20585" s="218">
        <v>44909</v>
      </c>
      <c r="D20585" s="218">
        <v>44909</v>
      </c>
      <c r="E20585" s="1">
        <v>2</v>
      </c>
      <c r="F20585" s="62">
        <v>78.16</v>
      </c>
    </row>
    <row r="20586" spans="1:6" x14ac:dyDescent="0.35">
      <c r="A20586" s="1">
        <v>214</v>
      </c>
      <c r="B20586" s="1" t="s">
        <v>168</v>
      </c>
      <c r="C20586" s="218">
        <v>44911</v>
      </c>
      <c r="D20586" s="218">
        <v>44908</v>
      </c>
      <c r="E20586" s="1">
        <v>3</v>
      </c>
      <c r="F20586" s="62">
        <v>99.99</v>
      </c>
    </row>
    <row r="20587" spans="1:6" x14ac:dyDescent="0.35">
      <c r="A20587" s="1">
        <v>214</v>
      </c>
      <c r="B20587" s="1" t="s">
        <v>168</v>
      </c>
      <c r="C20587" s="218">
        <v>44911</v>
      </c>
      <c r="D20587" s="218">
        <v>44909</v>
      </c>
      <c r="E20587" s="1">
        <v>3</v>
      </c>
      <c r="F20587" s="62">
        <v>161.96</v>
      </c>
    </row>
    <row r="20588" spans="1:6" x14ac:dyDescent="0.35">
      <c r="A20588" s="1">
        <v>214</v>
      </c>
      <c r="B20588" s="1" t="s">
        <v>168</v>
      </c>
      <c r="C20588" s="218">
        <v>44911</v>
      </c>
      <c r="D20588" s="218">
        <v>44910</v>
      </c>
      <c r="E20588" s="1">
        <v>6</v>
      </c>
      <c r="F20588" s="62">
        <v>294.12</v>
      </c>
    </row>
    <row r="20589" spans="1:6" x14ac:dyDescent="0.35">
      <c r="A20589" s="1">
        <v>214</v>
      </c>
      <c r="B20589" s="1" t="s">
        <v>168</v>
      </c>
      <c r="C20589" s="218">
        <v>44911</v>
      </c>
      <c r="D20589" s="218">
        <v>44911</v>
      </c>
      <c r="E20589" s="1">
        <v>2</v>
      </c>
      <c r="F20589" s="62">
        <v>77.91</v>
      </c>
    </row>
    <row r="20590" spans="1:6" x14ac:dyDescent="0.35">
      <c r="A20590" s="1">
        <v>214</v>
      </c>
      <c r="B20590" s="1" t="s">
        <v>168</v>
      </c>
      <c r="C20590" s="218">
        <v>44912</v>
      </c>
      <c r="D20590" s="218">
        <v>44909</v>
      </c>
      <c r="E20590" s="1">
        <v>4</v>
      </c>
      <c r="F20590" s="62">
        <v>212.21</v>
      </c>
    </row>
    <row r="20591" spans="1:6" x14ac:dyDescent="0.35">
      <c r="A20591" s="1">
        <v>214</v>
      </c>
      <c r="B20591" s="1" t="s">
        <v>168</v>
      </c>
      <c r="C20591" s="218">
        <v>44912</v>
      </c>
      <c r="D20591" s="218">
        <v>44910</v>
      </c>
      <c r="E20591" s="1">
        <v>4</v>
      </c>
      <c r="F20591" s="62">
        <v>189.83</v>
      </c>
    </row>
    <row r="20592" spans="1:6" x14ac:dyDescent="0.35">
      <c r="A20592" s="1">
        <v>214</v>
      </c>
      <c r="B20592" s="1" t="s">
        <v>168</v>
      </c>
      <c r="C20592" s="218">
        <v>44912</v>
      </c>
      <c r="D20592" s="218">
        <v>44911</v>
      </c>
      <c r="E20592" s="1">
        <v>3</v>
      </c>
      <c r="F20592" s="62">
        <v>129.93</v>
      </c>
    </row>
    <row r="20593" spans="1:6" x14ac:dyDescent="0.35">
      <c r="A20593" s="1">
        <v>214</v>
      </c>
      <c r="B20593" s="1" t="s">
        <v>168</v>
      </c>
      <c r="C20593" s="218">
        <v>44912</v>
      </c>
      <c r="D20593" s="218">
        <v>44912</v>
      </c>
      <c r="E20593" s="1">
        <v>1</v>
      </c>
      <c r="F20593" s="62">
        <v>23.71</v>
      </c>
    </row>
    <row r="20594" spans="1:6" x14ac:dyDescent="0.35">
      <c r="A20594" s="1">
        <v>214</v>
      </c>
      <c r="B20594" s="1" t="s">
        <v>168</v>
      </c>
      <c r="C20594" s="218">
        <v>44913</v>
      </c>
      <c r="D20594" s="218">
        <v>44910</v>
      </c>
      <c r="E20594" s="1">
        <v>2</v>
      </c>
      <c r="F20594" s="62">
        <v>77.760000000000005</v>
      </c>
    </row>
    <row r="20595" spans="1:6" x14ac:dyDescent="0.35">
      <c r="A20595" s="1">
        <v>214</v>
      </c>
      <c r="B20595" s="1" t="s">
        <v>168</v>
      </c>
      <c r="C20595" s="218">
        <v>44913</v>
      </c>
      <c r="D20595" s="218">
        <v>44911</v>
      </c>
      <c r="E20595" s="1">
        <v>4</v>
      </c>
      <c r="F20595" s="62">
        <v>184.53</v>
      </c>
    </row>
    <row r="20596" spans="1:6" x14ac:dyDescent="0.35">
      <c r="A20596" s="1">
        <v>214</v>
      </c>
      <c r="B20596" s="1" t="s">
        <v>168</v>
      </c>
      <c r="C20596" s="218">
        <v>44913</v>
      </c>
      <c r="D20596" s="218">
        <v>44912</v>
      </c>
      <c r="E20596" s="1">
        <v>3</v>
      </c>
      <c r="F20596" s="62">
        <v>151.07</v>
      </c>
    </row>
    <row r="20597" spans="1:6" x14ac:dyDescent="0.35">
      <c r="A20597" s="1">
        <v>214</v>
      </c>
      <c r="B20597" s="1" t="s">
        <v>168</v>
      </c>
      <c r="C20597" s="218">
        <v>44913</v>
      </c>
      <c r="D20597" s="218">
        <v>44913</v>
      </c>
      <c r="E20597" s="1">
        <v>4</v>
      </c>
      <c r="F20597" s="62">
        <v>175.82</v>
      </c>
    </row>
    <row r="20598" spans="1:6" x14ac:dyDescent="0.35">
      <c r="A20598" s="1">
        <v>214</v>
      </c>
      <c r="B20598" s="1" t="s">
        <v>168</v>
      </c>
      <c r="C20598" s="218">
        <v>44914</v>
      </c>
      <c r="D20598" s="218">
        <v>44911</v>
      </c>
      <c r="E20598" s="1">
        <v>2</v>
      </c>
      <c r="F20598" s="62">
        <v>47.07</v>
      </c>
    </row>
    <row r="20599" spans="1:6" x14ac:dyDescent="0.35">
      <c r="A20599" s="1">
        <v>214</v>
      </c>
      <c r="B20599" s="1" t="s">
        <v>168</v>
      </c>
      <c r="C20599" s="218">
        <v>44914</v>
      </c>
      <c r="D20599" s="218">
        <v>44912</v>
      </c>
      <c r="E20599" s="1">
        <v>3</v>
      </c>
      <c r="F20599" s="62">
        <v>101.42</v>
      </c>
    </row>
    <row r="20600" spans="1:6" x14ac:dyDescent="0.35">
      <c r="A20600" s="1">
        <v>214</v>
      </c>
      <c r="B20600" s="1" t="s">
        <v>168</v>
      </c>
      <c r="C20600" s="218">
        <v>44914</v>
      </c>
      <c r="D20600" s="218">
        <v>44913</v>
      </c>
      <c r="E20600" s="1">
        <v>2</v>
      </c>
      <c r="F20600" s="62">
        <v>107.95</v>
      </c>
    </row>
    <row r="20601" spans="1:6" x14ac:dyDescent="0.35">
      <c r="A20601" s="1">
        <v>214</v>
      </c>
      <c r="B20601" s="1" t="s">
        <v>168</v>
      </c>
      <c r="C20601" s="218">
        <v>44914</v>
      </c>
      <c r="D20601" s="218">
        <v>44914</v>
      </c>
      <c r="E20601" s="1">
        <v>3</v>
      </c>
      <c r="F20601" s="62">
        <v>182.06</v>
      </c>
    </row>
    <row r="20602" spans="1:6" x14ac:dyDescent="0.35">
      <c r="A20602" s="1">
        <v>214</v>
      </c>
      <c r="B20602" s="1" t="s">
        <v>168</v>
      </c>
      <c r="C20602" s="218">
        <v>44915</v>
      </c>
      <c r="D20602" s="218">
        <v>44912</v>
      </c>
      <c r="E20602" s="1">
        <v>3</v>
      </c>
      <c r="F20602" s="62">
        <v>162.16</v>
      </c>
    </row>
    <row r="20603" spans="1:6" x14ac:dyDescent="0.35">
      <c r="A20603" s="1">
        <v>214</v>
      </c>
      <c r="B20603" s="1" t="s">
        <v>168</v>
      </c>
      <c r="C20603" s="218">
        <v>44915</v>
      </c>
      <c r="D20603" s="218">
        <v>44913</v>
      </c>
      <c r="E20603" s="1">
        <v>4</v>
      </c>
      <c r="F20603" s="62">
        <v>125.18</v>
      </c>
    </row>
    <row r="20604" spans="1:6" x14ac:dyDescent="0.35">
      <c r="A20604" s="1">
        <v>214</v>
      </c>
      <c r="B20604" s="1" t="s">
        <v>168</v>
      </c>
      <c r="C20604" s="218">
        <v>44915</v>
      </c>
      <c r="D20604" s="218">
        <v>44914</v>
      </c>
      <c r="E20604" s="1">
        <v>4</v>
      </c>
      <c r="F20604" s="62">
        <v>90.78</v>
      </c>
    </row>
    <row r="20605" spans="1:6" x14ac:dyDescent="0.35">
      <c r="A20605" s="1">
        <v>214</v>
      </c>
      <c r="B20605" s="1" t="s">
        <v>168</v>
      </c>
      <c r="C20605" s="218">
        <v>44915</v>
      </c>
      <c r="D20605" s="218">
        <v>44915</v>
      </c>
      <c r="E20605" s="1">
        <v>2</v>
      </c>
      <c r="F20605" s="62">
        <v>76.23</v>
      </c>
    </row>
    <row r="20606" spans="1:6" x14ac:dyDescent="0.35">
      <c r="A20606" s="1">
        <v>214</v>
      </c>
      <c r="B20606" s="1" t="s">
        <v>168</v>
      </c>
      <c r="C20606" s="218">
        <v>44916</v>
      </c>
      <c r="D20606" s="218">
        <v>44913</v>
      </c>
      <c r="E20606" s="1">
        <v>3</v>
      </c>
      <c r="F20606" s="62">
        <v>101.02</v>
      </c>
    </row>
    <row r="20607" spans="1:6" x14ac:dyDescent="0.35">
      <c r="A20607" s="1">
        <v>214</v>
      </c>
      <c r="B20607" s="1" t="s">
        <v>168</v>
      </c>
      <c r="C20607" s="218">
        <v>44916</v>
      </c>
      <c r="D20607" s="218">
        <v>44914</v>
      </c>
      <c r="E20607" s="1">
        <v>5</v>
      </c>
      <c r="F20607" s="62">
        <v>148.38999999999999</v>
      </c>
    </row>
    <row r="20608" spans="1:6" x14ac:dyDescent="0.35">
      <c r="A20608" s="1">
        <v>214</v>
      </c>
      <c r="B20608" s="1" t="s">
        <v>168</v>
      </c>
      <c r="C20608" s="218">
        <v>44916</v>
      </c>
      <c r="D20608" s="218">
        <v>44915</v>
      </c>
      <c r="E20608" s="1">
        <v>8</v>
      </c>
      <c r="F20608" s="62">
        <v>299.62</v>
      </c>
    </row>
    <row r="20609" spans="1:6" x14ac:dyDescent="0.35">
      <c r="A20609" s="1">
        <v>214</v>
      </c>
      <c r="B20609" s="1" t="s">
        <v>168</v>
      </c>
      <c r="C20609" s="218">
        <v>44916</v>
      </c>
      <c r="D20609" s="218">
        <v>44916</v>
      </c>
      <c r="E20609" s="1">
        <v>3</v>
      </c>
      <c r="F20609" s="62">
        <v>180.92</v>
      </c>
    </row>
    <row r="20610" spans="1:6" x14ac:dyDescent="0.35">
      <c r="A20610" s="1">
        <v>214</v>
      </c>
      <c r="B20610" s="1" t="s">
        <v>168</v>
      </c>
      <c r="C20610" s="218">
        <v>44917</v>
      </c>
      <c r="D20610" s="218">
        <v>44913</v>
      </c>
      <c r="E20610" s="1">
        <v>1</v>
      </c>
      <c r="F20610" s="62">
        <v>48.01</v>
      </c>
    </row>
    <row r="20611" spans="1:6" x14ac:dyDescent="0.35">
      <c r="A20611" s="1">
        <v>214</v>
      </c>
      <c r="B20611" s="1" t="s">
        <v>168</v>
      </c>
      <c r="C20611" s="218">
        <v>44917</v>
      </c>
      <c r="D20611" s="218">
        <v>44914</v>
      </c>
      <c r="E20611" s="1">
        <v>1</v>
      </c>
      <c r="F20611" s="62">
        <v>23.61</v>
      </c>
    </row>
    <row r="20612" spans="1:6" x14ac:dyDescent="0.35">
      <c r="A20612" s="1">
        <v>214</v>
      </c>
      <c r="B20612" s="1" t="s">
        <v>168</v>
      </c>
      <c r="C20612" s="218">
        <v>44917</v>
      </c>
      <c r="D20612" s="218">
        <v>44915</v>
      </c>
      <c r="E20612" s="1">
        <v>1</v>
      </c>
      <c r="F20612" s="62">
        <v>23.71</v>
      </c>
    </row>
    <row r="20613" spans="1:6" x14ac:dyDescent="0.35">
      <c r="A20613" s="1">
        <v>214</v>
      </c>
      <c r="B20613" s="1" t="s">
        <v>168</v>
      </c>
      <c r="C20613" s="218">
        <v>44917</v>
      </c>
      <c r="D20613" s="218">
        <v>44916</v>
      </c>
      <c r="E20613" s="1">
        <v>3</v>
      </c>
      <c r="F20613" s="62">
        <v>132.31</v>
      </c>
    </row>
    <row r="20614" spans="1:6" x14ac:dyDescent="0.35">
      <c r="A20614" s="1">
        <v>214</v>
      </c>
      <c r="B20614" s="1" t="s">
        <v>168</v>
      </c>
      <c r="C20614" s="218">
        <v>44917</v>
      </c>
      <c r="D20614" s="218">
        <v>44917</v>
      </c>
      <c r="E20614" s="1">
        <v>3</v>
      </c>
      <c r="F20614" s="62">
        <v>101.17</v>
      </c>
    </row>
    <row r="20615" spans="1:6" x14ac:dyDescent="0.35">
      <c r="A20615" s="1">
        <v>214</v>
      </c>
      <c r="B20615" s="1" t="s">
        <v>168</v>
      </c>
      <c r="C20615" s="218">
        <v>44918</v>
      </c>
      <c r="D20615" s="218">
        <v>44915</v>
      </c>
      <c r="E20615" s="1">
        <v>5</v>
      </c>
      <c r="F20615" s="62">
        <v>179.78</v>
      </c>
    </row>
    <row r="20616" spans="1:6" x14ac:dyDescent="0.35">
      <c r="A20616" s="1">
        <v>214</v>
      </c>
      <c r="B20616" s="1" t="s">
        <v>168</v>
      </c>
      <c r="C20616" s="218">
        <v>44918</v>
      </c>
      <c r="D20616" s="218">
        <v>44916</v>
      </c>
      <c r="E20616" s="1">
        <v>3</v>
      </c>
      <c r="F20616" s="62">
        <v>127.81</v>
      </c>
    </row>
    <row r="20617" spans="1:6" x14ac:dyDescent="0.35">
      <c r="A20617" s="1">
        <v>214</v>
      </c>
      <c r="B20617" s="1" t="s">
        <v>168</v>
      </c>
      <c r="C20617" s="218">
        <v>44918</v>
      </c>
      <c r="D20617" s="218">
        <v>44917</v>
      </c>
      <c r="E20617" s="1">
        <v>6</v>
      </c>
      <c r="F20617" s="62">
        <v>202.85</v>
      </c>
    </row>
    <row r="20618" spans="1:6" x14ac:dyDescent="0.35">
      <c r="A20618" s="1">
        <v>214</v>
      </c>
      <c r="B20618" s="1" t="s">
        <v>168</v>
      </c>
      <c r="C20618" s="218">
        <v>44918</v>
      </c>
      <c r="D20618" s="218">
        <v>44918</v>
      </c>
      <c r="E20618" s="1">
        <v>1</v>
      </c>
      <c r="F20618" s="62">
        <v>74.099999999999994</v>
      </c>
    </row>
    <row r="20619" spans="1:6" x14ac:dyDescent="0.35">
      <c r="A20619" s="1">
        <v>214</v>
      </c>
      <c r="B20619" s="1" t="s">
        <v>168</v>
      </c>
      <c r="C20619" s="218">
        <v>44919</v>
      </c>
      <c r="D20619" s="218">
        <v>44916</v>
      </c>
      <c r="E20619" s="1">
        <v>3</v>
      </c>
      <c r="F20619" s="62">
        <v>162.61000000000001</v>
      </c>
    </row>
    <row r="20620" spans="1:6" x14ac:dyDescent="0.35">
      <c r="A20620" s="1">
        <v>214</v>
      </c>
      <c r="B20620" s="1" t="s">
        <v>168</v>
      </c>
      <c r="C20620" s="218">
        <v>44919</v>
      </c>
      <c r="D20620" s="218">
        <v>44917</v>
      </c>
      <c r="E20620" s="1">
        <v>3</v>
      </c>
      <c r="F20620" s="62">
        <v>101.17</v>
      </c>
    </row>
    <row r="20621" spans="1:6" x14ac:dyDescent="0.35">
      <c r="A20621" s="1">
        <v>214</v>
      </c>
      <c r="B20621" s="1" t="s">
        <v>168</v>
      </c>
      <c r="C20621" s="218">
        <v>44919</v>
      </c>
      <c r="D20621" s="218">
        <v>44918</v>
      </c>
      <c r="E20621" s="1">
        <v>4</v>
      </c>
      <c r="F20621" s="62">
        <v>175.87</v>
      </c>
    </row>
    <row r="20622" spans="1:6" x14ac:dyDescent="0.35">
      <c r="A20622" s="1">
        <v>214</v>
      </c>
      <c r="B20622" s="1" t="s">
        <v>168</v>
      </c>
      <c r="C20622" s="218">
        <v>44919</v>
      </c>
      <c r="D20622" s="218">
        <v>44919</v>
      </c>
      <c r="E20622" s="1">
        <v>6</v>
      </c>
      <c r="F20622" s="62">
        <v>230.96</v>
      </c>
    </row>
    <row r="20623" spans="1:6" x14ac:dyDescent="0.35">
      <c r="A20623" s="1">
        <v>214</v>
      </c>
      <c r="B20623" s="1" t="s">
        <v>168</v>
      </c>
      <c r="C20623" s="218">
        <v>44920</v>
      </c>
      <c r="D20623" s="218">
        <v>44917</v>
      </c>
      <c r="E20623" s="1">
        <v>2</v>
      </c>
      <c r="F20623" s="62">
        <v>93.16</v>
      </c>
    </row>
    <row r="20624" spans="1:6" x14ac:dyDescent="0.35">
      <c r="A20624" s="1">
        <v>214</v>
      </c>
      <c r="B20624" s="1" t="s">
        <v>168</v>
      </c>
      <c r="C20624" s="218">
        <v>44920</v>
      </c>
      <c r="D20624" s="218">
        <v>44918</v>
      </c>
      <c r="E20624" s="1">
        <v>2</v>
      </c>
      <c r="F20624" s="62">
        <v>108.26</v>
      </c>
    </row>
    <row r="20625" spans="1:6" x14ac:dyDescent="0.35">
      <c r="A20625" s="1">
        <v>214</v>
      </c>
      <c r="B20625" s="1" t="s">
        <v>168</v>
      </c>
      <c r="C20625" s="218">
        <v>44920</v>
      </c>
      <c r="D20625" s="218">
        <v>44919</v>
      </c>
      <c r="E20625" s="1">
        <v>5</v>
      </c>
      <c r="F20625" s="62">
        <v>229.53</v>
      </c>
    </row>
    <row r="20626" spans="1:6" x14ac:dyDescent="0.35">
      <c r="A20626" s="1">
        <v>214</v>
      </c>
      <c r="B20626" s="1" t="s">
        <v>168</v>
      </c>
      <c r="C20626" s="218">
        <v>44920</v>
      </c>
      <c r="D20626" s="218">
        <v>44920</v>
      </c>
      <c r="E20626" s="1">
        <v>7</v>
      </c>
      <c r="F20626" s="62">
        <v>308.33</v>
      </c>
    </row>
    <row r="20627" spans="1:6" x14ac:dyDescent="0.35">
      <c r="A20627" s="1">
        <v>214</v>
      </c>
      <c r="B20627" s="1" t="s">
        <v>168</v>
      </c>
      <c r="C20627" s="218">
        <v>44921</v>
      </c>
      <c r="D20627" s="218">
        <v>44917</v>
      </c>
      <c r="E20627" s="1">
        <v>1</v>
      </c>
      <c r="F20627" s="62">
        <v>23.76</v>
      </c>
    </row>
    <row r="20628" spans="1:6" x14ac:dyDescent="0.35">
      <c r="A20628" s="1">
        <v>214</v>
      </c>
      <c r="B20628" s="1" t="s">
        <v>168</v>
      </c>
      <c r="C20628" s="218">
        <v>44921</v>
      </c>
      <c r="D20628" s="218">
        <v>44918</v>
      </c>
      <c r="E20628" s="1">
        <v>2</v>
      </c>
      <c r="F20628" s="62">
        <v>108.35</v>
      </c>
    </row>
    <row r="20629" spans="1:6" x14ac:dyDescent="0.35">
      <c r="A20629" s="1">
        <v>214</v>
      </c>
      <c r="B20629" s="1" t="s">
        <v>168</v>
      </c>
      <c r="C20629" s="218">
        <v>44921</v>
      </c>
      <c r="D20629" s="218">
        <v>44919</v>
      </c>
      <c r="E20629" s="1">
        <v>4</v>
      </c>
      <c r="F20629" s="62">
        <v>155.66999999999999</v>
      </c>
    </row>
    <row r="20630" spans="1:6" x14ac:dyDescent="0.35">
      <c r="A20630" s="1">
        <v>214</v>
      </c>
      <c r="B20630" s="1" t="s">
        <v>168</v>
      </c>
      <c r="C20630" s="218">
        <v>44921</v>
      </c>
      <c r="D20630" s="218">
        <v>44920</v>
      </c>
      <c r="E20630" s="1">
        <v>6</v>
      </c>
      <c r="F20630" s="62">
        <v>233.58</v>
      </c>
    </row>
    <row r="20631" spans="1:6" x14ac:dyDescent="0.35">
      <c r="A20631" s="1">
        <v>214</v>
      </c>
      <c r="B20631" s="1" t="s">
        <v>168</v>
      </c>
      <c r="C20631" s="218">
        <v>44922</v>
      </c>
      <c r="D20631" s="218">
        <v>44919</v>
      </c>
      <c r="E20631" s="1">
        <v>1</v>
      </c>
      <c r="F20631" s="62">
        <v>23.66</v>
      </c>
    </row>
    <row r="20632" spans="1:6" x14ac:dyDescent="0.35">
      <c r="A20632" s="1">
        <v>214</v>
      </c>
      <c r="B20632" s="1" t="s">
        <v>168</v>
      </c>
      <c r="C20632" s="218">
        <v>44922</v>
      </c>
      <c r="D20632" s="218">
        <v>44920</v>
      </c>
      <c r="E20632" s="1">
        <v>3</v>
      </c>
      <c r="F20632" s="62">
        <v>70.73</v>
      </c>
    </row>
    <row r="20633" spans="1:6" x14ac:dyDescent="0.35">
      <c r="A20633" s="1">
        <v>214</v>
      </c>
      <c r="B20633" s="1" t="s">
        <v>168</v>
      </c>
      <c r="C20633" s="218">
        <v>44922</v>
      </c>
      <c r="D20633" s="218">
        <v>44922</v>
      </c>
      <c r="E20633" s="1">
        <v>12</v>
      </c>
      <c r="F20633" s="62">
        <v>458.12</v>
      </c>
    </row>
    <row r="20634" spans="1:6" x14ac:dyDescent="0.35">
      <c r="A20634" s="1">
        <v>214</v>
      </c>
      <c r="B20634" s="1" t="s">
        <v>168</v>
      </c>
      <c r="C20634" s="218">
        <v>44923</v>
      </c>
      <c r="D20634" s="218">
        <v>44922</v>
      </c>
      <c r="E20634" s="1">
        <v>1</v>
      </c>
      <c r="F20634" s="62">
        <v>23.76</v>
      </c>
    </row>
    <row r="20635" spans="1:6" x14ac:dyDescent="0.35">
      <c r="A20635" s="1">
        <v>214</v>
      </c>
      <c r="B20635" s="1" t="s">
        <v>168</v>
      </c>
      <c r="C20635" s="218">
        <v>44923</v>
      </c>
      <c r="D20635" s="218">
        <v>44923</v>
      </c>
      <c r="E20635" s="1">
        <v>15</v>
      </c>
      <c r="F20635" s="62">
        <v>559.94000000000005</v>
      </c>
    </row>
    <row r="20636" spans="1:6" x14ac:dyDescent="0.35">
      <c r="A20636" s="1">
        <v>214</v>
      </c>
      <c r="B20636" s="1" t="s">
        <v>168</v>
      </c>
      <c r="C20636" s="218">
        <v>44924</v>
      </c>
      <c r="D20636" s="218">
        <v>44924</v>
      </c>
      <c r="E20636" s="1">
        <v>11</v>
      </c>
      <c r="F20636" s="62">
        <v>453.81</v>
      </c>
    </row>
    <row r="20637" spans="1:6" x14ac:dyDescent="0.35">
      <c r="A20637" s="1">
        <v>214</v>
      </c>
      <c r="B20637" s="1" t="s">
        <v>168</v>
      </c>
      <c r="C20637" s="218">
        <v>44925</v>
      </c>
      <c r="D20637" s="218">
        <v>44925</v>
      </c>
      <c r="E20637" s="1">
        <v>10</v>
      </c>
      <c r="F20637" s="62">
        <v>360.16</v>
      </c>
    </row>
    <row r="20638" spans="1:6" x14ac:dyDescent="0.35">
      <c r="A20638" s="1">
        <v>214</v>
      </c>
      <c r="B20638" s="1" t="s">
        <v>168</v>
      </c>
      <c r="C20638" s="218">
        <v>44926</v>
      </c>
      <c r="D20638" s="218">
        <v>44925</v>
      </c>
      <c r="E20638" s="1">
        <v>1</v>
      </c>
      <c r="F20638" s="62">
        <v>54.45</v>
      </c>
    </row>
    <row r="20639" spans="1:6" x14ac:dyDescent="0.35">
      <c r="A20639" s="1">
        <v>214</v>
      </c>
      <c r="B20639" s="1" t="s">
        <v>168</v>
      </c>
      <c r="C20639" s="218">
        <v>44926</v>
      </c>
      <c r="D20639" s="218">
        <v>44926</v>
      </c>
      <c r="E20639" s="1">
        <v>6</v>
      </c>
      <c r="F20639" s="62">
        <v>374.86</v>
      </c>
    </row>
    <row r="20640" spans="1:6" x14ac:dyDescent="0.35">
      <c r="A20640" s="1">
        <v>214</v>
      </c>
      <c r="B20640" s="1" t="s">
        <v>168</v>
      </c>
      <c r="C20640" s="218">
        <v>44927</v>
      </c>
      <c r="D20640" s="218">
        <v>44924</v>
      </c>
      <c r="E20640" s="1">
        <v>1</v>
      </c>
      <c r="F20640" s="62">
        <v>20.99</v>
      </c>
    </row>
    <row r="20641" spans="1:6" x14ac:dyDescent="0.35">
      <c r="A20641" s="1">
        <v>214</v>
      </c>
      <c r="B20641" s="1" t="s">
        <v>168</v>
      </c>
      <c r="C20641" s="218">
        <v>44927</v>
      </c>
      <c r="D20641" s="218">
        <v>44926</v>
      </c>
      <c r="E20641" s="1">
        <v>4</v>
      </c>
      <c r="F20641" s="62">
        <v>156.02000000000001</v>
      </c>
    </row>
    <row r="20642" spans="1:6" x14ac:dyDescent="0.35">
      <c r="A20642" s="1">
        <v>214</v>
      </c>
      <c r="B20642" s="1" t="s">
        <v>168</v>
      </c>
      <c r="C20642" s="218">
        <v>44927</v>
      </c>
      <c r="D20642" s="218">
        <v>44927</v>
      </c>
      <c r="E20642" s="1">
        <v>5</v>
      </c>
      <c r="F20642" s="62">
        <v>178.99</v>
      </c>
    </row>
    <row r="20643" spans="1:6" x14ac:dyDescent="0.35">
      <c r="A20643" s="1">
        <v>214</v>
      </c>
      <c r="B20643" s="1" t="s">
        <v>168</v>
      </c>
      <c r="C20643" s="218">
        <v>44928</v>
      </c>
      <c r="D20643" s="218">
        <v>44925</v>
      </c>
      <c r="E20643" s="1">
        <v>1</v>
      </c>
      <c r="F20643" s="62">
        <v>73.56</v>
      </c>
    </row>
    <row r="20644" spans="1:6" x14ac:dyDescent="0.35">
      <c r="A20644" s="1">
        <v>214</v>
      </c>
      <c r="B20644" s="1" t="s">
        <v>168</v>
      </c>
      <c r="C20644" s="218">
        <v>44928</v>
      </c>
      <c r="D20644" s="218">
        <v>44926</v>
      </c>
      <c r="E20644" s="1">
        <v>1</v>
      </c>
      <c r="F20644" s="62">
        <v>73.75</v>
      </c>
    </row>
    <row r="20645" spans="1:6" x14ac:dyDescent="0.35">
      <c r="A20645" s="1">
        <v>214</v>
      </c>
      <c r="B20645" s="1" t="s">
        <v>168</v>
      </c>
      <c r="C20645" s="218">
        <v>44928</v>
      </c>
      <c r="D20645" s="218">
        <v>44927</v>
      </c>
      <c r="E20645" s="1">
        <v>1</v>
      </c>
      <c r="F20645" s="62">
        <v>23.12</v>
      </c>
    </row>
    <row r="20646" spans="1:6" x14ac:dyDescent="0.35">
      <c r="A20646" s="1">
        <v>214</v>
      </c>
      <c r="B20646" s="1" t="s">
        <v>168</v>
      </c>
      <c r="C20646" s="218">
        <v>44928</v>
      </c>
      <c r="D20646" s="218">
        <v>44928</v>
      </c>
      <c r="E20646" s="1">
        <v>3</v>
      </c>
      <c r="F20646" s="62">
        <v>132.61000000000001</v>
      </c>
    </row>
    <row r="20647" spans="1:6" x14ac:dyDescent="0.35">
      <c r="A20647" s="1">
        <v>214</v>
      </c>
      <c r="B20647" s="1" t="s">
        <v>168</v>
      </c>
      <c r="C20647" s="218">
        <v>44929</v>
      </c>
      <c r="D20647" s="218">
        <v>44928</v>
      </c>
      <c r="E20647" s="1">
        <v>1</v>
      </c>
      <c r="F20647" s="62">
        <v>23.71</v>
      </c>
    </row>
    <row r="20648" spans="1:6" x14ac:dyDescent="0.35">
      <c r="A20648" s="1">
        <v>214</v>
      </c>
      <c r="B20648" s="1" t="s">
        <v>168</v>
      </c>
      <c r="C20648" s="218">
        <v>44929</v>
      </c>
      <c r="D20648" s="218">
        <v>44929</v>
      </c>
      <c r="E20648" s="1">
        <v>5</v>
      </c>
      <c r="F20648" s="62">
        <v>241.41</v>
      </c>
    </row>
    <row r="20649" spans="1:6" x14ac:dyDescent="0.35">
      <c r="A20649" s="1">
        <v>214</v>
      </c>
      <c r="B20649" s="1" t="s">
        <v>168</v>
      </c>
      <c r="C20649" s="218">
        <v>44931</v>
      </c>
      <c r="D20649" s="218">
        <v>44928</v>
      </c>
      <c r="E20649" s="1">
        <v>2</v>
      </c>
      <c r="F20649" s="62">
        <v>47.42</v>
      </c>
    </row>
    <row r="20650" spans="1:6" x14ac:dyDescent="0.35">
      <c r="A20650" s="1">
        <v>214</v>
      </c>
      <c r="B20650" s="1" t="s">
        <v>168</v>
      </c>
      <c r="C20650" s="218">
        <v>44931</v>
      </c>
      <c r="D20650" s="218">
        <v>44929</v>
      </c>
      <c r="E20650" s="1">
        <v>8</v>
      </c>
      <c r="F20650" s="62">
        <v>355.85</v>
      </c>
    </row>
    <row r="20651" spans="1:6" x14ac:dyDescent="0.35">
      <c r="A20651" s="1">
        <v>214</v>
      </c>
      <c r="B20651" s="1" t="s">
        <v>168</v>
      </c>
      <c r="C20651" s="218">
        <v>44931</v>
      </c>
      <c r="D20651" s="218">
        <v>44930</v>
      </c>
      <c r="E20651" s="1">
        <v>8</v>
      </c>
      <c r="F20651" s="62">
        <v>280.45999999999998</v>
      </c>
    </row>
    <row r="20652" spans="1:6" x14ac:dyDescent="0.35">
      <c r="A20652" s="1">
        <v>214</v>
      </c>
      <c r="B20652" s="1" t="s">
        <v>168</v>
      </c>
      <c r="C20652" s="218">
        <v>44931</v>
      </c>
      <c r="D20652" s="218">
        <v>44931</v>
      </c>
      <c r="E20652" s="1">
        <v>6</v>
      </c>
      <c r="F20652" s="62">
        <v>286.2</v>
      </c>
    </row>
    <row r="20653" spans="1:6" x14ac:dyDescent="0.35">
      <c r="A20653" s="1">
        <v>214</v>
      </c>
      <c r="B20653" s="1" t="s">
        <v>168</v>
      </c>
      <c r="C20653" s="218">
        <v>44932</v>
      </c>
      <c r="D20653" s="218">
        <v>44930</v>
      </c>
      <c r="E20653" s="1">
        <v>1</v>
      </c>
      <c r="F20653" s="62">
        <v>54.05</v>
      </c>
    </row>
    <row r="20654" spans="1:6" x14ac:dyDescent="0.35">
      <c r="A20654" s="1">
        <v>214</v>
      </c>
      <c r="B20654" s="1" t="s">
        <v>168</v>
      </c>
      <c r="C20654" s="218">
        <v>44932</v>
      </c>
      <c r="D20654" s="218">
        <v>44931</v>
      </c>
      <c r="E20654" s="1">
        <v>2</v>
      </c>
      <c r="F20654" s="62">
        <v>78.11</v>
      </c>
    </row>
    <row r="20655" spans="1:6" x14ac:dyDescent="0.35">
      <c r="A20655" s="1">
        <v>214</v>
      </c>
      <c r="B20655" s="1" t="s">
        <v>168</v>
      </c>
      <c r="C20655" s="218">
        <v>44932</v>
      </c>
      <c r="D20655" s="218">
        <v>44932</v>
      </c>
      <c r="E20655" s="1">
        <v>2</v>
      </c>
      <c r="F20655" s="62">
        <v>78.16</v>
      </c>
    </row>
    <row r="20656" spans="1:6" x14ac:dyDescent="0.35">
      <c r="A20656" s="1">
        <v>214</v>
      </c>
      <c r="B20656" s="1" t="s">
        <v>168</v>
      </c>
      <c r="C20656" s="218">
        <v>44933</v>
      </c>
      <c r="D20656" s="218">
        <v>44931</v>
      </c>
      <c r="E20656" s="1">
        <v>4</v>
      </c>
      <c r="F20656" s="62">
        <v>145.38</v>
      </c>
    </row>
    <row r="20657" spans="1:6" x14ac:dyDescent="0.35">
      <c r="A20657" s="1">
        <v>214</v>
      </c>
      <c r="B20657" s="1" t="s">
        <v>168</v>
      </c>
      <c r="C20657" s="218">
        <v>44933</v>
      </c>
      <c r="D20657" s="218">
        <v>44932</v>
      </c>
      <c r="E20657" s="1">
        <v>1</v>
      </c>
      <c r="F20657" s="62">
        <v>54.35</v>
      </c>
    </row>
    <row r="20658" spans="1:6" x14ac:dyDescent="0.35">
      <c r="A20658" s="1">
        <v>214</v>
      </c>
      <c r="B20658" s="1" t="s">
        <v>168</v>
      </c>
      <c r="C20658" s="218">
        <v>44933</v>
      </c>
      <c r="D20658" s="218">
        <v>44933</v>
      </c>
      <c r="E20658" s="1">
        <v>2</v>
      </c>
      <c r="F20658" s="62">
        <v>77.569999999999993</v>
      </c>
    </row>
    <row r="20659" spans="1:6" x14ac:dyDescent="0.35">
      <c r="A20659" s="1">
        <v>214</v>
      </c>
      <c r="B20659" s="1" t="s">
        <v>168</v>
      </c>
      <c r="C20659" s="218">
        <v>44934</v>
      </c>
      <c r="D20659" s="218">
        <v>44931</v>
      </c>
      <c r="E20659" s="1">
        <v>7</v>
      </c>
      <c r="F20659" s="62">
        <v>367.04</v>
      </c>
    </row>
    <row r="20660" spans="1:6" x14ac:dyDescent="0.35">
      <c r="A20660" s="1">
        <v>214</v>
      </c>
      <c r="B20660" s="1" t="s">
        <v>168</v>
      </c>
      <c r="C20660" s="218">
        <v>44934</v>
      </c>
      <c r="D20660" s="218">
        <v>44932</v>
      </c>
      <c r="E20660" s="1">
        <v>6</v>
      </c>
      <c r="F20660" s="62">
        <v>333.98</v>
      </c>
    </row>
    <row r="20661" spans="1:6" x14ac:dyDescent="0.35">
      <c r="A20661" s="1">
        <v>214</v>
      </c>
      <c r="B20661" s="1" t="s">
        <v>168</v>
      </c>
      <c r="C20661" s="218">
        <v>44934</v>
      </c>
      <c r="D20661" s="218">
        <v>44934</v>
      </c>
      <c r="E20661" s="1">
        <v>1</v>
      </c>
      <c r="F20661" s="62">
        <v>54.15</v>
      </c>
    </row>
    <row r="20662" spans="1:6" x14ac:dyDescent="0.35">
      <c r="A20662" s="1">
        <v>214</v>
      </c>
      <c r="B20662" s="1" t="s">
        <v>168</v>
      </c>
      <c r="C20662" s="218">
        <v>44935</v>
      </c>
      <c r="D20662" s="218">
        <v>44932</v>
      </c>
      <c r="E20662" s="1">
        <v>6</v>
      </c>
      <c r="F20662" s="62">
        <v>282.74</v>
      </c>
    </row>
    <row r="20663" spans="1:6" x14ac:dyDescent="0.35">
      <c r="A20663" s="1">
        <v>214</v>
      </c>
      <c r="B20663" s="1" t="s">
        <v>168</v>
      </c>
      <c r="C20663" s="218">
        <v>44935</v>
      </c>
      <c r="D20663" s="218">
        <v>44933</v>
      </c>
      <c r="E20663" s="1">
        <v>7</v>
      </c>
      <c r="F20663" s="62">
        <v>226.55</v>
      </c>
    </row>
    <row r="20664" spans="1:6" x14ac:dyDescent="0.35">
      <c r="A20664" s="1">
        <v>214</v>
      </c>
      <c r="B20664" s="1" t="s">
        <v>168</v>
      </c>
      <c r="C20664" s="218">
        <v>44935</v>
      </c>
      <c r="D20664" s="218">
        <v>44934</v>
      </c>
      <c r="E20664" s="1">
        <v>2</v>
      </c>
      <c r="F20664" s="62">
        <v>97.02</v>
      </c>
    </row>
    <row r="20665" spans="1:6" x14ac:dyDescent="0.35">
      <c r="A20665" s="1">
        <v>214</v>
      </c>
      <c r="B20665" s="1" t="s">
        <v>168</v>
      </c>
      <c r="C20665" s="218">
        <v>44936</v>
      </c>
      <c r="D20665" s="218">
        <v>44933</v>
      </c>
      <c r="E20665" s="1">
        <v>6</v>
      </c>
      <c r="F20665" s="62">
        <v>331.95</v>
      </c>
    </row>
    <row r="20666" spans="1:6" x14ac:dyDescent="0.35">
      <c r="A20666" s="1">
        <v>214</v>
      </c>
      <c r="B20666" s="1" t="s">
        <v>168</v>
      </c>
      <c r="C20666" s="218">
        <v>44936</v>
      </c>
      <c r="D20666" s="218">
        <v>44934</v>
      </c>
      <c r="E20666" s="1">
        <v>3</v>
      </c>
      <c r="F20666" s="62">
        <v>171.51</v>
      </c>
    </row>
    <row r="20667" spans="1:6" x14ac:dyDescent="0.35">
      <c r="A20667" s="1">
        <v>214</v>
      </c>
      <c r="B20667" s="1" t="s">
        <v>168</v>
      </c>
      <c r="C20667" s="218">
        <v>44937</v>
      </c>
      <c r="D20667" s="218">
        <v>44934</v>
      </c>
      <c r="E20667" s="1">
        <v>5</v>
      </c>
      <c r="F20667" s="62">
        <v>178.79</v>
      </c>
    </row>
    <row r="20668" spans="1:6" x14ac:dyDescent="0.35">
      <c r="A20668" s="1">
        <v>214</v>
      </c>
      <c r="B20668" s="1" t="s">
        <v>168</v>
      </c>
      <c r="C20668" s="218">
        <v>44937</v>
      </c>
      <c r="D20668" s="218">
        <v>44935</v>
      </c>
      <c r="E20668" s="1">
        <v>1</v>
      </c>
      <c r="F20668" s="62">
        <v>23.41</v>
      </c>
    </row>
    <row r="20669" spans="1:6" x14ac:dyDescent="0.35">
      <c r="A20669" s="1">
        <v>214</v>
      </c>
      <c r="B20669" s="1" t="s">
        <v>168</v>
      </c>
      <c r="C20669" s="218">
        <v>44937</v>
      </c>
      <c r="D20669" s="218">
        <v>44936</v>
      </c>
      <c r="E20669" s="1">
        <v>4</v>
      </c>
      <c r="F20669" s="62">
        <v>186.86</v>
      </c>
    </row>
    <row r="20670" spans="1:6" x14ac:dyDescent="0.35">
      <c r="A20670" s="1">
        <v>214</v>
      </c>
      <c r="B20670" s="1" t="s">
        <v>168</v>
      </c>
      <c r="C20670" s="218">
        <v>44938</v>
      </c>
      <c r="D20670" s="218">
        <v>44935</v>
      </c>
      <c r="E20670" s="1">
        <v>4</v>
      </c>
      <c r="F20670" s="62">
        <v>221.66</v>
      </c>
    </row>
    <row r="20671" spans="1:6" x14ac:dyDescent="0.35">
      <c r="A20671" s="1">
        <v>214</v>
      </c>
      <c r="B20671" s="1" t="s">
        <v>168</v>
      </c>
      <c r="C20671" s="218">
        <v>44938</v>
      </c>
      <c r="D20671" s="218">
        <v>44936</v>
      </c>
      <c r="E20671" s="1">
        <v>1</v>
      </c>
      <c r="F20671" s="62">
        <v>53.41</v>
      </c>
    </row>
    <row r="20672" spans="1:6" x14ac:dyDescent="0.35">
      <c r="A20672" s="1">
        <v>214</v>
      </c>
      <c r="B20672" s="1" t="s">
        <v>168</v>
      </c>
      <c r="C20672" s="218">
        <v>44938</v>
      </c>
      <c r="D20672" s="218">
        <v>44937</v>
      </c>
      <c r="E20672" s="1">
        <v>1</v>
      </c>
      <c r="F20672" s="62">
        <v>23.71</v>
      </c>
    </row>
    <row r="20673" spans="1:6" x14ac:dyDescent="0.35">
      <c r="A20673" s="1">
        <v>214</v>
      </c>
      <c r="B20673" s="1" t="s">
        <v>168</v>
      </c>
      <c r="C20673" s="218">
        <v>44939</v>
      </c>
      <c r="D20673" s="218">
        <v>44936</v>
      </c>
      <c r="E20673" s="1">
        <v>4</v>
      </c>
      <c r="F20673" s="62">
        <v>121.81</v>
      </c>
    </row>
    <row r="20674" spans="1:6" x14ac:dyDescent="0.35">
      <c r="A20674" s="1">
        <v>214</v>
      </c>
      <c r="B20674" s="1" t="s">
        <v>168</v>
      </c>
      <c r="C20674" s="218">
        <v>44939</v>
      </c>
      <c r="D20674" s="218">
        <v>44937</v>
      </c>
      <c r="E20674" s="1">
        <v>3</v>
      </c>
      <c r="F20674" s="62">
        <v>151.86000000000001</v>
      </c>
    </row>
    <row r="20675" spans="1:6" x14ac:dyDescent="0.35">
      <c r="A20675" s="1">
        <v>214</v>
      </c>
      <c r="B20675" s="1" t="s">
        <v>168</v>
      </c>
      <c r="C20675" s="218">
        <v>44939</v>
      </c>
      <c r="D20675" s="218">
        <v>44938</v>
      </c>
      <c r="E20675" s="1">
        <v>3</v>
      </c>
      <c r="F20675" s="62">
        <v>182.85</v>
      </c>
    </row>
    <row r="20676" spans="1:6" x14ac:dyDescent="0.35">
      <c r="A20676" s="1">
        <v>214</v>
      </c>
      <c r="B20676" s="1" t="s">
        <v>168</v>
      </c>
      <c r="C20676" s="218">
        <v>44939</v>
      </c>
      <c r="D20676" s="218">
        <v>44939</v>
      </c>
      <c r="E20676" s="1">
        <v>1</v>
      </c>
      <c r="F20676" s="62">
        <v>54.45</v>
      </c>
    </row>
    <row r="20677" spans="1:6" x14ac:dyDescent="0.35">
      <c r="A20677" s="1">
        <v>214</v>
      </c>
      <c r="B20677" s="1" t="s">
        <v>168</v>
      </c>
      <c r="C20677" s="218">
        <v>44940</v>
      </c>
      <c r="D20677" s="218">
        <v>44937</v>
      </c>
      <c r="E20677" s="1">
        <v>3</v>
      </c>
      <c r="F20677" s="62">
        <v>132.31</v>
      </c>
    </row>
    <row r="20678" spans="1:6" x14ac:dyDescent="0.35">
      <c r="A20678" s="1">
        <v>214</v>
      </c>
      <c r="B20678" s="1" t="s">
        <v>168</v>
      </c>
      <c r="C20678" s="218">
        <v>44940</v>
      </c>
      <c r="D20678" s="218">
        <v>44938</v>
      </c>
      <c r="E20678" s="1">
        <v>3</v>
      </c>
      <c r="F20678" s="62">
        <v>101.52</v>
      </c>
    </row>
    <row r="20679" spans="1:6" x14ac:dyDescent="0.35">
      <c r="A20679" s="1">
        <v>214</v>
      </c>
      <c r="B20679" s="1" t="s">
        <v>168</v>
      </c>
      <c r="C20679" s="218">
        <v>44940</v>
      </c>
      <c r="D20679" s="218">
        <v>44939</v>
      </c>
      <c r="E20679" s="1">
        <v>1</v>
      </c>
      <c r="F20679" s="62">
        <v>73.900000000000006</v>
      </c>
    </row>
    <row r="20680" spans="1:6" x14ac:dyDescent="0.35">
      <c r="A20680" s="1">
        <v>214</v>
      </c>
      <c r="B20680" s="1" t="s">
        <v>168</v>
      </c>
      <c r="C20680" s="218">
        <v>44941</v>
      </c>
      <c r="D20680" s="218">
        <v>44938</v>
      </c>
      <c r="E20680" s="1">
        <v>5</v>
      </c>
      <c r="F20680" s="62">
        <v>179.18</v>
      </c>
    </row>
    <row r="20681" spans="1:6" x14ac:dyDescent="0.35">
      <c r="A20681" s="1">
        <v>214</v>
      </c>
      <c r="B20681" s="1" t="s">
        <v>168</v>
      </c>
      <c r="C20681" s="218">
        <v>44941</v>
      </c>
      <c r="D20681" s="218">
        <v>44939</v>
      </c>
      <c r="E20681" s="1">
        <v>4</v>
      </c>
      <c r="F20681" s="62">
        <v>124.99</v>
      </c>
    </row>
    <row r="20682" spans="1:6" x14ac:dyDescent="0.35">
      <c r="A20682" s="1">
        <v>214</v>
      </c>
      <c r="B20682" s="1" t="s">
        <v>168</v>
      </c>
      <c r="C20682" s="218">
        <v>44941</v>
      </c>
      <c r="D20682" s="218">
        <v>44940</v>
      </c>
      <c r="E20682" s="1">
        <v>3</v>
      </c>
      <c r="F20682" s="62">
        <v>132.21</v>
      </c>
    </row>
    <row r="20683" spans="1:6" x14ac:dyDescent="0.35">
      <c r="A20683" s="1">
        <v>214</v>
      </c>
      <c r="B20683" s="1" t="s">
        <v>168</v>
      </c>
      <c r="C20683" s="218">
        <v>44941</v>
      </c>
      <c r="D20683" s="218">
        <v>44941</v>
      </c>
      <c r="E20683" s="1">
        <v>1</v>
      </c>
      <c r="F20683" s="62">
        <v>23.61</v>
      </c>
    </row>
    <row r="20684" spans="1:6" x14ac:dyDescent="0.35">
      <c r="A20684" s="1">
        <v>214</v>
      </c>
      <c r="B20684" s="1" t="s">
        <v>168</v>
      </c>
      <c r="C20684" s="218">
        <v>44942</v>
      </c>
      <c r="D20684" s="218">
        <v>44939</v>
      </c>
      <c r="E20684" s="1">
        <v>4</v>
      </c>
      <c r="F20684" s="62">
        <v>155.33000000000001</v>
      </c>
    </row>
    <row r="20685" spans="1:6" x14ac:dyDescent="0.35">
      <c r="A20685" s="1">
        <v>214</v>
      </c>
      <c r="B20685" s="1" t="s">
        <v>168</v>
      </c>
      <c r="C20685" s="218">
        <v>44942</v>
      </c>
      <c r="D20685" s="218">
        <v>44941</v>
      </c>
      <c r="E20685" s="1">
        <v>1</v>
      </c>
      <c r="F20685" s="62">
        <v>23.56</v>
      </c>
    </row>
    <row r="20686" spans="1:6" x14ac:dyDescent="0.35">
      <c r="A20686" s="1">
        <v>214</v>
      </c>
      <c r="B20686" s="1" t="s">
        <v>168</v>
      </c>
      <c r="C20686" s="218">
        <v>44942</v>
      </c>
      <c r="D20686" s="218">
        <v>44942</v>
      </c>
      <c r="E20686" s="1">
        <v>1</v>
      </c>
      <c r="F20686" s="62">
        <v>54.3</v>
      </c>
    </row>
    <row r="20687" spans="1:6" x14ac:dyDescent="0.35">
      <c r="A20687" s="1">
        <v>214</v>
      </c>
      <c r="B20687" s="1" t="s">
        <v>168</v>
      </c>
      <c r="C20687" s="218">
        <v>44943</v>
      </c>
      <c r="D20687" s="218">
        <v>44940</v>
      </c>
      <c r="E20687" s="1">
        <v>7</v>
      </c>
      <c r="F20687" s="62">
        <v>303.37</v>
      </c>
    </row>
    <row r="20688" spans="1:6" x14ac:dyDescent="0.35">
      <c r="A20688" s="1">
        <v>214</v>
      </c>
      <c r="B20688" s="1" t="s">
        <v>168</v>
      </c>
      <c r="C20688" s="218">
        <v>44943</v>
      </c>
      <c r="D20688" s="218">
        <v>44941</v>
      </c>
      <c r="E20688" s="1">
        <v>6</v>
      </c>
      <c r="F20688" s="62">
        <v>323.77</v>
      </c>
    </row>
    <row r="20689" spans="1:6" x14ac:dyDescent="0.35">
      <c r="A20689" s="1">
        <v>214</v>
      </c>
      <c r="B20689" s="1" t="s">
        <v>168</v>
      </c>
      <c r="C20689" s="218">
        <v>44943</v>
      </c>
      <c r="D20689" s="218">
        <v>44942</v>
      </c>
      <c r="E20689" s="1">
        <v>5</v>
      </c>
      <c r="F20689" s="62">
        <v>228.04</v>
      </c>
    </row>
    <row r="20690" spans="1:6" x14ac:dyDescent="0.35">
      <c r="A20690" s="1">
        <v>214</v>
      </c>
      <c r="B20690" s="1" t="s">
        <v>168</v>
      </c>
      <c r="C20690" s="218">
        <v>44943</v>
      </c>
      <c r="D20690" s="218">
        <v>44943</v>
      </c>
      <c r="E20690" s="1">
        <v>4</v>
      </c>
      <c r="F20690" s="62">
        <v>123.7</v>
      </c>
    </row>
    <row r="20691" spans="1:6" x14ac:dyDescent="0.35">
      <c r="A20691" s="1">
        <v>214</v>
      </c>
      <c r="B20691" s="1" t="s">
        <v>168</v>
      </c>
      <c r="C20691" s="218">
        <v>44944</v>
      </c>
      <c r="D20691" s="218">
        <v>44938</v>
      </c>
      <c r="E20691" s="1">
        <v>3</v>
      </c>
      <c r="F20691" s="62">
        <v>101.27</v>
      </c>
    </row>
    <row r="20692" spans="1:6" x14ac:dyDescent="0.35">
      <c r="A20692" s="1">
        <v>214</v>
      </c>
      <c r="B20692" s="1" t="s">
        <v>168</v>
      </c>
      <c r="C20692" s="218">
        <v>44944</v>
      </c>
      <c r="D20692" s="218">
        <v>44939</v>
      </c>
      <c r="E20692" s="1">
        <v>4</v>
      </c>
      <c r="F20692" s="62">
        <v>155.97</v>
      </c>
    </row>
    <row r="20693" spans="1:6" x14ac:dyDescent="0.35">
      <c r="A20693" s="1">
        <v>214</v>
      </c>
      <c r="B20693" s="1" t="s">
        <v>168</v>
      </c>
      <c r="C20693" s="218">
        <v>44944</v>
      </c>
      <c r="D20693" s="218">
        <v>44940</v>
      </c>
      <c r="E20693" s="1">
        <v>1</v>
      </c>
      <c r="F20693" s="62">
        <v>54.4</v>
      </c>
    </row>
    <row r="20694" spans="1:6" x14ac:dyDescent="0.35">
      <c r="A20694" s="1">
        <v>214</v>
      </c>
      <c r="B20694" s="1" t="s">
        <v>168</v>
      </c>
      <c r="C20694" s="218">
        <v>44944</v>
      </c>
      <c r="D20694" s="218">
        <v>44941</v>
      </c>
      <c r="E20694" s="1">
        <v>3</v>
      </c>
      <c r="F20694" s="62">
        <v>71.13</v>
      </c>
    </row>
    <row r="20695" spans="1:6" x14ac:dyDescent="0.35">
      <c r="A20695" s="1">
        <v>214</v>
      </c>
      <c r="B20695" s="1" t="s">
        <v>168</v>
      </c>
      <c r="C20695" s="218">
        <v>44944</v>
      </c>
      <c r="D20695" s="218">
        <v>44942</v>
      </c>
      <c r="E20695" s="1">
        <v>4</v>
      </c>
      <c r="F20695" s="62">
        <v>175.13</v>
      </c>
    </row>
    <row r="20696" spans="1:6" x14ac:dyDescent="0.35">
      <c r="A20696" s="1">
        <v>214</v>
      </c>
      <c r="B20696" s="1" t="s">
        <v>168</v>
      </c>
      <c r="C20696" s="218">
        <v>44944</v>
      </c>
      <c r="D20696" s="218">
        <v>44943</v>
      </c>
      <c r="E20696" s="1">
        <v>1</v>
      </c>
      <c r="F20696" s="62">
        <v>54.45</v>
      </c>
    </row>
    <row r="20697" spans="1:6" x14ac:dyDescent="0.35">
      <c r="A20697" s="1">
        <v>214</v>
      </c>
      <c r="B20697" s="1" t="s">
        <v>168</v>
      </c>
      <c r="C20697" s="218">
        <v>44944</v>
      </c>
      <c r="D20697" s="218">
        <v>44944</v>
      </c>
      <c r="E20697" s="1">
        <v>3</v>
      </c>
      <c r="F20697" s="62">
        <v>183.1</v>
      </c>
    </row>
    <row r="20698" spans="1:6" x14ac:dyDescent="0.35">
      <c r="A20698" s="1">
        <v>214</v>
      </c>
      <c r="B20698" s="1" t="s">
        <v>168</v>
      </c>
      <c r="C20698" s="218">
        <v>44945</v>
      </c>
      <c r="D20698" s="218">
        <v>44942</v>
      </c>
      <c r="E20698" s="1">
        <v>4</v>
      </c>
      <c r="F20698" s="62">
        <v>193.3</v>
      </c>
    </row>
    <row r="20699" spans="1:6" x14ac:dyDescent="0.35">
      <c r="A20699" s="1">
        <v>214</v>
      </c>
      <c r="B20699" s="1" t="s">
        <v>168</v>
      </c>
      <c r="C20699" s="218">
        <v>44945</v>
      </c>
      <c r="D20699" s="218">
        <v>44943</v>
      </c>
      <c r="E20699" s="1">
        <v>8</v>
      </c>
      <c r="F20699" s="62">
        <v>280.12</v>
      </c>
    </row>
    <row r="20700" spans="1:6" x14ac:dyDescent="0.35">
      <c r="A20700" s="1">
        <v>214</v>
      </c>
      <c r="B20700" s="1" t="s">
        <v>168</v>
      </c>
      <c r="C20700" s="218">
        <v>44945</v>
      </c>
      <c r="D20700" s="218">
        <v>44944</v>
      </c>
      <c r="E20700" s="1">
        <v>4</v>
      </c>
      <c r="F20700" s="62">
        <v>156.12</v>
      </c>
    </row>
    <row r="20701" spans="1:6" x14ac:dyDescent="0.35">
      <c r="A20701" s="1">
        <v>214</v>
      </c>
      <c r="B20701" s="1" t="s">
        <v>168</v>
      </c>
      <c r="C20701" s="218">
        <v>44945</v>
      </c>
      <c r="D20701" s="218">
        <v>44945</v>
      </c>
      <c r="E20701" s="1">
        <v>2</v>
      </c>
      <c r="F20701" s="62">
        <v>78.16</v>
      </c>
    </row>
    <row r="20702" spans="1:6" x14ac:dyDescent="0.35">
      <c r="A20702" s="1">
        <v>214</v>
      </c>
      <c r="B20702" s="1" t="s">
        <v>168</v>
      </c>
      <c r="C20702" s="218">
        <v>44946</v>
      </c>
      <c r="D20702" s="218">
        <v>44943</v>
      </c>
      <c r="E20702" s="1">
        <v>1</v>
      </c>
      <c r="F20702" s="62">
        <v>23.76</v>
      </c>
    </row>
    <row r="20703" spans="1:6" x14ac:dyDescent="0.35">
      <c r="A20703" s="1">
        <v>214</v>
      </c>
      <c r="B20703" s="1" t="s">
        <v>168</v>
      </c>
      <c r="C20703" s="218">
        <v>44946</v>
      </c>
      <c r="D20703" s="218">
        <v>44945</v>
      </c>
      <c r="E20703" s="1">
        <v>6</v>
      </c>
      <c r="F20703" s="62">
        <v>262.49</v>
      </c>
    </row>
    <row r="20704" spans="1:6" x14ac:dyDescent="0.35">
      <c r="A20704" s="1">
        <v>214</v>
      </c>
      <c r="B20704" s="1" t="s">
        <v>168</v>
      </c>
      <c r="C20704" s="218">
        <v>44946</v>
      </c>
      <c r="D20704" s="218">
        <v>44946</v>
      </c>
      <c r="E20704" s="1">
        <v>2</v>
      </c>
      <c r="F20704" s="62">
        <v>73.760000000000005</v>
      </c>
    </row>
    <row r="20705" spans="1:6" x14ac:dyDescent="0.35">
      <c r="A20705" s="1">
        <v>214</v>
      </c>
      <c r="B20705" s="1" t="s">
        <v>168</v>
      </c>
      <c r="C20705" s="218">
        <v>44948</v>
      </c>
      <c r="D20705" s="218">
        <v>44945</v>
      </c>
      <c r="E20705" s="1">
        <v>5</v>
      </c>
      <c r="F20705" s="62">
        <v>230.12</v>
      </c>
    </row>
    <row r="20706" spans="1:6" x14ac:dyDescent="0.35">
      <c r="A20706" s="1">
        <v>214</v>
      </c>
      <c r="B20706" s="1" t="s">
        <v>168</v>
      </c>
      <c r="C20706" s="218">
        <v>44948</v>
      </c>
      <c r="D20706" s="218">
        <v>44946</v>
      </c>
      <c r="E20706" s="1">
        <v>3</v>
      </c>
      <c r="F20706" s="62">
        <v>151.81</v>
      </c>
    </row>
    <row r="20707" spans="1:6" x14ac:dyDescent="0.35">
      <c r="A20707" s="1">
        <v>214</v>
      </c>
      <c r="B20707" s="1" t="s">
        <v>168</v>
      </c>
      <c r="C20707" s="218">
        <v>44948</v>
      </c>
      <c r="D20707" s="218">
        <v>44947</v>
      </c>
      <c r="E20707" s="1">
        <v>7</v>
      </c>
      <c r="F20707" s="62">
        <v>276.31</v>
      </c>
    </row>
    <row r="20708" spans="1:6" x14ac:dyDescent="0.35">
      <c r="A20708" s="1">
        <v>214</v>
      </c>
      <c r="B20708" s="1" t="s">
        <v>168</v>
      </c>
      <c r="C20708" s="218">
        <v>44948</v>
      </c>
      <c r="D20708" s="218">
        <v>44948</v>
      </c>
      <c r="E20708" s="1">
        <v>3</v>
      </c>
      <c r="F20708" s="62">
        <v>162.51</v>
      </c>
    </row>
    <row r="20709" spans="1:6" x14ac:dyDescent="0.35">
      <c r="A20709" s="1">
        <v>214</v>
      </c>
      <c r="B20709" s="1" t="s">
        <v>168</v>
      </c>
      <c r="C20709" s="218">
        <v>44949</v>
      </c>
      <c r="D20709" s="218">
        <v>44946</v>
      </c>
      <c r="E20709" s="1">
        <v>2</v>
      </c>
      <c r="F20709" s="62">
        <v>97.81</v>
      </c>
    </row>
    <row r="20710" spans="1:6" x14ac:dyDescent="0.35">
      <c r="A20710" s="1">
        <v>214</v>
      </c>
      <c r="B20710" s="1" t="s">
        <v>168</v>
      </c>
      <c r="C20710" s="218">
        <v>44949</v>
      </c>
      <c r="D20710" s="218">
        <v>44947</v>
      </c>
      <c r="E20710" s="1">
        <v>5</v>
      </c>
      <c r="F20710" s="62">
        <v>169.19</v>
      </c>
    </row>
    <row r="20711" spans="1:6" x14ac:dyDescent="0.35">
      <c r="A20711" s="1">
        <v>214</v>
      </c>
      <c r="B20711" s="1" t="s">
        <v>168</v>
      </c>
      <c r="C20711" s="218">
        <v>44949</v>
      </c>
      <c r="D20711" s="218">
        <v>44948</v>
      </c>
      <c r="E20711" s="1">
        <v>2</v>
      </c>
      <c r="F20711" s="62">
        <v>47.32</v>
      </c>
    </row>
    <row r="20712" spans="1:6" x14ac:dyDescent="0.35">
      <c r="A20712" s="1">
        <v>214</v>
      </c>
      <c r="B20712" s="1" t="s">
        <v>168</v>
      </c>
      <c r="C20712" s="218">
        <v>44950</v>
      </c>
      <c r="D20712" s="218">
        <v>44947</v>
      </c>
      <c r="E20712" s="1">
        <v>3</v>
      </c>
      <c r="F20712" s="62">
        <v>121.62</v>
      </c>
    </row>
    <row r="20713" spans="1:6" x14ac:dyDescent="0.35">
      <c r="A20713" s="1">
        <v>214</v>
      </c>
      <c r="B20713" s="1" t="s">
        <v>168</v>
      </c>
      <c r="C20713" s="218">
        <v>44950</v>
      </c>
      <c r="D20713" s="218">
        <v>44948</v>
      </c>
      <c r="E20713" s="1">
        <v>3</v>
      </c>
      <c r="F20713" s="62">
        <v>132.51</v>
      </c>
    </row>
    <row r="20714" spans="1:6" x14ac:dyDescent="0.35">
      <c r="A20714" s="1">
        <v>214</v>
      </c>
      <c r="B20714" s="1" t="s">
        <v>168</v>
      </c>
      <c r="C20714" s="218">
        <v>44950</v>
      </c>
      <c r="D20714" s="218">
        <v>44950</v>
      </c>
      <c r="E20714" s="1">
        <v>5</v>
      </c>
      <c r="F20714" s="62">
        <v>228.79</v>
      </c>
    </row>
    <row r="20715" spans="1:6" x14ac:dyDescent="0.35">
      <c r="A20715" s="1">
        <v>214</v>
      </c>
      <c r="B20715" s="1" t="s">
        <v>168</v>
      </c>
      <c r="C20715" s="218">
        <v>44951</v>
      </c>
      <c r="D20715" s="218">
        <v>44948</v>
      </c>
      <c r="E20715" s="1">
        <v>2</v>
      </c>
      <c r="F20715" s="62">
        <v>77.52</v>
      </c>
    </row>
    <row r="20716" spans="1:6" x14ac:dyDescent="0.35">
      <c r="A20716" s="1">
        <v>214</v>
      </c>
      <c r="B20716" s="1" t="s">
        <v>168</v>
      </c>
      <c r="C20716" s="218">
        <v>44951</v>
      </c>
      <c r="D20716" s="218">
        <v>44950</v>
      </c>
      <c r="E20716" s="1">
        <v>2</v>
      </c>
      <c r="F20716" s="62">
        <v>47.17</v>
      </c>
    </row>
    <row r="20717" spans="1:6" x14ac:dyDescent="0.35">
      <c r="A20717" s="1">
        <v>214</v>
      </c>
      <c r="B20717" s="1" t="s">
        <v>168</v>
      </c>
      <c r="C20717" s="218">
        <v>44951</v>
      </c>
      <c r="D20717" s="218">
        <v>44951</v>
      </c>
      <c r="E20717" s="1">
        <v>8</v>
      </c>
      <c r="F20717" s="62">
        <v>332.29</v>
      </c>
    </row>
    <row r="20718" spans="1:6" x14ac:dyDescent="0.35">
      <c r="A20718" s="1">
        <v>214</v>
      </c>
      <c r="B20718" s="1" t="s">
        <v>168</v>
      </c>
      <c r="C20718" s="218">
        <v>44952</v>
      </c>
      <c r="D20718" s="218">
        <v>44950</v>
      </c>
      <c r="E20718" s="1">
        <v>3</v>
      </c>
      <c r="F20718" s="62">
        <v>150.53</v>
      </c>
    </row>
    <row r="20719" spans="1:6" x14ac:dyDescent="0.35">
      <c r="A20719" s="1">
        <v>214</v>
      </c>
      <c r="B20719" s="1" t="s">
        <v>168</v>
      </c>
      <c r="C20719" s="218">
        <v>44952</v>
      </c>
      <c r="D20719" s="218">
        <v>44951</v>
      </c>
      <c r="E20719" s="1">
        <v>6</v>
      </c>
      <c r="F20719" s="62">
        <v>280.75</v>
      </c>
    </row>
    <row r="20720" spans="1:6" x14ac:dyDescent="0.35">
      <c r="A20720" s="1">
        <v>214</v>
      </c>
      <c r="B20720" s="1" t="s">
        <v>168</v>
      </c>
      <c r="C20720" s="218">
        <v>44952</v>
      </c>
      <c r="D20720" s="218">
        <v>44952</v>
      </c>
      <c r="E20720" s="1">
        <v>8</v>
      </c>
      <c r="F20720" s="62">
        <v>277.05</v>
      </c>
    </row>
    <row r="20721" spans="1:6" x14ac:dyDescent="0.35">
      <c r="A20721" s="1">
        <v>222</v>
      </c>
      <c r="B20721" s="1" t="s">
        <v>169</v>
      </c>
      <c r="C20721" s="218">
        <v>44879</v>
      </c>
      <c r="D20721" s="218">
        <v>44878</v>
      </c>
      <c r="E20721" s="1">
        <v>5</v>
      </c>
      <c r="F20721" s="62">
        <v>152.06</v>
      </c>
    </row>
    <row r="20722" spans="1:6" x14ac:dyDescent="0.35">
      <c r="A20722" s="1">
        <v>222</v>
      </c>
      <c r="B20722" s="1" t="s">
        <v>169</v>
      </c>
      <c r="C20722" s="218">
        <v>44879</v>
      </c>
      <c r="D20722" s="218">
        <v>44879</v>
      </c>
      <c r="E20722" s="1">
        <v>2</v>
      </c>
      <c r="F20722" s="62">
        <v>47.17</v>
      </c>
    </row>
    <row r="20723" spans="1:6" x14ac:dyDescent="0.35">
      <c r="A20723" s="1">
        <v>222</v>
      </c>
      <c r="B20723" s="1" t="s">
        <v>169</v>
      </c>
      <c r="C20723" s="218">
        <v>44881</v>
      </c>
      <c r="D20723" s="218">
        <v>44878</v>
      </c>
      <c r="E20723" s="1">
        <v>3</v>
      </c>
      <c r="F20723" s="62">
        <v>124.5</v>
      </c>
    </row>
    <row r="20724" spans="1:6" x14ac:dyDescent="0.35">
      <c r="A20724" s="1">
        <v>222</v>
      </c>
      <c r="B20724" s="1" t="s">
        <v>169</v>
      </c>
      <c r="C20724" s="218">
        <v>44881</v>
      </c>
      <c r="D20724" s="218">
        <v>44879</v>
      </c>
      <c r="E20724" s="1">
        <v>4</v>
      </c>
      <c r="F20724" s="62">
        <v>124.19</v>
      </c>
    </row>
    <row r="20725" spans="1:6" x14ac:dyDescent="0.35">
      <c r="A20725" s="1">
        <v>222</v>
      </c>
      <c r="B20725" s="1" t="s">
        <v>169</v>
      </c>
      <c r="C20725" s="218">
        <v>44881</v>
      </c>
      <c r="D20725" s="218">
        <v>44880</v>
      </c>
      <c r="E20725" s="1">
        <v>5</v>
      </c>
      <c r="F20725" s="62">
        <v>191.76</v>
      </c>
    </row>
    <row r="20726" spans="1:6" x14ac:dyDescent="0.35">
      <c r="A20726" s="1">
        <v>222</v>
      </c>
      <c r="B20726" s="1" t="s">
        <v>169</v>
      </c>
      <c r="C20726" s="218">
        <v>44884</v>
      </c>
      <c r="D20726" s="218">
        <v>44878</v>
      </c>
      <c r="E20726" s="1">
        <v>6</v>
      </c>
      <c r="F20726" s="62">
        <v>129.97999999999999</v>
      </c>
    </row>
    <row r="20727" spans="1:6" x14ac:dyDescent="0.35">
      <c r="A20727" s="1">
        <v>222</v>
      </c>
      <c r="B20727" s="1" t="s">
        <v>169</v>
      </c>
      <c r="C20727" s="218">
        <v>44884</v>
      </c>
      <c r="D20727" s="218">
        <v>44879</v>
      </c>
      <c r="E20727" s="1">
        <v>5</v>
      </c>
      <c r="F20727" s="62">
        <v>148.79</v>
      </c>
    </row>
    <row r="20728" spans="1:6" x14ac:dyDescent="0.35">
      <c r="A20728" s="1">
        <v>222</v>
      </c>
      <c r="B20728" s="1" t="s">
        <v>169</v>
      </c>
      <c r="C20728" s="218">
        <v>44884</v>
      </c>
      <c r="D20728" s="218">
        <v>44880</v>
      </c>
      <c r="E20728" s="1">
        <v>1</v>
      </c>
      <c r="F20728" s="62">
        <v>54.15</v>
      </c>
    </row>
    <row r="20729" spans="1:6" x14ac:dyDescent="0.35">
      <c r="A20729" s="1">
        <v>222</v>
      </c>
      <c r="B20729" s="1" t="s">
        <v>169</v>
      </c>
      <c r="C20729" s="218">
        <v>44884</v>
      </c>
      <c r="D20729" s="218">
        <v>44881</v>
      </c>
      <c r="E20729" s="1">
        <v>2</v>
      </c>
      <c r="F20729" s="62">
        <v>108.65</v>
      </c>
    </row>
    <row r="20730" spans="1:6" x14ac:dyDescent="0.35">
      <c r="A20730" s="1">
        <v>222</v>
      </c>
      <c r="B20730" s="1" t="s">
        <v>169</v>
      </c>
      <c r="C20730" s="218">
        <v>44885</v>
      </c>
      <c r="D20730" s="218">
        <v>44879</v>
      </c>
      <c r="E20730" s="1">
        <v>5</v>
      </c>
      <c r="F20730" s="62">
        <v>118.4</v>
      </c>
    </row>
    <row r="20731" spans="1:6" x14ac:dyDescent="0.35">
      <c r="A20731" s="1">
        <v>222</v>
      </c>
      <c r="B20731" s="1" t="s">
        <v>169</v>
      </c>
      <c r="C20731" s="218">
        <v>44885</v>
      </c>
      <c r="D20731" s="218">
        <v>44880</v>
      </c>
      <c r="E20731" s="1">
        <v>4</v>
      </c>
      <c r="F20731" s="62">
        <v>125.43</v>
      </c>
    </row>
    <row r="20732" spans="1:6" x14ac:dyDescent="0.35">
      <c r="A20732" s="1">
        <v>222</v>
      </c>
      <c r="B20732" s="1" t="s">
        <v>169</v>
      </c>
      <c r="C20732" s="218">
        <v>44885</v>
      </c>
      <c r="D20732" s="218">
        <v>44881</v>
      </c>
      <c r="E20732" s="1">
        <v>3</v>
      </c>
      <c r="F20732" s="62">
        <v>126.77</v>
      </c>
    </row>
    <row r="20733" spans="1:6" x14ac:dyDescent="0.35">
      <c r="A20733" s="1">
        <v>222</v>
      </c>
      <c r="B20733" s="1" t="s">
        <v>169</v>
      </c>
      <c r="C20733" s="218">
        <v>44885</v>
      </c>
      <c r="D20733" s="218">
        <v>44882</v>
      </c>
      <c r="E20733" s="1">
        <v>1</v>
      </c>
      <c r="F20733" s="62">
        <v>23.66</v>
      </c>
    </row>
    <row r="20734" spans="1:6" x14ac:dyDescent="0.35">
      <c r="A20734" s="1">
        <v>222</v>
      </c>
      <c r="B20734" s="1" t="s">
        <v>169</v>
      </c>
      <c r="C20734" s="218">
        <v>44886</v>
      </c>
      <c r="D20734" s="218">
        <v>44881</v>
      </c>
      <c r="E20734" s="1">
        <v>2</v>
      </c>
      <c r="F20734" s="62">
        <v>91.38</v>
      </c>
    </row>
    <row r="20735" spans="1:6" x14ac:dyDescent="0.35">
      <c r="A20735" s="1">
        <v>222</v>
      </c>
      <c r="B20735" s="1" t="s">
        <v>169</v>
      </c>
      <c r="C20735" s="218">
        <v>44886</v>
      </c>
      <c r="D20735" s="218">
        <v>44882</v>
      </c>
      <c r="E20735" s="1">
        <v>4</v>
      </c>
      <c r="F20735" s="62">
        <v>155.72</v>
      </c>
    </row>
    <row r="20736" spans="1:6" x14ac:dyDescent="0.35">
      <c r="A20736" s="1">
        <v>222</v>
      </c>
      <c r="B20736" s="1" t="s">
        <v>169</v>
      </c>
      <c r="C20736" s="218">
        <v>44886</v>
      </c>
      <c r="D20736" s="218">
        <v>44886</v>
      </c>
      <c r="E20736" s="1">
        <v>4</v>
      </c>
      <c r="F20736" s="62">
        <v>153.11000000000001</v>
      </c>
    </row>
    <row r="20737" spans="1:6" x14ac:dyDescent="0.35">
      <c r="A20737" s="1">
        <v>222</v>
      </c>
      <c r="B20737" s="1" t="s">
        <v>169</v>
      </c>
      <c r="C20737" s="218">
        <v>44887</v>
      </c>
      <c r="D20737" s="218">
        <v>44887</v>
      </c>
      <c r="E20737" s="1">
        <v>2</v>
      </c>
      <c r="F20737" s="62">
        <v>108.8</v>
      </c>
    </row>
    <row r="20738" spans="1:6" x14ac:dyDescent="0.35">
      <c r="A20738" s="1">
        <v>222</v>
      </c>
      <c r="B20738" s="1" t="s">
        <v>169</v>
      </c>
      <c r="C20738" s="218">
        <v>44888</v>
      </c>
      <c r="D20738" s="218">
        <v>44887</v>
      </c>
      <c r="E20738" s="1">
        <v>1</v>
      </c>
      <c r="F20738" s="62">
        <v>20.69</v>
      </c>
    </row>
    <row r="20739" spans="1:6" x14ac:dyDescent="0.35">
      <c r="A20739" s="1">
        <v>222</v>
      </c>
      <c r="B20739" s="1" t="s">
        <v>169</v>
      </c>
      <c r="C20739" s="218">
        <v>44888</v>
      </c>
      <c r="D20739" s="218">
        <v>44888</v>
      </c>
      <c r="E20739" s="1">
        <v>3</v>
      </c>
      <c r="F20739" s="62">
        <v>149.19</v>
      </c>
    </row>
    <row r="20740" spans="1:6" x14ac:dyDescent="0.35">
      <c r="A20740" s="1">
        <v>222</v>
      </c>
      <c r="B20740" s="1" t="s">
        <v>169</v>
      </c>
      <c r="C20740" s="218">
        <v>44889</v>
      </c>
      <c r="D20740" s="218">
        <v>44887</v>
      </c>
      <c r="E20740" s="1">
        <v>1</v>
      </c>
      <c r="F20740" s="62">
        <v>71.28</v>
      </c>
    </row>
    <row r="20741" spans="1:6" x14ac:dyDescent="0.35">
      <c r="A20741" s="1">
        <v>222</v>
      </c>
      <c r="B20741" s="1" t="s">
        <v>169</v>
      </c>
      <c r="C20741" s="218">
        <v>44889</v>
      </c>
      <c r="D20741" s="218">
        <v>44889</v>
      </c>
      <c r="E20741" s="1">
        <v>10</v>
      </c>
      <c r="F20741" s="62">
        <v>426.08</v>
      </c>
    </row>
    <row r="20742" spans="1:6" x14ac:dyDescent="0.35">
      <c r="A20742" s="1">
        <v>222</v>
      </c>
      <c r="B20742" s="1" t="s">
        <v>169</v>
      </c>
      <c r="C20742" s="218">
        <v>44890</v>
      </c>
      <c r="D20742" s="218">
        <v>44889</v>
      </c>
      <c r="E20742" s="1">
        <v>1</v>
      </c>
      <c r="F20742" s="62">
        <v>23.76</v>
      </c>
    </row>
    <row r="20743" spans="1:6" x14ac:dyDescent="0.35">
      <c r="A20743" s="1">
        <v>222</v>
      </c>
      <c r="B20743" s="1" t="s">
        <v>169</v>
      </c>
      <c r="C20743" s="218">
        <v>44890</v>
      </c>
      <c r="D20743" s="218">
        <v>44890</v>
      </c>
      <c r="E20743" s="1">
        <v>11</v>
      </c>
      <c r="F20743" s="62">
        <v>570.24</v>
      </c>
    </row>
    <row r="20744" spans="1:6" x14ac:dyDescent="0.35">
      <c r="A20744" s="1">
        <v>222</v>
      </c>
      <c r="B20744" s="1" t="s">
        <v>169</v>
      </c>
      <c r="C20744" s="218">
        <v>44891</v>
      </c>
      <c r="D20744" s="218">
        <v>44888</v>
      </c>
      <c r="E20744" s="1">
        <v>1</v>
      </c>
      <c r="F20744" s="62">
        <v>18.02</v>
      </c>
    </row>
    <row r="20745" spans="1:6" x14ac:dyDescent="0.35">
      <c r="A20745" s="1">
        <v>222</v>
      </c>
      <c r="B20745" s="1" t="s">
        <v>169</v>
      </c>
      <c r="C20745" s="218">
        <v>44891</v>
      </c>
      <c r="D20745" s="218">
        <v>44889</v>
      </c>
      <c r="E20745" s="1">
        <v>3</v>
      </c>
      <c r="F20745" s="62">
        <v>98.5</v>
      </c>
    </row>
    <row r="20746" spans="1:6" x14ac:dyDescent="0.35">
      <c r="A20746" s="1">
        <v>222</v>
      </c>
      <c r="B20746" s="1" t="s">
        <v>169</v>
      </c>
      <c r="C20746" s="218">
        <v>44891</v>
      </c>
      <c r="D20746" s="218">
        <v>44890</v>
      </c>
      <c r="E20746" s="1">
        <v>1</v>
      </c>
      <c r="F20746" s="62">
        <v>49.2</v>
      </c>
    </row>
    <row r="20747" spans="1:6" x14ac:dyDescent="0.35">
      <c r="A20747" s="1">
        <v>222</v>
      </c>
      <c r="B20747" s="1" t="s">
        <v>169</v>
      </c>
      <c r="C20747" s="218">
        <v>44891</v>
      </c>
      <c r="D20747" s="218">
        <v>44891</v>
      </c>
      <c r="E20747" s="1">
        <v>6</v>
      </c>
      <c r="F20747" s="62">
        <v>359.67</v>
      </c>
    </row>
    <row r="20748" spans="1:6" x14ac:dyDescent="0.35">
      <c r="A20748" s="1">
        <v>222</v>
      </c>
      <c r="B20748" s="1" t="s">
        <v>169</v>
      </c>
      <c r="C20748" s="218">
        <v>44892</v>
      </c>
      <c r="D20748" s="218">
        <v>44889</v>
      </c>
      <c r="E20748" s="1">
        <v>2</v>
      </c>
      <c r="F20748" s="62">
        <v>78.010000000000005</v>
      </c>
    </row>
    <row r="20749" spans="1:6" x14ac:dyDescent="0.35">
      <c r="A20749" s="1">
        <v>222</v>
      </c>
      <c r="B20749" s="1" t="s">
        <v>169</v>
      </c>
      <c r="C20749" s="218">
        <v>44892</v>
      </c>
      <c r="D20749" s="218">
        <v>44890</v>
      </c>
      <c r="E20749" s="1">
        <v>3</v>
      </c>
      <c r="F20749" s="62">
        <v>132.56</v>
      </c>
    </row>
    <row r="20750" spans="1:6" x14ac:dyDescent="0.35">
      <c r="A20750" s="1">
        <v>222</v>
      </c>
      <c r="B20750" s="1" t="s">
        <v>169</v>
      </c>
      <c r="C20750" s="218">
        <v>44892</v>
      </c>
      <c r="D20750" s="218">
        <v>44891</v>
      </c>
      <c r="E20750" s="1">
        <v>2</v>
      </c>
      <c r="F20750" s="62">
        <v>86.42</v>
      </c>
    </row>
    <row r="20751" spans="1:6" x14ac:dyDescent="0.35">
      <c r="A20751" s="1">
        <v>222</v>
      </c>
      <c r="B20751" s="1" t="s">
        <v>169</v>
      </c>
      <c r="C20751" s="218">
        <v>44892</v>
      </c>
      <c r="D20751" s="218">
        <v>44892</v>
      </c>
      <c r="E20751" s="1">
        <v>5</v>
      </c>
      <c r="F20751" s="62">
        <v>272.05</v>
      </c>
    </row>
    <row r="20752" spans="1:6" x14ac:dyDescent="0.35">
      <c r="A20752" s="1">
        <v>222</v>
      </c>
      <c r="B20752" s="1" t="s">
        <v>169</v>
      </c>
      <c r="C20752" s="218">
        <v>44893</v>
      </c>
      <c r="D20752" s="218">
        <v>44890</v>
      </c>
      <c r="E20752" s="1">
        <v>1</v>
      </c>
      <c r="F20752" s="62">
        <v>23.76</v>
      </c>
    </row>
    <row r="20753" spans="1:6" x14ac:dyDescent="0.35">
      <c r="A20753" s="1">
        <v>222</v>
      </c>
      <c r="B20753" s="1" t="s">
        <v>169</v>
      </c>
      <c r="C20753" s="218">
        <v>44893</v>
      </c>
      <c r="D20753" s="218">
        <v>44891</v>
      </c>
      <c r="E20753" s="1">
        <v>8</v>
      </c>
      <c r="F20753" s="62">
        <v>319.57</v>
      </c>
    </row>
    <row r="20754" spans="1:6" x14ac:dyDescent="0.35">
      <c r="A20754" s="1">
        <v>222</v>
      </c>
      <c r="B20754" s="1" t="s">
        <v>169</v>
      </c>
      <c r="C20754" s="218">
        <v>44893</v>
      </c>
      <c r="D20754" s="218">
        <v>44892</v>
      </c>
      <c r="E20754" s="1">
        <v>2</v>
      </c>
      <c r="F20754" s="62">
        <v>78.11</v>
      </c>
    </row>
    <row r="20755" spans="1:6" x14ac:dyDescent="0.35">
      <c r="A20755" s="1">
        <v>222</v>
      </c>
      <c r="B20755" s="1" t="s">
        <v>169</v>
      </c>
      <c r="C20755" s="218">
        <v>44893</v>
      </c>
      <c r="D20755" s="218">
        <v>44893</v>
      </c>
      <c r="E20755" s="1">
        <v>4</v>
      </c>
      <c r="F20755" s="62">
        <v>217.6</v>
      </c>
    </row>
    <row r="20756" spans="1:6" x14ac:dyDescent="0.35">
      <c r="A20756" s="1">
        <v>222</v>
      </c>
      <c r="B20756" s="1" t="s">
        <v>169</v>
      </c>
      <c r="C20756" s="218">
        <v>44894</v>
      </c>
      <c r="D20756" s="218">
        <v>44891</v>
      </c>
      <c r="E20756" s="1">
        <v>2</v>
      </c>
      <c r="F20756" s="62">
        <v>78.11</v>
      </c>
    </row>
    <row r="20757" spans="1:6" x14ac:dyDescent="0.35">
      <c r="A20757" s="1">
        <v>222</v>
      </c>
      <c r="B20757" s="1" t="s">
        <v>169</v>
      </c>
      <c r="C20757" s="218">
        <v>44894</v>
      </c>
      <c r="D20757" s="218">
        <v>44892</v>
      </c>
      <c r="E20757" s="1">
        <v>1</v>
      </c>
      <c r="F20757" s="62">
        <v>23.76</v>
      </c>
    </row>
    <row r="20758" spans="1:6" x14ac:dyDescent="0.35">
      <c r="A20758" s="1">
        <v>222</v>
      </c>
      <c r="B20758" s="1" t="s">
        <v>169</v>
      </c>
      <c r="C20758" s="218">
        <v>44894</v>
      </c>
      <c r="D20758" s="218">
        <v>44893</v>
      </c>
      <c r="E20758" s="1">
        <v>10</v>
      </c>
      <c r="F20758" s="62">
        <v>473.02</v>
      </c>
    </row>
    <row r="20759" spans="1:6" x14ac:dyDescent="0.35">
      <c r="A20759" s="1">
        <v>222</v>
      </c>
      <c r="B20759" s="1" t="s">
        <v>169</v>
      </c>
      <c r="C20759" s="218">
        <v>44894</v>
      </c>
      <c r="D20759" s="218">
        <v>44894</v>
      </c>
      <c r="E20759" s="1">
        <v>3</v>
      </c>
      <c r="F20759" s="62">
        <v>132.46</v>
      </c>
    </row>
    <row r="20760" spans="1:6" x14ac:dyDescent="0.35">
      <c r="A20760" s="1">
        <v>222</v>
      </c>
      <c r="B20760" s="1" t="s">
        <v>169</v>
      </c>
      <c r="C20760" s="218">
        <v>44895</v>
      </c>
      <c r="D20760" s="218">
        <v>44892</v>
      </c>
      <c r="E20760" s="1">
        <v>2</v>
      </c>
      <c r="F20760" s="62">
        <v>124.24</v>
      </c>
    </row>
    <row r="20761" spans="1:6" x14ac:dyDescent="0.35">
      <c r="A20761" s="1">
        <v>222</v>
      </c>
      <c r="B20761" s="1" t="s">
        <v>169</v>
      </c>
      <c r="C20761" s="218">
        <v>44895</v>
      </c>
      <c r="D20761" s="218">
        <v>44893</v>
      </c>
      <c r="E20761" s="1">
        <v>1</v>
      </c>
      <c r="F20761" s="62">
        <v>53.56</v>
      </c>
    </row>
    <row r="20762" spans="1:6" x14ac:dyDescent="0.35">
      <c r="A20762" s="1">
        <v>222</v>
      </c>
      <c r="B20762" s="1" t="s">
        <v>169</v>
      </c>
      <c r="C20762" s="218">
        <v>44895</v>
      </c>
      <c r="D20762" s="218">
        <v>44894</v>
      </c>
      <c r="E20762" s="1">
        <v>6</v>
      </c>
      <c r="F20762" s="62">
        <v>295.11</v>
      </c>
    </row>
    <row r="20763" spans="1:6" x14ac:dyDescent="0.35">
      <c r="A20763" s="1">
        <v>222</v>
      </c>
      <c r="B20763" s="1" t="s">
        <v>169</v>
      </c>
      <c r="C20763" s="218">
        <v>44896</v>
      </c>
      <c r="D20763" s="218">
        <v>44892</v>
      </c>
      <c r="E20763" s="1">
        <v>1</v>
      </c>
      <c r="F20763" s="62">
        <v>54.45</v>
      </c>
    </row>
    <row r="20764" spans="1:6" x14ac:dyDescent="0.35">
      <c r="A20764" s="1">
        <v>222</v>
      </c>
      <c r="B20764" s="1" t="s">
        <v>169</v>
      </c>
      <c r="C20764" s="218">
        <v>44896</v>
      </c>
      <c r="D20764" s="218">
        <v>44893</v>
      </c>
      <c r="E20764" s="1">
        <v>6</v>
      </c>
      <c r="F20764" s="62">
        <v>308.43</v>
      </c>
    </row>
    <row r="20765" spans="1:6" x14ac:dyDescent="0.35">
      <c r="A20765" s="1">
        <v>222</v>
      </c>
      <c r="B20765" s="1" t="s">
        <v>169</v>
      </c>
      <c r="C20765" s="218">
        <v>44896</v>
      </c>
      <c r="D20765" s="218">
        <v>44894</v>
      </c>
      <c r="E20765" s="1">
        <v>2</v>
      </c>
      <c r="F20765" s="62">
        <v>123.55</v>
      </c>
    </row>
    <row r="20766" spans="1:6" x14ac:dyDescent="0.35">
      <c r="A20766" s="1">
        <v>222</v>
      </c>
      <c r="B20766" s="1" t="s">
        <v>169</v>
      </c>
      <c r="C20766" s="218">
        <v>44896</v>
      </c>
      <c r="D20766" s="218">
        <v>44895</v>
      </c>
      <c r="E20766" s="1">
        <v>2</v>
      </c>
      <c r="F20766" s="62">
        <v>108.7</v>
      </c>
    </row>
    <row r="20767" spans="1:6" x14ac:dyDescent="0.35">
      <c r="A20767" s="1">
        <v>222</v>
      </c>
      <c r="B20767" s="1" t="s">
        <v>169</v>
      </c>
      <c r="C20767" s="218">
        <v>44896</v>
      </c>
      <c r="D20767" s="218">
        <v>44896</v>
      </c>
      <c r="E20767" s="1">
        <v>1</v>
      </c>
      <c r="F20767" s="62">
        <v>23.76</v>
      </c>
    </row>
    <row r="20768" spans="1:6" x14ac:dyDescent="0.35">
      <c r="A20768" s="1">
        <v>222</v>
      </c>
      <c r="B20768" s="1" t="s">
        <v>169</v>
      </c>
      <c r="C20768" s="218">
        <v>44897</v>
      </c>
      <c r="D20768" s="218">
        <v>44893</v>
      </c>
      <c r="E20768" s="1">
        <v>7</v>
      </c>
      <c r="F20768" s="62">
        <v>361.35</v>
      </c>
    </row>
    <row r="20769" spans="1:6" x14ac:dyDescent="0.35">
      <c r="A20769" s="1">
        <v>222</v>
      </c>
      <c r="B20769" s="1" t="s">
        <v>169</v>
      </c>
      <c r="C20769" s="218">
        <v>44897</v>
      </c>
      <c r="D20769" s="218">
        <v>44894</v>
      </c>
      <c r="E20769" s="1">
        <v>3</v>
      </c>
      <c r="F20769" s="62">
        <v>101.18</v>
      </c>
    </row>
    <row r="20770" spans="1:6" x14ac:dyDescent="0.35">
      <c r="A20770" s="1">
        <v>222</v>
      </c>
      <c r="B20770" s="1" t="s">
        <v>169</v>
      </c>
      <c r="C20770" s="218">
        <v>44897</v>
      </c>
      <c r="D20770" s="218">
        <v>44895</v>
      </c>
      <c r="E20770" s="1">
        <v>2</v>
      </c>
      <c r="F20770" s="62">
        <v>91.47</v>
      </c>
    </row>
    <row r="20771" spans="1:6" x14ac:dyDescent="0.35">
      <c r="A20771" s="1">
        <v>222</v>
      </c>
      <c r="B20771" s="1" t="s">
        <v>169</v>
      </c>
      <c r="C20771" s="218">
        <v>44898</v>
      </c>
      <c r="D20771" s="218">
        <v>44894</v>
      </c>
      <c r="E20771" s="1">
        <v>2</v>
      </c>
      <c r="F20771" s="62">
        <v>75.19</v>
      </c>
    </row>
    <row r="20772" spans="1:6" x14ac:dyDescent="0.35">
      <c r="A20772" s="1">
        <v>222</v>
      </c>
      <c r="B20772" s="1" t="s">
        <v>169</v>
      </c>
      <c r="C20772" s="218">
        <v>44898</v>
      </c>
      <c r="D20772" s="218">
        <v>44895</v>
      </c>
      <c r="E20772" s="1">
        <v>3</v>
      </c>
      <c r="F20772" s="62">
        <v>159.68</v>
      </c>
    </row>
    <row r="20773" spans="1:6" x14ac:dyDescent="0.35">
      <c r="A20773" s="1">
        <v>222</v>
      </c>
      <c r="B20773" s="1" t="s">
        <v>169</v>
      </c>
      <c r="C20773" s="218">
        <v>44899</v>
      </c>
      <c r="D20773" s="218">
        <v>44892</v>
      </c>
      <c r="E20773" s="1">
        <v>1</v>
      </c>
      <c r="F20773" s="62">
        <v>69.3</v>
      </c>
    </row>
    <row r="20774" spans="1:6" x14ac:dyDescent="0.35">
      <c r="A20774" s="1">
        <v>222</v>
      </c>
      <c r="B20774" s="1" t="s">
        <v>169</v>
      </c>
      <c r="C20774" s="218">
        <v>44899</v>
      </c>
      <c r="D20774" s="218">
        <v>44894</v>
      </c>
      <c r="E20774" s="1">
        <v>3</v>
      </c>
      <c r="F20774" s="62">
        <v>132.46</v>
      </c>
    </row>
    <row r="20775" spans="1:6" x14ac:dyDescent="0.35">
      <c r="A20775" s="1">
        <v>222</v>
      </c>
      <c r="B20775" s="1" t="s">
        <v>169</v>
      </c>
      <c r="C20775" s="218">
        <v>44899</v>
      </c>
      <c r="D20775" s="218">
        <v>44895</v>
      </c>
      <c r="E20775" s="1">
        <v>6</v>
      </c>
      <c r="F20775" s="62">
        <v>289.70999999999998</v>
      </c>
    </row>
    <row r="20776" spans="1:6" x14ac:dyDescent="0.35">
      <c r="A20776" s="1">
        <v>222</v>
      </c>
      <c r="B20776" s="1" t="s">
        <v>169</v>
      </c>
      <c r="C20776" s="218">
        <v>44899</v>
      </c>
      <c r="D20776" s="218">
        <v>44896</v>
      </c>
      <c r="E20776" s="1">
        <v>3</v>
      </c>
      <c r="F20776" s="62">
        <v>131.77000000000001</v>
      </c>
    </row>
    <row r="20777" spans="1:6" x14ac:dyDescent="0.35">
      <c r="A20777" s="1">
        <v>222</v>
      </c>
      <c r="B20777" s="1" t="s">
        <v>169</v>
      </c>
      <c r="C20777" s="218">
        <v>44900</v>
      </c>
      <c r="D20777" s="218">
        <v>44894</v>
      </c>
      <c r="E20777" s="1">
        <v>3</v>
      </c>
      <c r="F20777" s="62">
        <v>71.08</v>
      </c>
    </row>
    <row r="20778" spans="1:6" x14ac:dyDescent="0.35">
      <c r="A20778" s="1">
        <v>222</v>
      </c>
      <c r="B20778" s="1" t="s">
        <v>169</v>
      </c>
      <c r="C20778" s="218">
        <v>44900</v>
      </c>
      <c r="D20778" s="218">
        <v>44895</v>
      </c>
      <c r="E20778" s="1">
        <v>5</v>
      </c>
      <c r="F20778" s="62">
        <v>142.01</v>
      </c>
    </row>
    <row r="20779" spans="1:6" x14ac:dyDescent="0.35">
      <c r="A20779" s="1">
        <v>222</v>
      </c>
      <c r="B20779" s="1" t="s">
        <v>169</v>
      </c>
      <c r="C20779" s="218">
        <v>44900</v>
      </c>
      <c r="D20779" s="218">
        <v>44896</v>
      </c>
      <c r="E20779" s="1">
        <v>4</v>
      </c>
      <c r="F20779" s="62">
        <v>205.17</v>
      </c>
    </row>
    <row r="20780" spans="1:6" x14ac:dyDescent="0.35">
      <c r="A20780" s="1">
        <v>222</v>
      </c>
      <c r="B20780" s="1" t="s">
        <v>169</v>
      </c>
      <c r="C20780" s="218">
        <v>44900</v>
      </c>
      <c r="D20780" s="218">
        <v>44900</v>
      </c>
      <c r="E20780" s="1">
        <v>1</v>
      </c>
      <c r="F20780" s="62">
        <v>54.45</v>
      </c>
    </row>
    <row r="20781" spans="1:6" x14ac:dyDescent="0.35">
      <c r="A20781" s="1">
        <v>222</v>
      </c>
      <c r="B20781" s="1" t="s">
        <v>169</v>
      </c>
      <c r="C20781" s="218">
        <v>44901</v>
      </c>
      <c r="D20781" s="218">
        <v>44892</v>
      </c>
      <c r="E20781" s="1">
        <v>2</v>
      </c>
      <c r="F20781" s="62">
        <v>142.76</v>
      </c>
    </row>
    <row r="20782" spans="1:6" x14ac:dyDescent="0.35">
      <c r="A20782" s="1">
        <v>222</v>
      </c>
      <c r="B20782" s="1" t="s">
        <v>169</v>
      </c>
      <c r="C20782" s="218">
        <v>44901</v>
      </c>
      <c r="D20782" s="218">
        <v>44893</v>
      </c>
      <c r="E20782" s="1">
        <v>1</v>
      </c>
      <c r="F20782" s="62">
        <v>23.76</v>
      </c>
    </row>
    <row r="20783" spans="1:6" x14ac:dyDescent="0.35">
      <c r="A20783" s="1">
        <v>222</v>
      </c>
      <c r="B20783" s="1" t="s">
        <v>169</v>
      </c>
      <c r="C20783" s="218">
        <v>44901</v>
      </c>
      <c r="D20783" s="218">
        <v>44894</v>
      </c>
      <c r="E20783" s="1">
        <v>4</v>
      </c>
      <c r="F20783" s="62">
        <v>175.58</v>
      </c>
    </row>
    <row r="20784" spans="1:6" x14ac:dyDescent="0.35">
      <c r="A20784" s="1">
        <v>222</v>
      </c>
      <c r="B20784" s="1" t="s">
        <v>169</v>
      </c>
      <c r="C20784" s="218">
        <v>44901</v>
      </c>
      <c r="D20784" s="218">
        <v>44895</v>
      </c>
      <c r="E20784" s="1">
        <v>3</v>
      </c>
      <c r="F20784" s="62">
        <v>157.80000000000001</v>
      </c>
    </row>
    <row r="20785" spans="1:6" x14ac:dyDescent="0.35">
      <c r="A20785" s="1">
        <v>222</v>
      </c>
      <c r="B20785" s="1" t="s">
        <v>169</v>
      </c>
      <c r="C20785" s="218">
        <v>44901</v>
      </c>
      <c r="D20785" s="218">
        <v>44896</v>
      </c>
      <c r="E20785" s="1">
        <v>5</v>
      </c>
      <c r="F20785" s="62">
        <v>258.52999999999997</v>
      </c>
    </row>
    <row r="20786" spans="1:6" x14ac:dyDescent="0.35">
      <c r="A20786" s="1">
        <v>222</v>
      </c>
      <c r="B20786" s="1" t="s">
        <v>169</v>
      </c>
      <c r="C20786" s="218">
        <v>44901</v>
      </c>
      <c r="D20786" s="218">
        <v>44899</v>
      </c>
      <c r="E20786" s="1">
        <v>1</v>
      </c>
      <c r="F20786" s="62">
        <v>54.45</v>
      </c>
    </row>
    <row r="20787" spans="1:6" x14ac:dyDescent="0.35">
      <c r="A20787" s="1">
        <v>222</v>
      </c>
      <c r="B20787" s="1" t="s">
        <v>169</v>
      </c>
      <c r="C20787" s="218">
        <v>44902</v>
      </c>
      <c r="D20787" s="218">
        <v>44892</v>
      </c>
      <c r="E20787" s="1">
        <v>1</v>
      </c>
      <c r="F20787" s="62">
        <v>71.08</v>
      </c>
    </row>
    <row r="20788" spans="1:6" x14ac:dyDescent="0.35">
      <c r="A20788" s="1">
        <v>222</v>
      </c>
      <c r="B20788" s="1" t="s">
        <v>169</v>
      </c>
      <c r="C20788" s="218">
        <v>44902</v>
      </c>
      <c r="D20788" s="218">
        <v>44893</v>
      </c>
      <c r="E20788" s="1">
        <v>2</v>
      </c>
      <c r="F20788" s="62">
        <v>126.32</v>
      </c>
    </row>
    <row r="20789" spans="1:6" x14ac:dyDescent="0.35">
      <c r="A20789" s="1">
        <v>222</v>
      </c>
      <c r="B20789" s="1" t="s">
        <v>169</v>
      </c>
      <c r="C20789" s="218">
        <v>44902</v>
      </c>
      <c r="D20789" s="218">
        <v>44894</v>
      </c>
      <c r="E20789" s="1">
        <v>1</v>
      </c>
      <c r="F20789" s="62">
        <v>70.59</v>
      </c>
    </row>
    <row r="20790" spans="1:6" x14ac:dyDescent="0.35">
      <c r="A20790" s="1">
        <v>222</v>
      </c>
      <c r="B20790" s="1" t="s">
        <v>169</v>
      </c>
      <c r="C20790" s="218">
        <v>44902</v>
      </c>
      <c r="D20790" s="218">
        <v>44895</v>
      </c>
      <c r="E20790" s="1">
        <v>1</v>
      </c>
      <c r="F20790" s="62">
        <v>74</v>
      </c>
    </row>
    <row r="20791" spans="1:6" x14ac:dyDescent="0.35">
      <c r="A20791" s="1">
        <v>222</v>
      </c>
      <c r="B20791" s="1" t="s">
        <v>169</v>
      </c>
      <c r="C20791" s="218">
        <v>44902</v>
      </c>
      <c r="D20791" s="218">
        <v>44896</v>
      </c>
      <c r="E20791" s="1">
        <v>2</v>
      </c>
      <c r="F20791" s="62">
        <v>77.22</v>
      </c>
    </row>
    <row r="20792" spans="1:6" x14ac:dyDescent="0.35">
      <c r="A20792" s="1">
        <v>222</v>
      </c>
      <c r="B20792" s="1" t="s">
        <v>169</v>
      </c>
      <c r="C20792" s="218">
        <v>44902</v>
      </c>
      <c r="D20792" s="218">
        <v>44899</v>
      </c>
      <c r="E20792" s="1">
        <v>1</v>
      </c>
      <c r="F20792" s="62">
        <v>74.25</v>
      </c>
    </row>
    <row r="20793" spans="1:6" x14ac:dyDescent="0.35">
      <c r="A20793" s="1">
        <v>222</v>
      </c>
      <c r="B20793" s="1" t="s">
        <v>169</v>
      </c>
      <c r="C20793" s="218">
        <v>44902</v>
      </c>
      <c r="D20793" s="218">
        <v>44900</v>
      </c>
      <c r="E20793" s="1">
        <v>4</v>
      </c>
      <c r="F20793" s="62">
        <v>125.23</v>
      </c>
    </row>
    <row r="20794" spans="1:6" x14ac:dyDescent="0.35">
      <c r="A20794" s="1">
        <v>222</v>
      </c>
      <c r="B20794" s="1" t="s">
        <v>169</v>
      </c>
      <c r="C20794" s="218">
        <v>44903</v>
      </c>
      <c r="D20794" s="218">
        <v>44893</v>
      </c>
      <c r="E20794" s="1">
        <v>1</v>
      </c>
      <c r="F20794" s="62">
        <v>54.3</v>
      </c>
    </row>
    <row r="20795" spans="1:6" x14ac:dyDescent="0.35">
      <c r="A20795" s="1">
        <v>222</v>
      </c>
      <c r="B20795" s="1" t="s">
        <v>169</v>
      </c>
      <c r="C20795" s="218">
        <v>44903</v>
      </c>
      <c r="D20795" s="218">
        <v>44896</v>
      </c>
      <c r="E20795" s="1">
        <v>2</v>
      </c>
      <c r="F20795" s="62">
        <v>108.5</v>
      </c>
    </row>
    <row r="20796" spans="1:6" x14ac:dyDescent="0.35">
      <c r="A20796" s="1">
        <v>222</v>
      </c>
      <c r="B20796" s="1" t="s">
        <v>169</v>
      </c>
      <c r="C20796" s="218">
        <v>44903</v>
      </c>
      <c r="D20796" s="218">
        <v>44900</v>
      </c>
      <c r="E20796" s="1">
        <v>2</v>
      </c>
      <c r="F20796" s="62">
        <v>78.06</v>
      </c>
    </row>
    <row r="20797" spans="1:6" x14ac:dyDescent="0.35">
      <c r="A20797" s="1">
        <v>222</v>
      </c>
      <c r="B20797" s="1" t="s">
        <v>169</v>
      </c>
      <c r="C20797" s="218">
        <v>44904</v>
      </c>
      <c r="D20797" s="218">
        <v>44904</v>
      </c>
      <c r="E20797" s="1">
        <v>7</v>
      </c>
      <c r="F20797" s="62">
        <v>366</v>
      </c>
    </row>
    <row r="20798" spans="1:6" x14ac:dyDescent="0.35">
      <c r="A20798" s="1">
        <v>222</v>
      </c>
      <c r="B20798" s="1" t="s">
        <v>169</v>
      </c>
      <c r="C20798" s="218">
        <v>44906</v>
      </c>
      <c r="D20798" s="218">
        <v>44904</v>
      </c>
      <c r="E20798" s="1">
        <v>1</v>
      </c>
      <c r="F20798" s="62">
        <v>73.56</v>
      </c>
    </row>
    <row r="20799" spans="1:6" x14ac:dyDescent="0.35">
      <c r="A20799" s="1">
        <v>222</v>
      </c>
      <c r="B20799" s="1" t="s">
        <v>169</v>
      </c>
      <c r="C20799" s="218">
        <v>44906</v>
      </c>
      <c r="D20799" s="218">
        <v>44906</v>
      </c>
      <c r="E20799" s="1">
        <v>2</v>
      </c>
      <c r="F20799" s="62">
        <v>78.010000000000005</v>
      </c>
    </row>
    <row r="20800" spans="1:6" x14ac:dyDescent="0.35">
      <c r="A20800" s="1">
        <v>222</v>
      </c>
      <c r="B20800" s="1" t="s">
        <v>169</v>
      </c>
      <c r="C20800" s="218">
        <v>44907</v>
      </c>
      <c r="D20800" s="218">
        <v>44907</v>
      </c>
      <c r="E20800" s="1">
        <v>10</v>
      </c>
      <c r="F20800" s="62">
        <v>429.16</v>
      </c>
    </row>
    <row r="20801" spans="1:6" x14ac:dyDescent="0.35">
      <c r="A20801" s="1">
        <v>222</v>
      </c>
      <c r="B20801" s="1" t="s">
        <v>169</v>
      </c>
      <c r="C20801" s="218">
        <v>44908</v>
      </c>
      <c r="D20801" s="218">
        <v>44907</v>
      </c>
      <c r="E20801" s="1">
        <v>1</v>
      </c>
      <c r="F20801" s="62">
        <v>73.75</v>
      </c>
    </row>
    <row r="20802" spans="1:6" x14ac:dyDescent="0.35">
      <c r="A20802" s="1">
        <v>222</v>
      </c>
      <c r="B20802" s="1" t="s">
        <v>169</v>
      </c>
      <c r="C20802" s="218">
        <v>44908</v>
      </c>
      <c r="D20802" s="218">
        <v>44908</v>
      </c>
      <c r="E20802" s="1">
        <v>8</v>
      </c>
      <c r="F20802" s="62">
        <v>339.13</v>
      </c>
    </row>
    <row r="20803" spans="1:6" x14ac:dyDescent="0.35">
      <c r="A20803" s="1">
        <v>222</v>
      </c>
      <c r="B20803" s="1" t="s">
        <v>169</v>
      </c>
      <c r="C20803" s="218">
        <v>44909</v>
      </c>
      <c r="D20803" s="218">
        <v>44908</v>
      </c>
      <c r="E20803" s="1">
        <v>1</v>
      </c>
      <c r="F20803" s="62">
        <v>23.71</v>
      </c>
    </row>
    <row r="20804" spans="1:6" x14ac:dyDescent="0.35">
      <c r="A20804" s="1">
        <v>222</v>
      </c>
      <c r="B20804" s="1" t="s">
        <v>169</v>
      </c>
      <c r="C20804" s="218">
        <v>44909</v>
      </c>
      <c r="D20804" s="218">
        <v>44909</v>
      </c>
      <c r="E20804" s="1">
        <v>10</v>
      </c>
      <c r="F20804" s="62">
        <v>450.89</v>
      </c>
    </row>
    <row r="20805" spans="1:6" x14ac:dyDescent="0.35">
      <c r="A20805" s="1">
        <v>222</v>
      </c>
      <c r="B20805" s="1" t="s">
        <v>169</v>
      </c>
      <c r="C20805" s="218">
        <v>44910</v>
      </c>
      <c r="D20805" s="218">
        <v>44908</v>
      </c>
      <c r="E20805" s="1">
        <v>1</v>
      </c>
      <c r="F20805" s="62">
        <v>54.45</v>
      </c>
    </row>
    <row r="20806" spans="1:6" x14ac:dyDescent="0.35">
      <c r="A20806" s="1">
        <v>222</v>
      </c>
      <c r="B20806" s="1" t="s">
        <v>169</v>
      </c>
      <c r="C20806" s="218">
        <v>44910</v>
      </c>
      <c r="D20806" s="218">
        <v>44909</v>
      </c>
      <c r="E20806" s="1">
        <v>1</v>
      </c>
      <c r="F20806" s="62">
        <v>49.5</v>
      </c>
    </row>
    <row r="20807" spans="1:6" x14ac:dyDescent="0.35">
      <c r="A20807" s="1">
        <v>222</v>
      </c>
      <c r="B20807" s="1" t="s">
        <v>169</v>
      </c>
      <c r="C20807" s="218">
        <v>44910</v>
      </c>
      <c r="D20807" s="218">
        <v>44910</v>
      </c>
      <c r="E20807" s="1">
        <v>10</v>
      </c>
      <c r="F20807" s="62">
        <v>480.44</v>
      </c>
    </row>
    <row r="20808" spans="1:6" x14ac:dyDescent="0.35">
      <c r="A20808" s="1">
        <v>222</v>
      </c>
      <c r="B20808" s="1" t="s">
        <v>169</v>
      </c>
      <c r="C20808" s="218">
        <v>44911</v>
      </c>
      <c r="D20808" s="218">
        <v>44911</v>
      </c>
      <c r="E20808" s="1">
        <v>14</v>
      </c>
      <c r="F20808" s="62">
        <v>597.11</v>
      </c>
    </row>
    <row r="20809" spans="1:6" x14ac:dyDescent="0.35">
      <c r="A20809" s="1">
        <v>222</v>
      </c>
      <c r="B20809" s="1" t="s">
        <v>169</v>
      </c>
      <c r="C20809" s="218">
        <v>44912</v>
      </c>
      <c r="D20809" s="218">
        <v>44910</v>
      </c>
      <c r="E20809" s="1">
        <v>3</v>
      </c>
      <c r="F20809" s="62">
        <v>71.23</v>
      </c>
    </row>
    <row r="20810" spans="1:6" x14ac:dyDescent="0.35">
      <c r="A20810" s="1">
        <v>222</v>
      </c>
      <c r="B20810" s="1" t="s">
        <v>169</v>
      </c>
      <c r="C20810" s="218">
        <v>44912</v>
      </c>
      <c r="D20810" s="218">
        <v>44912</v>
      </c>
      <c r="E20810" s="1">
        <v>7</v>
      </c>
      <c r="F20810" s="62">
        <v>350.31</v>
      </c>
    </row>
    <row r="20811" spans="1:6" x14ac:dyDescent="0.35">
      <c r="A20811" s="1">
        <v>222</v>
      </c>
      <c r="B20811" s="1" t="s">
        <v>169</v>
      </c>
      <c r="C20811" s="218">
        <v>44913</v>
      </c>
      <c r="D20811" s="218">
        <v>44912</v>
      </c>
      <c r="E20811" s="1">
        <v>1</v>
      </c>
      <c r="F20811" s="62">
        <v>23.76</v>
      </c>
    </row>
    <row r="20812" spans="1:6" x14ac:dyDescent="0.35">
      <c r="A20812" s="1">
        <v>222</v>
      </c>
      <c r="B20812" s="1" t="s">
        <v>169</v>
      </c>
      <c r="C20812" s="218">
        <v>44913</v>
      </c>
      <c r="D20812" s="218">
        <v>44913</v>
      </c>
      <c r="E20812" s="1">
        <v>6</v>
      </c>
      <c r="F20812" s="62">
        <v>328.04</v>
      </c>
    </row>
    <row r="20813" spans="1:6" x14ac:dyDescent="0.35">
      <c r="A20813" s="1">
        <v>222</v>
      </c>
      <c r="B20813" s="1" t="s">
        <v>169</v>
      </c>
      <c r="C20813" s="218">
        <v>44914</v>
      </c>
      <c r="D20813" s="218">
        <v>44913</v>
      </c>
      <c r="E20813" s="1">
        <v>1</v>
      </c>
      <c r="F20813" s="62">
        <v>54.25</v>
      </c>
    </row>
    <row r="20814" spans="1:6" x14ac:dyDescent="0.35">
      <c r="A20814" s="1">
        <v>222</v>
      </c>
      <c r="B20814" s="1" t="s">
        <v>169</v>
      </c>
      <c r="C20814" s="218">
        <v>44914</v>
      </c>
      <c r="D20814" s="218">
        <v>44914</v>
      </c>
      <c r="E20814" s="1">
        <v>9</v>
      </c>
      <c r="F20814" s="62">
        <v>489.35</v>
      </c>
    </row>
    <row r="20815" spans="1:6" x14ac:dyDescent="0.35">
      <c r="A20815" s="1">
        <v>222</v>
      </c>
      <c r="B20815" s="1" t="s">
        <v>169</v>
      </c>
      <c r="C20815" s="218">
        <v>44915</v>
      </c>
      <c r="D20815" s="218">
        <v>44913</v>
      </c>
      <c r="E20815" s="1">
        <v>1</v>
      </c>
      <c r="F20815" s="62">
        <v>53.26</v>
      </c>
    </row>
    <row r="20816" spans="1:6" x14ac:dyDescent="0.35">
      <c r="A20816" s="1">
        <v>222</v>
      </c>
      <c r="B20816" s="1" t="s">
        <v>169</v>
      </c>
      <c r="C20816" s="218">
        <v>44915</v>
      </c>
      <c r="D20816" s="218">
        <v>44914</v>
      </c>
      <c r="E20816" s="1">
        <v>4</v>
      </c>
      <c r="F20816" s="62">
        <v>95.04</v>
      </c>
    </row>
    <row r="20817" spans="1:6" x14ac:dyDescent="0.35">
      <c r="A20817" s="1">
        <v>222</v>
      </c>
      <c r="B20817" s="1" t="s">
        <v>169</v>
      </c>
      <c r="C20817" s="218">
        <v>44915</v>
      </c>
      <c r="D20817" s="218">
        <v>44915</v>
      </c>
      <c r="E20817" s="1">
        <v>8</v>
      </c>
      <c r="F20817" s="62">
        <v>399.46</v>
      </c>
    </row>
    <row r="20818" spans="1:6" x14ac:dyDescent="0.35">
      <c r="A20818" s="1">
        <v>222</v>
      </c>
      <c r="B20818" s="1" t="s">
        <v>169</v>
      </c>
      <c r="C20818" s="218">
        <v>44916</v>
      </c>
      <c r="D20818" s="218">
        <v>44914</v>
      </c>
      <c r="E20818" s="1">
        <v>2</v>
      </c>
      <c r="F20818" s="62">
        <v>78.11</v>
      </c>
    </row>
    <row r="20819" spans="1:6" x14ac:dyDescent="0.35">
      <c r="A20819" s="1">
        <v>222</v>
      </c>
      <c r="B20819" s="1" t="s">
        <v>169</v>
      </c>
      <c r="C20819" s="218">
        <v>44916</v>
      </c>
      <c r="D20819" s="218">
        <v>44915</v>
      </c>
      <c r="E20819" s="1">
        <v>2</v>
      </c>
      <c r="F20819" s="62">
        <v>108.7</v>
      </c>
    </row>
    <row r="20820" spans="1:6" x14ac:dyDescent="0.35">
      <c r="A20820" s="1">
        <v>222</v>
      </c>
      <c r="B20820" s="1" t="s">
        <v>169</v>
      </c>
      <c r="C20820" s="218">
        <v>44916</v>
      </c>
      <c r="D20820" s="218">
        <v>44916</v>
      </c>
      <c r="E20820" s="1">
        <v>9</v>
      </c>
      <c r="F20820" s="62">
        <v>481.82</v>
      </c>
    </row>
    <row r="20821" spans="1:6" x14ac:dyDescent="0.35">
      <c r="A20821" s="1">
        <v>222</v>
      </c>
      <c r="B20821" s="1" t="s">
        <v>169</v>
      </c>
      <c r="C20821" s="218">
        <v>44917</v>
      </c>
      <c r="D20821" s="218">
        <v>44914</v>
      </c>
      <c r="E20821" s="1">
        <v>1</v>
      </c>
      <c r="F20821" s="62">
        <v>50.49</v>
      </c>
    </row>
    <row r="20822" spans="1:6" x14ac:dyDescent="0.35">
      <c r="A20822" s="1">
        <v>222</v>
      </c>
      <c r="B20822" s="1" t="s">
        <v>169</v>
      </c>
      <c r="C20822" s="218">
        <v>44917</v>
      </c>
      <c r="D20822" s="218">
        <v>44915</v>
      </c>
      <c r="E20822" s="1">
        <v>3</v>
      </c>
      <c r="F20822" s="62">
        <v>119.69</v>
      </c>
    </row>
    <row r="20823" spans="1:6" x14ac:dyDescent="0.35">
      <c r="A20823" s="1">
        <v>222</v>
      </c>
      <c r="B20823" s="1" t="s">
        <v>169</v>
      </c>
      <c r="C20823" s="218">
        <v>44917</v>
      </c>
      <c r="D20823" s="218">
        <v>44916</v>
      </c>
      <c r="E20823" s="1">
        <v>3</v>
      </c>
      <c r="F20823" s="62">
        <v>129.49</v>
      </c>
    </row>
    <row r="20824" spans="1:6" x14ac:dyDescent="0.35">
      <c r="A20824" s="1">
        <v>222</v>
      </c>
      <c r="B20824" s="1" t="s">
        <v>169</v>
      </c>
      <c r="C20824" s="218">
        <v>44917</v>
      </c>
      <c r="D20824" s="218">
        <v>44917</v>
      </c>
      <c r="E20824" s="1">
        <v>4</v>
      </c>
      <c r="F20824" s="62">
        <v>234.63</v>
      </c>
    </row>
    <row r="20825" spans="1:6" x14ac:dyDescent="0.35">
      <c r="A20825" s="1">
        <v>222</v>
      </c>
      <c r="B20825" s="1" t="s">
        <v>169</v>
      </c>
      <c r="C20825" s="218">
        <v>44918</v>
      </c>
      <c r="D20825" s="218">
        <v>44917</v>
      </c>
      <c r="E20825" s="1">
        <v>7</v>
      </c>
      <c r="F20825" s="62">
        <v>337</v>
      </c>
    </row>
    <row r="20826" spans="1:6" x14ac:dyDescent="0.35">
      <c r="A20826" s="1">
        <v>222</v>
      </c>
      <c r="B20826" s="1" t="s">
        <v>169</v>
      </c>
      <c r="C20826" s="218">
        <v>44918</v>
      </c>
      <c r="D20826" s="218">
        <v>44918</v>
      </c>
      <c r="E20826" s="1">
        <v>4</v>
      </c>
      <c r="F20826" s="62">
        <v>186.71</v>
      </c>
    </row>
    <row r="20827" spans="1:6" x14ac:dyDescent="0.35">
      <c r="A20827" s="1">
        <v>222</v>
      </c>
      <c r="B20827" s="1" t="s">
        <v>169</v>
      </c>
      <c r="C20827" s="218">
        <v>44919</v>
      </c>
      <c r="D20827" s="218">
        <v>44918</v>
      </c>
      <c r="E20827" s="1">
        <v>3</v>
      </c>
      <c r="F20827" s="62">
        <v>132.66</v>
      </c>
    </row>
    <row r="20828" spans="1:6" x14ac:dyDescent="0.35">
      <c r="A20828" s="1">
        <v>222</v>
      </c>
      <c r="B20828" s="1" t="s">
        <v>169</v>
      </c>
      <c r="C20828" s="218">
        <v>44919</v>
      </c>
      <c r="D20828" s="218">
        <v>44919</v>
      </c>
      <c r="E20828" s="1">
        <v>8</v>
      </c>
      <c r="F20828" s="62">
        <v>413.32</v>
      </c>
    </row>
    <row r="20829" spans="1:6" x14ac:dyDescent="0.35">
      <c r="A20829" s="1">
        <v>222</v>
      </c>
      <c r="B20829" s="1" t="s">
        <v>169</v>
      </c>
      <c r="C20829" s="218">
        <v>44920</v>
      </c>
      <c r="D20829" s="218">
        <v>44918</v>
      </c>
      <c r="E20829" s="1">
        <v>2</v>
      </c>
      <c r="F20829" s="62">
        <v>104.15</v>
      </c>
    </row>
    <row r="20830" spans="1:6" x14ac:dyDescent="0.35">
      <c r="A20830" s="1">
        <v>222</v>
      </c>
      <c r="B20830" s="1" t="s">
        <v>169</v>
      </c>
      <c r="C20830" s="218">
        <v>44920</v>
      </c>
      <c r="D20830" s="218">
        <v>44919</v>
      </c>
      <c r="E20830" s="1">
        <v>3</v>
      </c>
      <c r="F20830" s="62">
        <v>100.78</v>
      </c>
    </row>
    <row r="20831" spans="1:6" x14ac:dyDescent="0.35">
      <c r="A20831" s="1">
        <v>222</v>
      </c>
      <c r="B20831" s="1" t="s">
        <v>169</v>
      </c>
      <c r="C20831" s="218">
        <v>44920</v>
      </c>
      <c r="D20831" s="218">
        <v>44920</v>
      </c>
      <c r="E20831" s="1">
        <v>5</v>
      </c>
      <c r="F20831" s="62">
        <v>281.16000000000003</v>
      </c>
    </row>
    <row r="20832" spans="1:6" x14ac:dyDescent="0.35">
      <c r="A20832" s="1">
        <v>222</v>
      </c>
      <c r="B20832" s="1" t="s">
        <v>169</v>
      </c>
      <c r="C20832" s="218">
        <v>44921</v>
      </c>
      <c r="D20832" s="218">
        <v>44918</v>
      </c>
      <c r="E20832" s="1">
        <v>1</v>
      </c>
      <c r="F20832" s="62">
        <v>46.28</v>
      </c>
    </row>
    <row r="20833" spans="1:6" x14ac:dyDescent="0.35">
      <c r="A20833" s="1">
        <v>222</v>
      </c>
      <c r="B20833" s="1" t="s">
        <v>169</v>
      </c>
      <c r="C20833" s="218">
        <v>44921</v>
      </c>
      <c r="D20833" s="218">
        <v>44919</v>
      </c>
      <c r="E20833" s="1">
        <v>3</v>
      </c>
      <c r="F20833" s="62">
        <v>122.76</v>
      </c>
    </row>
    <row r="20834" spans="1:6" x14ac:dyDescent="0.35">
      <c r="A20834" s="1">
        <v>222</v>
      </c>
      <c r="B20834" s="1" t="s">
        <v>169</v>
      </c>
      <c r="C20834" s="218">
        <v>44921</v>
      </c>
      <c r="D20834" s="218">
        <v>44920</v>
      </c>
      <c r="E20834" s="1">
        <v>4</v>
      </c>
      <c r="F20834" s="62">
        <v>226.41</v>
      </c>
    </row>
    <row r="20835" spans="1:6" x14ac:dyDescent="0.35">
      <c r="A20835" s="1">
        <v>222</v>
      </c>
      <c r="B20835" s="1" t="s">
        <v>169</v>
      </c>
      <c r="C20835" s="218">
        <v>44921</v>
      </c>
      <c r="D20835" s="218">
        <v>44921</v>
      </c>
      <c r="E20835" s="1">
        <v>6</v>
      </c>
      <c r="F20835" s="62">
        <v>346.8</v>
      </c>
    </row>
    <row r="20836" spans="1:6" x14ac:dyDescent="0.35">
      <c r="A20836" s="1">
        <v>222</v>
      </c>
      <c r="B20836" s="1" t="s">
        <v>169</v>
      </c>
      <c r="C20836" s="218">
        <v>44922</v>
      </c>
      <c r="D20836" s="218">
        <v>44921</v>
      </c>
      <c r="E20836" s="1">
        <v>2</v>
      </c>
      <c r="F20836" s="62">
        <v>128.69999999999999</v>
      </c>
    </row>
    <row r="20837" spans="1:6" x14ac:dyDescent="0.35">
      <c r="A20837" s="1">
        <v>222</v>
      </c>
      <c r="B20837" s="1" t="s">
        <v>169</v>
      </c>
      <c r="C20837" s="218">
        <v>44922</v>
      </c>
      <c r="D20837" s="218">
        <v>44922</v>
      </c>
      <c r="E20837" s="1">
        <v>8</v>
      </c>
      <c r="F20837" s="62">
        <v>363.13</v>
      </c>
    </row>
    <row r="20838" spans="1:6" x14ac:dyDescent="0.35">
      <c r="A20838" s="1">
        <v>222</v>
      </c>
      <c r="B20838" s="1" t="s">
        <v>169</v>
      </c>
      <c r="C20838" s="218">
        <v>44923</v>
      </c>
      <c r="D20838" s="218">
        <v>44921</v>
      </c>
      <c r="E20838" s="1">
        <v>2</v>
      </c>
      <c r="F20838" s="62">
        <v>104.84</v>
      </c>
    </row>
    <row r="20839" spans="1:6" x14ac:dyDescent="0.35">
      <c r="A20839" s="1">
        <v>222</v>
      </c>
      <c r="B20839" s="1" t="s">
        <v>169</v>
      </c>
      <c r="C20839" s="218">
        <v>44923</v>
      </c>
      <c r="D20839" s="218">
        <v>44922</v>
      </c>
      <c r="E20839" s="1">
        <v>1</v>
      </c>
      <c r="F20839" s="62">
        <v>23.76</v>
      </c>
    </row>
    <row r="20840" spans="1:6" x14ac:dyDescent="0.35">
      <c r="A20840" s="1">
        <v>222</v>
      </c>
      <c r="B20840" s="1" t="s">
        <v>169</v>
      </c>
      <c r="C20840" s="218">
        <v>44923</v>
      </c>
      <c r="D20840" s="218">
        <v>44923</v>
      </c>
      <c r="E20840" s="1">
        <v>4</v>
      </c>
      <c r="F20840" s="62">
        <v>94.94</v>
      </c>
    </row>
    <row r="20841" spans="1:6" x14ac:dyDescent="0.35">
      <c r="A20841" s="1">
        <v>222</v>
      </c>
      <c r="B20841" s="1" t="s">
        <v>169</v>
      </c>
      <c r="C20841" s="218">
        <v>44924</v>
      </c>
      <c r="D20841" s="218">
        <v>44922</v>
      </c>
      <c r="E20841" s="1">
        <v>2</v>
      </c>
      <c r="F20841" s="62">
        <v>128.69999999999999</v>
      </c>
    </row>
    <row r="20842" spans="1:6" x14ac:dyDescent="0.35">
      <c r="A20842" s="1">
        <v>222</v>
      </c>
      <c r="B20842" s="1" t="s">
        <v>169</v>
      </c>
      <c r="C20842" s="218">
        <v>44924</v>
      </c>
      <c r="D20842" s="218">
        <v>44923</v>
      </c>
      <c r="E20842" s="1">
        <v>5</v>
      </c>
      <c r="F20842" s="62">
        <v>278.19</v>
      </c>
    </row>
    <row r="20843" spans="1:6" x14ac:dyDescent="0.35">
      <c r="A20843" s="1">
        <v>222</v>
      </c>
      <c r="B20843" s="1" t="s">
        <v>169</v>
      </c>
      <c r="C20843" s="218">
        <v>44924</v>
      </c>
      <c r="D20843" s="218">
        <v>44924</v>
      </c>
      <c r="E20843" s="1">
        <v>5</v>
      </c>
      <c r="F20843" s="62">
        <v>180.18</v>
      </c>
    </row>
    <row r="20844" spans="1:6" x14ac:dyDescent="0.35">
      <c r="A20844" s="1">
        <v>222</v>
      </c>
      <c r="B20844" s="1" t="s">
        <v>169</v>
      </c>
      <c r="C20844" s="218">
        <v>44925</v>
      </c>
      <c r="D20844" s="218">
        <v>44922</v>
      </c>
      <c r="E20844" s="1">
        <v>2</v>
      </c>
      <c r="F20844" s="62">
        <v>73.260000000000005</v>
      </c>
    </row>
    <row r="20845" spans="1:6" x14ac:dyDescent="0.35">
      <c r="A20845" s="1">
        <v>222</v>
      </c>
      <c r="B20845" s="1" t="s">
        <v>169</v>
      </c>
      <c r="C20845" s="218">
        <v>44925</v>
      </c>
      <c r="D20845" s="218">
        <v>44923</v>
      </c>
      <c r="E20845" s="1">
        <v>1</v>
      </c>
      <c r="F20845" s="62">
        <v>54.45</v>
      </c>
    </row>
    <row r="20846" spans="1:6" x14ac:dyDescent="0.35">
      <c r="A20846" s="1">
        <v>222</v>
      </c>
      <c r="B20846" s="1" t="s">
        <v>169</v>
      </c>
      <c r="C20846" s="218">
        <v>44925</v>
      </c>
      <c r="D20846" s="218">
        <v>44924</v>
      </c>
      <c r="E20846" s="1">
        <v>3</v>
      </c>
      <c r="F20846" s="62">
        <v>101.97</v>
      </c>
    </row>
    <row r="20847" spans="1:6" x14ac:dyDescent="0.35">
      <c r="A20847" s="1">
        <v>222</v>
      </c>
      <c r="B20847" s="1" t="s">
        <v>169</v>
      </c>
      <c r="C20847" s="218">
        <v>44925</v>
      </c>
      <c r="D20847" s="218">
        <v>44925</v>
      </c>
      <c r="E20847" s="1">
        <v>6</v>
      </c>
      <c r="F20847" s="62">
        <v>255.22</v>
      </c>
    </row>
    <row r="20848" spans="1:6" x14ac:dyDescent="0.35">
      <c r="A20848" s="1">
        <v>222</v>
      </c>
      <c r="B20848" s="1" t="s">
        <v>169</v>
      </c>
      <c r="C20848" s="218">
        <v>44926</v>
      </c>
      <c r="D20848" s="218">
        <v>44923</v>
      </c>
      <c r="E20848" s="1">
        <v>3</v>
      </c>
      <c r="F20848" s="62">
        <v>100.97</v>
      </c>
    </row>
    <row r="20849" spans="1:6" x14ac:dyDescent="0.35">
      <c r="A20849" s="1">
        <v>222</v>
      </c>
      <c r="B20849" s="1" t="s">
        <v>169</v>
      </c>
      <c r="C20849" s="218">
        <v>44926</v>
      </c>
      <c r="D20849" s="218">
        <v>44926</v>
      </c>
      <c r="E20849" s="1">
        <v>3</v>
      </c>
      <c r="F20849" s="62">
        <v>138.19999999999999</v>
      </c>
    </row>
    <row r="20850" spans="1:6" x14ac:dyDescent="0.35">
      <c r="A20850" s="1">
        <v>222</v>
      </c>
      <c r="B20850" s="1" t="s">
        <v>169</v>
      </c>
      <c r="C20850" s="218">
        <v>44927</v>
      </c>
      <c r="D20850" s="218">
        <v>44924</v>
      </c>
      <c r="E20850" s="1">
        <v>3</v>
      </c>
      <c r="F20850" s="62">
        <v>149.29</v>
      </c>
    </row>
    <row r="20851" spans="1:6" x14ac:dyDescent="0.35">
      <c r="A20851" s="1">
        <v>222</v>
      </c>
      <c r="B20851" s="1" t="s">
        <v>169</v>
      </c>
      <c r="C20851" s="218">
        <v>44927</v>
      </c>
      <c r="D20851" s="218">
        <v>44926</v>
      </c>
      <c r="E20851" s="1">
        <v>1</v>
      </c>
      <c r="F20851" s="62">
        <v>53.16</v>
      </c>
    </row>
    <row r="20852" spans="1:6" x14ac:dyDescent="0.35">
      <c r="A20852" s="1">
        <v>222</v>
      </c>
      <c r="B20852" s="1" t="s">
        <v>169</v>
      </c>
      <c r="C20852" s="218">
        <v>44928</v>
      </c>
      <c r="D20852" s="218">
        <v>44925</v>
      </c>
      <c r="E20852" s="1">
        <v>2</v>
      </c>
      <c r="F20852" s="62">
        <v>76.13</v>
      </c>
    </row>
    <row r="20853" spans="1:6" x14ac:dyDescent="0.35">
      <c r="A20853" s="1">
        <v>222</v>
      </c>
      <c r="B20853" s="1" t="s">
        <v>169</v>
      </c>
      <c r="C20853" s="218">
        <v>44928</v>
      </c>
      <c r="D20853" s="218">
        <v>44926</v>
      </c>
      <c r="E20853" s="1">
        <v>1</v>
      </c>
      <c r="F20853" s="62">
        <v>54.45</v>
      </c>
    </row>
    <row r="20854" spans="1:6" x14ac:dyDescent="0.35">
      <c r="A20854" s="1">
        <v>222</v>
      </c>
      <c r="B20854" s="1" t="s">
        <v>169</v>
      </c>
      <c r="C20854" s="218">
        <v>44928</v>
      </c>
      <c r="D20854" s="218">
        <v>44928</v>
      </c>
      <c r="E20854" s="1">
        <v>2</v>
      </c>
      <c r="F20854" s="62">
        <v>101.33</v>
      </c>
    </row>
    <row r="20855" spans="1:6" x14ac:dyDescent="0.35">
      <c r="A20855" s="1">
        <v>222</v>
      </c>
      <c r="B20855" s="1" t="s">
        <v>169</v>
      </c>
      <c r="C20855" s="218">
        <v>44929</v>
      </c>
      <c r="D20855" s="218">
        <v>44927</v>
      </c>
      <c r="E20855" s="1">
        <v>2</v>
      </c>
      <c r="F20855" s="62">
        <v>128.69999999999999</v>
      </c>
    </row>
    <row r="20856" spans="1:6" x14ac:dyDescent="0.35">
      <c r="A20856" s="1">
        <v>222</v>
      </c>
      <c r="B20856" s="1" t="s">
        <v>169</v>
      </c>
      <c r="C20856" s="218">
        <v>44929</v>
      </c>
      <c r="D20856" s="218">
        <v>44929</v>
      </c>
      <c r="E20856" s="1">
        <v>3</v>
      </c>
      <c r="F20856" s="62">
        <v>100.48</v>
      </c>
    </row>
    <row r="20857" spans="1:6" x14ac:dyDescent="0.35">
      <c r="A20857" s="1">
        <v>222</v>
      </c>
      <c r="B20857" s="1" t="s">
        <v>169</v>
      </c>
      <c r="C20857" s="218">
        <v>44930</v>
      </c>
      <c r="D20857" s="218">
        <v>44927</v>
      </c>
      <c r="E20857" s="1">
        <v>1</v>
      </c>
      <c r="F20857" s="62">
        <v>23.76</v>
      </c>
    </row>
    <row r="20858" spans="1:6" x14ac:dyDescent="0.35">
      <c r="A20858" s="1">
        <v>222</v>
      </c>
      <c r="B20858" s="1" t="s">
        <v>169</v>
      </c>
      <c r="C20858" s="218">
        <v>44930</v>
      </c>
      <c r="D20858" s="218">
        <v>44928</v>
      </c>
      <c r="E20858" s="1">
        <v>1</v>
      </c>
      <c r="F20858" s="62">
        <v>22.37</v>
      </c>
    </row>
    <row r="20859" spans="1:6" x14ac:dyDescent="0.35">
      <c r="A20859" s="1">
        <v>222</v>
      </c>
      <c r="B20859" s="1" t="s">
        <v>169</v>
      </c>
      <c r="C20859" s="218">
        <v>44930</v>
      </c>
      <c r="D20859" s="218">
        <v>44929</v>
      </c>
      <c r="E20859" s="1">
        <v>2</v>
      </c>
      <c r="F20859" s="62">
        <v>77.22</v>
      </c>
    </row>
    <row r="20860" spans="1:6" x14ac:dyDescent="0.35">
      <c r="A20860" s="1">
        <v>222</v>
      </c>
      <c r="B20860" s="1" t="s">
        <v>169</v>
      </c>
      <c r="C20860" s="218">
        <v>44930</v>
      </c>
      <c r="D20860" s="218">
        <v>44930</v>
      </c>
      <c r="E20860" s="1">
        <v>7</v>
      </c>
      <c r="F20860" s="62">
        <v>289.08</v>
      </c>
    </row>
    <row r="20861" spans="1:6" x14ac:dyDescent="0.35">
      <c r="A20861" s="1">
        <v>222</v>
      </c>
      <c r="B20861" s="1" t="s">
        <v>169</v>
      </c>
      <c r="C20861" s="218">
        <v>44931</v>
      </c>
      <c r="D20861" s="218">
        <v>44929</v>
      </c>
      <c r="E20861" s="1">
        <v>3</v>
      </c>
      <c r="F20861" s="62">
        <v>196.22</v>
      </c>
    </row>
    <row r="20862" spans="1:6" x14ac:dyDescent="0.35">
      <c r="A20862" s="1">
        <v>222</v>
      </c>
      <c r="B20862" s="1" t="s">
        <v>169</v>
      </c>
      <c r="C20862" s="218">
        <v>44931</v>
      </c>
      <c r="D20862" s="218">
        <v>44930</v>
      </c>
      <c r="E20862" s="1">
        <v>2</v>
      </c>
      <c r="F20862" s="62">
        <v>47.52</v>
      </c>
    </row>
    <row r="20863" spans="1:6" x14ac:dyDescent="0.35">
      <c r="A20863" s="1">
        <v>222</v>
      </c>
      <c r="B20863" s="1" t="s">
        <v>169</v>
      </c>
      <c r="C20863" s="218">
        <v>44931</v>
      </c>
      <c r="D20863" s="218">
        <v>44931</v>
      </c>
      <c r="E20863" s="1">
        <v>8</v>
      </c>
      <c r="F20863" s="62">
        <v>251.46</v>
      </c>
    </row>
    <row r="20864" spans="1:6" x14ac:dyDescent="0.35">
      <c r="A20864" s="1">
        <v>222</v>
      </c>
      <c r="B20864" s="1" t="s">
        <v>169</v>
      </c>
      <c r="C20864" s="218">
        <v>44932</v>
      </c>
      <c r="D20864" s="218">
        <v>44930</v>
      </c>
      <c r="E20864" s="1">
        <v>2</v>
      </c>
      <c r="F20864" s="62">
        <v>98.01</v>
      </c>
    </row>
    <row r="20865" spans="1:6" x14ac:dyDescent="0.35">
      <c r="A20865" s="1">
        <v>222</v>
      </c>
      <c r="B20865" s="1" t="s">
        <v>169</v>
      </c>
      <c r="C20865" s="218">
        <v>44932</v>
      </c>
      <c r="D20865" s="218">
        <v>44931</v>
      </c>
      <c r="E20865" s="1">
        <v>4</v>
      </c>
      <c r="F20865" s="62">
        <v>187.11</v>
      </c>
    </row>
    <row r="20866" spans="1:6" x14ac:dyDescent="0.35">
      <c r="A20866" s="1">
        <v>222</v>
      </c>
      <c r="B20866" s="1" t="s">
        <v>169</v>
      </c>
      <c r="C20866" s="218">
        <v>44932</v>
      </c>
      <c r="D20866" s="218">
        <v>44932</v>
      </c>
      <c r="E20866" s="1">
        <v>9</v>
      </c>
      <c r="F20866" s="62">
        <v>336.6</v>
      </c>
    </row>
    <row r="20867" spans="1:6" x14ac:dyDescent="0.35">
      <c r="A20867" s="1">
        <v>222</v>
      </c>
      <c r="B20867" s="1" t="s">
        <v>169</v>
      </c>
      <c r="C20867" s="218">
        <v>44933</v>
      </c>
      <c r="D20867" s="218">
        <v>44930</v>
      </c>
      <c r="E20867" s="1">
        <v>2</v>
      </c>
      <c r="F20867" s="62">
        <v>78.209999999999994</v>
      </c>
    </row>
    <row r="20868" spans="1:6" x14ac:dyDescent="0.35">
      <c r="A20868" s="1">
        <v>222</v>
      </c>
      <c r="B20868" s="1" t="s">
        <v>169</v>
      </c>
      <c r="C20868" s="218">
        <v>44933</v>
      </c>
      <c r="D20868" s="218">
        <v>44931</v>
      </c>
      <c r="E20868" s="1">
        <v>5</v>
      </c>
      <c r="F20868" s="62">
        <v>221.07</v>
      </c>
    </row>
    <row r="20869" spans="1:6" x14ac:dyDescent="0.35">
      <c r="A20869" s="1">
        <v>222</v>
      </c>
      <c r="B20869" s="1" t="s">
        <v>169</v>
      </c>
      <c r="C20869" s="218">
        <v>44933</v>
      </c>
      <c r="D20869" s="218">
        <v>44932</v>
      </c>
      <c r="E20869" s="1">
        <v>2</v>
      </c>
      <c r="F20869" s="62">
        <v>95.04</v>
      </c>
    </row>
    <row r="20870" spans="1:6" x14ac:dyDescent="0.35">
      <c r="A20870" s="1">
        <v>222</v>
      </c>
      <c r="B20870" s="1" t="s">
        <v>169</v>
      </c>
      <c r="C20870" s="218">
        <v>44933</v>
      </c>
      <c r="D20870" s="218">
        <v>44933</v>
      </c>
      <c r="E20870" s="1">
        <v>4</v>
      </c>
      <c r="F20870" s="62">
        <v>151.47</v>
      </c>
    </row>
    <row r="20871" spans="1:6" x14ac:dyDescent="0.35">
      <c r="A20871" s="1">
        <v>222</v>
      </c>
      <c r="B20871" s="1" t="s">
        <v>169</v>
      </c>
      <c r="C20871" s="218">
        <v>44934</v>
      </c>
      <c r="D20871" s="218">
        <v>44932</v>
      </c>
      <c r="E20871" s="1">
        <v>4</v>
      </c>
      <c r="F20871" s="62">
        <v>187.11</v>
      </c>
    </row>
    <row r="20872" spans="1:6" x14ac:dyDescent="0.35">
      <c r="A20872" s="1">
        <v>222</v>
      </c>
      <c r="B20872" s="1" t="s">
        <v>169</v>
      </c>
      <c r="C20872" s="218">
        <v>44934</v>
      </c>
      <c r="D20872" s="218">
        <v>44933</v>
      </c>
      <c r="E20872" s="1">
        <v>5</v>
      </c>
      <c r="F20872" s="62">
        <v>180.18</v>
      </c>
    </row>
    <row r="20873" spans="1:6" x14ac:dyDescent="0.35">
      <c r="A20873" s="1">
        <v>222</v>
      </c>
      <c r="B20873" s="1" t="s">
        <v>169</v>
      </c>
      <c r="C20873" s="218">
        <v>44934</v>
      </c>
      <c r="D20873" s="218">
        <v>44934</v>
      </c>
      <c r="E20873" s="1">
        <v>6</v>
      </c>
      <c r="F20873" s="62">
        <v>232.45</v>
      </c>
    </row>
    <row r="20874" spans="1:6" x14ac:dyDescent="0.35">
      <c r="A20874" s="1">
        <v>222</v>
      </c>
      <c r="B20874" s="1" t="s">
        <v>169</v>
      </c>
      <c r="C20874" s="218">
        <v>44935</v>
      </c>
      <c r="D20874" s="218">
        <v>44932</v>
      </c>
      <c r="E20874" s="1">
        <v>1</v>
      </c>
      <c r="F20874" s="62">
        <v>23.76</v>
      </c>
    </row>
    <row r="20875" spans="1:6" x14ac:dyDescent="0.35">
      <c r="A20875" s="1">
        <v>222</v>
      </c>
      <c r="B20875" s="1" t="s">
        <v>169</v>
      </c>
      <c r="C20875" s="218">
        <v>44935</v>
      </c>
      <c r="D20875" s="218">
        <v>44933</v>
      </c>
      <c r="E20875" s="1">
        <v>7</v>
      </c>
      <c r="F20875" s="62">
        <v>284.13</v>
      </c>
    </row>
    <row r="20876" spans="1:6" x14ac:dyDescent="0.35">
      <c r="A20876" s="1">
        <v>222</v>
      </c>
      <c r="B20876" s="1" t="s">
        <v>169</v>
      </c>
      <c r="C20876" s="218">
        <v>44935</v>
      </c>
      <c r="D20876" s="218">
        <v>44934</v>
      </c>
      <c r="E20876" s="1">
        <v>1</v>
      </c>
      <c r="F20876" s="62">
        <v>54.45</v>
      </c>
    </row>
    <row r="20877" spans="1:6" x14ac:dyDescent="0.35">
      <c r="A20877" s="1">
        <v>222</v>
      </c>
      <c r="B20877" s="1" t="s">
        <v>169</v>
      </c>
      <c r="C20877" s="218">
        <v>44935</v>
      </c>
      <c r="D20877" s="218">
        <v>44935</v>
      </c>
      <c r="E20877" s="1">
        <v>4</v>
      </c>
      <c r="F20877" s="62">
        <v>156.41999999999999</v>
      </c>
    </row>
    <row r="20878" spans="1:6" x14ac:dyDescent="0.35">
      <c r="A20878" s="1">
        <v>222</v>
      </c>
      <c r="B20878" s="1" t="s">
        <v>169</v>
      </c>
      <c r="C20878" s="218">
        <v>44936</v>
      </c>
      <c r="D20878" s="218">
        <v>44934</v>
      </c>
      <c r="E20878" s="1">
        <v>1</v>
      </c>
      <c r="F20878" s="62">
        <v>69.790000000000006</v>
      </c>
    </row>
    <row r="20879" spans="1:6" x14ac:dyDescent="0.35">
      <c r="A20879" s="1">
        <v>222</v>
      </c>
      <c r="B20879" s="1" t="s">
        <v>169</v>
      </c>
      <c r="C20879" s="218">
        <v>44936</v>
      </c>
      <c r="D20879" s="218">
        <v>44935</v>
      </c>
      <c r="E20879" s="1">
        <v>4</v>
      </c>
      <c r="F20879" s="62">
        <v>217.75</v>
      </c>
    </row>
    <row r="20880" spans="1:6" x14ac:dyDescent="0.35">
      <c r="A20880" s="1">
        <v>222</v>
      </c>
      <c r="B20880" s="1" t="s">
        <v>169</v>
      </c>
      <c r="C20880" s="218">
        <v>44936</v>
      </c>
      <c r="D20880" s="218">
        <v>44936</v>
      </c>
      <c r="E20880" s="1">
        <v>6</v>
      </c>
      <c r="F20880" s="62">
        <v>263.44</v>
      </c>
    </row>
    <row r="20881" spans="1:6" x14ac:dyDescent="0.35">
      <c r="A20881" s="1">
        <v>222</v>
      </c>
      <c r="B20881" s="1" t="s">
        <v>169</v>
      </c>
      <c r="C20881" s="218">
        <v>44937</v>
      </c>
      <c r="D20881" s="218">
        <v>44935</v>
      </c>
      <c r="E20881" s="1">
        <v>1</v>
      </c>
      <c r="F20881" s="62">
        <v>23.76</v>
      </c>
    </row>
    <row r="20882" spans="1:6" x14ac:dyDescent="0.35">
      <c r="A20882" s="1">
        <v>222</v>
      </c>
      <c r="B20882" s="1" t="s">
        <v>169</v>
      </c>
      <c r="C20882" s="218">
        <v>44937</v>
      </c>
      <c r="D20882" s="218">
        <v>44936</v>
      </c>
      <c r="E20882" s="1">
        <v>4</v>
      </c>
      <c r="F20882" s="62">
        <v>223.74</v>
      </c>
    </row>
    <row r="20883" spans="1:6" x14ac:dyDescent="0.35">
      <c r="A20883" s="1">
        <v>222</v>
      </c>
      <c r="B20883" s="1" t="s">
        <v>169</v>
      </c>
      <c r="C20883" s="218">
        <v>44937</v>
      </c>
      <c r="D20883" s="218">
        <v>44937</v>
      </c>
      <c r="E20883" s="1">
        <v>6</v>
      </c>
      <c r="F20883" s="62">
        <v>254.13</v>
      </c>
    </row>
    <row r="20884" spans="1:6" x14ac:dyDescent="0.35">
      <c r="A20884" s="1">
        <v>222</v>
      </c>
      <c r="B20884" s="1" t="s">
        <v>169</v>
      </c>
      <c r="C20884" s="218">
        <v>44938</v>
      </c>
      <c r="D20884" s="218">
        <v>44935</v>
      </c>
      <c r="E20884" s="1">
        <v>2</v>
      </c>
      <c r="F20884" s="62">
        <v>47.52</v>
      </c>
    </row>
    <row r="20885" spans="1:6" x14ac:dyDescent="0.35">
      <c r="A20885" s="1">
        <v>222</v>
      </c>
      <c r="B20885" s="1" t="s">
        <v>169</v>
      </c>
      <c r="C20885" s="218">
        <v>44938</v>
      </c>
      <c r="D20885" s="218">
        <v>44936</v>
      </c>
      <c r="E20885" s="1">
        <v>3</v>
      </c>
      <c r="F20885" s="62">
        <v>70.59</v>
      </c>
    </row>
    <row r="20886" spans="1:6" x14ac:dyDescent="0.35">
      <c r="A20886" s="1">
        <v>222</v>
      </c>
      <c r="B20886" s="1" t="s">
        <v>169</v>
      </c>
      <c r="C20886" s="218">
        <v>44938</v>
      </c>
      <c r="D20886" s="218">
        <v>44937</v>
      </c>
      <c r="E20886" s="1">
        <v>2</v>
      </c>
      <c r="F20886" s="62">
        <v>108.65</v>
      </c>
    </row>
    <row r="20887" spans="1:6" x14ac:dyDescent="0.35">
      <c r="A20887" s="1">
        <v>222</v>
      </c>
      <c r="B20887" s="1" t="s">
        <v>169</v>
      </c>
      <c r="C20887" s="218">
        <v>44938</v>
      </c>
      <c r="D20887" s="218">
        <v>44938</v>
      </c>
      <c r="E20887" s="1">
        <v>3</v>
      </c>
      <c r="F20887" s="62">
        <v>163.35</v>
      </c>
    </row>
    <row r="20888" spans="1:6" x14ac:dyDescent="0.35">
      <c r="A20888" s="1">
        <v>222</v>
      </c>
      <c r="B20888" s="1" t="s">
        <v>169</v>
      </c>
      <c r="C20888" s="218">
        <v>44939</v>
      </c>
      <c r="D20888" s="218">
        <v>44937</v>
      </c>
      <c r="E20888" s="1">
        <v>3</v>
      </c>
      <c r="F20888" s="62">
        <v>101.97</v>
      </c>
    </row>
    <row r="20889" spans="1:6" x14ac:dyDescent="0.35">
      <c r="A20889" s="1">
        <v>222</v>
      </c>
      <c r="B20889" s="1" t="s">
        <v>169</v>
      </c>
      <c r="C20889" s="218">
        <v>44939</v>
      </c>
      <c r="D20889" s="218">
        <v>44938</v>
      </c>
      <c r="E20889" s="1">
        <v>1</v>
      </c>
      <c r="F20889" s="62">
        <v>74.25</v>
      </c>
    </row>
    <row r="20890" spans="1:6" x14ac:dyDescent="0.35">
      <c r="A20890" s="1">
        <v>222</v>
      </c>
      <c r="B20890" s="1" t="s">
        <v>169</v>
      </c>
      <c r="C20890" s="218">
        <v>44939</v>
      </c>
      <c r="D20890" s="218">
        <v>44939</v>
      </c>
      <c r="E20890" s="1">
        <v>8</v>
      </c>
      <c r="F20890" s="62">
        <v>390.75</v>
      </c>
    </row>
    <row r="20891" spans="1:6" x14ac:dyDescent="0.35">
      <c r="A20891" s="1">
        <v>222</v>
      </c>
      <c r="B20891" s="1" t="s">
        <v>169</v>
      </c>
      <c r="C20891" s="218">
        <v>44940</v>
      </c>
      <c r="D20891" s="218">
        <v>44937</v>
      </c>
      <c r="E20891" s="1">
        <v>1</v>
      </c>
      <c r="F20891" s="62">
        <v>23.76</v>
      </c>
    </row>
    <row r="20892" spans="1:6" x14ac:dyDescent="0.35">
      <c r="A20892" s="1">
        <v>222</v>
      </c>
      <c r="B20892" s="1" t="s">
        <v>169</v>
      </c>
      <c r="C20892" s="218">
        <v>44940</v>
      </c>
      <c r="D20892" s="218">
        <v>44938</v>
      </c>
      <c r="E20892" s="1">
        <v>1</v>
      </c>
      <c r="F20892" s="62">
        <v>23.76</v>
      </c>
    </row>
    <row r="20893" spans="1:6" x14ac:dyDescent="0.35">
      <c r="A20893" s="1">
        <v>222</v>
      </c>
      <c r="B20893" s="1" t="s">
        <v>169</v>
      </c>
      <c r="C20893" s="218">
        <v>44940</v>
      </c>
      <c r="D20893" s="218">
        <v>44939</v>
      </c>
      <c r="E20893" s="1">
        <v>3</v>
      </c>
      <c r="F20893" s="62">
        <v>152.16</v>
      </c>
    </row>
    <row r="20894" spans="1:6" x14ac:dyDescent="0.35">
      <c r="A20894" s="1">
        <v>222</v>
      </c>
      <c r="B20894" s="1" t="s">
        <v>169</v>
      </c>
      <c r="C20894" s="218">
        <v>44940</v>
      </c>
      <c r="D20894" s="218">
        <v>44940</v>
      </c>
      <c r="E20894" s="1">
        <v>2</v>
      </c>
      <c r="F20894" s="62">
        <v>108.9</v>
      </c>
    </row>
    <row r="20895" spans="1:6" x14ac:dyDescent="0.35">
      <c r="A20895" s="1">
        <v>222</v>
      </c>
      <c r="B20895" s="1" t="s">
        <v>169</v>
      </c>
      <c r="C20895" s="218">
        <v>44941</v>
      </c>
      <c r="D20895" s="218">
        <v>44938</v>
      </c>
      <c r="E20895" s="1">
        <v>3</v>
      </c>
      <c r="F20895" s="62">
        <v>163.35</v>
      </c>
    </row>
    <row r="20896" spans="1:6" x14ac:dyDescent="0.35">
      <c r="A20896" s="1">
        <v>222</v>
      </c>
      <c r="B20896" s="1" t="s">
        <v>169</v>
      </c>
      <c r="C20896" s="218">
        <v>44941</v>
      </c>
      <c r="D20896" s="218">
        <v>44940</v>
      </c>
      <c r="E20896" s="1">
        <v>6</v>
      </c>
      <c r="F20896" s="62">
        <v>234.63</v>
      </c>
    </row>
    <row r="20897" spans="1:6" x14ac:dyDescent="0.35">
      <c r="A20897" s="1">
        <v>222</v>
      </c>
      <c r="B20897" s="1" t="s">
        <v>169</v>
      </c>
      <c r="C20897" s="218">
        <v>44941</v>
      </c>
      <c r="D20897" s="218">
        <v>44941</v>
      </c>
      <c r="E20897" s="1">
        <v>3</v>
      </c>
      <c r="F20897" s="62">
        <v>163.35</v>
      </c>
    </row>
    <row r="20898" spans="1:6" x14ac:dyDescent="0.35">
      <c r="A20898" s="1">
        <v>222</v>
      </c>
      <c r="B20898" s="1" t="s">
        <v>169</v>
      </c>
      <c r="C20898" s="218">
        <v>44942</v>
      </c>
      <c r="D20898" s="218">
        <v>44940</v>
      </c>
      <c r="E20898" s="1">
        <v>4</v>
      </c>
      <c r="F20898" s="62">
        <v>125.33</v>
      </c>
    </row>
    <row r="20899" spans="1:6" x14ac:dyDescent="0.35">
      <c r="A20899" s="1">
        <v>222</v>
      </c>
      <c r="B20899" s="1" t="s">
        <v>169</v>
      </c>
      <c r="C20899" s="218">
        <v>44942</v>
      </c>
      <c r="D20899" s="218">
        <v>44941</v>
      </c>
      <c r="E20899" s="1">
        <v>5</v>
      </c>
      <c r="F20899" s="62">
        <v>180.18</v>
      </c>
    </row>
    <row r="20900" spans="1:6" x14ac:dyDescent="0.35">
      <c r="A20900" s="1">
        <v>222</v>
      </c>
      <c r="B20900" s="1" t="s">
        <v>169</v>
      </c>
      <c r="C20900" s="218">
        <v>44942</v>
      </c>
      <c r="D20900" s="218">
        <v>44942</v>
      </c>
      <c r="E20900" s="1">
        <v>1</v>
      </c>
      <c r="F20900" s="62">
        <v>74.25</v>
      </c>
    </row>
    <row r="20901" spans="1:6" x14ac:dyDescent="0.35">
      <c r="A20901" s="1">
        <v>222</v>
      </c>
      <c r="B20901" s="1" t="s">
        <v>169</v>
      </c>
      <c r="C20901" s="218">
        <v>44943</v>
      </c>
      <c r="D20901" s="218">
        <v>44940</v>
      </c>
      <c r="E20901" s="1">
        <v>1</v>
      </c>
      <c r="F20901" s="62">
        <v>23.76</v>
      </c>
    </row>
    <row r="20902" spans="1:6" x14ac:dyDescent="0.35">
      <c r="A20902" s="1">
        <v>222</v>
      </c>
      <c r="B20902" s="1" t="s">
        <v>169</v>
      </c>
      <c r="C20902" s="218">
        <v>44943</v>
      </c>
      <c r="D20902" s="218">
        <v>44941</v>
      </c>
      <c r="E20902" s="1">
        <v>3</v>
      </c>
      <c r="F20902" s="62">
        <v>132.66</v>
      </c>
    </row>
    <row r="20903" spans="1:6" x14ac:dyDescent="0.35">
      <c r="A20903" s="1">
        <v>222</v>
      </c>
      <c r="B20903" s="1" t="s">
        <v>169</v>
      </c>
      <c r="C20903" s="218">
        <v>44943</v>
      </c>
      <c r="D20903" s="218">
        <v>44942</v>
      </c>
      <c r="E20903" s="1">
        <v>4</v>
      </c>
      <c r="F20903" s="62">
        <v>217.8</v>
      </c>
    </row>
    <row r="20904" spans="1:6" x14ac:dyDescent="0.35">
      <c r="A20904" s="1">
        <v>222</v>
      </c>
      <c r="B20904" s="1" t="s">
        <v>169</v>
      </c>
      <c r="C20904" s="218">
        <v>44943</v>
      </c>
      <c r="D20904" s="218">
        <v>44943</v>
      </c>
      <c r="E20904" s="1">
        <v>2</v>
      </c>
      <c r="F20904" s="62">
        <v>104.74</v>
      </c>
    </row>
    <row r="20905" spans="1:6" x14ac:dyDescent="0.35">
      <c r="A20905" s="1">
        <v>222</v>
      </c>
      <c r="B20905" s="1" t="s">
        <v>169</v>
      </c>
      <c r="C20905" s="218">
        <v>44944</v>
      </c>
      <c r="D20905" s="218">
        <v>44941</v>
      </c>
      <c r="E20905" s="1">
        <v>2</v>
      </c>
      <c r="F20905" s="62">
        <v>77.22</v>
      </c>
    </row>
    <row r="20906" spans="1:6" x14ac:dyDescent="0.35">
      <c r="A20906" s="1">
        <v>222</v>
      </c>
      <c r="B20906" s="1" t="s">
        <v>169</v>
      </c>
      <c r="C20906" s="218">
        <v>44944</v>
      </c>
      <c r="D20906" s="218">
        <v>44942</v>
      </c>
      <c r="E20906" s="1">
        <v>2</v>
      </c>
      <c r="F20906" s="62">
        <v>47.42</v>
      </c>
    </row>
    <row r="20907" spans="1:6" x14ac:dyDescent="0.35">
      <c r="A20907" s="1">
        <v>222</v>
      </c>
      <c r="B20907" s="1" t="s">
        <v>169</v>
      </c>
      <c r="C20907" s="218">
        <v>44944</v>
      </c>
      <c r="D20907" s="218">
        <v>44943</v>
      </c>
      <c r="E20907" s="1">
        <v>4</v>
      </c>
      <c r="F20907" s="62">
        <v>185.92</v>
      </c>
    </row>
    <row r="20908" spans="1:6" x14ac:dyDescent="0.35">
      <c r="A20908" s="1">
        <v>222</v>
      </c>
      <c r="B20908" s="1" t="s">
        <v>169</v>
      </c>
      <c r="C20908" s="218">
        <v>44944</v>
      </c>
      <c r="D20908" s="218">
        <v>44944</v>
      </c>
      <c r="E20908" s="1">
        <v>2</v>
      </c>
      <c r="F20908" s="62">
        <v>128.6</v>
      </c>
    </row>
    <row r="20909" spans="1:6" x14ac:dyDescent="0.35">
      <c r="A20909" s="1">
        <v>222</v>
      </c>
      <c r="B20909" s="1" t="s">
        <v>169</v>
      </c>
      <c r="C20909" s="218">
        <v>44945</v>
      </c>
      <c r="D20909" s="218">
        <v>44942</v>
      </c>
      <c r="E20909" s="1">
        <v>2</v>
      </c>
      <c r="F20909" s="62">
        <v>128.6</v>
      </c>
    </row>
    <row r="20910" spans="1:6" x14ac:dyDescent="0.35">
      <c r="A20910" s="1">
        <v>222</v>
      </c>
      <c r="B20910" s="1" t="s">
        <v>169</v>
      </c>
      <c r="C20910" s="218">
        <v>44945</v>
      </c>
      <c r="D20910" s="218">
        <v>44943</v>
      </c>
      <c r="E20910" s="1">
        <v>4</v>
      </c>
      <c r="F20910" s="62">
        <v>186.42</v>
      </c>
    </row>
    <row r="20911" spans="1:6" x14ac:dyDescent="0.35">
      <c r="A20911" s="1">
        <v>222</v>
      </c>
      <c r="B20911" s="1" t="s">
        <v>169</v>
      </c>
      <c r="C20911" s="218">
        <v>44945</v>
      </c>
      <c r="D20911" s="218">
        <v>44944</v>
      </c>
      <c r="E20911" s="1">
        <v>3</v>
      </c>
      <c r="F20911" s="62">
        <v>132.56</v>
      </c>
    </row>
    <row r="20912" spans="1:6" x14ac:dyDescent="0.35">
      <c r="A20912" s="1">
        <v>222</v>
      </c>
      <c r="B20912" s="1" t="s">
        <v>169</v>
      </c>
      <c r="C20912" s="218">
        <v>44945</v>
      </c>
      <c r="D20912" s="218">
        <v>44945</v>
      </c>
      <c r="E20912" s="1">
        <v>1</v>
      </c>
      <c r="F20912" s="62">
        <v>54.45</v>
      </c>
    </row>
    <row r="20913" spans="1:6" x14ac:dyDescent="0.35">
      <c r="A20913" s="1">
        <v>222</v>
      </c>
      <c r="B20913" s="1" t="s">
        <v>169</v>
      </c>
      <c r="C20913" s="218">
        <v>44946</v>
      </c>
      <c r="D20913" s="218">
        <v>44943</v>
      </c>
      <c r="E20913" s="1">
        <v>1</v>
      </c>
      <c r="F20913" s="62">
        <v>73.95</v>
      </c>
    </row>
    <row r="20914" spans="1:6" x14ac:dyDescent="0.35">
      <c r="A20914" s="1">
        <v>222</v>
      </c>
      <c r="B20914" s="1" t="s">
        <v>169</v>
      </c>
      <c r="C20914" s="218">
        <v>44946</v>
      </c>
      <c r="D20914" s="218">
        <v>44944</v>
      </c>
      <c r="E20914" s="1">
        <v>2</v>
      </c>
      <c r="F20914" s="62">
        <v>124.1</v>
      </c>
    </row>
    <row r="20915" spans="1:6" x14ac:dyDescent="0.35">
      <c r="A20915" s="1">
        <v>222</v>
      </c>
      <c r="B20915" s="1" t="s">
        <v>169</v>
      </c>
      <c r="C20915" s="218">
        <v>44946</v>
      </c>
      <c r="D20915" s="218">
        <v>44945</v>
      </c>
      <c r="E20915" s="1">
        <v>1</v>
      </c>
      <c r="F20915" s="62">
        <v>54.35</v>
      </c>
    </row>
    <row r="20916" spans="1:6" x14ac:dyDescent="0.35">
      <c r="A20916" s="1">
        <v>222</v>
      </c>
      <c r="B20916" s="1" t="s">
        <v>169</v>
      </c>
      <c r="C20916" s="218">
        <v>44947</v>
      </c>
      <c r="D20916" s="218">
        <v>44944</v>
      </c>
      <c r="E20916" s="1">
        <v>2</v>
      </c>
      <c r="F20916" s="62">
        <v>97.07</v>
      </c>
    </row>
    <row r="20917" spans="1:6" x14ac:dyDescent="0.35">
      <c r="A20917" s="1">
        <v>222</v>
      </c>
      <c r="B20917" s="1" t="s">
        <v>169</v>
      </c>
      <c r="C20917" s="218">
        <v>44947</v>
      </c>
      <c r="D20917" s="218">
        <v>44945</v>
      </c>
      <c r="E20917" s="1">
        <v>2</v>
      </c>
      <c r="F20917" s="62">
        <v>78.11</v>
      </c>
    </row>
    <row r="20918" spans="1:6" x14ac:dyDescent="0.35">
      <c r="A20918" s="1">
        <v>222</v>
      </c>
      <c r="B20918" s="1" t="s">
        <v>169</v>
      </c>
      <c r="C20918" s="218">
        <v>44947</v>
      </c>
      <c r="D20918" s="218">
        <v>44946</v>
      </c>
      <c r="E20918" s="1">
        <v>3</v>
      </c>
      <c r="F20918" s="62">
        <v>162.36000000000001</v>
      </c>
    </row>
    <row r="20919" spans="1:6" x14ac:dyDescent="0.35">
      <c r="A20919" s="1">
        <v>222</v>
      </c>
      <c r="B20919" s="1" t="s">
        <v>169</v>
      </c>
      <c r="C20919" s="218">
        <v>44947</v>
      </c>
      <c r="D20919" s="218">
        <v>44947</v>
      </c>
      <c r="E20919" s="1">
        <v>1</v>
      </c>
      <c r="F20919" s="62">
        <v>48.61</v>
      </c>
    </row>
    <row r="20920" spans="1:6" x14ac:dyDescent="0.35">
      <c r="A20920" s="1">
        <v>222</v>
      </c>
      <c r="B20920" s="1" t="s">
        <v>169</v>
      </c>
      <c r="C20920" s="218">
        <v>44948</v>
      </c>
      <c r="D20920" s="218">
        <v>44945</v>
      </c>
      <c r="E20920" s="1">
        <v>3</v>
      </c>
      <c r="F20920" s="62">
        <v>163.35</v>
      </c>
    </row>
    <row r="20921" spans="1:6" x14ac:dyDescent="0.35">
      <c r="A20921" s="1">
        <v>222</v>
      </c>
      <c r="B20921" s="1" t="s">
        <v>169</v>
      </c>
      <c r="C20921" s="218">
        <v>44948</v>
      </c>
      <c r="D20921" s="218">
        <v>44946</v>
      </c>
      <c r="E20921" s="1">
        <v>3</v>
      </c>
      <c r="F20921" s="62">
        <v>132.56</v>
      </c>
    </row>
    <row r="20922" spans="1:6" x14ac:dyDescent="0.35">
      <c r="A20922" s="1">
        <v>222</v>
      </c>
      <c r="B20922" s="1" t="s">
        <v>169</v>
      </c>
      <c r="C20922" s="218">
        <v>44948</v>
      </c>
      <c r="D20922" s="218">
        <v>44947</v>
      </c>
      <c r="E20922" s="1">
        <v>6</v>
      </c>
      <c r="F20922" s="62">
        <v>262.05</v>
      </c>
    </row>
    <row r="20923" spans="1:6" x14ac:dyDescent="0.35">
      <c r="A20923" s="1">
        <v>222</v>
      </c>
      <c r="B20923" s="1" t="s">
        <v>169</v>
      </c>
      <c r="C20923" s="218">
        <v>44948</v>
      </c>
      <c r="D20923" s="218">
        <v>44948</v>
      </c>
      <c r="E20923" s="1">
        <v>2</v>
      </c>
      <c r="F20923" s="62">
        <v>108.7</v>
      </c>
    </row>
    <row r="20924" spans="1:6" x14ac:dyDescent="0.35">
      <c r="A20924" s="1">
        <v>222</v>
      </c>
      <c r="B20924" s="1" t="s">
        <v>169</v>
      </c>
      <c r="C20924" s="218">
        <v>44949</v>
      </c>
      <c r="D20924" s="218">
        <v>44946</v>
      </c>
      <c r="E20924" s="1">
        <v>1</v>
      </c>
      <c r="F20924" s="62">
        <v>23.66</v>
      </c>
    </row>
    <row r="20925" spans="1:6" x14ac:dyDescent="0.35">
      <c r="A20925" s="1">
        <v>222</v>
      </c>
      <c r="B20925" s="1" t="s">
        <v>169</v>
      </c>
      <c r="C20925" s="218">
        <v>44949</v>
      </c>
      <c r="D20925" s="218">
        <v>44948</v>
      </c>
      <c r="E20925" s="1">
        <v>2</v>
      </c>
      <c r="F20925" s="62">
        <v>108.9</v>
      </c>
    </row>
    <row r="20926" spans="1:6" x14ac:dyDescent="0.35">
      <c r="A20926" s="1">
        <v>222</v>
      </c>
      <c r="B20926" s="1" t="s">
        <v>169</v>
      </c>
      <c r="C20926" s="218">
        <v>44949</v>
      </c>
      <c r="D20926" s="218">
        <v>44949</v>
      </c>
      <c r="E20926" s="1">
        <v>1</v>
      </c>
      <c r="F20926" s="62">
        <v>50.09</v>
      </c>
    </row>
    <row r="20927" spans="1:6" x14ac:dyDescent="0.35">
      <c r="A20927" s="1">
        <v>222</v>
      </c>
      <c r="B20927" s="1" t="s">
        <v>169</v>
      </c>
      <c r="C20927" s="218">
        <v>44950</v>
      </c>
      <c r="D20927" s="218">
        <v>44947</v>
      </c>
      <c r="E20927" s="1">
        <v>2</v>
      </c>
      <c r="F20927" s="62">
        <v>128.1</v>
      </c>
    </row>
    <row r="20928" spans="1:6" x14ac:dyDescent="0.35">
      <c r="A20928" s="1">
        <v>222</v>
      </c>
      <c r="B20928" s="1" t="s">
        <v>169</v>
      </c>
      <c r="C20928" s="218">
        <v>44950</v>
      </c>
      <c r="D20928" s="218">
        <v>44948</v>
      </c>
      <c r="E20928" s="1">
        <v>1</v>
      </c>
      <c r="F20928" s="62">
        <v>23.76</v>
      </c>
    </row>
    <row r="20929" spans="1:6" x14ac:dyDescent="0.35">
      <c r="A20929" s="1">
        <v>222</v>
      </c>
      <c r="B20929" s="1" t="s">
        <v>169</v>
      </c>
      <c r="C20929" s="218">
        <v>44950</v>
      </c>
      <c r="D20929" s="218">
        <v>44949</v>
      </c>
      <c r="E20929" s="1">
        <v>3</v>
      </c>
      <c r="F20929" s="62">
        <v>131.16999999999999</v>
      </c>
    </row>
    <row r="20930" spans="1:6" x14ac:dyDescent="0.35">
      <c r="A20930" s="1">
        <v>222</v>
      </c>
      <c r="B20930" s="1" t="s">
        <v>169</v>
      </c>
      <c r="C20930" s="218">
        <v>44950</v>
      </c>
      <c r="D20930" s="218">
        <v>44950</v>
      </c>
      <c r="E20930" s="1">
        <v>3</v>
      </c>
      <c r="F20930" s="62">
        <v>163.15</v>
      </c>
    </row>
    <row r="20931" spans="1:6" x14ac:dyDescent="0.35">
      <c r="A20931" s="1">
        <v>222</v>
      </c>
      <c r="B20931" s="1" t="s">
        <v>169</v>
      </c>
      <c r="C20931" s="218">
        <v>44951</v>
      </c>
      <c r="D20931" s="218">
        <v>44950</v>
      </c>
      <c r="E20931" s="1">
        <v>3</v>
      </c>
      <c r="F20931" s="62">
        <v>152.26</v>
      </c>
    </row>
    <row r="20932" spans="1:6" x14ac:dyDescent="0.35">
      <c r="A20932" s="1">
        <v>222</v>
      </c>
      <c r="B20932" s="1" t="s">
        <v>169</v>
      </c>
      <c r="C20932" s="218">
        <v>44951</v>
      </c>
      <c r="D20932" s="218">
        <v>44951</v>
      </c>
      <c r="E20932" s="1">
        <v>6</v>
      </c>
      <c r="F20932" s="62">
        <v>264.97000000000003</v>
      </c>
    </row>
    <row r="20933" spans="1:6" x14ac:dyDescent="0.35">
      <c r="A20933" s="1">
        <v>222</v>
      </c>
      <c r="B20933" s="1" t="s">
        <v>169</v>
      </c>
      <c r="C20933" s="218">
        <v>44952</v>
      </c>
      <c r="D20933" s="218">
        <v>44949</v>
      </c>
      <c r="E20933" s="1">
        <v>3</v>
      </c>
      <c r="F20933" s="62">
        <v>131.47</v>
      </c>
    </row>
    <row r="20934" spans="1:6" x14ac:dyDescent="0.35">
      <c r="A20934" s="1">
        <v>222</v>
      </c>
      <c r="B20934" s="1" t="s">
        <v>169</v>
      </c>
      <c r="C20934" s="218">
        <v>44952</v>
      </c>
      <c r="D20934" s="218">
        <v>44950</v>
      </c>
      <c r="E20934" s="1">
        <v>1</v>
      </c>
      <c r="F20934" s="62">
        <v>54.35</v>
      </c>
    </row>
    <row r="20935" spans="1:6" x14ac:dyDescent="0.35">
      <c r="A20935" s="1">
        <v>222</v>
      </c>
      <c r="B20935" s="1" t="s">
        <v>169</v>
      </c>
      <c r="C20935" s="218">
        <v>44952</v>
      </c>
      <c r="D20935" s="218">
        <v>44951</v>
      </c>
      <c r="E20935" s="1">
        <v>5</v>
      </c>
      <c r="F20935" s="62">
        <v>260.62</v>
      </c>
    </row>
    <row r="20936" spans="1:6" x14ac:dyDescent="0.35">
      <c r="A20936" s="1">
        <v>231</v>
      </c>
      <c r="B20936" s="1" t="s">
        <v>170</v>
      </c>
      <c r="C20936" s="218">
        <v>44881</v>
      </c>
      <c r="D20936" s="218">
        <v>44878</v>
      </c>
      <c r="E20936" s="1">
        <v>7</v>
      </c>
      <c r="F20936" s="62">
        <v>165.13</v>
      </c>
    </row>
    <row r="20937" spans="1:6" x14ac:dyDescent="0.35">
      <c r="A20937" s="1">
        <v>231</v>
      </c>
      <c r="B20937" s="1" t="s">
        <v>170</v>
      </c>
      <c r="C20937" s="218">
        <v>44881</v>
      </c>
      <c r="D20937" s="218">
        <v>44879</v>
      </c>
      <c r="E20937" s="1">
        <v>7</v>
      </c>
      <c r="F20937" s="62">
        <v>168.59</v>
      </c>
    </row>
    <row r="20938" spans="1:6" x14ac:dyDescent="0.35">
      <c r="A20938" s="1">
        <v>231</v>
      </c>
      <c r="B20938" s="1" t="s">
        <v>170</v>
      </c>
      <c r="C20938" s="218">
        <v>44881</v>
      </c>
      <c r="D20938" s="218">
        <v>44880</v>
      </c>
      <c r="E20938" s="1">
        <v>6</v>
      </c>
      <c r="F20938" s="62">
        <v>145.87</v>
      </c>
    </row>
    <row r="20939" spans="1:6" x14ac:dyDescent="0.35">
      <c r="A20939" s="1">
        <v>231</v>
      </c>
      <c r="B20939" s="1" t="s">
        <v>170</v>
      </c>
      <c r="C20939" s="218">
        <v>44881</v>
      </c>
      <c r="D20939" s="218">
        <v>44881</v>
      </c>
      <c r="E20939" s="1">
        <v>2</v>
      </c>
      <c r="F20939" s="62">
        <v>49</v>
      </c>
    </row>
    <row r="20940" spans="1:6" x14ac:dyDescent="0.35">
      <c r="A20940" s="1">
        <v>231</v>
      </c>
      <c r="B20940" s="1" t="s">
        <v>170</v>
      </c>
      <c r="C20940" s="218">
        <v>44885</v>
      </c>
      <c r="D20940" s="218">
        <v>44879</v>
      </c>
      <c r="E20940" s="1">
        <v>5</v>
      </c>
      <c r="F20940" s="62">
        <v>111.22</v>
      </c>
    </row>
    <row r="20941" spans="1:6" x14ac:dyDescent="0.35">
      <c r="A20941" s="1">
        <v>231</v>
      </c>
      <c r="B20941" s="1" t="s">
        <v>170</v>
      </c>
      <c r="C20941" s="218">
        <v>44885</v>
      </c>
      <c r="D20941" s="218">
        <v>44880</v>
      </c>
      <c r="E20941" s="1">
        <v>4</v>
      </c>
      <c r="F20941" s="62">
        <v>98.8</v>
      </c>
    </row>
    <row r="20942" spans="1:6" x14ac:dyDescent="0.35">
      <c r="A20942" s="1">
        <v>231</v>
      </c>
      <c r="B20942" s="1" t="s">
        <v>170</v>
      </c>
      <c r="C20942" s="218">
        <v>44885</v>
      </c>
      <c r="D20942" s="218">
        <v>44881</v>
      </c>
      <c r="E20942" s="1">
        <v>8</v>
      </c>
      <c r="F20942" s="62">
        <v>210.95</v>
      </c>
    </row>
    <row r="20943" spans="1:6" x14ac:dyDescent="0.35">
      <c r="A20943" s="1">
        <v>231</v>
      </c>
      <c r="B20943" s="1" t="s">
        <v>170</v>
      </c>
      <c r="C20943" s="218">
        <v>44885</v>
      </c>
      <c r="D20943" s="218">
        <v>44882</v>
      </c>
      <c r="E20943" s="1">
        <v>8</v>
      </c>
      <c r="F20943" s="62">
        <v>189.68</v>
      </c>
    </row>
    <row r="20944" spans="1:6" x14ac:dyDescent="0.35">
      <c r="A20944" s="1">
        <v>231</v>
      </c>
      <c r="B20944" s="1" t="s">
        <v>170</v>
      </c>
      <c r="C20944" s="218">
        <v>44887</v>
      </c>
      <c r="D20944" s="218">
        <v>44879</v>
      </c>
      <c r="E20944" s="1">
        <v>5</v>
      </c>
      <c r="F20944" s="62">
        <v>121.81</v>
      </c>
    </row>
    <row r="20945" spans="1:6" x14ac:dyDescent="0.35">
      <c r="A20945" s="1">
        <v>231</v>
      </c>
      <c r="B20945" s="1" t="s">
        <v>170</v>
      </c>
      <c r="C20945" s="218">
        <v>44887</v>
      </c>
      <c r="D20945" s="218">
        <v>44880</v>
      </c>
      <c r="E20945" s="1">
        <v>4</v>
      </c>
      <c r="F20945" s="62">
        <v>100.63</v>
      </c>
    </row>
    <row r="20946" spans="1:6" x14ac:dyDescent="0.35">
      <c r="A20946" s="1">
        <v>231</v>
      </c>
      <c r="B20946" s="1" t="s">
        <v>170</v>
      </c>
      <c r="C20946" s="218">
        <v>44887</v>
      </c>
      <c r="D20946" s="218">
        <v>44881</v>
      </c>
      <c r="E20946" s="1">
        <v>7</v>
      </c>
      <c r="F20946" s="62">
        <v>178.09</v>
      </c>
    </row>
    <row r="20947" spans="1:6" x14ac:dyDescent="0.35">
      <c r="A20947" s="1">
        <v>231</v>
      </c>
      <c r="B20947" s="1" t="s">
        <v>170</v>
      </c>
      <c r="C20947" s="218">
        <v>44887</v>
      </c>
      <c r="D20947" s="218">
        <v>44882</v>
      </c>
      <c r="E20947" s="1">
        <v>9</v>
      </c>
      <c r="F20947" s="62">
        <v>208.45</v>
      </c>
    </row>
    <row r="20948" spans="1:6" x14ac:dyDescent="0.35">
      <c r="A20948" s="1">
        <v>231</v>
      </c>
      <c r="B20948" s="1" t="s">
        <v>170</v>
      </c>
      <c r="C20948" s="218">
        <v>44887</v>
      </c>
      <c r="D20948" s="218">
        <v>44886</v>
      </c>
      <c r="E20948" s="1">
        <v>2</v>
      </c>
      <c r="F20948" s="62">
        <v>50.39</v>
      </c>
    </row>
    <row r="20949" spans="1:6" x14ac:dyDescent="0.35">
      <c r="A20949" s="1">
        <v>231</v>
      </c>
      <c r="B20949" s="1" t="s">
        <v>170</v>
      </c>
      <c r="C20949" s="218">
        <v>44887</v>
      </c>
      <c r="D20949" s="218">
        <v>44887</v>
      </c>
      <c r="E20949" s="1">
        <v>1</v>
      </c>
      <c r="F20949" s="62">
        <v>25.15</v>
      </c>
    </row>
    <row r="20950" spans="1:6" x14ac:dyDescent="0.35">
      <c r="A20950" s="1">
        <v>231</v>
      </c>
      <c r="B20950" s="1" t="s">
        <v>170</v>
      </c>
      <c r="C20950" s="218">
        <v>44888</v>
      </c>
      <c r="D20950" s="218">
        <v>44878</v>
      </c>
      <c r="E20950" s="1">
        <v>5</v>
      </c>
      <c r="F20950" s="62">
        <v>121.72</v>
      </c>
    </row>
    <row r="20951" spans="1:6" x14ac:dyDescent="0.35">
      <c r="A20951" s="1">
        <v>231</v>
      </c>
      <c r="B20951" s="1" t="s">
        <v>170</v>
      </c>
      <c r="C20951" s="218">
        <v>44888</v>
      </c>
      <c r="D20951" s="218">
        <v>44879</v>
      </c>
      <c r="E20951" s="1">
        <v>2</v>
      </c>
      <c r="F20951" s="62">
        <v>55.99</v>
      </c>
    </row>
    <row r="20952" spans="1:6" x14ac:dyDescent="0.35">
      <c r="A20952" s="1">
        <v>231</v>
      </c>
      <c r="B20952" s="1" t="s">
        <v>170</v>
      </c>
      <c r="C20952" s="218">
        <v>44888</v>
      </c>
      <c r="D20952" s="218">
        <v>44881</v>
      </c>
      <c r="E20952" s="1">
        <v>2</v>
      </c>
      <c r="F20952" s="62">
        <v>50.64</v>
      </c>
    </row>
    <row r="20953" spans="1:6" x14ac:dyDescent="0.35">
      <c r="A20953" s="1">
        <v>231</v>
      </c>
      <c r="B20953" s="1" t="s">
        <v>170</v>
      </c>
      <c r="C20953" s="218">
        <v>44888</v>
      </c>
      <c r="D20953" s="218">
        <v>44882</v>
      </c>
      <c r="E20953" s="1">
        <v>2</v>
      </c>
      <c r="F20953" s="62">
        <v>52.17</v>
      </c>
    </row>
    <row r="20954" spans="1:6" x14ac:dyDescent="0.35">
      <c r="A20954" s="1">
        <v>231</v>
      </c>
      <c r="B20954" s="1" t="s">
        <v>170</v>
      </c>
      <c r="C20954" s="218">
        <v>44888</v>
      </c>
      <c r="D20954" s="218">
        <v>44886</v>
      </c>
      <c r="E20954" s="1">
        <v>2</v>
      </c>
      <c r="F20954" s="62">
        <v>50.25</v>
      </c>
    </row>
    <row r="20955" spans="1:6" x14ac:dyDescent="0.35">
      <c r="A20955" s="1">
        <v>231</v>
      </c>
      <c r="B20955" s="1" t="s">
        <v>170</v>
      </c>
      <c r="C20955" s="218">
        <v>44888</v>
      </c>
      <c r="D20955" s="218">
        <v>44887</v>
      </c>
      <c r="E20955" s="1">
        <v>3</v>
      </c>
      <c r="F20955" s="62">
        <v>80.59</v>
      </c>
    </row>
    <row r="20956" spans="1:6" x14ac:dyDescent="0.35">
      <c r="A20956" s="1">
        <v>231</v>
      </c>
      <c r="B20956" s="1" t="s">
        <v>170</v>
      </c>
      <c r="C20956" s="218">
        <v>44888</v>
      </c>
      <c r="D20956" s="218">
        <v>44888</v>
      </c>
      <c r="E20956" s="1">
        <v>6</v>
      </c>
      <c r="F20956" s="62">
        <v>150.24</v>
      </c>
    </row>
    <row r="20957" spans="1:6" x14ac:dyDescent="0.35">
      <c r="A20957" s="1">
        <v>231</v>
      </c>
      <c r="B20957" s="1" t="s">
        <v>170</v>
      </c>
      <c r="C20957" s="218">
        <v>44889</v>
      </c>
      <c r="D20957" s="218">
        <v>44879</v>
      </c>
      <c r="E20957" s="1">
        <v>1</v>
      </c>
      <c r="F20957" s="62">
        <v>25.69</v>
      </c>
    </row>
    <row r="20958" spans="1:6" x14ac:dyDescent="0.35">
      <c r="A20958" s="1">
        <v>231</v>
      </c>
      <c r="B20958" s="1" t="s">
        <v>170</v>
      </c>
      <c r="C20958" s="218">
        <v>44889</v>
      </c>
      <c r="D20958" s="218">
        <v>44882</v>
      </c>
      <c r="E20958" s="1">
        <v>2</v>
      </c>
      <c r="F20958" s="62">
        <v>50.94</v>
      </c>
    </row>
    <row r="20959" spans="1:6" x14ac:dyDescent="0.35">
      <c r="A20959" s="1">
        <v>231</v>
      </c>
      <c r="B20959" s="1" t="s">
        <v>170</v>
      </c>
      <c r="C20959" s="218">
        <v>44889</v>
      </c>
      <c r="D20959" s="218">
        <v>44887</v>
      </c>
      <c r="E20959" s="1">
        <v>2</v>
      </c>
      <c r="F20959" s="62">
        <v>52.08</v>
      </c>
    </row>
    <row r="20960" spans="1:6" x14ac:dyDescent="0.35">
      <c r="A20960" s="1">
        <v>231</v>
      </c>
      <c r="B20960" s="1" t="s">
        <v>170</v>
      </c>
      <c r="C20960" s="218">
        <v>44889</v>
      </c>
      <c r="D20960" s="218">
        <v>44888</v>
      </c>
      <c r="E20960" s="1">
        <v>1</v>
      </c>
      <c r="F20960" s="62">
        <v>26.43</v>
      </c>
    </row>
    <row r="20961" spans="1:6" x14ac:dyDescent="0.35">
      <c r="A20961" s="1">
        <v>231</v>
      </c>
      <c r="B20961" s="1" t="s">
        <v>170</v>
      </c>
      <c r="C20961" s="218">
        <v>44890</v>
      </c>
      <c r="D20961" s="218">
        <v>44890</v>
      </c>
      <c r="E20961" s="1">
        <v>8</v>
      </c>
      <c r="F20961" s="62">
        <v>195.76</v>
      </c>
    </row>
    <row r="20962" spans="1:6" x14ac:dyDescent="0.35">
      <c r="A20962" s="1">
        <v>231</v>
      </c>
      <c r="B20962" s="1" t="s">
        <v>170</v>
      </c>
      <c r="C20962" s="218">
        <v>44891</v>
      </c>
      <c r="D20962" s="218">
        <v>44890</v>
      </c>
      <c r="E20962" s="1">
        <v>4</v>
      </c>
      <c r="F20962" s="62">
        <v>119.89</v>
      </c>
    </row>
    <row r="20963" spans="1:6" x14ac:dyDescent="0.35">
      <c r="A20963" s="1">
        <v>231</v>
      </c>
      <c r="B20963" s="1" t="s">
        <v>170</v>
      </c>
      <c r="C20963" s="218">
        <v>44891</v>
      </c>
      <c r="D20963" s="218">
        <v>44891</v>
      </c>
      <c r="E20963" s="1">
        <v>5</v>
      </c>
      <c r="F20963" s="62">
        <v>216.11</v>
      </c>
    </row>
    <row r="20964" spans="1:6" x14ac:dyDescent="0.35">
      <c r="A20964" s="1">
        <v>231</v>
      </c>
      <c r="B20964" s="1" t="s">
        <v>170</v>
      </c>
      <c r="C20964" s="218">
        <v>44892</v>
      </c>
      <c r="D20964" s="218">
        <v>44890</v>
      </c>
      <c r="E20964" s="1">
        <v>4</v>
      </c>
      <c r="F20964" s="62">
        <v>130.49</v>
      </c>
    </row>
    <row r="20965" spans="1:6" x14ac:dyDescent="0.35">
      <c r="A20965" s="1">
        <v>231</v>
      </c>
      <c r="B20965" s="1" t="s">
        <v>170</v>
      </c>
      <c r="C20965" s="218">
        <v>44892</v>
      </c>
      <c r="D20965" s="218">
        <v>44891</v>
      </c>
      <c r="E20965" s="1">
        <v>2</v>
      </c>
      <c r="F20965" s="62">
        <v>77.62</v>
      </c>
    </row>
    <row r="20966" spans="1:6" x14ac:dyDescent="0.35">
      <c r="A20966" s="1">
        <v>231</v>
      </c>
      <c r="B20966" s="1" t="s">
        <v>170</v>
      </c>
      <c r="C20966" s="218">
        <v>44892</v>
      </c>
      <c r="D20966" s="218">
        <v>44892</v>
      </c>
      <c r="E20966" s="1">
        <v>5</v>
      </c>
      <c r="F20966" s="62">
        <v>210.42</v>
      </c>
    </row>
    <row r="20967" spans="1:6" x14ac:dyDescent="0.35">
      <c r="A20967" s="1">
        <v>231</v>
      </c>
      <c r="B20967" s="1" t="s">
        <v>170</v>
      </c>
      <c r="C20967" s="218">
        <v>44893</v>
      </c>
      <c r="D20967" s="218">
        <v>44890</v>
      </c>
      <c r="E20967" s="1">
        <v>4</v>
      </c>
      <c r="F20967" s="62">
        <v>102.81</v>
      </c>
    </row>
    <row r="20968" spans="1:6" x14ac:dyDescent="0.35">
      <c r="A20968" s="1">
        <v>231</v>
      </c>
      <c r="B20968" s="1" t="s">
        <v>170</v>
      </c>
      <c r="C20968" s="218">
        <v>44893</v>
      </c>
      <c r="D20968" s="218">
        <v>44891</v>
      </c>
      <c r="E20968" s="1">
        <v>8</v>
      </c>
      <c r="F20968" s="62">
        <v>229.18</v>
      </c>
    </row>
    <row r="20969" spans="1:6" x14ac:dyDescent="0.35">
      <c r="A20969" s="1">
        <v>231</v>
      </c>
      <c r="B20969" s="1" t="s">
        <v>170</v>
      </c>
      <c r="C20969" s="218">
        <v>44893</v>
      </c>
      <c r="D20969" s="218">
        <v>44892</v>
      </c>
      <c r="E20969" s="1">
        <v>3</v>
      </c>
      <c r="F20969" s="62">
        <v>78.849999999999994</v>
      </c>
    </row>
    <row r="20970" spans="1:6" x14ac:dyDescent="0.35">
      <c r="A20970" s="1">
        <v>231</v>
      </c>
      <c r="B20970" s="1" t="s">
        <v>170</v>
      </c>
      <c r="C20970" s="218">
        <v>44893</v>
      </c>
      <c r="D20970" s="218">
        <v>44893</v>
      </c>
      <c r="E20970" s="1">
        <v>3</v>
      </c>
      <c r="F20970" s="62">
        <v>80.83</v>
      </c>
    </row>
    <row r="20971" spans="1:6" x14ac:dyDescent="0.35">
      <c r="A20971" s="1">
        <v>231</v>
      </c>
      <c r="B20971" s="1" t="s">
        <v>170</v>
      </c>
      <c r="C20971" s="218">
        <v>44894</v>
      </c>
      <c r="D20971" s="218">
        <v>44890</v>
      </c>
      <c r="E20971" s="1">
        <v>1</v>
      </c>
      <c r="F20971" s="62">
        <v>52.87</v>
      </c>
    </row>
    <row r="20972" spans="1:6" x14ac:dyDescent="0.35">
      <c r="A20972" s="1">
        <v>231</v>
      </c>
      <c r="B20972" s="1" t="s">
        <v>170</v>
      </c>
      <c r="C20972" s="218">
        <v>44894</v>
      </c>
      <c r="D20972" s="218">
        <v>44891</v>
      </c>
      <c r="E20972" s="1">
        <v>4</v>
      </c>
      <c r="F20972" s="62">
        <v>124.53</v>
      </c>
    </row>
    <row r="20973" spans="1:6" x14ac:dyDescent="0.35">
      <c r="A20973" s="1">
        <v>231</v>
      </c>
      <c r="B20973" s="1" t="s">
        <v>170</v>
      </c>
      <c r="C20973" s="218">
        <v>44894</v>
      </c>
      <c r="D20973" s="218">
        <v>44892</v>
      </c>
      <c r="E20973" s="1">
        <v>4</v>
      </c>
      <c r="F20973" s="62">
        <v>102.75</v>
      </c>
    </row>
    <row r="20974" spans="1:6" x14ac:dyDescent="0.35">
      <c r="A20974" s="1">
        <v>231</v>
      </c>
      <c r="B20974" s="1" t="s">
        <v>170</v>
      </c>
      <c r="C20974" s="218">
        <v>44894</v>
      </c>
      <c r="D20974" s="218">
        <v>44893</v>
      </c>
      <c r="E20974" s="1">
        <v>7</v>
      </c>
      <c r="F20974" s="62">
        <v>236.21</v>
      </c>
    </row>
    <row r="20975" spans="1:6" x14ac:dyDescent="0.35">
      <c r="A20975" s="1">
        <v>231</v>
      </c>
      <c r="B20975" s="1" t="s">
        <v>170</v>
      </c>
      <c r="C20975" s="218">
        <v>44894</v>
      </c>
      <c r="D20975" s="218">
        <v>44894</v>
      </c>
      <c r="E20975" s="1">
        <v>6</v>
      </c>
      <c r="F20975" s="62">
        <v>203.1</v>
      </c>
    </row>
    <row r="20976" spans="1:6" x14ac:dyDescent="0.35">
      <c r="A20976" s="1">
        <v>231</v>
      </c>
      <c r="B20976" s="1" t="s">
        <v>170</v>
      </c>
      <c r="C20976" s="218">
        <v>44895</v>
      </c>
      <c r="D20976" s="218">
        <v>44891</v>
      </c>
      <c r="E20976" s="1">
        <v>5</v>
      </c>
      <c r="F20976" s="62">
        <v>147.76</v>
      </c>
    </row>
    <row r="20977" spans="1:6" x14ac:dyDescent="0.35">
      <c r="A20977" s="1">
        <v>231</v>
      </c>
      <c r="B20977" s="1" t="s">
        <v>170</v>
      </c>
      <c r="C20977" s="218">
        <v>44895</v>
      </c>
      <c r="D20977" s="218">
        <v>44892</v>
      </c>
      <c r="E20977" s="1">
        <v>2</v>
      </c>
      <c r="F20977" s="62">
        <v>77.760000000000005</v>
      </c>
    </row>
    <row r="20978" spans="1:6" x14ac:dyDescent="0.35">
      <c r="A20978" s="1">
        <v>231</v>
      </c>
      <c r="B20978" s="1" t="s">
        <v>170</v>
      </c>
      <c r="C20978" s="218">
        <v>44895</v>
      </c>
      <c r="D20978" s="218">
        <v>44893</v>
      </c>
      <c r="E20978" s="1">
        <v>4</v>
      </c>
      <c r="F20978" s="62">
        <v>101.09</v>
      </c>
    </row>
    <row r="20979" spans="1:6" x14ac:dyDescent="0.35">
      <c r="A20979" s="1">
        <v>231</v>
      </c>
      <c r="B20979" s="1" t="s">
        <v>170</v>
      </c>
      <c r="C20979" s="218">
        <v>44895</v>
      </c>
      <c r="D20979" s="218">
        <v>44894</v>
      </c>
      <c r="E20979" s="1">
        <v>6</v>
      </c>
      <c r="F20979" s="62">
        <v>149.97999999999999</v>
      </c>
    </row>
    <row r="20980" spans="1:6" x14ac:dyDescent="0.35">
      <c r="A20980" s="1">
        <v>231</v>
      </c>
      <c r="B20980" s="1" t="s">
        <v>170</v>
      </c>
      <c r="C20980" s="218">
        <v>44895</v>
      </c>
      <c r="D20980" s="218">
        <v>44895</v>
      </c>
      <c r="E20980" s="1">
        <v>6</v>
      </c>
      <c r="F20980" s="62">
        <v>176.9</v>
      </c>
    </row>
    <row r="20981" spans="1:6" x14ac:dyDescent="0.35">
      <c r="A20981" s="1">
        <v>231</v>
      </c>
      <c r="B20981" s="1" t="s">
        <v>170</v>
      </c>
      <c r="C20981" s="218">
        <v>44896</v>
      </c>
      <c r="D20981" s="218">
        <v>44890</v>
      </c>
      <c r="E20981" s="1">
        <v>1</v>
      </c>
      <c r="F20981" s="62">
        <v>20.89</v>
      </c>
    </row>
    <row r="20982" spans="1:6" x14ac:dyDescent="0.35">
      <c r="A20982" s="1">
        <v>231</v>
      </c>
      <c r="B20982" s="1" t="s">
        <v>170</v>
      </c>
      <c r="C20982" s="218">
        <v>44896</v>
      </c>
      <c r="D20982" s="218">
        <v>44894</v>
      </c>
      <c r="E20982" s="1">
        <v>4</v>
      </c>
      <c r="F20982" s="62">
        <v>130.82</v>
      </c>
    </row>
    <row r="20983" spans="1:6" x14ac:dyDescent="0.35">
      <c r="A20983" s="1">
        <v>231</v>
      </c>
      <c r="B20983" s="1" t="s">
        <v>170</v>
      </c>
      <c r="C20983" s="218">
        <v>44896</v>
      </c>
      <c r="D20983" s="218">
        <v>44895</v>
      </c>
      <c r="E20983" s="1">
        <v>6</v>
      </c>
      <c r="F20983" s="62">
        <v>191.7</v>
      </c>
    </row>
    <row r="20984" spans="1:6" x14ac:dyDescent="0.35">
      <c r="A20984" s="1">
        <v>231</v>
      </c>
      <c r="B20984" s="1" t="s">
        <v>170</v>
      </c>
      <c r="C20984" s="218">
        <v>44896</v>
      </c>
      <c r="D20984" s="218">
        <v>44896</v>
      </c>
      <c r="E20984" s="1">
        <v>4</v>
      </c>
      <c r="F20984" s="62">
        <v>133.30000000000001</v>
      </c>
    </row>
    <row r="20985" spans="1:6" x14ac:dyDescent="0.35">
      <c r="A20985" s="1">
        <v>231</v>
      </c>
      <c r="B20985" s="1" t="s">
        <v>170</v>
      </c>
      <c r="C20985" s="218">
        <v>44897</v>
      </c>
      <c r="D20985" s="218">
        <v>44893</v>
      </c>
      <c r="E20985" s="1">
        <v>1</v>
      </c>
      <c r="F20985" s="62">
        <v>28.31</v>
      </c>
    </row>
    <row r="20986" spans="1:6" x14ac:dyDescent="0.35">
      <c r="A20986" s="1">
        <v>231</v>
      </c>
      <c r="B20986" s="1" t="s">
        <v>170</v>
      </c>
      <c r="C20986" s="218">
        <v>44897</v>
      </c>
      <c r="D20986" s="218">
        <v>44894</v>
      </c>
      <c r="E20986" s="1">
        <v>3</v>
      </c>
      <c r="F20986" s="62">
        <v>76.97</v>
      </c>
    </row>
    <row r="20987" spans="1:6" x14ac:dyDescent="0.35">
      <c r="A20987" s="1">
        <v>231</v>
      </c>
      <c r="B20987" s="1" t="s">
        <v>170</v>
      </c>
      <c r="C20987" s="218">
        <v>44897</v>
      </c>
      <c r="D20987" s="218">
        <v>44895</v>
      </c>
      <c r="E20987" s="1">
        <v>3</v>
      </c>
      <c r="F20987" s="62">
        <v>108.5</v>
      </c>
    </row>
    <row r="20988" spans="1:6" x14ac:dyDescent="0.35">
      <c r="A20988" s="1">
        <v>231</v>
      </c>
      <c r="B20988" s="1" t="s">
        <v>170</v>
      </c>
      <c r="C20988" s="218">
        <v>44897</v>
      </c>
      <c r="D20988" s="218">
        <v>44896</v>
      </c>
      <c r="E20988" s="1">
        <v>6</v>
      </c>
      <c r="F20988" s="62">
        <v>238.63</v>
      </c>
    </row>
    <row r="20989" spans="1:6" x14ac:dyDescent="0.35">
      <c r="A20989" s="1">
        <v>231</v>
      </c>
      <c r="B20989" s="1" t="s">
        <v>170</v>
      </c>
      <c r="C20989" s="218">
        <v>44898</v>
      </c>
      <c r="D20989" s="218">
        <v>44893</v>
      </c>
      <c r="E20989" s="1">
        <v>1</v>
      </c>
      <c r="F20989" s="62">
        <v>24.75</v>
      </c>
    </row>
    <row r="20990" spans="1:6" x14ac:dyDescent="0.35">
      <c r="A20990" s="1">
        <v>231</v>
      </c>
      <c r="B20990" s="1" t="s">
        <v>170</v>
      </c>
      <c r="C20990" s="218">
        <v>44898</v>
      </c>
      <c r="D20990" s="218">
        <v>44894</v>
      </c>
      <c r="E20990" s="1">
        <v>4</v>
      </c>
      <c r="F20990" s="62">
        <v>107.61</v>
      </c>
    </row>
    <row r="20991" spans="1:6" x14ac:dyDescent="0.35">
      <c r="A20991" s="1">
        <v>231</v>
      </c>
      <c r="B20991" s="1" t="s">
        <v>170</v>
      </c>
      <c r="C20991" s="218">
        <v>44898</v>
      </c>
      <c r="D20991" s="218">
        <v>44895</v>
      </c>
      <c r="E20991" s="1">
        <v>6</v>
      </c>
      <c r="F20991" s="62">
        <v>161.66</v>
      </c>
    </row>
    <row r="20992" spans="1:6" x14ac:dyDescent="0.35">
      <c r="A20992" s="1">
        <v>231</v>
      </c>
      <c r="B20992" s="1" t="s">
        <v>170</v>
      </c>
      <c r="C20992" s="218">
        <v>44898</v>
      </c>
      <c r="D20992" s="218">
        <v>44896</v>
      </c>
      <c r="E20992" s="1">
        <v>4</v>
      </c>
      <c r="F20992" s="62">
        <v>97.95</v>
      </c>
    </row>
    <row r="20993" spans="1:6" x14ac:dyDescent="0.35">
      <c r="A20993" s="1">
        <v>231</v>
      </c>
      <c r="B20993" s="1" t="s">
        <v>170</v>
      </c>
      <c r="C20993" s="218">
        <v>44899</v>
      </c>
      <c r="D20993" s="218">
        <v>44894</v>
      </c>
      <c r="E20993" s="1">
        <v>2</v>
      </c>
      <c r="F20993" s="62">
        <v>54.15</v>
      </c>
    </row>
    <row r="20994" spans="1:6" x14ac:dyDescent="0.35">
      <c r="A20994" s="1">
        <v>231</v>
      </c>
      <c r="B20994" s="1" t="s">
        <v>170</v>
      </c>
      <c r="C20994" s="218">
        <v>44899</v>
      </c>
      <c r="D20994" s="218">
        <v>44895</v>
      </c>
      <c r="E20994" s="1">
        <v>4</v>
      </c>
      <c r="F20994" s="62">
        <v>137.9</v>
      </c>
    </row>
    <row r="20995" spans="1:6" x14ac:dyDescent="0.35">
      <c r="A20995" s="1">
        <v>231</v>
      </c>
      <c r="B20995" s="1" t="s">
        <v>170</v>
      </c>
      <c r="C20995" s="218">
        <v>44899</v>
      </c>
      <c r="D20995" s="218">
        <v>44896</v>
      </c>
      <c r="E20995" s="1">
        <v>6</v>
      </c>
      <c r="F20995" s="62">
        <v>162.36000000000001</v>
      </c>
    </row>
    <row r="20996" spans="1:6" x14ac:dyDescent="0.35">
      <c r="A20996" s="1">
        <v>231</v>
      </c>
      <c r="B20996" s="1" t="s">
        <v>170</v>
      </c>
      <c r="C20996" s="218">
        <v>44899</v>
      </c>
      <c r="D20996" s="218">
        <v>44898</v>
      </c>
      <c r="E20996" s="1">
        <v>2</v>
      </c>
      <c r="F20996" s="62">
        <v>80.78</v>
      </c>
    </row>
    <row r="20997" spans="1:6" x14ac:dyDescent="0.35">
      <c r="A20997" s="1">
        <v>231</v>
      </c>
      <c r="B20997" s="1" t="s">
        <v>170</v>
      </c>
      <c r="C20997" s="218">
        <v>44900</v>
      </c>
      <c r="D20997" s="218">
        <v>44893</v>
      </c>
      <c r="E20997" s="1">
        <v>3</v>
      </c>
      <c r="F20997" s="62">
        <v>81.33</v>
      </c>
    </row>
    <row r="20998" spans="1:6" x14ac:dyDescent="0.35">
      <c r="A20998" s="1">
        <v>231</v>
      </c>
      <c r="B20998" s="1" t="s">
        <v>170</v>
      </c>
      <c r="C20998" s="218">
        <v>44900</v>
      </c>
      <c r="D20998" s="218">
        <v>44895</v>
      </c>
      <c r="E20998" s="1">
        <v>4</v>
      </c>
      <c r="F20998" s="62">
        <v>105.93</v>
      </c>
    </row>
    <row r="20999" spans="1:6" x14ac:dyDescent="0.35">
      <c r="A20999" s="1">
        <v>231</v>
      </c>
      <c r="B20999" s="1" t="s">
        <v>170</v>
      </c>
      <c r="C20999" s="218">
        <v>44900</v>
      </c>
      <c r="D20999" s="218">
        <v>44896</v>
      </c>
      <c r="E20999" s="1">
        <v>8</v>
      </c>
      <c r="F20999" s="62">
        <v>287.08999999999997</v>
      </c>
    </row>
    <row r="21000" spans="1:6" x14ac:dyDescent="0.35">
      <c r="A21000" s="1">
        <v>231</v>
      </c>
      <c r="B21000" s="1" t="s">
        <v>170</v>
      </c>
      <c r="C21000" s="218">
        <v>44900</v>
      </c>
      <c r="D21000" s="218">
        <v>44898</v>
      </c>
      <c r="E21000" s="1">
        <v>2</v>
      </c>
      <c r="F21000" s="62">
        <v>106.72</v>
      </c>
    </row>
    <row r="21001" spans="1:6" x14ac:dyDescent="0.35">
      <c r="A21001" s="1">
        <v>231</v>
      </c>
      <c r="B21001" s="1" t="s">
        <v>170</v>
      </c>
      <c r="C21001" s="218">
        <v>44900</v>
      </c>
      <c r="D21001" s="218">
        <v>44899</v>
      </c>
      <c r="E21001" s="1">
        <v>1</v>
      </c>
      <c r="F21001" s="62">
        <v>54.35</v>
      </c>
    </row>
    <row r="21002" spans="1:6" x14ac:dyDescent="0.35">
      <c r="A21002" s="1">
        <v>231</v>
      </c>
      <c r="B21002" s="1" t="s">
        <v>170</v>
      </c>
      <c r="C21002" s="218">
        <v>44900</v>
      </c>
      <c r="D21002" s="218">
        <v>44900</v>
      </c>
      <c r="E21002" s="1">
        <v>4</v>
      </c>
      <c r="F21002" s="62">
        <v>108.7</v>
      </c>
    </row>
    <row r="21003" spans="1:6" x14ac:dyDescent="0.35">
      <c r="A21003" s="1">
        <v>231</v>
      </c>
      <c r="B21003" s="1" t="s">
        <v>170</v>
      </c>
      <c r="C21003" s="218">
        <v>44901</v>
      </c>
      <c r="D21003" s="218">
        <v>44895</v>
      </c>
      <c r="E21003" s="1">
        <v>2</v>
      </c>
      <c r="F21003" s="62">
        <v>55.44</v>
      </c>
    </row>
    <row r="21004" spans="1:6" x14ac:dyDescent="0.35">
      <c r="A21004" s="1">
        <v>231</v>
      </c>
      <c r="B21004" s="1" t="s">
        <v>170</v>
      </c>
      <c r="C21004" s="218">
        <v>44901</v>
      </c>
      <c r="D21004" s="218">
        <v>44896</v>
      </c>
      <c r="E21004" s="1">
        <v>5</v>
      </c>
      <c r="F21004" s="62">
        <v>164.73</v>
      </c>
    </row>
    <row r="21005" spans="1:6" x14ac:dyDescent="0.35">
      <c r="A21005" s="1">
        <v>231</v>
      </c>
      <c r="B21005" s="1" t="s">
        <v>170</v>
      </c>
      <c r="C21005" s="218">
        <v>44901</v>
      </c>
      <c r="D21005" s="218">
        <v>44898</v>
      </c>
      <c r="E21005" s="1">
        <v>1</v>
      </c>
      <c r="F21005" s="62">
        <v>27.72</v>
      </c>
    </row>
    <row r="21006" spans="1:6" x14ac:dyDescent="0.35">
      <c r="A21006" s="1">
        <v>231</v>
      </c>
      <c r="B21006" s="1" t="s">
        <v>170</v>
      </c>
      <c r="C21006" s="218">
        <v>44901</v>
      </c>
      <c r="D21006" s="218">
        <v>44899</v>
      </c>
      <c r="E21006" s="1">
        <v>4</v>
      </c>
      <c r="F21006" s="62">
        <v>160.58000000000001</v>
      </c>
    </row>
    <row r="21007" spans="1:6" x14ac:dyDescent="0.35">
      <c r="A21007" s="1">
        <v>231</v>
      </c>
      <c r="B21007" s="1" t="s">
        <v>170</v>
      </c>
      <c r="C21007" s="218">
        <v>44901</v>
      </c>
      <c r="D21007" s="218">
        <v>44900</v>
      </c>
      <c r="E21007" s="1">
        <v>1</v>
      </c>
      <c r="F21007" s="62">
        <v>27.72</v>
      </c>
    </row>
    <row r="21008" spans="1:6" x14ac:dyDescent="0.35">
      <c r="A21008" s="1">
        <v>231</v>
      </c>
      <c r="B21008" s="1" t="s">
        <v>170</v>
      </c>
      <c r="C21008" s="218">
        <v>44901</v>
      </c>
      <c r="D21008" s="218">
        <v>44901</v>
      </c>
      <c r="E21008" s="1">
        <v>3</v>
      </c>
      <c r="F21008" s="62">
        <v>106.13</v>
      </c>
    </row>
    <row r="21009" spans="1:6" x14ac:dyDescent="0.35">
      <c r="A21009" s="1">
        <v>231</v>
      </c>
      <c r="B21009" s="1" t="s">
        <v>170</v>
      </c>
      <c r="C21009" s="218">
        <v>44902</v>
      </c>
      <c r="D21009" s="218">
        <v>44896</v>
      </c>
      <c r="E21009" s="1">
        <v>1</v>
      </c>
      <c r="F21009" s="62">
        <v>26.83</v>
      </c>
    </row>
    <row r="21010" spans="1:6" x14ac:dyDescent="0.35">
      <c r="A21010" s="1">
        <v>231</v>
      </c>
      <c r="B21010" s="1" t="s">
        <v>170</v>
      </c>
      <c r="C21010" s="218">
        <v>44902</v>
      </c>
      <c r="D21010" s="218">
        <v>44898</v>
      </c>
      <c r="E21010" s="1">
        <v>3</v>
      </c>
      <c r="F21010" s="62">
        <v>80.09</v>
      </c>
    </row>
    <row r="21011" spans="1:6" x14ac:dyDescent="0.35">
      <c r="A21011" s="1">
        <v>231</v>
      </c>
      <c r="B21011" s="1" t="s">
        <v>170</v>
      </c>
      <c r="C21011" s="218">
        <v>44902</v>
      </c>
      <c r="D21011" s="218">
        <v>44899</v>
      </c>
      <c r="E21011" s="1">
        <v>1</v>
      </c>
      <c r="F21011" s="62">
        <v>26.63</v>
      </c>
    </row>
    <row r="21012" spans="1:6" x14ac:dyDescent="0.35">
      <c r="A21012" s="1">
        <v>231</v>
      </c>
      <c r="B21012" s="1" t="s">
        <v>170</v>
      </c>
      <c r="C21012" s="218">
        <v>44902</v>
      </c>
      <c r="D21012" s="218">
        <v>44900</v>
      </c>
      <c r="E21012" s="1">
        <v>3</v>
      </c>
      <c r="F21012" s="62">
        <v>80.88</v>
      </c>
    </row>
    <row r="21013" spans="1:6" x14ac:dyDescent="0.35">
      <c r="A21013" s="1">
        <v>231</v>
      </c>
      <c r="B21013" s="1" t="s">
        <v>170</v>
      </c>
      <c r="C21013" s="218">
        <v>44902</v>
      </c>
      <c r="D21013" s="218">
        <v>44901</v>
      </c>
      <c r="E21013" s="1">
        <v>7</v>
      </c>
      <c r="F21013" s="62">
        <v>185.92</v>
      </c>
    </row>
    <row r="21014" spans="1:6" x14ac:dyDescent="0.35">
      <c r="A21014" s="1">
        <v>231</v>
      </c>
      <c r="B21014" s="1" t="s">
        <v>170</v>
      </c>
      <c r="C21014" s="218">
        <v>44902</v>
      </c>
      <c r="D21014" s="218">
        <v>44902</v>
      </c>
      <c r="E21014" s="1">
        <v>7</v>
      </c>
      <c r="F21014" s="62">
        <v>243.24</v>
      </c>
    </row>
    <row r="21015" spans="1:6" x14ac:dyDescent="0.35">
      <c r="A21015" s="1">
        <v>231</v>
      </c>
      <c r="B21015" s="1" t="s">
        <v>170</v>
      </c>
      <c r="C21015" s="218">
        <v>44903</v>
      </c>
      <c r="D21015" s="218">
        <v>44900</v>
      </c>
      <c r="E21015" s="1">
        <v>2</v>
      </c>
      <c r="F21015" s="62">
        <v>52.47</v>
      </c>
    </row>
    <row r="21016" spans="1:6" x14ac:dyDescent="0.35">
      <c r="A21016" s="1">
        <v>231</v>
      </c>
      <c r="B21016" s="1" t="s">
        <v>170</v>
      </c>
      <c r="C21016" s="218">
        <v>44903</v>
      </c>
      <c r="D21016" s="218">
        <v>44901</v>
      </c>
      <c r="E21016" s="1">
        <v>4</v>
      </c>
      <c r="F21016" s="62">
        <v>132.86000000000001</v>
      </c>
    </row>
    <row r="21017" spans="1:6" x14ac:dyDescent="0.35">
      <c r="A21017" s="1">
        <v>231</v>
      </c>
      <c r="B21017" s="1" t="s">
        <v>170</v>
      </c>
      <c r="C21017" s="218">
        <v>44903</v>
      </c>
      <c r="D21017" s="218">
        <v>44902</v>
      </c>
      <c r="E21017" s="1">
        <v>7</v>
      </c>
      <c r="F21017" s="62">
        <v>239.18</v>
      </c>
    </row>
    <row r="21018" spans="1:6" x14ac:dyDescent="0.35">
      <c r="A21018" s="1">
        <v>231</v>
      </c>
      <c r="B21018" s="1" t="s">
        <v>170</v>
      </c>
      <c r="C21018" s="218">
        <v>44904</v>
      </c>
      <c r="D21018" s="218">
        <v>44901</v>
      </c>
      <c r="E21018" s="1">
        <v>2</v>
      </c>
      <c r="F21018" s="62">
        <v>52.86</v>
      </c>
    </row>
    <row r="21019" spans="1:6" x14ac:dyDescent="0.35">
      <c r="A21019" s="1">
        <v>231</v>
      </c>
      <c r="B21019" s="1" t="s">
        <v>170</v>
      </c>
      <c r="C21019" s="218">
        <v>44904</v>
      </c>
      <c r="D21019" s="218">
        <v>44902</v>
      </c>
      <c r="E21019" s="1">
        <v>3</v>
      </c>
      <c r="F21019" s="62">
        <v>107.02</v>
      </c>
    </row>
    <row r="21020" spans="1:6" x14ac:dyDescent="0.35">
      <c r="A21020" s="1">
        <v>231</v>
      </c>
      <c r="B21020" s="1" t="s">
        <v>170</v>
      </c>
      <c r="C21020" s="218">
        <v>44905</v>
      </c>
      <c r="D21020" s="218">
        <v>44902</v>
      </c>
      <c r="E21020" s="1">
        <v>2</v>
      </c>
      <c r="F21020" s="62">
        <v>51.18</v>
      </c>
    </row>
    <row r="21021" spans="1:6" x14ac:dyDescent="0.35">
      <c r="A21021" s="1">
        <v>231</v>
      </c>
      <c r="B21021" s="1" t="s">
        <v>170</v>
      </c>
      <c r="C21021" s="218">
        <v>44905</v>
      </c>
      <c r="D21021" s="218">
        <v>44904</v>
      </c>
      <c r="E21021" s="1">
        <v>6</v>
      </c>
      <c r="F21021" s="62">
        <v>189.79</v>
      </c>
    </row>
    <row r="21022" spans="1:6" x14ac:dyDescent="0.35">
      <c r="A21022" s="1">
        <v>231</v>
      </c>
      <c r="B21022" s="1" t="s">
        <v>170</v>
      </c>
      <c r="C21022" s="218">
        <v>44905</v>
      </c>
      <c r="D21022" s="218">
        <v>44905</v>
      </c>
      <c r="E21022" s="1">
        <v>4</v>
      </c>
      <c r="F21022" s="62">
        <v>127.71</v>
      </c>
    </row>
    <row r="21023" spans="1:6" x14ac:dyDescent="0.35">
      <c r="A21023" s="1">
        <v>231</v>
      </c>
      <c r="B21023" s="1" t="s">
        <v>170</v>
      </c>
      <c r="C21023" s="218">
        <v>44906</v>
      </c>
      <c r="D21023" s="218">
        <v>44904</v>
      </c>
      <c r="E21023" s="1">
        <v>4</v>
      </c>
      <c r="F21023" s="62">
        <v>132.22</v>
      </c>
    </row>
    <row r="21024" spans="1:6" x14ac:dyDescent="0.35">
      <c r="A21024" s="1">
        <v>231</v>
      </c>
      <c r="B21024" s="1" t="s">
        <v>170</v>
      </c>
      <c r="C21024" s="218">
        <v>44906</v>
      </c>
      <c r="D21024" s="218">
        <v>44905</v>
      </c>
      <c r="E21024" s="1">
        <v>5</v>
      </c>
      <c r="F21024" s="62">
        <v>155.58000000000001</v>
      </c>
    </row>
    <row r="21025" spans="1:6" x14ac:dyDescent="0.35">
      <c r="A21025" s="1">
        <v>231</v>
      </c>
      <c r="B21025" s="1" t="s">
        <v>170</v>
      </c>
      <c r="C21025" s="218">
        <v>44906</v>
      </c>
      <c r="D21025" s="218">
        <v>44906</v>
      </c>
      <c r="E21025" s="1">
        <v>4</v>
      </c>
      <c r="F21025" s="62">
        <v>108.8</v>
      </c>
    </row>
    <row r="21026" spans="1:6" x14ac:dyDescent="0.35">
      <c r="A21026" s="1">
        <v>231</v>
      </c>
      <c r="B21026" s="1" t="s">
        <v>170</v>
      </c>
      <c r="C21026" s="218">
        <v>44907</v>
      </c>
      <c r="D21026" s="218">
        <v>44904</v>
      </c>
      <c r="E21026" s="1">
        <v>1</v>
      </c>
      <c r="F21026" s="62">
        <v>26.93</v>
      </c>
    </row>
    <row r="21027" spans="1:6" x14ac:dyDescent="0.35">
      <c r="A21027" s="1">
        <v>231</v>
      </c>
      <c r="B21027" s="1" t="s">
        <v>170</v>
      </c>
      <c r="C21027" s="218">
        <v>44907</v>
      </c>
      <c r="D21027" s="218">
        <v>44905</v>
      </c>
      <c r="E21027" s="1">
        <v>3</v>
      </c>
      <c r="F21027" s="62">
        <v>108.01</v>
      </c>
    </row>
    <row r="21028" spans="1:6" x14ac:dyDescent="0.35">
      <c r="A21028" s="1">
        <v>231</v>
      </c>
      <c r="B21028" s="1" t="s">
        <v>170</v>
      </c>
      <c r="C21028" s="218">
        <v>44907</v>
      </c>
      <c r="D21028" s="218">
        <v>44906</v>
      </c>
      <c r="E21028" s="1">
        <v>1</v>
      </c>
      <c r="F21028" s="62">
        <v>27.72</v>
      </c>
    </row>
    <row r="21029" spans="1:6" x14ac:dyDescent="0.35">
      <c r="A21029" s="1">
        <v>231</v>
      </c>
      <c r="B21029" s="1" t="s">
        <v>170</v>
      </c>
      <c r="C21029" s="218">
        <v>44907</v>
      </c>
      <c r="D21029" s="218">
        <v>44907</v>
      </c>
      <c r="E21029" s="1">
        <v>9</v>
      </c>
      <c r="F21029" s="62">
        <v>272.45</v>
      </c>
    </row>
    <row r="21030" spans="1:6" x14ac:dyDescent="0.35">
      <c r="A21030" s="1">
        <v>231</v>
      </c>
      <c r="B21030" s="1" t="s">
        <v>170</v>
      </c>
      <c r="C21030" s="218">
        <v>44908</v>
      </c>
      <c r="D21030" s="218">
        <v>44906</v>
      </c>
      <c r="E21030" s="1">
        <v>2</v>
      </c>
      <c r="F21030" s="62">
        <v>108.9</v>
      </c>
    </row>
    <row r="21031" spans="1:6" x14ac:dyDescent="0.35">
      <c r="A21031" s="1">
        <v>231</v>
      </c>
      <c r="B21031" s="1" t="s">
        <v>170</v>
      </c>
      <c r="C21031" s="218">
        <v>44908</v>
      </c>
      <c r="D21031" s="218">
        <v>44907</v>
      </c>
      <c r="E21031" s="1">
        <v>3</v>
      </c>
      <c r="F21031" s="62">
        <v>108.4</v>
      </c>
    </row>
    <row r="21032" spans="1:6" x14ac:dyDescent="0.35">
      <c r="A21032" s="1">
        <v>231</v>
      </c>
      <c r="B21032" s="1" t="s">
        <v>170</v>
      </c>
      <c r="C21032" s="218">
        <v>44908</v>
      </c>
      <c r="D21032" s="218">
        <v>44908</v>
      </c>
      <c r="E21032" s="1">
        <v>7</v>
      </c>
      <c r="F21032" s="62">
        <v>300.86</v>
      </c>
    </row>
    <row r="21033" spans="1:6" x14ac:dyDescent="0.35">
      <c r="A21033" s="1">
        <v>231</v>
      </c>
      <c r="B21033" s="1" t="s">
        <v>170</v>
      </c>
      <c r="C21033" s="218">
        <v>44909</v>
      </c>
      <c r="D21033" s="218">
        <v>44909</v>
      </c>
      <c r="E21033" s="1">
        <v>12</v>
      </c>
      <c r="F21033" s="62">
        <v>516.69000000000005</v>
      </c>
    </row>
    <row r="21034" spans="1:6" x14ac:dyDescent="0.35">
      <c r="A21034" s="1">
        <v>231</v>
      </c>
      <c r="B21034" s="1" t="s">
        <v>170</v>
      </c>
      <c r="C21034" s="218">
        <v>44910</v>
      </c>
      <c r="D21034" s="218">
        <v>44907</v>
      </c>
      <c r="E21034" s="1">
        <v>1</v>
      </c>
      <c r="F21034" s="62">
        <v>23.76</v>
      </c>
    </row>
    <row r="21035" spans="1:6" x14ac:dyDescent="0.35">
      <c r="A21035" s="1">
        <v>231</v>
      </c>
      <c r="B21035" s="1" t="s">
        <v>170</v>
      </c>
      <c r="C21035" s="218">
        <v>44910</v>
      </c>
      <c r="D21035" s="218">
        <v>44910</v>
      </c>
      <c r="E21035" s="1">
        <v>10</v>
      </c>
      <c r="F21035" s="62">
        <v>407.38</v>
      </c>
    </row>
    <row r="21036" spans="1:6" x14ac:dyDescent="0.35">
      <c r="A21036" s="1">
        <v>231</v>
      </c>
      <c r="B21036" s="1" t="s">
        <v>170</v>
      </c>
      <c r="C21036" s="218">
        <v>44911</v>
      </c>
      <c r="D21036" s="218">
        <v>44908</v>
      </c>
      <c r="E21036" s="1">
        <v>1</v>
      </c>
      <c r="F21036" s="62">
        <v>49.3</v>
      </c>
    </row>
    <row r="21037" spans="1:6" x14ac:dyDescent="0.35">
      <c r="A21037" s="1">
        <v>231</v>
      </c>
      <c r="B21037" s="1" t="s">
        <v>170</v>
      </c>
      <c r="C21037" s="218">
        <v>44911</v>
      </c>
      <c r="D21037" s="218">
        <v>44910</v>
      </c>
      <c r="E21037" s="1">
        <v>2</v>
      </c>
      <c r="F21037" s="62">
        <v>55.44</v>
      </c>
    </row>
    <row r="21038" spans="1:6" x14ac:dyDescent="0.35">
      <c r="A21038" s="1">
        <v>231</v>
      </c>
      <c r="B21038" s="1" t="s">
        <v>170</v>
      </c>
      <c r="C21038" s="218">
        <v>44911</v>
      </c>
      <c r="D21038" s="218">
        <v>44911</v>
      </c>
      <c r="E21038" s="1">
        <v>11</v>
      </c>
      <c r="F21038" s="62">
        <v>383.63</v>
      </c>
    </row>
    <row r="21039" spans="1:6" x14ac:dyDescent="0.35">
      <c r="A21039" s="1">
        <v>231</v>
      </c>
      <c r="B21039" s="1" t="s">
        <v>170</v>
      </c>
      <c r="C21039" s="218">
        <v>44912</v>
      </c>
      <c r="D21039" s="218">
        <v>44909</v>
      </c>
      <c r="E21039" s="1">
        <v>1</v>
      </c>
      <c r="F21039" s="62">
        <v>27.37</v>
      </c>
    </row>
    <row r="21040" spans="1:6" x14ac:dyDescent="0.35">
      <c r="A21040" s="1">
        <v>231</v>
      </c>
      <c r="B21040" s="1" t="s">
        <v>170</v>
      </c>
      <c r="C21040" s="218">
        <v>44912</v>
      </c>
      <c r="D21040" s="218">
        <v>44910</v>
      </c>
      <c r="E21040" s="1">
        <v>1</v>
      </c>
      <c r="F21040" s="62">
        <v>54.45</v>
      </c>
    </row>
    <row r="21041" spans="1:6" x14ac:dyDescent="0.35">
      <c r="A21041" s="1">
        <v>231</v>
      </c>
      <c r="B21041" s="1" t="s">
        <v>170</v>
      </c>
      <c r="C21041" s="218">
        <v>44912</v>
      </c>
      <c r="D21041" s="218">
        <v>44911</v>
      </c>
      <c r="E21041" s="1">
        <v>2</v>
      </c>
      <c r="F21041" s="62">
        <v>81.180000000000007</v>
      </c>
    </row>
    <row r="21042" spans="1:6" x14ac:dyDescent="0.35">
      <c r="A21042" s="1">
        <v>231</v>
      </c>
      <c r="B21042" s="1" t="s">
        <v>170</v>
      </c>
      <c r="C21042" s="218">
        <v>44912</v>
      </c>
      <c r="D21042" s="218">
        <v>44912</v>
      </c>
      <c r="E21042" s="1">
        <v>10</v>
      </c>
      <c r="F21042" s="62">
        <v>293.43</v>
      </c>
    </row>
    <row r="21043" spans="1:6" x14ac:dyDescent="0.35">
      <c r="A21043" s="1">
        <v>231</v>
      </c>
      <c r="B21043" s="1" t="s">
        <v>170</v>
      </c>
      <c r="C21043" s="218">
        <v>44913</v>
      </c>
      <c r="D21043" s="218">
        <v>44910</v>
      </c>
      <c r="E21043" s="1">
        <v>2</v>
      </c>
      <c r="F21043" s="62">
        <v>52.92</v>
      </c>
    </row>
    <row r="21044" spans="1:6" x14ac:dyDescent="0.35">
      <c r="A21044" s="1">
        <v>231</v>
      </c>
      <c r="B21044" s="1" t="s">
        <v>170</v>
      </c>
      <c r="C21044" s="218">
        <v>44913</v>
      </c>
      <c r="D21044" s="218">
        <v>44911</v>
      </c>
      <c r="E21044" s="1">
        <v>4</v>
      </c>
      <c r="F21044" s="62">
        <v>136.02000000000001</v>
      </c>
    </row>
    <row r="21045" spans="1:6" x14ac:dyDescent="0.35">
      <c r="A21045" s="1">
        <v>231</v>
      </c>
      <c r="B21045" s="1" t="s">
        <v>170</v>
      </c>
      <c r="C21045" s="218">
        <v>44913</v>
      </c>
      <c r="D21045" s="218">
        <v>44912</v>
      </c>
      <c r="E21045" s="1">
        <v>6</v>
      </c>
      <c r="F21045" s="62">
        <v>156.07</v>
      </c>
    </row>
    <row r="21046" spans="1:6" x14ac:dyDescent="0.35">
      <c r="A21046" s="1">
        <v>231</v>
      </c>
      <c r="B21046" s="1" t="s">
        <v>170</v>
      </c>
      <c r="C21046" s="218">
        <v>44913</v>
      </c>
      <c r="D21046" s="218">
        <v>44913</v>
      </c>
      <c r="E21046" s="1">
        <v>8</v>
      </c>
      <c r="F21046" s="62">
        <v>295.02</v>
      </c>
    </row>
    <row r="21047" spans="1:6" x14ac:dyDescent="0.35">
      <c r="A21047" s="1">
        <v>231</v>
      </c>
      <c r="B21047" s="1" t="s">
        <v>170</v>
      </c>
      <c r="C21047" s="218">
        <v>44914</v>
      </c>
      <c r="D21047" s="218">
        <v>44911</v>
      </c>
      <c r="E21047" s="1">
        <v>1</v>
      </c>
      <c r="F21047" s="62">
        <v>26.33</v>
      </c>
    </row>
    <row r="21048" spans="1:6" x14ac:dyDescent="0.35">
      <c r="A21048" s="1">
        <v>231</v>
      </c>
      <c r="B21048" s="1" t="s">
        <v>170</v>
      </c>
      <c r="C21048" s="218">
        <v>44914</v>
      </c>
      <c r="D21048" s="218">
        <v>44912</v>
      </c>
      <c r="E21048" s="1">
        <v>1</v>
      </c>
      <c r="F21048" s="62">
        <v>26.24</v>
      </c>
    </row>
    <row r="21049" spans="1:6" x14ac:dyDescent="0.35">
      <c r="A21049" s="1">
        <v>231</v>
      </c>
      <c r="B21049" s="1" t="s">
        <v>170</v>
      </c>
      <c r="C21049" s="218">
        <v>44914</v>
      </c>
      <c r="D21049" s="218">
        <v>44913</v>
      </c>
      <c r="E21049" s="1">
        <v>4</v>
      </c>
      <c r="F21049" s="62">
        <v>186.12</v>
      </c>
    </row>
    <row r="21050" spans="1:6" x14ac:dyDescent="0.35">
      <c r="A21050" s="1">
        <v>231</v>
      </c>
      <c r="B21050" s="1" t="s">
        <v>170</v>
      </c>
      <c r="C21050" s="218">
        <v>44914</v>
      </c>
      <c r="D21050" s="218">
        <v>44914</v>
      </c>
      <c r="E21050" s="1">
        <v>5</v>
      </c>
      <c r="F21050" s="62">
        <v>132.75</v>
      </c>
    </row>
    <row r="21051" spans="1:6" x14ac:dyDescent="0.35">
      <c r="A21051" s="1">
        <v>231</v>
      </c>
      <c r="B21051" s="1" t="s">
        <v>170</v>
      </c>
      <c r="C21051" s="218">
        <v>44915</v>
      </c>
      <c r="D21051" s="218">
        <v>44912</v>
      </c>
      <c r="E21051" s="1">
        <v>3</v>
      </c>
      <c r="F21051" s="62">
        <v>74.5</v>
      </c>
    </row>
    <row r="21052" spans="1:6" x14ac:dyDescent="0.35">
      <c r="A21052" s="1">
        <v>231</v>
      </c>
      <c r="B21052" s="1" t="s">
        <v>170</v>
      </c>
      <c r="C21052" s="218">
        <v>44915</v>
      </c>
      <c r="D21052" s="218">
        <v>44913</v>
      </c>
      <c r="E21052" s="1">
        <v>6</v>
      </c>
      <c r="F21052" s="62">
        <v>187.95</v>
      </c>
    </row>
    <row r="21053" spans="1:6" x14ac:dyDescent="0.35">
      <c r="A21053" s="1">
        <v>231</v>
      </c>
      <c r="B21053" s="1" t="s">
        <v>170</v>
      </c>
      <c r="C21053" s="218">
        <v>44915</v>
      </c>
      <c r="D21053" s="218">
        <v>44914</v>
      </c>
      <c r="E21053" s="1">
        <v>10</v>
      </c>
      <c r="F21053" s="62">
        <v>289.14</v>
      </c>
    </row>
    <row r="21054" spans="1:6" x14ac:dyDescent="0.35">
      <c r="A21054" s="1">
        <v>231</v>
      </c>
      <c r="B21054" s="1" t="s">
        <v>170</v>
      </c>
      <c r="C21054" s="218">
        <v>44915</v>
      </c>
      <c r="D21054" s="218">
        <v>44915</v>
      </c>
      <c r="E21054" s="1">
        <v>5</v>
      </c>
      <c r="F21054" s="62">
        <v>210.13</v>
      </c>
    </row>
    <row r="21055" spans="1:6" x14ac:dyDescent="0.35">
      <c r="A21055" s="1">
        <v>231</v>
      </c>
      <c r="B21055" s="1" t="s">
        <v>170</v>
      </c>
      <c r="C21055" s="218">
        <v>44916</v>
      </c>
      <c r="D21055" s="218">
        <v>44913</v>
      </c>
      <c r="E21055" s="1">
        <v>1</v>
      </c>
      <c r="F21055" s="62">
        <v>46.53</v>
      </c>
    </row>
    <row r="21056" spans="1:6" x14ac:dyDescent="0.35">
      <c r="A21056" s="1">
        <v>231</v>
      </c>
      <c r="B21056" s="1" t="s">
        <v>170</v>
      </c>
      <c r="C21056" s="218">
        <v>44916</v>
      </c>
      <c r="D21056" s="218">
        <v>44914</v>
      </c>
      <c r="E21056" s="1">
        <v>2</v>
      </c>
      <c r="F21056" s="62">
        <v>108.15</v>
      </c>
    </row>
    <row r="21057" spans="1:6" x14ac:dyDescent="0.35">
      <c r="A21057" s="1">
        <v>231</v>
      </c>
      <c r="B21057" s="1" t="s">
        <v>170</v>
      </c>
      <c r="C21057" s="218">
        <v>44916</v>
      </c>
      <c r="D21057" s="218">
        <v>44915</v>
      </c>
      <c r="E21057" s="1">
        <v>4</v>
      </c>
      <c r="F21057" s="62">
        <v>132.94999999999999</v>
      </c>
    </row>
    <row r="21058" spans="1:6" x14ac:dyDescent="0.35">
      <c r="A21058" s="1">
        <v>231</v>
      </c>
      <c r="B21058" s="1" t="s">
        <v>170</v>
      </c>
      <c r="C21058" s="218">
        <v>44916</v>
      </c>
      <c r="D21058" s="218">
        <v>44916</v>
      </c>
      <c r="E21058" s="1">
        <v>4</v>
      </c>
      <c r="F21058" s="62">
        <v>130.19</v>
      </c>
    </row>
    <row r="21059" spans="1:6" x14ac:dyDescent="0.35">
      <c r="A21059" s="1">
        <v>231</v>
      </c>
      <c r="B21059" s="1" t="s">
        <v>170</v>
      </c>
      <c r="C21059" s="218">
        <v>44917</v>
      </c>
      <c r="D21059" s="218">
        <v>44914</v>
      </c>
      <c r="E21059" s="1">
        <v>9</v>
      </c>
      <c r="F21059" s="62">
        <v>290.17</v>
      </c>
    </row>
    <row r="21060" spans="1:6" x14ac:dyDescent="0.35">
      <c r="A21060" s="1">
        <v>231</v>
      </c>
      <c r="B21060" s="1" t="s">
        <v>170</v>
      </c>
      <c r="C21060" s="218">
        <v>44917</v>
      </c>
      <c r="D21060" s="218">
        <v>44915</v>
      </c>
      <c r="E21060" s="1">
        <v>6</v>
      </c>
      <c r="F21060" s="62">
        <v>164.73</v>
      </c>
    </row>
    <row r="21061" spans="1:6" x14ac:dyDescent="0.35">
      <c r="A21061" s="1">
        <v>231</v>
      </c>
      <c r="B21061" s="1" t="s">
        <v>170</v>
      </c>
      <c r="C21061" s="218">
        <v>44917</v>
      </c>
      <c r="D21061" s="218">
        <v>44916</v>
      </c>
      <c r="E21061" s="1">
        <v>12</v>
      </c>
      <c r="F21061" s="62">
        <v>360.74</v>
      </c>
    </row>
    <row r="21062" spans="1:6" x14ac:dyDescent="0.35">
      <c r="A21062" s="1">
        <v>231</v>
      </c>
      <c r="B21062" s="1" t="s">
        <v>170</v>
      </c>
      <c r="C21062" s="218">
        <v>44917</v>
      </c>
      <c r="D21062" s="218">
        <v>44917</v>
      </c>
      <c r="E21062" s="1">
        <v>2</v>
      </c>
      <c r="F21062" s="62">
        <v>80.88</v>
      </c>
    </row>
    <row r="21063" spans="1:6" x14ac:dyDescent="0.35">
      <c r="A21063" s="1">
        <v>231</v>
      </c>
      <c r="B21063" s="1" t="s">
        <v>170</v>
      </c>
      <c r="C21063" s="218">
        <v>44918</v>
      </c>
      <c r="D21063" s="218">
        <v>44915</v>
      </c>
      <c r="E21063" s="1">
        <v>3</v>
      </c>
      <c r="F21063" s="62">
        <v>76.63</v>
      </c>
    </row>
    <row r="21064" spans="1:6" x14ac:dyDescent="0.35">
      <c r="A21064" s="1">
        <v>231</v>
      </c>
      <c r="B21064" s="1" t="s">
        <v>170</v>
      </c>
      <c r="C21064" s="218">
        <v>44918</v>
      </c>
      <c r="D21064" s="218">
        <v>44916</v>
      </c>
      <c r="E21064" s="1">
        <v>4</v>
      </c>
      <c r="F21064" s="62">
        <v>107.76</v>
      </c>
    </row>
    <row r="21065" spans="1:6" x14ac:dyDescent="0.35">
      <c r="A21065" s="1">
        <v>231</v>
      </c>
      <c r="B21065" s="1" t="s">
        <v>170</v>
      </c>
      <c r="C21065" s="218">
        <v>44918</v>
      </c>
      <c r="D21065" s="218">
        <v>44917</v>
      </c>
      <c r="E21065" s="1">
        <v>6</v>
      </c>
      <c r="F21065" s="62">
        <v>186.22</v>
      </c>
    </row>
    <row r="21066" spans="1:6" x14ac:dyDescent="0.35">
      <c r="A21066" s="1">
        <v>231</v>
      </c>
      <c r="B21066" s="1" t="s">
        <v>170</v>
      </c>
      <c r="C21066" s="218">
        <v>44918</v>
      </c>
      <c r="D21066" s="218">
        <v>44918</v>
      </c>
      <c r="E21066" s="1">
        <v>12</v>
      </c>
      <c r="F21066" s="62">
        <v>386.1</v>
      </c>
    </row>
    <row r="21067" spans="1:6" x14ac:dyDescent="0.35">
      <c r="A21067" s="1">
        <v>231</v>
      </c>
      <c r="B21067" s="1" t="s">
        <v>170</v>
      </c>
      <c r="C21067" s="218">
        <v>44919</v>
      </c>
      <c r="D21067" s="218">
        <v>44916</v>
      </c>
      <c r="E21067" s="1">
        <v>1</v>
      </c>
      <c r="F21067" s="62">
        <v>27.92</v>
      </c>
    </row>
    <row r="21068" spans="1:6" x14ac:dyDescent="0.35">
      <c r="A21068" s="1">
        <v>231</v>
      </c>
      <c r="B21068" s="1" t="s">
        <v>170</v>
      </c>
      <c r="C21068" s="218">
        <v>44919</v>
      </c>
      <c r="D21068" s="218">
        <v>44917</v>
      </c>
      <c r="E21068" s="1">
        <v>4</v>
      </c>
      <c r="F21068" s="62">
        <v>138.4</v>
      </c>
    </row>
    <row r="21069" spans="1:6" x14ac:dyDescent="0.35">
      <c r="A21069" s="1">
        <v>231</v>
      </c>
      <c r="B21069" s="1" t="s">
        <v>170</v>
      </c>
      <c r="C21069" s="218">
        <v>44919</v>
      </c>
      <c r="D21069" s="218">
        <v>44918</v>
      </c>
      <c r="E21069" s="1">
        <v>6</v>
      </c>
      <c r="F21069" s="62">
        <v>219.94</v>
      </c>
    </row>
    <row r="21070" spans="1:6" x14ac:dyDescent="0.35">
      <c r="A21070" s="1">
        <v>231</v>
      </c>
      <c r="B21070" s="1" t="s">
        <v>170</v>
      </c>
      <c r="C21070" s="218">
        <v>44919</v>
      </c>
      <c r="D21070" s="218">
        <v>44919</v>
      </c>
      <c r="E21070" s="1">
        <v>9</v>
      </c>
      <c r="F21070" s="62">
        <v>248.79</v>
      </c>
    </row>
    <row r="21071" spans="1:6" x14ac:dyDescent="0.35">
      <c r="A21071" s="1">
        <v>231</v>
      </c>
      <c r="B21071" s="1" t="s">
        <v>170</v>
      </c>
      <c r="C21071" s="218">
        <v>44920</v>
      </c>
      <c r="D21071" s="218">
        <v>44917</v>
      </c>
      <c r="E21071" s="1">
        <v>6</v>
      </c>
      <c r="F21071" s="62">
        <v>254.62</v>
      </c>
    </row>
    <row r="21072" spans="1:6" x14ac:dyDescent="0.35">
      <c r="A21072" s="1">
        <v>231</v>
      </c>
      <c r="B21072" s="1" t="s">
        <v>170</v>
      </c>
      <c r="C21072" s="218">
        <v>44920</v>
      </c>
      <c r="D21072" s="218">
        <v>44918</v>
      </c>
      <c r="E21072" s="1">
        <v>2</v>
      </c>
      <c r="F21072" s="62">
        <v>80.19</v>
      </c>
    </row>
    <row r="21073" spans="1:6" x14ac:dyDescent="0.35">
      <c r="A21073" s="1">
        <v>231</v>
      </c>
      <c r="B21073" s="1" t="s">
        <v>170</v>
      </c>
      <c r="C21073" s="218">
        <v>44920</v>
      </c>
      <c r="D21073" s="218">
        <v>44919</v>
      </c>
      <c r="E21073" s="1">
        <v>11</v>
      </c>
      <c r="F21073" s="62">
        <v>384.96</v>
      </c>
    </row>
    <row r="21074" spans="1:6" x14ac:dyDescent="0.35">
      <c r="A21074" s="1">
        <v>231</v>
      </c>
      <c r="B21074" s="1" t="s">
        <v>170</v>
      </c>
      <c r="C21074" s="218">
        <v>44921</v>
      </c>
      <c r="D21074" s="218">
        <v>44918</v>
      </c>
      <c r="E21074" s="1">
        <v>1</v>
      </c>
      <c r="F21074" s="62">
        <v>25.15</v>
      </c>
    </row>
    <row r="21075" spans="1:6" x14ac:dyDescent="0.35">
      <c r="A21075" s="1">
        <v>231</v>
      </c>
      <c r="B21075" s="1" t="s">
        <v>170</v>
      </c>
      <c r="C21075" s="218">
        <v>44921</v>
      </c>
      <c r="D21075" s="218">
        <v>44919</v>
      </c>
      <c r="E21075" s="1">
        <v>5</v>
      </c>
      <c r="F21075" s="62">
        <v>155.22999999999999</v>
      </c>
    </row>
    <row r="21076" spans="1:6" x14ac:dyDescent="0.35">
      <c r="A21076" s="1">
        <v>231</v>
      </c>
      <c r="B21076" s="1" t="s">
        <v>170</v>
      </c>
      <c r="C21076" s="218">
        <v>44921</v>
      </c>
      <c r="D21076" s="218">
        <v>44921</v>
      </c>
      <c r="E21076" s="1">
        <v>5</v>
      </c>
      <c r="F21076" s="62">
        <v>207.6</v>
      </c>
    </row>
    <row r="21077" spans="1:6" x14ac:dyDescent="0.35">
      <c r="A21077" s="1">
        <v>231</v>
      </c>
      <c r="B21077" s="1" t="s">
        <v>170</v>
      </c>
      <c r="C21077" s="218">
        <v>44922</v>
      </c>
      <c r="D21077" s="218">
        <v>44921</v>
      </c>
      <c r="E21077" s="1">
        <v>2</v>
      </c>
      <c r="F21077" s="62">
        <v>47.62</v>
      </c>
    </row>
    <row r="21078" spans="1:6" x14ac:dyDescent="0.35">
      <c r="A21078" s="1">
        <v>231</v>
      </c>
      <c r="B21078" s="1" t="s">
        <v>170</v>
      </c>
      <c r="C21078" s="218">
        <v>44922</v>
      </c>
      <c r="D21078" s="218">
        <v>44922</v>
      </c>
      <c r="E21078" s="1">
        <v>17</v>
      </c>
      <c r="F21078" s="62">
        <v>568.26</v>
      </c>
    </row>
    <row r="21079" spans="1:6" x14ac:dyDescent="0.35">
      <c r="A21079" s="1">
        <v>231</v>
      </c>
      <c r="B21079" s="1" t="s">
        <v>170</v>
      </c>
      <c r="C21079" s="218">
        <v>44923</v>
      </c>
      <c r="D21079" s="218">
        <v>44922</v>
      </c>
      <c r="E21079" s="1">
        <v>2</v>
      </c>
      <c r="F21079" s="62">
        <v>46.13</v>
      </c>
    </row>
    <row r="21080" spans="1:6" x14ac:dyDescent="0.35">
      <c r="A21080" s="1">
        <v>231</v>
      </c>
      <c r="B21080" s="1" t="s">
        <v>170</v>
      </c>
      <c r="C21080" s="218">
        <v>44923</v>
      </c>
      <c r="D21080" s="218">
        <v>44923</v>
      </c>
      <c r="E21080" s="1">
        <v>7</v>
      </c>
      <c r="F21080" s="62">
        <v>300.75</v>
      </c>
    </row>
    <row r="21081" spans="1:6" x14ac:dyDescent="0.35">
      <c r="A21081" s="1">
        <v>231</v>
      </c>
      <c r="B21081" s="1" t="s">
        <v>170</v>
      </c>
      <c r="C21081" s="218">
        <v>44924</v>
      </c>
      <c r="D21081" s="218">
        <v>44922</v>
      </c>
      <c r="E21081" s="1">
        <v>1</v>
      </c>
      <c r="F21081" s="62">
        <v>26.04</v>
      </c>
    </row>
    <row r="21082" spans="1:6" x14ac:dyDescent="0.35">
      <c r="A21082" s="1">
        <v>231</v>
      </c>
      <c r="B21082" s="1" t="s">
        <v>170</v>
      </c>
      <c r="C21082" s="218">
        <v>44924</v>
      </c>
      <c r="D21082" s="218">
        <v>44923</v>
      </c>
      <c r="E21082" s="1">
        <v>9</v>
      </c>
      <c r="F21082" s="62">
        <v>267.98</v>
      </c>
    </row>
    <row r="21083" spans="1:6" x14ac:dyDescent="0.35">
      <c r="A21083" s="1">
        <v>231</v>
      </c>
      <c r="B21083" s="1" t="s">
        <v>170</v>
      </c>
      <c r="C21083" s="218">
        <v>44924</v>
      </c>
      <c r="D21083" s="218">
        <v>44924</v>
      </c>
      <c r="E21083" s="1">
        <v>12</v>
      </c>
      <c r="F21083" s="62">
        <v>358.33</v>
      </c>
    </row>
    <row r="21084" spans="1:6" x14ac:dyDescent="0.35">
      <c r="A21084" s="1">
        <v>231</v>
      </c>
      <c r="B21084" s="1" t="s">
        <v>170</v>
      </c>
      <c r="C21084" s="218">
        <v>44925</v>
      </c>
      <c r="D21084" s="218">
        <v>44922</v>
      </c>
      <c r="E21084" s="1">
        <v>2</v>
      </c>
      <c r="F21084" s="62">
        <v>52.17</v>
      </c>
    </row>
    <row r="21085" spans="1:6" x14ac:dyDescent="0.35">
      <c r="A21085" s="1">
        <v>231</v>
      </c>
      <c r="B21085" s="1" t="s">
        <v>170</v>
      </c>
      <c r="C21085" s="218">
        <v>44925</v>
      </c>
      <c r="D21085" s="218">
        <v>44923</v>
      </c>
      <c r="E21085" s="1">
        <v>4</v>
      </c>
      <c r="F21085" s="62">
        <v>106.92</v>
      </c>
    </row>
    <row r="21086" spans="1:6" x14ac:dyDescent="0.35">
      <c r="A21086" s="1">
        <v>231</v>
      </c>
      <c r="B21086" s="1" t="s">
        <v>170</v>
      </c>
      <c r="C21086" s="218">
        <v>44925</v>
      </c>
      <c r="D21086" s="218">
        <v>44924</v>
      </c>
      <c r="E21086" s="1">
        <v>10</v>
      </c>
      <c r="F21086" s="62">
        <v>308.68</v>
      </c>
    </row>
    <row r="21087" spans="1:6" x14ac:dyDescent="0.35">
      <c r="A21087" s="1">
        <v>231</v>
      </c>
      <c r="B21087" s="1" t="s">
        <v>170</v>
      </c>
      <c r="C21087" s="218">
        <v>44925</v>
      </c>
      <c r="D21087" s="218">
        <v>44925</v>
      </c>
      <c r="E21087" s="1">
        <v>10</v>
      </c>
      <c r="F21087" s="62">
        <v>379.85</v>
      </c>
    </row>
    <row r="21088" spans="1:6" x14ac:dyDescent="0.35">
      <c r="A21088" s="1">
        <v>231</v>
      </c>
      <c r="B21088" s="1" t="s">
        <v>170</v>
      </c>
      <c r="C21088" s="218">
        <v>44926</v>
      </c>
      <c r="D21088" s="218">
        <v>44924</v>
      </c>
      <c r="E21088" s="1">
        <v>1</v>
      </c>
      <c r="F21088" s="62">
        <v>29.5</v>
      </c>
    </row>
    <row r="21089" spans="1:6" x14ac:dyDescent="0.35">
      <c r="A21089" s="1">
        <v>231</v>
      </c>
      <c r="B21089" s="1" t="s">
        <v>170</v>
      </c>
      <c r="C21089" s="218">
        <v>44926</v>
      </c>
      <c r="D21089" s="218">
        <v>44925</v>
      </c>
      <c r="E21089" s="1">
        <v>6</v>
      </c>
      <c r="F21089" s="62">
        <v>223.19</v>
      </c>
    </row>
    <row r="21090" spans="1:6" x14ac:dyDescent="0.35">
      <c r="A21090" s="1">
        <v>231</v>
      </c>
      <c r="B21090" s="1" t="s">
        <v>170</v>
      </c>
      <c r="C21090" s="218">
        <v>44926</v>
      </c>
      <c r="D21090" s="218">
        <v>44926</v>
      </c>
      <c r="E21090" s="1">
        <v>8</v>
      </c>
      <c r="F21090" s="62">
        <v>275.81</v>
      </c>
    </row>
    <row r="21091" spans="1:6" x14ac:dyDescent="0.35">
      <c r="A21091" s="1">
        <v>231</v>
      </c>
      <c r="B21091" s="1" t="s">
        <v>170</v>
      </c>
      <c r="C21091" s="218">
        <v>44927</v>
      </c>
      <c r="D21091" s="218">
        <v>44924</v>
      </c>
      <c r="E21091" s="1">
        <v>2</v>
      </c>
      <c r="F21091" s="62">
        <v>55.44</v>
      </c>
    </row>
    <row r="21092" spans="1:6" x14ac:dyDescent="0.35">
      <c r="A21092" s="1">
        <v>231</v>
      </c>
      <c r="B21092" s="1" t="s">
        <v>170</v>
      </c>
      <c r="C21092" s="218">
        <v>44927</v>
      </c>
      <c r="D21092" s="218">
        <v>44925</v>
      </c>
      <c r="E21092" s="1">
        <v>4</v>
      </c>
      <c r="F21092" s="62">
        <v>107.61</v>
      </c>
    </row>
    <row r="21093" spans="1:6" x14ac:dyDescent="0.35">
      <c r="A21093" s="1">
        <v>231</v>
      </c>
      <c r="B21093" s="1" t="s">
        <v>170</v>
      </c>
      <c r="C21093" s="218">
        <v>44927</v>
      </c>
      <c r="D21093" s="218">
        <v>44926</v>
      </c>
      <c r="E21093" s="1">
        <v>3</v>
      </c>
      <c r="F21093" s="62">
        <v>88.06</v>
      </c>
    </row>
    <row r="21094" spans="1:6" x14ac:dyDescent="0.35">
      <c r="A21094" s="1">
        <v>231</v>
      </c>
      <c r="B21094" s="1" t="s">
        <v>170</v>
      </c>
      <c r="C21094" s="218">
        <v>44928</v>
      </c>
      <c r="D21094" s="218">
        <v>44924</v>
      </c>
      <c r="E21094" s="1">
        <v>3</v>
      </c>
      <c r="F21094" s="62">
        <v>86.82</v>
      </c>
    </row>
    <row r="21095" spans="1:6" x14ac:dyDescent="0.35">
      <c r="A21095" s="1">
        <v>231</v>
      </c>
      <c r="B21095" s="1" t="s">
        <v>170</v>
      </c>
      <c r="C21095" s="218">
        <v>44928</v>
      </c>
      <c r="D21095" s="218">
        <v>44925</v>
      </c>
      <c r="E21095" s="1">
        <v>5</v>
      </c>
      <c r="F21095" s="62">
        <v>141.28</v>
      </c>
    </row>
    <row r="21096" spans="1:6" x14ac:dyDescent="0.35">
      <c r="A21096" s="1">
        <v>231</v>
      </c>
      <c r="B21096" s="1" t="s">
        <v>170</v>
      </c>
      <c r="C21096" s="218">
        <v>44928</v>
      </c>
      <c r="D21096" s="218">
        <v>44926</v>
      </c>
      <c r="E21096" s="1">
        <v>8</v>
      </c>
      <c r="F21096" s="62">
        <v>244.88</v>
      </c>
    </row>
    <row r="21097" spans="1:6" x14ac:dyDescent="0.35">
      <c r="A21097" s="1">
        <v>231</v>
      </c>
      <c r="B21097" s="1" t="s">
        <v>170</v>
      </c>
      <c r="C21097" s="218">
        <v>44928</v>
      </c>
      <c r="D21097" s="218">
        <v>44927</v>
      </c>
      <c r="E21097" s="1">
        <v>6</v>
      </c>
      <c r="F21097" s="62">
        <v>240.46</v>
      </c>
    </row>
    <row r="21098" spans="1:6" x14ac:dyDescent="0.35">
      <c r="A21098" s="1">
        <v>231</v>
      </c>
      <c r="B21098" s="1" t="s">
        <v>170</v>
      </c>
      <c r="C21098" s="218">
        <v>44928</v>
      </c>
      <c r="D21098" s="218">
        <v>44928</v>
      </c>
      <c r="E21098" s="1">
        <v>2</v>
      </c>
      <c r="F21098" s="62">
        <v>78.400000000000006</v>
      </c>
    </row>
    <row r="21099" spans="1:6" x14ac:dyDescent="0.35">
      <c r="A21099" s="1">
        <v>231</v>
      </c>
      <c r="B21099" s="1" t="s">
        <v>170</v>
      </c>
      <c r="C21099" s="218">
        <v>44929</v>
      </c>
      <c r="D21099" s="218">
        <v>44926</v>
      </c>
      <c r="E21099" s="1">
        <v>4</v>
      </c>
      <c r="F21099" s="62">
        <v>112.36</v>
      </c>
    </row>
    <row r="21100" spans="1:6" x14ac:dyDescent="0.35">
      <c r="A21100" s="1">
        <v>231</v>
      </c>
      <c r="B21100" s="1" t="s">
        <v>170</v>
      </c>
      <c r="C21100" s="218">
        <v>44929</v>
      </c>
      <c r="D21100" s="218">
        <v>44928</v>
      </c>
      <c r="E21100" s="1">
        <v>3</v>
      </c>
      <c r="F21100" s="62">
        <v>110.78</v>
      </c>
    </row>
    <row r="21101" spans="1:6" x14ac:dyDescent="0.35">
      <c r="A21101" s="1">
        <v>231</v>
      </c>
      <c r="B21101" s="1" t="s">
        <v>170</v>
      </c>
      <c r="C21101" s="218">
        <v>44929</v>
      </c>
      <c r="D21101" s="218">
        <v>44929</v>
      </c>
      <c r="E21101" s="1">
        <v>2</v>
      </c>
      <c r="F21101" s="62">
        <v>82.07</v>
      </c>
    </row>
    <row r="21102" spans="1:6" x14ac:dyDescent="0.35">
      <c r="A21102" s="1">
        <v>231</v>
      </c>
      <c r="B21102" s="1" t="s">
        <v>170</v>
      </c>
      <c r="C21102" s="218">
        <v>44930</v>
      </c>
      <c r="D21102" s="218">
        <v>44928</v>
      </c>
      <c r="E21102" s="1">
        <v>2</v>
      </c>
      <c r="F21102" s="62">
        <v>47.92</v>
      </c>
    </row>
    <row r="21103" spans="1:6" x14ac:dyDescent="0.35">
      <c r="A21103" s="1">
        <v>231</v>
      </c>
      <c r="B21103" s="1" t="s">
        <v>170</v>
      </c>
      <c r="C21103" s="218">
        <v>44930</v>
      </c>
      <c r="D21103" s="218">
        <v>44929</v>
      </c>
      <c r="E21103" s="1">
        <v>2</v>
      </c>
      <c r="F21103" s="62">
        <v>54.45</v>
      </c>
    </row>
    <row r="21104" spans="1:6" x14ac:dyDescent="0.35">
      <c r="A21104" s="1">
        <v>231</v>
      </c>
      <c r="B21104" s="1" t="s">
        <v>170</v>
      </c>
      <c r="C21104" s="218">
        <v>44930</v>
      </c>
      <c r="D21104" s="218">
        <v>44930</v>
      </c>
      <c r="E21104" s="1">
        <v>6</v>
      </c>
      <c r="F21104" s="62">
        <v>209.88</v>
      </c>
    </row>
    <row r="21105" spans="1:6" x14ac:dyDescent="0.35">
      <c r="A21105" s="1">
        <v>231</v>
      </c>
      <c r="B21105" s="1" t="s">
        <v>170</v>
      </c>
      <c r="C21105" s="218">
        <v>44931</v>
      </c>
      <c r="D21105" s="218">
        <v>44928</v>
      </c>
      <c r="E21105" s="1">
        <v>1</v>
      </c>
      <c r="F21105" s="62">
        <v>29.2</v>
      </c>
    </row>
    <row r="21106" spans="1:6" x14ac:dyDescent="0.35">
      <c r="A21106" s="1">
        <v>231</v>
      </c>
      <c r="B21106" s="1" t="s">
        <v>170</v>
      </c>
      <c r="C21106" s="218">
        <v>44931</v>
      </c>
      <c r="D21106" s="218">
        <v>44929</v>
      </c>
      <c r="E21106" s="1">
        <v>3</v>
      </c>
      <c r="F21106" s="62">
        <v>104.45</v>
      </c>
    </row>
    <row r="21107" spans="1:6" x14ac:dyDescent="0.35">
      <c r="A21107" s="1">
        <v>231</v>
      </c>
      <c r="B21107" s="1" t="s">
        <v>170</v>
      </c>
      <c r="C21107" s="218">
        <v>44931</v>
      </c>
      <c r="D21107" s="218">
        <v>44930</v>
      </c>
      <c r="E21107" s="1">
        <v>10</v>
      </c>
      <c r="F21107" s="62">
        <v>258.83</v>
      </c>
    </row>
    <row r="21108" spans="1:6" x14ac:dyDescent="0.35">
      <c r="A21108" s="1">
        <v>231</v>
      </c>
      <c r="B21108" s="1" t="s">
        <v>170</v>
      </c>
      <c r="C21108" s="218">
        <v>44931</v>
      </c>
      <c r="D21108" s="218">
        <v>44931</v>
      </c>
      <c r="E21108" s="1">
        <v>18</v>
      </c>
      <c r="F21108" s="62">
        <v>621.47</v>
      </c>
    </row>
    <row r="21109" spans="1:6" x14ac:dyDescent="0.35">
      <c r="A21109" s="1">
        <v>231</v>
      </c>
      <c r="B21109" s="1" t="s">
        <v>170</v>
      </c>
      <c r="C21109" s="218">
        <v>44932</v>
      </c>
      <c r="D21109" s="218">
        <v>44930</v>
      </c>
      <c r="E21109" s="1">
        <v>5</v>
      </c>
      <c r="F21109" s="62">
        <v>186.27</v>
      </c>
    </row>
    <row r="21110" spans="1:6" x14ac:dyDescent="0.35">
      <c r="A21110" s="1">
        <v>231</v>
      </c>
      <c r="B21110" s="1" t="s">
        <v>170</v>
      </c>
      <c r="C21110" s="218">
        <v>44932</v>
      </c>
      <c r="D21110" s="218">
        <v>44931</v>
      </c>
      <c r="E21110" s="1">
        <v>7</v>
      </c>
      <c r="F21110" s="62">
        <v>185.42</v>
      </c>
    </row>
    <row r="21111" spans="1:6" x14ac:dyDescent="0.35">
      <c r="A21111" s="1">
        <v>231</v>
      </c>
      <c r="B21111" s="1" t="s">
        <v>170</v>
      </c>
      <c r="C21111" s="218">
        <v>44932</v>
      </c>
      <c r="D21111" s="218">
        <v>44932</v>
      </c>
      <c r="E21111" s="1">
        <v>11</v>
      </c>
      <c r="F21111" s="62">
        <v>386.59</v>
      </c>
    </row>
    <row r="21112" spans="1:6" x14ac:dyDescent="0.35">
      <c r="A21112" s="1">
        <v>231</v>
      </c>
      <c r="B21112" s="1" t="s">
        <v>170</v>
      </c>
      <c r="C21112" s="218">
        <v>44933</v>
      </c>
      <c r="D21112" s="218">
        <v>44930</v>
      </c>
      <c r="E21112" s="1">
        <v>3</v>
      </c>
      <c r="F21112" s="62">
        <v>103.06</v>
      </c>
    </row>
    <row r="21113" spans="1:6" x14ac:dyDescent="0.35">
      <c r="A21113" s="1">
        <v>231</v>
      </c>
      <c r="B21113" s="1" t="s">
        <v>170</v>
      </c>
      <c r="C21113" s="218">
        <v>44933</v>
      </c>
      <c r="D21113" s="218">
        <v>44931</v>
      </c>
      <c r="E21113" s="1">
        <v>5</v>
      </c>
      <c r="F21113" s="62">
        <v>121.46</v>
      </c>
    </row>
    <row r="21114" spans="1:6" x14ac:dyDescent="0.35">
      <c r="A21114" s="1">
        <v>231</v>
      </c>
      <c r="B21114" s="1" t="s">
        <v>170</v>
      </c>
      <c r="C21114" s="218">
        <v>44933</v>
      </c>
      <c r="D21114" s="218">
        <v>44932</v>
      </c>
      <c r="E21114" s="1">
        <v>6</v>
      </c>
      <c r="F21114" s="62">
        <v>218.05</v>
      </c>
    </row>
    <row r="21115" spans="1:6" x14ac:dyDescent="0.35">
      <c r="A21115" s="1">
        <v>231</v>
      </c>
      <c r="B21115" s="1" t="s">
        <v>170</v>
      </c>
      <c r="C21115" s="218">
        <v>44933</v>
      </c>
      <c r="D21115" s="218">
        <v>44933</v>
      </c>
      <c r="E21115" s="1">
        <v>10</v>
      </c>
      <c r="F21115" s="62">
        <v>388.03</v>
      </c>
    </row>
    <row r="21116" spans="1:6" x14ac:dyDescent="0.35">
      <c r="A21116" s="1">
        <v>231</v>
      </c>
      <c r="B21116" s="1" t="s">
        <v>170</v>
      </c>
      <c r="C21116" s="218">
        <v>44934</v>
      </c>
      <c r="D21116" s="218">
        <v>44933</v>
      </c>
      <c r="E21116" s="1">
        <v>2</v>
      </c>
      <c r="F21116" s="62">
        <v>82.17</v>
      </c>
    </row>
    <row r="21117" spans="1:6" x14ac:dyDescent="0.35">
      <c r="A21117" s="1">
        <v>231</v>
      </c>
      <c r="B21117" s="1" t="s">
        <v>170</v>
      </c>
      <c r="C21117" s="218">
        <v>44934</v>
      </c>
      <c r="D21117" s="218">
        <v>44934</v>
      </c>
      <c r="E21117" s="1">
        <v>4</v>
      </c>
      <c r="F21117" s="62">
        <v>193.05</v>
      </c>
    </row>
    <row r="21118" spans="1:6" x14ac:dyDescent="0.35">
      <c r="A21118" s="1">
        <v>231</v>
      </c>
      <c r="B21118" s="1" t="s">
        <v>170</v>
      </c>
      <c r="C21118" s="218">
        <v>44935</v>
      </c>
      <c r="D21118" s="218">
        <v>44931</v>
      </c>
      <c r="E21118" s="1">
        <v>2</v>
      </c>
      <c r="F21118" s="62">
        <v>52.03</v>
      </c>
    </row>
    <row r="21119" spans="1:6" x14ac:dyDescent="0.35">
      <c r="A21119" s="1">
        <v>231</v>
      </c>
      <c r="B21119" s="1" t="s">
        <v>170</v>
      </c>
      <c r="C21119" s="218">
        <v>44935</v>
      </c>
      <c r="D21119" s="218">
        <v>44932</v>
      </c>
      <c r="E21119" s="1">
        <v>2</v>
      </c>
      <c r="F21119" s="62">
        <v>57.37</v>
      </c>
    </row>
    <row r="21120" spans="1:6" x14ac:dyDescent="0.35">
      <c r="A21120" s="1">
        <v>231</v>
      </c>
      <c r="B21120" s="1" t="s">
        <v>170</v>
      </c>
      <c r="C21120" s="218">
        <v>44935</v>
      </c>
      <c r="D21120" s="218">
        <v>44933</v>
      </c>
      <c r="E21120" s="1">
        <v>4</v>
      </c>
      <c r="F21120" s="62">
        <v>132.56</v>
      </c>
    </row>
    <row r="21121" spans="1:6" x14ac:dyDescent="0.35">
      <c r="A21121" s="1">
        <v>231</v>
      </c>
      <c r="B21121" s="1" t="s">
        <v>170</v>
      </c>
      <c r="C21121" s="218">
        <v>44935</v>
      </c>
      <c r="D21121" s="218">
        <v>44934</v>
      </c>
      <c r="E21121" s="1">
        <v>2</v>
      </c>
      <c r="F21121" s="62">
        <v>83.61</v>
      </c>
    </row>
    <row r="21122" spans="1:6" x14ac:dyDescent="0.35">
      <c r="A21122" s="1">
        <v>231</v>
      </c>
      <c r="B21122" s="1" t="s">
        <v>170</v>
      </c>
      <c r="C21122" s="218">
        <v>44935</v>
      </c>
      <c r="D21122" s="218">
        <v>44935</v>
      </c>
      <c r="E21122" s="1">
        <v>3</v>
      </c>
      <c r="F21122" s="62">
        <v>111.62</v>
      </c>
    </row>
    <row r="21123" spans="1:6" x14ac:dyDescent="0.35">
      <c r="A21123" s="1">
        <v>231</v>
      </c>
      <c r="B21123" s="1" t="s">
        <v>170</v>
      </c>
      <c r="C21123" s="218">
        <v>44937</v>
      </c>
      <c r="D21123" s="218">
        <v>44934</v>
      </c>
      <c r="E21123" s="1">
        <v>3</v>
      </c>
      <c r="F21123" s="62">
        <v>111.87</v>
      </c>
    </row>
    <row r="21124" spans="1:6" x14ac:dyDescent="0.35">
      <c r="A21124" s="1">
        <v>231</v>
      </c>
      <c r="B21124" s="1" t="s">
        <v>170</v>
      </c>
      <c r="C21124" s="218">
        <v>44937</v>
      </c>
      <c r="D21124" s="218">
        <v>44935</v>
      </c>
      <c r="E21124" s="1">
        <v>2</v>
      </c>
      <c r="F21124" s="62">
        <v>56.77</v>
      </c>
    </row>
    <row r="21125" spans="1:6" x14ac:dyDescent="0.35">
      <c r="A21125" s="1">
        <v>231</v>
      </c>
      <c r="B21125" s="1" t="s">
        <v>170</v>
      </c>
      <c r="C21125" s="218">
        <v>44937</v>
      </c>
      <c r="D21125" s="218">
        <v>44936</v>
      </c>
      <c r="E21125" s="1">
        <v>3</v>
      </c>
      <c r="F21125" s="62">
        <v>108.6</v>
      </c>
    </row>
    <row r="21126" spans="1:6" x14ac:dyDescent="0.35">
      <c r="A21126" s="1">
        <v>231</v>
      </c>
      <c r="B21126" s="1" t="s">
        <v>170</v>
      </c>
      <c r="C21126" s="218">
        <v>44937</v>
      </c>
      <c r="D21126" s="218">
        <v>44937</v>
      </c>
      <c r="E21126" s="1">
        <v>1</v>
      </c>
      <c r="F21126" s="62">
        <v>54.45</v>
      </c>
    </row>
    <row r="21127" spans="1:6" x14ac:dyDescent="0.35">
      <c r="A21127" s="1">
        <v>231</v>
      </c>
      <c r="B21127" s="1" t="s">
        <v>170</v>
      </c>
      <c r="C21127" s="218">
        <v>44938</v>
      </c>
      <c r="D21127" s="218">
        <v>44935</v>
      </c>
      <c r="E21127" s="1">
        <v>5</v>
      </c>
      <c r="F21127" s="62">
        <v>167.7</v>
      </c>
    </row>
    <row r="21128" spans="1:6" x14ac:dyDescent="0.35">
      <c r="A21128" s="1">
        <v>231</v>
      </c>
      <c r="B21128" s="1" t="s">
        <v>170</v>
      </c>
      <c r="C21128" s="218">
        <v>44938</v>
      </c>
      <c r="D21128" s="218">
        <v>44936</v>
      </c>
      <c r="E21128" s="1">
        <v>11</v>
      </c>
      <c r="F21128" s="62">
        <v>330.9</v>
      </c>
    </row>
    <row r="21129" spans="1:6" x14ac:dyDescent="0.35">
      <c r="A21129" s="1">
        <v>231</v>
      </c>
      <c r="B21129" s="1" t="s">
        <v>170</v>
      </c>
      <c r="C21129" s="218">
        <v>44938</v>
      </c>
      <c r="D21129" s="218">
        <v>44937</v>
      </c>
      <c r="E21129" s="1">
        <v>6</v>
      </c>
      <c r="F21129" s="62">
        <v>196.12</v>
      </c>
    </row>
    <row r="21130" spans="1:6" x14ac:dyDescent="0.35">
      <c r="A21130" s="1">
        <v>231</v>
      </c>
      <c r="B21130" s="1" t="s">
        <v>170</v>
      </c>
      <c r="C21130" s="218">
        <v>44938</v>
      </c>
      <c r="D21130" s="218">
        <v>44938</v>
      </c>
      <c r="E21130" s="1">
        <v>2</v>
      </c>
      <c r="F21130" s="62">
        <v>57.42</v>
      </c>
    </row>
    <row r="21131" spans="1:6" x14ac:dyDescent="0.35">
      <c r="A21131" s="1">
        <v>231</v>
      </c>
      <c r="B21131" s="1" t="s">
        <v>170</v>
      </c>
      <c r="C21131" s="218">
        <v>44939</v>
      </c>
      <c r="D21131" s="218">
        <v>44932</v>
      </c>
      <c r="E21131" s="1">
        <v>2</v>
      </c>
      <c r="F21131" s="62">
        <v>79.11</v>
      </c>
    </row>
    <row r="21132" spans="1:6" x14ac:dyDescent="0.35">
      <c r="A21132" s="1">
        <v>231</v>
      </c>
      <c r="B21132" s="1" t="s">
        <v>170</v>
      </c>
      <c r="C21132" s="218">
        <v>44939</v>
      </c>
      <c r="D21132" s="218">
        <v>44933</v>
      </c>
      <c r="E21132" s="1">
        <v>1</v>
      </c>
      <c r="F21132" s="62">
        <v>21.98</v>
      </c>
    </row>
    <row r="21133" spans="1:6" x14ac:dyDescent="0.35">
      <c r="A21133" s="1">
        <v>231</v>
      </c>
      <c r="B21133" s="1" t="s">
        <v>170</v>
      </c>
      <c r="C21133" s="218">
        <v>44939</v>
      </c>
      <c r="D21133" s="218">
        <v>44934</v>
      </c>
      <c r="E21133" s="1">
        <v>2</v>
      </c>
      <c r="F21133" s="62">
        <v>51.28</v>
      </c>
    </row>
    <row r="21134" spans="1:6" x14ac:dyDescent="0.35">
      <c r="A21134" s="1">
        <v>231</v>
      </c>
      <c r="B21134" s="1" t="s">
        <v>170</v>
      </c>
      <c r="C21134" s="218">
        <v>44939</v>
      </c>
      <c r="D21134" s="218">
        <v>44935</v>
      </c>
      <c r="E21134" s="1">
        <v>2</v>
      </c>
      <c r="F21134" s="62">
        <v>48.66</v>
      </c>
    </row>
    <row r="21135" spans="1:6" x14ac:dyDescent="0.35">
      <c r="A21135" s="1">
        <v>231</v>
      </c>
      <c r="B21135" s="1" t="s">
        <v>170</v>
      </c>
      <c r="C21135" s="218">
        <v>44939</v>
      </c>
      <c r="D21135" s="218">
        <v>44936</v>
      </c>
      <c r="E21135" s="1">
        <v>4</v>
      </c>
      <c r="F21135" s="62">
        <v>132.96</v>
      </c>
    </row>
    <row r="21136" spans="1:6" x14ac:dyDescent="0.35">
      <c r="A21136" s="1">
        <v>231</v>
      </c>
      <c r="B21136" s="1" t="s">
        <v>170</v>
      </c>
      <c r="C21136" s="218">
        <v>44939</v>
      </c>
      <c r="D21136" s="218">
        <v>44937</v>
      </c>
      <c r="E21136" s="1">
        <v>9</v>
      </c>
      <c r="F21136" s="62">
        <v>242.7</v>
      </c>
    </row>
    <row r="21137" spans="1:6" x14ac:dyDescent="0.35">
      <c r="A21137" s="1">
        <v>231</v>
      </c>
      <c r="B21137" s="1" t="s">
        <v>170</v>
      </c>
      <c r="C21137" s="218">
        <v>44939</v>
      </c>
      <c r="D21137" s="218">
        <v>44938</v>
      </c>
      <c r="E21137" s="1">
        <v>1</v>
      </c>
      <c r="F21137" s="62">
        <v>26.63</v>
      </c>
    </row>
    <row r="21138" spans="1:6" x14ac:dyDescent="0.35">
      <c r="A21138" s="1">
        <v>231</v>
      </c>
      <c r="B21138" s="1" t="s">
        <v>170</v>
      </c>
      <c r="C21138" s="218">
        <v>44940</v>
      </c>
      <c r="D21138" s="218">
        <v>44937</v>
      </c>
      <c r="E21138" s="1">
        <v>6</v>
      </c>
      <c r="F21138" s="62">
        <v>157.6</v>
      </c>
    </row>
    <row r="21139" spans="1:6" x14ac:dyDescent="0.35">
      <c r="A21139" s="1">
        <v>231</v>
      </c>
      <c r="B21139" s="1" t="s">
        <v>170</v>
      </c>
      <c r="C21139" s="218">
        <v>44940</v>
      </c>
      <c r="D21139" s="218">
        <v>44938</v>
      </c>
      <c r="E21139" s="1">
        <v>1</v>
      </c>
      <c r="F21139" s="62">
        <v>54.45</v>
      </c>
    </row>
    <row r="21140" spans="1:6" x14ac:dyDescent="0.35">
      <c r="A21140" s="1">
        <v>231</v>
      </c>
      <c r="B21140" s="1" t="s">
        <v>170</v>
      </c>
      <c r="C21140" s="218">
        <v>44941</v>
      </c>
      <c r="D21140" s="218">
        <v>44938</v>
      </c>
      <c r="E21140" s="1">
        <v>13</v>
      </c>
      <c r="F21140" s="62">
        <v>360.65</v>
      </c>
    </row>
    <row r="21141" spans="1:6" x14ac:dyDescent="0.35">
      <c r="A21141" s="1">
        <v>231</v>
      </c>
      <c r="B21141" s="1" t="s">
        <v>170</v>
      </c>
      <c r="C21141" s="218">
        <v>44941</v>
      </c>
      <c r="D21141" s="218">
        <v>44941</v>
      </c>
      <c r="E21141" s="1">
        <v>4</v>
      </c>
      <c r="F21141" s="62">
        <v>167.51</v>
      </c>
    </row>
    <row r="21142" spans="1:6" x14ac:dyDescent="0.35">
      <c r="A21142" s="1">
        <v>231</v>
      </c>
      <c r="B21142" s="1" t="s">
        <v>170</v>
      </c>
      <c r="C21142" s="218">
        <v>44942</v>
      </c>
      <c r="D21142" s="218">
        <v>44937</v>
      </c>
      <c r="E21142" s="1">
        <v>3</v>
      </c>
      <c r="F21142" s="62">
        <v>112.26</v>
      </c>
    </row>
    <row r="21143" spans="1:6" x14ac:dyDescent="0.35">
      <c r="A21143" s="1">
        <v>231</v>
      </c>
      <c r="B21143" s="1" t="s">
        <v>170</v>
      </c>
      <c r="C21143" s="218">
        <v>44942</v>
      </c>
      <c r="D21143" s="218">
        <v>44938</v>
      </c>
      <c r="E21143" s="1">
        <v>2</v>
      </c>
      <c r="F21143" s="62">
        <v>73.95</v>
      </c>
    </row>
    <row r="21144" spans="1:6" x14ac:dyDescent="0.35">
      <c r="A21144" s="1">
        <v>231</v>
      </c>
      <c r="B21144" s="1" t="s">
        <v>170</v>
      </c>
      <c r="C21144" s="218">
        <v>44942</v>
      </c>
      <c r="D21144" s="218">
        <v>44941</v>
      </c>
      <c r="E21144" s="1">
        <v>8</v>
      </c>
      <c r="F21144" s="62">
        <v>282.69</v>
      </c>
    </row>
    <row r="21145" spans="1:6" x14ac:dyDescent="0.35">
      <c r="A21145" s="1">
        <v>231</v>
      </c>
      <c r="B21145" s="1" t="s">
        <v>170</v>
      </c>
      <c r="C21145" s="218">
        <v>44942</v>
      </c>
      <c r="D21145" s="218">
        <v>44942</v>
      </c>
      <c r="E21145" s="1">
        <v>2</v>
      </c>
      <c r="F21145" s="62">
        <v>83.65</v>
      </c>
    </row>
    <row r="21146" spans="1:6" x14ac:dyDescent="0.35">
      <c r="A21146" s="1">
        <v>231</v>
      </c>
      <c r="B21146" s="1" t="s">
        <v>170</v>
      </c>
      <c r="C21146" s="218">
        <v>44943</v>
      </c>
      <c r="D21146" s="218">
        <v>44941</v>
      </c>
      <c r="E21146" s="1">
        <v>5</v>
      </c>
      <c r="F21146" s="62">
        <v>160.82</v>
      </c>
    </row>
    <row r="21147" spans="1:6" x14ac:dyDescent="0.35">
      <c r="A21147" s="1">
        <v>231</v>
      </c>
      <c r="B21147" s="1" t="s">
        <v>170</v>
      </c>
      <c r="C21147" s="218">
        <v>44943</v>
      </c>
      <c r="D21147" s="218">
        <v>44942</v>
      </c>
      <c r="E21147" s="1">
        <v>7</v>
      </c>
      <c r="F21147" s="62">
        <v>220.37</v>
      </c>
    </row>
    <row r="21148" spans="1:6" x14ac:dyDescent="0.35">
      <c r="A21148" s="1">
        <v>231</v>
      </c>
      <c r="B21148" s="1" t="s">
        <v>170</v>
      </c>
      <c r="C21148" s="218">
        <v>44943</v>
      </c>
      <c r="D21148" s="218">
        <v>44943</v>
      </c>
      <c r="E21148" s="1">
        <v>10</v>
      </c>
      <c r="F21148" s="62">
        <v>406</v>
      </c>
    </row>
    <row r="21149" spans="1:6" x14ac:dyDescent="0.35">
      <c r="A21149" s="1">
        <v>231</v>
      </c>
      <c r="B21149" s="1" t="s">
        <v>170</v>
      </c>
      <c r="C21149" s="218">
        <v>44944</v>
      </c>
      <c r="D21149" s="218">
        <v>44941</v>
      </c>
      <c r="E21149" s="1">
        <v>3</v>
      </c>
      <c r="F21149" s="62">
        <v>80.69</v>
      </c>
    </row>
    <row r="21150" spans="1:6" x14ac:dyDescent="0.35">
      <c r="A21150" s="1">
        <v>231</v>
      </c>
      <c r="B21150" s="1" t="s">
        <v>170</v>
      </c>
      <c r="C21150" s="218">
        <v>44944</v>
      </c>
      <c r="D21150" s="218">
        <v>44942</v>
      </c>
      <c r="E21150" s="1">
        <v>3</v>
      </c>
      <c r="F21150" s="62">
        <v>106.32</v>
      </c>
    </row>
    <row r="21151" spans="1:6" x14ac:dyDescent="0.35">
      <c r="A21151" s="1">
        <v>231</v>
      </c>
      <c r="B21151" s="1" t="s">
        <v>170</v>
      </c>
      <c r="C21151" s="218">
        <v>44944</v>
      </c>
      <c r="D21151" s="218">
        <v>44943</v>
      </c>
      <c r="E21151" s="1">
        <v>9</v>
      </c>
      <c r="F21151" s="62">
        <v>261.61</v>
      </c>
    </row>
    <row r="21152" spans="1:6" x14ac:dyDescent="0.35">
      <c r="A21152" s="1">
        <v>231</v>
      </c>
      <c r="B21152" s="1" t="s">
        <v>170</v>
      </c>
      <c r="C21152" s="218">
        <v>44944</v>
      </c>
      <c r="D21152" s="218">
        <v>44944</v>
      </c>
      <c r="E21152" s="1">
        <v>5</v>
      </c>
      <c r="F21152" s="62">
        <v>160.97</v>
      </c>
    </row>
    <row r="21153" spans="1:6" x14ac:dyDescent="0.35">
      <c r="A21153" s="1">
        <v>231</v>
      </c>
      <c r="B21153" s="1" t="s">
        <v>170</v>
      </c>
      <c r="C21153" s="218">
        <v>44945</v>
      </c>
      <c r="D21153" s="218">
        <v>44942</v>
      </c>
      <c r="E21153" s="1">
        <v>4</v>
      </c>
      <c r="F21153" s="62">
        <v>135.83000000000001</v>
      </c>
    </row>
    <row r="21154" spans="1:6" x14ac:dyDescent="0.35">
      <c r="A21154" s="1">
        <v>231</v>
      </c>
      <c r="B21154" s="1" t="s">
        <v>170</v>
      </c>
      <c r="C21154" s="218">
        <v>44945</v>
      </c>
      <c r="D21154" s="218">
        <v>44943</v>
      </c>
      <c r="E21154" s="1">
        <v>5</v>
      </c>
      <c r="F21154" s="62">
        <v>187.11</v>
      </c>
    </row>
    <row r="21155" spans="1:6" x14ac:dyDescent="0.35">
      <c r="A21155" s="1">
        <v>231</v>
      </c>
      <c r="B21155" s="1" t="s">
        <v>170</v>
      </c>
      <c r="C21155" s="218">
        <v>44945</v>
      </c>
      <c r="D21155" s="218">
        <v>44944</v>
      </c>
      <c r="E21155" s="1">
        <v>6</v>
      </c>
      <c r="F21155" s="62">
        <v>193.65</v>
      </c>
    </row>
    <row r="21156" spans="1:6" x14ac:dyDescent="0.35">
      <c r="A21156" s="1">
        <v>231</v>
      </c>
      <c r="B21156" s="1" t="s">
        <v>170</v>
      </c>
      <c r="C21156" s="218">
        <v>44945</v>
      </c>
      <c r="D21156" s="218">
        <v>44945</v>
      </c>
      <c r="E21156" s="1">
        <v>6</v>
      </c>
      <c r="F21156" s="62">
        <v>244.43</v>
      </c>
    </row>
    <row r="21157" spans="1:6" x14ac:dyDescent="0.35">
      <c r="A21157" s="1">
        <v>231</v>
      </c>
      <c r="B21157" s="1" t="s">
        <v>170</v>
      </c>
      <c r="C21157" s="218">
        <v>44947</v>
      </c>
      <c r="D21157" s="218">
        <v>44944</v>
      </c>
      <c r="E21157" s="1">
        <v>10</v>
      </c>
      <c r="F21157" s="62">
        <v>349.17</v>
      </c>
    </row>
    <row r="21158" spans="1:6" x14ac:dyDescent="0.35">
      <c r="A21158" s="1">
        <v>231</v>
      </c>
      <c r="B21158" s="1" t="s">
        <v>170</v>
      </c>
      <c r="C21158" s="218">
        <v>44947</v>
      </c>
      <c r="D21158" s="218">
        <v>44945</v>
      </c>
      <c r="E21158" s="1">
        <v>3</v>
      </c>
      <c r="F21158" s="62">
        <v>76.03</v>
      </c>
    </row>
    <row r="21159" spans="1:6" x14ac:dyDescent="0.35">
      <c r="A21159" s="1">
        <v>231</v>
      </c>
      <c r="B21159" s="1" t="s">
        <v>170</v>
      </c>
      <c r="C21159" s="218">
        <v>44947</v>
      </c>
      <c r="D21159" s="218">
        <v>44946</v>
      </c>
      <c r="E21159" s="1">
        <v>6</v>
      </c>
      <c r="F21159" s="62">
        <v>198.49</v>
      </c>
    </row>
    <row r="21160" spans="1:6" x14ac:dyDescent="0.35">
      <c r="A21160" s="1">
        <v>231</v>
      </c>
      <c r="B21160" s="1" t="s">
        <v>170</v>
      </c>
      <c r="C21160" s="218">
        <v>44947</v>
      </c>
      <c r="D21160" s="218">
        <v>44947</v>
      </c>
      <c r="E21160" s="1">
        <v>5</v>
      </c>
      <c r="F21160" s="62">
        <v>167.51</v>
      </c>
    </row>
    <row r="21161" spans="1:6" x14ac:dyDescent="0.35">
      <c r="A21161" s="1">
        <v>231</v>
      </c>
      <c r="B21161" s="1" t="s">
        <v>170</v>
      </c>
      <c r="C21161" s="218">
        <v>44948</v>
      </c>
      <c r="D21161" s="218">
        <v>44943</v>
      </c>
      <c r="E21161" s="1">
        <v>3</v>
      </c>
      <c r="F21161" s="62">
        <v>104.83</v>
      </c>
    </row>
    <row r="21162" spans="1:6" x14ac:dyDescent="0.35">
      <c r="A21162" s="1">
        <v>231</v>
      </c>
      <c r="B21162" s="1" t="s">
        <v>170</v>
      </c>
      <c r="C21162" s="218">
        <v>44948</v>
      </c>
      <c r="D21162" s="218">
        <v>44945</v>
      </c>
      <c r="E21162" s="1">
        <v>2</v>
      </c>
      <c r="F21162" s="62">
        <v>51.87</v>
      </c>
    </row>
    <row r="21163" spans="1:6" x14ac:dyDescent="0.35">
      <c r="A21163" s="1">
        <v>231</v>
      </c>
      <c r="B21163" s="1" t="s">
        <v>170</v>
      </c>
      <c r="C21163" s="218">
        <v>44948</v>
      </c>
      <c r="D21163" s="218">
        <v>44946</v>
      </c>
      <c r="E21163" s="1">
        <v>3</v>
      </c>
      <c r="F21163" s="62">
        <v>108.11</v>
      </c>
    </row>
    <row r="21164" spans="1:6" x14ac:dyDescent="0.35">
      <c r="A21164" s="1">
        <v>231</v>
      </c>
      <c r="B21164" s="1" t="s">
        <v>170</v>
      </c>
      <c r="C21164" s="218">
        <v>44948</v>
      </c>
      <c r="D21164" s="218">
        <v>44947</v>
      </c>
      <c r="E21164" s="1">
        <v>5</v>
      </c>
      <c r="F21164" s="62">
        <v>154.44999999999999</v>
      </c>
    </row>
    <row r="21165" spans="1:6" x14ac:dyDescent="0.35">
      <c r="A21165" s="1">
        <v>231</v>
      </c>
      <c r="B21165" s="1" t="s">
        <v>170</v>
      </c>
      <c r="C21165" s="218">
        <v>44948</v>
      </c>
      <c r="D21165" s="218">
        <v>44948</v>
      </c>
      <c r="E21165" s="1">
        <v>2</v>
      </c>
      <c r="F21165" s="62">
        <v>83.45</v>
      </c>
    </row>
    <row r="21166" spans="1:6" x14ac:dyDescent="0.35">
      <c r="A21166" s="1">
        <v>231</v>
      </c>
      <c r="B21166" s="1" t="s">
        <v>170</v>
      </c>
      <c r="C21166" s="218">
        <v>44949</v>
      </c>
      <c r="D21166" s="218">
        <v>44946</v>
      </c>
      <c r="E21166" s="1">
        <v>1</v>
      </c>
      <c r="F21166" s="62">
        <v>29.6</v>
      </c>
    </row>
    <row r="21167" spans="1:6" x14ac:dyDescent="0.35">
      <c r="A21167" s="1">
        <v>231</v>
      </c>
      <c r="B21167" s="1" t="s">
        <v>170</v>
      </c>
      <c r="C21167" s="218">
        <v>44949</v>
      </c>
      <c r="D21167" s="218">
        <v>44947</v>
      </c>
      <c r="E21167" s="1">
        <v>4</v>
      </c>
      <c r="F21167" s="62">
        <v>113.65</v>
      </c>
    </row>
    <row r="21168" spans="1:6" x14ac:dyDescent="0.35">
      <c r="A21168" s="1">
        <v>231</v>
      </c>
      <c r="B21168" s="1" t="s">
        <v>170</v>
      </c>
      <c r="C21168" s="218">
        <v>44949</v>
      </c>
      <c r="D21168" s="218">
        <v>44948</v>
      </c>
      <c r="E21168" s="1">
        <v>5</v>
      </c>
      <c r="F21168" s="62">
        <v>165.32</v>
      </c>
    </row>
    <row r="21169" spans="1:6" x14ac:dyDescent="0.35">
      <c r="A21169" s="1">
        <v>231</v>
      </c>
      <c r="B21169" s="1" t="s">
        <v>170</v>
      </c>
      <c r="C21169" s="218">
        <v>44950</v>
      </c>
      <c r="D21169" s="218">
        <v>44947</v>
      </c>
      <c r="E21169" s="1">
        <v>5</v>
      </c>
      <c r="F21169" s="62">
        <v>141.22</v>
      </c>
    </row>
    <row r="21170" spans="1:6" x14ac:dyDescent="0.35">
      <c r="A21170" s="1">
        <v>231</v>
      </c>
      <c r="B21170" s="1" t="s">
        <v>170</v>
      </c>
      <c r="C21170" s="218">
        <v>44950</v>
      </c>
      <c r="D21170" s="218">
        <v>44948</v>
      </c>
      <c r="E21170" s="1">
        <v>10</v>
      </c>
      <c r="F21170" s="62">
        <v>300.12</v>
      </c>
    </row>
    <row r="21171" spans="1:6" x14ac:dyDescent="0.35">
      <c r="A21171" s="1">
        <v>231</v>
      </c>
      <c r="B21171" s="1" t="s">
        <v>170</v>
      </c>
      <c r="C21171" s="218">
        <v>44950</v>
      </c>
      <c r="D21171" s="218">
        <v>44949</v>
      </c>
      <c r="E21171" s="1">
        <v>4</v>
      </c>
      <c r="F21171" s="62">
        <v>165.63</v>
      </c>
    </row>
    <row r="21172" spans="1:6" x14ac:dyDescent="0.35">
      <c r="A21172" s="1">
        <v>231</v>
      </c>
      <c r="B21172" s="1" t="s">
        <v>170</v>
      </c>
      <c r="C21172" s="218">
        <v>44950</v>
      </c>
      <c r="D21172" s="218">
        <v>44950</v>
      </c>
      <c r="E21172" s="1">
        <v>1</v>
      </c>
      <c r="F21172" s="62">
        <v>26.83</v>
      </c>
    </row>
    <row r="21173" spans="1:6" x14ac:dyDescent="0.35">
      <c r="A21173" s="1">
        <v>231</v>
      </c>
      <c r="B21173" s="1" t="s">
        <v>170</v>
      </c>
      <c r="C21173" s="218">
        <v>44952</v>
      </c>
      <c r="D21173" s="218">
        <v>44949</v>
      </c>
      <c r="E21173" s="1">
        <v>6</v>
      </c>
      <c r="F21173" s="62">
        <v>193.04</v>
      </c>
    </row>
    <row r="21174" spans="1:6" x14ac:dyDescent="0.35">
      <c r="A21174" s="1">
        <v>231</v>
      </c>
      <c r="B21174" s="1" t="s">
        <v>170</v>
      </c>
      <c r="C21174" s="218">
        <v>44952</v>
      </c>
      <c r="D21174" s="218">
        <v>44950</v>
      </c>
      <c r="E21174" s="1">
        <v>4</v>
      </c>
      <c r="F21174" s="62">
        <v>132.21</v>
      </c>
    </row>
    <row r="21175" spans="1:6" x14ac:dyDescent="0.35">
      <c r="A21175" s="1">
        <v>231</v>
      </c>
      <c r="B21175" s="1" t="s">
        <v>170</v>
      </c>
      <c r="C21175" s="218">
        <v>44952</v>
      </c>
      <c r="D21175" s="218">
        <v>44951</v>
      </c>
      <c r="E21175" s="1">
        <v>5</v>
      </c>
      <c r="F21175" s="62">
        <v>165.18</v>
      </c>
    </row>
    <row r="21176" spans="1:6" x14ac:dyDescent="0.35">
      <c r="A21176" s="1">
        <v>231</v>
      </c>
      <c r="B21176" s="1" t="s">
        <v>170</v>
      </c>
      <c r="C21176" s="218">
        <v>44952</v>
      </c>
      <c r="D21176" s="218">
        <v>44952</v>
      </c>
      <c r="E21176" s="1">
        <v>6</v>
      </c>
      <c r="F21176" s="62">
        <v>249.07</v>
      </c>
    </row>
    <row r="21177" spans="1:6" x14ac:dyDescent="0.35">
      <c r="A21177" s="1">
        <v>238</v>
      </c>
      <c r="B21177" s="1" t="s">
        <v>171</v>
      </c>
      <c r="C21177" s="218">
        <v>44880</v>
      </c>
      <c r="D21177" s="218">
        <v>44878</v>
      </c>
      <c r="E21177" s="1">
        <v>3</v>
      </c>
      <c r="F21177" s="62">
        <v>133.79</v>
      </c>
    </row>
    <row r="21178" spans="1:6" x14ac:dyDescent="0.35">
      <c r="A21178" s="1">
        <v>238</v>
      </c>
      <c r="B21178" s="1" t="s">
        <v>171</v>
      </c>
      <c r="C21178" s="218">
        <v>44880</v>
      </c>
      <c r="D21178" s="218">
        <v>44879</v>
      </c>
      <c r="E21178" s="1">
        <v>2</v>
      </c>
      <c r="F21178" s="62">
        <v>92.12</v>
      </c>
    </row>
    <row r="21179" spans="1:6" x14ac:dyDescent="0.35">
      <c r="A21179" s="1">
        <v>238</v>
      </c>
      <c r="B21179" s="1" t="s">
        <v>171</v>
      </c>
      <c r="C21179" s="218">
        <v>44881</v>
      </c>
      <c r="D21179" s="218">
        <v>44878</v>
      </c>
      <c r="E21179" s="1">
        <v>2</v>
      </c>
      <c r="F21179" s="62">
        <v>35.19</v>
      </c>
    </row>
    <row r="21180" spans="1:6" x14ac:dyDescent="0.35">
      <c r="A21180" s="1">
        <v>238</v>
      </c>
      <c r="B21180" s="1" t="s">
        <v>171</v>
      </c>
      <c r="C21180" s="218">
        <v>44881</v>
      </c>
      <c r="D21180" s="218">
        <v>44879</v>
      </c>
      <c r="E21180" s="1">
        <v>2</v>
      </c>
      <c r="F21180" s="62">
        <v>89.1</v>
      </c>
    </row>
    <row r="21181" spans="1:6" x14ac:dyDescent="0.35">
      <c r="A21181" s="1">
        <v>238</v>
      </c>
      <c r="B21181" s="1" t="s">
        <v>171</v>
      </c>
      <c r="C21181" s="218">
        <v>44881</v>
      </c>
      <c r="D21181" s="218">
        <v>44880</v>
      </c>
      <c r="E21181" s="1">
        <v>3</v>
      </c>
      <c r="F21181" s="62">
        <v>122.32</v>
      </c>
    </row>
    <row r="21182" spans="1:6" x14ac:dyDescent="0.35">
      <c r="A21182" s="1">
        <v>238</v>
      </c>
      <c r="B21182" s="1" t="s">
        <v>171</v>
      </c>
      <c r="C21182" s="218">
        <v>44881</v>
      </c>
      <c r="D21182" s="218">
        <v>44881</v>
      </c>
      <c r="E21182" s="1">
        <v>1</v>
      </c>
      <c r="F21182" s="62">
        <v>49.35</v>
      </c>
    </row>
    <row r="21183" spans="1:6" x14ac:dyDescent="0.35">
      <c r="A21183" s="1">
        <v>238</v>
      </c>
      <c r="B21183" s="1" t="s">
        <v>171</v>
      </c>
      <c r="C21183" s="218">
        <v>44883</v>
      </c>
      <c r="D21183" s="218">
        <v>44878</v>
      </c>
      <c r="E21183" s="1">
        <v>6</v>
      </c>
      <c r="F21183" s="62">
        <v>163.1</v>
      </c>
    </row>
    <row r="21184" spans="1:6" x14ac:dyDescent="0.35">
      <c r="A21184" s="1">
        <v>238</v>
      </c>
      <c r="B21184" s="1" t="s">
        <v>171</v>
      </c>
      <c r="C21184" s="218">
        <v>44883</v>
      </c>
      <c r="D21184" s="218">
        <v>44879</v>
      </c>
      <c r="E21184" s="1">
        <v>4</v>
      </c>
      <c r="F21184" s="62">
        <v>230.27</v>
      </c>
    </row>
    <row r="21185" spans="1:6" x14ac:dyDescent="0.35">
      <c r="A21185" s="1">
        <v>238</v>
      </c>
      <c r="B21185" s="1" t="s">
        <v>171</v>
      </c>
      <c r="C21185" s="218">
        <v>44883</v>
      </c>
      <c r="D21185" s="218">
        <v>44880</v>
      </c>
      <c r="E21185" s="1">
        <v>5</v>
      </c>
      <c r="F21185" s="62">
        <v>202.6</v>
      </c>
    </row>
    <row r="21186" spans="1:6" x14ac:dyDescent="0.35">
      <c r="A21186" s="1">
        <v>238</v>
      </c>
      <c r="B21186" s="1" t="s">
        <v>171</v>
      </c>
      <c r="C21186" s="218">
        <v>44883</v>
      </c>
      <c r="D21186" s="218">
        <v>44881</v>
      </c>
      <c r="E21186" s="1">
        <v>2</v>
      </c>
      <c r="F21186" s="62">
        <v>118.95</v>
      </c>
    </row>
    <row r="21187" spans="1:6" x14ac:dyDescent="0.35">
      <c r="A21187" s="1">
        <v>238</v>
      </c>
      <c r="B21187" s="1" t="s">
        <v>171</v>
      </c>
      <c r="C21187" s="218">
        <v>44884</v>
      </c>
      <c r="D21187" s="218">
        <v>44878</v>
      </c>
      <c r="E21187" s="1">
        <v>11</v>
      </c>
      <c r="F21187" s="62">
        <v>310.57</v>
      </c>
    </row>
    <row r="21188" spans="1:6" x14ac:dyDescent="0.35">
      <c r="A21188" s="1">
        <v>238</v>
      </c>
      <c r="B21188" s="1" t="s">
        <v>171</v>
      </c>
      <c r="C21188" s="218">
        <v>44884</v>
      </c>
      <c r="D21188" s="218">
        <v>44879</v>
      </c>
      <c r="E21188" s="1">
        <v>2</v>
      </c>
      <c r="F21188" s="62">
        <v>85.73</v>
      </c>
    </row>
    <row r="21189" spans="1:6" x14ac:dyDescent="0.35">
      <c r="A21189" s="1">
        <v>238</v>
      </c>
      <c r="B21189" s="1" t="s">
        <v>171</v>
      </c>
      <c r="C21189" s="218">
        <v>44884</v>
      </c>
      <c r="D21189" s="218">
        <v>44880</v>
      </c>
      <c r="E21189" s="1">
        <v>4</v>
      </c>
      <c r="F21189" s="62">
        <v>291.36</v>
      </c>
    </row>
    <row r="21190" spans="1:6" x14ac:dyDescent="0.35">
      <c r="A21190" s="1">
        <v>238</v>
      </c>
      <c r="B21190" s="1" t="s">
        <v>171</v>
      </c>
      <c r="C21190" s="218">
        <v>44884</v>
      </c>
      <c r="D21190" s="218">
        <v>44881</v>
      </c>
      <c r="E21190" s="1">
        <v>2</v>
      </c>
      <c r="F21190" s="62">
        <v>101.22</v>
      </c>
    </row>
    <row r="21191" spans="1:6" x14ac:dyDescent="0.35">
      <c r="A21191" s="1">
        <v>238</v>
      </c>
      <c r="B21191" s="1" t="s">
        <v>171</v>
      </c>
      <c r="C21191" s="218">
        <v>44884</v>
      </c>
      <c r="D21191" s="218">
        <v>44882</v>
      </c>
      <c r="E21191" s="1">
        <v>1</v>
      </c>
      <c r="F21191" s="62">
        <v>52.96</v>
      </c>
    </row>
    <row r="21192" spans="1:6" x14ac:dyDescent="0.35">
      <c r="A21192" s="1">
        <v>238</v>
      </c>
      <c r="B21192" s="1" t="s">
        <v>171</v>
      </c>
      <c r="C21192" s="218">
        <v>44885</v>
      </c>
      <c r="D21192" s="218">
        <v>44879</v>
      </c>
      <c r="E21192" s="1">
        <v>4</v>
      </c>
      <c r="F21192" s="62">
        <v>155.58000000000001</v>
      </c>
    </row>
    <row r="21193" spans="1:6" x14ac:dyDescent="0.35">
      <c r="A21193" s="1">
        <v>238</v>
      </c>
      <c r="B21193" s="1" t="s">
        <v>171</v>
      </c>
      <c r="C21193" s="218">
        <v>44885</v>
      </c>
      <c r="D21193" s="218">
        <v>44880</v>
      </c>
      <c r="E21193" s="1">
        <v>8</v>
      </c>
      <c r="F21193" s="62">
        <v>222.54</v>
      </c>
    </row>
    <row r="21194" spans="1:6" x14ac:dyDescent="0.35">
      <c r="A21194" s="1">
        <v>238</v>
      </c>
      <c r="B21194" s="1" t="s">
        <v>171</v>
      </c>
      <c r="C21194" s="218">
        <v>44885</v>
      </c>
      <c r="D21194" s="218">
        <v>44881</v>
      </c>
      <c r="E21194" s="1">
        <v>2</v>
      </c>
      <c r="F21194" s="62">
        <v>81.680000000000007</v>
      </c>
    </row>
    <row r="21195" spans="1:6" x14ac:dyDescent="0.35">
      <c r="A21195" s="1">
        <v>238</v>
      </c>
      <c r="B21195" s="1" t="s">
        <v>171</v>
      </c>
      <c r="C21195" s="218">
        <v>44885</v>
      </c>
      <c r="D21195" s="218">
        <v>44882</v>
      </c>
      <c r="E21195" s="1">
        <v>4</v>
      </c>
      <c r="F21195" s="62">
        <v>234.43</v>
      </c>
    </row>
    <row r="21196" spans="1:6" x14ac:dyDescent="0.35">
      <c r="A21196" s="1">
        <v>238</v>
      </c>
      <c r="B21196" s="1" t="s">
        <v>171</v>
      </c>
      <c r="C21196" s="218">
        <v>44886</v>
      </c>
      <c r="D21196" s="218">
        <v>44880</v>
      </c>
      <c r="E21196" s="1">
        <v>1</v>
      </c>
      <c r="F21196" s="62">
        <v>26.78</v>
      </c>
    </row>
    <row r="21197" spans="1:6" x14ac:dyDescent="0.35">
      <c r="A21197" s="1">
        <v>238</v>
      </c>
      <c r="B21197" s="1" t="s">
        <v>171</v>
      </c>
      <c r="C21197" s="218">
        <v>44886</v>
      </c>
      <c r="D21197" s="218">
        <v>44881</v>
      </c>
      <c r="E21197" s="1">
        <v>2</v>
      </c>
      <c r="F21197" s="62">
        <v>54.15</v>
      </c>
    </row>
    <row r="21198" spans="1:6" x14ac:dyDescent="0.35">
      <c r="A21198" s="1">
        <v>238</v>
      </c>
      <c r="B21198" s="1" t="s">
        <v>171</v>
      </c>
      <c r="C21198" s="218">
        <v>44886</v>
      </c>
      <c r="D21198" s="218">
        <v>44882</v>
      </c>
      <c r="E21198" s="1">
        <v>3</v>
      </c>
      <c r="F21198" s="62">
        <v>162.85</v>
      </c>
    </row>
    <row r="21199" spans="1:6" x14ac:dyDescent="0.35">
      <c r="A21199" s="1">
        <v>238</v>
      </c>
      <c r="B21199" s="1" t="s">
        <v>171</v>
      </c>
      <c r="C21199" s="218">
        <v>44887</v>
      </c>
      <c r="D21199" s="218">
        <v>44881</v>
      </c>
      <c r="E21199" s="1">
        <v>3</v>
      </c>
      <c r="F21199" s="62">
        <v>85.19</v>
      </c>
    </row>
    <row r="21200" spans="1:6" x14ac:dyDescent="0.35">
      <c r="A21200" s="1">
        <v>238</v>
      </c>
      <c r="B21200" s="1" t="s">
        <v>171</v>
      </c>
      <c r="C21200" s="218">
        <v>44887</v>
      </c>
      <c r="D21200" s="218">
        <v>44886</v>
      </c>
      <c r="E21200" s="1">
        <v>1</v>
      </c>
      <c r="F21200" s="62">
        <v>53.81</v>
      </c>
    </row>
    <row r="21201" spans="1:6" x14ac:dyDescent="0.35">
      <c r="A21201" s="1">
        <v>238</v>
      </c>
      <c r="B21201" s="1" t="s">
        <v>171</v>
      </c>
      <c r="C21201" s="218">
        <v>44887</v>
      </c>
      <c r="D21201" s="218">
        <v>44887</v>
      </c>
      <c r="E21201" s="1">
        <v>3</v>
      </c>
      <c r="F21201" s="62">
        <v>113.4</v>
      </c>
    </row>
    <row r="21202" spans="1:6" x14ac:dyDescent="0.35">
      <c r="A21202" s="1">
        <v>238</v>
      </c>
      <c r="B21202" s="1" t="s">
        <v>171</v>
      </c>
      <c r="C21202" s="218">
        <v>44889</v>
      </c>
      <c r="D21202" s="218">
        <v>44886</v>
      </c>
      <c r="E21202" s="1">
        <v>1</v>
      </c>
      <c r="F21202" s="62">
        <v>29.25</v>
      </c>
    </row>
    <row r="21203" spans="1:6" x14ac:dyDescent="0.35">
      <c r="A21203" s="1">
        <v>238</v>
      </c>
      <c r="B21203" s="1" t="s">
        <v>171</v>
      </c>
      <c r="C21203" s="218">
        <v>44889</v>
      </c>
      <c r="D21203" s="218">
        <v>44887</v>
      </c>
      <c r="E21203" s="1">
        <v>2</v>
      </c>
      <c r="F21203" s="62">
        <v>76.87</v>
      </c>
    </row>
    <row r="21204" spans="1:6" x14ac:dyDescent="0.35">
      <c r="A21204" s="1">
        <v>238</v>
      </c>
      <c r="B21204" s="1" t="s">
        <v>171</v>
      </c>
      <c r="C21204" s="218">
        <v>44889</v>
      </c>
      <c r="D21204" s="218">
        <v>44888</v>
      </c>
      <c r="E21204" s="1">
        <v>4</v>
      </c>
      <c r="F21204" s="62">
        <v>156.02000000000001</v>
      </c>
    </row>
    <row r="21205" spans="1:6" x14ac:dyDescent="0.35">
      <c r="A21205" s="1">
        <v>238</v>
      </c>
      <c r="B21205" s="1" t="s">
        <v>171</v>
      </c>
      <c r="C21205" s="218">
        <v>44889</v>
      </c>
      <c r="D21205" s="218">
        <v>44889</v>
      </c>
      <c r="E21205" s="1">
        <v>15</v>
      </c>
      <c r="F21205" s="62">
        <v>714.42</v>
      </c>
    </row>
    <row r="21206" spans="1:6" x14ac:dyDescent="0.35">
      <c r="A21206" s="1">
        <v>238</v>
      </c>
      <c r="B21206" s="1" t="s">
        <v>171</v>
      </c>
      <c r="C21206" s="218">
        <v>44890</v>
      </c>
      <c r="D21206" s="218">
        <v>44886</v>
      </c>
      <c r="E21206" s="1">
        <v>1</v>
      </c>
      <c r="F21206" s="62">
        <v>51.78</v>
      </c>
    </row>
    <row r="21207" spans="1:6" x14ac:dyDescent="0.35">
      <c r="A21207" s="1">
        <v>238</v>
      </c>
      <c r="B21207" s="1" t="s">
        <v>171</v>
      </c>
      <c r="C21207" s="218">
        <v>44890</v>
      </c>
      <c r="D21207" s="218">
        <v>44887</v>
      </c>
      <c r="E21207" s="1">
        <v>1</v>
      </c>
      <c r="F21207" s="62">
        <v>24.75</v>
      </c>
    </row>
    <row r="21208" spans="1:6" x14ac:dyDescent="0.35">
      <c r="A21208" s="1">
        <v>238</v>
      </c>
      <c r="B21208" s="1" t="s">
        <v>171</v>
      </c>
      <c r="C21208" s="218">
        <v>44890</v>
      </c>
      <c r="D21208" s="218">
        <v>44888</v>
      </c>
      <c r="E21208" s="1">
        <v>1</v>
      </c>
      <c r="F21208" s="62">
        <v>28.12</v>
      </c>
    </row>
    <row r="21209" spans="1:6" x14ac:dyDescent="0.35">
      <c r="A21209" s="1">
        <v>238</v>
      </c>
      <c r="B21209" s="1" t="s">
        <v>171</v>
      </c>
      <c r="C21209" s="218">
        <v>44890</v>
      </c>
      <c r="D21209" s="218">
        <v>44889</v>
      </c>
      <c r="E21209" s="1">
        <v>3</v>
      </c>
      <c r="F21209" s="62">
        <v>111.07</v>
      </c>
    </row>
    <row r="21210" spans="1:6" x14ac:dyDescent="0.35">
      <c r="A21210" s="1">
        <v>238</v>
      </c>
      <c r="B21210" s="1" t="s">
        <v>171</v>
      </c>
      <c r="C21210" s="218">
        <v>44890</v>
      </c>
      <c r="D21210" s="218">
        <v>44890</v>
      </c>
      <c r="E21210" s="1">
        <v>13</v>
      </c>
      <c r="F21210" s="62">
        <v>581.61</v>
      </c>
    </row>
    <row r="21211" spans="1:6" x14ac:dyDescent="0.35">
      <c r="A21211" s="1">
        <v>238</v>
      </c>
      <c r="B21211" s="1" t="s">
        <v>171</v>
      </c>
      <c r="C21211" s="218">
        <v>44891</v>
      </c>
      <c r="D21211" s="218">
        <v>44888</v>
      </c>
      <c r="E21211" s="1">
        <v>1</v>
      </c>
      <c r="F21211" s="62">
        <v>24.9</v>
      </c>
    </row>
    <row r="21212" spans="1:6" x14ac:dyDescent="0.35">
      <c r="A21212" s="1">
        <v>238</v>
      </c>
      <c r="B21212" s="1" t="s">
        <v>171</v>
      </c>
      <c r="C21212" s="218">
        <v>44891</v>
      </c>
      <c r="D21212" s="218">
        <v>44889</v>
      </c>
      <c r="E21212" s="1">
        <v>6</v>
      </c>
      <c r="F21212" s="62">
        <v>214.48</v>
      </c>
    </row>
    <row r="21213" spans="1:6" x14ac:dyDescent="0.35">
      <c r="A21213" s="1">
        <v>238</v>
      </c>
      <c r="B21213" s="1" t="s">
        <v>171</v>
      </c>
      <c r="C21213" s="218">
        <v>44891</v>
      </c>
      <c r="D21213" s="218">
        <v>44890</v>
      </c>
      <c r="E21213" s="1">
        <v>4</v>
      </c>
      <c r="F21213" s="62">
        <v>106.12</v>
      </c>
    </row>
    <row r="21214" spans="1:6" x14ac:dyDescent="0.35">
      <c r="A21214" s="1">
        <v>238</v>
      </c>
      <c r="B21214" s="1" t="s">
        <v>171</v>
      </c>
      <c r="C21214" s="218">
        <v>44891</v>
      </c>
      <c r="D21214" s="218">
        <v>44891</v>
      </c>
      <c r="E21214" s="1">
        <v>7</v>
      </c>
      <c r="F21214" s="62">
        <v>421.79</v>
      </c>
    </row>
    <row r="21215" spans="1:6" x14ac:dyDescent="0.35">
      <c r="A21215" s="1">
        <v>238</v>
      </c>
      <c r="B21215" s="1" t="s">
        <v>171</v>
      </c>
      <c r="C21215" s="218">
        <v>44892</v>
      </c>
      <c r="D21215" s="218">
        <v>44889</v>
      </c>
      <c r="E21215" s="1">
        <v>4</v>
      </c>
      <c r="F21215" s="62">
        <v>106.81</v>
      </c>
    </row>
    <row r="21216" spans="1:6" x14ac:dyDescent="0.35">
      <c r="A21216" s="1">
        <v>238</v>
      </c>
      <c r="B21216" s="1" t="s">
        <v>171</v>
      </c>
      <c r="C21216" s="218">
        <v>44892</v>
      </c>
      <c r="D21216" s="218">
        <v>44890</v>
      </c>
      <c r="E21216" s="1">
        <v>2</v>
      </c>
      <c r="F21216" s="62">
        <v>123.2</v>
      </c>
    </row>
    <row r="21217" spans="1:6" x14ac:dyDescent="0.35">
      <c r="A21217" s="1">
        <v>238</v>
      </c>
      <c r="B21217" s="1" t="s">
        <v>171</v>
      </c>
      <c r="C21217" s="218">
        <v>44892</v>
      </c>
      <c r="D21217" s="218">
        <v>44891</v>
      </c>
      <c r="E21217" s="1">
        <v>8</v>
      </c>
      <c r="F21217" s="62">
        <v>249.83</v>
      </c>
    </row>
    <row r="21218" spans="1:6" x14ac:dyDescent="0.35">
      <c r="A21218" s="1">
        <v>238</v>
      </c>
      <c r="B21218" s="1" t="s">
        <v>171</v>
      </c>
      <c r="C21218" s="218">
        <v>44892</v>
      </c>
      <c r="D21218" s="218">
        <v>44892</v>
      </c>
      <c r="E21218" s="1">
        <v>6</v>
      </c>
      <c r="F21218" s="62">
        <v>231.37</v>
      </c>
    </row>
    <row r="21219" spans="1:6" x14ac:dyDescent="0.35">
      <c r="A21219" s="1">
        <v>238</v>
      </c>
      <c r="B21219" s="1" t="s">
        <v>171</v>
      </c>
      <c r="C21219" s="218">
        <v>44893</v>
      </c>
      <c r="D21219" s="218">
        <v>44889</v>
      </c>
      <c r="E21219" s="1">
        <v>1</v>
      </c>
      <c r="F21219" s="62">
        <v>29.3</v>
      </c>
    </row>
    <row r="21220" spans="1:6" x14ac:dyDescent="0.35">
      <c r="A21220" s="1">
        <v>238</v>
      </c>
      <c r="B21220" s="1" t="s">
        <v>171</v>
      </c>
      <c r="C21220" s="218">
        <v>44893</v>
      </c>
      <c r="D21220" s="218">
        <v>44890</v>
      </c>
      <c r="E21220" s="1">
        <v>4</v>
      </c>
      <c r="F21220" s="62">
        <v>132.81</v>
      </c>
    </row>
    <row r="21221" spans="1:6" x14ac:dyDescent="0.35">
      <c r="A21221" s="1">
        <v>238</v>
      </c>
      <c r="B21221" s="1" t="s">
        <v>171</v>
      </c>
      <c r="C21221" s="218">
        <v>44893</v>
      </c>
      <c r="D21221" s="218">
        <v>44891</v>
      </c>
      <c r="E21221" s="1">
        <v>6</v>
      </c>
      <c r="F21221" s="62">
        <v>260.97000000000003</v>
      </c>
    </row>
    <row r="21222" spans="1:6" x14ac:dyDescent="0.35">
      <c r="A21222" s="1">
        <v>238</v>
      </c>
      <c r="B21222" s="1" t="s">
        <v>171</v>
      </c>
      <c r="C21222" s="218">
        <v>44893</v>
      </c>
      <c r="D21222" s="218">
        <v>44892</v>
      </c>
      <c r="E21222" s="1">
        <v>7</v>
      </c>
      <c r="F21222" s="62">
        <v>218.88</v>
      </c>
    </row>
    <row r="21223" spans="1:6" x14ac:dyDescent="0.35">
      <c r="A21223" s="1">
        <v>238</v>
      </c>
      <c r="B21223" s="1" t="s">
        <v>171</v>
      </c>
      <c r="C21223" s="218">
        <v>44893</v>
      </c>
      <c r="D21223" s="218">
        <v>44893</v>
      </c>
      <c r="E21223" s="1">
        <v>5</v>
      </c>
      <c r="F21223" s="62">
        <v>255.17</v>
      </c>
    </row>
    <row r="21224" spans="1:6" x14ac:dyDescent="0.35">
      <c r="A21224" s="1">
        <v>238</v>
      </c>
      <c r="B21224" s="1" t="s">
        <v>171</v>
      </c>
      <c r="C21224" s="218">
        <v>44894</v>
      </c>
      <c r="D21224" s="218">
        <v>44890</v>
      </c>
      <c r="E21224" s="1">
        <v>1</v>
      </c>
      <c r="F21224" s="62">
        <v>27.13</v>
      </c>
    </row>
    <row r="21225" spans="1:6" x14ac:dyDescent="0.35">
      <c r="A21225" s="1">
        <v>238</v>
      </c>
      <c r="B21225" s="1" t="s">
        <v>171</v>
      </c>
      <c r="C21225" s="218">
        <v>44894</v>
      </c>
      <c r="D21225" s="218">
        <v>44891</v>
      </c>
      <c r="E21225" s="1">
        <v>2</v>
      </c>
      <c r="F21225" s="62">
        <v>125.08</v>
      </c>
    </row>
    <row r="21226" spans="1:6" x14ac:dyDescent="0.35">
      <c r="A21226" s="1">
        <v>238</v>
      </c>
      <c r="B21226" s="1" t="s">
        <v>171</v>
      </c>
      <c r="C21226" s="218">
        <v>44894</v>
      </c>
      <c r="D21226" s="218">
        <v>44892</v>
      </c>
      <c r="E21226" s="1">
        <v>8</v>
      </c>
      <c r="F21226" s="62">
        <v>481.93</v>
      </c>
    </row>
    <row r="21227" spans="1:6" x14ac:dyDescent="0.35">
      <c r="A21227" s="1">
        <v>238</v>
      </c>
      <c r="B21227" s="1" t="s">
        <v>171</v>
      </c>
      <c r="C21227" s="218">
        <v>44894</v>
      </c>
      <c r="D21227" s="218">
        <v>44893</v>
      </c>
      <c r="E21227" s="1">
        <v>1</v>
      </c>
      <c r="F21227" s="62">
        <v>27.62</v>
      </c>
    </row>
    <row r="21228" spans="1:6" x14ac:dyDescent="0.35">
      <c r="A21228" s="1">
        <v>238</v>
      </c>
      <c r="B21228" s="1" t="s">
        <v>171</v>
      </c>
      <c r="C21228" s="218">
        <v>44895</v>
      </c>
      <c r="D21228" s="218">
        <v>44891</v>
      </c>
      <c r="E21228" s="1">
        <v>2</v>
      </c>
      <c r="F21228" s="62">
        <v>46.72</v>
      </c>
    </row>
    <row r="21229" spans="1:6" x14ac:dyDescent="0.35">
      <c r="A21229" s="1">
        <v>238</v>
      </c>
      <c r="B21229" s="1" t="s">
        <v>171</v>
      </c>
      <c r="C21229" s="218">
        <v>44895</v>
      </c>
      <c r="D21229" s="218">
        <v>44892</v>
      </c>
      <c r="E21229" s="1">
        <v>3</v>
      </c>
      <c r="F21229" s="62">
        <v>134.63999999999999</v>
      </c>
    </row>
    <row r="21230" spans="1:6" x14ac:dyDescent="0.35">
      <c r="A21230" s="1">
        <v>238</v>
      </c>
      <c r="B21230" s="1" t="s">
        <v>171</v>
      </c>
      <c r="C21230" s="218">
        <v>44895</v>
      </c>
      <c r="D21230" s="218">
        <v>44893</v>
      </c>
      <c r="E21230" s="1">
        <v>9</v>
      </c>
      <c r="F21230" s="62">
        <v>330.96</v>
      </c>
    </row>
    <row r="21231" spans="1:6" x14ac:dyDescent="0.35">
      <c r="A21231" s="1">
        <v>238</v>
      </c>
      <c r="B21231" s="1" t="s">
        <v>171</v>
      </c>
      <c r="C21231" s="218">
        <v>44895</v>
      </c>
      <c r="D21231" s="218">
        <v>44894</v>
      </c>
      <c r="E21231" s="1">
        <v>3</v>
      </c>
      <c r="F21231" s="62">
        <v>108.6</v>
      </c>
    </row>
    <row r="21232" spans="1:6" x14ac:dyDescent="0.35">
      <c r="A21232" s="1">
        <v>238</v>
      </c>
      <c r="B21232" s="1" t="s">
        <v>171</v>
      </c>
      <c r="C21232" s="218">
        <v>44896</v>
      </c>
      <c r="D21232" s="218">
        <v>44892</v>
      </c>
      <c r="E21232" s="1">
        <v>2</v>
      </c>
      <c r="F21232" s="62">
        <v>126.72</v>
      </c>
    </row>
    <row r="21233" spans="1:6" x14ac:dyDescent="0.35">
      <c r="A21233" s="1">
        <v>238</v>
      </c>
      <c r="B21233" s="1" t="s">
        <v>171</v>
      </c>
      <c r="C21233" s="218">
        <v>44896</v>
      </c>
      <c r="D21233" s="218">
        <v>44893</v>
      </c>
      <c r="E21233" s="1">
        <v>7</v>
      </c>
      <c r="F21233" s="62">
        <v>375.75</v>
      </c>
    </row>
    <row r="21234" spans="1:6" x14ac:dyDescent="0.35">
      <c r="A21234" s="1">
        <v>238</v>
      </c>
      <c r="B21234" s="1" t="s">
        <v>171</v>
      </c>
      <c r="C21234" s="218">
        <v>44896</v>
      </c>
      <c r="D21234" s="218">
        <v>44894</v>
      </c>
      <c r="E21234" s="1">
        <v>5</v>
      </c>
      <c r="F21234" s="62">
        <v>261.36</v>
      </c>
    </row>
    <row r="21235" spans="1:6" x14ac:dyDescent="0.35">
      <c r="A21235" s="1">
        <v>238</v>
      </c>
      <c r="B21235" s="1" t="s">
        <v>171</v>
      </c>
      <c r="C21235" s="218">
        <v>44897</v>
      </c>
      <c r="D21235" s="218">
        <v>44893</v>
      </c>
      <c r="E21235" s="1">
        <v>3</v>
      </c>
      <c r="F21235" s="62">
        <v>164.44</v>
      </c>
    </row>
    <row r="21236" spans="1:6" x14ac:dyDescent="0.35">
      <c r="A21236" s="1">
        <v>238</v>
      </c>
      <c r="B21236" s="1" t="s">
        <v>171</v>
      </c>
      <c r="C21236" s="218">
        <v>44897</v>
      </c>
      <c r="D21236" s="218">
        <v>44894</v>
      </c>
      <c r="E21236" s="1">
        <v>7</v>
      </c>
      <c r="F21236" s="62">
        <v>241.02</v>
      </c>
    </row>
    <row r="21237" spans="1:6" x14ac:dyDescent="0.35">
      <c r="A21237" s="1">
        <v>238</v>
      </c>
      <c r="B21237" s="1" t="s">
        <v>171</v>
      </c>
      <c r="C21237" s="218">
        <v>44897</v>
      </c>
      <c r="D21237" s="218">
        <v>44895</v>
      </c>
      <c r="E21237" s="1">
        <v>3</v>
      </c>
      <c r="F21237" s="62">
        <v>126.33</v>
      </c>
    </row>
    <row r="21238" spans="1:6" x14ac:dyDescent="0.35">
      <c r="A21238" s="1">
        <v>238</v>
      </c>
      <c r="B21238" s="1" t="s">
        <v>171</v>
      </c>
      <c r="C21238" s="218">
        <v>44898</v>
      </c>
      <c r="D21238" s="218">
        <v>44892</v>
      </c>
      <c r="E21238" s="1">
        <v>1</v>
      </c>
      <c r="F21238" s="62">
        <v>54.45</v>
      </c>
    </row>
    <row r="21239" spans="1:6" x14ac:dyDescent="0.35">
      <c r="A21239" s="1">
        <v>238</v>
      </c>
      <c r="B21239" s="1" t="s">
        <v>171</v>
      </c>
      <c r="C21239" s="218">
        <v>44898</v>
      </c>
      <c r="D21239" s="218">
        <v>44893</v>
      </c>
      <c r="E21239" s="1">
        <v>1</v>
      </c>
      <c r="F21239" s="62">
        <v>71.28</v>
      </c>
    </row>
    <row r="21240" spans="1:6" x14ac:dyDescent="0.35">
      <c r="A21240" s="1">
        <v>238</v>
      </c>
      <c r="B21240" s="1" t="s">
        <v>171</v>
      </c>
      <c r="C21240" s="218">
        <v>44898</v>
      </c>
      <c r="D21240" s="218">
        <v>44894</v>
      </c>
      <c r="E21240" s="1">
        <v>3</v>
      </c>
      <c r="F21240" s="62">
        <v>214.33</v>
      </c>
    </row>
    <row r="21241" spans="1:6" x14ac:dyDescent="0.35">
      <c r="A21241" s="1">
        <v>238</v>
      </c>
      <c r="B21241" s="1" t="s">
        <v>171</v>
      </c>
      <c r="C21241" s="218">
        <v>44898</v>
      </c>
      <c r="D21241" s="218">
        <v>44895</v>
      </c>
      <c r="E21241" s="1">
        <v>6</v>
      </c>
      <c r="F21241" s="62">
        <v>319.17</v>
      </c>
    </row>
    <row r="21242" spans="1:6" x14ac:dyDescent="0.35">
      <c r="A21242" s="1">
        <v>238</v>
      </c>
      <c r="B21242" s="1" t="s">
        <v>171</v>
      </c>
      <c r="C21242" s="218">
        <v>44898</v>
      </c>
      <c r="D21242" s="218">
        <v>44896</v>
      </c>
      <c r="E21242" s="1">
        <v>1</v>
      </c>
      <c r="F21242" s="62">
        <v>66.13</v>
      </c>
    </row>
    <row r="21243" spans="1:6" x14ac:dyDescent="0.35">
      <c r="A21243" s="1">
        <v>238</v>
      </c>
      <c r="B21243" s="1" t="s">
        <v>171</v>
      </c>
      <c r="C21243" s="218">
        <v>44899</v>
      </c>
      <c r="D21243" s="218">
        <v>44893</v>
      </c>
      <c r="E21243" s="1">
        <v>4</v>
      </c>
      <c r="F21243" s="62">
        <v>277.79000000000002</v>
      </c>
    </row>
    <row r="21244" spans="1:6" x14ac:dyDescent="0.35">
      <c r="A21244" s="1">
        <v>238</v>
      </c>
      <c r="B21244" s="1" t="s">
        <v>171</v>
      </c>
      <c r="C21244" s="218">
        <v>44899</v>
      </c>
      <c r="D21244" s="218">
        <v>44894</v>
      </c>
      <c r="E21244" s="1">
        <v>4</v>
      </c>
      <c r="F21244" s="62">
        <v>117.9</v>
      </c>
    </row>
    <row r="21245" spans="1:6" x14ac:dyDescent="0.35">
      <c r="A21245" s="1">
        <v>238</v>
      </c>
      <c r="B21245" s="1" t="s">
        <v>171</v>
      </c>
      <c r="C21245" s="218">
        <v>44899</v>
      </c>
      <c r="D21245" s="218">
        <v>44895</v>
      </c>
      <c r="E21245" s="1">
        <v>11</v>
      </c>
      <c r="F21245" s="62">
        <v>436.39</v>
      </c>
    </row>
    <row r="21246" spans="1:6" x14ac:dyDescent="0.35">
      <c r="A21246" s="1">
        <v>238</v>
      </c>
      <c r="B21246" s="1" t="s">
        <v>171</v>
      </c>
      <c r="C21246" s="218">
        <v>44899</v>
      </c>
      <c r="D21246" s="218">
        <v>44896</v>
      </c>
      <c r="E21246" s="1">
        <v>2</v>
      </c>
      <c r="F21246" s="62">
        <v>108.85</v>
      </c>
    </row>
    <row r="21247" spans="1:6" x14ac:dyDescent="0.35">
      <c r="A21247" s="1">
        <v>238</v>
      </c>
      <c r="B21247" s="1" t="s">
        <v>171</v>
      </c>
      <c r="C21247" s="218">
        <v>44900</v>
      </c>
      <c r="D21247" s="218">
        <v>44893</v>
      </c>
      <c r="E21247" s="1">
        <v>1</v>
      </c>
      <c r="F21247" s="62">
        <v>54.35</v>
      </c>
    </row>
    <row r="21248" spans="1:6" x14ac:dyDescent="0.35">
      <c r="A21248" s="1">
        <v>238</v>
      </c>
      <c r="B21248" s="1" t="s">
        <v>171</v>
      </c>
      <c r="C21248" s="218">
        <v>44900</v>
      </c>
      <c r="D21248" s="218">
        <v>44895</v>
      </c>
      <c r="E21248" s="1">
        <v>2</v>
      </c>
      <c r="F21248" s="62">
        <v>132.16999999999999</v>
      </c>
    </row>
    <row r="21249" spans="1:6" x14ac:dyDescent="0.35">
      <c r="A21249" s="1">
        <v>238</v>
      </c>
      <c r="B21249" s="1" t="s">
        <v>171</v>
      </c>
      <c r="C21249" s="218">
        <v>44900</v>
      </c>
      <c r="D21249" s="218">
        <v>44896</v>
      </c>
      <c r="E21249" s="1">
        <v>2</v>
      </c>
      <c r="F21249" s="62">
        <v>127.91</v>
      </c>
    </row>
    <row r="21250" spans="1:6" x14ac:dyDescent="0.35">
      <c r="A21250" s="1">
        <v>238</v>
      </c>
      <c r="B21250" s="1" t="s">
        <v>171</v>
      </c>
      <c r="C21250" s="218">
        <v>44900</v>
      </c>
      <c r="D21250" s="218">
        <v>44897</v>
      </c>
      <c r="E21250" s="1">
        <v>2</v>
      </c>
      <c r="F21250" s="62">
        <v>103.65</v>
      </c>
    </row>
    <row r="21251" spans="1:6" x14ac:dyDescent="0.35">
      <c r="A21251" s="1">
        <v>238</v>
      </c>
      <c r="B21251" s="1" t="s">
        <v>171</v>
      </c>
      <c r="C21251" s="218">
        <v>44900</v>
      </c>
      <c r="D21251" s="218">
        <v>44898</v>
      </c>
      <c r="E21251" s="1">
        <v>3</v>
      </c>
      <c r="F21251" s="62">
        <v>132.36000000000001</v>
      </c>
    </row>
    <row r="21252" spans="1:6" x14ac:dyDescent="0.35">
      <c r="A21252" s="1">
        <v>238</v>
      </c>
      <c r="B21252" s="1" t="s">
        <v>171</v>
      </c>
      <c r="C21252" s="218">
        <v>44901</v>
      </c>
      <c r="D21252" s="218">
        <v>44893</v>
      </c>
      <c r="E21252" s="1">
        <v>1</v>
      </c>
      <c r="F21252" s="62">
        <v>54.35</v>
      </c>
    </row>
    <row r="21253" spans="1:6" x14ac:dyDescent="0.35">
      <c r="A21253" s="1">
        <v>238</v>
      </c>
      <c r="B21253" s="1" t="s">
        <v>171</v>
      </c>
      <c r="C21253" s="218">
        <v>44901</v>
      </c>
      <c r="D21253" s="218">
        <v>44894</v>
      </c>
      <c r="E21253" s="1">
        <v>4</v>
      </c>
      <c r="F21253" s="62">
        <v>163.15</v>
      </c>
    </row>
    <row r="21254" spans="1:6" x14ac:dyDescent="0.35">
      <c r="A21254" s="1">
        <v>238</v>
      </c>
      <c r="B21254" s="1" t="s">
        <v>171</v>
      </c>
      <c r="C21254" s="218">
        <v>44901</v>
      </c>
      <c r="D21254" s="218">
        <v>44895</v>
      </c>
      <c r="E21254" s="1">
        <v>1</v>
      </c>
      <c r="F21254" s="62">
        <v>74.25</v>
      </c>
    </row>
    <row r="21255" spans="1:6" x14ac:dyDescent="0.35">
      <c r="A21255" s="1">
        <v>238</v>
      </c>
      <c r="B21255" s="1" t="s">
        <v>171</v>
      </c>
      <c r="C21255" s="218">
        <v>44901</v>
      </c>
      <c r="D21255" s="218">
        <v>44896</v>
      </c>
      <c r="E21255" s="1">
        <v>6</v>
      </c>
      <c r="F21255" s="62">
        <v>303.72000000000003</v>
      </c>
    </row>
    <row r="21256" spans="1:6" x14ac:dyDescent="0.35">
      <c r="A21256" s="1">
        <v>238</v>
      </c>
      <c r="B21256" s="1" t="s">
        <v>171</v>
      </c>
      <c r="C21256" s="218">
        <v>44901</v>
      </c>
      <c r="D21256" s="218">
        <v>44897</v>
      </c>
      <c r="E21256" s="1">
        <v>3</v>
      </c>
      <c r="F21256" s="62">
        <v>138.4</v>
      </c>
    </row>
    <row r="21257" spans="1:6" x14ac:dyDescent="0.35">
      <c r="A21257" s="1">
        <v>238</v>
      </c>
      <c r="B21257" s="1" t="s">
        <v>171</v>
      </c>
      <c r="C21257" s="218">
        <v>44901</v>
      </c>
      <c r="D21257" s="218">
        <v>44898</v>
      </c>
      <c r="E21257" s="1">
        <v>2</v>
      </c>
      <c r="F21257" s="62">
        <v>128.69999999999999</v>
      </c>
    </row>
    <row r="21258" spans="1:6" x14ac:dyDescent="0.35">
      <c r="A21258" s="1">
        <v>238</v>
      </c>
      <c r="B21258" s="1" t="s">
        <v>171</v>
      </c>
      <c r="C21258" s="218">
        <v>44902</v>
      </c>
      <c r="D21258" s="218">
        <v>44893</v>
      </c>
      <c r="E21258" s="1">
        <v>1</v>
      </c>
      <c r="F21258" s="62">
        <v>68.709999999999994</v>
      </c>
    </row>
    <row r="21259" spans="1:6" x14ac:dyDescent="0.35">
      <c r="A21259" s="1">
        <v>238</v>
      </c>
      <c r="B21259" s="1" t="s">
        <v>171</v>
      </c>
      <c r="C21259" s="218">
        <v>44902</v>
      </c>
      <c r="D21259" s="218">
        <v>44894</v>
      </c>
      <c r="E21259" s="1">
        <v>1</v>
      </c>
      <c r="F21259" s="62">
        <v>54.45</v>
      </c>
    </row>
    <row r="21260" spans="1:6" x14ac:dyDescent="0.35">
      <c r="A21260" s="1">
        <v>238</v>
      </c>
      <c r="B21260" s="1" t="s">
        <v>171</v>
      </c>
      <c r="C21260" s="218">
        <v>44902</v>
      </c>
      <c r="D21260" s="218">
        <v>44896</v>
      </c>
      <c r="E21260" s="1">
        <v>5</v>
      </c>
      <c r="F21260" s="62">
        <v>242.15</v>
      </c>
    </row>
    <row r="21261" spans="1:6" x14ac:dyDescent="0.35">
      <c r="A21261" s="1">
        <v>238</v>
      </c>
      <c r="B21261" s="1" t="s">
        <v>171</v>
      </c>
      <c r="C21261" s="218">
        <v>44902</v>
      </c>
      <c r="D21261" s="218">
        <v>44897</v>
      </c>
      <c r="E21261" s="1">
        <v>5</v>
      </c>
      <c r="F21261" s="62">
        <v>306.11</v>
      </c>
    </row>
    <row r="21262" spans="1:6" x14ac:dyDescent="0.35">
      <c r="A21262" s="1">
        <v>238</v>
      </c>
      <c r="B21262" s="1" t="s">
        <v>171</v>
      </c>
      <c r="C21262" s="218">
        <v>44902</v>
      </c>
      <c r="D21262" s="218">
        <v>44898</v>
      </c>
      <c r="E21262" s="1">
        <v>3</v>
      </c>
      <c r="F21262" s="62">
        <v>85.14</v>
      </c>
    </row>
    <row r="21263" spans="1:6" x14ac:dyDescent="0.35">
      <c r="A21263" s="1">
        <v>238</v>
      </c>
      <c r="B21263" s="1" t="s">
        <v>171</v>
      </c>
      <c r="C21263" s="218">
        <v>44903</v>
      </c>
      <c r="D21263" s="218">
        <v>44894</v>
      </c>
      <c r="E21263" s="1">
        <v>1</v>
      </c>
      <c r="F21263" s="62">
        <v>54.45</v>
      </c>
    </row>
    <row r="21264" spans="1:6" x14ac:dyDescent="0.35">
      <c r="A21264" s="1">
        <v>238</v>
      </c>
      <c r="B21264" s="1" t="s">
        <v>171</v>
      </c>
      <c r="C21264" s="218">
        <v>44903</v>
      </c>
      <c r="D21264" s="218">
        <v>44895</v>
      </c>
      <c r="E21264" s="1">
        <v>1</v>
      </c>
      <c r="F21264" s="62">
        <v>73.95</v>
      </c>
    </row>
    <row r="21265" spans="1:6" x14ac:dyDescent="0.35">
      <c r="A21265" s="1">
        <v>238</v>
      </c>
      <c r="B21265" s="1" t="s">
        <v>171</v>
      </c>
      <c r="C21265" s="218">
        <v>44903</v>
      </c>
      <c r="D21265" s="218">
        <v>44896</v>
      </c>
      <c r="E21265" s="1">
        <v>7</v>
      </c>
      <c r="F21265" s="62">
        <v>433.07</v>
      </c>
    </row>
    <row r="21266" spans="1:6" x14ac:dyDescent="0.35">
      <c r="A21266" s="1">
        <v>238</v>
      </c>
      <c r="B21266" s="1" t="s">
        <v>171</v>
      </c>
      <c r="C21266" s="218">
        <v>44903</v>
      </c>
      <c r="D21266" s="218">
        <v>44897</v>
      </c>
      <c r="E21266" s="1">
        <v>4</v>
      </c>
      <c r="F21266" s="62">
        <v>212.16</v>
      </c>
    </row>
    <row r="21267" spans="1:6" x14ac:dyDescent="0.35">
      <c r="A21267" s="1">
        <v>238</v>
      </c>
      <c r="B21267" s="1" t="s">
        <v>171</v>
      </c>
      <c r="C21267" s="218">
        <v>44903</v>
      </c>
      <c r="D21267" s="218">
        <v>44898</v>
      </c>
      <c r="E21267" s="1">
        <v>2</v>
      </c>
      <c r="F21267" s="62">
        <v>57.27</v>
      </c>
    </row>
    <row r="21268" spans="1:6" x14ac:dyDescent="0.35">
      <c r="A21268" s="1">
        <v>238</v>
      </c>
      <c r="B21268" s="1" t="s">
        <v>171</v>
      </c>
      <c r="C21268" s="218">
        <v>44903</v>
      </c>
      <c r="D21268" s="218">
        <v>44900</v>
      </c>
      <c r="E21268" s="1">
        <v>4</v>
      </c>
      <c r="F21268" s="62">
        <v>129.79</v>
      </c>
    </row>
    <row r="21269" spans="1:6" x14ac:dyDescent="0.35">
      <c r="A21269" s="1">
        <v>238</v>
      </c>
      <c r="B21269" s="1" t="s">
        <v>171</v>
      </c>
      <c r="C21269" s="218">
        <v>44903</v>
      </c>
      <c r="D21269" s="218">
        <v>44902</v>
      </c>
      <c r="E21269" s="1">
        <v>1</v>
      </c>
      <c r="F21269" s="62">
        <v>54.35</v>
      </c>
    </row>
    <row r="21270" spans="1:6" x14ac:dyDescent="0.35">
      <c r="A21270" s="1">
        <v>238</v>
      </c>
      <c r="B21270" s="1" t="s">
        <v>171</v>
      </c>
      <c r="C21270" s="218">
        <v>44904</v>
      </c>
      <c r="D21270" s="218">
        <v>44897</v>
      </c>
      <c r="E21270" s="1">
        <v>14</v>
      </c>
      <c r="F21270" s="62">
        <v>526.32000000000005</v>
      </c>
    </row>
    <row r="21271" spans="1:6" x14ac:dyDescent="0.35">
      <c r="A21271" s="1">
        <v>238</v>
      </c>
      <c r="B21271" s="1" t="s">
        <v>171</v>
      </c>
      <c r="C21271" s="218">
        <v>44904</v>
      </c>
      <c r="D21271" s="218">
        <v>44898</v>
      </c>
      <c r="E21271" s="1">
        <v>10</v>
      </c>
      <c r="F21271" s="62">
        <v>449.56</v>
      </c>
    </row>
    <row r="21272" spans="1:6" x14ac:dyDescent="0.35">
      <c r="A21272" s="1">
        <v>238</v>
      </c>
      <c r="B21272" s="1" t="s">
        <v>171</v>
      </c>
      <c r="C21272" s="218">
        <v>44904</v>
      </c>
      <c r="D21272" s="218">
        <v>44902</v>
      </c>
      <c r="E21272" s="1">
        <v>3</v>
      </c>
      <c r="F21272" s="62">
        <v>113.75</v>
      </c>
    </row>
    <row r="21273" spans="1:6" x14ac:dyDescent="0.35">
      <c r="A21273" s="1">
        <v>238</v>
      </c>
      <c r="B21273" s="1" t="s">
        <v>171</v>
      </c>
      <c r="C21273" s="218">
        <v>44905</v>
      </c>
      <c r="D21273" s="218">
        <v>44902</v>
      </c>
      <c r="E21273" s="1">
        <v>4</v>
      </c>
      <c r="F21273" s="62">
        <v>168.05</v>
      </c>
    </row>
    <row r="21274" spans="1:6" x14ac:dyDescent="0.35">
      <c r="A21274" s="1">
        <v>238</v>
      </c>
      <c r="B21274" s="1" t="s">
        <v>171</v>
      </c>
      <c r="C21274" s="218">
        <v>44905</v>
      </c>
      <c r="D21274" s="218">
        <v>44905</v>
      </c>
      <c r="E21274" s="1">
        <v>16</v>
      </c>
      <c r="F21274" s="62">
        <v>874.54</v>
      </c>
    </row>
    <row r="21275" spans="1:6" x14ac:dyDescent="0.35">
      <c r="A21275" s="1">
        <v>238</v>
      </c>
      <c r="B21275" s="1" t="s">
        <v>171</v>
      </c>
      <c r="C21275" s="218">
        <v>44906</v>
      </c>
      <c r="D21275" s="218">
        <v>44905</v>
      </c>
      <c r="E21275" s="1">
        <v>5</v>
      </c>
      <c r="F21275" s="62">
        <v>327.64</v>
      </c>
    </row>
    <row r="21276" spans="1:6" x14ac:dyDescent="0.35">
      <c r="A21276" s="1">
        <v>238</v>
      </c>
      <c r="B21276" s="1" t="s">
        <v>171</v>
      </c>
      <c r="C21276" s="218">
        <v>44906</v>
      </c>
      <c r="D21276" s="218">
        <v>44906</v>
      </c>
      <c r="E21276" s="1">
        <v>1</v>
      </c>
      <c r="F21276" s="62">
        <v>54.25</v>
      </c>
    </row>
    <row r="21277" spans="1:6" x14ac:dyDescent="0.35">
      <c r="A21277" s="1">
        <v>238</v>
      </c>
      <c r="B21277" s="1" t="s">
        <v>171</v>
      </c>
      <c r="C21277" s="218">
        <v>44908</v>
      </c>
      <c r="D21277" s="218">
        <v>44905</v>
      </c>
      <c r="E21277" s="1">
        <v>2</v>
      </c>
      <c r="F21277" s="62">
        <v>147.61000000000001</v>
      </c>
    </row>
    <row r="21278" spans="1:6" x14ac:dyDescent="0.35">
      <c r="A21278" s="1">
        <v>238</v>
      </c>
      <c r="B21278" s="1" t="s">
        <v>171</v>
      </c>
      <c r="C21278" s="218">
        <v>44908</v>
      </c>
      <c r="D21278" s="218">
        <v>44906</v>
      </c>
      <c r="E21278" s="1">
        <v>1</v>
      </c>
      <c r="F21278" s="62">
        <v>73.61</v>
      </c>
    </row>
    <row r="21279" spans="1:6" x14ac:dyDescent="0.35">
      <c r="A21279" s="1">
        <v>238</v>
      </c>
      <c r="B21279" s="1" t="s">
        <v>171</v>
      </c>
      <c r="C21279" s="218">
        <v>44908</v>
      </c>
      <c r="D21279" s="218">
        <v>44907</v>
      </c>
      <c r="E21279" s="1">
        <v>7</v>
      </c>
      <c r="F21279" s="62">
        <v>327.44</v>
      </c>
    </row>
    <row r="21280" spans="1:6" x14ac:dyDescent="0.35">
      <c r="A21280" s="1">
        <v>238</v>
      </c>
      <c r="B21280" s="1" t="s">
        <v>171</v>
      </c>
      <c r="C21280" s="218">
        <v>44908</v>
      </c>
      <c r="D21280" s="218">
        <v>44908</v>
      </c>
      <c r="E21280" s="1">
        <v>5</v>
      </c>
      <c r="F21280" s="62">
        <v>257.08999999999997</v>
      </c>
    </row>
    <row r="21281" spans="1:6" x14ac:dyDescent="0.35">
      <c r="A21281" s="1">
        <v>238</v>
      </c>
      <c r="B21281" s="1" t="s">
        <v>171</v>
      </c>
      <c r="C21281" s="218">
        <v>44909</v>
      </c>
      <c r="D21281" s="218">
        <v>44907</v>
      </c>
      <c r="E21281" s="1">
        <v>2</v>
      </c>
      <c r="F21281" s="62">
        <v>148.05000000000001</v>
      </c>
    </row>
    <row r="21282" spans="1:6" x14ac:dyDescent="0.35">
      <c r="A21282" s="1">
        <v>238</v>
      </c>
      <c r="B21282" s="1" t="s">
        <v>171</v>
      </c>
      <c r="C21282" s="218">
        <v>44909</v>
      </c>
      <c r="D21282" s="218">
        <v>44908</v>
      </c>
      <c r="E21282" s="1">
        <v>2</v>
      </c>
      <c r="F21282" s="62">
        <v>97.61</v>
      </c>
    </row>
    <row r="21283" spans="1:6" x14ac:dyDescent="0.35">
      <c r="A21283" s="1">
        <v>238</v>
      </c>
      <c r="B21283" s="1" t="s">
        <v>171</v>
      </c>
      <c r="C21283" s="218">
        <v>44909</v>
      </c>
      <c r="D21283" s="218">
        <v>44909</v>
      </c>
      <c r="E21283" s="1">
        <v>13</v>
      </c>
      <c r="F21283" s="62">
        <v>500.79</v>
      </c>
    </row>
    <row r="21284" spans="1:6" x14ac:dyDescent="0.35">
      <c r="A21284" s="1">
        <v>238</v>
      </c>
      <c r="B21284" s="1" t="s">
        <v>171</v>
      </c>
      <c r="C21284" s="218">
        <v>44910</v>
      </c>
      <c r="D21284" s="218">
        <v>44908</v>
      </c>
      <c r="E21284" s="1">
        <v>2</v>
      </c>
      <c r="F21284" s="62">
        <v>103.45</v>
      </c>
    </row>
    <row r="21285" spans="1:6" x14ac:dyDescent="0.35">
      <c r="A21285" s="1">
        <v>238</v>
      </c>
      <c r="B21285" s="1" t="s">
        <v>171</v>
      </c>
      <c r="C21285" s="218">
        <v>44910</v>
      </c>
      <c r="D21285" s="218">
        <v>44909</v>
      </c>
      <c r="E21285" s="1">
        <v>2</v>
      </c>
      <c r="F21285" s="62">
        <v>96.62</v>
      </c>
    </row>
    <row r="21286" spans="1:6" x14ac:dyDescent="0.35">
      <c r="A21286" s="1">
        <v>238</v>
      </c>
      <c r="B21286" s="1" t="s">
        <v>171</v>
      </c>
      <c r="C21286" s="218">
        <v>44910</v>
      </c>
      <c r="D21286" s="218">
        <v>44910</v>
      </c>
      <c r="E21286" s="1">
        <v>14</v>
      </c>
      <c r="F21286" s="62">
        <v>640.82000000000005</v>
      </c>
    </row>
    <row r="21287" spans="1:6" x14ac:dyDescent="0.35">
      <c r="A21287" s="1">
        <v>238</v>
      </c>
      <c r="B21287" s="1" t="s">
        <v>171</v>
      </c>
      <c r="C21287" s="218">
        <v>44911</v>
      </c>
      <c r="D21287" s="218">
        <v>44910</v>
      </c>
      <c r="E21287" s="1">
        <v>2</v>
      </c>
      <c r="F21287" s="62">
        <v>52.87</v>
      </c>
    </row>
    <row r="21288" spans="1:6" x14ac:dyDescent="0.35">
      <c r="A21288" s="1">
        <v>238</v>
      </c>
      <c r="B21288" s="1" t="s">
        <v>171</v>
      </c>
      <c r="C21288" s="218">
        <v>44911</v>
      </c>
      <c r="D21288" s="218">
        <v>44911</v>
      </c>
      <c r="E21288" s="1">
        <v>14</v>
      </c>
      <c r="F21288" s="62">
        <v>783.82</v>
      </c>
    </row>
    <row r="21289" spans="1:6" x14ac:dyDescent="0.35">
      <c r="A21289" s="1">
        <v>238</v>
      </c>
      <c r="B21289" s="1" t="s">
        <v>171</v>
      </c>
      <c r="C21289" s="218">
        <v>44912</v>
      </c>
      <c r="D21289" s="218">
        <v>44911</v>
      </c>
      <c r="E21289" s="1">
        <v>2</v>
      </c>
      <c r="F21289" s="62">
        <v>56.23</v>
      </c>
    </row>
    <row r="21290" spans="1:6" x14ac:dyDescent="0.35">
      <c r="A21290" s="1">
        <v>238</v>
      </c>
      <c r="B21290" s="1" t="s">
        <v>171</v>
      </c>
      <c r="C21290" s="218">
        <v>44912</v>
      </c>
      <c r="D21290" s="218">
        <v>44912</v>
      </c>
      <c r="E21290" s="1">
        <v>9</v>
      </c>
      <c r="F21290" s="62">
        <v>559.4</v>
      </c>
    </row>
    <row r="21291" spans="1:6" x14ac:dyDescent="0.35">
      <c r="A21291" s="1">
        <v>238</v>
      </c>
      <c r="B21291" s="1" t="s">
        <v>171</v>
      </c>
      <c r="C21291" s="218">
        <v>44913</v>
      </c>
      <c r="D21291" s="218">
        <v>44913</v>
      </c>
      <c r="E21291" s="1">
        <v>10</v>
      </c>
      <c r="F21291" s="62">
        <v>563</v>
      </c>
    </row>
    <row r="21292" spans="1:6" x14ac:dyDescent="0.35">
      <c r="A21292" s="1">
        <v>238</v>
      </c>
      <c r="B21292" s="1" t="s">
        <v>171</v>
      </c>
      <c r="C21292" s="218">
        <v>44914</v>
      </c>
      <c r="D21292" s="218">
        <v>44914</v>
      </c>
      <c r="E21292" s="1">
        <v>17</v>
      </c>
      <c r="F21292" s="62">
        <v>777.04</v>
      </c>
    </row>
    <row r="21293" spans="1:6" x14ac:dyDescent="0.35">
      <c r="A21293" s="1">
        <v>238</v>
      </c>
      <c r="B21293" s="1" t="s">
        <v>171</v>
      </c>
      <c r="C21293" s="218">
        <v>44915</v>
      </c>
      <c r="D21293" s="218">
        <v>44913</v>
      </c>
      <c r="E21293" s="1">
        <v>1</v>
      </c>
      <c r="F21293" s="62">
        <v>54.45</v>
      </c>
    </row>
    <row r="21294" spans="1:6" x14ac:dyDescent="0.35">
      <c r="A21294" s="1">
        <v>238</v>
      </c>
      <c r="B21294" s="1" t="s">
        <v>171</v>
      </c>
      <c r="C21294" s="218">
        <v>44915</v>
      </c>
      <c r="D21294" s="218">
        <v>44914</v>
      </c>
      <c r="E21294" s="1">
        <v>4</v>
      </c>
      <c r="F21294" s="62">
        <v>193</v>
      </c>
    </row>
    <row r="21295" spans="1:6" x14ac:dyDescent="0.35">
      <c r="A21295" s="1">
        <v>238</v>
      </c>
      <c r="B21295" s="1" t="s">
        <v>171</v>
      </c>
      <c r="C21295" s="218">
        <v>44915</v>
      </c>
      <c r="D21295" s="218">
        <v>44915</v>
      </c>
      <c r="E21295" s="1">
        <v>8</v>
      </c>
      <c r="F21295" s="62">
        <v>444.76</v>
      </c>
    </row>
    <row r="21296" spans="1:6" x14ac:dyDescent="0.35">
      <c r="A21296" s="1">
        <v>238</v>
      </c>
      <c r="B21296" s="1" t="s">
        <v>171</v>
      </c>
      <c r="C21296" s="218">
        <v>44916</v>
      </c>
      <c r="D21296" s="218">
        <v>44914</v>
      </c>
      <c r="E21296" s="1">
        <v>1</v>
      </c>
      <c r="F21296" s="62">
        <v>70.78</v>
      </c>
    </row>
    <row r="21297" spans="1:6" x14ac:dyDescent="0.35">
      <c r="A21297" s="1">
        <v>238</v>
      </c>
      <c r="B21297" s="1" t="s">
        <v>171</v>
      </c>
      <c r="C21297" s="218">
        <v>44916</v>
      </c>
      <c r="D21297" s="218">
        <v>44915</v>
      </c>
      <c r="E21297" s="1">
        <v>2</v>
      </c>
      <c r="F21297" s="62">
        <v>137.51</v>
      </c>
    </row>
    <row r="21298" spans="1:6" x14ac:dyDescent="0.35">
      <c r="A21298" s="1">
        <v>238</v>
      </c>
      <c r="B21298" s="1" t="s">
        <v>171</v>
      </c>
      <c r="C21298" s="218">
        <v>44916</v>
      </c>
      <c r="D21298" s="218">
        <v>44916</v>
      </c>
      <c r="E21298" s="1">
        <v>6</v>
      </c>
      <c r="F21298" s="62">
        <v>289.37</v>
      </c>
    </row>
    <row r="21299" spans="1:6" x14ac:dyDescent="0.35">
      <c r="A21299" s="1">
        <v>238</v>
      </c>
      <c r="B21299" s="1" t="s">
        <v>171</v>
      </c>
      <c r="C21299" s="218">
        <v>44917</v>
      </c>
      <c r="D21299" s="218">
        <v>44916</v>
      </c>
      <c r="E21299" s="1">
        <v>2</v>
      </c>
      <c r="F21299" s="62">
        <v>127.31</v>
      </c>
    </row>
    <row r="21300" spans="1:6" x14ac:dyDescent="0.35">
      <c r="A21300" s="1">
        <v>238</v>
      </c>
      <c r="B21300" s="1" t="s">
        <v>171</v>
      </c>
      <c r="C21300" s="218">
        <v>44917</v>
      </c>
      <c r="D21300" s="218">
        <v>44917</v>
      </c>
      <c r="E21300" s="1">
        <v>11</v>
      </c>
      <c r="F21300" s="62">
        <v>527.16999999999996</v>
      </c>
    </row>
    <row r="21301" spans="1:6" x14ac:dyDescent="0.35">
      <c r="A21301" s="1">
        <v>238</v>
      </c>
      <c r="B21301" s="1" t="s">
        <v>171</v>
      </c>
      <c r="C21301" s="218">
        <v>44918</v>
      </c>
      <c r="D21301" s="218">
        <v>44918</v>
      </c>
      <c r="E21301" s="1">
        <v>6</v>
      </c>
      <c r="F21301" s="62">
        <v>405.65</v>
      </c>
    </row>
    <row r="21302" spans="1:6" x14ac:dyDescent="0.35">
      <c r="A21302" s="1">
        <v>238</v>
      </c>
      <c r="B21302" s="1" t="s">
        <v>171</v>
      </c>
      <c r="C21302" s="218">
        <v>44919</v>
      </c>
      <c r="D21302" s="218">
        <v>44916</v>
      </c>
      <c r="E21302" s="1">
        <v>2</v>
      </c>
      <c r="F21302" s="62">
        <v>137.12</v>
      </c>
    </row>
    <row r="21303" spans="1:6" x14ac:dyDescent="0.35">
      <c r="A21303" s="1">
        <v>238</v>
      </c>
      <c r="B21303" s="1" t="s">
        <v>171</v>
      </c>
      <c r="C21303" s="218">
        <v>44919</v>
      </c>
      <c r="D21303" s="218">
        <v>44918</v>
      </c>
      <c r="E21303" s="1">
        <v>11</v>
      </c>
      <c r="F21303" s="62">
        <v>350.26</v>
      </c>
    </row>
    <row r="21304" spans="1:6" x14ac:dyDescent="0.35">
      <c r="A21304" s="1">
        <v>238</v>
      </c>
      <c r="B21304" s="1" t="s">
        <v>171</v>
      </c>
      <c r="C21304" s="218">
        <v>44919</v>
      </c>
      <c r="D21304" s="218">
        <v>44919</v>
      </c>
      <c r="E21304" s="1">
        <v>6</v>
      </c>
      <c r="F21304" s="62">
        <v>366.3</v>
      </c>
    </row>
    <row r="21305" spans="1:6" x14ac:dyDescent="0.35">
      <c r="A21305" s="1">
        <v>238</v>
      </c>
      <c r="B21305" s="1" t="s">
        <v>171</v>
      </c>
      <c r="C21305" s="218">
        <v>44920</v>
      </c>
      <c r="D21305" s="218">
        <v>44917</v>
      </c>
      <c r="E21305" s="1">
        <v>2</v>
      </c>
      <c r="F21305" s="62">
        <v>128.69999999999999</v>
      </c>
    </row>
    <row r="21306" spans="1:6" x14ac:dyDescent="0.35">
      <c r="A21306" s="1">
        <v>238</v>
      </c>
      <c r="B21306" s="1" t="s">
        <v>171</v>
      </c>
      <c r="C21306" s="218">
        <v>44920</v>
      </c>
      <c r="D21306" s="218">
        <v>44918</v>
      </c>
      <c r="E21306" s="1">
        <v>1</v>
      </c>
      <c r="F21306" s="62">
        <v>29.7</v>
      </c>
    </row>
    <row r="21307" spans="1:6" x14ac:dyDescent="0.35">
      <c r="A21307" s="1">
        <v>238</v>
      </c>
      <c r="B21307" s="1" t="s">
        <v>171</v>
      </c>
      <c r="C21307" s="218">
        <v>44920</v>
      </c>
      <c r="D21307" s="218">
        <v>44919</v>
      </c>
      <c r="E21307" s="1">
        <v>5</v>
      </c>
      <c r="F21307" s="62">
        <v>196.31</v>
      </c>
    </row>
    <row r="21308" spans="1:6" x14ac:dyDescent="0.35">
      <c r="A21308" s="1">
        <v>238</v>
      </c>
      <c r="B21308" s="1" t="s">
        <v>171</v>
      </c>
      <c r="C21308" s="218">
        <v>44920</v>
      </c>
      <c r="D21308" s="218">
        <v>44920</v>
      </c>
      <c r="E21308" s="1">
        <v>13</v>
      </c>
      <c r="F21308" s="62">
        <v>521.23</v>
      </c>
    </row>
    <row r="21309" spans="1:6" x14ac:dyDescent="0.35">
      <c r="A21309" s="1">
        <v>238</v>
      </c>
      <c r="B21309" s="1" t="s">
        <v>171</v>
      </c>
      <c r="C21309" s="218">
        <v>44921</v>
      </c>
      <c r="D21309" s="218">
        <v>44918</v>
      </c>
      <c r="E21309" s="1">
        <v>1</v>
      </c>
      <c r="F21309" s="62">
        <v>54.45</v>
      </c>
    </row>
    <row r="21310" spans="1:6" x14ac:dyDescent="0.35">
      <c r="A21310" s="1">
        <v>238</v>
      </c>
      <c r="B21310" s="1" t="s">
        <v>171</v>
      </c>
      <c r="C21310" s="218">
        <v>44921</v>
      </c>
      <c r="D21310" s="218">
        <v>44920</v>
      </c>
      <c r="E21310" s="1">
        <v>3</v>
      </c>
      <c r="F21310" s="62">
        <v>175.97</v>
      </c>
    </row>
    <row r="21311" spans="1:6" x14ac:dyDescent="0.35">
      <c r="A21311" s="1">
        <v>238</v>
      </c>
      <c r="B21311" s="1" t="s">
        <v>171</v>
      </c>
      <c r="C21311" s="218">
        <v>44921</v>
      </c>
      <c r="D21311" s="218">
        <v>44921</v>
      </c>
      <c r="E21311" s="1">
        <v>15</v>
      </c>
      <c r="F21311" s="62">
        <v>637.79999999999995</v>
      </c>
    </row>
    <row r="21312" spans="1:6" x14ac:dyDescent="0.35">
      <c r="A21312" s="1">
        <v>238</v>
      </c>
      <c r="B21312" s="1" t="s">
        <v>171</v>
      </c>
      <c r="C21312" s="218">
        <v>44922</v>
      </c>
      <c r="D21312" s="218">
        <v>44919</v>
      </c>
      <c r="E21312" s="1">
        <v>2</v>
      </c>
      <c r="F21312" s="62">
        <v>83.56</v>
      </c>
    </row>
    <row r="21313" spans="1:6" x14ac:dyDescent="0.35">
      <c r="A21313" s="1">
        <v>238</v>
      </c>
      <c r="B21313" s="1" t="s">
        <v>171</v>
      </c>
      <c r="C21313" s="218">
        <v>44922</v>
      </c>
      <c r="D21313" s="218">
        <v>44920</v>
      </c>
      <c r="E21313" s="1">
        <v>2</v>
      </c>
      <c r="F21313" s="62">
        <v>128.69999999999999</v>
      </c>
    </row>
    <row r="21314" spans="1:6" x14ac:dyDescent="0.35">
      <c r="A21314" s="1">
        <v>238</v>
      </c>
      <c r="B21314" s="1" t="s">
        <v>171</v>
      </c>
      <c r="C21314" s="218">
        <v>44922</v>
      </c>
      <c r="D21314" s="218">
        <v>44921</v>
      </c>
      <c r="E21314" s="1">
        <v>2</v>
      </c>
      <c r="F21314" s="62">
        <v>84.15</v>
      </c>
    </row>
    <row r="21315" spans="1:6" x14ac:dyDescent="0.35">
      <c r="A21315" s="1">
        <v>238</v>
      </c>
      <c r="B21315" s="1" t="s">
        <v>171</v>
      </c>
      <c r="C21315" s="218">
        <v>44922</v>
      </c>
      <c r="D21315" s="218">
        <v>44922</v>
      </c>
      <c r="E21315" s="1">
        <v>9</v>
      </c>
      <c r="F21315" s="62">
        <v>380.95</v>
      </c>
    </row>
    <row r="21316" spans="1:6" x14ac:dyDescent="0.35">
      <c r="A21316" s="1">
        <v>238</v>
      </c>
      <c r="B21316" s="1" t="s">
        <v>171</v>
      </c>
      <c r="C21316" s="218">
        <v>44923</v>
      </c>
      <c r="D21316" s="218">
        <v>44922</v>
      </c>
      <c r="E21316" s="1">
        <v>2</v>
      </c>
      <c r="F21316" s="62">
        <v>84.15</v>
      </c>
    </row>
    <row r="21317" spans="1:6" x14ac:dyDescent="0.35">
      <c r="A21317" s="1">
        <v>238</v>
      </c>
      <c r="B21317" s="1" t="s">
        <v>171</v>
      </c>
      <c r="C21317" s="218">
        <v>44923</v>
      </c>
      <c r="D21317" s="218">
        <v>44923</v>
      </c>
      <c r="E21317" s="1">
        <v>4</v>
      </c>
      <c r="F21317" s="62">
        <v>213.84</v>
      </c>
    </row>
    <row r="21318" spans="1:6" x14ac:dyDescent="0.35">
      <c r="A21318" s="1">
        <v>238</v>
      </c>
      <c r="B21318" s="1" t="s">
        <v>171</v>
      </c>
      <c r="C21318" s="218">
        <v>44924</v>
      </c>
      <c r="D21318" s="218">
        <v>44921</v>
      </c>
      <c r="E21318" s="1">
        <v>2</v>
      </c>
      <c r="F21318" s="62">
        <v>148.5</v>
      </c>
    </row>
    <row r="21319" spans="1:6" x14ac:dyDescent="0.35">
      <c r="A21319" s="1">
        <v>238</v>
      </c>
      <c r="B21319" s="1" t="s">
        <v>171</v>
      </c>
      <c r="C21319" s="218">
        <v>44924</v>
      </c>
      <c r="D21319" s="218">
        <v>44922</v>
      </c>
      <c r="E21319" s="1">
        <v>4</v>
      </c>
      <c r="F21319" s="62">
        <v>297</v>
      </c>
    </row>
    <row r="21320" spans="1:6" x14ac:dyDescent="0.35">
      <c r="A21320" s="1">
        <v>238</v>
      </c>
      <c r="B21320" s="1" t="s">
        <v>171</v>
      </c>
      <c r="C21320" s="218">
        <v>44924</v>
      </c>
      <c r="D21320" s="218">
        <v>44923</v>
      </c>
      <c r="E21320" s="1">
        <v>9</v>
      </c>
      <c r="F21320" s="62">
        <v>377.18</v>
      </c>
    </row>
    <row r="21321" spans="1:6" x14ac:dyDescent="0.35">
      <c r="A21321" s="1">
        <v>238</v>
      </c>
      <c r="B21321" s="1" t="s">
        <v>171</v>
      </c>
      <c r="C21321" s="218">
        <v>44924</v>
      </c>
      <c r="D21321" s="218">
        <v>44924</v>
      </c>
      <c r="E21321" s="1">
        <v>6</v>
      </c>
      <c r="F21321" s="62">
        <v>270.47000000000003</v>
      </c>
    </row>
    <row r="21322" spans="1:6" x14ac:dyDescent="0.35">
      <c r="A21322" s="1">
        <v>238</v>
      </c>
      <c r="B21322" s="1" t="s">
        <v>171</v>
      </c>
      <c r="C21322" s="218">
        <v>44925</v>
      </c>
      <c r="D21322" s="218">
        <v>44922</v>
      </c>
      <c r="E21322" s="1">
        <v>2</v>
      </c>
      <c r="F21322" s="62">
        <v>128.69999999999999</v>
      </c>
    </row>
    <row r="21323" spans="1:6" x14ac:dyDescent="0.35">
      <c r="A21323" s="1">
        <v>238</v>
      </c>
      <c r="B21323" s="1" t="s">
        <v>171</v>
      </c>
      <c r="C21323" s="218">
        <v>44925</v>
      </c>
      <c r="D21323" s="218">
        <v>44923</v>
      </c>
      <c r="E21323" s="1">
        <v>1</v>
      </c>
      <c r="F21323" s="62">
        <v>74.25</v>
      </c>
    </row>
    <row r="21324" spans="1:6" x14ac:dyDescent="0.35">
      <c r="A21324" s="1">
        <v>238</v>
      </c>
      <c r="B21324" s="1" t="s">
        <v>171</v>
      </c>
      <c r="C21324" s="218">
        <v>44925</v>
      </c>
      <c r="D21324" s="218">
        <v>44924</v>
      </c>
      <c r="E21324" s="1">
        <v>5</v>
      </c>
      <c r="F21324" s="62">
        <v>262.25</v>
      </c>
    </row>
    <row r="21325" spans="1:6" x14ac:dyDescent="0.35">
      <c r="A21325" s="1">
        <v>238</v>
      </c>
      <c r="B21325" s="1" t="s">
        <v>171</v>
      </c>
      <c r="C21325" s="218">
        <v>44925</v>
      </c>
      <c r="D21325" s="218">
        <v>44925</v>
      </c>
      <c r="E21325" s="1">
        <v>2</v>
      </c>
      <c r="F21325" s="62">
        <v>103.85</v>
      </c>
    </row>
    <row r="21326" spans="1:6" x14ac:dyDescent="0.35">
      <c r="A21326" s="1">
        <v>238</v>
      </c>
      <c r="B21326" s="1" t="s">
        <v>171</v>
      </c>
      <c r="C21326" s="218">
        <v>44926</v>
      </c>
      <c r="D21326" s="218">
        <v>44923</v>
      </c>
      <c r="E21326" s="1">
        <v>1</v>
      </c>
      <c r="F21326" s="62">
        <v>54.45</v>
      </c>
    </row>
    <row r="21327" spans="1:6" x14ac:dyDescent="0.35">
      <c r="A21327" s="1">
        <v>238</v>
      </c>
      <c r="B21327" s="1" t="s">
        <v>171</v>
      </c>
      <c r="C21327" s="218">
        <v>44926</v>
      </c>
      <c r="D21327" s="218">
        <v>44924</v>
      </c>
      <c r="E21327" s="1">
        <v>3</v>
      </c>
      <c r="F21327" s="62">
        <v>133.65</v>
      </c>
    </row>
    <row r="21328" spans="1:6" x14ac:dyDescent="0.35">
      <c r="A21328" s="1">
        <v>238</v>
      </c>
      <c r="B21328" s="1" t="s">
        <v>171</v>
      </c>
      <c r="C21328" s="218">
        <v>44926</v>
      </c>
      <c r="D21328" s="218">
        <v>44925</v>
      </c>
      <c r="E21328" s="1">
        <v>5</v>
      </c>
      <c r="F21328" s="62">
        <v>291.64999999999998</v>
      </c>
    </row>
    <row r="21329" spans="1:6" x14ac:dyDescent="0.35">
      <c r="A21329" s="1">
        <v>238</v>
      </c>
      <c r="B21329" s="1" t="s">
        <v>171</v>
      </c>
      <c r="C21329" s="218">
        <v>44926</v>
      </c>
      <c r="D21329" s="218">
        <v>44926</v>
      </c>
      <c r="E21329" s="1">
        <v>8</v>
      </c>
      <c r="F21329" s="62">
        <v>304.57</v>
      </c>
    </row>
    <row r="21330" spans="1:6" x14ac:dyDescent="0.35">
      <c r="A21330" s="1">
        <v>238</v>
      </c>
      <c r="B21330" s="1" t="s">
        <v>171</v>
      </c>
      <c r="C21330" s="218">
        <v>44928</v>
      </c>
      <c r="D21330" s="218">
        <v>44924</v>
      </c>
      <c r="E21330" s="1">
        <v>3</v>
      </c>
      <c r="F21330" s="62">
        <v>174.04</v>
      </c>
    </row>
    <row r="21331" spans="1:6" x14ac:dyDescent="0.35">
      <c r="A21331" s="1">
        <v>238</v>
      </c>
      <c r="B21331" s="1" t="s">
        <v>171</v>
      </c>
      <c r="C21331" s="218">
        <v>44928</v>
      </c>
      <c r="D21331" s="218">
        <v>44925</v>
      </c>
      <c r="E21331" s="1">
        <v>8</v>
      </c>
      <c r="F21331" s="62">
        <v>368.32</v>
      </c>
    </row>
    <row r="21332" spans="1:6" x14ac:dyDescent="0.35">
      <c r="A21332" s="1">
        <v>238</v>
      </c>
      <c r="B21332" s="1" t="s">
        <v>171</v>
      </c>
      <c r="C21332" s="218">
        <v>44928</v>
      </c>
      <c r="D21332" s="218">
        <v>44926</v>
      </c>
      <c r="E21332" s="1">
        <v>4</v>
      </c>
      <c r="F21332" s="62">
        <v>231.96</v>
      </c>
    </row>
    <row r="21333" spans="1:6" x14ac:dyDescent="0.35">
      <c r="A21333" s="1">
        <v>238</v>
      </c>
      <c r="B21333" s="1" t="s">
        <v>171</v>
      </c>
      <c r="C21333" s="218">
        <v>44928</v>
      </c>
      <c r="D21333" s="218">
        <v>44927</v>
      </c>
      <c r="E21333" s="1">
        <v>4</v>
      </c>
      <c r="F21333" s="62">
        <v>214.14</v>
      </c>
    </row>
    <row r="21334" spans="1:6" x14ac:dyDescent="0.35">
      <c r="A21334" s="1">
        <v>238</v>
      </c>
      <c r="B21334" s="1" t="s">
        <v>171</v>
      </c>
      <c r="C21334" s="218">
        <v>44929</v>
      </c>
      <c r="D21334" s="218">
        <v>44925</v>
      </c>
      <c r="E21334" s="1">
        <v>2</v>
      </c>
      <c r="F21334" s="62">
        <v>81.180000000000007</v>
      </c>
    </row>
    <row r="21335" spans="1:6" x14ac:dyDescent="0.35">
      <c r="A21335" s="1">
        <v>238</v>
      </c>
      <c r="B21335" s="1" t="s">
        <v>171</v>
      </c>
      <c r="C21335" s="218">
        <v>44929</v>
      </c>
      <c r="D21335" s="218">
        <v>44926</v>
      </c>
      <c r="E21335" s="1">
        <v>6</v>
      </c>
      <c r="F21335" s="62">
        <v>287.08999999999997</v>
      </c>
    </row>
    <row r="21336" spans="1:6" x14ac:dyDescent="0.35">
      <c r="A21336" s="1">
        <v>238</v>
      </c>
      <c r="B21336" s="1" t="s">
        <v>171</v>
      </c>
      <c r="C21336" s="218">
        <v>44929</v>
      </c>
      <c r="D21336" s="218">
        <v>44927</v>
      </c>
      <c r="E21336" s="1">
        <v>5</v>
      </c>
      <c r="F21336" s="62">
        <v>217.8</v>
      </c>
    </row>
    <row r="21337" spans="1:6" x14ac:dyDescent="0.35">
      <c r="A21337" s="1">
        <v>238</v>
      </c>
      <c r="B21337" s="1" t="s">
        <v>171</v>
      </c>
      <c r="C21337" s="218">
        <v>44929</v>
      </c>
      <c r="D21337" s="218">
        <v>44928</v>
      </c>
      <c r="E21337" s="1">
        <v>3</v>
      </c>
      <c r="F21337" s="62">
        <v>130.38</v>
      </c>
    </row>
    <row r="21338" spans="1:6" x14ac:dyDescent="0.35">
      <c r="A21338" s="1">
        <v>238</v>
      </c>
      <c r="B21338" s="1" t="s">
        <v>171</v>
      </c>
      <c r="C21338" s="218">
        <v>44929</v>
      </c>
      <c r="D21338" s="218">
        <v>44929</v>
      </c>
      <c r="E21338" s="1">
        <v>4</v>
      </c>
      <c r="F21338" s="62">
        <v>256.41000000000003</v>
      </c>
    </row>
    <row r="21339" spans="1:6" x14ac:dyDescent="0.35">
      <c r="A21339" s="1">
        <v>238</v>
      </c>
      <c r="B21339" s="1" t="s">
        <v>171</v>
      </c>
      <c r="C21339" s="218">
        <v>44930</v>
      </c>
      <c r="D21339" s="218">
        <v>44928</v>
      </c>
      <c r="E21339" s="1">
        <v>1</v>
      </c>
      <c r="F21339" s="62">
        <v>74.25</v>
      </c>
    </row>
    <row r="21340" spans="1:6" x14ac:dyDescent="0.35">
      <c r="A21340" s="1">
        <v>238</v>
      </c>
      <c r="B21340" s="1" t="s">
        <v>171</v>
      </c>
      <c r="C21340" s="218">
        <v>44930</v>
      </c>
      <c r="D21340" s="218">
        <v>44929</v>
      </c>
      <c r="E21340" s="1">
        <v>5</v>
      </c>
      <c r="F21340" s="62">
        <v>306.85000000000002</v>
      </c>
    </row>
    <row r="21341" spans="1:6" x14ac:dyDescent="0.35">
      <c r="A21341" s="1">
        <v>238</v>
      </c>
      <c r="B21341" s="1" t="s">
        <v>171</v>
      </c>
      <c r="C21341" s="218">
        <v>44930</v>
      </c>
      <c r="D21341" s="218">
        <v>44930</v>
      </c>
      <c r="E21341" s="1">
        <v>8</v>
      </c>
      <c r="F21341" s="62">
        <v>421.45</v>
      </c>
    </row>
    <row r="21342" spans="1:6" x14ac:dyDescent="0.35">
      <c r="A21342" s="1">
        <v>238</v>
      </c>
      <c r="B21342" s="1" t="s">
        <v>171</v>
      </c>
      <c r="C21342" s="218">
        <v>44931</v>
      </c>
      <c r="D21342" s="218">
        <v>44930</v>
      </c>
      <c r="E21342" s="1">
        <v>2</v>
      </c>
      <c r="F21342" s="62">
        <v>58.71</v>
      </c>
    </row>
    <row r="21343" spans="1:6" x14ac:dyDescent="0.35">
      <c r="A21343" s="1">
        <v>238</v>
      </c>
      <c r="B21343" s="1" t="s">
        <v>171</v>
      </c>
      <c r="C21343" s="218">
        <v>44931</v>
      </c>
      <c r="D21343" s="218">
        <v>44931</v>
      </c>
      <c r="E21343" s="1">
        <v>12</v>
      </c>
      <c r="F21343" s="62">
        <v>667.16</v>
      </c>
    </row>
    <row r="21344" spans="1:6" x14ac:dyDescent="0.35">
      <c r="A21344" s="1">
        <v>238</v>
      </c>
      <c r="B21344" s="1" t="s">
        <v>171</v>
      </c>
      <c r="C21344" s="218">
        <v>44932</v>
      </c>
      <c r="D21344" s="218">
        <v>44930</v>
      </c>
      <c r="E21344" s="1">
        <v>1</v>
      </c>
      <c r="F21344" s="62">
        <v>74.25</v>
      </c>
    </row>
    <row r="21345" spans="1:6" x14ac:dyDescent="0.35">
      <c r="A21345" s="1">
        <v>238</v>
      </c>
      <c r="B21345" s="1" t="s">
        <v>171</v>
      </c>
      <c r="C21345" s="218">
        <v>44932</v>
      </c>
      <c r="D21345" s="218">
        <v>44931</v>
      </c>
      <c r="E21345" s="1">
        <v>2</v>
      </c>
      <c r="F21345" s="62">
        <v>130.47999999999999</v>
      </c>
    </row>
    <row r="21346" spans="1:6" x14ac:dyDescent="0.35">
      <c r="A21346" s="1">
        <v>238</v>
      </c>
      <c r="B21346" s="1" t="s">
        <v>171</v>
      </c>
      <c r="C21346" s="218">
        <v>44932</v>
      </c>
      <c r="D21346" s="218">
        <v>44932</v>
      </c>
      <c r="E21346" s="1">
        <v>7</v>
      </c>
      <c r="F21346" s="62">
        <v>323.33</v>
      </c>
    </row>
    <row r="21347" spans="1:6" x14ac:dyDescent="0.35">
      <c r="A21347" s="1">
        <v>238</v>
      </c>
      <c r="B21347" s="1" t="s">
        <v>171</v>
      </c>
      <c r="C21347" s="218">
        <v>44933</v>
      </c>
      <c r="D21347" s="218">
        <v>44930</v>
      </c>
      <c r="E21347" s="1">
        <v>2</v>
      </c>
      <c r="F21347" s="62">
        <v>59.4</v>
      </c>
    </row>
    <row r="21348" spans="1:6" x14ac:dyDescent="0.35">
      <c r="A21348" s="1">
        <v>238</v>
      </c>
      <c r="B21348" s="1" t="s">
        <v>171</v>
      </c>
      <c r="C21348" s="218">
        <v>44933</v>
      </c>
      <c r="D21348" s="218">
        <v>44931</v>
      </c>
      <c r="E21348" s="1">
        <v>5</v>
      </c>
      <c r="F21348" s="62">
        <v>262.35000000000002</v>
      </c>
    </row>
    <row r="21349" spans="1:6" x14ac:dyDescent="0.35">
      <c r="A21349" s="1">
        <v>238</v>
      </c>
      <c r="B21349" s="1" t="s">
        <v>171</v>
      </c>
      <c r="C21349" s="218">
        <v>44933</v>
      </c>
      <c r="D21349" s="218">
        <v>44932</v>
      </c>
      <c r="E21349" s="1">
        <v>6</v>
      </c>
      <c r="F21349" s="62">
        <v>291.85000000000002</v>
      </c>
    </row>
    <row r="21350" spans="1:6" x14ac:dyDescent="0.35">
      <c r="A21350" s="1">
        <v>238</v>
      </c>
      <c r="B21350" s="1" t="s">
        <v>171</v>
      </c>
      <c r="C21350" s="218">
        <v>44933</v>
      </c>
      <c r="D21350" s="218">
        <v>44933</v>
      </c>
      <c r="E21350" s="1">
        <v>4</v>
      </c>
      <c r="F21350" s="62">
        <v>162.46</v>
      </c>
    </row>
    <row r="21351" spans="1:6" x14ac:dyDescent="0.35">
      <c r="A21351" s="1">
        <v>238</v>
      </c>
      <c r="B21351" s="1" t="s">
        <v>171</v>
      </c>
      <c r="C21351" s="218">
        <v>44934</v>
      </c>
      <c r="D21351" s="218">
        <v>44931</v>
      </c>
      <c r="E21351" s="1">
        <v>3</v>
      </c>
      <c r="F21351" s="62">
        <v>183.15</v>
      </c>
    </row>
    <row r="21352" spans="1:6" x14ac:dyDescent="0.35">
      <c r="A21352" s="1">
        <v>238</v>
      </c>
      <c r="B21352" s="1" t="s">
        <v>171</v>
      </c>
      <c r="C21352" s="218">
        <v>44934</v>
      </c>
      <c r="D21352" s="218">
        <v>44932</v>
      </c>
      <c r="E21352" s="1">
        <v>2</v>
      </c>
      <c r="F21352" s="62">
        <v>103.95</v>
      </c>
    </row>
    <row r="21353" spans="1:6" x14ac:dyDescent="0.35">
      <c r="A21353" s="1">
        <v>238</v>
      </c>
      <c r="B21353" s="1" t="s">
        <v>171</v>
      </c>
      <c r="C21353" s="218">
        <v>44934</v>
      </c>
      <c r="D21353" s="218">
        <v>44933</v>
      </c>
      <c r="E21353" s="1">
        <v>9</v>
      </c>
      <c r="F21353" s="62">
        <v>394.27</v>
      </c>
    </row>
    <row r="21354" spans="1:6" x14ac:dyDescent="0.35">
      <c r="A21354" s="1">
        <v>238</v>
      </c>
      <c r="B21354" s="1" t="s">
        <v>171</v>
      </c>
      <c r="C21354" s="218">
        <v>44934</v>
      </c>
      <c r="D21354" s="218">
        <v>44934</v>
      </c>
      <c r="E21354" s="1">
        <v>9</v>
      </c>
      <c r="F21354" s="62">
        <v>421.89</v>
      </c>
    </row>
    <row r="21355" spans="1:6" x14ac:dyDescent="0.35">
      <c r="A21355" s="1">
        <v>238</v>
      </c>
      <c r="B21355" s="1" t="s">
        <v>171</v>
      </c>
      <c r="C21355" s="218">
        <v>44935</v>
      </c>
      <c r="D21355" s="218">
        <v>44932</v>
      </c>
      <c r="E21355" s="1">
        <v>4</v>
      </c>
      <c r="F21355" s="62">
        <v>193.05</v>
      </c>
    </row>
    <row r="21356" spans="1:6" x14ac:dyDescent="0.35">
      <c r="A21356" s="1">
        <v>238</v>
      </c>
      <c r="B21356" s="1" t="s">
        <v>171</v>
      </c>
      <c r="C21356" s="218">
        <v>44935</v>
      </c>
      <c r="D21356" s="218">
        <v>44933</v>
      </c>
      <c r="E21356" s="1">
        <v>5</v>
      </c>
      <c r="F21356" s="62">
        <v>281.95</v>
      </c>
    </row>
    <row r="21357" spans="1:6" x14ac:dyDescent="0.35">
      <c r="A21357" s="1">
        <v>238</v>
      </c>
      <c r="B21357" s="1" t="s">
        <v>171</v>
      </c>
      <c r="C21357" s="218">
        <v>44935</v>
      </c>
      <c r="D21357" s="218">
        <v>44934</v>
      </c>
      <c r="E21357" s="1">
        <v>6</v>
      </c>
      <c r="F21357" s="62">
        <v>252.35</v>
      </c>
    </row>
    <row r="21358" spans="1:6" x14ac:dyDescent="0.35">
      <c r="A21358" s="1">
        <v>238</v>
      </c>
      <c r="B21358" s="1" t="s">
        <v>171</v>
      </c>
      <c r="C21358" s="218">
        <v>44935</v>
      </c>
      <c r="D21358" s="218">
        <v>44935</v>
      </c>
      <c r="E21358" s="1">
        <v>6</v>
      </c>
      <c r="F21358" s="62">
        <v>336.6</v>
      </c>
    </row>
    <row r="21359" spans="1:6" x14ac:dyDescent="0.35">
      <c r="A21359" s="1">
        <v>238</v>
      </c>
      <c r="B21359" s="1" t="s">
        <v>171</v>
      </c>
      <c r="C21359" s="218">
        <v>44936</v>
      </c>
      <c r="D21359" s="218">
        <v>44933</v>
      </c>
      <c r="E21359" s="1">
        <v>2</v>
      </c>
      <c r="F21359" s="62">
        <v>84.15</v>
      </c>
    </row>
    <row r="21360" spans="1:6" x14ac:dyDescent="0.35">
      <c r="A21360" s="1">
        <v>238</v>
      </c>
      <c r="B21360" s="1" t="s">
        <v>171</v>
      </c>
      <c r="C21360" s="218">
        <v>44936</v>
      </c>
      <c r="D21360" s="218">
        <v>44934</v>
      </c>
      <c r="E21360" s="1">
        <v>2</v>
      </c>
      <c r="F21360" s="62">
        <v>103.85</v>
      </c>
    </row>
    <row r="21361" spans="1:6" x14ac:dyDescent="0.35">
      <c r="A21361" s="1">
        <v>238</v>
      </c>
      <c r="B21361" s="1" t="s">
        <v>171</v>
      </c>
      <c r="C21361" s="218">
        <v>44936</v>
      </c>
      <c r="D21361" s="218">
        <v>44935</v>
      </c>
      <c r="E21361" s="1">
        <v>3</v>
      </c>
      <c r="F21361" s="62">
        <v>157.81</v>
      </c>
    </row>
    <row r="21362" spans="1:6" x14ac:dyDescent="0.35">
      <c r="A21362" s="1">
        <v>238</v>
      </c>
      <c r="B21362" s="1" t="s">
        <v>171</v>
      </c>
      <c r="C21362" s="218">
        <v>44936</v>
      </c>
      <c r="D21362" s="218">
        <v>44936</v>
      </c>
      <c r="E21362" s="1">
        <v>12</v>
      </c>
      <c r="F21362" s="62">
        <v>560.48</v>
      </c>
    </row>
    <row r="21363" spans="1:6" x14ac:dyDescent="0.35">
      <c r="A21363" s="1">
        <v>238</v>
      </c>
      <c r="B21363" s="1" t="s">
        <v>171</v>
      </c>
      <c r="C21363" s="218">
        <v>44937</v>
      </c>
      <c r="D21363" s="218">
        <v>44934</v>
      </c>
      <c r="E21363" s="1">
        <v>1</v>
      </c>
      <c r="F21363" s="62">
        <v>74.25</v>
      </c>
    </row>
    <row r="21364" spans="1:6" x14ac:dyDescent="0.35">
      <c r="A21364" s="1">
        <v>238</v>
      </c>
      <c r="B21364" s="1" t="s">
        <v>171</v>
      </c>
      <c r="C21364" s="218">
        <v>44937</v>
      </c>
      <c r="D21364" s="218">
        <v>44936</v>
      </c>
      <c r="E21364" s="1">
        <v>1</v>
      </c>
      <c r="F21364" s="62">
        <v>54.45</v>
      </c>
    </row>
    <row r="21365" spans="1:6" x14ac:dyDescent="0.35">
      <c r="A21365" s="1">
        <v>238</v>
      </c>
      <c r="B21365" s="1" t="s">
        <v>171</v>
      </c>
      <c r="C21365" s="218">
        <v>44937</v>
      </c>
      <c r="D21365" s="218">
        <v>44937</v>
      </c>
      <c r="E21365" s="1">
        <v>17</v>
      </c>
      <c r="F21365" s="62">
        <v>695.86</v>
      </c>
    </row>
    <row r="21366" spans="1:6" x14ac:dyDescent="0.35">
      <c r="A21366" s="1">
        <v>238</v>
      </c>
      <c r="B21366" s="1" t="s">
        <v>171</v>
      </c>
      <c r="C21366" s="218">
        <v>44938</v>
      </c>
      <c r="D21366" s="218">
        <v>44935</v>
      </c>
      <c r="E21366" s="1">
        <v>2</v>
      </c>
      <c r="F21366" s="62">
        <v>128.6</v>
      </c>
    </row>
    <row r="21367" spans="1:6" x14ac:dyDescent="0.35">
      <c r="A21367" s="1">
        <v>238</v>
      </c>
      <c r="B21367" s="1" t="s">
        <v>171</v>
      </c>
      <c r="C21367" s="218">
        <v>44938</v>
      </c>
      <c r="D21367" s="218">
        <v>44936</v>
      </c>
      <c r="E21367" s="1">
        <v>3</v>
      </c>
      <c r="F21367" s="62">
        <v>132.16</v>
      </c>
    </row>
    <row r="21368" spans="1:6" x14ac:dyDescent="0.35">
      <c r="A21368" s="1">
        <v>238</v>
      </c>
      <c r="B21368" s="1" t="s">
        <v>171</v>
      </c>
      <c r="C21368" s="218">
        <v>44938</v>
      </c>
      <c r="D21368" s="218">
        <v>44937</v>
      </c>
      <c r="E21368" s="1">
        <v>5</v>
      </c>
      <c r="F21368" s="62">
        <v>169.14</v>
      </c>
    </row>
    <row r="21369" spans="1:6" x14ac:dyDescent="0.35">
      <c r="A21369" s="1">
        <v>238</v>
      </c>
      <c r="B21369" s="1" t="s">
        <v>171</v>
      </c>
      <c r="C21369" s="218">
        <v>44938</v>
      </c>
      <c r="D21369" s="218">
        <v>44938</v>
      </c>
      <c r="E21369" s="1">
        <v>10</v>
      </c>
      <c r="F21369" s="62">
        <v>524.6</v>
      </c>
    </row>
    <row r="21370" spans="1:6" x14ac:dyDescent="0.35">
      <c r="A21370" s="1">
        <v>238</v>
      </c>
      <c r="B21370" s="1" t="s">
        <v>171</v>
      </c>
      <c r="C21370" s="218">
        <v>44939</v>
      </c>
      <c r="D21370" s="218">
        <v>44936</v>
      </c>
      <c r="E21370" s="1">
        <v>1</v>
      </c>
      <c r="F21370" s="62">
        <v>49.5</v>
      </c>
    </row>
    <row r="21371" spans="1:6" x14ac:dyDescent="0.35">
      <c r="A21371" s="1">
        <v>238</v>
      </c>
      <c r="B21371" s="1" t="s">
        <v>171</v>
      </c>
      <c r="C21371" s="218">
        <v>44939</v>
      </c>
      <c r="D21371" s="218">
        <v>44937</v>
      </c>
      <c r="E21371" s="1">
        <v>1</v>
      </c>
      <c r="F21371" s="62">
        <v>54.4</v>
      </c>
    </row>
    <row r="21372" spans="1:6" x14ac:dyDescent="0.35">
      <c r="A21372" s="1">
        <v>238</v>
      </c>
      <c r="B21372" s="1" t="s">
        <v>171</v>
      </c>
      <c r="C21372" s="218">
        <v>44939</v>
      </c>
      <c r="D21372" s="218">
        <v>44938</v>
      </c>
      <c r="E21372" s="1">
        <v>1</v>
      </c>
      <c r="F21372" s="62">
        <v>29.6</v>
      </c>
    </row>
    <row r="21373" spans="1:6" x14ac:dyDescent="0.35">
      <c r="A21373" s="1">
        <v>238</v>
      </c>
      <c r="B21373" s="1" t="s">
        <v>171</v>
      </c>
      <c r="C21373" s="218">
        <v>44939</v>
      </c>
      <c r="D21373" s="218">
        <v>44939</v>
      </c>
      <c r="E21373" s="1">
        <v>2</v>
      </c>
      <c r="F21373" s="62">
        <v>128.69999999999999</v>
      </c>
    </row>
    <row r="21374" spans="1:6" x14ac:dyDescent="0.35">
      <c r="A21374" s="1">
        <v>238</v>
      </c>
      <c r="B21374" s="1" t="s">
        <v>171</v>
      </c>
      <c r="C21374" s="218">
        <v>44940</v>
      </c>
      <c r="D21374" s="218">
        <v>44937</v>
      </c>
      <c r="E21374" s="1">
        <v>1</v>
      </c>
      <c r="F21374" s="62">
        <v>29.6</v>
      </c>
    </row>
    <row r="21375" spans="1:6" x14ac:dyDescent="0.35">
      <c r="A21375" s="1">
        <v>238</v>
      </c>
      <c r="B21375" s="1" t="s">
        <v>171</v>
      </c>
      <c r="C21375" s="218">
        <v>44940</v>
      </c>
      <c r="D21375" s="218">
        <v>44938</v>
      </c>
      <c r="E21375" s="1">
        <v>1</v>
      </c>
      <c r="F21375" s="62">
        <v>74.25</v>
      </c>
    </row>
    <row r="21376" spans="1:6" x14ac:dyDescent="0.35">
      <c r="A21376" s="1">
        <v>238</v>
      </c>
      <c r="B21376" s="1" t="s">
        <v>171</v>
      </c>
      <c r="C21376" s="218">
        <v>44940</v>
      </c>
      <c r="D21376" s="218">
        <v>44939</v>
      </c>
      <c r="E21376" s="1">
        <v>8</v>
      </c>
      <c r="F21376" s="62">
        <v>394.91</v>
      </c>
    </row>
    <row r="21377" spans="1:6" x14ac:dyDescent="0.35">
      <c r="A21377" s="1">
        <v>238</v>
      </c>
      <c r="B21377" s="1" t="s">
        <v>171</v>
      </c>
      <c r="C21377" s="218">
        <v>44940</v>
      </c>
      <c r="D21377" s="218">
        <v>44940</v>
      </c>
      <c r="E21377" s="1">
        <v>2</v>
      </c>
      <c r="F21377" s="62">
        <v>84</v>
      </c>
    </row>
    <row r="21378" spans="1:6" x14ac:dyDescent="0.35">
      <c r="A21378" s="1">
        <v>238</v>
      </c>
      <c r="B21378" s="1" t="s">
        <v>171</v>
      </c>
      <c r="C21378" s="218">
        <v>44941</v>
      </c>
      <c r="D21378" s="218">
        <v>44938</v>
      </c>
      <c r="E21378" s="1">
        <v>2</v>
      </c>
      <c r="F21378" s="62">
        <v>59.15</v>
      </c>
    </row>
    <row r="21379" spans="1:6" x14ac:dyDescent="0.35">
      <c r="A21379" s="1">
        <v>238</v>
      </c>
      <c r="B21379" s="1" t="s">
        <v>171</v>
      </c>
      <c r="C21379" s="218">
        <v>44941</v>
      </c>
      <c r="D21379" s="218">
        <v>44939</v>
      </c>
      <c r="E21379" s="1">
        <v>6</v>
      </c>
      <c r="F21379" s="62">
        <v>242.35</v>
      </c>
    </row>
    <row r="21380" spans="1:6" x14ac:dyDescent="0.35">
      <c r="A21380" s="1">
        <v>238</v>
      </c>
      <c r="B21380" s="1" t="s">
        <v>171</v>
      </c>
      <c r="C21380" s="218">
        <v>44941</v>
      </c>
      <c r="D21380" s="218">
        <v>44940</v>
      </c>
      <c r="E21380" s="1">
        <v>7</v>
      </c>
      <c r="F21380" s="62">
        <v>395.8</v>
      </c>
    </row>
    <row r="21381" spans="1:6" x14ac:dyDescent="0.35">
      <c r="A21381" s="1">
        <v>238</v>
      </c>
      <c r="B21381" s="1" t="s">
        <v>171</v>
      </c>
      <c r="C21381" s="218">
        <v>44941</v>
      </c>
      <c r="D21381" s="218">
        <v>44941</v>
      </c>
      <c r="E21381" s="1">
        <v>3</v>
      </c>
      <c r="F21381" s="62">
        <v>182.85</v>
      </c>
    </row>
    <row r="21382" spans="1:6" x14ac:dyDescent="0.35">
      <c r="A21382" s="1">
        <v>238</v>
      </c>
      <c r="B21382" s="1" t="s">
        <v>171</v>
      </c>
      <c r="C21382" s="218">
        <v>44942</v>
      </c>
      <c r="D21382" s="218">
        <v>44939</v>
      </c>
      <c r="E21382" s="1">
        <v>1</v>
      </c>
      <c r="F21382" s="62">
        <v>73.11</v>
      </c>
    </row>
    <row r="21383" spans="1:6" x14ac:dyDescent="0.35">
      <c r="A21383" s="1">
        <v>238</v>
      </c>
      <c r="B21383" s="1" t="s">
        <v>171</v>
      </c>
      <c r="C21383" s="218">
        <v>44942</v>
      </c>
      <c r="D21383" s="218">
        <v>44940</v>
      </c>
      <c r="E21383" s="1">
        <v>4</v>
      </c>
      <c r="F21383" s="62">
        <v>269.77</v>
      </c>
    </row>
    <row r="21384" spans="1:6" x14ac:dyDescent="0.35">
      <c r="A21384" s="1">
        <v>238</v>
      </c>
      <c r="B21384" s="1" t="s">
        <v>171</v>
      </c>
      <c r="C21384" s="218">
        <v>44942</v>
      </c>
      <c r="D21384" s="218">
        <v>44941</v>
      </c>
      <c r="E21384" s="1">
        <v>14</v>
      </c>
      <c r="F21384" s="62">
        <v>647.4</v>
      </c>
    </row>
    <row r="21385" spans="1:6" x14ac:dyDescent="0.35">
      <c r="A21385" s="1">
        <v>238</v>
      </c>
      <c r="B21385" s="1" t="s">
        <v>171</v>
      </c>
      <c r="C21385" s="218">
        <v>44942</v>
      </c>
      <c r="D21385" s="218">
        <v>44942</v>
      </c>
      <c r="E21385" s="1">
        <v>1</v>
      </c>
      <c r="F21385" s="62">
        <v>74.25</v>
      </c>
    </row>
    <row r="21386" spans="1:6" x14ac:dyDescent="0.35">
      <c r="A21386" s="1">
        <v>238</v>
      </c>
      <c r="B21386" s="1" t="s">
        <v>171</v>
      </c>
      <c r="C21386" s="218">
        <v>44943</v>
      </c>
      <c r="D21386" s="218">
        <v>44940</v>
      </c>
      <c r="E21386" s="1">
        <v>2</v>
      </c>
      <c r="F21386" s="62">
        <v>58.9</v>
      </c>
    </row>
    <row r="21387" spans="1:6" x14ac:dyDescent="0.35">
      <c r="A21387" s="1">
        <v>238</v>
      </c>
      <c r="B21387" s="1" t="s">
        <v>171</v>
      </c>
      <c r="C21387" s="218">
        <v>44943</v>
      </c>
      <c r="D21387" s="218">
        <v>44941</v>
      </c>
      <c r="E21387" s="1">
        <v>5</v>
      </c>
      <c r="F21387" s="62">
        <v>161.86000000000001</v>
      </c>
    </row>
    <row r="21388" spans="1:6" x14ac:dyDescent="0.35">
      <c r="A21388" s="1">
        <v>238</v>
      </c>
      <c r="B21388" s="1" t="s">
        <v>171</v>
      </c>
      <c r="C21388" s="218">
        <v>44943</v>
      </c>
      <c r="D21388" s="218">
        <v>44942</v>
      </c>
      <c r="E21388" s="1">
        <v>10</v>
      </c>
      <c r="F21388" s="62">
        <v>535.39</v>
      </c>
    </row>
    <row r="21389" spans="1:6" x14ac:dyDescent="0.35">
      <c r="A21389" s="1">
        <v>238</v>
      </c>
      <c r="B21389" s="1" t="s">
        <v>171</v>
      </c>
      <c r="C21389" s="218">
        <v>44943</v>
      </c>
      <c r="D21389" s="218">
        <v>44943</v>
      </c>
      <c r="E21389" s="1">
        <v>10</v>
      </c>
      <c r="F21389" s="62">
        <v>526.63</v>
      </c>
    </row>
    <row r="21390" spans="1:6" x14ac:dyDescent="0.35">
      <c r="A21390" s="1">
        <v>238</v>
      </c>
      <c r="B21390" s="1" t="s">
        <v>171</v>
      </c>
      <c r="C21390" s="218">
        <v>44944</v>
      </c>
      <c r="D21390" s="218">
        <v>44942</v>
      </c>
      <c r="E21390" s="1">
        <v>3</v>
      </c>
      <c r="F21390" s="62">
        <v>138.6</v>
      </c>
    </row>
    <row r="21391" spans="1:6" x14ac:dyDescent="0.35">
      <c r="A21391" s="1">
        <v>238</v>
      </c>
      <c r="B21391" s="1" t="s">
        <v>171</v>
      </c>
      <c r="C21391" s="218">
        <v>44944</v>
      </c>
      <c r="D21391" s="218">
        <v>44943</v>
      </c>
      <c r="E21391" s="1">
        <v>8</v>
      </c>
      <c r="F21391" s="62">
        <v>262.25</v>
      </c>
    </row>
    <row r="21392" spans="1:6" x14ac:dyDescent="0.35">
      <c r="A21392" s="1">
        <v>238</v>
      </c>
      <c r="B21392" s="1" t="s">
        <v>171</v>
      </c>
      <c r="C21392" s="218">
        <v>44944</v>
      </c>
      <c r="D21392" s="218">
        <v>44944</v>
      </c>
      <c r="E21392" s="1">
        <v>8</v>
      </c>
      <c r="F21392" s="62">
        <v>400.75</v>
      </c>
    </row>
    <row r="21393" spans="1:6" x14ac:dyDescent="0.35">
      <c r="A21393" s="1">
        <v>238</v>
      </c>
      <c r="B21393" s="1" t="s">
        <v>171</v>
      </c>
      <c r="C21393" s="218">
        <v>44945</v>
      </c>
      <c r="D21393" s="218">
        <v>44942</v>
      </c>
      <c r="E21393" s="1">
        <v>1</v>
      </c>
      <c r="F21393" s="62">
        <v>74.150000000000006</v>
      </c>
    </row>
    <row r="21394" spans="1:6" x14ac:dyDescent="0.35">
      <c r="A21394" s="1">
        <v>238</v>
      </c>
      <c r="B21394" s="1" t="s">
        <v>171</v>
      </c>
      <c r="C21394" s="218">
        <v>44945</v>
      </c>
      <c r="D21394" s="218">
        <v>44943</v>
      </c>
      <c r="E21394" s="1">
        <v>2</v>
      </c>
      <c r="F21394" s="62">
        <v>148.5</v>
      </c>
    </row>
    <row r="21395" spans="1:6" x14ac:dyDescent="0.35">
      <c r="A21395" s="1">
        <v>238</v>
      </c>
      <c r="B21395" s="1" t="s">
        <v>171</v>
      </c>
      <c r="C21395" s="218">
        <v>44945</v>
      </c>
      <c r="D21395" s="218">
        <v>44944</v>
      </c>
      <c r="E21395" s="1">
        <v>4</v>
      </c>
      <c r="F21395" s="62">
        <v>257.39999999999998</v>
      </c>
    </row>
    <row r="21396" spans="1:6" x14ac:dyDescent="0.35">
      <c r="A21396" s="1">
        <v>238</v>
      </c>
      <c r="B21396" s="1" t="s">
        <v>171</v>
      </c>
      <c r="C21396" s="218">
        <v>44945</v>
      </c>
      <c r="D21396" s="218">
        <v>44945</v>
      </c>
      <c r="E21396" s="1">
        <v>7</v>
      </c>
      <c r="F21396" s="62">
        <v>351.35</v>
      </c>
    </row>
    <row r="21397" spans="1:6" x14ac:dyDescent="0.35">
      <c r="A21397" s="1">
        <v>238</v>
      </c>
      <c r="B21397" s="1" t="s">
        <v>171</v>
      </c>
      <c r="C21397" s="218">
        <v>44946</v>
      </c>
      <c r="D21397" s="218">
        <v>44942</v>
      </c>
      <c r="E21397" s="1">
        <v>1</v>
      </c>
      <c r="F21397" s="62">
        <v>74.25</v>
      </c>
    </row>
    <row r="21398" spans="1:6" x14ac:dyDescent="0.35">
      <c r="A21398" s="1">
        <v>238</v>
      </c>
      <c r="B21398" s="1" t="s">
        <v>171</v>
      </c>
      <c r="C21398" s="218">
        <v>44946</v>
      </c>
      <c r="D21398" s="218">
        <v>44943</v>
      </c>
      <c r="E21398" s="1">
        <v>1</v>
      </c>
      <c r="F21398" s="62">
        <v>74.25</v>
      </c>
    </row>
    <row r="21399" spans="1:6" x14ac:dyDescent="0.35">
      <c r="A21399" s="1">
        <v>238</v>
      </c>
      <c r="B21399" s="1" t="s">
        <v>171</v>
      </c>
      <c r="C21399" s="218">
        <v>44946</v>
      </c>
      <c r="D21399" s="218">
        <v>44944</v>
      </c>
      <c r="E21399" s="1">
        <v>4</v>
      </c>
      <c r="F21399" s="62">
        <v>166.12</v>
      </c>
    </row>
    <row r="21400" spans="1:6" x14ac:dyDescent="0.35">
      <c r="A21400" s="1">
        <v>238</v>
      </c>
      <c r="B21400" s="1" t="s">
        <v>171</v>
      </c>
      <c r="C21400" s="218">
        <v>44946</v>
      </c>
      <c r="D21400" s="218">
        <v>44945</v>
      </c>
      <c r="E21400" s="1">
        <v>1</v>
      </c>
      <c r="F21400" s="62">
        <v>54.45</v>
      </c>
    </row>
    <row r="21401" spans="1:6" x14ac:dyDescent="0.35">
      <c r="A21401" s="1">
        <v>238</v>
      </c>
      <c r="B21401" s="1" t="s">
        <v>171</v>
      </c>
      <c r="C21401" s="218">
        <v>44946</v>
      </c>
      <c r="D21401" s="218">
        <v>44946</v>
      </c>
      <c r="E21401" s="1">
        <v>2</v>
      </c>
      <c r="F21401" s="62">
        <v>103.95</v>
      </c>
    </row>
    <row r="21402" spans="1:6" x14ac:dyDescent="0.35">
      <c r="A21402" s="1">
        <v>238</v>
      </c>
      <c r="B21402" s="1" t="s">
        <v>171</v>
      </c>
      <c r="C21402" s="218">
        <v>44947</v>
      </c>
      <c r="D21402" s="218">
        <v>44945</v>
      </c>
      <c r="E21402" s="1">
        <v>4</v>
      </c>
      <c r="F21402" s="62">
        <v>211.85</v>
      </c>
    </row>
    <row r="21403" spans="1:6" x14ac:dyDescent="0.35">
      <c r="A21403" s="1">
        <v>238</v>
      </c>
      <c r="B21403" s="1" t="s">
        <v>171</v>
      </c>
      <c r="C21403" s="218">
        <v>44947</v>
      </c>
      <c r="D21403" s="218">
        <v>44947</v>
      </c>
      <c r="E21403" s="1">
        <v>7</v>
      </c>
      <c r="F21403" s="62">
        <v>274.27999999999997</v>
      </c>
    </row>
    <row r="21404" spans="1:6" x14ac:dyDescent="0.35">
      <c r="A21404" s="1">
        <v>238</v>
      </c>
      <c r="B21404" s="1" t="s">
        <v>171</v>
      </c>
      <c r="C21404" s="218">
        <v>44948</v>
      </c>
      <c r="D21404" s="218">
        <v>44945</v>
      </c>
      <c r="E21404" s="1">
        <v>6</v>
      </c>
      <c r="F21404" s="62">
        <v>247.4</v>
      </c>
    </row>
    <row r="21405" spans="1:6" x14ac:dyDescent="0.35">
      <c r="A21405" s="1">
        <v>238</v>
      </c>
      <c r="B21405" s="1" t="s">
        <v>171</v>
      </c>
      <c r="C21405" s="218">
        <v>44948</v>
      </c>
      <c r="D21405" s="218">
        <v>44946</v>
      </c>
      <c r="E21405" s="1">
        <v>1</v>
      </c>
      <c r="F21405" s="62">
        <v>46.83</v>
      </c>
    </row>
    <row r="21406" spans="1:6" x14ac:dyDescent="0.35">
      <c r="A21406" s="1">
        <v>238</v>
      </c>
      <c r="B21406" s="1" t="s">
        <v>171</v>
      </c>
      <c r="C21406" s="218">
        <v>44948</v>
      </c>
      <c r="D21406" s="218">
        <v>44947</v>
      </c>
      <c r="E21406" s="1">
        <v>2</v>
      </c>
      <c r="F21406" s="62">
        <v>128.69999999999999</v>
      </c>
    </row>
    <row r="21407" spans="1:6" x14ac:dyDescent="0.35">
      <c r="A21407" s="1">
        <v>238</v>
      </c>
      <c r="B21407" s="1" t="s">
        <v>171</v>
      </c>
      <c r="C21407" s="218">
        <v>44949</v>
      </c>
      <c r="D21407" s="218">
        <v>44946</v>
      </c>
      <c r="E21407" s="1">
        <v>4</v>
      </c>
      <c r="F21407" s="62">
        <v>230.97</v>
      </c>
    </row>
    <row r="21408" spans="1:6" x14ac:dyDescent="0.35">
      <c r="A21408" s="1">
        <v>238</v>
      </c>
      <c r="B21408" s="1" t="s">
        <v>171</v>
      </c>
      <c r="C21408" s="218">
        <v>44949</v>
      </c>
      <c r="D21408" s="218">
        <v>44947</v>
      </c>
      <c r="E21408" s="1">
        <v>8</v>
      </c>
      <c r="F21408" s="62">
        <v>319.57</v>
      </c>
    </row>
    <row r="21409" spans="1:6" x14ac:dyDescent="0.35">
      <c r="A21409" s="1">
        <v>238</v>
      </c>
      <c r="B21409" s="1" t="s">
        <v>171</v>
      </c>
      <c r="C21409" s="218">
        <v>44949</v>
      </c>
      <c r="D21409" s="218">
        <v>44948</v>
      </c>
      <c r="E21409" s="1">
        <v>12</v>
      </c>
      <c r="F21409" s="62">
        <v>519.20000000000005</v>
      </c>
    </row>
    <row r="21410" spans="1:6" x14ac:dyDescent="0.35">
      <c r="A21410" s="1">
        <v>238</v>
      </c>
      <c r="B21410" s="1" t="s">
        <v>171</v>
      </c>
      <c r="C21410" s="218">
        <v>44949</v>
      </c>
      <c r="D21410" s="218">
        <v>44949</v>
      </c>
      <c r="E21410" s="1">
        <v>4</v>
      </c>
      <c r="F21410" s="62">
        <v>142.94999999999999</v>
      </c>
    </row>
    <row r="21411" spans="1:6" x14ac:dyDescent="0.35">
      <c r="A21411" s="1">
        <v>238</v>
      </c>
      <c r="B21411" s="1" t="s">
        <v>171</v>
      </c>
      <c r="C21411" s="218">
        <v>44950</v>
      </c>
      <c r="D21411" s="218">
        <v>44948</v>
      </c>
      <c r="E21411" s="1">
        <v>2</v>
      </c>
      <c r="F21411" s="62">
        <v>128.6</v>
      </c>
    </row>
    <row r="21412" spans="1:6" x14ac:dyDescent="0.35">
      <c r="A21412" s="1">
        <v>238</v>
      </c>
      <c r="B21412" s="1" t="s">
        <v>171</v>
      </c>
      <c r="C21412" s="218">
        <v>44950</v>
      </c>
      <c r="D21412" s="218">
        <v>44949</v>
      </c>
      <c r="E21412" s="1">
        <v>5</v>
      </c>
      <c r="F21412" s="62">
        <v>267.10000000000002</v>
      </c>
    </row>
    <row r="21413" spans="1:6" x14ac:dyDescent="0.35">
      <c r="A21413" s="1">
        <v>238</v>
      </c>
      <c r="B21413" s="1" t="s">
        <v>171</v>
      </c>
      <c r="C21413" s="218">
        <v>44950</v>
      </c>
      <c r="D21413" s="218">
        <v>44950</v>
      </c>
      <c r="E21413" s="1">
        <v>5</v>
      </c>
      <c r="F21413" s="62">
        <v>261.85000000000002</v>
      </c>
    </row>
    <row r="21414" spans="1:6" x14ac:dyDescent="0.35">
      <c r="A21414" s="1">
        <v>238</v>
      </c>
      <c r="B21414" s="1" t="s">
        <v>171</v>
      </c>
      <c r="C21414" s="218">
        <v>44951</v>
      </c>
      <c r="D21414" s="218">
        <v>44948</v>
      </c>
      <c r="E21414" s="1">
        <v>1</v>
      </c>
      <c r="F21414" s="62">
        <v>29.11</v>
      </c>
    </row>
    <row r="21415" spans="1:6" x14ac:dyDescent="0.35">
      <c r="A21415" s="1">
        <v>238</v>
      </c>
      <c r="B21415" s="1" t="s">
        <v>171</v>
      </c>
      <c r="C21415" s="218">
        <v>44951</v>
      </c>
      <c r="D21415" s="218">
        <v>44950</v>
      </c>
      <c r="E21415" s="1">
        <v>5</v>
      </c>
      <c r="F21415" s="62">
        <v>237.5</v>
      </c>
    </row>
    <row r="21416" spans="1:6" x14ac:dyDescent="0.35">
      <c r="A21416" s="1">
        <v>238</v>
      </c>
      <c r="B21416" s="1" t="s">
        <v>171</v>
      </c>
      <c r="C21416" s="218">
        <v>44951</v>
      </c>
      <c r="D21416" s="218">
        <v>44951</v>
      </c>
      <c r="E21416" s="1">
        <v>5</v>
      </c>
      <c r="F21416" s="62">
        <v>311.75</v>
      </c>
    </row>
    <row r="21417" spans="1:6" x14ac:dyDescent="0.35">
      <c r="A21417" s="1">
        <v>238</v>
      </c>
      <c r="B21417" s="1" t="s">
        <v>171</v>
      </c>
      <c r="C21417" s="218">
        <v>44952</v>
      </c>
      <c r="D21417" s="218">
        <v>44949</v>
      </c>
      <c r="E21417" s="1">
        <v>1</v>
      </c>
      <c r="F21417" s="62">
        <v>74.25</v>
      </c>
    </row>
    <row r="21418" spans="1:6" x14ac:dyDescent="0.35">
      <c r="A21418" s="1">
        <v>238</v>
      </c>
      <c r="B21418" s="1" t="s">
        <v>171</v>
      </c>
      <c r="C21418" s="218">
        <v>44952</v>
      </c>
      <c r="D21418" s="218">
        <v>44950</v>
      </c>
      <c r="E21418" s="1">
        <v>2</v>
      </c>
      <c r="F21418" s="62">
        <v>84.05</v>
      </c>
    </row>
    <row r="21419" spans="1:6" x14ac:dyDescent="0.35">
      <c r="A21419" s="1">
        <v>238</v>
      </c>
      <c r="B21419" s="1" t="s">
        <v>171</v>
      </c>
      <c r="C21419" s="218">
        <v>44952</v>
      </c>
      <c r="D21419" s="218">
        <v>44951</v>
      </c>
      <c r="E21419" s="1">
        <v>3</v>
      </c>
      <c r="F21419" s="62">
        <v>138.55000000000001</v>
      </c>
    </row>
    <row r="21420" spans="1:6" x14ac:dyDescent="0.35">
      <c r="A21420" s="1">
        <v>238</v>
      </c>
      <c r="B21420" s="1" t="s">
        <v>171</v>
      </c>
      <c r="C21420" s="218">
        <v>44952</v>
      </c>
      <c r="D21420" s="218">
        <v>44952</v>
      </c>
      <c r="E21420" s="1">
        <v>8</v>
      </c>
      <c r="F21420" s="62">
        <v>425.1</v>
      </c>
    </row>
    <row r="21421" spans="1:6" x14ac:dyDescent="0.35">
      <c r="A21421" s="1">
        <v>241</v>
      </c>
      <c r="B21421" s="1" t="s">
        <v>172</v>
      </c>
      <c r="C21421" s="218">
        <v>44880</v>
      </c>
      <c r="D21421" s="218">
        <v>44878</v>
      </c>
      <c r="E21421" s="1">
        <v>9</v>
      </c>
      <c r="F21421" s="62">
        <v>213.54</v>
      </c>
    </row>
    <row r="21422" spans="1:6" x14ac:dyDescent="0.35">
      <c r="A21422" s="1">
        <v>241</v>
      </c>
      <c r="B21422" s="1" t="s">
        <v>172</v>
      </c>
      <c r="C21422" s="218">
        <v>44880</v>
      </c>
      <c r="D21422" s="218">
        <v>44879</v>
      </c>
      <c r="E21422" s="1">
        <v>6</v>
      </c>
      <c r="F21422" s="62">
        <v>142.46</v>
      </c>
    </row>
    <row r="21423" spans="1:6" x14ac:dyDescent="0.35">
      <c r="A21423" s="1">
        <v>241</v>
      </c>
      <c r="B21423" s="1" t="s">
        <v>172</v>
      </c>
      <c r="C21423" s="218">
        <v>44880</v>
      </c>
      <c r="D21423" s="218">
        <v>44880</v>
      </c>
      <c r="E21423" s="1">
        <v>4</v>
      </c>
      <c r="F21423" s="62">
        <v>156.12</v>
      </c>
    </row>
    <row r="21424" spans="1:6" x14ac:dyDescent="0.35">
      <c r="A21424" s="1">
        <v>241</v>
      </c>
      <c r="B21424" s="1" t="s">
        <v>172</v>
      </c>
      <c r="C21424" s="218">
        <v>44882</v>
      </c>
      <c r="D21424" s="218">
        <v>44878</v>
      </c>
      <c r="E21424" s="1">
        <v>2</v>
      </c>
      <c r="F21424" s="62">
        <v>58.85</v>
      </c>
    </row>
    <row r="21425" spans="1:6" x14ac:dyDescent="0.35">
      <c r="A21425" s="1">
        <v>241</v>
      </c>
      <c r="B21425" s="1" t="s">
        <v>172</v>
      </c>
      <c r="C21425" s="218">
        <v>44882</v>
      </c>
      <c r="D21425" s="218">
        <v>44879</v>
      </c>
      <c r="E21425" s="1">
        <v>4</v>
      </c>
      <c r="F21425" s="62">
        <v>155.88</v>
      </c>
    </row>
    <row r="21426" spans="1:6" x14ac:dyDescent="0.35">
      <c r="A21426" s="1">
        <v>241</v>
      </c>
      <c r="B21426" s="1" t="s">
        <v>172</v>
      </c>
      <c r="C21426" s="218">
        <v>44882</v>
      </c>
      <c r="D21426" s="218">
        <v>44880</v>
      </c>
      <c r="E21426" s="1">
        <v>4</v>
      </c>
      <c r="F21426" s="62">
        <v>103.25</v>
      </c>
    </row>
    <row r="21427" spans="1:6" x14ac:dyDescent="0.35">
      <c r="A21427" s="1">
        <v>241</v>
      </c>
      <c r="B21427" s="1" t="s">
        <v>172</v>
      </c>
      <c r="C21427" s="218">
        <v>44882</v>
      </c>
      <c r="D21427" s="218">
        <v>44881</v>
      </c>
      <c r="E21427" s="1">
        <v>1</v>
      </c>
      <c r="F21427" s="62">
        <v>27.47</v>
      </c>
    </row>
    <row r="21428" spans="1:6" x14ac:dyDescent="0.35">
      <c r="A21428" s="1">
        <v>241</v>
      </c>
      <c r="B21428" s="1" t="s">
        <v>172</v>
      </c>
      <c r="C21428" s="218">
        <v>44882</v>
      </c>
      <c r="D21428" s="218">
        <v>44882</v>
      </c>
      <c r="E21428" s="1">
        <v>1</v>
      </c>
      <c r="F21428" s="62">
        <v>28.26</v>
      </c>
    </row>
    <row r="21429" spans="1:6" x14ac:dyDescent="0.35">
      <c r="A21429" s="1">
        <v>241</v>
      </c>
      <c r="B21429" s="1" t="s">
        <v>172</v>
      </c>
      <c r="C21429" s="218">
        <v>44886</v>
      </c>
      <c r="D21429" s="218">
        <v>44878</v>
      </c>
      <c r="E21429" s="1">
        <v>11</v>
      </c>
      <c r="F21429" s="62">
        <v>306.2</v>
      </c>
    </row>
    <row r="21430" spans="1:6" x14ac:dyDescent="0.35">
      <c r="A21430" s="1">
        <v>241</v>
      </c>
      <c r="B21430" s="1" t="s">
        <v>172</v>
      </c>
      <c r="C21430" s="218">
        <v>44886</v>
      </c>
      <c r="D21430" s="218">
        <v>44879</v>
      </c>
      <c r="E21430" s="1">
        <v>8</v>
      </c>
      <c r="F21430" s="62">
        <v>269.02</v>
      </c>
    </row>
    <row r="21431" spans="1:6" x14ac:dyDescent="0.35">
      <c r="A21431" s="1">
        <v>241</v>
      </c>
      <c r="B21431" s="1" t="s">
        <v>172</v>
      </c>
      <c r="C21431" s="218">
        <v>44886</v>
      </c>
      <c r="D21431" s="218">
        <v>44880</v>
      </c>
      <c r="E21431" s="1">
        <v>11</v>
      </c>
      <c r="F21431" s="62">
        <v>304.38</v>
      </c>
    </row>
    <row r="21432" spans="1:6" x14ac:dyDescent="0.35">
      <c r="A21432" s="1">
        <v>241</v>
      </c>
      <c r="B21432" s="1" t="s">
        <v>172</v>
      </c>
      <c r="C21432" s="218">
        <v>44886</v>
      </c>
      <c r="D21432" s="218">
        <v>44881</v>
      </c>
      <c r="E21432" s="1">
        <v>7</v>
      </c>
      <c r="F21432" s="62">
        <v>265.01</v>
      </c>
    </row>
    <row r="21433" spans="1:6" x14ac:dyDescent="0.35">
      <c r="A21433" s="1">
        <v>241</v>
      </c>
      <c r="B21433" s="1" t="s">
        <v>172</v>
      </c>
      <c r="C21433" s="218">
        <v>44886</v>
      </c>
      <c r="D21433" s="218">
        <v>44882</v>
      </c>
      <c r="E21433" s="1">
        <v>8</v>
      </c>
      <c r="F21433" s="62">
        <v>247.34</v>
      </c>
    </row>
    <row r="21434" spans="1:6" x14ac:dyDescent="0.35">
      <c r="A21434" s="1">
        <v>241</v>
      </c>
      <c r="B21434" s="1" t="s">
        <v>172</v>
      </c>
      <c r="C21434" s="218">
        <v>44887</v>
      </c>
      <c r="D21434" s="218">
        <v>44878</v>
      </c>
      <c r="E21434" s="1">
        <v>1</v>
      </c>
      <c r="F21434" s="62">
        <v>29.45</v>
      </c>
    </row>
    <row r="21435" spans="1:6" x14ac:dyDescent="0.35">
      <c r="A21435" s="1">
        <v>241</v>
      </c>
      <c r="B21435" s="1" t="s">
        <v>172</v>
      </c>
      <c r="C21435" s="218">
        <v>44887</v>
      </c>
      <c r="D21435" s="218">
        <v>44879</v>
      </c>
      <c r="E21435" s="1">
        <v>1</v>
      </c>
      <c r="F21435" s="62">
        <v>26.63</v>
      </c>
    </row>
    <row r="21436" spans="1:6" x14ac:dyDescent="0.35">
      <c r="A21436" s="1">
        <v>241</v>
      </c>
      <c r="B21436" s="1" t="s">
        <v>172</v>
      </c>
      <c r="C21436" s="218">
        <v>44887</v>
      </c>
      <c r="D21436" s="218">
        <v>44880</v>
      </c>
      <c r="E21436" s="1">
        <v>3</v>
      </c>
      <c r="F21436" s="62">
        <v>79.94</v>
      </c>
    </row>
    <row r="21437" spans="1:6" x14ac:dyDescent="0.35">
      <c r="A21437" s="1">
        <v>241</v>
      </c>
      <c r="B21437" s="1" t="s">
        <v>172</v>
      </c>
      <c r="C21437" s="218">
        <v>44887</v>
      </c>
      <c r="D21437" s="218">
        <v>44881</v>
      </c>
      <c r="E21437" s="1">
        <v>3</v>
      </c>
      <c r="F21437" s="62">
        <v>82.96</v>
      </c>
    </row>
    <row r="21438" spans="1:6" x14ac:dyDescent="0.35">
      <c r="A21438" s="1">
        <v>241</v>
      </c>
      <c r="B21438" s="1" t="s">
        <v>172</v>
      </c>
      <c r="C21438" s="218">
        <v>44887</v>
      </c>
      <c r="D21438" s="218">
        <v>44882</v>
      </c>
      <c r="E21438" s="1">
        <v>3</v>
      </c>
      <c r="F21438" s="62">
        <v>108.25</v>
      </c>
    </row>
    <row r="21439" spans="1:6" x14ac:dyDescent="0.35">
      <c r="A21439" s="1">
        <v>241</v>
      </c>
      <c r="B21439" s="1" t="s">
        <v>172</v>
      </c>
      <c r="C21439" s="218">
        <v>44887</v>
      </c>
      <c r="D21439" s="218">
        <v>44887</v>
      </c>
      <c r="E21439" s="1">
        <v>2</v>
      </c>
      <c r="F21439" s="62">
        <v>77.47</v>
      </c>
    </row>
    <row r="21440" spans="1:6" x14ac:dyDescent="0.35">
      <c r="A21440" s="1">
        <v>241</v>
      </c>
      <c r="B21440" s="1" t="s">
        <v>172</v>
      </c>
      <c r="C21440" s="218">
        <v>44888</v>
      </c>
      <c r="D21440" s="218">
        <v>44878</v>
      </c>
      <c r="E21440" s="1">
        <v>1</v>
      </c>
      <c r="F21440" s="62">
        <v>29.11</v>
      </c>
    </row>
    <row r="21441" spans="1:6" x14ac:dyDescent="0.35">
      <c r="A21441" s="1">
        <v>241</v>
      </c>
      <c r="B21441" s="1" t="s">
        <v>172</v>
      </c>
      <c r="C21441" s="218">
        <v>44888</v>
      </c>
      <c r="D21441" s="218">
        <v>44879</v>
      </c>
      <c r="E21441" s="1">
        <v>5</v>
      </c>
      <c r="F21441" s="62">
        <v>138.84</v>
      </c>
    </row>
    <row r="21442" spans="1:6" x14ac:dyDescent="0.35">
      <c r="A21442" s="1">
        <v>241</v>
      </c>
      <c r="B21442" s="1" t="s">
        <v>172</v>
      </c>
      <c r="C21442" s="218">
        <v>44888</v>
      </c>
      <c r="D21442" s="218">
        <v>44880</v>
      </c>
      <c r="E21442" s="1">
        <v>9</v>
      </c>
      <c r="F21442" s="62">
        <v>275.31</v>
      </c>
    </row>
    <row r="21443" spans="1:6" x14ac:dyDescent="0.35">
      <c r="A21443" s="1">
        <v>241</v>
      </c>
      <c r="B21443" s="1" t="s">
        <v>172</v>
      </c>
      <c r="C21443" s="218">
        <v>44888</v>
      </c>
      <c r="D21443" s="218">
        <v>44881</v>
      </c>
      <c r="E21443" s="1">
        <v>4</v>
      </c>
      <c r="F21443" s="62">
        <v>116.18</v>
      </c>
    </row>
    <row r="21444" spans="1:6" x14ac:dyDescent="0.35">
      <c r="A21444" s="1">
        <v>241</v>
      </c>
      <c r="B21444" s="1" t="s">
        <v>172</v>
      </c>
      <c r="C21444" s="218">
        <v>44888</v>
      </c>
      <c r="D21444" s="218">
        <v>44882</v>
      </c>
      <c r="E21444" s="1">
        <v>8</v>
      </c>
      <c r="F21444" s="62">
        <v>207.06</v>
      </c>
    </row>
    <row r="21445" spans="1:6" x14ac:dyDescent="0.35">
      <c r="A21445" s="1">
        <v>241</v>
      </c>
      <c r="B21445" s="1" t="s">
        <v>172</v>
      </c>
      <c r="C21445" s="218">
        <v>44888</v>
      </c>
      <c r="D21445" s="218">
        <v>44886</v>
      </c>
      <c r="E21445" s="1">
        <v>3</v>
      </c>
      <c r="F21445" s="62">
        <v>112.81</v>
      </c>
    </row>
    <row r="21446" spans="1:6" x14ac:dyDescent="0.35">
      <c r="A21446" s="1">
        <v>241</v>
      </c>
      <c r="B21446" s="1" t="s">
        <v>172</v>
      </c>
      <c r="C21446" s="218">
        <v>44888</v>
      </c>
      <c r="D21446" s="218">
        <v>44887</v>
      </c>
      <c r="E21446" s="1">
        <v>4</v>
      </c>
      <c r="F21446" s="62">
        <v>163.89</v>
      </c>
    </row>
    <row r="21447" spans="1:6" x14ac:dyDescent="0.35">
      <c r="A21447" s="1">
        <v>241</v>
      </c>
      <c r="B21447" s="1" t="s">
        <v>172</v>
      </c>
      <c r="C21447" s="218">
        <v>44888</v>
      </c>
      <c r="D21447" s="218">
        <v>44888</v>
      </c>
      <c r="E21447" s="1">
        <v>7</v>
      </c>
      <c r="F21447" s="62">
        <v>194.35</v>
      </c>
    </row>
    <row r="21448" spans="1:6" x14ac:dyDescent="0.35">
      <c r="A21448" s="1">
        <v>241</v>
      </c>
      <c r="B21448" s="1" t="s">
        <v>172</v>
      </c>
      <c r="C21448" s="218">
        <v>44890</v>
      </c>
      <c r="D21448" s="218">
        <v>44886</v>
      </c>
      <c r="E21448" s="1">
        <v>1</v>
      </c>
      <c r="F21448" s="62">
        <v>54.45</v>
      </c>
    </row>
    <row r="21449" spans="1:6" x14ac:dyDescent="0.35">
      <c r="A21449" s="1">
        <v>241</v>
      </c>
      <c r="B21449" s="1" t="s">
        <v>172</v>
      </c>
      <c r="C21449" s="218">
        <v>44890</v>
      </c>
      <c r="D21449" s="218">
        <v>44887</v>
      </c>
      <c r="E21449" s="1">
        <v>1</v>
      </c>
      <c r="F21449" s="62">
        <v>25.79</v>
      </c>
    </row>
    <row r="21450" spans="1:6" x14ac:dyDescent="0.35">
      <c r="A21450" s="1">
        <v>241</v>
      </c>
      <c r="B21450" s="1" t="s">
        <v>172</v>
      </c>
      <c r="C21450" s="218">
        <v>44890</v>
      </c>
      <c r="D21450" s="218">
        <v>44888</v>
      </c>
      <c r="E21450" s="1">
        <v>4</v>
      </c>
      <c r="F21450" s="62">
        <v>117.22</v>
      </c>
    </row>
    <row r="21451" spans="1:6" x14ac:dyDescent="0.35">
      <c r="A21451" s="1">
        <v>241</v>
      </c>
      <c r="B21451" s="1" t="s">
        <v>172</v>
      </c>
      <c r="C21451" s="218">
        <v>44890</v>
      </c>
      <c r="D21451" s="218">
        <v>44890</v>
      </c>
      <c r="E21451" s="1">
        <v>4</v>
      </c>
      <c r="F21451" s="62">
        <v>186.27</v>
      </c>
    </row>
    <row r="21452" spans="1:6" x14ac:dyDescent="0.35">
      <c r="A21452" s="1">
        <v>241</v>
      </c>
      <c r="B21452" s="1" t="s">
        <v>172</v>
      </c>
      <c r="C21452" s="218">
        <v>44891</v>
      </c>
      <c r="D21452" s="218">
        <v>44888</v>
      </c>
      <c r="E21452" s="1">
        <v>1</v>
      </c>
      <c r="F21452" s="62">
        <v>53.95</v>
      </c>
    </row>
    <row r="21453" spans="1:6" x14ac:dyDescent="0.35">
      <c r="A21453" s="1">
        <v>241</v>
      </c>
      <c r="B21453" s="1" t="s">
        <v>172</v>
      </c>
      <c r="C21453" s="218">
        <v>44891</v>
      </c>
      <c r="D21453" s="218">
        <v>44890</v>
      </c>
      <c r="E21453" s="1">
        <v>7</v>
      </c>
      <c r="F21453" s="62">
        <v>252.38</v>
      </c>
    </row>
    <row r="21454" spans="1:6" x14ac:dyDescent="0.35">
      <c r="A21454" s="1">
        <v>241</v>
      </c>
      <c r="B21454" s="1" t="s">
        <v>172</v>
      </c>
      <c r="C21454" s="218">
        <v>44891</v>
      </c>
      <c r="D21454" s="218">
        <v>44891</v>
      </c>
      <c r="E21454" s="1">
        <v>14</v>
      </c>
      <c r="F21454" s="62">
        <v>557.70000000000005</v>
      </c>
    </row>
    <row r="21455" spans="1:6" x14ac:dyDescent="0.35">
      <c r="A21455" s="1">
        <v>241</v>
      </c>
      <c r="B21455" s="1" t="s">
        <v>172</v>
      </c>
      <c r="C21455" s="218">
        <v>44892</v>
      </c>
      <c r="D21455" s="218">
        <v>44890</v>
      </c>
      <c r="E21455" s="1">
        <v>2</v>
      </c>
      <c r="F21455" s="62">
        <v>107.66</v>
      </c>
    </row>
    <row r="21456" spans="1:6" x14ac:dyDescent="0.35">
      <c r="A21456" s="1">
        <v>241</v>
      </c>
      <c r="B21456" s="1" t="s">
        <v>172</v>
      </c>
      <c r="C21456" s="218">
        <v>44892</v>
      </c>
      <c r="D21456" s="218">
        <v>44891</v>
      </c>
      <c r="E21456" s="1">
        <v>13</v>
      </c>
      <c r="F21456" s="62">
        <v>553.64</v>
      </c>
    </row>
    <row r="21457" spans="1:6" x14ac:dyDescent="0.35">
      <c r="A21457" s="1">
        <v>241</v>
      </c>
      <c r="B21457" s="1" t="s">
        <v>172</v>
      </c>
      <c r="C21457" s="218">
        <v>44892</v>
      </c>
      <c r="D21457" s="218">
        <v>44892</v>
      </c>
      <c r="E21457" s="1">
        <v>5</v>
      </c>
      <c r="F21457" s="62">
        <v>216.9</v>
      </c>
    </row>
    <row r="21458" spans="1:6" x14ac:dyDescent="0.35">
      <c r="A21458" s="1">
        <v>241</v>
      </c>
      <c r="B21458" s="1" t="s">
        <v>172</v>
      </c>
      <c r="C21458" s="218">
        <v>44893</v>
      </c>
      <c r="D21458" s="218">
        <v>44891</v>
      </c>
      <c r="E21458" s="1">
        <v>4</v>
      </c>
      <c r="F21458" s="62">
        <v>143.25</v>
      </c>
    </row>
    <row r="21459" spans="1:6" x14ac:dyDescent="0.35">
      <c r="A21459" s="1">
        <v>241</v>
      </c>
      <c r="B21459" s="1" t="s">
        <v>172</v>
      </c>
      <c r="C21459" s="218">
        <v>44893</v>
      </c>
      <c r="D21459" s="218">
        <v>44892</v>
      </c>
      <c r="E21459" s="1">
        <v>2</v>
      </c>
      <c r="F21459" s="62">
        <v>83.95</v>
      </c>
    </row>
    <row r="21460" spans="1:6" x14ac:dyDescent="0.35">
      <c r="A21460" s="1">
        <v>241</v>
      </c>
      <c r="B21460" s="1" t="s">
        <v>172</v>
      </c>
      <c r="C21460" s="218">
        <v>44893</v>
      </c>
      <c r="D21460" s="218">
        <v>44893</v>
      </c>
      <c r="E21460" s="1">
        <v>11</v>
      </c>
      <c r="F21460" s="62">
        <v>471.78</v>
      </c>
    </row>
    <row r="21461" spans="1:6" x14ac:dyDescent="0.35">
      <c r="A21461" s="1">
        <v>241</v>
      </c>
      <c r="B21461" s="1" t="s">
        <v>172</v>
      </c>
      <c r="C21461" s="218">
        <v>44894</v>
      </c>
      <c r="D21461" s="218">
        <v>44890</v>
      </c>
      <c r="E21461" s="1">
        <v>1</v>
      </c>
      <c r="F21461" s="62">
        <v>29.4</v>
      </c>
    </row>
    <row r="21462" spans="1:6" x14ac:dyDescent="0.35">
      <c r="A21462" s="1">
        <v>241</v>
      </c>
      <c r="B21462" s="1" t="s">
        <v>172</v>
      </c>
      <c r="C21462" s="218">
        <v>44894</v>
      </c>
      <c r="D21462" s="218">
        <v>44891</v>
      </c>
      <c r="E21462" s="1">
        <v>4</v>
      </c>
      <c r="F21462" s="62">
        <v>115.18</v>
      </c>
    </row>
    <row r="21463" spans="1:6" x14ac:dyDescent="0.35">
      <c r="A21463" s="1">
        <v>241</v>
      </c>
      <c r="B21463" s="1" t="s">
        <v>172</v>
      </c>
      <c r="C21463" s="218">
        <v>44894</v>
      </c>
      <c r="D21463" s="218">
        <v>44892</v>
      </c>
      <c r="E21463" s="1">
        <v>5</v>
      </c>
      <c r="F21463" s="62">
        <v>221.56</v>
      </c>
    </row>
    <row r="21464" spans="1:6" x14ac:dyDescent="0.35">
      <c r="A21464" s="1">
        <v>241</v>
      </c>
      <c r="B21464" s="1" t="s">
        <v>172</v>
      </c>
      <c r="C21464" s="218">
        <v>44894</v>
      </c>
      <c r="D21464" s="218">
        <v>44893</v>
      </c>
      <c r="E21464" s="1">
        <v>4</v>
      </c>
      <c r="F21464" s="62">
        <v>136.62</v>
      </c>
    </row>
    <row r="21465" spans="1:6" x14ac:dyDescent="0.35">
      <c r="A21465" s="1">
        <v>241</v>
      </c>
      <c r="B21465" s="1" t="s">
        <v>172</v>
      </c>
      <c r="C21465" s="218">
        <v>44894</v>
      </c>
      <c r="D21465" s="218">
        <v>44894</v>
      </c>
      <c r="E21465" s="1">
        <v>11</v>
      </c>
      <c r="F21465" s="62">
        <v>447.66</v>
      </c>
    </row>
    <row r="21466" spans="1:6" x14ac:dyDescent="0.35">
      <c r="A21466" s="1">
        <v>241</v>
      </c>
      <c r="B21466" s="1" t="s">
        <v>172</v>
      </c>
      <c r="C21466" s="218">
        <v>44895</v>
      </c>
      <c r="D21466" s="218">
        <v>44893</v>
      </c>
      <c r="E21466" s="1">
        <v>2</v>
      </c>
      <c r="F21466" s="62">
        <v>77.12</v>
      </c>
    </row>
    <row r="21467" spans="1:6" x14ac:dyDescent="0.35">
      <c r="A21467" s="1">
        <v>241</v>
      </c>
      <c r="B21467" s="1" t="s">
        <v>172</v>
      </c>
      <c r="C21467" s="218">
        <v>44895</v>
      </c>
      <c r="D21467" s="218">
        <v>44894</v>
      </c>
      <c r="E21467" s="1">
        <v>5</v>
      </c>
      <c r="F21467" s="62">
        <v>195.18</v>
      </c>
    </row>
    <row r="21468" spans="1:6" x14ac:dyDescent="0.35">
      <c r="A21468" s="1">
        <v>241</v>
      </c>
      <c r="B21468" s="1" t="s">
        <v>172</v>
      </c>
      <c r="C21468" s="218">
        <v>44895</v>
      </c>
      <c r="D21468" s="218">
        <v>44895</v>
      </c>
      <c r="E21468" s="1">
        <v>4</v>
      </c>
      <c r="F21468" s="62">
        <v>164.15</v>
      </c>
    </row>
    <row r="21469" spans="1:6" x14ac:dyDescent="0.35">
      <c r="A21469" s="1">
        <v>241</v>
      </c>
      <c r="B21469" s="1" t="s">
        <v>172</v>
      </c>
      <c r="C21469" s="218">
        <v>44896</v>
      </c>
      <c r="D21469" s="218">
        <v>44892</v>
      </c>
      <c r="E21469" s="1">
        <v>1</v>
      </c>
      <c r="F21469" s="62">
        <v>53.36</v>
      </c>
    </row>
    <row r="21470" spans="1:6" x14ac:dyDescent="0.35">
      <c r="A21470" s="1">
        <v>241</v>
      </c>
      <c r="B21470" s="1" t="s">
        <v>172</v>
      </c>
      <c r="C21470" s="218">
        <v>44896</v>
      </c>
      <c r="D21470" s="218">
        <v>44893</v>
      </c>
      <c r="E21470" s="1">
        <v>3</v>
      </c>
      <c r="F21470" s="62">
        <v>88.6</v>
      </c>
    </row>
    <row r="21471" spans="1:6" x14ac:dyDescent="0.35">
      <c r="A21471" s="1">
        <v>241</v>
      </c>
      <c r="B21471" s="1" t="s">
        <v>172</v>
      </c>
      <c r="C21471" s="218">
        <v>44896</v>
      </c>
      <c r="D21471" s="218">
        <v>44894</v>
      </c>
      <c r="E21471" s="1">
        <v>1</v>
      </c>
      <c r="F21471" s="62">
        <v>26.33</v>
      </c>
    </row>
    <row r="21472" spans="1:6" x14ac:dyDescent="0.35">
      <c r="A21472" s="1">
        <v>241</v>
      </c>
      <c r="B21472" s="1" t="s">
        <v>172</v>
      </c>
      <c r="C21472" s="218">
        <v>44896</v>
      </c>
      <c r="D21472" s="218">
        <v>44895</v>
      </c>
      <c r="E21472" s="1">
        <v>3</v>
      </c>
      <c r="F21472" s="62">
        <v>84.69</v>
      </c>
    </row>
    <row r="21473" spans="1:6" x14ac:dyDescent="0.35">
      <c r="A21473" s="1">
        <v>241</v>
      </c>
      <c r="B21473" s="1" t="s">
        <v>172</v>
      </c>
      <c r="C21473" s="218">
        <v>44896</v>
      </c>
      <c r="D21473" s="218">
        <v>44896</v>
      </c>
      <c r="E21473" s="1">
        <v>1</v>
      </c>
      <c r="F21473" s="62">
        <v>54.35</v>
      </c>
    </row>
    <row r="21474" spans="1:6" x14ac:dyDescent="0.35">
      <c r="A21474" s="1">
        <v>241</v>
      </c>
      <c r="B21474" s="1" t="s">
        <v>172</v>
      </c>
      <c r="C21474" s="218">
        <v>44897</v>
      </c>
      <c r="D21474" s="218">
        <v>44892</v>
      </c>
      <c r="E21474" s="1">
        <v>2</v>
      </c>
      <c r="F21474" s="62">
        <v>58.6</v>
      </c>
    </row>
    <row r="21475" spans="1:6" x14ac:dyDescent="0.35">
      <c r="A21475" s="1">
        <v>241</v>
      </c>
      <c r="B21475" s="1" t="s">
        <v>172</v>
      </c>
      <c r="C21475" s="218">
        <v>44897</v>
      </c>
      <c r="D21475" s="218">
        <v>44893</v>
      </c>
      <c r="E21475" s="1">
        <v>4</v>
      </c>
      <c r="F21475" s="62">
        <v>139.79</v>
      </c>
    </row>
    <row r="21476" spans="1:6" x14ac:dyDescent="0.35">
      <c r="A21476" s="1">
        <v>241</v>
      </c>
      <c r="B21476" s="1" t="s">
        <v>172</v>
      </c>
      <c r="C21476" s="218">
        <v>44897</v>
      </c>
      <c r="D21476" s="218">
        <v>44894</v>
      </c>
      <c r="E21476" s="1">
        <v>6</v>
      </c>
      <c r="F21476" s="62">
        <v>168.21</v>
      </c>
    </row>
    <row r="21477" spans="1:6" x14ac:dyDescent="0.35">
      <c r="A21477" s="1">
        <v>241</v>
      </c>
      <c r="B21477" s="1" t="s">
        <v>172</v>
      </c>
      <c r="C21477" s="218">
        <v>44897</v>
      </c>
      <c r="D21477" s="218">
        <v>44895</v>
      </c>
      <c r="E21477" s="1">
        <v>5</v>
      </c>
      <c r="F21477" s="62">
        <v>172.21</v>
      </c>
    </row>
    <row r="21478" spans="1:6" x14ac:dyDescent="0.35">
      <c r="A21478" s="1">
        <v>241</v>
      </c>
      <c r="B21478" s="1" t="s">
        <v>172</v>
      </c>
      <c r="C21478" s="218">
        <v>44897</v>
      </c>
      <c r="D21478" s="218">
        <v>44896</v>
      </c>
      <c r="E21478" s="1">
        <v>5</v>
      </c>
      <c r="F21478" s="62">
        <v>196.16</v>
      </c>
    </row>
    <row r="21479" spans="1:6" x14ac:dyDescent="0.35">
      <c r="A21479" s="1">
        <v>241</v>
      </c>
      <c r="B21479" s="1" t="s">
        <v>172</v>
      </c>
      <c r="C21479" s="218">
        <v>44897</v>
      </c>
      <c r="D21479" s="218">
        <v>44897</v>
      </c>
      <c r="E21479" s="1">
        <v>2</v>
      </c>
      <c r="F21479" s="62">
        <v>108.5</v>
      </c>
    </row>
    <row r="21480" spans="1:6" x14ac:dyDescent="0.35">
      <c r="A21480" s="1">
        <v>241</v>
      </c>
      <c r="B21480" s="1" t="s">
        <v>172</v>
      </c>
      <c r="C21480" s="218">
        <v>44899</v>
      </c>
      <c r="D21480" s="218">
        <v>44893</v>
      </c>
      <c r="E21480" s="1">
        <v>2</v>
      </c>
      <c r="F21480" s="62">
        <v>56.92</v>
      </c>
    </row>
    <row r="21481" spans="1:6" x14ac:dyDescent="0.35">
      <c r="A21481" s="1">
        <v>241</v>
      </c>
      <c r="B21481" s="1" t="s">
        <v>172</v>
      </c>
      <c r="C21481" s="218">
        <v>44899</v>
      </c>
      <c r="D21481" s="218">
        <v>44895</v>
      </c>
      <c r="E21481" s="1">
        <v>4</v>
      </c>
      <c r="F21481" s="62">
        <v>140.63</v>
      </c>
    </row>
    <row r="21482" spans="1:6" x14ac:dyDescent="0.35">
      <c r="A21482" s="1">
        <v>241</v>
      </c>
      <c r="B21482" s="1" t="s">
        <v>172</v>
      </c>
      <c r="C21482" s="218">
        <v>44899</v>
      </c>
      <c r="D21482" s="218">
        <v>44896</v>
      </c>
      <c r="E21482" s="1">
        <v>10</v>
      </c>
      <c r="F21482" s="62">
        <v>406</v>
      </c>
    </row>
    <row r="21483" spans="1:6" x14ac:dyDescent="0.35">
      <c r="A21483" s="1">
        <v>241</v>
      </c>
      <c r="B21483" s="1" t="s">
        <v>172</v>
      </c>
      <c r="C21483" s="218">
        <v>44899</v>
      </c>
      <c r="D21483" s="218">
        <v>44897</v>
      </c>
      <c r="E21483" s="1">
        <v>1</v>
      </c>
      <c r="F21483" s="62">
        <v>54.45</v>
      </c>
    </row>
    <row r="21484" spans="1:6" x14ac:dyDescent="0.35">
      <c r="A21484" s="1">
        <v>241</v>
      </c>
      <c r="B21484" s="1" t="s">
        <v>172</v>
      </c>
      <c r="C21484" s="218">
        <v>44899</v>
      </c>
      <c r="D21484" s="218">
        <v>44898</v>
      </c>
      <c r="E21484" s="1">
        <v>1</v>
      </c>
      <c r="F21484" s="62">
        <v>54.3</v>
      </c>
    </row>
    <row r="21485" spans="1:6" x14ac:dyDescent="0.35">
      <c r="A21485" s="1">
        <v>241</v>
      </c>
      <c r="B21485" s="1" t="s">
        <v>172</v>
      </c>
      <c r="C21485" s="218">
        <v>44900</v>
      </c>
      <c r="D21485" s="218">
        <v>44891</v>
      </c>
      <c r="E21485" s="1">
        <v>1</v>
      </c>
      <c r="F21485" s="62">
        <v>25.74</v>
      </c>
    </row>
    <row r="21486" spans="1:6" x14ac:dyDescent="0.35">
      <c r="A21486" s="1">
        <v>241</v>
      </c>
      <c r="B21486" s="1" t="s">
        <v>172</v>
      </c>
      <c r="C21486" s="218">
        <v>44900</v>
      </c>
      <c r="D21486" s="218">
        <v>44893</v>
      </c>
      <c r="E21486" s="1">
        <v>1</v>
      </c>
      <c r="F21486" s="62">
        <v>29.5</v>
      </c>
    </row>
    <row r="21487" spans="1:6" x14ac:dyDescent="0.35">
      <c r="A21487" s="1">
        <v>241</v>
      </c>
      <c r="B21487" s="1" t="s">
        <v>172</v>
      </c>
      <c r="C21487" s="218">
        <v>44900</v>
      </c>
      <c r="D21487" s="218">
        <v>44894</v>
      </c>
      <c r="E21487" s="1">
        <v>5</v>
      </c>
      <c r="F21487" s="62">
        <v>142.61000000000001</v>
      </c>
    </row>
    <row r="21488" spans="1:6" x14ac:dyDescent="0.35">
      <c r="A21488" s="1">
        <v>241</v>
      </c>
      <c r="B21488" s="1" t="s">
        <v>172</v>
      </c>
      <c r="C21488" s="218">
        <v>44900</v>
      </c>
      <c r="D21488" s="218">
        <v>44895</v>
      </c>
      <c r="E21488" s="1">
        <v>2</v>
      </c>
      <c r="F21488" s="62">
        <v>82.62</v>
      </c>
    </row>
    <row r="21489" spans="1:6" x14ac:dyDescent="0.35">
      <c r="A21489" s="1">
        <v>241</v>
      </c>
      <c r="B21489" s="1" t="s">
        <v>172</v>
      </c>
      <c r="C21489" s="218">
        <v>44900</v>
      </c>
      <c r="D21489" s="218">
        <v>44896</v>
      </c>
      <c r="E21489" s="1">
        <v>7</v>
      </c>
      <c r="F21489" s="62">
        <v>274.68</v>
      </c>
    </row>
    <row r="21490" spans="1:6" x14ac:dyDescent="0.35">
      <c r="A21490" s="1">
        <v>241</v>
      </c>
      <c r="B21490" s="1" t="s">
        <v>172</v>
      </c>
      <c r="C21490" s="218">
        <v>44900</v>
      </c>
      <c r="D21490" s="218">
        <v>44897</v>
      </c>
      <c r="E21490" s="1">
        <v>3</v>
      </c>
      <c r="F21490" s="62">
        <v>136.62</v>
      </c>
    </row>
    <row r="21491" spans="1:6" x14ac:dyDescent="0.35">
      <c r="A21491" s="1">
        <v>241</v>
      </c>
      <c r="B21491" s="1" t="s">
        <v>172</v>
      </c>
      <c r="C21491" s="218">
        <v>44900</v>
      </c>
      <c r="D21491" s="218">
        <v>44898</v>
      </c>
      <c r="E21491" s="1">
        <v>6</v>
      </c>
      <c r="F21491" s="62">
        <v>195.63</v>
      </c>
    </row>
    <row r="21492" spans="1:6" x14ac:dyDescent="0.35">
      <c r="A21492" s="1">
        <v>241</v>
      </c>
      <c r="B21492" s="1" t="s">
        <v>172</v>
      </c>
      <c r="C21492" s="218">
        <v>44900</v>
      </c>
      <c r="D21492" s="218">
        <v>44899</v>
      </c>
      <c r="E21492" s="1">
        <v>1</v>
      </c>
      <c r="F21492" s="62">
        <v>54.45</v>
      </c>
    </row>
    <row r="21493" spans="1:6" x14ac:dyDescent="0.35">
      <c r="A21493" s="1">
        <v>241</v>
      </c>
      <c r="B21493" s="1" t="s">
        <v>172</v>
      </c>
      <c r="C21493" s="218">
        <v>44901</v>
      </c>
      <c r="D21493" s="218">
        <v>44892</v>
      </c>
      <c r="E21493" s="1">
        <v>1</v>
      </c>
      <c r="F21493" s="62">
        <v>29.5</v>
      </c>
    </row>
    <row r="21494" spans="1:6" x14ac:dyDescent="0.35">
      <c r="A21494" s="1">
        <v>241</v>
      </c>
      <c r="B21494" s="1" t="s">
        <v>172</v>
      </c>
      <c r="C21494" s="218">
        <v>44901</v>
      </c>
      <c r="D21494" s="218">
        <v>44894</v>
      </c>
      <c r="E21494" s="1">
        <v>2</v>
      </c>
      <c r="F21494" s="62">
        <v>83.8</v>
      </c>
    </row>
    <row r="21495" spans="1:6" x14ac:dyDescent="0.35">
      <c r="A21495" s="1">
        <v>241</v>
      </c>
      <c r="B21495" s="1" t="s">
        <v>172</v>
      </c>
      <c r="C21495" s="218">
        <v>44901</v>
      </c>
      <c r="D21495" s="218">
        <v>44895</v>
      </c>
      <c r="E21495" s="1">
        <v>2</v>
      </c>
      <c r="F21495" s="62">
        <v>58.26</v>
      </c>
    </row>
    <row r="21496" spans="1:6" x14ac:dyDescent="0.35">
      <c r="A21496" s="1">
        <v>241</v>
      </c>
      <c r="B21496" s="1" t="s">
        <v>172</v>
      </c>
      <c r="C21496" s="218">
        <v>44901</v>
      </c>
      <c r="D21496" s="218">
        <v>44896</v>
      </c>
      <c r="E21496" s="1">
        <v>5</v>
      </c>
      <c r="F21496" s="62">
        <v>194.64</v>
      </c>
    </row>
    <row r="21497" spans="1:6" x14ac:dyDescent="0.35">
      <c r="A21497" s="1">
        <v>241</v>
      </c>
      <c r="B21497" s="1" t="s">
        <v>172</v>
      </c>
      <c r="C21497" s="218">
        <v>44901</v>
      </c>
      <c r="D21497" s="218">
        <v>44897</v>
      </c>
      <c r="E21497" s="1">
        <v>4</v>
      </c>
      <c r="F21497" s="62">
        <v>138.35</v>
      </c>
    </row>
    <row r="21498" spans="1:6" x14ac:dyDescent="0.35">
      <c r="A21498" s="1">
        <v>241</v>
      </c>
      <c r="B21498" s="1" t="s">
        <v>172</v>
      </c>
      <c r="C21498" s="218">
        <v>44901</v>
      </c>
      <c r="D21498" s="218">
        <v>44898</v>
      </c>
      <c r="E21498" s="1">
        <v>5</v>
      </c>
      <c r="F21498" s="62">
        <v>192.9</v>
      </c>
    </row>
    <row r="21499" spans="1:6" x14ac:dyDescent="0.35">
      <c r="A21499" s="1">
        <v>241</v>
      </c>
      <c r="B21499" s="1" t="s">
        <v>172</v>
      </c>
      <c r="C21499" s="218">
        <v>44901</v>
      </c>
      <c r="D21499" s="218">
        <v>44899</v>
      </c>
      <c r="E21499" s="1">
        <v>3</v>
      </c>
      <c r="F21499" s="62">
        <v>83.95</v>
      </c>
    </row>
    <row r="21500" spans="1:6" x14ac:dyDescent="0.35">
      <c r="A21500" s="1">
        <v>241</v>
      </c>
      <c r="B21500" s="1" t="s">
        <v>172</v>
      </c>
      <c r="C21500" s="218">
        <v>44901</v>
      </c>
      <c r="D21500" s="218">
        <v>44900</v>
      </c>
      <c r="E21500" s="1">
        <v>2</v>
      </c>
      <c r="F21500" s="62">
        <v>58.71</v>
      </c>
    </row>
    <row r="21501" spans="1:6" x14ac:dyDescent="0.35">
      <c r="A21501" s="1">
        <v>241</v>
      </c>
      <c r="B21501" s="1" t="s">
        <v>172</v>
      </c>
      <c r="C21501" s="218">
        <v>44901</v>
      </c>
      <c r="D21501" s="218">
        <v>44901</v>
      </c>
      <c r="E21501" s="1">
        <v>1</v>
      </c>
      <c r="F21501" s="62">
        <v>29.01</v>
      </c>
    </row>
    <row r="21502" spans="1:6" x14ac:dyDescent="0.35">
      <c r="A21502" s="1">
        <v>241</v>
      </c>
      <c r="B21502" s="1" t="s">
        <v>172</v>
      </c>
      <c r="C21502" s="218">
        <v>44902</v>
      </c>
      <c r="D21502" s="218">
        <v>44893</v>
      </c>
      <c r="E21502" s="1">
        <v>2</v>
      </c>
      <c r="F21502" s="62">
        <v>54.25</v>
      </c>
    </row>
    <row r="21503" spans="1:6" x14ac:dyDescent="0.35">
      <c r="A21503" s="1">
        <v>241</v>
      </c>
      <c r="B21503" s="1" t="s">
        <v>172</v>
      </c>
      <c r="C21503" s="218">
        <v>44902</v>
      </c>
      <c r="D21503" s="218">
        <v>44895</v>
      </c>
      <c r="E21503" s="1">
        <v>3</v>
      </c>
      <c r="F21503" s="62">
        <v>112.07</v>
      </c>
    </row>
    <row r="21504" spans="1:6" x14ac:dyDescent="0.35">
      <c r="A21504" s="1">
        <v>241</v>
      </c>
      <c r="B21504" s="1" t="s">
        <v>172</v>
      </c>
      <c r="C21504" s="218">
        <v>44902</v>
      </c>
      <c r="D21504" s="218">
        <v>44896</v>
      </c>
      <c r="E21504" s="1">
        <v>2</v>
      </c>
      <c r="F21504" s="62">
        <v>77.760000000000005</v>
      </c>
    </row>
    <row r="21505" spans="1:6" x14ac:dyDescent="0.35">
      <c r="A21505" s="1">
        <v>241</v>
      </c>
      <c r="B21505" s="1" t="s">
        <v>172</v>
      </c>
      <c r="C21505" s="218">
        <v>44902</v>
      </c>
      <c r="D21505" s="218">
        <v>44897</v>
      </c>
      <c r="E21505" s="1">
        <v>4</v>
      </c>
      <c r="F21505" s="62">
        <v>167.3</v>
      </c>
    </row>
    <row r="21506" spans="1:6" x14ac:dyDescent="0.35">
      <c r="A21506" s="1">
        <v>241</v>
      </c>
      <c r="B21506" s="1" t="s">
        <v>172</v>
      </c>
      <c r="C21506" s="218">
        <v>44902</v>
      </c>
      <c r="D21506" s="218">
        <v>44898</v>
      </c>
      <c r="E21506" s="1">
        <v>5</v>
      </c>
      <c r="F21506" s="62">
        <v>168.45</v>
      </c>
    </row>
    <row r="21507" spans="1:6" x14ac:dyDescent="0.35">
      <c r="A21507" s="1">
        <v>241</v>
      </c>
      <c r="B21507" s="1" t="s">
        <v>172</v>
      </c>
      <c r="C21507" s="218">
        <v>44902</v>
      </c>
      <c r="D21507" s="218">
        <v>44899</v>
      </c>
      <c r="E21507" s="1">
        <v>1</v>
      </c>
      <c r="F21507" s="62">
        <v>29.7</v>
      </c>
    </row>
    <row r="21508" spans="1:6" x14ac:dyDescent="0.35">
      <c r="A21508" s="1">
        <v>241</v>
      </c>
      <c r="B21508" s="1" t="s">
        <v>172</v>
      </c>
      <c r="C21508" s="218">
        <v>44902</v>
      </c>
      <c r="D21508" s="218">
        <v>44900</v>
      </c>
      <c r="E21508" s="1">
        <v>5</v>
      </c>
      <c r="F21508" s="62">
        <v>220.86</v>
      </c>
    </row>
    <row r="21509" spans="1:6" x14ac:dyDescent="0.35">
      <c r="A21509" s="1">
        <v>241</v>
      </c>
      <c r="B21509" s="1" t="s">
        <v>172</v>
      </c>
      <c r="C21509" s="218">
        <v>44902</v>
      </c>
      <c r="D21509" s="218">
        <v>44901</v>
      </c>
      <c r="E21509" s="1">
        <v>3</v>
      </c>
      <c r="F21509" s="62">
        <v>113.01</v>
      </c>
    </row>
    <row r="21510" spans="1:6" x14ac:dyDescent="0.35">
      <c r="A21510" s="1">
        <v>241</v>
      </c>
      <c r="B21510" s="1" t="s">
        <v>172</v>
      </c>
      <c r="C21510" s="218">
        <v>44902</v>
      </c>
      <c r="D21510" s="218">
        <v>44902</v>
      </c>
      <c r="E21510" s="1">
        <v>2</v>
      </c>
      <c r="F21510" s="62">
        <v>83.7</v>
      </c>
    </row>
    <row r="21511" spans="1:6" x14ac:dyDescent="0.35">
      <c r="A21511" s="1">
        <v>241</v>
      </c>
      <c r="B21511" s="1" t="s">
        <v>172</v>
      </c>
      <c r="C21511" s="218">
        <v>44903</v>
      </c>
      <c r="D21511" s="218">
        <v>44895</v>
      </c>
      <c r="E21511" s="1">
        <v>1</v>
      </c>
      <c r="F21511" s="62">
        <v>53.86</v>
      </c>
    </row>
    <row r="21512" spans="1:6" x14ac:dyDescent="0.35">
      <c r="A21512" s="1">
        <v>241</v>
      </c>
      <c r="B21512" s="1" t="s">
        <v>172</v>
      </c>
      <c r="C21512" s="218">
        <v>44903</v>
      </c>
      <c r="D21512" s="218">
        <v>44897</v>
      </c>
      <c r="E21512" s="1">
        <v>3</v>
      </c>
      <c r="F21512" s="62">
        <v>87.37</v>
      </c>
    </row>
    <row r="21513" spans="1:6" x14ac:dyDescent="0.35">
      <c r="A21513" s="1">
        <v>241</v>
      </c>
      <c r="B21513" s="1" t="s">
        <v>172</v>
      </c>
      <c r="C21513" s="218">
        <v>44903</v>
      </c>
      <c r="D21513" s="218">
        <v>44898</v>
      </c>
      <c r="E21513" s="1">
        <v>2</v>
      </c>
      <c r="F21513" s="62">
        <v>83.35</v>
      </c>
    </row>
    <row r="21514" spans="1:6" x14ac:dyDescent="0.35">
      <c r="A21514" s="1">
        <v>241</v>
      </c>
      <c r="B21514" s="1" t="s">
        <v>172</v>
      </c>
      <c r="C21514" s="218">
        <v>44903</v>
      </c>
      <c r="D21514" s="218">
        <v>44899</v>
      </c>
      <c r="E21514" s="1">
        <v>1</v>
      </c>
      <c r="F21514" s="62">
        <v>29.45</v>
      </c>
    </row>
    <row r="21515" spans="1:6" x14ac:dyDescent="0.35">
      <c r="A21515" s="1">
        <v>241</v>
      </c>
      <c r="B21515" s="1" t="s">
        <v>172</v>
      </c>
      <c r="C21515" s="218">
        <v>44903</v>
      </c>
      <c r="D21515" s="218">
        <v>44900</v>
      </c>
      <c r="E21515" s="1">
        <v>1</v>
      </c>
      <c r="F21515" s="62">
        <v>54.45</v>
      </c>
    </row>
    <row r="21516" spans="1:6" x14ac:dyDescent="0.35">
      <c r="A21516" s="1">
        <v>241</v>
      </c>
      <c r="B21516" s="1" t="s">
        <v>172</v>
      </c>
      <c r="C21516" s="218">
        <v>44903</v>
      </c>
      <c r="D21516" s="218">
        <v>44901</v>
      </c>
      <c r="E21516" s="1">
        <v>2</v>
      </c>
      <c r="F21516" s="62">
        <v>108.7</v>
      </c>
    </row>
    <row r="21517" spans="1:6" x14ac:dyDescent="0.35">
      <c r="A21517" s="1">
        <v>241</v>
      </c>
      <c r="B21517" s="1" t="s">
        <v>172</v>
      </c>
      <c r="C21517" s="218">
        <v>44903</v>
      </c>
      <c r="D21517" s="218">
        <v>44902</v>
      </c>
      <c r="E21517" s="1">
        <v>7</v>
      </c>
      <c r="F21517" s="62">
        <v>330.01</v>
      </c>
    </row>
    <row r="21518" spans="1:6" x14ac:dyDescent="0.35">
      <c r="A21518" s="1">
        <v>241</v>
      </c>
      <c r="B21518" s="1" t="s">
        <v>172</v>
      </c>
      <c r="C21518" s="218">
        <v>44903</v>
      </c>
      <c r="D21518" s="218">
        <v>44903</v>
      </c>
      <c r="E21518" s="1">
        <v>1</v>
      </c>
      <c r="F21518" s="62">
        <v>29.35</v>
      </c>
    </row>
    <row r="21519" spans="1:6" x14ac:dyDescent="0.35">
      <c r="A21519" s="1">
        <v>241</v>
      </c>
      <c r="B21519" s="1" t="s">
        <v>172</v>
      </c>
      <c r="C21519" s="218">
        <v>44904</v>
      </c>
      <c r="D21519" s="218">
        <v>44897</v>
      </c>
      <c r="E21519" s="1">
        <v>1</v>
      </c>
      <c r="F21519" s="62">
        <v>28.96</v>
      </c>
    </row>
    <row r="21520" spans="1:6" x14ac:dyDescent="0.35">
      <c r="A21520" s="1">
        <v>241</v>
      </c>
      <c r="B21520" s="1" t="s">
        <v>172</v>
      </c>
      <c r="C21520" s="218">
        <v>44904</v>
      </c>
      <c r="D21520" s="218">
        <v>44899</v>
      </c>
      <c r="E21520" s="1">
        <v>1</v>
      </c>
      <c r="F21520" s="62">
        <v>29.65</v>
      </c>
    </row>
    <row r="21521" spans="1:6" x14ac:dyDescent="0.35">
      <c r="A21521" s="1">
        <v>241</v>
      </c>
      <c r="B21521" s="1" t="s">
        <v>172</v>
      </c>
      <c r="C21521" s="218">
        <v>44904</v>
      </c>
      <c r="D21521" s="218">
        <v>44900</v>
      </c>
      <c r="E21521" s="1">
        <v>3</v>
      </c>
      <c r="F21521" s="62">
        <v>136.33000000000001</v>
      </c>
    </row>
    <row r="21522" spans="1:6" x14ac:dyDescent="0.35">
      <c r="A21522" s="1">
        <v>241</v>
      </c>
      <c r="B21522" s="1" t="s">
        <v>172</v>
      </c>
      <c r="C21522" s="218">
        <v>44904</v>
      </c>
      <c r="D21522" s="218">
        <v>44901</v>
      </c>
      <c r="E21522" s="1">
        <v>13</v>
      </c>
      <c r="F21522" s="62">
        <v>449.95</v>
      </c>
    </row>
    <row r="21523" spans="1:6" x14ac:dyDescent="0.35">
      <c r="A21523" s="1">
        <v>241</v>
      </c>
      <c r="B21523" s="1" t="s">
        <v>172</v>
      </c>
      <c r="C21523" s="218">
        <v>44904</v>
      </c>
      <c r="D21523" s="218">
        <v>44902</v>
      </c>
      <c r="E21523" s="1">
        <v>4</v>
      </c>
      <c r="F21523" s="62">
        <v>132.80000000000001</v>
      </c>
    </row>
    <row r="21524" spans="1:6" x14ac:dyDescent="0.35">
      <c r="A21524" s="1">
        <v>241</v>
      </c>
      <c r="B21524" s="1" t="s">
        <v>172</v>
      </c>
      <c r="C21524" s="218">
        <v>44904</v>
      </c>
      <c r="D21524" s="218">
        <v>44904</v>
      </c>
      <c r="E21524" s="1">
        <v>7</v>
      </c>
      <c r="F21524" s="62">
        <v>325.41000000000003</v>
      </c>
    </row>
    <row r="21525" spans="1:6" x14ac:dyDescent="0.35">
      <c r="A21525" s="1">
        <v>241</v>
      </c>
      <c r="B21525" s="1" t="s">
        <v>172</v>
      </c>
      <c r="C21525" s="218">
        <v>44905</v>
      </c>
      <c r="D21525" s="218">
        <v>44900</v>
      </c>
      <c r="E21525" s="1">
        <v>3</v>
      </c>
      <c r="F21525" s="62">
        <v>109.84</v>
      </c>
    </row>
    <row r="21526" spans="1:6" x14ac:dyDescent="0.35">
      <c r="A21526" s="1">
        <v>241</v>
      </c>
      <c r="B21526" s="1" t="s">
        <v>172</v>
      </c>
      <c r="C21526" s="218">
        <v>44905</v>
      </c>
      <c r="D21526" s="218">
        <v>44901</v>
      </c>
      <c r="E21526" s="1">
        <v>3</v>
      </c>
      <c r="F21526" s="62">
        <v>138.15</v>
      </c>
    </row>
    <row r="21527" spans="1:6" x14ac:dyDescent="0.35">
      <c r="A21527" s="1">
        <v>241</v>
      </c>
      <c r="B21527" s="1" t="s">
        <v>172</v>
      </c>
      <c r="C21527" s="218">
        <v>44905</v>
      </c>
      <c r="D21527" s="218">
        <v>44902</v>
      </c>
      <c r="E21527" s="1">
        <v>8</v>
      </c>
      <c r="F21527" s="62">
        <v>308.23</v>
      </c>
    </row>
    <row r="21528" spans="1:6" x14ac:dyDescent="0.35">
      <c r="A21528" s="1">
        <v>241</v>
      </c>
      <c r="B21528" s="1" t="s">
        <v>172</v>
      </c>
      <c r="C21528" s="218">
        <v>44905</v>
      </c>
      <c r="D21528" s="218">
        <v>44904</v>
      </c>
      <c r="E21528" s="1">
        <v>9</v>
      </c>
      <c r="F21528" s="62">
        <v>385.7</v>
      </c>
    </row>
    <row r="21529" spans="1:6" x14ac:dyDescent="0.35">
      <c r="A21529" s="1">
        <v>241</v>
      </c>
      <c r="B21529" s="1" t="s">
        <v>172</v>
      </c>
      <c r="C21529" s="218">
        <v>44906</v>
      </c>
      <c r="D21529" s="218">
        <v>44906</v>
      </c>
      <c r="E21529" s="1">
        <v>10</v>
      </c>
      <c r="F21529" s="62">
        <v>444.85</v>
      </c>
    </row>
    <row r="21530" spans="1:6" x14ac:dyDescent="0.35">
      <c r="A21530" s="1">
        <v>241</v>
      </c>
      <c r="B21530" s="1" t="s">
        <v>172</v>
      </c>
      <c r="C21530" s="218">
        <v>44908</v>
      </c>
      <c r="D21530" s="218">
        <v>44906</v>
      </c>
      <c r="E21530" s="1">
        <v>1</v>
      </c>
      <c r="F21530" s="62">
        <v>29.11</v>
      </c>
    </row>
    <row r="21531" spans="1:6" x14ac:dyDescent="0.35">
      <c r="A21531" s="1">
        <v>241</v>
      </c>
      <c r="B21531" s="1" t="s">
        <v>172</v>
      </c>
      <c r="C21531" s="218">
        <v>44908</v>
      </c>
      <c r="D21531" s="218">
        <v>44907</v>
      </c>
      <c r="E21531" s="1">
        <v>6</v>
      </c>
      <c r="F21531" s="62">
        <v>276.89999999999998</v>
      </c>
    </row>
    <row r="21532" spans="1:6" x14ac:dyDescent="0.35">
      <c r="A21532" s="1">
        <v>241</v>
      </c>
      <c r="B21532" s="1" t="s">
        <v>172</v>
      </c>
      <c r="C21532" s="218">
        <v>44910</v>
      </c>
      <c r="D21532" s="218">
        <v>44907</v>
      </c>
      <c r="E21532" s="1">
        <v>2</v>
      </c>
      <c r="F21532" s="62">
        <v>84.15</v>
      </c>
    </row>
    <row r="21533" spans="1:6" x14ac:dyDescent="0.35">
      <c r="A21533" s="1">
        <v>241</v>
      </c>
      <c r="B21533" s="1" t="s">
        <v>172</v>
      </c>
      <c r="C21533" s="218">
        <v>44910</v>
      </c>
      <c r="D21533" s="218">
        <v>44910</v>
      </c>
      <c r="E21533" s="1">
        <v>10</v>
      </c>
      <c r="F21533" s="62">
        <v>517.02</v>
      </c>
    </row>
    <row r="21534" spans="1:6" x14ac:dyDescent="0.35">
      <c r="A21534" s="1">
        <v>241</v>
      </c>
      <c r="B21534" s="1" t="s">
        <v>172</v>
      </c>
      <c r="C21534" s="218">
        <v>44911</v>
      </c>
      <c r="D21534" s="218">
        <v>44911</v>
      </c>
      <c r="E21534" s="1">
        <v>7</v>
      </c>
      <c r="F21534" s="62">
        <v>305.81</v>
      </c>
    </row>
    <row r="21535" spans="1:6" x14ac:dyDescent="0.35">
      <c r="A21535" s="1">
        <v>241</v>
      </c>
      <c r="B21535" s="1" t="s">
        <v>172</v>
      </c>
      <c r="C21535" s="218">
        <v>44912</v>
      </c>
      <c r="D21535" s="218">
        <v>44910</v>
      </c>
      <c r="E21535" s="1">
        <v>2</v>
      </c>
      <c r="F21535" s="62">
        <v>83.55</v>
      </c>
    </row>
    <row r="21536" spans="1:6" x14ac:dyDescent="0.35">
      <c r="A21536" s="1">
        <v>241</v>
      </c>
      <c r="B21536" s="1" t="s">
        <v>172</v>
      </c>
      <c r="C21536" s="218">
        <v>44912</v>
      </c>
      <c r="D21536" s="218">
        <v>44911</v>
      </c>
      <c r="E21536" s="1">
        <v>8</v>
      </c>
      <c r="F21536" s="62">
        <v>360.8</v>
      </c>
    </row>
    <row r="21537" spans="1:6" x14ac:dyDescent="0.35">
      <c r="A21537" s="1">
        <v>241</v>
      </c>
      <c r="B21537" s="1" t="s">
        <v>172</v>
      </c>
      <c r="C21537" s="218">
        <v>44912</v>
      </c>
      <c r="D21537" s="218">
        <v>44912</v>
      </c>
      <c r="E21537" s="1">
        <v>14</v>
      </c>
      <c r="F21537" s="62">
        <v>482.08</v>
      </c>
    </row>
    <row r="21538" spans="1:6" x14ac:dyDescent="0.35">
      <c r="A21538" s="1">
        <v>241</v>
      </c>
      <c r="B21538" s="1" t="s">
        <v>172</v>
      </c>
      <c r="C21538" s="218">
        <v>44913</v>
      </c>
      <c r="D21538" s="218">
        <v>44910</v>
      </c>
      <c r="E21538" s="1">
        <v>1</v>
      </c>
      <c r="F21538" s="62">
        <v>54.35</v>
      </c>
    </row>
    <row r="21539" spans="1:6" x14ac:dyDescent="0.35">
      <c r="A21539" s="1">
        <v>241</v>
      </c>
      <c r="B21539" s="1" t="s">
        <v>172</v>
      </c>
      <c r="C21539" s="218">
        <v>44913</v>
      </c>
      <c r="D21539" s="218">
        <v>44911</v>
      </c>
      <c r="E21539" s="1">
        <v>3</v>
      </c>
      <c r="F21539" s="62">
        <v>88.75</v>
      </c>
    </row>
    <row r="21540" spans="1:6" x14ac:dyDescent="0.35">
      <c r="A21540" s="1">
        <v>241</v>
      </c>
      <c r="B21540" s="1" t="s">
        <v>172</v>
      </c>
      <c r="C21540" s="218">
        <v>44913</v>
      </c>
      <c r="D21540" s="218">
        <v>44912</v>
      </c>
      <c r="E21540" s="1">
        <v>9</v>
      </c>
      <c r="F21540" s="62">
        <v>289.02999999999997</v>
      </c>
    </row>
    <row r="21541" spans="1:6" x14ac:dyDescent="0.35">
      <c r="A21541" s="1">
        <v>241</v>
      </c>
      <c r="B21541" s="1" t="s">
        <v>172</v>
      </c>
      <c r="C21541" s="218">
        <v>44913</v>
      </c>
      <c r="D21541" s="218">
        <v>44913</v>
      </c>
      <c r="E21541" s="1">
        <v>15</v>
      </c>
      <c r="F21541" s="62">
        <v>589.04</v>
      </c>
    </row>
    <row r="21542" spans="1:6" x14ac:dyDescent="0.35">
      <c r="A21542" s="1">
        <v>241</v>
      </c>
      <c r="B21542" s="1" t="s">
        <v>172</v>
      </c>
      <c r="C21542" s="218">
        <v>44914</v>
      </c>
      <c r="D21542" s="218">
        <v>44911</v>
      </c>
      <c r="E21542" s="1">
        <v>1</v>
      </c>
      <c r="F21542" s="62">
        <v>54.25</v>
      </c>
    </row>
    <row r="21543" spans="1:6" x14ac:dyDescent="0.35">
      <c r="A21543" s="1">
        <v>241</v>
      </c>
      <c r="B21543" s="1" t="s">
        <v>172</v>
      </c>
      <c r="C21543" s="218">
        <v>44914</v>
      </c>
      <c r="D21543" s="218">
        <v>44912</v>
      </c>
      <c r="E21543" s="1">
        <v>1</v>
      </c>
      <c r="F21543" s="62">
        <v>54.45</v>
      </c>
    </row>
    <row r="21544" spans="1:6" x14ac:dyDescent="0.35">
      <c r="A21544" s="1">
        <v>241</v>
      </c>
      <c r="B21544" s="1" t="s">
        <v>172</v>
      </c>
      <c r="C21544" s="218">
        <v>44914</v>
      </c>
      <c r="D21544" s="218">
        <v>44913</v>
      </c>
      <c r="E21544" s="1">
        <v>3</v>
      </c>
      <c r="F21544" s="62">
        <v>88.95</v>
      </c>
    </row>
    <row r="21545" spans="1:6" x14ac:dyDescent="0.35">
      <c r="A21545" s="1">
        <v>241</v>
      </c>
      <c r="B21545" s="1" t="s">
        <v>172</v>
      </c>
      <c r="C21545" s="218">
        <v>44914</v>
      </c>
      <c r="D21545" s="218">
        <v>44914</v>
      </c>
      <c r="E21545" s="1">
        <v>8</v>
      </c>
      <c r="F21545" s="62">
        <v>359.72</v>
      </c>
    </row>
    <row r="21546" spans="1:6" x14ac:dyDescent="0.35">
      <c r="A21546" s="1">
        <v>241</v>
      </c>
      <c r="B21546" s="1" t="s">
        <v>172</v>
      </c>
      <c r="C21546" s="218">
        <v>44915</v>
      </c>
      <c r="D21546" s="218">
        <v>44912</v>
      </c>
      <c r="E21546" s="1">
        <v>1</v>
      </c>
      <c r="F21546" s="62">
        <v>54.4</v>
      </c>
    </row>
    <row r="21547" spans="1:6" x14ac:dyDescent="0.35">
      <c r="A21547" s="1">
        <v>241</v>
      </c>
      <c r="B21547" s="1" t="s">
        <v>172</v>
      </c>
      <c r="C21547" s="218">
        <v>44915</v>
      </c>
      <c r="D21547" s="218">
        <v>44913</v>
      </c>
      <c r="E21547" s="1">
        <v>5</v>
      </c>
      <c r="F21547" s="62">
        <v>247.2</v>
      </c>
    </row>
    <row r="21548" spans="1:6" x14ac:dyDescent="0.35">
      <c r="A21548" s="1">
        <v>241</v>
      </c>
      <c r="B21548" s="1" t="s">
        <v>172</v>
      </c>
      <c r="C21548" s="218">
        <v>44915</v>
      </c>
      <c r="D21548" s="218">
        <v>44914</v>
      </c>
      <c r="E21548" s="1">
        <v>12</v>
      </c>
      <c r="F21548" s="62">
        <v>528.01</v>
      </c>
    </row>
    <row r="21549" spans="1:6" x14ac:dyDescent="0.35">
      <c r="A21549" s="1">
        <v>241</v>
      </c>
      <c r="B21549" s="1" t="s">
        <v>172</v>
      </c>
      <c r="C21549" s="218">
        <v>44915</v>
      </c>
      <c r="D21549" s="218">
        <v>44915</v>
      </c>
      <c r="E21549" s="1">
        <v>6</v>
      </c>
      <c r="F21549" s="62">
        <v>251.8</v>
      </c>
    </row>
    <row r="21550" spans="1:6" x14ac:dyDescent="0.35">
      <c r="A21550" s="1">
        <v>241</v>
      </c>
      <c r="B21550" s="1" t="s">
        <v>172</v>
      </c>
      <c r="C21550" s="218">
        <v>44916</v>
      </c>
      <c r="D21550" s="218">
        <v>44913</v>
      </c>
      <c r="E21550" s="1">
        <v>2</v>
      </c>
      <c r="F21550" s="62">
        <v>57.37</v>
      </c>
    </row>
    <row r="21551" spans="1:6" x14ac:dyDescent="0.35">
      <c r="A21551" s="1">
        <v>241</v>
      </c>
      <c r="B21551" s="1" t="s">
        <v>172</v>
      </c>
      <c r="C21551" s="218">
        <v>44916</v>
      </c>
      <c r="D21551" s="218">
        <v>44914</v>
      </c>
      <c r="E21551" s="1">
        <v>4</v>
      </c>
      <c r="F21551" s="62">
        <v>137.56</v>
      </c>
    </row>
    <row r="21552" spans="1:6" x14ac:dyDescent="0.35">
      <c r="A21552" s="1">
        <v>241</v>
      </c>
      <c r="B21552" s="1" t="s">
        <v>172</v>
      </c>
      <c r="C21552" s="218">
        <v>44916</v>
      </c>
      <c r="D21552" s="218">
        <v>44915</v>
      </c>
      <c r="E21552" s="1">
        <v>5</v>
      </c>
      <c r="F21552" s="62">
        <v>186.61</v>
      </c>
    </row>
    <row r="21553" spans="1:6" x14ac:dyDescent="0.35">
      <c r="A21553" s="1">
        <v>241</v>
      </c>
      <c r="B21553" s="1" t="s">
        <v>172</v>
      </c>
      <c r="C21553" s="218">
        <v>44916</v>
      </c>
      <c r="D21553" s="218">
        <v>44916</v>
      </c>
      <c r="E21553" s="1">
        <v>4</v>
      </c>
      <c r="F21553" s="62">
        <v>167.55</v>
      </c>
    </row>
    <row r="21554" spans="1:6" x14ac:dyDescent="0.35">
      <c r="A21554" s="1">
        <v>241</v>
      </c>
      <c r="B21554" s="1" t="s">
        <v>172</v>
      </c>
      <c r="C21554" s="218">
        <v>44917</v>
      </c>
      <c r="D21554" s="218">
        <v>44914</v>
      </c>
      <c r="E21554" s="1">
        <v>1</v>
      </c>
      <c r="F21554" s="62">
        <v>54.2</v>
      </c>
    </row>
    <row r="21555" spans="1:6" x14ac:dyDescent="0.35">
      <c r="A21555" s="1">
        <v>241</v>
      </c>
      <c r="B21555" s="1" t="s">
        <v>172</v>
      </c>
      <c r="C21555" s="218">
        <v>44917</v>
      </c>
      <c r="D21555" s="218">
        <v>44915</v>
      </c>
      <c r="E21555" s="1">
        <v>3</v>
      </c>
      <c r="F21555" s="62">
        <v>111.72</v>
      </c>
    </row>
    <row r="21556" spans="1:6" x14ac:dyDescent="0.35">
      <c r="A21556" s="1">
        <v>241</v>
      </c>
      <c r="B21556" s="1" t="s">
        <v>172</v>
      </c>
      <c r="C21556" s="218">
        <v>44917</v>
      </c>
      <c r="D21556" s="218">
        <v>44916</v>
      </c>
      <c r="E21556" s="1">
        <v>2</v>
      </c>
      <c r="F21556" s="62">
        <v>83.35</v>
      </c>
    </row>
    <row r="21557" spans="1:6" x14ac:dyDescent="0.35">
      <c r="A21557" s="1">
        <v>241</v>
      </c>
      <c r="B21557" s="1" t="s">
        <v>172</v>
      </c>
      <c r="C21557" s="218">
        <v>44917</v>
      </c>
      <c r="D21557" s="218">
        <v>44917</v>
      </c>
      <c r="E21557" s="1">
        <v>8</v>
      </c>
      <c r="F21557" s="62">
        <v>303.23</v>
      </c>
    </row>
    <row r="21558" spans="1:6" x14ac:dyDescent="0.35">
      <c r="A21558" s="1">
        <v>241</v>
      </c>
      <c r="B21558" s="1" t="s">
        <v>172</v>
      </c>
      <c r="C21558" s="218">
        <v>44918</v>
      </c>
      <c r="D21558" s="218">
        <v>44915</v>
      </c>
      <c r="E21558" s="1">
        <v>3</v>
      </c>
      <c r="F21558" s="62">
        <v>88.55</v>
      </c>
    </row>
    <row r="21559" spans="1:6" x14ac:dyDescent="0.35">
      <c r="A21559" s="1">
        <v>241</v>
      </c>
      <c r="B21559" s="1" t="s">
        <v>172</v>
      </c>
      <c r="C21559" s="218">
        <v>44918</v>
      </c>
      <c r="D21559" s="218">
        <v>44916</v>
      </c>
      <c r="E21559" s="1">
        <v>2</v>
      </c>
      <c r="F21559" s="62">
        <v>84.15</v>
      </c>
    </row>
    <row r="21560" spans="1:6" x14ac:dyDescent="0.35">
      <c r="A21560" s="1">
        <v>241</v>
      </c>
      <c r="B21560" s="1" t="s">
        <v>172</v>
      </c>
      <c r="C21560" s="218">
        <v>44918</v>
      </c>
      <c r="D21560" s="218">
        <v>44917</v>
      </c>
      <c r="E21560" s="1">
        <v>7</v>
      </c>
      <c r="F21560" s="62">
        <v>356</v>
      </c>
    </row>
    <row r="21561" spans="1:6" x14ac:dyDescent="0.35">
      <c r="A21561" s="1">
        <v>241</v>
      </c>
      <c r="B21561" s="1" t="s">
        <v>172</v>
      </c>
      <c r="C21561" s="218">
        <v>44918</v>
      </c>
      <c r="D21561" s="218">
        <v>44918</v>
      </c>
      <c r="E21561" s="1">
        <v>10</v>
      </c>
      <c r="F21561" s="62">
        <v>419.32</v>
      </c>
    </row>
    <row r="21562" spans="1:6" x14ac:dyDescent="0.35">
      <c r="A21562" s="1">
        <v>241</v>
      </c>
      <c r="B21562" s="1" t="s">
        <v>172</v>
      </c>
      <c r="C21562" s="218">
        <v>44919</v>
      </c>
      <c r="D21562" s="218">
        <v>44916</v>
      </c>
      <c r="E21562" s="1">
        <v>6</v>
      </c>
      <c r="F21562" s="62">
        <v>200.78</v>
      </c>
    </row>
    <row r="21563" spans="1:6" x14ac:dyDescent="0.35">
      <c r="A21563" s="1">
        <v>241</v>
      </c>
      <c r="B21563" s="1" t="s">
        <v>172</v>
      </c>
      <c r="C21563" s="218">
        <v>44919</v>
      </c>
      <c r="D21563" s="218">
        <v>44917</v>
      </c>
      <c r="E21563" s="1">
        <v>6</v>
      </c>
      <c r="F21563" s="62">
        <v>225.02</v>
      </c>
    </row>
    <row r="21564" spans="1:6" x14ac:dyDescent="0.35">
      <c r="A21564" s="1">
        <v>241</v>
      </c>
      <c r="B21564" s="1" t="s">
        <v>172</v>
      </c>
      <c r="C21564" s="218">
        <v>44919</v>
      </c>
      <c r="D21564" s="218">
        <v>44918</v>
      </c>
      <c r="E21564" s="1">
        <v>7</v>
      </c>
      <c r="F21564" s="62">
        <v>224.68</v>
      </c>
    </row>
    <row r="21565" spans="1:6" x14ac:dyDescent="0.35">
      <c r="A21565" s="1">
        <v>241</v>
      </c>
      <c r="B21565" s="1" t="s">
        <v>172</v>
      </c>
      <c r="C21565" s="218">
        <v>44919</v>
      </c>
      <c r="D21565" s="218">
        <v>44919</v>
      </c>
      <c r="E21565" s="1">
        <v>12</v>
      </c>
      <c r="F21565" s="62">
        <v>421.04</v>
      </c>
    </row>
    <row r="21566" spans="1:6" x14ac:dyDescent="0.35">
      <c r="A21566" s="1">
        <v>241</v>
      </c>
      <c r="B21566" s="1" t="s">
        <v>172</v>
      </c>
      <c r="C21566" s="218">
        <v>44920</v>
      </c>
      <c r="D21566" s="218">
        <v>44917</v>
      </c>
      <c r="E21566" s="1">
        <v>1</v>
      </c>
      <c r="F21566" s="62">
        <v>28.41</v>
      </c>
    </row>
    <row r="21567" spans="1:6" x14ac:dyDescent="0.35">
      <c r="A21567" s="1">
        <v>241</v>
      </c>
      <c r="B21567" s="1" t="s">
        <v>172</v>
      </c>
      <c r="C21567" s="218">
        <v>44920</v>
      </c>
      <c r="D21567" s="218">
        <v>44918</v>
      </c>
      <c r="E21567" s="1">
        <v>8</v>
      </c>
      <c r="F21567" s="62">
        <v>304.81</v>
      </c>
    </row>
    <row r="21568" spans="1:6" x14ac:dyDescent="0.35">
      <c r="A21568" s="1">
        <v>241</v>
      </c>
      <c r="B21568" s="1" t="s">
        <v>172</v>
      </c>
      <c r="C21568" s="218">
        <v>44920</v>
      </c>
      <c r="D21568" s="218">
        <v>44919</v>
      </c>
      <c r="E21568" s="1">
        <v>10</v>
      </c>
      <c r="F21568" s="62">
        <v>367.79</v>
      </c>
    </row>
    <row r="21569" spans="1:6" x14ac:dyDescent="0.35">
      <c r="A21569" s="1">
        <v>241</v>
      </c>
      <c r="B21569" s="1" t="s">
        <v>172</v>
      </c>
      <c r="C21569" s="218">
        <v>44921</v>
      </c>
      <c r="D21569" s="218">
        <v>44919</v>
      </c>
      <c r="E21569" s="1">
        <v>7</v>
      </c>
      <c r="F21569" s="62">
        <v>228.83</v>
      </c>
    </row>
    <row r="21570" spans="1:6" x14ac:dyDescent="0.35">
      <c r="A21570" s="1">
        <v>241</v>
      </c>
      <c r="B21570" s="1" t="s">
        <v>172</v>
      </c>
      <c r="C21570" s="218">
        <v>44921</v>
      </c>
      <c r="D21570" s="218">
        <v>44921</v>
      </c>
      <c r="E21570" s="1">
        <v>9</v>
      </c>
      <c r="F21570" s="62">
        <v>290.11</v>
      </c>
    </row>
    <row r="21571" spans="1:6" x14ac:dyDescent="0.35">
      <c r="A21571" s="1">
        <v>241</v>
      </c>
      <c r="B21571" s="1" t="s">
        <v>172</v>
      </c>
      <c r="C21571" s="218">
        <v>44922</v>
      </c>
      <c r="D21571" s="218">
        <v>44921</v>
      </c>
      <c r="E21571" s="1">
        <v>8</v>
      </c>
      <c r="F21571" s="62">
        <v>283.18</v>
      </c>
    </row>
    <row r="21572" spans="1:6" x14ac:dyDescent="0.35">
      <c r="A21572" s="1">
        <v>241</v>
      </c>
      <c r="B21572" s="1" t="s">
        <v>172</v>
      </c>
      <c r="C21572" s="218">
        <v>44922</v>
      </c>
      <c r="D21572" s="218">
        <v>44922</v>
      </c>
      <c r="E21572" s="1">
        <v>9</v>
      </c>
      <c r="F21572" s="62">
        <v>387.09</v>
      </c>
    </row>
    <row r="21573" spans="1:6" x14ac:dyDescent="0.35">
      <c r="A21573" s="1">
        <v>241</v>
      </c>
      <c r="B21573" s="1" t="s">
        <v>172</v>
      </c>
      <c r="C21573" s="218">
        <v>44923</v>
      </c>
      <c r="D21573" s="218">
        <v>44922</v>
      </c>
      <c r="E21573" s="1">
        <v>5</v>
      </c>
      <c r="F21573" s="62">
        <v>167.75</v>
      </c>
    </row>
    <row r="21574" spans="1:6" x14ac:dyDescent="0.35">
      <c r="A21574" s="1">
        <v>241</v>
      </c>
      <c r="B21574" s="1" t="s">
        <v>172</v>
      </c>
      <c r="C21574" s="218">
        <v>44923</v>
      </c>
      <c r="D21574" s="218">
        <v>44923</v>
      </c>
      <c r="E21574" s="1">
        <v>20</v>
      </c>
      <c r="F21574" s="62">
        <v>863.31</v>
      </c>
    </row>
    <row r="21575" spans="1:6" x14ac:dyDescent="0.35">
      <c r="A21575" s="1">
        <v>241</v>
      </c>
      <c r="B21575" s="1" t="s">
        <v>172</v>
      </c>
      <c r="C21575" s="218">
        <v>44924</v>
      </c>
      <c r="D21575" s="218">
        <v>44922</v>
      </c>
      <c r="E21575" s="1">
        <v>3</v>
      </c>
      <c r="F21575" s="62">
        <v>113.25</v>
      </c>
    </row>
    <row r="21576" spans="1:6" x14ac:dyDescent="0.35">
      <c r="A21576" s="1">
        <v>241</v>
      </c>
      <c r="B21576" s="1" t="s">
        <v>172</v>
      </c>
      <c r="C21576" s="218">
        <v>44924</v>
      </c>
      <c r="D21576" s="218">
        <v>44923</v>
      </c>
      <c r="E21576" s="1">
        <v>8</v>
      </c>
      <c r="F21576" s="62">
        <v>304.82</v>
      </c>
    </row>
    <row r="21577" spans="1:6" x14ac:dyDescent="0.35">
      <c r="A21577" s="1">
        <v>241</v>
      </c>
      <c r="B21577" s="1" t="s">
        <v>172</v>
      </c>
      <c r="C21577" s="218">
        <v>44924</v>
      </c>
      <c r="D21577" s="218">
        <v>44924</v>
      </c>
      <c r="E21577" s="1">
        <v>25</v>
      </c>
      <c r="F21577" s="62">
        <v>1102.5899999999999</v>
      </c>
    </row>
    <row r="21578" spans="1:6" x14ac:dyDescent="0.35">
      <c r="A21578" s="1">
        <v>241</v>
      </c>
      <c r="B21578" s="1" t="s">
        <v>172</v>
      </c>
      <c r="C21578" s="218">
        <v>44925</v>
      </c>
      <c r="D21578" s="218">
        <v>44922</v>
      </c>
      <c r="E21578" s="1">
        <v>1</v>
      </c>
      <c r="F21578" s="62">
        <v>54.25</v>
      </c>
    </row>
    <row r="21579" spans="1:6" x14ac:dyDescent="0.35">
      <c r="A21579" s="1">
        <v>241</v>
      </c>
      <c r="B21579" s="1" t="s">
        <v>172</v>
      </c>
      <c r="C21579" s="218">
        <v>44925</v>
      </c>
      <c r="D21579" s="218">
        <v>44923</v>
      </c>
      <c r="E21579" s="1">
        <v>3</v>
      </c>
      <c r="F21579" s="62">
        <v>85.83</v>
      </c>
    </row>
    <row r="21580" spans="1:6" x14ac:dyDescent="0.35">
      <c r="A21580" s="1">
        <v>241</v>
      </c>
      <c r="B21580" s="1" t="s">
        <v>172</v>
      </c>
      <c r="C21580" s="218">
        <v>44925</v>
      </c>
      <c r="D21580" s="218">
        <v>44924</v>
      </c>
      <c r="E21580" s="1">
        <v>4</v>
      </c>
      <c r="F21580" s="62">
        <v>142.44999999999999</v>
      </c>
    </row>
    <row r="21581" spans="1:6" x14ac:dyDescent="0.35">
      <c r="A21581" s="1">
        <v>241</v>
      </c>
      <c r="B21581" s="1" t="s">
        <v>172</v>
      </c>
      <c r="C21581" s="218">
        <v>44925</v>
      </c>
      <c r="D21581" s="218">
        <v>44925</v>
      </c>
      <c r="E21581" s="1">
        <v>16</v>
      </c>
      <c r="F21581" s="62">
        <v>612.04999999999995</v>
      </c>
    </row>
    <row r="21582" spans="1:6" x14ac:dyDescent="0.35">
      <c r="A21582" s="1">
        <v>241</v>
      </c>
      <c r="B21582" s="1" t="s">
        <v>172</v>
      </c>
      <c r="C21582" s="218">
        <v>44926</v>
      </c>
      <c r="D21582" s="218">
        <v>44924</v>
      </c>
      <c r="E21582" s="1">
        <v>1</v>
      </c>
      <c r="F21582" s="62">
        <v>29.7</v>
      </c>
    </row>
    <row r="21583" spans="1:6" x14ac:dyDescent="0.35">
      <c r="A21583" s="1">
        <v>241</v>
      </c>
      <c r="B21583" s="1" t="s">
        <v>172</v>
      </c>
      <c r="C21583" s="218">
        <v>44926</v>
      </c>
      <c r="D21583" s="218">
        <v>44925</v>
      </c>
      <c r="E21583" s="1">
        <v>3</v>
      </c>
      <c r="F21583" s="62">
        <v>113.11</v>
      </c>
    </row>
    <row r="21584" spans="1:6" x14ac:dyDescent="0.35">
      <c r="A21584" s="1">
        <v>241</v>
      </c>
      <c r="B21584" s="1" t="s">
        <v>172</v>
      </c>
      <c r="C21584" s="218">
        <v>44926</v>
      </c>
      <c r="D21584" s="218">
        <v>44926</v>
      </c>
      <c r="E21584" s="1">
        <v>10</v>
      </c>
      <c r="F21584" s="62">
        <v>419.26</v>
      </c>
    </row>
    <row r="21585" spans="1:6" x14ac:dyDescent="0.35">
      <c r="A21585" s="1">
        <v>241</v>
      </c>
      <c r="B21585" s="1" t="s">
        <v>172</v>
      </c>
      <c r="C21585" s="218">
        <v>44928</v>
      </c>
      <c r="D21585" s="218">
        <v>44925</v>
      </c>
      <c r="E21585" s="1">
        <v>13</v>
      </c>
      <c r="F21585" s="62">
        <v>401.03</v>
      </c>
    </row>
    <row r="21586" spans="1:6" x14ac:dyDescent="0.35">
      <c r="A21586" s="1">
        <v>241</v>
      </c>
      <c r="B21586" s="1" t="s">
        <v>172</v>
      </c>
      <c r="C21586" s="218">
        <v>44928</v>
      </c>
      <c r="D21586" s="218">
        <v>44926</v>
      </c>
      <c r="E21586" s="1">
        <v>17</v>
      </c>
      <c r="F21586" s="62">
        <v>621.25</v>
      </c>
    </row>
    <row r="21587" spans="1:6" x14ac:dyDescent="0.35">
      <c r="A21587" s="1">
        <v>241</v>
      </c>
      <c r="B21587" s="1" t="s">
        <v>172</v>
      </c>
      <c r="C21587" s="218">
        <v>44928</v>
      </c>
      <c r="D21587" s="218">
        <v>44927</v>
      </c>
      <c r="E21587" s="1">
        <v>7</v>
      </c>
      <c r="F21587" s="62">
        <v>229.92</v>
      </c>
    </row>
    <row r="21588" spans="1:6" x14ac:dyDescent="0.35">
      <c r="A21588" s="1">
        <v>241</v>
      </c>
      <c r="B21588" s="1" t="s">
        <v>172</v>
      </c>
      <c r="C21588" s="218">
        <v>44928</v>
      </c>
      <c r="D21588" s="218">
        <v>44928</v>
      </c>
      <c r="E21588" s="1">
        <v>3</v>
      </c>
      <c r="F21588" s="62">
        <v>88.51</v>
      </c>
    </row>
    <row r="21589" spans="1:6" x14ac:dyDescent="0.35">
      <c r="A21589" s="1">
        <v>241</v>
      </c>
      <c r="B21589" s="1" t="s">
        <v>172</v>
      </c>
      <c r="C21589" s="218">
        <v>44929</v>
      </c>
      <c r="D21589" s="218">
        <v>44926</v>
      </c>
      <c r="E21589" s="1">
        <v>1</v>
      </c>
      <c r="F21589" s="62">
        <v>29.55</v>
      </c>
    </row>
    <row r="21590" spans="1:6" x14ac:dyDescent="0.35">
      <c r="A21590" s="1">
        <v>241</v>
      </c>
      <c r="B21590" s="1" t="s">
        <v>172</v>
      </c>
      <c r="C21590" s="218">
        <v>44929</v>
      </c>
      <c r="D21590" s="218">
        <v>44927</v>
      </c>
      <c r="E21590" s="1">
        <v>6</v>
      </c>
      <c r="F21590" s="62">
        <v>200.47</v>
      </c>
    </row>
    <row r="21591" spans="1:6" x14ac:dyDescent="0.35">
      <c r="A21591" s="1">
        <v>241</v>
      </c>
      <c r="B21591" s="1" t="s">
        <v>172</v>
      </c>
      <c r="C21591" s="218">
        <v>44929</v>
      </c>
      <c r="D21591" s="218">
        <v>44928</v>
      </c>
      <c r="E21591" s="1">
        <v>3</v>
      </c>
      <c r="F21591" s="62">
        <v>88.26</v>
      </c>
    </row>
    <row r="21592" spans="1:6" x14ac:dyDescent="0.35">
      <c r="A21592" s="1">
        <v>241</v>
      </c>
      <c r="B21592" s="1" t="s">
        <v>172</v>
      </c>
      <c r="C21592" s="218">
        <v>44929</v>
      </c>
      <c r="D21592" s="218">
        <v>44929</v>
      </c>
      <c r="E21592" s="1">
        <v>10</v>
      </c>
      <c r="F21592" s="62">
        <v>394.45</v>
      </c>
    </row>
    <row r="21593" spans="1:6" x14ac:dyDescent="0.35">
      <c r="A21593" s="1">
        <v>241</v>
      </c>
      <c r="B21593" s="1" t="s">
        <v>172</v>
      </c>
      <c r="C21593" s="218">
        <v>44930</v>
      </c>
      <c r="D21593" s="218">
        <v>44927</v>
      </c>
      <c r="E21593" s="1">
        <v>6</v>
      </c>
      <c r="F21593" s="62">
        <v>175.77</v>
      </c>
    </row>
    <row r="21594" spans="1:6" x14ac:dyDescent="0.35">
      <c r="A21594" s="1">
        <v>241</v>
      </c>
      <c r="B21594" s="1" t="s">
        <v>172</v>
      </c>
      <c r="C21594" s="218">
        <v>44930</v>
      </c>
      <c r="D21594" s="218">
        <v>44929</v>
      </c>
      <c r="E21594" s="1">
        <v>2</v>
      </c>
      <c r="F21594" s="62">
        <v>108.11</v>
      </c>
    </row>
    <row r="21595" spans="1:6" x14ac:dyDescent="0.35">
      <c r="A21595" s="1">
        <v>241</v>
      </c>
      <c r="B21595" s="1" t="s">
        <v>172</v>
      </c>
      <c r="C21595" s="218">
        <v>44930</v>
      </c>
      <c r="D21595" s="218">
        <v>44930</v>
      </c>
      <c r="E21595" s="1">
        <v>8</v>
      </c>
      <c r="F21595" s="62">
        <v>334.26</v>
      </c>
    </row>
    <row r="21596" spans="1:6" x14ac:dyDescent="0.35">
      <c r="A21596" s="1">
        <v>241</v>
      </c>
      <c r="B21596" s="1" t="s">
        <v>172</v>
      </c>
      <c r="C21596" s="218">
        <v>44931</v>
      </c>
      <c r="D21596" s="218">
        <v>44928</v>
      </c>
      <c r="E21596" s="1">
        <v>1</v>
      </c>
      <c r="F21596" s="62">
        <v>28.56</v>
      </c>
    </row>
    <row r="21597" spans="1:6" x14ac:dyDescent="0.35">
      <c r="A21597" s="1">
        <v>241</v>
      </c>
      <c r="B21597" s="1" t="s">
        <v>172</v>
      </c>
      <c r="C21597" s="218">
        <v>44931</v>
      </c>
      <c r="D21597" s="218">
        <v>44929</v>
      </c>
      <c r="E21597" s="1">
        <v>2</v>
      </c>
      <c r="F21597" s="62">
        <v>84.05</v>
      </c>
    </row>
    <row r="21598" spans="1:6" x14ac:dyDescent="0.35">
      <c r="A21598" s="1">
        <v>241</v>
      </c>
      <c r="B21598" s="1" t="s">
        <v>172</v>
      </c>
      <c r="C21598" s="218">
        <v>44931</v>
      </c>
      <c r="D21598" s="218">
        <v>44930</v>
      </c>
      <c r="E21598" s="1">
        <v>9</v>
      </c>
      <c r="F21598" s="62">
        <v>338.72</v>
      </c>
    </row>
    <row r="21599" spans="1:6" x14ac:dyDescent="0.35">
      <c r="A21599" s="1">
        <v>241</v>
      </c>
      <c r="B21599" s="1" t="s">
        <v>172</v>
      </c>
      <c r="C21599" s="218">
        <v>44931</v>
      </c>
      <c r="D21599" s="218">
        <v>44931</v>
      </c>
      <c r="E21599" s="1">
        <v>25</v>
      </c>
      <c r="F21599" s="62">
        <v>1008.14</v>
      </c>
    </row>
    <row r="21600" spans="1:6" x14ac:dyDescent="0.35">
      <c r="A21600" s="1">
        <v>241</v>
      </c>
      <c r="B21600" s="1" t="s">
        <v>172</v>
      </c>
      <c r="C21600" s="218">
        <v>44932</v>
      </c>
      <c r="D21600" s="218">
        <v>44929</v>
      </c>
      <c r="E21600" s="1">
        <v>1</v>
      </c>
      <c r="F21600" s="62">
        <v>29.6</v>
      </c>
    </row>
    <row r="21601" spans="1:6" x14ac:dyDescent="0.35">
      <c r="A21601" s="1">
        <v>241</v>
      </c>
      <c r="B21601" s="1" t="s">
        <v>172</v>
      </c>
      <c r="C21601" s="218">
        <v>44932</v>
      </c>
      <c r="D21601" s="218">
        <v>44930</v>
      </c>
      <c r="E21601" s="1">
        <v>1</v>
      </c>
      <c r="F21601" s="62">
        <v>53.81</v>
      </c>
    </row>
    <row r="21602" spans="1:6" x14ac:dyDescent="0.35">
      <c r="A21602" s="1">
        <v>241</v>
      </c>
      <c r="B21602" s="1" t="s">
        <v>172</v>
      </c>
      <c r="C21602" s="218">
        <v>44932</v>
      </c>
      <c r="D21602" s="218">
        <v>44931</v>
      </c>
      <c r="E21602" s="1">
        <v>9</v>
      </c>
      <c r="F21602" s="62">
        <v>365.16</v>
      </c>
    </row>
    <row r="21603" spans="1:6" x14ac:dyDescent="0.35">
      <c r="A21603" s="1">
        <v>241</v>
      </c>
      <c r="B21603" s="1" t="s">
        <v>172</v>
      </c>
      <c r="C21603" s="218">
        <v>44932</v>
      </c>
      <c r="D21603" s="218">
        <v>44932</v>
      </c>
      <c r="E21603" s="1">
        <v>14</v>
      </c>
      <c r="F21603" s="62">
        <v>562.57000000000005</v>
      </c>
    </row>
    <row r="21604" spans="1:6" x14ac:dyDescent="0.35">
      <c r="A21604" s="1">
        <v>241</v>
      </c>
      <c r="B21604" s="1" t="s">
        <v>172</v>
      </c>
      <c r="C21604" s="218">
        <v>44933</v>
      </c>
      <c r="D21604" s="218">
        <v>44931</v>
      </c>
      <c r="E21604" s="1">
        <v>1</v>
      </c>
      <c r="F21604" s="62">
        <v>29.55</v>
      </c>
    </row>
    <row r="21605" spans="1:6" x14ac:dyDescent="0.35">
      <c r="A21605" s="1">
        <v>241</v>
      </c>
      <c r="B21605" s="1" t="s">
        <v>172</v>
      </c>
      <c r="C21605" s="218">
        <v>44933</v>
      </c>
      <c r="D21605" s="218">
        <v>44932</v>
      </c>
      <c r="E21605" s="1">
        <v>6</v>
      </c>
      <c r="F21605" s="62">
        <v>252.45</v>
      </c>
    </row>
    <row r="21606" spans="1:6" x14ac:dyDescent="0.35">
      <c r="A21606" s="1">
        <v>241</v>
      </c>
      <c r="B21606" s="1" t="s">
        <v>172</v>
      </c>
      <c r="C21606" s="218">
        <v>44933</v>
      </c>
      <c r="D21606" s="218">
        <v>44933</v>
      </c>
      <c r="E21606" s="1">
        <v>14</v>
      </c>
      <c r="F21606" s="62">
        <v>587.26</v>
      </c>
    </row>
    <row r="21607" spans="1:6" x14ac:dyDescent="0.35">
      <c r="A21607" s="1">
        <v>241</v>
      </c>
      <c r="B21607" s="1" t="s">
        <v>172</v>
      </c>
      <c r="C21607" s="218">
        <v>44934</v>
      </c>
      <c r="D21607" s="218">
        <v>44931</v>
      </c>
      <c r="E21607" s="1">
        <v>1</v>
      </c>
      <c r="F21607" s="62">
        <v>29.5</v>
      </c>
    </row>
    <row r="21608" spans="1:6" x14ac:dyDescent="0.35">
      <c r="A21608" s="1">
        <v>241</v>
      </c>
      <c r="B21608" s="1" t="s">
        <v>172</v>
      </c>
      <c r="C21608" s="218">
        <v>44934</v>
      </c>
      <c r="D21608" s="218">
        <v>44932</v>
      </c>
      <c r="E21608" s="1">
        <v>4</v>
      </c>
      <c r="F21608" s="62">
        <v>162.94999999999999</v>
      </c>
    </row>
    <row r="21609" spans="1:6" x14ac:dyDescent="0.35">
      <c r="A21609" s="1">
        <v>241</v>
      </c>
      <c r="B21609" s="1" t="s">
        <v>172</v>
      </c>
      <c r="C21609" s="218">
        <v>44934</v>
      </c>
      <c r="D21609" s="218">
        <v>44933</v>
      </c>
      <c r="E21609" s="1">
        <v>6</v>
      </c>
      <c r="F21609" s="62">
        <v>244.04</v>
      </c>
    </row>
    <row r="21610" spans="1:6" x14ac:dyDescent="0.35">
      <c r="A21610" s="1">
        <v>241</v>
      </c>
      <c r="B21610" s="1" t="s">
        <v>172</v>
      </c>
      <c r="C21610" s="218">
        <v>44934</v>
      </c>
      <c r="D21610" s="218">
        <v>44934</v>
      </c>
      <c r="E21610" s="1">
        <v>9</v>
      </c>
      <c r="F21610" s="62">
        <v>333.33</v>
      </c>
    </row>
    <row r="21611" spans="1:6" x14ac:dyDescent="0.35">
      <c r="A21611" s="1">
        <v>241</v>
      </c>
      <c r="B21611" s="1" t="s">
        <v>172</v>
      </c>
      <c r="C21611" s="218">
        <v>44935</v>
      </c>
      <c r="D21611" s="218">
        <v>44932</v>
      </c>
      <c r="E21611" s="1">
        <v>3</v>
      </c>
      <c r="F21611" s="62">
        <v>113.6</v>
      </c>
    </row>
    <row r="21612" spans="1:6" x14ac:dyDescent="0.35">
      <c r="A21612" s="1">
        <v>241</v>
      </c>
      <c r="B21612" s="1" t="s">
        <v>172</v>
      </c>
      <c r="C21612" s="218">
        <v>44935</v>
      </c>
      <c r="D21612" s="218">
        <v>44933</v>
      </c>
      <c r="E21612" s="1">
        <v>2</v>
      </c>
      <c r="F21612" s="62">
        <v>58.65</v>
      </c>
    </row>
    <row r="21613" spans="1:6" x14ac:dyDescent="0.35">
      <c r="A21613" s="1">
        <v>241</v>
      </c>
      <c r="B21613" s="1" t="s">
        <v>172</v>
      </c>
      <c r="C21613" s="218">
        <v>44935</v>
      </c>
      <c r="D21613" s="218">
        <v>44934</v>
      </c>
      <c r="E21613" s="1">
        <v>9</v>
      </c>
      <c r="F21613" s="62">
        <v>355.89</v>
      </c>
    </row>
    <row r="21614" spans="1:6" x14ac:dyDescent="0.35">
      <c r="A21614" s="1">
        <v>241</v>
      </c>
      <c r="B21614" s="1" t="s">
        <v>172</v>
      </c>
      <c r="C21614" s="218">
        <v>44935</v>
      </c>
      <c r="D21614" s="218">
        <v>44935</v>
      </c>
      <c r="E21614" s="1">
        <v>12</v>
      </c>
      <c r="F21614" s="62">
        <v>427.32</v>
      </c>
    </row>
    <row r="21615" spans="1:6" x14ac:dyDescent="0.35">
      <c r="A21615" s="1">
        <v>241</v>
      </c>
      <c r="B21615" s="1" t="s">
        <v>172</v>
      </c>
      <c r="C21615" s="218">
        <v>44936</v>
      </c>
      <c r="D21615" s="218">
        <v>44933</v>
      </c>
      <c r="E21615" s="1">
        <v>2</v>
      </c>
      <c r="F21615" s="62">
        <v>59.4</v>
      </c>
    </row>
    <row r="21616" spans="1:6" x14ac:dyDescent="0.35">
      <c r="A21616" s="1">
        <v>241</v>
      </c>
      <c r="B21616" s="1" t="s">
        <v>172</v>
      </c>
      <c r="C21616" s="218">
        <v>44936</v>
      </c>
      <c r="D21616" s="218">
        <v>44934</v>
      </c>
      <c r="E21616" s="1">
        <v>2</v>
      </c>
      <c r="F21616" s="62">
        <v>59.35</v>
      </c>
    </row>
    <row r="21617" spans="1:6" x14ac:dyDescent="0.35">
      <c r="A21617" s="1">
        <v>241</v>
      </c>
      <c r="B21617" s="1" t="s">
        <v>172</v>
      </c>
      <c r="C21617" s="218">
        <v>44936</v>
      </c>
      <c r="D21617" s="218">
        <v>44935</v>
      </c>
      <c r="E21617" s="1">
        <v>1</v>
      </c>
      <c r="F21617" s="62">
        <v>29.7</v>
      </c>
    </row>
    <row r="21618" spans="1:6" x14ac:dyDescent="0.35">
      <c r="A21618" s="1">
        <v>241</v>
      </c>
      <c r="B21618" s="1" t="s">
        <v>172</v>
      </c>
      <c r="C21618" s="218">
        <v>44936</v>
      </c>
      <c r="D21618" s="218">
        <v>44936</v>
      </c>
      <c r="E21618" s="1">
        <v>9</v>
      </c>
      <c r="F21618" s="62">
        <v>410.6</v>
      </c>
    </row>
    <row r="21619" spans="1:6" x14ac:dyDescent="0.35">
      <c r="A21619" s="1">
        <v>241</v>
      </c>
      <c r="B21619" s="1" t="s">
        <v>172</v>
      </c>
      <c r="C21619" s="218">
        <v>44937</v>
      </c>
      <c r="D21619" s="218">
        <v>44934</v>
      </c>
      <c r="E21619" s="1">
        <v>1</v>
      </c>
      <c r="F21619" s="62">
        <v>29.4</v>
      </c>
    </row>
    <row r="21620" spans="1:6" x14ac:dyDescent="0.35">
      <c r="A21620" s="1">
        <v>241</v>
      </c>
      <c r="B21620" s="1" t="s">
        <v>172</v>
      </c>
      <c r="C21620" s="218">
        <v>44937</v>
      </c>
      <c r="D21620" s="218">
        <v>44935</v>
      </c>
      <c r="E21620" s="1">
        <v>3</v>
      </c>
      <c r="F21620" s="62">
        <v>76.77</v>
      </c>
    </row>
    <row r="21621" spans="1:6" x14ac:dyDescent="0.35">
      <c r="A21621" s="1">
        <v>241</v>
      </c>
      <c r="B21621" s="1" t="s">
        <v>172</v>
      </c>
      <c r="C21621" s="218">
        <v>44937</v>
      </c>
      <c r="D21621" s="218">
        <v>44936</v>
      </c>
      <c r="E21621" s="1">
        <v>13</v>
      </c>
      <c r="F21621" s="62">
        <v>403.26</v>
      </c>
    </row>
    <row r="21622" spans="1:6" x14ac:dyDescent="0.35">
      <c r="A21622" s="1">
        <v>241</v>
      </c>
      <c r="B21622" s="1" t="s">
        <v>172</v>
      </c>
      <c r="C21622" s="218">
        <v>44937</v>
      </c>
      <c r="D21622" s="218">
        <v>44937</v>
      </c>
      <c r="E21622" s="1">
        <v>11</v>
      </c>
      <c r="F21622" s="62">
        <v>424.45</v>
      </c>
    </row>
    <row r="21623" spans="1:6" x14ac:dyDescent="0.35">
      <c r="A21623" s="1">
        <v>241</v>
      </c>
      <c r="B21623" s="1" t="s">
        <v>172</v>
      </c>
      <c r="C21623" s="218">
        <v>44938</v>
      </c>
      <c r="D21623" s="218">
        <v>44935</v>
      </c>
      <c r="E21623" s="1">
        <v>2</v>
      </c>
      <c r="F21623" s="62">
        <v>84.05</v>
      </c>
    </row>
    <row r="21624" spans="1:6" x14ac:dyDescent="0.35">
      <c r="A21624" s="1">
        <v>241</v>
      </c>
      <c r="B21624" s="1" t="s">
        <v>172</v>
      </c>
      <c r="C21624" s="218">
        <v>44938</v>
      </c>
      <c r="D21624" s="218">
        <v>44936</v>
      </c>
      <c r="E21624" s="1">
        <v>5</v>
      </c>
      <c r="F21624" s="62">
        <v>194.69</v>
      </c>
    </row>
    <row r="21625" spans="1:6" x14ac:dyDescent="0.35">
      <c r="A21625" s="1">
        <v>241</v>
      </c>
      <c r="B21625" s="1" t="s">
        <v>172</v>
      </c>
      <c r="C21625" s="218">
        <v>44938</v>
      </c>
      <c r="D21625" s="218">
        <v>44937</v>
      </c>
      <c r="E21625" s="1">
        <v>11</v>
      </c>
      <c r="F21625" s="62">
        <v>571.82000000000005</v>
      </c>
    </row>
    <row r="21626" spans="1:6" x14ac:dyDescent="0.35">
      <c r="A21626" s="1">
        <v>241</v>
      </c>
      <c r="B21626" s="1" t="s">
        <v>172</v>
      </c>
      <c r="C21626" s="218">
        <v>44938</v>
      </c>
      <c r="D21626" s="218">
        <v>44938</v>
      </c>
      <c r="E21626" s="1">
        <v>11</v>
      </c>
      <c r="F21626" s="62">
        <v>387.33</v>
      </c>
    </row>
    <row r="21627" spans="1:6" x14ac:dyDescent="0.35">
      <c r="A21627" s="1">
        <v>241</v>
      </c>
      <c r="B21627" s="1" t="s">
        <v>172</v>
      </c>
      <c r="C21627" s="218">
        <v>44939</v>
      </c>
      <c r="D21627" s="218">
        <v>44938</v>
      </c>
      <c r="E21627" s="1">
        <v>6</v>
      </c>
      <c r="F21627" s="62">
        <v>299.86</v>
      </c>
    </row>
    <row r="21628" spans="1:6" x14ac:dyDescent="0.35">
      <c r="A21628" s="1">
        <v>241</v>
      </c>
      <c r="B21628" s="1" t="s">
        <v>172</v>
      </c>
      <c r="C21628" s="218">
        <v>44939</v>
      </c>
      <c r="D21628" s="218">
        <v>44939</v>
      </c>
      <c r="E21628" s="1">
        <v>16</v>
      </c>
      <c r="F21628" s="62">
        <v>616.55999999999995</v>
      </c>
    </row>
    <row r="21629" spans="1:6" x14ac:dyDescent="0.35">
      <c r="A21629" s="1">
        <v>241</v>
      </c>
      <c r="B21629" s="1" t="s">
        <v>172</v>
      </c>
      <c r="C21629" s="218">
        <v>44940</v>
      </c>
      <c r="D21629" s="218">
        <v>44938</v>
      </c>
      <c r="E21629" s="1">
        <v>5</v>
      </c>
      <c r="F21629" s="62">
        <v>147.16</v>
      </c>
    </row>
    <row r="21630" spans="1:6" x14ac:dyDescent="0.35">
      <c r="A21630" s="1">
        <v>241</v>
      </c>
      <c r="B21630" s="1" t="s">
        <v>172</v>
      </c>
      <c r="C21630" s="218">
        <v>44940</v>
      </c>
      <c r="D21630" s="218">
        <v>44939</v>
      </c>
      <c r="E21630" s="1">
        <v>4</v>
      </c>
      <c r="F21630" s="62">
        <v>142.9</v>
      </c>
    </row>
    <row r="21631" spans="1:6" x14ac:dyDescent="0.35">
      <c r="A21631" s="1">
        <v>241</v>
      </c>
      <c r="B21631" s="1" t="s">
        <v>172</v>
      </c>
      <c r="C21631" s="218">
        <v>44940</v>
      </c>
      <c r="D21631" s="218">
        <v>44940</v>
      </c>
      <c r="E21631" s="1">
        <v>14</v>
      </c>
      <c r="F21631" s="62">
        <v>663</v>
      </c>
    </row>
    <row r="21632" spans="1:6" x14ac:dyDescent="0.35">
      <c r="A21632" s="1">
        <v>241</v>
      </c>
      <c r="B21632" s="1" t="s">
        <v>172</v>
      </c>
      <c r="C21632" s="218">
        <v>44941</v>
      </c>
      <c r="D21632" s="218">
        <v>44938</v>
      </c>
      <c r="E21632" s="1">
        <v>1</v>
      </c>
      <c r="F21632" s="62">
        <v>54.45</v>
      </c>
    </row>
    <row r="21633" spans="1:6" x14ac:dyDescent="0.35">
      <c r="A21633" s="1">
        <v>241</v>
      </c>
      <c r="B21633" s="1" t="s">
        <v>172</v>
      </c>
      <c r="C21633" s="218">
        <v>44941</v>
      </c>
      <c r="D21633" s="218">
        <v>44939</v>
      </c>
      <c r="E21633" s="1">
        <v>3</v>
      </c>
      <c r="F21633" s="62">
        <v>137.80000000000001</v>
      </c>
    </row>
    <row r="21634" spans="1:6" x14ac:dyDescent="0.35">
      <c r="A21634" s="1">
        <v>241</v>
      </c>
      <c r="B21634" s="1" t="s">
        <v>172</v>
      </c>
      <c r="C21634" s="218">
        <v>44941</v>
      </c>
      <c r="D21634" s="218">
        <v>44940</v>
      </c>
      <c r="E21634" s="1">
        <v>4</v>
      </c>
      <c r="F21634" s="62">
        <v>167.2</v>
      </c>
    </row>
    <row r="21635" spans="1:6" x14ac:dyDescent="0.35">
      <c r="A21635" s="1">
        <v>241</v>
      </c>
      <c r="B21635" s="1" t="s">
        <v>172</v>
      </c>
      <c r="C21635" s="218">
        <v>44941</v>
      </c>
      <c r="D21635" s="218">
        <v>44941</v>
      </c>
      <c r="E21635" s="1">
        <v>13</v>
      </c>
      <c r="F21635" s="62">
        <v>602.07000000000005</v>
      </c>
    </row>
    <row r="21636" spans="1:6" x14ac:dyDescent="0.35">
      <c r="A21636" s="1">
        <v>241</v>
      </c>
      <c r="B21636" s="1" t="s">
        <v>172</v>
      </c>
      <c r="C21636" s="218">
        <v>44942</v>
      </c>
      <c r="D21636" s="218">
        <v>44939</v>
      </c>
      <c r="E21636" s="1">
        <v>2</v>
      </c>
      <c r="F21636" s="62">
        <v>59</v>
      </c>
    </row>
    <row r="21637" spans="1:6" x14ac:dyDescent="0.35">
      <c r="A21637" s="1">
        <v>241</v>
      </c>
      <c r="B21637" s="1" t="s">
        <v>172</v>
      </c>
      <c r="C21637" s="218">
        <v>44942</v>
      </c>
      <c r="D21637" s="218">
        <v>44941</v>
      </c>
      <c r="E21637" s="1">
        <v>5</v>
      </c>
      <c r="F21637" s="62">
        <v>221.11</v>
      </c>
    </row>
    <row r="21638" spans="1:6" x14ac:dyDescent="0.35">
      <c r="A21638" s="1">
        <v>241</v>
      </c>
      <c r="B21638" s="1" t="s">
        <v>172</v>
      </c>
      <c r="C21638" s="218">
        <v>44942</v>
      </c>
      <c r="D21638" s="218">
        <v>44942</v>
      </c>
      <c r="E21638" s="1">
        <v>14</v>
      </c>
      <c r="F21638" s="62">
        <v>486.28</v>
      </c>
    </row>
    <row r="21639" spans="1:6" x14ac:dyDescent="0.35">
      <c r="A21639" s="1">
        <v>241</v>
      </c>
      <c r="B21639" s="1" t="s">
        <v>172</v>
      </c>
      <c r="C21639" s="218">
        <v>44943</v>
      </c>
      <c r="D21639" s="218">
        <v>44940</v>
      </c>
      <c r="E21639" s="1">
        <v>2</v>
      </c>
      <c r="F21639" s="62">
        <v>59.15</v>
      </c>
    </row>
    <row r="21640" spans="1:6" x14ac:dyDescent="0.35">
      <c r="A21640" s="1">
        <v>241</v>
      </c>
      <c r="B21640" s="1" t="s">
        <v>172</v>
      </c>
      <c r="C21640" s="218">
        <v>44943</v>
      </c>
      <c r="D21640" s="218">
        <v>44941</v>
      </c>
      <c r="E21640" s="1">
        <v>4</v>
      </c>
      <c r="F21640" s="62">
        <v>136.71</v>
      </c>
    </row>
    <row r="21641" spans="1:6" x14ac:dyDescent="0.35">
      <c r="A21641" s="1">
        <v>241</v>
      </c>
      <c r="B21641" s="1" t="s">
        <v>172</v>
      </c>
      <c r="C21641" s="218">
        <v>44943</v>
      </c>
      <c r="D21641" s="218">
        <v>44942</v>
      </c>
      <c r="E21641" s="1">
        <v>3</v>
      </c>
      <c r="F21641" s="62">
        <v>162.01</v>
      </c>
    </row>
    <row r="21642" spans="1:6" x14ac:dyDescent="0.35">
      <c r="A21642" s="1">
        <v>241</v>
      </c>
      <c r="B21642" s="1" t="s">
        <v>172</v>
      </c>
      <c r="C21642" s="218">
        <v>44943</v>
      </c>
      <c r="D21642" s="218">
        <v>44943</v>
      </c>
      <c r="E21642" s="1">
        <v>13</v>
      </c>
      <c r="F21642" s="62">
        <v>604.98</v>
      </c>
    </row>
    <row r="21643" spans="1:6" x14ac:dyDescent="0.35">
      <c r="A21643" s="1">
        <v>241</v>
      </c>
      <c r="B21643" s="1" t="s">
        <v>172</v>
      </c>
      <c r="C21643" s="218">
        <v>44944</v>
      </c>
      <c r="D21643" s="218">
        <v>44942</v>
      </c>
      <c r="E21643" s="1">
        <v>8</v>
      </c>
      <c r="F21643" s="62">
        <v>252.79</v>
      </c>
    </row>
    <row r="21644" spans="1:6" x14ac:dyDescent="0.35">
      <c r="A21644" s="1">
        <v>241</v>
      </c>
      <c r="B21644" s="1" t="s">
        <v>172</v>
      </c>
      <c r="C21644" s="218">
        <v>44944</v>
      </c>
      <c r="D21644" s="218">
        <v>44943</v>
      </c>
      <c r="E21644" s="1">
        <v>11</v>
      </c>
      <c r="F21644" s="62">
        <v>424.7</v>
      </c>
    </row>
    <row r="21645" spans="1:6" x14ac:dyDescent="0.35">
      <c r="A21645" s="1">
        <v>241</v>
      </c>
      <c r="B21645" s="1" t="s">
        <v>172</v>
      </c>
      <c r="C21645" s="218">
        <v>44944</v>
      </c>
      <c r="D21645" s="218">
        <v>44944</v>
      </c>
      <c r="E21645" s="1">
        <v>11</v>
      </c>
      <c r="F21645" s="62">
        <v>474.3</v>
      </c>
    </row>
    <row r="21646" spans="1:6" x14ac:dyDescent="0.35">
      <c r="A21646" s="1">
        <v>241</v>
      </c>
      <c r="B21646" s="1" t="s">
        <v>172</v>
      </c>
      <c r="C21646" s="218">
        <v>44945</v>
      </c>
      <c r="D21646" s="218">
        <v>44942</v>
      </c>
      <c r="E21646" s="1">
        <v>1</v>
      </c>
      <c r="F21646" s="62">
        <v>26.73</v>
      </c>
    </row>
    <row r="21647" spans="1:6" x14ac:dyDescent="0.35">
      <c r="A21647" s="1">
        <v>241</v>
      </c>
      <c r="B21647" s="1" t="s">
        <v>172</v>
      </c>
      <c r="C21647" s="218">
        <v>44945</v>
      </c>
      <c r="D21647" s="218">
        <v>44943</v>
      </c>
      <c r="E21647" s="1">
        <v>9</v>
      </c>
      <c r="F21647" s="62">
        <v>335.84</v>
      </c>
    </row>
    <row r="21648" spans="1:6" x14ac:dyDescent="0.35">
      <c r="A21648" s="1">
        <v>241</v>
      </c>
      <c r="B21648" s="1" t="s">
        <v>172</v>
      </c>
      <c r="C21648" s="218">
        <v>44945</v>
      </c>
      <c r="D21648" s="218">
        <v>44944</v>
      </c>
      <c r="E21648" s="1">
        <v>10</v>
      </c>
      <c r="F21648" s="62">
        <v>367.13</v>
      </c>
    </row>
    <row r="21649" spans="1:6" x14ac:dyDescent="0.35">
      <c r="A21649" s="1">
        <v>241</v>
      </c>
      <c r="B21649" s="1" t="s">
        <v>172</v>
      </c>
      <c r="C21649" s="218">
        <v>44945</v>
      </c>
      <c r="D21649" s="218">
        <v>44945</v>
      </c>
      <c r="E21649" s="1">
        <v>15</v>
      </c>
      <c r="F21649" s="62">
        <v>529.99</v>
      </c>
    </row>
    <row r="21650" spans="1:6" x14ac:dyDescent="0.35">
      <c r="A21650" s="1">
        <v>241</v>
      </c>
      <c r="B21650" s="1" t="s">
        <v>172</v>
      </c>
      <c r="C21650" s="218">
        <v>44946</v>
      </c>
      <c r="D21650" s="218">
        <v>44942</v>
      </c>
      <c r="E21650" s="1">
        <v>1</v>
      </c>
      <c r="F21650" s="62">
        <v>29.7</v>
      </c>
    </row>
    <row r="21651" spans="1:6" x14ac:dyDescent="0.35">
      <c r="A21651" s="1">
        <v>241</v>
      </c>
      <c r="B21651" s="1" t="s">
        <v>172</v>
      </c>
      <c r="C21651" s="218">
        <v>44946</v>
      </c>
      <c r="D21651" s="218">
        <v>44943</v>
      </c>
      <c r="E21651" s="1">
        <v>5</v>
      </c>
      <c r="F21651" s="62">
        <v>165.23</v>
      </c>
    </row>
    <row r="21652" spans="1:6" x14ac:dyDescent="0.35">
      <c r="A21652" s="1">
        <v>241</v>
      </c>
      <c r="B21652" s="1" t="s">
        <v>172</v>
      </c>
      <c r="C21652" s="218">
        <v>44946</v>
      </c>
      <c r="D21652" s="218">
        <v>44944</v>
      </c>
      <c r="E21652" s="1">
        <v>3</v>
      </c>
      <c r="F21652" s="62">
        <v>113.8</v>
      </c>
    </row>
    <row r="21653" spans="1:6" x14ac:dyDescent="0.35">
      <c r="A21653" s="1">
        <v>241</v>
      </c>
      <c r="B21653" s="1" t="s">
        <v>172</v>
      </c>
      <c r="C21653" s="218">
        <v>44946</v>
      </c>
      <c r="D21653" s="218">
        <v>44945</v>
      </c>
      <c r="E21653" s="1">
        <v>13</v>
      </c>
      <c r="F21653" s="62">
        <v>477.97</v>
      </c>
    </row>
    <row r="21654" spans="1:6" x14ac:dyDescent="0.35">
      <c r="A21654" s="1">
        <v>241</v>
      </c>
      <c r="B21654" s="1" t="s">
        <v>172</v>
      </c>
      <c r="C21654" s="218">
        <v>44946</v>
      </c>
      <c r="D21654" s="218">
        <v>44946</v>
      </c>
      <c r="E21654" s="1">
        <v>12</v>
      </c>
      <c r="F21654" s="62">
        <v>504.6</v>
      </c>
    </row>
    <row r="21655" spans="1:6" x14ac:dyDescent="0.35">
      <c r="A21655" s="1">
        <v>241</v>
      </c>
      <c r="B21655" s="1" t="s">
        <v>172</v>
      </c>
      <c r="C21655" s="218">
        <v>44948</v>
      </c>
      <c r="D21655" s="218">
        <v>44943</v>
      </c>
      <c r="E21655" s="1">
        <v>2</v>
      </c>
      <c r="F21655" s="62">
        <v>82.42</v>
      </c>
    </row>
    <row r="21656" spans="1:6" x14ac:dyDescent="0.35">
      <c r="A21656" s="1">
        <v>241</v>
      </c>
      <c r="B21656" s="1" t="s">
        <v>172</v>
      </c>
      <c r="C21656" s="218">
        <v>44948</v>
      </c>
      <c r="D21656" s="218">
        <v>44944</v>
      </c>
      <c r="E21656" s="1">
        <v>1</v>
      </c>
      <c r="F21656" s="62">
        <v>52.96</v>
      </c>
    </row>
    <row r="21657" spans="1:6" x14ac:dyDescent="0.35">
      <c r="A21657" s="1">
        <v>241</v>
      </c>
      <c r="B21657" s="1" t="s">
        <v>172</v>
      </c>
      <c r="C21657" s="218">
        <v>44948</v>
      </c>
      <c r="D21657" s="218">
        <v>44945</v>
      </c>
      <c r="E21657" s="1">
        <v>2</v>
      </c>
      <c r="F21657" s="62">
        <v>57.47</v>
      </c>
    </row>
    <row r="21658" spans="1:6" x14ac:dyDescent="0.35">
      <c r="A21658" s="1">
        <v>241</v>
      </c>
      <c r="B21658" s="1" t="s">
        <v>172</v>
      </c>
      <c r="C21658" s="218">
        <v>44948</v>
      </c>
      <c r="D21658" s="218">
        <v>44946</v>
      </c>
      <c r="E21658" s="1">
        <v>5</v>
      </c>
      <c r="F21658" s="62">
        <v>145.72</v>
      </c>
    </row>
    <row r="21659" spans="1:6" x14ac:dyDescent="0.35">
      <c r="A21659" s="1">
        <v>241</v>
      </c>
      <c r="B21659" s="1" t="s">
        <v>172</v>
      </c>
      <c r="C21659" s="218">
        <v>44948</v>
      </c>
      <c r="D21659" s="218">
        <v>44947</v>
      </c>
      <c r="E21659" s="1">
        <v>15</v>
      </c>
      <c r="F21659" s="62">
        <v>606.75</v>
      </c>
    </row>
    <row r="21660" spans="1:6" x14ac:dyDescent="0.35">
      <c r="A21660" s="1">
        <v>241</v>
      </c>
      <c r="B21660" s="1" t="s">
        <v>172</v>
      </c>
      <c r="C21660" s="218">
        <v>44948</v>
      </c>
      <c r="D21660" s="218">
        <v>44948</v>
      </c>
      <c r="E21660" s="1">
        <v>5</v>
      </c>
      <c r="F21660" s="62">
        <v>220.32</v>
      </c>
    </row>
    <row r="21661" spans="1:6" x14ac:dyDescent="0.35">
      <c r="A21661" s="1">
        <v>241</v>
      </c>
      <c r="B21661" s="1" t="s">
        <v>172</v>
      </c>
      <c r="C21661" s="218">
        <v>44949</v>
      </c>
      <c r="D21661" s="218">
        <v>44945</v>
      </c>
      <c r="E21661" s="1">
        <v>2</v>
      </c>
      <c r="F21661" s="62">
        <v>83.3</v>
      </c>
    </row>
    <row r="21662" spans="1:6" x14ac:dyDescent="0.35">
      <c r="A21662" s="1">
        <v>241</v>
      </c>
      <c r="B21662" s="1" t="s">
        <v>172</v>
      </c>
      <c r="C21662" s="218">
        <v>44949</v>
      </c>
      <c r="D21662" s="218">
        <v>44946</v>
      </c>
      <c r="E21662" s="1">
        <v>2</v>
      </c>
      <c r="F21662" s="62">
        <v>83.75</v>
      </c>
    </row>
    <row r="21663" spans="1:6" x14ac:dyDescent="0.35">
      <c r="A21663" s="1">
        <v>241</v>
      </c>
      <c r="B21663" s="1" t="s">
        <v>172</v>
      </c>
      <c r="C21663" s="218">
        <v>44949</v>
      </c>
      <c r="D21663" s="218">
        <v>44948</v>
      </c>
      <c r="E21663" s="1">
        <v>4</v>
      </c>
      <c r="F21663" s="62">
        <v>142.75</v>
      </c>
    </row>
    <row r="21664" spans="1:6" x14ac:dyDescent="0.35">
      <c r="A21664" s="1">
        <v>241</v>
      </c>
      <c r="B21664" s="1" t="s">
        <v>172</v>
      </c>
      <c r="C21664" s="218">
        <v>44950</v>
      </c>
      <c r="D21664" s="218">
        <v>44946</v>
      </c>
      <c r="E21664" s="1">
        <v>2</v>
      </c>
      <c r="F21664" s="62">
        <v>58.71</v>
      </c>
    </row>
    <row r="21665" spans="1:6" x14ac:dyDescent="0.35">
      <c r="A21665" s="1">
        <v>241</v>
      </c>
      <c r="B21665" s="1" t="s">
        <v>172</v>
      </c>
      <c r="C21665" s="218">
        <v>44950</v>
      </c>
      <c r="D21665" s="218">
        <v>44947</v>
      </c>
      <c r="E21665" s="1">
        <v>3</v>
      </c>
      <c r="F21665" s="62">
        <v>135.33000000000001</v>
      </c>
    </row>
    <row r="21666" spans="1:6" x14ac:dyDescent="0.35">
      <c r="A21666" s="1">
        <v>241</v>
      </c>
      <c r="B21666" s="1" t="s">
        <v>172</v>
      </c>
      <c r="C21666" s="218">
        <v>44950</v>
      </c>
      <c r="D21666" s="218">
        <v>44948</v>
      </c>
      <c r="E21666" s="1">
        <v>6</v>
      </c>
      <c r="F21666" s="62">
        <v>216.07</v>
      </c>
    </row>
    <row r="21667" spans="1:6" x14ac:dyDescent="0.35">
      <c r="A21667" s="1">
        <v>241</v>
      </c>
      <c r="B21667" s="1" t="s">
        <v>172</v>
      </c>
      <c r="C21667" s="218">
        <v>44950</v>
      </c>
      <c r="D21667" s="218">
        <v>44949</v>
      </c>
      <c r="E21667" s="1">
        <v>6</v>
      </c>
      <c r="F21667" s="62">
        <v>276.14999999999998</v>
      </c>
    </row>
    <row r="21668" spans="1:6" x14ac:dyDescent="0.35">
      <c r="A21668" s="1">
        <v>241</v>
      </c>
      <c r="B21668" s="1" t="s">
        <v>172</v>
      </c>
      <c r="C21668" s="218">
        <v>44952</v>
      </c>
      <c r="D21668" s="218">
        <v>44948</v>
      </c>
      <c r="E21668" s="1">
        <v>1</v>
      </c>
      <c r="F21668" s="62">
        <v>24.75</v>
      </c>
    </row>
    <row r="21669" spans="1:6" x14ac:dyDescent="0.35">
      <c r="A21669" s="1">
        <v>241</v>
      </c>
      <c r="B21669" s="1" t="s">
        <v>172</v>
      </c>
      <c r="C21669" s="218">
        <v>44952</v>
      </c>
      <c r="D21669" s="218">
        <v>44949</v>
      </c>
      <c r="E21669" s="1">
        <v>4</v>
      </c>
      <c r="F21669" s="62">
        <v>142.94999999999999</v>
      </c>
    </row>
    <row r="21670" spans="1:6" x14ac:dyDescent="0.35">
      <c r="A21670" s="1">
        <v>241</v>
      </c>
      <c r="B21670" s="1" t="s">
        <v>172</v>
      </c>
      <c r="C21670" s="218">
        <v>44952</v>
      </c>
      <c r="D21670" s="218">
        <v>44950</v>
      </c>
      <c r="E21670" s="1">
        <v>10</v>
      </c>
      <c r="F21670" s="62">
        <v>468.46</v>
      </c>
    </row>
    <row r="21671" spans="1:6" x14ac:dyDescent="0.35">
      <c r="A21671" s="1">
        <v>241</v>
      </c>
      <c r="B21671" s="1" t="s">
        <v>172</v>
      </c>
      <c r="C21671" s="218">
        <v>44952</v>
      </c>
      <c r="D21671" s="218">
        <v>44951</v>
      </c>
      <c r="E21671" s="1">
        <v>4</v>
      </c>
      <c r="F21671" s="62">
        <v>192.06</v>
      </c>
    </row>
    <row r="21672" spans="1:6" x14ac:dyDescent="0.35">
      <c r="A21672" s="1">
        <v>241</v>
      </c>
      <c r="B21672" s="1" t="s">
        <v>172</v>
      </c>
      <c r="C21672" s="218">
        <v>44952</v>
      </c>
      <c r="D21672" s="218">
        <v>44952</v>
      </c>
      <c r="E21672" s="1">
        <v>3</v>
      </c>
      <c r="F21672" s="62">
        <v>138.1</v>
      </c>
    </row>
    <row r="21673" spans="1:6" x14ac:dyDescent="0.35">
      <c r="A21673" s="1">
        <v>247</v>
      </c>
      <c r="B21673" s="1" t="s">
        <v>149</v>
      </c>
      <c r="C21673" s="218">
        <v>44919</v>
      </c>
      <c r="D21673" s="218">
        <v>44918</v>
      </c>
      <c r="E21673" s="1">
        <v>7</v>
      </c>
      <c r="F21673" s="62">
        <v>165.62</v>
      </c>
    </row>
    <row r="21674" spans="1:6" x14ac:dyDescent="0.35">
      <c r="A21674" s="1">
        <v>247</v>
      </c>
      <c r="B21674" s="1" t="s">
        <v>149</v>
      </c>
      <c r="C21674" s="218">
        <v>44919</v>
      </c>
      <c r="D21674" s="218">
        <v>44919</v>
      </c>
      <c r="E21674" s="1">
        <v>2</v>
      </c>
      <c r="F21674" s="62">
        <v>45.89</v>
      </c>
    </row>
    <row r="21675" spans="1:6" x14ac:dyDescent="0.35">
      <c r="A21675" s="1">
        <v>247</v>
      </c>
      <c r="B21675" s="1" t="s">
        <v>149</v>
      </c>
      <c r="C21675" s="218">
        <v>44920</v>
      </c>
      <c r="D21675" s="218">
        <v>44918</v>
      </c>
      <c r="E21675" s="1">
        <v>13</v>
      </c>
      <c r="F21675" s="62">
        <v>307.73</v>
      </c>
    </row>
    <row r="21676" spans="1:6" x14ac:dyDescent="0.35">
      <c r="A21676" s="1">
        <v>247</v>
      </c>
      <c r="B21676" s="1" t="s">
        <v>149</v>
      </c>
      <c r="C21676" s="218">
        <v>44920</v>
      </c>
      <c r="D21676" s="218">
        <v>44919</v>
      </c>
      <c r="E21676" s="1">
        <v>13</v>
      </c>
      <c r="F21676" s="62">
        <v>304.52999999999997</v>
      </c>
    </row>
    <row r="21677" spans="1:6" x14ac:dyDescent="0.35">
      <c r="A21677" s="1">
        <v>247</v>
      </c>
      <c r="B21677" s="1" t="s">
        <v>149</v>
      </c>
      <c r="C21677" s="218">
        <v>44920</v>
      </c>
      <c r="D21677" s="218">
        <v>44920</v>
      </c>
      <c r="E21677" s="1">
        <v>3</v>
      </c>
      <c r="F21677" s="62">
        <v>71.180000000000007</v>
      </c>
    </row>
    <row r="21678" spans="1:6" x14ac:dyDescent="0.35">
      <c r="A21678" s="1">
        <v>247</v>
      </c>
      <c r="B21678" s="1" t="s">
        <v>149</v>
      </c>
      <c r="C21678" s="218">
        <v>44921</v>
      </c>
      <c r="D21678" s="218">
        <v>44918</v>
      </c>
      <c r="E21678" s="1">
        <v>3</v>
      </c>
      <c r="F21678" s="62">
        <v>70.19</v>
      </c>
    </row>
    <row r="21679" spans="1:6" x14ac:dyDescent="0.35">
      <c r="A21679" s="1">
        <v>247</v>
      </c>
      <c r="B21679" s="1" t="s">
        <v>149</v>
      </c>
      <c r="C21679" s="218">
        <v>44921</v>
      </c>
      <c r="D21679" s="218">
        <v>44919</v>
      </c>
      <c r="E21679" s="1">
        <v>5</v>
      </c>
      <c r="F21679" s="62">
        <v>116.17</v>
      </c>
    </row>
    <row r="21680" spans="1:6" x14ac:dyDescent="0.35">
      <c r="A21680" s="1">
        <v>247</v>
      </c>
      <c r="B21680" s="1" t="s">
        <v>149</v>
      </c>
      <c r="C21680" s="218">
        <v>44921</v>
      </c>
      <c r="D21680" s="218">
        <v>44920</v>
      </c>
      <c r="E21680" s="1">
        <v>4</v>
      </c>
      <c r="F21680" s="62">
        <v>94.74</v>
      </c>
    </row>
    <row r="21681" spans="1:6" x14ac:dyDescent="0.35">
      <c r="A21681" s="1">
        <v>247</v>
      </c>
      <c r="B21681" s="1" t="s">
        <v>149</v>
      </c>
      <c r="C21681" s="218">
        <v>44921</v>
      </c>
      <c r="D21681" s="218">
        <v>44921</v>
      </c>
      <c r="E21681" s="1">
        <v>3</v>
      </c>
      <c r="F21681" s="62">
        <v>71.13</v>
      </c>
    </row>
    <row r="21682" spans="1:6" x14ac:dyDescent="0.35">
      <c r="A21682" s="1">
        <v>247</v>
      </c>
      <c r="B21682" s="1" t="s">
        <v>149</v>
      </c>
      <c r="C21682" s="218">
        <v>44922</v>
      </c>
      <c r="D21682" s="218">
        <v>44918</v>
      </c>
      <c r="E21682" s="1">
        <v>7</v>
      </c>
      <c r="F21682" s="62">
        <v>165.18</v>
      </c>
    </row>
    <row r="21683" spans="1:6" x14ac:dyDescent="0.35">
      <c r="A21683" s="1">
        <v>247</v>
      </c>
      <c r="B21683" s="1" t="s">
        <v>149</v>
      </c>
      <c r="C21683" s="218">
        <v>44922</v>
      </c>
      <c r="D21683" s="218">
        <v>44919</v>
      </c>
      <c r="E21683" s="1">
        <v>8</v>
      </c>
      <c r="F21683" s="62">
        <v>193.89</v>
      </c>
    </row>
    <row r="21684" spans="1:6" x14ac:dyDescent="0.35">
      <c r="A21684" s="1">
        <v>247</v>
      </c>
      <c r="B21684" s="1" t="s">
        <v>149</v>
      </c>
      <c r="C21684" s="218">
        <v>44922</v>
      </c>
      <c r="D21684" s="218">
        <v>44920</v>
      </c>
      <c r="E21684" s="1">
        <v>16</v>
      </c>
      <c r="F21684" s="62">
        <v>386.49</v>
      </c>
    </row>
    <row r="21685" spans="1:6" x14ac:dyDescent="0.35">
      <c r="A21685" s="1">
        <v>247</v>
      </c>
      <c r="B21685" s="1" t="s">
        <v>149</v>
      </c>
      <c r="C21685" s="218">
        <v>44922</v>
      </c>
      <c r="D21685" s="218">
        <v>44921</v>
      </c>
      <c r="E21685" s="1">
        <v>2</v>
      </c>
      <c r="F21685" s="62">
        <v>52.32</v>
      </c>
    </row>
    <row r="21686" spans="1:6" x14ac:dyDescent="0.35">
      <c r="A21686" s="1">
        <v>247</v>
      </c>
      <c r="B21686" s="1" t="s">
        <v>149</v>
      </c>
      <c r="C21686" s="218">
        <v>44922</v>
      </c>
      <c r="D21686" s="218">
        <v>44922</v>
      </c>
      <c r="E21686" s="1">
        <v>6</v>
      </c>
      <c r="F21686" s="62">
        <v>187.55</v>
      </c>
    </row>
    <row r="21687" spans="1:6" x14ac:dyDescent="0.35">
      <c r="A21687" s="1">
        <v>247</v>
      </c>
      <c r="B21687" s="1" t="s">
        <v>149</v>
      </c>
      <c r="C21687" s="218">
        <v>44923</v>
      </c>
      <c r="D21687" s="218">
        <v>44920</v>
      </c>
      <c r="E21687" s="1">
        <v>4</v>
      </c>
      <c r="F21687" s="62">
        <v>95.98</v>
      </c>
    </row>
    <row r="21688" spans="1:6" x14ac:dyDescent="0.35">
      <c r="A21688" s="1">
        <v>247</v>
      </c>
      <c r="B21688" s="1" t="s">
        <v>149</v>
      </c>
      <c r="C21688" s="218">
        <v>44923</v>
      </c>
      <c r="D21688" s="218">
        <v>44921</v>
      </c>
      <c r="E21688" s="1">
        <v>4</v>
      </c>
      <c r="F21688" s="62">
        <v>100.58</v>
      </c>
    </row>
    <row r="21689" spans="1:6" x14ac:dyDescent="0.35">
      <c r="A21689" s="1">
        <v>247</v>
      </c>
      <c r="B21689" s="1" t="s">
        <v>149</v>
      </c>
      <c r="C21689" s="218">
        <v>44923</v>
      </c>
      <c r="D21689" s="218">
        <v>44922</v>
      </c>
      <c r="E21689" s="1">
        <v>11</v>
      </c>
      <c r="F21689" s="62">
        <v>297.44</v>
      </c>
    </row>
    <row r="21690" spans="1:6" x14ac:dyDescent="0.35">
      <c r="A21690" s="1">
        <v>247</v>
      </c>
      <c r="B21690" s="1" t="s">
        <v>149</v>
      </c>
      <c r="C21690" s="218">
        <v>44923</v>
      </c>
      <c r="D21690" s="218">
        <v>44923</v>
      </c>
      <c r="E21690" s="1">
        <v>4</v>
      </c>
      <c r="F21690" s="62">
        <v>215.32</v>
      </c>
    </row>
    <row r="21691" spans="1:6" x14ac:dyDescent="0.35">
      <c r="A21691" s="1">
        <v>247</v>
      </c>
      <c r="B21691" s="1" t="s">
        <v>149</v>
      </c>
      <c r="C21691" s="218">
        <v>44924</v>
      </c>
      <c r="D21691" s="218">
        <v>44921</v>
      </c>
      <c r="E21691" s="1">
        <v>6</v>
      </c>
      <c r="F21691" s="62">
        <v>160.38</v>
      </c>
    </row>
    <row r="21692" spans="1:6" x14ac:dyDescent="0.35">
      <c r="A21692" s="1">
        <v>247</v>
      </c>
      <c r="B21692" s="1" t="s">
        <v>149</v>
      </c>
      <c r="C21692" s="218">
        <v>44924</v>
      </c>
      <c r="D21692" s="218">
        <v>44922</v>
      </c>
      <c r="E21692" s="1">
        <v>6</v>
      </c>
      <c r="F21692" s="62">
        <v>156.81</v>
      </c>
    </row>
    <row r="21693" spans="1:6" x14ac:dyDescent="0.35">
      <c r="A21693" s="1">
        <v>247</v>
      </c>
      <c r="B21693" s="1" t="s">
        <v>149</v>
      </c>
      <c r="C21693" s="218">
        <v>44924</v>
      </c>
      <c r="D21693" s="218">
        <v>44923</v>
      </c>
      <c r="E21693" s="1">
        <v>8</v>
      </c>
      <c r="F21693" s="62">
        <v>235.71</v>
      </c>
    </row>
    <row r="21694" spans="1:6" x14ac:dyDescent="0.35">
      <c r="A21694" s="1">
        <v>247</v>
      </c>
      <c r="B21694" s="1" t="s">
        <v>149</v>
      </c>
      <c r="C21694" s="218">
        <v>44924</v>
      </c>
      <c r="D21694" s="218">
        <v>44924</v>
      </c>
      <c r="E21694" s="1">
        <v>4</v>
      </c>
      <c r="F21694" s="62">
        <v>195.12</v>
      </c>
    </row>
    <row r="21695" spans="1:6" x14ac:dyDescent="0.35">
      <c r="A21695" s="1">
        <v>247</v>
      </c>
      <c r="B21695" s="1" t="s">
        <v>149</v>
      </c>
      <c r="C21695" s="218">
        <v>44925</v>
      </c>
      <c r="D21695" s="218">
        <v>44922</v>
      </c>
      <c r="E21695" s="1">
        <v>4</v>
      </c>
      <c r="F21695" s="62">
        <v>109.79</v>
      </c>
    </row>
    <row r="21696" spans="1:6" x14ac:dyDescent="0.35">
      <c r="A21696" s="1">
        <v>247</v>
      </c>
      <c r="B21696" s="1" t="s">
        <v>149</v>
      </c>
      <c r="C21696" s="218">
        <v>44925</v>
      </c>
      <c r="D21696" s="218">
        <v>44923</v>
      </c>
      <c r="E21696" s="1">
        <v>4</v>
      </c>
      <c r="F21696" s="62">
        <v>162.35</v>
      </c>
    </row>
    <row r="21697" spans="1:6" x14ac:dyDescent="0.35">
      <c r="A21697" s="1">
        <v>247</v>
      </c>
      <c r="B21697" s="1" t="s">
        <v>149</v>
      </c>
      <c r="C21697" s="218">
        <v>44925</v>
      </c>
      <c r="D21697" s="218">
        <v>44924</v>
      </c>
      <c r="E21697" s="1">
        <v>6</v>
      </c>
      <c r="F21697" s="62">
        <v>286.39</v>
      </c>
    </row>
    <row r="21698" spans="1:6" x14ac:dyDescent="0.35">
      <c r="A21698" s="1">
        <v>247</v>
      </c>
      <c r="B21698" s="1" t="s">
        <v>149</v>
      </c>
      <c r="C21698" s="218">
        <v>44925</v>
      </c>
      <c r="D21698" s="218">
        <v>44925</v>
      </c>
      <c r="E21698" s="1">
        <v>2</v>
      </c>
      <c r="F21698" s="62">
        <v>108</v>
      </c>
    </row>
    <row r="21699" spans="1:6" x14ac:dyDescent="0.35">
      <c r="A21699" s="1">
        <v>247</v>
      </c>
      <c r="B21699" s="1" t="s">
        <v>149</v>
      </c>
      <c r="C21699" s="218">
        <v>44928</v>
      </c>
      <c r="D21699" s="218">
        <v>44923</v>
      </c>
      <c r="E21699" s="1">
        <v>2</v>
      </c>
      <c r="F21699" s="62">
        <v>48.71</v>
      </c>
    </row>
    <row r="21700" spans="1:6" x14ac:dyDescent="0.35">
      <c r="A21700" s="1">
        <v>247</v>
      </c>
      <c r="B21700" s="1" t="s">
        <v>149</v>
      </c>
      <c r="C21700" s="218">
        <v>44928</v>
      </c>
      <c r="D21700" s="218">
        <v>44924</v>
      </c>
      <c r="E21700" s="1">
        <v>5</v>
      </c>
      <c r="F21700" s="62">
        <v>259.48</v>
      </c>
    </row>
    <row r="21701" spans="1:6" x14ac:dyDescent="0.35">
      <c r="A21701" s="1">
        <v>247</v>
      </c>
      <c r="B21701" s="1" t="s">
        <v>149</v>
      </c>
      <c r="C21701" s="218">
        <v>44928</v>
      </c>
      <c r="D21701" s="218">
        <v>44925</v>
      </c>
      <c r="E21701" s="1">
        <v>3</v>
      </c>
      <c r="F21701" s="62">
        <v>156.41999999999999</v>
      </c>
    </row>
    <row r="21702" spans="1:6" x14ac:dyDescent="0.35">
      <c r="A21702" s="1">
        <v>247</v>
      </c>
      <c r="B21702" s="1" t="s">
        <v>149</v>
      </c>
      <c r="C21702" s="218">
        <v>44928</v>
      </c>
      <c r="D21702" s="218">
        <v>44926</v>
      </c>
      <c r="E21702" s="1">
        <v>4</v>
      </c>
      <c r="F21702" s="62">
        <v>216.66</v>
      </c>
    </row>
    <row r="21703" spans="1:6" x14ac:dyDescent="0.35">
      <c r="A21703" s="1">
        <v>247</v>
      </c>
      <c r="B21703" s="1" t="s">
        <v>149</v>
      </c>
      <c r="C21703" s="218">
        <v>44929</v>
      </c>
      <c r="D21703" s="218">
        <v>44925</v>
      </c>
      <c r="E21703" s="1">
        <v>5</v>
      </c>
      <c r="F21703" s="62">
        <v>237.59</v>
      </c>
    </row>
    <row r="21704" spans="1:6" x14ac:dyDescent="0.35">
      <c r="A21704" s="1">
        <v>247</v>
      </c>
      <c r="B21704" s="1" t="s">
        <v>149</v>
      </c>
      <c r="C21704" s="218">
        <v>44929</v>
      </c>
      <c r="D21704" s="218">
        <v>44926</v>
      </c>
      <c r="E21704" s="1">
        <v>3</v>
      </c>
      <c r="F21704" s="62">
        <v>128.94</v>
      </c>
    </row>
    <row r="21705" spans="1:6" x14ac:dyDescent="0.35">
      <c r="A21705" s="1">
        <v>247</v>
      </c>
      <c r="B21705" s="1" t="s">
        <v>149</v>
      </c>
      <c r="C21705" s="218">
        <v>44929</v>
      </c>
      <c r="D21705" s="218">
        <v>44927</v>
      </c>
      <c r="E21705" s="1">
        <v>2</v>
      </c>
      <c r="F21705" s="62">
        <v>108.26</v>
      </c>
    </row>
    <row r="21706" spans="1:6" x14ac:dyDescent="0.35">
      <c r="A21706" s="1">
        <v>247</v>
      </c>
      <c r="B21706" s="1" t="s">
        <v>149</v>
      </c>
      <c r="C21706" s="218">
        <v>44930</v>
      </c>
      <c r="D21706" s="218">
        <v>44926</v>
      </c>
      <c r="E21706" s="1">
        <v>11</v>
      </c>
      <c r="F21706" s="62">
        <v>426.92</v>
      </c>
    </row>
    <row r="21707" spans="1:6" x14ac:dyDescent="0.35">
      <c r="A21707" s="1">
        <v>247</v>
      </c>
      <c r="B21707" s="1" t="s">
        <v>149</v>
      </c>
      <c r="C21707" s="218">
        <v>44930</v>
      </c>
      <c r="D21707" s="218">
        <v>44927</v>
      </c>
      <c r="E21707" s="1">
        <v>3</v>
      </c>
      <c r="F21707" s="62">
        <v>163.15</v>
      </c>
    </row>
    <row r="21708" spans="1:6" x14ac:dyDescent="0.35">
      <c r="A21708" s="1">
        <v>247</v>
      </c>
      <c r="B21708" s="1" t="s">
        <v>149</v>
      </c>
      <c r="C21708" s="218">
        <v>44931</v>
      </c>
      <c r="D21708" s="218">
        <v>44927</v>
      </c>
      <c r="E21708" s="1">
        <v>7</v>
      </c>
      <c r="F21708" s="62">
        <v>296.95</v>
      </c>
    </row>
    <row r="21709" spans="1:6" x14ac:dyDescent="0.35">
      <c r="A21709" s="1">
        <v>247</v>
      </c>
      <c r="B21709" s="1" t="s">
        <v>149</v>
      </c>
      <c r="C21709" s="218">
        <v>44931</v>
      </c>
      <c r="D21709" s="218">
        <v>44931</v>
      </c>
      <c r="E21709" s="1">
        <v>10</v>
      </c>
      <c r="F21709" s="62">
        <v>483.5</v>
      </c>
    </row>
    <row r="21710" spans="1:6" x14ac:dyDescent="0.35">
      <c r="A21710" s="1">
        <v>247</v>
      </c>
      <c r="B21710" s="1" t="s">
        <v>149</v>
      </c>
      <c r="C21710" s="218">
        <v>44932</v>
      </c>
      <c r="D21710" s="218">
        <v>44931</v>
      </c>
      <c r="E21710" s="1">
        <v>7</v>
      </c>
      <c r="F21710" s="62">
        <v>288.27999999999997</v>
      </c>
    </row>
    <row r="21711" spans="1:6" x14ac:dyDescent="0.35">
      <c r="A21711" s="1">
        <v>247</v>
      </c>
      <c r="B21711" s="1" t="s">
        <v>149</v>
      </c>
      <c r="C21711" s="218">
        <v>44932</v>
      </c>
      <c r="D21711" s="218">
        <v>44932</v>
      </c>
      <c r="E21711" s="1">
        <v>8</v>
      </c>
      <c r="F21711" s="62">
        <v>289.45999999999998</v>
      </c>
    </row>
    <row r="21712" spans="1:6" x14ac:dyDescent="0.35">
      <c r="A21712" s="1">
        <v>247</v>
      </c>
      <c r="B21712" s="1" t="s">
        <v>149</v>
      </c>
      <c r="C21712" s="218">
        <v>44933</v>
      </c>
      <c r="D21712" s="218">
        <v>44932</v>
      </c>
      <c r="E21712" s="1">
        <v>2</v>
      </c>
      <c r="F21712" s="62">
        <v>93.95</v>
      </c>
    </row>
    <row r="21713" spans="1:6" x14ac:dyDescent="0.35">
      <c r="A21713" s="1">
        <v>247</v>
      </c>
      <c r="B21713" s="1" t="s">
        <v>149</v>
      </c>
      <c r="C21713" s="218">
        <v>44933</v>
      </c>
      <c r="D21713" s="218">
        <v>44933</v>
      </c>
      <c r="E21713" s="1">
        <v>7</v>
      </c>
      <c r="F21713" s="62">
        <v>312.38</v>
      </c>
    </row>
    <row r="21714" spans="1:6" x14ac:dyDescent="0.35">
      <c r="A21714" s="1">
        <v>247</v>
      </c>
      <c r="B21714" s="1" t="s">
        <v>149</v>
      </c>
      <c r="C21714" s="218">
        <v>44934</v>
      </c>
      <c r="D21714" s="218">
        <v>44933</v>
      </c>
      <c r="E21714" s="1">
        <v>2</v>
      </c>
      <c r="F21714" s="62">
        <v>100.39</v>
      </c>
    </row>
    <row r="21715" spans="1:6" x14ac:dyDescent="0.35">
      <c r="A21715" s="1">
        <v>247</v>
      </c>
      <c r="B21715" s="1" t="s">
        <v>149</v>
      </c>
      <c r="C21715" s="218">
        <v>44934</v>
      </c>
      <c r="D21715" s="218">
        <v>44934</v>
      </c>
      <c r="E21715" s="1">
        <v>15</v>
      </c>
      <c r="F21715" s="62">
        <v>666.4</v>
      </c>
    </row>
    <row r="21716" spans="1:6" x14ac:dyDescent="0.35">
      <c r="A21716" s="1">
        <v>247</v>
      </c>
      <c r="B21716" s="1" t="s">
        <v>149</v>
      </c>
      <c r="C21716" s="218">
        <v>44935</v>
      </c>
      <c r="D21716" s="218">
        <v>44933</v>
      </c>
      <c r="E21716" s="1">
        <v>1</v>
      </c>
      <c r="F21716" s="62">
        <v>32.67</v>
      </c>
    </row>
    <row r="21717" spans="1:6" x14ac:dyDescent="0.35">
      <c r="A21717" s="1">
        <v>247</v>
      </c>
      <c r="B21717" s="1" t="s">
        <v>149</v>
      </c>
      <c r="C21717" s="218">
        <v>44935</v>
      </c>
      <c r="D21717" s="218">
        <v>44934</v>
      </c>
      <c r="E21717" s="1">
        <v>6</v>
      </c>
      <c r="F21717" s="62">
        <v>197.45</v>
      </c>
    </row>
    <row r="21718" spans="1:6" x14ac:dyDescent="0.35">
      <c r="A21718" s="1">
        <v>247</v>
      </c>
      <c r="B21718" s="1" t="s">
        <v>149</v>
      </c>
      <c r="C21718" s="218">
        <v>44935</v>
      </c>
      <c r="D21718" s="218">
        <v>44935</v>
      </c>
      <c r="E21718" s="1">
        <v>7</v>
      </c>
      <c r="F21718" s="62">
        <v>338.67</v>
      </c>
    </row>
    <row r="21719" spans="1:6" x14ac:dyDescent="0.35">
      <c r="A21719" s="1">
        <v>247</v>
      </c>
      <c r="B21719" s="1" t="s">
        <v>149</v>
      </c>
      <c r="C21719" s="218">
        <v>44936</v>
      </c>
      <c r="D21719" s="218">
        <v>44933</v>
      </c>
      <c r="E21719" s="1">
        <v>1</v>
      </c>
      <c r="F21719" s="62">
        <v>23.76</v>
      </c>
    </row>
    <row r="21720" spans="1:6" x14ac:dyDescent="0.35">
      <c r="A21720" s="1">
        <v>247</v>
      </c>
      <c r="B21720" s="1" t="s">
        <v>149</v>
      </c>
      <c r="C21720" s="218">
        <v>44936</v>
      </c>
      <c r="D21720" s="218">
        <v>44935</v>
      </c>
      <c r="E21720" s="1">
        <v>2</v>
      </c>
      <c r="F21720" s="62">
        <v>108.85</v>
      </c>
    </row>
    <row r="21721" spans="1:6" x14ac:dyDescent="0.35">
      <c r="A21721" s="1">
        <v>247</v>
      </c>
      <c r="B21721" s="1" t="s">
        <v>149</v>
      </c>
      <c r="C21721" s="218">
        <v>44936</v>
      </c>
      <c r="D21721" s="218">
        <v>44936</v>
      </c>
      <c r="E21721" s="1">
        <v>9</v>
      </c>
      <c r="F21721" s="62">
        <v>370.46</v>
      </c>
    </row>
    <row r="21722" spans="1:6" x14ac:dyDescent="0.35">
      <c r="A21722" s="1">
        <v>247</v>
      </c>
      <c r="B21722" s="1" t="s">
        <v>149</v>
      </c>
      <c r="C21722" s="218">
        <v>44937</v>
      </c>
      <c r="D21722" s="218">
        <v>44934</v>
      </c>
      <c r="E21722" s="1">
        <v>2</v>
      </c>
      <c r="F21722" s="62">
        <v>79.099999999999994</v>
      </c>
    </row>
    <row r="21723" spans="1:6" x14ac:dyDescent="0.35">
      <c r="A21723" s="1">
        <v>247</v>
      </c>
      <c r="B21723" s="1" t="s">
        <v>149</v>
      </c>
      <c r="C21723" s="218">
        <v>44937</v>
      </c>
      <c r="D21723" s="218">
        <v>44936</v>
      </c>
      <c r="E21723" s="1">
        <v>4</v>
      </c>
      <c r="F21723" s="62">
        <v>128.06</v>
      </c>
    </row>
    <row r="21724" spans="1:6" x14ac:dyDescent="0.35">
      <c r="A21724" s="1">
        <v>247</v>
      </c>
      <c r="B21724" s="1" t="s">
        <v>149</v>
      </c>
      <c r="C21724" s="218">
        <v>44937</v>
      </c>
      <c r="D21724" s="218">
        <v>44937</v>
      </c>
      <c r="E21724" s="1">
        <v>3</v>
      </c>
      <c r="F21724" s="62">
        <v>113.65</v>
      </c>
    </row>
    <row r="21725" spans="1:6" x14ac:dyDescent="0.35">
      <c r="A21725" s="1">
        <v>247</v>
      </c>
      <c r="B21725" s="1" t="s">
        <v>149</v>
      </c>
      <c r="C21725" s="218">
        <v>44938</v>
      </c>
      <c r="D21725" s="218">
        <v>44936</v>
      </c>
      <c r="E21725" s="1">
        <v>6</v>
      </c>
      <c r="F21725" s="62">
        <v>285.16000000000003</v>
      </c>
    </row>
    <row r="21726" spans="1:6" x14ac:dyDescent="0.35">
      <c r="A21726" s="1">
        <v>247</v>
      </c>
      <c r="B21726" s="1" t="s">
        <v>149</v>
      </c>
      <c r="C21726" s="218">
        <v>44938</v>
      </c>
      <c r="D21726" s="218">
        <v>44937</v>
      </c>
      <c r="E21726" s="1">
        <v>9</v>
      </c>
      <c r="F21726" s="62">
        <v>362.18</v>
      </c>
    </row>
    <row r="21727" spans="1:6" x14ac:dyDescent="0.35">
      <c r="A21727" s="1">
        <v>247</v>
      </c>
      <c r="B21727" s="1" t="s">
        <v>149</v>
      </c>
      <c r="C21727" s="218">
        <v>44938</v>
      </c>
      <c r="D21727" s="218">
        <v>44938</v>
      </c>
      <c r="E21727" s="1">
        <v>2</v>
      </c>
      <c r="F21727" s="62">
        <v>107.12</v>
      </c>
    </row>
    <row r="21728" spans="1:6" x14ac:dyDescent="0.35">
      <c r="A21728" s="1">
        <v>247</v>
      </c>
      <c r="B21728" s="1" t="s">
        <v>149</v>
      </c>
      <c r="C21728" s="218">
        <v>44939</v>
      </c>
      <c r="D21728" s="218">
        <v>44936</v>
      </c>
      <c r="E21728" s="1">
        <v>4</v>
      </c>
      <c r="F21728" s="62">
        <v>152.21</v>
      </c>
    </row>
    <row r="21729" spans="1:6" x14ac:dyDescent="0.35">
      <c r="A21729" s="1">
        <v>247</v>
      </c>
      <c r="B21729" s="1" t="s">
        <v>149</v>
      </c>
      <c r="C21729" s="218">
        <v>44939</v>
      </c>
      <c r="D21729" s="218">
        <v>44937</v>
      </c>
      <c r="E21729" s="1">
        <v>8</v>
      </c>
      <c r="F21729" s="62">
        <v>309.37</v>
      </c>
    </row>
    <row r="21730" spans="1:6" x14ac:dyDescent="0.35">
      <c r="A21730" s="1">
        <v>247</v>
      </c>
      <c r="B21730" s="1" t="s">
        <v>149</v>
      </c>
      <c r="C21730" s="218">
        <v>44939</v>
      </c>
      <c r="D21730" s="218">
        <v>44938</v>
      </c>
      <c r="E21730" s="1">
        <v>7</v>
      </c>
      <c r="F21730" s="62">
        <v>308.97000000000003</v>
      </c>
    </row>
    <row r="21731" spans="1:6" x14ac:dyDescent="0.35">
      <c r="A21731" s="1">
        <v>247</v>
      </c>
      <c r="B21731" s="1" t="s">
        <v>149</v>
      </c>
      <c r="C21731" s="218">
        <v>44939</v>
      </c>
      <c r="D21731" s="218">
        <v>44939</v>
      </c>
      <c r="E21731" s="1">
        <v>4</v>
      </c>
      <c r="F21731" s="62">
        <v>183.44</v>
      </c>
    </row>
    <row r="21732" spans="1:6" x14ac:dyDescent="0.35">
      <c r="A21732" s="1">
        <v>247</v>
      </c>
      <c r="B21732" s="1" t="s">
        <v>149</v>
      </c>
      <c r="C21732" s="218">
        <v>44940</v>
      </c>
      <c r="D21732" s="218">
        <v>44937</v>
      </c>
      <c r="E21732" s="1">
        <v>2</v>
      </c>
      <c r="F21732" s="62">
        <v>78.36</v>
      </c>
    </row>
    <row r="21733" spans="1:6" x14ac:dyDescent="0.35">
      <c r="A21733" s="1">
        <v>247</v>
      </c>
      <c r="B21733" s="1" t="s">
        <v>149</v>
      </c>
      <c r="C21733" s="218">
        <v>44940</v>
      </c>
      <c r="D21733" s="218">
        <v>44938</v>
      </c>
      <c r="E21733" s="1">
        <v>4</v>
      </c>
      <c r="F21733" s="62">
        <v>184.73</v>
      </c>
    </row>
    <row r="21734" spans="1:6" x14ac:dyDescent="0.35">
      <c r="A21734" s="1">
        <v>247</v>
      </c>
      <c r="B21734" s="1" t="s">
        <v>149</v>
      </c>
      <c r="C21734" s="218">
        <v>44940</v>
      </c>
      <c r="D21734" s="218">
        <v>44939</v>
      </c>
      <c r="E21734" s="1">
        <v>1</v>
      </c>
      <c r="F21734" s="62">
        <v>54.4</v>
      </c>
    </row>
    <row r="21735" spans="1:6" x14ac:dyDescent="0.35">
      <c r="A21735" s="1">
        <v>247</v>
      </c>
      <c r="B21735" s="1" t="s">
        <v>149</v>
      </c>
      <c r="C21735" s="218">
        <v>44940</v>
      </c>
      <c r="D21735" s="218">
        <v>44940</v>
      </c>
      <c r="E21735" s="1">
        <v>3</v>
      </c>
      <c r="F21735" s="62">
        <v>163.30000000000001</v>
      </c>
    </row>
    <row r="21736" spans="1:6" x14ac:dyDescent="0.35">
      <c r="A21736" s="1">
        <v>247</v>
      </c>
      <c r="B21736" s="1" t="s">
        <v>149</v>
      </c>
      <c r="C21736" s="218">
        <v>44941</v>
      </c>
      <c r="D21736" s="218">
        <v>44938</v>
      </c>
      <c r="E21736" s="1">
        <v>2</v>
      </c>
      <c r="F21736" s="62">
        <v>104.94</v>
      </c>
    </row>
    <row r="21737" spans="1:6" x14ac:dyDescent="0.35">
      <c r="A21737" s="1">
        <v>247</v>
      </c>
      <c r="B21737" s="1" t="s">
        <v>149</v>
      </c>
      <c r="C21737" s="218">
        <v>44941</v>
      </c>
      <c r="D21737" s="218">
        <v>44939</v>
      </c>
      <c r="E21737" s="1">
        <v>8</v>
      </c>
      <c r="F21737" s="62">
        <v>380.6</v>
      </c>
    </row>
    <row r="21738" spans="1:6" x14ac:dyDescent="0.35">
      <c r="A21738" s="1">
        <v>247</v>
      </c>
      <c r="B21738" s="1" t="s">
        <v>149</v>
      </c>
      <c r="C21738" s="218">
        <v>44941</v>
      </c>
      <c r="D21738" s="218">
        <v>44940</v>
      </c>
      <c r="E21738" s="1">
        <v>6</v>
      </c>
      <c r="F21738" s="62">
        <v>237.69</v>
      </c>
    </row>
    <row r="21739" spans="1:6" x14ac:dyDescent="0.35">
      <c r="A21739" s="1">
        <v>247</v>
      </c>
      <c r="B21739" s="1" t="s">
        <v>149</v>
      </c>
      <c r="C21739" s="218">
        <v>44941</v>
      </c>
      <c r="D21739" s="218">
        <v>44941</v>
      </c>
      <c r="E21739" s="1">
        <v>2</v>
      </c>
      <c r="F21739" s="62">
        <v>74.739999999999995</v>
      </c>
    </row>
    <row r="21740" spans="1:6" x14ac:dyDescent="0.35">
      <c r="A21740" s="1">
        <v>247</v>
      </c>
      <c r="B21740" s="1" t="s">
        <v>149</v>
      </c>
      <c r="C21740" s="218">
        <v>44942</v>
      </c>
      <c r="D21740" s="218">
        <v>44939</v>
      </c>
      <c r="E21740" s="1">
        <v>3</v>
      </c>
      <c r="F21740" s="62">
        <v>128.88999999999999</v>
      </c>
    </row>
    <row r="21741" spans="1:6" x14ac:dyDescent="0.35">
      <c r="A21741" s="1">
        <v>247</v>
      </c>
      <c r="B21741" s="1" t="s">
        <v>149</v>
      </c>
      <c r="C21741" s="218">
        <v>44942</v>
      </c>
      <c r="D21741" s="218">
        <v>44940</v>
      </c>
      <c r="E21741" s="1">
        <v>8</v>
      </c>
      <c r="F21741" s="62">
        <v>271.55</v>
      </c>
    </row>
    <row r="21742" spans="1:6" x14ac:dyDescent="0.35">
      <c r="A21742" s="1">
        <v>247</v>
      </c>
      <c r="B21742" s="1" t="s">
        <v>149</v>
      </c>
      <c r="C21742" s="218">
        <v>44942</v>
      </c>
      <c r="D21742" s="218">
        <v>44941</v>
      </c>
      <c r="E21742" s="1">
        <v>3</v>
      </c>
      <c r="F21742" s="62">
        <v>129.29</v>
      </c>
    </row>
    <row r="21743" spans="1:6" x14ac:dyDescent="0.35">
      <c r="A21743" s="1">
        <v>247</v>
      </c>
      <c r="B21743" s="1" t="s">
        <v>149</v>
      </c>
      <c r="C21743" s="218">
        <v>44942</v>
      </c>
      <c r="D21743" s="218">
        <v>44942</v>
      </c>
      <c r="E21743" s="1">
        <v>4</v>
      </c>
      <c r="F21743" s="62">
        <v>135.24</v>
      </c>
    </row>
    <row r="21744" spans="1:6" x14ac:dyDescent="0.35">
      <c r="A21744" s="1">
        <v>247</v>
      </c>
      <c r="B21744" s="1" t="s">
        <v>149</v>
      </c>
      <c r="C21744" s="218">
        <v>44943</v>
      </c>
      <c r="D21744" s="218">
        <v>44940</v>
      </c>
      <c r="E21744" s="1">
        <v>1</v>
      </c>
      <c r="F21744" s="62">
        <v>50.19</v>
      </c>
    </row>
    <row r="21745" spans="1:6" x14ac:dyDescent="0.35">
      <c r="A21745" s="1">
        <v>247</v>
      </c>
      <c r="B21745" s="1" t="s">
        <v>149</v>
      </c>
      <c r="C21745" s="218">
        <v>44943</v>
      </c>
      <c r="D21745" s="218">
        <v>44941</v>
      </c>
      <c r="E21745" s="1">
        <v>2</v>
      </c>
      <c r="F21745" s="62">
        <v>98.95</v>
      </c>
    </row>
    <row r="21746" spans="1:6" x14ac:dyDescent="0.35">
      <c r="A21746" s="1">
        <v>247</v>
      </c>
      <c r="B21746" s="1" t="s">
        <v>149</v>
      </c>
      <c r="C21746" s="218">
        <v>44943</v>
      </c>
      <c r="D21746" s="218">
        <v>44942</v>
      </c>
      <c r="E21746" s="1">
        <v>6</v>
      </c>
      <c r="F21746" s="62">
        <v>182.11</v>
      </c>
    </row>
    <row r="21747" spans="1:6" x14ac:dyDescent="0.35">
      <c r="A21747" s="1">
        <v>247</v>
      </c>
      <c r="B21747" s="1" t="s">
        <v>149</v>
      </c>
      <c r="C21747" s="218">
        <v>44943</v>
      </c>
      <c r="D21747" s="218">
        <v>44943</v>
      </c>
      <c r="E21747" s="1">
        <v>5</v>
      </c>
      <c r="F21747" s="62">
        <v>243.39</v>
      </c>
    </row>
    <row r="21748" spans="1:6" x14ac:dyDescent="0.35">
      <c r="A21748" s="1">
        <v>247</v>
      </c>
      <c r="B21748" s="1" t="s">
        <v>149</v>
      </c>
      <c r="C21748" s="218">
        <v>44944</v>
      </c>
      <c r="D21748" s="218">
        <v>44942</v>
      </c>
      <c r="E21748" s="1">
        <v>5</v>
      </c>
      <c r="F21748" s="62">
        <v>158.25</v>
      </c>
    </row>
    <row r="21749" spans="1:6" x14ac:dyDescent="0.35">
      <c r="A21749" s="1">
        <v>247</v>
      </c>
      <c r="B21749" s="1" t="s">
        <v>149</v>
      </c>
      <c r="C21749" s="218">
        <v>44944</v>
      </c>
      <c r="D21749" s="218">
        <v>44943</v>
      </c>
      <c r="E21749" s="1">
        <v>4</v>
      </c>
      <c r="F21749" s="62">
        <v>152.5</v>
      </c>
    </row>
    <row r="21750" spans="1:6" x14ac:dyDescent="0.35">
      <c r="A21750" s="1">
        <v>247</v>
      </c>
      <c r="B21750" s="1" t="s">
        <v>149</v>
      </c>
      <c r="C21750" s="218">
        <v>44944</v>
      </c>
      <c r="D21750" s="218">
        <v>44944</v>
      </c>
      <c r="E21750" s="1">
        <v>4</v>
      </c>
      <c r="F21750" s="62">
        <v>158.65</v>
      </c>
    </row>
    <row r="21751" spans="1:6" x14ac:dyDescent="0.35">
      <c r="A21751" s="1">
        <v>247</v>
      </c>
      <c r="B21751" s="1" t="s">
        <v>149</v>
      </c>
      <c r="C21751" s="218">
        <v>44945</v>
      </c>
      <c r="D21751" s="218">
        <v>44942</v>
      </c>
      <c r="E21751" s="1">
        <v>3</v>
      </c>
      <c r="F21751" s="62">
        <v>92.61</v>
      </c>
    </row>
    <row r="21752" spans="1:6" x14ac:dyDescent="0.35">
      <c r="A21752" s="1">
        <v>247</v>
      </c>
      <c r="B21752" s="1" t="s">
        <v>149</v>
      </c>
      <c r="C21752" s="218">
        <v>44945</v>
      </c>
      <c r="D21752" s="218">
        <v>44943</v>
      </c>
      <c r="E21752" s="1">
        <v>4</v>
      </c>
      <c r="F21752" s="62">
        <v>160.13</v>
      </c>
    </row>
    <row r="21753" spans="1:6" x14ac:dyDescent="0.35">
      <c r="A21753" s="1">
        <v>247</v>
      </c>
      <c r="B21753" s="1" t="s">
        <v>149</v>
      </c>
      <c r="C21753" s="218">
        <v>44945</v>
      </c>
      <c r="D21753" s="218">
        <v>44944</v>
      </c>
      <c r="E21753" s="1">
        <v>7</v>
      </c>
      <c r="F21753" s="62">
        <v>343.82</v>
      </c>
    </row>
    <row r="21754" spans="1:6" x14ac:dyDescent="0.35">
      <c r="A21754" s="1">
        <v>247</v>
      </c>
      <c r="B21754" s="1" t="s">
        <v>149</v>
      </c>
      <c r="C21754" s="218">
        <v>44945</v>
      </c>
      <c r="D21754" s="218">
        <v>44945</v>
      </c>
      <c r="E21754" s="1">
        <v>8</v>
      </c>
      <c r="F21754" s="62">
        <v>319.42</v>
      </c>
    </row>
    <row r="21755" spans="1:6" x14ac:dyDescent="0.35">
      <c r="A21755" s="1">
        <v>247</v>
      </c>
      <c r="B21755" s="1" t="s">
        <v>149</v>
      </c>
      <c r="C21755" s="218">
        <v>44946</v>
      </c>
      <c r="D21755" s="218">
        <v>44944</v>
      </c>
      <c r="E21755" s="1">
        <v>3</v>
      </c>
      <c r="F21755" s="62">
        <v>106.28</v>
      </c>
    </row>
    <row r="21756" spans="1:6" x14ac:dyDescent="0.35">
      <c r="A21756" s="1">
        <v>247</v>
      </c>
      <c r="B21756" s="1" t="s">
        <v>149</v>
      </c>
      <c r="C21756" s="218">
        <v>44946</v>
      </c>
      <c r="D21756" s="218">
        <v>44945</v>
      </c>
      <c r="E21756" s="1">
        <v>8</v>
      </c>
      <c r="F21756" s="62">
        <v>372.98</v>
      </c>
    </row>
    <row r="21757" spans="1:6" x14ac:dyDescent="0.35">
      <c r="A21757" s="1">
        <v>247</v>
      </c>
      <c r="B21757" s="1" t="s">
        <v>149</v>
      </c>
      <c r="C21757" s="218">
        <v>44946</v>
      </c>
      <c r="D21757" s="218">
        <v>44946</v>
      </c>
      <c r="E21757" s="1">
        <v>1</v>
      </c>
      <c r="F21757" s="62">
        <v>25.74</v>
      </c>
    </row>
    <row r="21758" spans="1:6" x14ac:dyDescent="0.35">
      <c r="A21758" s="1">
        <v>247</v>
      </c>
      <c r="B21758" s="1" t="s">
        <v>149</v>
      </c>
      <c r="C21758" s="218">
        <v>44947</v>
      </c>
      <c r="D21758" s="218">
        <v>44945</v>
      </c>
      <c r="E21758" s="1">
        <v>5</v>
      </c>
      <c r="F21758" s="62">
        <v>200.67</v>
      </c>
    </row>
    <row r="21759" spans="1:6" x14ac:dyDescent="0.35">
      <c r="A21759" s="1">
        <v>247</v>
      </c>
      <c r="B21759" s="1" t="s">
        <v>149</v>
      </c>
      <c r="C21759" s="218">
        <v>44947</v>
      </c>
      <c r="D21759" s="218">
        <v>44946</v>
      </c>
      <c r="E21759" s="1">
        <v>4</v>
      </c>
      <c r="F21759" s="62">
        <v>161.61000000000001</v>
      </c>
    </row>
    <row r="21760" spans="1:6" x14ac:dyDescent="0.35">
      <c r="A21760" s="1">
        <v>247</v>
      </c>
      <c r="B21760" s="1" t="s">
        <v>149</v>
      </c>
      <c r="C21760" s="218">
        <v>44947</v>
      </c>
      <c r="D21760" s="218">
        <v>44947</v>
      </c>
      <c r="E21760" s="1">
        <v>7</v>
      </c>
      <c r="F21760" s="62">
        <v>269.02999999999997</v>
      </c>
    </row>
    <row r="21761" spans="1:6" x14ac:dyDescent="0.35">
      <c r="A21761" s="1">
        <v>247</v>
      </c>
      <c r="B21761" s="1" t="s">
        <v>149</v>
      </c>
      <c r="C21761" s="218">
        <v>44948</v>
      </c>
      <c r="D21761" s="218">
        <v>44945</v>
      </c>
      <c r="E21761" s="1">
        <v>1</v>
      </c>
      <c r="F21761" s="62">
        <v>54.35</v>
      </c>
    </row>
    <row r="21762" spans="1:6" x14ac:dyDescent="0.35">
      <c r="A21762" s="1">
        <v>247</v>
      </c>
      <c r="B21762" s="1" t="s">
        <v>149</v>
      </c>
      <c r="C21762" s="218">
        <v>44948</v>
      </c>
      <c r="D21762" s="218">
        <v>44946</v>
      </c>
      <c r="E21762" s="1">
        <v>3</v>
      </c>
      <c r="F21762" s="62">
        <v>106.47</v>
      </c>
    </row>
    <row r="21763" spans="1:6" x14ac:dyDescent="0.35">
      <c r="A21763" s="1">
        <v>247</v>
      </c>
      <c r="B21763" s="1" t="s">
        <v>149</v>
      </c>
      <c r="C21763" s="218">
        <v>44948</v>
      </c>
      <c r="D21763" s="218">
        <v>44947</v>
      </c>
      <c r="E21763" s="1">
        <v>9</v>
      </c>
      <c r="F21763" s="62">
        <v>245.57</v>
      </c>
    </row>
    <row r="21764" spans="1:6" x14ac:dyDescent="0.35">
      <c r="A21764" s="1">
        <v>247</v>
      </c>
      <c r="B21764" s="1" t="s">
        <v>149</v>
      </c>
      <c r="C21764" s="218">
        <v>44948</v>
      </c>
      <c r="D21764" s="218">
        <v>44948</v>
      </c>
      <c r="E21764" s="1">
        <v>14</v>
      </c>
      <c r="F21764" s="62">
        <v>447.63</v>
      </c>
    </row>
    <row r="21765" spans="1:6" x14ac:dyDescent="0.35">
      <c r="A21765" s="1">
        <v>247</v>
      </c>
      <c r="B21765" s="1" t="s">
        <v>149</v>
      </c>
      <c r="C21765" s="218">
        <v>44949</v>
      </c>
      <c r="D21765" s="218">
        <v>44947</v>
      </c>
      <c r="E21765" s="1">
        <v>1</v>
      </c>
      <c r="F21765" s="62">
        <v>54.45</v>
      </c>
    </row>
    <row r="21766" spans="1:6" x14ac:dyDescent="0.35">
      <c r="A21766" s="1">
        <v>247</v>
      </c>
      <c r="B21766" s="1" t="s">
        <v>149</v>
      </c>
      <c r="C21766" s="218">
        <v>44949</v>
      </c>
      <c r="D21766" s="218">
        <v>44948</v>
      </c>
      <c r="E21766" s="1">
        <v>2</v>
      </c>
      <c r="F21766" s="62">
        <v>72.81</v>
      </c>
    </row>
    <row r="21767" spans="1:6" x14ac:dyDescent="0.35">
      <c r="A21767" s="1">
        <v>247</v>
      </c>
      <c r="B21767" s="1" t="s">
        <v>149</v>
      </c>
      <c r="C21767" s="218">
        <v>44949</v>
      </c>
      <c r="D21767" s="218">
        <v>44949</v>
      </c>
      <c r="E21767" s="1">
        <v>9</v>
      </c>
      <c r="F21767" s="62">
        <v>271.56</v>
      </c>
    </row>
    <row r="21768" spans="1:6" x14ac:dyDescent="0.35">
      <c r="A21768" s="1">
        <v>247</v>
      </c>
      <c r="B21768" s="1" t="s">
        <v>149</v>
      </c>
      <c r="C21768" s="218">
        <v>44950</v>
      </c>
      <c r="D21768" s="218">
        <v>44949</v>
      </c>
      <c r="E21768" s="1">
        <v>1</v>
      </c>
      <c r="F21768" s="62">
        <v>23.46</v>
      </c>
    </row>
    <row r="21769" spans="1:6" x14ac:dyDescent="0.35">
      <c r="A21769" s="1">
        <v>247</v>
      </c>
      <c r="B21769" s="1" t="s">
        <v>149</v>
      </c>
      <c r="C21769" s="218">
        <v>44950</v>
      </c>
      <c r="D21769" s="218">
        <v>44950</v>
      </c>
      <c r="E21769" s="1">
        <v>10</v>
      </c>
      <c r="F21769" s="62">
        <v>489</v>
      </c>
    </row>
    <row r="21770" spans="1:6" x14ac:dyDescent="0.35">
      <c r="A21770" s="1">
        <v>247</v>
      </c>
      <c r="B21770" s="1" t="s">
        <v>149</v>
      </c>
      <c r="C21770" s="218">
        <v>44951</v>
      </c>
      <c r="D21770" s="218">
        <v>44948</v>
      </c>
      <c r="E21770" s="1">
        <v>2</v>
      </c>
      <c r="F21770" s="62">
        <v>53.31</v>
      </c>
    </row>
    <row r="21771" spans="1:6" x14ac:dyDescent="0.35">
      <c r="A21771" s="1">
        <v>247</v>
      </c>
      <c r="B21771" s="1" t="s">
        <v>149</v>
      </c>
      <c r="C21771" s="218">
        <v>44951</v>
      </c>
      <c r="D21771" s="218">
        <v>44950</v>
      </c>
      <c r="E21771" s="1">
        <v>5</v>
      </c>
      <c r="F21771" s="62">
        <v>200.42</v>
      </c>
    </row>
    <row r="21772" spans="1:6" x14ac:dyDescent="0.35">
      <c r="A21772" s="1">
        <v>247</v>
      </c>
      <c r="B21772" s="1" t="s">
        <v>149</v>
      </c>
      <c r="C21772" s="218">
        <v>44951</v>
      </c>
      <c r="D21772" s="218">
        <v>44951</v>
      </c>
      <c r="E21772" s="1">
        <v>13</v>
      </c>
      <c r="F21772" s="62">
        <v>602.07000000000005</v>
      </c>
    </row>
    <row r="21773" spans="1:6" x14ac:dyDescent="0.35">
      <c r="A21773" s="1">
        <v>247</v>
      </c>
      <c r="B21773" s="1" t="s">
        <v>149</v>
      </c>
      <c r="C21773" s="218">
        <v>44952</v>
      </c>
      <c r="D21773" s="218">
        <v>44950</v>
      </c>
      <c r="E21773" s="1">
        <v>2</v>
      </c>
      <c r="F21773" s="62">
        <v>48.51</v>
      </c>
    </row>
    <row r="21774" spans="1:6" x14ac:dyDescent="0.35">
      <c r="A21774" s="1">
        <v>247</v>
      </c>
      <c r="B21774" s="1" t="s">
        <v>149</v>
      </c>
      <c r="C21774" s="218">
        <v>44952</v>
      </c>
      <c r="D21774" s="218">
        <v>44951</v>
      </c>
      <c r="E21774" s="1">
        <v>3</v>
      </c>
      <c r="F21774" s="62">
        <v>112.31</v>
      </c>
    </row>
    <row r="21775" spans="1:6" x14ac:dyDescent="0.35">
      <c r="A21775" s="1">
        <v>247</v>
      </c>
      <c r="B21775" s="1" t="s">
        <v>149</v>
      </c>
      <c r="C21775" s="218">
        <v>44952</v>
      </c>
      <c r="D21775" s="218">
        <v>44952</v>
      </c>
      <c r="E21775" s="1">
        <v>14</v>
      </c>
      <c r="F21775" s="62">
        <v>513.16</v>
      </c>
    </row>
    <row r="21776" spans="1:6" x14ac:dyDescent="0.35">
      <c r="A21776" s="1">
        <v>249</v>
      </c>
      <c r="B21776" s="1" t="s">
        <v>173</v>
      </c>
      <c r="C21776" s="218">
        <v>44881</v>
      </c>
      <c r="D21776" s="218">
        <v>44878</v>
      </c>
      <c r="E21776" s="1">
        <v>1</v>
      </c>
      <c r="F21776" s="62">
        <v>19.75</v>
      </c>
    </row>
    <row r="21777" spans="1:6" x14ac:dyDescent="0.35">
      <c r="A21777" s="1">
        <v>249</v>
      </c>
      <c r="B21777" s="1" t="s">
        <v>173</v>
      </c>
      <c r="C21777" s="218">
        <v>44881</v>
      </c>
      <c r="D21777" s="218">
        <v>44879</v>
      </c>
      <c r="E21777" s="1">
        <v>4</v>
      </c>
      <c r="F21777" s="62">
        <v>157.6</v>
      </c>
    </row>
    <row r="21778" spans="1:6" x14ac:dyDescent="0.35">
      <c r="A21778" s="1">
        <v>249</v>
      </c>
      <c r="B21778" s="1" t="s">
        <v>173</v>
      </c>
      <c r="C21778" s="218">
        <v>44881</v>
      </c>
      <c r="D21778" s="218">
        <v>44880</v>
      </c>
      <c r="E21778" s="1">
        <v>1</v>
      </c>
      <c r="F21778" s="62">
        <v>21.38</v>
      </c>
    </row>
    <row r="21779" spans="1:6" x14ac:dyDescent="0.35">
      <c r="A21779" s="1">
        <v>249</v>
      </c>
      <c r="B21779" s="1" t="s">
        <v>173</v>
      </c>
      <c r="C21779" s="218">
        <v>44884</v>
      </c>
      <c r="D21779" s="218">
        <v>44878</v>
      </c>
      <c r="E21779" s="1">
        <v>4</v>
      </c>
      <c r="F21779" s="62">
        <v>115.23</v>
      </c>
    </row>
    <row r="21780" spans="1:6" x14ac:dyDescent="0.35">
      <c r="A21780" s="1">
        <v>249</v>
      </c>
      <c r="B21780" s="1" t="s">
        <v>173</v>
      </c>
      <c r="C21780" s="218">
        <v>44884</v>
      </c>
      <c r="D21780" s="218">
        <v>44880</v>
      </c>
      <c r="E21780" s="1">
        <v>5</v>
      </c>
      <c r="F21780" s="62">
        <v>210.62</v>
      </c>
    </row>
    <row r="21781" spans="1:6" x14ac:dyDescent="0.35">
      <c r="A21781" s="1">
        <v>249</v>
      </c>
      <c r="B21781" s="1" t="s">
        <v>173</v>
      </c>
      <c r="C21781" s="218">
        <v>44884</v>
      </c>
      <c r="D21781" s="218">
        <v>44881</v>
      </c>
      <c r="E21781" s="1">
        <v>2</v>
      </c>
      <c r="F21781" s="62">
        <v>78.16</v>
      </c>
    </row>
    <row r="21782" spans="1:6" x14ac:dyDescent="0.35">
      <c r="A21782" s="1">
        <v>249</v>
      </c>
      <c r="B21782" s="1" t="s">
        <v>173</v>
      </c>
      <c r="C21782" s="218">
        <v>44885</v>
      </c>
      <c r="D21782" s="218">
        <v>44880</v>
      </c>
      <c r="E21782" s="1">
        <v>2</v>
      </c>
      <c r="F21782" s="62">
        <v>108.7</v>
      </c>
    </row>
    <row r="21783" spans="1:6" x14ac:dyDescent="0.35">
      <c r="A21783" s="1">
        <v>249</v>
      </c>
      <c r="B21783" s="1" t="s">
        <v>173</v>
      </c>
      <c r="C21783" s="218">
        <v>44885</v>
      </c>
      <c r="D21783" s="218">
        <v>44881</v>
      </c>
      <c r="E21783" s="1">
        <v>1</v>
      </c>
      <c r="F21783" s="62">
        <v>54.45</v>
      </c>
    </row>
    <row r="21784" spans="1:6" x14ac:dyDescent="0.35">
      <c r="A21784" s="1">
        <v>249</v>
      </c>
      <c r="B21784" s="1" t="s">
        <v>173</v>
      </c>
      <c r="C21784" s="218">
        <v>44885</v>
      </c>
      <c r="D21784" s="218">
        <v>44882</v>
      </c>
      <c r="E21784" s="1">
        <v>5</v>
      </c>
      <c r="F21784" s="62">
        <v>214.23</v>
      </c>
    </row>
    <row r="21785" spans="1:6" x14ac:dyDescent="0.35">
      <c r="A21785" s="1">
        <v>249</v>
      </c>
      <c r="B21785" s="1" t="s">
        <v>173</v>
      </c>
      <c r="C21785" s="218">
        <v>44886</v>
      </c>
      <c r="D21785" s="218">
        <v>44880</v>
      </c>
      <c r="E21785" s="1">
        <v>3</v>
      </c>
      <c r="F21785" s="62">
        <v>69.75</v>
      </c>
    </row>
    <row r="21786" spans="1:6" x14ac:dyDescent="0.35">
      <c r="A21786" s="1">
        <v>249</v>
      </c>
      <c r="B21786" s="1" t="s">
        <v>173</v>
      </c>
      <c r="C21786" s="218">
        <v>44886</v>
      </c>
      <c r="D21786" s="218">
        <v>44881</v>
      </c>
      <c r="E21786" s="1">
        <v>4</v>
      </c>
      <c r="F21786" s="62">
        <v>145.43</v>
      </c>
    </row>
    <row r="21787" spans="1:6" x14ac:dyDescent="0.35">
      <c r="A21787" s="1">
        <v>249</v>
      </c>
      <c r="B21787" s="1" t="s">
        <v>173</v>
      </c>
      <c r="C21787" s="218">
        <v>44886</v>
      </c>
      <c r="D21787" s="218">
        <v>44882</v>
      </c>
      <c r="E21787" s="1">
        <v>3</v>
      </c>
      <c r="F21787" s="62">
        <v>86.43</v>
      </c>
    </row>
    <row r="21788" spans="1:6" x14ac:dyDescent="0.35">
      <c r="A21788" s="1">
        <v>249</v>
      </c>
      <c r="B21788" s="1" t="s">
        <v>173</v>
      </c>
      <c r="C21788" s="218">
        <v>44886</v>
      </c>
      <c r="D21788" s="218">
        <v>44886</v>
      </c>
      <c r="E21788" s="1">
        <v>2</v>
      </c>
      <c r="F21788" s="62">
        <v>77.81</v>
      </c>
    </row>
    <row r="21789" spans="1:6" x14ac:dyDescent="0.35">
      <c r="A21789" s="1">
        <v>249</v>
      </c>
      <c r="B21789" s="1" t="s">
        <v>173</v>
      </c>
      <c r="C21789" s="218">
        <v>44887</v>
      </c>
      <c r="D21789" s="218">
        <v>44882</v>
      </c>
      <c r="E21789" s="1">
        <v>1</v>
      </c>
      <c r="F21789" s="62">
        <v>54.45</v>
      </c>
    </row>
    <row r="21790" spans="1:6" x14ac:dyDescent="0.35">
      <c r="A21790" s="1">
        <v>249</v>
      </c>
      <c r="B21790" s="1" t="s">
        <v>173</v>
      </c>
      <c r="C21790" s="218">
        <v>44887</v>
      </c>
      <c r="D21790" s="218">
        <v>44887</v>
      </c>
      <c r="E21790" s="1">
        <v>6</v>
      </c>
      <c r="F21790" s="62">
        <v>169.58</v>
      </c>
    </row>
    <row r="21791" spans="1:6" x14ac:dyDescent="0.35">
      <c r="A21791" s="1">
        <v>249</v>
      </c>
      <c r="B21791" s="1" t="s">
        <v>173</v>
      </c>
      <c r="C21791" s="218">
        <v>44888</v>
      </c>
      <c r="D21791" s="218">
        <v>44882</v>
      </c>
      <c r="E21791" s="1">
        <v>2</v>
      </c>
      <c r="F21791" s="62">
        <v>78.209999999999994</v>
      </c>
    </row>
    <row r="21792" spans="1:6" x14ac:dyDescent="0.35">
      <c r="A21792" s="1">
        <v>249</v>
      </c>
      <c r="B21792" s="1" t="s">
        <v>173</v>
      </c>
      <c r="C21792" s="218">
        <v>44888</v>
      </c>
      <c r="D21792" s="218">
        <v>44886</v>
      </c>
      <c r="E21792" s="1">
        <v>1</v>
      </c>
      <c r="F21792" s="62">
        <v>42.52</v>
      </c>
    </row>
    <row r="21793" spans="1:6" x14ac:dyDescent="0.35">
      <c r="A21793" s="1">
        <v>249</v>
      </c>
      <c r="B21793" s="1" t="s">
        <v>173</v>
      </c>
      <c r="C21793" s="218">
        <v>44888</v>
      </c>
      <c r="D21793" s="218">
        <v>44887</v>
      </c>
      <c r="E21793" s="1">
        <v>1</v>
      </c>
      <c r="F21793" s="62">
        <v>23.76</v>
      </c>
    </row>
    <row r="21794" spans="1:6" x14ac:dyDescent="0.35">
      <c r="A21794" s="1">
        <v>249</v>
      </c>
      <c r="B21794" s="1" t="s">
        <v>173</v>
      </c>
      <c r="C21794" s="218">
        <v>44888</v>
      </c>
      <c r="D21794" s="218">
        <v>44888</v>
      </c>
      <c r="E21794" s="1">
        <v>8</v>
      </c>
      <c r="F21794" s="62">
        <v>218.05</v>
      </c>
    </row>
    <row r="21795" spans="1:6" x14ac:dyDescent="0.35">
      <c r="A21795" s="1">
        <v>249</v>
      </c>
      <c r="B21795" s="1" t="s">
        <v>173</v>
      </c>
      <c r="C21795" s="218">
        <v>44889</v>
      </c>
      <c r="D21795" s="218">
        <v>44889</v>
      </c>
      <c r="E21795" s="1">
        <v>12</v>
      </c>
      <c r="F21795" s="62">
        <v>435.94</v>
      </c>
    </row>
    <row r="21796" spans="1:6" x14ac:dyDescent="0.35">
      <c r="A21796" s="1">
        <v>249</v>
      </c>
      <c r="B21796" s="1" t="s">
        <v>173</v>
      </c>
      <c r="C21796" s="218">
        <v>44890</v>
      </c>
      <c r="D21796" s="218">
        <v>44889</v>
      </c>
      <c r="E21796" s="1">
        <v>4</v>
      </c>
      <c r="F21796" s="62">
        <v>183.64</v>
      </c>
    </row>
    <row r="21797" spans="1:6" x14ac:dyDescent="0.35">
      <c r="A21797" s="1">
        <v>249</v>
      </c>
      <c r="B21797" s="1" t="s">
        <v>173</v>
      </c>
      <c r="C21797" s="218">
        <v>44890</v>
      </c>
      <c r="D21797" s="218">
        <v>44890</v>
      </c>
      <c r="E21797" s="1">
        <v>8</v>
      </c>
      <c r="F21797" s="62">
        <v>341.6</v>
      </c>
    </row>
    <row r="21798" spans="1:6" x14ac:dyDescent="0.35">
      <c r="A21798" s="1">
        <v>249</v>
      </c>
      <c r="B21798" s="1" t="s">
        <v>173</v>
      </c>
      <c r="C21798" s="218">
        <v>44891</v>
      </c>
      <c r="D21798" s="218">
        <v>44889</v>
      </c>
      <c r="E21798" s="1">
        <v>2</v>
      </c>
      <c r="F21798" s="62">
        <v>77.069999999999993</v>
      </c>
    </row>
    <row r="21799" spans="1:6" x14ac:dyDescent="0.35">
      <c r="A21799" s="1">
        <v>249</v>
      </c>
      <c r="B21799" s="1" t="s">
        <v>173</v>
      </c>
      <c r="C21799" s="218">
        <v>44891</v>
      </c>
      <c r="D21799" s="218">
        <v>44890</v>
      </c>
      <c r="E21799" s="1">
        <v>4</v>
      </c>
      <c r="F21799" s="62">
        <v>156.37</v>
      </c>
    </row>
    <row r="21800" spans="1:6" x14ac:dyDescent="0.35">
      <c r="A21800" s="1">
        <v>249</v>
      </c>
      <c r="B21800" s="1" t="s">
        <v>173</v>
      </c>
      <c r="C21800" s="218">
        <v>44891</v>
      </c>
      <c r="D21800" s="218">
        <v>44891</v>
      </c>
      <c r="E21800" s="1">
        <v>4</v>
      </c>
      <c r="F21800" s="62">
        <v>121.67</v>
      </c>
    </row>
    <row r="21801" spans="1:6" x14ac:dyDescent="0.35">
      <c r="A21801" s="1">
        <v>249</v>
      </c>
      <c r="B21801" s="1" t="s">
        <v>173</v>
      </c>
      <c r="C21801" s="218">
        <v>44892</v>
      </c>
      <c r="D21801" s="218">
        <v>44890</v>
      </c>
      <c r="E21801" s="1">
        <v>2</v>
      </c>
      <c r="F21801" s="62">
        <v>68.31</v>
      </c>
    </row>
    <row r="21802" spans="1:6" x14ac:dyDescent="0.35">
      <c r="A21802" s="1">
        <v>249</v>
      </c>
      <c r="B21802" s="1" t="s">
        <v>173</v>
      </c>
      <c r="C21802" s="218">
        <v>44892</v>
      </c>
      <c r="D21802" s="218">
        <v>44891</v>
      </c>
      <c r="E21802" s="1">
        <v>5</v>
      </c>
      <c r="F21802" s="62">
        <v>149.09</v>
      </c>
    </row>
    <row r="21803" spans="1:6" x14ac:dyDescent="0.35">
      <c r="A21803" s="1">
        <v>249</v>
      </c>
      <c r="B21803" s="1" t="s">
        <v>173</v>
      </c>
      <c r="C21803" s="218">
        <v>44892</v>
      </c>
      <c r="D21803" s="218">
        <v>44892</v>
      </c>
      <c r="E21803" s="1">
        <v>7</v>
      </c>
      <c r="F21803" s="62">
        <v>255.96</v>
      </c>
    </row>
    <row r="21804" spans="1:6" x14ac:dyDescent="0.35">
      <c r="A21804" s="1">
        <v>249</v>
      </c>
      <c r="B21804" s="1" t="s">
        <v>173</v>
      </c>
      <c r="C21804" s="218">
        <v>44893</v>
      </c>
      <c r="D21804" s="218">
        <v>44890</v>
      </c>
      <c r="E21804" s="1">
        <v>1</v>
      </c>
      <c r="F21804" s="62">
        <v>54.4</v>
      </c>
    </row>
    <row r="21805" spans="1:6" x14ac:dyDescent="0.35">
      <c r="A21805" s="1">
        <v>249</v>
      </c>
      <c r="B21805" s="1" t="s">
        <v>173</v>
      </c>
      <c r="C21805" s="218">
        <v>44893</v>
      </c>
      <c r="D21805" s="218">
        <v>44891</v>
      </c>
      <c r="E21805" s="1">
        <v>5</v>
      </c>
      <c r="F21805" s="62">
        <v>142.46</v>
      </c>
    </row>
    <row r="21806" spans="1:6" x14ac:dyDescent="0.35">
      <c r="A21806" s="1">
        <v>249</v>
      </c>
      <c r="B21806" s="1" t="s">
        <v>173</v>
      </c>
      <c r="C21806" s="218">
        <v>44893</v>
      </c>
      <c r="D21806" s="218">
        <v>44892</v>
      </c>
      <c r="E21806" s="1">
        <v>5</v>
      </c>
      <c r="F21806" s="62">
        <v>179.33</v>
      </c>
    </row>
    <row r="21807" spans="1:6" x14ac:dyDescent="0.35">
      <c r="A21807" s="1">
        <v>249</v>
      </c>
      <c r="B21807" s="1" t="s">
        <v>173</v>
      </c>
      <c r="C21807" s="218">
        <v>44893</v>
      </c>
      <c r="D21807" s="218">
        <v>44893</v>
      </c>
      <c r="E21807" s="1">
        <v>1</v>
      </c>
      <c r="F21807" s="62">
        <v>50.29</v>
      </c>
    </row>
    <row r="21808" spans="1:6" x14ac:dyDescent="0.35">
      <c r="A21808" s="1">
        <v>249</v>
      </c>
      <c r="B21808" s="1" t="s">
        <v>173</v>
      </c>
      <c r="C21808" s="218">
        <v>44894</v>
      </c>
      <c r="D21808" s="218">
        <v>44889</v>
      </c>
      <c r="E21808" s="1">
        <v>1</v>
      </c>
      <c r="F21808" s="62">
        <v>23.76</v>
      </c>
    </row>
    <row r="21809" spans="1:6" x14ac:dyDescent="0.35">
      <c r="A21809" s="1">
        <v>249</v>
      </c>
      <c r="B21809" s="1" t="s">
        <v>173</v>
      </c>
      <c r="C21809" s="218">
        <v>44894</v>
      </c>
      <c r="D21809" s="218">
        <v>44891</v>
      </c>
      <c r="E21809" s="1">
        <v>2</v>
      </c>
      <c r="F21809" s="62">
        <v>99.84</v>
      </c>
    </row>
    <row r="21810" spans="1:6" x14ac:dyDescent="0.35">
      <c r="A21810" s="1">
        <v>249</v>
      </c>
      <c r="B21810" s="1" t="s">
        <v>173</v>
      </c>
      <c r="C21810" s="218">
        <v>44894</v>
      </c>
      <c r="D21810" s="218">
        <v>44892</v>
      </c>
      <c r="E21810" s="1">
        <v>4</v>
      </c>
      <c r="F21810" s="62">
        <v>173.55</v>
      </c>
    </row>
    <row r="21811" spans="1:6" x14ac:dyDescent="0.35">
      <c r="A21811" s="1">
        <v>249</v>
      </c>
      <c r="B21811" s="1" t="s">
        <v>173</v>
      </c>
      <c r="C21811" s="218">
        <v>44894</v>
      </c>
      <c r="D21811" s="218">
        <v>44893</v>
      </c>
      <c r="E21811" s="1">
        <v>2</v>
      </c>
      <c r="F21811" s="62">
        <v>71.08</v>
      </c>
    </row>
    <row r="21812" spans="1:6" x14ac:dyDescent="0.35">
      <c r="A21812" s="1">
        <v>249</v>
      </c>
      <c r="B21812" s="1" t="s">
        <v>173</v>
      </c>
      <c r="C21812" s="218">
        <v>44894</v>
      </c>
      <c r="D21812" s="218">
        <v>44894</v>
      </c>
      <c r="E21812" s="1">
        <v>2</v>
      </c>
      <c r="F21812" s="62">
        <v>78.06</v>
      </c>
    </row>
    <row r="21813" spans="1:6" x14ac:dyDescent="0.35">
      <c r="A21813" s="1">
        <v>249</v>
      </c>
      <c r="B21813" s="1" t="s">
        <v>173</v>
      </c>
      <c r="C21813" s="218">
        <v>44895</v>
      </c>
      <c r="D21813" s="218">
        <v>44891</v>
      </c>
      <c r="E21813" s="1">
        <v>2</v>
      </c>
      <c r="F21813" s="62">
        <v>98.21</v>
      </c>
    </row>
    <row r="21814" spans="1:6" x14ac:dyDescent="0.35">
      <c r="A21814" s="1">
        <v>249</v>
      </c>
      <c r="B21814" s="1" t="s">
        <v>173</v>
      </c>
      <c r="C21814" s="218">
        <v>44895</v>
      </c>
      <c r="D21814" s="218">
        <v>44892</v>
      </c>
      <c r="E21814" s="1">
        <v>2</v>
      </c>
      <c r="F21814" s="62">
        <v>75.73</v>
      </c>
    </row>
    <row r="21815" spans="1:6" x14ac:dyDescent="0.35">
      <c r="A21815" s="1">
        <v>249</v>
      </c>
      <c r="B21815" s="1" t="s">
        <v>173</v>
      </c>
      <c r="C21815" s="218">
        <v>44895</v>
      </c>
      <c r="D21815" s="218">
        <v>44893</v>
      </c>
      <c r="E21815" s="1">
        <v>4</v>
      </c>
      <c r="F21815" s="62">
        <v>156.16999999999999</v>
      </c>
    </row>
    <row r="21816" spans="1:6" x14ac:dyDescent="0.35">
      <c r="A21816" s="1">
        <v>249</v>
      </c>
      <c r="B21816" s="1" t="s">
        <v>173</v>
      </c>
      <c r="C21816" s="218">
        <v>44895</v>
      </c>
      <c r="D21816" s="218">
        <v>44894</v>
      </c>
      <c r="E21816" s="1">
        <v>4</v>
      </c>
      <c r="F21816" s="62">
        <v>175.18</v>
      </c>
    </row>
    <row r="21817" spans="1:6" x14ac:dyDescent="0.35">
      <c r="A21817" s="1">
        <v>249</v>
      </c>
      <c r="B21817" s="1" t="s">
        <v>173</v>
      </c>
      <c r="C21817" s="218">
        <v>44895</v>
      </c>
      <c r="D21817" s="218">
        <v>44895</v>
      </c>
      <c r="E21817" s="1">
        <v>3</v>
      </c>
      <c r="F21817" s="62">
        <v>132.46</v>
      </c>
    </row>
    <row r="21818" spans="1:6" x14ac:dyDescent="0.35">
      <c r="A21818" s="1">
        <v>249</v>
      </c>
      <c r="B21818" s="1" t="s">
        <v>173</v>
      </c>
      <c r="C21818" s="218">
        <v>44896</v>
      </c>
      <c r="D21818" s="218">
        <v>44892</v>
      </c>
      <c r="E21818" s="1">
        <v>1</v>
      </c>
      <c r="F21818" s="62">
        <v>23.76</v>
      </c>
    </row>
    <row r="21819" spans="1:6" x14ac:dyDescent="0.35">
      <c r="A21819" s="1">
        <v>249</v>
      </c>
      <c r="B21819" s="1" t="s">
        <v>173</v>
      </c>
      <c r="C21819" s="218">
        <v>44896</v>
      </c>
      <c r="D21819" s="218">
        <v>44893</v>
      </c>
      <c r="E21819" s="1">
        <v>8</v>
      </c>
      <c r="F21819" s="62">
        <v>296.75</v>
      </c>
    </row>
    <row r="21820" spans="1:6" x14ac:dyDescent="0.35">
      <c r="A21820" s="1">
        <v>249</v>
      </c>
      <c r="B21820" s="1" t="s">
        <v>173</v>
      </c>
      <c r="C21820" s="218">
        <v>44896</v>
      </c>
      <c r="D21820" s="218">
        <v>44894</v>
      </c>
      <c r="E21820" s="1">
        <v>2</v>
      </c>
      <c r="F21820" s="62">
        <v>73.56</v>
      </c>
    </row>
    <row r="21821" spans="1:6" x14ac:dyDescent="0.35">
      <c r="A21821" s="1">
        <v>249</v>
      </c>
      <c r="B21821" s="1" t="s">
        <v>173</v>
      </c>
      <c r="C21821" s="218">
        <v>44896</v>
      </c>
      <c r="D21821" s="218">
        <v>44895</v>
      </c>
      <c r="E21821" s="1">
        <v>1</v>
      </c>
      <c r="F21821" s="62">
        <v>50.34</v>
      </c>
    </row>
    <row r="21822" spans="1:6" x14ac:dyDescent="0.35">
      <c r="A21822" s="1">
        <v>249</v>
      </c>
      <c r="B21822" s="1" t="s">
        <v>173</v>
      </c>
      <c r="C21822" s="218">
        <v>44897</v>
      </c>
      <c r="D21822" s="218">
        <v>44893</v>
      </c>
      <c r="E21822" s="1">
        <v>2</v>
      </c>
      <c r="F21822" s="62">
        <v>71.180000000000007</v>
      </c>
    </row>
    <row r="21823" spans="1:6" x14ac:dyDescent="0.35">
      <c r="A21823" s="1">
        <v>249</v>
      </c>
      <c r="B21823" s="1" t="s">
        <v>173</v>
      </c>
      <c r="C21823" s="218">
        <v>44897</v>
      </c>
      <c r="D21823" s="218">
        <v>44894</v>
      </c>
      <c r="E21823" s="1">
        <v>6</v>
      </c>
      <c r="F21823" s="62">
        <v>214.23</v>
      </c>
    </row>
    <row r="21824" spans="1:6" x14ac:dyDescent="0.35">
      <c r="A21824" s="1">
        <v>249</v>
      </c>
      <c r="B21824" s="1" t="s">
        <v>173</v>
      </c>
      <c r="C21824" s="218">
        <v>44897</v>
      </c>
      <c r="D21824" s="218">
        <v>44895</v>
      </c>
      <c r="E21824" s="1">
        <v>5</v>
      </c>
      <c r="F21824" s="62">
        <v>154.05000000000001</v>
      </c>
    </row>
    <row r="21825" spans="1:6" x14ac:dyDescent="0.35">
      <c r="A21825" s="1">
        <v>249</v>
      </c>
      <c r="B21825" s="1" t="s">
        <v>173</v>
      </c>
      <c r="C21825" s="218">
        <v>44897</v>
      </c>
      <c r="D21825" s="218">
        <v>44897</v>
      </c>
      <c r="E21825" s="1">
        <v>1</v>
      </c>
      <c r="F21825" s="62">
        <v>45.49</v>
      </c>
    </row>
    <row r="21826" spans="1:6" x14ac:dyDescent="0.35">
      <c r="A21826" s="1">
        <v>249</v>
      </c>
      <c r="B21826" s="1" t="s">
        <v>173</v>
      </c>
      <c r="C21826" s="218">
        <v>44898</v>
      </c>
      <c r="D21826" s="218">
        <v>44893</v>
      </c>
      <c r="E21826" s="1">
        <v>1</v>
      </c>
      <c r="F21826" s="62">
        <v>54.35</v>
      </c>
    </row>
    <row r="21827" spans="1:6" x14ac:dyDescent="0.35">
      <c r="A21827" s="1">
        <v>249</v>
      </c>
      <c r="B21827" s="1" t="s">
        <v>173</v>
      </c>
      <c r="C21827" s="218">
        <v>44898</v>
      </c>
      <c r="D21827" s="218">
        <v>44894</v>
      </c>
      <c r="E21827" s="1">
        <v>3</v>
      </c>
      <c r="F21827" s="62">
        <v>87.96</v>
      </c>
    </row>
    <row r="21828" spans="1:6" x14ac:dyDescent="0.35">
      <c r="A21828" s="1">
        <v>249</v>
      </c>
      <c r="B21828" s="1" t="s">
        <v>173</v>
      </c>
      <c r="C21828" s="218">
        <v>44898</v>
      </c>
      <c r="D21828" s="218">
        <v>44895</v>
      </c>
      <c r="E21828" s="1">
        <v>3</v>
      </c>
      <c r="F21828" s="62">
        <v>163.35</v>
      </c>
    </row>
    <row r="21829" spans="1:6" x14ac:dyDescent="0.35">
      <c r="A21829" s="1">
        <v>249</v>
      </c>
      <c r="B21829" s="1" t="s">
        <v>173</v>
      </c>
      <c r="C21829" s="218">
        <v>44898</v>
      </c>
      <c r="D21829" s="218">
        <v>44897</v>
      </c>
      <c r="E21829" s="1">
        <v>2</v>
      </c>
      <c r="F21829" s="62">
        <v>71.08</v>
      </c>
    </row>
    <row r="21830" spans="1:6" x14ac:dyDescent="0.35">
      <c r="A21830" s="1">
        <v>249</v>
      </c>
      <c r="B21830" s="1" t="s">
        <v>173</v>
      </c>
      <c r="C21830" s="218">
        <v>44898</v>
      </c>
      <c r="D21830" s="218">
        <v>44898</v>
      </c>
      <c r="E21830" s="1">
        <v>1</v>
      </c>
      <c r="F21830" s="62">
        <v>47.12</v>
      </c>
    </row>
    <row r="21831" spans="1:6" x14ac:dyDescent="0.35">
      <c r="A21831" s="1">
        <v>249</v>
      </c>
      <c r="B21831" s="1" t="s">
        <v>173</v>
      </c>
      <c r="C21831" s="218">
        <v>44899</v>
      </c>
      <c r="D21831" s="218">
        <v>44894</v>
      </c>
      <c r="E21831" s="1">
        <v>2</v>
      </c>
      <c r="F21831" s="62">
        <v>106.42</v>
      </c>
    </row>
    <row r="21832" spans="1:6" x14ac:dyDescent="0.35">
      <c r="A21832" s="1">
        <v>249</v>
      </c>
      <c r="B21832" s="1" t="s">
        <v>173</v>
      </c>
      <c r="C21832" s="218">
        <v>44899</v>
      </c>
      <c r="D21832" s="218">
        <v>44895</v>
      </c>
      <c r="E21832" s="1">
        <v>2</v>
      </c>
      <c r="F21832" s="62">
        <v>108.9</v>
      </c>
    </row>
    <row r="21833" spans="1:6" x14ac:dyDescent="0.35">
      <c r="A21833" s="1">
        <v>249</v>
      </c>
      <c r="B21833" s="1" t="s">
        <v>173</v>
      </c>
      <c r="C21833" s="218">
        <v>44899</v>
      </c>
      <c r="D21833" s="218">
        <v>44897</v>
      </c>
      <c r="E21833" s="1">
        <v>3</v>
      </c>
      <c r="F21833" s="62">
        <v>131.66999999999999</v>
      </c>
    </row>
    <row r="21834" spans="1:6" x14ac:dyDescent="0.35">
      <c r="A21834" s="1">
        <v>249</v>
      </c>
      <c r="B21834" s="1" t="s">
        <v>173</v>
      </c>
      <c r="C21834" s="218">
        <v>44899</v>
      </c>
      <c r="D21834" s="218">
        <v>44898</v>
      </c>
      <c r="E21834" s="1">
        <v>3</v>
      </c>
      <c r="F21834" s="62">
        <v>158.88999999999999</v>
      </c>
    </row>
    <row r="21835" spans="1:6" x14ac:dyDescent="0.35">
      <c r="A21835" s="1">
        <v>249</v>
      </c>
      <c r="B21835" s="1" t="s">
        <v>173</v>
      </c>
      <c r="C21835" s="218">
        <v>44900</v>
      </c>
      <c r="D21835" s="218">
        <v>44897</v>
      </c>
      <c r="E21835" s="1">
        <v>2</v>
      </c>
      <c r="F21835" s="62">
        <v>76.63</v>
      </c>
    </row>
    <row r="21836" spans="1:6" x14ac:dyDescent="0.35">
      <c r="A21836" s="1">
        <v>249</v>
      </c>
      <c r="B21836" s="1" t="s">
        <v>173</v>
      </c>
      <c r="C21836" s="218">
        <v>44900</v>
      </c>
      <c r="D21836" s="218">
        <v>44898</v>
      </c>
      <c r="E21836" s="1">
        <v>3</v>
      </c>
      <c r="F21836" s="62">
        <v>130.28</v>
      </c>
    </row>
    <row r="21837" spans="1:6" x14ac:dyDescent="0.35">
      <c r="A21837" s="1">
        <v>249</v>
      </c>
      <c r="B21837" s="1" t="s">
        <v>173</v>
      </c>
      <c r="C21837" s="218">
        <v>44901</v>
      </c>
      <c r="D21837" s="218">
        <v>44897</v>
      </c>
      <c r="E21837" s="1">
        <v>4</v>
      </c>
      <c r="F21837" s="62">
        <v>125.73</v>
      </c>
    </row>
    <row r="21838" spans="1:6" x14ac:dyDescent="0.35">
      <c r="A21838" s="1">
        <v>249</v>
      </c>
      <c r="B21838" s="1" t="s">
        <v>173</v>
      </c>
      <c r="C21838" s="218">
        <v>44901</v>
      </c>
      <c r="D21838" s="218">
        <v>44898</v>
      </c>
      <c r="E21838" s="1">
        <v>4</v>
      </c>
      <c r="F21838" s="62">
        <v>118.8</v>
      </c>
    </row>
    <row r="21839" spans="1:6" x14ac:dyDescent="0.35">
      <c r="A21839" s="1">
        <v>249</v>
      </c>
      <c r="B21839" s="1" t="s">
        <v>173</v>
      </c>
      <c r="C21839" s="218">
        <v>44901</v>
      </c>
      <c r="D21839" s="218">
        <v>44899</v>
      </c>
      <c r="E21839" s="1">
        <v>6</v>
      </c>
      <c r="F21839" s="62">
        <v>201.96</v>
      </c>
    </row>
    <row r="21840" spans="1:6" x14ac:dyDescent="0.35">
      <c r="A21840" s="1">
        <v>249</v>
      </c>
      <c r="B21840" s="1" t="s">
        <v>173</v>
      </c>
      <c r="C21840" s="218">
        <v>44901</v>
      </c>
      <c r="D21840" s="218">
        <v>44900</v>
      </c>
      <c r="E21840" s="1">
        <v>5</v>
      </c>
      <c r="F21840" s="62">
        <v>118.8</v>
      </c>
    </row>
    <row r="21841" spans="1:6" x14ac:dyDescent="0.35">
      <c r="A21841" s="1">
        <v>249</v>
      </c>
      <c r="B21841" s="1" t="s">
        <v>173</v>
      </c>
      <c r="C21841" s="218">
        <v>44901</v>
      </c>
      <c r="D21841" s="218">
        <v>44901</v>
      </c>
      <c r="E21841" s="1">
        <v>3</v>
      </c>
      <c r="F21841" s="62">
        <v>132.66</v>
      </c>
    </row>
    <row r="21842" spans="1:6" x14ac:dyDescent="0.35">
      <c r="A21842" s="1">
        <v>249</v>
      </c>
      <c r="B21842" s="1" t="s">
        <v>173</v>
      </c>
      <c r="C21842" s="218">
        <v>44902</v>
      </c>
      <c r="D21842" s="218">
        <v>44897</v>
      </c>
      <c r="E21842" s="1">
        <v>3</v>
      </c>
      <c r="F21842" s="62">
        <v>101.97</v>
      </c>
    </row>
    <row r="21843" spans="1:6" x14ac:dyDescent="0.35">
      <c r="A21843" s="1">
        <v>249</v>
      </c>
      <c r="B21843" s="1" t="s">
        <v>173</v>
      </c>
      <c r="C21843" s="218">
        <v>44902</v>
      </c>
      <c r="D21843" s="218">
        <v>44898</v>
      </c>
      <c r="E21843" s="1">
        <v>1</v>
      </c>
      <c r="F21843" s="62">
        <v>23.76</v>
      </c>
    </row>
    <row r="21844" spans="1:6" x14ac:dyDescent="0.35">
      <c r="A21844" s="1">
        <v>249</v>
      </c>
      <c r="B21844" s="1" t="s">
        <v>173</v>
      </c>
      <c r="C21844" s="218">
        <v>44902</v>
      </c>
      <c r="D21844" s="218">
        <v>44899</v>
      </c>
      <c r="E21844" s="1">
        <v>1</v>
      </c>
      <c r="F21844" s="62">
        <v>54.35</v>
      </c>
    </row>
    <row r="21845" spans="1:6" x14ac:dyDescent="0.35">
      <c r="A21845" s="1">
        <v>249</v>
      </c>
      <c r="B21845" s="1" t="s">
        <v>173</v>
      </c>
      <c r="C21845" s="218">
        <v>44902</v>
      </c>
      <c r="D21845" s="218">
        <v>44900</v>
      </c>
      <c r="E21845" s="1">
        <v>3</v>
      </c>
      <c r="F21845" s="62">
        <v>132.66</v>
      </c>
    </row>
    <row r="21846" spans="1:6" x14ac:dyDescent="0.35">
      <c r="A21846" s="1">
        <v>249</v>
      </c>
      <c r="B21846" s="1" t="s">
        <v>173</v>
      </c>
      <c r="C21846" s="218">
        <v>44902</v>
      </c>
      <c r="D21846" s="218">
        <v>44901</v>
      </c>
      <c r="E21846" s="1">
        <v>1</v>
      </c>
      <c r="F21846" s="62">
        <v>43.56</v>
      </c>
    </row>
    <row r="21847" spans="1:6" x14ac:dyDescent="0.35">
      <c r="A21847" s="1">
        <v>249</v>
      </c>
      <c r="B21847" s="1" t="s">
        <v>173</v>
      </c>
      <c r="C21847" s="218">
        <v>44902</v>
      </c>
      <c r="D21847" s="218">
        <v>44902</v>
      </c>
      <c r="E21847" s="1">
        <v>6</v>
      </c>
      <c r="F21847" s="62">
        <v>224.53</v>
      </c>
    </row>
    <row r="21848" spans="1:6" x14ac:dyDescent="0.35">
      <c r="A21848" s="1">
        <v>249</v>
      </c>
      <c r="B21848" s="1" t="s">
        <v>173</v>
      </c>
      <c r="C21848" s="218">
        <v>44903</v>
      </c>
      <c r="D21848" s="218">
        <v>44899</v>
      </c>
      <c r="E21848" s="1">
        <v>2</v>
      </c>
      <c r="F21848" s="62">
        <v>78.209999999999994</v>
      </c>
    </row>
    <row r="21849" spans="1:6" x14ac:dyDescent="0.35">
      <c r="A21849" s="1">
        <v>249</v>
      </c>
      <c r="B21849" s="1" t="s">
        <v>173</v>
      </c>
      <c r="C21849" s="218">
        <v>44903</v>
      </c>
      <c r="D21849" s="218">
        <v>44900</v>
      </c>
      <c r="E21849" s="1">
        <v>3</v>
      </c>
      <c r="F21849" s="62">
        <v>71.28</v>
      </c>
    </row>
    <row r="21850" spans="1:6" x14ac:dyDescent="0.35">
      <c r="A21850" s="1">
        <v>249</v>
      </c>
      <c r="B21850" s="1" t="s">
        <v>173</v>
      </c>
      <c r="C21850" s="218">
        <v>44903</v>
      </c>
      <c r="D21850" s="218">
        <v>44901</v>
      </c>
      <c r="E21850" s="1">
        <v>2</v>
      </c>
      <c r="F21850" s="62">
        <v>78.209999999999994</v>
      </c>
    </row>
    <row r="21851" spans="1:6" x14ac:dyDescent="0.35">
      <c r="A21851" s="1">
        <v>249</v>
      </c>
      <c r="B21851" s="1" t="s">
        <v>173</v>
      </c>
      <c r="C21851" s="218">
        <v>44903</v>
      </c>
      <c r="D21851" s="218">
        <v>44902</v>
      </c>
      <c r="E21851" s="1">
        <v>5</v>
      </c>
      <c r="F21851" s="62">
        <v>180.18</v>
      </c>
    </row>
    <row r="21852" spans="1:6" x14ac:dyDescent="0.35">
      <c r="A21852" s="1">
        <v>249</v>
      </c>
      <c r="B21852" s="1" t="s">
        <v>173</v>
      </c>
      <c r="C21852" s="218">
        <v>44904</v>
      </c>
      <c r="D21852" s="218">
        <v>44901</v>
      </c>
      <c r="E21852" s="1">
        <v>4</v>
      </c>
      <c r="F21852" s="62">
        <v>156.41999999999999</v>
      </c>
    </row>
    <row r="21853" spans="1:6" x14ac:dyDescent="0.35">
      <c r="A21853" s="1">
        <v>249</v>
      </c>
      <c r="B21853" s="1" t="s">
        <v>173</v>
      </c>
      <c r="C21853" s="218">
        <v>44904</v>
      </c>
      <c r="D21853" s="218">
        <v>44902</v>
      </c>
      <c r="E21853" s="1">
        <v>1</v>
      </c>
      <c r="F21853" s="62">
        <v>54.45</v>
      </c>
    </row>
    <row r="21854" spans="1:6" x14ac:dyDescent="0.35">
      <c r="A21854" s="1">
        <v>249</v>
      </c>
      <c r="B21854" s="1" t="s">
        <v>173</v>
      </c>
      <c r="C21854" s="218">
        <v>44904</v>
      </c>
      <c r="D21854" s="218">
        <v>44904</v>
      </c>
      <c r="E21854" s="1">
        <v>7</v>
      </c>
      <c r="F21854" s="62">
        <v>289.08</v>
      </c>
    </row>
    <row r="21855" spans="1:6" x14ac:dyDescent="0.35">
      <c r="A21855" s="1">
        <v>249</v>
      </c>
      <c r="B21855" s="1" t="s">
        <v>173</v>
      </c>
      <c r="C21855" s="218">
        <v>44905</v>
      </c>
      <c r="D21855" s="218">
        <v>44904</v>
      </c>
      <c r="E21855" s="1">
        <v>8</v>
      </c>
      <c r="F21855" s="62">
        <v>312.83999999999997</v>
      </c>
    </row>
    <row r="21856" spans="1:6" x14ac:dyDescent="0.35">
      <c r="A21856" s="1">
        <v>249</v>
      </c>
      <c r="B21856" s="1" t="s">
        <v>173</v>
      </c>
      <c r="C21856" s="218">
        <v>44906</v>
      </c>
      <c r="D21856" s="218">
        <v>44904</v>
      </c>
      <c r="E21856" s="1">
        <v>2</v>
      </c>
      <c r="F21856" s="62">
        <v>78.11</v>
      </c>
    </row>
    <row r="21857" spans="1:6" x14ac:dyDescent="0.35">
      <c r="A21857" s="1">
        <v>249</v>
      </c>
      <c r="B21857" s="1" t="s">
        <v>173</v>
      </c>
      <c r="C21857" s="218">
        <v>44906</v>
      </c>
      <c r="D21857" s="218">
        <v>44906</v>
      </c>
      <c r="E21857" s="1">
        <v>4</v>
      </c>
      <c r="F21857" s="62">
        <v>156.41999999999999</v>
      </c>
    </row>
    <row r="21858" spans="1:6" x14ac:dyDescent="0.35">
      <c r="A21858" s="1">
        <v>249</v>
      </c>
      <c r="B21858" s="1" t="s">
        <v>173</v>
      </c>
      <c r="C21858" s="218">
        <v>44907</v>
      </c>
      <c r="D21858" s="218">
        <v>44906</v>
      </c>
      <c r="E21858" s="1">
        <v>2</v>
      </c>
      <c r="F21858" s="62">
        <v>108.9</v>
      </c>
    </row>
    <row r="21859" spans="1:6" x14ac:dyDescent="0.35">
      <c r="A21859" s="1">
        <v>249</v>
      </c>
      <c r="B21859" s="1" t="s">
        <v>173</v>
      </c>
      <c r="C21859" s="218">
        <v>44907</v>
      </c>
      <c r="D21859" s="218">
        <v>44907</v>
      </c>
      <c r="E21859" s="1">
        <v>6</v>
      </c>
      <c r="F21859" s="62">
        <v>234.63</v>
      </c>
    </row>
    <row r="21860" spans="1:6" x14ac:dyDescent="0.35">
      <c r="A21860" s="1">
        <v>249</v>
      </c>
      <c r="B21860" s="1" t="s">
        <v>173</v>
      </c>
      <c r="C21860" s="218">
        <v>44908</v>
      </c>
      <c r="D21860" s="218">
        <v>44907</v>
      </c>
      <c r="E21860" s="1">
        <v>2</v>
      </c>
      <c r="F21860" s="62">
        <v>102.86</v>
      </c>
    </row>
    <row r="21861" spans="1:6" x14ac:dyDescent="0.35">
      <c r="A21861" s="1">
        <v>249</v>
      </c>
      <c r="B21861" s="1" t="s">
        <v>173</v>
      </c>
      <c r="C21861" s="218">
        <v>44908</v>
      </c>
      <c r="D21861" s="218">
        <v>44908</v>
      </c>
      <c r="E21861" s="1">
        <v>8</v>
      </c>
      <c r="F21861" s="62">
        <v>337.39</v>
      </c>
    </row>
    <row r="21862" spans="1:6" x14ac:dyDescent="0.35">
      <c r="A21862" s="1">
        <v>249</v>
      </c>
      <c r="B21862" s="1" t="s">
        <v>173</v>
      </c>
      <c r="C21862" s="218">
        <v>44909</v>
      </c>
      <c r="D21862" s="218">
        <v>44908</v>
      </c>
      <c r="E21862" s="1">
        <v>1</v>
      </c>
      <c r="F21862" s="62">
        <v>54.45</v>
      </c>
    </row>
    <row r="21863" spans="1:6" x14ac:dyDescent="0.35">
      <c r="A21863" s="1">
        <v>249</v>
      </c>
      <c r="B21863" s="1" t="s">
        <v>173</v>
      </c>
      <c r="C21863" s="218">
        <v>44909</v>
      </c>
      <c r="D21863" s="218">
        <v>44909</v>
      </c>
      <c r="E21863" s="1">
        <v>14</v>
      </c>
      <c r="F21863" s="62">
        <v>505.49</v>
      </c>
    </row>
    <row r="21864" spans="1:6" x14ac:dyDescent="0.35">
      <c r="A21864" s="1">
        <v>249</v>
      </c>
      <c r="B21864" s="1" t="s">
        <v>173</v>
      </c>
      <c r="C21864" s="218">
        <v>44910</v>
      </c>
      <c r="D21864" s="218">
        <v>44910</v>
      </c>
      <c r="E21864" s="1">
        <v>12</v>
      </c>
      <c r="F21864" s="62">
        <v>438.57</v>
      </c>
    </row>
    <row r="21865" spans="1:6" x14ac:dyDescent="0.35">
      <c r="A21865" s="1">
        <v>249</v>
      </c>
      <c r="B21865" s="1" t="s">
        <v>173</v>
      </c>
      <c r="C21865" s="218">
        <v>44911</v>
      </c>
      <c r="D21865" s="218">
        <v>44910</v>
      </c>
      <c r="E21865" s="1">
        <v>2</v>
      </c>
      <c r="F21865" s="62">
        <v>105.34</v>
      </c>
    </row>
    <row r="21866" spans="1:6" x14ac:dyDescent="0.35">
      <c r="A21866" s="1">
        <v>249</v>
      </c>
      <c r="B21866" s="1" t="s">
        <v>173</v>
      </c>
      <c r="C21866" s="218">
        <v>44911</v>
      </c>
      <c r="D21866" s="218">
        <v>44911</v>
      </c>
      <c r="E21866" s="1">
        <v>15</v>
      </c>
      <c r="F21866" s="62">
        <v>528.96</v>
      </c>
    </row>
    <row r="21867" spans="1:6" x14ac:dyDescent="0.35">
      <c r="A21867" s="1">
        <v>249</v>
      </c>
      <c r="B21867" s="1" t="s">
        <v>173</v>
      </c>
      <c r="C21867" s="218">
        <v>44912</v>
      </c>
      <c r="D21867" s="218">
        <v>44912</v>
      </c>
      <c r="E21867" s="1">
        <v>7</v>
      </c>
      <c r="F21867" s="62">
        <v>307.99</v>
      </c>
    </row>
    <row r="21868" spans="1:6" x14ac:dyDescent="0.35">
      <c r="A21868" s="1">
        <v>249</v>
      </c>
      <c r="B21868" s="1" t="s">
        <v>173</v>
      </c>
      <c r="C21868" s="218">
        <v>44913</v>
      </c>
      <c r="D21868" s="218">
        <v>44911</v>
      </c>
      <c r="E21868" s="1">
        <v>1</v>
      </c>
      <c r="F21868" s="62">
        <v>23.76</v>
      </c>
    </row>
    <row r="21869" spans="1:6" x14ac:dyDescent="0.35">
      <c r="A21869" s="1">
        <v>249</v>
      </c>
      <c r="B21869" s="1" t="s">
        <v>173</v>
      </c>
      <c r="C21869" s="218">
        <v>44913</v>
      </c>
      <c r="D21869" s="218">
        <v>44912</v>
      </c>
      <c r="E21869" s="1">
        <v>6</v>
      </c>
      <c r="F21869" s="62">
        <v>142.56</v>
      </c>
    </row>
    <row r="21870" spans="1:6" x14ac:dyDescent="0.35">
      <c r="A21870" s="1">
        <v>249</v>
      </c>
      <c r="B21870" s="1" t="s">
        <v>173</v>
      </c>
      <c r="C21870" s="218">
        <v>44913</v>
      </c>
      <c r="D21870" s="218">
        <v>44913</v>
      </c>
      <c r="E21870" s="1">
        <v>7</v>
      </c>
      <c r="F21870" s="62">
        <v>314.82</v>
      </c>
    </row>
    <row r="21871" spans="1:6" x14ac:dyDescent="0.35">
      <c r="A21871" s="1">
        <v>249</v>
      </c>
      <c r="B21871" s="1" t="s">
        <v>173</v>
      </c>
      <c r="C21871" s="218">
        <v>44914</v>
      </c>
      <c r="D21871" s="218">
        <v>44913</v>
      </c>
      <c r="E21871" s="1">
        <v>5</v>
      </c>
      <c r="F21871" s="62">
        <v>180.18</v>
      </c>
    </row>
    <row r="21872" spans="1:6" x14ac:dyDescent="0.35">
      <c r="A21872" s="1">
        <v>249</v>
      </c>
      <c r="B21872" s="1" t="s">
        <v>173</v>
      </c>
      <c r="C21872" s="218">
        <v>44914</v>
      </c>
      <c r="D21872" s="218">
        <v>44914</v>
      </c>
      <c r="E21872" s="1">
        <v>3</v>
      </c>
      <c r="F21872" s="62">
        <v>132.66</v>
      </c>
    </row>
    <row r="21873" spans="1:6" x14ac:dyDescent="0.35">
      <c r="A21873" s="1">
        <v>249</v>
      </c>
      <c r="B21873" s="1" t="s">
        <v>173</v>
      </c>
      <c r="C21873" s="218">
        <v>44915</v>
      </c>
      <c r="D21873" s="218">
        <v>44912</v>
      </c>
      <c r="E21873" s="1">
        <v>2</v>
      </c>
      <c r="F21873" s="62">
        <v>46.97</v>
      </c>
    </row>
    <row r="21874" spans="1:6" x14ac:dyDescent="0.35">
      <c r="A21874" s="1">
        <v>249</v>
      </c>
      <c r="B21874" s="1" t="s">
        <v>173</v>
      </c>
      <c r="C21874" s="218">
        <v>44915</v>
      </c>
      <c r="D21874" s="218">
        <v>44913</v>
      </c>
      <c r="E21874" s="1">
        <v>2</v>
      </c>
      <c r="F21874" s="62">
        <v>106.33</v>
      </c>
    </row>
    <row r="21875" spans="1:6" x14ac:dyDescent="0.35">
      <c r="A21875" s="1">
        <v>249</v>
      </c>
      <c r="B21875" s="1" t="s">
        <v>173</v>
      </c>
      <c r="C21875" s="218">
        <v>44915</v>
      </c>
      <c r="D21875" s="218">
        <v>44914</v>
      </c>
      <c r="E21875" s="1">
        <v>4</v>
      </c>
      <c r="F21875" s="62">
        <v>185.67</v>
      </c>
    </row>
    <row r="21876" spans="1:6" x14ac:dyDescent="0.35">
      <c r="A21876" s="1">
        <v>249</v>
      </c>
      <c r="B21876" s="1" t="s">
        <v>173</v>
      </c>
      <c r="C21876" s="218">
        <v>44915</v>
      </c>
      <c r="D21876" s="218">
        <v>44915</v>
      </c>
      <c r="E21876" s="1">
        <v>3</v>
      </c>
      <c r="F21876" s="62">
        <v>132.41</v>
      </c>
    </row>
    <row r="21877" spans="1:6" x14ac:dyDescent="0.35">
      <c r="A21877" s="1">
        <v>249</v>
      </c>
      <c r="B21877" s="1" t="s">
        <v>173</v>
      </c>
      <c r="C21877" s="218">
        <v>44916</v>
      </c>
      <c r="D21877" s="218">
        <v>44914</v>
      </c>
      <c r="E21877" s="1">
        <v>7</v>
      </c>
      <c r="F21877" s="62">
        <v>194.73</v>
      </c>
    </row>
    <row r="21878" spans="1:6" x14ac:dyDescent="0.35">
      <c r="A21878" s="1">
        <v>249</v>
      </c>
      <c r="B21878" s="1" t="s">
        <v>173</v>
      </c>
      <c r="C21878" s="218">
        <v>44916</v>
      </c>
      <c r="D21878" s="218">
        <v>44915</v>
      </c>
      <c r="E21878" s="1">
        <v>5</v>
      </c>
      <c r="F21878" s="62">
        <v>175.28</v>
      </c>
    </row>
    <row r="21879" spans="1:6" x14ac:dyDescent="0.35">
      <c r="A21879" s="1">
        <v>249</v>
      </c>
      <c r="B21879" s="1" t="s">
        <v>173</v>
      </c>
      <c r="C21879" s="218">
        <v>44916</v>
      </c>
      <c r="D21879" s="218">
        <v>44916</v>
      </c>
      <c r="E21879" s="1">
        <v>3</v>
      </c>
      <c r="F21879" s="62">
        <v>162.9</v>
      </c>
    </row>
    <row r="21880" spans="1:6" x14ac:dyDescent="0.35">
      <c r="A21880" s="1">
        <v>249</v>
      </c>
      <c r="B21880" s="1" t="s">
        <v>173</v>
      </c>
      <c r="C21880" s="218">
        <v>44917</v>
      </c>
      <c r="D21880" s="218">
        <v>44914</v>
      </c>
      <c r="E21880" s="1">
        <v>5</v>
      </c>
      <c r="F21880" s="62">
        <v>202.25</v>
      </c>
    </row>
    <row r="21881" spans="1:6" x14ac:dyDescent="0.35">
      <c r="A21881" s="1">
        <v>249</v>
      </c>
      <c r="B21881" s="1" t="s">
        <v>173</v>
      </c>
      <c r="C21881" s="218">
        <v>44917</v>
      </c>
      <c r="D21881" s="218">
        <v>44915</v>
      </c>
      <c r="E21881" s="1">
        <v>2</v>
      </c>
      <c r="F21881" s="62">
        <v>47.47</v>
      </c>
    </row>
    <row r="21882" spans="1:6" x14ac:dyDescent="0.35">
      <c r="A21882" s="1">
        <v>249</v>
      </c>
      <c r="B21882" s="1" t="s">
        <v>173</v>
      </c>
      <c r="C21882" s="218">
        <v>44917</v>
      </c>
      <c r="D21882" s="218">
        <v>44916</v>
      </c>
      <c r="E21882" s="1">
        <v>6</v>
      </c>
      <c r="F21882" s="62">
        <v>233.78</v>
      </c>
    </row>
    <row r="21883" spans="1:6" x14ac:dyDescent="0.35">
      <c r="A21883" s="1">
        <v>249</v>
      </c>
      <c r="B21883" s="1" t="s">
        <v>173</v>
      </c>
      <c r="C21883" s="218">
        <v>44917</v>
      </c>
      <c r="D21883" s="218">
        <v>44917</v>
      </c>
      <c r="E21883" s="1">
        <v>2</v>
      </c>
      <c r="F21883" s="62">
        <v>108.7</v>
      </c>
    </row>
    <row r="21884" spans="1:6" x14ac:dyDescent="0.35">
      <c r="A21884" s="1">
        <v>249</v>
      </c>
      <c r="B21884" s="1" t="s">
        <v>173</v>
      </c>
      <c r="C21884" s="218">
        <v>44918</v>
      </c>
      <c r="D21884" s="218">
        <v>44915</v>
      </c>
      <c r="E21884" s="1">
        <v>2</v>
      </c>
      <c r="F21884" s="62">
        <v>77.81</v>
      </c>
    </row>
    <row r="21885" spans="1:6" x14ac:dyDescent="0.35">
      <c r="A21885" s="1">
        <v>249</v>
      </c>
      <c r="B21885" s="1" t="s">
        <v>173</v>
      </c>
      <c r="C21885" s="218">
        <v>44918</v>
      </c>
      <c r="D21885" s="218">
        <v>44916</v>
      </c>
      <c r="E21885" s="1">
        <v>3</v>
      </c>
      <c r="F21885" s="62">
        <v>71.23</v>
      </c>
    </row>
    <row r="21886" spans="1:6" x14ac:dyDescent="0.35">
      <c r="A21886" s="1">
        <v>249</v>
      </c>
      <c r="B21886" s="1" t="s">
        <v>173</v>
      </c>
      <c r="C21886" s="218">
        <v>44918</v>
      </c>
      <c r="D21886" s="218">
        <v>44917</v>
      </c>
      <c r="E21886" s="1">
        <v>5</v>
      </c>
      <c r="F21886" s="62">
        <v>239.13</v>
      </c>
    </row>
    <row r="21887" spans="1:6" x14ac:dyDescent="0.35">
      <c r="A21887" s="1">
        <v>249</v>
      </c>
      <c r="B21887" s="1" t="s">
        <v>173</v>
      </c>
      <c r="C21887" s="218">
        <v>44918</v>
      </c>
      <c r="D21887" s="218">
        <v>44918</v>
      </c>
      <c r="E21887" s="1">
        <v>4</v>
      </c>
      <c r="F21887" s="62">
        <v>185.87</v>
      </c>
    </row>
    <row r="21888" spans="1:6" x14ac:dyDescent="0.35">
      <c r="A21888" s="1">
        <v>249</v>
      </c>
      <c r="B21888" s="1" t="s">
        <v>173</v>
      </c>
      <c r="C21888" s="218">
        <v>44919</v>
      </c>
      <c r="D21888" s="218">
        <v>44916</v>
      </c>
      <c r="E21888" s="1">
        <v>2</v>
      </c>
      <c r="F21888" s="62">
        <v>47.42</v>
      </c>
    </row>
    <row r="21889" spans="1:6" x14ac:dyDescent="0.35">
      <c r="A21889" s="1">
        <v>249</v>
      </c>
      <c r="B21889" s="1" t="s">
        <v>173</v>
      </c>
      <c r="C21889" s="218">
        <v>44919</v>
      </c>
      <c r="D21889" s="218">
        <v>44917</v>
      </c>
      <c r="E21889" s="1">
        <v>2</v>
      </c>
      <c r="F21889" s="62">
        <v>47.37</v>
      </c>
    </row>
    <row r="21890" spans="1:6" x14ac:dyDescent="0.35">
      <c r="A21890" s="1">
        <v>249</v>
      </c>
      <c r="B21890" s="1" t="s">
        <v>173</v>
      </c>
      <c r="C21890" s="218">
        <v>44919</v>
      </c>
      <c r="D21890" s="218">
        <v>44918</v>
      </c>
      <c r="E21890" s="1">
        <v>4</v>
      </c>
      <c r="F21890" s="62">
        <v>183.05</v>
      </c>
    </row>
    <row r="21891" spans="1:6" x14ac:dyDescent="0.35">
      <c r="A21891" s="1">
        <v>249</v>
      </c>
      <c r="B21891" s="1" t="s">
        <v>173</v>
      </c>
      <c r="C21891" s="218">
        <v>44919</v>
      </c>
      <c r="D21891" s="218">
        <v>44919</v>
      </c>
      <c r="E21891" s="1">
        <v>4</v>
      </c>
      <c r="F21891" s="62">
        <v>156.02000000000001</v>
      </c>
    </row>
    <row r="21892" spans="1:6" x14ac:dyDescent="0.35">
      <c r="A21892" s="1">
        <v>249</v>
      </c>
      <c r="B21892" s="1" t="s">
        <v>173</v>
      </c>
      <c r="C21892" s="218">
        <v>44920</v>
      </c>
      <c r="D21892" s="218">
        <v>44918</v>
      </c>
      <c r="E21892" s="1">
        <v>2</v>
      </c>
      <c r="F21892" s="62">
        <v>104.29</v>
      </c>
    </row>
    <row r="21893" spans="1:6" x14ac:dyDescent="0.35">
      <c r="A21893" s="1">
        <v>249</v>
      </c>
      <c r="B21893" s="1" t="s">
        <v>173</v>
      </c>
      <c r="C21893" s="218">
        <v>44920</v>
      </c>
      <c r="D21893" s="218">
        <v>44919</v>
      </c>
      <c r="E21893" s="1">
        <v>5</v>
      </c>
      <c r="F21893" s="62">
        <v>195.23</v>
      </c>
    </row>
    <row r="21894" spans="1:6" x14ac:dyDescent="0.35">
      <c r="A21894" s="1">
        <v>249</v>
      </c>
      <c r="B21894" s="1" t="s">
        <v>173</v>
      </c>
      <c r="C21894" s="218">
        <v>44920</v>
      </c>
      <c r="D21894" s="218">
        <v>44920</v>
      </c>
      <c r="E21894" s="1">
        <v>6</v>
      </c>
      <c r="F21894" s="62">
        <v>255.51</v>
      </c>
    </row>
    <row r="21895" spans="1:6" x14ac:dyDescent="0.35">
      <c r="A21895" s="1">
        <v>249</v>
      </c>
      <c r="B21895" s="1" t="s">
        <v>173</v>
      </c>
      <c r="C21895" s="218">
        <v>44921</v>
      </c>
      <c r="D21895" s="218">
        <v>44919</v>
      </c>
      <c r="E21895" s="1">
        <v>2</v>
      </c>
      <c r="F21895" s="62">
        <v>78.11</v>
      </c>
    </row>
    <row r="21896" spans="1:6" x14ac:dyDescent="0.35">
      <c r="A21896" s="1">
        <v>249</v>
      </c>
      <c r="B21896" s="1" t="s">
        <v>173</v>
      </c>
      <c r="C21896" s="218">
        <v>44921</v>
      </c>
      <c r="D21896" s="218">
        <v>44920</v>
      </c>
      <c r="E21896" s="1">
        <v>5</v>
      </c>
      <c r="F21896" s="62">
        <v>210.57</v>
      </c>
    </row>
    <row r="21897" spans="1:6" x14ac:dyDescent="0.35">
      <c r="A21897" s="1">
        <v>249</v>
      </c>
      <c r="B21897" s="1" t="s">
        <v>173</v>
      </c>
      <c r="C21897" s="218">
        <v>44921</v>
      </c>
      <c r="D21897" s="218">
        <v>44921</v>
      </c>
      <c r="E21897" s="1">
        <v>6</v>
      </c>
      <c r="F21897" s="62">
        <v>258.98</v>
      </c>
    </row>
    <row r="21898" spans="1:6" x14ac:dyDescent="0.35">
      <c r="A21898" s="1">
        <v>249</v>
      </c>
      <c r="B21898" s="1" t="s">
        <v>173</v>
      </c>
      <c r="C21898" s="218">
        <v>44922</v>
      </c>
      <c r="D21898" s="218">
        <v>44919</v>
      </c>
      <c r="E21898" s="1">
        <v>3</v>
      </c>
      <c r="F21898" s="62">
        <v>71.13</v>
      </c>
    </row>
    <row r="21899" spans="1:6" x14ac:dyDescent="0.35">
      <c r="A21899" s="1">
        <v>249</v>
      </c>
      <c r="B21899" s="1" t="s">
        <v>173</v>
      </c>
      <c r="C21899" s="218">
        <v>44922</v>
      </c>
      <c r="D21899" s="218">
        <v>44920</v>
      </c>
      <c r="E21899" s="1">
        <v>4</v>
      </c>
      <c r="F21899" s="62">
        <v>125.23</v>
      </c>
    </row>
    <row r="21900" spans="1:6" x14ac:dyDescent="0.35">
      <c r="A21900" s="1">
        <v>249</v>
      </c>
      <c r="B21900" s="1" t="s">
        <v>173</v>
      </c>
      <c r="C21900" s="218">
        <v>44922</v>
      </c>
      <c r="D21900" s="218">
        <v>44921</v>
      </c>
      <c r="E21900" s="1">
        <v>7</v>
      </c>
      <c r="F21900" s="62">
        <v>283.18</v>
      </c>
    </row>
    <row r="21901" spans="1:6" x14ac:dyDescent="0.35">
      <c r="A21901" s="1">
        <v>249</v>
      </c>
      <c r="B21901" s="1" t="s">
        <v>173</v>
      </c>
      <c r="C21901" s="218">
        <v>44922</v>
      </c>
      <c r="D21901" s="218">
        <v>44922</v>
      </c>
      <c r="E21901" s="1">
        <v>5</v>
      </c>
      <c r="F21901" s="62">
        <v>236.61</v>
      </c>
    </row>
    <row r="21902" spans="1:6" x14ac:dyDescent="0.35">
      <c r="A21902" s="1">
        <v>249</v>
      </c>
      <c r="B21902" s="1" t="s">
        <v>173</v>
      </c>
      <c r="C21902" s="218">
        <v>44923</v>
      </c>
      <c r="D21902" s="218">
        <v>44920</v>
      </c>
      <c r="E21902" s="1">
        <v>1</v>
      </c>
      <c r="F21902" s="62">
        <v>23.31</v>
      </c>
    </row>
    <row r="21903" spans="1:6" x14ac:dyDescent="0.35">
      <c r="A21903" s="1">
        <v>249</v>
      </c>
      <c r="B21903" s="1" t="s">
        <v>173</v>
      </c>
      <c r="C21903" s="218">
        <v>44923</v>
      </c>
      <c r="D21903" s="218">
        <v>44922</v>
      </c>
      <c r="E21903" s="1">
        <v>4</v>
      </c>
      <c r="F21903" s="62">
        <v>182.15</v>
      </c>
    </row>
    <row r="21904" spans="1:6" x14ac:dyDescent="0.35">
      <c r="A21904" s="1">
        <v>249</v>
      </c>
      <c r="B21904" s="1" t="s">
        <v>173</v>
      </c>
      <c r="C21904" s="218">
        <v>44923</v>
      </c>
      <c r="D21904" s="218">
        <v>44923</v>
      </c>
      <c r="E21904" s="1">
        <v>3</v>
      </c>
      <c r="F21904" s="62">
        <v>71.23</v>
      </c>
    </row>
    <row r="21905" spans="1:6" x14ac:dyDescent="0.35">
      <c r="A21905" s="1">
        <v>249</v>
      </c>
      <c r="B21905" s="1" t="s">
        <v>173</v>
      </c>
      <c r="C21905" s="218">
        <v>44924</v>
      </c>
      <c r="D21905" s="218">
        <v>44922</v>
      </c>
      <c r="E21905" s="1">
        <v>4</v>
      </c>
      <c r="F21905" s="62">
        <v>177.9</v>
      </c>
    </row>
    <row r="21906" spans="1:6" x14ac:dyDescent="0.35">
      <c r="A21906" s="1">
        <v>249</v>
      </c>
      <c r="B21906" s="1" t="s">
        <v>173</v>
      </c>
      <c r="C21906" s="218">
        <v>44924</v>
      </c>
      <c r="D21906" s="218">
        <v>44923</v>
      </c>
      <c r="E21906" s="1">
        <v>8</v>
      </c>
      <c r="F21906" s="62">
        <v>369.82</v>
      </c>
    </row>
    <row r="21907" spans="1:6" x14ac:dyDescent="0.35">
      <c r="A21907" s="1">
        <v>249</v>
      </c>
      <c r="B21907" s="1" t="s">
        <v>173</v>
      </c>
      <c r="C21907" s="218">
        <v>44924</v>
      </c>
      <c r="D21907" s="218">
        <v>44924</v>
      </c>
      <c r="E21907" s="1">
        <v>1</v>
      </c>
      <c r="F21907" s="62">
        <v>23.76</v>
      </c>
    </row>
    <row r="21908" spans="1:6" x14ac:dyDescent="0.35">
      <c r="A21908" s="1">
        <v>249</v>
      </c>
      <c r="B21908" s="1" t="s">
        <v>173</v>
      </c>
      <c r="C21908" s="218">
        <v>44925</v>
      </c>
      <c r="D21908" s="218">
        <v>44923</v>
      </c>
      <c r="E21908" s="1">
        <v>7</v>
      </c>
      <c r="F21908" s="62">
        <v>196.12</v>
      </c>
    </row>
    <row r="21909" spans="1:6" x14ac:dyDescent="0.35">
      <c r="A21909" s="1">
        <v>249</v>
      </c>
      <c r="B21909" s="1" t="s">
        <v>173</v>
      </c>
      <c r="C21909" s="218">
        <v>44925</v>
      </c>
      <c r="D21909" s="218">
        <v>44924</v>
      </c>
      <c r="E21909" s="1">
        <v>4</v>
      </c>
      <c r="F21909" s="62">
        <v>150.97</v>
      </c>
    </row>
    <row r="21910" spans="1:6" x14ac:dyDescent="0.35">
      <c r="A21910" s="1">
        <v>249</v>
      </c>
      <c r="B21910" s="1" t="s">
        <v>173</v>
      </c>
      <c r="C21910" s="218">
        <v>44925</v>
      </c>
      <c r="D21910" s="218">
        <v>44925</v>
      </c>
      <c r="E21910" s="1">
        <v>5</v>
      </c>
      <c r="F21910" s="62">
        <v>208</v>
      </c>
    </row>
    <row r="21911" spans="1:6" x14ac:dyDescent="0.35">
      <c r="A21911" s="1">
        <v>249</v>
      </c>
      <c r="B21911" s="1" t="s">
        <v>173</v>
      </c>
      <c r="C21911" s="218">
        <v>44927</v>
      </c>
      <c r="D21911" s="218">
        <v>44926</v>
      </c>
      <c r="E21911" s="1">
        <v>2</v>
      </c>
      <c r="F21911" s="62">
        <v>98.6</v>
      </c>
    </row>
    <row r="21912" spans="1:6" x14ac:dyDescent="0.35">
      <c r="A21912" s="1">
        <v>249</v>
      </c>
      <c r="B21912" s="1" t="s">
        <v>173</v>
      </c>
      <c r="C21912" s="218">
        <v>44927</v>
      </c>
      <c r="D21912" s="218">
        <v>44927</v>
      </c>
      <c r="E21912" s="1">
        <v>5</v>
      </c>
      <c r="F21912" s="62">
        <v>189.29</v>
      </c>
    </row>
    <row r="21913" spans="1:6" x14ac:dyDescent="0.35">
      <c r="A21913" s="1">
        <v>249</v>
      </c>
      <c r="B21913" s="1" t="s">
        <v>173</v>
      </c>
      <c r="C21913" s="218">
        <v>44928</v>
      </c>
      <c r="D21913" s="218">
        <v>44926</v>
      </c>
      <c r="E21913" s="1">
        <v>2</v>
      </c>
      <c r="F21913" s="62">
        <v>98.85</v>
      </c>
    </row>
    <row r="21914" spans="1:6" x14ac:dyDescent="0.35">
      <c r="A21914" s="1">
        <v>249</v>
      </c>
      <c r="B21914" s="1" t="s">
        <v>173</v>
      </c>
      <c r="C21914" s="218">
        <v>44928</v>
      </c>
      <c r="D21914" s="218">
        <v>44927</v>
      </c>
      <c r="E21914" s="1">
        <v>1</v>
      </c>
      <c r="F21914" s="62">
        <v>46.03</v>
      </c>
    </row>
    <row r="21915" spans="1:6" x14ac:dyDescent="0.35">
      <c r="A21915" s="1">
        <v>249</v>
      </c>
      <c r="B21915" s="1" t="s">
        <v>173</v>
      </c>
      <c r="C21915" s="218">
        <v>44928</v>
      </c>
      <c r="D21915" s="218">
        <v>44928</v>
      </c>
      <c r="E21915" s="1">
        <v>2</v>
      </c>
      <c r="F21915" s="62">
        <v>98.45</v>
      </c>
    </row>
    <row r="21916" spans="1:6" x14ac:dyDescent="0.35">
      <c r="A21916" s="1">
        <v>249</v>
      </c>
      <c r="B21916" s="1" t="s">
        <v>173</v>
      </c>
      <c r="C21916" s="218">
        <v>44929</v>
      </c>
      <c r="D21916" s="218">
        <v>44928</v>
      </c>
      <c r="E21916" s="1">
        <v>2</v>
      </c>
      <c r="F21916" s="62">
        <v>78.010000000000005</v>
      </c>
    </row>
    <row r="21917" spans="1:6" x14ac:dyDescent="0.35">
      <c r="A21917" s="1">
        <v>249</v>
      </c>
      <c r="B21917" s="1" t="s">
        <v>173</v>
      </c>
      <c r="C21917" s="218">
        <v>44929</v>
      </c>
      <c r="D21917" s="218">
        <v>44929</v>
      </c>
      <c r="E21917" s="1">
        <v>4</v>
      </c>
      <c r="F21917" s="62">
        <v>187.01</v>
      </c>
    </row>
    <row r="21918" spans="1:6" x14ac:dyDescent="0.35">
      <c r="A21918" s="1">
        <v>249</v>
      </c>
      <c r="B21918" s="1" t="s">
        <v>173</v>
      </c>
      <c r="C21918" s="218">
        <v>44930</v>
      </c>
      <c r="D21918" s="218">
        <v>44929</v>
      </c>
      <c r="E21918" s="1">
        <v>4</v>
      </c>
      <c r="F21918" s="62">
        <v>156.41999999999999</v>
      </c>
    </row>
    <row r="21919" spans="1:6" x14ac:dyDescent="0.35">
      <c r="A21919" s="1">
        <v>249</v>
      </c>
      <c r="B21919" s="1" t="s">
        <v>173</v>
      </c>
      <c r="C21919" s="218">
        <v>44930</v>
      </c>
      <c r="D21919" s="218">
        <v>44930</v>
      </c>
      <c r="E21919" s="1">
        <v>7</v>
      </c>
      <c r="F21919" s="62">
        <v>316.2</v>
      </c>
    </row>
    <row r="21920" spans="1:6" x14ac:dyDescent="0.35">
      <c r="A21920" s="1">
        <v>249</v>
      </c>
      <c r="B21920" s="1" t="s">
        <v>173</v>
      </c>
      <c r="C21920" s="218">
        <v>44931</v>
      </c>
      <c r="D21920" s="218">
        <v>44929</v>
      </c>
      <c r="E21920" s="1">
        <v>3</v>
      </c>
      <c r="F21920" s="62">
        <v>163.35</v>
      </c>
    </row>
    <row r="21921" spans="1:6" x14ac:dyDescent="0.35">
      <c r="A21921" s="1">
        <v>249</v>
      </c>
      <c r="B21921" s="1" t="s">
        <v>173</v>
      </c>
      <c r="C21921" s="218">
        <v>44931</v>
      </c>
      <c r="D21921" s="218">
        <v>44930</v>
      </c>
      <c r="E21921" s="1">
        <v>1</v>
      </c>
      <c r="F21921" s="62">
        <v>54.45</v>
      </c>
    </row>
    <row r="21922" spans="1:6" x14ac:dyDescent="0.35">
      <c r="A21922" s="1">
        <v>249</v>
      </c>
      <c r="B21922" s="1" t="s">
        <v>173</v>
      </c>
      <c r="C21922" s="218">
        <v>44931</v>
      </c>
      <c r="D21922" s="218">
        <v>44931</v>
      </c>
      <c r="E21922" s="1">
        <v>7</v>
      </c>
      <c r="F21922" s="62">
        <v>367.14</v>
      </c>
    </row>
    <row r="21923" spans="1:6" x14ac:dyDescent="0.35">
      <c r="A21923" s="1">
        <v>249</v>
      </c>
      <c r="B21923" s="1" t="s">
        <v>173</v>
      </c>
      <c r="C21923" s="218">
        <v>44932</v>
      </c>
      <c r="D21923" s="218">
        <v>44930</v>
      </c>
      <c r="E21923" s="1">
        <v>2</v>
      </c>
      <c r="F21923" s="62">
        <v>108.85</v>
      </c>
    </row>
    <row r="21924" spans="1:6" x14ac:dyDescent="0.35">
      <c r="A21924" s="1">
        <v>249</v>
      </c>
      <c r="B21924" s="1" t="s">
        <v>173</v>
      </c>
      <c r="C21924" s="218">
        <v>44932</v>
      </c>
      <c r="D21924" s="218">
        <v>44931</v>
      </c>
      <c r="E21924" s="1">
        <v>6</v>
      </c>
      <c r="F21924" s="62">
        <v>264.23</v>
      </c>
    </row>
    <row r="21925" spans="1:6" x14ac:dyDescent="0.35">
      <c r="A21925" s="1">
        <v>249</v>
      </c>
      <c r="B21925" s="1" t="s">
        <v>173</v>
      </c>
      <c r="C21925" s="218">
        <v>44932</v>
      </c>
      <c r="D21925" s="218">
        <v>44932</v>
      </c>
      <c r="E21925" s="1">
        <v>6</v>
      </c>
      <c r="F21925" s="62">
        <v>250.22</v>
      </c>
    </row>
    <row r="21926" spans="1:6" x14ac:dyDescent="0.35">
      <c r="A21926" s="1">
        <v>249</v>
      </c>
      <c r="B21926" s="1" t="s">
        <v>173</v>
      </c>
      <c r="C21926" s="218">
        <v>44933</v>
      </c>
      <c r="D21926" s="218">
        <v>44931</v>
      </c>
      <c r="E21926" s="1">
        <v>5</v>
      </c>
      <c r="F21926" s="62">
        <v>207.01</v>
      </c>
    </row>
    <row r="21927" spans="1:6" x14ac:dyDescent="0.35">
      <c r="A21927" s="1">
        <v>249</v>
      </c>
      <c r="B21927" s="1" t="s">
        <v>173</v>
      </c>
      <c r="C21927" s="218">
        <v>44933</v>
      </c>
      <c r="D21927" s="218">
        <v>44932</v>
      </c>
      <c r="E21927" s="1">
        <v>6</v>
      </c>
      <c r="F21927" s="62">
        <v>203.84</v>
      </c>
    </row>
    <row r="21928" spans="1:6" x14ac:dyDescent="0.35">
      <c r="A21928" s="1">
        <v>249</v>
      </c>
      <c r="B21928" s="1" t="s">
        <v>173</v>
      </c>
      <c r="C21928" s="218">
        <v>44933</v>
      </c>
      <c r="D21928" s="218">
        <v>44933</v>
      </c>
      <c r="E21928" s="1">
        <v>3</v>
      </c>
      <c r="F21928" s="62">
        <v>97.02</v>
      </c>
    </row>
    <row r="21929" spans="1:6" x14ac:dyDescent="0.35">
      <c r="A21929" s="1">
        <v>249</v>
      </c>
      <c r="B21929" s="1" t="s">
        <v>173</v>
      </c>
      <c r="C21929" s="218">
        <v>44934</v>
      </c>
      <c r="D21929" s="218">
        <v>44931</v>
      </c>
      <c r="E21929" s="1">
        <v>1</v>
      </c>
      <c r="F21929" s="62">
        <v>54.45</v>
      </c>
    </row>
    <row r="21930" spans="1:6" x14ac:dyDescent="0.35">
      <c r="A21930" s="1">
        <v>249</v>
      </c>
      <c r="B21930" s="1" t="s">
        <v>173</v>
      </c>
      <c r="C21930" s="218">
        <v>44934</v>
      </c>
      <c r="D21930" s="218">
        <v>44932</v>
      </c>
      <c r="E21930" s="1">
        <v>1</v>
      </c>
      <c r="F21930" s="62">
        <v>54.45</v>
      </c>
    </row>
    <row r="21931" spans="1:6" x14ac:dyDescent="0.35">
      <c r="A21931" s="1">
        <v>249</v>
      </c>
      <c r="B21931" s="1" t="s">
        <v>173</v>
      </c>
      <c r="C21931" s="218">
        <v>44934</v>
      </c>
      <c r="D21931" s="218">
        <v>44933</v>
      </c>
      <c r="E21931" s="1">
        <v>3</v>
      </c>
      <c r="F21931" s="62">
        <v>132.66</v>
      </c>
    </row>
    <row r="21932" spans="1:6" x14ac:dyDescent="0.35">
      <c r="A21932" s="1">
        <v>249</v>
      </c>
      <c r="B21932" s="1" t="s">
        <v>173</v>
      </c>
      <c r="C21932" s="218">
        <v>44934</v>
      </c>
      <c r="D21932" s="218">
        <v>44934</v>
      </c>
      <c r="E21932" s="1">
        <v>3</v>
      </c>
      <c r="F21932" s="62">
        <v>153.4</v>
      </c>
    </row>
    <row r="21933" spans="1:6" x14ac:dyDescent="0.35">
      <c r="A21933" s="1">
        <v>249</v>
      </c>
      <c r="B21933" s="1" t="s">
        <v>173</v>
      </c>
      <c r="C21933" s="218">
        <v>44935</v>
      </c>
      <c r="D21933" s="218">
        <v>44932</v>
      </c>
      <c r="E21933" s="1">
        <v>2</v>
      </c>
      <c r="F21933" s="62">
        <v>108.9</v>
      </c>
    </row>
    <row r="21934" spans="1:6" x14ac:dyDescent="0.35">
      <c r="A21934" s="1">
        <v>249</v>
      </c>
      <c r="B21934" s="1" t="s">
        <v>173</v>
      </c>
      <c r="C21934" s="218">
        <v>44935</v>
      </c>
      <c r="D21934" s="218">
        <v>44933</v>
      </c>
      <c r="E21934" s="1">
        <v>4</v>
      </c>
      <c r="F21934" s="62">
        <v>214.93</v>
      </c>
    </row>
    <row r="21935" spans="1:6" x14ac:dyDescent="0.35">
      <c r="A21935" s="1">
        <v>249</v>
      </c>
      <c r="B21935" s="1" t="s">
        <v>173</v>
      </c>
      <c r="C21935" s="218">
        <v>44935</v>
      </c>
      <c r="D21935" s="218">
        <v>44934</v>
      </c>
      <c r="E21935" s="1">
        <v>3</v>
      </c>
      <c r="F21935" s="62">
        <v>101.97</v>
      </c>
    </row>
    <row r="21936" spans="1:6" x14ac:dyDescent="0.35">
      <c r="A21936" s="1">
        <v>249</v>
      </c>
      <c r="B21936" s="1" t="s">
        <v>173</v>
      </c>
      <c r="C21936" s="218">
        <v>44935</v>
      </c>
      <c r="D21936" s="218">
        <v>44935</v>
      </c>
      <c r="E21936" s="1">
        <v>2</v>
      </c>
      <c r="F21936" s="62">
        <v>106.62</v>
      </c>
    </row>
    <row r="21937" spans="1:6" x14ac:dyDescent="0.35">
      <c r="A21937" s="1">
        <v>249</v>
      </c>
      <c r="B21937" s="1" t="s">
        <v>173</v>
      </c>
      <c r="C21937" s="218">
        <v>44936</v>
      </c>
      <c r="D21937" s="218">
        <v>44933</v>
      </c>
      <c r="E21937" s="1">
        <v>6</v>
      </c>
      <c r="F21937" s="62">
        <v>296.01</v>
      </c>
    </row>
    <row r="21938" spans="1:6" x14ac:dyDescent="0.35">
      <c r="A21938" s="1">
        <v>249</v>
      </c>
      <c r="B21938" s="1" t="s">
        <v>173</v>
      </c>
      <c r="C21938" s="218">
        <v>44936</v>
      </c>
      <c r="D21938" s="218">
        <v>44934</v>
      </c>
      <c r="E21938" s="1">
        <v>2</v>
      </c>
      <c r="F21938" s="62">
        <v>47.47</v>
      </c>
    </row>
    <row r="21939" spans="1:6" x14ac:dyDescent="0.35">
      <c r="A21939" s="1">
        <v>249</v>
      </c>
      <c r="B21939" s="1" t="s">
        <v>173</v>
      </c>
      <c r="C21939" s="218">
        <v>44936</v>
      </c>
      <c r="D21939" s="218">
        <v>44935</v>
      </c>
      <c r="E21939" s="1">
        <v>4</v>
      </c>
      <c r="F21939" s="62">
        <v>153.25</v>
      </c>
    </row>
    <row r="21940" spans="1:6" x14ac:dyDescent="0.35">
      <c r="A21940" s="1">
        <v>249</v>
      </c>
      <c r="B21940" s="1" t="s">
        <v>173</v>
      </c>
      <c r="C21940" s="218">
        <v>44936</v>
      </c>
      <c r="D21940" s="218">
        <v>44936</v>
      </c>
      <c r="E21940" s="1">
        <v>2</v>
      </c>
      <c r="F21940" s="62">
        <v>108.85</v>
      </c>
    </row>
    <row r="21941" spans="1:6" x14ac:dyDescent="0.35">
      <c r="A21941" s="1">
        <v>249</v>
      </c>
      <c r="B21941" s="1" t="s">
        <v>173</v>
      </c>
      <c r="C21941" s="218">
        <v>44937</v>
      </c>
      <c r="D21941" s="218">
        <v>44934</v>
      </c>
      <c r="E21941" s="1">
        <v>3</v>
      </c>
      <c r="F21941" s="62">
        <v>121.67</v>
      </c>
    </row>
    <row r="21942" spans="1:6" x14ac:dyDescent="0.35">
      <c r="A21942" s="1">
        <v>249</v>
      </c>
      <c r="B21942" s="1" t="s">
        <v>173</v>
      </c>
      <c r="C21942" s="218">
        <v>44937</v>
      </c>
      <c r="D21942" s="218">
        <v>44935</v>
      </c>
      <c r="E21942" s="1">
        <v>2</v>
      </c>
      <c r="F21942" s="62">
        <v>77.91</v>
      </c>
    </row>
    <row r="21943" spans="1:6" x14ac:dyDescent="0.35">
      <c r="A21943" s="1">
        <v>249</v>
      </c>
      <c r="B21943" s="1" t="s">
        <v>173</v>
      </c>
      <c r="C21943" s="218">
        <v>44937</v>
      </c>
      <c r="D21943" s="218">
        <v>44936</v>
      </c>
      <c r="E21943" s="1">
        <v>4</v>
      </c>
      <c r="F21943" s="62">
        <v>215.52</v>
      </c>
    </row>
    <row r="21944" spans="1:6" x14ac:dyDescent="0.35">
      <c r="A21944" s="1">
        <v>249</v>
      </c>
      <c r="B21944" s="1" t="s">
        <v>173</v>
      </c>
      <c r="C21944" s="218">
        <v>44937</v>
      </c>
      <c r="D21944" s="218">
        <v>44937</v>
      </c>
      <c r="E21944" s="1">
        <v>1</v>
      </c>
      <c r="F21944" s="62">
        <v>23.76</v>
      </c>
    </row>
    <row r="21945" spans="1:6" x14ac:dyDescent="0.35">
      <c r="A21945" s="1">
        <v>249</v>
      </c>
      <c r="B21945" s="1" t="s">
        <v>173</v>
      </c>
      <c r="C21945" s="218">
        <v>44938</v>
      </c>
      <c r="D21945" s="218">
        <v>44935</v>
      </c>
      <c r="E21945" s="1">
        <v>2</v>
      </c>
      <c r="F21945" s="62">
        <v>98.95</v>
      </c>
    </row>
    <row r="21946" spans="1:6" x14ac:dyDescent="0.35">
      <c r="A21946" s="1">
        <v>249</v>
      </c>
      <c r="B21946" s="1" t="s">
        <v>173</v>
      </c>
      <c r="C21946" s="218">
        <v>44938</v>
      </c>
      <c r="D21946" s="218">
        <v>44936</v>
      </c>
      <c r="E21946" s="1">
        <v>5</v>
      </c>
      <c r="F21946" s="62">
        <v>149.44</v>
      </c>
    </row>
    <row r="21947" spans="1:6" x14ac:dyDescent="0.35">
      <c r="A21947" s="1">
        <v>249</v>
      </c>
      <c r="B21947" s="1" t="s">
        <v>173</v>
      </c>
      <c r="C21947" s="218">
        <v>44938</v>
      </c>
      <c r="D21947" s="218">
        <v>44937</v>
      </c>
      <c r="E21947" s="1">
        <v>6</v>
      </c>
      <c r="F21947" s="62">
        <v>262.94</v>
      </c>
    </row>
    <row r="21948" spans="1:6" x14ac:dyDescent="0.35">
      <c r="A21948" s="1">
        <v>249</v>
      </c>
      <c r="B21948" s="1" t="s">
        <v>173</v>
      </c>
      <c r="C21948" s="218">
        <v>44938</v>
      </c>
      <c r="D21948" s="218">
        <v>44938</v>
      </c>
      <c r="E21948" s="1">
        <v>1</v>
      </c>
      <c r="F21948" s="62">
        <v>54.45</v>
      </c>
    </row>
    <row r="21949" spans="1:6" x14ac:dyDescent="0.35">
      <c r="A21949" s="1">
        <v>249</v>
      </c>
      <c r="B21949" s="1" t="s">
        <v>173</v>
      </c>
      <c r="C21949" s="218">
        <v>44939</v>
      </c>
      <c r="D21949" s="218">
        <v>44936</v>
      </c>
      <c r="E21949" s="1">
        <v>1</v>
      </c>
      <c r="F21949" s="62">
        <v>23.76</v>
      </c>
    </row>
    <row r="21950" spans="1:6" x14ac:dyDescent="0.35">
      <c r="A21950" s="1">
        <v>249</v>
      </c>
      <c r="B21950" s="1" t="s">
        <v>173</v>
      </c>
      <c r="C21950" s="218">
        <v>44939</v>
      </c>
      <c r="D21950" s="218">
        <v>44937</v>
      </c>
      <c r="E21950" s="1">
        <v>4</v>
      </c>
      <c r="F21950" s="62">
        <v>190.08</v>
      </c>
    </row>
    <row r="21951" spans="1:6" x14ac:dyDescent="0.35">
      <c r="A21951" s="1">
        <v>249</v>
      </c>
      <c r="B21951" s="1" t="s">
        <v>173</v>
      </c>
      <c r="C21951" s="218">
        <v>44939</v>
      </c>
      <c r="D21951" s="218">
        <v>44938</v>
      </c>
      <c r="E21951" s="1">
        <v>5</v>
      </c>
      <c r="F21951" s="62">
        <v>212.8</v>
      </c>
    </row>
    <row r="21952" spans="1:6" x14ac:dyDescent="0.35">
      <c r="A21952" s="1">
        <v>249</v>
      </c>
      <c r="B21952" s="1" t="s">
        <v>173</v>
      </c>
      <c r="C21952" s="218">
        <v>44939</v>
      </c>
      <c r="D21952" s="218">
        <v>44939</v>
      </c>
      <c r="E21952" s="1">
        <v>3</v>
      </c>
      <c r="F21952" s="62">
        <v>134.34</v>
      </c>
    </row>
    <row r="21953" spans="1:6" x14ac:dyDescent="0.35">
      <c r="A21953" s="1">
        <v>249</v>
      </c>
      <c r="B21953" s="1" t="s">
        <v>173</v>
      </c>
      <c r="C21953" s="218">
        <v>44940</v>
      </c>
      <c r="D21953" s="218">
        <v>44939</v>
      </c>
      <c r="E21953" s="1">
        <v>3</v>
      </c>
      <c r="F21953" s="62">
        <v>132.61000000000001</v>
      </c>
    </row>
    <row r="21954" spans="1:6" x14ac:dyDescent="0.35">
      <c r="A21954" s="1">
        <v>249</v>
      </c>
      <c r="B21954" s="1" t="s">
        <v>173</v>
      </c>
      <c r="C21954" s="218">
        <v>44940</v>
      </c>
      <c r="D21954" s="218">
        <v>44940</v>
      </c>
      <c r="E21954" s="1">
        <v>3</v>
      </c>
      <c r="F21954" s="62">
        <v>132.61000000000001</v>
      </c>
    </row>
    <row r="21955" spans="1:6" x14ac:dyDescent="0.35">
      <c r="A21955" s="1">
        <v>249</v>
      </c>
      <c r="B21955" s="1" t="s">
        <v>173</v>
      </c>
      <c r="C21955" s="218">
        <v>44941</v>
      </c>
      <c r="D21955" s="218">
        <v>44938</v>
      </c>
      <c r="E21955" s="1">
        <v>3</v>
      </c>
      <c r="F21955" s="62">
        <v>132.66</v>
      </c>
    </row>
    <row r="21956" spans="1:6" x14ac:dyDescent="0.35">
      <c r="A21956" s="1">
        <v>249</v>
      </c>
      <c r="B21956" s="1" t="s">
        <v>173</v>
      </c>
      <c r="C21956" s="218">
        <v>44941</v>
      </c>
      <c r="D21956" s="218">
        <v>44940</v>
      </c>
      <c r="E21956" s="1">
        <v>5</v>
      </c>
      <c r="F21956" s="62">
        <v>200.77</v>
      </c>
    </row>
    <row r="21957" spans="1:6" x14ac:dyDescent="0.35">
      <c r="A21957" s="1">
        <v>249</v>
      </c>
      <c r="B21957" s="1" t="s">
        <v>173</v>
      </c>
      <c r="C21957" s="218">
        <v>44941</v>
      </c>
      <c r="D21957" s="218">
        <v>44941</v>
      </c>
      <c r="E21957" s="1">
        <v>5</v>
      </c>
      <c r="F21957" s="62">
        <v>204.48</v>
      </c>
    </row>
    <row r="21958" spans="1:6" x14ac:dyDescent="0.35">
      <c r="A21958" s="1">
        <v>249</v>
      </c>
      <c r="B21958" s="1" t="s">
        <v>173</v>
      </c>
      <c r="C21958" s="218">
        <v>44942</v>
      </c>
      <c r="D21958" s="218">
        <v>44939</v>
      </c>
      <c r="E21958" s="1">
        <v>2</v>
      </c>
      <c r="F21958" s="62">
        <v>108.9</v>
      </c>
    </row>
    <row r="21959" spans="1:6" x14ac:dyDescent="0.35">
      <c r="A21959" s="1">
        <v>249</v>
      </c>
      <c r="B21959" s="1" t="s">
        <v>173</v>
      </c>
      <c r="C21959" s="218">
        <v>44942</v>
      </c>
      <c r="D21959" s="218">
        <v>44940</v>
      </c>
      <c r="E21959" s="1">
        <v>2</v>
      </c>
      <c r="F21959" s="62">
        <v>97.02</v>
      </c>
    </row>
    <row r="21960" spans="1:6" x14ac:dyDescent="0.35">
      <c r="A21960" s="1">
        <v>249</v>
      </c>
      <c r="B21960" s="1" t="s">
        <v>173</v>
      </c>
      <c r="C21960" s="218">
        <v>44942</v>
      </c>
      <c r="D21960" s="218">
        <v>44941</v>
      </c>
      <c r="E21960" s="1">
        <v>2</v>
      </c>
      <c r="F21960" s="62">
        <v>78.11</v>
      </c>
    </row>
    <row r="21961" spans="1:6" x14ac:dyDescent="0.35">
      <c r="A21961" s="1">
        <v>249</v>
      </c>
      <c r="B21961" s="1" t="s">
        <v>173</v>
      </c>
      <c r="C21961" s="218">
        <v>44942</v>
      </c>
      <c r="D21961" s="218">
        <v>44942</v>
      </c>
      <c r="E21961" s="1">
        <v>5</v>
      </c>
      <c r="F21961" s="62">
        <v>240.91</v>
      </c>
    </row>
    <row r="21962" spans="1:6" x14ac:dyDescent="0.35">
      <c r="A21962" s="1">
        <v>249</v>
      </c>
      <c r="B21962" s="1" t="s">
        <v>173</v>
      </c>
      <c r="C21962" s="218">
        <v>44943</v>
      </c>
      <c r="D21962" s="218">
        <v>44941</v>
      </c>
      <c r="E21962" s="1">
        <v>5</v>
      </c>
      <c r="F21962" s="62">
        <v>221.76</v>
      </c>
    </row>
    <row r="21963" spans="1:6" x14ac:dyDescent="0.35">
      <c r="A21963" s="1">
        <v>249</v>
      </c>
      <c r="B21963" s="1" t="s">
        <v>173</v>
      </c>
      <c r="C21963" s="218">
        <v>44943</v>
      </c>
      <c r="D21963" s="218">
        <v>44942</v>
      </c>
      <c r="E21963" s="1">
        <v>1</v>
      </c>
      <c r="F21963" s="62">
        <v>49.5</v>
      </c>
    </row>
    <row r="21964" spans="1:6" x14ac:dyDescent="0.35">
      <c r="A21964" s="1">
        <v>249</v>
      </c>
      <c r="B21964" s="1" t="s">
        <v>173</v>
      </c>
      <c r="C21964" s="218">
        <v>44943</v>
      </c>
      <c r="D21964" s="218">
        <v>44943</v>
      </c>
      <c r="E21964" s="1">
        <v>8</v>
      </c>
      <c r="F21964" s="62">
        <v>334.17</v>
      </c>
    </row>
    <row r="21965" spans="1:6" x14ac:dyDescent="0.35">
      <c r="A21965" s="1">
        <v>249</v>
      </c>
      <c r="B21965" s="1" t="s">
        <v>173</v>
      </c>
      <c r="C21965" s="218">
        <v>44944</v>
      </c>
      <c r="D21965" s="218">
        <v>44942</v>
      </c>
      <c r="E21965" s="1">
        <v>5</v>
      </c>
      <c r="F21965" s="62">
        <v>228.39</v>
      </c>
    </row>
    <row r="21966" spans="1:6" x14ac:dyDescent="0.35">
      <c r="A21966" s="1">
        <v>249</v>
      </c>
      <c r="B21966" s="1" t="s">
        <v>173</v>
      </c>
      <c r="C21966" s="218">
        <v>44944</v>
      </c>
      <c r="D21966" s="218">
        <v>44943</v>
      </c>
      <c r="E21966" s="1">
        <v>2</v>
      </c>
      <c r="F21966" s="62">
        <v>103.85</v>
      </c>
    </row>
    <row r="21967" spans="1:6" x14ac:dyDescent="0.35">
      <c r="A21967" s="1">
        <v>249</v>
      </c>
      <c r="B21967" s="1" t="s">
        <v>173</v>
      </c>
      <c r="C21967" s="218">
        <v>44944</v>
      </c>
      <c r="D21967" s="218">
        <v>44944</v>
      </c>
      <c r="E21967" s="1">
        <v>5</v>
      </c>
      <c r="F21967" s="62">
        <v>205.77</v>
      </c>
    </row>
    <row r="21968" spans="1:6" x14ac:dyDescent="0.35">
      <c r="A21968" s="1">
        <v>249</v>
      </c>
      <c r="B21968" s="1" t="s">
        <v>173</v>
      </c>
      <c r="C21968" s="218">
        <v>44945</v>
      </c>
      <c r="D21968" s="218">
        <v>44942</v>
      </c>
      <c r="E21968" s="1">
        <v>1</v>
      </c>
      <c r="F21968" s="62">
        <v>51.88</v>
      </c>
    </row>
    <row r="21969" spans="1:6" x14ac:dyDescent="0.35">
      <c r="A21969" s="1">
        <v>249</v>
      </c>
      <c r="B21969" s="1" t="s">
        <v>173</v>
      </c>
      <c r="C21969" s="218">
        <v>44945</v>
      </c>
      <c r="D21969" s="218">
        <v>44943</v>
      </c>
      <c r="E21969" s="1">
        <v>1</v>
      </c>
      <c r="F21969" s="62">
        <v>47.72</v>
      </c>
    </row>
    <row r="21970" spans="1:6" x14ac:dyDescent="0.35">
      <c r="A21970" s="1">
        <v>249</v>
      </c>
      <c r="B21970" s="1" t="s">
        <v>173</v>
      </c>
      <c r="C21970" s="218">
        <v>44945</v>
      </c>
      <c r="D21970" s="218">
        <v>44944</v>
      </c>
      <c r="E21970" s="1">
        <v>3</v>
      </c>
      <c r="F21970" s="62">
        <v>92.76</v>
      </c>
    </row>
    <row r="21971" spans="1:6" x14ac:dyDescent="0.35">
      <c r="A21971" s="1">
        <v>249</v>
      </c>
      <c r="B21971" s="1" t="s">
        <v>173</v>
      </c>
      <c r="C21971" s="218">
        <v>44945</v>
      </c>
      <c r="D21971" s="218">
        <v>44945</v>
      </c>
      <c r="E21971" s="1">
        <v>8</v>
      </c>
      <c r="F21971" s="62">
        <v>341.15</v>
      </c>
    </row>
    <row r="21972" spans="1:6" x14ac:dyDescent="0.35">
      <c r="A21972" s="1">
        <v>249</v>
      </c>
      <c r="B21972" s="1" t="s">
        <v>173</v>
      </c>
      <c r="C21972" s="218">
        <v>44946</v>
      </c>
      <c r="D21972" s="218">
        <v>44943</v>
      </c>
      <c r="E21972" s="1">
        <v>1</v>
      </c>
      <c r="F21972" s="62">
        <v>54.45</v>
      </c>
    </row>
    <row r="21973" spans="1:6" x14ac:dyDescent="0.35">
      <c r="A21973" s="1">
        <v>249</v>
      </c>
      <c r="B21973" s="1" t="s">
        <v>173</v>
      </c>
      <c r="C21973" s="218">
        <v>44946</v>
      </c>
      <c r="D21973" s="218">
        <v>44944</v>
      </c>
      <c r="E21973" s="1">
        <v>1</v>
      </c>
      <c r="F21973" s="62">
        <v>54.35</v>
      </c>
    </row>
    <row r="21974" spans="1:6" x14ac:dyDescent="0.35">
      <c r="A21974" s="1">
        <v>249</v>
      </c>
      <c r="B21974" s="1" t="s">
        <v>173</v>
      </c>
      <c r="C21974" s="218">
        <v>44946</v>
      </c>
      <c r="D21974" s="218">
        <v>44945</v>
      </c>
      <c r="E21974" s="1">
        <v>2</v>
      </c>
      <c r="F21974" s="62">
        <v>99.89</v>
      </c>
    </row>
    <row r="21975" spans="1:6" x14ac:dyDescent="0.35">
      <c r="A21975" s="1">
        <v>249</v>
      </c>
      <c r="B21975" s="1" t="s">
        <v>173</v>
      </c>
      <c r="C21975" s="218">
        <v>44946</v>
      </c>
      <c r="D21975" s="218">
        <v>44946</v>
      </c>
      <c r="E21975" s="1">
        <v>2</v>
      </c>
      <c r="F21975" s="62">
        <v>78.209999999999994</v>
      </c>
    </row>
    <row r="21976" spans="1:6" x14ac:dyDescent="0.35">
      <c r="A21976" s="1">
        <v>249</v>
      </c>
      <c r="B21976" s="1" t="s">
        <v>173</v>
      </c>
      <c r="C21976" s="218">
        <v>44947</v>
      </c>
      <c r="D21976" s="218">
        <v>44944</v>
      </c>
      <c r="E21976" s="1">
        <v>2</v>
      </c>
      <c r="F21976" s="62">
        <v>103.65</v>
      </c>
    </row>
    <row r="21977" spans="1:6" x14ac:dyDescent="0.35">
      <c r="A21977" s="1">
        <v>249</v>
      </c>
      <c r="B21977" s="1" t="s">
        <v>173</v>
      </c>
      <c r="C21977" s="218">
        <v>44947</v>
      </c>
      <c r="D21977" s="218">
        <v>44945</v>
      </c>
      <c r="E21977" s="1">
        <v>4</v>
      </c>
      <c r="F21977" s="62">
        <v>93.36</v>
      </c>
    </row>
    <row r="21978" spans="1:6" x14ac:dyDescent="0.35">
      <c r="A21978" s="1">
        <v>249</v>
      </c>
      <c r="B21978" s="1" t="s">
        <v>173</v>
      </c>
      <c r="C21978" s="218">
        <v>44947</v>
      </c>
      <c r="D21978" s="218">
        <v>44946</v>
      </c>
      <c r="E21978" s="1">
        <v>6</v>
      </c>
      <c r="F21978" s="62">
        <v>234.43</v>
      </c>
    </row>
    <row r="21979" spans="1:6" x14ac:dyDescent="0.35">
      <c r="A21979" s="1">
        <v>249</v>
      </c>
      <c r="B21979" s="1" t="s">
        <v>173</v>
      </c>
      <c r="C21979" s="218">
        <v>44947</v>
      </c>
      <c r="D21979" s="218">
        <v>44947</v>
      </c>
      <c r="E21979" s="1">
        <v>1</v>
      </c>
      <c r="F21979" s="62">
        <v>54.25</v>
      </c>
    </row>
    <row r="21980" spans="1:6" x14ac:dyDescent="0.35">
      <c r="A21980" s="1">
        <v>249</v>
      </c>
      <c r="B21980" s="1" t="s">
        <v>173</v>
      </c>
      <c r="C21980" s="218">
        <v>44948</v>
      </c>
      <c r="D21980" s="218">
        <v>44945</v>
      </c>
      <c r="E21980" s="1">
        <v>1</v>
      </c>
      <c r="F21980" s="62">
        <v>23.66</v>
      </c>
    </row>
    <row r="21981" spans="1:6" x14ac:dyDescent="0.35">
      <c r="A21981" s="1">
        <v>249</v>
      </c>
      <c r="B21981" s="1" t="s">
        <v>173</v>
      </c>
      <c r="C21981" s="218">
        <v>44948</v>
      </c>
      <c r="D21981" s="218">
        <v>44946</v>
      </c>
      <c r="E21981" s="1">
        <v>1</v>
      </c>
      <c r="F21981" s="62">
        <v>54.25</v>
      </c>
    </row>
    <row r="21982" spans="1:6" x14ac:dyDescent="0.35">
      <c r="A21982" s="1">
        <v>249</v>
      </c>
      <c r="B21982" s="1" t="s">
        <v>173</v>
      </c>
      <c r="C21982" s="218">
        <v>44948</v>
      </c>
      <c r="D21982" s="218">
        <v>44947</v>
      </c>
      <c r="E21982" s="1">
        <v>11</v>
      </c>
      <c r="F21982" s="62">
        <v>383.62</v>
      </c>
    </row>
    <row r="21983" spans="1:6" x14ac:dyDescent="0.35">
      <c r="A21983" s="1">
        <v>249</v>
      </c>
      <c r="B21983" s="1" t="s">
        <v>173</v>
      </c>
      <c r="C21983" s="218">
        <v>44948</v>
      </c>
      <c r="D21983" s="218">
        <v>44948</v>
      </c>
      <c r="E21983" s="1">
        <v>3</v>
      </c>
      <c r="F21983" s="62">
        <v>70.930000000000007</v>
      </c>
    </row>
    <row r="21984" spans="1:6" x14ac:dyDescent="0.35">
      <c r="A21984" s="1">
        <v>249</v>
      </c>
      <c r="B21984" s="1" t="s">
        <v>173</v>
      </c>
      <c r="C21984" s="218">
        <v>44949</v>
      </c>
      <c r="D21984" s="218">
        <v>44947</v>
      </c>
      <c r="E21984" s="1">
        <v>5</v>
      </c>
      <c r="F21984" s="62">
        <v>173.45</v>
      </c>
    </row>
    <row r="21985" spans="1:6" x14ac:dyDescent="0.35">
      <c r="A21985" s="1">
        <v>249</v>
      </c>
      <c r="B21985" s="1" t="s">
        <v>173</v>
      </c>
      <c r="C21985" s="218">
        <v>44949</v>
      </c>
      <c r="D21985" s="218">
        <v>44948</v>
      </c>
      <c r="E21985" s="1">
        <v>2</v>
      </c>
      <c r="F21985" s="62">
        <v>78.209999999999994</v>
      </c>
    </row>
    <row r="21986" spans="1:6" x14ac:dyDescent="0.35">
      <c r="A21986" s="1">
        <v>249</v>
      </c>
      <c r="B21986" s="1" t="s">
        <v>173</v>
      </c>
      <c r="C21986" s="218">
        <v>44949</v>
      </c>
      <c r="D21986" s="218">
        <v>44949</v>
      </c>
      <c r="E21986" s="1">
        <v>9</v>
      </c>
      <c r="F21986" s="62">
        <v>274.62</v>
      </c>
    </row>
    <row r="21987" spans="1:6" x14ac:dyDescent="0.35">
      <c r="A21987" s="1">
        <v>249</v>
      </c>
      <c r="B21987" s="1" t="s">
        <v>173</v>
      </c>
      <c r="C21987" s="218">
        <v>44950</v>
      </c>
      <c r="D21987" s="218">
        <v>44949</v>
      </c>
      <c r="E21987" s="1">
        <v>1</v>
      </c>
      <c r="F21987" s="62">
        <v>23.66</v>
      </c>
    </row>
    <row r="21988" spans="1:6" x14ac:dyDescent="0.35">
      <c r="A21988" s="1">
        <v>249</v>
      </c>
      <c r="B21988" s="1" t="s">
        <v>173</v>
      </c>
      <c r="C21988" s="218">
        <v>44950</v>
      </c>
      <c r="D21988" s="218">
        <v>44950</v>
      </c>
      <c r="E21988" s="1">
        <v>17</v>
      </c>
      <c r="F21988" s="62">
        <v>551.77</v>
      </c>
    </row>
    <row r="21989" spans="1:6" x14ac:dyDescent="0.35">
      <c r="A21989" s="1">
        <v>249</v>
      </c>
      <c r="B21989" s="1" t="s">
        <v>173</v>
      </c>
      <c r="C21989" s="218">
        <v>44951</v>
      </c>
      <c r="D21989" s="218">
        <v>44951</v>
      </c>
      <c r="E21989" s="1">
        <v>10</v>
      </c>
      <c r="F21989" s="62">
        <v>325.31</v>
      </c>
    </row>
    <row r="21990" spans="1:6" x14ac:dyDescent="0.35">
      <c r="A21990" s="1">
        <v>249</v>
      </c>
      <c r="B21990" s="1" t="s">
        <v>173</v>
      </c>
      <c r="C21990" s="218">
        <v>44952</v>
      </c>
      <c r="D21990" s="218">
        <v>44951</v>
      </c>
      <c r="E21990" s="1">
        <v>2</v>
      </c>
      <c r="F21990" s="62">
        <v>77.12</v>
      </c>
    </row>
    <row r="21991" spans="1:6" x14ac:dyDescent="0.35">
      <c r="A21991" s="1">
        <v>249</v>
      </c>
      <c r="B21991" s="1" t="s">
        <v>173</v>
      </c>
      <c r="C21991" s="218">
        <v>44952</v>
      </c>
      <c r="D21991" s="218">
        <v>44952</v>
      </c>
      <c r="E21991" s="1">
        <v>12</v>
      </c>
      <c r="F21991" s="62">
        <v>437.04</v>
      </c>
    </row>
    <row r="21992" spans="1:6" x14ac:dyDescent="0.35">
      <c r="A21992" s="1">
        <v>251</v>
      </c>
      <c r="B21992" s="1" t="s">
        <v>174</v>
      </c>
      <c r="C21992" s="218">
        <v>44884</v>
      </c>
      <c r="D21992" s="218">
        <v>44878</v>
      </c>
      <c r="E21992" s="1">
        <v>3</v>
      </c>
      <c r="F21992" s="62">
        <v>70.09</v>
      </c>
    </row>
    <row r="21993" spans="1:6" x14ac:dyDescent="0.35">
      <c r="A21993" s="1">
        <v>251</v>
      </c>
      <c r="B21993" s="1" t="s">
        <v>174</v>
      </c>
      <c r="C21993" s="218">
        <v>44884</v>
      </c>
      <c r="D21993" s="218">
        <v>44879</v>
      </c>
      <c r="E21993" s="1">
        <v>2</v>
      </c>
      <c r="F21993" s="62">
        <v>43.41</v>
      </c>
    </row>
    <row r="21994" spans="1:6" x14ac:dyDescent="0.35">
      <c r="A21994" s="1">
        <v>251</v>
      </c>
      <c r="B21994" s="1" t="s">
        <v>174</v>
      </c>
      <c r="C21994" s="218">
        <v>44884</v>
      </c>
      <c r="D21994" s="218">
        <v>44880</v>
      </c>
      <c r="E21994" s="1">
        <v>1</v>
      </c>
      <c r="F21994" s="62">
        <v>20</v>
      </c>
    </row>
    <row r="21995" spans="1:6" x14ac:dyDescent="0.35">
      <c r="A21995" s="1">
        <v>251</v>
      </c>
      <c r="B21995" s="1" t="s">
        <v>174</v>
      </c>
      <c r="C21995" s="218">
        <v>44884</v>
      </c>
      <c r="D21995" s="218">
        <v>44882</v>
      </c>
      <c r="E21995" s="1">
        <v>1</v>
      </c>
      <c r="F21995" s="62">
        <v>23.56</v>
      </c>
    </row>
    <row r="21996" spans="1:6" x14ac:dyDescent="0.35">
      <c r="A21996" s="1">
        <v>251</v>
      </c>
      <c r="B21996" s="1" t="s">
        <v>174</v>
      </c>
      <c r="C21996" s="218">
        <v>44886</v>
      </c>
      <c r="D21996" s="218">
        <v>44878</v>
      </c>
      <c r="E21996" s="1">
        <v>6</v>
      </c>
      <c r="F21996" s="62">
        <v>137.44999999999999</v>
      </c>
    </row>
    <row r="21997" spans="1:6" x14ac:dyDescent="0.35">
      <c r="A21997" s="1">
        <v>251</v>
      </c>
      <c r="B21997" s="1" t="s">
        <v>174</v>
      </c>
      <c r="C21997" s="218">
        <v>44886</v>
      </c>
      <c r="D21997" s="218">
        <v>44879</v>
      </c>
      <c r="E21997" s="1">
        <v>5</v>
      </c>
      <c r="F21997" s="62">
        <v>143.84</v>
      </c>
    </row>
    <row r="21998" spans="1:6" x14ac:dyDescent="0.35">
      <c r="A21998" s="1">
        <v>251</v>
      </c>
      <c r="B21998" s="1" t="s">
        <v>174</v>
      </c>
      <c r="C21998" s="218">
        <v>44886</v>
      </c>
      <c r="D21998" s="218">
        <v>44880</v>
      </c>
      <c r="E21998" s="1">
        <v>4</v>
      </c>
      <c r="F21998" s="62">
        <v>116.86</v>
      </c>
    </row>
    <row r="21999" spans="1:6" x14ac:dyDescent="0.35">
      <c r="A21999" s="1">
        <v>251</v>
      </c>
      <c r="B21999" s="1" t="s">
        <v>174</v>
      </c>
      <c r="C21999" s="218">
        <v>44887</v>
      </c>
      <c r="D21999" s="218">
        <v>44878</v>
      </c>
      <c r="E21999" s="1">
        <v>2</v>
      </c>
      <c r="F21999" s="62">
        <v>42.62</v>
      </c>
    </row>
    <row r="22000" spans="1:6" x14ac:dyDescent="0.35">
      <c r="A22000" s="1">
        <v>251</v>
      </c>
      <c r="B22000" s="1" t="s">
        <v>174</v>
      </c>
      <c r="C22000" s="218">
        <v>44887</v>
      </c>
      <c r="D22000" s="218">
        <v>44879</v>
      </c>
      <c r="E22000" s="1">
        <v>2</v>
      </c>
      <c r="F22000" s="62">
        <v>47.02</v>
      </c>
    </row>
    <row r="22001" spans="1:6" x14ac:dyDescent="0.35">
      <c r="A22001" s="1">
        <v>251</v>
      </c>
      <c r="B22001" s="1" t="s">
        <v>174</v>
      </c>
      <c r="C22001" s="218">
        <v>44887</v>
      </c>
      <c r="D22001" s="218">
        <v>44880</v>
      </c>
      <c r="E22001" s="1">
        <v>6</v>
      </c>
      <c r="F22001" s="62">
        <v>131.71</v>
      </c>
    </row>
    <row r="22002" spans="1:6" x14ac:dyDescent="0.35">
      <c r="A22002" s="1">
        <v>251</v>
      </c>
      <c r="B22002" s="1" t="s">
        <v>174</v>
      </c>
      <c r="C22002" s="218">
        <v>44887</v>
      </c>
      <c r="D22002" s="218">
        <v>44882</v>
      </c>
      <c r="E22002" s="1">
        <v>1</v>
      </c>
      <c r="F22002" s="62">
        <v>23.66</v>
      </c>
    </row>
    <row r="22003" spans="1:6" x14ac:dyDescent="0.35">
      <c r="A22003" s="1">
        <v>251</v>
      </c>
      <c r="B22003" s="1" t="s">
        <v>174</v>
      </c>
      <c r="C22003" s="218">
        <v>44888</v>
      </c>
      <c r="D22003" s="218">
        <v>44879</v>
      </c>
      <c r="E22003" s="1">
        <v>2</v>
      </c>
      <c r="F22003" s="62">
        <v>47.32</v>
      </c>
    </row>
    <row r="22004" spans="1:6" x14ac:dyDescent="0.35">
      <c r="A22004" s="1">
        <v>251</v>
      </c>
      <c r="B22004" s="1" t="s">
        <v>174</v>
      </c>
      <c r="C22004" s="218">
        <v>44888</v>
      </c>
      <c r="D22004" s="218">
        <v>44880</v>
      </c>
      <c r="E22004" s="1">
        <v>1</v>
      </c>
      <c r="F22004" s="62">
        <v>54.25</v>
      </c>
    </row>
    <row r="22005" spans="1:6" x14ac:dyDescent="0.35">
      <c r="A22005" s="1">
        <v>251</v>
      </c>
      <c r="B22005" s="1" t="s">
        <v>174</v>
      </c>
      <c r="C22005" s="218">
        <v>44888</v>
      </c>
      <c r="D22005" s="218">
        <v>44882</v>
      </c>
      <c r="E22005" s="1">
        <v>5</v>
      </c>
      <c r="F22005" s="62">
        <v>116.13</v>
      </c>
    </row>
    <row r="22006" spans="1:6" x14ac:dyDescent="0.35">
      <c r="A22006" s="1">
        <v>251</v>
      </c>
      <c r="B22006" s="1" t="s">
        <v>174</v>
      </c>
      <c r="C22006" s="218">
        <v>44888</v>
      </c>
      <c r="D22006" s="218">
        <v>44888</v>
      </c>
      <c r="E22006" s="1">
        <v>1</v>
      </c>
      <c r="F22006" s="62">
        <v>23.56</v>
      </c>
    </row>
    <row r="22007" spans="1:6" x14ac:dyDescent="0.35">
      <c r="A22007" s="1">
        <v>251</v>
      </c>
      <c r="B22007" s="1" t="s">
        <v>174</v>
      </c>
      <c r="C22007" s="218">
        <v>44889</v>
      </c>
      <c r="D22007" s="218">
        <v>44888</v>
      </c>
      <c r="E22007" s="1">
        <v>5</v>
      </c>
      <c r="F22007" s="62">
        <v>114.18</v>
      </c>
    </row>
    <row r="22008" spans="1:6" x14ac:dyDescent="0.35">
      <c r="A22008" s="1">
        <v>251</v>
      </c>
      <c r="B22008" s="1" t="s">
        <v>174</v>
      </c>
      <c r="C22008" s="218">
        <v>44890</v>
      </c>
      <c r="D22008" s="218">
        <v>44890</v>
      </c>
      <c r="E22008" s="1">
        <v>6</v>
      </c>
      <c r="F22008" s="62">
        <v>193.09</v>
      </c>
    </row>
    <row r="22009" spans="1:6" x14ac:dyDescent="0.35">
      <c r="A22009" s="1">
        <v>251</v>
      </c>
      <c r="B22009" s="1" t="s">
        <v>174</v>
      </c>
      <c r="C22009" s="218">
        <v>44892</v>
      </c>
      <c r="D22009" s="218">
        <v>44890</v>
      </c>
      <c r="E22009" s="1">
        <v>2</v>
      </c>
      <c r="F22009" s="62">
        <v>43.66</v>
      </c>
    </row>
    <row r="22010" spans="1:6" x14ac:dyDescent="0.35">
      <c r="A22010" s="1">
        <v>251</v>
      </c>
      <c r="B22010" s="1" t="s">
        <v>174</v>
      </c>
      <c r="C22010" s="218">
        <v>44892</v>
      </c>
      <c r="D22010" s="218">
        <v>44891</v>
      </c>
      <c r="E22010" s="1">
        <v>8</v>
      </c>
      <c r="F22010" s="62">
        <v>241.52</v>
      </c>
    </row>
    <row r="22011" spans="1:6" x14ac:dyDescent="0.35">
      <c r="A22011" s="1">
        <v>251</v>
      </c>
      <c r="B22011" s="1" t="s">
        <v>174</v>
      </c>
      <c r="C22011" s="218">
        <v>44892</v>
      </c>
      <c r="D22011" s="218">
        <v>44892</v>
      </c>
      <c r="E22011" s="1">
        <v>4</v>
      </c>
      <c r="F22011" s="62">
        <v>205.82</v>
      </c>
    </row>
    <row r="22012" spans="1:6" x14ac:dyDescent="0.35">
      <c r="A22012" s="1">
        <v>251</v>
      </c>
      <c r="B22012" s="1" t="s">
        <v>174</v>
      </c>
      <c r="C22012" s="218">
        <v>44893</v>
      </c>
      <c r="D22012" s="218">
        <v>44890</v>
      </c>
      <c r="E22012" s="1">
        <v>2</v>
      </c>
      <c r="F22012" s="62">
        <v>45.44</v>
      </c>
    </row>
    <row r="22013" spans="1:6" x14ac:dyDescent="0.35">
      <c r="A22013" s="1">
        <v>251</v>
      </c>
      <c r="B22013" s="1" t="s">
        <v>174</v>
      </c>
      <c r="C22013" s="218">
        <v>44893</v>
      </c>
      <c r="D22013" s="218">
        <v>44891</v>
      </c>
      <c r="E22013" s="1">
        <v>4</v>
      </c>
      <c r="F22013" s="62">
        <v>145.41999999999999</v>
      </c>
    </row>
    <row r="22014" spans="1:6" x14ac:dyDescent="0.35">
      <c r="A22014" s="1">
        <v>251</v>
      </c>
      <c r="B22014" s="1" t="s">
        <v>174</v>
      </c>
      <c r="C22014" s="218">
        <v>44893</v>
      </c>
      <c r="D22014" s="218">
        <v>44892</v>
      </c>
      <c r="E22014" s="1">
        <v>3</v>
      </c>
      <c r="F22014" s="62">
        <v>126.67</v>
      </c>
    </row>
    <row r="22015" spans="1:6" x14ac:dyDescent="0.35">
      <c r="A22015" s="1">
        <v>251</v>
      </c>
      <c r="B22015" s="1" t="s">
        <v>174</v>
      </c>
      <c r="C22015" s="218">
        <v>44893</v>
      </c>
      <c r="D22015" s="218">
        <v>44893</v>
      </c>
      <c r="E22015" s="1">
        <v>3</v>
      </c>
      <c r="F22015" s="62">
        <v>69.2</v>
      </c>
    </row>
    <row r="22016" spans="1:6" x14ac:dyDescent="0.35">
      <c r="A22016" s="1">
        <v>251</v>
      </c>
      <c r="B22016" s="1" t="s">
        <v>174</v>
      </c>
      <c r="C22016" s="218">
        <v>44894</v>
      </c>
      <c r="D22016" s="218">
        <v>44891</v>
      </c>
      <c r="E22016" s="1">
        <v>5</v>
      </c>
      <c r="F22016" s="62">
        <v>172.26</v>
      </c>
    </row>
    <row r="22017" spans="1:6" x14ac:dyDescent="0.35">
      <c r="A22017" s="1">
        <v>251</v>
      </c>
      <c r="B22017" s="1" t="s">
        <v>174</v>
      </c>
      <c r="C22017" s="218">
        <v>44894</v>
      </c>
      <c r="D22017" s="218">
        <v>44893</v>
      </c>
      <c r="E22017" s="1">
        <v>2</v>
      </c>
      <c r="F22017" s="62">
        <v>45.39</v>
      </c>
    </row>
    <row r="22018" spans="1:6" x14ac:dyDescent="0.35">
      <c r="A22018" s="1">
        <v>251</v>
      </c>
      <c r="B22018" s="1" t="s">
        <v>174</v>
      </c>
      <c r="C22018" s="218">
        <v>44895</v>
      </c>
      <c r="D22018" s="218">
        <v>44891</v>
      </c>
      <c r="E22018" s="1">
        <v>7</v>
      </c>
      <c r="F22018" s="62">
        <v>162.44999999999999</v>
      </c>
    </row>
    <row r="22019" spans="1:6" x14ac:dyDescent="0.35">
      <c r="A22019" s="1">
        <v>251</v>
      </c>
      <c r="B22019" s="1" t="s">
        <v>174</v>
      </c>
      <c r="C22019" s="218">
        <v>44895</v>
      </c>
      <c r="D22019" s="218">
        <v>44892</v>
      </c>
      <c r="E22019" s="1">
        <v>2</v>
      </c>
      <c r="F22019" s="62">
        <v>72.959999999999994</v>
      </c>
    </row>
    <row r="22020" spans="1:6" x14ac:dyDescent="0.35">
      <c r="A22020" s="1">
        <v>251</v>
      </c>
      <c r="B22020" s="1" t="s">
        <v>174</v>
      </c>
      <c r="C22020" s="218">
        <v>44895</v>
      </c>
      <c r="D22020" s="218">
        <v>44893</v>
      </c>
      <c r="E22020" s="1">
        <v>6</v>
      </c>
      <c r="F22020" s="62">
        <v>141.46</v>
      </c>
    </row>
    <row r="22021" spans="1:6" x14ac:dyDescent="0.35">
      <c r="A22021" s="1">
        <v>251</v>
      </c>
      <c r="B22021" s="1" t="s">
        <v>174</v>
      </c>
      <c r="C22021" s="218">
        <v>44895</v>
      </c>
      <c r="D22021" s="218">
        <v>44894</v>
      </c>
      <c r="E22021" s="1">
        <v>11</v>
      </c>
      <c r="F22021" s="62">
        <v>343.02</v>
      </c>
    </row>
    <row r="22022" spans="1:6" x14ac:dyDescent="0.35">
      <c r="A22022" s="1">
        <v>251</v>
      </c>
      <c r="B22022" s="1" t="s">
        <v>174</v>
      </c>
      <c r="C22022" s="218">
        <v>44895</v>
      </c>
      <c r="D22022" s="218">
        <v>44895</v>
      </c>
      <c r="E22022" s="1">
        <v>3</v>
      </c>
      <c r="F22022" s="62">
        <v>130.13</v>
      </c>
    </row>
    <row r="22023" spans="1:6" x14ac:dyDescent="0.35">
      <c r="A22023" s="1">
        <v>251</v>
      </c>
      <c r="B22023" s="1" t="s">
        <v>174</v>
      </c>
      <c r="C22023" s="218">
        <v>44896</v>
      </c>
      <c r="D22023" s="218">
        <v>44893</v>
      </c>
      <c r="E22023" s="1">
        <v>4</v>
      </c>
      <c r="F22023" s="62">
        <v>119.34</v>
      </c>
    </row>
    <row r="22024" spans="1:6" x14ac:dyDescent="0.35">
      <c r="A22024" s="1">
        <v>251</v>
      </c>
      <c r="B22024" s="1" t="s">
        <v>174</v>
      </c>
      <c r="C22024" s="218">
        <v>44896</v>
      </c>
      <c r="D22024" s="218">
        <v>44894</v>
      </c>
      <c r="E22024" s="1">
        <v>4</v>
      </c>
      <c r="F22024" s="62">
        <v>180.17</v>
      </c>
    </row>
    <row r="22025" spans="1:6" x14ac:dyDescent="0.35">
      <c r="A22025" s="1">
        <v>251</v>
      </c>
      <c r="B22025" s="1" t="s">
        <v>174</v>
      </c>
      <c r="C22025" s="218">
        <v>44896</v>
      </c>
      <c r="D22025" s="218">
        <v>44895</v>
      </c>
      <c r="E22025" s="1">
        <v>4</v>
      </c>
      <c r="F22025" s="62">
        <v>150.08000000000001</v>
      </c>
    </row>
    <row r="22026" spans="1:6" x14ac:dyDescent="0.35">
      <c r="A22026" s="1">
        <v>251</v>
      </c>
      <c r="B22026" s="1" t="s">
        <v>174</v>
      </c>
      <c r="C22026" s="218">
        <v>44896</v>
      </c>
      <c r="D22026" s="218">
        <v>44896</v>
      </c>
      <c r="E22026" s="1">
        <v>1</v>
      </c>
      <c r="F22026" s="62">
        <v>53.46</v>
      </c>
    </row>
    <row r="22027" spans="1:6" x14ac:dyDescent="0.35">
      <c r="A22027" s="1">
        <v>251</v>
      </c>
      <c r="B22027" s="1" t="s">
        <v>174</v>
      </c>
      <c r="C22027" s="218">
        <v>44897</v>
      </c>
      <c r="D22027" s="218">
        <v>44893</v>
      </c>
      <c r="E22027" s="1">
        <v>2</v>
      </c>
      <c r="F22027" s="62">
        <v>46.23</v>
      </c>
    </row>
    <row r="22028" spans="1:6" x14ac:dyDescent="0.35">
      <c r="A22028" s="1">
        <v>251</v>
      </c>
      <c r="B22028" s="1" t="s">
        <v>174</v>
      </c>
      <c r="C22028" s="218">
        <v>44897</v>
      </c>
      <c r="D22028" s="218">
        <v>44894</v>
      </c>
      <c r="E22028" s="1">
        <v>1</v>
      </c>
      <c r="F22028" s="62">
        <v>19.11</v>
      </c>
    </row>
    <row r="22029" spans="1:6" x14ac:dyDescent="0.35">
      <c r="A22029" s="1">
        <v>251</v>
      </c>
      <c r="B22029" s="1" t="s">
        <v>174</v>
      </c>
      <c r="C22029" s="218">
        <v>44897</v>
      </c>
      <c r="D22029" s="218">
        <v>44895</v>
      </c>
      <c r="E22029" s="1">
        <v>2</v>
      </c>
      <c r="F22029" s="62">
        <v>95.53</v>
      </c>
    </row>
    <row r="22030" spans="1:6" x14ac:dyDescent="0.35">
      <c r="A22030" s="1">
        <v>251</v>
      </c>
      <c r="B22030" s="1" t="s">
        <v>174</v>
      </c>
      <c r="C22030" s="218">
        <v>44897</v>
      </c>
      <c r="D22030" s="218">
        <v>44896</v>
      </c>
      <c r="E22030" s="1">
        <v>4</v>
      </c>
      <c r="F22030" s="62">
        <v>121.08</v>
      </c>
    </row>
    <row r="22031" spans="1:6" x14ac:dyDescent="0.35">
      <c r="A22031" s="1">
        <v>251</v>
      </c>
      <c r="B22031" s="1" t="s">
        <v>174</v>
      </c>
      <c r="C22031" s="218">
        <v>44899</v>
      </c>
      <c r="D22031" s="218">
        <v>44892</v>
      </c>
      <c r="E22031" s="1">
        <v>1</v>
      </c>
      <c r="F22031" s="62">
        <v>23.81</v>
      </c>
    </row>
    <row r="22032" spans="1:6" x14ac:dyDescent="0.35">
      <c r="A22032" s="1">
        <v>251</v>
      </c>
      <c r="B22032" s="1" t="s">
        <v>174</v>
      </c>
      <c r="C22032" s="218">
        <v>44899</v>
      </c>
      <c r="D22032" s="218">
        <v>44893</v>
      </c>
      <c r="E22032" s="1">
        <v>1</v>
      </c>
      <c r="F22032" s="62">
        <v>23.76</v>
      </c>
    </row>
    <row r="22033" spans="1:6" x14ac:dyDescent="0.35">
      <c r="A22033" s="1">
        <v>251</v>
      </c>
      <c r="B22033" s="1" t="s">
        <v>174</v>
      </c>
      <c r="C22033" s="218">
        <v>44899</v>
      </c>
      <c r="D22033" s="218">
        <v>44894</v>
      </c>
      <c r="E22033" s="1">
        <v>3</v>
      </c>
      <c r="F22033" s="62">
        <v>100.78</v>
      </c>
    </row>
    <row r="22034" spans="1:6" x14ac:dyDescent="0.35">
      <c r="A22034" s="1">
        <v>251</v>
      </c>
      <c r="B22034" s="1" t="s">
        <v>174</v>
      </c>
      <c r="C22034" s="218">
        <v>44899</v>
      </c>
      <c r="D22034" s="218">
        <v>44896</v>
      </c>
      <c r="E22034" s="1">
        <v>6</v>
      </c>
      <c r="F22034" s="62">
        <v>141.57</v>
      </c>
    </row>
    <row r="22035" spans="1:6" x14ac:dyDescent="0.35">
      <c r="A22035" s="1">
        <v>251</v>
      </c>
      <c r="B22035" s="1" t="s">
        <v>174</v>
      </c>
      <c r="C22035" s="218">
        <v>44899</v>
      </c>
      <c r="D22035" s="218">
        <v>44897</v>
      </c>
      <c r="E22035" s="1">
        <v>1</v>
      </c>
      <c r="F22035" s="62">
        <v>23.76</v>
      </c>
    </row>
    <row r="22036" spans="1:6" x14ac:dyDescent="0.35">
      <c r="A22036" s="1">
        <v>251</v>
      </c>
      <c r="B22036" s="1" t="s">
        <v>174</v>
      </c>
      <c r="C22036" s="218">
        <v>44900</v>
      </c>
      <c r="D22036" s="218">
        <v>44893</v>
      </c>
      <c r="E22036" s="1">
        <v>1</v>
      </c>
      <c r="F22036" s="62">
        <v>23.71</v>
      </c>
    </row>
    <row r="22037" spans="1:6" x14ac:dyDescent="0.35">
      <c r="A22037" s="1">
        <v>251</v>
      </c>
      <c r="B22037" s="1" t="s">
        <v>174</v>
      </c>
      <c r="C22037" s="218">
        <v>44900</v>
      </c>
      <c r="D22037" s="218">
        <v>44894</v>
      </c>
      <c r="E22037" s="1">
        <v>1</v>
      </c>
      <c r="F22037" s="62">
        <v>20.149999999999999</v>
      </c>
    </row>
    <row r="22038" spans="1:6" x14ac:dyDescent="0.35">
      <c r="A22038" s="1">
        <v>251</v>
      </c>
      <c r="B22038" s="1" t="s">
        <v>174</v>
      </c>
      <c r="C22038" s="218">
        <v>44900</v>
      </c>
      <c r="D22038" s="218">
        <v>44895</v>
      </c>
      <c r="E22038" s="1">
        <v>6</v>
      </c>
      <c r="F22038" s="62">
        <v>179.83</v>
      </c>
    </row>
    <row r="22039" spans="1:6" x14ac:dyDescent="0.35">
      <c r="A22039" s="1">
        <v>251</v>
      </c>
      <c r="B22039" s="1" t="s">
        <v>174</v>
      </c>
      <c r="C22039" s="218">
        <v>44900</v>
      </c>
      <c r="D22039" s="218">
        <v>44896</v>
      </c>
      <c r="E22039" s="1">
        <v>4</v>
      </c>
      <c r="F22039" s="62">
        <v>91.72</v>
      </c>
    </row>
    <row r="22040" spans="1:6" x14ac:dyDescent="0.35">
      <c r="A22040" s="1">
        <v>251</v>
      </c>
      <c r="B22040" s="1" t="s">
        <v>174</v>
      </c>
      <c r="C22040" s="218">
        <v>44900</v>
      </c>
      <c r="D22040" s="218">
        <v>44897</v>
      </c>
      <c r="E22040" s="1">
        <v>1</v>
      </c>
      <c r="F22040" s="62">
        <v>53.46</v>
      </c>
    </row>
    <row r="22041" spans="1:6" x14ac:dyDescent="0.35">
      <c r="A22041" s="1">
        <v>251</v>
      </c>
      <c r="B22041" s="1" t="s">
        <v>174</v>
      </c>
      <c r="C22041" s="218">
        <v>44900</v>
      </c>
      <c r="D22041" s="218">
        <v>44898</v>
      </c>
      <c r="E22041" s="1">
        <v>1</v>
      </c>
      <c r="F22041" s="62">
        <v>54.4</v>
      </c>
    </row>
    <row r="22042" spans="1:6" x14ac:dyDescent="0.35">
      <c r="A22042" s="1">
        <v>251</v>
      </c>
      <c r="B22042" s="1" t="s">
        <v>174</v>
      </c>
      <c r="C22042" s="218">
        <v>44901</v>
      </c>
      <c r="D22042" s="218">
        <v>44893</v>
      </c>
      <c r="E22042" s="1">
        <v>2</v>
      </c>
      <c r="F22042" s="62">
        <v>46.93</v>
      </c>
    </row>
    <row r="22043" spans="1:6" x14ac:dyDescent="0.35">
      <c r="A22043" s="1">
        <v>251</v>
      </c>
      <c r="B22043" s="1" t="s">
        <v>174</v>
      </c>
      <c r="C22043" s="218">
        <v>44901</v>
      </c>
      <c r="D22043" s="218">
        <v>44894</v>
      </c>
      <c r="E22043" s="1">
        <v>2</v>
      </c>
      <c r="F22043" s="62">
        <v>47.47</v>
      </c>
    </row>
    <row r="22044" spans="1:6" x14ac:dyDescent="0.35">
      <c r="A22044" s="1">
        <v>251</v>
      </c>
      <c r="B22044" s="1" t="s">
        <v>174</v>
      </c>
      <c r="C22044" s="218">
        <v>44901</v>
      </c>
      <c r="D22044" s="218">
        <v>44895</v>
      </c>
      <c r="E22044" s="1">
        <v>3</v>
      </c>
      <c r="F22044" s="62">
        <v>118.75</v>
      </c>
    </row>
    <row r="22045" spans="1:6" x14ac:dyDescent="0.35">
      <c r="A22045" s="1">
        <v>251</v>
      </c>
      <c r="B22045" s="1" t="s">
        <v>174</v>
      </c>
      <c r="C22045" s="218">
        <v>44901</v>
      </c>
      <c r="D22045" s="218">
        <v>44896</v>
      </c>
      <c r="E22045" s="1">
        <v>2</v>
      </c>
      <c r="F22045" s="62">
        <v>45.49</v>
      </c>
    </row>
    <row r="22046" spans="1:6" x14ac:dyDescent="0.35">
      <c r="A22046" s="1">
        <v>251</v>
      </c>
      <c r="B22046" s="1" t="s">
        <v>174</v>
      </c>
      <c r="C22046" s="218">
        <v>44901</v>
      </c>
      <c r="D22046" s="218">
        <v>44897</v>
      </c>
      <c r="E22046" s="1">
        <v>1</v>
      </c>
      <c r="F22046" s="62">
        <v>51.08</v>
      </c>
    </row>
    <row r="22047" spans="1:6" x14ac:dyDescent="0.35">
      <c r="A22047" s="1">
        <v>251</v>
      </c>
      <c r="B22047" s="1" t="s">
        <v>174</v>
      </c>
      <c r="C22047" s="218">
        <v>44901</v>
      </c>
      <c r="D22047" s="218">
        <v>44898</v>
      </c>
      <c r="E22047" s="1">
        <v>2</v>
      </c>
      <c r="F22047" s="62">
        <v>73.95</v>
      </c>
    </row>
    <row r="22048" spans="1:6" x14ac:dyDescent="0.35">
      <c r="A22048" s="1">
        <v>251</v>
      </c>
      <c r="B22048" s="1" t="s">
        <v>174</v>
      </c>
      <c r="C22048" s="218">
        <v>44901</v>
      </c>
      <c r="D22048" s="218">
        <v>44899</v>
      </c>
      <c r="E22048" s="1">
        <v>1</v>
      </c>
      <c r="F22048" s="62">
        <v>23.76</v>
      </c>
    </row>
    <row r="22049" spans="1:6" x14ac:dyDescent="0.35">
      <c r="A22049" s="1">
        <v>251</v>
      </c>
      <c r="B22049" s="1" t="s">
        <v>174</v>
      </c>
      <c r="C22049" s="218">
        <v>44901</v>
      </c>
      <c r="D22049" s="218">
        <v>44901</v>
      </c>
      <c r="E22049" s="1">
        <v>1</v>
      </c>
      <c r="F22049" s="62">
        <v>53.46</v>
      </c>
    </row>
    <row r="22050" spans="1:6" x14ac:dyDescent="0.35">
      <c r="A22050" s="1">
        <v>251</v>
      </c>
      <c r="B22050" s="1" t="s">
        <v>174</v>
      </c>
      <c r="C22050" s="218">
        <v>44902</v>
      </c>
      <c r="D22050" s="218">
        <v>44893</v>
      </c>
      <c r="E22050" s="1">
        <v>1</v>
      </c>
      <c r="F22050" s="62">
        <v>52.87</v>
      </c>
    </row>
    <row r="22051" spans="1:6" x14ac:dyDescent="0.35">
      <c r="A22051" s="1">
        <v>251</v>
      </c>
      <c r="B22051" s="1" t="s">
        <v>174</v>
      </c>
      <c r="C22051" s="218">
        <v>44902</v>
      </c>
      <c r="D22051" s="218">
        <v>44894</v>
      </c>
      <c r="E22051" s="1">
        <v>1</v>
      </c>
      <c r="F22051" s="62">
        <v>21.68</v>
      </c>
    </row>
    <row r="22052" spans="1:6" x14ac:dyDescent="0.35">
      <c r="A22052" s="1">
        <v>251</v>
      </c>
      <c r="B22052" s="1" t="s">
        <v>174</v>
      </c>
      <c r="C22052" s="218">
        <v>44902</v>
      </c>
      <c r="D22052" s="218">
        <v>44896</v>
      </c>
      <c r="E22052" s="1">
        <v>1</v>
      </c>
      <c r="F22052" s="62">
        <v>22.77</v>
      </c>
    </row>
    <row r="22053" spans="1:6" x14ac:dyDescent="0.35">
      <c r="A22053" s="1">
        <v>251</v>
      </c>
      <c r="B22053" s="1" t="s">
        <v>174</v>
      </c>
      <c r="C22053" s="218">
        <v>44902</v>
      </c>
      <c r="D22053" s="218">
        <v>44897</v>
      </c>
      <c r="E22053" s="1">
        <v>2</v>
      </c>
      <c r="F22053" s="62">
        <v>78.209999999999994</v>
      </c>
    </row>
    <row r="22054" spans="1:6" x14ac:dyDescent="0.35">
      <c r="A22054" s="1">
        <v>251</v>
      </c>
      <c r="B22054" s="1" t="s">
        <v>174</v>
      </c>
      <c r="C22054" s="218">
        <v>44902</v>
      </c>
      <c r="D22054" s="218">
        <v>44899</v>
      </c>
      <c r="E22054" s="1">
        <v>3</v>
      </c>
      <c r="F22054" s="62">
        <v>128.6</v>
      </c>
    </row>
    <row r="22055" spans="1:6" x14ac:dyDescent="0.35">
      <c r="A22055" s="1">
        <v>251</v>
      </c>
      <c r="B22055" s="1" t="s">
        <v>174</v>
      </c>
      <c r="C22055" s="218">
        <v>44902</v>
      </c>
      <c r="D22055" s="218">
        <v>44902</v>
      </c>
      <c r="E22055" s="1">
        <v>4</v>
      </c>
      <c r="F22055" s="62">
        <v>179.19</v>
      </c>
    </row>
    <row r="22056" spans="1:6" x14ac:dyDescent="0.35">
      <c r="A22056" s="1">
        <v>251</v>
      </c>
      <c r="B22056" s="1" t="s">
        <v>174</v>
      </c>
      <c r="C22056" s="218">
        <v>44903</v>
      </c>
      <c r="D22056" s="218">
        <v>44895</v>
      </c>
      <c r="E22056" s="1">
        <v>1</v>
      </c>
      <c r="F22056" s="62">
        <v>53.46</v>
      </c>
    </row>
    <row r="22057" spans="1:6" x14ac:dyDescent="0.35">
      <c r="A22057" s="1">
        <v>251</v>
      </c>
      <c r="B22057" s="1" t="s">
        <v>174</v>
      </c>
      <c r="C22057" s="218">
        <v>44903</v>
      </c>
      <c r="D22057" s="218">
        <v>44896</v>
      </c>
      <c r="E22057" s="1">
        <v>1</v>
      </c>
      <c r="F22057" s="62">
        <v>23.07</v>
      </c>
    </row>
    <row r="22058" spans="1:6" x14ac:dyDescent="0.35">
      <c r="A22058" s="1">
        <v>251</v>
      </c>
      <c r="B22058" s="1" t="s">
        <v>174</v>
      </c>
      <c r="C22058" s="218">
        <v>44903</v>
      </c>
      <c r="D22058" s="218">
        <v>44897</v>
      </c>
      <c r="E22058" s="1">
        <v>1</v>
      </c>
      <c r="F22058" s="62">
        <v>23.76</v>
      </c>
    </row>
    <row r="22059" spans="1:6" x14ac:dyDescent="0.35">
      <c r="A22059" s="1">
        <v>251</v>
      </c>
      <c r="B22059" s="1" t="s">
        <v>174</v>
      </c>
      <c r="C22059" s="218">
        <v>44903</v>
      </c>
      <c r="D22059" s="218">
        <v>44898</v>
      </c>
      <c r="E22059" s="1">
        <v>1</v>
      </c>
      <c r="F22059" s="62">
        <v>53.46</v>
      </c>
    </row>
    <row r="22060" spans="1:6" x14ac:dyDescent="0.35">
      <c r="A22060" s="1">
        <v>251</v>
      </c>
      <c r="B22060" s="1" t="s">
        <v>174</v>
      </c>
      <c r="C22060" s="218">
        <v>44903</v>
      </c>
      <c r="D22060" s="218">
        <v>44899</v>
      </c>
      <c r="E22060" s="1">
        <v>5</v>
      </c>
      <c r="F22060" s="62">
        <v>171.57</v>
      </c>
    </row>
    <row r="22061" spans="1:6" x14ac:dyDescent="0.35">
      <c r="A22061" s="1">
        <v>251</v>
      </c>
      <c r="B22061" s="1" t="s">
        <v>174</v>
      </c>
      <c r="C22061" s="218">
        <v>44903</v>
      </c>
      <c r="D22061" s="218">
        <v>44901</v>
      </c>
      <c r="E22061" s="1">
        <v>2</v>
      </c>
      <c r="F22061" s="62">
        <v>76.72</v>
      </c>
    </row>
    <row r="22062" spans="1:6" x14ac:dyDescent="0.35">
      <c r="A22062" s="1">
        <v>251</v>
      </c>
      <c r="B22062" s="1" t="s">
        <v>174</v>
      </c>
      <c r="C22062" s="218">
        <v>44903</v>
      </c>
      <c r="D22062" s="218">
        <v>44902</v>
      </c>
      <c r="E22062" s="1">
        <v>2</v>
      </c>
      <c r="F22062" s="62">
        <v>75.040000000000006</v>
      </c>
    </row>
    <row r="22063" spans="1:6" x14ac:dyDescent="0.35">
      <c r="A22063" s="1">
        <v>251</v>
      </c>
      <c r="B22063" s="1" t="s">
        <v>174</v>
      </c>
      <c r="C22063" s="218">
        <v>44904</v>
      </c>
      <c r="D22063" s="218">
        <v>44901</v>
      </c>
      <c r="E22063" s="1">
        <v>5</v>
      </c>
      <c r="F22063" s="62">
        <v>180.18</v>
      </c>
    </row>
    <row r="22064" spans="1:6" x14ac:dyDescent="0.35">
      <c r="A22064" s="1">
        <v>251</v>
      </c>
      <c r="B22064" s="1" t="s">
        <v>174</v>
      </c>
      <c r="C22064" s="218">
        <v>44904</v>
      </c>
      <c r="D22064" s="218">
        <v>44902</v>
      </c>
      <c r="E22064" s="1">
        <v>3</v>
      </c>
      <c r="F22064" s="62">
        <v>97.71</v>
      </c>
    </row>
    <row r="22065" spans="1:6" x14ac:dyDescent="0.35">
      <c r="A22065" s="1">
        <v>251</v>
      </c>
      <c r="B22065" s="1" t="s">
        <v>174</v>
      </c>
      <c r="C22065" s="218">
        <v>44904</v>
      </c>
      <c r="D22065" s="218">
        <v>44904</v>
      </c>
      <c r="E22065" s="1">
        <v>5</v>
      </c>
      <c r="F22065" s="62">
        <v>207.45</v>
      </c>
    </row>
    <row r="22066" spans="1:6" x14ac:dyDescent="0.35">
      <c r="A22066" s="1">
        <v>251</v>
      </c>
      <c r="B22066" s="1" t="s">
        <v>174</v>
      </c>
      <c r="C22066" s="218">
        <v>44905</v>
      </c>
      <c r="D22066" s="218">
        <v>44902</v>
      </c>
      <c r="E22066" s="1">
        <v>1</v>
      </c>
      <c r="F22066" s="62">
        <v>23.76</v>
      </c>
    </row>
    <row r="22067" spans="1:6" x14ac:dyDescent="0.35">
      <c r="A22067" s="1">
        <v>251</v>
      </c>
      <c r="B22067" s="1" t="s">
        <v>174</v>
      </c>
      <c r="C22067" s="218">
        <v>44905</v>
      </c>
      <c r="D22067" s="218">
        <v>44904</v>
      </c>
      <c r="E22067" s="1">
        <v>1</v>
      </c>
      <c r="F22067" s="62">
        <v>54.45</v>
      </c>
    </row>
    <row r="22068" spans="1:6" x14ac:dyDescent="0.35">
      <c r="A22068" s="1">
        <v>251</v>
      </c>
      <c r="B22068" s="1" t="s">
        <v>174</v>
      </c>
      <c r="C22068" s="218">
        <v>44905</v>
      </c>
      <c r="D22068" s="218">
        <v>44905</v>
      </c>
      <c r="E22068" s="1">
        <v>4</v>
      </c>
      <c r="F22068" s="62">
        <v>156.37</v>
      </c>
    </row>
    <row r="22069" spans="1:6" x14ac:dyDescent="0.35">
      <c r="A22069" s="1">
        <v>251</v>
      </c>
      <c r="B22069" s="1" t="s">
        <v>174</v>
      </c>
      <c r="C22069" s="218">
        <v>44906</v>
      </c>
      <c r="D22069" s="218">
        <v>44905</v>
      </c>
      <c r="E22069" s="1">
        <v>2</v>
      </c>
      <c r="F22069" s="62">
        <v>72.22</v>
      </c>
    </row>
    <row r="22070" spans="1:6" x14ac:dyDescent="0.35">
      <c r="A22070" s="1">
        <v>251</v>
      </c>
      <c r="B22070" s="1" t="s">
        <v>174</v>
      </c>
      <c r="C22070" s="218">
        <v>44906</v>
      </c>
      <c r="D22070" s="218">
        <v>44906</v>
      </c>
      <c r="E22070" s="1">
        <v>3</v>
      </c>
      <c r="F22070" s="62">
        <v>101.77</v>
      </c>
    </row>
    <row r="22071" spans="1:6" x14ac:dyDescent="0.35">
      <c r="A22071" s="1">
        <v>251</v>
      </c>
      <c r="B22071" s="1" t="s">
        <v>174</v>
      </c>
      <c r="C22071" s="218">
        <v>44908</v>
      </c>
      <c r="D22071" s="218">
        <v>44906</v>
      </c>
      <c r="E22071" s="1">
        <v>2</v>
      </c>
      <c r="F22071" s="62">
        <v>77.569999999999993</v>
      </c>
    </row>
    <row r="22072" spans="1:6" x14ac:dyDescent="0.35">
      <c r="A22072" s="1">
        <v>251</v>
      </c>
      <c r="B22072" s="1" t="s">
        <v>174</v>
      </c>
      <c r="C22072" s="218">
        <v>44908</v>
      </c>
      <c r="D22072" s="218">
        <v>44907</v>
      </c>
      <c r="E22072" s="1">
        <v>8</v>
      </c>
      <c r="F22072" s="62">
        <v>248.78</v>
      </c>
    </row>
    <row r="22073" spans="1:6" x14ac:dyDescent="0.35">
      <c r="A22073" s="1">
        <v>251</v>
      </c>
      <c r="B22073" s="1" t="s">
        <v>174</v>
      </c>
      <c r="C22073" s="218">
        <v>44908</v>
      </c>
      <c r="D22073" s="218">
        <v>44908</v>
      </c>
      <c r="E22073" s="1">
        <v>4</v>
      </c>
      <c r="F22073" s="62">
        <v>125.28</v>
      </c>
    </row>
    <row r="22074" spans="1:6" x14ac:dyDescent="0.35">
      <c r="A22074" s="1">
        <v>251</v>
      </c>
      <c r="B22074" s="1" t="s">
        <v>174</v>
      </c>
      <c r="C22074" s="218">
        <v>44909</v>
      </c>
      <c r="D22074" s="218">
        <v>44908</v>
      </c>
      <c r="E22074" s="1">
        <v>1</v>
      </c>
      <c r="F22074" s="62">
        <v>50.49</v>
      </c>
    </row>
    <row r="22075" spans="1:6" x14ac:dyDescent="0.35">
      <c r="A22075" s="1">
        <v>251</v>
      </c>
      <c r="B22075" s="1" t="s">
        <v>174</v>
      </c>
      <c r="C22075" s="218">
        <v>44909</v>
      </c>
      <c r="D22075" s="218">
        <v>44909</v>
      </c>
      <c r="E22075" s="1">
        <v>13</v>
      </c>
      <c r="F22075" s="62">
        <v>456.88</v>
      </c>
    </row>
    <row r="22076" spans="1:6" x14ac:dyDescent="0.35">
      <c r="A22076" s="1">
        <v>251</v>
      </c>
      <c r="B22076" s="1" t="s">
        <v>174</v>
      </c>
      <c r="C22076" s="218">
        <v>44910</v>
      </c>
      <c r="D22076" s="218">
        <v>44909</v>
      </c>
      <c r="E22076" s="1">
        <v>1</v>
      </c>
      <c r="F22076" s="62">
        <v>23.76</v>
      </c>
    </row>
    <row r="22077" spans="1:6" x14ac:dyDescent="0.35">
      <c r="A22077" s="1">
        <v>251</v>
      </c>
      <c r="B22077" s="1" t="s">
        <v>174</v>
      </c>
      <c r="C22077" s="218">
        <v>44910</v>
      </c>
      <c r="D22077" s="218">
        <v>44910</v>
      </c>
      <c r="E22077" s="1">
        <v>11</v>
      </c>
      <c r="F22077" s="62">
        <v>348.63</v>
      </c>
    </row>
    <row r="22078" spans="1:6" x14ac:dyDescent="0.35">
      <c r="A22078" s="1">
        <v>251</v>
      </c>
      <c r="B22078" s="1" t="s">
        <v>174</v>
      </c>
      <c r="C22078" s="218">
        <v>44911</v>
      </c>
      <c r="D22078" s="218">
        <v>44908</v>
      </c>
      <c r="E22078" s="1">
        <v>1</v>
      </c>
      <c r="F22078" s="62">
        <v>23.76</v>
      </c>
    </row>
    <row r="22079" spans="1:6" x14ac:dyDescent="0.35">
      <c r="A22079" s="1">
        <v>251</v>
      </c>
      <c r="B22079" s="1" t="s">
        <v>174</v>
      </c>
      <c r="C22079" s="218">
        <v>44911</v>
      </c>
      <c r="D22079" s="218">
        <v>44910</v>
      </c>
      <c r="E22079" s="1">
        <v>4</v>
      </c>
      <c r="F22079" s="62">
        <v>125.28</v>
      </c>
    </row>
    <row r="22080" spans="1:6" x14ac:dyDescent="0.35">
      <c r="A22080" s="1">
        <v>251</v>
      </c>
      <c r="B22080" s="1" t="s">
        <v>174</v>
      </c>
      <c r="C22080" s="218">
        <v>44911</v>
      </c>
      <c r="D22080" s="218">
        <v>44911</v>
      </c>
      <c r="E22080" s="1">
        <v>10</v>
      </c>
      <c r="F22080" s="62">
        <v>357.59</v>
      </c>
    </row>
    <row r="22081" spans="1:6" x14ac:dyDescent="0.35">
      <c r="A22081" s="1">
        <v>251</v>
      </c>
      <c r="B22081" s="1" t="s">
        <v>174</v>
      </c>
      <c r="C22081" s="218">
        <v>44912</v>
      </c>
      <c r="D22081" s="218">
        <v>44910</v>
      </c>
      <c r="E22081" s="1">
        <v>1</v>
      </c>
      <c r="F22081" s="62">
        <v>23.71</v>
      </c>
    </row>
    <row r="22082" spans="1:6" x14ac:dyDescent="0.35">
      <c r="A22082" s="1">
        <v>251</v>
      </c>
      <c r="B22082" s="1" t="s">
        <v>174</v>
      </c>
      <c r="C22082" s="218">
        <v>44912</v>
      </c>
      <c r="D22082" s="218">
        <v>44911</v>
      </c>
      <c r="E22082" s="1">
        <v>3</v>
      </c>
      <c r="F22082" s="62">
        <v>66.53</v>
      </c>
    </row>
    <row r="22083" spans="1:6" x14ac:dyDescent="0.35">
      <c r="A22083" s="1">
        <v>251</v>
      </c>
      <c r="B22083" s="1" t="s">
        <v>174</v>
      </c>
      <c r="C22083" s="218">
        <v>44912</v>
      </c>
      <c r="D22083" s="218">
        <v>44912</v>
      </c>
      <c r="E22083" s="1">
        <v>5</v>
      </c>
      <c r="F22083" s="62">
        <v>180.18</v>
      </c>
    </row>
    <row r="22084" spans="1:6" x14ac:dyDescent="0.35">
      <c r="A22084" s="1">
        <v>251</v>
      </c>
      <c r="B22084" s="1" t="s">
        <v>174</v>
      </c>
      <c r="C22084" s="218">
        <v>44913</v>
      </c>
      <c r="D22084" s="218">
        <v>44911</v>
      </c>
      <c r="E22084" s="1">
        <v>1</v>
      </c>
      <c r="F22084" s="62">
        <v>19.21</v>
      </c>
    </row>
    <row r="22085" spans="1:6" x14ac:dyDescent="0.35">
      <c r="A22085" s="1">
        <v>251</v>
      </c>
      <c r="B22085" s="1" t="s">
        <v>174</v>
      </c>
      <c r="C22085" s="218">
        <v>44913</v>
      </c>
      <c r="D22085" s="218">
        <v>44912</v>
      </c>
      <c r="E22085" s="1">
        <v>1</v>
      </c>
      <c r="F22085" s="62">
        <v>22.37</v>
      </c>
    </row>
    <row r="22086" spans="1:6" x14ac:dyDescent="0.35">
      <c r="A22086" s="1">
        <v>251</v>
      </c>
      <c r="B22086" s="1" t="s">
        <v>174</v>
      </c>
      <c r="C22086" s="218">
        <v>44913</v>
      </c>
      <c r="D22086" s="218">
        <v>44913</v>
      </c>
      <c r="E22086" s="1">
        <v>9</v>
      </c>
      <c r="F22086" s="62">
        <v>336.2</v>
      </c>
    </row>
    <row r="22087" spans="1:6" x14ac:dyDescent="0.35">
      <c r="A22087" s="1">
        <v>251</v>
      </c>
      <c r="B22087" s="1" t="s">
        <v>174</v>
      </c>
      <c r="C22087" s="218">
        <v>44915</v>
      </c>
      <c r="D22087" s="218">
        <v>44913</v>
      </c>
      <c r="E22087" s="1">
        <v>2</v>
      </c>
      <c r="F22087" s="62">
        <v>47.52</v>
      </c>
    </row>
    <row r="22088" spans="1:6" x14ac:dyDescent="0.35">
      <c r="A22088" s="1">
        <v>251</v>
      </c>
      <c r="B22088" s="1" t="s">
        <v>174</v>
      </c>
      <c r="C22088" s="218">
        <v>44915</v>
      </c>
      <c r="D22088" s="218">
        <v>44914</v>
      </c>
      <c r="E22088" s="1">
        <v>4</v>
      </c>
      <c r="F22088" s="62">
        <v>184.39</v>
      </c>
    </row>
    <row r="22089" spans="1:6" x14ac:dyDescent="0.35">
      <c r="A22089" s="1">
        <v>251</v>
      </c>
      <c r="B22089" s="1" t="s">
        <v>174</v>
      </c>
      <c r="C22089" s="218">
        <v>44915</v>
      </c>
      <c r="D22089" s="218">
        <v>44915</v>
      </c>
      <c r="E22089" s="1">
        <v>2</v>
      </c>
      <c r="F22089" s="62">
        <v>78.209999999999994</v>
      </c>
    </row>
    <row r="22090" spans="1:6" x14ac:dyDescent="0.35">
      <c r="A22090" s="1">
        <v>251</v>
      </c>
      <c r="B22090" s="1" t="s">
        <v>174</v>
      </c>
      <c r="C22090" s="218">
        <v>44916</v>
      </c>
      <c r="D22090" s="218">
        <v>44913</v>
      </c>
      <c r="E22090" s="1">
        <v>3</v>
      </c>
      <c r="F22090" s="62">
        <v>66.03</v>
      </c>
    </row>
    <row r="22091" spans="1:6" x14ac:dyDescent="0.35">
      <c r="A22091" s="1">
        <v>251</v>
      </c>
      <c r="B22091" s="1" t="s">
        <v>174</v>
      </c>
      <c r="C22091" s="218">
        <v>44916</v>
      </c>
      <c r="D22091" s="218">
        <v>44914</v>
      </c>
      <c r="E22091" s="1">
        <v>3</v>
      </c>
      <c r="F22091" s="62">
        <v>66.430000000000007</v>
      </c>
    </row>
    <row r="22092" spans="1:6" x14ac:dyDescent="0.35">
      <c r="A22092" s="1">
        <v>251</v>
      </c>
      <c r="B22092" s="1" t="s">
        <v>174</v>
      </c>
      <c r="C22092" s="218">
        <v>44917</v>
      </c>
      <c r="D22092" s="218">
        <v>44913</v>
      </c>
      <c r="E22092" s="1">
        <v>2</v>
      </c>
      <c r="F22092" s="62">
        <v>47.37</v>
      </c>
    </row>
    <row r="22093" spans="1:6" x14ac:dyDescent="0.35">
      <c r="A22093" s="1">
        <v>251</v>
      </c>
      <c r="B22093" s="1" t="s">
        <v>174</v>
      </c>
      <c r="C22093" s="218">
        <v>44917</v>
      </c>
      <c r="D22093" s="218">
        <v>44914</v>
      </c>
      <c r="E22093" s="1">
        <v>6</v>
      </c>
      <c r="F22093" s="62">
        <v>163.79</v>
      </c>
    </row>
    <row r="22094" spans="1:6" x14ac:dyDescent="0.35">
      <c r="A22094" s="1">
        <v>251</v>
      </c>
      <c r="B22094" s="1" t="s">
        <v>174</v>
      </c>
      <c r="C22094" s="218">
        <v>44917</v>
      </c>
      <c r="D22094" s="218">
        <v>44915</v>
      </c>
      <c r="E22094" s="1">
        <v>4</v>
      </c>
      <c r="F22094" s="62">
        <v>156.32</v>
      </c>
    </row>
    <row r="22095" spans="1:6" x14ac:dyDescent="0.35">
      <c r="A22095" s="1">
        <v>251</v>
      </c>
      <c r="B22095" s="1" t="s">
        <v>174</v>
      </c>
      <c r="C22095" s="218">
        <v>44917</v>
      </c>
      <c r="D22095" s="218">
        <v>44916</v>
      </c>
      <c r="E22095" s="1">
        <v>4</v>
      </c>
      <c r="F22095" s="62">
        <v>156.22</v>
      </c>
    </row>
    <row r="22096" spans="1:6" x14ac:dyDescent="0.35">
      <c r="A22096" s="1">
        <v>251</v>
      </c>
      <c r="B22096" s="1" t="s">
        <v>174</v>
      </c>
      <c r="C22096" s="218">
        <v>44917</v>
      </c>
      <c r="D22096" s="218">
        <v>44917</v>
      </c>
      <c r="E22096" s="1">
        <v>1</v>
      </c>
      <c r="F22096" s="62">
        <v>54.45</v>
      </c>
    </row>
    <row r="22097" spans="1:6" x14ac:dyDescent="0.35">
      <c r="A22097" s="1">
        <v>251</v>
      </c>
      <c r="B22097" s="1" t="s">
        <v>174</v>
      </c>
      <c r="C22097" s="218">
        <v>44918</v>
      </c>
      <c r="D22097" s="218">
        <v>44915</v>
      </c>
      <c r="E22097" s="1">
        <v>3</v>
      </c>
      <c r="F22097" s="62">
        <v>71.180000000000007</v>
      </c>
    </row>
    <row r="22098" spans="1:6" x14ac:dyDescent="0.35">
      <c r="A22098" s="1">
        <v>251</v>
      </c>
      <c r="B22098" s="1" t="s">
        <v>174</v>
      </c>
      <c r="C22098" s="218">
        <v>44918</v>
      </c>
      <c r="D22098" s="218">
        <v>44916</v>
      </c>
      <c r="E22098" s="1">
        <v>4</v>
      </c>
      <c r="F22098" s="62">
        <v>183.44</v>
      </c>
    </row>
    <row r="22099" spans="1:6" x14ac:dyDescent="0.35">
      <c r="A22099" s="1">
        <v>251</v>
      </c>
      <c r="B22099" s="1" t="s">
        <v>174</v>
      </c>
      <c r="C22099" s="218">
        <v>44918</v>
      </c>
      <c r="D22099" s="218">
        <v>44917</v>
      </c>
      <c r="E22099" s="1">
        <v>1</v>
      </c>
      <c r="F22099" s="62">
        <v>50.09</v>
      </c>
    </row>
    <row r="22100" spans="1:6" x14ac:dyDescent="0.35">
      <c r="A22100" s="1">
        <v>251</v>
      </c>
      <c r="B22100" s="1" t="s">
        <v>174</v>
      </c>
      <c r="C22100" s="218">
        <v>44918</v>
      </c>
      <c r="D22100" s="218">
        <v>44918</v>
      </c>
      <c r="E22100" s="1">
        <v>3</v>
      </c>
      <c r="F22100" s="62">
        <v>69.59</v>
      </c>
    </row>
    <row r="22101" spans="1:6" x14ac:dyDescent="0.35">
      <c r="A22101" s="1">
        <v>251</v>
      </c>
      <c r="B22101" s="1" t="s">
        <v>174</v>
      </c>
      <c r="C22101" s="218">
        <v>44919</v>
      </c>
      <c r="D22101" s="218">
        <v>44915</v>
      </c>
      <c r="E22101" s="1">
        <v>2</v>
      </c>
      <c r="F22101" s="62">
        <v>68.41</v>
      </c>
    </row>
    <row r="22102" spans="1:6" x14ac:dyDescent="0.35">
      <c r="A22102" s="1">
        <v>251</v>
      </c>
      <c r="B22102" s="1" t="s">
        <v>174</v>
      </c>
      <c r="C22102" s="218">
        <v>44919</v>
      </c>
      <c r="D22102" s="218">
        <v>44916</v>
      </c>
      <c r="E22102" s="1">
        <v>5</v>
      </c>
      <c r="F22102" s="62">
        <v>115.83</v>
      </c>
    </row>
    <row r="22103" spans="1:6" x14ac:dyDescent="0.35">
      <c r="A22103" s="1">
        <v>251</v>
      </c>
      <c r="B22103" s="1" t="s">
        <v>174</v>
      </c>
      <c r="C22103" s="218">
        <v>44919</v>
      </c>
      <c r="D22103" s="218">
        <v>44917</v>
      </c>
      <c r="E22103" s="1">
        <v>5</v>
      </c>
      <c r="F22103" s="62">
        <v>147.71</v>
      </c>
    </row>
    <row r="22104" spans="1:6" x14ac:dyDescent="0.35">
      <c r="A22104" s="1">
        <v>251</v>
      </c>
      <c r="B22104" s="1" t="s">
        <v>174</v>
      </c>
      <c r="C22104" s="218">
        <v>44919</v>
      </c>
      <c r="D22104" s="218">
        <v>44918</v>
      </c>
      <c r="E22104" s="1">
        <v>5</v>
      </c>
      <c r="F22104" s="62">
        <v>147.01</v>
      </c>
    </row>
    <row r="22105" spans="1:6" x14ac:dyDescent="0.35">
      <c r="A22105" s="1">
        <v>251</v>
      </c>
      <c r="B22105" s="1" t="s">
        <v>174</v>
      </c>
      <c r="C22105" s="218">
        <v>44919</v>
      </c>
      <c r="D22105" s="218">
        <v>44919</v>
      </c>
      <c r="E22105" s="1">
        <v>6</v>
      </c>
      <c r="F22105" s="62">
        <v>171.07</v>
      </c>
    </row>
    <row r="22106" spans="1:6" x14ac:dyDescent="0.35">
      <c r="A22106" s="1">
        <v>251</v>
      </c>
      <c r="B22106" s="1" t="s">
        <v>174</v>
      </c>
      <c r="C22106" s="218">
        <v>44920</v>
      </c>
      <c r="D22106" s="218">
        <v>44917</v>
      </c>
      <c r="E22106" s="1">
        <v>2</v>
      </c>
      <c r="F22106" s="62">
        <v>108.85</v>
      </c>
    </row>
    <row r="22107" spans="1:6" x14ac:dyDescent="0.35">
      <c r="A22107" s="1">
        <v>251</v>
      </c>
      <c r="B22107" s="1" t="s">
        <v>174</v>
      </c>
      <c r="C22107" s="218">
        <v>44920</v>
      </c>
      <c r="D22107" s="218">
        <v>44918</v>
      </c>
      <c r="E22107" s="1">
        <v>4</v>
      </c>
      <c r="F22107" s="62">
        <v>93.25</v>
      </c>
    </row>
    <row r="22108" spans="1:6" x14ac:dyDescent="0.35">
      <c r="A22108" s="1">
        <v>251</v>
      </c>
      <c r="B22108" s="1" t="s">
        <v>174</v>
      </c>
      <c r="C22108" s="218">
        <v>44920</v>
      </c>
      <c r="D22108" s="218">
        <v>44919</v>
      </c>
      <c r="E22108" s="1">
        <v>3</v>
      </c>
      <c r="F22108" s="62">
        <v>70.19</v>
      </c>
    </row>
    <row r="22109" spans="1:6" x14ac:dyDescent="0.35">
      <c r="A22109" s="1">
        <v>251</v>
      </c>
      <c r="B22109" s="1" t="s">
        <v>174</v>
      </c>
      <c r="C22109" s="218">
        <v>44921</v>
      </c>
      <c r="D22109" s="218">
        <v>44918</v>
      </c>
      <c r="E22109" s="1">
        <v>2</v>
      </c>
      <c r="F22109" s="62">
        <v>75.73</v>
      </c>
    </row>
    <row r="22110" spans="1:6" x14ac:dyDescent="0.35">
      <c r="A22110" s="1">
        <v>251</v>
      </c>
      <c r="B22110" s="1" t="s">
        <v>174</v>
      </c>
      <c r="C22110" s="218">
        <v>44921</v>
      </c>
      <c r="D22110" s="218">
        <v>44919</v>
      </c>
      <c r="E22110" s="1">
        <v>5</v>
      </c>
      <c r="F22110" s="62">
        <v>176.12</v>
      </c>
    </row>
    <row r="22111" spans="1:6" x14ac:dyDescent="0.35">
      <c r="A22111" s="1">
        <v>251</v>
      </c>
      <c r="B22111" s="1" t="s">
        <v>174</v>
      </c>
      <c r="C22111" s="218">
        <v>44921</v>
      </c>
      <c r="D22111" s="218">
        <v>44921</v>
      </c>
      <c r="E22111" s="1">
        <v>4</v>
      </c>
      <c r="F22111" s="62">
        <v>118.4</v>
      </c>
    </row>
    <row r="22112" spans="1:6" x14ac:dyDescent="0.35">
      <c r="A22112" s="1">
        <v>251</v>
      </c>
      <c r="B22112" s="1" t="s">
        <v>174</v>
      </c>
      <c r="C22112" s="218">
        <v>44922</v>
      </c>
      <c r="D22112" s="218">
        <v>44919</v>
      </c>
      <c r="E22112" s="1">
        <v>2</v>
      </c>
      <c r="F22112" s="62">
        <v>47.52</v>
      </c>
    </row>
    <row r="22113" spans="1:6" x14ac:dyDescent="0.35">
      <c r="A22113" s="1">
        <v>251</v>
      </c>
      <c r="B22113" s="1" t="s">
        <v>174</v>
      </c>
      <c r="C22113" s="218">
        <v>44922</v>
      </c>
      <c r="D22113" s="218">
        <v>44921</v>
      </c>
      <c r="E22113" s="1">
        <v>4</v>
      </c>
      <c r="F22113" s="62">
        <v>173.45</v>
      </c>
    </row>
    <row r="22114" spans="1:6" x14ac:dyDescent="0.35">
      <c r="A22114" s="1">
        <v>251</v>
      </c>
      <c r="B22114" s="1" t="s">
        <v>174</v>
      </c>
      <c r="C22114" s="218">
        <v>44922</v>
      </c>
      <c r="D22114" s="218">
        <v>44922</v>
      </c>
      <c r="E22114" s="1">
        <v>5</v>
      </c>
      <c r="F22114" s="62">
        <v>231.26</v>
      </c>
    </row>
    <row r="22115" spans="1:6" x14ac:dyDescent="0.35">
      <c r="A22115" s="1">
        <v>251</v>
      </c>
      <c r="B22115" s="1" t="s">
        <v>174</v>
      </c>
      <c r="C22115" s="218">
        <v>44923</v>
      </c>
      <c r="D22115" s="218">
        <v>44923</v>
      </c>
      <c r="E22115" s="1">
        <v>5</v>
      </c>
      <c r="F22115" s="62">
        <v>200.77</v>
      </c>
    </row>
    <row r="22116" spans="1:6" x14ac:dyDescent="0.35">
      <c r="A22116" s="1">
        <v>251</v>
      </c>
      <c r="B22116" s="1" t="s">
        <v>174</v>
      </c>
      <c r="C22116" s="218">
        <v>44924</v>
      </c>
      <c r="D22116" s="218">
        <v>44923</v>
      </c>
      <c r="E22116" s="1">
        <v>1</v>
      </c>
      <c r="F22116" s="62">
        <v>23.76</v>
      </c>
    </row>
    <row r="22117" spans="1:6" x14ac:dyDescent="0.35">
      <c r="A22117" s="1">
        <v>251</v>
      </c>
      <c r="B22117" s="1" t="s">
        <v>174</v>
      </c>
      <c r="C22117" s="218">
        <v>44924</v>
      </c>
      <c r="D22117" s="218">
        <v>44924</v>
      </c>
      <c r="E22117" s="1">
        <v>8</v>
      </c>
      <c r="F22117" s="62">
        <v>268.19</v>
      </c>
    </row>
    <row r="22118" spans="1:6" x14ac:dyDescent="0.35">
      <c r="A22118" s="1">
        <v>251</v>
      </c>
      <c r="B22118" s="1" t="s">
        <v>174</v>
      </c>
      <c r="C22118" s="218">
        <v>44925</v>
      </c>
      <c r="D22118" s="218">
        <v>44923</v>
      </c>
      <c r="E22118" s="1">
        <v>1</v>
      </c>
      <c r="F22118" s="62">
        <v>20.100000000000001</v>
      </c>
    </row>
    <row r="22119" spans="1:6" x14ac:dyDescent="0.35">
      <c r="A22119" s="1">
        <v>251</v>
      </c>
      <c r="B22119" s="1" t="s">
        <v>174</v>
      </c>
      <c r="C22119" s="218">
        <v>44925</v>
      </c>
      <c r="D22119" s="218">
        <v>44924</v>
      </c>
      <c r="E22119" s="1">
        <v>3</v>
      </c>
      <c r="F22119" s="62">
        <v>101.87</v>
      </c>
    </row>
    <row r="22120" spans="1:6" x14ac:dyDescent="0.35">
      <c r="A22120" s="1">
        <v>251</v>
      </c>
      <c r="B22120" s="1" t="s">
        <v>174</v>
      </c>
      <c r="C22120" s="218">
        <v>44925</v>
      </c>
      <c r="D22120" s="218">
        <v>44925</v>
      </c>
      <c r="E22120" s="1">
        <v>6</v>
      </c>
      <c r="F22120" s="62">
        <v>288.08</v>
      </c>
    </row>
    <row r="22121" spans="1:6" x14ac:dyDescent="0.35">
      <c r="A22121" s="1">
        <v>251</v>
      </c>
      <c r="B22121" s="1" t="s">
        <v>174</v>
      </c>
      <c r="C22121" s="218">
        <v>44926</v>
      </c>
      <c r="D22121" s="218">
        <v>44924</v>
      </c>
      <c r="E22121" s="1">
        <v>1</v>
      </c>
      <c r="F22121" s="62">
        <v>23.76</v>
      </c>
    </row>
    <row r="22122" spans="1:6" x14ac:dyDescent="0.35">
      <c r="A22122" s="1">
        <v>251</v>
      </c>
      <c r="B22122" s="1" t="s">
        <v>174</v>
      </c>
      <c r="C22122" s="218">
        <v>44926</v>
      </c>
      <c r="D22122" s="218">
        <v>44925</v>
      </c>
      <c r="E22122" s="1">
        <v>1</v>
      </c>
      <c r="F22122" s="62">
        <v>21.88</v>
      </c>
    </row>
    <row r="22123" spans="1:6" x14ac:dyDescent="0.35">
      <c r="A22123" s="1">
        <v>251</v>
      </c>
      <c r="B22123" s="1" t="s">
        <v>174</v>
      </c>
      <c r="C22123" s="218">
        <v>44926</v>
      </c>
      <c r="D22123" s="218">
        <v>44926</v>
      </c>
      <c r="E22123" s="1">
        <v>6</v>
      </c>
      <c r="F22123" s="62">
        <v>261.66000000000003</v>
      </c>
    </row>
    <row r="22124" spans="1:6" x14ac:dyDescent="0.35">
      <c r="A22124" s="1">
        <v>251</v>
      </c>
      <c r="B22124" s="1" t="s">
        <v>174</v>
      </c>
      <c r="C22124" s="218">
        <v>44928</v>
      </c>
      <c r="D22124" s="218">
        <v>44925</v>
      </c>
      <c r="E22124" s="1">
        <v>1</v>
      </c>
      <c r="F22124" s="62">
        <v>23.76</v>
      </c>
    </row>
    <row r="22125" spans="1:6" x14ac:dyDescent="0.35">
      <c r="A22125" s="1">
        <v>251</v>
      </c>
      <c r="B22125" s="1" t="s">
        <v>174</v>
      </c>
      <c r="C22125" s="218">
        <v>44928</v>
      </c>
      <c r="D22125" s="218">
        <v>44926</v>
      </c>
      <c r="E22125" s="1">
        <v>3</v>
      </c>
      <c r="F22125" s="62">
        <v>70.34</v>
      </c>
    </row>
    <row r="22126" spans="1:6" x14ac:dyDescent="0.35">
      <c r="A22126" s="1">
        <v>251</v>
      </c>
      <c r="B22126" s="1" t="s">
        <v>174</v>
      </c>
      <c r="C22126" s="218">
        <v>44928</v>
      </c>
      <c r="D22126" s="218">
        <v>44927</v>
      </c>
      <c r="E22126" s="1">
        <v>2</v>
      </c>
      <c r="F22126" s="62">
        <v>78.209999999999994</v>
      </c>
    </row>
    <row r="22127" spans="1:6" x14ac:dyDescent="0.35">
      <c r="A22127" s="1">
        <v>251</v>
      </c>
      <c r="B22127" s="1" t="s">
        <v>174</v>
      </c>
      <c r="C22127" s="218">
        <v>44928</v>
      </c>
      <c r="D22127" s="218">
        <v>44928</v>
      </c>
      <c r="E22127" s="1">
        <v>2</v>
      </c>
      <c r="F22127" s="62">
        <v>71.67</v>
      </c>
    </row>
    <row r="22128" spans="1:6" x14ac:dyDescent="0.35">
      <c r="A22128" s="1">
        <v>251</v>
      </c>
      <c r="B22128" s="1" t="s">
        <v>174</v>
      </c>
      <c r="C22128" s="218">
        <v>44929</v>
      </c>
      <c r="D22128" s="218">
        <v>44927</v>
      </c>
      <c r="E22128" s="1">
        <v>2</v>
      </c>
      <c r="F22128" s="62">
        <v>72.760000000000005</v>
      </c>
    </row>
    <row r="22129" spans="1:6" x14ac:dyDescent="0.35">
      <c r="A22129" s="1">
        <v>251</v>
      </c>
      <c r="B22129" s="1" t="s">
        <v>174</v>
      </c>
      <c r="C22129" s="218">
        <v>44929</v>
      </c>
      <c r="D22129" s="218">
        <v>44928</v>
      </c>
      <c r="E22129" s="1">
        <v>1</v>
      </c>
      <c r="F22129" s="62">
        <v>54.45</v>
      </c>
    </row>
    <row r="22130" spans="1:6" x14ac:dyDescent="0.35">
      <c r="A22130" s="1">
        <v>251</v>
      </c>
      <c r="B22130" s="1" t="s">
        <v>174</v>
      </c>
      <c r="C22130" s="218">
        <v>44929</v>
      </c>
      <c r="D22130" s="218">
        <v>44929</v>
      </c>
      <c r="E22130" s="1">
        <v>4</v>
      </c>
      <c r="F22130" s="62">
        <v>186.91</v>
      </c>
    </row>
    <row r="22131" spans="1:6" x14ac:dyDescent="0.35">
      <c r="A22131" s="1">
        <v>251</v>
      </c>
      <c r="B22131" s="1" t="s">
        <v>174</v>
      </c>
      <c r="C22131" s="218">
        <v>44930</v>
      </c>
      <c r="D22131" s="218">
        <v>44927</v>
      </c>
      <c r="E22131" s="1">
        <v>1</v>
      </c>
      <c r="F22131" s="62">
        <v>23.66</v>
      </c>
    </row>
    <row r="22132" spans="1:6" x14ac:dyDescent="0.35">
      <c r="A22132" s="1">
        <v>251</v>
      </c>
      <c r="B22132" s="1" t="s">
        <v>174</v>
      </c>
      <c r="C22132" s="218">
        <v>44930</v>
      </c>
      <c r="D22132" s="218">
        <v>44928</v>
      </c>
      <c r="E22132" s="1">
        <v>1</v>
      </c>
      <c r="F22132" s="62">
        <v>23.17</v>
      </c>
    </row>
    <row r="22133" spans="1:6" x14ac:dyDescent="0.35">
      <c r="A22133" s="1">
        <v>251</v>
      </c>
      <c r="B22133" s="1" t="s">
        <v>174</v>
      </c>
      <c r="C22133" s="218">
        <v>44930</v>
      </c>
      <c r="D22133" s="218">
        <v>44929</v>
      </c>
      <c r="E22133" s="1">
        <v>5</v>
      </c>
      <c r="F22133" s="62">
        <v>147.01</v>
      </c>
    </row>
    <row r="22134" spans="1:6" x14ac:dyDescent="0.35">
      <c r="A22134" s="1">
        <v>251</v>
      </c>
      <c r="B22134" s="1" t="s">
        <v>174</v>
      </c>
      <c r="C22134" s="218">
        <v>44930</v>
      </c>
      <c r="D22134" s="218">
        <v>44930</v>
      </c>
      <c r="E22134" s="1">
        <v>12</v>
      </c>
      <c r="F22134" s="62">
        <v>398.57</v>
      </c>
    </row>
    <row r="22135" spans="1:6" x14ac:dyDescent="0.35">
      <c r="A22135" s="1">
        <v>251</v>
      </c>
      <c r="B22135" s="1" t="s">
        <v>174</v>
      </c>
      <c r="C22135" s="218">
        <v>44931</v>
      </c>
      <c r="D22135" s="218">
        <v>44929</v>
      </c>
      <c r="E22135" s="1">
        <v>1</v>
      </c>
      <c r="F22135" s="62">
        <v>23.66</v>
      </c>
    </row>
    <row r="22136" spans="1:6" x14ac:dyDescent="0.35">
      <c r="A22136" s="1">
        <v>251</v>
      </c>
      <c r="B22136" s="1" t="s">
        <v>174</v>
      </c>
      <c r="C22136" s="218">
        <v>44931</v>
      </c>
      <c r="D22136" s="218">
        <v>44930</v>
      </c>
      <c r="E22136" s="1">
        <v>6</v>
      </c>
      <c r="F22136" s="62">
        <v>169.69</v>
      </c>
    </row>
    <row r="22137" spans="1:6" x14ac:dyDescent="0.35">
      <c r="A22137" s="1">
        <v>251</v>
      </c>
      <c r="B22137" s="1" t="s">
        <v>174</v>
      </c>
      <c r="C22137" s="218">
        <v>44931</v>
      </c>
      <c r="D22137" s="218">
        <v>44931</v>
      </c>
      <c r="E22137" s="1">
        <v>11</v>
      </c>
      <c r="F22137" s="62">
        <v>321.45</v>
      </c>
    </row>
    <row r="22138" spans="1:6" x14ac:dyDescent="0.35">
      <c r="A22138" s="1">
        <v>251</v>
      </c>
      <c r="B22138" s="1" t="s">
        <v>174</v>
      </c>
      <c r="C22138" s="218">
        <v>44932</v>
      </c>
      <c r="D22138" s="218">
        <v>44931</v>
      </c>
      <c r="E22138" s="1">
        <v>11</v>
      </c>
      <c r="F22138" s="62">
        <v>383.72</v>
      </c>
    </row>
    <row r="22139" spans="1:6" x14ac:dyDescent="0.35">
      <c r="A22139" s="1">
        <v>251</v>
      </c>
      <c r="B22139" s="1" t="s">
        <v>174</v>
      </c>
      <c r="C22139" s="218">
        <v>44932</v>
      </c>
      <c r="D22139" s="218">
        <v>44932</v>
      </c>
      <c r="E22139" s="1">
        <v>6</v>
      </c>
      <c r="F22139" s="62">
        <v>203.24</v>
      </c>
    </row>
    <row r="22140" spans="1:6" x14ac:dyDescent="0.35">
      <c r="A22140" s="1">
        <v>251</v>
      </c>
      <c r="B22140" s="1" t="s">
        <v>174</v>
      </c>
      <c r="C22140" s="218">
        <v>44933</v>
      </c>
      <c r="D22140" s="218">
        <v>44931</v>
      </c>
      <c r="E22140" s="1">
        <v>4</v>
      </c>
      <c r="F22140" s="62">
        <v>144.34</v>
      </c>
    </row>
    <row r="22141" spans="1:6" x14ac:dyDescent="0.35">
      <c r="A22141" s="1">
        <v>251</v>
      </c>
      <c r="B22141" s="1" t="s">
        <v>174</v>
      </c>
      <c r="C22141" s="218">
        <v>44933</v>
      </c>
      <c r="D22141" s="218">
        <v>44932</v>
      </c>
      <c r="E22141" s="1">
        <v>4</v>
      </c>
      <c r="F22141" s="62">
        <v>95.04</v>
      </c>
    </row>
    <row r="22142" spans="1:6" x14ac:dyDescent="0.35">
      <c r="A22142" s="1">
        <v>251</v>
      </c>
      <c r="B22142" s="1" t="s">
        <v>174</v>
      </c>
      <c r="C22142" s="218">
        <v>44933</v>
      </c>
      <c r="D22142" s="218">
        <v>44933</v>
      </c>
      <c r="E22142" s="1">
        <v>8</v>
      </c>
      <c r="F22142" s="62">
        <v>244.23</v>
      </c>
    </row>
    <row r="22143" spans="1:6" x14ac:dyDescent="0.35">
      <c r="A22143" s="1">
        <v>251</v>
      </c>
      <c r="B22143" s="1" t="s">
        <v>174</v>
      </c>
      <c r="C22143" s="218">
        <v>44935</v>
      </c>
      <c r="D22143" s="218">
        <v>44932</v>
      </c>
      <c r="E22143" s="1">
        <v>6</v>
      </c>
      <c r="F22143" s="62">
        <v>232.55</v>
      </c>
    </row>
    <row r="22144" spans="1:6" x14ac:dyDescent="0.35">
      <c r="A22144" s="1">
        <v>251</v>
      </c>
      <c r="B22144" s="1" t="s">
        <v>174</v>
      </c>
      <c r="C22144" s="218">
        <v>44935</v>
      </c>
      <c r="D22144" s="218">
        <v>44933</v>
      </c>
      <c r="E22144" s="1">
        <v>5</v>
      </c>
      <c r="F22144" s="62">
        <v>118.1</v>
      </c>
    </row>
    <row r="22145" spans="1:6" x14ac:dyDescent="0.35">
      <c r="A22145" s="1">
        <v>251</v>
      </c>
      <c r="B22145" s="1" t="s">
        <v>174</v>
      </c>
      <c r="C22145" s="218">
        <v>44935</v>
      </c>
      <c r="D22145" s="218">
        <v>44934</v>
      </c>
      <c r="E22145" s="1">
        <v>2</v>
      </c>
      <c r="F22145" s="62">
        <v>108.7</v>
      </c>
    </row>
    <row r="22146" spans="1:6" x14ac:dyDescent="0.35">
      <c r="A22146" s="1">
        <v>251</v>
      </c>
      <c r="B22146" s="1" t="s">
        <v>174</v>
      </c>
      <c r="C22146" s="218">
        <v>44935</v>
      </c>
      <c r="D22146" s="218">
        <v>44935</v>
      </c>
      <c r="E22146" s="1">
        <v>4</v>
      </c>
      <c r="F22146" s="62">
        <v>92.56</v>
      </c>
    </row>
    <row r="22147" spans="1:6" x14ac:dyDescent="0.35">
      <c r="A22147" s="1">
        <v>251</v>
      </c>
      <c r="B22147" s="1" t="s">
        <v>174</v>
      </c>
      <c r="C22147" s="218">
        <v>44936</v>
      </c>
      <c r="D22147" s="218">
        <v>44933</v>
      </c>
      <c r="E22147" s="1">
        <v>6</v>
      </c>
      <c r="F22147" s="62">
        <v>257.2</v>
      </c>
    </row>
    <row r="22148" spans="1:6" x14ac:dyDescent="0.35">
      <c r="A22148" s="1">
        <v>251</v>
      </c>
      <c r="B22148" s="1" t="s">
        <v>174</v>
      </c>
      <c r="C22148" s="218">
        <v>44936</v>
      </c>
      <c r="D22148" s="218">
        <v>44934</v>
      </c>
      <c r="E22148" s="1">
        <v>6</v>
      </c>
      <c r="F22148" s="62">
        <v>172.7</v>
      </c>
    </row>
    <row r="22149" spans="1:6" x14ac:dyDescent="0.35">
      <c r="A22149" s="1">
        <v>251</v>
      </c>
      <c r="B22149" s="1" t="s">
        <v>174</v>
      </c>
      <c r="C22149" s="218">
        <v>44936</v>
      </c>
      <c r="D22149" s="218">
        <v>44935</v>
      </c>
      <c r="E22149" s="1">
        <v>2</v>
      </c>
      <c r="F22149" s="62">
        <v>47.42</v>
      </c>
    </row>
    <row r="22150" spans="1:6" x14ac:dyDescent="0.35">
      <c r="A22150" s="1">
        <v>251</v>
      </c>
      <c r="B22150" s="1" t="s">
        <v>174</v>
      </c>
      <c r="C22150" s="218">
        <v>44936</v>
      </c>
      <c r="D22150" s="218">
        <v>44936</v>
      </c>
      <c r="E22150" s="1">
        <v>1</v>
      </c>
      <c r="F22150" s="62">
        <v>23.66</v>
      </c>
    </row>
    <row r="22151" spans="1:6" x14ac:dyDescent="0.35">
      <c r="A22151" s="1">
        <v>251</v>
      </c>
      <c r="B22151" s="1" t="s">
        <v>174</v>
      </c>
      <c r="C22151" s="218">
        <v>44937</v>
      </c>
      <c r="D22151" s="218">
        <v>44934</v>
      </c>
      <c r="E22151" s="1">
        <v>4</v>
      </c>
      <c r="F22151" s="62">
        <v>155.91999999999999</v>
      </c>
    </row>
    <row r="22152" spans="1:6" x14ac:dyDescent="0.35">
      <c r="A22152" s="1">
        <v>251</v>
      </c>
      <c r="B22152" s="1" t="s">
        <v>174</v>
      </c>
      <c r="C22152" s="218">
        <v>44937</v>
      </c>
      <c r="D22152" s="218">
        <v>44935</v>
      </c>
      <c r="E22152" s="1">
        <v>3</v>
      </c>
      <c r="F22152" s="62">
        <v>101.87</v>
      </c>
    </row>
    <row r="22153" spans="1:6" x14ac:dyDescent="0.35">
      <c r="A22153" s="1">
        <v>251</v>
      </c>
      <c r="B22153" s="1" t="s">
        <v>174</v>
      </c>
      <c r="C22153" s="218">
        <v>44937</v>
      </c>
      <c r="D22153" s="218">
        <v>44936</v>
      </c>
      <c r="E22153" s="1">
        <v>1</v>
      </c>
      <c r="F22153" s="62">
        <v>54.45</v>
      </c>
    </row>
    <row r="22154" spans="1:6" x14ac:dyDescent="0.35">
      <c r="A22154" s="1">
        <v>251</v>
      </c>
      <c r="B22154" s="1" t="s">
        <v>174</v>
      </c>
      <c r="C22154" s="218">
        <v>44937</v>
      </c>
      <c r="D22154" s="218">
        <v>44937</v>
      </c>
      <c r="E22154" s="1">
        <v>3</v>
      </c>
      <c r="F22154" s="62">
        <v>101.87</v>
      </c>
    </row>
    <row r="22155" spans="1:6" x14ac:dyDescent="0.35">
      <c r="A22155" s="1">
        <v>251</v>
      </c>
      <c r="B22155" s="1" t="s">
        <v>174</v>
      </c>
      <c r="C22155" s="218">
        <v>44938</v>
      </c>
      <c r="D22155" s="218">
        <v>44935</v>
      </c>
      <c r="E22155" s="1">
        <v>4</v>
      </c>
      <c r="F22155" s="62">
        <v>125.68</v>
      </c>
    </row>
    <row r="22156" spans="1:6" x14ac:dyDescent="0.35">
      <c r="A22156" s="1">
        <v>251</v>
      </c>
      <c r="B22156" s="1" t="s">
        <v>174</v>
      </c>
      <c r="C22156" s="218">
        <v>44938</v>
      </c>
      <c r="D22156" s="218">
        <v>44936</v>
      </c>
      <c r="E22156" s="1">
        <v>6</v>
      </c>
      <c r="F22156" s="62">
        <v>260.07</v>
      </c>
    </row>
    <row r="22157" spans="1:6" x14ac:dyDescent="0.35">
      <c r="A22157" s="1">
        <v>251</v>
      </c>
      <c r="B22157" s="1" t="s">
        <v>174</v>
      </c>
      <c r="C22157" s="218">
        <v>44938</v>
      </c>
      <c r="D22157" s="218">
        <v>44937</v>
      </c>
      <c r="E22157" s="1">
        <v>3</v>
      </c>
      <c r="F22157" s="62">
        <v>69.2</v>
      </c>
    </row>
    <row r="22158" spans="1:6" x14ac:dyDescent="0.35">
      <c r="A22158" s="1">
        <v>251</v>
      </c>
      <c r="B22158" s="1" t="s">
        <v>174</v>
      </c>
      <c r="C22158" s="218">
        <v>44939</v>
      </c>
      <c r="D22158" s="218">
        <v>44936</v>
      </c>
      <c r="E22158" s="1">
        <v>7</v>
      </c>
      <c r="F22158" s="62">
        <v>196.66</v>
      </c>
    </row>
    <row r="22159" spans="1:6" x14ac:dyDescent="0.35">
      <c r="A22159" s="1">
        <v>251</v>
      </c>
      <c r="B22159" s="1" t="s">
        <v>174</v>
      </c>
      <c r="C22159" s="218">
        <v>44939</v>
      </c>
      <c r="D22159" s="218">
        <v>44937</v>
      </c>
      <c r="E22159" s="1">
        <v>8</v>
      </c>
      <c r="F22159" s="62">
        <v>271.45</v>
      </c>
    </row>
    <row r="22160" spans="1:6" x14ac:dyDescent="0.35">
      <c r="A22160" s="1">
        <v>251</v>
      </c>
      <c r="B22160" s="1" t="s">
        <v>174</v>
      </c>
      <c r="C22160" s="218">
        <v>44940</v>
      </c>
      <c r="D22160" s="218">
        <v>44937</v>
      </c>
      <c r="E22160" s="1">
        <v>4</v>
      </c>
      <c r="F22160" s="62">
        <v>125.03</v>
      </c>
    </row>
    <row r="22161" spans="1:6" x14ac:dyDescent="0.35">
      <c r="A22161" s="1">
        <v>251</v>
      </c>
      <c r="B22161" s="1" t="s">
        <v>174</v>
      </c>
      <c r="C22161" s="218">
        <v>44940</v>
      </c>
      <c r="D22161" s="218">
        <v>44940</v>
      </c>
      <c r="E22161" s="1">
        <v>7</v>
      </c>
      <c r="F22161" s="62">
        <v>221.41</v>
      </c>
    </row>
    <row r="22162" spans="1:6" x14ac:dyDescent="0.35">
      <c r="A22162" s="1">
        <v>251</v>
      </c>
      <c r="B22162" s="1" t="s">
        <v>174</v>
      </c>
      <c r="C22162" s="218">
        <v>44941</v>
      </c>
      <c r="D22162" s="218">
        <v>44940</v>
      </c>
      <c r="E22162" s="1">
        <v>3</v>
      </c>
      <c r="F22162" s="62">
        <v>71.180000000000007</v>
      </c>
    </row>
    <row r="22163" spans="1:6" x14ac:dyDescent="0.35">
      <c r="A22163" s="1">
        <v>251</v>
      </c>
      <c r="B22163" s="1" t="s">
        <v>174</v>
      </c>
      <c r="C22163" s="218">
        <v>44941</v>
      </c>
      <c r="D22163" s="218">
        <v>44941</v>
      </c>
      <c r="E22163" s="1">
        <v>9</v>
      </c>
      <c r="F22163" s="62">
        <v>244.23</v>
      </c>
    </row>
    <row r="22164" spans="1:6" x14ac:dyDescent="0.35">
      <c r="A22164" s="1">
        <v>251</v>
      </c>
      <c r="B22164" s="1" t="s">
        <v>174</v>
      </c>
      <c r="C22164" s="218">
        <v>44942</v>
      </c>
      <c r="D22164" s="218">
        <v>44940</v>
      </c>
      <c r="E22164" s="1">
        <v>1</v>
      </c>
      <c r="F22164" s="62">
        <v>23.76</v>
      </c>
    </row>
    <row r="22165" spans="1:6" x14ac:dyDescent="0.35">
      <c r="A22165" s="1">
        <v>251</v>
      </c>
      <c r="B22165" s="1" t="s">
        <v>174</v>
      </c>
      <c r="C22165" s="218">
        <v>44942</v>
      </c>
      <c r="D22165" s="218">
        <v>44941</v>
      </c>
      <c r="E22165" s="1">
        <v>3</v>
      </c>
      <c r="F22165" s="62">
        <v>70.98</v>
      </c>
    </row>
    <row r="22166" spans="1:6" x14ac:dyDescent="0.35">
      <c r="A22166" s="1">
        <v>251</v>
      </c>
      <c r="B22166" s="1" t="s">
        <v>174</v>
      </c>
      <c r="C22166" s="218">
        <v>44942</v>
      </c>
      <c r="D22166" s="218">
        <v>44942</v>
      </c>
      <c r="E22166" s="1">
        <v>11</v>
      </c>
      <c r="F22166" s="62">
        <v>404.02</v>
      </c>
    </row>
    <row r="22167" spans="1:6" x14ac:dyDescent="0.35">
      <c r="A22167" s="1">
        <v>251</v>
      </c>
      <c r="B22167" s="1" t="s">
        <v>174</v>
      </c>
      <c r="C22167" s="218">
        <v>44943</v>
      </c>
      <c r="D22167" s="218">
        <v>44940</v>
      </c>
      <c r="E22167" s="1">
        <v>1</v>
      </c>
      <c r="F22167" s="62">
        <v>23.76</v>
      </c>
    </row>
    <row r="22168" spans="1:6" x14ac:dyDescent="0.35">
      <c r="A22168" s="1">
        <v>251</v>
      </c>
      <c r="B22168" s="1" t="s">
        <v>174</v>
      </c>
      <c r="C22168" s="218">
        <v>44943</v>
      </c>
      <c r="D22168" s="218">
        <v>44941</v>
      </c>
      <c r="E22168" s="1">
        <v>1</v>
      </c>
      <c r="F22168" s="62">
        <v>23.76</v>
      </c>
    </row>
    <row r="22169" spans="1:6" x14ac:dyDescent="0.35">
      <c r="A22169" s="1">
        <v>251</v>
      </c>
      <c r="B22169" s="1" t="s">
        <v>174</v>
      </c>
      <c r="C22169" s="218">
        <v>44943</v>
      </c>
      <c r="D22169" s="218">
        <v>44942</v>
      </c>
      <c r="E22169" s="1">
        <v>3</v>
      </c>
      <c r="F22169" s="62">
        <v>67.37</v>
      </c>
    </row>
    <row r="22170" spans="1:6" x14ac:dyDescent="0.35">
      <c r="A22170" s="1">
        <v>251</v>
      </c>
      <c r="B22170" s="1" t="s">
        <v>174</v>
      </c>
      <c r="C22170" s="218">
        <v>44943</v>
      </c>
      <c r="D22170" s="218">
        <v>44943</v>
      </c>
      <c r="E22170" s="1">
        <v>6</v>
      </c>
      <c r="F22170" s="62">
        <v>195.62</v>
      </c>
    </row>
    <row r="22171" spans="1:6" x14ac:dyDescent="0.35">
      <c r="A22171" s="1">
        <v>251</v>
      </c>
      <c r="B22171" s="1" t="s">
        <v>174</v>
      </c>
      <c r="C22171" s="218">
        <v>44944</v>
      </c>
      <c r="D22171" s="218">
        <v>44942</v>
      </c>
      <c r="E22171" s="1">
        <v>1</v>
      </c>
      <c r="F22171" s="62">
        <v>23.66</v>
      </c>
    </row>
    <row r="22172" spans="1:6" x14ac:dyDescent="0.35">
      <c r="A22172" s="1">
        <v>251</v>
      </c>
      <c r="B22172" s="1" t="s">
        <v>174</v>
      </c>
      <c r="C22172" s="218">
        <v>44944</v>
      </c>
      <c r="D22172" s="218">
        <v>44943</v>
      </c>
      <c r="E22172" s="1">
        <v>4</v>
      </c>
      <c r="F22172" s="62">
        <v>185.23</v>
      </c>
    </row>
    <row r="22173" spans="1:6" x14ac:dyDescent="0.35">
      <c r="A22173" s="1">
        <v>251</v>
      </c>
      <c r="B22173" s="1" t="s">
        <v>174</v>
      </c>
      <c r="C22173" s="218">
        <v>44944</v>
      </c>
      <c r="D22173" s="218">
        <v>44944</v>
      </c>
      <c r="E22173" s="1">
        <v>10</v>
      </c>
      <c r="F22173" s="62">
        <v>295.95</v>
      </c>
    </row>
    <row r="22174" spans="1:6" x14ac:dyDescent="0.35">
      <c r="A22174" s="1">
        <v>251</v>
      </c>
      <c r="B22174" s="1" t="s">
        <v>174</v>
      </c>
      <c r="C22174" s="218">
        <v>44945</v>
      </c>
      <c r="D22174" s="218">
        <v>44943</v>
      </c>
      <c r="E22174" s="1">
        <v>1</v>
      </c>
      <c r="F22174" s="62">
        <v>23.76</v>
      </c>
    </row>
    <row r="22175" spans="1:6" x14ac:dyDescent="0.35">
      <c r="A22175" s="1">
        <v>251</v>
      </c>
      <c r="B22175" s="1" t="s">
        <v>174</v>
      </c>
      <c r="C22175" s="218">
        <v>44945</v>
      </c>
      <c r="D22175" s="218">
        <v>44944</v>
      </c>
      <c r="E22175" s="1">
        <v>10</v>
      </c>
      <c r="F22175" s="62">
        <v>260.67</v>
      </c>
    </row>
    <row r="22176" spans="1:6" x14ac:dyDescent="0.35">
      <c r="A22176" s="1">
        <v>251</v>
      </c>
      <c r="B22176" s="1" t="s">
        <v>174</v>
      </c>
      <c r="C22176" s="218">
        <v>44945</v>
      </c>
      <c r="D22176" s="218">
        <v>44945</v>
      </c>
      <c r="E22176" s="1">
        <v>6</v>
      </c>
      <c r="F22176" s="62">
        <v>141.27000000000001</v>
      </c>
    </row>
    <row r="22177" spans="1:6" x14ac:dyDescent="0.35">
      <c r="A22177" s="1">
        <v>251</v>
      </c>
      <c r="B22177" s="1" t="s">
        <v>174</v>
      </c>
      <c r="C22177" s="218">
        <v>44946</v>
      </c>
      <c r="D22177" s="218">
        <v>44943</v>
      </c>
      <c r="E22177" s="1">
        <v>2</v>
      </c>
      <c r="F22177" s="62">
        <v>78.11</v>
      </c>
    </row>
    <row r="22178" spans="1:6" x14ac:dyDescent="0.35">
      <c r="A22178" s="1">
        <v>251</v>
      </c>
      <c r="B22178" s="1" t="s">
        <v>174</v>
      </c>
      <c r="C22178" s="218">
        <v>44946</v>
      </c>
      <c r="D22178" s="218">
        <v>44944</v>
      </c>
      <c r="E22178" s="1">
        <v>2</v>
      </c>
      <c r="F22178" s="62">
        <v>47.42</v>
      </c>
    </row>
    <row r="22179" spans="1:6" x14ac:dyDescent="0.35">
      <c r="A22179" s="1">
        <v>251</v>
      </c>
      <c r="B22179" s="1" t="s">
        <v>174</v>
      </c>
      <c r="C22179" s="218">
        <v>44946</v>
      </c>
      <c r="D22179" s="218">
        <v>44945</v>
      </c>
      <c r="E22179" s="1">
        <v>3</v>
      </c>
      <c r="F22179" s="62">
        <v>132.11000000000001</v>
      </c>
    </row>
    <row r="22180" spans="1:6" x14ac:dyDescent="0.35">
      <c r="A22180" s="1">
        <v>251</v>
      </c>
      <c r="B22180" s="1" t="s">
        <v>174</v>
      </c>
      <c r="C22180" s="218">
        <v>44946</v>
      </c>
      <c r="D22180" s="218">
        <v>44946</v>
      </c>
      <c r="E22180" s="1">
        <v>1</v>
      </c>
      <c r="F22180" s="62">
        <v>23.71</v>
      </c>
    </row>
    <row r="22181" spans="1:6" x14ac:dyDescent="0.35">
      <c r="A22181" s="1">
        <v>251</v>
      </c>
      <c r="B22181" s="1" t="s">
        <v>174</v>
      </c>
      <c r="C22181" s="218">
        <v>44947</v>
      </c>
      <c r="D22181" s="218">
        <v>44944</v>
      </c>
      <c r="E22181" s="1">
        <v>1</v>
      </c>
      <c r="F22181" s="62">
        <v>19.75</v>
      </c>
    </row>
    <row r="22182" spans="1:6" x14ac:dyDescent="0.35">
      <c r="A22182" s="1">
        <v>251</v>
      </c>
      <c r="B22182" s="1" t="s">
        <v>174</v>
      </c>
      <c r="C22182" s="218">
        <v>44947</v>
      </c>
      <c r="D22182" s="218">
        <v>44945</v>
      </c>
      <c r="E22182" s="1">
        <v>5</v>
      </c>
      <c r="F22182" s="62">
        <v>196.06</v>
      </c>
    </row>
    <row r="22183" spans="1:6" x14ac:dyDescent="0.35">
      <c r="A22183" s="1">
        <v>251</v>
      </c>
      <c r="B22183" s="1" t="s">
        <v>174</v>
      </c>
      <c r="C22183" s="218">
        <v>44947</v>
      </c>
      <c r="D22183" s="218">
        <v>44946</v>
      </c>
      <c r="E22183" s="1">
        <v>1</v>
      </c>
      <c r="F22183" s="62">
        <v>54.05</v>
      </c>
    </row>
    <row r="22184" spans="1:6" x14ac:dyDescent="0.35">
      <c r="A22184" s="1">
        <v>251</v>
      </c>
      <c r="B22184" s="1" t="s">
        <v>174</v>
      </c>
      <c r="C22184" s="218">
        <v>44947</v>
      </c>
      <c r="D22184" s="218">
        <v>44947</v>
      </c>
      <c r="E22184" s="1">
        <v>1</v>
      </c>
      <c r="F22184" s="62">
        <v>23.76</v>
      </c>
    </row>
    <row r="22185" spans="1:6" x14ac:dyDescent="0.35">
      <c r="A22185" s="1">
        <v>251</v>
      </c>
      <c r="B22185" s="1" t="s">
        <v>174</v>
      </c>
      <c r="C22185" s="218">
        <v>44948</v>
      </c>
      <c r="D22185" s="218">
        <v>44945</v>
      </c>
      <c r="E22185" s="1">
        <v>2</v>
      </c>
      <c r="F22185" s="62">
        <v>77.02</v>
      </c>
    </row>
    <row r="22186" spans="1:6" x14ac:dyDescent="0.35">
      <c r="A22186" s="1">
        <v>251</v>
      </c>
      <c r="B22186" s="1" t="s">
        <v>174</v>
      </c>
      <c r="C22186" s="218">
        <v>44948</v>
      </c>
      <c r="D22186" s="218">
        <v>44946</v>
      </c>
      <c r="E22186" s="1">
        <v>1</v>
      </c>
      <c r="F22186" s="62">
        <v>23.76</v>
      </c>
    </row>
    <row r="22187" spans="1:6" x14ac:dyDescent="0.35">
      <c r="A22187" s="1">
        <v>251</v>
      </c>
      <c r="B22187" s="1" t="s">
        <v>174</v>
      </c>
      <c r="C22187" s="218">
        <v>44948</v>
      </c>
      <c r="D22187" s="218">
        <v>44947</v>
      </c>
      <c r="E22187" s="1">
        <v>4</v>
      </c>
      <c r="F22187" s="62">
        <v>182.95</v>
      </c>
    </row>
    <row r="22188" spans="1:6" x14ac:dyDescent="0.35">
      <c r="A22188" s="1">
        <v>251</v>
      </c>
      <c r="B22188" s="1" t="s">
        <v>174</v>
      </c>
      <c r="C22188" s="218">
        <v>44949</v>
      </c>
      <c r="D22188" s="218">
        <v>44946</v>
      </c>
      <c r="E22188" s="1">
        <v>2</v>
      </c>
      <c r="F22188" s="62">
        <v>105.93</v>
      </c>
    </row>
    <row r="22189" spans="1:6" x14ac:dyDescent="0.35">
      <c r="A22189" s="1">
        <v>251</v>
      </c>
      <c r="B22189" s="1" t="s">
        <v>174</v>
      </c>
      <c r="C22189" s="218">
        <v>44949</v>
      </c>
      <c r="D22189" s="218">
        <v>44947</v>
      </c>
      <c r="E22189" s="1">
        <v>2</v>
      </c>
      <c r="F22189" s="62">
        <v>78.010000000000005</v>
      </c>
    </row>
    <row r="22190" spans="1:6" x14ac:dyDescent="0.35">
      <c r="A22190" s="1">
        <v>251</v>
      </c>
      <c r="B22190" s="1" t="s">
        <v>174</v>
      </c>
      <c r="C22190" s="218">
        <v>44949</v>
      </c>
      <c r="D22190" s="218">
        <v>44949</v>
      </c>
      <c r="E22190" s="1">
        <v>1</v>
      </c>
      <c r="F22190" s="62">
        <v>23.76</v>
      </c>
    </row>
    <row r="22191" spans="1:6" x14ac:dyDescent="0.35">
      <c r="A22191" s="1">
        <v>251</v>
      </c>
      <c r="B22191" s="1" t="s">
        <v>174</v>
      </c>
      <c r="C22191" s="218">
        <v>44950</v>
      </c>
      <c r="D22191" s="218">
        <v>44947</v>
      </c>
      <c r="E22191" s="1">
        <v>5</v>
      </c>
      <c r="F22191" s="62">
        <v>179.73</v>
      </c>
    </row>
    <row r="22192" spans="1:6" x14ac:dyDescent="0.35">
      <c r="A22192" s="1">
        <v>251</v>
      </c>
      <c r="B22192" s="1" t="s">
        <v>174</v>
      </c>
      <c r="C22192" s="218">
        <v>44950</v>
      </c>
      <c r="D22192" s="218">
        <v>44948</v>
      </c>
      <c r="E22192" s="1">
        <v>2</v>
      </c>
      <c r="F22192" s="62">
        <v>73.45</v>
      </c>
    </row>
    <row r="22193" spans="1:6" x14ac:dyDescent="0.35">
      <c r="A22193" s="1">
        <v>251</v>
      </c>
      <c r="B22193" s="1" t="s">
        <v>174</v>
      </c>
      <c r="C22193" s="218">
        <v>44950</v>
      </c>
      <c r="D22193" s="218">
        <v>44949</v>
      </c>
      <c r="E22193" s="1">
        <v>3</v>
      </c>
      <c r="F22193" s="62">
        <v>101.47</v>
      </c>
    </row>
    <row r="22194" spans="1:6" x14ac:dyDescent="0.35">
      <c r="A22194" s="1">
        <v>251</v>
      </c>
      <c r="B22194" s="1" t="s">
        <v>174</v>
      </c>
      <c r="C22194" s="218">
        <v>44950</v>
      </c>
      <c r="D22194" s="218">
        <v>44950</v>
      </c>
      <c r="E22194" s="1">
        <v>3</v>
      </c>
      <c r="F22194" s="62">
        <v>163.19999999999999</v>
      </c>
    </row>
    <row r="22195" spans="1:6" x14ac:dyDescent="0.35">
      <c r="A22195" s="1">
        <v>251</v>
      </c>
      <c r="B22195" s="1" t="s">
        <v>174</v>
      </c>
      <c r="C22195" s="218">
        <v>44951</v>
      </c>
      <c r="D22195" s="218">
        <v>44948</v>
      </c>
      <c r="E22195" s="1">
        <v>3</v>
      </c>
      <c r="F22195" s="62">
        <v>100.19</v>
      </c>
    </row>
    <row r="22196" spans="1:6" x14ac:dyDescent="0.35">
      <c r="A22196" s="1">
        <v>251</v>
      </c>
      <c r="B22196" s="1" t="s">
        <v>174</v>
      </c>
      <c r="C22196" s="218">
        <v>44951</v>
      </c>
      <c r="D22196" s="218">
        <v>44949</v>
      </c>
      <c r="E22196" s="1">
        <v>2</v>
      </c>
      <c r="F22196" s="62">
        <v>47.32</v>
      </c>
    </row>
    <row r="22197" spans="1:6" x14ac:dyDescent="0.35">
      <c r="A22197" s="1">
        <v>251</v>
      </c>
      <c r="B22197" s="1" t="s">
        <v>174</v>
      </c>
      <c r="C22197" s="218">
        <v>44951</v>
      </c>
      <c r="D22197" s="218">
        <v>44951</v>
      </c>
      <c r="E22197" s="1">
        <v>3</v>
      </c>
      <c r="F22197" s="62">
        <v>99.69</v>
      </c>
    </row>
    <row r="22198" spans="1:6" x14ac:dyDescent="0.35">
      <c r="A22198" s="1">
        <v>251</v>
      </c>
      <c r="B22198" s="1" t="s">
        <v>174</v>
      </c>
      <c r="C22198" s="218">
        <v>44952</v>
      </c>
      <c r="D22198" s="218">
        <v>44949</v>
      </c>
      <c r="E22198" s="1">
        <v>2</v>
      </c>
      <c r="F22198" s="62">
        <v>46.73</v>
      </c>
    </row>
    <row r="22199" spans="1:6" x14ac:dyDescent="0.35">
      <c r="A22199" s="1">
        <v>251</v>
      </c>
      <c r="B22199" s="1" t="s">
        <v>174</v>
      </c>
      <c r="C22199" s="218">
        <v>44952</v>
      </c>
      <c r="D22199" s="218">
        <v>44950</v>
      </c>
      <c r="E22199" s="1">
        <v>8</v>
      </c>
      <c r="F22199" s="62">
        <v>278.77999999999997</v>
      </c>
    </row>
    <row r="22200" spans="1:6" x14ac:dyDescent="0.35">
      <c r="A22200" s="1">
        <v>251</v>
      </c>
      <c r="B22200" s="1" t="s">
        <v>174</v>
      </c>
      <c r="C22200" s="218">
        <v>44952</v>
      </c>
      <c r="D22200" s="218">
        <v>44951</v>
      </c>
      <c r="E22200" s="1">
        <v>3</v>
      </c>
      <c r="F22200" s="62">
        <v>91.97</v>
      </c>
    </row>
    <row r="22201" spans="1:6" x14ac:dyDescent="0.35">
      <c r="A22201" s="1">
        <v>251</v>
      </c>
      <c r="B22201" s="1" t="s">
        <v>174</v>
      </c>
      <c r="C22201" s="218">
        <v>44952</v>
      </c>
      <c r="D22201" s="218">
        <v>44952</v>
      </c>
      <c r="E22201" s="1">
        <v>4</v>
      </c>
      <c r="F22201" s="62">
        <v>125.43</v>
      </c>
    </row>
    <row r="22202" spans="1:6" x14ac:dyDescent="0.35">
      <c r="A22202" s="1">
        <v>253</v>
      </c>
      <c r="B22202" s="1" t="s">
        <v>175</v>
      </c>
      <c r="C22202" s="218">
        <v>44879</v>
      </c>
      <c r="D22202" s="218">
        <v>44878</v>
      </c>
      <c r="E22202" s="1">
        <v>7</v>
      </c>
      <c r="F22202" s="62">
        <v>165.27</v>
      </c>
    </row>
    <row r="22203" spans="1:6" x14ac:dyDescent="0.35">
      <c r="A22203" s="1">
        <v>253</v>
      </c>
      <c r="B22203" s="1" t="s">
        <v>175</v>
      </c>
      <c r="C22203" s="218">
        <v>44879</v>
      </c>
      <c r="D22203" s="218">
        <v>44879</v>
      </c>
      <c r="E22203" s="1">
        <v>1</v>
      </c>
      <c r="F22203" s="62">
        <v>23.71</v>
      </c>
    </row>
    <row r="22204" spans="1:6" x14ac:dyDescent="0.35">
      <c r="A22204" s="1">
        <v>253</v>
      </c>
      <c r="B22204" s="1" t="s">
        <v>175</v>
      </c>
      <c r="C22204" s="218">
        <v>44883</v>
      </c>
      <c r="D22204" s="218">
        <v>44878</v>
      </c>
      <c r="E22204" s="1">
        <v>4</v>
      </c>
      <c r="F22204" s="62">
        <v>94.74</v>
      </c>
    </row>
    <row r="22205" spans="1:6" x14ac:dyDescent="0.35">
      <c r="A22205" s="1">
        <v>253</v>
      </c>
      <c r="B22205" s="1" t="s">
        <v>175</v>
      </c>
      <c r="C22205" s="218">
        <v>44883</v>
      </c>
      <c r="D22205" s="218">
        <v>44879</v>
      </c>
      <c r="E22205" s="1">
        <v>4</v>
      </c>
      <c r="F22205" s="62">
        <v>151.37</v>
      </c>
    </row>
    <row r="22206" spans="1:6" x14ac:dyDescent="0.35">
      <c r="A22206" s="1">
        <v>253</v>
      </c>
      <c r="B22206" s="1" t="s">
        <v>175</v>
      </c>
      <c r="C22206" s="218">
        <v>44883</v>
      </c>
      <c r="D22206" s="218">
        <v>44880</v>
      </c>
      <c r="E22206" s="1">
        <v>3</v>
      </c>
      <c r="F22206" s="62">
        <v>125.53</v>
      </c>
    </row>
    <row r="22207" spans="1:6" x14ac:dyDescent="0.35">
      <c r="A22207" s="1">
        <v>253</v>
      </c>
      <c r="B22207" s="1" t="s">
        <v>175</v>
      </c>
      <c r="C22207" s="218">
        <v>44883</v>
      </c>
      <c r="D22207" s="218">
        <v>44881</v>
      </c>
      <c r="E22207" s="1">
        <v>1</v>
      </c>
      <c r="F22207" s="62">
        <v>23.36</v>
      </c>
    </row>
    <row r="22208" spans="1:6" x14ac:dyDescent="0.35">
      <c r="A22208" s="1">
        <v>253</v>
      </c>
      <c r="B22208" s="1" t="s">
        <v>175</v>
      </c>
      <c r="C22208" s="218">
        <v>44884</v>
      </c>
      <c r="D22208" s="218">
        <v>44878</v>
      </c>
      <c r="E22208" s="1">
        <v>2</v>
      </c>
      <c r="F22208" s="62">
        <v>47.52</v>
      </c>
    </row>
    <row r="22209" spans="1:6" x14ac:dyDescent="0.35">
      <c r="A22209" s="1">
        <v>253</v>
      </c>
      <c r="B22209" s="1" t="s">
        <v>175</v>
      </c>
      <c r="C22209" s="218">
        <v>44884</v>
      </c>
      <c r="D22209" s="218">
        <v>44879</v>
      </c>
      <c r="E22209" s="1">
        <v>4</v>
      </c>
      <c r="F22209" s="62">
        <v>94.69</v>
      </c>
    </row>
    <row r="22210" spans="1:6" x14ac:dyDescent="0.35">
      <c r="A22210" s="1">
        <v>253</v>
      </c>
      <c r="B22210" s="1" t="s">
        <v>175</v>
      </c>
      <c r="C22210" s="218">
        <v>44884</v>
      </c>
      <c r="D22210" s="218">
        <v>44880</v>
      </c>
      <c r="E22210" s="1">
        <v>4</v>
      </c>
      <c r="F22210" s="62">
        <v>94.89</v>
      </c>
    </row>
    <row r="22211" spans="1:6" x14ac:dyDescent="0.35">
      <c r="A22211" s="1">
        <v>253</v>
      </c>
      <c r="B22211" s="1" t="s">
        <v>175</v>
      </c>
      <c r="C22211" s="218">
        <v>44884</v>
      </c>
      <c r="D22211" s="218">
        <v>44881</v>
      </c>
      <c r="E22211" s="1">
        <v>4</v>
      </c>
      <c r="F22211" s="62">
        <v>124.14</v>
      </c>
    </row>
    <row r="22212" spans="1:6" x14ac:dyDescent="0.35">
      <c r="A22212" s="1">
        <v>253</v>
      </c>
      <c r="B22212" s="1" t="s">
        <v>175</v>
      </c>
      <c r="C22212" s="218">
        <v>44884</v>
      </c>
      <c r="D22212" s="218">
        <v>44882</v>
      </c>
      <c r="E22212" s="1">
        <v>1</v>
      </c>
      <c r="F22212" s="62">
        <v>54.15</v>
      </c>
    </row>
    <row r="22213" spans="1:6" x14ac:dyDescent="0.35">
      <c r="A22213" s="1">
        <v>253</v>
      </c>
      <c r="B22213" s="1" t="s">
        <v>175</v>
      </c>
      <c r="C22213" s="218">
        <v>44885</v>
      </c>
      <c r="D22213" s="218">
        <v>44879</v>
      </c>
      <c r="E22213" s="1">
        <v>3</v>
      </c>
      <c r="F22213" s="62">
        <v>71.28</v>
      </c>
    </row>
    <row r="22214" spans="1:6" x14ac:dyDescent="0.35">
      <c r="A22214" s="1">
        <v>253</v>
      </c>
      <c r="B22214" s="1" t="s">
        <v>175</v>
      </c>
      <c r="C22214" s="218">
        <v>44885</v>
      </c>
      <c r="D22214" s="218">
        <v>44880</v>
      </c>
      <c r="E22214" s="1">
        <v>5</v>
      </c>
      <c r="F22214" s="62">
        <v>118.6</v>
      </c>
    </row>
    <row r="22215" spans="1:6" x14ac:dyDescent="0.35">
      <c r="A22215" s="1">
        <v>253</v>
      </c>
      <c r="B22215" s="1" t="s">
        <v>175</v>
      </c>
      <c r="C22215" s="218">
        <v>44885</v>
      </c>
      <c r="D22215" s="218">
        <v>44881</v>
      </c>
      <c r="E22215" s="1">
        <v>4</v>
      </c>
      <c r="F22215" s="62">
        <v>93.16</v>
      </c>
    </row>
    <row r="22216" spans="1:6" x14ac:dyDescent="0.35">
      <c r="A22216" s="1">
        <v>253</v>
      </c>
      <c r="B22216" s="1" t="s">
        <v>175</v>
      </c>
      <c r="C22216" s="218">
        <v>44885</v>
      </c>
      <c r="D22216" s="218">
        <v>44882</v>
      </c>
      <c r="E22216" s="1">
        <v>6</v>
      </c>
      <c r="F22216" s="62">
        <v>142.46</v>
      </c>
    </row>
    <row r="22217" spans="1:6" x14ac:dyDescent="0.35">
      <c r="A22217" s="1">
        <v>253</v>
      </c>
      <c r="B22217" s="1" t="s">
        <v>175</v>
      </c>
      <c r="C22217" s="218">
        <v>44886</v>
      </c>
      <c r="D22217" s="218">
        <v>44879</v>
      </c>
      <c r="E22217" s="1">
        <v>3</v>
      </c>
      <c r="F22217" s="62">
        <v>101.67</v>
      </c>
    </row>
    <row r="22218" spans="1:6" x14ac:dyDescent="0.35">
      <c r="A22218" s="1">
        <v>253</v>
      </c>
      <c r="B22218" s="1" t="s">
        <v>175</v>
      </c>
      <c r="C22218" s="218">
        <v>44886</v>
      </c>
      <c r="D22218" s="218">
        <v>44880</v>
      </c>
      <c r="E22218" s="1">
        <v>5</v>
      </c>
      <c r="F22218" s="62">
        <v>149.19</v>
      </c>
    </row>
    <row r="22219" spans="1:6" x14ac:dyDescent="0.35">
      <c r="A22219" s="1">
        <v>253</v>
      </c>
      <c r="B22219" s="1" t="s">
        <v>175</v>
      </c>
      <c r="C22219" s="218">
        <v>44886</v>
      </c>
      <c r="D22219" s="218">
        <v>44881</v>
      </c>
      <c r="E22219" s="1">
        <v>3</v>
      </c>
      <c r="F22219" s="62">
        <v>70.19</v>
      </c>
    </row>
    <row r="22220" spans="1:6" x14ac:dyDescent="0.35">
      <c r="A22220" s="1">
        <v>253</v>
      </c>
      <c r="B22220" s="1" t="s">
        <v>175</v>
      </c>
      <c r="C22220" s="218">
        <v>44886</v>
      </c>
      <c r="D22220" s="218">
        <v>44882</v>
      </c>
      <c r="E22220" s="1">
        <v>2</v>
      </c>
      <c r="F22220" s="62">
        <v>78.11</v>
      </c>
    </row>
    <row r="22221" spans="1:6" x14ac:dyDescent="0.35">
      <c r="A22221" s="1">
        <v>253</v>
      </c>
      <c r="B22221" s="1" t="s">
        <v>175</v>
      </c>
      <c r="C22221" s="218">
        <v>44887</v>
      </c>
      <c r="D22221" s="218">
        <v>44881</v>
      </c>
      <c r="E22221" s="1">
        <v>1</v>
      </c>
      <c r="F22221" s="62">
        <v>53.86</v>
      </c>
    </row>
    <row r="22222" spans="1:6" x14ac:dyDescent="0.35">
      <c r="A22222" s="1">
        <v>253</v>
      </c>
      <c r="B22222" s="1" t="s">
        <v>175</v>
      </c>
      <c r="C22222" s="218">
        <v>44887</v>
      </c>
      <c r="D22222" s="218">
        <v>44882</v>
      </c>
      <c r="E22222" s="1">
        <v>6</v>
      </c>
      <c r="F22222" s="62">
        <v>142.16</v>
      </c>
    </row>
    <row r="22223" spans="1:6" x14ac:dyDescent="0.35">
      <c r="A22223" s="1">
        <v>253</v>
      </c>
      <c r="B22223" s="1" t="s">
        <v>175</v>
      </c>
      <c r="C22223" s="218">
        <v>44889</v>
      </c>
      <c r="D22223" s="218">
        <v>44889</v>
      </c>
      <c r="E22223" s="1">
        <v>8</v>
      </c>
      <c r="F22223" s="62">
        <v>343.13</v>
      </c>
    </row>
    <row r="22224" spans="1:6" x14ac:dyDescent="0.35">
      <c r="A22224" s="1">
        <v>253</v>
      </c>
      <c r="B22224" s="1" t="s">
        <v>175</v>
      </c>
      <c r="C22224" s="218">
        <v>44890</v>
      </c>
      <c r="D22224" s="218">
        <v>44889</v>
      </c>
      <c r="E22224" s="1">
        <v>3</v>
      </c>
      <c r="F22224" s="62">
        <v>131.66999999999999</v>
      </c>
    </row>
    <row r="22225" spans="1:6" x14ac:dyDescent="0.35">
      <c r="A22225" s="1">
        <v>253</v>
      </c>
      <c r="B22225" s="1" t="s">
        <v>175</v>
      </c>
      <c r="C22225" s="218">
        <v>44890</v>
      </c>
      <c r="D22225" s="218">
        <v>44890</v>
      </c>
      <c r="E22225" s="1">
        <v>5</v>
      </c>
      <c r="F22225" s="62">
        <v>272.14999999999998</v>
      </c>
    </row>
    <row r="22226" spans="1:6" x14ac:dyDescent="0.35">
      <c r="A22226" s="1">
        <v>253</v>
      </c>
      <c r="B22226" s="1" t="s">
        <v>175</v>
      </c>
      <c r="C22226" s="218">
        <v>44891</v>
      </c>
      <c r="D22226" s="218">
        <v>44889</v>
      </c>
      <c r="E22226" s="1">
        <v>1</v>
      </c>
      <c r="F22226" s="62">
        <v>23.71</v>
      </c>
    </row>
    <row r="22227" spans="1:6" x14ac:dyDescent="0.35">
      <c r="A22227" s="1">
        <v>253</v>
      </c>
      <c r="B22227" s="1" t="s">
        <v>175</v>
      </c>
      <c r="C22227" s="218">
        <v>44891</v>
      </c>
      <c r="D22227" s="218">
        <v>44890</v>
      </c>
      <c r="E22227" s="1">
        <v>2</v>
      </c>
      <c r="F22227" s="62">
        <v>78.16</v>
      </c>
    </row>
    <row r="22228" spans="1:6" x14ac:dyDescent="0.35">
      <c r="A22228" s="1">
        <v>253</v>
      </c>
      <c r="B22228" s="1" t="s">
        <v>175</v>
      </c>
      <c r="C22228" s="218">
        <v>44891</v>
      </c>
      <c r="D22228" s="218">
        <v>44891</v>
      </c>
      <c r="E22228" s="1">
        <v>10</v>
      </c>
      <c r="F22228" s="62">
        <v>298.83</v>
      </c>
    </row>
    <row r="22229" spans="1:6" x14ac:dyDescent="0.35">
      <c r="A22229" s="1">
        <v>253</v>
      </c>
      <c r="B22229" s="1" t="s">
        <v>175</v>
      </c>
      <c r="C22229" s="218">
        <v>44892</v>
      </c>
      <c r="D22229" s="218">
        <v>44889</v>
      </c>
      <c r="E22229" s="1">
        <v>2</v>
      </c>
      <c r="F22229" s="62">
        <v>47.42</v>
      </c>
    </row>
    <row r="22230" spans="1:6" x14ac:dyDescent="0.35">
      <c r="A22230" s="1">
        <v>253</v>
      </c>
      <c r="B22230" s="1" t="s">
        <v>175</v>
      </c>
      <c r="C22230" s="218">
        <v>44892</v>
      </c>
      <c r="D22230" s="218">
        <v>44890</v>
      </c>
      <c r="E22230" s="1">
        <v>3</v>
      </c>
      <c r="F22230" s="62">
        <v>66.83</v>
      </c>
    </row>
    <row r="22231" spans="1:6" x14ac:dyDescent="0.35">
      <c r="A22231" s="1">
        <v>253</v>
      </c>
      <c r="B22231" s="1" t="s">
        <v>175</v>
      </c>
      <c r="C22231" s="218">
        <v>44892</v>
      </c>
      <c r="D22231" s="218">
        <v>44891</v>
      </c>
      <c r="E22231" s="1">
        <v>4</v>
      </c>
      <c r="F22231" s="62">
        <v>94.64</v>
      </c>
    </row>
    <row r="22232" spans="1:6" x14ac:dyDescent="0.35">
      <c r="A22232" s="1">
        <v>253</v>
      </c>
      <c r="B22232" s="1" t="s">
        <v>175</v>
      </c>
      <c r="C22232" s="218">
        <v>44892</v>
      </c>
      <c r="D22232" s="218">
        <v>44892</v>
      </c>
      <c r="E22232" s="1">
        <v>10</v>
      </c>
      <c r="F22232" s="62">
        <v>421.09</v>
      </c>
    </row>
    <row r="22233" spans="1:6" x14ac:dyDescent="0.35">
      <c r="A22233" s="1">
        <v>253</v>
      </c>
      <c r="B22233" s="1" t="s">
        <v>175</v>
      </c>
      <c r="C22233" s="218">
        <v>44893</v>
      </c>
      <c r="D22233" s="218">
        <v>44891</v>
      </c>
      <c r="E22233" s="1">
        <v>3</v>
      </c>
      <c r="F22233" s="62">
        <v>71.180000000000007</v>
      </c>
    </row>
    <row r="22234" spans="1:6" x14ac:dyDescent="0.35">
      <c r="A22234" s="1">
        <v>253</v>
      </c>
      <c r="B22234" s="1" t="s">
        <v>175</v>
      </c>
      <c r="C22234" s="218">
        <v>44893</v>
      </c>
      <c r="D22234" s="218">
        <v>44892</v>
      </c>
      <c r="E22234" s="1">
        <v>2</v>
      </c>
      <c r="F22234" s="62">
        <v>78.010000000000005</v>
      </c>
    </row>
    <row r="22235" spans="1:6" x14ac:dyDescent="0.35">
      <c r="A22235" s="1">
        <v>253</v>
      </c>
      <c r="B22235" s="1" t="s">
        <v>175</v>
      </c>
      <c r="C22235" s="218">
        <v>44893</v>
      </c>
      <c r="D22235" s="218">
        <v>44893</v>
      </c>
      <c r="E22235" s="1">
        <v>5</v>
      </c>
      <c r="F22235" s="62">
        <v>241.11</v>
      </c>
    </row>
    <row r="22236" spans="1:6" x14ac:dyDescent="0.35">
      <c r="A22236" s="1">
        <v>253</v>
      </c>
      <c r="B22236" s="1" t="s">
        <v>175</v>
      </c>
      <c r="C22236" s="218">
        <v>44901</v>
      </c>
      <c r="D22236" s="218">
        <v>44893</v>
      </c>
      <c r="E22236" s="1">
        <v>6</v>
      </c>
      <c r="F22236" s="62">
        <v>200.18</v>
      </c>
    </row>
    <row r="22237" spans="1:6" x14ac:dyDescent="0.35">
      <c r="A22237" s="1">
        <v>253</v>
      </c>
      <c r="B22237" s="1" t="s">
        <v>175</v>
      </c>
      <c r="C22237" s="218">
        <v>44901</v>
      </c>
      <c r="D22237" s="218">
        <v>44894</v>
      </c>
      <c r="E22237" s="1">
        <v>5</v>
      </c>
      <c r="F22237" s="62">
        <v>255.91</v>
      </c>
    </row>
    <row r="22238" spans="1:6" x14ac:dyDescent="0.35">
      <c r="A22238" s="1">
        <v>253</v>
      </c>
      <c r="B22238" s="1" t="s">
        <v>175</v>
      </c>
      <c r="C22238" s="218">
        <v>44902</v>
      </c>
      <c r="D22238" s="218">
        <v>44892</v>
      </c>
      <c r="E22238" s="1">
        <v>1</v>
      </c>
      <c r="F22238" s="62">
        <v>54.4</v>
      </c>
    </row>
    <row r="22239" spans="1:6" x14ac:dyDescent="0.35">
      <c r="A22239" s="1">
        <v>253</v>
      </c>
      <c r="B22239" s="1" t="s">
        <v>175</v>
      </c>
      <c r="C22239" s="218">
        <v>44902</v>
      </c>
      <c r="D22239" s="218">
        <v>44893</v>
      </c>
      <c r="E22239" s="1">
        <v>3</v>
      </c>
      <c r="F22239" s="62">
        <v>101.97</v>
      </c>
    </row>
    <row r="22240" spans="1:6" x14ac:dyDescent="0.35">
      <c r="A22240" s="1">
        <v>253</v>
      </c>
      <c r="B22240" s="1" t="s">
        <v>175</v>
      </c>
      <c r="C22240" s="218">
        <v>44902</v>
      </c>
      <c r="D22240" s="218">
        <v>44894</v>
      </c>
      <c r="E22240" s="1">
        <v>4</v>
      </c>
      <c r="F22240" s="62">
        <v>120.98</v>
      </c>
    </row>
    <row r="22241" spans="1:6" x14ac:dyDescent="0.35">
      <c r="A22241" s="1">
        <v>253</v>
      </c>
      <c r="B22241" s="1" t="s">
        <v>175</v>
      </c>
      <c r="C22241" s="218">
        <v>44902</v>
      </c>
      <c r="D22241" s="218">
        <v>44895</v>
      </c>
      <c r="E22241" s="1">
        <v>2</v>
      </c>
      <c r="F22241" s="62">
        <v>46.13</v>
      </c>
    </row>
    <row r="22242" spans="1:6" x14ac:dyDescent="0.35">
      <c r="A22242" s="1">
        <v>253</v>
      </c>
      <c r="B22242" s="1" t="s">
        <v>175</v>
      </c>
      <c r="C22242" s="218">
        <v>44903</v>
      </c>
      <c r="D22242" s="218">
        <v>44893</v>
      </c>
      <c r="E22242" s="1">
        <v>2</v>
      </c>
      <c r="F22242" s="62">
        <v>47.47</v>
      </c>
    </row>
    <row r="22243" spans="1:6" x14ac:dyDescent="0.35">
      <c r="A22243" s="1">
        <v>253</v>
      </c>
      <c r="B22243" s="1" t="s">
        <v>175</v>
      </c>
      <c r="C22243" s="218">
        <v>44903</v>
      </c>
      <c r="D22243" s="218">
        <v>44894</v>
      </c>
      <c r="E22243" s="1">
        <v>2</v>
      </c>
      <c r="F22243" s="62">
        <v>107.32</v>
      </c>
    </row>
    <row r="22244" spans="1:6" x14ac:dyDescent="0.35">
      <c r="A22244" s="1">
        <v>253</v>
      </c>
      <c r="B22244" s="1" t="s">
        <v>175</v>
      </c>
      <c r="C22244" s="218">
        <v>44903</v>
      </c>
      <c r="D22244" s="218">
        <v>44895</v>
      </c>
      <c r="E22244" s="1">
        <v>4</v>
      </c>
      <c r="F22244" s="62">
        <v>186.32</v>
      </c>
    </row>
    <row r="22245" spans="1:6" x14ac:dyDescent="0.35">
      <c r="A22245" s="1">
        <v>253</v>
      </c>
      <c r="B22245" s="1" t="s">
        <v>175</v>
      </c>
      <c r="C22245" s="218">
        <v>44905</v>
      </c>
      <c r="D22245" s="218">
        <v>44905</v>
      </c>
      <c r="E22245" s="1">
        <v>9</v>
      </c>
      <c r="F22245" s="62">
        <v>305.91000000000003</v>
      </c>
    </row>
    <row r="22246" spans="1:6" x14ac:dyDescent="0.35">
      <c r="A22246" s="1">
        <v>253</v>
      </c>
      <c r="B22246" s="1" t="s">
        <v>175</v>
      </c>
      <c r="C22246" s="218">
        <v>44909</v>
      </c>
      <c r="D22246" s="218">
        <v>44908</v>
      </c>
      <c r="E22246" s="1">
        <v>5</v>
      </c>
      <c r="F22246" s="62">
        <v>180.03</v>
      </c>
    </row>
    <row r="22247" spans="1:6" x14ac:dyDescent="0.35">
      <c r="A22247" s="1">
        <v>253</v>
      </c>
      <c r="B22247" s="1" t="s">
        <v>175</v>
      </c>
      <c r="C22247" s="218">
        <v>44909</v>
      </c>
      <c r="D22247" s="218">
        <v>44909</v>
      </c>
      <c r="E22247" s="1">
        <v>1</v>
      </c>
      <c r="F22247" s="62">
        <v>54.45</v>
      </c>
    </row>
    <row r="22248" spans="1:6" x14ac:dyDescent="0.35">
      <c r="A22248" s="1">
        <v>253</v>
      </c>
      <c r="B22248" s="1" t="s">
        <v>175</v>
      </c>
      <c r="C22248" s="218">
        <v>44910</v>
      </c>
      <c r="D22248" s="218">
        <v>44909</v>
      </c>
      <c r="E22248" s="1">
        <v>4</v>
      </c>
      <c r="F22248" s="62">
        <v>187.06</v>
      </c>
    </row>
    <row r="22249" spans="1:6" x14ac:dyDescent="0.35">
      <c r="A22249" s="1">
        <v>253</v>
      </c>
      <c r="B22249" s="1" t="s">
        <v>175</v>
      </c>
      <c r="C22249" s="218">
        <v>44912</v>
      </c>
      <c r="D22249" s="218">
        <v>44909</v>
      </c>
      <c r="E22249" s="1">
        <v>1</v>
      </c>
      <c r="F22249" s="62">
        <v>54.45</v>
      </c>
    </row>
    <row r="22250" spans="1:6" x14ac:dyDescent="0.35">
      <c r="A22250" s="1">
        <v>253</v>
      </c>
      <c r="B22250" s="1" t="s">
        <v>175</v>
      </c>
      <c r="C22250" s="218">
        <v>44912</v>
      </c>
      <c r="D22250" s="218">
        <v>44911</v>
      </c>
      <c r="E22250" s="1">
        <v>5</v>
      </c>
      <c r="F22250" s="62">
        <v>210.77</v>
      </c>
    </row>
    <row r="22251" spans="1:6" x14ac:dyDescent="0.35">
      <c r="A22251" s="1">
        <v>253</v>
      </c>
      <c r="B22251" s="1" t="s">
        <v>175</v>
      </c>
      <c r="C22251" s="218">
        <v>44912</v>
      </c>
      <c r="D22251" s="218">
        <v>44912</v>
      </c>
      <c r="E22251" s="1">
        <v>4</v>
      </c>
      <c r="F22251" s="62">
        <v>214.04</v>
      </c>
    </row>
    <row r="22252" spans="1:6" x14ac:dyDescent="0.35">
      <c r="A22252" s="1">
        <v>253</v>
      </c>
      <c r="B22252" s="1" t="s">
        <v>175</v>
      </c>
      <c r="C22252" s="218">
        <v>44913</v>
      </c>
      <c r="D22252" s="218">
        <v>44911</v>
      </c>
      <c r="E22252" s="1">
        <v>1</v>
      </c>
      <c r="F22252" s="62">
        <v>54.35</v>
      </c>
    </row>
    <row r="22253" spans="1:6" x14ac:dyDescent="0.35">
      <c r="A22253" s="1">
        <v>253</v>
      </c>
      <c r="B22253" s="1" t="s">
        <v>175</v>
      </c>
      <c r="C22253" s="218">
        <v>44913</v>
      </c>
      <c r="D22253" s="218">
        <v>44913</v>
      </c>
      <c r="E22253" s="1">
        <v>3</v>
      </c>
      <c r="F22253" s="62">
        <v>161.86000000000001</v>
      </c>
    </row>
    <row r="22254" spans="1:6" x14ac:dyDescent="0.35">
      <c r="A22254" s="1">
        <v>253</v>
      </c>
      <c r="B22254" s="1" t="s">
        <v>175</v>
      </c>
      <c r="C22254" s="218">
        <v>44914</v>
      </c>
      <c r="D22254" s="218">
        <v>44912</v>
      </c>
      <c r="E22254" s="1">
        <v>1</v>
      </c>
      <c r="F22254" s="62">
        <v>54.45</v>
      </c>
    </row>
    <row r="22255" spans="1:6" x14ac:dyDescent="0.35">
      <c r="A22255" s="1">
        <v>253</v>
      </c>
      <c r="B22255" s="1" t="s">
        <v>175</v>
      </c>
      <c r="C22255" s="218">
        <v>44914</v>
      </c>
      <c r="D22255" s="218">
        <v>44913</v>
      </c>
      <c r="E22255" s="1">
        <v>4</v>
      </c>
      <c r="F22255" s="62">
        <v>217.8</v>
      </c>
    </row>
    <row r="22256" spans="1:6" x14ac:dyDescent="0.35">
      <c r="A22256" s="1">
        <v>253</v>
      </c>
      <c r="B22256" s="1" t="s">
        <v>175</v>
      </c>
      <c r="C22256" s="218">
        <v>44914</v>
      </c>
      <c r="D22256" s="218">
        <v>44914</v>
      </c>
      <c r="E22256" s="1">
        <v>3</v>
      </c>
      <c r="F22256" s="62">
        <v>132.66</v>
      </c>
    </row>
    <row r="22257" spans="1:6" x14ac:dyDescent="0.35">
      <c r="A22257" s="1">
        <v>253</v>
      </c>
      <c r="B22257" s="1" t="s">
        <v>175</v>
      </c>
      <c r="C22257" s="218">
        <v>44915</v>
      </c>
      <c r="D22257" s="218">
        <v>44913</v>
      </c>
      <c r="E22257" s="1">
        <v>3</v>
      </c>
      <c r="F22257" s="62">
        <v>71.23</v>
      </c>
    </row>
    <row r="22258" spans="1:6" x14ac:dyDescent="0.35">
      <c r="A22258" s="1">
        <v>253</v>
      </c>
      <c r="B22258" s="1" t="s">
        <v>175</v>
      </c>
      <c r="C22258" s="218">
        <v>44915</v>
      </c>
      <c r="D22258" s="218">
        <v>44914</v>
      </c>
      <c r="E22258" s="1">
        <v>2</v>
      </c>
      <c r="F22258" s="62">
        <v>106.62</v>
      </c>
    </row>
    <row r="22259" spans="1:6" x14ac:dyDescent="0.35">
      <c r="A22259" s="1">
        <v>253</v>
      </c>
      <c r="B22259" s="1" t="s">
        <v>175</v>
      </c>
      <c r="C22259" s="218">
        <v>44916</v>
      </c>
      <c r="D22259" s="218">
        <v>44914</v>
      </c>
      <c r="E22259" s="1">
        <v>1</v>
      </c>
      <c r="F22259" s="62">
        <v>54.45</v>
      </c>
    </row>
    <row r="22260" spans="1:6" x14ac:dyDescent="0.35">
      <c r="A22260" s="1">
        <v>253</v>
      </c>
      <c r="B22260" s="1" t="s">
        <v>175</v>
      </c>
      <c r="C22260" s="218">
        <v>44916</v>
      </c>
      <c r="D22260" s="218">
        <v>44915</v>
      </c>
      <c r="E22260" s="1">
        <v>4</v>
      </c>
      <c r="F22260" s="62">
        <v>156.27000000000001</v>
      </c>
    </row>
    <row r="22261" spans="1:6" x14ac:dyDescent="0.35">
      <c r="A22261" s="1">
        <v>253</v>
      </c>
      <c r="B22261" s="1" t="s">
        <v>175</v>
      </c>
      <c r="C22261" s="218">
        <v>44916</v>
      </c>
      <c r="D22261" s="218">
        <v>44916</v>
      </c>
      <c r="E22261" s="1">
        <v>4</v>
      </c>
      <c r="F22261" s="62">
        <v>185.48</v>
      </c>
    </row>
    <row r="22262" spans="1:6" x14ac:dyDescent="0.35">
      <c r="A22262" s="1">
        <v>253</v>
      </c>
      <c r="B22262" s="1" t="s">
        <v>175</v>
      </c>
      <c r="C22262" s="218">
        <v>44917</v>
      </c>
      <c r="D22262" s="218">
        <v>44914</v>
      </c>
      <c r="E22262" s="1">
        <v>2</v>
      </c>
      <c r="F22262" s="62">
        <v>102.17</v>
      </c>
    </row>
    <row r="22263" spans="1:6" x14ac:dyDescent="0.35">
      <c r="A22263" s="1">
        <v>253</v>
      </c>
      <c r="B22263" s="1" t="s">
        <v>175</v>
      </c>
      <c r="C22263" s="218">
        <v>44917</v>
      </c>
      <c r="D22263" s="218">
        <v>44915</v>
      </c>
      <c r="E22263" s="1">
        <v>4</v>
      </c>
      <c r="F22263" s="62">
        <v>156.41999999999999</v>
      </c>
    </row>
    <row r="22264" spans="1:6" x14ac:dyDescent="0.35">
      <c r="A22264" s="1">
        <v>253</v>
      </c>
      <c r="B22264" s="1" t="s">
        <v>175</v>
      </c>
      <c r="C22264" s="218">
        <v>44917</v>
      </c>
      <c r="D22264" s="218">
        <v>44916</v>
      </c>
      <c r="E22264" s="1">
        <v>2</v>
      </c>
      <c r="F22264" s="62">
        <v>107.12</v>
      </c>
    </row>
    <row r="22265" spans="1:6" x14ac:dyDescent="0.35">
      <c r="A22265" s="1">
        <v>253</v>
      </c>
      <c r="B22265" s="1" t="s">
        <v>175</v>
      </c>
      <c r="C22265" s="218">
        <v>44917</v>
      </c>
      <c r="D22265" s="218">
        <v>44917</v>
      </c>
      <c r="E22265" s="1">
        <v>1</v>
      </c>
      <c r="F22265" s="62">
        <v>23.71</v>
      </c>
    </row>
    <row r="22266" spans="1:6" x14ac:dyDescent="0.35">
      <c r="A22266" s="1">
        <v>253</v>
      </c>
      <c r="B22266" s="1" t="s">
        <v>175</v>
      </c>
      <c r="C22266" s="218">
        <v>44918</v>
      </c>
      <c r="D22266" s="218">
        <v>44915</v>
      </c>
      <c r="E22266" s="1">
        <v>3</v>
      </c>
      <c r="F22266" s="62">
        <v>132.46</v>
      </c>
    </row>
    <row r="22267" spans="1:6" x14ac:dyDescent="0.35">
      <c r="A22267" s="1">
        <v>253</v>
      </c>
      <c r="B22267" s="1" t="s">
        <v>175</v>
      </c>
      <c r="C22267" s="218">
        <v>44918</v>
      </c>
      <c r="D22267" s="218">
        <v>44916</v>
      </c>
      <c r="E22267" s="1">
        <v>2</v>
      </c>
      <c r="F22267" s="62">
        <v>108.8</v>
      </c>
    </row>
    <row r="22268" spans="1:6" x14ac:dyDescent="0.35">
      <c r="A22268" s="1">
        <v>253</v>
      </c>
      <c r="B22268" s="1" t="s">
        <v>175</v>
      </c>
      <c r="C22268" s="218">
        <v>44918</v>
      </c>
      <c r="D22268" s="218">
        <v>44917</v>
      </c>
      <c r="E22268" s="1">
        <v>1</v>
      </c>
      <c r="F22268" s="62">
        <v>23.76</v>
      </c>
    </row>
    <row r="22269" spans="1:6" x14ac:dyDescent="0.35">
      <c r="A22269" s="1">
        <v>253</v>
      </c>
      <c r="B22269" s="1" t="s">
        <v>175</v>
      </c>
      <c r="C22269" s="218">
        <v>44918</v>
      </c>
      <c r="D22269" s="218">
        <v>44918</v>
      </c>
      <c r="E22269" s="1">
        <v>1</v>
      </c>
      <c r="F22269" s="62">
        <v>54.45</v>
      </c>
    </row>
    <row r="22270" spans="1:6" x14ac:dyDescent="0.35">
      <c r="A22270" s="1">
        <v>253</v>
      </c>
      <c r="B22270" s="1" t="s">
        <v>175</v>
      </c>
      <c r="C22270" s="218">
        <v>44919</v>
      </c>
      <c r="D22270" s="218">
        <v>44916</v>
      </c>
      <c r="E22270" s="1">
        <v>1</v>
      </c>
      <c r="F22270" s="62">
        <v>54.45</v>
      </c>
    </row>
    <row r="22271" spans="1:6" x14ac:dyDescent="0.35">
      <c r="A22271" s="1">
        <v>253</v>
      </c>
      <c r="B22271" s="1" t="s">
        <v>175</v>
      </c>
      <c r="C22271" s="218">
        <v>44919</v>
      </c>
      <c r="D22271" s="218">
        <v>44917</v>
      </c>
      <c r="E22271" s="1">
        <v>2</v>
      </c>
      <c r="F22271" s="62">
        <v>78.209999999999994</v>
      </c>
    </row>
    <row r="22272" spans="1:6" x14ac:dyDescent="0.35">
      <c r="A22272" s="1">
        <v>253</v>
      </c>
      <c r="B22272" s="1" t="s">
        <v>175</v>
      </c>
      <c r="C22272" s="218">
        <v>44919</v>
      </c>
      <c r="D22272" s="218">
        <v>44918</v>
      </c>
      <c r="E22272" s="1">
        <v>5</v>
      </c>
      <c r="F22272" s="62">
        <v>210.67</v>
      </c>
    </row>
    <row r="22273" spans="1:6" x14ac:dyDescent="0.35">
      <c r="A22273" s="1">
        <v>253</v>
      </c>
      <c r="B22273" s="1" t="s">
        <v>175</v>
      </c>
      <c r="C22273" s="218">
        <v>44920</v>
      </c>
      <c r="D22273" s="218">
        <v>44917</v>
      </c>
      <c r="E22273" s="1">
        <v>7</v>
      </c>
      <c r="F22273" s="62">
        <v>197.01</v>
      </c>
    </row>
    <row r="22274" spans="1:6" x14ac:dyDescent="0.35">
      <c r="A22274" s="1">
        <v>253</v>
      </c>
      <c r="B22274" s="1" t="s">
        <v>175</v>
      </c>
      <c r="C22274" s="218">
        <v>44920</v>
      </c>
      <c r="D22274" s="218">
        <v>44919</v>
      </c>
      <c r="E22274" s="1">
        <v>3</v>
      </c>
      <c r="F22274" s="62">
        <v>101.97</v>
      </c>
    </row>
    <row r="22275" spans="1:6" x14ac:dyDescent="0.35">
      <c r="A22275" s="1">
        <v>253</v>
      </c>
      <c r="B22275" s="1" t="s">
        <v>175</v>
      </c>
      <c r="C22275" s="218">
        <v>44921</v>
      </c>
      <c r="D22275" s="218">
        <v>44918</v>
      </c>
      <c r="E22275" s="1">
        <v>3</v>
      </c>
      <c r="F22275" s="62">
        <v>132.56</v>
      </c>
    </row>
    <row r="22276" spans="1:6" x14ac:dyDescent="0.35">
      <c r="A22276" s="1">
        <v>253</v>
      </c>
      <c r="B22276" s="1" t="s">
        <v>175</v>
      </c>
      <c r="C22276" s="218">
        <v>44921</v>
      </c>
      <c r="D22276" s="218">
        <v>44919</v>
      </c>
      <c r="E22276" s="1">
        <v>6</v>
      </c>
      <c r="F22276" s="62">
        <v>138.65</v>
      </c>
    </row>
    <row r="22277" spans="1:6" x14ac:dyDescent="0.35">
      <c r="A22277" s="1">
        <v>253</v>
      </c>
      <c r="B22277" s="1" t="s">
        <v>175</v>
      </c>
      <c r="C22277" s="218">
        <v>44921</v>
      </c>
      <c r="D22277" s="218">
        <v>44920</v>
      </c>
      <c r="E22277" s="1">
        <v>6</v>
      </c>
      <c r="F22277" s="62">
        <v>173.05</v>
      </c>
    </row>
    <row r="22278" spans="1:6" x14ac:dyDescent="0.35">
      <c r="A22278" s="1">
        <v>253</v>
      </c>
      <c r="B22278" s="1" t="s">
        <v>175</v>
      </c>
      <c r="C22278" s="218">
        <v>44921</v>
      </c>
      <c r="D22278" s="218">
        <v>44921</v>
      </c>
      <c r="E22278" s="1">
        <v>3</v>
      </c>
      <c r="F22278" s="62">
        <v>163.35</v>
      </c>
    </row>
    <row r="22279" spans="1:6" x14ac:dyDescent="0.35">
      <c r="A22279" s="1">
        <v>253</v>
      </c>
      <c r="B22279" s="1" t="s">
        <v>175</v>
      </c>
      <c r="C22279" s="218">
        <v>44922</v>
      </c>
      <c r="D22279" s="218">
        <v>44919</v>
      </c>
      <c r="E22279" s="1">
        <v>3</v>
      </c>
      <c r="F22279" s="62">
        <v>101.87</v>
      </c>
    </row>
    <row r="22280" spans="1:6" x14ac:dyDescent="0.35">
      <c r="A22280" s="1">
        <v>253</v>
      </c>
      <c r="B22280" s="1" t="s">
        <v>175</v>
      </c>
      <c r="C22280" s="218">
        <v>44922</v>
      </c>
      <c r="D22280" s="218">
        <v>44920</v>
      </c>
      <c r="E22280" s="1">
        <v>2</v>
      </c>
      <c r="F22280" s="62">
        <v>77.22</v>
      </c>
    </row>
    <row r="22281" spans="1:6" x14ac:dyDescent="0.35">
      <c r="A22281" s="1">
        <v>253</v>
      </c>
      <c r="B22281" s="1" t="s">
        <v>175</v>
      </c>
      <c r="C22281" s="218">
        <v>44922</v>
      </c>
      <c r="D22281" s="218">
        <v>44922</v>
      </c>
      <c r="E22281" s="1">
        <v>2</v>
      </c>
      <c r="F22281" s="62">
        <v>78.209999999999994</v>
      </c>
    </row>
    <row r="22282" spans="1:6" x14ac:dyDescent="0.35">
      <c r="A22282" s="1">
        <v>253</v>
      </c>
      <c r="B22282" s="1" t="s">
        <v>175</v>
      </c>
      <c r="C22282" s="218">
        <v>44923</v>
      </c>
      <c r="D22282" s="218">
        <v>44920</v>
      </c>
      <c r="E22282" s="1">
        <v>2</v>
      </c>
      <c r="F22282" s="62">
        <v>108.9</v>
      </c>
    </row>
    <row r="22283" spans="1:6" x14ac:dyDescent="0.35">
      <c r="A22283" s="1">
        <v>253</v>
      </c>
      <c r="B22283" s="1" t="s">
        <v>175</v>
      </c>
      <c r="C22283" s="218">
        <v>44923</v>
      </c>
      <c r="D22283" s="218">
        <v>44921</v>
      </c>
      <c r="E22283" s="1">
        <v>2</v>
      </c>
      <c r="F22283" s="62">
        <v>108.9</v>
      </c>
    </row>
    <row r="22284" spans="1:6" x14ac:dyDescent="0.35">
      <c r="A22284" s="1">
        <v>253</v>
      </c>
      <c r="B22284" s="1" t="s">
        <v>175</v>
      </c>
      <c r="C22284" s="218">
        <v>44923</v>
      </c>
      <c r="D22284" s="218">
        <v>44922</v>
      </c>
      <c r="E22284" s="1">
        <v>3</v>
      </c>
      <c r="F22284" s="62">
        <v>101.92</v>
      </c>
    </row>
    <row r="22285" spans="1:6" x14ac:dyDescent="0.35">
      <c r="A22285" s="1">
        <v>253</v>
      </c>
      <c r="B22285" s="1" t="s">
        <v>175</v>
      </c>
      <c r="C22285" s="218">
        <v>44923</v>
      </c>
      <c r="D22285" s="218">
        <v>44923</v>
      </c>
      <c r="E22285" s="1">
        <v>3</v>
      </c>
      <c r="F22285" s="62">
        <v>132.46</v>
      </c>
    </row>
    <row r="22286" spans="1:6" x14ac:dyDescent="0.35">
      <c r="A22286" s="1">
        <v>253</v>
      </c>
      <c r="B22286" s="1" t="s">
        <v>175</v>
      </c>
      <c r="C22286" s="218">
        <v>44924</v>
      </c>
      <c r="D22286" s="218">
        <v>44921</v>
      </c>
      <c r="E22286" s="1">
        <v>1</v>
      </c>
      <c r="F22286" s="62">
        <v>54.45</v>
      </c>
    </row>
    <row r="22287" spans="1:6" x14ac:dyDescent="0.35">
      <c r="A22287" s="1">
        <v>253</v>
      </c>
      <c r="B22287" s="1" t="s">
        <v>175</v>
      </c>
      <c r="C22287" s="218">
        <v>44924</v>
      </c>
      <c r="D22287" s="218">
        <v>44922</v>
      </c>
      <c r="E22287" s="1">
        <v>2</v>
      </c>
      <c r="F22287" s="62">
        <v>108.9</v>
      </c>
    </row>
    <row r="22288" spans="1:6" x14ac:dyDescent="0.35">
      <c r="A22288" s="1">
        <v>253</v>
      </c>
      <c r="B22288" s="1" t="s">
        <v>175</v>
      </c>
      <c r="C22288" s="218">
        <v>44924</v>
      </c>
      <c r="D22288" s="218">
        <v>44923</v>
      </c>
      <c r="E22288" s="1">
        <v>2</v>
      </c>
      <c r="F22288" s="62">
        <v>47.52</v>
      </c>
    </row>
    <row r="22289" spans="1:6" x14ac:dyDescent="0.35">
      <c r="A22289" s="1">
        <v>253</v>
      </c>
      <c r="B22289" s="1" t="s">
        <v>175</v>
      </c>
      <c r="C22289" s="218">
        <v>44924</v>
      </c>
      <c r="D22289" s="218">
        <v>44924</v>
      </c>
      <c r="E22289" s="1">
        <v>9</v>
      </c>
      <c r="F22289" s="62">
        <v>244.53</v>
      </c>
    </row>
    <row r="22290" spans="1:6" x14ac:dyDescent="0.35">
      <c r="A22290" s="1">
        <v>253</v>
      </c>
      <c r="B22290" s="1" t="s">
        <v>175</v>
      </c>
      <c r="C22290" s="218">
        <v>44926</v>
      </c>
      <c r="D22290" s="218">
        <v>44923</v>
      </c>
      <c r="E22290" s="1">
        <v>2</v>
      </c>
      <c r="F22290" s="62">
        <v>78.209999999999994</v>
      </c>
    </row>
    <row r="22291" spans="1:6" x14ac:dyDescent="0.35">
      <c r="A22291" s="1">
        <v>253</v>
      </c>
      <c r="B22291" s="1" t="s">
        <v>175</v>
      </c>
      <c r="C22291" s="218">
        <v>44926</v>
      </c>
      <c r="D22291" s="218">
        <v>44924</v>
      </c>
      <c r="E22291" s="1">
        <v>3</v>
      </c>
      <c r="F22291" s="62">
        <v>132.66</v>
      </c>
    </row>
    <row r="22292" spans="1:6" x14ac:dyDescent="0.35">
      <c r="A22292" s="1">
        <v>253</v>
      </c>
      <c r="B22292" s="1" t="s">
        <v>175</v>
      </c>
      <c r="C22292" s="218">
        <v>44926</v>
      </c>
      <c r="D22292" s="218">
        <v>44925</v>
      </c>
      <c r="E22292" s="1">
        <v>4</v>
      </c>
      <c r="F22292" s="62">
        <v>187.01</v>
      </c>
    </row>
    <row r="22293" spans="1:6" x14ac:dyDescent="0.35">
      <c r="A22293" s="1">
        <v>253</v>
      </c>
      <c r="B22293" s="1" t="s">
        <v>175</v>
      </c>
      <c r="C22293" s="218">
        <v>44926</v>
      </c>
      <c r="D22293" s="218">
        <v>44926</v>
      </c>
      <c r="E22293" s="1">
        <v>4</v>
      </c>
      <c r="F22293" s="62">
        <v>187.06</v>
      </c>
    </row>
    <row r="22294" spans="1:6" x14ac:dyDescent="0.35">
      <c r="A22294" s="1">
        <v>253</v>
      </c>
      <c r="B22294" s="1" t="s">
        <v>175</v>
      </c>
      <c r="C22294" s="218">
        <v>44928</v>
      </c>
      <c r="D22294" s="218">
        <v>44924</v>
      </c>
      <c r="E22294" s="1">
        <v>4</v>
      </c>
      <c r="F22294" s="62">
        <v>94.84</v>
      </c>
    </row>
    <row r="22295" spans="1:6" x14ac:dyDescent="0.35">
      <c r="A22295" s="1">
        <v>253</v>
      </c>
      <c r="B22295" s="1" t="s">
        <v>175</v>
      </c>
      <c r="C22295" s="218">
        <v>44928</v>
      </c>
      <c r="D22295" s="218">
        <v>44925</v>
      </c>
      <c r="E22295" s="1">
        <v>6</v>
      </c>
      <c r="F22295" s="62">
        <v>172.56</v>
      </c>
    </row>
    <row r="22296" spans="1:6" x14ac:dyDescent="0.35">
      <c r="A22296" s="1">
        <v>253</v>
      </c>
      <c r="B22296" s="1" t="s">
        <v>175</v>
      </c>
      <c r="C22296" s="218">
        <v>44928</v>
      </c>
      <c r="D22296" s="218">
        <v>44926</v>
      </c>
      <c r="E22296" s="1">
        <v>6</v>
      </c>
      <c r="F22296" s="62">
        <v>262.35000000000002</v>
      </c>
    </row>
    <row r="22297" spans="1:6" x14ac:dyDescent="0.35">
      <c r="A22297" s="1">
        <v>253</v>
      </c>
      <c r="B22297" s="1" t="s">
        <v>175</v>
      </c>
      <c r="C22297" s="218">
        <v>44928</v>
      </c>
      <c r="D22297" s="218">
        <v>44927</v>
      </c>
      <c r="E22297" s="1">
        <v>3</v>
      </c>
      <c r="F22297" s="62">
        <v>132.66</v>
      </c>
    </row>
    <row r="22298" spans="1:6" x14ac:dyDescent="0.35">
      <c r="A22298" s="1">
        <v>253</v>
      </c>
      <c r="B22298" s="1" t="s">
        <v>175</v>
      </c>
      <c r="C22298" s="218">
        <v>44929</v>
      </c>
      <c r="D22298" s="218">
        <v>44926</v>
      </c>
      <c r="E22298" s="1">
        <v>3</v>
      </c>
      <c r="F22298" s="62">
        <v>71.03</v>
      </c>
    </row>
    <row r="22299" spans="1:6" x14ac:dyDescent="0.35">
      <c r="A22299" s="1">
        <v>253</v>
      </c>
      <c r="B22299" s="1" t="s">
        <v>175</v>
      </c>
      <c r="C22299" s="218">
        <v>44929</v>
      </c>
      <c r="D22299" s="218">
        <v>44927</v>
      </c>
      <c r="E22299" s="1">
        <v>3</v>
      </c>
      <c r="F22299" s="62">
        <v>132.61000000000001</v>
      </c>
    </row>
    <row r="22300" spans="1:6" x14ac:dyDescent="0.35">
      <c r="A22300" s="1">
        <v>253</v>
      </c>
      <c r="B22300" s="1" t="s">
        <v>175</v>
      </c>
      <c r="C22300" s="218">
        <v>44930</v>
      </c>
      <c r="D22300" s="218">
        <v>44927</v>
      </c>
      <c r="E22300" s="1">
        <v>2</v>
      </c>
      <c r="F22300" s="62">
        <v>108.5</v>
      </c>
    </row>
    <row r="22301" spans="1:6" x14ac:dyDescent="0.35">
      <c r="A22301" s="1">
        <v>253</v>
      </c>
      <c r="B22301" s="1" t="s">
        <v>175</v>
      </c>
      <c r="C22301" s="218">
        <v>44930</v>
      </c>
      <c r="D22301" s="218">
        <v>44929</v>
      </c>
      <c r="E22301" s="1">
        <v>2</v>
      </c>
      <c r="F22301" s="62">
        <v>108.85</v>
      </c>
    </row>
    <row r="22302" spans="1:6" x14ac:dyDescent="0.35">
      <c r="A22302" s="1">
        <v>253</v>
      </c>
      <c r="B22302" s="1" t="s">
        <v>175</v>
      </c>
      <c r="C22302" s="218">
        <v>44930</v>
      </c>
      <c r="D22302" s="218">
        <v>44930</v>
      </c>
      <c r="E22302" s="1">
        <v>5</v>
      </c>
      <c r="F22302" s="62">
        <v>179.68</v>
      </c>
    </row>
    <row r="22303" spans="1:6" x14ac:dyDescent="0.35">
      <c r="A22303" s="1">
        <v>253</v>
      </c>
      <c r="B22303" s="1" t="s">
        <v>175</v>
      </c>
      <c r="C22303" s="218">
        <v>44931</v>
      </c>
      <c r="D22303" s="218">
        <v>44929</v>
      </c>
      <c r="E22303" s="1">
        <v>1</v>
      </c>
      <c r="F22303" s="62">
        <v>23.76</v>
      </c>
    </row>
    <row r="22304" spans="1:6" x14ac:dyDescent="0.35">
      <c r="A22304" s="1">
        <v>253</v>
      </c>
      <c r="B22304" s="1" t="s">
        <v>175</v>
      </c>
      <c r="C22304" s="218">
        <v>44931</v>
      </c>
      <c r="D22304" s="218">
        <v>44930</v>
      </c>
      <c r="E22304" s="1">
        <v>2</v>
      </c>
      <c r="F22304" s="62">
        <v>78.16</v>
      </c>
    </row>
    <row r="22305" spans="1:6" x14ac:dyDescent="0.35">
      <c r="A22305" s="1">
        <v>253</v>
      </c>
      <c r="B22305" s="1" t="s">
        <v>175</v>
      </c>
      <c r="C22305" s="218">
        <v>44931</v>
      </c>
      <c r="D22305" s="218">
        <v>44931</v>
      </c>
      <c r="E22305" s="1">
        <v>9</v>
      </c>
      <c r="F22305" s="62">
        <v>397.53</v>
      </c>
    </row>
    <row r="22306" spans="1:6" x14ac:dyDescent="0.35">
      <c r="A22306" s="1">
        <v>253</v>
      </c>
      <c r="B22306" s="1" t="s">
        <v>175</v>
      </c>
      <c r="C22306" s="218">
        <v>44932</v>
      </c>
      <c r="D22306" s="218">
        <v>44929</v>
      </c>
      <c r="E22306" s="1">
        <v>1</v>
      </c>
      <c r="F22306" s="62">
        <v>23.71</v>
      </c>
    </row>
    <row r="22307" spans="1:6" x14ac:dyDescent="0.35">
      <c r="A22307" s="1">
        <v>253</v>
      </c>
      <c r="B22307" s="1" t="s">
        <v>175</v>
      </c>
      <c r="C22307" s="218">
        <v>44932</v>
      </c>
      <c r="D22307" s="218">
        <v>44930</v>
      </c>
      <c r="E22307" s="1">
        <v>4</v>
      </c>
      <c r="F22307" s="62">
        <v>187.11</v>
      </c>
    </row>
    <row r="22308" spans="1:6" x14ac:dyDescent="0.35">
      <c r="A22308" s="1">
        <v>253</v>
      </c>
      <c r="B22308" s="1" t="s">
        <v>175</v>
      </c>
      <c r="C22308" s="218">
        <v>44932</v>
      </c>
      <c r="D22308" s="218">
        <v>44931</v>
      </c>
      <c r="E22308" s="1">
        <v>1</v>
      </c>
      <c r="F22308" s="62">
        <v>23.76</v>
      </c>
    </row>
    <row r="22309" spans="1:6" x14ac:dyDescent="0.35">
      <c r="A22309" s="1">
        <v>253</v>
      </c>
      <c r="B22309" s="1" t="s">
        <v>175</v>
      </c>
      <c r="C22309" s="218">
        <v>44932</v>
      </c>
      <c r="D22309" s="218">
        <v>44932</v>
      </c>
      <c r="E22309" s="1">
        <v>3</v>
      </c>
      <c r="F22309" s="62">
        <v>129.19</v>
      </c>
    </row>
    <row r="22310" spans="1:6" x14ac:dyDescent="0.35">
      <c r="A22310" s="1">
        <v>253</v>
      </c>
      <c r="B22310" s="1" t="s">
        <v>175</v>
      </c>
      <c r="C22310" s="218">
        <v>44933</v>
      </c>
      <c r="D22310" s="218">
        <v>44931</v>
      </c>
      <c r="E22310" s="1">
        <v>7</v>
      </c>
      <c r="F22310" s="62">
        <v>258.33999999999997</v>
      </c>
    </row>
    <row r="22311" spans="1:6" x14ac:dyDescent="0.35">
      <c r="A22311" s="1">
        <v>253</v>
      </c>
      <c r="B22311" s="1" t="s">
        <v>175</v>
      </c>
      <c r="C22311" s="218">
        <v>44933</v>
      </c>
      <c r="D22311" s="218">
        <v>44932</v>
      </c>
      <c r="E22311" s="1">
        <v>7</v>
      </c>
      <c r="F22311" s="62">
        <v>196.91</v>
      </c>
    </row>
    <row r="22312" spans="1:6" x14ac:dyDescent="0.35">
      <c r="A22312" s="1">
        <v>253</v>
      </c>
      <c r="B22312" s="1" t="s">
        <v>175</v>
      </c>
      <c r="C22312" s="218">
        <v>44933</v>
      </c>
      <c r="D22312" s="218">
        <v>44933</v>
      </c>
      <c r="E22312" s="1">
        <v>2</v>
      </c>
      <c r="F22312" s="62">
        <v>108.9</v>
      </c>
    </row>
    <row r="22313" spans="1:6" x14ac:dyDescent="0.35">
      <c r="A22313" s="1">
        <v>253</v>
      </c>
      <c r="B22313" s="1" t="s">
        <v>175</v>
      </c>
      <c r="C22313" s="218">
        <v>44934</v>
      </c>
      <c r="D22313" s="218">
        <v>44931</v>
      </c>
      <c r="E22313" s="1">
        <v>4</v>
      </c>
      <c r="F22313" s="62">
        <v>94.99</v>
      </c>
    </row>
    <row r="22314" spans="1:6" x14ac:dyDescent="0.35">
      <c r="A22314" s="1">
        <v>253</v>
      </c>
      <c r="B22314" s="1" t="s">
        <v>175</v>
      </c>
      <c r="C22314" s="218">
        <v>44934</v>
      </c>
      <c r="D22314" s="218">
        <v>44932</v>
      </c>
      <c r="E22314" s="1">
        <v>2</v>
      </c>
      <c r="F22314" s="62">
        <v>108.9</v>
      </c>
    </row>
    <row r="22315" spans="1:6" x14ac:dyDescent="0.35">
      <c r="A22315" s="1">
        <v>253</v>
      </c>
      <c r="B22315" s="1" t="s">
        <v>175</v>
      </c>
      <c r="C22315" s="218">
        <v>44934</v>
      </c>
      <c r="D22315" s="218">
        <v>44933</v>
      </c>
      <c r="E22315" s="1">
        <v>3</v>
      </c>
      <c r="F22315" s="62">
        <v>101.97</v>
      </c>
    </row>
    <row r="22316" spans="1:6" x14ac:dyDescent="0.35">
      <c r="A22316" s="1">
        <v>253</v>
      </c>
      <c r="B22316" s="1" t="s">
        <v>175</v>
      </c>
      <c r="C22316" s="218">
        <v>44934</v>
      </c>
      <c r="D22316" s="218">
        <v>44934</v>
      </c>
      <c r="E22316" s="1">
        <v>3</v>
      </c>
      <c r="F22316" s="62">
        <v>132.61000000000001</v>
      </c>
    </row>
    <row r="22317" spans="1:6" x14ac:dyDescent="0.35">
      <c r="A22317" s="1">
        <v>253</v>
      </c>
      <c r="B22317" s="1" t="s">
        <v>175</v>
      </c>
      <c r="C22317" s="218">
        <v>44935</v>
      </c>
      <c r="D22317" s="218">
        <v>44932</v>
      </c>
      <c r="E22317" s="1">
        <v>2</v>
      </c>
      <c r="F22317" s="62">
        <v>47.52</v>
      </c>
    </row>
    <row r="22318" spans="1:6" x14ac:dyDescent="0.35">
      <c r="A22318" s="1">
        <v>253</v>
      </c>
      <c r="B22318" s="1" t="s">
        <v>175</v>
      </c>
      <c r="C22318" s="218">
        <v>44935</v>
      </c>
      <c r="D22318" s="218">
        <v>44933</v>
      </c>
      <c r="E22318" s="1">
        <v>5</v>
      </c>
      <c r="F22318" s="62">
        <v>241.56</v>
      </c>
    </row>
    <row r="22319" spans="1:6" x14ac:dyDescent="0.35">
      <c r="A22319" s="1">
        <v>253</v>
      </c>
      <c r="B22319" s="1" t="s">
        <v>175</v>
      </c>
      <c r="C22319" s="218">
        <v>44935</v>
      </c>
      <c r="D22319" s="218">
        <v>44934</v>
      </c>
      <c r="E22319" s="1">
        <v>3</v>
      </c>
      <c r="F22319" s="62">
        <v>160.97</v>
      </c>
    </row>
    <row r="22320" spans="1:6" x14ac:dyDescent="0.35">
      <c r="A22320" s="1">
        <v>253</v>
      </c>
      <c r="B22320" s="1" t="s">
        <v>175</v>
      </c>
      <c r="C22320" s="218">
        <v>44935</v>
      </c>
      <c r="D22320" s="218">
        <v>44935</v>
      </c>
      <c r="E22320" s="1">
        <v>2</v>
      </c>
      <c r="F22320" s="62">
        <v>78.16</v>
      </c>
    </row>
    <row r="22321" spans="1:6" x14ac:dyDescent="0.35">
      <c r="A22321" s="1">
        <v>253</v>
      </c>
      <c r="B22321" s="1" t="s">
        <v>175</v>
      </c>
      <c r="C22321" s="218">
        <v>44936</v>
      </c>
      <c r="D22321" s="218">
        <v>44933</v>
      </c>
      <c r="E22321" s="1">
        <v>1</v>
      </c>
      <c r="F22321" s="62">
        <v>23.76</v>
      </c>
    </row>
    <row r="22322" spans="1:6" x14ac:dyDescent="0.35">
      <c r="A22322" s="1">
        <v>253</v>
      </c>
      <c r="B22322" s="1" t="s">
        <v>175</v>
      </c>
      <c r="C22322" s="218">
        <v>44936</v>
      </c>
      <c r="D22322" s="218">
        <v>44935</v>
      </c>
      <c r="E22322" s="1">
        <v>3</v>
      </c>
      <c r="F22322" s="62">
        <v>163.35</v>
      </c>
    </row>
    <row r="22323" spans="1:6" x14ac:dyDescent="0.35">
      <c r="A22323" s="1">
        <v>253</v>
      </c>
      <c r="B22323" s="1" t="s">
        <v>175</v>
      </c>
      <c r="C22323" s="218">
        <v>44936</v>
      </c>
      <c r="D22323" s="218">
        <v>44936</v>
      </c>
      <c r="E22323" s="1">
        <v>6</v>
      </c>
      <c r="F22323" s="62">
        <v>265.27</v>
      </c>
    </row>
    <row r="22324" spans="1:6" x14ac:dyDescent="0.35">
      <c r="A22324" s="1">
        <v>253</v>
      </c>
      <c r="B22324" s="1" t="s">
        <v>175</v>
      </c>
      <c r="C22324" s="218">
        <v>44937</v>
      </c>
      <c r="D22324" s="218">
        <v>44934</v>
      </c>
      <c r="E22324" s="1">
        <v>2</v>
      </c>
      <c r="F22324" s="62">
        <v>77.42</v>
      </c>
    </row>
    <row r="22325" spans="1:6" x14ac:dyDescent="0.35">
      <c r="A22325" s="1">
        <v>253</v>
      </c>
      <c r="B22325" s="1" t="s">
        <v>175</v>
      </c>
      <c r="C22325" s="218">
        <v>44937</v>
      </c>
      <c r="D22325" s="218">
        <v>44935</v>
      </c>
      <c r="E22325" s="1">
        <v>3</v>
      </c>
      <c r="F22325" s="62">
        <v>101.97</v>
      </c>
    </row>
    <row r="22326" spans="1:6" x14ac:dyDescent="0.35">
      <c r="A22326" s="1">
        <v>253</v>
      </c>
      <c r="B22326" s="1" t="s">
        <v>175</v>
      </c>
      <c r="C22326" s="218">
        <v>44937</v>
      </c>
      <c r="D22326" s="218">
        <v>44936</v>
      </c>
      <c r="E22326" s="1">
        <v>1</v>
      </c>
      <c r="F22326" s="62">
        <v>54.45</v>
      </c>
    </row>
    <row r="22327" spans="1:6" x14ac:dyDescent="0.35">
      <c r="A22327" s="1">
        <v>253</v>
      </c>
      <c r="B22327" s="1" t="s">
        <v>175</v>
      </c>
      <c r="C22327" s="218">
        <v>44937</v>
      </c>
      <c r="D22327" s="218">
        <v>44937</v>
      </c>
      <c r="E22327" s="1">
        <v>2</v>
      </c>
      <c r="F22327" s="62">
        <v>108.9</v>
      </c>
    </row>
    <row r="22328" spans="1:6" x14ac:dyDescent="0.35">
      <c r="A22328" s="1">
        <v>253</v>
      </c>
      <c r="B22328" s="1" t="s">
        <v>175</v>
      </c>
      <c r="C22328" s="218">
        <v>44938</v>
      </c>
      <c r="D22328" s="218">
        <v>44937</v>
      </c>
      <c r="E22328" s="1">
        <v>1</v>
      </c>
      <c r="F22328" s="62">
        <v>54.45</v>
      </c>
    </row>
    <row r="22329" spans="1:6" x14ac:dyDescent="0.35">
      <c r="A22329" s="1">
        <v>253</v>
      </c>
      <c r="B22329" s="1" t="s">
        <v>175</v>
      </c>
      <c r="C22329" s="218">
        <v>44938</v>
      </c>
      <c r="D22329" s="218">
        <v>44938</v>
      </c>
      <c r="E22329" s="1">
        <v>3</v>
      </c>
      <c r="F22329" s="62">
        <v>129.1</v>
      </c>
    </row>
    <row r="22330" spans="1:6" x14ac:dyDescent="0.35">
      <c r="A22330" s="1">
        <v>253</v>
      </c>
      <c r="B22330" s="1" t="s">
        <v>175</v>
      </c>
      <c r="C22330" s="218">
        <v>44939</v>
      </c>
      <c r="D22330" s="218">
        <v>44936</v>
      </c>
      <c r="E22330" s="1">
        <v>2</v>
      </c>
      <c r="F22330" s="62">
        <v>78.16</v>
      </c>
    </row>
    <row r="22331" spans="1:6" x14ac:dyDescent="0.35">
      <c r="A22331" s="1">
        <v>253</v>
      </c>
      <c r="B22331" s="1" t="s">
        <v>175</v>
      </c>
      <c r="C22331" s="218">
        <v>44939</v>
      </c>
      <c r="D22331" s="218">
        <v>44937</v>
      </c>
      <c r="E22331" s="1">
        <v>4</v>
      </c>
      <c r="F22331" s="62">
        <v>187.11</v>
      </c>
    </row>
    <row r="22332" spans="1:6" x14ac:dyDescent="0.35">
      <c r="A22332" s="1">
        <v>253</v>
      </c>
      <c r="B22332" s="1" t="s">
        <v>175</v>
      </c>
      <c r="C22332" s="218">
        <v>44939</v>
      </c>
      <c r="D22332" s="218">
        <v>44938</v>
      </c>
      <c r="E22332" s="1">
        <v>8</v>
      </c>
      <c r="F22332" s="62">
        <v>280.61</v>
      </c>
    </row>
    <row r="22333" spans="1:6" x14ac:dyDescent="0.35">
      <c r="A22333" s="1">
        <v>253</v>
      </c>
      <c r="B22333" s="1" t="s">
        <v>175</v>
      </c>
      <c r="C22333" s="218">
        <v>44939</v>
      </c>
      <c r="D22333" s="218">
        <v>44939</v>
      </c>
      <c r="E22333" s="1">
        <v>8</v>
      </c>
      <c r="F22333" s="62">
        <v>282.10000000000002</v>
      </c>
    </row>
    <row r="22334" spans="1:6" x14ac:dyDescent="0.35">
      <c r="A22334" s="1">
        <v>253</v>
      </c>
      <c r="B22334" s="1" t="s">
        <v>175</v>
      </c>
      <c r="C22334" s="218">
        <v>44941</v>
      </c>
      <c r="D22334" s="218">
        <v>44938</v>
      </c>
      <c r="E22334" s="1">
        <v>2</v>
      </c>
      <c r="F22334" s="62">
        <v>47.52</v>
      </c>
    </row>
    <row r="22335" spans="1:6" x14ac:dyDescent="0.35">
      <c r="A22335" s="1">
        <v>253</v>
      </c>
      <c r="B22335" s="1" t="s">
        <v>175</v>
      </c>
      <c r="C22335" s="218">
        <v>44941</v>
      </c>
      <c r="D22335" s="218">
        <v>44939</v>
      </c>
      <c r="E22335" s="1">
        <v>5</v>
      </c>
      <c r="F22335" s="62">
        <v>178.4</v>
      </c>
    </row>
    <row r="22336" spans="1:6" x14ac:dyDescent="0.35">
      <c r="A22336" s="1">
        <v>253</v>
      </c>
      <c r="B22336" s="1" t="s">
        <v>175</v>
      </c>
      <c r="C22336" s="218">
        <v>44941</v>
      </c>
      <c r="D22336" s="218">
        <v>44940</v>
      </c>
      <c r="E22336" s="1">
        <v>4</v>
      </c>
      <c r="F22336" s="62">
        <v>95.04</v>
      </c>
    </row>
    <row r="22337" spans="1:6" x14ac:dyDescent="0.35">
      <c r="A22337" s="1">
        <v>253</v>
      </c>
      <c r="B22337" s="1" t="s">
        <v>175</v>
      </c>
      <c r="C22337" s="218">
        <v>44941</v>
      </c>
      <c r="D22337" s="218">
        <v>44941</v>
      </c>
      <c r="E22337" s="1">
        <v>4</v>
      </c>
      <c r="F22337" s="62">
        <v>187.11</v>
      </c>
    </row>
    <row r="22338" spans="1:6" x14ac:dyDescent="0.35">
      <c r="A22338" s="1">
        <v>253</v>
      </c>
      <c r="B22338" s="1" t="s">
        <v>175</v>
      </c>
      <c r="C22338" s="218">
        <v>44942</v>
      </c>
      <c r="D22338" s="218">
        <v>44939</v>
      </c>
      <c r="E22338" s="1">
        <v>2</v>
      </c>
      <c r="F22338" s="62">
        <v>77.12</v>
      </c>
    </row>
    <row r="22339" spans="1:6" x14ac:dyDescent="0.35">
      <c r="A22339" s="1">
        <v>253</v>
      </c>
      <c r="B22339" s="1" t="s">
        <v>175</v>
      </c>
      <c r="C22339" s="218">
        <v>44942</v>
      </c>
      <c r="D22339" s="218">
        <v>44940</v>
      </c>
      <c r="E22339" s="1">
        <v>9</v>
      </c>
      <c r="F22339" s="62">
        <v>397.98</v>
      </c>
    </row>
    <row r="22340" spans="1:6" x14ac:dyDescent="0.35">
      <c r="A22340" s="1">
        <v>253</v>
      </c>
      <c r="B22340" s="1" t="s">
        <v>175</v>
      </c>
      <c r="C22340" s="218">
        <v>44942</v>
      </c>
      <c r="D22340" s="218">
        <v>44941</v>
      </c>
      <c r="E22340" s="1">
        <v>4</v>
      </c>
      <c r="F22340" s="62">
        <v>125.73</v>
      </c>
    </row>
    <row r="22341" spans="1:6" x14ac:dyDescent="0.35">
      <c r="A22341" s="1">
        <v>253</v>
      </c>
      <c r="B22341" s="1" t="s">
        <v>175</v>
      </c>
      <c r="C22341" s="218">
        <v>44942</v>
      </c>
      <c r="D22341" s="218">
        <v>44942</v>
      </c>
      <c r="E22341" s="1">
        <v>2</v>
      </c>
      <c r="F22341" s="62">
        <v>47.52</v>
      </c>
    </row>
    <row r="22342" spans="1:6" x14ac:dyDescent="0.35">
      <c r="A22342" s="1">
        <v>253</v>
      </c>
      <c r="B22342" s="1" t="s">
        <v>175</v>
      </c>
      <c r="C22342" s="218">
        <v>44943</v>
      </c>
      <c r="D22342" s="218">
        <v>44940</v>
      </c>
      <c r="E22342" s="1">
        <v>1</v>
      </c>
      <c r="F22342" s="62">
        <v>23.76</v>
      </c>
    </row>
    <row r="22343" spans="1:6" x14ac:dyDescent="0.35">
      <c r="A22343" s="1">
        <v>253</v>
      </c>
      <c r="B22343" s="1" t="s">
        <v>175</v>
      </c>
      <c r="C22343" s="218">
        <v>44943</v>
      </c>
      <c r="D22343" s="218">
        <v>44941</v>
      </c>
      <c r="E22343" s="1">
        <v>6</v>
      </c>
      <c r="F22343" s="62">
        <v>202.95</v>
      </c>
    </row>
    <row r="22344" spans="1:6" x14ac:dyDescent="0.35">
      <c r="A22344" s="1">
        <v>253</v>
      </c>
      <c r="B22344" s="1" t="s">
        <v>175</v>
      </c>
      <c r="C22344" s="218">
        <v>44943</v>
      </c>
      <c r="D22344" s="218">
        <v>44942</v>
      </c>
      <c r="E22344" s="1">
        <v>10</v>
      </c>
      <c r="F22344" s="62">
        <v>297.49</v>
      </c>
    </row>
    <row r="22345" spans="1:6" x14ac:dyDescent="0.35">
      <c r="A22345" s="1">
        <v>253</v>
      </c>
      <c r="B22345" s="1" t="s">
        <v>175</v>
      </c>
      <c r="C22345" s="218">
        <v>44943</v>
      </c>
      <c r="D22345" s="218">
        <v>44943</v>
      </c>
      <c r="E22345" s="1">
        <v>2</v>
      </c>
      <c r="F22345" s="62">
        <v>78.209999999999994</v>
      </c>
    </row>
    <row r="22346" spans="1:6" x14ac:dyDescent="0.35">
      <c r="A22346" s="1">
        <v>253</v>
      </c>
      <c r="B22346" s="1" t="s">
        <v>175</v>
      </c>
      <c r="C22346" s="218">
        <v>44944</v>
      </c>
      <c r="D22346" s="218">
        <v>44941</v>
      </c>
      <c r="E22346" s="1">
        <v>2</v>
      </c>
      <c r="F22346" s="62">
        <v>47.42</v>
      </c>
    </row>
    <row r="22347" spans="1:6" x14ac:dyDescent="0.35">
      <c r="A22347" s="1">
        <v>253</v>
      </c>
      <c r="B22347" s="1" t="s">
        <v>175</v>
      </c>
      <c r="C22347" s="218">
        <v>44944</v>
      </c>
      <c r="D22347" s="218">
        <v>44942</v>
      </c>
      <c r="E22347" s="1">
        <v>3</v>
      </c>
      <c r="F22347" s="62">
        <v>132.76</v>
      </c>
    </row>
    <row r="22348" spans="1:6" x14ac:dyDescent="0.35">
      <c r="A22348" s="1">
        <v>253</v>
      </c>
      <c r="B22348" s="1" t="s">
        <v>175</v>
      </c>
      <c r="C22348" s="218">
        <v>44944</v>
      </c>
      <c r="D22348" s="218">
        <v>44943</v>
      </c>
      <c r="E22348" s="1">
        <v>5</v>
      </c>
      <c r="F22348" s="62">
        <v>210.82</v>
      </c>
    </row>
    <row r="22349" spans="1:6" x14ac:dyDescent="0.35">
      <c r="A22349" s="1">
        <v>253</v>
      </c>
      <c r="B22349" s="1" t="s">
        <v>175</v>
      </c>
      <c r="C22349" s="218">
        <v>44944</v>
      </c>
      <c r="D22349" s="218">
        <v>44944</v>
      </c>
      <c r="E22349" s="1">
        <v>2</v>
      </c>
      <c r="F22349" s="62">
        <v>107.86</v>
      </c>
    </row>
    <row r="22350" spans="1:6" x14ac:dyDescent="0.35">
      <c r="A22350" s="1">
        <v>253</v>
      </c>
      <c r="B22350" s="1" t="s">
        <v>175</v>
      </c>
      <c r="C22350" s="218">
        <v>44945</v>
      </c>
      <c r="D22350" s="218">
        <v>44942</v>
      </c>
      <c r="E22350" s="1">
        <v>4</v>
      </c>
      <c r="F22350" s="62">
        <v>125.23</v>
      </c>
    </row>
    <row r="22351" spans="1:6" x14ac:dyDescent="0.35">
      <c r="A22351" s="1">
        <v>253</v>
      </c>
      <c r="B22351" s="1" t="s">
        <v>175</v>
      </c>
      <c r="C22351" s="218">
        <v>44945</v>
      </c>
      <c r="D22351" s="218">
        <v>44943</v>
      </c>
      <c r="E22351" s="1">
        <v>1</v>
      </c>
      <c r="F22351" s="62">
        <v>23.76</v>
      </c>
    </row>
    <row r="22352" spans="1:6" x14ac:dyDescent="0.35">
      <c r="A22352" s="1">
        <v>253</v>
      </c>
      <c r="B22352" s="1" t="s">
        <v>175</v>
      </c>
      <c r="C22352" s="218">
        <v>44945</v>
      </c>
      <c r="D22352" s="218">
        <v>44944</v>
      </c>
      <c r="E22352" s="1">
        <v>1</v>
      </c>
      <c r="F22352" s="62">
        <v>54.45</v>
      </c>
    </row>
    <row r="22353" spans="1:6" x14ac:dyDescent="0.35">
      <c r="A22353" s="1">
        <v>253</v>
      </c>
      <c r="B22353" s="1" t="s">
        <v>175</v>
      </c>
      <c r="C22353" s="218">
        <v>44945</v>
      </c>
      <c r="D22353" s="218">
        <v>44945</v>
      </c>
      <c r="E22353" s="1">
        <v>1</v>
      </c>
      <c r="F22353" s="62">
        <v>54.45</v>
      </c>
    </row>
    <row r="22354" spans="1:6" x14ac:dyDescent="0.35">
      <c r="A22354" s="1">
        <v>253</v>
      </c>
      <c r="B22354" s="1" t="s">
        <v>175</v>
      </c>
      <c r="C22354" s="218">
        <v>44946</v>
      </c>
      <c r="D22354" s="218">
        <v>44943</v>
      </c>
      <c r="E22354" s="1">
        <v>2</v>
      </c>
      <c r="F22354" s="62">
        <v>108.9</v>
      </c>
    </row>
    <row r="22355" spans="1:6" x14ac:dyDescent="0.35">
      <c r="A22355" s="1">
        <v>253</v>
      </c>
      <c r="B22355" s="1" t="s">
        <v>175</v>
      </c>
      <c r="C22355" s="218">
        <v>44946</v>
      </c>
      <c r="D22355" s="218">
        <v>44944</v>
      </c>
      <c r="E22355" s="1">
        <v>3</v>
      </c>
      <c r="F22355" s="62">
        <v>101.97</v>
      </c>
    </row>
    <row r="22356" spans="1:6" x14ac:dyDescent="0.35">
      <c r="A22356" s="1">
        <v>253</v>
      </c>
      <c r="B22356" s="1" t="s">
        <v>175</v>
      </c>
      <c r="C22356" s="218">
        <v>44947</v>
      </c>
      <c r="D22356" s="218">
        <v>44943</v>
      </c>
      <c r="E22356" s="1">
        <v>1</v>
      </c>
      <c r="F22356" s="62">
        <v>54.45</v>
      </c>
    </row>
    <row r="22357" spans="1:6" x14ac:dyDescent="0.35">
      <c r="A22357" s="1">
        <v>253</v>
      </c>
      <c r="B22357" s="1" t="s">
        <v>175</v>
      </c>
      <c r="C22357" s="218">
        <v>44947</v>
      </c>
      <c r="D22357" s="218">
        <v>44944</v>
      </c>
      <c r="E22357" s="1">
        <v>2</v>
      </c>
      <c r="F22357" s="62">
        <v>108.9</v>
      </c>
    </row>
    <row r="22358" spans="1:6" x14ac:dyDescent="0.35">
      <c r="A22358" s="1">
        <v>253</v>
      </c>
      <c r="B22358" s="1" t="s">
        <v>175</v>
      </c>
      <c r="C22358" s="218">
        <v>44948</v>
      </c>
      <c r="D22358" s="218">
        <v>44944</v>
      </c>
      <c r="E22358" s="1">
        <v>5</v>
      </c>
      <c r="F22358" s="62">
        <v>149.49</v>
      </c>
    </row>
    <row r="22359" spans="1:6" x14ac:dyDescent="0.35">
      <c r="A22359" s="1">
        <v>253</v>
      </c>
      <c r="B22359" s="1" t="s">
        <v>175</v>
      </c>
      <c r="C22359" s="218">
        <v>44948</v>
      </c>
      <c r="D22359" s="218">
        <v>44945</v>
      </c>
      <c r="E22359" s="1">
        <v>6</v>
      </c>
      <c r="F22359" s="62">
        <v>293.93</v>
      </c>
    </row>
    <row r="22360" spans="1:6" x14ac:dyDescent="0.35">
      <c r="A22360" s="1">
        <v>253</v>
      </c>
      <c r="B22360" s="1" t="s">
        <v>175</v>
      </c>
      <c r="C22360" s="218">
        <v>44948</v>
      </c>
      <c r="D22360" s="218">
        <v>44947</v>
      </c>
      <c r="E22360" s="1">
        <v>1</v>
      </c>
      <c r="F22360" s="62">
        <v>54.45</v>
      </c>
    </row>
    <row r="22361" spans="1:6" x14ac:dyDescent="0.35">
      <c r="A22361" s="1">
        <v>253</v>
      </c>
      <c r="B22361" s="1" t="s">
        <v>175</v>
      </c>
      <c r="C22361" s="218">
        <v>44949</v>
      </c>
      <c r="D22361" s="218">
        <v>44944</v>
      </c>
      <c r="E22361" s="1">
        <v>1</v>
      </c>
      <c r="F22361" s="62">
        <v>23.76</v>
      </c>
    </row>
    <row r="22362" spans="1:6" x14ac:dyDescent="0.35">
      <c r="A22362" s="1">
        <v>253</v>
      </c>
      <c r="B22362" s="1" t="s">
        <v>175</v>
      </c>
      <c r="C22362" s="218">
        <v>44949</v>
      </c>
      <c r="D22362" s="218">
        <v>44945</v>
      </c>
      <c r="E22362" s="1">
        <v>8</v>
      </c>
      <c r="F22362" s="62">
        <v>251.46</v>
      </c>
    </row>
    <row r="22363" spans="1:6" x14ac:dyDescent="0.35">
      <c r="A22363" s="1">
        <v>253</v>
      </c>
      <c r="B22363" s="1" t="s">
        <v>175</v>
      </c>
      <c r="C22363" s="218">
        <v>44949</v>
      </c>
      <c r="D22363" s="218">
        <v>44946</v>
      </c>
      <c r="E22363" s="1">
        <v>3</v>
      </c>
      <c r="F22363" s="62">
        <v>101.97</v>
      </c>
    </row>
    <row r="22364" spans="1:6" x14ac:dyDescent="0.35">
      <c r="A22364" s="1">
        <v>253</v>
      </c>
      <c r="B22364" s="1" t="s">
        <v>175</v>
      </c>
      <c r="C22364" s="218">
        <v>44949</v>
      </c>
      <c r="D22364" s="218">
        <v>44947</v>
      </c>
      <c r="E22364" s="1">
        <v>1</v>
      </c>
      <c r="F22364" s="62">
        <v>23.76</v>
      </c>
    </row>
    <row r="22365" spans="1:6" x14ac:dyDescent="0.35">
      <c r="A22365" s="1">
        <v>253</v>
      </c>
      <c r="B22365" s="1" t="s">
        <v>175</v>
      </c>
      <c r="C22365" s="218">
        <v>44950</v>
      </c>
      <c r="D22365" s="218">
        <v>44945</v>
      </c>
      <c r="E22365" s="1">
        <v>1</v>
      </c>
      <c r="F22365" s="62">
        <v>23.76</v>
      </c>
    </row>
    <row r="22366" spans="1:6" x14ac:dyDescent="0.35">
      <c r="A22366" s="1">
        <v>253</v>
      </c>
      <c r="B22366" s="1" t="s">
        <v>175</v>
      </c>
      <c r="C22366" s="218">
        <v>44950</v>
      </c>
      <c r="D22366" s="218">
        <v>44946</v>
      </c>
      <c r="E22366" s="1">
        <v>4</v>
      </c>
      <c r="F22366" s="62">
        <v>187.11</v>
      </c>
    </row>
    <row r="22367" spans="1:6" x14ac:dyDescent="0.35">
      <c r="A22367" s="1">
        <v>253</v>
      </c>
      <c r="B22367" s="1" t="s">
        <v>175</v>
      </c>
      <c r="C22367" s="218">
        <v>44950</v>
      </c>
      <c r="D22367" s="218">
        <v>44947</v>
      </c>
      <c r="E22367" s="1">
        <v>8</v>
      </c>
      <c r="F22367" s="62">
        <v>251.36</v>
      </c>
    </row>
    <row r="22368" spans="1:6" x14ac:dyDescent="0.35">
      <c r="A22368" s="1">
        <v>253</v>
      </c>
      <c r="B22368" s="1" t="s">
        <v>175</v>
      </c>
      <c r="C22368" s="218">
        <v>44950</v>
      </c>
      <c r="D22368" s="218">
        <v>44950</v>
      </c>
      <c r="E22368" s="1">
        <v>5</v>
      </c>
      <c r="F22368" s="62">
        <v>118.8</v>
      </c>
    </row>
    <row r="22369" spans="1:6" x14ac:dyDescent="0.35">
      <c r="A22369" s="1">
        <v>253</v>
      </c>
      <c r="B22369" s="1" t="s">
        <v>175</v>
      </c>
      <c r="C22369" s="218">
        <v>44952</v>
      </c>
      <c r="D22369" s="218">
        <v>44950</v>
      </c>
      <c r="E22369" s="1">
        <v>3</v>
      </c>
      <c r="F22369" s="62">
        <v>101.97</v>
      </c>
    </row>
    <row r="22370" spans="1:6" x14ac:dyDescent="0.35">
      <c r="A22370" s="1">
        <v>253</v>
      </c>
      <c r="B22370" s="1" t="s">
        <v>175</v>
      </c>
      <c r="C22370" s="218">
        <v>44952</v>
      </c>
      <c r="D22370" s="218">
        <v>44951</v>
      </c>
      <c r="E22370" s="1">
        <v>4</v>
      </c>
      <c r="F22370" s="62">
        <v>214.24</v>
      </c>
    </row>
    <row r="22371" spans="1:6" x14ac:dyDescent="0.35">
      <c r="A22371" s="1">
        <v>253</v>
      </c>
      <c r="B22371" s="1" t="s">
        <v>175</v>
      </c>
      <c r="C22371" s="218">
        <v>44952</v>
      </c>
      <c r="D22371" s="218">
        <v>44952</v>
      </c>
      <c r="E22371" s="1">
        <v>4</v>
      </c>
      <c r="F22371" s="62">
        <v>156.41999999999999</v>
      </c>
    </row>
    <row r="22372" spans="1:6" x14ac:dyDescent="0.35">
      <c r="A22372" s="1">
        <v>453</v>
      </c>
      <c r="B22372" s="1" t="s">
        <v>176</v>
      </c>
      <c r="C22372" s="218">
        <v>44879</v>
      </c>
      <c r="D22372" s="218">
        <v>44878</v>
      </c>
      <c r="E22372" s="1">
        <v>7</v>
      </c>
      <c r="F22372" s="62">
        <v>161.80000000000001</v>
      </c>
    </row>
    <row r="22373" spans="1:6" x14ac:dyDescent="0.35">
      <c r="A22373" s="1">
        <v>453</v>
      </c>
      <c r="B22373" s="1" t="s">
        <v>176</v>
      </c>
      <c r="C22373" s="218">
        <v>44879</v>
      </c>
      <c r="D22373" s="218">
        <v>44879</v>
      </c>
      <c r="E22373" s="1">
        <v>9</v>
      </c>
      <c r="F22373" s="62">
        <v>212.59</v>
      </c>
    </row>
    <row r="22374" spans="1:6" x14ac:dyDescent="0.35">
      <c r="A22374" s="1">
        <v>453</v>
      </c>
      <c r="B22374" s="1" t="s">
        <v>176</v>
      </c>
      <c r="C22374" s="218">
        <v>44880</v>
      </c>
      <c r="D22374" s="218">
        <v>44878</v>
      </c>
      <c r="E22374" s="1">
        <v>1</v>
      </c>
      <c r="F22374" s="62">
        <v>23.66</v>
      </c>
    </row>
    <row r="22375" spans="1:6" x14ac:dyDescent="0.35">
      <c r="A22375" s="1">
        <v>453</v>
      </c>
      <c r="B22375" s="1" t="s">
        <v>176</v>
      </c>
      <c r="C22375" s="218">
        <v>44880</v>
      </c>
      <c r="D22375" s="218">
        <v>44879</v>
      </c>
      <c r="E22375" s="1">
        <v>2</v>
      </c>
      <c r="F22375" s="62">
        <v>47.32</v>
      </c>
    </row>
    <row r="22376" spans="1:6" x14ac:dyDescent="0.35">
      <c r="A22376" s="1">
        <v>453</v>
      </c>
      <c r="B22376" s="1" t="s">
        <v>176</v>
      </c>
      <c r="C22376" s="218">
        <v>44880</v>
      </c>
      <c r="D22376" s="218">
        <v>44880</v>
      </c>
      <c r="E22376" s="1">
        <v>8</v>
      </c>
      <c r="F22376" s="62">
        <v>188.54</v>
      </c>
    </row>
    <row r="22377" spans="1:6" x14ac:dyDescent="0.35">
      <c r="A22377" s="1">
        <v>453</v>
      </c>
      <c r="B22377" s="1" t="s">
        <v>176</v>
      </c>
      <c r="C22377" s="218">
        <v>44881</v>
      </c>
      <c r="D22377" s="218">
        <v>44878</v>
      </c>
      <c r="E22377" s="1">
        <v>2</v>
      </c>
      <c r="F22377" s="62">
        <v>47.02</v>
      </c>
    </row>
    <row r="22378" spans="1:6" x14ac:dyDescent="0.35">
      <c r="A22378" s="1">
        <v>453</v>
      </c>
      <c r="B22378" s="1" t="s">
        <v>176</v>
      </c>
      <c r="C22378" s="218">
        <v>44881</v>
      </c>
      <c r="D22378" s="218">
        <v>44879</v>
      </c>
      <c r="E22378" s="1">
        <v>7</v>
      </c>
      <c r="F22378" s="62">
        <v>160.91999999999999</v>
      </c>
    </row>
    <row r="22379" spans="1:6" x14ac:dyDescent="0.35">
      <c r="A22379" s="1">
        <v>453</v>
      </c>
      <c r="B22379" s="1" t="s">
        <v>176</v>
      </c>
      <c r="C22379" s="218">
        <v>44881</v>
      </c>
      <c r="D22379" s="218">
        <v>44880</v>
      </c>
      <c r="E22379" s="1">
        <v>11</v>
      </c>
      <c r="F22379" s="62">
        <v>249.63</v>
      </c>
    </row>
    <row r="22380" spans="1:6" x14ac:dyDescent="0.35">
      <c r="A22380" s="1">
        <v>453</v>
      </c>
      <c r="B22380" s="1" t="s">
        <v>176</v>
      </c>
      <c r="C22380" s="218">
        <v>44881</v>
      </c>
      <c r="D22380" s="218">
        <v>44881</v>
      </c>
      <c r="E22380" s="1">
        <v>7</v>
      </c>
      <c r="F22380" s="62">
        <v>161.94999999999999</v>
      </c>
    </row>
    <row r="22381" spans="1:6" x14ac:dyDescent="0.35">
      <c r="A22381" s="1">
        <v>453</v>
      </c>
      <c r="B22381" s="1" t="s">
        <v>176</v>
      </c>
      <c r="C22381" s="218">
        <v>44883</v>
      </c>
      <c r="D22381" s="218">
        <v>44878</v>
      </c>
      <c r="E22381" s="1">
        <v>2</v>
      </c>
      <c r="F22381" s="62">
        <v>47.07</v>
      </c>
    </row>
    <row r="22382" spans="1:6" x14ac:dyDescent="0.35">
      <c r="A22382" s="1">
        <v>453</v>
      </c>
      <c r="B22382" s="1" t="s">
        <v>176</v>
      </c>
      <c r="C22382" s="218">
        <v>44883</v>
      </c>
      <c r="D22382" s="218">
        <v>44879</v>
      </c>
      <c r="E22382" s="1">
        <v>4</v>
      </c>
      <c r="F22382" s="62">
        <v>93.6</v>
      </c>
    </row>
    <row r="22383" spans="1:6" x14ac:dyDescent="0.35">
      <c r="A22383" s="1">
        <v>453</v>
      </c>
      <c r="B22383" s="1" t="s">
        <v>176</v>
      </c>
      <c r="C22383" s="218">
        <v>44883</v>
      </c>
      <c r="D22383" s="218">
        <v>44880</v>
      </c>
      <c r="E22383" s="1">
        <v>4</v>
      </c>
      <c r="F22383" s="62">
        <v>92.71</v>
      </c>
    </row>
    <row r="22384" spans="1:6" x14ac:dyDescent="0.35">
      <c r="A22384" s="1">
        <v>453</v>
      </c>
      <c r="B22384" s="1" t="s">
        <v>176</v>
      </c>
      <c r="C22384" s="218">
        <v>44883</v>
      </c>
      <c r="D22384" s="218">
        <v>44881</v>
      </c>
      <c r="E22384" s="1">
        <v>13</v>
      </c>
      <c r="F22384" s="62">
        <v>296.75</v>
      </c>
    </row>
    <row r="22385" spans="1:6" x14ac:dyDescent="0.35">
      <c r="A22385" s="1">
        <v>453</v>
      </c>
      <c r="B22385" s="1" t="s">
        <v>176</v>
      </c>
      <c r="C22385" s="218">
        <v>44883</v>
      </c>
      <c r="D22385" s="218">
        <v>44882</v>
      </c>
      <c r="E22385" s="1">
        <v>2</v>
      </c>
      <c r="F22385" s="62">
        <v>43.16</v>
      </c>
    </row>
    <row r="22386" spans="1:6" x14ac:dyDescent="0.35">
      <c r="A22386" s="1">
        <v>453</v>
      </c>
      <c r="B22386" s="1" t="s">
        <v>176</v>
      </c>
      <c r="C22386" s="218">
        <v>44884</v>
      </c>
      <c r="D22386" s="218">
        <v>44879</v>
      </c>
      <c r="E22386" s="1">
        <v>2</v>
      </c>
      <c r="F22386" s="62">
        <v>47.47</v>
      </c>
    </row>
    <row r="22387" spans="1:6" x14ac:dyDescent="0.35">
      <c r="A22387" s="1">
        <v>453</v>
      </c>
      <c r="B22387" s="1" t="s">
        <v>176</v>
      </c>
      <c r="C22387" s="218">
        <v>44884</v>
      </c>
      <c r="D22387" s="218">
        <v>44880</v>
      </c>
      <c r="E22387" s="1">
        <v>6</v>
      </c>
      <c r="F22387" s="62">
        <v>136.81</v>
      </c>
    </row>
    <row r="22388" spans="1:6" x14ac:dyDescent="0.35">
      <c r="A22388" s="1">
        <v>453</v>
      </c>
      <c r="B22388" s="1" t="s">
        <v>176</v>
      </c>
      <c r="C22388" s="218">
        <v>44884</v>
      </c>
      <c r="D22388" s="218">
        <v>44881</v>
      </c>
      <c r="E22388" s="1">
        <v>17</v>
      </c>
      <c r="F22388" s="62">
        <v>420.54</v>
      </c>
    </row>
    <row r="22389" spans="1:6" x14ac:dyDescent="0.35">
      <c r="A22389" s="1">
        <v>453</v>
      </c>
      <c r="B22389" s="1" t="s">
        <v>176</v>
      </c>
      <c r="C22389" s="218">
        <v>44884</v>
      </c>
      <c r="D22389" s="218">
        <v>44882</v>
      </c>
      <c r="E22389" s="1">
        <v>19</v>
      </c>
      <c r="F22389" s="62">
        <v>467.67</v>
      </c>
    </row>
    <row r="22390" spans="1:6" x14ac:dyDescent="0.35">
      <c r="A22390" s="1">
        <v>453</v>
      </c>
      <c r="B22390" s="1" t="s">
        <v>176</v>
      </c>
      <c r="C22390" s="218">
        <v>44884</v>
      </c>
      <c r="D22390" s="218">
        <v>44883</v>
      </c>
      <c r="E22390" s="1">
        <v>11</v>
      </c>
      <c r="F22390" s="62">
        <v>277.74</v>
      </c>
    </row>
    <row r="22391" spans="1:6" x14ac:dyDescent="0.35">
      <c r="A22391" s="1">
        <v>453</v>
      </c>
      <c r="B22391" s="1" t="s">
        <v>176</v>
      </c>
      <c r="C22391" s="218">
        <v>44884</v>
      </c>
      <c r="D22391" s="218">
        <v>44884</v>
      </c>
      <c r="E22391" s="1">
        <v>4</v>
      </c>
      <c r="F22391" s="62">
        <v>94.89</v>
      </c>
    </row>
    <row r="22392" spans="1:6" x14ac:dyDescent="0.35">
      <c r="A22392" s="1">
        <v>453</v>
      </c>
      <c r="B22392" s="1" t="s">
        <v>176</v>
      </c>
      <c r="C22392" s="218">
        <v>44885</v>
      </c>
      <c r="D22392" s="218">
        <v>44879</v>
      </c>
      <c r="E22392" s="1">
        <v>1</v>
      </c>
      <c r="F22392" s="62">
        <v>23.71</v>
      </c>
    </row>
    <row r="22393" spans="1:6" x14ac:dyDescent="0.35">
      <c r="A22393" s="1">
        <v>453</v>
      </c>
      <c r="B22393" s="1" t="s">
        <v>176</v>
      </c>
      <c r="C22393" s="218">
        <v>44885</v>
      </c>
      <c r="D22393" s="218">
        <v>44880</v>
      </c>
      <c r="E22393" s="1">
        <v>8</v>
      </c>
      <c r="F22393" s="62">
        <v>182.85</v>
      </c>
    </row>
    <row r="22394" spans="1:6" x14ac:dyDescent="0.35">
      <c r="A22394" s="1">
        <v>453</v>
      </c>
      <c r="B22394" s="1" t="s">
        <v>176</v>
      </c>
      <c r="C22394" s="218">
        <v>44885</v>
      </c>
      <c r="D22394" s="218">
        <v>44881</v>
      </c>
      <c r="E22394" s="1">
        <v>12</v>
      </c>
      <c r="F22394" s="62">
        <v>262.75</v>
      </c>
    </row>
    <row r="22395" spans="1:6" x14ac:dyDescent="0.35">
      <c r="A22395" s="1">
        <v>453</v>
      </c>
      <c r="B22395" s="1" t="s">
        <v>176</v>
      </c>
      <c r="C22395" s="218">
        <v>44885</v>
      </c>
      <c r="D22395" s="218">
        <v>44882</v>
      </c>
      <c r="E22395" s="1">
        <v>21</v>
      </c>
      <c r="F22395" s="62">
        <v>473.82</v>
      </c>
    </row>
    <row r="22396" spans="1:6" x14ac:dyDescent="0.35">
      <c r="A22396" s="1">
        <v>453</v>
      </c>
      <c r="B22396" s="1" t="s">
        <v>176</v>
      </c>
      <c r="C22396" s="218">
        <v>44885</v>
      </c>
      <c r="D22396" s="218">
        <v>44883</v>
      </c>
      <c r="E22396" s="1">
        <v>15</v>
      </c>
      <c r="F22396" s="62">
        <v>375.75</v>
      </c>
    </row>
    <row r="22397" spans="1:6" x14ac:dyDescent="0.35">
      <c r="A22397" s="1">
        <v>453</v>
      </c>
      <c r="B22397" s="1" t="s">
        <v>176</v>
      </c>
      <c r="C22397" s="218">
        <v>44885</v>
      </c>
      <c r="D22397" s="218">
        <v>44884</v>
      </c>
      <c r="E22397" s="1">
        <v>4</v>
      </c>
      <c r="F22397" s="62">
        <v>90.64</v>
      </c>
    </row>
    <row r="22398" spans="1:6" x14ac:dyDescent="0.35">
      <c r="A22398" s="1">
        <v>453</v>
      </c>
      <c r="B22398" s="1" t="s">
        <v>176</v>
      </c>
      <c r="C22398" s="218">
        <v>44885</v>
      </c>
      <c r="D22398" s="218">
        <v>44885</v>
      </c>
      <c r="E22398" s="1">
        <v>2</v>
      </c>
      <c r="F22398" s="62">
        <v>77.42</v>
      </c>
    </row>
    <row r="22399" spans="1:6" x14ac:dyDescent="0.35">
      <c r="A22399" s="1">
        <v>453</v>
      </c>
      <c r="B22399" s="1" t="s">
        <v>176</v>
      </c>
      <c r="C22399" s="218">
        <v>44886</v>
      </c>
      <c r="D22399" s="218">
        <v>44881</v>
      </c>
      <c r="E22399" s="1">
        <v>1</v>
      </c>
      <c r="F22399" s="62">
        <v>23.71</v>
      </c>
    </row>
    <row r="22400" spans="1:6" x14ac:dyDescent="0.35">
      <c r="A22400" s="1">
        <v>453</v>
      </c>
      <c r="B22400" s="1" t="s">
        <v>176</v>
      </c>
      <c r="C22400" s="218">
        <v>44886</v>
      </c>
      <c r="D22400" s="218">
        <v>44882</v>
      </c>
      <c r="E22400" s="1">
        <v>5</v>
      </c>
      <c r="F22400" s="62">
        <v>147.94999999999999</v>
      </c>
    </row>
    <row r="22401" spans="1:6" x14ac:dyDescent="0.35">
      <c r="A22401" s="1">
        <v>453</v>
      </c>
      <c r="B22401" s="1" t="s">
        <v>176</v>
      </c>
      <c r="C22401" s="218">
        <v>44886</v>
      </c>
      <c r="D22401" s="218">
        <v>44883</v>
      </c>
      <c r="E22401" s="1">
        <v>12</v>
      </c>
      <c r="F22401" s="62">
        <v>282.3</v>
      </c>
    </row>
    <row r="22402" spans="1:6" x14ac:dyDescent="0.35">
      <c r="A22402" s="1">
        <v>453</v>
      </c>
      <c r="B22402" s="1" t="s">
        <v>176</v>
      </c>
      <c r="C22402" s="218">
        <v>44886</v>
      </c>
      <c r="D22402" s="218">
        <v>44884</v>
      </c>
      <c r="E22402" s="1">
        <v>12</v>
      </c>
      <c r="F22402" s="62">
        <v>264.62</v>
      </c>
    </row>
    <row r="22403" spans="1:6" x14ac:dyDescent="0.35">
      <c r="A22403" s="1">
        <v>453</v>
      </c>
      <c r="B22403" s="1" t="s">
        <v>176</v>
      </c>
      <c r="C22403" s="218">
        <v>44886</v>
      </c>
      <c r="D22403" s="218">
        <v>44885</v>
      </c>
      <c r="E22403" s="1">
        <v>9</v>
      </c>
      <c r="F22403" s="62">
        <v>212.8</v>
      </c>
    </row>
    <row r="22404" spans="1:6" x14ac:dyDescent="0.35">
      <c r="A22404" s="1">
        <v>453</v>
      </c>
      <c r="B22404" s="1" t="s">
        <v>176</v>
      </c>
      <c r="C22404" s="218">
        <v>44886</v>
      </c>
      <c r="D22404" s="218">
        <v>44886</v>
      </c>
      <c r="E22404" s="1">
        <v>9</v>
      </c>
      <c r="F22404" s="62">
        <v>210.27</v>
      </c>
    </row>
    <row r="22405" spans="1:6" x14ac:dyDescent="0.35">
      <c r="A22405" s="1">
        <v>453</v>
      </c>
      <c r="B22405" s="1" t="s">
        <v>176</v>
      </c>
      <c r="C22405" s="218">
        <v>44887</v>
      </c>
      <c r="D22405" s="218">
        <v>44882</v>
      </c>
      <c r="E22405" s="1">
        <v>2</v>
      </c>
      <c r="F22405" s="62">
        <v>41.19</v>
      </c>
    </row>
    <row r="22406" spans="1:6" x14ac:dyDescent="0.35">
      <c r="A22406" s="1">
        <v>453</v>
      </c>
      <c r="B22406" s="1" t="s">
        <v>176</v>
      </c>
      <c r="C22406" s="218">
        <v>44887</v>
      </c>
      <c r="D22406" s="218">
        <v>44883</v>
      </c>
      <c r="E22406" s="1">
        <v>2</v>
      </c>
      <c r="F22406" s="62">
        <v>47.47</v>
      </c>
    </row>
    <row r="22407" spans="1:6" x14ac:dyDescent="0.35">
      <c r="A22407" s="1">
        <v>453</v>
      </c>
      <c r="B22407" s="1" t="s">
        <v>176</v>
      </c>
      <c r="C22407" s="218">
        <v>44887</v>
      </c>
      <c r="D22407" s="218">
        <v>44884</v>
      </c>
      <c r="E22407" s="1">
        <v>8</v>
      </c>
      <c r="F22407" s="62">
        <v>184.09</v>
      </c>
    </row>
    <row r="22408" spans="1:6" x14ac:dyDescent="0.35">
      <c r="A22408" s="1">
        <v>453</v>
      </c>
      <c r="B22408" s="1" t="s">
        <v>176</v>
      </c>
      <c r="C22408" s="218">
        <v>44887</v>
      </c>
      <c r="D22408" s="218">
        <v>44885</v>
      </c>
      <c r="E22408" s="1">
        <v>11</v>
      </c>
      <c r="F22408" s="62">
        <v>284.08</v>
      </c>
    </row>
    <row r="22409" spans="1:6" x14ac:dyDescent="0.35">
      <c r="A22409" s="1">
        <v>453</v>
      </c>
      <c r="B22409" s="1" t="s">
        <v>176</v>
      </c>
      <c r="C22409" s="218">
        <v>44887</v>
      </c>
      <c r="D22409" s="218">
        <v>44886</v>
      </c>
      <c r="E22409" s="1">
        <v>13</v>
      </c>
      <c r="F22409" s="62">
        <v>327.13</v>
      </c>
    </row>
    <row r="22410" spans="1:6" x14ac:dyDescent="0.35">
      <c r="A22410" s="1">
        <v>453</v>
      </c>
      <c r="B22410" s="1" t="s">
        <v>176</v>
      </c>
      <c r="C22410" s="218">
        <v>44887</v>
      </c>
      <c r="D22410" s="218">
        <v>44887</v>
      </c>
      <c r="E22410" s="1">
        <v>13</v>
      </c>
      <c r="F22410" s="62">
        <v>305.31</v>
      </c>
    </row>
    <row r="22411" spans="1:6" x14ac:dyDescent="0.35">
      <c r="A22411" s="1">
        <v>453</v>
      </c>
      <c r="B22411" s="1" t="s">
        <v>176</v>
      </c>
      <c r="C22411" s="218">
        <v>44888</v>
      </c>
      <c r="D22411" s="218">
        <v>44884</v>
      </c>
      <c r="E22411" s="1">
        <v>4</v>
      </c>
      <c r="F22411" s="62">
        <v>94.05</v>
      </c>
    </row>
    <row r="22412" spans="1:6" x14ac:dyDescent="0.35">
      <c r="A22412" s="1">
        <v>453</v>
      </c>
      <c r="B22412" s="1" t="s">
        <v>176</v>
      </c>
      <c r="C22412" s="218">
        <v>44888</v>
      </c>
      <c r="D22412" s="218">
        <v>44885</v>
      </c>
      <c r="E22412" s="1">
        <v>10</v>
      </c>
      <c r="F22412" s="62">
        <v>249.82</v>
      </c>
    </row>
    <row r="22413" spans="1:6" x14ac:dyDescent="0.35">
      <c r="A22413" s="1">
        <v>453</v>
      </c>
      <c r="B22413" s="1" t="s">
        <v>176</v>
      </c>
      <c r="C22413" s="218">
        <v>44888</v>
      </c>
      <c r="D22413" s="218">
        <v>44886</v>
      </c>
      <c r="E22413" s="1">
        <v>8</v>
      </c>
      <c r="F22413" s="62">
        <v>180.18</v>
      </c>
    </row>
    <row r="22414" spans="1:6" x14ac:dyDescent="0.35">
      <c r="A22414" s="1">
        <v>453</v>
      </c>
      <c r="B22414" s="1" t="s">
        <v>176</v>
      </c>
      <c r="C22414" s="218">
        <v>44888</v>
      </c>
      <c r="D22414" s="218">
        <v>44887</v>
      </c>
      <c r="E22414" s="1">
        <v>16</v>
      </c>
      <c r="F22414" s="62">
        <v>396.29</v>
      </c>
    </row>
    <row r="22415" spans="1:6" x14ac:dyDescent="0.35">
      <c r="A22415" s="1">
        <v>453</v>
      </c>
      <c r="B22415" s="1" t="s">
        <v>176</v>
      </c>
      <c r="C22415" s="218">
        <v>44888</v>
      </c>
      <c r="D22415" s="218">
        <v>44888</v>
      </c>
      <c r="E22415" s="1">
        <v>23</v>
      </c>
      <c r="F22415" s="62">
        <v>569.35</v>
      </c>
    </row>
    <row r="22416" spans="1:6" x14ac:dyDescent="0.35">
      <c r="A22416" s="1">
        <v>453</v>
      </c>
      <c r="B22416" s="1" t="s">
        <v>176</v>
      </c>
      <c r="C22416" s="218">
        <v>44889</v>
      </c>
      <c r="D22416" s="218">
        <v>44887</v>
      </c>
      <c r="E22416" s="1">
        <v>6</v>
      </c>
      <c r="F22416" s="62">
        <v>139.93</v>
      </c>
    </row>
    <row r="22417" spans="1:6" x14ac:dyDescent="0.35">
      <c r="A22417" s="1">
        <v>453</v>
      </c>
      <c r="B22417" s="1" t="s">
        <v>176</v>
      </c>
      <c r="C22417" s="218">
        <v>44889</v>
      </c>
      <c r="D22417" s="218">
        <v>44888</v>
      </c>
      <c r="E22417" s="1">
        <v>12</v>
      </c>
      <c r="F22417" s="62">
        <v>313.33</v>
      </c>
    </row>
    <row r="22418" spans="1:6" x14ac:dyDescent="0.35">
      <c r="A22418" s="1">
        <v>453</v>
      </c>
      <c r="B22418" s="1" t="s">
        <v>176</v>
      </c>
      <c r="C22418" s="218">
        <v>44889</v>
      </c>
      <c r="D22418" s="218">
        <v>44889</v>
      </c>
      <c r="E22418" s="1">
        <v>12</v>
      </c>
      <c r="F22418" s="62">
        <v>345.45</v>
      </c>
    </row>
    <row r="22419" spans="1:6" x14ac:dyDescent="0.35">
      <c r="A22419" s="1">
        <v>453</v>
      </c>
      <c r="B22419" s="1" t="s">
        <v>176</v>
      </c>
      <c r="C22419" s="218">
        <v>44890</v>
      </c>
      <c r="D22419" s="218">
        <v>44887</v>
      </c>
      <c r="E22419" s="1">
        <v>1</v>
      </c>
      <c r="F22419" s="62">
        <v>23.76</v>
      </c>
    </row>
    <row r="22420" spans="1:6" x14ac:dyDescent="0.35">
      <c r="A22420" s="1">
        <v>453</v>
      </c>
      <c r="B22420" s="1" t="s">
        <v>176</v>
      </c>
      <c r="C22420" s="218">
        <v>44890</v>
      </c>
      <c r="D22420" s="218">
        <v>44888</v>
      </c>
      <c r="E22420" s="1">
        <v>10</v>
      </c>
      <c r="F22420" s="62">
        <v>228.73</v>
      </c>
    </row>
    <row r="22421" spans="1:6" x14ac:dyDescent="0.35">
      <c r="A22421" s="1">
        <v>453</v>
      </c>
      <c r="B22421" s="1" t="s">
        <v>176</v>
      </c>
      <c r="C22421" s="218">
        <v>44890</v>
      </c>
      <c r="D22421" s="218">
        <v>44889</v>
      </c>
      <c r="E22421" s="1">
        <v>14</v>
      </c>
      <c r="F22421" s="62">
        <v>392.83</v>
      </c>
    </row>
    <row r="22422" spans="1:6" x14ac:dyDescent="0.35">
      <c r="A22422" s="1">
        <v>453</v>
      </c>
      <c r="B22422" s="1" t="s">
        <v>176</v>
      </c>
      <c r="C22422" s="218">
        <v>44890</v>
      </c>
      <c r="D22422" s="218">
        <v>44890</v>
      </c>
      <c r="E22422" s="1">
        <v>18</v>
      </c>
      <c r="F22422" s="62">
        <v>508.85</v>
      </c>
    </row>
    <row r="22423" spans="1:6" x14ac:dyDescent="0.35">
      <c r="A22423" s="1">
        <v>453</v>
      </c>
      <c r="B22423" s="1" t="s">
        <v>176</v>
      </c>
      <c r="C22423" s="218">
        <v>44891</v>
      </c>
      <c r="D22423" s="218">
        <v>44888</v>
      </c>
      <c r="E22423" s="1">
        <v>4</v>
      </c>
      <c r="F22423" s="62">
        <v>89.74</v>
      </c>
    </row>
    <row r="22424" spans="1:6" x14ac:dyDescent="0.35">
      <c r="A22424" s="1">
        <v>453</v>
      </c>
      <c r="B22424" s="1" t="s">
        <v>176</v>
      </c>
      <c r="C22424" s="218">
        <v>44891</v>
      </c>
      <c r="D22424" s="218">
        <v>44889</v>
      </c>
      <c r="E22424" s="1">
        <v>7</v>
      </c>
      <c r="F22424" s="62">
        <v>164.58</v>
      </c>
    </row>
    <row r="22425" spans="1:6" x14ac:dyDescent="0.35">
      <c r="A22425" s="1">
        <v>453</v>
      </c>
      <c r="B22425" s="1" t="s">
        <v>176</v>
      </c>
      <c r="C22425" s="218">
        <v>44891</v>
      </c>
      <c r="D22425" s="218">
        <v>44890</v>
      </c>
      <c r="E22425" s="1">
        <v>14</v>
      </c>
      <c r="F22425" s="62">
        <v>389.61</v>
      </c>
    </row>
    <row r="22426" spans="1:6" x14ac:dyDescent="0.35">
      <c r="A22426" s="1">
        <v>453</v>
      </c>
      <c r="B22426" s="1" t="s">
        <v>176</v>
      </c>
      <c r="C22426" s="218">
        <v>44891</v>
      </c>
      <c r="D22426" s="218">
        <v>44891</v>
      </c>
      <c r="E22426" s="1">
        <v>16</v>
      </c>
      <c r="F22426" s="62">
        <v>501.17</v>
      </c>
    </row>
    <row r="22427" spans="1:6" x14ac:dyDescent="0.35">
      <c r="A22427" s="1">
        <v>453</v>
      </c>
      <c r="B22427" s="1" t="s">
        <v>176</v>
      </c>
      <c r="C22427" s="218">
        <v>44892</v>
      </c>
      <c r="D22427" s="218">
        <v>44887</v>
      </c>
      <c r="E22427" s="1">
        <v>1</v>
      </c>
      <c r="F22427" s="62">
        <v>23.71</v>
      </c>
    </row>
    <row r="22428" spans="1:6" x14ac:dyDescent="0.35">
      <c r="A22428" s="1">
        <v>453</v>
      </c>
      <c r="B22428" s="1" t="s">
        <v>176</v>
      </c>
      <c r="C22428" s="218">
        <v>44892</v>
      </c>
      <c r="D22428" s="218">
        <v>44890</v>
      </c>
      <c r="E22428" s="1">
        <v>5</v>
      </c>
      <c r="F22428" s="62">
        <v>115.18</v>
      </c>
    </row>
    <row r="22429" spans="1:6" x14ac:dyDescent="0.35">
      <c r="A22429" s="1">
        <v>453</v>
      </c>
      <c r="B22429" s="1" t="s">
        <v>176</v>
      </c>
      <c r="C22429" s="218">
        <v>44892</v>
      </c>
      <c r="D22429" s="218">
        <v>44891</v>
      </c>
      <c r="E22429" s="1">
        <v>12</v>
      </c>
      <c r="F22429" s="62">
        <v>310.89999999999998</v>
      </c>
    </row>
    <row r="22430" spans="1:6" x14ac:dyDescent="0.35">
      <c r="A22430" s="1">
        <v>453</v>
      </c>
      <c r="B22430" s="1" t="s">
        <v>176</v>
      </c>
      <c r="C22430" s="218">
        <v>44892</v>
      </c>
      <c r="D22430" s="218">
        <v>44892</v>
      </c>
      <c r="E22430" s="1">
        <v>30</v>
      </c>
      <c r="F22430" s="62">
        <v>736.4</v>
      </c>
    </row>
    <row r="22431" spans="1:6" x14ac:dyDescent="0.35">
      <c r="A22431" s="1">
        <v>453</v>
      </c>
      <c r="B22431" s="1" t="s">
        <v>176</v>
      </c>
      <c r="C22431" s="218">
        <v>44893</v>
      </c>
      <c r="D22431" s="218">
        <v>44889</v>
      </c>
      <c r="E22431" s="1">
        <v>2</v>
      </c>
      <c r="F22431" s="62">
        <v>46.92</v>
      </c>
    </row>
    <row r="22432" spans="1:6" x14ac:dyDescent="0.35">
      <c r="A22432" s="1">
        <v>453</v>
      </c>
      <c r="B22432" s="1" t="s">
        <v>176</v>
      </c>
      <c r="C22432" s="218">
        <v>44893</v>
      </c>
      <c r="D22432" s="218">
        <v>44890</v>
      </c>
      <c r="E22432" s="1">
        <v>2</v>
      </c>
      <c r="F22432" s="62">
        <v>47.32</v>
      </c>
    </row>
    <row r="22433" spans="1:6" x14ac:dyDescent="0.35">
      <c r="A22433" s="1">
        <v>453</v>
      </c>
      <c r="B22433" s="1" t="s">
        <v>176</v>
      </c>
      <c r="C22433" s="218">
        <v>44893</v>
      </c>
      <c r="D22433" s="218">
        <v>44891</v>
      </c>
      <c r="E22433" s="1">
        <v>9</v>
      </c>
      <c r="F22433" s="62">
        <v>266.89999999999998</v>
      </c>
    </row>
    <row r="22434" spans="1:6" x14ac:dyDescent="0.35">
      <c r="A22434" s="1">
        <v>453</v>
      </c>
      <c r="B22434" s="1" t="s">
        <v>176</v>
      </c>
      <c r="C22434" s="218">
        <v>44893</v>
      </c>
      <c r="D22434" s="218">
        <v>44892</v>
      </c>
      <c r="E22434" s="1">
        <v>13</v>
      </c>
      <c r="F22434" s="62">
        <v>336.1</v>
      </c>
    </row>
    <row r="22435" spans="1:6" x14ac:dyDescent="0.35">
      <c r="A22435" s="1">
        <v>453</v>
      </c>
      <c r="B22435" s="1" t="s">
        <v>176</v>
      </c>
      <c r="C22435" s="218">
        <v>44893</v>
      </c>
      <c r="D22435" s="218">
        <v>44893</v>
      </c>
      <c r="E22435" s="1">
        <v>33</v>
      </c>
      <c r="F22435" s="62">
        <v>862.42</v>
      </c>
    </row>
    <row r="22436" spans="1:6" x14ac:dyDescent="0.35">
      <c r="A22436" s="1">
        <v>453</v>
      </c>
      <c r="B22436" s="1" t="s">
        <v>176</v>
      </c>
      <c r="C22436" s="218">
        <v>44894</v>
      </c>
      <c r="D22436" s="218">
        <v>44891</v>
      </c>
      <c r="E22436" s="1">
        <v>5</v>
      </c>
      <c r="F22436" s="62">
        <v>116.03</v>
      </c>
    </row>
    <row r="22437" spans="1:6" x14ac:dyDescent="0.35">
      <c r="A22437" s="1">
        <v>453</v>
      </c>
      <c r="B22437" s="1" t="s">
        <v>176</v>
      </c>
      <c r="C22437" s="218">
        <v>44894</v>
      </c>
      <c r="D22437" s="218">
        <v>44892</v>
      </c>
      <c r="E22437" s="1">
        <v>7</v>
      </c>
      <c r="F22437" s="62">
        <v>235.86</v>
      </c>
    </row>
    <row r="22438" spans="1:6" x14ac:dyDescent="0.35">
      <c r="A22438" s="1">
        <v>453</v>
      </c>
      <c r="B22438" s="1" t="s">
        <v>176</v>
      </c>
      <c r="C22438" s="218">
        <v>44894</v>
      </c>
      <c r="D22438" s="218">
        <v>44893</v>
      </c>
      <c r="E22438" s="1">
        <v>13</v>
      </c>
      <c r="F22438" s="62">
        <v>364.27</v>
      </c>
    </row>
    <row r="22439" spans="1:6" x14ac:dyDescent="0.35">
      <c r="A22439" s="1">
        <v>453</v>
      </c>
      <c r="B22439" s="1" t="s">
        <v>176</v>
      </c>
      <c r="C22439" s="218">
        <v>44894</v>
      </c>
      <c r="D22439" s="218">
        <v>44894</v>
      </c>
      <c r="E22439" s="1">
        <v>21</v>
      </c>
      <c r="F22439" s="62">
        <v>558.54999999999995</v>
      </c>
    </row>
    <row r="22440" spans="1:6" x14ac:dyDescent="0.35">
      <c r="A22440" s="1">
        <v>453</v>
      </c>
      <c r="B22440" s="1" t="s">
        <v>176</v>
      </c>
      <c r="C22440" s="218">
        <v>44895</v>
      </c>
      <c r="D22440" s="218">
        <v>44891</v>
      </c>
      <c r="E22440" s="1">
        <v>1</v>
      </c>
      <c r="F22440" s="62">
        <v>23.26</v>
      </c>
    </row>
    <row r="22441" spans="1:6" x14ac:dyDescent="0.35">
      <c r="A22441" s="1">
        <v>453</v>
      </c>
      <c r="B22441" s="1" t="s">
        <v>176</v>
      </c>
      <c r="C22441" s="218">
        <v>44895</v>
      </c>
      <c r="D22441" s="218">
        <v>44892</v>
      </c>
      <c r="E22441" s="1">
        <v>2</v>
      </c>
      <c r="F22441" s="62">
        <v>72.67</v>
      </c>
    </row>
    <row r="22442" spans="1:6" x14ac:dyDescent="0.35">
      <c r="A22442" s="1">
        <v>453</v>
      </c>
      <c r="B22442" s="1" t="s">
        <v>176</v>
      </c>
      <c r="C22442" s="218">
        <v>44895</v>
      </c>
      <c r="D22442" s="218">
        <v>44893</v>
      </c>
      <c r="E22442" s="1">
        <v>9</v>
      </c>
      <c r="F22442" s="62">
        <v>210.52</v>
      </c>
    </row>
    <row r="22443" spans="1:6" x14ac:dyDescent="0.35">
      <c r="A22443" s="1">
        <v>453</v>
      </c>
      <c r="B22443" s="1" t="s">
        <v>176</v>
      </c>
      <c r="C22443" s="218">
        <v>44895</v>
      </c>
      <c r="D22443" s="218">
        <v>44894</v>
      </c>
      <c r="E22443" s="1">
        <v>22</v>
      </c>
      <c r="F22443" s="62">
        <v>569.04</v>
      </c>
    </row>
    <row r="22444" spans="1:6" x14ac:dyDescent="0.35">
      <c r="A22444" s="1">
        <v>453</v>
      </c>
      <c r="B22444" s="1" t="s">
        <v>176</v>
      </c>
      <c r="C22444" s="218">
        <v>44895</v>
      </c>
      <c r="D22444" s="218">
        <v>44895</v>
      </c>
      <c r="E22444" s="1">
        <v>28</v>
      </c>
      <c r="F22444" s="62">
        <v>710.32</v>
      </c>
    </row>
    <row r="22445" spans="1:6" x14ac:dyDescent="0.35">
      <c r="A22445" s="1">
        <v>453</v>
      </c>
      <c r="B22445" s="1" t="s">
        <v>176</v>
      </c>
      <c r="C22445" s="218">
        <v>44896</v>
      </c>
      <c r="D22445" s="218">
        <v>44892</v>
      </c>
      <c r="E22445" s="1">
        <v>2</v>
      </c>
      <c r="F22445" s="62">
        <v>43.71</v>
      </c>
    </row>
    <row r="22446" spans="1:6" x14ac:dyDescent="0.35">
      <c r="A22446" s="1">
        <v>453</v>
      </c>
      <c r="B22446" s="1" t="s">
        <v>176</v>
      </c>
      <c r="C22446" s="218">
        <v>44896</v>
      </c>
      <c r="D22446" s="218">
        <v>44893</v>
      </c>
      <c r="E22446" s="1">
        <v>7</v>
      </c>
      <c r="F22446" s="62">
        <v>226.12</v>
      </c>
    </row>
    <row r="22447" spans="1:6" x14ac:dyDescent="0.35">
      <c r="A22447" s="1">
        <v>453</v>
      </c>
      <c r="B22447" s="1" t="s">
        <v>176</v>
      </c>
      <c r="C22447" s="218">
        <v>44896</v>
      </c>
      <c r="D22447" s="218">
        <v>44894</v>
      </c>
      <c r="E22447" s="1">
        <v>16</v>
      </c>
      <c r="F22447" s="62">
        <v>401.95</v>
      </c>
    </row>
    <row r="22448" spans="1:6" x14ac:dyDescent="0.35">
      <c r="A22448" s="1">
        <v>453</v>
      </c>
      <c r="B22448" s="1" t="s">
        <v>176</v>
      </c>
      <c r="C22448" s="218">
        <v>44896</v>
      </c>
      <c r="D22448" s="218">
        <v>44895</v>
      </c>
      <c r="E22448" s="1">
        <v>17</v>
      </c>
      <c r="F22448" s="62">
        <v>491.73</v>
      </c>
    </row>
    <row r="22449" spans="1:6" x14ac:dyDescent="0.35">
      <c r="A22449" s="1">
        <v>453</v>
      </c>
      <c r="B22449" s="1" t="s">
        <v>176</v>
      </c>
      <c r="C22449" s="218">
        <v>44896</v>
      </c>
      <c r="D22449" s="218">
        <v>44896</v>
      </c>
      <c r="E22449" s="1">
        <v>19</v>
      </c>
      <c r="F22449" s="62">
        <v>510.09</v>
      </c>
    </row>
    <row r="22450" spans="1:6" x14ac:dyDescent="0.35">
      <c r="A22450" s="1">
        <v>453</v>
      </c>
      <c r="B22450" s="1" t="s">
        <v>176</v>
      </c>
      <c r="C22450" s="218">
        <v>44897</v>
      </c>
      <c r="D22450" s="218">
        <v>44893</v>
      </c>
      <c r="E22450" s="1">
        <v>4</v>
      </c>
      <c r="F22450" s="62">
        <v>83.21</v>
      </c>
    </row>
    <row r="22451" spans="1:6" x14ac:dyDescent="0.35">
      <c r="A22451" s="1">
        <v>453</v>
      </c>
      <c r="B22451" s="1" t="s">
        <v>176</v>
      </c>
      <c r="C22451" s="218">
        <v>44897</v>
      </c>
      <c r="D22451" s="218">
        <v>44894</v>
      </c>
      <c r="E22451" s="1">
        <v>5</v>
      </c>
      <c r="F22451" s="62">
        <v>118.45</v>
      </c>
    </row>
    <row r="22452" spans="1:6" x14ac:dyDescent="0.35">
      <c r="A22452" s="1">
        <v>453</v>
      </c>
      <c r="B22452" s="1" t="s">
        <v>176</v>
      </c>
      <c r="C22452" s="218">
        <v>44897</v>
      </c>
      <c r="D22452" s="218">
        <v>44895</v>
      </c>
      <c r="E22452" s="1">
        <v>11</v>
      </c>
      <c r="F22452" s="62">
        <v>362.88</v>
      </c>
    </row>
    <row r="22453" spans="1:6" x14ac:dyDescent="0.35">
      <c r="A22453" s="1">
        <v>453</v>
      </c>
      <c r="B22453" s="1" t="s">
        <v>176</v>
      </c>
      <c r="C22453" s="218">
        <v>44897</v>
      </c>
      <c r="D22453" s="218">
        <v>44896</v>
      </c>
      <c r="E22453" s="1">
        <v>13</v>
      </c>
      <c r="F22453" s="62">
        <v>364.46</v>
      </c>
    </row>
    <row r="22454" spans="1:6" x14ac:dyDescent="0.35">
      <c r="A22454" s="1">
        <v>453</v>
      </c>
      <c r="B22454" s="1" t="s">
        <v>176</v>
      </c>
      <c r="C22454" s="218">
        <v>44897</v>
      </c>
      <c r="D22454" s="218">
        <v>44897</v>
      </c>
      <c r="E22454" s="1">
        <v>16</v>
      </c>
      <c r="F22454" s="62">
        <v>371.93</v>
      </c>
    </row>
    <row r="22455" spans="1:6" x14ac:dyDescent="0.35">
      <c r="A22455" s="1">
        <v>453</v>
      </c>
      <c r="B22455" s="1" t="s">
        <v>176</v>
      </c>
      <c r="C22455" s="218">
        <v>44898</v>
      </c>
      <c r="D22455" s="218">
        <v>44893</v>
      </c>
      <c r="E22455" s="1">
        <v>1</v>
      </c>
      <c r="F22455" s="62">
        <v>23.76</v>
      </c>
    </row>
    <row r="22456" spans="1:6" x14ac:dyDescent="0.35">
      <c r="A22456" s="1">
        <v>453</v>
      </c>
      <c r="B22456" s="1" t="s">
        <v>176</v>
      </c>
      <c r="C22456" s="218">
        <v>44898</v>
      </c>
      <c r="D22456" s="218">
        <v>44894</v>
      </c>
      <c r="E22456" s="1">
        <v>4</v>
      </c>
      <c r="F22456" s="62">
        <v>122.65</v>
      </c>
    </row>
    <row r="22457" spans="1:6" x14ac:dyDescent="0.35">
      <c r="A22457" s="1">
        <v>453</v>
      </c>
      <c r="B22457" s="1" t="s">
        <v>176</v>
      </c>
      <c r="C22457" s="218">
        <v>44898</v>
      </c>
      <c r="D22457" s="218">
        <v>44895</v>
      </c>
      <c r="E22457" s="1">
        <v>2</v>
      </c>
      <c r="F22457" s="62">
        <v>77.67</v>
      </c>
    </row>
    <row r="22458" spans="1:6" x14ac:dyDescent="0.35">
      <c r="A22458" s="1">
        <v>453</v>
      </c>
      <c r="B22458" s="1" t="s">
        <v>176</v>
      </c>
      <c r="C22458" s="218">
        <v>44898</v>
      </c>
      <c r="D22458" s="218">
        <v>44896</v>
      </c>
      <c r="E22458" s="1">
        <v>7</v>
      </c>
      <c r="F22458" s="62">
        <v>195.42</v>
      </c>
    </row>
    <row r="22459" spans="1:6" x14ac:dyDescent="0.35">
      <c r="A22459" s="1">
        <v>453</v>
      </c>
      <c r="B22459" s="1" t="s">
        <v>176</v>
      </c>
      <c r="C22459" s="218">
        <v>44898</v>
      </c>
      <c r="D22459" s="218">
        <v>44897</v>
      </c>
      <c r="E22459" s="1">
        <v>15</v>
      </c>
      <c r="F22459" s="62">
        <v>458.66</v>
      </c>
    </row>
    <row r="22460" spans="1:6" x14ac:dyDescent="0.35">
      <c r="A22460" s="1">
        <v>453</v>
      </c>
      <c r="B22460" s="1" t="s">
        <v>176</v>
      </c>
      <c r="C22460" s="218">
        <v>44898</v>
      </c>
      <c r="D22460" s="218">
        <v>44898</v>
      </c>
      <c r="E22460" s="1">
        <v>16</v>
      </c>
      <c r="F22460" s="62">
        <v>436.19</v>
      </c>
    </row>
    <row r="22461" spans="1:6" x14ac:dyDescent="0.35">
      <c r="A22461" s="1">
        <v>453</v>
      </c>
      <c r="B22461" s="1" t="s">
        <v>176</v>
      </c>
      <c r="C22461" s="218">
        <v>44899</v>
      </c>
      <c r="D22461" s="218">
        <v>44895</v>
      </c>
      <c r="E22461" s="1">
        <v>3</v>
      </c>
      <c r="F22461" s="62">
        <v>101.87</v>
      </c>
    </row>
    <row r="22462" spans="1:6" x14ac:dyDescent="0.35">
      <c r="A22462" s="1">
        <v>453</v>
      </c>
      <c r="B22462" s="1" t="s">
        <v>176</v>
      </c>
      <c r="C22462" s="218">
        <v>44899</v>
      </c>
      <c r="D22462" s="218">
        <v>44896</v>
      </c>
      <c r="E22462" s="1">
        <v>4</v>
      </c>
      <c r="F22462" s="62">
        <v>184.73</v>
      </c>
    </row>
    <row r="22463" spans="1:6" x14ac:dyDescent="0.35">
      <c r="A22463" s="1">
        <v>453</v>
      </c>
      <c r="B22463" s="1" t="s">
        <v>176</v>
      </c>
      <c r="C22463" s="218">
        <v>44899</v>
      </c>
      <c r="D22463" s="218">
        <v>44897</v>
      </c>
      <c r="E22463" s="1">
        <v>9</v>
      </c>
      <c r="F22463" s="62">
        <v>209.82</v>
      </c>
    </row>
    <row r="22464" spans="1:6" x14ac:dyDescent="0.35">
      <c r="A22464" s="1">
        <v>453</v>
      </c>
      <c r="B22464" s="1" t="s">
        <v>176</v>
      </c>
      <c r="C22464" s="218">
        <v>44899</v>
      </c>
      <c r="D22464" s="218">
        <v>44898</v>
      </c>
      <c r="E22464" s="1">
        <v>6</v>
      </c>
      <c r="F22464" s="62">
        <v>141.86000000000001</v>
      </c>
    </row>
    <row r="22465" spans="1:6" x14ac:dyDescent="0.35">
      <c r="A22465" s="1">
        <v>453</v>
      </c>
      <c r="B22465" s="1" t="s">
        <v>176</v>
      </c>
      <c r="C22465" s="218">
        <v>44899</v>
      </c>
      <c r="D22465" s="218">
        <v>44899</v>
      </c>
      <c r="E22465" s="1">
        <v>10</v>
      </c>
      <c r="F22465" s="62">
        <v>261.64999999999998</v>
      </c>
    </row>
    <row r="22466" spans="1:6" x14ac:dyDescent="0.35">
      <c r="A22466" s="1">
        <v>453</v>
      </c>
      <c r="B22466" s="1" t="s">
        <v>176</v>
      </c>
      <c r="C22466" s="218">
        <v>44900</v>
      </c>
      <c r="D22466" s="218">
        <v>44896</v>
      </c>
      <c r="E22466" s="1">
        <v>3</v>
      </c>
      <c r="F22466" s="62">
        <v>101.62</v>
      </c>
    </row>
    <row r="22467" spans="1:6" x14ac:dyDescent="0.35">
      <c r="A22467" s="1">
        <v>453</v>
      </c>
      <c r="B22467" s="1" t="s">
        <v>176</v>
      </c>
      <c r="C22467" s="218">
        <v>44900</v>
      </c>
      <c r="D22467" s="218">
        <v>44897</v>
      </c>
      <c r="E22467" s="1">
        <v>3</v>
      </c>
      <c r="F22467" s="62">
        <v>151.07</v>
      </c>
    </row>
    <row r="22468" spans="1:6" x14ac:dyDescent="0.35">
      <c r="A22468" s="1">
        <v>453</v>
      </c>
      <c r="B22468" s="1" t="s">
        <v>176</v>
      </c>
      <c r="C22468" s="218">
        <v>44900</v>
      </c>
      <c r="D22468" s="218">
        <v>44898</v>
      </c>
      <c r="E22468" s="1">
        <v>5</v>
      </c>
      <c r="F22468" s="62">
        <v>178.79</v>
      </c>
    </row>
    <row r="22469" spans="1:6" x14ac:dyDescent="0.35">
      <c r="A22469" s="1">
        <v>453</v>
      </c>
      <c r="B22469" s="1" t="s">
        <v>176</v>
      </c>
      <c r="C22469" s="218">
        <v>44900</v>
      </c>
      <c r="D22469" s="218">
        <v>44899</v>
      </c>
      <c r="E22469" s="1">
        <v>8</v>
      </c>
      <c r="F22469" s="62">
        <v>269.66000000000003</v>
      </c>
    </row>
    <row r="22470" spans="1:6" x14ac:dyDescent="0.35">
      <c r="A22470" s="1">
        <v>453</v>
      </c>
      <c r="B22470" s="1" t="s">
        <v>176</v>
      </c>
      <c r="C22470" s="218">
        <v>44900</v>
      </c>
      <c r="D22470" s="218">
        <v>44900</v>
      </c>
      <c r="E22470" s="1">
        <v>30</v>
      </c>
      <c r="F22470" s="62">
        <v>802.04</v>
      </c>
    </row>
    <row r="22471" spans="1:6" x14ac:dyDescent="0.35">
      <c r="A22471" s="1">
        <v>453</v>
      </c>
      <c r="B22471" s="1" t="s">
        <v>176</v>
      </c>
      <c r="C22471" s="218">
        <v>44901</v>
      </c>
      <c r="D22471" s="218">
        <v>44897</v>
      </c>
      <c r="E22471" s="1">
        <v>1</v>
      </c>
      <c r="F22471" s="62">
        <v>23.66</v>
      </c>
    </row>
    <row r="22472" spans="1:6" x14ac:dyDescent="0.35">
      <c r="A22472" s="1">
        <v>453</v>
      </c>
      <c r="B22472" s="1" t="s">
        <v>176</v>
      </c>
      <c r="C22472" s="218">
        <v>44901</v>
      </c>
      <c r="D22472" s="218">
        <v>44899</v>
      </c>
      <c r="E22472" s="1">
        <v>1</v>
      </c>
      <c r="F22472" s="62">
        <v>54.05</v>
      </c>
    </row>
    <row r="22473" spans="1:6" x14ac:dyDescent="0.35">
      <c r="A22473" s="1">
        <v>453</v>
      </c>
      <c r="B22473" s="1" t="s">
        <v>176</v>
      </c>
      <c r="C22473" s="218">
        <v>44901</v>
      </c>
      <c r="D22473" s="218">
        <v>44900</v>
      </c>
      <c r="E22473" s="1">
        <v>15</v>
      </c>
      <c r="F22473" s="62">
        <v>406.29</v>
      </c>
    </row>
    <row r="22474" spans="1:6" x14ac:dyDescent="0.35">
      <c r="A22474" s="1">
        <v>453</v>
      </c>
      <c r="B22474" s="1" t="s">
        <v>176</v>
      </c>
      <c r="C22474" s="218">
        <v>44901</v>
      </c>
      <c r="D22474" s="218">
        <v>44901</v>
      </c>
      <c r="E22474" s="1">
        <v>38</v>
      </c>
      <c r="F22474" s="62">
        <v>1080.31</v>
      </c>
    </row>
    <row r="22475" spans="1:6" x14ac:dyDescent="0.35">
      <c r="A22475" s="1">
        <v>453</v>
      </c>
      <c r="B22475" s="1" t="s">
        <v>176</v>
      </c>
      <c r="C22475" s="218">
        <v>44902</v>
      </c>
      <c r="D22475" s="218">
        <v>44899</v>
      </c>
      <c r="E22475" s="1">
        <v>1</v>
      </c>
      <c r="F22475" s="62">
        <v>23.76</v>
      </c>
    </row>
    <row r="22476" spans="1:6" x14ac:dyDescent="0.35">
      <c r="A22476" s="1">
        <v>453</v>
      </c>
      <c r="B22476" s="1" t="s">
        <v>176</v>
      </c>
      <c r="C22476" s="218">
        <v>44902</v>
      </c>
      <c r="D22476" s="218">
        <v>44900</v>
      </c>
      <c r="E22476" s="1">
        <v>4</v>
      </c>
      <c r="F22476" s="62">
        <v>187.01</v>
      </c>
    </row>
    <row r="22477" spans="1:6" x14ac:dyDescent="0.35">
      <c r="A22477" s="1">
        <v>453</v>
      </c>
      <c r="B22477" s="1" t="s">
        <v>176</v>
      </c>
      <c r="C22477" s="218">
        <v>44902</v>
      </c>
      <c r="D22477" s="218">
        <v>44901</v>
      </c>
      <c r="E22477" s="1">
        <v>14</v>
      </c>
      <c r="F22477" s="62">
        <v>331.59</v>
      </c>
    </row>
    <row r="22478" spans="1:6" x14ac:dyDescent="0.35">
      <c r="A22478" s="1">
        <v>453</v>
      </c>
      <c r="B22478" s="1" t="s">
        <v>176</v>
      </c>
      <c r="C22478" s="218">
        <v>44902</v>
      </c>
      <c r="D22478" s="218">
        <v>44902</v>
      </c>
      <c r="E22478" s="1">
        <v>30</v>
      </c>
      <c r="F22478" s="62">
        <v>795.9</v>
      </c>
    </row>
    <row r="22479" spans="1:6" x14ac:dyDescent="0.35">
      <c r="A22479" s="1">
        <v>453</v>
      </c>
      <c r="B22479" s="1" t="s">
        <v>176</v>
      </c>
      <c r="C22479" s="218">
        <v>44903</v>
      </c>
      <c r="D22479" s="218">
        <v>44899</v>
      </c>
      <c r="E22479" s="1">
        <v>1</v>
      </c>
      <c r="F22479" s="62">
        <v>23.76</v>
      </c>
    </row>
    <row r="22480" spans="1:6" x14ac:dyDescent="0.35">
      <c r="A22480" s="1">
        <v>453</v>
      </c>
      <c r="B22480" s="1" t="s">
        <v>176</v>
      </c>
      <c r="C22480" s="218">
        <v>44903</v>
      </c>
      <c r="D22480" s="218">
        <v>44901</v>
      </c>
      <c r="E22480" s="1">
        <v>10</v>
      </c>
      <c r="F22480" s="62">
        <v>254.77</v>
      </c>
    </row>
    <row r="22481" spans="1:6" x14ac:dyDescent="0.35">
      <c r="A22481" s="1">
        <v>453</v>
      </c>
      <c r="B22481" s="1" t="s">
        <v>176</v>
      </c>
      <c r="C22481" s="218">
        <v>44903</v>
      </c>
      <c r="D22481" s="218">
        <v>44902</v>
      </c>
      <c r="E22481" s="1">
        <v>8</v>
      </c>
      <c r="F22481" s="62">
        <v>211.12</v>
      </c>
    </row>
    <row r="22482" spans="1:6" x14ac:dyDescent="0.35">
      <c r="A22482" s="1">
        <v>453</v>
      </c>
      <c r="B22482" s="1" t="s">
        <v>176</v>
      </c>
      <c r="C22482" s="218">
        <v>44903</v>
      </c>
      <c r="D22482" s="218">
        <v>44903</v>
      </c>
      <c r="E22482" s="1">
        <v>17</v>
      </c>
      <c r="F22482" s="62">
        <v>458.17</v>
      </c>
    </row>
    <row r="22483" spans="1:6" x14ac:dyDescent="0.35">
      <c r="A22483" s="1">
        <v>453</v>
      </c>
      <c r="B22483" s="1" t="s">
        <v>176</v>
      </c>
      <c r="C22483" s="218">
        <v>44904</v>
      </c>
      <c r="D22483" s="218">
        <v>44901</v>
      </c>
      <c r="E22483" s="1">
        <v>6</v>
      </c>
      <c r="F22483" s="62">
        <v>202.1</v>
      </c>
    </row>
    <row r="22484" spans="1:6" x14ac:dyDescent="0.35">
      <c r="A22484" s="1">
        <v>453</v>
      </c>
      <c r="B22484" s="1" t="s">
        <v>176</v>
      </c>
      <c r="C22484" s="218">
        <v>44904</v>
      </c>
      <c r="D22484" s="218">
        <v>44902</v>
      </c>
      <c r="E22484" s="1">
        <v>5</v>
      </c>
      <c r="F22484" s="62">
        <v>173.5</v>
      </c>
    </row>
    <row r="22485" spans="1:6" x14ac:dyDescent="0.35">
      <c r="A22485" s="1">
        <v>453</v>
      </c>
      <c r="B22485" s="1" t="s">
        <v>176</v>
      </c>
      <c r="C22485" s="218">
        <v>44904</v>
      </c>
      <c r="D22485" s="218">
        <v>44903</v>
      </c>
      <c r="E22485" s="1">
        <v>8</v>
      </c>
      <c r="F22485" s="62">
        <v>246.6</v>
      </c>
    </row>
    <row r="22486" spans="1:6" x14ac:dyDescent="0.35">
      <c r="A22486" s="1">
        <v>453</v>
      </c>
      <c r="B22486" s="1" t="s">
        <v>176</v>
      </c>
      <c r="C22486" s="218">
        <v>44904</v>
      </c>
      <c r="D22486" s="218">
        <v>44904</v>
      </c>
      <c r="E22486" s="1">
        <v>40</v>
      </c>
      <c r="F22486" s="62">
        <v>999.57</v>
      </c>
    </row>
    <row r="22487" spans="1:6" x14ac:dyDescent="0.35">
      <c r="A22487" s="1">
        <v>453</v>
      </c>
      <c r="B22487" s="1" t="s">
        <v>176</v>
      </c>
      <c r="C22487" s="218">
        <v>44905</v>
      </c>
      <c r="D22487" s="218">
        <v>44902</v>
      </c>
      <c r="E22487" s="1">
        <v>2</v>
      </c>
      <c r="F22487" s="62">
        <v>47.37</v>
      </c>
    </row>
    <row r="22488" spans="1:6" x14ac:dyDescent="0.35">
      <c r="A22488" s="1">
        <v>453</v>
      </c>
      <c r="B22488" s="1" t="s">
        <v>176</v>
      </c>
      <c r="C22488" s="218">
        <v>44905</v>
      </c>
      <c r="D22488" s="218">
        <v>44903</v>
      </c>
      <c r="E22488" s="1">
        <v>6</v>
      </c>
      <c r="F22488" s="62">
        <v>140.03</v>
      </c>
    </row>
    <row r="22489" spans="1:6" x14ac:dyDescent="0.35">
      <c r="A22489" s="1">
        <v>453</v>
      </c>
      <c r="B22489" s="1" t="s">
        <v>176</v>
      </c>
      <c r="C22489" s="218">
        <v>44905</v>
      </c>
      <c r="D22489" s="218">
        <v>44904</v>
      </c>
      <c r="E22489" s="1">
        <v>11</v>
      </c>
      <c r="F22489" s="62">
        <v>317.74</v>
      </c>
    </row>
    <row r="22490" spans="1:6" x14ac:dyDescent="0.35">
      <c r="A22490" s="1">
        <v>453</v>
      </c>
      <c r="B22490" s="1" t="s">
        <v>176</v>
      </c>
      <c r="C22490" s="218">
        <v>44905</v>
      </c>
      <c r="D22490" s="218">
        <v>44905</v>
      </c>
      <c r="E22490" s="1">
        <v>29</v>
      </c>
      <c r="F22490" s="62">
        <v>708.87</v>
      </c>
    </row>
    <row r="22491" spans="1:6" x14ac:dyDescent="0.35">
      <c r="A22491" s="1">
        <v>453</v>
      </c>
      <c r="B22491" s="1" t="s">
        <v>176</v>
      </c>
      <c r="C22491" s="218">
        <v>44906</v>
      </c>
      <c r="D22491" s="218">
        <v>44903</v>
      </c>
      <c r="E22491" s="1">
        <v>1</v>
      </c>
      <c r="F22491" s="62">
        <v>54.25</v>
      </c>
    </row>
    <row r="22492" spans="1:6" x14ac:dyDescent="0.35">
      <c r="A22492" s="1">
        <v>453</v>
      </c>
      <c r="B22492" s="1" t="s">
        <v>176</v>
      </c>
      <c r="C22492" s="218">
        <v>44906</v>
      </c>
      <c r="D22492" s="218">
        <v>44904</v>
      </c>
      <c r="E22492" s="1">
        <v>1</v>
      </c>
      <c r="F22492" s="62">
        <v>51.63</v>
      </c>
    </row>
    <row r="22493" spans="1:6" x14ac:dyDescent="0.35">
      <c r="A22493" s="1">
        <v>453</v>
      </c>
      <c r="B22493" s="1" t="s">
        <v>176</v>
      </c>
      <c r="C22493" s="218">
        <v>44906</v>
      </c>
      <c r="D22493" s="218">
        <v>44905</v>
      </c>
      <c r="E22493" s="1">
        <v>11</v>
      </c>
      <c r="F22493" s="62">
        <v>349.07</v>
      </c>
    </row>
    <row r="22494" spans="1:6" x14ac:dyDescent="0.35">
      <c r="A22494" s="1">
        <v>453</v>
      </c>
      <c r="B22494" s="1" t="s">
        <v>176</v>
      </c>
      <c r="C22494" s="218">
        <v>44906</v>
      </c>
      <c r="D22494" s="218">
        <v>44906</v>
      </c>
      <c r="E22494" s="1">
        <v>11</v>
      </c>
      <c r="F22494" s="62">
        <v>321.83999999999997</v>
      </c>
    </row>
    <row r="22495" spans="1:6" x14ac:dyDescent="0.35">
      <c r="A22495" s="1">
        <v>453</v>
      </c>
      <c r="B22495" s="1" t="s">
        <v>176</v>
      </c>
      <c r="C22495" s="218">
        <v>44907</v>
      </c>
      <c r="D22495" s="218">
        <v>44904</v>
      </c>
      <c r="E22495" s="1">
        <v>2</v>
      </c>
      <c r="F22495" s="62">
        <v>47.42</v>
      </c>
    </row>
    <row r="22496" spans="1:6" x14ac:dyDescent="0.35">
      <c r="A22496" s="1">
        <v>453</v>
      </c>
      <c r="B22496" s="1" t="s">
        <v>176</v>
      </c>
      <c r="C22496" s="218">
        <v>44907</v>
      </c>
      <c r="D22496" s="218">
        <v>44905</v>
      </c>
      <c r="E22496" s="1">
        <v>3</v>
      </c>
      <c r="F22496" s="62">
        <v>100.04</v>
      </c>
    </row>
    <row r="22497" spans="1:6" x14ac:dyDescent="0.35">
      <c r="A22497" s="1">
        <v>453</v>
      </c>
      <c r="B22497" s="1" t="s">
        <v>176</v>
      </c>
      <c r="C22497" s="218">
        <v>44907</v>
      </c>
      <c r="D22497" s="218">
        <v>44906</v>
      </c>
      <c r="E22497" s="1">
        <v>6</v>
      </c>
      <c r="F22497" s="62">
        <v>282.49</v>
      </c>
    </row>
    <row r="22498" spans="1:6" x14ac:dyDescent="0.35">
      <c r="A22498" s="1">
        <v>453</v>
      </c>
      <c r="B22498" s="1" t="s">
        <v>176</v>
      </c>
      <c r="C22498" s="218">
        <v>44907</v>
      </c>
      <c r="D22498" s="218">
        <v>44907</v>
      </c>
      <c r="E22498" s="1">
        <v>27</v>
      </c>
      <c r="F22498" s="62">
        <v>758.19</v>
      </c>
    </row>
    <row r="22499" spans="1:6" x14ac:dyDescent="0.35">
      <c r="A22499" s="1">
        <v>453</v>
      </c>
      <c r="B22499" s="1" t="s">
        <v>176</v>
      </c>
      <c r="C22499" s="218">
        <v>44908</v>
      </c>
      <c r="D22499" s="218">
        <v>44905</v>
      </c>
      <c r="E22499" s="1">
        <v>2</v>
      </c>
      <c r="F22499" s="62">
        <v>100.98</v>
      </c>
    </row>
    <row r="22500" spans="1:6" x14ac:dyDescent="0.35">
      <c r="A22500" s="1">
        <v>453</v>
      </c>
      <c r="B22500" s="1" t="s">
        <v>176</v>
      </c>
      <c r="C22500" s="218">
        <v>44908</v>
      </c>
      <c r="D22500" s="218">
        <v>44906</v>
      </c>
      <c r="E22500" s="1">
        <v>2</v>
      </c>
      <c r="F22500" s="62">
        <v>78.11</v>
      </c>
    </row>
    <row r="22501" spans="1:6" x14ac:dyDescent="0.35">
      <c r="A22501" s="1">
        <v>453</v>
      </c>
      <c r="B22501" s="1" t="s">
        <v>176</v>
      </c>
      <c r="C22501" s="218">
        <v>44908</v>
      </c>
      <c r="D22501" s="218">
        <v>44907</v>
      </c>
      <c r="E22501" s="1">
        <v>10</v>
      </c>
      <c r="F22501" s="62">
        <v>326.8</v>
      </c>
    </row>
    <row r="22502" spans="1:6" x14ac:dyDescent="0.35">
      <c r="A22502" s="1">
        <v>453</v>
      </c>
      <c r="B22502" s="1" t="s">
        <v>176</v>
      </c>
      <c r="C22502" s="218">
        <v>44908</v>
      </c>
      <c r="D22502" s="218">
        <v>44908</v>
      </c>
      <c r="E22502" s="1">
        <v>27</v>
      </c>
      <c r="F22502" s="62">
        <v>727.97</v>
      </c>
    </row>
    <row r="22503" spans="1:6" x14ac:dyDescent="0.35">
      <c r="A22503" s="1">
        <v>453</v>
      </c>
      <c r="B22503" s="1" t="s">
        <v>176</v>
      </c>
      <c r="C22503" s="218">
        <v>44909</v>
      </c>
      <c r="D22503" s="218">
        <v>44906</v>
      </c>
      <c r="E22503" s="1">
        <v>1</v>
      </c>
      <c r="F22503" s="62">
        <v>23.71</v>
      </c>
    </row>
    <row r="22504" spans="1:6" x14ac:dyDescent="0.35">
      <c r="A22504" s="1">
        <v>453</v>
      </c>
      <c r="B22504" s="1" t="s">
        <v>176</v>
      </c>
      <c r="C22504" s="218">
        <v>44909</v>
      </c>
      <c r="D22504" s="218">
        <v>44908</v>
      </c>
      <c r="E22504" s="1">
        <v>10</v>
      </c>
      <c r="F22504" s="62">
        <v>273.04000000000002</v>
      </c>
    </row>
    <row r="22505" spans="1:6" x14ac:dyDescent="0.35">
      <c r="A22505" s="1">
        <v>453</v>
      </c>
      <c r="B22505" s="1" t="s">
        <v>176</v>
      </c>
      <c r="C22505" s="218">
        <v>44909</v>
      </c>
      <c r="D22505" s="218">
        <v>44909</v>
      </c>
      <c r="E22505" s="1">
        <v>37</v>
      </c>
      <c r="F22505" s="62">
        <v>1020.59</v>
      </c>
    </row>
    <row r="22506" spans="1:6" x14ac:dyDescent="0.35">
      <c r="A22506" s="1">
        <v>453</v>
      </c>
      <c r="B22506" s="1" t="s">
        <v>176</v>
      </c>
      <c r="C22506" s="218">
        <v>44910</v>
      </c>
      <c r="D22506" s="218">
        <v>44908</v>
      </c>
      <c r="E22506" s="1">
        <v>1</v>
      </c>
      <c r="F22506" s="62">
        <v>23.71</v>
      </c>
    </row>
    <row r="22507" spans="1:6" x14ac:dyDescent="0.35">
      <c r="A22507" s="1">
        <v>453</v>
      </c>
      <c r="B22507" s="1" t="s">
        <v>176</v>
      </c>
      <c r="C22507" s="218">
        <v>44910</v>
      </c>
      <c r="D22507" s="218">
        <v>44909</v>
      </c>
      <c r="E22507" s="1">
        <v>5</v>
      </c>
      <c r="F22507" s="62">
        <v>148.88999999999999</v>
      </c>
    </row>
    <row r="22508" spans="1:6" x14ac:dyDescent="0.35">
      <c r="A22508" s="1">
        <v>453</v>
      </c>
      <c r="B22508" s="1" t="s">
        <v>176</v>
      </c>
      <c r="C22508" s="218">
        <v>44910</v>
      </c>
      <c r="D22508" s="218">
        <v>44910</v>
      </c>
      <c r="E22508" s="1">
        <v>22</v>
      </c>
      <c r="F22508" s="62">
        <v>552.46</v>
      </c>
    </row>
    <row r="22509" spans="1:6" x14ac:dyDescent="0.35">
      <c r="A22509" s="1">
        <v>453</v>
      </c>
      <c r="B22509" s="1" t="s">
        <v>176</v>
      </c>
      <c r="C22509" s="218">
        <v>44911</v>
      </c>
      <c r="D22509" s="218">
        <v>44908</v>
      </c>
      <c r="E22509" s="1">
        <v>1</v>
      </c>
      <c r="F22509" s="62">
        <v>23.07</v>
      </c>
    </row>
    <row r="22510" spans="1:6" x14ac:dyDescent="0.35">
      <c r="A22510" s="1">
        <v>453</v>
      </c>
      <c r="B22510" s="1" t="s">
        <v>176</v>
      </c>
      <c r="C22510" s="218">
        <v>44911</v>
      </c>
      <c r="D22510" s="218">
        <v>44909</v>
      </c>
      <c r="E22510" s="1">
        <v>1</v>
      </c>
      <c r="F22510" s="62">
        <v>50.89</v>
      </c>
    </row>
    <row r="22511" spans="1:6" x14ac:dyDescent="0.35">
      <c r="A22511" s="1">
        <v>453</v>
      </c>
      <c r="B22511" s="1" t="s">
        <v>176</v>
      </c>
      <c r="C22511" s="218">
        <v>44911</v>
      </c>
      <c r="D22511" s="218">
        <v>44910</v>
      </c>
      <c r="E22511" s="1">
        <v>10</v>
      </c>
      <c r="F22511" s="62">
        <v>296.16000000000003</v>
      </c>
    </row>
    <row r="22512" spans="1:6" x14ac:dyDescent="0.35">
      <c r="A22512" s="1">
        <v>453</v>
      </c>
      <c r="B22512" s="1" t="s">
        <v>176</v>
      </c>
      <c r="C22512" s="218">
        <v>44911</v>
      </c>
      <c r="D22512" s="218">
        <v>44911</v>
      </c>
      <c r="E22512" s="1">
        <v>25</v>
      </c>
      <c r="F22512" s="62">
        <v>710.11</v>
      </c>
    </row>
    <row r="22513" spans="1:6" x14ac:dyDescent="0.35">
      <c r="A22513" s="1">
        <v>453</v>
      </c>
      <c r="B22513" s="1" t="s">
        <v>176</v>
      </c>
      <c r="C22513" s="218">
        <v>44912</v>
      </c>
      <c r="D22513" s="218">
        <v>44910</v>
      </c>
      <c r="E22513" s="1">
        <v>4</v>
      </c>
      <c r="F22513" s="62">
        <v>86.13</v>
      </c>
    </row>
    <row r="22514" spans="1:6" x14ac:dyDescent="0.35">
      <c r="A22514" s="1">
        <v>453</v>
      </c>
      <c r="B22514" s="1" t="s">
        <v>176</v>
      </c>
      <c r="C22514" s="218">
        <v>44912</v>
      </c>
      <c r="D22514" s="218">
        <v>44911</v>
      </c>
      <c r="E22514" s="1">
        <v>7</v>
      </c>
      <c r="F22514" s="62">
        <v>208.54</v>
      </c>
    </row>
    <row r="22515" spans="1:6" x14ac:dyDescent="0.35">
      <c r="A22515" s="1">
        <v>453</v>
      </c>
      <c r="B22515" s="1" t="s">
        <v>176</v>
      </c>
      <c r="C22515" s="218">
        <v>44912</v>
      </c>
      <c r="D22515" s="218">
        <v>44912</v>
      </c>
      <c r="E22515" s="1">
        <v>35</v>
      </c>
      <c r="F22515" s="62">
        <v>879.51</v>
      </c>
    </row>
    <row r="22516" spans="1:6" x14ac:dyDescent="0.35">
      <c r="A22516" s="1">
        <v>453</v>
      </c>
      <c r="B22516" s="1" t="s">
        <v>176</v>
      </c>
      <c r="C22516" s="218">
        <v>44913</v>
      </c>
      <c r="D22516" s="218">
        <v>44910</v>
      </c>
      <c r="E22516" s="1">
        <v>2</v>
      </c>
      <c r="F22516" s="62">
        <v>47.47</v>
      </c>
    </row>
    <row r="22517" spans="1:6" x14ac:dyDescent="0.35">
      <c r="A22517" s="1">
        <v>453</v>
      </c>
      <c r="B22517" s="1" t="s">
        <v>176</v>
      </c>
      <c r="C22517" s="218">
        <v>44913</v>
      </c>
      <c r="D22517" s="218">
        <v>44911</v>
      </c>
      <c r="E22517" s="1">
        <v>5</v>
      </c>
      <c r="F22517" s="62">
        <v>118.45</v>
      </c>
    </row>
    <row r="22518" spans="1:6" x14ac:dyDescent="0.35">
      <c r="A22518" s="1">
        <v>453</v>
      </c>
      <c r="B22518" s="1" t="s">
        <v>176</v>
      </c>
      <c r="C22518" s="218">
        <v>44913</v>
      </c>
      <c r="D22518" s="218">
        <v>44912</v>
      </c>
      <c r="E22518" s="1">
        <v>5</v>
      </c>
      <c r="F22518" s="62">
        <v>171.27</v>
      </c>
    </row>
    <row r="22519" spans="1:6" x14ac:dyDescent="0.35">
      <c r="A22519" s="1">
        <v>453</v>
      </c>
      <c r="B22519" s="1" t="s">
        <v>176</v>
      </c>
      <c r="C22519" s="218">
        <v>44913</v>
      </c>
      <c r="D22519" s="218">
        <v>44913</v>
      </c>
      <c r="E22519" s="1">
        <v>24</v>
      </c>
      <c r="F22519" s="62">
        <v>688.38</v>
      </c>
    </row>
    <row r="22520" spans="1:6" x14ac:dyDescent="0.35">
      <c r="A22520" s="1">
        <v>453</v>
      </c>
      <c r="B22520" s="1" t="s">
        <v>176</v>
      </c>
      <c r="C22520" s="218">
        <v>44914</v>
      </c>
      <c r="D22520" s="218">
        <v>44911</v>
      </c>
      <c r="E22520" s="1">
        <v>1</v>
      </c>
      <c r="F22520" s="62">
        <v>23.71</v>
      </c>
    </row>
    <row r="22521" spans="1:6" x14ac:dyDescent="0.35">
      <c r="A22521" s="1">
        <v>453</v>
      </c>
      <c r="B22521" s="1" t="s">
        <v>176</v>
      </c>
      <c r="C22521" s="218">
        <v>44914</v>
      </c>
      <c r="D22521" s="218">
        <v>44912</v>
      </c>
      <c r="E22521" s="1">
        <v>2</v>
      </c>
      <c r="F22521" s="62">
        <v>47.42</v>
      </c>
    </row>
    <row r="22522" spans="1:6" x14ac:dyDescent="0.35">
      <c r="A22522" s="1">
        <v>453</v>
      </c>
      <c r="B22522" s="1" t="s">
        <v>176</v>
      </c>
      <c r="C22522" s="218">
        <v>44914</v>
      </c>
      <c r="D22522" s="218">
        <v>44913</v>
      </c>
      <c r="E22522" s="1">
        <v>9</v>
      </c>
      <c r="F22522" s="62">
        <v>240.92</v>
      </c>
    </row>
    <row r="22523" spans="1:6" x14ac:dyDescent="0.35">
      <c r="A22523" s="1">
        <v>453</v>
      </c>
      <c r="B22523" s="1" t="s">
        <v>176</v>
      </c>
      <c r="C22523" s="218">
        <v>44914</v>
      </c>
      <c r="D22523" s="218">
        <v>44914</v>
      </c>
      <c r="E22523" s="1">
        <v>38</v>
      </c>
      <c r="F22523" s="62">
        <v>982.57</v>
      </c>
    </row>
    <row r="22524" spans="1:6" x14ac:dyDescent="0.35">
      <c r="A22524" s="1">
        <v>453</v>
      </c>
      <c r="B22524" s="1" t="s">
        <v>176</v>
      </c>
      <c r="C22524" s="218">
        <v>44915</v>
      </c>
      <c r="D22524" s="218">
        <v>44912</v>
      </c>
      <c r="E22524" s="1">
        <v>1</v>
      </c>
      <c r="F22524" s="62">
        <v>23.17</v>
      </c>
    </row>
    <row r="22525" spans="1:6" x14ac:dyDescent="0.35">
      <c r="A22525" s="1">
        <v>453</v>
      </c>
      <c r="B22525" s="1" t="s">
        <v>176</v>
      </c>
      <c r="C22525" s="218">
        <v>44915</v>
      </c>
      <c r="D22525" s="218">
        <v>44913</v>
      </c>
      <c r="E22525" s="1">
        <v>4</v>
      </c>
      <c r="F22525" s="62">
        <v>93.31</v>
      </c>
    </row>
    <row r="22526" spans="1:6" x14ac:dyDescent="0.35">
      <c r="A22526" s="1">
        <v>453</v>
      </c>
      <c r="B22526" s="1" t="s">
        <v>176</v>
      </c>
      <c r="C22526" s="218">
        <v>44915</v>
      </c>
      <c r="D22526" s="218">
        <v>44914</v>
      </c>
      <c r="E22526" s="1">
        <v>7</v>
      </c>
      <c r="F22526" s="62">
        <v>165.92</v>
      </c>
    </row>
    <row r="22527" spans="1:6" x14ac:dyDescent="0.35">
      <c r="A22527" s="1">
        <v>453</v>
      </c>
      <c r="B22527" s="1" t="s">
        <v>176</v>
      </c>
      <c r="C22527" s="218">
        <v>44915</v>
      </c>
      <c r="D22527" s="218">
        <v>44915</v>
      </c>
      <c r="E22527" s="1">
        <v>27</v>
      </c>
      <c r="F22527" s="62">
        <v>724.47</v>
      </c>
    </row>
    <row r="22528" spans="1:6" x14ac:dyDescent="0.35">
      <c r="A22528" s="1">
        <v>453</v>
      </c>
      <c r="B22528" s="1" t="s">
        <v>176</v>
      </c>
      <c r="C22528" s="218">
        <v>44916</v>
      </c>
      <c r="D22528" s="218">
        <v>44913</v>
      </c>
      <c r="E22528" s="1">
        <v>3</v>
      </c>
      <c r="F22528" s="62">
        <v>97.17</v>
      </c>
    </row>
    <row r="22529" spans="1:6" x14ac:dyDescent="0.35">
      <c r="A22529" s="1">
        <v>453</v>
      </c>
      <c r="B22529" s="1" t="s">
        <v>176</v>
      </c>
      <c r="C22529" s="218">
        <v>44916</v>
      </c>
      <c r="D22529" s="218">
        <v>44914</v>
      </c>
      <c r="E22529" s="1">
        <v>5</v>
      </c>
      <c r="F22529" s="62">
        <v>118.4</v>
      </c>
    </row>
    <row r="22530" spans="1:6" x14ac:dyDescent="0.35">
      <c r="A22530" s="1">
        <v>453</v>
      </c>
      <c r="B22530" s="1" t="s">
        <v>176</v>
      </c>
      <c r="C22530" s="218">
        <v>44916</v>
      </c>
      <c r="D22530" s="218">
        <v>44915</v>
      </c>
      <c r="E22530" s="1">
        <v>17</v>
      </c>
      <c r="F22530" s="62">
        <v>461.88</v>
      </c>
    </row>
    <row r="22531" spans="1:6" x14ac:dyDescent="0.35">
      <c r="A22531" s="1">
        <v>453</v>
      </c>
      <c r="B22531" s="1" t="s">
        <v>176</v>
      </c>
      <c r="C22531" s="218">
        <v>44916</v>
      </c>
      <c r="D22531" s="218">
        <v>44916</v>
      </c>
      <c r="E22531" s="1">
        <v>28</v>
      </c>
      <c r="F22531" s="62">
        <v>689.13</v>
      </c>
    </row>
    <row r="22532" spans="1:6" x14ac:dyDescent="0.35">
      <c r="A22532" s="1">
        <v>453</v>
      </c>
      <c r="B22532" s="1" t="s">
        <v>176</v>
      </c>
      <c r="C22532" s="218">
        <v>44917</v>
      </c>
      <c r="D22532" s="218">
        <v>44914</v>
      </c>
      <c r="E22532" s="1">
        <v>2</v>
      </c>
      <c r="F22532" s="62">
        <v>47.42</v>
      </c>
    </row>
    <row r="22533" spans="1:6" x14ac:dyDescent="0.35">
      <c r="A22533" s="1">
        <v>453</v>
      </c>
      <c r="B22533" s="1" t="s">
        <v>176</v>
      </c>
      <c r="C22533" s="218">
        <v>44917</v>
      </c>
      <c r="D22533" s="218">
        <v>44915</v>
      </c>
      <c r="E22533" s="1">
        <v>6</v>
      </c>
      <c r="F22533" s="62">
        <v>141.37</v>
      </c>
    </row>
    <row r="22534" spans="1:6" x14ac:dyDescent="0.35">
      <c r="A22534" s="1">
        <v>453</v>
      </c>
      <c r="B22534" s="1" t="s">
        <v>176</v>
      </c>
      <c r="C22534" s="218">
        <v>44917</v>
      </c>
      <c r="D22534" s="218">
        <v>44916</v>
      </c>
      <c r="E22534" s="1">
        <v>6</v>
      </c>
      <c r="F22534" s="62">
        <v>141.87</v>
      </c>
    </row>
    <row r="22535" spans="1:6" x14ac:dyDescent="0.35">
      <c r="A22535" s="1">
        <v>453</v>
      </c>
      <c r="B22535" s="1" t="s">
        <v>176</v>
      </c>
      <c r="C22535" s="218">
        <v>44917</v>
      </c>
      <c r="D22535" s="218">
        <v>44917</v>
      </c>
      <c r="E22535" s="1">
        <v>25</v>
      </c>
      <c r="F22535" s="62">
        <v>679.62</v>
      </c>
    </row>
    <row r="22536" spans="1:6" x14ac:dyDescent="0.35">
      <c r="A22536" s="1">
        <v>453</v>
      </c>
      <c r="B22536" s="1" t="s">
        <v>176</v>
      </c>
      <c r="C22536" s="218">
        <v>44918</v>
      </c>
      <c r="D22536" s="218">
        <v>44915</v>
      </c>
      <c r="E22536" s="1">
        <v>4</v>
      </c>
      <c r="F22536" s="62">
        <v>93.95</v>
      </c>
    </row>
    <row r="22537" spans="1:6" x14ac:dyDescent="0.35">
      <c r="A22537" s="1">
        <v>453</v>
      </c>
      <c r="B22537" s="1" t="s">
        <v>176</v>
      </c>
      <c r="C22537" s="218">
        <v>44918</v>
      </c>
      <c r="D22537" s="218">
        <v>44916</v>
      </c>
      <c r="E22537" s="1">
        <v>8</v>
      </c>
      <c r="F22537" s="62">
        <v>212.4</v>
      </c>
    </row>
    <row r="22538" spans="1:6" x14ac:dyDescent="0.35">
      <c r="A22538" s="1">
        <v>453</v>
      </c>
      <c r="B22538" s="1" t="s">
        <v>176</v>
      </c>
      <c r="C22538" s="218">
        <v>44918</v>
      </c>
      <c r="D22538" s="218">
        <v>44917</v>
      </c>
      <c r="E22538" s="1">
        <v>6</v>
      </c>
      <c r="F22538" s="62">
        <v>170.82</v>
      </c>
    </row>
    <row r="22539" spans="1:6" x14ac:dyDescent="0.35">
      <c r="A22539" s="1">
        <v>453</v>
      </c>
      <c r="B22539" s="1" t="s">
        <v>176</v>
      </c>
      <c r="C22539" s="218">
        <v>44918</v>
      </c>
      <c r="D22539" s="218">
        <v>44918</v>
      </c>
      <c r="E22539" s="1">
        <v>21</v>
      </c>
      <c r="F22539" s="62">
        <v>708.58</v>
      </c>
    </row>
    <row r="22540" spans="1:6" x14ac:dyDescent="0.35">
      <c r="A22540" s="1">
        <v>453</v>
      </c>
      <c r="B22540" s="1" t="s">
        <v>176</v>
      </c>
      <c r="C22540" s="218">
        <v>44919</v>
      </c>
      <c r="D22540" s="218">
        <v>44917</v>
      </c>
      <c r="E22540" s="1">
        <v>3</v>
      </c>
      <c r="F22540" s="62">
        <v>67.12</v>
      </c>
    </row>
    <row r="22541" spans="1:6" x14ac:dyDescent="0.35">
      <c r="A22541" s="1">
        <v>453</v>
      </c>
      <c r="B22541" s="1" t="s">
        <v>176</v>
      </c>
      <c r="C22541" s="218">
        <v>44919</v>
      </c>
      <c r="D22541" s="218">
        <v>44918</v>
      </c>
      <c r="E22541" s="1">
        <v>6</v>
      </c>
      <c r="F22541" s="62">
        <v>140.28</v>
      </c>
    </row>
    <row r="22542" spans="1:6" x14ac:dyDescent="0.35">
      <c r="A22542" s="1">
        <v>453</v>
      </c>
      <c r="B22542" s="1" t="s">
        <v>176</v>
      </c>
      <c r="C22542" s="218">
        <v>44919</v>
      </c>
      <c r="D22542" s="218">
        <v>44919</v>
      </c>
      <c r="E22542" s="1">
        <v>19</v>
      </c>
      <c r="F22542" s="62">
        <v>498.91</v>
      </c>
    </row>
    <row r="22543" spans="1:6" x14ac:dyDescent="0.35">
      <c r="A22543" s="1">
        <v>453</v>
      </c>
      <c r="B22543" s="1" t="s">
        <v>176</v>
      </c>
      <c r="C22543" s="218">
        <v>44920</v>
      </c>
      <c r="D22543" s="218">
        <v>44917</v>
      </c>
      <c r="E22543" s="1">
        <v>3</v>
      </c>
      <c r="F22543" s="62">
        <v>71.180000000000007</v>
      </c>
    </row>
    <row r="22544" spans="1:6" x14ac:dyDescent="0.35">
      <c r="A22544" s="1">
        <v>453</v>
      </c>
      <c r="B22544" s="1" t="s">
        <v>176</v>
      </c>
      <c r="C22544" s="218">
        <v>44920</v>
      </c>
      <c r="D22544" s="218">
        <v>44918</v>
      </c>
      <c r="E22544" s="1">
        <v>4</v>
      </c>
      <c r="F22544" s="62">
        <v>125.33</v>
      </c>
    </row>
    <row r="22545" spans="1:6" x14ac:dyDescent="0.35">
      <c r="A22545" s="1">
        <v>453</v>
      </c>
      <c r="B22545" s="1" t="s">
        <v>176</v>
      </c>
      <c r="C22545" s="218">
        <v>44920</v>
      </c>
      <c r="D22545" s="218">
        <v>44919</v>
      </c>
      <c r="E22545" s="1">
        <v>9</v>
      </c>
      <c r="F22545" s="62">
        <v>210.03</v>
      </c>
    </row>
    <row r="22546" spans="1:6" x14ac:dyDescent="0.35">
      <c r="A22546" s="1">
        <v>453</v>
      </c>
      <c r="B22546" s="1" t="s">
        <v>176</v>
      </c>
      <c r="C22546" s="218">
        <v>44920</v>
      </c>
      <c r="D22546" s="218">
        <v>44920</v>
      </c>
      <c r="E22546" s="1">
        <v>21</v>
      </c>
      <c r="F22546" s="62">
        <v>554.54</v>
      </c>
    </row>
    <row r="22547" spans="1:6" x14ac:dyDescent="0.35">
      <c r="A22547" s="1">
        <v>453</v>
      </c>
      <c r="B22547" s="1" t="s">
        <v>176</v>
      </c>
      <c r="C22547" s="218">
        <v>44921</v>
      </c>
      <c r="D22547" s="218">
        <v>44918</v>
      </c>
      <c r="E22547" s="1">
        <v>3</v>
      </c>
      <c r="F22547" s="62">
        <v>71.28</v>
      </c>
    </row>
    <row r="22548" spans="1:6" x14ac:dyDescent="0.35">
      <c r="A22548" s="1">
        <v>453</v>
      </c>
      <c r="B22548" s="1" t="s">
        <v>176</v>
      </c>
      <c r="C22548" s="218">
        <v>44921</v>
      </c>
      <c r="D22548" s="218">
        <v>44919</v>
      </c>
      <c r="E22548" s="1">
        <v>7</v>
      </c>
      <c r="F22548" s="62">
        <v>191.36</v>
      </c>
    </row>
    <row r="22549" spans="1:6" x14ac:dyDescent="0.35">
      <c r="A22549" s="1">
        <v>453</v>
      </c>
      <c r="B22549" s="1" t="s">
        <v>176</v>
      </c>
      <c r="C22549" s="218">
        <v>44921</v>
      </c>
      <c r="D22549" s="218">
        <v>44920</v>
      </c>
      <c r="E22549" s="1">
        <v>11</v>
      </c>
      <c r="F22549" s="62">
        <v>344.17</v>
      </c>
    </row>
    <row r="22550" spans="1:6" x14ac:dyDescent="0.35">
      <c r="A22550" s="1">
        <v>453</v>
      </c>
      <c r="B22550" s="1" t="s">
        <v>176</v>
      </c>
      <c r="C22550" s="218">
        <v>44921</v>
      </c>
      <c r="D22550" s="218">
        <v>44921</v>
      </c>
      <c r="E22550" s="1">
        <v>23</v>
      </c>
      <c r="F22550" s="62">
        <v>623.44000000000005</v>
      </c>
    </row>
    <row r="22551" spans="1:6" x14ac:dyDescent="0.35">
      <c r="A22551" s="1">
        <v>453</v>
      </c>
      <c r="B22551" s="1" t="s">
        <v>176</v>
      </c>
      <c r="C22551" s="218">
        <v>44922</v>
      </c>
      <c r="D22551" s="218">
        <v>44919</v>
      </c>
      <c r="E22551" s="1">
        <v>5</v>
      </c>
      <c r="F22551" s="62">
        <v>118.65</v>
      </c>
    </row>
    <row r="22552" spans="1:6" x14ac:dyDescent="0.35">
      <c r="A22552" s="1">
        <v>453</v>
      </c>
      <c r="B22552" s="1" t="s">
        <v>176</v>
      </c>
      <c r="C22552" s="218">
        <v>44922</v>
      </c>
      <c r="D22552" s="218">
        <v>44920</v>
      </c>
      <c r="E22552" s="1">
        <v>8</v>
      </c>
      <c r="F22552" s="62">
        <v>190.03</v>
      </c>
    </row>
    <row r="22553" spans="1:6" x14ac:dyDescent="0.35">
      <c r="A22553" s="1">
        <v>453</v>
      </c>
      <c r="B22553" s="1" t="s">
        <v>176</v>
      </c>
      <c r="C22553" s="218">
        <v>44922</v>
      </c>
      <c r="D22553" s="218">
        <v>44921</v>
      </c>
      <c r="E22553" s="1">
        <v>6</v>
      </c>
      <c r="F22553" s="62">
        <v>264.62</v>
      </c>
    </row>
    <row r="22554" spans="1:6" x14ac:dyDescent="0.35">
      <c r="A22554" s="1">
        <v>453</v>
      </c>
      <c r="B22554" s="1" t="s">
        <v>176</v>
      </c>
      <c r="C22554" s="218">
        <v>44922</v>
      </c>
      <c r="D22554" s="218">
        <v>44922</v>
      </c>
      <c r="E22554" s="1">
        <v>26</v>
      </c>
      <c r="F22554" s="62">
        <v>759.91</v>
      </c>
    </row>
    <row r="22555" spans="1:6" x14ac:dyDescent="0.35">
      <c r="A22555" s="1">
        <v>453</v>
      </c>
      <c r="B22555" s="1" t="s">
        <v>176</v>
      </c>
      <c r="C22555" s="218">
        <v>44923</v>
      </c>
      <c r="D22555" s="218">
        <v>44920</v>
      </c>
      <c r="E22555" s="1">
        <v>3</v>
      </c>
      <c r="F22555" s="62">
        <v>71.03</v>
      </c>
    </row>
    <row r="22556" spans="1:6" x14ac:dyDescent="0.35">
      <c r="A22556" s="1">
        <v>453</v>
      </c>
      <c r="B22556" s="1" t="s">
        <v>176</v>
      </c>
      <c r="C22556" s="218">
        <v>44923</v>
      </c>
      <c r="D22556" s="218">
        <v>44921</v>
      </c>
      <c r="E22556" s="1">
        <v>3</v>
      </c>
      <c r="F22556" s="62">
        <v>99.89</v>
      </c>
    </row>
    <row r="22557" spans="1:6" x14ac:dyDescent="0.35">
      <c r="A22557" s="1">
        <v>453</v>
      </c>
      <c r="B22557" s="1" t="s">
        <v>176</v>
      </c>
      <c r="C22557" s="218">
        <v>44923</v>
      </c>
      <c r="D22557" s="218">
        <v>44922</v>
      </c>
      <c r="E22557" s="1">
        <v>10</v>
      </c>
      <c r="F22557" s="62">
        <v>237.25</v>
      </c>
    </row>
    <row r="22558" spans="1:6" x14ac:dyDescent="0.35">
      <c r="A22558" s="1">
        <v>453</v>
      </c>
      <c r="B22558" s="1" t="s">
        <v>176</v>
      </c>
      <c r="C22558" s="218">
        <v>44923</v>
      </c>
      <c r="D22558" s="218">
        <v>44923</v>
      </c>
      <c r="E22558" s="1">
        <v>24</v>
      </c>
      <c r="F22558" s="62">
        <v>623.25</v>
      </c>
    </row>
    <row r="22559" spans="1:6" x14ac:dyDescent="0.35">
      <c r="A22559" s="1">
        <v>453</v>
      </c>
      <c r="B22559" s="1" t="s">
        <v>176</v>
      </c>
      <c r="C22559" s="218">
        <v>44924</v>
      </c>
      <c r="D22559" s="218">
        <v>44921</v>
      </c>
      <c r="E22559" s="1">
        <v>3</v>
      </c>
      <c r="F22559" s="62">
        <v>100.19</v>
      </c>
    </row>
    <row r="22560" spans="1:6" x14ac:dyDescent="0.35">
      <c r="A22560" s="1">
        <v>453</v>
      </c>
      <c r="B22560" s="1" t="s">
        <v>176</v>
      </c>
      <c r="C22560" s="218">
        <v>44924</v>
      </c>
      <c r="D22560" s="218">
        <v>44922</v>
      </c>
      <c r="E22560" s="1">
        <v>3</v>
      </c>
      <c r="F22560" s="62">
        <v>71.180000000000007</v>
      </c>
    </row>
    <row r="22561" spans="1:6" x14ac:dyDescent="0.35">
      <c r="A22561" s="1">
        <v>453</v>
      </c>
      <c r="B22561" s="1" t="s">
        <v>176</v>
      </c>
      <c r="C22561" s="218">
        <v>44924</v>
      </c>
      <c r="D22561" s="218">
        <v>44923</v>
      </c>
      <c r="E22561" s="1">
        <v>9</v>
      </c>
      <c r="F22561" s="62">
        <v>274.47000000000003</v>
      </c>
    </row>
    <row r="22562" spans="1:6" x14ac:dyDescent="0.35">
      <c r="A22562" s="1">
        <v>453</v>
      </c>
      <c r="B22562" s="1" t="s">
        <v>176</v>
      </c>
      <c r="C22562" s="218">
        <v>44924</v>
      </c>
      <c r="D22562" s="218">
        <v>44924</v>
      </c>
      <c r="E22562" s="1">
        <v>22</v>
      </c>
      <c r="F22562" s="62">
        <v>546.47</v>
      </c>
    </row>
    <row r="22563" spans="1:6" x14ac:dyDescent="0.35">
      <c r="A22563" s="1">
        <v>453</v>
      </c>
      <c r="B22563" s="1" t="s">
        <v>176</v>
      </c>
      <c r="C22563" s="218">
        <v>44925</v>
      </c>
      <c r="D22563" s="218">
        <v>44922</v>
      </c>
      <c r="E22563" s="1">
        <v>4</v>
      </c>
      <c r="F22563" s="62">
        <v>124.44</v>
      </c>
    </row>
    <row r="22564" spans="1:6" x14ac:dyDescent="0.35">
      <c r="A22564" s="1">
        <v>453</v>
      </c>
      <c r="B22564" s="1" t="s">
        <v>176</v>
      </c>
      <c r="C22564" s="218">
        <v>44925</v>
      </c>
      <c r="D22564" s="218">
        <v>44923</v>
      </c>
      <c r="E22564" s="1">
        <v>6</v>
      </c>
      <c r="F22564" s="62">
        <v>169.24</v>
      </c>
    </row>
    <row r="22565" spans="1:6" x14ac:dyDescent="0.35">
      <c r="A22565" s="1">
        <v>453</v>
      </c>
      <c r="B22565" s="1" t="s">
        <v>176</v>
      </c>
      <c r="C22565" s="218">
        <v>44925</v>
      </c>
      <c r="D22565" s="218">
        <v>44924</v>
      </c>
      <c r="E22565" s="1">
        <v>7</v>
      </c>
      <c r="F22565" s="62">
        <v>194.58</v>
      </c>
    </row>
    <row r="22566" spans="1:6" x14ac:dyDescent="0.35">
      <c r="A22566" s="1">
        <v>453</v>
      </c>
      <c r="B22566" s="1" t="s">
        <v>176</v>
      </c>
      <c r="C22566" s="218">
        <v>44925</v>
      </c>
      <c r="D22566" s="218">
        <v>44925</v>
      </c>
      <c r="E22566" s="1">
        <v>25</v>
      </c>
      <c r="F22566" s="62">
        <v>683.64</v>
      </c>
    </row>
    <row r="22567" spans="1:6" x14ac:dyDescent="0.35">
      <c r="A22567" s="1">
        <v>453</v>
      </c>
      <c r="B22567" s="1" t="s">
        <v>176</v>
      </c>
      <c r="C22567" s="218">
        <v>44926</v>
      </c>
      <c r="D22567" s="218">
        <v>44923</v>
      </c>
      <c r="E22567" s="1">
        <v>1</v>
      </c>
      <c r="F22567" s="62">
        <v>23.66</v>
      </c>
    </row>
    <row r="22568" spans="1:6" x14ac:dyDescent="0.35">
      <c r="A22568" s="1">
        <v>453</v>
      </c>
      <c r="B22568" s="1" t="s">
        <v>176</v>
      </c>
      <c r="C22568" s="218">
        <v>44926</v>
      </c>
      <c r="D22568" s="218">
        <v>44924</v>
      </c>
      <c r="E22568" s="1">
        <v>5</v>
      </c>
      <c r="F22568" s="62">
        <v>179.88</v>
      </c>
    </row>
    <row r="22569" spans="1:6" x14ac:dyDescent="0.35">
      <c r="A22569" s="1">
        <v>453</v>
      </c>
      <c r="B22569" s="1" t="s">
        <v>176</v>
      </c>
      <c r="C22569" s="218">
        <v>44926</v>
      </c>
      <c r="D22569" s="218">
        <v>44925</v>
      </c>
      <c r="E22569" s="1">
        <v>8</v>
      </c>
      <c r="F22569" s="62">
        <v>249.02</v>
      </c>
    </row>
    <row r="22570" spans="1:6" x14ac:dyDescent="0.35">
      <c r="A22570" s="1">
        <v>453</v>
      </c>
      <c r="B22570" s="1" t="s">
        <v>176</v>
      </c>
      <c r="C22570" s="218">
        <v>44926</v>
      </c>
      <c r="D22570" s="218">
        <v>44926</v>
      </c>
      <c r="E22570" s="1">
        <v>14</v>
      </c>
      <c r="F22570" s="62">
        <v>392.48</v>
      </c>
    </row>
    <row r="22571" spans="1:6" x14ac:dyDescent="0.35">
      <c r="A22571" s="1">
        <v>453</v>
      </c>
      <c r="B22571" s="1" t="s">
        <v>176</v>
      </c>
      <c r="C22571" s="218">
        <v>44927</v>
      </c>
      <c r="D22571" s="218">
        <v>44924</v>
      </c>
      <c r="E22571" s="1">
        <v>2</v>
      </c>
      <c r="F22571" s="62">
        <v>47.37</v>
      </c>
    </row>
    <row r="22572" spans="1:6" x14ac:dyDescent="0.35">
      <c r="A22572" s="1">
        <v>453</v>
      </c>
      <c r="B22572" s="1" t="s">
        <v>176</v>
      </c>
      <c r="C22572" s="218">
        <v>44927</v>
      </c>
      <c r="D22572" s="218">
        <v>44925</v>
      </c>
      <c r="E22572" s="1">
        <v>1</v>
      </c>
      <c r="F22572" s="62">
        <v>23.76</v>
      </c>
    </row>
    <row r="22573" spans="1:6" x14ac:dyDescent="0.35">
      <c r="A22573" s="1">
        <v>453</v>
      </c>
      <c r="B22573" s="1" t="s">
        <v>176</v>
      </c>
      <c r="C22573" s="218">
        <v>44927</v>
      </c>
      <c r="D22573" s="218">
        <v>44926</v>
      </c>
      <c r="E22573" s="1">
        <v>4</v>
      </c>
      <c r="F22573" s="62">
        <v>94.89</v>
      </c>
    </row>
    <row r="22574" spans="1:6" x14ac:dyDescent="0.35">
      <c r="A22574" s="1">
        <v>453</v>
      </c>
      <c r="B22574" s="1" t="s">
        <v>176</v>
      </c>
      <c r="C22574" s="218">
        <v>44927</v>
      </c>
      <c r="D22574" s="218">
        <v>44927</v>
      </c>
      <c r="E22574" s="1">
        <v>16</v>
      </c>
      <c r="F22574" s="62">
        <v>467.57</v>
      </c>
    </row>
    <row r="22575" spans="1:6" x14ac:dyDescent="0.35">
      <c r="A22575" s="1">
        <v>453</v>
      </c>
      <c r="B22575" s="1" t="s">
        <v>176</v>
      </c>
      <c r="C22575" s="218">
        <v>44928</v>
      </c>
      <c r="D22575" s="218">
        <v>44925</v>
      </c>
      <c r="E22575" s="1">
        <v>2</v>
      </c>
      <c r="F22575" s="62">
        <v>47.52</v>
      </c>
    </row>
    <row r="22576" spans="1:6" x14ac:dyDescent="0.35">
      <c r="A22576" s="1">
        <v>453</v>
      </c>
      <c r="B22576" s="1" t="s">
        <v>176</v>
      </c>
      <c r="C22576" s="218">
        <v>44928</v>
      </c>
      <c r="D22576" s="218">
        <v>44926</v>
      </c>
      <c r="E22576" s="1">
        <v>4</v>
      </c>
      <c r="F22576" s="62">
        <v>124.89</v>
      </c>
    </row>
    <row r="22577" spans="1:6" x14ac:dyDescent="0.35">
      <c r="A22577" s="1">
        <v>453</v>
      </c>
      <c r="B22577" s="1" t="s">
        <v>176</v>
      </c>
      <c r="C22577" s="218">
        <v>44928</v>
      </c>
      <c r="D22577" s="218">
        <v>44927</v>
      </c>
      <c r="E22577" s="1">
        <v>6</v>
      </c>
      <c r="F22577" s="62">
        <v>170.23</v>
      </c>
    </row>
    <row r="22578" spans="1:6" x14ac:dyDescent="0.35">
      <c r="A22578" s="1">
        <v>453</v>
      </c>
      <c r="B22578" s="1" t="s">
        <v>176</v>
      </c>
      <c r="C22578" s="218">
        <v>44928</v>
      </c>
      <c r="D22578" s="218">
        <v>44928</v>
      </c>
      <c r="E22578" s="1">
        <v>3</v>
      </c>
      <c r="F22578" s="62">
        <v>70.98</v>
      </c>
    </row>
    <row r="22579" spans="1:6" x14ac:dyDescent="0.35">
      <c r="A22579" s="1">
        <v>453</v>
      </c>
      <c r="B22579" s="1" t="s">
        <v>176</v>
      </c>
      <c r="C22579" s="218">
        <v>44929</v>
      </c>
      <c r="D22579" s="218">
        <v>44925</v>
      </c>
      <c r="E22579" s="1">
        <v>1</v>
      </c>
      <c r="F22579" s="62">
        <v>54.25</v>
      </c>
    </row>
    <row r="22580" spans="1:6" x14ac:dyDescent="0.35">
      <c r="A22580" s="1">
        <v>453</v>
      </c>
      <c r="B22580" s="1" t="s">
        <v>176</v>
      </c>
      <c r="C22580" s="218">
        <v>44929</v>
      </c>
      <c r="D22580" s="218">
        <v>44926</v>
      </c>
      <c r="E22580" s="1">
        <v>6</v>
      </c>
      <c r="F22580" s="62">
        <v>203.39</v>
      </c>
    </row>
    <row r="22581" spans="1:6" x14ac:dyDescent="0.35">
      <c r="A22581" s="1">
        <v>453</v>
      </c>
      <c r="B22581" s="1" t="s">
        <v>176</v>
      </c>
      <c r="C22581" s="218">
        <v>44929</v>
      </c>
      <c r="D22581" s="218">
        <v>44927</v>
      </c>
      <c r="E22581" s="1">
        <v>1</v>
      </c>
      <c r="F22581" s="62">
        <v>23.66</v>
      </c>
    </row>
    <row r="22582" spans="1:6" x14ac:dyDescent="0.35">
      <c r="A22582" s="1">
        <v>453</v>
      </c>
      <c r="B22582" s="1" t="s">
        <v>176</v>
      </c>
      <c r="C22582" s="218">
        <v>44929</v>
      </c>
      <c r="D22582" s="218">
        <v>44928</v>
      </c>
      <c r="E22582" s="1">
        <v>7</v>
      </c>
      <c r="F22582" s="62">
        <v>166.07</v>
      </c>
    </row>
    <row r="22583" spans="1:6" x14ac:dyDescent="0.35">
      <c r="A22583" s="1">
        <v>453</v>
      </c>
      <c r="B22583" s="1" t="s">
        <v>176</v>
      </c>
      <c r="C22583" s="218">
        <v>44929</v>
      </c>
      <c r="D22583" s="218">
        <v>44929</v>
      </c>
      <c r="E22583" s="1">
        <v>22</v>
      </c>
      <c r="F22583" s="62">
        <v>511.72</v>
      </c>
    </row>
    <row r="22584" spans="1:6" x14ac:dyDescent="0.35">
      <c r="A22584" s="1">
        <v>453</v>
      </c>
      <c r="B22584" s="1" t="s">
        <v>176</v>
      </c>
      <c r="C22584" s="218">
        <v>44930</v>
      </c>
      <c r="D22584" s="218">
        <v>44927</v>
      </c>
      <c r="E22584" s="1">
        <v>3</v>
      </c>
      <c r="F22584" s="62">
        <v>67.52</v>
      </c>
    </row>
    <row r="22585" spans="1:6" x14ac:dyDescent="0.35">
      <c r="A22585" s="1">
        <v>453</v>
      </c>
      <c r="B22585" s="1" t="s">
        <v>176</v>
      </c>
      <c r="C22585" s="218">
        <v>44930</v>
      </c>
      <c r="D22585" s="218">
        <v>44929</v>
      </c>
      <c r="E22585" s="1">
        <v>13</v>
      </c>
      <c r="F22585" s="62">
        <v>305.02</v>
      </c>
    </row>
    <row r="22586" spans="1:6" x14ac:dyDescent="0.35">
      <c r="A22586" s="1">
        <v>453</v>
      </c>
      <c r="B22586" s="1" t="s">
        <v>176</v>
      </c>
      <c r="C22586" s="218">
        <v>44930</v>
      </c>
      <c r="D22586" s="218">
        <v>44930</v>
      </c>
      <c r="E22586" s="1">
        <v>15</v>
      </c>
      <c r="F22586" s="62">
        <v>381.4</v>
      </c>
    </row>
    <row r="22587" spans="1:6" x14ac:dyDescent="0.35">
      <c r="A22587" s="1">
        <v>453</v>
      </c>
      <c r="B22587" s="1" t="s">
        <v>176</v>
      </c>
      <c r="C22587" s="218">
        <v>44931</v>
      </c>
      <c r="D22587" s="218">
        <v>44928</v>
      </c>
      <c r="E22587" s="1">
        <v>1</v>
      </c>
      <c r="F22587" s="62">
        <v>20.79</v>
      </c>
    </row>
    <row r="22588" spans="1:6" x14ac:dyDescent="0.35">
      <c r="A22588" s="1">
        <v>453</v>
      </c>
      <c r="B22588" s="1" t="s">
        <v>176</v>
      </c>
      <c r="C22588" s="218">
        <v>44931</v>
      </c>
      <c r="D22588" s="218">
        <v>44929</v>
      </c>
      <c r="E22588" s="1">
        <v>11</v>
      </c>
      <c r="F22588" s="62">
        <v>277.79000000000002</v>
      </c>
    </row>
    <row r="22589" spans="1:6" x14ac:dyDescent="0.35">
      <c r="A22589" s="1">
        <v>453</v>
      </c>
      <c r="B22589" s="1" t="s">
        <v>176</v>
      </c>
      <c r="C22589" s="218">
        <v>44931</v>
      </c>
      <c r="D22589" s="218">
        <v>44930</v>
      </c>
      <c r="E22589" s="1">
        <v>11</v>
      </c>
      <c r="F22589" s="62">
        <v>405.05</v>
      </c>
    </row>
    <row r="22590" spans="1:6" x14ac:dyDescent="0.35">
      <c r="A22590" s="1">
        <v>453</v>
      </c>
      <c r="B22590" s="1" t="s">
        <v>176</v>
      </c>
      <c r="C22590" s="218">
        <v>44931</v>
      </c>
      <c r="D22590" s="218">
        <v>44931</v>
      </c>
      <c r="E22590" s="1">
        <v>17</v>
      </c>
      <c r="F22590" s="62">
        <v>512.71</v>
      </c>
    </row>
    <row r="22591" spans="1:6" x14ac:dyDescent="0.35">
      <c r="A22591" s="1">
        <v>453</v>
      </c>
      <c r="B22591" s="1" t="s">
        <v>176</v>
      </c>
      <c r="C22591" s="218">
        <v>44932</v>
      </c>
      <c r="D22591" s="218">
        <v>44929</v>
      </c>
      <c r="E22591" s="1">
        <v>7</v>
      </c>
      <c r="F22591" s="62">
        <v>166.07</v>
      </c>
    </row>
    <row r="22592" spans="1:6" x14ac:dyDescent="0.35">
      <c r="A22592" s="1">
        <v>453</v>
      </c>
      <c r="B22592" s="1" t="s">
        <v>176</v>
      </c>
      <c r="C22592" s="218">
        <v>44932</v>
      </c>
      <c r="D22592" s="218">
        <v>44930</v>
      </c>
      <c r="E22592" s="1">
        <v>6</v>
      </c>
      <c r="F22592" s="62">
        <v>203.19</v>
      </c>
    </row>
    <row r="22593" spans="1:6" x14ac:dyDescent="0.35">
      <c r="A22593" s="1">
        <v>453</v>
      </c>
      <c r="B22593" s="1" t="s">
        <v>176</v>
      </c>
      <c r="C22593" s="218">
        <v>44932</v>
      </c>
      <c r="D22593" s="218">
        <v>44931</v>
      </c>
      <c r="E22593" s="1">
        <v>8</v>
      </c>
      <c r="F22593" s="62">
        <v>246.06</v>
      </c>
    </row>
    <row r="22594" spans="1:6" x14ac:dyDescent="0.35">
      <c r="A22594" s="1">
        <v>453</v>
      </c>
      <c r="B22594" s="1" t="s">
        <v>176</v>
      </c>
      <c r="C22594" s="218">
        <v>44932</v>
      </c>
      <c r="D22594" s="218">
        <v>44932</v>
      </c>
      <c r="E22594" s="1">
        <v>23</v>
      </c>
      <c r="F22594" s="62">
        <v>623.6</v>
      </c>
    </row>
    <row r="22595" spans="1:6" x14ac:dyDescent="0.35">
      <c r="A22595" s="1">
        <v>453</v>
      </c>
      <c r="B22595" s="1" t="s">
        <v>176</v>
      </c>
      <c r="C22595" s="218">
        <v>44933</v>
      </c>
      <c r="D22595" s="218">
        <v>44929</v>
      </c>
      <c r="E22595" s="1">
        <v>2</v>
      </c>
      <c r="F22595" s="62">
        <v>47.42</v>
      </c>
    </row>
    <row r="22596" spans="1:6" x14ac:dyDescent="0.35">
      <c r="A22596" s="1">
        <v>453</v>
      </c>
      <c r="B22596" s="1" t="s">
        <v>176</v>
      </c>
      <c r="C22596" s="218">
        <v>44933</v>
      </c>
      <c r="D22596" s="218">
        <v>44930</v>
      </c>
      <c r="E22596" s="1">
        <v>5</v>
      </c>
      <c r="F22596" s="62">
        <v>179.63</v>
      </c>
    </row>
    <row r="22597" spans="1:6" x14ac:dyDescent="0.35">
      <c r="A22597" s="1">
        <v>453</v>
      </c>
      <c r="B22597" s="1" t="s">
        <v>176</v>
      </c>
      <c r="C22597" s="218">
        <v>44933</v>
      </c>
      <c r="D22597" s="218">
        <v>44931</v>
      </c>
      <c r="E22597" s="1">
        <v>3</v>
      </c>
      <c r="F22597" s="62">
        <v>71.13</v>
      </c>
    </row>
    <row r="22598" spans="1:6" x14ac:dyDescent="0.35">
      <c r="A22598" s="1">
        <v>453</v>
      </c>
      <c r="B22598" s="1" t="s">
        <v>176</v>
      </c>
      <c r="C22598" s="218">
        <v>44933</v>
      </c>
      <c r="D22598" s="218">
        <v>44932</v>
      </c>
      <c r="E22598" s="1">
        <v>16</v>
      </c>
      <c r="F22598" s="62">
        <v>434.5</v>
      </c>
    </row>
    <row r="22599" spans="1:6" x14ac:dyDescent="0.35">
      <c r="A22599" s="1">
        <v>453</v>
      </c>
      <c r="B22599" s="1" t="s">
        <v>176</v>
      </c>
      <c r="C22599" s="218">
        <v>44933</v>
      </c>
      <c r="D22599" s="218">
        <v>44933</v>
      </c>
      <c r="E22599" s="1">
        <v>26</v>
      </c>
      <c r="F22599" s="62">
        <v>706.05</v>
      </c>
    </row>
    <row r="22600" spans="1:6" x14ac:dyDescent="0.35">
      <c r="A22600" s="1">
        <v>453</v>
      </c>
      <c r="B22600" s="1" t="s">
        <v>176</v>
      </c>
      <c r="C22600" s="218">
        <v>44934</v>
      </c>
      <c r="D22600" s="218">
        <v>44930</v>
      </c>
      <c r="E22600" s="1">
        <v>2</v>
      </c>
      <c r="F22600" s="62">
        <v>47.42</v>
      </c>
    </row>
    <row r="22601" spans="1:6" x14ac:dyDescent="0.35">
      <c r="A22601" s="1">
        <v>453</v>
      </c>
      <c r="B22601" s="1" t="s">
        <v>176</v>
      </c>
      <c r="C22601" s="218">
        <v>44934</v>
      </c>
      <c r="D22601" s="218">
        <v>44931</v>
      </c>
      <c r="E22601" s="1">
        <v>4</v>
      </c>
      <c r="F22601" s="62">
        <v>93.65</v>
      </c>
    </row>
    <row r="22602" spans="1:6" x14ac:dyDescent="0.35">
      <c r="A22602" s="1">
        <v>453</v>
      </c>
      <c r="B22602" s="1" t="s">
        <v>176</v>
      </c>
      <c r="C22602" s="218">
        <v>44934</v>
      </c>
      <c r="D22602" s="218">
        <v>44932</v>
      </c>
      <c r="E22602" s="1">
        <v>2</v>
      </c>
      <c r="F22602" s="62">
        <v>47.32</v>
      </c>
    </row>
    <row r="22603" spans="1:6" x14ac:dyDescent="0.35">
      <c r="A22603" s="1">
        <v>453</v>
      </c>
      <c r="B22603" s="1" t="s">
        <v>176</v>
      </c>
      <c r="C22603" s="218">
        <v>44934</v>
      </c>
      <c r="D22603" s="218">
        <v>44933</v>
      </c>
      <c r="E22603" s="1">
        <v>11</v>
      </c>
      <c r="F22603" s="62">
        <v>284.67</v>
      </c>
    </row>
    <row r="22604" spans="1:6" x14ac:dyDescent="0.35">
      <c r="A22604" s="1">
        <v>453</v>
      </c>
      <c r="B22604" s="1" t="s">
        <v>176</v>
      </c>
      <c r="C22604" s="218">
        <v>44934</v>
      </c>
      <c r="D22604" s="218">
        <v>44934</v>
      </c>
      <c r="E22604" s="1">
        <v>23</v>
      </c>
      <c r="F22604" s="62">
        <v>683.78</v>
      </c>
    </row>
    <row r="22605" spans="1:6" x14ac:dyDescent="0.35">
      <c r="A22605" s="1">
        <v>453</v>
      </c>
      <c r="B22605" s="1" t="s">
        <v>176</v>
      </c>
      <c r="C22605" s="218">
        <v>44935</v>
      </c>
      <c r="D22605" s="218">
        <v>44932</v>
      </c>
      <c r="E22605" s="1">
        <v>1</v>
      </c>
      <c r="F22605" s="62">
        <v>52.37</v>
      </c>
    </row>
    <row r="22606" spans="1:6" x14ac:dyDescent="0.35">
      <c r="A22606" s="1">
        <v>453</v>
      </c>
      <c r="B22606" s="1" t="s">
        <v>176</v>
      </c>
      <c r="C22606" s="218">
        <v>44935</v>
      </c>
      <c r="D22606" s="218">
        <v>44933</v>
      </c>
      <c r="E22606" s="1">
        <v>3</v>
      </c>
      <c r="F22606" s="62">
        <v>101.77</v>
      </c>
    </row>
    <row r="22607" spans="1:6" x14ac:dyDescent="0.35">
      <c r="A22607" s="1">
        <v>453</v>
      </c>
      <c r="B22607" s="1" t="s">
        <v>176</v>
      </c>
      <c r="C22607" s="218">
        <v>44935</v>
      </c>
      <c r="D22607" s="218">
        <v>44934</v>
      </c>
      <c r="E22607" s="1">
        <v>6</v>
      </c>
      <c r="F22607" s="62">
        <v>142.31</v>
      </c>
    </row>
    <row r="22608" spans="1:6" x14ac:dyDescent="0.35">
      <c r="A22608" s="1">
        <v>453</v>
      </c>
      <c r="B22608" s="1" t="s">
        <v>176</v>
      </c>
      <c r="C22608" s="218">
        <v>44935</v>
      </c>
      <c r="D22608" s="218">
        <v>44935</v>
      </c>
      <c r="E22608" s="1">
        <v>20</v>
      </c>
      <c r="F22608" s="62">
        <v>618.44000000000005</v>
      </c>
    </row>
    <row r="22609" spans="1:6" x14ac:dyDescent="0.35">
      <c r="A22609" s="1">
        <v>453</v>
      </c>
      <c r="B22609" s="1" t="s">
        <v>176</v>
      </c>
      <c r="C22609" s="218">
        <v>44936</v>
      </c>
      <c r="D22609" s="218">
        <v>44933</v>
      </c>
      <c r="E22609" s="1">
        <v>1</v>
      </c>
      <c r="F22609" s="62">
        <v>23.66</v>
      </c>
    </row>
    <row r="22610" spans="1:6" x14ac:dyDescent="0.35">
      <c r="A22610" s="1">
        <v>453</v>
      </c>
      <c r="B22610" s="1" t="s">
        <v>176</v>
      </c>
      <c r="C22610" s="218">
        <v>44936</v>
      </c>
      <c r="D22610" s="218">
        <v>44934</v>
      </c>
      <c r="E22610" s="1">
        <v>6</v>
      </c>
      <c r="F22610" s="62">
        <v>141.96</v>
      </c>
    </row>
    <row r="22611" spans="1:6" x14ac:dyDescent="0.35">
      <c r="A22611" s="1">
        <v>453</v>
      </c>
      <c r="B22611" s="1" t="s">
        <v>176</v>
      </c>
      <c r="C22611" s="218">
        <v>44936</v>
      </c>
      <c r="D22611" s="218">
        <v>44935</v>
      </c>
      <c r="E22611" s="1">
        <v>2</v>
      </c>
      <c r="F22611" s="62">
        <v>46.48</v>
      </c>
    </row>
    <row r="22612" spans="1:6" x14ac:dyDescent="0.35">
      <c r="A22612" s="1">
        <v>453</v>
      </c>
      <c r="B22612" s="1" t="s">
        <v>176</v>
      </c>
      <c r="C22612" s="218">
        <v>44936</v>
      </c>
      <c r="D22612" s="218">
        <v>44936</v>
      </c>
      <c r="E22612" s="1">
        <v>26</v>
      </c>
      <c r="F22612" s="62">
        <v>693.23</v>
      </c>
    </row>
    <row r="22613" spans="1:6" x14ac:dyDescent="0.35">
      <c r="A22613" s="1">
        <v>453</v>
      </c>
      <c r="B22613" s="1" t="s">
        <v>176</v>
      </c>
      <c r="C22613" s="218">
        <v>44937</v>
      </c>
      <c r="D22613" s="218">
        <v>44933</v>
      </c>
      <c r="E22613" s="1">
        <v>2</v>
      </c>
      <c r="F22613" s="62">
        <v>78.06</v>
      </c>
    </row>
    <row r="22614" spans="1:6" x14ac:dyDescent="0.35">
      <c r="A22614" s="1">
        <v>453</v>
      </c>
      <c r="B22614" s="1" t="s">
        <v>176</v>
      </c>
      <c r="C22614" s="218">
        <v>44937</v>
      </c>
      <c r="D22614" s="218">
        <v>44934</v>
      </c>
      <c r="E22614" s="1">
        <v>1</v>
      </c>
      <c r="F22614" s="62">
        <v>54.45</v>
      </c>
    </row>
    <row r="22615" spans="1:6" x14ac:dyDescent="0.35">
      <c r="A22615" s="1">
        <v>453</v>
      </c>
      <c r="B22615" s="1" t="s">
        <v>176</v>
      </c>
      <c r="C22615" s="218">
        <v>44937</v>
      </c>
      <c r="D22615" s="218">
        <v>44935</v>
      </c>
      <c r="E22615" s="1">
        <v>8</v>
      </c>
      <c r="F22615" s="62">
        <v>271.10000000000002</v>
      </c>
    </row>
    <row r="22616" spans="1:6" x14ac:dyDescent="0.35">
      <c r="A22616" s="1">
        <v>453</v>
      </c>
      <c r="B22616" s="1" t="s">
        <v>176</v>
      </c>
      <c r="C22616" s="218">
        <v>44937</v>
      </c>
      <c r="D22616" s="218">
        <v>44936</v>
      </c>
      <c r="E22616" s="1">
        <v>7</v>
      </c>
      <c r="F22616" s="62">
        <v>191.91</v>
      </c>
    </row>
    <row r="22617" spans="1:6" x14ac:dyDescent="0.35">
      <c r="A22617" s="1">
        <v>453</v>
      </c>
      <c r="B22617" s="1" t="s">
        <v>176</v>
      </c>
      <c r="C22617" s="218">
        <v>44937</v>
      </c>
      <c r="D22617" s="218">
        <v>44937</v>
      </c>
      <c r="E22617" s="1">
        <v>15</v>
      </c>
      <c r="F22617" s="62">
        <v>411.79</v>
      </c>
    </row>
    <row r="22618" spans="1:6" x14ac:dyDescent="0.35">
      <c r="A22618" s="1">
        <v>453</v>
      </c>
      <c r="B22618" s="1" t="s">
        <v>176</v>
      </c>
      <c r="C22618" s="218">
        <v>44938</v>
      </c>
      <c r="D22618" s="218">
        <v>44934</v>
      </c>
      <c r="E22618" s="1">
        <v>2</v>
      </c>
      <c r="F22618" s="62">
        <v>78.010000000000005</v>
      </c>
    </row>
    <row r="22619" spans="1:6" x14ac:dyDescent="0.35">
      <c r="A22619" s="1">
        <v>453</v>
      </c>
      <c r="B22619" s="1" t="s">
        <v>176</v>
      </c>
      <c r="C22619" s="218">
        <v>44938</v>
      </c>
      <c r="D22619" s="218">
        <v>44935</v>
      </c>
      <c r="E22619" s="1">
        <v>5</v>
      </c>
      <c r="F22619" s="62">
        <v>149.24</v>
      </c>
    </row>
    <row r="22620" spans="1:6" x14ac:dyDescent="0.35">
      <c r="A22620" s="1">
        <v>453</v>
      </c>
      <c r="B22620" s="1" t="s">
        <v>176</v>
      </c>
      <c r="C22620" s="218">
        <v>44938</v>
      </c>
      <c r="D22620" s="218">
        <v>44936</v>
      </c>
      <c r="E22620" s="1">
        <v>4</v>
      </c>
      <c r="F22620" s="62">
        <v>93.45</v>
      </c>
    </row>
    <row r="22621" spans="1:6" x14ac:dyDescent="0.35">
      <c r="A22621" s="1">
        <v>453</v>
      </c>
      <c r="B22621" s="1" t="s">
        <v>176</v>
      </c>
      <c r="C22621" s="218">
        <v>44938</v>
      </c>
      <c r="D22621" s="218">
        <v>44937</v>
      </c>
      <c r="E22621" s="1">
        <v>12</v>
      </c>
      <c r="F22621" s="62">
        <v>343.47</v>
      </c>
    </row>
    <row r="22622" spans="1:6" x14ac:dyDescent="0.35">
      <c r="A22622" s="1">
        <v>453</v>
      </c>
      <c r="B22622" s="1" t="s">
        <v>176</v>
      </c>
      <c r="C22622" s="218">
        <v>44938</v>
      </c>
      <c r="D22622" s="218">
        <v>44938</v>
      </c>
      <c r="E22622" s="1">
        <v>16</v>
      </c>
      <c r="F22622" s="62">
        <v>472.87</v>
      </c>
    </row>
    <row r="22623" spans="1:6" x14ac:dyDescent="0.35">
      <c r="A22623" s="1">
        <v>453</v>
      </c>
      <c r="B22623" s="1" t="s">
        <v>176</v>
      </c>
      <c r="C22623" s="218">
        <v>44939</v>
      </c>
      <c r="D22623" s="218">
        <v>44935</v>
      </c>
      <c r="E22623" s="1">
        <v>2</v>
      </c>
      <c r="F22623" s="62">
        <v>47.47</v>
      </c>
    </row>
    <row r="22624" spans="1:6" x14ac:dyDescent="0.35">
      <c r="A22624" s="1">
        <v>453</v>
      </c>
      <c r="B22624" s="1" t="s">
        <v>176</v>
      </c>
      <c r="C22624" s="218">
        <v>44939</v>
      </c>
      <c r="D22624" s="218">
        <v>44936</v>
      </c>
      <c r="E22624" s="1">
        <v>5</v>
      </c>
      <c r="F22624" s="62">
        <v>174.93</v>
      </c>
    </row>
    <row r="22625" spans="1:6" x14ac:dyDescent="0.35">
      <c r="A22625" s="1">
        <v>453</v>
      </c>
      <c r="B22625" s="1" t="s">
        <v>176</v>
      </c>
      <c r="C22625" s="218">
        <v>44939</v>
      </c>
      <c r="D22625" s="218">
        <v>44937</v>
      </c>
      <c r="E22625" s="1">
        <v>7</v>
      </c>
      <c r="F22625" s="62">
        <v>195.97</v>
      </c>
    </row>
    <row r="22626" spans="1:6" x14ac:dyDescent="0.35">
      <c r="A22626" s="1">
        <v>453</v>
      </c>
      <c r="B22626" s="1" t="s">
        <v>176</v>
      </c>
      <c r="C22626" s="218">
        <v>44939</v>
      </c>
      <c r="D22626" s="218">
        <v>44938</v>
      </c>
      <c r="E22626" s="1">
        <v>14</v>
      </c>
      <c r="F22626" s="62">
        <v>391.98</v>
      </c>
    </row>
    <row r="22627" spans="1:6" x14ac:dyDescent="0.35">
      <c r="A22627" s="1">
        <v>453</v>
      </c>
      <c r="B22627" s="1" t="s">
        <v>176</v>
      </c>
      <c r="C22627" s="218">
        <v>44939</v>
      </c>
      <c r="D22627" s="218">
        <v>44939</v>
      </c>
      <c r="E22627" s="1">
        <v>20</v>
      </c>
      <c r="F22627" s="62">
        <v>557.21</v>
      </c>
    </row>
    <row r="22628" spans="1:6" x14ac:dyDescent="0.35">
      <c r="A22628" s="1">
        <v>453</v>
      </c>
      <c r="B22628" s="1" t="s">
        <v>176</v>
      </c>
      <c r="C22628" s="218">
        <v>44940</v>
      </c>
      <c r="D22628" s="218">
        <v>44937</v>
      </c>
      <c r="E22628" s="1">
        <v>5</v>
      </c>
      <c r="F22628" s="62">
        <v>149.19</v>
      </c>
    </row>
    <row r="22629" spans="1:6" x14ac:dyDescent="0.35">
      <c r="A22629" s="1">
        <v>453</v>
      </c>
      <c r="B22629" s="1" t="s">
        <v>176</v>
      </c>
      <c r="C22629" s="218">
        <v>44940</v>
      </c>
      <c r="D22629" s="218">
        <v>44938</v>
      </c>
      <c r="E22629" s="1">
        <v>1</v>
      </c>
      <c r="F22629" s="62">
        <v>23.66</v>
      </c>
    </row>
    <row r="22630" spans="1:6" x14ac:dyDescent="0.35">
      <c r="A22630" s="1">
        <v>453</v>
      </c>
      <c r="B22630" s="1" t="s">
        <v>176</v>
      </c>
      <c r="C22630" s="218">
        <v>44940</v>
      </c>
      <c r="D22630" s="218">
        <v>44939</v>
      </c>
      <c r="E22630" s="1">
        <v>8</v>
      </c>
      <c r="F22630" s="62">
        <v>250.81</v>
      </c>
    </row>
    <row r="22631" spans="1:6" x14ac:dyDescent="0.35">
      <c r="A22631" s="1">
        <v>453</v>
      </c>
      <c r="B22631" s="1" t="s">
        <v>176</v>
      </c>
      <c r="C22631" s="218">
        <v>44940</v>
      </c>
      <c r="D22631" s="218">
        <v>44940</v>
      </c>
      <c r="E22631" s="1">
        <v>19</v>
      </c>
      <c r="F22631" s="62">
        <v>447.12</v>
      </c>
    </row>
    <row r="22632" spans="1:6" x14ac:dyDescent="0.35">
      <c r="A22632" s="1">
        <v>453</v>
      </c>
      <c r="B22632" s="1" t="s">
        <v>176</v>
      </c>
      <c r="C22632" s="218">
        <v>44941</v>
      </c>
      <c r="D22632" s="218">
        <v>44937</v>
      </c>
      <c r="E22632" s="1">
        <v>1</v>
      </c>
      <c r="F22632" s="62">
        <v>23.76</v>
      </c>
    </row>
    <row r="22633" spans="1:6" x14ac:dyDescent="0.35">
      <c r="A22633" s="1">
        <v>453</v>
      </c>
      <c r="B22633" s="1" t="s">
        <v>176</v>
      </c>
      <c r="C22633" s="218">
        <v>44941</v>
      </c>
      <c r="D22633" s="218">
        <v>44938</v>
      </c>
      <c r="E22633" s="1">
        <v>1</v>
      </c>
      <c r="F22633" s="62">
        <v>50.49</v>
      </c>
    </row>
    <row r="22634" spans="1:6" x14ac:dyDescent="0.35">
      <c r="A22634" s="1">
        <v>453</v>
      </c>
      <c r="B22634" s="1" t="s">
        <v>176</v>
      </c>
      <c r="C22634" s="218">
        <v>44941</v>
      </c>
      <c r="D22634" s="218">
        <v>44939</v>
      </c>
      <c r="E22634" s="1">
        <v>5</v>
      </c>
      <c r="F22634" s="62">
        <v>175.33</v>
      </c>
    </row>
    <row r="22635" spans="1:6" x14ac:dyDescent="0.35">
      <c r="A22635" s="1">
        <v>453</v>
      </c>
      <c r="B22635" s="1" t="s">
        <v>176</v>
      </c>
      <c r="C22635" s="218">
        <v>44941</v>
      </c>
      <c r="D22635" s="218">
        <v>44940</v>
      </c>
      <c r="E22635" s="1">
        <v>11</v>
      </c>
      <c r="F22635" s="62">
        <v>258.73</v>
      </c>
    </row>
    <row r="22636" spans="1:6" x14ac:dyDescent="0.35">
      <c r="A22636" s="1">
        <v>453</v>
      </c>
      <c r="B22636" s="1" t="s">
        <v>176</v>
      </c>
      <c r="C22636" s="218">
        <v>44941</v>
      </c>
      <c r="D22636" s="218">
        <v>44941</v>
      </c>
      <c r="E22636" s="1">
        <v>16</v>
      </c>
      <c r="F22636" s="62">
        <v>368.96</v>
      </c>
    </row>
    <row r="22637" spans="1:6" x14ac:dyDescent="0.35">
      <c r="A22637" s="1">
        <v>453</v>
      </c>
      <c r="B22637" s="1" t="s">
        <v>176</v>
      </c>
      <c r="C22637" s="218">
        <v>44942</v>
      </c>
      <c r="D22637" s="218">
        <v>44939</v>
      </c>
      <c r="E22637" s="1">
        <v>4</v>
      </c>
      <c r="F22637" s="62">
        <v>125.58</v>
      </c>
    </row>
    <row r="22638" spans="1:6" x14ac:dyDescent="0.35">
      <c r="A22638" s="1">
        <v>453</v>
      </c>
      <c r="B22638" s="1" t="s">
        <v>176</v>
      </c>
      <c r="C22638" s="218">
        <v>44942</v>
      </c>
      <c r="D22638" s="218">
        <v>44940</v>
      </c>
      <c r="E22638" s="1">
        <v>11</v>
      </c>
      <c r="F22638" s="62">
        <v>276.55</v>
      </c>
    </row>
    <row r="22639" spans="1:6" x14ac:dyDescent="0.35">
      <c r="A22639" s="1">
        <v>453</v>
      </c>
      <c r="B22639" s="1" t="s">
        <v>176</v>
      </c>
      <c r="C22639" s="218">
        <v>44942</v>
      </c>
      <c r="D22639" s="218">
        <v>44941</v>
      </c>
      <c r="E22639" s="1">
        <v>15</v>
      </c>
      <c r="F22639" s="62">
        <v>397.68</v>
      </c>
    </row>
    <row r="22640" spans="1:6" x14ac:dyDescent="0.35">
      <c r="A22640" s="1">
        <v>453</v>
      </c>
      <c r="B22640" s="1" t="s">
        <v>176</v>
      </c>
      <c r="C22640" s="218">
        <v>44942</v>
      </c>
      <c r="D22640" s="218">
        <v>44942</v>
      </c>
      <c r="E22640" s="1">
        <v>14</v>
      </c>
      <c r="F22640" s="62">
        <v>350.89</v>
      </c>
    </row>
    <row r="22641" spans="1:6" x14ac:dyDescent="0.35">
      <c r="A22641" s="1">
        <v>453</v>
      </c>
      <c r="B22641" s="1" t="s">
        <v>176</v>
      </c>
      <c r="C22641" s="218">
        <v>44943</v>
      </c>
      <c r="D22641" s="218">
        <v>44939</v>
      </c>
      <c r="E22641" s="1">
        <v>2</v>
      </c>
      <c r="F22641" s="62">
        <v>77.760000000000005</v>
      </c>
    </row>
    <row r="22642" spans="1:6" x14ac:dyDescent="0.35">
      <c r="A22642" s="1">
        <v>453</v>
      </c>
      <c r="B22642" s="1" t="s">
        <v>176</v>
      </c>
      <c r="C22642" s="218">
        <v>44943</v>
      </c>
      <c r="D22642" s="218">
        <v>44940</v>
      </c>
      <c r="E22642" s="1">
        <v>9</v>
      </c>
      <c r="F22642" s="62">
        <v>286.85000000000002</v>
      </c>
    </row>
    <row r="22643" spans="1:6" x14ac:dyDescent="0.35">
      <c r="A22643" s="1">
        <v>453</v>
      </c>
      <c r="B22643" s="1" t="s">
        <v>176</v>
      </c>
      <c r="C22643" s="218">
        <v>44943</v>
      </c>
      <c r="D22643" s="218">
        <v>44941</v>
      </c>
      <c r="E22643" s="1">
        <v>8</v>
      </c>
      <c r="F22643" s="62">
        <v>218.19</v>
      </c>
    </row>
    <row r="22644" spans="1:6" x14ac:dyDescent="0.35">
      <c r="A22644" s="1">
        <v>453</v>
      </c>
      <c r="B22644" s="1" t="s">
        <v>176</v>
      </c>
      <c r="C22644" s="218">
        <v>44943</v>
      </c>
      <c r="D22644" s="218">
        <v>44942</v>
      </c>
      <c r="E22644" s="1">
        <v>12</v>
      </c>
      <c r="F22644" s="62">
        <v>279.87</v>
      </c>
    </row>
    <row r="22645" spans="1:6" x14ac:dyDescent="0.35">
      <c r="A22645" s="1">
        <v>453</v>
      </c>
      <c r="B22645" s="1" t="s">
        <v>176</v>
      </c>
      <c r="C22645" s="218">
        <v>44943</v>
      </c>
      <c r="D22645" s="218">
        <v>44943</v>
      </c>
      <c r="E22645" s="1">
        <v>19</v>
      </c>
      <c r="F22645" s="62">
        <v>595.78</v>
      </c>
    </row>
    <row r="22646" spans="1:6" x14ac:dyDescent="0.35">
      <c r="A22646" s="1">
        <v>453</v>
      </c>
      <c r="B22646" s="1" t="s">
        <v>176</v>
      </c>
      <c r="C22646" s="218">
        <v>44944</v>
      </c>
      <c r="D22646" s="218">
        <v>44940</v>
      </c>
      <c r="E22646" s="1">
        <v>4</v>
      </c>
      <c r="F22646" s="62">
        <v>94.84</v>
      </c>
    </row>
    <row r="22647" spans="1:6" x14ac:dyDescent="0.35">
      <c r="A22647" s="1">
        <v>453</v>
      </c>
      <c r="B22647" s="1" t="s">
        <v>176</v>
      </c>
      <c r="C22647" s="218">
        <v>44944</v>
      </c>
      <c r="D22647" s="218">
        <v>44941</v>
      </c>
      <c r="E22647" s="1">
        <v>5</v>
      </c>
      <c r="F22647" s="62">
        <v>118.7</v>
      </c>
    </row>
    <row r="22648" spans="1:6" x14ac:dyDescent="0.35">
      <c r="A22648" s="1">
        <v>453</v>
      </c>
      <c r="B22648" s="1" t="s">
        <v>176</v>
      </c>
      <c r="C22648" s="218">
        <v>44944</v>
      </c>
      <c r="D22648" s="218">
        <v>44942</v>
      </c>
      <c r="E22648" s="1">
        <v>6</v>
      </c>
      <c r="F22648" s="62">
        <v>225.62</v>
      </c>
    </row>
    <row r="22649" spans="1:6" x14ac:dyDescent="0.35">
      <c r="A22649" s="1">
        <v>453</v>
      </c>
      <c r="B22649" s="1" t="s">
        <v>176</v>
      </c>
      <c r="C22649" s="218">
        <v>44944</v>
      </c>
      <c r="D22649" s="218">
        <v>44943</v>
      </c>
      <c r="E22649" s="1">
        <v>4</v>
      </c>
      <c r="F22649" s="62">
        <v>94.94</v>
      </c>
    </row>
    <row r="22650" spans="1:6" x14ac:dyDescent="0.35">
      <c r="A22650" s="1">
        <v>453</v>
      </c>
      <c r="B22650" s="1" t="s">
        <v>176</v>
      </c>
      <c r="C22650" s="218">
        <v>44944</v>
      </c>
      <c r="D22650" s="218">
        <v>44944</v>
      </c>
      <c r="E22650" s="1">
        <v>19</v>
      </c>
      <c r="F22650" s="62">
        <v>476.34</v>
      </c>
    </row>
    <row r="22651" spans="1:6" x14ac:dyDescent="0.35">
      <c r="A22651" s="1">
        <v>453</v>
      </c>
      <c r="B22651" s="1" t="s">
        <v>176</v>
      </c>
      <c r="C22651" s="218">
        <v>44945</v>
      </c>
      <c r="D22651" s="218">
        <v>44940</v>
      </c>
      <c r="E22651" s="1">
        <v>1</v>
      </c>
      <c r="F22651" s="62">
        <v>23.76</v>
      </c>
    </row>
    <row r="22652" spans="1:6" x14ac:dyDescent="0.35">
      <c r="A22652" s="1">
        <v>453</v>
      </c>
      <c r="B22652" s="1" t="s">
        <v>176</v>
      </c>
      <c r="C22652" s="218">
        <v>44945</v>
      </c>
      <c r="D22652" s="218">
        <v>44941</v>
      </c>
      <c r="E22652" s="1">
        <v>2</v>
      </c>
      <c r="F22652" s="62">
        <v>77.709999999999994</v>
      </c>
    </row>
    <row r="22653" spans="1:6" x14ac:dyDescent="0.35">
      <c r="A22653" s="1">
        <v>453</v>
      </c>
      <c r="B22653" s="1" t="s">
        <v>176</v>
      </c>
      <c r="C22653" s="218">
        <v>44945</v>
      </c>
      <c r="D22653" s="218">
        <v>44942</v>
      </c>
      <c r="E22653" s="1">
        <v>6</v>
      </c>
      <c r="F22653" s="62">
        <v>193.49</v>
      </c>
    </row>
    <row r="22654" spans="1:6" x14ac:dyDescent="0.35">
      <c r="A22654" s="1">
        <v>453</v>
      </c>
      <c r="B22654" s="1" t="s">
        <v>176</v>
      </c>
      <c r="C22654" s="218">
        <v>44945</v>
      </c>
      <c r="D22654" s="218">
        <v>44943</v>
      </c>
      <c r="E22654" s="1">
        <v>9</v>
      </c>
      <c r="F22654" s="62">
        <v>236.9</v>
      </c>
    </row>
    <row r="22655" spans="1:6" x14ac:dyDescent="0.35">
      <c r="A22655" s="1">
        <v>453</v>
      </c>
      <c r="B22655" s="1" t="s">
        <v>176</v>
      </c>
      <c r="C22655" s="218">
        <v>44945</v>
      </c>
      <c r="D22655" s="218">
        <v>44944</v>
      </c>
      <c r="E22655" s="1">
        <v>12</v>
      </c>
      <c r="F22655" s="62">
        <v>306.75</v>
      </c>
    </row>
    <row r="22656" spans="1:6" x14ac:dyDescent="0.35">
      <c r="A22656" s="1">
        <v>453</v>
      </c>
      <c r="B22656" s="1" t="s">
        <v>176</v>
      </c>
      <c r="C22656" s="218">
        <v>44945</v>
      </c>
      <c r="D22656" s="218">
        <v>44945</v>
      </c>
      <c r="E22656" s="1">
        <v>13</v>
      </c>
      <c r="F22656" s="62">
        <v>400.35</v>
      </c>
    </row>
    <row r="22657" spans="1:6" x14ac:dyDescent="0.35">
      <c r="A22657" s="1">
        <v>453</v>
      </c>
      <c r="B22657" s="1" t="s">
        <v>176</v>
      </c>
      <c r="C22657" s="218">
        <v>44946</v>
      </c>
      <c r="D22657" s="218">
        <v>44942</v>
      </c>
      <c r="E22657" s="1">
        <v>3</v>
      </c>
      <c r="F22657" s="62">
        <v>71.180000000000007</v>
      </c>
    </row>
    <row r="22658" spans="1:6" x14ac:dyDescent="0.35">
      <c r="A22658" s="1">
        <v>453</v>
      </c>
      <c r="B22658" s="1" t="s">
        <v>176</v>
      </c>
      <c r="C22658" s="218">
        <v>44946</v>
      </c>
      <c r="D22658" s="218">
        <v>44943</v>
      </c>
      <c r="E22658" s="1">
        <v>3</v>
      </c>
      <c r="F22658" s="62">
        <v>99.99</v>
      </c>
    </row>
    <row r="22659" spans="1:6" x14ac:dyDescent="0.35">
      <c r="A22659" s="1">
        <v>453</v>
      </c>
      <c r="B22659" s="1" t="s">
        <v>176</v>
      </c>
      <c r="C22659" s="218">
        <v>44946</v>
      </c>
      <c r="D22659" s="218">
        <v>44944</v>
      </c>
      <c r="E22659" s="1">
        <v>7</v>
      </c>
      <c r="F22659" s="62">
        <v>196.02</v>
      </c>
    </row>
    <row r="22660" spans="1:6" x14ac:dyDescent="0.35">
      <c r="A22660" s="1">
        <v>453</v>
      </c>
      <c r="B22660" s="1" t="s">
        <v>176</v>
      </c>
      <c r="C22660" s="218">
        <v>44946</v>
      </c>
      <c r="D22660" s="218">
        <v>44945</v>
      </c>
      <c r="E22660" s="1">
        <v>9</v>
      </c>
      <c r="F22660" s="62">
        <v>296.11</v>
      </c>
    </row>
    <row r="22661" spans="1:6" x14ac:dyDescent="0.35">
      <c r="A22661" s="1">
        <v>453</v>
      </c>
      <c r="B22661" s="1" t="s">
        <v>176</v>
      </c>
      <c r="C22661" s="218">
        <v>44946</v>
      </c>
      <c r="D22661" s="218">
        <v>44946</v>
      </c>
      <c r="E22661" s="1">
        <v>6</v>
      </c>
      <c r="F22661" s="62">
        <v>201.36</v>
      </c>
    </row>
    <row r="22662" spans="1:6" x14ac:dyDescent="0.35">
      <c r="A22662" s="1">
        <v>453</v>
      </c>
      <c r="B22662" s="1" t="s">
        <v>176</v>
      </c>
      <c r="C22662" s="218">
        <v>44947</v>
      </c>
      <c r="D22662" s="218">
        <v>44943</v>
      </c>
      <c r="E22662" s="1">
        <v>3</v>
      </c>
      <c r="F22662" s="62">
        <v>98.85</v>
      </c>
    </row>
    <row r="22663" spans="1:6" x14ac:dyDescent="0.35">
      <c r="A22663" s="1">
        <v>453</v>
      </c>
      <c r="B22663" s="1" t="s">
        <v>176</v>
      </c>
      <c r="C22663" s="218">
        <v>44947</v>
      </c>
      <c r="D22663" s="218">
        <v>44944</v>
      </c>
      <c r="E22663" s="1">
        <v>3</v>
      </c>
      <c r="F22663" s="62">
        <v>68.510000000000005</v>
      </c>
    </row>
    <row r="22664" spans="1:6" x14ac:dyDescent="0.35">
      <c r="A22664" s="1">
        <v>453</v>
      </c>
      <c r="B22664" s="1" t="s">
        <v>176</v>
      </c>
      <c r="C22664" s="218">
        <v>44947</v>
      </c>
      <c r="D22664" s="218">
        <v>44945</v>
      </c>
      <c r="E22664" s="1">
        <v>6</v>
      </c>
      <c r="F22664" s="62">
        <v>140.47999999999999</v>
      </c>
    </row>
    <row r="22665" spans="1:6" x14ac:dyDescent="0.35">
      <c r="A22665" s="1">
        <v>453</v>
      </c>
      <c r="B22665" s="1" t="s">
        <v>176</v>
      </c>
      <c r="C22665" s="218">
        <v>44947</v>
      </c>
      <c r="D22665" s="218">
        <v>44946</v>
      </c>
      <c r="E22665" s="1">
        <v>7</v>
      </c>
      <c r="F22665" s="62">
        <v>286.39999999999998</v>
      </c>
    </row>
    <row r="22666" spans="1:6" x14ac:dyDescent="0.35">
      <c r="A22666" s="1">
        <v>453</v>
      </c>
      <c r="B22666" s="1" t="s">
        <v>176</v>
      </c>
      <c r="C22666" s="218">
        <v>44947</v>
      </c>
      <c r="D22666" s="218">
        <v>44947</v>
      </c>
      <c r="E22666" s="1">
        <v>12</v>
      </c>
      <c r="F22666" s="62">
        <v>376.54</v>
      </c>
    </row>
    <row r="22667" spans="1:6" x14ac:dyDescent="0.35">
      <c r="A22667" s="1">
        <v>453</v>
      </c>
      <c r="B22667" s="1" t="s">
        <v>176</v>
      </c>
      <c r="C22667" s="218">
        <v>44948</v>
      </c>
      <c r="D22667" s="218">
        <v>44944</v>
      </c>
      <c r="E22667" s="1">
        <v>4</v>
      </c>
      <c r="F22667" s="62">
        <v>94.74</v>
      </c>
    </row>
    <row r="22668" spans="1:6" x14ac:dyDescent="0.35">
      <c r="A22668" s="1">
        <v>453</v>
      </c>
      <c r="B22668" s="1" t="s">
        <v>176</v>
      </c>
      <c r="C22668" s="218">
        <v>44948</v>
      </c>
      <c r="D22668" s="218">
        <v>44945</v>
      </c>
      <c r="E22668" s="1">
        <v>6</v>
      </c>
      <c r="F22668" s="62">
        <v>173.15</v>
      </c>
    </row>
    <row r="22669" spans="1:6" x14ac:dyDescent="0.35">
      <c r="A22669" s="1">
        <v>453</v>
      </c>
      <c r="B22669" s="1" t="s">
        <v>176</v>
      </c>
      <c r="C22669" s="218">
        <v>44948</v>
      </c>
      <c r="D22669" s="218">
        <v>44946</v>
      </c>
      <c r="E22669" s="1">
        <v>6</v>
      </c>
      <c r="F22669" s="62">
        <v>138.6</v>
      </c>
    </row>
    <row r="22670" spans="1:6" x14ac:dyDescent="0.35">
      <c r="A22670" s="1">
        <v>453</v>
      </c>
      <c r="B22670" s="1" t="s">
        <v>176</v>
      </c>
      <c r="C22670" s="218">
        <v>44948</v>
      </c>
      <c r="D22670" s="218">
        <v>44947</v>
      </c>
      <c r="E22670" s="1">
        <v>12</v>
      </c>
      <c r="F22670" s="62">
        <v>335.41</v>
      </c>
    </row>
    <row r="22671" spans="1:6" x14ac:dyDescent="0.35">
      <c r="A22671" s="1">
        <v>453</v>
      </c>
      <c r="B22671" s="1" t="s">
        <v>176</v>
      </c>
      <c r="C22671" s="218">
        <v>44948</v>
      </c>
      <c r="D22671" s="218">
        <v>44948</v>
      </c>
      <c r="E22671" s="1">
        <v>7</v>
      </c>
      <c r="F22671" s="62">
        <v>158.38999999999999</v>
      </c>
    </row>
    <row r="22672" spans="1:6" x14ac:dyDescent="0.35">
      <c r="A22672" s="1">
        <v>453</v>
      </c>
      <c r="B22672" s="1" t="s">
        <v>176</v>
      </c>
      <c r="C22672" s="218">
        <v>44949</v>
      </c>
      <c r="D22672" s="218">
        <v>44945</v>
      </c>
      <c r="E22672" s="1">
        <v>6</v>
      </c>
      <c r="F22672" s="62">
        <v>172.9</v>
      </c>
    </row>
    <row r="22673" spans="1:6" x14ac:dyDescent="0.35">
      <c r="A22673" s="1">
        <v>453</v>
      </c>
      <c r="B22673" s="1" t="s">
        <v>176</v>
      </c>
      <c r="C22673" s="218">
        <v>44949</v>
      </c>
      <c r="D22673" s="218">
        <v>44946</v>
      </c>
      <c r="E22673" s="1">
        <v>4</v>
      </c>
      <c r="F22673" s="62">
        <v>89.99</v>
      </c>
    </row>
    <row r="22674" spans="1:6" x14ac:dyDescent="0.35">
      <c r="A22674" s="1">
        <v>453</v>
      </c>
      <c r="B22674" s="1" t="s">
        <v>176</v>
      </c>
      <c r="C22674" s="218">
        <v>44949</v>
      </c>
      <c r="D22674" s="218">
        <v>44947</v>
      </c>
      <c r="E22674" s="1">
        <v>10</v>
      </c>
      <c r="F22674" s="62">
        <v>230.67</v>
      </c>
    </row>
    <row r="22675" spans="1:6" x14ac:dyDescent="0.35">
      <c r="A22675" s="1">
        <v>453</v>
      </c>
      <c r="B22675" s="1" t="s">
        <v>176</v>
      </c>
      <c r="C22675" s="218">
        <v>44949</v>
      </c>
      <c r="D22675" s="218">
        <v>44948</v>
      </c>
      <c r="E22675" s="1">
        <v>11</v>
      </c>
      <c r="F22675" s="62">
        <v>383.32</v>
      </c>
    </row>
    <row r="22676" spans="1:6" x14ac:dyDescent="0.35">
      <c r="A22676" s="1">
        <v>453</v>
      </c>
      <c r="B22676" s="1" t="s">
        <v>176</v>
      </c>
      <c r="C22676" s="218">
        <v>44949</v>
      </c>
      <c r="D22676" s="218">
        <v>44949</v>
      </c>
      <c r="E22676" s="1">
        <v>7</v>
      </c>
      <c r="F22676" s="62">
        <v>160.13</v>
      </c>
    </row>
    <row r="22677" spans="1:6" x14ac:dyDescent="0.35">
      <c r="A22677" s="1">
        <v>453</v>
      </c>
      <c r="B22677" s="1" t="s">
        <v>176</v>
      </c>
      <c r="C22677" s="218">
        <v>44950</v>
      </c>
      <c r="D22677" s="218">
        <v>44946</v>
      </c>
      <c r="E22677" s="1">
        <v>2</v>
      </c>
      <c r="F22677" s="62">
        <v>73.849999999999994</v>
      </c>
    </row>
    <row r="22678" spans="1:6" x14ac:dyDescent="0.35">
      <c r="A22678" s="1">
        <v>453</v>
      </c>
      <c r="B22678" s="1" t="s">
        <v>176</v>
      </c>
      <c r="C22678" s="218">
        <v>44950</v>
      </c>
      <c r="D22678" s="218">
        <v>44947</v>
      </c>
      <c r="E22678" s="1">
        <v>4</v>
      </c>
      <c r="F22678" s="62">
        <v>147.6</v>
      </c>
    </row>
    <row r="22679" spans="1:6" x14ac:dyDescent="0.35">
      <c r="A22679" s="1">
        <v>453</v>
      </c>
      <c r="B22679" s="1" t="s">
        <v>176</v>
      </c>
      <c r="C22679" s="218">
        <v>44950</v>
      </c>
      <c r="D22679" s="218">
        <v>44948</v>
      </c>
      <c r="E22679" s="1">
        <v>10</v>
      </c>
      <c r="F22679" s="62">
        <v>385.3</v>
      </c>
    </row>
    <row r="22680" spans="1:6" x14ac:dyDescent="0.35">
      <c r="A22680" s="1">
        <v>453</v>
      </c>
      <c r="B22680" s="1" t="s">
        <v>176</v>
      </c>
      <c r="C22680" s="218">
        <v>44950</v>
      </c>
      <c r="D22680" s="218">
        <v>44949</v>
      </c>
      <c r="E22680" s="1">
        <v>18</v>
      </c>
      <c r="F22680" s="62">
        <v>513.19000000000005</v>
      </c>
    </row>
    <row r="22681" spans="1:6" x14ac:dyDescent="0.35">
      <c r="A22681" s="1">
        <v>453</v>
      </c>
      <c r="B22681" s="1" t="s">
        <v>176</v>
      </c>
      <c r="C22681" s="218">
        <v>44950</v>
      </c>
      <c r="D22681" s="218">
        <v>44950</v>
      </c>
      <c r="E22681" s="1">
        <v>7</v>
      </c>
      <c r="F22681" s="62">
        <v>195.52</v>
      </c>
    </row>
    <row r="22682" spans="1:6" x14ac:dyDescent="0.35">
      <c r="A22682" s="1">
        <v>453</v>
      </c>
      <c r="B22682" s="1" t="s">
        <v>176</v>
      </c>
      <c r="C22682" s="218">
        <v>44951</v>
      </c>
      <c r="D22682" s="218">
        <v>44948</v>
      </c>
      <c r="E22682" s="1">
        <v>3</v>
      </c>
      <c r="F22682" s="62">
        <v>70.98</v>
      </c>
    </row>
    <row r="22683" spans="1:6" x14ac:dyDescent="0.35">
      <c r="A22683" s="1">
        <v>453</v>
      </c>
      <c r="B22683" s="1" t="s">
        <v>176</v>
      </c>
      <c r="C22683" s="218">
        <v>44951</v>
      </c>
      <c r="D22683" s="218">
        <v>44949</v>
      </c>
      <c r="E22683" s="1">
        <v>9</v>
      </c>
      <c r="F22683" s="62">
        <v>210.27</v>
      </c>
    </row>
    <row r="22684" spans="1:6" x14ac:dyDescent="0.35">
      <c r="A22684" s="1">
        <v>453</v>
      </c>
      <c r="B22684" s="1" t="s">
        <v>176</v>
      </c>
      <c r="C22684" s="218">
        <v>44951</v>
      </c>
      <c r="D22684" s="218">
        <v>44950</v>
      </c>
      <c r="E22684" s="1">
        <v>10</v>
      </c>
      <c r="F22684" s="62">
        <v>328.67</v>
      </c>
    </row>
    <row r="22685" spans="1:6" x14ac:dyDescent="0.35">
      <c r="A22685" s="1">
        <v>453</v>
      </c>
      <c r="B22685" s="1" t="s">
        <v>176</v>
      </c>
      <c r="C22685" s="218">
        <v>44951</v>
      </c>
      <c r="D22685" s="218">
        <v>44951</v>
      </c>
      <c r="E22685" s="1">
        <v>14</v>
      </c>
      <c r="F22685" s="62">
        <v>504.59</v>
      </c>
    </row>
    <row r="22686" spans="1:6" x14ac:dyDescent="0.35">
      <c r="A22686" s="1">
        <v>453</v>
      </c>
      <c r="B22686" s="1" t="s">
        <v>176</v>
      </c>
      <c r="C22686" s="218">
        <v>44952</v>
      </c>
      <c r="D22686" s="218">
        <v>44948</v>
      </c>
      <c r="E22686" s="1">
        <v>1</v>
      </c>
      <c r="F22686" s="62">
        <v>23.76</v>
      </c>
    </row>
    <row r="22687" spans="1:6" x14ac:dyDescent="0.35">
      <c r="A22687" s="1">
        <v>453</v>
      </c>
      <c r="B22687" s="1" t="s">
        <v>176</v>
      </c>
      <c r="C22687" s="218">
        <v>44952</v>
      </c>
      <c r="D22687" s="218">
        <v>44949</v>
      </c>
      <c r="E22687" s="1">
        <v>2</v>
      </c>
      <c r="F22687" s="62">
        <v>108.9</v>
      </c>
    </row>
    <row r="22688" spans="1:6" x14ac:dyDescent="0.35">
      <c r="A22688" s="1">
        <v>453</v>
      </c>
      <c r="B22688" s="1" t="s">
        <v>176</v>
      </c>
      <c r="C22688" s="218">
        <v>44952</v>
      </c>
      <c r="D22688" s="218">
        <v>44950</v>
      </c>
      <c r="E22688" s="1">
        <v>10</v>
      </c>
      <c r="F22688" s="62">
        <v>323.13</v>
      </c>
    </row>
    <row r="22689" spans="1:6" x14ac:dyDescent="0.35">
      <c r="A22689" s="1">
        <v>453</v>
      </c>
      <c r="B22689" s="1" t="s">
        <v>176</v>
      </c>
      <c r="C22689" s="218">
        <v>44952</v>
      </c>
      <c r="D22689" s="218">
        <v>44951</v>
      </c>
      <c r="E22689" s="1">
        <v>6</v>
      </c>
      <c r="F22689" s="62">
        <v>227.3</v>
      </c>
    </row>
    <row r="22690" spans="1:6" x14ac:dyDescent="0.35">
      <c r="A22690" s="1">
        <v>453</v>
      </c>
      <c r="B22690" s="1" t="s">
        <v>176</v>
      </c>
      <c r="C22690" s="218">
        <v>44952</v>
      </c>
      <c r="D22690" s="218">
        <v>44952</v>
      </c>
      <c r="E22690" s="1">
        <v>11</v>
      </c>
      <c r="F22690" s="62">
        <v>258.69</v>
      </c>
    </row>
    <row r="22691" spans="1:6" x14ac:dyDescent="0.35">
      <c r="A22691" s="1">
        <v>496</v>
      </c>
      <c r="B22691" s="1" t="s">
        <v>177</v>
      </c>
      <c r="C22691" s="218">
        <v>44880</v>
      </c>
      <c r="D22691" s="218">
        <v>44880</v>
      </c>
      <c r="E22691" s="1">
        <v>2</v>
      </c>
      <c r="F22691" s="62">
        <v>96.23</v>
      </c>
    </row>
    <row r="22692" spans="1:6" x14ac:dyDescent="0.35">
      <c r="A22692" s="1">
        <v>496</v>
      </c>
      <c r="B22692" s="1" t="s">
        <v>177</v>
      </c>
      <c r="C22692" s="218">
        <v>44881</v>
      </c>
      <c r="D22692" s="218">
        <v>44879</v>
      </c>
      <c r="E22692" s="1">
        <v>2</v>
      </c>
      <c r="F22692" s="62">
        <v>71.77</v>
      </c>
    </row>
    <row r="22693" spans="1:6" x14ac:dyDescent="0.35">
      <c r="A22693" s="1">
        <v>496</v>
      </c>
      <c r="B22693" s="1" t="s">
        <v>177</v>
      </c>
      <c r="C22693" s="218">
        <v>44883</v>
      </c>
      <c r="D22693" s="218">
        <v>44879</v>
      </c>
      <c r="E22693" s="1">
        <v>1</v>
      </c>
      <c r="F22693" s="62">
        <v>47.52</v>
      </c>
    </row>
    <row r="22694" spans="1:6" x14ac:dyDescent="0.35">
      <c r="A22694" s="1">
        <v>496</v>
      </c>
      <c r="B22694" s="1" t="s">
        <v>177</v>
      </c>
      <c r="C22694" s="218">
        <v>44884</v>
      </c>
      <c r="D22694" s="218">
        <v>44881</v>
      </c>
      <c r="E22694" s="1">
        <v>2</v>
      </c>
      <c r="F22694" s="62">
        <v>104.04</v>
      </c>
    </row>
    <row r="22695" spans="1:6" x14ac:dyDescent="0.35">
      <c r="A22695" s="1">
        <v>496</v>
      </c>
      <c r="B22695" s="1" t="s">
        <v>177</v>
      </c>
      <c r="C22695" s="218">
        <v>44884</v>
      </c>
      <c r="D22695" s="218">
        <v>44882</v>
      </c>
      <c r="E22695" s="1">
        <v>1</v>
      </c>
      <c r="F22695" s="62">
        <v>49.9</v>
      </c>
    </row>
    <row r="22696" spans="1:6" x14ac:dyDescent="0.35">
      <c r="A22696" s="1">
        <v>496</v>
      </c>
      <c r="B22696" s="1" t="s">
        <v>177</v>
      </c>
      <c r="C22696" s="218">
        <v>44885</v>
      </c>
      <c r="D22696" s="218">
        <v>44880</v>
      </c>
      <c r="E22696" s="1">
        <v>2</v>
      </c>
      <c r="F22696" s="62">
        <v>43.86</v>
      </c>
    </row>
    <row r="22697" spans="1:6" x14ac:dyDescent="0.35">
      <c r="A22697" s="1">
        <v>496</v>
      </c>
      <c r="B22697" s="1" t="s">
        <v>177</v>
      </c>
      <c r="C22697" s="218">
        <v>44888</v>
      </c>
      <c r="D22697" s="218">
        <v>44888</v>
      </c>
      <c r="E22697" s="1">
        <v>2</v>
      </c>
      <c r="F22697" s="62">
        <v>102.07</v>
      </c>
    </row>
    <row r="22698" spans="1:6" x14ac:dyDescent="0.35">
      <c r="A22698" s="1">
        <v>496</v>
      </c>
      <c r="B22698" s="1" t="s">
        <v>177</v>
      </c>
      <c r="C22698" s="218">
        <v>44893</v>
      </c>
      <c r="D22698" s="218">
        <v>44891</v>
      </c>
      <c r="E22698" s="1">
        <v>1</v>
      </c>
      <c r="F22698" s="62">
        <v>54.05</v>
      </c>
    </row>
    <row r="22699" spans="1:6" x14ac:dyDescent="0.35">
      <c r="A22699" s="1">
        <v>496</v>
      </c>
      <c r="B22699" s="1" t="s">
        <v>177</v>
      </c>
      <c r="C22699" s="218">
        <v>44893</v>
      </c>
      <c r="D22699" s="218">
        <v>44892</v>
      </c>
      <c r="E22699" s="1">
        <v>1</v>
      </c>
      <c r="F22699" s="62">
        <v>49.5</v>
      </c>
    </row>
    <row r="22700" spans="1:6" x14ac:dyDescent="0.35">
      <c r="A22700" s="1">
        <v>496</v>
      </c>
      <c r="B22700" s="1" t="s">
        <v>177</v>
      </c>
      <c r="C22700" s="218">
        <v>44901</v>
      </c>
      <c r="D22700" s="218">
        <v>44899</v>
      </c>
      <c r="E22700" s="1">
        <v>1</v>
      </c>
      <c r="F22700" s="62">
        <v>53.81</v>
      </c>
    </row>
    <row r="22701" spans="1:6" x14ac:dyDescent="0.35">
      <c r="A22701" s="1">
        <v>496</v>
      </c>
      <c r="B22701" s="1" t="s">
        <v>177</v>
      </c>
      <c r="C22701" s="218">
        <v>44902</v>
      </c>
      <c r="D22701" s="218">
        <v>44899</v>
      </c>
      <c r="E22701" s="1">
        <v>1</v>
      </c>
      <c r="F22701" s="62">
        <v>53.46</v>
      </c>
    </row>
    <row r="22702" spans="1:6" x14ac:dyDescent="0.35">
      <c r="A22702" s="1">
        <v>496</v>
      </c>
      <c r="B22702" s="1" t="s">
        <v>177</v>
      </c>
      <c r="C22702" s="218">
        <v>44902</v>
      </c>
      <c r="D22702" s="218">
        <v>44900</v>
      </c>
      <c r="E22702" s="1">
        <v>1</v>
      </c>
      <c r="F22702" s="62">
        <v>53.46</v>
      </c>
    </row>
    <row r="22703" spans="1:6" x14ac:dyDescent="0.35">
      <c r="A22703" s="1">
        <v>496</v>
      </c>
      <c r="B22703" s="1" t="s">
        <v>177</v>
      </c>
      <c r="C22703" s="218">
        <v>44903</v>
      </c>
      <c r="D22703" s="218">
        <v>44901</v>
      </c>
      <c r="E22703" s="1">
        <v>2</v>
      </c>
      <c r="F22703" s="62">
        <v>84.74</v>
      </c>
    </row>
    <row r="22704" spans="1:6" x14ac:dyDescent="0.35">
      <c r="A22704" s="1">
        <v>496</v>
      </c>
      <c r="B22704" s="1" t="s">
        <v>177</v>
      </c>
      <c r="C22704" s="218">
        <v>44905</v>
      </c>
      <c r="D22704" s="218">
        <v>44903</v>
      </c>
      <c r="E22704" s="1">
        <v>2</v>
      </c>
      <c r="F22704" s="62">
        <v>99.59</v>
      </c>
    </row>
    <row r="22705" spans="1:6" x14ac:dyDescent="0.35">
      <c r="A22705" s="1">
        <v>496</v>
      </c>
      <c r="B22705" s="1" t="s">
        <v>177</v>
      </c>
      <c r="C22705" s="218">
        <v>44906</v>
      </c>
      <c r="D22705" s="218">
        <v>44904</v>
      </c>
      <c r="E22705" s="1">
        <v>3</v>
      </c>
      <c r="F22705" s="62">
        <v>154.19</v>
      </c>
    </row>
    <row r="22706" spans="1:6" x14ac:dyDescent="0.35">
      <c r="A22706" s="1">
        <v>496</v>
      </c>
      <c r="B22706" s="1" t="s">
        <v>177</v>
      </c>
      <c r="C22706" s="218">
        <v>44909</v>
      </c>
      <c r="D22706" s="218">
        <v>44909</v>
      </c>
      <c r="E22706" s="1">
        <v>1</v>
      </c>
      <c r="F22706" s="62">
        <v>52.07</v>
      </c>
    </row>
    <row r="22707" spans="1:6" x14ac:dyDescent="0.35">
      <c r="A22707" s="1">
        <v>496</v>
      </c>
      <c r="B22707" s="1" t="s">
        <v>177</v>
      </c>
      <c r="C22707" s="218">
        <v>44911</v>
      </c>
      <c r="D22707" s="218">
        <v>44909</v>
      </c>
      <c r="E22707" s="1">
        <v>1</v>
      </c>
      <c r="F22707" s="62">
        <v>54.35</v>
      </c>
    </row>
    <row r="22708" spans="1:6" x14ac:dyDescent="0.35">
      <c r="A22708" s="1">
        <v>496</v>
      </c>
      <c r="B22708" s="1" t="s">
        <v>177</v>
      </c>
      <c r="C22708" s="218">
        <v>44914</v>
      </c>
      <c r="D22708" s="218">
        <v>44914</v>
      </c>
      <c r="E22708" s="1">
        <v>1</v>
      </c>
      <c r="F22708" s="62">
        <v>54.45</v>
      </c>
    </row>
    <row r="22709" spans="1:6" x14ac:dyDescent="0.35">
      <c r="A22709" s="1">
        <v>496</v>
      </c>
      <c r="B22709" s="1" t="s">
        <v>177</v>
      </c>
      <c r="C22709" s="218">
        <v>44915</v>
      </c>
      <c r="D22709" s="218">
        <v>44914</v>
      </c>
      <c r="E22709" s="1">
        <v>1</v>
      </c>
      <c r="F22709" s="62">
        <v>54.35</v>
      </c>
    </row>
    <row r="22710" spans="1:6" x14ac:dyDescent="0.35">
      <c r="A22710" s="1">
        <v>496</v>
      </c>
      <c r="B22710" s="1" t="s">
        <v>177</v>
      </c>
      <c r="C22710" s="218">
        <v>44921</v>
      </c>
      <c r="D22710" s="218">
        <v>44921</v>
      </c>
      <c r="E22710" s="1">
        <v>1</v>
      </c>
      <c r="F22710" s="62">
        <v>23.76</v>
      </c>
    </row>
    <row r="22711" spans="1:6" x14ac:dyDescent="0.35">
      <c r="A22711" s="1">
        <v>496</v>
      </c>
      <c r="B22711" s="1" t="s">
        <v>177</v>
      </c>
      <c r="C22711" s="218">
        <v>44922</v>
      </c>
      <c r="D22711" s="218">
        <v>44921</v>
      </c>
      <c r="E22711" s="1">
        <v>2</v>
      </c>
      <c r="F22711" s="62">
        <v>95.23</v>
      </c>
    </row>
    <row r="22712" spans="1:6" x14ac:dyDescent="0.35">
      <c r="A22712" s="1">
        <v>496</v>
      </c>
      <c r="B22712" s="1" t="s">
        <v>177</v>
      </c>
      <c r="C22712" s="218">
        <v>44922</v>
      </c>
      <c r="D22712" s="218">
        <v>44922</v>
      </c>
      <c r="E22712" s="1">
        <v>4</v>
      </c>
      <c r="F22712" s="62">
        <v>177.06</v>
      </c>
    </row>
    <row r="22713" spans="1:6" x14ac:dyDescent="0.35">
      <c r="A22713" s="1">
        <v>496</v>
      </c>
      <c r="B22713" s="1" t="s">
        <v>177</v>
      </c>
      <c r="C22713" s="218">
        <v>44923</v>
      </c>
      <c r="D22713" s="218">
        <v>44921</v>
      </c>
      <c r="E22713" s="1">
        <v>4</v>
      </c>
      <c r="F22713" s="62">
        <v>181.07</v>
      </c>
    </row>
    <row r="22714" spans="1:6" x14ac:dyDescent="0.35">
      <c r="A22714" s="1">
        <v>496</v>
      </c>
      <c r="B22714" s="1" t="s">
        <v>177</v>
      </c>
      <c r="C22714" s="218">
        <v>44923</v>
      </c>
      <c r="D22714" s="218">
        <v>44922</v>
      </c>
      <c r="E22714" s="1">
        <v>3</v>
      </c>
      <c r="F22714" s="62">
        <v>131.81</v>
      </c>
    </row>
    <row r="22715" spans="1:6" x14ac:dyDescent="0.35">
      <c r="A22715" s="1">
        <v>496</v>
      </c>
      <c r="B22715" s="1" t="s">
        <v>177</v>
      </c>
      <c r="C22715" s="218">
        <v>44923</v>
      </c>
      <c r="D22715" s="218">
        <v>44923</v>
      </c>
      <c r="E22715" s="1">
        <v>2</v>
      </c>
      <c r="F22715" s="62">
        <v>104.05</v>
      </c>
    </row>
    <row r="22716" spans="1:6" x14ac:dyDescent="0.35">
      <c r="A22716" s="1">
        <v>496</v>
      </c>
      <c r="B22716" s="1" t="s">
        <v>177</v>
      </c>
      <c r="C22716" s="218">
        <v>44924</v>
      </c>
      <c r="D22716" s="218">
        <v>44921</v>
      </c>
      <c r="E22716" s="1">
        <v>1</v>
      </c>
      <c r="F22716" s="62">
        <v>44.05</v>
      </c>
    </row>
    <row r="22717" spans="1:6" x14ac:dyDescent="0.35">
      <c r="A22717" s="1">
        <v>496</v>
      </c>
      <c r="B22717" s="1" t="s">
        <v>177</v>
      </c>
      <c r="C22717" s="218">
        <v>44924</v>
      </c>
      <c r="D22717" s="218">
        <v>44922</v>
      </c>
      <c r="E22717" s="1">
        <v>1</v>
      </c>
      <c r="F22717" s="62">
        <v>48.91</v>
      </c>
    </row>
    <row r="22718" spans="1:6" x14ac:dyDescent="0.35">
      <c r="A22718" s="1">
        <v>496</v>
      </c>
      <c r="B22718" s="1" t="s">
        <v>177</v>
      </c>
      <c r="C22718" s="218">
        <v>44924</v>
      </c>
      <c r="D22718" s="218">
        <v>44924</v>
      </c>
      <c r="E22718" s="1">
        <v>1</v>
      </c>
      <c r="F22718" s="62">
        <v>52.96</v>
      </c>
    </row>
    <row r="22719" spans="1:6" x14ac:dyDescent="0.35">
      <c r="A22719" s="1">
        <v>496</v>
      </c>
      <c r="B22719" s="1" t="s">
        <v>177</v>
      </c>
      <c r="C22719" s="218">
        <v>44925</v>
      </c>
      <c r="D22719" s="218">
        <v>44924</v>
      </c>
      <c r="E22719" s="1">
        <v>1</v>
      </c>
      <c r="F22719" s="62">
        <v>52.96</v>
      </c>
    </row>
    <row r="22720" spans="1:6" x14ac:dyDescent="0.35">
      <c r="A22720" s="1">
        <v>496</v>
      </c>
      <c r="B22720" s="1" t="s">
        <v>177</v>
      </c>
      <c r="C22720" s="218">
        <v>44926</v>
      </c>
      <c r="D22720" s="218">
        <v>44926</v>
      </c>
      <c r="E22720" s="1">
        <v>1</v>
      </c>
      <c r="F22720" s="62">
        <v>52.96</v>
      </c>
    </row>
    <row r="22721" spans="1:6" x14ac:dyDescent="0.35">
      <c r="A22721" s="1">
        <v>496</v>
      </c>
      <c r="B22721" s="1" t="s">
        <v>177</v>
      </c>
      <c r="C22721" s="218">
        <v>44927</v>
      </c>
      <c r="D22721" s="218">
        <v>44926</v>
      </c>
      <c r="E22721" s="1">
        <v>2</v>
      </c>
      <c r="F22721" s="62">
        <v>73.36</v>
      </c>
    </row>
    <row r="22722" spans="1:6" x14ac:dyDescent="0.35">
      <c r="A22722" s="1">
        <v>496</v>
      </c>
      <c r="B22722" s="1" t="s">
        <v>177</v>
      </c>
      <c r="C22722" s="218">
        <v>44928</v>
      </c>
      <c r="D22722" s="218">
        <v>44926</v>
      </c>
      <c r="E22722" s="1">
        <v>1</v>
      </c>
      <c r="F22722" s="62">
        <v>54.35</v>
      </c>
    </row>
    <row r="22723" spans="1:6" x14ac:dyDescent="0.35">
      <c r="A22723" s="1">
        <v>496</v>
      </c>
      <c r="B22723" s="1" t="s">
        <v>177</v>
      </c>
      <c r="C22723" s="218">
        <v>44929</v>
      </c>
      <c r="D22723" s="218">
        <v>44926</v>
      </c>
      <c r="E22723" s="1">
        <v>1</v>
      </c>
      <c r="F22723" s="62">
        <v>49.2</v>
      </c>
    </row>
    <row r="22724" spans="1:6" x14ac:dyDescent="0.35">
      <c r="A22724" s="1">
        <v>496</v>
      </c>
      <c r="B22724" s="1" t="s">
        <v>177</v>
      </c>
      <c r="C22724" s="218">
        <v>44929</v>
      </c>
      <c r="D22724" s="218">
        <v>44928</v>
      </c>
      <c r="E22724" s="1">
        <v>1</v>
      </c>
      <c r="F22724" s="62">
        <v>52.47</v>
      </c>
    </row>
    <row r="22725" spans="1:6" x14ac:dyDescent="0.35">
      <c r="A22725" s="1">
        <v>496</v>
      </c>
      <c r="B22725" s="1" t="s">
        <v>177</v>
      </c>
      <c r="C22725" s="218">
        <v>44929</v>
      </c>
      <c r="D22725" s="218">
        <v>44929</v>
      </c>
      <c r="E22725" s="1">
        <v>1</v>
      </c>
      <c r="F22725" s="62">
        <v>53.86</v>
      </c>
    </row>
    <row r="22726" spans="1:6" x14ac:dyDescent="0.35">
      <c r="A22726" s="1">
        <v>496</v>
      </c>
      <c r="B22726" s="1" t="s">
        <v>177</v>
      </c>
      <c r="C22726" s="218">
        <v>44930</v>
      </c>
      <c r="D22726" s="218">
        <v>44929</v>
      </c>
      <c r="E22726" s="1">
        <v>2</v>
      </c>
      <c r="F22726" s="62">
        <v>101.96</v>
      </c>
    </row>
    <row r="22727" spans="1:6" x14ac:dyDescent="0.35">
      <c r="A22727" s="1">
        <v>496</v>
      </c>
      <c r="B22727" s="1" t="s">
        <v>177</v>
      </c>
      <c r="C22727" s="218">
        <v>44931</v>
      </c>
      <c r="D22727" s="218">
        <v>44930</v>
      </c>
      <c r="E22727" s="1">
        <v>2</v>
      </c>
      <c r="F22727" s="62">
        <v>76.72</v>
      </c>
    </row>
    <row r="22728" spans="1:6" x14ac:dyDescent="0.35">
      <c r="A22728" s="1">
        <v>496</v>
      </c>
      <c r="B22728" s="1" t="s">
        <v>177</v>
      </c>
      <c r="C22728" s="218">
        <v>44932</v>
      </c>
      <c r="D22728" s="218">
        <v>44929</v>
      </c>
      <c r="E22728" s="1">
        <v>2</v>
      </c>
      <c r="F22728" s="62">
        <v>101.87</v>
      </c>
    </row>
    <row r="22729" spans="1:6" x14ac:dyDescent="0.35">
      <c r="A22729" s="1">
        <v>496</v>
      </c>
      <c r="B22729" s="1" t="s">
        <v>177</v>
      </c>
      <c r="C22729" s="218">
        <v>44932</v>
      </c>
      <c r="D22729" s="218">
        <v>44931</v>
      </c>
      <c r="E22729" s="1">
        <v>1</v>
      </c>
      <c r="F22729" s="62">
        <v>52.96</v>
      </c>
    </row>
    <row r="22730" spans="1:6" x14ac:dyDescent="0.35">
      <c r="A22730" s="1">
        <v>496</v>
      </c>
      <c r="B22730" s="1" t="s">
        <v>177</v>
      </c>
      <c r="C22730" s="218">
        <v>44933</v>
      </c>
      <c r="D22730" s="218">
        <v>44931</v>
      </c>
      <c r="E22730" s="1">
        <v>1</v>
      </c>
      <c r="F22730" s="62">
        <v>52.57</v>
      </c>
    </row>
    <row r="22731" spans="1:6" x14ac:dyDescent="0.35">
      <c r="A22731" s="1">
        <v>496</v>
      </c>
      <c r="B22731" s="1" t="s">
        <v>177</v>
      </c>
      <c r="C22731" s="218">
        <v>44933</v>
      </c>
      <c r="D22731" s="218">
        <v>44932</v>
      </c>
      <c r="E22731" s="1">
        <v>1</v>
      </c>
      <c r="F22731" s="62">
        <v>21.48</v>
      </c>
    </row>
    <row r="22732" spans="1:6" x14ac:dyDescent="0.35">
      <c r="A22732" s="1">
        <v>496</v>
      </c>
      <c r="B22732" s="1" t="s">
        <v>177</v>
      </c>
      <c r="C22732" s="218">
        <v>44934</v>
      </c>
      <c r="D22732" s="218">
        <v>44932</v>
      </c>
      <c r="E22732" s="1">
        <v>2</v>
      </c>
      <c r="F22732" s="62">
        <v>71.28</v>
      </c>
    </row>
    <row r="22733" spans="1:6" x14ac:dyDescent="0.35">
      <c r="A22733" s="1">
        <v>496</v>
      </c>
      <c r="B22733" s="1" t="s">
        <v>177</v>
      </c>
      <c r="C22733" s="218">
        <v>44935</v>
      </c>
      <c r="D22733" s="218">
        <v>44932</v>
      </c>
      <c r="E22733" s="1">
        <v>1</v>
      </c>
      <c r="F22733" s="62">
        <v>54.35</v>
      </c>
    </row>
    <row r="22734" spans="1:6" x14ac:dyDescent="0.35">
      <c r="A22734" s="1">
        <v>496</v>
      </c>
      <c r="B22734" s="1" t="s">
        <v>177</v>
      </c>
      <c r="C22734" s="218">
        <v>44938</v>
      </c>
      <c r="D22734" s="218">
        <v>44938</v>
      </c>
      <c r="E22734" s="1">
        <v>1</v>
      </c>
      <c r="F22734" s="62">
        <v>54.35</v>
      </c>
    </row>
    <row r="22735" spans="1:6" x14ac:dyDescent="0.35">
      <c r="A22735" s="1">
        <v>496</v>
      </c>
      <c r="B22735" s="1" t="s">
        <v>177</v>
      </c>
      <c r="C22735" s="218">
        <v>44939</v>
      </c>
      <c r="D22735" s="218">
        <v>44938</v>
      </c>
      <c r="E22735" s="1">
        <v>2</v>
      </c>
      <c r="F22735" s="62">
        <v>101.47</v>
      </c>
    </row>
    <row r="22736" spans="1:6" x14ac:dyDescent="0.35">
      <c r="A22736" s="1">
        <v>496</v>
      </c>
      <c r="B22736" s="1" t="s">
        <v>177</v>
      </c>
      <c r="C22736" s="218">
        <v>44939</v>
      </c>
      <c r="D22736" s="218">
        <v>44939</v>
      </c>
      <c r="E22736" s="1">
        <v>1</v>
      </c>
      <c r="F22736" s="62">
        <v>49.1</v>
      </c>
    </row>
    <row r="22737" spans="1:6" x14ac:dyDescent="0.35">
      <c r="A22737" s="1">
        <v>496</v>
      </c>
      <c r="B22737" s="1" t="s">
        <v>177</v>
      </c>
      <c r="C22737" s="218">
        <v>44942</v>
      </c>
      <c r="D22737" s="218">
        <v>44938</v>
      </c>
      <c r="E22737" s="1">
        <v>1</v>
      </c>
      <c r="F22737" s="62">
        <v>52.87</v>
      </c>
    </row>
    <row r="22738" spans="1:6" x14ac:dyDescent="0.35">
      <c r="A22738" s="1">
        <v>496</v>
      </c>
      <c r="B22738" s="1" t="s">
        <v>177</v>
      </c>
      <c r="C22738" s="218">
        <v>44942</v>
      </c>
      <c r="D22738" s="218">
        <v>44940</v>
      </c>
      <c r="E22738" s="1">
        <v>1</v>
      </c>
      <c r="F22738" s="62">
        <v>54.45</v>
      </c>
    </row>
    <row r="22739" spans="1:6" x14ac:dyDescent="0.35">
      <c r="A22739" s="1">
        <v>496</v>
      </c>
      <c r="B22739" s="1" t="s">
        <v>177</v>
      </c>
      <c r="C22739" s="218">
        <v>44943</v>
      </c>
      <c r="D22739" s="218">
        <v>44939</v>
      </c>
      <c r="E22739" s="1">
        <v>1</v>
      </c>
      <c r="F22739" s="62">
        <v>49.9</v>
      </c>
    </row>
    <row r="22740" spans="1:6" x14ac:dyDescent="0.35">
      <c r="A22740" s="1">
        <v>496</v>
      </c>
      <c r="B22740" s="1" t="s">
        <v>177</v>
      </c>
      <c r="C22740" s="218">
        <v>44943</v>
      </c>
      <c r="D22740" s="218">
        <v>44940</v>
      </c>
      <c r="E22740" s="1">
        <v>1</v>
      </c>
      <c r="F22740" s="62">
        <v>54.45</v>
      </c>
    </row>
    <row r="22741" spans="1:6" x14ac:dyDescent="0.35">
      <c r="A22741" s="1">
        <v>496</v>
      </c>
      <c r="B22741" s="1" t="s">
        <v>177</v>
      </c>
      <c r="C22741" s="218">
        <v>44943</v>
      </c>
      <c r="D22741" s="218">
        <v>44941</v>
      </c>
      <c r="E22741" s="1">
        <v>2</v>
      </c>
      <c r="F22741" s="62">
        <v>108.9</v>
      </c>
    </row>
    <row r="22742" spans="1:6" x14ac:dyDescent="0.35">
      <c r="A22742" s="1">
        <v>496</v>
      </c>
      <c r="B22742" s="1" t="s">
        <v>177</v>
      </c>
      <c r="C22742" s="218">
        <v>44943</v>
      </c>
      <c r="D22742" s="218">
        <v>44943</v>
      </c>
      <c r="E22742" s="1">
        <v>1</v>
      </c>
      <c r="F22742" s="62">
        <v>51.48</v>
      </c>
    </row>
    <row r="22743" spans="1:6" x14ac:dyDescent="0.35">
      <c r="A22743" s="1">
        <v>496</v>
      </c>
      <c r="B22743" s="1" t="s">
        <v>177</v>
      </c>
      <c r="C22743" s="218">
        <v>44947</v>
      </c>
      <c r="D22743" s="218">
        <v>44943</v>
      </c>
      <c r="E22743" s="1">
        <v>1</v>
      </c>
      <c r="F22743" s="62">
        <v>54.45</v>
      </c>
    </row>
    <row r="22744" spans="1:6" x14ac:dyDescent="0.35">
      <c r="A22744" s="1">
        <v>496</v>
      </c>
      <c r="B22744" s="1" t="s">
        <v>177</v>
      </c>
      <c r="C22744" s="218">
        <v>44952</v>
      </c>
      <c r="D22744" s="218">
        <v>44952</v>
      </c>
      <c r="E22744" s="1">
        <v>4</v>
      </c>
      <c r="F22744" s="62">
        <v>215.82</v>
      </c>
    </row>
    <row r="22745" spans="1:6" x14ac:dyDescent="0.35">
      <c r="A22745" s="1">
        <v>701</v>
      </c>
      <c r="B22745" s="1" t="s">
        <v>178</v>
      </c>
      <c r="C22745" s="218">
        <v>44878</v>
      </c>
      <c r="D22745" s="218">
        <v>44878</v>
      </c>
      <c r="E22745" s="1">
        <v>9</v>
      </c>
      <c r="F22745" s="62">
        <v>208.54</v>
      </c>
    </row>
    <row r="22746" spans="1:6" x14ac:dyDescent="0.35">
      <c r="A22746" s="1">
        <v>701</v>
      </c>
      <c r="B22746" s="1" t="s">
        <v>178</v>
      </c>
      <c r="C22746" s="218">
        <v>44880</v>
      </c>
      <c r="D22746" s="218">
        <v>44878</v>
      </c>
      <c r="E22746" s="1">
        <v>4</v>
      </c>
      <c r="F22746" s="62">
        <v>94.84</v>
      </c>
    </row>
    <row r="22747" spans="1:6" x14ac:dyDescent="0.35">
      <c r="A22747" s="1">
        <v>701</v>
      </c>
      <c r="B22747" s="1" t="s">
        <v>178</v>
      </c>
      <c r="C22747" s="218">
        <v>44880</v>
      </c>
      <c r="D22747" s="218">
        <v>44879</v>
      </c>
      <c r="E22747" s="1">
        <v>6</v>
      </c>
      <c r="F22747" s="62">
        <v>138.79</v>
      </c>
    </row>
    <row r="22748" spans="1:6" x14ac:dyDescent="0.35">
      <c r="A22748" s="1">
        <v>701</v>
      </c>
      <c r="B22748" s="1" t="s">
        <v>178</v>
      </c>
      <c r="C22748" s="218">
        <v>44880</v>
      </c>
      <c r="D22748" s="218">
        <v>44880</v>
      </c>
      <c r="E22748" s="1">
        <v>6</v>
      </c>
      <c r="F22748" s="62">
        <v>139.74</v>
      </c>
    </row>
    <row r="22749" spans="1:6" x14ac:dyDescent="0.35">
      <c r="A22749" s="1">
        <v>701</v>
      </c>
      <c r="B22749" s="1" t="s">
        <v>178</v>
      </c>
      <c r="C22749" s="218">
        <v>44881</v>
      </c>
      <c r="D22749" s="218">
        <v>44878</v>
      </c>
      <c r="E22749" s="1">
        <v>2</v>
      </c>
      <c r="F22749" s="62">
        <v>47.52</v>
      </c>
    </row>
    <row r="22750" spans="1:6" x14ac:dyDescent="0.35">
      <c r="A22750" s="1">
        <v>701</v>
      </c>
      <c r="B22750" s="1" t="s">
        <v>178</v>
      </c>
      <c r="C22750" s="218">
        <v>44881</v>
      </c>
      <c r="D22750" s="218">
        <v>44879</v>
      </c>
      <c r="E22750" s="1">
        <v>3</v>
      </c>
      <c r="F22750" s="62">
        <v>71.180000000000007</v>
      </c>
    </row>
    <row r="22751" spans="1:6" x14ac:dyDescent="0.35">
      <c r="A22751" s="1">
        <v>701</v>
      </c>
      <c r="B22751" s="1" t="s">
        <v>178</v>
      </c>
      <c r="C22751" s="218">
        <v>44881</v>
      </c>
      <c r="D22751" s="218">
        <v>44880</v>
      </c>
      <c r="E22751" s="1">
        <v>7</v>
      </c>
      <c r="F22751" s="62">
        <v>166.22</v>
      </c>
    </row>
    <row r="22752" spans="1:6" x14ac:dyDescent="0.35">
      <c r="A22752" s="1">
        <v>701</v>
      </c>
      <c r="B22752" s="1" t="s">
        <v>178</v>
      </c>
      <c r="C22752" s="218">
        <v>44881</v>
      </c>
      <c r="D22752" s="218">
        <v>44881</v>
      </c>
      <c r="E22752" s="1">
        <v>2</v>
      </c>
      <c r="F22752" s="62">
        <v>46.93</v>
      </c>
    </row>
    <row r="22753" spans="1:6" x14ac:dyDescent="0.35">
      <c r="A22753" s="1">
        <v>701</v>
      </c>
      <c r="B22753" s="1" t="s">
        <v>178</v>
      </c>
      <c r="C22753" s="218">
        <v>44883</v>
      </c>
      <c r="D22753" s="218">
        <v>44880</v>
      </c>
      <c r="E22753" s="1">
        <v>2</v>
      </c>
      <c r="F22753" s="62">
        <v>44.95</v>
      </c>
    </row>
    <row r="22754" spans="1:6" x14ac:dyDescent="0.35">
      <c r="A22754" s="1">
        <v>701</v>
      </c>
      <c r="B22754" s="1" t="s">
        <v>178</v>
      </c>
      <c r="C22754" s="218">
        <v>44883</v>
      </c>
      <c r="D22754" s="218">
        <v>44881</v>
      </c>
      <c r="E22754" s="1">
        <v>4</v>
      </c>
      <c r="F22754" s="62">
        <v>94.84</v>
      </c>
    </row>
    <row r="22755" spans="1:6" x14ac:dyDescent="0.35">
      <c r="A22755" s="1">
        <v>701</v>
      </c>
      <c r="B22755" s="1" t="s">
        <v>178</v>
      </c>
      <c r="C22755" s="218">
        <v>44883</v>
      </c>
      <c r="D22755" s="218">
        <v>44882</v>
      </c>
      <c r="E22755" s="1">
        <v>1</v>
      </c>
      <c r="F22755" s="62">
        <v>23.76</v>
      </c>
    </row>
    <row r="22756" spans="1:6" x14ac:dyDescent="0.35">
      <c r="A22756" s="1">
        <v>701</v>
      </c>
      <c r="B22756" s="1" t="s">
        <v>178</v>
      </c>
      <c r="C22756" s="218">
        <v>44883</v>
      </c>
      <c r="D22756" s="218">
        <v>44883</v>
      </c>
      <c r="E22756" s="1">
        <v>1</v>
      </c>
      <c r="F22756" s="62">
        <v>23.76</v>
      </c>
    </row>
    <row r="22757" spans="1:6" x14ac:dyDescent="0.35">
      <c r="A22757" s="1">
        <v>701</v>
      </c>
      <c r="B22757" s="1" t="s">
        <v>178</v>
      </c>
      <c r="C22757" s="218">
        <v>44884</v>
      </c>
      <c r="D22757" s="218">
        <v>44878</v>
      </c>
      <c r="E22757" s="1">
        <v>1</v>
      </c>
      <c r="F22757" s="62">
        <v>23.76</v>
      </c>
    </row>
    <row r="22758" spans="1:6" x14ac:dyDescent="0.35">
      <c r="A22758" s="1">
        <v>701</v>
      </c>
      <c r="B22758" s="1" t="s">
        <v>178</v>
      </c>
      <c r="C22758" s="218">
        <v>44884</v>
      </c>
      <c r="D22758" s="218">
        <v>44879</v>
      </c>
      <c r="E22758" s="1">
        <v>3</v>
      </c>
      <c r="F22758" s="62">
        <v>69</v>
      </c>
    </row>
    <row r="22759" spans="1:6" x14ac:dyDescent="0.35">
      <c r="A22759" s="1">
        <v>701</v>
      </c>
      <c r="B22759" s="1" t="s">
        <v>178</v>
      </c>
      <c r="C22759" s="218">
        <v>44884</v>
      </c>
      <c r="D22759" s="218">
        <v>44880</v>
      </c>
      <c r="E22759" s="1">
        <v>5</v>
      </c>
      <c r="F22759" s="62">
        <v>116.42</v>
      </c>
    </row>
    <row r="22760" spans="1:6" x14ac:dyDescent="0.35">
      <c r="A22760" s="1">
        <v>701</v>
      </c>
      <c r="B22760" s="1" t="s">
        <v>178</v>
      </c>
      <c r="C22760" s="218">
        <v>44884</v>
      </c>
      <c r="D22760" s="218">
        <v>44881</v>
      </c>
      <c r="E22760" s="1">
        <v>8</v>
      </c>
      <c r="F22760" s="62">
        <v>185.12</v>
      </c>
    </row>
    <row r="22761" spans="1:6" x14ac:dyDescent="0.35">
      <c r="A22761" s="1">
        <v>701</v>
      </c>
      <c r="B22761" s="1" t="s">
        <v>178</v>
      </c>
      <c r="C22761" s="218">
        <v>44884</v>
      </c>
      <c r="D22761" s="218">
        <v>44882</v>
      </c>
      <c r="E22761" s="1">
        <v>5</v>
      </c>
      <c r="F22761" s="62">
        <v>118.8</v>
      </c>
    </row>
    <row r="22762" spans="1:6" x14ac:dyDescent="0.35">
      <c r="A22762" s="1">
        <v>701</v>
      </c>
      <c r="B22762" s="1" t="s">
        <v>178</v>
      </c>
      <c r="C22762" s="218">
        <v>44885</v>
      </c>
      <c r="D22762" s="218">
        <v>44879</v>
      </c>
      <c r="E22762" s="1">
        <v>3</v>
      </c>
      <c r="F22762" s="62">
        <v>71.180000000000007</v>
      </c>
    </row>
    <row r="22763" spans="1:6" x14ac:dyDescent="0.35">
      <c r="A22763" s="1">
        <v>701</v>
      </c>
      <c r="B22763" s="1" t="s">
        <v>178</v>
      </c>
      <c r="C22763" s="218">
        <v>44885</v>
      </c>
      <c r="D22763" s="218">
        <v>44880</v>
      </c>
      <c r="E22763" s="1">
        <v>1</v>
      </c>
      <c r="F22763" s="62">
        <v>23.76</v>
      </c>
    </row>
    <row r="22764" spans="1:6" x14ac:dyDescent="0.35">
      <c r="A22764" s="1">
        <v>701</v>
      </c>
      <c r="B22764" s="1" t="s">
        <v>178</v>
      </c>
      <c r="C22764" s="218">
        <v>44885</v>
      </c>
      <c r="D22764" s="218">
        <v>44881</v>
      </c>
      <c r="E22764" s="1">
        <v>3</v>
      </c>
      <c r="F22764" s="62">
        <v>71.28</v>
      </c>
    </row>
    <row r="22765" spans="1:6" x14ac:dyDescent="0.35">
      <c r="A22765" s="1">
        <v>701</v>
      </c>
      <c r="B22765" s="1" t="s">
        <v>178</v>
      </c>
      <c r="C22765" s="218">
        <v>44885</v>
      </c>
      <c r="D22765" s="218">
        <v>44882</v>
      </c>
      <c r="E22765" s="1">
        <v>3</v>
      </c>
      <c r="F22765" s="62">
        <v>69</v>
      </c>
    </row>
    <row r="22766" spans="1:6" x14ac:dyDescent="0.35">
      <c r="A22766" s="1">
        <v>701</v>
      </c>
      <c r="B22766" s="1" t="s">
        <v>178</v>
      </c>
      <c r="C22766" s="218">
        <v>44885</v>
      </c>
      <c r="D22766" s="218">
        <v>44883</v>
      </c>
      <c r="E22766" s="1">
        <v>3</v>
      </c>
      <c r="F22766" s="62">
        <v>93.36</v>
      </c>
    </row>
    <row r="22767" spans="1:6" x14ac:dyDescent="0.35">
      <c r="A22767" s="1">
        <v>701</v>
      </c>
      <c r="B22767" s="1" t="s">
        <v>178</v>
      </c>
      <c r="C22767" s="218">
        <v>44885</v>
      </c>
      <c r="D22767" s="218">
        <v>44884</v>
      </c>
      <c r="E22767" s="1">
        <v>2</v>
      </c>
      <c r="F22767" s="62">
        <v>47.42</v>
      </c>
    </row>
    <row r="22768" spans="1:6" x14ac:dyDescent="0.35">
      <c r="A22768" s="1">
        <v>701</v>
      </c>
      <c r="B22768" s="1" t="s">
        <v>178</v>
      </c>
      <c r="C22768" s="218">
        <v>44886</v>
      </c>
      <c r="D22768" s="218">
        <v>44880</v>
      </c>
      <c r="E22768" s="1">
        <v>3</v>
      </c>
      <c r="F22768" s="62">
        <v>71.28</v>
      </c>
    </row>
    <row r="22769" spans="1:6" x14ac:dyDescent="0.35">
      <c r="A22769" s="1">
        <v>701</v>
      </c>
      <c r="B22769" s="1" t="s">
        <v>178</v>
      </c>
      <c r="C22769" s="218">
        <v>44886</v>
      </c>
      <c r="D22769" s="218">
        <v>44881</v>
      </c>
      <c r="E22769" s="1">
        <v>3</v>
      </c>
      <c r="F22769" s="62">
        <v>71.28</v>
      </c>
    </row>
    <row r="22770" spans="1:6" x14ac:dyDescent="0.35">
      <c r="A22770" s="1">
        <v>701</v>
      </c>
      <c r="B22770" s="1" t="s">
        <v>178</v>
      </c>
      <c r="C22770" s="218">
        <v>44886</v>
      </c>
      <c r="D22770" s="218">
        <v>44882</v>
      </c>
      <c r="E22770" s="1">
        <v>6</v>
      </c>
      <c r="F22770" s="62">
        <v>141.77000000000001</v>
      </c>
    </row>
    <row r="22771" spans="1:6" x14ac:dyDescent="0.35">
      <c r="A22771" s="1">
        <v>701</v>
      </c>
      <c r="B22771" s="1" t="s">
        <v>178</v>
      </c>
      <c r="C22771" s="218">
        <v>44886</v>
      </c>
      <c r="D22771" s="218">
        <v>44883</v>
      </c>
      <c r="E22771" s="1">
        <v>2</v>
      </c>
      <c r="F22771" s="62">
        <v>72.47</v>
      </c>
    </row>
    <row r="22772" spans="1:6" x14ac:dyDescent="0.35">
      <c r="A22772" s="1">
        <v>701</v>
      </c>
      <c r="B22772" s="1" t="s">
        <v>178</v>
      </c>
      <c r="C22772" s="218">
        <v>44886</v>
      </c>
      <c r="D22772" s="218">
        <v>44884</v>
      </c>
      <c r="E22772" s="1">
        <v>5</v>
      </c>
      <c r="F22772" s="62">
        <v>118.6</v>
      </c>
    </row>
    <row r="22773" spans="1:6" x14ac:dyDescent="0.35">
      <c r="A22773" s="1">
        <v>701</v>
      </c>
      <c r="B22773" s="1" t="s">
        <v>178</v>
      </c>
      <c r="C22773" s="218">
        <v>44886</v>
      </c>
      <c r="D22773" s="218">
        <v>44885</v>
      </c>
      <c r="E22773" s="1">
        <v>1</v>
      </c>
      <c r="F22773" s="62">
        <v>48.81</v>
      </c>
    </row>
    <row r="22774" spans="1:6" x14ac:dyDescent="0.35">
      <c r="A22774" s="1">
        <v>701</v>
      </c>
      <c r="B22774" s="1" t="s">
        <v>178</v>
      </c>
      <c r="C22774" s="218">
        <v>44887</v>
      </c>
      <c r="D22774" s="218">
        <v>44881</v>
      </c>
      <c r="E22774" s="1">
        <v>2</v>
      </c>
      <c r="F22774" s="62">
        <v>47.52</v>
      </c>
    </row>
    <row r="22775" spans="1:6" x14ac:dyDescent="0.35">
      <c r="A22775" s="1">
        <v>701</v>
      </c>
      <c r="B22775" s="1" t="s">
        <v>178</v>
      </c>
      <c r="C22775" s="218">
        <v>44887</v>
      </c>
      <c r="D22775" s="218">
        <v>44882</v>
      </c>
      <c r="E22775" s="1">
        <v>5</v>
      </c>
      <c r="F22775" s="62">
        <v>143.75</v>
      </c>
    </row>
    <row r="22776" spans="1:6" x14ac:dyDescent="0.35">
      <c r="A22776" s="1">
        <v>701</v>
      </c>
      <c r="B22776" s="1" t="s">
        <v>178</v>
      </c>
      <c r="C22776" s="218">
        <v>44887</v>
      </c>
      <c r="D22776" s="218">
        <v>44883</v>
      </c>
      <c r="E22776" s="1">
        <v>6</v>
      </c>
      <c r="F22776" s="62">
        <v>142.36000000000001</v>
      </c>
    </row>
    <row r="22777" spans="1:6" x14ac:dyDescent="0.35">
      <c r="A22777" s="1">
        <v>701</v>
      </c>
      <c r="B22777" s="1" t="s">
        <v>178</v>
      </c>
      <c r="C22777" s="218">
        <v>44887</v>
      </c>
      <c r="D22777" s="218">
        <v>44884</v>
      </c>
      <c r="E22777" s="1">
        <v>6</v>
      </c>
      <c r="F22777" s="62">
        <v>140.58000000000001</v>
      </c>
    </row>
    <row r="22778" spans="1:6" x14ac:dyDescent="0.35">
      <c r="A22778" s="1">
        <v>701</v>
      </c>
      <c r="B22778" s="1" t="s">
        <v>178</v>
      </c>
      <c r="C22778" s="218">
        <v>44887</v>
      </c>
      <c r="D22778" s="218">
        <v>44885</v>
      </c>
      <c r="E22778" s="1">
        <v>1</v>
      </c>
      <c r="F22778" s="62">
        <v>23.76</v>
      </c>
    </row>
    <row r="22779" spans="1:6" x14ac:dyDescent="0.35">
      <c r="A22779" s="1">
        <v>701</v>
      </c>
      <c r="B22779" s="1" t="s">
        <v>178</v>
      </c>
      <c r="C22779" s="218">
        <v>44887</v>
      </c>
      <c r="D22779" s="218">
        <v>44886</v>
      </c>
      <c r="E22779" s="1">
        <v>2</v>
      </c>
      <c r="F22779" s="62">
        <v>71.48</v>
      </c>
    </row>
    <row r="22780" spans="1:6" x14ac:dyDescent="0.35">
      <c r="A22780" s="1">
        <v>701</v>
      </c>
      <c r="B22780" s="1" t="s">
        <v>178</v>
      </c>
      <c r="C22780" s="218">
        <v>44887</v>
      </c>
      <c r="D22780" s="218">
        <v>44887</v>
      </c>
      <c r="E22780" s="1">
        <v>2</v>
      </c>
      <c r="F22780" s="62">
        <v>47.52</v>
      </c>
    </row>
    <row r="22781" spans="1:6" x14ac:dyDescent="0.35">
      <c r="A22781" s="1">
        <v>701</v>
      </c>
      <c r="B22781" s="1" t="s">
        <v>178</v>
      </c>
      <c r="C22781" s="218">
        <v>44888</v>
      </c>
      <c r="D22781" s="218">
        <v>44883</v>
      </c>
      <c r="E22781" s="1">
        <v>1</v>
      </c>
      <c r="F22781" s="62">
        <v>23.66</v>
      </c>
    </row>
    <row r="22782" spans="1:6" x14ac:dyDescent="0.35">
      <c r="A22782" s="1">
        <v>701</v>
      </c>
      <c r="B22782" s="1" t="s">
        <v>178</v>
      </c>
      <c r="C22782" s="218">
        <v>44888</v>
      </c>
      <c r="D22782" s="218">
        <v>44884</v>
      </c>
      <c r="E22782" s="1">
        <v>4</v>
      </c>
      <c r="F22782" s="62">
        <v>94.94</v>
      </c>
    </row>
    <row r="22783" spans="1:6" x14ac:dyDescent="0.35">
      <c r="A22783" s="1">
        <v>701</v>
      </c>
      <c r="B22783" s="1" t="s">
        <v>178</v>
      </c>
      <c r="C22783" s="218">
        <v>44888</v>
      </c>
      <c r="D22783" s="218">
        <v>44885</v>
      </c>
      <c r="E22783" s="1">
        <v>2</v>
      </c>
      <c r="F22783" s="62">
        <v>47.42</v>
      </c>
    </row>
    <row r="22784" spans="1:6" x14ac:dyDescent="0.35">
      <c r="A22784" s="1">
        <v>701</v>
      </c>
      <c r="B22784" s="1" t="s">
        <v>178</v>
      </c>
      <c r="C22784" s="218">
        <v>44888</v>
      </c>
      <c r="D22784" s="218">
        <v>44886</v>
      </c>
      <c r="E22784" s="1">
        <v>2</v>
      </c>
      <c r="F22784" s="62">
        <v>47.52</v>
      </c>
    </row>
    <row r="22785" spans="1:6" x14ac:dyDescent="0.35">
      <c r="A22785" s="1">
        <v>701</v>
      </c>
      <c r="B22785" s="1" t="s">
        <v>178</v>
      </c>
      <c r="C22785" s="218">
        <v>44888</v>
      </c>
      <c r="D22785" s="218">
        <v>44887</v>
      </c>
      <c r="E22785" s="1">
        <v>4</v>
      </c>
      <c r="F22785" s="62">
        <v>119</v>
      </c>
    </row>
    <row r="22786" spans="1:6" x14ac:dyDescent="0.35">
      <c r="A22786" s="1">
        <v>701</v>
      </c>
      <c r="B22786" s="1" t="s">
        <v>178</v>
      </c>
      <c r="C22786" s="218">
        <v>44888</v>
      </c>
      <c r="D22786" s="218">
        <v>44888</v>
      </c>
      <c r="E22786" s="1">
        <v>3</v>
      </c>
      <c r="F22786" s="62">
        <v>71.180000000000007</v>
      </c>
    </row>
    <row r="22787" spans="1:6" x14ac:dyDescent="0.35">
      <c r="A22787" s="1">
        <v>701</v>
      </c>
      <c r="B22787" s="1" t="s">
        <v>178</v>
      </c>
      <c r="C22787" s="218">
        <v>44889</v>
      </c>
      <c r="D22787" s="218">
        <v>44883</v>
      </c>
      <c r="E22787" s="1">
        <v>4</v>
      </c>
      <c r="F22787" s="62">
        <v>94.89</v>
      </c>
    </row>
    <row r="22788" spans="1:6" x14ac:dyDescent="0.35">
      <c r="A22788" s="1">
        <v>701</v>
      </c>
      <c r="B22788" s="1" t="s">
        <v>178</v>
      </c>
      <c r="C22788" s="218">
        <v>44889</v>
      </c>
      <c r="D22788" s="218">
        <v>44884</v>
      </c>
      <c r="E22788" s="1">
        <v>1</v>
      </c>
      <c r="F22788" s="62">
        <v>23.66</v>
      </c>
    </row>
    <row r="22789" spans="1:6" x14ac:dyDescent="0.35">
      <c r="A22789" s="1">
        <v>701</v>
      </c>
      <c r="B22789" s="1" t="s">
        <v>178</v>
      </c>
      <c r="C22789" s="218">
        <v>44889</v>
      </c>
      <c r="D22789" s="218">
        <v>44885</v>
      </c>
      <c r="E22789" s="1">
        <v>6</v>
      </c>
      <c r="F22789" s="62">
        <v>142.01</v>
      </c>
    </row>
    <row r="22790" spans="1:6" x14ac:dyDescent="0.35">
      <c r="A22790" s="1">
        <v>701</v>
      </c>
      <c r="B22790" s="1" t="s">
        <v>178</v>
      </c>
      <c r="C22790" s="218">
        <v>44889</v>
      </c>
      <c r="D22790" s="218">
        <v>44886</v>
      </c>
      <c r="E22790" s="1">
        <v>1</v>
      </c>
      <c r="F22790" s="62">
        <v>23.66</v>
      </c>
    </row>
    <row r="22791" spans="1:6" x14ac:dyDescent="0.35">
      <c r="A22791" s="1">
        <v>701</v>
      </c>
      <c r="B22791" s="1" t="s">
        <v>178</v>
      </c>
      <c r="C22791" s="218">
        <v>44889</v>
      </c>
      <c r="D22791" s="218">
        <v>44888</v>
      </c>
      <c r="E22791" s="1">
        <v>3</v>
      </c>
      <c r="F22791" s="62">
        <v>71.180000000000007</v>
      </c>
    </row>
    <row r="22792" spans="1:6" x14ac:dyDescent="0.35">
      <c r="A22792" s="1">
        <v>701</v>
      </c>
      <c r="B22792" s="1" t="s">
        <v>178</v>
      </c>
      <c r="C22792" s="218">
        <v>44889</v>
      </c>
      <c r="D22792" s="218">
        <v>44889</v>
      </c>
      <c r="E22792" s="1">
        <v>1</v>
      </c>
      <c r="F22792" s="62">
        <v>23.76</v>
      </c>
    </row>
    <row r="22793" spans="1:6" x14ac:dyDescent="0.35">
      <c r="A22793" s="1">
        <v>701</v>
      </c>
      <c r="B22793" s="1" t="s">
        <v>178</v>
      </c>
      <c r="C22793" s="218">
        <v>44890</v>
      </c>
      <c r="D22793" s="218">
        <v>44884</v>
      </c>
      <c r="E22793" s="1">
        <v>2</v>
      </c>
      <c r="F22793" s="62">
        <v>46.78</v>
      </c>
    </row>
    <row r="22794" spans="1:6" x14ac:dyDescent="0.35">
      <c r="A22794" s="1">
        <v>701</v>
      </c>
      <c r="B22794" s="1" t="s">
        <v>178</v>
      </c>
      <c r="C22794" s="218">
        <v>44890</v>
      </c>
      <c r="D22794" s="218">
        <v>44886</v>
      </c>
      <c r="E22794" s="1">
        <v>10</v>
      </c>
      <c r="F22794" s="62">
        <v>236.75</v>
      </c>
    </row>
    <row r="22795" spans="1:6" x14ac:dyDescent="0.35">
      <c r="A22795" s="1">
        <v>701</v>
      </c>
      <c r="B22795" s="1" t="s">
        <v>178</v>
      </c>
      <c r="C22795" s="218">
        <v>44890</v>
      </c>
      <c r="D22795" s="218">
        <v>44887</v>
      </c>
      <c r="E22795" s="1">
        <v>1</v>
      </c>
      <c r="F22795" s="62">
        <v>23.66</v>
      </c>
    </row>
    <row r="22796" spans="1:6" x14ac:dyDescent="0.35">
      <c r="A22796" s="1">
        <v>701</v>
      </c>
      <c r="B22796" s="1" t="s">
        <v>178</v>
      </c>
      <c r="C22796" s="218">
        <v>44890</v>
      </c>
      <c r="D22796" s="218">
        <v>44888</v>
      </c>
      <c r="E22796" s="1">
        <v>7</v>
      </c>
      <c r="F22796" s="62">
        <v>161.37</v>
      </c>
    </row>
    <row r="22797" spans="1:6" x14ac:dyDescent="0.35">
      <c r="A22797" s="1">
        <v>701</v>
      </c>
      <c r="B22797" s="1" t="s">
        <v>178</v>
      </c>
      <c r="C22797" s="218">
        <v>44890</v>
      </c>
      <c r="D22797" s="218">
        <v>44889</v>
      </c>
      <c r="E22797" s="1">
        <v>2</v>
      </c>
      <c r="F22797" s="62">
        <v>47.32</v>
      </c>
    </row>
    <row r="22798" spans="1:6" x14ac:dyDescent="0.35">
      <c r="A22798" s="1">
        <v>701</v>
      </c>
      <c r="B22798" s="1" t="s">
        <v>178</v>
      </c>
      <c r="C22798" s="218">
        <v>44890</v>
      </c>
      <c r="D22798" s="218">
        <v>44890</v>
      </c>
      <c r="E22798" s="1">
        <v>3</v>
      </c>
      <c r="F22798" s="62">
        <v>70.98</v>
      </c>
    </row>
    <row r="22799" spans="1:6" x14ac:dyDescent="0.35">
      <c r="A22799" s="1">
        <v>701</v>
      </c>
      <c r="B22799" s="1" t="s">
        <v>178</v>
      </c>
      <c r="C22799" s="218">
        <v>44891</v>
      </c>
      <c r="D22799" s="218">
        <v>44885</v>
      </c>
      <c r="E22799" s="1">
        <v>3</v>
      </c>
      <c r="F22799" s="62">
        <v>70.78</v>
      </c>
    </row>
    <row r="22800" spans="1:6" x14ac:dyDescent="0.35">
      <c r="A22800" s="1">
        <v>701</v>
      </c>
      <c r="B22800" s="1" t="s">
        <v>178</v>
      </c>
      <c r="C22800" s="218">
        <v>44891</v>
      </c>
      <c r="D22800" s="218">
        <v>44886</v>
      </c>
      <c r="E22800" s="1">
        <v>1</v>
      </c>
      <c r="F22800" s="62">
        <v>23.56</v>
      </c>
    </row>
    <row r="22801" spans="1:6" x14ac:dyDescent="0.35">
      <c r="A22801" s="1">
        <v>701</v>
      </c>
      <c r="B22801" s="1" t="s">
        <v>178</v>
      </c>
      <c r="C22801" s="218">
        <v>44891</v>
      </c>
      <c r="D22801" s="218">
        <v>44887</v>
      </c>
      <c r="E22801" s="1">
        <v>3</v>
      </c>
      <c r="F22801" s="62">
        <v>71.08</v>
      </c>
    </row>
    <row r="22802" spans="1:6" x14ac:dyDescent="0.35">
      <c r="A22802" s="1">
        <v>701</v>
      </c>
      <c r="B22802" s="1" t="s">
        <v>178</v>
      </c>
      <c r="C22802" s="218">
        <v>44891</v>
      </c>
      <c r="D22802" s="218">
        <v>44888</v>
      </c>
      <c r="E22802" s="1">
        <v>3</v>
      </c>
      <c r="F22802" s="62">
        <v>70.39</v>
      </c>
    </row>
    <row r="22803" spans="1:6" x14ac:dyDescent="0.35">
      <c r="A22803" s="1">
        <v>701</v>
      </c>
      <c r="B22803" s="1" t="s">
        <v>178</v>
      </c>
      <c r="C22803" s="218">
        <v>44891</v>
      </c>
      <c r="D22803" s="218">
        <v>44889</v>
      </c>
      <c r="E22803" s="1">
        <v>3</v>
      </c>
      <c r="F22803" s="1">
        <v>95.93</v>
      </c>
    </row>
    <row r="22804" spans="1:6" x14ac:dyDescent="0.35">
      <c r="A22804" s="1">
        <v>701</v>
      </c>
      <c r="B22804" s="1" t="s">
        <v>178</v>
      </c>
      <c r="C22804" s="218">
        <v>44891</v>
      </c>
      <c r="D22804" s="218">
        <v>44890</v>
      </c>
      <c r="E22804" s="1">
        <v>2</v>
      </c>
      <c r="F22804" s="1">
        <v>47.32</v>
      </c>
    </row>
    <row r="22805" spans="1:6" x14ac:dyDescent="0.35">
      <c r="A22805" s="1">
        <v>701</v>
      </c>
      <c r="B22805" s="1" t="s">
        <v>178</v>
      </c>
      <c r="C22805" s="218">
        <v>44891</v>
      </c>
      <c r="D22805" s="218">
        <v>44891</v>
      </c>
      <c r="E22805" s="1">
        <v>3</v>
      </c>
      <c r="F22805" s="1">
        <v>70.88</v>
      </c>
    </row>
    <row r="22806" spans="1:6" x14ac:dyDescent="0.35">
      <c r="A22806" s="1">
        <v>701</v>
      </c>
      <c r="B22806" s="1" t="s">
        <v>178</v>
      </c>
      <c r="C22806" s="218">
        <v>44892</v>
      </c>
      <c r="D22806" s="218">
        <v>44886</v>
      </c>
      <c r="E22806" s="1">
        <v>2</v>
      </c>
      <c r="F22806" s="1">
        <v>47.42</v>
      </c>
    </row>
    <row r="22807" spans="1:6" x14ac:dyDescent="0.35">
      <c r="A22807" s="1">
        <v>701</v>
      </c>
      <c r="B22807" s="1" t="s">
        <v>178</v>
      </c>
      <c r="C22807" s="218">
        <v>44892</v>
      </c>
      <c r="D22807" s="218">
        <v>44887</v>
      </c>
      <c r="E22807" s="1">
        <v>3</v>
      </c>
      <c r="F22807" s="1">
        <v>70.83</v>
      </c>
    </row>
    <row r="22808" spans="1:6" x14ac:dyDescent="0.35">
      <c r="A22808" s="1">
        <v>701</v>
      </c>
      <c r="B22808" s="1" t="s">
        <v>178</v>
      </c>
      <c r="C22808" s="218">
        <v>44892</v>
      </c>
      <c r="D22808" s="218">
        <v>44888</v>
      </c>
      <c r="E22808" s="1">
        <v>9</v>
      </c>
      <c r="F22808" s="1">
        <v>213.19</v>
      </c>
    </row>
    <row r="22809" spans="1:6" x14ac:dyDescent="0.35">
      <c r="A22809" s="1">
        <v>701</v>
      </c>
      <c r="B22809" s="1" t="s">
        <v>178</v>
      </c>
      <c r="C22809" s="218">
        <v>44892</v>
      </c>
      <c r="D22809" s="218">
        <v>44889</v>
      </c>
      <c r="E22809" s="1">
        <v>4</v>
      </c>
      <c r="F22809" s="1">
        <v>94.54</v>
      </c>
    </row>
    <row r="22810" spans="1:6" x14ac:dyDescent="0.35">
      <c r="A22810" s="1">
        <v>701</v>
      </c>
      <c r="B22810" s="1" t="s">
        <v>178</v>
      </c>
      <c r="C22810" s="218">
        <v>44892</v>
      </c>
      <c r="D22810" s="218">
        <v>44890</v>
      </c>
      <c r="E22810" s="1">
        <v>1</v>
      </c>
      <c r="F22810" s="1">
        <v>23.76</v>
      </c>
    </row>
    <row r="22811" spans="1:6" x14ac:dyDescent="0.35">
      <c r="A22811" s="1">
        <v>701</v>
      </c>
      <c r="B22811" s="1" t="s">
        <v>178</v>
      </c>
      <c r="C22811" s="218">
        <v>44892</v>
      </c>
      <c r="D22811" s="218">
        <v>44891</v>
      </c>
      <c r="E22811" s="1">
        <v>1</v>
      </c>
      <c r="F22811" s="1">
        <v>23.76</v>
      </c>
    </row>
    <row r="22812" spans="1:6" x14ac:dyDescent="0.35">
      <c r="A22812" s="1">
        <v>701</v>
      </c>
      <c r="B22812" s="1" t="s">
        <v>178</v>
      </c>
      <c r="C22812" s="218">
        <v>44892</v>
      </c>
      <c r="D22812" s="218">
        <v>44892</v>
      </c>
      <c r="E22812" s="1">
        <v>2</v>
      </c>
      <c r="F22812" s="1">
        <v>47.32</v>
      </c>
    </row>
    <row r="22813" spans="1:6" x14ac:dyDescent="0.35">
      <c r="A22813" s="1">
        <v>701</v>
      </c>
      <c r="B22813" s="1" t="s">
        <v>178</v>
      </c>
      <c r="C22813" s="218">
        <v>44893</v>
      </c>
      <c r="D22813" s="218">
        <v>44887</v>
      </c>
      <c r="E22813" s="1">
        <v>2</v>
      </c>
      <c r="F22813" s="1">
        <v>96.23</v>
      </c>
    </row>
    <row r="22814" spans="1:6" x14ac:dyDescent="0.35">
      <c r="A22814" s="1">
        <v>701</v>
      </c>
      <c r="B22814" s="1" t="s">
        <v>178</v>
      </c>
      <c r="C22814" s="218">
        <v>44893</v>
      </c>
      <c r="D22814" s="218">
        <v>44889</v>
      </c>
      <c r="E22814" s="1">
        <v>3</v>
      </c>
      <c r="F22814" s="1">
        <v>71.180000000000007</v>
      </c>
    </row>
    <row r="22815" spans="1:6" x14ac:dyDescent="0.35">
      <c r="A22815" s="1">
        <v>701</v>
      </c>
      <c r="B22815" s="1" t="s">
        <v>178</v>
      </c>
      <c r="C22815" s="218">
        <v>44893</v>
      </c>
      <c r="D22815" s="218">
        <v>44890</v>
      </c>
      <c r="E22815" s="1">
        <v>8</v>
      </c>
      <c r="F22815" s="1">
        <v>214.18</v>
      </c>
    </row>
    <row r="22816" spans="1:6" x14ac:dyDescent="0.35">
      <c r="A22816" s="1">
        <v>701</v>
      </c>
      <c r="B22816" s="1" t="s">
        <v>178</v>
      </c>
      <c r="C22816" s="218">
        <v>44893</v>
      </c>
      <c r="D22816" s="218">
        <v>44891</v>
      </c>
      <c r="E22816" s="1">
        <v>1</v>
      </c>
      <c r="F22816" s="1">
        <v>23.71</v>
      </c>
    </row>
    <row r="22817" spans="1:6" x14ac:dyDescent="0.35">
      <c r="A22817" s="1">
        <v>701</v>
      </c>
      <c r="B22817" s="1" t="s">
        <v>178</v>
      </c>
      <c r="C22817" s="218">
        <v>44893</v>
      </c>
      <c r="D22817" s="218">
        <v>44892</v>
      </c>
      <c r="E22817" s="1">
        <v>3</v>
      </c>
      <c r="F22817" s="1">
        <v>71.180000000000007</v>
      </c>
    </row>
    <row r="22818" spans="1:6" x14ac:dyDescent="0.35">
      <c r="A22818" s="1">
        <v>701</v>
      </c>
      <c r="B22818" s="1" t="s">
        <v>178</v>
      </c>
      <c r="C22818" s="218">
        <v>44893</v>
      </c>
      <c r="D22818" s="218">
        <v>44893</v>
      </c>
      <c r="E22818" s="1">
        <v>2</v>
      </c>
      <c r="F22818" s="1">
        <v>47.42</v>
      </c>
    </row>
    <row r="22819" spans="1:6" x14ac:dyDescent="0.35">
      <c r="A22819" s="1">
        <v>701</v>
      </c>
      <c r="B22819" s="1" t="s">
        <v>178</v>
      </c>
      <c r="C22819" s="218">
        <v>44894</v>
      </c>
      <c r="D22819" s="218">
        <v>44890</v>
      </c>
      <c r="E22819" s="1">
        <v>2</v>
      </c>
      <c r="F22819" s="1">
        <v>47.32</v>
      </c>
    </row>
    <row r="22820" spans="1:6" x14ac:dyDescent="0.35">
      <c r="A22820" s="1">
        <v>701</v>
      </c>
      <c r="B22820" s="1" t="s">
        <v>178</v>
      </c>
      <c r="C22820" s="218">
        <v>44894</v>
      </c>
      <c r="D22820" s="218">
        <v>44891</v>
      </c>
      <c r="E22820" s="1">
        <v>3</v>
      </c>
      <c r="F22820" s="1">
        <v>119.69</v>
      </c>
    </row>
    <row r="22821" spans="1:6" x14ac:dyDescent="0.35">
      <c r="A22821" s="1">
        <v>701</v>
      </c>
      <c r="B22821" s="1" t="s">
        <v>178</v>
      </c>
      <c r="C22821" s="218">
        <v>44894</v>
      </c>
      <c r="D22821" s="218">
        <v>44892</v>
      </c>
      <c r="E22821" s="1">
        <v>1</v>
      </c>
      <c r="F22821" s="1">
        <v>23.66</v>
      </c>
    </row>
    <row r="22822" spans="1:6" x14ac:dyDescent="0.35">
      <c r="A22822" s="1">
        <v>701</v>
      </c>
      <c r="B22822" s="1" t="s">
        <v>178</v>
      </c>
      <c r="C22822" s="218">
        <v>44894</v>
      </c>
      <c r="D22822" s="218">
        <v>44893</v>
      </c>
      <c r="E22822" s="1">
        <v>4</v>
      </c>
      <c r="F22822" s="1">
        <v>94.74</v>
      </c>
    </row>
    <row r="22823" spans="1:6" x14ac:dyDescent="0.35">
      <c r="A22823" s="1">
        <v>701</v>
      </c>
      <c r="B22823" s="1" t="s">
        <v>178</v>
      </c>
      <c r="C22823" s="218">
        <v>44894</v>
      </c>
      <c r="D22823" s="218">
        <v>44894</v>
      </c>
      <c r="E22823" s="1">
        <v>6</v>
      </c>
      <c r="F22823" s="1">
        <v>167.21</v>
      </c>
    </row>
    <row r="22824" spans="1:6" x14ac:dyDescent="0.35">
      <c r="A22824" s="1">
        <v>701</v>
      </c>
      <c r="B22824" s="1" t="s">
        <v>178</v>
      </c>
      <c r="C22824" s="218">
        <v>44895</v>
      </c>
      <c r="D22824" s="218">
        <v>44890</v>
      </c>
      <c r="E22824" s="1">
        <v>2</v>
      </c>
      <c r="F22824" s="1">
        <v>72.17</v>
      </c>
    </row>
    <row r="22825" spans="1:6" x14ac:dyDescent="0.35">
      <c r="A22825" s="1">
        <v>701</v>
      </c>
      <c r="B22825" s="1" t="s">
        <v>178</v>
      </c>
      <c r="C22825" s="218">
        <v>44895</v>
      </c>
      <c r="D22825" s="218">
        <v>44892</v>
      </c>
      <c r="E22825" s="1">
        <v>3</v>
      </c>
      <c r="F22825" s="1">
        <v>71.08</v>
      </c>
    </row>
    <row r="22826" spans="1:6" x14ac:dyDescent="0.35">
      <c r="A22826" s="1">
        <v>701</v>
      </c>
      <c r="B22826" s="1" t="s">
        <v>178</v>
      </c>
      <c r="C22826" s="218">
        <v>44895</v>
      </c>
      <c r="D22826" s="218">
        <v>44893</v>
      </c>
      <c r="E22826" s="1">
        <v>3</v>
      </c>
      <c r="F22826" s="1">
        <v>71.180000000000007</v>
      </c>
    </row>
    <row r="22827" spans="1:6" x14ac:dyDescent="0.35">
      <c r="A22827" s="1">
        <v>701</v>
      </c>
      <c r="B22827" s="1" t="s">
        <v>178</v>
      </c>
      <c r="C22827" s="218">
        <v>44895</v>
      </c>
      <c r="D22827" s="218">
        <v>44894</v>
      </c>
      <c r="E22827" s="1">
        <v>1</v>
      </c>
      <c r="F22827" s="1">
        <v>23.76</v>
      </c>
    </row>
    <row r="22828" spans="1:6" x14ac:dyDescent="0.35">
      <c r="A22828" s="1">
        <v>701</v>
      </c>
      <c r="B22828" s="1" t="s">
        <v>178</v>
      </c>
      <c r="C22828" s="218">
        <v>44895</v>
      </c>
      <c r="D22828" s="218">
        <v>44895</v>
      </c>
      <c r="E22828" s="1">
        <v>5</v>
      </c>
      <c r="F22828" s="1">
        <v>168</v>
      </c>
    </row>
    <row r="22829" spans="1:6" x14ac:dyDescent="0.35">
      <c r="A22829" s="1">
        <v>701</v>
      </c>
      <c r="B22829" s="1" t="s">
        <v>178</v>
      </c>
      <c r="C22829" s="218">
        <v>44896</v>
      </c>
      <c r="D22829" s="218">
        <v>44892</v>
      </c>
      <c r="E22829" s="1">
        <v>3</v>
      </c>
      <c r="F22829" s="1">
        <v>92.56</v>
      </c>
    </row>
    <row r="22830" spans="1:6" x14ac:dyDescent="0.35">
      <c r="A22830" s="1">
        <v>701</v>
      </c>
      <c r="B22830" s="1" t="s">
        <v>178</v>
      </c>
      <c r="C22830" s="218">
        <v>44896</v>
      </c>
      <c r="D22830" s="218">
        <v>44895</v>
      </c>
      <c r="E22830" s="1">
        <v>3</v>
      </c>
      <c r="F22830" s="1">
        <v>71.08</v>
      </c>
    </row>
    <row r="22831" spans="1:6" x14ac:dyDescent="0.35">
      <c r="A22831" s="1">
        <v>701</v>
      </c>
      <c r="B22831" s="1" t="s">
        <v>178</v>
      </c>
      <c r="C22831" s="218">
        <v>44896</v>
      </c>
      <c r="D22831" s="218">
        <v>44896</v>
      </c>
      <c r="E22831" s="1">
        <v>4</v>
      </c>
      <c r="F22831" s="1">
        <v>119.69</v>
      </c>
    </row>
    <row r="22832" spans="1:6" x14ac:dyDescent="0.35">
      <c r="A22832" s="1">
        <v>701</v>
      </c>
      <c r="B22832" s="1" t="s">
        <v>178</v>
      </c>
      <c r="C22832" s="218">
        <v>44898</v>
      </c>
      <c r="D22832" s="218">
        <v>44894</v>
      </c>
      <c r="E22832" s="1">
        <v>1</v>
      </c>
      <c r="F22832" s="1">
        <v>23.66</v>
      </c>
    </row>
    <row r="22833" spans="1:6" x14ac:dyDescent="0.35">
      <c r="A22833" s="1">
        <v>701</v>
      </c>
      <c r="B22833" s="1" t="s">
        <v>178</v>
      </c>
      <c r="C22833" s="218">
        <v>44898</v>
      </c>
      <c r="D22833" s="218">
        <v>44896</v>
      </c>
      <c r="E22833" s="1">
        <v>3</v>
      </c>
      <c r="F22833" s="1">
        <v>71.08</v>
      </c>
    </row>
    <row r="22834" spans="1:6" x14ac:dyDescent="0.35">
      <c r="A22834" s="1">
        <v>701</v>
      </c>
      <c r="B22834" s="1" t="s">
        <v>178</v>
      </c>
      <c r="C22834" s="218">
        <v>44898</v>
      </c>
      <c r="D22834" s="218">
        <v>44898</v>
      </c>
      <c r="E22834" s="1">
        <v>3</v>
      </c>
      <c r="F22834" s="1">
        <v>127.27</v>
      </c>
    </row>
    <row r="22835" spans="1:6" x14ac:dyDescent="0.35">
      <c r="A22835" s="1">
        <v>701</v>
      </c>
      <c r="B22835" s="1" t="s">
        <v>178</v>
      </c>
      <c r="C22835" s="218">
        <v>44899</v>
      </c>
      <c r="D22835" s="218">
        <v>44898</v>
      </c>
      <c r="E22835" s="1">
        <v>3</v>
      </c>
      <c r="F22835" s="1">
        <v>71.03</v>
      </c>
    </row>
    <row r="22836" spans="1:6" x14ac:dyDescent="0.35">
      <c r="A22836" s="1">
        <v>701</v>
      </c>
      <c r="B22836" s="1" t="s">
        <v>178</v>
      </c>
      <c r="C22836" s="218">
        <v>44899</v>
      </c>
      <c r="D22836" s="218">
        <v>44899</v>
      </c>
      <c r="E22836" s="1">
        <v>5</v>
      </c>
      <c r="F22836" s="1">
        <v>146.62</v>
      </c>
    </row>
    <row r="22837" spans="1:6" x14ac:dyDescent="0.35">
      <c r="A22837" s="1">
        <v>701</v>
      </c>
      <c r="B22837" s="1" t="s">
        <v>178</v>
      </c>
      <c r="C22837" s="218">
        <v>44900</v>
      </c>
      <c r="D22837" s="218">
        <v>44899</v>
      </c>
      <c r="E22837" s="1">
        <v>1</v>
      </c>
      <c r="F22837" s="1">
        <v>23.76</v>
      </c>
    </row>
    <row r="22838" spans="1:6" x14ac:dyDescent="0.35">
      <c r="A22838" s="1">
        <v>701</v>
      </c>
      <c r="B22838" s="1" t="s">
        <v>178</v>
      </c>
      <c r="C22838" s="218">
        <v>44900</v>
      </c>
      <c r="D22838" s="218">
        <v>44900</v>
      </c>
      <c r="E22838" s="1">
        <v>7</v>
      </c>
      <c r="F22838" s="1">
        <v>222.7</v>
      </c>
    </row>
    <row r="22839" spans="1:6" x14ac:dyDescent="0.35">
      <c r="A22839" s="1">
        <v>701</v>
      </c>
      <c r="B22839" s="1" t="s">
        <v>178</v>
      </c>
      <c r="C22839" s="218">
        <v>44901</v>
      </c>
      <c r="D22839" s="218">
        <v>44900</v>
      </c>
      <c r="E22839" s="1">
        <v>2</v>
      </c>
      <c r="F22839" s="1">
        <v>47.37</v>
      </c>
    </row>
    <row r="22840" spans="1:6" x14ac:dyDescent="0.35">
      <c r="A22840" s="1">
        <v>701</v>
      </c>
      <c r="B22840" s="1" t="s">
        <v>178</v>
      </c>
      <c r="C22840" s="218">
        <v>44901</v>
      </c>
      <c r="D22840" s="218">
        <v>44901</v>
      </c>
      <c r="E22840" s="1">
        <v>16</v>
      </c>
      <c r="F22840" s="1">
        <v>379.36</v>
      </c>
    </row>
    <row r="22841" spans="1:6" x14ac:dyDescent="0.35">
      <c r="A22841" s="1">
        <v>701</v>
      </c>
      <c r="B22841" s="1" t="s">
        <v>178</v>
      </c>
      <c r="C22841" s="218">
        <v>44902</v>
      </c>
      <c r="D22841" s="218">
        <v>44901</v>
      </c>
      <c r="E22841" s="1">
        <v>7</v>
      </c>
      <c r="F22841" s="1">
        <v>162.31</v>
      </c>
    </row>
    <row r="22842" spans="1:6" x14ac:dyDescent="0.35">
      <c r="A22842" s="1">
        <v>701</v>
      </c>
      <c r="B22842" s="1" t="s">
        <v>178</v>
      </c>
      <c r="C22842" s="218">
        <v>44902</v>
      </c>
      <c r="D22842" s="218">
        <v>44902</v>
      </c>
      <c r="E22842" s="1">
        <v>11</v>
      </c>
      <c r="F22842" s="1">
        <v>346.39</v>
      </c>
    </row>
    <row r="22843" spans="1:6" x14ac:dyDescent="0.35">
      <c r="A22843" s="1">
        <v>701</v>
      </c>
      <c r="B22843" s="1" t="s">
        <v>178</v>
      </c>
      <c r="C22843" s="218">
        <v>44903</v>
      </c>
      <c r="D22843" s="218">
        <v>44900</v>
      </c>
      <c r="E22843" s="1">
        <v>1</v>
      </c>
      <c r="F22843" s="1">
        <v>23.76</v>
      </c>
    </row>
    <row r="22844" spans="1:6" x14ac:dyDescent="0.35">
      <c r="A22844" s="1">
        <v>701</v>
      </c>
      <c r="B22844" s="1" t="s">
        <v>178</v>
      </c>
      <c r="C22844" s="218">
        <v>44903</v>
      </c>
      <c r="D22844" s="218">
        <v>44901</v>
      </c>
      <c r="E22844" s="1">
        <v>9</v>
      </c>
      <c r="F22844" s="1">
        <v>213.34</v>
      </c>
    </row>
    <row r="22845" spans="1:6" x14ac:dyDescent="0.35">
      <c r="A22845" s="1">
        <v>701</v>
      </c>
      <c r="B22845" s="1" t="s">
        <v>178</v>
      </c>
      <c r="C22845" s="218">
        <v>44903</v>
      </c>
      <c r="D22845" s="218">
        <v>44902</v>
      </c>
      <c r="E22845" s="1">
        <v>2</v>
      </c>
      <c r="F22845" s="1">
        <v>76.819999999999993</v>
      </c>
    </row>
    <row r="22846" spans="1:6" x14ac:dyDescent="0.35">
      <c r="A22846" s="1">
        <v>701</v>
      </c>
      <c r="B22846" s="1" t="s">
        <v>178</v>
      </c>
      <c r="C22846" s="218">
        <v>44903</v>
      </c>
      <c r="D22846" s="218">
        <v>44903</v>
      </c>
      <c r="E22846" s="1">
        <v>7</v>
      </c>
      <c r="F22846" s="1">
        <v>194.53</v>
      </c>
    </row>
    <row r="22847" spans="1:6" x14ac:dyDescent="0.35">
      <c r="A22847" s="1">
        <v>701</v>
      </c>
      <c r="B22847" s="1" t="s">
        <v>178</v>
      </c>
      <c r="C22847" s="218">
        <v>44904</v>
      </c>
      <c r="D22847" s="218">
        <v>44901</v>
      </c>
      <c r="E22847" s="1">
        <v>4</v>
      </c>
      <c r="F22847" s="1">
        <v>94.84</v>
      </c>
    </row>
    <row r="22848" spans="1:6" x14ac:dyDescent="0.35">
      <c r="A22848" s="1">
        <v>701</v>
      </c>
      <c r="B22848" s="1" t="s">
        <v>178</v>
      </c>
      <c r="C22848" s="218">
        <v>44904</v>
      </c>
      <c r="D22848" s="218">
        <v>44902</v>
      </c>
      <c r="E22848" s="1">
        <v>1</v>
      </c>
      <c r="F22848" s="1">
        <v>52.87</v>
      </c>
    </row>
    <row r="22849" spans="1:6" x14ac:dyDescent="0.35">
      <c r="A22849" s="1">
        <v>701</v>
      </c>
      <c r="B22849" s="1" t="s">
        <v>178</v>
      </c>
      <c r="C22849" s="218">
        <v>44904</v>
      </c>
      <c r="D22849" s="218">
        <v>44903</v>
      </c>
      <c r="E22849" s="1">
        <v>10</v>
      </c>
      <c r="F22849" s="1">
        <v>265.85000000000002</v>
      </c>
    </row>
    <row r="22850" spans="1:6" x14ac:dyDescent="0.35">
      <c r="A22850" s="1">
        <v>701</v>
      </c>
      <c r="B22850" s="1" t="s">
        <v>178</v>
      </c>
      <c r="C22850" s="218">
        <v>44905</v>
      </c>
      <c r="D22850" s="218">
        <v>44901</v>
      </c>
      <c r="E22850" s="1">
        <v>1</v>
      </c>
      <c r="F22850" s="1">
        <v>53.26</v>
      </c>
    </row>
    <row r="22851" spans="1:6" x14ac:dyDescent="0.35">
      <c r="A22851" s="1">
        <v>701</v>
      </c>
      <c r="B22851" s="1" t="s">
        <v>178</v>
      </c>
      <c r="C22851" s="218">
        <v>44905</v>
      </c>
      <c r="D22851" s="218">
        <v>44902</v>
      </c>
      <c r="E22851" s="1">
        <v>1</v>
      </c>
      <c r="F22851" s="1">
        <v>23.76</v>
      </c>
    </row>
    <row r="22852" spans="1:6" x14ac:dyDescent="0.35">
      <c r="A22852" s="1">
        <v>701</v>
      </c>
      <c r="B22852" s="1" t="s">
        <v>178</v>
      </c>
      <c r="C22852" s="218">
        <v>44905</v>
      </c>
      <c r="D22852" s="218">
        <v>44903</v>
      </c>
      <c r="E22852" s="1">
        <v>2</v>
      </c>
      <c r="F22852" s="1">
        <v>47.27</v>
      </c>
    </row>
    <row r="22853" spans="1:6" x14ac:dyDescent="0.35">
      <c r="A22853" s="1">
        <v>701</v>
      </c>
      <c r="B22853" s="1" t="s">
        <v>178</v>
      </c>
      <c r="C22853" s="218">
        <v>44905</v>
      </c>
      <c r="D22853" s="218">
        <v>44905</v>
      </c>
      <c r="E22853" s="1">
        <v>16</v>
      </c>
      <c r="F22853" s="1">
        <v>408.61</v>
      </c>
    </row>
    <row r="22854" spans="1:6" x14ac:dyDescent="0.35">
      <c r="A22854" s="1">
        <v>701</v>
      </c>
      <c r="B22854" s="1" t="s">
        <v>178</v>
      </c>
      <c r="C22854" s="218">
        <v>44906</v>
      </c>
      <c r="D22854" s="218">
        <v>44905</v>
      </c>
      <c r="E22854" s="1">
        <v>2</v>
      </c>
      <c r="F22854" s="1">
        <v>76.819999999999993</v>
      </c>
    </row>
    <row r="22855" spans="1:6" x14ac:dyDescent="0.35">
      <c r="A22855" s="1">
        <v>701</v>
      </c>
      <c r="B22855" s="1" t="s">
        <v>178</v>
      </c>
      <c r="C22855" s="218">
        <v>44906</v>
      </c>
      <c r="D22855" s="218">
        <v>44906</v>
      </c>
      <c r="E22855" s="1">
        <v>13</v>
      </c>
      <c r="F22855" s="1">
        <v>365.01</v>
      </c>
    </row>
    <row r="22856" spans="1:6" x14ac:dyDescent="0.35">
      <c r="A22856" s="1">
        <v>701</v>
      </c>
      <c r="B22856" s="1" t="s">
        <v>178</v>
      </c>
      <c r="C22856" s="218">
        <v>44907</v>
      </c>
      <c r="D22856" s="218">
        <v>44906</v>
      </c>
      <c r="E22856" s="1">
        <v>3</v>
      </c>
      <c r="F22856" s="1">
        <v>70.540000000000006</v>
      </c>
    </row>
    <row r="22857" spans="1:6" x14ac:dyDescent="0.35">
      <c r="A22857" s="1">
        <v>701</v>
      </c>
      <c r="B22857" s="1" t="s">
        <v>178</v>
      </c>
      <c r="C22857" s="218">
        <v>44907</v>
      </c>
      <c r="D22857" s="218">
        <v>44907</v>
      </c>
      <c r="E22857" s="1">
        <v>9</v>
      </c>
      <c r="F22857" s="1">
        <v>237.49</v>
      </c>
    </row>
    <row r="22858" spans="1:6" x14ac:dyDescent="0.35">
      <c r="A22858" s="1">
        <v>701</v>
      </c>
      <c r="B22858" s="1" t="s">
        <v>178</v>
      </c>
      <c r="C22858" s="218">
        <v>44908</v>
      </c>
      <c r="D22858" s="218">
        <v>44905</v>
      </c>
      <c r="E22858" s="1">
        <v>3</v>
      </c>
      <c r="F22858" s="1">
        <v>71.08</v>
      </c>
    </row>
    <row r="22859" spans="1:6" x14ac:dyDescent="0.35">
      <c r="A22859" s="1">
        <v>701</v>
      </c>
      <c r="B22859" s="1" t="s">
        <v>178</v>
      </c>
      <c r="C22859" s="218">
        <v>44908</v>
      </c>
      <c r="D22859" s="218">
        <v>44907</v>
      </c>
      <c r="E22859" s="1">
        <v>6</v>
      </c>
      <c r="F22859" s="1">
        <v>142.21</v>
      </c>
    </row>
    <row r="22860" spans="1:6" x14ac:dyDescent="0.35">
      <c r="A22860" s="1">
        <v>701</v>
      </c>
      <c r="B22860" s="1" t="s">
        <v>178</v>
      </c>
      <c r="C22860" s="218">
        <v>44908</v>
      </c>
      <c r="D22860" s="218">
        <v>44908</v>
      </c>
      <c r="E22860" s="1">
        <v>11</v>
      </c>
      <c r="F22860" s="1">
        <v>289.22000000000003</v>
      </c>
    </row>
    <row r="22861" spans="1:6" x14ac:dyDescent="0.35">
      <c r="A22861" s="1">
        <v>701</v>
      </c>
      <c r="B22861" s="1" t="s">
        <v>178</v>
      </c>
      <c r="C22861" s="218">
        <v>44909</v>
      </c>
      <c r="D22861" s="218">
        <v>44906</v>
      </c>
      <c r="E22861" s="1">
        <v>3</v>
      </c>
      <c r="F22861" s="1">
        <v>71.180000000000007</v>
      </c>
    </row>
    <row r="22862" spans="1:6" x14ac:dyDescent="0.35">
      <c r="A22862" s="1">
        <v>701</v>
      </c>
      <c r="B22862" s="1" t="s">
        <v>178</v>
      </c>
      <c r="C22862" s="218">
        <v>44909</v>
      </c>
      <c r="D22862" s="218">
        <v>44907</v>
      </c>
      <c r="E22862" s="1">
        <v>2</v>
      </c>
      <c r="F22862" s="1">
        <v>47.22</v>
      </c>
    </row>
    <row r="22863" spans="1:6" x14ac:dyDescent="0.35">
      <c r="A22863" s="1">
        <v>701</v>
      </c>
      <c r="B22863" s="1" t="s">
        <v>178</v>
      </c>
      <c r="C22863" s="218">
        <v>44909</v>
      </c>
      <c r="D22863" s="218">
        <v>44908</v>
      </c>
      <c r="E22863" s="1">
        <v>2</v>
      </c>
      <c r="F22863" s="1">
        <v>73.95</v>
      </c>
    </row>
    <row r="22864" spans="1:6" x14ac:dyDescent="0.35">
      <c r="A22864" s="1">
        <v>701</v>
      </c>
      <c r="B22864" s="1" t="s">
        <v>178</v>
      </c>
      <c r="C22864" s="218">
        <v>44909</v>
      </c>
      <c r="D22864" s="218">
        <v>44909</v>
      </c>
      <c r="E22864" s="1">
        <v>10</v>
      </c>
      <c r="F22864" s="1">
        <v>294.92</v>
      </c>
    </row>
    <row r="22865" spans="1:6" x14ac:dyDescent="0.35">
      <c r="A22865" s="1">
        <v>701</v>
      </c>
      <c r="B22865" s="1" t="s">
        <v>178</v>
      </c>
      <c r="C22865" s="218">
        <v>44910</v>
      </c>
      <c r="D22865" s="218">
        <v>44907</v>
      </c>
      <c r="E22865" s="1">
        <v>3</v>
      </c>
      <c r="F22865" s="1">
        <v>71.28</v>
      </c>
    </row>
    <row r="22866" spans="1:6" x14ac:dyDescent="0.35">
      <c r="A22866" s="1">
        <v>701</v>
      </c>
      <c r="B22866" s="1" t="s">
        <v>178</v>
      </c>
      <c r="C22866" s="218">
        <v>44910</v>
      </c>
      <c r="D22866" s="218">
        <v>44908</v>
      </c>
      <c r="E22866" s="1">
        <v>1</v>
      </c>
      <c r="F22866" s="1">
        <v>23.66</v>
      </c>
    </row>
    <row r="22867" spans="1:6" x14ac:dyDescent="0.35">
      <c r="A22867" s="1">
        <v>701</v>
      </c>
      <c r="B22867" s="1" t="s">
        <v>178</v>
      </c>
      <c r="C22867" s="218">
        <v>44910</v>
      </c>
      <c r="D22867" s="218">
        <v>44909</v>
      </c>
      <c r="E22867" s="1">
        <v>9</v>
      </c>
      <c r="F22867" s="1">
        <v>241.65</v>
      </c>
    </row>
    <row r="22868" spans="1:6" x14ac:dyDescent="0.35">
      <c r="A22868" s="1">
        <v>701</v>
      </c>
      <c r="B22868" s="1" t="s">
        <v>178</v>
      </c>
      <c r="C22868" s="218">
        <v>44910</v>
      </c>
      <c r="D22868" s="218">
        <v>44910</v>
      </c>
      <c r="E22868" s="1">
        <v>4</v>
      </c>
      <c r="F22868" s="1">
        <v>94.74</v>
      </c>
    </row>
    <row r="22869" spans="1:6" x14ac:dyDescent="0.35">
      <c r="A22869" s="1">
        <v>701</v>
      </c>
      <c r="B22869" s="1" t="s">
        <v>178</v>
      </c>
      <c r="C22869" s="218">
        <v>44911</v>
      </c>
      <c r="D22869" s="218">
        <v>44908</v>
      </c>
      <c r="E22869" s="1">
        <v>2</v>
      </c>
      <c r="F22869" s="1">
        <v>77.12</v>
      </c>
    </row>
    <row r="22870" spans="1:6" x14ac:dyDescent="0.35">
      <c r="A22870" s="1">
        <v>701</v>
      </c>
      <c r="B22870" s="1" t="s">
        <v>178</v>
      </c>
      <c r="C22870" s="218">
        <v>44911</v>
      </c>
      <c r="D22870" s="218">
        <v>44910</v>
      </c>
      <c r="E22870" s="1">
        <v>8</v>
      </c>
      <c r="F22870" s="1">
        <v>184.03</v>
      </c>
    </row>
    <row r="22871" spans="1:6" x14ac:dyDescent="0.35">
      <c r="A22871" s="1">
        <v>701</v>
      </c>
      <c r="B22871" s="1" t="s">
        <v>178</v>
      </c>
      <c r="C22871" s="218">
        <v>44911</v>
      </c>
      <c r="D22871" s="218">
        <v>44911</v>
      </c>
      <c r="E22871" s="1">
        <v>9</v>
      </c>
      <c r="F22871" s="1">
        <v>213.29</v>
      </c>
    </row>
    <row r="22872" spans="1:6" x14ac:dyDescent="0.35">
      <c r="A22872" s="1">
        <v>701</v>
      </c>
      <c r="B22872" s="1" t="s">
        <v>178</v>
      </c>
      <c r="C22872" s="218">
        <v>44912</v>
      </c>
      <c r="D22872" s="218">
        <v>44910</v>
      </c>
      <c r="E22872" s="1">
        <v>4</v>
      </c>
      <c r="F22872" s="1">
        <v>93.65</v>
      </c>
    </row>
    <row r="22873" spans="1:6" x14ac:dyDescent="0.35">
      <c r="A22873" s="1">
        <v>701</v>
      </c>
      <c r="B22873" s="1" t="s">
        <v>178</v>
      </c>
      <c r="C22873" s="218">
        <v>44912</v>
      </c>
      <c r="D22873" s="218">
        <v>44911</v>
      </c>
      <c r="E22873" s="1">
        <v>12</v>
      </c>
      <c r="F22873" s="1">
        <v>284.12</v>
      </c>
    </row>
    <row r="22874" spans="1:6" x14ac:dyDescent="0.35">
      <c r="A22874" s="1">
        <v>701</v>
      </c>
      <c r="B22874" s="1" t="s">
        <v>178</v>
      </c>
      <c r="C22874" s="218">
        <v>44912</v>
      </c>
      <c r="D22874" s="218">
        <v>44912</v>
      </c>
      <c r="E22874" s="1">
        <v>4</v>
      </c>
      <c r="F22874" s="1">
        <v>124.24</v>
      </c>
    </row>
    <row r="22875" spans="1:6" x14ac:dyDescent="0.35">
      <c r="A22875" s="1">
        <v>701</v>
      </c>
      <c r="B22875" s="1" t="s">
        <v>178</v>
      </c>
      <c r="C22875" s="218">
        <v>44913</v>
      </c>
      <c r="D22875" s="218">
        <v>44910</v>
      </c>
      <c r="E22875" s="1">
        <v>1</v>
      </c>
      <c r="F22875" s="1">
        <v>23.76</v>
      </c>
    </row>
    <row r="22876" spans="1:6" x14ac:dyDescent="0.35">
      <c r="A22876" s="1">
        <v>701</v>
      </c>
      <c r="B22876" s="1" t="s">
        <v>178</v>
      </c>
      <c r="C22876" s="218">
        <v>44913</v>
      </c>
      <c r="D22876" s="218">
        <v>44912</v>
      </c>
      <c r="E22876" s="1">
        <v>9</v>
      </c>
      <c r="F22876" s="1">
        <v>242.1</v>
      </c>
    </row>
    <row r="22877" spans="1:6" x14ac:dyDescent="0.35">
      <c r="A22877" s="1">
        <v>701</v>
      </c>
      <c r="B22877" s="1" t="s">
        <v>178</v>
      </c>
      <c r="C22877" s="218">
        <v>44914</v>
      </c>
      <c r="D22877" s="218">
        <v>44911</v>
      </c>
      <c r="E22877" s="1">
        <v>1</v>
      </c>
      <c r="F22877" s="1">
        <v>23.66</v>
      </c>
    </row>
    <row r="22878" spans="1:6" x14ac:dyDescent="0.35">
      <c r="A22878" s="1">
        <v>701</v>
      </c>
      <c r="B22878" s="1" t="s">
        <v>178</v>
      </c>
      <c r="C22878" s="218">
        <v>44914</v>
      </c>
      <c r="D22878" s="218">
        <v>44912</v>
      </c>
      <c r="E22878" s="1">
        <v>3</v>
      </c>
      <c r="F22878" s="1">
        <v>70.78</v>
      </c>
    </row>
    <row r="22879" spans="1:6" x14ac:dyDescent="0.35">
      <c r="A22879" s="1">
        <v>701</v>
      </c>
      <c r="B22879" s="1" t="s">
        <v>178</v>
      </c>
      <c r="C22879" s="218">
        <v>44914</v>
      </c>
      <c r="D22879" s="218">
        <v>44913</v>
      </c>
      <c r="E22879" s="1">
        <v>10</v>
      </c>
      <c r="F22879" s="1">
        <v>297.68</v>
      </c>
    </row>
    <row r="22880" spans="1:6" x14ac:dyDescent="0.35">
      <c r="A22880" s="1">
        <v>701</v>
      </c>
      <c r="B22880" s="1" t="s">
        <v>178</v>
      </c>
      <c r="C22880" s="218">
        <v>44914</v>
      </c>
      <c r="D22880" s="218">
        <v>44914</v>
      </c>
      <c r="E22880" s="1">
        <v>7</v>
      </c>
      <c r="F22880" s="1">
        <v>196.61</v>
      </c>
    </row>
    <row r="22881" spans="1:6" x14ac:dyDescent="0.35">
      <c r="A22881" s="1">
        <v>701</v>
      </c>
      <c r="B22881" s="1" t="s">
        <v>178</v>
      </c>
      <c r="C22881" s="218">
        <v>44915</v>
      </c>
      <c r="D22881" s="218">
        <v>44912</v>
      </c>
      <c r="E22881" s="1">
        <v>1</v>
      </c>
      <c r="F22881" s="1">
        <v>23.71</v>
      </c>
    </row>
    <row r="22882" spans="1:6" x14ac:dyDescent="0.35">
      <c r="A22882" s="1">
        <v>701</v>
      </c>
      <c r="B22882" s="1" t="s">
        <v>178</v>
      </c>
      <c r="C22882" s="218">
        <v>44915</v>
      </c>
      <c r="D22882" s="218">
        <v>44913</v>
      </c>
      <c r="E22882" s="1">
        <v>6</v>
      </c>
      <c r="F22882" s="1">
        <v>142.16</v>
      </c>
    </row>
    <row r="22883" spans="1:6" x14ac:dyDescent="0.35">
      <c r="A22883" s="1">
        <v>701</v>
      </c>
      <c r="B22883" s="1" t="s">
        <v>178</v>
      </c>
      <c r="C22883" s="218">
        <v>44915</v>
      </c>
      <c r="D22883" s="218">
        <v>44914</v>
      </c>
      <c r="E22883" s="1">
        <v>6</v>
      </c>
      <c r="F22883" s="1">
        <v>142.41</v>
      </c>
    </row>
    <row r="22884" spans="1:6" x14ac:dyDescent="0.35">
      <c r="A22884" s="1">
        <v>701</v>
      </c>
      <c r="B22884" s="1" t="s">
        <v>178</v>
      </c>
      <c r="C22884" s="218">
        <v>44915</v>
      </c>
      <c r="D22884" s="218">
        <v>44915</v>
      </c>
      <c r="E22884" s="1">
        <v>8</v>
      </c>
      <c r="F22884" s="1">
        <v>247.59</v>
      </c>
    </row>
    <row r="22885" spans="1:6" x14ac:dyDescent="0.35">
      <c r="A22885" s="1">
        <v>701</v>
      </c>
      <c r="B22885" s="1" t="s">
        <v>178</v>
      </c>
      <c r="C22885" s="218">
        <v>44916</v>
      </c>
      <c r="D22885" s="218">
        <v>44913</v>
      </c>
      <c r="E22885" s="1">
        <v>3</v>
      </c>
      <c r="F22885" s="1">
        <v>71.13</v>
      </c>
    </row>
    <row r="22886" spans="1:6" x14ac:dyDescent="0.35">
      <c r="A22886" s="1">
        <v>701</v>
      </c>
      <c r="B22886" s="1" t="s">
        <v>178</v>
      </c>
      <c r="C22886" s="218">
        <v>44916</v>
      </c>
      <c r="D22886" s="218">
        <v>44915</v>
      </c>
      <c r="E22886" s="1">
        <v>7</v>
      </c>
      <c r="F22886" s="1">
        <v>165.72</v>
      </c>
    </row>
    <row r="22887" spans="1:6" x14ac:dyDescent="0.35">
      <c r="A22887" s="1">
        <v>701</v>
      </c>
      <c r="B22887" s="1" t="s">
        <v>178</v>
      </c>
      <c r="C22887" s="218">
        <v>44916</v>
      </c>
      <c r="D22887" s="218">
        <v>44916</v>
      </c>
      <c r="E22887" s="1">
        <v>12</v>
      </c>
      <c r="F22887" s="1">
        <v>284.27</v>
      </c>
    </row>
    <row r="22888" spans="1:6" x14ac:dyDescent="0.35">
      <c r="A22888" s="1">
        <v>701</v>
      </c>
      <c r="B22888" s="1" t="s">
        <v>178</v>
      </c>
      <c r="C22888" s="218">
        <v>44917</v>
      </c>
      <c r="D22888" s="218">
        <v>44914</v>
      </c>
      <c r="E22888" s="1">
        <v>2</v>
      </c>
      <c r="F22888" s="1">
        <v>47.32</v>
      </c>
    </row>
    <row r="22889" spans="1:6" x14ac:dyDescent="0.35">
      <c r="A22889" s="1">
        <v>701</v>
      </c>
      <c r="B22889" s="1" t="s">
        <v>178</v>
      </c>
      <c r="C22889" s="218">
        <v>44917</v>
      </c>
      <c r="D22889" s="218">
        <v>44915</v>
      </c>
      <c r="E22889" s="1">
        <v>1</v>
      </c>
      <c r="F22889" s="1">
        <v>23.66</v>
      </c>
    </row>
    <row r="22890" spans="1:6" x14ac:dyDescent="0.35">
      <c r="A22890" s="1">
        <v>701</v>
      </c>
      <c r="B22890" s="1" t="s">
        <v>178</v>
      </c>
      <c r="C22890" s="218">
        <v>44917</v>
      </c>
      <c r="D22890" s="218">
        <v>44916</v>
      </c>
      <c r="E22890" s="1">
        <v>4</v>
      </c>
      <c r="F22890" s="1">
        <v>94.79</v>
      </c>
    </row>
    <row r="22891" spans="1:6" x14ac:dyDescent="0.35">
      <c r="A22891" s="1">
        <v>701</v>
      </c>
      <c r="B22891" s="1" t="s">
        <v>178</v>
      </c>
      <c r="C22891" s="218">
        <v>44917</v>
      </c>
      <c r="D22891" s="218">
        <v>44917</v>
      </c>
      <c r="E22891" s="1">
        <v>9</v>
      </c>
      <c r="F22891" s="1">
        <v>213.49</v>
      </c>
    </row>
    <row r="22892" spans="1:6" x14ac:dyDescent="0.35">
      <c r="A22892" s="1">
        <v>701</v>
      </c>
      <c r="B22892" s="1" t="s">
        <v>178</v>
      </c>
      <c r="C22892" s="218">
        <v>44918</v>
      </c>
      <c r="D22892" s="218">
        <v>44915</v>
      </c>
      <c r="E22892" s="1">
        <v>1</v>
      </c>
      <c r="F22892" s="1">
        <v>23.66</v>
      </c>
    </row>
    <row r="22893" spans="1:6" x14ac:dyDescent="0.35">
      <c r="A22893" s="1">
        <v>701</v>
      </c>
      <c r="B22893" s="1" t="s">
        <v>178</v>
      </c>
      <c r="C22893" s="218">
        <v>44918</v>
      </c>
      <c r="D22893" s="218">
        <v>44917</v>
      </c>
      <c r="E22893" s="1">
        <v>6</v>
      </c>
      <c r="F22893" s="1">
        <v>141.86000000000001</v>
      </c>
    </row>
    <row r="22894" spans="1:6" x14ac:dyDescent="0.35">
      <c r="A22894" s="1">
        <v>701</v>
      </c>
      <c r="B22894" s="1" t="s">
        <v>178</v>
      </c>
      <c r="C22894" s="218">
        <v>44918</v>
      </c>
      <c r="D22894" s="218">
        <v>44918</v>
      </c>
      <c r="E22894" s="1">
        <v>11</v>
      </c>
      <c r="F22894" s="1">
        <v>260.56</v>
      </c>
    </row>
    <row r="22895" spans="1:6" x14ac:dyDescent="0.35">
      <c r="A22895" s="1">
        <v>701</v>
      </c>
      <c r="B22895" s="1" t="s">
        <v>178</v>
      </c>
      <c r="C22895" s="218">
        <v>44919</v>
      </c>
      <c r="D22895" s="218">
        <v>44916</v>
      </c>
      <c r="E22895" s="1">
        <v>1</v>
      </c>
      <c r="F22895" s="1">
        <v>49.5</v>
      </c>
    </row>
    <row r="22896" spans="1:6" x14ac:dyDescent="0.35">
      <c r="A22896" s="1">
        <v>701</v>
      </c>
      <c r="B22896" s="1" t="s">
        <v>178</v>
      </c>
      <c r="C22896" s="218">
        <v>44919</v>
      </c>
      <c r="D22896" s="218">
        <v>44917</v>
      </c>
      <c r="E22896" s="1">
        <v>4</v>
      </c>
      <c r="F22896" s="1">
        <v>94.84</v>
      </c>
    </row>
    <row r="22897" spans="1:6" x14ac:dyDescent="0.35">
      <c r="A22897" s="1">
        <v>701</v>
      </c>
      <c r="B22897" s="1" t="s">
        <v>178</v>
      </c>
      <c r="C22897" s="218">
        <v>44919</v>
      </c>
      <c r="D22897" s="218">
        <v>44918</v>
      </c>
      <c r="E22897" s="1">
        <v>6</v>
      </c>
      <c r="F22897" s="1">
        <v>142.06</v>
      </c>
    </row>
    <row r="22898" spans="1:6" x14ac:dyDescent="0.35">
      <c r="A22898" s="1">
        <v>701</v>
      </c>
      <c r="B22898" s="1" t="s">
        <v>178</v>
      </c>
      <c r="C22898" s="218">
        <v>44919</v>
      </c>
      <c r="D22898" s="218">
        <v>44919</v>
      </c>
      <c r="E22898" s="1">
        <v>8</v>
      </c>
      <c r="F22898" s="1">
        <v>189.73</v>
      </c>
    </row>
    <row r="22899" spans="1:6" x14ac:dyDescent="0.35">
      <c r="A22899" s="1">
        <v>701</v>
      </c>
      <c r="B22899" s="1" t="s">
        <v>178</v>
      </c>
      <c r="C22899" s="218">
        <v>44920</v>
      </c>
      <c r="D22899" s="218">
        <v>44917</v>
      </c>
      <c r="E22899" s="1">
        <v>1</v>
      </c>
      <c r="F22899" s="1">
        <v>23.66</v>
      </c>
    </row>
    <row r="22900" spans="1:6" x14ac:dyDescent="0.35">
      <c r="A22900" s="1">
        <v>701</v>
      </c>
      <c r="B22900" s="1" t="s">
        <v>178</v>
      </c>
      <c r="C22900" s="218">
        <v>44920</v>
      </c>
      <c r="D22900" s="218">
        <v>44918</v>
      </c>
      <c r="E22900" s="1">
        <v>2</v>
      </c>
      <c r="F22900" s="1">
        <v>47.32</v>
      </c>
    </row>
    <row r="22901" spans="1:6" x14ac:dyDescent="0.35">
      <c r="A22901" s="1">
        <v>701</v>
      </c>
      <c r="B22901" s="1" t="s">
        <v>178</v>
      </c>
      <c r="C22901" s="218">
        <v>44920</v>
      </c>
      <c r="D22901" s="218">
        <v>44919</v>
      </c>
      <c r="E22901" s="1">
        <v>4</v>
      </c>
      <c r="F22901" s="1">
        <v>125.48</v>
      </c>
    </row>
    <row r="22902" spans="1:6" x14ac:dyDescent="0.35">
      <c r="A22902" s="1">
        <v>701</v>
      </c>
      <c r="B22902" s="1" t="s">
        <v>178</v>
      </c>
      <c r="C22902" s="218">
        <v>44920</v>
      </c>
      <c r="D22902" s="218">
        <v>44920</v>
      </c>
      <c r="E22902" s="1">
        <v>8</v>
      </c>
      <c r="F22902" s="1">
        <v>220.07</v>
      </c>
    </row>
    <row r="22903" spans="1:6" x14ac:dyDescent="0.35">
      <c r="A22903" s="1">
        <v>701</v>
      </c>
      <c r="B22903" s="1" t="s">
        <v>178</v>
      </c>
      <c r="C22903" s="218">
        <v>44921</v>
      </c>
      <c r="D22903" s="218">
        <v>44918</v>
      </c>
      <c r="E22903" s="1">
        <v>2</v>
      </c>
      <c r="F22903" s="1">
        <v>47.42</v>
      </c>
    </row>
    <row r="22904" spans="1:6" x14ac:dyDescent="0.35">
      <c r="A22904" s="1">
        <v>701</v>
      </c>
      <c r="B22904" s="1" t="s">
        <v>178</v>
      </c>
      <c r="C22904" s="218">
        <v>44921</v>
      </c>
      <c r="D22904" s="218">
        <v>44919</v>
      </c>
      <c r="E22904" s="1">
        <v>7</v>
      </c>
      <c r="F22904" s="1">
        <v>163.44</v>
      </c>
    </row>
    <row r="22905" spans="1:6" x14ac:dyDescent="0.35">
      <c r="A22905" s="1">
        <v>701</v>
      </c>
      <c r="B22905" s="1" t="s">
        <v>178</v>
      </c>
      <c r="C22905" s="218">
        <v>44921</v>
      </c>
      <c r="D22905" s="218">
        <v>44920</v>
      </c>
      <c r="E22905" s="1">
        <v>1</v>
      </c>
      <c r="F22905" s="1">
        <v>23.66</v>
      </c>
    </row>
    <row r="22906" spans="1:6" x14ac:dyDescent="0.35">
      <c r="A22906" s="1">
        <v>701</v>
      </c>
      <c r="B22906" s="1" t="s">
        <v>178</v>
      </c>
      <c r="C22906" s="218">
        <v>44921</v>
      </c>
      <c r="D22906" s="218">
        <v>44921</v>
      </c>
      <c r="E22906" s="1">
        <v>8</v>
      </c>
      <c r="F22906" s="1">
        <v>189.63</v>
      </c>
    </row>
    <row r="22907" spans="1:6" x14ac:dyDescent="0.35">
      <c r="A22907" s="1">
        <v>701</v>
      </c>
      <c r="B22907" s="1" t="s">
        <v>178</v>
      </c>
      <c r="C22907" s="218">
        <v>44922</v>
      </c>
      <c r="D22907" s="218">
        <v>44920</v>
      </c>
      <c r="E22907" s="1">
        <v>4</v>
      </c>
      <c r="F22907" s="1">
        <v>94.84</v>
      </c>
    </row>
    <row r="22908" spans="1:6" x14ac:dyDescent="0.35">
      <c r="A22908" s="1">
        <v>701</v>
      </c>
      <c r="B22908" s="1" t="s">
        <v>178</v>
      </c>
      <c r="C22908" s="218">
        <v>44922</v>
      </c>
      <c r="D22908" s="218">
        <v>44921</v>
      </c>
      <c r="E22908" s="1">
        <v>2</v>
      </c>
      <c r="F22908" s="1">
        <v>78.11</v>
      </c>
    </row>
    <row r="22909" spans="1:6" x14ac:dyDescent="0.35">
      <c r="A22909" s="1">
        <v>701</v>
      </c>
      <c r="B22909" s="1" t="s">
        <v>178</v>
      </c>
      <c r="C22909" s="218">
        <v>44922</v>
      </c>
      <c r="D22909" s="218">
        <v>44922</v>
      </c>
      <c r="E22909" s="1">
        <v>7</v>
      </c>
      <c r="F22909" s="1">
        <v>196.31</v>
      </c>
    </row>
    <row r="22910" spans="1:6" x14ac:dyDescent="0.35">
      <c r="A22910" s="1">
        <v>701</v>
      </c>
      <c r="B22910" s="1" t="s">
        <v>178</v>
      </c>
      <c r="C22910" s="218">
        <v>44923</v>
      </c>
      <c r="D22910" s="218">
        <v>44920</v>
      </c>
      <c r="E22910" s="1">
        <v>1</v>
      </c>
      <c r="F22910" s="1">
        <v>23.66</v>
      </c>
    </row>
    <row r="22911" spans="1:6" x14ac:dyDescent="0.35">
      <c r="A22911" s="1">
        <v>701</v>
      </c>
      <c r="B22911" s="1" t="s">
        <v>178</v>
      </c>
      <c r="C22911" s="218">
        <v>44923</v>
      </c>
      <c r="D22911" s="218">
        <v>44921</v>
      </c>
      <c r="E22911" s="1">
        <v>3</v>
      </c>
      <c r="F22911" s="1">
        <v>101.87</v>
      </c>
    </row>
    <row r="22912" spans="1:6" x14ac:dyDescent="0.35">
      <c r="A22912" s="1">
        <v>701</v>
      </c>
      <c r="B22912" s="1" t="s">
        <v>178</v>
      </c>
      <c r="C22912" s="218">
        <v>44923</v>
      </c>
      <c r="D22912" s="218">
        <v>44922</v>
      </c>
      <c r="E22912" s="1">
        <v>3</v>
      </c>
      <c r="F22912" s="1">
        <v>71.03</v>
      </c>
    </row>
    <row r="22913" spans="1:6" x14ac:dyDescent="0.35">
      <c r="A22913" s="1">
        <v>701</v>
      </c>
      <c r="B22913" s="1" t="s">
        <v>178</v>
      </c>
      <c r="C22913" s="218">
        <v>44923</v>
      </c>
      <c r="D22913" s="218">
        <v>44923</v>
      </c>
      <c r="E22913" s="1">
        <v>14</v>
      </c>
      <c r="F22913" s="1">
        <v>331.69</v>
      </c>
    </row>
    <row r="22914" spans="1:6" x14ac:dyDescent="0.35">
      <c r="A22914" s="1">
        <v>701</v>
      </c>
      <c r="B22914" s="1" t="s">
        <v>178</v>
      </c>
      <c r="C22914" s="218">
        <v>44924</v>
      </c>
      <c r="D22914" s="218">
        <v>44921</v>
      </c>
      <c r="E22914" s="1">
        <v>1</v>
      </c>
      <c r="F22914" s="1">
        <v>23.66</v>
      </c>
    </row>
    <row r="22915" spans="1:6" x14ac:dyDescent="0.35">
      <c r="A22915" s="1">
        <v>701</v>
      </c>
      <c r="B22915" s="1" t="s">
        <v>178</v>
      </c>
      <c r="C22915" s="218">
        <v>44924</v>
      </c>
      <c r="D22915" s="218">
        <v>44922</v>
      </c>
      <c r="E22915" s="1">
        <v>4</v>
      </c>
      <c r="F22915" s="1">
        <v>156.02000000000001</v>
      </c>
    </row>
    <row r="22916" spans="1:6" x14ac:dyDescent="0.35">
      <c r="A22916" s="1">
        <v>701</v>
      </c>
      <c r="B22916" s="1" t="s">
        <v>178</v>
      </c>
      <c r="C22916" s="218">
        <v>44924</v>
      </c>
      <c r="D22916" s="218">
        <v>44923</v>
      </c>
      <c r="E22916" s="1">
        <v>4</v>
      </c>
      <c r="F22916" s="1">
        <v>94.79</v>
      </c>
    </row>
    <row r="22917" spans="1:6" x14ac:dyDescent="0.35">
      <c r="A22917" s="1">
        <v>701</v>
      </c>
      <c r="B22917" s="1" t="s">
        <v>178</v>
      </c>
      <c r="C22917" s="218">
        <v>44924</v>
      </c>
      <c r="D22917" s="218">
        <v>44924</v>
      </c>
      <c r="E22917" s="1">
        <v>5</v>
      </c>
      <c r="F22917" s="1">
        <v>147.75</v>
      </c>
    </row>
    <row r="22918" spans="1:6" x14ac:dyDescent="0.35">
      <c r="A22918" s="1">
        <v>701</v>
      </c>
      <c r="B22918" s="1" t="s">
        <v>178</v>
      </c>
      <c r="C22918" s="218">
        <v>44925</v>
      </c>
      <c r="D22918" s="218">
        <v>44922</v>
      </c>
      <c r="E22918" s="1">
        <v>2</v>
      </c>
      <c r="F22918" s="1">
        <v>47.37</v>
      </c>
    </row>
    <row r="22919" spans="1:6" x14ac:dyDescent="0.35">
      <c r="A22919" s="1">
        <v>701</v>
      </c>
      <c r="B22919" s="1" t="s">
        <v>178</v>
      </c>
      <c r="C22919" s="218">
        <v>44925</v>
      </c>
      <c r="D22919" s="218">
        <v>44923</v>
      </c>
      <c r="E22919" s="1">
        <v>2</v>
      </c>
      <c r="F22919" s="1">
        <v>47.42</v>
      </c>
    </row>
    <row r="22920" spans="1:6" x14ac:dyDescent="0.35">
      <c r="A22920" s="1">
        <v>701</v>
      </c>
      <c r="B22920" s="1" t="s">
        <v>178</v>
      </c>
      <c r="C22920" s="218">
        <v>44925</v>
      </c>
      <c r="D22920" s="218">
        <v>44924</v>
      </c>
      <c r="E22920" s="1">
        <v>4</v>
      </c>
      <c r="F22920" s="1">
        <v>94.84</v>
      </c>
    </row>
    <row r="22921" spans="1:6" x14ac:dyDescent="0.35">
      <c r="A22921" s="1">
        <v>701</v>
      </c>
      <c r="B22921" s="1" t="s">
        <v>178</v>
      </c>
      <c r="C22921" s="218">
        <v>44925</v>
      </c>
      <c r="D22921" s="218">
        <v>44925</v>
      </c>
      <c r="E22921" s="1">
        <v>9</v>
      </c>
      <c r="F22921" s="1">
        <v>213.09</v>
      </c>
    </row>
    <row r="22922" spans="1:6" x14ac:dyDescent="0.35">
      <c r="A22922" s="1">
        <v>701</v>
      </c>
      <c r="B22922" s="1" t="s">
        <v>178</v>
      </c>
      <c r="C22922" s="218">
        <v>44926</v>
      </c>
      <c r="D22922" s="218">
        <v>44923</v>
      </c>
      <c r="E22922" s="1">
        <v>2</v>
      </c>
      <c r="F22922" s="1">
        <v>47.37</v>
      </c>
    </row>
    <row r="22923" spans="1:6" x14ac:dyDescent="0.35">
      <c r="A22923" s="1">
        <v>701</v>
      </c>
      <c r="B22923" s="1" t="s">
        <v>178</v>
      </c>
      <c r="C22923" s="218">
        <v>44926</v>
      </c>
      <c r="D22923" s="218">
        <v>44924</v>
      </c>
      <c r="E22923" s="1">
        <v>4</v>
      </c>
      <c r="F22923" s="1">
        <v>119.79</v>
      </c>
    </row>
    <row r="22924" spans="1:6" x14ac:dyDescent="0.35">
      <c r="A22924" s="1">
        <v>701</v>
      </c>
      <c r="B22924" s="1" t="s">
        <v>178</v>
      </c>
      <c r="C22924" s="218">
        <v>44926</v>
      </c>
      <c r="D22924" s="218">
        <v>44925</v>
      </c>
      <c r="E22924" s="1">
        <v>5</v>
      </c>
      <c r="F22924" s="1">
        <v>146.91</v>
      </c>
    </row>
    <row r="22925" spans="1:6" x14ac:dyDescent="0.35">
      <c r="A22925" s="1">
        <v>701</v>
      </c>
      <c r="B22925" s="1" t="s">
        <v>178</v>
      </c>
      <c r="C22925" s="218">
        <v>44926</v>
      </c>
      <c r="D22925" s="218">
        <v>44926</v>
      </c>
      <c r="E22925" s="1">
        <v>8</v>
      </c>
      <c r="F22925" s="1">
        <v>220.27</v>
      </c>
    </row>
    <row r="22926" spans="1:6" x14ac:dyDescent="0.35">
      <c r="A22926" s="1">
        <v>701</v>
      </c>
      <c r="B22926" s="1" t="s">
        <v>178</v>
      </c>
      <c r="C22926" s="218">
        <v>44927</v>
      </c>
      <c r="D22926" s="218">
        <v>44925</v>
      </c>
      <c r="E22926" s="1">
        <v>2</v>
      </c>
      <c r="F22926" s="1">
        <v>47.47</v>
      </c>
    </row>
    <row r="22927" spans="1:6" x14ac:dyDescent="0.35">
      <c r="A22927" s="1">
        <v>701</v>
      </c>
      <c r="B22927" s="1" t="s">
        <v>178</v>
      </c>
      <c r="C22927" s="218">
        <v>44927</v>
      </c>
      <c r="D22927" s="218">
        <v>44926</v>
      </c>
      <c r="E22927" s="1">
        <v>2</v>
      </c>
      <c r="F22927" s="1">
        <v>78.11</v>
      </c>
    </row>
    <row r="22928" spans="1:6" x14ac:dyDescent="0.35">
      <c r="A22928" s="1">
        <v>701</v>
      </c>
      <c r="B22928" s="1" t="s">
        <v>178</v>
      </c>
      <c r="C22928" s="218">
        <v>44927</v>
      </c>
      <c r="D22928" s="218">
        <v>44927</v>
      </c>
      <c r="E22928" s="1">
        <v>3</v>
      </c>
      <c r="F22928" s="1">
        <v>101.67</v>
      </c>
    </row>
    <row r="22929" spans="1:6" x14ac:dyDescent="0.35">
      <c r="A22929" s="1">
        <v>701</v>
      </c>
      <c r="B22929" s="1" t="s">
        <v>178</v>
      </c>
      <c r="C22929" s="218">
        <v>44928</v>
      </c>
      <c r="D22929" s="218">
        <v>44927</v>
      </c>
      <c r="E22929" s="1">
        <v>6</v>
      </c>
      <c r="F22929" s="1">
        <v>203.54</v>
      </c>
    </row>
    <row r="22930" spans="1:6" x14ac:dyDescent="0.35">
      <c r="A22930" s="1">
        <v>701</v>
      </c>
      <c r="B22930" s="1" t="s">
        <v>178</v>
      </c>
      <c r="C22930" s="218">
        <v>44928</v>
      </c>
      <c r="D22930" s="218">
        <v>44928</v>
      </c>
      <c r="E22930" s="1">
        <v>3</v>
      </c>
      <c r="F22930" s="1">
        <v>71.180000000000007</v>
      </c>
    </row>
    <row r="22931" spans="1:6" x14ac:dyDescent="0.35">
      <c r="A22931" s="1">
        <v>701</v>
      </c>
      <c r="B22931" s="1" t="s">
        <v>178</v>
      </c>
      <c r="C22931" s="218">
        <v>44929</v>
      </c>
      <c r="D22931" s="218">
        <v>44927</v>
      </c>
      <c r="E22931" s="1">
        <v>1</v>
      </c>
      <c r="F22931" s="1">
        <v>23.76</v>
      </c>
    </row>
    <row r="22932" spans="1:6" x14ac:dyDescent="0.35">
      <c r="A22932" s="1">
        <v>701</v>
      </c>
      <c r="B22932" s="1" t="s">
        <v>178</v>
      </c>
      <c r="C22932" s="218">
        <v>44929</v>
      </c>
      <c r="D22932" s="218">
        <v>44928</v>
      </c>
      <c r="E22932" s="1">
        <v>5</v>
      </c>
      <c r="F22932" s="1">
        <v>118.7</v>
      </c>
    </row>
    <row r="22933" spans="1:6" x14ac:dyDescent="0.35">
      <c r="A22933" s="1">
        <v>701</v>
      </c>
      <c r="B22933" s="1" t="s">
        <v>178</v>
      </c>
      <c r="C22933" s="218">
        <v>44929</v>
      </c>
      <c r="D22933" s="218">
        <v>44929</v>
      </c>
      <c r="E22933" s="1">
        <v>11</v>
      </c>
      <c r="F22933" s="1">
        <v>291.35000000000002</v>
      </c>
    </row>
    <row r="22934" spans="1:6" x14ac:dyDescent="0.35">
      <c r="A22934" s="1">
        <v>701</v>
      </c>
      <c r="B22934" s="1" t="s">
        <v>178</v>
      </c>
      <c r="C22934" s="218">
        <v>44930</v>
      </c>
      <c r="D22934" s="218">
        <v>44928</v>
      </c>
      <c r="E22934" s="1">
        <v>2</v>
      </c>
      <c r="F22934" s="1">
        <v>47.42</v>
      </c>
    </row>
    <row r="22935" spans="1:6" x14ac:dyDescent="0.35">
      <c r="A22935" s="1">
        <v>701</v>
      </c>
      <c r="B22935" s="1" t="s">
        <v>178</v>
      </c>
      <c r="C22935" s="218">
        <v>44930</v>
      </c>
      <c r="D22935" s="218">
        <v>44929</v>
      </c>
      <c r="E22935" s="1">
        <v>8</v>
      </c>
      <c r="F22935" s="1">
        <v>187.8</v>
      </c>
    </row>
    <row r="22936" spans="1:6" x14ac:dyDescent="0.35">
      <c r="A22936" s="1">
        <v>701</v>
      </c>
      <c r="B22936" s="1" t="s">
        <v>178</v>
      </c>
      <c r="C22936" s="218">
        <v>44930</v>
      </c>
      <c r="D22936" s="218">
        <v>44930</v>
      </c>
      <c r="E22936" s="1">
        <v>7</v>
      </c>
      <c r="F22936" s="1">
        <v>196.91</v>
      </c>
    </row>
    <row r="22937" spans="1:6" x14ac:dyDescent="0.35">
      <c r="A22937" s="1">
        <v>701</v>
      </c>
      <c r="B22937" s="1" t="s">
        <v>178</v>
      </c>
      <c r="C22937" s="218">
        <v>44931</v>
      </c>
      <c r="D22937" s="218">
        <v>44928</v>
      </c>
      <c r="E22937" s="1">
        <v>1</v>
      </c>
      <c r="F22937" s="1">
        <v>23.66</v>
      </c>
    </row>
    <row r="22938" spans="1:6" x14ac:dyDescent="0.35">
      <c r="A22938" s="1">
        <v>701</v>
      </c>
      <c r="B22938" s="1" t="s">
        <v>178</v>
      </c>
      <c r="C22938" s="218">
        <v>44931</v>
      </c>
      <c r="D22938" s="218">
        <v>44929</v>
      </c>
      <c r="E22938" s="1">
        <v>2</v>
      </c>
      <c r="F22938" s="1">
        <v>47.52</v>
      </c>
    </row>
    <row r="22939" spans="1:6" x14ac:dyDescent="0.35">
      <c r="A22939" s="1">
        <v>701</v>
      </c>
      <c r="B22939" s="1" t="s">
        <v>178</v>
      </c>
      <c r="C22939" s="218">
        <v>44931</v>
      </c>
      <c r="D22939" s="218">
        <v>44930</v>
      </c>
      <c r="E22939" s="1">
        <v>5</v>
      </c>
      <c r="F22939" s="1">
        <v>149.19</v>
      </c>
    </row>
    <row r="22940" spans="1:6" x14ac:dyDescent="0.35">
      <c r="A22940" s="1">
        <v>701</v>
      </c>
      <c r="B22940" s="1" t="s">
        <v>178</v>
      </c>
      <c r="C22940" s="218">
        <v>44931</v>
      </c>
      <c r="D22940" s="218">
        <v>44931</v>
      </c>
      <c r="E22940" s="1">
        <v>8</v>
      </c>
      <c r="F22940" s="1">
        <v>189.88</v>
      </c>
    </row>
    <row r="22941" spans="1:6" x14ac:dyDescent="0.35">
      <c r="A22941" s="1">
        <v>701</v>
      </c>
      <c r="B22941" s="1" t="s">
        <v>178</v>
      </c>
      <c r="C22941" s="218">
        <v>44932</v>
      </c>
      <c r="D22941" s="218">
        <v>44930</v>
      </c>
      <c r="E22941" s="1">
        <v>3</v>
      </c>
      <c r="F22941" s="1">
        <v>70.290000000000006</v>
      </c>
    </row>
    <row r="22942" spans="1:6" x14ac:dyDescent="0.35">
      <c r="A22942" s="1">
        <v>701</v>
      </c>
      <c r="B22942" s="1" t="s">
        <v>178</v>
      </c>
      <c r="C22942" s="218">
        <v>44932</v>
      </c>
      <c r="D22942" s="218">
        <v>44931</v>
      </c>
      <c r="E22942" s="1">
        <v>6</v>
      </c>
      <c r="F22942" s="1">
        <v>142.56</v>
      </c>
    </row>
    <row r="22943" spans="1:6" x14ac:dyDescent="0.35">
      <c r="A22943" s="1">
        <v>701</v>
      </c>
      <c r="B22943" s="1" t="s">
        <v>178</v>
      </c>
      <c r="C22943" s="218">
        <v>44932</v>
      </c>
      <c r="D22943" s="218">
        <v>44932</v>
      </c>
      <c r="E22943" s="1">
        <v>12</v>
      </c>
      <c r="F22943" s="1">
        <v>346.1</v>
      </c>
    </row>
    <row r="22944" spans="1:6" x14ac:dyDescent="0.35">
      <c r="A22944" s="1">
        <v>701</v>
      </c>
      <c r="B22944" s="1" t="s">
        <v>178</v>
      </c>
      <c r="C22944" s="218">
        <v>44933</v>
      </c>
      <c r="D22944" s="218">
        <v>44932</v>
      </c>
      <c r="E22944" s="1">
        <v>1</v>
      </c>
      <c r="F22944" s="1">
        <v>54.45</v>
      </c>
    </row>
    <row r="22945" spans="1:6" x14ac:dyDescent="0.35">
      <c r="A22945" s="1">
        <v>701</v>
      </c>
      <c r="B22945" s="1" t="s">
        <v>178</v>
      </c>
      <c r="C22945" s="218">
        <v>44933</v>
      </c>
      <c r="D22945" s="218">
        <v>44933</v>
      </c>
      <c r="E22945" s="1">
        <v>14</v>
      </c>
      <c r="F22945" s="1">
        <v>332.34</v>
      </c>
    </row>
    <row r="22946" spans="1:6" x14ac:dyDescent="0.35">
      <c r="A22946" s="1">
        <v>701</v>
      </c>
      <c r="B22946" s="1" t="s">
        <v>178</v>
      </c>
      <c r="C22946" s="218">
        <v>44934</v>
      </c>
      <c r="D22946" s="218">
        <v>44931</v>
      </c>
      <c r="E22946" s="1">
        <v>3</v>
      </c>
      <c r="F22946" s="1">
        <v>71.28</v>
      </c>
    </row>
    <row r="22947" spans="1:6" x14ac:dyDescent="0.35">
      <c r="A22947" s="1">
        <v>701</v>
      </c>
      <c r="B22947" s="1" t="s">
        <v>178</v>
      </c>
      <c r="C22947" s="218">
        <v>44934</v>
      </c>
      <c r="D22947" s="218">
        <v>44932</v>
      </c>
      <c r="E22947" s="1">
        <v>3</v>
      </c>
      <c r="F22947" s="1">
        <v>71.28</v>
      </c>
    </row>
    <row r="22948" spans="1:6" x14ac:dyDescent="0.35">
      <c r="A22948" s="1">
        <v>701</v>
      </c>
      <c r="B22948" s="1" t="s">
        <v>178</v>
      </c>
      <c r="C22948" s="218">
        <v>44934</v>
      </c>
      <c r="D22948" s="218">
        <v>44933</v>
      </c>
      <c r="E22948" s="1">
        <v>2</v>
      </c>
      <c r="F22948" s="1">
        <v>47.52</v>
      </c>
    </row>
    <row r="22949" spans="1:6" x14ac:dyDescent="0.35">
      <c r="A22949" s="1">
        <v>701</v>
      </c>
      <c r="B22949" s="1" t="s">
        <v>178</v>
      </c>
      <c r="C22949" s="218">
        <v>44934</v>
      </c>
      <c r="D22949" s="218">
        <v>44934</v>
      </c>
      <c r="E22949" s="1">
        <v>14</v>
      </c>
      <c r="F22949" s="1">
        <v>393.52</v>
      </c>
    </row>
    <row r="22950" spans="1:6" x14ac:dyDescent="0.35">
      <c r="A22950" s="1">
        <v>701</v>
      </c>
      <c r="B22950" s="1" t="s">
        <v>178</v>
      </c>
      <c r="C22950" s="218">
        <v>44935</v>
      </c>
      <c r="D22950" s="218">
        <v>44932</v>
      </c>
      <c r="E22950" s="1">
        <v>1</v>
      </c>
      <c r="F22950" s="1">
        <v>23.66</v>
      </c>
    </row>
    <row r="22951" spans="1:6" x14ac:dyDescent="0.35">
      <c r="A22951" s="1">
        <v>701</v>
      </c>
      <c r="B22951" s="1" t="s">
        <v>178</v>
      </c>
      <c r="C22951" s="218">
        <v>44935</v>
      </c>
      <c r="D22951" s="218">
        <v>44933</v>
      </c>
      <c r="E22951" s="1">
        <v>1</v>
      </c>
      <c r="F22951" s="1">
        <v>23.66</v>
      </c>
    </row>
    <row r="22952" spans="1:6" x14ac:dyDescent="0.35">
      <c r="A22952" s="1">
        <v>701</v>
      </c>
      <c r="B22952" s="1" t="s">
        <v>178</v>
      </c>
      <c r="C22952" s="218">
        <v>44935</v>
      </c>
      <c r="D22952" s="218">
        <v>44934</v>
      </c>
      <c r="E22952" s="1">
        <v>2</v>
      </c>
      <c r="F22952" s="1">
        <v>47.42</v>
      </c>
    </row>
    <row r="22953" spans="1:6" x14ac:dyDescent="0.35">
      <c r="A22953" s="1">
        <v>701</v>
      </c>
      <c r="B22953" s="1" t="s">
        <v>178</v>
      </c>
      <c r="C22953" s="218">
        <v>44935</v>
      </c>
      <c r="D22953" s="218">
        <v>44935</v>
      </c>
      <c r="E22953" s="1">
        <v>13</v>
      </c>
      <c r="F22953" s="1">
        <v>339.12</v>
      </c>
    </row>
    <row r="22954" spans="1:6" x14ac:dyDescent="0.35">
      <c r="A22954" s="1">
        <v>701</v>
      </c>
      <c r="B22954" s="1" t="s">
        <v>178</v>
      </c>
      <c r="C22954" s="218">
        <v>44936</v>
      </c>
      <c r="D22954" s="218">
        <v>44933</v>
      </c>
      <c r="E22954" s="1">
        <v>3</v>
      </c>
      <c r="F22954" s="1">
        <v>101.87</v>
      </c>
    </row>
    <row r="22955" spans="1:6" x14ac:dyDescent="0.35">
      <c r="A22955" s="1">
        <v>701</v>
      </c>
      <c r="B22955" s="1" t="s">
        <v>178</v>
      </c>
      <c r="C22955" s="218">
        <v>44936</v>
      </c>
      <c r="D22955" s="218">
        <v>44934</v>
      </c>
      <c r="E22955" s="1">
        <v>2</v>
      </c>
      <c r="F22955" s="1">
        <v>47.42</v>
      </c>
    </row>
    <row r="22956" spans="1:6" x14ac:dyDescent="0.35">
      <c r="A22956" s="1">
        <v>701</v>
      </c>
      <c r="B22956" s="1" t="s">
        <v>178</v>
      </c>
      <c r="C22956" s="218">
        <v>44936</v>
      </c>
      <c r="D22956" s="218">
        <v>44935</v>
      </c>
      <c r="E22956" s="1">
        <v>6</v>
      </c>
      <c r="F22956" s="1">
        <v>173.15</v>
      </c>
    </row>
    <row r="22957" spans="1:6" x14ac:dyDescent="0.35">
      <c r="A22957" s="1">
        <v>701</v>
      </c>
      <c r="B22957" s="1" t="s">
        <v>178</v>
      </c>
      <c r="C22957" s="218">
        <v>44936</v>
      </c>
      <c r="D22957" s="218">
        <v>44936</v>
      </c>
      <c r="E22957" s="1">
        <v>4</v>
      </c>
      <c r="F22957" s="1">
        <v>95.04</v>
      </c>
    </row>
    <row r="22958" spans="1:6" x14ac:dyDescent="0.35">
      <c r="A22958" s="1">
        <v>701</v>
      </c>
      <c r="B22958" s="1" t="s">
        <v>178</v>
      </c>
      <c r="C22958" s="218">
        <v>44939</v>
      </c>
      <c r="D22958" s="218">
        <v>44934</v>
      </c>
      <c r="E22958" s="1">
        <v>1</v>
      </c>
      <c r="F22958" s="1">
        <v>23.76</v>
      </c>
    </row>
    <row r="22959" spans="1:6" x14ac:dyDescent="0.35">
      <c r="A22959" s="1">
        <v>701</v>
      </c>
      <c r="B22959" s="1" t="s">
        <v>178</v>
      </c>
      <c r="C22959" s="218">
        <v>44939</v>
      </c>
      <c r="D22959" s="218">
        <v>44936</v>
      </c>
      <c r="E22959" s="1">
        <v>2</v>
      </c>
      <c r="F22959" s="1">
        <v>47.42</v>
      </c>
    </row>
    <row r="22960" spans="1:6" x14ac:dyDescent="0.35">
      <c r="A22960" s="1">
        <v>701</v>
      </c>
      <c r="B22960" s="1" t="s">
        <v>178</v>
      </c>
      <c r="C22960" s="218">
        <v>44939</v>
      </c>
      <c r="D22960" s="218">
        <v>44938</v>
      </c>
      <c r="E22960" s="1">
        <v>4</v>
      </c>
      <c r="F22960" s="1">
        <v>94.99</v>
      </c>
    </row>
    <row r="22961" spans="1:6" x14ac:dyDescent="0.35">
      <c r="A22961" s="1">
        <v>701</v>
      </c>
      <c r="B22961" s="1" t="s">
        <v>178</v>
      </c>
      <c r="C22961" s="218">
        <v>44939</v>
      </c>
      <c r="D22961" s="218">
        <v>44939</v>
      </c>
      <c r="E22961" s="1">
        <v>3</v>
      </c>
      <c r="F22961" s="1">
        <v>71.28</v>
      </c>
    </row>
    <row r="22962" spans="1:6" x14ac:dyDescent="0.35">
      <c r="A22962" s="1">
        <v>701</v>
      </c>
      <c r="B22962" s="1" t="s">
        <v>178</v>
      </c>
      <c r="C22962" s="218">
        <v>44940</v>
      </c>
      <c r="D22962" s="218">
        <v>44940</v>
      </c>
      <c r="E22962" s="1">
        <v>11</v>
      </c>
      <c r="F22962" s="1">
        <v>322.33999999999997</v>
      </c>
    </row>
    <row r="22963" spans="1:6" x14ac:dyDescent="0.35">
      <c r="A22963" s="1">
        <v>701</v>
      </c>
      <c r="B22963" s="1" t="s">
        <v>178</v>
      </c>
      <c r="C22963" s="218">
        <v>44941</v>
      </c>
      <c r="D22963" s="218">
        <v>44940</v>
      </c>
      <c r="E22963" s="1">
        <v>8</v>
      </c>
      <c r="F22963" s="1">
        <v>220.67</v>
      </c>
    </row>
    <row r="22964" spans="1:6" x14ac:dyDescent="0.35">
      <c r="A22964" s="1">
        <v>701</v>
      </c>
      <c r="B22964" s="1" t="s">
        <v>178</v>
      </c>
      <c r="C22964" s="218">
        <v>44941</v>
      </c>
      <c r="D22964" s="218">
        <v>44941</v>
      </c>
      <c r="E22964" s="1">
        <v>14</v>
      </c>
      <c r="F22964" s="1">
        <v>362.83</v>
      </c>
    </row>
    <row r="22965" spans="1:6" x14ac:dyDescent="0.35">
      <c r="A22965" s="1">
        <v>701</v>
      </c>
      <c r="B22965" s="1" t="s">
        <v>178</v>
      </c>
      <c r="C22965" s="218">
        <v>44942</v>
      </c>
      <c r="D22965" s="218">
        <v>44940</v>
      </c>
      <c r="E22965" s="1">
        <v>2</v>
      </c>
      <c r="F22965" s="1">
        <v>46.23</v>
      </c>
    </row>
    <row r="22966" spans="1:6" x14ac:dyDescent="0.35">
      <c r="A22966" s="1">
        <v>701</v>
      </c>
      <c r="B22966" s="1" t="s">
        <v>178</v>
      </c>
      <c r="C22966" s="218">
        <v>44942</v>
      </c>
      <c r="D22966" s="218">
        <v>44941</v>
      </c>
      <c r="E22966" s="1">
        <v>8</v>
      </c>
      <c r="F22966" s="1">
        <v>189.88</v>
      </c>
    </row>
    <row r="22967" spans="1:6" x14ac:dyDescent="0.35">
      <c r="A22967" s="1">
        <v>701</v>
      </c>
      <c r="B22967" s="1" t="s">
        <v>178</v>
      </c>
      <c r="C22967" s="218">
        <v>44942</v>
      </c>
      <c r="D22967" s="218">
        <v>44942</v>
      </c>
      <c r="E22967" s="1">
        <v>12</v>
      </c>
      <c r="F22967" s="1">
        <v>284.92</v>
      </c>
    </row>
    <row r="22968" spans="1:6" x14ac:dyDescent="0.35">
      <c r="A22968" s="1">
        <v>701</v>
      </c>
      <c r="B22968" s="1" t="s">
        <v>178</v>
      </c>
      <c r="C22968" s="218">
        <v>44943</v>
      </c>
      <c r="D22968" s="218">
        <v>44940</v>
      </c>
      <c r="E22968" s="1">
        <v>1</v>
      </c>
      <c r="F22968" s="1">
        <v>23.76</v>
      </c>
    </row>
    <row r="22969" spans="1:6" x14ac:dyDescent="0.35">
      <c r="A22969" s="1">
        <v>701</v>
      </c>
      <c r="B22969" s="1" t="s">
        <v>178</v>
      </c>
      <c r="C22969" s="218">
        <v>44943</v>
      </c>
      <c r="D22969" s="218">
        <v>44941</v>
      </c>
      <c r="E22969" s="1">
        <v>2</v>
      </c>
      <c r="F22969" s="1">
        <v>47.42</v>
      </c>
    </row>
    <row r="22970" spans="1:6" x14ac:dyDescent="0.35">
      <c r="A22970" s="1">
        <v>701</v>
      </c>
      <c r="B22970" s="1" t="s">
        <v>178</v>
      </c>
      <c r="C22970" s="218">
        <v>44943</v>
      </c>
      <c r="D22970" s="218">
        <v>44942</v>
      </c>
      <c r="E22970" s="1">
        <v>5</v>
      </c>
      <c r="F22970" s="1">
        <v>149.29</v>
      </c>
    </row>
    <row r="22971" spans="1:6" x14ac:dyDescent="0.35">
      <c r="A22971" s="1">
        <v>701</v>
      </c>
      <c r="B22971" s="1" t="s">
        <v>178</v>
      </c>
      <c r="C22971" s="218">
        <v>44943</v>
      </c>
      <c r="D22971" s="218">
        <v>44943</v>
      </c>
      <c r="E22971" s="1">
        <v>10</v>
      </c>
      <c r="F22971" s="1">
        <v>237.4</v>
      </c>
    </row>
    <row r="22972" spans="1:6" x14ac:dyDescent="0.35">
      <c r="A22972" s="1">
        <v>701</v>
      </c>
      <c r="B22972" s="1" t="s">
        <v>178</v>
      </c>
      <c r="C22972" s="218">
        <v>44944</v>
      </c>
      <c r="D22972" s="218">
        <v>44942</v>
      </c>
      <c r="E22972" s="1">
        <v>2</v>
      </c>
      <c r="F22972" s="1">
        <v>47.42</v>
      </c>
    </row>
    <row r="22973" spans="1:6" x14ac:dyDescent="0.35">
      <c r="A22973" s="1">
        <v>701</v>
      </c>
      <c r="B22973" s="1" t="s">
        <v>178</v>
      </c>
      <c r="C22973" s="218">
        <v>44944</v>
      </c>
      <c r="D22973" s="218">
        <v>44943</v>
      </c>
      <c r="E22973" s="1">
        <v>6</v>
      </c>
      <c r="F22973" s="1">
        <v>142.26</v>
      </c>
    </row>
    <row r="22974" spans="1:6" x14ac:dyDescent="0.35">
      <c r="A22974" s="1">
        <v>701</v>
      </c>
      <c r="B22974" s="1" t="s">
        <v>178</v>
      </c>
      <c r="C22974" s="218">
        <v>44944</v>
      </c>
      <c r="D22974" s="218">
        <v>44944</v>
      </c>
      <c r="E22974" s="1">
        <v>11</v>
      </c>
      <c r="F22974" s="1">
        <v>291.05</v>
      </c>
    </row>
    <row r="22975" spans="1:6" x14ac:dyDescent="0.35">
      <c r="A22975" s="1">
        <v>701</v>
      </c>
      <c r="B22975" s="1" t="s">
        <v>178</v>
      </c>
      <c r="C22975" s="218">
        <v>44945</v>
      </c>
      <c r="D22975" s="218">
        <v>44943</v>
      </c>
      <c r="E22975" s="1">
        <v>2</v>
      </c>
      <c r="F22975" s="1">
        <v>47.52</v>
      </c>
    </row>
    <row r="22976" spans="1:6" x14ac:dyDescent="0.35">
      <c r="A22976" s="1">
        <v>701</v>
      </c>
      <c r="B22976" s="1" t="s">
        <v>178</v>
      </c>
      <c r="C22976" s="218">
        <v>44945</v>
      </c>
      <c r="D22976" s="218">
        <v>44944</v>
      </c>
      <c r="E22976" s="1">
        <v>4</v>
      </c>
      <c r="F22976" s="1">
        <v>94.54</v>
      </c>
    </row>
    <row r="22977" spans="1:6" x14ac:dyDescent="0.35">
      <c r="A22977" s="1">
        <v>701</v>
      </c>
      <c r="B22977" s="1" t="s">
        <v>178</v>
      </c>
      <c r="C22977" s="218">
        <v>44945</v>
      </c>
      <c r="D22977" s="218">
        <v>44945</v>
      </c>
      <c r="E22977" s="1">
        <v>10</v>
      </c>
      <c r="F22977" s="1">
        <v>267.79000000000002</v>
      </c>
    </row>
    <row r="22978" spans="1:6" x14ac:dyDescent="0.35">
      <c r="A22978" s="1">
        <v>701</v>
      </c>
      <c r="B22978" s="1" t="s">
        <v>178</v>
      </c>
      <c r="C22978" s="218">
        <v>44946</v>
      </c>
      <c r="D22978" s="218">
        <v>44944</v>
      </c>
      <c r="E22978" s="1">
        <v>1</v>
      </c>
      <c r="F22978" s="1">
        <v>23.76</v>
      </c>
    </row>
    <row r="22979" spans="1:6" x14ac:dyDescent="0.35">
      <c r="A22979" s="1">
        <v>701</v>
      </c>
      <c r="B22979" s="1" t="s">
        <v>178</v>
      </c>
      <c r="C22979" s="218">
        <v>44946</v>
      </c>
      <c r="D22979" s="218">
        <v>44945</v>
      </c>
      <c r="E22979" s="1">
        <v>4</v>
      </c>
      <c r="F22979" s="1">
        <v>94.74</v>
      </c>
    </row>
    <row r="22980" spans="1:6" x14ac:dyDescent="0.35">
      <c r="A22980" s="1">
        <v>701</v>
      </c>
      <c r="B22980" s="1" t="s">
        <v>178</v>
      </c>
      <c r="C22980" s="218">
        <v>44946</v>
      </c>
      <c r="D22980" s="218">
        <v>44946</v>
      </c>
      <c r="E22980" s="1">
        <v>5</v>
      </c>
      <c r="F22980" s="1">
        <v>149.34</v>
      </c>
    </row>
    <row r="22981" spans="1:6" x14ac:dyDescent="0.35">
      <c r="A22981" s="1">
        <v>701</v>
      </c>
      <c r="B22981" s="1" t="s">
        <v>178</v>
      </c>
      <c r="C22981" s="218">
        <v>44948</v>
      </c>
      <c r="D22981" s="218">
        <v>44943</v>
      </c>
      <c r="E22981" s="1">
        <v>1</v>
      </c>
      <c r="F22981" s="1">
        <v>23.66</v>
      </c>
    </row>
    <row r="22982" spans="1:6" x14ac:dyDescent="0.35">
      <c r="A22982" s="1">
        <v>701</v>
      </c>
      <c r="B22982" s="1" t="s">
        <v>178</v>
      </c>
      <c r="C22982" s="218">
        <v>44948</v>
      </c>
      <c r="D22982" s="218">
        <v>44944</v>
      </c>
      <c r="E22982" s="1">
        <v>1</v>
      </c>
      <c r="F22982" s="1">
        <v>23.66</v>
      </c>
    </row>
    <row r="22983" spans="1:6" x14ac:dyDescent="0.35">
      <c r="A22983" s="1">
        <v>701</v>
      </c>
      <c r="B22983" s="1" t="s">
        <v>178</v>
      </c>
      <c r="C22983" s="218">
        <v>44948</v>
      </c>
      <c r="D22983" s="218">
        <v>44945</v>
      </c>
      <c r="E22983" s="1">
        <v>3</v>
      </c>
      <c r="F22983" s="1">
        <v>70.98</v>
      </c>
    </row>
    <row r="22984" spans="1:6" x14ac:dyDescent="0.35">
      <c r="A22984" s="1">
        <v>701</v>
      </c>
      <c r="B22984" s="1" t="s">
        <v>178</v>
      </c>
      <c r="C22984" s="218">
        <v>44948</v>
      </c>
      <c r="D22984" s="218">
        <v>44946</v>
      </c>
      <c r="E22984" s="1">
        <v>1</v>
      </c>
      <c r="F22984" s="1">
        <v>23.76</v>
      </c>
    </row>
    <row r="22985" spans="1:6" x14ac:dyDescent="0.35">
      <c r="A22985" s="1">
        <v>701</v>
      </c>
      <c r="B22985" s="1" t="s">
        <v>178</v>
      </c>
      <c r="C22985" s="218">
        <v>44948</v>
      </c>
      <c r="D22985" s="218">
        <v>44947</v>
      </c>
      <c r="E22985" s="1">
        <v>2</v>
      </c>
      <c r="F22985" s="1">
        <v>78.010000000000005</v>
      </c>
    </row>
    <row r="22986" spans="1:6" x14ac:dyDescent="0.35">
      <c r="A22986" s="1">
        <v>701</v>
      </c>
      <c r="B22986" s="1" t="s">
        <v>178</v>
      </c>
      <c r="C22986" s="218">
        <v>44949</v>
      </c>
      <c r="D22986" s="218">
        <v>44945</v>
      </c>
      <c r="E22986" s="1">
        <v>1</v>
      </c>
      <c r="F22986" s="1">
        <v>23.76</v>
      </c>
    </row>
    <row r="22987" spans="1:6" x14ac:dyDescent="0.35">
      <c r="A22987" s="1">
        <v>701</v>
      </c>
      <c r="B22987" s="1" t="s">
        <v>178</v>
      </c>
      <c r="C22987" s="218">
        <v>44949</v>
      </c>
      <c r="D22987" s="218">
        <v>44947</v>
      </c>
      <c r="E22987" s="1">
        <v>5</v>
      </c>
      <c r="F22987" s="1">
        <v>149.09</v>
      </c>
    </row>
    <row r="22988" spans="1:6" x14ac:dyDescent="0.35">
      <c r="A22988" s="1">
        <v>701</v>
      </c>
      <c r="B22988" s="1" t="s">
        <v>178</v>
      </c>
      <c r="C22988" s="218">
        <v>44949</v>
      </c>
      <c r="D22988" s="218">
        <v>44948</v>
      </c>
      <c r="E22988" s="1">
        <v>2</v>
      </c>
      <c r="F22988" s="1">
        <v>47.37</v>
      </c>
    </row>
    <row r="22989" spans="1:6" x14ac:dyDescent="0.35">
      <c r="A22989" s="1">
        <v>701</v>
      </c>
      <c r="B22989" s="1" t="s">
        <v>178</v>
      </c>
      <c r="C22989" s="218">
        <v>44949</v>
      </c>
      <c r="D22989" s="218">
        <v>44949</v>
      </c>
      <c r="E22989" s="1">
        <v>2</v>
      </c>
      <c r="F22989" s="1">
        <v>47.42</v>
      </c>
    </row>
    <row r="22990" spans="1:6" x14ac:dyDescent="0.35">
      <c r="A22990" s="1">
        <v>801</v>
      </c>
      <c r="B22990" s="1" t="s">
        <v>179</v>
      </c>
      <c r="C22990" s="218">
        <v>44879</v>
      </c>
      <c r="D22990" s="218">
        <v>44878</v>
      </c>
      <c r="E22990" s="1">
        <v>10</v>
      </c>
      <c r="F22990" s="1">
        <v>226.16</v>
      </c>
    </row>
    <row r="22991" spans="1:6" x14ac:dyDescent="0.35">
      <c r="A22991" s="1">
        <v>801</v>
      </c>
      <c r="B22991" s="1" t="s">
        <v>179</v>
      </c>
      <c r="C22991" s="218">
        <v>44880</v>
      </c>
      <c r="D22991" s="218">
        <v>44878</v>
      </c>
      <c r="E22991" s="1">
        <v>2</v>
      </c>
      <c r="F22991" s="1">
        <v>44.94</v>
      </c>
    </row>
    <row r="22992" spans="1:6" x14ac:dyDescent="0.35">
      <c r="A22992" s="1">
        <v>801</v>
      </c>
      <c r="B22992" s="1" t="s">
        <v>179</v>
      </c>
      <c r="C22992" s="218">
        <v>44880</v>
      </c>
      <c r="D22992" s="218">
        <v>44879</v>
      </c>
      <c r="E22992" s="1">
        <v>9</v>
      </c>
      <c r="F22992" s="1">
        <v>210.3</v>
      </c>
    </row>
    <row r="22993" spans="1:6" x14ac:dyDescent="0.35">
      <c r="A22993" s="1">
        <v>801</v>
      </c>
      <c r="B22993" s="1" t="s">
        <v>179</v>
      </c>
      <c r="C22993" s="218">
        <v>44880</v>
      </c>
      <c r="D22993" s="218">
        <v>44880</v>
      </c>
      <c r="E22993" s="1">
        <v>8</v>
      </c>
      <c r="F22993" s="1">
        <v>231.06</v>
      </c>
    </row>
    <row r="22994" spans="1:6" x14ac:dyDescent="0.35">
      <c r="A22994" s="1">
        <v>801</v>
      </c>
      <c r="B22994" s="1" t="s">
        <v>179</v>
      </c>
      <c r="C22994" s="218">
        <v>44881</v>
      </c>
      <c r="D22994" s="218">
        <v>44878</v>
      </c>
      <c r="E22994" s="1">
        <v>3</v>
      </c>
      <c r="F22994" s="1">
        <v>70.239999999999995</v>
      </c>
    </row>
    <row r="22995" spans="1:6" x14ac:dyDescent="0.35">
      <c r="A22995" s="1">
        <v>801</v>
      </c>
      <c r="B22995" s="1" t="s">
        <v>179</v>
      </c>
      <c r="C22995" s="218">
        <v>44881</v>
      </c>
      <c r="D22995" s="218">
        <v>44879</v>
      </c>
      <c r="E22995" s="1">
        <v>15</v>
      </c>
      <c r="F22995" s="1">
        <v>374.07</v>
      </c>
    </row>
    <row r="22996" spans="1:6" x14ac:dyDescent="0.35">
      <c r="A22996" s="1">
        <v>801</v>
      </c>
      <c r="B22996" s="1" t="s">
        <v>179</v>
      </c>
      <c r="C22996" s="218">
        <v>44881</v>
      </c>
      <c r="D22996" s="218">
        <v>44880</v>
      </c>
      <c r="E22996" s="1">
        <v>13</v>
      </c>
      <c r="F22996" s="1">
        <v>368.31</v>
      </c>
    </row>
    <row r="22997" spans="1:6" x14ac:dyDescent="0.35">
      <c r="A22997" s="1">
        <v>801</v>
      </c>
      <c r="B22997" s="1" t="s">
        <v>179</v>
      </c>
      <c r="C22997" s="218">
        <v>44881</v>
      </c>
      <c r="D22997" s="218">
        <v>44881</v>
      </c>
      <c r="E22997" s="1">
        <v>2</v>
      </c>
      <c r="F22997" s="1">
        <v>73.31</v>
      </c>
    </row>
    <row r="22998" spans="1:6" x14ac:dyDescent="0.35">
      <c r="A22998" s="1">
        <v>801</v>
      </c>
      <c r="B22998" s="1" t="s">
        <v>179</v>
      </c>
      <c r="C22998" s="218">
        <v>44883</v>
      </c>
      <c r="D22998" s="218">
        <v>44879</v>
      </c>
      <c r="E22998" s="1">
        <v>1</v>
      </c>
      <c r="F22998" s="1">
        <v>22.92</v>
      </c>
    </row>
    <row r="22999" spans="1:6" x14ac:dyDescent="0.35">
      <c r="A22999" s="1">
        <v>801</v>
      </c>
      <c r="B22999" s="1" t="s">
        <v>179</v>
      </c>
      <c r="C22999" s="218">
        <v>44883</v>
      </c>
      <c r="D22999" s="218">
        <v>44880</v>
      </c>
      <c r="E22999" s="1">
        <v>8</v>
      </c>
      <c r="F22999" s="1">
        <v>180.52</v>
      </c>
    </row>
    <row r="23000" spans="1:6" x14ac:dyDescent="0.35">
      <c r="A23000" s="1">
        <v>801</v>
      </c>
      <c r="B23000" s="1" t="s">
        <v>179</v>
      </c>
      <c r="C23000" s="218">
        <v>44883</v>
      </c>
      <c r="D23000" s="218">
        <v>44881</v>
      </c>
      <c r="E23000" s="1">
        <v>27</v>
      </c>
      <c r="F23000" s="1">
        <v>653.46</v>
      </c>
    </row>
    <row r="23001" spans="1:6" x14ac:dyDescent="0.35">
      <c r="A23001" s="1">
        <v>801</v>
      </c>
      <c r="B23001" s="1" t="s">
        <v>179</v>
      </c>
      <c r="C23001" s="218">
        <v>44883</v>
      </c>
      <c r="D23001" s="218">
        <v>44882</v>
      </c>
      <c r="E23001" s="1">
        <v>5</v>
      </c>
      <c r="F23001" s="1">
        <v>114.48</v>
      </c>
    </row>
    <row r="23002" spans="1:6" x14ac:dyDescent="0.35">
      <c r="A23002" s="1">
        <v>801</v>
      </c>
      <c r="B23002" s="1" t="s">
        <v>179</v>
      </c>
      <c r="C23002" s="218">
        <v>44884</v>
      </c>
      <c r="D23002" s="218">
        <v>44878</v>
      </c>
      <c r="E23002" s="1">
        <v>1</v>
      </c>
      <c r="F23002" s="1">
        <v>23.66</v>
      </c>
    </row>
    <row r="23003" spans="1:6" x14ac:dyDescent="0.35">
      <c r="A23003" s="1">
        <v>801</v>
      </c>
      <c r="B23003" s="1" t="s">
        <v>179</v>
      </c>
      <c r="C23003" s="218">
        <v>44884</v>
      </c>
      <c r="D23003" s="218">
        <v>44879</v>
      </c>
      <c r="E23003" s="1">
        <v>1</v>
      </c>
      <c r="F23003" s="1">
        <v>23.66</v>
      </c>
    </row>
    <row r="23004" spans="1:6" x14ac:dyDescent="0.35">
      <c r="A23004" s="1">
        <v>801</v>
      </c>
      <c r="B23004" s="1" t="s">
        <v>179</v>
      </c>
      <c r="C23004" s="218">
        <v>44884</v>
      </c>
      <c r="D23004" s="218">
        <v>44880</v>
      </c>
      <c r="E23004" s="1">
        <v>11</v>
      </c>
      <c r="F23004" s="1">
        <v>255.03</v>
      </c>
    </row>
    <row r="23005" spans="1:6" x14ac:dyDescent="0.35">
      <c r="A23005" s="1">
        <v>801</v>
      </c>
      <c r="B23005" s="1" t="s">
        <v>179</v>
      </c>
      <c r="C23005" s="218">
        <v>44884</v>
      </c>
      <c r="D23005" s="218">
        <v>44881</v>
      </c>
      <c r="E23005" s="1">
        <v>7</v>
      </c>
      <c r="F23005" s="1">
        <v>160.66999999999999</v>
      </c>
    </row>
    <row r="23006" spans="1:6" x14ac:dyDescent="0.35">
      <c r="A23006" s="1">
        <v>801</v>
      </c>
      <c r="B23006" s="1" t="s">
        <v>179</v>
      </c>
      <c r="C23006" s="218">
        <v>44884</v>
      </c>
      <c r="D23006" s="218">
        <v>44882</v>
      </c>
      <c r="E23006" s="1">
        <v>16</v>
      </c>
      <c r="F23006" s="1">
        <v>370.01</v>
      </c>
    </row>
    <row r="23007" spans="1:6" x14ac:dyDescent="0.35">
      <c r="A23007" s="1">
        <v>801</v>
      </c>
      <c r="B23007" s="1" t="s">
        <v>179</v>
      </c>
      <c r="C23007" s="218">
        <v>44884</v>
      </c>
      <c r="D23007" s="218">
        <v>44883</v>
      </c>
      <c r="E23007" s="1">
        <v>13</v>
      </c>
      <c r="F23007" s="1">
        <v>327.29000000000002</v>
      </c>
    </row>
    <row r="23008" spans="1:6" x14ac:dyDescent="0.35">
      <c r="A23008" s="1">
        <v>801</v>
      </c>
      <c r="B23008" s="1" t="s">
        <v>179</v>
      </c>
      <c r="C23008" s="218">
        <v>44884</v>
      </c>
      <c r="D23008" s="218">
        <v>44884</v>
      </c>
      <c r="E23008" s="1">
        <v>4</v>
      </c>
      <c r="F23008" s="1">
        <v>145.13</v>
      </c>
    </row>
    <row r="23009" spans="1:6" x14ac:dyDescent="0.35">
      <c r="A23009" s="1">
        <v>801</v>
      </c>
      <c r="B23009" s="1" t="s">
        <v>179</v>
      </c>
      <c r="C23009" s="218">
        <v>44885</v>
      </c>
      <c r="D23009" s="218">
        <v>44881</v>
      </c>
      <c r="E23009" s="1">
        <v>5</v>
      </c>
      <c r="F23009" s="1">
        <v>117.56</v>
      </c>
    </row>
    <row r="23010" spans="1:6" x14ac:dyDescent="0.35">
      <c r="A23010" s="1">
        <v>801</v>
      </c>
      <c r="B23010" s="1" t="s">
        <v>179</v>
      </c>
      <c r="C23010" s="218">
        <v>44885</v>
      </c>
      <c r="D23010" s="218">
        <v>44882</v>
      </c>
      <c r="E23010" s="1">
        <v>11</v>
      </c>
      <c r="F23010" s="1">
        <v>285.36</v>
      </c>
    </row>
    <row r="23011" spans="1:6" x14ac:dyDescent="0.35">
      <c r="A23011" s="1">
        <v>801</v>
      </c>
      <c r="B23011" s="1" t="s">
        <v>179</v>
      </c>
      <c r="C23011" s="218">
        <v>44885</v>
      </c>
      <c r="D23011" s="218">
        <v>44883</v>
      </c>
      <c r="E23011" s="1">
        <v>7</v>
      </c>
      <c r="F23011" s="1">
        <v>165.82</v>
      </c>
    </row>
    <row r="23012" spans="1:6" x14ac:dyDescent="0.35">
      <c r="A23012" s="1">
        <v>801</v>
      </c>
      <c r="B23012" s="1" t="s">
        <v>179</v>
      </c>
      <c r="C23012" s="218">
        <v>44885</v>
      </c>
      <c r="D23012" s="218">
        <v>44884</v>
      </c>
      <c r="E23012" s="1">
        <v>11</v>
      </c>
      <c r="F23012" s="1">
        <v>289.02</v>
      </c>
    </row>
    <row r="23013" spans="1:6" x14ac:dyDescent="0.35">
      <c r="A23013" s="1">
        <v>801</v>
      </c>
      <c r="B23013" s="1" t="s">
        <v>179</v>
      </c>
      <c r="C23013" s="218">
        <v>44885</v>
      </c>
      <c r="D23013" s="218">
        <v>44885</v>
      </c>
      <c r="E23013" s="1">
        <v>9</v>
      </c>
      <c r="F23013" s="1">
        <v>238.68</v>
      </c>
    </row>
    <row r="23014" spans="1:6" x14ac:dyDescent="0.35">
      <c r="A23014" s="1">
        <v>801</v>
      </c>
      <c r="B23014" s="1" t="s">
        <v>179</v>
      </c>
      <c r="C23014" s="218">
        <v>44886</v>
      </c>
      <c r="D23014" s="218">
        <v>44882</v>
      </c>
      <c r="E23014" s="1">
        <v>6</v>
      </c>
      <c r="F23014" s="1">
        <v>141.66</v>
      </c>
    </row>
    <row r="23015" spans="1:6" x14ac:dyDescent="0.35">
      <c r="A23015" s="1">
        <v>801</v>
      </c>
      <c r="B23015" s="1" t="s">
        <v>179</v>
      </c>
      <c r="C23015" s="218">
        <v>44886</v>
      </c>
      <c r="D23015" s="218">
        <v>44883</v>
      </c>
      <c r="E23015" s="1">
        <v>3</v>
      </c>
      <c r="F23015" s="1">
        <v>98.05</v>
      </c>
    </row>
    <row r="23016" spans="1:6" x14ac:dyDescent="0.35">
      <c r="A23016" s="1">
        <v>801</v>
      </c>
      <c r="B23016" s="1" t="s">
        <v>179</v>
      </c>
      <c r="C23016" s="218">
        <v>44886</v>
      </c>
      <c r="D23016" s="218">
        <v>44884</v>
      </c>
      <c r="E23016" s="1">
        <v>1</v>
      </c>
      <c r="F23016" s="1">
        <v>49.5</v>
      </c>
    </row>
    <row r="23017" spans="1:6" x14ac:dyDescent="0.35">
      <c r="A23017" s="1">
        <v>801</v>
      </c>
      <c r="B23017" s="1" t="s">
        <v>179</v>
      </c>
      <c r="C23017" s="218">
        <v>44886</v>
      </c>
      <c r="D23017" s="218">
        <v>44885</v>
      </c>
      <c r="E23017" s="1">
        <v>8</v>
      </c>
      <c r="F23017" s="1">
        <v>189.28</v>
      </c>
    </row>
    <row r="23018" spans="1:6" x14ac:dyDescent="0.35">
      <c r="A23018" s="1">
        <v>801</v>
      </c>
      <c r="B23018" s="1" t="s">
        <v>179</v>
      </c>
      <c r="C23018" s="218">
        <v>44886</v>
      </c>
      <c r="D23018" s="218">
        <v>44886</v>
      </c>
      <c r="E23018" s="1">
        <v>15</v>
      </c>
      <c r="F23018" s="1">
        <v>411.27</v>
      </c>
    </row>
    <row r="23019" spans="1:6" x14ac:dyDescent="0.35">
      <c r="A23019" s="1">
        <v>801</v>
      </c>
      <c r="B23019" s="1" t="s">
        <v>179</v>
      </c>
      <c r="C23019" s="218">
        <v>44887</v>
      </c>
      <c r="D23019" s="218">
        <v>44882</v>
      </c>
      <c r="E23019" s="1">
        <v>1</v>
      </c>
      <c r="F23019" s="1">
        <v>23.66</v>
      </c>
    </row>
    <row r="23020" spans="1:6" x14ac:dyDescent="0.35">
      <c r="A23020" s="1">
        <v>801</v>
      </c>
      <c r="B23020" s="1" t="s">
        <v>179</v>
      </c>
      <c r="C23020" s="218">
        <v>44887</v>
      </c>
      <c r="D23020" s="218">
        <v>44883</v>
      </c>
      <c r="E23020" s="1">
        <v>1</v>
      </c>
      <c r="F23020" s="1">
        <v>23.56</v>
      </c>
    </row>
    <row r="23021" spans="1:6" x14ac:dyDescent="0.35">
      <c r="A23021" s="1">
        <v>801</v>
      </c>
      <c r="B23021" s="1" t="s">
        <v>179</v>
      </c>
      <c r="C23021" s="218">
        <v>44887</v>
      </c>
      <c r="D23021" s="218">
        <v>44884</v>
      </c>
      <c r="E23021" s="1">
        <v>4</v>
      </c>
      <c r="F23021" s="1">
        <v>93.44</v>
      </c>
    </row>
    <row r="23022" spans="1:6" x14ac:dyDescent="0.35">
      <c r="A23022" s="1">
        <v>801</v>
      </c>
      <c r="B23022" s="1" t="s">
        <v>179</v>
      </c>
      <c r="C23022" s="218">
        <v>44887</v>
      </c>
      <c r="D23022" s="218">
        <v>44885</v>
      </c>
      <c r="E23022" s="1">
        <v>8</v>
      </c>
      <c r="F23022" s="1">
        <v>184.24</v>
      </c>
    </row>
    <row r="23023" spans="1:6" x14ac:dyDescent="0.35">
      <c r="A23023" s="1">
        <v>801</v>
      </c>
      <c r="B23023" s="1" t="s">
        <v>179</v>
      </c>
      <c r="C23023" s="218">
        <v>44887</v>
      </c>
      <c r="D23023" s="218">
        <v>44886</v>
      </c>
      <c r="E23023" s="1">
        <v>1</v>
      </c>
      <c r="F23023" s="1">
        <v>23.26</v>
      </c>
    </row>
    <row r="23024" spans="1:6" x14ac:dyDescent="0.35">
      <c r="A23024" s="1">
        <v>801</v>
      </c>
      <c r="B23024" s="1" t="s">
        <v>179</v>
      </c>
      <c r="C23024" s="218">
        <v>44887</v>
      </c>
      <c r="D23024" s="218">
        <v>44887</v>
      </c>
      <c r="E23024" s="1">
        <v>19</v>
      </c>
      <c r="F23024" s="1">
        <v>502.11</v>
      </c>
    </row>
    <row r="23025" spans="1:6" x14ac:dyDescent="0.35">
      <c r="A23025" s="1">
        <v>801</v>
      </c>
      <c r="B23025" s="1" t="s">
        <v>179</v>
      </c>
      <c r="C23025" s="218">
        <v>44888</v>
      </c>
      <c r="D23025" s="218">
        <v>44884</v>
      </c>
      <c r="E23025" s="1">
        <v>1</v>
      </c>
      <c r="F23025" s="1">
        <v>23.26</v>
      </c>
    </row>
    <row r="23026" spans="1:6" x14ac:dyDescent="0.35">
      <c r="A23026" s="1">
        <v>801</v>
      </c>
      <c r="B23026" s="1" t="s">
        <v>179</v>
      </c>
      <c r="C23026" s="218">
        <v>44888</v>
      </c>
      <c r="D23026" s="218">
        <v>44885</v>
      </c>
      <c r="E23026" s="1">
        <v>6</v>
      </c>
      <c r="F23026" s="1">
        <v>141.66</v>
      </c>
    </row>
    <row r="23027" spans="1:6" x14ac:dyDescent="0.35">
      <c r="A23027" s="1">
        <v>801</v>
      </c>
      <c r="B23027" s="1" t="s">
        <v>179</v>
      </c>
      <c r="C23027" s="218">
        <v>44888</v>
      </c>
      <c r="D23027" s="218">
        <v>44886</v>
      </c>
      <c r="E23027" s="1">
        <v>10</v>
      </c>
      <c r="F23027" s="1">
        <v>232.35</v>
      </c>
    </row>
    <row r="23028" spans="1:6" x14ac:dyDescent="0.35">
      <c r="A23028" s="1">
        <v>801</v>
      </c>
      <c r="B23028" s="1" t="s">
        <v>179</v>
      </c>
      <c r="C23028" s="218">
        <v>44888</v>
      </c>
      <c r="D23028" s="218">
        <v>44887</v>
      </c>
      <c r="E23028" s="1">
        <v>2</v>
      </c>
      <c r="F23028" s="1">
        <v>69.5</v>
      </c>
    </row>
    <row r="23029" spans="1:6" x14ac:dyDescent="0.35">
      <c r="A23029" s="1">
        <v>801</v>
      </c>
      <c r="B23029" s="1" t="s">
        <v>179</v>
      </c>
      <c r="C23029" s="218">
        <v>44888</v>
      </c>
      <c r="D23029" s="218">
        <v>44888</v>
      </c>
      <c r="E23029" s="1">
        <v>19</v>
      </c>
      <c r="F23029" s="1">
        <v>570.80999999999995</v>
      </c>
    </row>
    <row r="23030" spans="1:6" x14ac:dyDescent="0.35">
      <c r="A23030" s="1">
        <v>801</v>
      </c>
      <c r="B23030" s="1" t="s">
        <v>179</v>
      </c>
      <c r="C23030" s="218">
        <v>44889</v>
      </c>
      <c r="D23030" s="218">
        <v>44884</v>
      </c>
      <c r="E23030" s="1">
        <v>1</v>
      </c>
      <c r="F23030" s="1">
        <v>23.76</v>
      </c>
    </row>
    <row r="23031" spans="1:6" x14ac:dyDescent="0.35">
      <c r="A23031" s="1">
        <v>801</v>
      </c>
      <c r="B23031" s="1" t="s">
        <v>179</v>
      </c>
      <c r="C23031" s="218">
        <v>44889</v>
      </c>
      <c r="D23031" s="218">
        <v>44885</v>
      </c>
      <c r="E23031" s="1">
        <v>3</v>
      </c>
      <c r="F23031" s="1">
        <v>70.98</v>
      </c>
    </row>
    <row r="23032" spans="1:6" x14ac:dyDescent="0.35">
      <c r="A23032" s="1">
        <v>801</v>
      </c>
      <c r="B23032" s="1" t="s">
        <v>179</v>
      </c>
      <c r="C23032" s="218">
        <v>44889</v>
      </c>
      <c r="D23032" s="218">
        <v>44887</v>
      </c>
      <c r="E23032" s="1">
        <v>6</v>
      </c>
      <c r="F23032" s="1">
        <v>140.57</v>
      </c>
    </row>
    <row r="23033" spans="1:6" x14ac:dyDescent="0.35">
      <c r="A23033" s="1">
        <v>801</v>
      </c>
      <c r="B23033" s="1" t="s">
        <v>179</v>
      </c>
      <c r="C23033" s="218">
        <v>44889</v>
      </c>
      <c r="D23033" s="218">
        <v>44888</v>
      </c>
      <c r="E23033" s="1">
        <v>8</v>
      </c>
      <c r="F23033" s="1">
        <v>218.77</v>
      </c>
    </row>
    <row r="23034" spans="1:6" x14ac:dyDescent="0.35">
      <c r="A23034" s="1">
        <v>801</v>
      </c>
      <c r="B23034" s="1" t="s">
        <v>179</v>
      </c>
      <c r="C23034" s="218">
        <v>44889</v>
      </c>
      <c r="D23034" s="218">
        <v>44889</v>
      </c>
      <c r="E23034" s="1">
        <v>25</v>
      </c>
      <c r="F23034" s="1">
        <v>591.1</v>
      </c>
    </row>
    <row r="23035" spans="1:6" x14ac:dyDescent="0.35">
      <c r="A23035" s="1">
        <v>801</v>
      </c>
      <c r="B23035" s="1" t="s">
        <v>179</v>
      </c>
      <c r="C23035" s="218">
        <v>44890</v>
      </c>
      <c r="D23035" s="218">
        <v>44886</v>
      </c>
      <c r="E23035" s="1">
        <v>1</v>
      </c>
      <c r="F23035" s="1">
        <v>50.49</v>
      </c>
    </row>
    <row r="23036" spans="1:6" x14ac:dyDescent="0.35">
      <c r="A23036" s="1">
        <v>801</v>
      </c>
      <c r="B23036" s="1" t="s">
        <v>179</v>
      </c>
      <c r="C23036" s="218">
        <v>44890</v>
      </c>
      <c r="D23036" s="218">
        <v>44887</v>
      </c>
      <c r="E23036" s="1">
        <v>1</v>
      </c>
      <c r="F23036" s="1">
        <v>23.76</v>
      </c>
    </row>
    <row r="23037" spans="1:6" x14ac:dyDescent="0.35">
      <c r="A23037" s="1">
        <v>801</v>
      </c>
      <c r="B23037" s="1" t="s">
        <v>179</v>
      </c>
      <c r="C23037" s="218">
        <v>44890</v>
      </c>
      <c r="D23037" s="218">
        <v>44889</v>
      </c>
      <c r="E23037" s="1">
        <v>19</v>
      </c>
      <c r="F23037" s="1">
        <v>448.25</v>
      </c>
    </row>
    <row r="23038" spans="1:6" x14ac:dyDescent="0.35">
      <c r="A23038" s="1">
        <v>801</v>
      </c>
      <c r="B23038" s="1" t="s">
        <v>179</v>
      </c>
      <c r="C23038" s="218">
        <v>44890</v>
      </c>
      <c r="D23038" s="218">
        <v>44890</v>
      </c>
      <c r="E23038" s="1">
        <v>26</v>
      </c>
      <c r="F23038" s="1">
        <v>735.89</v>
      </c>
    </row>
    <row r="23039" spans="1:6" x14ac:dyDescent="0.35">
      <c r="A23039" s="1">
        <v>801</v>
      </c>
      <c r="B23039" s="1" t="s">
        <v>179</v>
      </c>
      <c r="C23039" s="218">
        <v>44891</v>
      </c>
      <c r="D23039" s="218">
        <v>44888</v>
      </c>
      <c r="E23039" s="1">
        <v>2</v>
      </c>
      <c r="F23039" s="1">
        <v>77.02</v>
      </c>
    </row>
    <row r="23040" spans="1:6" x14ac:dyDescent="0.35">
      <c r="A23040" s="1">
        <v>801</v>
      </c>
      <c r="B23040" s="1" t="s">
        <v>179</v>
      </c>
      <c r="C23040" s="218">
        <v>44891</v>
      </c>
      <c r="D23040" s="218">
        <v>44889</v>
      </c>
      <c r="E23040" s="1">
        <v>9</v>
      </c>
      <c r="F23040" s="1">
        <v>211.74</v>
      </c>
    </row>
    <row r="23041" spans="1:6" x14ac:dyDescent="0.35">
      <c r="A23041" s="1">
        <v>801</v>
      </c>
      <c r="B23041" s="1" t="s">
        <v>179</v>
      </c>
      <c r="C23041" s="218">
        <v>44891</v>
      </c>
      <c r="D23041" s="218">
        <v>44890</v>
      </c>
      <c r="E23041" s="1">
        <v>12</v>
      </c>
      <c r="F23041" s="1">
        <v>281.83</v>
      </c>
    </row>
    <row r="23042" spans="1:6" x14ac:dyDescent="0.35">
      <c r="A23042" s="1">
        <v>801</v>
      </c>
      <c r="B23042" s="1" t="s">
        <v>179</v>
      </c>
      <c r="C23042" s="218">
        <v>44891</v>
      </c>
      <c r="D23042" s="218">
        <v>44891</v>
      </c>
      <c r="E23042" s="1">
        <v>26</v>
      </c>
      <c r="F23042" s="1">
        <v>992.94</v>
      </c>
    </row>
    <row r="23043" spans="1:6" x14ac:dyDescent="0.35">
      <c r="A23043" s="1">
        <v>801</v>
      </c>
      <c r="B23043" s="1" t="s">
        <v>179</v>
      </c>
      <c r="C23043" s="218">
        <v>44892</v>
      </c>
      <c r="D23043" s="218">
        <v>44889</v>
      </c>
      <c r="E23043" s="1">
        <v>2</v>
      </c>
      <c r="F23043" s="1">
        <v>74.150000000000006</v>
      </c>
    </row>
    <row r="23044" spans="1:6" x14ac:dyDescent="0.35">
      <c r="A23044" s="1">
        <v>801</v>
      </c>
      <c r="B23044" s="1" t="s">
        <v>179</v>
      </c>
      <c r="C23044" s="218">
        <v>44892</v>
      </c>
      <c r="D23044" s="218">
        <v>44890</v>
      </c>
      <c r="E23044" s="1">
        <v>3</v>
      </c>
      <c r="F23044" s="1">
        <v>100.29</v>
      </c>
    </row>
    <row r="23045" spans="1:6" x14ac:dyDescent="0.35">
      <c r="A23045" s="1">
        <v>801</v>
      </c>
      <c r="B23045" s="1" t="s">
        <v>179</v>
      </c>
      <c r="C23045" s="218">
        <v>44892</v>
      </c>
      <c r="D23045" s="218">
        <v>44891</v>
      </c>
      <c r="E23045" s="1">
        <v>13</v>
      </c>
      <c r="F23045" s="1">
        <v>331.24</v>
      </c>
    </row>
    <row r="23046" spans="1:6" x14ac:dyDescent="0.35">
      <c r="A23046" s="1">
        <v>801</v>
      </c>
      <c r="B23046" s="1" t="s">
        <v>179</v>
      </c>
      <c r="C23046" s="218">
        <v>44892</v>
      </c>
      <c r="D23046" s="218">
        <v>44892</v>
      </c>
      <c r="E23046" s="1">
        <v>38</v>
      </c>
      <c r="F23046" s="1">
        <v>1041.44</v>
      </c>
    </row>
    <row r="23047" spans="1:6" x14ac:dyDescent="0.35">
      <c r="A23047" s="1">
        <v>801</v>
      </c>
      <c r="B23047" s="1" t="s">
        <v>179</v>
      </c>
      <c r="C23047" s="218">
        <v>44893</v>
      </c>
      <c r="D23047" s="218">
        <v>44890</v>
      </c>
      <c r="E23047" s="1">
        <v>1</v>
      </c>
      <c r="F23047" s="1">
        <v>23.36</v>
      </c>
    </row>
    <row r="23048" spans="1:6" x14ac:dyDescent="0.35">
      <c r="A23048" s="1">
        <v>801</v>
      </c>
      <c r="B23048" s="1" t="s">
        <v>179</v>
      </c>
      <c r="C23048" s="218">
        <v>44893</v>
      </c>
      <c r="D23048" s="218">
        <v>44891</v>
      </c>
      <c r="E23048" s="1">
        <v>10</v>
      </c>
      <c r="F23048" s="1">
        <v>234.92</v>
      </c>
    </row>
    <row r="23049" spans="1:6" x14ac:dyDescent="0.35">
      <c r="A23049" s="1">
        <v>801</v>
      </c>
      <c r="B23049" s="1" t="s">
        <v>179</v>
      </c>
      <c r="C23049" s="218">
        <v>44893</v>
      </c>
      <c r="D23049" s="218">
        <v>44892</v>
      </c>
      <c r="E23049" s="1">
        <v>5</v>
      </c>
      <c r="F23049" s="1">
        <v>145.12</v>
      </c>
    </row>
    <row r="23050" spans="1:6" x14ac:dyDescent="0.35">
      <c r="A23050" s="1">
        <v>801</v>
      </c>
      <c r="B23050" s="1" t="s">
        <v>179</v>
      </c>
      <c r="C23050" s="218">
        <v>44893</v>
      </c>
      <c r="D23050" s="218">
        <v>44893</v>
      </c>
      <c r="E23050" s="1">
        <v>31</v>
      </c>
      <c r="F23050" s="1">
        <v>940.04</v>
      </c>
    </row>
    <row r="23051" spans="1:6" x14ac:dyDescent="0.35">
      <c r="A23051" s="1">
        <v>801</v>
      </c>
      <c r="B23051" s="1" t="s">
        <v>179</v>
      </c>
      <c r="C23051" s="218">
        <v>44894</v>
      </c>
      <c r="D23051" s="218">
        <v>44889</v>
      </c>
      <c r="E23051" s="1">
        <v>2</v>
      </c>
      <c r="F23051" s="1">
        <v>46.03</v>
      </c>
    </row>
    <row r="23052" spans="1:6" x14ac:dyDescent="0.35">
      <c r="A23052" s="1">
        <v>801</v>
      </c>
      <c r="B23052" s="1" t="s">
        <v>179</v>
      </c>
      <c r="C23052" s="218">
        <v>44894</v>
      </c>
      <c r="D23052" s="218">
        <v>44890</v>
      </c>
      <c r="E23052" s="1">
        <v>1</v>
      </c>
      <c r="F23052" s="1">
        <v>23.66</v>
      </c>
    </row>
    <row r="23053" spans="1:6" x14ac:dyDescent="0.35">
      <c r="A23053" s="1">
        <v>801</v>
      </c>
      <c r="B23053" s="1" t="s">
        <v>179</v>
      </c>
      <c r="C23053" s="218">
        <v>44894</v>
      </c>
      <c r="D23053" s="218">
        <v>44891</v>
      </c>
      <c r="E23053" s="1">
        <v>7</v>
      </c>
      <c r="F23053" s="1">
        <v>164.43</v>
      </c>
    </row>
    <row r="23054" spans="1:6" x14ac:dyDescent="0.35">
      <c r="A23054" s="1">
        <v>801</v>
      </c>
      <c r="B23054" s="1" t="s">
        <v>179</v>
      </c>
      <c r="C23054" s="218">
        <v>44894</v>
      </c>
      <c r="D23054" s="218">
        <v>44892</v>
      </c>
      <c r="E23054" s="1">
        <v>5</v>
      </c>
      <c r="F23054" s="1">
        <v>117.31</v>
      </c>
    </row>
    <row r="23055" spans="1:6" x14ac:dyDescent="0.35">
      <c r="A23055" s="1">
        <v>801</v>
      </c>
      <c r="B23055" s="1" t="s">
        <v>179</v>
      </c>
      <c r="C23055" s="218">
        <v>44894</v>
      </c>
      <c r="D23055" s="218">
        <v>44893</v>
      </c>
      <c r="E23055" s="1">
        <v>4</v>
      </c>
      <c r="F23055" s="1">
        <v>119.79</v>
      </c>
    </row>
    <row r="23056" spans="1:6" x14ac:dyDescent="0.35">
      <c r="A23056" s="1">
        <v>801</v>
      </c>
      <c r="B23056" s="1" t="s">
        <v>179</v>
      </c>
      <c r="C23056" s="218">
        <v>44894</v>
      </c>
      <c r="D23056" s="218">
        <v>44894</v>
      </c>
      <c r="E23056" s="1">
        <v>21</v>
      </c>
      <c r="F23056" s="1">
        <v>844.41</v>
      </c>
    </row>
    <row r="23057" spans="1:6" x14ac:dyDescent="0.35">
      <c r="A23057" s="1">
        <v>801</v>
      </c>
      <c r="B23057" s="1" t="s">
        <v>179</v>
      </c>
      <c r="C23057" s="218">
        <v>44895</v>
      </c>
      <c r="D23057" s="218">
        <v>44892</v>
      </c>
      <c r="E23057" s="1">
        <v>7</v>
      </c>
      <c r="F23057" s="1">
        <v>164.92</v>
      </c>
    </row>
    <row r="23058" spans="1:6" x14ac:dyDescent="0.35">
      <c r="A23058" s="1">
        <v>801</v>
      </c>
      <c r="B23058" s="1" t="s">
        <v>179</v>
      </c>
      <c r="C23058" s="218">
        <v>44895</v>
      </c>
      <c r="D23058" s="218">
        <v>44893</v>
      </c>
      <c r="E23058" s="1">
        <v>3</v>
      </c>
      <c r="F23058" s="1">
        <v>70.78</v>
      </c>
    </row>
    <row r="23059" spans="1:6" x14ac:dyDescent="0.35">
      <c r="A23059" s="1">
        <v>801</v>
      </c>
      <c r="B23059" s="1" t="s">
        <v>179</v>
      </c>
      <c r="C23059" s="218">
        <v>44895</v>
      </c>
      <c r="D23059" s="218">
        <v>44894</v>
      </c>
      <c r="E23059" s="1">
        <v>6</v>
      </c>
      <c r="F23059" s="1">
        <v>224.53</v>
      </c>
    </row>
    <row r="23060" spans="1:6" x14ac:dyDescent="0.35">
      <c r="A23060" s="1">
        <v>801</v>
      </c>
      <c r="B23060" s="1" t="s">
        <v>179</v>
      </c>
      <c r="C23060" s="218">
        <v>44895</v>
      </c>
      <c r="D23060" s="218">
        <v>44895</v>
      </c>
      <c r="E23060" s="1">
        <v>28</v>
      </c>
      <c r="F23060" s="1">
        <v>896.82</v>
      </c>
    </row>
    <row r="23061" spans="1:6" x14ac:dyDescent="0.35">
      <c r="A23061" s="1">
        <v>801</v>
      </c>
      <c r="B23061" s="1" t="s">
        <v>179</v>
      </c>
      <c r="C23061" s="218">
        <v>44896</v>
      </c>
      <c r="D23061" s="218">
        <v>44892</v>
      </c>
      <c r="E23061" s="1">
        <v>8</v>
      </c>
      <c r="F23061" s="1">
        <v>188.48</v>
      </c>
    </row>
    <row r="23062" spans="1:6" x14ac:dyDescent="0.35">
      <c r="A23062" s="1">
        <v>801</v>
      </c>
      <c r="B23062" s="1" t="s">
        <v>179</v>
      </c>
      <c r="C23062" s="218">
        <v>44896</v>
      </c>
      <c r="D23062" s="218">
        <v>44893</v>
      </c>
      <c r="E23062" s="1">
        <v>4</v>
      </c>
      <c r="F23062" s="1">
        <v>152.46</v>
      </c>
    </row>
    <row r="23063" spans="1:6" x14ac:dyDescent="0.35">
      <c r="A23063" s="1">
        <v>801</v>
      </c>
      <c r="B23063" s="1" t="s">
        <v>179</v>
      </c>
      <c r="C23063" s="218">
        <v>44896</v>
      </c>
      <c r="D23063" s="218">
        <v>44894</v>
      </c>
      <c r="E23063" s="1">
        <v>10</v>
      </c>
      <c r="F23063" s="1">
        <v>322.23</v>
      </c>
    </row>
    <row r="23064" spans="1:6" x14ac:dyDescent="0.35">
      <c r="A23064" s="1">
        <v>801</v>
      </c>
      <c r="B23064" s="1" t="s">
        <v>179</v>
      </c>
      <c r="C23064" s="218">
        <v>44896</v>
      </c>
      <c r="D23064" s="218">
        <v>44895</v>
      </c>
      <c r="E23064" s="1">
        <v>4</v>
      </c>
      <c r="F23064" s="1">
        <v>154.05000000000001</v>
      </c>
    </row>
    <row r="23065" spans="1:6" x14ac:dyDescent="0.35">
      <c r="A23065" s="1">
        <v>801</v>
      </c>
      <c r="B23065" s="1" t="s">
        <v>179</v>
      </c>
      <c r="C23065" s="218">
        <v>44896</v>
      </c>
      <c r="D23065" s="218">
        <v>44896</v>
      </c>
      <c r="E23065" s="1">
        <v>10</v>
      </c>
      <c r="F23065" s="1">
        <v>411.63</v>
      </c>
    </row>
    <row r="23066" spans="1:6" x14ac:dyDescent="0.35">
      <c r="A23066" s="1">
        <v>801</v>
      </c>
      <c r="B23066" s="1" t="s">
        <v>179</v>
      </c>
      <c r="C23066" s="218">
        <v>44897</v>
      </c>
      <c r="D23066" s="218">
        <v>44893</v>
      </c>
      <c r="E23066" s="1">
        <v>1</v>
      </c>
      <c r="F23066" s="1">
        <v>23.46</v>
      </c>
    </row>
    <row r="23067" spans="1:6" x14ac:dyDescent="0.35">
      <c r="A23067" s="1">
        <v>801</v>
      </c>
      <c r="B23067" s="1" t="s">
        <v>179</v>
      </c>
      <c r="C23067" s="218">
        <v>44897</v>
      </c>
      <c r="D23067" s="218">
        <v>44894</v>
      </c>
      <c r="E23067" s="1">
        <v>1</v>
      </c>
      <c r="F23067" s="1">
        <v>23.76</v>
      </c>
    </row>
    <row r="23068" spans="1:6" x14ac:dyDescent="0.35">
      <c r="A23068" s="1">
        <v>801</v>
      </c>
      <c r="B23068" s="1" t="s">
        <v>179</v>
      </c>
      <c r="C23068" s="218">
        <v>44897</v>
      </c>
      <c r="D23068" s="218">
        <v>44895</v>
      </c>
      <c r="E23068" s="1">
        <v>13</v>
      </c>
      <c r="F23068" s="1">
        <v>306.08</v>
      </c>
    </row>
    <row r="23069" spans="1:6" x14ac:dyDescent="0.35">
      <c r="A23069" s="1">
        <v>801</v>
      </c>
      <c r="B23069" s="1" t="s">
        <v>179</v>
      </c>
      <c r="C23069" s="218">
        <v>44897</v>
      </c>
      <c r="D23069" s="218">
        <v>44896</v>
      </c>
      <c r="E23069" s="1">
        <v>8</v>
      </c>
      <c r="F23069" s="1">
        <v>303.23</v>
      </c>
    </row>
    <row r="23070" spans="1:6" x14ac:dyDescent="0.35">
      <c r="A23070" s="1">
        <v>801</v>
      </c>
      <c r="B23070" s="1" t="s">
        <v>179</v>
      </c>
      <c r="C23070" s="218">
        <v>44897</v>
      </c>
      <c r="D23070" s="218">
        <v>44897</v>
      </c>
      <c r="E23070" s="1">
        <v>14</v>
      </c>
      <c r="F23070" s="1">
        <v>417.52</v>
      </c>
    </row>
    <row r="23071" spans="1:6" x14ac:dyDescent="0.35">
      <c r="A23071" s="1">
        <v>801</v>
      </c>
      <c r="B23071" s="1" t="s">
        <v>179</v>
      </c>
      <c r="C23071" s="218">
        <v>44898</v>
      </c>
      <c r="D23071" s="218">
        <v>44894</v>
      </c>
      <c r="E23071" s="1">
        <v>1</v>
      </c>
      <c r="F23071" s="1">
        <v>23.71</v>
      </c>
    </row>
    <row r="23072" spans="1:6" x14ac:dyDescent="0.35">
      <c r="A23072" s="1">
        <v>801</v>
      </c>
      <c r="B23072" s="1" t="s">
        <v>179</v>
      </c>
      <c r="C23072" s="218">
        <v>44898</v>
      </c>
      <c r="D23072" s="218">
        <v>44895</v>
      </c>
      <c r="E23072" s="1">
        <v>1</v>
      </c>
      <c r="F23072" s="1">
        <v>23.76</v>
      </c>
    </row>
    <row r="23073" spans="1:6" x14ac:dyDescent="0.35">
      <c r="A23073" s="1">
        <v>801</v>
      </c>
      <c r="B23073" s="1" t="s">
        <v>179</v>
      </c>
      <c r="C23073" s="218">
        <v>44898</v>
      </c>
      <c r="D23073" s="218">
        <v>44896</v>
      </c>
      <c r="E23073" s="1">
        <v>7</v>
      </c>
      <c r="F23073" s="1">
        <v>195.67</v>
      </c>
    </row>
    <row r="23074" spans="1:6" x14ac:dyDescent="0.35">
      <c r="A23074" s="1">
        <v>801</v>
      </c>
      <c r="B23074" s="1" t="s">
        <v>179</v>
      </c>
      <c r="C23074" s="218">
        <v>44898</v>
      </c>
      <c r="D23074" s="218">
        <v>44897</v>
      </c>
      <c r="E23074" s="1">
        <v>5</v>
      </c>
      <c r="F23074" s="1">
        <v>178.84</v>
      </c>
    </row>
    <row r="23075" spans="1:6" x14ac:dyDescent="0.35">
      <c r="A23075" s="1">
        <v>801</v>
      </c>
      <c r="B23075" s="1" t="s">
        <v>179</v>
      </c>
      <c r="C23075" s="218">
        <v>44898</v>
      </c>
      <c r="D23075" s="218">
        <v>44898</v>
      </c>
      <c r="E23075" s="1">
        <v>10</v>
      </c>
      <c r="F23075" s="1">
        <v>416.63</v>
      </c>
    </row>
    <row r="23076" spans="1:6" x14ac:dyDescent="0.35">
      <c r="A23076" s="1">
        <v>801</v>
      </c>
      <c r="B23076" s="1" t="s">
        <v>179</v>
      </c>
      <c r="C23076" s="218">
        <v>44899</v>
      </c>
      <c r="D23076" s="218">
        <v>44896</v>
      </c>
      <c r="E23076" s="1">
        <v>5</v>
      </c>
      <c r="F23076" s="1">
        <v>149.29</v>
      </c>
    </row>
    <row r="23077" spans="1:6" x14ac:dyDescent="0.35">
      <c r="A23077" s="1">
        <v>801</v>
      </c>
      <c r="B23077" s="1" t="s">
        <v>179</v>
      </c>
      <c r="C23077" s="218">
        <v>44899</v>
      </c>
      <c r="D23077" s="218">
        <v>44897</v>
      </c>
      <c r="E23077" s="1">
        <v>9</v>
      </c>
      <c r="F23077" s="1">
        <v>272.33999999999997</v>
      </c>
    </row>
    <row r="23078" spans="1:6" x14ac:dyDescent="0.35">
      <c r="A23078" s="1">
        <v>801</v>
      </c>
      <c r="B23078" s="1" t="s">
        <v>179</v>
      </c>
      <c r="C23078" s="218">
        <v>44899</v>
      </c>
      <c r="D23078" s="218">
        <v>44898</v>
      </c>
      <c r="E23078" s="1">
        <v>11</v>
      </c>
      <c r="F23078" s="1">
        <v>500.99</v>
      </c>
    </row>
    <row r="23079" spans="1:6" x14ac:dyDescent="0.35">
      <c r="A23079" s="1">
        <v>801</v>
      </c>
      <c r="B23079" s="1" t="s">
        <v>179</v>
      </c>
      <c r="C23079" s="218">
        <v>44899</v>
      </c>
      <c r="D23079" s="218">
        <v>44899</v>
      </c>
      <c r="E23079" s="1">
        <v>14</v>
      </c>
      <c r="F23079" s="1">
        <v>696.98</v>
      </c>
    </row>
    <row r="23080" spans="1:6" x14ac:dyDescent="0.35">
      <c r="A23080" s="1">
        <v>801</v>
      </c>
      <c r="B23080" s="1" t="s">
        <v>179</v>
      </c>
      <c r="C23080" s="218">
        <v>44900</v>
      </c>
      <c r="D23080" s="218">
        <v>44896</v>
      </c>
      <c r="E23080" s="1">
        <v>2</v>
      </c>
      <c r="F23080" s="1">
        <v>77.67</v>
      </c>
    </row>
    <row r="23081" spans="1:6" x14ac:dyDescent="0.35">
      <c r="A23081" s="1">
        <v>801</v>
      </c>
      <c r="B23081" s="1" t="s">
        <v>179</v>
      </c>
      <c r="C23081" s="218">
        <v>44900</v>
      </c>
      <c r="D23081" s="218">
        <v>44898</v>
      </c>
      <c r="E23081" s="1">
        <v>5</v>
      </c>
      <c r="F23081" s="1">
        <v>208.79</v>
      </c>
    </row>
    <row r="23082" spans="1:6" x14ac:dyDescent="0.35">
      <c r="A23082" s="1">
        <v>801</v>
      </c>
      <c r="B23082" s="1" t="s">
        <v>179</v>
      </c>
      <c r="C23082" s="218">
        <v>44900</v>
      </c>
      <c r="D23082" s="218">
        <v>44899</v>
      </c>
      <c r="E23082" s="1">
        <v>6</v>
      </c>
      <c r="F23082" s="1">
        <v>202.5</v>
      </c>
    </row>
    <row r="23083" spans="1:6" x14ac:dyDescent="0.35">
      <c r="A23083" s="1">
        <v>801</v>
      </c>
      <c r="B23083" s="1" t="s">
        <v>179</v>
      </c>
      <c r="C23083" s="218">
        <v>44900</v>
      </c>
      <c r="D23083" s="218">
        <v>44900</v>
      </c>
      <c r="E23083" s="1">
        <v>15</v>
      </c>
      <c r="F23083" s="1">
        <v>568.29</v>
      </c>
    </row>
    <row r="23084" spans="1:6" x14ac:dyDescent="0.35">
      <c r="A23084" s="1">
        <v>801</v>
      </c>
      <c r="B23084" s="1" t="s">
        <v>179</v>
      </c>
      <c r="C23084" s="218">
        <v>44901</v>
      </c>
      <c r="D23084" s="218">
        <v>44897</v>
      </c>
      <c r="E23084" s="1">
        <v>1</v>
      </c>
      <c r="F23084" s="1">
        <v>54.45</v>
      </c>
    </row>
    <row r="23085" spans="1:6" x14ac:dyDescent="0.35">
      <c r="A23085" s="1">
        <v>801</v>
      </c>
      <c r="B23085" s="1" t="s">
        <v>179</v>
      </c>
      <c r="C23085" s="218">
        <v>44901</v>
      </c>
      <c r="D23085" s="218">
        <v>44898</v>
      </c>
      <c r="E23085" s="1">
        <v>6</v>
      </c>
      <c r="F23085" s="1">
        <v>187.4</v>
      </c>
    </row>
    <row r="23086" spans="1:6" x14ac:dyDescent="0.35">
      <c r="A23086" s="1">
        <v>801</v>
      </c>
      <c r="B23086" s="1" t="s">
        <v>179</v>
      </c>
      <c r="C23086" s="218">
        <v>44901</v>
      </c>
      <c r="D23086" s="218">
        <v>44899</v>
      </c>
      <c r="E23086" s="1">
        <v>5</v>
      </c>
      <c r="F23086" s="1">
        <v>195.07</v>
      </c>
    </row>
    <row r="23087" spans="1:6" x14ac:dyDescent="0.35">
      <c r="A23087" s="1">
        <v>801</v>
      </c>
      <c r="B23087" s="1" t="s">
        <v>179</v>
      </c>
      <c r="C23087" s="218">
        <v>44901</v>
      </c>
      <c r="D23087" s="218">
        <v>44900</v>
      </c>
      <c r="E23087" s="1">
        <v>10</v>
      </c>
      <c r="F23087" s="1">
        <v>357.84</v>
      </c>
    </row>
    <row r="23088" spans="1:6" x14ac:dyDescent="0.35">
      <c r="A23088" s="1">
        <v>801</v>
      </c>
      <c r="B23088" s="1" t="s">
        <v>179</v>
      </c>
      <c r="C23088" s="218">
        <v>44901</v>
      </c>
      <c r="D23088" s="218">
        <v>44901</v>
      </c>
      <c r="E23088" s="1">
        <v>21</v>
      </c>
      <c r="F23088" s="1">
        <v>647.95000000000005</v>
      </c>
    </row>
    <row r="23089" spans="1:6" x14ac:dyDescent="0.35">
      <c r="A23089" s="1">
        <v>801</v>
      </c>
      <c r="B23089" s="1" t="s">
        <v>179</v>
      </c>
      <c r="C23089" s="218">
        <v>44902</v>
      </c>
      <c r="D23089" s="218">
        <v>44899</v>
      </c>
      <c r="E23089" s="1">
        <v>2</v>
      </c>
      <c r="F23089" s="1">
        <v>47.42</v>
      </c>
    </row>
    <row r="23090" spans="1:6" x14ac:dyDescent="0.35">
      <c r="A23090" s="1">
        <v>801</v>
      </c>
      <c r="B23090" s="1" t="s">
        <v>179</v>
      </c>
      <c r="C23090" s="218">
        <v>44902</v>
      </c>
      <c r="D23090" s="218">
        <v>44900</v>
      </c>
      <c r="E23090" s="1">
        <v>7</v>
      </c>
      <c r="F23090" s="1">
        <v>227</v>
      </c>
    </row>
    <row r="23091" spans="1:6" x14ac:dyDescent="0.35">
      <c r="A23091" s="1">
        <v>801</v>
      </c>
      <c r="B23091" s="1" t="s">
        <v>179</v>
      </c>
      <c r="C23091" s="218">
        <v>44902</v>
      </c>
      <c r="D23091" s="218">
        <v>44901</v>
      </c>
      <c r="E23091" s="1">
        <v>18</v>
      </c>
      <c r="F23091" s="1">
        <v>545.67999999999995</v>
      </c>
    </row>
    <row r="23092" spans="1:6" x14ac:dyDescent="0.35">
      <c r="A23092" s="1">
        <v>801</v>
      </c>
      <c r="B23092" s="1" t="s">
        <v>179</v>
      </c>
      <c r="C23092" s="218">
        <v>44902</v>
      </c>
      <c r="D23092" s="218">
        <v>44902</v>
      </c>
      <c r="E23092" s="1">
        <v>19</v>
      </c>
      <c r="F23092" s="1">
        <v>936.77</v>
      </c>
    </row>
    <row r="23093" spans="1:6" x14ac:dyDescent="0.35">
      <c r="A23093" s="1">
        <v>801</v>
      </c>
      <c r="B23093" s="1" t="s">
        <v>179</v>
      </c>
      <c r="C23093" s="218">
        <v>44903</v>
      </c>
      <c r="D23093" s="218">
        <v>44899</v>
      </c>
      <c r="E23093" s="1">
        <v>1</v>
      </c>
      <c r="F23093" s="1">
        <v>54.3</v>
      </c>
    </row>
    <row r="23094" spans="1:6" x14ac:dyDescent="0.35">
      <c r="A23094" s="1">
        <v>801</v>
      </c>
      <c r="B23094" s="1" t="s">
        <v>179</v>
      </c>
      <c r="C23094" s="218">
        <v>44903</v>
      </c>
      <c r="D23094" s="218">
        <v>44900</v>
      </c>
      <c r="E23094" s="1">
        <v>1</v>
      </c>
      <c r="F23094" s="1">
        <v>53.76</v>
      </c>
    </row>
    <row r="23095" spans="1:6" x14ac:dyDescent="0.35">
      <c r="A23095" s="1">
        <v>801</v>
      </c>
      <c r="B23095" s="1" t="s">
        <v>179</v>
      </c>
      <c r="C23095" s="218">
        <v>44903</v>
      </c>
      <c r="D23095" s="218">
        <v>44901</v>
      </c>
      <c r="E23095" s="1">
        <v>4</v>
      </c>
      <c r="F23095" s="1">
        <v>124.69</v>
      </c>
    </row>
    <row r="23096" spans="1:6" x14ac:dyDescent="0.35">
      <c r="A23096" s="1">
        <v>801</v>
      </c>
      <c r="B23096" s="1" t="s">
        <v>179</v>
      </c>
      <c r="C23096" s="218">
        <v>44903</v>
      </c>
      <c r="D23096" s="218">
        <v>44902</v>
      </c>
      <c r="E23096" s="1">
        <v>6</v>
      </c>
      <c r="F23096" s="1">
        <v>172.6</v>
      </c>
    </row>
    <row r="23097" spans="1:6" x14ac:dyDescent="0.35">
      <c r="A23097" s="1">
        <v>801</v>
      </c>
      <c r="B23097" s="1" t="s">
        <v>179</v>
      </c>
      <c r="C23097" s="218">
        <v>44903</v>
      </c>
      <c r="D23097" s="218">
        <v>44903</v>
      </c>
      <c r="E23097" s="1">
        <v>17</v>
      </c>
      <c r="F23097" s="1">
        <v>679.38</v>
      </c>
    </row>
    <row r="23098" spans="1:6" x14ac:dyDescent="0.35">
      <c r="A23098" s="1">
        <v>801</v>
      </c>
      <c r="B23098" s="1" t="s">
        <v>179</v>
      </c>
      <c r="C23098" s="218">
        <v>44904</v>
      </c>
      <c r="D23098" s="218">
        <v>44901</v>
      </c>
      <c r="E23098" s="1">
        <v>6</v>
      </c>
      <c r="F23098" s="1">
        <v>203.39</v>
      </c>
    </row>
    <row r="23099" spans="1:6" x14ac:dyDescent="0.35">
      <c r="A23099" s="1">
        <v>801</v>
      </c>
      <c r="B23099" s="1" t="s">
        <v>179</v>
      </c>
      <c r="C23099" s="218">
        <v>44904</v>
      </c>
      <c r="D23099" s="218">
        <v>44903</v>
      </c>
      <c r="E23099" s="1">
        <v>10</v>
      </c>
      <c r="F23099" s="1">
        <v>237.35</v>
      </c>
    </row>
    <row r="23100" spans="1:6" x14ac:dyDescent="0.35">
      <c r="A23100" s="1">
        <v>801</v>
      </c>
      <c r="B23100" s="1" t="s">
        <v>179</v>
      </c>
      <c r="C23100" s="218">
        <v>44904</v>
      </c>
      <c r="D23100" s="218">
        <v>44904</v>
      </c>
      <c r="E23100" s="1">
        <v>26</v>
      </c>
      <c r="F23100" s="1">
        <v>799.16</v>
      </c>
    </row>
    <row r="23101" spans="1:6" x14ac:dyDescent="0.35">
      <c r="A23101" s="1">
        <v>801</v>
      </c>
      <c r="B23101" s="1" t="s">
        <v>179</v>
      </c>
      <c r="C23101" s="218">
        <v>44905</v>
      </c>
      <c r="D23101" s="218">
        <v>44903</v>
      </c>
      <c r="E23101" s="1">
        <v>2</v>
      </c>
      <c r="F23101" s="1">
        <v>78.11</v>
      </c>
    </row>
    <row r="23102" spans="1:6" x14ac:dyDescent="0.35">
      <c r="A23102" s="1">
        <v>801</v>
      </c>
      <c r="B23102" s="1" t="s">
        <v>179</v>
      </c>
      <c r="C23102" s="218">
        <v>44905</v>
      </c>
      <c r="D23102" s="218">
        <v>44904</v>
      </c>
      <c r="E23102" s="1">
        <v>16</v>
      </c>
      <c r="F23102" s="1">
        <v>409.75</v>
      </c>
    </row>
    <row r="23103" spans="1:6" x14ac:dyDescent="0.35">
      <c r="A23103" s="1">
        <v>801</v>
      </c>
      <c r="B23103" s="1" t="s">
        <v>179</v>
      </c>
      <c r="C23103" s="218">
        <v>44905</v>
      </c>
      <c r="D23103" s="218">
        <v>44905</v>
      </c>
      <c r="E23103" s="1">
        <v>22</v>
      </c>
      <c r="F23103" s="1">
        <v>827.42</v>
      </c>
    </row>
    <row r="23104" spans="1:6" x14ac:dyDescent="0.35">
      <c r="A23104" s="1">
        <v>801</v>
      </c>
      <c r="B23104" s="1" t="s">
        <v>179</v>
      </c>
      <c r="C23104" s="218">
        <v>44906</v>
      </c>
      <c r="D23104" s="218">
        <v>44904</v>
      </c>
      <c r="E23104" s="1">
        <v>1</v>
      </c>
      <c r="F23104" s="1">
        <v>23.76</v>
      </c>
    </row>
    <row r="23105" spans="1:6" x14ac:dyDescent="0.35">
      <c r="A23105" s="1">
        <v>801</v>
      </c>
      <c r="B23105" s="1" t="s">
        <v>179</v>
      </c>
      <c r="C23105" s="218">
        <v>44906</v>
      </c>
      <c r="D23105" s="218">
        <v>44905</v>
      </c>
      <c r="E23105" s="1">
        <v>4</v>
      </c>
      <c r="F23105" s="1">
        <v>94.84</v>
      </c>
    </row>
    <row r="23106" spans="1:6" x14ac:dyDescent="0.35">
      <c r="A23106" s="1">
        <v>801</v>
      </c>
      <c r="B23106" s="1" t="s">
        <v>179</v>
      </c>
      <c r="C23106" s="218">
        <v>44906</v>
      </c>
      <c r="D23106" s="218">
        <v>44906</v>
      </c>
      <c r="E23106" s="1">
        <v>20</v>
      </c>
      <c r="F23106" s="1">
        <v>749.66</v>
      </c>
    </row>
    <row r="23107" spans="1:6" x14ac:dyDescent="0.35">
      <c r="A23107" s="1">
        <v>801</v>
      </c>
      <c r="B23107" s="1" t="s">
        <v>179</v>
      </c>
      <c r="C23107" s="218">
        <v>44907</v>
      </c>
      <c r="D23107" s="218">
        <v>44905</v>
      </c>
      <c r="E23107" s="1">
        <v>6</v>
      </c>
      <c r="F23107" s="1">
        <v>234.18</v>
      </c>
    </row>
    <row r="23108" spans="1:6" x14ac:dyDescent="0.35">
      <c r="A23108" s="1">
        <v>801</v>
      </c>
      <c r="B23108" s="1" t="s">
        <v>179</v>
      </c>
      <c r="C23108" s="218">
        <v>44907</v>
      </c>
      <c r="D23108" s="218">
        <v>44906</v>
      </c>
      <c r="E23108" s="1">
        <v>1</v>
      </c>
      <c r="F23108" s="1">
        <v>47.47</v>
      </c>
    </row>
    <row r="23109" spans="1:6" x14ac:dyDescent="0.35">
      <c r="A23109" s="1">
        <v>801</v>
      </c>
      <c r="B23109" s="1" t="s">
        <v>179</v>
      </c>
      <c r="C23109" s="218">
        <v>44907</v>
      </c>
      <c r="D23109" s="218">
        <v>44907</v>
      </c>
      <c r="E23109" s="1">
        <v>27</v>
      </c>
      <c r="F23109" s="1">
        <v>1037.99</v>
      </c>
    </row>
    <row r="23110" spans="1:6" x14ac:dyDescent="0.35">
      <c r="A23110" s="1">
        <v>801</v>
      </c>
      <c r="B23110" s="1" t="s">
        <v>179</v>
      </c>
      <c r="C23110" s="218">
        <v>44908</v>
      </c>
      <c r="D23110" s="218">
        <v>44907</v>
      </c>
      <c r="E23110" s="1">
        <v>1</v>
      </c>
      <c r="F23110" s="1">
        <v>23.26</v>
      </c>
    </row>
    <row r="23111" spans="1:6" x14ac:dyDescent="0.35">
      <c r="A23111" s="1">
        <v>801</v>
      </c>
      <c r="B23111" s="1" t="s">
        <v>179</v>
      </c>
      <c r="C23111" s="218">
        <v>44908</v>
      </c>
      <c r="D23111" s="218">
        <v>44908</v>
      </c>
      <c r="E23111" s="1">
        <v>44</v>
      </c>
      <c r="F23111" s="1">
        <v>1133.8699999999999</v>
      </c>
    </row>
    <row r="23112" spans="1:6" x14ac:dyDescent="0.35">
      <c r="A23112" s="1">
        <v>801</v>
      </c>
      <c r="B23112" s="1" t="s">
        <v>179</v>
      </c>
      <c r="C23112" s="218">
        <v>44909</v>
      </c>
      <c r="D23112" s="218">
        <v>44908</v>
      </c>
      <c r="E23112" s="1">
        <v>1</v>
      </c>
      <c r="F23112" s="1">
        <v>23.71</v>
      </c>
    </row>
    <row r="23113" spans="1:6" x14ac:dyDescent="0.35">
      <c r="A23113" s="1">
        <v>801</v>
      </c>
      <c r="B23113" s="1" t="s">
        <v>179</v>
      </c>
      <c r="C23113" s="218">
        <v>44909</v>
      </c>
      <c r="D23113" s="218">
        <v>44909</v>
      </c>
      <c r="E23113" s="1">
        <v>31</v>
      </c>
      <c r="F23113" s="1">
        <v>1010.52</v>
      </c>
    </row>
    <row r="23114" spans="1:6" x14ac:dyDescent="0.35">
      <c r="A23114" s="1">
        <v>801</v>
      </c>
      <c r="B23114" s="1" t="s">
        <v>179</v>
      </c>
      <c r="C23114" s="218">
        <v>44910</v>
      </c>
      <c r="D23114" s="218">
        <v>44907</v>
      </c>
      <c r="E23114" s="1">
        <v>1</v>
      </c>
      <c r="F23114" s="1">
        <v>54.25</v>
      </c>
    </row>
    <row r="23115" spans="1:6" x14ac:dyDescent="0.35">
      <c r="A23115" s="1">
        <v>801</v>
      </c>
      <c r="B23115" s="1" t="s">
        <v>179</v>
      </c>
      <c r="C23115" s="218">
        <v>44910</v>
      </c>
      <c r="D23115" s="218">
        <v>44908</v>
      </c>
      <c r="E23115" s="1">
        <v>2</v>
      </c>
      <c r="F23115" s="1">
        <v>47.47</v>
      </c>
    </row>
    <row r="23116" spans="1:6" x14ac:dyDescent="0.35">
      <c r="A23116" s="1">
        <v>801</v>
      </c>
      <c r="B23116" s="1" t="s">
        <v>179</v>
      </c>
      <c r="C23116" s="218">
        <v>44910</v>
      </c>
      <c r="D23116" s="218">
        <v>44909</v>
      </c>
      <c r="E23116" s="1">
        <v>6</v>
      </c>
      <c r="F23116" s="1">
        <v>234.23</v>
      </c>
    </row>
    <row r="23117" spans="1:6" x14ac:dyDescent="0.35">
      <c r="A23117" s="1">
        <v>801</v>
      </c>
      <c r="B23117" s="1" t="s">
        <v>179</v>
      </c>
      <c r="C23117" s="218">
        <v>44910</v>
      </c>
      <c r="D23117" s="218">
        <v>44910</v>
      </c>
      <c r="E23117" s="1">
        <v>25</v>
      </c>
      <c r="F23117" s="1">
        <v>807.53</v>
      </c>
    </row>
    <row r="23118" spans="1:6" x14ac:dyDescent="0.35">
      <c r="A23118" s="1">
        <v>801</v>
      </c>
      <c r="B23118" s="1" t="s">
        <v>179</v>
      </c>
      <c r="C23118" s="218">
        <v>44911</v>
      </c>
      <c r="D23118" s="218">
        <v>44910</v>
      </c>
      <c r="E23118" s="1">
        <v>11</v>
      </c>
      <c r="F23118" s="1">
        <v>278.29000000000002</v>
      </c>
    </row>
    <row r="23119" spans="1:6" x14ac:dyDescent="0.35">
      <c r="A23119" s="1">
        <v>801</v>
      </c>
      <c r="B23119" s="1" t="s">
        <v>179</v>
      </c>
      <c r="C23119" s="218">
        <v>44911</v>
      </c>
      <c r="D23119" s="218">
        <v>44911</v>
      </c>
      <c r="E23119" s="1">
        <v>31</v>
      </c>
      <c r="F23119" s="1">
        <v>1040.96</v>
      </c>
    </row>
    <row r="23120" spans="1:6" x14ac:dyDescent="0.35">
      <c r="A23120" s="1">
        <v>801</v>
      </c>
      <c r="B23120" s="1" t="s">
        <v>179</v>
      </c>
      <c r="C23120" s="218">
        <v>44912</v>
      </c>
      <c r="D23120" s="218">
        <v>44910</v>
      </c>
      <c r="E23120" s="1">
        <v>1</v>
      </c>
      <c r="F23120" s="1">
        <v>23.76</v>
      </c>
    </row>
    <row r="23121" spans="1:6" x14ac:dyDescent="0.35">
      <c r="A23121" s="1">
        <v>801</v>
      </c>
      <c r="B23121" s="1" t="s">
        <v>179</v>
      </c>
      <c r="C23121" s="218">
        <v>44912</v>
      </c>
      <c r="D23121" s="218">
        <v>44911</v>
      </c>
      <c r="E23121" s="1">
        <v>10</v>
      </c>
      <c r="F23121" s="1">
        <v>237.2</v>
      </c>
    </row>
    <row r="23122" spans="1:6" x14ac:dyDescent="0.35">
      <c r="A23122" s="1">
        <v>801</v>
      </c>
      <c r="B23122" s="1" t="s">
        <v>179</v>
      </c>
      <c r="C23122" s="218">
        <v>44912</v>
      </c>
      <c r="D23122" s="218">
        <v>44912</v>
      </c>
      <c r="E23122" s="1">
        <v>30</v>
      </c>
      <c r="F23122" s="1">
        <v>793.37</v>
      </c>
    </row>
    <row r="23123" spans="1:6" x14ac:dyDescent="0.35">
      <c r="A23123" s="1">
        <v>801</v>
      </c>
      <c r="B23123" s="1" t="s">
        <v>179</v>
      </c>
      <c r="C23123" s="218">
        <v>44913</v>
      </c>
      <c r="D23123" s="218">
        <v>44910</v>
      </c>
      <c r="E23123" s="1">
        <v>1</v>
      </c>
      <c r="F23123" s="1">
        <v>23.76</v>
      </c>
    </row>
    <row r="23124" spans="1:6" x14ac:dyDescent="0.35">
      <c r="A23124" s="1">
        <v>801</v>
      </c>
      <c r="B23124" s="1" t="s">
        <v>179</v>
      </c>
      <c r="C23124" s="218">
        <v>44913</v>
      </c>
      <c r="D23124" s="218">
        <v>44911</v>
      </c>
      <c r="E23124" s="1">
        <v>1</v>
      </c>
      <c r="F23124" s="1">
        <v>54.4</v>
      </c>
    </row>
    <row r="23125" spans="1:6" x14ac:dyDescent="0.35">
      <c r="A23125" s="1">
        <v>801</v>
      </c>
      <c r="B23125" s="1" t="s">
        <v>179</v>
      </c>
      <c r="C23125" s="218">
        <v>44913</v>
      </c>
      <c r="D23125" s="218">
        <v>44912</v>
      </c>
      <c r="E23125" s="1">
        <v>8</v>
      </c>
      <c r="F23125" s="1">
        <v>250.96</v>
      </c>
    </row>
    <row r="23126" spans="1:6" x14ac:dyDescent="0.35">
      <c r="A23126" s="1">
        <v>801</v>
      </c>
      <c r="B23126" s="1" t="s">
        <v>179</v>
      </c>
      <c r="C23126" s="218">
        <v>44913</v>
      </c>
      <c r="D23126" s="218">
        <v>44913</v>
      </c>
      <c r="E23126" s="1">
        <v>21</v>
      </c>
      <c r="F23126" s="1">
        <v>793.87</v>
      </c>
    </row>
    <row r="23127" spans="1:6" x14ac:dyDescent="0.35">
      <c r="A23127" s="1">
        <v>801</v>
      </c>
      <c r="B23127" s="1" t="s">
        <v>179</v>
      </c>
      <c r="C23127" s="218">
        <v>44914</v>
      </c>
      <c r="D23127" s="218">
        <v>44911</v>
      </c>
      <c r="E23127" s="1">
        <v>1</v>
      </c>
      <c r="F23127" s="1">
        <v>23.76</v>
      </c>
    </row>
    <row r="23128" spans="1:6" x14ac:dyDescent="0.35">
      <c r="A23128" s="1">
        <v>801</v>
      </c>
      <c r="B23128" s="1" t="s">
        <v>179</v>
      </c>
      <c r="C23128" s="218">
        <v>44914</v>
      </c>
      <c r="D23128" s="218">
        <v>44912</v>
      </c>
      <c r="E23128" s="1">
        <v>2</v>
      </c>
      <c r="F23128" s="1">
        <v>47.52</v>
      </c>
    </row>
    <row r="23129" spans="1:6" x14ac:dyDescent="0.35">
      <c r="A23129" s="1">
        <v>801</v>
      </c>
      <c r="B23129" s="1" t="s">
        <v>179</v>
      </c>
      <c r="C23129" s="218">
        <v>44914</v>
      </c>
      <c r="D23129" s="218">
        <v>44913</v>
      </c>
      <c r="E23129" s="1">
        <v>9</v>
      </c>
      <c r="F23129" s="1">
        <v>273.44</v>
      </c>
    </row>
    <row r="23130" spans="1:6" x14ac:dyDescent="0.35">
      <c r="A23130" s="1">
        <v>801</v>
      </c>
      <c r="B23130" s="1" t="s">
        <v>179</v>
      </c>
      <c r="C23130" s="218">
        <v>44914</v>
      </c>
      <c r="D23130" s="218">
        <v>44914</v>
      </c>
      <c r="E23130" s="1">
        <v>25</v>
      </c>
      <c r="F23130" s="1">
        <v>953.96</v>
      </c>
    </row>
    <row r="23131" spans="1:6" x14ac:dyDescent="0.35">
      <c r="A23131" s="1">
        <v>801</v>
      </c>
      <c r="B23131" s="1" t="s">
        <v>179</v>
      </c>
      <c r="C23131" s="218">
        <v>44915</v>
      </c>
      <c r="D23131" s="218">
        <v>44912</v>
      </c>
      <c r="E23131" s="1">
        <v>1</v>
      </c>
      <c r="F23131" s="1">
        <v>23.76</v>
      </c>
    </row>
    <row r="23132" spans="1:6" x14ac:dyDescent="0.35">
      <c r="A23132" s="1">
        <v>801</v>
      </c>
      <c r="B23132" s="1" t="s">
        <v>179</v>
      </c>
      <c r="C23132" s="218">
        <v>44915</v>
      </c>
      <c r="D23132" s="218">
        <v>44913</v>
      </c>
      <c r="E23132" s="1">
        <v>1</v>
      </c>
      <c r="F23132" s="1">
        <v>48.81</v>
      </c>
    </row>
    <row r="23133" spans="1:6" x14ac:dyDescent="0.35">
      <c r="A23133" s="1">
        <v>801</v>
      </c>
      <c r="B23133" s="1" t="s">
        <v>179</v>
      </c>
      <c r="C23133" s="218">
        <v>44915</v>
      </c>
      <c r="D23133" s="218">
        <v>44914</v>
      </c>
      <c r="E23133" s="1">
        <v>7</v>
      </c>
      <c r="F23133" s="1">
        <v>227.7</v>
      </c>
    </row>
    <row r="23134" spans="1:6" x14ac:dyDescent="0.35">
      <c r="A23134" s="1">
        <v>801</v>
      </c>
      <c r="B23134" s="1" t="s">
        <v>179</v>
      </c>
      <c r="C23134" s="218">
        <v>44915</v>
      </c>
      <c r="D23134" s="218">
        <v>44915</v>
      </c>
      <c r="E23134" s="1">
        <v>15</v>
      </c>
      <c r="F23134" s="1">
        <v>478.66</v>
      </c>
    </row>
    <row r="23135" spans="1:6" x14ac:dyDescent="0.35">
      <c r="A23135" s="1">
        <v>801</v>
      </c>
      <c r="B23135" s="1" t="s">
        <v>179</v>
      </c>
      <c r="C23135" s="218">
        <v>44916</v>
      </c>
      <c r="D23135" s="218">
        <v>44915</v>
      </c>
      <c r="E23135" s="1">
        <v>9</v>
      </c>
      <c r="F23135" s="1">
        <v>213.74</v>
      </c>
    </row>
    <row r="23136" spans="1:6" x14ac:dyDescent="0.35">
      <c r="A23136" s="1">
        <v>801</v>
      </c>
      <c r="B23136" s="1" t="s">
        <v>179</v>
      </c>
      <c r="C23136" s="218">
        <v>44916</v>
      </c>
      <c r="D23136" s="218">
        <v>44916</v>
      </c>
      <c r="E23136" s="1">
        <v>24</v>
      </c>
      <c r="F23136" s="1">
        <v>906.29</v>
      </c>
    </row>
    <row r="23137" spans="1:6" x14ac:dyDescent="0.35">
      <c r="A23137" s="1">
        <v>801</v>
      </c>
      <c r="B23137" s="1" t="s">
        <v>179</v>
      </c>
      <c r="C23137" s="218">
        <v>44917</v>
      </c>
      <c r="D23137" s="218">
        <v>44916</v>
      </c>
      <c r="E23137" s="1">
        <v>3</v>
      </c>
      <c r="F23137" s="1">
        <v>71.180000000000007</v>
      </c>
    </row>
    <row r="23138" spans="1:6" x14ac:dyDescent="0.35">
      <c r="A23138" s="1">
        <v>801</v>
      </c>
      <c r="B23138" s="1" t="s">
        <v>179</v>
      </c>
      <c r="C23138" s="218">
        <v>44917</v>
      </c>
      <c r="D23138" s="218">
        <v>44917</v>
      </c>
      <c r="E23138" s="1">
        <v>37</v>
      </c>
      <c r="F23138" s="1">
        <v>1247.4000000000001</v>
      </c>
    </row>
    <row r="23139" spans="1:6" x14ac:dyDescent="0.35">
      <c r="A23139" s="1">
        <v>801</v>
      </c>
      <c r="B23139" s="1" t="s">
        <v>179</v>
      </c>
      <c r="C23139" s="218">
        <v>44918</v>
      </c>
      <c r="D23139" s="218">
        <v>44915</v>
      </c>
      <c r="E23139" s="1">
        <v>1</v>
      </c>
      <c r="F23139" s="1">
        <v>23.76</v>
      </c>
    </row>
    <row r="23140" spans="1:6" x14ac:dyDescent="0.35">
      <c r="A23140" s="1">
        <v>801</v>
      </c>
      <c r="B23140" s="1" t="s">
        <v>179</v>
      </c>
      <c r="C23140" s="218">
        <v>44918</v>
      </c>
      <c r="D23140" s="218">
        <v>44917</v>
      </c>
      <c r="E23140" s="1">
        <v>6</v>
      </c>
      <c r="F23140" s="1">
        <v>173.15</v>
      </c>
    </row>
    <row r="23141" spans="1:6" x14ac:dyDescent="0.35">
      <c r="A23141" s="1">
        <v>801</v>
      </c>
      <c r="B23141" s="1" t="s">
        <v>179</v>
      </c>
      <c r="C23141" s="218">
        <v>44918</v>
      </c>
      <c r="D23141" s="218">
        <v>44918</v>
      </c>
      <c r="E23141" s="1">
        <v>27</v>
      </c>
      <c r="F23141" s="1">
        <v>886.44</v>
      </c>
    </row>
    <row r="23142" spans="1:6" x14ac:dyDescent="0.35">
      <c r="A23142" s="1">
        <v>801</v>
      </c>
      <c r="B23142" s="1" t="s">
        <v>179</v>
      </c>
      <c r="C23142" s="218">
        <v>44919</v>
      </c>
      <c r="D23142" s="218">
        <v>44917</v>
      </c>
      <c r="E23142" s="1">
        <v>1</v>
      </c>
      <c r="F23142" s="1">
        <v>23.76</v>
      </c>
    </row>
    <row r="23143" spans="1:6" x14ac:dyDescent="0.35">
      <c r="A23143" s="1">
        <v>801</v>
      </c>
      <c r="B23143" s="1" t="s">
        <v>179</v>
      </c>
      <c r="C23143" s="218">
        <v>44919</v>
      </c>
      <c r="D23143" s="218">
        <v>44918</v>
      </c>
      <c r="E23143" s="1">
        <v>2</v>
      </c>
      <c r="F23143" s="1">
        <v>47.52</v>
      </c>
    </row>
    <row r="23144" spans="1:6" x14ac:dyDescent="0.35">
      <c r="A23144" s="1">
        <v>801</v>
      </c>
      <c r="B23144" s="1" t="s">
        <v>179</v>
      </c>
      <c r="C23144" s="218">
        <v>44919</v>
      </c>
      <c r="D23144" s="218">
        <v>44919</v>
      </c>
      <c r="E23144" s="1">
        <v>27</v>
      </c>
      <c r="F23144" s="1">
        <v>978.51</v>
      </c>
    </row>
    <row r="23145" spans="1:6" x14ac:dyDescent="0.35">
      <c r="A23145" s="1">
        <v>801</v>
      </c>
      <c r="B23145" s="1" t="s">
        <v>179</v>
      </c>
      <c r="C23145" s="218">
        <v>44920</v>
      </c>
      <c r="D23145" s="218">
        <v>44917</v>
      </c>
      <c r="E23145" s="1">
        <v>1</v>
      </c>
      <c r="F23145" s="1">
        <v>23.76</v>
      </c>
    </row>
    <row r="23146" spans="1:6" x14ac:dyDescent="0.35">
      <c r="A23146" s="1">
        <v>801</v>
      </c>
      <c r="B23146" s="1" t="s">
        <v>179</v>
      </c>
      <c r="C23146" s="218">
        <v>44920</v>
      </c>
      <c r="D23146" s="218">
        <v>44918</v>
      </c>
      <c r="E23146" s="1">
        <v>1</v>
      </c>
      <c r="F23146" s="1">
        <v>23.76</v>
      </c>
    </row>
    <row r="23147" spans="1:6" x14ac:dyDescent="0.35">
      <c r="A23147" s="1">
        <v>801</v>
      </c>
      <c r="B23147" s="1" t="s">
        <v>179</v>
      </c>
      <c r="C23147" s="218">
        <v>44920</v>
      </c>
      <c r="D23147" s="218">
        <v>44919</v>
      </c>
      <c r="E23147" s="1">
        <v>1</v>
      </c>
      <c r="F23147" s="1">
        <v>23.76</v>
      </c>
    </row>
    <row r="23148" spans="1:6" x14ac:dyDescent="0.35">
      <c r="A23148" s="1">
        <v>801</v>
      </c>
      <c r="B23148" s="1" t="s">
        <v>179</v>
      </c>
      <c r="C23148" s="218">
        <v>44920</v>
      </c>
      <c r="D23148" s="218">
        <v>44920</v>
      </c>
      <c r="E23148" s="1">
        <v>26</v>
      </c>
      <c r="F23148" s="1">
        <v>863.18</v>
      </c>
    </row>
    <row r="23149" spans="1:6" x14ac:dyDescent="0.35">
      <c r="A23149" s="1">
        <v>801</v>
      </c>
      <c r="B23149" s="1" t="s">
        <v>179</v>
      </c>
      <c r="C23149" s="218">
        <v>44921</v>
      </c>
      <c r="D23149" s="218">
        <v>44918</v>
      </c>
      <c r="E23149" s="1">
        <v>1</v>
      </c>
      <c r="F23149" s="1">
        <v>23.76</v>
      </c>
    </row>
    <row r="23150" spans="1:6" x14ac:dyDescent="0.35">
      <c r="A23150" s="1">
        <v>801</v>
      </c>
      <c r="B23150" s="1" t="s">
        <v>179</v>
      </c>
      <c r="C23150" s="218">
        <v>44921</v>
      </c>
      <c r="D23150" s="218">
        <v>44919</v>
      </c>
      <c r="E23150" s="1">
        <v>1</v>
      </c>
      <c r="F23150" s="1">
        <v>23.76</v>
      </c>
    </row>
    <row r="23151" spans="1:6" x14ac:dyDescent="0.35">
      <c r="A23151" s="1">
        <v>801</v>
      </c>
      <c r="B23151" s="1" t="s">
        <v>179</v>
      </c>
      <c r="C23151" s="218">
        <v>44921</v>
      </c>
      <c r="D23151" s="218">
        <v>44920</v>
      </c>
      <c r="E23151" s="1">
        <v>5</v>
      </c>
      <c r="F23151" s="1">
        <v>180.18</v>
      </c>
    </row>
    <row r="23152" spans="1:6" x14ac:dyDescent="0.35">
      <c r="A23152" s="1">
        <v>801</v>
      </c>
      <c r="B23152" s="1" t="s">
        <v>179</v>
      </c>
      <c r="C23152" s="218">
        <v>44921</v>
      </c>
      <c r="D23152" s="218">
        <v>44921</v>
      </c>
      <c r="E23152" s="1">
        <v>28</v>
      </c>
      <c r="F23152" s="1">
        <v>872.98</v>
      </c>
    </row>
    <row r="23153" spans="1:6" x14ac:dyDescent="0.35">
      <c r="A23153" s="1">
        <v>801</v>
      </c>
      <c r="B23153" s="1" t="s">
        <v>179</v>
      </c>
      <c r="C23153" s="218">
        <v>44922</v>
      </c>
      <c r="D23153" s="218">
        <v>44919</v>
      </c>
      <c r="E23153" s="1">
        <v>2</v>
      </c>
      <c r="F23153" s="1">
        <v>47.42</v>
      </c>
    </row>
    <row r="23154" spans="1:6" x14ac:dyDescent="0.35">
      <c r="A23154" s="1">
        <v>801</v>
      </c>
      <c r="B23154" s="1" t="s">
        <v>179</v>
      </c>
      <c r="C23154" s="218">
        <v>44922</v>
      </c>
      <c r="D23154" s="218">
        <v>44920</v>
      </c>
      <c r="E23154" s="1">
        <v>2</v>
      </c>
      <c r="F23154" s="1">
        <v>47.42</v>
      </c>
    </row>
    <row r="23155" spans="1:6" x14ac:dyDescent="0.35">
      <c r="A23155" s="1">
        <v>801</v>
      </c>
      <c r="B23155" s="1" t="s">
        <v>179</v>
      </c>
      <c r="C23155" s="218">
        <v>44922</v>
      </c>
      <c r="D23155" s="218">
        <v>44921</v>
      </c>
      <c r="E23155" s="1">
        <v>2</v>
      </c>
      <c r="F23155" s="1">
        <v>47.42</v>
      </c>
    </row>
    <row r="23156" spans="1:6" x14ac:dyDescent="0.35">
      <c r="A23156" s="1">
        <v>801</v>
      </c>
      <c r="B23156" s="1" t="s">
        <v>179</v>
      </c>
      <c r="C23156" s="218">
        <v>44922</v>
      </c>
      <c r="D23156" s="218">
        <v>44922</v>
      </c>
      <c r="E23156" s="1">
        <v>15</v>
      </c>
      <c r="F23156" s="1">
        <v>693.69</v>
      </c>
    </row>
    <row r="23157" spans="1:6" x14ac:dyDescent="0.35">
      <c r="A23157" s="1">
        <v>801</v>
      </c>
      <c r="B23157" s="1" t="s">
        <v>179</v>
      </c>
      <c r="C23157" s="218">
        <v>44923</v>
      </c>
      <c r="D23157" s="218">
        <v>44921</v>
      </c>
      <c r="E23157" s="1">
        <v>1</v>
      </c>
      <c r="F23157" s="1">
        <v>23.76</v>
      </c>
    </row>
    <row r="23158" spans="1:6" x14ac:dyDescent="0.35">
      <c r="A23158" s="1">
        <v>801</v>
      </c>
      <c r="B23158" s="1" t="s">
        <v>179</v>
      </c>
      <c r="C23158" s="218">
        <v>44923</v>
      </c>
      <c r="D23158" s="218">
        <v>44922</v>
      </c>
      <c r="E23158" s="1">
        <v>4</v>
      </c>
      <c r="F23158" s="1">
        <v>156.41999999999999</v>
      </c>
    </row>
    <row r="23159" spans="1:6" x14ac:dyDescent="0.35">
      <c r="A23159" s="1">
        <v>801</v>
      </c>
      <c r="B23159" s="1" t="s">
        <v>179</v>
      </c>
      <c r="C23159" s="218">
        <v>44923</v>
      </c>
      <c r="D23159" s="218">
        <v>44923</v>
      </c>
      <c r="E23159" s="1">
        <v>24</v>
      </c>
      <c r="F23159" s="1">
        <v>877.04</v>
      </c>
    </row>
    <row r="23160" spans="1:6" x14ac:dyDescent="0.35">
      <c r="A23160" s="1">
        <v>801</v>
      </c>
      <c r="B23160" s="1" t="s">
        <v>179</v>
      </c>
      <c r="C23160" s="218">
        <v>44924</v>
      </c>
      <c r="D23160" s="218">
        <v>44923</v>
      </c>
      <c r="E23160" s="1">
        <v>3</v>
      </c>
      <c r="F23160" s="1">
        <v>101.97</v>
      </c>
    </row>
    <row r="23161" spans="1:6" x14ac:dyDescent="0.35">
      <c r="A23161" s="1">
        <v>801</v>
      </c>
      <c r="B23161" s="1" t="s">
        <v>179</v>
      </c>
      <c r="C23161" s="218">
        <v>44924</v>
      </c>
      <c r="D23161" s="218">
        <v>44924</v>
      </c>
      <c r="E23161" s="1">
        <v>25</v>
      </c>
      <c r="F23161" s="1">
        <v>869.86</v>
      </c>
    </row>
    <row r="23162" spans="1:6" x14ac:dyDescent="0.35">
      <c r="A23162" s="1">
        <v>801</v>
      </c>
      <c r="B23162" s="1" t="s">
        <v>179</v>
      </c>
      <c r="C23162" s="218">
        <v>44925</v>
      </c>
      <c r="D23162" s="218">
        <v>44921</v>
      </c>
      <c r="E23162" s="1">
        <v>1</v>
      </c>
      <c r="F23162" s="1">
        <v>23.76</v>
      </c>
    </row>
    <row r="23163" spans="1:6" x14ac:dyDescent="0.35">
      <c r="A23163" s="1">
        <v>801</v>
      </c>
      <c r="B23163" s="1" t="s">
        <v>179</v>
      </c>
      <c r="C23163" s="218">
        <v>44925</v>
      </c>
      <c r="D23163" s="218">
        <v>44924</v>
      </c>
      <c r="E23163" s="1">
        <v>3</v>
      </c>
      <c r="F23163" s="1">
        <v>71.28</v>
      </c>
    </row>
    <row r="23164" spans="1:6" x14ac:dyDescent="0.35">
      <c r="A23164" s="1">
        <v>801</v>
      </c>
      <c r="B23164" s="1" t="s">
        <v>179</v>
      </c>
      <c r="C23164" s="218">
        <v>44925</v>
      </c>
      <c r="D23164" s="218">
        <v>44925</v>
      </c>
      <c r="E23164" s="1">
        <v>21</v>
      </c>
      <c r="F23164" s="1">
        <v>867.14</v>
      </c>
    </row>
    <row r="23165" spans="1:6" x14ac:dyDescent="0.35">
      <c r="A23165" s="1">
        <v>801</v>
      </c>
      <c r="B23165" s="1" t="s">
        <v>179</v>
      </c>
      <c r="C23165" s="218">
        <v>44926</v>
      </c>
      <c r="D23165" s="218">
        <v>44923</v>
      </c>
      <c r="E23165" s="1">
        <v>1</v>
      </c>
      <c r="F23165" s="1">
        <v>23.66</v>
      </c>
    </row>
    <row r="23166" spans="1:6" x14ac:dyDescent="0.35">
      <c r="A23166" s="1">
        <v>801</v>
      </c>
      <c r="B23166" s="1" t="s">
        <v>179</v>
      </c>
      <c r="C23166" s="218">
        <v>44926</v>
      </c>
      <c r="D23166" s="218">
        <v>44925</v>
      </c>
      <c r="E23166" s="1">
        <v>2</v>
      </c>
      <c r="F23166" s="1">
        <v>108.9</v>
      </c>
    </row>
    <row r="23167" spans="1:6" x14ac:dyDescent="0.35">
      <c r="A23167" s="1">
        <v>801</v>
      </c>
      <c r="B23167" s="1" t="s">
        <v>179</v>
      </c>
      <c r="C23167" s="218">
        <v>44926</v>
      </c>
      <c r="D23167" s="218">
        <v>44926</v>
      </c>
      <c r="E23167" s="1">
        <v>14</v>
      </c>
      <c r="F23167" s="1">
        <v>455.2</v>
      </c>
    </row>
    <row r="23168" spans="1:6" x14ac:dyDescent="0.35">
      <c r="A23168" s="1">
        <v>801</v>
      </c>
      <c r="B23168" s="1" t="s">
        <v>179</v>
      </c>
      <c r="C23168" s="218">
        <v>44927</v>
      </c>
      <c r="D23168" s="218">
        <v>44925</v>
      </c>
      <c r="E23168" s="1">
        <v>4</v>
      </c>
      <c r="F23168" s="1">
        <v>187.11</v>
      </c>
    </row>
    <row r="23169" spans="1:6" x14ac:dyDescent="0.35">
      <c r="A23169" s="1">
        <v>801</v>
      </c>
      <c r="B23169" s="1" t="s">
        <v>179</v>
      </c>
      <c r="C23169" s="218">
        <v>44927</v>
      </c>
      <c r="D23169" s="218">
        <v>44926</v>
      </c>
      <c r="E23169" s="1">
        <v>4</v>
      </c>
      <c r="F23169" s="1">
        <v>95.04</v>
      </c>
    </row>
    <row r="23170" spans="1:6" x14ac:dyDescent="0.35">
      <c r="A23170" s="1">
        <v>801</v>
      </c>
      <c r="B23170" s="1" t="s">
        <v>179</v>
      </c>
      <c r="C23170" s="218">
        <v>44927</v>
      </c>
      <c r="D23170" s="218">
        <v>44927</v>
      </c>
      <c r="E23170" s="1">
        <v>5</v>
      </c>
      <c r="F23170" s="1">
        <v>149.49</v>
      </c>
    </row>
    <row r="23171" spans="1:6" x14ac:dyDescent="0.35">
      <c r="A23171" s="1">
        <v>801</v>
      </c>
      <c r="B23171" s="1" t="s">
        <v>179</v>
      </c>
      <c r="C23171" s="218">
        <v>44928</v>
      </c>
      <c r="D23171" s="218">
        <v>44926</v>
      </c>
      <c r="E23171" s="1">
        <v>6</v>
      </c>
      <c r="F23171" s="1">
        <v>265.32</v>
      </c>
    </row>
    <row r="23172" spans="1:6" x14ac:dyDescent="0.35">
      <c r="A23172" s="1">
        <v>801</v>
      </c>
      <c r="B23172" s="1" t="s">
        <v>179</v>
      </c>
      <c r="C23172" s="218">
        <v>44928</v>
      </c>
      <c r="D23172" s="218">
        <v>44927</v>
      </c>
      <c r="E23172" s="1">
        <v>10</v>
      </c>
      <c r="F23172" s="1">
        <v>329.67</v>
      </c>
    </row>
    <row r="23173" spans="1:6" x14ac:dyDescent="0.35">
      <c r="A23173" s="1">
        <v>801</v>
      </c>
      <c r="B23173" s="1" t="s">
        <v>179</v>
      </c>
      <c r="C23173" s="218">
        <v>44928</v>
      </c>
      <c r="D23173" s="218">
        <v>44928</v>
      </c>
      <c r="E23173" s="1">
        <v>9</v>
      </c>
      <c r="F23173" s="1">
        <v>275.22000000000003</v>
      </c>
    </row>
    <row r="23174" spans="1:6" x14ac:dyDescent="0.35">
      <c r="A23174" s="1">
        <v>801</v>
      </c>
      <c r="B23174" s="1" t="s">
        <v>179</v>
      </c>
      <c r="C23174" s="218">
        <v>44929</v>
      </c>
      <c r="D23174" s="218">
        <v>44926</v>
      </c>
      <c r="E23174" s="1">
        <v>1</v>
      </c>
      <c r="F23174" s="1">
        <v>54.45</v>
      </c>
    </row>
    <row r="23175" spans="1:6" x14ac:dyDescent="0.35">
      <c r="A23175" s="1">
        <v>801</v>
      </c>
      <c r="B23175" s="1" t="s">
        <v>179</v>
      </c>
      <c r="C23175" s="218">
        <v>44929</v>
      </c>
      <c r="D23175" s="218">
        <v>44928</v>
      </c>
      <c r="E23175" s="1">
        <v>2</v>
      </c>
      <c r="F23175" s="1">
        <v>47.52</v>
      </c>
    </row>
    <row r="23176" spans="1:6" x14ac:dyDescent="0.35">
      <c r="A23176" s="1">
        <v>801</v>
      </c>
      <c r="B23176" s="1" t="s">
        <v>179</v>
      </c>
      <c r="C23176" s="218">
        <v>44929</v>
      </c>
      <c r="D23176" s="218">
        <v>44929</v>
      </c>
      <c r="E23176" s="1">
        <v>23</v>
      </c>
      <c r="F23176" s="1">
        <v>730.12</v>
      </c>
    </row>
    <row r="23177" spans="1:6" x14ac:dyDescent="0.35">
      <c r="A23177" s="1">
        <v>801</v>
      </c>
      <c r="B23177" s="1" t="s">
        <v>179</v>
      </c>
      <c r="C23177" s="218">
        <v>44930</v>
      </c>
      <c r="D23177" s="218">
        <v>44927</v>
      </c>
      <c r="E23177" s="1">
        <v>1</v>
      </c>
      <c r="F23177" s="1">
        <v>54.45</v>
      </c>
    </row>
    <row r="23178" spans="1:6" x14ac:dyDescent="0.35">
      <c r="A23178" s="1">
        <v>801</v>
      </c>
      <c r="B23178" s="1" t="s">
        <v>179</v>
      </c>
      <c r="C23178" s="218">
        <v>44930</v>
      </c>
      <c r="D23178" s="218">
        <v>44928</v>
      </c>
      <c r="E23178" s="1">
        <v>1</v>
      </c>
      <c r="F23178" s="1">
        <v>23.76</v>
      </c>
    </row>
    <row r="23179" spans="1:6" x14ac:dyDescent="0.35">
      <c r="A23179" s="1">
        <v>801</v>
      </c>
      <c r="B23179" s="1" t="s">
        <v>179</v>
      </c>
      <c r="C23179" s="218">
        <v>44930</v>
      </c>
      <c r="D23179" s="218">
        <v>44929</v>
      </c>
      <c r="E23179" s="1">
        <v>4</v>
      </c>
      <c r="F23179" s="1">
        <v>125.73</v>
      </c>
    </row>
    <row r="23180" spans="1:6" x14ac:dyDescent="0.35">
      <c r="A23180" s="1">
        <v>801</v>
      </c>
      <c r="B23180" s="1" t="s">
        <v>179</v>
      </c>
      <c r="C23180" s="218">
        <v>44930</v>
      </c>
      <c r="D23180" s="218">
        <v>44930</v>
      </c>
      <c r="E23180" s="1">
        <v>18</v>
      </c>
      <c r="F23180" s="1">
        <v>734.53</v>
      </c>
    </row>
    <row r="23181" spans="1:6" x14ac:dyDescent="0.35">
      <c r="A23181" s="1">
        <v>801</v>
      </c>
      <c r="B23181" s="1" t="s">
        <v>179</v>
      </c>
      <c r="C23181" s="218">
        <v>44931</v>
      </c>
      <c r="D23181" s="218">
        <v>44929</v>
      </c>
      <c r="E23181" s="1">
        <v>3</v>
      </c>
      <c r="F23181" s="1">
        <v>71.28</v>
      </c>
    </row>
    <row r="23182" spans="1:6" x14ac:dyDescent="0.35">
      <c r="A23182" s="1">
        <v>801</v>
      </c>
      <c r="B23182" s="1" t="s">
        <v>179</v>
      </c>
      <c r="C23182" s="218">
        <v>44931</v>
      </c>
      <c r="D23182" s="218">
        <v>44930</v>
      </c>
      <c r="E23182" s="1">
        <v>9</v>
      </c>
      <c r="F23182" s="1">
        <v>336.6</v>
      </c>
    </row>
    <row r="23183" spans="1:6" x14ac:dyDescent="0.35">
      <c r="A23183" s="1">
        <v>801</v>
      </c>
      <c r="B23183" s="1" t="s">
        <v>179</v>
      </c>
      <c r="C23183" s="218">
        <v>44931</v>
      </c>
      <c r="D23183" s="218">
        <v>44931</v>
      </c>
      <c r="E23183" s="1">
        <v>23</v>
      </c>
      <c r="F23183" s="1">
        <v>853.38</v>
      </c>
    </row>
    <row r="23184" spans="1:6" x14ac:dyDescent="0.35">
      <c r="A23184" s="1">
        <v>801</v>
      </c>
      <c r="B23184" s="1" t="s">
        <v>179</v>
      </c>
      <c r="C23184" s="218">
        <v>44932</v>
      </c>
      <c r="D23184" s="218">
        <v>44930</v>
      </c>
      <c r="E23184" s="1">
        <v>4</v>
      </c>
      <c r="F23184" s="1">
        <v>95.04</v>
      </c>
    </row>
    <row r="23185" spans="1:6" x14ac:dyDescent="0.35">
      <c r="A23185" s="1">
        <v>801</v>
      </c>
      <c r="B23185" s="1" t="s">
        <v>179</v>
      </c>
      <c r="C23185" s="218">
        <v>44932</v>
      </c>
      <c r="D23185" s="218">
        <v>44931</v>
      </c>
      <c r="E23185" s="1">
        <v>6</v>
      </c>
      <c r="F23185" s="1">
        <v>234.63</v>
      </c>
    </row>
    <row r="23186" spans="1:6" x14ac:dyDescent="0.35">
      <c r="A23186" s="1">
        <v>801</v>
      </c>
      <c r="B23186" s="1" t="s">
        <v>179</v>
      </c>
      <c r="C23186" s="218">
        <v>44932</v>
      </c>
      <c r="D23186" s="218">
        <v>44932</v>
      </c>
      <c r="E23186" s="1">
        <v>30</v>
      </c>
      <c r="F23186" s="1">
        <v>1019.7</v>
      </c>
    </row>
    <row r="23187" spans="1:6" x14ac:dyDescent="0.35">
      <c r="A23187" s="1">
        <v>801</v>
      </c>
      <c r="B23187" s="1" t="s">
        <v>179</v>
      </c>
      <c r="C23187" s="218">
        <v>44933</v>
      </c>
      <c r="D23187" s="218">
        <v>44930</v>
      </c>
      <c r="E23187" s="1">
        <v>1</v>
      </c>
      <c r="F23187" s="1">
        <v>23.76</v>
      </c>
    </row>
    <row r="23188" spans="1:6" x14ac:dyDescent="0.35">
      <c r="A23188" s="1">
        <v>801</v>
      </c>
      <c r="B23188" s="1" t="s">
        <v>179</v>
      </c>
      <c r="C23188" s="218">
        <v>44933</v>
      </c>
      <c r="D23188" s="218">
        <v>44931</v>
      </c>
      <c r="E23188" s="1">
        <v>2</v>
      </c>
      <c r="F23188" s="1">
        <v>78.209999999999994</v>
      </c>
    </row>
    <row r="23189" spans="1:6" x14ac:dyDescent="0.35">
      <c r="A23189" s="1">
        <v>801</v>
      </c>
      <c r="B23189" s="1" t="s">
        <v>179</v>
      </c>
      <c r="C23189" s="218">
        <v>44933</v>
      </c>
      <c r="D23189" s="218">
        <v>44932</v>
      </c>
      <c r="E23189" s="1">
        <v>5</v>
      </c>
      <c r="F23189" s="1">
        <v>149.49</v>
      </c>
    </row>
    <row r="23190" spans="1:6" x14ac:dyDescent="0.35">
      <c r="A23190" s="1">
        <v>801</v>
      </c>
      <c r="B23190" s="1" t="s">
        <v>179</v>
      </c>
      <c r="C23190" s="218">
        <v>44933</v>
      </c>
      <c r="D23190" s="218">
        <v>44933</v>
      </c>
      <c r="E23190" s="1">
        <v>28</v>
      </c>
      <c r="F23190" s="1">
        <v>875.36</v>
      </c>
    </row>
    <row r="23191" spans="1:6" x14ac:dyDescent="0.35">
      <c r="A23191" s="1">
        <v>801</v>
      </c>
      <c r="B23191" s="1" t="s">
        <v>179</v>
      </c>
      <c r="C23191" s="218">
        <v>44934</v>
      </c>
      <c r="D23191" s="218">
        <v>44932</v>
      </c>
      <c r="E23191" s="1">
        <v>2</v>
      </c>
      <c r="F23191" s="1">
        <v>47.52</v>
      </c>
    </row>
    <row r="23192" spans="1:6" x14ac:dyDescent="0.35">
      <c r="A23192" s="1">
        <v>801</v>
      </c>
      <c r="B23192" s="1" t="s">
        <v>179</v>
      </c>
      <c r="C23192" s="218">
        <v>44934</v>
      </c>
      <c r="D23192" s="218">
        <v>44933</v>
      </c>
      <c r="E23192" s="1">
        <v>6</v>
      </c>
      <c r="F23192" s="1">
        <v>203.94</v>
      </c>
    </row>
    <row r="23193" spans="1:6" x14ac:dyDescent="0.35">
      <c r="A23193" s="1">
        <v>801</v>
      </c>
      <c r="B23193" s="1" t="s">
        <v>179</v>
      </c>
      <c r="C23193" s="218">
        <v>44934</v>
      </c>
      <c r="D23193" s="218">
        <v>44934</v>
      </c>
      <c r="E23193" s="1">
        <v>17</v>
      </c>
      <c r="F23193" s="1">
        <v>802.89</v>
      </c>
    </row>
    <row r="23194" spans="1:6" x14ac:dyDescent="0.35">
      <c r="A23194" s="1">
        <v>801</v>
      </c>
      <c r="B23194" s="1" t="s">
        <v>179</v>
      </c>
      <c r="C23194" s="218">
        <v>44935</v>
      </c>
      <c r="D23194" s="218">
        <v>44933</v>
      </c>
      <c r="E23194" s="1">
        <v>3</v>
      </c>
      <c r="F23194" s="1">
        <v>163.35</v>
      </c>
    </row>
    <row r="23195" spans="1:6" x14ac:dyDescent="0.35">
      <c r="A23195" s="1">
        <v>801</v>
      </c>
      <c r="B23195" s="1" t="s">
        <v>179</v>
      </c>
      <c r="C23195" s="218">
        <v>44935</v>
      </c>
      <c r="D23195" s="218">
        <v>44934</v>
      </c>
      <c r="E23195" s="1">
        <v>6</v>
      </c>
      <c r="F23195" s="1">
        <v>234.63</v>
      </c>
    </row>
    <row r="23196" spans="1:6" x14ac:dyDescent="0.35">
      <c r="A23196" s="1">
        <v>801</v>
      </c>
      <c r="B23196" s="1" t="s">
        <v>179</v>
      </c>
      <c r="C23196" s="218">
        <v>44935</v>
      </c>
      <c r="D23196" s="218">
        <v>44935</v>
      </c>
      <c r="E23196" s="1">
        <v>26</v>
      </c>
      <c r="F23196" s="1">
        <v>818.83</v>
      </c>
    </row>
    <row r="23197" spans="1:6" x14ac:dyDescent="0.35">
      <c r="A23197" s="1">
        <v>801</v>
      </c>
      <c r="B23197" s="1" t="s">
        <v>179</v>
      </c>
      <c r="C23197" s="218">
        <v>44936</v>
      </c>
      <c r="D23197" s="218">
        <v>44934</v>
      </c>
      <c r="E23197" s="1">
        <v>4</v>
      </c>
      <c r="F23197" s="1">
        <v>156.32</v>
      </c>
    </row>
    <row r="23198" spans="1:6" x14ac:dyDescent="0.35">
      <c r="A23198" s="1">
        <v>801</v>
      </c>
      <c r="B23198" s="1" t="s">
        <v>179</v>
      </c>
      <c r="C23198" s="218">
        <v>44936</v>
      </c>
      <c r="D23198" s="218">
        <v>44935</v>
      </c>
      <c r="E23198" s="1">
        <v>6</v>
      </c>
      <c r="F23198" s="1">
        <v>173.25</v>
      </c>
    </row>
    <row r="23199" spans="1:6" x14ac:dyDescent="0.35">
      <c r="A23199" s="1">
        <v>801</v>
      </c>
      <c r="B23199" s="1" t="s">
        <v>179</v>
      </c>
      <c r="C23199" s="218">
        <v>44936</v>
      </c>
      <c r="D23199" s="218">
        <v>44936</v>
      </c>
      <c r="E23199" s="1">
        <v>19</v>
      </c>
      <c r="F23199" s="1">
        <v>696.96</v>
      </c>
    </row>
    <row r="23200" spans="1:6" x14ac:dyDescent="0.35">
      <c r="A23200" s="1">
        <v>801</v>
      </c>
      <c r="B23200" s="1" t="s">
        <v>179</v>
      </c>
      <c r="C23200" s="218">
        <v>44937</v>
      </c>
      <c r="D23200" s="218">
        <v>44935</v>
      </c>
      <c r="E23200" s="1">
        <v>3</v>
      </c>
      <c r="F23200" s="1">
        <v>71.28</v>
      </c>
    </row>
    <row r="23201" spans="1:6" x14ac:dyDescent="0.35">
      <c r="A23201" s="1">
        <v>801</v>
      </c>
      <c r="B23201" s="1" t="s">
        <v>179</v>
      </c>
      <c r="C23201" s="218">
        <v>44937</v>
      </c>
      <c r="D23201" s="218">
        <v>44936</v>
      </c>
      <c r="E23201" s="1">
        <v>5</v>
      </c>
      <c r="F23201" s="1">
        <v>180.18</v>
      </c>
    </row>
    <row r="23202" spans="1:6" x14ac:dyDescent="0.35">
      <c r="A23202" s="1">
        <v>801</v>
      </c>
      <c r="B23202" s="1" t="s">
        <v>179</v>
      </c>
      <c r="C23202" s="218">
        <v>44937</v>
      </c>
      <c r="D23202" s="218">
        <v>44937</v>
      </c>
      <c r="E23202" s="1">
        <v>26</v>
      </c>
      <c r="F23202" s="1">
        <v>924.36</v>
      </c>
    </row>
    <row r="23203" spans="1:6" x14ac:dyDescent="0.35">
      <c r="A23203" s="1">
        <v>801</v>
      </c>
      <c r="B23203" s="1" t="s">
        <v>179</v>
      </c>
      <c r="C23203" s="218">
        <v>44938</v>
      </c>
      <c r="D23203" s="218">
        <v>44935</v>
      </c>
      <c r="E23203" s="1">
        <v>2</v>
      </c>
      <c r="F23203" s="1">
        <v>47.42</v>
      </c>
    </row>
    <row r="23204" spans="1:6" x14ac:dyDescent="0.35">
      <c r="A23204" s="1">
        <v>801</v>
      </c>
      <c r="B23204" s="1" t="s">
        <v>179</v>
      </c>
      <c r="C23204" s="218">
        <v>44938</v>
      </c>
      <c r="D23204" s="218">
        <v>44936</v>
      </c>
      <c r="E23204" s="1">
        <v>3</v>
      </c>
      <c r="F23204" s="1">
        <v>94.25</v>
      </c>
    </row>
    <row r="23205" spans="1:6" x14ac:dyDescent="0.35">
      <c r="A23205" s="1">
        <v>801</v>
      </c>
      <c r="B23205" s="1" t="s">
        <v>179</v>
      </c>
      <c r="C23205" s="218">
        <v>44938</v>
      </c>
      <c r="D23205" s="218">
        <v>44937</v>
      </c>
      <c r="E23205" s="1">
        <v>2</v>
      </c>
      <c r="F23205" s="1">
        <v>108.9</v>
      </c>
    </row>
    <row r="23206" spans="1:6" x14ac:dyDescent="0.35">
      <c r="A23206" s="1">
        <v>801</v>
      </c>
      <c r="B23206" s="1" t="s">
        <v>179</v>
      </c>
      <c r="C23206" s="218">
        <v>44938</v>
      </c>
      <c r="D23206" s="218">
        <v>44938</v>
      </c>
      <c r="E23206" s="1">
        <v>23</v>
      </c>
      <c r="F23206" s="1">
        <v>841.3</v>
      </c>
    </row>
    <row r="23207" spans="1:6" x14ac:dyDescent="0.35">
      <c r="A23207" s="1">
        <v>801</v>
      </c>
      <c r="B23207" s="1" t="s">
        <v>179</v>
      </c>
      <c r="C23207" s="218">
        <v>44939</v>
      </c>
      <c r="D23207" s="218">
        <v>44936</v>
      </c>
      <c r="E23207" s="1">
        <v>6</v>
      </c>
      <c r="F23207" s="1">
        <v>203.74</v>
      </c>
    </row>
    <row r="23208" spans="1:6" x14ac:dyDescent="0.35">
      <c r="A23208" s="1">
        <v>801</v>
      </c>
      <c r="B23208" s="1" t="s">
        <v>179</v>
      </c>
      <c r="C23208" s="218">
        <v>44939</v>
      </c>
      <c r="D23208" s="218">
        <v>44937</v>
      </c>
      <c r="E23208" s="1">
        <v>6</v>
      </c>
      <c r="F23208" s="1">
        <v>234.63</v>
      </c>
    </row>
    <row r="23209" spans="1:6" x14ac:dyDescent="0.35">
      <c r="A23209" s="1">
        <v>801</v>
      </c>
      <c r="B23209" s="1" t="s">
        <v>179</v>
      </c>
      <c r="C23209" s="218">
        <v>44939</v>
      </c>
      <c r="D23209" s="218">
        <v>44938</v>
      </c>
      <c r="E23209" s="1">
        <v>7</v>
      </c>
      <c r="F23209" s="1">
        <v>197.01</v>
      </c>
    </row>
    <row r="23210" spans="1:6" x14ac:dyDescent="0.35">
      <c r="A23210" s="1">
        <v>801</v>
      </c>
      <c r="B23210" s="1" t="s">
        <v>179</v>
      </c>
      <c r="C23210" s="218">
        <v>44939</v>
      </c>
      <c r="D23210" s="218">
        <v>44939</v>
      </c>
      <c r="E23210" s="1">
        <v>17</v>
      </c>
      <c r="F23210" s="1">
        <v>618.75</v>
      </c>
    </row>
    <row r="23211" spans="1:6" x14ac:dyDescent="0.35">
      <c r="A23211" s="1">
        <v>801</v>
      </c>
      <c r="B23211" s="1" t="s">
        <v>179</v>
      </c>
      <c r="C23211" s="218">
        <v>44940</v>
      </c>
      <c r="D23211" s="218">
        <v>44935</v>
      </c>
      <c r="E23211" s="1">
        <v>2</v>
      </c>
      <c r="F23211" s="1">
        <v>47.52</v>
      </c>
    </row>
    <row r="23212" spans="1:6" x14ac:dyDescent="0.35">
      <c r="A23212" s="1">
        <v>801</v>
      </c>
      <c r="B23212" s="1" t="s">
        <v>179</v>
      </c>
      <c r="C23212" s="218">
        <v>44940</v>
      </c>
      <c r="D23212" s="218">
        <v>44938</v>
      </c>
      <c r="E23212" s="1">
        <v>1</v>
      </c>
      <c r="F23212" s="1">
        <v>23.76</v>
      </c>
    </row>
    <row r="23213" spans="1:6" x14ac:dyDescent="0.35">
      <c r="A23213" s="1">
        <v>801</v>
      </c>
      <c r="B23213" s="1" t="s">
        <v>179</v>
      </c>
      <c r="C23213" s="218">
        <v>44940</v>
      </c>
      <c r="D23213" s="218">
        <v>44939</v>
      </c>
      <c r="E23213" s="1">
        <v>9</v>
      </c>
      <c r="F23213" s="1">
        <v>367.24</v>
      </c>
    </row>
    <row r="23214" spans="1:6" x14ac:dyDescent="0.35">
      <c r="A23214" s="1">
        <v>801</v>
      </c>
      <c r="B23214" s="1" t="s">
        <v>179</v>
      </c>
      <c r="C23214" s="218">
        <v>44940</v>
      </c>
      <c r="D23214" s="218">
        <v>44940</v>
      </c>
      <c r="E23214" s="1">
        <v>15</v>
      </c>
      <c r="F23214" s="1">
        <v>724.38</v>
      </c>
    </row>
    <row r="23215" spans="1:6" x14ac:dyDescent="0.35">
      <c r="A23215" s="1">
        <v>801</v>
      </c>
      <c r="B23215" s="1" t="s">
        <v>179</v>
      </c>
      <c r="C23215" s="218">
        <v>44941</v>
      </c>
      <c r="D23215" s="218">
        <v>44938</v>
      </c>
      <c r="E23215" s="1">
        <v>3</v>
      </c>
      <c r="F23215" s="1">
        <v>132.66</v>
      </c>
    </row>
    <row r="23216" spans="1:6" x14ac:dyDescent="0.35">
      <c r="A23216" s="1">
        <v>801</v>
      </c>
      <c r="B23216" s="1" t="s">
        <v>179</v>
      </c>
      <c r="C23216" s="218">
        <v>44941</v>
      </c>
      <c r="D23216" s="218">
        <v>44939</v>
      </c>
      <c r="E23216" s="1">
        <v>9</v>
      </c>
      <c r="F23216" s="1">
        <v>275.12</v>
      </c>
    </row>
    <row r="23217" spans="1:6" x14ac:dyDescent="0.35">
      <c r="A23217" s="1">
        <v>801</v>
      </c>
      <c r="B23217" s="1" t="s">
        <v>179</v>
      </c>
      <c r="C23217" s="218">
        <v>44941</v>
      </c>
      <c r="D23217" s="218">
        <v>44940</v>
      </c>
      <c r="E23217" s="1">
        <v>12</v>
      </c>
      <c r="F23217" s="1">
        <v>407.83</v>
      </c>
    </row>
    <row r="23218" spans="1:6" x14ac:dyDescent="0.35">
      <c r="A23218" s="1">
        <v>801</v>
      </c>
      <c r="B23218" s="1" t="s">
        <v>179</v>
      </c>
      <c r="C23218" s="218">
        <v>44941</v>
      </c>
      <c r="D23218" s="218">
        <v>44941</v>
      </c>
      <c r="E23218" s="1">
        <v>27</v>
      </c>
      <c r="F23218" s="1">
        <v>979.01</v>
      </c>
    </row>
    <row r="23219" spans="1:6" x14ac:dyDescent="0.35">
      <c r="A23219" s="1">
        <v>801</v>
      </c>
      <c r="B23219" s="1" t="s">
        <v>179</v>
      </c>
      <c r="C23219" s="218">
        <v>44942</v>
      </c>
      <c r="D23219" s="218">
        <v>44939</v>
      </c>
      <c r="E23219" s="1">
        <v>1</v>
      </c>
      <c r="F23219" s="1">
        <v>23.76</v>
      </c>
    </row>
    <row r="23220" spans="1:6" x14ac:dyDescent="0.35">
      <c r="A23220" s="1">
        <v>801</v>
      </c>
      <c r="B23220" s="1" t="s">
        <v>179</v>
      </c>
      <c r="C23220" s="218">
        <v>44942</v>
      </c>
      <c r="D23220" s="218">
        <v>44940</v>
      </c>
      <c r="E23220" s="1">
        <v>1</v>
      </c>
      <c r="F23220" s="1">
        <v>23.76</v>
      </c>
    </row>
    <row r="23221" spans="1:6" x14ac:dyDescent="0.35">
      <c r="A23221" s="1">
        <v>801</v>
      </c>
      <c r="B23221" s="1" t="s">
        <v>179</v>
      </c>
      <c r="C23221" s="218">
        <v>44942</v>
      </c>
      <c r="D23221" s="218">
        <v>44941</v>
      </c>
      <c r="E23221" s="1">
        <v>7</v>
      </c>
      <c r="F23221" s="1">
        <v>227.7</v>
      </c>
    </row>
    <row r="23222" spans="1:6" x14ac:dyDescent="0.35">
      <c r="A23222" s="1">
        <v>801</v>
      </c>
      <c r="B23222" s="1" t="s">
        <v>179</v>
      </c>
      <c r="C23222" s="218">
        <v>44942</v>
      </c>
      <c r="D23222" s="218">
        <v>44942</v>
      </c>
      <c r="E23222" s="1">
        <v>26</v>
      </c>
      <c r="F23222" s="1">
        <v>863.28</v>
      </c>
    </row>
    <row r="23223" spans="1:6" x14ac:dyDescent="0.35">
      <c r="A23223" s="1">
        <v>801</v>
      </c>
      <c r="B23223" s="1" t="s">
        <v>179</v>
      </c>
      <c r="C23223" s="218">
        <v>44943</v>
      </c>
      <c r="D23223" s="218">
        <v>44940</v>
      </c>
      <c r="E23223" s="1">
        <v>1</v>
      </c>
      <c r="F23223" s="1">
        <v>54.45</v>
      </c>
    </row>
    <row r="23224" spans="1:6" x14ac:dyDescent="0.35">
      <c r="A23224" s="1">
        <v>801</v>
      </c>
      <c r="B23224" s="1" t="s">
        <v>179</v>
      </c>
      <c r="C23224" s="218">
        <v>44943</v>
      </c>
      <c r="D23224" s="218">
        <v>44941</v>
      </c>
      <c r="E23224" s="1">
        <v>2</v>
      </c>
      <c r="F23224" s="1">
        <v>43.56</v>
      </c>
    </row>
    <row r="23225" spans="1:6" x14ac:dyDescent="0.35">
      <c r="A23225" s="1">
        <v>801</v>
      </c>
      <c r="B23225" s="1" t="s">
        <v>179</v>
      </c>
      <c r="C23225" s="218">
        <v>44943</v>
      </c>
      <c r="D23225" s="218">
        <v>44942</v>
      </c>
      <c r="E23225" s="1">
        <v>6</v>
      </c>
      <c r="F23225" s="1">
        <v>230.62</v>
      </c>
    </row>
    <row r="23226" spans="1:6" x14ac:dyDescent="0.35">
      <c r="A23226" s="1">
        <v>801</v>
      </c>
      <c r="B23226" s="1" t="s">
        <v>179</v>
      </c>
      <c r="C23226" s="218">
        <v>44943</v>
      </c>
      <c r="D23226" s="218">
        <v>44943</v>
      </c>
      <c r="E23226" s="1">
        <v>24</v>
      </c>
      <c r="F23226" s="1">
        <v>935.35</v>
      </c>
    </row>
    <row r="23227" spans="1:6" x14ac:dyDescent="0.35">
      <c r="A23227" s="1">
        <v>801</v>
      </c>
      <c r="B23227" s="1" t="s">
        <v>179</v>
      </c>
      <c r="C23227" s="218">
        <v>44944</v>
      </c>
      <c r="D23227" s="218">
        <v>44942</v>
      </c>
      <c r="E23227" s="1">
        <v>1</v>
      </c>
      <c r="F23227" s="1">
        <v>23.66</v>
      </c>
    </row>
    <row r="23228" spans="1:6" x14ac:dyDescent="0.35">
      <c r="A23228" s="1">
        <v>801</v>
      </c>
      <c r="B23228" s="1" t="s">
        <v>179</v>
      </c>
      <c r="C23228" s="218">
        <v>44944</v>
      </c>
      <c r="D23228" s="218">
        <v>44943</v>
      </c>
      <c r="E23228" s="1">
        <v>6</v>
      </c>
      <c r="F23228" s="1">
        <v>203.79</v>
      </c>
    </row>
    <row r="23229" spans="1:6" x14ac:dyDescent="0.35">
      <c r="A23229" s="1">
        <v>801</v>
      </c>
      <c r="B23229" s="1" t="s">
        <v>179</v>
      </c>
      <c r="C23229" s="218">
        <v>44944</v>
      </c>
      <c r="D23229" s="218">
        <v>44944</v>
      </c>
      <c r="E23229" s="1">
        <v>20</v>
      </c>
      <c r="F23229" s="1">
        <v>873.47</v>
      </c>
    </row>
    <row r="23230" spans="1:6" x14ac:dyDescent="0.35">
      <c r="A23230" s="1">
        <v>801</v>
      </c>
      <c r="B23230" s="1" t="s">
        <v>179</v>
      </c>
      <c r="C23230" s="218">
        <v>44945</v>
      </c>
      <c r="D23230" s="218">
        <v>44943</v>
      </c>
      <c r="E23230" s="1">
        <v>1</v>
      </c>
      <c r="F23230" s="1">
        <v>54.45</v>
      </c>
    </row>
    <row r="23231" spans="1:6" x14ac:dyDescent="0.35">
      <c r="A23231" s="1">
        <v>801</v>
      </c>
      <c r="B23231" s="1" t="s">
        <v>179</v>
      </c>
      <c r="C23231" s="218">
        <v>44945</v>
      </c>
      <c r="D23231" s="218">
        <v>44944</v>
      </c>
      <c r="E23231" s="1">
        <v>3</v>
      </c>
      <c r="F23231" s="1">
        <v>101.97</v>
      </c>
    </row>
    <row r="23232" spans="1:6" x14ac:dyDescent="0.35">
      <c r="A23232" s="1">
        <v>801</v>
      </c>
      <c r="B23232" s="1" t="s">
        <v>179</v>
      </c>
      <c r="C23232" s="218">
        <v>44945</v>
      </c>
      <c r="D23232" s="218">
        <v>44945</v>
      </c>
      <c r="E23232" s="1">
        <v>15</v>
      </c>
      <c r="F23232" s="1">
        <v>601.41999999999996</v>
      </c>
    </row>
    <row r="23233" spans="1:6" x14ac:dyDescent="0.35">
      <c r="A23233" s="1">
        <v>801</v>
      </c>
      <c r="B23233" s="1" t="s">
        <v>179</v>
      </c>
      <c r="C23233" s="218">
        <v>44946</v>
      </c>
      <c r="D23233" s="218">
        <v>44943</v>
      </c>
      <c r="E23233" s="1">
        <v>1</v>
      </c>
      <c r="F23233" s="1">
        <v>54.4</v>
      </c>
    </row>
    <row r="23234" spans="1:6" x14ac:dyDescent="0.35">
      <c r="A23234" s="1">
        <v>801</v>
      </c>
      <c r="B23234" s="1" t="s">
        <v>179</v>
      </c>
      <c r="C23234" s="218">
        <v>44946</v>
      </c>
      <c r="D23234" s="218">
        <v>44944</v>
      </c>
      <c r="E23234" s="1">
        <v>7</v>
      </c>
      <c r="F23234" s="1">
        <v>165.87</v>
      </c>
    </row>
    <row r="23235" spans="1:6" x14ac:dyDescent="0.35">
      <c r="A23235" s="1">
        <v>801</v>
      </c>
      <c r="B23235" s="1" t="s">
        <v>179</v>
      </c>
      <c r="C23235" s="218">
        <v>44946</v>
      </c>
      <c r="D23235" s="218">
        <v>44945</v>
      </c>
      <c r="E23235" s="1">
        <v>6</v>
      </c>
      <c r="F23235" s="1">
        <v>173.1</v>
      </c>
    </row>
    <row r="23236" spans="1:6" x14ac:dyDescent="0.35">
      <c r="A23236" s="1">
        <v>801</v>
      </c>
      <c r="B23236" s="1" t="s">
        <v>179</v>
      </c>
      <c r="C23236" s="218">
        <v>44946</v>
      </c>
      <c r="D23236" s="218">
        <v>44946</v>
      </c>
      <c r="E23236" s="1">
        <v>13</v>
      </c>
      <c r="F23236" s="1">
        <v>523.36</v>
      </c>
    </row>
    <row r="23237" spans="1:6" x14ac:dyDescent="0.35">
      <c r="A23237" s="1">
        <v>801</v>
      </c>
      <c r="B23237" s="1" t="s">
        <v>179</v>
      </c>
      <c r="C23237" s="218">
        <v>44947</v>
      </c>
      <c r="D23237" s="218">
        <v>44942</v>
      </c>
      <c r="E23237" s="1">
        <v>1</v>
      </c>
      <c r="F23237" s="1">
        <v>23.66</v>
      </c>
    </row>
    <row r="23238" spans="1:6" x14ac:dyDescent="0.35">
      <c r="A23238" s="1">
        <v>801</v>
      </c>
      <c r="B23238" s="1" t="s">
        <v>179</v>
      </c>
      <c r="C23238" s="218">
        <v>44947</v>
      </c>
      <c r="D23238" s="218">
        <v>44944</v>
      </c>
      <c r="E23238" s="1">
        <v>3</v>
      </c>
      <c r="F23238" s="1">
        <v>71.13</v>
      </c>
    </row>
    <row r="23239" spans="1:6" x14ac:dyDescent="0.35">
      <c r="A23239" s="1">
        <v>801</v>
      </c>
      <c r="B23239" s="1" t="s">
        <v>179</v>
      </c>
      <c r="C23239" s="218">
        <v>44947</v>
      </c>
      <c r="D23239" s="218">
        <v>44945</v>
      </c>
      <c r="E23239" s="1">
        <v>8</v>
      </c>
      <c r="F23239" s="1">
        <v>220.47</v>
      </c>
    </row>
    <row r="23240" spans="1:6" x14ac:dyDescent="0.35">
      <c r="A23240" s="1">
        <v>801</v>
      </c>
      <c r="B23240" s="1" t="s">
        <v>179</v>
      </c>
      <c r="C23240" s="218">
        <v>44947</v>
      </c>
      <c r="D23240" s="218">
        <v>44946</v>
      </c>
      <c r="E23240" s="1">
        <v>4</v>
      </c>
      <c r="F23240" s="1">
        <v>125.68</v>
      </c>
    </row>
    <row r="23241" spans="1:6" x14ac:dyDescent="0.35">
      <c r="A23241" s="1">
        <v>801</v>
      </c>
      <c r="B23241" s="1" t="s">
        <v>179</v>
      </c>
      <c r="C23241" s="218">
        <v>44947</v>
      </c>
      <c r="D23241" s="218">
        <v>44947</v>
      </c>
      <c r="E23241" s="1">
        <v>17</v>
      </c>
      <c r="F23241" s="1">
        <v>618</v>
      </c>
    </row>
    <row r="23242" spans="1:6" x14ac:dyDescent="0.35">
      <c r="A23242" s="1">
        <v>801</v>
      </c>
      <c r="B23242" s="1" t="s">
        <v>179</v>
      </c>
      <c r="C23242" s="218">
        <v>44948</v>
      </c>
      <c r="D23242" s="218">
        <v>44945</v>
      </c>
      <c r="E23242" s="1">
        <v>4</v>
      </c>
      <c r="F23242" s="1">
        <v>187.01</v>
      </c>
    </row>
    <row r="23243" spans="1:6" x14ac:dyDescent="0.35">
      <c r="A23243" s="1">
        <v>801</v>
      </c>
      <c r="B23243" s="1" t="s">
        <v>179</v>
      </c>
      <c r="C23243" s="218">
        <v>44948</v>
      </c>
      <c r="D23243" s="218">
        <v>44946</v>
      </c>
      <c r="E23243" s="1">
        <v>3</v>
      </c>
      <c r="F23243" s="1">
        <v>101.77</v>
      </c>
    </row>
    <row r="23244" spans="1:6" x14ac:dyDescent="0.35">
      <c r="A23244" s="1">
        <v>801</v>
      </c>
      <c r="B23244" s="1" t="s">
        <v>179</v>
      </c>
      <c r="C23244" s="218">
        <v>44948</v>
      </c>
      <c r="D23244" s="218">
        <v>44947</v>
      </c>
      <c r="E23244" s="1">
        <v>4</v>
      </c>
      <c r="F23244" s="1">
        <v>156.12</v>
      </c>
    </row>
    <row r="23245" spans="1:6" x14ac:dyDescent="0.35">
      <c r="A23245" s="1">
        <v>801</v>
      </c>
      <c r="B23245" s="1" t="s">
        <v>179</v>
      </c>
      <c r="C23245" s="218">
        <v>44948</v>
      </c>
      <c r="D23245" s="218">
        <v>44948</v>
      </c>
      <c r="E23245" s="1">
        <v>14</v>
      </c>
      <c r="F23245" s="1">
        <v>547.02</v>
      </c>
    </row>
    <row r="23246" spans="1:6" x14ac:dyDescent="0.35">
      <c r="A23246" s="1">
        <v>801</v>
      </c>
      <c r="B23246" s="1" t="s">
        <v>179</v>
      </c>
      <c r="C23246" s="218">
        <v>44949</v>
      </c>
      <c r="D23246" s="218">
        <v>44946</v>
      </c>
      <c r="E23246" s="1">
        <v>3</v>
      </c>
      <c r="F23246" s="1">
        <v>101.87</v>
      </c>
    </row>
    <row r="23247" spans="1:6" x14ac:dyDescent="0.35">
      <c r="A23247" s="1">
        <v>801</v>
      </c>
      <c r="B23247" s="1" t="s">
        <v>179</v>
      </c>
      <c r="C23247" s="218">
        <v>44949</v>
      </c>
      <c r="D23247" s="218">
        <v>44947</v>
      </c>
      <c r="E23247" s="1">
        <v>6</v>
      </c>
      <c r="F23247" s="1">
        <v>265.02</v>
      </c>
    </row>
    <row r="23248" spans="1:6" x14ac:dyDescent="0.35">
      <c r="A23248" s="1">
        <v>801</v>
      </c>
      <c r="B23248" s="1" t="s">
        <v>179</v>
      </c>
      <c r="C23248" s="218">
        <v>44949</v>
      </c>
      <c r="D23248" s="218">
        <v>44948</v>
      </c>
      <c r="E23248" s="1">
        <v>5</v>
      </c>
      <c r="F23248" s="1">
        <v>241.36</v>
      </c>
    </row>
    <row r="23249" spans="1:6" x14ac:dyDescent="0.35">
      <c r="A23249" s="1">
        <v>801</v>
      </c>
      <c r="B23249" s="1" t="s">
        <v>179</v>
      </c>
      <c r="C23249" s="218">
        <v>44949</v>
      </c>
      <c r="D23249" s="218">
        <v>44949</v>
      </c>
      <c r="E23249" s="1">
        <v>14</v>
      </c>
      <c r="F23249" s="1">
        <v>546.97</v>
      </c>
    </row>
    <row r="23250" spans="1:6" x14ac:dyDescent="0.35">
      <c r="A23250" s="1">
        <v>801</v>
      </c>
      <c r="B23250" s="1" t="s">
        <v>179</v>
      </c>
      <c r="C23250" s="218">
        <v>44950</v>
      </c>
      <c r="D23250" s="218">
        <v>44947</v>
      </c>
      <c r="E23250" s="1">
        <v>5</v>
      </c>
      <c r="F23250" s="1">
        <v>149.29</v>
      </c>
    </row>
    <row r="23251" spans="1:6" x14ac:dyDescent="0.35">
      <c r="A23251" s="1">
        <v>801</v>
      </c>
      <c r="B23251" s="1" t="s">
        <v>179</v>
      </c>
      <c r="C23251" s="218">
        <v>44950</v>
      </c>
      <c r="D23251" s="218">
        <v>44948</v>
      </c>
      <c r="E23251" s="1">
        <v>6</v>
      </c>
      <c r="F23251" s="1">
        <v>191.36</v>
      </c>
    </row>
    <row r="23252" spans="1:6" x14ac:dyDescent="0.35">
      <c r="A23252" s="1">
        <v>801</v>
      </c>
      <c r="B23252" s="1" t="s">
        <v>179</v>
      </c>
      <c r="C23252" s="218">
        <v>44950</v>
      </c>
      <c r="D23252" s="218">
        <v>44949</v>
      </c>
      <c r="E23252" s="1">
        <v>6</v>
      </c>
      <c r="F23252" s="1">
        <v>234.33</v>
      </c>
    </row>
    <row r="23253" spans="1:6" x14ac:dyDescent="0.35">
      <c r="A23253" s="1">
        <v>801</v>
      </c>
      <c r="B23253" s="1" t="s">
        <v>179</v>
      </c>
      <c r="C23253" s="218">
        <v>44950</v>
      </c>
      <c r="D23253" s="218">
        <v>44950</v>
      </c>
      <c r="E23253" s="1">
        <v>16</v>
      </c>
      <c r="F23253" s="1">
        <v>686.56</v>
      </c>
    </row>
    <row r="23254" spans="1:6" x14ac:dyDescent="0.35">
      <c r="A23254" s="1">
        <v>801</v>
      </c>
      <c r="B23254" s="1" t="s">
        <v>179</v>
      </c>
      <c r="C23254" s="218">
        <v>44951</v>
      </c>
      <c r="D23254" s="218">
        <v>44948</v>
      </c>
      <c r="E23254" s="1">
        <v>3</v>
      </c>
      <c r="F23254" s="1">
        <v>101.97</v>
      </c>
    </row>
    <row r="23255" spans="1:6" x14ac:dyDescent="0.35">
      <c r="A23255" s="1">
        <v>801</v>
      </c>
      <c r="B23255" s="1" t="s">
        <v>179</v>
      </c>
      <c r="C23255" s="218">
        <v>44951</v>
      </c>
      <c r="D23255" s="218">
        <v>44949</v>
      </c>
      <c r="E23255" s="1">
        <v>13</v>
      </c>
      <c r="F23255" s="1">
        <v>390.55</v>
      </c>
    </row>
    <row r="23256" spans="1:6" x14ac:dyDescent="0.35">
      <c r="A23256" s="1">
        <v>801</v>
      </c>
      <c r="B23256" s="1" t="s">
        <v>179</v>
      </c>
      <c r="C23256" s="218">
        <v>44951</v>
      </c>
      <c r="D23256" s="218">
        <v>44950</v>
      </c>
      <c r="E23256" s="1">
        <v>3</v>
      </c>
      <c r="F23256" s="1">
        <v>132.51</v>
      </c>
    </row>
    <row r="23257" spans="1:6" x14ac:dyDescent="0.35">
      <c r="A23257" s="1">
        <v>801</v>
      </c>
      <c r="B23257" s="1" t="s">
        <v>179</v>
      </c>
      <c r="C23257" s="218">
        <v>44951</v>
      </c>
      <c r="D23257" s="218">
        <v>44951</v>
      </c>
      <c r="E23257" s="1">
        <v>18</v>
      </c>
      <c r="F23257" s="1">
        <v>672.4</v>
      </c>
    </row>
    <row r="23258" spans="1:6" x14ac:dyDescent="0.35">
      <c r="A23258" s="1">
        <v>801</v>
      </c>
      <c r="B23258" s="1" t="s">
        <v>179</v>
      </c>
      <c r="C23258" s="218">
        <v>44952</v>
      </c>
      <c r="D23258" s="218">
        <v>44949</v>
      </c>
      <c r="E23258" s="1">
        <v>2</v>
      </c>
      <c r="F23258" s="1">
        <v>47.52</v>
      </c>
    </row>
    <row r="23259" spans="1:6" x14ac:dyDescent="0.35">
      <c r="A23259" s="1">
        <v>801</v>
      </c>
      <c r="B23259" s="1" t="s">
        <v>179</v>
      </c>
      <c r="C23259" s="218">
        <v>44952</v>
      </c>
      <c r="D23259" s="218">
        <v>44950</v>
      </c>
      <c r="E23259" s="1">
        <v>16</v>
      </c>
      <c r="F23259" s="1">
        <v>533.01</v>
      </c>
    </row>
    <row r="23260" spans="1:6" x14ac:dyDescent="0.35">
      <c r="A23260" s="1">
        <v>801</v>
      </c>
      <c r="B23260" s="1" t="s">
        <v>179</v>
      </c>
      <c r="C23260" s="218">
        <v>44952</v>
      </c>
      <c r="D23260" s="218">
        <v>44951</v>
      </c>
      <c r="E23260" s="1">
        <v>8</v>
      </c>
      <c r="F23260" s="1">
        <v>251.16</v>
      </c>
    </row>
    <row r="23261" spans="1:6" x14ac:dyDescent="0.35">
      <c r="A23261" s="1">
        <v>801</v>
      </c>
      <c r="B23261" s="1" t="s">
        <v>179</v>
      </c>
      <c r="C23261" s="218">
        <v>44952</v>
      </c>
      <c r="D23261" s="218">
        <v>44952</v>
      </c>
      <c r="E23261" s="1">
        <v>15</v>
      </c>
      <c r="F23261" s="1">
        <v>540.14</v>
      </c>
    </row>
    <row r="23262" spans="1:6" x14ac:dyDescent="0.35">
      <c r="A23262" s="1">
        <v>802</v>
      </c>
      <c r="B23262" s="1" t="s">
        <v>180</v>
      </c>
      <c r="C23262" s="218">
        <v>44879</v>
      </c>
      <c r="D23262" s="218">
        <v>44878</v>
      </c>
      <c r="E23262" s="1">
        <v>5</v>
      </c>
      <c r="F23262" s="1">
        <v>150.52000000000001</v>
      </c>
    </row>
    <row r="23263" spans="1:6" x14ac:dyDescent="0.35">
      <c r="A23263" s="1">
        <v>802</v>
      </c>
      <c r="B23263" s="1" t="s">
        <v>180</v>
      </c>
      <c r="C23263" s="218">
        <v>44879</v>
      </c>
      <c r="D23263" s="218">
        <v>44879</v>
      </c>
      <c r="E23263" s="1">
        <v>10</v>
      </c>
      <c r="F23263" s="1">
        <v>236.1</v>
      </c>
    </row>
    <row r="23264" spans="1:6" x14ac:dyDescent="0.35">
      <c r="A23264" s="1">
        <v>802</v>
      </c>
      <c r="B23264" s="1" t="s">
        <v>180</v>
      </c>
      <c r="C23264" s="218">
        <v>44881</v>
      </c>
      <c r="D23264" s="218">
        <v>44878</v>
      </c>
      <c r="E23264" s="1">
        <v>7</v>
      </c>
      <c r="F23264" s="1">
        <v>162.69999999999999</v>
      </c>
    </row>
    <row r="23265" spans="1:6" x14ac:dyDescent="0.35">
      <c r="A23265" s="1">
        <v>802</v>
      </c>
      <c r="B23265" s="1" t="s">
        <v>180</v>
      </c>
      <c r="C23265" s="218">
        <v>44881</v>
      </c>
      <c r="D23265" s="218">
        <v>44879</v>
      </c>
      <c r="E23265" s="1">
        <v>10</v>
      </c>
      <c r="F23265" s="1">
        <v>232</v>
      </c>
    </row>
    <row r="23266" spans="1:6" x14ac:dyDescent="0.35">
      <c r="A23266" s="1">
        <v>802</v>
      </c>
      <c r="B23266" s="1" t="s">
        <v>180</v>
      </c>
      <c r="C23266" s="218">
        <v>44881</v>
      </c>
      <c r="D23266" s="218">
        <v>44880</v>
      </c>
      <c r="E23266" s="1">
        <v>6</v>
      </c>
      <c r="F23266" s="1">
        <v>170.77</v>
      </c>
    </row>
    <row r="23267" spans="1:6" x14ac:dyDescent="0.35">
      <c r="A23267" s="1">
        <v>802</v>
      </c>
      <c r="B23267" s="1" t="s">
        <v>180</v>
      </c>
      <c r="C23267" s="218">
        <v>44881</v>
      </c>
      <c r="D23267" s="218">
        <v>44881</v>
      </c>
      <c r="E23267" s="1">
        <v>7</v>
      </c>
      <c r="F23267" s="1">
        <v>166.22</v>
      </c>
    </row>
    <row r="23268" spans="1:6" x14ac:dyDescent="0.35">
      <c r="A23268" s="1">
        <v>802</v>
      </c>
      <c r="B23268" s="1" t="s">
        <v>180</v>
      </c>
      <c r="C23268" s="218">
        <v>44883</v>
      </c>
      <c r="D23268" s="218">
        <v>44879</v>
      </c>
      <c r="E23268" s="1">
        <v>3</v>
      </c>
      <c r="F23268" s="1">
        <v>71.180000000000007</v>
      </c>
    </row>
    <row r="23269" spans="1:6" x14ac:dyDescent="0.35">
      <c r="A23269" s="1">
        <v>802</v>
      </c>
      <c r="B23269" s="1" t="s">
        <v>180</v>
      </c>
      <c r="C23269" s="218">
        <v>44883</v>
      </c>
      <c r="D23269" s="218">
        <v>44880</v>
      </c>
      <c r="E23269" s="1">
        <v>5</v>
      </c>
      <c r="F23269" s="1">
        <v>144.93</v>
      </c>
    </row>
    <row r="23270" spans="1:6" x14ac:dyDescent="0.35">
      <c r="A23270" s="1">
        <v>802</v>
      </c>
      <c r="B23270" s="1" t="s">
        <v>180</v>
      </c>
      <c r="C23270" s="218">
        <v>44883</v>
      </c>
      <c r="D23270" s="218">
        <v>44882</v>
      </c>
      <c r="E23270" s="1">
        <v>3</v>
      </c>
      <c r="F23270" s="1">
        <v>151.66</v>
      </c>
    </row>
    <row r="23271" spans="1:6" x14ac:dyDescent="0.35">
      <c r="A23271" s="1">
        <v>802</v>
      </c>
      <c r="B23271" s="1" t="s">
        <v>180</v>
      </c>
      <c r="C23271" s="218">
        <v>44884</v>
      </c>
      <c r="D23271" s="218">
        <v>44879</v>
      </c>
      <c r="E23271" s="1">
        <v>3</v>
      </c>
      <c r="F23271" s="1">
        <v>69.150000000000006</v>
      </c>
    </row>
    <row r="23272" spans="1:6" x14ac:dyDescent="0.35">
      <c r="A23272" s="1">
        <v>802</v>
      </c>
      <c r="B23272" s="1" t="s">
        <v>180</v>
      </c>
      <c r="C23272" s="218">
        <v>44884</v>
      </c>
      <c r="D23272" s="218">
        <v>44880</v>
      </c>
      <c r="E23272" s="1">
        <v>17</v>
      </c>
      <c r="F23272" s="1">
        <v>402.42</v>
      </c>
    </row>
    <row r="23273" spans="1:6" x14ac:dyDescent="0.35">
      <c r="A23273" s="1">
        <v>802</v>
      </c>
      <c r="B23273" s="1" t="s">
        <v>180</v>
      </c>
      <c r="C23273" s="218">
        <v>44884</v>
      </c>
      <c r="D23273" s="218">
        <v>44881</v>
      </c>
      <c r="E23273" s="1">
        <v>8</v>
      </c>
      <c r="F23273" s="1">
        <v>216.41</v>
      </c>
    </row>
    <row r="23274" spans="1:6" x14ac:dyDescent="0.35">
      <c r="A23274" s="1">
        <v>802</v>
      </c>
      <c r="B23274" s="1" t="s">
        <v>180</v>
      </c>
      <c r="C23274" s="218">
        <v>44884</v>
      </c>
      <c r="D23274" s="218">
        <v>44882</v>
      </c>
      <c r="E23274" s="1">
        <v>5</v>
      </c>
      <c r="F23274" s="1">
        <v>118.5</v>
      </c>
    </row>
    <row r="23275" spans="1:6" x14ac:dyDescent="0.35">
      <c r="A23275" s="1">
        <v>802</v>
      </c>
      <c r="B23275" s="1" t="s">
        <v>180</v>
      </c>
      <c r="C23275" s="218">
        <v>44884</v>
      </c>
      <c r="D23275" s="218">
        <v>44883</v>
      </c>
      <c r="E23275" s="1">
        <v>5</v>
      </c>
      <c r="F23275" s="1">
        <v>179.88</v>
      </c>
    </row>
    <row r="23276" spans="1:6" x14ac:dyDescent="0.35">
      <c r="A23276" s="1">
        <v>802</v>
      </c>
      <c r="B23276" s="1" t="s">
        <v>180</v>
      </c>
      <c r="C23276" s="218">
        <v>44884</v>
      </c>
      <c r="D23276" s="218">
        <v>44884</v>
      </c>
      <c r="E23276" s="1">
        <v>1</v>
      </c>
      <c r="F23276" s="1">
        <v>54.25</v>
      </c>
    </row>
    <row r="23277" spans="1:6" x14ac:dyDescent="0.35">
      <c r="A23277" s="1">
        <v>802</v>
      </c>
      <c r="B23277" s="1" t="s">
        <v>180</v>
      </c>
      <c r="C23277" s="218">
        <v>44885</v>
      </c>
      <c r="D23277" s="218">
        <v>44880</v>
      </c>
      <c r="E23277" s="1">
        <v>4</v>
      </c>
      <c r="F23277" s="1">
        <v>94.94</v>
      </c>
    </row>
    <row r="23278" spans="1:6" x14ac:dyDescent="0.35">
      <c r="A23278" s="1">
        <v>802</v>
      </c>
      <c r="B23278" s="1" t="s">
        <v>180</v>
      </c>
      <c r="C23278" s="218">
        <v>44885</v>
      </c>
      <c r="D23278" s="218">
        <v>44881</v>
      </c>
      <c r="E23278" s="1">
        <v>16</v>
      </c>
      <c r="F23278" s="1">
        <v>403.66</v>
      </c>
    </row>
    <row r="23279" spans="1:6" x14ac:dyDescent="0.35">
      <c r="A23279" s="1">
        <v>802</v>
      </c>
      <c r="B23279" s="1" t="s">
        <v>180</v>
      </c>
      <c r="C23279" s="218">
        <v>44885</v>
      </c>
      <c r="D23279" s="218">
        <v>44882</v>
      </c>
      <c r="E23279" s="1">
        <v>14</v>
      </c>
      <c r="F23279" s="1">
        <v>332.14</v>
      </c>
    </row>
    <row r="23280" spans="1:6" x14ac:dyDescent="0.35">
      <c r="A23280" s="1">
        <v>802</v>
      </c>
      <c r="B23280" s="1" t="s">
        <v>180</v>
      </c>
      <c r="C23280" s="218">
        <v>44885</v>
      </c>
      <c r="D23280" s="218">
        <v>44883</v>
      </c>
      <c r="E23280" s="1">
        <v>11</v>
      </c>
      <c r="F23280" s="1">
        <v>259.13</v>
      </c>
    </row>
    <row r="23281" spans="1:6" x14ac:dyDescent="0.35">
      <c r="A23281" s="1">
        <v>802</v>
      </c>
      <c r="B23281" s="1" t="s">
        <v>180</v>
      </c>
      <c r="C23281" s="218">
        <v>44885</v>
      </c>
      <c r="D23281" s="218">
        <v>44884</v>
      </c>
      <c r="E23281" s="1">
        <v>5</v>
      </c>
      <c r="F23281" s="1">
        <v>118.6</v>
      </c>
    </row>
    <row r="23282" spans="1:6" x14ac:dyDescent="0.35">
      <c r="A23282" s="1">
        <v>802</v>
      </c>
      <c r="B23282" s="1" t="s">
        <v>180</v>
      </c>
      <c r="C23282" s="218">
        <v>44885</v>
      </c>
      <c r="D23282" s="218">
        <v>44885</v>
      </c>
      <c r="E23282" s="1">
        <v>2</v>
      </c>
      <c r="F23282" s="1">
        <v>78.209999999999994</v>
      </c>
    </row>
    <row r="23283" spans="1:6" x14ac:dyDescent="0.35">
      <c r="A23283" s="1">
        <v>802</v>
      </c>
      <c r="B23283" s="1" t="s">
        <v>180</v>
      </c>
      <c r="C23283" s="218">
        <v>44886</v>
      </c>
      <c r="D23283" s="218">
        <v>44881</v>
      </c>
      <c r="E23283" s="1">
        <v>5</v>
      </c>
      <c r="F23283" s="1">
        <v>109.88</v>
      </c>
    </row>
    <row r="23284" spans="1:6" x14ac:dyDescent="0.35">
      <c r="A23284" s="1">
        <v>802</v>
      </c>
      <c r="B23284" s="1" t="s">
        <v>180</v>
      </c>
      <c r="C23284" s="218">
        <v>44886</v>
      </c>
      <c r="D23284" s="218">
        <v>44882</v>
      </c>
      <c r="E23284" s="1">
        <v>6</v>
      </c>
      <c r="F23284" s="1">
        <v>141.27000000000001</v>
      </c>
    </row>
    <row r="23285" spans="1:6" x14ac:dyDescent="0.35">
      <c r="A23285" s="1">
        <v>802</v>
      </c>
      <c r="B23285" s="1" t="s">
        <v>180</v>
      </c>
      <c r="C23285" s="218">
        <v>44886</v>
      </c>
      <c r="D23285" s="218">
        <v>44883</v>
      </c>
      <c r="E23285" s="1">
        <v>8</v>
      </c>
      <c r="F23285" s="1">
        <v>189.29</v>
      </c>
    </row>
    <row r="23286" spans="1:6" x14ac:dyDescent="0.35">
      <c r="A23286" s="1">
        <v>802</v>
      </c>
      <c r="B23286" s="1" t="s">
        <v>180</v>
      </c>
      <c r="C23286" s="218">
        <v>44886</v>
      </c>
      <c r="D23286" s="218">
        <v>44884</v>
      </c>
      <c r="E23286" s="1">
        <v>15</v>
      </c>
      <c r="F23286" s="1">
        <v>346.49</v>
      </c>
    </row>
    <row r="23287" spans="1:6" x14ac:dyDescent="0.35">
      <c r="A23287" s="1">
        <v>802</v>
      </c>
      <c r="B23287" s="1" t="s">
        <v>180</v>
      </c>
      <c r="C23287" s="218">
        <v>44886</v>
      </c>
      <c r="D23287" s="218">
        <v>44885</v>
      </c>
      <c r="E23287" s="1">
        <v>4</v>
      </c>
      <c r="F23287" s="1">
        <v>125.73</v>
      </c>
    </row>
    <row r="23288" spans="1:6" x14ac:dyDescent="0.35">
      <c r="A23288" s="1">
        <v>802</v>
      </c>
      <c r="B23288" s="1" t="s">
        <v>180</v>
      </c>
      <c r="C23288" s="218">
        <v>44886</v>
      </c>
      <c r="D23288" s="218">
        <v>44886</v>
      </c>
      <c r="E23288" s="1">
        <v>12</v>
      </c>
      <c r="F23288" s="1">
        <v>346.1</v>
      </c>
    </row>
    <row r="23289" spans="1:6" x14ac:dyDescent="0.35">
      <c r="A23289" s="1">
        <v>802</v>
      </c>
      <c r="B23289" s="1" t="s">
        <v>180</v>
      </c>
      <c r="C23289" s="218">
        <v>44887</v>
      </c>
      <c r="D23289" s="218">
        <v>44882</v>
      </c>
      <c r="E23289" s="1">
        <v>2</v>
      </c>
      <c r="F23289" s="1">
        <v>47.32</v>
      </c>
    </row>
    <row r="23290" spans="1:6" x14ac:dyDescent="0.35">
      <c r="A23290" s="1">
        <v>802</v>
      </c>
      <c r="B23290" s="1" t="s">
        <v>180</v>
      </c>
      <c r="C23290" s="218">
        <v>44887</v>
      </c>
      <c r="D23290" s="218">
        <v>44883</v>
      </c>
      <c r="E23290" s="1">
        <v>6</v>
      </c>
      <c r="F23290" s="1">
        <v>142.26</v>
      </c>
    </row>
    <row r="23291" spans="1:6" x14ac:dyDescent="0.35">
      <c r="A23291" s="1">
        <v>802</v>
      </c>
      <c r="B23291" s="1" t="s">
        <v>180</v>
      </c>
      <c r="C23291" s="218">
        <v>44887</v>
      </c>
      <c r="D23291" s="218">
        <v>44884</v>
      </c>
      <c r="E23291" s="1">
        <v>5</v>
      </c>
      <c r="F23291" s="1">
        <v>117.61</v>
      </c>
    </row>
    <row r="23292" spans="1:6" x14ac:dyDescent="0.35">
      <c r="A23292" s="1">
        <v>802</v>
      </c>
      <c r="B23292" s="1" t="s">
        <v>180</v>
      </c>
      <c r="C23292" s="218">
        <v>44887</v>
      </c>
      <c r="D23292" s="218">
        <v>44885</v>
      </c>
      <c r="E23292" s="1">
        <v>6</v>
      </c>
      <c r="F23292" s="1">
        <v>172.85</v>
      </c>
    </row>
    <row r="23293" spans="1:6" x14ac:dyDescent="0.35">
      <c r="A23293" s="1">
        <v>802</v>
      </c>
      <c r="B23293" s="1" t="s">
        <v>180</v>
      </c>
      <c r="C23293" s="218">
        <v>44887</v>
      </c>
      <c r="D23293" s="218">
        <v>44886</v>
      </c>
      <c r="E23293" s="1">
        <v>3</v>
      </c>
      <c r="F23293" s="1">
        <v>101.87</v>
      </c>
    </row>
    <row r="23294" spans="1:6" x14ac:dyDescent="0.35">
      <c r="A23294" s="1">
        <v>802</v>
      </c>
      <c r="B23294" s="1" t="s">
        <v>180</v>
      </c>
      <c r="C23294" s="218">
        <v>44887</v>
      </c>
      <c r="D23294" s="218">
        <v>44887</v>
      </c>
      <c r="E23294" s="1">
        <v>8</v>
      </c>
      <c r="F23294" s="1">
        <v>220.47</v>
      </c>
    </row>
    <row r="23295" spans="1:6" x14ac:dyDescent="0.35">
      <c r="A23295" s="1">
        <v>802</v>
      </c>
      <c r="B23295" s="1" t="s">
        <v>180</v>
      </c>
      <c r="C23295" s="218">
        <v>44888</v>
      </c>
      <c r="D23295" s="218">
        <v>44882</v>
      </c>
      <c r="E23295" s="1">
        <v>1</v>
      </c>
      <c r="F23295" s="1">
        <v>54.35</v>
      </c>
    </row>
    <row r="23296" spans="1:6" x14ac:dyDescent="0.35">
      <c r="A23296" s="1">
        <v>802</v>
      </c>
      <c r="B23296" s="1" t="s">
        <v>180</v>
      </c>
      <c r="C23296" s="218">
        <v>44888</v>
      </c>
      <c r="D23296" s="218">
        <v>44883</v>
      </c>
      <c r="E23296" s="1">
        <v>3</v>
      </c>
      <c r="F23296" s="1">
        <v>68.209999999999994</v>
      </c>
    </row>
    <row r="23297" spans="1:6" x14ac:dyDescent="0.35">
      <c r="A23297" s="1">
        <v>802</v>
      </c>
      <c r="B23297" s="1" t="s">
        <v>180</v>
      </c>
      <c r="C23297" s="218">
        <v>44888</v>
      </c>
      <c r="D23297" s="218">
        <v>44884</v>
      </c>
      <c r="E23297" s="1">
        <v>2</v>
      </c>
      <c r="F23297" s="1">
        <v>46.43</v>
      </c>
    </row>
    <row r="23298" spans="1:6" x14ac:dyDescent="0.35">
      <c r="A23298" s="1">
        <v>802</v>
      </c>
      <c r="B23298" s="1" t="s">
        <v>180</v>
      </c>
      <c r="C23298" s="218">
        <v>44888</v>
      </c>
      <c r="D23298" s="218">
        <v>44885</v>
      </c>
      <c r="E23298" s="1">
        <v>7</v>
      </c>
      <c r="F23298" s="1">
        <v>165.43</v>
      </c>
    </row>
    <row r="23299" spans="1:6" x14ac:dyDescent="0.35">
      <c r="A23299" s="1">
        <v>802</v>
      </c>
      <c r="B23299" s="1" t="s">
        <v>180</v>
      </c>
      <c r="C23299" s="218">
        <v>44888</v>
      </c>
      <c r="D23299" s="218">
        <v>44886</v>
      </c>
      <c r="E23299" s="1">
        <v>8</v>
      </c>
      <c r="F23299" s="1">
        <v>190.08</v>
      </c>
    </row>
    <row r="23300" spans="1:6" x14ac:dyDescent="0.35">
      <c r="A23300" s="1">
        <v>802</v>
      </c>
      <c r="B23300" s="1" t="s">
        <v>180</v>
      </c>
      <c r="C23300" s="218">
        <v>44888</v>
      </c>
      <c r="D23300" s="218">
        <v>44887</v>
      </c>
      <c r="E23300" s="1">
        <v>8</v>
      </c>
      <c r="F23300" s="1">
        <v>189.98</v>
      </c>
    </row>
    <row r="23301" spans="1:6" x14ac:dyDescent="0.35">
      <c r="A23301" s="1">
        <v>802</v>
      </c>
      <c r="B23301" s="1" t="s">
        <v>180</v>
      </c>
      <c r="C23301" s="218">
        <v>44888</v>
      </c>
      <c r="D23301" s="218">
        <v>44888</v>
      </c>
      <c r="E23301" s="1">
        <v>17</v>
      </c>
      <c r="F23301" s="1">
        <v>461.78</v>
      </c>
    </row>
    <row r="23302" spans="1:6" x14ac:dyDescent="0.35">
      <c r="A23302" s="1">
        <v>802</v>
      </c>
      <c r="B23302" s="1" t="s">
        <v>180</v>
      </c>
      <c r="C23302" s="218">
        <v>44889</v>
      </c>
      <c r="D23302" s="218">
        <v>44884</v>
      </c>
      <c r="E23302" s="1">
        <v>3</v>
      </c>
      <c r="F23302" s="1">
        <v>71.180000000000007</v>
      </c>
    </row>
    <row r="23303" spans="1:6" x14ac:dyDescent="0.35">
      <c r="A23303" s="1">
        <v>802</v>
      </c>
      <c r="B23303" s="1" t="s">
        <v>180</v>
      </c>
      <c r="C23303" s="218">
        <v>44889</v>
      </c>
      <c r="D23303" s="218">
        <v>44885</v>
      </c>
      <c r="E23303" s="1">
        <v>6</v>
      </c>
      <c r="F23303" s="1">
        <v>142.36000000000001</v>
      </c>
    </row>
    <row r="23304" spans="1:6" x14ac:dyDescent="0.35">
      <c r="A23304" s="1">
        <v>802</v>
      </c>
      <c r="B23304" s="1" t="s">
        <v>180</v>
      </c>
      <c r="C23304" s="218">
        <v>44889</v>
      </c>
      <c r="D23304" s="218">
        <v>44886</v>
      </c>
      <c r="E23304" s="1">
        <v>6</v>
      </c>
      <c r="F23304" s="1">
        <v>142.06</v>
      </c>
    </row>
    <row r="23305" spans="1:6" x14ac:dyDescent="0.35">
      <c r="A23305" s="1">
        <v>802</v>
      </c>
      <c r="B23305" s="1" t="s">
        <v>180</v>
      </c>
      <c r="C23305" s="218">
        <v>44889</v>
      </c>
      <c r="D23305" s="218">
        <v>44887</v>
      </c>
      <c r="E23305" s="1">
        <v>10</v>
      </c>
      <c r="F23305" s="1">
        <v>236.02</v>
      </c>
    </row>
    <row r="23306" spans="1:6" x14ac:dyDescent="0.35">
      <c r="A23306" s="1">
        <v>802</v>
      </c>
      <c r="B23306" s="1" t="s">
        <v>180</v>
      </c>
      <c r="C23306" s="218">
        <v>44889</v>
      </c>
      <c r="D23306" s="218">
        <v>44888</v>
      </c>
      <c r="E23306" s="1">
        <v>10</v>
      </c>
      <c r="F23306" s="1">
        <v>231.81</v>
      </c>
    </row>
    <row r="23307" spans="1:6" x14ac:dyDescent="0.35">
      <c r="A23307" s="1">
        <v>802</v>
      </c>
      <c r="B23307" s="1" t="s">
        <v>180</v>
      </c>
      <c r="C23307" s="218">
        <v>44889</v>
      </c>
      <c r="D23307" s="218">
        <v>44889</v>
      </c>
      <c r="E23307" s="1">
        <v>14</v>
      </c>
      <c r="F23307" s="1">
        <v>363.23</v>
      </c>
    </row>
    <row r="23308" spans="1:6" x14ac:dyDescent="0.35">
      <c r="A23308" s="1">
        <v>802</v>
      </c>
      <c r="B23308" s="1" t="s">
        <v>180</v>
      </c>
      <c r="C23308" s="218">
        <v>44890</v>
      </c>
      <c r="D23308" s="218">
        <v>44885</v>
      </c>
      <c r="E23308" s="1">
        <v>3</v>
      </c>
      <c r="F23308" s="1">
        <v>67.91</v>
      </c>
    </row>
    <row r="23309" spans="1:6" x14ac:dyDescent="0.35">
      <c r="A23309" s="1">
        <v>802</v>
      </c>
      <c r="B23309" s="1" t="s">
        <v>180</v>
      </c>
      <c r="C23309" s="218">
        <v>44890</v>
      </c>
      <c r="D23309" s="218">
        <v>44886</v>
      </c>
      <c r="E23309" s="1">
        <v>1</v>
      </c>
      <c r="F23309" s="1">
        <v>23.66</v>
      </c>
    </row>
    <row r="23310" spans="1:6" x14ac:dyDescent="0.35">
      <c r="A23310" s="1">
        <v>802</v>
      </c>
      <c r="B23310" s="1" t="s">
        <v>180</v>
      </c>
      <c r="C23310" s="218">
        <v>44890</v>
      </c>
      <c r="D23310" s="218">
        <v>44887</v>
      </c>
      <c r="E23310" s="1">
        <v>5</v>
      </c>
      <c r="F23310" s="1">
        <v>117.9</v>
      </c>
    </row>
    <row r="23311" spans="1:6" x14ac:dyDescent="0.35">
      <c r="A23311" s="1">
        <v>802</v>
      </c>
      <c r="B23311" s="1" t="s">
        <v>180</v>
      </c>
      <c r="C23311" s="218">
        <v>44890</v>
      </c>
      <c r="D23311" s="218">
        <v>44888</v>
      </c>
      <c r="E23311" s="1">
        <v>4</v>
      </c>
      <c r="F23311" s="1">
        <v>125.13</v>
      </c>
    </row>
    <row r="23312" spans="1:6" x14ac:dyDescent="0.35">
      <c r="A23312" s="1">
        <v>802</v>
      </c>
      <c r="B23312" s="1" t="s">
        <v>180</v>
      </c>
      <c r="C23312" s="218">
        <v>44890</v>
      </c>
      <c r="D23312" s="218">
        <v>44889</v>
      </c>
      <c r="E23312" s="1">
        <v>4</v>
      </c>
      <c r="F23312" s="1">
        <v>92.66</v>
      </c>
    </row>
    <row r="23313" spans="1:6" x14ac:dyDescent="0.35">
      <c r="A23313" s="1">
        <v>802</v>
      </c>
      <c r="B23313" s="1" t="s">
        <v>180</v>
      </c>
      <c r="C23313" s="218">
        <v>44890</v>
      </c>
      <c r="D23313" s="218">
        <v>44890</v>
      </c>
      <c r="E23313" s="1">
        <v>12</v>
      </c>
      <c r="F23313" s="1">
        <v>374.57</v>
      </c>
    </row>
    <row r="23314" spans="1:6" x14ac:dyDescent="0.35">
      <c r="A23314" s="1">
        <v>802</v>
      </c>
      <c r="B23314" s="1" t="s">
        <v>180</v>
      </c>
      <c r="C23314" s="218">
        <v>44891</v>
      </c>
      <c r="D23314" s="218">
        <v>44885</v>
      </c>
      <c r="E23314" s="1">
        <v>1</v>
      </c>
      <c r="F23314" s="1">
        <v>23.66</v>
      </c>
    </row>
    <row r="23315" spans="1:6" x14ac:dyDescent="0.35">
      <c r="A23315" s="1">
        <v>802</v>
      </c>
      <c r="B23315" s="1" t="s">
        <v>180</v>
      </c>
      <c r="C23315" s="218">
        <v>44891</v>
      </c>
      <c r="D23315" s="218">
        <v>44887</v>
      </c>
      <c r="E23315" s="1">
        <v>3</v>
      </c>
      <c r="F23315" s="1">
        <v>70.98</v>
      </c>
    </row>
    <row r="23316" spans="1:6" x14ac:dyDescent="0.35">
      <c r="A23316" s="1">
        <v>802</v>
      </c>
      <c r="B23316" s="1" t="s">
        <v>180</v>
      </c>
      <c r="C23316" s="218">
        <v>44891</v>
      </c>
      <c r="D23316" s="218">
        <v>44888</v>
      </c>
      <c r="E23316" s="1">
        <v>5</v>
      </c>
      <c r="F23316" s="1">
        <v>148.79</v>
      </c>
    </row>
    <row r="23317" spans="1:6" x14ac:dyDescent="0.35">
      <c r="A23317" s="1">
        <v>802</v>
      </c>
      <c r="B23317" s="1" t="s">
        <v>180</v>
      </c>
      <c r="C23317" s="218">
        <v>44891</v>
      </c>
      <c r="D23317" s="218">
        <v>44889</v>
      </c>
      <c r="E23317" s="1">
        <v>3</v>
      </c>
      <c r="F23317" s="1">
        <v>70.88</v>
      </c>
    </row>
    <row r="23318" spans="1:6" x14ac:dyDescent="0.35">
      <c r="A23318" s="1">
        <v>802</v>
      </c>
      <c r="B23318" s="1" t="s">
        <v>180</v>
      </c>
      <c r="C23318" s="218">
        <v>44891</v>
      </c>
      <c r="D23318" s="218">
        <v>44890</v>
      </c>
      <c r="E23318" s="1">
        <v>12</v>
      </c>
      <c r="F23318" s="1">
        <v>280.41000000000003</v>
      </c>
    </row>
    <row r="23319" spans="1:6" x14ac:dyDescent="0.35">
      <c r="A23319" s="1">
        <v>802</v>
      </c>
      <c r="B23319" s="1" t="s">
        <v>180</v>
      </c>
      <c r="C23319" s="218">
        <v>44891</v>
      </c>
      <c r="D23319" s="218">
        <v>44891</v>
      </c>
      <c r="E23319" s="1">
        <v>16</v>
      </c>
      <c r="F23319" s="1">
        <v>532.21</v>
      </c>
    </row>
    <row r="23320" spans="1:6" x14ac:dyDescent="0.35">
      <c r="A23320" s="1">
        <v>802</v>
      </c>
      <c r="B23320" s="1" t="s">
        <v>180</v>
      </c>
      <c r="C23320" s="218">
        <v>44892</v>
      </c>
      <c r="D23320" s="218">
        <v>44889</v>
      </c>
      <c r="E23320" s="1">
        <v>1</v>
      </c>
      <c r="F23320" s="1">
        <v>23.76</v>
      </c>
    </row>
    <row r="23321" spans="1:6" x14ac:dyDescent="0.35">
      <c r="A23321" s="1">
        <v>802</v>
      </c>
      <c r="B23321" s="1" t="s">
        <v>180</v>
      </c>
      <c r="C23321" s="218">
        <v>44892</v>
      </c>
      <c r="D23321" s="218">
        <v>44890</v>
      </c>
      <c r="E23321" s="1">
        <v>6</v>
      </c>
      <c r="F23321" s="1">
        <v>140.87</v>
      </c>
    </row>
    <row r="23322" spans="1:6" x14ac:dyDescent="0.35">
      <c r="A23322" s="1">
        <v>802</v>
      </c>
      <c r="B23322" s="1" t="s">
        <v>180</v>
      </c>
      <c r="C23322" s="218">
        <v>44892</v>
      </c>
      <c r="D23322" s="218">
        <v>44891</v>
      </c>
      <c r="E23322" s="1">
        <v>5</v>
      </c>
      <c r="F23322" s="1">
        <v>149.09</v>
      </c>
    </row>
    <row r="23323" spans="1:6" x14ac:dyDescent="0.35">
      <c r="A23323" s="1">
        <v>802</v>
      </c>
      <c r="B23323" s="1" t="s">
        <v>180</v>
      </c>
      <c r="C23323" s="218">
        <v>44892</v>
      </c>
      <c r="D23323" s="218">
        <v>44892</v>
      </c>
      <c r="E23323" s="1">
        <v>17</v>
      </c>
      <c r="F23323" s="1">
        <v>494.14</v>
      </c>
    </row>
    <row r="23324" spans="1:6" x14ac:dyDescent="0.35">
      <c r="A23324" s="1">
        <v>802</v>
      </c>
      <c r="B23324" s="1" t="s">
        <v>180</v>
      </c>
      <c r="C23324" s="218">
        <v>44893</v>
      </c>
      <c r="D23324" s="218">
        <v>44888</v>
      </c>
      <c r="E23324" s="1">
        <v>1</v>
      </c>
      <c r="F23324" s="1">
        <v>23.56</v>
      </c>
    </row>
    <row r="23325" spans="1:6" x14ac:dyDescent="0.35">
      <c r="A23325" s="1">
        <v>802</v>
      </c>
      <c r="B23325" s="1" t="s">
        <v>180</v>
      </c>
      <c r="C23325" s="218">
        <v>44893</v>
      </c>
      <c r="D23325" s="218">
        <v>44889</v>
      </c>
      <c r="E23325" s="1">
        <v>3</v>
      </c>
      <c r="F23325" s="1">
        <v>69.790000000000006</v>
      </c>
    </row>
    <row r="23326" spans="1:6" x14ac:dyDescent="0.35">
      <c r="A23326" s="1">
        <v>802</v>
      </c>
      <c r="B23326" s="1" t="s">
        <v>180</v>
      </c>
      <c r="C23326" s="218">
        <v>44893</v>
      </c>
      <c r="D23326" s="218">
        <v>44890</v>
      </c>
      <c r="E23326" s="1">
        <v>4</v>
      </c>
      <c r="F23326" s="1">
        <v>93.06</v>
      </c>
    </row>
    <row r="23327" spans="1:6" x14ac:dyDescent="0.35">
      <c r="A23327" s="1">
        <v>802</v>
      </c>
      <c r="B23327" s="1" t="s">
        <v>180</v>
      </c>
      <c r="C23327" s="218">
        <v>44893</v>
      </c>
      <c r="D23327" s="218">
        <v>44891</v>
      </c>
      <c r="E23327" s="1">
        <v>9</v>
      </c>
      <c r="F23327" s="1">
        <v>212.54</v>
      </c>
    </row>
    <row r="23328" spans="1:6" x14ac:dyDescent="0.35">
      <c r="A23328" s="1">
        <v>802</v>
      </c>
      <c r="B23328" s="1" t="s">
        <v>180</v>
      </c>
      <c r="C23328" s="218">
        <v>44893</v>
      </c>
      <c r="D23328" s="218">
        <v>44892</v>
      </c>
      <c r="E23328" s="1">
        <v>8</v>
      </c>
      <c r="F23328" s="1">
        <v>273.63</v>
      </c>
    </row>
    <row r="23329" spans="1:6" x14ac:dyDescent="0.35">
      <c r="A23329" s="1">
        <v>802</v>
      </c>
      <c r="B23329" s="1" t="s">
        <v>180</v>
      </c>
      <c r="C23329" s="218">
        <v>44893</v>
      </c>
      <c r="D23329" s="218">
        <v>44893</v>
      </c>
      <c r="E23329" s="1">
        <v>24</v>
      </c>
      <c r="F23329" s="1">
        <v>721.24</v>
      </c>
    </row>
    <row r="23330" spans="1:6" x14ac:dyDescent="0.35">
      <c r="A23330" s="1">
        <v>802</v>
      </c>
      <c r="B23330" s="1" t="s">
        <v>180</v>
      </c>
      <c r="C23330" s="218">
        <v>44894</v>
      </c>
      <c r="D23330" s="218">
        <v>44889</v>
      </c>
      <c r="E23330" s="1">
        <v>1</v>
      </c>
      <c r="F23330" s="1">
        <v>23.66</v>
      </c>
    </row>
    <row r="23331" spans="1:6" x14ac:dyDescent="0.35">
      <c r="A23331" s="1">
        <v>802</v>
      </c>
      <c r="B23331" s="1" t="s">
        <v>180</v>
      </c>
      <c r="C23331" s="218">
        <v>44894</v>
      </c>
      <c r="D23331" s="218">
        <v>44890</v>
      </c>
      <c r="E23331" s="1">
        <v>1</v>
      </c>
      <c r="F23331" s="1">
        <v>23.66</v>
      </c>
    </row>
    <row r="23332" spans="1:6" x14ac:dyDescent="0.35">
      <c r="A23332" s="1">
        <v>802</v>
      </c>
      <c r="B23332" s="1" t="s">
        <v>180</v>
      </c>
      <c r="C23332" s="218">
        <v>44894</v>
      </c>
      <c r="D23332" s="218">
        <v>44891</v>
      </c>
      <c r="E23332" s="1">
        <v>2</v>
      </c>
      <c r="F23332" s="1">
        <v>45.54</v>
      </c>
    </row>
    <row r="23333" spans="1:6" x14ac:dyDescent="0.35">
      <c r="A23333" s="1">
        <v>802</v>
      </c>
      <c r="B23333" s="1" t="s">
        <v>180</v>
      </c>
      <c r="C23333" s="218">
        <v>44894</v>
      </c>
      <c r="D23333" s="218">
        <v>44892</v>
      </c>
      <c r="E23333" s="1">
        <v>9</v>
      </c>
      <c r="F23333" s="1">
        <v>304.61</v>
      </c>
    </row>
    <row r="23334" spans="1:6" x14ac:dyDescent="0.35">
      <c r="A23334" s="1">
        <v>802</v>
      </c>
      <c r="B23334" s="1" t="s">
        <v>180</v>
      </c>
      <c r="C23334" s="218">
        <v>44894</v>
      </c>
      <c r="D23334" s="218">
        <v>44893</v>
      </c>
      <c r="E23334" s="1">
        <v>12</v>
      </c>
      <c r="F23334" s="1">
        <v>314.01</v>
      </c>
    </row>
    <row r="23335" spans="1:6" x14ac:dyDescent="0.35">
      <c r="A23335" s="1">
        <v>802</v>
      </c>
      <c r="B23335" s="1" t="s">
        <v>180</v>
      </c>
      <c r="C23335" s="218">
        <v>44895</v>
      </c>
      <c r="D23335" s="218">
        <v>44891</v>
      </c>
      <c r="E23335" s="1">
        <v>2</v>
      </c>
      <c r="F23335" s="1">
        <v>78.11</v>
      </c>
    </row>
    <row r="23336" spans="1:6" x14ac:dyDescent="0.35">
      <c r="A23336" s="1">
        <v>802</v>
      </c>
      <c r="B23336" s="1" t="s">
        <v>180</v>
      </c>
      <c r="C23336" s="218">
        <v>44895</v>
      </c>
      <c r="D23336" s="218">
        <v>44892</v>
      </c>
      <c r="E23336" s="1">
        <v>1</v>
      </c>
      <c r="F23336" s="1">
        <v>23.66</v>
      </c>
    </row>
    <row r="23337" spans="1:6" x14ac:dyDescent="0.35">
      <c r="A23337" s="1">
        <v>802</v>
      </c>
      <c r="B23337" s="1" t="s">
        <v>180</v>
      </c>
      <c r="C23337" s="218">
        <v>44895</v>
      </c>
      <c r="D23337" s="218">
        <v>44893</v>
      </c>
      <c r="E23337" s="1">
        <v>1</v>
      </c>
      <c r="F23337" s="1">
        <v>23.66</v>
      </c>
    </row>
    <row r="23338" spans="1:6" x14ac:dyDescent="0.35">
      <c r="A23338" s="1">
        <v>802</v>
      </c>
      <c r="B23338" s="1" t="s">
        <v>180</v>
      </c>
      <c r="C23338" s="218">
        <v>44895</v>
      </c>
      <c r="D23338" s="218">
        <v>44895</v>
      </c>
      <c r="E23338" s="1">
        <v>22</v>
      </c>
      <c r="F23338" s="1">
        <v>703.96</v>
      </c>
    </row>
    <row r="23339" spans="1:6" x14ac:dyDescent="0.35">
      <c r="A23339" s="1">
        <v>802</v>
      </c>
      <c r="B23339" s="1" t="s">
        <v>180</v>
      </c>
      <c r="C23339" s="218">
        <v>44896</v>
      </c>
      <c r="D23339" s="218">
        <v>44890</v>
      </c>
      <c r="E23339" s="1">
        <v>2</v>
      </c>
      <c r="F23339" s="1">
        <v>47.22</v>
      </c>
    </row>
    <row r="23340" spans="1:6" x14ac:dyDescent="0.35">
      <c r="A23340" s="1">
        <v>802</v>
      </c>
      <c r="B23340" s="1" t="s">
        <v>180</v>
      </c>
      <c r="C23340" s="218">
        <v>44896</v>
      </c>
      <c r="D23340" s="218">
        <v>44891</v>
      </c>
      <c r="E23340" s="1">
        <v>1</v>
      </c>
      <c r="F23340" s="1">
        <v>21.48</v>
      </c>
    </row>
    <row r="23341" spans="1:6" x14ac:dyDescent="0.35">
      <c r="A23341" s="1">
        <v>802</v>
      </c>
      <c r="B23341" s="1" t="s">
        <v>180</v>
      </c>
      <c r="C23341" s="218">
        <v>44896</v>
      </c>
      <c r="D23341" s="218">
        <v>44895</v>
      </c>
      <c r="E23341" s="1">
        <v>2</v>
      </c>
      <c r="F23341" s="1">
        <v>47.32</v>
      </c>
    </row>
    <row r="23342" spans="1:6" x14ac:dyDescent="0.35">
      <c r="A23342" s="1">
        <v>802</v>
      </c>
      <c r="B23342" s="1" t="s">
        <v>180</v>
      </c>
      <c r="C23342" s="218">
        <v>44896</v>
      </c>
      <c r="D23342" s="218">
        <v>44896</v>
      </c>
      <c r="E23342" s="1">
        <v>31</v>
      </c>
      <c r="F23342" s="1">
        <v>940.56</v>
      </c>
    </row>
    <row r="23343" spans="1:6" x14ac:dyDescent="0.35">
      <c r="A23343" s="1">
        <v>802</v>
      </c>
      <c r="B23343" s="1" t="s">
        <v>180</v>
      </c>
      <c r="C23343" s="218">
        <v>44897</v>
      </c>
      <c r="D23343" s="218">
        <v>44895</v>
      </c>
      <c r="E23343" s="1">
        <v>2</v>
      </c>
      <c r="F23343" s="1">
        <v>47.42</v>
      </c>
    </row>
    <row r="23344" spans="1:6" x14ac:dyDescent="0.35">
      <c r="A23344" s="1">
        <v>802</v>
      </c>
      <c r="B23344" s="1" t="s">
        <v>180</v>
      </c>
      <c r="C23344" s="218">
        <v>44897</v>
      </c>
      <c r="D23344" s="218">
        <v>44896</v>
      </c>
      <c r="E23344" s="1">
        <v>1</v>
      </c>
      <c r="F23344" s="1">
        <v>23.66</v>
      </c>
    </row>
    <row r="23345" spans="1:6" x14ac:dyDescent="0.35">
      <c r="A23345" s="1">
        <v>802</v>
      </c>
      <c r="B23345" s="1" t="s">
        <v>180</v>
      </c>
      <c r="C23345" s="218">
        <v>44897</v>
      </c>
      <c r="D23345" s="218">
        <v>44897</v>
      </c>
      <c r="E23345" s="1">
        <v>16</v>
      </c>
      <c r="F23345" s="1">
        <v>472.81</v>
      </c>
    </row>
    <row r="23346" spans="1:6" x14ac:dyDescent="0.35">
      <c r="A23346" s="1">
        <v>802</v>
      </c>
      <c r="B23346" s="1" t="s">
        <v>180</v>
      </c>
      <c r="C23346" s="218">
        <v>44898</v>
      </c>
      <c r="D23346" s="218">
        <v>44896</v>
      </c>
      <c r="E23346" s="1">
        <v>1</v>
      </c>
      <c r="F23346" s="1">
        <v>23.76</v>
      </c>
    </row>
    <row r="23347" spans="1:6" x14ac:dyDescent="0.35">
      <c r="A23347" s="1">
        <v>802</v>
      </c>
      <c r="B23347" s="1" t="s">
        <v>180</v>
      </c>
      <c r="C23347" s="218">
        <v>44898</v>
      </c>
      <c r="D23347" s="218">
        <v>44897</v>
      </c>
      <c r="E23347" s="1">
        <v>7</v>
      </c>
      <c r="F23347" s="1">
        <v>196.61</v>
      </c>
    </row>
    <row r="23348" spans="1:6" x14ac:dyDescent="0.35">
      <c r="A23348" s="1">
        <v>802</v>
      </c>
      <c r="B23348" s="1" t="s">
        <v>180</v>
      </c>
      <c r="C23348" s="218">
        <v>44898</v>
      </c>
      <c r="D23348" s="218">
        <v>44898</v>
      </c>
      <c r="E23348" s="1">
        <v>14</v>
      </c>
      <c r="F23348" s="1">
        <v>422.82</v>
      </c>
    </row>
    <row r="23349" spans="1:6" x14ac:dyDescent="0.35">
      <c r="A23349" s="1">
        <v>802</v>
      </c>
      <c r="B23349" s="1" t="s">
        <v>180</v>
      </c>
      <c r="C23349" s="218">
        <v>44899</v>
      </c>
      <c r="D23349" s="218">
        <v>44897</v>
      </c>
      <c r="E23349" s="1">
        <v>1</v>
      </c>
      <c r="F23349" s="1">
        <v>23.66</v>
      </c>
    </row>
    <row r="23350" spans="1:6" x14ac:dyDescent="0.35">
      <c r="A23350" s="1">
        <v>802</v>
      </c>
      <c r="B23350" s="1" t="s">
        <v>180</v>
      </c>
      <c r="C23350" s="218">
        <v>44899</v>
      </c>
      <c r="D23350" s="218">
        <v>44898</v>
      </c>
      <c r="E23350" s="1">
        <v>1</v>
      </c>
      <c r="F23350" s="1">
        <v>23.66</v>
      </c>
    </row>
    <row r="23351" spans="1:6" x14ac:dyDescent="0.35">
      <c r="A23351" s="1">
        <v>802</v>
      </c>
      <c r="B23351" s="1" t="s">
        <v>180</v>
      </c>
      <c r="C23351" s="218">
        <v>44899</v>
      </c>
      <c r="D23351" s="218">
        <v>44899</v>
      </c>
      <c r="E23351" s="1">
        <v>20</v>
      </c>
      <c r="F23351" s="1">
        <v>718.77</v>
      </c>
    </row>
    <row r="23352" spans="1:6" x14ac:dyDescent="0.35">
      <c r="A23352" s="1">
        <v>802</v>
      </c>
      <c r="B23352" s="1" t="s">
        <v>180</v>
      </c>
      <c r="C23352" s="218">
        <v>44900</v>
      </c>
      <c r="D23352" s="218">
        <v>44898</v>
      </c>
      <c r="E23352" s="1">
        <v>2</v>
      </c>
      <c r="F23352" s="1">
        <v>47.32</v>
      </c>
    </row>
    <row r="23353" spans="1:6" x14ac:dyDescent="0.35">
      <c r="A23353" s="1">
        <v>802</v>
      </c>
      <c r="B23353" s="1" t="s">
        <v>180</v>
      </c>
      <c r="C23353" s="218">
        <v>44900</v>
      </c>
      <c r="D23353" s="218">
        <v>44900</v>
      </c>
      <c r="E23353" s="1">
        <v>26</v>
      </c>
      <c r="F23353" s="1">
        <v>949.14</v>
      </c>
    </row>
    <row r="23354" spans="1:6" x14ac:dyDescent="0.35">
      <c r="A23354" s="1">
        <v>802</v>
      </c>
      <c r="B23354" s="1" t="s">
        <v>180</v>
      </c>
      <c r="C23354" s="218">
        <v>44901</v>
      </c>
      <c r="D23354" s="218">
        <v>44900</v>
      </c>
      <c r="E23354" s="1">
        <v>1</v>
      </c>
      <c r="F23354" s="1">
        <v>23.66</v>
      </c>
    </row>
    <row r="23355" spans="1:6" x14ac:dyDescent="0.35">
      <c r="A23355" s="1">
        <v>802</v>
      </c>
      <c r="B23355" s="1" t="s">
        <v>180</v>
      </c>
      <c r="C23355" s="218">
        <v>44901</v>
      </c>
      <c r="D23355" s="218">
        <v>44901</v>
      </c>
      <c r="E23355" s="1">
        <v>40</v>
      </c>
      <c r="F23355" s="1">
        <v>1219.3599999999999</v>
      </c>
    </row>
    <row r="23356" spans="1:6" x14ac:dyDescent="0.35">
      <c r="A23356" s="1">
        <v>802</v>
      </c>
      <c r="B23356" s="1" t="s">
        <v>180</v>
      </c>
      <c r="C23356" s="218">
        <v>44902</v>
      </c>
      <c r="D23356" s="218">
        <v>44901</v>
      </c>
      <c r="E23356" s="1">
        <v>6</v>
      </c>
      <c r="F23356" s="1">
        <v>142.16</v>
      </c>
    </row>
    <row r="23357" spans="1:6" x14ac:dyDescent="0.35">
      <c r="A23357" s="1">
        <v>802</v>
      </c>
      <c r="B23357" s="1" t="s">
        <v>180</v>
      </c>
      <c r="C23357" s="218">
        <v>44902</v>
      </c>
      <c r="D23357" s="218">
        <v>44902</v>
      </c>
      <c r="E23357" s="1">
        <v>29</v>
      </c>
      <c r="F23357" s="1">
        <v>871.53</v>
      </c>
    </row>
    <row r="23358" spans="1:6" x14ac:dyDescent="0.35">
      <c r="A23358" s="1">
        <v>802</v>
      </c>
      <c r="B23358" s="1" t="s">
        <v>180</v>
      </c>
      <c r="C23358" s="218">
        <v>44903</v>
      </c>
      <c r="D23358" s="218">
        <v>44901</v>
      </c>
      <c r="E23358" s="1">
        <v>1</v>
      </c>
      <c r="F23358" s="1">
        <v>23.76</v>
      </c>
    </row>
    <row r="23359" spans="1:6" x14ac:dyDescent="0.35">
      <c r="A23359" s="1">
        <v>802</v>
      </c>
      <c r="B23359" s="1" t="s">
        <v>180</v>
      </c>
      <c r="C23359" s="218">
        <v>44903</v>
      </c>
      <c r="D23359" s="218">
        <v>44902</v>
      </c>
      <c r="E23359" s="1">
        <v>3</v>
      </c>
      <c r="F23359" s="1">
        <v>71.28</v>
      </c>
    </row>
    <row r="23360" spans="1:6" x14ac:dyDescent="0.35">
      <c r="A23360" s="1">
        <v>802</v>
      </c>
      <c r="B23360" s="1" t="s">
        <v>180</v>
      </c>
      <c r="C23360" s="218">
        <v>44903</v>
      </c>
      <c r="D23360" s="218">
        <v>44903</v>
      </c>
      <c r="E23360" s="1">
        <v>31</v>
      </c>
      <c r="F23360" s="1">
        <v>888.66</v>
      </c>
    </row>
    <row r="23361" spans="1:6" x14ac:dyDescent="0.35">
      <c r="A23361" s="1">
        <v>802</v>
      </c>
      <c r="B23361" s="1" t="s">
        <v>180</v>
      </c>
      <c r="C23361" s="218">
        <v>44904</v>
      </c>
      <c r="D23361" s="218">
        <v>44903</v>
      </c>
      <c r="E23361" s="1">
        <v>1</v>
      </c>
      <c r="F23361" s="1">
        <v>23.76</v>
      </c>
    </row>
    <row r="23362" spans="1:6" x14ac:dyDescent="0.35">
      <c r="A23362" s="1">
        <v>802</v>
      </c>
      <c r="B23362" s="1" t="s">
        <v>180</v>
      </c>
      <c r="C23362" s="218">
        <v>44904</v>
      </c>
      <c r="D23362" s="218">
        <v>44904</v>
      </c>
      <c r="E23362" s="1">
        <v>38</v>
      </c>
      <c r="F23362" s="1">
        <v>1269.31</v>
      </c>
    </row>
    <row r="23363" spans="1:6" x14ac:dyDescent="0.35">
      <c r="A23363" s="1">
        <v>802</v>
      </c>
      <c r="B23363" s="1" t="s">
        <v>180</v>
      </c>
      <c r="C23363" s="218">
        <v>44905</v>
      </c>
      <c r="D23363" s="218">
        <v>44903</v>
      </c>
      <c r="E23363" s="1">
        <v>1</v>
      </c>
      <c r="F23363" s="1">
        <v>23.36</v>
      </c>
    </row>
    <row r="23364" spans="1:6" x14ac:dyDescent="0.35">
      <c r="A23364" s="1">
        <v>802</v>
      </c>
      <c r="B23364" s="1" t="s">
        <v>180</v>
      </c>
      <c r="C23364" s="218">
        <v>44905</v>
      </c>
      <c r="D23364" s="218">
        <v>44904</v>
      </c>
      <c r="E23364" s="1">
        <v>1</v>
      </c>
      <c r="F23364" s="1">
        <v>23.76</v>
      </c>
    </row>
    <row r="23365" spans="1:6" x14ac:dyDescent="0.35">
      <c r="A23365" s="1">
        <v>802</v>
      </c>
      <c r="B23365" s="1" t="s">
        <v>180</v>
      </c>
      <c r="C23365" s="218">
        <v>44905</v>
      </c>
      <c r="D23365" s="218">
        <v>44905</v>
      </c>
      <c r="E23365" s="1">
        <v>38</v>
      </c>
      <c r="F23365" s="1">
        <v>1086.22</v>
      </c>
    </row>
    <row r="23366" spans="1:6" x14ac:dyDescent="0.35">
      <c r="A23366" s="1">
        <v>802</v>
      </c>
      <c r="B23366" s="1" t="s">
        <v>180</v>
      </c>
      <c r="C23366" s="218">
        <v>44906</v>
      </c>
      <c r="D23366" s="218">
        <v>44906</v>
      </c>
      <c r="E23366" s="1">
        <v>28</v>
      </c>
      <c r="F23366" s="1">
        <v>756.65</v>
      </c>
    </row>
    <row r="23367" spans="1:6" x14ac:dyDescent="0.35">
      <c r="A23367" s="1">
        <v>802</v>
      </c>
      <c r="B23367" s="1" t="s">
        <v>180</v>
      </c>
      <c r="C23367" s="218">
        <v>44907</v>
      </c>
      <c r="D23367" s="218">
        <v>44905</v>
      </c>
      <c r="E23367" s="1">
        <v>1</v>
      </c>
      <c r="F23367" s="1">
        <v>23.76</v>
      </c>
    </row>
    <row r="23368" spans="1:6" x14ac:dyDescent="0.35">
      <c r="A23368" s="1">
        <v>802</v>
      </c>
      <c r="B23368" s="1" t="s">
        <v>180</v>
      </c>
      <c r="C23368" s="218">
        <v>44907</v>
      </c>
      <c r="D23368" s="218">
        <v>44907</v>
      </c>
      <c r="E23368" s="1">
        <v>29</v>
      </c>
      <c r="F23368" s="1">
        <v>902.87</v>
      </c>
    </row>
    <row r="23369" spans="1:6" x14ac:dyDescent="0.35">
      <c r="A23369" s="1">
        <v>802</v>
      </c>
      <c r="B23369" s="1" t="s">
        <v>180</v>
      </c>
      <c r="C23369" s="218">
        <v>44908</v>
      </c>
      <c r="D23369" s="218">
        <v>44905</v>
      </c>
      <c r="E23369" s="1">
        <v>1</v>
      </c>
      <c r="F23369" s="1">
        <v>23.66</v>
      </c>
    </row>
    <row r="23370" spans="1:6" x14ac:dyDescent="0.35">
      <c r="A23370" s="1">
        <v>802</v>
      </c>
      <c r="B23370" s="1" t="s">
        <v>180</v>
      </c>
      <c r="C23370" s="218">
        <v>44908</v>
      </c>
      <c r="D23370" s="218">
        <v>44906</v>
      </c>
      <c r="E23370" s="1">
        <v>1</v>
      </c>
      <c r="F23370" s="1">
        <v>23.76</v>
      </c>
    </row>
    <row r="23371" spans="1:6" x14ac:dyDescent="0.35">
      <c r="A23371" s="1">
        <v>802</v>
      </c>
      <c r="B23371" s="1" t="s">
        <v>180</v>
      </c>
      <c r="C23371" s="218">
        <v>44908</v>
      </c>
      <c r="D23371" s="218">
        <v>44907</v>
      </c>
      <c r="E23371" s="1">
        <v>6</v>
      </c>
      <c r="F23371" s="1">
        <v>163.1</v>
      </c>
    </row>
    <row r="23372" spans="1:6" x14ac:dyDescent="0.35">
      <c r="A23372" s="1">
        <v>802</v>
      </c>
      <c r="B23372" s="1" t="s">
        <v>180</v>
      </c>
      <c r="C23372" s="218">
        <v>44908</v>
      </c>
      <c r="D23372" s="218">
        <v>44908</v>
      </c>
      <c r="E23372" s="1">
        <v>41</v>
      </c>
      <c r="F23372" s="1">
        <v>1065.48</v>
      </c>
    </row>
    <row r="23373" spans="1:6" x14ac:dyDescent="0.35">
      <c r="A23373" s="1">
        <v>802</v>
      </c>
      <c r="B23373" s="1" t="s">
        <v>180</v>
      </c>
      <c r="C23373" s="218">
        <v>44909</v>
      </c>
      <c r="D23373" s="218">
        <v>44906</v>
      </c>
      <c r="E23373" s="1">
        <v>1</v>
      </c>
      <c r="F23373" s="1">
        <v>23.76</v>
      </c>
    </row>
    <row r="23374" spans="1:6" x14ac:dyDescent="0.35">
      <c r="A23374" s="1">
        <v>802</v>
      </c>
      <c r="B23374" s="1" t="s">
        <v>180</v>
      </c>
      <c r="C23374" s="218">
        <v>44909</v>
      </c>
      <c r="D23374" s="218">
        <v>44907</v>
      </c>
      <c r="E23374" s="1">
        <v>1</v>
      </c>
      <c r="F23374" s="1">
        <v>21.88</v>
      </c>
    </row>
    <row r="23375" spans="1:6" x14ac:dyDescent="0.35">
      <c r="A23375" s="1">
        <v>802</v>
      </c>
      <c r="B23375" s="1" t="s">
        <v>180</v>
      </c>
      <c r="C23375" s="218">
        <v>44909</v>
      </c>
      <c r="D23375" s="218">
        <v>44908</v>
      </c>
      <c r="E23375" s="1">
        <v>4</v>
      </c>
      <c r="F23375" s="1">
        <v>94.94</v>
      </c>
    </row>
    <row r="23376" spans="1:6" x14ac:dyDescent="0.35">
      <c r="A23376" s="1">
        <v>802</v>
      </c>
      <c r="B23376" s="1" t="s">
        <v>180</v>
      </c>
      <c r="C23376" s="218">
        <v>44909</v>
      </c>
      <c r="D23376" s="218">
        <v>44909</v>
      </c>
      <c r="E23376" s="1">
        <v>35</v>
      </c>
      <c r="F23376" s="1">
        <v>1106.6600000000001</v>
      </c>
    </row>
    <row r="23377" spans="1:6" x14ac:dyDescent="0.35">
      <c r="A23377" s="1">
        <v>802</v>
      </c>
      <c r="B23377" s="1" t="s">
        <v>180</v>
      </c>
      <c r="C23377" s="218">
        <v>44910</v>
      </c>
      <c r="D23377" s="218">
        <v>44908</v>
      </c>
      <c r="E23377" s="1">
        <v>1</v>
      </c>
      <c r="F23377" s="1">
        <v>23.76</v>
      </c>
    </row>
    <row r="23378" spans="1:6" x14ac:dyDescent="0.35">
      <c r="A23378" s="1">
        <v>802</v>
      </c>
      <c r="B23378" s="1" t="s">
        <v>180</v>
      </c>
      <c r="C23378" s="218">
        <v>44910</v>
      </c>
      <c r="D23378" s="218">
        <v>44909</v>
      </c>
      <c r="E23378" s="1">
        <v>2</v>
      </c>
      <c r="F23378" s="1">
        <v>47.42</v>
      </c>
    </row>
    <row r="23379" spans="1:6" x14ac:dyDescent="0.35">
      <c r="A23379" s="1">
        <v>802</v>
      </c>
      <c r="B23379" s="1" t="s">
        <v>180</v>
      </c>
      <c r="C23379" s="218">
        <v>44910</v>
      </c>
      <c r="D23379" s="218">
        <v>44910</v>
      </c>
      <c r="E23379" s="1">
        <v>28</v>
      </c>
      <c r="F23379" s="1">
        <v>879.61</v>
      </c>
    </row>
    <row r="23380" spans="1:6" x14ac:dyDescent="0.35">
      <c r="A23380" s="1">
        <v>802</v>
      </c>
      <c r="B23380" s="1" t="s">
        <v>180</v>
      </c>
      <c r="C23380" s="218">
        <v>44911</v>
      </c>
      <c r="D23380" s="218">
        <v>44909</v>
      </c>
      <c r="E23380" s="1">
        <v>1</v>
      </c>
      <c r="F23380" s="1">
        <v>23.76</v>
      </c>
    </row>
    <row r="23381" spans="1:6" x14ac:dyDescent="0.35">
      <c r="A23381" s="1">
        <v>802</v>
      </c>
      <c r="B23381" s="1" t="s">
        <v>180</v>
      </c>
      <c r="C23381" s="218">
        <v>44911</v>
      </c>
      <c r="D23381" s="218">
        <v>44910</v>
      </c>
      <c r="E23381" s="1">
        <v>4</v>
      </c>
      <c r="F23381" s="1">
        <v>95.04</v>
      </c>
    </row>
    <row r="23382" spans="1:6" x14ac:dyDescent="0.35">
      <c r="A23382" s="1">
        <v>802</v>
      </c>
      <c r="B23382" s="1" t="s">
        <v>180</v>
      </c>
      <c r="C23382" s="218">
        <v>44911</v>
      </c>
      <c r="D23382" s="218">
        <v>44911</v>
      </c>
      <c r="E23382" s="1">
        <v>39</v>
      </c>
      <c r="F23382" s="1">
        <v>1140.32</v>
      </c>
    </row>
    <row r="23383" spans="1:6" x14ac:dyDescent="0.35">
      <c r="A23383" s="1">
        <v>802</v>
      </c>
      <c r="B23383" s="1" t="s">
        <v>180</v>
      </c>
      <c r="C23383" s="218">
        <v>44912</v>
      </c>
      <c r="D23383" s="218">
        <v>44912</v>
      </c>
      <c r="E23383" s="1">
        <v>34</v>
      </c>
      <c r="F23383" s="1">
        <v>892.58</v>
      </c>
    </row>
    <row r="23384" spans="1:6" x14ac:dyDescent="0.35">
      <c r="A23384" s="1">
        <v>802</v>
      </c>
      <c r="B23384" s="1" t="s">
        <v>180</v>
      </c>
      <c r="C23384" s="218">
        <v>44913</v>
      </c>
      <c r="D23384" s="218">
        <v>44910</v>
      </c>
      <c r="E23384" s="1">
        <v>1</v>
      </c>
      <c r="F23384" s="1">
        <v>54.45</v>
      </c>
    </row>
    <row r="23385" spans="1:6" x14ac:dyDescent="0.35">
      <c r="A23385" s="1">
        <v>802</v>
      </c>
      <c r="B23385" s="1" t="s">
        <v>180</v>
      </c>
      <c r="C23385" s="218">
        <v>44913</v>
      </c>
      <c r="D23385" s="218">
        <v>44912</v>
      </c>
      <c r="E23385" s="1">
        <v>6</v>
      </c>
      <c r="F23385" s="1">
        <v>173.05</v>
      </c>
    </row>
    <row r="23386" spans="1:6" x14ac:dyDescent="0.35">
      <c r="A23386" s="1">
        <v>802</v>
      </c>
      <c r="B23386" s="1" t="s">
        <v>180</v>
      </c>
      <c r="C23386" s="218">
        <v>44913</v>
      </c>
      <c r="D23386" s="218">
        <v>44913</v>
      </c>
      <c r="E23386" s="1">
        <v>35</v>
      </c>
      <c r="F23386" s="1">
        <v>1013.89</v>
      </c>
    </row>
    <row r="23387" spans="1:6" x14ac:dyDescent="0.35">
      <c r="A23387" s="1">
        <v>802</v>
      </c>
      <c r="B23387" s="1" t="s">
        <v>180</v>
      </c>
      <c r="C23387" s="218">
        <v>44914</v>
      </c>
      <c r="D23387" s="218">
        <v>44912</v>
      </c>
      <c r="E23387" s="1">
        <v>4</v>
      </c>
      <c r="F23387" s="1">
        <v>94.94</v>
      </c>
    </row>
    <row r="23388" spans="1:6" x14ac:dyDescent="0.35">
      <c r="A23388" s="1">
        <v>802</v>
      </c>
      <c r="B23388" s="1" t="s">
        <v>180</v>
      </c>
      <c r="C23388" s="218">
        <v>44914</v>
      </c>
      <c r="D23388" s="218">
        <v>44913</v>
      </c>
      <c r="E23388" s="1">
        <v>2</v>
      </c>
      <c r="F23388" s="1">
        <v>47.52</v>
      </c>
    </row>
    <row r="23389" spans="1:6" x14ac:dyDescent="0.35">
      <c r="A23389" s="1">
        <v>802</v>
      </c>
      <c r="B23389" s="1" t="s">
        <v>180</v>
      </c>
      <c r="C23389" s="218">
        <v>44914</v>
      </c>
      <c r="D23389" s="218">
        <v>44914</v>
      </c>
      <c r="E23389" s="1">
        <v>36</v>
      </c>
      <c r="F23389" s="1">
        <v>1129.42</v>
      </c>
    </row>
    <row r="23390" spans="1:6" x14ac:dyDescent="0.35">
      <c r="A23390" s="1">
        <v>802</v>
      </c>
      <c r="B23390" s="1" t="s">
        <v>180</v>
      </c>
      <c r="C23390" s="218">
        <v>44915</v>
      </c>
      <c r="D23390" s="218">
        <v>44913</v>
      </c>
      <c r="E23390" s="1">
        <v>2</v>
      </c>
      <c r="F23390" s="1">
        <v>47.52</v>
      </c>
    </row>
    <row r="23391" spans="1:6" x14ac:dyDescent="0.35">
      <c r="A23391" s="1">
        <v>802</v>
      </c>
      <c r="B23391" s="1" t="s">
        <v>180</v>
      </c>
      <c r="C23391" s="218">
        <v>44915</v>
      </c>
      <c r="D23391" s="218">
        <v>44915</v>
      </c>
      <c r="E23391" s="1">
        <v>25</v>
      </c>
      <c r="F23391" s="1">
        <v>746.65</v>
      </c>
    </row>
    <row r="23392" spans="1:6" x14ac:dyDescent="0.35">
      <c r="A23392" s="1">
        <v>802</v>
      </c>
      <c r="B23392" s="1" t="s">
        <v>180</v>
      </c>
      <c r="C23392" s="218">
        <v>44916</v>
      </c>
      <c r="D23392" s="218">
        <v>44914</v>
      </c>
      <c r="E23392" s="1">
        <v>1</v>
      </c>
      <c r="F23392" s="1">
        <v>23.66</v>
      </c>
    </row>
    <row r="23393" spans="1:6" x14ac:dyDescent="0.35">
      <c r="A23393" s="1">
        <v>802</v>
      </c>
      <c r="B23393" s="1" t="s">
        <v>180</v>
      </c>
      <c r="C23393" s="218">
        <v>44916</v>
      </c>
      <c r="D23393" s="218">
        <v>44915</v>
      </c>
      <c r="E23393" s="1">
        <v>11</v>
      </c>
      <c r="F23393" s="1">
        <v>260.56</v>
      </c>
    </row>
    <row r="23394" spans="1:6" x14ac:dyDescent="0.35">
      <c r="A23394" s="1">
        <v>802</v>
      </c>
      <c r="B23394" s="1" t="s">
        <v>180</v>
      </c>
      <c r="C23394" s="218">
        <v>44916</v>
      </c>
      <c r="D23394" s="218">
        <v>44916</v>
      </c>
      <c r="E23394" s="1">
        <v>33</v>
      </c>
      <c r="F23394" s="1">
        <v>905.24</v>
      </c>
    </row>
    <row r="23395" spans="1:6" x14ac:dyDescent="0.35">
      <c r="A23395" s="1">
        <v>802</v>
      </c>
      <c r="B23395" s="1" t="s">
        <v>180</v>
      </c>
      <c r="C23395" s="218">
        <v>44917</v>
      </c>
      <c r="D23395" s="218">
        <v>44915</v>
      </c>
      <c r="E23395" s="1">
        <v>1</v>
      </c>
      <c r="F23395" s="1">
        <v>23.36</v>
      </c>
    </row>
    <row r="23396" spans="1:6" x14ac:dyDescent="0.35">
      <c r="A23396" s="1">
        <v>802</v>
      </c>
      <c r="B23396" s="1" t="s">
        <v>180</v>
      </c>
      <c r="C23396" s="218">
        <v>44917</v>
      </c>
      <c r="D23396" s="218">
        <v>44916</v>
      </c>
      <c r="E23396" s="1">
        <v>5</v>
      </c>
      <c r="F23396" s="1">
        <v>118.5</v>
      </c>
    </row>
    <row r="23397" spans="1:6" x14ac:dyDescent="0.35">
      <c r="A23397" s="1">
        <v>802</v>
      </c>
      <c r="B23397" s="1" t="s">
        <v>180</v>
      </c>
      <c r="C23397" s="218">
        <v>44917</v>
      </c>
      <c r="D23397" s="218">
        <v>44917</v>
      </c>
      <c r="E23397" s="1">
        <v>25</v>
      </c>
      <c r="F23397" s="1">
        <v>713.98</v>
      </c>
    </row>
    <row r="23398" spans="1:6" x14ac:dyDescent="0.35">
      <c r="A23398" s="1">
        <v>802</v>
      </c>
      <c r="B23398" s="1" t="s">
        <v>180</v>
      </c>
      <c r="C23398" s="218">
        <v>44918</v>
      </c>
      <c r="D23398" s="218">
        <v>44916</v>
      </c>
      <c r="E23398" s="1">
        <v>1</v>
      </c>
      <c r="F23398" s="1">
        <v>23.76</v>
      </c>
    </row>
    <row r="23399" spans="1:6" x14ac:dyDescent="0.35">
      <c r="A23399" s="1">
        <v>802</v>
      </c>
      <c r="B23399" s="1" t="s">
        <v>180</v>
      </c>
      <c r="C23399" s="218">
        <v>44918</v>
      </c>
      <c r="D23399" s="218">
        <v>44917</v>
      </c>
      <c r="E23399" s="1">
        <v>9</v>
      </c>
      <c r="F23399" s="1">
        <v>242.74</v>
      </c>
    </row>
    <row r="23400" spans="1:6" x14ac:dyDescent="0.35">
      <c r="A23400" s="1">
        <v>802</v>
      </c>
      <c r="B23400" s="1" t="s">
        <v>180</v>
      </c>
      <c r="C23400" s="218">
        <v>44918</v>
      </c>
      <c r="D23400" s="218">
        <v>44918</v>
      </c>
      <c r="E23400" s="1">
        <v>23</v>
      </c>
      <c r="F23400" s="1">
        <v>696.56</v>
      </c>
    </row>
    <row r="23401" spans="1:6" x14ac:dyDescent="0.35">
      <c r="A23401" s="1">
        <v>802</v>
      </c>
      <c r="B23401" s="1" t="s">
        <v>180</v>
      </c>
      <c r="C23401" s="218">
        <v>44919</v>
      </c>
      <c r="D23401" s="218">
        <v>44917</v>
      </c>
      <c r="E23401" s="1">
        <v>1</v>
      </c>
      <c r="F23401" s="1">
        <v>23.76</v>
      </c>
    </row>
    <row r="23402" spans="1:6" x14ac:dyDescent="0.35">
      <c r="A23402" s="1">
        <v>802</v>
      </c>
      <c r="B23402" s="1" t="s">
        <v>180</v>
      </c>
      <c r="C23402" s="218">
        <v>44919</v>
      </c>
      <c r="D23402" s="218">
        <v>44918</v>
      </c>
      <c r="E23402" s="1">
        <v>7</v>
      </c>
      <c r="F23402" s="1">
        <v>165.92</v>
      </c>
    </row>
    <row r="23403" spans="1:6" x14ac:dyDescent="0.35">
      <c r="A23403" s="1">
        <v>802</v>
      </c>
      <c r="B23403" s="1" t="s">
        <v>180</v>
      </c>
      <c r="C23403" s="218">
        <v>44919</v>
      </c>
      <c r="D23403" s="218">
        <v>44919</v>
      </c>
      <c r="E23403" s="1">
        <v>17</v>
      </c>
      <c r="F23403" s="1">
        <v>464.7</v>
      </c>
    </row>
    <row r="23404" spans="1:6" x14ac:dyDescent="0.35">
      <c r="A23404" s="1">
        <v>802</v>
      </c>
      <c r="B23404" s="1" t="s">
        <v>180</v>
      </c>
      <c r="C23404" s="218">
        <v>44920</v>
      </c>
      <c r="D23404" s="218">
        <v>44918</v>
      </c>
      <c r="E23404" s="1">
        <v>1</v>
      </c>
      <c r="F23404" s="1">
        <v>23.66</v>
      </c>
    </row>
    <row r="23405" spans="1:6" x14ac:dyDescent="0.35">
      <c r="A23405" s="1">
        <v>802</v>
      </c>
      <c r="B23405" s="1" t="s">
        <v>180</v>
      </c>
      <c r="C23405" s="218">
        <v>44920</v>
      </c>
      <c r="D23405" s="218">
        <v>44919</v>
      </c>
      <c r="E23405" s="1">
        <v>10</v>
      </c>
      <c r="F23405" s="1">
        <v>236.9</v>
      </c>
    </row>
    <row r="23406" spans="1:6" x14ac:dyDescent="0.35">
      <c r="A23406" s="1">
        <v>802</v>
      </c>
      <c r="B23406" s="1" t="s">
        <v>180</v>
      </c>
      <c r="C23406" s="218">
        <v>44920</v>
      </c>
      <c r="D23406" s="218">
        <v>44920</v>
      </c>
      <c r="E23406" s="1">
        <v>28</v>
      </c>
      <c r="F23406" s="1">
        <v>755.85</v>
      </c>
    </row>
    <row r="23407" spans="1:6" x14ac:dyDescent="0.35">
      <c r="A23407" s="1">
        <v>802</v>
      </c>
      <c r="B23407" s="1" t="s">
        <v>180</v>
      </c>
      <c r="C23407" s="218">
        <v>44921</v>
      </c>
      <c r="D23407" s="218">
        <v>44919</v>
      </c>
      <c r="E23407" s="1">
        <v>2</v>
      </c>
      <c r="F23407" s="1">
        <v>78.11</v>
      </c>
    </row>
    <row r="23408" spans="1:6" x14ac:dyDescent="0.35">
      <c r="A23408" s="1">
        <v>802</v>
      </c>
      <c r="B23408" s="1" t="s">
        <v>180</v>
      </c>
      <c r="C23408" s="218">
        <v>44921</v>
      </c>
      <c r="D23408" s="218">
        <v>44920</v>
      </c>
      <c r="E23408" s="1">
        <v>14</v>
      </c>
      <c r="F23408" s="1">
        <v>362.63</v>
      </c>
    </row>
    <row r="23409" spans="1:6" x14ac:dyDescent="0.35">
      <c r="A23409" s="1">
        <v>802</v>
      </c>
      <c r="B23409" s="1" t="s">
        <v>180</v>
      </c>
      <c r="C23409" s="218">
        <v>44921</v>
      </c>
      <c r="D23409" s="218">
        <v>44921</v>
      </c>
      <c r="E23409" s="1">
        <v>25</v>
      </c>
      <c r="F23409" s="1">
        <v>685.17</v>
      </c>
    </row>
    <row r="23410" spans="1:6" x14ac:dyDescent="0.35">
      <c r="A23410" s="1">
        <v>802</v>
      </c>
      <c r="B23410" s="1" t="s">
        <v>180</v>
      </c>
      <c r="C23410" s="218">
        <v>44922</v>
      </c>
      <c r="D23410" s="218">
        <v>44921</v>
      </c>
      <c r="E23410" s="1">
        <v>12</v>
      </c>
      <c r="F23410" s="1">
        <v>345.8</v>
      </c>
    </row>
    <row r="23411" spans="1:6" x14ac:dyDescent="0.35">
      <c r="A23411" s="1">
        <v>802</v>
      </c>
      <c r="B23411" s="1" t="s">
        <v>180</v>
      </c>
      <c r="C23411" s="218">
        <v>44922</v>
      </c>
      <c r="D23411" s="218">
        <v>44922</v>
      </c>
      <c r="E23411" s="1">
        <v>23</v>
      </c>
      <c r="F23411" s="1">
        <v>729.92</v>
      </c>
    </row>
    <row r="23412" spans="1:6" x14ac:dyDescent="0.35">
      <c r="A23412" s="1">
        <v>802</v>
      </c>
      <c r="B23412" s="1" t="s">
        <v>180</v>
      </c>
      <c r="C23412" s="218">
        <v>44923</v>
      </c>
      <c r="D23412" s="218">
        <v>44919</v>
      </c>
      <c r="E23412" s="1">
        <v>2</v>
      </c>
      <c r="F23412" s="1">
        <v>47.42</v>
      </c>
    </row>
    <row r="23413" spans="1:6" x14ac:dyDescent="0.35">
      <c r="A23413" s="1">
        <v>802</v>
      </c>
      <c r="B23413" s="1" t="s">
        <v>180</v>
      </c>
      <c r="C23413" s="218">
        <v>44923</v>
      </c>
      <c r="D23413" s="218">
        <v>44921</v>
      </c>
      <c r="E23413" s="1">
        <v>2</v>
      </c>
      <c r="F23413" s="1">
        <v>47.42</v>
      </c>
    </row>
    <row r="23414" spans="1:6" x14ac:dyDescent="0.35">
      <c r="A23414" s="1">
        <v>802</v>
      </c>
      <c r="B23414" s="1" t="s">
        <v>180</v>
      </c>
      <c r="C23414" s="218">
        <v>44923</v>
      </c>
      <c r="D23414" s="218">
        <v>44922</v>
      </c>
      <c r="E23414" s="1">
        <v>2</v>
      </c>
      <c r="F23414" s="1">
        <v>108.7</v>
      </c>
    </row>
    <row r="23415" spans="1:6" x14ac:dyDescent="0.35">
      <c r="A23415" s="1">
        <v>802</v>
      </c>
      <c r="B23415" s="1" t="s">
        <v>180</v>
      </c>
      <c r="C23415" s="218">
        <v>44923</v>
      </c>
      <c r="D23415" s="218">
        <v>44923</v>
      </c>
      <c r="E23415" s="1">
        <v>18</v>
      </c>
      <c r="F23415" s="1">
        <v>549.74</v>
      </c>
    </row>
    <row r="23416" spans="1:6" x14ac:dyDescent="0.35">
      <c r="A23416" s="1">
        <v>802</v>
      </c>
      <c r="B23416" s="1" t="s">
        <v>180</v>
      </c>
      <c r="C23416" s="218">
        <v>44924</v>
      </c>
      <c r="D23416" s="218">
        <v>44922</v>
      </c>
      <c r="E23416" s="1">
        <v>9</v>
      </c>
      <c r="F23416" s="1">
        <v>213.44</v>
      </c>
    </row>
    <row r="23417" spans="1:6" x14ac:dyDescent="0.35">
      <c r="A23417" s="1">
        <v>802</v>
      </c>
      <c r="B23417" s="1" t="s">
        <v>180</v>
      </c>
      <c r="C23417" s="218">
        <v>44924</v>
      </c>
      <c r="D23417" s="218">
        <v>44923</v>
      </c>
      <c r="E23417" s="1">
        <v>6</v>
      </c>
      <c r="F23417" s="1">
        <v>172.95</v>
      </c>
    </row>
    <row r="23418" spans="1:6" x14ac:dyDescent="0.35">
      <c r="A23418" s="1">
        <v>802</v>
      </c>
      <c r="B23418" s="1" t="s">
        <v>180</v>
      </c>
      <c r="C23418" s="218">
        <v>44924</v>
      </c>
      <c r="D23418" s="218">
        <v>44924</v>
      </c>
      <c r="E23418" s="1">
        <v>15</v>
      </c>
      <c r="F23418" s="1">
        <v>416.98</v>
      </c>
    </row>
    <row r="23419" spans="1:6" x14ac:dyDescent="0.35">
      <c r="A23419" s="1">
        <v>802</v>
      </c>
      <c r="B23419" s="1" t="s">
        <v>180</v>
      </c>
      <c r="C23419" s="218">
        <v>44925</v>
      </c>
      <c r="D23419" s="218">
        <v>44921</v>
      </c>
      <c r="E23419" s="1">
        <v>1</v>
      </c>
      <c r="F23419" s="1">
        <v>23.56</v>
      </c>
    </row>
    <row r="23420" spans="1:6" x14ac:dyDescent="0.35">
      <c r="A23420" s="1">
        <v>802</v>
      </c>
      <c r="B23420" s="1" t="s">
        <v>180</v>
      </c>
      <c r="C23420" s="218">
        <v>44925</v>
      </c>
      <c r="D23420" s="218">
        <v>44922</v>
      </c>
      <c r="E23420" s="1">
        <v>2</v>
      </c>
      <c r="F23420" s="1">
        <v>78.11</v>
      </c>
    </row>
    <row r="23421" spans="1:6" x14ac:dyDescent="0.35">
      <c r="A23421" s="1">
        <v>802</v>
      </c>
      <c r="B23421" s="1" t="s">
        <v>180</v>
      </c>
      <c r="C23421" s="218">
        <v>44925</v>
      </c>
      <c r="D23421" s="218">
        <v>44923</v>
      </c>
      <c r="E23421" s="1">
        <v>13</v>
      </c>
      <c r="F23421" s="1">
        <v>308.38</v>
      </c>
    </row>
    <row r="23422" spans="1:6" x14ac:dyDescent="0.35">
      <c r="A23422" s="1">
        <v>802</v>
      </c>
      <c r="B23422" s="1" t="s">
        <v>180</v>
      </c>
      <c r="C23422" s="218">
        <v>44925</v>
      </c>
      <c r="D23422" s="218">
        <v>44924</v>
      </c>
      <c r="E23422" s="1">
        <v>10</v>
      </c>
      <c r="F23422" s="1">
        <v>267.99</v>
      </c>
    </row>
    <row r="23423" spans="1:6" x14ac:dyDescent="0.35">
      <c r="A23423" s="1">
        <v>802</v>
      </c>
      <c r="B23423" s="1" t="s">
        <v>180</v>
      </c>
      <c r="C23423" s="218">
        <v>44925</v>
      </c>
      <c r="D23423" s="218">
        <v>44925</v>
      </c>
      <c r="E23423" s="1">
        <v>12</v>
      </c>
      <c r="F23423" s="1">
        <v>407.38</v>
      </c>
    </row>
    <row r="23424" spans="1:6" x14ac:dyDescent="0.35">
      <c r="A23424" s="1">
        <v>802</v>
      </c>
      <c r="B23424" s="1" t="s">
        <v>180</v>
      </c>
      <c r="C23424" s="218">
        <v>44926</v>
      </c>
      <c r="D23424" s="218">
        <v>44923</v>
      </c>
      <c r="E23424" s="1">
        <v>3</v>
      </c>
      <c r="F23424" s="1">
        <v>71.180000000000007</v>
      </c>
    </row>
    <row r="23425" spans="1:6" x14ac:dyDescent="0.35">
      <c r="A23425" s="1">
        <v>802</v>
      </c>
      <c r="B23425" s="1" t="s">
        <v>180</v>
      </c>
      <c r="C23425" s="218">
        <v>44926</v>
      </c>
      <c r="D23425" s="218">
        <v>44924</v>
      </c>
      <c r="E23425" s="1">
        <v>12</v>
      </c>
      <c r="F23425" s="1">
        <v>284.22000000000003</v>
      </c>
    </row>
    <row r="23426" spans="1:6" x14ac:dyDescent="0.35">
      <c r="A23426" s="1">
        <v>802</v>
      </c>
      <c r="B23426" s="1" t="s">
        <v>180</v>
      </c>
      <c r="C23426" s="218">
        <v>44926</v>
      </c>
      <c r="D23426" s="218">
        <v>44925</v>
      </c>
      <c r="E23426" s="1">
        <v>9</v>
      </c>
      <c r="F23426" s="1">
        <v>275.02</v>
      </c>
    </row>
    <row r="23427" spans="1:6" x14ac:dyDescent="0.35">
      <c r="A23427" s="1">
        <v>802</v>
      </c>
      <c r="B23427" s="1" t="s">
        <v>180</v>
      </c>
      <c r="C23427" s="218">
        <v>44926</v>
      </c>
      <c r="D23427" s="218">
        <v>44926</v>
      </c>
      <c r="E23427" s="1">
        <v>7</v>
      </c>
      <c r="F23427" s="1">
        <v>227.5</v>
      </c>
    </row>
    <row r="23428" spans="1:6" x14ac:dyDescent="0.35">
      <c r="A23428" s="1">
        <v>802</v>
      </c>
      <c r="B23428" s="1" t="s">
        <v>180</v>
      </c>
      <c r="C23428" s="218">
        <v>44927</v>
      </c>
      <c r="D23428" s="218">
        <v>44923</v>
      </c>
      <c r="E23428" s="1">
        <v>1</v>
      </c>
      <c r="F23428" s="1">
        <v>23.76</v>
      </c>
    </row>
    <row r="23429" spans="1:6" x14ac:dyDescent="0.35">
      <c r="A23429" s="1">
        <v>802</v>
      </c>
      <c r="B23429" s="1" t="s">
        <v>180</v>
      </c>
      <c r="C23429" s="218">
        <v>44927</v>
      </c>
      <c r="D23429" s="218">
        <v>44924</v>
      </c>
      <c r="E23429" s="1">
        <v>6</v>
      </c>
      <c r="F23429" s="1">
        <v>142.26</v>
      </c>
    </row>
    <row r="23430" spans="1:6" x14ac:dyDescent="0.35">
      <c r="A23430" s="1">
        <v>802</v>
      </c>
      <c r="B23430" s="1" t="s">
        <v>180</v>
      </c>
      <c r="C23430" s="218">
        <v>44927</v>
      </c>
      <c r="D23430" s="218">
        <v>44925</v>
      </c>
      <c r="E23430" s="1">
        <v>7</v>
      </c>
      <c r="F23430" s="1">
        <v>196.71</v>
      </c>
    </row>
    <row r="23431" spans="1:6" x14ac:dyDescent="0.35">
      <c r="A23431" s="1">
        <v>802</v>
      </c>
      <c r="B23431" s="1" t="s">
        <v>180</v>
      </c>
      <c r="C23431" s="218">
        <v>44927</v>
      </c>
      <c r="D23431" s="218">
        <v>44926</v>
      </c>
      <c r="E23431" s="1">
        <v>2</v>
      </c>
      <c r="F23431" s="1">
        <v>78.010000000000005</v>
      </c>
    </row>
    <row r="23432" spans="1:6" x14ac:dyDescent="0.35">
      <c r="A23432" s="1">
        <v>802</v>
      </c>
      <c r="B23432" s="1" t="s">
        <v>180</v>
      </c>
      <c r="C23432" s="218">
        <v>44928</v>
      </c>
      <c r="D23432" s="218">
        <v>44925</v>
      </c>
      <c r="E23432" s="1">
        <v>11</v>
      </c>
      <c r="F23432" s="1">
        <v>260.27</v>
      </c>
    </row>
    <row r="23433" spans="1:6" x14ac:dyDescent="0.35">
      <c r="A23433" s="1">
        <v>802</v>
      </c>
      <c r="B23433" s="1" t="s">
        <v>180</v>
      </c>
      <c r="C23433" s="218">
        <v>44928</v>
      </c>
      <c r="D23433" s="218">
        <v>44926</v>
      </c>
      <c r="E23433" s="1">
        <v>5</v>
      </c>
      <c r="F23433" s="1">
        <v>147.51</v>
      </c>
    </row>
    <row r="23434" spans="1:6" x14ac:dyDescent="0.35">
      <c r="A23434" s="1">
        <v>802</v>
      </c>
      <c r="B23434" s="1" t="s">
        <v>180</v>
      </c>
      <c r="C23434" s="218">
        <v>44928</v>
      </c>
      <c r="D23434" s="218">
        <v>44927</v>
      </c>
      <c r="E23434" s="1">
        <v>3</v>
      </c>
      <c r="F23434" s="1">
        <v>127.71</v>
      </c>
    </row>
    <row r="23435" spans="1:6" x14ac:dyDescent="0.35">
      <c r="A23435" s="1">
        <v>802</v>
      </c>
      <c r="B23435" s="1" t="s">
        <v>180</v>
      </c>
      <c r="C23435" s="218">
        <v>44928</v>
      </c>
      <c r="D23435" s="218">
        <v>44928</v>
      </c>
      <c r="E23435" s="1">
        <v>2</v>
      </c>
      <c r="F23435" s="1">
        <v>47.52</v>
      </c>
    </row>
    <row r="23436" spans="1:6" x14ac:dyDescent="0.35">
      <c r="A23436" s="1">
        <v>802</v>
      </c>
      <c r="B23436" s="1" t="s">
        <v>180</v>
      </c>
      <c r="C23436" s="218">
        <v>44929</v>
      </c>
      <c r="D23436" s="218">
        <v>44926</v>
      </c>
      <c r="E23436" s="1">
        <v>8</v>
      </c>
      <c r="F23436" s="1">
        <v>219.87</v>
      </c>
    </row>
    <row r="23437" spans="1:6" x14ac:dyDescent="0.35">
      <c r="A23437" s="1">
        <v>802</v>
      </c>
      <c r="B23437" s="1" t="s">
        <v>180</v>
      </c>
      <c r="C23437" s="218">
        <v>44929</v>
      </c>
      <c r="D23437" s="218">
        <v>44927</v>
      </c>
      <c r="E23437" s="1">
        <v>3</v>
      </c>
      <c r="F23437" s="1">
        <v>101.97</v>
      </c>
    </row>
    <row r="23438" spans="1:6" x14ac:dyDescent="0.35">
      <c r="A23438" s="1">
        <v>802</v>
      </c>
      <c r="B23438" s="1" t="s">
        <v>180</v>
      </c>
      <c r="C23438" s="218">
        <v>44929</v>
      </c>
      <c r="D23438" s="218">
        <v>44928</v>
      </c>
      <c r="E23438" s="1">
        <v>1</v>
      </c>
      <c r="F23438" s="1">
        <v>23.66</v>
      </c>
    </row>
    <row r="23439" spans="1:6" x14ac:dyDescent="0.35">
      <c r="A23439" s="1">
        <v>802</v>
      </c>
      <c r="B23439" s="1" t="s">
        <v>180</v>
      </c>
      <c r="C23439" s="218">
        <v>44929</v>
      </c>
      <c r="D23439" s="218">
        <v>44929</v>
      </c>
      <c r="E23439" s="1">
        <v>17</v>
      </c>
      <c r="F23439" s="1">
        <v>494.59</v>
      </c>
    </row>
    <row r="23440" spans="1:6" x14ac:dyDescent="0.35">
      <c r="A23440" s="1">
        <v>802</v>
      </c>
      <c r="B23440" s="1" t="s">
        <v>180</v>
      </c>
      <c r="C23440" s="218">
        <v>44930</v>
      </c>
      <c r="D23440" s="218">
        <v>44927</v>
      </c>
      <c r="E23440" s="1">
        <v>2</v>
      </c>
      <c r="F23440" s="1">
        <v>47.42</v>
      </c>
    </row>
    <row r="23441" spans="1:6" x14ac:dyDescent="0.35">
      <c r="A23441" s="1">
        <v>802</v>
      </c>
      <c r="B23441" s="1" t="s">
        <v>180</v>
      </c>
      <c r="C23441" s="218">
        <v>44930</v>
      </c>
      <c r="D23441" s="218">
        <v>44928</v>
      </c>
      <c r="E23441" s="1">
        <v>2</v>
      </c>
      <c r="F23441" s="1">
        <v>47.32</v>
      </c>
    </row>
    <row r="23442" spans="1:6" x14ac:dyDescent="0.35">
      <c r="A23442" s="1">
        <v>802</v>
      </c>
      <c r="B23442" s="1" t="s">
        <v>180</v>
      </c>
      <c r="C23442" s="218">
        <v>44930</v>
      </c>
      <c r="D23442" s="218">
        <v>44929</v>
      </c>
      <c r="E23442" s="1">
        <v>14</v>
      </c>
      <c r="F23442" s="1">
        <v>331.44</v>
      </c>
    </row>
    <row r="23443" spans="1:6" x14ac:dyDescent="0.35">
      <c r="A23443" s="1">
        <v>802</v>
      </c>
      <c r="B23443" s="1" t="s">
        <v>180</v>
      </c>
      <c r="C23443" s="218">
        <v>44930</v>
      </c>
      <c r="D23443" s="218">
        <v>44930</v>
      </c>
      <c r="E23443" s="1">
        <v>15</v>
      </c>
      <c r="F23443" s="1">
        <v>447.47</v>
      </c>
    </row>
    <row r="23444" spans="1:6" x14ac:dyDescent="0.35">
      <c r="A23444" s="1">
        <v>802</v>
      </c>
      <c r="B23444" s="1" t="s">
        <v>180</v>
      </c>
      <c r="C23444" s="218">
        <v>44931</v>
      </c>
      <c r="D23444" s="218">
        <v>44928</v>
      </c>
      <c r="E23444" s="1">
        <v>2</v>
      </c>
      <c r="F23444" s="1">
        <v>47.42</v>
      </c>
    </row>
    <row r="23445" spans="1:6" x14ac:dyDescent="0.35">
      <c r="A23445" s="1">
        <v>802</v>
      </c>
      <c r="B23445" s="1" t="s">
        <v>180</v>
      </c>
      <c r="C23445" s="218">
        <v>44931</v>
      </c>
      <c r="D23445" s="218">
        <v>44929</v>
      </c>
      <c r="E23445" s="1">
        <v>4</v>
      </c>
      <c r="F23445" s="1">
        <v>125.38</v>
      </c>
    </row>
    <row r="23446" spans="1:6" x14ac:dyDescent="0.35">
      <c r="A23446" s="1">
        <v>802</v>
      </c>
      <c r="B23446" s="1" t="s">
        <v>180</v>
      </c>
      <c r="C23446" s="218">
        <v>44931</v>
      </c>
      <c r="D23446" s="218">
        <v>44930</v>
      </c>
      <c r="E23446" s="1">
        <v>15</v>
      </c>
      <c r="F23446" s="1">
        <v>355.1</v>
      </c>
    </row>
    <row r="23447" spans="1:6" x14ac:dyDescent="0.35">
      <c r="A23447" s="1">
        <v>802</v>
      </c>
      <c r="B23447" s="1" t="s">
        <v>180</v>
      </c>
      <c r="C23447" s="218">
        <v>44931</v>
      </c>
      <c r="D23447" s="218">
        <v>44931</v>
      </c>
      <c r="E23447" s="1">
        <v>25</v>
      </c>
      <c r="F23447" s="1">
        <v>746.05</v>
      </c>
    </row>
    <row r="23448" spans="1:6" x14ac:dyDescent="0.35">
      <c r="A23448" s="1">
        <v>802</v>
      </c>
      <c r="B23448" s="1" t="s">
        <v>180</v>
      </c>
      <c r="C23448" s="218">
        <v>44932</v>
      </c>
      <c r="D23448" s="218">
        <v>44928</v>
      </c>
      <c r="E23448" s="1">
        <v>1</v>
      </c>
      <c r="F23448" s="1">
        <v>23.66</v>
      </c>
    </row>
    <row r="23449" spans="1:6" x14ac:dyDescent="0.35">
      <c r="A23449" s="1">
        <v>802</v>
      </c>
      <c r="B23449" s="1" t="s">
        <v>180</v>
      </c>
      <c r="C23449" s="218">
        <v>44932</v>
      </c>
      <c r="D23449" s="218">
        <v>44929</v>
      </c>
      <c r="E23449" s="1">
        <v>1</v>
      </c>
      <c r="F23449" s="1">
        <v>23.66</v>
      </c>
    </row>
    <row r="23450" spans="1:6" x14ac:dyDescent="0.35">
      <c r="A23450" s="1">
        <v>802</v>
      </c>
      <c r="B23450" s="1" t="s">
        <v>180</v>
      </c>
      <c r="C23450" s="218">
        <v>44932</v>
      </c>
      <c r="D23450" s="218">
        <v>44930</v>
      </c>
      <c r="E23450" s="1">
        <v>2</v>
      </c>
      <c r="F23450" s="1">
        <v>47.52</v>
      </c>
    </row>
    <row r="23451" spans="1:6" x14ac:dyDescent="0.35">
      <c r="A23451" s="1">
        <v>802</v>
      </c>
      <c r="B23451" s="1" t="s">
        <v>180</v>
      </c>
      <c r="C23451" s="218">
        <v>44932</v>
      </c>
      <c r="D23451" s="218">
        <v>44931</v>
      </c>
      <c r="E23451" s="1">
        <v>7</v>
      </c>
      <c r="F23451" s="1">
        <v>196.51</v>
      </c>
    </row>
    <row r="23452" spans="1:6" x14ac:dyDescent="0.35">
      <c r="A23452" s="1">
        <v>802</v>
      </c>
      <c r="B23452" s="1" t="s">
        <v>180</v>
      </c>
      <c r="C23452" s="218">
        <v>44932</v>
      </c>
      <c r="D23452" s="218">
        <v>44932</v>
      </c>
      <c r="E23452" s="1">
        <v>28</v>
      </c>
      <c r="F23452" s="1">
        <v>847.27</v>
      </c>
    </row>
    <row r="23453" spans="1:6" x14ac:dyDescent="0.35">
      <c r="A23453" s="1">
        <v>802</v>
      </c>
      <c r="B23453" s="1" t="s">
        <v>180</v>
      </c>
      <c r="C23453" s="218">
        <v>44933</v>
      </c>
      <c r="D23453" s="218">
        <v>44930</v>
      </c>
      <c r="E23453" s="1">
        <v>2</v>
      </c>
      <c r="F23453" s="1">
        <v>47.32</v>
      </c>
    </row>
    <row r="23454" spans="1:6" x14ac:dyDescent="0.35">
      <c r="A23454" s="1">
        <v>802</v>
      </c>
      <c r="B23454" s="1" t="s">
        <v>180</v>
      </c>
      <c r="C23454" s="218">
        <v>44933</v>
      </c>
      <c r="D23454" s="218">
        <v>44931</v>
      </c>
      <c r="E23454" s="1">
        <v>5</v>
      </c>
      <c r="F23454" s="1">
        <v>179.68</v>
      </c>
    </row>
    <row r="23455" spans="1:6" x14ac:dyDescent="0.35">
      <c r="A23455" s="1">
        <v>802</v>
      </c>
      <c r="B23455" s="1" t="s">
        <v>180</v>
      </c>
      <c r="C23455" s="218">
        <v>44933</v>
      </c>
      <c r="D23455" s="218">
        <v>44932</v>
      </c>
      <c r="E23455" s="1">
        <v>9</v>
      </c>
      <c r="F23455" s="1">
        <v>213.44</v>
      </c>
    </row>
    <row r="23456" spans="1:6" x14ac:dyDescent="0.35">
      <c r="A23456" s="1">
        <v>802</v>
      </c>
      <c r="B23456" s="1" t="s">
        <v>180</v>
      </c>
      <c r="C23456" s="218">
        <v>44933</v>
      </c>
      <c r="D23456" s="218">
        <v>44933</v>
      </c>
      <c r="E23456" s="1">
        <v>21</v>
      </c>
      <c r="F23456" s="1">
        <v>589.33000000000004</v>
      </c>
    </row>
    <row r="23457" spans="1:6" x14ac:dyDescent="0.35">
      <c r="A23457" s="1">
        <v>802</v>
      </c>
      <c r="B23457" s="1" t="s">
        <v>180</v>
      </c>
      <c r="C23457" s="218">
        <v>44934</v>
      </c>
      <c r="D23457" s="218">
        <v>44930</v>
      </c>
      <c r="E23457" s="1">
        <v>1</v>
      </c>
      <c r="F23457" s="1">
        <v>23.66</v>
      </c>
    </row>
    <row r="23458" spans="1:6" x14ac:dyDescent="0.35">
      <c r="A23458" s="1">
        <v>802</v>
      </c>
      <c r="B23458" s="1" t="s">
        <v>180</v>
      </c>
      <c r="C23458" s="218">
        <v>44934</v>
      </c>
      <c r="D23458" s="218">
        <v>44931</v>
      </c>
      <c r="E23458" s="1">
        <v>1</v>
      </c>
      <c r="F23458" s="1">
        <v>23.66</v>
      </c>
    </row>
    <row r="23459" spans="1:6" x14ac:dyDescent="0.35">
      <c r="A23459" s="1">
        <v>802</v>
      </c>
      <c r="B23459" s="1" t="s">
        <v>180</v>
      </c>
      <c r="C23459" s="218">
        <v>44934</v>
      </c>
      <c r="D23459" s="218">
        <v>44932</v>
      </c>
      <c r="E23459" s="1">
        <v>3</v>
      </c>
      <c r="F23459" s="1">
        <v>71.08</v>
      </c>
    </row>
    <row r="23460" spans="1:6" x14ac:dyDescent="0.35">
      <c r="A23460" s="1">
        <v>802</v>
      </c>
      <c r="B23460" s="1" t="s">
        <v>180</v>
      </c>
      <c r="C23460" s="218">
        <v>44934</v>
      </c>
      <c r="D23460" s="218">
        <v>44933</v>
      </c>
      <c r="E23460" s="1">
        <v>11</v>
      </c>
      <c r="F23460" s="1">
        <v>260.76</v>
      </c>
    </row>
    <row r="23461" spans="1:6" x14ac:dyDescent="0.35">
      <c r="A23461" s="1">
        <v>802</v>
      </c>
      <c r="B23461" s="1" t="s">
        <v>180</v>
      </c>
      <c r="C23461" s="218">
        <v>44934</v>
      </c>
      <c r="D23461" s="218">
        <v>44934</v>
      </c>
      <c r="E23461" s="1">
        <v>23</v>
      </c>
      <c r="F23461" s="1">
        <v>667.59</v>
      </c>
    </row>
    <row r="23462" spans="1:6" x14ac:dyDescent="0.35">
      <c r="A23462" s="1">
        <v>802</v>
      </c>
      <c r="B23462" s="1" t="s">
        <v>180</v>
      </c>
      <c r="C23462" s="218">
        <v>44935</v>
      </c>
      <c r="D23462" s="218">
        <v>44931</v>
      </c>
      <c r="E23462" s="1">
        <v>1</v>
      </c>
      <c r="F23462" s="1">
        <v>23.46</v>
      </c>
    </row>
    <row r="23463" spans="1:6" x14ac:dyDescent="0.35">
      <c r="A23463" s="1">
        <v>802</v>
      </c>
      <c r="B23463" s="1" t="s">
        <v>180</v>
      </c>
      <c r="C23463" s="218">
        <v>44935</v>
      </c>
      <c r="D23463" s="218">
        <v>44932</v>
      </c>
      <c r="E23463" s="1">
        <v>2</v>
      </c>
      <c r="F23463" s="1">
        <v>47.32</v>
      </c>
    </row>
    <row r="23464" spans="1:6" x14ac:dyDescent="0.35">
      <c r="A23464" s="1">
        <v>802</v>
      </c>
      <c r="B23464" s="1" t="s">
        <v>180</v>
      </c>
      <c r="C23464" s="218">
        <v>44935</v>
      </c>
      <c r="D23464" s="218">
        <v>44933</v>
      </c>
      <c r="E23464" s="1">
        <v>8</v>
      </c>
      <c r="F23464" s="1">
        <v>220.27</v>
      </c>
    </row>
    <row r="23465" spans="1:6" x14ac:dyDescent="0.35">
      <c r="A23465" s="1">
        <v>802</v>
      </c>
      <c r="B23465" s="1" t="s">
        <v>180</v>
      </c>
      <c r="C23465" s="218">
        <v>44935</v>
      </c>
      <c r="D23465" s="218">
        <v>44934</v>
      </c>
      <c r="E23465" s="1">
        <v>4</v>
      </c>
      <c r="F23465" s="1">
        <v>186.71</v>
      </c>
    </row>
    <row r="23466" spans="1:6" x14ac:dyDescent="0.35">
      <c r="A23466" s="1">
        <v>802</v>
      </c>
      <c r="B23466" s="1" t="s">
        <v>180</v>
      </c>
      <c r="C23466" s="218">
        <v>44935</v>
      </c>
      <c r="D23466" s="218">
        <v>44935</v>
      </c>
      <c r="E23466" s="1">
        <v>15</v>
      </c>
      <c r="F23466" s="1">
        <v>539.64</v>
      </c>
    </row>
    <row r="23467" spans="1:6" x14ac:dyDescent="0.35">
      <c r="A23467" s="1">
        <v>802</v>
      </c>
      <c r="B23467" s="1" t="s">
        <v>180</v>
      </c>
      <c r="C23467" s="218">
        <v>44936</v>
      </c>
      <c r="D23467" s="218">
        <v>44933</v>
      </c>
      <c r="E23467" s="1">
        <v>5</v>
      </c>
      <c r="F23467" s="1">
        <v>118.4</v>
      </c>
    </row>
    <row r="23468" spans="1:6" x14ac:dyDescent="0.35">
      <c r="A23468" s="1">
        <v>802</v>
      </c>
      <c r="B23468" s="1" t="s">
        <v>180</v>
      </c>
      <c r="C23468" s="218">
        <v>44936</v>
      </c>
      <c r="D23468" s="218">
        <v>44934</v>
      </c>
      <c r="E23468" s="1">
        <v>5</v>
      </c>
      <c r="F23468" s="1">
        <v>118.7</v>
      </c>
    </row>
    <row r="23469" spans="1:6" x14ac:dyDescent="0.35">
      <c r="A23469" s="1">
        <v>802</v>
      </c>
      <c r="B23469" s="1" t="s">
        <v>180</v>
      </c>
      <c r="C23469" s="218">
        <v>44936</v>
      </c>
      <c r="D23469" s="218">
        <v>44935</v>
      </c>
      <c r="E23469" s="1">
        <v>6</v>
      </c>
      <c r="F23469" s="1">
        <v>203.14</v>
      </c>
    </row>
    <row r="23470" spans="1:6" x14ac:dyDescent="0.35">
      <c r="A23470" s="1">
        <v>802</v>
      </c>
      <c r="B23470" s="1" t="s">
        <v>180</v>
      </c>
      <c r="C23470" s="218">
        <v>44936</v>
      </c>
      <c r="D23470" s="218">
        <v>44936</v>
      </c>
      <c r="E23470" s="1">
        <v>20</v>
      </c>
      <c r="F23470" s="1">
        <v>596.46</v>
      </c>
    </row>
    <row r="23471" spans="1:6" x14ac:dyDescent="0.35">
      <c r="A23471" s="1">
        <v>802</v>
      </c>
      <c r="B23471" s="1" t="s">
        <v>180</v>
      </c>
      <c r="C23471" s="218">
        <v>44937</v>
      </c>
      <c r="D23471" s="218">
        <v>44933</v>
      </c>
      <c r="E23471" s="1">
        <v>1</v>
      </c>
      <c r="F23471" s="1">
        <v>23.66</v>
      </c>
    </row>
    <row r="23472" spans="1:6" x14ac:dyDescent="0.35">
      <c r="A23472" s="1">
        <v>802</v>
      </c>
      <c r="B23472" s="1" t="s">
        <v>180</v>
      </c>
      <c r="C23472" s="218">
        <v>44937</v>
      </c>
      <c r="D23472" s="218">
        <v>44934</v>
      </c>
      <c r="E23472" s="1">
        <v>5</v>
      </c>
      <c r="F23472" s="1">
        <v>118.7</v>
      </c>
    </row>
    <row r="23473" spans="1:6" x14ac:dyDescent="0.35">
      <c r="A23473" s="1">
        <v>802</v>
      </c>
      <c r="B23473" s="1" t="s">
        <v>180</v>
      </c>
      <c r="C23473" s="218">
        <v>44937</v>
      </c>
      <c r="D23473" s="218">
        <v>44935</v>
      </c>
      <c r="E23473" s="1">
        <v>4</v>
      </c>
      <c r="F23473" s="1">
        <v>125.43</v>
      </c>
    </row>
    <row r="23474" spans="1:6" x14ac:dyDescent="0.35">
      <c r="A23474" s="1">
        <v>802</v>
      </c>
      <c r="B23474" s="1" t="s">
        <v>180</v>
      </c>
      <c r="C23474" s="218">
        <v>44937</v>
      </c>
      <c r="D23474" s="218">
        <v>44936</v>
      </c>
      <c r="E23474" s="1">
        <v>12</v>
      </c>
      <c r="F23474" s="1">
        <v>311.55</v>
      </c>
    </row>
    <row r="23475" spans="1:6" x14ac:dyDescent="0.35">
      <c r="A23475" s="1">
        <v>802</v>
      </c>
      <c r="B23475" s="1" t="s">
        <v>180</v>
      </c>
      <c r="C23475" s="218">
        <v>44937</v>
      </c>
      <c r="D23475" s="218">
        <v>44937</v>
      </c>
      <c r="E23475" s="1">
        <v>24</v>
      </c>
      <c r="F23475" s="1">
        <v>660.71</v>
      </c>
    </row>
    <row r="23476" spans="1:6" x14ac:dyDescent="0.35">
      <c r="A23476" s="1">
        <v>802</v>
      </c>
      <c r="B23476" s="1" t="s">
        <v>180</v>
      </c>
      <c r="C23476" s="218">
        <v>44938</v>
      </c>
      <c r="D23476" s="218">
        <v>44934</v>
      </c>
      <c r="E23476" s="1">
        <v>3</v>
      </c>
      <c r="F23476" s="1">
        <v>71.08</v>
      </c>
    </row>
    <row r="23477" spans="1:6" x14ac:dyDescent="0.35">
      <c r="A23477" s="1">
        <v>802</v>
      </c>
      <c r="B23477" s="1" t="s">
        <v>180</v>
      </c>
      <c r="C23477" s="218">
        <v>44938</v>
      </c>
      <c r="D23477" s="218">
        <v>44935</v>
      </c>
      <c r="E23477" s="1">
        <v>2</v>
      </c>
      <c r="F23477" s="1">
        <v>47.42</v>
      </c>
    </row>
    <row r="23478" spans="1:6" x14ac:dyDescent="0.35">
      <c r="A23478" s="1">
        <v>802</v>
      </c>
      <c r="B23478" s="1" t="s">
        <v>180</v>
      </c>
      <c r="C23478" s="218">
        <v>44938</v>
      </c>
      <c r="D23478" s="218">
        <v>44936</v>
      </c>
      <c r="E23478" s="1">
        <v>4</v>
      </c>
      <c r="F23478" s="1">
        <v>94.84</v>
      </c>
    </row>
    <row r="23479" spans="1:6" x14ac:dyDescent="0.35">
      <c r="A23479" s="1">
        <v>802</v>
      </c>
      <c r="B23479" s="1" t="s">
        <v>180</v>
      </c>
      <c r="C23479" s="218">
        <v>44938</v>
      </c>
      <c r="D23479" s="218">
        <v>44937</v>
      </c>
      <c r="E23479" s="1">
        <v>9</v>
      </c>
      <c r="F23479" s="1">
        <v>305.20999999999998</v>
      </c>
    </row>
    <row r="23480" spans="1:6" x14ac:dyDescent="0.35">
      <c r="A23480" s="1">
        <v>802</v>
      </c>
      <c r="B23480" s="1" t="s">
        <v>180</v>
      </c>
      <c r="C23480" s="218">
        <v>44938</v>
      </c>
      <c r="D23480" s="218">
        <v>44938</v>
      </c>
      <c r="E23480" s="1">
        <v>19</v>
      </c>
      <c r="F23480" s="1">
        <v>603.49</v>
      </c>
    </row>
    <row r="23481" spans="1:6" x14ac:dyDescent="0.35">
      <c r="A23481" s="1">
        <v>802</v>
      </c>
      <c r="B23481" s="1" t="s">
        <v>180</v>
      </c>
      <c r="C23481" s="218">
        <v>44939</v>
      </c>
      <c r="D23481" s="218">
        <v>44935</v>
      </c>
      <c r="E23481" s="1">
        <v>5</v>
      </c>
      <c r="F23481" s="1">
        <v>149.09</v>
      </c>
    </row>
    <row r="23482" spans="1:6" x14ac:dyDescent="0.35">
      <c r="A23482" s="1">
        <v>802</v>
      </c>
      <c r="B23482" s="1" t="s">
        <v>180</v>
      </c>
      <c r="C23482" s="218">
        <v>44939</v>
      </c>
      <c r="D23482" s="218">
        <v>44936</v>
      </c>
      <c r="E23482" s="1">
        <v>5</v>
      </c>
      <c r="F23482" s="1">
        <v>118.5</v>
      </c>
    </row>
    <row r="23483" spans="1:6" x14ac:dyDescent="0.35">
      <c r="A23483" s="1">
        <v>802</v>
      </c>
      <c r="B23483" s="1" t="s">
        <v>180</v>
      </c>
      <c r="C23483" s="218">
        <v>44939</v>
      </c>
      <c r="D23483" s="218">
        <v>44937</v>
      </c>
      <c r="E23483" s="1">
        <v>4</v>
      </c>
      <c r="F23483" s="1">
        <v>94.84</v>
      </c>
    </row>
    <row r="23484" spans="1:6" x14ac:dyDescent="0.35">
      <c r="A23484" s="1">
        <v>802</v>
      </c>
      <c r="B23484" s="1" t="s">
        <v>180</v>
      </c>
      <c r="C23484" s="218">
        <v>44939</v>
      </c>
      <c r="D23484" s="218">
        <v>44938</v>
      </c>
      <c r="E23484" s="1">
        <v>9</v>
      </c>
      <c r="F23484" s="1">
        <v>213.34</v>
      </c>
    </row>
    <row r="23485" spans="1:6" x14ac:dyDescent="0.35">
      <c r="A23485" s="1">
        <v>802</v>
      </c>
      <c r="B23485" s="1" t="s">
        <v>180</v>
      </c>
      <c r="C23485" s="218">
        <v>44939</v>
      </c>
      <c r="D23485" s="218">
        <v>44939</v>
      </c>
      <c r="E23485" s="1">
        <v>20</v>
      </c>
      <c r="F23485" s="1">
        <v>688.23</v>
      </c>
    </row>
    <row r="23486" spans="1:6" x14ac:dyDescent="0.35">
      <c r="A23486" s="1">
        <v>802</v>
      </c>
      <c r="B23486" s="1" t="s">
        <v>180</v>
      </c>
      <c r="C23486" s="218">
        <v>44940</v>
      </c>
      <c r="D23486" s="218">
        <v>44936</v>
      </c>
      <c r="E23486" s="1">
        <v>1</v>
      </c>
      <c r="F23486" s="1">
        <v>23.76</v>
      </c>
    </row>
    <row r="23487" spans="1:6" x14ac:dyDescent="0.35">
      <c r="A23487" s="1">
        <v>802</v>
      </c>
      <c r="B23487" s="1" t="s">
        <v>180</v>
      </c>
      <c r="C23487" s="218">
        <v>44940</v>
      </c>
      <c r="D23487" s="218">
        <v>44938</v>
      </c>
      <c r="E23487" s="1">
        <v>8</v>
      </c>
      <c r="F23487" s="1">
        <v>189.38</v>
      </c>
    </row>
    <row r="23488" spans="1:6" x14ac:dyDescent="0.35">
      <c r="A23488" s="1">
        <v>802</v>
      </c>
      <c r="B23488" s="1" t="s">
        <v>180</v>
      </c>
      <c r="C23488" s="218">
        <v>44940</v>
      </c>
      <c r="D23488" s="218">
        <v>44939</v>
      </c>
      <c r="E23488" s="1">
        <v>2</v>
      </c>
      <c r="F23488" s="1">
        <v>47.52</v>
      </c>
    </row>
    <row r="23489" spans="1:6" x14ac:dyDescent="0.35">
      <c r="A23489" s="1">
        <v>802</v>
      </c>
      <c r="B23489" s="1" t="s">
        <v>180</v>
      </c>
      <c r="C23489" s="218">
        <v>44940</v>
      </c>
      <c r="D23489" s="218">
        <v>44940</v>
      </c>
      <c r="E23489" s="1">
        <v>18</v>
      </c>
      <c r="F23489" s="1">
        <v>580.13</v>
      </c>
    </row>
    <row r="23490" spans="1:6" x14ac:dyDescent="0.35">
      <c r="A23490" s="1">
        <v>802</v>
      </c>
      <c r="B23490" s="1" t="s">
        <v>180</v>
      </c>
      <c r="C23490" s="218">
        <v>44941</v>
      </c>
      <c r="D23490" s="218">
        <v>44937</v>
      </c>
      <c r="E23490" s="1">
        <v>2</v>
      </c>
      <c r="F23490" s="1">
        <v>47.22</v>
      </c>
    </row>
    <row r="23491" spans="1:6" x14ac:dyDescent="0.35">
      <c r="A23491" s="1">
        <v>802</v>
      </c>
      <c r="B23491" s="1" t="s">
        <v>180</v>
      </c>
      <c r="C23491" s="218">
        <v>44941</v>
      </c>
      <c r="D23491" s="218">
        <v>44938</v>
      </c>
      <c r="E23491" s="1">
        <v>3</v>
      </c>
      <c r="F23491" s="1">
        <v>70.88</v>
      </c>
    </row>
    <row r="23492" spans="1:6" x14ac:dyDescent="0.35">
      <c r="A23492" s="1">
        <v>802</v>
      </c>
      <c r="B23492" s="1" t="s">
        <v>180</v>
      </c>
      <c r="C23492" s="218">
        <v>44941</v>
      </c>
      <c r="D23492" s="218">
        <v>44939</v>
      </c>
      <c r="E23492" s="1">
        <v>12</v>
      </c>
      <c r="F23492" s="1">
        <v>314.70999999999998</v>
      </c>
    </row>
    <row r="23493" spans="1:6" x14ac:dyDescent="0.35">
      <c r="A23493" s="1">
        <v>802</v>
      </c>
      <c r="B23493" s="1" t="s">
        <v>180</v>
      </c>
      <c r="C23493" s="218">
        <v>44941</v>
      </c>
      <c r="D23493" s="218">
        <v>44940</v>
      </c>
      <c r="E23493" s="1">
        <v>11</v>
      </c>
      <c r="F23493" s="1">
        <v>291.64999999999998</v>
      </c>
    </row>
    <row r="23494" spans="1:6" x14ac:dyDescent="0.35">
      <c r="A23494" s="1">
        <v>802</v>
      </c>
      <c r="B23494" s="1" t="s">
        <v>180</v>
      </c>
      <c r="C23494" s="218">
        <v>44941</v>
      </c>
      <c r="D23494" s="218">
        <v>44941</v>
      </c>
      <c r="E23494" s="1">
        <v>7</v>
      </c>
      <c r="F23494" s="1">
        <v>227.1</v>
      </c>
    </row>
    <row r="23495" spans="1:6" x14ac:dyDescent="0.35">
      <c r="A23495" s="1">
        <v>802</v>
      </c>
      <c r="B23495" s="1" t="s">
        <v>180</v>
      </c>
      <c r="C23495" s="218">
        <v>44942</v>
      </c>
      <c r="D23495" s="218">
        <v>44938</v>
      </c>
      <c r="E23495" s="1">
        <v>2</v>
      </c>
      <c r="F23495" s="1">
        <v>47.22</v>
      </c>
    </row>
    <row r="23496" spans="1:6" x14ac:dyDescent="0.35">
      <c r="A23496" s="1">
        <v>802</v>
      </c>
      <c r="B23496" s="1" t="s">
        <v>180</v>
      </c>
      <c r="C23496" s="218">
        <v>44942</v>
      </c>
      <c r="D23496" s="218">
        <v>44939</v>
      </c>
      <c r="E23496" s="1">
        <v>1</v>
      </c>
      <c r="F23496" s="1">
        <v>23.66</v>
      </c>
    </row>
    <row r="23497" spans="1:6" x14ac:dyDescent="0.35">
      <c r="A23497" s="1">
        <v>802</v>
      </c>
      <c r="B23497" s="1" t="s">
        <v>180</v>
      </c>
      <c r="C23497" s="218">
        <v>44942</v>
      </c>
      <c r="D23497" s="218">
        <v>44940</v>
      </c>
      <c r="E23497" s="1">
        <v>13</v>
      </c>
      <c r="F23497" s="1">
        <v>369.46</v>
      </c>
    </row>
    <row r="23498" spans="1:6" x14ac:dyDescent="0.35">
      <c r="A23498" s="1">
        <v>802</v>
      </c>
      <c r="B23498" s="1" t="s">
        <v>180</v>
      </c>
      <c r="C23498" s="218">
        <v>44942</v>
      </c>
      <c r="D23498" s="218">
        <v>44941</v>
      </c>
      <c r="E23498" s="1">
        <v>2</v>
      </c>
      <c r="F23498" s="1">
        <v>78.010000000000005</v>
      </c>
    </row>
    <row r="23499" spans="1:6" x14ac:dyDescent="0.35">
      <c r="A23499" s="1">
        <v>802</v>
      </c>
      <c r="B23499" s="1" t="s">
        <v>180</v>
      </c>
      <c r="C23499" s="218">
        <v>44942</v>
      </c>
      <c r="D23499" s="218">
        <v>44942</v>
      </c>
      <c r="E23499" s="1">
        <v>9</v>
      </c>
      <c r="F23499" s="1">
        <v>305.20999999999998</v>
      </c>
    </row>
    <row r="23500" spans="1:6" x14ac:dyDescent="0.35">
      <c r="A23500" s="1">
        <v>802</v>
      </c>
      <c r="B23500" s="1" t="s">
        <v>180</v>
      </c>
      <c r="C23500" s="218">
        <v>44943</v>
      </c>
      <c r="D23500" s="218">
        <v>44939</v>
      </c>
      <c r="E23500" s="1">
        <v>6</v>
      </c>
      <c r="F23500" s="1">
        <v>172.75</v>
      </c>
    </row>
    <row r="23501" spans="1:6" x14ac:dyDescent="0.35">
      <c r="A23501" s="1">
        <v>802</v>
      </c>
      <c r="B23501" s="1" t="s">
        <v>180</v>
      </c>
      <c r="C23501" s="218">
        <v>44943</v>
      </c>
      <c r="D23501" s="218">
        <v>44940</v>
      </c>
      <c r="E23501" s="1">
        <v>12</v>
      </c>
      <c r="F23501" s="1">
        <v>284.22000000000003</v>
      </c>
    </row>
    <row r="23502" spans="1:6" x14ac:dyDescent="0.35">
      <c r="A23502" s="1">
        <v>802</v>
      </c>
      <c r="B23502" s="1" t="s">
        <v>180</v>
      </c>
      <c r="C23502" s="218">
        <v>44943</v>
      </c>
      <c r="D23502" s="218">
        <v>44941</v>
      </c>
      <c r="E23502" s="1">
        <v>4</v>
      </c>
      <c r="F23502" s="1">
        <v>89.1</v>
      </c>
    </row>
    <row r="23503" spans="1:6" x14ac:dyDescent="0.35">
      <c r="A23503" s="1">
        <v>802</v>
      </c>
      <c r="B23503" s="1" t="s">
        <v>180</v>
      </c>
      <c r="C23503" s="218">
        <v>44943</v>
      </c>
      <c r="D23503" s="218">
        <v>44942</v>
      </c>
      <c r="E23503" s="1">
        <v>6</v>
      </c>
      <c r="F23503" s="1">
        <v>234.43</v>
      </c>
    </row>
    <row r="23504" spans="1:6" x14ac:dyDescent="0.35">
      <c r="A23504" s="1">
        <v>802</v>
      </c>
      <c r="B23504" s="1" t="s">
        <v>180</v>
      </c>
      <c r="C23504" s="218">
        <v>44943</v>
      </c>
      <c r="D23504" s="218">
        <v>44943</v>
      </c>
      <c r="E23504" s="1">
        <v>9</v>
      </c>
      <c r="F23504" s="1">
        <v>303.43</v>
      </c>
    </row>
    <row r="23505" spans="1:6" x14ac:dyDescent="0.35">
      <c r="A23505" s="1">
        <v>802</v>
      </c>
      <c r="B23505" s="1" t="s">
        <v>180</v>
      </c>
      <c r="C23505" s="218">
        <v>44944</v>
      </c>
      <c r="D23505" s="218">
        <v>44940</v>
      </c>
      <c r="E23505" s="1">
        <v>1</v>
      </c>
      <c r="F23505" s="1">
        <v>22.77</v>
      </c>
    </row>
    <row r="23506" spans="1:6" x14ac:dyDescent="0.35">
      <c r="A23506" s="1">
        <v>802</v>
      </c>
      <c r="B23506" s="1" t="s">
        <v>180</v>
      </c>
      <c r="C23506" s="218">
        <v>44944</v>
      </c>
      <c r="D23506" s="218">
        <v>44941</v>
      </c>
      <c r="E23506" s="1">
        <v>7</v>
      </c>
      <c r="F23506" s="1">
        <v>165.92</v>
      </c>
    </row>
    <row r="23507" spans="1:6" x14ac:dyDescent="0.35">
      <c r="A23507" s="1">
        <v>802</v>
      </c>
      <c r="B23507" s="1" t="s">
        <v>180</v>
      </c>
      <c r="C23507" s="218">
        <v>44944</v>
      </c>
      <c r="D23507" s="218">
        <v>44942</v>
      </c>
      <c r="E23507" s="1">
        <v>14</v>
      </c>
      <c r="F23507" s="1">
        <v>362.23</v>
      </c>
    </row>
    <row r="23508" spans="1:6" x14ac:dyDescent="0.35">
      <c r="A23508" s="1">
        <v>802</v>
      </c>
      <c r="B23508" s="1" t="s">
        <v>180</v>
      </c>
      <c r="C23508" s="218">
        <v>44944</v>
      </c>
      <c r="D23508" s="218">
        <v>44943</v>
      </c>
      <c r="E23508" s="1">
        <v>5</v>
      </c>
      <c r="F23508" s="1">
        <v>118.55</v>
      </c>
    </row>
    <row r="23509" spans="1:6" x14ac:dyDescent="0.35">
      <c r="A23509" s="1">
        <v>802</v>
      </c>
      <c r="B23509" s="1" t="s">
        <v>180</v>
      </c>
      <c r="C23509" s="218">
        <v>44944</v>
      </c>
      <c r="D23509" s="218">
        <v>44944</v>
      </c>
      <c r="E23509" s="1">
        <v>8</v>
      </c>
      <c r="F23509" s="1">
        <v>220.37</v>
      </c>
    </row>
    <row r="23510" spans="1:6" x14ac:dyDescent="0.35">
      <c r="A23510" s="1">
        <v>802</v>
      </c>
      <c r="B23510" s="1" t="s">
        <v>180</v>
      </c>
      <c r="C23510" s="218">
        <v>44945</v>
      </c>
      <c r="D23510" s="218">
        <v>44941</v>
      </c>
      <c r="E23510" s="1">
        <v>1</v>
      </c>
      <c r="F23510" s="1">
        <v>23.66</v>
      </c>
    </row>
    <row r="23511" spans="1:6" x14ac:dyDescent="0.35">
      <c r="A23511" s="1">
        <v>802</v>
      </c>
      <c r="B23511" s="1" t="s">
        <v>180</v>
      </c>
      <c r="C23511" s="218">
        <v>44945</v>
      </c>
      <c r="D23511" s="218">
        <v>44942</v>
      </c>
      <c r="E23511" s="1">
        <v>8</v>
      </c>
      <c r="F23511" s="1">
        <v>189.78</v>
      </c>
    </row>
    <row r="23512" spans="1:6" x14ac:dyDescent="0.35">
      <c r="A23512" s="1">
        <v>802</v>
      </c>
      <c r="B23512" s="1" t="s">
        <v>180</v>
      </c>
      <c r="C23512" s="218">
        <v>44945</v>
      </c>
      <c r="D23512" s="218">
        <v>44943</v>
      </c>
      <c r="E23512" s="1">
        <v>17</v>
      </c>
      <c r="F23512" s="1">
        <v>525.53</v>
      </c>
    </row>
    <row r="23513" spans="1:6" x14ac:dyDescent="0.35">
      <c r="A23513" s="1">
        <v>802</v>
      </c>
      <c r="B23513" s="1" t="s">
        <v>180</v>
      </c>
      <c r="C23513" s="218">
        <v>44945</v>
      </c>
      <c r="D23513" s="218">
        <v>44944</v>
      </c>
      <c r="E23513" s="1">
        <v>5</v>
      </c>
      <c r="F23513" s="1">
        <v>149.09</v>
      </c>
    </row>
    <row r="23514" spans="1:6" x14ac:dyDescent="0.35">
      <c r="A23514" s="1">
        <v>802</v>
      </c>
      <c r="B23514" s="1" t="s">
        <v>180</v>
      </c>
      <c r="C23514" s="218">
        <v>44945</v>
      </c>
      <c r="D23514" s="218">
        <v>44945</v>
      </c>
      <c r="E23514" s="1">
        <v>5</v>
      </c>
      <c r="F23514" s="1">
        <v>210.57</v>
      </c>
    </row>
    <row r="23515" spans="1:6" x14ac:dyDescent="0.35">
      <c r="A23515" s="1">
        <v>802</v>
      </c>
      <c r="B23515" s="1" t="s">
        <v>180</v>
      </c>
      <c r="C23515" s="218">
        <v>44946</v>
      </c>
      <c r="D23515" s="218">
        <v>44942</v>
      </c>
      <c r="E23515" s="1">
        <v>3</v>
      </c>
      <c r="F23515" s="1">
        <v>101.57</v>
      </c>
    </row>
    <row r="23516" spans="1:6" x14ac:dyDescent="0.35">
      <c r="A23516" s="1">
        <v>802</v>
      </c>
      <c r="B23516" s="1" t="s">
        <v>180</v>
      </c>
      <c r="C23516" s="218">
        <v>44946</v>
      </c>
      <c r="D23516" s="218">
        <v>44943</v>
      </c>
      <c r="E23516" s="1">
        <v>5</v>
      </c>
      <c r="F23516" s="1">
        <v>148.99</v>
      </c>
    </row>
    <row r="23517" spans="1:6" x14ac:dyDescent="0.35">
      <c r="A23517" s="1">
        <v>802</v>
      </c>
      <c r="B23517" s="1" t="s">
        <v>180</v>
      </c>
      <c r="C23517" s="218">
        <v>44946</v>
      </c>
      <c r="D23517" s="218">
        <v>44944</v>
      </c>
      <c r="E23517" s="1">
        <v>18</v>
      </c>
      <c r="F23517" s="1">
        <v>426.28</v>
      </c>
    </row>
    <row r="23518" spans="1:6" x14ac:dyDescent="0.35">
      <c r="A23518" s="1">
        <v>802</v>
      </c>
      <c r="B23518" s="1" t="s">
        <v>180</v>
      </c>
      <c r="C23518" s="218">
        <v>44946</v>
      </c>
      <c r="D23518" s="218">
        <v>44945</v>
      </c>
      <c r="E23518" s="1">
        <v>10</v>
      </c>
      <c r="F23518" s="1">
        <v>358.27</v>
      </c>
    </row>
    <row r="23519" spans="1:6" x14ac:dyDescent="0.35">
      <c r="A23519" s="1">
        <v>802</v>
      </c>
      <c r="B23519" s="1" t="s">
        <v>180</v>
      </c>
      <c r="C23519" s="218">
        <v>44946</v>
      </c>
      <c r="D23519" s="218">
        <v>44946</v>
      </c>
      <c r="E23519" s="1">
        <v>8</v>
      </c>
      <c r="F23519" s="1">
        <v>220.37</v>
      </c>
    </row>
    <row r="23520" spans="1:6" x14ac:dyDescent="0.35">
      <c r="A23520" s="1">
        <v>802</v>
      </c>
      <c r="B23520" s="1" t="s">
        <v>180</v>
      </c>
      <c r="C23520" s="218">
        <v>44948</v>
      </c>
      <c r="D23520" s="218">
        <v>44943</v>
      </c>
      <c r="E23520" s="1">
        <v>7</v>
      </c>
      <c r="F23520" s="1">
        <v>165.72</v>
      </c>
    </row>
    <row r="23521" spans="1:6" x14ac:dyDescent="0.35">
      <c r="A23521" s="1">
        <v>802</v>
      </c>
      <c r="B23521" s="1" t="s">
        <v>180</v>
      </c>
      <c r="C23521" s="218">
        <v>44948</v>
      </c>
      <c r="D23521" s="218">
        <v>44944</v>
      </c>
      <c r="E23521" s="1">
        <v>10</v>
      </c>
      <c r="F23521" s="1">
        <v>237.1</v>
      </c>
    </row>
    <row r="23522" spans="1:6" x14ac:dyDescent="0.35">
      <c r="A23522" s="1">
        <v>802</v>
      </c>
      <c r="B23522" s="1" t="s">
        <v>180</v>
      </c>
      <c r="C23522" s="218">
        <v>44948</v>
      </c>
      <c r="D23522" s="218">
        <v>44945</v>
      </c>
      <c r="E23522" s="1">
        <v>13</v>
      </c>
      <c r="F23522" s="1">
        <v>307.98</v>
      </c>
    </row>
    <row r="23523" spans="1:6" x14ac:dyDescent="0.35">
      <c r="A23523" s="1">
        <v>802</v>
      </c>
      <c r="B23523" s="1" t="s">
        <v>180</v>
      </c>
      <c r="C23523" s="218">
        <v>44948</v>
      </c>
      <c r="D23523" s="218">
        <v>44946</v>
      </c>
      <c r="E23523" s="1">
        <v>13</v>
      </c>
      <c r="F23523" s="1">
        <v>338.47</v>
      </c>
    </row>
    <row r="23524" spans="1:6" x14ac:dyDescent="0.35">
      <c r="A23524" s="1">
        <v>802</v>
      </c>
      <c r="B23524" s="1" t="s">
        <v>180</v>
      </c>
      <c r="C23524" s="218">
        <v>44948</v>
      </c>
      <c r="D23524" s="218">
        <v>44947</v>
      </c>
      <c r="E23524" s="1">
        <v>9</v>
      </c>
      <c r="F23524" s="1">
        <v>304.82</v>
      </c>
    </row>
    <row r="23525" spans="1:6" x14ac:dyDescent="0.35">
      <c r="A23525" s="1">
        <v>802</v>
      </c>
      <c r="B23525" s="1" t="s">
        <v>180</v>
      </c>
      <c r="C23525" s="218">
        <v>44949</v>
      </c>
      <c r="D23525" s="218">
        <v>44945</v>
      </c>
      <c r="E23525" s="1">
        <v>5</v>
      </c>
      <c r="F23525" s="1">
        <v>148.99</v>
      </c>
    </row>
    <row r="23526" spans="1:6" x14ac:dyDescent="0.35">
      <c r="A23526" s="1">
        <v>802</v>
      </c>
      <c r="B23526" s="1" t="s">
        <v>180</v>
      </c>
      <c r="C23526" s="218">
        <v>44949</v>
      </c>
      <c r="D23526" s="218">
        <v>44946</v>
      </c>
      <c r="E23526" s="1">
        <v>7</v>
      </c>
      <c r="F23526" s="1">
        <v>165.92</v>
      </c>
    </row>
    <row r="23527" spans="1:6" x14ac:dyDescent="0.35">
      <c r="A23527" s="1">
        <v>802</v>
      </c>
      <c r="B23527" s="1" t="s">
        <v>180</v>
      </c>
      <c r="C23527" s="218">
        <v>44949</v>
      </c>
      <c r="D23527" s="218">
        <v>44947</v>
      </c>
      <c r="E23527" s="1">
        <v>23</v>
      </c>
      <c r="F23527" s="1">
        <v>636.75</v>
      </c>
    </row>
    <row r="23528" spans="1:6" x14ac:dyDescent="0.35">
      <c r="A23528" s="1">
        <v>802</v>
      </c>
      <c r="B23528" s="1" t="s">
        <v>180</v>
      </c>
      <c r="C23528" s="218">
        <v>44949</v>
      </c>
      <c r="D23528" s="218">
        <v>44948</v>
      </c>
      <c r="E23528" s="1">
        <v>8</v>
      </c>
      <c r="F23528" s="1">
        <v>189.83</v>
      </c>
    </row>
    <row r="23529" spans="1:6" x14ac:dyDescent="0.35">
      <c r="A23529" s="1">
        <v>802</v>
      </c>
      <c r="B23529" s="1" t="s">
        <v>180</v>
      </c>
      <c r="C23529" s="218">
        <v>44949</v>
      </c>
      <c r="D23529" s="218">
        <v>44949</v>
      </c>
      <c r="E23529" s="1">
        <v>6</v>
      </c>
      <c r="F23529" s="1">
        <v>203.64</v>
      </c>
    </row>
    <row r="23530" spans="1:6" x14ac:dyDescent="0.35">
      <c r="A23530" s="1">
        <v>802</v>
      </c>
      <c r="B23530" s="1" t="s">
        <v>180</v>
      </c>
      <c r="C23530" s="218">
        <v>44950</v>
      </c>
      <c r="D23530" s="218">
        <v>44946</v>
      </c>
      <c r="E23530" s="1">
        <v>4</v>
      </c>
      <c r="F23530" s="1">
        <v>94.84</v>
      </c>
    </row>
    <row r="23531" spans="1:6" x14ac:dyDescent="0.35">
      <c r="A23531" s="1">
        <v>802</v>
      </c>
      <c r="B23531" s="1" t="s">
        <v>180</v>
      </c>
      <c r="C23531" s="218">
        <v>44950</v>
      </c>
      <c r="D23531" s="218">
        <v>44947</v>
      </c>
      <c r="E23531" s="1">
        <v>4</v>
      </c>
      <c r="F23531" s="1">
        <v>94.84</v>
      </c>
    </row>
    <row r="23532" spans="1:6" x14ac:dyDescent="0.35">
      <c r="A23532" s="1">
        <v>802</v>
      </c>
      <c r="B23532" s="1" t="s">
        <v>180</v>
      </c>
      <c r="C23532" s="218">
        <v>44950</v>
      </c>
      <c r="D23532" s="218">
        <v>44948</v>
      </c>
      <c r="E23532" s="1">
        <v>19</v>
      </c>
      <c r="F23532" s="1">
        <v>573.20000000000005</v>
      </c>
    </row>
    <row r="23533" spans="1:6" x14ac:dyDescent="0.35">
      <c r="A23533" s="1">
        <v>802</v>
      </c>
      <c r="B23533" s="1" t="s">
        <v>180</v>
      </c>
      <c r="C23533" s="218">
        <v>44950</v>
      </c>
      <c r="D23533" s="218">
        <v>44949</v>
      </c>
      <c r="E23533" s="1">
        <v>14</v>
      </c>
      <c r="F23533" s="1">
        <v>361.74</v>
      </c>
    </row>
    <row r="23534" spans="1:6" x14ac:dyDescent="0.35">
      <c r="A23534" s="1">
        <v>802</v>
      </c>
      <c r="B23534" s="1" t="s">
        <v>180</v>
      </c>
      <c r="C23534" s="218">
        <v>44950</v>
      </c>
      <c r="D23534" s="218">
        <v>44950</v>
      </c>
      <c r="E23534" s="1">
        <v>12</v>
      </c>
      <c r="F23534" s="1">
        <v>315.51</v>
      </c>
    </row>
    <row r="23535" spans="1:6" x14ac:dyDescent="0.35">
      <c r="A23535" s="1">
        <v>802</v>
      </c>
      <c r="B23535" s="1" t="s">
        <v>180</v>
      </c>
      <c r="C23535" s="218">
        <v>44951</v>
      </c>
      <c r="D23535" s="218">
        <v>44947</v>
      </c>
      <c r="E23535" s="1">
        <v>2</v>
      </c>
      <c r="F23535" s="1">
        <v>47.42</v>
      </c>
    </row>
    <row r="23536" spans="1:6" x14ac:dyDescent="0.35">
      <c r="A23536" s="1">
        <v>802</v>
      </c>
      <c r="B23536" s="1" t="s">
        <v>180</v>
      </c>
      <c r="C23536" s="218">
        <v>44951</v>
      </c>
      <c r="D23536" s="218">
        <v>44948</v>
      </c>
      <c r="E23536" s="1">
        <v>5</v>
      </c>
      <c r="F23536" s="1">
        <v>149.19</v>
      </c>
    </row>
    <row r="23537" spans="1:6" x14ac:dyDescent="0.35">
      <c r="A23537" s="1">
        <v>802</v>
      </c>
      <c r="B23537" s="1" t="s">
        <v>180</v>
      </c>
      <c r="C23537" s="218">
        <v>44951</v>
      </c>
      <c r="D23537" s="218">
        <v>44949</v>
      </c>
      <c r="E23537" s="1">
        <v>10</v>
      </c>
      <c r="F23537" s="1">
        <v>297.98</v>
      </c>
    </row>
    <row r="23538" spans="1:6" x14ac:dyDescent="0.35">
      <c r="A23538" s="1">
        <v>802</v>
      </c>
      <c r="B23538" s="1" t="s">
        <v>180</v>
      </c>
      <c r="C23538" s="218">
        <v>44951</v>
      </c>
      <c r="D23538" s="218">
        <v>44950</v>
      </c>
      <c r="E23538" s="1">
        <v>7</v>
      </c>
      <c r="F23538" s="1">
        <v>196.61</v>
      </c>
    </row>
    <row r="23539" spans="1:6" x14ac:dyDescent="0.35">
      <c r="A23539" s="1">
        <v>802</v>
      </c>
      <c r="B23539" s="1" t="s">
        <v>180</v>
      </c>
      <c r="C23539" s="218">
        <v>44951</v>
      </c>
      <c r="D23539" s="218">
        <v>44951</v>
      </c>
      <c r="E23539" s="1">
        <v>16</v>
      </c>
      <c r="F23539" s="1">
        <v>379.16</v>
      </c>
    </row>
    <row r="23540" spans="1:6" x14ac:dyDescent="0.35">
      <c r="A23540" s="1">
        <v>802</v>
      </c>
      <c r="B23540" s="1" t="s">
        <v>180</v>
      </c>
      <c r="C23540" s="218">
        <v>44952</v>
      </c>
      <c r="D23540" s="218">
        <v>44949</v>
      </c>
      <c r="E23540" s="1">
        <v>2</v>
      </c>
      <c r="F23540" s="1">
        <v>47.32</v>
      </c>
    </row>
    <row r="23541" spans="1:6" x14ac:dyDescent="0.35">
      <c r="A23541" s="1">
        <v>802</v>
      </c>
      <c r="B23541" s="1" t="s">
        <v>180</v>
      </c>
      <c r="C23541" s="218">
        <v>44952</v>
      </c>
      <c r="D23541" s="218">
        <v>44950</v>
      </c>
      <c r="E23541" s="1">
        <v>22</v>
      </c>
      <c r="F23541" s="1">
        <v>644.28</v>
      </c>
    </row>
    <row r="23542" spans="1:6" x14ac:dyDescent="0.35">
      <c r="A23542" s="1">
        <v>802</v>
      </c>
      <c r="B23542" s="1" t="s">
        <v>180</v>
      </c>
      <c r="C23542" s="218">
        <v>44952</v>
      </c>
      <c r="D23542" s="218">
        <v>44951</v>
      </c>
      <c r="E23542" s="1">
        <v>10</v>
      </c>
      <c r="F23542" s="1">
        <v>266.60000000000002</v>
      </c>
    </row>
    <row r="23543" spans="1:6" x14ac:dyDescent="0.35">
      <c r="A23543" s="1">
        <v>802</v>
      </c>
      <c r="B23543" s="1" t="s">
        <v>180</v>
      </c>
      <c r="C23543" s="218">
        <v>44952</v>
      </c>
      <c r="D23543" s="218">
        <v>44952</v>
      </c>
      <c r="E23543" s="1">
        <v>4</v>
      </c>
      <c r="F23543" s="1">
        <v>94.84</v>
      </c>
    </row>
    <row r="23544" spans="1:6" x14ac:dyDescent="0.35">
      <c r="A23544" s="1">
        <v>803</v>
      </c>
      <c r="B23544" s="1" t="s">
        <v>181</v>
      </c>
      <c r="C23544" s="218">
        <v>44879</v>
      </c>
      <c r="D23544" s="218">
        <v>44879</v>
      </c>
      <c r="E23544" s="1">
        <v>8</v>
      </c>
      <c r="F23544" s="1">
        <v>187.5</v>
      </c>
    </row>
    <row r="23545" spans="1:6" x14ac:dyDescent="0.35">
      <c r="A23545" s="1">
        <v>803</v>
      </c>
      <c r="B23545" s="1" t="s">
        <v>181</v>
      </c>
      <c r="C23545" s="218">
        <v>44881</v>
      </c>
      <c r="D23545" s="218">
        <v>44879</v>
      </c>
      <c r="E23545" s="1">
        <v>2</v>
      </c>
      <c r="F23545" s="1">
        <v>47.02</v>
      </c>
    </row>
    <row r="23546" spans="1:6" x14ac:dyDescent="0.35">
      <c r="A23546" s="1">
        <v>803</v>
      </c>
      <c r="B23546" s="1" t="s">
        <v>181</v>
      </c>
      <c r="C23546" s="218">
        <v>44881</v>
      </c>
      <c r="D23546" s="218">
        <v>44880</v>
      </c>
      <c r="E23546" s="1">
        <v>9</v>
      </c>
      <c r="F23546" s="1">
        <v>210.28</v>
      </c>
    </row>
    <row r="23547" spans="1:6" x14ac:dyDescent="0.35">
      <c r="A23547" s="1">
        <v>803</v>
      </c>
      <c r="B23547" s="1" t="s">
        <v>181</v>
      </c>
      <c r="C23547" s="218">
        <v>44881</v>
      </c>
      <c r="D23547" s="218">
        <v>44881</v>
      </c>
      <c r="E23547" s="1">
        <v>5</v>
      </c>
      <c r="F23547" s="1">
        <v>118.4</v>
      </c>
    </row>
    <row r="23548" spans="1:6" x14ac:dyDescent="0.35">
      <c r="A23548" s="1">
        <v>803</v>
      </c>
      <c r="B23548" s="1" t="s">
        <v>181</v>
      </c>
      <c r="C23548" s="218">
        <v>44883</v>
      </c>
      <c r="D23548" s="218">
        <v>44879</v>
      </c>
      <c r="E23548" s="1">
        <v>5</v>
      </c>
      <c r="F23548" s="1">
        <v>110.39</v>
      </c>
    </row>
    <row r="23549" spans="1:6" x14ac:dyDescent="0.35">
      <c r="A23549" s="1">
        <v>803</v>
      </c>
      <c r="B23549" s="1" t="s">
        <v>181</v>
      </c>
      <c r="C23549" s="218">
        <v>44883</v>
      </c>
      <c r="D23549" s="218">
        <v>44880</v>
      </c>
      <c r="E23549" s="1">
        <v>2</v>
      </c>
      <c r="F23549" s="1">
        <v>43.75</v>
      </c>
    </row>
    <row r="23550" spans="1:6" x14ac:dyDescent="0.35">
      <c r="A23550" s="1">
        <v>803</v>
      </c>
      <c r="B23550" s="1" t="s">
        <v>181</v>
      </c>
      <c r="C23550" s="218">
        <v>44883</v>
      </c>
      <c r="D23550" s="218">
        <v>44881</v>
      </c>
      <c r="E23550" s="1">
        <v>8</v>
      </c>
      <c r="F23550" s="1">
        <v>185.28</v>
      </c>
    </row>
    <row r="23551" spans="1:6" x14ac:dyDescent="0.35">
      <c r="A23551" s="1">
        <v>803</v>
      </c>
      <c r="B23551" s="1" t="s">
        <v>181</v>
      </c>
      <c r="C23551" s="218">
        <v>44883</v>
      </c>
      <c r="D23551" s="218">
        <v>44882</v>
      </c>
      <c r="E23551" s="1">
        <v>4</v>
      </c>
      <c r="F23551" s="1">
        <v>120.68</v>
      </c>
    </row>
    <row r="23552" spans="1:6" x14ac:dyDescent="0.35">
      <c r="A23552" s="1">
        <v>803</v>
      </c>
      <c r="B23552" s="1" t="s">
        <v>181</v>
      </c>
      <c r="C23552" s="218">
        <v>44884</v>
      </c>
      <c r="D23552" s="218">
        <v>44879</v>
      </c>
      <c r="E23552" s="1">
        <v>1</v>
      </c>
      <c r="F23552" s="1">
        <v>23.76</v>
      </c>
    </row>
    <row r="23553" spans="1:6" x14ac:dyDescent="0.35">
      <c r="A23553" s="1">
        <v>803</v>
      </c>
      <c r="B23553" s="1" t="s">
        <v>181</v>
      </c>
      <c r="C23553" s="218">
        <v>44884</v>
      </c>
      <c r="D23553" s="218">
        <v>44880</v>
      </c>
      <c r="E23553" s="1">
        <v>3</v>
      </c>
      <c r="F23553" s="1">
        <v>71.28</v>
      </c>
    </row>
    <row r="23554" spans="1:6" x14ac:dyDescent="0.35">
      <c r="A23554" s="1">
        <v>803</v>
      </c>
      <c r="B23554" s="1" t="s">
        <v>181</v>
      </c>
      <c r="C23554" s="218">
        <v>44884</v>
      </c>
      <c r="D23554" s="218">
        <v>44881</v>
      </c>
      <c r="E23554" s="1">
        <v>12</v>
      </c>
      <c r="F23554" s="1">
        <v>283.33999999999997</v>
      </c>
    </row>
    <row r="23555" spans="1:6" x14ac:dyDescent="0.35">
      <c r="A23555" s="1">
        <v>803</v>
      </c>
      <c r="B23555" s="1" t="s">
        <v>181</v>
      </c>
      <c r="C23555" s="218">
        <v>44884</v>
      </c>
      <c r="D23555" s="218">
        <v>44882</v>
      </c>
      <c r="E23555" s="1">
        <v>10</v>
      </c>
      <c r="F23555" s="1">
        <v>231.26</v>
      </c>
    </row>
    <row r="23556" spans="1:6" x14ac:dyDescent="0.35">
      <c r="A23556" s="1">
        <v>803</v>
      </c>
      <c r="B23556" s="1" t="s">
        <v>181</v>
      </c>
      <c r="C23556" s="218">
        <v>44884</v>
      </c>
      <c r="D23556" s="218">
        <v>44883</v>
      </c>
      <c r="E23556" s="1">
        <v>10</v>
      </c>
      <c r="F23556" s="1">
        <v>284.77999999999997</v>
      </c>
    </row>
    <row r="23557" spans="1:6" x14ac:dyDescent="0.35">
      <c r="A23557" s="1">
        <v>803</v>
      </c>
      <c r="B23557" s="1" t="s">
        <v>181</v>
      </c>
      <c r="C23557" s="218">
        <v>44884</v>
      </c>
      <c r="D23557" s="218">
        <v>44884</v>
      </c>
      <c r="E23557" s="1">
        <v>2</v>
      </c>
      <c r="F23557" s="1">
        <v>71.08</v>
      </c>
    </row>
    <row r="23558" spans="1:6" x14ac:dyDescent="0.35">
      <c r="A23558" s="1">
        <v>803</v>
      </c>
      <c r="B23558" s="1" t="s">
        <v>181</v>
      </c>
      <c r="C23558" s="218">
        <v>44885</v>
      </c>
      <c r="D23558" s="218">
        <v>44879</v>
      </c>
      <c r="E23558" s="1">
        <v>1</v>
      </c>
      <c r="F23558" s="1">
        <v>23.76</v>
      </c>
    </row>
    <row r="23559" spans="1:6" x14ac:dyDescent="0.35">
      <c r="A23559" s="1">
        <v>803</v>
      </c>
      <c r="B23559" s="1" t="s">
        <v>181</v>
      </c>
      <c r="C23559" s="218">
        <v>44885</v>
      </c>
      <c r="D23559" s="218">
        <v>44881</v>
      </c>
      <c r="E23559" s="1">
        <v>3</v>
      </c>
      <c r="F23559" s="1">
        <v>71.28</v>
      </c>
    </row>
    <row r="23560" spans="1:6" x14ac:dyDescent="0.35">
      <c r="A23560" s="1">
        <v>803</v>
      </c>
      <c r="B23560" s="1" t="s">
        <v>181</v>
      </c>
      <c r="C23560" s="218">
        <v>44885</v>
      </c>
      <c r="D23560" s="218">
        <v>44882</v>
      </c>
      <c r="E23560" s="1">
        <v>9</v>
      </c>
      <c r="F23560" s="1">
        <v>237.1</v>
      </c>
    </row>
    <row r="23561" spans="1:6" x14ac:dyDescent="0.35">
      <c r="A23561" s="1">
        <v>803</v>
      </c>
      <c r="B23561" s="1" t="s">
        <v>181</v>
      </c>
      <c r="C23561" s="218">
        <v>44885</v>
      </c>
      <c r="D23561" s="218">
        <v>44883</v>
      </c>
      <c r="E23561" s="1">
        <v>3</v>
      </c>
      <c r="F23561" s="1">
        <v>91.67</v>
      </c>
    </row>
    <row r="23562" spans="1:6" x14ac:dyDescent="0.35">
      <c r="A23562" s="1">
        <v>803</v>
      </c>
      <c r="B23562" s="1" t="s">
        <v>181</v>
      </c>
      <c r="C23562" s="218">
        <v>44885</v>
      </c>
      <c r="D23562" s="218">
        <v>44884</v>
      </c>
      <c r="E23562" s="1">
        <v>4</v>
      </c>
      <c r="F23562" s="1">
        <v>94.59</v>
      </c>
    </row>
    <row r="23563" spans="1:6" x14ac:dyDescent="0.35">
      <c r="A23563" s="1">
        <v>803</v>
      </c>
      <c r="B23563" s="1" t="s">
        <v>181</v>
      </c>
      <c r="C23563" s="218">
        <v>44885</v>
      </c>
      <c r="D23563" s="218">
        <v>44885</v>
      </c>
      <c r="E23563" s="1">
        <v>1</v>
      </c>
      <c r="F23563" s="1">
        <v>49.5</v>
      </c>
    </row>
    <row r="23564" spans="1:6" x14ac:dyDescent="0.35">
      <c r="A23564" s="1">
        <v>803</v>
      </c>
      <c r="B23564" s="1" t="s">
        <v>181</v>
      </c>
      <c r="C23564" s="218">
        <v>44886</v>
      </c>
      <c r="D23564" s="218">
        <v>44881</v>
      </c>
      <c r="E23564" s="1">
        <v>4</v>
      </c>
      <c r="F23564" s="1">
        <v>94.05</v>
      </c>
    </row>
    <row r="23565" spans="1:6" x14ac:dyDescent="0.35">
      <c r="A23565" s="1">
        <v>803</v>
      </c>
      <c r="B23565" s="1" t="s">
        <v>181</v>
      </c>
      <c r="C23565" s="218">
        <v>44886</v>
      </c>
      <c r="D23565" s="218">
        <v>44882</v>
      </c>
      <c r="E23565" s="1">
        <v>6</v>
      </c>
      <c r="F23565" s="1">
        <v>142.56</v>
      </c>
    </row>
    <row r="23566" spans="1:6" x14ac:dyDescent="0.35">
      <c r="A23566" s="1">
        <v>803</v>
      </c>
      <c r="B23566" s="1" t="s">
        <v>181</v>
      </c>
      <c r="C23566" s="218">
        <v>44886</v>
      </c>
      <c r="D23566" s="218">
        <v>44883</v>
      </c>
      <c r="E23566" s="1">
        <v>6</v>
      </c>
      <c r="F23566" s="1">
        <v>163.55000000000001</v>
      </c>
    </row>
    <row r="23567" spans="1:6" x14ac:dyDescent="0.35">
      <c r="A23567" s="1">
        <v>803</v>
      </c>
      <c r="B23567" s="1" t="s">
        <v>181</v>
      </c>
      <c r="C23567" s="218">
        <v>44886</v>
      </c>
      <c r="D23567" s="218">
        <v>44884</v>
      </c>
      <c r="E23567" s="1">
        <v>3</v>
      </c>
      <c r="F23567" s="1">
        <v>96.33</v>
      </c>
    </row>
    <row r="23568" spans="1:6" x14ac:dyDescent="0.35">
      <c r="A23568" s="1">
        <v>803</v>
      </c>
      <c r="B23568" s="1" t="s">
        <v>181</v>
      </c>
      <c r="C23568" s="218">
        <v>44886</v>
      </c>
      <c r="D23568" s="218">
        <v>44885</v>
      </c>
      <c r="E23568" s="1">
        <v>5</v>
      </c>
      <c r="F23568" s="1">
        <v>196.02</v>
      </c>
    </row>
    <row r="23569" spans="1:6" x14ac:dyDescent="0.35">
      <c r="A23569" s="1">
        <v>803</v>
      </c>
      <c r="B23569" s="1" t="s">
        <v>181</v>
      </c>
      <c r="C23569" s="218">
        <v>44886</v>
      </c>
      <c r="D23569" s="218">
        <v>44886</v>
      </c>
      <c r="E23569" s="1">
        <v>7</v>
      </c>
      <c r="F23569" s="1">
        <v>243.54</v>
      </c>
    </row>
    <row r="23570" spans="1:6" x14ac:dyDescent="0.35">
      <c r="A23570" s="1">
        <v>803</v>
      </c>
      <c r="B23570" s="1" t="s">
        <v>181</v>
      </c>
      <c r="C23570" s="218">
        <v>44887</v>
      </c>
      <c r="D23570" s="218">
        <v>44880</v>
      </c>
      <c r="E23570" s="1">
        <v>1</v>
      </c>
      <c r="F23570" s="1">
        <v>20.59</v>
      </c>
    </row>
    <row r="23571" spans="1:6" x14ac:dyDescent="0.35">
      <c r="A23571" s="1">
        <v>803</v>
      </c>
      <c r="B23571" s="1" t="s">
        <v>181</v>
      </c>
      <c r="C23571" s="218">
        <v>44887</v>
      </c>
      <c r="D23571" s="218">
        <v>44881</v>
      </c>
      <c r="E23571" s="1">
        <v>2</v>
      </c>
      <c r="F23571" s="1">
        <v>47.52</v>
      </c>
    </row>
    <row r="23572" spans="1:6" x14ac:dyDescent="0.35">
      <c r="A23572" s="1">
        <v>803</v>
      </c>
      <c r="B23572" s="1" t="s">
        <v>181</v>
      </c>
      <c r="C23572" s="218">
        <v>44887</v>
      </c>
      <c r="D23572" s="218">
        <v>44883</v>
      </c>
      <c r="E23572" s="1">
        <v>2</v>
      </c>
      <c r="F23572" s="1">
        <v>47.52</v>
      </c>
    </row>
    <row r="23573" spans="1:6" x14ac:dyDescent="0.35">
      <c r="A23573" s="1">
        <v>803</v>
      </c>
      <c r="B23573" s="1" t="s">
        <v>181</v>
      </c>
      <c r="C23573" s="218">
        <v>44887</v>
      </c>
      <c r="D23573" s="218">
        <v>44885</v>
      </c>
      <c r="E23573" s="1">
        <v>5</v>
      </c>
      <c r="F23573" s="1">
        <v>140.97999999999999</v>
      </c>
    </row>
    <row r="23574" spans="1:6" x14ac:dyDescent="0.35">
      <c r="A23574" s="1">
        <v>803</v>
      </c>
      <c r="B23574" s="1" t="s">
        <v>181</v>
      </c>
      <c r="C23574" s="218">
        <v>44887</v>
      </c>
      <c r="D23574" s="218">
        <v>44886</v>
      </c>
      <c r="E23574" s="1">
        <v>4</v>
      </c>
      <c r="F23574" s="1">
        <v>120.28</v>
      </c>
    </row>
    <row r="23575" spans="1:6" x14ac:dyDescent="0.35">
      <c r="A23575" s="1">
        <v>803</v>
      </c>
      <c r="B23575" s="1" t="s">
        <v>181</v>
      </c>
      <c r="C23575" s="218">
        <v>44887</v>
      </c>
      <c r="D23575" s="218">
        <v>44887</v>
      </c>
      <c r="E23575" s="1">
        <v>8</v>
      </c>
      <c r="F23575" s="1">
        <v>186.32</v>
      </c>
    </row>
    <row r="23576" spans="1:6" x14ac:dyDescent="0.35">
      <c r="A23576" s="1">
        <v>803</v>
      </c>
      <c r="B23576" s="1" t="s">
        <v>181</v>
      </c>
      <c r="C23576" s="218">
        <v>44888</v>
      </c>
      <c r="D23576" s="218">
        <v>44882</v>
      </c>
      <c r="E23576" s="1">
        <v>1</v>
      </c>
      <c r="F23576" s="1">
        <v>23.76</v>
      </c>
    </row>
    <row r="23577" spans="1:6" x14ac:dyDescent="0.35">
      <c r="A23577" s="1">
        <v>803</v>
      </c>
      <c r="B23577" s="1" t="s">
        <v>181</v>
      </c>
      <c r="C23577" s="218">
        <v>44888</v>
      </c>
      <c r="D23577" s="218">
        <v>44883</v>
      </c>
      <c r="E23577" s="1">
        <v>1</v>
      </c>
      <c r="F23577" s="1">
        <v>23.76</v>
      </c>
    </row>
    <row r="23578" spans="1:6" x14ac:dyDescent="0.35">
      <c r="A23578" s="1">
        <v>803</v>
      </c>
      <c r="B23578" s="1" t="s">
        <v>181</v>
      </c>
      <c r="C23578" s="218">
        <v>44888</v>
      </c>
      <c r="D23578" s="218">
        <v>44884</v>
      </c>
      <c r="E23578" s="1">
        <v>1</v>
      </c>
      <c r="F23578" s="1">
        <v>20.49</v>
      </c>
    </row>
    <row r="23579" spans="1:6" x14ac:dyDescent="0.35">
      <c r="A23579" s="1">
        <v>803</v>
      </c>
      <c r="B23579" s="1" t="s">
        <v>181</v>
      </c>
      <c r="C23579" s="218">
        <v>44888</v>
      </c>
      <c r="D23579" s="218">
        <v>44885</v>
      </c>
      <c r="E23579" s="1">
        <v>1</v>
      </c>
      <c r="F23579" s="1">
        <v>20</v>
      </c>
    </row>
    <row r="23580" spans="1:6" x14ac:dyDescent="0.35">
      <c r="A23580" s="1">
        <v>803</v>
      </c>
      <c r="B23580" s="1" t="s">
        <v>181</v>
      </c>
      <c r="C23580" s="218">
        <v>44888</v>
      </c>
      <c r="D23580" s="218">
        <v>44886</v>
      </c>
      <c r="E23580" s="1">
        <v>3</v>
      </c>
      <c r="F23580" s="1">
        <v>90.88</v>
      </c>
    </row>
    <row r="23581" spans="1:6" x14ac:dyDescent="0.35">
      <c r="A23581" s="1">
        <v>803</v>
      </c>
      <c r="B23581" s="1" t="s">
        <v>181</v>
      </c>
      <c r="C23581" s="218">
        <v>44888</v>
      </c>
      <c r="D23581" s="218">
        <v>44887</v>
      </c>
      <c r="E23581" s="1">
        <v>3</v>
      </c>
      <c r="F23581" s="1">
        <v>66.13</v>
      </c>
    </row>
    <row r="23582" spans="1:6" x14ac:dyDescent="0.35">
      <c r="A23582" s="1">
        <v>803</v>
      </c>
      <c r="B23582" s="1" t="s">
        <v>181</v>
      </c>
      <c r="C23582" s="218">
        <v>44888</v>
      </c>
      <c r="D23582" s="218">
        <v>44888</v>
      </c>
      <c r="E23582" s="1">
        <v>3</v>
      </c>
      <c r="F23582" s="1">
        <v>92.76</v>
      </c>
    </row>
    <row r="23583" spans="1:6" x14ac:dyDescent="0.35">
      <c r="A23583" s="1">
        <v>803</v>
      </c>
      <c r="B23583" s="1" t="s">
        <v>181</v>
      </c>
      <c r="C23583" s="218">
        <v>44889</v>
      </c>
      <c r="D23583" s="218">
        <v>44885</v>
      </c>
      <c r="E23583" s="1">
        <v>2</v>
      </c>
      <c r="F23583" s="1">
        <v>66.87</v>
      </c>
    </row>
    <row r="23584" spans="1:6" x14ac:dyDescent="0.35">
      <c r="A23584" s="1">
        <v>803</v>
      </c>
      <c r="B23584" s="1" t="s">
        <v>181</v>
      </c>
      <c r="C23584" s="218">
        <v>44889</v>
      </c>
      <c r="D23584" s="218">
        <v>44886</v>
      </c>
      <c r="E23584" s="1">
        <v>3</v>
      </c>
      <c r="F23584" s="1">
        <v>97.02</v>
      </c>
    </row>
    <row r="23585" spans="1:6" x14ac:dyDescent="0.35">
      <c r="A23585" s="1">
        <v>803</v>
      </c>
      <c r="B23585" s="1" t="s">
        <v>181</v>
      </c>
      <c r="C23585" s="218">
        <v>44889</v>
      </c>
      <c r="D23585" s="218">
        <v>44887</v>
      </c>
      <c r="E23585" s="1">
        <v>7</v>
      </c>
      <c r="F23585" s="1">
        <v>162.56</v>
      </c>
    </row>
    <row r="23586" spans="1:6" x14ac:dyDescent="0.35">
      <c r="A23586" s="1">
        <v>803</v>
      </c>
      <c r="B23586" s="1" t="s">
        <v>181</v>
      </c>
      <c r="C23586" s="218">
        <v>44889</v>
      </c>
      <c r="D23586" s="218">
        <v>44888</v>
      </c>
      <c r="E23586" s="1">
        <v>6</v>
      </c>
      <c r="F23586" s="1">
        <v>187.8</v>
      </c>
    </row>
    <row r="23587" spans="1:6" x14ac:dyDescent="0.35">
      <c r="A23587" s="1">
        <v>803</v>
      </c>
      <c r="B23587" s="1" t="s">
        <v>181</v>
      </c>
      <c r="C23587" s="218">
        <v>44890</v>
      </c>
      <c r="D23587" s="218">
        <v>44884</v>
      </c>
      <c r="E23587" s="1">
        <v>1</v>
      </c>
      <c r="F23587" s="1">
        <v>23.76</v>
      </c>
    </row>
    <row r="23588" spans="1:6" x14ac:dyDescent="0.35">
      <c r="A23588" s="1">
        <v>803</v>
      </c>
      <c r="B23588" s="1" t="s">
        <v>181</v>
      </c>
      <c r="C23588" s="218">
        <v>44890</v>
      </c>
      <c r="D23588" s="218">
        <v>44885</v>
      </c>
      <c r="E23588" s="1">
        <v>3</v>
      </c>
      <c r="F23588" s="1">
        <v>71.23</v>
      </c>
    </row>
    <row r="23589" spans="1:6" x14ac:dyDescent="0.35">
      <c r="A23589" s="1">
        <v>803</v>
      </c>
      <c r="B23589" s="1" t="s">
        <v>181</v>
      </c>
      <c r="C23589" s="218">
        <v>44890</v>
      </c>
      <c r="D23589" s="218">
        <v>44886</v>
      </c>
      <c r="E23589" s="1">
        <v>3</v>
      </c>
      <c r="F23589" s="1">
        <v>67.319999999999993</v>
      </c>
    </row>
    <row r="23590" spans="1:6" x14ac:dyDescent="0.35">
      <c r="A23590" s="1">
        <v>803</v>
      </c>
      <c r="B23590" s="1" t="s">
        <v>181</v>
      </c>
      <c r="C23590" s="218">
        <v>44890</v>
      </c>
      <c r="D23590" s="218">
        <v>44887</v>
      </c>
      <c r="E23590" s="1">
        <v>8</v>
      </c>
      <c r="F23590" s="1">
        <v>208.19</v>
      </c>
    </row>
    <row r="23591" spans="1:6" x14ac:dyDescent="0.35">
      <c r="A23591" s="1">
        <v>803</v>
      </c>
      <c r="B23591" s="1" t="s">
        <v>181</v>
      </c>
      <c r="C23591" s="218">
        <v>44890</v>
      </c>
      <c r="D23591" s="218">
        <v>44888</v>
      </c>
      <c r="E23591" s="1">
        <v>10</v>
      </c>
      <c r="F23591" s="1">
        <v>253.54</v>
      </c>
    </row>
    <row r="23592" spans="1:6" x14ac:dyDescent="0.35">
      <c r="A23592" s="1">
        <v>803</v>
      </c>
      <c r="B23592" s="1" t="s">
        <v>181</v>
      </c>
      <c r="C23592" s="218">
        <v>44890</v>
      </c>
      <c r="D23592" s="218">
        <v>44889</v>
      </c>
      <c r="E23592" s="1">
        <v>1</v>
      </c>
      <c r="F23592" s="1">
        <v>23.76</v>
      </c>
    </row>
    <row r="23593" spans="1:6" x14ac:dyDescent="0.35">
      <c r="A23593" s="1">
        <v>803</v>
      </c>
      <c r="B23593" s="1" t="s">
        <v>181</v>
      </c>
      <c r="C23593" s="218">
        <v>44891</v>
      </c>
      <c r="D23593" s="218">
        <v>44886</v>
      </c>
      <c r="E23593" s="1">
        <v>1</v>
      </c>
      <c r="F23593" s="1">
        <v>23.76</v>
      </c>
    </row>
    <row r="23594" spans="1:6" x14ac:dyDescent="0.35">
      <c r="A23594" s="1">
        <v>803</v>
      </c>
      <c r="B23594" s="1" t="s">
        <v>181</v>
      </c>
      <c r="C23594" s="218">
        <v>44891</v>
      </c>
      <c r="D23594" s="218">
        <v>44887</v>
      </c>
      <c r="E23594" s="1">
        <v>2</v>
      </c>
      <c r="F23594" s="1">
        <v>46.43</v>
      </c>
    </row>
    <row r="23595" spans="1:6" x14ac:dyDescent="0.35">
      <c r="A23595" s="1">
        <v>803</v>
      </c>
      <c r="B23595" s="1" t="s">
        <v>181</v>
      </c>
      <c r="C23595" s="218">
        <v>44891</v>
      </c>
      <c r="D23595" s="218">
        <v>44888</v>
      </c>
      <c r="E23595" s="1">
        <v>7</v>
      </c>
      <c r="F23595" s="1">
        <v>164.24</v>
      </c>
    </row>
    <row r="23596" spans="1:6" x14ac:dyDescent="0.35">
      <c r="A23596" s="1">
        <v>803</v>
      </c>
      <c r="B23596" s="1" t="s">
        <v>181</v>
      </c>
      <c r="C23596" s="218">
        <v>44891</v>
      </c>
      <c r="D23596" s="218">
        <v>44889</v>
      </c>
      <c r="E23596" s="1">
        <v>2</v>
      </c>
      <c r="F23596" s="1">
        <v>42.67</v>
      </c>
    </row>
    <row r="23597" spans="1:6" x14ac:dyDescent="0.35">
      <c r="A23597" s="1">
        <v>803</v>
      </c>
      <c r="B23597" s="1" t="s">
        <v>181</v>
      </c>
      <c r="C23597" s="218">
        <v>44891</v>
      </c>
      <c r="D23597" s="218">
        <v>44890</v>
      </c>
      <c r="E23597" s="1">
        <v>2</v>
      </c>
      <c r="F23597" s="1">
        <v>46.33</v>
      </c>
    </row>
    <row r="23598" spans="1:6" x14ac:dyDescent="0.35">
      <c r="A23598" s="1">
        <v>803</v>
      </c>
      <c r="B23598" s="1" t="s">
        <v>181</v>
      </c>
      <c r="C23598" s="218">
        <v>44891</v>
      </c>
      <c r="D23598" s="218">
        <v>44891</v>
      </c>
      <c r="E23598" s="1">
        <v>2</v>
      </c>
      <c r="F23598" s="1">
        <v>47.52</v>
      </c>
    </row>
    <row r="23599" spans="1:6" x14ac:dyDescent="0.35">
      <c r="A23599" s="1">
        <v>803</v>
      </c>
      <c r="B23599" s="1" t="s">
        <v>181</v>
      </c>
      <c r="C23599" s="218">
        <v>44892</v>
      </c>
      <c r="D23599" s="218">
        <v>44887</v>
      </c>
      <c r="E23599" s="1">
        <v>4</v>
      </c>
      <c r="F23599" s="1">
        <v>94.94</v>
      </c>
    </row>
    <row r="23600" spans="1:6" x14ac:dyDescent="0.35">
      <c r="A23600" s="1">
        <v>803</v>
      </c>
      <c r="B23600" s="1" t="s">
        <v>181</v>
      </c>
      <c r="C23600" s="218">
        <v>44892</v>
      </c>
      <c r="D23600" s="218">
        <v>44888</v>
      </c>
      <c r="E23600" s="1">
        <v>2</v>
      </c>
      <c r="F23600" s="1">
        <v>47.52</v>
      </c>
    </row>
    <row r="23601" spans="1:6" x14ac:dyDescent="0.35">
      <c r="A23601" s="1">
        <v>803</v>
      </c>
      <c r="B23601" s="1" t="s">
        <v>181</v>
      </c>
      <c r="C23601" s="218">
        <v>44892</v>
      </c>
      <c r="D23601" s="218">
        <v>44889</v>
      </c>
      <c r="E23601" s="1">
        <v>2</v>
      </c>
      <c r="F23601" s="1">
        <v>47.52</v>
      </c>
    </row>
    <row r="23602" spans="1:6" x14ac:dyDescent="0.35">
      <c r="A23602" s="1">
        <v>803</v>
      </c>
      <c r="B23602" s="1" t="s">
        <v>181</v>
      </c>
      <c r="C23602" s="218">
        <v>44892</v>
      </c>
      <c r="D23602" s="218">
        <v>44890</v>
      </c>
      <c r="E23602" s="1">
        <v>7</v>
      </c>
      <c r="F23602" s="1">
        <v>269.18</v>
      </c>
    </row>
    <row r="23603" spans="1:6" x14ac:dyDescent="0.35">
      <c r="A23603" s="1">
        <v>803</v>
      </c>
      <c r="B23603" s="1" t="s">
        <v>181</v>
      </c>
      <c r="C23603" s="218">
        <v>44892</v>
      </c>
      <c r="D23603" s="218">
        <v>44891</v>
      </c>
      <c r="E23603" s="1">
        <v>9</v>
      </c>
      <c r="F23603" s="1">
        <v>213.25</v>
      </c>
    </row>
    <row r="23604" spans="1:6" x14ac:dyDescent="0.35">
      <c r="A23604" s="1">
        <v>803</v>
      </c>
      <c r="B23604" s="1" t="s">
        <v>181</v>
      </c>
      <c r="C23604" s="218">
        <v>44892</v>
      </c>
      <c r="D23604" s="218">
        <v>44892</v>
      </c>
      <c r="E23604" s="1">
        <v>9</v>
      </c>
      <c r="F23604" s="1">
        <v>213.44</v>
      </c>
    </row>
    <row r="23605" spans="1:6" x14ac:dyDescent="0.35">
      <c r="A23605" s="1">
        <v>803</v>
      </c>
      <c r="B23605" s="1" t="s">
        <v>181</v>
      </c>
      <c r="C23605" s="218">
        <v>44893</v>
      </c>
      <c r="D23605" s="218">
        <v>44890</v>
      </c>
      <c r="E23605" s="1">
        <v>3</v>
      </c>
      <c r="F23605" s="1">
        <v>65.63</v>
      </c>
    </row>
    <row r="23606" spans="1:6" x14ac:dyDescent="0.35">
      <c r="A23606" s="1">
        <v>803</v>
      </c>
      <c r="B23606" s="1" t="s">
        <v>181</v>
      </c>
      <c r="C23606" s="218">
        <v>44893</v>
      </c>
      <c r="D23606" s="218">
        <v>44891</v>
      </c>
      <c r="E23606" s="1">
        <v>5</v>
      </c>
      <c r="F23606" s="1">
        <v>117.41</v>
      </c>
    </row>
    <row r="23607" spans="1:6" x14ac:dyDescent="0.35">
      <c r="A23607" s="1">
        <v>803</v>
      </c>
      <c r="B23607" s="1" t="s">
        <v>181</v>
      </c>
      <c r="C23607" s="218">
        <v>44893</v>
      </c>
      <c r="D23607" s="218">
        <v>44892</v>
      </c>
      <c r="E23607" s="1">
        <v>7</v>
      </c>
      <c r="F23607" s="1">
        <v>162.65</v>
      </c>
    </row>
    <row r="23608" spans="1:6" x14ac:dyDescent="0.35">
      <c r="A23608" s="1">
        <v>803</v>
      </c>
      <c r="B23608" s="1" t="s">
        <v>181</v>
      </c>
      <c r="C23608" s="218">
        <v>44893</v>
      </c>
      <c r="D23608" s="218">
        <v>44893</v>
      </c>
      <c r="E23608" s="1">
        <v>16</v>
      </c>
      <c r="F23608" s="1">
        <v>405.7</v>
      </c>
    </row>
    <row r="23609" spans="1:6" x14ac:dyDescent="0.35">
      <c r="A23609" s="1">
        <v>803</v>
      </c>
      <c r="B23609" s="1" t="s">
        <v>181</v>
      </c>
      <c r="C23609" s="218">
        <v>44894</v>
      </c>
      <c r="D23609" s="218">
        <v>44891</v>
      </c>
      <c r="E23609" s="1">
        <v>3</v>
      </c>
      <c r="F23609" s="1">
        <v>70.239999999999995</v>
      </c>
    </row>
    <row r="23610" spans="1:6" x14ac:dyDescent="0.35">
      <c r="A23610" s="1">
        <v>803</v>
      </c>
      <c r="B23610" s="1" t="s">
        <v>181</v>
      </c>
      <c r="C23610" s="218">
        <v>44894</v>
      </c>
      <c r="D23610" s="218">
        <v>44892</v>
      </c>
      <c r="E23610" s="1">
        <v>2</v>
      </c>
      <c r="F23610" s="1">
        <v>44.4</v>
      </c>
    </row>
    <row r="23611" spans="1:6" x14ac:dyDescent="0.35">
      <c r="A23611" s="1">
        <v>803</v>
      </c>
      <c r="B23611" s="1" t="s">
        <v>181</v>
      </c>
      <c r="C23611" s="218">
        <v>44894</v>
      </c>
      <c r="D23611" s="218">
        <v>44893</v>
      </c>
      <c r="E23611" s="1">
        <v>11</v>
      </c>
      <c r="F23611" s="1">
        <v>275.31</v>
      </c>
    </row>
    <row r="23612" spans="1:6" x14ac:dyDescent="0.35">
      <c r="A23612" s="1">
        <v>803</v>
      </c>
      <c r="B23612" s="1" t="s">
        <v>181</v>
      </c>
      <c r="C23612" s="218">
        <v>44894</v>
      </c>
      <c r="D23612" s="218">
        <v>44894</v>
      </c>
      <c r="E23612" s="1">
        <v>13</v>
      </c>
      <c r="F23612" s="1">
        <v>437.58</v>
      </c>
    </row>
    <row r="23613" spans="1:6" x14ac:dyDescent="0.35">
      <c r="A23613" s="1">
        <v>803</v>
      </c>
      <c r="B23613" s="1" t="s">
        <v>181</v>
      </c>
      <c r="C23613" s="218">
        <v>44895</v>
      </c>
      <c r="D23613" s="218">
        <v>44892</v>
      </c>
      <c r="E23613" s="1">
        <v>1</v>
      </c>
      <c r="F23613" s="1">
        <v>20.29</v>
      </c>
    </row>
    <row r="23614" spans="1:6" x14ac:dyDescent="0.35">
      <c r="A23614" s="1">
        <v>803</v>
      </c>
      <c r="B23614" s="1" t="s">
        <v>181</v>
      </c>
      <c r="C23614" s="218">
        <v>44895</v>
      </c>
      <c r="D23614" s="218">
        <v>44893</v>
      </c>
      <c r="E23614" s="1">
        <v>2</v>
      </c>
      <c r="F23614" s="1">
        <v>63.61</v>
      </c>
    </row>
    <row r="23615" spans="1:6" x14ac:dyDescent="0.35">
      <c r="A23615" s="1">
        <v>803</v>
      </c>
      <c r="B23615" s="1" t="s">
        <v>181</v>
      </c>
      <c r="C23615" s="218">
        <v>44895</v>
      </c>
      <c r="D23615" s="218">
        <v>44895</v>
      </c>
      <c r="E23615" s="1">
        <v>17</v>
      </c>
      <c r="F23615" s="1">
        <v>394.36</v>
      </c>
    </row>
    <row r="23616" spans="1:6" x14ac:dyDescent="0.35">
      <c r="A23616" s="1">
        <v>803</v>
      </c>
      <c r="B23616" s="1" t="s">
        <v>181</v>
      </c>
      <c r="C23616" s="218">
        <v>44896</v>
      </c>
      <c r="D23616" s="218">
        <v>44892</v>
      </c>
      <c r="E23616" s="1">
        <v>1</v>
      </c>
      <c r="F23616" s="1">
        <v>23.76</v>
      </c>
    </row>
    <row r="23617" spans="1:6" x14ac:dyDescent="0.35">
      <c r="A23617" s="1">
        <v>803</v>
      </c>
      <c r="B23617" s="1" t="s">
        <v>181</v>
      </c>
      <c r="C23617" s="218">
        <v>44896</v>
      </c>
      <c r="D23617" s="218">
        <v>44893</v>
      </c>
      <c r="E23617" s="1">
        <v>1</v>
      </c>
      <c r="F23617" s="1">
        <v>49.5</v>
      </c>
    </row>
    <row r="23618" spans="1:6" x14ac:dyDescent="0.35">
      <c r="A23618" s="1">
        <v>803</v>
      </c>
      <c r="B23618" s="1" t="s">
        <v>181</v>
      </c>
      <c r="C23618" s="218">
        <v>44896</v>
      </c>
      <c r="D23618" s="218">
        <v>44894</v>
      </c>
      <c r="E23618" s="1">
        <v>3</v>
      </c>
      <c r="F23618" s="1">
        <v>148.5</v>
      </c>
    </row>
    <row r="23619" spans="1:6" x14ac:dyDescent="0.35">
      <c r="A23619" s="1">
        <v>803</v>
      </c>
      <c r="B23619" s="1" t="s">
        <v>181</v>
      </c>
      <c r="C23619" s="218">
        <v>44896</v>
      </c>
      <c r="D23619" s="218">
        <v>44895</v>
      </c>
      <c r="E23619" s="1">
        <v>9</v>
      </c>
      <c r="F23619" s="1">
        <v>201.7</v>
      </c>
    </row>
    <row r="23620" spans="1:6" x14ac:dyDescent="0.35">
      <c r="A23620" s="1">
        <v>803</v>
      </c>
      <c r="B23620" s="1" t="s">
        <v>181</v>
      </c>
      <c r="C23620" s="218">
        <v>44896</v>
      </c>
      <c r="D23620" s="218">
        <v>44896</v>
      </c>
      <c r="E23620" s="1">
        <v>6</v>
      </c>
      <c r="F23620" s="1">
        <v>234.63</v>
      </c>
    </row>
    <row r="23621" spans="1:6" x14ac:dyDescent="0.35">
      <c r="A23621" s="1">
        <v>803</v>
      </c>
      <c r="B23621" s="1" t="s">
        <v>181</v>
      </c>
      <c r="C23621" s="218">
        <v>44897</v>
      </c>
      <c r="D23621" s="218">
        <v>44891</v>
      </c>
      <c r="E23621" s="1">
        <v>1</v>
      </c>
      <c r="F23621" s="1">
        <v>17.920000000000002</v>
      </c>
    </row>
    <row r="23622" spans="1:6" x14ac:dyDescent="0.35">
      <c r="A23622" s="1">
        <v>803</v>
      </c>
      <c r="B23622" s="1" t="s">
        <v>181</v>
      </c>
      <c r="C23622" s="218">
        <v>44897</v>
      </c>
      <c r="D23622" s="218">
        <v>44893</v>
      </c>
      <c r="E23622" s="1">
        <v>1</v>
      </c>
      <c r="F23622" s="1">
        <v>23.22</v>
      </c>
    </row>
    <row r="23623" spans="1:6" x14ac:dyDescent="0.35">
      <c r="A23623" s="1">
        <v>803</v>
      </c>
      <c r="B23623" s="1" t="s">
        <v>181</v>
      </c>
      <c r="C23623" s="218">
        <v>44897</v>
      </c>
      <c r="D23623" s="218">
        <v>44894</v>
      </c>
      <c r="E23623" s="1">
        <v>2</v>
      </c>
      <c r="F23623" s="1">
        <v>75.040000000000006</v>
      </c>
    </row>
    <row r="23624" spans="1:6" x14ac:dyDescent="0.35">
      <c r="A23624" s="1">
        <v>803</v>
      </c>
      <c r="B23624" s="1" t="s">
        <v>181</v>
      </c>
      <c r="C23624" s="218">
        <v>44897</v>
      </c>
      <c r="D23624" s="218">
        <v>44895</v>
      </c>
      <c r="E23624" s="1">
        <v>7</v>
      </c>
      <c r="F23624" s="1">
        <v>186.8</v>
      </c>
    </row>
    <row r="23625" spans="1:6" x14ac:dyDescent="0.35">
      <c r="A23625" s="1">
        <v>803</v>
      </c>
      <c r="B23625" s="1" t="s">
        <v>181</v>
      </c>
      <c r="C23625" s="218">
        <v>44897</v>
      </c>
      <c r="D23625" s="218">
        <v>44896</v>
      </c>
      <c r="E23625" s="1">
        <v>2</v>
      </c>
      <c r="F23625" s="1">
        <v>47.02</v>
      </c>
    </row>
    <row r="23626" spans="1:6" x14ac:dyDescent="0.35">
      <c r="A23626" s="1">
        <v>803</v>
      </c>
      <c r="B23626" s="1" t="s">
        <v>181</v>
      </c>
      <c r="C23626" s="218">
        <v>44897</v>
      </c>
      <c r="D23626" s="218">
        <v>44897</v>
      </c>
      <c r="E23626" s="1">
        <v>6</v>
      </c>
      <c r="F23626" s="1">
        <v>195.12</v>
      </c>
    </row>
    <row r="23627" spans="1:6" x14ac:dyDescent="0.35">
      <c r="A23627" s="1">
        <v>803</v>
      </c>
      <c r="B23627" s="1" t="s">
        <v>181</v>
      </c>
      <c r="C23627" s="218">
        <v>44898</v>
      </c>
      <c r="D23627" s="218">
        <v>44892</v>
      </c>
      <c r="E23627" s="1">
        <v>1</v>
      </c>
      <c r="F23627" s="1">
        <v>23.76</v>
      </c>
    </row>
    <row r="23628" spans="1:6" x14ac:dyDescent="0.35">
      <c r="A23628" s="1">
        <v>803</v>
      </c>
      <c r="B23628" s="1" t="s">
        <v>181</v>
      </c>
      <c r="C23628" s="218">
        <v>44898</v>
      </c>
      <c r="D23628" s="218">
        <v>44895</v>
      </c>
      <c r="E23628" s="1">
        <v>3</v>
      </c>
      <c r="F23628" s="1">
        <v>70.09</v>
      </c>
    </row>
    <row r="23629" spans="1:6" x14ac:dyDescent="0.35">
      <c r="A23629" s="1">
        <v>803</v>
      </c>
      <c r="B23629" s="1" t="s">
        <v>181</v>
      </c>
      <c r="C23629" s="218">
        <v>44898</v>
      </c>
      <c r="D23629" s="218">
        <v>44896</v>
      </c>
      <c r="E23629" s="1">
        <v>3</v>
      </c>
      <c r="F23629" s="1">
        <v>123.25</v>
      </c>
    </row>
    <row r="23630" spans="1:6" x14ac:dyDescent="0.35">
      <c r="A23630" s="1">
        <v>803</v>
      </c>
      <c r="B23630" s="1" t="s">
        <v>181</v>
      </c>
      <c r="C23630" s="218">
        <v>44898</v>
      </c>
      <c r="D23630" s="218">
        <v>44897</v>
      </c>
      <c r="E23630" s="1">
        <v>6</v>
      </c>
      <c r="F23630" s="1">
        <v>234.63</v>
      </c>
    </row>
    <row r="23631" spans="1:6" x14ac:dyDescent="0.35">
      <c r="A23631" s="1">
        <v>803</v>
      </c>
      <c r="B23631" s="1" t="s">
        <v>181</v>
      </c>
      <c r="C23631" s="218">
        <v>44898</v>
      </c>
      <c r="D23631" s="218">
        <v>44898</v>
      </c>
      <c r="E23631" s="1">
        <v>3</v>
      </c>
      <c r="F23631" s="1">
        <v>101.87</v>
      </c>
    </row>
    <row r="23632" spans="1:6" x14ac:dyDescent="0.35">
      <c r="A23632" s="1">
        <v>803</v>
      </c>
      <c r="B23632" s="1" t="s">
        <v>181</v>
      </c>
      <c r="C23632" s="218">
        <v>44899</v>
      </c>
      <c r="D23632" s="218">
        <v>44894</v>
      </c>
      <c r="E23632" s="1">
        <v>1</v>
      </c>
      <c r="F23632" s="1">
        <v>49.5</v>
      </c>
    </row>
    <row r="23633" spans="1:6" x14ac:dyDescent="0.35">
      <c r="A23633" s="1">
        <v>803</v>
      </c>
      <c r="B23633" s="1" t="s">
        <v>181</v>
      </c>
      <c r="C23633" s="218">
        <v>44899</v>
      </c>
      <c r="D23633" s="218">
        <v>44895</v>
      </c>
      <c r="E23633" s="1">
        <v>3</v>
      </c>
      <c r="F23633" s="1">
        <v>95.24</v>
      </c>
    </row>
    <row r="23634" spans="1:6" x14ac:dyDescent="0.35">
      <c r="A23634" s="1">
        <v>803</v>
      </c>
      <c r="B23634" s="1" t="s">
        <v>181</v>
      </c>
      <c r="C23634" s="218">
        <v>44899</v>
      </c>
      <c r="D23634" s="218">
        <v>44896</v>
      </c>
      <c r="E23634" s="1">
        <v>1</v>
      </c>
      <c r="F23634" s="1">
        <v>45.64</v>
      </c>
    </row>
    <row r="23635" spans="1:6" x14ac:dyDescent="0.35">
      <c r="A23635" s="1">
        <v>803</v>
      </c>
      <c r="B23635" s="1" t="s">
        <v>181</v>
      </c>
      <c r="C23635" s="218">
        <v>44899</v>
      </c>
      <c r="D23635" s="218">
        <v>44898</v>
      </c>
      <c r="E23635" s="1">
        <v>6</v>
      </c>
      <c r="F23635" s="1">
        <v>170.28</v>
      </c>
    </row>
    <row r="23636" spans="1:6" x14ac:dyDescent="0.35">
      <c r="A23636" s="1">
        <v>803</v>
      </c>
      <c r="B23636" s="1" t="s">
        <v>181</v>
      </c>
      <c r="C23636" s="218">
        <v>44899</v>
      </c>
      <c r="D23636" s="218">
        <v>44899</v>
      </c>
      <c r="E23636" s="1">
        <v>4</v>
      </c>
      <c r="F23636" s="1">
        <v>125.73</v>
      </c>
    </row>
    <row r="23637" spans="1:6" x14ac:dyDescent="0.35">
      <c r="A23637" s="1">
        <v>803</v>
      </c>
      <c r="B23637" s="1" t="s">
        <v>181</v>
      </c>
      <c r="C23637" s="218">
        <v>44900</v>
      </c>
      <c r="D23637" s="218">
        <v>44896</v>
      </c>
      <c r="E23637" s="1">
        <v>3</v>
      </c>
      <c r="F23637" s="1">
        <v>71.28</v>
      </c>
    </row>
    <row r="23638" spans="1:6" x14ac:dyDescent="0.35">
      <c r="A23638" s="1">
        <v>803</v>
      </c>
      <c r="B23638" s="1" t="s">
        <v>181</v>
      </c>
      <c r="C23638" s="218">
        <v>44900</v>
      </c>
      <c r="D23638" s="218">
        <v>44897</v>
      </c>
      <c r="E23638" s="1">
        <v>1</v>
      </c>
      <c r="F23638" s="1">
        <v>54.45</v>
      </c>
    </row>
    <row r="23639" spans="1:6" x14ac:dyDescent="0.35">
      <c r="A23639" s="1">
        <v>803</v>
      </c>
      <c r="B23639" s="1" t="s">
        <v>181</v>
      </c>
      <c r="C23639" s="218">
        <v>44900</v>
      </c>
      <c r="D23639" s="218">
        <v>44899</v>
      </c>
      <c r="E23639" s="1">
        <v>12</v>
      </c>
      <c r="F23639" s="1">
        <v>331.05</v>
      </c>
    </row>
    <row r="23640" spans="1:6" x14ac:dyDescent="0.35">
      <c r="A23640" s="1">
        <v>803</v>
      </c>
      <c r="B23640" s="1" t="s">
        <v>181</v>
      </c>
      <c r="C23640" s="218">
        <v>44900</v>
      </c>
      <c r="D23640" s="218">
        <v>44900</v>
      </c>
      <c r="E23640" s="1">
        <v>4</v>
      </c>
      <c r="F23640" s="1">
        <v>121.57</v>
      </c>
    </row>
    <row r="23641" spans="1:6" x14ac:dyDescent="0.35">
      <c r="A23641" s="1">
        <v>803</v>
      </c>
      <c r="B23641" s="1" t="s">
        <v>181</v>
      </c>
      <c r="C23641" s="218">
        <v>44901</v>
      </c>
      <c r="D23641" s="218">
        <v>44898</v>
      </c>
      <c r="E23641" s="1">
        <v>2</v>
      </c>
      <c r="F23641" s="1">
        <v>92.96</v>
      </c>
    </row>
    <row r="23642" spans="1:6" x14ac:dyDescent="0.35">
      <c r="A23642" s="1">
        <v>803</v>
      </c>
      <c r="B23642" s="1" t="s">
        <v>181</v>
      </c>
      <c r="C23642" s="218">
        <v>44901</v>
      </c>
      <c r="D23642" s="218">
        <v>44899</v>
      </c>
      <c r="E23642" s="1">
        <v>3</v>
      </c>
      <c r="F23642" s="1">
        <v>97.32</v>
      </c>
    </row>
    <row r="23643" spans="1:6" x14ac:dyDescent="0.35">
      <c r="A23643" s="1">
        <v>803</v>
      </c>
      <c r="B23643" s="1" t="s">
        <v>181</v>
      </c>
      <c r="C23643" s="218">
        <v>44901</v>
      </c>
      <c r="D23643" s="218">
        <v>44900</v>
      </c>
      <c r="E23643" s="1">
        <v>2</v>
      </c>
      <c r="F23643" s="1">
        <v>73.260000000000005</v>
      </c>
    </row>
    <row r="23644" spans="1:6" x14ac:dyDescent="0.35">
      <c r="A23644" s="1">
        <v>803</v>
      </c>
      <c r="B23644" s="1" t="s">
        <v>181</v>
      </c>
      <c r="C23644" s="218">
        <v>44901</v>
      </c>
      <c r="D23644" s="218">
        <v>44901</v>
      </c>
      <c r="E23644" s="1">
        <v>17</v>
      </c>
      <c r="F23644" s="1">
        <v>430.45</v>
      </c>
    </row>
    <row r="23645" spans="1:6" x14ac:dyDescent="0.35">
      <c r="A23645" s="1">
        <v>803</v>
      </c>
      <c r="B23645" s="1" t="s">
        <v>181</v>
      </c>
      <c r="C23645" s="218">
        <v>44902</v>
      </c>
      <c r="D23645" s="218">
        <v>44899</v>
      </c>
      <c r="E23645" s="1">
        <v>2</v>
      </c>
      <c r="F23645" s="1">
        <v>86.72</v>
      </c>
    </row>
    <row r="23646" spans="1:6" x14ac:dyDescent="0.35">
      <c r="A23646" s="1">
        <v>803</v>
      </c>
      <c r="B23646" s="1" t="s">
        <v>181</v>
      </c>
      <c r="C23646" s="218">
        <v>44902</v>
      </c>
      <c r="D23646" s="218">
        <v>44900</v>
      </c>
      <c r="E23646" s="1">
        <v>3</v>
      </c>
      <c r="F23646" s="1">
        <v>95.63</v>
      </c>
    </row>
    <row r="23647" spans="1:6" x14ac:dyDescent="0.35">
      <c r="A23647" s="1">
        <v>803</v>
      </c>
      <c r="B23647" s="1" t="s">
        <v>181</v>
      </c>
      <c r="C23647" s="218">
        <v>44902</v>
      </c>
      <c r="D23647" s="218">
        <v>44901</v>
      </c>
      <c r="E23647" s="1">
        <v>6</v>
      </c>
      <c r="F23647" s="1">
        <v>191.17</v>
      </c>
    </row>
    <row r="23648" spans="1:6" x14ac:dyDescent="0.35">
      <c r="A23648" s="1">
        <v>803</v>
      </c>
      <c r="B23648" s="1" t="s">
        <v>181</v>
      </c>
      <c r="C23648" s="218">
        <v>44902</v>
      </c>
      <c r="D23648" s="218">
        <v>44902</v>
      </c>
      <c r="E23648" s="1">
        <v>14</v>
      </c>
      <c r="F23648" s="1">
        <v>476.59</v>
      </c>
    </row>
    <row r="23649" spans="1:6" x14ac:dyDescent="0.35">
      <c r="A23649" s="1">
        <v>803</v>
      </c>
      <c r="B23649" s="1" t="s">
        <v>181</v>
      </c>
      <c r="C23649" s="218">
        <v>44903</v>
      </c>
      <c r="D23649" s="218">
        <v>44900</v>
      </c>
      <c r="E23649" s="1">
        <v>2</v>
      </c>
      <c r="F23649" s="1">
        <v>108.9</v>
      </c>
    </row>
    <row r="23650" spans="1:6" x14ac:dyDescent="0.35">
      <c r="A23650" s="1">
        <v>803</v>
      </c>
      <c r="B23650" s="1" t="s">
        <v>181</v>
      </c>
      <c r="C23650" s="218">
        <v>44903</v>
      </c>
      <c r="D23650" s="218">
        <v>44901</v>
      </c>
      <c r="E23650" s="1">
        <v>7</v>
      </c>
      <c r="F23650" s="1">
        <v>253.14</v>
      </c>
    </row>
    <row r="23651" spans="1:6" x14ac:dyDescent="0.35">
      <c r="A23651" s="1">
        <v>803</v>
      </c>
      <c r="B23651" s="1" t="s">
        <v>181</v>
      </c>
      <c r="C23651" s="218">
        <v>44903</v>
      </c>
      <c r="D23651" s="218">
        <v>44902</v>
      </c>
      <c r="E23651" s="1">
        <v>2</v>
      </c>
      <c r="F23651" s="1">
        <v>75.930000000000007</v>
      </c>
    </row>
    <row r="23652" spans="1:6" x14ac:dyDescent="0.35">
      <c r="A23652" s="1">
        <v>803</v>
      </c>
      <c r="B23652" s="1" t="s">
        <v>181</v>
      </c>
      <c r="C23652" s="218">
        <v>44903</v>
      </c>
      <c r="D23652" s="218">
        <v>44903</v>
      </c>
      <c r="E23652" s="1">
        <v>11</v>
      </c>
      <c r="F23652" s="1">
        <v>414.71</v>
      </c>
    </row>
    <row r="23653" spans="1:6" x14ac:dyDescent="0.35">
      <c r="A23653" s="1">
        <v>803</v>
      </c>
      <c r="B23653" s="1" t="s">
        <v>181</v>
      </c>
      <c r="C23653" s="218">
        <v>44904</v>
      </c>
      <c r="D23653" s="218">
        <v>44901</v>
      </c>
      <c r="E23653" s="1">
        <v>1</v>
      </c>
      <c r="F23653" s="1">
        <v>23.76</v>
      </c>
    </row>
    <row r="23654" spans="1:6" x14ac:dyDescent="0.35">
      <c r="A23654" s="1">
        <v>803</v>
      </c>
      <c r="B23654" s="1" t="s">
        <v>181</v>
      </c>
      <c r="C23654" s="218">
        <v>44904</v>
      </c>
      <c r="D23654" s="218">
        <v>44902</v>
      </c>
      <c r="E23654" s="1">
        <v>1</v>
      </c>
      <c r="F23654" s="1">
        <v>23.56</v>
      </c>
    </row>
    <row r="23655" spans="1:6" x14ac:dyDescent="0.35">
      <c r="A23655" s="1">
        <v>803</v>
      </c>
      <c r="B23655" s="1" t="s">
        <v>181</v>
      </c>
      <c r="C23655" s="218">
        <v>44904</v>
      </c>
      <c r="D23655" s="218">
        <v>44903</v>
      </c>
      <c r="E23655" s="1">
        <v>2</v>
      </c>
      <c r="F23655" s="1">
        <v>44.55</v>
      </c>
    </row>
    <row r="23656" spans="1:6" x14ac:dyDescent="0.35">
      <c r="A23656" s="1">
        <v>803</v>
      </c>
      <c r="B23656" s="1" t="s">
        <v>181</v>
      </c>
      <c r="C23656" s="218">
        <v>44904</v>
      </c>
      <c r="D23656" s="218">
        <v>44904</v>
      </c>
      <c r="E23656" s="1">
        <v>20</v>
      </c>
      <c r="F23656" s="1">
        <v>497.86</v>
      </c>
    </row>
    <row r="23657" spans="1:6" x14ac:dyDescent="0.35">
      <c r="A23657" s="1">
        <v>803</v>
      </c>
      <c r="B23657" s="1" t="s">
        <v>181</v>
      </c>
      <c r="C23657" s="218">
        <v>44905</v>
      </c>
      <c r="D23657" s="218">
        <v>44902</v>
      </c>
      <c r="E23657" s="1">
        <v>1</v>
      </c>
      <c r="F23657" s="1">
        <v>54.45</v>
      </c>
    </row>
    <row r="23658" spans="1:6" x14ac:dyDescent="0.35">
      <c r="A23658" s="1">
        <v>803</v>
      </c>
      <c r="B23658" s="1" t="s">
        <v>181</v>
      </c>
      <c r="C23658" s="218">
        <v>44905</v>
      </c>
      <c r="D23658" s="218">
        <v>44903</v>
      </c>
      <c r="E23658" s="1">
        <v>1</v>
      </c>
      <c r="F23658" s="1">
        <v>51.38</v>
      </c>
    </row>
    <row r="23659" spans="1:6" x14ac:dyDescent="0.35">
      <c r="A23659" s="1">
        <v>803</v>
      </c>
      <c r="B23659" s="1" t="s">
        <v>181</v>
      </c>
      <c r="C23659" s="218">
        <v>44905</v>
      </c>
      <c r="D23659" s="218">
        <v>44904</v>
      </c>
      <c r="E23659" s="1">
        <v>1</v>
      </c>
      <c r="F23659" s="1">
        <v>23.76</v>
      </c>
    </row>
    <row r="23660" spans="1:6" x14ac:dyDescent="0.35">
      <c r="A23660" s="1">
        <v>803</v>
      </c>
      <c r="B23660" s="1" t="s">
        <v>181</v>
      </c>
      <c r="C23660" s="218">
        <v>44905</v>
      </c>
      <c r="D23660" s="218">
        <v>44905</v>
      </c>
      <c r="E23660" s="1">
        <v>17</v>
      </c>
      <c r="F23660" s="1">
        <v>489.05</v>
      </c>
    </row>
    <row r="23661" spans="1:6" x14ac:dyDescent="0.35">
      <c r="A23661" s="1">
        <v>803</v>
      </c>
      <c r="B23661" s="1" t="s">
        <v>181</v>
      </c>
      <c r="C23661" s="218">
        <v>44906</v>
      </c>
      <c r="D23661" s="218">
        <v>44904</v>
      </c>
      <c r="E23661" s="1">
        <v>2</v>
      </c>
      <c r="F23661" s="1">
        <v>46.93</v>
      </c>
    </row>
    <row r="23662" spans="1:6" x14ac:dyDescent="0.35">
      <c r="A23662" s="1">
        <v>803</v>
      </c>
      <c r="B23662" s="1" t="s">
        <v>181</v>
      </c>
      <c r="C23662" s="218">
        <v>44906</v>
      </c>
      <c r="D23662" s="218">
        <v>44905</v>
      </c>
      <c r="E23662" s="1">
        <v>6</v>
      </c>
      <c r="F23662" s="1">
        <v>160.47999999999999</v>
      </c>
    </row>
    <row r="23663" spans="1:6" x14ac:dyDescent="0.35">
      <c r="A23663" s="1">
        <v>803</v>
      </c>
      <c r="B23663" s="1" t="s">
        <v>181</v>
      </c>
      <c r="C23663" s="218">
        <v>44906</v>
      </c>
      <c r="D23663" s="218">
        <v>44906</v>
      </c>
      <c r="E23663" s="1">
        <v>19</v>
      </c>
      <c r="F23663" s="1">
        <v>534.89</v>
      </c>
    </row>
    <row r="23664" spans="1:6" x14ac:dyDescent="0.35">
      <c r="A23664" s="1">
        <v>803</v>
      </c>
      <c r="B23664" s="1" t="s">
        <v>181</v>
      </c>
      <c r="C23664" s="218">
        <v>44907</v>
      </c>
      <c r="D23664" s="218">
        <v>44905</v>
      </c>
      <c r="E23664" s="1">
        <v>1</v>
      </c>
      <c r="F23664" s="1">
        <v>47.22</v>
      </c>
    </row>
    <row r="23665" spans="1:6" x14ac:dyDescent="0.35">
      <c r="A23665" s="1">
        <v>803</v>
      </c>
      <c r="B23665" s="1" t="s">
        <v>181</v>
      </c>
      <c r="C23665" s="218">
        <v>44907</v>
      </c>
      <c r="D23665" s="218">
        <v>44906</v>
      </c>
      <c r="E23665" s="1">
        <v>1</v>
      </c>
      <c r="F23665" s="1">
        <v>53.46</v>
      </c>
    </row>
    <row r="23666" spans="1:6" x14ac:dyDescent="0.35">
      <c r="A23666" s="1">
        <v>803</v>
      </c>
      <c r="B23666" s="1" t="s">
        <v>181</v>
      </c>
      <c r="C23666" s="218">
        <v>44907</v>
      </c>
      <c r="D23666" s="218">
        <v>44907</v>
      </c>
      <c r="E23666" s="1">
        <v>10</v>
      </c>
      <c r="F23666" s="1">
        <v>329.67</v>
      </c>
    </row>
    <row r="23667" spans="1:6" x14ac:dyDescent="0.35">
      <c r="A23667" s="1">
        <v>803</v>
      </c>
      <c r="B23667" s="1" t="s">
        <v>181</v>
      </c>
      <c r="C23667" s="218">
        <v>44908</v>
      </c>
      <c r="D23667" s="218">
        <v>44905</v>
      </c>
      <c r="E23667" s="1">
        <v>1</v>
      </c>
      <c r="F23667" s="1">
        <v>49.99</v>
      </c>
    </row>
    <row r="23668" spans="1:6" x14ac:dyDescent="0.35">
      <c r="A23668" s="1">
        <v>803</v>
      </c>
      <c r="B23668" s="1" t="s">
        <v>181</v>
      </c>
      <c r="C23668" s="218">
        <v>44908</v>
      </c>
      <c r="D23668" s="218">
        <v>44906</v>
      </c>
      <c r="E23668" s="1">
        <v>2</v>
      </c>
      <c r="F23668" s="1">
        <v>47.12</v>
      </c>
    </row>
    <row r="23669" spans="1:6" x14ac:dyDescent="0.35">
      <c r="A23669" s="1">
        <v>803</v>
      </c>
      <c r="B23669" s="1" t="s">
        <v>181</v>
      </c>
      <c r="C23669" s="218">
        <v>44908</v>
      </c>
      <c r="D23669" s="218">
        <v>44907</v>
      </c>
      <c r="E23669" s="1">
        <v>10</v>
      </c>
      <c r="F23669" s="1">
        <v>265.92</v>
      </c>
    </row>
    <row r="23670" spans="1:6" x14ac:dyDescent="0.35">
      <c r="A23670" s="1">
        <v>803</v>
      </c>
      <c r="B23670" s="1" t="s">
        <v>181</v>
      </c>
      <c r="C23670" s="218">
        <v>44908</v>
      </c>
      <c r="D23670" s="218">
        <v>44908</v>
      </c>
      <c r="E23670" s="1">
        <v>10</v>
      </c>
      <c r="F23670" s="1">
        <v>254.03</v>
      </c>
    </row>
    <row r="23671" spans="1:6" x14ac:dyDescent="0.35">
      <c r="A23671" s="1">
        <v>803</v>
      </c>
      <c r="B23671" s="1" t="s">
        <v>181</v>
      </c>
      <c r="C23671" s="218">
        <v>44909</v>
      </c>
      <c r="D23671" s="218">
        <v>44907</v>
      </c>
      <c r="E23671" s="1">
        <v>3</v>
      </c>
      <c r="F23671" s="1">
        <v>70.88</v>
      </c>
    </row>
    <row r="23672" spans="1:6" x14ac:dyDescent="0.35">
      <c r="A23672" s="1">
        <v>803</v>
      </c>
      <c r="B23672" s="1" t="s">
        <v>181</v>
      </c>
      <c r="C23672" s="218">
        <v>44909</v>
      </c>
      <c r="D23672" s="218">
        <v>44908</v>
      </c>
      <c r="E23672" s="1">
        <v>9</v>
      </c>
      <c r="F23672" s="1">
        <v>212.15</v>
      </c>
    </row>
    <row r="23673" spans="1:6" x14ac:dyDescent="0.35">
      <c r="A23673" s="1">
        <v>803</v>
      </c>
      <c r="B23673" s="1" t="s">
        <v>181</v>
      </c>
      <c r="C23673" s="218">
        <v>44909</v>
      </c>
      <c r="D23673" s="218">
        <v>44909</v>
      </c>
      <c r="E23673" s="1">
        <v>11</v>
      </c>
      <c r="F23673" s="1">
        <v>382.34</v>
      </c>
    </row>
    <row r="23674" spans="1:6" x14ac:dyDescent="0.35">
      <c r="A23674" s="1">
        <v>803</v>
      </c>
      <c r="B23674" s="1" t="s">
        <v>181</v>
      </c>
      <c r="C23674" s="218">
        <v>44910</v>
      </c>
      <c r="D23674" s="218">
        <v>44908</v>
      </c>
      <c r="E23674" s="1">
        <v>6</v>
      </c>
      <c r="F23674" s="1">
        <v>156.81</v>
      </c>
    </row>
    <row r="23675" spans="1:6" x14ac:dyDescent="0.35">
      <c r="A23675" s="1">
        <v>803</v>
      </c>
      <c r="B23675" s="1" t="s">
        <v>181</v>
      </c>
      <c r="C23675" s="218">
        <v>44910</v>
      </c>
      <c r="D23675" s="218">
        <v>44909</v>
      </c>
      <c r="E23675" s="1">
        <v>5</v>
      </c>
      <c r="F23675" s="1">
        <v>118.7</v>
      </c>
    </row>
    <row r="23676" spans="1:6" x14ac:dyDescent="0.35">
      <c r="A23676" s="1">
        <v>803</v>
      </c>
      <c r="B23676" s="1" t="s">
        <v>181</v>
      </c>
      <c r="C23676" s="218">
        <v>44910</v>
      </c>
      <c r="D23676" s="218">
        <v>44910</v>
      </c>
      <c r="E23676" s="1">
        <v>9</v>
      </c>
      <c r="F23676" s="1">
        <v>297.3</v>
      </c>
    </row>
    <row r="23677" spans="1:6" x14ac:dyDescent="0.35">
      <c r="A23677" s="1">
        <v>803</v>
      </c>
      <c r="B23677" s="1" t="s">
        <v>181</v>
      </c>
      <c r="C23677" s="218">
        <v>44911</v>
      </c>
      <c r="D23677" s="218">
        <v>44909</v>
      </c>
      <c r="E23677" s="1">
        <v>4</v>
      </c>
      <c r="F23677" s="1">
        <v>123.35</v>
      </c>
    </row>
    <row r="23678" spans="1:6" x14ac:dyDescent="0.35">
      <c r="A23678" s="1">
        <v>803</v>
      </c>
      <c r="B23678" s="1" t="s">
        <v>181</v>
      </c>
      <c r="C23678" s="218">
        <v>44911</v>
      </c>
      <c r="D23678" s="218">
        <v>44910</v>
      </c>
      <c r="E23678" s="1">
        <v>7</v>
      </c>
      <c r="F23678" s="1">
        <v>164.53</v>
      </c>
    </row>
    <row r="23679" spans="1:6" x14ac:dyDescent="0.35">
      <c r="A23679" s="1">
        <v>803</v>
      </c>
      <c r="B23679" s="1" t="s">
        <v>181</v>
      </c>
      <c r="C23679" s="218">
        <v>44911</v>
      </c>
      <c r="D23679" s="218">
        <v>44911</v>
      </c>
      <c r="E23679" s="1">
        <v>13</v>
      </c>
      <c r="F23679" s="1">
        <v>325.41000000000003</v>
      </c>
    </row>
    <row r="23680" spans="1:6" x14ac:dyDescent="0.35">
      <c r="A23680" s="1">
        <v>803</v>
      </c>
      <c r="B23680" s="1" t="s">
        <v>181</v>
      </c>
      <c r="C23680" s="218">
        <v>44912</v>
      </c>
      <c r="D23680" s="218">
        <v>44909</v>
      </c>
      <c r="E23680" s="1">
        <v>2</v>
      </c>
      <c r="F23680" s="1">
        <v>47.52</v>
      </c>
    </row>
    <row r="23681" spans="1:6" x14ac:dyDescent="0.35">
      <c r="A23681" s="1">
        <v>803</v>
      </c>
      <c r="B23681" s="1" t="s">
        <v>181</v>
      </c>
      <c r="C23681" s="218">
        <v>44912</v>
      </c>
      <c r="D23681" s="218">
        <v>44910</v>
      </c>
      <c r="E23681" s="1">
        <v>4</v>
      </c>
      <c r="F23681" s="1">
        <v>110.97</v>
      </c>
    </row>
    <row r="23682" spans="1:6" x14ac:dyDescent="0.35">
      <c r="A23682" s="1">
        <v>803</v>
      </c>
      <c r="B23682" s="1" t="s">
        <v>181</v>
      </c>
      <c r="C23682" s="218">
        <v>44912</v>
      </c>
      <c r="D23682" s="218">
        <v>44911</v>
      </c>
      <c r="E23682" s="1">
        <v>7</v>
      </c>
      <c r="F23682" s="1">
        <v>172.26</v>
      </c>
    </row>
    <row r="23683" spans="1:6" x14ac:dyDescent="0.35">
      <c r="A23683" s="1">
        <v>803</v>
      </c>
      <c r="B23683" s="1" t="s">
        <v>181</v>
      </c>
      <c r="C23683" s="218">
        <v>44912</v>
      </c>
      <c r="D23683" s="218">
        <v>44912</v>
      </c>
      <c r="E23683" s="1">
        <v>8</v>
      </c>
      <c r="F23683" s="1">
        <v>339.37</v>
      </c>
    </row>
    <row r="23684" spans="1:6" x14ac:dyDescent="0.35">
      <c r="A23684" s="1">
        <v>803</v>
      </c>
      <c r="B23684" s="1" t="s">
        <v>181</v>
      </c>
      <c r="C23684" s="218">
        <v>44913</v>
      </c>
      <c r="D23684" s="218">
        <v>44910</v>
      </c>
      <c r="E23684" s="1">
        <v>1</v>
      </c>
      <c r="F23684" s="1">
        <v>23.76</v>
      </c>
    </row>
    <row r="23685" spans="1:6" x14ac:dyDescent="0.35">
      <c r="A23685" s="1">
        <v>803</v>
      </c>
      <c r="B23685" s="1" t="s">
        <v>181</v>
      </c>
      <c r="C23685" s="218">
        <v>44913</v>
      </c>
      <c r="D23685" s="218">
        <v>44911</v>
      </c>
      <c r="E23685" s="1">
        <v>3</v>
      </c>
      <c r="F23685" s="1">
        <v>94</v>
      </c>
    </row>
    <row r="23686" spans="1:6" x14ac:dyDescent="0.35">
      <c r="A23686" s="1">
        <v>803</v>
      </c>
      <c r="B23686" s="1" t="s">
        <v>181</v>
      </c>
      <c r="C23686" s="218">
        <v>44913</v>
      </c>
      <c r="D23686" s="218">
        <v>44912</v>
      </c>
      <c r="E23686" s="1">
        <v>2</v>
      </c>
      <c r="F23686" s="1">
        <v>68.7</v>
      </c>
    </row>
    <row r="23687" spans="1:6" x14ac:dyDescent="0.35">
      <c r="A23687" s="1">
        <v>803</v>
      </c>
      <c r="B23687" s="1" t="s">
        <v>181</v>
      </c>
      <c r="C23687" s="218">
        <v>44913</v>
      </c>
      <c r="D23687" s="218">
        <v>44913</v>
      </c>
      <c r="E23687" s="1">
        <v>13</v>
      </c>
      <c r="F23687" s="1">
        <v>429.16</v>
      </c>
    </row>
    <row r="23688" spans="1:6" x14ac:dyDescent="0.35">
      <c r="A23688" s="1">
        <v>803</v>
      </c>
      <c r="B23688" s="1" t="s">
        <v>181</v>
      </c>
      <c r="C23688" s="218">
        <v>44914</v>
      </c>
      <c r="D23688" s="218">
        <v>44911</v>
      </c>
      <c r="E23688" s="1">
        <v>1</v>
      </c>
      <c r="F23688" s="1">
        <v>23.76</v>
      </c>
    </row>
    <row r="23689" spans="1:6" x14ac:dyDescent="0.35">
      <c r="A23689" s="1">
        <v>803</v>
      </c>
      <c r="B23689" s="1" t="s">
        <v>181</v>
      </c>
      <c r="C23689" s="218">
        <v>44914</v>
      </c>
      <c r="D23689" s="218">
        <v>44912</v>
      </c>
      <c r="E23689" s="1">
        <v>2</v>
      </c>
      <c r="F23689" s="1">
        <v>73.260000000000005</v>
      </c>
    </row>
    <row r="23690" spans="1:6" x14ac:dyDescent="0.35">
      <c r="A23690" s="1">
        <v>803</v>
      </c>
      <c r="B23690" s="1" t="s">
        <v>181</v>
      </c>
      <c r="C23690" s="218">
        <v>44914</v>
      </c>
      <c r="D23690" s="218">
        <v>44913</v>
      </c>
      <c r="E23690" s="1">
        <v>5</v>
      </c>
      <c r="F23690" s="1">
        <v>177.9</v>
      </c>
    </row>
    <row r="23691" spans="1:6" x14ac:dyDescent="0.35">
      <c r="A23691" s="1">
        <v>803</v>
      </c>
      <c r="B23691" s="1" t="s">
        <v>181</v>
      </c>
      <c r="C23691" s="218">
        <v>44914</v>
      </c>
      <c r="D23691" s="218">
        <v>44914</v>
      </c>
      <c r="E23691" s="1">
        <v>9</v>
      </c>
      <c r="F23691" s="1">
        <v>275.07</v>
      </c>
    </row>
    <row r="23692" spans="1:6" x14ac:dyDescent="0.35">
      <c r="A23692" s="1">
        <v>803</v>
      </c>
      <c r="B23692" s="1" t="s">
        <v>181</v>
      </c>
      <c r="C23692" s="218">
        <v>44915</v>
      </c>
      <c r="D23692" s="218">
        <v>44913</v>
      </c>
      <c r="E23692" s="1">
        <v>1</v>
      </c>
      <c r="F23692" s="1">
        <v>23.76</v>
      </c>
    </row>
    <row r="23693" spans="1:6" x14ac:dyDescent="0.35">
      <c r="A23693" s="1">
        <v>803</v>
      </c>
      <c r="B23693" s="1" t="s">
        <v>181</v>
      </c>
      <c r="C23693" s="218">
        <v>44915</v>
      </c>
      <c r="D23693" s="218">
        <v>44914</v>
      </c>
      <c r="E23693" s="1">
        <v>6</v>
      </c>
      <c r="F23693" s="1">
        <v>162.75</v>
      </c>
    </row>
    <row r="23694" spans="1:6" x14ac:dyDescent="0.35">
      <c r="A23694" s="1">
        <v>803</v>
      </c>
      <c r="B23694" s="1" t="s">
        <v>181</v>
      </c>
      <c r="C23694" s="218">
        <v>44915</v>
      </c>
      <c r="D23694" s="218">
        <v>44915</v>
      </c>
      <c r="E23694" s="1">
        <v>14</v>
      </c>
      <c r="F23694" s="1">
        <v>418.27</v>
      </c>
    </row>
    <row r="23695" spans="1:6" x14ac:dyDescent="0.35">
      <c r="A23695" s="1">
        <v>803</v>
      </c>
      <c r="B23695" s="1" t="s">
        <v>181</v>
      </c>
      <c r="C23695" s="218">
        <v>44916</v>
      </c>
      <c r="D23695" s="218">
        <v>44913</v>
      </c>
      <c r="E23695" s="1">
        <v>1</v>
      </c>
      <c r="F23695" s="1">
        <v>21.78</v>
      </c>
    </row>
    <row r="23696" spans="1:6" x14ac:dyDescent="0.35">
      <c r="A23696" s="1">
        <v>803</v>
      </c>
      <c r="B23696" s="1" t="s">
        <v>181</v>
      </c>
      <c r="C23696" s="218">
        <v>44916</v>
      </c>
      <c r="D23696" s="218">
        <v>44914</v>
      </c>
      <c r="E23696" s="1">
        <v>1</v>
      </c>
      <c r="F23696" s="1">
        <v>23.76</v>
      </c>
    </row>
    <row r="23697" spans="1:6" x14ac:dyDescent="0.35">
      <c r="A23697" s="1">
        <v>803</v>
      </c>
      <c r="B23697" s="1" t="s">
        <v>181</v>
      </c>
      <c r="C23697" s="218">
        <v>44916</v>
      </c>
      <c r="D23697" s="218">
        <v>44915</v>
      </c>
      <c r="E23697" s="1">
        <v>3</v>
      </c>
      <c r="F23697" s="1">
        <v>69.599999999999994</v>
      </c>
    </row>
    <row r="23698" spans="1:6" x14ac:dyDescent="0.35">
      <c r="A23698" s="1">
        <v>803</v>
      </c>
      <c r="B23698" s="1" t="s">
        <v>181</v>
      </c>
      <c r="C23698" s="218">
        <v>44916</v>
      </c>
      <c r="D23698" s="218">
        <v>44916</v>
      </c>
      <c r="E23698" s="1">
        <v>10</v>
      </c>
      <c r="F23698" s="1">
        <v>237.6</v>
      </c>
    </row>
    <row r="23699" spans="1:6" x14ac:dyDescent="0.35">
      <c r="A23699" s="1">
        <v>803</v>
      </c>
      <c r="B23699" s="1" t="s">
        <v>181</v>
      </c>
      <c r="C23699" s="218">
        <v>44917</v>
      </c>
      <c r="D23699" s="218">
        <v>44914</v>
      </c>
      <c r="E23699" s="1">
        <v>1</v>
      </c>
      <c r="F23699" s="1">
        <v>23.76</v>
      </c>
    </row>
    <row r="23700" spans="1:6" x14ac:dyDescent="0.35">
      <c r="A23700" s="1">
        <v>803</v>
      </c>
      <c r="B23700" s="1" t="s">
        <v>181</v>
      </c>
      <c r="C23700" s="218">
        <v>44917</v>
      </c>
      <c r="D23700" s="218">
        <v>44915</v>
      </c>
      <c r="E23700" s="1">
        <v>4</v>
      </c>
      <c r="F23700" s="1">
        <v>119.79</v>
      </c>
    </row>
    <row r="23701" spans="1:6" x14ac:dyDescent="0.35">
      <c r="A23701" s="1">
        <v>803</v>
      </c>
      <c r="B23701" s="1" t="s">
        <v>181</v>
      </c>
      <c r="C23701" s="218">
        <v>44917</v>
      </c>
      <c r="D23701" s="218">
        <v>44916</v>
      </c>
      <c r="E23701" s="1">
        <v>5</v>
      </c>
      <c r="F23701" s="1">
        <v>113.26</v>
      </c>
    </row>
    <row r="23702" spans="1:6" x14ac:dyDescent="0.35">
      <c r="A23702" s="1">
        <v>803</v>
      </c>
      <c r="B23702" s="1" t="s">
        <v>181</v>
      </c>
      <c r="C23702" s="218">
        <v>44917</v>
      </c>
      <c r="D23702" s="218">
        <v>44917</v>
      </c>
      <c r="E23702" s="1">
        <v>6</v>
      </c>
      <c r="F23702" s="1">
        <v>173.25</v>
      </c>
    </row>
    <row r="23703" spans="1:6" x14ac:dyDescent="0.35">
      <c r="A23703" s="1">
        <v>803</v>
      </c>
      <c r="B23703" s="1" t="s">
        <v>181</v>
      </c>
      <c r="C23703" s="218">
        <v>44918</v>
      </c>
      <c r="D23703" s="218">
        <v>44915</v>
      </c>
      <c r="E23703" s="1">
        <v>1</v>
      </c>
      <c r="F23703" s="1">
        <v>23.76</v>
      </c>
    </row>
    <row r="23704" spans="1:6" x14ac:dyDescent="0.35">
      <c r="A23704" s="1">
        <v>803</v>
      </c>
      <c r="B23704" s="1" t="s">
        <v>181</v>
      </c>
      <c r="C23704" s="218">
        <v>44918</v>
      </c>
      <c r="D23704" s="218">
        <v>44916</v>
      </c>
      <c r="E23704" s="1">
        <v>5</v>
      </c>
      <c r="F23704" s="1">
        <v>141.37</v>
      </c>
    </row>
    <row r="23705" spans="1:6" x14ac:dyDescent="0.35">
      <c r="A23705" s="1">
        <v>803</v>
      </c>
      <c r="B23705" s="1" t="s">
        <v>181</v>
      </c>
      <c r="C23705" s="218">
        <v>44918</v>
      </c>
      <c r="D23705" s="218">
        <v>44917</v>
      </c>
      <c r="E23705" s="1">
        <v>6</v>
      </c>
      <c r="F23705" s="1">
        <v>168.79</v>
      </c>
    </row>
    <row r="23706" spans="1:6" x14ac:dyDescent="0.35">
      <c r="A23706" s="1">
        <v>803</v>
      </c>
      <c r="B23706" s="1" t="s">
        <v>181</v>
      </c>
      <c r="C23706" s="218">
        <v>44918</v>
      </c>
      <c r="D23706" s="218">
        <v>44918</v>
      </c>
      <c r="E23706" s="1">
        <v>17</v>
      </c>
      <c r="F23706" s="1">
        <v>460.35</v>
      </c>
    </row>
    <row r="23707" spans="1:6" x14ac:dyDescent="0.35">
      <c r="A23707" s="1">
        <v>803</v>
      </c>
      <c r="B23707" s="1" t="s">
        <v>181</v>
      </c>
      <c r="C23707" s="218">
        <v>44919</v>
      </c>
      <c r="D23707" s="218">
        <v>44916</v>
      </c>
      <c r="E23707" s="1">
        <v>2</v>
      </c>
      <c r="F23707" s="1">
        <v>55.44</v>
      </c>
    </row>
    <row r="23708" spans="1:6" x14ac:dyDescent="0.35">
      <c r="A23708" s="1">
        <v>803</v>
      </c>
      <c r="B23708" s="1" t="s">
        <v>181</v>
      </c>
      <c r="C23708" s="218">
        <v>44919</v>
      </c>
      <c r="D23708" s="218">
        <v>44917</v>
      </c>
      <c r="E23708" s="1">
        <v>3</v>
      </c>
      <c r="F23708" s="1">
        <v>95.04</v>
      </c>
    </row>
    <row r="23709" spans="1:6" x14ac:dyDescent="0.35">
      <c r="A23709" s="1">
        <v>803</v>
      </c>
      <c r="B23709" s="1" t="s">
        <v>181</v>
      </c>
      <c r="C23709" s="218">
        <v>44919</v>
      </c>
      <c r="D23709" s="218">
        <v>44918</v>
      </c>
      <c r="E23709" s="1">
        <v>13</v>
      </c>
      <c r="F23709" s="1">
        <v>395.7</v>
      </c>
    </row>
    <row r="23710" spans="1:6" x14ac:dyDescent="0.35">
      <c r="A23710" s="1">
        <v>803</v>
      </c>
      <c r="B23710" s="1" t="s">
        <v>181</v>
      </c>
      <c r="C23710" s="218">
        <v>44919</v>
      </c>
      <c r="D23710" s="218">
        <v>44919</v>
      </c>
      <c r="E23710" s="1">
        <v>10</v>
      </c>
      <c r="F23710" s="1">
        <v>268.29000000000002</v>
      </c>
    </row>
    <row r="23711" spans="1:6" x14ac:dyDescent="0.35">
      <c r="A23711" s="1">
        <v>803</v>
      </c>
      <c r="B23711" s="1" t="s">
        <v>181</v>
      </c>
      <c r="C23711" s="218">
        <v>44920</v>
      </c>
      <c r="D23711" s="218">
        <v>44917</v>
      </c>
      <c r="E23711" s="1">
        <v>1</v>
      </c>
      <c r="F23711" s="1">
        <v>54.45</v>
      </c>
    </row>
    <row r="23712" spans="1:6" x14ac:dyDescent="0.35">
      <c r="A23712" s="1">
        <v>803</v>
      </c>
      <c r="B23712" s="1" t="s">
        <v>181</v>
      </c>
      <c r="C23712" s="218">
        <v>44920</v>
      </c>
      <c r="D23712" s="218">
        <v>44918</v>
      </c>
      <c r="E23712" s="1">
        <v>7</v>
      </c>
      <c r="F23712" s="1">
        <v>206.61</v>
      </c>
    </row>
    <row r="23713" spans="1:6" x14ac:dyDescent="0.35">
      <c r="A23713" s="1">
        <v>803</v>
      </c>
      <c r="B23713" s="1" t="s">
        <v>181</v>
      </c>
      <c r="C23713" s="218">
        <v>44920</v>
      </c>
      <c r="D23713" s="218">
        <v>44919</v>
      </c>
      <c r="E23713" s="1">
        <v>5</v>
      </c>
      <c r="F23713" s="1">
        <v>118.8</v>
      </c>
    </row>
    <row r="23714" spans="1:6" x14ac:dyDescent="0.35">
      <c r="A23714" s="1">
        <v>803</v>
      </c>
      <c r="B23714" s="1" t="s">
        <v>181</v>
      </c>
      <c r="C23714" s="218">
        <v>44920</v>
      </c>
      <c r="D23714" s="218">
        <v>44920</v>
      </c>
      <c r="E23714" s="1">
        <v>14</v>
      </c>
      <c r="F23714" s="1">
        <v>452.73</v>
      </c>
    </row>
    <row r="23715" spans="1:6" x14ac:dyDescent="0.35">
      <c r="A23715" s="1">
        <v>803</v>
      </c>
      <c r="B23715" s="1" t="s">
        <v>181</v>
      </c>
      <c r="C23715" s="218">
        <v>44921</v>
      </c>
      <c r="D23715" s="218">
        <v>44918</v>
      </c>
      <c r="E23715" s="1">
        <v>3</v>
      </c>
      <c r="F23715" s="1">
        <v>71.28</v>
      </c>
    </row>
    <row r="23716" spans="1:6" x14ac:dyDescent="0.35">
      <c r="A23716" s="1">
        <v>803</v>
      </c>
      <c r="B23716" s="1" t="s">
        <v>181</v>
      </c>
      <c r="C23716" s="218">
        <v>44921</v>
      </c>
      <c r="D23716" s="218">
        <v>44919</v>
      </c>
      <c r="E23716" s="1">
        <v>6</v>
      </c>
      <c r="F23716" s="1">
        <v>142.56</v>
      </c>
    </row>
    <row r="23717" spans="1:6" x14ac:dyDescent="0.35">
      <c r="A23717" s="1">
        <v>803</v>
      </c>
      <c r="B23717" s="1" t="s">
        <v>181</v>
      </c>
      <c r="C23717" s="218">
        <v>44921</v>
      </c>
      <c r="D23717" s="218">
        <v>44920</v>
      </c>
      <c r="E23717" s="1">
        <v>1</v>
      </c>
      <c r="F23717" s="1">
        <v>23.76</v>
      </c>
    </row>
    <row r="23718" spans="1:6" x14ac:dyDescent="0.35">
      <c r="A23718" s="1">
        <v>803</v>
      </c>
      <c r="B23718" s="1" t="s">
        <v>181</v>
      </c>
      <c r="C23718" s="218">
        <v>44921</v>
      </c>
      <c r="D23718" s="218">
        <v>44921</v>
      </c>
      <c r="E23718" s="1">
        <v>12</v>
      </c>
      <c r="F23718" s="1">
        <v>377.09</v>
      </c>
    </row>
    <row r="23719" spans="1:6" x14ac:dyDescent="0.35">
      <c r="A23719" s="1">
        <v>803</v>
      </c>
      <c r="B23719" s="1" t="s">
        <v>181</v>
      </c>
      <c r="C23719" s="218">
        <v>44922</v>
      </c>
      <c r="D23719" s="218">
        <v>44919</v>
      </c>
      <c r="E23719" s="1">
        <v>1</v>
      </c>
      <c r="F23719" s="1">
        <v>23.76</v>
      </c>
    </row>
    <row r="23720" spans="1:6" x14ac:dyDescent="0.35">
      <c r="A23720" s="1">
        <v>803</v>
      </c>
      <c r="B23720" s="1" t="s">
        <v>181</v>
      </c>
      <c r="C23720" s="218">
        <v>44922</v>
      </c>
      <c r="D23720" s="218">
        <v>44920</v>
      </c>
      <c r="E23720" s="1">
        <v>9</v>
      </c>
      <c r="F23720" s="1">
        <v>257.89</v>
      </c>
    </row>
    <row r="23721" spans="1:6" x14ac:dyDescent="0.35">
      <c r="A23721" s="1">
        <v>803</v>
      </c>
      <c r="B23721" s="1" t="s">
        <v>181</v>
      </c>
      <c r="C23721" s="218">
        <v>44922</v>
      </c>
      <c r="D23721" s="218">
        <v>44921</v>
      </c>
      <c r="E23721" s="1">
        <v>8</v>
      </c>
      <c r="F23721" s="1">
        <v>220.77</v>
      </c>
    </row>
    <row r="23722" spans="1:6" x14ac:dyDescent="0.35">
      <c r="A23722" s="1">
        <v>803</v>
      </c>
      <c r="B23722" s="1" t="s">
        <v>181</v>
      </c>
      <c r="C23722" s="218">
        <v>44922</v>
      </c>
      <c r="D23722" s="218">
        <v>44922</v>
      </c>
      <c r="E23722" s="1">
        <v>16</v>
      </c>
      <c r="F23722" s="1">
        <v>530.74</v>
      </c>
    </row>
    <row r="23723" spans="1:6" x14ac:dyDescent="0.35">
      <c r="A23723" s="1">
        <v>803</v>
      </c>
      <c r="B23723" s="1" t="s">
        <v>181</v>
      </c>
      <c r="C23723" s="218">
        <v>44923</v>
      </c>
      <c r="D23723" s="218">
        <v>44920</v>
      </c>
      <c r="E23723" s="1">
        <v>1</v>
      </c>
      <c r="F23723" s="1">
        <v>23.76</v>
      </c>
    </row>
    <row r="23724" spans="1:6" x14ac:dyDescent="0.35">
      <c r="A23724" s="1">
        <v>803</v>
      </c>
      <c r="B23724" s="1" t="s">
        <v>181</v>
      </c>
      <c r="C23724" s="218">
        <v>44923</v>
      </c>
      <c r="D23724" s="218">
        <v>44921</v>
      </c>
      <c r="E23724" s="1">
        <v>2</v>
      </c>
      <c r="F23724" s="1">
        <v>45.04</v>
      </c>
    </row>
    <row r="23725" spans="1:6" x14ac:dyDescent="0.35">
      <c r="A23725" s="1">
        <v>803</v>
      </c>
      <c r="B23725" s="1" t="s">
        <v>181</v>
      </c>
      <c r="C23725" s="218">
        <v>44923</v>
      </c>
      <c r="D23725" s="218">
        <v>44922</v>
      </c>
      <c r="E23725" s="1">
        <v>2</v>
      </c>
      <c r="F23725" s="1">
        <v>47.52</v>
      </c>
    </row>
    <row r="23726" spans="1:6" x14ac:dyDescent="0.35">
      <c r="A23726" s="1">
        <v>803</v>
      </c>
      <c r="B23726" s="1" t="s">
        <v>181</v>
      </c>
      <c r="C23726" s="218">
        <v>44923</v>
      </c>
      <c r="D23726" s="218">
        <v>44923</v>
      </c>
      <c r="E23726" s="1">
        <v>19</v>
      </c>
      <c r="F23726" s="1">
        <v>565.49</v>
      </c>
    </row>
    <row r="23727" spans="1:6" x14ac:dyDescent="0.35">
      <c r="A23727" s="1">
        <v>803</v>
      </c>
      <c r="B23727" s="1" t="s">
        <v>181</v>
      </c>
      <c r="C23727" s="218">
        <v>44924</v>
      </c>
      <c r="D23727" s="218">
        <v>44921</v>
      </c>
      <c r="E23727" s="1">
        <v>2</v>
      </c>
      <c r="F23727" s="1">
        <v>75.239999999999995</v>
      </c>
    </row>
    <row r="23728" spans="1:6" x14ac:dyDescent="0.35">
      <c r="A23728" s="1">
        <v>803</v>
      </c>
      <c r="B23728" s="1" t="s">
        <v>181</v>
      </c>
      <c r="C23728" s="218">
        <v>44924</v>
      </c>
      <c r="D23728" s="218">
        <v>44922</v>
      </c>
      <c r="E23728" s="1">
        <v>1</v>
      </c>
      <c r="F23728" s="1">
        <v>23.76</v>
      </c>
    </row>
    <row r="23729" spans="1:6" x14ac:dyDescent="0.35">
      <c r="A23729" s="1">
        <v>803</v>
      </c>
      <c r="B23729" s="1" t="s">
        <v>181</v>
      </c>
      <c r="C23729" s="218">
        <v>44924</v>
      </c>
      <c r="D23729" s="218">
        <v>44923</v>
      </c>
      <c r="E23729" s="1">
        <v>2</v>
      </c>
      <c r="F23729" s="1">
        <v>73.260000000000005</v>
      </c>
    </row>
    <row r="23730" spans="1:6" x14ac:dyDescent="0.35">
      <c r="A23730" s="1">
        <v>803</v>
      </c>
      <c r="B23730" s="1" t="s">
        <v>181</v>
      </c>
      <c r="C23730" s="218">
        <v>44924</v>
      </c>
      <c r="D23730" s="218">
        <v>44924</v>
      </c>
      <c r="E23730" s="1">
        <v>12</v>
      </c>
      <c r="F23730" s="1">
        <v>315.81</v>
      </c>
    </row>
    <row r="23731" spans="1:6" x14ac:dyDescent="0.35">
      <c r="A23731" s="1">
        <v>803</v>
      </c>
      <c r="B23731" s="1" t="s">
        <v>181</v>
      </c>
      <c r="C23731" s="218">
        <v>44925</v>
      </c>
      <c r="D23731" s="218">
        <v>44922</v>
      </c>
      <c r="E23731" s="1">
        <v>5</v>
      </c>
      <c r="F23731" s="1">
        <v>118.8</v>
      </c>
    </row>
    <row r="23732" spans="1:6" x14ac:dyDescent="0.35">
      <c r="A23732" s="1">
        <v>803</v>
      </c>
      <c r="B23732" s="1" t="s">
        <v>181</v>
      </c>
      <c r="C23732" s="218">
        <v>44925</v>
      </c>
      <c r="D23732" s="218">
        <v>44923</v>
      </c>
      <c r="E23732" s="1">
        <v>3</v>
      </c>
      <c r="F23732" s="1">
        <v>71.28</v>
      </c>
    </row>
    <row r="23733" spans="1:6" x14ac:dyDescent="0.35">
      <c r="A23733" s="1">
        <v>803</v>
      </c>
      <c r="B23733" s="1" t="s">
        <v>181</v>
      </c>
      <c r="C23733" s="218">
        <v>44925</v>
      </c>
      <c r="D23733" s="218">
        <v>44924</v>
      </c>
      <c r="E23733" s="1">
        <v>7</v>
      </c>
      <c r="F23733" s="1">
        <v>190.18</v>
      </c>
    </row>
    <row r="23734" spans="1:6" x14ac:dyDescent="0.35">
      <c r="A23734" s="1">
        <v>803</v>
      </c>
      <c r="B23734" s="1" t="s">
        <v>181</v>
      </c>
      <c r="C23734" s="218">
        <v>44925</v>
      </c>
      <c r="D23734" s="218">
        <v>44925</v>
      </c>
      <c r="E23734" s="1">
        <v>11</v>
      </c>
      <c r="F23734" s="1">
        <v>373.92</v>
      </c>
    </row>
    <row r="23735" spans="1:6" x14ac:dyDescent="0.35">
      <c r="A23735" s="1">
        <v>803</v>
      </c>
      <c r="B23735" s="1" t="s">
        <v>181</v>
      </c>
      <c r="C23735" s="218">
        <v>44926</v>
      </c>
      <c r="D23735" s="218">
        <v>44923</v>
      </c>
      <c r="E23735" s="1">
        <v>1</v>
      </c>
      <c r="F23735" s="1">
        <v>23.76</v>
      </c>
    </row>
    <row r="23736" spans="1:6" x14ac:dyDescent="0.35">
      <c r="A23736" s="1">
        <v>803</v>
      </c>
      <c r="B23736" s="1" t="s">
        <v>181</v>
      </c>
      <c r="C23736" s="218">
        <v>44926</v>
      </c>
      <c r="D23736" s="218">
        <v>44924</v>
      </c>
      <c r="E23736" s="1">
        <v>6</v>
      </c>
      <c r="F23736" s="1">
        <v>142.56</v>
      </c>
    </row>
    <row r="23737" spans="1:6" x14ac:dyDescent="0.35">
      <c r="A23737" s="1">
        <v>803</v>
      </c>
      <c r="B23737" s="1" t="s">
        <v>181</v>
      </c>
      <c r="C23737" s="218">
        <v>44926</v>
      </c>
      <c r="D23737" s="218">
        <v>44925</v>
      </c>
      <c r="E23737" s="1">
        <v>6</v>
      </c>
      <c r="F23737" s="1">
        <v>163.84</v>
      </c>
    </row>
    <row r="23738" spans="1:6" x14ac:dyDescent="0.35">
      <c r="A23738" s="1">
        <v>803</v>
      </c>
      <c r="B23738" s="1" t="s">
        <v>181</v>
      </c>
      <c r="C23738" s="218">
        <v>44926</v>
      </c>
      <c r="D23738" s="218">
        <v>44926</v>
      </c>
      <c r="E23738" s="1">
        <v>7</v>
      </c>
      <c r="F23738" s="1">
        <v>227.7</v>
      </c>
    </row>
    <row r="23739" spans="1:6" x14ac:dyDescent="0.35">
      <c r="A23739" s="1">
        <v>803</v>
      </c>
      <c r="B23739" s="1" t="s">
        <v>181</v>
      </c>
      <c r="C23739" s="218">
        <v>44928</v>
      </c>
      <c r="D23739" s="218">
        <v>44926</v>
      </c>
      <c r="E23739" s="1">
        <v>1</v>
      </c>
      <c r="F23739" s="1">
        <v>21.78</v>
      </c>
    </row>
    <row r="23740" spans="1:6" x14ac:dyDescent="0.35">
      <c r="A23740" s="1">
        <v>803</v>
      </c>
      <c r="B23740" s="1" t="s">
        <v>181</v>
      </c>
      <c r="C23740" s="218">
        <v>44928</v>
      </c>
      <c r="D23740" s="218">
        <v>44927</v>
      </c>
      <c r="E23740" s="1">
        <v>9</v>
      </c>
      <c r="F23740" s="1">
        <v>213.84</v>
      </c>
    </row>
    <row r="23741" spans="1:6" x14ac:dyDescent="0.35">
      <c r="A23741" s="1">
        <v>803</v>
      </c>
      <c r="B23741" s="1" t="s">
        <v>181</v>
      </c>
      <c r="C23741" s="218">
        <v>44928</v>
      </c>
      <c r="D23741" s="218">
        <v>44928</v>
      </c>
      <c r="E23741" s="1">
        <v>7</v>
      </c>
      <c r="F23741" s="1">
        <v>197.01</v>
      </c>
    </row>
    <row r="23742" spans="1:6" x14ac:dyDescent="0.35">
      <c r="A23742" s="1">
        <v>803</v>
      </c>
      <c r="B23742" s="1" t="s">
        <v>181</v>
      </c>
      <c r="C23742" s="218">
        <v>44929</v>
      </c>
      <c r="D23742" s="218">
        <v>44927</v>
      </c>
      <c r="E23742" s="1">
        <v>1</v>
      </c>
      <c r="F23742" s="1">
        <v>23.76</v>
      </c>
    </row>
    <row r="23743" spans="1:6" x14ac:dyDescent="0.35">
      <c r="A23743" s="1">
        <v>803</v>
      </c>
      <c r="B23743" s="1" t="s">
        <v>181</v>
      </c>
      <c r="C23743" s="218">
        <v>44929</v>
      </c>
      <c r="D23743" s="218">
        <v>44929</v>
      </c>
      <c r="E23743" s="1">
        <v>11</v>
      </c>
      <c r="F23743" s="1">
        <v>353.43</v>
      </c>
    </row>
    <row r="23744" spans="1:6" x14ac:dyDescent="0.35">
      <c r="A23744" s="1">
        <v>803</v>
      </c>
      <c r="B23744" s="1" t="s">
        <v>181</v>
      </c>
      <c r="C23744" s="218">
        <v>44930</v>
      </c>
      <c r="D23744" s="218">
        <v>44927</v>
      </c>
      <c r="E23744" s="1">
        <v>1</v>
      </c>
      <c r="F23744" s="1">
        <v>21.98</v>
      </c>
    </row>
    <row r="23745" spans="1:6" x14ac:dyDescent="0.35">
      <c r="A23745" s="1">
        <v>803</v>
      </c>
      <c r="B23745" s="1" t="s">
        <v>181</v>
      </c>
      <c r="C23745" s="218">
        <v>44930</v>
      </c>
      <c r="D23745" s="218">
        <v>44929</v>
      </c>
      <c r="E23745" s="1">
        <v>8</v>
      </c>
      <c r="F23745" s="1">
        <v>188.9</v>
      </c>
    </row>
    <row r="23746" spans="1:6" x14ac:dyDescent="0.35">
      <c r="A23746" s="1">
        <v>803</v>
      </c>
      <c r="B23746" s="1" t="s">
        <v>181</v>
      </c>
      <c r="C23746" s="218">
        <v>44930</v>
      </c>
      <c r="D23746" s="218">
        <v>44930</v>
      </c>
      <c r="E23746" s="1">
        <v>15</v>
      </c>
      <c r="F23746" s="1">
        <v>509.85</v>
      </c>
    </row>
    <row r="23747" spans="1:6" x14ac:dyDescent="0.35">
      <c r="A23747" s="1">
        <v>803</v>
      </c>
      <c r="B23747" s="1" t="s">
        <v>181</v>
      </c>
      <c r="C23747" s="218">
        <v>44931</v>
      </c>
      <c r="D23747" s="218">
        <v>44928</v>
      </c>
      <c r="E23747" s="1">
        <v>2</v>
      </c>
      <c r="F23747" s="1">
        <v>44.95</v>
      </c>
    </row>
    <row r="23748" spans="1:6" x14ac:dyDescent="0.35">
      <c r="A23748" s="1">
        <v>803</v>
      </c>
      <c r="B23748" s="1" t="s">
        <v>181</v>
      </c>
      <c r="C23748" s="218">
        <v>44931</v>
      </c>
      <c r="D23748" s="218">
        <v>44929</v>
      </c>
      <c r="E23748" s="1">
        <v>2</v>
      </c>
      <c r="F23748" s="1">
        <v>42.07</v>
      </c>
    </row>
    <row r="23749" spans="1:6" x14ac:dyDescent="0.35">
      <c r="A23749" s="1">
        <v>803</v>
      </c>
      <c r="B23749" s="1" t="s">
        <v>181</v>
      </c>
      <c r="C23749" s="218">
        <v>44931</v>
      </c>
      <c r="D23749" s="218">
        <v>44930</v>
      </c>
      <c r="E23749" s="1">
        <v>1</v>
      </c>
      <c r="F23749" s="1">
        <v>52.96</v>
      </c>
    </row>
    <row r="23750" spans="1:6" x14ac:dyDescent="0.35">
      <c r="A23750" s="1">
        <v>803</v>
      </c>
      <c r="B23750" s="1" t="s">
        <v>181</v>
      </c>
      <c r="C23750" s="218">
        <v>44931</v>
      </c>
      <c r="D23750" s="218">
        <v>44931</v>
      </c>
      <c r="E23750" s="1">
        <v>15</v>
      </c>
      <c r="F23750" s="1">
        <v>417.78</v>
      </c>
    </row>
    <row r="23751" spans="1:6" x14ac:dyDescent="0.35">
      <c r="A23751" s="1">
        <v>803</v>
      </c>
      <c r="B23751" s="1" t="s">
        <v>181</v>
      </c>
      <c r="C23751" s="218">
        <v>44932</v>
      </c>
      <c r="D23751" s="218">
        <v>44929</v>
      </c>
      <c r="E23751" s="1">
        <v>3</v>
      </c>
      <c r="F23751" s="1">
        <v>70.489999999999995</v>
      </c>
    </row>
    <row r="23752" spans="1:6" x14ac:dyDescent="0.35">
      <c r="A23752" s="1">
        <v>803</v>
      </c>
      <c r="B23752" s="1" t="s">
        <v>181</v>
      </c>
      <c r="C23752" s="218">
        <v>44932</v>
      </c>
      <c r="D23752" s="218">
        <v>44930</v>
      </c>
      <c r="E23752" s="1">
        <v>2</v>
      </c>
      <c r="F23752" s="1">
        <v>78.209999999999994</v>
      </c>
    </row>
    <row r="23753" spans="1:6" x14ac:dyDescent="0.35">
      <c r="A23753" s="1">
        <v>803</v>
      </c>
      <c r="B23753" s="1" t="s">
        <v>181</v>
      </c>
      <c r="C23753" s="218">
        <v>44932</v>
      </c>
      <c r="D23753" s="218">
        <v>44931</v>
      </c>
      <c r="E23753" s="1">
        <v>2</v>
      </c>
      <c r="F23753" s="1">
        <v>46.53</v>
      </c>
    </row>
    <row r="23754" spans="1:6" x14ac:dyDescent="0.35">
      <c r="A23754" s="1">
        <v>803</v>
      </c>
      <c r="B23754" s="1" t="s">
        <v>181</v>
      </c>
      <c r="C23754" s="218">
        <v>44932</v>
      </c>
      <c r="D23754" s="218">
        <v>44932</v>
      </c>
      <c r="E23754" s="1">
        <v>14</v>
      </c>
      <c r="F23754" s="1">
        <v>361.94</v>
      </c>
    </row>
    <row r="23755" spans="1:6" x14ac:dyDescent="0.35">
      <c r="A23755" s="1">
        <v>803</v>
      </c>
      <c r="B23755" s="1" t="s">
        <v>181</v>
      </c>
      <c r="C23755" s="218">
        <v>44933</v>
      </c>
      <c r="D23755" s="218">
        <v>44931</v>
      </c>
      <c r="E23755" s="1">
        <v>7</v>
      </c>
      <c r="F23755" s="1">
        <v>197.01</v>
      </c>
    </row>
    <row r="23756" spans="1:6" x14ac:dyDescent="0.35">
      <c r="A23756" s="1">
        <v>803</v>
      </c>
      <c r="B23756" s="1" t="s">
        <v>181</v>
      </c>
      <c r="C23756" s="218">
        <v>44933</v>
      </c>
      <c r="D23756" s="218">
        <v>44932</v>
      </c>
      <c r="E23756" s="1">
        <v>7</v>
      </c>
      <c r="F23756" s="1">
        <v>222.25</v>
      </c>
    </row>
    <row r="23757" spans="1:6" x14ac:dyDescent="0.35">
      <c r="A23757" s="1">
        <v>803</v>
      </c>
      <c r="B23757" s="1" t="s">
        <v>181</v>
      </c>
      <c r="C23757" s="218">
        <v>44933</v>
      </c>
      <c r="D23757" s="218">
        <v>44933</v>
      </c>
      <c r="E23757" s="1">
        <v>14</v>
      </c>
      <c r="F23757" s="1">
        <v>379.17</v>
      </c>
    </row>
    <row r="23758" spans="1:6" x14ac:dyDescent="0.35">
      <c r="A23758" s="1">
        <v>803</v>
      </c>
      <c r="B23758" s="1" t="s">
        <v>181</v>
      </c>
      <c r="C23758" s="218">
        <v>44934</v>
      </c>
      <c r="D23758" s="218">
        <v>44931</v>
      </c>
      <c r="E23758" s="1">
        <v>4</v>
      </c>
      <c r="F23758" s="1">
        <v>120.78</v>
      </c>
    </row>
    <row r="23759" spans="1:6" x14ac:dyDescent="0.35">
      <c r="A23759" s="1">
        <v>803</v>
      </c>
      <c r="B23759" s="1" t="s">
        <v>181</v>
      </c>
      <c r="C23759" s="218">
        <v>44934</v>
      </c>
      <c r="D23759" s="218">
        <v>44932</v>
      </c>
      <c r="E23759" s="1">
        <v>5</v>
      </c>
      <c r="F23759" s="1">
        <v>118.8</v>
      </c>
    </row>
    <row r="23760" spans="1:6" x14ac:dyDescent="0.35">
      <c r="A23760" s="1">
        <v>803</v>
      </c>
      <c r="B23760" s="1" t="s">
        <v>181</v>
      </c>
      <c r="C23760" s="218">
        <v>44934</v>
      </c>
      <c r="D23760" s="218">
        <v>44933</v>
      </c>
      <c r="E23760" s="1">
        <v>11</v>
      </c>
      <c r="F23760" s="1">
        <v>261.36</v>
      </c>
    </row>
    <row r="23761" spans="1:6" x14ac:dyDescent="0.35">
      <c r="A23761" s="1">
        <v>803</v>
      </c>
      <c r="B23761" s="1" t="s">
        <v>181</v>
      </c>
      <c r="C23761" s="218">
        <v>44934</v>
      </c>
      <c r="D23761" s="218">
        <v>44934</v>
      </c>
      <c r="E23761" s="1">
        <v>9</v>
      </c>
      <c r="F23761" s="1">
        <v>362.34</v>
      </c>
    </row>
    <row r="23762" spans="1:6" x14ac:dyDescent="0.35">
      <c r="A23762" s="1">
        <v>803</v>
      </c>
      <c r="B23762" s="1" t="s">
        <v>181</v>
      </c>
      <c r="C23762" s="218">
        <v>44935</v>
      </c>
      <c r="D23762" s="218">
        <v>44932</v>
      </c>
      <c r="E23762" s="1">
        <v>1</v>
      </c>
      <c r="F23762" s="1">
        <v>23.76</v>
      </c>
    </row>
    <row r="23763" spans="1:6" x14ac:dyDescent="0.35">
      <c r="A23763" s="1">
        <v>803</v>
      </c>
      <c r="B23763" s="1" t="s">
        <v>181</v>
      </c>
      <c r="C23763" s="218">
        <v>44935</v>
      </c>
      <c r="D23763" s="218">
        <v>44933</v>
      </c>
      <c r="E23763" s="1">
        <v>4</v>
      </c>
      <c r="F23763" s="1">
        <v>124.54</v>
      </c>
    </row>
    <row r="23764" spans="1:6" x14ac:dyDescent="0.35">
      <c r="A23764" s="1">
        <v>803</v>
      </c>
      <c r="B23764" s="1" t="s">
        <v>181</v>
      </c>
      <c r="C23764" s="218">
        <v>44935</v>
      </c>
      <c r="D23764" s="218">
        <v>44934</v>
      </c>
      <c r="E23764" s="1">
        <v>7</v>
      </c>
      <c r="F23764" s="1">
        <v>197.01</v>
      </c>
    </row>
    <row r="23765" spans="1:6" x14ac:dyDescent="0.35">
      <c r="A23765" s="1">
        <v>803</v>
      </c>
      <c r="B23765" s="1" t="s">
        <v>181</v>
      </c>
      <c r="C23765" s="218">
        <v>44935</v>
      </c>
      <c r="D23765" s="218">
        <v>44935</v>
      </c>
      <c r="E23765" s="1">
        <v>8</v>
      </c>
      <c r="F23765" s="1">
        <v>251.46</v>
      </c>
    </row>
    <row r="23766" spans="1:6" x14ac:dyDescent="0.35">
      <c r="A23766" s="1">
        <v>803</v>
      </c>
      <c r="B23766" s="1" t="s">
        <v>181</v>
      </c>
      <c r="C23766" s="218">
        <v>44936</v>
      </c>
      <c r="D23766" s="218">
        <v>44933</v>
      </c>
      <c r="E23766" s="1">
        <v>2</v>
      </c>
      <c r="F23766" s="1">
        <v>46.43</v>
      </c>
    </row>
    <row r="23767" spans="1:6" x14ac:dyDescent="0.35">
      <c r="A23767" s="1">
        <v>803</v>
      </c>
      <c r="B23767" s="1" t="s">
        <v>181</v>
      </c>
      <c r="C23767" s="218">
        <v>44936</v>
      </c>
      <c r="D23767" s="218">
        <v>44934</v>
      </c>
      <c r="E23767" s="1">
        <v>1</v>
      </c>
      <c r="F23767" s="1">
        <v>19.8</v>
      </c>
    </row>
    <row r="23768" spans="1:6" x14ac:dyDescent="0.35">
      <c r="A23768" s="1">
        <v>803</v>
      </c>
      <c r="B23768" s="1" t="s">
        <v>181</v>
      </c>
      <c r="C23768" s="218">
        <v>44936</v>
      </c>
      <c r="D23768" s="218">
        <v>44935</v>
      </c>
      <c r="E23768" s="1">
        <v>6</v>
      </c>
      <c r="F23768" s="1">
        <v>166.12</v>
      </c>
    </row>
    <row r="23769" spans="1:6" x14ac:dyDescent="0.35">
      <c r="A23769" s="1">
        <v>803</v>
      </c>
      <c r="B23769" s="1" t="s">
        <v>181</v>
      </c>
      <c r="C23769" s="218">
        <v>44936</v>
      </c>
      <c r="D23769" s="218">
        <v>44936</v>
      </c>
      <c r="E23769" s="1">
        <v>14</v>
      </c>
      <c r="F23769" s="1">
        <v>394.02</v>
      </c>
    </row>
    <row r="23770" spans="1:6" x14ac:dyDescent="0.35">
      <c r="A23770" s="1">
        <v>803</v>
      </c>
      <c r="B23770" s="1" t="s">
        <v>181</v>
      </c>
      <c r="C23770" s="218">
        <v>44937</v>
      </c>
      <c r="D23770" s="218">
        <v>44933</v>
      </c>
      <c r="E23770" s="1">
        <v>1</v>
      </c>
      <c r="F23770" s="1">
        <v>23.76</v>
      </c>
    </row>
    <row r="23771" spans="1:6" x14ac:dyDescent="0.35">
      <c r="A23771" s="1">
        <v>803</v>
      </c>
      <c r="B23771" s="1" t="s">
        <v>181</v>
      </c>
      <c r="C23771" s="218">
        <v>44937</v>
      </c>
      <c r="D23771" s="218">
        <v>44934</v>
      </c>
      <c r="E23771" s="1">
        <v>2</v>
      </c>
      <c r="F23771" s="1">
        <v>47.52</v>
      </c>
    </row>
    <row r="23772" spans="1:6" x14ac:dyDescent="0.35">
      <c r="A23772" s="1">
        <v>803</v>
      </c>
      <c r="B23772" s="1" t="s">
        <v>181</v>
      </c>
      <c r="C23772" s="218">
        <v>44937</v>
      </c>
      <c r="D23772" s="218">
        <v>44935</v>
      </c>
      <c r="E23772" s="1">
        <v>2</v>
      </c>
      <c r="F23772" s="1">
        <v>44.35</v>
      </c>
    </row>
    <row r="23773" spans="1:6" x14ac:dyDescent="0.35">
      <c r="A23773" s="1">
        <v>803</v>
      </c>
      <c r="B23773" s="1" t="s">
        <v>181</v>
      </c>
      <c r="C23773" s="218">
        <v>44937</v>
      </c>
      <c r="D23773" s="218">
        <v>44936</v>
      </c>
      <c r="E23773" s="1">
        <v>5</v>
      </c>
      <c r="F23773" s="1">
        <v>118.6</v>
      </c>
    </row>
    <row r="23774" spans="1:6" x14ac:dyDescent="0.35">
      <c r="A23774" s="1">
        <v>803</v>
      </c>
      <c r="B23774" s="1" t="s">
        <v>181</v>
      </c>
      <c r="C23774" s="218">
        <v>44937</v>
      </c>
      <c r="D23774" s="218">
        <v>44937</v>
      </c>
      <c r="E23774" s="1">
        <v>14</v>
      </c>
      <c r="F23774" s="1">
        <v>475.2</v>
      </c>
    </row>
    <row r="23775" spans="1:6" x14ac:dyDescent="0.35">
      <c r="A23775" s="1">
        <v>803</v>
      </c>
      <c r="B23775" s="1" t="s">
        <v>181</v>
      </c>
      <c r="C23775" s="218">
        <v>44938</v>
      </c>
      <c r="D23775" s="218">
        <v>44934</v>
      </c>
      <c r="E23775" s="1">
        <v>1</v>
      </c>
      <c r="F23775" s="1">
        <v>23.76</v>
      </c>
    </row>
    <row r="23776" spans="1:6" x14ac:dyDescent="0.35">
      <c r="A23776" s="1">
        <v>803</v>
      </c>
      <c r="B23776" s="1" t="s">
        <v>181</v>
      </c>
      <c r="C23776" s="218">
        <v>44938</v>
      </c>
      <c r="D23776" s="218">
        <v>44936</v>
      </c>
      <c r="E23776" s="1">
        <v>2</v>
      </c>
      <c r="F23776" s="1">
        <v>78.209999999999994</v>
      </c>
    </row>
    <row r="23777" spans="1:6" x14ac:dyDescent="0.35">
      <c r="A23777" s="1">
        <v>803</v>
      </c>
      <c r="B23777" s="1" t="s">
        <v>181</v>
      </c>
      <c r="C23777" s="218">
        <v>44938</v>
      </c>
      <c r="D23777" s="218">
        <v>44937</v>
      </c>
      <c r="E23777" s="1">
        <v>4</v>
      </c>
      <c r="F23777" s="1">
        <v>125.73</v>
      </c>
    </row>
    <row r="23778" spans="1:6" x14ac:dyDescent="0.35">
      <c r="A23778" s="1">
        <v>803</v>
      </c>
      <c r="B23778" s="1" t="s">
        <v>181</v>
      </c>
      <c r="C23778" s="218">
        <v>44938</v>
      </c>
      <c r="D23778" s="218">
        <v>44938</v>
      </c>
      <c r="E23778" s="1">
        <v>8</v>
      </c>
      <c r="F23778" s="1">
        <v>308.38</v>
      </c>
    </row>
    <row r="23779" spans="1:6" x14ac:dyDescent="0.35">
      <c r="A23779" s="1">
        <v>803</v>
      </c>
      <c r="B23779" s="1" t="s">
        <v>181</v>
      </c>
      <c r="C23779" s="218">
        <v>44939</v>
      </c>
      <c r="D23779" s="218">
        <v>44936</v>
      </c>
      <c r="E23779" s="1">
        <v>1</v>
      </c>
      <c r="F23779" s="1">
        <v>45.84</v>
      </c>
    </row>
    <row r="23780" spans="1:6" x14ac:dyDescent="0.35">
      <c r="A23780" s="1">
        <v>803</v>
      </c>
      <c r="B23780" s="1" t="s">
        <v>181</v>
      </c>
      <c r="C23780" s="218">
        <v>44939</v>
      </c>
      <c r="D23780" s="218">
        <v>44938</v>
      </c>
      <c r="E23780" s="1">
        <v>1</v>
      </c>
      <c r="F23780" s="1">
        <v>52.77</v>
      </c>
    </row>
    <row r="23781" spans="1:6" x14ac:dyDescent="0.35">
      <c r="A23781" s="1">
        <v>803</v>
      </c>
      <c r="B23781" s="1" t="s">
        <v>181</v>
      </c>
      <c r="C23781" s="218">
        <v>44939</v>
      </c>
      <c r="D23781" s="218">
        <v>44939</v>
      </c>
      <c r="E23781" s="1">
        <v>22</v>
      </c>
      <c r="F23781" s="1">
        <v>575.88</v>
      </c>
    </row>
    <row r="23782" spans="1:6" x14ac:dyDescent="0.35">
      <c r="A23782" s="1">
        <v>803</v>
      </c>
      <c r="B23782" s="1" t="s">
        <v>181</v>
      </c>
      <c r="C23782" s="218">
        <v>44940</v>
      </c>
      <c r="D23782" s="218">
        <v>44939</v>
      </c>
      <c r="E23782" s="1">
        <v>5</v>
      </c>
      <c r="F23782" s="1">
        <v>117.41</v>
      </c>
    </row>
    <row r="23783" spans="1:6" x14ac:dyDescent="0.35">
      <c r="A23783" s="1">
        <v>803</v>
      </c>
      <c r="B23783" s="1" t="s">
        <v>181</v>
      </c>
      <c r="C23783" s="218">
        <v>44940</v>
      </c>
      <c r="D23783" s="218">
        <v>44940</v>
      </c>
      <c r="E23783" s="1">
        <v>19</v>
      </c>
      <c r="F23783" s="1">
        <v>635.58000000000004</v>
      </c>
    </row>
    <row r="23784" spans="1:6" x14ac:dyDescent="0.35">
      <c r="A23784" s="1">
        <v>803</v>
      </c>
      <c r="B23784" s="1" t="s">
        <v>181</v>
      </c>
      <c r="C23784" s="218">
        <v>44941</v>
      </c>
      <c r="D23784" s="218">
        <v>44939</v>
      </c>
      <c r="E23784" s="1">
        <v>7</v>
      </c>
      <c r="F23784" s="1">
        <v>165.43</v>
      </c>
    </row>
    <row r="23785" spans="1:6" x14ac:dyDescent="0.35">
      <c r="A23785" s="1">
        <v>803</v>
      </c>
      <c r="B23785" s="1" t="s">
        <v>181</v>
      </c>
      <c r="C23785" s="218">
        <v>44941</v>
      </c>
      <c r="D23785" s="218">
        <v>44940</v>
      </c>
      <c r="E23785" s="1">
        <v>3</v>
      </c>
      <c r="F23785" s="1">
        <v>99.79</v>
      </c>
    </row>
    <row r="23786" spans="1:6" x14ac:dyDescent="0.35">
      <c r="A23786" s="1">
        <v>803</v>
      </c>
      <c r="B23786" s="1" t="s">
        <v>181</v>
      </c>
      <c r="C23786" s="218">
        <v>44941</v>
      </c>
      <c r="D23786" s="218">
        <v>44941</v>
      </c>
      <c r="E23786" s="1">
        <v>14</v>
      </c>
      <c r="F23786" s="1">
        <v>515.89</v>
      </c>
    </row>
    <row r="23787" spans="1:6" x14ac:dyDescent="0.35">
      <c r="A23787" s="1">
        <v>803</v>
      </c>
      <c r="B23787" s="1" t="s">
        <v>181</v>
      </c>
      <c r="C23787" s="218">
        <v>44942</v>
      </c>
      <c r="D23787" s="218">
        <v>44939</v>
      </c>
      <c r="E23787" s="1">
        <v>2</v>
      </c>
      <c r="F23787" s="1">
        <v>108.9</v>
      </c>
    </row>
    <row r="23788" spans="1:6" x14ac:dyDescent="0.35">
      <c r="A23788" s="1">
        <v>803</v>
      </c>
      <c r="B23788" s="1" t="s">
        <v>181</v>
      </c>
      <c r="C23788" s="218">
        <v>44942</v>
      </c>
      <c r="D23788" s="218">
        <v>44940</v>
      </c>
      <c r="E23788" s="1">
        <v>4</v>
      </c>
      <c r="F23788" s="1">
        <v>124.55</v>
      </c>
    </row>
    <row r="23789" spans="1:6" x14ac:dyDescent="0.35">
      <c r="A23789" s="1">
        <v>803</v>
      </c>
      <c r="B23789" s="1" t="s">
        <v>181</v>
      </c>
      <c r="C23789" s="218">
        <v>44942</v>
      </c>
      <c r="D23789" s="218">
        <v>44941</v>
      </c>
      <c r="E23789" s="1">
        <v>5</v>
      </c>
      <c r="F23789" s="1">
        <v>170.48</v>
      </c>
    </row>
    <row r="23790" spans="1:6" x14ac:dyDescent="0.35">
      <c r="A23790" s="1">
        <v>803</v>
      </c>
      <c r="B23790" s="1" t="s">
        <v>181</v>
      </c>
      <c r="C23790" s="218">
        <v>44942</v>
      </c>
      <c r="D23790" s="218">
        <v>44942</v>
      </c>
      <c r="E23790" s="1">
        <v>11</v>
      </c>
      <c r="F23790" s="1">
        <v>475.19</v>
      </c>
    </row>
    <row r="23791" spans="1:6" x14ac:dyDescent="0.35">
      <c r="A23791" s="1">
        <v>803</v>
      </c>
      <c r="B23791" s="1" t="s">
        <v>181</v>
      </c>
      <c r="C23791" s="218">
        <v>44943</v>
      </c>
      <c r="D23791" s="218">
        <v>44939</v>
      </c>
      <c r="E23791" s="1">
        <v>1</v>
      </c>
      <c r="F23791" s="1">
        <v>23.76</v>
      </c>
    </row>
    <row r="23792" spans="1:6" x14ac:dyDescent="0.35">
      <c r="A23792" s="1">
        <v>803</v>
      </c>
      <c r="B23792" s="1" t="s">
        <v>181</v>
      </c>
      <c r="C23792" s="218">
        <v>44943</v>
      </c>
      <c r="D23792" s="218">
        <v>44940</v>
      </c>
      <c r="E23792" s="1">
        <v>1</v>
      </c>
      <c r="F23792" s="1">
        <v>22.87</v>
      </c>
    </row>
    <row r="23793" spans="1:6" x14ac:dyDescent="0.35">
      <c r="A23793" s="1">
        <v>803</v>
      </c>
      <c r="B23793" s="1" t="s">
        <v>181</v>
      </c>
      <c r="C23793" s="218">
        <v>44943</v>
      </c>
      <c r="D23793" s="218">
        <v>44941</v>
      </c>
      <c r="E23793" s="1">
        <v>2</v>
      </c>
      <c r="F23793" s="1">
        <v>46.23</v>
      </c>
    </row>
    <row r="23794" spans="1:6" x14ac:dyDescent="0.35">
      <c r="A23794" s="1">
        <v>803</v>
      </c>
      <c r="B23794" s="1" t="s">
        <v>181</v>
      </c>
      <c r="C23794" s="218">
        <v>44943</v>
      </c>
      <c r="D23794" s="218">
        <v>44942</v>
      </c>
      <c r="E23794" s="1">
        <v>3</v>
      </c>
      <c r="F23794" s="1">
        <v>71.28</v>
      </c>
    </row>
    <row r="23795" spans="1:6" x14ac:dyDescent="0.35">
      <c r="A23795" s="1">
        <v>803</v>
      </c>
      <c r="B23795" s="1" t="s">
        <v>181</v>
      </c>
      <c r="C23795" s="218">
        <v>44943</v>
      </c>
      <c r="D23795" s="218">
        <v>44943</v>
      </c>
      <c r="E23795" s="1">
        <v>24</v>
      </c>
      <c r="F23795" s="1">
        <v>656.47</v>
      </c>
    </row>
    <row r="23796" spans="1:6" x14ac:dyDescent="0.35">
      <c r="A23796" s="1">
        <v>803</v>
      </c>
      <c r="B23796" s="1" t="s">
        <v>181</v>
      </c>
      <c r="C23796" s="218">
        <v>44944</v>
      </c>
      <c r="D23796" s="218">
        <v>44941</v>
      </c>
      <c r="E23796" s="1">
        <v>1</v>
      </c>
      <c r="F23796" s="1">
        <v>23.76</v>
      </c>
    </row>
    <row r="23797" spans="1:6" x14ac:dyDescent="0.35">
      <c r="A23797" s="1">
        <v>803</v>
      </c>
      <c r="B23797" s="1" t="s">
        <v>181</v>
      </c>
      <c r="C23797" s="218">
        <v>44944</v>
      </c>
      <c r="D23797" s="218">
        <v>44942</v>
      </c>
      <c r="E23797" s="1">
        <v>3</v>
      </c>
      <c r="F23797" s="1">
        <v>101.97</v>
      </c>
    </row>
    <row r="23798" spans="1:6" x14ac:dyDescent="0.35">
      <c r="A23798" s="1">
        <v>803</v>
      </c>
      <c r="B23798" s="1" t="s">
        <v>181</v>
      </c>
      <c r="C23798" s="218">
        <v>44944</v>
      </c>
      <c r="D23798" s="218">
        <v>44943</v>
      </c>
      <c r="E23798" s="1">
        <v>3</v>
      </c>
      <c r="F23798" s="1">
        <v>67.81</v>
      </c>
    </row>
    <row r="23799" spans="1:6" x14ac:dyDescent="0.35">
      <c r="A23799" s="1">
        <v>803</v>
      </c>
      <c r="B23799" s="1" t="s">
        <v>181</v>
      </c>
      <c r="C23799" s="218">
        <v>44944</v>
      </c>
      <c r="D23799" s="218">
        <v>44944</v>
      </c>
      <c r="E23799" s="1">
        <v>12</v>
      </c>
      <c r="F23799" s="1">
        <v>346.5</v>
      </c>
    </row>
    <row r="23800" spans="1:6" x14ac:dyDescent="0.35">
      <c r="A23800" s="1">
        <v>803</v>
      </c>
      <c r="B23800" s="1" t="s">
        <v>181</v>
      </c>
      <c r="C23800" s="218">
        <v>44945</v>
      </c>
      <c r="D23800" s="218">
        <v>44942</v>
      </c>
      <c r="E23800" s="1">
        <v>1</v>
      </c>
      <c r="F23800" s="1">
        <v>54.45</v>
      </c>
    </row>
    <row r="23801" spans="1:6" x14ac:dyDescent="0.35">
      <c r="A23801" s="1">
        <v>803</v>
      </c>
      <c r="B23801" s="1" t="s">
        <v>181</v>
      </c>
      <c r="C23801" s="218">
        <v>44945</v>
      </c>
      <c r="D23801" s="218">
        <v>44943</v>
      </c>
      <c r="E23801" s="1">
        <v>3</v>
      </c>
      <c r="F23801" s="1">
        <v>67.12</v>
      </c>
    </row>
    <row r="23802" spans="1:6" x14ac:dyDescent="0.35">
      <c r="A23802" s="1">
        <v>803</v>
      </c>
      <c r="B23802" s="1" t="s">
        <v>181</v>
      </c>
      <c r="C23802" s="218">
        <v>44945</v>
      </c>
      <c r="D23802" s="218">
        <v>44944</v>
      </c>
      <c r="E23802" s="1">
        <v>5</v>
      </c>
      <c r="F23802" s="1">
        <v>210.87</v>
      </c>
    </row>
    <row r="23803" spans="1:6" x14ac:dyDescent="0.35">
      <c r="A23803" s="1">
        <v>803</v>
      </c>
      <c r="B23803" s="1" t="s">
        <v>181</v>
      </c>
      <c r="C23803" s="218">
        <v>44945</v>
      </c>
      <c r="D23803" s="218">
        <v>44945</v>
      </c>
      <c r="E23803" s="1">
        <v>15</v>
      </c>
      <c r="F23803" s="1">
        <v>434.66</v>
      </c>
    </row>
    <row r="23804" spans="1:6" x14ac:dyDescent="0.35">
      <c r="A23804" s="1">
        <v>803</v>
      </c>
      <c r="B23804" s="1" t="s">
        <v>181</v>
      </c>
      <c r="C23804" s="218">
        <v>44946</v>
      </c>
      <c r="D23804" s="218">
        <v>44943</v>
      </c>
      <c r="E23804" s="1">
        <v>1</v>
      </c>
      <c r="F23804" s="1">
        <v>44.45</v>
      </c>
    </row>
    <row r="23805" spans="1:6" x14ac:dyDescent="0.35">
      <c r="A23805" s="1">
        <v>803</v>
      </c>
      <c r="B23805" s="1" t="s">
        <v>181</v>
      </c>
      <c r="C23805" s="218">
        <v>44946</v>
      </c>
      <c r="D23805" s="218">
        <v>44944</v>
      </c>
      <c r="E23805" s="1">
        <v>3</v>
      </c>
      <c r="F23805" s="1">
        <v>94.74</v>
      </c>
    </row>
    <row r="23806" spans="1:6" x14ac:dyDescent="0.35">
      <c r="A23806" s="1">
        <v>803</v>
      </c>
      <c r="B23806" s="1" t="s">
        <v>181</v>
      </c>
      <c r="C23806" s="218">
        <v>44946</v>
      </c>
      <c r="D23806" s="218">
        <v>44945</v>
      </c>
      <c r="E23806" s="1">
        <v>4</v>
      </c>
      <c r="F23806" s="1">
        <v>180.18</v>
      </c>
    </row>
    <row r="23807" spans="1:6" x14ac:dyDescent="0.35">
      <c r="A23807" s="1">
        <v>803</v>
      </c>
      <c r="B23807" s="1" t="s">
        <v>181</v>
      </c>
      <c r="C23807" s="218">
        <v>44946</v>
      </c>
      <c r="D23807" s="218">
        <v>44946</v>
      </c>
      <c r="E23807" s="1">
        <v>10</v>
      </c>
      <c r="F23807" s="1">
        <v>296.11</v>
      </c>
    </row>
    <row r="23808" spans="1:6" x14ac:dyDescent="0.35">
      <c r="A23808" s="1">
        <v>803</v>
      </c>
      <c r="B23808" s="1" t="s">
        <v>181</v>
      </c>
      <c r="C23808" s="218">
        <v>44947</v>
      </c>
      <c r="D23808" s="218">
        <v>44945</v>
      </c>
      <c r="E23808" s="1">
        <v>1</v>
      </c>
      <c r="F23808" s="1">
        <v>23.76</v>
      </c>
    </row>
    <row r="23809" spans="1:6" x14ac:dyDescent="0.35">
      <c r="A23809" s="1">
        <v>803</v>
      </c>
      <c r="B23809" s="1" t="s">
        <v>181</v>
      </c>
      <c r="C23809" s="218">
        <v>44947</v>
      </c>
      <c r="D23809" s="218">
        <v>44947</v>
      </c>
      <c r="E23809" s="1">
        <v>6</v>
      </c>
      <c r="F23809" s="1">
        <v>203.94</v>
      </c>
    </row>
    <row r="23810" spans="1:6" x14ac:dyDescent="0.35">
      <c r="A23810" s="1">
        <v>803</v>
      </c>
      <c r="B23810" s="1" t="s">
        <v>181</v>
      </c>
      <c r="C23810" s="218">
        <v>44948</v>
      </c>
      <c r="D23810" s="218">
        <v>44944</v>
      </c>
      <c r="E23810" s="1">
        <v>2</v>
      </c>
      <c r="F23810" s="1">
        <v>73.260000000000005</v>
      </c>
    </row>
    <row r="23811" spans="1:6" x14ac:dyDescent="0.35">
      <c r="A23811" s="1">
        <v>803</v>
      </c>
      <c r="B23811" s="1" t="s">
        <v>181</v>
      </c>
      <c r="C23811" s="218">
        <v>44948</v>
      </c>
      <c r="D23811" s="218">
        <v>44946</v>
      </c>
      <c r="E23811" s="1">
        <v>1</v>
      </c>
      <c r="F23811" s="1">
        <v>23.76</v>
      </c>
    </row>
    <row r="23812" spans="1:6" x14ac:dyDescent="0.35">
      <c r="A23812" s="1">
        <v>803</v>
      </c>
      <c r="B23812" s="1" t="s">
        <v>181</v>
      </c>
      <c r="C23812" s="218">
        <v>44948</v>
      </c>
      <c r="D23812" s="218">
        <v>44947</v>
      </c>
      <c r="E23812" s="1">
        <v>13</v>
      </c>
      <c r="F23812" s="1">
        <v>363.32</v>
      </c>
    </row>
    <row r="23813" spans="1:6" x14ac:dyDescent="0.35">
      <c r="A23813" s="1">
        <v>803</v>
      </c>
      <c r="B23813" s="1" t="s">
        <v>181</v>
      </c>
      <c r="C23813" s="218">
        <v>44948</v>
      </c>
      <c r="D23813" s="218">
        <v>44948</v>
      </c>
      <c r="E23813" s="1">
        <v>10</v>
      </c>
      <c r="F23813" s="1">
        <v>358.08</v>
      </c>
    </row>
    <row r="23814" spans="1:6" x14ac:dyDescent="0.35">
      <c r="A23814" s="1">
        <v>803</v>
      </c>
      <c r="B23814" s="1" t="s">
        <v>181</v>
      </c>
      <c r="C23814" s="218">
        <v>44949</v>
      </c>
      <c r="D23814" s="218">
        <v>44943</v>
      </c>
      <c r="E23814" s="1">
        <v>1</v>
      </c>
      <c r="F23814" s="1">
        <v>23.46</v>
      </c>
    </row>
    <row r="23815" spans="1:6" x14ac:dyDescent="0.35">
      <c r="A23815" s="1">
        <v>803</v>
      </c>
      <c r="B23815" s="1" t="s">
        <v>181</v>
      </c>
      <c r="C23815" s="218">
        <v>44949</v>
      </c>
      <c r="D23815" s="218">
        <v>44944</v>
      </c>
      <c r="E23815" s="1">
        <v>1</v>
      </c>
      <c r="F23815" s="1">
        <v>23.76</v>
      </c>
    </row>
    <row r="23816" spans="1:6" x14ac:dyDescent="0.35">
      <c r="A23816" s="1">
        <v>803</v>
      </c>
      <c r="B23816" s="1" t="s">
        <v>181</v>
      </c>
      <c r="C23816" s="218">
        <v>44949</v>
      </c>
      <c r="D23816" s="218">
        <v>44945</v>
      </c>
      <c r="E23816" s="1">
        <v>1</v>
      </c>
      <c r="F23816" s="1">
        <v>23.76</v>
      </c>
    </row>
    <row r="23817" spans="1:6" x14ac:dyDescent="0.35">
      <c r="A23817" s="1">
        <v>803</v>
      </c>
      <c r="B23817" s="1" t="s">
        <v>181</v>
      </c>
      <c r="C23817" s="218">
        <v>44949</v>
      </c>
      <c r="D23817" s="218">
        <v>44946</v>
      </c>
      <c r="E23817" s="1">
        <v>4</v>
      </c>
      <c r="F23817" s="1">
        <v>125.63</v>
      </c>
    </row>
    <row r="23818" spans="1:6" x14ac:dyDescent="0.35">
      <c r="A23818" s="1">
        <v>803</v>
      </c>
      <c r="B23818" s="1" t="s">
        <v>181</v>
      </c>
      <c r="C23818" s="218">
        <v>44949</v>
      </c>
      <c r="D23818" s="218">
        <v>44947</v>
      </c>
      <c r="E23818" s="1">
        <v>2</v>
      </c>
      <c r="F23818" s="1">
        <v>47.52</v>
      </c>
    </row>
    <row r="23819" spans="1:6" x14ac:dyDescent="0.35">
      <c r="A23819" s="1">
        <v>803</v>
      </c>
      <c r="B23819" s="1" t="s">
        <v>181</v>
      </c>
      <c r="C23819" s="218">
        <v>44949</v>
      </c>
      <c r="D23819" s="218">
        <v>44948</v>
      </c>
      <c r="E23819" s="1">
        <v>3</v>
      </c>
      <c r="F23819" s="1">
        <v>71.28</v>
      </c>
    </row>
    <row r="23820" spans="1:6" x14ac:dyDescent="0.35">
      <c r="A23820" s="1">
        <v>803</v>
      </c>
      <c r="B23820" s="1" t="s">
        <v>181</v>
      </c>
      <c r="C23820" s="218">
        <v>44949</v>
      </c>
      <c r="D23820" s="218">
        <v>44949</v>
      </c>
      <c r="E23820" s="1">
        <v>7</v>
      </c>
      <c r="F23820" s="1">
        <v>255.12</v>
      </c>
    </row>
    <row r="23821" spans="1:6" x14ac:dyDescent="0.35">
      <c r="A23821" s="1">
        <v>803</v>
      </c>
      <c r="B23821" s="1" t="s">
        <v>181</v>
      </c>
      <c r="C23821" s="218">
        <v>44950</v>
      </c>
      <c r="D23821" s="218">
        <v>44945</v>
      </c>
      <c r="E23821" s="1">
        <v>2</v>
      </c>
      <c r="F23821" s="1">
        <v>78.010000000000005</v>
      </c>
    </row>
    <row r="23822" spans="1:6" x14ac:dyDescent="0.35">
      <c r="A23822" s="1">
        <v>803</v>
      </c>
      <c r="B23822" s="1" t="s">
        <v>181</v>
      </c>
      <c r="C23822" s="218">
        <v>44950</v>
      </c>
      <c r="D23822" s="218">
        <v>44947</v>
      </c>
      <c r="E23822" s="1">
        <v>3</v>
      </c>
      <c r="F23822" s="1">
        <v>92.91</v>
      </c>
    </row>
    <row r="23823" spans="1:6" x14ac:dyDescent="0.35">
      <c r="A23823" s="1">
        <v>803</v>
      </c>
      <c r="B23823" s="1" t="s">
        <v>181</v>
      </c>
      <c r="C23823" s="218">
        <v>44950</v>
      </c>
      <c r="D23823" s="218">
        <v>44948</v>
      </c>
      <c r="E23823" s="1">
        <v>5</v>
      </c>
      <c r="F23823" s="1">
        <v>149.19</v>
      </c>
    </row>
    <row r="23824" spans="1:6" x14ac:dyDescent="0.35">
      <c r="A23824" s="1">
        <v>803</v>
      </c>
      <c r="B23824" s="1" t="s">
        <v>181</v>
      </c>
      <c r="C23824" s="218">
        <v>44950</v>
      </c>
      <c r="D23824" s="218">
        <v>44949</v>
      </c>
      <c r="E23824" s="1">
        <v>8</v>
      </c>
      <c r="F23824" s="1">
        <v>269.97000000000003</v>
      </c>
    </row>
    <row r="23825" spans="1:6" x14ac:dyDescent="0.35">
      <c r="A23825" s="1">
        <v>803</v>
      </c>
      <c r="B23825" s="1" t="s">
        <v>181</v>
      </c>
      <c r="C23825" s="218">
        <v>44950</v>
      </c>
      <c r="D23825" s="218">
        <v>44950</v>
      </c>
      <c r="E23825" s="1">
        <v>13</v>
      </c>
      <c r="F23825" s="1">
        <v>370.26</v>
      </c>
    </row>
    <row r="23826" spans="1:6" x14ac:dyDescent="0.35">
      <c r="A23826" s="1">
        <v>803</v>
      </c>
      <c r="B23826" s="1" t="s">
        <v>181</v>
      </c>
      <c r="C23826" s="218">
        <v>44951</v>
      </c>
      <c r="D23826" s="218">
        <v>44948</v>
      </c>
      <c r="E23826" s="1">
        <v>3</v>
      </c>
      <c r="F23826" s="1">
        <v>95.29</v>
      </c>
    </row>
    <row r="23827" spans="1:6" x14ac:dyDescent="0.35">
      <c r="A23827" s="1">
        <v>803</v>
      </c>
      <c r="B23827" s="1" t="s">
        <v>181</v>
      </c>
      <c r="C23827" s="218">
        <v>44951</v>
      </c>
      <c r="D23827" s="218">
        <v>44949</v>
      </c>
      <c r="E23827" s="1">
        <v>3</v>
      </c>
      <c r="F23827" s="1">
        <v>99.89</v>
      </c>
    </row>
    <row r="23828" spans="1:6" x14ac:dyDescent="0.35">
      <c r="A23828" s="1">
        <v>803</v>
      </c>
      <c r="B23828" s="1" t="s">
        <v>181</v>
      </c>
      <c r="C23828" s="218">
        <v>44951</v>
      </c>
      <c r="D23828" s="218">
        <v>44950</v>
      </c>
      <c r="E23828" s="1">
        <v>5</v>
      </c>
      <c r="F23828" s="1">
        <v>118.8</v>
      </c>
    </row>
    <row r="23829" spans="1:6" x14ac:dyDescent="0.35">
      <c r="A23829" s="1">
        <v>803</v>
      </c>
      <c r="B23829" s="1" t="s">
        <v>181</v>
      </c>
      <c r="C23829" s="218">
        <v>44951</v>
      </c>
      <c r="D23829" s="218">
        <v>44951</v>
      </c>
      <c r="E23829" s="1">
        <v>9</v>
      </c>
      <c r="F23829" s="1">
        <v>275.22000000000003</v>
      </c>
    </row>
    <row r="23830" spans="1:6" x14ac:dyDescent="0.35">
      <c r="A23830" s="1">
        <v>803</v>
      </c>
      <c r="B23830" s="1" t="s">
        <v>181</v>
      </c>
      <c r="C23830" s="218">
        <v>44952</v>
      </c>
      <c r="D23830" s="218">
        <v>44949</v>
      </c>
      <c r="E23830" s="1">
        <v>3</v>
      </c>
      <c r="F23830" s="1">
        <v>131.66999999999999</v>
      </c>
    </row>
    <row r="23831" spans="1:6" x14ac:dyDescent="0.35">
      <c r="A23831" s="1">
        <v>803</v>
      </c>
      <c r="B23831" s="1" t="s">
        <v>181</v>
      </c>
      <c r="C23831" s="218">
        <v>44952</v>
      </c>
      <c r="D23831" s="218">
        <v>44950</v>
      </c>
      <c r="E23831" s="1">
        <v>5</v>
      </c>
      <c r="F23831" s="1">
        <v>174.34</v>
      </c>
    </row>
    <row r="23832" spans="1:6" x14ac:dyDescent="0.35">
      <c r="A23832" s="1">
        <v>803</v>
      </c>
      <c r="B23832" s="1" t="s">
        <v>181</v>
      </c>
      <c r="C23832" s="218">
        <v>44952</v>
      </c>
      <c r="D23832" s="218">
        <v>44951</v>
      </c>
      <c r="E23832" s="1">
        <v>12</v>
      </c>
      <c r="F23832" s="1">
        <v>346.5</v>
      </c>
    </row>
    <row r="23833" spans="1:6" x14ac:dyDescent="0.35">
      <c r="A23833" s="1">
        <v>803</v>
      </c>
      <c r="B23833" s="1" t="s">
        <v>181</v>
      </c>
      <c r="C23833" s="218">
        <v>44952</v>
      </c>
      <c r="D23833" s="218">
        <v>44952</v>
      </c>
      <c r="E23833" s="1">
        <v>10</v>
      </c>
      <c r="F23833" s="1">
        <v>268.29000000000002</v>
      </c>
    </row>
    <row r="23834" spans="1:6" x14ac:dyDescent="0.35">
      <c r="A23834" s="1">
        <v>804</v>
      </c>
      <c r="B23834" s="1" t="s">
        <v>182</v>
      </c>
      <c r="C23834" s="218">
        <v>44878</v>
      </c>
      <c r="D23834" s="218">
        <v>44878</v>
      </c>
      <c r="E23834" s="1">
        <v>8</v>
      </c>
      <c r="F23834" s="1">
        <v>189.78</v>
      </c>
    </row>
    <row r="23835" spans="1:6" x14ac:dyDescent="0.35">
      <c r="A23835" s="1">
        <v>804</v>
      </c>
      <c r="B23835" s="1" t="s">
        <v>182</v>
      </c>
      <c r="C23835" s="218">
        <v>44879</v>
      </c>
      <c r="D23835" s="218">
        <v>44878</v>
      </c>
      <c r="E23835" s="1">
        <v>3</v>
      </c>
      <c r="F23835" s="1">
        <v>71.03</v>
      </c>
    </row>
    <row r="23836" spans="1:6" x14ac:dyDescent="0.35">
      <c r="A23836" s="1">
        <v>804</v>
      </c>
      <c r="B23836" s="1" t="s">
        <v>182</v>
      </c>
      <c r="C23836" s="218">
        <v>44879</v>
      </c>
      <c r="D23836" s="218">
        <v>44879</v>
      </c>
      <c r="E23836" s="1">
        <v>14</v>
      </c>
      <c r="F23836" s="1">
        <v>331.49</v>
      </c>
    </row>
    <row r="23837" spans="1:6" x14ac:dyDescent="0.35">
      <c r="A23837" s="1">
        <v>804</v>
      </c>
      <c r="B23837" s="1" t="s">
        <v>182</v>
      </c>
      <c r="C23837" s="218">
        <v>44880</v>
      </c>
      <c r="D23837" s="218">
        <v>44878</v>
      </c>
      <c r="E23837" s="1">
        <v>2</v>
      </c>
      <c r="F23837" s="1">
        <v>47.32</v>
      </c>
    </row>
    <row r="23838" spans="1:6" x14ac:dyDescent="0.35">
      <c r="A23838" s="1">
        <v>804</v>
      </c>
      <c r="B23838" s="1" t="s">
        <v>182</v>
      </c>
      <c r="C23838" s="218">
        <v>44880</v>
      </c>
      <c r="D23838" s="218">
        <v>44879</v>
      </c>
      <c r="E23838" s="1">
        <v>6</v>
      </c>
      <c r="F23838" s="1">
        <v>141.76</v>
      </c>
    </row>
    <row r="23839" spans="1:6" x14ac:dyDescent="0.35">
      <c r="A23839" s="1">
        <v>804</v>
      </c>
      <c r="B23839" s="1" t="s">
        <v>182</v>
      </c>
      <c r="C23839" s="218">
        <v>44880</v>
      </c>
      <c r="D23839" s="218">
        <v>44880</v>
      </c>
      <c r="E23839" s="1">
        <v>11</v>
      </c>
      <c r="F23839" s="1">
        <v>260.45999999999998</v>
      </c>
    </row>
    <row r="23840" spans="1:6" x14ac:dyDescent="0.35">
      <c r="A23840" s="1">
        <v>804</v>
      </c>
      <c r="B23840" s="1" t="s">
        <v>182</v>
      </c>
      <c r="C23840" s="218">
        <v>44881</v>
      </c>
      <c r="D23840" s="218">
        <v>44878</v>
      </c>
      <c r="E23840" s="1">
        <v>1</v>
      </c>
      <c r="F23840" s="1">
        <v>23.76</v>
      </c>
    </row>
    <row r="23841" spans="1:6" x14ac:dyDescent="0.35">
      <c r="A23841" s="1">
        <v>804</v>
      </c>
      <c r="B23841" s="1" t="s">
        <v>182</v>
      </c>
      <c r="C23841" s="218">
        <v>44881</v>
      </c>
      <c r="D23841" s="218">
        <v>44879</v>
      </c>
      <c r="E23841" s="1">
        <v>6</v>
      </c>
      <c r="F23841" s="1">
        <v>137.80000000000001</v>
      </c>
    </row>
    <row r="23842" spans="1:6" x14ac:dyDescent="0.35">
      <c r="A23842" s="1">
        <v>804</v>
      </c>
      <c r="B23842" s="1" t="s">
        <v>182</v>
      </c>
      <c r="C23842" s="218">
        <v>44881</v>
      </c>
      <c r="D23842" s="218">
        <v>44880</v>
      </c>
      <c r="E23842" s="1">
        <v>11</v>
      </c>
      <c r="F23842" s="1">
        <v>285.17</v>
      </c>
    </row>
    <row r="23843" spans="1:6" x14ac:dyDescent="0.35">
      <c r="A23843" s="1">
        <v>804</v>
      </c>
      <c r="B23843" s="1" t="s">
        <v>182</v>
      </c>
      <c r="C23843" s="218">
        <v>44881</v>
      </c>
      <c r="D23843" s="218">
        <v>44881</v>
      </c>
      <c r="E23843" s="1">
        <v>12</v>
      </c>
      <c r="F23843" s="1">
        <v>283.23</v>
      </c>
    </row>
    <row r="23844" spans="1:6" x14ac:dyDescent="0.35">
      <c r="A23844" s="1">
        <v>804</v>
      </c>
      <c r="B23844" s="1" t="s">
        <v>182</v>
      </c>
      <c r="C23844" s="218">
        <v>44883</v>
      </c>
      <c r="D23844" s="218">
        <v>44879</v>
      </c>
      <c r="E23844" s="1">
        <v>2</v>
      </c>
      <c r="F23844" s="1">
        <v>40.69</v>
      </c>
    </row>
    <row r="23845" spans="1:6" x14ac:dyDescent="0.35">
      <c r="A23845" s="1">
        <v>804</v>
      </c>
      <c r="B23845" s="1" t="s">
        <v>182</v>
      </c>
      <c r="C23845" s="218">
        <v>44883</v>
      </c>
      <c r="D23845" s="218">
        <v>44880</v>
      </c>
      <c r="E23845" s="1">
        <v>13</v>
      </c>
      <c r="F23845" s="1">
        <v>300.61</v>
      </c>
    </row>
    <row r="23846" spans="1:6" x14ac:dyDescent="0.35">
      <c r="A23846" s="1">
        <v>804</v>
      </c>
      <c r="B23846" s="1" t="s">
        <v>182</v>
      </c>
      <c r="C23846" s="218">
        <v>44883</v>
      </c>
      <c r="D23846" s="218">
        <v>44881</v>
      </c>
      <c r="E23846" s="1">
        <v>14</v>
      </c>
      <c r="F23846" s="1">
        <v>330.21</v>
      </c>
    </row>
    <row r="23847" spans="1:6" x14ac:dyDescent="0.35">
      <c r="A23847" s="1">
        <v>804</v>
      </c>
      <c r="B23847" s="1" t="s">
        <v>182</v>
      </c>
      <c r="C23847" s="218">
        <v>44883</v>
      </c>
      <c r="D23847" s="218">
        <v>44882</v>
      </c>
      <c r="E23847" s="1">
        <v>15</v>
      </c>
      <c r="F23847" s="1">
        <v>413.12</v>
      </c>
    </row>
    <row r="23848" spans="1:6" x14ac:dyDescent="0.35">
      <c r="A23848" s="1">
        <v>804</v>
      </c>
      <c r="B23848" s="1" t="s">
        <v>182</v>
      </c>
      <c r="C23848" s="218">
        <v>44883</v>
      </c>
      <c r="D23848" s="218">
        <v>44883</v>
      </c>
      <c r="E23848" s="1">
        <v>3</v>
      </c>
      <c r="F23848" s="1">
        <v>71.28</v>
      </c>
    </row>
    <row r="23849" spans="1:6" x14ac:dyDescent="0.35">
      <c r="A23849" s="1">
        <v>804</v>
      </c>
      <c r="B23849" s="1" t="s">
        <v>182</v>
      </c>
      <c r="C23849" s="218">
        <v>44884</v>
      </c>
      <c r="D23849" s="218">
        <v>44880</v>
      </c>
      <c r="E23849" s="1">
        <v>2</v>
      </c>
      <c r="F23849" s="1">
        <v>44.8</v>
      </c>
    </row>
    <row r="23850" spans="1:6" x14ac:dyDescent="0.35">
      <c r="A23850" s="1">
        <v>804</v>
      </c>
      <c r="B23850" s="1" t="s">
        <v>182</v>
      </c>
      <c r="C23850" s="218">
        <v>44884</v>
      </c>
      <c r="D23850" s="218">
        <v>44881</v>
      </c>
      <c r="E23850" s="1">
        <v>15</v>
      </c>
      <c r="F23850" s="1">
        <v>349.76</v>
      </c>
    </row>
    <row r="23851" spans="1:6" x14ac:dyDescent="0.35">
      <c r="A23851" s="1">
        <v>804</v>
      </c>
      <c r="B23851" s="1" t="s">
        <v>182</v>
      </c>
      <c r="C23851" s="218">
        <v>44884</v>
      </c>
      <c r="D23851" s="218">
        <v>44882</v>
      </c>
      <c r="E23851" s="1">
        <v>13</v>
      </c>
      <c r="F23851" s="1">
        <v>333.87</v>
      </c>
    </row>
    <row r="23852" spans="1:6" x14ac:dyDescent="0.35">
      <c r="A23852" s="1">
        <v>804</v>
      </c>
      <c r="B23852" s="1" t="s">
        <v>182</v>
      </c>
      <c r="C23852" s="218">
        <v>44884</v>
      </c>
      <c r="D23852" s="218">
        <v>44883</v>
      </c>
      <c r="E23852" s="1">
        <v>9</v>
      </c>
      <c r="F23852" s="1">
        <v>263.08999999999997</v>
      </c>
    </row>
    <row r="23853" spans="1:6" x14ac:dyDescent="0.35">
      <c r="A23853" s="1">
        <v>804</v>
      </c>
      <c r="B23853" s="1" t="s">
        <v>182</v>
      </c>
      <c r="C23853" s="218">
        <v>44884</v>
      </c>
      <c r="D23853" s="218">
        <v>44884</v>
      </c>
      <c r="E23853" s="1">
        <v>7</v>
      </c>
      <c r="F23853" s="1">
        <v>271.85000000000002</v>
      </c>
    </row>
    <row r="23854" spans="1:6" x14ac:dyDescent="0.35">
      <c r="A23854" s="1">
        <v>804</v>
      </c>
      <c r="B23854" s="1" t="s">
        <v>182</v>
      </c>
      <c r="C23854" s="218">
        <v>44885</v>
      </c>
      <c r="D23854" s="218">
        <v>44881</v>
      </c>
      <c r="E23854" s="1">
        <v>3</v>
      </c>
      <c r="F23854" s="1">
        <v>71.180000000000007</v>
      </c>
    </row>
    <row r="23855" spans="1:6" x14ac:dyDescent="0.35">
      <c r="A23855" s="1">
        <v>804</v>
      </c>
      <c r="B23855" s="1" t="s">
        <v>182</v>
      </c>
      <c r="C23855" s="218">
        <v>44885</v>
      </c>
      <c r="D23855" s="218">
        <v>44882</v>
      </c>
      <c r="E23855" s="1">
        <v>7</v>
      </c>
      <c r="F23855" s="1">
        <v>163.95</v>
      </c>
    </row>
    <row r="23856" spans="1:6" x14ac:dyDescent="0.35">
      <c r="A23856" s="1">
        <v>804</v>
      </c>
      <c r="B23856" s="1" t="s">
        <v>182</v>
      </c>
      <c r="C23856" s="218">
        <v>44885</v>
      </c>
      <c r="D23856" s="218">
        <v>44883</v>
      </c>
      <c r="E23856" s="1">
        <v>8</v>
      </c>
      <c r="F23856" s="1">
        <v>212.65</v>
      </c>
    </row>
    <row r="23857" spans="1:6" x14ac:dyDescent="0.35">
      <c r="A23857" s="1">
        <v>804</v>
      </c>
      <c r="B23857" s="1" t="s">
        <v>182</v>
      </c>
      <c r="C23857" s="218">
        <v>44885</v>
      </c>
      <c r="D23857" s="218">
        <v>44884</v>
      </c>
      <c r="E23857" s="1">
        <v>7</v>
      </c>
      <c r="F23857" s="1">
        <v>193.54</v>
      </c>
    </row>
    <row r="23858" spans="1:6" x14ac:dyDescent="0.35">
      <c r="A23858" s="1">
        <v>804</v>
      </c>
      <c r="B23858" s="1" t="s">
        <v>182</v>
      </c>
      <c r="C23858" s="218">
        <v>44885</v>
      </c>
      <c r="D23858" s="218">
        <v>44885</v>
      </c>
      <c r="E23858" s="1">
        <v>6</v>
      </c>
      <c r="F23858" s="1">
        <v>142.51</v>
      </c>
    </row>
    <row r="23859" spans="1:6" x14ac:dyDescent="0.35">
      <c r="A23859" s="1">
        <v>804</v>
      </c>
      <c r="B23859" s="1" t="s">
        <v>182</v>
      </c>
      <c r="C23859" s="218">
        <v>44886</v>
      </c>
      <c r="D23859" s="218">
        <v>44882</v>
      </c>
      <c r="E23859" s="1">
        <v>3</v>
      </c>
      <c r="F23859" s="1">
        <v>69.790000000000006</v>
      </c>
    </row>
    <row r="23860" spans="1:6" x14ac:dyDescent="0.35">
      <c r="A23860" s="1">
        <v>804</v>
      </c>
      <c r="B23860" s="1" t="s">
        <v>182</v>
      </c>
      <c r="C23860" s="218">
        <v>44886</v>
      </c>
      <c r="D23860" s="218">
        <v>44883</v>
      </c>
      <c r="E23860" s="1">
        <v>3</v>
      </c>
      <c r="F23860" s="1">
        <v>71.08</v>
      </c>
    </row>
    <row r="23861" spans="1:6" x14ac:dyDescent="0.35">
      <c r="A23861" s="1">
        <v>804</v>
      </c>
      <c r="B23861" s="1" t="s">
        <v>182</v>
      </c>
      <c r="C23861" s="218">
        <v>44886</v>
      </c>
      <c r="D23861" s="218">
        <v>44884</v>
      </c>
      <c r="E23861" s="1">
        <v>6</v>
      </c>
      <c r="F23861" s="1">
        <v>142.51</v>
      </c>
    </row>
    <row r="23862" spans="1:6" x14ac:dyDescent="0.35">
      <c r="A23862" s="1">
        <v>804</v>
      </c>
      <c r="B23862" s="1" t="s">
        <v>182</v>
      </c>
      <c r="C23862" s="218">
        <v>44886</v>
      </c>
      <c r="D23862" s="218">
        <v>44885</v>
      </c>
      <c r="E23862" s="1">
        <v>8</v>
      </c>
      <c r="F23862" s="1">
        <v>189.58</v>
      </c>
    </row>
    <row r="23863" spans="1:6" x14ac:dyDescent="0.35">
      <c r="A23863" s="1">
        <v>804</v>
      </c>
      <c r="B23863" s="1" t="s">
        <v>182</v>
      </c>
      <c r="C23863" s="218">
        <v>44886</v>
      </c>
      <c r="D23863" s="218">
        <v>44886</v>
      </c>
      <c r="E23863" s="1">
        <v>5</v>
      </c>
      <c r="F23863" s="1">
        <v>174.83</v>
      </c>
    </row>
    <row r="23864" spans="1:6" x14ac:dyDescent="0.35">
      <c r="A23864" s="1">
        <v>804</v>
      </c>
      <c r="B23864" s="1" t="s">
        <v>182</v>
      </c>
      <c r="C23864" s="218">
        <v>44887</v>
      </c>
      <c r="D23864" s="218">
        <v>44883</v>
      </c>
      <c r="E23864" s="1">
        <v>1</v>
      </c>
      <c r="F23864" s="1">
        <v>23.76</v>
      </c>
    </row>
    <row r="23865" spans="1:6" x14ac:dyDescent="0.35">
      <c r="A23865" s="1">
        <v>804</v>
      </c>
      <c r="B23865" s="1" t="s">
        <v>182</v>
      </c>
      <c r="C23865" s="218">
        <v>44887</v>
      </c>
      <c r="D23865" s="218">
        <v>44884</v>
      </c>
      <c r="E23865" s="1">
        <v>5</v>
      </c>
      <c r="F23865" s="1">
        <v>118.01</v>
      </c>
    </row>
    <row r="23866" spans="1:6" x14ac:dyDescent="0.35">
      <c r="A23866" s="1">
        <v>804</v>
      </c>
      <c r="B23866" s="1" t="s">
        <v>182</v>
      </c>
      <c r="C23866" s="218">
        <v>44887</v>
      </c>
      <c r="D23866" s="218">
        <v>44885</v>
      </c>
      <c r="E23866" s="1">
        <v>11</v>
      </c>
      <c r="F23866" s="1">
        <v>256.11</v>
      </c>
    </row>
    <row r="23867" spans="1:6" x14ac:dyDescent="0.35">
      <c r="A23867" s="1">
        <v>804</v>
      </c>
      <c r="B23867" s="1" t="s">
        <v>182</v>
      </c>
      <c r="C23867" s="218">
        <v>44887</v>
      </c>
      <c r="D23867" s="218">
        <v>44886</v>
      </c>
      <c r="E23867" s="1">
        <v>12</v>
      </c>
      <c r="F23867" s="1">
        <v>340.71</v>
      </c>
    </row>
    <row r="23868" spans="1:6" x14ac:dyDescent="0.35">
      <c r="A23868" s="1">
        <v>804</v>
      </c>
      <c r="B23868" s="1" t="s">
        <v>182</v>
      </c>
      <c r="C23868" s="218">
        <v>44887</v>
      </c>
      <c r="D23868" s="218">
        <v>44887</v>
      </c>
      <c r="E23868" s="1">
        <v>7</v>
      </c>
      <c r="F23868" s="1">
        <v>192.05</v>
      </c>
    </row>
    <row r="23869" spans="1:6" x14ac:dyDescent="0.35">
      <c r="A23869" s="1">
        <v>804</v>
      </c>
      <c r="B23869" s="1" t="s">
        <v>182</v>
      </c>
      <c r="C23869" s="218">
        <v>44888</v>
      </c>
      <c r="D23869" s="218">
        <v>44884</v>
      </c>
      <c r="E23869" s="1">
        <v>1</v>
      </c>
      <c r="F23869" s="1">
        <v>23.76</v>
      </c>
    </row>
    <row r="23870" spans="1:6" x14ac:dyDescent="0.35">
      <c r="A23870" s="1">
        <v>804</v>
      </c>
      <c r="B23870" s="1" t="s">
        <v>182</v>
      </c>
      <c r="C23870" s="218">
        <v>44888</v>
      </c>
      <c r="D23870" s="218">
        <v>44885</v>
      </c>
      <c r="E23870" s="1">
        <v>5</v>
      </c>
      <c r="F23870" s="1">
        <v>116.72</v>
      </c>
    </row>
    <row r="23871" spans="1:6" x14ac:dyDescent="0.35">
      <c r="A23871" s="1">
        <v>804</v>
      </c>
      <c r="B23871" s="1" t="s">
        <v>182</v>
      </c>
      <c r="C23871" s="218">
        <v>44888</v>
      </c>
      <c r="D23871" s="218">
        <v>44886</v>
      </c>
      <c r="E23871" s="1">
        <v>6</v>
      </c>
      <c r="F23871" s="1">
        <v>141.97</v>
      </c>
    </row>
    <row r="23872" spans="1:6" x14ac:dyDescent="0.35">
      <c r="A23872" s="1">
        <v>804</v>
      </c>
      <c r="B23872" s="1" t="s">
        <v>182</v>
      </c>
      <c r="C23872" s="218">
        <v>44888</v>
      </c>
      <c r="D23872" s="218">
        <v>44887</v>
      </c>
      <c r="E23872" s="1">
        <v>14</v>
      </c>
      <c r="F23872" s="1">
        <v>356.4</v>
      </c>
    </row>
    <row r="23873" spans="1:6" x14ac:dyDescent="0.35">
      <c r="A23873" s="1">
        <v>804</v>
      </c>
      <c r="B23873" s="1" t="s">
        <v>182</v>
      </c>
      <c r="C23873" s="218">
        <v>44888</v>
      </c>
      <c r="D23873" s="218">
        <v>44888</v>
      </c>
      <c r="E23873" s="1">
        <v>17</v>
      </c>
      <c r="F23873" s="1">
        <v>454.46</v>
      </c>
    </row>
    <row r="23874" spans="1:6" x14ac:dyDescent="0.35">
      <c r="A23874" s="1">
        <v>804</v>
      </c>
      <c r="B23874" s="1" t="s">
        <v>182</v>
      </c>
      <c r="C23874" s="218">
        <v>44889</v>
      </c>
      <c r="D23874" s="218">
        <v>44885</v>
      </c>
      <c r="E23874" s="1">
        <v>4</v>
      </c>
      <c r="F23874" s="1">
        <v>94.69</v>
      </c>
    </row>
    <row r="23875" spans="1:6" x14ac:dyDescent="0.35">
      <c r="A23875" s="1">
        <v>804</v>
      </c>
      <c r="B23875" s="1" t="s">
        <v>182</v>
      </c>
      <c r="C23875" s="218">
        <v>44889</v>
      </c>
      <c r="D23875" s="218">
        <v>44886</v>
      </c>
      <c r="E23875" s="1">
        <v>1</v>
      </c>
      <c r="F23875" s="1">
        <v>23.76</v>
      </c>
    </row>
    <row r="23876" spans="1:6" x14ac:dyDescent="0.35">
      <c r="A23876" s="1">
        <v>804</v>
      </c>
      <c r="B23876" s="1" t="s">
        <v>182</v>
      </c>
      <c r="C23876" s="218">
        <v>44889</v>
      </c>
      <c r="D23876" s="218">
        <v>44887</v>
      </c>
      <c r="E23876" s="1">
        <v>10</v>
      </c>
      <c r="F23876" s="1">
        <v>263.69</v>
      </c>
    </row>
    <row r="23877" spans="1:6" x14ac:dyDescent="0.35">
      <c r="A23877" s="1">
        <v>804</v>
      </c>
      <c r="B23877" s="1" t="s">
        <v>182</v>
      </c>
      <c r="C23877" s="218">
        <v>44889</v>
      </c>
      <c r="D23877" s="218">
        <v>44888</v>
      </c>
      <c r="E23877" s="1">
        <v>11</v>
      </c>
      <c r="F23877" s="1">
        <v>258.08999999999997</v>
      </c>
    </row>
    <row r="23878" spans="1:6" x14ac:dyDescent="0.35">
      <c r="A23878" s="1">
        <v>804</v>
      </c>
      <c r="B23878" s="1" t="s">
        <v>182</v>
      </c>
      <c r="C23878" s="218">
        <v>44889</v>
      </c>
      <c r="D23878" s="218">
        <v>44889</v>
      </c>
      <c r="E23878" s="1">
        <v>11</v>
      </c>
      <c r="F23878" s="1">
        <v>259.72000000000003</v>
      </c>
    </row>
    <row r="23879" spans="1:6" x14ac:dyDescent="0.35">
      <c r="A23879" s="1">
        <v>804</v>
      </c>
      <c r="B23879" s="1" t="s">
        <v>182</v>
      </c>
      <c r="C23879" s="218">
        <v>44890</v>
      </c>
      <c r="D23879" s="218">
        <v>44887</v>
      </c>
      <c r="E23879" s="1">
        <v>3</v>
      </c>
      <c r="F23879" s="1">
        <v>70.34</v>
      </c>
    </row>
    <row r="23880" spans="1:6" x14ac:dyDescent="0.35">
      <c r="A23880" s="1">
        <v>804</v>
      </c>
      <c r="B23880" s="1" t="s">
        <v>182</v>
      </c>
      <c r="C23880" s="218">
        <v>44890</v>
      </c>
      <c r="D23880" s="218">
        <v>44888</v>
      </c>
      <c r="E23880" s="1">
        <v>9</v>
      </c>
      <c r="F23880" s="1">
        <v>243.18</v>
      </c>
    </row>
    <row r="23881" spans="1:6" x14ac:dyDescent="0.35">
      <c r="A23881" s="1">
        <v>804</v>
      </c>
      <c r="B23881" s="1" t="s">
        <v>182</v>
      </c>
      <c r="C23881" s="218">
        <v>44890</v>
      </c>
      <c r="D23881" s="218">
        <v>44889</v>
      </c>
      <c r="E23881" s="1">
        <v>13</v>
      </c>
      <c r="F23881" s="1">
        <v>361.94</v>
      </c>
    </row>
    <row r="23882" spans="1:6" x14ac:dyDescent="0.35">
      <c r="A23882" s="1">
        <v>804</v>
      </c>
      <c r="B23882" s="1" t="s">
        <v>182</v>
      </c>
      <c r="C23882" s="218">
        <v>44890</v>
      </c>
      <c r="D23882" s="218">
        <v>44890</v>
      </c>
      <c r="E23882" s="1">
        <v>14</v>
      </c>
      <c r="F23882" s="1">
        <v>518.57000000000005</v>
      </c>
    </row>
    <row r="23883" spans="1:6" x14ac:dyDescent="0.35">
      <c r="A23883" s="1">
        <v>804</v>
      </c>
      <c r="B23883" s="1" t="s">
        <v>182</v>
      </c>
      <c r="C23883" s="218">
        <v>44891</v>
      </c>
      <c r="D23883" s="218">
        <v>44885</v>
      </c>
      <c r="E23883" s="1">
        <v>1</v>
      </c>
      <c r="F23883" s="1">
        <v>23.71</v>
      </c>
    </row>
    <row r="23884" spans="1:6" x14ac:dyDescent="0.35">
      <c r="A23884" s="1">
        <v>804</v>
      </c>
      <c r="B23884" s="1" t="s">
        <v>182</v>
      </c>
      <c r="C23884" s="218">
        <v>44891</v>
      </c>
      <c r="D23884" s="218">
        <v>44888</v>
      </c>
      <c r="E23884" s="1">
        <v>1</v>
      </c>
      <c r="F23884" s="1">
        <v>23.76</v>
      </c>
    </row>
    <row r="23885" spans="1:6" x14ac:dyDescent="0.35">
      <c r="A23885" s="1">
        <v>804</v>
      </c>
      <c r="B23885" s="1" t="s">
        <v>182</v>
      </c>
      <c r="C23885" s="218">
        <v>44891</v>
      </c>
      <c r="D23885" s="218">
        <v>44889</v>
      </c>
      <c r="E23885" s="1">
        <v>4</v>
      </c>
      <c r="F23885" s="1">
        <v>86.38</v>
      </c>
    </row>
    <row r="23886" spans="1:6" x14ac:dyDescent="0.35">
      <c r="A23886" s="1">
        <v>804</v>
      </c>
      <c r="B23886" s="1" t="s">
        <v>182</v>
      </c>
      <c r="C23886" s="218">
        <v>44891</v>
      </c>
      <c r="D23886" s="218">
        <v>44890</v>
      </c>
      <c r="E23886" s="1">
        <v>7</v>
      </c>
      <c r="F23886" s="1">
        <v>267</v>
      </c>
    </row>
    <row r="23887" spans="1:6" x14ac:dyDescent="0.35">
      <c r="A23887" s="1">
        <v>804</v>
      </c>
      <c r="B23887" s="1" t="s">
        <v>182</v>
      </c>
      <c r="C23887" s="218">
        <v>44891</v>
      </c>
      <c r="D23887" s="218">
        <v>44891</v>
      </c>
      <c r="E23887" s="1">
        <v>17</v>
      </c>
      <c r="F23887" s="1">
        <v>434.11</v>
      </c>
    </row>
    <row r="23888" spans="1:6" x14ac:dyDescent="0.35">
      <c r="A23888" s="1">
        <v>804</v>
      </c>
      <c r="B23888" s="1" t="s">
        <v>182</v>
      </c>
      <c r="C23888" s="218">
        <v>44892</v>
      </c>
      <c r="D23888" s="218">
        <v>44888</v>
      </c>
      <c r="E23888" s="1">
        <v>1</v>
      </c>
      <c r="F23888" s="1">
        <v>23.76</v>
      </c>
    </row>
    <row r="23889" spans="1:6" x14ac:dyDescent="0.35">
      <c r="A23889" s="1">
        <v>804</v>
      </c>
      <c r="B23889" s="1" t="s">
        <v>182</v>
      </c>
      <c r="C23889" s="218">
        <v>44892</v>
      </c>
      <c r="D23889" s="218">
        <v>44890</v>
      </c>
      <c r="E23889" s="1">
        <v>4</v>
      </c>
      <c r="F23889" s="1">
        <v>125.23</v>
      </c>
    </row>
    <row r="23890" spans="1:6" x14ac:dyDescent="0.35">
      <c r="A23890" s="1">
        <v>804</v>
      </c>
      <c r="B23890" s="1" t="s">
        <v>182</v>
      </c>
      <c r="C23890" s="218">
        <v>44892</v>
      </c>
      <c r="D23890" s="218">
        <v>44891</v>
      </c>
      <c r="E23890" s="1">
        <v>12</v>
      </c>
      <c r="F23890" s="1">
        <v>309.42</v>
      </c>
    </row>
    <row r="23891" spans="1:6" x14ac:dyDescent="0.35">
      <c r="A23891" s="1">
        <v>804</v>
      </c>
      <c r="B23891" s="1" t="s">
        <v>182</v>
      </c>
      <c r="C23891" s="218">
        <v>44892</v>
      </c>
      <c r="D23891" s="218">
        <v>44892</v>
      </c>
      <c r="E23891" s="1">
        <v>22</v>
      </c>
      <c r="F23891" s="1">
        <v>597.9</v>
      </c>
    </row>
    <row r="23892" spans="1:6" x14ac:dyDescent="0.35">
      <c r="A23892" s="1">
        <v>804</v>
      </c>
      <c r="B23892" s="1" t="s">
        <v>182</v>
      </c>
      <c r="C23892" s="218">
        <v>44893</v>
      </c>
      <c r="D23892" s="218">
        <v>44891</v>
      </c>
      <c r="E23892" s="1">
        <v>7</v>
      </c>
      <c r="F23892" s="1">
        <v>195.03</v>
      </c>
    </row>
    <row r="23893" spans="1:6" x14ac:dyDescent="0.35">
      <c r="A23893" s="1">
        <v>804</v>
      </c>
      <c r="B23893" s="1" t="s">
        <v>182</v>
      </c>
      <c r="C23893" s="218">
        <v>44893</v>
      </c>
      <c r="D23893" s="218">
        <v>44892</v>
      </c>
      <c r="E23893" s="1">
        <v>5</v>
      </c>
      <c r="F23893" s="1">
        <v>173.55</v>
      </c>
    </row>
    <row r="23894" spans="1:6" x14ac:dyDescent="0.35">
      <c r="A23894" s="1">
        <v>804</v>
      </c>
      <c r="B23894" s="1" t="s">
        <v>182</v>
      </c>
      <c r="C23894" s="218">
        <v>44893</v>
      </c>
      <c r="D23894" s="218">
        <v>44893</v>
      </c>
      <c r="E23894" s="1">
        <v>18</v>
      </c>
      <c r="F23894" s="1">
        <v>483.21</v>
      </c>
    </row>
    <row r="23895" spans="1:6" x14ac:dyDescent="0.35">
      <c r="A23895" s="1">
        <v>804</v>
      </c>
      <c r="B23895" s="1" t="s">
        <v>182</v>
      </c>
      <c r="C23895" s="218">
        <v>44894</v>
      </c>
      <c r="D23895" s="218">
        <v>44890</v>
      </c>
      <c r="E23895" s="1">
        <v>1</v>
      </c>
      <c r="F23895" s="1">
        <v>49.5</v>
      </c>
    </row>
    <row r="23896" spans="1:6" x14ac:dyDescent="0.35">
      <c r="A23896" s="1">
        <v>804</v>
      </c>
      <c r="B23896" s="1" t="s">
        <v>182</v>
      </c>
      <c r="C23896" s="218">
        <v>44894</v>
      </c>
      <c r="D23896" s="218">
        <v>44891</v>
      </c>
      <c r="E23896" s="1">
        <v>1</v>
      </c>
      <c r="F23896" s="1">
        <v>23.71</v>
      </c>
    </row>
    <row r="23897" spans="1:6" x14ac:dyDescent="0.35">
      <c r="A23897" s="1">
        <v>804</v>
      </c>
      <c r="B23897" s="1" t="s">
        <v>182</v>
      </c>
      <c r="C23897" s="218">
        <v>44894</v>
      </c>
      <c r="D23897" s="218">
        <v>44892</v>
      </c>
      <c r="E23897" s="1">
        <v>8</v>
      </c>
      <c r="F23897" s="1">
        <v>246.9</v>
      </c>
    </row>
    <row r="23898" spans="1:6" x14ac:dyDescent="0.35">
      <c r="A23898" s="1">
        <v>804</v>
      </c>
      <c r="B23898" s="1" t="s">
        <v>182</v>
      </c>
      <c r="C23898" s="218">
        <v>44894</v>
      </c>
      <c r="D23898" s="218">
        <v>44893</v>
      </c>
      <c r="E23898" s="1">
        <v>16</v>
      </c>
      <c r="F23898" s="1">
        <v>461.14</v>
      </c>
    </row>
    <row r="23899" spans="1:6" x14ac:dyDescent="0.35">
      <c r="A23899" s="1">
        <v>804</v>
      </c>
      <c r="B23899" s="1" t="s">
        <v>182</v>
      </c>
      <c r="C23899" s="218">
        <v>44894</v>
      </c>
      <c r="D23899" s="218">
        <v>44894</v>
      </c>
      <c r="E23899" s="1">
        <v>14</v>
      </c>
      <c r="F23899" s="1">
        <v>438.66</v>
      </c>
    </row>
    <row r="23900" spans="1:6" x14ac:dyDescent="0.35">
      <c r="A23900" s="1">
        <v>804</v>
      </c>
      <c r="B23900" s="1" t="s">
        <v>182</v>
      </c>
      <c r="C23900" s="218">
        <v>44895</v>
      </c>
      <c r="D23900" s="218">
        <v>44891</v>
      </c>
      <c r="E23900" s="1">
        <v>1</v>
      </c>
      <c r="F23900" s="1">
        <v>23.76</v>
      </c>
    </row>
    <row r="23901" spans="1:6" x14ac:dyDescent="0.35">
      <c r="A23901" s="1">
        <v>804</v>
      </c>
      <c r="B23901" s="1" t="s">
        <v>182</v>
      </c>
      <c r="C23901" s="218">
        <v>44895</v>
      </c>
      <c r="D23901" s="218">
        <v>44892</v>
      </c>
      <c r="E23901" s="1">
        <v>3</v>
      </c>
      <c r="F23901" s="1">
        <v>71.180000000000007</v>
      </c>
    </row>
    <row r="23902" spans="1:6" x14ac:dyDescent="0.35">
      <c r="A23902" s="1">
        <v>804</v>
      </c>
      <c r="B23902" s="1" t="s">
        <v>182</v>
      </c>
      <c r="C23902" s="218">
        <v>44895</v>
      </c>
      <c r="D23902" s="218">
        <v>44893</v>
      </c>
      <c r="E23902" s="1">
        <v>4</v>
      </c>
      <c r="F23902" s="1">
        <v>94.84</v>
      </c>
    </row>
    <row r="23903" spans="1:6" x14ac:dyDescent="0.35">
      <c r="A23903" s="1">
        <v>804</v>
      </c>
      <c r="B23903" s="1" t="s">
        <v>182</v>
      </c>
      <c r="C23903" s="218">
        <v>44895</v>
      </c>
      <c r="D23903" s="218">
        <v>44894</v>
      </c>
      <c r="E23903" s="1">
        <v>8</v>
      </c>
      <c r="F23903" s="1">
        <v>270.66000000000003</v>
      </c>
    </row>
    <row r="23904" spans="1:6" x14ac:dyDescent="0.35">
      <c r="A23904" s="1">
        <v>804</v>
      </c>
      <c r="B23904" s="1" t="s">
        <v>182</v>
      </c>
      <c r="C23904" s="218">
        <v>44895</v>
      </c>
      <c r="D23904" s="218">
        <v>44895</v>
      </c>
      <c r="E23904" s="1">
        <v>16</v>
      </c>
      <c r="F23904" s="1">
        <v>461.44</v>
      </c>
    </row>
    <row r="23905" spans="1:6" x14ac:dyDescent="0.35">
      <c r="A23905" s="1">
        <v>804</v>
      </c>
      <c r="B23905" s="1" t="s">
        <v>182</v>
      </c>
      <c r="C23905" s="218">
        <v>44896</v>
      </c>
      <c r="D23905" s="218">
        <v>44892</v>
      </c>
      <c r="E23905" s="1">
        <v>1</v>
      </c>
      <c r="F23905" s="1">
        <v>23.76</v>
      </c>
    </row>
    <row r="23906" spans="1:6" x14ac:dyDescent="0.35">
      <c r="A23906" s="1">
        <v>804</v>
      </c>
      <c r="B23906" s="1" t="s">
        <v>182</v>
      </c>
      <c r="C23906" s="218">
        <v>44896</v>
      </c>
      <c r="D23906" s="218">
        <v>44893</v>
      </c>
      <c r="E23906" s="1">
        <v>3</v>
      </c>
      <c r="F23906" s="1">
        <v>71.23</v>
      </c>
    </row>
    <row r="23907" spans="1:6" x14ac:dyDescent="0.35">
      <c r="A23907" s="1">
        <v>804</v>
      </c>
      <c r="B23907" s="1" t="s">
        <v>182</v>
      </c>
      <c r="C23907" s="218">
        <v>44896</v>
      </c>
      <c r="D23907" s="218">
        <v>44894</v>
      </c>
      <c r="E23907" s="1">
        <v>7</v>
      </c>
      <c r="F23907" s="1">
        <v>195.97</v>
      </c>
    </row>
    <row r="23908" spans="1:6" x14ac:dyDescent="0.35">
      <c r="A23908" s="1">
        <v>804</v>
      </c>
      <c r="B23908" s="1" t="s">
        <v>182</v>
      </c>
      <c r="C23908" s="218">
        <v>44896</v>
      </c>
      <c r="D23908" s="218">
        <v>44895</v>
      </c>
      <c r="E23908" s="1">
        <v>12</v>
      </c>
      <c r="F23908" s="1">
        <v>367.48</v>
      </c>
    </row>
    <row r="23909" spans="1:6" x14ac:dyDescent="0.35">
      <c r="A23909" s="1">
        <v>804</v>
      </c>
      <c r="B23909" s="1" t="s">
        <v>182</v>
      </c>
      <c r="C23909" s="218">
        <v>44896</v>
      </c>
      <c r="D23909" s="218">
        <v>44896</v>
      </c>
      <c r="E23909" s="1">
        <v>22</v>
      </c>
      <c r="F23909" s="1">
        <v>603.54</v>
      </c>
    </row>
    <row r="23910" spans="1:6" x14ac:dyDescent="0.35">
      <c r="A23910" s="1">
        <v>804</v>
      </c>
      <c r="B23910" s="1" t="s">
        <v>182</v>
      </c>
      <c r="C23910" s="218">
        <v>44897</v>
      </c>
      <c r="D23910" s="218">
        <v>44893</v>
      </c>
      <c r="E23910" s="1">
        <v>1</v>
      </c>
      <c r="F23910" s="1">
        <v>23.76</v>
      </c>
    </row>
    <row r="23911" spans="1:6" x14ac:dyDescent="0.35">
      <c r="A23911" s="1">
        <v>804</v>
      </c>
      <c r="B23911" s="1" t="s">
        <v>182</v>
      </c>
      <c r="C23911" s="218">
        <v>44897</v>
      </c>
      <c r="D23911" s="218">
        <v>44894</v>
      </c>
      <c r="E23911" s="1">
        <v>3</v>
      </c>
      <c r="F23911" s="1">
        <v>94.94</v>
      </c>
    </row>
    <row r="23912" spans="1:6" x14ac:dyDescent="0.35">
      <c r="A23912" s="1">
        <v>804</v>
      </c>
      <c r="B23912" s="1" t="s">
        <v>182</v>
      </c>
      <c r="C23912" s="218">
        <v>44897</v>
      </c>
      <c r="D23912" s="218">
        <v>44895</v>
      </c>
      <c r="E23912" s="1">
        <v>6</v>
      </c>
      <c r="F23912" s="1">
        <v>220.57</v>
      </c>
    </row>
    <row r="23913" spans="1:6" x14ac:dyDescent="0.35">
      <c r="A23913" s="1">
        <v>804</v>
      </c>
      <c r="B23913" s="1" t="s">
        <v>182</v>
      </c>
      <c r="C23913" s="218">
        <v>44897</v>
      </c>
      <c r="D23913" s="218">
        <v>44896</v>
      </c>
      <c r="E23913" s="1">
        <v>12</v>
      </c>
      <c r="F23913" s="1">
        <v>315.51</v>
      </c>
    </row>
    <row r="23914" spans="1:6" x14ac:dyDescent="0.35">
      <c r="A23914" s="1">
        <v>804</v>
      </c>
      <c r="B23914" s="1" t="s">
        <v>182</v>
      </c>
      <c r="C23914" s="218">
        <v>44897</v>
      </c>
      <c r="D23914" s="218">
        <v>44897</v>
      </c>
      <c r="E23914" s="1">
        <v>10</v>
      </c>
      <c r="F23914" s="1">
        <v>265.12</v>
      </c>
    </row>
    <row r="23915" spans="1:6" x14ac:dyDescent="0.35">
      <c r="A23915" s="1">
        <v>804</v>
      </c>
      <c r="B23915" s="1" t="s">
        <v>182</v>
      </c>
      <c r="C23915" s="218">
        <v>44898</v>
      </c>
      <c r="D23915" s="218">
        <v>44894</v>
      </c>
      <c r="E23915" s="1">
        <v>1</v>
      </c>
      <c r="F23915" s="1">
        <v>54.45</v>
      </c>
    </row>
    <row r="23916" spans="1:6" x14ac:dyDescent="0.35">
      <c r="A23916" s="1">
        <v>804</v>
      </c>
      <c r="B23916" s="1" t="s">
        <v>182</v>
      </c>
      <c r="C23916" s="218">
        <v>44898</v>
      </c>
      <c r="D23916" s="218">
        <v>44896</v>
      </c>
      <c r="E23916" s="1">
        <v>9</v>
      </c>
      <c r="F23916" s="1">
        <v>213.34</v>
      </c>
    </row>
    <row r="23917" spans="1:6" x14ac:dyDescent="0.35">
      <c r="A23917" s="1">
        <v>804</v>
      </c>
      <c r="B23917" s="1" t="s">
        <v>182</v>
      </c>
      <c r="C23917" s="218">
        <v>44898</v>
      </c>
      <c r="D23917" s="218">
        <v>44897</v>
      </c>
      <c r="E23917" s="1">
        <v>10</v>
      </c>
      <c r="F23917" s="1">
        <v>288.27999999999997</v>
      </c>
    </row>
    <row r="23918" spans="1:6" x14ac:dyDescent="0.35">
      <c r="A23918" s="1">
        <v>804</v>
      </c>
      <c r="B23918" s="1" t="s">
        <v>182</v>
      </c>
      <c r="C23918" s="218">
        <v>44898</v>
      </c>
      <c r="D23918" s="218">
        <v>44898</v>
      </c>
      <c r="E23918" s="1">
        <v>7</v>
      </c>
      <c r="F23918" s="1">
        <v>223.34</v>
      </c>
    </row>
    <row r="23919" spans="1:6" x14ac:dyDescent="0.35">
      <c r="A23919" s="1">
        <v>804</v>
      </c>
      <c r="B23919" s="1" t="s">
        <v>182</v>
      </c>
      <c r="C23919" s="218">
        <v>44899</v>
      </c>
      <c r="D23919" s="218">
        <v>44896</v>
      </c>
      <c r="E23919" s="1">
        <v>1</v>
      </c>
      <c r="F23919" s="1">
        <v>23.76</v>
      </c>
    </row>
    <row r="23920" spans="1:6" x14ac:dyDescent="0.35">
      <c r="A23920" s="1">
        <v>804</v>
      </c>
      <c r="B23920" s="1" t="s">
        <v>182</v>
      </c>
      <c r="C23920" s="218">
        <v>44899</v>
      </c>
      <c r="D23920" s="218">
        <v>44897</v>
      </c>
      <c r="E23920" s="1">
        <v>5</v>
      </c>
      <c r="F23920" s="1">
        <v>117.51</v>
      </c>
    </row>
    <row r="23921" spans="1:6" x14ac:dyDescent="0.35">
      <c r="A23921" s="1">
        <v>804</v>
      </c>
      <c r="B23921" s="1" t="s">
        <v>182</v>
      </c>
      <c r="C23921" s="218">
        <v>44899</v>
      </c>
      <c r="D23921" s="218">
        <v>44898</v>
      </c>
      <c r="E23921" s="1">
        <v>6</v>
      </c>
      <c r="F23921" s="1">
        <v>173.15</v>
      </c>
    </row>
    <row r="23922" spans="1:6" x14ac:dyDescent="0.35">
      <c r="A23922" s="1">
        <v>804</v>
      </c>
      <c r="B23922" s="1" t="s">
        <v>182</v>
      </c>
      <c r="C23922" s="218">
        <v>44899</v>
      </c>
      <c r="D23922" s="218">
        <v>44899</v>
      </c>
      <c r="E23922" s="1">
        <v>18</v>
      </c>
      <c r="F23922" s="1">
        <v>487.08</v>
      </c>
    </row>
    <row r="23923" spans="1:6" x14ac:dyDescent="0.35">
      <c r="A23923" s="1">
        <v>804</v>
      </c>
      <c r="B23923" s="1" t="s">
        <v>182</v>
      </c>
      <c r="C23923" s="218">
        <v>44900</v>
      </c>
      <c r="D23923" s="218">
        <v>44896</v>
      </c>
      <c r="E23923" s="1">
        <v>1</v>
      </c>
      <c r="F23923" s="1">
        <v>23.76</v>
      </c>
    </row>
    <row r="23924" spans="1:6" x14ac:dyDescent="0.35">
      <c r="A23924" s="1">
        <v>804</v>
      </c>
      <c r="B23924" s="1" t="s">
        <v>182</v>
      </c>
      <c r="C23924" s="218">
        <v>44900</v>
      </c>
      <c r="D23924" s="218">
        <v>44897</v>
      </c>
      <c r="E23924" s="1">
        <v>1</v>
      </c>
      <c r="F23924" s="1">
        <v>23.76</v>
      </c>
    </row>
    <row r="23925" spans="1:6" x14ac:dyDescent="0.35">
      <c r="A23925" s="1">
        <v>804</v>
      </c>
      <c r="B23925" s="1" t="s">
        <v>182</v>
      </c>
      <c r="C23925" s="218">
        <v>44900</v>
      </c>
      <c r="D23925" s="218">
        <v>44898</v>
      </c>
      <c r="E23925" s="1">
        <v>2</v>
      </c>
      <c r="F23925" s="1">
        <v>108.8</v>
      </c>
    </row>
    <row r="23926" spans="1:6" x14ac:dyDescent="0.35">
      <c r="A23926" s="1">
        <v>804</v>
      </c>
      <c r="B23926" s="1" t="s">
        <v>182</v>
      </c>
      <c r="C23926" s="218">
        <v>44900</v>
      </c>
      <c r="D23926" s="218">
        <v>44899</v>
      </c>
      <c r="E23926" s="1">
        <v>10</v>
      </c>
      <c r="F23926" s="1">
        <v>298.77999999999997</v>
      </c>
    </row>
    <row r="23927" spans="1:6" x14ac:dyDescent="0.35">
      <c r="A23927" s="1">
        <v>804</v>
      </c>
      <c r="B23927" s="1" t="s">
        <v>182</v>
      </c>
      <c r="C23927" s="218">
        <v>44900</v>
      </c>
      <c r="D23927" s="218">
        <v>44900</v>
      </c>
      <c r="E23927" s="1">
        <v>23</v>
      </c>
      <c r="F23927" s="1">
        <v>600.13</v>
      </c>
    </row>
    <row r="23928" spans="1:6" x14ac:dyDescent="0.35">
      <c r="A23928" s="1">
        <v>804</v>
      </c>
      <c r="B23928" s="1" t="s">
        <v>182</v>
      </c>
      <c r="C23928" s="218">
        <v>44901</v>
      </c>
      <c r="D23928" s="218">
        <v>44899</v>
      </c>
      <c r="E23928" s="1">
        <v>4</v>
      </c>
      <c r="F23928" s="1">
        <v>121.08</v>
      </c>
    </row>
    <row r="23929" spans="1:6" x14ac:dyDescent="0.35">
      <c r="A23929" s="1">
        <v>804</v>
      </c>
      <c r="B23929" s="1" t="s">
        <v>182</v>
      </c>
      <c r="C23929" s="218">
        <v>44901</v>
      </c>
      <c r="D23929" s="218">
        <v>44900</v>
      </c>
      <c r="E23929" s="1">
        <v>5</v>
      </c>
      <c r="F23929" s="1">
        <v>118.6</v>
      </c>
    </row>
    <row r="23930" spans="1:6" x14ac:dyDescent="0.35">
      <c r="A23930" s="1">
        <v>804</v>
      </c>
      <c r="B23930" s="1" t="s">
        <v>182</v>
      </c>
      <c r="C23930" s="218">
        <v>44901</v>
      </c>
      <c r="D23930" s="218">
        <v>44901</v>
      </c>
      <c r="E23930" s="1">
        <v>10</v>
      </c>
      <c r="F23930" s="1">
        <v>317.79000000000002</v>
      </c>
    </row>
    <row r="23931" spans="1:6" x14ac:dyDescent="0.35">
      <c r="A23931" s="1">
        <v>804</v>
      </c>
      <c r="B23931" s="1" t="s">
        <v>182</v>
      </c>
      <c r="C23931" s="218">
        <v>44902</v>
      </c>
      <c r="D23931" s="218">
        <v>44900</v>
      </c>
      <c r="E23931" s="1">
        <v>5</v>
      </c>
      <c r="F23931" s="1">
        <v>116.42</v>
      </c>
    </row>
    <row r="23932" spans="1:6" x14ac:dyDescent="0.35">
      <c r="A23932" s="1">
        <v>804</v>
      </c>
      <c r="B23932" s="1" t="s">
        <v>182</v>
      </c>
      <c r="C23932" s="218">
        <v>44902</v>
      </c>
      <c r="D23932" s="218">
        <v>44901</v>
      </c>
      <c r="E23932" s="1">
        <v>13</v>
      </c>
      <c r="F23932" s="1">
        <v>388.47</v>
      </c>
    </row>
    <row r="23933" spans="1:6" x14ac:dyDescent="0.35">
      <c r="A23933" s="1">
        <v>804</v>
      </c>
      <c r="B23933" s="1" t="s">
        <v>182</v>
      </c>
      <c r="C23933" s="218">
        <v>44902</v>
      </c>
      <c r="D23933" s="218">
        <v>44902</v>
      </c>
      <c r="E23933" s="1">
        <v>14</v>
      </c>
      <c r="F23933" s="1">
        <v>423.81</v>
      </c>
    </row>
    <row r="23934" spans="1:6" x14ac:dyDescent="0.35">
      <c r="A23934" s="1">
        <v>804</v>
      </c>
      <c r="B23934" s="1" t="s">
        <v>182</v>
      </c>
      <c r="C23934" s="218">
        <v>44903</v>
      </c>
      <c r="D23934" s="218">
        <v>44901</v>
      </c>
      <c r="E23934" s="1">
        <v>5</v>
      </c>
      <c r="F23934" s="1">
        <v>116.42</v>
      </c>
    </row>
    <row r="23935" spans="1:6" x14ac:dyDescent="0.35">
      <c r="A23935" s="1">
        <v>804</v>
      </c>
      <c r="B23935" s="1" t="s">
        <v>182</v>
      </c>
      <c r="C23935" s="218">
        <v>44903</v>
      </c>
      <c r="D23935" s="218">
        <v>44902</v>
      </c>
      <c r="E23935" s="1">
        <v>12</v>
      </c>
      <c r="F23935" s="1">
        <v>346.2</v>
      </c>
    </row>
    <row r="23936" spans="1:6" x14ac:dyDescent="0.35">
      <c r="A23936" s="1">
        <v>804</v>
      </c>
      <c r="B23936" s="1" t="s">
        <v>182</v>
      </c>
      <c r="C23936" s="218">
        <v>44903</v>
      </c>
      <c r="D23936" s="218">
        <v>44903</v>
      </c>
      <c r="E23936" s="1">
        <v>13</v>
      </c>
      <c r="F23936" s="1">
        <v>364.81</v>
      </c>
    </row>
    <row r="23937" spans="1:6" x14ac:dyDescent="0.35">
      <c r="A23937" s="1">
        <v>804</v>
      </c>
      <c r="B23937" s="1" t="s">
        <v>182</v>
      </c>
      <c r="C23937" s="218">
        <v>44904</v>
      </c>
      <c r="D23937" s="218">
        <v>44900</v>
      </c>
      <c r="E23937" s="1">
        <v>1</v>
      </c>
      <c r="F23937" s="1">
        <v>23.66</v>
      </c>
    </row>
    <row r="23938" spans="1:6" x14ac:dyDescent="0.35">
      <c r="A23938" s="1">
        <v>804</v>
      </c>
      <c r="B23938" s="1" t="s">
        <v>182</v>
      </c>
      <c r="C23938" s="218">
        <v>44904</v>
      </c>
      <c r="D23938" s="218">
        <v>44901</v>
      </c>
      <c r="E23938" s="1">
        <v>1</v>
      </c>
      <c r="F23938" s="1">
        <v>23.66</v>
      </c>
    </row>
    <row r="23939" spans="1:6" x14ac:dyDescent="0.35">
      <c r="A23939" s="1">
        <v>804</v>
      </c>
      <c r="B23939" s="1" t="s">
        <v>182</v>
      </c>
      <c r="C23939" s="218">
        <v>44904</v>
      </c>
      <c r="D23939" s="218">
        <v>44902</v>
      </c>
      <c r="E23939" s="1">
        <v>3</v>
      </c>
      <c r="F23939" s="1">
        <v>70.98</v>
      </c>
    </row>
    <row r="23940" spans="1:6" x14ac:dyDescent="0.35">
      <c r="A23940" s="1">
        <v>804</v>
      </c>
      <c r="B23940" s="1" t="s">
        <v>182</v>
      </c>
      <c r="C23940" s="218">
        <v>44904</v>
      </c>
      <c r="D23940" s="218">
        <v>44903</v>
      </c>
      <c r="E23940" s="1">
        <v>12</v>
      </c>
      <c r="F23940" s="1">
        <v>372.43</v>
      </c>
    </row>
    <row r="23941" spans="1:6" x14ac:dyDescent="0.35">
      <c r="A23941" s="1">
        <v>804</v>
      </c>
      <c r="B23941" s="1" t="s">
        <v>182</v>
      </c>
      <c r="C23941" s="218">
        <v>44904</v>
      </c>
      <c r="D23941" s="218">
        <v>44904</v>
      </c>
      <c r="E23941" s="1">
        <v>14</v>
      </c>
      <c r="F23941" s="1">
        <v>477.62</v>
      </c>
    </row>
    <row r="23942" spans="1:6" x14ac:dyDescent="0.35">
      <c r="A23942" s="1">
        <v>804</v>
      </c>
      <c r="B23942" s="1" t="s">
        <v>182</v>
      </c>
      <c r="C23942" s="218">
        <v>44905</v>
      </c>
      <c r="D23942" s="218">
        <v>44903</v>
      </c>
      <c r="E23942" s="1">
        <v>2</v>
      </c>
      <c r="F23942" s="1">
        <v>47.52</v>
      </c>
    </row>
    <row r="23943" spans="1:6" x14ac:dyDescent="0.35">
      <c r="A23943" s="1">
        <v>804</v>
      </c>
      <c r="B23943" s="1" t="s">
        <v>182</v>
      </c>
      <c r="C23943" s="218">
        <v>44905</v>
      </c>
      <c r="D23943" s="218">
        <v>44904</v>
      </c>
      <c r="E23943" s="1">
        <v>9</v>
      </c>
      <c r="F23943" s="1">
        <v>272.64</v>
      </c>
    </row>
    <row r="23944" spans="1:6" x14ac:dyDescent="0.35">
      <c r="A23944" s="1">
        <v>804</v>
      </c>
      <c r="B23944" s="1" t="s">
        <v>182</v>
      </c>
      <c r="C23944" s="218">
        <v>44905</v>
      </c>
      <c r="D23944" s="218">
        <v>44905</v>
      </c>
      <c r="E23944" s="1">
        <v>20</v>
      </c>
      <c r="F23944" s="1">
        <v>592.71</v>
      </c>
    </row>
    <row r="23945" spans="1:6" x14ac:dyDescent="0.35">
      <c r="A23945" s="1">
        <v>804</v>
      </c>
      <c r="B23945" s="1" t="s">
        <v>182</v>
      </c>
      <c r="C23945" s="218">
        <v>44906</v>
      </c>
      <c r="D23945" s="218">
        <v>44904</v>
      </c>
      <c r="E23945" s="1">
        <v>2</v>
      </c>
      <c r="F23945" s="1">
        <v>47.52</v>
      </c>
    </row>
    <row r="23946" spans="1:6" x14ac:dyDescent="0.35">
      <c r="A23946" s="1">
        <v>804</v>
      </c>
      <c r="B23946" s="1" t="s">
        <v>182</v>
      </c>
      <c r="C23946" s="218">
        <v>44906</v>
      </c>
      <c r="D23946" s="218">
        <v>44905</v>
      </c>
      <c r="E23946" s="1">
        <v>6</v>
      </c>
      <c r="F23946" s="1">
        <v>168.2</v>
      </c>
    </row>
    <row r="23947" spans="1:6" x14ac:dyDescent="0.35">
      <c r="A23947" s="1">
        <v>804</v>
      </c>
      <c r="B23947" s="1" t="s">
        <v>182</v>
      </c>
      <c r="C23947" s="218">
        <v>44906</v>
      </c>
      <c r="D23947" s="218">
        <v>44906</v>
      </c>
      <c r="E23947" s="1">
        <v>16</v>
      </c>
      <c r="F23947" s="1">
        <v>441.24</v>
      </c>
    </row>
    <row r="23948" spans="1:6" x14ac:dyDescent="0.35">
      <c r="A23948" s="1">
        <v>804</v>
      </c>
      <c r="B23948" s="1" t="s">
        <v>182</v>
      </c>
      <c r="C23948" s="218">
        <v>44907</v>
      </c>
      <c r="D23948" s="218">
        <v>44904</v>
      </c>
      <c r="E23948" s="1">
        <v>1</v>
      </c>
      <c r="F23948" s="1">
        <v>23.76</v>
      </c>
    </row>
    <row r="23949" spans="1:6" x14ac:dyDescent="0.35">
      <c r="A23949" s="1">
        <v>804</v>
      </c>
      <c r="B23949" s="1" t="s">
        <v>182</v>
      </c>
      <c r="C23949" s="218">
        <v>44907</v>
      </c>
      <c r="D23949" s="218">
        <v>44905</v>
      </c>
      <c r="E23949" s="1">
        <v>2</v>
      </c>
      <c r="F23949" s="1">
        <v>76.67</v>
      </c>
    </row>
    <row r="23950" spans="1:6" x14ac:dyDescent="0.35">
      <c r="A23950" s="1">
        <v>804</v>
      </c>
      <c r="B23950" s="1" t="s">
        <v>182</v>
      </c>
      <c r="C23950" s="218">
        <v>44907</v>
      </c>
      <c r="D23950" s="218">
        <v>44906</v>
      </c>
      <c r="E23950" s="1">
        <v>4</v>
      </c>
      <c r="F23950" s="1">
        <v>93.16</v>
      </c>
    </row>
    <row r="23951" spans="1:6" x14ac:dyDescent="0.35">
      <c r="A23951" s="1">
        <v>804</v>
      </c>
      <c r="B23951" s="1" t="s">
        <v>182</v>
      </c>
      <c r="C23951" s="218">
        <v>44907</v>
      </c>
      <c r="D23951" s="218">
        <v>44907</v>
      </c>
      <c r="E23951" s="1">
        <v>13</v>
      </c>
      <c r="F23951" s="1">
        <v>329.37</v>
      </c>
    </row>
    <row r="23952" spans="1:6" x14ac:dyDescent="0.35">
      <c r="A23952" s="1">
        <v>804</v>
      </c>
      <c r="B23952" s="1" t="s">
        <v>182</v>
      </c>
      <c r="C23952" s="218">
        <v>44908</v>
      </c>
      <c r="D23952" s="218">
        <v>44905</v>
      </c>
      <c r="E23952" s="1">
        <v>1</v>
      </c>
      <c r="F23952" s="1">
        <v>23.76</v>
      </c>
    </row>
    <row r="23953" spans="1:6" x14ac:dyDescent="0.35">
      <c r="A23953" s="1">
        <v>804</v>
      </c>
      <c r="B23953" s="1" t="s">
        <v>182</v>
      </c>
      <c r="C23953" s="218">
        <v>44908</v>
      </c>
      <c r="D23953" s="218">
        <v>44906</v>
      </c>
      <c r="E23953" s="1">
        <v>2</v>
      </c>
      <c r="F23953" s="1">
        <v>74.94</v>
      </c>
    </row>
    <row r="23954" spans="1:6" x14ac:dyDescent="0.35">
      <c r="A23954" s="1">
        <v>804</v>
      </c>
      <c r="B23954" s="1" t="s">
        <v>182</v>
      </c>
      <c r="C23954" s="218">
        <v>44908</v>
      </c>
      <c r="D23954" s="218">
        <v>44907</v>
      </c>
      <c r="E23954" s="1">
        <v>14</v>
      </c>
      <c r="F23954" s="1">
        <v>410.05</v>
      </c>
    </row>
    <row r="23955" spans="1:6" x14ac:dyDescent="0.35">
      <c r="A23955" s="1">
        <v>804</v>
      </c>
      <c r="B23955" s="1" t="s">
        <v>182</v>
      </c>
      <c r="C23955" s="218">
        <v>44908</v>
      </c>
      <c r="D23955" s="218">
        <v>44908</v>
      </c>
      <c r="E23955" s="1">
        <v>25</v>
      </c>
      <c r="F23955" s="1">
        <v>676.46</v>
      </c>
    </row>
    <row r="23956" spans="1:6" x14ac:dyDescent="0.35">
      <c r="A23956" s="1">
        <v>804</v>
      </c>
      <c r="B23956" s="1" t="s">
        <v>182</v>
      </c>
      <c r="C23956" s="218">
        <v>44909</v>
      </c>
      <c r="D23956" s="218">
        <v>44907</v>
      </c>
      <c r="E23956" s="1">
        <v>2</v>
      </c>
      <c r="F23956" s="1">
        <v>78.010000000000005</v>
      </c>
    </row>
    <row r="23957" spans="1:6" x14ac:dyDescent="0.35">
      <c r="A23957" s="1">
        <v>804</v>
      </c>
      <c r="B23957" s="1" t="s">
        <v>182</v>
      </c>
      <c r="C23957" s="218">
        <v>44909</v>
      </c>
      <c r="D23957" s="218">
        <v>44908</v>
      </c>
      <c r="E23957" s="1">
        <v>9</v>
      </c>
      <c r="F23957" s="1">
        <v>212.75</v>
      </c>
    </row>
    <row r="23958" spans="1:6" x14ac:dyDescent="0.35">
      <c r="A23958" s="1">
        <v>804</v>
      </c>
      <c r="B23958" s="1" t="s">
        <v>182</v>
      </c>
      <c r="C23958" s="218">
        <v>44909</v>
      </c>
      <c r="D23958" s="218">
        <v>44909</v>
      </c>
      <c r="E23958" s="1">
        <v>25</v>
      </c>
      <c r="F23958" s="1">
        <v>618.35</v>
      </c>
    </row>
    <row r="23959" spans="1:6" x14ac:dyDescent="0.35">
      <c r="A23959" s="1">
        <v>804</v>
      </c>
      <c r="B23959" s="1" t="s">
        <v>182</v>
      </c>
      <c r="C23959" s="218">
        <v>44910</v>
      </c>
      <c r="D23959" s="218">
        <v>44908</v>
      </c>
      <c r="E23959" s="1">
        <v>3</v>
      </c>
      <c r="F23959" s="1">
        <v>71.28</v>
      </c>
    </row>
    <row r="23960" spans="1:6" x14ac:dyDescent="0.35">
      <c r="A23960" s="1">
        <v>804</v>
      </c>
      <c r="B23960" s="1" t="s">
        <v>182</v>
      </c>
      <c r="C23960" s="218">
        <v>44910</v>
      </c>
      <c r="D23960" s="218">
        <v>44909</v>
      </c>
      <c r="E23960" s="1">
        <v>7</v>
      </c>
      <c r="F23960" s="1">
        <v>195.52</v>
      </c>
    </row>
    <row r="23961" spans="1:6" x14ac:dyDescent="0.35">
      <c r="A23961" s="1">
        <v>804</v>
      </c>
      <c r="B23961" s="1" t="s">
        <v>182</v>
      </c>
      <c r="C23961" s="218">
        <v>44910</v>
      </c>
      <c r="D23961" s="218">
        <v>44910</v>
      </c>
      <c r="E23961" s="1">
        <v>17</v>
      </c>
      <c r="F23961" s="1">
        <v>430.64</v>
      </c>
    </row>
    <row r="23962" spans="1:6" x14ac:dyDescent="0.35">
      <c r="A23962" s="1">
        <v>804</v>
      </c>
      <c r="B23962" s="1" t="s">
        <v>182</v>
      </c>
      <c r="C23962" s="218">
        <v>44911</v>
      </c>
      <c r="D23962" s="218">
        <v>44909</v>
      </c>
      <c r="E23962" s="1">
        <v>3</v>
      </c>
      <c r="F23962" s="1">
        <v>90.98</v>
      </c>
    </row>
    <row r="23963" spans="1:6" x14ac:dyDescent="0.35">
      <c r="A23963" s="1">
        <v>804</v>
      </c>
      <c r="B23963" s="1" t="s">
        <v>182</v>
      </c>
      <c r="C23963" s="218">
        <v>44911</v>
      </c>
      <c r="D23963" s="218">
        <v>44910</v>
      </c>
      <c r="E23963" s="1">
        <v>8</v>
      </c>
      <c r="F23963" s="1">
        <v>236.01</v>
      </c>
    </row>
    <row r="23964" spans="1:6" x14ac:dyDescent="0.35">
      <c r="A23964" s="1">
        <v>804</v>
      </c>
      <c r="B23964" s="1" t="s">
        <v>182</v>
      </c>
      <c r="C23964" s="218">
        <v>44911</v>
      </c>
      <c r="D23964" s="218">
        <v>44911</v>
      </c>
      <c r="E23964" s="1">
        <v>16</v>
      </c>
      <c r="F23964" s="1">
        <v>472.13</v>
      </c>
    </row>
    <row r="23965" spans="1:6" x14ac:dyDescent="0.35">
      <c r="A23965" s="1">
        <v>804</v>
      </c>
      <c r="B23965" s="1" t="s">
        <v>182</v>
      </c>
      <c r="C23965" s="218">
        <v>44912</v>
      </c>
      <c r="D23965" s="218">
        <v>44910</v>
      </c>
      <c r="E23965" s="1">
        <v>4</v>
      </c>
      <c r="F23965" s="1">
        <v>154.44</v>
      </c>
    </row>
    <row r="23966" spans="1:6" x14ac:dyDescent="0.35">
      <c r="A23966" s="1">
        <v>804</v>
      </c>
      <c r="B23966" s="1" t="s">
        <v>182</v>
      </c>
      <c r="C23966" s="218">
        <v>44912</v>
      </c>
      <c r="D23966" s="218">
        <v>44911</v>
      </c>
      <c r="E23966" s="1">
        <v>4</v>
      </c>
      <c r="F23966" s="1">
        <v>146.52000000000001</v>
      </c>
    </row>
    <row r="23967" spans="1:6" x14ac:dyDescent="0.35">
      <c r="A23967" s="1">
        <v>804</v>
      </c>
      <c r="B23967" s="1" t="s">
        <v>182</v>
      </c>
      <c r="C23967" s="218">
        <v>44912</v>
      </c>
      <c r="D23967" s="218">
        <v>44912</v>
      </c>
      <c r="E23967" s="1">
        <v>14</v>
      </c>
      <c r="F23967" s="1">
        <v>411.15</v>
      </c>
    </row>
    <row r="23968" spans="1:6" x14ac:dyDescent="0.35">
      <c r="A23968" s="1">
        <v>804</v>
      </c>
      <c r="B23968" s="1" t="s">
        <v>182</v>
      </c>
      <c r="C23968" s="218">
        <v>44913</v>
      </c>
      <c r="D23968" s="218">
        <v>44911</v>
      </c>
      <c r="E23968" s="1">
        <v>2</v>
      </c>
      <c r="F23968" s="1">
        <v>75.14</v>
      </c>
    </row>
    <row r="23969" spans="1:6" x14ac:dyDescent="0.35">
      <c r="A23969" s="1">
        <v>804</v>
      </c>
      <c r="B23969" s="1" t="s">
        <v>182</v>
      </c>
      <c r="C23969" s="218">
        <v>44913</v>
      </c>
      <c r="D23969" s="218">
        <v>44912</v>
      </c>
      <c r="E23969" s="1">
        <v>9</v>
      </c>
      <c r="F23969" s="1">
        <v>325.2</v>
      </c>
    </row>
    <row r="23970" spans="1:6" x14ac:dyDescent="0.35">
      <c r="A23970" s="1">
        <v>804</v>
      </c>
      <c r="B23970" s="1" t="s">
        <v>182</v>
      </c>
      <c r="C23970" s="218">
        <v>44913</v>
      </c>
      <c r="D23970" s="218">
        <v>44913</v>
      </c>
      <c r="E23970" s="1">
        <v>20</v>
      </c>
      <c r="F23970" s="1">
        <v>621.07000000000005</v>
      </c>
    </row>
    <row r="23971" spans="1:6" x14ac:dyDescent="0.35">
      <c r="A23971" s="1">
        <v>804</v>
      </c>
      <c r="B23971" s="1" t="s">
        <v>182</v>
      </c>
      <c r="C23971" s="218">
        <v>44914</v>
      </c>
      <c r="D23971" s="218">
        <v>44911</v>
      </c>
      <c r="E23971" s="1">
        <v>1</v>
      </c>
      <c r="F23971" s="1">
        <v>22.77</v>
      </c>
    </row>
    <row r="23972" spans="1:6" x14ac:dyDescent="0.35">
      <c r="A23972" s="1">
        <v>804</v>
      </c>
      <c r="B23972" s="1" t="s">
        <v>182</v>
      </c>
      <c r="C23972" s="218">
        <v>44914</v>
      </c>
      <c r="D23972" s="218">
        <v>44912</v>
      </c>
      <c r="E23972" s="1">
        <v>3</v>
      </c>
      <c r="F23972" s="1">
        <v>93.65</v>
      </c>
    </row>
    <row r="23973" spans="1:6" x14ac:dyDescent="0.35">
      <c r="A23973" s="1">
        <v>804</v>
      </c>
      <c r="B23973" s="1" t="s">
        <v>182</v>
      </c>
      <c r="C23973" s="218">
        <v>44914</v>
      </c>
      <c r="D23973" s="218">
        <v>44913</v>
      </c>
      <c r="E23973" s="1">
        <v>5</v>
      </c>
      <c r="F23973" s="1">
        <v>118.7</v>
      </c>
    </row>
    <row r="23974" spans="1:6" x14ac:dyDescent="0.35">
      <c r="A23974" s="1">
        <v>804</v>
      </c>
      <c r="B23974" s="1" t="s">
        <v>182</v>
      </c>
      <c r="C23974" s="218">
        <v>44914</v>
      </c>
      <c r="D23974" s="218">
        <v>44914</v>
      </c>
      <c r="E23974" s="1">
        <v>18</v>
      </c>
      <c r="F23974" s="1">
        <v>455.03</v>
      </c>
    </row>
    <row r="23975" spans="1:6" x14ac:dyDescent="0.35">
      <c r="A23975" s="1">
        <v>804</v>
      </c>
      <c r="B23975" s="1" t="s">
        <v>182</v>
      </c>
      <c r="C23975" s="218">
        <v>44915</v>
      </c>
      <c r="D23975" s="218">
        <v>44913</v>
      </c>
      <c r="E23975" s="1">
        <v>6</v>
      </c>
      <c r="F23975" s="1">
        <v>168.64</v>
      </c>
    </row>
    <row r="23976" spans="1:6" x14ac:dyDescent="0.35">
      <c r="A23976" s="1">
        <v>804</v>
      </c>
      <c r="B23976" s="1" t="s">
        <v>182</v>
      </c>
      <c r="C23976" s="218">
        <v>44915</v>
      </c>
      <c r="D23976" s="218">
        <v>44914</v>
      </c>
      <c r="E23976" s="1">
        <v>15</v>
      </c>
      <c r="F23976" s="1">
        <v>355.25</v>
      </c>
    </row>
    <row r="23977" spans="1:6" x14ac:dyDescent="0.35">
      <c r="A23977" s="1">
        <v>804</v>
      </c>
      <c r="B23977" s="1" t="s">
        <v>182</v>
      </c>
      <c r="C23977" s="218">
        <v>44915</v>
      </c>
      <c r="D23977" s="218">
        <v>44915</v>
      </c>
      <c r="E23977" s="1">
        <v>15</v>
      </c>
      <c r="F23977" s="1">
        <v>376.29</v>
      </c>
    </row>
    <row r="23978" spans="1:6" x14ac:dyDescent="0.35">
      <c r="A23978" s="1">
        <v>804</v>
      </c>
      <c r="B23978" s="1" t="s">
        <v>182</v>
      </c>
      <c r="C23978" s="218">
        <v>44916</v>
      </c>
      <c r="D23978" s="218">
        <v>44914</v>
      </c>
      <c r="E23978" s="1">
        <v>4</v>
      </c>
      <c r="F23978" s="1">
        <v>120.98</v>
      </c>
    </row>
    <row r="23979" spans="1:6" x14ac:dyDescent="0.35">
      <c r="A23979" s="1">
        <v>804</v>
      </c>
      <c r="B23979" s="1" t="s">
        <v>182</v>
      </c>
      <c r="C23979" s="218">
        <v>44916</v>
      </c>
      <c r="D23979" s="218">
        <v>44915</v>
      </c>
      <c r="E23979" s="1">
        <v>5</v>
      </c>
      <c r="F23979" s="1">
        <v>149.34</v>
      </c>
    </row>
    <row r="23980" spans="1:6" x14ac:dyDescent="0.35">
      <c r="A23980" s="1">
        <v>804</v>
      </c>
      <c r="B23980" s="1" t="s">
        <v>182</v>
      </c>
      <c r="C23980" s="218">
        <v>44916</v>
      </c>
      <c r="D23980" s="218">
        <v>44916</v>
      </c>
      <c r="E23980" s="1">
        <v>9</v>
      </c>
      <c r="F23980" s="1">
        <v>238.54</v>
      </c>
    </row>
    <row r="23981" spans="1:6" x14ac:dyDescent="0.35">
      <c r="A23981" s="1">
        <v>804</v>
      </c>
      <c r="B23981" s="1" t="s">
        <v>182</v>
      </c>
      <c r="C23981" s="218">
        <v>44917</v>
      </c>
      <c r="D23981" s="218">
        <v>44915</v>
      </c>
      <c r="E23981" s="1">
        <v>4</v>
      </c>
      <c r="F23981" s="1">
        <v>125.43</v>
      </c>
    </row>
    <row r="23982" spans="1:6" x14ac:dyDescent="0.35">
      <c r="A23982" s="1">
        <v>804</v>
      </c>
      <c r="B23982" s="1" t="s">
        <v>182</v>
      </c>
      <c r="C23982" s="218">
        <v>44917</v>
      </c>
      <c r="D23982" s="218">
        <v>44916</v>
      </c>
      <c r="E23982" s="1">
        <v>10</v>
      </c>
      <c r="F23982" s="1">
        <v>347.73</v>
      </c>
    </row>
    <row r="23983" spans="1:6" x14ac:dyDescent="0.35">
      <c r="A23983" s="1">
        <v>804</v>
      </c>
      <c r="B23983" s="1" t="s">
        <v>182</v>
      </c>
      <c r="C23983" s="218">
        <v>44917</v>
      </c>
      <c r="D23983" s="218">
        <v>44917</v>
      </c>
      <c r="E23983" s="1">
        <v>15</v>
      </c>
      <c r="F23983" s="1">
        <v>414.46</v>
      </c>
    </row>
    <row r="23984" spans="1:6" x14ac:dyDescent="0.35">
      <c r="A23984" s="1">
        <v>804</v>
      </c>
      <c r="B23984" s="1" t="s">
        <v>182</v>
      </c>
      <c r="C23984" s="218">
        <v>44918</v>
      </c>
      <c r="D23984" s="218">
        <v>44916</v>
      </c>
      <c r="E23984" s="1">
        <v>1</v>
      </c>
      <c r="F23984" s="1">
        <v>23.76</v>
      </c>
    </row>
    <row r="23985" spans="1:6" x14ac:dyDescent="0.35">
      <c r="A23985" s="1">
        <v>804</v>
      </c>
      <c r="B23985" s="1" t="s">
        <v>182</v>
      </c>
      <c r="C23985" s="218">
        <v>44918</v>
      </c>
      <c r="D23985" s="218">
        <v>44917</v>
      </c>
      <c r="E23985" s="1">
        <v>6</v>
      </c>
      <c r="F23985" s="1">
        <v>142.26</v>
      </c>
    </row>
    <row r="23986" spans="1:6" x14ac:dyDescent="0.35">
      <c r="A23986" s="1">
        <v>804</v>
      </c>
      <c r="B23986" s="1" t="s">
        <v>182</v>
      </c>
      <c r="C23986" s="218">
        <v>44918</v>
      </c>
      <c r="D23986" s="218">
        <v>44918</v>
      </c>
      <c r="E23986" s="1">
        <v>22</v>
      </c>
      <c r="F23986" s="1">
        <v>600.48</v>
      </c>
    </row>
    <row r="23987" spans="1:6" x14ac:dyDescent="0.35">
      <c r="A23987" s="1">
        <v>804</v>
      </c>
      <c r="B23987" s="1" t="s">
        <v>182</v>
      </c>
      <c r="C23987" s="218">
        <v>44919</v>
      </c>
      <c r="D23987" s="218">
        <v>44918</v>
      </c>
      <c r="E23987" s="1">
        <v>4</v>
      </c>
      <c r="F23987" s="1">
        <v>94.99</v>
      </c>
    </row>
    <row r="23988" spans="1:6" x14ac:dyDescent="0.35">
      <c r="A23988" s="1">
        <v>804</v>
      </c>
      <c r="B23988" s="1" t="s">
        <v>182</v>
      </c>
      <c r="C23988" s="218">
        <v>44919</v>
      </c>
      <c r="D23988" s="218">
        <v>44919</v>
      </c>
      <c r="E23988" s="1">
        <v>10</v>
      </c>
      <c r="F23988" s="1">
        <v>265.12</v>
      </c>
    </row>
    <row r="23989" spans="1:6" x14ac:dyDescent="0.35">
      <c r="A23989" s="1">
        <v>804</v>
      </c>
      <c r="B23989" s="1" t="s">
        <v>182</v>
      </c>
      <c r="C23989" s="218">
        <v>44920</v>
      </c>
      <c r="D23989" s="218">
        <v>44918</v>
      </c>
      <c r="E23989" s="1">
        <v>1</v>
      </c>
      <c r="F23989" s="1">
        <v>23.71</v>
      </c>
    </row>
    <row r="23990" spans="1:6" x14ac:dyDescent="0.35">
      <c r="A23990" s="1">
        <v>804</v>
      </c>
      <c r="B23990" s="1" t="s">
        <v>182</v>
      </c>
      <c r="C23990" s="218">
        <v>44920</v>
      </c>
      <c r="D23990" s="218">
        <v>44919</v>
      </c>
      <c r="E23990" s="1">
        <v>11</v>
      </c>
      <c r="F23990" s="1">
        <v>311.55</v>
      </c>
    </row>
    <row r="23991" spans="1:6" x14ac:dyDescent="0.35">
      <c r="A23991" s="1">
        <v>804</v>
      </c>
      <c r="B23991" s="1" t="s">
        <v>182</v>
      </c>
      <c r="C23991" s="218">
        <v>44920</v>
      </c>
      <c r="D23991" s="218">
        <v>44920</v>
      </c>
      <c r="E23991" s="1">
        <v>23</v>
      </c>
      <c r="F23991" s="1">
        <v>544.94000000000005</v>
      </c>
    </row>
    <row r="23992" spans="1:6" x14ac:dyDescent="0.35">
      <c r="A23992" s="1">
        <v>804</v>
      </c>
      <c r="B23992" s="1" t="s">
        <v>182</v>
      </c>
      <c r="C23992" s="218">
        <v>44921</v>
      </c>
      <c r="D23992" s="218">
        <v>44919</v>
      </c>
      <c r="E23992" s="1">
        <v>2</v>
      </c>
      <c r="F23992" s="1">
        <v>47.52</v>
      </c>
    </row>
    <row r="23993" spans="1:6" x14ac:dyDescent="0.35">
      <c r="A23993" s="1">
        <v>804</v>
      </c>
      <c r="B23993" s="1" t="s">
        <v>182</v>
      </c>
      <c r="C23993" s="218">
        <v>44921</v>
      </c>
      <c r="D23993" s="218">
        <v>44920</v>
      </c>
      <c r="E23993" s="1">
        <v>13</v>
      </c>
      <c r="F23993" s="1">
        <v>331.89</v>
      </c>
    </row>
    <row r="23994" spans="1:6" x14ac:dyDescent="0.35">
      <c r="A23994" s="1">
        <v>804</v>
      </c>
      <c r="B23994" s="1" t="s">
        <v>182</v>
      </c>
      <c r="C23994" s="218">
        <v>44921</v>
      </c>
      <c r="D23994" s="218">
        <v>44921</v>
      </c>
      <c r="E23994" s="1">
        <v>18</v>
      </c>
      <c r="F23994" s="1">
        <v>515.34</v>
      </c>
    </row>
    <row r="23995" spans="1:6" x14ac:dyDescent="0.35">
      <c r="A23995" s="1">
        <v>804</v>
      </c>
      <c r="B23995" s="1" t="s">
        <v>182</v>
      </c>
      <c r="C23995" s="218">
        <v>44922</v>
      </c>
      <c r="D23995" s="218">
        <v>44919</v>
      </c>
      <c r="E23995" s="1">
        <v>2</v>
      </c>
      <c r="F23995" s="1">
        <v>47.42</v>
      </c>
    </row>
    <row r="23996" spans="1:6" x14ac:dyDescent="0.35">
      <c r="A23996" s="1">
        <v>804</v>
      </c>
      <c r="B23996" s="1" t="s">
        <v>182</v>
      </c>
      <c r="C23996" s="218">
        <v>44922</v>
      </c>
      <c r="D23996" s="218">
        <v>44920</v>
      </c>
      <c r="E23996" s="1">
        <v>3</v>
      </c>
      <c r="F23996" s="1">
        <v>71.03</v>
      </c>
    </row>
    <row r="23997" spans="1:6" x14ac:dyDescent="0.35">
      <c r="A23997" s="1">
        <v>804</v>
      </c>
      <c r="B23997" s="1" t="s">
        <v>182</v>
      </c>
      <c r="C23997" s="218">
        <v>44922</v>
      </c>
      <c r="D23997" s="218">
        <v>44921</v>
      </c>
      <c r="E23997" s="1">
        <v>7</v>
      </c>
      <c r="F23997" s="1">
        <v>196.31</v>
      </c>
    </row>
    <row r="23998" spans="1:6" x14ac:dyDescent="0.35">
      <c r="A23998" s="1">
        <v>804</v>
      </c>
      <c r="B23998" s="1" t="s">
        <v>182</v>
      </c>
      <c r="C23998" s="218">
        <v>44922</v>
      </c>
      <c r="D23998" s="218">
        <v>44922</v>
      </c>
      <c r="E23998" s="1">
        <v>16</v>
      </c>
      <c r="F23998" s="1">
        <v>435.7</v>
      </c>
    </row>
    <row r="23999" spans="1:6" x14ac:dyDescent="0.35">
      <c r="A23999" s="1">
        <v>804</v>
      </c>
      <c r="B23999" s="1" t="s">
        <v>182</v>
      </c>
      <c r="C23999" s="218">
        <v>44923</v>
      </c>
      <c r="D23999" s="218">
        <v>44921</v>
      </c>
      <c r="E23999" s="1">
        <v>5</v>
      </c>
      <c r="F23999" s="1">
        <v>140.68</v>
      </c>
    </row>
    <row r="24000" spans="1:6" x14ac:dyDescent="0.35">
      <c r="A24000" s="1">
        <v>804</v>
      </c>
      <c r="B24000" s="1" t="s">
        <v>182</v>
      </c>
      <c r="C24000" s="218">
        <v>44923</v>
      </c>
      <c r="D24000" s="218">
        <v>44922</v>
      </c>
      <c r="E24000" s="1">
        <v>4</v>
      </c>
      <c r="F24000" s="1">
        <v>125.68</v>
      </c>
    </row>
    <row r="24001" spans="1:6" x14ac:dyDescent="0.35">
      <c r="A24001" s="1">
        <v>804</v>
      </c>
      <c r="B24001" s="1" t="s">
        <v>182</v>
      </c>
      <c r="C24001" s="218">
        <v>44923</v>
      </c>
      <c r="D24001" s="218">
        <v>44923</v>
      </c>
      <c r="E24001" s="1">
        <v>15</v>
      </c>
      <c r="F24001" s="1">
        <v>443.91</v>
      </c>
    </row>
    <row r="24002" spans="1:6" x14ac:dyDescent="0.35">
      <c r="A24002" s="1">
        <v>804</v>
      </c>
      <c r="B24002" s="1" t="s">
        <v>182</v>
      </c>
      <c r="C24002" s="218">
        <v>44924</v>
      </c>
      <c r="D24002" s="218">
        <v>44922</v>
      </c>
      <c r="E24002" s="1">
        <v>8</v>
      </c>
      <c r="F24002" s="1">
        <v>220.37</v>
      </c>
    </row>
    <row r="24003" spans="1:6" x14ac:dyDescent="0.35">
      <c r="A24003" s="1">
        <v>804</v>
      </c>
      <c r="B24003" s="1" t="s">
        <v>182</v>
      </c>
      <c r="C24003" s="218">
        <v>44924</v>
      </c>
      <c r="D24003" s="218">
        <v>44923</v>
      </c>
      <c r="E24003" s="1">
        <v>13</v>
      </c>
      <c r="F24003" s="1">
        <v>338.87</v>
      </c>
    </row>
    <row r="24004" spans="1:6" x14ac:dyDescent="0.35">
      <c r="A24004" s="1">
        <v>804</v>
      </c>
      <c r="B24004" s="1" t="s">
        <v>182</v>
      </c>
      <c r="C24004" s="218">
        <v>44924</v>
      </c>
      <c r="D24004" s="218">
        <v>44924</v>
      </c>
      <c r="E24004" s="1">
        <v>19</v>
      </c>
      <c r="F24004" s="1">
        <v>603.5</v>
      </c>
    </row>
    <row r="24005" spans="1:6" x14ac:dyDescent="0.35">
      <c r="A24005" s="1">
        <v>804</v>
      </c>
      <c r="B24005" s="1" t="s">
        <v>182</v>
      </c>
      <c r="C24005" s="218">
        <v>44925</v>
      </c>
      <c r="D24005" s="218">
        <v>44922</v>
      </c>
      <c r="E24005" s="1">
        <v>1</v>
      </c>
      <c r="F24005" s="1">
        <v>23.76</v>
      </c>
    </row>
    <row r="24006" spans="1:6" x14ac:dyDescent="0.35">
      <c r="A24006" s="1">
        <v>804</v>
      </c>
      <c r="B24006" s="1" t="s">
        <v>182</v>
      </c>
      <c r="C24006" s="218">
        <v>44925</v>
      </c>
      <c r="D24006" s="218">
        <v>44923</v>
      </c>
      <c r="E24006" s="1">
        <v>4</v>
      </c>
      <c r="F24006" s="1">
        <v>91.57</v>
      </c>
    </row>
    <row r="24007" spans="1:6" x14ac:dyDescent="0.35">
      <c r="A24007" s="1">
        <v>804</v>
      </c>
      <c r="B24007" s="1" t="s">
        <v>182</v>
      </c>
      <c r="C24007" s="218">
        <v>44925</v>
      </c>
      <c r="D24007" s="218">
        <v>44924</v>
      </c>
      <c r="E24007" s="1">
        <v>6</v>
      </c>
      <c r="F24007" s="1">
        <v>169.54</v>
      </c>
    </row>
    <row r="24008" spans="1:6" x14ac:dyDescent="0.35">
      <c r="A24008" s="1">
        <v>804</v>
      </c>
      <c r="B24008" s="1" t="s">
        <v>182</v>
      </c>
      <c r="C24008" s="218">
        <v>44925</v>
      </c>
      <c r="D24008" s="218">
        <v>44925</v>
      </c>
      <c r="E24008" s="1">
        <v>4</v>
      </c>
      <c r="F24008" s="1">
        <v>95.04</v>
      </c>
    </row>
    <row r="24009" spans="1:6" x14ac:dyDescent="0.35">
      <c r="A24009" s="1">
        <v>804</v>
      </c>
      <c r="B24009" s="1" t="s">
        <v>182</v>
      </c>
      <c r="C24009" s="218">
        <v>44926</v>
      </c>
      <c r="D24009" s="218">
        <v>44923</v>
      </c>
      <c r="E24009" s="1">
        <v>1</v>
      </c>
      <c r="F24009" s="1">
        <v>23.71</v>
      </c>
    </row>
    <row r="24010" spans="1:6" x14ac:dyDescent="0.35">
      <c r="A24010" s="1">
        <v>804</v>
      </c>
      <c r="B24010" s="1" t="s">
        <v>182</v>
      </c>
      <c r="C24010" s="218">
        <v>44926</v>
      </c>
      <c r="D24010" s="218">
        <v>44924</v>
      </c>
      <c r="E24010" s="1">
        <v>1</v>
      </c>
      <c r="F24010" s="1">
        <v>21.09</v>
      </c>
    </row>
    <row r="24011" spans="1:6" x14ac:dyDescent="0.35">
      <c r="A24011" s="1">
        <v>804</v>
      </c>
      <c r="B24011" s="1" t="s">
        <v>182</v>
      </c>
      <c r="C24011" s="218">
        <v>44926</v>
      </c>
      <c r="D24011" s="218">
        <v>44925</v>
      </c>
      <c r="E24011" s="1">
        <v>5</v>
      </c>
      <c r="F24011" s="1">
        <v>179.73</v>
      </c>
    </row>
    <row r="24012" spans="1:6" x14ac:dyDescent="0.35">
      <c r="A24012" s="1">
        <v>804</v>
      </c>
      <c r="B24012" s="1" t="s">
        <v>182</v>
      </c>
      <c r="C24012" s="218">
        <v>44926</v>
      </c>
      <c r="D24012" s="218">
        <v>44926</v>
      </c>
      <c r="E24012" s="1">
        <v>17</v>
      </c>
      <c r="F24012" s="1">
        <v>542.16999999999996</v>
      </c>
    </row>
    <row r="24013" spans="1:6" x14ac:dyDescent="0.35">
      <c r="A24013" s="1">
        <v>804</v>
      </c>
      <c r="B24013" s="1" t="s">
        <v>182</v>
      </c>
      <c r="C24013" s="218">
        <v>44928</v>
      </c>
      <c r="D24013" s="218">
        <v>44926</v>
      </c>
      <c r="E24013" s="1">
        <v>6</v>
      </c>
      <c r="F24013" s="1">
        <v>167.75</v>
      </c>
    </row>
    <row r="24014" spans="1:6" x14ac:dyDescent="0.35">
      <c r="A24014" s="1">
        <v>804</v>
      </c>
      <c r="B24014" s="1" t="s">
        <v>182</v>
      </c>
      <c r="C24014" s="218">
        <v>44928</v>
      </c>
      <c r="D24014" s="218">
        <v>44927</v>
      </c>
      <c r="E24014" s="1">
        <v>8</v>
      </c>
      <c r="F24014" s="1">
        <v>215.32</v>
      </c>
    </row>
    <row r="24015" spans="1:6" x14ac:dyDescent="0.35">
      <c r="A24015" s="1">
        <v>804</v>
      </c>
      <c r="B24015" s="1" t="s">
        <v>182</v>
      </c>
      <c r="C24015" s="218">
        <v>44928</v>
      </c>
      <c r="D24015" s="218">
        <v>44928</v>
      </c>
      <c r="E24015" s="1">
        <v>3</v>
      </c>
      <c r="F24015" s="1">
        <v>98.01</v>
      </c>
    </row>
    <row r="24016" spans="1:6" x14ac:dyDescent="0.35">
      <c r="A24016" s="1">
        <v>804</v>
      </c>
      <c r="B24016" s="1" t="s">
        <v>182</v>
      </c>
      <c r="C24016" s="218">
        <v>44929</v>
      </c>
      <c r="D24016" s="218">
        <v>44926</v>
      </c>
      <c r="E24016" s="1">
        <v>4</v>
      </c>
      <c r="F24016" s="1">
        <v>95.04</v>
      </c>
    </row>
    <row r="24017" spans="1:6" x14ac:dyDescent="0.35">
      <c r="A24017" s="1">
        <v>804</v>
      </c>
      <c r="B24017" s="1" t="s">
        <v>182</v>
      </c>
      <c r="C24017" s="218">
        <v>44929</v>
      </c>
      <c r="D24017" s="218">
        <v>44928</v>
      </c>
      <c r="E24017" s="1">
        <v>1</v>
      </c>
      <c r="F24017" s="1">
        <v>23.07</v>
      </c>
    </row>
    <row r="24018" spans="1:6" x14ac:dyDescent="0.35">
      <c r="A24018" s="1">
        <v>804</v>
      </c>
      <c r="B24018" s="1" t="s">
        <v>182</v>
      </c>
      <c r="C24018" s="218">
        <v>44929</v>
      </c>
      <c r="D24018" s="218">
        <v>44929</v>
      </c>
      <c r="E24018" s="1">
        <v>8</v>
      </c>
      <c r="F24018" s="1">
        <v>296.01</v>
      </c>
    </row>
    <row r="24019" spans="1:6" x14ac:dyDescent="0.35">
      <c r="A24019" s="1">
        <v>804</v>
      </c>
      <c r="B24019" s="1" t="s">
        <v>182</v>
      </c>
      <c r="C24019" s="218">
        <v>44930</v>
      </c>
      <c r="D24019" s="218">
        <v>44927</v>
      </c>
      <c r="E24019" s="1">
        <v>2</v>
      </c>
      <c r="F24019" s="1">
        <v>47.42</v>
      </c>
    </row>
    <row r="24020" spans="1:6" x14ac:dyDescent="0.35">
      <c r="A24020" s="1">
        <v>804</v>
      </c>
      <c r="B24020" s="1" t="s">
        <v>182</v>
      </c>
      <c r="C24020" s="218">
        <v>44930</v>
      </c>
      <c r="D24020" s="218">
        <v>44929</v>
      </c>
      <c r="E24020" s="1">
        <v>12</v>
      </c>
      <c r="F24020" s="1">
        <v>284.72000000000003</v>
      </c>
    </row>
    <row r="24021" spans="1:6" x14ac:dyDescent="0.35">
      <c r="A24021" s="1">
        <v>804</v>
      </c>
      <c r="B24021" s="1" t="s">
        <v>182</v>
      </c>
      <c r="C24021" s="218">
        <v>44930</v>
      </c>
      <c r="D24021" s="218">
        <v>44930</v>
      </c>
      <c r="E24021" s="1">
        <v>9</v>
      </c>
      <c r="F24021" s="1">
        <v>243.93</v>
      </c>
    </row>
    <row r="24022" spans="1:6" x14ac:dyDescent="0.35">
      <c r="A24022" s="1">
        <v>804</v>
      </c>
      <c r="B24022" s="1" t="s">
        <v>182</v>
      </c>
      <c r="C24022" s="218">
        <v>44931</v>
      </c>
      <c r="D24022" s="218">
        <v>44928</v>
      </c>
      <c r="E24022" s="1">
        <v>2</v>
      </c>
      <c r="F24022" s="1">
        <v>77.91</v>
      </c>
    </row>
    <row r="24023" spans="1:6" x14ac:dyDescent="0.35">
      <c r="A24023" s="1">
        <v>804</v>
      </c>
      <c r="B24023" s="1" t="s">
        <v>182</v>
      </c>
      <c r="C24023" s="218">
        <v>44931</v>
      </c>
      <c r="D24023" s="218">
        <v>44929</v>
      </c>
      <c r="E24023" s="1">
        <v>5</v>
      </c>
      <c r="F24023" s="1">
        <v>166.52</v>
      </c>
    </row>
    <row r="24024" spans="1:6" x14ac:dyDescent="0.35">
      <c r="A24024" s="1">
        <v>804</v>
      </c>
      <c r="B24024" s="1" t="s">
        <v>182</v>
      </c>
      <c r="C24024" s="218">
        <v>44931</v>
      </c>
      <c r="D24024" s="218">
        <v>44930</v>
      </c>
      <c r="E24024" s="1">
        <v>14</v>
      </c>
      <c r="F24024" s="1">
        <v>355.3</v>
      </c>
    </row>
    <row r="24025" spans="1:6" x14ac:dyDescent="0.35">
      <c r="A24025" s="1">
        <v>804</v>
      </c>
      <c r="B24025" s="1" t="s">
        <v>182</v>
      </c>
      <c r="C24025" s="218">
        <v>44931</v>
      </c>
      <c r="D24025" s="218">
        <v>44931</v>
      </c>
      <c r="E24025" s="1">
        <v>12</v>
      </c>
      <c r="F24025" s="1">
        <v>315.36</v>
      </c>
    </row>
    <row r="24026" spans="1:6" x14ac:dyDescent="0.35">
      <c r="A24026" s="1">
        <v>804</v>
      </c>
      <c r="B24026" s="1" t="s">
        <v>182</v>
      </c>
      <c r="C24026" s="218">
        <v>44932</v>
      </c>
      <c r="D24026" s="218">
        <v>44929</v>
      </c>
      <c r="E24026" s="1">
        <v>3</v>
      </c>
      <c r="F24026" s="1">
        <v>71.08</v>
      </c>
    </row>
    <row r="24027" spans="1:6" x14ac:dyDescent="0.35">
      <c r="A24027" s="1">
        <v>804</v>
      </c>
      <c r="B24027" s="1" t="s">
        <v>182</v>
      </c>
      <c r="C24027" s="218">
        <v>44932</v>
      </c>
      <c r="D24027" s="218">
        <v>44930</v>
      </c>
      <c r="E24027" s="1">
        <v>9</v>
      </c>
      <c r="F24027" s="1">
        <v>212.45</v>
      </c>
    </row>
    <row r="24028" spans="1:6" x14ac:dyDescent="0.35">
      <c r="A24028" s="1">
        <v>804</v>
      </c>
      <c r="B24028" s="1" t="s">
        <v>182</v>
      </c>
      <c r="C24028" s="218">
        <v>44932</v>
      </c>
      <c r="D24028" s="218">
        <v>44931</v>
      </c>
      <c r="E24028" s="1">
        <v>12</v>
      </c>
      <c r="F24028" s="1">
        <v>376.79</v>
      </c>
    </row>
    <row r="24029" spans="1:6" x14ac:dyDescent="0.35">
      <c r="A24029" s="1">
        <v>804</v>
      </c>
      <c r="B24029" s="1" t="s">
        <v>182</v>
      </c>
      <c r="C24029" s="218">
        <v>44932</v>
      </c>
      <c r="D24029" s="218">
        <v>44932</v>
      </c>
      <c r="E24029" s="1">
        <v>20</v>
      </c>
      <c r="F24029" s="1">
        <v>588.65</v>
      </c>
    </row>
    <row r="24030" spans="1:6" x14ac:dyDescent="0.35">
      <c r="A24030" s="1">
        <v>804</v>
      </c>
      <c r="B24030" s="1" t="s">
        <v>182</v>
      </c>
      <c r="C24030" s="218">
        <v>44933</v>
      </c>
      <c r="D24030" s="218">
        <v>44930</v>
      </c>
      <c r="E24030" s="1">
        <v>2</v>
      </c>
      <c r="F24030" s="1">
        <v>78.010000000000005</v>
      </c>
    </row>
    <row r="24031" spans="1:6" x14ac:dyDescent="0.35">
      <c r="A24031" s="1">
        <v>804</v>
      </c>
      <c r="B24031" s="1" t="s">
        <v>182</v>
      </c>
      <c r="C24031" s="218">
        <v>44933</v>
      </c>
      <c r="D24031" s="218">
        <v>44931</v>
      </c>
      <c r="E24031" s="1">
        <v>5</v>
      </c>
      <c r="F24031" s="1">
        <v>179.58</v>
      </c>
    </row>
    <row r="24032" spans="1:6" x14ac:dyDescent="0.35">
      <c r="A24032" s="1">
        <v>804</v>
      </c>
      <c r="B24032" s="1" t="s">
        <v>182</v>
      </c>
      <c r="C24032" s="218">
        <v>44933</v>
      </c>
      <c r="D24032" s="218">
        <v>44932</v>
      </c>
      <c r="E24032" s="1">
        <v>5</v>
      </c>
      <c r="F24032" s="1">
        <v>118.7</v>
      </c>
    </row>
    <row r="24033" spans="1:6" x14ac:dyDescent="0.35">
      <c r="A24033" s="1">
        <v>804</v>
      </c>
      <c r="B24033" s="1" t="s">
        <v>182</v>
      </c>
      <c r="C24033" s="218">
        <v>44933</v>
      </c>
      <c r="D24033" s="218">
        <v>44933</v>
      </c>
      <c r="E24033" s="1">
        <v>15</v>
      </c>
      <c r="F24033" s="1">
        <v>416.83</v>
      </c>
    </row>
    <row r="24034" spans="1:6" x14ac:dyDescent="0.35">
      <c r="A24034" s="1">
        <v>804</v>
      </c>
      <c r="B24034" s="1" t="s">
        <v>182</v>
      </c>
      <c r="C24034" s="218">
        <v>44934</v>
      </c>
      <c r="D24034" s="218">
        <v>44931</v>
      </c>
      <c r="E24034" s="1">
        <v>2</v>
      </c>
      <c r="F24034" s="1">
        <v>74.55</v>
      </c>
    </row>
    <row r="24035" spans="1:6" x14ac:dyDescent="0.35">
      <c r="A24035" s="1">
        <v>804</v>
      </c>
      <c r="B24035" s="1" t="s">
        <v>182</v>
      </c>
      <c r="C24035" s="218">
        <v>44934</v>
      </c>
      <c r="D24035" s="218">
        <v>44932</v>
      </c>
      <c r="E24035" s="1">
        <v>4</v>
      </c>
      <c r="F24035" s="1">
        <v>112.36</v>
      </c>
    </row>
    <row r="24036" spans="1:6" x14ac:dyDescent="0.35">
      <c r="A24036" s="1">
        <v>804</v>
      </c>
      <c r="B24036" s="1" t="s">
        <v>182</v>
      </c>
      <c r="C24036" s="218">
        <v>44934</v>
      </c>
      <c r="D24036" s="218">
        <v>44933</v>
      </c>
      <c r="E24036" s="1">
        <v>10</v>
      </c>
      <c r="F24036" s="1">
        <v>267.79000000000002</v>
      </c>
    </row>
    <row r="24037" spans="1:6" x14ac:dyDescent="0.35">
      <c r="A24037" s="1">
        <v>804</v>
      </c>
      <c r="B24037" s="1" t="s">
        <v>182</v>
      </c>
      <c r="C24037" s="218">
        <v>44934</v>
      </c>
      <c r="D24037" s="218">
        <v>44934</v>
      </c>
      <c r="E24037" s="1">
        <v>12</v>
      </c>
      <c r="F24037" s="1">
        <v>394.02</v>
      </c>
    </row>
    <row r="24038" spans="1:6" x14ac:dyDescent="0.35">
      <c r="A24038" s="1">
        <v>804</v>
      </c>
      <c r="B24038" s="1" t="s">
        <v>182</v>
      </c>
      <c r="C24038" s="218">
        <v>44935</v>
      </c>
      <c r="D24038" s="218">
        <v>44932</v>
      </c>
      <c r="E24038" s="1">
        <v>6</v>
      </c>
      <c r="F24038" s="1">
        <v>164.44</v>
      </c>
    </row>
    <row r="24039" spans="1:6" x14ac:dyDescent="0.35">
      <c r="A24039" s="1">
        <v>804</v>
      </c>
      <c r="B24039" s="1" t="s">
        <v>182</v>
      </c>
      <c r="C24039" s="218">
        <v>44935</v>
      </c>
      <c r="D24039" s="218">
        <v>44933</v>
      </c>
      <c r="E24039" s="1">
        <v>6</v>
      </c>
      <c r="F24039" s="1">
        <v>169.78</v>
      </c>
    </row>
    <row r="24040" spans="1:6" x14ac:dyDescent="0.35">
      <c r="A24040" s="1">
        <v>804</v>
      </c>
      <c r="B24040" s="1" t="s">
        <v>182</v>
      </c>
      <c r="C24040" s="218">
        <v>44935</v>
      </c>
      <c r="D24040" s="218">
        <v>44934</v>
      </c>
      <c r="E24040" s="1">
        <v>5</v>
      </c>
      <c r="F24040" s="1">
        <v>170.27</v>
      </c>
    </row>
    <row r="24041" spans="1:6" x14ac:dyDescent="0.35">
      <c r="A24041" s="1">
        <v>804</v>
      </c>
      <c r="B24041" s="1" t="s">
        <v>182</v>
      </c>
      <c r="C24041" s="218">
        <v>44935</v>
      </c>
      <c r="D24041" s="218">
        <v>44935</v>
      </c>
      <c r="E24041" s="1">
        <v>13</v>
      </c>
      <c r="F24041" s="1">
        <v>337.49</v>
      </c>
    </row>
    <row r="24042" spans="1:6" x14ac:dyDescent="0.35">
      <c r="A24042" s="1">
        <v>804</v>
      </c>
      <c r="B24042" s="1" t="s">
        <v>182</v>
      </c>
      <c r="C24042" s="218">
        <v>44936</v>
      </c>
      <c r="D24042" s="218">
        <v>44933</v>
      </c>
      <c r="E24042" s="1">
        <v>3</v>
      </c>
      <c r="F24042" s="1">
        <v>69.489999999999995</v>
      </c>
    </row>
    <row r="24043" spans="1:6" x14ac:dyDescent="0.35">
      <c r="A24043" s="1">
        <v>804</v>
      </c>
      <c r="B24043" s="1" t="s">
        <v>182</v>
      </c>
      <c r="C24043" s="218">
        <v>44936</v>
      </c>
      <c r="D24043" s="218">
        <v>44934</v>
      </c>
      <c r="E24043" s="1">
        <v>5</v>
      </c>
      <c r="F24043" s="1">
        <v>118.6</v>
      </c>
    </row>
    <row r="24044" spans="1:6" x14ac:dyDescent="0.35">
      <c r="A24044" s="1">
        <v>804</v>
      </c>
      <c r="B24044" s="1" t="s">
        <v>182</v>
      </c>
      <c r="C24044" s="218">
        <v>44936</v>
      </c>
      <c r="D24044" s="218">
        <v>44935</v>
      </c>
      <c r="E24044" s="1">
        <v>7</v>
      </c>
      <c r="F24044" s="1">
        <v>166.12</v>
      </c>
    </row>
    <row r="24045" spans="1:6" x14ac:dyDescent="0.35">
      <c r="A24045" s="1">
        <v>804</v>
      </c>
      <c r="B24045" s="1" t="s">
        <v>182</v>
      </c>
      <c r="C24045" s="218">
        <v>44936</v>
      </c>
      <c r="D24045" s="218">
        <v>44936</v>
      </c>
      <c r="E24045" s="1">
        <v>14</v>
      </c>
      <c r="F24045" s="1">
        <v>330.75</v>
      </c>
    </row>
    <row r="24046" spans="1:6" x14ac:dyDescent="0.35">
      <c r="A24046" s="1">
        <v>804</v>
      </c>
      <c r="B24046" s="1" t="s">
        <v>182</v>
      </c>
      <c r="C24046" s="218">
        <v>44937</v>
      </c>
      <c r="D24046" s="218">
        <v>44934</v>
      </c>
      <c r="E24046" s="1">
        <v>3</v>
      </c>
      <c r="F24046" s="1">
        <v>71.180000000000007</v>
      </c>
    </row>
    <row r="24047" spans="1:6" x14ac:dyDescent="0.35">
      <c r="A24047" s="1">
        <v>804</v>
      </c>
      <c r="B24047" s="1" t="s">
        <v>182</v>
      </c>
      <c r="C24047" s="218">
        <v>44937</v>
      </c>
      <c r="D24047" s="218">
        <v>44935</v>
      </c>
      <c r="E24047" s="1">
        <v>4</v>
      </c>
      <c r="F24047" s="1">
        <v>94.64</v>
      </c>
    </row>
    <row r="24048" spans="1:6" x14ac:dyDescent="0.35">
      <c r="A24048" s="1">
        <v>804</v>
      </c>
      <c r="B24048" s="1" t="s">
        <v>182</v>
      </c>
      <c r="C24048" s="218">
        <v>44937</v>
      </c>
      <c r="D24048" s="218">
        <v>44936</v>
      </c>
      <c r="E24048" s="1">
        <v>10</v>
      </c>
      <c r="F24048" s="1">
        <v>267.69</v>
      </c>
    </row>
    <row r="24049" spans="1:6" x14ac:dyDescent="0.35">
      <c r="A24049" s="1">
        <v>804</v>
      </c>
      <c r="B24049" s="1" t="s">
        <v>182</v>
      </c>
      <c r="C24049" s="218">
        <v>44937</v>
      </c>
      <c r="D24049" s="218">
        <v>44937</v>
      </c>
      <c r="E24049" s="1">
        <v>13</v>
      </c>
      <c r="F24049" s="1">
        <v>360.06</v>
      </c>
    </row>
    <row r="24050" spans="1:6" x14ac:dyDescent="0.35">
      <c r="A24050" s="1">
        <v>804</v>
      </c>
      <c r="B24050" s="1" t="s">
        <v>182</v>
      </c>
      <c r="C24050" s="218">
        <v>44938</v>
      </c>
      <c r="D24050" s="218">
        <v>44935</v>
      </c>
      <c r="E24050" s="1">
        <v>5</v>
      </c>
      <c r="F24050" s="1">
        <v>178.3</v>
      </c>
    </row>
    <row r="24051" spans="1:6" x14ac:dyDescent="0.35">
      <c r="A24051" s="1">
        <v>804</v>
      </c>
      <c r="B24051" s="1" t="s">
        <v>182</v>
      </c>
      <c r="C24051" s="218">
        <v>44938</v>
      </c>
      <c r="D24051" s="218">
        <v>44936</v>
      </c>
      <c r="E24051" s="1">
        <v>6</v>
      </c>
      <c r="F24051" s="1">
        <v>197.11</v>
      </c>
    </row>
    <row r="24052" spans="1:6" x14ac:dyDescent="0.35">
      <c r="A24052" s="1">
        <v>804</v>
      </c>
      <c r="B24052" s="1" t="s">
        <v>182</v>
      </c>
      <c r="C24052" s="218">
        <v>44938</v>
      </c>
      <c r="D24052" s="218">
        <v>44937</v>
      </c>
      <c r="E24052" s="1">
        <v>10</v>
      </c>
      <c r="F24052" s="1">
        <v>283.73</v>
      </c>
    </row>
    <row r="24053" spans="1:6" x14ac:dyDescent="0.35">
      <c r="A24053" s="1">
        <v>804</v>
      </c>
      <c r="B24053" s="1" t="s">
        <v>182</v>
      </c>
      <c r="C24053" s="218">
        <v>44938</v>
      </c>
      <c r="D24053" s="218">
        <v>44938</v>
      </c>
      <c r="E24053" s="1">
        <v>15</v>
      </c>
      <c r="F24053" s="1">
        <v>417.28</v>
      </c>
    </row>
    <row r="24054" spans="1:6" x14ac:dyDescent="0.35">
      <c r="A24054" s="1">
        <v>804</v>
      </c>
      <c r="B24054" s="1" t="s">
        <v>182</v>
      </c>
      <c r="C24054" s="218">
        <v>44939</v>
      </c>
      <c r="D24054" s="218">
        <v>44936</v>
      </c>
      <c r="E24054" s="1">
        <v>4</v>
      </c>
      <c r="F24054" s="1">
        <v>93.16</v>
      </c>
    </row>
    <row r="24055" spans="1:6" x14ac:dyDescent="0.35">
      <c r="A24055" s="1">
        <v>804</v>
      </c>
      <c r="B24055" s="1" t="s">
        <v>182</v>
      </c>
      <c r="C24055" s="218">
        <v>44939</v>
      </c>
      <c r="D24055" s="218">
        <v>44937</v>
      </c>
      <c r="E24055" s="1">
        <v>2</v>
      </c>
      <c r="F24055" s="1">
        <v>78.010000000000005</v>
      </c>
    </row>
    <row r="24056" spans="1:6" x14ac:dyDescent="0.35">
      <c r="A24056" s="1">
        <v>804</v>
      </c>
      <c r="B24056" s="1" t="s">
        <v>182</v>
      </c>
      <c r="C24056" s="218">
        <v>44939</v>
      </c>
      <c r="D24056" s="218">
        <v>44938</v>
      </c>
      <c r="E24056" s="1">
        <v>7</v>
      </c>
      <c r="F24056" s="1">
        <v>191.76</v>
      </c>
    </row>
    <row r="24057" spans="1:6" x14ac:dyDescent="0.35">
      <c r="A24057" s="1">
        <v>804</v>
      </c>
      <c r="B24057" s="1" t="s">
        <v>182</v>
      </c>
      <c r="C24057" s="218">
        <v>44939</v>
      </c>
      <c r="D24057" s="218">
        <v>44939</v>
      </c>
      <c r="E24057" s="1">
        <v>17</v>
      </c>
      <c r="F24057" s="1">
        <v>490.33</v>
      </c>
    </row>
    <row r="24058" spans="1:6" x14ac:dyDescent="0.35">
      <c r="A24058" s="1">
        <v>804</v>
      </c>
      <c r="B24058" s="1" t="s">
        <v>182</v>
      </c>
      <c r="C24058" s="218">
        <v>44940</v>
      </c>
      <c r="D24058" s="218">
        <v>44938</v>
      </c>
      <c r="E24058" s="1">
        <v>4</v>
      </c>
      <c r="F24058" s="1">
        <v>125.53</v>
      </c>
    </row>
    <row r="24059" spans="1:6" x14ac:dyDescent="0.35">
      <c r="A24059" s="1">
        <v>804</v>
      </c>
      <c r="B24059" s="1" t="s">
        <v>182</v>
      </c>
      <c r="C24059" s="218">
        <v>44940</v>
      </c>
      <c r="D24059" s="218">
        <v>44939</v>
      </c>
      <c r="E24059" s="1">
        <v>12</v>
      </c>
      <c r="F24059" s="1">
        <v>309.86</v>
      </c>
    </row>
    <row r="24060" spans="1:6" x14ac:dyDescent="0.35">
      <c r="A24060" s="1">
        <v>804</v>
      </c>
      <c r="B24060" s="1" t="s">
        <v>182</v>
      </c>
      <c r="C24060" s="218">
        <v>44940</v>
      </c>
      <c r="D24060" s="218">
        <v>44940</v>
      </c>
      <c r="E24060" s="1">
        <v>12</v>
      </c>
      <c r="F24060" s="1">
        <v>372.83</v>
      </c>
    </row>
    <row r="24061" spans="1:6" x14ac:dyDescent="0.35">
      <c r="A24061" s="1">
        <v>804</v>
      </c>
      <c r="B24061" s="1" t="s">
        <v>182</v>
      </c>
      <c r="C24061" s="218">
        <v>44941</v>
      </c>
      <c r="D24061" s="218">
        <v>44938</v>
      </c>
      <c r="E24061" s="1">
        <v>2</v>
      </c>
      <c r="F24061" s="1">
        <v>47.42</v>
      </c>
    </row>
    <row r="24062" spans="1:6" x14ac:dyDescent="0.35">
      <c r="A24062" s="1">
        <v>804</v>
      </c>
      <c r="B24062" s="1" t="s">
        <v>182</v>
      </c>
      <c r="C24062" s="218">
        <v>44941</v>
      </c>
      <c r="D24062" s="218">
        <v>44939</v>
      </c>
      <c r="E24062" s="1">
        <v>5</v>
      </c>
      <c r="F24062" s="1">
        <v>118.7</v>
      </c>
    </row>
    <row r="24063" spans="1:6" x14ac:dyDescent="0.35">
      <c r="A24063" s="1">
        <v>804</v>
      </c>
      <c r="B24063" s="1" t="s">
        <v>182</v>
      </c>
      <c r="C24063" s="218">
        <v>44941</v>
      </c>
      <c r="D24063" s="218">
        <v>44940</v>
      </c>
      <c r="E24063" s="1">
        <v>10</v>
      </c>
      <c r="F24063" s="1">
        <v>267.58999999999997</v>
      </c>
    </row>
    <row r="24064" spans="1:6" x14ac:dyDescent="0.35">
      <c r="A24064" s="1">
        <v>804</v>
      </c>
      <c r="B24064" s="1" t="s">
        <v>182</v>
      </c>
      <c r="C24064" s="218">
        <v>44941</v>
      </c>
      <c r="D24064" s="218">
        <v>44941</v>
      </c>
      <c r="E24064" s="1">
        <v>12</v>
      </c>
      <c r="F24064" s="1">
        <v>284.52</v>
      </c>
    </row>
    <row r="24065" spans="1:6" x14ac:dyDescent="0.35">
      <c r="A24065" s="1">
        <v>804</v>
      </c>
      <c r="B24065" s="1" t="s">
        <v>182</v>
      </c>
      <c r="C24065" s="218">
        <v>44942</v>
      </c>
      <c r="D24065" s="218">
        <v>44938</v>
      </c>
      <c r="E24065" s="1">
        <v>1</v>
      </c>
      <c r="F24065" s="1">
        <v>23.76</v>
      </c>
    </row>
    <row r="24066" spans="1:6" x14ac:dyDescent="0.35">
      <c r="A24066" s="1">
        <v>804</v>
      </c>
      <c r="B24066" s="1" t="s">
        <v>182</v>
      </c>
      <c r="C24066" s="218">
        <v>44942</v>
      </c>
      <c r="D24066" s="218">
        <v>44939</v>
      </c>
      <c r="E24066" s="1">
        <v>1</v>
      </c>
      <c r="F24066" s="1">
        <v>47.22</v>
      </c>
    </row>
    <row r="24067" spans="1:6" x14ac:dyDescent="0.35">
      <c r="A24067" s="1">
        <v>804</v>
      </c>
      <c r="B24067" s="1" t="s">
        <v>182</v>
      </c>
      <c r="C24067" s="218">
        <v>44942</v>
      </c>
      <c r="D24067" s="218">
        <v>44940</v>
      </c>
      <c r="E24067" s="1">
        <v>4</v>
      </c>
      <c r="F24067" s="1">
        <v>95.04</v>
      </c>
    </row>
    <row r="24068" spans="1:6" x14ac:dyDescent="0.35">
      <c r="A24068" s="1">
        <v>804</v>
      </c>
      <c r="B24068" s="1" t="s">
        <v>182</v>
      </c>
      <c r="C24068" s="218">
        <v>44942</v>
      </c>
      <c r="D24068" s="218">
        <v>44941</v>
      </c>
      <c r="E24068" s="1">
        <v>9</v>
      </c>
      <c r="F24068" s="1">
        <v>294.92</v>
      </c>
    </row>
    <row r="24069" spans="1:6" x14ac:dyDescent="0.35">
      <c r="A24069" s="1">
        <v>804</v>
      </c>
      <c r="B24069" s="1" t="s">
        <v>182</v>
      </c>
      <c r="C24069" s="218">
        <v>44942</v>
      </c>
      <c r="D24069" s="218">
        <v>44942</v>
      </c>
      <c r="E24069" s="1">
        <v>6</v>
      </c>
      <c r="F24069" s="1">
        <v>170.28</v>
      </c>
    </row>
    <row r="24070" spans="1:6" x14ac:dyDescent="0.35">
      <c r="A24070" s="1">
        <v>804</v>
      </c>
      <c r="B24070" s="1" t="s">
        <v>182</v>
      </c>
      <c r="C24070" s="218">
        <v>44943</v>
      </c>
      <c r="D24070" s="218">
        <v>44940</v>
      </c>
      <c r="E24070" s="1">
        <v>1</v>
      </c>
      <c r="F24070" s="1">
        <v>23.76</v>
      </c>
    </row>
    <row r="24071" spans="1:6" x14ac:dyDescent="0.35">
      <c r="A24071" s="1">
        <v>804</v>
      </c>
      <c r="B24071" s="1" t="s">
        <v>182</v>
      </c>
      <c r="C24071" s="218">
        <v>44943</v>
      </c>
      <c r="D24071" s="218">
        <v>44941</v>
      </c>
      <c r="E24071" s="1">
        <v>4</v>
      </c>
      <c r="F24071" s="1">
        <v>125.13</v>
      </c>
    </row>
    <row r="24072" spans="1:6" x14ac:dyDescent="0.35">
      <c r="A24072" s="1">
        <v>804</v>
      </c>
      <c r="B24072" s="1" t="s">
        <v>182</v>
      </c>
      <c r="C24072" s="218">
        <v>44943</v>
      </c>
      <c r="D24072" s="218">
        <v>44942</v>
      </c>
      <c r="E24072" s="1">
        <v>8</v>
      </c>
      <c r="F24072" s="1">
        <v>251.16</v>
      </c>
    </row>
    <row r="24073" spans="1:6" x14ac:dyDescent="0.35">
      <c r="A24073" s="1">
        <v>804</v>
      </c>
      <c r="B24073" s="1" t="s">
        <v>182</v>
      </c>
      <c r="C24073" s="218">
        <v>44943</v>
      </c>
      <c r="D24073" s="218">
        <v>44943</v>
      </c>
      <c r="E24073" s="1">
        <v>13</v>
      </c>
      <c r="F24073" s="1">
        <v>334.52</v>
      </c>
    </row>
    <row r="24074" spans="1:6" x14ac:dyDescent="0.35">
      <c r="A24074" s="1">
        <v>804</v>
      </c>
      <c r="B24074" s="1" t="s">
        <v>182</v>
      </c>
      <c r="C24074" s="218">
        <v>44944</v>
      </c>
      <c r="D24074" s="218">
        <v>44941</v>
      </c>
      <c r="E24074" s="1">
        <v>2</v>
      </c>
      <c r="F24074" s="1">
        <v>47.52</v>
      </c>
    </row>
    <row r="24075" spans="1:6" x14ac:dyDescent="0.35">
      <c r="A24075" s="1">
        <v>804</v>
      </c>
      <c r="B24075" s="1" t="s">
        <v>182</v>
      </c>
      <c r="C24075" s="218">
        <v>44944</v>
      </c>
      <c r="D24075" s="218">
        <v>44942</v>
      </c>
      <c r="E24075" s="1">
        <v>9</v>
      </c>
      <c r="F24075" s="1">
        <v>273.83</v>
      </c>
    </row>
    <row r="24076" spans="1:6" x14ac:dyDescent="0.35">
      <c r="A24076" s="1">
        <v>804</v>
      </c>
      <c r="B24076" s="1" t="s">
        <v>182</v>
      </c>
      <c r="C24076" s="218">
        <v>44944</v>
      </c>
      <c r="D24076" s="218">
        <v>44943</v>
      </c>
      <c r="E24076" s="1">
        <v>12</v>
      </c>
      <c r="F24076" s="1">
        <v>307.14999999999998</v>
      </c>
    </row>
    <row r="24077" spans="1:6" x14ac:dyDescent="0.35">
      <c r="A24077" s="1">
        <v>804</v>
      </c>
      <c r="B24077" s="1" t="s">
        <v>182</v>
      </c>
      <c r="C24077" s="218">
        <v>44944</v>
      </c>
      <c r="D24077" s="218">
        <v>44944</v>
      </c>
      <c r="E24077" s="1">
        <v>13</v>
      </c>
      <c r="F24077" s="1">
        <v>448.46</v>
      </c>
    </row>
    <row r="24078" spans="1:6" x14ac:dyDescent="0.35">
      <c r="A24078" s="1">
        <v>804</v>
      </c>
      <c r="B24078" s="1" t="s">
        <v>182</v>
      </c>
      <c r="C24078" s="218">
        <v>44945</v>
      </c>
      <c r="D24078" s="218">
        <v>44941</v>
      </c>
      <c r="E24078" s="1">
        <v>2</v>
      </c>
      <c r="F24078" s="1">
        <v>47.47</v>
      </c>
    </row>
    <row r="24079" spans="1:6" x14ac:dyDescent="0.35">
      <c r="A24079" s="1">
        <v>804</v>
      </c>
      <c r="B24079" s="1" t="s">
        <v>182</v>
      </c>
      <c r="C24079" s="218">
        <v>44945</v>
      </c>
      <c r="D24079" s="218">
        <v>44942</v>
      </c>
      <c r="E24079" s="1">
        <v>1</v>
      </c>
      <c r="F24079" s="1">
        <v>23.76</v>
      </c>
    </row>
    <row r="24080" spans="1:6" x14ac:dyDescent="0.35">
      <c r="A24080" s="1">
        <v>804</v>
      </c>
      <c r="B24080" s="1" t="s">
        <v>182</v>
      </c>
      <c r="C24080" s="218">
        <v>44945</v>
      </c>
      <c r="D24080" s="218">
        <v>44943</v>
      </c>
      <c r="E24080" s="1">
        <v>8</v>
      </c>
      <c r="F24080" s="1">
        <v>281.11</v>
      </c>
    </row>
    <row r="24081" spans="1:6" x14ac:dyDescent="0.35">
      <c r="A24081" s="1">
        <v>804</v>
      </c>
      <c r="B24081" s="1" t="s">
        <v>182</v>
      </c>
      <c r="C24081" s="218">
        <v>44945</v>
      </c>
      <c r="D24081" s="218">
        <v>44944</v>
      </c>
      <c r="E24081" s="1">
        <v>7</v>
      </c>
      <c r="F24081" s="1">
        <v>223.29</v>
      </c>
    </row>
    <row r="24082" spans="1:6" x14ac:dyDescent="0.35">
      <c r="A24082" s="1">
        <v>804</v>
      </c>
      <c r="B24082" s="1" t="s">
        <v>182</v>
      </c>
      <c r="C24082" s="218">
        <v>44945</v>
      </c>
      <c r="D24082" s="218">
        <v>44945</v>
      </c>
      <c r="E24082" s="1">
        <v>12</v>
      </c>
      <c r="F24082" s="1">
        <v>345.75</v>
      </c>
    </row>
    <row r="24083" spans="1:6" x14ac:dyDescent="0.35">
      <c r="A24083" s="1">
        <v>804</v>
      </c>
      <c r="B24083" s="1" t="s">
        <v>182</v>
      </c>
      <c r="C24083" s="218">
        <v>44946</v>
      </c>
      <c r="D24083" s="218">
        <v>44942</v>
      </c>
      <c r="E24083" s="1">
        <v>1</v>
      </c>
      <c r="F24083" s="1">
        <v>23.71</v>
      </c>
    </row>
    <row r="24084" spans="1:6" x14ac:dyDescent="0.35">
      <c r="A24084" s="1">
        <v>804</v>
      </c>
      <c r="B24084" s="1" t="s">
        <v>182</v>
      </c>
      <c r="C24084" s="218">
        <v>44946</v>
      </c>
      <c r="D24084" s="218">
        <v>44943</v>
      </c>
      <c r="E24084" s="1">
        <v>2</v>
      </c>
      <c r="F24084" s="1">
        <v>47.37</v>
      </c>
    </row>
    <row r="24085" spans="1:6" x14ac:dyDescent="0.35">
      <c r="A24085" s="1">
        <v>804</v>
      </c>
      <c r="B24085" s="1" t="s">
        <v>182</v>
      </c>
      <c r="C24085" s="218">
        <v>44946</v>
      </c>
      <c r="D24085" s="218">
        <v>44944</v>
      </c>
      <c r="E24085" s="1">
        <v>2</v>
      </c>
      <c r="F24085" s="1">
        <v>76.430000000000007</v>
      </c>
    </row>
    <row r="24086" spans="1:6" x14ac:dyDescent="0.35">
      <c r="A24086" s="1">
        <v>804</v>
      </c>
      <c r="B24086" s="1" t="s">
        <v>182</v>
      </c>
      <c r="C24086" s="218">
        <v>44946</v>
      </c>
      <c r="D24086" s="218">
        <v>44945</v>
      </c>
      <c r="E24086" s="1">
        <v>7</v>
      </c>
      <c r="F24086" s="1">
        <v>166.22</v>
      </c>
    </row>
    <row r="24087" spans="1:6" x14ac:dyDescent="0.35">
      <c r="A24087" s="1">
        <v>804</v>
      </c>
      <c r="B24087" s="1" t="s">
        <v>182</v>
      </c>
      <c r="C24087" s="218">
        <v>44946</v>
      </c>
      <c r="D24087" s="218">
        <v>44946</v>
      </c>
      <c r="E24087" s="1">
        <v>5</v>
      </c>
      <c r="F24087" s="1">
        <v>118.65</v>
      </c>
    </row>
    <row r="24088" spans="1:6" x14ac:dyDescent="0.35">
      <c r="A24088" s="1">
        <v>804</v>
      </c>
      <c r="B24088" s="1" t="s">
        <v>182</v>
      </c>
      <c r="C24088" s="218">
        <v>44947</v>
      </c>
      <c r="D24088" s="218">
        <v>44943</v>
      </c>
      <c r="E24088" s="1">
        <v>1</v>
      </c>
      <c r="F24088" s="1">
        <v>23.71</v>
      </c>
    </row>
    <row r="24089" spans="1:6" x14ac:dyDescent="0.35">
      <c r="A24089" s="1">
        <v>804</v>
      </c>
      <c r="B24089" s="1" t="s">
        <v>182</v>
      </c>
      <c r="C24089" s="218">
        <v>44947</v>
      </c>
      <c r="D24089" s="218">
        <v>44945</v>
      </c>
      <c r="E24089" s="1">
        <v>4</v>
      </c>
      <c r="F24089" s="1">
        <v>120.53</v>
      </c>
    </row>
    <row r="24090" spans="1:6" x14ac:dyDescent="0.35">
      <c r="A24090" s="1">
        <v>804</v>
      </c>
      <c r="B24090" s="1" t="s">
        <v>182</v>
      </c>
      <c r="C24090" s="218">
        <v>44947</v>
      </c>
      <c r="D24090" s="218">
        <v>44946</v>
      </c>
      <c r="E24090" s="1">
        <v>8</v>
      </c>
      <c r="F24090" s="1">
        <v>189.73</v>
      </c>
    </row>
    <row r="24091" spans="1:6" x14ac:dyDescent="0.35">
      <c r="A24091" s="1">
        <v>804</v>
      </c>
      <c r="B24091" s="1" t="s">
        <v>182</v>
      </c>
      <c r="C24091" s="218">
        <v>44947</v>
      </c>
      <c r="D24091" s="218">
        <v>44947</v>
      </c>
      <c r="E24091" s="1">
        <v>3</v>
      </c>
      <c r="F24091" s="1">
        <v>101.97</v>
      </c>
    </row>
    <row r="24092" spans="1:6" x14ac:dyDescent="0.35">
      <c r="A24092" s="1">
        <v>804</v>
      </c>
      <c r="B24092" s="1" t="s">
        <v>182</v>
      </c>
      <c r="C24092" s="218">
        <v>44948</v>
      </c>
      <c r="D24092" s="218">
        <v>44944</v>
      </c>
      <c r="E24092" s="1">
        <v>2</v>
      </c>
      <c r="F24092" s="1">
        <v>78.11</v>
      </c>
    </row>
    <row r="24093" spans="1:6" x14ac:dyDescent="0.35">
      <c r="A24093" s="1">
        <v>804</v>
      </c>
      <c r="B24093" s="1" t="s">
        <v>182</v>
      </c>
      <c r="C24093" s="218">
        <v>44948</v>
      </c>
      <c r="D24093" s="218">
        <v>44945</v>
      </c>
      <c r="E24093" s="1">
        <v>6</v>
      </c>
      <c r="F24093" s="1">
        <v>142.41</v>
      </c>
    </row>
    <row r="24094" spans="1:6" x14ac:dyDescent="0.35">
      <c r="A24094" s="1">
        <v>804</v>
      </c>
      <c r="B24094" s="1" t="s">
        <v>182</v>
      </c>
      <c r="C24094" s="218">
        <v>44948</v>
      </c>
      <c r="D24094" s="218">
        <v>44946</v>
      </c>
      <c r="E24094" s="1">
        <v>6</v>
      </c>
      <c r="F24094" s="1">
        <v>192.7</v>
      </c>
    </row>
    <row r="24095" spans="1:6" x14ac:dyDescent="0.35">
      <c r="A24095" s="1">
        <v>804</v>
      </c>
      <c r="B24095" s="1" t="s">
        <v>182</v>
      </c>
      <c r="C24095" s="218">
        <v>44948</v>
      </c>
      <c r="D24095" s="218">
        <v>44947</v>
      </c>
      <c r="E24095" s="1">
        <v>11</v>
      </c>
      <c r="F24095" s="1">
        <v>317.24</v>
      </c>
    </row>
    <row r="24096" spans="1:6" x14ac:dyDescent="0.35">
      <c r="A24096" s="1">
        <v>804</v>
      </c>
      <c r="B24096" s="1" t="s">
        <v>182</v>
      </c>
      <c r="C24096" s="218">
        <v>44948</v>
      </c>
      <c r="D24096" s="218">
        <v>44948</v>
      </c>
      <c r="E24096" s="1">
        <v>5</v>
      </c>
      <c r="F24096" s="1">
        <v>118.75</v>
      </c>
    </row>
    <row r="24097" spans="1:6" x14ac:dyDescent="0.35">
      <c r="A24097" s="1">
        <v>804</v>
      </c>
      <c r="B24097" s="1" t="s">
        <v>182</v>
      </c>
      <c r="C24097" s="218">
        <v>44949</v>
      </c>
      <c r="D24097" s="218">
        <v>44945</v>
      </c>
      <c r="E24097" s="1">
        <v>3</v>
      </c>
      <c r="F24097" s="1">
        <v>71.180000000000007</v>
      </c>
    </row>
    <row r="24098" spans="1:6" x14ac:dyDescent="0.35">
      <c r="A24098" s="1">
        <v>804</v>
      </c>
      <c r="B24098" s="1" t="s">
        <v>182</v>
      </c>
      <c r="C24098" s="218">
        <v>44949</v>
      </c>
      <c r="D24098" s="218">
        <v>44946</v>
      </c>
      <c r="E24098" s="1">
        <v>4</v>
      </c>
      <c r="F24098" s="1">
        <v>94.89</v>
      </c>
    </row>
    <row r="24099" spans="1:6" x14ac:dyDescent="0.35">
      <c r="A24099" s="1">
        <v>804</v>
      </c>
      <c r="B24099" s="1" t="s">
        <v>182</v>
      </c>
      <c r="C24099" s="218">
        <v>44949</v>
      </c>
      <c r="D24099" s="218">
        <v>44947</v>
      </c>
      <c r="E24099" s="1">
        <v>9</v>
      </c>
      <c r="F24099" s="1">
        <v>239.33</v>
      </c>
    </row>
    <row r="24100" spans="1:6" x14ac:dyDescent="0.35">
      <c r="A24100" s="1">
        <v>804</v>
      </c>
      <c r="B24100" s="1" t="s">
        <v>182</v>
      </c>
      <c r="C24100" s="218">
        <v>44949</v>
      </c>
      <c r="D24100" s="218">
        <v>44948</v>
      </c>
      <c r="E24100" s="1">
        <v>10</v>
      </c>
      <c r="F24100" s="1">
        <v>341.65</v>
      </c>
    </row>
    <row r="24101" spans="1:6" x14ac:dyDescent="0.35">
      <c r="A24101" s="1">
        <v>804</v>
      </c>
      <c r="B24101" s="1" t="s">
        <v>182</v>
      </c>
      <c r="C24101" s="218">
        <v>44949</v>
      </c>
      <c r="D24101" s="218">
        <v>44949</v>
      </c>
      <c r="E24101" s="1">
        <v>6</v>
      </c>
      <c r="F24101" s="1">
        <v>142.41</v>
      </c>
    </row>
    <row r="24102" spans="1:6" x14ac:dyDescent="0.35">
      <c r="A24102" s="1">
        <v>804</v>
      </c>
      <c r="B24102" s="1" t="s">
        <v>182</v>
      </c>
      <c r="C24102" s="218">
        <v>44950</v>
      </c>
      <c r="D24102" s="218">
        <v>44946</v>
      </c>
      <c r="E24102" s="1">
        <v>1</v>
      </c>
      <c r="F24102" s="1">
        <v>23.76</v>
      </c>
    </row>
    <row r="24103" spans="1:6" x14ac:dyDescent="0.35">
      <c r="A24103" s="1">
        <v>804</v>
      </c>
      <c r="B24103" s="1" t="s">
        <v>182</v>
      </c>
      <c r="C24103" s="218">
        <v>44950</v>
      </c>
      <c r="D24103" s="218">
        <v>44947</v>
      </c>
      <c r="E24103" s="1">
        <v>3</v>
      </c>
      <c r="F24103" s="1">
        <v>132.51</v>
      </c>
    </row>
    <row r="24104" spans="1:6" x14ac:dyDescent="0.35">
      <c r="A24104" s="1">
        <v>804</v>
      </c>
      <c r="B24104" s="1" t="s">
        <v>182</v>
      </c>
      <c r="C24104" s="218">
        <v>44950</v>
      </c>
      <c r="D24104" s="218">
        <v>44948</v>
      </c>
      <c r="E24104" s="1">
        <v>2</v>
      </c>
      <c r="F24104" s="1">
        <v>78.209999999999994</v>
      </c>
    </row>
    <row r="24105" spans="1:6" x14ac:dyDescent="0.35">
      <c r="A24105" s="1">
        <v>804</v>
      </c>
      <c r="B24105" s="1" t="s">
        <v>182</v>
      </c>
      <c r="C24105" s="218">
        <v>44950</v>
      </c>
      <c r="D24105" s="218">
        <v>44949</v>
      </c>
      <c r="E24105" s="1">
        <v>10</v>
      </c>
      <c r="F24105" s="1">
        <v>236.81</v>
      </c>
    </row>
    <row r="24106" spans="1:6" x14ac:dyDescent="0.35">
      <c r="A24106" s="1">
        <v>804</v>
      </c>
      <c r="B24106" s="1" t="s">
        <v>182</v>
      </c>
      <c r="C24106" s="218">
        <v>44950</v>
      </c>
      <c r="D24106" s="218">
        <v>44950</v>
      </c>
      <c r="E24106" s="1">
        <v>4</v>
      </c>
      <c r="F24106" s="1">
        <v>94.89</v>
      </c>
    </row>
    <row r="24107" spans="1:6" x14ac:dyDescent="0.35">
      <c r="A24107" s="1">
        <v>804</v>
      </c>
      <c r="B24107" s="1" t="s">
        <v>182</v>
      </c>
      <c r="C24107" s="218">
        <v>44951</v>
      </c>
      <c r="D24107" s="218">
        <v>44948</v>
      </c>
      <c r="E24107" s="1">
        <v>2</v>
      </c>
      <c r="F24107" s="1">
        <v>68.61</v>
      </c>
    </row>
    <row r="24108" spans="1:6" x14ac:dyDescent="0.35">
      <c r="A24108" s="1">
        <v>804</v>
      </c>
      <c r="B24108" s="1" t="s">
        <v>182</v>
      </c>
      <c r="C24108" s="218">
        <v>44951</v>
      </c>
      <c r="D24108" s="218">
        <v>44949</v>
      </c>
      <c r="E24108" s="1">
        <v>7</v>
      </c>
      <c r="F24108" s="1">
        <v>165.92</v>
      </c>
    </row>
    <row r="24109" spans="1:6" x14ac:dyDescent="0.35">
      <c r="A24109" s="1">
        <v>804</v>
      </c>
      <c r="B24109" s="1" t="s">
        <v>182</v>
      </c>
      <c r="C24109" s="218">
        <v>44951</v>
      </c>
      <c r="D24109" s="218">
        <v>44950</v>
      </c>
      <c r="E24109" s="1">
        <v>9</v>
      </c>
      <c r="F24109" s="1">
        <v>244.43</v>
      </c>
    </row>
    <row r="24110" spans="1:6" x14ac:dyDescent="0.35">
      <c r="A24110" s="1">
        <v>804</v>
      </c>
      <c r="B24110" s="1" t="s">
        <v>182</v>
      </c>
      <c r="C24110" s="218">
        <v>44951</v>
      </c>
      <c r="D24110" s="218">
        <v>44951</v>
      </c>
      <c r="E24110" s="1">
        <v>4</v>
      </c>
      <c r="F24110" s="1">
        <v>156.27000000000001</v>
      </c>
    </row>
    <row r="24111" spans="1:6" x14ac:dyDescent="0.35">
      <c r="A24111" s="1">
        <v>804</v>
      </c>
      <c r="B24111" s="1" t="s">
        <v>182</v>
      </c>
      <c r="C24111" s="218">
        <v>44952</v>
      </c>
      <c r="D24111" s="218">
        <v>44949</v>
      </c>
      <c r="E24111" s="1">
        <v>5</v>
      </c>
      <c r="F24111" s="1">
        <v>118.55</v>
      </c>
    </row>
    <row r="24112" spans="1:6" x14ac:dyDescent="0.35">
      <c r="A24112" s="1">
        <v>804</v>
      </c>
      <c r="B24112" s="1" t="s">
        <v>182</v>
      </c>
      <c r="C24112" s="218">
        <v>44952</v>
      </c>
      <c r="D24112" s="218">
        <v>44950</v>
      </c>
      <c r="E24112" s="1">
        <v>13</v>
      </c>
      <c r="F24112" s="1">
        <v>361.35</v>
      </c>
    </row>
    <row r="24113" spans="1:6" x14ac:dyDescent="0.35">
      <c r="A24113" s="1">
        <v>804</v>
      </c>
      <c r="B24113" s="1" t="s">
        <v>182</v>
      </c>
      <c r="C24113" s="218">
        <v>44952</v>
      </c>
      <c r="D24113" s="218">
        <v>44951</v>
      </c>
      <c r="E24113" s="1">
        <v>27</v>
      </c>
      <c r="F24113" s="1">
        <v>759.47</v>
      </c>
    </row>
    <row r="24114" spans="1:6" x14ac:dyDescent="0.35">
      <c r="A24114" s="1">
        <v>804</v>
      </c>
      <c r="B24114" s="1" t="s">
        <v>182</v>
      </c>
      <c r="C24114" s="218">
        <v>44952</v>
      </c>
      <c r="D24114" s="218">
        <v>44952</v>
      </c>
      <c r="E24114" s="1">
        <v>4</v>
      </c>
      <c r="F24114" s="1">
        <v>125.68</v>
      </c>
    </row>
  </sheetData>
  <autoFilter ref="A1:F24114" xr:uid="{5A1CE9ED-3483-4379-A006-E7849DD8C49B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2A981-C997-4106-B156-659B94DD2528}">
  <sheetPr codeName="Sheet11"/>
  <dimension ref="A1:P235"/>
  <sheetViews>
    <sheetView showGridLines="0" zoomScale="8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O3" sqref="O3"/>
    </sheetView>
  </sheetViews>
  <sheetFormatPr defaultColWidth="9" defaultRowHeight="14.5" x14ac:dyDescent="0.35"/>
  <cols>
    <col min="1" max="1" width="5.54296875" bestFit="1" customWidth="1"/>
    <col min="2" max="2" width="26.90625" customWidth="1"/>
    <col min="3" max="3" width="9.54296875" customWidth="1"/>
    <col min="4" max="4" width="10.453125" customWidth="1"/>
    <col min="5" max="5" width="11.08984375" customWidth="1"/>
    <col min="6" max="6" width="10.36328125" customWidth="1"/>
    <col min="7" max="7" width="13.08984375" customWidth="1"/>
    <col min="8" max="8" width="18.453125" customWidth="1"/>
    <col min="9" max="9" width="9" style="2"/>
    <col min="10" max="10" width="21.6328125" style="2" bestFit="1" customWidth="1"/>
    <col min="11" max="13" width="9" style="2"/>
    <col min="14" max="14" width="15.54296875" style="2" bestFit="1" customWidth="1"/>
    <col min="15" max="15" width="19.08984375" style="2" customWidth="1"/>
    <col min="16" max="16" width="19.54296875" style="2" bestFit="1" customWidth="1"/>
    <col min="17" max="16384" width="9" style="2"/>
  </cols>
  <sheetData>
    <row r="1" spans="1:16" ht="14" x14ac:dyDescent="0.3">
      <c r="A1" s="84" t="s">
        <v>210</v>
      </c>
      <c r="B1" s="85" t="s">
        <v>229</v>
      </c>
      <c r="C1" s="84" t="s">
        <v>186</v>
      </c>
      <c r="D1" s="84" t="s">
        <v>187</v>
      </c>
      <c r="E1" s="84" t="s">
        <v>188</v>
      </c>
      <c r="F1" s="84" t="s">
        <v>189</v>
      </c>
      <c r="G1" s="84" t="s">
        <v>190</v>
      </c>
      <c r="H1" s="84" t="s">
        <v>191</v>
      </c>
      <c r="N1" s="242" t="s">
        <v>230</v>
      </c>
      <c r="O1" s="243"/>
      <c r="P1" s="244"/>
    </row>
    <row r="2" spans="1:16" x14ac:dyDescent="0.35">
      <c r="A2" s="86">
        <f>Bonding!A2</f>
        <v>1</v>
      </c>
      <c r="B2" s="87" t="str">
        <f>Bonding!B2</f>
        <v>GATE</v>
      </c>
      <c r="C2" s="88">
        <v>0.21814879664965364</v>
      </c>
      <c r="D2" s="88">
        <v>0.1912400230170182</v>
      </c>
      <c r="E2" s="88">
        <v>0.19156550323628474</v>
      </c>
      <c r="F2" s="88">
        <v>0.11634287908842902</v>
      </c>
      <c r="G2" s="88">
        <v>-0.28270279800861442</v>
      </c>
      <c r="H2" s="88">
        <v>0</v>
      </c>
      <c r="I2" s="65"/>
      <c r="J2" s="126"/>
      <c r="N2" s="86" t="s">
        <v>211</v>
      </c>
      <c r="O2" s="86" t="s">
        <v>231</v>
      </c>
      <c r="P2" s="89" t="s">
        <v>232</v>
      </c>
    </row>
    <row r="3" spans="1:16" x14ac:dyDescent="0.35">
      <c r="A3" s="86">
        <f>Bonding!A3</f>
        <v>7</v>
      </c>
      <c r="B3" s="87" t="str">
        <f>Bonding!B3</f>
        <v>BILAULI</v>
      </c>
      <c r="C3" s="88">
        <v>0.27985151049667178</v>
      </c>
      <c r="D3" s="88">
        <v>0.26379475605556801</v>
      </c>
      <c r="E3" s="88">
        <v>0.14904815850993927</v>
      </c>
      <c r="F3" s="88">
        <v>0.20674818561204697</v>
      </c>
      <c r="G3" s="88">
        <v>-0.3918120317595063</v>
      </c>
      <c r="H3" s="88">
        <v>0</v>
      </c>
      <c r="I3" s="65"/>
      <c r="J3" s="126"/>
      <c r="N3" s="86">
        <f>A2</f>
        <v>1</v>
      </c>
      <c r="O3" s="154">
        <v>1</v>
      </c>
      <c r="P3" s="86" t="str">
        <f>IF(C2&lt;15%,"Yes","No")</f>
        <v>No</v>
      </c>
    </row>
    <row r="4" spans="1:16" x14ac:dyDescent="0.35">
      <c r="A4" s="86">
        <f>Bonding!A4</f>
        <v>8</v>
      </c>
      <c r="B4" s="87" t="str">
        <f>Bonding!B4</f>
        <v>CHAKLAKHIPUR - III N</v>
      </c>
      <c r="C4" s="88">
        <v>0.34032905982905981</v>
      </c>
      <c r="D4" s="88">
        <v>0.13466450216450218</v>
      </c>
      <c r="E4" s="88">
        <v>0.20550088191583335</v>
      </c>
      <c r="F4" s="88">
        <v>0.15165776970789291</v>
      </c>
      <c r="G4" s="88">
        <v>-0.46167157842157841</v>
      </c>
      <c r="H4" s="88">
        <v>0</v>
      </c>
      <c r="I4" s="65"/>
      <c r="J4" s="126"/>
      <c r="N4" s="86">
        <f t="shared" ref="N4:N67" si="0">A3</f>
        <v>7</v>
      </c>
      <c r="O4" s="154">
        <v>16</v>
      </c>
      <c r="P4" s="86" t="str">
        <f t="shared" ref="P4:P67" si="1">IF(C3&lt;15%,"Yes","No")</f>
        <v>No</v>
      </c>
    </row>
    <row r="5" spans="1:16" x14ac:dyDescent="0.35">
      <c r="A5" s="86">
        <f>Bonding!A5</f>
        <v>9</v>
      </c>
      <c r="B5" s="87" t="str">
        <f>Bonding!B5</f>
        <v>TAPARPURWA</v>
      </c>
      <c r="C5" s="88">
        <v>0.27930215037612804</v>
      </c>
      <c r="D5" s="88">
        <v>0.21739580751755472</v>
      </c>
      <c r="E5" s="88">
        <v>0.21809327895478234</v>
      </c>
      <c r="F5" s="88">
        <v>0.18820821906363339</v>
      </c>
      <c r="G5" s="88">
        <v>-0.4503296133578662</v>
      </c>
      <c r="H5" s="88">
        <v>0</v>
      </c>
      <c r="I5" s="65"/>
      <c r="J5" s="126"/>
      <c r="N5" s="86">
        <f t="shared" si="0"/>
        <v>8</v>
      </c>
      <c r="O5" s="154">
        <v>1</v>
      </c>
      <c r="P5" s="86" t="str">
        <f t="shared" si="1"/>
        <v>No</v>
      </c>
    </row>
    <row r="6" spans="1:16" x14ac:dyDescent="0.35">
      <c r="A6" s="86">
        <f>Bonding!A6</f>
        <v>11</v>
      </c>
      <c r="B6" s="87" t="str">
        <f>Bonding!B6</f>
        <v>AMETHI-I</v>
      </c>
      <c r="C6" s="88">
        <v>0.38986564925932016</v>
      </c>
      <c r="D6" s="88">
        <v>0.26565735790270861</v>
      </c>
      <c r="E6" s="88">
        <v>0.19838218163832622</v>
      </c>
      <c r="F6" s="88">
        <v>0.15567294873628393</v>
      </c>
      <c r="G6" s="88">
        <v>-0.53877277703852822</v>
      </c>
      <c r="H6" s="88">
        <v>0</v>
      </c>
      <c r="I6" s="65"/>
      <c r="J6" s="126"/>
      <c r="N6" s="86">
        <f t="shared" si="0"/>
        <v>9</v>
      </c>
      <c r="O6" s="154">
        <v>16</v>
      </c>
      <c r="P6" s="86" t="str">
        <f t="shared" si="1"/>
        <v>No</v>
      </c>
    </row>
    <row r="7" spans="1:16" x14ac:dyDescent="0.35">
      <c r="A7" s="86">
        <f>Bonding!A7</f>
        <v>12</v>
      </c>
      <c r="B7" s="87" t="str">
        <f>Bonding!B7</f>
        <v>BASANTAPUR/DHAURAHRA</v>
      </c>
      <c r="C7" s="88">
        <v>0.40744987817609324</v>
      </c>
      <c r="D7" s="88">
        <v>0.25244117039404224</v>
      </c>
      <c r="E7" s="88">
        <v>0.15448583530932572</v>
      </c>
      <c r="F7" s="88">
        <v>0.111802783599011</v>
      </c>
      <c r="G7" s="88">
        <v>-8.6572614682850352E-2</v>
      </c>
      <c r="H7" s="88">
        <v>0</v>
      </c>
      <c r="I7" s="65"/>
      <c r="J7" s="126"/>
      <c r="N7" s="86">
        <f t="shared" si="0"/>
        <v>11</v>
      </c>
      <c r="O7" s="154">
        <v>16</v>
      </c>
      <c r="P7" s="86" t="str">
        <f t="shared" si="1"/>
        <v>No</v>
      </c>
    </row>
    <row r="8" spans="1:16" x14ac:dyDescent="0.35">
      <c r="A8" s="86">
        <f>Bonding!A8</f>
        <v>13</v>
      </c>
      <c r="B8" s="87" t="str">
        <f>Bonding!B8</f>
        <v>SISAIYA -I</v>
      </c>
      <c r="C8" s="88">
        <v>0.20631454643048844</v>
      </c>
      <c r="D8" s="88">
        <v>0.2201064479334407</v>
      </c>
      <c r="E8" s="88">
        <v>0.16440087504516857</v>
      </c>
      <c r="F8" s="88">
        <v>0.16095032729298808</v>
      </c>
      <c r="G8" s="88">
        <v>-0.47019140275541244</v>
      </c>
      <c r="H8" s="88">
        <v>0</v>
      </c>
      <c r="I8" s="65"/>
      <c r="J8" s="126"/>
      <c r="N8" s="86">
        <f t="shared" si="0"/>
        <v>12</v>
      </c>
      <c r="O8" s="154">
        <v>16</v>
      </c>
      <c r="P8" s="86" t="str">
        <f t="shared" si="1"/>
        <v>No</v>
      </c>
    </row>
    <row r="9" spans="1:16" x14ac:dyDescent="0.35">
      <c r="A9" s="86">
        <f>Bonding!A9</f>
        <v>14</v>
      </c>
      <c r="B9" s="87" t="str">
        <f>Bonding!B9</f>
        <v>BEHNANPURWA</v>
      </c>
      <c r="C9" s="88">
        <v>0.81060976074260671</v>
      </c>
      <c r="D9" s="88">
        <v>0.14065054060874291</v>
      </c>
      <c r="E9" s="88">
        <v>0.21362808316649542</v>
      </c>
      <c r="F9" s="88">
        <v>0.20005264677603607</v>
      </c>
      <c r="G9" s="88">
        <v>-0.72351117613945182</v>
      </c>
      <c r="H9" s="88">
        <v>0</v>
      </c>
      <c r="I9" s="65"/>
      <c r="J9" s="126"/>
      <c r="N9" s="86">
        <f t="shared" si="0"/>
        <v>13</v>
      </c>
      <c r="O9" s="154">
        <v>1</v>
      </c>
      <c r="P9" s="86" t="str">
        <f t="shared" si="1"/>
        <v>No</v>
      </c>
    </row>
    <row r="10" spans="1:16" x14ac:dyDescent="0.35">
      <c r="A10" s="86">
        <f>Bonding!A10</f>
        <v>15</v>
      </c>
      <c r="B10" s="87" t="str">
        <f>Bonding!B10</f>
        <v>ISSANAGAR - I</v>
      </c>
      <c r="C10" s="88">
        <v>0.49589864972999409</v>
      </c>
      <c r="D10" s="88">
        <v>0.18035098476066447</v>
      </c>
      <c r="E10" s="88">
        <v>0.15252867831554465</v>
      </c>
      <c r="F10" s="88">
        <v>0.10983001497459882</v>
      </c>
      <c r="G10" s="88">
        <v>-0.15136573595722927</v>
      </c>
      <c r="H10" s="88">
        <v>0</v>
      </c>
      <c r="I10" s="65"/>
      <c r="J10" s="126"/>
      <c r="N10" s="86">
        <f t="shared" si="0"/>
        <v>14</v>
      </c>
      <c r="O10" s="154">
        <v>1</v>
      </c>
      <c r="P10" s="86" t="str">
        <f t="shared" si="1"/>
        <v>No</v>
      </c>
    </row>
    <row r="11" spans="1:16" x14ac:dyDescent="0.35">
      <c r="A11" s="86">
        <f>Bonding!A11</f>
        <v>16</v>
      </c>
      <c r="B11" s="87" t="str">
        <f>Bonding!B11</f>
        <v>KATAULI</v>
      </c>
      <c r="C11" s="88">
        <v>0.34025462962962966</v>
      </c>
      <c r="D11" s="88">
        <v>0.40682506088855303</v>
      </c>
      <c r="E11" s="88">
        <v>0.2198974450409682</v>
      </c>
      <c r="F11" s="88">
        <v>0.1457074173745444</v>
      </c>
      <c r="G11" s="88">
        <v>-0.15170888972873098</v>
      </c>
      <c r="H11" s="88">
        <v>0</v>
      </c>
      <c r="I11" s="65"/>
      <c r="J11" s="126"/>
      <c r="N11" s="86">
        <f t="shared" si="0"/>
        <v>15</v>
      </c>
      <c r="O11" s="154">
        <v>1</v>
      </c>
      <c r="P11" s="86" t="str">
        <f t="shared" si="1"/>
        <v>No</v>
      </c>
    </row>
    <row r="12" spans="1:16" x14ac:dyDescent="0.35">
      <c r="A12" s="86">
        <f>Bonding!A12</f>
        <v>17</v>
      </c>
      <c r="B12" s="87" t="str">
        <f>Bonding!B12</f>
        <v>SEMARIA- I</v>
      </c>
      <c r="C12" s="88">
        <v>0.39889497137652874</v>
      </c>
      <c r="D12" s="88">
        <v>0.12407285974499088</v>
      </c>
      <c r="E12" s="88">
        <v>0.10800604996096798</v>
      </c>
      <c r="F12" s="88">
        <v>0.13547962853912843</v>
      </c>
      <c r="G12" s="88">
        <v>-0.32290886026541765</v>
      </c>
      <c r="H12" s="88">
        <v>0</v>
      </c>
      <c r="I12" s="65"/>
      <c r="J12" s="126"/>
      <c r="N12" s="86">
        <f t="shared" si="0"/>
        <v>16</v>
      </c>
      <c r="O12" s="154">
        <v>1</v>
      </c>
      <c r="P12" s="86" t="str">
        <f t="shared" si="1"/>
        <v>No</v>
      </c>
    </row>
    <row r="13" spans="1:16" x14ac:dyDescent="0.35">
      <c r="A13" s="86">
        <f>Bonding!A13</f>
        <v>18</v>
      </c>
      <c r="B13" s="87" t="str">
        <f>Bonding!B13</f>
        <v>KIRATIPURVA -IV</v>
      </c>
      <c r="C13" s="88">
        <v>0.32473881783375702</v>
      </c>
      <c r="D13" s="88">
        <v>0.25861163586757718</v>
      </c>
      <c r="E13" s="88">
        <v>0.22416851069786858</v>
      </c>
      <c r="F13" s="88">
        <v>0.20551095170350009</v>
      </c>
      <c r="G13" s="88">
        <v>-0.81379220280228459</v>
      </c>
      <c r="H13" s="88">
        <v>0</v>
      </c>
      <c r="I13" s="65"/>
      <c r="J13" s="126"/>
      <c r="N13" s="86">
        <f t="shared" si="0"/>
        <v>17</v>
      </c>
      <c r="O13" s="154">
        <v>18</v>
      </c>
      <c r="P13" s="86" t="str">
        <f t="shared" si="1"/>
        <v>No</v>
      </c>
    </row>
    <row r="14" spans="1:16" x14ac:dyDescent="0.35">
      <c r="A14" s="86">
        <f>Bonding!A14</f>
        <v>19</v>
      </c>
      <c r="B14" s="87" t="str">
        <f>Bonding!B14</f>
        <v>HAUKANA MATERA</v>
      </c>
      <c r="C14" s="88">
        <v>0.47934384584384948</v>
      </c>
      <c r="D14" s="88">
        <v>0.38170779634671015</v>
      </c>
      <c r="E14" s="88">
        <v>0.31455027420379877</v>
      </c>
      <c r="F14" s="88">
        <v>0.25173590349778108</v>
      </c>
      <c r="G14" s="88">
        <v>0</v>
      </c>
      <c r="H14" s="88">
        <v>0</v>
      </c>
      <c r="I14" s="65"/>
      <c r="J14" s="126"/>
      <c r="N14" s="86">
        <f t="shared" si="0"/>
        <v>18</v>
      </c>
      <c r="O14" s="154">
        <v>17</v>
      </c>
      <c r="P14" s="86" t="str">
        <f t="shared" si="1"/>
        <v>No</v>
      </c>
    </row>
    <row r="15" spans="1:16" x14ac:dyDescent="0.35">
      <c r="A15" s="86">
        <f>Bonding!A15</f>
        <v>20</v>
      </c>
      <c r="B15" s="87" t="str">
        <f>Bonding!B15</f>
        <v>LAUKAHI</v>
      </c>
      <c r="C15" s="88">
        <v>0.53717564534231199</v>
      </c>
      <c r="D15" s="88">
        <v>0.14861111111111111</v>
      </c>
      <c r="E15" s="88">
        <v>0.17370245153337152</v>
      </c>
      <c r="F15" s="88">
        <v>0.12976791603062582</v>
      </c>
      <c r="G15" s="88">
        <v>-0.25951094276094278</v>
      </c>
      <c r="H15" s="88">
        <v>0</v>
      </c>
      <c r="I15" s="65"/>
      <c r="J15" s="126"/>
      <c r="N15" s="86">
        <f t="shared" si="0"/>
        <v>19</v>
      </c>
      <c r="O15" s="154">
        <v>43</v>
      </c>
      <c r="P15" s="86" t="str">
        <f t="shared" si="1"/>
        <v>No</v>
      </c>
    </row>
    <row r="16" spans="1:16" x14ac:dyDescent="0.35">
      <c r="A16" s="86">
        <f>Bonding!A16</f>
        <v>21</v>
      </c>
      <c r="B16" s="87" t="str">
        <f>Bonding!B16</f>
        <v>CHAKLAKHIPUR- I</v>
      </c>
      <c r="C16" s="88">
        <v>0.39311313202247189</v>
      </c>
      <c r="D16" s="88">
        <v>0.12347230805243445</v>
      </c>
      <c r="E16" s="88">
        <v>0.11157059925093632</v>
      </c>
      <c r="F16" s="88">
        <v>0.12069043746889235</v>
      </c>
      <c r="G16" s="88">
        <v>-0.34799252496878907</v>
      </c>
      <c r="H16" s="88">
        <v>0</v>
      </c>
      <c r="I16" s="65"/>
      <c r="J16" s="126"/>
      <c r="N16" s="86">
        <f t="shared" si="0"/>
        <v>20</v>
      </c>
      <c r="O16" s="154">
        <v>43</v>
      </c>
      <c r="P16" s="86" t="str">
        <f t="shared" si="1"/>
        <v>No</v>
      </c>
    </row>
    <row r="17" spans="1:16" x14ac:dyDescent="0.35">
      <c r="A17" s="86">
        <f>Bonding!A17</f>
        <v>22</v>
      </c>
      <c r="B17" s="87" t="str">
        <f>Bonding!B17</f>
        <v>MARSANDA -I</v>
      </c>
      <c r="C17" s="88">
        <v>0.44159125490341661</v>
      </c>
      <c r="D17" s="88">
        <v>0.60862793336398413</v>
      </c>
      <c r="E17" s="88">
        <v>0.15754236407808475</v>
      </c>
      <c r="F17" s="88">
        <v>0.1148331900808721</v>
      </c>
      <c r="G17" s="88">
        <v>6.3419188267400756E-2</v>
      </c>
      <c r="H17" s="88">
        <v>0</v>
      </c>
      <c r="I17" s="65"/>
      <c r="J17" s="126"/>
      <c r="N17" s="86">
        <f t="shared" si="0"/>
        <v>21</v>
      </c>
      <c r="O17" s="154">
        <v>1</v>
      </c>
      <c r="P17" s="86" t="str">
        <f t="shared" si="1"/>
        <v>No</v>
      </c>
    </row>
    <row r="18" spans="1:16" x14ac:dyDescent="0.35">
      <c r="A18" s="86">
        <f>Bonding!A18</f>
        <v>24</v>
      </c>
      <c r="B18" s="87" t="str">
        <f>Bonding!B18</f>
        <v>ADHAMALPUR</v>
      </c>
      <c r="C18" s="88">
        <v>0.31629506700188992</v>
      </c>
      <c r="D18" s="88">
        <v>0.27835566640584247</v>
      </c>
      <c r="E18" s="88">
        <v>0.19098459533766046</v>
      </c>
      <c r="F18" s="88">
        <v>0.21966300245115719</v>
      </c>
      <c r="G18" s="88">
        <v>-0.13307250705033002</v>
      </c>
      <c r="H18" s="88">
        <v>0</v>
      </c>
      <c r="I18" s="65"/>
      <c r="J18" s="126"/>
      <c r="N18" s="86">
        <f t="shared" si="0"/>
        <v>22</v>
      </c>
      <c r="O18" s="154">
        <v>24</v>
      </c>
      <c r="P18" s="86" t="str">
        <f t="shared" si="1"/>
        <v>No</v>
      </c>
    </row>
    <row r="19" spans="1:16" x14ac:dyDescent="0.35">
      <c r="A19" s="86">
        <f>Bonding!A19</f>
        <v>28</v>
      </c>
      <c r="B19" s="87" t="str">
        <f>Bonding!B19</f>
        <v>SHAHPUR</v>
      </c>
      <c r="C19" s="88">
        <v>0.62637292902051434</v>
      </c>
      <c r="D19" s="88">
        <v>0.23709627324575053</v>
      </c>
      <c r="E19" s="88">
        <v>0.15867040210390929</v>
      </c>
      <c r="F19" s="88">
        <v>0.11403934239165156</v>
      </c>
      <c r="G19" s="88">
        <v>-0.2597377010853833</v>
      </c>
      <c r="H19" s="88">
        <v>0</v>
      </c>
      <c r="I19" s="65"/>
      <c r="J19" s="126"/>
      <c r="N19" s="86">
        <f t="shared" si="0"/>
        <v>24</v>
      </c>
      <c r="O19" s="154">
        <v>1</v>
      </c>
      <c r="P19" s="86" t="str">
        <f t="shared" si="1"/>
        <v>No</v>
      </c>
    </row>
    <row r="20" spans="1:16" x14ac:dyDescent="0.35">
      <c r="A20" s="86">
        <f>Bonding!A20</f>
        <v>29</v>
      </c>
      <c r="B20" s="87" t="str">
        <f>Bonding!B20</f>
        <v>AMETHI -II/PAHADIYAP</v>
      </c>
      <c r="C20" s="88">
        <v>0.45950612157007503</v>
      </c>
      <c r="D20" s="88">
        <v>0.12367696724079702</v>
      </c>
      <c r="E20" s="88">
        <v>0.2301679028217983</v>
      </c>
      <c r="F20" s="88">
        <v>0.23063689575937746</v>
      </c>
      <c r="G20" s="88">
        <v>-0.41681691118912795</v>
      </c>
      <c r="H20" s="88">
        <v>0</v>
      </c>
      <c r="I20" s="65"/>
      <c r="J20" s="126"/>
      <c r="N20" s="86">
        <f t="shared" si="0"/>
        <v>28</v>
      </c>
      <c r="O20" s="154">
        <v>1</v>
      </c>
      <c r="P20" s="86" t="str">
        <f t="shared" si="1"/>
        <v>No</v>
      </c>
    </row>
    <row r="21" spans="1:16" x14ac:dyDescent="0.35">
      <c r="A21" s="86">
        <f>Bonding!A21</f>
        <v>30</v>
      </c>
      <c r="B21" s="87" t="str">
        <f>Bonding!B21</f>
        <v>SISAIYA-II/SUJAIKUND</v>
      </c>
      <c r="C21" s="88">
        <v>0.13811327114435792</v>
      </c>
      <c r="D21" s="88">
        <v>0.25605688822149381</v>
      </c>
      <c r="E21" s="88">
        <v>0.22322242558615935</v>
      </c>
      <c r="F21" s="88">
        <v>0.14696775505306145</v>
      </c>
      <c r="G21" s="88">
        <v>-0.56794903262184304</v>
      </c>
      <c r="H21" s="88">
        <v>0</v>
      </c>
      <c r="I21" s="65"/>
      <c r="J21" s="126"/>
      <c r="N21" s="86">
        <f t="shared" si="0"/>
        <v>29</v>
      </c>
      <c r="O21" s="154">
        <v>11</v>
      </c>
      <c r="P21" s="86" t="str">
        <f t="shared" si="1"/>
        <v>No</v>
      </c>
    </row>
    <row r="22" spans="1:16" x14ac:dyDescent="0.35">
      <c r="A22" s="86">
        <f>Bonding!A22</f>
        <v>31</v>
      </c>
      <c r="B22" s="87" t="str">
        <f>Bonding!B22</f>
        <v>KAIRATIPURVA - II</v>
      </c>
      <c r="C22" s="88">
        <v>0.38356055177608483</v>
      </c>
      <c r="D22" s="88">
        <v>0.21842156631805038</v>
      </c>
      <c r="E22" s="88">
        <v>0.22951601310274755</v>
      </c>
      <c r="F22" s="88">
        <v>0.23992757019433725</v>
      </c>
      <c r="G22" s="88">
        <v>0</v>
      </c>
      <c r="H22" s="88">
        <v>0</v>
      </c>
      <c r="I22" s="65"/>
      <c r="J22" s="126"/>
      <c r="N22" s="86">
        <f t="shared" si="0"/>
        <v>30</v>
      </c>
      <c r="O22" s="154">
        <v>11</v>
      </c>
      <c r="P22" s="86" t="str">
        <f t="shared" si="1"/>
        <v>Yes</v>
      </c>
    </row>
    <row r="23" spans="1:16" x14ac:dyDescent="0.35">
      <c r="A23" s="86">
        <f>Bonding!A23</f>
        <v>33</v>
      </c>
      <c r="B23" s="87" t="str">
        <f>Bonding!B23</f>
        <v>NAINAPUR-III</v>
      </c>
      <c r="C23" s="88">
        <v>0.13460950080515297</v>
      </c>
      <c r="D23" s="88">
        <v>0.29997158961241266</v>
      </c>
      <c r="E23" s="88">
        <v>0.22542233910742887</v>
      </c>
      <c r="F23" s="88">
        <v>0.18351001166955519</v>
      </c>
      <c r="G23" s="88">
        <v>-0.68068820302795852</v>
      </c>
      <c r="H23" s="88">
        <v>0</v>
      </c>
      <c r="I23" s="65"/>
      <c r="J23" s="126"/>
      <c r="N23" s="86">
        <f t="shared" si="0"/>
        <v>31</v>
      </c>
      <c r="O23" s="154">
        <v>71</v>
      </c>
      <c r="P23" s="86" t="str">
        <f t="shared" si="1"/>
        <v>No</v>
      </c>
    </row>
    <row r="24" spans="1:16" x14ac:dyDescent="0.35">
      <c r="A24" s="86">
        <f>Bonding!A24</f>
        <v>34</v>
      </c>
      <c r="B24" s="87" t="str">
        <f>Bonding!B24</f>
        <v>AKATHI</v>
      </c>
      <c r="C24" s="88">
        <v>0.62713824569919197</v>
      </c>
      <c r="D24" s="88">
        <v>0.3286927588972256</v>
      </c>
      <c r="E24" s="88">
        <v>0.23806880888085047</v>
      </c>
      <c r="F24" s="88">
        <v>0.17555104804257304</v>
      </c>
      <c r="G24" s="88">
        <v>-0.79838454017917193</v>
      </c>
      <c r="H24" s="88">
        <v>0</v>
      </c>
      <c r="I24" s="65"/>
      <c r="J24" s="126"/>
      <c r="N24" s="86">
        <f t="shared" si="0"/>
        <v>33</v>
      </c>
      <c r="O24" s="154">
        <v>18</v>
      </c>
      <c r="P24" s="86" t="str">
        <f t="shared" si="1"/>
        <v>Yes</v>
      </c>
    </row>
    <row r="25" spans="1:16" x14ac:dyDescent="0.35">
      <c r="A25" s="86">
        <f>Bonding!A25</f>
        <v>35</v>
      </c>
      <c r="B25" s="87" t="str">
        <f>Bonding!B25</f>
        <v>KHAJUHA BAZAR-I</v>
      </c>
      <c r="C25" s="88">
        <v>0.10325567502986858</v>
      </c>
      <c r="D25" s="88">
        <v>0.31977454500425512</v>
      </c>
      <c r="E25" s="88">
        <v>0.14075777028834321</v>
      </c>
      <c r="F25" s="88">
        <v>0.13051971326164877</v>
      </c>
      <c r="G25" s="88">
        <v>-0.56508452361846684</v>
      </c>
      <c r="H25" s="88">
        <v>0</v>
      </c>
      <c r="I25" s="65"/>
      <c r="J25" s="126"/>
      <c r="N25" s="86">
        <f t="shared" si="0"/>
        <v>34</v>
      </c>
      <c r="O25" s="154">
        <v>24</v>
      </c>
      <c r="P25" s="86" t="str">
        <f t="shared" si="1"/>
        <v>No</v>
      </c>
    </row>
    <row r="26" spans="1:16" x14ac:dyDescent="0.35">
      <c r="A26" s="86">
        <f>Bonding!A26</f>
        <v>39</v>
      </c>
      <c r="B26" s="87" t="str">
        <f>Bonding!B26</f>
        <v>BIRSINGHPUR</v>
      </c>
      <c r="C26" s="88">
        <v>0.50234703435575034</v>
      </c>
      <c r="D26" s="88">
        <v>0.30023652401540279</v>
      </c>
      <c r="E26" s="88">
        <v>0.12407747237929419</v>
      </c>
      <c r="F26" s="88">
        <v>0.1312964394040361</v>
      </c>
      <c r="G26" s="88">
        <v>-0.33555779193357843</v>
      </c>
      <c r="H26" s="88">
        <v>0</v>
      </c>
      <c r="I26" s="65"/>
      <c r="J26" s="126"/>
      <c r="N26" s="86">
        <f t="shared" si="0"/>
        <v>35</v>
      </c>
      <c r="O26" s="154">
        <v>22</v>
      </c>
      <c r="P26" s="86" t="str">
        <f t="shared" si="1"/>
        <v>Yes</v>
      </c>
    </row>
    <row r="27" spans="1:16" x14ac:dyDescent="0.35">
      <c r="A27" s="86">
        <f>Bonding!A27</f>
        <v>40</v>
      </c>
      <c r="B27" s="87" t="str">
        <f>Bonding!B27</f>
        <v>BETI SAHDEO</v>
      </c>
      <c r="C27" s="88">
        <v>0.60012996675943109</v>
      </c>
      <c r="D27" s="88">
        <v>0.33637713229231087</v>
      </c>
      <c r="E27" s="88">
        <v>0.24991483754909966</v>
      </c>
      <c r="F27" s="88">
        <v>0.23162673476040838</v>
      </c>
      <c r="G27" s="88">
        <v>-5.9702252112966703E-3</v>
      </c>
      <c r="H27" s="88">
        <v>0</v>
      </c>
      <c r="I27" s="65"/>
      <c r="J27" s="126"/>
      <c r="N27" s="86">
        <f t="shared" si="0"/>
        <v>39</v>
      </c>
      <c r="O27" s="154">
        <v>1</v>
      </c>
      <c r="P27" s="86" t="str">
        <f t="shared" si="1"/>
        <v>No</v>
      </c>
    </row>
    <row r="28" spans="1:16" x14ac:dyDescent="0.35">
      <c r="A28" s="86">
        <f>Bonding!A28</f>
        <v>41</v>
      </c>
      <c r="B28" s="87" t="str">
        <f>Bonding!B28</f>
        <v>KAIRATIPURVA -I</v>
      </c>
      <c r="C28" s="88">
        <v>0.26096106578643602</v>
      </c>
      <c r="D28" s="88">
        <v>0.23514914702138451</v>
      </c>
      <c r="E28" s="88">
        <v>0.2162300837493735</v>
      </c>
      <c r="F28" s="88">
        <v>0.17967813018218259</v>
      </c>
      <c r="G28" s="88">
        <v>-0.49078528441233593</v>
      </c>
      <c r="H28" s="88">
        <v>0</v>
      </c>
      <c r="I28" s="65"/>
      <c r="J28" s="126"/>
      <c r="N28" s="86">
        <f t="shared" si="0"/>
        <v>40</v>
      </c>
      <c r="O28" s="154">
        <v>22</v>
      </c>
      <c r="P28" s="86" t="str">
        <f t="shared" si="1"/>
        <v>No</v>
      </c>
    </row>
    <row r="29" spans="1:16" x14ac:dyDescent="0.35">
      <c r="A29" s="86">
        <f>Bonding!A29</f>
        <v>43</v>
      </c>
      <c r="B29" s="87" t="str">
        <f>Bonding!B29</f>
        <v>KESHWAPUR KALAN</v>
      </c>
      <c r="C29" s="88">
        <v>0.57445284273872521</v>
      </c>
      <c r="D29" s="88">
        <v>0.23247863247863249</v>
      </c>
      <c r="E29" s="88">
        <v>0.37523199023199028</v>
      </c>
      <c r="F29" s="88">
        <v>0.23846186619418999</v>
      </c>
      <c r="G29" s="88">
        <v>-0.39228937728937724</v>
      </c>
      <c r="H29" s="88">
        <v>0</v>
      </c>
      <c r="I29" s="65"/>
      <c r="J29" s="126"/>
      <c r="N29" s="86">
        <f t="shared" si="0"/>
        <v>41</v>
      </c>
      <c r="O29" s="154">
        <v>13</v>
      </c>
      <c r="P29" s="86" t="str">
        <f t="shared" si="1"/>
        <v>No</v>
      </c>
    </row>
    <row r="30" spans="1:16" x14ac:dyDescent="0.35">
      <c r="A30" s="86">
        <f>Bonding!A30</f>
        <v>45</v>
      </c>
      <c r="B30" s="87" t="str">
        <f>Bonding!B30</f>
        <v>HARDI</v>
      </c>
      <c r="C30" s="88">
        <v>0.2249761904761905</v>
      </c>
      <c r="D30" s="88">
        <v>0.31779341233064162</v>
      </c>
      <c r="E30" s="88">
        <v>0.30187475647289364</v>
      </c>
      <c r="F30" s="88">
        <v>0.25238162027994088</v>
      </c>
      <c r="G30" s="88">
        <v>-0.6471878306878307</v>
      </c>
      <c r="H30" s="88">
        <v>0</v>
      </c>
      <c r="I30" s="65"/>
      <c r="J30" s="126"/>
      <c r="N30" s="86">
        <f t="shared" si="0"/>
        <v>43</v>
      </c>
      <c r="O30" s="154">
        <v>45</v>
      </c>
      <c r="P30" s="86" t="str">
        <f t="shared" si="1"/>
        <v>No</v>
      </c>
    </row>
    <row r="31" spans="1:16" x14ac:dyDescent="0.35">
      <c r="A31" s="86">
        <f>Bonding!A31</f>
        <v>47</v>
      </c>
      <c r="B31" s="87" t="str">
        <f>Bonding!B31</f>
        <v>MILIK / KHAJUHABAZAR</v>
      </c>
      <c r="C31" s="88">
        <v>0.54683101227595909</v>
      </c>
      <c r="D31" s="88">
        <v>0.37901166137264608</v>
      </c>
      <c r="E31" s="88">
        <v>0.26932403976147051</v>
      </c>
      <c r="F31" s="88">
        <v>0.2224936719909226</v>
      </c>
      <c r="G31" s="88">
        <v>-0.67635467884747802</v>
      </c>
      <c r="H31" s="88">
        <v>0</v>
      </c>
      <c r="I31" s="65"/>
      <c r="J31" s="126"/>
      <c r="N31" s="86">
        <f t="shared" si="0"/>
        <v>45</v>
      </c>
      <c r="O31" s="154">
        <v>43</v>
      </c>
      <c r="P31" s="86" t="str">
        <f t="shared" si="1"/>
        <v>No</v>
      </c>
    </row>
    <row r="32" spans="1:16" x14ac:dyDescent="0.35">
      <c r="A32" s="86">
        <f>Bonding!A32</f>
        <v>48</v>
      </c>
      <c r="B32" s="87" t="str">
        <f>Bonding!B32</f>
        <v>SIKATIHA CHAPKAHA</v>
      </c>
      <c r="C32" s="88">
        <v>0.69893614429571493</v>
      </c>
      <c r="D32" s="88">
        <v>0.25907567308922996</v>
      </c>
      <c r="E32" s="88">
        <v>0.18109508973803576</v>
      </c>
      <c r="F32" s="88">
        <v>0.64222222222222225</v>
      </c>
      <c r="G32" s="88">
        <v>-0.35777777777777775</v>
      </c>
      <c r="H32" s="88">
        <v>0</v>
      </c>
      <c r="I32" s="65"/>
      <c r="J32" s="126"/>
      <c r="N32" s="86">
        <f t="shared" si="0"/>
        <v>47</v>
      </c>
      <c r="O32" s="154">
        <v>71</v>
      </c>
      <c r="P32" s="86" t="str">
        <f t="shared" si="1"/>
        <v>No</v>
      </c>
    </row>
    <row r="33" spans="1:16" x14ac:dyDescent="0.35">
      <c r="A33" s="86">
        <f>Bonding!A33</f>
        <v>50</v>
      </c>
      <c r="B33" s="87" t="str">
        <f>Bonding!B33</f>
        <v>MAHADEV /AMETHI - II</v>
      </c>
      <c r="C33" s="88">
        <v>0.16712070628536291</v>
      </c>
      <c r="D33" s="88">
        <v>0.21053904449392558</v>
      </c>
      <c r="E33" s="88">
        <v>0.24521219170719102</v>
      </c>
      <c r="F33" s="88">
        <v>0.18166441204510933</v>
      </c>
      <c r="G33" s="88">
        <v>-0.47029841228056363</v>
      </c>
      <c r="H33" s="88">
        <v>0</v>
      </c>
      <c r="I33" s="65"/>
      <c r="J33" s="126"/>
      <c r="N33" s="86">
        <f t="shared" si="0"/>
        <v>48</v>
      </c>
      <c r="O33" s="154">
        <v>28</v>
      </c>
      <c r="P33" s="86" t="str">
        <f t="shared" si="1"/>
        <v>No</v>
      </c>
    </row>
    <row r="34" spans="1:16" x14ac:dyDescent="0.35">
      <c r="A34" s="86">
        <f>Bonding!A34</f>
        <v>52</v>
      </c>
      <c r="B34" s="87" t="str">
        <f>Bonding!B34</f>
        <v>RAIPURBELTUA/ISHANAG</v>
      </c>
      <c r="C34" s="88">
        <v>0.35306763285024156</v>
      </c>
      <c r="D34" s="88">
        <v>0.26117525205216163</v>
      </c>
      <c r="E34" s="88">
        <v>0.15256437385376034</v>
      </c>
      <c r="F34" s="88">
        <v>0.12855850200453542</v>
      </c>
      <c r="G34" s="88">
        <v>-0.31273542138883165</v>
      </c>
      <c r="H34" s="88">
        <v>0</v>
      </c>
      <c r="I34" s="65"/>
      <c r="J34" s="126"/>
      <c r="N34" s="86">
        <f t="shared" si="0"/>
        <v>50</v>
      </c>
      <c r="O34" s="154">
        <v>1</v>
      </c>
      <c r="P34" s="86" t="str">
        <f t="shared" si="1"/>
        <v>No</v>
      </c>
    </row>
    <row r="35" spans="1:16" x14ac:dyDescent="0.35">
      <c r="A35" s="86">
        <f>Bonding!A35</f>
        <v>60</v>
      </c>
      <c r="B35" s="87" t="str">
        <f>Bonding!B35</f>
        <v>LAHBARI</v>
      </c>
      <c r="C35" s="88">
        <v>0.58708305810735817</v>
      </c>
      <c r="D35" s="88">
        <v>0.26833129030177133</v>
      </c>
      <c r="E35" s="88">
        <v>0.18904537203527585</v>
      </c>
      <c r="F35" s="88">
        <v>0.21858846576558319</v>
      </c>
      <c r="G35" s="88">
        <v>0</v>
      </c>
      <c r="H35" s="88">
        <v>0</v>
      </c>
      <c r="I35" s="65"/>
      <c r="J35" s="126"/>
      <c r="N35" s="86">
        <f t="shared" si="0"/>
        <v>52</v>
      </c>
      <c r="O35" s="154">
        <v>1</v>
      </c>
      <c r="P35" s="86" t="str">
        <f t="shared" si="1"/>
        <v>No</v>
      </c>
    </row>
    <row r="36" spans="1:16" x14ac:dyDescent="0.35">
      <c r="A36" s="86">
        <f>Bonding!A36</f>
        <v>61</v>
      </c>
      <c r="B36" s="87" t="str">
        <f>Bonding!B36</f>
        <v>BHAUVAPUR KALAN</v>
      </c>
      <c r="C36" s="88">
        <v>0.13152882996632997</v>
      </c>
      <c r="D36" s="88">
        <v>0.10575231481481483</v>
      </c>
      <c r="E36" s="88">
        <v>0.40471696127946127</v>
      </c>
      <c r="F36" s="88">
        <v>0.40024195361458009</v>
      </c>
      <c r="G36" s="88">
        <v>-0.26825441919191917</v>
      </c>
      <c r="H36" s="88">
        <v>0</v>
      </c>
      <c r="I36" s="65"/>
      <c r="J36" s="126"/>
      <c r="N36" s="86">
        <f t="shared" si="0"/>
        <v>60</v>
      </c>
      <c r="O36" s="154">
        <v>13</v>
      </c>
      <c r="P36" s="86" t="str">
        <f t="shared" si="1"/>
        <v>No</v>
      </c>
    </row>
    <row r="37" spans="1:16" x14ac:dyDescent="0.35">
      <c r="A37" s="86">
        <f>Bonding!A37</f>
        <v>62</v>
      </c>
      <c r="B37" s="87" t="str">
        <f>Bonding!B37</f>
        <v>LALJI PURVA</v>
      </c>
      <c r="C37" s="88">
        <v>0.44592562642200589</v>
      </c>
      <c r="D37" s="88">
        <v>0.29369685528624595</v>
      </c>
      <c r="E37" s="88">
        <v>0.2640963793242545</v>
      </c>
      <c r="F37" s="88">
        <v>0.23808612304889445</v>
      </c>
      <c r="G37" s="88">
        <v>-0.62837679758513088</v>
      </c>
      <c r="H37" s="88">
        <v>0</v>
      </c>
      <c r="I37" s="65"/>
      <c r="J37" s="126"/>
      <c r="N37" s="86">
        <f t="shared" si="0"/>
        <v>61</v>
      </c>
      <c r="O37" s="154">
        <v>63</v>
      </c>
      <c r="P37" s="86" t="str">
        <f t="shared" si="1"/>
        <v>Yes</v>
      </c>
    </row>
    <row r="38" spans="1:16" x14ac:dyDescent="0.35">
      <c r="A38" s="86">
        <f>Bonding!A38</f>
        <v>63</v>
      </c>
      <c r="B38" s="87" t="str">
        <f>Bonding!B38</f>
        <v>MUKHLISPUR/SEMARIYA</v>
      </c>
      <c r="C38" s="88">
        <v>0.48430744528092778</v>
      </c>
      <c r="D38" s="88">
        <v>0.39548586812319581</v>
      </c>
      <c r="E38" s="88">
        <v>0.2351342696296578</v>
      </c>
      <c r="F38" s="88">
        <v>0.1146728510993778</v>
      </c>
      <c r="G38" s="88">
        <v>-0.38848769704648589</v>
      </c>
      <c r="H38" s="88">
        <v>0</v>
      </c>
      <c r="I38" s="65"/>
      <c r="J38" s="126"/>
      <c r="N38" s="86">
        <f t="shared" si="0"/>
        <v>62</v>
      </c>
      <c r="O38" s="154">
        <v>13</v>
      </c>
      <c r="P38" s="86" t="str">
        <f t="shared" si="1"/>
        <v>No</v>
      </c>
    </row>
    <row r="39" spans="1:16" x14ac:dyDescent="0.35">
      <c r="A39" s="86">
        <f>Bonding!A39</f>
        <v>65</v>
      </c>
      <c r="B39" s="87" t="str">
        <f>Bonding!B39</f>
        <v>DEVIPURVA</v>
      </c>
      <c r="C39" s="88">
        <v>0.59397753580851076</v>
      </c>
      <c r="D39" s="88">
        <v>0.25455182815527283</v>
      </c>
      <c r="E39" s="88">
        <v>0.18268496475030455</v>
      </c>
      <c r="F39" s="88">
        <v>0.14581446329281084</v>
      </c>
      <c r="G39" s="88">
        <v>-0.24565236426794956</v>
      </c>
      <c r="H39" s="88">
        <v>0</v>
      </c>
      <c r="I39" s="65"/>
      <c r="J39" s="126"/>
      <c r="N39" s="86">
        <f t="shared" si="0"/>
        <v>63</v>
      </c>
      <c r="O39" s="154">
        <v>13</v>
      </c>
      <c r="P39" s="86" t="str">
        <f t="shared" si="1"/>
        <v>No</v>
      </c>
    </row>
    <row r="40" spans="1:16" x14ac:dyDescent="0.35">
      <c r="A40" s="86">
        <f>Bonding!A40</f>
        <v>71</v>
      </c>
      <c r="B40" s="87" t="str">
        <f>Bonding!B40</f>
        <v>KIRATIPURVA - III</v>
      </c>
      <c r="C40" s="88">
        <v>0.6593208872671984</v>
      </c>
      <c r="D40" s="88">
        <v>0.43392310522745042</v>
      </c>
      <c r="E40" s="88">
        <v>0.26884149996018314</v>
      </c>
      <c r="F40" s="88">
        <v>0.24290901747377766</v>
      </c>
      <c r="G40" s="88">
        <v>0</v>
      </c>
      <c r="H40" s="88">
        <v>0</v>
      </c>
      <c r="I40" s="65"/>
      <c r="J40" s="126"/>
      <c r="N40" s="86">
        <f t="shared" si="0"/>
        <v>65</v>
      </c>
      <c r="O40" s="154">
        <v>1</v>
      </c>
      <c r="P40" s="86" t="str">
        <f t="shared" si="1"/>
        <v>No</v>
      </c>
    </row>
    <row r="41" spans="1:16" x14ac:dyDescent="0.35">
      <c r="A41" s="86">
        <f>Bonding!A41</f>
        <v>73</v>
      </c>
      <c r="B41" s="87" t="str">
        <f>Bonding!B41</f>
        <v>BABURI</v>
      </c>
      <c r="C41" s="88">
        <v>0.46664045479302829</v>
      </c>
      <c r="D41" s="88">
        <v>0.20492348158775706</v>
      </c>
      <c r="E41" s="88">
        <v>0.20276695195827057</v>
      </c>
      <c r="F41" s="88">
        <v>0.19028615665353729</v>
      </c>
      <c r="G41" s="88">
        <v>-0.26167482829852817</v>
      </c>
      <c r="H41" s="88">
        <v>0</v>
      </c>
      <c r="I41" s="65"/>
      <c r="J41" s="126"/>
      <c r="N41" s="86">
        <f t="shared" si="0"/>
        <v>71</v>
      </c>
      <c r="O41" s="154">
        <v>13</v>
      </c>
      <c r="P41" s="86" t="str">
        <f t="shared" si="1"/>
        <v>No</v>
      </c>
    </row>
    <row r="42" spans="1:16" x14ac:dyDescent="0.35">
      <c r="A42" s="86">
        <f>Bonding!A42</f>
        <v>75</v>
      </c>
      <c r="B42" s="87" t="str">
        <f>Bonding!B42</f>
        <v>AANVA (ARNI)</v>
      </c>
      <c r="C42" s="88">
        <v>0.48052297668038407</v>
      </c>
      <c r="D42" s="88">
        <v>0.23255315500685869</v>
      </c>
      <c r="E42" s="88">
        <v>0.39913902779518662</v>
      </c>
      <c r="F42" s="88">
        <v>0.32182091416864517</v>
      </c>
      <c r="G42" s="88">
        <v>-0.20411522633744858</v>
      </c>
      <c r="H42" s="88">
        <v>0</v>
      </c>
      <c r="I42" s="65"/>
      <c r="J42" s="126"/>
      <c r="N42" s="86">
        <f t="shared" si="0"/>
        <v>73</v>
      </c>
      <c r="O42" s="154">
        <v>13</v>
      </c>
      <c r="P42" s="86" t="str">
        <f t="shared" si="1"/>
        <v>No</v>
      </c>
    </row>
    <row r="43" spans="1:16" x14ac:dyDescent="0.35">
      <c r="A43" s="86">
        <f>Bonding!A43</f>
        <v>77</v>
      </c>
      <c r="B43" s="87" t="str">
        <f>Bonding!B43</f>
        <v>AMETHI IV</v>
      </c>
      <c r="C43" s="88">
        <v>0.11425044091710758</v>
      </c>
      <c r="D43" s="88">
        <v>0.20454123871770932</v>
      </c>
      <c r="E43" s="88">
        <v>0.21397790282297224</v>
      </c>
      <c r="F43" s="88">
        <v>0.14781297229169429</v>
      </c>
      <c r="G43" s="88">
        <v>-0.56314021164021166</v>
      </c>
      <c r="H43" s="88">
        <v>0</v>
      </c>
      <c r="I43" s="65"/>
      <c r="J43" s="126"/>
      <c r="N43" s="86">
        <f t="shared" si="0"/>
        <v>75</v>
      </c>
      <c r="O43" s="154">
        <v>130</v>
      </c>
      <c r="P43" s="86" t="str">
        <f t="shared" si="1"/>
        <v>No</v>
      </c>
    </row>
    <row r="44" spans="1:16" x14ac:dyDescent="0.35">
      <c r="A44" s="86">
        <f>Bonding!A44</f>
        <v>78</v>
      </c>
      <c r="B44" s="87" t="str">
        <f>Bonding!B44</f>
        <v>AMETHI  V</v>
      </c>
      <c r="C44" s="88">
        <v>0.48827303143479617</v>
      </c>
      <c r="D44" s="88">
        <v>0.262267391331519</v>
      </c>
      <c r="E44" s="88">
        <v>0.20447851284674101</v>
      </c>
      <c r="F44" s="88">
        <v>0.13740866687149145</v>
      </c>
      <c r="G44" s="88">
        <v>-0.353487207917355</v>
      </c>
      <c r="H44" s="88">
        <v>0</v>
      </c>
      <c r="I44" s="65"/>
      <c r="J44" s="126"/>
      <c r="N44" s="86">
        <f t="shared" si="0"/>
        <v>77</v>
      </c>
      <c r="O44" s="154">
        <v>130</v>
      </c>
      <c r="P44" s="86" t="str">
        <f t="shared" si="1"/>
        <v>Yes</v>
      </c>
    </row>
    <row r="45" spans="1:16" x14ac:dyDescent="0.35">
      <c r="A45" s="86">
        <f>Bonding!A45</f>
        <v>80</v>
      </c>
      <c r="B45" s="87" t="str">
        <f>Bonding!B45</f>
        <v>DHAURAHARA</v>
      </c>
      <c r="C45" s="88">
        <v>0.48791625407130523</v>
      </c>
      <c r="D45" s="88">
        <v>0.14450806063785604</v>
      </c>
      <c r="E45" s="88">
        <v>0.22877323366800378</v>
      </c>
      <c r="F45" s="88">
        <v>0.17216280338703074</v>
      </c>
      <c r="G45" s="88">
        <v>-0.20497850405491069</v>
      </c>
      <c r="H45" s="88">
        <v>0</v>
      </c>
      <c r="I45" s="65"/>
      <c r="J45" s="126"/>
      <c r="N45" s="86">
        <f t="shared" si="0"/>
        <v>78</v>
      </c>
      <c r="O45" s="154">
        <v>130</v>
      </c>
      <c r="P45" s="86" t="str">
        <f t="shared" si="1"/>
        <v>No</v>
      </c>
    </row>
    <row r="46" spans="1:16" x14ac:dyDescent="0.35">
      <c r="A46" s="86">
        <f>Bonding!A46</f>
        <v>82</v>
      </c>
      <c r="B46" s="87" t="str">
        <f>Bonding!B46</f>
        <v>DHAURAHARA II</v>
      </c>
      <c r="C46" s="88">
        <v>0.23055227412843307</v>
      </c>
      <c r="D46" s="88">
        <v>0.30452712628025741</v>
      </c>
      <c r="E46" s="88">
        <v>0.24926304278324374</v>
      </c>
      <c r="F46" s="88">
        <v>0.22265078585685627</v>
      </c>
      <c r="G46" s="88">
        <v>-0.60146091823979975</v>
      </c>
      <c r="H46" s="88">
        <v>0</v>
      </c>
      <c r="I46" s="65"/>
      <c r="J46" s="126"/>
      <c r="N46" s="86">
        <f t="shared" si="0"/>
        <v>80</v>
      </c>
      <c r="O46" s="154">
        <v>1</v>
      </c>
      <c r="P46" s="86" t="str">
        <f t="shared" si="1"/>
        <v>No</v>
      </c>
    </row>
    <row r="47" spans="1:16" x14ac:dyDescent="0.35">
      <c r="A47" s="86">
        <f>Bonding!A47</f>
        <v>83</v>
      </c>
      <c r="B47" s="87" t="str">
        <f>Bonding!B47</f>
        <v>KARHUHA</v>
      </c>
      <c r="C47" s="88">
        <v>0.2765861371110549</v>
      </c>
      <c r="D47" s="88">
        <v>0.28519632711319348</v>
      </c>
      <c r="E47" s="88">
        <v>0.17618644067796613</v>
      </c>
      <c r="F47" s="88">
        <v>0.23198288219917362</v>
      </c>
      <c r="G47" s="88">
        <v>-0.2504767124827838</v>
      </c>
      <c r="H47" s="88">
        <v>0</v>
      </c>
      <c r="I47" s="65"/>
      <c r="J47" s="126"/>
      <c r="N47" s="86">
        <f t="shared" si="0"/>
        <v>82</v>
      </c>
      <c r="O47" s="154">
        <v>22</v>
      </c>
      <c r="P47" s="86" t="str">
        <f t="shared" si="1"/>
        <v>No</v>
      </c>
    </row>
    <row r="48" spans="1:16" x14ac:dyDescent="0.35">
      <c r="A48" s="86">
        <f>Bonding!A48</f>
        <v>85</v>
      </c>
      <c r="B48" s="87" t="str">
        <f>Bonding!B48</f>
        <v>BELWA PASURA</v>
      </c>
      <c r="C48" s="88">
        <v>0.42725175606641119</v>
      </c>
      <c r="D48" s="88">
        <v>0.29806462809061768</v>
      </c>
      <c r="E48" s="88">
        <v>0.13432644590403212</v>
      </c>
      <c r="F48" s="88">
        <v>0.15427613574165297</v>
      </c>
      <c r="G48" s="88">
        <v>-0.18803838259441713</v>
      </c>
      <c r="H48" s="88">
        <v>0</v>
      </c>
      <c r="I48" s="65"/>
      <c r="J48" s="126"/>
      <c r="N48" s="86">
        <f t="shared" si="0"/>
        <v>83</v>
      </c>
      <c r="O48" s="154">
        <v>1</v>
      </c>
      <c r="P48" s="86" t="str">
        <f t="shared" si="1"/>
        <v>No</v>
      </c>
    </row>
    <row r="49" spans="1:16" x14ac:dyDescent="0.35">
      <c r="A49" s="86">
        <f>Bonding!A49</f>
        <v>86</v>
      </c>
      <c r="B49" s="87" t="str">
        <f>Bonding!B49</f>
        <v>JUNGLE MATERA</v>
      </c>
      <c r="C49" s="88">
        <v>0.4356965900283733</v>
      </c>
      <c r="D49" s="88">
        <v>0.37129380205553081</v>
      </c>
      <c r="E49" s="88">
        <v>0.26745264933670732</v>
      </c>
      <c r="F49" s="88">
        <v>0.18643892339544513</v>
      </c>
      <c r="G49" s="88">
        <v>-0.41277816118395833</v>
      </c>
      <c r="H49" s="88">
        <v>0</v>
      </c>
      <c r="I49" s="65"/>
      <c r="J49" s="126"/>
      <c r="N49" s="86">
        <f t="shared" si="0"/>
        <v>85</v>
      </c>
      <c r="O49" s="154">
        <v>24</v>
      </c>
      <c r="P49" s="86" t="str">
        <f t="shared" si="1"/>
        <v>No</v>
      </c>
    </row>
    <row r="50" spans="1:16" x14ac:dyDescent="0.35">
      <c r="A50" s="86">
        <f>Bonding!A50</f>
        <v>87</v>
      </c>
      <c r="B50" s="87" t="str">
        <f>Bonding!B50</f>
        <v>PACHGHARA</v>
      </c>
      <c r="C50" s="88">
        <v>0.39391622201339477</v>
      </c>
      <c r="D50" s="88">
        <v>0.10288439955106622</v>
      </c>
      <c r="E50" s="88">
        <v>0.1262850729517396</v>
      </c>
      <c r="F50" s="88">
        <v>0.20865319865319865</v>
      </c>
      <c r="G50" s="88">
        <v>-0.54488776655443327</v>
      </c>
      <c r="H50" s="88">
        <v>0</v>
      </c>
      <c r="I50" s="65"/>
      <c r="J50" s="126"/>
      <c r="N50" s="86">
        <f t="shared" si="0"/>
        <v>86</v>
      </c>
      <c r="O50" s="154">
        <v>94</v>
      </c>
      <c r="P50" s="86" t="str">
        <f t="shared" si="1"/>
        <v>No</v>
      </c>
    </row>
    <row r="51" spans="1:16" x14ac:dyDescent="0.35">
      <c r="A51" s="86">
        <f>Bonding!A51</f>
        <v>88</v>
      </c>
      <c r="B51" s="87" t="str">
        <f>Bonding!B51</f>
        <v>KALUWAPUR</v>
      </c>
      <c r="C51" s="88">
        <v>0.20546762743851785</v>
      </c>
      <c r="D51" s="88">
        <v>0.13542929970840931</v>
      </c>
      <c r="E51" s="88">
        <v>0.11033137638617091</v>
      </c>
      <c r="F51" s="88">
        <v>0.2355917785917786</v>
      </c>
      <c r="G51" s="88">
        <v>-0.31317991787512334</v>
      </c>
      <c r="H51" s="88">
        <v>0</v>
      </c>
      <c r="I51" s="65"/>
      <c r="J51" s="126"/>
      <c r="N51" s="86">
        <f t="shared" si="0"/>
        <v>87</v>
      </c>
      <c r="O51" s="154">
        <v>22</v>
      </c>
      <c r="P51" s="86" t="str">
        <f t="shared" si="1"/>
        <v>No</v>
      </c>
    </row>
    <row r="52" spans="1:16" x14ac:dyDescent="0.35">
      <c r="A52" s="86">
        <f>Bonding!A52</f>
        <v>91</v>
      </c>
      <c r="B52" s="87" t="str">
        <f>Bonding!B52</f>
        <v>PRATAPI BEHAR</v>
      </c>
      <c r="C52" s="88">
        <v>0.41823440132514039</v>
      </c>
      <c r="D52" s="88">
        <v>0.32117058090062472</v>
      </c>
      <c r="E52" s="88">
        <v>0.2460861452657804</v>
      </c>
      <c r="F52" s="88">
        <v>0.19393183038110576</v>
      </c>
      <c r="G52" s="88">
        <v>-0.18167203435319379</v>
      </c>
      <c r="H52" s="88">
        <v>0</v>
      </c>
      <c r="I52" s="65"/>
      <c r="J52" s="126"/>
      <c r="N52" s="86">
        <f t="shared" si="0"/>
        <v>88</v>
      </c>
      <c r="O52" s="154">
        <v>1</v>
      </c>
      <c r="P52" s="86" t="str">
        <f t="shared" si="1"/>
        <v>No</v>
      </c>
    </row>
    <row r="53" spans="1:16" x14ac:dyDescent="0.35">
      <c r="A53" s="86">
        <f>Bonding!A53</f>
        <v>92</v>
      </c>
      <c r="B53" s="87" t="str">
        <f>Bonding!B53</f>
        <v>MURI</v>
      </c>
      <c r="C53" s="88">
        <v>0.6932628857900246</v>
      </c>
      <c r="D53" s="88">
        <v>0.48926723148535484</v>
      </c>
      <c r="E53" s="88">
        <v>0.30800841946122454</v>
      </c>
      <c r="F53" s="88">
        <v>0.32545221909629196</v>
      </c>
      <c r="G53" s="88">
        <v>-0.49606859927185126</v>
      </c>
      <c r="H53" s="88">
        <v>0</v>
      </c>
      <c r="I53" s="65"/>
      <c r="J53" s="126"/>
      <c r="N53" s="86">
        <f t="shared" si="0"/>
        <v>91</v>
      </c>
      <c r="O53" s="154">
        <v>86</v>
      </c>
      <c r="P53" s="86" t="str">
        <f t="shared" si="1"/>
        <v>No</v>
      </c>
    </row>
    <row r="54" spans="1:16" x14ac:dyDescent="0.35">
      <c r="A54" s="86">
        <f>Bonding!A54</f>
        <v>93</v>
      </c>
      <c r="B54" s="87" t="str">
        <f>Bonding!B54</f>
        <v>SHEKHPUR</v>
      </c>
      <c r="C54" s="88">
        <v>0.20697437967287471</v>
      </c>
      <c r="D54" s="88">
        <v>0.13810977357033405</v>
      </c>
      <c r="E54" s="88">
        <v>0.11829790291777838</v>
      </c>
      <c r="F54" s="88">
        <v>0.20111691208833998</v>
      </c>
      <c r="G54" s="88">
        <v>-0.4619618298536306</v>
      </c>
      <c r="H54" s="88">
        <v>0</v>
      </c>
      <c r="I54" s="65"/>
      <c r="J54" s="126"/>
      <c r="N54" s="86">
        <f t="shared" si="0"/>
        <v>92</v>
      </c>
      <c r="O54" s="154">
        <v>86</v>
      </c>
      <c r="P54" s="86" t="str">
        <f t="shared" si="1"/>
        <v>No</v>
      </c>
    </row>
    <row r="55" spans="1:16" x14ac:dyDescent="0.35">
      <c r="A55" s="86">
        <f>Bonding!A55</f>
        <v>94</v>
      </c>
      <c r="B55" s="87" t="str">
        <f>Bonding!B55</f>
        <v>BHATPURVA -II</v>
      </c>
      <c r="C55" s="88">
        <v>0.73221998568616931</v>
      </c>
      <c r="D55" s="88">
        <v>0.45410088565607298</v>
      </c>
      <c r="E55" s="88">
        <v>0.35814326692518333</v>
      </c>
      <c r="F55" s="88">
        <v>0.32371720987729258</v>
      </c>
      <c r="G55" s="88">
        <v>-0.25582349257470027</v>
      </c>
      <c r="H55" s="88">
        <v>0</v>
      </c>
      <c r="I55" s="65"/>
      <c r="J55" s="126"/>
      <c r="N55" s="86">
        <f t="shared" si="0"/>
        <v>93</v>
      </c>
      <c r="O55" s="154">
        <v>86</v>
      </c>
      <c r="P55" s="86" t="str">
        <f t="shared" si="1"/>
        <v>No</v>
      </c>
    </row>
    <row r="56" spans="1:16" x14ac:dyDescent="0.35">
      <c r="A56" s="86">
        <f>Bonding!A56</f>
        <v>101</v>
      </c>
      <c r="B56" s="87" t="str">
        <f>Bonding!B56</f>
        <v>MANGAUDHIYA-II</v>
      </c>
      <c r="C56" s="88">
        <v>0.646010976780649</v>
      </c>
      <c r="D56" s="88">
        <v>0.29779699310218011</v>
      </c>
      <c r="E56" s="88">
        <v>0.28749907928410401</v>
      </c>
      <c r="F56" s="88">
        <v>0.21002468906639038</v>
      </c>
      <c r="G56" s="88">
        <v>-0.87648214285714277</v>
      </c>
      <c r="H56" s="88">
        <v>0</v>
      </c>
      <c r="I56" s="65"/>
      <c r="J56" s="126"/>
      <c r="N56" s="86">
        <f t="shared" si="0"/>
        <v>94</v>
      </c>
      <c r="O56" s="154">
        <v>112</v>
      </c>
      <c r="P56" s="86" t="str">
        <f t="shared" si="1"/>
        <v>No</v>
      </c>
    </row>
    <row r="57" spans="1:16" x14ac:dyDescent="0.35">
      <c r="A57" s="86">
        <f>Bonding!A57</f>
        <v>102</v>
      </c>
      <c r="B57" s="87" t="str">
        <f>Bonding!B57</f>
        <v>MANGAUDHIYA-IV ARGOR</v>
      </c>
      <c r="C57" s="88">
        <v>0.10641369047619048</v>
      </c>
      <c r="D57" s="88">
        <v>0.41264172180011871</v>
      </c>
      <c r="E57" s="88">
        <v>0.45447786079382918</v>
      </c>
      <c r="F57" s="88">
        <v>0.3573244176729462</v>
      </c>
      <c r="G57" s="88">
        <v>-0.8372668650793651</v>
      </c>
      <c r="H57" s="88">
        <v>0</v>
      </c>
      <c r="I57" s="65"/>
      <c r="J57" s="126"/>
      <c r="N57" s="86">
        <f t="shared" si="0"/>
        <v>101</v>
      </c>
      <c r="O57" s="154">
        <v>106</v>
      </c>
      <c r="P57" s="86" t="str">
        <f t="shared" si="1"/>
        <v>No</v>
      </c>
    </row>
    <row r="58" spans="1:16" x14ac:dyDescent="0.35">
      <c r="A58" s="86">
        <f>Bonding!A58</f>
        <v>103</v>
      </c>
      <c r="B58" s="87" t="str">
        <f>Bonding!B58</f>
        <v>GOORH -I</v>
      </c>
      <c r="C58" s="88">
        <v>0.28025957818664265</v>
      </c>
      <c r="D58" s="88">
        <v>0.4198227720530312</v>
      </c>
      <c r="E58" s="88">
        <v>0.16470725655475504</v>
      </c>
      <c r="F58" s="88">
        <v>0.14726511034371559</v>
      </c>
      <c r="G58" s="88">
        <v>-4.1280681611603885E-2</v>
      </c>
      <c r="H58" s="88">
        <v>0</v>
      </c>
      <c r="I58" s="65"/>
      <c r="J58" s="126"/>
      <c r="N58" s="86">
        <f t="shared" si="0"/>
        <v>102</v>
      </c>
      <c r="O58" s="154">
        <v>43</v>
      </c>
      <c r="P58" s="86" t="str">
        <f t="shared" si="1"/>
        <v>Yes</v>
      </c>
    </row>
    <row r="59" spans="1:16" x14ac:dyDescent="0.35">
      <c r="A59" s="86">
        <f>Bonding!A59</f>
        <v>104</v>
      </c>
      <c r="B59" s="87" t="str">
        <f>Bonding!B59</f>
        <v>GOORH - II</v>
      </c>
      <c r="C59" s="88">
        <v>0.48611501394579998</v>
      </c>
      <c r="D59" s="88">
        <v>0.39881584114234719</v>
      </c>
      <c r="E59" s="88">
        <v>0.20095588835123834</v>
      </c>
      <c r="F59" s="88">
        <v>0.1627057819543356</v>
      </c>
      <c r="G59" s="88">
        <v>-0.43858598839803653</v>
      </c>
      <c r="H59" s="88">
        <v>0</v>
      </c>
      <c r="I59" s="65"/>
      <c r="J59" s="126"/>
      <c r="N59" s="86">
        <f t="shared" si="0"/>
        <v>103</v>
      </c>
      <c r="O59" s="154">
        <v>112</v>
      </c>
      <c r="P59" s="86" t="str">
        <f t="shared" si="1"/>
        <v>No</v>
      </c>
    </row>
    <row r="60" spans="1:16" x14ac:dyDescent="0.35">
      <c r="A60" s="86">
        <f>Bonding!A60</f>
        <v>105</v>
      </c>
      <c r="B60" s="87" t="str">
        <f>Bonding!B60</f>
        <v>SABAI GAURHI II</v>
      </c>
      <c r="C60" s="88">
        <v>0.61042323432145162</v>
      </c>
      <c r="D60" s="88">
        <v>0.33748475664651512</v>
      </c>
      <c r="E60" s="88">
        <v>0.29897512616481209</v>
      </c>
      <c r="F60" s="88">
        <v>0.24880738735037364</v>
      </c>
      <c r="G60" s="88">
        <v>0</v>
      </c>
      <c r="H60" s="88">
        <v>0</v>
      </c>
      <c r="I60" s="65"/>
      <c r="J60" s="126"/>
      <c r="N60" s="86">
        <f t="shared" si="0"/>
        <v>104</v>
      </c>
      <c r="O60" s="154">
        <v>103</v>
      </c>
      <c r="P60" s="86" t="str">
        <f t="shared" si="1"/>
        <v>No</v>
      </c>
    </row>
    <row r="61" spans="1:16" x14ac:dyDescent="0.35">
      <c r="A61" s="86">
        <f>Bonding!A61</f>
        <v>106</v>
      </c>
      <c r="B61" s="87" t="str">
        <f>Bonding!B61</f>
        <v>BELTUA</v>
      </c>
      <c r="C61" s="88">
        <v>0.65722222222222226</v>
      </c>
      <c r="D61" s="88">
        <v>0.17916666666666667</v>
      </c>
      <c r="E61" s="88">
        <v>0.1509861111111111</v>
      </c>
      <c r="F61" s="88">
        <v>0.1925</v>
      </c>
      <c r="G61" s="88">
        <v>0.17987500000000001</v>
      </c>
      <c r="H61" s="88">
        <v>0</v>
      </c>
      <c r="I61" s="65"/>
      <c r="J61" s="126"/>
      <c r="N61" s="86">
        <f t="shared" si="0"/>
        <v>105</v>
      </c>
      <c r="O61" s="154">
        <v>71</v>
      </c>
      <c r="P61" s="86" t="str">
        <f t="shared" si="1"/>
        <v>No</v>
      </c>
    </row>
    <row r="62" spans="1:16" x14ac:dyDescent="0.35">
      <c r="A62" s="86">
        <f>Bonding!A62</f>
        <v>107</v>
      </c>
      <c r="B62" s="87" t="str">
        <f>Bonding!B62</f>
        <v>JALIMNAGAR</v>
      </c>
      <c r="C62" s="88">
        <v>0.75026087748863624</v>
      </c>
      <c r="D62" s="88">
        <v>0.38346971117187045</v>
      </c>
      <c r="E62" s="88">
        <v>0.29964106112832645</v>
      </c>
      <c r="F62" s="88">
        <v>0.18491635987911828</v>
      </c>
      <c r="G62" s="88">
        <v>0</v>
      </c>
      <c r="H62" s="88">
        <v>0</v>
      </c>
      <c r="I62" s="65"/>
      <c r="J62" s="126"/>
      <c r="N62" s="86">
        <f t="shared" si="0"/>
        <v>106</v>
      </c>
      <c r="O62" s="154">
        <v>28</v>
      </c>
      <c r="P62" s="86" t="str">
        <f t="shared" si="1"/>
        <v>No</v>
      </c>
    </row>
    <row r="63" spans="1:16" x14ac:dyDescent="0.35">
      <c r="A63" s="86">
        <f>Bonding!A63</f>
        <v>108</v>
      </c>
      <c r="B63" s="87" t="str">
        <f>Bonding!B63</f>
        <v>RUDRAPUR</v>
      </c>
      <c r="C63" s="88">
        <v>0.53934667808037373</v>
      </c>
      <c r="D63" s="88">
        <v>0.12125</v>
      </c>
      <c r="E63" s="88">
        <v>0.18421029035523898</v>
      </c>
      <c r="F63" s="88">
        <v>0.16915363344109277</v>
      </c>
      <c r="G63" s="88">
        <v>-0.28183689679885326</v>
      </c>
      <c r="H63" s="88">
        <v>0</v>
      </c>
      <c r="I63" s="65"/>
      <c r="J63" s="126"/>
      <c r="N63" s="86">
        <f t="shared" si="0"/>
        <v>107</v>
      </c>
      <c r="O63" s="154">
        <v>13</v>
      </c>
      <c r="P63" s="86" t="str">
        <f t="shared" si="1"/>
        <v>No</v>
      </c>
    </row>
    <row r="64" spans="1:16" x14ac:dyDescent="0.35">
      <c r="A64" s="86">
        <f>Bonding!A64</f>
        <v>110</v>
      </c>
      <c r="B64" s="87" t="str">
        <f>Bonding!B64</f>
        <v>MARSANDA -II</v>
      </c>
      <c r="C64" s="88">
        <v>0.46605820105820106</v>
      </c>
      <c r="D64" s="88">
        <v>0.27310846560846563</v>
      </c>
      <c r="E64" s="88">
        <v>0.21551680486310232</v>
      </c>
      <c r="F64" s="88">
        <v>0.21413456075193646</v>
      </c>
      <c r="G64" s="88">
        <v>-0.26083333333333331</v>
      </c>
      <c r="H64" s="88">
        <v>0</v>
      </c>
      <c r="I64" s="65"/>
      <c r="J64" s="126"/>
      <c r="N64" s="86">
        <f t="shared" si="0"/>
        <v>108</v>
      </c>
      <c r="O64" s="154">
        <v>28</v>
      </c>
      <c r="P64" s="86" t="str">
        <f t="shared" si="1"/>
        <v>No</v>
      </c>
    </row>
    <row r="65" spans="1:16" x14ac:dyDescent="0.35">
      <c r="A65" s="86">
        <f>Bonding!A65</f>
        <v>111</v>
      </c>
      <c r="B65" s="87" t="str">
        <f>Bonding!B65</f>
        <v>DURGAPUR PADARI</v>
      </c>
      <c r="C65" s="88">
        <v>0.66761554474013374</v>
      </c>
      <c r="D65" s="88">
        <v>0.29900124131861677</v>
      </c>
      <c r="E65" s="88">
        <v>0.12378643084676462</v>
      </c>
      <c r="F65" s="88">
        <v>0.2502029833036698</v>
      </c>
      <c r="G65" s="88">
        <v>-0.60741076651803894</v>
      </c>
      <c r="H65" s="88">
        <v>0</v>
      </c>
      <c r="I65" s="65"/>
      <c r="J65" s="126"/>
      <c r="N65" s="86">
        <f t="shared" si="0"/>
        <v>110</v>
      </c>
      <c r="O65" s="154">
        <v>106</v>
      </c>
      <c r="P65" s="86" t="str">
        <f t="shared" si="1"/>
        <v>No</v>
      </c>
    </row>
    <row r="66" spans="1:16" x14ac:dyDescent="0.35">
      <c r="A66" s="86">
        <f>Bonding!A66</f>
        <v>112</v>
      </c>
      <c r="B66" s="87" t="str">
        <f>Bonding!B66</f>
        <v>AANVA HARGAON</v>
      </c>
      <c r="C66" s="88">
        <v>0.77775201077689349</v>
      </c>
      <c r="D66" s="88">
        <v>0.48838413562701644</v>
      </c>
      <c r="E66" s="88">
        <v>0.40760004160881347</v>
      </c>
      <c r="F66" s="88">
        <v>0.33415326020126329</v>
      </c>
      <c r="G66" s="88">
        <v>0</v>
      </c>
      <c r="H66" s="88">
        <v>0</v>
      </c>
      <c r="I66" s="65"/>
      <c r="J66" s="126"/>
      <c r="N66" s="86">
        <f t="shared" si="0"/>
        <v>111</v>
      </c>
      <c r="O66" s="154">
        <v>22</v>
      </c>
      <c r="P66" s="86" t="str">
        <f t="shared" si="1"/>
        <v>No</v>
      </c>
    </row>
    <row r="67" spans="1:16" x14ac:dyDescent="0.35">
      <c r="A67" s="86">
        <f>Bonding!A67</f>
        <v>113</v>
      </c>
      <c r="B67" s="87" t="str">
        <f>Bonding!B67</f>
        <v>MISHIRGAON</v>
      </c>
      <c r="C67" s="88">
        <v>0.64937101582928025</v>
      </c>
      <c r="D67" s="88">
        <v>0.29986290042026015</v>
      </c>
      <c r="E67" s="88">
        <v>0.21676703261365493</v>
      </c>
      <c r="F67" s="88">
        <v>0.13936111111111113</v>
      </c>
      <c r="G67" s="88">
        <v>-0.54168657407407406</v>
      </c>
      <c r="H67" s="88">
        <v>0</v>
      </c>
      <c r="I67" s="65"/>
      <c r="J67" s="126"/>
      <c r="N67" s="86">
        <f t="shared" si="0"/>
        <v>112</v>
      </c>
      <c r="O67" s="154">
        <v>1</v>
      </c>
      <c r="P67" s="86" t="str">
        <f t="shared" si="1"/>
        <v>No</v>
      </c>
    </row>
    <row r="68" spans="1:16" x14ac:dyDescent="0.35">
      <c r="A68" s="86">
        <f>Bonding!A68</f>
        <v>114</v>
      </c>
      <c r="B68" s="87" t="str">
        <f>Bonding!B68</f>
        <v>DIUHA KALAN</v>
      </c>
      <c r="C68" s="88">
        <v>0.19291950113378684</v>
      </c>
      <c r="D68" s="88">
        <v>0.1658106575963719</v>
      </c>
      <c r="E68" s="88">
        <v>0.22482426303854874</v>
      </c>
      <c r="F68" s="88">
        <v>0.42748299319727889</v>
      </c>
      <c r="G68" s="88">
        <v>1.1037414965986425E-2</v>
      </c>
      <c r="H68" s="88">
        <v>0</v>
      </c>
      <c r="I68" s="65"/>
      <c r="J68" s="126"/>
      <c r="N68" s="86">
        <f t="shared" ref="N68:N115" si="2">A67</f>
        <v>113</v>
      </c>
      <c r="O68" s="154">
        <v>115</v>
      </c>
      <c r="P68" s="86" t="str">
        <f t="shared" ref="P68:P115" si="3">IF(C67&lt;15%,"Yes","No")</f>
        <v>No</v>
      </c>
    </row>
    <row r="69" spans="1:16" x14ac:dyDescent="0.35">
      <c r="A69" s="86">
        <f>Bonding!A69</f>
        <v>115</v>
      </c>
      <c r="B69" s="87" t="str">
        <f>Bonding!B69</f>
        <v>MANGAUDHIYA-I</v>
      </c>
      <c r="C69" s="88">
        <v>0.43955165562860626</v>
      </c>
      <c r="D69" s="88">
        <v>0.30705953072165632</v>
      </c>
      <c r="E69" s="88">
        <v>0.30662133250784895</v>
      </c>
      <c r="F69" s="88">
        <v>0.21742077913431271</v>
      </c>
      <c r="G69" s="88">
        <v>0</v>
      </c>
      <c r="H69" s="88">
        <v>0</v>
      </c>
      <c r="I69" s="65"/>
      <c r="J69" s="126"/>
      <c r="N69" s="86">
        <f t="shared" si="2"/>
        <v>114</v>
      </c>
      <c r="O69" s="154">
        <v>115</v>
      </c>
      <c r="P69" s="86" t="str">
        <f t="shared" si="3"/>
        <v>No</v>
      </c>
    </row>
    <row r="70" spans="1:16" x14ac:dyDescent="0.35">
      <c r="A70" s="86">
        <f>Bonding!A70</f>
        <v>116</v>
      </c>
      <c r="B70" s="87" t="str">
        <f>Bonding!B70</f>
        <v>MANGAUDHIYA-III  RAJ</v>
      </c>
      <c r="C70" s="88">
        <v>0.35565608719246483</v>
      </c>
      <c r="D70" s="88">
        <v>0.32092719252089236</v>
      </c>
      <c r="E70" s="88">
        <v>0.24656596709686479</v>
      </c>
      <c r="F70" s="88">
        <v>0.23769776110328938</v>
      </c>
      <c r="G70" s="88">
        <v>0</v>
      </c>
      <c r="H70" s="88">
        <v>0</v>
      </c>
      <c r="I70" s="65"/>
      <c r="J70" s="126"/>
      <c r="N70" s="86">
        <f t="shared" si="2"/>
        <v>115</v>
      </c>
      <c r="O70" s="154">
        <v>71</v>
      </c>
      <c r="P70" s="86" t="str">
        <f t="shared" si="3"/>
        <v>No</v>
      </c>
    </row>
    <row r="71" spans="1:16" x14ac:dyDescent="0.35">
      <c r="A71" s="86">
        <f>Bonding!A71</f>
        <v>117</v>
      </c>
      <c r="B71" s="87" t="str">
        <f>Bonding!B71</f>
        <v>SABAI GAURHI I</v>
      </c>
      <c r="C71" s="88">
        <v>0.59208896351022988</v>
      </c>
      <c r="D71" s="88">
        <v>0.40275298120464231</v>
      </c>
      <c r="E71" s="88">
        <v>0.36989158221756047</v>
      </c>
      <c r="F71" s="88">
        <v>0.31234506429891806</v>
      </c>
      <c r="G71" s="88">
        <v>0</v>
      </c>
      <c r="H71" s="88">
        <v>0</v>
      </c>
      <c r="I71" s="65"/>
      <c r="J71" s="126"/>
      <c r="N71" s="86">
        <f t="shared" si="2"/>
        <v>116</v>
      </c>
      <c r="O71" s="154">
        <v>112</v>
      </c>
      <c r="P71" s="86" t="str">
        <f t="shared" si="3"/>
        <v>No</v>
      </c>
    </row>
    <row r="72" spans="1:16" x14ac:dyDescent="0.35">
      <c r="A72" s="86">
        <f>Bonding!A72</f>
        <v>118</v>
      </c>
      <c r="B72" s="87" t="str">
        <f>Bonding!B72</f>
        <v>RAM NAGAR BAGAHA</v>
      </c>
      <c r="C72" s="88">
        <v>0.45281042773302838</v>
      </c>
      <c r="D72" s="88">
        <v>0.30974322191470527</v>
      </c>
      <c r="E72" s="88">
        <v>0.18212272253036499</v>
      </c>
      <c r="F72" s="88">
        <v>0.1357727359229807</v>
      </c>
      <c r="G72" s="88">
        <v>-0.20076565261936777</v>
      </c>
      <c r="H72" s="88">
        <v>0</v>
      </c>
      <c r="I72" s="65"/>
      <c r="J72" s="126"/>
      <c r="N72" s="86">
        <f t="shared" si="2"/>
        <v>117</v>
      </c>
      <c r="O72" s="154">
        <v>71</v>
      </c>
      <c r="P72" s="86" t="str">
        <f t="shared" si="3"/>
        <v>No</v>
      </c>
    </row>
    <row r="73" spans="1:16" x14ac:dyDescent="0.35">
      <c r="A73" s="86">
        <f>Bonding!A73</f>
        <v>119</v>
      </c>
      <c r="B73" s="87" t="str">
        <f>Bonding!B73</f>
        <v>KABIRAHA</v>
      </c>
      <c r="C73" s="88">
        <v>0.52417045353292346</v>
      </c>
      <c r="D73" s="88">
        <v>0.21886497965487539</v>
      </c>
      <c r="E73" s="88">
        <v>0.15697698542977057</v>
      </c>
      <c r="F73" s="88">
        <v>0.13028188003136665</v>
      </c>
      <c r="G73" s="88">
        <v>-0.2200653420059997</v>
      </c>
      <c r="H73" s="88">
        <v>0</v>
      </c>
      <c r="I73" s="65"/>
      <c r="J73" s="126"/>
      <c r="N73" s="86">
        <f t="shared" si="2"/>
        <v>118</v>
      </c>
      <c r="O73" s="154">
        <v>1</v>
      </c>
      <c r="P73" s="86" t="str">
        <f t="shared" si="3"/>
        <v>No</v>
      </c>
    </row>
    <row r="74" spans="1:16" x14ac:dyDescent="0.35">
      <c r="A74" s="86">
        <f>Bonding!A74</f>
        <v>120</v>
      </c>
      <c r="B74" s="87" t="str">
        <f>Bonding!B74</f>
        <v>TIKOUNA</v>
      </c>
      <c r="C74" s="88">
        <v>0.28895452113429643</v>
      </c>
      <c r="D74" s="88">
        <v>0.18529344272040904</v>
      </c>
      <c r="E74" s="88">
        <v>0.18904090664652604</v>
      </c>
      <c r="F74" s="88">
        <v>0.15098877528047519</v>
      </c>
      <c r="G74" s="88">
        <v>-0.39239539860888178</v>
      </c>
      <c r="H74" s="88">
        <v>0</v>
      </c>
      <c r="I74" s="65"/>
      <c r="J74" s="126"/>
      <c r="N74" s="86">
        <f t="shared" si="2"/>
        <v>119</v>
      </c>
      <c r="O74" s="154">
        <v>1</v>
      </c>
      <c r="P74" s="86" t="str">
        <f t="shared" si="3"/>
        <v>No</v>
      </c>
    </row>
    <row r="75" spans="1:16" x14ac:dyDescent="0.35">
      <c r="A75" s="86">
        <f>Bonding!A75</f>
        <v>121</v>
      </c>
      <c r="B75" s="87" t="str">
        <f>Bonding!B75</f>
        <v>KHAJUHABAZAR III</v>
      </c>
      <c r="C75" s="88">
        <v>0.11206664825554635</v>
      </c>
      <c r="D75" s="88">
        <v>0.33964475852778336</v>
      </c>
      <c r="E75" s="88">
        <v>0.22133833502101938</v>
      </c>
      <c r="F75" s="88">
        <v>0.30170452205090464</v>
      </c>
      <c r="G75" s="88">
        <v>-0.54362576329436318</v>
      </c>
      <c r="H75" s="88">
        <v>0</v>
      </c>
      <c r="I75" s="65"/>
      <c r="J75" s="126"/>
      <c r="N75" s="86">
        <f t="shared" si="2"/>
        <v>120</v>
      </c>
      <c r="O75" s="154">
        <v>1</v>
      </c>
      <c r="P75" s="86" t="str">
        <f t="shared" si="3"/>
        <v>No</v>
      </c>
    </row>
    <row r="76" spans="1:16" x14ac:dyDescent="0.35">
      <c r="A76" s="86">
        <f>Bonding!A76</f>
        <v>122</v>
      </c>
      <c r="B76" s="87" t="str">
        <f>Bonding!B76</f>
        <v>CHAKDHA</v>
      </c>
      <c r="C76" s="88">
        <v>0.44372894669607671</v>
      </c>
      <c r="D76" s="88">
        <v>0.14574999999999999</v>
      </c>
      <c r="E76" s="88">
        <v>0.4024556786673778</v>
      </c>
      <c r="F76" s="88">
        <v>0.42349451937750887</v>
      </c>
      <c r="G76" s="88">
        <v>-0.51607339449541278</v>
      </c>
      <c r="H76" s="88">
        <v>0</v>
      </c>
      <c r="I76" s="65"/>
      <c r="J76" s="126"/>
      <c r="N76" s="86">
        <f t="shared" si="2"/>
        <v>121</v>
      </c>
      <c r="O76" s="154">
        <v>112</v>
      </c>
      <c r="P76" s="86" t="str">
        <f t="shared" si="3"/>
        <v>Yes</v>
      </c>
    </row>
    <row r="77" spans="1:16" x14ac:dyDescent="0.35">
      <c r="A77" s="86">
        <f>Bonding!A77</f>
        <v>123</v>
      </c>
      <c r="B77" s="87" t="str">
        <f>Bonding!B77</f>
        <v>NAINAPUR II</v>
      </c>
      <c r="C77" s="88">
        <v>0.20260723870868799</v>
      </c>
      <c r="D77" s="88">
        <v>0.13333923778851314</v>
      </c>
      <c r="E77" s="88">
        <v>0.10250308641975309</v>
      </c>
      <c r="F77" s="88">
        <v>0.16066265204615715</v>
      </c>
      <c r="G77" s="88">
        <v>-0.52947374626178967</v>
      </c>
      <c r="H77" s="88">
        <v>0</v>
      </c>
      <c r="I77" s="65"/>
      <c r="J77" s="126"/>
      <c r="N77" s="86">
        <f t="shared" si="2"/>
        <v>122</v>
      </c>
      <c r="O77" s="154">
        <v>112</v>
      </c>
      <c r="P77" s="86" t="str">
        <f t="shared" si="3"/>
        <v>No</v>
      </c>
    </row>
    <row r="78" spans="1:16" x14ac:dyDescent="0.35">
      <c r="A78" s="86">
        <f>Bonding!A78</f>
        <v>124</v>
      </c>
      <c r="B78" s="87" t="str">
        <f>Bonding!B78</f>
        <v>NAINAPUR I</v>
      </c>
      <c r="C78" s="88">
        <v>0.57732411947093387</v>
      </c>
      <c r="D78" s="88">
        <v>0.16160309563294636</v>
      </c>
      <c r="E78" s="88">
        <v>0.15016703547963656</v>
      </c>
      <c r="F78" s="88">
        <v>0.12823443412452701</v>
      </c>
      <c r="G78" s="88">
        <v>-0.50354118639687695</v>
      </c>
      <c r="H78" s="88">
        <v>0</v>
      </c>
      <c r="I78" s="65"/>
      <c r="J78" s="126"/>
      <c r="N78" s="86">
        <f t="shared" si="2"/>
        <v>123</v>
      </c>
      <c r="O78" s="154">
        <v>1</v>
      </c>
      <c r="P78" s="86" t="str">
        <f t="shared" si="3"/>
        <v>No</v>
      </c>
    </row>
    <row r="79" spans="1:16" x14ac:dyDescent="0.35">
      <c r="A79" s="86">
        <f>Bonding!A79</f>
        <v>125</v>
      </c>
      <c r="B79" s="87" t="str">
        <f>Bonding!B79</f>
        <v>PADARI</v>
      </c>
      <c r="C79" s="88">
        <v>0.16289276204308886</v>
      </c>
      <c r="D79" s="88">
        <v>0.16400145243282502</v>
      </c>
      <c r="E79" s="88">
        <v>0.30326397965813706</v>
      </c>
      <c r="F79" s="88">
        <v>0.28772929209376391</v>
      </c>
      <c r="G79" s="88">
        <v>-0.50525982409424675</v>
      </c>
      <c r="H79" s="88">
        <v>0</v>
      </c>
      <c r="I79" s="65"/>
      <c r="J79" s="126"/>
      <c r="N79" s="86">
        <f t="shared" si="2"/>
        <v>124</v>
      </c>
      <c r="O79" s="154">
        <v>112</v>
      </c>
      <c r="P79" s="86" t="str">
        <f t="shared" si="3"/>
        <v>No</v>
      </c>
    </row>
    <row r="80" spans="1:16" x14ac:dyDescent="0.35">
      <c r="A80" s="86">
        <f>Bonding!A80</f>
        <v>126</v>
      </c>
      <c r="B80" s="87" t="str">
        <f>Bonding!B80</f>
        <v>BELHAURA</v>
      </c>
      <c r="C80" s="88">
        <v>0.24836557950985816</v>
      </c>
      <c r="D80" s="88">
        <v>0.16102469135802469</v>
      </c>
      <c r="E80" s="88">
        <v>0.23459317891647691</v>
      </c>
      <c r="F80" s="88">
        <v>0.23692731225307362</v>
      </c>
      <c r="G80" s="88">
        <v>-0.48728689883913762</v>
      </c>
      <c r="H80" s="88">
        <v>0</v>
      </c>
      <c r="I80" s="65"/>
      <c r="J80" s="126"/>
      <c r="N80" s="86">
        <f t="shared" si="2"/>
        <v>125</v>
      </c>
      <c r="O80" s="154">
        <v>112</v>
      </c>
      <c r="P80" s="86" t="str">
        <f t="shared" si="3"/>
        <v>No</v>
      </c>
    </row>
    <row r="81" spans="1:16" x14ac:dyDescent="0.35">
      <c r="A81" s="86">
        <f>Bonding!A81</f>
        <v>247</v>
      </c>
      <c r="B81" s="87" t="str">
        <f>Bonding!B81</f>
        <v xml:space="preserve">NARENDRA NAGAR BELI </v>
      </c>
      <c r="C81" s="88">
        <v>0.4246917347342139</v>
      </c>
      <c r="D81" s="88">
        <v>0.17160657608828342</v>
      </c>
      <c r="E81" s="88">
        <v>0.22524259378426045</v>
      </c>
      <c r="F81" s="88">
        <v>0.19663955307417369</v>
      </c>
      <c r="G81" s="88">
        <v>-0.35845071649272187</v>
      </c>
      <c r="H81" s="88">
        <v>0</v>
      </c>
      <c r="I81" s="65"/>
      <c r="J81" s="126"/>
      <c r="N81" s="86">
        <f t="shared" si="2"/>
        <v>126</v>
      </c>
      <c r="O81" s="154">
        <v>112</v>
      </c>
      <c r="P81" s="86" t="str">
        <f t="shared" si="3"/>
        <v>No</v>
      </c>
    </row>
    <row r="82" spans="1:16" x14ac:dyDescent="0.35">
      <c r="A82" s="86">
        <f>Bonding!A82</f>
        <v>128</v>
      </c>
      <c r="B82" s="87" t="str">
        <f>Bonding!B82</f>
        <v>JHALA N II</v>
      </c>
      <c r="C82" s="88">
        <v>0.53484329734129854</v>
      </c>
      <c r="D82" s="88">
        <v>0.34556276292429011</v>
      </c>
      <c r="E82" s="88">
        <v>0.22553674083160566</v>
      </c>
      <c r="F82" s="88">
        <v>0.1627724160095966</v>
      </c>
      <c r="G82" s="88">
        <v>0</v>
      </c>
      <c r="H82" s="88">
        <v>0</v>
      </c>
      <c r="I82" s="65"/>
      <c r="J82" s="126"/>
      <c r="N82" s="86">
        <f t="shared" si="2"/>
        <v>247</v>
      </c>
      <c r="O82" s="154">
        <v>112</v>
      </c>
      <c r="P82" s="86" t="str">
        <f t="shared" si="3"/>
        <v>No</v>
      </c>
    </row>
    <row r="83" spans="1:16" x14ac:dyDescent="0.35">
      <c r="A83" s="86">
        <f>Bonding!A83</f>
        <v>129</v>
      </c>
      <c r="B83" s="87" t="str">
        <f>Bonding!B83</f>
        <v>KATHOUTIYA II</v>
      </c>
      <c r="C83" s="88">
        <v>0.5887432053064291</v>
      </c>
      <c r="D83" s="88">
        <v>0.47053339325370103</v>
      </c>
      <c r="E83" s="88">
        <v>0.42902374710286023</v>
      </c>
      <c r="F83" s="88">
        <v>0.36861518118427428</v>
      </c>
      <c r="G83" s="88">
        <v>0</v>
      </c>
      <c r="H83" s="88">
        <v>0</v>
      </c>
      <c r="I83" s="65"/>
      <c r="J83" s="126"/>
      <c r="N83" s="86">
        <f t="shared" si="2"/>
        <v>128</v>
      </c>
      <c r="O83" s="154">
        <v>112</v>
      </c>
      <c r="P83" s="86" t="str">
        <f t="shared" si="3"/>
        <v>No</v>
      </c>
    </row>
    <row r="84" spans="1:16" x14ac:dyDescent="0.35">
      <c r="A84" s="86">
        <f>Bonding!A84</f>
        <v>130</v>
      </c>
      <c r="B84" s="87" t="str">
        <f>Bonding!B84</f>
        <v>ISSANAGAR - III</v>
      </c>
      <c r="C84" s="88">
        <v>0.29023868464052294</v>
      </c>
      <c r="D84" s="88">
        <v>0.15063958916900094</v>
      </c>
      <c r="E84" s="88">
        <v>0.18717009723069677</v>
      </c>
      <c r="F84" s="88">
        <v>0.13336889816169947</v>
      </c>
      <c r="G84" s="88">
        <v>-0.49603019179894176</v>
      </c>
      <c r="H84" s="88">
        <v>0</v>
      </c>
      <c r="I84" s="65"/>
      <c r="J84" s="126"/>
      <c r="N84" s="86">
        <f t="shared" si="2"/>
        <v>129</v>
      </c>
      <c r="O84" s="154">
        <v>112</v>
      </c>
      <c r="P84" s="86" t="str">
        <f t="shared" si="3"/>
        <v>No</v>
      </c>
    </row>
    <row r="85" spans="1:16" x14ac:dyDescent="0.35">
      <c r="A85" s="86">
        <f>Bonding!A85</f>
        <v>131</v>
      </c>
      <c r="B85" s="87" t="str">
        <f>Bonding!B85</f>
        <v>GANJ</v>
      </c>
      <c r="C85" s="88">
        <v>0.40610042735042734</v>
      </c>
      <c r="D85" s="88">
        <v>0.61333908414851734</v>
      </c>
      <c r="E85" s="88">
        <v>0.34316239316239316</v>
      </c>
      <c r="F85" s="88">
        <v>0.50640655899668285</v>
      </c>
      <c r="G85" s="88">
        <v>-0.25073717948717955</v>
      </c>
      <c r="H85" s="88">
        <v>0</v>
      </c>
      <c r="I85" s="65"/>
      <c r="J85" s="126"/>
      <c r="N85" s="86">
        <f t="shared" si="2"/>
        <v>130</v>
      </c>
      <c r="O85" s="154">
        <v>1</v>
      </c>
      <c r="P85" s="86" t="str">
        <f t="shared" si="3"/>
        <v>No</v>
      </c>
    </row>
    <row r="86" spans="1:16" x14ac:dyDescent="0.35">
      <c r="A86" s="86">
        <f>Bonding!A86</f>
        <v>132</v>
      </c>
      <c r="B86" s="87" t="str">
        <f>Bonding!B86</f>
        <v>RATANGANJ I</v>
      </c>
      <c r="C86" s="88">
        <v>0.24670387099963118</v>
      </c>
      <c r="D86" s="88">
        <v>0.21132555407270529</v>
      </c>
      <c r="E86" s="88">
        <v>0.31683186850072353</v>
      </c>
      <c r="F86" s="88">
        <v>0.29112505188379589</v>
      </c>
      <c r="G86" s="88">
        <v>-0.4689198386354736</v>
      </c>
      <c r="H86" s="88">
        <v>0</v>
      </c>
      <c r="I86" s="65"/>
      <c r="J86" s="126"/>
      <c r="N86" s="86">
        <f t="shared" si="2"/>
        <v>131</v>
      </c>
      <c r="O86" s="154">
        <v>112</v>
      </c>
      <c r="P86" s="86" t="str">
        <f t="shared" si="3"/>
        <v>No</v>
      </c>
    </row>
    <row r="87" spans="1:16" x14ac:dyDescent="0.35">
      <c r="A87" s="86">
        <f>Bonding!A87</f>
        <v>133</v>
      </c>
      <c r="B87" s="87" t="str">
        <f>Bonding!B87</f>
        <v>RATANGANJ II</v>
      </c>
      <c r="C87" s="88">
        <v>0.10000925925925927</v>
      </c>
      <c r="D87" s="88">
        <v>0.83962037037037029</v>
      </c>
      <c r="E87" s="88">
        <v>0.18488888888888891</v>
      </c>
      <c r="F87" s="88">
        <v>0.208938025186753</v>
      </c>
      <c r="G87" s="88">
        <v>0.12451851851851847</v>
      </c>
      <c r="H87" s="88">
        <v>0</v>
      </c>
      <c r="I87" s="65"/>
      <c r="J87" s="126"/>
      <c r="N87" s="86">
        <f t="shared" si="2"/>
        <v>132</v>
      </c>
      <c r="O87" s="154">
        <v>28</v>
      </c>
      <c r="P87" s="86" t="str">
        <f t="shared" si="3"/>
        <v>No</v>
      </c>
    </row>
    <row r="88" spans="1:16" x14ac:dyDescent="0.35">
      <c r="A88" s="86">
        <f>Bonding!A88</f>
        <v>134</v>
      </c>
      <c r="B88" s="87" t="str">
        <f>Bonding!B88</f>
        <v>RATANGANJ III</v>
      </c>
      <c r="C88" s="88">
        <v>0.58736070166491428</v>
      </c>
      <c r="D88" s="88">
        <v>0.36634317262754806</v>
      </c>
      <c r="E88" s="88">
        <v>0.38716650099990974</v>
      </c>
      <c r="F88" s="88">
        <v>0.37743061753261714</v>
      </c>
      <c r="G88" s="88">
        <v>0</v>
      </c>
      <c r="H88" s="88">
        <v>0</v>
      </c>
      <c r="I88" s="65"/>
      <c r="J88" s="126"/>
      <c r="N88" s="86">
        <f t="shared" si="2"/>
        <v>133</v>
      </c>
      <c r="O88" s="154">
        <v>1</v>
      </c>
      <c r="P88" s="86" t="str">
        <f t="shared" si="3"/>
        <v>Yes</v>
      </c>
    </row>
    <row r="89" spans="1:16" x14ac:dyDescent="0.35">
      <c r="A89" s="86">
        <f>Bonding!A89</f>
        <v>136</v>
      </c>
      <c r="B89" s="87" t="str">
        <f>Bonding!B89</f>
        <v xml:space="preserve">AIRA KATHOUTIYA II </v>
      </c>
      <c r="C89" s="88">
        <v>0.56687366575592268</v>
      </c>
      <c r="D89" s="88">
        <v>0.16073950692060929</v>
      </c>
      <c r="E89" s="88">
        <v>0.29948551448551447</v>
      </c>
      <c r="F89" s="88">
        <v>0.39042536319673121</v>
      </c>
      <c r="G89" s="88">
        <v>-0.47773451395498628</v>
      </c>
      <c r="H89" s="88">
        <v>0</v>
      </c>
      <c r="I89" s="65"/>
      <c r="J89" s="126"/>
      <c r="N89" s="86">
        <f t="shared" si="2"/>
        <v>134</v>
      </c>
      <c r="O89" s="154">
        <v>71</v>
      </c>
      <c r="P89" s="86" t="str">
        <f t="shared" si="3"/>
        <v>No</v>
      </c>
    </row>
    <row r="90" spans="1:16" x14ac:dyDescent="0.35">
      <c r="A90" s="86">
        <f>Bonding!A90</f>
        <v>137</v>
      </c>
      <c r="B90" s="87" t="str">
        <f>Bonding!B90</f>
        <v>JALLAPUR MAHSI</v>
      </c>
      <c r="C90" s="88">
        <v>0.24251540781924644</v>
      </c>
      <c r="D90" s="88">
        <v>0.20967350801443188</v>
      </c>
      <c r="E90" s="88">
        <v>0.1637932085986738</v>
      </c>
      <c r="F90" s="88">
        <v>0.20521300403733714</v>
      </c>
      <c r="G90" s="88">
        <v>-0.17880487153031063</v>
      </c>
      <c r="H90" s="88">
        <v>0</v>
      </c>
      <c r="I90" s="65"/>
      <c r="J90" s="126"/>
      <c r="N90" s="86">
        <f t="shared" si="2"/>
        <v>136</v>
      </c>
      <c r="O90" s="154">
        <v>112</v>
      </c>
      <c r="P90" s="86" t="str">
        <f t="shared" si="3"/>
        <v>No</v>
      </c>
    </row>
    <row r="91" spans="1:16" x14ac:dyDescent="0.35">
      <c r="A91" s="86">
        <f>Bonding!A91</f>
        <v>138</v>
      </c>
      <c r="B91" s="87" t="str">
        <f>Bonding!B91</f>
        <v>DARAPUR</v>
      </c>
      <c r="C91" s="88">
        <v>0.3293033154782381</v>
      </c>
      <c r="D91" s="88">
        <v>0.42786126263370844</v>
      </c>
      <c r="E91" s="88">
        <v>0.18820232771471163</v>
      </c>
      <c r="F91" s="88">
        <v>0.28751781693289191</v>
      </c>
      <c r="G91" s="88">
        <v>-2.686620964175146E-2</v>
      </c>
      <c r="H91" s="88">
        <v>0</v>
      </c>
      <c r="I91" s="65"/>
      <c r="J91" s="126"/>
      <c r="N91" s="86">
        <f t="shared" si="2"/>
        <v>137</v>
      </c>
      <c r="O91" s="154">
        <v>22</v>
      </c>
      <c r="P91" s="86" t="str">
        <f t="shared" si="3"/>
        <v>No</v>
      </c>
    </row>
    <row r="92" spans="1:16" x14ac:dyDescent="0.35">
      <c r="A92" s="86">
        <f>Bonding!A92</f>
        <v>139</v>
      </c>
      <c r="B92" s="87" t="str">
        <f>Bonding!B92</f>
        <v>SUJAI KUNDA</v>
      </c>
      <c r="C92" s="88">
        <v>0.76068818818818817</v>
      </c>
      <c r="D92" s="88">
        <v>0.40275217344012848</v>
      </c>
      <c r="E92" s="88">
        <v>0.31337286446800705</v>
      </c>
      <c r="F92" s="88">
        <v>0.31406908227958824</v>
      </c>
      <c r="G92" s="88">
        <v>-0.199530947614281</v>
      </c>
      <c r="H92" s="88">
        <v>0</v>
      </c>
      <c r="I92" s="65"/>
      <c r="J92" s="126"/>
      <c r="N92" s="86">
        <f t="shared" si="2"/>
        <v>138</v>
      </c>
      <c r="O92" s="154">
        <v>112</v>
      </c>
      <c r="P92" s="86" t="str">
        <f t="shared" si="3"/>
        <v>No</v>
      </c>
    </row>
    <row r="93" spans="1:16" x14ac:dyDescent="0.35">
      <c r="A93" s="86">
        <f>Bonding!A93</f>
        <v>140</v>
      </c>
      <c r="B93" s="87" t="str">
        <f>Bonding!B93</f>
        <v>AMRITPUR</v>
      </c>
      <c r="C93" s="88">
        <v>0.61752479000218419</v>
      </c>
      <c r="D93" s="88">
        <v>0.30423057363889078</v>
      </c>
      <c r="E93" s="88">
        <v>0.10052872405372405</v>
      </c>
      <c r="F93" s="88">
        <v>0.11398656898656899</v>
      </c>
      <c r="G93" s="88">
        <v>-0.78548470695970696</v>
      </c>
      <c r="H93" s="88">
        <v>0</v>
      </c>
      <c r="I93" s="65"/>
      <c r="J93" s="126"/>
      <c r="N93" s="86">
        <f t="shared" si="2"/>
        <v>139</v>
      </c>
      <c r="O93" s="154">
        <v>22</v>
      </c>
      <c r="P93" s="86" t="str">
        <f t="shared" si="3"/>
        <v>No</v>
      </c>
    </row>
    <row r="94" spans="1:16" x14ac:dyDescent="0.35">
      <c r="A94" s="86">
        <f>Bonding!A94</f>
        <v>141</v>
      </c>
      <c r="B94" s="87" t="str">
        <f>Bonding!B94</f>
        <v>HARKHAPUR</v>
      </c>
      <c r="C94" s="88">
        <v>0.4840828517570912</v>
      </c>
      <c r="D94" s="88">
        <v>0.31399370634856782</v>
      </c>
      <c r="E94" s="88">
        <v>0.29616499292254073</v>
      </c>
      <c r="F94" s="88">
        <v>0.22749124392930201</v>
      </c>
      <c r="G94" s="88">
        <v>0</v>
      </c>
      <c r="H94" s="88">
        <v>0</v>
      </c>
      <c r="I94" s="65"/>
      <c r="J94" s="126"/>
      <c r="N94" s="86">
        <f t="shared" si="2"/>
        <v>140</v>
      </c>
      <c r="O94" s="154">
        <v>13</v>
      </c>
      <c r="P94" s="86" t="str">
        <f t="shared" si="3"/>
        <v>No</v>
      </c>
    </row>
    <row r="95" spans="1:16" x14ac:dyDescent="0.35">
      <c r="A95" s="86">
        <f>Bonding!A95</f>
        <v>142</v>
      </c>
      <c r="B95" s="87" t="str">
        <f>Bonding!B95</f>
        <v>URRA BAZAR</v>
      </c>
      <c r="C95" s="88">
        <v>0.20587719298245613</v>
      </c>
      <c r="D95" s="88">
        <v>0.4099641896191763</v>
      </c>
      <c r="E95" s="88">
        <v>0.28389524322503668</v>
      </c>
      <c r="F95" s="88">
        <v>0.24056145711096538</v>
      </c>
      <c r="G95" s="88">
        <v>-0.38993334341601132</v>
      </c>
      <c r="H95" s="88">
        <v>0</v>
      </c>
      <c r="I95" s="65"/>
      <c r="J95" s="126"/>
      <c r="N95" s="86">
        <f t="shared" si="2"/>
        <v>141</v>
      </c>
      <c r="O95" s="154">
        <v>13</v>
      </c>
      <c r="P95" s="86" t="str">
        <f t="shared" si="3"/>
        <v>No</v>
      </c>
    </row>
    <row r="96" spans="1:16" x14ac:dyDescent="0.35">
      <c r="A96" s="86">
        <f>Bonding!A96</f>
        <v>143</v>
      </c>
      <c r="B96" s="87" t="str">
        <f>Bonding!B96</f>
        <v>DHARAMPUR SEMRI</v>
      </c>
      <c r="C96" s="88">
        <v>0.41876914508493451</v>
      </c>
      <c r="D96" s="88">
        <v>0.11086326928432193</v>
      </c>
      <c r="E96" s="88">
        <v>0.10213859649122807</v>
      </c>
      <c r="F96" s="88">
        <v>0.14035502645502645</v>
      </c>
      <c r="G96" s="88">
        <v>-0.22787396268448901</v>
      </c>
      <c r="H96" s="88">
        <v>0</v>
      </c>
      <c r="I96" s="65"/>
      <c r="J96" s="126"/>
      <c r="N96" s="86">
        <f t="shared" si="2"/>
        <v>142</v>
      </c>
      <c r="O96" s="154">
        <v>22</v>
      </c>
      <c r="P96" s="86" t="str">
        <f t="shared" si="3"/>
        <v>No</v>
      </c>
    </row>
    <row r="97" spans="1:16" ht="15" thickBot="1" x14ac:dyDescent="0.4">
      <c r="A97" s="86">
        <f>Bonding!A97</f>
        <v>144</v>
      </c>
      <c r="B97" s="87" t="str">
        <f>Bonding!B97</f>
        <v>KATHOUTIYA I</v>
      </c>
      <c r="C97" s="88">
        <v>0.6069444444444444</v>
      </c>
      <c r="D97" s="88">
        <v>0.16021186440677967</v>
      </c>
      <c r="E97" s="88">
        <v>0.16904425612052731</v>
      </c>
      <c r="F97" s="88">
        <v>0.33942468441404805</v>
      </c>
      <c r="G97" s="88">
        <v>-6.3799435028248586E-2</v>
      </c>
      <c r="H97" s="88">
        <v>0</v>
      </c>
      <c r="I97" s="65"/>
      <c r="J97" s="126"/>
      <c r="N97" s="90">
        <f t="shared" si="2"/>
        <v>143</v>
      </c>
      <c r="O97" s="155">
        <v>22</v>
      </c>
      <c r="P97" s="86" t="str">
        <f t="shared" si="3"/>
        <v>No</v>
      </c>
    </row>
    <row r="98" spans="1:16" x14ac:dyDescent="0.35">
      <c r="A98" s="86">
        <f>Bonding!A98</f>
        <v>171</v>
      </c>
      <c r="B98" s="87" t="str">
        <f>Bonding!B98</f>
        <v>MATHIYA PURWA</v>
      </c>
      <c r="C98" s="88">
        <v>0.20626383801383799</v>
      </c>
      <c r="D98" s="88">
        <v>0.33212448408742201</v>
      </c>
      <c r="E98" s="88">
        <v>0.11750472156173912</v>
      </c>
      <c r="F98" s="88">
        <v>0.17008039110809836</v>
      </c>
      <c r="G98" s="88">
        <v>-0.60341460667337865</v>
      </c>
      <c r="H98" s="88">
        <v>0</v>
      </c>
      <c r="I98" s="65"/>
      <c r="J98" s="126"/>
      <c r="N98" s="91">
        <f t="shared" si="2"/>
        <v>144</v>
      </c>
      <c r="O98" s="156">
        <v>112</v>
      </c>
      <c r="P98" s="86" t="str">
        <f t="shared" si="3"/>
        <v>No</v>
      </c>
    </row>
    <row r="99" spans="1:16" x14ac:dyDescent="0.35">
      <c r="A99" s="86">
        <f>Bonding!A99</f>
        <v>178</v>
      </c>
      <c r="B99" s="87" t="str">
        <f>Bonding!B99</f>
        <v>CHAHMALPUR (LMP)</v>
      </c>
      <c r="C99" s="88">
        <v>0.22459681565446454</v>
      </c>
      <c r="D99" s="88">
        <v>0.28583201042401996</v>
      </c>
      <c r="E99" s="88">
        <v>0.22591453898673047</v>
      </c>
      <c r="F99" s="88">
        <v>0.17823613957214027</v>
      </c>
      <c r="G99" s="88">
        <v>-0.67759771813783465</v>
      </c>
      <c r="H99" s="88">
        <v>0</v>
      </c>
      <c r="I99" s="65"/>
      <c r="J99" s="126"/>
      <c r="N99" s="92">
        <f t="shared" si="2"/>
        <v>171</v>
      </c>
      <c r="O99" s="154">
        <v>22</v>
      </c>
      <c r="P99" s="86" t="str">
        <f t="shared" si="3"/>
        <v>No</v>
      </c>
    </row>
    <row r="100" spans="1:16" x14ac:dyDescent="0.35">
      <c r="A100" s="86">
        <f>Bonding!A100</f>
        <v>214</v>
      </c>
      <c r="B100" s="87" t="str">
        <f>Bonding!B100</f>
        <v>TELIYAR</v>
      </c>
      <c r="C100" s="88">
        <v>0.22769666341076711</v>
      </c>
      <c r="D100" s="88">
        <v>0.26098752286935134</v>
      </c>
      <c r="E100" s="88">
        <v>0.26639384811518935</v>
      </c>
      <c r="F100" s="88">
        <v>0.25992105587841741</v>
      </c>
      <c r="G100" s="88">
        <v>-0.63514662186097248</v>
      </c>
      <c r="H100" s="88">
        <v>0</v>
      </c>
      <c r="I100" s="65"/>
      <c r="J100" s="126"/>
      <c r="N100" s="92">
        <f t="shared" si="2"/>
        <v>178</v>
      </c>
      <c r="O100" s="154">
        <v>22</v>
      </c>
      <c r="P100" s="86" t="str">
        <f t="shared" si="3"/>
        <v>No</v>
      </c>
    </row>
    <row r="101" spans="1:16" x14ac:dyDescent="0.35">
      <c r="A101" s="86">
        <f>Bonding!A101</f>
        <v>222</v>
      </c>
      <c r="B101" s="87" t="str">
        <f>Bonding!B101</f>
        <v>SUJANPUR</v>
      </c>
      <c r="C101" s="88">
        <v>0.87670138888888893</v>
      </c>
      <c r="D101" s="88">
        <v>0.24243333333333333</v>
      </c>
      <c r="E101" s="88">
        <v>0.21147236389126292</v>
      </c>
      <c r="F101" s="88">
        <v>0.19789877274079709</v>
      </c>
      <c r="G101" s="88">
        <v>0.11913472222222227</v>
      </c>
      <c r="H101" s="88">
        <v>0</v>
      </c>
      <c r="I101" s="65"/>
      <c r="J101" s="126"/>
      <c r="N101" s="92">
        <f t="shared" si="2"/>
        <v>214</v>
      </c>
      <c r="O101" s="154">
        <v>22</v>
      </c>
      <c r="P101" s="86" t="str">
        <f t="shared" si="3"/>
        <v>No</v>
      </c>
    </row>
    <row r="102" spans="1:16" x14ac:dyDescent="0.35">
      <c r="A102" s="86">
        <f>Bonding!A102</f>
        <v>231</v>
      </c>
      <c r="B102" s="87" t="str">
        <f>Bonding!B102</f>
        <v>BELWA PURWA</v>
      </c>
      <c r="C102" s="88">
        <v>0.1524391199517782</v>
      </c>
      <c r="D102" s="88">
        <v>0.1811105940266402</v>
      </c>
      <c r="E102" s="88">
        <v>0.27287951784898323</v>
      </c>
      <c r="F102" s="88">
        <v>0.11133459501944237</v>
      </c>
      <c r="G102" s="88">
        <v>-0.52327442116086942</v>
      </c>
      <c r="H102" s="88">
        <v>0</v>
      </c>
      <c r="I102" s="65"/>
      <c r="J102" s="126"/>
      <c r="N102" s="92">
        <f t="shared" si="2"/>
        <v>222</v>
      </c>
      <c r="O102" s="154">
        <v>22</v>
      </c>
      <c r="P102" s="86" t="str">
        <f t="shared" si="3"/>
        <v>No</v>
      </c>
    </row>
    <row r="103" spans="1:16" x14ac:dyDescent="0.35">
      <c r="A103" s="86">
        <f>Bonding!A103</f>
        <v>238</v>
      </c>
      <c r="B103" s="87" t="str">
        <f>Bonding!B103</f>
        <v>MAJHRAPURAB</v>
      </c>
      <c r="C103" s="88">
        <v>0.35052511474042858</v>
      </c>
      <c r="D103" s="88">
        <v>0.44350305988715621</v>
      </c>
      <c r="E103" s="88">
        <v>0.10476604315538741</v>
      </c>
      <c r="F103" s="88">
        <v>0.23793796738625195</v>
      </c>
      <c r="G103" s="88">
        <v>-2.102152472344393E-2</v>
      </c>
      <c r="H103" s="88">
        <v>0</v>
      </c>
      <c r="I103" s="65"/>
      <c r="J103" s="126"/>
      <c r="N103" s="92">
        <f t="shared" si="2"/>
        <v>231</v>
      </c>
      <c r="O103" s="154">
        <v>22</v>
      </c>
      <c r="P103" s="86" t="str">
        <f t="shared" si="3"/>
        <v>No</v>
      </c>
    </row>
    <row r="104" spans="1:16" x14ac:dyDescent="0.35">
      <c r="A104" s="86">
        <f>Bonding!A104</f>
        <v>241</v>
      </c>
      <c r="B104" s="87" t="str">
        <f>Bonding!B104</f>
        <v>BELAWA II</v>
      </c>
      <c r="C104" s="88">
        <v>0.31153623949579828</v>
      </c>
      <c r="D104" s="88">
        <v>0.24586950325001797</v>
      </c>
      <c r="E104" s="88">
        <v>0.22632350809354135</v>
      </c>
      <c r="F104" s="88">
        <v>0.21027461568948727</v>
      </c>
      <c r="G104" s="88">
        <v>-0.31298106101414924</v>
      </c>
      <c r="H104" s="88">
        <v>0</v>
      </c>
      <c r="I104" s="65"/>
      <c r="J104" s="126"/>
      <c r="N104" s="92">
        <f t="shared" si="2"/>
        <v>238</v>
      </c>
      <c r="O104" s="154">
        <v>22</v>
      </c>
      <c r="P104" s="86" t="str">
        <f t="shared" si="3"/>
        <v>No</v>
      </c>
    </row>
    <row r="105" spans="1:16" x14ac:dyDescent="0.35">
      <c r="A105" s="86">
        <f>Bonding!A105</f>
        <v>249</v>
      </c>
      <c r="B105" s="87" t="str">
        <f>Bonding!B105</f>
        <v>BOKARIYA</v>
      </c>
      <c r="C105" s="88">
        <v>0.45798946888378755</v>
      </c>
      <c r="D105" s="88">
        <v>0.28600736107983565</v>
      </c>
      <c r="E105" s="88">
        <v>0.23130038190478255</v>
      </c>
      <c r="F105" s="88">
        <v>0.20444997138116314</v>
      </c>
      <c r="G105" s="88">
        <v>-0.8158157140414376</v>
      </c>
      <c r="H105" s="88">
        <v>0</v>
      </c>
      <c r="I105" s="65"/>
      <c r="J105" s="126"/>
      <c r="N105" s="92">
        <f t="shared" si="2"/>
        <v>241</v>
      </c>
      <c r="O105" s="154">
        <v>22</v>
      </c>
      <c r="P105" s="86" t="str">
        <f t="shared" si="3"/>
        <v>No</v>
      </c>
    </row>
    <row r="106" spans="1:16" x14ac:dyDescent="0.35">
      <c r="A106" s="86">
        <f>Bonding!A106</f>
        <v>251</v>
      </c>
      <c r="B106" s="87" t="str">
        <f>Bonding!B106</f>
        <v>SEMRABAZAR</v>
      </c>
      <c r="C106" s="88">
        <v>0.42385367420375947</v>
      </c>
      <c r="D106" s="88">
        <v>0.30422066384408109</v>
      </c>
      <c r="E106" s="88">
        <v>0.24221319027628532</v>
      </c>
      <c r="F106" s="88">
        <v>0.22777981961217664</v>
      </c>
      <c r="G106" s="88">
        <v>-0.81452871410736583</v>
      </c>
      <c r="H106" s="88">
        <v>0</v>
      </c>
      <c r="I106" s="65"/>
      <c r="J106" s="126"/>
      <c r="N106" s="92">
        <f t="shared" si="2"/>
        <v>249</v>
      </c>
      <c r="O106" s="154">
        <v>13</v>
      </c>
      <c r="P106" s="86" t="str">
        <f t="shared" si="3"/>
        <v>No</v>
      </c>
    </row>
    <row r="107" spans="1:16" x14ac:dyDescent="0.35">
      <c r="A107" s="86">
        <f>Bonding!A107</f>
        <v>253</v>
      </c>
      <c r="B107" s="87" t="str">
        <f>Bonding!B107</f>
        <v>DANDOORI</v>
      </c>
      <c r="C107" s="88">
        <v>0.18705936591873409</v>
      </c>
      <c r="D107" s="88">
        <v>0.19399229988936995</v>
      </c>
      <c r="E107" s="88">
        <v>0.20940733849574147</v>
      </c>
      <c r="F107" s="88">
        <v>0.26154200326220922</v>
      </c>
      <c r="G107" s="88">
        <v>-0.31124868295019148</v>
      </c>
      <c r="H107" s="88">
        <v>0</v>
      </c>
      <c r="I107" s="65"/>
      <c r="J107" s="126"/>
      <c r="N107" s="92">
        <f t="shared" si="2"/>
        <v>251</v>
      </c>
      <c r="O107" s="154">
        <v>13</v>
      </c>
      <c r="P107" s="86" t="str">
        <f t="shared" si="3"/>
        <v>No</v>
      </c>
    </row>
    <row r="108" spans="1:16" x14ac:dyDescent="0.35">
      <c r="A108" s="86">
        <f>Bonding!A108</f>
        <v>453</v>
      </c>
      <c r="B108" s="87" t="str">
        <f>Bonding!B108</f>
        <v>NAKHA-III</v>
      </c>
      <c r="C108" s="88">
        <v>0.42174491955984794</v>
      </c>
      <c r="D108" s="88">
        <v>0.13783016020115979</v>
      </c>
      <c r="E108" s="88">
        <v>0.11444033977990015</v>
      </c>
      <c r="F108" s="88">
        <v>0.13925362275604114</v>
      </c>
      <c r="G108" s="88">
        <v>-0.28915751709621751</v>
      </c>
      <c r="H108" s="88">
        <v>0</v>
      </c>
      <c r="I108" s="65"/>
      <c r="J108" s="126"/>
      <c r="N108" s="92">
        <f t="shared" si="2"/>
        <v>253</v>
      </c>
      <c r="O108" s="154">
        <v>13</v>
      </c>
      <c r="P108" s="86" t="str">
        <f t="shared" si="3"/>
        <v>No</v>
      </c>
    </row>
    <row r="109" spans="1:16" x14ac:dyDescent="0.35">
      <c r="A109" s="86">
        <f>Bonding!A109</f>
        <v>496</v>
      </c>
      <c r="B109" s="87" t="str">
        <f>Bonding!B109</f>
        <v>CHAHMALPUR (ARNI)</v>
      </c>
      <c r="C109" s="88">
        <v>0.57371779167818682</v>
      </c>
      <c r="D109" s="88">
        <v>0.52880812394889731</v>
      </c>
      <c r="E109" s="88">
        <v>0.59468022063895187</v>
      </c>
      <c r="F109" s="88">
        <v>0.47157746254506289</v>
      </c>
      <c r="G109" s="88">
        <v>-0.27658615136876002</v>
      </c>
      <c r="H109" s="88">
        <v>0</v>
      </c>
      <c r="I109" s="65"/>
      <c r="J109" s="126"/>
      <c r="N109" s="92">
        <f t="shared" si="2"/>
        <v>453</v>
      </c>
      <c r="O109" s="154">
        <v>1</v>
      </c>
      <c r="P109" s="86" t="str">
        <f t="shared" si="3"/>
        <v>No</v>
      </c>
    </row>
    <row r="110" spans="1:16" x14ac:dyDescent="0.35">
      <c r="A110" s="86">
        <f>Bonding!A110</f>
        <v>701</v>
      </c>
      <c r="B110" s="87" t="str">
        <f>Bonding!B110</f>
        <v>GHODSARIYA</v>
      </c>
      <c r="C110" s="88">
        <v>0.4902964511010488</v>
      </c>
      <c r="D110" s="88">
        <v>0.14552083333333335</v>
      </c>
      <c r="E110" s="88">
        <v>0.11402298850574714</v>
      </c>
      <c r="F110" s="88">
        <v>0.21984125590042386</v>
      </c>
      <c r="G110" s="88">
        <v>-0.18061949717481326</v>
      </c>
      <c r="H110" s="88">
        <v>0</v>
      </c>
      <c r="I110" s="65"/>
      <c r="J110" s="126"/>
      <c r="N110" s="92">
        <f t="shared" si="2"/>
        <v>496</v>
      </c>
      <c r="O110" s="154">
        <v>112</v>
      </c>
      <c r="P110" s="86" t="str">
        <f t="shared" si="3"/>
        <v>No</v>
      </c>
    </row>
    <row r="111" spans="1:16" x14ac:dyDescent="0.35">
      <c r="A111" s="86">
        <f>Bonding!A111</f>
        <v>801</v>
      </c>
      <c r="B111" s="87" t="str">
        <f>Bonding!B111</f>
        <v>SAKETHU</v>
      </c>
      <c r="C111" s="88">
        <v>0.5876589570008266</v>
      </c>
      <c r="D111" s="88">
        <v>0.16913361672936766</v>
      </c>
      <c r="E111" s="88">
        <v>0.16772861740514988</v>
      </c>
      <c r="F111" s="88">
        <v>0.12663169621939377</v>
      </c>
      <c r="G111" s="88">
        <v>-0.16160255377363258</v>
      </c>
      <c r="H111" s="88">
        <v>0</v>
      </c>
      <c r="I111" s="65"/>
      <c r="J111" s="126"/>
      <c r="N111" s="92">
        <f t="shared" si="2"/>
        <v>701</v>
      </c>
      <c r="O111" s="154">
        <v>137</v>
      </c>
      <c r="P111" s="86" t="str">
        <f t="shared" si="3"/>
        <v>No</v>
      </c>
    </row>
    <row r="112" spans="1:16" x14ac:dyDescent="0.35">
      <c r="A112" s="86">
        <f>Bonding!A112</f>
        <v>802</v>
      </c>
      <c r="B112" s="87" t="str">
        <f>Bonding!B112</f>
        <v>NAKAHA</v>
      </c>
      <c r="C112" s="88">
        <v>0.57899189814814822</v>
      </c>
      <c r="D112" s="88">
        <v>0.1336633597883598</v>
      </c>
      <c r="E112" s="88">
        <v>0.20331570794950968</v>
      </c>
      <c r="F112" s="88">
        <v>0.17145836346118051</v>
      </c>
      <c r="G112" s="88">
        <v>-0.2292058531746031</v>
      </c>
      <c r="H112" s="88">
        <v>0</v>
      </c>
      <c r="I112" s="65"/>
      <c r="J112" s="126"/>
      <c r="N112" s="92">
        <f t="shared" si="2"/>
        <v>801</v>
      </c>
      <c r="O112" s="154">
        <v>1</v>
      </c>
      <c r="P112" s="86" t="str">
        <f t="shared" si="3"/>
        <v>No</v>
      </c>
    </row>
    <row r="113" spans="1:16" x14ac:dyDescent="0.35">
      <c r="A113" s="86">
        <f>Bonding!A113</f>
        <v>803</v>
      </c>
      <c r="B113" s="87" t="str">
        <f>Bonding!B113</f>
        <v>KATKUSMA</v>
      </c>
      <c r="C113" s="88">
        <v>0.47445845004668535</v>
      </c>
      <c r="D113" s="88">
        <v>0.11181634642160959</v>
      </c>
      <c r="E113" s="88">
        <v>0.19642789203542796</v>
      </c>
      <c r="F113" s="88">
        <v>0.14423521753083751</v>
      </c>
      <c r="G113" s="88">
        <v>-0.25873122348354544</v>
      </c>
      <c r="H113" s="88">
        <v>0</v>
      </c>
      <c r="I113" s="65"/>
      <c r="J113" s="126"/>
      <c r="N113" s="92">
        <f t="shared" si="2"/>
        <v>802</v>
      </c>
      <c r="O113" s="154">
        <v>112</v>
      </c>
      <c r="P113" s="86" t="str">
        <f t="shared" si="3"/>
        <v>No</v>
      </c>
    </row>
    <row r="114" spans="1:16" x14ac:dyDescent="0.35">
      <c r="A114" s="86">
        <f>Bonding!A114</f>
        <v>804</v>
      </c>
      <c r="B114" s="87" t="str">
        <f>Bonding!B114</f>
        <v xml:space="preserve">SAHJANI </v>
      </c>
      <c r="C114" s="88">
        <v>0.21923056674300456</v>
      </c>
      <c r="D114" s="88">
        <v>0.16565923788146011</v>
      </c>
      <c r="E114" s="88">
        <v>0.10888888888888888</v>
      </c>
      <c r="F114" s="88">
        <v>0.12879586752736757</v>
      </c>
      <c r="G114" s="88">
        <v>-0.4673609346246162</v>
      </c>
      <c r="H114" s="88">
        <v>0</v>
      </c>
      <c r="I114" s="65"/>
      <c r="J114" s="126"/>
      <c r="N114" s="92">
        <f t="shared" si="2"/>
        <v>803</v>
      </c>
      <c r="O114" s="154">
        <v>13</v>
      </c>
      <c r="P114" s="86" t="str">
        <f t="shared" si="3"/>
        <v>No</v>
      </c>
    </row>
    <row r="115" spans="1:16" x14ac:dyDescent="0.35">
      <c r="C115" s="123"/>
      <c r="D115" s="123"/>
      <c r="E115" s="123"/>
      <c r="F115" s="123"/>
      <c r="G115" s="123"/>
      <c r="H115" s="125"/>
      <c r="J115" s="126"/>
      <c r="N115" s="92">
        <f t="shared" si="2"/>
        <v>804</v>
      </c>
      <c r="O115" s="154">
        <v>22</v>
      </c>
      <c r="P115" s="86" t="str">
        <f t="shared" si="3"/>
        <v>No</v>
      </c>
    </row>
    <row r="116" spans="1:16" x14ac:dyDescent="0.35">
      <c r="N116"/>
      <c r="O116"/>
      <c r="P116"/>
    </row>
    <row r="117" spans="1:16" x14ac:dyDescent="0.35">
      <c r="N117"/>
      <c r="O117"/>
      <c r="P117"/>
    </row>
    <row r="118" spans="1:16" x14ac:dyDescent="0.35">
      <c r="N118"/>
      <c r="O118"/>
      <c r="P118"/>
    </row>
    <row r="119" spans="1:16" x14ac:dyDescent="0.35">
      <c r="N119"/>
      <c r="O119"/>
      <c r="P119"/>
    </row>
    <row r="120" spans="1:16" x14ac:dyDescent="0.35">
      <c r="B120" s="2"/>
      <c r="N120"/>
      <c r="O120"/>
      <c r="P120"/>
    </row>
    <row r="121" spans="1:16" x14ac:dyDescent="0.35">
      <c r="B121" s="2"/>
    </row>
    <row r="122" spans="1:16" x14ac:dyDescent="0.35">
      <c r="B122" s="2"/>
    </row>
    <row r="123" spans="1:16" x14ac:dyDescent="0.35">
      <c r="B123" s="2"/>
    </row>
    <row r="124" spans="1:16" x14ac:dyDescent="0.35">
      <c r="B124" s="2"/>
    </row>
    <row r="125" spans="1:16" x14ac:dyDescent="0.35">
      <c r="B125" s="2"/>
    </row>
    <row r="126" spans="1:16" x14ac:dyDescent="0.35">
      <c r="B126" s="2"/>
    </row>
    <row r="127" spans="1:16" x14ac:dyDescent="0.35">
      <c r="B127" s="2"/>
    </row>
    <row r="128" spans="1:16" x14ac:dyDescent="0.35">
      <c r="B128" s="2"/>
    </row>
    <row r="129" spans="2:2" x14ac:dyDescent="0.35">
      <c r="B129" s="2"/>
    </row>
    <row r="130" spans="2:2" x14ac:dyDescent="0.35">
      <c r="B130" s="2"/>
    </row>
    <row r="131" spans="2:2" x14ac:dyDescent="0.35">
      <c r="B131" s="2"/>
    </row>
    <row r="132" spans="2:2" x14ac:dyDescent="0.35">
      <c r="B132" s="2"/>
    </row>
    <row r="133" spans="2:2" x14ac:dyDescent="0.35">
      <c r="B133" s="2"/>
    </row>
    <row r="134" spans="2:2" x14ac:dyDescent="0.35">
      <c r="B134" s="2"/>
    </row>
    <row r="135" spans="2:2" x14ac:dyDescent="0.35">
      <c r="B135" s="2"/>
    </row>
    <row r="136" spans="2:2" x14ac:dyDescent="0.35">
      <c r="B136" s="2"/>
    </row>
    <row r="137" spans="2:2" x14ac:dyDescent="0.35">
      <c r="B137" s="2"/>
    </row>
    <row r="138" spans="2:2" x14ac:dyDescent="0.35">
      <c r="B138" s="2"/>
    </row>
    <row r="139" spans="2:2" x14ac:dyDescent="0.35">
      <c r="B139" s="2"/>
    </row>
    <row r="140" spans="2:2" x14ac:dyDescent="0.35">
      <c r="B140" s="2"/>
    </row>
    <row r="141" spans="2:2" x14ac:dyDescent="0.35">
      <c r="B141" s="2"/>
    </row>
    <row r="142" spans="2:2" x14ac:dyDescent="0.35">
      <c r="B142" s="2"/>
    </row>
    <row r="143" spans="2:2" x14ac:dyDescent="0.35">
      <c r="B143" s="2"/>
    </row>
    <row r="144" spans="2:2" x14ac:dyDescent="0.35">
      <c r="B144" s="2"/>
    </row>
    <row r="145" spans="2:2" x14ac:dyDescent="0.35">
      <c r="B145" s="2"/>
    </row>
    <row r="146" spans="2:2" x14ac:dyDescent="0.35">
      <c r="B146" s="2"/>
    </row>
    <row r="147" spans="2:2" x14ac:dyDescent="0.35">
      <c r="B147" s="2"/>
    </row>
    <row r="148" spans="2:2" x14ac:dyDescent="0.35">
      <c r="B148" s="2"/>
    </row>
    <row r="149" spans="2:2" x14ac:dyDescent="0.35">
      <c r="B149" s="2"/>
    </row>
    <row r="150" spans="2:2" x14ac:dyDescent="0.35">
      <c r="B150" s="2"/>
    </row>
    <row r="151" spans="2:2" x14ac:dyDescent="0.35">
      <c r="B151" s="2"/>
    </row>
    <row r="152" spans="2:2" x14ac:dyDescent="0.35">
      <c r="B152" s="2"/>
    </row>
    <row r="153" spans="2:2" x14ac:dyDescent="0.35">
      <c r="B153" s="2"/>
    </row>
    <row r="154" spans="2:2" x14ac:dyDescent="0.35">
      <c r="B154" s="2"/>
    </row>
    <row r="155" spans="2:2" x14ac:dyDescent="0.35">
      <c r="B155" s="2"/>
    </row>
    <row r="156" spans="2:2" x14ac:dyDescent="0.35">
      <c r="B156" s="2"/>
    </row>
    <row r="157" spans="2:2" x14ac:dyDescent="0.35">
      <c r="B157" s="2"/>
    </row>
    <row r="158" spans="2:2" x14ac:dyDescent="0.35">
      <c r="B158" s="2"/>
    </row>
    <row r="159" spans="2:2" x14ac:dyDescent="0.35">
      <c r="B159" s="2"/>
    </row>
    <row r="160" spans="2:2" x14ac:dyDescent="0.35">
      <c r="B160" s="2"/>
    </row>
    <row r="161" spans="2:2" x14ac:dyDescent="0.35">
      <c r="B161" s="2"/>
    </row>
    <row r="162" spans="2:2" x14ac:dyDescent="0.35">
      <c r="B162" s="2"/>
    </row>
    <row r="163" spans="2:2" x14ac:dyDescent="0.35">
      <c r="B163" s="2"/>
    </row>
    <row r="164" spans="2:2" x14ac:dyDescent="0.35">
      <c r="B164" s="2"/>
    </row>
    <row r="165" spans="2:2" x14ac:dyDescent="0.35">
      <c r="B165" s="2"/>
    </row>
    <row r="166" spans="2:2" x14ac:dyDescent="0.35">
      <c r="B166" s="2"/>
    </row>
    <row r="167" spans="2:2" x14ac:dyDescent="0.35">
      <c r="B167" s="2"/>
    </row>
    <row r="168" spans="2:2" x14ac:dyDescent="0.35">
      <c r="B168" s="2"/>
    </row>
    <row r="169" spans="2:2" x14ac:dyDescent="0.35">
      <c r="B169" s="2"/>
    </row>
    <row r="170" spans="2:2" x14ac:dyDescent="0.35">
      <c r="B170" s="2"/>
    </row>
    <row r="171" spans="2:2" x14ac:dyDescent="0.35">
      <c r="B171" s="2"/>
    </row>
    <row r="172" spans="2:2" x14ac:dyDescent="0.35">
      <c r="B172" s="2"/>
    </row>
    <row r="173" spans="2:2" x14ac:dyDescent="0.35">
      <c r="B173" s="2"/>
    </row>
    <row r="174" spans="2:2" x14ac:dyDescent="0.35">
      <c r="B174" s="2"/>
    </row>
    <row r="175" spans="2:2" x14ac:dyDescent="0.35">
      <c r="B175" s="2"/>
    </row>
    <row r="176" spans="2:2" x14ac:dyDescent="0.35">
      <c r="B176" s="2"/>
    </row>
    <row r="177" spans="2:2" x14ac:dyDescent="0.35">
      <c r="B177" s="2"/>
    </row>
    <row r="178" spans="2:2" x14ac:dyDescent="0.35">
      <c r="B178" s="2"/>
    </row>
    <row r="179" spans="2:2" x14ac:dyDescent="0.35">
      <c r="B179" s="2"/>
    </row>
    <row r="180" spans="2:2" x14ac:dyDescent="0.35">
      <c r="B180" s="2"/>
    </row>
    <row r="181" spans="2:2" x14ac:dyDescent="0.35">
      <c r="B181" s="2"/>
    </row>
    <row r="182" spans="2:2" x14ac:dyDescent="0.35">
      <c r="B182" s="2"/>
    </row>
    <row r="183" spans="2:2" x14ac:dyDescent="0.35">
      <c r="B183" s="2"/>
    </row>
    <row r="184" spans="2:2" x14ac:dyDescent="0.35">
      <c r="B184" s="2"/>
    </row>
    <row r="185" spans="2:2" x14ac:dyDescent="0.35">
      <c r="B185" s="2"/>
    </row>
    <row r="186" spans="2:2" x14ac:dyDescent="0.35">
      <c r="B186" s="2"/>
    </row>
    <row r="187" spans="2:2" x14ac:dyDescent="0.35">
      <c r="B187" s="2"/>
    </row>
    <row r="188" spans="2:2" x14ac:dyDescent="0.35">
      <c r="B188" s="2"/>
    </row>
    <row r="189" spans="2:2" x14ac:dyDescent="0.35">
      <c r="B189" s="2"/>
    </row>
    <row r="190" spans="2:2" x14ac:dyDescent="0.35">
      <c r="B190" s="2"/>
    </row>
    <row r="191" spans="2:2" x14ac:dyDescent="0.35">
      <c r="B191" s="2"/>
    </row>
    <row r="192" spans="2:2" x14ac:dyDescent="0.35">
      <c r="B192" s="2"/>
    </row>
    <row r="193" spans="2:2" x14ac:dyDescent="0.35">
      <c r="B193" s="2"/>
    </row>
    <row r="194" spans="2:2" x14ac:dyDescent="0.35">
      <c r="B194" s="2"/>
    </row>
    <row r="195" spans="2:2" x14ac:dyDescent="0.35">
      <c r="B195" s="2"/>
    </row>
    <row r="196" spans="2:2" x14ac:dyDescent="0.35">
      <c r="B196" s="2"/>
    </row>
    <row r="197" spans="2:2" x14ac:dyDescent="0.35">
      <c r="B197" s="2"/>
    </row>
    <row r="198" spans="2:2" x14ac:dyDescent="0.35">
      <c r="B198" s="2"/>
    </row>
    <row r="199" spans="2:2" x14ac:dyDescent="0.35">
      <c r="B199" s="2"/>
    </row>
    <row r="200" spans="2:2" x14ac:dyDescent="0.35">
      <c r="B200" s="2"/>
    </row>
    <row r="201" spans="2:2" x14ac:dyDescent="0.35">
      <c r="B201" s="2"/>
    </row>
    <row r="202" spans="2:2" x14ac:dyDescent="0.35">
      <c r="B202" s="2"/>
    </row>
    <row r="203" spans="2:2" x14ac:dyDescent="0.35">
      <c r="B203" s="2"/>
    </row>
    <row r="204" spans="2:2" x14ac:dyDescent="0.35">
      <c r="B204" s="2"/>
    </row>
    <row r="205" spans="2:2" x14ac:dyDescent="0.35">
      <c r="B205" s="2"/>
    </row>
    <row r="206" spans="2:2" x14ac:dyDescent="0.35">
      <c r="B206" s="2"/>
    </row>
    <row r="207" spans="2:2" x14ac:dyDescent="0.35">
      <c r="B207" s="2"/>
    </row>
    <row r="208" spans="2:2" x14ac:dyDescent="0.35">
      <c r="B208" s="2"/>
    </row>
    <row r="209" spans="2:2" x14ac:dyDescent="0.35">
      <c r="B209" s="2"/>
    </row>
    <row r="210" spans="2:2" x14ac:dyDescent="0.35">
      <c r="B210" s="2"/>
    </row>
    <row r="211" spans="2:2" x14ac:dyDescent="0.35">
      <c r="B211" s="2"/>
    </row>
    <row r="212" spans="2:2" x14ac:dyDescent="0.35">
      <c r="B212" s="2"/>
    </row>
    <row r="213" spans="2:2" x14ac:dyDescent="0.35">
      <c r="B213" s="2"/>
    </row>
    <row r="214" spans="2:2" x14ac:dyDescent="0.35">
      <c r="B214" s="2"/>
    </row>
    <row r="215" spans="2:2" x14ac:dyDescent="0.35">
      <c r="B215" s="2"/>
    </row>
    <row r="216" spans="2:2" x14ac:dyDescent="0.35">
      <c r="B216" s="2"/>
    </row>
    <row r="217" spans="2:2" x14ac:dyDescent="0.35">
      <c r="B217" s="2"/>
    </row>
    <row r="218" spans="2:2" x14ac:dyDescent="0.35">
      <c r="B218" s="2"/>
    </row>
    <row r="219" spans="2:2" x14ac:dyDescent="0.35">
      <c r="B219" s="2"/>
    </row>
    <row r="220" spans="2:2" x14ac:dyDescent="0.35">
      <c r="B220" s="2"/>
    </row>
    <row r="221" spans="2:2" x14ac:dyDescent="0.35">
      <c r="B221" s="2"/>
    </row>
    <row r="222" spans="2:2" x14ac:dyDescent="0.35">
      <c r="B222" s="2"/>
    </row>
    <row r="223" spans="2:2" x14ac:dyDescent="0.35">
      <c r="B223" s="2"/>
    </row>
    <row r="224" spans="2:2" x14ac:dyDescent="0.35">
      <c r="B224" s="2"/>
    </row>
    <row r="225" spans="2:8" x14ac:dyDescent="0.35">
      <c r="B225" s="2"/>
    </row>
    <row r="226" spans="2:8" x14ac:dyDescent="0.35">
      <c r="B226" s="2"/>
    </row>
    <row r="227" spans="2:8" x14ac:dyDescent="0.35">
      <c r="B227" s="2"/>
    </row>
    <row r="228" spans="2:8" x14ac:dyDescent="0.35">
      <c r="B228" s="2"/>
    </row>
    <row r="229" spans="2:8" x14ac:dyDescent="0.35">
      <c r="B229" s="2"/>
    </row>
    <row r="230" spans="2:8" x14ac:dyDescent="0.35">
      <c r="B230" s="2"/>
    </row>
    <row r="231" spans="2:8" x14ac:dyDescent="0.35">
      <c r="B231" s="2"/>
    </row>
    <row r="232" spans="2:8" x14ac:dyDescent="0.35">
      <c r="B232" s="2"/>
    </row>
    <row r="233" spans="2:8" x14ac:dyDescent="0.35">
      <c r="B233" s="2"/>
      <c r="C233">
        <f>SUM(C120:C232)</f>
        <v>0</v>
      </c>
      <c r="D233">
        <f t="shared" ref="D233:F233" si="4">SUM(D120:D232)</f>
        <v>0</v>
      </c>
      <c r="E233">
        <f t="shared" si="4"/>
        <v>0</v>
      </c>
      <c r="F233">
        <f t="shared" si="4"/>
        <v>0</v>
      </c>
      <c r="G233">
        <f>SUM(G120:G232)</f>
        <v>0</v>
      </c>
      <c r="H233">
        <f>SUM(H120:H232)</f>
        <v>0</v>
      </c>
    </row>
    <row r="235" spans="2:8" x14ac:dyDescent="0.35">
      <c r="C235" s="124">
        <f>C233/1000</f>
        <v>0</v>
      </c>
      <c r="D235" s="124">
        <f t="shared" ref="D235:F235" si="5">D233/1000</f>
        <v>0</v>
      </c>
      <c r="E235" s="124">
        <f t="shared" si="5"/>
        <v>0</v>
      </c>
      <c r="F235" s="124">
        <f t="shared" si="5"/>
        <v>0</v>
      </c>
      <c r="H235" s="124">
        <f>H233/1000</f>
        <v>0</v>
      </c>
    </row>
  </sheetData>
  <mergeCells count="1">
    <mergeCell ref="N1:P1"/>
  </mergeCells>
  <conditionalFormatting sqref="C2:C114">
    <cfRule type="cellIs" dxfId="1" priority="2" operator="lessThan">
      <formula>0.1</formula>
    </cfRule>
  </conditionalFormatting>
  <conditionalFormatting sqref="P3:P115">
    <cfRule type="containsText" dxfId="0" priority="1" operator="containsText" text="Yes">
      <formula>NOT(ISERROR(SEARCH("Yes",P3)))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aturity_filler">
                <anchor moveWithCells="1" sizeWithCells="1">
                  <from>
                    <xdr:col>8</xdr:col>
                    <xdr:colOff>565150</xdr:colOff>
                    <xdr:row>3</xdr:row>
                    <xdr:rowOff>38100</xdr:rowOff>
                  </from>
                  <to>
                    <xdr:col>10</xdr:col>
                    <xdr:colOff>304800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9BC75-BEB2-47DA-BB07-B0BB548C985B}">
  <sheetPr codeName="Sheet9"/>
  <dimension ref="A1:GA190"/>
  <sheetViews>
    <sheetView zoomScale="92" workbookViewId="0">
      <pane xSplit="2" ySplit="1" topLeftCell="BN2" activePane="bottomRight" state="frozen"/>
      <selection pane="topRight" activeCell="C1" sqref="C1"/>
      <selection pane="bottomLeft" activeCell="A2" sqref="A2"/>
      <selection pane="bottomRight" activeCell="CC3" sqref="CC3:CC8"/>
    </sheetView>
  </sheetViews>
  <sheetFormatPr defaultRowHeight="14.5" x14ac:dyDescent="0.35"/>
  <cols>
    <col min="1" max="1" width="9.36328125" bestFit="1" customWidth="1"/>
    <col min="2" max="2" width="17.6328125" bestFit="1" customWidth="1"/>
    <col min="3" max="20" width="10" bestFit="1" customWidth="1"/>
    <col min="21" max="31" width="9.90625" bestFit="1" customWidth="1"/>
    <col min="32" max="33" width="13" bestFit="1" customWidth="1"/>
    <col min="34" max="35" width="9.90625" bestFit="1" customWidth="1"/>
    <col min="36" max="36" width="13" bestFit="1" customWidth="1"/>
    <col min="37" max="51" width="9.90625" bestFit="1" customWidth="1"/>
    <col min="52" max="72" width="9.453125" bestFit="1" customWidth="1"/>
    <col min="73" max="73" width="10.36328125" bestFit="1" customWidth="1"/>
    <col min="74" max="82" width="9.453125" bestFit="1" customWidth="1"/>
    <col min="83" max="91" width="9.6328125" bestFit="1" customWidth="1"/>
    <col min="92" max="96" width="10.36328125" bestFit="1" customWidth="1"/>
    <col min="97" max="97" width="9.6328125" bestFit="1" customWidth="1"/>
    <col min="98" max="110" width="10.36328125" bestFit="1" customWidth="1"/>
    <col min="111" max="112" width="10.08984375" bestFit="1" customWidth="1"/>
    <col min="113" max="113" width="10.36328125" bestFit="1" customWidth="1"/>
    <col min="114" max="118" width="10.08984375" bestFit="1" customWidth="1"/>
    <col min="119" max="119" width="10.36328125" bestFit="1" customWidth="1"/>
    <col min="120" max="121" width="10.08984375" bestFit="1" customWidth="1"/>
    <col min="122" max="124" width="10.36328125" bestFit="1" customWidth="1"/>
    <col min="125" max="125" width="10.08984375" bestFit="1" customWidth="1"/>
    <col min="126" max="131" width="10.36328125" bestFit="1" customWidth="1"/>
    <col min="132" max="132" width="10.08984375" bestFit="1" customWidth="1"/>
    <col min="133" max="138" width="10.36328125" bestFit="1" customWidth="1"/>
    <col min="139" max="139" width="10.08984375" bestFit="1" customWidth="1"/>
    <col min="140" max="144" width="10.36328125" bestFit="1" customWidth="1"/>
    <col min="145" max="171" width="9.6328125" bestFit="1" customWidth="1"/>
    <col min="172" max="183" width="10.36328125" bestFit="1" customWidth="1"/>
  </cols>
  <sheetData>
    <row r="1" spans="1:183" x14ac:dyDescent="0.35">
      <c r="B1" s="81" t="s">
        <v>50</v>
      </c>
      <c r="C1" s="82">
        <f>Report!C2-2</f>
        <v>44878</v>
      </c>
      <c r="D1" s="82">
        <f>C1+1</f>
        <v>44879</v>
      </c>
      <c r="E1" s="82">
        <f t="shared" ref="E1:BP1" si="0">D1+1</f>
        <v>44880</v>
      </c>
      <c r="F1" s="82">
        <f t="shared" si="0"/>
        <v>44881</v>
      </c>
      <c r="G1" s="82">
        <f t="shared" si="0"/>
        <v>44882</v>
      </c>
      <c r="H1" s="82">
        <f t="shared" si="0"/>
        <v>44883</v>
      </c>
      <c r="I1" s="82">
        <f t="shared" si="0"/>
        <v>44884</v>
      </c>
      <c r="J1" s="82">
        <f t="shared" si="0"/>
        <v>44885</v>
      </c>
      <c r="K1" s="82">
        <f t="shared" si="0"/>
        <v>44886</v>
      </c>
      <c r="L1" s="82">
        <f t="shared" si="0"/>
        <v>44887</v>
      </c>
      <c r="M1" s="82">
        <f t="shared" si="0"/>
        <v>44888</v>
      </c>
      <c r="N1" s="82">
        <f t="shared" si="0"/>
        <v>44889</v>
      </c>
      <c r="O1" s="82">
        <f t="shared" si="0"/>
        <v>44890</v>
      </c>
      <c r="P1" s="82">
        <f t="shared" si="0"/>
        <v>44891</v>
      </c>
      <c r="Q1" s="82">
        <f t="shared" si="0"/>
        <v>44892</v>
      </c>
      <c r="R1" s="82">
        <f t="shared" si="0"/>
        <v>44893</v>
      </c>
      <c r="S1" s="82">
        <f t="shared" si="0"/>
        <v>44894</v>
      </c>
      <c r="T1" s="82">
        <f t="shared" si="0"/>
        <v>44895</v>
      </c>
      <c r="U1" s="82">
        <f t="shared" si="0"/>
        <v>44896</v>
      </c>
      <c r="V1" s="82">
        <f t="shared" si="0"/>
        <v>44897</v>
      </c>
      <c r="W1" s="82">
        <f t="shared" si="0"/>
        <v>44898</v>
      </c>
      <c r="X1" s="82">
        <f t="shared" si="0"/>
        <v>44899</v>
      </c>
      <c r="Y1" s="82">
        <f t="shared" si="0"/>
        <v>44900</v>
      </c>
      <c r="Z1" s="82">
        <f t="shared" si="0"/>
        <v>44901</v>
      </c>
      <c r="AA1" s="82">
        <f t="shared" si="0"/>
        <v>44902</v>
      </c>
      <c r="AB1" s="82">
        <f t="shared" si="0"/>
        <v>44903</v>
      </c>
      <c r="AC1" s="82">
        <f t="shared" si="0"/>
        <v>44904</v>
      </c>
      <c r="AD1" s="82">
        <f t="shared" si="0"/>
        <v>44905</v>
      </c>
      <c r="AE1" s="82">
        <f t="shared" si="0"/>
        <v>44906</v>
      </c>
      <c r="AF1" s="82">
        <f t="shared" si="0"/>
        <v>44907</v>
      </c>
      <c r="AG1" s="82">
        <f t="shared" si="0"/>
        <v>44908</v>
      </c>
      <c r="AH1" s="82">
        <f t="shared" si="0"/>
        <v>44909</v>
      </c>
      <c r="AI1" s="82">
        <f t="shared" si="0"/>
        <v>44910</v>
      </c>
      <c r="AJ1" s="82">
        <f t="shared" si="0"/>
        <v>44911</v>
      </c>
      <c r="AK1" s="82">
        <f t="shared" si="0"/>
        <v>44912</v>
      </c>
      <c r="AL1" s="82">
        <f t="shared" si="0"/>
        <v>44913</v>
      </c>
      <c r="AM1" s="82">
        <f t="shared" si="0"/>
        <v>44914</v>
      </c>
      <c r="AN1" s="82">
        <f t="shared" si="0"/>
        <v>44915</v>
      </c>
      <c r="AO1" s="82">
        <f t="shared" si="0"/>
        <v>44916</v>
      </c>
      <c r="AP1" s="82">
        <f t="shared" si="0"/>
        <v>44917</v>
      </c>
      <c r="AQ1" s="82">
        <f t="shared" si="0"/>
        <v>44918</v>
      </c>
      <c r="AR1" s="82">
        <f t="shared" si="0"/>
        <v>44919</v>
      </c>
      <c r="AS1" s="82">
        <f t="shared" si="0"/>
        <v>44920</v>
      </c>
      <c r="AT1" s="82">
        <f t="shared" si="0"/>
        <v>44921</v>
      </c>
      <c r="AU1" s="82">
        <f t="shared" si="0"/>
        <v>44922</v>
      </c>
      <c r="AV1" s="82">
        <f t="shared" si="0"/>
        <v>44923</v>
      </c>
      <c r="AW1" s="82">
        <f t="shared" si="0"/>
        <v>44924</v>
      </c>
      <c r="AX1" s="82">
        <f t="shared" si="0"/>
        <v>44925</v>
      </c>
      <c r="AY1" s="82">
        <f t="shared" si="0"/>
        <v>44926</v>
      </c>
      <c r="AZ1" s="82">
        <f t="shared" si="0"/>
        <v>44927</v>
      </c>
      <c r="BA1" s="82">
        <f t="shared" si="0"/>
        <v>44928</v>
      </c>
      <c r="BB1" s="82">
        <f t="shared" si="0"/>
        <v>44929</v>
      </c>
      <c r="BC1" s="82">
        <f t="shared" si="0"/>
        <v>44930</v>
      </c>
      <c r="BD1" s="82">
        <f t="shared" si="0"/>
        <v>44931</v>
      </c>
      <c r="BE1" s="82">
        <f t="shared" si="0"/>
        <v>44932</v>
      </c>
      <c r="BF1" s="82">
        <f t="shared" si="0"/>
        <v>44933</v>
      </c>
      <c r="BG1" s="82">
        <f t="shared" si="0"/>
        <v>44934</v>
      </c>
      <c r="BH1" s="82">
        <f t="shared" si="0"/>
        <v>44935</v>
      </c>
      <c r="BI1" s="82">
        <f t="shared" si="0"/>
        <v>44936</v>
      </c>
      <c r="BJ1" s="82">
        <f t="shared" si="0"/>
        <v>44937</v>
      </c>
      <c r="BK1" s="82">
        <f t="shared" si="0"/>
        <v>44938</v>
      </c>
      <c r="BL1" s="82">
        <f t="shared" si="0"/>
        <v>44939</v>
      </c>
      <c r="BM1" s="82">
        <f t="shared" si="0"/>
        <v>44940</v>
      </c>
      <c r="BN1" s="82">
        <f t="shared" si="0"/>
        <v>44941</v>
      </c>
      <c r="BO1" s="82">
        <f t="shared" si="0"/>
        <v>44942</v>
      </c>
      <c r="BP1" s="82">
        <f t="shared" si="0"/>
        <v>44943</v>
      </c>
      <c r="BQ1" s="82">
        <f t="shared" ref="BQ1:EB1" si="1">BP1+1</f>
        <v>44944</v>
      </c>
      <c r="BR1" s="82">
        <f t="shared" si="1"/>
        <v>44945</v>
      </c>
      <c r="BS1" s="82">
        <f t="shared" si="1"/>
        <v>44946</v>
      </c>
      <c r="BT1" s="82">
        <f t="shared" si="1"/>
        <v>44947</v>
      </c>
      <c r="BU1" s="82">
        <f t="shared" si="1"/>
        <v>44948</v>
      </c>
      <c r="BV1" s="82">
        <f t="shared" si="1"/>
        <v>44949</v>
      </c>
      <c r="BW1" s="82">
        <f t="shared" si="1"/>
        <v>44950</v>
      </c>
      <c r="BX1" s="82">
        <f t="shared" si="1"/>
        <v>44951</v>
      </c>
      <c r="BY1" s="82">
        <f t="shared" si="1"/>
        <v>44952</v>
      </c>
      <c r="BZ1" s="82">
        <f t="shared" si="1"/>
        <v>44953</v>
      </c>
      <c r="CA1" s="82">
        <f t="shared" si="1"/>
        <v>44954</v>
      </c>
      <c r="CB1" s="82">
        <f t="shared" si="1"/>
        <v>44955</v>
      </c>
      <c r="CC1" s="82">
        <f t="shared" si="1"/>
        <v>44956</v>
      </c>
      <c r="CD1" s="82">
        <f t="shared" si="1"/>
        <v>44957</v>
      </c>
      <c r="CE1" s="82">
        <f t="shared" si="1"/>
        <v>44958</v>
      </c>
      <c r="CF1" s="82">
        <f t="shared" si="1"/>
        <v>44959</v>
      </c>
      <c r="CG1" s="82">
        <f t="shared" si="1"/>
        <v>44960</v>
      </c>
      <c r="CH1" s="82">
        <f t="shared" si="1"/>
        <v>44961</v>
      </c>
      <c r="CI1" s="82">
        <f t="shared" si="1"/>
        <v>44962</v>
      </c>
      <c r="CJ1" s="82">
        <f t="shared" si="1"/>
        <v>44963</v>
      </c>
      <c r="CK1" s="82">
        <f t="shared" si="1"/>
        <v>44964</v>
      </c>
      <c r="CL1" s="82">
        <f t="shared" si="1"/>
        <v>44965</v>
      </c>
      <c r="CM1" s="82">
        <f t="shared" si="1"/>
        <v>44966</v>
      </c>
      <c r="CN1" s="82">
        <f t="shared" si="1"/>
        <v>44967</v>
      </c>
      <c r="CO1" s="82">
        <f t="shared" si="1"/>
        <v>44968</v>
      </c>
      <c r="CP1" s="82">
        <f t="shared" si="1"/>
        <v>44969</v>
      </c>
      <c r="CQ1" s="82">
        <f t="shared" si="1"/>
        <v>44970</v>
      </c>
      <c r="CR1" s="82">
        <f t="shared" si="1"/>
        <v>44971</v>
      </c>
      <c r="CS1" s="82">
        <f t="shared" si="1"/>
        <v>44972</v>
      </c>
      <c r="CT1" s="82">
        <f t="shared" si="1"/>
        <v>44973</v>
      </c>
      <c r="CU1" s="82">
        <f t="shared" si="1"/>
        <v>44974</v>
      </c>
      <c r="CV1" s="82">
        <f t="shared" si="1"/>
        <v>44975</v>
      </c>
      <c r="CW1" s="82">
        <f t="shared" si="1"/>
        <v>44976</v>
      </c>
      <c r="CX1" s="82">
        <f t="shared" si="1"/>
        <v>44977</v>
      </c>
      <c r="CY1" s="82">
        <f t="shared" si="1"/>
        <v>44978</v>
      </c>
      <c r="CZ1" s="82">
        <f t="shared" si="1"/>
        <v>44979</v>
      </c>
      <c r="DA1" s="82">
        <f t="shared" si="1"/>
        <v>44980</v>
      </c>
      <c r="DB1" s="82">
        <f t="shared" si="1"/>
        <v>44981</v>
      </c>
      <c r="DC1" s="82">
        <f t="shared" si="1"/>
        <v>44982</v>
      </c>
      <c r="DD1" s="82">
        <f t="shared" si="1"/>
        <v>44983</v>
      </c>
      <c r="DE1" s="82">
        <f t="shared" si="1"/>
        <v>44984</v>
      </c>
      <c r="DF1" s="82">
        <f t="shared" si="1"/>
        <v>44985</v>
      </c>
      <c r="DG1" s="82">
        <f t="shared" si="1"/>
        <v>44986</v>
      </c>
      <c r="DH1" s="82">
        <f t="shared" si="1"/>
        <v>44987</v>
      </c>
      <c r="DI1" s="82">
        <f t="shared" si="1"/>
        <v>44988</v>
      </c>
      <c r="DJ1" s="82">
        <f t="shared" si="1"/>
        <v>44989</v>
      </c>
      <c r="DK1" s="82">
        <f t="shared" si="1"/>
        <v>44990</v>
      </c>
      <c r="DL1" s="82">
        <f t="shared" si="1"/>
        <v>44991</v>
      </c>
      <c r="DM1" s="82">
        <f t="shared" si="1"/>
        <v>44992</v>
      </c>
      <c r="DN1" s="82">
        <f t="shared" si="1"/>
        <v>44993</v>
      </c>
      <c r="DO1" s="82">
        <f t="shared" si="1"/>
        <v>44994</v>
      </c>
      <c r="DP1" s="82">
        <f t="shared" si="1"/>
        <v>44995</v>
      </c>
      <c r="DQ1" s="82">
        <f t="shared" si="1"/>
        <v>44996</v>
      </c>
      <c r="DR1" s="82">
        <f t="shared" si="1"/>
        <v>44997</v>
      </c>
      <c r="DS1" s="82">
        <f t="shared" si="1"/>
        <v>44998</v>
      </c>
      <c r="DT1" s="82">
        <f t="shared" si="1"/>
        <v>44999</v>
      </c>
      <c r="DU1" s="82">
        <f t="shared" si="1"/>
        <v>45000</v>
      </c>
      <c r="DV1" s="82">
        <f t="shared" si="1"/>
        <v>45001</v>
      </c>
      <c r="DW1" s="82">
        <f t="shared" si="1"/>
        <v>45002</v>
      </c>
      <c r="DX1" s="82">
        <f t="shared" si="1"/>
        <v>45003</v>
      </c>
      <c r="DY1" s="82">
        <f t="shared" si="1"/>
        <v>45004</v>
      </c>
      <c r="DZ1" s="82">
        <f t="shared" si="1"/>
        <v>45005</v>
      </c>
      <c r="EA1" s="82">
        <f t="shared" si="1"/>
        <v>45006</v>
      </c>
      <c r="EB1" s="82">
        <f t="shared" si="1"/>
        <v>45007</v>
      </c>
      <c r="EC1" s="82">
        <f t="shared" ref="EC1:GA1" si="2">EB1+1</f>
        <v>45008</v>
      </c>
      <c r="ED1" s="82">
        <f t="shared" si="2"/>
        <v>45009</v>
      </c>
      <c r="EE1" s="82">
        <f t="shared" si="2"/>
        <v>45010</v>
      </c>
      <c r="EF1" s="82">
        <f t="shared" si="2"/>
        <v>45011</v>
      </c>
      <c r="EG1" s="82">
        <f t="shared" si="2"/>
        <v>45012</v>
      </c>
      <c r="EH1" s="82">
        <f t="shared" si="2"/>
        <v>45013</v>
      </c>
      <c r="EI1" s="82">
        <f t="shared" si="2"/>
        <v>45014</v>
      </c>
      <c r="EJ1" s="82">
        <f t="shared" si="2"/>
        <v>45015</v>
      </c>
      <c r="EK1" s="82">
        <f t="shared" si="2"/>
        <v>45016</v>
      </c>
      <c r="EL1" s="82">
        <f t="shared" si="2"/>
        <v>45017</v>
      </c>
      <c r="EM1" s="82">
        <f t="shared" si="2"/>
        <v>45018</v>
      </c>
      <c r="EN1" s="82">
        <f t="shared" si="2"/>
        <v>45019</v>
      </c>
      <c r="EO1" s="82">
        <f t="shared" si="2"/>
        <v>45020</v>
      </c>
      <c r="EP1" s="82">
        <f t="shared" si="2"/>
        <v>45021</v>
      </c>
      <c r="EQ1" s="82">
        <f t="shared" si="2"/>
        <v>45022</v>
      </c>
      <c r="ER1" s="82">
        <f t="shared" si="2"/>
        <v>45023</v>
      </c>
      <c r="ES1" s="82">
        <f t="shared" si="2"/>
        <v>45024</v>
      </c>
      <c r="ET1" s="82">
        <f t="shared" si="2"/>
        <v>45025</v>
      </c>
      <c r="EU1" s="82">
        <f t="shared" si="2"/>
        <v>45026</v>
      </c>
      <c r="EV1" s="82">
        <f t="shared" si="2"/>
        <v>45027</v>
      </c>
      <c r="EW1" s="82">
        <f t="shared" si="2"/>
        <v>45028</v>
      </c>
      <c r="EX1" s="82">
        <f t="shared" si="2"/>
        <v>45029</v>
      </c>
      <c r="EY1" s="82">
        <f t="shared" si="2"/>
        <v>45030</v>
      </c>
      <c r="EZ1" s="82">
        <f t="shared" si="2"/>
        <v>45031</v>
      </c>
      <c r="FA1" s="82">
        <f t="shared" si="2"/>
        <v>45032</v>
      </c>
      <c r="FB1" s="82">
        <f t="shared" si="2"/>
        <v>45033</v>
      </c>
      <c r="FC1" s="82">
        <f t="shared" si="2"/>
        <v>45034</v>
      </c>
      <c r="FD1" s="82">
        <f t="shared" si="2"/>
        <v>45035</v>
      </c>
      <c r="FE1" s="82">
        <f t="shared" si="2"/>
        <v>45036</v>
      </c>
      <c r="FF1" s="82">
        <f t="shared" si="2"/>
        <v>45037</v>
      </c>
      <c r="FG1" s="82">
        <f t="shared" si="2"/>
        <v>45038</v>
      </c>
      <c r="FH1" s="82">
        <f t="shared" si="2"/>
        <v>45039</v>
      </c>
      <c r="FI1" s="82">
        <f t="shared" si="2"/>
        <v>45040</v>
      </c>
      <c r="FJ1" s="82">
        <f t="shared" si="2"/>
        <v>45041</v>
      </c>
      <c r="FK1" s="82">
        <f t="shared" si="2"/>
        <v>45042</v>
      </c>
      <c r="FL1" s="82">
        <f t="shared" si="2"/>
        <v>45043</v>
      </c>
      <c r="FM1" s="82">
        <f t="shared" si="2"/>
        <v>45044</v>
      </c>
      <c r="FN1" s="82">
        <f t="shared" si="2"/>
        <v>45045</v>
      </c>
      <c r="FO1" s="82">
        <f t="shared" si="2"/>
        <v>45046</v>
      </c>
      <c r="FP1" s="82">
        <f t="shared" si="2"/>
        <v>45047</v>
      </c>
      <c r="FQ1" s="82">
        <f t="shared" si="2"/>
        <v>45048</v>
      </c>
      <c r="FR1" s="82">
        <f t="shared" si="2"/>
        <v>45049</v>
      </c>
      <c r="FS1" s="82">
        <f t="shared" si="2"/>
        <v>45050</v>
      </c>
      <c r="FT1" s="82">
        <f t="shared" si="2"/>
        <v>45051</v>
      </c>
      <c r="FU1" s="82">
        <f t="shared" si="2"/>
        <v>45052</v>
      </c>
      <c r="FV1" s="82">
        <f t="shared" si="2"/>
        <v>45053</v>
      </c>
      <c r="FW1" s="82">
        <f t="shared" si="2"/>
        <v>45054</v>
      </c>
      <c r="FX1" s="82">
        <f t="shared" si="2"/>
        <v>45055</v>
      </c>
      <c r="FY1" s="82">
        <f t="shared" si="2"/>
        <v>45056</v>
      </c>
      <c r="FZ1" s="82">
        <f t="shared" si="2"/>
        <v>45057</v>
      </c>
      <c r="GA1" s="82">
        <f t="shared" si="2"/>
        <v>45058</v>
      </c>
    </row>
    <row r="2" spans="1:183" x14ac:dyDescent="0.35">
      <c r="B2" s="81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2"/>
      <c r="AE2" s="82"/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82"/>
      <c r="AU2" s="82"/>
      <c r="AV2" s="82"/>
      <c r="AW2" s="82"/>
      <c r="AX2" s="82"/>
      <c r="AY2" s="82"/>
      <c r="AZ2" s="82"/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82"/>
      <c r="BP2" s="82"/>
      <c r="BQ2" s="82"/>
      <c r="BR2" s="82"/>
      <c r="BS2" s="82"/>
      <c r="BT2" s="82"/>
      <c r="BU2" s="82"/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  <c r="CJ2" s="82"/>
      <c r="CK2" s="82"/>
      <c r="CL2" s="82"/>
      <c r="CM2" s="82"/>
      <c r="CN2" s="82"/>
      <c r="CO2" s="82"/>
      <c r="CP2" s="82"/>
      <c r="CQ2" s="82"/>
      <c r="CR2" s="82"/>
      <c r="CS2" s="82"/>
      <c r="CT2" s="82"/>
      <c r="CU2" s="82"/>
      <c r="CV2" s="82"/>
      <c r="CW2" s="82"/>
      <c r="CX2" s="82"/>
      <c r="CY2" s="82"/>
      <c r="CZ2" s="82"/>
      <c r="DA2" s="82"/>
      <c r="DB2" s="82"/>
      <c r="DC2" s="82"/>
      <c r="DD2" s="82"/>
      <c r="DE2" s="82"/>
      <c r="DF2" s="82"/>
      <c r="DG2" s="82"/>
      <c r="DH2" s="82"/>
      <c r="DI2" s="82"/>
      <c r="DJ2" s="82"/>
      <c r="DK2" s="82"/>
      <c r="DL2" s="82"/>
      <c r="DM2" s="82"/>
      <c r="DN2" s="82"/>
      <c r="DO2" s="82"/>
      <c r="DP2" s="82"/>
      <c r="DQ2" s="82"/>
      <c r="DR2" s="82"/>
      <c r="DS2" s="82"/>
      <c r="DT2" s="82"/>
      <c r="DU2" s="82"/>
      <c r="DV2" s="82"/>
      <c r="DW2" s="82"/>
      <c r="DX2" s="82"/>
      <c r="DY2" s="82"/>
      <c r="DZ2" s="82"/>
      <c r="EA2" s="82"/>
      <c r="EB2" s="82"/>
      <c r="EC2" s="82"/>
      <c r="ED2" s="82"/>
      <c r="EE2" s="82"/>
      <c r="EF2" s="82"/>
      <c r="EG2" s="82"/>
      <c r="EH2" s="82"/>
      <c r="EI2" s="82"/>
      <c r="EJ2" s="82"/>
      <c r="EK2" s="82"/>
      <c r="EL2" s="82"/>
      <c r="EM2" s="82"/>
      <c r="EN2" s="82"/>
      <c r="EO2" s="82"/>
      <c r="EP2" s="82"/>
      <c r="EQ2" s="82"/>
      <c r="ER2" s="82"/>
      <c r="ES2" s="82"/>
      <c r="ET2" s="82"/>
      <c r="EU2" s="82"/>
      <c r="EV2" s="82"/>
      <c r="EW2" s="82"/>
      <c r="EX2" s="82"/>
      <c r="EY2" s="82"/>
      <c r="EZ2" s="82"/>
      <c r="FA2" s="82"/>
      <c r="FB2" s="82"/>
      <c r="FC2" s="82"/>
      <c r="FD2" s="82"/>
      <c r="FE2" s="82"/>
      <c r="FF2" s="82"/>
      <c r="FG2" s="82"/>
      <c r="FH2" s="82"/>
      <c r="FI2" s="82"/>
      <c r="FJ2" s="82"/>
      <c r="FK2" s="82"/>
      <c r="FL2" s="82"/>
      <c r="FM2" s="82"/>
      <c r="FN2" s="82"/>
      <c r="FO2" s="82"/>
      <c r="FP2" s="82"/>
      <c r="FQ2" s="82"/>
      <c r="FR2" s="82"/>
      <c r="FS2" s="82"/>
      <c r="FT2" s="82"/>
      <c r="FU2" s="82"/>
      <c r="FV2" s="82"/>
      <c r="FW2" s="82"/>
      <c r="FX2" s="82"/>
      <c r="FY2" s="82"/>
      <c r="FZ2" s="82"/>
      <c r="GA2" s="82"/>
    </row>
    <row r="3" spans="1:183" s="116" customFormat="1" x14ac:dyDescent="0.35">
      <c r="B3" s="81" t="s">
        <v>233</v>
      </c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  <c r="AB3" s="114"/>
      <c r="AC3" s="114"/>
      <c r="AD3" s="114"/>
      <c r="AE3" s="114"/>
      <c r="AF3" s="114"/>
      <c r="AG3" s="115">
        <v>0.99</v>
      </c>
      <c r="AH3" s="114">
        <v>0.99</v>
      </c>
      <c r="AI3" s="115">
        <v>0.99</v>
      </c>
      <c r="AJ3" s="114"/>
      <c r="AK3" s="114">
        <v>0.99</v>
      </c>
      <c r="AL3" s="114">
        <v>0.99</v>
      </c>
      <c r="AM3" s="114"/>
      <c r="AN3" s="114">
        <v>0.99</v>
      </c>
      <c r="AO3" s="114"/>
      <c r="AP3" s="114">
        <v>0.99</v>
      </c>
      <c r="AQ3" s="114">
        <v>0.99</v>
      </c>
      <c r="AR3" s="114">
        <v>0.99</v>
      </c>
      <c r="AS3" s="114">
        <v>0.99</v>
      </c>
      <c r="AT3" s="114"/>
      <c r="AU3" s="114"/>
      <c r="AV3" s="114">
        <v>0.99</v>
      </c>
      <c r="AW3" s="114">
        <v>0.99</v>
      </c>
      <c r="AX3" s="114">
        <v>0.99</v>
      </c>
      <c r="AY3" s="114">
        <v>0.99</v>
      </c>
      <c r="AZ3" s="114"/>
      <c r="BA3" s="114">
        <v>0.99</v>
      </c>
      <c r="BB3" s="114">
        <v>0.99</v>
      </c>
      <c r="BC3" s="114">
        <v>0.99</v>
      </c>
      <c r="BD3" s="114">
        <v>0.99</v>
      </c>
      <c r="BE3" s="114">
        <v>0.99</v>
      </c>
      <c r="BF3" s="114">
        <v>0.99</v>
      </c>
      <c r="BG3" s="114">
        <v>0.99</v>
      </c>
      <c r="BH3" s="114">
        <v>0.99</v>
      </c>
      <c r="BI3" s="114">
        <v>0.99</v>
      </c>
      <c r="BJ3" s="114">
        <v>0.99</v>
      </c>
      <c r="BK3" s="114">
        <v>0.99</v>
      </c>
      <c r="BL3" s="114">
        <v>0.99</v>
      </c>
      <c r="BM3" s="114">
        <v>0.99</v>
      </c>
      <c r="BN3" s="114">
        <v>0.99</v>
      </c>
      <c r="BO3" s="114">
        <v>0.99</v>
      </c>
      <c r="BP3" s="114">
        <v>0.99</v>
      </c>
      <c r="BQ3" s="114">
        <v>0.99</v>
      </c>
      <c r="BR3" s="114">
        <v>0.99</v>
      </c>
      <c r="BS3" s="114">
        <v>0.99</v>
      </c>
      <c r="BT3" s="114">
        <v>0.75</v>
      </c>
      <c r="BU3" s="114">
        <v>1</v>
      </c>
      <c r="BV3" s="114">
        <v>0.99</v>
      </c>
      <c r="BW3" s="114">
        <v>0.99</v>
      </c>
      <c r="BX3" s="114">
        <v>0.99</v>
      </c>
      <c r="BY3" s="114">
        <v>0.99</v>
      </c>
      <c r="BZ3" s="114">
        <v>0.99</v>
      </c>
      <c r="CA3" s="114">
        <v>0.99</v>
      </c>
      <c r="CB3" s="114">
        <v>0.99</v>
      </c>
      <c r="CC3" s="114">
        <v>0.8</v>
      </c>
      <c r="CD3" s="114"/>
      <c r="CE3" s="114"/>
      <c r="CF3" s="114">
        <v>0.99</v>
      </c>
      <c r="CG3" s="114">
        <v>0.99</v>
      </c>
      <c r="CH3" s="114">
        <v>0.99</v>
      </c>
      <c r="CI3" s="114">
        <v>0.99</v>
      </c>
      <c r="CJ3" s="114">
        <v>0.99</v>
      </c>
      <c r="CK3" s="114">
        <v>0.99</v>
      </c>
      <c r="CL3" s="114">
        <v>0.99</v>
      </c>
      <c r="CM3" s="114">
        <v>0.5</v>
      </c>
      <c r="CN3" s="114">
        <v>1</v>
      </c>
      <c r="CO3" s="114">
        <v>1</v>
      </c>
      <c r="CP3" s="114">
        <v>1</v>
      </c>
      <c r="CQ3" s="114">
        <v>1</v>
      </c>
      <c r="CR3" s="114">
        <v>1</v>
      </c>
      <c r="CS3" s="114">
        <v>0.99</v>
      </c>
      <c r="CT3" s="114">
        <v>1</v>
      </c>
      <c r="CU3" s="114">
        <v>1</v>
      </c>
      <c r="CV3" s="114">
        <v>1</v>
      </c>
      <c r="CW3" s="114">
        <v>1</v>
      </c>
      <c r="CX3" s="114">
        <v>1</v>
      </c>
      <c r="CY3" s="114">
        <v>1</v>
      </c>
      <c r="CZ3" s="114">
        <v>1</v>
      </c>
      <c r="DA3" s="114">
        <v>1</v>
      </c>
      <c r="DB3" s="114">
        <v>1</v>
      </c>
      <c r="DC3" s="114">
        <v>1</v>
      </c>
      <c r="DD3" s="114">
        <v>1</v>
      </c>
      <c r="DE3" s="114">
        <v>1</v>
      </c>
      <c r="DF3" s="114">
        <v>1</v>
      </c>
      <c r="DG3" s="114">
        <v>0.99</v>
      </c>
      <c r="DH3" s="114">
        <v>0.85</v>
      </c>
      <c r="DI3" s="114">
        <v>1</v>
      </c>
      <c r="DJ3" s="114"/>
      <c r="DK3" s="114"/>
      <c r="DL3" s="114"/>
      <c r="DM3" s="114"/>
      <c r="DN3" s="114"/>
      <c r="DO3" s="114">
        <v>1</v>
      </c>
      <c r="DP3" s="114">
        <v>0.99</v>
      </c>
      <c r="DQ3" s="114"/>
      <c r="DR3" s="114">
        <v>1</v>
      </c>
      <c r="DS3" s="114">
        <v>1</v>
      </c>
      <c r="DT3" s="114">
        <v>1</v>
      </c>
      <c r="DU3" s="114">
        <v>0.99</v>
      </c>
      <c r="DV3" s="114">
        <v>1</v>
      </c>
      <c r="DW3" s="114">
        <v>1</v>
      </c>
      <c r="DX3" s="114">
        <v>1</v>
      </c>
      <c r="DY3" s="114">
        <v>1</v>
      </c>
      <c r="DZ3" s="114">
        <v>1</v>
      </c>
      <c r="EA3" s="114">
        <v>1</v>
      </c>
      <c r="EB3" s="114">
        <v>0.99</v>
      </c>
      <c r="EC3" s="114">
        <v>1</v>
      </c>
      <c r="ED3" s="114">
        <v>1</v>
      </c>
      <c r="EE3" s="114">
        <v>1</v>
      </c>
      <c r="EF3" s="114">
        <v>1</v>
      </c>
      <c r="EG3" s="114">
        <v>1</v>
      </c>
      <c r="EH3" s="114">
        <v>1</v>
      </c>
      <c r="EI3" s="114">
        <v>0.99</v>
      </c>
      <c r="EJ3" s="114">
        <v>1</v>
      </c>
      <c r="EK3" s="114">
        <v>1</v>
      </c>
      <c r="EL3" s="114">
        <v>1</v>
      </c>
      <c r="EM3" s="114">
        <v>1</v>
      </c>
      <c r="EN3" s="114">
        <v>1</v>
      </c>
      <c r="EO3" s="114"/>
      <c r="EP3" s="114"/>
      <c r="EQ3" s="114"/>
      <c r="ER3" s="114"/>
      <c r="ES3" s="114"/>
      <c r="ET3" s="114"/>
      <c r="EU3" s="114"/>
      <c r="EV3" s="114"/>
      <c r="EW3" s="114"/>
      <c r="EX3" s="114"/>
      <c r="EY3" s="114"/>
      <c r="EZ3" s="114"/>
      <c r="FA3" s="114"/>
      <c r="FB3" s="114"/>
      <c r="FC3" s="114"/>
      <c r="FD3" s="114"/>
      <c r="FE3" s="114">
        <v>0.5</v>
      </c>
      <c r="FF3" s="114"/>
      <c r="FG3" s="114">
        <v>0.5</v>
      </c>
      <c r="FH3" s="114"/>
      <c r="FI3" s="114"/>
      <c r="FJ3" s="114"/>
      <c r="FK3" s="114"/>
      <c r="FL3" s="114"/>
      <c r="FM3" s="114"/>
      <c r="FN3" s="114"/>
      <c r="FO3" s="114">
        <v>0.5</v>
      </c>
      <c r="FP3" s="114"/>
      <c r="FQ3" s="114"/>
      <c r="FR3" s="114"/>
      <c r="FS3" s="114"/>
      <c r="FT3" s="114"/>
      <c r="FU3" s="114"/>
      <c r="FV3" s="114"/>
      <c r="FW3" s="114"/>
      <c r="FX3" s="114"/>
      <c r="FY3" s="114"/>
      <c r="FZ3" s="114"/>
      <c r="GA3" s="114"/>
    </row>
    <row r="4" spans="1:183" s="116" customFormat="1" x14ac:dyDescent="0.35">
      <c r="B4" s="81" t="s">
        <v>63</v>
      </c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114"/>
      <c r="R4" s="114"/>
      <c r="S4" s="114"/>
      <c r="T4" s="114"/>
      <c r="U4" s="114"/>
      <c r="V4" s="114"/>
      <c r="W4" s="114"/>
      <c r="X4" s="114"/>
      <c r="Y4" s="114"/>
      <c r="Z4" s="114"/>
      <c r="AA4" s="114"/>
      <c r="AB4" s="114"/>
      <c r="AC4" s="114"/>
      <c r="AD4" s="114"/>
      <c r="AE4" s="114"/>
      <c r="AF4" s="114"/>
      <c r="AG4" s="114">
        <v>90000</v>
      </c>
      <c r="AH4" s="114">
        <v>90000</v>
      </c>
      <c r="AI4" s="114">
        <v>99000</v>
      </c>
      <c r="AJ4" s="114"/>
      <c r="AK4" s="114">
        <v>99000</v>
      </c>
      <c r="AL4" s="114">
        <v>99000</v>
      </c>
      <c r="AM4" s="114"/>
      <c r="AN4" s="114">
        <v>99000</v>
      </c>
      <c r="AO4" s="114"/>
      <c r="AP4" s="114">
        <v>99000</v>
      </c>
      <c r="AQ4" s="114">
        <v>99000</v>
      </c>
      <c r="AR4" s="114">
        <v>99000</v>
      </c>
      <c r="AS4" s="114">
        <v>99000</v>
      </c>
      <c r="AT4" s="114"/>
      <c r="AU4" s="114"/>
      <c r="AV4" s="114">
        <v>99000</v>
      </c>
      <c r="AW4" s="114">
        <v>99000</v>
      </c>
      <c r="AX4" s="114">
        <v>99000</v>
      </c>
      <c r="AY4" s="114">
        <v>99000</v>
      </c>
      <c r="AZ4" s="114"/>
      <c r="BA4" s="114">
        <v>99000</v>
      </c>
      <c r="BB4" s="114">
        <v>99000</v>
      </c>
      <c r="BC4" s="114">
        <v>99000</v>
      </c>
      <c r="BD4" s="114">
        <v>99000</v>
      </c>
      <c r="BE4" s="114">
        <v>99000</v>
      </c>
      <c r="BF4" s="114">
        <v>99000</v>
      </c>
      <c r="BG4" s="114">
        <v>99000</v>
      </c>
      <c r="BH4" s="114">
        <v>99000</v>
      </c>
      <c r="BI4" s="114">
        <v>99000</v>
      </c>
      <c r="BJ4" s="114">
        <v>99000</v>
      </c>
      <c r="BK4" s="114">
        <v>99000</v>
      </c>
      <c r="BL4" s="114">
        <v>99000</v>
      </c>
      <c r="BM4" s="114">
        <v>99000</v>
      </c>
      <c r="BN4" s="114">
        <v>99000</v>
      </c>
      <c r="BO4" s="114">
        <v>99000</v>
      </c>
      <c r="BP4" s="114">
        <v>99000</v>
      </c>
      <c r="BQ4" s="114">
        <v>99000</v>
      </c>
      <c r="BR4" s="114">
        <v>99000</v>
      </c>
      <c r="BS4" s="114">
        <v>99000</v>
      </c>
      <c r="BT4" s="114">
        <v>75000</v>
      </c>
      <c r="BU4" s="114">
        <v>100000</v>
      </c>
      <c r="BV4" s="114">
        <v>99000</v>
      </c>
      <c r="BW4" s="114">
        <v>99000</v>
      </c>
      <c r="BX4" s="114">
        <v>99000</v>
      </c>
      <c r="BY4" s="114">
        <v>99000</v>
      </c>
      <c r="BZ4" s="114">
        <v>99000</v>
      </c>
      <c r="CA4" s="114">
        <v>99000</v>
      </c>
      <c r="CB4" s="114">
        <v>99000</v>
      </c>
      <c r="CC4" s="114">
        <v>80000</v>
      </c>
      <c r="CD4" s="114"/>
      <c r="CE4" s="114"/>
      <c r="CF4" s="114">
        <v>99000</v>
      </c>
      <c r="CG4" s="114">
        <v>99000</v>
      </c>
      <c r="CH4" s="114">
        <v>99000</v>
      </c>
      <c r="CI4" s="114">
        <v>99000</v>
      </c>
      <c r="CJ4" s="114">
        <v>99000</v>
      </c>
      <c r="CK4" s="114">
        <v>99000</v>
      </c>
      <c r="CL4" s="114">
        <v>99000</v>
      </c>
      <c r="CM4" s="114">
        <v>50000</v>
      </c>
      <c r="CN4" s="114">
        <v>100000</v>
      </c>
      <c r="CO4" s="114">
        <v>100000</v>
      </c>
      <c r="CP4" s="114">
        <v>100000</v>
      </c>
      <c r="CQ4" s="114">
        <v>100000</v>
      </c>
      <c r="CR4" s="114">
        <v>100000</v>
      </c>
      <c r="CS4" s="114">
        <v>99000</v>
      </c>
      <c r="CT4" s="114">
        <v>100000</v>
      </c>
      <c r="CU4" s="114">
        <v>100000</v>
      </c>
      <c r="CV4" s="114">
        <v>100000</v>
      </c>
      <c r="CW4" s="114">
        <v>100000</v>
      </c>
      <c r="CX4" s="114">
        <v>100000</v>
      </c>
      <c r="CY4" s="114">
        <v>100000</v>
      </c>
      <c r="CZ4" s="114">
        <v>100000</v>
      </c>
      <c r="DA4" s="114">
        <v>100000</v>
      </c>
      <c r="DB4" s="114">
        <v>100000</v>
      </c>
      <c r="DC4" s="114">
        <v>100000</v>
      </c>
      <c r="DD4" s="114">
        <v>100000</v>
      </c>
      <c r="DE4" s="114">
        <v>100000</v>
      </c>
      <c r="DF4" s="114">
        <v>100000</v>
      </c>
      <c r="DG4" s="114">
        <v>99000</v>
      </c>
      <c r="DH4" s="114">
        <v>85000</v>
      </c>
      <c r="DI4" s="114">
        <v>100000</v>
      </c>
      <c r="DJ4" s="114"/>
      <c r="DK4" s="114"/>
      <c r="DL4" s="114"/>
      <c r="DM4" s="114"/>
      <c r="DN4" s="114"/>
      <c r="DO4" s="114">
        <v>100000</v>
      </c>
      <c r="DP4" s="114">
        <v>99000</v>
      </c>
      <c r="DQ4" s="114"/>
      <c r="DR4" s="114">
        <v>100000</v>
      </c>
      <c r="DS4" s="114">
        <v>100000</v>
      </c>
      <c r="DT4" s="114">
        <v>100000</v>
      </c>
      <c r="DU4" s="114">
        <v>99000</v>
      </c>
      <c r="DV4" s="114">
        <v>100000</v>
      </c>
      <c r="DW4" s="114">
        <v>100000</v>
      </c>
      <c r="DX4" s="114">
        <v>100000</v>
      </c>
      <c r="DY4" s="114">
        <v>100000</v>
      </c>
      <c r="DZ4" s="114">
        <v>100000</v>
      </c>
      <c r="EA4" s="114">
        <v>100000</v>
      </c>
      <c r="EB4" s="114">
        <v>99000</v>
      </c>
      <c r="EC4" s="114">
        <v>100000</v>
      </c>
      <c r="ED4" s="114">
        <v>100000</v>
      </c>
      <c r="EE4" s="114">
        <v>100000</v>
      </c>
      <c r="EF4" s="114">
        <v>100000</v>
      </c>
      <c r="EG4" s="114">
        <v>100000</v>
      </c>
      <c r="EH4" s="114">
        <v>100000</v>
      </c>
      <c r="EI4" s="114">
        <v>99000</v>
      </c>
      <c r="EJ4" s="114">
        <v>100000</v>
      </c>
      <c r="EK4" s="114">
        <v>100000</v>
      </c>
      <c r="EL4" s="114">
        <v>100000</v>
      </c>
      <c r="EM4" s="114">
        <v>100000</v>
      </c>
      <c r="EN4" s="114">
        <v>100000</v>
      </c>
      <c r="EO4" s="114"/>
      <c r="EP4" s="114"/>
      <c r="EQ4" s="114"/>
      <c r="ER4" s="114"/>
      <c r="ES4" s="114"/>
      <c r="ET4" s="114"/>
      <c r="EU4" s="114"/>
      <c r="EV4" s="114"/>
      <c r="EW4" s="114"/>
      <c r="EX4" s="114"/>
      <c r="EY4" s="114"/>
      <c r="EZ4" s="114"/>
      <c r="FA4" s="114"/>
      <c r="FB4" s="114"/>
      <c r="FC4" s="114"/>
      <c r="FD4" s="114"/>
      <c r="FE4" s="114">
        <v>50000</v>
      </c>
      <c r="FF4" s="114"/>
      <c r="FG4" s="114">
        <v>50000</v>
      </c>
      <c r="FH4" s="114"/>
      <c r="FI4" s="114"/>
      <c r="FJ4" s="114"/>
      <c r="FK4" s="114"/>
      <c r="FL4" s="114"/>
      <c r="FM4" s="114"/>
      <c r="FN4" s="114"/>
      <c r="FO4" s="114">
        <v>50000</v>
      </c>
      <c r="FP4" s="114"/>
      <c r="FQ4" s="114"/>
      <c r="FR4" s="114"/>
      <c r="FS4" s="114"/>
      <c r="FT4" s="114"/>
      <c r="FU4" s="114"/>
      <c r="FV4" s="114"/>
      <c r="FW4" s="114"/>
      <c r="FX4" s="114"/>
      <c r="FY4" s="114"/>
      <c r="FZ4" s="114"/>
      <c r="GA4" s="114"/>
    </row>
    <row r="5" spans="1:183" s="116" customFormat="1" x14ac:dyDescent="0.35">
      <c r="A5" s="245" t="s">
        <v>66</v>
      </c>
      <c r="B5" s="81" t="s">
        <v>65</v>
      </c>
      <c r="C5" s="114"/>
      <c r="D5" s="114"/>
      <c r="E5" s="114"/>
      <c r="F5" s="114"/>
      <c r="G5" s="114"/>
      <c r="H5" s="114"/>
      <c r="I5" s="114"/>
      <c r="J5" s="114"/>
      <c r="K5" s="114"/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  <c r="AB5" s="114"/>
      <c r="AC5" s="114"/>
      <c r="AD5" s="114"/>
      <c r="AE5" s="114"/>
      <c r="AF5" s="114"/>
      <c r="AG5" s="114">
        <v>16000</v>
      </c>
      <c r="AH5" s="114">
        <v>16000</v>
      </c>
      <c r="AI5" s="114">
        <v>16000</v>
      </c>
      <c r="AJ5" s="114"/>
      <c r="AK5" s="114">
        <v>14000</v>
      </c>
      <c r="AL5" s="114">
        <v>12000</v>
      </c>
      <c r="AM5" s="114"/>
      <c r="AN5" s="114">
        <v>5000</v>
      </c>
      <c r="AO5" s="114"/>
      <c r="AP5" s="114">
        <v>5000</v>
      </c>
      <c r="AQ5" s="114">
        <v>5000</v>
      </c>
      <c r="AR5" s="114">
        <v>5000</v>
      </c>
      <c r="AS5" s="114">
        <v>5000</v>
      </c>
      <c r="AT5" s="114"/>
      <c r="AU5" s="114"/>
      <c r="AV5" s="114">
        <v>5000</v>
      </c>
      <c r="AW5" s="114">
        <v>5000</v>
      </c>
      <c r="AX5" s="114">
        <v>5000</v>
      </c>
      <c r="AY5" s="114">
        <v>5000</v>
      </c>
      <c r="AZ5" s="114"/>
      <c r="BA5" s="114">
        <v>5000</v>
      </c>
      <c r="BB5" s="114">
        <v>5000</v>
      </c>
      <c r="BC5" s="114">
        <v>14000</v>
      </c>
      <c r="BD5" s="114">
        <v>5000</v>
      </c>
      <c r="BE5" s="114">
        <v>5000</v>
      </c>
      <c r="BF5" s="114">
        <v>5000</v>
      </c>
      <c r="BG5" s="114">
        <v>5000</v>
      </c>
      <c r="BH5" s="114">
        <v>5000</v>
      </c>
      <c r="BI5" s="114">
        <v>5000</v>
      </c>
      <c r="BJ5" s="114">
        <v>5000</v>
      </c>
      <c r="BK5" s="114">
        <v>5000</v>
      </c>
      <c r="BL5" s="114">
        <v>5000</v>
      </c>
      <c r="BM5" s="114">
        <v>5000</v>
      </c>
      <c r="BN5" s="114">
        <v>5000</v>
      </c>
      <c r="BO5" s="114">
        <v>5000</v>
      </c>
      <c r="BP5" s="114">
        <v>5000</v>
      </c>
      <c r="BQ5" s="114">
        <v>5000</v>
      </c>
      <c r="BR5" s="114">
        <v>5000</v>
      </c>
      <c r="BS5" s="114">
        <v>5000</v>
      </c>
      <c r="BT5" s="114">
        <v>5000</v>
      </c>
      <c r="BU5" s="114">
        <v>5000</v>
      </c>
      <c r="BV5" s="114">
        <v>5000</v>
      </c>
      <c r="BW5" s="114">
        <v>5000</v>
      </c>
      <c r="BX5" s="114">
        <v>5000</v>
      </c>
      <c r="BY5" s="114">
        <v>5000</v>
      </c>
      <c r="BZ5" s="114">
        <v>5000</v>
      </c>
      <c r="CA5" s="114">
        <v>5000</v>
      </c>
      <c r="CB5" s="114">
        <v>5000</v>
      </c>
      <c r="CC5" s="114">
        <v>10000</v>
      </c>
      <c r="CD5" s="114"/>
      <c r="CE5" s="114"/>
      <c r="CF5" s="114">
        <v>5000</v>
      </c>
      <c r="CG5" s="114">
        <v>5000</v>
      </c>
      <c r="CH5" s="114">
        <v>5000</v>
      </c>
      <c r="CI5" s="114">
        <v>5000</v>
      </c>
      <c r="CJ5" s="114">
        <v>5000</v>
      </c>
      <c r="CK5" s="114">
        <v>5000</v>
      </c>
      <c r="CL5" s="114">
        <v>5000</v>
      </c>
      <c r="CM5" s="114">
        <v>5000</v>
      </c>
      <c r="CN5" s="114">
        <v>5000</v>
      </c>
      <c r="CO5" s="114">
        <v>5000</v>
      </c>
      <c r="CP5" s="114">
        <v>5000</v>
      </c>
      <c r="CQ5" s="114">
        <v>5000</v>
      </c>
      <c r="CR5" s="114">
        <v>5000</v>
      </c>
      <c r="CS5" s="114">
        <v>5000</v>
      </c>
      <c r="CT5" s="114">
        <v>5000</v>
      </c>
      <c r="CU5" s="114">
        <v>5000</v>
      </c>
      <c r="CV5" s="114">
        <v>5000</v>
      </c>
      <c r="CW5" s="114">
        <v>5000</v>
      </c>
      <c r="CX5" s="114">
        <v>5000</v>
      </c>
      <c r="CY5" s="114">
        <v>5000</v>
      </c>
      <c r="CZ5" s="114">
        <v>5000</v>
      </c>
      <c r="DA5" s="114">
        <v>5000</v>
      </c>
      <c r="DB5" s="114">
        <v>5000</v>
      </c>
      <c r="DC5" s="114">
        <v>5000</v>
      </c>
      <c r="DD5" s="114">
        <v>5000</v>
      </c>
      <c r="DE5" s="114">
        <v>5000</v>
      </c>
      <c r="DF5" s="114">
        <v>5000</v>
      </c>
      <c r="DG5" s="114">
        <v>5000</v>
      </c>
      <c r="DH5" s="114">
        <v>5000</v>
      </c>
      <c r="DI5" s="114">
        <v>5000</v>
      </c>
      <c r="DJ5" s="114"/>
      <c r="DK5" s="114"/>
      <c r="DL5" s="114"/>
      <c r="DM5" s="114"/>
      <c r="DN5" s="114"/>
      <c r="DO5" s="114">
        <v>5000</v>
      </c>
      <c r="DP5" s="114">
        <v>5000</v>
      </c>
      <c r="DQ5" s="114"/>
      <c r="DR5" s="114">
        <v>5000</v>
      </c>
      <c r="DS5" s="114">
        <v>5000</v>
      </c>
      <c r="DT5" s="114">
        <v>5000</v>
      </c>
      <c r="DU5" s="114">
        <v>5000</v>
      </c>
      <c r="DV5" s="114">
        <v>5000</v>
      </c>
      <c r="DW5" s="114">
        <v>5000</v>
      </c>
      <c r="DX5" s="114">
        <v>5000</v>
      </c>
      <c r="DY5" s="114">
        <v>5000</v>
      </c>
      <c r="DZ5" s="114">
        <v>5000</v>
      </c>
      <c r="EA5" s="114">
        <v>5000</v>
      </c>
      <c r="EB5" s="114">
        <v>5000</v>
      </c>
      <c r="EC5" s="114">
        <v>5000</v>
      </c>
      <c r="ED5" s="114">
        <v>5000</v>
      </c>
      <c r="EE5" s="114">
        <v>5000</v>
      </c>
      <c r="EF5" s="114">
        <v>5000</v>
      </c>
      <c r="EG5" s="114">
        <v>5000</v>
      </c>
      <c r="EH5" s="114">
        <v>5000</v>
      </c>
      <c r="EI5" s="114">
        <v>5000</v>
      </c>
      <c r="EJ5" s="114">
        <v>5000</v>
      </c>
      <c r="EK5" s="114">
        <v>5000</v>
      </c>
      <c r="EL5" s="114">
        <v>5000</v>
      </c>
      <c r="EM5" s="114">
        <v>5000</v>
      </c>
      <c r="EN5" s="114">
        <v>5000</v>
      </c>
      <c r="EO5" s="114"/>
      <c r="EP5" s="114"/>
      <c r="EQ5" s="114"/>
      <c r="ER5" s="114"/>
      <c r="ES5" s="114"/>
      <c r="ET5" s="114"/>
      <c r="EU5" s="114"/>
      <c r="EV5" s="114"/>
      <c r="EW5" s="114"/>
      <c r="EX5" s="114"/>
      <c r="EY5" s="114"/>
      <c r="EZ5" s="114"/>
      <c r="FA5" s="114"/>
      <c r="FB5" s="114"/>
      <c r="FC5" s="114"/>
      <c r="FD5" s="114"/>
      <c r="FE5" s="114">
        <v>2500</v>
      </c>
      <c r="FF5" s="114"/>
      <c r="FG5" s="114">
        <v>2500</v>
      </c>
      <c r="FH5" s="114"/>
      <c r="FI5" s="114"/>
      <c r="FJ5" s="114"/>
      <c r="FK5" s="114"/>
      <c r="FL5" s="114"/>
      <c r="FM5" s="114"/>
      <c r="FN5" s="114"/>
      <c r="FO5" s="114">
        <v>2000</v>
      </c>
      <c r="FP5" s="114"/>
      <c r="FQ5" s="114"/>
      <c r="FR5" s="114"/>
      <c r="FS5" s="114"/>
      <c r="FT5" s="114"/>
      <c r="FU5" s="114"/>
      <c r="FV5" s="114"/>
      <c r="FW5" s="114"/>
      <c r="FX5" s="114"/>
      <c r="FY5" s="114"/>
      <c r="FZ5" s="114"/>
      <c r="GA5" s="114"/>
    </row>
    <row r="6" spans="1:183" s="116" customFormat="1" x14ac:dyDescent="0.35">
      <c r="A6" s="245"/>
      <c r="B6" s="81" t="s">
        <v>67</v>
      </c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C6" s="114"/>
      <c r="AD6" s="114"/>
      <c r="AE6" s="114"/>
      <c r="AF6" s="114"/>
      <c r="AG6" s="114">
        <v>16000</v>
      </c>
      <c r="AH6" s="114">
        <v>16000</v>
      </c>
      <c r="AI6" s="114">
        <v>46000</v>
      </c>
      <c r="AJ6" s="114"/>
      <c r="AK6" s="114">
        <v>26000</v>
      </c>
      <c r="AL6" s="114">
        <v>26000</v>
      </c>
      <c r="AM6" s="114"/>
      <c r="AN6" s="114">
        <v>5000</v>
      </c>
      <c r="AO6" s="114"/>
      <c r="AP6" s="114">
        <v>5000</v>
      </c>
      <c r="AQ6" s="114">
        <v>5000</v>
      </c>
      <c r="AR6" s="114">
        <v>5000</v>
      </c>
      <c r="AS6" s="114">
        <v>5000</v>
      </c>
      <c r="AT6" s="114"/>
      <c r="AU6" s="114"/>
      <c r="AV6" s="114">
        <v>5000</v>
      </c>
      <c r="AW6" s="114">
        <v>5000</v>
      </c>
      <c r="AX6" s="114">
        <v>5000</v>
      </c>
      <c r="AY6" s="114">
        <v>20000</v>
      </c>
      <c r="AZ6" s="114"/>
      <c r="BA6" s="114">
        <v>5000</v>
      </c>
      <c r="BB6" s="114">
        <v>5000</v>
      </c>
      <c r="BC6" s="114">
        <v>26000</v>
      </c>
      <c r="BD6" s="114">
        <v>22000</v>
      </c>
      <c r="BE6" s="114">
        <v>5000</v>
      </c>
      <c r="BF6" s="114">
        <v>5000</v>
      </c>
      <c r="BG6" s="114">
        <v>5000</v>
      </c>
      <c r="BH6" s="114">
        <v>9700</v>
      </c>
      <c r="BI6" s="114">
        <v>5000</v>
      </c>
      <c r="BJ6" s="114">
        <v>5000</v>
      </c>
      <c r="BK6" s="114">
        <v>5000</v>
      </c>
      <c r="BL6" s="114">
        <v>5000</v>
      </c>
      <c r="BM6" s="114">
        <v>5000</v>
      </c>
      <c r="BN6" s="114">
        <v>5000</v>
      </c>
      <c r="BO6" s="114">
        <v>5000</v>
      </c>
      <c r="BP6" s="114">
        <v>5000</v>
      </c>
      <c r="BQ6" s="114">
        <v>5000</v>
      </c>
      <c r="BR6" s="114">
        <v>5000</v>
      </c>
      <c r="BS6" s="114">
        <v>5000</v>
      </c>
      <c r="BT6" s="114">
        <v>5000</v>
      </c>
      <c r="BU6" s="114">
        <v>10000</v>
      </c>
      <c r="BV6" s="114">
        <v>5000</v>
      </c>
      <c r="BW6" s="114">
        <v>10000</v>
      </c>
      <c r="BX6" s="114">
        <v>5000</v>
      </c>
      <c r="BY6" s="114">
        <v>5000</v>
      </c>
      <c r="BZ6" s="114">
        <v>5000</v>
      </c>
      <c r="CA6" s="114">
        <v>5000</v>
      </c>
      <c r="CB6" s="114">
        <v>5000</v>
      </c>
      <c r="CC6" s="114">
        <v>4000</v>
      </c>
      <c r="CD6" s="114"/>
      <c r="CE6" s="114"/>
      <c r="CF6" s="114">
        <v>10000</v>
      </c>
      <c r="CG6" s="114">
        <v>10000</v>
      </c>
      <c r="CH6" s="114">
        <v>10000</v>
      </c>
      <c r="CI6" s="114">
        <v>10000</v>
      </c>
      <c r="CJ6" s="114">
        <v>10000</v>
      </c>
      <c r="CK6" s="114">
        <v>10000</v>
      </c>
      <c r="CL6" s="114">
        <v>5000</v>
      </c>
      <c r="CM6" s="114">
        <v>5000</v>
      </c>
      <c r="CN6" s="114">
        <v>8000</v>
      </c>
      <c r="CO6" s="114">
        <v>12000</v>
      </c>
      <c r="CP6" s="114">
        <v>12000</v>
      </c>
      <c r="CQ6" s="114">
        <v>10000</v>
      </c>
      <c r="CR6" s="114">
        <v>10000</v>
      </c>
      <c r="CS6" s="114">
        <v>5000</v>
      </c>
      <c r="CT6" s="114">
        <v>7000</v>
      </c>
      <c r="CU6" s="114">
        <v>7000</v>
      </c>
      <c r="CV6" s="114">
        <v>7000</v>
      </c>
      <c r="CW6" s="114">
        <v>7000</v>
      </c>
      <c r="CX6" s="114">
        <v>12000</v>
      </c>
      <c r="CY6" s="114">
        <v>10000</v>
      </c>
      <c r="CZ6" s="114">
        <v>8000</v>
      </c>
      <c r="DA6" s="114">
        <v>8000</v>
      </c>
      <c r="DB6" s="114">
        <v>8000</v>
      </c>
      <c r="DC6" s="114">
        <v>5000</v>
      </c>
      <c r="DD6" s="114">
        <v>8000</v>
      </c>
      <c r="DE6" s="114">
        <v>8000</v>
      </c>
      <c r="DF6" s="114">
        <v>6000</v>
      </c>
      <c r="DG6" s="114">
        <v>7000</v>
      </c>
      <c r="DH6" s="114">
        <v>5000</v>
      </c>
      <c r="DI6" s="114">
        <v>8000</v>
      </c>
      <c r="DJ6" s="114"/>
      <c r="DK6" s="114"/>
      <c r="DL6" s="114"/>
      <c r="DM6" s="114"/>
      <c r="DN6" s="114"/>
      <c r="DO6" s="114">
        <v>8000</v>
      </c>
      <c r="DP6" s="114">
        <v>7000</v>
      </c>
      <c r="DQ6" s="114"/>
      <c r="DR6" s="114">
        <v>0</v>
      </c>
      <c r="DS6" s="114">
        <v>6000</v>
      </c>
      <c r="DT6" s="114">
        <v>6000</v>
      </c>
      <c r="DU6" s="114">
        <v>7000</v>
      </c>
      <c r="DV6" s="114">
        <v>8000</v>
      </c>
      <c r="DW6" s="114">
        <v>8000</v>
      </c>
      <c r="DX6" s="114">
        <v>8000</v>
      </c>
      <c r="DY6" s="114">
        <v>8000</v>
      </c>
      <c r="DZ6" s="114">
        <v>8000</v>
      </c>
      <c r="EA6" s="114">
        <v>8000</v>
      </c>
      <c r="EB6" s="114">
        <v>7000</v>
      </c>
      <c r="EC6" s="114">
        <v>8000</v>
      </c>
      <c r="ED6" s="114">
        <v>12000</v>
      </c>
      <c r="EE6" s="114">
        <v>20000</v>
      </c>
      <c r="EF6" s="114">
        <v>12000</v>
      </c>
      <c r="EG6" s="114">
        <v>12000</v>
      </c>
      <c r="EH6" s="114">
        <v>12000</v>
      </c>
      <c r="EI6" s="114">
        <v>2000</v>
      </c>
      <c r="EJ6" s="114">
        <v>12000</v>
      </c>
      <c r="EK6" s="114">
        <v>10000</v>
      </c>
      <c r="EL6" s="114">
        <v>8000</v>
      </c>
      <c r="EM6" s="114">
        <v>8000</v>
      </c>
      <c r="EN6" s="114">
        <v>5000</v>
      </c>
      <c r="EO6" s="114"/>
      <c r="EP6" s="114"/>
      <c r="EQ6" s="114"/>
      <c r="ER6" s="114"/>
      <c r="ES6" s="114"/>
      <c r="ET6" s="114"/>
      <c r="EU6" s="114"/>
      <c r="EV6" s="114"/>
      <c r="EW6" s="114"/>
      <c r="EX6" s="114"/>
      <c r="EY6" s="114"/>
      <c r="EZ6" s="114"/>
      <c r="FA6" s="114"/>
      <c r="FB6" s="114"/>
      <c r="FC6" s="114"/>
      <c r="FD6" s="114"/>
      <c r="FE6" s="114">
        <v>5000</v>
      </c>
      <c r="FF6" s="114"/>
      <c r="FG6" s="114">
        <v>9500</v>
      </c>
      <c r="FH6" s="114"/>
      <c r="FI6" s="114"/>
      <c r="FJ6" s="114"/>
      <c r="FK6" s="114"/>
      <c r="FL6" s="114"/>
      <c r="FM6" s="114"/>
      <c r="FN6" s="114"/>
      <c r="FO6" s="114">
        <v>5500</v>
      </c>
      <c r="FP6" s="114"/>
      <c r="FQ6" s="114"/>
      <c r="FR6" s="114"/>
      <c r="FS6" s="114"/>
      <c r="FT6" s="114"/>
      <c r="FU6" s="114"/>
      <c r="FV6" s="114"/>
      <c r="FW6" s="114"/>
      <c r="FX6" s="114"/>
      <c r="FY6" s="114"/>
      <c r="FZ6" s="114"/>
      <c r="GA6" s="114"/>
    </row>
    <row r="7" spans="1:183" s="116" customFormat="1" x14ac:dyDescent="0.35">
      <c r="A7" s="245" t="s">
        <v>68</v>
      </c>
      <c r="B7" s="81" t="s">
        <v>65</v>
      </c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14"/>
      <c r="AD7" s="114"/>
      <c r="AE7" s="114"/>
      <c r="AF7" s="114"/>
      <c r="AG7" s="114"/>
      <c r="AH7" s="114"/>
      <c r="AI7" s="114"/>
      <c r="AJ7" s="114"/>
      <c r="AK7" s="114">
        <v>5000</v>
      </c>
      <c r="AL7" s="114">
        <v>5000</v>
      </c>
      <c r="AM7" s="114"/>
      <c r="AN7" s="114">
        <v>7000</v>
      </c>
      <c r="AO7" s="114"/>
      <c r="AP7" s="114">
        <v>7000</v>
      </c>
      <c r="AQ7" s="114">
        <v>7000</v>
      </c>
      <c r="AR7" s="114">
        <v>7000</v>
      </c>
      <c r="AS7" s="114">
        <v>7000</v>
      </c>
      <c r="AT7" s="114"/>
      <c r="AU7" s="114"/>
      <c r="AV7" s="114">
        <v>7000</v>
      </c>
      <c r="AW7" s="114">
        <v>7000</v>
      </c>
      <c r="AX7" s="114">
        <v>7000</v>
      </c>
      <c r="AY7" s="114">
        <v>7000</v>
      </c>
      <c r="AZ7" s="114"/>
      <c r="BA7" s="114">
        <v>7000</v>
      </c>
      <c r="BB7" s="114">
        <v>7000</v>
      </c>
      <c r="BC7" s="114">
        <v>5000</v>
      </c>
      <c r="BD7" s="114">
        <v>7000</v>
      </c>
      <c r="BE7" s="114">
        <v>7000</v>
      </c>
      <c r="BF7" s="114">
        <v>7000</v>
      </c>
      <c r="BG7" s="114">
        <v>7000</v>
      </c>
      <c r="BH7" s="114">
        <v>7000</v>
      </c>
      <c r="BI7" s="114">
        <v>7000</v>
      </c>
      <c r="BJ7" s="114">
        <v>7000</v>
      </c>
      <c r="BK7" s="114">
        <v>7000</v>
      </c>
      <c r="BL7" s="114">
        <v>7000</v>
      </c>
      <c r="BM7" s="114">
        <v>7000</v>
      </c>
      <c r="BN7" s="114">
        <v>7000</v>
      </c>
      <c r="BO7" s="114">
        <v>7000</v>
      </c>
      <c r="BP7" s="114">
        <v>7000</v>
      </c>
      <c r="BQ7" s="114">
        <v>7000</v>
      </c>
      <c r="BR7" s="114">
        <v>7000</v>
      </c>
      <c r="BS7" s="114">
        <v>7000</v>
      </c>
      <c r="BT7" s="114">
        <v>7000</v>
      </c>
      <c r="BU7" s="114">
        <v>7000</v>
      </c>
      <c r="BV7" s="114">
        <v>7000</v>
      </c>
      <c r="BW7" s="114">
        <v>7000</v>
      </c>
      <c r="BX7" s="114">
        <v>7000</v>
      </c>
      <c r="BY7" s="114">
        <v>7000</v>
      </c>
      <c r="BZ7" s="114">
        <v>7000</v>
      </c>
      <c r="CA7" s="114">
        <v>7000</v>
      </c>
      <c r="CB7" s="114">
        <v>7000</v>
      </c>
      <c r="CC7" s="114">
        <v>6000</v>
      </c>
      <c r="CD7" s="114"/>
      <c r="CE7" s="114"/>
      <c r="CF7" s="114">
        <v>7000</v>
      </c>
      <c r="CG7" s="114">
        <v>7000</v>
      </c>
      <c r="CH7" s="114">
        <v>7000</v>
      </c>
      <c r="CI7" s="114">
        <v>7000</v>
      </c>
      <c r="CJ7" s="114">
        <v>7000</v>
      </c>
      <c r="CK7" s="114">
        <v>7000</v>
      </c>
      <c r="CL7" s="114">
        <v>7000</v>
      </c>
      <c r="CM7" s="114">
        <v>7000</v>
      </c>
      <c r="CN7" s="114">
        <v>7000</v>
      </c>
      <c r="CO7" s="114">
        <v>7000</v>
      </c>
      <c r="CP7" s="114">
        <v>7000</v>
      </c>
      <c r="CQ7" s="114">
        <v>7000</v>
      </c>
      <c r="CR7" s="114">
        <v>7000</v>
      </c>
      <c r="CS7" s="114">
        <v>7000</v>
      </c>
      <c r="CT7" s="114">
        <v>7000</v>
      </c>
      <c r="CU7" s="114">
        <v>7000</v>
      </c>
      <c r="CV7" s="114">
        <v>7000</v>
      </c>
      <c r="CW7" s="114">
        <v>7000</v>
      </c>
      <c r="CX7" s="114">
        <v>7000</v>
      </c>
      <c r="CY7" s="114">
        <v>7000</v>
      </c>
      <c r="CZ7" s="114">
        <v>7000</v>
      </c>
      <c r="DA7" s="114">
        <v>7000</v>
      </c>
      <c r="DB7" s="114">
        <v>7000</v>
      </c>
      <c r="DC7" s="114">
        <v>7000</v>
      </c>
      <c r="DD7" s="114">
        <v>7000</v>
      </c>
      <c r="DE7" s="114">
        <v>7000</v>
      </c>
      <c r="DF7" s="114">
        <v>7000</v>
      </c>
      <c r="DG7" s="114">
        <v>7000</v>
      </c>
      <c r="DH7" s="114">
        <v>7000</v>
      </c>
      <c r="DI7" s="114">
        <v>7000</v>
      </c>
      <c r="DJ7" s="114"/>
      <c r="DK7" s="114"/>
      <c r="DL7" s="114"/>
      <c r="DM7" s="114"/>
      <c r="DN7" s="114"/>
      <c r="DO7" s="114">
        <v>7000</v>
      </c>
      <c r="DP7" s="114">
        <v>7000</v>
      </c>
      <c r="DQ7" s="114"/>
      <c r="DR7" s="114">
        <v>7000</v>
      </c>
      <c r="DS7" s="114">
        <v>7000</v>
      </c>
      <c r="DT7" s="114">
        <v>7000</v>
      </c>
      <c r="DU7" s="114">
        <v>7000</v>
      </c>
      <c r="DV7" s="114">
        <v>7000</v>
      </c>
      <c r="DW7" s="114">
        <v>7000</v>
      </c>
      <c r="DX7" s="114">
        <v>7000</v>
      </c>
      <c r="DY7" s="114">
        <v>7000</v>
      </c>
      <c r="DZ7" s="114">
        <v>7000</v>
      </c>
      <c r="EA7" s="114">
        <v>7000</v>
      </c>
      <c r="EB7" s="114">
        <v>7000</v>
      </c>
      <c r="EC7" s="114">
        <v>7000</v>
      </c>
      <c r="ED7" s="114">
        <v>7000</v>
      </c>
      <c r="EE7" s="114">
        <v>7000</v>
      </c>
      <c r="EF7" s="114">
        <v>7000</v>
      </c>
      <c r="EG7" s="114">
        <v>7000</v>
      </c>
      <c r="EH7" s="114">
        <v>7000</v>
      </c>
      <c r="EI7" s="114">
        <v>7000</v>
      </c>
      <c r="EJ7" s="114">
        <v>7000</v>
      </c>
      <c r="EK7" s="114">
        <v>7000</v>
      </c>
      <c r="EL7" s="114">
        <v>7000</v>
      </c>
      <c r="EM7" s="114">
        <v>7000</v>
      </c>
      <c r="EN7" s="114">
        <v>7000</v>
      </c>
      <c r="EO7" s="114"/>
      <c r="EP7" s="114"/>
      <c r="EQ7" s="114"/>
      <c r="ER7" s="114"/>
      <c r="ES7" s="114"/>
      <c r="ET7" s="114"/>
      <c r="EU7" s="114"/>
      <c r="EV7" s="114"/>
      <c r="EW7" s="114"/>
      <c r="EX7" s="114"/>
      <c r="EY7" s="114"/>
      <c r="EZ7" s="114"/>
      <c r="FA7" s="114"/>
      <c r="FB7" s="114"/>
      <c r="FC7" s="114"/>
      <c r="FD7" s="114"/>
      <c r="FE7" s="114">
        <v>3500</v>
      </c>
      <c r="FF7" s="114"/>
      <c r="FG7" s="114">
        <v>3500</v>
      </c>
      <c r="FH7" s="114"/>
      <c r="FI7" s="114"/>
      <c r="FJ7" s="114"/>
      <c r="FK7" s="114"/>
      <c r="FL7" s="114"/>
      <c r="FM7" s="114"/>
      <c r="FN7" s="114"/>
      <c r="FO7" s="114">
        <v>4000</v>
      </c>
      <c r="FP7" s="114"/>
      <c r="FQ7" s="114"/>
      <c r="FR7" s="114"/>
      <c r="FS7" s="114"/>
      <c r="FT7" s="114"/>
      <c r="FU7" s="114"/>
      <c r="FV7" s="114"/>
      <c r="FW7" s="114"/>
      <c r="FX7" s="114"/>
      <c r="FY7" s="114"/>
      <c r="FZ7" s="114"/>
      <c r="GA7" s="114"/>
    </row>
    <row r="8" spans="1:183" s="116" customFormat="1" x14ac:dyDescent="0.35">
      <c r="A8" s="245"/>
      <c r="B8" s="81" t="s">
        <v>67</v>
      </c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114"/>
      <c r="AB8" s="114"/>
      <c r="AC8" s="114"/>
      <c r="AD8" s="114"/>
      <c r="AE8" s="114"/>
      <c r="AF8" s="114"/>
      <c r="AG8" s="114"/>
      <c r="AH8" s="114"/>
      <c r="AI8" s="114"/>
      <c r="AJ8" s="114"/>
      <c r="AK8" s="114">
        <v>11000</v>
      </c>
      <c r="AL8" s="114">
        <v>11000</v>
      </c>
      <c r="AM8" s="114"/>
      <c r="AN8" s="114">
        <v>7000</v>
      </c>
      <c r="AO8" s="114"/>
      <c r="AP8" s="114">
        <v>7000</v>
      </c>
      <c r="AQ8" s="114">
        <v>7000</v>
      </c>
      <c r="AR8" s="114">
        <v>7000</v>
      </c>
      <c r="AS8" s="114">
        <v>7000</v>
      </c>
      <c r="AT8" s="114"/>
      <c r="AU8" s="114"/>
      <c r="AV8" s="114">
        <v>7000</v>
      </c>
      <c r="AW8" s="114">
        <v>7000</v>
      </c>
      <c r="AX8" s="114">
        <v>7000</v>
      </c>
      <c r="AY8" s="114">
        <v>10000</v>
      </c>
      <c r="AZ8" s="114"/>
      <c r="BA8" s="114">
        <v>7000</v>
      </c>
      <c r="BB8" s="114">
        <v>7000</v>
      </c>
      <c r="BC8" s="114">
        <v>11000</v>
      </c>
      <c r="BD8" s="114">
        <v>18000</v>
      </c>
      <c r="BE8" s="114">
        <v>2000</v>
      </c>
      <c r="BF8" s="114">
        <v>7000</v>
      </c>
      <c r="BG8" s="114">
        <v>7000</v>
      </c>
      <c r="BH8" s="114">
        <v>9900</v>
      </c>
      <c r="BI8" s="114">
        <v>7000</v>
      </c>
      <c r="BJ8" s="114">
        <v>7000</v>
      </c>
      <c r="BK8" s="114">
        <v>7000</v>
      </c>
      <c r="BL8" s="114">
        <v>7000</v>
      </c>
      <c r="BM8" s="114">
        <v>7000</v>
      </c>
      <c r="BN8" s="114">
        <v>7000</v>
      </c>
      <c r="BO8" s="114">
        <v>7000</v>
      </c>
      <c r="BP8" s="114">
        <v>7000</v>
      </c>
      <c r="BQ8" s="114">
        <v>7000</v>
      </c>
      <c r="BR8" s="114">
        <v>7000</v>
      </c>
      <c r="BS8" s="114">
        <v>7000</v>
      </c>
      <c r="BT8" s="114">
        <v>7000</v>
      </c>
      <c r="BU8" s="114">
        <v>10000</v>
      </c>
      <c r="BV8" s="114">
        <v>7000</v>
      </c>
      <c r="BW8" s="114">
        <v>10000</v>
      </c>
      <c r="BX8" s="114">
        <v>7000</v>
      </c>
      <c r="BY8" s="114">
        <v>7000</v>
      </c>
      <c r="BZ8" s="114">
        <v>7000</v>
      </c>
      <c r="CA8" s="114">
        <v>7000</v>
      </c>
      <c r="CB8" s="114">
        <v>7000</v>
      </c>
      <c r="CC8" s="114">
        <v>8000</v>
      </c>
      <c r="CD8" s="114"/>
      <c r="CE8" s="114"/>
      <c r="CF8" s="114">
        <v>10000</v>
      </c>
      <c r="CG8" s="114">
        <v>10000</v>
      </c>
      <c r="CH8" s="114">
        <v>2000</v>
      </c>
      <c r="CI8" s="114">
        <v>4000</v>
      </c>
      <c r="CJ8" s="114">
        <v>2000</v>
      </c>
      <c r="CK8" s="114">
        <v>2000</v>
      </c>
      <c r="CL8" s="114">
        <v>7000</v>
      </c>
      <c r="CM8" s="114">
        <v>7000</v>
      </c>
      <c r="CN8" s="114">
        <v>4000</v>
      </c>
      <c r="CO8" s="114">
        <v>10000</v>
      </c>
      <c r="CP8" s="114">
        <v>10000</v>
      </c>
      <c r="CQ8" s="114">
        <v>10000</v>
      </c>
      <c r="CR8" s="114">
        <v>2000</v>
      </c>
      <c r="CS8" s="114">
        <v>7000</v>
      </c>
      <c r="CT8" s="114">
        <v>5000</v>
      </c>
      <c r="CU8" s="114">
        <v>5000</v>
      </c>
      <c r="CV8" s="114">
        <v>5000</v>
      </c>
      <c r="CW8" s="114">
        <v>5000</v>
      </c>
      <c r="CX8" s="114">
        <v>20000</v>
      </c>
      <c r="CY8" s="114">
        <v>14000</v>
      </c>
      <c r="CZ8" s="114">
        <v>10000</v>
      </c>
      <c r="DA8" s="114">
        <v>10000</v>
      </c>
      <c r="DB8" s="114">
        <v>6000</v>
      </c>
      <c r="DC8" s="114">
        <v>7000</v>
      </c>
      <c r="DD8" s="114">
        <v>5000</v>
      </c>
      <c r="DE8" s="114">
        <v>4000</v>
      </c>
      <c r="DF8" s="114">
        <v>10000</v>
      </c>
      <c r="DG8" s="114">
        <v>9000</v>
      </c>
      <c r="DH8" s="114">
        <v>7000</v>
      </c>
      <c r="DI8" s="114">
        <v>4000</v>
      </c>
      <c r="DJ8" s="114"/>
      <c r="DK8" s="114"/>
      <c r="DL8" s="114"/>
      <c r="DM8" s="114"/>
      <c r="DN8" s="114"/>
      <c r="DO8" s="114">
        <v>10000</v>
      </c>
      <c r="DP8" s="114">
        <v>9000</v>
      </c>
      <c r="DQ8" s="114"/>
      <c r="DR8" s="114">
        <v>0</v>
      </c>
      <c r="DS8" s="114">
        <v>10000</v>
      </c>
      <c r="DT8" s="114">
        <v>10000</v>
      </c>
      <c r="DU8" s="114">
        <v>9000</v>
      </c>
      <c r="DV8" s="114">
        <v>7000</v>
      </c>
      <c r="DW8" s="114">
        <v>4000</v>
      </c>
      <c r="DX8" s="114">
        <v>4000</v>
      </c>
      <c r="DY8" s="114">
        <v>4000</v>
      </c>
      <c r="DZ8" s="114">
        <v>4000</v>
      </c>
      <c r="EA8" s="114">
        <v>4000</v>
      </c>
      <c r="EB8" s="114">
        <v>9000</v>
      </c>
      <c r="EC8" s="114">
        <v>4000</v>
      </c>
      <c r="ED8" s="114">
        <v>10000</v>
      </c>
      <c r="EE8" s="114">
        <v>18000</v>
      </c>
      <c r="EF8" s="114">
        <v>15000</v>
      </c>
      <c r="EG8" s="114">
        <v>15000</v>
      </c>
      <c r="EH8" s="114">
        <v>10000</v>
      </c>
      <c r="EI8" s="114">
        <v>13000</v>
      </c>
      <c r="EJ8" s="114">
        <v>10000</v>
      </c>
      <c r="EK8" s="114">
        <v>10000</v>
      </c>
      <c r="EL8" s="114">
        <v>4000</v>
      </c>
      <c r="EM8" s="114">
        <v>4000</v>
      </c>
      <c r="EN8" s="114">
        <v>4000</v>
      </c>
      <c r="EO8" s="114"/>
      <c r="EP8" s="114"/>
      <c r="EQ8" s="114"/>
      <c r="ER8" s="114"/>
      <c r="ES8" s="114"/>
      <c r="ET8" s="114"/>
      <c r="EU8" s="114"/>
      <c r="EV8" s="114"/>
      <c r="EW8" s="114"/>
      <c r="EX8" s="114"/>
      <c r="EY8" s="114"/>
      <c r="EZ8" s="114"/>
      <c r="FA8" s="114"/>
      <c r="FB8" s="114"/>
      <c r="FC8" s="114"/>
      <c r="FD8" s="114"/>
      <c r="FE8" s="114">
        <v>12000</v>
      </c>
      <c r="FF8" s="114"/>
      <c r="FG8" s="114">
        <v>9500</v>
      </c>
      <c r="FH8" s="114"/>
      <c r="FI8" s="114"/>
      <c r="FJ8" s="114"/>
      <c r="FK8" s="114"/>
      <c r="FL8" s="114"/>
      <c r="FM8" s="114"/>
      <c r="FN8" s="114"/>
      <c r="FO8" s="114">
        <v>6000</v>
      </c>
      <c r="FP8" s="114"/>
      <c r="FQ8" s="114"/>
      <c r="FR8" s="114"/>
      <c r="FS8" s="114"/>
      <c r="FT8" s="114"/>
      <c r="FU8" s="114"/>
      <c r="FV8" s="114"/>
      <c r="FW8" s="114"/>
      <c r="FX8" s="114"/>
      <c r="FY8" s="114"/>
      <c r="FZ8" s="114"/>
      <c r="GA8" s="114"/>
    </row>
    <row r="9" spans="1:183" x14ac:dyDescent="0.35">
      <c r="B9" s="81"/>
      <c r="C9" s="82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82"/>
      <c r="AS9" s="82"/>
      <c r="AT9" s="82"/>
      <c r="AU9" s="82"/>
      <c r="AV9" s="82"/>
      <c r="AW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2"/>
      <c r="BV9" s="82"/>
      <c r="BW9" s="82"/>
      <c r="BX9" s="82"/>
      <c r="BY9" s="82"/>
      <c r="BZ9" s="82"/>
      <c r="CA9" s="82"/>
      <c r="CB9" s="82"/>
      <c r="CC9" s="82"/>
      <c r="CD9" s="82"/>
      <c r="CE9" s="82"/>
      <c r="CF9" s="82"/>
      <c r="CG9" s="82"/>
      <c r="CH9" s="82"/>
      <c r="CI9" s="82"/>
      <c r="CJ9" s="82"/>
      <c r="CK9" s="82"/>
      <c r="CL9" s="82"/>
      <c r="CM9" s="82"/>
      <c r="CN9" s="82"/>
      <c r="CO9" s="82"/>
      <c r="CP9" s="82"/>
      <c r="CQ9" s="82"/>
      <c r="CR9" s="82"/>
      <c r="CS9" s="82"/>
      <c r="CT9" s="82"/>
      <c r="CU9" s="82"/>
      <c r="CV9" s="82"/>
      <c r="CW9" s="82"/>
      <c r="CX9" s="82"/>
      <c r="CY9" s="82"/>
      <c r="CZ9" s="82"/>
      <c r="DA9" s="82"/>
      <c r="DB9" s="82"/>
      <c r="DC9" s="82"/>
      <c r="DD9" s="82"/>
      <c r="DE9" s="82"/>
      <c r="DF9" s="82"/>
      <c r="DG9" s="82"/>
      <c r="DH9" s="82"/>
      <c r="DI9" s="82"/>
      <c r="DJ9" s="82"/>
      <c r="DK9" s="82"/>
      <c r="DL9" s="82"/>
      <c r="DM9" s="82"/>
      <c r="DN9" s="82"/>
      <c r="DO9" s="82"/>
      <c r="DP9" s="82"/>
      <c r="DQ9" s="82"/>
      <c r="DR9" s="82"/>
      <c r="DS9" s="82"/>
      <c r="DT9" s="82"/>
      <c r="DU9" s="82"/>
      <c r="DV9" s="82"/>
      <c r="DW9" s="82"/>
      <c r="DX9" s="82"/>
      <c r="DY9" s="82"/>
      <c r="DZ9" s="82"/>
      <c r="EA9" s="82"/>
      <c r="EB9" s="82"/>
      <c r="EC9" s="82"/>
      <c r="ED9" s="82"/>
      <c r="EE9" s="82"/>
      <c r="EF9" s="82"/>
      <c r="EG9" s="82"/>
      <c r="EH9" s="82"/>
      <c r="EI9" s="82"/>
      <c r="EJ9" s="82"/>
      <c r="EK9" s="82"/>
      <c r="EL9" s="82"/>
      <c r="EM9" s="82"/>
      <c r="EN9" s="82"/>
      <c r="EO9" s="82"/>
      <c r="EP9" s="82"/>
      <c r="EQ9" s="82"/>
      <c r="ER9" s="82"/>
      <c r="ES9" s="82"/>
      <c r="ET9" s="82"/>
      <c r="EU9" s="82"/>
      <c r="EV9" s="82"/>
      <c r="EW9" s="82"/>
      <c r="EX9" s="82"/>
      <c r="EY9" s="82"/>
      <c r="EZ9" s="82"/>
      <c r="FA9" s="82"/>
      <c r="FB9" s="82"/>
      <c r="FC9" s="82"/>
      <c r="FD9" s="82"/>
      <c r="FE9" s="82"/>
      <c r="FF9" s="82"/>
      <c r="FG9" s="82"/>
      <c r="FH9" s="82"/>
      <c r="FI9" s="82"/>
      <c r="FJ9" s="82"/>
      <c r="FK9" s="82"/>
      <c r="FL9" s="82"/>
      <c r="FM9" s="82"/>
      <c r="FN9" s="82"/>
      <c r="FO9" s="82"/>
      <c r="FP9" s="82"/>
      <c r="FQ9" s="82"/>
      <c r="FR9" s="82"/>
      <c r="FS9" s="82"/>
      <c r="FT9" s="82"/>
      <c r="FU9" s="82"/>
      <c r="FV9" s="82"/>
      <c r="FW9" s="82"/>
      <c r="FX9" s="82"/>
      <c r="FY9" s="82"/>
      <c r="FZ9" s="82"/>
      <c r="GA9" s="82"/>
    </row>
    <row r="10" spans="1:183" x14ac:dyDescent="0.35">
      <c r="B10" s="80">
        <f>Bonding!A2</f>
        <v>1</v>
      </c>
      <c r="C10" s="3"/>
      <c r="AF10">
        <v>41792.181428571428</v>
      </c>
      <c r="AG10">
        <v>41682.345740898323</v>
      </c>
      <c r="AI10">
        <v>32772</v>
      </c>
      <c r="AJ10">
        <v>41792.181428571428</v>
      </c>
    </row>
    <row r="11" spans="1:183" x14ac:dyDescent="0.35">
      <c r="B11" s="80">
        <f>Bonding!A3</f>
        <v>7</v>
      </c>
      <c r="C11" s="79"/>
      <c r="AF11">
        <v>490.16571428571427</v>
      </c>
      <c r="AG11">
        <v>488.87749035334173</v>
      </c>
      <c r="AI11">
        <v>399.3</v>
      </c>
      <c r="AJ11">
        <v>490.16571428571427</v>
      </c>
    </row>
    <row r="12" spans="1:183" x14ac:dyDescent="0.35">
      <c r="B12" s="80">
        <f>Bonding!A4</f>
        <v>8</v>
      </c>
      <c r="C12" s="3"/>
      <c r="H12" s="3"/>
      <c r="AF12">
        <v>566.59499999999991</v>
      </c>
      <c r="AG12">
        <v>565.10590923397956</v>
      </c>
      <c r="AI12">
        <v>515.4</v>
      </c>
      <c r="AJ12">
        <v>566.59499999999991</v>
      </c>
    </row>
    <row r="13" spans="1:183" x14ac:dyDescent="0.35">
      <c r="B13" s="80">
        <f>Bonding!A5</f>
        <v>9</v>
      </c>
      <c r="C13" s="3"/>
      <c r="G13" s="80"/>
      <c r="AF13">
        <v>519.61500000000001</v>
      </c>
      <c r="AG13">
        <v>518.24937923316349</v>
      </c>
      <c r="AI13">
        <v>506.1</v>
      </c>
      <c r="AJ13">
        <v>519.61500000000001</v>
      </c>
    </row>
    <row r="14" spans="1:183" x14ac:dyDescent="0.35">
      <c r="B14" s="80">
        <f>Bonding!A6</f>
        <v>11</v>
      </c>
      <c r="C14" s="3"/>
      <c r="AF14">
        <v>561.61928571428575</v>
      </c>
      <c r="AG14">
        <v>560.14327182010004</v>
      </c>
      <c r="AI14">
        <v>510.9</v>
      </c>
      <c r="AJ14">
        <v>561.61928571428575</v>
      </c>
    </row>
    <row r="15" spans="1:183" x14ac:dyDescent="0.35">
      <c r="B15" s="80">
        <f>Bonding!A7</f>
        <v>12</v>
      </c>
      <c r="C15" s="3"/>
      <c r="AF15">
        <v>1189.0221428571429</v>
      </c>
      <c r="AG15">
        <v>1185.897226658584</v>
      </c>
      <c r="AI15">
        <v>585.6</v>
      </c>
      <c r="AJ15">
        <v>1189.0221428571429</v>
      </c>
    </row>
    <row r="16" spans="1:183" x14ac:dyDescent="0.35">
      <c r="B16" s="80">
        <f>Bonding!A8</f>
        <v>13</v>
      </c>
      <c r="C16" s="3"/>
      <c r="AF16">
        <v>748.84499999999991</v>
      </c>
      <c r="AG16">
        <v>746.87693078886934</v>
      </c>
      <c r="AI16">
        <v>560.70000000000005</v>
      </c>
      <c r="AJ16">
        <v>748.84499999999991</v>
      </c>
    </row>
    <row r="17" spans="2:36" x14ac:dyDescent="0.35">
      <c r="B17" s="80">
        <f>Bonding!A9</f>
        <v>14</v>
      </c>
      <c r="C17" s="3"/>
      <c r="AF17">
        <v>568.90928571428572</v>
      </c>
      <c r="AG17">
        <v>567.41411268229558</v>
      </c>
      <c r="AI17">
        <v>492</v>
      </c>
      <c r="AJ17">
        <v>568.90928571428572</v>
      </c>
    </row>
    <row r="18" spans="2:36" x14ac:dyDescent="0.35">
      <c r="B18" s="80">
        <f>Bonding!A10</f>
        <v>15</v>
      </c>
      <c r="C18" s="3"/>
      <c r="AF18">
        <v>1146.6707142857142</v>
      </c>
      <c r="AG18">
        <v>1143.6571035544002</v>
      </c>
      <c r="AI18">
        <v>1011.6</v>
      </c>
      <c r="AJ18">
        <v>1146.6707142857142</v>
      </c>
    </row>
    <row r="19" spans="2:36" x14ac:dyDescent="0.35">
      <c r="B19" s="80">
        <f>Bonding!A11</f>
        <v>16</v>
      </c>
      <c r="C19" s="3"/>
      <c r="AF19">
        <v>458.80714285714282</v>
      </c>
      <c r="AG19">
        <v>457.60133362865895</v>
      </c>
      <c r="AI19">
        <v>285</v>
      </c>
      <c r="AJ19">
        <v>458.80714285714282</v>
      </c>
    </row>
    <row r="20" spans="2:36" x14ac:dyDescent="0.35">
      <c r="B20" s="80">
        <f>Bonding!A12</f>
        <v>17</v>
      </c>
      <c r="C20" s="3"/>
      <c r="AF20">
        <v>690.29357142857145</v>
      </c>
      <c r="AG20">
        <v>688.47938354647306</v>
      </c>
      <c r="AI20">
        <v>599.70000000000005</v>
      </c>
      <c r="AJ20">
        <v>690.29357142857145</v>
      </c>
    </row>
    <row r="21" spans="2:36" x14ac:dyDescent="0.35">
      <c r="B21" s="80">
        <f>Bonding!A13</f>
        <v>18</v>
      </c>
      <c r="C21" s="3"/>
      <c r="AF21">
        <v>615.94714285714281</v>
      </c>
      <c r="AG21">
        <v>614.32834776931952</v>
      </c>
      <c r="AI21">
        <v>244.5</v>
      </c>
      <c r="AJ21">
        <v>615.94714285714281</v>
      </c>
    </row>
    <row r="22" spans="2:36" x14ac:dyDescent="0.35">
      <c r="B22" s="80">
        <f>Bonding!A14</f>
        <v>19</v>
      </c>
      <c r="C22" s="3"/>
      <c r="AF22">
        <v>267.9942857142857</v>
      </c>
      <c r="AG22">
        <v>267.28995931499981</v>
      </c>
      <c r="AI22">
        <v>256.5</v>
      </c>
      <c r="AJ22">
        <v>267.9942857142857</v>
      </c>
    </row>
    <row r="23" spans="2:36" x14ac:dyDescent="0.35">
      <c r="B23" s="80">
        <f>Bonding!A15</f>
        <v>20</v>
      </c>
      <c r="C23" s="3"/>
      <c r="AF23">
        <v>866.17928571428558</v>
      </c>
      <c r="AG23">
        <v>863.90284561849353</v>
      </c>
      <c r="AI23">
        <v>623.1</v>
      </c>
      <c r="AJ23">
        <v>866.17928571428558</v>
      </c>
    </row>
    <row r="24" spans="2:36" x14ac:dyDescent="0.35">
      <c r="B24" s="80">
        <f>Bonding!A16</f>
        <v>21</v>
      </c>
      <c r="C24" s="3"/>
      <c r="AF24">
        <v>1134.5785714285714</v>
      </c>
      <c r="AG24">
        <v>1131.596740536949</v>
      </c>
      <c r="AI24">
        <v>893.4</v>
      </c>
      <c r="AJ24">
        <v>1134.5785714285714</v>
      </c>
    </row>
    <row r="25" spans="2:36" x14ac:dyDescent="0.35">
      <c r="B25" s="80">
        <f>Bonding!A17</f>
        <v>22</v>
      </c>
      <c r="C25" s="3"/>
      <c r="AF25">
        <v>752.37428571428563</v>
      </c>
      <c r="AG25">
        <v>750.39694104755131</v>
      </c>
      <c r="AI25">
        <v>742.5</v>
      </c>
      <c r="AJ25">
        <v>752.37428571428563</v>
      </c>
    </row>
    <row r="26" spans="2:36" x14ac:dyDescent="0.35">
      <c r="B26" s="80">
        <f>Bonding!A18</f>
        <v>24</v>
      </c>
      <c r="C26" s="3"/>
      <c r="AF26">
        <v>352.4078571428571</v>
      </c>
      <c r="AG26">
        <v>351.48168009232813</v>
      </c>
      <c r="AI26">
        <v>307.8</v>
      </c>
      <c r="AJ26">
        <v>352.4078571428571</v>
      </c>
    </row>
    <row r="27" spans="2:36" x14ac:dyDescent="0.35">
      <c r="B27" s="80">
        <f>Bonding!A19</f>
        <v>28</v>
      </c>
      <c r="C27" s="3"/>
      <c r="AF27">
        <v>546.22928571428565</v>
      </c>
      <c r="AG27">
        <v>544.79371888879825</v>
      </c>
      <c r="AI27">
        <v>569.70000000000005</v>
      </c>
      <c r="AJ27">
        <v>546.22928571428565</v>
      </c>
    </row>
    <row r="28" spans="2:36" x14ac:dyDescent="0.35">
      <c r="B28" s="80">
        <f>Bonding!A20</f>
        <v>29</v>
      </c>
      <c r="C28" s="3"/>
      <c r="AF28">
        <v>456.43499999999995</v>
      </c>
      <c r="AG28">
        <v>455.23542509413505</v>
      </c>
      <c r="AI28">
        <v>249.9</v>
      </c>
      <c r="AJ28">
        <v>456.43499999999995</v>
      </c>
    </row>
    <row r="29" spans="2:36" x14ac:dyDescent="0.35">
      <c r="B29" s="80">
        <f>Bonding!A21</f>
        <v>30</v>
      </c>
      <c r="C29" s="3"/>
      <c r="AF29">
        <v>670.44857142857143</v>
      </c>
      <c r="AG29">
        <v>668.68653897716285</v>
      </c>
      <c r="AI29">
        <v>518.70000000000005</v>
      </c>
      <c r="AJ29">
        <v>670.44857142857143</v>
      </c>
    </row>
    <row r="30" spans="2:36" x14ac:dyDescent="0.35">
      <c r="B30" s="80">
        <f>Bonding!A22</f>
        <v>31</v>
      </c>
      <c r="C30" s="3"/>
      <c r="AF30">
        <v>237.0407142857143</v>
      </c>
      <c r="AG30">
        <v>236.41773819377252</v>
      </c>
      <c r="AI30">
        <v>39.9</v>
      </c>
      <c r="AJ30">
        <v>237.0407142857143</v>
      </c>
    </row>
    <row r="31" spans="2:36" x14ac:dyDescent="0.35">
      <c r="B31" s="80">
        <f>Bonding!A23</f>
        <v>33</v>
      </c>
      <c r="C31" s="3"/>
      <c r="AF31">
        <v>577.53</v>
      </c>
      <c r="AG31">
        <v>576.01217052727293</v>
      </c>
      <c r="AI31">
        <v>402.9</v>
      </c>
      <c r="AJ31">
        <v>577.53</v>
      </c>
    </row>
    <row r="32" spans="2:36" x14ac:dyDescent="0.35">
      <c r="B32" s="80">
        <f>Bonding!A24</f>
        <v>34</v>
      </c>
      <c r="C32" s="3"/>
      <c r="AF32">
        <v>365.25214285714281</v>
      </c>
      <c r="AG32">
        <v>364.29220923048229</v>
      </c>
      <c r="AI32">
        <v>320.10000000000002</v>
      </c>
      <c r="AJ32">
        <v>365.25214285714281</v>
      </c>
    </row>
    <row r="33" spans="2:36" x14ac:dyDescent="0.35">
      <c r="B33" s="80">
        <f>Bonding!A25</f>
        <v>35</v>
      </c>
      <c r="C33" s="3"/>
      <c r="AF33">
        <v>821.22428571428566</v>
      </c>
      <c r="AG33">
        <v>819.065993634954</v>
      </c>
      <c r="AI33">
        <v>614.1</v>
      </c>
      <c r="AJ33">
        <v>821.22428571428566</v>
      </c>
    </row>
    <row r="34" spans="2:36" x14ac:dyDescent="0.35">
      <c r="B34" s="80">
        <f>Bonding!A26</f>
        <v>39</v>
      </c>
      <c r="C34" s="3"/>
      <c r="AF34">
        <v>1167.4992857142856</v>
      </c>
      <c r="AG34">
        <v>1164.4309345892448</v>
      </c>
      <c r="AI34">
        <v>1018.5</v>
      </c>
      <c r="AJ34">
        <v>1167.4992857142856</v>
      </c>
    </row>
    <row r="35" spans="2:36" x14ac:dyDescent="0.35">
      <c r="B35" s="80">
        <f>Bonding!A27</f>
        <v>40</v>
      </c>
      <c r="C35" s="3"/>
      <c r="AF35">
        <v>518.80499999999995</v>
      </c>
      <c r="AG35">
        <v>517.4415080262529</v>
      </c>
      <c r="AI35">
        <v>398.4</v>
      </c>
      <c r="AJ35">
        <v>518.80499999999995</v>
      </c>
    </row>
    <row r="36" spans="2:36" x14ac:dyDescent="0.35">
      <c r="B36" s="80">
        <f>Bonding!A28</f>
        <v>41</v>
      </c>
      <c r="C36" s="3"/>
      <c r="AF36">
        <v>567</v>
      </c>
      <c r="AG36">
        <v>565.50984483743491</v>
      </c>
      <c r="AI36">
        <v>27.9</v>
      </c>
      <c r="AJ36">
        <v>567</v>
      </c>
    </row>
    <row r="37" spans="2:36" x14ac:dyDescent="0.35">
      <c r="B37" s="80">
        <f>Bonding!A29</f>
        <v>43</v>
      </c>
      <c r="C37" s="3"/>
      <c r="AF37">
        <v>336.61285714285714</v>
      </c>
      <c r="AG37">
        <v>335.72819155757105</v>
      </c>
      <c r="AI37">
        <v>244.2</v>
      </c>
      <c r="AJ37">
        <v>336.61285714285714</v>
      </c>
    </row>
    <row r="38" spans="2:36" x14ac:dyDescent="0.35">
      <c r="B38" s="80">
        <f>Bonding!A30</f>
        <v>45</v>
      </c>
      <c r="C38" s="3"/>
      <c r="AF38">
        <v>317.57785714285711</v>
      </c>
      <c r="AG38">
        <v>316.74321819517144</v>
      </c>
      <c r="AI38">
        <v>315</v>
      </c>
      <c r="AJ38">
        <v>317.57785714285711</v>
      </c>
    </row>
    <row r="39" spans="2:36" x14ac:dyDescent="0.35">
      <c r="B39" s="80">
        <f>Bonding!A31</f>
        <v>47</v>
      </c>
      <c r="C39" s="3"/>
      <c r="AF39">
        <v>282.68999999999994</v>
      </c>
      <c r="AG39">
        <v>281.94705121180681</v>
      </c>
      <c r="AI39">
        <v>201.3</v>
      </c>
      <c r="AJ39">
        <v>282.68999999999994</v>
      </c>
    </row>
    <row r="40" spans="2:36" x14ac:dyDescent="0.35">
      <c r="B40" s="80">
        <f>Bonding!A32</f>
        <v>48</v>
      </c>
      <c r="C40" s="3"/>
      <c r="AF40">
        <v>510.9942857142857</v>
      </c>
      <c r="AG40">
        <v>509.65132138818626</v>
      </c>
      <c r="AI40">
        <v>600.9</v>
      </c>
      <c r="AJ40">
        <v>510.9942857142857</v>
      </c>
    </row>
    <row r="41" spans="2:36" x14ac:dyDescent="0.35">
      <c r="B41" s="80">
        <f>Bonding!A33</f>
        <v>50</v>
      </c>
      <c r="C41" s="3"/>
      <c r="AF41">
        <v>639.95785714285716</v>
      </c>
      <c r="AG41">
        <v>638.27595854559877</v>
      </c>
      <c r="AI41">
        <v>450.3</v>
      </c>
      <c r="AJ41">
        <v>639.95785714285716</v>
      </c>
    </row>
    <row r="42" spans="2:36" x14ac:dyDescent="0.35">
      <c r="B42" s="80">
        <f>Bonding!A34</f>
        <v>52</v>
      </c>
      <c r="C42" s="3"/>
      <c r="AF42">
        <v>690.46714285714279</v>
      </c>
      <c r="AG42">
        <v>688.65249880509668</v>
      </c>
      <c r="AI42">
        <v>590.1</v>
      </c>
      <c r="AJ42">
        <v>690.46714285714279</v>
      </c>
    </row>
    <row r="43" spans="2:36" x14ac:dyDescent="0.35">
      <c r="B43" s="80">
        <f>Bonding!A35</f>
        <v>60</v>
      </c>
      <c r="C43" s="3"/>
      <c r="AF43">
        <v>484.78500000000003</v>
      </c>
      <c r="AG43">
        <v>483.51091733600686</v>
      </c>
      <c r="AI43">
        <v>465</v>
      </c>
      <c r="AJ43">
        <v>484.78500000000003</v>
      </c>
    </row>
    <row r="44" spans="2:36" x14ac:dyDescent="0.35">
      <c r="B44" s="80">
        <f>Bonding!A36</f>
        <v>61</v>
      </c>
      <c r="C44" s="3"/>
      <c r="AF44">
        <v>561.38785714285711</v>
      </c>
      <c r="AG44">
        <v>559.91245147526843</v>
      </c>
      <c r="AI44">
        <v>363.3</v>
      </c>
      <c r="AJ44">
        <v>561.38785714285711</v>
      </c>
    </row>
    <row r="45" spans="2:36" x14ac:dyDescent="0.35">
      <c r="B45" s="80">
        <f>Bonding!A37</f>
        <v>62</v>
      </c>
      <c r="C45" s="3"/>
      <c r="AF45">
        <v>493.00071428571425</v>
      </c>
      <c r="AG45">
        <v>491.70503957752885</v>
      </c>
      <c r="AI45">
        <v>320.7</v>
      </c>
      <c r="AJ45">
        <v>493.00071428571425</v>
      </c>
    </row>
    <row r="46" spans="2:36" x14ac:dyDescent="0.35">
      <c r="B46" s="80">
        <f>Bonding!A38</f>
        <v>63</v>
      </c>
      <c r="C46" s="3"/>
      <c r="AF46">
        <v>584.12571428571425</v>
      </c>
      <c r="AG46">
        <v>582.59055035497363</v>
      </c>
      <c r="AI46">
        <v>408</v>
      </c>
      <c r="AJ46">
        <v>584.12571428571425</v>
      </c>
    </row>
    <row r="47" spans="2:36" x14ac:dyDescent="0.35">
      <c r="B47" s="80">
        <f>Bonding!A39</f>
        <v>65</v>
      </c>
      <c r="C47" s="3"/>
      <c r="AF47">
        <v>1042.5857142857142</v>
      </c>
      <c r="AG47">
        <v>1039.8456534663853</v>
      </c>
      <c r="AI47">
        <v>730.8</v>
      </c>
      <c r="AJ47">
        <v>1042.5857142857142</v>
      </c>
    </row>
    <row r="48" spans="2:36" x14ac:dyDescent="0.35">
      <c r="B48" s="80">
        <f>Bonding!A40</f>
        <v>71</v>
      </c>
      <c r="C48" s="3"/>
      <c r="AF48">
        <v>292.17857142857139</v>
      </c>
      <c r="AG48">
        <v>291.41068534990262</v>
      </c>
      <c r="AI48">
        <v>344.1</v>
      </c>
      <c r="AJ48">
        <v>292.17857142857139</v>
      </c>
    </row>
    <row r="49" spans="2:36" x14ac:dyDescent="0.35">
      <c r="B49" s="80">
        <f>Bonding!A41</f>
        <v>73</v>
      </c>
      <c r="C49" s="3"/>
      <c r="AF49">
        <v>581.23285714285714</v>
      </c>
      <c r="AG49">
        <v>579.70529604457863</v>
      </c>
      <c r="AI49">
        <v>432.9</v>
      </c>
      <c r="AJ49">
        <v>581.23285714285714</v>
      </c>
    </row>
    <row r="50" spans="2:36" x14ac:dyDescent="0.35">
      <c r="B50" s="80">
        <f>Bonding!A42</f>
        <v>75</v>
      </c>
      <c r="C50" s="3"/>
      <c r="AF50">
        <v>138.68357142857141</v>
      </c>
      <c r="AG50">
        <v>138.31909164033993</v>
      </c>
      <c r="AI50">
        <v>162.9</v>
      </c>
      <c r="AJ50">
        <v>138.68357142857141</v>
      </c>
    </row>
    <row r="51" spans="2:36" x14ac:dyDescent="0.35">
      <c r="B51" s="80">
        <f>Bonding!A43</f>
        <v>77</v>
      </c>
      <c r="C51" s="3"/>
      <c r="AF51">
        <v>539.57571428571418</v>
      </c>
      <c r="AG51">
        <v>538.15763397488956</v>
      </c>
      <c r="AI51">
        <v>435</v>
      </c>
      <c r="AJ51">
        <v>539.57571428571418</v>
      </c>
    </row>
    <row r="52" spans="2:36" x14ac:dyDescent="0.35">
      <c r="B52" s="80">
        <f>Bonding!A44</f>
        <v>78</v>
      </c>
      <c r="C52" s="3"/>
      <c r="AF52">
        <v>456.37714285714287</v>
      </c>
      <c r="AG52">
        <v>455.17772000792718</v>
      </c>
      <c r="AI52">
        <v>411.6</v>
      </c>
      <c r="AJ52">
        <v>456.37714285714287</v>
      </c>
    </row>
    <row r="53" spans="2:36" x14ac:dyDescent="0.35">
      <c r="B53" s="80">
        <f>Bonding!A45</f>
        <v>80</v>
      </c>
      <c r="C53" s="3"/>
      <c r="AF53">
        <v>698.16214285714284</v>
      </c>
      <c r="AG53">
        <v>696.32727527074758</v>
      </c>
      <c r="AI53">
        <v>580.79999999999995</v>
      </c>
      <c r="AJ53">
        <v>698.16214285714284</v>
      </c>
    </row>
    <row r="54" spans="2:36" x14ac:dyDescent="0.35">
      <c r="B54" s="80">
        <f>Bonding!A46</f>
        <v>82</v>
      </c>
      <c r="C54" s="3"/>
      <c r="AF54">
        <v>362.41714285714284</v>
      </c>
      <c r="AG54">
        <v>361.46466000629511</v>
      </c>
      <c r="AI54">
        <v>336.9</v>
      </c>
      <c r="AJ54">
        <v>362.41714285714284</v>
      </c>
    </row>
    <row r="55" spans="2:36" x14ac:dyDescent="0.35">
      <c r="B55" s="80">
        <f>Bonding!A47</f>
        <v>83</v>
      </c>
      <c r="C55" s="3"/>
      <c r="AF55">
        <v>649.04142857142847</v>
      </c>
      <c r="AG55">
        <v>647.33565708023923</v>
      </c>
      <c r="AI55">
        <v>434.4</v>
      </c>
      <c r="AJ55">
        <v>649.04142857142847</v>
      </c>
    </row>
    <row r="56" spans="2:36" x14ac:dyDescent="0.35">
      <c r="B56" s="80">
        <f>Bonding!A48</f>
        <v>85</v>
      </c>
      <c r="C56" s="3"/>
      <c r="AF56">
        <v>262.96071428571429</v>
      </c>
      <c r="AG56">
        <v>262.26961681491241</v>
      </c>
      <c r="AI56">
        <v>336.9</v>
      </c>
      <c r="AJ56">
        <v>262.96071428571429</v>
      </c>
    </row>
    <row r="57" spans="2:36" x14ac:dyDescent="0.35">
      <c r="B57" s="80">
        <f>Bonding!A49</f>
        <v>86</v>
      </c>
      <c r="C57" s="3"/>
      <c r="AF57">
        <v>226.45285714285714</v>
      </c>
      <c r="AG57">
        <v>225.85770741772654</v>
      </c>
      <c r="AI57">
        <v>39.9</v>
      </c>
      <c r="AJ57">
        <v>226.45285714285714</v>
      </c>
    </row>
    <row r="58" spans="2:36" x14ac:dyDescent="0.35">
      <c r="B58" s="80">
        <f>Bonding!A50</f>
        <v>87</v>
      </c>
      <c r="C58" s="3"/>
      <c r="AF58">
        <v>681.6728571428572</v>
      </c>
      <c r="AG58">
        <v>679.88132570149583</v>
      </c>
      <c r="AI58">
        <v>405</v>
      </c>
      <c r="AJ58">
        <v>681.6728571428572</v>
      </c>
    </row>
    <row r="59" spans="2:36" x14ac:dyDescent="0.35">
      <c r="B59" s="80">
        <f>Bonding!A51</f>
        <v>88</v>
      </c>
      <c r="C59" s="3"/>
      <c r="AF59">
        <v>663.04285714285709</v>
      </c>
      <c r="AG59">
        <v>661.30028794255134</v>
      </c>
      <c r="AI59">
        <v>564</v>
      </c>
      <c r="AJ59">
        <v>663.04285714285709</v>
      </c>
    </row>
    <row r="60" spans="2:36" x14ac:dyDescent="0.35">
      <c r="B60" s="80">
        <f>Bonding!A52</f>
        <v>91</v>
      </c>
      <c r="C60" s="3"/>
      <c r="AF60">
        <v>363.51642857142855</v>
      </c>
      <c r="AG60">
        <v>362.56105664424524</v>
      </c>
      <c r="AI60">
        <v>301.8</v>
      </c>
      <c r="AJ60">
        <v>363.51642857142855</v>
      </c>
    </row>
    <row r="61" spans="2:36" x14ac:dyDescent="0.35">
      <c r="B61" s="80">
        <f>Bonding!A53</f>
        <v>92</v>
      </c>
      <c r="C61" s="3"/>
      <c r="AF61">
        <v>197.00357142857143</v>
      </c>
      <c r="AG61">
        <v>196.48581853790466</v>
      </c>
      <c r="AI61">
        <v>234.9</v>
      </c>
      <c r="AJ61">
        <v>197.00357142857143</v>
      </c>
    </row>
    <row r="62" spans="2:36" x14ac:dyDescent="0.35">
      <c r="B62" s="80">
        <f>Bonding!A54</f>
        <v>93</v>
      </c>
      <c r="C62" s="3"/>
      <c r="AF62">
        <v>414.43071428571432</v>
      </c>
      <c r="AG62">
        <v>413.34153250719856</v>
      </c>
      <c r="AI62">
        <v>258.3</v>
      </c>
      <c r="AJ62">
        <v>414.43071428571432</v>
      </c>
    </row>
    <row r="63" spans="2:36" x14ac:dyDescent="0.35">
      <c r="B63" s="80">
        <f>Bonding!A55</f>
        <v>94</v>
      </c>
      <c r="C63" s="3"/>
      <c r="AF63">
        <v>185.6635714285714</v>
      </c>
      <c r="AG63">
        <v>185.17562164115597</v>
      </c>
      <c r="AI63">
        <v>124.2</v>
      </c>
      <c r="AJ63">
        <v>185.6635714285714</v>
      </c>
    </row>
    <row r="64" spans="2:36" x14ac:dyDescent="0.35">
      <c r="B64" s="80">
        <f>Bonding!A56</f>
        <v>101</v>
      </c>
      <c r="C64" s="3"/>
      <c r="AF64">
        <v>615.13714285714286</v>
      </c>
      <c r="AG64">
        <v>613.52047656240893</v>
      </c>
      <c r="AI64">
        <v>575.70000000000005</v>
      </c>
      <c r="AJ64">
        <v>615.13714285714286</v>
      </c>
    </row>
    <row r="65" spans="2:36" x14ac:dyDescent="0.35">
      <c r="B65" s="80">
        <f>Bonding!A57</f>
        <v>102</v>
      </c>
      <c r="C65" s="3"/>
      <c r="AF65">
        <v>383.88214285714287</v>
      </c>
      <c r="AG65">
        <v>382.8732469894266</v>
      </c>
      <c r="AI65">
        <v>274.2</v>
      </c>
      <c r="AJ65">
        <v>383.88214285714287</v>
      </c>
    </row>
    <row r="66" spans="2:36" x14ac:dyDescent="0.35">
      <c r="B66" s="80">
        <f>Bonding!A58</f>
        <v>103</v>
      </c>
      <c r="C66" s="3"/>
      <c r="AF66">
        <v>719.80071428571421</v>
      </c>
      <c r="AG66">
        <v>717.90897751250282</v>
      </c>
      <c r="AI66">
        <v>376.8</v>
      </c>
      <c r="AJ66">
        <v>719.80071428571421</v>
      </c>
    </row>
    <row r="67" spans="2:36" x14ac:dyDescent="0.35">
      <c r="B67" s="80">
        <f>Bonding!A59</f>
        <v>104</v>
      </c>
      <c r="C67" s="3"/>
      <c r="AF67">
        <v>710.65928571428572</v>
      </c>
      <c r="AG67">
        <v>708.79157389165437</v>
      </c>
      <c r="AI67">
        <v>525.29999999999995</v>
      </c>
      <c r="AJ67">
        <v>710.65928571428572</v>
      </c>
    </row>
    <row r="68" spans="2:36" x14ac:dyDescent="0.35">
      <c r="B68" s="80">
        <f>Bonding!A60</f>
        <v>105</v>
      </c>
      <c r="C68" s="3"/>
      <c r="AF68">
        <v>210.77357142857144</v>
      </c>
      <c r="AG68">
        <v>210.21962905538527</v>
      </c>
      <c r="AI68">
        <v>27</v>
      </c>
      <c r="AJ68">
        <v>210.77357142857144</v>
      </c>
    </row>
    <row r="69" spans="2:36" x14ac:dyDescent="0.35">
      <c r="B69" s="80">
        <f>Bonding!A61</f>
        <v>106</v>
      </c>
      <c r="C69" s="3"/>
      <c r="AF69">
        <v>603.44999999999993</v>
      </c>
      <c r="AG69">
        <v>601.86404914841273</v>
      </c>
      <c r="AI69">
        <v>570.9</v>
      </c>
      <c r="AJ69">
        <v>603.44999999999993</v>
      </c>
    </row>
    <row r="70" spans="2:36" x14ac:dyDescent="0.35">
      <c r="B70" s="80">
        <f>Bonding!A62</f>
        <v>107</v>
      </c>
      <c r="C70" s="3"/>
      <c r="AF70">
        <v>600.09428571428566</v>
      </c>
      <c r="AG70">
        <v>598.51715414835451</v>
      </c>
      <c r="AI70">
        <v>468.6</v>
      </c>
      <c r="AJ70">
        <v>600.09428571428566</v>
      </c>
    </row>
    <row r="71" spans="2:36" x14ac:dyDescent="0.35">
      <c r="B71" s="80">
        <f>Bonding!A63</f>
        <v>108</v>
      </c>
      <c r="C71" s="3"/>
      <c r="AF71">
        <v>552.24642857142851</v>
      </c>
      <c r="AG71">
        <v>550.79504785441998</v>
      </c>
      <c r="AI71">
        <v>519.6</v>
      </c>
      <c r="AJ71">
        <v>552.24642857142851</v>
      </c>
    </row>
    <row r="72" spans="2:36" x14ac:dyDescent="0.35">
      <c r="B72" s="80">
        <f>Bonding!A64</f>
        <v>110</v>
      </c>
      <c r="C72" s="3"/>
      <c r="AF72">
        <v>431.20928571428573</v>
      </c>
      <c r="AG72">
        <v>430.07600750748998</v>
      </c>
      <c r="AI72">
        <v>478.5</v>
      </c>
      <c r="AJ72">
        <v>431.20928571428573</v>
      </c>
    </row>
    <row r="73" spans="2:36" x14ac:dyDescent="0.35">
      <c r="B73" s="80">
        <f>Bonding!A65</f>
        <v>111</v>
      </c>
      <c r="C73" s="3"/>
      <c r="AF73">
        <v>424.72928571428571</v>
      </c>
      <c r="AG73">
        <v>423.61303785220503</v>
      </c>
      <c r="AI73">
        <v>361.5</v>
      </c>
      <c r="AJ73">
        <v>424.72928571428571</v>
      </c>
    </row>
    <row r="74" spans="2:36" x14ac:dyDescent="0.35">
      <c r="B74" s="80">
        <f>Bonding!A66</f>
        <v>112</v>
      </c>
      <c r="C74" s="3"/>
      <c r="AF74">
        <v>103.39071428571427</v>
      </c>
      <c r="AG74">
        <v>103.11898905352</v>
      </c>
      <c r="AI74">
        <v>103.8</v>
      </c>
      <c r="AJ74">
        <v>103.39071428571427</v>
      </c>
    </row>
    <row r="75" spans="2:36" x14ac:dyDescent="0.35">
      <c r="B75" s="80">
        <f>Bonding!A67</f>
        <v>113</v>
      </c>
      <c r="C75" s="3"/>
      <c r="AF75">
        <v>306.23785714285714</v>
      </c>
      <c r="AG75">
        <v>305.43302129842277</v>
      </c>
      <c r="AI75">
        <v>332.1</v>
      </c>
      <c r="AJ75">
        <v>306.23785714285714</v>
      </c>
    </row>
    <row r="76" spans="2:36" x14ac:dyDescent="0.35">
      <c r="B76" s="80">
        <f>Bonding!A68</f>
        <v>114</v>
      </c>
      <c r="C76" s="3"/>
      <c r="AF76">
        <v>272.10214285714284</v>
      </c>
      <c r="AG76">
        <v>271.3870204357608</v>
      </c>
      <c r="AI76">
        <v>217.8</v>
      </c>
      <c r="AJ76">
        <v>272.10214285714284</v>
      </c>
    </row>
    <row r="77" spans="2:36" x14ac:dyDescent="0.35">
      <c r="B77" s="80">
        <f>Bonding!A69</f>
        <v>115</v>
      </c>
      <c r="C77" s="3"/>
      <c r="AF77">
        <v>328.62857142857143</v>
      </c>
      <c r="AG77">
        <v>327.76488966088061</v>
      </c>
      <c r="AI77">
        <v>243</v>
      </c>
      <c r="AJ77">
        <v>328.62857142857143</v>
      </c>
    </row>
    <row r="78" spans="2:36" x14ac:dyDescent="0.35">
      <c r="B78" s="80">
        <f>Bonding!A70</f>
        <v>116</v>
      </c>
      <c r="C78" s="3"/>
      <c r="AF78">
        <v>464.18785714285707</v>
      </c>
      <c r="AG78">
        <v>462.96790664599382</v>
      </c>
      <c r="AI78">
        <v>323.10000000000002</v>
      </c>
      <c r="AJ78">
        <v>464.18785714285707</v>
      </c>
    </row>
    <row r="79" spans="2:36" x14ac:dyDescent="0.35">
      <c r="B79" s="80">
        <f>Bonding!A71</f>
        <v>117</v>
      </c>
      <c r="C79" s="3"/>
      <c r="AF79">
        <v>202.095</v>
      </c>
      <c r="AG79">
        <v>201.56386612419999</v>
      </c>
      <c r="AI79">
        <v>109.8</v>
      </c>
      <c r="AJ79">
        <v>202.095</v>
      </c>
    </row>
    <row r="80" spans="2:36" x14ac:dyDescent="0.35">
      <c r="B80" s="80">
        <f>Bonding!A72</f>
        <v>118</v>
      </c>
      <c r="C80" s="3"/>
      <c r="AF80">
        <v>639.08999999999992</v>
      </c>
      <c r="AG80">
        <v>637.41038225248008</v>
      </c>
      <c r="AI80">
        <v>517.79999999999995</v>
      </c>
      <c r="AJ80">
        <v>639.08999999999992</v>
      </c>
    </row>
    <row r="81" spans="2:36" x14ac:dyDescent="0.35">
      <c r="B81" s="80">
        <f>Bonding!A73</f>
        <v>119</v>
      </c>
      <c r="C81" s="3"/>
      <c r="AF81">
        <v>625.03071428571423</v>
      </c>
      <c r="AG81">
        <v>623.3880463039601</v>
      </c>
      <c r="AI81">
        <v>440.7</v>
      </c>
      <c r="AJ81">
        <v>625.03071428571423</v>
      </c>
    </row>
    <row r="82" spans="2:36" x14ac:dyDescent="0.35">
      <c r="B82" s="80">
        <f>Bonding!A74</f>
        <v>120</v>
      </c>
      <c r="C82" s="3"/>
      <c r="AF82">
        <v>421.60499999999996</v>
      </c>
      <c r="AG82">
        <v>420.49696319697836</v>
      </c>
      <c r="AI82">
        <v>389.1</v>
      </c>
      <c r="AJ82">
        <v>421.60499999999996</v>
      </c>
    </row>
    <row r="83" spans="2:36" x14ac:dyDescent="0.35">
      <c r="B83" s="80">
        <f>Bonding!A75</f>
        <v>121</v>
      </c>
      <c r="C83" s="3"/>
      <c r="AF83">
        <v>248.9592857142857</v>
      </c>
      <c r="AG83">
        <v>248.30498595260025</v>
      </c>
      <c r="AI83">
        <v>168.6</v>
      </c>
      <c r="AJ83">
        <v>248.9592857142857</v>
      </c>
    </row>
    <row r="84" spans="2:36" x14ac:dyDescent="0.35">
      <c r="B84" s="80">
        <f>Bonding!A76</f>
        <v>122</v>
      </c>
      <c r="C84" s="3"/>
      <c r="AF84">
        <v>88.984285714285718</v>
      </c>
      <c r="AG84">
        <v>88.750422587752539</v>
      </c>
      <c r="AI84">
        <v>16.5</v>
      </c>
      <c r="AJ84">
        <v>88.984285714285718</v>
      </c>
    </row>
    <row r="85" spans="2:36" x14ac:dyDescent="0.35">
      <c r="B85" s="80">
        <f>Bonding!A77</f>
        <v>123</v>
      </c>
      <c r="C85" s="3"/>
      <c r="AF85">
        <v>804.15642857142848</v>
      </c>
      <c r="AG85">
        <v>802.04299320362315</v>
      </c>
      <c r="AI85">
        <v>519</v>
      </c>
      <c r="AJ85">
        <v>804.15642857142848</v>
      </c>
    </row>
    <row r="86" spans="2:36" x14ac:dyDescent="0.35">
      <c r="B86" s="80">
        <f>Bonding!A78</f>
        <v>124</v>
      </c>
      <c r="C86" s="3"/>
      <c r="AF86">
        <v>947.93142857142857</v>
      </c>
      <c r="AG86">
        <v>945.4401324302587</v>
      </c>
      <c r="AI86">
        <v>528.29999999999995</v>
      </c>
      <c r="AJ86">
        <v>947.93142857142857</v>
      </c>
    </row>
    <row r="87" spans="2:36" x14ac:dyDescent="0.35">
      <c r="B87" s="80">
        <f>Bonding!A79</f>
        <v>125</v>
      </c>
      <c r="C87" s="3"/>
      <c r="AF87">
        <v>496.81928571428563</v>
      </c>
      <c r="AG87">
        <v>495.51357526725025</v>
      </c>
      <c r="AI87">
        <v>358.8</v>
      </c>
      <c r="AJ87">
        <v>496.81928571428563</v>
      </c>
    </row>
    <row r="88" spans="2:36" x14ac:dyDescent="0.35">
      <c r="B88" s="80">
        <f>Bonding!A80</f>
        <v>126</v>
      </c>
      <c r="C88" s="3"/>
      <c r="AF88">
        <v>343.03499999999997</v>
      </c>
      <c r="AG88">
        <v>342.13345612664807</v>
      </c>
      <c r="AI88">
        <v>276.89999999999998</v>
      </c>
      <c r="AJ88">
        <v>343.03499999999997</v>
      </c>
    </row>
    <row r="89" spans="2:36" x14ac:dyDescent="0.35">
      <c r="B89" s="80">
        <f>Bonding!A81</f>
        <v>247</v>
      </c>
      <c r="C89" s="3"/>
      <c r="AF89">
        <v>4.1078571428571431</v>
      </c>
      <c r="AG89">
        <v>4.0970611207610075</v>
      </c>
      <c r="AI89">
        <v>138.30000000000001</v>
      </c>
      <c r="AJ89">
        <v>4.1078571428571431</v>
      </c>
    </row>
    <row r="90" spans="2:36" x14ac:dyDescent="0.35">
      <c r="B90" s="80">
        <f>Bonding!A82</f>
        <v>128</v>
      </c>
      <c r="C90" s="3"/>
      <c r="AF90">
        <v>462.74142857142851</v>
      </c>
      <c r="AG90">
        <v>461.52527949079627</v>
      </c>
      <c r="AI90">
        <v>447.3</v>
      </c>
      <c r="AJ90">
        <v>462.74142857142851</v>
      </c>
    </row>
    <row r="91" spans="2:36" x14ac:dyDescent="0.35">
      <c r="B91" s="80">
        <f>Bonding!A83</f>
        <v>129</v>
      </c>
      <c r="C91" s="3"/>
      <c r="AF91">
        <v>131.625</v>
      </c>
      <c r="AG91">
        <v>131.27907112297595</v>
      </c>
      <c r="AI91">
        <v>34.799999999999997</v>
      </c>
      <c r="AJ91">
        <v>131.625</v>
      </c>
    </row>
    <row r="92" spans="2:36" x14ac:dyDescent="0.35">
      <c r="B92" s="80">
        <f>Bonding!A84</f>
        <v>130</v>
      </c>
      <c r="C92" s="3"/>
      <c r="AF92">
        <v>528.35142857142853</v>
      </c>
      <c r="AG92">
        <v>526.96284725055659</v>
      </c>
      <c r="AI92">
        <v>451.2</v>
      </c>
      <c r="AJ92">
        <v>528.35142857142853</v>
      </c>
    </row>
    <row r="93" spans="2:36" x14ac:dyDescent="0.35">
      <c r="B93" s="80">
        <f>Bonding!A85</f>
        <v>131</v>
      </c>
      <c r="C93" s="3"/>
      <c r="AF93">
        <v>125.66571428571427</v>
      </c>
      <c r="AG93">
        <v>125.3354472435621</v>
      </c>
      <c r="AI93">
        <v>97.5</v>
      </c>
      <c r="AJ93">
        <v>125.66571428571427</v>
      </c>
    </row>
    <row r="94" spans="2:36" x14ac:dyDescent="0.35">
      <c r="B94" s="80">
        <f>Bonding!A86</f>
        <v>132</v>
      </c>
      <c r="C94" s="3"/>
      <c r="AF94">
        <v>421.66285714285715</v>
      </c>
      <c r="AG94">
        <v>420.55466828318634</v>
      </c>
      <c r="AI94">
        <v>130.5</v>
      </c>
      <c r="AJ94">
        <v>421.66285714285715</v>
      </c>
    </row>
    <row r="95" spans="2:36" x14ac:dyDescent="0.35">
      <c r="B95" s="80">
        <f>Bonding!A87</f>
        <v>133</v>
      </c>
      <c r="C95" s="3"/>
      <c r="AF95">
        <v>248.61214285714283</v>
      </c>
      <c r="AG95">
        <v>247.95875543535277</v>
      </c>
      <c r="AI95">
        <v>125.1</v>
      </c>
      <c r="AJ95">
        <v>248.61214285714283</v>
      </c>
    </row>
    <row r="96" spans="2:36" x14ac:dyDescent="0.35">
      <c r="B96" s="80">
        <f>Bonding!A88</f>
        <v>134</v>
      </c>
      <c r="C96" s="3"/>
      <c r="AF96">
        <v>271.00285714285712</v>
      </c>
      <c r="AG96">
        <v>270.29062379781067</v>
      </c>
      <c r="AI96">
        <v>91.5</v>
      </c>
      <c r="AJ96">
        <v>271.00285714285712</v>
      </c>
    </row>
    <row r="97" spans="2:36" x14ac:dyDescent="0.35">
      <c r="B97" s="80">
        <f>Bonding!A89</f>
        <v>136</v>
      </c>
      <c r="C97" s="3"/>
      <c r="AF97">
        <v>83.024999999999991</v>
      </c>
      <c r="AG97">
        <v>82.806798708338675</v>
      </c>
      <c r="AI97">
        <v>12.6</v>
      </c>
      <c r="AJ97">
        <v>83.024999999999991</v>
      </c>
    </row>
    <row r="98" spans="2:36" x14ac:dyDescent="0.35">
      <c r="B98" s="80">
        <f>Bonding!A90</f>
        <v>137</v>
      </c>
      <c r="C98" s="3"/>
      <c r="AF98">
        <v>419.86928571428575</v>
      </c>
      <c r="AG98">
        <v>418.76581061074137</v>
      </c>
      <c r="AI98">
        <v>324</v>
      </c>
      <c r="AJ98">
        <v>419.86928571428575</v>
      </c>
    </row>
    <row r="99" spans="2:36" x14ac:dyDescent="0.35">
      <c r="B99" s="80">
        <f>Bonding!A91</f>
        <v>138</v>
      </c>
      <c r="C99" s="3"/>
      <c r="AF99">
        <v>188.78785714285712</v>
      </c>
      <c r="AG99">
        <v>188.29169629638261</v>
      </c>
      <c r="AI99">
        <v>95.4</v>
      </c>
      <c r="AJ99">
        <v>188.78785714285712</v>
      </c>
    </row>
    <row r="100" spans="2:36" x14ac:dyDescent="0.35">
      <c r="B100" s="80">
        <f>Bonding!A92</f>
        <v>139</v>
      </c>
      <c r="C100" s="3"/>
      <c r="AF100">
        <v>277.30928571428569</v>
      </c>
      <c r="AG100">
        <v>276.58047819447199</v>
      </c>
      <c r="AI100">
        <v>198.6</v>
      </c>
      <c r="AJ100">
        <v>277.30928571428569</v>
      </c>
    </row>
    <row r="101" spans="2:36" x14ac:dyDescent="0.35">
      <c r="B101" s="80">
        <f>Bonding!A93</f>
        <v>140</v>
      </c>
      <c r="C101" s="3"/>
      <c r="AF101">
        <v>770.36785714285713</v>
      </c>
      <c r="AG101">
        <v>768.34322285820872</v>
      </c>
      <c r="AI101">
        <v>477.3</v>
      </c>
      <c r="AJ101">
        <v>770.36785714285713</v>
      </c>
    </row>
    <row r="102" spans="2:36" x14ac:dyDescent="0.35">
      <c r="B102" s="80">
        <f>Bonding!A94</f>
        <v>141</v>
      </c>
      <c r="C102" s="3"/>
      <c r="AF102">
        <v>435.31714285714287</v>
      </c>
      <c r="AG102">
        <v>434.17306862825103</v>
      </c>
      <c r="AI102">
        <v>468.3</v>
      </c>
      <c r="AJ102">
        <v>435.31714285714287</v>
      </c>
    </row>
    <row r="103" spans="2:36" x14ac:dyDescent="0.35">
      <c r="B103" s="80">
        <f>Bonding!A95</f>
        <v>142</v>
      </c>
      <c r="C103" s="3"/>
      <c r="AF103">
        <v>568.85142857142853</v>
      </c>
      <c r="AG103">
        <v>567.35640759608782</v>
      </c>
      <c r="AI103">
        <v>432</v>
      </c>
      <c r="AJ103">
        <v>568.85142857142853</v>
      </c>
    </row>
    <row r="104" spans="2:36" x14ac:dyDescent="0.35">
      <c r="B104" s="80">
        <f>Bonding!A96</f>
        <v>143</v>
      </c>
      <c r="C104" s="3"/>
      <c r="AF104">
        <v>468.87428571428569</v>
      </c>
      <c r="AG104">
        <v>467.64201862883391</v>
      </c>
      <c r="AI104">
        <v>401.4</v>
      </c>
      <c r="AJ104">
        <v>468.87428571428569</v>
      </c>
    </row>
    <row r="105" spans="2:36" x14ac:dyDescent="0.35">
      <c r="B105" s="80">
        <f>Bonding!A97</f>
        <v>144</v>
      </c>
      <c r="C105" s="3"/>
      <c r="AF105">
        <v>210.13714285714283</v>
      </c>
      <c r="AG105">
        <v>717.1588113918001</v>
      </c>
      <c r="AI105">
        <v>105.3</v>
      </c>
      <c r="AJ105">
        <v>210.13714285714283</v>
      </c>
    </row>
    <row r="106" spans="2:36" x14ac:dyDescent="0.35">
      <c r="B106" s="80">
        <f>Bonding!A98</f>
        <v>171</v>
      </c>
      <c r="C106" s="3"/>
      <c r="AF106">
        <v>719.04857142857134</v>
      </c>
      <c r="AG106">
        <v>1069.4483626910387</v>
      </c>
      <c r="AI106">
        <v>555</v>
      </c>
      <c r="AJ106">
        <v>719.04857142857134</v>
      </c>
    </row>
    <row r="107" spans="2:36" x14ac:dyDescent="0.35">
      <c r="B107" s="80">
        <f>Bonding!A99</f>
        <v>178</v>
      </c>
      <c r="C107" s="3"/>
      <c r="AF107">
        <v>1072.2664285714286</v>
      </c>
      <c r="AG107">
        <v>556.45014630279434</v>
      </c>
      <c r="AI107">
        <v>706.8</v>
      </c>
      <c r="AJ107">
        <v>1072.2664285714286</v>
      </c>
    </row>
    <row r="108" spans="2:36" x14ac:dyDescent="0.35">
      <c r="B108" s="80">
        <f>Bonding!A100</f>
        <v>214</v>
      </c>
      <c r="C108" s="3"/>
      <c r="AF108">
        <v>557.91642857142847</v>
      </c>
      <c r="AG108">
        <v>555.93080052692312</v>
      </c>
      <c r="AI108">
        <v>350.4</v>
      </c>
      <c r="AJ108">
        <v>557.91642857142847</v>
      </c>
    </row>
    <row r="109" spans="2:36" x14ac:dyDescent="0.35">
      <c r="B109" s="80">
        <f>Bonding!A101</f>
        <v>222</v>
      </c>
      <c r="C109" s="3"/>
      <c r="AF109">
        <v>557.39571428571423</v>
      </c>
      <c r="AG109">
        <v>562.74000069945555</v>
      </c>
      <c r="AI109">
        <v>361.8</v>
      </c>
      <c r="AJ109">
        <v>557.39571428571423</v>
      </c>
    </row>
    <row r="110" spans="2:36" x14ac:dyDescent="0.35">
      <c r="B110" s="80">
        <f>Bonding!A102</f>
        <v>231</v>
      </c>
      <c r="C110" s="3"/>
      <c r="AF110">
        <v>564.22285714285704</v>
      </c>
      <c r="AG110">
        <v>650.27861647684222</v>
      </c>
      <c r="AI110">
        <v>309.60000000000002</v>
      </c>
      <c r="AJ110">
        <v>564.22285714285704</v>
      </c>
    </row>
    <row r="111" spans="2:36" x14ac:dyDescent="0.35">
      <c r="B111" s="80">
        <f>Bonding!A103</f>
        <v>238</v>
      </c>
      <c r="C111" s="3"/>
      <c r="AF111">
        <v>651.99214285714277</v>
      </c>
      <c r="AG111">
        <v>851.15002156654759</v>
      </c>
      <c r="AI111">
        <v>523.5</v>
      </c>
      <c r="AJ111">
        <v>651.99214285714277</v>
      </c>
    </row>
    <row r="112" spans="2:36" x14ac:dyDescent="0.35">
      <c r="B112" s="80">
        <f>Bonding!A104</f>
        <v>241</v>
      </c>
      <c r="C112" s="3"/>
      <c r="AF112">
        <v>853.39285714285711</v>
      </c>
      <c r="AG112">
        <v>496.55226681899256</v>
      </c>
      <c r="AI112">
        <v>399.3</v>
      </c>
      <c r="AJ112">
        <v>853.39285714285711</v>
      </c>
    </row>
    <row r="113" spans="2:36" x14ac:dyDescent="0.35">
      <c r="B113" s="80">
        <f>Bonding!A105</f>
        <v>249</v>
      </c>
      <c r="C113" s="3"/>
      <c r="AF113">
        <v>497.86071428571421</v>
      </c>
      <c r="AG113">
        <v>419.28515638661247</v>
      </c>
      <c r="AI113">
        <v>351</v>
      </c>
      <c r="AJ113">
        <v>497.86071428571421</v>
      </c>
    </row>
    <row r="114" spans="2:36" x14ac:dyDescent="0.35">
      <c r="B114" s="80">
        <f>Bonding!A106</f>
        <v>251</v>
      </c>
      <c r="C114" s="3"/>
      <c r="AF114">
        <v>420.39000000000004</v>
      </c>
      <c r="AG114">
        <v>477.62499854280082</v>
      </c>
      <c r="AI114">
        <v>241.8</v>
      </c>
      <c r="AJ114">
        <v>420.39000000000004</v>
      </c>
    </row>
    <row r="115" spans="2:36" x14ac:dyDescent="0.35">
      <c r="B115" s="80">
        <f>Bonding!A107</f>
        <v>253</v>
      </c>
      <c r="C115" s="3"/>
      <c r="AF115">
        <v>478.88357142857137</v>
      </c>
      <c r="AG115">
        <v>1022.5918326902228</v>
      </c>
      <c r="AI115">
        <v>166.8</v>
      </c>
      <c r="AJ115">
        <v>478.88357142857137</v>
      </c>
    </row>
    <row r="116" spans="2:36" x14ac:dyDescent="0.35">
      <c r="B116" s="80">
        <f>Bonding!A108</f>
        <v>453</v>
      </c>
      <c r="C116" s="3"/>
      <c r="AF116">
        <v>1025.2864285714286</v>
      </c>
      <c r="AG116">
        <v>76.17071379443</v>
      </c>
      <c r="AI116">
        <v>948.9</v>
      </c>
      <c r="AJ116">
        <v>1025.2864285714286</v>
      </c>
    </row>
    <row r="117" spans="2:36" x14ac:dyDescent="0.35">
      <c r="B117" s="80">
        <f>Bonding!A109</f>
        <v>496</v>
      </c>
      <c r="C117" s="3"/>
      <c r="AF117">
        <v>76.371428571428567</v>
      </c>
      <c r="AG117">
        <v>362.33023629941363</v>
      </c>
      <c r="AI117">
        <v>39</v>
      </c>
      <c r="AJ117">
        <v>76.371428571428567</v>
      </c>
    </row>
    <row r="118" spans="2:36" x14ac:dyDescent="0.35">
      <c r="B118" s="80">
        <f>Bonding!A110</f>
        <v>701</v>
      </c>
      <c r="C118" s="3"/>
      <c r="AF118">
        <v>363.28499999999997</v>
      </c>
      <c r="AG118">
        <v>881.09896130844822</v>
      </c>
      <c r="AI118">
        <v>311.10000000000002</v>
      </c>
      <c r="AJ118">
        <v>363.28499999999997</v>
      </c>
    </row>
    <row r="119" spans="2:36" x14ac:dyDescent="0.35">
      <c r="B119" s="80">
        <f>Bonding!A111</f>
        <v>801</v>
      </c>
      <c r="C119" s="3"/>
      <c r="AF119">
        <v>883.42071428571421</v>
      </c>
      <c r="AG119">
        <v>811.91056294517432</v>
      </c>
      <c r="AI119">
        <v>927.3</v>
      </c>
      <c r="AJ119">
        <v>883.42071428571421</v>
      </c>
    </row>
    <row r="120" spans="2:36" x14ac:dyDescent="0.35">
      <c r="B120" s="80">
        <f>Bonding!A112</f>
        <v>802</v>
      </c>
      <c r="C120" s="3"/>
      <c r="AF120">
        <v>814.05</v>
      </c>
      <c r="AG120">
        <v>522.57726069875616</v>
      </c>
      <c r="AI120">
        <v>714.3</v>
      </c>
      <c r="AJ120">
        <v>814.05</v>
      </c>
    </row>
    <row r="121" spans="2:36" x14ac:dyDescent="0.35">
      <c r="B121" s="80">
        <f>Bonding!A113</f>
        <v>803</v>
      </c>
      <c r="C121" s="3"/>
      <c r="AF121">
        <v>523.95428571428567</v>
      </c>
      <c r="AG121">
        <v>732.39295415068614</v>
      </c>
      <c r="AI121">
        <v>487.5</v>
      </c>
      <c r="AJ121">
        <v>523.95428571428567</v>
      </c>
    </row>
    <row r="122" spans="2:36" x14ac:dyDescent="0.35">
      <c r="B122" s="80">
        <f>Bonding!A114</f>
        <v>804</v>
      </c>
      <c r="C122" s="3"/>
      <c r="AF122">
        <v>734.32285714285717</v>
      </c>
      <c r="AI122">
        <v>713.7</v>
      </c>
      <c r="AJ122">
        <v>734.32285714285717</v>
      </c>
    </row>
    <row r="123" spans="2:36" x14ac:dyDescent="0.35">
      <c r="B123" s="80"/>
      <c r="C123" s="3"/>
    </row>
    <row r="124" spans="2:36" x14ac:dyDescent="0.35">
      <c r="B124" s="80"/>
      <c r="C124" s="3"/>
    </row>
    <row r="125" spans="2:36" x14ac:dyDescent="0.35">
      <c r="B125" s="3"/>
      <c r="C125" s="3"/>
    </row>
    <row r="126" spans="2:36" x14ac:dyDescent="0.35">
      <c r="B126" s="3"/>
      <c r="C126" s="3"/>
    </row>
    <row r="127" spans="2:36" x14ac:dyDescent="0.35">
      <c r="B127" s="3"/>
      <c r="C127" s="3"/>
    </row>
    <row r="128" spans="2:36" x14ac:dyDescent="0.35">
      <c r="B128" s="3"/>
      <c r="C128" s="3"/>
    </row>
    <row r="129" spans="2:3" x14ac:dyDescent="0.35">
      <c r="B129" s="3"/>
      <c r="C129" s="3"/>
    </row>
    <row r="130" spans="2:3" x14ac:dyDescent="0.35">
      <c r="B130" s="3"/>
      <c r="C130" s="3"/>
    </row>
    <row r="131" spans="2:3" x14ac:dyDescent="0.35">
      <c r="B131" s="3"/>
      <c r="C131" s="3"/>
    </row>
    <row r="132" spans="2:3" x14ac:dyDescent="0.35">
      <c r="B132" s="3"/>
      <c r="C132" s="3"/>
    </row>
    <row r="133" spans="2:3" x14ac:dyDescent="0.35">
      <c r="B133" s="3"/>
      <c r="C133" s="3"/>
    </row>
    <row r="134" spans="2:3" x14ac:dyDescent="0.35">
      <c r="B134" s="3"/>
      <c r="C134" s="3"/>
    </row>
    <row r="135" spans="2:3" x14ac:dyDescent="0.35">
      <c r="B135" s="3"/>
      <c r="C135" s="3"/>
    </row>
    <row r="136" spans="2:3" x14ac:dyDescent="0.35">
      <c r="B136" s="3"/>
      <c r="C136" s="3"/>
    </row>
    <row r="137" spans="2:3" x14ac:dyDescent="0.35">
      <c r="B137" s="3"/>
      <c r="C137" s="3"/>
    </row>
    <row r="138" spans="2:3" x14ac:dyDescent="0.35">
      <c r="B138" s="3"/>
      <c r="C138" s="3"/>
    </row>
    <row r="139" spans="2:3" x14ac:dyDescent="0.35">
      <c r="B139" s="3"/>
      <c r="C139" s="3"/>
    </row>
    <row r="140" spans="2:3" x14ac:dyDescent="0.35">
      <c r="B140" s="3"/>
      <c r="C140" s="3"/>
    </row>
    <row r="141" spans="2:3" x14ac:dyDescent="0.35">
      <c r="B141" s="3"/>
      <c r="C141" s="3"/>
    </row>
    <row r="142" spans="2:3" x14ac:dyDescent="0.35">
      <c r="B142" s="3"/>
      <c r="C142" s="3"/>
    </row>
    <row r="143" spans="2:3" x14ac:dyDescent="0.35">
      <c r="B143" s="3"/>
      <c r="C143" s="3"/>
    </row>
    <row r="144" spans="2:3" x14ac:dyDescent="0.35">
      <c r="B144" s="3"/>
      <c r="C144" s="3"/>
    </row>
    <row r="145" spans="2:3" x14ac:dyDescent="0.35">
      <c r="B145" s="3"/>
      <c r="C145" s="3"/>
    </row>
    <row r="146" spans="2:3" x14ac:dyDescent="0.35">
      <c r="B146" s="3"/>
      <c r="C146" s="3"/>
    </row>
    <row r="147" spans="2:3" x14ac:dyDescent="0.35">
      <c r="B147" s="3"/>
      <c r="C147" s="3"/>
    </row>
    <row r="148" spans="2:3" x14ac:dyDescent="0.35">
      <c r="B148" s="3"/>
      <c r="C148" s="3"/>
    </row>
    <row r="149" spans="2:3" x14ac:dyDescent="0.35">
      <c r="B149" s="3"/>
      <c r="C149" s="3"/>
    </row>
    <row r="150" spans="2:3" x14ac:dyDescent="0.35">
      <c r="B150" s="3"/>
      <c r="C150" s="3"/>
    </row>
    <row r="151" spans="2:3" x14ac:dyDescent="0.35">
      <c r="B151" s="3"/>
      <c r="C151" s="3"/>
    </row>
    <row r="152" spans="2:3" x14ac:dyDescent="0.35">
      <c r="B152" s="3"/>
      <c r="C152" s="3"/>
    </row>
    <row r="153" spans="2:3" x14ac:dyDescent="0.35">
      <c r="B153" s="3"/>
      <c r="C153" s="3"/>
    </row>
    <row r="154" spans="2:3" x14ac:dyDescent="0.35">
      <c r="B154" s="3"/>
      <c r="C154" s="3"/>
    </row>
    <row r="155" spans="2:3" x14ac:dyDescent="0.35">
      <c r="B155" s="3"/>
      <c r="C155" s="3"/>
    </row>
    <row r="156" spans="2:3" x14ac:dyDescent="0.35">
      <c r="B156" s="3"/>
      <c r="C156" s="3"/>
    </row>
    <row r="157" spans="2:3" x14ac:dyDescent="0.35">
      <c r="B157" s="3"/>
      <c r="C157" s="3"/>
    </row>
    <row r="158" spans="2:3" x14ac:dyDescent="0.35">
      <c r="B158" s="3"/>
      <c r="C158" s="3"/>
    </row>
    <row r="159" spans="2:3" x14ac:dyDescent="0.35">
      <c r="B159" s="3"/>
      <c r="C159" s="3"/>
    </row>
    <row r="160" spans="2:3" x14ac:dyDescent="0.35">
      <c r="B160" s="3"/>
      <c r="C160" s="3"/>
    </row>
    <row r="161" spans="2:3" x14ac:dyDescent="0.35">
      <c r="B161" s="3"/>
      <c r="C161" s="3"/>
    </row>
    <row r="162" spans="2:3" x14ac:dyDescent="0.35">
      <c r="B162" s="3"/>
      <c r="C162" s="3"/>
    </row>
    <row r="163" spans="2:3" x14ac:dyDescent="0.35">
      <c r="B163" s="3"/>
      <c r="C163" s="3"/>
    </row>
    <row r="164" spans="2:3" x14ac:dyDescent="0.35">
      <c r="B164" s="3"/>
      <c r="C164" s="3"/>
    </row>
    <row r="165" spans="2:3" x14ac:dyDescent="0.35">
      <c r="B165" s="3"/>
      <c r="C165" s="3"/>
    </row>
    <row r="166" spans="2:3" x14ac:dyDescent="0.35">
      <c r="B166" s="3"/>
      <c r="C166" s="3"/>
    </row>
    <row r="167" spans="2:3" x14ac:dyDescent="0.35">
      <c r="B167" s="3"/>
      <c r="C167" s="3"/>
    </row>
    <row r="168" spans="2:3" x14ac:dyDescent="0.35">
      <c r="B168" s="3"/>
      <c r="C168" s="3"/>
    </row>
    <row r="169" spans="2:3" x14ac:dyDescent="0.35">
      <c r="B169" s="3"/>
      <c r="C169" s="3"/>
    </row>
    <row r="170" spans="2:3" x14ac:dyDescent="0.35">
      <c r="B170" s="3"/>
      <c r="C170" s="3"/>
    </row>
    <row r="171" spans="2:3" x14ac:dyDescent="0.35">
      <c r="B171" s="3"/>
      <c r="C171" s="3"/>
    </row>
    <row r="172" spans="2:3" x14ac:dyDescent="0.35">
      <c r="B172" s="3"/>
      <c r="C172" s="3"/>
    </row>
    <row r="173" spans="2:3" x14ac:dyDescent="0.35">
      <c r="B173" s="3"/>
      <c r="C173" s="3"/>
    </row>
    <row r="174" spans="2:3" x14ac:dyDescent="0.35">
      <c r="B174" s="3"/>
      <c r="C174" s="3"/>
    </row>
    <row r="175" spans="2:3" x14ac:dyDescent="0.35">
      <c r="B175" s="3"/>
      <c r="C175" s="3"/>
    </row>
    <row r="176" spans="2:3" x14ac:dyDescent="0.35">
      <c r="B176" s="3"/>
      <c r="C176" s="3"/>
    </row>
    <row r="177" spans="2:3" x14ac:dyDescent="0.35">
      <c r="B177" s="3"/>
      <c r="C177" s="3"/>
    </row>
    <row r="178" spans="2:3" x14ac:dyDescent="0.35">
      <c r="B178" s="3"/>
      <c r="C178" s="3"/>
    </row>
    <row r="179" spans="2:3" x14ac:dyDescent="0.35">
      <c r="B179" s="3"/>
      <c r="C179" s="3"/>
    </row>
    <row r="180" spans="2:3" x14ac:dyDescent="0.35">
      <c r="B180" s="3"/>
      <c r="C180" s="3"/>
    </row>
    <row r="181" spans="2:3" x14ac:dyDescent="0.35">
      <c r="B181" s="3"/>
      <c r="C181" s="3"/>
    </row>
    <row r="182" spans="2:3" x14ac:dyDescent="0.35">
      <c r="B182" s="3"/>
      <c r="C182" s="3"/>
    </row>
    <row r="183" spans="2:3" x14ac:dyDescent="0.35">
      <c r="B183" s="3"/>
      <c r="C183" s="3"/>
    </row>
    <row r="184" spans="2:3" x14ac:dyDescent="0.35">
      <c r="B184" s="3"/>
      <c r="C184" s="3"/>
    </row>
    <row r="185" spans="2:3" x14ac:dyDescent="0.35">
      <c r="B185" s="3"/>
      <c r="C185" s="3"/>
    </row>
    <row r="186" spans="2:3" x14ac:dyDescent="0.35">
      <c r="B186" s="3"/>
      <c r="C186" s="3"/>
    </row>
    <row r="187" spans="2:3" x14ac:dyDescent="0.35">
      <c r="B187" s="3"/>
      <c r="C187" s="3"/>
    </row>
    <row r="188" spans="2:3" x14ac:dyDescent="0.35">
      <c r="B188" s="3"/>
      <c r="C188" s="3"/>
    </row>
    <row r="189" spans="2:3" x14ac:dyDescent="0.35">
      <c r="B189" s="3"/>
      <c r="C189" s="3"/>
    </row>
    <row r="190" spans="2:3" x14ac:dyDescent="0.35">
      <c r="B190" s="3"/>
      <c r="C190" s="3"/>
    </row>
  </sheetData>
  <mergeCells count="2">
    <mergeCell ref="A5:A6"/>
    <mergeCell ref="A7:A8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AE066-020A-49F4-BC3E-CA9545312D80}">
  <sheetPr codeName="Sheet10"/>
  <dimension ref="A1:GA116"/>
  <sheetViews>
    <sheetView topLeftCell="BL86" zoomScale="85" zoomScaleNormal="85" workbookViewId="0">
      <selection activeCell="CB114" sqref="CB114"/>
    </sheetView>
  </sheetViews>
  <sheetFormatPr defaultRowHeight="14.5" x14ac:dyDescent="0.35"/>
  <cols>
    <col min="1" max="1" width="20.453125" bestFit="1" customWidth="1"/>
    <col min="2" max="19" width="10" bestFit="1" customWidth="1"/>
    <col min="20" max="30" width="9.90625" bestFit="1" customWidth="1"/>
    <col min="31" max="32" width="13" bestFit="1" customWidth="1"/>
    <col min="33" max="33" width="9.90625" bestFit="1" customWidth="1"/>
    <col min="34" max="37" width="13" bestFit="1" customWidth="1"/>
    <col min="38" max="40" width="9.90625" bestFit="1" customWidth="1"/>
    <col min="41" max="44" width="13" bestFit="1" customWidth="1"/>
    <col min="45" max="46" width="9.90625" bestFit="1" customWidth="1"/>
    <col min="47" max="62" width="13" bestFit="1" customWidth="1"/>
    <col min="63" max="63" width="12" bestFit="1" customWidth="1"/>
    <col min="64" max="64" width="10.90625" bestFit="1" customWidth="1"/>
    <col min="65" max="79" width="13" bestFit="1" customWidth="1"/>
    <col min="80" max="81" width="9.453125" bestFit="1" customWidth="1"/>
    <col min="82" max="82" width="9.6328125" bestFit="1" customWidth="1"/>
    <col min="83" max="83" width="12" bestFit="1" customWidth="1"/>
    <col min="84" max="92" width="13" bestFit="1" customWidth="1"/>
    <col min="93" max="93" width="12" bestFit="1" customWidth="1"/>
    <col min="94" max="98" width="13" bestFit="1" customWidth="1"/>
    <col min="99" max="99" width="12" bestFit="1" customWidth="1"/>
    <col min="100" max="110" width="13" bestFit="1" customWidth="1"/>
    <col min="111" max="111" width="10.08984375" bestFit="1" customWidth="1"/>
    <col min="112" max="112" width="13" bestFit="1" customWidth="1"/>
    <col min="113" max="117" width="10.08984375" bestFit="1" customWidth="1"/>
    <col min="118" max="118" width="13" bestFit="1" customWidth="1"/>
    <col min="119" max="119" width="12" bestFit="1" customWidth="1"/>
    <col min="120" max="120" width="10.08984375" bestFit="1" customWidth="1"/>
    <col min="121" max="121" width="13" bestFit="1" customWidth="1"/>
    <col min="122" max="122" width="12" bestFit="1" customWidth="1"/>
    <col min="123" max="143" width="13" bestFit="1" customWidth="1"/>
    <col min="144" max="159" width="9.6328125" bestFit="1" customWidth="1"/>
    <col min="160" max="160" width="13" bestFit="1" customWidth="1"/>
    <col min="161" max="161" width="9.6328125" bestFit="1" customWidth="1"/>
    <col min="162" max="162" width="13" bestFit="1" customWidth="1"/>
    <col min="163" max="170" width="9.6328125" bestFit="1" customWidth="1"/>
    <col min="171" max="182" width="10.36328125" bestFit="1" customWidth="1"/>
    <col min="183" max="183" width="9.453125" bestFit="1" customWidth="1"/>
  </cols>
  <sheetData>
    <row r="1" spans="1:183" x14ac:dyDescent="0.35">
      <c r="A1" s="81" t="s">
        <v>50</v>
      </c>
      <c r="B1" s="82">
        <f>Report!C2-2</f>
        <v>44878</v>
      </c>
      <c r="C1" s="82">
        <f>B1+1</f>
        <v>44879</v>
      </c>
      <c r="D1" s="82">
        <f t="shared" ref="D1:BO1" si="0">C1+1</f>
        <v>44880</v>
      </c>
      <c r="E1" s="82">
        <f t="shared" si="0"/>
        <v>44881</v>
      </c>
      <c r="F1" s="82">
        <f t="shared" si="0"/>
        <v>44882</v>
      </c>
      <c r="G1" s="82">
        <f t="shared" si="0"/>
        <v>44883</v>
      </c>
      <c r="H1" s="82">
        <f t="shared" si="0"/>
        <v>44884</v>
      </c>
      <c r="I1" s="82">
        <f t="shared" si="0"/>
        <v>44885</v>
      </c>
      <c r="J1" s="82">
        <f t="shared" si="0"/>
        <v>44886</v>
      </c>
      <c r="K1" s="82">
        <f t="shared" si="0"/>
        <v>44887</v>
      </c>
      <c r="L1" s="82">
        <f t="shared" si="0"/>
        <v>44888</v>
      </c>
      <c r="M1" s="82">
        <f t="shared" si="0"/>
        <v>44889</v>
      </c>
      <c r="N1" s="82">
        <f t="shared" si="0"/>
        <v>44890</v>
      </c>
      <c r="O1" s="82">
        <f t="shared" si="0"/>
        <v>44891</v>
      </c>
      <c r="P1" s="82">
        <f t="shared" si="0"/>
        <v>44892</v>
      </c>
      <c r="Q1" s="82">
        <f t="shared" si="0"/>
        <v>44893</v>
      </c>
      <c r="R1" s="82">
        <f t="shared" si="0"/>
        <v>44894</v>
      </c>
      <c r="S1" s="82">
        <f t="shared" si="0"/>
        <v>44895</v>
      </c>
      <c r="T1" s="82">
        <f t="shared" si="0"/>
        <v>44896</v>
      </c>
      <c r="U1" s="82">
        <f t="shared" si="0"/>
        <v>44897</v>
      </c>
      <c r="V1" s="82">
        <f t="shared" si="0"/>
        <v>44898</v>
      </c>
      <c r="W1" s="82">
        <f t="shared" si="0"/>
        <v>44899</v>
      </c>
      <c r="X1" s="82">
        <f t="shared" si="0"/>
        <v>44900</v>
      </c>
      <c r="Y1" s="82">
        <f t="shared" si="0"/>
        <v>44901</v>
      </c>
      <c r="Z1" s="82">
        <f t="shared" si="0"/>
        <v>44902</v>
      </c>
      <c r="AA1" s="82">
        <f t="shared" si="0"/>
        <v>44903</v>
      </c>
      <c r="AB1" s="82">
        <f t="shared" si="0"/>
        <v>44904</v>
      </c>
      <c r="AC1" s="82">
        <f t="shared" si="0"/>
        <v>44905</v>
      </c>
      <c r="AD1" s="82">
        <f t="shared" si="0"/>
        <v>44906</v>
      </c>
      <c r="AE1" s="82">
        <f t="shared" si="0"/>
        <v>44907</v>
      </c>
      <c r="AF1" s="82">
        <f t="shared" si="0"/>
        <v>44908</v>
      </c>
      <c r="AG1" s="82">
        <f t="shared" si="0"/>
        <v>44909</v>
      </c>
      <c r="AH1" s="82">
        <f t="shared" si="0"/>
        <v>44910</v>
      </c>
      <c r="AI1" s="82">
        <f t="shared" si="0"/>
        <v>44911</v>
      </c>
      <c r="AJ1" s="82">
        <f t="shared" si="0"/>
        <v>44912</v>
      </c>
      <c r="AK1" s="82">
        <f t="shared" si="0"/>
        <v>44913</v>
      </c>
      <c r="AL1" s="82">
        <f t="shared" si="0"/>
        <v>44914</v>
      </c>
      <c r="AM1" s="82">
        <f t="shared" si="0"/>
        <v>44915</v>
      </c>
      <c r="AN1" s="82">
        <f t="shared" si="0"/>
        <v>44916</v>
      </c>
      <c r="AO1" s="82">
        <f t="shared" si="0"/>
        <v>44917</v>
      </c>
      <c r="AP1" s="82">
        <f t="shared" si="0"/>
        <v>44918</v>
      </c>
      <c r="AQ1" s="82">
        <f t="shared" si="0"/>
        <v>44919</v>
      </c>
      <c r="AR1" s="82">
        <f t="shared" si="0"/>
        <v>44920</v>
      </c>
      <c r="AS1" s="82">
        <f t="shared" si="0"/>
        <v>44921</v>
      </c>
      <c r="AT1" s="82">
        <f t="shared" si="0"/>
        <v>44922</v>
      </c>
      <c r="AU1" s="82">
        <f t="shared" si="0"/>
        <v>44923</v>
      </c>
      <c r="AV1" s="82">
        <f t="shared" si="0"/>
        <v>44924</v>
      </c>
      <c r="AW1" s="82">
        <f t="shared" si="0"/>
        <v>44925</v>
      </c>
      <c r="AX1" s="82">
        <f t="shared" si="0"/>
        <v>44926</v>
      </c>
      <c r="AY1" s="82">
        <f t="shared" si="0"/>
        <v>44927</v>
      </c>
      <c r="AZ1" s="82">
        <f t="shared" si="0"/>
        <v>44928</v>
      </c>
      <c r="BA1" s="82">
        <f t="shared" si="0"/>
        <v>44929</v>
      </c>
      <c r="BB1" s="82">
        <f t="shared" si="0"/>
        <v>44930</v>
      </c>
      <c r="BC1" s="82">
        <f t="shared" si="0"/>
        <v>44931</v>
      </c>
      <c r="BD1" s="82">
        <f t="shared" si="0"/>
        <v>44932</v>
      </c>
      <c r="BE1" s="82">
        <f t="shared" si="0"/>
        <v>44933</v>
      </c>
      <c r="BF1" s="82">
        <f t="shared" si="0"/>
        <v>44934</v>
      </c>
      <c r="BG1" s="82">
        <f t="shared" si="0"/>
        <v>44935</v>
      </c>
      <c r="BH1" s="82">
        <f t="shared" si="0"/>
        <v>44936</v>
      </c>
      <c r="BI1" s="82">
        <f t="shared" si="0"/>
        <v>44937</v>
      </c>
      <c r="BJ1" s="82">
        <f t="shared" si="0"/>
        <v>44938</v>
      </c>
      <c r="BK1" s="82">
        <f t="shared" si="0"/>
        <v>44939</v>
      </c>
      <c r="BL1" s="82">
        <f t="shared" si="0"/>
        <v>44940</v>
      </c>
      <c r="BM1" s="82">
        <f t="shared" si="0"/>
        <v>44941</v>
      </c>
      <c r="BN1" s="82">
        <f t="shared" si="0"/>
        <v>44942</v>
      </c>
      <c r="BO1" s="82">
        <f t="shared" si="0"/>
        <v>44943</v>
      </c>
      <c r="BP1" s="82">
        <f t="shared" ref="BP1:EA1" si="1">BO1+1</f>
        <v>44944</v>
      </c>
      <c r="BQ1" s="82">
        <f t="shared" si="1"/>
        <v>44945</v>
      </c>
      <c r="BR1" s="82">
        <f t="shared" si="1"/>
        <v>44946</v>
      </c>
      <c r="BS1" s="82">
        <f t="shared" si="1"/>
        <v>44947</v>
      </c>
      <c r="BT1" s="82">
        <f t="shared" si="1"/>
        <v>44948</v>
      </c>
      <c r="BU1" s="82">
        <f t="shared" si="1"/>
        <v>44949</v>
      </c>
      <c r="BV1" s="82">
        <f t="shared" si="1"/>
        <v>44950</v>
      </c>
      <c r="BW1" s="82">
        <f t="shared" si="1"/>
        <v>44951</v>
      </c>
      <c r="BX1" s="82">
        <f t="shared" si="1"/>
        <v>44952</v>
      </c>
      <c r="BY1" s="82">
        <f t="shared" si="1"/>
        <v>44953</v>
      </c>
      <c r="BZ1" s="212">
        <f t="shared" si="1"/>
        <v>44954</v>
      </c>
      <c r="CA1" s="212">
        <f t="shared" si="1"/>
        <v>44955</v>
      </c>
      <c r="CB1" s="82">
        <f t="shared" si="1"/>
        <v>44956</v>
      </c>
      <c r="CC1" s="82">
        <f t="shared" si="1"/>
        <v>44957</v>
      </c>
      <c r="CD1" s="82">
        <f t="shared" si="1"/>
        <v>44958</v>
      </c>
      <c r="CE1" s="82">
        <f t="shared" si="1"/>
        <v>44959</v>
      </c>
      <c r="CF1" s="82">
        <f t="shared" si="1"/>
        <v>44960</v>
      </c>
      <c r="CG1" s="82">
        <f t="shared" si="1"/>
        <v>44961</v>
      </c>
      <c r="CH1" s="82">
        <f t="shared" si="1"/>
        <v>44962</v>
      </c>
      <c r="CI1" s="82">
        <f t="shared" si="1"/>
        <v>44963</v>
      </c>
      <c r="CJ1" s="82">
        <f t="shared" si="1"/>
        <v>44964</v>
      </c>
      <c r="CK1" s="82">
        <f t="shared" si="1"/>
        <v>44965</v>
      </c>
      <c r="CL1" s="82">
        <f t="shared" si="1"/>
        <v>44966</v>
      </c>
      <c r="CM1" s="82">
        <f t="shared" si="1"/>
        <v>44967</v>
      </c>
      <c r="CN1" s="82">
        <f t="shared" si="1"/>
        <v>44968</v>
      </c>
      <c r="CO1" s="82">
        <f t="shared" si="1"/>
        <v>44969</v>
      </c>
      <c r="CP1" s="82">
        <f t="shared" si="1"/>
        <v>44970</v>
      </c>
      <c r="CQ1" s="82">
        <f t="shared" si="1"/>
        <v>44971</v>
      </c>
      <c r="CR1" s="82">
        <f t="shared" si="1"/>
        <v>44972</v>
      </c>
      <c r="CS1" s="82">
        <f t="shared" si="1"/>
        <v>44973</v>
      </c>
      <c r="CT1" s="82">
        <f t="shared" si="1"/>
        <v>44974</v>
      </c>
      <c r="CU1" s="82">
        <f t="shared" si="1"/>
        <v>44975</v>
      </c>
      <c r="CV1" s="82">
        <f t="shared" si="1"/>
        <v>44976</v>
      </c>
      <c r="CW1" s="82">
        <f t="shared" si="1"/>
        <v>44977</v>
      </c>
      <c r="CX1" s="82">
        <f t="shared" si="1"/>
        <v>44978</v>
      </c>
      <c r="CY1" s="82">
        <f t="shared" si="1"/>
        <v>44979</v>
      </c>
      <c r="CZ1" s="82">
        <f t="shared" si="1"/>
        <v>44980</v>
      </c>
      <c r="DA1" s="82">
        <f t="shared" si="1"/>
        <v>44981</v>
      </c>
      <c r="DB1" s="82">
        <f t="shared" si="1"/>
        <v>44982</v>
      </c>
      <c r="DC1" s="82">
        <f t="shared" si="1"/>
        <v>44983</v>
      </c>
      <c r="DD1" s="82">
        <f t="shared" si="1"/>
        <v>44984</v>
      </c>
      <c r="DE1" s="82">
        <f t="shared" si="1"/>
        <v>44985</v>
      </c>
      <c r="DF1" s="82">
        <f t="shared" si="1"/>
        <v>44986</v>
      </c>
      <c r="DG1" s="82">
        <f t="shared" si="1"/>
        <v>44987</v>
      </c>
      <c r="DH1" s="82">
        <f t="shared" si="1"/>
        <v>44988</v>
      </c>
      <c r="DI1" s="82">
        <f t="shared" si="1"/>
        <v>44989</v>
      </c>
      <c r="DJ1" s="82">
        <f t="shared" si="1"/>
        <v>44990</v>
      </c>
      <c r="DK1" s="82">
        <f t="shared" si="1"/>
        <v>44991</v>
      </c>
      <c r="DL1" s="82">
        <f t="shared" si="1"/>
        <v>44992</v>
      </c>
      <c r="DM1" s="82">
        <f t="shared" si="1"/>
        <v>44993</v>
      </c>
      <c r="DN1" s="82">
        <f t="shared" si="1"/>
        <v>44994</v>
      </c>
      <c r="DO1" s="82">
        <f t="shared" si="1"/>
        <v>44995</v>
      </c>
      <c r="DP1" s="82">
        <f t="shared" si="1"/>
        <v>44996</v>
      </c>
      <c r="DQ1" s="82">
        <f t="shared" si="1"/>
        <v>44997</v>
      </c>
      <c r="DR1" s="82">
        <f t="shared" si="1"/>
        <v>44998</v>
      </c>
      <c r="DS1" s="82">
        <f t="shared" si="1"/>
        <v>44999</v>
      </c>
      <c r="DT1" s="82">
        <f t="shared" si="1"/>
        <v>45000</v>
      </c>
      <c r="DU1" s="82">
        <f t="shared" si="1"/>
        <v>45001</v>
      </c>
      <c r="DV1" s="82">
        <f t="shared" si="1"/>
        <v>45002</v>
      </c>
      <c r="DW1" s="82">
        <f t="shared" si="1"/>
        <v>45003</v>
      </c>
      <c r="DX1" s="82">
        <f t="shared" si="1"/>
        <v>45004</v>
      </c>
      <c r="DY1" s="82">
        <f t="shared" si="1"/>
        <v>45005</v>
      </c>
      <c r="DZ1" s="82">
        <f t="shared" si="1"/>
        <v>45006</v>
      </c>
      <c r="EA1" s="82">
        <f t="shared" si="1"/>
        <v>45007</v>
      </c>
      <c r="EB1" s="82">
        <f t="shared" ref="EB1:FZ1" si="2">EA1+1</f>
        <v>45008</v>
      </c>
      <c r="EC1" s="82">
        <f t="shared" si="2"/>
        <v>45009</v>
      </c>
      <c r="ED1" s="82">
        <f t="shared" si="2"/>
        <v>45010</v>
      </c>
      <c r="EE1" s="82">
        <f t="shared" si="2"/>
        <v>45011</v>
      </c>
      <c r="EF1" s="82">
        <f t="shared" si="2"/>
        <v>45012</v>
      </c>
      <c r="EG1" s="82">
        <f t="shared" si="2"/>
        <v>45013</v>
      </c>
      <c r="EH1" s="82">
        <f t="shared" si="2"/>
        <v>45014</v>
      </c>
      <c r="EI1" s="82">
        <f t="shared" si="2"/>
        <v>45015</v>
      </c>
      <c r="EJ1" s="82">
        <f t="shared" si="2"/>
        <v>45016</v>
      </c>
      <c r="EK1" s="82">
        <f t="shared" si="2"/>
        <v>45017</v>
      </c>
      <c r="EL1" s="82">
        <f t="shared" si="2"/>
        <v>45018</v>
      </c>
      <c r="EM1" s="82">
        <f t="shared" si="2"/>
        <v>45019</v>
      </c>
      <c r="EN1" s="82">
        <f t="shared" si="2"/>
        <v>45020</v>
      </c>
      <c r="EO1" s="82">
        <f t="shared" si="2"/>
        <v>45021</v>
      </c>
      <c r="EP1" s="82">
        <f t="shared" si="2"/>
        <v>45022</v>
      </c>
      <c r="EQ1" s="82">
        <f t="shared" si="2"/>
        <v>45023</v>
      </c>
      <c r="ER1" s="82">
        <f t="shared" si="2"/>
        <v>45024</v>
      </c>
      <c r="ES1" s="82">
        <f t="shared" si="2"/>
        <v>45025</v>
      </c>
      <c r="ET1" s="82">
        <f t="shared" si="2"/>
        <v>45026</v>
      </c>
      <c r="EU1" s="82">
        <f t="shared" si="2"/>
        <v>45027</v>
      </c>
      <c r="EV1" s="82">
        <f t="shared" si="2"/>
        <v>45028</v>
      </c>
      <c r="EW1" s="82">
        <f t="shared" si="2"/>
        <v>45029</v>
      </c>
      <c r="EX1" s="82">
        <f t="shared" si="2"/>
        <v>45030</v>
      </c>
      <c r="EY1" s="82">
        <f t="shared" si="2"/>
        <v>45031</v>
      </c>
      <c r="EZ1" s="82">
        <f t="shared" si="2"/>
        <v>45032</v>
      </c>
      <c r="FA1" s="82">
        <f t="shared" si="2"/>
        <v>45033</v>
      </c>
      <c r="FB1" s="82">
        <f t="shared" si="2"/>
        <v>45034</v>
      </c>
      <c r="FC1" s="82">
        <f t="shared" si="2"/>
        <v>45035</v>
      </c>
      <c r="FD1" s="82">
        <f t="shared" si="2"/>
        <v>45036</v>
      </c>
      <c r="FE1" s="82">
        <f t="shared" si="2"/>
        <v>45037</v>
      </c>
      <c r="FF1" s="82">
        <f t="shared" si="2"/>
        <v>45038</v>
      </c>
      <c r="FG1" s="82">
        <f t="shared" si="2"/>
        <v>45039</v>
      </c>
      <c r="FH1" s="82">
        <f t="shared" si="2"/>
        <v>45040</v>
      </c>
      <c r="FI1" s="82">
        <f t="shared" si="2"/>
        <v>45041</v>
      </c>
      <c r="FJ1" s="82">
        <f t="shared" si="2"/>
        <v>45042</v>
      </c>
      <c r="FK1" s="82">
        <f t="shared" si="2"/>
        <v>45043</v>
      </c>
      <c r="FL1" s="82">
        <f t="shared" si="2"/>
        <v>45044</v>
      </c>
      <c r="FM1" s="82">
        <f t="shared" si="2"/>
        <v>45045</v>
      </c>
      <c r="FN1" s="82">
        <f t="shared" si="2"/>
        <v>45046</v>
      </c>
      <c r="FO1" s="82">
        <f t="shared" si="2"/>
        <v>45047</v>
      </c>
      <c r="FP1" s="82">
        <f t="shared" si="2"/>
        <v>45048</v>
      </c>
      <c r="FQ1" s="82">
        <f t="shared" si="2"/>
        <v>45049</v>
      </c>
      <c r="FR1" s="82">
        <f t="shared" si="2"/>
        <v>45050</v>
      </c>
      <c r="FS1" s="82">
        <f t="shared" si="2"/>
        <v>45051</v>
      </c>
      <c r="FT1" s="82">
        <f t="shared" si="2"/>
        <v>45052</v>
      </c>
      <c r="FU1" s="82">
        <f t="shared" si="2"/>
        <v>45053</v>
      </c>
      <c r="FV1" s="82">
        <f t="shared" si="2"/>
        <v>45054</v>
      </c>
      <c r="FW1" s="82">
        <f t="shared" si="2"/>
        <v>45055</v>
      </c>
      <c r="FX1" s="82">
        <f t="shared" si="2"/>
        <v>45056</v>
      </c>
      <c r="FY1" s="82">
        <f t="shared" si="2"/>
        <v>45057</v>
      </c>
      <c r="FZ1" s="82">
        <f t="shared" si="2"/>
        <v>45058</v>
      </c>
      <c r="GA1" s="82"/>
    </row>
    <row r="2" spans="1:183" x14ac:dyDescent="0.35">
      <c r="A2" s="80">
        <f>Bonding!A2</f>
        <v>1</v>
      </c>
      <c r="AE2" s="122">
        <v>60966.092866273379</v>
      </c>
      <c r="AF2" s="122">
        <v>51156.119685166625</v>
      </c>
      <c r="AG2" s="122"/>
      <c r="AH2" s="122">
        <v>31501.603295461369</v>
      </c>
      <c r="AI2" s="122">
        <v>42037.33561787846</v>
      </c>
      <c r="AJ2" s="122">
        <v>35000.560263189094</v>
      </c>
      <c r="AK2" s="122">
        <v>30419.112845925596</v>
      </c>
      <c r="AL2" s="122"/>
      <c r="AM2" s="122"/>
      <c r="AN2" s="122"/>
      <c r="AO2" s="122">
        <v>43137.693477578192</v>
      </c>
      <c r="AP2" s="122">
        <v>51494.963718011088</v>
      </c>
      <c r="AQ2" s="122">
        <v>54454.080708860754</v>
      </c>
      <c r="AR2" s="122">
        <v>35553.37989816448</v>
      </c>
      <c r="AS2" s="122"/>
      <c r="AT2" s="122"/>
      <c r="AU2" s="122">
        <v>36171.180537674147</v>
      </c>
      <c r="AV2" s="122">
        <v>37715.301526111762</v>
      </c>
      <c r="AW2" s="122">
        <v>40552.107561607467</v>
      </c>
      <c r="AX2" s="122">
        <v>22935.700379925631</v>
      </c>
      <c r="AY2" s="122">
        <v>45519.925691071716</v>
      </c>
      <c r="AZ2" s="122">
        <v>57067.200394428015</v>
      </c>
      <c r="BA2" s="122">
        <v>42390.897382446965</v>
      </c>
      <c r="BB2" s="122">
        <v>42003.618075834631</v>
      </c>
      <c r="BC2" s="122">
        <v>52360.599898161643</v>
      </c>
      <c r="BD2" s="122">
        <v>28344.839971375975</v>
      </c>
      <c r="BE2" s="122">
        <v>39975.656032652296</v>
      </c>
      <c r="BF2" s="122">
        <v>47652.235590275945</v>
      </c>
      <c r="BG2" s="122">
        <v>31776.362897893621</v>
      </c>
      <c r="BH2" s="122">
        <v>58833.783592174936</v>
      </c>
      <c r="BI2" s="122">
        <v>10701.010969902411</v>
      </c>
      <c r="BJ2" s="122">
        <v>52878.073203057291</v>
      </c>
      <c r="BK2" s="122">
        <v>42746.237900453263</v>
      </c>
      <c r="BL2" s="122">
        <v>39551.272567242864</v>
      </c>
      <c r="BM2" s="122">
        <v>37207.712843123954</v>
      </c>
      <c r="BN2" s="122">
        <v>46747.0802562846</v>
      </c>
      <c r="BO2" s="122">
        <v>41512.176149188817</v>
      </c>
      <c r="BP2" s="122">
        <v>34598.878969614074</v>
      </c>
      <c r="BQ2" s="122">
        <v>45790.35035306499</v>
      </c>
      <c r="BR2" s="122">
        <v>39672.47374476157</v>
      </c>
      <c r="BS2" s="122">
        <v>34060.705428518406</v>
      </c>
      <c r="BT2" s="122">
        <v>45015.774568228808</v>
      </c>
      <c r="BU2" s="122">
        <v>53367.988757883046</v>
      </c>
      <c r="BV2" s="122">
        <v>44573.917077020786</v>
      </c>
      <c r="BW2" s="122">
        <v>43859.931438507883</v>
      </c>
      <c r="BX2" s="122">
        <v>44527.655871747906</v>
      </c>
      <c r="BY2" s="122">
        <v>45986.565267239253</v>
      </c>
      <c r="BZ2" s="122">
        <v>19550.067077192343</v>
      </c>
      <c r="CA2" s="122">
        <v>44261.236140235298</v>
      </c>
      <c r="CB2" s="122">
        <v>58673.124243197039</v>
      </c>
      <c r="CC2" s="122"/>
      <c r="CD2" s="122"/>
      <c r="CE2" s="122">
        <v>35584.074650849521</v>
      </c>
      <c r="CF2" s="122">
        <v>30337.785074903364</v>
      </c>
      <c r="CG2" s="122">
        <v>28522.409923982505</v>
      </c>
      <c r="CH2" s="122">
        <v>32754.045730510359</v>
      </c>
      <c r="CI2" s="122">
        <v>25629.040242322164</v>
      </c>
      <c r="CJ2" s="122">
        <v>32684.444956563646</v>
      </c>
      <c r="CK2" s="122">
        <v>35807.019927180962</v>
      </c>
      <c r="CL2" s="122">
        <v>3398.7576535643038</v>
      </c>
      <c r="CM2" s="122">
        <v>56227.176832574136</v>
      </c>
      <c r="CN2" s="122">
        <v>38220.051246039213</v>
      </c>
      <c r="CO2" s="122">
        <v>36084.813806908031</v>
      </c>
      <c r="CP2" s="122">
        <v>34222.373324447195</v>
      </c>
      <c r="CQ2" s="122">
        <v>31986.951203603716</v>
      </c>
      <c r="CR2" s="122">
        <v>36735.781860768227</v>
      </c>
      <c r="CS2" s="122">
        <v>42610.701554186096</v>
      </c>
      <c r="CT2" s="122">
        <v>39151.20148112256</v>
      </c>
      <c r="CU2" s="122">
        <v>36572.927619313843</v>
      </c>
      <c r="CV2" s="122">
        <v>40810.825590844848</v>
      </c>
      <c r="CW2" s="122">
        <v>30268.725187659224</v>
      </c>
      <c r="CX2" s="122">
        <v>40110.906407087903</v>
      </c>
      <c r="CY2" s="122">
        <v>41682.34574089833</v>
      </c>
      <c r="CZ2" s="122">
        <v>44087.867059673445</v>
      </c>
      <c r="DA2" s="122">
        <v>40224.422822378132</v>
      </c>
      <c r="DB2" s="122">
        <v>45520.263363976825</v>
      </c>
      <c r="DC2" s="122">
        <v>43500.273185020349</v>
      </c>
      <c r="DD2" s="122">
        <v>41176.331274550474</v>
      </c>
      <c r="DE2" s="122">
        <v>43864.055128802502</v>
      </c>
      <c r="DF2" s="122">
        <v>24275.552328410398</v>
      </c>
      <c r="DG2" s="122">
        <v>40914</v>
      </c>
      <c r="DH2" s="122">
        <v>54286.59209159539</v>
      </c>
      <c r="DI2" s="122"/>
      <c r="DJ2" s="122"/>
      <c r="DK2" s="122"/>
      <c r="DL2" s="122"/>
      <c r="DM2" s="122"/>
      <c r="DN2" s="122">
        <v>30306.411734181085</v>
      </c>
      <c r="DO2" s="122">
        <v>61946.928697330259</v>
      </c>
      <c r="DP2" s="122"/>
      <c r="DQ2" s="122">
        <v>51254.859018622919</v>
      </c>
      <c r="DR2" s="122">
        <v>37465.565881788214</v>
      </c>
      <c r="DS2" s="122">
        <v>37597.296841346921</v>
      </c>
      <c r="DT2" s="122">
        <v>31113.475574240299</v>
      </c>
      <c r="DU2" s="122">
        <v>37486.496357844568</v>
      </c>
      <c r="DV2" s="122">
        <v>33589.721654307934</v>
      </c>
      <c r="DW2" s="122">
        <v>68908.970832068633</v>
      </c>
      <c r="DX2" s="122">
        <v>68668.667809295672</v>
      </c>
      <c r="DY2" s="122">
        <v>60373.327675566885</v>
      </c>
      <c r="DZ2" s="122">
        <v>62418.000581700879</v>
      </c>
      <c r="EA2" s="122">
        <v>33891.098781021341</v>
      </c>
      <c r="EB2" s="122">
        <v>70361.84287249748</v>
      </c>
      <c r="EC2" s="122">
        <v>65739.978625944699</v>
      </c>
      <c r="ED2" s="122">
        <v>44783.939428442864</v>
      </c>
      <c r="EE2" s="122">
        <v>67024.093825600852</v>
      </c>
      <c r="EF2" s="122">
        <v>58666.71765748164</v>
      </c>
      <c r="EG2" s="122">
        <v>76078.706526219859</v>
      </c>
      <c r="EH2" s="122">
        <v>25500.824330921623</v>
      </c>
      <c r="EI2" s="122">
        <v>34076.815136563018</v>
      </c>
      <c r="EJ2" s="122">
        <v>53035.233153801899</v>
      </c>
      <c r="EK2" s="122">
        <v>73361.71579552826</v>
      </c>
      <c r="EL2" s="122">
        <v>53030.577947455502</v>
      </c>
      <c r="EM2" s="122">
        <v>62891.36703597843</v>
      </c>
      <c r="FD2">
        <v>44474.55850627397</v>
      </c>
      <c r="FF2">
        <v>30509.897786891328</v>
      </c>
      <c r="FN2">
        <v>0</v>
      </c>
    </row>
    <row r="3" spans="1:183" x14ac:dyDescent="0.35">
      <c r="A3" s="80">
        <f>Bonding!A3</f>
        <v>7</v>
      </c>
      <c r="AE3" s="122">
        <v>540.29834063481098</v>
      </c>
      <c r="AF3" s="122">
        <v>462.94752505192366</v>
      </c>
      <c r="AG3" s="122"/>
      <c r="AH3" s="122">
        <v>393.4486191376152</v>
      </c>
      <c r="AI3" s="122">
        <v>489.10733101832858</v>
      </c>
      <c r="AJ3" s="122">
        <v>345.87952667212926</v>
      </c>
      <c r="AK3" s="122">
        <v>405.91444286767097</v>
      </c>
      <c r="AL3" s="122"/>
      <c r="AM3" s="122"/>
      <c r="AN3" s="122"/>
      <c r="AO3" s="122">
        <v>413.54258694901944</v>
      </c>
      <c r="AP3" s="122">
        <v>404.9262126099502</v>
      </c>
      <c r="AQ3" s="122">
        <v>433.34316485481492</v>
      </c>
      <c r="AR3" s="122">
        <v>367.09995918648491</v>
      </c>
      <c r="AS3" s="122"/>
      <c r="AT3" s="122"/>
      <c r="AU3" s="122">
        <v>358.32420666533881</v>
      </c>
      <c r="AV3" s="122">
        <v>381.50978121023871</v>
      </c>
      <c r="AW3" s="122">
        <v>377.07027641064082</v>
      </c>
      <c r="AX3" s="122">
        <v>350.14302716791872</v>
      </c>
      <c r="AY3" s="122">
        <v>348.61319957794171</v>
      </c>
      <c r="AZ3" s="122">
        <v>363.38001283409568</v>
      </c>
      <c r="BA3" s="122">
        <v>344.46124614124409</v>
      </c>
      <c r="BB3" s="122">
        <v>356.65935568516352</v>
      </c>
      <c r="BC3" s="122">
        <v>428.00911090020486</v>
      </c>
      <c r="BD3" s="122">
        <v>446.02581006149899</v>
      </c>
      <c r="BE3" s="122">
        <v>373.08569700429888</v>
      </c>
      <c r="BF3" s="122">
        <v>390.99372673844385</v>
      </c>
      <c r="BG3" s="122">
        <v>372.03025211932083</v>
      </c>
      <c r="BH3" s="122">
        <v>416.80049581378177</v>
      </c>
      <c r="BI3" s="122">
        <v>455.99659773707668</v>
      </c>
      <c r="BJ3" s="122">
        <v>408.38295244117938</v>
      </c>
      <c r="BK3" s="122">
        <v>363.78485379217221</v>
      </c>
      <c r="BL3" s="122">
        <v>354.4967162001177</v>
      </c>
      <c r="BM3" s="122">
        <v>335.08371548243855</v>
      </c>
      <c r="BN3" s="122">
        <v>329.60360886659987</v>
      </c>
      <c r="BO3" s="122">
        <v>373.8350449873127</v>
      </c>
      <c r="BP3" s="122">
        <v>388.49726177762074</v>
      </c>
      <c r="BQ3" s="122">
        <v>388.1791257053232</v>
      </c>
      <c r="BR3" s="122">
        <v>384.33683070385399</v>
      </c>
      <c r="BS3" s="122">
        <v>277.60206872500618</v>
      </c>
      <c r="BT3" s="122">
        <v>359.55490485723942</v>
      </c>
      <c r="BU3" s="122">
        <v>368.4316997582589</v>
      </c>
      <c r="BV3" s="122">
        <v>334.14955534937286</v>
      </c>
      <c r="BW3" s="122">
        <v>398.53716105242103</v>
      </c>
      <c r="BX3" s="122">
        <v>351.5568868972627</v>
      </c>
      <c r="BY3" s="122">
        <v>338.0624731079667</v>
      </c>
      <c r="BZ3" s="122">
        <v>348.95082322732668</v>
      </c>
      <c r="CA3" s="122">
        <v>418.39121801384721</v>
      </c>
      <c r="CB3" s="122">
        <v>0</v>
      </c>
      <c r="CC3" s="122"/>
      <c r="CD3" s="122"/>
      <c r="CE3" s="122">
        <v>0</v>
      </c>
      <c r="CF3" s="122">
        <v>940.2604432666235</v>
      </c>
      <c r="CG3" s="122">
        <v>727.32583446133208</v>
      </c>
      <c r="CH3" s="122">
        <v>433.020462047487</v>
      </c>
      <c r="CI3" s="122">
        <v>413.10300645897951</v>
      </c>
      <c r="CJ3" s="122">
        <v>401.94158798327237</v>
      </c>
      <c r="CK3" s="122">
        <v>374.8414250813309</v>
      </c>
      <c r="CL3" s="122">
        <v>216.77968717397039</v>
      </c>
      <c r="CM3" s="122">
        <v>866.21049894451403</v>
      </c>
      <c r="CN3" s="122">
        <v>733.41833305401758</v>
      </c>
      <c r="CO3" s="122">
        <v>758.77985267064003</v>
      </c>
      <c r="CP3" s="122">
        <v>333.3497233011189</v>
      </c>
      <c r="CQ3" s="122">
        <v>409.84552619976625</v>
      </c>
      <c r="CR3" s="122">
        <v>417.072593498603</v>
      </c>
      <c r="CS3" s="122">
        <v>508.96426262496641</v>
      </c>
      <c r="CT3" s="122">
        <v>495.67576527432828</v>
      </c>
      <c r="CU3" s="122">
        <v>522.58693621622024</v>
      </c>
      <c r="CV3" s="122">
        <v>634.51996561626083</v>
      </c>
      <c r="CW3" s="122">
        <v>455.63578431097886</v>
      </c>
      <c r="CX3" s="122">
        <v>512.95278319865497</v>
      </c>
      <c r="CY3" s="122">
        <v>540</v>
      </c>
      <c r="CZ3" s="122">
        <v>516.94295745703289</v>
      </c>
      <c r="DA3" s="122">
        <v>620.41777161018433</v>
      </c>
      <c r="DB3" s="122">
        <v>498.28476892096904</v>
      </c>
      <c r="DC3" s="122">
        <v>515.26602926258272</v>
      </c>
      <c r="DD3" s="122">
        <v>503.32781321408947</v>
      </c>
      <c r="DE3" s="122">
        <v>407.33805882618998</v>
      </c>
      <c r="DF3" s="122">
        <v>432.05888166583145</v>
      </c>
      <c r="DG3" s="122">
        <v>450</v>
      </c>
      <c r="DH3" s="122">
        <v>594.61379493354764</v>
      </c>
      <c r="DI3" s="122"/>
      <c r="DJ3" s="122"/>
      <c r="DK3" s="122"/>
      <c r="DL3" s="122"/>
      <c r="DM3" s="122"/>
      <c r="DN3" s="122">
        <v>525.25343975328599</v>
      </c>
      <c r="DO3" s="122">
        <v>523.95467147221029</v>
      </c>
      <c r="DP3" s="122"/>
      <c r="DQ3" s="122">
        <v>409.19721779565839</v>
      </c>
      <c r="DR3" s="122">
        <v>205.1220309166502</v>
      </c>
      <c r="DS3" s="122">
        <v>162.23001735540217</v>
      </c>
      <c r="DT3" s="122">
        <v>678.87341204314032</v>
      </c>
      <c r="DU3" s="122">
        <v>0</v>
      </c>
      <c r="DV3" s="122">
        <v>0</v>
      </c>
      <c r="DW3" s="122">
        <v>0</v>
      </c>
      <c r="DX3" s="122">
        <v>41.769661035535925</v>
      </c>
      <c r="DY3" s="122">
        <v>0</v>
      </c>
      <c r="DZ3" s="122">
        <v>454.3150357917869</v>
      </c>
      <c r="EA3" s="122">
        <v>343.91219738294444</v>
      </c>
      <c r="EB3" s="122">
        <v>308.60108612894311</v>
      </c>
      <c r="EC3" s="122">
        <v>291.54304376618302</v>
      </c>
      <c r="ED3" s="122">
        <v>176.75006712343543</v>
      </c>
      <c r="EE3" s="122">
        <v>167.52543479135855</v>
      </c>
      <c r="EF3" s="122">
        <v>48.907189349870734</v>
      </c>
      <c r="EG3" s="122">
        <v>181.00692957971779</v>
      </c>
      <c r="EH3" s="122">
        <v>318.15704576216734</v>
      </c>
      <c r="EI3" s="122">
        <v>456.75699131914592</v>
      </c>
      <c r="EJ3" s="122">
        <v>242.86764957890634</v>
      </c>
      <c r="EK3" s="122">
        <v>391.81307393489016</v>
      </c>
      <c r="EL3" s="122">
        <v>214.34613575829945</v>
      </c>
      <c r="EM3" s="122">
        <v>170.82834799420132</v>
      </c>
      <c r="FD3">
        <v>263.44508641260194</v>
      </c>
      <c r="FF3">
        <v>686.84586720137452</v>
      </c>
      <c r="FN3">
        <v>0</v>
      </c>
    </row>
    <row r="4" spans="1:183" x14ac:dyDescent="0.35">
      <c r="A4" s="80">
        <f>Bonding!A4</f>
        <v>8</v>
      </c>
      <c r="AE4" s="122">
        <v>538.54367833343224</v>
      </c>
      <c r="AF4" s="122">
        <v>539.49437698306519</v>
      </c>
      <c r="AG4" s="122"/>
      <c r="AH4" s="122">
        <v>383.28696260837921</v>
      </c>
      <c r="AI4" s="122">
        <v>437.63156313303352</v>
      </c>
      <c r="AJ4" s="122">
        <v>330.08984653292578</v>
      </c>
      <c r="AK4" s="122">
        <v>426.80190998872501</v>
      </c>
      <c r="AL4" s="122"/>
      <c r="AM4" s="122"/>
      <c r="AN4" s="122"/>
      <c r="AO4" s="122">
        <v>435.13677600573527</v>
      </c>
      <c r="AP4" s="122">
        <v>480.24274505204994</v>
      </c>
      <c r="AQ4" s="122">
        <v>462.21401506746844</v>
      </c>
      <c r="AR4" s="122">
        <v>395.40937835286132</v>
      </c>
      <c r="AS4" s="122"/>
      <c r="AT4" s="122"/>
      <c r="AU4" s="122">
        <v>434.82022523209764</v>
      </c>
      <c r="AV4" s="122">
        <v>441.59658020134208</v>
      </c>
      <c r="AW4" s="122">
        <v>446.76518887510781</v>
      </c>
      <c r="AX4" s="122">
        <v>427.36012988886625</v>
      </c>
      <c r="AY4" s="122">
        <v>414.13983896272794</v>
      </c>
      <c r="AZ4" s="122">
        <v>457.75377711771932</v>
      </c>
      <c r="BA4" s="122">
        <v>475.29484745142372</v>
      </c>
      <c r="BB4" s="122">
        <v>471.45412721243054</v>
      </c>
      <c r="BC4" s="122">
        <v>584.78391568619429</v>
      </c>
      <c r="BD4" s="122">
        <v>508.73045513890327</v>
      </c>
      <c r="BE4" s="122">
        <v>438.43633452423921</v>
      </c>
      <c r="BF4" s="122">
        <v>452.21216897637203</v>
      </c>
      <c r="BG4" s="122">
        <v>352.35376844437405</v>
      </c>
      <c r="BH4" s="122">
        <v>395.41108611145978</v>
      </c>
      <c r="BI4" s="122">
        <v>476.76603624555224</v>
      </c>
      <c r="BJ4" s="122">
        <v>404.04839066274803</v>
      </c>
      <c r="BK4" s="122">
        <v>389.35432227075432</v>
      </c>
      <c r="BL4" s="122">
        <v>395.00572300883732</v>
      </c>
      <c r="BM4" s="122">
        <v>408.80689459465572</v>
      </c>
      <c r="BN4" s="122">
        <v>404.23640690758316</v>
      </c>
      <c r="BO4" s="122">
        <v>406.81630151355796</v>
      </c>
      <c r="BP4" s="122">
        <v>458.15387607731913</v>
      </c>
      <c r="BQ4" s="122">
        <v>366.45971022065163</v>
      </c>
      <c r="BR4" s="122">
        <v>348.67494193316566</v>
      </c>
      <c r="BS4" s="122">
        <v>127.05990360898714</v>
      </c>
      <c r="BT4" s="122">
        <v>325.24046345326303</v>
      </c>
      <c r="BU4" s="122">
        <v>218.73278657361649</v>
      </c>
      <c r="BV4" s="122">
        <v>1075.2675320094347</v>
      </c>
      <c r="BW4" s="122">
        <v>0</v>
      </c>
      <c r="BX4" s="122">
        <v>818.35516942993911</v>
      </c>
      <c r="BY4" s="122">
        <v>831.79208112693254</v>
      </c>
      <c r="BZ4" s="122">
        <v>0</v>
      </c>
      <c r="CA4" s="122">
        <v>3976.8076490358717</v>
      </c>
      <c r="CB4" s="122">
        <v>0</v>
      </c>
      <c r="CC4" s="122"/>
      <c r="CD4" s="122"/>
      <c r="CE4" s="122">
        <v>464.50633667721223</v>
      </c>
      <c r="CF4" s="122">
        <v>413.97757972910534</v>
      </c>
      <c r="CG4" s="122">
        <v>476.52266405570373</v>
      </c>
      <c r="CH4" s="122">
        <v>474.38902040172241</v>
      </c>
      <c r="CI4" s="122">
        <v>440.68370851157232</v>
      </c>
      <c r="CJ4" s="122">
        <v>435.3610886337741</v>
      </c>
      <c r="CK4" s="122">
        <v>411.89077154749202</v>
      </c>
      <c r="CL4" s="122">
        <v>184.02813286955882</v>
      </c>
      <c r="CM4" s="122">
        <v>481.2941483272574</v>
      </c>
      <c r="CN4" s="122">
        <v>444.40014265629299</v>
      </c>
      <c r="CO4" s="122">
        <v>441.83114694319971</v>
      </c>
      <c r="CP4" s="122">
        <v>425.46022709862956</v>
      </c>
      <c r="CQ4" s="122">
        <v>498.17396267855031</v>
      </c>
      <c r="CR4" s="122">
        <v>452.48627695622872</v>
      </c>
      <c r="CS4" s="122">
        <v>485.81184729357796</v>
      </c>
      <c r="CT4" s="122">
        <v>425.63613830289728</v>
      </c>
      <c r="CU4" s="122">
        <v>459.85910692216225</v>
      </c>
      <c r="CV4" s="122">
        <v>487.87239793795578</v>
      </c>
      <c r="CW4" s="122">
        <v>395.85003752916577</v>
      </c>
      <c r="CX4" s="122">
        <v>438.73096017947381</v>
      </c>
      <c r="CY4" s="122">
        <v>522</v>
      </c>
      <c r="CZ4" s="122">
        <v>485.78080782602086</v>
      </c>
      <c r="DA4" s="122">
        <v>515.14364392614357</v>
      </c>
      <c r="DB4" s="122">
        <v>471.00614081739138</v>
      </c>
      <c r="DC4" s="122">
        <v>513.78127659252141</v>
      </c>
      <c r="DD4" s="122">
        <v>555.6492574507821</v>
      </c>
      <c r="DE4" s="122">
        <v>499.27840055875646</v>
      </c>
      <c r="DF4" s="122">
        <v>508.54107823799774</v>
      </c>
      <c r="DG4" s="122">
        <v>513</v>
      </c>
      <c r="DH4" s="122">
        <v>569.57844182072472</v>
      </c>
      <c r="DI4" s="122"/>
      <c r="DJ4" s="122"/>
      <c r="DK4" s="122"/>
      <c r="DL4" s="122"/>
      <c r="DM4" s="122"/>
      <c r="DN4" s="122">
        <v>694.91712265636363</v>
      </c>
      <c r="DO4" s="122">
        <v>536.46455252860733</v>
      </c>
      <c r="DP4" s="122"/>
      <c r="DQ4" s="122">
        <v>269.12178873993787</v>
      </c>
      <c r="DR4" s="122">
        <v>0</v>
      </c>
      <c r="DS4" s="122">
        <v>247.08390041518101</v>
      </c>
      <c r="DT4" s="122">
        <v>765.35344753592688</v>
      </c>
      <c r="DU4" s="122">
        <v>651.53448594838187</v>
      </c>
      <c r="DV4" s="122">
        <v>761.14660595678072</v>
      </c>
      <c r="DW4" s="122">
        <v>703.69256586458107</v>
      </c>
      <c r="DX4" s="122">
        <v>587.3217748381378</v>
      </c>
      <c r="DY4" s="122">
        <v>0</v>
      </c>
      <c r="DZ4" s="122">
        <v>0</v>
      </c>
      <c r="EA4" s="122">
        <v>1778.2301894103346</v>
      </c>
      <c r="EB4" s="122">
        <v>489.72302369072986</v>
      </c>
      <c r="EC4" s="122">
        <v>511.42990627658543</v>
      </c>
      <c r="ED4" s="122">
        <v>224.29267096964688</v>
      </c>
      <c r="EE4" s="122">
        <v>399.3195094457667</v>
      </c>
      <c r="EF4" s="122">
        <v>644.95518330504262</v>
      </c>
      <c r="EG4" s="122">
        <v>404.29259492876645</v>
      </c>
      <c r="EH4" s="122">
        <v>533.81106426623649</v>
      </c>
      <c r="EI4" s="122">
        <v>223.03299710880361</v>
      </c>
      <c r="EJ4" s="122">
        <v>300.52027205439168</v>
      </c>
      <c r="EK4" s="122">
        <v>939.52095637801676</v>
      </c>
      <c r="EL4" s="122">
        <v>136.10015281137518</v>
      </c>
      <c r="EM4" s="122">
        <v>549.58086013497177</v>
      </c>
      <c r="FD4">
        <v>29.282963738600397</v>
      </c>
      <c r="FF4">
        <v>0</v>
      </c>
      <c r="FN4">
        <v>0</v>
      </c>
    </row>
    <row r="5" spans="1:183" x14ac:dyDescent="0.35">
      <c r="A5" s="80">
        <f>Bonding!A5</f>
        <v>9</v>
      </c>
      <c r="AE5" s="122">
        <v>363.33043016808966</v>
      </c>
      <c r="AF5" s="122">
        <v>230.59215590564801</v>
      </c>
      <c r="AG5" s="122"/>
      <c r="AH5" s="122">
        <v>381.60852256352655</v>
      </c>
      <c r="AI5" s="122">
        <v>426.44728019966294</v>
      </c>
      <c r="AJ5" s="122">
        <v>288.5627732557225</v>
      </c>
      <c r="AK5" s="122">
        <v>391.16624514490684</v>
      </c>
      <c r="AL5" s="122"/>
      <c r="AM5" s="122"/>
      <c r="AN5" s="122"/>
      <c r="AO5" s="122">
        <v>467.95344164339537</v>
      </c>
      <c r="AP5" s="122">
        <v>501.83408992398245</v>
      </c>
      <c r="AQ5" s="122">
        <v>450.9387479780994</v>
      </c>
      <c r="AR5" s="122">
        <v>339.17825682104461</v>
      </c>
      <c r="AS5" s="122"/>
      <c r="AT5" s="122"/>
      <c r="AU5" s="122">
        <v>365.04303891088881</v>
      </c>
      <c r="AV5" s="122">
        <v>387.29661014352666</v>
      </c>
      <c r="AW5" s="122">
        <v>395.08006954782786</v>
      </c>
      <c r="AX5" s="122">
        <v>372.92898322686824</v>
      </c>
      <c r="AY5" s="122">
        <v>370.87323390354396</v>
      </c>
      <c r="AZ5" s="122">
        <v>398.69972695997296</v>
      </c>
      <c r="BA5" s="122">
        <v>385.95528336747145</v>
      </c>
      <c r="BB5" s="122">
        <v>506.534149308297</v>
      </c>
      <c r="BC5" s="122">
        <v>383.19163095099685</v>
      </c>
      <c r="BD5" s="122">
        <v>489.13751251762795</v>
      </c>
      <c r="BE5" s="122">
        <v>319.22419881732066</v>
      </c>
      <c r="BF5" s="122">
        <v>222.17573450058018</v>
      </c>
      <c r="BG5" s="122">
        <v>306.0293736886714</v>
      </c>
      <c r="BH5" s="122">
        <v>666.75714257854941</v>
      </c>
      <c r="BI5" s="122">
        <v>237.96964015108784</v>
      </c>
      <c r="BJ5" s="122">
        <v>429.16273508783013</v>
      </c>
      <c r="BK5" s="122">
        <v>327.74279819236074</v>
      </c>
      <c r="BL5" s="122">
        <v>309.34602688106293</v>
      </c>
      <c r="BM5" s="122">
        <v>273.29810651264842</v>
      </c>
      <c r="BN5" s="122">
        <v>284.4594332484873</v>
      </c>
      <c r="BO5" s="122">
        <v>330.1630184636137</v>
      </c>
      <c r="BP5" s="122">
        <v>440.06229729342533</v>
      </c>
      <c r="BQ5" s="122">
        <v>438.25646012929184</v>
      </c>
      <c r="BR5" s="122">
        <v>402.07634553819116</v>
      </c>
      <c r="BS5" s="122">
        <v>252.57876628083224</v>
      </c>
      <c r="BT5" s="122">
        <v>363.96427580185116</v>
      </c>
      <c r="BU5" s="122">
        <v>281.06876295278613</v>
      </c>
      <c r="BV5" s="122">
        <v>192.67590882838027</v>
      </c>
      <c r="BW5" s="122">
        <v>715.331024480417</v>
      </c>
      <c r="BX5" s="122">
        <v>418.55109985329671</v>
      </c>
      <c r="BY5" s="122">
        <v>157.62493558587374</v>
      </c>
      <c r="BZ5" s="122">
        <v>166.65350948005408</v>
      </c>
      <c r="CA5" s="122">
        <v>696.32501616751438</v>
      </c>
      <c r="CB5" s="122">
        <v>130.26968309880309</v>
      </c>
      <c r="CC5" s="122"/>
      <c r="CD5" s="122"/>
      <c r="CE5" s="122">
        <v>572.13915032647753</v>
      </c>
      <c r="CF5" s="122">
        <v>463.99775472648281</v>
      </c>
      <c r="CG5" s="122">
        <v>512.22473372166178</v>
      </c>
      <c r="CH5" s="122">
        <v>443.41898280660854</v>
      </c>
      <c r="CI5" s="122">
        <v>460.81289353109855</v>
      </c>
      <c r="CJ5" s="122">
        <v>441.26981945767193</v>
      </c>
      <c r="CK5" s="122">
        <v>360.31141550173709</v>
      </c>
      <c r="CL5" s="122">
        <v>93.514259945234826</v>
      </c>
      <c r="CM5" s="122">
        <v>541.1139498371632</v>
      </c>
      <c r="CN5" s="122">
        <v>433.78701161662121</v>
      </c>
      <c r="CO5" s="122">
        <v>408.57118878125914</v>
      </c>
      <c r="CP5" s="122">
        <v>410.77269493015024</v>
      </c>
      <c r="CQ5" s="122">
        <v>456.8810916057825</v>
      </c>
      <c r="CR5" s="122">
        <v>395.75148106888116</v>
      </c>
      <c r="CS5" s="122">
        <v>426.15398018559989</v>
      </c>
      <c r="CT5" s="122">
        <v>418.78756095844301</v>
      </c>
      <c r="CU5" s="122">
        <v>425.30832607877653</v>
      </c>
      <c r="CV5" s="122">
        <v>435.14946583731358</v>
      </c>
      <c r="CW5" s="122">
        <v>273.3091069810028</v>
      </c>
      <c r="CX5" s="122">
        <v>357.86800058474137</v>
      </c>
      <c r="CY5" s="122">
        <v>441</v>
      </c>
      <c r="CZ5" s="122">
        <v>392.48540298775254</v>
      </c>
      <c r="DA5" s="122">
        <v>386.55781984394832</v>
      </c>
      <c r="DB5" s="122">
        <v>344.52907713023637</v>
      </c>
      <c r="DC5" s="122">
        <v>380.83658783905531</v>
      </c>
      <c r="DD5" s="122">
        <v>274.32779195628927</v>
      </c>
      <c r="DE5" s="122">
        <v>188.26794922069033</v>
      </c>
      <c r="DF5" s="122">
        <v>488.67586963451737</v>
      </c>
      <c r="DG5" s="122">
        <v>252</v>
      </c>
      <c r="DH5" s="122">
        <v>479.61288917095999</v>
      </c>
      <c r="DI5" s="122"/>
      <c r="DJ5" s="122"/>
      <c r="DK5" s="122"/>
      <c r="DL5" s="122"/>
      <c r="DM5" s="122"/>
      <c r="DN5" s="122">
        <v>0</v>
      </c>
      <c r="DO5" s="122">
        <v>776.47887594398583</v>
      </c>
      <c r="DP5" s="122"/>
      <c r="DQ5" s="122">
        <v>178.18797931508442</v>
      </c>
      <c r="DR5" s="122">
        <v>1.6328901186103715</v>
      </c>
      <c r="DS5" s="122">
        <v>40.848231062947548</v>
      </c>
      <c r="DT5" s="122">
        <v>445.85860247025823</v>
      </c>
      <c r="DU5" s="122">
        <v>239.8943140389699</v>
      </c>
      <c r="DV5" s="122">
        <v>90.136508318038594</v>
      </c>
      <c r="DW5" s="122">
        <v>915.62676449273192</v>
      </c>
      <c r="DX5" s="122">
        <v>805.9644411185418</v>
      </c>
      <c r="DY5" s="122">
        <v>937.01974336944397</v>
      </c>
      <c r="DZ5" s="122">
        <v>814.25742256211038</v>
      </c>
      <c r="EA5" s="122">
        <v>0</v>
      </c>
      <c r="EB5" s="122">
        <v>683.74932194064513</v>
      </c>
      <c r="EC5" s="122">
        <v>524.5482157993066</v>
      </c>
      <c r="ED5" s="122">
        <v>199.28523428777166</v>
      </c>
      <c r="EE5" s="122">
        <v>151.0872431642903</v>
      </c>
      <c r="EF5" s="122">
        <v>51.957028051472193</v>
      </c>
      <c r="EG5" s="122">
        <v>266.51469980172448</v>
      </c>
      <c r="EH5" s="122">
        <v>406.75619625048108</v>
      </c>
      <c r="EI5" s="122">
        <v>237.86992274523681</v>
      </c>
      <c r="EJ5" s="122">
        <v>459.28900238810911</v>
      </c>
      <c r="EK5" s="122">
        <v>357.79479967319492</v>
      </c>
      <c r="EL5" s="122">
        <v>335.74307626643213</v>
      </c>
      <c r="EM5" s="122">
        <v>241.75020729700108</v>
      </c>
      <c r="FD5">
        <v>0</v>
      </c>
      <c r="FF5">
        <v>298.84348228839605</v>
      </c>
      <c r="FN5">
        <v>0</v>
      </c>
    </row>
    <row r="6" spans="1:183" x14ac:dyDescent="0.35">
      <c r="A6" s="80">
        <f>Bonding!A6</f>
        <v>11</v>
      </c>
      <c r="AE6" s="122">
        <v>519.14318717223364</v>
      </c>
      <c r="AF6" s="122">
        <v>447.15441260292295</v>
      </c>
      <c r="AG6" s="122"/>
      <c r="AH6" s="122">
        <v>425.49584034915461</v>
      </c>
      <c r="AI6" s="122">
        <v>452.49661072766236</v>
      </c>
      <c r="AJ6" s="122">
        <v>330.41248022027787</v>
      </c>
      <c r="AK6" s="122">
        <v>424.99271220834697</v>
      </c>
      <c r="AL6" s="122"/>
      <c r="AM6" s="122"/>
      <c r="AN6" s="122"/>
      <c r="AO6" s="122">
        <v>471.02321263466774</v>
      </c>
      <c r="AP6" s="122">
        <v>499.24830703504932</v>
      </c>
      <c r="AQ6" s="122">
        <v>494.67272821250077</v>
      </c>
      <c r="AR6" s="122">
        <v>402.22174963524935</v>
      </c>
      <c r="AS6" s="122"/>
      <c r="AT6" s="122"/>
      <c r="AU6" s="122">
        <v>418.97446275832851</v>
      </c>
      <c r="AV6" s="122">
        <v>449.90751610282024</v>
      </c>
      <c r="AW6" s="122">
        <v>426.93472802809276</v>
      </c>
      <c r="AX6" s="122">
        <v>341.7235511696245</v>
      </c>
      <c r="AY6" s="122">
        <v>423.71693321663804</v>
      </c>
      <c r="AZ6" s="122">
        <v>443.88010165547081</v>
      </c>
      <c r="BA6" s="122">
        <v>435.583562911586</v>
      </c>
      <c r="BB6" s="122">
        <v>415.43194661408705</v>
      </c>
      <c r="BC6" s="122">
        <v>459.01089305263088</v>
      </c>
      <c r="BD6" s="122">
        <v>475.98509961450111</v>
      </c>
      <c r="BE6" s="122">
        <v>412.96695149235251</v>
      </c>
      <c r="BF6" s="122">
        <v>398.73114316492183</v>
      </c>
      <c r="BG6" s="122">
        <v>334.09292673063914</v>
      </c>
      <c r="BH6" s="122">
        <v>360.79950907748292</v>
      </c>
      <c r="BI6" s="122">
        <v>574.98115510132538</v>
      </c>
      <c r="BJ6" s="122">
        <v>401.37704884116204</v>
      </c>
      <c r="BK6" s="122">
        <v>353.05811569109102</v>
      </c>
      <c r="BL6" s="122">
        <v>359.46658428407898</v>
      </c>
      <c r="BM6" s="122">
        <v>380.33063569027661</v>
      </c>
      <c r="BN6" s="122">
        <v>444.10494698205247</v>
      </c>
      <c r="BO6" s="122">
        <v>388.48995554342468</v>
      </c>
      <c r="BP6" s="122">
        <v>487.92695643274533</v>
      </c>
      <c r="BQ6" s="122">
        <v>578.55491880270586</v>
      </c>
      <c r="BR6" s="122">
        <v>541.28950542478094</v>
      </c>
      <c r="BS6" s="122">
        <v>315.55773765241105</v>
      </c>
      <c r="BT6" s="122">
        <v>387.48860258386674</v>
      </c>
      <c r="BU6" s="122">
        <v>416.52982080934464</v>
      </c>
      <c r="BV6" s="122">
        <v>399.78832417380227</v>
      </c>
      <c r="BW6" s="122">
        <v>467.47448024900149</v>
      </c>
      <c r="BX6" s="122">
        <v>352.42506702565834</v>
      </c>
      <c r="BY6" s="122">
        <v>247.96991978666867</v>
      </c>
      <c r="BZ6" s="122">
        <v>201.81458160958786</v>
      </c>
      <c r="CA6" s="122">
        <v>522.92266087984387</v>
      </c>
      <c r="CB6" s="122">
        <v>132.32589506096656</v>
      </c>
      <c r="CC6" s="122"/>
      <c r="CD6" s="122"/>
      <c r="CE6" s="122">
        <v>406.35179469073023</v>
      </c>
      <c r="CF6" s="122">
        <v>440.42416675785711</v>
      </c>
      <c r="CG6" s="122">
        <v>600.90630574330635</v>
      </c>
      <c r="CH6" s="122">
        <v>431.65738142901631</v>
      </c>
      <c r="CI6" s="122">
        <v>475.588505760217</v>
      </c>
      <c r="CJ6" s="122">
        <v>421.7460276264963</v>
      </c>
      <c r="CK6" s="122">
        <v>445.52893404020648</v>
      </c>
      <c r="CL6" s="122">
        <v>127.52724294578218</v>
      </c>
      <c r="CM6" s="122">
        <v>583.83999798169771</v>
      </c>
      <c r="CN6" s="122">
        <v>469.34559552479459</v>
      </c>
      <c r="CO6" s="122">
        <v>766.07664036371239</v>
      </c>
      <c r="CP6" s="122">
        <v>526.77309901298077</v>
      </c>
      <c r="CQ6" s="122">
        <v>650.86607215151309</v>
      </c>
      <c r="CR6" s="122">
        <v>447.98701565567421</v>
      </c>
      <c r="CS6" s="122">
        <v>431.69791089327259</v>
      </c>
      <c r="CT6" s="122">
        <v>524.73869511904695</v>
      </c>
      <c r="CU6" s="122">
        <v>435.49792629511285</v>
      </c>
      <c r="CV6" s="122">
        <v>830.46048415009557</v>
      </c>
      <c r="CW6" s="122">
        <v>455.4725179358328</v>
      </c>
      <c r="CX6" s="122">
        <v>523.31732495118536</v>
      </c>
      <c r="CY6" s="122">
        <v>621</v>
      </c>
      <c r="CZ6" s="122">
        <v>577.75850749598931</v>
      </c>
      <c r="DA6" s="122">
        <v>608.15221378427168</v>
      </c>
      <c r="DB6" s="122">
        <v>557.29333579562353</v>
      </c>
      <c r="DC6" s="122">
        <v>604.7215168264064</v>
      </c>
      <c r="DD6" s="122">
        <v>710.07399954534924</v>
      </c>
      <c r="DE6" s="122">
        <v>459.08151616344543</v>
      </c>
      <c r="DF6" s="122">
        <v>513.20524574537751</v>
      </c>
      <c r="DG6" s="122">
        <v>603</v>
      </c>
      <c r="DH6" s="122">
        <v>871.84382911106047</v>
      </c>
      <c r="DI6" s="122"/>
      <c r="DJ6" s="122"/>
      <c r="DK6" s="122"/>
      <c r="DL6" s="122"/>
      <c r="DM6" s="122"/>
      <c r="DN6" s="122">
        <v>656.57123267958764</v>
      </c>
      <c r="DO6" s="122">
        <v>673.01204100587688</v>
      </c>
      <c r="DP6" s="122"/>
      <c r="DQ6" s="122">
        <v>318.57383239573136</v>
      </c>
      <c r="DR6" s="122">
        <v>209.33370854116407</v>
      </c>
      <c r="DS6" s="122">
        <v>142.36249085979094</v>
      </c>
      <c r="DT6" s="122">
        <v>526.47614481221819</v>
      </c>
      <c r="DU6" s="122">
        <v>281.39335974177322</v>
      </c>
      <c r="DV6" s="122">
        <v>355.15039179184578</v>
      </c>
      <c r="DW6" s="122">
        <v>467.43625812274303</v>
      </c>
      <c r="DX6" s="122">
        <v>1347.4636037937496</v>
      </c>
      <c r="DY6" s="122">
        <v>1703.1971098856225</v>
      </c>
      <c r="DZ6" s="122">
        <v>1569.5814889154033</v>
      </c>
      <c r="EA6" s="122">
        <v>0</v>
      </c>
      <c r="EB6" s="122">
        <v>1200.105068420763</v>
      </c>
      <c r="EC6" s="122">
        <v>760.93808586672685</v>
      </c>
      <c r="ED6" s="122">
        <v>472.46675811408358</v>
      </c>
      <c r="EE6" s="122">
        <v>452.52984935423842</v>
      </c>
      <c r="EF6" s="122">
        <v>680.06711562811404</v>
      </c>
      <c r="EG6" s="122">
        <v>914.17890393780488</v>
      </c>
      <c r="EH6" s="122">
        <v>422.05827280499739</v>
      </c>
      <c r="EI6" s="122">
        <v>570.02802901569328</v>
      </c>
      <c r="EJ6" s="122">
        <v>631.76925402090137</v>
      </c>
      <c r="EK6" s="122">
        <v>457.43361268148504</v>
      </c>
      <c r="EL6" s="122">
        <v>429.73602420582455</v>
      </c>
      <c r="EM6" s="122">
        <v>534.29697272100975</v>
      </c>
      <c r="FD6">
        <v>0</v>
      </c>
      <c r="FF6">
        <v>0</v>
      </c>
      <c r="FN6">
        <v>0</v>
      </c>
    </row>
    <row r="7" spans="1:183" x14ac:dyDescent="0.35">
      <c r="A7" s="80">
        <f>Bonding!A7</f>
        <v>12</v>
      </c>
      <c r="AE7" s="122">
        <v>9664.9872385607323</v>
      </c>
      <c r="AF7" s="122">
        <v>5067.9681086531809</v>
      </c>
      <c r="AG7" s="122"/>
      <c r="AH7" s="122">
        <v>769.27748451387026</v>
      </c>
      <c r="AI7" s="122">
        <v>-443.59988629436441</v>
      </c>
      <c r="AJ7" s="122">
        <v>946.68055209546549</v>
      </c>
      <c r="AK7" s="122">
        <v>801.67553670166694</v>
      </c>
      <c r="AL7" s="122"/>
      <c r="AM7" s="122"/>
      <c r="AN7" s="122"/>
      <c r="AO7" s="122">
        <v>868.78023104634951</v>
      </c>
      <c r="AP7" s="122">
        <v>960.49674657577179</v>
      </c>
      <c r="AQ7" s="122">
        <v>951.63257797122276</v>
      </c>
      <c r="AR7" s="122">
        <v>861.35274401305742</v>
      </c>
      <c r="AS7" s="122"/>
      <c r="AT7" s="122"/>
      <c r="AU7" s="122">
        <v>818.37073410051937</v>
      </c>
      <c r="AV7" s="122">
        <v>824.67914408553474</v>
      </c>
      <c r="AW7" s="122">
        <v>775.36472032369329</v>
      </c>
      <c r="AX7" s="122">
        <v>684.09981525360183</v>
      </c>
      <c r="AY7" s="122">
        <v>722.71482021187364</v>
      </c>
      <c r="AZ7" s="122">
        <v>828.37992634376667</v>
      </c>
      <c r="BA7" s="122">
        <v>1000.3178707999392</v>
      </c>
      <c r="BB7" s="122">
        <v>999.30276110131103</v>
      </c>
      <c r="BC7" s="122">
        <v>934.32170063762669</v>
      </c>
      <c r="BD7" s="122">
        <v>1087.5473363829581</v>
      </c>
      <c r="BE7" s="122">
        <v>900.18942132576797</v>
      </c>
      <c r="BF7" s="122">
        <v>941.30426654255132</v>
      </c>
      <c r="BG7" s="122">
        <v>920.00362618437293</v>
      </c>
      <c r="BH7" s="122">
        <v>862.63003891352048</v>
      </c>
      <c r="BI7" s="122">
        <v>1230.0087068894873</v>
      </c>
      <c r="BJ7" s="122">
        <v>966.96040210432761</v>
      </c>
      <c r="BK7" s="122">
        <v>850.87646098747462</v>
      </c>
      <c r="BL7" s="122">
        <v>859.08630465611782</v>
      </c>
      <c r="BM7" s="122">
        <v>795.56034068657755</v>
      </c>
      <c r="BN7" s="122">
        <v>819.28794435277882</v>
      </c>
      <c r="BO7" s="122">
        <v>858.94120543596773</v>
      </c>
      <c r="BP7" s="122">
        <v>1032.2415032559877</v>
      </c>
      <c r="BQ7" s="122">
        <v>1037.5895710345433</v>
      </c>
      <c r="BR7" s="122">
        <v>504.03451075081085</v>
      </c>
      <c r="BS7" s="122">
        <v>281.20944937038917</v>
      </c>
      <c r="BT7" s="122">
        <v>313.65669820605353</v>
      </c>
      <c r="BU7" s="122">
        <v>440.85868000485198</v>
      </c>
      <c r="BV7" s="122">
        <v>705.54555098087053</v>
      </c>
      <c r="BW7" s="122">
        <v>1114.4163236414065</v>
      </c>
      <c r="BX7" s="122">
        <v>838.14484498990714</v>
      </c>
      <c r="BY7" s="122">
        <v>939.11714556431969</v>
      </c>
      <c r="BZ7" s="122">
        <v>961.02364804222236</v>
      </c>
      <c r="CA7" s="122">
        <v>950.56635309333171</v>
      </c>
      <c r="CB7" s="122">
        <v>626.09566877287921</v>
      </c>
      <c r="CC7" s="122"/>
      <c r="CD7" s="122"/>
      <c r="CE7" s="122">
        <v>814.62820972329155</v>
      </c>
      <c r="CF7" s="122">
        <v>498.64857670299904</v>
      </c>
      <c r="CG7" s="122">
        <v>660.52014329211534</v>
      </c>
      <c r="CH7" s="122">
        <v>875.53233624943346</v>
      </c>
      <c r="CI7" s="122">
        <v>1013.0739541890755</v>
      </c>
      <c r="CJ7" s="122">
        <v>1062.5989072831117</v>
      </c>
      <c r="CK7" s="122">
        <v>973.28198366955189</v>
      </c>
      <c r="CL7" s="122">
        <v>432.60748902343875</v>
      </c>
      <c r="CM7" s="122">
        <v>1051.8232507401488</v>
      </c>
      <c r="CN7" s="122">
        <v>849.13900023834253</v>
      </c>
      <c r="CO7" s="122">
        <v>826.75829572602606</v>
      </c>
      <c r="CP7" s="122">
        <v>815.99785745931388</v>
      </c>
      <c r="CQ7" s="122">
        <v>963.55229480896651</v>
      </c>
      <c r="CR7" s="122">
        <v>881.06647269777216</v>
      </c>
      <c r="CS7" s="122">
        <v>886.21253411857253</v>
      </c>
      <c r="CT7" s="122">
        <v>845.24737581597105</v>
      </c>
      <c r="CU7" s="122">
        <v>583.85500177996403</v>
      </c>
      <c r="CV7" s="122">
        <v>443.83370660067089</v>
      </c>
      <c r="CW7" s="122">
        <v>0</v>
      </c>
      <c r="CX7" s="122">
        <v>659.09099704264565</v>
      </c>
      <c r="CY7" s="122">
        <v>1179</v>
      </c>
      <c r="CZ7" s="122">
        <v>936.7813142949185</v>
      </c>
      <c r="DA7" s="122">
        <v>921.85594738702127</v>
      </c>
      <c r="DB7" s="122">
        <v>773.91143595812389</v>
      </c>
      <c r="DC7" s="122">
        <v>701.1141814838536</v>
      </c>
      <c r="DD7" s="122">
        <v>605.38804520721374</v>
      </c>
      <c r="DE7" s="122">
        <v>470.2749785581326</v>
      </c>
      <c r="DF7" s="122">
        <v>1199.9809940380762</v>
      </c>
      <c r="DG7" s="122">
        <v>648</v>
      </c>
      <c r="DH7" s="122">
        <v>1073.7211397782351</v>
      </c>
      <c r="DI7" s="122"/>
      <c r="DJ7" s="122"/>
      <c r="DK7" s="122"/>
      <c r="DL7" s="122"/>
      <c r="DM7" s="122"/>
      <c r="DN7" s="122">
        <v>863.07731658959221</v>
      </c>
      <c r="DO7" s="122">
        <v>1348.6555888867367</v>
      </c>
      <c r="DP7" s="122"/>
      <c r="DQ7" s="122">
        <v>212.82441649420565</v>
      </c>
      <c r="DR7" s="122">
        <v>173.80064177766238</v>
      </c>
      <c r="DS7" s="122">
        <v>0</v>
      </c>
      <c r="DT7" s="122">
        <v>2002.5463630603476</v>
      </c>
      <c r="DU7" s="122">
        <v>0</v>
      </c>
      <c r="DV7" s="122">
        <v>0</v>
      </c>
      <c r="DW7" s="122">
        <v>96.483185628766577</v>
      </c>
      <c r="DX7" s="122">
        <v>0</v>
      </c>
      <c r="DY7" s="122">
        <v>0</v>
      </c>
      <c r="DZ7" s="122">
        <v>2335.2080408908269</v>
      </c>
      <c r="EA7" s="122">
        <v>32.794898689089997</v>
      </c>
      <c r="EB7" s="122">
        <v>2130.2745734656082</v>
      </c>
      <c r="EC7" s="122">
        <v>1654.5817273449466</v>
      </c>
      <c r="ED7" s="122">
        <v>905.27332626764712</v>
      </c>
      <c r="EE7" s="122">
        <v>1015.4017029113641</v>
      </c>
      <c r="EF7" s="122">
        <v>286.94462112025536</v>
      </c>
      <c r="EG7" s="122">
        <v>726.21936352945158</v>
      </c>
      <c r="EH7" s="122">
        <v>601.82694988032756</v>
      </c>
      <c r="EI7" s="122">
        <v>1266.4775882175793</v>
      </c>
      <c r="EJ7" s="122">
        <v>1201.0779080828599</v>
      </c>
      <c r="EK7" s="122">
        <v>864.57162298204082</v>
      </c>
      <c r="EL7" s="122">
        <v>1691.1825282235411</v>
      </c>
      <c r="EM7" s="122">
        <v>590.79515732665834</v>
      </c>
      <c r="FD7">
        <v>214.55601622359521</v>
      </c>
      <c r="FF7">
        <v>869.02774814180736</v>
      </c>
      <c r="FN7">
        <v>0</v>
      </c>
    </row>
    <row r="8" spans="1:183" x14ac:dyDescent="0.35">
      <c r="A8" s="80">
        <f>Bonding!A8</f>
        <v>13</v>
      </c>
      <c r="AE8" s="122">
        <v>677.67878260249574</v>
      </c>
      <c r="AF8" s="122">
        <v>631.85050204953882</v>
      </c>
      <c r="AG8" s="122"/>
      <c r="AH8" s="122">
        <v>444.05905804018636</v>
      </c>
      <c r="AI8" s="122">
        <v>604.55276131087498</v>
      </c>
      <c r="AJ8" s="122">
        <v>442.78795859646175</v>
      </c>
      <c r="AK8" s="122">
        <v>570.59821651687253</v>
      </c>
      <c r="AL8" s="122"/>
      <c r="AM8" s="122"/>
      <c r="AN8" s="122"/>
      <c r="AO8" s="122">
        <v>603.04995389358817</v>
      </c>
      <c r="AP8" s="122">
        <v>652.00359365449992</v>
      </c>
      <c r="AQ8" s="122">
        <v>675.145233594003</v>
      </c>
      <c r="AR8" s="122">
        <v>533.20852424308862</v>
      </c>
      <c r="AS8" s="122"/>
      <c r="AT8" s="122"/>
      <c r="AU8" s="122">
        <v>558.31498446905471</v>
      </c>
      <c r="AV8" s="122">
        <v>603.53124720358608</v>
      </c>
      <c r="AW8" s="122">
        <v>614.04868582368977</v>
      </c>
      <c r="AX8" s="122">
        <v>593.39812267205843</v>
      </c>
      <c r="AY8" s="122">
        <v>638.06254841762541</v>
      </c>
      <c r="AZ8" s="122">
        <v>716.84699534250183</v>
      </c>
      <c r="BA8" s="122">
        <v>746.27084671827629</v>
      </c>
      <c r="BB8" s="122">
        <v>569.18513048348484</v>
      </c>
      <c r="BC8" s="122">
        <v>655.48701093842442</v>
      </c>
      <c r="BD8" s="122">
        <v>642.51758640012827</v>
      </c>
      <c r="BE8" s="122">
        <v>602.54692643930105</v>
      </c>
      <c r="BF8" s="122">
        <v>641.48029849261445</v>
      </c>
      <c r="BG8" s="122">
        <v>590.19234773872108</v>
      </c>
      <c r="BH8" s="122">
        <v>788.03228730967248</v>
      </c>
      <c r="BI8" s="122">
        <v>707.08195826419069</v>
      </c>
      <c r="BJ8" s="122">
        <v>680.73529473873577</v>
      </c>
      <c r="BK8" s="122">
        <v>617.82108379431622</v>
      </c>
      <c r="BL8" s="122">
        <v>682.02657980651293</v>
      </c>
      <c r="BM8" s="122">
        <v>515.57055969616852</v>
      </c>
      <c r="BN8" s="122">
        <v>560.072804161671</v>
      </c>
      <c r="BO8" s="122">
        <v>617.37032155295879</v>
      </c>
      <c r="BP8" s="122">
        <v>628.94457818125284</v>
      </c>
      <c r="BQ8" s="122">
        <v>648.08588992197315</v>
      </c>
      <c r="BR8" s="122">
        <v>573.72024359208501</v>
      </c>
      <c r="BS8" s="122">
        <v>428.8714149804552</v>
      </c>
      <c r="BT8" s="122">
        <v>646.89991205013303</v>
      </c>
      <c r="BU8" s="122">
        <v>708.10934972682617</v>
      </c>
      <c r="BV8" s="122">
        <v>646.44402995248947</v>
      </c>
      <c r="BW8" s="122">
        <v>685.38932891750733</v>
      </c>
      <c r="BX8" s="122">
        <v>706.07270077620421</v>
      </c>
      <c r="BY8" s="122">
        <v>713.54084410787698</v>
      </c>
      <c r="BZ8" s="122">
        <v>600.36310432370794</v>
      </c>
      <c r="CA8" s="122">
        <v>694.6909562785512</v>
      </c>
      <c r="CB8" s="122">
        <v>0</v>
      </c>
      <c r="CC8" s="122"/>
      <c r="CD8" s="122"/>
      <c r="CE8" s="122">
        <v>609.30933956569675</v>
      </c>
      <c r="CF8" s="122">
        <v>584.21725289404378</v>
      </c>
      <c r="CG8" s="122">
        <v>831.10193763579923</v>
      </c>
      <c r="CH8" s="122">
        <v>590.25974338422304</v>
      </c>
      <c r="CI8" s="122">
        <v>603.5303856736507</v>
      </c>
      <c r="CJ8" s="122">
        <v>624.65046866260536</v>
      </c>
      <c r="CK8" s="122">
        <v>592.79086625795674</v>
      </c>
      <c r="CL8" s="122">
        <v>266.41070704057483</v>
      </c>
      <c r="CM8" s="122">
        <v>709.99115733637575</v>
      </c>
      <c r="CN8" s="122">
        <v>616.16464161683268</v>
      </c>
      <c r="CO8" s="122">
        <v>694.45243064943668</v>
      </c>
      <c r="CP8" s="122">
        <v>645.93946560206393</v>
      </c>
      <c r="CQ8" s="122">
        <v>803.2675338881603</v>
      </c>
      <c r="CR8" s="122">
        <v>611.07692513222435</v>
      </c>
      <c r="CS8" s="122">
        <v>594.94413818954877</v>
      </c>
      <c r="CT8" s="122">
        <v>653.75018087409444</v>
      </c>
      <c r="CU8" s="122">
        <v>659.41450299111784</v>
      </c>
      <c r="CV8" s="122">
        <v>940.12590887839724</v>
      </c>
      <c r="CW8" s="122">
        <v>429.17292389233546</v>
      </c>
      <c r="CX8" s="122">
        <v>703.09102078639773</v>
      </c>
      <c r="CY8" s="122">
        <v>846</v>
      </c>
      <c r="CZ8" s="122">
        <v>977.85843043898262</v>
      </c>
      <c r="DA8" s="122">
        <v>998.19520082786562</v>
      </c>
      <c r="DB8" s="122">
        <v>654.40043481299347</v>
      </c>
      <c r="DC8" s="122">
        <v>1253.8154263596277</v>
      </c>
      <c r="DD8" s="122">
        <v>1181.8934144604036</v>
      </c>
      <c r="DE8" s="122">
        <v>746.83461468951361</v>
      </c>
      <c r="DF8" s="122">
        <v>713.43018560386088</v>
      </c>
      <c r="DG8" s="122">
        <v>729</v>
      </c>
      <c r="DH8" s="122">
        <v>1769.6246400977291</v>
      </c>
      <c r="DI8" s="122"/>
      <c r="DJ8" s="122"/>
      <c r="DK8" s="122"/>
      <c r="DL8" s="122"/>
      <c r="DM8" s="122"/>
      <c r="DN8" s="122">
        <v>782.88741510642899</v>
      </c>
      <c r="DO8" s="122">
        <v>649.82620524314223</v>
      </c>
      <c r="DP8" s="122"/>
      <c r="DQ8" s="122">
        <v>758.71772647289731</v>
      </c>
      <c r="DR8" s="122">
        <v>313.14814700810069</v>
      </c>
      <c r="DS8" s="122">
        <v>286.10463073104046</v>
      </c>
      <c r="DT8" s="122">
        <v>1027.6458718471611</v>
      </c>
      <c r="DU8" s="122">
        <v>407.63562616999138</v>
      </c>
      <c r="DV8" s="122">
        <v>1110.0598789690239</v>
      </c>
      <c r="DW8" s="122">
        <v>751.5439140930763</v>
      </c>
      <c r="DX8" s="122">
        <v>829.49626336618167</v>
      </c>
      <c r="DY8" s="122">
        <v>588.08026877725445</v>
      </c>
      <c r="DZ8" s="122">
        <v>732.75021200446133</v>
      </c>
      <c r="EA8" s="122">
        <v>782.46470520486525</v>
      </c>
      <c r="EB8" s="122">
        <v>1006.864804132153</v>
      </c>
      <c r="EC8" s="122">
        <v>729.85978739466861</v>
      </c>
      <c r="ED8" s="122">
        <v>344.24835533020109</v>
      </c>
      <c r="EE8" s="122">
        <v>0</v>
      </c>
      <c r="EF8" s="122">
        <v>0</v>
      </c>
      <c r="EG8" s="122">
        <v>601.95315416837741</v>
      </c>
      <c r="EH8" s="122">
        <v>942.63869174366823</v>
      </c>
      <c r="EI8" s="122">
        <v>890.15625436588073</v>
      </c>
      <c r="EJ8" s="122">
        <v>948.80792582270783</v>
      </c>
      <c r="EK8" s="122">
        <v>2312.691919227238</v>
      </c>
      <c r="EL8" s="122">
        <v>1331.9108155848976</v>
      </c>
      <c r="EM8" s="122">
        <v>1434.7751400901691</v>
      </c>
      <c r="FD8">
        <v>83.597835765932857</v>
      </c>
      <c r="FF8">
        <v>122.1040257079101</v>
      </c>
      <c r="FN8">
        <v>0</v>
      </c>
    </row>
    <row r="9" spans="1:183" x14ac:dyDescent="0.35">
      <c r="A9" s="80">
        <f>Bonding!A9</f>
        <v>14</v>
      </c>
      <c r="AE9" s="122">
        <v>781.04661218807632</v>
      </c>
      <c r="AF9" s="122">
        <v>368.60928825122022</v>
      </c>
      <c r="AG9" s="122"/>
      <c r="AH9" s="122">
        <v>411.57220501945261</v>
      </c>
      <c r="AI9" s="122">
        <v>473.72057748189076</v>
      </c>
      <c r="AJ9" s="122">
        <v>352.92470705540131</v>
      </c>
      <c r="AK9" s="122">
        <v>419.80876732134288</v>
      </c>
      <c r="AL9" s="122"/>
      <c r="AM9" s="122"/>
      <c r="AN9" s="122"/>
      <c r="AO9" s="122">
        <v>383.51593528520084</v>
      </c>
      <c r="AP9" s="122">
        <v>450.93722496394486</v>
      </c>
      <c r="AQ9" s="122">
        <v>482.86615879492132</v>
      </c>
      <c r="AR9" s="122">
        <v>314.00679809423758</v>
      </c>
      <c r="AS9" s="122"/>
      <c r="AT9" s="122"/>
      <c r="AU9" s="122">
        <v>401.3868493966396</v>
      </c>
      <c r="AV9" s="122">
        <v>405.28531535668594</v>
      </c>
      <c r="AW9" s="122">
        <v>419.7300671671228</v>
      </c>
      <c r="AX9" s="122">
        <v>420.05793967508998</v>
      </c>
      <c r="AY9" s="122">
        <v>392.51657370265207</v>
      </c>
      <c r="AZ9" s="122">
        <v>405.83987297692028</v>
      </c>
      <c r="BA9" s="122">
        <v>455.77529899623619</v>
      </c>
      <c r="BB9" s="122">
        <v>391.7302617364673</v>
      </c>
      <c r="BC9" s="122">
        <v>442.44606850655259</v>
      </c>
      <c r="BD9" s="122">
        <v>483.03500847698854</v>
      </c>
      <c r="BE9" s="122">
        <v>375.40688004297493</v>
      </c>
      <c r="BF9" s="122">
        <v>407.12632257818245</v>
      </c>
      <c r="BG9" s="122">
        <v>384.49044486287636</v>
      </c>
      <c r="BH9" s="122">
        <v>397.96883799901104</v>
      </c>
      <c r="BI9" s="122">
        <v>458.702960893159</v>
      </c>
      <c r="BJ9" s="122">
        <v>410.23735319636347</v>
      </c>
      <c r="BK9" s="122">
        <v>397.60400339720275</v>
      </c>
      <c r="BL9" s="122">
        <v>398.71465809989161</v>
      </c>
      <c r="BM9" s="122">
        <v>432.24259558971738</v>
      </c>
      <c r="BN9" s="122">
        <v>425.58722075366035</v>
      </c>
      <c r="BO9" s="122">
        <v>426.63196810403736</v>
      </c>
      <c r="BP9" s="122">
        <v>451.21167773850084</v>
      </c>
      <c r="BQ9" s="122">
        <v>419.39226150789</v>
      </c>
      <c r="BR9" s="122">
        <v>411.73353084062512</v>
      </c>
      <c r="BS9" s="122">
        <v>313.03562571480546</v>
      </c>
      <c r="BT9" s="122">
        <v>418.79192043530128</v>
      </c>
      <c r="BU9" s="122">
        <v>440.31272621889883</v>
      </c>
      <c r="BV9" s="122">
        <v>428.09828101101971</v>
      </c>
      <c r="BW9" s="122">
        <v>461.38652522718633</v>
      </c>
      <c r="BX9" s="122">
        <v>371.77056633332995</v>
      </c>
      <c r="BY9" s="122">
        <v>473.0597316406201</v>
      </c>
      <c r="BZ9" s="122">
        <v>525.08038945539477</v>
      </c>
      <c r="CA9" s="122">
        <v>342.07542329154603</v>
      </c>
      <c r="CB9" s="122">
        <v>1166.044866711818</v>
      </c>
      <c r="CC9" s="122"/>
      <c r="CD9" s="122"/>
      <c r="CE9" s="122">
        <v>209.70604531244282</v>
      </c>
      <c r="CF9" s="122">
        <v>919.27172952307762</v>
      </c>
      <c r="CG9" s="122">
        <v>1142.5311488548132</v>
      </c>
      <c r="CH9" s="122">
        <v>365.42139773669066</v>
      </c>
      <c r="CI9" s="122">
        <v>432.79702676584094</v>
      </c>
      <c r="CJ9" s="122">
        <v>445.61032735852558</v>
      </c>
      <c r="CK9" s="122">
        <v>405.85424630286764</v>
      </c>
      <c r="CL9" s="122">
        <v>197.42689263207578</v>
      </c>
      <c r="CM9" s="122">
        <v>485.71635336921105</v>
      </c>
      <c r="CN9" s="122">
        <v>401.62378259894075</v>
      </c>
      <c r="CO9" s="122">
        <v>397.98420054658192</v>
      </c>
      <c r="CP9" s="122">
        <v>390.68106355222835</v>
      </c>
      <c r="CQ9" s="122">
        <v>441.2978349266977</v>
      </c>
      <c r="CR9" s="122">
        <v>411.66688011142639</v>
      </c>
      <c r="CS9" s="122">
        <v>444.63661722660731</v>
      </c>
      <c r="CT9" s="122">
        <v>451.97934508028146</v>
      </c>
      <c r="CU9" s="122">
        <v>462.72171934262917</v>
      </c>
      <c r="CV9" s="122">
        <v>489.47223087750569</v>
      </c>
      <c r="CW9" s="122">
        <v>314.21378817195301</v>
      </c>
      <c r="CX9" s="122">
        <v>367.62179949248991</v>
      </c>
      <c r="CY9" s="122">
        <v>477</v>
      </c>
      <c r="CZ9" s="122">
        <v>392.51466317593668</v>
      </c>
      <c r="DA9" s="122">
        <v>441.23619784347886</v>
      </c>
      <c r="DB9" s="122">
        <v>482.15834375254497</v>
      </c>
      <c r="DC9" s="122">
        <v>564.26509234740922</v>
      </c>
      <c r="DD9" s="122">
        <v>645.86748158341743</v>
      </c>
      <c r="DE9" s="122">
        <v>523.83405762551206</v>
      </c>
      <c r="DF9" s="122">
        <v>534.04164223870202</v>
      </c>
      <c r="DG9" s="122">
        <v>351</v>
      </c>
      <c r="DH9" s="122">
        <v>507.89975578782929</v>
      </c>
      <c r="DI9" s="122"/>
      <c r="DJ9" s="122"/>
      <c r="DK9" s="122"/>
      <c r="DL9" s="122"/>
      <c r="DM9" s="122"/>
      <c r="DN9" s="122">
        <v>534.67778056124791</v>
      </c>
      <c r="DO9" s="122">
        <v>615.89240001833684</v>
      </c>
      <c r="DP9" s="122"/>
      <c r="DQ9" s="122">
        <v>179.23426432361347</v>
      </c>
      <c r="DR9" s="122">
        <v>81.206680262504747</v>
      </c>
      <c r="DS9" s="122">
        <v>79.469310900516021</v>
      </c>
      <c r="DT9" s="122">
        <v>367.61353576490876</v>
      </c>
      <c r="DU9" s="122">
        <v>477.71419703736035</v>
      </c>
      <c r="DV9" s="122">
        <v>556.37098812603517</v>
      </c>
      <c r="DW9" s="122">
        <v>0</v>
      </c>
      <c r="DX9" s="122">
        <v>678.76026261223183</v>
      </c>
      <c r="DY9" s="122">
        <v>173.37128536972602</v>
      </c>
      <c r="DZ9" s="122">
        <v>287.69037672064258</v>
      </c>
      <c r="EA9" s="122">
        <v>430.42726018377135</v>
      </c>
      <c r="EB9" s="122">
        <v>289.72843608284387</v>
      </c>
      <c r="EC9" s="122">
        <v>428.51855722078716</v>
      </c>
      <c r="ED9" s="122">
        <v>684.39523554929735</v>
      </c>
      <c r="EE9" s="122">
        <v>666.46935980620731</v>
      </c>
      <c r="EF9" s="122">
        <v>587.57617578183817</v>
      </c>
      <c r="EG9" s="122">
        <v>715.21559585184662</v>
      </c>
      <c r="EH9" s="122">
        <v>353.6237494016105</v>
      </c>
      <c r="EI9" s="122">
        <v>291.64911680820819</v>
      </c>
      <c r="EJ9" s="122">
        <v>318.38546413854237</v>
      </c>
      <c r="EK9" s="122">
        <v>156.35056026556865</v>
      </c>
      <c r="EL9" s="122">
        <v>0</v>
      </c>
      <c r="EM9" s="122">
        <v>0</v>
      </c>
      <c r="FD9">
        <v>243.86419769943038</v>
      </c>
      <c r="FF9">
        <v>275.21696921869864</v>
      </c>
      <c r="FN9">
        <v>0</v>
      </c>
    </row>
    <row r="10" spans="1:183" x14ac:dyDescent="0.35">
      <c r="A10" s="80">
        <f>Bonding!A10</f>
        <v>15</v>
      </c>
      <c r="AE10" s="122">
        <v>906.16956989771177</v>
      </c>
      <c r="AF10" s="122">
        <v>898.41231403668382</v>
      </c>
      <c r="AG10" s="122"/>
      <c r="AH10" s="122">
        <v>815.87637598569677</v>
      </c>
      <c r="AI10" s="122">
        <v>881.23484469695984</v>
      </c>
      <c r="AJ10" s="122">
        <v>719.09433666549876</v>
      </c>
      <c r="AK10" s="122">
        <v>868.50502252006686</v>
      </c>
      <c r="AL10" s="122"/>
      <c r="AM10" s="122"/>
      <c r="AN10" s="122"/>
      <c r="AO10" s="122">
        <v>921.78275463372051</v>
      </c>
      <c r="AP10" s="122">
        <v>933.51743548071204</v>
      </c>
      <c r="AQ10" s="122">
        <v>935.22589268952311</v>
      </c>
      <c r="AR10" s="122">
        <v>758.20601454986479</v>
      </c>
      <c r="AS10" s="122"/>
      <c r="AT10" s="122"/>
      <c r="AU10" s="122">
        <v>844.09982350164023</v>
      </c>
      <c r="AV10" s="122">
        <v>854.63518552494736</v>
      </c>
      <c r="AW10" s="122">
        <v>847.28076403935734</v>
      </c>
      <c r="AX10" s="122">
        <v>787.76376263217378</v>
      </c>
      <c r="AY10" s="122">
        <v>720.76821450713942</v>
      </c>
      <c r="AZ10" s="122">
        <v>837.01562442175964</v>
      </c>
      <c r="BA10" s="122">
        <v>980.79776362560108</v>
      </c>
      <c r="BB10" s="122">
        <v>936.29799401347952</v>
      </c>
      <c r="BC10" s="122">
        <v>1016.8519837064144</v>
      </c>
      <c r="BD10" s="122">
        <v>1016.5065582094007</v>
      </c>
      <c r="BE10" s="122">
        <v>876.49242136043733</v>
      </c>
      <c r="BF10" s="122">
        <v>956.87213091590183</v>
      </c>
      <c r="BG10" s="122">
        <v>769.0190714324425</v>
      </c>
      <c r="BH10" s="122">
        <v>866.2246031580529</v>
      </c>
      <c r="BI10" s="122">
        <v>953.96089889436143</v>
      </c>
      <c r="BJ10" s="122">
        <v>865.55857735224959</v>
      </c>
      <c r="BK10" s="122">
        <v>842.92270430286942</v>
      </c>
      <c r="BL10" s="122">
        <v>823.7316607859882</v>
      </c>
      <c r="BM10" s="122">
        <v>800.39449459503305</v>
      </c>
      <c r="BN10" s="122">
        <v>813.57045273597612</v>
      </c>
      <c r="BO10" s="122">
        <v>815.87633325173988</v>
      </c>
      <c r="BP10" s="122">
        <v>864.56029140140424</v>
      </c>
      <c r="BQ10" s="122">
        <v>961.86185074206469</v>
      </c>
      <c r="BR10" s="122">
        <v>847.67350860848967</v>
      </c>
      <c r="BS10" s="122">
        <v>622.71083042878126</v>
      </c>
      <c r="BT10" s="122">
        <v>776.6563073171111</v>
      </c>
      <c r="BU10" s="122">
        <v>843.55503201356248</v>
      </c>
      <c r="BV10" s="122">
        <v>738.18704713233114</v>
      </c>
      <c r="BW10" s="122">
        <v>992.34738388098265</v>
      </c>
      <c r="BX10" s="122">
        <v>1082.9987944671268</v>
      </c>
      <c r="BY10" s="122">
        <v>953.0171572552556</v>
      </c>
      <c r="BZ10" s="122">
        <v>808.89180436311347</v>
      </c>
      <c r="CA10" s="122">
        <v>954.07944174732108</v>
      </c>
      <c r="CB10" s="122">
        <v>210.09778415666906</v>
      </c>
      <c r="CC10" s="122"/>
      <c r="CD10" s="122"/>
      <c r="CE10" s="122">
        <v>1148.2142229852925</v>
      </c>
      <c r="CF10" s="122">
        <v>632.75216255168232</v>
      </c>
      <c r="CG10" s="122">
        <v>785.5216347079147</v>
      </c>
      <c r="CH10" s="122">
        <v>745.15398603998528</v>
      </c>
      <c r="CI10" s="122">
        <v>813.49008832149764</v>
      </c>
      <c r="CJ10" s="122">
        <v>901.05681596645843</v>
      </c>
      <c r="CK10" s="122">
        <v>844.94768571021086</v>
      </c>
      <c r="CL10" s="122">
        <v>370.24063603465271</v>
      </c>
      <c r="CM10" s="122">
        <v>1040.1521692937081</v>
      </c>
      <c r="CN10" s="122">
        <v>816.0232407681691</v>
      </c>
      <c r="CO10" s="122">
        <v>757.59912254283563</v>
      </c>
      <c r="CP10" s="122">
        <v>789.46617805622679</v>
      </c>
      <c r="CQ10" s="122">
        <v>894.32944920943578</v>
      </c>
      <c r="CR10" s="122">
        <v>828.87951338442963</v>
      </c>
      <c r="CS10" s="122">
        <v>874.75625301174307</v>
      </c>
      <c r="CT10" s="122">
        <v>895.3604251167186</v>
      </c>
      <c r="CU10" s="122">
        <v>929.69817723384836</v>
      </c>
      <c r="CV10" s="122">
        <v>900.33822978858711</v>
      </c>
      <c r="CW10" s="122">
        <v>620.78631512586617</v>
      </c>
      <c r="CX10" s="122">
        <v>770.22137317383624</v>
      </c>
      <c r="CY10" s="122">
        <v>1026</v>
      </c>
      <c r="CZ10" s="122">
        <v>972.24501656800294</v>
      </c>
      <c r="DA10" s="122">
        <v>1018.3374201306649</v>
      </c>
      <c r="DB10" s="122">
        <v>889.00192025077388</v>
      </c>
      <c r="DC10" s="122">
        <v>1038.1630708125469</v>
      </c>
      <c r="DD10" s="122">
        <v>1069.71499657292</v>
      </c>
      <c r="DE10" s="122">
        <v>729.31379319416499</v>
      </c>
      <c r="DF10" s="122">
        <v>1069.7436135442751</v>
      </c>
      <c r="DG10" s="122">
        <v>819</v>
      </c>
      <c r="DH10" s="122">
        <v>1456.5324472370996</v>
      </c>
      <c r="DI10" s="122"/>
      <c r="DJ10" s="122"/>
      <c r="DK10" s="122"/>
      <c r="DL10" s="122"/>
      <c r="DM10" s="122"/>
      <c r="DN10" s="122">
        <v>985.0988370250177</v>
      </c>
      <c r="DO10" s="122">
        <v>1074.024088575421</v>
      </c>
      <c r="DP10" s="122"/>
      <c r="DQ10" s="122">
        <v>974.11565670874222</v>
      </c>
      <c r="DR10" s="122">
        <v>592.17432665658407</v>
      </c>
      <c r="DS10" s="122">
        <v>549.52584048957067</v>
      </c>
      <c r="DT10" s="122">
        <v>1299.6628046484125</v>
      </c>
      <c r="DU10" s="122">
        <v>392.89099684968636</v>
      </c>
      <c r="DV10" s="122">
        <v>1230.9895918346397</v>
      </c>
      <c r="DW10" s="122">
        <v>0</v>
      </c>
      <c r="DX10" s="122">
        <v>269.43704980865044</v>
      </c>
      <c r="DY10" s="122">
        <v>334.71458237143202</v>
      </c>
      <c r="DZ10" s="122">
        <v>889.74164384347444</v>
      </c>
      <c r="EA10" s="122">
        <v>1674.3781335287238</v>
      </c>
      <c r="EB10" s="122">
        <v>1870.6546954760606</v>
      </c>
      <c r="EC10" s="122">
        <v>978.52276491487692</v>
      </c>
      <c r="ED10" s="122">
        <v>387.85581126044747</v>
      </c>
      <c r="EE10" s="122">
        <v>1175.5801687589492</v>
      </c>
      <c r="EF10" s="122">
        <v>588.82463255778271</v>
      </c>
      <c r="EG10" s="122">
        <v>1456.5311521074975</v>
      </c>
      <c r="EH10" s="122">
        <v>531.64649713876383</v>
      </c>
      <c r="EI10" s="122">
        <v>490.28920373200748</v>
      </c>
      <c r="EJ10" s="122">
        <v>492.7598084581889</v>
      </c>
      <c r="EK10" s="122">
        <v>1202.6265102690631</v>
      </c>
      <c r="EL10" s="122">
        <v>516.67339945114463</v>
      </c>
      <c r="EM10" s="122">
        <v>1012.3178249444098</v>
      </c>
      <c r="FD10">
        <v>62.837385473608848</v>
      </c>
      <c r="FF10">
        <v>407.39658855369379</v>
      </c>
      <c r="FN10">
        <v>0</v>
      </c>
    </row>
    <row r="11" spans="1:183" x14ac:dyDescent="0.35">
      <c r="A11" s="80">
        <f>Bonding!A11</f>
        <v>16</v>
      </c>
      <c r="AE11" s="122">
        <v>230.84001787661501</v>
      </c>
      <c r="AF11" s="122">
        <v>199.13937834170702</v>
      </c>
      <c r="AG11" s="122"/>
      <c r="AH11" s="122">
        <v>-61.492173845049194</v>
      </c>
      <c r="AI11" s="122">
        <v>422.41289909232142</v>
      </c>
      <c r="AJ11" s="122">
        <v>153.04860677032684</v>
      </c>
      <c r="AK11" s="122">
        <v>345.85157965275857</v>
      </c>
      <c r="AL11" s="122"/>
      <c r="AM11" s="122"/>
      <c r="AN11" s="122"/>
      <c r="AO11" s="122">
        <v>360.08936161268667</v>
      </c>
      <c r="AP11" s="122">
        <v>264.12432688283405</v>
      </c>
      <c r="AQ11" s="122">
        <v>332.10607957138774</v>
      </c>
      <c r="AR11" s="122">
        <v>97.47560970912572</v>
      </c>
      <c r="AS11" s="122"/>
      <c r="AT11" s="122"/>
      <c r="AU11" s="122">
        <v>194.52143987208032</v>
      </c>
      <c r="AV11" s="122">
        <v>282.58537923589529</v>
      </c>
      <c r="AW11" s="122">
        <v>278.79734510171437</v>
      </c>
      <c r="AX11" s="122">
        <v>165.70021416278425</v>
      </c>
      <c r="AY11" s="122">
        <v>8.5918373031744402</v>
      </c>
      <c r="AZ11" s="122">
        <v>178.78976177010276</v>
      </c>
      <c r="BA11" s="122">
        <v>259.79933745004394</v>
      </c>
      <c r="BB11" s="122">
        <v>379.0662358014697</v>
      </c>
      <c r="BC11" s="122">
        <v>362.66048410142537</v>
      </c>
      <c r="BD11" s="122">
        <v>351.66540279868195</v>
      </c>
      <c r="BE11" s="122">
        <v>116.8062616102402</v>
      </c>
      <c r="BF11" s="122">
        <v>0</v>
      </c>
      <c r="BG11" s="122">
        <v>0</v>
      </c>
      <c r="BH11" s="122">
        <v>195.68573138019826</v>
      </c>
      <c r="BI11" s="122">
        <v>555.07093422981927</v>
      </c>
      <c r="BJ11" s="122">
        <v>292.94867340483432</v>
      </c>
      <c r="BK11" s="122">
        <v>176.99795667600867</v>
      </c>
      <c r="BL11" s="122">
        <v>34.678151512738353</v>
      </c>
      <c r="BM11" s="122">
        <v>0</v>
      </c>
      <c r="BN11" s="122">
        <v>38.402615210537874</v>
      </c>
      <c r="BO11" s="122">
        <v>14.775719217418235</v>
      </c>
      <c r="BP11" s="122">
        <v>596.41613778475016</v>
      </c>
      <c r="BQ11" s="122">
        <v>0</v>
      </c>
      <c r="BR11" s="122">
        <v>0</v>
      </c>
      <c r="BS11" s="122">
        <v>0</v>
      </c>
      <c r="BT11" s="122">
        <v>0</v>
      </c>
      <c r="BU11" s="122">
        <v>0</v>
      </c>
      <c r="BV11" s="122">
        <v>0</v>
      </c>
      <c r="BW11" s="122">
        <v>1541.8455640632412</v>
      </c>
      <c r="BX11" s="122">
        <v>253.91206347616321</v>
      </c>
      <c r="BY11" s="122">
        <v>389.44935856403964</v>
      </c>
      <c r="BZ11" s="122">
        <v>0</v>
      </c>
      <c r="CA11" s="122">
        <v>545.12434436203409</v>
      </c>
      <c r="CB11" s="122">
        <v>0</v>
      </c>
      <c r="CC11" s="122"/>
      <c r="CD11" s="122"/>
      <c r="CE11" s="122">
        <v>0</v>
      </c>
      <c r="CF11" s="122">
        <v>94.242562116501773</v>
      </c>
      <c r="CG11" s="122">
        <v>486.00315622258017</v>
      </c>
      <c r="CH11" s="122">
        <v>353.73423904247329</v>
      </c>
      <c r="CI11" s="122">
        <v>360.8913352925357</v>
      </c>
      <c r="CJ11" s="122">
        <v>365.94058852670787</v>
      </c>
      <c r="CK11" s="122">
        <v>359.86271080067485</v>
      </c>
      <c r="CL11" s="122">
        <v>108.66776135341185</v>
      </c>
      <c r="CM11" s="122">
        <v>370.42703696683151</v>
      </c>
      <c r="CN11" s="122">
        <v>400.84061831052014</v>
      </c>
      <c r="CO11" s="122">
        <v>384.10619379882166</v>
      </c>
      <c r="CP11" s="122">
        <v>392.9583423010825</v>
      </c>
      <c r="CQ11" s="122">
        <v>371.59332981377969</v>
      </c>
      <c r="CR11" s="122">
        <v>362.11198418203008</v>
      </c>
      <c r="CS11" s="122">
        <v>318.49229542113437</v>
      </c>
      <c r="CT11" s="122">
        <v>227.22873985732082</v>
      </c>
      <c r="CU11" s="122">
        <v>323.20767031691855</v>
      </c>
      <c r="CV11" s="122">
        <v>318.84039296612724</v>
      </c>
      <c r="CW11" s="122">
        <v>324.23115826175484</v>
      </c>
      <c r="CX11" s="122">
        <v>332.97459705074357</v>
      </c>
      <c r="CY11" s="122">
        <v>504</v>
      </c>
      <c r="CZ11" s="122">
        <v>320.0956635482961</v>
      </c>
      <c r="DA11" s="122">
        <v>339.79906277934714</v>
      </c>
      <c r="DB11" s="122">
        <v>209.95912070389801</v>
      </c>
      <c r="DC11" s="122">
        <v>329.20526249189072</v>
      </c>
      <c r="DD11" s="122">
        <v>360.60291354153992</v>
      </c>
      <c r="DE11" s="122">
        <v>315.00885039861049</v>
      </c>
      <c r="DF11" s="122">
        <v>367.80119699474801</v>
      </c>
      <c r="DG11" s="122">
        <v>270</v>
      </c>
      <c r="DH11" s="122">
        <v>331.65873619753205</v>
      </c>
      <c r="DI11" s="122"/>
      <c r="DJ11" s="122"/>
      <c r="DK11" s="122"/>
      <c r="DL11" s="122"/>
      <c r="DM11" s="122"/>
      <c r="DN11" s="122">
        <v>375.24802130367897</v>
      </c>
      <c r="DO11" s="122">
        <v>533.54915974339701</v>
      </c>
      <c r="DP11" s="122"/>
      <c r="DQ11" s="122">
        <v>21.190853746646781</v>
      </c>
      <c r="DR11" s="122">
        <v>0</v>
      </c>
      <c r="DS11" s="122">
        <v>0</v>
      </c>
      <c r="DT11" s="122">
        <v>514.92564098333548</v>
      </c>
      <c r="DU11" s="122">
        <v>0</v>
      </c>
      <c r="DV11" s="122">
        <v>0</v>
      </c>
      <c r="DW11" s="122">
        <v>0</v>
      </c>
      <c r="DX11" s="122">
        <v>560.48261790338347</v>
      </c>
      <c r="DY11" s="122">
        <v>108.48112055439692</v>
      </c>
      <c r="DZ11" s="122">
        <v>480.80137092884911</v>
      </c>
      <c r="EA11" s="122">
        <v>222.17482979329395</v>
      </c>
      <c r="EB11" s="122">
        <v>520.2578460463692</v>
      </c>
      <c r="EC11" s="122">
        <v>0</v>
      </c>
      <c r="ED11" s="122">
        <v>0</v>
      </c>
      <c r="EE11" s="122">
        <v>0</v>
      </c>
      <c r="EF11" s="122">
        <v>0</v>
      </c>
      <c r="EG11" s="122">
        <v>124.73079555499069</v>
      </c>
      <c r="EH11" s="122">
        <v>757.1629045153345</v>
      </c>
      <c r="EI11" s="122">
        <v>109.35312575674821</v>
      </c>
      <c r="EJ11" s="122">
        <v>245.65558208982745</v>
      </c>
      <c r="EK11" s="122">
        <v>0</v>
      </c>
      <c r="EL11" s="122">
        <v>0</v>
      </c>
      <c r="EM11" s="122">
        <v>186.38109724392245</v>
      </c>
      <c r="FD11">
        <v>0</v>
      </c>
      <c r="FF11">
        <v>139.47671186148909</v>
      </c>
      <c r="FN11">
        <v>0</v>
      </c>
    </row>
    <row r="12" spans="1:183" x14ac:dyDescent="0.35">
      <c r="A12" s="80">
        <f>Bonding!A12</f>
        <v>17</v>
      </c>
      <c r="AE12" s="122">
        <v>982.69853531942647</v>
      </c>
      <c r="AF12" s="122">
        <v>1330.4711551793639</v>
      </c>
      <c r="AG12" s="122"/>
      <c r="AH12" s="122">
        <v>686.8296814604613</v>
      </c>
      <c r="AI12" s="122">
        <v>552.04658806549128</v>
      </c>
      <c r="AJ12" s="122">
        <v>457.2217120304374</v>
      </c>
      <c r="AK12" s="122">
        <v>581.98672251306721</v>
      </c>
      <c r="AL12" s="122"/>
      <c r="AM12" s="122"/>
      <c r="AN12" s="122"/>
      <c r="AO12" s="122">
        <v>469.12460083850647</v>
      </c>
      <c r="AP12" s="122">
        <v>492.53003198865537</v>
      </c>
      <c r="AQ12" s="122">
        <v>557.68959810458807</v>
      </c>
      <c r="AR12" s="122">
        <v>417.54210197088918</v>
      </c>
      <c r="AS12" s="122"/>
      <c r="AT12" s="122"/>
      <c r="AU12" s="122">
        <v>434.72978747798453</v>
      </c>
      <c r="AV12" s="122">
        <v>380.65834957325967</v>
      </c>
      <c r="AW12" s="122">
        <v>426.52432270293531</v>
      </c>
      <c r="AX12" s="122">
        <v>442.3315305115832</v>
      </c>
      <c r="AY12" s="122">
        <v>516.29999510413199</v>
      </c>
      <c r="AZ12" s="122">
        <v>600.01843206843773</v>
      </c>
      <c r="BA12" s="122">
        <v>713.30044210855408</v>
      </c>
      <c r="BB12" s="122">
        <v>481.48376308414385</v>
      </c>
      <c r="BC12" s="122">
        <v>584.73139400788421</v>
      </c>
      <c r="BD12" s="122">
        <v>605.95778638736749</v>
      </c>
      <c r="BE12" s="122">
        <v>530.98803649706872</v>
      </c>
      <c r="BF12" s="122">
        <v>480.65783940255125</v>
      </c>
      <c r="BG12" s="122">
        <v>335.11932112030951</v>
      </c>
      <c r="BH12" s="122">
        <v>686.8143745124097</v>
      </c>
      <c r="BI12" s="122">
        <v>479.89289560928512</v>
      </c>
      <c r="BJ12" s="122">
        <v>638.67949421311141</v>
      </c>
      <c r="BK12" s="122">
        <v>572.47204669542248</v>
      </c>
      <c r="BL12" s="122">
        <v>534.22934551655521</v>
      </c>
      <c r="BM12" s="122">
        <v>536.88842860268824</v>
      </c>
      <c r="BN12" s="122">
        <v>587.05507972574128</v>
      </c>
      <c r="BO12" s="122">
        <v>500.2994265757294</v>
      </c>
      <c r="BP12" s="122">
        <v>588.62205254295532</v>
      </c>
      <c r="BQ12" s="122">
        <v>414.01195939637097</v>
      </c>
      <c r="BR12" s="122">
        <v>580.12347419658408</v>
      </c>
      <c r="BS12" s="122">
        <v>349.19233886240488</v>
      </c>
      <c r="BT12" s="122">
        <v>435.00159643017082</v>
      </c>
      <c r="BU12" s="122">
        <v>627.95909275714075</v>
      </c>
      <c r="BV12" s="122">
        <v>709.73524961992325</v>
      </c>
      <c r="BW12" s="122">
        <v>417.83928390650254</v>
      </c>
      <c r="BX12" s="122">
        <v>327.75179543111045</v>
      </c>
      <c r="BY12" s="122">
        <v>287.45944118683889</v>
      </c>
      <c r="BZ12" s="122">
        <v>0</v>
      </c>
      <c r="CA12" s="122">
        <v>2398.305034748354</v>
      </c>
      <c r="CB12" s="122">
        <v>152.63641757612359</v>
      </c>
      <c r="CC12" s="122"/>
      <c r="CD12" s="122"/>
      <c r="CE12" s="122">
        <v>518.92879824327804</v>
      </c>
      <c r="CF12" s="122">
        <v>490.67079486421073</v>
      </c>
      <c r="CG12" s="122">
        <v>687.63020885664116</v>
      </c>
      <c r="CH12" s="122">
        <v>579.55880071526622</v>
      </c>
      <c r="CI12" s="122">
        <v>584.43837056776613</v>
      </c>
      <c r="CJ12" s="122">
        <v>527.59160685630127</v>
      </c>
      <c r="CK12" s="122">
        <v>514.78458526699637</v>
      </c>
      <c r="CL12" s="122">
        <v>140.29043682147383</v>
      </c>
      <c r="CM12" s="122">
        <v>671.48903264995499</v>
      </c>
      <c r="CN12" s="122">
        <v>557.27254742051161</v>
      </c>
      <c r="CO12" s="122">
        <v>734.29490347110027</v>
      </c>
      <c r="CP12" s="122">
        <v>635.50486732644163</v>
      </c>
      <c r="CQ12" s="122">
        <v>376.09703373994597</v>
      </c>
      <c r="CR12" s="122">
        <v>1126.3798890266335</v>
      </c>
      <c r="CS12" s="122">
        <v>355.18227740912869</v>
      </c>
      <c r="CT12" s="122">
        <v>292.09061375191669</v>
      </c>
      <c r="CU12" s="122">
        <v>731.99012784300498</v>
      </c>
      <c r="CV12" s="122">
        <v>821.1743993687046</v>
      </c>
      <c r="CW12" s="122">
        <v>679.00312991114254</v>
      </c>
      <c r="CX12" s="122">
        <v>620.85028067465964</v>
      </c>
      <c r="CY12" s="122">
        <v>720</v>
      </c>
      <c r="CZ12" s="122">
        <v>587.33791067135269</v>
      </c>
      <c r="DA12" s="122">
        <v>687.58182078353468</v>
      </c>
      <c r="DB12" s="122">
        <v>638.42597269397527</v>
      </c>
      <c r="DC12" s="122">
        <v>679.10398854420794</v>
      </c>
      <c r="DD12" s="122">
        <v>728.95228824366916</v>
      </c>
      <c r="DE12" s="122">
        <v>508.03870371347693</v>
      </c>
      <c r="DF12" s="122">
        <v>689.09109505175832</v>
      </c>
      <c r="DG12" s="122">
        <v>504</v>
      </c>
      <c r="DH12" s="122">
        <v>819.00120063475515</v>
      </c>
      <c r="DI12" s="122"/>
      <c r="DJ12" s="122"/>
      <c r="DK12" s="122"/>
      <c r="DL12" s="122"/>
      <c r="DM12" s="122"/>
      <c r="DN12" s="122">
        <v>935.18559371848733</v>
      </c>
      <c r="DO12" s="122">
        <v>721.87250398117317</v>
      </c>
      <c r="DP12" s="122"/>
      <c r="DQ12" s="122">
        <v>114.47397571257677</v>
      </c>
      <c r="DR12" s="122">
        <v>1.7487127901414226</v>
      </c>
      <c r="DS12" s="122">
        <v>0</v>
      </c>
      <c r="DT12" s="122">
        <v>1029.0841757541782</v>
      </c>
      <c r="DU12" s="122">
        <v>116.68212589631841</v>
      </c>
      <c r="DV12" s="122">
        <v>254.34046622562965</v>
      </c>
      <c r="DW12" s="122">
        <v>982.65822225578643</v>
      </c>
      <c r="DX12" s="122">
        <v>0</v>
      </c>
      <c r="DY12" s="122">
        <v>59.897235080043437</v>
      </c>
      <c r="DZ12" s="122">
        <v>571.41036489661838</v>
      </c>
      <c r="EA12" s="122">
        <v>490.85009455411614</v>
      </c>
      <c r="EB12" s="122">
        <v>1887.1827782134303</v>
      </c>
      <c r="EC12" s="122">
        <v>1311.5907170890596</v>
      </c>
      <c r="ED12" s="122">
        <v>769.91075525851511</v>
      </c>
      <c r="EE12" s="122">
        <v>798.79481511724657</v>
      </c>
      <c r="EF12" s="122">
        <v>324.51777155461349</v>
      </c>
      <c r="EG12" s="122">
        <v>608.22047885588483</v>
      </c>
      <c r="EH12" s="122">
        <v>679.56024132994855</v>
      </c>
      <c r="EI12" s="122">
        <v>441.91744955259298</v>
      </c>
      <c r="EJ12" s="122">
        <v>599.2226546335022</v>
      </c>
      <c r="EK12" s="122">
        <v>272.48318502024426</v>
      </c>
      <c r="EL12" s="122">
        <v>549.18199805677307</v>
      </c>
      <c r="EM12" s="122">
        <v>799.00767811934634</v>
      </c>
      <c r="FD12">
        <v>511.34636782684811</v>
      </c>
      <c r="FF12">
        <v>678.60847929871773</v>
      </c>
      <c r="FN12">
        <v>0</v>
      </c>
    </row>
    <row r="13" spans="1:183" x14ac:dyDescent="0.35">
      <c r="A13" s="80">
        <f>Bonding!A13</f>
        <v>18</v>
      </c>
      <c r="AE13" s="122">
        <v>643.5780583049052</v>
      </c>
      <c r="AF13" s="122">
        <v>863.78276892637905</v>
      </c>
      <c r="AG13" s="122"/>
      <c r="AH13" s="122">
        <v>255.99243626794009</v>
      </c>
      <c r="AI13" s="122">
        <v>1156.808997840697</v>
      </c>
      <c r="AJ13" s="122">
        <v>825.66289932163636</v>
      </c>
      <c r="AK13" s="122">
        <v>888.82084350921616</v>
      </c>
      <c r="AL13" s="122"/>
      <c r="AM13" s="122"/>
      <c r="AN13" s="122"/>
      <c r="AO13" s="122">
        <v>1622.700989226928</v>
      </c>
      <c r="AP13" s="122">
        <v>1708.8268677197327</v>
      </c>
      <c r="AQ13" s="122">
        <v>1427.1412185755112</v>
      </c>
      <c r="AR13" s="122">
        <v>856.83468708299074</v>
      </c>
      <c r="AS13" s="122"/>
      <c r="AT13" s="122"/>
      <c r="AU13" s="122">
        <v>744.0980180745305</v>
      </c>
      <c r="AV13" s="122">
        <v>715.20737182031769</v>
      </c>
      <c r="AW13" s="122">
        <v>686.07023307146574</v>
      </c>
      <c r="AX13" s="122">
        <v>587.54528750852796</v>
      </c>
      <c r="AY13" s="122">
        <v>426.85906640414453</v>
      </c>
      <c r="AZ13" s="122">
        <v>479.13409983928864</v>
      </c>
      <c r="BA13" s="122">
        <v>716.48736927546497</v>
      </c>
      <c r="BB13" s="122">
        <v>1409.6026584140711</v>
      </c>
      <c r="BC13" s="122">
        <v>1380.04029247429</v>
      </c>
      <c r="BD13" s="122">
        <v>351.16674437802664</v>
      </c>
      <c r="BE13" s="122">
        <v>755.70792236929037</v>
      </c>
      <c r="BF13" s="122">
        <v>1224.8065143623212</v>
      </c>
      <c r="BG13" s="122">
        <v>353.12216067624956</v>
      </c>
      <c r="BH13" s="122">
        <v>853.90117741807933</v>
      </c>
      <c r="BI13" s="122">
        <v>339.88062067294021</v>
      </c>
      <c r="BJ13" s="122">
        <v>1368.1902057344264</v>
      </c>
      <c r="BK13" s="122">
        <v>1182.0584847937894</v>
      </c>
      <c r="BL13" s="122">
        <v>1097.1885417670862</v>
      </c>
      <c r="BM13" s="122">
        <v>2350.438026044148</v>
      </c>
      <c r="BN13" s="122">
        <v>3196.888536950928</v>
      </c>
      <c r="BO13" s="122">
        <v>516.94763079345614</v>
      </c>
      <c r="BP13" s="122">
        <v>484.51273220688819</v>
      </c>
      <c r="BQ13" s="122">
        <v>538.78101333278494</v>
      </c>
      <c r="BR13" s="122">
        <v>217.86874090044969</v>
      </c>
      <c r="BS13" s="122">
        <v>925.12526622246105</v>
      </c>
      <c r="BT13" s="122">
        <v>1770.6354505232591</v>
      </c>
      <c r="BU13" s="122">
        <v>1174.8097931191735</v>
      </c>
      <c r="BV13" s="122">
        <v>809.49578712145512</v>
      </c>
      <c r="BW13" s="122">
        <v>758.47495357635</v>
      </c>
      <c r="BX13" s="122">
        <v>802.74357799358279</v>
      </c>
      <c r="BY13" s="122">
        <v>1017.919806279069</v>
      </c>
      <c r="BZ13" s="122">
        <v>664.59538876726617</v>
      </c>
      <c r="CA13" s="122">
        <v>793.38580683318582</v>
      </c>
      <c r="CB13" s="122">
        <v>1245.514901826426</v>
      </c>
      <c r="CC13" s="122"/>
      <c r="CD13" s="122"/>
      <c r="CE13" s="122">
        <v>1235.6617480663899</v>
      </c>
      <c r="CF13" s="122">
        <v>1431.0771521894312</v>
      </c>
      <c r="CG13" s="122">
        <v>987.49980124710601</v>
      </c>
      <c r="CH13" s="122">
        <v>765.652880002232</v>
      </c>
      <c r="CI13" s="122">
        <v>780.84274993368172</v>
      </c>
      <c r="CJ13" s="122">
        <v>813.20973310541376</v>
      </c>
      <c r="CK13" s="122">
        <v>537.03467801941918</v>
      </c>
      <c r="CL13" s="122">
        <v>0</v>
      </c>
      <c r="CM13" s="122">
        <v>1134.5159381127773</v>
      </c>
      <c r="CN13" s="122">
        <v>856.46088099114331</v>
      </c>
      <c r="CO13" s="122">
        <v>951.47729114998515</v>
      </c>
      <c r="CP13" s="122">
        <v>600.14902295130832</v>
      </c>
      <c r="CQ13" s="122">
        <v>467.15131380792184</v>
      </c>
      <c r="CR13" s="122">
        <v>761.4011317713032</v>
      </c>
      <c r="CS13" s="122">
        <v>722.88589973758451</v>
      </c>
      <c r="CT13" s="122">
        <v>788.03238737395907</v>
      </c>
      <c r="CU13" s="122">
        <v>664.21495350755481</v>
      </c>
      <c r="CV13" s="122">
        <v>1864.2282653690936</v>
      </c>
      <c r="CW13" s="122">
        <v>1055.5704498055786</v>
      </c>
      <c r="CX13" s="122">
        <v>405.79931342170767</v>
      </c>
      <c r="CY13" s="122">
        <v>1503</v>
      </c>
      <c r="CZ13" s="122">
        <v>576.06996667919634</v>
      </c>
      <c r="DA13" s="122">
        <v>952.02210717517028</v>
      </c>
      <c r="DB13" s="122">
        <v>872.5827320442512</v>
      </c>
      <c r="DC13" s="122">
        <v>1704.70122658328</v>
      </c>
      <c r="DD13" s="122">
        <v>663.06656835815818</v>
      </c>
      <c r="DE13" s="122">
        <v>153.31326718886908</v>
      </c>
      <c r="DF13" s="122">
        <v>1011.3710503612082</v>
      </c>
      <c r="DG13" s="122">
        <v>306</v>
      </c>
      <c r="DH13" s="122">
        <v>577.56422616114924</v>
      </c>
      <c r="DI13" s="122"/>
      <c r="DJ13" s="122"/>
      <c r="DK13" s="122"/>
      <c r="DL13" s="122"/>
      <c r="DM13" s="122"/>
      <c r="DN13" s="122">
        <v>1528.9017238146805</v>
      </c>
      <c r="DO13" s="122">
        <v>933.53664314543209</v>
      </c>
      <c r="DP13" s="122"/>
      <c r="DQ13" s="122">
        <v>1096.0667601531975</v>
      </c>
      <c r="DR13" s="122">
        <v>0</v>
      </c>
      <c r="DS13" s="122">
        <v>0</v>
      </c>
      <c r="DT13" s="122">
        <v>766.28268177560119</v>
      </c>
      <c r="DU13" s="122">
        <v>0</v>
      </c>
      <c r="DV13" s="122">
        <v>101.70735628482346</v>
      </c>
      <c r="DW13" s="122">
        <v>128.29436058596593</v>
      </c>
      <c r="DX13" s="122">
        <v>0</v>
      </c>
      <c r="DY13" s="122">
        <v>0</v>
      </c>
      <c r="DZ13" s="122">
        <v>0</v>
      </c>
      <c r="EA13" s="122">
        <v>326.33856374039436</v>
      </c>
      <c r="EB13" s="122">
        <v>0</v>
      </c>
      <c r="EC13" s="122">
        <v>0</v>
      </c>
      <c r="ED13" s="122">
        <v>0</v>
      </c>
      <c r="EE13" s="122">
        <v>237.49106678643338</v>
      </c>
      <c r="EF13" s="122">
        <v>824.502479685043</v>
      </c>
      <c r="EG13" s="122">
        <v>940.29336367330438</v>
      </c>
      <c r="EH13" s="122">
        <v>0</v>
      </c>
      <c r="EI13" s="122">
        <v>819.13492434639807</v>
      </c>
      <c r="EJ13" s="122">
        <v>1318.6439578449997</v>
      </c>
      <c r="EK13" s="122">
        <v>271.69358956486366</v>
      </c>
      <c r="EL13" s="122">
        <v>0</v>
      </c>
      <c r="EM13" s="122">
        <v>24.053095164706068</v>
      </c>
      <c r="FD13">
        <v>177.06995738396637</v>
      </c>
      <c r="FF13">
        <v>0</v>
      </c>
      <c r="FN13">
        <v>0</v>
      </c>
    </row>
    <row r="14" spans="1:183" x14ac:dyDescent="0.35">
      <c r="A14" s="80">
        <f>Bonding!A14</f>
        <v>19</v>
      </c>
      <c r="AE14" s="122">
        <v>326.81398909474717</v>
      </c>
      <c r="AF14" s="122">
        <v>204.05972705136773</v>
      </c>
      <c r="AG14" s="122"/>
      <c r="AH14" s="122">
        <v>246.80842751301699</v>
      </c>
      <c r="AI14" s="122">
        <v>283.69611089675783</v>
      </c>
      <c r="AJ14" s="122">
        <v>219.65852522439957</v>
      </c>
      <c r="AK14" s="122">
        <v>287.68431534577701</v>
      </c>
      <c r="AL14" s="122"/>
      <c r="AM14" s="122"/>
      <c r="AN14" s="122"/>
      <c r="AO14" s="122">
        <v>0</v>
      </c>
      <c r="AP14" s="122">
        <v>0</v>
      </c>
      <c r="AQ14" s="122">
        <v>336.09883608249027</v>
      </c>
      <c r="AR14" s="122">
        <v>47.665770504478658</v>
      </c>
      <c r="AS14" s="122"/>
      <c r="AT14" s="122"/>
      <c r="AU14" s="122">
        <v>141.21433646932917</v>
      </c>
      <c r="AV14" s="122">
        <v>172.17215386617289</v>
      </c>
      <c r="AW14" s="122">
        <v>139.09699494173935</v>
      </c>
      <c r="AX14" s="122">
        <v>212.58016831677702</v>
      </c>
      <c r="AY14" s="122">
        <v>251.08077312567409</v>
      </c>
      <c r="AZ14" s="122">
        <v>560.99673927831418</v>
      </c>
      <c r="BA14" s="122">
        <v>709.29104492925626</v>
      </c>
      <c r="BB14" s="122">
        <v>363.29601130882833</v>
      </c>
      <c r="BC14" s="122">
        <v>316.01129208016783</v>
      </c>
      <c r="BD14" s="122">
        <v>225.66881855356593</v>
      </c>
      <c r="BE14" s="122">
        <v>42.914087660019462</v>
      </c>
      <c r="BF14" s="122">
        <v>88.790278302788479</v>
      </c>
      <c r="BG14" s="122">
        <v>113.14151261600647</v>
      </c>
      <c r="BH14" s="122">
        <v>147.20184388746819</v>
      </c>
      <c r="BI14" s="122">
        <v>532.624657644541</v>
      </c>
      <c r="BJ14" s="122">
        <v>300.61098362226221</v>
      </c>
      <c r="BK14" s="122">
        <v>153.1667115153964</v>
      </c>
      <c r="BL14" s="122">
        <v>159.55678905206139</v>
      </c>
      <c r="BM14" s="122">
        <v>96.883713283323857</v>
      </c>
      <c r="BN14" s="122">
        <v>0</v>
      </c>
      <c r="BO14" s="122">
        <v>21.711336177480401</v>
      </c>
      <c r="BP14" s="122">
        <v>334.76453223773507</v>
      </c>
      <c r="BQ14" s="122">
        <v>87.556326480425057</v>
      </c>
      <c r="BR14" s="122">
        <v>29.052830247105376</v>
      </c>
      <c r="BS14" s="122">
        <v>0</v>
      </c>
      <c r="BT14" s="122">
        <v>121.08641441510203</v>
      </c>
      <c r="BU14" s="122">
        <v>96.388110723839787</v>
      </c>
      <c r="BV14" s="122">
        <v>217.6525877012412</v>
      </c>
      <c r="BW14" s="122">
        <v>374.32291748575216</v>
      </c>
      <c r="BX14" s="122">
        <v>754.63146649868122</v>
      </c>
      <c r="BY14" s="122">
        <v>591.79550087378936</v>
      </c>
      <c r="BZ14" s="122">
        <v>2239.9027084872459</v>
      </c>
      <c r="CA14" s="122">
        <v>0</v>
      </c>
      <c r="CB14" s="122">
        <v>516.58267444341243</v>
      </c>
      <c r="CC14" s="122"/>
      <c r="CD14" s="122"/>
      <c r="CE14" s="122">
        <v>1222.8708185125301</v>
      </c>
      <c r="CF14" s="122">
        <v>627.0374384268647</v>
      </c>
      <c r="CG14" s="122">
        <v>969.4472524880523</v>
      </c>
      <c r="CH14" s="122">
        <v>817.24178715756659</v>
      </c>
      <c r="CI14" s="122">
        <v>407.70089663052329</v>
      </c>
      <c r="CJ14" s="122">
        <v>212.89494799206767</v>
      </c>
      <c r="CK14" s="122">
        <v>223.81136169606103</v>
      </c>
      <c r="CL14" s="122">
        <v>0</v>
      </c>
      <c r="CM14" s="122">
        <v>449.12121408236504</v>
      </c>
      <c r="CN14" s="122">
        <v>205.21697752928358</v>
      </c>
      <c r="CO14" s="122">
        <v>279.66955898898516</v>
      </c>
      <c r="CP14" s="122">
        <v>151.39294883552881</v>
      </c>
      <c r="CQ14" s="122">
        <v>294.58613972226999</v>
      </c>
      <c r="CR14" s="122">
        <v>222.52692014839334</v>
      </c>
      <c r="CS14" s="122">
        <v>86.213843448970437</v>
      </c>
      <c r="CT14" s="122">
        <v>146.48226670979443</v>
      </c>
      <c r="CU14" s="122">
        <v>172.02194200684042</v>
      </c>
      <c r="CV14" s="122">
        <v>404.83657943632056</v>
      </c>
      <c r="CW14" s="122">
        <v>244.909128822832</v>
      </c>
      <c r="CX14" s="122">
        <v>241.86968398155315</v>
      </c>
      <c r="CY14" s="122">
        <v>423</v>
      </c>
      <c r="CZ14" s="122">
        <v>554.41994723925711</v>
      </c>
      <c r="DA14" s="122">
        <v>346.62481126099647</v>
      </c>
      <c r="DB14" s="122">
        <v>259.80025955679184</v>
      </c>
      <c r="DC14" s="122">
        <v>450.54827943965972</v>
      </c>
      <c r="DD14" s="122">
        <v>492.89162342577805</v>
      </c>
      <c r="DE14" s="122">
        <v>578.76662220158937</v>
      </c>
      <c r="DF14" s="122">
        <v>198.81136847036072</v>
      </c>
      <c r="DG14" s="122">
        <v>846</v>
      </c>
      <c r="DH14" s="122">
        <v>245.77598991853492</v>
      </c>
      <c r="DI14" s="122"/>
      <c r="DJ14" s="122"/>
      <c r="DK14" s="122"/>
      <c r="DL14" s="122"/>
      <c r="DM14" s="122"/>
      <c r="DN14" s="122">
        <v>432.82369318237517</v>
      </c>
      <c r="DO14" s="122">
        <v>81.982649369415554</v>
      </c>
      <c r="DP14" s="122"/>
      <c r="DQ14" s="122">
        <v>583.90092215215361</v>
      </c>
      <c r="DR14" s="122">
        <v>0</v>
      </c>
      <c r="DS14" s="122">
        <v>0</v>
      </c>
      <c r="DT14" s="122">
        <v>98.261200937322187</v>
      </c>
      <c r="DU14" s="122">
        <v>0</v>
      </c>
      <c r="DV14" s="122">
        <v>0</v>
      </c>
      <c r="DW14" s="122">
        <v>0</v>
      </c>
      <c r="DX14" s="122">
        <v>0</v>
      </c>
      <c r="DY14" s="122">
        <v>0</v>
      </c>
      <c r="DZ14" s="122">
        <v>0</v>
      </c>
      <c r="EA14" s="122">
        <v>371.78431292347568</v>
      </c>
      <c r="EB14" s="122">
        <v>183.25844281245716</v>
      </c>
      <c r="EC14" s="122">
        <v>136.13954173162489</v>
      </c>
      <c r="ED14" s="122">
        <v>0</v>
      </c>
      <c r="EE14" s="122">
        <v>0</v>
      </c>
      <c r="EF14" s="122">
        <v>0</v>
      </c>
      <c r="EG14" s="122">
        <v>0</v>
      </c>
      <c r="EH14" s="122">
        <v>805.04455414254755</v>
      </c>
      <c r="EI14" s="122">
        <v>0</v>
      </c>
      <c r="EJ14" s="122">
        <v>208.31738479694459</v>
      </c>
      <c r="EK14" s="122">
        <v>0</v>
      </c>
      <c r="EL14" s="122">
        <v>0</v>
      </c>
      <c r="EM14" s="122">
        <v>0</v>
      </c>
      <c r="FD14">
        <v>84.277433444562647</v>
      </c>
      <c r="FF14">
        <v>219.24131203767871</v>
      </c>
      <c r="FN14">
        <v>0</v>
      </c>
    </row>
    <row r="15" spans="1:183" x14ac:dyDescent="0.35">
      <c r="A15" s="80">
        <f>Bonding!A15</f>
        <v>20</v>
      </c>
      <c r="AE15" s="122">
        <v>720.40520897030308</v>
      </c>
      <c r="AF15" s="122">
        <v>712.29475392297377</v>
      </c>
      <c r="AG15" s="122"/>
      <c r="AH15" s="122">
        <v>434.84850085202464</v>
      </c>
      <c r="AI15" s="122">
        <v>698.27340727754563</v>
      </c>
      <c r="AJ15" s="122">
        <v>480.94932910868971</v>
      </c>
      <c r="AK15" s="122">
        <v>646.71999401429196</v>
      </c>
      <c r="AL15" s="122"/>
      <c r="AM15" s="122"/>
      <c r="AN15" s="122"/>
      <c r="AO15" s="122">
        <v>722.59624893294063</v>
      </c>
      <c r="AP15" s="122">
        <v>692.15872875506886</v>
      </c>
      <c r="AQ15" s="122">
        <v>669.37992063266006</v>
      </c>
      <c r="AR15" s="122">
        <v>631.85595742620558</v>
      </c>
      <c r="AS15" s="122"/>
      <c r="AT15" s="122"/>
      <c r="AU15" s="122">
        <v>646.26400094369262</v>
      </c>
      <c r="AV15" s="122">
        <v>631.19692305929141</v>
      </c>
      <c r="AW15" s="122">
        <v>623.00852589726674</v>
      </c>
      <c r="AX15" s="122">
        <v>574.08298528074249</v>
      </c>
      <c r="AY15" s="122">
        <v>491.92124765155864</v>
      </c>
      <c r="AZ15" s="122">
        <v>623.51788914003737</v>
      </c>
      <c r="BA15" s="122">
        <v>681.64798738936383</v>
      </c>
      <c r="BB15" s="122">
        <v>580.3089082540813</v>
      </c>
      <c r="BC15" s="122">
        <v>714.69430516471607</v>
      </c>
      <c r="BD15" s="122">
        <v>745.76450450626987</v>
      </c>
      <c r="BE15" s="122">
        <v>612.10702767671</v>
      </c>
      <c r="BF15" s="122">
        <v>577.95842623747922</v>
      </c>
      <c r="BG15" s="122">
        <v>524.50239877450315</v>
      </c>
      <c r="BH15" s="122">
        <v>616.50153308551285</v>
      </c>
      <c r="BI15" s="122">
        <v>810.85727795496473</v>
      </c>
      <c r="BJ15" s="122">
        <v>688.87280039692553</v>
      </c>
      <c r="BK15" s="122">
        <v>636.18661389839792</v>
      </c>
      <c r="BL15" s="122">
        <v>626.21111450304898</v>
      </c>
      <c r="BM15" s="122">
        <v>602.62558587666012</v>
      </c>
      <c r="BN15" s="122">
        <v>637.15258592614725</v>
      </c>
      <c r="BO15" s="122">
        <v>580.8548980794078</v>
      </c>
      <c r="BP15" s="122">
        <v>717.01602268268823</v>
      </c>
      <c r="BQ15" s="122">
        <v>567.74789729237932</v>
      </c>
      <c r="BR15" s="122">
        <v>575.88891184116733</v>
      </c>
      <c r="BS15" s="122">
        <v>438.32493015217261</v>
      </c>
      <c r="BT15" s="122">
        <v>561.0109602539344</v>
      </c>
      <c r="BU15" s="122">
        <v>582.15204938852276</v>
      </c>
      <c r="BV15" s="122">
        <v>646.0112841589098</v>
      </c>
      <c r="BW15" s="122">
        <v>673.87323253804868</v>
      </c>
      <c r="BX15" s="122">
        <v>584.90922490226558</v>
      </c>
      <c r="BY15" s="122">
        <v>840.47658502463071</v>
      </c>
      <c r="BZ15" s="122">
        <v>742.23151311519166</v>
      </c>
      <c r="CA15" s="122">
        <v>917.09537780122571</v>
      </c>
      <c r="CB15" s="122">
        <v>0</v>
      </c>
      <c r="CC15" s="122"/>
      <c r="CD15" s="122"/>
      <c r="CE15" s="122">
        <v>77.937852641381426</v>
      </c>
      <c r="CF15" s="122">
        <v>674.18769220278011</v>
      </c>
      <c r="CG15" s="122">
        <v>1074.0720366515825</v>
      </c>
      <c r="CH15" s="122">
        <v>969.8738244901258</v>
      </c>
      <c r="CI15" s="122">
        <v>698.92732073033312</v>
      </c>
      <c r="CJ15" s="122">
        <v>690.52736043036361</v>
      </c>
      <c r="CK15" s="122">
        <v>649.09131081269766</v>
      </c>
      <c r="CL15" s="122">
        <v>147.5483342487085</v>
      </c>
      <c r="CM15" s="122">
        <v>818.28076997621952</v>
      </c>
      <c r="CN15" s="122">
        <v>566.56511544403725</v>
      </c>
      <c r="CO15" s="122">
        <v>549.4092206733651</v>
      </c>
      <c r="CP15" s="122">
        <v>551.55779165617616</v>
      </c>
      <c r="CQ15" s="122">
        <v>702.82658797358033</v>
      </c>
      <c r="CR15" s="122">
        <v>637.31710352969981</v>
      </c>
      <c r="CS15" s="122">
        <v>742.87112730164608</v>
      </c>
      <c r="CT15" s="122">
        <v>743.91514981524415</v>
      </c>
      <c r="CU15" s="122">
        <v>726.27000473627379</v>
      </c>
      <c r="CV15" s="122">
        <v>707.8706789252758</v>
      </c>
      <c r="CW15" s="122">
        <v>514.28121725918686</v>
      </c>
      <c r="CX15" s="122">
        <v>615.60517261941197</v>
      </c>
      <c r="CY15" s="122">
        <v>747</v>
      </c>
      <c r="CZ15" s="122">
        <v>720.95303143826789</v>
      </c>
      <c r="DA15" s="122">
        <v>760.41846897445294</v>
      </c>
      <c r="DB15" s="122">
        <v>682.23607245685923</v>
      </c>
      <c r="DC15" s="122">
        <v>586.20153998146543</v>
      </c>
      <c r="DD15" s="122">
        <v>731.0740434154236</v>
      </c>
      <c r="DE15" s="122">
        <v>510.48997764623107</v>
      </c>
      <c r="DF15" s="122">
        <v>1005.0722288802406</v>
      </c>
      <c r="DG15" s="122">
        <v>720</v>
      </c>
      <c r="DH15" s="122">
        <v>1237.9036160062487</v>
      </c>
      <c r="DI15" s="122"/>
      <c r="DJ15" s="122"/>
      <c r="DK15" s="122"/>
      <c r="DL15" s="122"/>
      <c r="DM15" s="122"/>
      <c r="DN15" s="122">
        <v>1297.0007976472143</v>
      </c>
      <c r="DO15" s="122">
        <v>693.42636992990344</v>
      </c>
      <c r="DP15" s="122"/>
      <c r="DQ15" s="122">
        <v>591.47692875337589</v>
      </c>
      <c r="DR15" s="122">
        <v>513.55576509003276</v>
      </c>
      <c r="DS15" s="122">
        <v>479.44958127347167</v>
      </c>
      <c r="DT15" s="122">
        <v>889.68652165392939</v>
      </c>
      <c r="DU15" s="122">
        <v>247.78687087499119</v>
      </c>
      <c r="DV15" s="122">
        <v>550.06280414747425</v>
      </c>
      <c r="DW15" s="122">
        <v>59.906573471926386</v>
      </c>
      <c r="DX15" s="122">
        <v>904.54810329955637</v>
      </c>
      <c r="DY15" s="122">
        <v>738.01929634337955</v>
      </c>
      <c r="DZ15" s="122">
        <v>564.84401876310028</v>
      </c>
      <c r="EA15" s="122">
        <v>831.53450785426901</v>
      </c>
      <c r="EB15" s="122">
        <v>794.40639766060588</v>
      </c>
      <c r="EC15" s="122">
        <v>559.80487573646633</v>
      </c>
      <c r="ED15" s="122">
        <v>437.04218811433486</v>
      </c>
      <c r="EE15" s="122">
        <v>117.30487503006616</v>
      </c>
      <c r="EF15" s="122">
        <v>374.59620598225194</v>
      </c>
      <c r="EG15" s="122">
        <v>1634.4890422901051</v>
      </c>
      <c r="EH15" s="122">
        <v>283.45299267781331</v>
      </c>
      <c r="EI15" s="122">
        <v>939.28483428996924</v>
      </c>
      <c r="EJ15" s="122">
        <v>903.10537418216268</v>
      </c>
      <c r="EK15" s="122">
        <v>3581.6459240048353</v>
      </c>
      <c r="EL15" s="122">
        <v>2552.3242647334559</v>
      </c>
      <c r="EM15" s="122">
        <v>1172.2699938187852</v>
      </c>
      <c r="FD15">
        <v>457.97023998401625</v>
      </c>
      <c r="FF15">
        <v>233.22728323811774</v>
      </c>
      <c r="FN15">
        <v>0</v>
      </c>
    </row>
    <row r="16" spans="1:183" x14ac:dyDescent="0.35">
      <c r="A16" s="80">
        <f>Bonding!A16</f>
        <v>21</v>
      </c>
      <c r="AE16" s="122">
        <v>1255.0988574390733</v>
      </c>
      <c r="AF16" s="122">
        <v>1192.432542393507</v>
      </c>
      <c r="AG16" s="122"/>
      <c r="AH16" s="122">
        <v>604.06235720589041</v>
      </c>
      <c r="AI16" s="122">
        <v>1057.2279134539265</v>
      </c>
      <c r="AJ16" s="122">
        <v>610.75975050980901</v>
      </c>
      <c r="AK16" s="122">
        <v>990.00820439642439</v>
      </c>
      <c r="AL16" s="122"/>
      <c r="AM16" s="122"/>
      <c r="AN16" s="122"/>
      <c r="AO16" s="122">
        <v>945.35903277506691</v>
      </c>
      <c r="AP16" s="122">
        <v>1012.3484558894697</v>
      </c>
      <c r="AQ16" s="122">
        <v>1003.1257301539679</v>
      </c>
      <c r="AR16" s="122">
        <v>779.07824733764505</v>
      </c>
      <c r="AS16" s="122"/>
      <c r="AT16" s="122"/>
      <c r="AU16" s="122">
        <v>951.6730723121002</v>
      </c>
      <c r="AV16" s="122">
        <v>967.35796063118482</v>
      </c>
      <c r="AW16" s="122">
        <v>981.15927571370412</v>
      </c>
      <c r="AX16" s="122">
        <v>837.44639159269764</v>
      </c>
      <c r="AY16" s="122">
        <v>951.98479630597069</v>
      </c>
      <c r="AZ16" s="122">
        <v>1130.1346916113848</v>
      </c>
      <c r="BA16" s="122">
        <v>1361.9067715861486</v>
      </c>
      <c r="BB16" s="122">
        <v>1079.0512801647271</v>
      </c>
      <c r="BC16" s="122">
        <v>1115.8381965152107</v>
      </c>
      <c r="BD16" s="122">
        <v>1076.029163643839</v>
      </c>
      <c r="BE16" s="122">
        <v>952.38931613272757</v>
      </c>
      <c r="BF16" s="122">
        <v>877.90948978605331</v>
      </c>
      <c r="BG16" s="122">
        <v>579.63345201291952</v>
      </c>
      <c r="BH16" s="122">
        <v>1051.9822277777803</v>
      </c>
      <c r="BI16" s="122">
        <v>1111.4920097936306</v>
      </c>
      <c r="BJ16" s="122">
        <v>1128.8652947339215</v>
      </c>
      <c r="BK16" s="122">
        <v>1038.4289631264191</v>
      </c>
      <c r="BL16" s="122">
        <v>912.821646050612</v>
      </c>
      <c r="BM16" s="122">
        <v>919.12667667184576</v>
      </c>
      <c r="BN16" s="122">
        <v>922.09289135339634</v>
      </c>
      <c r="BO16" s="122">
        <v>926.62382788682578</v>
      </c>
      <c r="BP16" s="122">
        <v>1009.7994693348169</v>
      </c>
      <c r="BQ16" s="122">
        <v>955.66584348847607</v>
      </c>
      <c r="BR16" s="122">
        <v>841.77657151750452</v>
      </c>
      <c r="BS16" s="122">
        <v>551.50962573489221</v>
      </c>
      <c r="BT16" s="122">
        <v>893.6348625129192</v>
      </c>
      <c r="BU16" s="122">
        <v>982.7328549247103</v>
      </c>
      <c r="BV16" s="122">
        <v>859.11253161230138</v>
      </c>
      <c r="BW16" s="122">
        <v>1187.0557411266063</v>
      </c>
      <c r="BX16" s="122">
        <v>1108.2155023679431</v>
      </c>
      <c r="BY16" s="122">
        <v>1006.4847520402627</v>
      </c>
      <c r="BZ16" s="122">
        <v>548.84046478780715</v>
      </c>
      <c r="CA16" s="122">
        <v>1329.6914875276052</v>
      </c>
      <c r="CB16" s="122">
        <v>0</v>
      </c>
      <c r="CC16" s="122"/>
      <c r="CD16" s="122"/>
      <c r="CE16" s="122">
        <v>749.88150873410393</v>
      </c>
      <c r="CF16" s="122">
        <v>733.30969772712638</v>
      </c>
      <c r="CG16" s="122">
        <v>1249.7907769671774</v>
      </c>
      <c r="CH16" s="122">
        <v>1099.7893470769914</v>
      </c>
      <c r="CI16" s="122">
        <v>925.46450478557529</v>
      </c>
      <c r="CJ16" s="122">
        <v>859.66049267171434</v>
      </c>
      <c r="CK16" s="122">
        <v>872.82637332641934</v>
      </c>
      <c r="CL16" s="122">
        <v>174.96000095152289</v>
      </c>
      <c r="CM16" s="122">
        <v>1337.9043754430093</v>
      </c>
      <c r="CN16" s="122">
        <v>1112.2504195116553</v>
      </c>
      <c r="CO16" s="122">
        <v>1034.4015026294044</v>
      </c>
      <c r="CP16" s="122">
        <v>982.15220069400527</v>
      </c>
      <c r="CQ16" s="122">
        <v>1061.8939372347886</v>
      </c>
      <c r="CR16" s="122">
        <v>957.08665219899615</v>
      </c>
      <c r="CS16" s="122">
        <v>1026.6925507738858</v>
      </c>
      <c r="CT16" s="122">
        <v>937.46644334833786</v>
      </c>
      <c r="CU16" s="122">
        <v>1103.4503729920707</v>
      </c>
      <c r="CV16" s="122">
        <v>1156.2730984005632</v>
      </c>
      <c r="CW16" s="122">
        <v>697.47181412202474</v>
      </c>
      <c r="CX16" s="122">
        <v>1098.4555754228488</v>
      </c>
      <c r="CY16" s="122">
        <v>1215</v>
      </c>
      <c r="CZ16" s="122">
        <v>1180.7147662480668</v>
      </c>
      <c r="DA16" s="122">
        <v>1108.8258528123458</v>
      </c>
      <c r="DB16" s="122">
        <v>837.39154865230751</v>
      </c>
      <c r="DC16" s="122">
        <v>1127.0142936512473</v>
      </c>
      <c r="DD16" s="122">
        <v>1133.8221146299506</v>
      </c>
      <c r="DE16" s="122">
        <v>832.83617341910144</v>
      </c>
      <c r="DF16" s="122">
        <v>1176.8552266141817</v>
      </c>
      <c r="DG16" s="122">
        <v>1008</v>
      </c>
      <c r="DH16" s="122">
        <v>1939.4540784685416</v>
      </c>
      <c r="DI16" s="122"/>
      <c r="DJ16" s="122"/>
      <c r="DK16" s="122"/>
      <c r="DL16" s="122"/>
      <c r="DM16" s="122"/>
      <c r="DN16" s="122">
        <v>1326.6347629630386</v>
      </c>
      <c r="DO16" s="122">
        <v>1260.552676252049</v>
      </c>
      <c r="DP16" s="122"/>
      <c r="DQ16" s="122">
        <v>1193.5394557698062</v>
      </c>
      <c r="DR16" s="122">
        <v>483.30439208278256</v>
      </c>
      <c r="DS16" s="122">
        <v>527.87427846152923</v>
      </c>
      <c r="DT16" s="122">
        <v>1101.1626105675964</v>
      </c>
      <c r="DU16" s="122">
        <v>928.07605747560251</v>
      </c>
      <c r="DV16" s="122">
        <v>712.63145436082982</v>
      </c>
      <c r="DW16" s="122">
        <v>1236.6879314143441</v>
      </c>
      <c r="DX16" s="122">
        <v>1084.4710788777259</v>
      </c>
      <c r="DY16" s="122">
        <v>1073.2392752838175</v>
      </c>
      <c r="DZ16" s="122">
        <v>1014.3203295616601</v>
      </c>
      <c r="EA16" s="122">
        <v>937.77346127220994</v>
      </c>
      <c r="EB16" s="122">
        <v>1703.5871004220735</v>
      </c>
      <c r="EC16" s="122">
        <v>1427.883359229922</v>
      </c>
      <c r="ED16" s="122">
        <v>1269.5497661471707</v>
      </c>
      <c r="EE16" s="122">
        <v>2318.4797025842081</v>
      </c>
      <c r="EF16" s="122">
        <v>2375.9787689368209</v>
      </c>
      <c r="EG16" s="122">
        <v>4265.7380552789336</v>
      </c>
      <c r="EH16" s="122">
        <v>0</v>
      </c>
      <c r="EI16" s="122">
        <v>1382.0585347426372</v>
      </c>
      <c r="EJ16" s="122">
        <v>392.71802318270949</v>
      </c>
      <c r="EK16" s="122">
        <v>521.4848198840366</v>
      </c>
      <c r="EL16" s="122">
        <v>118.97568609626357</v>
      </c>
      <c r="EM16" s="122">
        <v>17.112181671337432</v>
      </c>
      <c r="FD16">
        <v>503.39934856737671</v>
      </c>
      <c r="FF16">
        <v>664.42687020709457</v>
      </c>
      <c r="FN16">
        <v>0</v>
      </c>
    </row>
    <row r="17" spans="1:170" x14ac:dyDescent="0.35">
      <c r="A17" s="80">
        <f>Bonding!A17</f>
        <v>22</v>
      </c>
      <c r="AE17" s="122">
        <v>534.31928622975613</v>
      </c>
      <c r="AF17" s="122">
        <v>486.09738294534486</v>
      </c>
      <c r="AG17" s="122"/>
      <c r="AH17" s="122">
        <v>497.54946140529091</v>
      </c>
      <c r="AI17" s="122">
        <v>646.58795196666767</v>
      </c>
      <c r="AJ17" s="122">
        <v>356.5078464498705</v>
      </c>
      <c r="AK17" s="122">
        <v>590.13765593778214</v>
      </c>
      <c r="AL17" s="122"/>
      <c r="AM17" s="122"/>
      <c r="AN17" s="122"/>
      <c r="AO17" s="122">
        <v>520.69472246543648</v>
      </c>
      <c r="AP17" s="122">
        <v>620.88750978480334</v>
      </c>
      <c r="AQ17" s="122">
        <v>588.67413671906661</v>
      </c>
      <c r="AR17" s="122">
        <v>515.838381752695</v>
      </c>
      <c r="AS17" s="122"/>
      <c r="AT17" s="122"/>
      <c r="AU17" s="122">
        <v>559.69778165963362</v>
      </c>
      <c r="AV17" s="122">
        <v>562.34746460671818</v>
      </c>
      <c r="AW17" s="122">
        <v>554.37913780755343</v>
      </c>
      <c r="AX17" s="122">
        <v>525.13549543948</v>
      </c>
      <c r="AY17" s="122">
        <v>488.1944358953852</v>
      </c>
      <c r="AZ17" s="122">
        <v>534.8413554303711</v>
      </c>
      <c r="BA17" s="122">
        <v>601.16365977607836</v>
      </c>
      <c r="BB17" s="122">
        <v>535.12689118152673</v>
      </c>
      <c r="BC17" s="122">
        <v>571.96527446569644</v>
      </c>
      <c r="BD17" s="122">
        <v>661.57394089639058</v>
      </c>
      <c r="BE17" s="122">
        <v>546.38995460322428</v>
      </c>
      <c r="BF17" s="122">
        <v>569.50382308288272</v>
      </c>
      <c r="BG17" s="122">
        <v>478.99294360083195</v>
      </c>
      <c r="BH17" s="122">
        <v>468.23970416494359</v>
      </c>
      <c r="BI17" s="122">
        <v>802.13180340455938</v>
      </c>
      <c r="BJ17" s="122">
        <v>539.71658207147721</v>
      </c>
      <c r="BK17" s="122">
        <v>468.67071465683915</v>
      </c>
      <c r="BL17" s="122">
        <v>410.72435205783745</v>
      </c>
      <c r="BM17" s="122">
        <v>419.41653431560536</v>
      </c>
      <c r="BN17" s="122">
        <v>428.47370885682483</v>
      </c>
      <c r="BO17" s="122">
        <v>477.99658135524834</v>
      </c>
      <c r="BP17" s="122">
        <v>621.65134526680424</v>
      </c>
      <c r="BQ17" s="122">
        <v>517.59730370314787</v>
      </c>
      <c r="BR17" s="122">
        <v>546.96000903305719</v>
      </c>
      <c r="BS17" s="122">
        <v>355.00006073872908</v>
      </c>
      <c r="BT17" s="122">
        <v>538.52638178271184</v>
      </c>
      <c r="BU17" s="122">
        <v>602.18138046313311</v>
      </c>
      <c r="BV17" s="122">
        <v>687.30367523350731</v>
      </c>
      <c r="BW17" s="122">
        <v>595.84671027322497</v>
      </c>
      <c r="BX17" s="122">
        <v>675.49975356206062</v>
      </c>
      <c r="BY17" s="122">
        <v>496.51005439059946</v>
      </c>
      <c r="BZ17" s="122">
        <v>303.87414851658713</v>
      </c>
      <c r="CA17" s="122">
        <v>851.38472744074375</v>
      </c>
      <c r="CB17" s="122">
        <v>151.85411493483369</v>
      </c>
      <c r="CC17" s="122"/>
      <c r="CD17" s="122"/>
      <c r="CE17" s="122">
        <v>515.18961826650514</v>
      </c>
      <c r="CF17" s="122">
        <v>404.14235477342265</v>
      </c>
      <c r="CG17" s="122">
        <v>368.64713057879874</v>
      </c>
      <c r="CH17" s="122">
        <v>562.17941360350551</v>
      </c>
      <c r="CI17" s="122">
        <v>549.75349437187663</v>
      </c>
      <c r="CJ17" s="122">
        <v>504.8073119733416</v>
      </c>
      <c r="CK17" s="122">
        <v>653.11850813784883</v>
      </c>
      <c r="CL17" s="122">
        <v>0</v>
      </c>
      <c r="CM17" s="122">
        <v>908.41158566092736</v>
      </c>
      <c r="CN17" s="122">
        <v>622.89252079372682</v>
      </c>
      <c r="CO17" s="122">
        <v>583.77530784864814</v>
      </c>
      <c r="CP17" s="122">
        <v>614.01399270946808</v>
      </c>
      <c r="CQ17" s="122">
        <v>703.37473278259029</v>
      </c>
      <c r="CR17" s="122">
        <v>628.68152374002136</v>
      </c>
      <c r="CS17" s="122">
        <v>700.82684588178131</v>
      </c>
      <c r="CT17" s="122">
        <v>731.11078903048008</v>
      </c>
      <c r="CU17" s="122">
        <v>709.15073185159429</v>
      </c>
      <c r="CV17" s="122">
        <v>679.44432812997195</v>
      </c>
      <c r="CW17" s="122">
        <v>351.61418967305383</v>
      </c>
      <c r="CX17" s="122">
        <v>516.64614831310234</v>
      </c>
      <c r="CY17" s="122">
        <v>747</v>
      </c>
      <c r="CZ17" s="122">
        <v>436.11433460206393</v>
      </c>
      <c r="DA17" s="122">
        <v>375.37695590530274</v>
      </c>
      <c r="DB17" s="122">
        <v>259.33511288348723</v>
      </c>
      <c r="DC17" s="122">
        <v>358.99902375170461</v>
      </c>
      <c r="DD17" s="122">
        <v>410.57603286933522</v>
      </c>
      <c r="DE17" s="122">
        <v>218.28734818959452</v>
      </c>
      <c r="DF17" s="122">
        <v>1051.9900421262416</v>
      </c>
      <c r="DG17" s="122">
        <v>432</v>
      </c>
      <c r="DH17" s="122">
        <v>809.41793080327989</v>
      </c>
      <c r="DI17" s="122"/>
      <c r="DJ17" s="122"/>
      <c r="DK17" s="122"/>
      <c r="DL17" s="122"/>
      <c r="DM17" s="122"/>
      <c r="DN17" s="122">
        <v>318.30517191141217</v>
      </c>
      <c r="DO17" s="122">
        <v>601.01125798222358</v>
      </c>
      <c r="DP17" s="122"/>
      <c r="DQ17" s="122">
        <v>439.13285916844922</v>
      </c>
      <c r="DR17" s="122">
        <v>286.67598703838667</v>
      </c>
      <c r="DS17" s="122">
        <v>256.62093783543406</v>
      </c>
      <c r="DT17" s="122">
        <v>1120.0948725943388</v>
      </c>
      <c r="DU17" s="122">
        <v>267.96454402964565</v>
      </c>
      <c r="DV17" s="122">
        <v>0</v>
      </c>
      <c r="DW17" s="122">
        <v>743.32678402884846</v>
      </c>
      <c r="DX17" s="122">
        <v>2033.2521606849475</v>
      </c>
      <c r="DY17" s="122">
        <v>2021.1993035911519</v>
      </c>
      <c r="DZ17" s="122">
        <v>2016.6342122725764</v>
      </c>
      <c r="EA17" s="122">
        <v>0</v>
      </c>
      <c r="EB17" s="122">
        <v>1084.0447072105364</v>
      </c>
      <c r="EC17" s="122">
        <v>603.81924044872858</v>
      </c>
      <c r="ED17" s="122">
        <v>0</v>
      </c>
      <c r="EE17" s="122">
        <v>0</v>
      </c>
      <c r="EF17" s="122">
        <v>18.203276303609169</v>
      </c>
      <c r="EG17" s="122">
        <v>275.6772892727368</v>
      </c>
      <c r="EH17" s="122">
        <v>584.56346430912129</v>
      </c>
      <c r="EI17" s="122">
        <v>389.21017026603766</v>
      </c>
      <c r="EJ17" s="122">
        <v>290.27698494630152</v>
      </c>
      <c r="EK17" s="122">
        <v>335.80810838603918</v>
      </c>
      <c r="EL17" s="122">
        <v>244.76173871491201</v>
      </c>
      <c r="EM17" s="122">
        <v>448.57340118309702</v>
      </c>
      <c r="FD17">
        <v>590.0061717159374</v>
      </c>
      <c r="FF17">
        <v>668.12464881382652</v>
      </c>
      <c r="FN17">
        <v>0</v>
      </c>
    </row>
    <row r="18" spans="1:170" x14ac:dyDescent="0.35">
      <c r="A18" s="80">
        <f>Bonding!A18</f>
        <v>24</v>
      </c>
      <c r="AE18" s="122">
        <v>215.30105549905721</v>
      </c>
      <c r="AF18" s="122">
        <v>192.74587948109127</v>
      </c>
      <c r="AG18" s="122"/>
      <c r="AH18" s="122">
        <v>191.13545878150947</v>
      </c>
      <c r="AI18" s="122">
        <v>289.4056724709061</v>
      </c>
      <c r="AJ18" s="122">
        <v>177.16930760865574</v>
      </c>
      <c r="AK18" s="122">
        <v>255.03993390565225</v>
      </c>
      <c r="AL18" s="122"/>
      <c r="AM18" s="122"/>
      <c r="AN18" s="122"/>
      <c r="AO18" s="122">
        <v>230.52350207690009</v>
      </c>
      <c r="AP18" s="122">
        <v>259.56719227571273</v>
      </c>
      <c r="AQ18" s="122">
        <v>256.66782112488136</v>
      </c>
      <c r="AR18" s="122">
        <v>187.94115041823574</v>
      </c>
      <c r="AS18" s="122"/>
      <c r="AT18" s="122"/>
      <c r="AU18" s="122">
        <v>86.316870043141378</v>
      </c>
      <c r="AV18" s="122">
        <v>37.567119802922846</v>
      </c>
      <c r="AW18" s="122">
        <v>153.07589165784742</v>
      </c>
      <c r="AX18" s="122">
        <v>142.54243328680812</v>
      </c>
      <c r="AY18" s="122">
        <v>213.98436515975177</v>
      </c>
      <c r="AZ18" s="122">
        <v>249.62770323874159</v>
      </c>
      <c r="BA18" s="122">
        <v>338.97612053994135</v>
      </c>
      <c r="BB18" s="122">
        <v>518.02622294993876</v>
      </c>
      <c r="BC18" s="122">
        <v>332.66959902542732</v>
      </c>
      <c r="BD18" s="122">
        <v>389.06574366801192</v>
      </c>
      <c r="BE18" s="122">
        <v>202.03332419869406</v>
      </c>
      <c r="BF18" s="122">
        <v>126.7469456799727</v>
      </c>
      <c r="BG18" s="122">
        <v>0</v>
      </c>
      <c r="BH18" s="122">
        <v>0</v>
      </c>
      <c r="BI18" s="122">
        <v>883.02361235213482</v>
      </c>
      <c r="BJ18" s="122">
        <v>0</v>
      </c>
      <c r="BK18" s="122">
        <v>175.51985518157929</v>
      </c>
      <c r="BL18" s="122">
        <v>223.53260341052717</v>
      </c>
      <c r="BM18" s="122">
        <v>277.11914086112574</v>
      </c>
      <c r="BN18" s="122">
        <v>299.74429478032044</v>
      </c>
      <c r="BO18" s="122">
        <v>273.13903293848125</v>
      </c>
      <c r="BP18" s="122">
        <v>312.96151439699645</v>
      </c>
      <c r="BQ18" s="122">
        <v>268.0597642198785</v>
      </c>
      <c r="BR18" s="122">
        <v>229.33579804467189</v>
      </c>
      <c r="BS18" s="122">
        <v>158.30361106825106</v>
      </c>
      <c r="BT18" s="122">
        <v>223.08346472681953</v>
      </c>
      <c r="BU18" s="122">
        <v>208.84016644157415</v>
      </c>
      <c r="BV18" s="122">
        <v>138.00532736199327</v>
      </c>
      <c r="BW18" s="122">
        <v>321.65937380316257</v>
      </c>
      <c r="BX18" s="122">
        <v>63.96345289696437</v>
      </c>
      <c r="BY18" s="122">
        <v>0</v>
      </c>
      <c r="BZ18" s="122">
        <v>0</v>
      </c>
      <c r="CA18" s="122">
        <v>542.11182247073884</v>
      </c>
      <c r="CB18" s="122">
        <v>0</v>
      </c>
      <c r="CC18" s="122"/>
      <c r="CD18" s="122"/>
      <c r="CE18" s="122">
        <v>20.78991851076724</v>
      </c>
      <c r="CF18" s="122">
        <v>0</v>
      </c>
      <c r="CG18" s="122">
        <v>75.464272873296196</v>
      </c>
      <c r="CH18" s="122">
        <v>5.8553678621644973</v>
      </c>
      <c r="CI18" s="122">
        <v>99.907744152456189</v>
      </c>
      <c r="CJ18" s="122">
        <v>152.77191036035015</v>
      </c>
      <c r="CK18" s="122">
        <v>368.4327053921603</v>
      </c>
      <c r="CL18" s="122">
        <v>27.567974250370579</v>
      </c>
      <c r="CM18" s="122">
        <v>317.68144845490821</v>
      </c>
      <c r="CN18" s="122">
        <v>308.32991515479256</v>
      </c>
      <c r="CO18" s="122">
        <v>268.4955313585296</v>
      </c>
      <c r="CP18" s="122">
        <v>282.23662825171505</v>
      </c>
      <c r="CQ18" s="122">
        <v>327.99331917053718</v>
      </c>
      <c r="CR18" s="122">
        <v>299.36786240761592</v>
      </c>
      <c r="CS18" s="122">
        <v>280.87209305140107</v>
      </c>
      <c r="CT18" s="122">
        <v>238.88223686133844</v>
      </c>
      <c r="CU18" s="122">
        <v>276.55612178902771</v>
      </c>
      <c r="CV18" s="122">
        <v>264.1289198078972</v>
      </c>
      <c r="CW18" s="122">
        <v>168.25479051611981</v>
      </c>
      <c r="CX18" s="122">
        <v>189.2022870557968</v>
      </c>
      <c r="CY18" s="122">
        <v>405</v>
      </c>
      <c r="CZ18" s="122">
        <v>116.72055395296164</v>
      </c>
      <c r="DA18" s="122">
        <v>120.3796872208908</v>
      </c>
      <c r="DB18" s="122">
        <v>58.003038583792467</v>
      </c>
      <c r="DC18" s="122">
        <v>84.400553105673424</v>
      </c>
      <c r="DD18" s="122">
        <v>113.90283053285027</v>
      </c>
      <c r="DE18" s="122">
        <v>0</v>
      </c>
      <c r="DF18" s="122">
        <v>625.09077092886037</v>
      </c>
      <c r="DG18" s="122">
        <v>0</v>
      </c>
      <c r="DH18" s="122">
        <v>198.56266442945486</v>
      </c>
      <c r="DI18" s="122"/>
      <c r="DJ18" s="122"/>
      <c r="DK18" s="122"/>
      <c r="DL18" s="122"/>
      <c r="DM18" s="122"/>
      <c r="DN18" s="122">
        <v>323.54566401770217</v>
      </c>
      <c r="DO18" s="122">
        <v>305.06596760438424</v>
      </c>
      <c r="DP18" s="122"/>
      <c r="DQ18" s="122">
        <v>0</v>
      </c>
      <c r="DR18" s="122">
        <v>0</v>
      </c>
      <c r="DS18" s="122">
        <v>0</v>
      </c>
      <c r="DT18" s="122">
        <v>389.83758746522233</v>
      </c>
      <c r="DU18" s="122">
        <v>0</v>
      </c>
      <c r="DV18" s="122">
        <v>38.691180481830948</v>
      </c>
      <c r="DW18" s="122">
        <v>747.24192128061475</v>
      </c>
      <c r="DX18" s="122">
        <v>992.79761827961624</v>
      </c>
      <c r="DY18" s="122">
        <v>670.51441185040301</v>
      </c>
      <c r="DZ18" s="122">
        <v>477.28127893421828</v>
      </c>
      <c r="EA18" s="122">
        <v>86.217411782659198</v>
      </c>
      <c r="EB18" s="122">
        <v>476.9820580877946</v>
      </c>
      <c r="EC18" s="122">
        <v>259.1804935919597</v>
      </c>
      <c r="ED18" s="122">
        <v>0</v>
      </c>
      <c r="EE18" s="122">
        <v>0</v>
      </c>
      <c r="EF18" s="122">
        <v>0</v>
      </c>
      <c r="EG18" s="122">
        <v>0</v>
      </c>
      <c r="EH18" s="122">
        <v>204.71779612263171</v>
      </c>
      <c r="EI18" s="122">
        <v>136.3425618666667</v>
      </c>
      <c r="EJ18" s="122">
        <v>136.19057353298689</v>
      </c>
      <c r="EK18" s="122">
        <v>362.35410129434405</v>
      </c>
      <c r="EL18" s="122">
        <v>0</v>
      </c>
      <c r="EM18" s="122">
        <v>390.44594781273304</v>
      </c>
      <c r="FD18">
        <v>0</v>
      </c>
      <c r="FF18">
        <v>0</v>
      </c>
      <c r="FN18">
        <v>0</v>
      </c>
    </row>
    <row r="19" spans="1:170" x14ac:dyDescent="0.35">
      <c r="A19" s="80">
        <f>Bonding!A19</f>
        <v>28</v>
      </c>
      <c r="AE19" s="122">
        <v>419.30326555951319</v>
      </c>
      <c r="AF19" s="122">
        <v>450.36303053136004</v>
      </c>
      <c r="AG19" s="122"/>
      <c r="AH19" s="122">
        <v>518.73982806767651</v>
      </c>
      <c r="AI19" s="122">
        <v>465.13098317045262</v>
      </c>
      <c r="AJ19" s="122">
        <v>341.52157517741426</v>
      </c>
      <c r="AK19" s="122">
        <v>426.37720844338594</v>
      </c>
      <c r="AL19" s="122"/>
      <c r="AM19" s="122"/>
      <c r="AN19" s="122"/>
      <c r="AO19" s="122">
        <v>461.08211199057172</v>
      </c>
      <c r="AP19" s="122">
        <v>463.05954087439466</v>
      </c>
      <c r="AQ19" s="122">
        <v>475.01296364905801</v>
      </c>
      <c r="AR19" s="122">
        <v>417.28505758828976</v>
      </c>
      <c r="AS19" s="122"/>
      <c r="AT19" s="122"/>
      <c r="AU19" s="122">
        <v>390.77139465765401</v>
      </c>
      <c r="AV19" s="122">
        <v>375.27436157590301</v>
      </c>
      <c r="AW19" s="122">
        <v>314.41927316105284</v>
      </c>
      <c r="AX19" s="122">
        <v>284.24356330003206</v>
      </c>
      <c r="AY19" s="122">
        <v>357.42710260838743</v>
      </c>
      <c r="AZ19" s="122">
        <v>376.6600723853964</v>
      </c>
      <c r="BA19" s="122">
        <v>459.16910754832298</v>
      </c>
      <c r="BB19" s="122">
        <v>486.2703980293673</v>
      </c>
      <c r="BC19" s="122">
        <v>389.54142552757452</v>
      </c>
      <c r="BD19" s="122">
        <v>514.97729968186434</v>
      </c>
      <c r="BE19" s="122">
        <v>385.32043955520112</v>
      </c>
      <c r="BF19" s="122">
        <v>418.55152989767856</v>
      </c>
      <c r="BG19" s="122">
        <v>259.06644382218207</v>
      </c>
      <c r="BH19" s="122">
        <v>332.64268724211865</v>
      </c>
      <c r="BI19" s="122">
        <v>576.23678071147117</v>
      </c>
      <c r="BJ19" s="122">
        <v>303.07451720345284</v>
      </c>
      <c r="BK19" s="122">
        <v>340.28200992340908</v>
      </c>
      <c r="BL19" s="122">
        <v>394.781758947632</v>
      </c>
      <c r="BM19" s="122">
        <v>365.77154480589127</v>
      </c>
      <c r="BN19" s="122">
        <v>389.84614864354467</v>
      </c>
      <c r="BO19" s="122">
        <v>381.02017586472232</v>
      </c>
      <c r="BP19" s="122">
        <v>495.1692369340966</v>
      </c>
      <c r="BQ19" s="122">
        <v>437.13029833270019</v>
      </c>
      <c r="BR19" s="122">
        <v>412.94645824946804</v>
      </c>
      <c r="BS19" s="122">
        <v>277.13711212714242</v>
      </c>
      <c r="BT19" s="122">
        <v>389.23920562488797</v>
      </c>
      <c r="BU19" s="122">
        <v>424.5938302779652</v>
      </c>
      <c r="BV19" s="122">
        <v>362.41594665924043</v>
      </c>
      <c r="BW19" s="122">
        <v>427.0559472856076</v>
      </c>
      <c r="BX19" s="122">
        <v>397.14003170858274</v>
      </c>
      <c r="BY19" s="122">
        <v>352.74850099167315</v>
      </c>
      <c r="BZ19" s="122">
        <v>255.72447851313748</v>
      </c>
      <c r="CA19" s="122">
        <v>436.57347841786941</v>
      </c>
      <c r="CB19" s="122">
        <v>0</v>
      </c>
      <c r="CC19" s="122"/>
      <c r="CD19" s="122"/>
      <c r="CE19" s="122">
        <v>270.14269205991241</v>
      </c>
      <c r="CF19" s="122">
        <v>381.71069297383792</v>
      </c>
      <c r="CG19" s="122">
        <v>411.33466460064926</v>
      </c>
      <c r="CH19" s="122">
        <v>396.24688000156203</v>
      </c>
      <c r="CI19" s="122">
        <v>394.39541429453584</v>
      </c>
      <c r="CJ19" s="122">
        <v>430.4545294360056</v>
      </c>
      <c r="CK19" s="122">
        <v>437.01526486317977</v>
      </c>
      <c r="CL19" s="122">
        <v>37.291985692468856</v>
      </c>
      <c r="CM19" s="122">
        <v>599.8774577920417</v>
      </c>
      <c r="CN19" s="122">
        <v>500.64971820347563</v>
      </c>
      <c r="CO19" s="122">
        <v>516.01173313438733</v>
      </c>
      <c r="CP19" s="122">
        <v>540.47683925422587</v>
      </c>
      <c r="CQ19" s="122">
        <v>586.02629293136692</v>
      </c>
      <c r="CR19" s="122">
        <v>512.50380983736227</v>
      </c>
      <c r="CS19" s="122">
        <v>594.04273825601183</v>
      </c>
      <c r="CT19" s="122">
        <v>562.34501693543052</v>
      </c>
      <c r="CU19" s="122">
        <v>531.05531338393905</v>
      </c>
      <c r="CV19" s="122">
        <v>571.11229469277077</v>
      </c>
      <c r="CW19" s="122">
        <v>273.68420252143858</v>
      </c>
      <c r="CX19" s="122">
        <v>376.20181510941586</v>
      </c>
      <c r="CY19" s="122">
        <v>594</v>
      </c>
      <c r="CZ19" s="122">
        <v>460.98517809531063</v>
      </c>
      <c r="DA19" s="122">
        <v>459.85092797660502</v>
      </c>
      <c r="DB19" s="122">
        <v>405.81064718989495</v>
      </c>
      <c r="DC19" s="122">
        <v>395.11496646594969</v>
      </c>
      <c r="DD19" s="122">
        <v>447.90535399527823</v>
      </c>
      <c r="DE19" s="122">
        <v>353.97841764307077</v>
      </c>
      <c r="DF19" s="122">
        <v>492.53278105598127</v>
      </c>
      <c r="DG19" s="122">
        <v>450</v>
      </c>
      <c r="DH19" s="122">
        <v>613.64495489180092</v>
      </c>
      <c r="DI19" s="122"/>
      <c r="DJ19" s="122"/>
      <c r="DK19" s="122"/>
      <c r="DL19" s="122"/>
      <c r="DM19" s="122"/>
      <c r="DN19" s="122">
        <v>434.3272333689934</v>
      </c>
      <c r="DO19" s="122">
        <v>542.05916744178228</v>
      </c>
      <c r="DP19" s="122"/>
      <c r="DQ19" s="122">
        <v>396.57990244714779</v>
      </c>
      <c r="DR19" s="122">
        <v>218.96047870612486</v>
      </c>
      <c r="DS19" s="122">
        <v>331.6243845788602</v>
      </c>
      <c r="DT19" s="122">
        <v>626.26670724805501</v>
      </c>
      <c r="DU19" s="122">
        <v>306.4731277630741</v>
      </c>
      <c r="DV19" s="122">
        <v>259.63189068480654</v>
      </c>
      <c r="DW19" s="122">
        <v>329.79156282944712</v>
      </c>
      <c r="DX19" s="122">
        <v>640.36079613174627</v>
      </c>
      <c r="DY19" s="122">
        <v>420.24177951866886</v>
      </c>
      <c r="DZ19" s="122">
        <v>788.98921717267388</v>
      </c>
      <c r="EA19" s="122">
        <v>281.72597442704858</v>
      </c>
      <c r="EB19" s="122">
        <v>412.62370289356687</v>
      </c>
      <c r="EC19" s="122">
        <v>0</v>
      </c>
      <c r="ED19" s="122">
        <v>114.08687143180849</v>
      </c>
      <c r="EE19" s="122">
        <v>212.47567384077024</v>
      </c>
      <c r="EF19" s="122">
        <v>198.59162349839343</v>
      </c>
      <c r="EG19" s="122">
        <v>620.23349121727165</v>
      </c>
      <c r="EH19" s="122">
        <v>403.57766402277309</v>
      </c>
      <c r="EI19" s="122">
        <v>568.11060340614097</v>
      </c>
      <c r="EJ19" s="122">
        <v>329.50289196363042</v>
      </c>
      <c r="EK19" s="122">
        <v>365.00168932076241</v>
      </c>
      <c r="EL19" s="122">
        <v>26.845793215252613</v>
      </c>
      <c r="EM19" s="122">
        <v>244.4839181289629</v>
      </c>
      <c r="FD19">
        <v>74.640851444700061</v>
      </c>
      <c r="FF19">
        <v>5.5140532000066846</v>
      </c>
      <c r="FN19">
        <v>0</v>
      </c>
    </row>
    <row r="20" spans="1:170" x14ac:dyDescent="0.35">
      <c r="A20" s="80">
        <f>Bonding!A20</f>
        <v>29</v>
      </c>
      <c r="AE20" s="122">
        <v>526.96369058914217</v>
      </c>
      <c r="AF20" s="122">
        <v>416.81867742205827</v>
      </c>
      <c r="AG20" s="122"/>
      <c r="AH20" s="122">
        <v>-61.088716494050921</v>
      </c>
      <c r="AI20" s="122">
        <v>343.51704556124827</v>
      </c>
      <c r="AJ20" s="122">
        <v>355.1139026009904</v>
      </c>
      <c r="AK20" s="122">
        <v>433.82579108175145</v>
      </c>
      <c r="AL20" s="122"/>
      <c r="AM20" s="122"/>
      <c r="AN20" s="122"/>
      <c r="AO20" s="122">
        <v>369.03686882214538</v>
      </c>
      <c r="AP20" s="122">
        <v>426.60263669523277</v>
      </c>
      <c r="AQ20" s="122">
        <v>452.73576282833187</v>
      </c>
      <c r="AR20" s="122">
        <v>369.68706534339594</v>
      </c>
      <c r="AS20" s="122"/>
      <c r="AT20" s="122"/>
      <c r="AU20" s="122">
        <v>268.66156277346892</v>
      </c>
      <c r="AV20" s="122">
        <v>203.60374407941228</v>
      </c>
      <c r="AW20" s="122">
        <v>228.08725496894215</v>
      </c>
      <c r="AX20" s="122">
        <v>182.80109195270003</v>
      </c>
      <c r="AY20" s="122">
        <v>139.84937753827182</v>
      </c>
      <c r="AZ20" s="122">
        <v>260.52102387843775</v>
      </c>
      <c r="BA20" s="122">
        <v>427.88225665128749</v>
      </c>
      <c r="BB20" s="122">
        <v>547.70213861510501</v>
      </c>
      <c r="BC20" s="122">
        <v>513.27168014183928</v>
      </c>
      <c r="BD20" s="122">
        <v>435.9026612501176</v>
      </c>
      <c r="BE20" s="122">
        <v>296.01014686209942</v>
      </c>
      <c r="BF20" s="122">
        <v>312.60696659584607</v>
      </c>
      <c r="BG20" s="122">
        <v>319.52382501284291</v>
      </c>
      <c r="BH20" s="122">
        <v>355.40780060482257</v>
      </c>
      <c r="BI20" s="122">
        <v>419.28365775795726</v>
      </c>
      <c r="BJ20" s="122">
        <v>125.76591546668134</v>
      </c>
      <c r="BK20" s="122">
        <v>0</v>
      </c>
      <c r="BL20" s="122">
        <v>0</v>
      </c>
      <c r="BM20" s="122">
        <v>498.92349424305235</v>
      </c>
      <c r="BN20" s="122">
        <v>646.44791200305292</v>
      </c>
      <c r="BO20" s="122">
        <v>671.01282736910446</v>
      </c>
      <c r="BP20" s="122">
        <v>184.34091217917205</v>
      </c>
      <c r="BQ20" s="122">
        <v>988.11460094492156</v>
      </c>
      <c r="BR20" s="122">
        <v>68.750525202475814</v>
      </c>
      <c r="BS20" s="122">
        <v>0</v>
      </c>
      <c r="BT20" s="122">
        <v>212.39509191971945</v>
      </c>
      <c r="BU20" s="122">
        <v>295.5138818171103</v>
      </c>
      <c r="BV20" s="122">
        <v>334.98959825427647</v>
      </c>
      <c r="BW20" s="122">
        <v>656.62946659482759</v>
      </c>
      <c r="BX20" s="122">
        <v>481.27000429136615</v>
      </c>
      <c r="BY20" s="122">
        <v>543.80673264418579</v>
      </c>
      <c r="BZ20" s="122">
        <v>297.16372011532832</v>
      </c>
      <c r="CA20" s="122">
        <v>367.76555949160189</v>
      </c>
      <c r="CB20" s="122">
        <v>397.93588416241795</v>
      </c>
      <c r="CC20" s="122"/>
      <c r="CD20" s="122"/>
      <c r="CE20" s="122">
        <v>1096.450245884495</v>
      </c>
      <c r="CF20" s="122">
        <v>307.89233966258138</v>
      </c>
      <c r="CG20" s="122">
        <v>1373.154207822211</v>
      </c>
      <c r="CH20" s="122">
        <v>496.76142117496386</v>
      </c>
      <c r="CI20" s="122">
        <v>452.58935308104122</v>
      </c>
      <c r="CJ20" s="122">
        <v>456.48997710188945</v>
      </c>
      <c r="CK20" s="122">
        <v>382.81803045693266</v>
      </c>
      <c r="CL20" s="122">
        <v>89.598102251944553</v>
      </c>
      <c r="CM20" s="122">
        <v>650.24234388362026</v>
      </c>
      <c r="CN20" s="122">
        <v>510.52986816011685</v>
      </c>
      <c r="CO20" s="122">
        <v>527.7051998811728</v>
      </c>
      <c r="CP20" s="122">
        <v>566.29429411996534</v>
      </c>
      <c r="CQ20" s="122">
        <v>788.33986483073249</v>
      </c>
      <c r="CR20" s="122">
        <v>417.13583980629733</v>
      </c>
      <c r="CS20" s="122">
        <v>506.86381071999483</v>
      </c>
      <c r="CT20" s="122">
        <v>406.210505270863</v>
      </c>
      <c r="CU20" s="122">
        <v>463.21257621125091</v>
      </c>
      <c r="CV20" s="122">
        <v>504.66508233235294</v>
      </c>
      <c r="CW20" s="122">
        <v>395.65731041195073</v>
      </c>
      <c r="CX20" s="122">
        <v>445.81642511594521</v>
      </c>
      <c r="CY20" s="122">
        <v>522</v>
      </c>
      <c r="CZ20" s="122">
        <v>1088.2985865491844</v>
      </c>
      <c r="DA20" s="122">
        <v>752.68290549666199</v>
      </c>
      <c r="DB20" s="122">
        <v>691.39057975707431</v>
      </c>
      <c r="DC20" s="122">
        <v>615.506011467024</v>
      </c>
      <c r="DD20" s="122">
        <v>581.46611770205539</v>
      </c>
      <c r="DE20" s="122">
        <v>478.03361029801084</v>
      </c>
      <c r="DF20" s="122">
        <v>407.78244491225206</v>
      </c>
      <c r="DG20" s="122">
        <v>486</v>
      </c>
      <c r="DH20" s="122">
        <v>680.77362002059806</v>
      </c>
      <c r="DI20" s="122"/>
      <c r="DJ20" s="122"/>
      <c r="DK20" s="122"/>
      <c r="DL20" s="122"/>
      <c r="DM20" s="122"/>
      <c r="DN20" s="122">
        <v>636.0188732458472</v>
      </c>
      <c r="DO20" s="122">
        <v>688.05407723488725</v>
      </c>
      <c r="DP20" s="122"/>
      <c r="DQ20" s="122">
        <v>26.428801101816987</v>
      </c>
      <c r="DR20" s="122">
        <v>62.507617513259412</v>
      </c>
      <c r="DS20" s="122">
        <v>96.006041193506292</v>
      </c>
      <c r="DT20" s="122">
        <v>556.36249919912154</v>
      </c>
      <c r="DU20" s="122">
        <v>315.81317084651471</v>
      </c>
      <c r="DV20" s="122">
        <v>150.75860038233895</v>
      </c>
      <c r="DW20" s="122">
        <v>496.95158656162369</v>
      </c>
      <c r="DX20" s="122">
        <v>413.71267027495082</v>
      </c>
      <c r="DY20" s="122">
        <v>0</v>
      </c>
      <c r="DZ20" s="122">
        <v>0</v>
      </c>
      <c r="EA20" s="122">
        <v>1009.8852837599159</v>
      </c>
      <c r="EB20" s="122">
        <v>309.68786658317686</v>
      </c>
      <c r="EC20" s="122">
        <v>417.78442133144449</v>
      </c>
      <c r="ED20" s="122">
        <v>331.69870080588203</v>
      </c>
      <c r="EE20" s="122">
        <v>666.51427324240797</v>
      </c>
      <c r="EF20" s="122">
        <v>365.79943652109876</v>
      </c>
      <c r="EG20" s="122">
        <v>400.11765501302364</v>
      </c>
      <c r="EH20" s="122">
        <v>201.8524406580012</v>
      </c>
      <c r="EI20" s="122">
        <v>254.6509266276789</v>
      </c>
      <c r="EJ20" s="122">
        <v>493.91553287192795</v>
      </c>
      <c r="EK20" s="122">
        <v>352.20999937172724</v>
      </c>
      <c r="EL20" s="122">
        <v>258.85717740453038</v>
      </c>
      <c r="EM20" s="122">
        <v>113.8612155410103</v>
      </c>
      <c r="FD20">
        <v>10.976161133058753</v>
      </c>
      <c r="FF20">
        <v>0</v>
      </c>
      <c r="FN20">
        <v>0</v>
      </c>
    </row>
    <row r="21" spans="1:170" x14ac:dyDescent="0.35">
      <c r="A21" s="80">
        <f>Bonding!A21</f>
        <v>30</v>
      </c>
      <c r="AE21" s="122">
        <v>1495.6784830044505</v>
      </c>
      <c r="AF21" s="122">
        <v>677.30055779646398</v>
      </c>
      <c r="AG21" s="122"/>
      <c r="AH21" s="122">
        <v>457.47856274929882</v>
      </c>
      <c r="AI21" s="122">
        <v>633.42079180324617</v>
      </c>
      <c r="AJ21" s="122">
        <v>435.81139275475294</v>
      </c>
      <c r="AK21" s="122">
        <v>522.67593244865725</v>
      </c>
      <c r="AL21" s="122"/>
      <c r="AM21" s="122"/>
      <c r="AN21" s="122"/>
      <c r="AO21" s="122">
        <v>531.6924040054023</v>
      </c>
      <c r="AP21" s="122">
        <v>563.12518938496419</v>
      </c>
      <c r="AQ21" s="122">
        <v>567.32465558046215</v>
      </c>
      <c r="AR21" s="122">
        <v>454.8906009709608</v>
      </c>
      <c r="AS21" s="122"/>
      <c r="AT21" s="122"/>
      <c r="AU21" s="122">
        <v>451.16625590398496</v>
      </c>
      <c r="AV21" s="122">
        <v>527.33238112234005</v>
      </c>
      <c r="AW21" s="122">
        <v>509.24425672453401</v>
      </c>
      <c r="AX21" s="122">
        <v>488.69565884543442</v>
      </c>
      <c r="AY21" s="122">
        <v>469.85024919841686</v>
      </c>
      <c r="AZ21" s="122">
        <v>510.62417992097068</v>
      </c>
      <c r="BA21" s="122">
        <v>532.19549522597526</v>
      </c>
      <c r="BB21" s="122">
        <v>453.58041220230103</v>
      </c>
      <c r="BC21" s="122">
        <v>513.6420812844375</v>
      </c>
      <c r="BD21" s="122">
        <v>612.09598018253382</v>
      </c>
      <c r="BE21" s="122">
        <v>523.37897463770128</v>
      </c>
      <c r="BF21" s="122">
        <v>594.61298152273821</v>
      </c>
      <c r="BG21" s="122">
        <v>554.90985016138939</v>
      </c>
      <c r="BH21" s="122">
        <v>633.09142162045202</v>
      </c>
      <c r="BI21" s="122">
        <v>624.82271882516216</v>
      </c>
      <c r="BJ21" s="122">
        <v>598.97126435650978</v>
      </c>
      <c r="BK21" s="122">
        <v>580.06912881160463</v>
      </c>
      <c r="BL21" s="122">
        <v>781.26726964444595</v>
      </c>
      <c r="BM21" s="122">
        <v>650.40818052492818</v>
      </c>
      <c r="BN21" s="122">
        <v>480.95830898008154</v>
      </c>
      <c r="BO21" s="122">
        <v>374.93314613627757</v>
      </c>
      <c r="BP21" s="122">
        <v>695.50705599961702</v>
      </c>
      <c r="BQ21" s="122">
        <v>490.87422897020633</v>
      </c>
      <c r="BR21" s="122">
        <v>435.04118443821613</v>
      </c>
      <c r="BS21" s="122">
        <v>346.92394478736014</v>
      </c>
      <c r="BT21" s="122">
        <v>568.0051899099177</v>
      </c>
      <c r="BU21" s="122">
        <v>533.5423161424668</v>
      </c>
      <c r="BV21" s="122">
        <v>546.24847445895648</v>
      </c>
      <c r="BW21" s="122">
        <v>774.45325060834284</v>
      </c>
      <c r="BX21" s="122">
        <v>361.46815776707774</v>
      </c>
      <c r="BY21" s="122">
        <v>330.12177061108434</v>
      </c>
      <c r="BZ21" s="122">
        <v>192.25750206979245</v>
      </c>
      <c r="CA21" s="122">
        <v>845.0070658481817</v>
      </c>
      <c r="CB21" s="122">
        <v>418.45176016262883</v>
      </c>
      <c r="CC21" s="122"/>
      <c r="CD21" s="122"/>
      <c r="CE21" s="122">
        <v>540.70278477293914</v>
      </c>
      <c r="CF21" s="122">
        <v>537.34607537093734</v>
      </c>
      <c r="CG21" s="122">
        <v>688.60431018449106</v>
      </c>
      <c r="CH21" s="122">
        <v>579.44848611276291</v>
      </c>
      <c r="CI21" s="122">
        <v>573.69412002980243</v>
      </c>
      <c r="CJ21" s="122">
        <v>589.79103034706043</v>
      </c>
      <c r="CK21" s="122">
        <v>546.96955506358915</v>
      </c>
      <c r="CL21" s="122">
        <v>129.75564742115563</v>
      </c>
      <c r="CM21" s="122">
        <v>710.1998680524581</v>
      </c>
      <c r="CN21" s="122">
        <v>624.98632219156946</v>
      </c>
      <c r="CO21" s="122">
        <v>585.81335423016651</v>
      </c>
      <c r="CP21" s="122">
        <v>524.46842682596764</v>
      </c>
      <c r="CQ21" s="122">
        <v>619.5224483940367</v>
      </c>
      <c r="CR21" s="122">
        <v>567.86775655075257</v>
      </c>
      <c r="CS21" s="122">
        <v>483.6564406264169</v>
      </c>
      <c r="CT21" s="122">
        <v>495.44370790777589</v>
      </c>
      <c r="CU21" s="122">
        <v>578.36239778641732</v>
      </c>
      <c r="CV21" s="122">
        <v>784.64003761919832</v>
      </c>
      <c r="CW21" s="122">
        <v>579.88810144024478</v>
      </c>
      <c r="CX21" s="122">
        <v>624.4043439470255</v>
      </c>
      <c r="CY21" s="122">
        <v>738</v>
      </c>
      <c r="CZ21" s="122">
        <v>568.58502921167155</v>
      </c>
      <c r="DA21" s="122">
        <v>600.53035094975178</v>
      </c>
      <c r="DB21" s="122">
        <v>498.16508545985641</v>
      </c>
      <c r="DC21" s="122">
        <v>376.79831249392652</v>
      </c>
      <c r="DD21" s="122">
        <v>470.58738476710255</v>
      </c>
      <c r="DE21" s="122">
        <v>209.62804609736324</v>
      </c>
      <c r="DF21" s="122">
        <v>1735.679902697462</v>
      </c>
      <c r="DG21" s="122">
        <v>666</v>
      </c>
      <c r="DH21" s="122">
        <v>1050.4304924433386</v>
      </c>
      <c r="DI21" s="122"/>
      <c r="DJ21" s="122"/>
      <c r="DK21" s="122"/>
      <c r="DL21" s="122"/>
      <c r="DM21" s="122"/>
      <c r="DN21" s="122">
        <v>811.97464165773783</v>
      </c>
      <c r="DO21" s="122">
        <v>714.08113368238537</v>
      </c>
      <c r="DP21" s="122"/>
      <c r="DQ21" s="122">
        <v>500.91850255337323</v>
      </c>
      <c r="DR21" s="122">
        <v>925.18344683707664</v>
      </c>
      <c r="DS21" s="122">
        <v>552.16909992588057</v>
      </c>
      <c r="DT21" s="122">
        <v>542.59637566782112</v>
      </c>
      <c r="DU21" s="122">
        <v>328.06496178825614</v>
      </c>
      <c r="DV21" s="122">
        <v>0</v>
      </c>
      <c r="DW21" s="122">
        <v>0</v>
      </c>
      <c r="DX21" s="122">
        <v>0</v>
      </c>
      <c r="DY21" s="122">
        <v>485.24127721765717</v>
      </c>
      <c r="DZ21" s="122">
        <v>546.71882121204635</v>
      </c>
      <c r="EA21" s="122">
        <v>464.66014437082487</v>
      </c>
      <c r="EB21" s="122">
        <v>388.71000801206048</v>
      </c>
      <c r="EC21" s="122">
        <v>173.72691244406468</v>
      </c>
      <c r="ED21" s="122">
        <v>193.44955009166858</v>
      </c>
      <c r="EE21" s="122">
        <v>310.45344645621009</v>
      </c>
      <c r="EF21" s="122">
        <v>279.82903507010741</v>
      </c>
      <c r="EG21" s="122">
        <v>548.79169004446521</v>
      </c>
      <c r="EH21" s="122">
        <v>571.40947555471428</v>
      </c>
      <c r="EI21" s="122">
        <v>709.52640012643269</v>
      </c>
      <c r="EJ21" s="122">
        <v>802.59255512509435</v>
      </c>
      <c r="EK21" s="122">
        <v>763.95859175165447</v>
      </c>
      <c r="EL21" s="122">
        <v>0</v>
      </c>
      <c r="EM21" s="122">
        <v>0</v>
      </c>
      <c r="FD21">
        <v>629.58520593348089</v>
      </c>
      <c r="FF21">
        <v>674.36420905231398</v>
      </c>
      <c r="FN21">
        <v>0</v>
      </c>
    </row>
    <row r="22" spans="1:170" x14ac:dyDescent="0.35">
      <c r="A22" s="80">
        <f>Bonding!A22</f>
        <v>31</v>
      </c>
      <c r="AE22" s="122">
        <v>504.04247889237757</v>
      </c>
      <c r="AF22" s="122">
        <v>237.31140678131896</v>
      </c>
      <c r="AG22" s="122"/>
      <c r="AH22" s="122">
        <v>-59.470650998308962</v>
      </c>
      <c r="AI22" s="122">
        <v>190.7003931085556</v>
      </c>
      <c r="AJ22" s="122">
        <v>127.58094839998935</v>
      </c>
      <c r="AK22" s="122">
        <v>174.77557969640591</v>
      </c>
      <c r="AL22" s="122"/>
      <c r="AM22" s="122"/>
      <c r="AN22" s="122"/>
      <c r="AO22" s="122">
        <v>125.88422075530359</v>
      </c>
      <c r="AP22" s="122">
        <v>751.83725613238653</v>
      </c>
      <c r="AQ22" s="122">
        <v>327.50254714551716</v>
      </c>
      <c r="AR22" s="122">
        <v>0</v>
      </c>
      <c r="AS22" s="122"/>
      <c r="AT22" s="122"/>
      <c r="AU22" s="122">
        <v>0</v>
      </c>
      <c r="AV22" s="122">
        <v>0</v>
      </c>
      <c r="AW22" s="122">
        <v>0</v>
      </c>
      <c r="AX22" s="122">
        <v>0</v>
      </c>
      <c r="AY22" s="122">
        <v>0</v>
      </c>
      <c r="AZ22" s="122">
        <v>0</v>
      </c>
      <c r="BA22" s="122">
        <v>171.47061074580679</v>
      </c>
      <c r="BB22" s="122">
        <v>415.13349929654049</v>
      </c>
      <c r="BC22" s="122">
        <v>0</v>
      </c>
      <c r="BD22" s="122">
        <v>551.33491923501185</v>
      </c>
      <c r="BE22" s="122">
        <v>0</v>
      </c>
      <c r="BF22" s="122">
        <v>0</v>
      </c>
      <c r="BG22" s="122">
        <v>0</v>
      </c>
      <c r="BH22" s="122">
        <v>0</v>
      </c>
      <c r="BI22" s="122">
        <v>301.78380811131967</v>
      </c>
      <c r="BJ22" s="122">
        <v>0</v>
      </c>
      <c r="BK22" s="122">
        <v>101.92967756506557</v>
      </c>
      <c r="BL22" s="122">
        <v>144.58457228167268</v>
      </c>
      <c r="BM22" s="122">
        <v>254.77383044815676</v>
      </c>
      <c r="BN22" s="122">
        <v>119.29243284239283</v>
      </c>
      <c r="BO22" s="122">
        <v>90.835284413523681</v>
      </c>
      <c r="BP22" s="122">
        <v>218.8329641167729</v>
      </c>
      <c r="BQ22" s="122">
        <v>72.508695655267985</v>
      </c>
      <c r="BR22" s="122">
        <v>18.468907906919572</v>
      </c>
      <c r="BS22" s="122">
        <v>45.020201016464028</v>
      </c>
      <c r="BT22" s="122">
        <v>6.1222418069499573</v>
      </c>
      <c r="BU22" s="122">
        <v>14.712652311343305</v>
      </c>
      <c r="BV22" s="122">
        <v>0</v>
      </c>
      <c r="BW22" s="122">
        <v>310.51166720374698</v>
      </c>
      <c r="BX22" s="122">
        <v>0</v>
      </c>
      <c r="BY22" s="122">
        <v>330.09828707296793</v>
      </c>
      <c r="BZ22" s="122">
        <v>0</v>
      </c>
      <c r="CA22" s="122">
        <v>1449.5565319614441</v>
      </c>
      <c r="CB22" s="122">
        <v>0</v>
      </c>
      <c r="CC22" s="122"/>
      <c r="CD22" s="122"/>
      <c r="CE22" s="122">
        <v>0</v>
      </c>
      <c r="CF22" s="122">
        <v>16.630539121934017</v>
      </c>
      <c r="CG22" s="122">
        <v>136.33467020337946</v>
      </c>
      <c r="CH22" s="122">
        <v>187.12739548735024</v>
      </c>
      <c r="CI22" s="122">
        <v>201.26367612627206</v>
      </c>
      <c r="CJ22" s="122">
        <v>203.95337972423866</v>
      </c>
      <c r="CK22" s="122">
        <v>246.50870609262194</v>
      </c>
      <c r="CL22" s="122">
        <v>0.64111734362363437</v>
      </c>
      <c r="CM22" s="122">
        <v>255.82420443610039</v>
      </c>
      <c r="CN22" s="122">
        <v>250.06136980105094</v>
      </c>
      <c r="CO22" s="122">
        <v>245.31226468414164</v>
      </c>
      <c r="CP22" s="122">
        <v>267.98177485836874</v>
      </c>
      <c r="CQ22" s="122">
        <v>299.32520771879382</v>
      </c>
      <c r="CR22" s="122">
        <v>279.12872415372186</v>
      </c>
      <c r="CS22" s="122">
        <v>352.84061529169549</v>
      </c>
      <c r="CT22" s="122">
        <v>277.38145010979889</v>
      </c>
      <c r="CU22" s="122">
        <v>297.3184349370527</v>
      </c>
      <c r="CV22" s="122">
        <v>339.12619541052112</v>
      </c>
      <c r="CW22" s="122">
        <v>258.62841125264413</v>
      </c>
      <c r="CX22" s="122">
        <v>299.13871209688011</v>
      </c>
      <c r="CY22" s="122">
        <v>342</v>
      </c>
      <c r="CZ22" s="122">
        <v>426.79491786994333</v>
      </c>
      <c r="DA22" s="122">
        <v>397.39899442618395</v>
      </c>
      <c r="DB22" s="122">
        <v>285.43887843985772</v>
      </c>
      <c r="DC22" s="122">
        <v>237.27170503669942</v>
      </c>
      <c r="DD22" s="122">
        <v>250.8071833994544</v>
      </c>
      <c r="DE22" s="122">
        <v>0</v>
      </c>
      <c r="DF22" s="122">
        <v>639.97896541276089</v>
      </c>
      <c r="DG22" s="122">
        <v>270</v>
      </c>
      <c r="DH22" s="122">
        <v>766.22912766472507</v>
      </c>
      <c r="DI22" s="122"/>
      <c r="DJ22" s="122"/>
      <c r="DK22" s="122"/>
      <c r="DL22" s="122"/>
      <c r="DM22" s="122"/>
      <c r="DN22" s="122">
        <v>405.39455383743689</v>
      </c>
      <c r="DO22" s="122">
        <v>317.68096752685159</v>
      </c>
      <c r="DP22" s="122"/>
      <c r="DQ22" s="122">
        <v>257.24035396083093</v>
      </c>
      <c r="DR22" s="122">
        <v>0</v>
      </c>
      <c r="DS22" s="122">
        <v>0</v>
      </c>
      <c r="DT22" s="122">
        <v>0</v>
      </c>
      <c r="DU22" s="122">
        <v>0</v>
      </c>
      <c r="DV22" s="122">
        <v>0</v>
      </c>
      <c r="DW22" s="122">
        <v>0</v>
      </c>
      <c r="DX22" s="122">
        <v>0</v>
      </c>
      <c r="DY22" s="122">
        <v>0</v>
      </c>
      <c r="DZ22" s="122">
        <v>0</v>
      </c>
      <c r="EA22" s="122">
        <v>0</v>
      </c>
      <c r="EB22" s="122">
        <v>20.443165313612578</v>
      </c>
      <c r="EC22" s="122">
        <v>0</v>
      </c>
      <c r="ED22" s="122">
        <v>0</v>
      </c>
      <c r="EE22" s="122">
        <v>0</v>
      </c>
      <c r="EF22" s="122">
        <v>0</v>
      </c>
      <c r="EG22" s="122">
        <v>0</v>
      </c>
      <c r="EH22" s="122">
        <v>366.15369653462761</v>
      </c>
      <c r="EI22" s="122">
        <v>0</v>
      </c>
      <c r="EJ22" s="122">
        <v>0</v>
      </c>
      <c r="EK22" s="122">
        <v>0</v>
      </c>
      <c r="EL22" s="122">
        <v>0</v>
      </c>
      <c r="EM22" s="122">
        <v>0</v>
      </c>
      <c r="FD22">
        <v>64.377707855844974</v>
      </c>
      <c r="FF22">
        <v>242.34442133459578</v>
      </c>
      <c r="FN22">
        <v>0</v>
      </c>
    </row>
    <row r="23" spans="1:170" x14ac:dyDescent="0.35">
      <c r="A23" s="80">
        <f>Bonding!A23</f>
        <v>33</v>
      </c>
      <c r="AE23" s="122">
        <v>805.42231120580482</v>
      </c>
      <c r="AF23" s="122">
        <v>662.9710926223554</v>
      </c>
      <c r="AG23" s="122"/>
      <c r="AH23" s="122">
        <v>268.77731752393532</v>
      </c>
      <c r="AI23" s="122">
        <v>547.54349186845093</v>
      </c>
      <c r="AJ23" s="122">
        <v>374.44803904635251</v>
      </c>
      <c r="AK23" s="122">
        <v>453.739340359778</v>
      </c>
      <c r="AL23" s="122"/>
      <c r="AM23" s="122"/>
      <c r="AN23" s="122"/>
      <c r="AO23" s="122">
        <v>526.29838348816361</v>
      </c>
      <c r="AP23" s="122">
        <v>585.31744056757384</v>
      </c>
      <c r="AQ23" s="122">
        <v>605.40890568245868</v>
      </c>
      <c r="AR23" s="122">
        <v>398.22892765581452</v>
      </c>
      <c r="AS23" s="122"/>
      <c r="AT23" s="122"/>
      <c r="AU23" s="122">
        <v>493.20937158043961</v>
      </c>
      <c r="AV23" s="122">
        <v>471.9674564009332</v>
      </c>
      <c r="AW23" s="122">
        <v>490.0127869319395</v>
      </c>
      <c r="AX23" s="122">
        <v>464.45841517256906</v>
      </c>
      <c r="AY23" s="122">
        <v>470.75627473829763</v>
      </c>
      <c r="AZ23" s="122">
        <v>526.08246067045854</v>
      </c>
      <c r="BA23" s="122">
        <v>635.40159144894164</v>
      </c>
      <c r="BB23" s="122">
        <v>561.47654206978336</v>
      </c>
      <c r="BC23" s="122">
        <v>608.96685993109304</v>
      </c>
      <c r="BD23" s="122">
        <v>583.23822363186025</v>
      </c>
      <c r="BE23" s="122">
        <v>399.05885731615706</v>
      </c>
      <c r="BF23" s="122">
        <v>480.91039953888742</v>
      </c>
      <c r="BG23" s="122">
        <v>311.98814652701134</v>
      </c>
      <c r="BH23" s="122">
        <v>486.84222545652625</v>
      </c>
      <c r="BI23" s="122">
        <v>577.00721499043709</v>
      </c>
      <c r="BJ23" s="122">
        <v>411.85301245709815</v>
      </c>
      <c r="BK23" s="122">
        <v>420.47708848177132</v>
      </c>
      <c r="BL23" s="122">
        <v>446.34880853563305</v>
      </c>
      <c r="BM23" s="122">
        <v>402.58789760570716</v>
      </c>
      <c r="BN23" s="122">
        <v>392.8026555083884</v>
      </c>
      <c r="BO23" s="122">
        <v>395.11471567515213</v>
      </c>
      <c r="BP23" s="122">
        <v>735.58573752821599</v>
      </c>
      <c r="BQ23" s="122">
        <v>405.04684745868849</v>
      </c>
      <c r="BR23" s="122">
        <v>409.01587276538294</v>
      </c>
      <c r="BS23" s="122">
        <v>285.10691895756037</v>
      </c>
      <c r="BT23" s="122">
        <v>483.20485515834434</v>
      </c>
      <c r="BU23" s="122">
        <v>460.61103224492769</v>
      </c>
      <c r="BV23" s="122">
        <v>556.67390950730862</v>
      </c>
      <c r="BW23" s="122">
        <v>552.67820193340947</v>
      </c>
      <c r="BX23" s="122">
        <v>391.18087253368242</v>
      </c>
      <c r="BY23" s="122">
        <v>453.88690337875408</v>
      </c>
      <c r="BZ23" s="122">
        <v>338.53820488432387</v>
      </c>
      <c r="CA23" s="122">
        <v>489.93418659284816</v>
      </c>
      <c r="CB23" s="122">
        <v>242.43824934938456</v>
      </c>
      <c r="CC23" s="122"/>
      <c r="CD23" s="122"/>
      <c r="CE23" s="122">
        <v>214.93840719895962</v>
      </c>
      <c r="CF23" s="122">
        <v>394.67677570759201</v>
      </c>
      <c r="CG23" s="122">
        <v>608.24008734956658</v>
      </c>
      <c r="CH23" s="122">
        <v>727.99828344370724</v>
      </c>
      <c r="CI23" s="122">
        <v>663.1373858878535</v>
      </c>
      <c r="CJ23" s="122">
        <v>611.86783696240627</v>
      </c>
      <c r="CK23" s="122">
        <v>415.86058804564027</v>
      </c>
      <c r="CL23" s="122">
        <v>203.7497375580094</v>
      </c>
      <c r="CM23" s="122">
        <v>623.14529999754927</v>
      </c>
      <c r="CN23" s="122">
        <v>507.19947675136353</v>
      </c>
      <c r="CO23" s="122">
        <v>526.00369612829991</v>
      </c>
      <c r="CP23" s="122">
        <v>510.10666926582377</v>
      </c>
      <c r="CQ23" s="122">
        <v>682.02418741700183</v>
      </c>
      <c r="CR23" s="122">
        <v>439.84546111051088</v>
      </c>
      <c r="CS23" s="122">
        <v>522.10360161285064</v>
      </c>
      <c r="CT23" s="122">
        <v>533.57762045289849</v>
      </c>
      <c r="CU23" s="122">
        <v>400.25300751030744</v>
      </c>
      <c r="CV23" s="122">
        <v>753.58959207290843</v>
      </c>
      <c r="CW23" s="122">
        <v>420.01748917604232</v>
      </c>
      <c r="CX23" s="122">
        <v>485.26064539384504</v>
      </c>
      <c r="CY23" s="122">
        <v>630</v>
      </c>
      <c r="CZ23" s="122">
        <v>619.88194166059088</v>
      </c>
      <c r="DA23" s="122">
        <v>864.69714976076659</v>
      </c>
      <c r="DB23" s="122">
        <v>758.91044384792383</v>
      </c>
      <c r="DC23" s="122">
        <v>1130.6066269305563</v>
      </c>
      <c r="DD23" s="122">
        <v>750.70174464465413</v>
      </c>
      <c r="DE23" s="122">
        <v>484.22175848357517</v>
      </c>
      <c r="DF23" s="122">
        <v>504.61876562696688</v>
      </c>
      <c r="DG23" s="122">
        <v>576</v>
      </c>
      <c r="DH23" s="122">
        <v>1080.8413342585375</v>
      </c>
      <c r="DI23" s="122"/>
      <c r="DJ23" s="122"/>
      <c r="DK23" s="122"/>
      <c r="DL23" s="122"/>
      <c r="DM23" s="122"/>
      <c r="DN23" s="122">
        <v>1792.5626520546532</v>
      </c>
      <c r="DO23" s="122">
        <v>0</v>
      </c>
      <c r="DP23" s="122"/>
      <c r="DQ23" s="122">
        <v>407.84302045441899</v>
      </c>
      <c r="DR23" s="122">
        <v>284.67101250599308</v>
      </c>
      <c r="DS23" s="122">
        <v>210.53561652169191</v>
      </c>
      <c r="DT23" s="122">
        <v>567.12602544530898</v>
      </c>
      <c r="DU23" s="122">
        <v>328.64518010763237</v>
      </c>
      <c r="DV23" s="122">
        <v>264.64950283669594</v>
      </c>
      <c r="DW23" s="122">
        <v>852.61410394002894</v>
      </c>
      <c r="DX23" s="122">
        <v>648.2330557247119</v>
      </c>
      <c r="DY23" s="122">
        <v>469.00205656673927</v>
      </c>
      <c r="DZ23" s="122">
        <v>211.45606251329968</v>
      </c>
      <c r="EA23" s="122">
        <v>459.78102676804218</v>
      </c>
      <c r="EB23" s="122">
        <v>101.73311543974451</v>
      </c>
      <c r="EC23" s="122">
        <v>0</v>
      </c>
      <c r="ED23" s="122">
        <v>0</v>
      </c>
      <c r="EE23" s="122">
        <v>175.20610619424602</v>
      </c>
      <c r="EF23" s="122">
        <v>512.96693659833682</v>
      </c>
      <c r="EG23" s="122">
        <v>1066.2753009591449</v>
      </c>
      <c r="EH23" s="122">
        <v>295.78853888388369</v>
      </c>
      <c r="EI23" s="122">
        <v>260.61174524086181</v>
      </c>
      <c r="EJ23" s="122">
        <v>536.19486730242897</v>
      </c>
      <c r="EK23" s="122">
        <v>478.8486572404509</v>
      </c>
      <c r="EL23" s="122">
        <v>267.89970819010966</v>
      </c>
      <c r="EM23" s="122">
        <v>0</v>
      </c>
      <c r="FD23">
        <v>0</v>
      </c>
      <c r="FF23">
        <v>0</v>
      </c>
      <c r="FN23">
        <v>0</v>
      </c>
    </row>
    <row r="24" spans="1:170" x14ac:dyDescent="0.35">
      <c r="A24" s="80">
        <f>Bonding!A24</f>
        <v>34</v>
      </c>
      <c r="AE24" s="122">
        <v>295.70701797921743</v>
      </c>
      <c r="AF24" s="122">
        <v>270.87945376624828</v>
      </c>
      <c r="AG24" s="122"/>
      <c r="AH24" s="122">
        <v>268.92728849327386</v>
      </c>
      <c r="AI24" s="122">
        <v>277.51914967787928</v>
      </c>
      <c r="AJ24" s="122">
        <v>239.15697494443458</v>
      </c>
      <c r="AK24" s="122">
        <v>277.38228243052299</v>
      </c>
      <c r="AL24" s="122"/>
      <c r="AM24" s="122"/>
      <c r="AN24" s="122"/>
      <c r="AO24" s="122">
        <v>427.53753813295538</v>
      </c>
      <c r="AP24" s="122">
        <v>418.58328922044757</v>
      </c>
      <c r="AQ24" s="122">
        <v>599.91197870550616</v>
      </c>
      <c r="AR24" s="122">
        <v>820.52299911629575</v>
      </c>
      <c r="AS24" s="122"/>
      <c r="AT24" s="122"/>
      <c r="AU24" s="122">
        <v>310.48632778961047</v>
      </c>
      <c r="AV24" s="122">
        <v>334.62163057409265</v>
      </c>
      <c r="AW24" s="122">
        <v>366.36448242314378</v>
      </c>
      <c r="AX24" s="122">
        <v>338.02533238762123</v>
      </c>
      <c r="AY24" s="122">
        <v>350.71793575161962</v>
      </c>
      <c r="AZ24" s="122">
        <v>303.67958819747912</v>
      </c>
      <c r="BA24" s="122">
        <v>310.17377690133111</v>
      </c>
      <c r="BB24" s="122">
        <v>244.85554489745488</v>
      </c>
      <c r="BC24" s="122">
        <v>320.92393639234655</v>
      </c>
      <c r="BD24" s="122">
        <v>313.45864489709572</v>
      </c>
      <c r="BE24" s="122">
        <v>271.22167204672365</v>
      </c>
      <c r="BF24" s="122">
        <v>273.55331662779179</v>
      </c>
      <c r="BG24" s="122">
        <v>231.54411591631074</v>
      </c>
      <c r="BH24" s="122">
        <v>281.23340099113904</v>
      </c>
      <c r="BI24" s="122">
        <v>301.95341245930643</v>
      </c>
      <c r="BJ24" s="122">
        <v>285.82020252574648</v>
      </c>
      <c r="BK24" s="122">
        <v>235.36779118643364</v>
      </c>
      <c r="BL24" s="122">
        <v>187.66050930600738</v>
      </c>
      <c r="BM24" s="122">
        <v>198.58310474631932</v>
      </c>
      <c r="BN24" s="122">
        <v>163.30308083043403</v>
      </c>
      <c r="BO24" s="122">
        <v>216.14277143100537</v>
      </c>
      <c r="BP24" s="122">
        <v>346.212657485303</v>
      </c>
      <c r="BQ24" s="122">
        <v>190.07010006460351</v>
      </c>
      <c r="BR24" s="122">
        <v>200.22359788953833</v>
      </c>
      <c r="BS24" s="122">
        <v>150.3170559982772</v>
      </c>
      <c r="BT24" s="122">
        <v>258.91785437700673</v>
      </c>
      <c r="BU24" s="122">
        <v>144.75938517928469</v>
      </c>
      <c r="BV24" s="122">
        <v>51.350645491059296</v>
      </c>
      <c r="BW24" s="122">
        <v>839.3462807596726</v>
      </c>
      <c r="BX24" s="122">
        <v>0</v>
      </c>
      <c r="BY24" s="122">
        <v>81.743030767223672</v>
      </c>
      <c r="BZ24" s="122">
        <v>193.2505515504821</v>
      </c>
      <c r="CA24" s="122">
        <v>356.40019294075938</v>
      </c>
      <c r="CB24" s="122">
        <v>152.3792498295889</v>
      </c>
      <c r="CC24" s="122"/>
      <c r="CD24" s="122"/>
      <c r="CE24" s="122">
        <v>252.55443664896552</v>
      </c>
      <c r="CF24" s="122">
        <v>363.46565701663428</v>
      </c>
      <c r="CG24" s="122">
        <v>323.72782975861014</v>
      </c>
      <c r="CH24" s="122">
        <v>303.23090126300963</v>
      </c>
      <c r="CI24" s="122">
        <v>313.55461570516673</v>
      </c>
      <c r="CJ24" s="122">
        <v>316.38270857778008</v>
      </c>
      <c r="CK24" s="122">
        <v>240.57272710314277</v>
      </c>
      <c r="CL24" s="122">
        <v>7.6588588840018534</v>
      </c>
      <c r="CM24" s="122">
        <v>494.18784771375175</v>
      </c>
      <c r="CN24" s="122">
        <v>364.22455558920825</v>
      </c>
      <c r="CO24" s="122">
        <v>366.87025813383752</v>
      </c>
      <c r="CP24" s="122">
        <v>400.83058598630151</v>
      </c>
      <c r="CQ24" s="122">
        <v>404.69727014416299</v>
      </c>
      <c r="CR24" s="122">
        <v>329.6670802049602</v>
      </c>
      <c r="CS24" s="122">
        <v>343.89194014043716</v>
      </c>
      <c r="CT24" s="122">
        <v>392.71241589839002</v>
      </c>
      <c r="CU24" s="122">
        <v>386.0636989731164</v>
      </c>
      <c r="CV24" s="122">
        <v>761.28611986156398</v>
      </c>
      <c r="CW24" s="122">
        <v>358.32904391330737</v>
      </c>
      <c r="CX24" s="122">
        <v>386.92929944614929</v>
      </c>
      <c r="CY24" s="122">
        <v>468</v>
      </c>
      <c r="CZ24" s="122">
        <v>465.37969093689833</v>
      </c>
      <c r="DA24" s="122">
        <v>574.21119070231055</v>
      </c>
      <c r="DB24" s="122">
        <v>371.99278556769468</v>
      </c>
      <c r="DC24" s="122">
        <v>598.26817595351508</v>
      </c>
      <c r="DD24" s="122">
        <v>673.91156487147111</v>
      </c>
      <c r="DE24" s="122">
        <v>463.13962425514694</v>
      </c>
      <c r="DF24" s="122">
        <v>542.44964795255055</v>
      </c>
      <c r="DG24" s="122">
        <v>603</v>
      </c>
      <c r="DH24" s="122">
        <v>940.20707185525453</v>
      </c>
      <c r="DI24" s="122"/>
      <c r="DJ24" s="122"/>
      <c r="DK24" s="122"/>
      <c r="DL24" s="122"/>
      <c r="DM24" s="122"/>
      <c r="DN24" s="122">
        <v>998.39040282639564</v>
      </c>
      <c r="DO24" s="122">
        <v>59.188990263716242</v>
      </c>
      <c r="DP24" s="122"/>
      <c r="DQ24" s="122">
        <v>16.588556498651155</v>
      </c>
      <c r="DR24" s="122">
        <v>0</v>
      </c>
      <c r="DS24" s="122">
        <v>0</v>
      </c>
      <c r="DT24" s="122">
        <v>541.28436678995604</v>
      </c>
      <c r="DU24" s="122">
        <v>0</v>
      </c>
      <c r="DV24" s="122">
        <v>0</v>
      </c>
      <c r="DW24" s="122">
        <v>0</v>
      </c>
      <c r="DX24" s="122">
        <v>59.603167449375931</v>
      </c>
      <c r="DY24" s="122">
        <v>22.532258834656854</v>
      </c>
      <c r="DZ24" s="122">
        <v>0</v>
      </c>
      <c r="EA24" s="122">
        <v>645.6899181131862</v>
      </c>
      <c r="EB24" s="122">
        <v>795.41190122228329</v>
      </c>
      <c r="EC24" s="122">
        <v>335.73440134318787</v>
      </c>
      <c r="ED24" s="122">
        <v>572.37634602165849</v>
      </c>
      <c r="EE24" s="122">
        <v>549.93942015947721</v>
      </c>
      <c r="EF24" s="122">
        <v>194.31751514745903</v>
      </c>
      <c r="EG24" s="122">
        <v>0</v>
      </c>
      <c r="EH24" s="122">
        <v>214.42683821692583</v>
      </c>
      <c r="EI24" s="122">
        <v>80.032979490833753</v>
      </c>
      <c r="EJ24" s="122">
        <v>242.69980402642926</v>
      </c>
      <c r="EK24" s="122">
        <v>0</v>
      </c>
      <c r="EL24" s="122">
        <v>0</v>
      </c>
      <c r="EM24" s="122">
        <v>0</v>
      </c>
      <c r="FD24">
        <v>320.17181148230924</v>
      </c>
      <c r="FF24">
        <v>228.38811505455422</v>
      </c>
      <c r="FN24">
        <v>0</v>
      </c>
    </row>
    <row r="25" spans="1:170" x14ac:dyDescent="0.35">
      <c r="A25" s="80">
        <f>Bonding!A25</f>
        <v>35</v>
      </c>
      <c r="AE25" s="122">
        <v>682.31369568864886</v>
      </c>
      <c r="AF25" s="122">
        <v>775.63654557187465</v>
      </c>
      <c r="AG25" s="122"/>
      <c r="AH25" s="122">
        <v>200.06444536216887</v>
      </c>
      <c r="AI25" s="122">
        <v>721.88488069350819</v>
      </c>
      <c r="AJ25" s="122">
        <v>397.58923206768458</v>
      </c>
      <c r="AK25" s="122">
        <v>651.86011511523009</v>
      </c>
      <c r="AL25" s="122"/>
      <c r="AM25" s="122"/>
      <c r="AN25" s="122"/>
      <c r="AO25" s="122">
        <v>136.0389190459405</v>
      </c>
      <c r="AP25" s="122">
        <v>482.12794699950291</v>
      </c>
      <c r="AQ25" s="122">
        <v>514.3592327872268</v>
      </c>
      <c r="AR25" s="122">
        <v>420.13719623448009</v>
      </c>
      <c r="AS25" s="122"/>
      <c r="AT25" s="122"/>
      <c r="AU25" s="122">
        <v>567.6882158128069</v>
      </c>
      <c r="AV25" s="122">
        <v>563.3367786143657</v>
      </c>
      <c r="AW25" s="122">
        <v>528.91436460473221</v>
      </c>
      <c r="AX25" s="122">
        <v>391.91464327921364</v>
      </c>
      <c r="AY25" s="122">
        <v>384.72375546170304</v>
      </c>
      <c r="AZ25" s="122">
        <v>557.27758653434842</v>
      </c>
      <c r="BA25" s="122">
        <v>622.32250147650336</v>
      </c>
      <c r="BB25" s="122">
        <v>648.06277142883528</v>
      </c>
      <c r="BC25" s="122">
        <v>321.9790724184914</v>
      </c>
      <c r="BD25" s="122">
        <v>1035.0455018040773</v>
      </c>
      <c r="BE25" s="122">
        <v>355.65681756311261</v>
      </c>
      <c r="BF25" s="122">
        <v>230.66609978039412</v>
      </c>
      <c r="BG25" s="122">
        <v>0</v>
      </c>
      <c r="BH25" s="122">
        <v>0</v>
      </c>
      <c r="BI25" s="122">
        <v>2906.8804029774301</v>
      </c>
      <c r="BJ25" s="122">
        <v>0</v>
      </c>
      <c r="BK25" s="122">
        <v>51.405052573279249</v>
      </c>
      <c r="BL25" s="122">
        <v>94.175367903727363</v>
      </c>
      <c r="BM25" s="122">
        <v>139.70054806431682</v>
      </c>
      <c r="BN25" s="122">
        <v>137.31508898811174</v>
      </c>
      <c r="BO25" s="122">
        <v>118.02492165204926</v>
      </c>
      <c r="BP25" s="122">
        <v>1348.8218222751357</v>
      </c>
      <c r="BQ25" s="122">
        <v>0</v>
      </c>
      <c r="BR25" s="122">
        <v>0</v>
      </c>
      <c r="BS25" s="122">
        <v>0</v>
      </c>
      <c r="BT25" s="122">
        <v>0</v>
      </c>
      <c r="BU25" s="122">
        <v>0</v>
      </c>
      <c r="BV25" s="122">
        <v>0</v>
      </c>
      <c r="BW25" s="122">
        <v>4579.72674704371</v>
      </c>
      <c r="BX25" s="122">
        <v>712.06113650183897</v>
      </c>
      <c r="BY25" s="122">
        <v>701.32324482866352</v>
      </c>
      <c r="BZ25" s="122">
        <v>537.45241466355606</v>
      </c>
      <c r="CA25" s="122">
        <v>723.6984318696766</v>
      </c>
      <c r="CB25" s="122">
        <v>0</v>
      </c>
      <c r="CC25" s="122"/>
      <c r="CD25" s="122"/>
      <c r="CE25" s="122">
        <v>0</v>
      </c>
      <c r="CF25" s="122">
        <v>0</v>
      </c>
      <c r="CG25" s="122">
        <v>709.97248622827976</v>
      </c>
      <c r="CH25" s="122">
        <v>501.03142137611115</v>
      </c>
      <c r="CI25" s="122">
        <v>214.18305111864456</v>
      </c>
      <c r="CJ25" s="122">
        <v>311.54841004189052</v>
      </c>
      <c r="CK25" s="122">
        <v>1221.4322379592807</v>
      </c>
      <c r="CL25" s="122">
        <v>0</v>
      </c>
      <c r="CM25" s="122">
        <v>775.55903520913796</v>
      </c>
      <c r="CN25" s="122">
        <v>593.64686366378101</v>
      </c>
      <c r="CO25" s="122">
        <v>547.00909596071915</v>
      </c>
      <c r="CP25" s="122">
        <v>701.08769200281279</v>
      </c>
      <c r="CQ25" s="122">
        <v>917.63766677277033</v>
      </c>
      <c r="CR25" s="122">
        <v>545.15776199452694</v>
      </c>
      <c r="CS25" s="122">
        <v>448.1207604305132</v>
      </c>
      <c r="CT25" s="122">
        <v>325.81762312331642</v>
      </c>
      <c r="CU25" s="122">
        <v>274.99907217316928</v>
      </c>
      <c r="CV25" s="122">
        <v>498.36467282706366</v>
      </c>
      <c r="CW25" s="122">
        <v>165.59932690525264</v>
      </c>
      <c r="CX25" s="122">
        <v>526.77403462155007</v>
      </c>
      <c r="CY25" s="122">
        <v>900</v>
      </c>
      <c r="CZ25" s="122">
        <v>561.86512565996213</v>
      </c>
      <c r="DA25" s="122">
        <v>514.53948487623552</v>
      </c>
      <c r="DB25" s="122">
        <v>359.08179133216055</v>
      </c>
      <c r="DC25" s="122">
        <v>420.90912877530184</v>
      </c>
      <c r="DD25" s="122">
        <v>302.06323352254094</v>
      </c>
      <c r="DE25" s="122">
        <v>0</v>
      </c>
      <c r="DF25" s="122">
        <v>2916.7104803808152</v>
      </c>
      <c r="DG25" s="122">
        <v>0</v>
      </c>
      <c r="DH25" s="122">
        <v>737.44463363824229</v>
      </c>
      <c r="DI25" s="122"/>
      <c r="DJ25" s="122"/>
      <c r="DK25" s="122"/>
      <c r="DL25" s="122"/>
      <c r="DM25" s="122"/>
      <c r="DN25" s="122">
        <v>695.82015720615016</v>
      </c>
      <c r="DO25" s="122">
        <v>697.4469627968025</v>
      </c>
      <c r="DP25" s="122"/>
      <c r="DQ25" s="122">
        <v>306.31963878985448</v>
      </c>
      <c r="DR25" s="122">
        <v>757.4747655234404</v>
      </c>
      <c r="DS25" s="122">
        <v>641.59084415496727</v>
      </c>
      <c r="DT25" s="122">
        <v>878.70693901652646</v>
      </c>
      <c r="DU25" s="122">
        <v>695.44434024386032</v>
      </c>
      <c r="DV25" s="122">
        <v>1439.6537894136379</v>
      </c>
      <c r="DW25" s="122">
        <v>1358.0205069388305</v>
      </c>
      <c r="DX25" s="122">
        <v>788.87017147279209</v>
      </c>
      <c r="DY25" s="122">
        <v>0</v>
      </c>
      <c r="DZ25" s="122">
        <v>0</v>
      </c>
      <c r="EA25" s="122">
        <v>677.50455498196095</v>
      </c>
      <c r="EB25" s="122">
        <v>1526.6626600624634</v>
      </c>
      <c r="EC25" s="122">
        <v>0</v>
      </c>
      <c r="ED25" s="122">
        <v>0</v>
      </c>
      <c r="EE25" s="122">
        <v>0</v>
      </c>
      <c r="EF25" s="122">
        <v>0</v>
      </c>
      <c r="EG25" s="122">
        <v>84.192286872510607</v>
      </c>
      <c r="EH25" s="122">
        <v>1088.7073094455982</v>
      </c>
      <c r="EI25" s="122">
        <v>173.59080420901233</v>
      </c>
      <c r="EJ25" s="122">
        <v>863.41184582938183</v>
      </c>
      <c r="EK25" s="122">
        <v>246.52691873116595</v>
      </c>
      <c r="EL25" s="122">
        <v>72.451655336381265</v>
      </c>
      <c r="EM25" s="122">
        <v>169.03591462046052</v>
      </c>
      <c r="FD25">
        <v>337.87881787101315</v>
      </c>
      <c r="FF25">
        <v>249.70400824073508</v>
      </c>
      <c r="FN25">
        <v>0</v>
      </c>
    </row>
    <row r="26" spans="1:170" x14ac:dyDescent="0.35">
      <c r="A26" s="80">
        <f>Bonding!A26</f>
        <v>39</v>
      </c>
      <c r="AE26" s="122">
        <v>993.92030466570714</v>
      </c>
      <c r="AF26" s="122">
        <v>882.38109299335133</v>
      </c>
      <c r="AG26" s="122"/>
      <c r="AH26" s="122">
        <v>871.10078338350797</v>
      </c>
      <c r="AI26" s="122">
        <v>950.98900821096652</v>
      </c>
      <c r="AJ26" s="122">
        <v>794.5260074989784</v>
      </c>
      <c r="AK26" s="122">
        <v>929.37140652648236</v>
      </c>
      <c r="AL26" s="122"/>
      <c r="AM26" s="122"/>
      <c r="AN26" s="122"/>
      <c r="AO26" s="122">
        <v>956.62611339611794</v>
      </c>
      <c r="AP26" s="122">
        <v>973.25252067665099</v>
      </c>
      <c r="AQ26" s="122">
        <v>980.20845739635308</v>
      </c>
      <c r="AR26" s="122">
        <v>836.29757297895412</v>
      </c>
      <c r="AS26" s="122"/>
      <c r="AT26" s="122"/>
      <c r="AU26" s="122">
        <v>856.6252353137736</v>
      </c>
      <c r="AV26" s="122">
        <v>873.36091910175048</v>
      </c>
      <c r="AW26" s="122">
        <v>879.90408951073346</v>
      </c>
      <c r="AX26" s="122">
        <v>802.82145779174971</v>
      </c>
      <c r="AY26" s="122">
        <v>830.61491386341436</v>
      </c>
      <c r="AZ26" s="122">
        <v>878.18936935694524</v>
      </c>
      <c r="BA26" s="122">
        <v>874.14914271738962</v>
      </c>
      <c r="BB26" s="122">
        <v>918.14250520300391</v>
      </c>
      <c r="BC26" s="122">
        <v>963.72585564373617</v>
      </c>
      <c r="BD26" s="122">
        <v>990.49839764667217</v>
      </c>
      <c r="BE26" s="122">
        <v>924.07025029734223</v>
      </c>
      <c r="BF26" s="122">
        <v>885.10293974409524</v>
      </c>
      <c r="BG26" s="122">
        <v>823.67479016464972</v>
      </c>
      <c r="BH26" s="122">
        <v>1270.3130877124042</v>
      </c>
      <c r="BI26" s="122">
        <v>688.83433152237342</v>
      </c>
      <c r="BJ26" s="122">
        <v>945.56212519175563</v>
      </c>
      <c r="BK26" s="122">
        <v>866.34471687821326</v>
      </c>
      <c r="BL26" s="122">
        <v>846.71201395748642</v>
      </c>
      <c r="BM26" s="122">
        <v>850.43615060837487</v>
      </c>
      <c r="BN26" s="122">
        <v>932.82484115836928</v>
      </c>
      <c r="BO26" s="122">
        <v>853.4642684744266</v>
      </c>
      <c r="BP26" s="122">
        <v>927.94768371040448</v>
      </c>
      <c r="BQ26" s="122">
        <v>871.75665312695128</v>
      </c>
      <c r="BR26" s="122">
        <v>838.39707606931802</v>
      </c>
      <c r="BS26" s="122">
        <v>648.27764702976492</v>
      </c>
      <c r="BT26" s="122">
        <v>808.34296195542868</v>
      </c>
      <c r="BU26" s="122">
        <v>929.85254058597218</v>
      </c>
      <c r="BV26" s="122">
        <v>805.42612472477344</v>
      </c>
      <c r="BW26" s="122">
        <v>887.26469526740959</v>
      </c>
      <c r="BX26" s="122">
        <v>912.35168244831141</v>
      </c>
      <c r="BY26" s="122">
        <v>842.60750243847565</v>
      </c>
      <c r="BZ26" s="122">
        <v>823.12953258061657</v>
      </c>
      <c r="CA26" s="122">
        <v>937.10673910041703</v>
      </c>
      <c r="CB26" s="122">
        <v>71.578233133440847</v>
      </c>
      <c r="CC26" s="122"/>
      <c r="CD26" s="122"/>
      <c r="CE26" s="122">
        <v>792.75324769219071</v>
      </c>
      <c r="CF26" s="122">
        <v>754.89509467064136</v>
      </c>
      <c r="CG26" s="122">
        <v>909.56946923521457</v>
      </c>
      <c r="CH26" s="122">
        <v>856.783686632941</v>
      </c>
      <c r="CI26" s="122">
        <v>903.12798825937921</v>
      </c>
      <c r="CJ26" s="122">
        <v>919.93168364162807</v>
      </c>
      <c r="CK26" s="122">
        <v>835.68460283985735</v>
      </c>
      <c r="CL26" s="122">
        <v>332.07750481782443</v>
      </c>
      <c r="CM26" s="122">
        <v>1054.3186504749826</v>
      </c>
      <c r="CN26" s="122">
        <v>855.18983744683476</v>
      </c>
      <c r="CO26" s="122">
        <v>824.75049585354839</v>
      </c>
      <c r="CP26" s="122">
        <v>828.18786628032024</v>
      </c>
      <c r="CQ26" s="122">
        <v>970.17544736078639</v>
      </c>
      <c r="CR26" s="122">
        <v>852.15078269901494</v>
      </c>
      <c r="CS26" s="122">
        <v>948.64276802300583</v>
      </c>
      <c r="CT26" s="122">
        <v>930.97440699649201</v>
      </c>
      <c r="CU26" s="122">
        <v>935.33524553694554</v>
      </c>
      <c r="CV26" s="122">
        <v>962.83624929226471</v>
      </c>
      <c r="CW26" s="122">
        <v>705.0841768595244</v>
      </c>
      <c r="CX26" s="122">
        <v>840.85137790086196</v>
      </c>
      <c r="CY26" s="122">
        <v>981</v>
      </c>
      <c r="CZ26" s="122">
        <v>869.31884318173377</v>
      </c>
      <c r="DA26" s="122">
        <v>867.13464217345552</v>
      </c>
      <c r="DB26" s="122">
        <v>750.49465886236123</v>
      </c>
      <c r="DC26" s="122">
        <v>703.42432026228391</v>
      </c>
      <c r="DD26" s="122">
        <v>738.81525116772877</v>
      </c>
      <c r="DE26" s="122">
        <v>656.53264613323074</v>
      </c>
      <c r="DF26" s="122">
        <v>1070.2124580551229</v>
      </c>
      <c r="DG26" s="122">
        <v>657</v>
      </c>
      <c r="DH26" s="122">
        <v>1344.0806879812915</v>
      </c>
      <c r="DI26" s="122"/>
      <c r="DJ26" s="122"/>
      <c r="DK26" s="122"/>
      <c r="DL26" s="122"/>
      <c r="DM26" s="122"/>
      <c r="DN26" s="122">
        <v>818.33406539004682</v>
      </c>
      <c r="DO26" s="122">
        <v>1017.5536794906483</v>
      </c>
      <c r="DP26" s="122"/>
      <c r="DQ26" s="122">
        <v>709.10140466159589</v>
      </c>
      <c r="DR26" s="122">
        <v>349.52600752613762</v>
      </c>
      <c r="DS26" s="122">
        <v>342.92726761088852</v>
      </c>
      <c r="DT26" s="122">
        <v>766.43694391812232</v>
      </c>
      <c r="DU26" s="122">
        <v>713.82302718946403</v>
      </c>
      <c r="DV26" s="122">
        <v>1188.5362641440056</v>
      </c>
      <c r="DW26" s="122">
        <v>852.84118087942272</v>
      </c>
      <c r="DX26" s="122">
        <v>200.13931817012838</v>
      </c>
      <c r="DY26" s="122">
        <v>0</v>
      </c>
      <c r="DZ26" s="122">
        <v>233.90308764980247</v>
      </c>
      <c r="EA26" s="122">
        <v>635.822726256328</v>
      </c>
      <c r="EB26" s="122">
        <v>472.48209903085797</v>
      </c>
      <c r="EC26" s="122">
        <v>2251.5382483215089</v>
      </c>
      <c r="ED26" s="122">
        <v>1156.4069365815258</v>
      </c>
      <c r="EE26" s="122">
        <v>1565.4573551347321</v>
      </c>
      <c r="EF26" s="122">
        <v>1173.6999083735082</v>
      </c>
      <c r="EG26" s="122">
        <v>1115.7153572150771</v>
      </c>
      <c r="EH26" s="122">
        <v>741.55057389774095</v>
      </c>
      <c r="EI26" s="122">
        <v>315.69439727662649</v>
      </c>
      <c r="EJ26" s="122">
        <v>731.23756266578459</v>
      </c>
      <c r="EK26" s="122">
        <v>1080.3941420592737</v>
      </c>
      <c r="EL26" s="122">
        <v>634.50304772498248</v>
      </c>
      <c r="EM26" s="122">
        <v>1288.2285824377284</v>
      </c>
      <c r="FD26">
        <v>190.44101338244198</v>
      </c>
      <c r="FF26">
        <v>267.11604007039716</v>
      </c>
      <c r="FN26">
        <v>0</v>
      </c>
    </row>
    <row r="27" spans="1:170" x14ac:dyDescent="0.35">
      <c r="A27" s="80">
        <f>Bonding!A27</f>
        <v>40</v>
      </c>
      <c r="AE27" s="122">
        <v>422.2909602831453</v>
      </c>
      <c r="AF27" s="122">
        <v>334.84941920000756</v>
      </c>
      <c r="AG27" s="122"/>
      <c r="AH27" s="122">
        <v>329.15322157080652</v>
      </c>
      <c r="AI27" s="122">
        <v>379.34221283533486</v>
      </c>
      <c r="AJ27" s="122">
        <v>322.70698468925804</v>
      </c>
      <c r="AK27" s="122">
        <v>386.52028406557974</v>
      </c>
      <c r="AL27" s="122"/>
      <c r="AM27" s="122"/>
      <c r="AN27" s="122"/>
      <c r="AO27" s="122">
        <v>425.74520374462043</v>
      </c>
      <c r="AP27" s="122">
        <v>437.94076083020246</v>
      </c>
      <c r="AQ27" s="122">
        <v>447.86459946711403</v>
      </c>
      <c r="AR27" s="122">
        <v>395.11303374528785</v>
      </c>
      <c r="AS27" s="122"/>
      <c r="AT27" s="122"/>
      <c r="AU27" s="122">
        <v>379.3072125373547</v>
      </c>
      <c r="AV27" s="122">
        <v>388.89903134432012</v>
      </c>
      <c r="AW27" s="122">
        <v>404.91781263189921</v>
      </c>
      <c r="AX27" s="122">
        <v>387.41734126975507</v>
      </c>
      <c r="AY27" s="122">
        <v>350.23961433630126</v>
      </c>
      <c r="AZ27" s="122">
        <v>385.42224381546907</v>
      </c>
      <c r="BA27" s="122">
        <v>406.99885327444457</v>
      </c>
      <c r="BB27" s="122">
        <v>369.47848476276852</v>
      </c>
      <c r="BC27" s="122">
        <v>432.64573317550963</v>
      </c>
      <c r="BD27" s="122">
        <v>454.10939061780425</v>
      </c>
      <c r="BE27" s="122">
        <v>391.64261008553649</v>
      </c>
      <c r="BF27" s="122">
        <v>402.61211531744368</v>
      </c>
      <c r="BG27" s="122">
        <v>340.49733498144781</v>
      </c>
      <c r="BH27" s="122">
        <v>385.23101227566451</v>
      </c>
      <c r="BI27" s="122">
        <v>398.34123969442629</v>
      </c>
      <c r="BJ27" s="122">
        <v>378.2351321143986</v>
      </c>
      <c r="BK27" s="122">
        <v>355.31431647876332</v>
      </c>
      <c r="BL27" s="122">
        <v>345.55199277591441</v>
      </c>
      <c r="BM27" s="122">
        <v>330.58958241883334</v>
      </c>
      <c r="BN27" s="122">
        <v>348.59164719824901</v>
      </c>
      <c r="BO27" s="122">
        <v>344.42109723035423</v>
      </c>
      <c r="BP27" s="122">
        <v>403.92621235252824</v>
      </c>
      <c r="BQ27" s="122">
        <v>352.68450176521566</v>
      </c>
      <c r="BR27" s="122">
        <v>308.06479096323835</v>
      </c>
      <c r="BS27" s="122">
        <v>287.21882479815088</v>
      </c>
      <c r="BT27" s="122">
        <v>366.4858034463262</v>
      </c>
      <c r="BU27" s="122">
        <v>348.46071538964213</v>
      </c>
      <c r="BV27" s="122">
        <v>300.7910550036064</v>
      </c>
      <c r="BW27" s="122">
        <v>428.33641419140372</v>
      </c>
      <c r="BX27" s="122">
        <v>77.697982422337247</v>
      </c>
      <c r="BY27" s="122">
        <v>89.595613050919098</v>
      </c>
      <c r="BZ27" s="122">
        <v>0</v>
      </c>
      <c r="CA27" s="122">
        <v>1350.5355033715753</v>
      </c>
      <c r="CB27" s="122">
        <v>0</v>
      </c>
      <c r="CC27" s="122"/>
      <c r="CD27" s="122"/>
      <c r="CE27" s="122">
        <v>527.91928906179339</v>
      </c>
      <c r="CF27" s="122">
        <v>149.63832323822263</v>
      </c>
      <c r="CG27" s="122">
        <v>325.90786872444835</v>
      </c>
      <c r="CH27" s="122">
        <v>378.00447721559317</v>
      </c>
      <c r="CI27" s="122">
        <v>416.80053187644882</v>
      </c>
      <c r="CJ27" s="122">
        <v>387.90814742502204</v>
      </c>
      <c r="CK27" s="122">
        <v>389.89681892273939</v>
      </c>
      <c r="CL27" s="122">
        <v>76.186643365806361</v>
      </c>
      <c r="CM27" s="122">
        <v>636.6100054093348</v>
      </c>
      <c r="CN27" s="122">
        <v>353.94905519637962</v>
      </c>
      <c r="CO27" s="122">
        <v>320.10839076235038</v>
      </c>
      <c r="CP27" s="122">
        <v>340.3928109344568</v>
      </c>
      <c r="CQ27" s="122">
        <v>416.8688164695514</v>
      </c>
      <c r="CR27" s="122">
        <v>370.25923024031357</v>
      </c>
      <c r="CS27" s="122">
        <v>396.45653227131214</v>
      </c>
      <c r="CT27" s="122">
        <v>408.71638760424759</v>
      </c>
      <c r="CU27" s="122">
        <v>420.05164884728458</v>
      </c>
      <c r="CV27" s="122">
        <v>435.97795682199722</v>
      </c>
      <c r="CW27" s="122">
        <v>319.85477074749667</v>
      </c>
      <c r="CX27" s="122">
        <v>367.01183029370702</v>
      </c>
      <c r="CY27" s="122">
        <v>432</v>
      </c>
      <c r="CZ27" s="122">
        <v>402.42821091881189</v>
      </c>
      <c r="DA27" s="122">
        <v>424.53110895393695</v>
      </c>
      <c r="DB27" s="122">
        <v>404.93476713623733</v>
      </c>
      <c r="DC27" s="122">
        <v>414.19767556722877</v>
      </c>
      <c r="DD27" s="122">
        <v>418.25336336959771</v>
      </c>
      <c r="DE27" s="122">
        <v>358.37925250152722</v>
      </c>
      <c r="DF27" s="122">
        <v>376.87970413368794</v>
      </c>
      <c r="DG27" s="122">
        <v>333</v>
      </c>
      <c r="DH27" s="122">
        <v>537.91134983592337</v>
      </c>
      <c r="DI27" s="122"/>
      <c r="DJ27" s="122"/>
      <c r="DK27" s="122"/>
      <c r="DL27" s="122"/>
      <c r="DM27" s="122"/>
      <c r="DN27" s="122">
        <v>173.4225402716952</v>
      </c>
      <c r="DO27" s="122">
        <v>669.77968137848006</v>
      </c>
      <c r="DP27" s="122"/>
      <c r="DQ27" s="122">
        <v>137.36567458686116</v>
      </c>
      <c r="DR27" s="122">
        <v>0</v>
      </c>
      <c r="DS27" s="122">
        <v>0</v>
      </c>
      <c r="DT27" s="122">
        <v>321.91073389102957</v>
      </c>
      <c r="DU27" s="122">
        <v>96.087577655205209</v>
      </c>
      <c r="DV27" s="122">
        <v>0</v>
      </c>
      <c r="DW27" s="122">
        <v>0</v>
      </c>
      <c r="DX27" s="122">
        <v>0</v>
      </c>
      <c r="DY27" s="122">
        <v>584.90891630814929</v>
      </c>
      <c r="DZ27" s="122">
        <v>320.15599651407166</v>
      </c>
      <c r="EA27" s="122">
        <v>598.40791132364302</v>
      </c>
      <c r="EB27" s="122">
        <v>976.8916224180216</v>
      </c>
      <c r="EC27" s="122">
        <v>888.9634354067806</v>
      </c>
      <c r="ED27" s="122">
        <v>342.23698419223638</v>
      </c>
      <c r="EE27" s="122">
        <v>282.96982429950151</v>
      </c>
      <c r="EF27" s="122">
        <v>116.66522110793592</v>
      </c>
      <c r="EG27" s="122">
        <v>374.93344841297147</v>
      </c>
      <c r="EH27" s="122">
        <v>401.94705512560023</v>
      </c>
      <c r="EI27" s="122">
        <v>209.05577898603738</v>
      </c>
      <c r="EJ27" s="122">
        <v>315.68355927143824</v>
      </c>
      <c r="EK27" s="122">
        <v>241.57907516356653</v>
      </c>
      <c r="EL27" s="122">
        <v>70.511750555362696</v>
      </c>
      <c r="EM27" s="122">
        <v>40.739637276991822</v>
      </c>
      <c r="FD27">
        <v>0</v>
      </c>
      <c r="FF27">
        <v>104.97354687472671</v>
      </c>
      <c r="FN27">
        <v>0</v>
      </c>
    </row>
    <row r="28" spans="1:170" x14ac:dyDescent="0.35">
      <c r="A28" s="80">
        <f>Bonding!A28</f>
        <v>41</v>
      </c>
      <c r="AE28" s="122">
        <v>1205.6666568575299</v>
      </c>
      <c r="AF28" s="122">
        <v>818.53145488200505</v>
      </c>
      <c r="AG28" s="122"/>
      <c r="AH28" s="122">
        <v>-56.129178426090213</v>
      </c>
      <c r="AI28" s="122">
        <v>524.77362468276851</v>
      </c>
      <c r="AJ28" s="122">
        <v>415.08202008579667</v>
      </c>
      <c r="AK28" s="122">
        <v>457.34922247336817</v>
      </c>
      <c r="AL28" s="122"/>
      <c r="AM28" s="122"/>
      <c r="AN28" s="122"/>
      <c r="AO28" s="122">
        <v>1114.3437017807405</v>
      </c>
      <c r="AP28" s="122">
        <v>2596.1128594898096</v>
      </c>
      <c r="AQ28" s="122">
        <v>1121.9457004977457</v>
      </c>
      <c r="AR28" s="122">
        <v>572.63757985283951</v>
      </c>
      <c r="AS28" s="122"/>
      <c r="AT28" s="122"/>
      <c r="AU28" s="122">
        <v>674.99595176724085</v>
      </c>
      <c r="AV28" s="122">
        <v>801.82558861578207</v>
      </c>
      <c r="AW28" s="122">
        <v>542.54964768113689</v>
      </c>
      <c r="AX28" s="122">
        <v>462.9557573156917</v>
      </c>
      <c r="AY28" s="122">
        <v>323.42149053359987</v>
      </c>
      <c r="AZ28" s="122">
        <v>359.4140301133109</v>
      </c>
      <c r="BA28" s="122">
        <v>788.78324050465267</v>
      </c>
      <c r="BB28" s="122">
        <v>855.12130650184338</v>
      </c>
      <c r="BC28" s="122">
        <v>733.09465861243393</v>
      </c>
      <c r="BD28" s="122">
        <v>569.30131876986661</v>
      </c>
      <c r="BE28" s="122">
        <v>701.22696937554792</v>
      </c>
      <c r="BF28" s="122">
        <v>1055.5725472044344</v>
      </c>
      <c r="BG28" s="122">
        <v>1160.6275398130942</v>
      </c>
      <c r="BH28" s="122">
        <v>1483.4256043240212</v>
      </c>
      <c r="BI28" s="122">
        <v>867.1058008146864</v>
      </c>
      <c r="BJ28" s="122">
        <v>7971.3092183613489</v>
      </c>
      <c r="BK28" s="122">
        <v>329.58540806243167</v>
      </c>
      <c r="BL28" s="122">
        <v>1380.841330499954</v>
      </c>
      <c r="BM28" s="122">
        <v>1843.6633487420333</v>
      </c>
      <c r="BN28" s="122">
        <v>1899.2302172409425</v>
      </c>
      <c r="BO28" s="122">
        <v>471.24193685393044</v>
      </c>
      <c r="BP28" s="122">
        <v>484.35705975338965</v>
      </c>
      <c r="BQ28" s="122">
        <v>1234.0776415693576</v>
      </c>
      <c r="BR28" s="122">
        <v>965.07137319709534</v>
      </c>
      <c r="BS28" s="122">
        <v>362.31572643734114</v>
      </c>
      <c r="BT28" s="122">
        <v>695.88099898075757</v>
      </c>
      <c r="BU28" s="122">
        <v>804.5864813469243</v>
      </c>
      <c r="BV28" s="122">
        <v>814.97543241815845</v>
      </c>
      <c r="BW28" s="122">
        <v>1071.5788001552778</v>
      </c>
      <c r="BX28" s="122">
        <v>317.6113856096386</v>
      </c>
      <c r="BY28" s="122">
        <v>2702.3643218064831</v>
      </c>
      <c r="BZ28" s="122">
        <v>432.93815924273179</v>
      </c>
      <c r="CA28" s="122">
        <v>1479.7149748848726</v>
      </c>
      <c r="CB28" s="122">
        <v>0</v>
      </c>
      <c r="CC28" s="122"/>
      <c r="CD28" s="122"/>
      <c r="CE28" s="122">
        <v>96.176444466896058</v>
      </c>
      <c r="CF28" s="122">
        <v>155.41463902981457</v>
      </c>
      <c r="CG28" s="122">
        <v>0</v>
      </c>
      <c r="CH28" s="122">
        <v>495.18918748840451</v>
      </c>
      <c r="CI28" s="122">
        <v>538.77699861417329</v>
      </c>
      <c r="CJ28" s="122">
        <v>630.11358424522712</v>
      </c>
      <c r="CK28" s="122">
        <v>526.85392022307417</v>
      </c>
      <c r="CL28" s="122">
        <v>0</v>
      </c>
      <c r="CM28" s="122">
        <v>828.5326462165342</v>
      </c>
      <c r="CN28" s="122">
        <v>555.35555957906695</v>
      </c>
      <c r="CO28" s="122">
        <v>451.74401163223928</v>
      </c>
      <c r="CP28" s="122">
        <v>105.17663298197857</v>
      </c>
      <c r="CQ28" s="122">
        <v>606.4116197374002</v>
      </c>
      <c r="CR28" s="122">
        <v>684.251736428708</v>
      </c>
      <c r="CS28" s="122">
        <v>843.70050764252107</v>
      </c>
      <c r="CT28" s="122">
        <v>896.56986751336183</v>
      </c>
      <c r="CU28" s="122">
        <v>911.1762429602345</v>
      </c>
      <c r="CV28" s="122">
        <v>944.91364003648641</v>
      </c>
      <c r="CW28" s="122">
        <v>521.21723069749362</v>
      </c>
      <c r="CX28" s="122">
        <v>814.19468168314461</v>
      </c>
      <c r="CY28" s="122">
        <v>999</v>
      </c>
      <c r="CZ28" s="122">
        <v>1395.110117650795</v>
      </c>
      <c r="DA28" s="122">
        <v>1518.9428799480013</v>
      </c>
      <c r="DB28" s="122">
        <v>1433.5815952746013</v>
      </c>
      <c r="DC28" s="122">
        <v>2182.3252244117193</v>
      </c>
      <c r="DD28" s="122">
        <v>0</v>
      </c>
      <c r="DE28" s="122">
        <v>0</v>
      </c>
      <c r="DF28" s="122">
        <v>2482.3636078506452</v>
      </c>
      <c r="DG28" s="122">
        <v>0</v>
      </c>
      <c r="DH28" s="122">
        <v>1014.6718617269004</v>
      </c>
      <c r="DI28" s="122"/>
      <c r="DJ28" s="122"/>
      <c r="DK28" s="122"/>
      <c r="DL28" s="122"/>
      <c r="DM28" s="122"/>
      <c r="DN28" s="122">
        <v>2339.2528274099541</v>
      </c>
      <c r="DO28" s="122">
        <v>0</v>
      </c>
      <c r="DP28" s="122"/>
      <c r="DQ28" s="122">
        <v>1149.311856915916</v>
      </c>
      <c r="DR28" s="122">
        <v>0</v>
      </c>
      <c r="DS28" s="122">
        <v>0</v>
      </c>
      <c r="DT28" s="122">
        <v>606.00284088297622</v>
      </c>
      <c r="DU28" s="122">
        <v>129.28019494393592</v>
      </c>
      <c r="DV28" s="122">
        <v>0</v>
      </c>
      <c r="DW28" s="122">
        <v>0</v>
      </c>
      <c r="DX28" s="122">
        <v>0</v>
      </c>
      <c r="DY28" s="122">
        <v>0</v>
      </c>
      <c r="DZ28" s="122">
        <v>0</v>
      </c>
      <c r="EA28" s="122">
        <v>328.21219846796799</v>
      </c>
      <c r="EB28" s="122">
        <v>68.79793814995702</v>
      </c>
      <c r="EC28" s="122">
        <v>0</v>
      </c>
      <c r="ED28" s="122">
        <v>0</v>
      </c>
      <c r="EE28" s="122">
        <v>224.69321691365309</v>
      </c>
      <c r="EF28" s="122">
        <v>580.89818084649949</v>
      </c>
      <c r="EG28" s="122">
        <v>1011.0045874624467</v>
      </c>
      <c r="EH28" s="122">
        <v>0</v>
      </c>
      <c r="EI28" s="122">
        <v>732.93862546311357</v>
      </c>
      <c r="EJ28" s="122">
        <v>856.27243737144659</v>
      </c>
      <c r="EK28" s="122">
        <v>367.11232798244981</v>
      </c>
      <c r="EL28" s="122">
        <v>182.8928737958172</v>
      </c>
      <c r="EM28" s="122">
        <v>270.57744743328021</v>
      </c>
      <c r="FD28">
        <v>44.708590175568474</v>
      </c>
      <c r="FF28">
        <v>0</v>
      </c>
      <c r="FN28">
        <v>0</v>
      </c>
    </row>
    <row r="29" spans="1:170" x14ac:dyDescent="0.35">
      <c r="A29" s="80">
        <f>Bonding!A29</f>
        <v>43</v>
      </c>
      <c r="AE29" s="122">
        <v>715.77230710174581</v>
      </c>
      <c r="AF29" s="122">
        <v>275.44380768002833</v>
      </c>
      <c r="AG29" s="122"/>
      <c r="AH29" s="122">
        <v>207.13697605707509</v>
      </c>
      <c r="AI29" s="122">
        <v>278.59048032600151</v>
      </c>
      <c r="AJ29" s="122">
        <v>189.40216931463289</v>
      </c>
      <c r="AK29" s="122">
        <v>275.06577604699208</v>
      </c>
      <c r="AL29" s="122"/>
      <c r="AM29" s="122"/>
      <c r="AN29" s="122"/>
      <c r="AO29" s="122">
        <v>17.395611757381069</v>
      </c>
      <c r="AP29" s="122">
        <v>206.33178406049348</v>
      </c>
      <c r="AQ29" s="122">
        <v>272.47939021108624</v>
      </c>
      <c r="AR29" s="122">
        <v>238.71918732635862</v>
      </c>
      <c r="AS29" s="122"/>
      <c r="AT29" s="122"/>
      <c r="AU29" s="122">
        <v>121.41691077875318</v>
      </c>
      <c r="AV29" s="122">
        <v>144.16845034883349</v>
      </c>
      <c r="AW29" s="122">
        <v>174.98489124293826</v>
      </c>
      <c r="AX29" s="122">
        <v>172.45244929013197</v>
      </c>
      <c r="AY29" s="122">
        <v>156.06213461081748</v>
      </c>
      <c r="AZ29" s="122">
        <v>185.77166967549914</v>
      </c>
      <c r="BA29" s="122">
        <v>311.60837074482845</v>
      </c>
      <c r="BB29" s="122">
        <v>379.01096531393563</v>
      </c>
      <c r="BC29" s="122">
        <v>240.52540539638417</v>
      </c>
      <c r="BD29" s="122">
        <v>324.87977286140944</v>
      </c>
      <c r="BE29" s="122">
        <v>132.42077807707503</v>
      </c>
      <c r="BF29" s="122">
        <v>92.107642867410647</v>
      </c>
      <c r="BG29" s="122">
        <v>111.18460279642559</v>
      </c>
      <c r="BH29" s="122">
        <v>170.77580022623113</v>
      </c>
      <c r="BI29" s="122">
        <v>525.31638211565178</v>
      </c>
      <c r="BJ29" s="122">
        <v>236.31325495629758</v>
      </c>
      <c r="BK29" s="122">
        <v>157.68099189342487</v>
      </c>
      <c r="BL29" s="122">
        <v>142.05196283547758</v>
      </c>
      <c r="BM29" s="122">
        <v>210.64752972623577</v>
      </c>
      <c r="BN29" s="122">
        <v>213.51603659730992</v>
      </c>
      <c r="BO29" s="122">
        <v>181.18055865631459</v>
      </c>
      <c r="BP29" s="122">
        <v>397.44809354119923</v>
      </c>
      <c r="BQ29" s="122">
        <v>106.60959202651168</v>
      </c>
      <c r="BR29" s="122">
        <v>0</v>
      </c>
      <c r="BS29" s="122">
        <v>0</v>
      </c>
      <c r="BT29" s="122">
        <v>177.87381408444443</v>
      </c>
      <c r="BU29" s="122">
        <v>91.311783059626052</v>
      </c>
      <c r="BV29" s="122">
        <v>188.97975362139661</v>
      </c>
      <c r="BW29" s="122">
        <v>394.32354300507387</v>
      </c>
      <c r="BX29" s="122">
        <v>267.63464705517953</v>
      </c>
      <c r="BY29" s="122">
        <v>375.97991618839262</v>
      </c>
      <c r="BZ29" s="122">
        <v>370.28398047744145</v>
      </c>
      <c r="CA29" s="122">
        <v>358.33785784655578</v>
      </c>
      <c r="CB29" s="122">
        <v>425.04493953232736</v>
      </c>
      <c r="CC29" s="122"/>
      <c r="CD29" s="122"/>
      <c r="CE29" s="122">
        <v>278.6046446604858</v>
      </c>
      <c r="CF29" s="122">
        <v>110.84578195475069</v>
      </c>
      <c r="CG29" s="122">
        <v>0</v>
      </c>
      <c r="CH29" s="122">
        <v>118.64127796850038</v>
      </c>
      <c r="CI29" s="122">
        <v>232.4456208472771</v>
      </c>
      <c r="CJ29" s="122">
        <v>290.41650595317844</v>
      </c>
      <c r="CK29" s="122">
        <v>271.71926187468733</v>
      </c>
      <c r="CL29" s="122">
        <v>130.27327013840798</v>
      </c>
      <c r="CM29" s="122">
        <v>318.00498153480044</v>
      </c>
      <c r="CN29" s="122">
        <v>274.53349103787633</v>
      </c>
      <c r="CO29" s="122">
        <v>273.21362738231068</v>
      </c>
      <c r="CP29" s="122">
        <v>256.02867716027129</v>
      </c>
      <c r="CQ29" s="122">
        <v>254.13275181711785</v>
      </c>
      <c r="CR29" s="122">
        <v>259.45332199888639</v>
      </c>
      <c r="CS29" s="122">
        <v>230.26920902414707</v>
      </c>
      <c r="CT29" s="122">
        <v>184.77777864961783</v>
      </c>
      <c r="CU29" s="122">
        <v>222.77504289067329</v>
      </c>
      <c r="CV29" s="122">
        <v>289.72999070604311</v>
      </c>
      <c r="CW29" s="122">
        <v>163.59592926134292</v>
      </c>
      <c r="CX29" s="122">
        <v>208.00605212213361</v>
      </c>
      <c r="CY29" s="122">
        <v>342</v>
      </c>
      <c r="CZ29" s="122">
        <v>274.00557324869692</v>
      </c>
      <c r="DA29" s="122">
        <v>308.75871547209971</v>
      </c>
      <c r="DB29" s="122">
        <v>273.08302615314034</v>
      </c>
      <c r="DC29" s="122">
        <v>276.82423272792835</v>
      </c>
      <c r="DD29" s="122">
        <v>267.62598843758178</v>
      </c>
      <c r="DE29" s="122">
        <v>174.29194726732658</v>
      </c>
      <c r="DF29" s="122">
        <v>373.25060215212278</v>
      </c>
      <c r="DG29" s="122">
        <v>207</v>
      </c>
      <c r="DH29" s="122">
        <v>321.1904582297704</v>
      </c>
      <c r="DI29" s="122"/>
      <c r="DJ29" s="122"/>
      <c r="DK29" s="122"/>
      <c r="DL29" s="122"/>
      <c r="DM29" s="122"/>
      <c r="DN29" s="122">
        <v>360.62737647760281</v>
      </c>
      <c r="DO29" s="122">
        <v>292.1102962713656</v>
      </c>
      <c r="DP29" s="122"/>
      <c r="DQ29" s="122">
        <v>0</v>
      </c>
      <c r="DR29" s="122">
        <v>0</v>
      </c>
      <c r="DS29" s="122">
        <v>190.21417555393509</v>
      </c>
      <c r="DT29" s="122">
        <v>317.57896846819494</v>
      </c>
      <c r="DU29" s="122">
        <v>0</v>
      </c>
      <c r="DV29" s="122">
        <v>0</v>
      </c>
      <c r="DW29" s="122">
        <v>0</v>
      </c>
      <c r="DX29" s="122">
        <v>0</v>
      </c>
      <c r="DY29" s="122">
        <v>0</v>
      </c>
      <c r="DZ29" s="122">
        <v>202.2202547035202</v>
      </c>
      <c r="EA29" s="122">
        <v>382.96546471234058</v>
      </c>
      <c r="EB29" s="122">
        <v>323.6416043817386</v>
      </c>
      <c r="EC29" s="122">
        <v>321.83080232753457</v>
      </c>
      <c r="ED29" s="122">
        <v>99.144847379978501</v>
      </c>
      <c r="EE29" s="122">
        <v>79.404810581734779</v>
      </c>
      <c r="EF29" s="122">
        <v>0</v>
      </c>
      <c r="EG29" s="122">
        <v>234.10796727063854</v>
      </c>
      <c r="EH29" s="122">
        <v>194.38566902673787</v>
      </c>
      <c r="EI29" s="122">
        <v>542.23105015874694</v>
      </c>
      <c r="EJ29" s="122">
        <v>374.32044588898066</v>
      </c>
      <c r="EK29" s="122">
        <v>77.641480776601711</v>
      </c>
      <c r="EL29" s="122">
        <v>0</v>
      </c>
      <c r="EM29" s="122">
        <v>167.22055311609932</v>
      </c>
      <c r="FD29">
        <v>0</v>
      </c>
      <c r="FF29">
        <v>0</v>
      </c>
      <c r="FN29">
        <v>0</v>
      </c>
    </row>
    <row r="30" spans="1:170" x14ac:dyDescent="0.35">
      <c r="A30" s="80">
        <f>Bonding!A30</f>
        <v>45</v>
      </c>
      <c r="AE30" s="122">
        <v>376.79151547597121</v>
      </c>
      <c r="AF30" s="122">
        <v>401.55724581741686</v>
      </c>
      <c r="AG30" s="122"/>
      <c r="AH30" s="122">
        <v>357.6091988182506</v>
      </c>
      <c r="AI30" s="122">
        <v>374.01588560876945</v>
      </c>
      <c r="AJ30" s="122">
        <v>222.94216504042296</v>
      </c>
      <c r="AK30" s="122">
        <v>292.88269692954788</v>
      </c>
      <c r="AL30" s="122"/>
      <c r="AM30" s="122"/>
      <c r="AN30" s="122"/>
      <c r="AO30" s="122">
        <v>685.33289976763012</v>
      </c>
      <c r="AP30" s="122">
        <v>455.33172833936624</v>
      </c>
      <c r="AQ30" s="122">
        <v>423.16221200775215</v>
      </c>
      <c r="AR30" s="122">
        <v>244.33561070877528</v>
      </c>
      <c r="AS30" s="122"/>
      <c r="AT30" s="122"/>
      <c r="AU30" s="122">
        <v>234.74616321509973</v>
      </c>
      <c r="AV30" s="122">
        <v>200.66017414226741</v>
      </c>
      <c r="AW30" s="122">
        <v>216.88799637112069</v>
      </c>
      <c r="AX30" s="122">
        <v>227.61611146378002</v>
      </c>
      <c r="AY30" s="122">
        <v>287.34776107202515</v>
      </c>
      <c r="AZ30" s="122">
        <v>561.9791205129369</v>
      </c>
      <c r="BA30" s="122">
        <v>695.48907009776769</v>
      </c>
      <c r="BB30" s="122">
        <v>896.66924315649555</v>
      </c>
      <c r="BC30" s="122">
        <v>492.42230379262912</v>
      </c>
      <c r="BD30" s="122">
        <v>0</v>
      </c>
      <c r="BE30" s="122">
        <v>260.10475714784587</v>
      </c>
      <c r="BF30" s="122">
        <v>125.08102434120973</v>
      </c>
      <c r="BG30" s="122">
        <v>218.58296978044609</v>
      </c>
      <c r="BH30" s="122">
        <v>347.38328071345319</v>
      </c>
      <c r="BI30" s="122">
        <v>354.3459306483245</v>
      </c>
      <c r="BJ30" s="122">
        <v>1102.7176604431884</v>
      </c>
      <c r="BK30" s="122">
        <v>609.22877783322394</v>
      </c>
      <c r="BL30" s="122">
        <v>501.82082438681897</v>
      </c>
      <c r="BM30" s="122">
        <v>382.16255744305795</v>
      </c>
      <c r="BN30" s="122">
        <v>264.44406766005034</v>
      </c>
      <c r="BO30" s="122">
        <v>231.11975190901549</v>
      </c>
      <c r="BP30" s="122">
        <v>307.91643093904742</v>
      </c>
      <c r="BQ30" s="122">
        <v>0</v>
      </c>
      <c r="BR30" s="122">
        <v>247.47019089531861</v>
      </c>
      <c r="BS30" s="122">
        <v>148.62926846571082</v>
      </c>
      <c r="BT30" s="122">
        <v>944.69786848945319</v>
      </c>
      <c r="BU30" s="122">
        <v>495.50178001975701</v>
      </c>
      <c r="BV30" s="122">
        <v>257.03702173445157</v>
      </c>
      <c r="BW30" s="122">
        <v>675.12929038733739</v>
      </c>
      <c r="BX30" s="122">
        <v>262.36999196654261</v>
      </c>
      <c r="BY30" s="122">
        <v>0</v>
      </c>
      <c r="BZ30" s="122">
        <v>17.533831455622426</v>
      </c>
      <c r="CA30" s="122">
        <v>1266.7887628752869</v>
      </c>
      <c r="CB30" s="122">
        <v>20.676719114468078</v>
      </c>
      <c r="CC30" s="122"/>
      <c r="CD30" s="122"/>
      <c r="CE30" s="122">
        <v>320.65337854599869</v>
      </c>
      <c r="CF30" s="122">
        <v>163.10229772050613</v>
      </c>
      <c r="CG30" s="122">
        <v>385.96426304213776</v>
      </c>
      <c r="CH30" s="122">
        <v>521.78167794302033</v>
      </c>
      <c r="CI30" s="122">
        <v>313.90637935735174</v>
      </c>
      <c r="CJ30" s="122">
        <v>349.79573525273298</v>
      </c>
      <c r="CK30" s="122">
        <v>198.06628306129363</v>
      </c>
      <c r="CL30" s="122">
        <v>102.81317001742005</v>
      </c>
      <c r="CM30" s="122">
        <v>495.97852409459517</v>
      </c>
      <c r="CN30" s="122">
        <v>560.21201171213079</v>
      </c>
      <c r="CO30" s="122">
        <v>941.53155178870429</v>
      </c>
      <c r="CP30" s="122">
        <v>598.22237624929176</v>
      </c>
      <c r="CQ30" s="122">
        <v>624.3947193131803</v>
      </c>
      <c r="CR30" s="122">
        <v>0</v>
      </c>
      <c r="CS30" s="122">
        <v>396.90477017118945</v>
      </c>
      <c r="CT30" s="122">
        <v>300.47995935798053</v>
      </c>
      <c r="CU30" s="122">
        <v>244.76846926255325</v>
      </c>
      <c r="CV30" s="122">
        <v>258.43071602245863</v>
      </c>
      <c r="CW30" s="122">
        <v>0</v>
      </c>
      <c r="CX30" s="122">
        <v>0</v>
      </c>
      <c r="CY30" s="122">
        <v>1170</v>
      </c>
      <c r="CZ30" s="122">
        <v>378.70508161487049</v>
      </c>
      <c r="DA30" s="122">
        <v>760.0389593893351</v>
      </c>
      <c r="DB30" s="122">
        <v>381.79826281026459</v>
      </c>
      <c r="DC30" s="122">
        <v>363.18502384561498</v>
      </c>
      <c r="DD30" s="122">
        <v>313.49144654189161</v>
      </c>
      <c r="DE30" s="122">
        <v>203.03414172256043</v>
      </c>
      <c r="DF30" s="122">
        <v>302.68532756026951</v>
      </c>
      <c r="DG30" s="122">
        <v>81</v>
      </c>
      <c r="DH30" s="122">
        <v>297.7963866239765</v>
      </c>
      <c r="DI30" s="122"/>
      <c r="DJ30" s="122"/>
      <c r="DK30" s="122"/>
      <c r="DL30" s="122"/>
      <c r="DM30" s="122"/>
      <c r="DN30" s="122">
        <v>379.00424966269685</v>
      </c>
      <c r="DO30" s="122">
        <v>266.40450628333764</v>
      </c>
      <c r="DP30" s="122"/>
      <c r="DQ30" s="122">
        <v>0</v>
      </c>
      <c r="DR30" s="122">
        <v>13.538070380460802</v>
      </c>
      <c r="DS30" s="122">
        <v>202.74563549697072</v>
      </c>
      <c r="DT30" s="122">
        <v>335.01010761139651</v>
      </c>
      <c r="DU30" s="122">
        <v>376.89033106235786</v>
      </c>
      <c r="DV30" s="122">
        <v>244.81882301012311</v>
      </c>
      <c r="DW30" s="122">
        <v>127.10201992206829</v>
      </c>
      <c r="DX30" s="122">
        <v>0</v>
      </c>
      <c r="DY30" s="122">
        <v>57.818967353768564</v>
      </c>
      <c r="DZ30" s="122">
        <v>389.28588403098428</v>
      </c>
      <c r="EA30" s="122">
        <v>0</v>
      </c>
      <c r="EB30" s="122">
        <v>906.47341895837883</v>
      </c>
      <c r="EC30" s="122">
        <v>352.91036772820638</v>
      </c>
      <c r="ED30" s="122">
        <v>160.85651541498407</v>
      </c>
      <c r="EE30" s="122">
        <v>0</v>
      </c>
      <c r="EF30" s="122">
        <v>0</v>
      </c>
      <c r="EG30" s="122">
        <v>58.304951482091695</v>
      </c>
      <c r="EH30" s="122">
        <v>336.37588207420299</v>
      </c>
      <c r="EI30" s="122">
        <v>485.0574969364805</v>
      </c>
      <c r="EJ30" s="122">
        <v>374.91700747315593</v>
      </c>
      <c r="EK30" s="122">
        <v>0</v>
      </c>
      <c r="EL30" s="122">
        <v>0</v>
      </c>
      <c r="EM30" s="122">
        <v>25.712905909016747</v>
      </c>
      <c r="FD30">
        <v>0</v>
      </c>
      <c r="FF30">
        <v>0</v>
      </c>
      <c r="FN30">
        <v>0</v>
      </c>
    </row>
    <row r="31" spans="1:170" x14ac:dyDescent="0.35">
      <c r="A31" s="80">
        <f>Bonding!A31</f>
        <v>47</v>
      </c>
      <c r="AE31" s="122">
        <v>231.02338574719823</v>
      </c>
      <c r="AF31" s="122">
        <v>264.34320097491212</v>
      </c>
      <c r="AG31" s="122"/>
      <c r="AH31" s="122">
        <v>192.98109816044271</v>
      </c>
      <c r="AI31" s="122">
        <v>-625.13653754025404</v>
      </c>
      <c r="AJ31" s="122">
        <v>52.808394199452685</v>
      </c>
      <c r="AK31" s="122">
        <v>423.78761400076326</v>
      </c>
      <c r="AL31" s="122"/>
      <c r="AM31" s="122"/>
      <c r="AN31" s="122"/>
      <c r="AO31" s="122">
        <v>65.522083287921262</v>
      </c>
      <c r="AP31" s="122">
        <v>175.90494936262189</v>
      </c>
      <c r="AQ31" s="122">
        <v>176.26824883712521</v>
      </c>
      <c r="AR31" s="122">
        <v>133.11361299088611</v>
      </c>
      <c r="AS31" s="122"/>
      <c r="AT31" s="122"/>
      <c r="AU31" s="122">
        <v>144.66422638387286</v>
      </c>
      <c r="AV31" s="122">
        <v>108.95726182408848</v>
      </c>
      <c r="AW31" s="122">
        <v>147.2691635311154</v>
      </c>
      <c r="AX31" s="122">
        <v>129.0108343521398</v>
      </c>
      <c r="AY31" s="122">
        <v>203.03944827140288</v>
      </c>
      <c r="AZ31" s="122">
        <v>219.39321265529171</v>
      </c>
      <c r="BA31" s="122">
        <v>233.55050349082609</v>
      </c>
      <c r="BB31" s="122">
        <v>199.20151770013723</v>
      </c>
      <c r="BC31" s="122">
        <v>263.79651498878877</v>
      </c>
      <c r="BD31" s="122">
        <v>232.34450170934369</v>
      </c>
      <c r="BE31" s="122">
        <v>198.4937086714248</v>
      </c>
      <c r="BF31" s="122">
        <v>172.09344205357101</v>
      </c>
      <c r="BG31" s="122">
        <v>69.655646875110051</v>
      </c>
      <c r="BH31" s="122">
        <v>140.00741425817267</v>
      </c>
      <c r="BI31" s="122">
        <v>286.2724606984944</v>
      </c>
      <c r="BJ31" s="122">
        <v>233.87552052673419</v>
      </c>
      <c r="BK31" s="122">
        <v>133.25171978984164</v>
      </c>
      <c r="BL31" s="122">
        <v>89.580035248634587</v>
      </c>
      <c r="BM31" s="122">
        <v>177.38484888525329</v>
      </c>
      <c r="BN31" s="122">
        <v>0</v>
      </c>
      <c r="BO31" s="122">
        <v>0</v>
      </c>
      <c r="BP31" s="122">
        <v>718.8981886005588</v>
      </c>
      <c r="BQ31" s="122">
        <v>0</v>
      </c>
      <c r="BR31" s="122">
        <v>0</v>
      </c>
      <c r="BS31" s="122">
        <v>0</v>
      </c>
      <c r="BT31" s="122">
        <v>0</v>
      </c>
      <c r="BU31" s="122">
        <v>27.884973872575703</v>
      </c>
      <c r="BV31" s="122">
        <v>29.60381302707351</v>
      </c>
      <c r="BW31" s="122">
        <v>428.54273534412414</v>
      </c>
      <c r="BX31" s="122">
        <v>38.134836001753797</v>
      </c>
      <c r="BY31" s="122">
        <v>237.18801408038544</v>
      </c>
      <c r="BZ31" s="122">
        <v>493.61527471652602</v>
      </c>
      <c r="CA31" s="122">
        <v>0</v>
      </c>
      <c r="CB31" s="122">
        <v>594.06167012762273</v>
      </c>
      <c r="CC31" s="122"/>
      <c r="CD31" s="122"/>
      <c r="CE31" s="122">
        <v>341.37261525320542</v>
      </c>
      <c r="CF31" s="122">
        <v>648.55937923940974</v>
      </c>
      <c r="CG31" s="122">
        <v>464.91147419135484</v>
      </c>
      <c r="CH31" s="122">
        <v>76.479904658936391</v>
      </c>
      <c r="CI31" s="122">
        <v>35.031280628520214</v>
      </c>
      <c r="CJ31" s="122">
        <v>79.001183394669994</v>
      </c>
      <c r="CK31" s="122">
        <v>296.74788919234607</v>
      </c>
      <c r="CL31" s="122">
        <v>0</v>
      </c>
      <c r="CM31" s="122">
        <v>244.51858330696726</v>
      </c>
      <c r="CN31" s="122">
        <v>240.9183461594622</v>
      </c>
      <c r="CO31" s="122">
        <v>305.67618548750477</v>
      </c>
      <c r="CP31" s="122">
        <v>319.58604265812221</v>
      </c>
      <c r="CQ31" s="122">
        <v>390.24609682817885</v>
      </c>
      <c r="CR31" s="122">
        <v>322.3843468451696</v>
      </c>
      <c r="CS31" s="122">
        <v>539.80225524523996</v>
      </c>
      <c r="CT31" s="122">
        <v>244.42522887807709</v>
      </c>
      <c r="CU31" s="122">
        <v>193.50629083720244</v>
      </c>
      <c r="CV31" s="122">
        <v>205.08569389636284</v>
      </c>
      <c r="CW31" s="122">
        <v>0</v>
      </c>
      <c r="CX31" s="122">
        <v>200.44809170646585</v>
      </c>
      <c r="CY31" s="122">
        <v>423</v>
      </c>
      <c r="CZ31" s="122">
        <v>196.96363995578105</v>
      </c>
      <c r="DA31" s="122">
        <v>183.88644087427326</v>
      </c>
      <c r="DB31" s="122">
        <v>122.88512480315244</v>
      </c>
      <c r="DC31" s="122">
        <v>160.14253498689629</v>
      </c>
      <c r="DD31" s="122">
        <v>160.72723453429677</v>
      </c>
      <c r="DE31" s="122">
        <v>49.881618512217493</v>
      </c>
      <c r="DF31" s="122">
        <v>260.77297932175759</v>
      </c>
      <c r="DG31" s="122">
        <v>0</v>
      </c>
      <c r="DH31" s="122">
        <v>0</v>
      </c>
      <c r="DI31" s="122"/>
      <c r="DJ31" s="122"/>
      <c r="DK31" s="122"/>
      <c r="DL31" s="122"/>
      <c r="DM31" s="122"/>
      <c r="DN31" s="122">
        <v>210.4490326750587</v>
      </c>
      <c r="DO31" s="122">
        <v>265.36092441289242</v>
      </c>
      <c r="DP31" s="122"/>
      <c r="DQ31" s="122">
        <v>306.77968500185989</v>
      </c>
      <c r="DR31" s="122">
        <v>0</v>
      </c>
      <c r="DS31" s="122">
        <v>0</v>
      </c>
      <c r="DT31" s="122">
        <v>227.81873841997995</v>
      </c>
      <c r="DU31" s="122">
        <v>0</v>
      </c>
      <c r="DV31" s="122">
        <v>0</v>
      </c>
      <c r="DW31" s="122">
        <v>0</v>
      </c>
      <c r="DX31" s="122">
        <v>65.174963375980582</v>
      </c>
      <c r="DY31" s="122">
        <v>0</v>
      </c>
      <c r="DZ31" s="122">
        <v>0</v>
      </c>
      <c r="EA31" s="122">
        <v>495.98480701314861</v>
      </c>
      <c r="EB31" s="122">
        <v>0</v>
      </c>
      <c r="EC31" s="122">
        <v>0</v>
      </c>
      <c r="ED31" s="122">
        <v>0</v>
      </c>
      <c r="EE31" s="122">
        <v>0</v>
      </c>
      <c r="EF31" s="122">
        <v>167.97292495232747</v>
      </c>
      <c r="EG31" s="122">
        <v>791.04126098761537</v>
      </c>
      <c r="EH31" s="122">
        <v>0</v>
      </c>
      <c r="EI31" s="122">
        <v>0</v>
      </c>
      <c r="EJ31" s="122">
        <v>10.423062336350752</v>
      </c>
      <c r="EK31" s="122">
        <v>0</v>
      </c>
      <c r="EL31" s="122">
        <v>0</v>
      </c>
      <c r="EM31" s="122">
        <v>0</v>
      </c>
      <c r="FD31">
        <v>0</v>
      </c>
      <c r="FF31">
        <v>0</v>
      </c>
      <c r="FN31">
        <v>0</v>
      </c>
    </row>
    <row r="32" spans="1:170" x14ac:dyDescent="0.35">
      <c r="A32" s="80">
        <f>Bonding!A32</f>
        <v>48</v>
      </c>
      <c r="AE32" s="122">
        <v>-206.53690533526085</v>
      </c>
      <c r="AF32" s="122">
        <v>-706.88888301402142</v>
      </c>
      <c r="AG32" s="122"/>
      <c r="AH32" s="122">
        <v>268.48877991629439</v>
      </c>
      <c r="AI32" s="122">
        <v>504.00145536001082</v>
      </c>
      <c r="AJ32" s="122">
        <v>262.71454734298914</v>
      </c>
      <c r="AK32" s="122">
        <v>383.31995572273166</v>
      </c>
      <c r="AL32" s="122"/>
      <c r="AM32" s="122"/>
      <c r="AN32" s="122"/>
      <c r="AO32" s="122">
        <v>593.67507934578259</v>
      </c>
      <c r="AP32" s="122">
        <v>409.43969854072526</v>
      </c>
      <c r="AQ32" s="122">
        <v>390.79312046042315</v>
      </c>
      <c r="AR32" s="122">
        <v>423.47328012629862</v>
      </c>
      <c r="AS32" s="122"/>
      <c r="AT32" s="122"/>
      <c r="AU32" s="122">
        <v>359.21640535349525</v>
      </c>
      <c r="AV32" s="122">
        <v>0</v>
      </c>
      <c r="AW32" s="122">
        <v>0</v>
      </c>
      <c r="AX32" s="122">
        <v>284.02245831295141</v>
      </c>
      <c r="AY32" s="122">
        <v>340.77860094069285</v>
      </c>
      <c r="AZ32" s="122">
        <v>364.59142813550528</v>
      </c>
      <c r="BA32" s="122">
        <v>449.15359966241476</v>
      </c>
      <c r="BB32" s="122">
        <v>917.0862120277161</v>
      </c>
      <c r="BC32" s="122">
        <v>1055.346443488407</v>
      </c>
      <c r="BD32" s="122">
        <v>0</v>
      </c>
      <c r="BE32" s="122">
        <v>308.79691780458808</v>
      </c>
      <c r="BF32" s="122">
        <v>237.11877272842057</v>
      </c>
      <c r="BG32" s="122">
        <v>269.35724910996032</v>
      </c>
      <c r="BH32" s="122">
        <v>396.44288184990506</v>
      </c>
      <c r="BI32" s="122">
        <v>402.5965561805981</v>
      </c>
      <c r="BJ32" s="122">
        <v>403.94393523019806</v>
      </c>
      <c r="BK32" s="122">
        <v>391.92313843456208</v>
      </c>
      <c r="BL32" s="122">
        <v>396.47515534040963</v>
      </c>
      <c r="BM32" s="122">
        <v>367.85715581250128</v>
      </c>
      <c r="BN32" s="122">
        <v>364.76677512552897</v>
      </c>
      <c r="BO32" s="122">
        <v>348.81107840380565</v>
      </c>
      <c r="BP32" s="122">
        <v>405.40428851909803</v>
      </c>
      <c r="BQ32" s="122">
        <v>426.95465672748423</v>
      </c>
      <c r="BR32" s="122">
        <v>355.1724722225153</v>
      </c>
      <c r="BS32" s="122">
        <v>256.23718957609401</v>
      </c>
      <c r="BT32" s="122">
        <v>368.08140907842863</v>
      </c>
      <c r="BU32" s="122">
        <v>443.05457515402946</v>
      </c>
      <c r="BV32" s="122">
        <v>260.91199462737541</v>
      </c>
      <c r="BW32" s="122">
        <v>522.66861387403458</v>
      </c>
      <c r="BX32" s="122">
        <v>255.80541736963451</v>
      </c>
      <c r="BY32" s="122">
        <v>320.57829949608902</v>
      </c>
      <c r="BZ32" s="122">
        <v>267.32686291637145</v>
      </c>
      <c r="CA32" s="122">
        <v>408.00074224452885</v>
      </c>
      <c r="CB32" s="122">
        <v>0</v>
      </c>
      <c r="CC32" s="122"/>
      <c r="CD32" s="122"/>
      <c r="CE32" s="122">
        <v>378.90552239410107</v>
      </c>
      <c r="CF32" s="122">
        <v>339.30956551926113</v>
      </c>
      <c r="CG32" s="122">
        <v>379.32301298830492</v>
      </c>
      <c r="CH32" s="122">
        <v>354.8718464524253</v>
      </c>
      <c r="CI32" s="122">
        <v>281.9540292803614</v>
      </c>
      <c r="CJ32" s="122">
        <v>445.76689771855109</v>
      </c>
      <c r="CK32" s="122">
        <v>329.11342047286547</v>
      </c>
      <c r="CL32" s="122">
        <v>0</v>
      </c>
      <c r="CM32" s="122">
        <v>438.141585449638</v>
      </c>
      <c r="CN32" s="122">
        <v>366.46678611215498</v>
      </c>
      <c r="CO32" s="122">
        <v>358.30272094426329</v>
      </c>
      <c r="CP32" s="122">
        <v>368.01316301523224</v>
      </c>
      <c r="CQ32" s="122">
        <v>395.24807837698575</v>
      </c>
      <c r="CR32" s="122">
        <v>402.42239160823237</v>
      </c>
      <c r="CS32" s="122">
        <v>412.1019134667664</v>
      </c>
      <c r="CT32" s="122">
        <v>332.70504847947092</v>
      </c>
      <c r="CU32" s="122">
        <v>340.52502784327544</v>
      </c>
      <c r="CV32" s="122">
        <v>397.21590299310662</v>
      </c>
      <c r="CW32" s="122">
        <v>304.43851302737943</v>
      </c>
      <c r="CX32" s="122">
        <v>362.19388693707054</v>
      </c>
      <c r="CY32" s="122">
        <v>441</v>
      </c>
      <c r="CZ32" s="122">
        <v>340.33832140677163</v>
      </c>
      <c r="DA32" s="122">
        <v>325.84068281758397</v>
      </c>
      <c r="DB32" s="122">
        <v>166.94272916953423</v>
      </c>
      <c r="DC32" s="122">
        <v>297.53613721359767</v>
      </c>
      <c r="DD32" s="122">
        <v>438.1159891460378</v>
      </c>
      <c r="DE32" s="122">
        <v>413.47741968069471</v>
      </c>
      <c r="DF32" s="122">
        <v>383.49313342357146</v>
      </c>
      <c r="DG32" s="122">
        <v>369</v>
      </c>
      <c r="DH32" s="122">
        <v>435.681817475743</v>
      </c>
      <c r="DI32" s="122"/>
      <c r="DJ32" s="122"/>
      <c r="DK32" s="122"/>
      <c r="DL32" s="122"/>
      <c r="DM32" s="122"/>
      <c r="DN32" s="122">
        <v>339.43810576531274</v>
      </c>
      <c r="DO32" s="122">
        <v>385.65737180455676</v>
      </c>
      <c r="DP32" s="122"/>
      <c r="DQ32" s="122">
        <v>40.957317089233406</v>
      </c>
      <c r="DR32" s="122">
        <v>0</v>
      </c>
      <c r="DS32" s="122">
        <v>0</v>
      </c>
      <c r="DT32" s="122">
        <v>404.03754168458164</v>
      </c>
      <c r="DU32" s="122">
        <v>0</v>
      </c>
      <c r="DV32" s="122">
        <v>0</v>
      </c>
      <c r="DW32" s="122">
        <v>0</v>
      </c>
      <c r="DX32" s="122">
        <v>0</v>
      </c>
      <c r="DY32" s="122">
        <v>185.30997299689207</v>
      </c>
      <c r="DZ32" s="122">
        <v>874.4355414736176</v>
      </c>
      <c r="EA32" s="122">
        <v>0</v>
      </c>
      <c r="EB32" s="122">
        <v>183.52141301475592</v>
      </c>
      <c r="EC32" s="122">
        <v>0</v>
      </c>
      <c r="ED32" s="122">
        <v>0</v>
      </c>
      <c r="EE32" s="122">
        <v>0</v>
      </c>
      <c r="EF32" s="122">
        <v>0</v>
      </c>
      <c r="EG32" s="122">
        <v>0</v>
      </c>
      <c r="EH32" s="122">
        <v>217.35890153014617</v>
      </c>
      <c r="EI32" s="122">
        <v>0</v>
      </c>
      <c r="EJ32" s="122">
        <v>169.56709777480381</v>
      </c>
      <c r="EK32" s="122">
        <v>0</v>
      </c>
      <c r="EL32" s="122">
        <v>0</v>
      </c>
      <c r="EM32" s="122">
        <v>0</v>
      </c>
      <c r="FD32">
        <v>286.1762658565932</v>
      </c>
      <c r="FF32">
        <v>286.69661030586161</v>
      </c>
      <c r="FN32">
        <v>0</v>
      </c>
    </row>
    <row r="33" spans="1:170" x14ac:dyDescent="0.35">
      <c r="A33" s="80">
        <f>Bonding!A33</f>
        <v>50</v>
      </c>
      <c r="AE33" s="122">
        <v>708.51313480078318</v>
      </c>
      <c r="AF33" s="122">
        <v>530.73657160438574</v>
      </c>
      <c r="AG33" s="122"/>
      <c r="AH33" s="122">
        <v>347.1932214019177</v>
      </c>
      <c r="AI33" s="122">
        <v>496.5888789728894</v>
      </c>
      <c r="AJ33" s="122">
        <v>340.20024676284027</v>
      </c>
      <c r="AK33" s="122">
        <v>490.37177143043255</v>
      </c>
      <c r="AL33" s="122"/>
      <c r="AM33" s="122"/>
      <c r="AN33" s="122"/>
      <c r="AO33" s="122">
        <v>473.07571917091775</v>
      </c>
      <c r="AP33" s="122">
        <v>504.67322489168868</v>
      </c>
      <c r="AQ33" s="122">
        <v>529.37649180657752</v>
      </c>
      <c r="AR33" s="122">
        <v>437.38653383870746</v>
      </c>
      <c r="AS33" s="122"/>
      <c r="AT33" s="122"/>
      <c r="AU33" s="122">
        <v>352.9821837236841</v>
      </c>
      <c r="AV33" s="122">
        <v>336.52508648790132</v>
      </c>
      <c r="AW33" s="122">
        <v>322.86392351824935</v>
      </c>
      <c r="AX33" s="122">
        <v>300.42921418915637</v>
      </c>
      <c r="AY33" s="122">
        <v>406.95718668042247</v>
      </c>
      <c r="AZ33" s="122">
        <v>486.20838079419019</v>
      </c>
      <c r="BA33" s="122">
        <v>537.65598896538916</v>
      </c>
      <c r="BB33" s="122">
        <v>506.26358461425087</v>
      </c>
      <c r="BC33" s="122">
        <v>484.7252713801355</v>
      </c>
      <c r="BD33" s="122">
        <v>552.9454570263274</v>
      </c>
      <c r="BE33" s="122">
        <v>438.21578680575709</v>
      </c>
      <c r="BF33" s="122">
        <v>409.15345751700494</v>
      </c>
      <c r="BG33" s="122">
        <v>339.14467343161516</v>
      </c>
      <c r="BH33" s="122">
        <v>439.16663363074861</v>
      </c>
      <c r="BI33" s="122">
        <v>665.45988121363393</v>
      </c>
      <c r="BJ33" s="122">
        <v>448.84653221667054</v>
      </c>
      <c r="BK33" s="122">
        <v>380.48702934754311</v>
      </c>
      <c r="BL33" s="122">
        <v>399.46090867634626</v>
      </c>
      <c r="BM33" s="122">
        <v>326.99568707731669</v>
      </c>
      <c r="BN33" s="122">
        <v>320.843261228958</v>
      </c>
      <c r="BO33" s="122">
        <v>379.5031751841455</v>
      </c>
      <c r="BP33" s="122">
        <v>527.11686010821609</v>
      </c>
      <c r="BQ33" s="122">
        <v>430.39695646393767</v>
      </c>
      <c r="BR33" s="122">
        <v>507.9766065734409</v>
      </c>
      <c r="BS33" s="122">
        <v>375.95308454199397</v>
      </c>
      <c r="BT33" s="122">
        <v>432.83541938743002</v>
      </c>
      <c r="BU33" s="122">
        <v>482.83206838408825</v>
      </c>
      <c r="BV33" s="122">
        <v>702.82582608623784</v>
      </c>
      <c r="BW33" s="122">
        <v>407.57898328201804</v>
      </c>
      <c r="BX33" s="122">
        <v>489.15249978933559</v>
      </c>
      <c r="BY33" s="122">
        <v>497.62054884387351</v>
      </c>
      <c r="BZ33" s="122">
        <v>269.9845320535668</v>
      </c>
      <c r="CA33" s="122">
        <v>678.10622996700556</v>
      </c>
      <c r="CB33" s="122">
        <v>0</v>
      </c>
      <c r="CC33" s="122"/>
      <c r="CD33" s="122"/>
      <c r="CE33" s="122">
        <v>0</v>
      </c>
      <c r="CF33" s="122">
        <v>0</v>
      </c>
      <c r="CG33" s="122">
        <v>351.91655186067271</v>
      </c>
      <c r="CH33" s="122">
        <v>363.70144643933259</v>
      </c>
      <c r="CI33" s="122">
        <v>390.85612599466396</v>
      </c>
      <c r="CJ33" s="122">
        <v>448.15589824935813</v>
      </c>
      <c r="CK33" s="122">
        <v>489.57753138901523</v>
      </c>
      <c r="CL33" s="122">
        <v>70.814737891872838</v>
      </c>
      <c r="CM33" s="122">
        <v>631.9878631066332</v>
      </c>
      <c r="CN33" s="122">
        <v>532.32820280874682</v>
      </c>
      <c r="CO33" s="122">
        <v>546.29406630933556</v>
      </c>
      <c r="CP33" s="122">
        <v>505.75764525781062</v>
      </c>
      <c r="CQ33" s="122">
        <v>612.52065551684177</v>
      </c>
      <c r="CR33" s="122">
        <v>475.52901111092689</v>
      </c>
      <c r="CS33" s="122">
        <v>397.92193347212378</v>
      </c>
      <c r="CT33" s="122">
        <v>317.19927320341355</v>
      </c>
      <c r="CU33" s="122">
        <v>412.09212862221176</v>
      </c>
      <c r="CV33" s="122">
        <v>751.26859900460568</v>
      </c>
      <c r="CW33" s="122">
        <v>467.82745934812311</v>
      </c>
      <c r="CX33" s="122">
        <v>527.30664514026341</v>
      </c>
      <c r="CY33" s="122">
        <v>657</v>
      </c>
      <c r="CZ33" s="122">
        <v>564.14009031648925</v>
      </c>
      <c r="DA33" s="122">
        <v>602.96580332948395</v>
      </c>
      <c r="DB33" s="122">
        <v>627.64694024428059</v>
      </c>
      <c r="DC33" s="122">
        <v>686.46583650641071</v>
      </c>
      <c r="DD33" s="122">
        <v>848.64979937763769</v>
      </c>
      <c r="DE33" s="122">
        <v>550.3779768866691</v>
      </c>
      <c r="DF33" s="122">
        <v>641.86059910189238</v>
      </c>
      <c r="DG33" s="122">
        <v>630</v>
      </c>
      <c r="DH33" s="122">
        <v>1228.6283513215619</v>
      </c>
      <c r="DI33" s="122"/>
      <c r="DJ33" s="122"/>
      <c r="DK33" s="122"/>
      <c r="DL33" s="122"/>
      <c r="DM33" s="122"/>
      <c r="DN33" s="122">
        <v>762.66447963404619</v>
      </c>
      <c r="DO33" s="122">
        <v>776.08627151510132</v>
      </c>
      <c r="DP33" s="122"/>
      <c r="DQ33" s="122">
        <v>423.75457333870463</v>
      </c>
      <c r="DR33" s="122">
        <v>139.11734545324094</v>
      </c>
      <c r="DS33" s="122">
        <v>150.18764695381446</v>
      </c>
      <c r="DT33" s="122">
        <v>619.92520713011527</v>
      </c>
      <c r="DU33" s="122">
        <v>160.43943049734676</v>
      </c>
      <c r="DV33" s="122">
        <v>304.11284455598553</v>
      </c>
      <c r="DW33" s="122">
        <v>2696.7216035770812</v>
      </c>
      <c r="DX33" s="122">
        <v>1568.6884212324057</v>
      </c>
      <c r="DY33" s="122">
        <v>742.40268442345871</v>
      </c>
      <c r="DZ33" s="122">
        <v>1043.7337792496644</v>
      </c>
      <c r="EA33" s="122">
        <v>0</v>
      </c>
      <c r="EB33" s="122">
        <v>867.90850738723668</v>
      </c>
      <c r="EC33" s="122">
        <v>605.6248774239109</v>
      </c>
      <c r="ED33" s="122">
        <v>698.99418861627532</v>
      </c>
      <c r="EE33" s="122">
        <v>757.22526360880659</v>
      </c>
      <c r="EF33" s="122">
        <v>407.8887249334781</v>
      </c>
      <c r="EG33" s="122">
        <v>970.60006235558637</v>
      </c>
      <c r="EH33" s="122">
        <v>0</v>
      </c>
      <c r="EI33" s="122">
        <v>711.29499144125157</v>
      </c>
      <c r="EJ33" s="122">
        <v>579.27816955815035</v>
      </c>
      <c r="EK33" s="122">
        <v>2233.5233812519946</v>
      </c>
      <c r="EL33" s="122">
        <v>733.07166688058726</v>
      </c>
      <c r="EM33" s="122">
        <v>745.30663711204522</v>
      </c>
      <c r="FD33">
        <v>18.977128728629005</v>
      </c>
      <c r="FF33">
        <v>0</v>
      </c>
      <c r="FN33">
        <v>0</v>
      </c>
    </row>
    <row r="34" spans="1:170" x14ac:dyDescent="0.35">
      <c r="A34" s="80">
        <f>Bonding!A34</f>
        <v>52</v>
      </c>
      <c r="AE34" s="122">
        <v>519.52054836865341</v>
      </c>
      <c r="AF34" s="122">
        <v>528.57187231299224</v>
      </c>
      <c r="AG34" s="122"/>
      <c r="AH34" s="122">
        <v>505.13335479090648</v>
      </c>
      <c r="AI34" s="122">
        <v>533.20780328760873</v>
      </c>
      <c r="AJ34" s="122">
        <v>401.40240662569261</v>
      </c>
      <c r="AK34" s="122">
        <v>501.50640327449503</v>
      </c>
      <c r="AL34" s="122"/>
      <c r="AM34" s="122"/>
      <c r="AN34" s="122"/>
      <c r="AO34" s="122">
        <v>585.16513939945071</v>
      </c>
      <c r="AP34" s="122">
        <v>576.77062970148768</v>
      </c>
      <c r="AQ34" s="122">
        <v>569.43142421624259</v>
      </c>
      <c r="AR34" s="122">
        <v>501.32153590531203</v>
      </c>
      <c r="AS34" s="122"/>
      <c r="AT34" s="122"/>
      <c r="AU34" s="122">
        <v>508.6413890241098</v>
      </c>
      <c r="AV34" s="122">
        <v>534.50515914310199</v>
      </c>
      <c r="AW34" s="122">
        <v>535.80924544830066</v>
      </c>
      <c r="AX34" s="122">
        <v>502.37300748788556</v>
      </c>
      <c r="AY34" s="122">
        <v>497.71827359462719</v>
      </c>
      <c r="AZ34" s="122">
        <v>538.7950681348425</v>
      </c>
      <c r="BA34" s="122">
        <v>534.06982322081865</v>
      </c>
      <c r="BB34" s="122">
        <v>634.70012716398696</v>
      </c>
      <c r="BC34" s="122">
        <v>595.90146259222365</v>
      </c>
      <c r="BD34" s="122">
        <v>611.75533163855994</v>
      </c>
      <c r="BE34" s="122">
        <v>531.79546053529111</v>
      </c>
      <c r="BF34" s="122">
        <v>528.64653472368127</v>
      </c>
      <c r="BG34" s="122">
        <v>498.52111131951392</v>
      </c>
      <c r="BH34" s="122">
        <v>577.82337032950204</v>
      </c>
      <c r="BI34" s="122">
        <v>567.10909800758282</v>
      </c>
      <c r="BJ34" s="122">
        <v>544.09310817882772</v>
      </c>
      <c r="BK34" s="122">
        <v>467.31529534085587</v>
      </c>
      <c r="BL34" s="122">
        <v>494.80954041680718</v>
      </c>
      <c r="BM34" s="122">
        <v>482.8806618632288</v>
      </c>
      <c r="BN34" s="122">
        <v>466.21021042131247</v>
      </c>
      <c r="BO34" s="122">
        <v>476.15403222115987</v>
      </c>
      <c r="BP34" s="122">
        <v>542.46263783207201</v>
      </c>
      <c r="BQ34" s="122">
        <v>444.65152401626921</v>
      </c>
      <c r="BR34" s="122">
        <v>367.78856290562953</v>
      </c>
      <c r="BS34" s="122">
        <v>318.25751808145105</v>
      </c>
      <c r="BT34" s="122">
        <v>343.80793785232459</v>
      </c>
      <c r="BU34" s="122">
        <v>434.4292555908151</v>
      </c>
      <c r="BV34" s="122">
        <v>479.22616572098906</v>
      </c>
      <c r="BW34" s="122">
        <v>648.69582177725556</v>
      </c>
      <c r="BX34" s="122">
        <v>538.05459836454816</v>
      </c>
      <c r="BY34" s="122">
        <v>460.35581180580783</v>
      </c>
      <c r="BZ34" s="122">
        <v>288.70678323258807</v>
      </c>
      <c r="CA34" s="122">
        <v>670.02027425611698</v>
      </c>
      <c r="CB34" s="122">
        <v>0</v>
      </c>
      <c r="CC34" s="122"/>
      <c r="CD34" s="122"/>
      <c r="CE34" s="122">
        <v>486.20237928367948</v>
      </c>
      <c r="CF34" s="122">
        <v>473.04335223443263</v>
      </c>
      <c r="CG34" s="122">
        <v>532.21632181953271</v>
      </c>
      <c r="CH34" s="122">
        <v>488.55927680056112</v>
      </c>
      <c r="CI34" s="122">
        <v>487.42574638622654</v>
      </c>
      <c r="CJ34" s="122">
        <v>499.92890023964918</v>
      </c>
      <c r="CK34" s="122">
        <v>521.63188344749881</v>
      </c>
      <c r="CL34" s="122">
        <v>205.36237483138302</v>
      </c>
      <c r="CM34" s="122">
        <v>587.86011036436366</v>
      </c>
      <c r="CN34" s="122">
        <v>484.55595933560727</v>
      </c>
      <c r="CO34" s="122">
        <v>484.3177938914281</v>
      </c>
      <c r="CP34" s="122">
        <v>469.2445901066468</v>
      </c>
      <c r="CQ34" s="122">
        <v>549.74837360745562</v>
      </c>
      <c r="CR34" s="122">
        <v>511.9205651131079</v>
      </c>
      <c r="CS34" s="122">
        <v>577.26467392902612</v>
      </c>
      <c r="CT34" s="122">
        <v>571.04295077891436</v>
      </c>
      <c r="CU34" s="122">
        <v>555.47097580263755</v>
      </c>
      <c r="CV34" s="122">
        <v>545.95055424139468</v>
      </c>
      <c r="CW34" s="122">
        <v>335.46441565974038</v>
      </c>
      <c r="CX34" s="122">
        <v>467.57337091177374</v>
      </c>
      <c r="CY34" s="122">
        <v>585</v>
      </c>
      <c r="CZ34" s="122">
        <v>510.73070457243887</v>
      </c>
      <c r="DA34" s="122">
        <v>574.46146524911887</v>
      </c>
      <c r="DB34" s="122">
        <v>566.36609432504065</v>
      </c>
      <c r="DC34" s="122">
        <v>581.52357847782093</v>
      </c>
      <c r="DD34" s="122">
        <v>569.04559697372588</v>
      </c>
      <c r="DE34" s="122">
        <v>438.60227676502478</v>
      </c>
      <c r="DF34" s="122">
        <v>518.68739655867535</v>
      </c>
      <c r="DG34" s="122">
        <v>387</v>
      </c>
      <c r="DH34" s="122">
        <v>767.96416286288775</v>
      </c>
      <c r="DI34" s="122"/>
      <c r="DJ34" s="122"/>
      <c r="DK34" s="122"/>
      <c r="DL34" s="122"/>
      <c r="DM34" s="122"/>
      <c r="DN34" s="122">
        <v>507.60285000057337</v>
      </c>
      <c r="DO34" s="122">
        <v>644.23521358895425</v>
      </c>
      <c r="DP34" s="122"/>
      <c r="DQ34" s="122">
        <v>595.4283980552683</v>
      </c>
      <c r="DR34" s="122">
        <v>336.03963295922841</v>
      </c>
      <c r="DS34" s="122">
        <v>322.85009400947666</v>
      </c>
      <c r="DT34" s="122">
        <v>721.91749841968829</v>
      </c>
      <c r="DU34" s="122">
        <v>492.45384088549332</v>
      </c>
      <c r="DV34" s="122">
        <v>454.0435938755457</v>
      </c>
      <c r="DW34" s="122">
        <v>270.57937244984731</v>
      </c>
      <c r="DX34" s="122">
        <v>394.92506360591648</v>
      </c>
      <c r="DY34" s="122">
        <v>426.9492631436471</v>
      </c>
      <c r="DZ34" s="122">
        <v>665.76417401836875</v>
      </c>
      <c r="EA34" s="122">
        <v>520.29806204140198</v>
      </c>
      <c r="EB34" s="122">
        <v>804.18052008589814</v>
      </c>
      <c r="EC34" s="122">
        <v>552.72281954951711</v>
      </c>
      <c r="ED34" s="122">
        <v>367.95586623212188</v>
      </c>
      <c r="EE34" s="122">
        <v>364.53585967449084</v>
      </c>
      <c r="EF34" s="122">
        <v>356.51512970497998</v>
      </c>
      <c r="EG34" s="122">
        <v>657.16442128652432</v>
      </c>
      <c r="EH34" s="122">
        <v>562.55887274451572</v>
      </c>
      <c r="EI34" s="122">
        <v>265.87452726552186</v>
      </c>
      <c r="EJ34" s="122">
        <v>507.3222557993131</v>
      </c>
      <c r="EK34" s="122">
        <v>904.16638786845874</v>
      </c>
      <c r="EL34" s="122">
        <v>789.95830252648068</v>
      </c>
      <c r="EM34" s="122">
        <v>790.45219544681663</v>
      </c>
      <c r="FD34">
        <v>251.91377665718039</v>
      </c>
      <c r="FF34">
        <v>751.60658016753291</v>
      </c>
      <c r="FN34">
        <v>0</v>
      </c>
    </row>
    <row r="35" spans="1:170" x14ac:dyDescent="0.35">
      <c r="A35" s="80">
        <f>Bonding!A35</f>
        <v>60</v>
      </c>
      <c r="AE35" s="122">
        <v>671.29464673247537</v>
      </c>
      <c r="AF35" s="122">
        <v>377.17446491116078</v>
      </c>
      <c r="AG35" s="122"/>
      <c r="AH35" s="122">
        <v>393.20954141513226</v>
      </c>
      <c r="AI35" s="122">
        <v>385.91692487168524</v>
      </c>
      <c r="AJ35" s="122">
        <v>339.62882733979802</v>
      </c>
      <c r="AK35" s="122">
        <v>394.80355635774265</v>
      </c>
      <c r="AL35" s="122"/>
      <c r="AM35" s="122"/>
      <c r="AN35" s="122"/>
      <c r="AO35" s="122">
        <v>379.77482028692606</v>
      </c>
      <c r="AP35" s="122">
        <v>366.64669921695656</v>
      </c>
      <c r="AQ35" s="122">
        <v>377.29937617637319</v>
      </c>
      <c r="AR35" s="122">
        <v>221.62657980003448</v>
      </c>
      <c r="AS35" s="122"/>
      <c r="AT35" s="122"/>
      <c r="AU35" s="122">
        <v>311.99725231106493</v>
      </c>
      <c r="AV35" s="122">
        <v>316.33815821486286</v>
      </c>
      <c r="AW35" s="122">
        <v>306.39382685765918</v>
      </c>
      <c r="AX35" s="122">
        <v>287.12880796235578</v>
      </c>
      <c r="AY35" s="122">
        <v>354.2698328220618</v>
      </c>
      <c r="AZ35" s="122">
        <v>579.72427743773596</v>
      </c>
      <c r="BA35" s="122">
        <v>629.91770574427699</v>
      </c>
      <c r="BB35" s="122">
        <v>459.85653878234314</v>
      </c>
      <c r="BC35" s="122">
        <v>513.12514215172928</v>
      </c>
      <c r="BD35" s="122">
        <v>332.63988233686911</v>
      </c>
      <c r="BE35" s="122">
        <v>269.21401618767368</v>
      </c>
      <c r="BF35" s="122">
        <v>186.89484737167919</v>
      </c>
      <c r="BG35" s="122">
        <v>193.42292875561947</v>
      </c>
      <c r="BH35" s="122">
        <v>472.65159667805682</v>
      </c>
      <c r="BI35" s="122">
        <v>332.01564163291738</v>
      </c>
      <c r="BJ35" s="122">
        <v>395.75105524367484</v>
      </c>
      <c r="BK35" s="122">
        <v>270.77540120894434</v>
      </c>
      <c r="BL35" s="122">
        <v>211.10744027528244</v>
      </c>
      <c r="BM35" s="122">
        <v>256.40227325280017</v>
      </c>
      <c r="BN35" s="122">
        <v>257.77425219269662</v>
      </c>
      <c r="BO35" s="122">
        <v>254.61062104069109</v>
      </c>
      <c r="BP35" s="122">
        <v>436.65044260060552</v>
      </c>
      <c r="BQ35" s="122">
        <v>274.28437686915669</v>
      </c>
      <c r="BR35" s="122">
        <v>277.42334076411487</v>
      </c>
      <c r="BS35" s="122">
        <v>249.23728817095119</v>
      </c>
      <c r="BT35" s="122">
        <v>399.05878048809501</v>
      </c>
      <c r="BU35" s="122">
        <v>321.48549398141824</v>
      </c>
      <c r="BV35" s="122">
        <v>302.91360547017325</v>
      </c>
      <c r="BW35" s="122">
        <v>582.48756460492768</v>
      </c>
      <c r="BX35" s="122">
        <v>168.90125665091568</v>
      </c>
      <c r="BY35" s="122">
        <v>249.33105244450894</v>
      </c>
      <c r="BZ35" s="122">
        <v>134.19876156879732</v>
      </c>
      <c r="CA35" s="122">
        <v>823.76342937339882</v>
      </c>
      <c r="CB35" s="122">
        <v>238.8414636606079</v>
      </c>
      <c r="CC35" s="122"/>
      <c r="CD35" s="122"/>
      <c r="CE35" s="122">
        <v>461.38205809467905</v>
      </c>
      <c r="CF35" s="122">
        <v>202.68876455099434</v>
      </c>
      <c r="CG35" s="122">
        <v>61.056731402396927</v>
      </c>
      <c r="CH35" s="122">
        <v>165.32106262804808</v>
      </c>
      <c r="CI35" s="122">
        <v>272.18003974812069</v>
      </c>
      <c r="CJ35" s="122">
        <v>333.47455575983895</v>
      </c>
      <c r="CK35" s="122">
        <v>383.94533300704245</v>
      </c>
      <c r="CL35" s="122">
        <v>14.956743112955371</v>
      </c>
      <c r="CM35" s="122">
        <v>609.45953028032352</v>
      </c>
      <c r="CN35" s="122">
        <v>393.58789371175976</v>
      </c>
      <c r="CO35" s="122">
        <v>389.04746997554133</v>
      </c>
      <c r="CP35" s="122">
        <v>464.76264466450573</v>
      </c>
      <c r="CQ35" s="122">
        <v>445.20006410690138</v>
      </c>
      <c r="CR35" s="122">
        <v>427.89594639372706</v>
      </c>
      <c r="CS35" s="122">
        <v>486.52205264021177</v>
      </c>
      <c r="CT35" s="122">
        <v>436.60728257244745</v>
      </c>
      <c r="CU35" s="122">
        <v>433.56960297538495</v>
      </c>
      <c r="CV35" s="122">
        <v>502.03586353408019</v>
      </c>
      <c r="CW35" s="122">
        <v>364.74106234644626</v>
      </c>
      <c r="CX35" s="122">
        <v>451.06646593674509</v>
      </c>
      <c r="CY35" s="122">
        <v>540</v>
      </c>
      <c r="CZ35" s="122">
        <v>781.61953443440621</v>
      </c>
      <c r="DA35" s="122">
        <v>1045.5386840240151</v>
      </c>
      <c r="DB35" s="122">
        <v>683.7905142583819</v>
      </c>
      <c r="DC35" s="122">
        <v>374.25403415681984</v>
      </c>
      <c r="DD35" s="122">
        <v>677.45708961272658</v>
      </c>
      <c r="DE35" s="122">
        <v>258.93609871022386</v>
      </c>
      <c r="DF35" s="122">
        <v>1398.1547278062103</v>
      </c>
      <c r="DG35" s="122">
        <v>36</v>
      </c>
      <c r="DH35" s="122">
        <v>632.47003872440132</v>
      </c>
      <c r="DI35" s="122"/>
      <c r="DJ35" s="122"/>
      <c r="DK35" s="122"/>
      <c r="DL35" s="122"/>
      <c r="DM35" s="122"/>
      <c r="DN35" s="122">
        <v>748.37077236542859</v>
      </c>
      <c r="DO35" s="122">
        <v>657.77571575560694</v>
      </c>
      <c r="DP35" s="122"/>
      <c r="DQ35" s="122">
        <v>218.15446315320955</v>
      </c>
      <c r="DR35" s="122">
        <v>0</v>
      </c>
      <c r="DS35" s="122">
        <v>0</v>
      </c>
      <c r="DT35" s="122">
        <v>453.57434081105458</v>
      </c>
      <c r="DU35" s="122">
        <v>0</v>
      </c>
      <c r="DV35" s="122">
        <v>0</v>
      </c>
      <c r="DW35" s="122">
        <v>0</v>
      </c>
      <c r="DX35" s="122">
        <v>0</v>
      </c>
      <c r="DY35" s="122">
        <v>0</v>
      </c>
      <c r="DZ35" s="122">
        <v>0</v>
      </c>
      <c r="EA35" s="122">
        <v>656.22817272758971</v>
      </c>
      <c r="EB35" s="122">
        <v>1026.5947533186313</v>
      </c>
      <c r="EC35" s="122">
        <v>898.12275082105873</v>
      </c>
      <c r="ED35" s="122">
        <v>1038.8708628671152</v>
      </c>
      <c r="EE35" s="122">
        <v>653.73556908451883</v>
      </c>
      <c r="EF35" s="122">
        <v>276.49159302940393</v>
      </c>
      <c r="EG35" s="122">
        <v>0</v>
      </c>
      <c r="EH35" s="122">
        <v>157.45776764104437</v>
      </c>
      <c r="EI35" s="122">
        <v>0</v>
      </c>
      <c r="EJ35" s="122">
        <v>0</v>
      </c>
      <c r="EK35" s="122">
        <v>0</v>
      </c>
      <c r="EL35" s="122">
        <v>0</v>
      </c>
      <c r="EM35" s="122">
        <v>0</v>
      </c>
      <c r="FD35">
        <v>286.92373626240351</v>
      </c>
      <c r="FF35">
        <v>323.8125228549215</v>
      </c>
      <c r="FN35">
        <v>0</v>
      </c>
    </row>
    <row r="36" spans="1:170" x14ac:dyDescent="0.35">
      <c r="A36" s="80">
        <f>Bonding!A36</f>
        <v>61</v>
      </c>
      <c r="AE36" s="122">
        <v>292.18895901998098</v>
      </c>
      <c r="AF36" s="122">
        <v>739.51061711467662</v>
      </c>
      <c r="AG36" s="122"/>
      <c r="AH36" s="122">
        <v>157.78454865609393</v>
      </c>
      <c r="AI36" s="122">
        <v>325.00587244925549</v>
      </c>
      <c r="AJ36" s="122">
        <v>630.05821695476538</v>
      </c>
      <c r="AK36" s="122">
        <v>301.99986200054548</v>
      </c>
      <c r="AL36" s="122"/>
      <c r="AM36" s="122"/>
      <c r="AN36" s="122"/>
      <c r="AO36" s="122">
        <v>317.07680920835151</v>
      </c>
      <c r="AP36" s="122">
        <v>437.02551751600794</v>
      </c>
      <c r="AQ36" s="122">
        <v>435.36730510059823</v>
      </c>
      <c r="AR36" s="122">
        <v>401.59822737647858</v>
      </c>
      <c r="AS36" s="122"/>
      <c r="AT36" s="122"/>
      <c r="AU36" s="122">
        <v>320.92580014447333</v>
      </c>
      <c r="AV36" s="122">
        <v>257.8470830222671</v>
      </c>
      <c r="AW36" s="122">
        <v>67.709768005203614</v>
      </c>
      <c r="AX36" s="122">
        <v>0</v>
      </c>
      <c r="AY36" s="122">
        <v>347.50070990373104</v>
      </c>
      <c r="AZ36" s="122">
        <v>409.60425051543683</v>
      </c>
      <c r="BA36" s="122">
        <v>488.28402439642559</v>
      </c>
      <c r="BB36" s="122">
        <v>820.8013517894351</v>
      </c>
      <c r="BC36" s="122">
        <v>480.64456887229233</v>
      </c>
      <c r="BD36" s="122">
        <v>2320.0354879759429</v>
      </c>
      <c r="BE36" s="122">
        <v>422.42845980795079</v>
      </c>
      <c r="BF36" s="122">
        <v>411.1834282174575</v>
      </c>
      <c r="BG36" s="122">
        <v>381.37791985437258</v>
      </c>
      <c r="BH36" s="122">
        <v>414.42267506826443</v>
      </c>
      <c r="BI36" s="122">
        <v>544.58859514434914</v>
      </c>
      <c r="BJ36" s="122">
        <v>225.29001719549436</v>
      </c>
      <c r="BK36" s="122">
        <v>100.25191176197906</v>
      </c>
      <c r="BL36" s="122">
        <v>342.84432836445416</v>
      </c>
      <c r="BM36" s="122">
        <v>553.88127054125471</v>
      </c>
      <c r="BN36" s="122">
        <v>570.97105765974686</v>
      </c>
      <c r="BO36" s="122">
        <v>523.26375205954207</v>
      </c>
      <c r="BP36" s="122">
        <v>386.63987775177776</v>
      </c>
      <c r="BQ36" s="122">
        <v>429.94098449302476</v>
      </c>
      <c r="BR36" s="122">
        <v>308.98217748773016</v>
      </c>
      <c r="BS36" s="122">
        <v>131.11540116581972</v>
      </c>
      <c r="BT36" s="122">
        <v>278.01855377248899</v>
      </c>
      <c r="BU36" s="122">
        <v>0</v>
      </c>
      <c r="BV36" s="122">
        <v>0</v>
      </c>
      <c r="BW36" s="122">
        <v>2226.2471329350442</v>
      </c>
      <c r="BX36" s="122">
        <v>0</v>
      </c>
      <c r="BY36" s="122">
        <v>0</v>
      </c>
      <c r="BZ36" s="122">
        <v>0</v>
      </c>
      <c r="CA36" s="122">
        <v>1989.5775429140851</v>
      </c>
      <c r="CB36" s="122">
        <v>298.63983514714226</v>
      </c>
      <c r="CC36" s="122"/>
      <c r="CD36" s="122"/>
      <c r="CE36" s="122">
        <v>314.64206284298592</v>
      </c>
      <c r="CF36" s="122">
        <v>340.18560614274918</v>
      </c>
      <c r="CG36" s="122">
        <v>418.19847945209182</v>
      </c>
      <c r="CH36" s="122">
        <v>366.59390371234849</v>
      </c>
      <c r="CI36" s="122">
        <v>0</v>
      </c>
      <c r="CJ36" s="122">
        <v>316.40998374786204</v>
      </c>
      <c r="CK36" s="122">
        <v>599.0309755681842</v>
      </c>
      <c r="CL36" s="122">
        <v>123.49029482229454</v>
      </c>
      <c r="CM36" s="122">
        <v>467.09294309412837</v>
      </c>
      <c r="CN36" s="122">
        <v>405.57813209491525</v>
      </c>
      <c r="CO36" s="122">
        <v>397.00240284541252</v>
      </c>
      <c r="CP36" s="122">
        <v>402.0932406526963</v>
      </c>
      <c r="CQ36" s="122">
        <v>446.1666260324867</v>
      </c>
      <c r="CR36" s="122">
        <v>405.5746446883727</v>
      </c>
      <c r="CS36" s="122">
        <v>414.89756690760902</v>
      </c>
      <c r="CT36" s="122">
        <v>410.69556453764204</v>
      </c>
      <c r="CU36" s="122">
        <v>419.72335255235862</v>
      </c>
      <c r="CV36" s="122">
        <v>455.16206016321058</v>
      </c>
      <c r="CW36" s="122">
        <v>338.25095662408143</v>
      </c>
      <c r="CX36" s="122">
        <v>374.03818316204126</v>
      </c>
      <c r="CY36" s="122">
        <v>468</v>
      </c>
      <c r="CZ36" s="122">
        <v>375.66449216923104</v>
      </c>
      <c r="DA36" s="122">
        <v>390.93753896210234</v>
      </c>
      <c r="DB36" s="122">
        <v>367.9335465032932</v>
      </c>
      <c r="DC36" s="122">
        <v>368.1460501075299</v>
      </c>
      <c r="DD36" s="122">
        <v>276.51191330060402</v>
      </c>
      <c r="DE36" s="122">
        <v>98.457807119198804</v>
      </c>
      <c r="DF36" s="122">
        <v>836.62508523647807</v>
      </c>
      <c r="DG36" s="122">
        <v>0</v>
      </c>
      <c r="DH36" s="122">
        <v>447.47183859608901</v>
      </c>
      <c r="DI36" s="122"/>
      <c r="DJ36" s="122"/>
      <c r="DK36" s="122"/>
      <c r="DL36" s="122"/>
      <c r="DM36" s="122"/>
      <c r="DN36" s="122">
        <v>489.39412760661378</v>
      </c>
      <c r="DO36" s="122">
        <v>456.32055903358867</v>
      </c>
      <c r="DP36" s="122"/>
      <c r="DQ36" s="122">
        <v>0</v>
      </c>
      <c r="DR36" s="122">
        <v>0</v>
      </c>
      <c r="DS36" s="122">
        <v>0</v>
      </c>
      <c r="DT36" s="122">
        <v>319.08198935551599</v>
      </c>
      <c r="DU36" s="122">
        <v>0</v>
      </c>
      <c r="DV36" s="122">
        <v>0</v>
      </c>
      <c r="DW36" s="122">
        <v>23.933516810393794</v>
      </c>
      <c r="DX36" s="122">
        <v>0</v>
      </c>
      <c r="DY36" s="122">
        <v>0</v>
      </c>
      <c r="DZ36" s="122">
        <v>0</v>
      </c>
      <c r="EA36" s="122">
        <v>420.1479077694998</v>
      </c>
      <c r="EB36" s="122">
        <v>277.61887975435639</v>
      </c>
      <c r="EC36" s="122">
        <v>61.15684551689683</v>
      </c>
      <c r="ED36" s="122">
        <v>0</v>
      </c>
      <c r="EE36" s="122">
        <v>0</v>
      </c>
      <c r="EF36" s="122">
        <v>0</v>
      </c>
      <c r="EG36" s="122">
        <v>82.65164033917101</v>
      </c>
      <c r="EH36" s="122">
        <v>351.42881041134478</v>
      </c>
      <c r="EI36" s="122">
        <v>458.30397382667906</v>
      </c>
      <c r="EJ36" s="122">
        <v>253.26425158434304</v>
      </c>
      <c r="EK36" s="122">
        <v>0</v>
      </c>
      <c r="EL36" s="122">
        <v>0</v>
      </c>
      <c r="EM36" s="122">
        <v>0</v>
      </c>
      <c r="FD36">
        <v>0</v>
      </c>
      <c r="FF36">
        <v>27.563824656151535</v>
      </c>
      <c r="FN36">
        <v>0</v>
      </c>
    </row>
    <row r="37" spans="1:170" x14ac:dyDescent="0.35">
      <c r="A37" s="80">
        <f>Bonding!A37</f>
        <v>62</v>
      </c>
      <c r="AE37" s="122">
        <v>657.64982659181794</v>
      </c>
      <c r="AF37" s="122">
        <v>529.76023735818285</v>
      </c>
      <c r="AG37" s="122"/>
      <c r="AH37" s="122">
        <v>646.85913363734198</v>
      </c>
      <c r="AI37" s="122">
        <v>1216.7710170154478</v>
      </c>
      <c r="AJ37" s="122">
        <v>338.72170960994009</v>
      </c>
      <c r="AK37" s="122">
        <v>403.05288698718948</v>
      </c>
      <c r="AL37" s="122"/>
      <c r="AM37" s="122"/>
      <c r="AN37" s="122"/>
      <c r="AO37" s="122">
        <v>372.97148465171409</v>
      </c>
      <c r="AP37" s="122">
        <v>452.61856220467604</v>
      </c>
      <c r="AQ37" s="122">
        <v>422.51009411245496</v>
      </c>
      <c r="AR37" s="122">
        <v>315.68289750319963</v>
      </c>
      <c r="AS37" s="122"/>
      <c r="AT37" s="122"/>
      <c r="AU37" s="122">
        <v>433.08365704356163</v>
      </c>
      <c r="AV37" s="122">
        <v>454.02126322837216</v>
      </c>
      <c r="AW37" s="122">
        <v>322.128522213162</v>
      </c>
      <c r="AX37" s="122">
        <v>221.86183757637008</v>
      </c>
      <c r="AY37" s="122">
        <v>45.993779049190813</v>
      </c>
      <c r="AZ37" s="122">
        <v>131.31335425911047</v>
      </c>
      <c r="BA37" s="122">
        <v>429.00753436623341</v>
      </c>
      <c r="BB37" s="122">
        <v>800.33696131873091</v>
      </c>
      <c r="BC37" s="122">
        <v>718.46055934973526</v>
      </c>
      <c r="BD37" s="122">
        <v>514.39306240504777</v>
      </c>
      <c r="BE37" s="122">
        <v>495.13098996016384</v>
      </c>
      <c r="BF37" s="122">
        <v>740.70446175082407</v>
      </c>
      <c r="BG37" s="122">
        <v>962.75105644052917</v>
      </c>
      <c r="BH37" s="122">
        <v>876.08949528179937</v>
      </c>
      <c r="BI37" s="122">
        <v>0</v>
      </c>
      <c r="BJ37" s="122">
        <v>597.23860024308465</v>
      </c>
      <c r="BK37" s="122">
        <v>548.11523237234985</v>
      </c>
      <c r="BL37" s="122">
        <v>383.6291437268145</v>
      </c>
      <c r="BM37" s="122">
        <v>502.66624266205952</v>
      </c>
      <c r="BN37" s="122">
        <v>828.90611443604053</v>
      </c>
      <c r="BO37" s="122">
        <v>678.63823338630652</v>
      </c>
      <c r="BP37" s="122">
        <v>377.24003889149407</v>
      </c>
      <c r="BQ37" s="122">
        <v>610.37838193295738</v>
      </c>
      <c r="BR37" s="122">
        <v>445.66006425437735</v>
      </c>
      <c r="BS37" s="122">
        <v>279.80100272969872</v>
      </c>
      <c r="BT37" s="122">
        <v>283.91866115177527</v>
      </c>
      <c r="BU37" s="122">
        <v>274.51919219643355</v>
      </c>
      <c r="BV37" s="122">
        <v>453.30525359634544</v>
      </c>
      <c r="BW37" s="122">
        <v>518.25896944179669</v>
      </c>
      <c r="BX37" s="122">
        <v>658.84742751041472</v>
      </c>
      <c r="BY37" s="122">
        <v>892.5981963669866</v>
      </c>
      <c r="BZ37" s="122">
        <v>604.28867525037163</v>
      </c>
      <c r="CA37" s="122">
        <v>370.01336457030686</v>
      </c>
      <c r="CB37" s="122">
        <v>669.510568578522</v>
      </c>
      <c r="CC37" s="122"/>
      <c r="CD37" s="122"/>
      <c r="CE37" s="122">
        <v>558.34791965052329</v>
      </c>
      <c r="CF37" s="122">
        <v>681.0925137548486</v>
      </c>
      <c r="CG37" s="122">
        <v>555.33251064072942</v>
      </c>
      <c r="CH37" s="122">
        <v>585.88708660558973</v>
      </c>
      <c r="CI37" s="122">
        <v>572.38376753642956</v>
      </c>
      <c r="CJ37" s="122">
        <v>595.22034733038322</v>
      </c>
      <c r="CK37" s="122">
        <v>491.22811442594167</v>
      </c>
      <c r="CL37" s="122">
        <v>127.97523581691169</v>
      </c>
      <c r="CM37" s="122">
        <v>612.15998853129429</v>
      </c>
      <c r="CN37" s="122">
        <v>326.14794955824783</v>
      </c>
      <c r="CO37" s="122">
        <v>254.68132566981348</v>
      </c>
      <c r="CP37" s="122">
        <v>309.14462050953239</v>
      </c>
      <c r="CQ37" s="122">
        <v>460.27969736421926</v>
      </c>
      <c r="CR37" s="122">
        <v>363.04213696282579</v>
      </c>
      <c r="CS37" s="122">
        <v>291.14784524846243</v>
      </c>
      <c r="CT37" s="122">
        <v>500.40583933889138</v>
      </c>
      <c r="CU37" s="122">
        <v>428.12701265464977</v>
      </c>
      <c r="CV37" s="122">
        <v>659.27141973076539</v>
      </c>
      <c r="CW37" s="122">
        <v>386.57230452331095</v>
      </c>
      <c r="CX37" s="122">
        <v>500.27134603669424</v>
      </c>
      <c r="CY37" s="122">
        <v>702</v>
      </c>
      <c r="CZ37" s="122">
        <v>989.68050960724679</v>
      </c>
      <c r="DA37" s="122">
        <v>1473.6882066494938</v>
      </c>
      <c r="DB37" s="122">
        <v>469.37587734668693</v>
      </c>
      <c r="DC37" s="122">
        <v>380.84289460656504</v>
      </c>
      <c r="DD37" s="122">
        <v>873.11798607073263</v>
      </c>
      <c r="DE37" s="122">
        <v>606.79274251546474</v>
      </c>
      <c r="DF37" s="122">
        <v>263.05758463375287</v>
      </c>
      <c r="DG37" s="122">
        <v>468</v>
      </c>
      <c r="DH37" s="122">
        <v>1613.2168326331396</v>
      </c>
      <c r="DI37" s="122"/>
      <c r="DJ37" s="122"/>
      <c r="DK37" s="122"/>
      <c r="DL37" s="122"/>
      <c r="DM37" s="122"/>
      <c r="DN37" s="122">
        <v>791.06597695341577</v>
      </c>
      <c r="DO37" s="122">
        <v>729.22033765344679</v>
      </c>
      <c r="DP37" s="122"/>
      <c r="DQ37" s="122">
        <v>233.87793910278407</v>
      </c>
      <c r="DR37" s="122">
        <v>0</v>
      </c>
      <c r="DS37" s="122">
        <v>0</v>
      </c>
      <c r="DT37" s="122">
        <v>677.84304569921414</v>
      </c>
      <c r="DU37" s="122">
        <v>192.54764687046759</v>
      </c>
      <c r="DV37" s="122">
        <v>90.229450170870024</v>
      </c>
      <c r="DW37" s="122">
        <v>0</v>
      </c>
      <c r="DX37" s="122">
        <v>0</v>
      </c>
      <c r="DY37" s="122">
        <v>0</v>
      </c>
      <c r="DZ37" s="122">
        <v>0</v>
      </c>
      <c r="EA37" s="122">
        <v>509.11982118597984</v>
      </c>
      <c r="EB37" s="122">
        <v>0</v>
      </c>
      <c r="EC37" s="122">
        <v>0</v>
      </c>
      <c r="ED37" s="122">
        <v>0</v>
      </c>
      <c r="EE37" s="122">
        <v>874.45086388555444</v>
      </c>
      <c r="EF37" s="122">
        <v>356.28125251192256</v>
      </c>
      <c r="EG37" s="122">
        <v>522.30135876411453</v>
      </c>
      <c r="EH37" s="122">
        <v>290.59744107152466</v>
      </c>
      <c r="EI37" s="122">
        <v>337.2177728761967</v>
      </c>
      <c r="EJ37" s="122">
        <v>461.52436894605052</v>
      </c>
      <c r="EK37" s="122">
        <v>845.74022418738286</v>
      </c>
      <c r="EL37" s="122">
        <v>595.7911485159625</v>
      </c>
      <c r="EM37" s="122">
        <v>484.02894412381232</v>
      </c>
      <c r="FD37">
        <v>140.56127928428165</v>
      </c>
      <c r="FF37">
        <v>0</v>
      </c>
      <c r="FN37">
        <v>0</v>
      </c>
    </row>
    <row r="38" spans="1:170" x14ac:dyDescent="0.35">
      <c r="A38" s="80">
        <f>Bonding!A38</f>
        <v>63</v>
      </c>
      <c r="AE38" s="122">
        <v>284.80251641643468</v>
      </c>
      <c r="AF38" s="122">
        <v>240.71166006928462</v>
      </c>
      <c r="AG38" s="122"/>
      <c r="AH38" s="122">
        <v>136.05118750300986</v>
      </c>
      <c r="AI38" s="122">
        <v>515.01768722890574</v>
      </c>
      <c r="AJ38" s="122">
        <v>276.21936849176558</v>
      </c>
      <c r="AK38" s="122">
        <v>460.36763240122906</v>
      </c>
      <c r="AL38" s="122"/>
      <c r="AM38" s="122"/>
      <c r="AN38" s="122"/>
      <c r="AO38" s="122">
        <v>174.23026692977885</v>
      </c>
      <c r="AP38" s="122">
        <v>24.197400927349392</v>
      </c>
      <c r="AQ38" s="122">
        <v>221.59922379080086</v>
      </c>
      <c r="AR38" s="122">
        <v>306.29495553213434</v>
      </c>
      <c r="AS38" s="122"/>
      <c r="AT38" s="122"/>
      <c r="AU38" s="122">
        <v>398.43609163383582</v>
      </c>
      <c r="AV38" s="122">
        <v>386.93784609751896</v>
      </c>
      <c r="AW38" s="122">
        <v>350.79802054153771</v>
      </c>
      <c r="AX38" s="122">
        <v>353.79539569108533</v>
      </c>
      <c r="AY38" s="122">
        <v>353.689203126194</v>
      </c>
      <c r="AZ38" s="122">
        <v>426.15782128900179</v>
      </c>
      <c r="BA38" s="122">
        <v>537.47373383612569</v>
      </c>
      <c r="BB38" s="122">
        <v>410.5152415907537</v>
      </c>
      <c r="BC38" s="122">
        <v>475.84695064263025</v>
      </c>
      <c r="BD38" s="122">
        <v>515.28103516256738</v>
      </c>
      <c r="BE38" s="122">
        <v>441.98308540417383</v>
      </c>
      <c r="BF38" s="122">
        <v>444.96983098893531</v>
      </c>
      <c r="BG38" s="122">
        <v>320.45571943316207</v>
      </c>
      <c r="BH38" s="122">
        <v>493.39984250239041</v>
      </c>
      <c r="BI38" s="122">
        <v>497.34674264712675</v>
      </c>
      <c r="BJ38" s="122">
        <v>0</v>
      </c>
      <c r="BK38" s="122">
        <v>26.795907563793349</v>
      </c>
      <c r="BL38" s="122">
        <v>330.55067277199134</v>
      </c>
      <c r="BM38" s="122">
        <v>50.76768923091965</v>
      </c>
      <c r="BN38" s="122">
        <v>1.8146178790958674</v>
      </c>
      <c r="BO38" s="122">
        <v>110.63041927633361</v>
      </c>
      <c r="BP38" s="122">
        <v>767.90242579379264</v>
      </c>
      <c r="BQ38" s="122">
        <v>472.26954596755229</v>
      </c>
      <c r="BR38" s="122">
        <v>407.32208821083884</v>
      </c>
      <c r="BS38" s="122">
        <v>17.949890781851416</v>
      </c>
      <c r="BT38" s="122">
        <v>48.136589023926469</v>
      </c>
      <c r="BU38" s="122">
        <v>638.09553041196602</v>
      </c>
      <c r="BV38" s="122">
        <v>585.74885897233935</v>
      </c>
      <c r="BW38" s="122">
        <v>225.17269507741796</v>
      </c>
      <c r="BX38" s="122">
        <v>0</v>
      </c>
      <c r="BY38" s="122">
        <v>176.83316477791115</v>
      </c>
      <c r="BZ38" s="122">
        <v>80.356728004092986</v>
      </c>
      <c r="CA38" s="122">
        <v>975.48237305753821</v>
      </c>
      <c r="CB38" s="122">
        <v>0</v>
      </c>
      <c r="CC38" s="122"/>
      <c r="CD38" s="122"/>
      <c r="CE38" s="122">
        <v>142.71696208094173</v>
      </c>
      <c r="CF38" s="122">
        <v>139.01618624744228</v>
      </c>
      <c r="CG38" s="122">
        <v>355.95768225773168</v>
      </c>
      <c r="CH38" s="122">
        <v>233.97897723195379</v>
      </c>
      <c r="CI38" s="122">
        <v>261.06480630705562</v>
      </c>
      <c r="CJ38" s="122">
        <v>233.81353914655659</v>
      </c>
      <c r="CK38" s="122">
        <v>657.66793465868022</v>
      </c>
      <c r="CL38" s="122">
        <v>0</v>
      </c>
      <c r="CM38" s="122">
        <v>680.28131523107152</v>
      </c>
      <c r="CN38" s="122">
        <v>27.814995992417959</v>
      </c>
      <c r="CO38" s="122">
        <v>139.46938046110986</v>
      </c>
      <c r="CP38" s="122">
        <v>56.378765050179531</v>
      </c>
      <c r="CQ38" s="122">
        <v>234.66942208251922</v>
      </c>
      <c r="CR38" s="122">
        <v>639.18637311013867</v>
      </c>
      <c r="CS38" s="122">
        <v>0</v>
      </c>
      <c r="CT38" s="122">
        <v>0</v>
      </c>
      <c r="CU38" s="122">
        <v>227.4118470508526</v>
      </c>
      <c r="CV38" s="122">
        <v>419.52642294405427</v>
      </c>
      <c r="CW38" s="122">
        <v>283.23859636359475</v>
      </c>
      <c r="CX38" s="122">
        <v>384.6419749276908</v>
      </c>
      <c r="CY38" s="122">
        <v>531</v>
      </c>
      <c r="CZ38" s="122">
        <v>345.89242055598527</v>
      </c>
      <c r="DA38" s="122">
        <v>235.85368136422122</v>
      </c>
      <c r="DB38" s="122">
        <v>50.047046656623934</v>
      </c>
      <c r="DC38" s="122">
        <v>11.019505295148392</v>
      </c>
      <c r="DD38" s="122">
        <v>224.41754956773593</v>
      </c>
      <c r="DE38" s="122">
        <v>310.58226353053556</v>
      </c>
      <c r="DF38" s="122">
        <v>594.75289086762973</v>
      </c>
      <c r="DG38" s="122">
        <v>198</v>
      </c>
      <c r="DH38" s="122">
        <v>498.24759019018524</v>
      </c>
      <c r="DI38" s="122"/>
      <c r="DJ38" s="122"/>
      <c r="DK38" s="122"/>
      <c r="DL38" s="122"/>
      <c r="DM38" s="122"/>
      <c r="DN38" s="122">
        <v>464.32464207382657</v>
      </c>
      <c r="DO38" s="122">
        <v>614.1078833519673</v>
      </c>
      <c r="DP38" s="122"/>
      <c r="DQ38" s="122">
        <v>0</v>
      </c>
      <c r="DR38" s="122">
        <v>0</v>
      </c>
      <c r="DS38" s="122">
        <v>0</v>
      </c>
      <c r="DT38" s="122">
        <v>708.1053265349376</v>
      </c>
      <c r="DU38" s="122">
        <v>0</v>
      </c>
      <c r="DV38" s="122">
        <v>0</v>
      </c>
      <c r="DW38" s="122">
        <v>0</v>
      </c>
      <c r="DX38" s="122">
        <v>0</v>
      </c>
      <c r="DY38" s="122">
        <v>0</v>
      </c>
      <c r="DZ38" s="122">
        <v>0</v>
      </c>
      <c r="EA38" s="122">
        <v>367.32412733061278</v>
      </c>
      <c r="EB38" s="122">
        <v>98.778179976825939</v>
      </c>
      <c r="EC38" s="122">
        <v>0</v>
      </c>
      <c r="ED38" s="122">
        <v>307.43117138732453</v>
      </c>
      <c r="EE38" s="122">
        <v>0</v>
      </c>
      <c r="EF38" s="122">
        <v>148.28783982734308</v>
      </c>
      <c r="EG38" s="122">
        <v>6.7918327574903126</v>
      </c>
      <c r="EH38" s="122">
        <v>819.44665515386487</v>
      </c>
      <c r="EI38" s="122">
        <v>0</v>
      </c>
      <c r="EJ38" s="122">
        <v>0</v>
      </c>
      <c r="EK38" s="122">
        <v>0</v>
      </c>
      <c r="EL38" s="122">
        <v>0</v>
      </c>
      <c r="EM38" s="122">
        <v>671.88569555929939</v>
      </c>
      <c r="FD38">
        <v>78.834678202757956</v>
      </c>
      <c r="FF38">
        <v>0</v>
      </c>
      <c r="FN38">
        <v>0</v>
      </c>
    </row>
    <row r="39" spans="1:170" x14ac:dyDescent="0.35">
      <c r="A39" s="80">
        <f>Bonding!A39</f>
        <v>65</v>
      </c>
      <c r="AE39" s="122">
        <v>1131.2978982608165</v>
      </c>
      <c r="AF39" s="122">
        <v>823.1647227576467</v>
      </c>
      <c r="AG39" s="122"/>
      <c r="AH39" s="122">
        <v>421.26185066351997</v>
      </c>
      <c r="AI39" s="122">
        <v>860.0376158173467</v>
      </c>
      <c r="AJ39" s="122">
        <v>571.78179976008482</v>
      </c>
      <c r="AK39" s="122">
        <v>782.67152039796281</v>
      </c>
      <c r="AL39" s="122"/>
      <c r="AM39" s="122"/>
      <c r="AN39" s="122"/>
      <c r="AO39" s="122">
        <v>750.58875614211593</v>
      </c>
      <c r="AP39" s="122">
        <v>892.29825282996876</v>
      </c>
      <c r="AQ39" s="122">
        <v>924.57558988460096</v>
      </c>
      <c r="AR39" s="122">
        <v>742.96676593246252</v>
      </c>
      <c r="AS39" s="122"/>
      <c r="AT39" s="122"/>
      <c r="AU39" s="122">
        <v>1101.6614863981924</v>
      </c>
      <c r="AV39" s="122">
        <v>965.5804349026464</v>
      </c>
      <c r="AW39" s="122">
        <v>731.4918030681564</v>
      </c>
      <c r="AX39" s="122">
        <v>472.61104488578513</v>
      </c>
      <c r="AY39" s="122">
        <v>489.05989732113534</v>
      </c>
      <c r="AZ39" s="122">
        <v>876.57052735459024</v>
      </c>
      <c r="BA39" s="122">
        <v>1111.161674550789</v>
      </c>
      <c r="BB39" s="122">
        <v>1005.338147671192</v>
      </c>
      <c r="BC39" s="122">
        <v>1219.1407961615923</v>
      </c>
      <c r="BD39" s="122">
        <v>972.34893655730957</v>
      </c>
      <c r="BE39" s="122">
        <v>747.06616730703172</v>
      </c>
      <c r="BF39" s="122">
        <v>730.30145181817784</v>
      </c>
      <c r="BG39" s="122">
        <v>576.3789808693009</v>
      </c>
      <c r="BH39" s="122">
        <v>798.93972237970331</v>
      </c>
      <c r="BI39" s="122">
        <v>1057.1748468654955</v>
      </c>
      <c r="BJ39" s="122">
        <v>740.18668299125648</v>
      </c>
      <c r="BK39" s="122">
        <v>598.79439356457692</v>
      </c>
      <c r="BL39" s="122">
        <v>773.36553686239245</v>
      </c>
      <c r="BM39" s="122">
        <v>569.2799688142228</v>
      </c>
      <c r="BN39" s="122">
        <v>592.16846148527043</v>
      </c>
      <c r="BO39" s="122">
        <v>649.48006393959895</v>
      </c>
      <c r="BP39" s="122">
        <v>968.13237030823871</v>
      </c>
      <c r="BQ39" s="122">
        <v>769.45715635885142</v>
      </c>
      <c r="BR39" s="122">
        <v>702.38457348859208</v>
      </c>
      <c r="BS39" s="122">
        <v>432.28852291190685</v>
      </c>
      <c r="BT39" s="122">
        <v>678.83711823652516</v>
      </c>
      <c r="BU39" s="122">
        <v>584.95633089730291</v>
      </c>
      <c r="BV39" s="122">
        <v>742.43989622225752</v>
      </c>
      <c r="BW39" s="122">
        <v>1028.065958199147</v>
      </c>
      <c r="BX39" s="122">
        <v>814.16747737994785</v>
      </c>
      <c r="BY39" s="122">
        <v>623.98007300366146</v>
      </c>
      <c r="BZ39" s="122">
        <v>399.93745145078793</v>
      </c>
      <c r="CA39" s="122">
        <v>968.72585406024734</v>
      </c>
      <c r="CB39" s="122">
        <v>69.831253127781338</v>
      </c>
      <c r="CC39" s="122"/>
      <c r="CD39" s="122"/>
      <c r="CE39" s="122">
        <v>641.92236149845519</v>
      </c>
      <c r="CF39" s="122">
        <v>669.07188792381976</v>
      </c>
      <c r="CG39" s="122">
        <v>1075.0228898244559</v>
      </c>
      <c r="CH39" s="122">
        <v>962.1421275228663</v>
      </c>
      <c r="CI39" s="122">
        <v>814.2785771953022</v>
      </c>
      <c r="CJ39" s="122">
        <v>816.45925809968787</v>
      </c>
      <c r="CK39" s="122">
        <v>755.70125572244262</v>
      </c>
      <c r="CL39" s="122">
        <v>287.26843429738278</v>
      </c>
      <c r="CM39" s="122">
        <v>1057.8944392082269</v>
      </c>
      <c r="CN39" s="122">
        <v>953.99014397387236</v>
      </c>
      <c r="CO39" s="122">
        <v>929.94627899140619</v>
      </c>
      <c r="CP39" s="122">
        <v>846.02817246771235</v>
      </c>
      <c r="CQ39" s="122">
        <v>1001.2008648058406</v>
      </c>
      <c r="CR39" s="122">
        <v>830.28467776646414</v>
      </c>
      <c r="CS39" s="122">
        <v>922.72852358810326</v>
      </c>
      <c r="CT39" s="122">
        <v>941.67244556644812</v>
      </c>
      <c r="CU39" s="122">
        <v>1009.9128176011849</v>
      </c>
      <c r="CV39" s="122">
        <v>1156.4246646298463</v>
      </c>
      <c r="CW39" s="122">
        <v>824.02995999773282</v>
      </c>
      <c r="CX39" s="122">
        <v>1091.7753130953865</v>
      </c>
      <c r="CY39" s="122">
        <v>1206</v>
      </c>
      <c r="CZ39" s="122">
        <v>995.81399677875118</v>
      </c>
      <c r="DA39" s="122">
        <v>953.77590678746935</v>
      </c>
      <c r="DB39" s="122">
        <v>771.08377324211256</v>
      </c>
      <c r="DC39" s="122">
        <v>899.12770406577033</v>
      </c>
      <c r="DD39" s="122">
        <v>957.35764992491272</v>
      </c>
      <c r="DE39" s="122">
        <v>812.632197926147</v>
      </c>
      <c r="DF39" s="122">
        <v>890.94089827491587</v>
      </c>
      <c r="DG39" s="122">
        <v>630</v>
      </c>
      <c r="DH39" s="122">
        <v>1886.1499437129087</v>
      </c>
      <c r="DI39" s="122"/>
      <c r="DJ39" s="122"/>
      <c r="DK39" s="122"/>
      <c r="DL39" s="122"/>
      <c r="DM39" s="122"/>
      <c r="DN39" s="122">
        <v>1516.7169719588146</v>
      </c>
      <c r="DO39" s="122">
        <v>633.51439443955235</v>
      </c>
      <c r="DP39" s="122"/>
      <c r="DQ39" s="122">
        <v>1407.2859116865634</v>
      </c>
      <c r="DR39" s="122">
        <v>690.69041777853033</v>
      </c>
      <c r="DS39" s="122">
        <v>686.50865653446226</v>
      </c>
      <c r="DT39" s="122">
        <v>1162.4223112347313</v>
      </c>
      <c r="DU39" s="122">
        <v>729.92392512520189</v>
      </c>
      <c r="DV39" s="122">
        <v>619.7362160304574</v>
      </c>
      <c r="DW39" s="122">
        <v>688.65352626781646</v>
      </c>
      <c r="DX39" s="122">
        <v>870.15408515518527</v>
      </c>
      <c r="DY39" s="122">
        <v>405.97874457177772</v>
      </c>
      <c r="DZ39" s="122">
        <v>685.62389490065789</v>
      </c>
      <c r="EA39" s="122">
        <v>948.23828890520008</v>
      </c>
      <c r="EB39" s="122">
        <v>1930.1405020119905</v>
      </c>
      <c r="EC39" s="122">
        <v>1700.5140617638256</v>
      </c>
      <c r="ED39" s="122">
        <v>525.34052147950013</v>
      </c>
      <c r="EE39" s="122">
        <v>404.59135876680131</v>
      </c>
      <c r="EF39" s="122">
        <v>0</v>
      </c>
      <c r="EG39" s="122">
        <v>75.044087028969145</v>
      </c>
      <c r="EH39" s="122">
        <v>1570.6194134178411</v>
      </c>
      <c r="EI39" s="122">
        <v>903.4814250213276</v>
      </c>
      <c r="EJ39" s="122">
        <v>1238.9556321356156</v>
      </c>
      <c r="EK39" s="122">
        <v>3819.5802741036155</v>
      </c>
      <c r="EL39" s="122">
        <v>3224.7702570982433</v>
      </c>
      <c r="EM39" s="122">
        <v>228.25607170947058</v>
      </c>
      <c r="FD39">
        <v>316.80270673819882</v>
      </c>
      <c r="FF39">
        <v>58.931620368591553</v>
      </c>
      <c r="FN39">
        <v>0</v>
      </c>
    </row>
    <row r="40" spans="1:170" x14ac:dyDescent="0.35">
      <c r="A40" s="80">
        <f>Bonding!A40</f>
        <v>71</v>
      </c>
      <c r="AE40" s="122">
        <v>179.78020353851966</v>
      </c>
      <c r="AF40" s="122">
        <v>180.99188203619175</v>
      </c>
      <c r="AG40" s="122"/>
      <c r="AH40" s="122">
        <v>223.98623146521251</v>
      </c>
      <c r="AI40" s="122">
        <v>199.60400699180317</v>
      </c>
      <c r="AJ40" s="122">
        <v>104.35759924689933</v>
      </c>
      <c r="AK40" s="122">
        <v>208.3890118550417</v>
      </c>
      <c r="AL40" s="122"/>
      <c r="AM40" s="122"/>
      <c r="AN40" s="122"/>
      <c r="AO40" s="122">
        <v>273.24052163783568</v>
      </c>
      <c r="AP40" s="122">
        <v>256.97330255977658</v>
      </c>
      <c r="AQ40" s="122">
        <v>281.31419150024323</v>
      </c>
      <c r="AR40" s="122">
        <v>186.42838993138477</v>
      </c>
      <c r="AS40" s="122"/>
      <c r="AT40" s="122"/>
      <c r="AU40" s="122">
        <v>201.89532168267971</v>
      </c>
      <c r="AV40" s="122">
        <v>207.25432061456513</v>
      </c>
      <c r="AW40" s="122">
        <v>143.22293961609776</v>
      </c>
      <c r="AX40" s="122">
        <v>267.19546487408519</v>
      </c>
      <c r="AY40" s="122">
        <v>237.84870331917577</v>
      </c>
      <c r="AZ40" s="122">
        <v>273.08167420029599</v>
      </c>
      <c r="BA40" s="122">
        <v>256.04937693310933</v>
      </c>
      <c r="BB40" s="122">
        <v>233.51193766811934</v>
      </c>
      <c r="BC40" s="122">
        <v>317.81821173399402</v>
      </c>
      <c r="BD40" s="122">
        <v>221.73138349817185</v>
      </c>
      <c r="BE40" s="122">
        <v>230.1991842610006</v>
      </c>
      <c r="BF40" s="122">
        <v>210.27067106208165</v>
      </c>
      <c r="BG40" s="122">
        <v>169.87883700488103</v>
      </c>
      <c r="BH40" s="122">
        <v>247.97100002359801</v>
      </c>
      <c r="BI40" s="122">
        <v>216.08230310478427</v>
      </c>
      <c r="BJ40" s="122">
        <v>477.1015375265132</v>
      </c>
      <c r="BK40" s="122">
        <v>345.38551970604442</v>
      </c>
      <c r="BL40" s="122">
        <v>348.67517797672014</v>
      </c>
      <c r="BM40" s="122">
        <v>184.16331665405335</v>
      </c>
      <c r="BN40" s="122">
        <v>151.61838956512003</v>
      </c>
      <c r="BO40" s="122">
        <v>185.87643447966985</v>
      </c>
      <c r="BP40" s="122">
        <v>237.79192898358562</v>
      </c>
      <c r="BQ40" s="122">
        <v>182.43409241313435</v>
      </c>
      <c r="BR40" s="122">
        <v>177.66677336579949</v>
      </c>
      <c r="BS40" s="122">
        <v>89.519799396762522</v>
      </c>
      <c r="BT40" s="122">
        <v>100.46933660090468</v>
      </c>
      <c r="BU40" s="122">
        <v>152.30438980359108</v>
      </c>
      <c r="BV40" s="122">
        <v>192.30838131857067</v>
      </c>
      <c r="BW40" s="122">
        <v>286.06081208406329</v>
      </c>
      <c r="BX40" s="122">
        <v>54.6297286073058</v>
      </c>
      <c r="BY40" s="122">
        <v>54.031448181124752</v>
      </c>
      <c r="BZ40" s="122">
        <v>0</v>
      </c>
      <c r="CA40" s="122">
        <v>588.61635051489452</v>
      </c>
      <c r="CB40" s="122">
        <v>0</v>
      </c>
      <c r="CC40" s="122"/>
      <c r="CD40" s="122"/>
      <c r="CE40" s="122">
        <v>292.3844303102224</v>
      </c>
      <c r="CF40" s="122">
        <v>499.0435547171557</v>
      </c>
      <c r="CG40" s="122">
        <v>266.42727211929434</v>
      </c>
      <c r="CH40" s="122">
        <v>161.57665127915166</v>
      </c>
      <c r="CI40" s="122">
        <v>243.77105164129944</v>
      </c>
      <c r="CJ40" s="122">
        <v>186.09927891780035</v>
      </c>
      <c r="CK40" s="122">
        <v>228.74202336802705</v>
      </c>
      <c r="CL40" s="122">
        <v>0</v>
      </c>
      <c r="CM40" s="122">
        <v>288.16424034933004</v>
      </c>
      <c r="CN40" s="122">
        <v>176.03443896414601</v>
      </c>
      <c r="CO40" s="122">
        <v>168.62984951275459</v>
      </c>
      <c r="CP40" s="122">
        <v>144.27300600743706</v>
      </c>
      <c r="CQ40" s="122">
        <v>128.97710132076159</v>
      </c>
      <c r="CR40" s="122">
        <v>278.69243057582747</v>
      </c>
      <c r="CS40" s="122">
        <v>140.07521978547797</v>
      </c>
      <c r="CT40" s="122">
        <v>204.81721492418393</v>
      </c>
      <c r="CU40" s="122">
        <v>219.21513296538183</v>
      </c>
      <c r="CV40" s="122">
        <v>205.38184630991344</v>
      </c>
      <c r="CW40" s="122">
        <v>166.91716693136308</v>
      </c>
      <c r="CX40" s="122">
        <v>219.27597687465928</v>
      </c>
      <c r="CY40" s="122">
        <v>261</v>
      </c>
      <c r="CZ40" s="122">
        <v>138.39531889822749</v>
      </c>
      <c r="DA40" s="122">
        <v>73.079565873058769</v>
      </c>
      <c r="DB40" s="122">
        <v>105.91546299391221</v>
      </c>
      <c r="DC40" s="122">
        <v>709.0489772248385</v>
      </c>
      <c r="DD40" s="122">
        <v>300.92019678636706</v>
      </c>
      <c r="DE40" s="122">
        <v>273.2422957705528</v>
      </c>
      <c r="DF40" s="122">
        <v>223.33132075833714</v>
      </c>
      <c r="DG40" s="122">
        <v>198</v>
      </c>
      <c r="DH40" s="122">
        <v>256.95901965466925</v>
      </c>
      <c r="DI40" s="122"/>
      <c r="DJ40" s="122"/>
      <c r="DK40" s="122"/>
      <c r="DL40" s="122"/>
      <c r="DM40" s="122"/>
      <c r="DN40" s="122">
        <v>172.80143052857591</v>
      </c>
      <c r="DO40" s="122">
        <v>286.64149688259437</v>
      </c>
      <c r="DP40" s="122"/>
      <c r="DQ40" s="122">
        <v>0</v>
      </c>
      <c r="DR40" s="122">
        <v>0</v>
      </c>
      <c r="DS40" s="122">
        <v>0</v>
      </c>
      <c r="DT40" s="122">
        <v>120.66001060704136</v>
      </c>
      <c r="DU40" s="122">
        <v>0</v>
      </c>
      <c r="DV40" s="122">
        <v>0</v>
      </c>
      <c r="DW40" s="122">
        <v>0</v>
      </c>
      <c r="DX40" s="122">
        <v>0</v>
      </c>
      <c r="DY40" s="122">
        <v>0</v>
      </c>
      <c r="DZ40" s="122">
        <v>0</v>
      </c>
      <c r="EA40" s="122">
        <v>128.08462337412871</v>
      </c>
      <c r="EB40" s="122">
        <v>510.51462392500207</v>
      </c>
      <c r="EC40" s="122">
        <v>220.32635641763989</v>
      </c>
      <c r="ED40" s="122">
        <v>104.96498868582086</v>
      </c>
      <c r="EE40" s="122">
        <v>0</v>
      </c>
      <c r="EF40" s="122">
        <v>0</v>
      </c>
      <c r="EG40" s="122">
        <v>0</v>
      </c>
      <c r="EH40" s="122">
        <v>241.9724080766068</v>
      </c>
      <c r="EI40" s="122">
        <v>0</v>
      </c>
      <c r="EJ40" s="122">
        <v>114.20320331623685</v>
      </c>
      <c r="EK40" s="122">
        <v>0</v>
      </c>
      <c r="EL40" s="122">
        <v>0</v>
      </c>
      <c r="EM40" s="122">
        <v>0</v>
      </c>
      <c r="FD40">
        <v>84.083615401576637</v>
      </c>
      <c r="FF40">
        <v>173.77829879774617</v>
      </c>
      <c r="FN40">
        <v>0</v>
      </c>
    </row>
    <row r="41" spans="1:170" x14ac:dyDescent="0.35">
      <c r="A41" s="80">
        <f>Bonding!A41</f>
        <v>73</v>
      </c>
      <c r="AE41" s="122">
        <v>570.15372831416153</v>
      </c>
      <c r="AF41" s="122">
        <v>476.84469671551687</v>
      </c>
      <c r="AG41" s="122"/>
      <c r="AH41" s="122">
        <v>334.67745939405336</v>
      </c>
      <c r="AI41" s="122">
        <v>448.4488187980711</v>
      </c>
      <c r="AJ41" s="122">
        <v>317.72847564582503</v>
      </c>
      <c r="AK41" s="122">
        <v>451.00585940771253</v>
      </c>
      <c r="AL41" s="122"/>
      <c r="AM41" s="122"/>
      <c r="AN41" s="122"/>
      <c r="AO41" s="122">
        <v>464.97572545078981</v>
      </c>
      <c r="AP41" s="122">
        <v>464.72472365978876</v>
      </c>
      <c r="AQ41" s="122">
        <v>443.03642764403907</v>
      </c>
      <c r="AR41" s="122">
        <v>377.23082103688523</v>
      </c>
      <c r="AS41" s="122"/>
      <c r="AT41" s="122"/>
      <c r="AU41" s="122">
        <v>576.69214280284837</v>
      </c>
      <c r="AV41" s="122">
        <v>504.38095670155576</v>
      </c>
      <c r="AW41" s="122">
        <v>434.95632334382827</v>
      </c>
      <c r="AX41" s="122">
        <v>335.39068008121257</v>
      </c>
      <c r="AY41" s="122">
        <v>302.32681961287796</v>
      </c>
      <c r="AZ41" s="122">
        <v>535.2919663538778</v>
      </c>
      <c r="BA41" s="122">
        <v>1014.4976732137004</v>
      </c>
      <c r="BB41" s="122">
        <v>639.87718984047717</v>
      </c>
      <c r="BC41" s="122">
        <v>687.38045807900244</v>
      </c>
      <c r="BD41" s="122">
        <v>397.82539054753369</v>
      </c>
      <c r="BE41" s="122">
        <v>434.42144861946304</v>
      </c>
      <c r="BF41" s="122">
        <v>390.13661598808528</v>
      </c>
      <c r="BG41" s="122">
        <v>283.45002934632447</v>
      </c>
      <c r="BH41" s="122">
        <v>428.54597611499463</v>
      </c>
      <c r="BI41" s="122">
        <v>579.60822295596392</v>
      </c>
      <c r="BJ41" s="122">
        <v>366.85959279515276</v>
      </c>
      <c r="BK41" s="122">
        <v>212.00548982417976</v>
      </c>
      <c r="BL41" s="122">
        <v>463.75968258375246</v>
      </c>
      <c r="BM41" s="122">
        <v>260.28422082264609</v>
      </c>
      <c r="BN41" s="122">
        <v>221.3837503029477</v>
      </c>
      <c r="BO41" s="122">
        <v>226.59814167484802</v>
      </c>
      <c r="BP41" s="122">
        <v>670.07775263964083</v>
      </c>
      <c r="BQ41" s="122">
        <v>330.98869645145436</v>
      </c>
      <c r="BR41" s="122">
        <v>365.72186360003087</v>
      </c>
      <c r="BS41" s="122">
        <v>276.18531355216004</v>
      </c>
      <c r="BT41" s="122">
        <v>562.96835718913667</v>
      </c>
      <c r="BU41" s="122">
        <v>646.5289815043302</v>
      </c>
      <c r="BV41" s="122">
        <v>576.58827146338149</v>
      </c>
      <c r="BW41" s="122">
        <v>564.67234715471875</v>
      </c>
      <c r="BX41" s="122">
        <v>570.24311547276181</v>
      </c>
      <c r="BY41" s="122">
        <v>317.4903747924173</v>
      </c>
      <c r="BZ41" s="122">
        <v>142.30066086293576</v>
      </c>
      <c r="CA41" s="122">
        <v>1118.6306444718234</v>
      </c>
      <c r="CB41" s="122">
        <v>0</v>
      </c>
      <c r="CC41" s="122"/>
      <c r="CD41" s="122"/>
      <c r="CE41" s="122">
        <v>416.98918870160105</v>
      </c>
      <c r="CF41" s="122">
        <v>466.91365309825636</v>
      </c>
      <c r="CG41" s="122">
        <v>644.00696024722663</v>
      </c>
      <c r="CH41" s="122">
        <v>548.13014041434349</v>
      </c>
      <c r="CI41" s="122">
        <v>470.35600478012168</v>
      </c>
      <c r="CJ41" s="122">
        <v>458.21286670837856</v>
      </c>
      <c r="CK41" s="122">
        <v>444.69103437532112</v>
      </c>
      <c r="CL41" s="122">
        <v>137.08342140271941</v>
      </c>
      <c r="CM41" s="122">
        <v>583.4968726028128</v>
      </c>
      <c r="CN41" s="122">
        <v>519.06850417292753</v>
      </c>
      <c r="CO41" s="122">
        <v>539.90583532964126</v>
      </c>
      <c r="CP41" s="122">
        <v>424.01834039708416</v>
      </c>
      <c r="CQ41" s="122">
        <v>507.17662776858919</v>
      </c>
      <c r="CR41" s="122">
        <v>415.26290978325403</v>
      </c>
      <c r="CS41" s="122">
        <v>373.91327245417142</v>
      </c>
      <c r="CT41" s="122">
        <v>428.06091938433127</v>
      </c>
      <c r="CU41" s="122">
        <v>400.32813803099828</v>
      </c>
      <c r="CV41" s="122">
        <v>416.99916166276631</v>
      </c>
      <c r="CW41" s="122">
        <v>280.37524281143146</v>
      </c>
      <c r="CX41" s="122">
        <v>462.62702637631457</v>
      </c>
      <c r="CY41" s="122">
        <v>675</v>
      </c>
      <c r="CZ41" s="122">
        <v>684.36276610407162</v>
      </c>
      <c r="DA41" s="122">
        <v>927.28555765462283</v>
      </c>
      <c r="DB41" s="122">
        <v>904.3678134530735</v>
      </c>
      <c r="DC41" s="122">
        <v>902.24698392149617</v>
      </c>
      <c r="DD41" s="122">
        <v>1417.0845270526438</v>
      </c>
      <c r="DE41" s="122">
        <v>1137.3331649345523</v>
      </c>
      <c r="DF41" s="122">
        <v>0</v>
      </c>
      <c r="DG41" s="122">
        <v>801</v>
      </c>
      <c r="DH41" s="122">
        <v>907.08550413014279</v>
      </c>
      <c r="DI41" s="122"/>
      <c r="DJ41" s="122"/>
      <c r="DK41" s="122"/>
      <c r="DL41" s="122"/>
      <c r="DM41" s="122"/>
      <c r="DN41" s="122">
        <v>692.35192927050559</v>
      </c>
      <c r="DO41" s="122">
        <v>333.61206965798465</v>
      </c>
      <c r="DP41" s="122"/>
      <c r="DQ41" s="122">
        <v>892.15272577102678</v>
      </c>
      <c r="DR41" s="122">
        <v>312.38354923526748</v>
      </c>
      <c r="DS41" s="122">
        <v>248.8785210675976</v>
      </c>
      <c r="DT41" s="122">
        <v>518.72130691220445</v>
      </c>
      <c r="DU41" s="122">
        <v>455.15132139748999</v>
      </c>
      <c r="DV41" s="122">
        <v>272.37971267410893</v>
      </c>
      <c r="DW41" s="122">
        <v>1043.3037972659567</v>
      </c>
      <c r="DX41" s="122">
        <v>410.8947640646831</v>
      </c>
      <c r="DY41" s="122">
        <v>416.48143486731954</v>
      </c>
      <c r="DZ41" s="122">
        <v>669.54053053576501</v>
      </c>
      <c r="EA41" s="122">
        <v>258.01240478229141</v>
      </c>
      <c r="EB41" s="122">
        <v>961.71313654588891</v>
      </c>
      <c r="EC41" s="122">
        <v>993.97971667146089</v>
      </c>
      <c r="ED41" s="122">
        <v>213.74675475862745</v>
      </c>
      <c r="EE41" s="122">
        <v>104.8608077260068</v>
      </c>
      <c r="EF41" s="122">
        <v>189.23632548173379</v>
      </c>
      <c r="EG41" s="122">
        <v>324.66325089005335</v>
      </c>
      <c r="EH41" s="122">
        <v>700.2670484959641</v>
      </c>
      <c r="EI41" s="122">
        <v>525.07985665100864</v>
      </c>
      <c r="EJ41" s="122">
        <v>789.85316725876555</v>
      </c>
      <c r="EK41" s="122">
        <v>1290.4134641448145</v>
      </c>
      <c r="EL41" s="122">
        <v>978.0489092898506</v>
      </c>
      <c r="EM41" s="122">
        <v>876.77687793846269</v>
      </c>
      <c r="FD41">
        <v>121.31227384684631</v>
      </c>
      <c r="FF41">
        <v>0</v>
      </c>
      <c r="FN41">
        <v>0</v>
      </c>
    </row>
    <row r="42" spans="1:170" x14ac:dyDescent="0.35">
      <c r="A42" s="80">
        <f>Bonding!A42</f>
        <v>75</v>
      </c>
      <c r="AE42" s="122">
        <v>12.08652957527231</v>
      </c>
      <c r="AF42" s="122">
        <v>10.512186504539763</v>
      </c>
      <c r="AG42" s="122"/>
      <c r="AH42" s="122">
        <v>7.9124708146429521</v>
      </c>
      <c r="AI42" s="122">
        <v>429.65285381778472</v>
      </c>
      <c r="AJ42" s="122">
        <v>66.411627870592795</v>
      </c>
      <c r="AK42" s="122">
        <v>108.56712836648781</v>
      </c>
      <c r="AL42" s="122"/>
      <c r="AM42" s="122"/>
      <c r="AN42" s="122"/>
      <c r="AO42" s="122">
        <v>53.193421968312336</v>
      </c>
      <c r="AP42" s="122">
        <v>29.69070673644023</v>
      </c>
      <c r="AQ42" s="122">
        <v>58.004770675806348</v>
      </c>
      <c r="AR42" s="122">
        <v>83.160912229978024</v>
      </c>
      <c r="AS42" s="122"/>
      <c r="AT42" s="122"/>
      <c r="AU42" s="122">
        <v>66.062039001022541</v>
      </c>
      <c r="AV42" s="122">
        <v>69.161764553301211</v>
      </c>
      <c r="AW42" s="122">
        <v>71.128801909985768</v>
      </c>
      <c r="AX42" s="122">
        <v>72.849127126372039</v>
      </c>
      <c r="AY42" s="122">
        <v>84.727199316284057</v>
      </c>
      <c r="AZ42" s="122">
        <v>89.727201273401974</v>
      </c>
      <c r="BA42" s="122">
        <v>75.801935797930099</v>
      </c>
      <c r="BB42" s="122">
        <v>92.419728384138779</v>
      </c>
      <c r="BC42" s="122">
        <v>94.051484569364774</v>
      </c>
      <c r="BD42" s="122">
        <v>114.54667633987033</v>
      </c>
      <c r="BE42" s="122">
        <v>42.68425464727359</v>
      </c>
      <c r="BF42" s="122">
        <v>52.590026638080381</v>
      </c>
      <c r="BG42" s="122">
        <v>8.4982372363114784</v>
      </c>
      <c r="BH42" s="122">
        <v>73.078673408186205</v>
      </c>
      <c r="BI42" s="122">
        <v>173.44940871183337</v>
      </c>
      <c r="BJ42" s="122">
        <v>183.65868882318335</v>
      </c>
      <c r="BK42" s="122">
        <v>196.57714107444357</v>
      </c>
      <c r="BL42" s="122">
        <v>182.71193576765148</v>
      </c>
      <c r="BM42" s="122">
        <v>220.62579681149379</v>
      </c>
      <c r="BN42" s="122">
        <v>208.86555626018315</v>
      </c>
      <c r="BO42" s="122">
        <v>0</v>
      </c>
      <c r="BP42" s="122">
        <v>322.71401116024413</v>
      </c>
      <c r="BQ42" s="122">
        <v>0</v>
      </c>
      <c r="BR42" s="122">
        <v>4.0518266449663027</v>
      </c>
      <c r="BS42" s="122">
        <v>30.257843166002839</v>
      </c>
      <c r="BT42" s="122">
        <v>99.62079434202731</v>
      </c>
      <c r="BU42" s="122">
        <v>109.66468793852877</v>
      </c>
      <c r="BV42" s="122">
        <v>121.82102282954176</v>
      </c>
      <c r="BW42" s="122">
        <v>109.45665991787013</v>
      </c>
      <c r="BX42" s="122">
        <v>94.468051665118637</v>
      </c>
      <c r="BY42" s="122">
        <v>61.122606125759965</v>
      </c>
      <c r="BZ42" s="122">
        <v>73.047175431242266</v>
      </c>
      <c r="CA42" s="122">
        <v>97.958027188810021</v>
      </c>
      <c r="CB42" s="122">
        <v>187.32901054556922</v>
      </c>
      <c r="CC42" s="122"/>
      <c r="CD42" s="122"/>
      <c r="CE42" s="122">
        <v>0</v>
      </c>
      <c r="CF42" s="122">
        <v>40.277349573956251</v>
      </c>
      <c r="CG42" s="122">
        <v>134.12780043975025</v>
      </c>
      <c r="CH42" s="122">
        <v>122.11997055561152</v>
      </c>
      <c r="CI42" s="122">
        <v>112.76710479152062</v>
      </c>
      <c r="CJ42" s="122">
        <v>197.79207390481992</v>
      </c>
      <c r="CK42" s="122">
        <v>0</v>
      </c>
      <c r="CL42" s="122">
        <v>64.27553896511094</v>
      </c>
      <c r="CM42" s="122">
        <v>183.91723727307382</v>
      </c>
      <c r="CN42" s="122">
        <v>145.79118098607287</v>
      </c>
      <c r="CO42" s="122">
        <v>101.65098932137451</v>
      </c>
      <c r="CP42" s="122">
        <v>100.91260169840963</v>
      </c>
      <c r="CQ42" s="122">
        <v>117.49310517425187</v>
      </c>
      <c r="CR42" s="122">
        <v>96.782388798243872</v>
      </c>
      <c r="CS42" s="122">
        <v>162.23336529159684</v>
      </c>
      <c r="CT42" s="122">
        <v>291.8251216176298</v>
      </c>
      <c r="CU42" s="122">
        <v>239.93783430454403</v>
      </c>
      <c r="CV42" s="122">
        <v>341.26557374436811</v>
      </c>
      <c r="CW42" s="122">
        <v>117.60304233597591</v>
      </c>
      <c r="CX42" s="122">
        <v>132.43003768874951</v>
      </c>
      <c r="CY42" s="122">
        <v>99</v>
      </c>
      <c r="CZ42" s="122">
        <v>121.23545503209807</v>
      </c>
      <c r="DA42" s="122">
        <v>109.0973860991963</v>
      </c>
      <c r="DB42" s="122">
        <v>110.63456834826583</v>
      </c>
      <c r="DC42" s="122">
        <v>129.58240870865981</v>
      </c>
      <c r="DD42" s="122">
        <v>169.95631808018717</v>
      </c>
      <c r="DE42" s="122">
        <v>47.997509029562515</v>
      </c>
      <c r="DF42" s="122">
        <v>200.22750580711352</v>
      </c>
      <c r="DG42" s="122">
        <v>90</v>
      </c>
      <c r="DH42" s="122">
        <v>123.05602859465397</v>
      </c>
      <c r="DI42" s="122"/>
      <c r="DJ42" s="122"/>
      <c r="DK42" s="122"/>
      <c r="DL42" s="122"/>
      <c r="DM42" s="122"/>
      <c r="DN42" s="122">
        <v>101.66711544328513</v>
      </c>
      <c r="DO42" s="122">
        <v>118.29820377599539</v>
      </c>
      <c r="DP42" s="122"/>
      <c r="DQ42" s="122">
        <v>28.236205200597229</v>
      </c>
      <c r="DR42" s="122">
        <v>65.98910120554342</v>
      </c>
      <c r="DS42" s="122">
        <v>9.0060597362191643</v>
      </c>
      <c r="DT42" s="122">
        <v>141.61575396551683</v>
      </c>
      <c r="DU42" s="122">
        <v>9.8944108471202075</v>
      </c>
      <c r="DV42" s="122">
        <v>26.651254069591221</v>
      </c>
      <c r="DW42" s="122">
        <v>163.34106639990293</v>
      </c>
      <c r="DX42" s="122">
        <v>45.608015657005716</v>
      </c>
      <c r="DY42" s="122">
        <v>0</v>
      </c>
      <c r="DZ42" s="122">
        <v>0</v>
      </c>
      <c r="EA42" s="122">
        <v>169.4583890243307</v>
      </c>
      <c r="EB42" s="122">
        <v>0</v>
      </c>
      <c r="EC42" s="122">
        <v>0</v>
      </c>
      <c r="ED42" s="122">
        <v>0</v>
      </c>
      <c r="EE42" s="122">
        <v>0</v>
      </c>
      <c r="EF42" s="122">
        <v>0</v>
      </c>
      <c r="EG42" s="122">
        <v>0</v>
      </c>
      <c r="EH42" s="122">
        <v>80.046117500606357</v>
      </c>
      <c r="EI42" s="122">
        <v>0</v>
      </c>
      <c r="EJ42" s="122">
        <v>6.9612180565962678</v>
      </c>
      <c r="EK42" s="122">
        <v>183.06409400205277</v>
      </c>
      <c r="EL42" s="122">
        <v>161.57151153732622</v>
      </c>
      <c r="EM42" s="122">
        <v>104.66431455309612</v>
      </c>
      <c r="FD42">
        <v>0</v>
      </c>
      <c r="FF42">
        <v>0</v>
      </c>
      <c r="FN42">
        <v>0</v>
      </c>
    </row>
    <row r="43" spans="1:170" x14ac:dyDescent="0.35">
      <c r="A43" s="80">
        <f>Bonding!A43</f>
        <v>77</v>
      </c>
      <c r="AE43" s="122">
        <v>454.74263726089845</v>
      </c>
      <c r="AF43" s="122">
        <v>385.21097817794225</v>
      </c>
      <c r="AG43" s="122"/>
      <c r="AH43" s="122">
        <v>321.16999419456312</v>
      </c>
      <c r="AI43" s="122">
        <v>413.30139368927115</v>
      </c>
      <c r="AJ43" s="122">
        <v>305.5728855346984</v>
      </c>
      <c r="AK43" s="122">
        <v>405.86215985065553</v>
      </c>
      <c r="AL43" s="122"/>
      <c r="AM43" s="122"/>
      <c r="AN43" s="122"/>
      <c r="AO43" s="122">
        <v>336.10512634312482</v>
      </c>
      <c r="AP43" s="122">
        <v>437.41975095424317</v>
      </c>
      <c r="AQ43" s="122">
        <v>431.30224744066641</v>
      </c>
      <c r="AR43" s="122">
        <v>385.37822888908579</v>
      </c>
      <c r="AS43" s="122"/>
      <c r="AT43" s="122"/>
      <c r="AU43" s="122">
        <v>435.64129286175921</v>
      </c>
      <c r="AV43" s="122">
        <v>545.79489441008764</v>
      </c>
      <c r="AW43" s="122">
        <v>412.9909446329433</v>
      </c>
      <c r="AX43" s="122">
        <v>210.80345469092507</v>
      </c>
      <c r="AY43" s="122">
        <v>320.52262593256734</v>
      </c>
      <c r="AZ43" s="122">
        <v>379.54288094927574</v>
      </c>
      <c r="BA43" s="122">
        <v>377.12907007356785</v>
      </c>
      <c r="BB43" s="122">
        <v>342.32150999749155</v>
      </c>
      <c r="BC43" s="122">
        <v>452.70896055679179</v>
      </c>
      <c r="BD43" s="122">
        <v>461.10510853244318</v>
      </c>
      <c r="BE43" s="122">
        <v>400.0179949166498</v>
      </c>
      <c r="BF43" s="122">
        <v>410.20885008386904</v>
      </c>
      <c r="BG43" s="122">
        <v>342.16836210658488</v>
      </c>
      <c r="BH43" s="122">
        <v>341.9139839114921</v>
      </c>
      <c r="BI43" s="122">
        <v>507.7271751986778</v>
      </c>
      <c r="BJ43" s="122">
        <v>194.93495700774741</v>
      </c>
      <c r="BK43" s="122">
        <v>0</v>
      </c>
      <c r="BL43" s="122">
        <v>13.270877546245712</v>
      </c>
      <c r="BM43" s="122">
        <v>60.676418410054566</v>
      </c>
      <c r="BN43" s="122">
        <v>376.20240090989972</v>
      </c>
      <c r="BO43" s="122">
        <v>339.86667650590647</v>
      </c>
      <c r="BP43" s="122">
        <v>598.84112239041917</v>
      </c>
      <c r="BQ43" s="122">
        <v>191.86692955879218</v>
      </c>
      <c r="BR43" s="122">
        <v>178.14339164350486</v>
      </c>
      <c r="BS43" s="122">
        <v>19.783077346655514</v>
      </c>
      <c r="BT43" s="122">
        <v>278.08409209379687</v>
      </c>
      <c r="BU43" s="122">
        <v>282.25014062857798</v>
      </c>
      <c r="BV43" s="122">
        <v>369.30604077754367</v>
      </c>
      <c r="BW43" s="122">
        <v>499.4384386583946</v>
      </c>
      <c r="BX43" s="122">
        <v>275.20518293057432</v>
      </c>
      <c r="BY43" s="122">
        <v>212.66242550134223</v>
      </c>
      <c r="BZ43" s="122">
        <v>117.39814439450012</v>
      </c>
      <c r="CA43" s="122">
        <v>689.59734371178217</v>
      </c>
      <c r="CB43" s="122">
        <v>461.09295511725128</v>
      </c>
      <c r="CC43" s="122"/>
      <c r="CD43" s="122"/>
      <c r="CE43" s="122">
        <v>457.43642044808286</v>
      </c>
      <c r="CF43" s="122">
        <v>472.48178581827199</v>
      </c>
      <c r="CG43" s="122">
        <v>483.69458575310625</v>
      </c>
      <c r="CH43" s="122">
        <v>414.05371235436655</v>
      </c>
      <c r="CI43" s="122">
        <v>407.24113163539624</v>
      </c>
      <c r="CJ43" s="122">
        <v>451.37208430029273</v>
      </c>
      <c r="CK43" s="122">
        <v>421.47949646412104</v>
      </c>
      <c r="CL43" s="122">
        <v>171.59779364718449</v>
      </c>
      <c r="CM43" s="122">
        <v>780.77253365907757</v>
      </c>
      <c r="CN43" s="122">
        <v>581.78308072895049</v>
      </c>
      <c r="CO43" s="122">
        <v>492.23419767219741</v>
      </c>
      <c r="CP43" s="122">
        <v>393.39957156930706</v>
      </c>
      <c r="CQ43" s="122">
        <v>490.2021897134635</v>
      </c>
      <c r="CR43" s="122">
        <v>402.1899076809737</v>
      </c>
      <c r="CS43" s="122">
        <v>475.4040682802314</v>
      </c>
      <c r="CT43" s="122">
        <v>511.02958045605425</v>
      </c>
      <c r="CU43" s="122">
        <v>512.60416540401741</v>
      </c>
      <c r="CV43" s="122">
        <v>784.40017392337234</v>
      </c>
      <c r="CW43" s="122">
        <v>501.43787909717832</v>
      </c>
      <c r="CX43" s="122">
        <v>514.43560353477142</v>
      </c>
      <c r="CY43" s="122">
        <v>603</v>
      </c>
      <c r="CZ43" s="122">
        <v>559.99814488396953</v>
      </c>
      <c r="DA43" s="122">
        <v>535.83638350701051</v>
      </c>
      <c r="DB43" s="122">
        <v>501.41512749256992</v>
      </c>
      <c r="DC43" s="122">
        <v>553.63348185241057</v>
      </c>
      <c r="DD43" s="122">
        <v>530.88299555591527</v>
      </c>
      <c r="DE43" s="122">
        <v>474.36343247363857</v>
      </c>
      <c r="DF43" s="122">
        <v>532.15029070844309</v>
      </c>
      <c r="DG43" s="122">
        <v>396</v>
      </c>
      <c r="DH43" s="122">
        <v>608.57694740749798</v>
      </c>
      <c r="DI43" s="122"/>
      <c r="DJ43" s="122"/>
      <c r="DK43" s="122"/>
      <c r="DL43" s="122"/>
      <c r="DM43" s="122"/>
      <c r="DN43" s="122">
        <v>586.96185212223281</v>
      </c>
      <c r="DO43" s="122">
        <v>614.44702067769197</v>
      </c>
      <c r="DP43" s="122"/>
      <c r="DQ43" s="122">
        <v>310.4048592013076</v>
      </c>
      <c r="DR43" s="122">
        <v>123.23091985094644</v>
      </c>
      <c r="DS43" s="122">
        <v>10.983294110208517</v>
      </c>
      <c r="DT43" s="122">
        <v>600.83920737686367</v>
      </c>
      <c r="DU43" s="122">
        <v>0</v>
      </c>
      <c r="DV43" s="122">
        <v>0</v>
      </c>
      <c r="DW43" s="122">
        <v>0</v>
      </c>
      <c r="DX43" s="122">
        <v>0</v>
      </c>
      <c r="DY43" s="122">
        <v>258.60005576565891</v>
      </c>
      <c r="DZ43" s="122">
        <v>712.88232655095612</v>
      </c>
      <c r="EA43" s="122">
        <v>407.29066133454927</v>
      </c>
      <c r="EB43" s="122">
        <v>1001.8133830680816</v>
      </c>
      <c r="EC43" s="122">
        <v>656.28690947121834</v>
      </c>
      <c r="ED43" s="122">
        <v>466.52856955355884</v>
      </c>
      <c r="EE43" s="122">
        <v>156.63593614787456</v>
      </c>
      <c r="EF43" s="122">
        <v>45.293244720477396</v>
      </c>
      <c r="EG43" s="122">
        <v>1246.3421252362321</v>
      </c>
      <c r="EH43" s="122">
        <v>0</v>
      </c>
      <c r="EI43" s="122">
        <v>2633.0255917266459</v>
      </c>
      <c r="EJ43" s="122">
        <v>651.51653591835986</v>
      </c>
      <c r="EK43" s="122">
        <v>1264.4833750554722</v>
      </c>
      <c r="EL43" s="122">
        <v>1180.8308736585861</v>
      </c>
      <c r="EM43" s="122">
        <v>1186.025560090153</v>
      </c>
      <c r="FD43">
        <v>116.41212869376083</v>
      </c>
      <c r="FF43">
        <v>270.11938120367893</v>
      </c>
      <c r="FN43">
        <v>0</v>
      </c>
    </row>
    <row r="44" spans="1:170" x14ac:dyDescent="0.35">
      <c r="A44" s="80">
        <f>Bonding!A44</f>
        <v>78</v>
      </c>
      <c r="AE44" s="122">
        <v>360.63100355714516</v>
      </c>
      <c r="AF44" s="122">
        <v>334.98232267792588</v>
      </c>
      <c r="AG44" s="122"/>
      <c r="AH44" s="122">
        <v>283.08701685264708</v>
      </c>
      <c r="AI44" s="122">
        <v>361.53038318225583</v>
      </c>
      <c r="AJ44" s="122">
        <v>221.37789864982366</v>
      </c>
      <c r="AK44" s="122">
        <v>363.51730330714372</v>
      </c>
      <c r="AL44" s="122"/>
      <c r="AM44" s="122"/>
      <c r="AN44" s="122"/>
      <c r="AO44" s="122">
        <v>365.27288534580089</v>
      </c>
      <c r="AP44" s="122">
        <v>368.67112043792662</v>
      </c>
      <c r="AQ44" s="122">
        <v>364.22627754874924</v>
      </c>
      <c r="AR44" s="122">
        <v>337.89985399137379</v>
      </c>
      <c r="AS44" s="122"/>
      <c r="AT44" s="122"/>
      <c r="AU44" s="122">
        <v>320.20115442669584</v>
      </c>
      <c r="AV44" s="122">
        <v>300.78411222567962</v>
      </c>
      <c r="AW44" s="122">
        <v>312.52234745207346</v>
      </c>
      <c r="AX44" s="122">
        <v>287.01574799191059</v>
      </c>
      <c r="AY44" s="122">
        <v>338.83673186565733</v>
      </c>
      <c r="AZ44" s="122">
        <v>356.81782285465766</v>
      </c>
      <c r="BA44" s="122">
        <v>367.51664913366767</v>
      </c>
      <c r="BB44" s="122">
        <v>322.72073535275746</v>
      </c>
      <c r="BC44" s="122">
        <v>378.7235648716387</v>
      </c>
      <c r="BD44" s="122">
        <v>384.11431770842466</v>
      </c>
      <c r="BE44" s="122">
        <v>313.4426974227901</v>
      </c>
      <c r="BF44" s="122">
        <v>315.96078142613396</v>
      </c>
      <c r="BG44" s="122">
        <v>297.23289200975535</v>
      </c>
      <c r="BH44" s="122">
        <v>399.7071523769846</v>
      </c>
      <c r="BI44" s="122">
        <v>349.01475283566032</v>
      </c>
      <c r="BJ44" s="122">
        <v>367.74546513468732</v>
      </c>
      <c r="BK44" s="122">
        <v>340.22082383525242</v>
      </c>
      <c r="BL44" s="122">
        <v>346.3678579178698</v>
      </c>
      <c r="BM44" s="122">
        <v>322.54867008231781</v>
      </c>
      <c r="BN44" s="122">
        <v>328.06257515040949</v>
      </c>
      <c r="BO44" s="122">
        <v>349.15304234429391</v>
      </c>
      <c r="BP44" s="122">
        <v>375.36298963964504</v>
      </c>
      <c r="BQ44" s="122">
        <v>348.08671380229583</v>
      </c>
      <c r="BR44" s="122">
        <v>383.56337814135293</v>
      </c>
      <c r="BS44" s="122">
        <v>298.05503033266609</v>
      </c>
      <c r="BT44" s="122">
        <v>313.75332757725414</v>
      </c>
      <c r="BU44" s="122">
        <v>275.04762134102845</v>
      </c>
      <c r="BV44" s="122">
        <v>306.54867381025974</v>
      </c>
      <c r="BW44" s="122">
        <v>421.70850667320002</v>
      </c>
      <c r="BX44" s="122">
        <v>365.81135648628225</v>
      </c>
      <c r="BY44" s="122">
        <v>334.4280876137309</v>
      </c>
      <c r="BZ44" s="122">
        <v>51.141647075739172</v>
      </c>
      <c r="CA44" s="122">
        <v>444.43588846512455</v>
      </c>
      <c r="CB44" s="122">
        <v>0</v>
      </c>
      <c r="CC44" s="122"/>
      <c r="CD44" s="122"/>
      <c r="CE44" s="122">
        <v>215.37314670400977</v>
      </c>
      <c r="CF44" s="122">
        <v>288.83044554860004</v>
      </c>
      <c r="CG44" s="122">
        <v>382.05390741949992</v>
      </c>
      <c r="CH44" s="122">
        <v>372.90728243126193</v>
      </c>
      <c r="CI44" s="122">
        <v>380.78609219173279</v>
      </c>
      <c r="CJ44" s="122">
        <v>361.1308699988237</v>
      </c>
      <c r="CK44" s="122">
        <v>330.09931934559506</v>
      </c>
      <c r="CL44" s="122">
        <v>62.294722161056207</v>
      </c>
      <c r="CM44" s="122">
        <v>396.95745084973487</v>
      </c>
      <c r="CN44" s="122">
        <v>327.7038903999134</v>
      </c>
      <c r="CO44" s="122">
        <v>306.18952220460227</v>
      </c>
      <c r="CP44" s="122">
        <v>343.4645835682918</v>
      </c>
      <c r="CQ44" s="122">
        <v>382.29285197587978</v>
      </c>
      <c r="CR44" s="122">
        <v>346.09124892679085</v>
      </c>
      <c r="CS44" s="122">
        <v>371.85408366365004</v>
      </c>
      <c r="CT44" s="122">
        <v>319.15947278405758</v>
      </c>
      <c r="CU44" s="122">
        <v>455.77583927167859</v>
      </c>
      <c r="CV44" s="122">
        <v>470.61578277476133</v>
      </c>
      <c r="CW44" s="122">
        <v>254.09468262218027</v>
      </c>
      <c r="CX44" s="122">
        <v>259.70398261366211</v>
      </c>
      <c r="CY44" s="122">
        <v>432</v>
      </c>
      <c r="CZ44" s="122">
        <v>337.7237613851683</v>
      </c>
      <c r="DA44" s="122">
        <v>365.20328375981484</v>
      </c>
      <c r="DB44" s="122">
        <v>344.96917382237217</v>
      </c>
      <c r="DC44" s="122">
        <v>340.09330961396017</v>
      </c>
      <c r="DD44" s="122">
        <v>372.4017545126764</v>
      </c>
      <c r="DE44" s="122">
        <v>295.06578144030152</v>
      </c>
      <c r="DF44" s="122">
        <v>394.80531123027617</v>
      </c>
      <c r="DG44" s="122">
        <v>279</v>
      </c>
      <c r="DH44" s="122">
        <v>442.524245785625</v>
      </c>
      <c r="DI44" s="122"/>
      <c r="DJ44" s="122"/>
      <c r="DK44" s="122"/>
      <c r="DL44" s="122"/>
      <c r="DM44" s="122"/>
      <c r="DN44" s="122">
        <v>395.8631626875208</v>
      </c>
      <c r="DO44" s="122">
        <v>463.85751577625336</v>
      </c>
      <c r="DP44" s="122"/>
      <c r="DQ44" s="122">
        <v>465.32263970895741</v>
      </c>
      <c r="DR44" s="122">
        <v>299.78896434426446</v>
      </c>
      <c r="DS44" s="122">
        <v>232.78305254907235</v>
      </c>
      <c r="DT44" s="122">
        <v>491.92786233115015</v>
      </c>
      <c r="DU44" s="122">
        <v>318.91831839739052</v>
      </c>
      <c r="DV44" s="122">
        <v>416.38661309653401</v>
      </c>
      <c r="DW44" s="122">
        <v>771.62585329818478</v>
      </c>
      <c r="DX44" s="122">
        <v>827.86545839714745</v>
      </c>
      <c r="DY44" s="122">
        <v>352.98610531693322</v>
      </c>
      <c r="DZ44" s="122">
        <v>529.10252095581109</v>
      </c>
      <c r="EA44" s="122">
        <v>390.46725927044554</v>
      </c>
      <c r="EB44" s="122">
        <v>905.77053162887876</v>
      </c>
      <c r="EC44" s="122">
        <v>680.85389191680224</v>
      </c>
      <c r="ED44" s="122">
        <v>394.05112652667333</v>
      </c>
      <c r="EE44" s="122">
        <v>205.29931635129023</v>
      </c>
      <c r="EF44" s="122">
        <v>552.72902398441443</v>
      </c>
      <c r="EG44" s="122">
        <v>680.49629787298363</v>
      </c>
      <c r="EH44" s="122">
        <v>343.76031702781893</v>
      </c>
      <c r="EI44" s="122">
        <v>475.21101223520037</v>
      </c>
      <c r="EJ44" s="122">
        <v>443.90429713634569</v>
      </c>
      <c r="EK44" s="122">
        <v>1017.9700093171958</v>
      </c>
      <c r="EL44" s="122">
        <v>678.27804552175712</v>
      </c>
      <c r="EM44" s="122">
        <v>459.61626371216352</v>
      </c>
      <c r="FD44">
        <v>29.83032282554144</v>
      </c>
      <c r="FF44">
        <v>0</v>
      </c>
      <c r="FN44">
        <v>0</v>
      </c>
    </row>
    <row r="45" spans="1:170" x14ac:dyDescent="0.35">
      <c r="A45" s="80">
        <f>Bonding!A45</f>
        <v>80</v>
      </c>
      <c r="AE45" s="122">
        <v>873.10693506050779</v>
      </c>
      <c r="AF45" s="122">
        <v>767.35738494639588</v>
      </c>
      <c r="AG45" s="122"/>
      <c r="AH45" s="122">
        <v>383.11367687074033</v>
      </c>
      <c r="AI45" s="122">
        <v>640.62872340874287</v>
      </c>
      <c r="AJ45" s="122">
        <v>284.52656371444988</v>
      </c>
      <c r="AK45" s="122">
        <v>580.80768634830793</v>
      </c>
      <c r="AL45" s="122"/>
      <c r="AM45" s="122"/>
      <c r="AN45" s="122"/>
      <c r="AO45" s="122">
        <v>457.34108982019001</v>
      </c>
      <c r="AP45" s="122">
        <v>613.66354162085656</v>
      </c>
      <c r="AQ45" s="122">
        <v>636.09311092171902</v>
      </c>
      <c r="AR45" s="122">
        <v>517.32706028092821</v>
      </c>
      <c r="AS45" s="122"/>
      <c r="AT45" s="122"/>
      <c r="AU45" s="122">
        <v>517.52161899518285</v>
      </c>
      <c r="AV45" s="122">
        <v>484.19699496987289</v>
      </c>
      <c r="AW45" s="122">
        <v>460.28859745518992</v>
      </c>
      <c r="AX45" s="122">
        <v>382.59444629100602</v>
      </c>
      <c r="AY45" s="122">
        <v>330.58414335605602</v>
      </c>
      <c r="AZ45" s="122">
        <v>549.92999819664135</v>
      </c>
      <c r="BA45" s="122">
        <v>865.38160726597266</v>
      </c>
      <c r="BB45" s="122">
        <v>686.57652611647416</v>
      </c>
      <c r="BC45" s="122">
        <v>742.05144588273572</v>
      </c>
      <c r="BD45" s="122">
        <v>725.91568333525993</v>
      </c>
      <c r="BE45" s="122">
        <v>550.37391804577214</v>
      </c>
      <c r="BF45" s="122">
        <v>557.71219122744765</v>
      </c>
      <c r="BG45" s="122">
        <v>346.59070284827897</v>
      </c>
      <c r="BH45" s="122">
        <v>371.15670173625017</v>
      </c>
      <c r="BI45" s="122">
        <v>777.94802076293661</v>
      </c>
      <c r="BJ45" s="122">
        <v>385.31555460807533</v>
      </c>
      <c r="BK45" s="122">
        <v>282.53136216402487</v>
      </c>
      <c r="BL45" s="122">
        <v>240.79729490445678</v>
      </c>
      <c r="BM45" s="122">
        <v>222.54644336892471</v>
      </c>
      <c r="BN45" s="122">
        <v>387.55226299069881</v>
      </c>
      <c r="BO45" s="122">
        <v>332.53329411230732</v>
      </c>
      <c r="BP45" s="122">
        <v>772.88594564540006</v>
      </c>
      <c r="BQ45" s="122">
        <v>345.06491753053251</v>
      </c>
      <c r="BR45" s="122">
        <v>349.11779614839378</v>
      </c>
      <c r="BS45" s="122">
        <v>284.17532337276936</v>
      </c>
      <c r="BT45" s="122">
        <v>541.478601459468</v>
      </c>
      <c r="BU45" s="122">
        <v>434.00458477282166</v>
      </c>
      <c r="BV45" s="122">
        <v>249.88989873817124</v>
      </c>
      <c r="BW45" s="122">
        <v>971.8299776089799</v>
      </c>
      <c r="BX45" s="122">
        <v>379.40276916685315</v>
      </c>
      <c r="BY45" s="122">
        <v>0</v>
      </c>
      <c r="BZ45" s="122">
        <v>0</v>
      </c>
      <c r="CA45" s="122">
        <v>2627.2569061002614</v>
      </c>
      <c r="CB45" s="122">
        <v>0</v>
      </c>
      <c r="CC45" s="122"/>
      <c r="CD45" s="122"/>
      <c r="CE45" s="122">
        <v>389.52451322639797</v>
      </c>
      <c r="CF45" s="122">
        <v>213.932307089532</v>
      </c>
      <c r="CG45" s="122">
        <v>614.07267200470437</v>
      </c>
      <c r="CH45" s="122">
        <v>639.43588225642804</v>
      </c>
      <c r="CI45" s="122">
        <v>348.19039512070742</v>
      </c>
      <c r="CJ45" s="122">
        <v>396.86458968681382</v>
      </c>
      <c r="CK45" s="122">
        <v>618.50083475268661</v>
      </c>
      <c r="CL45" s="122">
        <v>0</v>
      </c>
      <c r="CM45" s="122">
        <v>893.12074247292514</v>
      </c>
      <c r="CN45" s="122">
        <v>592.17964695309672</v>
      </c>
      <c r="CO45" s="122">
        <v>595.17543321404321</v>
      </c>
      <c r="CP45" s="122">
        <v>456.24122630622281</v>
      </c>
      <c r="CQ45" s="122">
        <v>1313.2034381939432</v>
      </c>
      <c r="CR45" s="122">
        <v>108.41045136552471</v>
      </c>
      <c r="CS45" s="122">
        <v>861.40274440133464</v>
      </c>
      <c r="CT45" s="122">
        <v>826.27026392900552</v>
      </c>
      <c r="CU45" s="122">
        <v>652.67033008151634</v>
      </c>
      <c r="CV45" s="122">
        <v>535.82590388843835</v>
      </c>
      <c r="CW45" s="122">
        <v>362.76661733241178</v>
      </c>
      <c r="CX45" s="122">
        <v>709.9833588912993</v>
      </c>
      <c r="CY45" s="122">
        <v>954</v>
      </c>
      <c r="CZ45" s="122">
        <v>684.47215854211504</v>
      </c>
      <c r="DA45" s="122">
        <v>708.36598274290463</v>
      </c>
      <c r="DB45" s="122">
        <v>563.48239096775831</v>
      </c>
      <c r="DC45" s="122">
        <v>831.7210676464656</v>
      </c>
      <c r="DD45" s="122">
        <v>945.8637810882301</v>
      </c>
      <c r="DE45" s="122">
        <v>736.06926459017257</v>
      </c>
      <c r="DF45" s="122">
        <v>245.55968916421432</v>
      </c>
      <c r="DG45" s="122">
        <v>171</v>
      </c>
      <c r="DH45" s="122">
        <v>1437.7716383314657</v>
      </c>
      <c r="DI45" s="122"/>
      <c r="DJ45" s="122"/>
      <c r="DK45" s="122"/>
      <c r="DL45" s="122"/>
      <c r="DM45" s="122"/>
      <c r="DN45" s="122">
        <v>637.87368702651747</v>
      </c>
      <c r="DO45" s="122">
        <v>739.92123070040452</v>
      </c>
      <c r="DP45" s="122"/>
      <c r="DQ45" s="122">
        <v>551.74462921634756</v>
      </c>
      <c r="DR45" s="122">
        <v>163.83100486028547</v>
      </c>
      <c r="DS45" s="122">
        <v>255.44979906284212</v>
      </c>
      <c r="DT45" s="122">
        <v>786.35715053593651</v>
      </c>
      <c r="DU45" s="122">
        <v>643.27608000228975</v>
      </c>
      <c r="DV45" s="122">
        <v>591.73481414383696</v>
      </c>
      <c r="DW45" s="122">
        <v>1030.5639174120538</v>
      </c>
      <c r="DX45" s="122">
        <v>862.10175029789934</v>
      </c>
      <c r="DY45" s="122">
        <v>758.42720367027982</v>
      </c>
      <c r="DZ45" s="122">
        <v>1199.540464837635</v>
      </c>
      <c r="EA45" s="122">
        <v>24.524005810553408</v>
      </c>
      <c r="EB45" s="122">
        <v>1203.8470326662798</v>
      </c>
      <c r="EC45" s="122">
        <v>715.80629649919399</v>
      </c>
      <c r="ED45" s="122">
        <v>457.35960073067116</v>
      </c>
      <c r="EE45" s="122">
        <v>135.00229558145145</v>
      </c>
      <c r="EF45" s="122">
        <v>18.504535465689688</v>
      </c>
      <c r="EG45" s="122">
        <v>417.42327170609065</v>
      </c>
      <c r="EH45" s="122">
        <v>681.74350000064442</v>
      </c>
      <c r="EI45" s="122">
        <v>969.60339049866309</v>
      </c>
      <c r="EJ45" s="122">
        <v>1144.1351512968163</v>
      </c>
      <c r="EK45" s="122">
        <v>1879.6386987014973</v>
      </c>
      <c r="EL45" s="122">
        <v>1385.7497202635598</v>
      </c>
      <c r="EM45" s="122">
        <v>553.17693988201836</v>
      </c>
      <c r="FD45">
        <v>156.98831234814102</v>
      </c>
      <c r="FF45">
        <v>37.434039174553561</v>
      </c>
      <c r="FN45">
        <v>0</v>
      </c>
    </row>
    <row r="46" spans="1:170" x14ac:dyDescent="0.35">
      <c r="A46" s="80">
        <f>Bonding!A46</f>
        <v>82</v>
      </c>
      <c r="AE46" s="122">
        <v>334.81534307427216</v>
      </c>
      <c r="AF46" s="122">
        <v>216.52993302202205</v>
      </c>
      <c r="AG46" s="122"/>
      <c r="AH46" s="122">
        <v>175.1298088286662</v>
      </c>
      <c r="AI46" s="122">
        <v>274.08489742293057</v>
      </c>
      <c r="AJ46" s="122">
        <v>141.47914058517622</v>
      </c>
      <c r="AK46" s="122">
        <v>293.25882464075431</v>
      </c>
      <c r="AL46" s="122"/>
      <c r="AM46" s="122"/>
      <c r="AN46" s="122"/>
      <c r="AO46" s="122">
        <v>256.67043913427665</v>
      </c>
      <c r="AP46" s="122">
        <v>296.50529919183299</v>
      </c>
      <c r="AQ46" s="122">
        <v>296.81500542769226</v>
      </c>
      <c r="AR46" s="122">
        <v>251.25512672400632</v>
      </c>
      <c r="AS46" s="122"/>
      <c r="AT46" s="122"/>
      <c r="AU46" s="122">
        <v>286.01726982191349</v>
      </c>
      <c r="AV46" s="122">
        <v>293.42956975397311</v>
      </c>
      <c r="AW46" s="122">
        <v>284.1530660207024</v>
      </c>
      <c r="AX46" s="122">
        <v>254.14231059282042</v>
      </c>
      <c r="AY46" s="122">
        <v>236.43189330841884</v>
      </c>
      <c r="AZ46" s="122">
        <v>261.17029947412152</v>
      </c>
      <c r="BA46" s="122">
        <v>351.42423337354916</v>
      </c>
      <c r="BB46" s="122">
        <v>340.54705279566292</v>
      </c>
      <c r="BC46" s="122">
        <v>384.83364300030337</v>
      </c>
      <c r="BD46" s="122">
        <v>365.07349663809686</v>
      </c>
      <c r="BE46" s="122">
        <v>260.40938803744399</v>
      </c>
      <c r="BF46" s="122">
        <v>312.23618253987649</v>
      </c>
      <c r="BG46" s="122">
        <v>234.59548880866706</v>
      </c>
      <c r="BH46" s="122">
        <v>228.79377486653107</v>
      </c>
      <c r="BI46" s="122">
        <v>488.34114081421552</v>
      </c>
      <c r="BJ46" s="122">
        <v>191.81472424550898</v>
      </c>
      <c r="BK46" s="122">
        <v>190.6772817322433</v>
      </c>
      <c r="BL46" s="122">
        <v>248.80603509176021</v>
      </c>
      <c r="BM46" s="122">
        <v>244.79375790834715</v>
      </c>
      <c r="BN46" s="122">
        <v>212.71725685616616</v>
      </c>
      <c r="BO46" s="122">
        <v>244.76946685532897</v>
      </c>
      <c r="BP46" s="122">
        <v>306.76747093751766</v>
      </c>
      <c r="BQ46" s="122">
        <v>238.58453875975729</v>
      </c>
      <c r="BR46" s="122">
        <v>210.58609742083993</v>
      </c>
      <c r="BS46" s="122">
        <v>45.758405537717898</v>
      </c>
      <c r="BT46" s="122">
        <v>207.15218128011679</v>
      </c>
      <c r="BU46" s="122">
        <v>200.86092093323916</v>
      </c>
      <c r="BV46" s="122">
        <v>243.40823897329344</v>
      </c>
      <c r="BW46" s="122">
        <v>483.91824248721139</v>
      </c>
      <c r="BX46" s="122">
        <v>332.57096373695526</v>
      </c>
      <c r="BY46" s="122">
        <v>307.70429893467775</v>
      </c>
      <c r="BZ46" s="122">
        <v>179.20673975188177</v>
      </c>
      <c r="CA46" s="122">
        <v>221.20787646306363</v>
      </c>
      <c r="CB46" s="122">
        <v>0</v>
      </c>
      <c r="CC46" s="122"/>
      <c r="CD46" s="122"/>
      <c r="CE46" s="122">
        <v>185.87192414634936</v>
      </c>
      <c r="CF46" s="122">
        <v>131.15426843006168</v>
      </c>
      <c r="CG46" s="122">
        <v>105.80348059657362</v>
      </c>
      <c r="CH46" s="122">
        <v>169.34806276222565</v>
      </c>
      <c r="CI46" s="122">
        <v>261.82712467219505</v>
      </c>
      <c r="CJ46" s="122">
        <v>344.44995776407973</v>
      </c>
      <c r="CK46" s="122">
        <v>267.57318271372748</v>
      </c>
      <c r="CL46" s="122">
        <v>125.62545166995471</v>
      </c>
      <c r="CM46" s="122">
        <v>319.0779895721297</v>
      </c>
      <c r="CN46" s="122">
        <v>286.87401127403598</v>
      </c>
      <c r="CO46" s="122">
        <v>262.47437292256683</v>
      </c>
      <c r="CP46" s="122">
        <v>198.64888829245317</v>
      </c>
      <c r="CQ46" s="122">
        <v>344.90934449680645</v>
      </c>
      <c r="CR46" s="122">
        <v>258.96429747146209</v>
      </c>
      <c r="CS46" s="122">
        <v>257.38497446662882</v>
      </c>
      <c r="CT46" s="122">
        <v>205.95664012372325</v>
      </c>
      <c r="CU46" s="122">
        <v>215.78521625360293</v>
      </c>
      <c r="CV46" s="122">
        <v>348.66972863528218</v>
      </c>
      <c r="CW46" s="122">
        <v>235.12812214291168</v>
      </c>
      <c r="CX46" s="122">
        <v>273.69874983498681</v>
      </c>
      <c r="CY46" s="122">
        <v>378</v>
      </c>
      <c r="CZ46" s="122">
        <v>333.16602570338608</v>
      </c>
      <c r="DA46" s="122">
        <v>327.61112139781682</v>
      </c>
      <c r="DB46" s="122">
        <v>230.61331727605005</v>
      </c>
      <c r="DC46" s="122">
        <v>170.7278751711369</v>
      </c>
      <c r="DD46" s="122">
        <v>218.36683973327902</v>
      </c>
      <c r="DE46" s="122">
        <v>835.69036719747692</v>
      </c>
      <c r="DF46" s="122">
        <v>0</v>
      </c>
      <c r="DG46" s="122">
        <v>216</v>
      </c>
      <c r="DH46" s="122">
        <v>382.49859938442393</v>
      </c>
      <c r="DI46" s="122"/>
      <c r="DJ46" s="122"/>
      <c r="DK46" s="122"/>
      <c r="DL46" s="122"/>
      <c r="DM46" s="122"/>
      <c r="DN46" s="122">
        <v>281.3711887073303</v>
      </c>
      <c r="DO46" s="122">
        <v>358.69714075625501</v>
      </c>
      <c r="DP46" s="122"/>
      <c r="DQ46" s="122">
        <v>203.63493010312621</v>
      </c>
      <c r="DR46" s="122">
        <v>0</v>
      </c>
      <c r="DS46" s="122">
        <v>0</v>
      </c>
      <c r="DT46" s="122">
        <v>292.52807081444155</v>
      </c>
      <c r="DU46" s="122">
        <v>37.666244401992067</v>
      </c>
      <c r="DV46" s="122">
        <v>142.55045490099261</v>
      </c>
      <c r="DW46" s="122">
        <v>124.92942774458933</v>
      </c>
      <c r="DX46" s="122">
        <v>551.89463269787143</v>
      </c>
      <c r="DY46" s="122">
        <v>639.64926028380501</v>
      </c>
      <c r="DZ46" s="122">
        <v>410.16068969734971</v>
      </c>
      <c r="EA46" s="122">
        <v>276.43794587637109</v>
      </c>
      <c r="EB46" s="122">
        <v>939.23518232756226</v>
      </c>
      <c r="EC46" s="122">
        <v>354.84255238484815</v>
      </c>
      <c r="ED46" s="122">
        <v>577.05150002112441</v>
      </c>
      <c r="EE46" s="122">
        <v>301.69622570064536</v>
      </c>
      <c r="EF46" s="122">
        <v>248.11600643068402</v>
      </c>
      <c r="EG46" s="122">
        <v>166.47972637924639</v>
      </c>
      <c r="EH46" s="122">
        <v>278.54232393735981</v>
      </c>
      <c r="EI46" s="122">
        <v>251.2637415274136</v>
      </c>
      <c r="EJ46" s="122">
        <v>294.20340925424478</v>
      </c>
      <c r="EK46" s="122">
        <v>598.29597159448247</v>
      </c>
      <c r="EL46" s="122">
        <v>246.19082863605263</v>
      </c>
      <c r="EM46" s="122">
        <v>112.97853123686571</v>
      </c>
      <c r="FD46">
        <v>393.52646011974639</v>
      </c>
      <c r="FF46">
        <v>616.42938940638544</v>
      </c>
      <c r="FN46">
        <v>0</v>
      </c>
    </row>
    <row r="47" spans="1:170" x14ac:dyDescent="0.35">
      <c r="A47" s="80">
        <f>Bonding!A47</f>
        <v>83</v>
      </c>
      <c r="AE47" s="122">
        <v>818.27499186106093</v>
      </c>
      <c r="AF47" s="122">
        <v>860.7184956976879</v>
      </c>
      <c r="AG47" s="122"/>
      <c r="AH47" s="122">
        <v>212.43139496739047</v>
      </c>
      <c r="AI47" s="122">
        <v>497.76218095678695</v>
      </c>
      <c r="AJ47" s="122">
        <v>386.15482613983858</v>
      </c>
      <c r="AK47" s="122">
        <v>472.49993098583127</v>
      </c>
      <c r="AL47" s="122"/>
      <c r="AM47" s="122"/>
      <c r="AN47" s="122"/>
      <c r="AO47" s="122">
        <v>480.47572143709738</v>
      </c>
      <c r="AP47" s="122">
        <v>512.28563603912301</v>
      </c>
      <c r="AQ47" s="122">
        <v>526.33416106578761</v>
      </c>
      <c r="AR47" s="122">
        <v>449.91898165576993</v>
      </c>
      <c r="AS47" s="122"/>
      <c r="AT47" s="122"/>
      <c r="AU47" s="122">
        <v>461.32911506317691</v>
      </c>
      <c r="AV47" s="122">
        <v>475.67567847267486</v>
      </c>
      <c r="AW47" s="122">
        <v>465.31530142797169</v>
      </c>
      <c r="AX47" s="122">
        <v>398.69556571976489</v>
      </c>
      <c r="AY47" s="122">
        <v>379.37468852341442</v>
      </c>
      <c r="AZ47" s="122">
        <v>455.90028234324575</v>
      </c>
      <c r="BA47" s="122">
        <v>579.32636417891479</v>
      </c>
      <c r="BB47" s="122">
        <v>485.08196253274684</v>
      </c>
      <c r="BC47" s="122">
        <v>604.43024094384418</v>
      </c>
      <c r="BD47" s="122">
        <v>562.44277567786196</v>
      </c>
      <c r="BE47" s="122">
        <v>461.65030682881957</v>
      </c>
      <c r="BF47" s="122">
        <v>418.62314228387879</v>
      </c>
      <c r="BG47" s="122">
        <v>329.14076175119635</v>
      </c>
      <c r="BH47" s="122">
        <v>406.13492786383887</v>
      </c>
      <c r="BI47" s="122">
        <v>647.1157163292188</v>
      </c>
      <c r="BJ47" s="122">
        <v>355.9283428657883</v>
      </c>
      <c r="BK47" s="122">
        <v>246.22618112639128</v>
      </c>
      <c r="BL47" s="122">
        <v>280.02375430179234</v>
      </c>
      <c r="BM47" s="122">
        <v>366.68460281403151</v>
      </c>
      <c r="BN47" s="122">
        <v>429.97669969544677</v>
      </c>
      <c r="BO47" s="122">
        <v>408.09413535663919</v>
      </c>
      <c r="BP47" s="122">
        <v>725.53143903539876</v>
      </c>
      <c r="BQ47" s="122">
        <v>341.23738701348651</v>
      </c>
      <c r="BR47" s="122">
        <v>329.0484872164966</v>
      </c>
      <c r="BS47" s="122">
        <v>249.74283936441802</v>
      </c>
      <c r="BT47" s="122">
        <v>448.96212472204252</v>
      </c>
      <c r="BU47" s="122">
        <v>502.93657204694296</v>
      </c>
      <c r="BV47" s="122">
        <v>488.38459688953969</v>
      </c>
      <c r="BW47" s="122">
        <v>561.74582443822601</v>
      </c>
      <c r="BX47" s="122">
        <v>497.9711135654112</v>
      </c>
      <c r="BY47" s="122">
        <v>497.37617656215281</v>
      </c>
      <c r="BZ47" s="122">
        <v>422.3170989988389</v>
      </c>
      <c r="CA47" s="122">
        <v>508.43613711516946</v>
      </c>
      <c r="CB47" s="122">
        <v>247.92323417984235</v>
      </c>
      <c r="CC47" s="122"/>
      <c r="CD47" s="122"/>
      <c r="CE47" s="122">
        <v>342.42029312590245</v>
      </c>
      <c r="CF47" s="122">
        <v>450.6518724183552</v>
      </c>
      <c r="CG47" s="122">
        <v>686.23715914449554</v>
      </c>
      <c r="CH47" s="122">
        <v>576.06731604807658</v>
      </c>
      <c r="CI47" s="122">
        <v>549.97046739764164</v>
      </c>
      <c r="CJ47" s="122">
        <v>482.45808537104449</v>
      </c>
      <c r="CK47" s="122">
        <v>443.8804422071189</v>
      </c>
      <c r="CL47" s="122">
        <v>31.19253825855413</v>
      </c>
      <c r="CM47" s="122">
        <v>602.70380019003858</v>
      </c>
      <c r="CN47" s="122">
        <v>493.30931922252392</v>
      </c>
      <c r="CO47" s="122">
        <v>457.18095295001882</v>
      </c>
      <c r="CP47" s="122">
        <v>565.33256337094883</v>
      </c>
      <c r="CQ47" s="122">
        <v>673.75164159384872</v>
      </c>
      <c r="CR47" s="122">
        <v>489.42117897734295</v>
      </c>
      <c r="CS47" s="122">
        <v>865.38323089833273</v>
      </c>
      <c r="CT47" s="122">
        <v>570.56734849517659</v>
      </c>
      <c r="CU47" s="122">
        <v>532.69701169156303</v>
      </c>
      <c r="CV47" s="122">
        <v>591.07831671189444</v>
      </c>
      <c r="CW47" s="122">
        <v>0</v>
      </c>
      <c r="CX47" s="122">
        <v>444.00859782409538</v>
      </c>
      <c r="CY47" s="122">
        <v>486</v>
      </c>
      <c r="CZ47" s="122">
        <v>533.00033105242244</v>
      </c>
      <c r="DA47" s="122">
        <v>541.74237671221704</v>
      </c>
      <c r="DB47" s="122">
        <v>470.95799599988806</v>
      </c>
      <c r="DC47" s="122">
        <v>396.73536421932988</v>
      </c>
      <c r="DD47" s="122">
        <v>534.51507913994976</v>
      </c>
      <c r="DE47" s="122">
        <v>764.58218184091072</v>
      </c>
      <c r="DF47" s="122">
        <v>363.78160428434313</v>
      </c>
      <c r="DG47" s="122">
        <v>441</v>
      </c>
      <c r="DH47" s="122">
        <v>606.69613802956212</v>
      </c>
      <c r="DI47" s="122"/>
      <c r="DJ47" s="122"/>
      <c r="DK47" s="122"/>
      <c r="DL47" s="122"/>
      <c r="DM47" s="122"/>
      <c r="DN47" s="122">
        <v>679.32585683274158</v>
      </c>
      <c r="DO47" s="122">
        <v>562.20056401939883</v>
      </c>
      <c r="DP47" s="122"/>
      <c r="DQ47" s="122">
        <v>278.16063773018328</v>
      </c>
      <c r="DR47" s="122">
        <v>296.87402437822993</v>
      </c>
      <c r="DS47" s="122">
        <v>281.74689228294989</v>
      </c>
      <c r="DT47" s="122">
        <v>602.06402662268658</v>
      </c>
      <c r="DU47" s="122">
        <v>500.43436719467576</v>
      </c>
      <c r="DV47" s="122">
        <v>1235.9831884053588</v>
      </c>
      <c r="DW47" s="122">
        <v>598.03371473383049</v>
      </c>
      <c r="DX47" s="122">
        <v>587.00167959712871</v>
      </c>
      <c r="DY47" s="122">
        <v>399.78596701698359</v>
      </c>
      <c r="DZ47" s="122">
        <v>591.30608029239681</v>
      </c>
      <c r="EA47" s="122">
        <v>446.95965171451098</v>
      </c>
      <c r="EB47" s="122">
        <v>902.45296477532963</v>
      </c>
      <c r="EC47" s="122">
        <v>599.07176293690998</v>
      </c>
      <c r="ED47" s="122">
        <v>391.1703718223979</v>
      </c>
      <c r="EE47" s="122">
        <v>463.2914940201253</v>
      </c>
      <c r="EF47" s="122">
        <v>366.48877343485856</v>
      </c>
      <c r="EG47" s="122">
        <v>851.85434224183609</v>
      </c>
      <c r="EH47" s="122">
        <v>175.58950074342164</v>
      </c>
      <c r="EI47" s="122">
        <v>2217.7128901628171</v>
      </c>
      <c r="EJ47" s="122">
        <v>602.64960544381165</v>
      </c>
      <c r="EK47" s="122">
        <v>3186.4363007686879</v>
      </c>
      <c r="EL47" s="122">
        <v>1801.8398196964129</v>
      </c>
      <c r="EM47" s="122">
        <v>1297.4173563015765</v>
      </c>
      <c r="FD47">
        <v>0</v>
      </c>
      <c r="FF47">
        <v>0</v>
      </c>
      <c r="FN47">
        <v>0</v>
      </c>
    </row>
    <row r="48" spans="1:170" x14ac:dyDescent="0.35">
      <c r="A48" s="80">
        <f>Bonding!A48</f>
        <v>85</v>
      </c>
      <c r="AE48" s="122">
        <v>7.8498882766406455</v>
      </c>
      <c r="AF48" s="122">
        <v>325.14266134833093</v>
      </c>
      <c r="AG48" s="122"/>
      <c r="AH48" s="122">
        <v>782.00837747000435</v>
      </c>
      <c r="AI48" s="122">
        <v>352.99010599714461</v>
      </c>
      <c r="AJ48" s="122">
        <v>363.4861287858277</v>
      </c>
      <c r="AK48" s="122">
        <v>144.71185867762617</v>
      </c>
      <c r="AL48" s="122"/>
      <c r="AM48" s="122"/>
      <c r="AN48" s="122"/>
      <c r="AO48" s="122">
        <v>0</v>
      </c>
      <c r="AP48" s="122">
        <v>0</v>
      </c>
      <c r="AQ48" s="122">
        <v>183.27900525906733</v>
      </c>
      <c r="AR48" s="122">
        <v>209.26130047090606</v>
      </c>
      <c r="AS48" s="122"/>
      <c r="AT48" s="122"/>
      <c r="AU48" s="122">
        <v>198.03653867912396</v>
      </c>
      <c r="AV48" s="122">
        <v>184.61465731375543</v>
      </c>
      <c r="AW48" s="122">
        <v>164.27513976804335</v>
      </c>
      <c r="AX48" s="122">
        <v>121.44602362181951</v>
      </c>
      <c r="AY48" s="122">
        <v>156.83878823947066</v>
      </c>
      <c r="AZ48" s="122">
        <v>179.41551061441658</v>
      </c>
      <c r="BA48" s="122">
        <v>213.93031247364388</v>
      </c>
      <c r="BB48" s="122">
        <v>226.4239212167638</v>
      </c>
      <c r="BC48" s="122">
        <v>183.47649299324263</v>
      </c>
      <c r="BD48" s="122">
        <v>261.00252443031155</v>
      </c>
      <c r="BE48" s="122">
        <v>185.77339887653216</v>
      </c>
      <c r="BF48" s="122">
        <v>370.44784723766327</v>
      </c>
      <c r="BG48" s="122">
        <v>409.3490635043446</v>
      </c>
      <c r="BH48" s="122">
        <v>369.40309106369864</v>
      </c>
      <c r="BI48" s="122">
        <v>44.088538175490505</v>
      </c>
      <c r="BJ48" s="122">
        <v>393.29100460281489</v>
      </c>
      <c r="BK48" s="122">
        <v>298.86770243766523</v>
      </c>
      <c r="BL48" s="122">
        <v>260.59196186077946</v>
      </c>
      <c r="BM48" s="122">
        <v>241.98126838764361</v>
      </c>
      <c r="BN48" s="122">
        <v>246.84161938490675</v>
      </c>
      <c r="BO48" s="122">
        <v>0</v>
      </c>
      <c r="BP48" s="122">
        <v>430.55335544624592</v>
      </c>
      <c r="BQ48" s="122">
        <v>0</v>
      </c>
      <c r="BR48" s="122">
        <v>43.502711155844217</v>
      </c>
      <c r="BS48" s="122">
        <v>0</v>
      </c>
      <c r="BT48" s="122">
        <v>457.25196490089849</v>
      </c>
      <c r="BU48" s="122">
        <v>353.17381878098684</v>
      </c>
      <c r="BV48" s="122">
        <v>315.48431125328062</v>
      </c>
      <c r="BW48" s="122">
        <v>163.88571839898202</v>
      </c>
      <c r="BX48" s="122">
        <v>356.56041630852872</v>
      </c>
      <c r="BY48" s="122">
        <v>0</v>
      </c>
      <c r="BZ48" s="122">
        <v>0</v>
      </c>
      <c r="CA48" s="122">
        <v>537.20167560617142</v>
      </c>
      <c r="CB48" s="122">
        <v>0</v>
      </c>
      <c r="CC48" s="122"/>
      <c r="CD48" s="122"/>
      <c r="CE48" s="122">
        <v>0</v>
      </c>
      <c r="CF48" s="122">
        <v>87.036120554257678</v>
      </c>
      <c r="CG48" s="122">
        <v>50.515162931371982</v>
      </c>
      <c r="CH48" s="122">
        <v>134.87878729816327</v>
      </c>
      <c r="CI48" s="122">
        <v>129.17483194707137</v>
      </c>
      <c r="CJ48" s="122">
        <v>130.72155978369258</v>
      </c>
      <c r="CK48" s="122">
        <v>262.84539506047048</v>
      </c>
      <c r="CL48" s="122">
        <v>27.623697908430564</v>
      </c>
      <c r="CM48" s="122">
        <v>275.51980884864628</v>
      </c>
      <c r="CN48" s="122">
        <v>186.49424377127025</v>
      </c>
      <c r="CO48" s="122">
        <v>186.19962776921957</v>
      </c>
      <c r="CP48" s="122">
        <v>200.19183745102052</v>
      </c>
      <c r="CQ48" s="122">
        <v>247.64264771908236</v>
      </c>
      <c r="CR48" s="122">
        <v>242.19276829015621</v>
      </c>
      <c r="CS48" s="122">
        <v>248.79958201237145</v>
      </c>
      <c r="CT48" s="122">
        <v>230.35778492922864</v>
      </c>
      <c r="CU48" s="122">
        <v>182.47927440246249</v>
      </c>
      <c r="CV48" s="122">
        <v>189.03484134091957</v>
      </c>
      <c r="CW48" s="122">
        <v>60.577935341119691</v>
      </c>
      <c r="CX48" s="122">
        <v>139.86554835242802</v>
      </c>
      <c r="CY48" s="122">
        <v>306</v>
      </c>
      <c r="CZ48" s="122">
        <v>159.62019608550645</v>
      </c>
      <c r="DA48" s="122">
        <v>214.9166710644829</v>
      </c>
      <c r="DB48" s="122">
        <v>163.87313724352066</v>
      </c>
      <c r="DC48" s="122">
        <v>195.03536634794395</v>
      </c>
      <c r="DD48" s="122">
        <v>93.284185233658903</v>
      </c>
      <c r="DE48" s="122">
        <v>0</v>
      </c>
      <c r="DF48" s="122">
        <v>368.20601778591515</v>
      </c>
      <c r="DG48" s="122">
        <v>0</v>
      </c>
      <c r="DH48" s="122">
        <v>158.6981853192132</v>
      </c>
      <c r="DI48" s="122"/>
      <c r="DJ48" s="122"/>
      <c r="DK48" s="122"/>
      <c r="DL48" s="122"/>
      <c r="DM48" s="122"/>
      <c r="DN48" s="122">
        <v>223.33402704095008</v>
      </c>
      <c r="DO48" s="122">
        <v>195.37462356732817</v>
      </c>
      <c r="DP48" s="122"/>
      <c r="DQ48" s="122">
        <v>0</v>
      </c>
      <c r="DR48" s="122">
        <v>0</v>
      </c>
      <c r="DS48" s="122">
        <v>0</v>
      </c>
      <c r="DT48" s="122">
        <v>218.1044477052464</v>
      </c>
      <c r="DU48" s="122">
        <v>0</v>
      </c>
      <c r="DV48" s="122">
        <v>0</v>
      </c>
      <c r="DW48" s="122">
        <v>0</v>
      </c>
      <c r="DX48" s="122">
        <v>0</v>
      </c>
      <c r="DY48" s="122">
        <v>192.79050032138343</v>
      </c>
      <c r="DZ48" s="122">
        <v>216.66677275185634</v>
      </c>
      <c r="EA48" s="122">
        <v>332.32458966544863</v>
      </c>
      <c r="EB48" s="122">
        <v>316.93962586375324</v>
      </c>
      <c r="EC48" s="122">
        <v>0</v>
      </c>
      <c r="ED48" s="122">
        <v>0</v>
      </c>
      <c r="EE48" s="122">
        <v>0</v>
      </c>
      <c r="EF48" s="122">
        <v>0</v>
      </c>
      <c r="EG48" s="122">
        <v>0</v>
      </c>
      <c r="EH48" s="122">
        <v>154.02808312683396</v>
      </c>
      <c r="EI48" s="122">
        <v>0</v>
      </c>
      <c r="EJ48" s="122">
        <v>0</v>
      </c>
      <c r="EK48" s="122">
        <v>0</v>
      </c>
      <c r="EL48" s="122">
        <v>0</v>
      </c>
      <c r="EM48" s="122">
        <v>0</v>
      </c>
      <c r="FD48">
        <v>0</v>
      </c>
      <c r="FF48">
        <v>0</v>
      </c>
      <c r="FN48">
        <v>0</v>
      </c>
    </row>
    <row r="49" spans="1:170" x14ac:dyDescent="0.35">
      <c r="A49" s="80">
        <f>Bonding!A49</f>
        <v>86</v>
      </c>
      <c r="AE49" s="122">
        <v>481.52849948371141</v>
      </c>
      <c r="AF49" s="122">
        <v>225.97076269388512</v>
      </c>
      <c r="AG49" s="122"/>
      <c r="AH49" s="122">
        <v>19.874193746544631</v>
      </c>
      <c r="AI49" s="122">
        <v>262.20442594600934</v>
      </c>
      <c r="AJ49" s="122">
        <v>221.98617149799003</v>
      </c>
      <c r="AK49" s="122">
        <v>260.69972450013773</v>
      </c>
      <c r="AL49" s="122"/>
      <c r="AM49" s="122"/>
      <c r="AN49" s="122"/>
      <c r="AO49" s="122">
        <v>0</v>
      </c>
      <c r="AP49" s="122">
        <v>0</v>
      </c>
      <c r="AQ49" s="122">
        <v>74.62570489652181</v>
      </c>
      <c r="AR49" s="122">
        <v>60.977565405797549</v>
      </c>
      <c r="AS49" s="122"/>
      <c r="AT49" s="122"/>
      <c r="AU49" s="122">
        <v>0</v>
      </c>
      <c r="AV49" s="122">
        <v>0</v>
      </c>
      <c r="AW49" s="122">
        <v>0</v>
      </c>
      <c r="AX49" s="122">
        <v>0</v>
      </c>
      <c r="AY49" s="122">
        <v>0</v>
      </c>
      <c r="AZ49" s="122">
        <v>0</v>
      </c>
      <c r="BA49" s="122">
        <v>0</v>
      </c>
      <c r="BB49" s="122">
        <v>451.64986562771048</v>
      </c>
      <c r="BC49" s="122">
        <v>409.509892466981</v>
      </c>
      <c r="BD49" s="122">
        <v>0</v>
      </c>
      <c r="BE49" s="122">
        <v>0</v>
      </c>
      <c r="BF49" s="122">
        <v>133.3866723350651</v>
      </c>
      <c r="BG49" s="122">
        <v>90.3577463527742</v>
      </c>
      <c r="BH49" s="122">
        <v>66.13846958263089</v>
      </c>
      <c r="BI49" s="122">
        <v>263.72147442096991</v>
      </c>
      <c r="BJ49" s="122">
        <v>68.623675610463621</v>
      </c>
      <c r="BK49" s="122">
        <v>214.10340291590657</v>
      </c>
      <c r="BL49" s="122">
        <v>35.566339850470129</v>
      </c>
      <c r="BM49" s="122">
        <v>0</v>
      </c>
      <c r="BN49" s="122">
        <v>74.568561521324042</v>
      </c>
      <c r="BO49" s="122">
        <v>46.304493468606523</v>
      </c>
      <c r="BP49" s="122">
        <v>459.89823189492671</v>
      </c>
      <c r="BQ49" s="122">
        <v>242.62556070797396</v>
      </c>
      <c r="BR49" s="122">
        <v>218.44261700854256</v>
      </c>
      <c r="BS49" s="122">
        <v>0</v>
      </c>
      <c r="BT49" s="122">
        <v>148.60104741421443</v>
      </c>
      <c r="BU49" s="122">
        <v>147.08732411286746</v>
      </c>
      <c r="BV49" s="122">
        <v>133.88608709375683</v>
      </c>
      <c r="BW49" s="122">
        <v>244.09175927707281</v>
      </c>
      <c r="BX49" s="122">
        <v>197.76707735023044</v>
      </c>
      <c r="BY49" s="122">
        <v>237.94451271327117</v>
      </c>
      <c r="BZ49" s="122">
        <v>244.82106450918684</v>
      </c>
      <c r="CA49" s="122">
        <v>145.65214556452221</v>
      </c>
      <c r="CB49" s="122">
        <v>526.11865470462601</v>
      </c>
      <c r="CC49" s="122"/>
      <c r="CD49" s="122"/>
      <c r="CE49" s="122">
        <v>707.59913733759549</v>
      </c>
      <c r="CF49" s="122">
        <v>882.79141257580397</v>
      </c>
      <c r="CG49" s="122">
        <v>1601.1353901536763</v>
      </c>
      <c r="CH49" s="122">
        <v>168.1338628330119</v>
      </c>
      <c r="CI49" s="122">
        <v>321.55239970309628</v>
      </c>
      <c r="CJ49" s="122">
        <v>275.05760847003882</v>
      </c>
      <c r="CK49" s="122">
        <v>198.08494983014597</v>
      </c>
      <c r="CL49" s="122">
        <v>0</v>
      </c>
      <c r="CM49" s="122">
        <v>161.37520571807184</v>
      </c>
      <c r="CN49" s="122">
        <v>40.192331742237307</v>
      </c>
      <c r="CO49" s="122">
        <v>107.60640922161609</v>
      </c>
      <c r="CP49" s="122">
        <v>9.6975326971918978</v>
      </c>
      <c r="CQ49" s="122">
        <v>75.987859476773437</v>
      </c>
      <c r="CR49" s="122">
        <v>199.6164418662411</v>
      </c>
      <c r="CS49" s="122">
        <v>170.79063874138205</v>
      </c>
      <c r="CT49" s="122">
        <v>0</v>
      </c>
      <c r="CU49" s="122">
        <v>0</v>
      </c>
      <c r="CV49" s="122">
        <v>0</v>
      </c>
      <c r="CW49" s="122">
        <v>0</v>
      </c>
      <c r="CX49" s="122">
        <v>324.53509354594644</v>
      </c>
      <c r="CY49" s="122">
        <v>378</v>
      </c>
      <c r="CZ49" s="122">
        <v>187.25891223014801</v>
      </c>
      <c r="DA49" s="122">
        <v>262.81901312953528</v>
      </c>
      <c r="DB49" s="122">
        <v>191.61789094662737</v>
      </c>
      <c r="DC49" s="122">
        <v>665.50705086577921</v>
      </c>
      <c r="DD49" s="122">
        <v>625.68541134868281</v>
      </c>
      <c r="DE49" s="122">
        <v>624.10688962431516</v>
      </c>
      <c r="DF49" s="122">
        <v>343.71253401415078</v>
      </c>
      <c r="DG49" s="122">
        <v>477</v>
      </c>
      <c r="DH49" s="122">
        <v>433.18337055710208</v>
      </c>
      <c r="DI49" s="122"/>
      <c r="DJ49" s="122"/>
      <c r="DK49" s="122"/>
      <c r="DL49" s="122"/>
      <c r="DM49" s="122"/>
      <c r="DN49" s="122">
        <v>280.61964709630666</v>
      </c>
      <c r="DO49" s="122">
        <v>2.0734856797588073</v>
      </c>
      <c r="DP49" s="122"/>
      <c r="DQ49" s="122">
        <v>0</v>
      </c>
      <c r="DR49" s="122">
        <v>0</v>
      </c>
      <c r="DS49" s="122">
        <v>0</v>
      </c>
      <c r="DT49" s="122">
        <v>161.38834831472377</v>
      </c>
      <c r="DU49" s="122">
        <v>110.09065837195692</v>
      </c>
      <c r="DV49" s="122">
        <v>273.613390349079</v>
      </c>
      <c r="DW49" s="122">
        <v>477.99629353358603</v>
      </c>
      <c r="DX49" s="122">
        <v>156.2191228710476</v>
      </c>
      <c r="DY49" s="122">
        <v>203.65205248064944</v>
      </c>
      <c r="DZ49" s="122">
        <v>529.34937073056119</v>
      </c>
      <c r="EA49" s="122">
        <v>0</v>
      </c>
      <c r="EB49" s="122">
        <v>400.16372677082455</v>
      </c>
      <c r="EC49" s="122">
        <v>103.48392495908395</v>
      </c>
      <c r="ED49" s="122">
        <v>188.58992867458059</v>
      </c>
      <c r="EE49" s="122">
        <v>235.22002188634349</v>
      </c>
      <c r="EF49" s="122">
        <v>400.69882962065731</v>
      </c>
      <c r="EG49" s="122">
        <v>304.3475227617198</v>
      </c>
      <c r="EH49" s="122">
        <v>279.15094781695092</v>
      </c>
      <c r="EI49" s="122">
        <v>354.37043374205581</v>
      </c>
      <c r="EJ49" s="122">
        <v>308.39750347107434</v>
      </c>
      <c r="EK49" s="122">
        <v>322.87913059841264</v>
      </c>
      <c r="EL49" s="122">
        <v>0</v>
      </c>
      <c r="EM49" s="122">
        <v>0</v>
      </c>
      <c r="FD49">
        <v>9.2643412599481074</v>
      </c>
      <c r="FF49">
        <v>0</v>
      </c>
      <c r="FN49">
        <v>0</v>
      </c>
    </row>
    <row r="50" spans="1:170" x14ac:dyDescent="0.35">
      <c r="A50" s="80">
        <f>Bonding!A50</f>
        <v>87</v>
      </c>
      <c r="AE50" s="122">
        <v>957.31718403630487</v>
      </c>
      <c r="AF50" s="122">
        <v>747.09638522201726</v>
      </c>
      <c r="AG50" s="122"/>
      <c r="AH50" s="122">
        <v>7.3712487851214004</v>
      </c>
      <c r="AI50" s="122">
        <v>-319.17423198482078</v>
      </c>
      <c r="AJ50" s="122">
        <v>674.92585812678772</v>
      </c>
      <c r="AK50" s="122">
        <v>455.44164789359132</v>
      </c>
      <c r="AL50" s="122"/>
      <c r="AM50" s="122"/>
      <c r="AN50" s="122"/>
      <c r="AO50" s="122">
        <v>605.31659231544234</v>
      </c>
      <c r="AP50" s="122">
        <v>676.51005317843646</v>
      </c>
      <c r="AQ50" s="122">
        <v>692.23208178244545</v>
      </c>
      <c r="AR50" s="122">
        <v>662.89660245737025</v>
      </c>
      <c r="AS50" s="122"/>
      <c r="AT50" s="122"/>
      <c r="AU50" s="122">
        <v>547.47873797789021</v>
      </c>
      <c r="AV50" s="122">
        <v>569.38564534650266</v>
      </c>
      <c r="AW50" s="122">
        <v>625.9632187443591</v>
      </c>
      <c r="AX50" s="122">
        <v>500.48953076851689</v>
      </c>
      <c r="AY50" s="122">
        <v>493.17755072787139</v>
      </c>
      <c r="AZ50" s="122">
        <v>406.46571184254196</v>
      </c>
      <c r="BA50" s="122">
        <v>514.61821916897179</v>
      </c>
      <c r="BB50" s="122">
        <v>1302.5565644966887</v>
      </c>
      <c r="BC50" s="122">
        <v>1336.6360533947081</v>
      </c>
      <c r="BD50" s="122">
        <v>219.42181635376457</v>
      </c>
      <c r="BE50" s="122">
        <v>768.45417676941588</v>
      </c>
      <c r="BF50" s="122">
        <v>963.75027123717757</v>
      </c>
      <c r="BG50" s="122">
        <v>710.47232262802913</v>
      </c>
      <c r="BH50" s="122">
        <v>554.23832634034477</v>
      </c>
      <c r="BI50" s="122">
        <v>897.74184139947454</v>
      </c>
      <c r="BJ50" s="122">
        <v>779.78603921592389</v>
      </c>
      <c r="BK50" s="122">
        <v>498.80416626285103</v>
      </c>
      <c r="BL50" s="122">
        <v>406.00412152517453</v>
      </c>
      <c r="BM50" s="122">
        <v>684.7130746206044</v>
      </c>
      <c r="BN50" s="122">
        <v>851.83640114230786</v>
      </c>
      <c r="BO50" s="122">
        <v>1177.8473574127922</v>
      </c>
      <c r="BP50" s="122">
        <v>451.84725773569733</v>
      </c>
      <c r="BQ50" s="122">
        <v>2022.9404217989149</v>
      </c>
      <c r="BR50" s="122">
        <v>1924.2769685937524</v>
      </c>
      <c r="BS50" s="122">
        <v>394.17811382040327</v>
      </c>
      <c r="BT50" s="122">
        <v>519.75033201988595</v>
      </c>
      <c r="BU50" s="122">
        <v>507.05171168085548</v>
      </c>
      <c r="BV50" s="122">
        <v>495.2830118357216</v>
      </c>
      <c r="BW50" s="122">
        <v>539.11715829459479</v>
      </c>
      <c r="BX50" s="122">
        <v>667.09587739129483</v>
      </c>
      <c r="BY50" s="122">
        <v>949.71213613206726</v>
      </c>
      <c r="BZ50" s="122">
        <v>593.12033370946108</v>
      </c>
      <c r="CA50" s="122">
        <v>719.58176248013376</v>
      </c>
      <c r="CB50" s="122">
        <v>326.38987918997731</v>
      </c>
      <c r="CC50" s="122"/>
      <c r="CD50" s="122"/>
      <c r="CE50" s="122">
        <v>597.99381608345402</v>
      </c>
      <c r="CF50" s="122">
        <v>578.90605134697773</v>
      </c>
      <c r="CG50" s="122">
        <v>763.8671891802959</v>
      </c>
      <c r="CH50" s="122">
        <v>810.44373581083084</v>
      </c>
      <c r="CI50" s="122">
        <v>1101.7191524239772</v>
      </c>
      <c r="CJ50" s="122">
        <v>700.55025757221244</v>
      </c>
      <c r="CK50" s="122">
        <v>387.80332563468653</v>
      </c>
      <c r="CL50" s="122">
        <v>162.82019337979085</v>
      </c>
      <c r="CM50" s="122">
        <v>955.47284000092395</v>
      </c>
      <c r="CN50" s="122">
        <v>573.90196884326849</v>
      </c>
      <c r="CO50" s="122">
        <v>588.66988032841869</v>
      </c>
      <c r="CP50" s="122">
        <v>569.41353510247711</v>
      </c>
      <c r="CQ50" s="122">
        <v>739.88303581951902</v>
      </c>
      <c r="CR50" s="122">
        <v>428.17396101049297</v>
      </c>
      <c r="CS50" s="122">
        <v>541.40070207645738</v>
      </c>
      <c r="CT50" s="122">
        <v>575.44532043161985</v>
      </c>
      <c r="CU50" s="122">
        <v>560.97621131916026</v>
      </c>
      <c r="CV50" s="122">
        <v>459.09687157067117</v>
      </c>
      <c r="CW50" s="122">
        <v>108.73616163273383</v>
      </c>
      <c r="CX50" s="122">
        <v>285.43979712855094</v>
      </c>
      <c r="CY50" s="122">
        <v>828</v>
      </c>
      <c r="CZ50" s="122">
        <v>558.55784996330863</v>
      </c>
      <c r="DA50" s="122">
        <v>560.97858331677685</v>
      </c>
      <c r="DB50" s="122">
        <v>646.28818991420337</v>
      </c>
      <c r="DC50" s="122">
        <v>1010.525687200777</v>
      </c>
      <c r="DD50" s="122">
        <v>1226.738219558687</v>
      </c>
      <c r="DE50" s="122">
        <v>4051.7603563460984</v>
      </c>
      <c r="DF50" s="122">
        <v>0</v>
      </c>
      <c r="DG50" s="122">
        <v>1764</v>
      </c>
      <c r="DH50" s="122">
        <v>848.5208631661842</v>
      </c>
      <c r="DI50" s="122"/>
      <c r="DJ50" s="122"/>
      <c r="DK50" s="122"/>
      <c r="DL50" s="122"/>
      <c r="DM50" s="122"/>
      <c r="DN50" s="122">
        <v>1015.2633357236837</v>
      </c>
      <c r="DO50" s="122">
        <v>705.8946112005583</v>
      </c>
      <c r="DP50" s="122"/>
      <c r="DQ50" s="122">
        <v>335.06009600601794</v>
      </c>
      <c r="DR50" s="122">
        <v>80.168422448157926</v>
      </c>
      <c r="DS50" s="122">
        <v>0</v>
      </c>
      <c r="DT50" s="122">
        <v>713.0421273294703</v>
      </c>
      <c r="DU50" s="122">
        <v>212.2227743510154</v>
      </c>
      <c r="DV50" s="122">
        <v>229.42524337385501</v>
      </c>
      <c r="DW50" s="122">
        <v>401.09437855704283</v>
      </c>
      <c r="DX50" s="122">
        <v>0</v>
      </c>
      <c r="DY50" s="122">
        <v>0</v>
      </c>
      <c r="DZ50" s="122">
        <v>0</v>
      </c>
      <c r="EA50" s="122">
        <v>1670.2841164882745</v>
      </c>
      <c r="EB50" s="122">
        <v>180.00990362301837</v>
      </c>
      <c r="EC50" s="122">
        <v>949.61782568030094</v>
      </c>
      <c r="ED50" s="122">
        <v>913.32536560748474</v>
      </c>
      <c r="EE50" s="122">
        <v>1265.9556191561107</v>
      </c>
      <c r="EF50" s="122">
        <v>509.55122483722243</v>
      </c>
      <c r="EG50" s="122">
        <v>851.96783276360225</v>
      </c>
      <c r="EH50" s="122">
        <v>379.56035351320054</v>
      </c>
      <c r="EI50" s="122">
        <v>1544.0953220868059</v>
      </c>
      <c r="EJ50" s="122">
        <v>1538.1530033807915</v>
      </c>
      <c r="EK50" s="122">
        <v>914.35982808008464</v>
      </c>
      <c r="EL50" s="122">
        <v>0</v>
      </c>
      <c r="EM50" s="122">
        <v>0</v>
      </c>
      <c r="FD50">
        <v>228.58681632751734</v>
      </c>
      <c r="FF50">
        <v>220.43915726588102</v>
      </c>
      <c r="FN50">
        <v>0</v>
      </c>
    </row>
    <row r="51" spans="1:170" x14ac:dyDescent="0.35">
      <c r="A51" s="80">
        <f>Bonding!A51</f>
        <v>88</v>
      </c>
      <c r="AE51" s="122">
        <v>490.64936227980559</v>
      </c>
      <c r="AF51" s="122">
        <v>448.20744718117857</v>
      </c>
      <c r="AG51" s="122"/>
      <c r="AH51" s="122">
        <v>448.1954624298919</v>
      </c>
      <c r="AI51" s="122">
        <v>468.76685476881835</v>
      </c>
      <c r="AJ51" s="122">
        <v>405.71239692887394</v>
      </c>
      <c r="AK51" s="122">
        <v>490.06122506891882</v>
      </c>
      <c r="AL51" s="122"/>
      <c r="AM51" s="122"/>
      <c r="AN51" s="122"/>
      <c r="AO51" s="122">
        <v>476.95231140981576</v>
      </c>
      <c r="AP51" s="122">
        <v>534.98667050849406</v>
      </c>
      <c r="AQ51" s="122">
        <v>539.65056463317831</v>
      </c>
      <c r="AR51" s="122">
        <v>472.9937713973905</v>
      </c>
      <c r="AS51" s="122"/>
      <c r="AT51" s="122"/>
      <c r="AU51" s="122">
        <v>489.88709313475846</v>
      </c>
      <c r="AV51" s="122">
        <v>531.2835904625374</v>
      </c>
      <c r="AW51" s="122">
        <v>511.9117402382318</v>
      </c>
      <c r="AX51" s="122">
        <v>465.83932577702075</v>
      </c>
      <c r="AY51" s="122">
        <v>462.04300472804789</v>
      </c>
      <c r="AZ51" s="122">
        <v>472.02345056395507</v>
      </c>
      <c r="BA51" s="122">
        <v>530.25442947381475</v>
      </c>
      <c r="BB51" s="122">
        <v>431.86820656820009</v>
      </c>
      <c r="BC51" s="122">
        <v>555.90862322243606</v>
      </c>
      <c r="BD51" s="122">
        <v>542.54022259413523</v>
      </c>
      <c r="BE51" s="122">
        <v>471.84974339713369</v>
      </c>
      <c r="BF51" s="122">
        <v>487.13384859391692</v>
      </c>
      <c r="BG51" s="122">
        <v>476.9446572957205</v>
      </c>
      <c r="BH51" s="122">
        <v>490.43517099603741</v>
      </c>
      <c r="BI51" s="122">
        <v>552.35673602049098</v>
      </c>
      <c r="BJ51" s="122">
        <v>507.12712535763404</v>
      </c>
      <c r="BK51" s="122">
        <v>440.5317438250608</v>
      </c>
      <c r="BL51" s="122">
        <v>481.56793213327938</v>
      </c>
      <c r="BM51" s="122">
        <v>377.06745055903878</v>
      </c>
      <c r="BN51" s="122">
        <v>370.95386824042021</v>
      </c>
      <c r="BO51" s="122">
        <v>375.43164949162895</v>
      </c>
      <c r="BP51" s="122">
        <v>513.12315766610573</v>
      </c>
      <c r="BQ51" s="122">
        <v>422.29771819792546</v>
      </c>
      <c r="BR51" s="122">
        <v>428.41775778733336</v>
      </c>
      <c r="BS51" s="122">
        <v>286.21322851413373</v>
      </c>
      <c r="BT51" s="122">
        <v>473.03189380789763</v>
      </c>
      <c r="BU51" s="122">
        <v>505.46326720935605</v>
      </c>
      <c r="BV51" s="122">
        <v>474.53195628896646</v>
      </c>
      <c r="BW51" s="122">
        <v>554.94160468865107</v>
      </c>
      <c r="BX51" s="122">
        <v>556.3086982286427</v>
      </c>
      <c r="BY51" s="122">
        <v>644.38990581204814</v>
      </c>
      <c r="BZ51" s="122">
        <v>311.141803937585</v>
      </c>
      <c r="CA51" s="122">
        <v>763.2062134260874</v>
      </c>
      <c r="CB51" s="122">
        <v>191.3605171302998</v>
      </c>
      <c r="CC51" s="122"/>
      <c r="CD51" s="122"/>
      <c r="CE51" s="122">
        <v>241.83915026630223</v>
      </c>
      <c r="CF51" s="122">
        <v>241.69669539555454</v>
      </c>
      <c r="CG51" s="122">
        <v>692.1349027910104</v>
      </c>
      <c r="CH51" s="122">
        <v>475.95047504356091</v>
      </c>
      <c r="CI51" s="122">
        <v>420.42894412090322</v>
      </c>
      <c r="CJ51" s="122">
        <v>474.67266490301495</v>
      </c>
      <c r="CK51" s="122">
        <v>467.7836374756692</v>
      </c>
      <c r="CL51" s="122">
        <v>198.48712936041852</v>
      </c>
      <c r="CM51" s="122">
        <v>524.9402935173764</v>
      </c>
      <c r="CN51" s="122">
        <v>490.07132657836001</v>
      </c>
      <c r="CO51" s="122">
        <v>490.47787369757231</v>
      </c>
      <c r="CP51" s="122">
        <v>452.77368071168138</v>
      </c>
      <c r="CQ51" s="122">
        <v>635.31319517433133</v>
      </c>
      <c r="CR51" s="122">
        <v>481.41124517413908</v>
      </c>
      <c r="CS51" s="122">
        <v>560.14881979892618</v>
      </c>
      <c r="CT51" s="122">
        <v>236.11694381705999</v>
      </c>
      <c r="CU51" s="122">
        <v>370.53186031649955</v>
      </c>
      <c r="CV51" s="122">
        <v>383.94492781344417</v>
      </c>
      <c r="CW51" s="122">
        <v>332.72301530757886</v>
      </c>
      <c r="CX51" s="122">
        <v>437.27987709556947</v>
      </c>
      <c r="CY51" s="122">
        <v>648</v>
      </c>
      <c r="CZ51" s="122">
        <v>546.05083466206577</v>
      </c>
      <c r="DA51" s="122">
        <v>527.12055312252676</v>
      </c>
      <c r="DB51" s="122">
        <v>381.93958366616749</v>
      </c>
      <c r="DC51" s="122">
        <v>303.49419773310353</v>
      </c>
      <c r="DD51" s="122">
        <v>333.22342577238607</v>
      </c>
      <c r="DE51" s="122">
        <v>507.67496207553444</v>
      </c>
      <c r="DF51" s="122">
        <v>464.341321760364</v>
      </c>
      <c r="DG51" s="122">
        <v>369</v>
      </c>
      <c r="DH51" s="122">
        <v>664.69284284092305</v>
      </c>
      <c r="DI51" s="122"/>
      <c r="DJ51" s="122"/>
      <c r="DK51" s="122"/>
      <c r="DL51" s="122"/>
      <c r="DM51" s="122"/>
      <c r="DN51" s="122">
        <v>653.5651251661069</v>
      </c>
      <c r="DO51" s="122">
        <v>657.93407300314493</v>
      </c>
      <c r="DP51" s="122"/>
      <c r="DQ51" s="122">
        <v>534.97167829653336</v>
      </c>
      <c r="DR51" s="122">
        <v>327.69287549586483</v>
      </c>
      <c r="DS51" s="122">
        <v>300.86874513665373</v>
      </c>
      <c r="DT51" s="122">
        <v>556.87474415038685</v>
      </c>
      <c r="DU51" s="122">
        <v>634.9474461093871</v>
      </c>
      <c r="DV51" s="122">
        <v>578.37656635607595</v>
      </c>
      <c r="DW51" s="122">
        <v>0</v>
      </c>
      <c r="DX51" s="122">
        <v>1645.993067652169</v>
      </c>
      <c r="DY51" s="122">
        <v>596.90731448941767</v>
      </c>
      <c r="DZ51" s="122">
        <v>607.29921355784893</v>
      </c>
      <c r="EA51" s="122">
        <v>537.15860415514715</v>
      </c>
      <c r="EB51" s="122">
        <v>827.63879038438654</v>
      </c>
      <c r="EC51" s="122">
        <v>563.57392820813857</v>
      </c>
      <c r="ED51" s="122">
        <v>203.53526475870197</v>
      </c>
      <c r="EE51" s="122">
        <v>247.91937819529662</v>
      </c>
      <c r="EF51" s="122">
        <v>279.10991896524416</v>
      </c>
      <c r="EG51" s="122">
        <v>753.14802885825657</v>
      </c>
      <c r="EH51" s="122">
        <v>557.77478568514391</v>
      </c>
      <c r="EI51" s="122">
        <v>487.74174832007884</v>
      </c>
      <c r="EJ51" s="122">
        <v>644.81988890037303</v>
      </c>
      <c r="EK51" s="122">
        <v>1183.1635820369704</v>
      </c>
      <c r="EL51" s="122">
        <v>152.43419713394195</v>
      </c>
      <c r="EM51" s="122">
        <v>84.632674152977046</v>
      </c>
      <c r="FD51">
        <v>0</v>
      </c>
      <c r="FF51">
        <v>733.89601029805772</v>
      </c>
      <c r="FN51">
        <v>0</v>
      </c>
    </row>
    <row r="52" spans="1:170" x14ac:dyDescent="0.35">
      <c r="A52" s="80">
        <f>Bonding!A52</f>
        <v>91</v>
      </c>
      <c r="AE52" s="122">
        <v>302.4840395579746</v>
      </c>
      <c r="AF52" s="122">
        <v>317.66535946466365</v>
      </c>
      <c r="AG52" s="122"/>
      <c r="AH52" s="122">
        <v>274.04173782968826</v>
      </c>
      <c r="AI52" s="122">
        <v>351.71560442703924</v>
      </c>
      <c r="AJ52" s="122">
        <v>278.90482891220557</v>
      </c>
      <c r="AK52" s="122">
        <v>335.33312475953898</v>
      </c>
      <c r="AL52" s="122"/>
      <c r="AM52" s="122"/>
      <c r="AN52" s="122"/>
      <c r="AO52" s="122">
        <v>394.06999393368369</v>
      </c>
      <c r="AP52" s="122">
        <v>312.41002989305565</v>
      </c>
      <c r="AQ52" s="122">
        <v>344.81855669999226</v>
      </c>
      <c r="AR52" s="122">
        <v>395.31862569653219</v>
      </c>
      <c r="AS52" s="122"/>
      <c r="AT52" s="122"/>
      <c r="AU52" s="122">
        <v>171.69495693431273</v>
      </c>
      <c r="AV52" s="122">
        <v>284.70315815981178</v>
      </c>
      <c r="AW52" s="122">
        <v>232.14986421760639</v>
      </c>
      <c r="AX52" s="122">
        <v>228.90762289013273</v>
      </c>
      <c r="AY52" s="122">
        <v>222.05999511749135</v>
      </c>
      <c r="AZ52" s="122">
        <v>273.11805825913984</v>
      </c>
      <c r="BA52" s="122">
        <v>448.22948480216763</v>
      </c>
      <c r="BB52" s="122">
        <v>372.84950372638843</v>
      </c>
      <c r="BC52" s="122">
        <v>322.8267029759059</v>
      </c>
      <c r="BD52" s="122">
        <v>322.11022899475671</v>
      </c>
      <c r="BE52" s="122">
        <v>297.15186363169022</v>
      </c>
      <c r="BF52" s="122">
        <v>332.41806036602924</v>
      </c>
      <c r="BG52" s="122">
        <v>351.05714096105578</v>
      </c>
      <c r="BH52" s="122">
        <v>0</v>
      </c>
      <c r="BI52" s="122">
        <v>2693.805016851793</v>
      </c>
      <c r="BJ52" s="122">
        <v>556.52802161525722</v>
      </c>
      <c r="BK52" s="122">
        <v>341.98533375315287</v>
      </c>
      <c r="BL52" s="122">
        <v>284.90236293140742</v>
      </c>
      <c r="BM52" s="122">
        <v>237.97210501398288</v>
      </c>
      <c r="BN52" s="122">
        <v>306.40307063179546</v>
      </c>
      <c r="BO52" s="122">
        <v>343.20819627064947</v>
      </c>
      <c r="BP52" s="122">
        <v>346.19938484529081</v>
      </c>
      <c r="BQ52" s="122">
        <v>264.01069746894012</v>
      </c>
      <c r="BR52" s="122">
        <v>288.27018921433842</v>
      </c>
      <c r="BS52" s="122">
        <v>261.68714615196444</v>
      </c>
      <c r="BT52" s="122">
        <v>441.57976000447468</v>
      </c>
      <c r="BU52" s="122">
        <v>217.44193539895889</v>
      </c>
      <c r="BV52" s="122">
        <v>194.27182110986578</v>
      </c>
      <c r="BW52" s="122">
        <v>507.87355146433259</v>
      </c>
      <c r="BX52" s="122">
        <v>293.21792075925373</v>
      </c>
      <c r="BY52" s="122">
        <v>410.00490196560054</v>
      </c>
      <c r="BZ52" s="122">
        <v>242.05023580984479</v>
      </c>
      <c r="CA52" s="122">
        <v>323.96322034145481</v>
      </c>
      <c r="CB52" s="122">
        <v>0</v>
      </c>
      <c r="CC52" s="122"/>
      <c r="CD52" s="122"/>
      <c r="CE52" s="122">
        <v>491.46715715801838</v>
      </c>
      <c r="CF52" s="122">
        <v>173.26568794171268</v>
      </c>
      <c r="CG52" s="122">
        <v>720.92913079540813</v>
      </c>
      <c r="CH52" s="122">
        <v>458.0639044251173</v>
      </c>
      <c r="CI52" s="122">
        <v>246.5204570374776</v>
      </c>
      <c r="CJ52" s="122">
        <v>258.98185885086735</v>
      </c>
      <c r="CK52" s="122">
        <v>346.82199012370069</v>
      </c>
      <c r="CL52" s="122">
        <v>113.03582870389504</v>
      </c>
      <c r="CM52" s="122">
        <v>373.817605614591</v>
      </c>
      <c r="CN52" s="122">
        <v>327.62608023272446</v>
      </c>
      <c r="CO52" s="122">
        <v>302.20420109759675</v>
      </c>
      <c r="CP52" s="122">
        <v>186.82036837509818</v>
      </c>
      <c r="CQ52" s="122">
        <v>306.50181260009504</v>
      </c>
      <c r="CR52" s="122">
        <v>295.77471380881815</v>
      </c>
      <c r="CS52" s="122">
        <v>370.97383176046725</v>
      </c>
      <c r="CT52" s="122">
        <v>241.28894692012526</v>
      </c>
      <c r="CU52" s="122">
        <v>331.48694120944646</v>
      </c>
      <c r="CV52" s="122">
        <v>280.38230360191795</v>
      </c>
      <c r="CW52" s="122">
        <v>243.21609241835159</v>
      </c>
      <c r="CX52" s="122">
        <v>330.0322161531949</v>
      </c>
      <c r="CY52" s="122">
        <v>459</v>
      </c>
      <c r="CZ52" s="122">
        <v>464.3886162927634</v>
      </c>
      <c r="DA52" s="122">
        <v>408.72966732980234</v>
      </c>
      <c r="DB52" s="122">
        <v>376.10878152713804</v>
      </c>
      <c r="DC52" s="122">
        <v>417.81952824839254</v>
      </c>
      <c r="DD52" s="122">
        <v>554.64673204936355</v>
      </c>
      <c r="DE52" s="122">
        <v>752.08602479313845</v>
      </c>
      <c r="DF52" s="122">
        <v>66.496026825872022</v>
      </c>
      <c r="DG52" s="122">
        <v>270</v>
      </c>
      <c r="DH52" s="122">
        <v>956.01019370044742</v>
      </c>
      <c r="DI52" s="122"/>
      <c r="DJ52" s="122"/>
      <c r="DK52" s="122"/>
      <c r="DL52" s="122"/>
      <c r="DM52" s="122"/>
      <c r="DN52" s="122">
        <v>582.35185086342301</v>
      </c>
      <c r="DO52" s="122">
        <v>582.32209236503149</v>
      </c>
      <c r="DP52" s="122"/>
      <c r="DQ52" s="122">
        <v>0</v>
      </c>
      <c r="DR52" s="122">
        <v>0</v>
      </c>
      <c r="DS52" s="122">
        <v>0</v>
      </c>
      <c r="DT52" s="122">
        <v>515.62513364829158</v>
      </c>
      <c r="DU52" s="122">
        <v>0</v>
      </c>
      <c r="DV52" s="122">
        <v>0</v>
      </c>
      <c r="DW52" s="122">
        <v>0</v>
      </c>
      <c r="DX52" s="122">
        <v>0</v>
      </c>
      <c r="DY52" s="122">
        <v>0</v>
      </c>
      <c r="DZ52" s="122">
        <v>0</v>
      </c>
      <c r="EA52" s="122">
        <v>232.10745099646917</v>
      </c>
      <c r="EB52" s="122">
        <v>0</v>
      </c>
      <c r="EC52" s="122">
        <v>0</v>
      </c>
      <c r="ED52" s="122">
        <v>0</v>
      </c>
      <c r="EE52" s="122">
        <v>0</v>
      </c>
      <c r="EF52" s="122">
        <v>0</v>
      </c>
      <c r="EG52" s="122">
        <v>90.809066677651487</v>
      </c>
      <c r="EH52" s="122">
        <v>374.1227647881654</v>
      </c>
      <c r="EI52" s="122">
        <v>707.27687099769946</v>
      </c>
      <c r="EJ52" s="122">
        <v>797.24187100617075</v>
      </c>
      <c r="EK52" s="122">
        <v>196.01323411803446</v>
      </c>
      <c r="EL52" s="122">
        <v>0</v>
      </c>
      <c r="EM52" s="122">
        <v>0</v>
      </c>
      <c r="FD52">
        <v>752.62268311536445</v>
      </c>
      <c r="FF52">
        <v>340.83823297240122</v>
      </c>
      <c r="FN52">
        <v>0</v>
      </c>
    </row>
    <row r="53" spans="1:170" x14ac:dyDescent="0.35">
      <c r="A53" s="80">
        <f>Bonding!A53</f>
        <v>92</v>
      </c>
      <c r="AE53" s="122">
        <v>149.99837123118149</v>
      </c>
      <c r="AF53" s="122">
        <v>145.55978347548913</v>
      </c>
      <c r="AG53" s="122"/>
      <c r="AH53" s="122">
        <v>137.26339069732981</v>
      </c>
      <c r="AI53" s="122">
        <v>140.16326429990647</v>
      </c>
      <c r="AJ53" s="122">
        <v>156.09003805252308</v>
      </c>
      <c r="AK53" s="122">
        <v>162.18977307381934</v>
      </c>
      <c r="AL53" s="122"/>
      <c r="AM53" s="122"/>
      <c r="AN53" s="122"/>
      <c r="AO53" s="122">
        <v>431.58843728177487</v>
      </c>
      <c r="AP53" s="122">
        <v>56.201346990690567</v>
      </c>
      <c r="AQ53" s="122">
        <v>0</v>
      </c>
      <c r="AR53" s="122">
        <v>0</v>
      </c>
      <c r="AS53" s="122"/>
      <c r="AT53" s="122"/>
      <c r="AU53" s="122">
        <v>177.07467999223002</v>
      </c>
      <c r="AV53" s="122">
        <v>336.84461627092179</v>
      </c>
      <c r="AW53" s="122">
        <v>99.320818918667527</v>
      </c>
      <c r="AX53" s="122">
        <v>203.86327197137038</v>
      </c>
      <c r="AY53" s="122">
        <v>165.74131813063585</v>
      </c>
      <c r="AZ53" s="122">
        <v>179.86598468078685</v>
      </c>
      <c r="BA53" s="122">
        <v>156.85809708701817</v>
      </c>
      <c r="BB53" s="122">
        <v>260.71816353693487</v>
      </c>
      <c r="BC53" s="122">
        <v>320.03499986568579</v>
      </c>
      <c r="BD53" s="122">
        <v>25.601175980036544</v>
      </c>
      <c r="BE53" s="122">
        <v>133.32650530020035</v>
      </c>
      <c r="BF53" s="122">
        <v>146.59600931799997</v>
      </c>
      <c r="BG53" s="122">
        <v>64.594830763961113</v>
      </c>
      <c r="BH53" s="122">
        <v>143.38332049754086</v>
      </c>
      <c r="BI53" s="122">
        <v>133.43733565815097</v>
      </c>
      <c r="BJ53" s="122">
        <v>125.85912773106878</v>
      </c>
      <c r="BK53" s="122">
        <v>125.80529582039611</v>
      </c>
      <c r="BL53" s="122">
        <v>102.75310748837842</v>
      </c>
      <c r="BM53" s="122">
        <v>102.14837163875974</v>
      </c>
      <c r="BN53" s="122">
        <v>115.4737928261096</v>
      </c>
      <c r="BO53" s="122">
        <v>111.62956704993195</v>
      </c>
      <c r="BP53" s="122">
        <v>171.90887844292433</v>
      </c>
      <c r="BQ53" s="122">
        <v>134.18495095876028</v>
      </c>
      <c r="BR53" s="122">
        <v>145.35166164463763</v>
      </c>
      <c r="BS53" s="122">
        <v>80.3400149374161</v>
      </c>
      <c r="BT53" s="122">
        <v>47.641247756821322</v>
      </c>
      <c r="BU53" s="122">
        <v>80.633923363932439</v>
      </c>
      <c r="BV53" s="122">
        <v>73.721750669089133</v>
      </c>
      <c r="BW53" s="122">
        <v>205.072594690096</v>
      </c>
      <c r="BX53" s="122">
        <v>131.94187091318952</v>
      </c>
      <c r="BY53" s="122">
        <v>159.8913947167681</v>
      </c>
      <c r="BZ53" s="122">
        <v>181.3308756557488</v>
      </c>
      <c r="CA53" s="122">
        <v>208.26417014656738</v>
      </c>
      <c r="CB53" s="122">
        <v>0</v>
      </c>
      <c r="CC53" s="122"/>
      <c r="CD53" s="122"/>
      <c r="CE53" s="122">
        <v>101.59549671845477</v>
      </c>
      <c r="CF53" s="122">
        <v>117.11249704406349</v>
      </c>
      <c r="CG53" s="122">
        <v>163.44865718837144</v>
      </c>
      <c r="CH53" s="122">
        <v>142.83720147940053</v>
      </c>
      <c r="CI53" s="122">
        <v>147.93732639858862</v>
      </c>
      <c r="CJ53" s="122">
        <v>164.05111410870609</v>
      </c>
      <c r="CK53" s="122">
        <v>155.41018476594158</v>
      </c>
      <c r="CL53" s="122">
        <v>58.535929474522597</v>
      </c>
      <c r="CM53" s="122">
        <v>194.26774630834527</v>
      </c>
      <c r="CN53" s="122">
        <v>144.6089548786895</v>
      </c>
      <c r="CO53" s="122">
        <v>130.4660722413677</v>
      </c>
      <c r="CP53" s="122">
        <v>153.46726935148976</v>
      </c>
      <c r="CQ53" s="122">
        <v>188.02567013756945</v>
      </c>
      <c r="CR53" s="122">
        <v>168.76358270569909</v>
      </c>
      <c r="CS53" s="122">
        <v>240.53162009909983</v>
      </c>
      <c r="CT53" s="122">
        <v>158.74289046140683</v>
      </c>
      <c r="CU53" s="122">
        <v>148.39388383040676</v>
      </c>
      <c r="CV53" s="122">
        <v>127.08577346334799</v>
      </c>
      <c r="CW53" s="122">
        <v>96.877406669982449</v>
      </c>
      <c r="CX53" s="122">
        <v>92.697269161168251</v>
      </c>
      <c r="CY53" s="122">
        <v>189</v>
      </c>
      <c r="CZ53" s="122">
        <v>132.71832004722398</v>
      </c>
      <c r="DA53" s="122">
        <v>190.01960999249513</v>
      </c>
      <c r="DB53" s="122">
        <v>218.66150519308837</v>
      </c>
      <c r="DC53" s="122">
        <v>316.4055296945686</v>
      </c>
      <c r="DD53" s="122">
        <v>264.97190053312573</v>
      </c>
      <c r="DE53" s="122">
        <v>509.09056333465179</v>
      </c>
      <c r="DF53" s="122">
        <v>0</v>
      </c>
      <c r="DG53" s="122">
        <v>36</v>
      </c>
      <c r="DH53" s="122">
        <v>167.56746169198905</v>
      </c>
      <c r="DI53" s="122"/>
      <c r="DJ53" s="122"/>
      <c r="DK53" s="122"/>
      <c r="DL53" s="122"/>
      <c r="DM53" s="122"/>
      <c r="DN53" s="122">
        <v>392.79475182643404</v>
      </c>
      <c r="DO53" s="122">
        <v>14.171369111636512</v>
      </c>
      <c r="DP53" s="122"/>
      <c r="DQ53" s="122">
        <v>0</v>
      </c>
      <c r="DR53" s="122">
        <v>0</v>
      </c>
      <c r="DS53" s="122">
        <v>0</v>
      </c>
      <c r="DT53" s="122">
        <v>25.055568193602568</v>
      </c>
      <c r="DU53" s="122">
        <v>0</v>
      </c>
      <c r="DV53" s="122">
        <v>0</v>
      </c>
      <c r="DW53" s="122">
        <v>0</v>
      </c>
      <c r="DX53" s="122">
        <v>0</v>
      </c>
      <c r="DY53" s="122">
        <v>0</v>
      </c>
      <c r="DZ53" s="122">
        <v>14.641167719653204</v>
      </c>
      <c r="EA53" s="122">
        <v>60.244578751374263</v>
      </c>
      <c r="EB53" s="122">
        <v>0</v>
      </c>
      <c r="EC53" s="122">
        <v>0</v>
      </c>
      <c r="ED53" s="122">
        <v>12.280971540150464</v>
      </c>
      <c r="EE53" s="122">
        <v>0</v>
      </c>
      <c r="EF53" s="122">
        <v>0</v>
      </c>
      <c r="EG53" s="122">
        <v>0</v>
      </c>
      <c r="EH53" s="122">
        <v>483.84240739817898</v>
      </c>
      <c r="EI53" s="122">
        <v>77.543327476798112</v>
      </c>
      <c r="EJ53" s="122">
        <v>0</v>
      </c>
      <c r="EK53" s="122">
        <v>0</v>
      </c>
      <c r="EL53" s="122">
        <v>0</v>
      </c>
      <c r="EM53" s="122">
        <v>0</v>
      </c>
      <c r="FD53">
        <v>0</v>
      </c>
      <c r="FF53">
        <v>16.004779006849024</v>
      </c>
      <c r="FN53">
        <v>0</v>
      </c>
    </row>
    <row r="54" spans="1:170" x14ac:dyDescent="0.35">
      <c r="A54" s="80">
        <f>Bonding!A54</f>
        <v>93</v>
      </c>
      <c r="AE54" s="122">
        <v>1114.3193344671279</v>
      </c>
      <c r="AF54" s="122">
        <v>1067.7617725405773</v>
      </c>
      <c r="AG54" s="122"/>
      <c r="AH54" s="122">
        <v>925.53814600237718</v>
      </c>
      <c r="AI54" s="122">
        <v>511.66912415935997</v>
      </c>
      <c r="AJ54" s="122">
        <v>384.13475976096339</v>
      </c>
      <c r="AK54" s="122">
        <v>36.343943377498952</v>
      </c>
      <c r="AL54" s="122"/>
      <c r="AM54" s="122"/>
      <c r="AN54" s="122"/>
      <c r="AO54" s="122">
        <v>563.45707685723903</v>
      </c>
      <c r="AP54" s="122">
        <v>510.53411605821128</v>
      </c>
      <c r="AQ54" s="122">
        <v>520.32580485223684</v>
      </c>
      <c r="AR54" s="122">
        <v>263.49917544612634</v>
      </c>
      <c r="AS54" s="122"/>
      <c r="AT54" s="122"/>
      <c r="AU54" s="122">
        <v>209.4472010067019</v>
      </c>
      <c r="AV54" s="122">
        <v>301.49183974345061</v>
      </c>
      <c r="AW54" s="122">
        <v>268.42430223348697</v>
      </c>
      <c r="AX54" s="122">
        <v>224.23689118396652</v>
      </c>
      <c r="AY54" s="122">
        <v>250.90504545475684</v>
      </c>
      <c r="AZ54" s="122">
        <v>266.9138523835714</v>
      </c>
      <c r="BA54" s="122">
        <v>304.36549410119335</v>
      </c>
      <c r="BB54" s="122">
        <v>304.48955538012677</v>
      </c>
      <c r="BC54" s="122">
        <v>340.27655603441963</v>
      </c>
      <c r="BD54" s="122">
        <v>362.12625418983811</v>
      </c>
      <c r="BE54" s="122">
        <v>310.15232934206188</v>
      </c>
      <c r="BF54" s="122">
        <v>306.30992352953632</v>
      </c>
      <c r="BG54" s="122">
        <v>323.60774425400331</v>
      </c>
      <c r="BH54" s="122">
        <v>351.56493724217978</v>
      </c>
      <c r="BI54" s="122">
        <v>383.87487979424418</v>
      </c>
      <c r="BJ54" s="122">
        <v>420.42387582134148</v>
      </c>
      <c r="BK54" s="122">
        <v>313.26839006165682</v>
      </c>
      <c r="BL54" s="122">
        <v>300.86049410127919</v>
      </c>
      <c r="BM54" s="122">
        <v>269.6683513840249</v>
      </c>
      <c r="BN54" s="122">
        <v>285.6017184900071</v>
      </c>
      <c r="BO54" s="122">
        <v>299.58404372000888</v>
      </c>
      <c r="BP54" s="122">
        <v>337.8131969073338</v>
      </c>
      <c r="BQ54" s="122">
        <v>283.93752218127918</v>
      </c>
      <c r="BR54" s="122">
        <v>208.98121963952144</v>
      </c>
      <c r="BS54" s="122">
        <v>192.05540717535419</v>
      </c>
      <c r="BT54" s="122">
        <v>196.46085225736317</v>
      </c>
      <c r="BU54" s="122">
        <v>264.97736833431929</v>
      </c>
      <c r="BV54" s="122">
        <v>240.29722470765202</v>
      </c>
      <c r="BW54" s="122">
        <v>383.65476003020137</v>
      </c>
      <c r="BX54" s="122">
        <v>152.87328407251491</v>
      </c>
      <c r="BY54" s="122">
        <v>116.29248958205004</v>
      </c>
      <c r="BZ54" s="122">
        <v>0</v>
      </c>
      <c r="CA54" s="122">
        <v>844.69280970873513</v>
      </c>
      <c r="CB54" s="122">
        <v>0</v>
      </c>
      <c r="CC54" s="122"/>
      <c r="CD54" s="122"/>
      <c r="CE54" s="122">
        <v>224.48179296105968</v>
      </c>
      <c r="CF54" s="122">
        <v>0</v>
      </c>
      <c r="CG54" s="122">
        <v>714.05828339308994</v>
      </c>
      <c r="CH54" s="122">
        <v>439.5145657518965</v>
      </c>
      <c r="CI54" s="122">
        <v>273.31718934085046</v>
      </c>
      <c r="CJ54" s="122">
        <v>319.63490022160556</v>
      </c>
      <c r="CK54" s="122">
        <v>312.79507004807039</v>
      </c>
      <c r="CL54" s="122">
        <v>10.229678172630349</v>
      </c>
      <c r="CM54" s="122">
        <v>403.7539277605951</v>
      </c>
      <c r="CN54" s="122">
        <v>341.81076108711648</v>
      </c>
      <c r="CO54" s="122">
        <v>527.00478394518996</v>
      </c>
      <c r="CP54" s="122">
        <v>474.91159990579496</v>
      </c>
      <c r="CQ54" s="122">
        <v>492.07342199340559</v>
      </c>
      <c r="CR54" s="122">
        <v>336.19986469656504</v>
      </c>
      <c r="CS54" s="122">
        <v>591.2385371680366</v>
      </c>
      <c r="CT54" s="122">
        <v>703.67682141552098</v>
      </c>
      <c r="CU54" s="122">
        <v>488.60025491779862</v>
      </c>
      <c r="CV54" s="122">
        <v>1006.7651342836929</v>
      </c>
      <c r="CW54" s="122">
        <v>397.77561545471872</v>
      </c>
      <c r="CX54" s="122">
        <v>494.05431688492064</v>
      </c>
      <c r="CY54" s="122">
        <v>513</v>
      </c>
      <c r="CZ54" s="122">
        <v>381.25373668580295</v>
      </c>
      <c r="DA54" s="122">
        <v>331.44822030816329</v>
      </c>
      <c r="DB54" s="122">
        <v>250.50196715745383</v>
      </c>
      <c r="DC54" s="122">
        <v>280.8437648841217</v>
      </c>
      <c r="DD54" s="122">
        <v>311.44298080302963</v>
      </c>
      <c r="DE54" s="122">
        <v>476.93439343717949</v>
      </c>
      <c r="DF54" s="122">
        <v>315.87914086236782</v>
      </c>
      <c r="DG54" s="122">
        <v>279</v>
      </c>
      <c r="DH54" s="122">
        <v>390.57809262478679</v>
      </c>
      <c r="DI54" s="122"/>
      <c r="DJ54" s="122"/>
      <c r="DK54" s="122"/>
      <c r="DL54" s="122"/>
      <c r="DM54" s="122"/>
      <c r="DN54" s="122">
        <v>357.74619114985063</v>
      </c>
      <c r="DO54" s="122">
        <v>416.46900535804582</v>
      </c>
      <c r="DP54" s="122"/>
      <c r="DQ54" s="122">
        <v>0</v>
      </c>
      <c r="DR54" s="122">
        <v>0</v>
      </c>
      <c r="DS54" s="122">
        <v>0</v>
      </c>
      <c r="DT54" s="122">
        <v>364.85672373401223</v>
      </c>
      <c r="DU54" s="122">
        <v>153.77504735470748</v>
      </c>
      <c r="DV54" s="122">
        <v>231.52300233013341</v>
      </c>
      <c r="DW54" s="122">
        <v>1325.6583219378194</v>
      </c>
      <c r="DX54" s="122">
        <v>1121.3982833664404</v>
      </c>
      <c r="DY54" s="122">
        <v>126.02688263662354</v>
      </c>
      <c r="DZ54" s="122">
        <v>249.97711080725199</v>
      </c>
      <c r="EA54" s="122">
        <v>257.3001132163198</v>
      </c>
      <c r="EB54" s="122">
        <v>781.14017996637392</v>
      </c>
      <c r="EC54" s="122">
        <v>1121.7216027948209</v>
      </c>
      <c r="ED54" s="122">
        <v>643.52586876567455</v>
      </c>
      <c r="EE54" s="122">
        <v>401.65327856206324</v>
      </c>
      <c r="EF54" s="122">
        <v>124.59010750115293</v>
      </c>
      <c r="EG54" s="122">
        <v>282.94921635789586</v>
      </c>
      <c r="EH54" s="122">
        <v>286.14729910772411</v>
      </c>
      <c r="EI54" s="122">
        <v>316.38530461696291</v>
      </c>
      <c r="EJ54" s="122">
        <v>322.96529527581123</v>
      </c>
      <c r="EK54" s="122">
        <v>348.5910571926205</v>
      </c>
      <c r="EL54" s="122">
        <v>213.26256250593042</v>
      </c>
      <c r="EM54" s="122">
        <v>410.45322635540708</v>
      </c>
      <c r="FD54">
        <v>81.299721641721561</v>
      </c>
      <c r="FF54">
        <v>232.03869998361796</v>
      </c>
      <c r="FN54">
        <v>0</v>
      </c>
    </row>
    <row r="55" spans="1:170" x14ac:dyDescent="0.35">
      <c r="A55" s="80">
        <f>Bonding!A55</f>
        <v>94</v>
      </c>
      <c r="AE55" s="122">
        <v>173.73551171402946</v>
      </c>
      <c r="AF55" s="122">
        <v>152.78365607881773</v>
      </c>
      <c r="AG55" s="122"/>
      <c r="AH55" s="122">
        <v>124.61486421499502</v>
      </c>
      <c r="AI55" s="122">
        <v>204.61081103368247</v>
      </c>
      <c r="AJ55" s="122">
        <v>129.57972117358258</v>
      </c>
      <c r="AK55" s="122">
        <v>150.72369730375547</v>
      </c>
      <c r="AL55" s="122"/>
      <c r="AM55" s="122"/>
      <c r="AN55" s="122"/>
      <c r="AO55" s="122">
        <v>182.8520703979888</v>
      </c>
      <c r="AP55" s="122">
        <v>206.86911455313634</v>
      </c>
      <c r="AQ55" s="122">
        <v>218.6500219593058</v>
      </c>
      <c r="AR55" s="122">
        <v>155.77010949859005</v>
      </c>
      <c r="AS55" s="122"/>
      <c r="AT55" s="122"/>
      <c r="AU55" s="122">
        <v>138.1522838968443</v>
      </c>
      <c r="AV55" s="122">
        <v>161.26692672570402</v>
      </c>
      <c r="AW55" s="122">
        <v>159.44972321105607</v>
      </c>
      <c r="AX55" s="122">
        <v>151.33737283239458</v>
      </c>
      <c r="AY55" s="122">
        <v>136.55747912358706</v>
      </c>
      <c r="AZ55" s="122">
        <v>142.16267051014214</v>
      </c>
      <c r="BA55" s="122">
        <v>208.68357302990768</v>
      </c>
      <c r="BB55" s="122">
        <v>245.14278882073685</v>
      </c>
      <c r="BC55" s="122">
        <v>171.52528366443318</v>
      </c>
      <c r="BD55" s="122">
        <v>151.25799732479859</v>
      </c>
      <c r="BE55" s="122">
        <v>155.20258895744004</v>
      </c>
      <c r="BF55" s="122">
        <v>160.26950204425626</v>
      </c>
      <c r="BG55" s="122">
        <v>140.39233669067065</v>
      </c>
      <c r="BH55" s="122">
        <v>214.77581851292271</v>
      </c>
      <c r="BI55" s="122">
        <v>133.66079346335783</v>
      </c>
      <c r="BJ55" s="122">
        <v>569.09017916124924</v>
      </c>
      <c r="BK55" s="122">
        <v>340.44690171431421</v>
      </c>
      <c r="BL55" s="122">
        <v>465.46732548648191</v>
      </c>
      <c r="BM55" s="122">
        <v>630.08060322306574</v>
      </c>
      <c r="BN55" s="122">
        <v>649.48890673622168</v>
      </c>
      <c r="BO55" s="122">
        <v>369.26043795338148</v>
      </c>
      <c r="BP55" s="122">
        <v>231.79827561471998</v>
      </c>
      <c r="BQ55" s="122">
        <v>330.41759582028601</v>
      </c>
      <c r="BR55" s="122">
        <v>165.61154806475858</v>
      </c>
      <c r="BS55" s="122">
        <v>0</v>
      </c>
      <c r="BT55" s="122">
        <v>109.47415713737162</v>
      </c>
      <c r="BU55" s="122">
        <v>198.17009868510218</v>
      </c>
      <c r="BV55" s="122">
        <v>215.42259066327159</v>
      </c>
      <c r="BW55" s="122">
        <v>176.31049195337195</v>
      </c>
      <c r="BX55" s="122">
        <v>201.46760709657198</v>
      </c>
      <c r="BY55" s="122">
        <v>244.46416178813141</v>
      </c>
      <c r="BZ55" s="122">
        <v>87.774722463266883</v>
      </c>
      <c r="CA55" s="122">
        <v>182.49210045404268</v>
      </c>
      <c r="CB55" s="122">
        <v>0</v>
      </c>
      <c r="CC55" s="122"/>
      <c r="CD55" s="122"/>
      <c r="CE55" s="122">
        <v>201.42462743182543</v>
      </c>
      <c r="CF55" s="122">
        <v>171.80636911174278</v>
      </c>
      <c r="CG55" s="122">
        <v>271.99107873735761</v>
      </c>
      <c r="CH55" s="122">
        <v>301.84134097160211</v>
      </c>
      <c r="CI55" s="122">
        <v>322.087497196676</v>
      </c>
      <c r="CJ55" s="122">
        <v>269.92509805619534</v>
      </c>
      <c r="CK55" s="122">
        <v>133.87500554530845</v>
      </c>
      <c r="CL55" s="122">
        <v>70.600264040563232</v>
      </c>
      <c r="CM55" s="122">
        <v>165.09962538200458</v>
      </c>
      <c r="CN55" s="122">
        <v>166.21153267989993</v>
      </c>
      <c r="CO55" s="122">
        <v>194.13855864397644</v>
      </c>
      <c r="CP55" s="122">
        <v>226.3872090086098</v>
      </c>
      <c r="CQ55" s="122">
        <v>315.67407541855135</v>
      </c>
      <c r="CR55" s="122">
        <v>287.67360440031001</v>
      </c>
      <c r="CS55" s="122">
        <v>241.21395046951463</v>
      </c>
      <c r="CT55" s="122">
        <v>284.48745788636029</v>
      </c>
      <c r="CU55" s="122">
        <v>184.21762223620794</v>
      </c>
      <c r="CV55" s="122">
        <v>308.11063158087302</v>
      </c>
      <c r="CW55" s="122">
        <v>301.4611304041008</v>
      </c>
      <c r="CX55" s="122">
        <v>134.70168135358102</v>
      </c>
      <c r="CY55" s="122">
        <v>315</v>
      </c>
      <c r="CZ55" s="122">
        <v>280.17567930019209</v>
      </c>
      <c r="DA55" s="122">
        <v>324.20893682578884</v>
      </c>
      <c r="DB55" s="122">
        <v>269.99686280360061</v>
      </c>
      <c r="DC55" s="122">
        <v>393.92655748500096</v>
      </c>
      <c r="DD55" s="122">
        <v>428.83334839641066</v>
      </c>
      <c r="DE55" s="122">
        <v>711.10425553950529</v>
      </c>
      <c r="DF55" s="122">
        <v>0</v>
      </c>
      <c r="DG55" s="122">
        <v>621</v>
      </c>
      <c r="DH55" s="122">
        <v>218.19431671526939</v>
      </c>
      <c r="DI55" s="122"/>
      <c r="DJ55" s="122"/>
      <c r="DK55" s="122"/>
      <c r="DL55" s="122"/>
      <c r="DM55" s="122"/>
      <c r="DN55" s="122">
        <v>553.91654130366203</v>
      </c>
      <c r="DO55" s="122">
        <v>552.46873116461484</v>
      </c>
      <c r="DP55" s="122"/>
      <c r="DQ55" s="122">
        <v>267.43493628470674</v>
      </c>
      <c r="DR55" s="122">
        <v>0</v>
      </c>
      <c r="DS55" s="122">
        <v>22.534666729450624</v>
      </c>
      <c r="DT55" s="122">
        <v>200.05827497869882</v>
      </c>
      <c r="DU55" s="122">
        <v>193.59153194739054</v>
      </c>
      <c r="DV55" s="122">
        <v>129.26730817333521</v>
      </c>
      <c r="DW55" s="122">
        <v>160.26382938913503</v>
      </c>
      <c r="DX55" s="122">
        <v>38.296139754449641</v>
      </c>
      <c r="DY55" s="122">
        <v>0</v>
      </c>
      <c r="DZ55" s="122">
        <v>0</v>
      </c>
      <c r="EA55" s="122">
        <v>0</v>
      </c>
      <c r="EB55" s="122">
        <v>0</v>
      </c>
      <c r="EC55" s="122">
        <v>0</v>
      </c>
      <c r="ED55" s="122">
        <v>0</v>
      </c>
      <c r="EE55" s="122">
        <v>337.60651552380119</v>
      </c>
      <c r="EF55" s="122">
        <v>160.18450736189249</v>
      </c>
      <c r="EG55" s="122">
        <v>0</v>
      </c>
      <c r="EH55" s="122">
        <v>46.294188732603402</v>
      </c>
      <c r="EI55" s="122">
        <v>0</v>
      </c>
      <c r="EJ55" s="122">
        <v>86.323181123140941</v>
      </c>
      <c r="EK55" s="122">
        <v>533.09696957285041</v>
      </c>
      <c r="EL55" s="122">
        <v>53.920028811943531</v>
      </c>
      <c r="EM55" s="122">
        <v>0</v>
      </c>
      <c r="FD55">
        <v>0</v>
      </c>
      <c r="FF55">
        <v>0</v>
      </c>
      <c r="FN55">
        <v>0</v>
      </c>
    </row>
    <row r="56" spans="1:170" x14ac:dyDescent="0.35">
      <c r="A56" s="80">
        <f>Bonding!A56</f>
        <v>101</v>
      </c>
      <c r="AE56" s="122">
        <v>459.53731288433227</v>
      </c>
      <c r="AF56" s="122">
        <v>444.82894142534894</v>
      </c>
      <c r="AG56" s="122"/>
      <c r="AH56" s="122">
        <v>493.70168288388834</v>
      </c>
      <c r="AI56" s="122">
        <v>479.99808446913124</v>
      </c>
      <c r="AJ56" s="122">
        <v>446.38418959457255</v>
      </c>
      <c r="AK56" s="122">
        <v>479.19815999448446</v>
      </c>
      <c r="AL56" s="122"/>
      <c r="AM56" s="122"/>
      <c r="AN56" s="122"/>
      <c r="AO56" s="122">
        <v>524.92637345468574</v>
      </c>
      <c r="AP56" s="122">
        <v>603.18113554293961</v>
      </c>
      <c r="AQ56" s="122">
        <v>531.99765322996154</v>
      </c>
      <c r="AR56" s="122">
        <v>446.17822311630022</v>
      </c>
      <c r="AS56" s="122"/>
      <c r="AT56" s="122"/>
      <c r="AU56" s="122">
        <v>449.53770233345386</v>
      </c>
      <c r="AV56" s="122">
        <v>467.41432467864274</v>
      </c>
      <c r="AW56" s="122">
        <v>567.51439871826506</v>
      </c>
      <c r="AX56" s="122">
        <v>458.89593182204811</v>
      </c>
      <c r="AY56" s="122">
        <v>494.03139469606441</v>
      </c>
      <c r="AZ56" s="122">
        <v>554.9874100790372</v>
      </c>
      <c r="BA56" s="122">
        <v>561.75349010690104</v>
      </c>
      <c r="BB56" s="122">
        <v>411.2776451656606</v>
      </c>
      <c r="BC56" s="122">
        <v>558.34491486580487</v>
      </c>
      <c r="BD56" s="122">
        <v>534.81650252392342</v>
      </c>
      <c r="BE56" s="122">
        <v>476.32681302624616</v>
      </c>
      <c r="BF56" s="122">
        <v>430.72565949973972</v>
      </c>
      <c r="BG56" s="122">
        <v>794.40572807051637</v>
      </c>
      <c r="BH56" s="122">
        <v>434.4196435913268</v>
      </c>
      <c r="BI56" s="122">
        <v>582.36636529908822</v>
      </c>
      <c r="BJ56" s="122">
        <v>348.57530661192601</v>
      </c>
      <c r="BK56" s="122">
        <v>169.92152462408322</v>
      </c>
      <c r="BL56" s="122">
        <v>513.89020413371361</v>
      </c>
      <c r="BM56" s="122">
        <v>525.57154023331952</v>
      </c>
      <c r="BN56" s="122">
        <v>705.89291236397003</v>
      </c>
      <c r="BO56" s="122">
        <v>294.16088301456551</v>
      </c>
      <c r="BP56" s="122">
        <v>1917.9349537246528</v>
      </c>
      <c r="BQ56" s="122">
        <v>0</v>
      </c>
      <c r="BR56" s="122">
        <v>1232.7515732510401</v>
      </c>
      <c r="BS56" s="122">
        <v>384.75795327900181</v>
      </c>
      <c r="BT56" s="122">
        <v>917.48224071852519</v>
      </c>
      <c r="BU56" s="122">
        <v>551.69323967220782</v>
      </c>
      <c r="BV56" s="122">
        <v>544.43672057738229</v>
      </c>
      <c r="BW56" s="122">
        <v>574.31468654024684</v>
      </c>
      <c r="BX56" s="122">
        <v>564.62803370477491</v>
      </c>
      <c r="BY56" s="122">
        <v>525.27963249640948</v>
      </c>
      <c r="BZ56" s="122">
        <v>692.82943820118567</v>
      </c>
      <c r="CA56" s="122">
        <v>559.6755226236761</v>
      </c>
      <c r="CB56" s="122">
        <v>159.02739072729932</v>
      </c>
      <c r="CC56" s="122"/>
      <c r="CD56" s="122"/>
      <c r="CE56" s="122">
        <v>684.67535198123085</v>
      </c>
      <c r="CF56" s="122">
        <v>977.88820148684943</v>
      </c>
      <c r="CG56" s="122">
        <v>1219.3901588072006</v>
      </c>
      <c r="CH56" s="122">
        <v>778.65368039939096</v>
      </c>
      <c r="CI56" s="122">
        <v>772.07200971584541</v>
      </c>
      <c r="CJ56" s="122">
        <v>513.95207892329813</v>
      </c>
      <c r="CK56" s="122">
        <v>476.09919052220312</v>
      </c>
      <c r="CL56" s="122">
        <v>200.55750034877119</v>
      </c>
      <c r="CM56" s="122">
        <v>646.27697507612299</v>
      </c>
      <c r="CN56" s="122">
        <v>778.30985954518178</v>
      </c>
      <c r="CO56" s="122">
        <v>862.95333803478832</v>
      </c>
      <c r="CP56" s="122">
        <v>946.37154409638913</v>
      </c>
      <c r="CQ56" s="122">
        <v>693.96644248438281</v>
      </c>
      <c r="CR56" s="122">
        <v>530.21677402367902</v>
      </c>
      <c r="CS56" s="122">
        <v>616.07743517968015</v>
      </c>
      <c r="CT56" s="122">
        <v>820.91864977073158</v>
      </c>
      <c r="CU56" s="122">
        <v>782.68883307111912</v>
      </c>
      <c r="CV56" s="122">
        <v>614.91099116924124</v>
      </c>
      <c r="CW56" s="122">
        <v>613.13502769447894</v>
      </c>
      <c r="CX56" s="122">
        <v>722.66127642380229</v>
      </c>
      <c r="CY56" s="122">
        <v>666</v>
      </c>
      <c r="CZ56" s="122">
        <v>620.74875554438927</v>
      </c>
      <c r="DA56" s="122">
        <v>915.65731141631215</v>
      </c>
      <c r="DB56" s="122">
        <v>0</v>
      </c>
      <c r="DC56" s="122">
        <v>1009.2917520069459</v>
      </c>
      <c r="DD56" s="122">
        <v>1218.0639689526911</v>
      </c>
      <c r="DE56" s="122">
        <v>686.16885824330927</v>
      </c>
      <c r="DF56" s="122">
        <v>665.24832264490021</v>
      </c>
      <c r="DG56" s="122">
        <v>765</v>
      </c>
      <c r="DH56" s="122">
        <v>745.11396577259586</v>
      </c>
      <c r="DI56" s="122"/>
      <c r="DJ56" s="122"/>
      <c r="DK56" s="122"/>
      <c r="DL56" s="122"/>
      <c r="DM56" s="122"/>
      <c r="DN56" s="122">
        <v>1339.4593883420728</v>
      </c>
      <c r="DO56" s="122">
        <v>1306.4866981638975</v>
      </c>
      <c r="DP56" s="122"/>
      <c r="DQ56" s="122">
        <v>2272.6534388808368</v>
      </c>
      <c r="DR56" s="122">
        <v>0</v>
      </c>
      <c r="DS56" s="122">
        <v>262.05171721785581</v>
      </c>
      <c r="DT56" s="122">
        <v>358.58944586887941</v>
      </c>
      <c r="DU56" s="122">
        <v>717.60425698655411</v>
      </c>
      <c r="DV56" s="122">
        <v>764.69627546398431</v>
      </c>
      <c r="DW56" s="122">
        <v>300.37432039751343</v>
      </c>
      <c r="DX56" s="122">
        <v>323.50986627884066</v>
      </c>
      <c r="DY56" s="122">
        <v>58.817643360736007</v>
      </c>
      <c r="DZ56" s="122">
        <v>142.2361555910858</v>
      </c>
      <c r="EA56" s="122">
        <v>238.57433508400158</v>
      </c>
      <c r="EB56" s="122">
        <v>0</v>
      </c>
      <c r="EC56" s="122">
        <v>341.78372412059957</v>
      </c>
      <c r="ED56" s="122">
        <v>534.72258647749015</v>
      </c>
      <c r="EE56" s="122">
        <v>197.3064798251074</v>
      </c>
      <c r="EF56" s="122">
        <v>629.50337649998789</v>
      </c>
      <c r="EG56" s="122">
        <v>882.15038282071566</v>
      </c>
      <c r="EH56" s="122">
        <v>27.601325268752323</v>
      </c>
      <c r="EI56" s="122">
        <v>838.94246947875877</v>
      </c>
      <c r="EJ56" s="122">
        <v>425.40528509631434</v>
      </c>
      <c r="EK56" s="122">
        <v>625.5718132982139</v>
      </c>
      <c r="EL56" s="122">
        <v>1695.6490525972217</v>
      </c>
      <c r="EM56" s="122">
        <v>423.07197215091145</v>
      </c>
      <c r="FD56">
        <v>330.86353490190572</v>
      </c>
      <c r="FF56">
        <v>373.40150854337685</v>
      </c>
      <c r="FN56">
        <v>0</v>
      </c>
    </row>
    <row r="57" spans="1:170" x14ac:dyDescent="0.35">
      <c r="A57" s="80">
        <f>Bonding!A57</f>
        <v>102</v>
      </c>
      <c r="AE57" s="122">
        <v>-35.450949730989933</v>
      </c>
      <c r="AF57" s="122">
        <v>259.42944140991347</v>
      </c>
      <c r="AG57" s="122"/>
      <c r="AH57" s="122">
        <v>288.77410079118943</v>
      </c>
      <c r="AI57" s="122">
        <v>436.1022800976354</v>
      </c>
      <c r="AJ57" s="122">
        <v>402.91164457512673</v>
      </c>
      <c r="AK57" s="122">
        <v>435.61971548996422</v>
      </c>
      <c r="AL57" s="122"/>
      <c r="AM57" s="122"/>
      <c r="AN57" s="122"/>
      <c r="AO57" s="122">
        <v>160.77815224034816</v>
      </c>
      <c r="AP57" s="122">
        <v>497.92230007269245</v>
      </c>
      <c r="AQ57" s="122">
        <v>396.32110048670751</v>
      </c>
      <c r="AR57" s="122">
        <v>330.55819160334283</v>
      </c>
      <c r="AS57" s="122"/>
      <c r="AT57" s="122"/>
      <c r="AU57" s="122">
        <v>312.2625820844878</v>
      </c>
      <c r="AV57" s="122">
        <v>236.40215912590213</v>
      </c>
      <c r="AW57" s="122">
        <v>855.95223591010483</v>
      </c>
      <c r="AX57" s="122">
        <v>148.7921689032143</v>
      </c>
      <c r="AY57" s="122">
        <v>239.55222749163707</v>
      </c>
      <c r="AZ57" s="122">
        <v>223.27043123338294</v>
      </c>
      <c r="BA57" s="122">
        <v>556.71789247673541</v>
      </c>
      <c r="BB57" s="122">
        <v>562.29616462425042</v>
      </c>
      <c r="BC57" s="122">
        <v>542.18371535499671</v>
      </c>
      <c r="BD57" s="122">
        <v>0</v>
      </c>
      <c r="BE57" s="122">
        <v>0</v>
      </c>
      <c r="BF57" s="122">
        <v>369.88456256499762</v>
      </c>
      <c r="BG57" s="122">
        <v>420.32145206356319</v>
      </c>
      <c r="BH57" s="122">
        <v>227.56790887911623</v>
      </c>
      <c r="BI57" s="122">
        <v>555.37635672295164</v>
      </c>
      <c r="BJ57" s="122">
        <v>2.681926127313274</v>
      </c>
      <c r="BK57" s="122">
        <v>0</v>
      </c>
      <c r="BL57" s="122">
        <v>0</v>
      </c>
      <c r="BM57" s="122">
        <v>0</v>
      </c>
      <c r="BN57" s="122">
        <v>398.07586777123578</v>
      </c>
      <c r="BO57" s="122">
        <v>194.71087307423224</v>
      </c>
      <c r="BP57" s="122">
        <v>503.92141318248719</v>
      </c>
      <c r="BQ57" s="122">
        <v>130.37636214502567</v>
      </c>
      <c r="BR57" s="122">
        <v>834.24335262806289</v>
      </c>
      <c r="BS57" s="122">
        <v>0</v>
      </c>
      <c r="BT57" s="122">
        <v>373.20732631162019</v>
      </c>
      <c r="BU57" s="122">
        <v>67.295510083868862</v>
      </c>
      <c r="BV57" s="122">
        <v>89.48799919107114</v>
      </c>
      <c r="BW57" s="122">
        <v>582.22881697372156</v>
      </c>
      <c r="BX57" s="122">
        <v>299.74966309418738</v>
      </c>
      <c r="BY57" s="122">
        <v>402.07731132835306</v>
      </c>
      <c r="BZ57" s="122">
        <v>110.9897237268729</v>
      </c>
      <c r="CA57" s="122">
        <v>497.2497727088512</v>
      </c>
      <c r="CB57" s="122">
        <v>204.60258343091394</v>
      </c>
      <c r="CC57" s="122"/>
      <c r="CD57" s="122"/>
      <c r="CE57" s="122">
        <v>176.17278605062239</v>
      </c>
      <c r="CF57" s="122">
        <v>3043.1796389356764</v>
      </c>
      <c r="CG57" s="122">
        <v>319.02236813377027</v>
      </c>
      <c r="CH57" s="122">
        <v>89.355674115988464</v>
      </c>
      <c r="CI57" s="122">
        <v>280.84623605547358</v>
      </c>
      <c r="CJ57" s="122">
        <v>306.04913090954557</v>
      </c>
      <c r="CK57" s="122">
        <v>340.19771847032371</v>
      </c>
      <c r="CL57" s="122">
        <v>37.234147411786154</v>
      </c>
      <c r="CM57" s="122">
        <v>548.50673223860315</v>
      </c>
      <c r="CN57" s="122">
        <v>662.04702286294344</v>
      </c>
      <c r="CO57" s="122">
        <v>482.94270624711993</v>
      </c>
      <c r="CP57" s="122">
        <v>396.76071704160648</v>
      </c>
      <c r="CQ57" s="122">
        <v>399.00915420739818</v>
      </c>
      <c r="CR57" s="122">
        <v>357.77778059180093</v>
      </c>
      <c r="CS57" s="122">
        <v>336.97435479574392</v>
      </c>
      <c r="CT57" s="122">
        <v>450.19735114697841</v>
      </c>
      <c r="CU57" s="122">
        <v>542.70119920981153</v>
      </c>
      <c r="CV57" s="122">
        <v>667.54370295167621</v>
      </c>
      <c r="CW57" s="122">
        <v>533.43580738494177</v>
      </c>
      <c r="CX57" s="122">
        <v>726.59423762652841</v>
      </c>
      <c r="CY57" s="122">
        <v>423</v>
      </c>
      <c r="CZ57" s="122">
        <v>40.753464755071072</v>
      </c>
      <c r="DA57" s="122">
        <v>19.293119334152085</v>
      </c>
      <c r="DB57" s="122">
        <v>0</v>
      </c>
      <c r="DC57" s="122">
        <v>361.83447235731796</v>
      </c>
      <c r="DD57" s="122">
        <v>554.40607347292087</v>
      </c>
      <c r="DE57" s="122">
        <v>209.73825571676144</v>
      </c>
      <c r="DF57" s="122">
        <v>351.37529389950373</v>
      </c>
      <c r="DG57" s="122">
        <v>261</v>
      </c>
      <c r="DH57" s="122">
        <v>444.70997021576852</v>
      </c>
      <c r="DI57" s="122"/>
      <c r="DJ57" s="122"/>
      <c r="DK57" s="122"/>
      <c r="DL57" s="122"/>
      <c r="DM57" s="122"/>
      <c r="DN57" s="122">
        <v>1767.7435414476226</v>
      </c>
      <c r="DO57" s="122">
        <v>0</v>
      </c>
      <c r="DP57" s="122"/>
      <c r="DQ57" s="122">
        <v>17.958682650470323</v>
      </c>
      <c r="DR57" s="122">
        <v>0</v>
      </c>
      <c r="DS57" s="122">
        <v>0</v>
      </c>
      <c r="DT57" s="122">
        <v>0</v>
      </c>
      <c r="DU57" s="122">
        <v>230.47469558602566</v>
      </c>
      <c r="DV57" s="122">
        <v>256.09352658971505</v>
      </c>
      <c r="DW57" s="122">
        <v>0</v>
      </c>
      <c r="DX57" s="122">
        <v>0</v>
      </c>
      <c r="DY57" s="122">
        <v>0</v>
      </c>
      <c r="DZ57" s="122">
        <v>0</v>
      </c>
      <c r="EA57" s="122">
        <v>271.26232824538653</v>
      </c>
      <c r="EB57" s="122">
        <v>0</v>
      </c>
      <c r="EC57" s="122">
        <v>0</v>
      </c>
      <c r="ED57" s="122">
        <v>0</v>
      </c>
      <c r="EE57" s="122">
        <v>0</v>
      </c>
      <c r="EF57" s="122">
        <v>248.65307095979747</v>
      </c>
      <c r="EG57" s="122">
        <v>637.97735200818863</v>
      </c>
      <c r="EH57" s="122">
        <v>0</v>
      </c>
      <c r="EI57" s="122">
        <v>635.76646839409477</v>
      </c>
      <c r="EJ57" s="122">
        <v>194.79690636363446</v>
      </c>
      <c r="EK57" s="122">
        <v>222.65222106173994</v>
      </c>
      <c r="EL57" s="122">
        <v>0</v>
      </c>
      <c r="EM57" s="122">
        <v>0</v>
      </c>
      <c r="FD57">
        <v>669.95887841429533</v>
      </c>
      <c r="FF57">
        <v>262.05203820373504</v>
      </c>
      <c r="FN57">
        <v>0</v>
      </c>
    </row>
    <row r="58" spans="1:170" x14ac:dyDescent="0.35">
      <c r="A58" s="80">
        <f>Bonding!A58</f>
        <v>103</v>
      </c>
      <c r="AE58" s="122">
        <v>658.07568206031078</v>
      </c>
      <c r="AF58" s="122">
        <v>574.5149442565388</v>
      </c>
      <c r="AG58" s="122"/>
      <c r="AH58" s="122">
        <v>524.50939895032707</v>
      </c>
      <c r="AI58" s="122">
        <v>492.83093410521036</v>
      </c>
      <c r="AJ58" s="122">
        <v>749.50633322478836</v>
      </c>
      <c r="AK58" s="122">
        <v>492.82128670907451</v>
      </c>
      <c r="AL58" s="122"/>
      <c r="AM58" s="122"/>
      <c r="AN58" s="122"/>
      <c r="AO58" s="122">
        <v>446.2972964755449</v>
      </c>
      <c r="AP58" s="122">
        <v>1020.260545316556</v>
      </c>
      <c r="AQ58" s="122">
        <v>601.01142974900085</v>
      </c>
      <c r="AR58" s="122">
        <v>334.33480912417622</v>
      </c>
      <c r="AS58" s="122"/>
      <c r="AT58" s="122"/>
      <c r="AU58" s="122">
        <v>511.2933597712294</v>
      </c>
      <c r="AV58" s="122">
        <v>542.80812771889441</v>
      </c>
      <c r="AW58" s="122">
        <v>585.45441481490366</v>
      </c>
      <c r="AX58" s="122">
        <v>491.02007275332494</v>
      </c>
      <c r="AY58" s="122">
        <v>397.18848677109105</v>
      </c>
      <c r="AZ58" s="122">
        <v>524.80017759435452</v>
      </c>
      <c r="BA58" s="122">
        <v>657.82046414050592</v>
      </c>
      <c r="BB58" s="122">
        <v>571.487365911643</v>
      </c>
      <c r="BC58" s="122">
        <v>615.20714950934848</v>
      </c>
      <c r="BD58" s="122">
        <v>655.85136826539645</v>
      </c>
      <c r="BE58" s="122">
        <v>518.15130263822903</v>
      </c>
      <c r="BF58" s="122">
        <v>524.44820970046783</v>
      </c>
      <c r="BG58" s="122">
        <v>1004.2998553611652</v>
      </c>
      <c r="BH58" s="122">
        <v>635.73067140148817</v>
      </c>
      <c r="BI58" s="122">
        <v>893.95860008595582</v>
      </c>
      <c r="BJ58" s="122">
        <v>674.02692628931754</v>
      </c>
      <c r="BK58" s="122">
        <v>507.67279972216107</v>
      </c>
      <c r="BL58" s="122">
        <v>501.33763145554565</v>
      </c>
      <c r="BM58" s="122">
        <v>524.58860169825527</v>
      </c>
      <c r="BN58" s="122">
        <v>732.98445460044218</v>
      </c>
      <c r="BO58" s="122">
        <v>538.42799428181024</v>
      </c>
      <c r="BP58" s="122">
        <v>606.25567278211747</v>
      </c>
      <c r="BQ58" s="122">
        <v>500.02257896732863</v>
      </c>
      <c r="BR58" s="122">
        <v>690.83096428108695</v>
      </c>
      <c r="BS58" s="122">
        <v>513.51092315034509</v>
      </c>
      <c r="BT58" s="122">
        <v>1147.3347485935824</v>
      </c>
      <c r="BU58" s="122">
        <v>672.68557162277568</v>
      </c>
      <c r="BV58" s="122">
        <v>590.27434154304603</v>
      </c>
      <c r="BW58" s="122">
        <v>680.66237966866697</v>
      </c>
      <c r="BX58" s="122">
        <v>628.48108641950603</v>
      </c>
      <c r="BY58" s="122">
        <v>620.20468371022298</v>
      </c>
      <c r="BZ58" s="122">
        <v>514.96326406782566</v>
      </c>
      <c r="CA58" s="122">
        <v>564.62829653296365</v>
      </c>
      <c r="CB58" s="122">
        <v>173.78663181679471</v>
      </c>
      <c r="CC58" s="122"/>
      <c r="CD58" s="122"/>
      <c r="CE58" s="122">
        <v>585.95069023835867</v>
      </c>
      <c r="CF58" s="122">
        <v>624.31512842614757</v>
      </c>
      <c r="CG58" s="122">
        <v>682.38810315336343</v>
      </c>
      <c r="CH58" s="122">
        <v>697.83378014065886</v>
      </c>
      <c r="CI58" s="122">
        <v>723.5016647163477</v>
      </c>
      <c r="CJ58" s="122">
        <v>615.45958245998486</v>
      </c>
      <c r="CK58" s="122">
        <v>556.6466568867836</v>
      </c>
      <c r="CL58" s="122">
        <v>204.37374821631039</v>
      </c>
      <c r="CM58" s="122">
        <v>702.79419699721564</v>
      </c>
      <c r="CN58" s="122">
        <v>932.18592502510865</v>
      </c>
      <c r="CO58" s="122">
        <v>1358.3103731735741</v>
      </c>
      <c r="CP58" s="122">
        <v>2571.4622517521752</v>
      </c>
      <c r="CQ58" s="122">
        <v>1164.6979723360655</v>
      </c>
      <c r="CR58" s="122">
        <v>828.05763517312892</v>
      </c>
      <c r="CS58" s="122">
        <v>1039.8740504648281</v>
      </c>
      <c r="CT58" s="122">
        <v>4123.722241633036</v>
      </c>
      <c r="CU58" s="122">
        <v>3746.5745537919297</v>
      </c>
      <c r="CV58" s="122">
        <v>1162.0132899834814</v>
      </c>
      <c r="CW58" s="122">
        <v>1412.7346113474157</v>
      </c>
      <c r="CX58" s="122">
        <v>2404.9469806363263</v>
      </c>
      <c r="CY58" s="122">
        <v>0</v>
      </c>
      <c r="CZ58" s="122">
        <v>1606.3679286594777</v>
      </c>
      <c r="DA58" s="122">
        <v>1659.92355540736</v>
      </c>
      <c r="DB58" s="122">
        <v>2037.232123237332</v>
      </c>
      <c r="DC58" s="122">
        <v>2889.6597559625989</v>
      </c>
      <c r="DD58" s="122">
        <v>2495.4490954780849</v>
      </c>
      <c r="DE58" s="122">
        <v>300.70434720943297</v>
      </c>
      <c r="DF58" s="122">
        <v>1698.2992302407222</v>
      </c>
      <c r="DG58" s="122">
        <v>873</v>
      </c>
      <c r="DH58" s="122">
        <v>2735.663247825144</v>
      </c>
      <c r="DI58" s="122"/>
      <c r="DJ58" s="122"/>
      <c r="DK58" s="122"/>
      <c r="DL58" s="122"/>
      <c r="DM58" s="122"/>
      <c r="DN58" s="122">
        <v>949.32976135373565</v>
      </c>
      <c r="DO58" s="122">
        <v>512.70945114506071</v>
      </c>
      <c r="DP58" s="122"/>
      <c r="DQ58" s="122">
        <v>1524.9077136286203</v>
      </c>
      <c r="DR58" s="122">
        <v>274.32226749787282</v>
      </c>
      <c r="DS58" s="122">
        <v>574.10641198486667</v>
      </c>
      <c r="DT58" s="122">
        <v>399.92483151849325</v>
      </c>
      <c r="DU58" s="122">
        <v>843.74299763484419</v>
      </c>
      <c r="DV58" s="122">
        <v>908.89778783987811</v>
      </c>
      <c r="DW58" s="122">
        <v>1796.4270001488273</v>
      </c>
      <c r="DX58" s="122">
        <v>1128.947064344515</v>
      </c>
      <c r="DY58" s="122">
        <v>0</v>
      </c>
      <c r="DZ58" s="122">
        <v>348.75587261536668</v>
      </c>
      <c r="EA58" s="122">
        <v>575.68606984761652</v>
      </c>
      <c r="EB58" s="122">
        <v>0</v>
      </c>
      <c r="EC58" s="122">
        <v>854.94298934196684</v>
      </c>
      <c r="ED58" s="122">
        <v>1958.7422173681514</v>
      </c>
      <c r="EE58" s="122">
        <v>1684.3083202071116</v>
      </c>
      <c r="EF58" s="122">
        <v>2536.9289648298973</v>
      </c>
      <c r="EG58" s="122">
        <v>1120.4534453315073</v>
      </c>
      <c r="EH58" s="122">
        <v>390.21106600019857</v>
      </c>
      <c r="EI58" s="122">
        <v>213.92673165959195</v>
      </c>
      <c r="EJ58" s="122">
        <v>0</v>
      </c>
      <c r="EK58" s="122">
        <v>273.7967177442797</v>
      </c>
      <c r="EL58" s="122">
        <v>101.00764848288382</v>
      </c>
      <c r="EM58" s="122">
        <v>0</v>
      </c>
      <c r="FD58">
        <v>442.12988497566846</v>
      </c>
      <c r="FF58">
        <v>1007.1538650590553</v>
      </c>
      <c r="FN58">
        <v>0</v>
      </c>
    </row>
    <row r="59" spans="1:170" x14ac:dyDescent="0.35">
      <c r="A59" s="80">
        <f>Bonding!A59</f>
        <v>104</v>
      </c>
      <c r="AE59" s="122">
        <v>4325.6868502996731</v>
      </c>
      <c r="AF59" s="122">
        <v>4295.1929653678053</v>
      </c>
      <c r="AG59" s="122"/>
      <c r="AH59" s="122">
        <v>436.3772363141187</v>
      </c>
      <c r="AI59" s="122">
        <v>611.13151442851836</v>
      </c>
      <c r="AJ59" s="122">
        <v>1083.0944080097838</v>
      </c>
      <c r="AK59" s="122">
        <v>157.45095911662688</v>
      </c>
      <c r="AL59" s="122"/>
      <c r="AM59" s="122"/>
      <c r="AN59" s="122"/>
      <c r="AO59" s="122">
        <v>704.47504187290065</v>
      </c>
      <c r="AP59" s="122">
        <v>932.66681715268987</v>
      </c>
      <c r="AQ59" s="122">
        <v>677.63047527530853</v>
      </c>
      <c r="AR59" s="122">
        <v>417.42295195365818</v>
      </c>
      <c r="AS59" s="122"/>
      <c r="AT59" s="122"/>
      <c r="AU59" s="122">
        <v>328.7480611597486</v>
      </c>
      <c r="AV59" s="122">
        <v>520.14732521159965</v>
      </c>
      <c r="AW59" s="122">
        <v>955.02876340183695</v>
      </c>
      <c r="AX59" s="122">
        <v>613.36881332671248</v>
      </c>
      <c r="AY59" s="122">
        <v>499.80832862844227</v>
      </c>
      <c r="AZ59" s="122">
        <v>681.81221959477477</v>
      </c>
      <c r="BA59" s="122">
        <v>819.55500190757755</v>
      </c>
      <c r="BB59" s="122">
        <v>696.33135169404568</v>
      </c>
      <c r="BC59" s="122">
        <v>968.42942058720303</v>
      </c>
      <c r="BD59" s="122">
        <v>641.09079884840332</v>
      </c>
      <c r="BE59" s="122">
        <v>425.41932620341458</v>
      </c>
      <c r="BF59" s="122">
        <v>475.54419250219019</v>
      </c>
      <c r="BG59" s="122">
        <v>810.16889700449508</v>
      </c>
      <c r="BH59" s="122">
        <v>548.02639714742043</v>
      </c>
      <c r="BI59" s="122">
        <v>795.1509861690115</v>
      </c>
      <c r="BJ59" s="122">
        <v>621.70621274001428</v>
      </c>
      <c r="BK59" s="122">
        <v>768.488789705812</v>
      </c>
      <c r="BL59" s="122">
        <v>804.64853119042448</v>
      </c>
      <c r="BM59" s="122">
        <v>989.75825610454501</v>
      </c>
      <c r="BN59" s="122">
        <v>893.7672458168222</v>
      </c>
      <c r="BO59" s="122">
        <v>617.7589358182064</v>
      </c>
      <c r="BP59" s="122">
        <v>629.08548499860365</v>
      </c>
      <c r="BQ59" s="122">
        <v>607.42722197657361</v>
      </c>
      <c r="BR59" s="122">
        <v>864.30557220091634</v>
      </c>
      <c r="BS59" s="122">
        <v>671.70206102930865</v>
      </c>
      <c r="BT59" s="122">
        <v>1074.9585124523555</v>
      </c>
      <c r="BU59" s="122">
        <v>1397.6750833204139</v>
      </c>
      <c r="BV59" s="122">
        <v>990.30528461485858</v>
      </c>
      <c r="BW59" s="122">
        <v>500.02545997162895</v>
      </c>
      <c r="BX59" s="122">
        <v>1111.6201423275654</v>
      </c>
      <c r="BY59" s="122">
        <v>1239.2719736312424</v>
      </c>
      <c r="BZ59" s="122">
        <v>810.65952442784771</v>
      </c>
      <c r="CA59" s="122">
        <v>604.83066191471801</v>
      </c>
      <c r="CB59" s="122">
        <v>1169.0669091454233</v>
      </c>
      <c r="CC59" s="122"/>
      <c r="CD59" s="122"/>
      <c r="CE59" s="122">
        <v>604.42861950404119</v>
      </c>
      <c r="CF59" s="122">
        <v>666.04586500403025</v>
      </c>
      <c r="CG59" s="122">
        <v>651.49906383957443</v>
      </c>
      <c r="CH59" s="122">
        <v>601.75670671636431</v>
      </c>
      <c r="CI59" s="122">
        <v>612.26983311105073</v>
      </c>
      <c r="CJ59" s="122">
        <v>488.45716682509908</v>
      </c>
      <c r="CK59" s="122">
        <v>1187.1804888002166</v>
      </c>
      <c r="CL59" s="122">
        <v>0</v>
      </c>
      <c r="CM59" s="122">
        <v>1234.3579699025279</v>
      </c>
      <c r="CN59" s="122">
        <v>1376.0566683366785</v>
      </c>
      <c r="CO59" s="122">
        <v>990.73188176819099</v>
      </c>
      <c r="CP59" s="122">
        <v>1026.3308833800045</v>
      </c>
      <c r="CQ59" s="122">
        <v>796.83073492973529</v>
      </c>
      <c r="CR59" s="122">
        <v>541.59519306409732</v>
      </c>
      <c r="CS59" s="122">
        <v>561.2987757735001</v>
      </c>
      <c r="CT59" s="122">
        <v>1018.485998723809</v>
      </c>
      <c r="CU59" s="122">
        <v>1170.2399111715802</v>
      </c>
      <c r="CV59" s="122">
        <v>1069.8968761857802</v>
      </c>
      <c r="CW59" s="122">
        <v>1042.7795016633545</v>
      </c>
      <c r="CX59" s="122">
        <v>1357.2132169882311</v>
      </c>
      <c r="CY59" s="122">
        <v>738</v>
      </c>
      <c r="CZ59" s="122">
        <v>441.84290160337815</v>
      </c>
      <c r="DA59" s="122">
        <v>838.63836263637506</v>
      </c>
      <c r="DB59" s="122">
        <v>150.00242427948646</v>
      </c>
      <c r="DC59" s="122">
        <v>2353.8850649145638</v>
      </c>
      <c r="DD59" s="122">
        <v>3125.6682974535615</v>
      </c>
      <c r="DE59" s="122">
        <v>417.03252356503958</v>
      </c>
      <c r="DF59" s="122">
        <v>1513.8503549343409</v>
      </c>
      <c r="DG59" s="122">
        <v>1350</v>
      </c>
      <c r="DH59" s="122">
        <v>2402.5311145021965</v>
      </c>
      <c r="DI59" s="122"/>
      <c r="DJ59" s="122"/>
      <c r="DK59" s="122"/>
      <c r="DL59" s="122"/>
      <c r="DM59" s="122"/>
      <c r="DN59" s="122">
        <v>2027.9405200734348</v>
      </c>
      <c r="DO59" s="122">
        <v>200.2288753464799</v>
      </c>
      <c r="DP59" s="122"/>
      <c r="DQ59" s="122">
        <v>912.70353170592841</v>
      </c>
      <c r="DR59" s="122">
        <v>287.12312515904517</v>
      </c>
      <c r="DS59" s="122">
        <v>651.20013823257534</v>
      </c>
      <c r="DT59" s="122">
        <v>411.01711238309639</v>
      </c>
      <c r="DU59" s="122">
        <v>1085.7523347106014</v>
      </c>
      <c r="DV59" s="122">
        <v>966.86734758015348</v>
      </c>
      <c r="DW59" s="122">
        <v>336.81313944536714</v>
      </c>
      <c r="DX59" s="122">
        <v>187.04716585219452</v>
      </c>
      <c r="DY59" s="122">
        <v>0</v>
      </c>
      <c r="DZ59" s="122">
        <v>575.49063206935409</v>
      </c>
      <c r="EA59" s="122">
        <v>659.09551459733257</v>
      </c>
      <c r="EB59" s="122">
        <v>688.24251823697716</v>
      </c>
      <c r="EC59" s="122">
        <v>1058.1335103643207</v>
      </c>
      <c r="ED59" s="122">
        <v>1240.4426772621778</v>
      </c>
      <c r="EE59" s="122">
        <v>1337.5207015894596</v>
      </c>
      <c r="EF59" s="122">
        <v>2669.2641648105423</v>
      </c>
      <c r="EG59" s="122">
        <v>1106.2237496187529</v>
      </c>
      <c r="EH59" s="122">
        <v>385.25540741744544</v>
      </c>
      <c r="EI59" s="122">
        <v>302.51269937320131</v>
      </c>
      <c r="EJ59" s="122">
        <v>0</v>
      </c>
      <c r="EK59" s="122">
        <v>418.70538897334063</v>
      </c>
      <c r="EL59" s="122">
        <v>265.02143148544349</v>
      </c>
      <c r="EM59" s="122">
        <v>951.9156933770937</v>
      </c>
      <c r="FD59">
        <v>1354.6060604576521</v>
      </c>
      <c r="FF59">
        <v>573.27950362891909</v>
      </c>
      <c r="FN59">
        <v>0</v>
      </c>
    </row>
    <row r="60" spans="1:170" x14ac:dyDescent="0.35">
      <c r="A60" s="80">
        <f>Bonding!A60</f>
        <v>105</v>
      </c>
      <c r="AE60" s="122">
        <v>448.18812560530426</v>
      </c>
      <c r="AF60" s="122">
        <v>225.9548563705045</v>
      </c>
      <c r="AG60" s="122"/>
      <c r="AH60" s="122">
        <v>-35.919507381675565</v>
      </c>
      <c r="AI60" s="122">
        <v>175.95976815618684</v>
      </c>
      <c r="AJ60" s="122">
        <v>152.43022304007167</v>
      </c>
      <c r="AK60" s="122">
        <v>160.82560615259476</v>
      </c>
      <c r="AL60" s="122"/>
      <c r="AM60" s="122"/>
      <c r="AN60" s="122"/>
      <c r="AO60" s="122">
        <v>127.57000987567554</v>
      </c>
      <c r="AP60" s="122">
        <v>286.63639438340397</v>
      </c>
      <c r="AQ60" s="122">
        <v>0</v>
      </c>
      <c r="AR60" s="122">
        <v>0</v>
      </c>
      <c r="AS60" s="122"/>
      <c r="AT60" s="122"/>
      <c r="AU60" s="122">
        <v>54.499262751178534</v>
      </c>
      <c r="AV60" s="122">
        <v>92.309039242893704</v>
      </c>
      <c r="AW60" s="122">
        <v>252.55771872421241</v>
      </c>
      <c r="AX60" s="122">
        <v>187.42872785471178</v>
      </c>
      <c r="AY60" s="122">
        <v>164.15478585895625</v>
      </c>
      <c r="AZ60" s="122">
        <v>165.39810164760806</v>
      </c>
      <c r="BA60" s="122">
        <v>145.01510020401432</v>
      </c>
      <c r="BB60" s="122">
        <v>141.00605454764488</v>
      </c>
      <c r="BC60" s="122">
        <v>190.39911975222739</v>
      </c>
      <c r="BD60" s="122">
        <v>195.36013373795373</v>
      </c>
      <c r="BE60" s="122">
        <v>160.55970826896859</v>
      </c>
      <c r="BF60" s="122">
        <v>138.97546046835254</v>
      </c>
      <c r="BG60" s="122">
        <v>259.1866999646499</v>
      </c>
      <c r="BH60" s="122">
        <v>2.2747292407897999</v>
      </c>
      <c r="BI60" s="122">
        <v>444.76943163208091</v>
      </c>
      <c r="BJ60" s="122">
        <v>141.08856649522588</v>
      </c>
      <c r="BK60" s="122">
        <v>125.74577105123845</v>
      </c>
      <c r="BL60" s="122">
        <v>152.64246879344495</v>
      </c>
      <c r="BM60" s="122">
        <v>101.9093421748139</v>
      </c>
      <c r="BN60" s="122">
        <v>232.30987492312036</v>
      </c>
      <c r="BO60" s="122">
        <v>0</v>
      </c>
      <c r="BP60" s="122">
        <v>496.32071838042697</v>
      </c>
      <c r="BQ60" s="122">
        <v>0</v>
      </c>
      <c r="BR60" s="122">
        <v>129.32904958529033</v>
      </c>
      <c r="BS60" s="122">
        <v>0</v>
      </c>
      <c r="BT60" s="122">
        <v>652.79477600476469</v>
      </c>
      <c r="BU60" s="122">
        <v>200.44666170756375</v>
      </c>
      <c r="BV60" s="122">
        <v>0</v>
      </c>
      <c r="BW60" s="122">
        <v>604.03257024203788</v>
      </c>
      <c r="BX60" s="122">
        <v>81.682197604199644</v>
      </c>
      <c r="BY60" s="122">
        <v>175.93008901620783</v>
      </c>
      <c r="BZ60" s="122">
        <v>237.97811662041204</v>
      </c>
      <c r="CA60" s="122">
        <v>0</v>
      </c>
      <c r="CB60" s="122">
        <v>0</v>
      </c>
      <c r="CC60" s="122"/>
      <c r="CD60" s="122"/>
      <c r="CE60" s="122">
        <v>334.51183252778844</v>
      </c>
      <c r="CF60" s="122">
        <v>339.20558687940922</v>
      </c>
      <c r="CG60" s="122">
        <v>267.17980621692027</v>
      </c>
      <c r="CH60" s="122">
        <v>236.19698759869766</v>
      </c>
      <c r="CI60" s="122">
        <v>271.75602111725033</v>
      </c>
      <c r="CJ60" s="122">
        <v>187.03154056763074</v>
      </c>
      <c r="CK60" s="122">
        <v>173.48860191348746</v>
      </c>
      <c r="CL60" s="122">
        <v>75.681670725484182</v>
      </c>
      <c r="CM60" s="122">
        <v>207.29543225852154</v>
      </c>
      <c r="CN60" s="122">
        <v>219.42856608532881</v>
      </c>
      <c r="CO60" s="122">
        <v>198.75593140089492</v>
      </c>
      <c r="CP60" s="122">
        <v>210.70034147454288</v>
      </c>
      <c r="CQ60" s="122">
        <v>190.64518771136267</v>
      </c>
      <c r="CR60" s="122">
        <v>190.12957700745105</v>
      </c>
      <c r="CS60" s="122">
        <v>194.12144007678114</v>
      </c>
      <c r="CT60" s="122">
        <v>250.74801105815968</v>
      </c>
      <c r="CU60" s="122">
        <v>241.60953038388246</v>
      </c>
      <c r="CV60" s="122">
        <v>223.16350393304458</v>
      </c>
      <c r="CW60" s="122">
        <v>186.62836276748925</v>
      </c>
      <c r="CX60" s="122">
        <v>231.63160671417307</v>
      </c>
      <c r="CY60" s="122">
        <v>234</v>
      </c>
      <c r="CZ60" s="122">
        <v>131.13577345893418</v>
      </c>
      <c r="DA60" s="122">
        <v>266.63063538486205</v>
      </c>
      <c r="DB60" s="122">
        <v>17.297745939183446</v>
      </c>
      <c r="DC60" s="122">
        <v>339.52428542867062</v>
      </c>
      <c r="DD60" s="122">
        <v>628.77116568949862</v>
      </c>
      <c r="DE60" s="122">
        <v>4.1385308038581412</v>
      </c>
      <c r="DF60" s="122">
        <v>618.72065420138676</v>
      </c>
      <c r="DG60" s="122">
        <v>351</v>
      </c>
      <c r="DH60" s="122">
        <v>239.00589504606015</v>
      </c>
      <c r="DI60" s="122"/>
      <c r="DJ60" s="122"/>
      <c r="DK60" s="122"/>
      <c r="DL60" s="122"/>
      <c r="DM60" s="122"/>
      <c r="DN60" s="122">
        <v>1037.4570385570462</v>
      </c>
      <c r="DO60" s="122">
        <v>0</v>
      </c>
      <c r="DP60" s="122"/>
      <c r="DQ60" s="122">
        <v>228.73483267739988</v>
      </c>
      <c r="DR60" s="122">
        <v>0</v>
      </c>
      <c r="DS60" s="122">
        <v>0</v>
      </c>
      <c r="DT60" s="122">
        <v>0</v>
      </c>
      <c r="DU60" s="122">
        <v>0</v>
      </c>
      <c r="DV60" s="122">
        <v>206.24818522481317</v>
      </c>
      <c r="DW60" s="122">
        <v>0</v>
      </c>
      <c r="DX60" s="122">
        <v>77.6006738645262</v>
      </c>
      <c r="DY60" s="122">
        <v>0</v>
      </c>
      <c r="DZ60" s="122">
        <v>0</v>
      </c>
      <c r="EA60" s="122">
        <v>0</v>
      </c>
      <c r="EB60" s="122">
        <v>0</v>
      </c>
      <c r="EC60" s="122">
        <v>0</v>
      </c>
      <c r="ED60" s="122">
        <v>0</v>
      </c>
      <c r="EE60" s="122">
        <v>147.93180848572283</v>
      </c>
      <c r="EF60" s="122">
        <v>288.74151720043176</v>
      </c>
      <c r="EG60" s="122">
        <v>316.45644507805338</v>
      </c>
      <c r="EH60" s="122">
        <v>0</v>
      </c>
      <c r="EI60" s="122">
        <v>315.40123892485735</v>
      </c>
      <c r="EJ60" s="122">
        <v>312.62386795644198</v>
      </c>
      <c r="EK60" s="122">
        <v>348.51355378816817</v>
      </c>
      <c r="EL60" s="122">
        <v>353.28738578504385</v>
      </c>
      <c r="EM60" s="122">
        <v>257.8695329832583</v>
      </c>
      <c r="FD60">
        <v>119.97809181901299</v>
      </c>
      <c r="FF60">
        <v>135.4032576925031</v>
      </c>
      <c r="FN60">
        <v>0</v>
      </c>
    </row>
    <row r="61" spans="1:170" x14ac:dyDescent="0.35">
      <c r="A61" s="80">
        <f>Bonding!A61</f>
        <v>106</v>
      </c>
      <c r="AE61" s="122">
        <v>415.69611475805476</v>
      </c>
      <c r="AF61" s="122">
        <v>442.20684580498175</v>
      </c>
      <c r="AG61" s="122"/>
      <c r="AH61" s="122">
        <v>547.25919335281924</v>
      </c>
      <c r="AI61" s="122">
        <v>600.21339447888522</v>
      </c>
      <c r="AJ61" s="122">
        <v>433.11393495340002</v>
      </c>
      <c r="AK61" s="122">
        <v>527.7716223257346</v>
      </c>
      <c r="AL61" s="122"/>
      <c r="AM61" s="122"/>
      <c r="AN61" s="122"/>
      <c r="AO61" s="122">
        <v>500.4911650732459</v>
      </c>
      <c r="AP61" s="122">
        <v>544.21643926196566</v>
      </c>
      <c r="AQ61" s="122">
        <v>509.55605620483209</v>
      </c>
      <c r="AR61" s="122">
        <v>308.95160059211759</v>
      </c>
      <c r="AS61" s="122"/>
      <c r="AT61" s="122"/>
      <c r="AU61" s="122">
        <v>499.0478600148104</v>
      </c>
      <c r="AV61" s="122">
        <v>564.82964360184292</v>
      </c>
      <c r="AW61" s="122">
        <v>608.95108498591969</v>
      </c>
      <c r="AX61" s="122">
        <v>547.37194858620171</v>
      </c>
      <c r="AY61" s="122">
        <v>418.70267487196423</v>
      </c>
      <c r="AZ61" s="122">
        <v>426.71648425709736</v>
      </c>
      <c r="BA61" s="122">
        <v>449.24437944671502</v>
      </c>
      <c r="BB61" s="122">
        <v>685.19676535951191</v>
      </c>
      <c r="BC61" s="122">
        <v>734.03092505978657</v>
      </c>
      <c r="BD61" s="122">
        <v>614.84181680441804</v>
      </c>
      <c r="BE61" s="122">
        <v>540.81637337395716</v>
      </c>
      <c r="BF61" s="122">
        <v>550.0857063175439</v>
      </c>
      <c r="BG61" s="122">
        <v>407.23110559419683</v>
      </c>
      <c r="BH61" s="122">
        <v>818.41779841767448</v>
      </c>
      <c r="BI61" s="122">
        <v>217.35019503346385</v>
      </c>
      <c r="BJ61" s="122">
        <v>811.40709977867982</v>
      </c>
      <c r="BK61" s="122">
        <v>464.82429450038683</v>
      </c>
      <c r="BL61" s="122">
        <v>436.02523640983907</v>
      </c>
      <c r="BM61" s="122">
        <v>376.59332309565463</v>
      </c>
      <c r="BN61" s="122">
        <v>367.92051785606691</v>
      </c>
      <c r="BO61" s="122">
        <v>304.03161855607806</v>
      </c>
      <c r="BP61" s="122">
        <v>1056.0607626972183</v>
      </c>
      <c r="BQ61" s="122">
        <v>413.24458583955243</v>
      </c>
      <c r="BR61" s="122">
        <v>124.81508139329819</v>
      </c>
      <c r="BS61" s="122">
        <v>0</v>
      </c>
      <c r="BT61" s="122">
        <v>83.880553527917911</v>
      </c>
      <c r="BU61" s="122">
        <v>463.00353877623809</v>
      </c>
      <c r="BV61" s="122">
        <v>443.21102813760018</v>
      </c>
      <c r="BW61" s="122">
        <v>505.47527582883299</v>
      </c>
      <c r="BX61" s="122">
        <v>446.86212834079765</v>
      </c>
      <c r="BY61" s="122">
        <v>457.19016707096529</v>
      </c>
      <c r="BZ61" s="122">
        <v>306.58405795732102</v>
      </c>
      <c r="CA61" s="122">
        <v>585.70616117976624</v>
      </c>
      <c r="CB61" s="122">
        <v>0</v>
      </c>
      <c r="CC61" s="122"/>
      <c r="CD61" s="122"/>
      <c r="CE61" s="122">
        <v>306.88841795116139</v>
      </c>
      <c r="CF61" s="122">
        <v>386.67629351621241</v>
      </c>
      <c r="CG61" s="122">
        <v>526.15468874393025</v>
      </c>
      <c r="CH61" s="122">
        <v>492.71878521505613</v>
      </c>
      <c r="CI61" s="122">
        <v>421.33747319292451</v>
      </c>
      <c r="CJ61" s="122">
        <v>442.29587237629312</v>
      </c>
      <c r="CK61" s="122">
        <v>568.41208909902718</v>
      </c>
      <c r="CL61" s="122">
        <v>136.39329525719347</v>
      </c>
      <c r="CM61" s="122">
        <v>706.1545632915429</v>
      </c>
      <c r="CN61" s="122">
        <v>493.07871870443893</v>
      </c>
      <c r="CO61" s="122">
        <v>435.68948587774833</v>
      </c>
      <c r="CP61" s="122">
        <v>425.11513650528133</v>
      </c>
      <c r="CQ61" s="122">
        <v>548.39539250598966</v>
      </c>
      <c r="CR61" s="122">
        <v>494.47247690187379</v>
      </c>
      <c r="CS61" s="122">
        <v>573.57554330357391</v>
      </c>
      <c r="CT61" s="122">
        <v>599.07831186777491</v>
      </c>
      <c r="CU61" s="122">
        <v>621.00817467029947</v>
      </c>
      <c r="CV61" s="122">
        <v>642.66550523069964</v>
      </c>
      <c r="CW61" s="122">
        <v>280.15855470870258</v>
      </c>
      <c r="CX61" s="122">
        <v>456.16305482763784</v>
      </c>
      <c r="CY61" s="122">
        <v>621</v>
      </c>
      <c r="CZ61" s="122">
        <v>637.64630653386519</v>
      </c>
      <c r="DA61" s="122">
        <v>660.33530546116026</v>
      </c>
      <c r="DB61" s="122">
        <v>616.4723149800019</v>
      </c>
      <c r="DC61" s="122">
        <v>750.33920060548496</v>
      </c>
      <c r="DD61" s="122">
        <v>781.71142330385476</v>
      </c>
      <c r="DE61" s="122">
        <v>859.30515821471681</v>
      </c>
      <c r="DF61" s="122">
        <v>608.16027222636137</v>
      </c>
      <c r="DG61" s="122">
        <v>558</v>
      </c>
      <c r="DH61" s="122">
        <v>604.60478091291236</v>
      </c>
      <c r="DI61" s="122"/>
      <c r="DJ61" s="122"/>
      <c r="DK61" s="122"/>
      <c r="DL61" s="122"/>
      <c r="DM61" s="122"/>
      <c r="DN61" s="122">
        <v>1148.8925704523756</v>
      </c>
      <c r="DO61" s="122">
        <v>1074.695535877896</v>
      </c>
      <c r="DP61" s="122"/>
      <c r="DQ61" s="122">
        <v>237.83670148802514</v>
      </c>
      <c r="DR61" s="122">
        <v>0</v>
      </c>
      <c r="DS61" s="122">
        <v>0</v>
      </c>
      <c r="DT61" s="122">
        <v>615.22509664752852</v>
      </c>
      <c r="DU61" s="122">
        <v>184.61771218027394</v>
      </c>
      <c r="DV61" s="122">
        <v>180.73122872404278</v>
      </c>
      <c r="DW61" s="122">
        <v>230.77376915600038</v>
      </c>
      <c r="DX61" s="122">
        <v>238.97804264206761</v>
      </c>
      <c r="DY61" s="122">
        <v>0</v>
      </c>
      <c r="DZ61" s="122">
        <v>66.063663939472221</v>
      </c>
      <c r="EA61" s="122">
        <v>412.04629991678888</v>
      </c>
      <c r="EB61" s="122">
        <v>389.28924907277161</v>
      </c>
      <c r="EC61" s="122">
        <v>417.32764971445198</v>
      </c>
      <c r="ED61" s="122">
        <v>300.28341634709591</v>
      </c>
      <c r="EE61" s="122">
        <v>202.66025085911366</v>
      </c>
      <c r="EF61" s="122">
        <v>204.12128579155507</v>
      </c>
      <c r="EG61" s="122">
        <v>268.79451906249875</v>
      </c>
      <c r="EH61" s="122">
        <v>439.47137403188947</v>
      </c>
      <c r="EI61" s="122">
        <v>202.77188717352817</v>
      </c>
      <c r="EJ61" s="122">
        <v>534.33220854526439</v>
      </c>
      <c r="EK61" s="122">
        <v>130.24775613748184</v>
      </c>
      <c r="EL61" s="122">
        <v>214.47159728685975</v>
      </c>
      <c r="EM61" s="122">
        <v>266.53789681628302</v>
      </c>
      <c r="FD61">
        <v>253.02218829257549</v>
      </c>
      <c r="FF61">
        <v>360.05849890361304</v>
      </c>
      <c r="FN61">
        <v>0</v>
      </c>
    </row>
    <row r="62" spans="1:170" x14ac:dyDescent="0.35">
      <c r="A62" s="80">
        <f>Bonding!A62</f>
        <v>107</v>
      </c>
      <c r="AE62" s="122">
        <v>229.63391868286246</v>
      </c>
      <c r="AF62" s="122">
        <v>485.43537113234532</v>
      </c>
      <c r="AG62" s="122"/>
      <c r="AH62" s="122">
        <v>353.2196337426995</v>
      </c>
      <c r="AI62" s="122">
        <v>529.43542124449641</v>
      </c>
      <c r="AJ62" s="122">
        <v>494.54289907211768</v>
      </c>
      <c r="AK62" s="122">
        <v>472.58418217168224</v>
      </c>
      <c r="AL62" s="122"/>
      <c r="AM62" s="122"/>
      <c r="AN62" s="122"/>
      <c r="AO62" s="122">
        <v>487.93090032834914</v>
      </c>
      <c r="AP62" s="122">
        <v>616.48330976070815</v>
      </c>
      <c r="AQ62" s="122">
        <v>515.41448676691334</v>
      </c>
      <c r="AR62" s="122">
        <v>448.91855215855833</v>
      </c>
      <c r="AS62" s="122"/>
      <c r="AT62" s="122"/>
      <c r="AU62" s="122">
        <v>433.82520281723532</v>
      </c>
      <c r="AV62" s="122">
        <v>443.91874218881537</v>
      </c>
      <c r="AW62" s="122">
        <v>526.76651027768196</v>
      </c>
      <c r="AX62" s="122">
        <v>465.99592821659934</v>
      </c>
      <c r="AY62" s="122">
        <v>423.7411521630184</v>
      </c>
      <c r="AZ62" s="122">
        <v>461.33599950102075</v>
      </c>
      <c r="BA62" s="122">
        <v>517.82088090683533</v>
      </c>
      <c r="BB62" s="122">
        <v>511.75425061829606</v>
      </c>
      <c r="BC62" s="122">
        <v>493.22915659755847</v>
      </c>
      <c r="BD62" s="122">
        <v>504.07224181961436</v>
      </c>
      <c r="BE62" s="122">
        <v>384.89324312637723</v>
      </c>
      <c r="BF62" s="122">
        <v>366.6111789432523</v>
      </c>
      <c r="BG62" s="122">
        <v>993.09585932525886</v>
      </c>
      <c r="BH62" s="122">
        <v>241.91252727341083</v>
      </c>
      <c r="BI62" s="122">
        <v>829.2675001346712</v>
      </c>
      <c r="BJ62" s="122">
        <v>362.62101019154295</v>
      </c>
      <c r="BK62" s="122">
        <v>430.61355654278066</v>
      </c>
      <c r="BL62" s="122">
        <v>425.78928775050184</v>
      </c>
      <c r="BM62" s="122">
        <v>399.87235736322219</v>
      </c>
      <c r="BN62" s="122">
        <v>608.17467752420089</v>
      </c>
      <c r="BO62" s="122">
        <v>370.68667101729545</v>
      </c>
      <c r="BP62" s="122">
        <v>569.83912007738604</v>
      </c>
      <c r="BQ62" s="122">
        <v>0</v>
      </c>
      <c r="BR62" s="122">
        <v>3108.437985126051</v>
      </c>
      <c r="BS62" s="122">
        <v>264.20323938324145</v>
      </c>
      <c r="BT62" s="122">
        <v>498.39673441616145</v>
      </c>
      <c r="BU62" s="122">
        <v>478.40024780103539</v>
      </c>
      <c r="BV62" s="122">
        <v>439.13134677824286</v>
      </c>
      <c r="BW62" s="122">
        <v>507.34923350313289</v>
      </c>
      <c r="BX62" s="122">
        <v>470.17614968898954</v>
      </c>
      <c r="BY62" s="122">
        <v>464.36677857396319</v>
      </c>
      <c r="BZ62" s="122">
        <v>400.05128162057383</v>
      </c>
      <c r="CA62" s="122">
        <v>525.9820335621497</v>
      </c>
      <c r="CB62" s="122">
        <v>0</v>
      </c>
      <c r="CC62" s="122"/>
      <c r="CD62" s="122"/>
      <c r="CE62" s="122">
        <v>562.67625340473478</v>
      </c>
      <c r="CF62" s="122">
        <v>454.09020930138115</v>
      </c>
      <c r="CG62" s="122">
        <v>494.82130760009778</v>
      </c>
      <c r="CH62" s="122">
        <v>503.11355615384952</v>
      </c>
      <c r="CI62" s="122">
        <v>499.95633942541275</v>
      </c>
      <c r="CJ62" s="122">
        <v>452.16234628580895</v>
      </c>
      <c r="CK62" s="122">
        <v>428.28350531383938</v>
      </c>
      <c r="CL62" s="122">
        <v>211.30700130168265</v>
      </c>
      <c r="CM62" s="122">
        <v>526.50759344382743</v>
      </c>
      <c r="CN62" s="122">
        <v>492.23368061904097</v>
      </c>
      <c r="CO62" s="122">
        <v>473.21549470044965</v>
      </c>
      <c r="CP62" s="122">
        <v>487.84138238945764</v>
      </c>
      <c r="CQ62" s="122">
        <v>494.9047269151219</v>
      </c>
      <c r="CR62" s="122">
        <v>451.43880325777064</v>
      </c>
      <c r="CS62" s="122">
        <v>471.56779314388973</v>
      </c>
      <c r="CT62" s="122">
        <v>493.36954189003615</v>
      </c>
      <c r="CU62" s="122">
        <v>499.60686266710371</v>
      </c>
      <c r="CV62" s="122">
        <v>532.14465144911662</v>
      </c>
      <c r="CW62" s="122">
        <v>460.59204538668268</v>
      </c>
      <c r="CX62" s="122">
        <v>574.13409607497647</v>
      </c>
      <c r="CY62" s="122">
        <v>567</v>
      </c>
      <c r="CZ62" s="122">
        <v>357.11721847408359</v>
      </c>
      <c r="DA62" s="122">
        <v>570.07397026634351</v>
      </c>
      <c r="DB62" s="122">
        <v>37.739183782042268</v>
      </c>
      <c r="DC62" s="122">
        <v>1116.5246910172089</v>
      </c>
      <c r="DD62" s="122">
        <v>3217.0519718969394</v>
      </c>
      <c r="DE62" s="122">
        <v>233.2292290070645</v>
      </c>
      <c r="DF62" s="122">
        <v>2006.5805804717679</v>
      </c>
      <c r="DG62" s="122">
        <v>1674</v>
      </c>
      <c r="DH62" s="122">
        <v>1830.5316777296571</v>
      </c>
      <c r="DI62" s="122"/>
      <c r="DJ62" s="122"/>
      <c r="DK62" s="122"/>
      <c r="DL62" s="122"/>
      <c r="DM62" s="122"/>
      <c r="DN62" s="122">
        <v>1398.7749572634777</v>
      </c>
      <c r="DO62" s="122">
        <v>350.43699765758913</v>
      </c>
      <c r="DP62" s="122"/>
      <c r="DQ62" s="122">
        <v>1530.6173417435084</v>
      </c>
      <c r="DR62" s="122">
        <v>0</v>
      </c>
      <c r="DS62" s="122">
        <v>71.549872324331872</v>
      </c>
      <c r="DT62" s="122">
        <v>426.07841066931911</v>
      </c>
      <c r="DU62" s="122">
        <v>542.58376999665711</v>
      </c>
      <c r="DV62" s="122">
        <v>395.40908303853274</v>
      </c>
      <c r="DW62" s="122">
        <v>0</v>
      </c>
      <c r="DX62" s="122">
        <v>0</v>
      </c>
      <c r="DY62" s="122">
        <v>0</v>
      </c>
      <c r="DZ62" s="122">
        <v>0</v>
      </c>
      <c r="EA62" s="122">
        <v>0</v>
      </c>
      <c r="EB62" s="122">
        <v>0</v>
      </c>
      <c r="EC62" s="122">
        <v>62.541789176875916</v>
      </c>
      <c r="ED62" s="122">
        <v>335.62748287742039</v>
      </c>
      <c r="EE62" s="122">
        <v>177.06714706512983</v>
      </c>
      <c r="EF62" s="122">
        <v>565.2739465844794</v>
      </c>
      <c r="EG62" s="122">
        <v>725.22139508411578</v>
      </c>
      <c r="EH62" s="122">
        <v>9.2899207047585559</v>
      </c>
      <c r="EI62" s="122">
        <v>567.12237700285061</v>
      </c>
      <c r="EJ62" s="122">
        <v>74.040615067165476</v>
      </c>
      <c r="EK62" s="122">
        <v>841.45177520313302</v>
      </c>
      <c r="EL62" s="122">
        <v>902.75953820155598</v>
      </c>
      <c r="EM62" s="122">
        <v>890.68529385832016</v>
      </c>
      <c r="FD62">
        <v>1202.2500722045393</v>
      </c>
      <c r="FF62">
        <v>313.65427059336633</v>
      </c>
      <c r="FN62">
        <v>0</v>
      </c>
    </row>
    <row r="63" spans="1:170" x14ac:dyDescent="0.35">
      <c r="A63" s="80">
        <f>Bonding!A63</f>
        <v>108</v>
      </c>
      <c r="AE63" s="122">
        <v>-124.86596158926804</v>
      </c>
      <c r="AF63" s="122">
        <v>-148.72601617995269</v>
      </c>
      <c r="AG63" s="122"/>
      <c r="AH63" s="122">
        <v>253.8366820430922</v>
      </c>
      <c r="AI63" s="122">
        <v>465.46446342499564</v>
      </c>
      <c r="AJ63" s="122">
        <v>261.12850969745909</v>
      </c>
      <c r="AK63" s="122">
        <v>396.96131455046356</v>
      </c>
      <c r="AL63" s="122"/>
      <c r="AM63" s="122"/>
      <c r="AN63" s="122"/>
      <c r="AO63" s="122">
        <v>396.7114484602705</v>
      </c>
      <c r="AP63" s="122">
        <v>408.55054574933968</v>
      </c>
      <c r="AQ63" s="122">
        <v>424.33823647630027</v>
      </c>
      <c r="AR63" s="122">
        <v>374.26258604200717</v>
      </c>
      <c r="AS63" s="122"/>
      <c r="AT63" s="122"/>
      <c r="AU63" s="122">
        <v>355.34838458390442</v>
      </c>
      <c r="AV63" s="122">
        <v>382.90389222079131</v>
      </c>
      <c r="AW63" s="122">
        <v>381.73259511936362</v>
      </c>
      <c r="AX63" s="122">
        <v>353.12452128154712</v>
      </c>
      <c r="AY63" s="122">
        <v>356.13040912429159</v>
      </c>
      <c r="AZ63" s="122">
        <v>365.60687236900145</v>
      </c>
      <c r="BA63" s="122">
        <v>486.98157825174366</v>
      </c>
      <c r="BB63" s="122">
        <v>570.52758937242459</v>
      </c>
      <c r="BC63" s="122">
        <v>406.68178906474242</v>
      </c>
      <c r="BD63" s="122">
        <v>530.1696514630388</v>
      </c>
      <c r="BE63" s="122">
        <v>306.37040334401502</v>
      </c>
      <c r="BF63" s="122">
        <v>329.96829542958437</v>
      </c>
      <c r="BG63" s="122">
        <v>326.04339308683342</v>
      </c>
      <c r="BH63" s="122">
        <v>387.01825713427115</v>
      </c>
      <c r="BI63" s="122">
        <v>501.04996091773148</v>
      </c>
      <c r="BJ63" s="122">
        <v>447.93532730291292</v>
      </c>
      <c r="BK63" s="122">
        <v>352.92000937784775</v>
      </c>
      <c r="BL63" s="122">
        <v>341.45211798384605</v>
      </c>
      <c r="BM63" s="122">
        <v>313.40199171578126</v>
      </c>
      <c r="BN63" s="122">
        <v>263.98891267798194</v>
      </c>
      <c r="BO63" s="122">
        <v>449.40375710550683</v>
      </c>
      <c r="BP63" s="122">
        <v>471.88894125067037</v>
      </c>
      <c r="BQ63" s="122">
        <v>386.91397200056525</v>
      </c>
      <c r="BR63" s="122">
        <v>385.0751785151146</v>
      </c>
      <c r="BS63" s="122">
        <v>313.35661879801341</v>
      </c>
      <c r="BT63" s="122">
        <v>342.80328233778886</v>
      </c>
      <c r="BU63" s="122">
        <v>364.10381950142431</v>
      </c>
      <c r="BV63" s="122">
        <v>286.33813252569763</v>
      </c>
      <c r="BW63" s="122">
        <v>530.85634600424157</v>
      </c>
      <c r="BX63" s="122">
        <v>233.94819347783911</v>
      </c>
      <c r="BY63" s="122">
        <v>279.0258115351894</v>
      </c>
      <c r="BZ63" s="122">
        <v>273.75190034998167</v>
      </c>
      <c r="CA63" s="122">
        <v>498.19418287565867</v>
      </c>
      <c r="CB63" s="122">
        <v>0</v>
      </c>
      <c r="CC63" s="122"/>
      <c r="CD63" s="122"/>
      <c r="CE63" s="122">
        <v>0</v>
      </c>
      <c r="CF63" s="122">
        <v>0</v>
      </c>
      <c r="CG63" s="122">
        <v>514.33914467277896</v>
      </c>
      <c r="CH63" s="122">
        <v>444.99190296464155</v>
      </c>
      <c r="CI63" s="122">
        <v>0</v>
      </c>
      <c r="CJ63" s="122">
        <v>0</v>
      </c>
      <c r="CK63" s="122">
        <v>2949.0328998457576</v>
      </c>
      <c r="CL63" s="122">
        <v>0</v>
      </c>
      <c r="CM63" s="122">
        <v>768.75332219023846</v>
      </c>
      <c r="CN63" s="122">
        <v>435.94524006611158</v>
      </c>
      <c r="CO63" s="122">
        <v>413.14491209878037</v>
      </c>
      <c r="CP63" s="122">
        <v>298.7513861190734</v>
      </c>
      <c r="CQ63" s="122">
        <v>465.35874497664247</v>
      </c>
      <c r="CR63" s="122">
        <v>392.41614690154876</v>
      </c>
      <c r="CS63" s="122">
        <v>455.59694759052746</v>
      </c>
      <c r="CT63" s="122">
        <v>379.43989324231495</v>
      </c>
      <c r="CU63" s="122">
        <v>398.78714734085639</v>
      </c>
      <c r="CV63" s="122">
        <v>588.39872370036085</v>
      </c>
      <c r="CW63" s="122">
        <v>361.19381673314933</v>
      </c>
      <c r="CX63" s="122">
        <v>436.26055588028532</v>
      </c>
      <c r="CY63" s="122">
        <v>540</v>
      </c>
      <c r="CZ63" s="122">
        <v>473.37623372056703</v>
      </c>
      <c r="DA63" s="122">
        <v>438.39047401034389</v>
      </c>
      <c r="DB63" s="122">
        <v>418.42112942128551</v>
      </c>
      <c r="DC63" s="122">
        <v>375.73510167310002</v>
      </c>
      <c r="DD63" s="122">
        <v>379.42600002136487</v>
      </c>
      <c r="DE63" s="122">
        <v>651.64610819579252</v>
      </c>
      <c r="DF63" s="122">
        <v>395.12856112400328</v>
      </c>
      <c r="DG63" s="122">
        <v>387</v>
      </c>
      <c r="DH63" s="122">
        <v>549.01625261855315</v>
      </c>
      <c r="DI63" s="122"/>
      <c r="DJ63" s="122"/>
      <c r="DK63" s="122"/>
      <c r="DL63" s="122"/>
      <c r="DM63" s="122"/>
      <c r="DN63" s="122">
        <v>560.51082068633775</v>
      </c>
      <c r="DO63" s="122">
        <v>492.46649438570091</v>
      </c>
      <c r="DP63" s="122"/>
      <c r="DQ63" s="122">
        <v>252.66356782734186</v>
      </c>
      <c r="DR63" s="122">
        <v>0</v>
      </c>
      <c r="DS63" s="122">
        <v>0</v>
      </c>
      <c r="DT63" s="122">
        <v>526.23376137973287</v>
      </c>
      <c r="DU63" s="122">
        <v>91.512863036906737</v>
      </c>
      <c r="DV63" s="122">
        <v>180.96868133289416</v>
      </c>
      <c r="DW63" s="122">
        <v>436.71237761951096</v>
      </c>
      <c r="DX63" s="122">
        <v>515.2680073050808</v>
      </c>
      <c r="DY63" s="122">
        <v>160.14412242498219</v>
      </c>
      <c r="DZ63" s="122">
        <v>280.49733136849198</v>
      </c>
      <c r="EA63" s="122">
        <v>453.00231328533721</v>
      </c>
      <c r="EB63" s="122">
        <v>604.32202031260977</v>
      </c>
      <c r="EC63" s="122">
        <v>507.03667348408862</v>
      </c>
      <c r="ED63" s="122">
        <v>266.20277115785734</v>
      </c>
      <c r="EE63" s="122">
        <v>265.1251126693378</v>
      </c>
      <c r="EF63" s="122">
        <v>357.39682378252598</v>
      </c>
      <c r="EG63" s="122">
        <v>604.13580659202967</v>
      </c>
      <c r="EH63" s="122">
        <v>456.59259821674198</v>
      </c>
      <c r="EI63" s="122">
        <v>103.43511925839614</v>
      </c>
      <c r="EJ63" s="122">
        <v>246.29856459964759</v>
      </c>
      <c r="EK63" s="122">
        <v>674.75663336521575</v>
      </c>
      <c r="EL63" s="122">
        <v>203.85627708591051</v>
      </c>
      <c r="EM63" s="122">
        <v>496.00250826743553</v>
      </c>
      <c r="FD63">
        <v>123.26478995919513</v>
      </c>
      <c r="FF63">
        <v>0</v>
      </c>
      <c r="FN63">
        <v>0</v>
      </c>
    </row>
    <row r="64" spans="1:170" x14ac:dyDescent="0.35">
      <c r="A64" s="80">
        <f>Bonding!A64</f>
        <v>110</v>
      </c>
      <c r="AE64" s="122">
        <v>182.06864501919449</v>
      </c>
      <c r="AF64" s="122">
        <v>120.03538291719022</v>
      </c>
      <c r="AG64" s="122"/>
      <c r="AH64" s="122">
        <v>314.71028157244473</v>
      </c>
      <c r="AI64" s="122">
        <v>336.23589367227044</v>
      </c>
      <c r="AJ64" s="122">
        <v>243.18626331391275</v>
      </c>
      <c r="AK64" s="122">
        <v>329.60671909814135</v>
      </c>
      <c r="AL64" s="122"/>
      <c r="AM64" s="122"/>
      <c r="AN64" s="122"/>
      <c r="AO64" s="122">
        <v>298.01530990673734</v>
      </c>
      <c r="AP64" s="122">
        <v>336.0827949409495</v>
      </c>
      <c r="AQ64" s="122">
        <v>351.58418132022808</v>
      </c>
      <c r="AR64" s="122">
        <v>296.54088577193011</v>
      </c>
      <c r="AS64" s="122"/>
      <c r="AT64" s="122"/>
      <c r="AU64" s="122">
        <v>299.6550596809862</v>
      </c>
      <c r="AV64" s="122">
        <v>300.70537608087585</v>
      </c>
      <c r="AW64" s="122">
        <v>267.34783911581161</v>
      </c>
      <c r="AX64" s="122">
        <v>222.62736349085054</v>
      </c>
      <c r="AY64" s="122">
        <v>288.67743378311394</v>
      </c>
      <c r="AZ64" s="122">
        <v>314.72370708754551</v>
      </c>
      <c r="BA64" s="122">
        <v>435.37632979470294</v>
      </c>
      <c r="BB64" s="122">
        <v>345.06828665513933</v>
      </c>
      <c r="BC64" s="122">
        <v>88.314908219782552</v>
      </c>
      <c r="BD64" s="122">
        <v>575.0659604305647</v>
      </c>
      <c r="BE64" s="122">
        <v>222.5508561397034</v>
      </c>
      <c r="BF64" s="122">
        <v>244.382362146547</v>
      </c>
      <c r="BG64" s="122">
        <v>194.96086910323871</v>
      </c>
      <c r="BH64" s="122">
        <v>235.18834421844315</v>
      </c>
      <c r="BI64" s="122">
        <v>372.53888430295319</v>
      </c>
      <c r="BJ64" s="122">
        <v>520.80943721822814</v>
      </c>
      <c r="BK64" s="122">
        <v>736.8064524211087</v>
      </c>
      <c r="BL64" s="122">
        <v>795.24245896546608</v>
      </c>
      <c r="BM64" s="122">
        <v>621.72657106269321</v>
      </c>
      <c r="BN64" s="122">
        <v>451.99166663555911</v>
      </c>
      <c r="BO64" s="122">
        <v>186.274986171237</v>
      </c>
      <c r="BP64" s="122">
        <v>445.88496722105089</v>
      </c>
      <c r="BQ64" s="122">
        <v>265.37617536827764</v>
      </c>
      <c r="BR64" s="122">
        <v>371.65488652511448</v>
      </c>
      <c r="BS64" s="122">
        <v>325.65597306867028</v>
      </c>
      <c r="BT64" s="122">
        <v>491.62056514919891</v>
      </c>
      <c r="BU64" s="122">
        <v>663.50322803049289</v>
      </c>
      <c r="BV64" s="122">
        <v>515.90513831234921</v>
      </c>
      <c r="BW64" s="122">
        <v>319.8621117417735</v>
      </c>
      <c r="BX64" s="122">
        <v>168.68581609786835</v>
      </c>
      <c r="BY64" s="122">
        <v>0</v>
      </c>
      <c r="BZ64" s="122">
        <v>0</v>
      </c>
      <c r="CA64" s="122">
        <v>2147.1526143249866</v>
      </c>
      <c r="CB64" s="122">
        <v>0</v>
      </c>
      <c r="CC64" s="122"/>
      <c r="CD64" s="122"/>
      <c r="CE64" s="122">
        <v>70.670092346646797</v>
      </c>
      <c r="CF64" s="122">
        <v>0</v>
      </c>
      <c r="CG64" s="122">
        <v>0</v>
      </c>
      <c r="CH64" s="122">
        <v>2.3992578983801849</v>
      </c>
      <c r="CI64" s="122">
        <v>50.326208383049334</v>
      </c>
      <c r="CJ64" s="122">
        <v>165.3152536612219</v>
      </c>
      <c r="CK64" s="122">
        <v>436.9283259392941</v>
      </c>
      <c r="CL64" s="122">
        <v>0</v>
      </c>
      <c r="CM64" s="122">
        <v>381.56267023120427</v>
      </c>
      <c r="CN64" s="122">
        <v>242.97629760155664</v>
      </c>
      <c r="CO64" s="122">
        <v>159.40457756265167</v>
      </c>
      <c r="CP64" s="122">
        <v>161.30866357379927</v>
      </c>
      <c r="CQ64" s="122">
        <v>302.8542087466854</v>
      </c>
      <c r="CR64" s="122">
        <v>342.43247069709776</v>
      </c>
      <c r="CS64" s="122">
        <v>283.26999243726294</v>
      </c>
      <c r="CT64" s="122">
        <v>269.13951493982074</v>
      </c>
      <c r="CU64" s="122">
        <v>276.69957503703563</v>
      </c>
      <c r="CV64" s="122">
        <v>258.43302556509627</v>
      </c>
      <c r="CW64" s="122">
        <v>146.94769840126136</v>
      </c>
      <c r="CX64" s="122">
        <v>190.84156737654664</v>
      </c>
      <c r="CY64" s="122">
        <v>414</v>
      </c>
      <c r="CZ64" s="122">
        <v>143.67827661392417</v>
      </c>
      <c r="DA64" s="122">
        <v>0</v>
      </c>
      <c r="DB64" s="122">
        <v>0</v>
      </c>
      <c r="DC64" s="122">
        <v>0</v>
      </c>
      <c r="DD64" s="122">
        <v>0</v>
      </c>
      <c r="DE64" s="122">
        <v>0</v>
      </c>
      <c r="DF64" s="122">
        <v>631.29631572093342</v>
      </c>
      <c r="DG64" s="122">
        <v>0</v>
      </c>
      <c r="DH64" s="122">
        <v>93.909081511078611</v>
      </c>
      <c r="DI64" s="122"/>
      <c r="DJ64" s="122"/>
      <c r="DK64" s="122"/>
      <c r="DL64" s="122"/>
      <c r="DM64" s="122"/>
      <c r="DN64" s="122">
        <v>78.509820318054906</v>
      </c>
      <c r="DO64" s="122">
        <v>202.82822124623769</v>
      </c>
      <c r="DP64" s="122"/>
      <c r="DQ64" s="122">
        <v>84.825713712915373</v>
      </c>
      <c r="DR64" s="122">
        <v>0</v>
      </c>
      <c r="DS64" s="122">
        <v>0</v>
      </c>
      <c r="DT64" s="122">
        <v>429.72011061556168</v>
      </c>
      <c r="DU64" s="122">
        <v>0</v>
      </c>
      <c r="DV64" s="122">
        <v>36.792422264200823</v>
      </c>
      <c r="DW64" s="122">
        <v>42.369098774098475</v>
      </c>
      <c r="DX64" s="122">
        <v>0</v>
      </c>
      <c r="DY64" s="122">
        <v>252.46886080146191</v>
      </c>
      <c r="DZ64" s="122">
        <v>54.665032945374101</v>
      </c>
      <c r="EA64" s="122">
        <v>264.07246463680872</v>
      </c>
      <c r="EB64" s="122">
        <v>136.8950707350831</v>
      </c>
      <c r="EC64" s="122">
        <v>10.682804655587262</v>
      </c>
      <c r="ED64" s="122">
        <v>0</v>
      </c>
      <c r="EE64" s="122">
        <v>0</v>
      </c>
      <c r="EF64" s="122">
        <v>0</v>
      </c>
      <c r="EG64" s="122">
        <v>0</v>
      </c>
      <c r="EH64" s="122">
        <v>428.98957771611009</v>
      </c>
      <c r="EI64" s="122">
        <v>105.09109900070477</v>
      </c>
      <c r="EJ64" s="122">
        <v>11.569974187316589</v>
      </c>
      <c r="EK64" s="122">
        <v>0</v>
      </c>
      <c r="EL64" s="122">
        <v>271.38351801458043</v>
      </c>
      <c r="EM64" s="122">
        <v>744.30975592187076</v>
      </c>
      <c r="FD64">
        <v>310.09186067282923</v>
      </c>
      <c r="FF64">
        <v>314.09078473566404</v>
      </c>
      <c r="FN64">
        <v>0</v>
      </c>
    </row>
    <row r="65" spans="1:170" x14ac:dyDescent="0.35">
      <c r="A65" s="80">
        <f>Bonding!A65</f>
        <v>111</v>
      </c>
      <c r="AE65" s="122">
        <v>1226.8374683586765</v>
      </c>
      <c r="AF65" s="122">
        <v>287.96808542523536</v>
      </c>
      <c r="AG65" s="122"/>
      <c r="AH65" s="122">
        <v>59.657268902563359</v>
      </c>
      <c r="AI65" s="122">
        <v>447.74480429843209</v>
      </c>
      <c r="AJ65" s="122">
        <v>189.74443620272933</v>
      </c>
      <c r="AK65" s="122">
        <v>343.81351278838457</v>
      </c>
      <c r="AL65" s="122"/>
      <c r="AM65" s="122"/>
      <c r="AN65" s="122"/>
      <c r="AO65" s="122">
        <v>223.492297893933</v>
      </c>
      <c r="AP65" s="122">
        <v>311.98218805255033</v>
      </c>
      <c r="AQ65" s="122">
        <v>329.33082096111667</v>
      </c>
      <c r="AR65" s="122">
        <v>268.16122363448545</v>
      </c>
      <c r="AS65" s="122"/>
      <c r="AT65" s="122"/>
      <c r="AU65" s="122">
        <v>250.1367267819931</v>
      </c>
      <c r="AV65" s="122">
        <v>238.41327035135825</v>
      </c>
      <c r="AW65" s="122">
        <v>274.49801127474228</v>
      </c>
      <c r="AX65" s="122">
        <v>257.66679419205468</v>
      </c>
      <c r="AY65" s="122">
        <v>295.7664750916021</v>
      </c>
      <c r="AZ65" s="122">
        <v>304.20772670621216</v>
      </c>
      <c r="BA65" s="122">
        <v>274.84149479281479</v>
      </c>
      <c r="BB65" s="122">
        <v>385.97819652374551</v>
      </c>
      <c r="BC65" s="122">
        <v>397.94412163249535</v>
      </c>
      <c r="BD65" s="122">
        <v>386.54212627637105</v>
      </c>
      <c r="BE65" s="122">
        <v>304.05456511789475</v>
      </c>
      <c r="BF65" s="122">
        <v>255.51547733008687</v>
      </c>
      <c r="BG65" s="122">
        <v>203.44829184955171</v>
      </c>
      <c r="BH65" s="122">
        <v>400.99760761597253</v>
      </c>
      <c r="BI65" s="122">
        <v>343.09808826807699</v>
      </c>
      <c r="BJ65" s="122">
        <v>607.87014040534802</v>
      </c>
      <c r="BK65" s="122">
        <v>726.39090810345954</v>
      </c>
      <c r="BL65" s="122">
        <v>707.66669785922318</v>
      </c>
      <c r="BM65" s="122">
        <v>553.3840613717997</v>
      </c>
      <c r="BN65" s="122">
        <v>294.64930082798844</v>
      </c>
      <c r="BO65" s="122">
        <v>0</v>
      </c>
      <c r="BP65" s="122">
        <v>1550.3993846337746</v>
      </c>
      <c r="BQ65" s="122">
        <v>299.8914875245485</v>
      </c>
      <c r="BR65" s="122">
        <v>306.01400135107707</v>
      </c>
      <c r="BS65" s="122">
        <v>228.22465767328961</v>
      </c>
      <c r="BT65" s="122">
        <v>295.32851405897901</v>
      </c>
      <c r="BU65" s="122">
        <v>303.72248536709793</v>
      </c>
      <c r="BV65" s="122">
        <v>263.52736350892388</v>
      </c>
      <c r="BW65" s="122">
        <v>334.10924313510009</v>
      </c>
      <c r="BX65" s="122">
        <v>283.27835580226133</v>
      </c>
      <c r="BY65" s="122">
        <v>347.74048091785721</v>
      </c>
      <c r="BZ65" s="122">
        <v>272.69857355241112</v>
      </c>
      <c r="CA65" s="122">
        <v>306.81499358358911</v>
      </c>
      <c r="CB65" s="122">
        <v>0</v>
      </c>
      <c r="CC65" s="122"/>
      <c r="CD65" s="122"/>
      <c r="CE65" s="122">
        <v>125.07596414297535</v>
      </c>
      <c r="CF65" s="122">
        <v>0</v>
      </c>
      <c r="CG65" s="122">
        <v>167.49650722714151</v>
      </c>
      <c r="CH65" s="122">
        <v>232.48334412106439</v>
      </c>
      <c r="CI65" s="122">
        <v>303.21068507292756</v>
      </c>
      <c r="CJ65" s="122">
        <v>303.56859762344658</v>
      </c>
      <c r="CK65" s="122">
        <v>329.51657564804384</v>
      </c>
      <c r="CL65" s="122">
        <v>125.64390702284946</v>
      </c>
      <c r="CM65" s="122">
        <v>357.9839072920318</v>
      </c>
      <c r="CN65" s="122">
        <v>311.21516638987583</v>
      </c>
      <c r="CO65" s="122">
        <v>320.91532500440172</v>
      </c>
      <c r="CP65" s="122">
        <v>312.31138085674115</v>
      </c>
      <c r="CQ65" s="122">
        <v>358.07300840114215</v>
      </c>
      <c r="CR65" s="122">
        <v>326.31172778011887</v>
      </c>
      <c r="CS65" s="122">
        <v>371.10163852757518</v>
      </c>
      <c r="CT65" s="122">
        <v>367.62492462426582</v>
      </c>
      <c r="CU65" s="122">
        <v>344.72073866341253</v>
      </c>
      <c r="CV65" s="122">
        <v>460.33999678590811</v>
      </c>
      <c r="CW65" s="122">
        <v>298.32676708517459</v>
      </c>
      <c r="CX65" s="122">
        <v>337.58514518009025</v>
      </c>
      <c r="CY65" s="122">
        <v>423</v>
      </c>
      <c r="CZ65" s="122">
        <v>348.34482726858511</v>
      </c>
      <c r="DA65" s="122">
        <v>369.15758031322639</v>
      </c>
      <c r="DB65" s="122">
        <v>353.70260031309624</v>
      </c>
      <c r="DC65" s="122">
        <v>413.10486094615248</v>
      </c>
      <c r="DD65" s="122">
        <v>404.18874503735003</v>
      </c>
      <c r="DE65" s="122">
        <v>668.73623732237434</v>
      </c>
      <c r="DF65" s="122">
        <v>0</v>
      </c>
      <c r="DG65" s="122">
        <v>225</v>
      </c>
      <c r="DH65" s="122">
        <v>454.81245074973339</v>
      </c>
      <c r="DI65" s="122"/>
      <c r="DJ65" s="122"/>
      <c r="DK65" s="122"/>
      <c r="DL65" s="122"/>
      <c r="DM65" s="122"/>
      <c r="DN65" s="122">
        <v>244.41304931434081</v>
      </c>
      <c r="DO65" s="122">
        <v>368.07395541036533</v>
      </c>
      <c r="DP65" s="122"/>
      <c r="DQ65" s="122">
        <v>764.67618537505359</v>
      </c>
      <c r="DR65" s="122">
        <v>0</v>
      </c>
      <c r="DS65" s="122">
        <v>0</v>
      </c>
      <c r="DT65" s="122">
        <v>324.71012251339027</v>
      </c>
      <c r="DU65" s="122">
        <v>0</v>
      </c>
      <c r="DV65" s="122">
        <v>0</v>
      </c>
      <c r="DW65" s="122">
        <v>0</v>
      </c>
      <c r="DX65" s="122">
        <v>0</v>
      </c>
      <c r="DY65" s="122">
        <v>147.6519954105982</v>
      </c>
      <c r="DZ65" s="122">
        <v>164.37180909240664</v>
      </c>
      <c r="EA65" s="122">
        <v>178.33563498252067</v>
      </c>
      <c r="EB65" s="122">
        <v>385.91876761049923</v>
      </c>
      <c r="EC65" s="122">
        <v>264.21935774815449</v>
      </c>
      <c r="ED65" s="122">
        <v>182.38538865710504</v>
      </c>
      <c r="EE65" s="122">
        <v>189.74332261769507</v>
      </c>
      <c r="EF65" s="122">
        <v>589.29133093725602</v>
      </c>
      <c r="EG65" s="122">
        <v>1709.630754427194</v>
      </c>
      <c r="EH65" s="122">
        <v>0</v>
      </c>
      <c r="EI65" s="122">
        <v>241.24134807759592</v>
      </c>
      <c r="EJ65" s="122">
        <v>68.182915633390579</v>
      </c>
      <c r="EK65" s="122">
        <v>35.08339860570441</v>
      </c>
      <c r="EL65" s="122">
        <v>113.26351447420321</v>
      </c>
      <c r="EM65" s="122">
        <v>0</v>
      </c>
      <c r="FD65">
        <v>0</v>
      </c>
      <c r="FF65">
        <v>0</v>
      </c>
      <c r="FN65">
        <v>0</v>
      </c>
    </row>
    <row r="66" spans="1:170" x14ac:dyDescent="0.35">
      <c r="A66" s="80">
        <f>Bonding!A66</f>
        <v>112</v>
      </c>
      <c r="AE66" s="122">
        <v>-47.794760821386525</v>
      </c>
      <c r="AF66" s="122">
        <v>63.032339063300604</v>
      </c>
      <c r="AG66" s="122"/>
      <c r="AH66" s="122">
        <v>75.086931978549259</v>
      </c>
      <c r="AI66" s="122">
        <v>90.39013660385956</v>
      </c>
      <c r="AJ66" s="122">
        <v>0</v>
      </c>
      <c r="AK66" s="122">
        <v>73.031951576527248</v>
      </c>
      <c r="AL66" s="122"/>
      <c r="AM66" s="122"/>
      <c r="AN66" s="122"/>
      <c r="AO66" s="122">
        <v>71.361761377840452</v>
      </c>
      <c r="AP66" s="122">
        <v>85.71043997082019</v>
      </c>
      <c r="AQ66" s="122">
        <v>76.443893330170525</v>
      </c>
      <c r="AR66" s="122">
        <v>35.307903529218052</v>
      </c>
      <c r="AS66" s="122"/>
      <c r="AT66" s="122"/>
      <c r="AU66" s="122">
        <v>32.536375503658668</v>
      </c>
      <c r="AV66" s="122">
        <v>15.608133619326592</v>
      </c>
      <c r="AW66" s="122">
        <v>54.962251931987034</v>
      </c>
      <c r="AX66" s="122">
        <v>50.155131655239195</v>
      </c>
      <c r="AY66" s="122">
        <v>77.451663710833472</v>
      </c>
      <c r="AZ66" s="122">
        <v>79.661893824587139</v>
      </c>
      <c r="BA66" s="122">
        <v>81.54951610222804</v>
      </c>
      <c r="BB66" s="122">
        <v>97.151216955393267</v>
      </c>
      <c r="BC66" s="122">
        <v>87.386786038635464</v>
      </c>
      <c r="BD66" s="122">
        <v>102.36724022164016</v>
      </c>
      <c r="BE66" s="122">
        <v>69.552106205772972</v>
      </c>
      <c r="BF66" s="122">
        <v>85.913305243158888</v>
      </c>
      <c r="BG66" s="122">
        <v>44.155905419786151</v>
      </c>
      <c r="BH66" s="122">
        <v>59.229911189205943</v>
      </c>
      <c r="BI66" s="122">
        <v>102.65367947148518</v>
      </c>
      <c r="BJ66" s="122">
        <v>112.43845597866283</v>
      </c>
      <c r="BK66" s="122">
        <v>114.7040238522552</v>
      </c>
      <c r="BL66" s="122">
        <v>134.40548476129263</v>
      </c>
      <c r="BM66" s="122">
        <v>186.3607219266101</v>
      </c>
      <c r="BN66" s="122">
        <v>292.5606071418128</v>
      </c>
      <c r="BO66" s="122">
        <v>0</v>
      </c>
      <c r="BP66" s="122">
        <v>314.96977660141607</v>
      </c>
      <c r="BQ66" s="122">
        <v>119.29725472386886</v>
      </c>
      <c r="BR66" s="122">
        <v>59.537387428251876</v>
      </c>
      <c r="BS66" s="122">
        <v>59.256301106010895</v>
      </c>
      <c r="BT66" s="122">
        <v>68.419405826321494</v>
      </c>
      <c r="BU66" s="122">
        <v>90.725740300629667</v>
      </c>
      <c r="BV66" s="122">
        <v>84.816937729704819</v>
      </c>
      <c r="BW66" s="122">
        <v>89.588212320589278</v>
      </c>
      <c r="BX66" s="122">
        <v>96.189224938372845</v>
      </c>
      <c r="BY66" s="122">
        <v>76.863156068099372</v>
      </c>
      <c r="BZ66" s="122">
        <v>45.535301105166454</v>
      </c>
      <c r="CA66" s="122">
        <v>65.447211242115941</v>
      </c>
      <c r="CB66" s="122">
        <v>0</v>
      </c>
      <c r="CC66" s="122"/>
      <c r="CD66" s="122"/>
      <c r="CE66" s="122">
        <v>356.62442443064953</v>
      </c>
      <c r="CF66" s="122">
        <v>111.79079346697146</v>
      </c>
      <c r="CG66" s="122">
        <v>96.099431168464207</v>
      </c>
      <c r="CH66" s="122">
        <v>58.128150634168904</v>
      </c>
      <c r="CI66" s="122">
        <v>81.843055458810284</v>
      </c>
      <c r="CJ66" s="122">
        <v>80.338084686456256</v>
      </c>
      <c r="CK66" s="122">
        <v>85.830979195296493</v>
      </c>
      <c r="CL66" s="122">
        <v>29.158895959227277</v>
      </c>
      <c r="CM66" s="122">
        <v>83.242558445837091</v>
      </c>
      <c r="CN66" s="122">
        <v>98.766301751485216</v>
      </c>
      <c r="CO66" s="122">
        <v>108.03158941709961</v>
      </c>
      <c r="CP66" s="122">
        <v>161.7578096628657</v>
      </c>
      <c r="CQ66" s="122">
        <v>148.18461432955908</v>
      </c>
      <c r="CR66" s="122">
        <v>122.7689881733376</v>
      </c>
      <c r="CS66" s="122">
        <v>163.69485156336225</v>
      </c>
      <c r="CT66" s="122">
        <v>122.58874998144599</v>
      </c>
      <c r="CU66" s="122">
        <v>126.58029873957074</v>
      </c>
      <c r="CV66" s="122">
        <v>40.525990697373253</v>
      </c>
      <c r="CW66" s="122">
        <v>0</v>
      </c>
      <c r="CX66" s="122">
        <v>0</v>
      </c>
      <c r="CY66" s="122">
        <v>261</v>
      </c>
      <c r="CZ66" s="122">
        <v>0</v>
      </c>
      <c r="DA66" s="122">
        <v>0</v>
      </c>
      <c r="DB66" s="122">
        <v>0</v>
      </c>
      <c r="DC66" s="122">
        <v>72.723217617924234</v>
      </c>
      <c r="DD66" s="122">
        <v>116.00671142730923</v>
      </c>
      <c r="DE66" s="122">
        <v>76.204038988467275</v>
      </c>
      <c r="DF66" s="122">
        <v>169.97038780552722</v>
      </c>
      <c r="DG66" s="122">
        <v>63</v>
      </c>
      <c r="DH66" s="122">
        <v>129.82354941312315</v>
      </c>
      <c r="DI66" s="122"/>
      <c r="DJ66" s="122"/>
      <c r="DK66" s="122"/>
      <c r="DL66" s="122"/>
      <c r="DM66" s="122"/>
      <c r="DN66" s="122">
        <v>0</v>
      </c>
      <c r="DO66" s="122">
        <v>154.79320859752374</v>
      </c>
      <c r="DP66" s="122"/>
      <c r="DQ66" s="122">
        <v>0</v>
      </c>
      <c r="DR66" s="122">
        <v>0</v>
      </c>
      <c r="DS66" s="122">
        <v>0</v>
      </c>
      <c r="DT66" s="122">
        <v>98.687666593197036</v>
      </c>
      <c r="DU66" s="122">
        <v>0</v>
      </c>
      <c r="DV66" s="122">
        <v>0</v>
      </c>
      <c r="DW66" s="122">
        <v>19.111507303108091</v>
      </c>
      <c r="DX66" s="122">
        <v>7.1899221223992464</v>
      </c>
      <c r="DY66" s="122">
        <v>204.45630877102818</v>
      </c>
      <c r="DZ66" s="122">
        <v>254.53092028891987</v>
      </c>
      <c r="EA66" s="122">
        <v>49.150334137140575</v>
      </c>
      <c r="EB66" s="122">
        <v>0</v>
      </c>
      <c r="EC66" s="122">
        <v>0</v>
      </c>
      <c r="ED66" s="122">
        <v>0</v>
      </c>
      <c r="EE66" s="122">
        <v>0</v>
      </c>
      <c r="EF66" s="122">
        <v>0</v>
      </c>
      <c r="EG66" s="122">
        <v>0</v>
      </c>
      <c r="EH66" s="122">
        <v>37.7064809632421</v>
      </c>
      <c r="EI66" s="122">
        <v>0</v>
      </c>
      <c r="EJ66" s="122">
        <v>0</v>
      </c>
      <c r="EK66" s="122">
        <v>0</v>
      </c>
      <c r="EL66" s="122">
        <v>0</v>
      </c>
      <c r="EM66" s="122">
        <v>0</v>
      </c>
      <c r="FD66">
        <v>46.190987267939491</v>
      </c>
      <c r="FF66">
        <v>52.1296018071926</v>
      </c>
      <c r="FN66">
        <v>0</v>
      </c>
    </row>
    <row r="67" spans="1:170" x14ac:dyDescent="0.35">
      <c r="A67" s="80">
        <f>Bonding!A67</f>
        <v>113</v>
      </c>
      <c r="AE67" s="122">
        <v>-306.03194883124894</v>
      </c>
      <c r="AF67" s="122">
        <v>-11.837123528555029</v>
      </c>
      <c r="AG67" s="122"/>
      <c r="AH67" s="122">
        <v>312.3335938234697</v>
      </c>
      <c r="AI67" s="122">
        <v>284.72133607618093</v>
      </c>
      <c r="AJ67" s="122">
        <v>205.58780250053152</v>
      </c>
      <c r="AK67" s="122">
        <v>249.3337942310468</v>
      </c>
      <c r="AL67" s="122"/>
      <c r="AM67" s="122"/>
      <c r="AN67" s="122"/>
      <c r="AO67" s="122">
        <v>198.04104021068821</v>
      </c>
      <c r="AP67" s="122">
        <v>162.01382679224031</v>
      </c>
      <c r="AQ67" s="122">
        <v>152.53606415085954</v>
      </c>
      <c r="AR67" s="122">
        <v>0</v>
      </c>
      <c r="AS67" s="122"/>
      <c r="AT67" s="122"/>
      <c r="AU67" s="122">
        <v>178.96446935431223</v>
      </c>
      <c r="AV67" s="122">
        <v>178.51154975736284</v>
      </c>
      <c r="AW67" s="122">
        <v>177.51205328527647</v>
      </c>
      <c r="AX67" s="122">
        <v>213.0037566124829</v>
      </c>
      <c r="AY67" s="122">
        <v>136.56465299711019</v>
      </c>
      <c r="AZ67" s="122">
        <v>467.71528023312061</v>
      </c>
      <c r="BA67" s="122">
        <v>562.65884552404236</v>
      </c>
      <c r="BB67" s="122">
        <v>1232.831967973191</v>
      </c>
      <c r="BC67" s="122">
        <v>238.72293513143049</v>
      </c>
      <c r="BD67" s="122">
        <v>0</v>
      </c>
      <c r="BE67" s="122">
        <v>0</v>
      </c>
      <c r="BF67" s="122">
        <v>223.17103936269609</v>
      </c>
      <c r="BG67" s="122">
        <v>0</v>
      </c>
      <c r="BH67" s="122">
        <v>0</v>
      </c>
      <c r="BI67" s="122">
        <v>1212.5654908406586</v>
      </c>
      <c r="BJ67" s="122">
        <v>260.28909115804282</v>
      </c>
      <c r="BK67" s="122">
        <v>272.58909471036861</v>
      </c>
      <c r="BL67" s="122">
        <v>281.97599945508767</v>
      </c>
      <c r="BM67" s="122">
        <v>204.63598505908192</v>
      </c>
      <c r="BN67" s="122">
        <v>197.91858312166519</v>
      </c>
      <c r="BO67" s="122">
        <v>144.72544891055674</v>
      </c>
      <c r="BP67" s="122">
        <v>359.21710566926276</v>
      </c>
      <c r="BQ67" s="122">
        <v>185.48191125143288</v>
      </c>
      <c r="BR67" s="122">
        <v>161.14443382663453</v>
      </c>
      <c r="BS67" s="122">
        <v>119.70641630132693</v>
      </c>
      <c r="BT67" s="122">
        <v>213.47321296390538</v>
      </c>
      <c r="BU67" s="122">
        <v>239.32239839553543</v>
      </c>
      <c r="BV67" s="122">
        <v>246.57482548070575</v>
      </c>
      <c r="BW67" s="122">
        <v>286.01618264377686</v>
      </c>
      <c r="BX67" s="122">
        <v>263.39805568539873</v>
      </c>
      <c r="BY67" s="122">
        <v>266.27341220958948</v>
      </c>
      <c r="BZ67" s="122">
        <v>89.448244981950282</v>
      </c>
      <c r="CA67" s="122">
        <v>418.4388567860106</v>
      </c>
      <c r="CB67" s="122">
        <v>0</v>
      </c>
      <c r="CC67" s="122"/>
      <c r="CD67" s="122"/>
      <c r="CE67" s="122">
        <v>276.0101082118033</v>
      </c>
      <c r="CF67" s="122">
        <v>341.08827269230102</v>
      </c>
      <c r="CG67" s="122">
        <v>254.17518785324475</v>
      </c>
      <c r="CH67" s="122">
        <v>198.53480164574177</v>
      </c>
      <c r="CI67" s="122">
        <v>235.78358483059449</v>
      </c>
      <c r="CJ67" s="122">
        <v>246.01738971725055</v>
      </c>
      <c r="CK67" s="122">
        <v>244.13868160828437</v>
      </c>
      <c r="CL67" s="122">
        <v>95.597233587536266</v>
      </c>
      <c r="CM67" s="122">
        <v>286.54818885896373</v>
      </c>
      <c r="CN67" s="122">
        <v>266.57972298081421</v>
      </c>
      <c r="CO67" s="122">
        <v>266.71011820958677</v>
      </c>
      <c r="CP67" s="122">
        <v>258.31035866437975</v>
      </c>
      <c r="CQ67" s="122">
        <v>272.9774923625352</v>
      </c>
      <c r="CR67" s="122">
        <v>233.78689535233738</v>
      </c>
      <c r="CS67" s="122">
        <v>282.60340992093978</v>
      </c>
      <c r="CT67" s="122">
        <v>232.13563279011717</v>
      </c>
      <c r="CU67" s="122">
        <v>234.26710222598504</v>
      </c>
      <c r="CV67" s="122">
        <v>265.67403420005616</v>
      </c>
      <c r="CW67" s="122">
        <v>242.55961672548727</v>
      </c>
      <c r="CX67" s="122">
        <v>255.00840156455678</v>
      </c>
      <c r="CY67" s="122">
        <v>315</v>
      </c>
      <c r="CZ67" s="122">
        <v>199.49384435494122</v>
      </c>
      <c r="DA67" s="122">
        <v>211.38008061870386</v>
      </c>
      <c r="DB67" s="122">
        <v>128.52076664031634</v>
      </c>
      <c r="DC67" s="122">
        <v>230.02752064806631</v>
      </c>
      <c r="DD67" s="122">
        <v>281.77876934939877</v>
      </c>
      <c r="DE67" s="122">
        <v>313.72580243153521</v>
      </c>
      <c r="DF67" s="122">
        <v>270.73000501507903</v>
      </c>
      <c r="DG67" s="122">
        <v>315</v>
      </c>
      <c r="DH67" s="122">
        <v>340.8560013601321</v>
      </c>
      <c r="DI67" s="122"/>
      <c r="DJ67" s="122"/>
      <c r="DK67" s="122"/>
      <c r="DL67" s="122"/>
      <c r="DM67" s="122"/>
      <c r="DN67" s="122">
        <v>401.11381372255403</v>
      </c>
      <c r="DO67" s="122">
        <v>256.10224621733829</v>
      </c>
      <c r="DP67" s="122"/>
      <c r="DQ67" s="122">
        <v>0</v>
      </c>
      <c r="DR67" s="122">
        <v>0</v>
      </c>
      <c r="DS67" s="122">
        <v>0</v>
      </c>
      <c r="DT67" s="122">
        <v>383.64450288816596</v>
      </c>
      <c r="DU67" s="122">
        <v>0</v>
      </c>
      <c r="DV67" s="122">
        <v>0</v>
      </c>
      <c r="DW67" s="122">
        <v>104.70941097909828</v>
      </c>
      <c r="DX67" s="122">
        <v>0</v>
      </c>
      <c r="DY67" s="122">
        <v>0</v>
      </c>
      <c r="DZ67" s="122">
        <v>0</v>
      </c>
      <c r="EA67" s="122">
        <v>242.41500934843913</v>
      </c>
      <c r="EB67" s="122">
        <v>773.86488088567376</v>
      </c>
      <c r="EC67" s="122">
        <v>0</v>
      </c>
      <c r="ED67" s="122">
        <v>381.21327143045391</v>
      </c>
      <c r="EE67" s="122">
        <v>50.967038155607746</v>
      </c>
      <c r="EF67" s="122">
        <v>0</v>
      </c>
      <c r="EG67" s="122">
        <v>222.84768912813283</v>
      </c>
      <c r="EH67" s="122">
        <v>462.28338753020978</v>
      </c>
      <c r="EI67" s="122">
        <v>0</v>
      </c>
      <c r="EJ67" s="122">
        <v>139.56841075381956</v>
      </c>
      <c r="EK67" s="122">
        <v>0</v>
      </c>
      <c r="EL67" s="122">
        <v>0</v>
      </c>
      <c r="EM67" s="122">
        <v>0</v>
      </c>
      <c r="FD67">
        <v>163.86372703330085</v>
      </c>
      <c r="FF67">
        <v>184.93111635259334</v>
      </c>
      <c r="FN67">
        <v>0</v>
      </c>
    </row>
    <row r="68" spans="1:170" x14ac:dyDescent="0.35">
      <c r="A68" s="80">
        <f>Bonding!A68</f>
        <v>114</v>
      </c>
      <c r="AE68" s="122">
        <v>154.91686969479099</v>
      </c>
      <c r="AF68" s="122">
        <v>184.05776164539296</v>
      </c>
      <c r="AG68" s="122"/>
      <c r="AH68" s="122">
        <v>175.81206737933337</v>
      </c>
      <c r="AI68" s="122">
        <v>189.53170853236389</v>
      </c>
      <c r="AJ68" s="122">
        <v>209.6532077041519</v>
      </c>
      <c r="AK68" s="122">
        <v>227.45939334147894</v>
      </c>
      <c r="AL68" s="122"/>
      <c r="AM68" s="122"/>
      <c r="AN68" s="122"/>
      <c r="AO68" s="122">
        <v>244.06722062408778</v>
      </c>
      <c r="AP68" s="122">
        <v>233.77339825280222</v>
      </c>
      <c r="AQ68" s="122">
        <v>227.9836205456869</v>
      </c>
      <c r="AR68" s="122">
        <v>158.76888737328736</v>
      </c>
      <c r="AS68" s="122"/>
      <c r="AT68" s="122"/>
      <c r="AU68" s="122">
        <v>230.11534753673465</v>
      </c>
      <c r="AV68" s="122">
        <v>215.13470610401362</v>
      </c>
      <c r="AW68" s="122">
        <v>201.17717011398534</v>
      </c>
      <c r="AX68" s="122">
        <v>170.96166572396692</v>
      </c>
      <c r="AY68" s="122">
        <v>195.50437397623401</v>
      </c>
      <c r="AZ68" s="122">
        <v>202.3277703116411</v>
      </c>
      <c r="BA68" s="122">
        <v>217.98898915627703</v>
      </c>
      <c r="BB68" s="122">
        <v>234.99616016510805</v>
      </c>
      <c r="BC68" s="122">
        <v>219.71004291080001</v>
      </c>
      <c r="BD68" s="122">
        <v>253.04639301049696</v>
      </c>
      <c r="BE68" s="122">
        <v>210.01903515100508</v>
      </c>
      <c r="BF68" s="122">
        <v>212.15619801238452</v>
      </c>
      <c r="BG68" s="122">
        <v>197.49101000201333</v>
      </c>
      <c r="BH68" s="122">
        <v>213.10769854386982</v>
      </c>
      <c r="BI68" s="122">
        <v>227.95500046729484</v>
      </c>
      <c r="BJ68" s="122">
        <v>231.31404276041215</v>
      </c>
      <c r="BK68" s="122">
        <v>187.49499440006713</v>
      </c>
      <c r="BL68" s="122">
        <v>176.22453786518685</v>
      </c>
      <c r="BM68" s="122">
        <v>165.59768108117726</v>
      </c>
      <c r="BN68" s="122">
        <v>160.53858661555381</v>
      </c>
      <c r="BO68" s="122">
        <v>125.76439190993678</v>
      </c>
      <c r="BP68" s="122">
        <v>268.1628010029462</v>
      </c>
      <c r="BQ68" s="122">
        <v>205.55381665252852</v>
      </c>
      <c r="BR68" s="122">
        <v>230.0924772285999</v>
      </c>
      <c r="BS68" s="122">
        <v>151.36484839651575</v>
      </c>
      <c r="BT68" s="122">
        <v>162.59502491366518</v>
      </c>
      <c r="BU68" s="122">
        <v>117.28501077414901</v>
      </c>
      <c r="BV68" s="122">
        <v>77.707113247148399</v>
      </c>
      <c r="BW68" s="122">
        <v>356.00455821655726</v>
      </c>
      <c r="BX68" s="122">
        <v>95.754619789141643</v>
      </c>
      <c r="BY68" s="122">
        <v>152.05089575815927</v>
      </c>
      <c r="BZ68" s="122">
        <v>189.77697867312301</v>
      </c>
      <c r="CA68" s="122">
        <v>269.06322748551435</v>
      </c>
      <c r="CB68" s="122">
        <v>116.29643126184628</v>
      </c>
      <c r="CC68" s="122"/>
      <c r="CD68" s="122"/>
      <c r="CE68" s="122">
        <v>432.69932368575502</v>
      </c>
      <c r="CF68" s="122">
        <v>1128.1595268075223</v>
      </c>
      <c r="CG68" s="122">
        <v>551.89826155263825</v>
      </c>
      <c r="CH68" s="122">
        <v>294.185172093181</v>
      </c>
      <c r="CI68" s="122">
        <v>270.27908511912784</v>
      </c>
      <c r="CJ68" s="122">
        <v>270.80252748376125</v>
      </c>
      <c r="CK68" s="122">
        <v>187.14960337142821</v>
      </c>
      <c r="CL68" s="122">
        <v>60.53958485681018</v>
      </c>
      <c r="CM68" s="122">
        <v>357.68359478497916</v>
      </c>
      <c r="CN68" s="122">
        <v>268.8632328369174</v>
      </c>
      <c r="CO68" s="122">
        <v>220.39587182585134</v>
      </c>
      <c r="CP68" s="122">
        <v>223.27557170225623</v>
      </c>
      <c r="CQ68" s="122">
        <v>251.10957558447754</v>
      </c>
      <c r="CR68" s="122">
        <v>223.65211680154741</v>
      </c>
      <c r="CS68" s="122">
        <v>219.50465899604839</v>
      </c>
      <c r="CT68" s="122">
        <v>221.56359199844928</v>
      </c>
      <c r="CU68" s="122">
        <v>240.09890968631188</v>
      </c>
      <c r="CV68" s="122">
        <v>297.12404435046773</v>
      </c>
      <c r="CW68" s="122">
        <v>233.46676653365625</v>
      </c>
      <c r="CX68" s="122">
        <v>240.44305575368642</v>
      </c>
      <c r="CY68" s="122">
        <v>297</v>
      </c>
      <c r="CZ68" s="122">
        <v>293.50044169481879</v>
      </c>
      <c r="DA68" s="122">
        <v>285.53983263795948</v>
      </c>
      <c r="DB68" s="122">
        <v>231.62870883585865</v>
      </c>
      <c r="DC68" s="122">
        <v>205.07957642002091</v>
      </c>
      <c r="DD68" s="122">
        <v>219.07933990248037</v>
      </c>
      <c r="DE68" s="122">
        <v>547.69875128200772</v>
      </c>
      <c r="DF68" s="122">
        <v>0</v>
      </c>
      <c r="DG68" s="122">
        <v>243</v>
      </c>
      <c r="DH68" s="122">
        <v>349.15411997554344</v>
      </c>
      <c r="DI68" s="122"/>
      <c r="DJ68" s="122"/>
      <c r="DK68" s="122"/>
      <c r="DL68" s="122"/>
      <c r="DM68" s="122"/>
      <c r="DN68" s="122">
        <v>344.08110012266764</v>
      </c>
      <c r="DO68" s="122">
        <v>328.12670182610447</v>
      </c>
      <c r="DP68" s="122"/>
      <c r="DQ68" s="122">
        <v>39.241190323192271</v>
      </c>
      <c r="DR68" s="122">
        <v>0</v>
      </c>
      <c r="DS68" s="122">
        <v>0</v>
      </c>
      <c r="DT68" s="122">
        <v>294.9149167093816</v>
      </c>
      <c r="DU68" s="122">
        <v>0</v>
      </c>
      <c r="DV68" s="122">
        <v>0</v>
      </c>
      <c r="DW68" s="122">
        <v>88.02136518012837</v>
      </c>
      <c r="DX68" s="122">
        <v>46.639339883270338</v>
      </c>
      <c r="DY68" s="122">
        <v>0</v>
      </c>
      <c r="DZ68" s="122">
        <v>0</v>
      </c>
      <c r="EA68" s="122">
        <v>202.49145991173123</v>
      </c>
      <c r="EB68" s="122">
        <v>0</v>
      </c>
      <c r="EC68" s="122">
        <v>0</v>
      </c>
      <c r="ED68" s="122">
        <v>0</v>
      </c>
      <c r="EE68" s="122">
        <v>141.69949579973755</v>
      </c>
      <c r="EF68" s="122">
        <v>376.16780963306599</v>
      </c>
      <c r="EG68" s="122">
        <v>647.42113408294551</v>
      </c>
      <c r="EH68" s="122">
        <v>0</v>
      </c>
      <c r="EI68" s="122">
        <v>278.461404046854</v>
      </c>
      <c r="EJ68" s="122">
        <v>199.03851478652217</v>
      </c>
      <c r="EK68" s="122">
        <v>318.18424495091881</v>
      </c>
      <c r="EL68" s="122">
        <v>0</v>
      </c>
      <c r="EM68" s="122">
        <v>0</v>
      </c>
      <c r="FD68">
        <v>72.234726472770021</v>
      </c>
      <c r="FF68">
        <v>553.09514485573129</v>
      </c>
      <c r="FN68">
        <v>0</v>
      </c>
    </row>
    <row r="69" spans="1:170" x14ac:dyDescent="0.35">
      <c r="A69" s="80">
        <f>Bonding!A69</f>
        <v>115</v>
      </c>
      <c r="AE69" s="122">
        <v>-177.88135877798379</v>
      </c>
      <c r="AF69" s="122">
        <v>-258.92380095169995</v>
      </c>
      <c r="AG69" s="122"/>
      <c r="AH69" s="122">
        <v>-11.686206848108068</v>
      </c>
      <c r="AI69" s="122">
        <v>443.68686566752848</v>
      </c>
      <c r="AJ69" s="122">
        <v>292.57313044596822</v>
      </c>
      <c r="AK69" s="122">
        <v>288.15824819794017</v>
      </c>
      <c r="AL69" s="122"/>
      <c r="AM69" s="122"/>
      <c r="AN69" s="122"/>
      <c r="AO69" s="122">
        <v>242.06981367711307</v>
      </c>
      <c r="AP69" s="122">
        <v>785.6373244748595</v>
      </c>
      <c r="AQ69" s="122">
        <v>183.39352699004544</v>
      </c>
      <c r="AR69" s="122">
        <v>191.28723453581753</v>
      </c>
      <c r="AS69" s="122"/>
      <c r="AT69" s="122"/>
      <c r="AU69" s="122">
        <v>130.13754452228537</v>
      </c>
      <c r="AV69" s="122">
        <v>145.93672074108014</v>
      </c>
      <c r="AW69" s="122">
        <v>353.24706245285853</v>
      </c>
      <c r="AX69" s="122">
        <v>347.86230101523307</v>
      </c>
      <c r="AY69" s="122">
        <v>233.70170696027171</v>
      </c>
      <c r="AZ69" s="122">
        <v>249.30262012799164</v>
      </c>
      <c r="BA69" s="122">
        <v>311.04747721509079</v>
      </c>
      <c r="BB69" s="122">
        <v>406.28124389731721</v>
      </c>
      <c r="BC69" s="122">
        <v>392.49478833775902</v>
      </c>
      <c r="BD69" s="122">
        <v>248.1615622486328</v>
      </c>
      <c r="BE69" s="122">
        <v>175.73516053758817</v>
      </c>
      <c r="BF69" s="122">
        <v>149.02038953710939</v>
      </c>
      <c r="BG69" s="122">
        <v>352.30029317668988</v>
      </c>
      <c r="BH69" s="122">
        <v>0</v>
      </c>
      <c r="BI69" s="122">
        <v>1300.6736644096861</v>
      </c>
      <c r="BJ69" s="122">
        <v>243.29781900179049</v>
      </c>
      <c r="BK69" s="122">
        <v>154.24294023360466</v>
      </c>
      <c r="BL69" s="122">
        <v>132.40211090266689</v>
      </c>
      <c r="BM69" s="122">
        <v>103.24232983812276</v>
      </c>
      <c r="BN69" s="122">
        <v>536.44357086656191</v>
      </c>
      <c r="BO69" s="122">
        <v>0</v>
      </c>
      <c r="BP69" s="122">
        <v>906.77407058394931</v>
      </c>
      <c r="BQ69" s="122">
        <v>0</v>
      </c>
      <c r="BR69" s="122">
        <v>829.94331949068112</v>
      </c>
      <c r="BS69" s="122">
        <v>0</v>
      </c>
      <c r="BT69" s="122">
        <v>420.44893039774007</v>
      </c>
      <c r="BU69" s="122">
        <v>145.64246854129095</v>
      </c>
      <c r="BV69" s="122">
        <v>109.1296943700282</v>
      </c>
      <c r="BW69" s="122">
        <v>369.25090116018134</v>
      </c>
      <c r="BX69" s="122">
        <v>162.23618862894565</v>
      </c>
      <c r="BY69" s="122">
        <v>240.723085588158</v>
      </c>
      <c r="BZ69" s="122">
        <v>107.62897908598286</v>
      </c>
      <c r="CA69" s="122">
        <v>490.06620998717915</v>
      </c>
      <c r="CB69" s="122">
        <v>0</v>
      </c>
      <c r="CC69" s="122"/>
      <c r="CD69" s="122"/>
      <c r="CE69" s="122">
        <v>541.63697598584326</v>
      </c>
      <c r="CF69" s="122">
        <v>2263.8936709940358</v>
      </c>
      <c r="CG69" s="122">
        <v>211.57842410880988</v>
      </c>
      <c r="CH69" s="122">
        <v>148.64590703951762</v>
      </c>
      <c r="CI69" s="122">
        <v>180.80849150289981</v>
      </c>
      <c r="CJ69" s="122">
        <v>274.67778477011842</v>
      </c>
      <c r="CK69" s="122">
        <v>346.11368434714399</v>
      </c>
      <c r="CL69" s="122">
        <v>0</v>
      </c>
      <c r="CM69" s="122">
        <v>601.48025942413994</v>
      </c>
      <c r="CN69" s="122">
        <v>498.4445199236842</v>
      </c>
      <c r="CO69" s="122">
        <v>342.70226891934021</v>
      </c>
      <c r="CP69" s="122">
        <v>394.73878001363437</v>
      </c>
      <c r="CQ69" s="122">
        <v>372.23101969847767</v>
      </c>
      <c r="CR69" s="122">
        <v>325.22257936903128</v>
      </c>
      <c r="CS69" s="122">
        <v>452.35042210982118</v>
      </c>
      <c r="CT69" s="122">
        <v>554.10326380766412</v>
      </c>
      <c r="CU69" s="122">
        <v>563.63802953892798</v>
      </c>
      <c r="CV69" s="122">
        <v>408.13578364604609</v>
      </c>
      <c r="CW69" s="122">
        <v>420.54124783105163</v>
      </c>
      <c r="CX69" s="122">
        <v>475.2152455011734</v>
      </c>
      <c r="CY69" s="122">
        <v>414</v>
      </c>
      <c r="CZ69" s="122">
        <v>307.03870123019669</v>
      </c>
      <c r="DA69" s="122">
        <v>609.75065891572967</v>
      </c>
      <c r="DB69" s="122">
        <v>381.27270974901097</v>
      </c>
      <c r="DC69" s="122">
        <v>820.22324517023742</v>
      </c>
      <c r="DD69" s="122">
        <v>1262.7492020801694</v>
      </c>
      <c r="DE69" s="122">
        <v>443.6626109321337</v>
      </c>
      <c r="DF69" s="122">
        <v>444.65357675682969</v>
      </c>
      <c r="DG69" s="122">
        <v>999</v>
      </c>
      <c r="DH69" s="122">
        <v>377.02332530229108</v>
      </c>
      <c r="DI69" s="122"/>
      <c r="DJ69" s="122"/>
      <c r="DK69" s="122"/>
      <c r="DL69" s="122"/>
      <c r="DM69" s="122"/>
      <c r="DN69" s="122">
        <v>1464.2574085270483</v>
      </c>
      <c r="DO69" s="122">
        <v>0</v>
      </c>
      <c r="DP69" s="122"/>
      <c r="DQ69" s="122">
        <v>136.66600202332427</v>
      </c>
      <c r="DR69" s="122">
        <v>0</v>
      </c>
      <c r="DS69" s="122">
        <v>0</v>
      </c>
      <c r="DT69" s="122">
        <v>119.68090741069776</v>
      </c>
      <c r="DU69" s="122">
        <v>291.18840199095689</v>
      </c>
      <c r="DV69" s="122">
        <v>319.36691542404651</v>
      </c>
      <c r="DW69" s="122">
        <v>0</v>
      </c>
      <c r="DX69" s="122">
        <v>0</v>
      </c>
      <c r="DY69" s="122">
        <v>0</v>
      </c>
      <c r="DZ69" s="122">
        <v>0</v>
      </c>
      <c r="EA69" s="122">
        <v>0</v>
      </c>
      <c r="EB69" s="122">
        <v>0</v>
      </c>
      <c r="EC69" s="122">
        <v>0</v>
      </c>
      <c r="ED69" s="122">
        <v>0</v>
      </c>
      <c r="EE69" s="122">
        <v>0</v>
      </c>
      <c r="EF69" s="122">
        <v>397.6829837953378</v>
      </c>
      <c r="EG69" s="122">
        <v>734.59868571113088</v>
      </c>
      <c r="EH69" s="122">
        <v>0</v>
      </c>
      <c r="EI69" s="122">
        <v>617.94167854448835</v>
      </c>
      <c r="EJ69" s="122">
        <v>121.90692657814118</v>
      </c>
      <c r="EK69" s="122">
        <v>190.81408110318498</v>
      </c>
      <c r="EL69" s="122">
        <v>1290.9702945089105</v>
      </c>
      <c r="EM69" s="122">
        <v>869.17892202603491</v>
      </c>
      <c r="FD69">
        <v>87.240749811893195</v>
      </c>
      <c r="FF69">
        <v>293.18342442208075</v>
      </c>
      <c r="FN69">
        <v>0</v>
      </c>
    </row>
    <row r="70" spans="1:170" x14ac:dyDescent="0.35">
      <c r="A70" s="80">
        <f>Bonding!A70</f>
        <v>116</v>
      </c>
      <c r="AE70" s="122">
        <v>-7.3595852666816146</v>
      </c>
      <c r="AF70" s="122">
        <v>425.47827589617702</v>
      </c>
      <c r="AG70" s="122"/>
      <c r="AH70" s="122">
        <v>257.5735172941707</v>
      </c>
      <c r="AI70" s="122">
        <v>516.6932076669674</v>
      </c>
      <c r="AJ70" s="122">
        <v>417.08218003885816</v>
      </c>
      <c r="AK70" s="122">
        <v>456.9044612726197</v>
      </c>
      <c r="AL70" s="122"/>
      <c r="AM70" s="122"/>
      <c r="AN70" s="122"/>
      <c r="AO70" s="122">
        <v>589.06050867845806</v>
      </c>
      <c r="AP70" s="122">
        <v>1060.9312089588664</v>
      </c>
      <c r="AQ70" s="122">
        <v>718.42895228144562</v>
      </c>
      <c r="AR70" s="122">
        <v>548.1824291543137</v>
      </c>
      <c r="AS70" s="122"/>
      <c r="AT70" s="122"/>
      <c r="AU70" s="122">
        <v>0</v>
      </c>
      <c r="AV70" s="122">
        <v>62.805397372420188</v>
      </c>
      <c r="AW70" s="122">
        <v>589.7420797719285</v>
      </c>
      <c r="AX70" s="122">
        <v>546.20258143800663</v>
      </c>
      <c r="AY70" s="122">
        <v>325.50236164308626</v>
      </c>
      <c r="AZ70" s="122">
        <v>325.23543935929411</v>
      </c>
      <c r="BA70" s="122">
        <v>511.17416454261354</v>
      </c>
      <c r="BB70" s="122">
        <v>711.66564769721072</v>
      </c>
      <c r="BC70" s="122">
        <v>582.98038323368587</v>
      </c>
      <c r="BD70" s="122">
        <v>366.51131591707048</v>
      </c>
      <c r="BE70" s="122">
        <v>177.70036913359664</v>
      </c>
      <c r="BF70" s="122">
        <v>252.69480517850016</v>
      </c>
      <c r="BG70" s="122">
        <v>1022.8605491132498</v>
      </c>
      <c r="BH70" s="122">
        <v>270.39101206632341</v>
      </c>
      <c r="BI70" s="122">
        <v>1601.9750183194446</v>
      </c>
      <c r="BJ70" s="122">
        <v>460.47192177746092</v>
      </c>
      <c r="BK70" s="122">
        <v>501.52688211061269</v>
      </c>
      <c r="BL70" s="122">
        <v>450.29553063922583</v>
      </c>
      <c r="BM70" s="122">
        <v>464.71051084799052</v>
      </c>
      <c r="BN70" s="122">
        <v>1144.3297998471003</v>
      </c>
      <c r="BO70" s="122">
        <v>877.62760547827213</v>
      </c>
      <c r="BP70" s="122">
        <v>91.510567903230026</v>
      </c>
      <c r="BQ70" s="122">
        <v>1391.5631706898214</v>
      </c>
      <c r="BR70" s="122">
        <v>2244.2303500265061</v>
      </c>
      <c r="BS70" s="122">
        <v>315.64451299054019</v>
      </c>
      <c r="BT70" s="122">
        <v>1138.8849292619241</v>
      </c>
      <c r="BU70" s="122">
        <v>1201.3707196536693</v>
      </c>
      <c r="BV70" s="122">
        <v>362.79217627577117</v>
      </c>
      <c r="BW70" s="122">
        <v>1696.7105913657153</v>
      </c>
      <c r="BX70" s="122">
        <v>130.43929928682627</v>
      </c>
      <c r="BY70" s="122">
        <v>315.73822055802384</v>
      </c>
      <c r="BZ70" s="122">
        <v>183.53681290711401</v>
      </c>
      <c r="CA70" s="122">
        <v>903.24355446477773</v>
      </c>
      <c r="CB70" s="122">
        <v>3.6513026384905696</v>
      </c>
      <c r="CC70" s="122"/>
      <c r="CD70" s="122"/>
      <c r="CE70" s="122">
        <v>937.8406668000016</v>
      </c>
      <c r="CF70" s="122">
        <v>1213.2302746864398</v>
      </c>
      <c r="CG70" s="122">
        <v>1166.9801252570969</v>
      </c>
      <c r="CH70" s="122">
        <v>834.30776521043504</v>
      </c>
      <c r="CI70" s="122">
        <v>927.58721281259386</v>
      </c>
      <c r="CJ70" s="122">
        <v>550.01415843923292</v>
      </c>
      <c r="CK70" s="122">
        <v>334.74272538999276</v>
      </c>
      <c r="CL70" s="122">
        <v>0</v>
      </c>
      <c r="CM70" s="122">
        <v>466.64355473475672</v>
      </c>
      <c r="CN70" s="122">
        <v>637.66873955547192</v>
      </c>
      <c r="CO70" s="122">
        <v>548.81070527903375</v>
      </c>
      <c r="CP70" s="122">
        <v>722.50201951997883</v>
      </c>
      <c r="CQ70" s="122">
        <v>566.11454850150403</v>
      </c>
      <c r="CR70" s="122">
        <v>204.87566809538413</v>
      </c>
      <c r="CS70" s="122">
        <v>504.91425388623577</v>
      </c>
      <c r="CT70" s="122">
        <v>726.4052966275782</v>
      </c>
      <c r="CU70" s="122">
        <v>1054.9204306660286</v>
      </c>
      <c r="CV70" s="122">
        <v>744.86679958967989</v>
      </c>
      <c r="CW70" s="122">
        <v>622.43022471860263</v>
      </c>
      <c r="CX70" s="122">
        <v>842.88188610485508</v>
      </c>
      <c r="CY70" s="122">
        <v>414</v>
      </c>
      <c r="CZ70" s="122">
        <v>350.72566203465635</v>
      </c>
      <c r="DA70" s="122">
        <v>679.7976837563042</v>
      </c>
      <c r="DB70" s="122">
        <v>0</v>
      </c>
      <c r="DC70" s="122">
        <v>657.21173560555007</v>
      </c>
      <c r="DD70" s="122">
        <v>1604.3046067135092</v>
      </c>
      <c r="DE70" s="122">
        <v>140.26215012075789</v>
      </c>
      <c r="DF70" s="122">
        <v>1180.7453812989459</v>
      </c>
      <c r="DG70" s="122">
        <v>684</v>
      </c>
      <c r="DH70" s="122">
        <v>673.28188022506572</v>
      </c>
      <c r="DI70" s="122"/>
      <c r="DJ70" s="122"/>
      <c r="DK70" s="122"/>
      <c r="DL70" s="122"/>
      <c r="DM70" s="122"/>
      <c r="DN70" s="122">
        <v>1925.1074051354078</v>
      </c>
      <c r="DO70" s="122">
        <v>0</v>
      </c>
      <c r="DP70" s="122"/>
      <c r="DQ70" s="122">
        <v>983.38835997447313</v>
      </c>
      <c r="DR70" s="122">
        <v>0</v>
      </c>
      <c r="DS70" s="122">
        <v>47.487146438027906</v>
      </c>
      <c r="DT70" s="122">
        <v>345.99641956050885</v>
      </c>
      <c r="DU70" s="122">
        <v>104.25298410774069</v>
      </c>
      <c r="DV70" s="122">
        <v>771.45216467543582</v>
      </c>
      <c r="DW70" s="122">
        <v>0</v>
      </c>
      <c r="DX70" s="122">
        <v>0</v>
      </c>
      <c r="DY70" s="122">
        <v>0</v>
      </c>
      <c r="DZ70" s="122">
        <v>0</v>
      </c>
      <c r="EA70" s="122">
        <v>138.82292248138822</v>
      </c>
      <c r="EB70" s="122">
        <v>0</v>
      </c>
      <c r="EC70" s="122">
        <v>0</v>
      </c>
      <c r="ED70" s="122">
        <v>0</v>
      </c>
      <c r="EE70" s="122">
        <v>0</v>
      </c>
      <c r="EF70" s="122">
        <v>1212.6284059399429</v>
      </c>
      <c r="EG70" s="122">
        <v>1236.8178234857389</v>
      </c>
      <c r="EH70" s="122">
        <v>0</v>
      </c>
      <c r="EI70" s="122">
        <v>981.84123274931062</v>
      </c>
      <c r="EJ70" s="122">
        <v>647.06795510707343</v>
      </c>
      <c r="EK70" s="122">
        <v>692.56424341229695</v>
      </c>
      <c r="EL70" s="122">
        <v>1509.6680793579976</v>
      </c>
      <c r="EM70" s="122">
        <v>692.33003100430665</v>
      </c>
      <c r="FD70">
        <v>453.5032260976796</v>
      </c>
      <c r="FF70">
        <v>511.80855818507519</v>
      </c>
      <c r="FN70">
        <v>0</v>
      </c>
    </row>
    <row r="71" spans="1:170" x14ac:dyDescent="0.35">
      <c r="A71" s="80">
        <f>Bonding!A71</f>
        <v>117</v>
      </c>
      <c r="AE71" s="122">
        <v>-106.09182655377516</v>
      </c>
      <c r="AF71" s="122">
        <v>81.469403016881969</v>
      </c>
      <c r="AG71" s="122"/>
      <c r="AH71" s="122">
        <v>68.338782023292538</v>
      </c>
      <c r="AI71" s="122">
        <v>164.21545569418262</v>
      </c>
      <c r="AJ71" s="122">
        <v>180.03238444691326</v>
      </c>
      <c r="AK71" s="122">
        <v>158.12933584548128</v>
      </c>
      <c r="AL71" s="122"/>
      <c r="AM71" s="122"/>
      <c r="AN71" s="122"/>
      <c r="AO71" s="122">
        <v>0</v>
      </c>
      <c r="AP71" s="122">
        <v>292.36481772072102</v>
      </c>
      <c r="AQ71" s="122">
        <v>93.539891642512288</v>
      </c>
      <c r="AR71" s="122">
        <v>86.328470126818857</v>
      </c>
      <c r="AS71" s="122"/>
      <c r="AT71" s="122"/>
      <c r="AU71" s="122">
        <v>91.073327138987381</v>
      </c>
      <c r="AV71" s="122">
        <v>133.44019237977747</v>
      </c>
      <c r="AW71" s="122">
        <v>217.06135810771056</v>
      </c>
      <c r="AX71" s="122">
        <v>176.08979572094526</v>
      </c>
      <c r="AY71" s="122">
        <v>110.46416441123627</v>
      </c>
      <c r="AZ71" s="122">
        <v>89.935226335072741</v>
      </c>
      <c r="BA71" s="122">
        <v>163.62817085279099</v>
      </c>
      <c r="BB71" s="122">
        <v>224.954653108061</v>
      </c>
      <c r="BC71" s="122">
        <v>109.74522015480765</v>
      </c>
      <c r="BD71" s="122">
        <v>223.94677443427108</v>
      </c>
      <c r="BE71" s="122">
        <v>45.408115262264992</v>
      </c>
      <c r="BF71" s="122">
        <v>48.480454011475217</v>
      </c>
      <c r="BG71" s="122">
        <v>140.2670425339987</v>
      </c>
      <c r="BH71" s="122">
        <v>31.843905678240393</v>
      </c>
      <c r="BI71" s="122">
        <v>242.52194341479623</v>
      </c>
      <c r="BJ71" s="122">
        <v>22.562891936621853</v>
      </c>
      <c r="BK71" s="122">
        <v>0</v>
      </c>
      <c r="BL71" s="122">
        <v>0</v>
      </c>
      <c r="BM71" s="122">
        <v>0</v>
      </c>
      <c r="BN71" s="122">
        <v>229.66401395939269</v>
      </c>
      <c r="BO71" s="122">
        <v>0</v>
      </c>
      <c r="BP71" s="122">
        <v>408.7272843212686</v>
      </c>
      <c r="BQ71" s="122">
        <v>51.564676478243101</v>
      </c>
      <c r="BR71" s="122">
        <v>246.3841074758879</v>
      </c>
      <c r="BS71" s="122">
        <v>165.78498636352072</v>
      </c>
      <c r="BT71" s="122">
        <v>289.81590675757872</v>
      </c>
      <c r="BU71" s="122">
        <v>60.859974921557907</v>
      </c>
      <c r="BV71" s="122">
        <v>17.85457086708605</v>
      </c>
      <c r="BW71" s="122">
        <v>256.05069918445525</v>
      </c>
      <c r="BX71" s="122">
        <v>99.153805602397</v>
      </c>
      <c r="BY71" s="122">
        <v>258.81257491603589</v>
      </c>
      <c r="BZ71" s="122">
        <v>416.36497282573868</v>
      </c>
      <c r="CA71" s="122">
        <v>0</v>
      </c>
      <c r="CB71" s="122">
        <v>209.78669551715689</v>
      </c>
      <c r="CC71" s="122"/>
      <c r="CD71" s="122"/>
      <c r="CE71" s="122">
        <v>306.43907257701755</v>
      </c>
      <c r="CF71" s="122">
        <v>465.10154884576048</v>
      </c>
      <c r="CG71" s="122">
        <v>0</v>
      </c>
      <c r="CH71" s="122">
        <v>27.19215398350639</v>
      </c>
      <c r="CI71" s="122">
        <v>352.448250925607</v>
      </c>
      <c r="CJ71" s="122">
        <v>144.93737072643526</v>
      </c>
      <c r="CK71" s="122">
        <v>150.34208280067699</v>
      </c>
      <c r="CL71" s="122">
        <v>0</v>
      </c>
      <c r="CM71" s="122">
        <v>58.855049500258609</v>
      </c>
      <c r="CN71" s="122">
        <v>352.60093386795853</v>
      </c>
      <c r="CO71" s="122">
        <v>92.796683494266446</v>
      </c>
      <c r="CP71" s="122">
        <v>239.12454185471356</v>
      </c>
      <c r="CQ71" s="122">
        <v>0</v>
      </c>
      <c r="CR71" s="122">
        <v>439.23395652392315</v>
      </c>
      <c r="CS71" s="122">
        <v>0</v>
      </c>
      <c r="CT71" s="122">
        <v>291.87562400641974</v>
      </c>
      <c r="CU71" s="122">
        <v>363.21517262516636</v>
      </c>
      <c r="CV71" s="122">
        <v>92.432075144250973</v>
      </c>
      <c r="CW71" s="122">
        <v>146.59968189251023</v>
      </c>
      <c r="CX71" s="122">
        <v>276.67898690469264</v>
      </c>
      <c r="CY71" s="122">
        <v>135</v>
      </c>
      <c r="CZ71" s="122">
        <v>0</v>
      </c>
      <c r="DA71" s="122">
        <v>457.21356876630898</v>
      </c>
      <c r="DB71" s="122">
        <v>0</v>
      </c>
      <c r="DC71" s="122">
        <v>413.13601172545413</v>
      </c>
      <c r="DD71" s="122">
        <v>564.5616795655103</v>
      </c>
      <c r="DE71" s="122">
        <v>155.35912742763225</v>
      </c>
      <c r="DF71" s="122">
        <v>186.45182142597289</v>
      </c>
      <c r="DG71" s="122">
        <v>333</v>
      </c>
      <c r="DH71" s="122">
        <v>223.04502931302932</v>
      </c>
      <c r="DI71" s="122"/>
      <c r="DJ71" s="122"/>
      <c r="DK71" s="122"/>
      <c r="DL71" s="122"/>
      <c r="DM71" s="122"/>
      <c r="DN71" s="122">
        <v>677.81908968735752</v>
      </c>
      <c r="DO71" s="122">
        <v>0</v>
      </c>
      <c r="DP71" s="122"/>
      <c r="DQ71" s="122">
        <v>219.3167089053411</v>
      </c>
      <c r="DR71" s="122">
        <v>0</v>
      </c>
      <c r="DS71" s="122">
        <v>0</v>
      </c>
      <c r="DT71" s="122">
        <v>40.452951633329533</v>
      </c>
      <c r="DU71" s="122">
        <v>159.78900744390353</v>
      </c>
      <c r="DV71" s="122">
        <v>180.40308135001257</v>
      </c>
      <c r="DW71" s="122">
        <v>0</v>
      </c>
      <c r="DX71" s="122">
        <v>0</v>
      </c>
      <c r="DY71" s="122">
        <v>0</v>
      </c>
      <c r="DZ71" s="122">
        <v>7.9488977438147828</v>
      </c>
      <c r="EA71" s="122">
        <v>179.414941058381</v>
      </c>
      <c r="EB71" s="122">
        <v>0</v>
      </c>
      <c r="EC71" s="122">
        <v>60.712598350719091</v>
      </c>
      <c r="ED71" s="122">
        <v>121.88936869497401</v>
      </c>
      <c r="EE71" s="122">
        <v>0</v>
      </c>
      <c r="EF71" s="122">
        <v>301.08132682832991</v>
      </c>
      <c r="EG71" s="122">
        <v>329.98069446777271</v>
      </c>
      <c r="EH71" s="122">
        <v>0</v>
      </c>
      <c r="EI71" s="122">
        <v>327.52227146333865</v>
      </c>
      <c r="EJ71" s="122">
        <v>326.26183003040768</v>
      </c>
      <c r="EK71" s="122">
        <v>482.69456755882698</v>
      </c>
      <c r="EL71" s="122">
        <v>288.33902155478751</v>
      </c>
      <c r="EM71" s="122">
        <v>295.60915283834254</v>
      </c>
      <c r="FD71">
        <v>118.60020905855637</v>
      </c>
      <c r="FF71">
        <v>133.84822533904975</v>
      </c>
      <c r="FN71">
        <v>0</v>
      </c>
    </row>
    <row r="72" spans="1:170" x14ac:dyDescent="0.35">
      <c r="A72" s="80">
        <f>Bonding!A72</f>
        <v>118</v>
      </c>
      <c r="AE72" s="122">
        <v>400.90010707199679</v>
      </c>
      <c r="AF72" s="122">
        <v>448.96588511725457</v>
      </c>
      <c r="AG72" s="122"/>
      <c r="AH72" s="122">
        <v>524.92053341108237</v>
      </c>
      <c r="AI72" s="122">
        <v>477.92781392907108</v>
      </c>
      <c r="AJ72" s="122">
        <v>369.47149398560094</v>
      </c>
      <c r="AK72" s="122">
        <v>474.62820594094251</v>
      </c>
      <c r="AL72" s="122"/>
      <c r="AM72" s="122"/>
      <c r="AN72" s="122"/>
      <c r="AO72" s="122">
        <v>347.49401457251355</v>
      </c>
      <c r="AP72" s="122">
        <v>697.72006494520713</v>
      </c>
      <c r="AQ72" s="122">
        <v>564.81493425881092</v>
      </c>
      <c r="AR72" s="122">
        <v>386.59227272376961</v>
      </c>
      <c r="AS72" s="122"/>
      <c r="AT72" s="122"/>
      <c r="AU72" s="122">
        <v>280.94504743180681</v>
      </c>
      <c r="AV72" s="122">
        <v>304.12340094324401</v>
      </c>
      <c r="AW72" s="122">
        <v>432.82920985312967</v>
      </c>
      <c r="AX72" s="122">
        <v>404.071784448024</v>
      </c>
      <c r="AY72" s="122">
        <v>469.06772014297042</v>
      </c>
      <c r="AZ72" s="122">
        <v>511.98097442659991</v>
      </c>
      <c r="BA72" s="122">
        <v>583.32409616373639</v>
      </c>
      <c r="BB72" s="122">
        <v>588.15057080386055</v>
      </c>
      <c r="BC72" s="122">
        <v>783.84886930270352</v>
      </c>
      <c r="BD72" s="122">
        <v>396.05831230427862</v>
      </c>
      <c r="BE72" s="122">
        <v>431.88028538593949</v>
      </c>
      <c r="BF72" s="122">
        <v>421.00660095671907</v>
      </c>
      <c r="BG72" s="122">
        <v>415.4575116869309</v>
      </c>
      <c r="BH72" s="122">
        <v>596.47852045603736</v>
      </c>
      <c r="BI72" s="122">
        <v>464.76829993542987</v>
      </c>
      <c r="BJ72" s="122">
        <v>520.3424339549191</v>
      </c>
      <c r="BK72" s="122">
        <v>413.10821118936849</v>
      </c>
      <c r="BL72" s="122">
        <v>381.06484719574263</v>
      </c>
      <c r="BM72" s="122">
        <v>447.23439346694943</v>
      </c>
      <c r="BN72" s="122">
        <v>504.88387372350098</v>
      </c>
      <c r="BO72" s="122">
        <v>516.35019848561319</v>
      </c>
      <c r="BP72" s="122">
        <v>461.97022468256176</v>
      </c>
      <c r="BQ72" s="122">
        <v>478.54911052132951</v>
      </c>
      <c r="BR72" s="122">
        <v>441.54969966133154</v>
      </c>
      <c r="BS72" s="122">
        <v>360.58849940919748</v>
      </c>
      <c r="BT72" s="122">
        <v>480.99795648579175</v>
      </c>
      <c r="BU72" s="122">
        <v>508.57977871008904</v>
      </c>
      <c r="BV72" s="122">
        <v>464.42348669894159</v>
      </c>
      <c r="BW72" s="122">
        <v>510.37529976175347</v>
      </c>
      <c r="BX72" s="122">
        <v>369.17005008254728</v>
      </c>
      <c r="BY72" s="122">
        <v>264.15935847975572</v>
      </c>
      <c r="BZ72" s="122">
        <v>246.31939552891129</v>
      </c>
      <c r="CA72" s="122">
        <v>588.16304976488311</v>
      </c>
      <c r="CB72" s="122">
        <v>0</v>
      </c>
      <c r="CC72" s="122"/>
      <c r="CD72" s="122"/>
      <c r="CE72" s="122">
        <v>467.22467175317678</v>
      </c>
      <c r="CF72" s="122">
        <v>473.37418235413492</v>
      </c>
      <c r="CG72" s="122">
        <v>525.15113441769279</v>
      </c>
      <c r="CH72" s="122">
        <v>440.90479056375466</v>
      </c>
      <c r="CI72" s="122">
        <v>492.9126873347625</v>
      </c>
      <c r="CJ72" s="122">
        <v>497.8821711545861</v>
      </c>
      <c r="CK72" s="122">
        <v>478.22349130150951</v>
      </c>
      <c r="CL72" s="122">
        <v>168.53960398144196</v>
      </c>
      <c r="CM72" s="122">
        <v>800.65033031974474</v>
      </c>
      <c r="CN72" s="122">
        <v>621.63878908933282</v>
      </c>
      <c r="CO72" s="122">
        <v>420.00826640623796</v>
      </c>
      <c r="CP72" s="122">
        <v>408.30250618767258</v>
      </c>
      <c r="CQ72" s="122">
        <v>525.31788643480729</v>
      </c>
      <c r="CR72" s="122">
        <v>455.12802121643841</v>
      </c>
      <c r="CS72" s="122">
        <v>495.29941847576708</v>
      </c>
      <c r="CT72" s="122">
        <v>365.77081333576581</v>
      </c>
      <c r="CU72" s="122">
        <v>297.15608337105238</v>
      </c>
      <c r="CV72" s="122">
        <v>624.00704554406263</v>
      </c>
      <c r="CW72" s="122">
        <v>393.14307938776125</v>
      </c>
      <c r="CX72" s="122">
        <v>446.03528912917466</v>
      </c>
      <c r="CY72" s="122">
        <v>666</v>
      </c>
      <c r="CZ72" s="122">
        <v>479.55346883136508</v>
      </c>
      <c r="DA72" s="122">
        <v>449.46723931813273</v>
      </c>
      <c r="DB72" s="122">
        <v>310.45957074296342</v>
      </c>
      <c r="DC72" s="122">
        <v>292.2170352390375</v>
      </c>
      <c r="DD72" s="122">
        <v>303.10686026163813</v>
      </c>
      <c r="DE72" s="122">
        <v>799.14990097452005</v>
      </c>
      <c r="DF72" s="122">
        <v>194.4408385376575</v>
      </c>
      <c r="DG72" s="122">
        <v>459</v>
      </c>
      <c r="DH72" s="122">
        <v>776.3127154031431</v>
      </c>
      <c r="DI72" s="122"/>
      <c r="DJ72" s="122"/>
      <c r="DK72" s="122"/>
      <c r="DL72" s="122"/>
      <c r="DM72" s="122"/>
      <c r="DN72" s="122">
        <v>687.27695808376745</v>
      </c>
      <c r="DO72" s="122">
        <v>661.21055626790928</v>
      </c>
      <c r="DP72" s="122"/>
      <c r="DQ72" s="122">
        <v>737.64914971738301</v>
      </c>
      <c r="DR72" s="122">
        <v>209.16200603281297</v>
      </c>
      <c r="DS72" s="122">
        <v>204.99003328363949</v>
      </c>
      <c r="DT72" s="122">
        <v>521.79470469840783</v>
      </c>
      <c r="DU72" s="122">
        <v>165.0546526969521</v>
      </c>
      <c r="DV72" s="122">
        <v>143.7929611580465</v>
      </c>
      <c r="DW72" s="122">
        <v>447.44296161526103</v>
      </c>
      <c r="DX72" s="122">
        <v>676.76817198681476</v>
      </c>
      <c r="DY72" s="122">
        <v>309.08665577601494</v>
      </c>
      <c r="DZ72" s="122">
        <v>477.07490591209017</v>
      </c>
      <c r="EA72" s="122">
        <v>504.42173852946354</v>
      </c>
      <c r="EB72" s="122">
        <v>439.60397610381409</v>
      </c>
      <c r="EC72" s="122">
        <v>501.12915253358688</v>
      </c>
      <c r="ED72" s="122">
        <v>388.62698990358405</v>
      </c>
      <c r="EE72" s="122">
        <v>89.696900960140667</v>
      </c>
      <c r="EF72" s="122">
        <v>0</v>
      </c>
      <c r="EG72" s="122">
        <v>174.20335450280692</v>
      </c>
      <c r="EH72" s="122">
        <v>902.38074781350997</v>
      </c>
      <c r="EI72" s="122">
        <v>329.40018303649657</v>
      </c>
      <c r="EJ72" s="122">
        <v>485.02974605415073</v>
      </c>
      <c r="EK72" s="122">
        <v>969.2626948795247</v>
      </c>
      <c r="EL72" s="122">
        <v>294.54173127486655</v>
      </c>
      <c r="EM72" s="122">
        <v>435.56814821474632</v>
      </c>
      <c r="FD72">
        <v>94.832457094938391</v>
      </c>
      <c r="FF72">
        <v>0</v>
      </c>
      <c r="FN72">
        <v>0</v>
      </c>
    </row>
    <row r="73" spans="1:170" x14ac:dyDescent="0.35">
      <c r="A73" s="80">
        <f>Bonding!A73</f>
        <v>119</v>
      </c>
      <c r="AE73" s="122">
        <v>491.7147672717461</v>
      </c>
      <c r="AF73" s="122">
        <v>421.56433788549492</v>
      </c>
      <c r="AG73" s="122"/>
      <c r="AH73" s="122">
        <v>331.50445569441644</v>
      </c>
      <c r="AI73" s="122">
        <v>453.28105851518012</v>
      </c>
      <c r="AJ73" s="122">
        <v>389.30269634373059</v>
      </c>
      <c r="AK73" s="122">
        <v>485.0791012511919</v>
      </c>
      <c r="AL73" s="122"/>
      <c r="AM73" s="122"/>
      <c r="AN73" s="122"/>
      <c r="AO73" s="122">
        <v>504.14565113898846</v>
      </c>
      <c r="AP73" s="122">
        <v>532.08189197813442</v>
      </c>
      <c r="AQ73" s="122">
        <v>515.72086335730125</v>
      </c>
      <c r="AR73" s="122">
        <v>434.22863441531882</v>
      </c>
      <c r="AS73" s="122"/>
      <c r="AT73" s="122"/>
      <c r="AU73" s="122">
        <v>457.47243667005341</v>
      </c>
      <c r="AV73" s="122">
        <v>490.83456069682842</v>
      </c>
      <c r="AW73" s="122">
        <v>478.72997429604766</v>
      </c>
      <c r="AX73" s="122">
        <v>448.26371129325855</v>
      </c>
      <c r="AY73" s="122">
        <v>434.41820706470259</v>
      </c>
      <c r="AZ73" s="122">
        <v>442.96025166224177</v>
      </c>
      <c r="BA73" s="122">
        <v>463.20650521027227</v>
      </c>
      <c r="BB73" s="122">
        <v>434.9042021347737</v>
      </c>
      <c r="BC73" s="122">
        <v>522.1510961229618</v>
      </c>
      <c r="BD73" s="122">
        <v>539.72603194603425</v>
      </c>
      <c r="BE73" s="122">
        <v>477.81033067044348</v>
      </c>
      <c r="BF73" s="122">
        <v>477.75449346063556</v>
      </c>
      <c r="BG73" s="122">
        <v>530.53848273814435</v>
      </c>
      <c r="BH73" s="122">
        <v>560.16357130244398</v>
      </c>
      <c r="BI73" s="122">
        <v>572.00462789814276</v>
      </c>
      <c r="BJ73" s="122">
        <v>615.78443204629809</v>
      </c>
      <c r="BK73" s="122">
        <v>470.05584377135602</v>
      </c>
      <c r="BL73" s="122">
        <v>460.18002180125302</v>
      </c>
      <c r="BM73" s="122">
        <v>425.48070771308267</v>
      </c>
      <c r="BN73" s="122">
        <v>444.1338109808928</v>
      </c>
      <c r="BO73" s="122">
        <v>496.17883077711144</v>
      </c>
      <c r="BP73" s="122">
        <v>510.35990261178188</v>
      </c>
      <c r="BQ73" s="122">
        <v>486.60030164776703</v>
      </c>
      <c r="BR73" s="122">
        <v>432.36331538049171</v>
      </c>
      <c r="BS73" s="122">
        <v>255.42905257209551</v>
      </c>
      <c r="BT73" s="122">
        <v>437.42612616946394</v>
      </c>
      <c r="BU73" s="122">
        <v>409.87992181716288</v>
      </c>
      <c r="BV73" s="122">
        <v>444.00965154971084</v>
      </c>
      <c r="BW73" s="122">
        <v>518.09212038698297</v>
      </c>
      <c r="BX73" s="122">
        <v>513.43624819695015</v>
      </c>
      <c r="BY73" s="122">
        <v>495.26558268610245</v>
      </c>
      <c r="BZ73" s="122">
        <v>453.90661963263676</v>
      </c>
      <c r="CA73" s="122">
        <v>470.36275634886294</v>
      </c>
      <c r="CB73" s="122">
        <v>289.18344105325986</v>
      </c>
      <c r="CC73" s="122"/>
      <c r="CD73" s="122"/>
      <c r="CE73" s="122">
        <v>419.42394851136078</v>
      </c>
      <c r="CF73" s="122">
        <v>495.79389985113141</v>
      </c>
      <c r="CG73" s="122">
        <v>538.07370874881644</v>
      </c>
      <c r="CH73" s="122">
        <v>452.3354941820586</v>
      </c>
      <c r="CI73" s="122">
        <v>490.74760564439504</v>
      </c>
      <c r="CJ73" s="122">
        <v>526.1681319589087</v>
      </c>
      <c r="CK73" s="122">
        <v>486.24983960508285</v>
      </c>
      <c r="CL73" s="122">
        <v>193.75630213805704</v>
      </c>
      <c r="CM73" s="122">
        <v>602.43165234628714</v>
      </c>
      <c r="CN73" s="122">
        <v>430.00590275792439</v>
      </c>
      <c r="CO73" s="122">
        <v>423.9423788420292</v>
      </c>
      <c r="CP73" s="122">
        <v>447.09002681249967</v>
      </c>
      <c r="CQ73" s="122">
        <v>515.98498461850204</v>
      </c>
      <c r="CR73" s="122">
        <v>464.4288311331452</v>
      </c>
      <c r="CS73" s="122">
        <v>483.23651088873453</v>
      </c>
      <c r="CT73" s="122">
        <v>459.58536822960878</v>
      </c>
      <c r="CU73" s="122">
        <v>487.40380368328078</v>
      </c>
      <c r="CV73" s="122">
        <v>467.9296448651474</v>
      </c>
      <c r="CW73" s="122">
        <v>359.67507463714037</v>
      </c>
      <c r="CX73" s="122">
        <v>441.70710448323769</v>
      </c>
      <c r="CY73" s="122">
        <v>558</v>
      </c>
      <c r="CZ73" s="122">
        <v>559.21430042574775</v>
      </c>
      <c r="DA73" s="122">
        <v>497.57147073483867</v>
      </c>
      <c r="DB73" s="122">
        <v>542.22275952102041</v>
      </c>
      <c r="DC73" s="122">
        <v>607.64256109875441</v>
      </c>
      <c r="DD73" s="122">
        <v>686.0161638868102</v>
      </c>
      <c r="DE73" s="122">
        <v>1247.3892621705374</v>
      </c>
      <c r="DF73" s="122">
        <v>0</v>
      </c>
      <c r="DG73" s="122">
        <v>441</v>
      </c>
      <c r="DH73" s="122">
        <v>622.24041656040345</v>
      </c>
      <c r="DI73" s="122"/>
      <c r="DJ73" s="122"/>
      <c r="DK73" s="122"/>
      <c r="DL73" s="122"/>
      <c r="DM73" s="122"/>
      <c r="DN73" s="122">
        <v>704.5777176888754</v>
      </c>
      <c r="DO73" s="122">
        <v>587.05382749020259</v>
      </c>
      <c r="DP73" s="122"/>
      <c r="DQ73" s="122">
        <v>982.55273870238341</v>
      </c>
      <c r="DR73" s="122">
        <v>534.79131757235325</v>
      </c>
      <c r="DS73" s="122">
        <v>431.38895451124665</v>
      </c>
      <c r="DT73" s="122">
        <v>698.87686406854982</v>
      </c>
      <c r="DU73" s="122">
        <v>347.1253874762649</v>
      </c>
      <c r="DV73" s="122">
        <v>1118.078169397277</v>
      </c>
      <c r="DW73" s="122">
        <v>651.32355065773618</v>
      </c>
      <c r="DX73" s="122">
        <v>637.88349229633513</v>
      </c>
      <c r="DY73" s="122">
        <v>333.41696650313344</v>
      </c>
      <c r="DZ73" s="122">
        <v>537.95880148588321</v>
      </c>
      <c r="EA73" s="122">
        <v>479.0815419380146</v>
      </c>
      <c r="EB73" s="122">
        <v>741.02710287211528</v>
      </c>
      <c r="EC73" s="122">
        <v>181.34511661288067</v>
      </c>
      <c r="ED73" s="122">
        <v>170.34227813066954</v>
      </c>
      <c r="EE73" s="122">
        <v>221.04117047242448</v>
      </c>
      <c r="EF73" s="122">
        <v>217.02689053250819</v>
      </c>
      <c r="EG73" s="122">
        <v>522.98578257174415</v>
      </c>
      <c r="EH73" s="122">
        <v>386.61772854886868</v>
      </c>
      <c r="EI73" s="122">
        <v>497.45654312212235</v>
      </c>
      <c r="EJ73" s="122">
        <v>602.84550300388958</v>
      </c>
      <c r="EK73" s="122">
        <v>1665.7129866024184</v>
      </c>
      <c r="EL73" s="122">
        <v>867.69469474100958</v>
      </c>
      <c r="EM73" s="122">
        <v>1183.9295458260526</v>
      </c>
      <c r="FD73">
        <v>222.14998885586198</v>
      </c>
      <c r="FF73">
        <v>92.282939673571619</v>
      </c>
      <c r="FN73">
        <v>0</v>
      </c>
    </row>
    <row r="74" spans="1:170" x14ac:dyDescent="0.35">
      <c r="A74" s="80">
        <f>Bonding!A74</f>
        <v>120</v>
      </c>
      <c r="AE74" s="122">
        <v>272.47616749413237</v>
      </c>
      <c r="AF74" s="122">
        <v>267.14422569660894</v>
      </c>
      <c r="AG74" s="122"/>
      <c r="AH74" s="122">
        <v>282.02469670975853</v>
      </c>
      <c r="AI74" s="122">
        <v>298.04898843197265</v>
      </c>
      <c r="AJ74" s="122">
        <v>188.88426646201589</v>
      </c>
      <c r="AK74" s="122">
        <v>290.85497263485416</v>
      </c>
      <c r="AL74" s="122"/>
      <c r="AM74" s="122"/>
      <c r="AN74" s="122"/>
      <c r="AO74" s="122">
        <v>316.7283525245403</v>
      </c>
      <c r="AP74" s="122">
        <v>325.85705231175666</v>
      </c>
      <c r="AQ74" s="122">
        <v>330.48204824351916</v>
      </c>
      <c r="AR74" s="122">
        <v>273.89305438034427</v>
      </c>
      <c r="AS74" s="122"/>
      <c r="AT74" s="122"/>
      <c r="AU74" s="122">
        <v>316.03137416295311</v>
      </c>
      <c r="AV74" s="122">
        <v>303.30678621784256</v>
      </c>
      <c r="AW74" s="122">
        <v>314.85335415840962</v>
      </c>
      <c r="AX74" s="122">
        <v>243.41223440401322</v>
      </c>
      <c r="AY74" s="122">
        <v>270.41338723683532</v>
      </c>
      <c r="AZ74" s="122">
        <v>297.75384706420198</v>
      </c>
      <c r="BA74" s="122">
        <v>337.07350777177169</v>
      </c>
      <c r="BB74" s="122">
        <v>510.02901872278562</v>
      </c>
      <c r="BC74" s="122">
        <v>407.24062039547437</v>
      </c>
      <c r="BD74" s="122">
        <v>341.54832200912949</v>
      </c>
      <c r="BE74" s="122">
        <v>351.28644515590503</v>
      </c>
      <c r="BF74" s="122">
        <v>249.20618135265192</v>
      </c>
      <c r="BG74" s="122">
        <v>107.00940600063534</v>
      </c>
      <c r="BH74" s="122">
        <v>214.54852443796645</v>
      </c>
      <c r="BI74" s="122">
        <v>500.60617946960605</v>
      </c>
      <c r="BJ74" s="122">
        <v>295.49929267718818</v>
      </c>
      <c r="BK74" s="122">
        <v>348.65261505367556</v>
      </c>
      <c r="BL74" s="122">
        <v>315.89253907949416</v>
      </c>
      <c r="BM74" s="122">
        <v>277.35058720419306</v>
      </c>
      <c r="BN74" s="122">
        <v>256.92761686401451</v>
      </c>
      <c r="BO74" s="122">
        <v>269.37230928488572</v>
      </c>
      <c r="BP74" s="122">
        <v>325.07639947417937</v>
      </c>
      <c r="BQ74" s="122">
        <v>249.56964336348008</v>
      </c>
      <c r="BR74" s="122">
        <v>294.90917953046289</v>
      </c>
      <c r="BS74" s="122">
        <v>173.5044520824562</v>
      </c>
      <c r="BT74" s="122">
        <v>289.22219648951693</v>
      </c>
      <c r="BU74" s="122">
        <v>279.66229231324297</v>
      </c>
      <c r="BV74" s="122">
        <v>253.30874140387232</v>
      </c>
      <c r="BW74" s="122">
        <v>373.03123287858892</v>
      </c>
      <c r="BX74" s="122">
        <v>245.1134624932746</v>
      </c>
      <c r="BY74" s="122">
        <v>248.11226564896492</v>
      </c>
      <c r="BZ74" s="122">
        <v>246.64623228893902</v>
      </c>
      <c r="CA74" s="122">
        <v>379.42266773886496</v>
      </c>
      <c r="CB74" s="122">
        <v>91.569566493820702</v>
      </c>
      <c r="CC74" s="122"/>
      <c r="CD74" s="122"/>
      <c r="CE74" s="122">
        <v>191.99150795417657</v>
      </c>
      <c r="CF74" s="122">
        <v>438.47664411085384</v>
      </c>
      <c r="CG74" s="122">
        <v>285.62634116885806</v>
      </c>
      <c r="CH74" s="122">
        <v>297.31351164252806</v>
      </c>
      <c r="CI74" s="122">
        <v>306.49345857720675</v>
      </c>
      <c r="CJ74" s="122">
        <v>304.95642063336476</v>
      </c>
      <c r="CK74" s="122">
        <v>298.64539720350939</v>
      </c>
      <c r="CL74" s="122">
        <v>84.736107873541329</v>
      </c>
      <c r="CM74" s="122">
        <v>362.22147474371161</v>
      </c>
      <c r="CN74" s="122">
        <v>264.57618945816699</v>
      </c>
      <c r="CO74" s="122">
        <v>284.72299097667315</v>
      </c>
      <c r="CP74" s="122">
        <v>265.08889162076969</v>
      </c>
      <c r="CQ74" s="122">
        <v>342.87575572154827</v>
      </c>
      <c r="CR74" s="122">
        <v>283.5955512134845</v>
      </c>
      <c r="CS74" s="122">
        <v>476.2800173630655</v>
      </c>
      <c r="CT74" s="122">
        <v>410.68455782523034</v>
      </c>
      <c r="CU74" s="122">
        <v>364.4403134142151</v>
      </c>
      <c r="CV74" s="122">
        <v>353.36192186600925</v>
      </c>
      <c r="CW74" s="122">
        <v>173.06261294325938</v>
      </c>
      <c r="CX74" s="122">
        <v>256.13123860060421</v>
      </c>
      <c r="CY74" s="122">
        <v>387</v>
      </c>
      <c r="CZ74" s="122">
        <v>249.94516096268021</v>
      </c>
      <c r="DA74" s="122">
        <v>274.49790959804915</v>
      </c>
      <c r="DB74" s="122">
        <v>261.59488186382561</v>
      </c>
      <c r="DC74" s="122">
        <v>282.02424486835537</v>
      </c>
      <c r="DD74" s="122">
        <v>295.69314162873167</v>
      </c>
      <c r="DE74" s="122">
        <v>312.10726953292067</v>
      </c>
      <c r="DF74" s="122">
        <v>366.23528969432533</v>
      </c>
      <c r="DG74" s="122">
        <v>270</v>
      </c>
      <c r="DH74" s="122">
        <v>406.49543693638037</v>
      </c>
      <c r="DI74" s="122"/>
      <c r="DJ74" s="122"/>
      <c r="DK74" s="122"/>
      <c r="DL74" s="122"/>
      <c r="DM74" s="122"/>
      <c r="DN74" s="122">
        <v>432.83001727741294</v>
      </c>
      <c r="DO74" s="122">
        <v>357.92481530386675</v>
      </c>
      <c r="DP74" s="122"/>
      <c r="DQ74" s="122">
        <v>168.27217010463113</v>
      </c>
      <c r="DR74" s="122">
        <v>268.78705805161013</v>
      </c>
      <c r="DS74" s="122">
        <v>182.52106122327453</v>
      </c>
      <c r="DT74" s="122">
        <v>354.27832138581596</v>
      </c>
      <c r="DU74" s="122">
        <v>254.90352997266504</v>
      </c>
      <c r="DV74" s="122">
        <v>222.53205706289899</v>
      </c>
      <c r="DW74" s="122">
        <v>292.04765017521578</v>
      </c>
      <c r="DX74" s="122">
        <v>219.46826686760272</v>
      </c>
      <c r="DY74" s="122">
        <v>347.12649684574836</v>
      </c>
      <c r="DZ74" s="122">
        <v>304.56975807999942</v>
      </c>
      <c r="EA74" s="122">
        <v>431.32529854406982</v>
      </c>
      <c r="EB74" s="122">
        <v>303.26397533170075</v>
      </c>
      <c r="EC74" s="122">
        <v>201.6148862894039</v>
      </c>
      <c r="ED74" s="122">
        <v>125.64536549962639</v>
      </c>
      <c r="EE74" s="122">
        <v>135.08134585841719</v>
      </c>
      <c r="EF74" s="122">
        <v>135.99284505323413</v>
      </c>
      <c r="EG74" s="122">
        <v>370.72911207872966</v>
      </c>
      <c r="EH74" s="122">
        <v>265.48835012405033</v>
      </c>
      <c r="EI74" s="122">
        <v>278.7589923861932</v>
      </c>
      <c r="EJ74" s="122">
        <v>76.816059991278436</v>
      </c>
      <c r="EK74" s="122">
        <v>347.97743510021479</v>
      </c>
      <c r="EL74" s="122">
        <v>464.7916926303937</v>
      </c>
      <c r="EM74" s="122">
        <v>358.68278868661412</v>
      </c>
      <c r="FD74">
        <v>0</v>
      </c>
      <c r="FF74">
        <v>0</v>
      </c>
      <c r="FN74">
        <v>0</v>
      </c>
    </row>
    <row r="75" spans="1:170" x14ac:dyDescent="0.35">
      <c r="A75" s="80">
        <f>Bonding!A75</f>
        <v>121</v>
      </c>
      <c r="AE75" s="122">
        <v>651.25294967913817</v>
      </c>
      <c r="AF75" s="122">
        <v>697.33016476974956</v>
      </c>
      <c r="AG75" s="122"/>
      <c r="AH75" s="122">
        <v>250.39740917145838</v>
      </c>
      <c r="AI75" s="122">
        <v>-968.3280330907163</v>
      </c>
      <c r="AJ75" s="122">
        <v>300.0784024607359</v>
      </c>
      <c r="AK75" s="122">
        <v>191.10147976299373</v>
      </c>
      <c r="AL75" s="122"/>
      <c r="AM75" s="122"/>
      <c r="AN75" s="122"/>
      <c r="AO75" s="122">
        <v>144.73359207657228</v>
      </c>
      <c r="AP75" s="122">
        <v>186.59578747259064</v>
      </c>
      <c r="AQ75" s="122">
        <v>167.90496460991054</v>
      </c>
      <c r="AR75" s="122">
        <v>200.59864659523942</v>
      </c>
      <c r="AS75" s="122"/>
      <c r="AT75" s="122"/>
      <c r="AU75" s="122">
        <v>266.43044508850926</v>
      </c>
      <c r="AV75" s="122">
        <v>263.31150218763639</v>
      </c>
      <c r="AW75" s="122">
        <v>272.85229409313644</v>
      </c>
      <c r="AX75" s="122">
        <v>202.26865878060585</v>
      </c>
      <c r="AY75" s="122">
        <v>189.26697185938642</v>
      </c>
      <c r="AZ75" s="122">
        <v>174.71671037796963</v>
      </c>
      <c r="BA75" s="122">
        <v>212.49032727835714</v>
      </c>
      <c r="BB75" s="122">
        <v>264.37692637516722</v>
      </c>
      <c r="BC75" s="122">
        <v>250.74947594012204</v>
      </c>
      <c r="BD75" s="122">
        <v>221.87542637723612</v>
      </c>
      <c r="BE75" s="122">
        <v>187.48307956746231</v>
      </c>
      <c r="BF75" s="122">
        <v>176.79457508673153</v>
      </c>
      <c r="BG75" s="122">
        <v>63.669283675617336</v>
      </c>
      <c r="BH75" s="122">
        <v>0</v>
      </c>
      <c r="BI75" s="122">
        <v>754.95755584515371</v>
      </c>
      <c r="BJ75" s="122">
        <v>123.91466370616543</v>
      </c>
      <c r="BK75" s="122">
        <v>183.96715117304507</v>
      </c>
      <c r="BL75" s="122">
        <v>190.76721780773141</v>
      </c>
      <c r="BM75" s="122">
        <v>165.9233006784419</v>
      </c>
      <c r="BN75" s="122">
        <v>74.48272329359277</v>
      </c>
      <c r="BO75" s="122">
        <v>199.64203430943522</v>
      </c>
      <c r="BP75" s="122">
        <v>491.18827449431831</v>
      </c>
      <c r="BQ75" s="122">
        <v>379.39820052701583</v>
      </c>
      <c r="BR75" s="122">
        <v>160.94768347216612</v>
      </c>
      <c r="BS75" s="122">
        <v>0</v>
      </c>
      <c r="BT75" s="122">
        <v>0</v>
      </c>
      <c r="BU75" s="122">
        <v>0</v>
      </c>
      <c r="BV75" s="122">
        <v>0</v>
      </c>
      <c r="BW75" s="122">
        <v>1209.6830919229999</v>
      </c>
      <c r="BX75" s="122">
        <v>0</v>
      </c>
      <c r="BY75" s="122">
        <v>109.61660197664006</v>
      </c>
      <c r="BZ75" s="122">
        <v>0</v>
      </c>
      <c r="CA75" s="122">
        <v>539.57116264969886</v>
      </c>
      <c r="CB75" s="122">
        <v>6.7745468653121854</v>
      </c>
      <c r="CC75" s="122"/>
      <c r="CD75" s="122"/>
      <c r="CE75" s="122">
        <v>704.4596197944727</v>
      </c>
      <c r="CF75" s="122">
        <v>614.72483431259491</v>
      </c>
      <c r="CG75" s="122">
        <v>439.5032978303899</v>
      </c>
      <c r="CH75" s="122">
        <v>136.50221147382817</v>
      </c>
      <c r="CI75" s="122">
        <v>65.498022820220129</v>
      </c>
      <c r="CJ75" s="122">
        <v>137.72746345504004</v>
      </c>
      <c r="CK75" s="122">
        <v>220.27864572401339</v>
      </c>
      <c r="CL75" s="122">
        <v>139.78974163722185</v>
      </c>
      <c r="CM75" s="122">
        <v>328.87627034470239</v>
      </c>
      <c r="CN75" s="122">
        <v>292.32150088207192</v>
      </c>
      <c r="CO75" s="122">
        <v>280.14449477045838</v>
      </c>
      <c r="CP75" s="122">
        <v>137.29039412915611</v>
      </c>
      <c r="CQ75" s="122">
        <v>162.64965409782405</v>
      </c>
      <c r="CR75" s="122">
        <v>182.86930967223989</v>
      </c>
      <c r="CS75" s="122">
        <v>93.850925885578533</v>
      </c>
      <c r="CT75" s="122">
        <v>169.95280685336735</v>
      </c>
      <c r="CU75" s="122">
        <v>184.37024273645588</v>
      </c>
      <c r="CV75" s="122">
        <v>150.38108670891245</v>
      </c>
      <c r="CW75" s="122">
        <v>43.967539623701931</v>
      </c>
      <c r="CX75" s="122">
        <v>139.64209896652014</v>
      </c>
      <c r="CY75" s="122">
        <v>261</v>
      </c>
      <c r="CZ75" s="122">
        <v>172.97497960557845</v>
      </c>
      <c r="DA75" s="122">
        <v>145.46875441631673</v>
      </c>
      <c r="DB75" s="122">
        <v>72.566123823003423</v>
      </c>
      <c r="DC75" s="122">
        <v>134.69184816021263</v>
      </c>
      <c r="DD75" s="122">
        <v>110.93875132786263</v>
      </c>
      <c r="DE75" s="122">
        <v>165.82383354742569</v>
      </c>
      <c r="DF75" s="122">
        <v>138.66700531457636</v>
      </c>
      <c r="DG75" s="122">
        <v>126</v>
      </c>
      <c r="DH75" s="122">
        <v>336.29653665755046</v>
      </c>
      <c r="DI75" s="122"/>
      <c r="DJ75" s="122"/>
      <c r="DK75" s="122"/>
      <c r="DL75" s="122"/>
      <c r="DM75" s="122"/>
      <c r="DN75" s="122">
        <v>328.61050628791958</v>
      </c>
      <c r="DO75" s="122">
        <v>99.67633778159977</v>
      </c>
      <c r="DP75" s="122"/>
      <c r="DQ75" s="122">
        <v>0</v>
      </c>
      <c r="DR75" s="122">
        <v>0</v>
      </c>
      <c r="DS75" s="122">
        <v>0</v>
      </c>
      <c r="DT75" s="122">
        <v>143.80684638246987</v>
      </c>
      <c r="DU75" s="122">
        <v>0</v>
      </c>
      <c r="DV75" s="122">
        <v>0</v>
      </c>
      <c r="DW75" s="122">
        <v>0</v>
      </c>
      <c r="DX75" s="122">
        <v>0</v>
      </c>
      <c r="DY75" s="122">
        <v>0</v>
      </c>
      <c r="DZ75" s="122">
        <v>0</v>
      </c>
      <c r="EA75" s="122">
        <v>689.78407618813026</v>
      </c>
      <c r="EB75" s="122">
        <v>91.37642823133865</v>
      </c>
      <c r="EC75" s="122">
        <v>0</v>
      </c>
      <c r="ED75" s="122">
        <v>0</v>
      </c>
      <c r="EE75" s="122">
        <v>141.93782301184129</v>
      </c>
      <c r="EF75" s="122">
        <v>311.81926400738945</v>
      </c>
      <c r="EG75" s="122">
        <v>303.78628662230648</v>
      </c>
      <c r="EH75" s="122">
        <v>0</v>
      </c>
      <c r="EI75" s="122">
        <v>207.70956894813034</v>
      </c>
      <c r="EJ75" s="122">
        <v>0</v>
      </c>
      <c r="EK75" s="122">
        <v>0</v>
      </c>
      <c r="EL75" s="122">
        <v>0</v>
      </c>
      <c r="EM75" s="122">
        <v>0</v>
      </c>
      <c r="FD75">
        <v>9.2873753156469636</v>
      </c>
      <c r="FF75">
        <v>0</v>
      </c>
      <c r="FN75">
        <v>0</v>
      </c>
    </row>
    <row r="76" spans="1:170" x14ac:dyDescent="0.35">
      <c r="A76" s="80">
        <f>Bonding!A76</f>
        <v>122</v>
      </c>
      <c r="AE76" s="122">
        <v>189.21584880070216</v>
      </c>
      <c r="AF76" s="122">
        <v>97.282132033330299</v>
      </c>
      <c r="AG76" s="122"/>
      <c r="AH76" s="122">
        <v>-112.36867061812023</v>
      </c>
      <c r="AI76" s="122">
        <v>87.381307500791266</v>
      </c>
      <c r="AJ76" s="122">
        <v>79.291025237020861</v>
      </c>
      <c r="AK76" s="122">
        <v>68.960707369136372</v>
      </c>
      <c r="AL76" s="122"/>
      <c r="AM76" s="122"/>
      <c r="AN76" s="122"/>
      <c r="AO76" s="122">
        <v>76.931356224785432</v>
      </c>
      <c r="AP76" s="122">
        <v>97.104360923565665</v>
      </c>
      <c r="AQ76" s="122">
        <v>186.56244988416449</v>
      </c>
      <c r="AR76" s="122">
        <v>0</v>
      </c>
      <c r="AS76" s="122"/>
      <c r="AT76" s="122"/>
      <c r="AU76" s="122">
        <v>0</v>
      </c>
      <c r="AV76" s="122">
        <v>0</v>
      </c>
      <c r="AW76" s="122">
        <v>0</v>
      </c>
      <c r="AX76" s="122">
        <v>0</v>
      </c>
      <c r="AY76" s="122">
        <v>18.97548230646337</v>
      </c>
      <c r="AZ76" s="122">
        <v>31.163134804759832</v>
      </c>
      <c r="BA76" s="122">
        <v>45.788309427534038</v>
      </c>
      <c r="BB76" s="122">
        <v>56.196313878808638</v>
      </c>
      <c r="BC76" s="122">
        <v>0</v>
      </c>
      <c r="BD76" s="122">
        <v>143.95658758271864</v>
      </c>
      <c r="BE76" s="122">
        <v>0</v>
      </c>
      <c r="BF76" s="122">
        <v>0</v>
      </c>
      <c r="BG76" s="122">
        <v>0</v>
      </c>
      <c r="BH76" s="122">
        <v>0</v>
      </c>
      <c r="BI76" s="122">
        <v>181.10693123235851</v>
      </c>
      <c r="BJ76" s="122">
        <v>0</v>
      </c>
      <c r="BK76" s="122">
        <v>36.092827825533689</v>
      </c>
      <c r="BL76" s="122">
        <v>40.471771801273057</v>
      </c>
      <c r="BM76" s="122">
        <v>52.048776145962897</v>
      </c>
      <c r="BN76" s="122">
        <v>0</v>
      </c>
      <c r="BO76" s="122">
        <v>0</v>
      </c>
      <c r="BP76" s="122">
        <v>490.71893993146244</v>
      </c>
      <c r="BQ76" s="122">
        <v>35.195372440361908</v>
      </c>
      <c r="BR76" s="122">
        <v>0</v>
      </c>
      <c r="BS76" s="122">
        <v>140.48441927478672</v>
      </c>
      <c r="BT76" s="122">
        <v>229.85166053930561</v>
      </c>
      <c r="BU76" s="122">
        <v>55.241895850107518</v>
      </c>
      <c r="BV76" s="122">
        <v>48.400485335872006</v>
      </c>
      <c r="BW76" s="122">
        <v>65.583392174374481</v>
      </c>
      <c r="BX76" s="122">
        <v>180.57869468061548</v>
      </c>
      <c r="BY76" s="122">
        <v>178.3313391841113</v>
      </c>
      <c r="BZ76" s="122">
        <v>10.183189731872963</v>
      </c>
      <c r="CA76" s="122">
        <v>158.33349740959673</v>
      </c>
      <c r="CB76" s="122">
        <v>0</v>
      </c>
      <c r="CC76" s="122"/>
      <c r="CD76" s="122"/>
      <c r="CE76" s="122">
        <v>0</v>
      </c>
      <c r="CF76" s="122">
        <v>0</v>
      </c>
      <c r="CG76" s="122">
        <v>79.156667862606497</v>
      </c>
      <c r="CH76" s="122">
        <v>128.17492299553697</v>
      </c>
      <c r="CI76" s="122">
        <v>104.76106956644966</v>
      </c>
      <c r="CJ76" s="122">
        <v>40.56742620135828</v>
      </c>
      <c r="CK76" s="122">
        <v>173.66141029513628</v>
      </c>
      <c r="CL76" s="122">
        <v>0</v>
      </c>
      <c r="CM76" s="122">
        <v>351.470896941565</v>
      </c>
      <c r="CN76" s="122">
        <v>88.37338565967697</v>
      </c>
      <c r="CO76" s="122">
        <v>88.066167839438791</v>
      </c>
      <c r="CP76" s="122">
        <v>131.54928031465275</v>
      </c>
      <c r="CQ76" s="122">
        <v>124.87380369442684</v>
      </c>
      <c r="CR76" s="122">
        <v>106.19585489159908</v>
      </c>
      <c r="CS76" s="122">
        <v>118.46010934480847</v>
      </c>
      <c r="CT76" s="122">
        <v>246.07038529894552</v>
      </c>
      <c r="CU76" s="122">
        <v>208.41031536518963</v>
      </c>
      <c r="CV76" s="122">
        <v>64.015463363731385</v>
      </c>
      <c r="CW76" s="122">
        <v>0</v>
      </c>
      <c r="CX76" s="122">
        <v>50.487386609459747</v>
      </c>
      <c r="CY76" s="122">
        <v>369</v>
      </c>
      <c r="CZ76" s="122">
        <v>104.5362879934564</v>
      </c>
      <c r="DA76" s="122">
        <v>140.71133718732554</v>
      </c>
      <c r="DB76" s="122">
        <v>147.62451911702885</v>
      </c>
      <c r="DC76" s="122">
        <v>166.08549805786413</v>
      </c>
      <c r="DD76" s="122">
        <v>103.89288948985646</v>
      </c>
      <c r="DE76" s="122">
        <v>181.72965415165544</v>
      </c>
      <c r="DF76" s="122">
        <v>0</v>
      </c>
      <c r="DG76" s="122">
        <v>54</v>
      </c>
      <c r="DH76" s="122">
        <v>109.23191083401969</v>
      </c>
      <c r="DI76" s="122"/>
      <c r="DJ76" s="122"/>
      <c r="DK76" s="122"/>
      <c r="DL76" s="122"/>
      <c r="DM76" s="122"/>
      <c r="DN76" s="122">
        <v>114.31630557749018</v>
      </c>
      <c r="DO76" s="122">
        <v>2.0783540486046519</v>
      </c>
      <c r="DP76" s="122"/>
      <c r="DQ76" s="122">
        <v>0</v>
      </c>
      <c r="DR76" s="122">
        <v>0</v>
      </c>
      <c r="DS76" s="122">
        <v>0</v>
      </c>
      <c r="DT76" s="122">
        <v>0</v>
      </c>
      <c r="DU76" s="122">
        <v>0</v>
      </c>
      <c r="DV76" s="122">
        <v>0</v>
      </c>
      <c r="DW76" s="122">
        <v>0</v>
      </c>
      <c r="DX76" s="122">
        <v>0</v>
      </c>
      <c r="DY76" s="122">
        <v>0</v>
      </c>
      <c r="DZ76" s="122">
        <v>63.247242916923007</v>
      </c>
      <c r="EA76" s="122">
        <v>0</v>
      </c>
      <c r="EB76" s="122">
        <v>0</v>
      </c>
      <c r="EC76" s="122">
        <v>0</v>
      </c>
      <c r="ED76" s="122">
        <v>0</v>
      </c>
      <c r="EE76" s="122">
        <v>0</v>
      </c>
      <c r="EF76" s="122">
        <v>0</v>
      </c>
      <c r="EG76" s="122">
        <v>0</v>
      </c>
      <c r="EH76" s="122">
        <v>156.05417388187655</v>
      </c>
      <c r="EI76" s="122">
        <v>0</v>
      </c>
      <c r="EJ76" s="122">
        <v>34.193630743555026</v>
      </c>
      <c r="EK76" s="122">
        <v>0</v>
      </c>
      <c r="EL76" s="122">
        <v>0</v>
      </c>
      <c r="EM76" s="122">
        <v>0</v>
      </c>
      <c r="FD76">
        <v>0</v>
      </c>
      <c r="FF76">
        <v>78.639287911152707</v>
      </c>
      <c r="FN76">
        <v>0</v>
      </c>
    </row>
    <row r="77" spans="1:170" x14ac:dyDescent="0.35">
      <c r="A77" s="80">
        <f>Bonding!A77</f>
        <v>123</v>
      </c>
      <c r="AE77" s="122">
        <v>1089.933152137718</v>
      </c>
      <c r="AF77" s="122">
        <v>816.14612431496596</v>
      </c>
      <c r="AG77" s="122"/>
      <c r="AH77" s="122">
        <v>453.51504049115124</v>
      </c>
      <c r="AI77" s="122">
        <v>726.51923566703181</v>
      </c>
      <c r="AJ77" s="122">
        <v>574.53591226843037</v>
      </c>
      <c r="AK77" s="122">
        <v>624.09738793247141</v>
      </c>
      <c r="AL77" s="122"/>
      <c r="AM77" s="122"/>
      <c r="AN77" s="122"/>
      <c r="AO77" s="122">
        <v>533.01561631449988</v>
      </c>
      <c r="AP77" s="122">
        <v>676.80009683031369</v>
      </c>
      <c r="AQ77" s="122">
        <v>683.72308446413626</v>
      </c>
      <c r="AR77" s="122">
        <v>537.78157545284569</v>
      </c>
      <c r="AS77" s="122"/>
      <c r="AT77" s="122"/>
      <c r="AU77" s="122">
        <v>613.64664391654878</v>
      </c>
      <c r="AV77" s="122">
        <v>647.50724052266662</v>
      </c>
      <c r="AW77" s="122">
        <v>659.08062552064189</v>
      </c>
      <c r="AX77" s="122">
        <v>588.40970280664692</v>
      </c>
      <c r="AY77" s="122">
        <v>608.91659901622495</v>
      </c>
      <c r="AZ77" s="122">
        <v>650.07812657028978</v>
      </c>
      <c r="BA77" s="122">
        <v>687.63863279468262</v>
      </c>
      <c r="BB77" s="122">
        <v>903.52244476757028</v>
      </c>
      <c r="BC77" s="122">
        <v>776.67162665133264</v>
      </c>
      <c r="BD77" s="122">
        <v>691.34573500250951</v>
      </c>
      <c r="BE77" s="122">
        <v>595.47699272877082</v>
      </c>
      <c r="BF77" s="122">
        <v>618.70928889148649</v>
      </c>
      <c r="BG77" s="122">
        <v>266.92239655002197</v>
      </c>
      <c r="BH77" s="122">
        <v>498.39805224739831</v>
      </c>
      <c r="BI77" s="122">
        <v>1214.4120574639308</v>
      </c>
      <c r="BJ77" s="122">
        <v>467.00329394864588</v>
      </c>
      <c r="BK77" s="122">
        <v>573.64361679011529</v>
      </c>
      <c r="BL77" s="122">
        <v>580.38086479764399</v>
      </c>
      <c r="BM77" s="122">
        <v>438.32923807937925</v>
      </c>
      <c r="BN77" s="122">
        <v>338.7224227610397</v>
      </c>
      <c r="BO77" s="122">
        <v>107.71162243156385</v>
      </c>
      <c r="BP77" s="122">
        <v>1703.4802143291743</v>
      </c>
      <c r="BQ77" s="122">
        <v>0</v>
      </c>
      <c r="BR77" s="122">
        <v>0</v>
      </c>
      <c r="BS77" s="122">
        <v>0</v>
      </c>
      <c r="BT77" s="122">
        <v>135.48980891049806</v>
      </c>
      <c r="BU77" s="122">
        <v>350.24958200225853</v>
      </c>
      <c r="BV77" s="122">
        <v>632.02818075465439</v>
      </c>
      <c r="BW77" s="122">
        <v>835.73440072066865</v>
      </c>
      <c r="BX77" s="122">
        <v>420.01197455812462</v>
      </c>
      <c r="BY77" s="122">
        <v>415.9865260464552</v>
      </c>
      <c r="BZ77" s="122">
        <v>560.34257543707508</v>
      </c>
      <c r="CA77" s="122">
        <v>804.89326406722751</v>
      </c>
      <c r="CB77" s="122">
        <v>358.9286427855979</v>
      </c>
      <c r="CC77" s="122"/>
      <c r="CD77" s="122"/>
      <c r="CE77" s="122">
        <v>0</v>
      </c>
      <c r="CF77" s="122">
        <v>497.51274464443821</v>
      </c>
      <c r="CG77" s="122">
        <v>723.2638616991228</v>
      </c>
      <c r="CH77" s="122">
        <v>680.12629203696849</v>
      </c>
      <c r="CI77" s="122">
        <v>692.01006274733629</v>
      </c>
      <c r="CJ77" s="122">
        <v>683.71277741404833</v>
      </c>
      <c r="CK77" s="122">
        <v>578.20295642610415</v>
      </c>
      <c r="CL77" s="122">
        <v>135.55510687708698</v>
      </c>
      <c r="CM77" s="122">
        <v>972.82866340779776</v>
      </c>
      <c r="CN77" s="122">
        <v>847.29987411576155</v>
      </c>
      <c r="CO77" s="122">
        <v>726.86300614661604</v>
      </c>
      <c r="CP77" s="122">
        <v>630.12791794454733</v>
      </c>
      <c r="CQ77" s="122">
        <v>701.26095658939721</v>
      </c>
      <c r="CR77" s="122">
        <v>621.29394328794558</v>
      </c>
      <c r="CS77" s="122">
        <v>667.57406184302715</v>
      </c>
      <c r="CT77" s="122">
        <v>661.52203265333185</v>
      </c>
      <c r="CU77" s="122">
        <v>636.85481863961866</v>
      </c>
      <c r="CV77" s="122">
        <v>802.7221746737647</v>
      </c>
      <c r="CW77" s="122">
        <v>540.62592330694827</v>
      </c>
      <c r="CX77" s="122">
        <v>637.80798673582092</v>
      </c>
      <c r="CY77" s="122">
        <v>828</v>
      </c>
      <c r="CZ77" s="122">
        <v>676.65924185443328</v>
      </c>
      <c r="DA77" s="122">
        <v>684.00143805155608</v>
      </c>
      <c r="DB77" s="122">
        <v>616.00454186549905</v>
      </c>
      <c r="DC77" s="122">
        <v>541.61527614291697</v>
      </c>
      <c r="DD77" s="122">
        <v>501.10640533339432</v>
      </c>
      <c r="DE77" s="122">
        <v>1544.8256988565515</v>
      </c>
      <c r="DF77" s="122">
        <v>0</v>
      </c>
      <c r="DG77" s="122">
        <v>486</v>
      </c>
      <c r="DH77" s="122">
        <v>1339.3366884380805</v>
      </c>
      <c r="DI77" s="122"/>
      <c r="DJ77" s="122"/>
      <c r="DK77" s="122"/>
      <c r="DL77" s="122"/>
      <c r="DM77" s="122"/>
      <c r="DN77" s="122">
        <v>640.77520032135158</v>
      </c>
      <c r="DO77" s="122">
        <v>1202.8688311294281</v>
      </c>
      <c r="DP77" s="122"/>
      <c r="DQ77" s="122">
        <v>754.11032684845497</v>
      </c>
      <c r="DR77" s="122">
        <v>478.76986518261737</v>
      </c>
      <c r="DS77" s="122">
        <v>450.60265639103989</v>
      </c>
      <c r="DT77" s="122">
        <v>716.25260059696222</v>
      </c>
      <c r="DU77" s="122">
        <v>593.35669212240498</v>
      </c>
      <c r="DV77" s="122">
        <v>360.58148244185446</v>
      </c>
      <c r="DW77" s="122">
        <v>751.60623885474024</v>
      </c>
      <c r="DX77" s="122">
        <v>1141.9511539730447</v>
      </c>
      <c r="DY77" s="122">
        <v>1103.5965219562443</v>
      </c>
      <c r="DZ77" s="122">
        <v>887.41134217398383</v>
      </c>
      <c r="EA77" s="122">
        <v>736.68773865617379</v>
      </c>
      <c r="EB77" s="122">
        <v>1172.4794852408338</v>
      </c>
      <c r="EC77" s="122">
        <v>503.09436435886505</v>
      </c>
      <c r="ED77" s="122">
        <v>655.01022222370761</v>
      </c>
      <c r="EE77" s="122">
        <v>924.33924039695432</v>
      </c>
      <c r="EF77" s="122">
        <v>837.84678574523639</v>
      </c>
      <c r="EG77" s="122">
        <v>1404.4802095076</v>
      </c>
      <c r="EH77" s="122">
        <v>40.15624802644124</v>
      </c>
      <c r="EI77" s="122">
        <v>846.9693248184002</v>
      </c>
      <c r="EJ77" s="122">
        <v>1025.6715417400042</v>
      </c>
      <c r="EK77" s="122">
        <v>3217.4927365473068</v>
      </c>
      <c r="EL77" s="122">
        <v>2145.6428479887327</v>
      </c>
      <c r="EM77" s="122">
        <v>1514.7668383403338</v>
      </c>
      <c r="FD77">
        <v>469.86590861620539</v>
      </c>
      <c r="FF77">
        <v>773.00102121743225</v>
      </c>
      <c r="FN77">
        <v>0</v>
      </c>
    </row>
    <row r="78" spans="1:170" x14ac:dyDescent="0.35">
      <c r="A78" s="80">
        <f>Bonding!A78</f>
        <v>124</v>
      </c>
      <c r="AE78" s="122">
        <v>666.8260286562014</v>
      </c>
      <c r="AF78" s="122">
        <v>700.20595721602479</v>
      </c>
      <c r="AG78" s="122"/>
      <c r="AH78" s="122">
        <v>359.18102701400863</v>
      </c>
      <c r="AI78" s="122">
        <v>655.07533771187184</v>
      </c>
      <c r="AJ78" s="122">
        <v>610.03457715632067</v>
      </c>
      <c r="AK78" s="122">
        <v>726.56888286904245</v>
      </c>
      <c r="AL78" s="122"/>
      <c r="AM78" s="122"/>
      <c r="AN78" s="122"/>
      <c r="AO78" s="122">
        <v>655.33069979468917</v>
      </c>
      <c r="AP78" s="122">
        <v>734.62925837294677</v>
      </c>
      <c r="AQ78" s="122">
        <v>792.57961411698761</v>
      </c>
      <c r="AR78" s="122">
        <v>682.49463534327651</v>
      </c>
      <c r="AS78" s="122"/>
      <c r="AT78" s="122"/>
      <c r="AU78" s="122">
        <v>723.04768175465631</v>
      </c>
      <c r="AV78" s="122">
        <v>754.80784538466992</v>
      </c>
      <c r="AW78" s="122">
        <v>639.11105982853371</v>
      </c>
      <c r="AX78" s="122">
        <v>458.40615383264412</v>
      </c>
      <c r="AY78" s="122">
        <v>626.54674811102916</v>
      </c>
      <c r="AZ78" s="122">
        <v>738.44407151303733</v>
      </c>
      <c r="BA78" s="122">
        <v>863.57754756178997</v>
      </c>
      <c r="BB78" s="122">
        <v>807.6229373839783</v>
      </c>
      <c r="BC78" s="122">
        <v>705.6385961069891</v>
      </c>
      <c r="BD78" s="122">
        <v>823.70163778811502</v>
      </c>
      <c r="BE78" s="122">
        <v>624.72198842150328</v>
      </c>
      <c r="BF78" s="122">
        <v>933.66915361534234</v>
      </c>
      <c r="BG78" s="122">
        <v>985.22408494524427</v>
      </c>
      <c r="BH78" s="122">
        <v>1021.8108400151641</v>
      </c>
      <c r="BI78" s="122">
        <v>654.30882994940225</v>
      </c>
      <c r="BJ78" s="122">
        <v>1174.8659366280524</v>
      </c>
      <c r="BK78" s="122">
        <v>886.01159062346858</v>
      </c>
      <c r="BL78" s="122">
        <v>718.76594301634623</v>
      </c>
      <c r="BM78" s="122">
        <v>16.563640598225202</v>
      </c>
      <c r="BN78" s="122">
        <v>0</v>
      </c>
      <c r="BO78" s="122">
        <v>224.67325658437795</v>
      </c>
      <c r="BP78" s="122">
        <v>1543.3825523341329</v>
      </c>
      <c r="BQ78" s="122">
        <v>606.97661566152635</v>
      </c>
      <c r="BR78" s="122">
        <v>649.37434927124025</v>
      </c>
      <c r="BS78" s="122">
        <v>373.22226570490261</v>
      </c>
      <c r="BT78" s="122">
        <v>512.34646388461522</v>
      </c>
      <c r="BU78" s="122">
        <v>487.30060622037894</v>
      </c>
      <c r="BV78" s="122">
        <v>826.93535115228474</v>
      </c>
      <c r="BW78" s="122">
        <v>1085.9886465001832</v>
      </c>
      <c r="BX78" s="122">
        <v>762.93430529143234</v>
      </c>
      <c r="BY78" s="122">
        <v>1019.9115873991893</v>
      </c>
      <c r="BZ78" s="122">
        <v>593.68836003357239</v>
      </c>
      <c r="CA78" s="122">
        <v>1561.4335471247741</v>
      </c>
      <c r="CB78" s="122">
        <v>0</v>
      </c>
      <c r="CC78" s="122"/>
      <c r="CD78" s="122"/>
      <c r="CE78" s="122">
        <v>889.27743050809136</v>
      </c>
      <c r="CF78" s="122">
        <v>588.31896765772808</v>
      </c>
      <c r="CG78" s="122">
        <v>978.39044830449745</v>
      </c>
      <c r="CH78" s="122">
        <v>872.61583147985039</v>
      </c>
      <c r="CI78" s="122">
        <v>835.04826080761245</v>
      </c>
      <c r="CJ78" s="122">
        <v>813.14755086830621</v>
      </c>
      <c r="CK78" s="122">
        <v>734.23358599211667</v>
      </c>
      <c r="CL78" s="122">
        <v>264.79373781263416</v>
      </c>
      <c r="CM78" s="122">
        <v>967.65254515511288</v>
      </c>
      <c r="CN78" s="122">
        <v>779.80168562735298</v>
      </c>
      <c r="CO78" s="122">
        <v>782.96176488897413</v>
      </c>
      <c r="CP78" s="122">
        <v>746.2502977650496</v>
      </c>
      <c r="CQ78" s="122">
        <v>829.18786222099698</v>
      </c>
      <c r="CR78" s="122">
        <v>754.87216895574306</v>
      </c>
      <c r="CS78" s="122">
        <v>844.07414562988959</v>
      </c>
      <c r="CT78" s="122">
        <v>799.99993018299836</v>
      </c>
      <c r="CU78" s="122">
        <v>822.770967360349</v>
      </c>
      <c r="CV78" s="122">
        <v>958.78515618585766</v>
      </c>
      <c r="CW78" s="122">
        <v>693.06889167661438</v>
      </c>
      <c r="CX78" s="122">
        <v>733.9988224661854</v>
      </c>
      <c r="CY78" s="122">
        <v>936</v>
      </c>
      <c r="CZ78" s="122">
        <v>856.48331096510981</v>
      </c>
      <c r="DA78" s="122">
        <v>832.13524987037761</v>
      </c>
      <c r="DB78" s="122">
        <v>803.77402609311753</v>
      </c>
      <c r="DC78" s="122">
        <v>819.64381557687443</v>
      </c>
      <c r="DD78" s="122">
        <v>911.99667959994554</v>
      </c>
      <c r="DE78" s="122">
        <v>1959.8209048636702</v>
      </c>
      <c r="DF78" s="122">
        <v>0</v>
      </c>
      <c r="DG78" s="122">
        <v>891</v>
      </c>
      <c r="DH78" s="122">
        <v>1163.8744165634148</v>
      </c>
      <c r="DI78" s="122"/>
      <c r="DJ78" s="122"/>
      <c r="DK78" s="122"/>
      <c r="DL78" s="122"/>
      <c r="DM78" s="122"/>
      <c r="DN78" s="122">
        <v>1388.7289011628802</v>
      </c>
      <c r="DO78" s="122">
        <v>714.03623741753415</v>
      </c>
      <c r="DP78" s="122"/>
      <c r="DQ78" s="122">
        <v>886.80306982102752</v>
      </c>
      <c r="DR78" s="122">
        <v>659.59516428929726</v>
      </c>
      <c r="DS78" s="122">
        <v>673.46268954826883</v>
      </c>
      <c r="DT78" s="122">
        <v>781.30748827018249</v>
      </c>
      <c r="DU78" s="122">
        <v>790.68583730900264</v>
      </c>
      <c r="DV78" s="122">
        <v>691.71277450988021</v>
      </c>
      <c r="DW78" s="122">
        <v>633.58401159374648</v>
      </c>
      <c r="DX78" s="122">
        <v>2296.5414000576511</v>
      </c>
      <c r="DY78" s="122">
        <v>776.58609167277984</v>
      </c>
      <c r="DZ78" s="122">
        <v>694.26502072542735</v>
      </c>
      <c r="EA78" s="122">
        <v>799.69839316178047</v>
      </c>
      <c r="EB78" s="122">
        <v>602.54863965444258</v>
      </c>
      <c r="EC78" s="122">
        <v>700.85151475121393</v>
      </c>
      <c r="ED78" s="122">
        <v>680.49583619915552</v>
      </c>
      <c r="EE78" s="122">
        <v>1341.2378529446082</v>
      </c>
      <c r="EF78" s="122">
        <v>1566.9380234569669</v>
      </c>
      <c r="EG78" s="122">
        <v>2961.6438947505999</v>
      </c>
      <c r="EH78" s="122">
        <v>0</v>
      </c>
      <c r="EI78" s="122">
        <v>1208.027530446416</v>
      </c>
      <c r="EJ78" s="122">
        <v>1213.082160929989</v>
      </c>
      <c r="EK78" s="122">
        <v>941.18440328902204</v>
      </c>
      <c r="EL78" s="122">
        <v>555.49182558884434</v>
      </c>
      <c r="EM78" s="122">
        <v>0</v>
      </c>
      <c r="FD78">
        <v>2.3473289308063103</v>
      </c>
      <c r="FF78">
        <v>219.99507015853183</v>
      </c>
      <c r="FN78">
        <v>0</v>
      </c>
    </row>
    <row r="79" spans="1:170" x14ac:dyDescent="0.35">
      <c r="A79" s="80">
        <f>Bonding!A79</f>
        <v>125</v>
      </c>
      <c r="AE79" s="122">
        <v>335.22274687957213</v>
      </c>
      <c r="AF79" s="122">
        <v>354.7180702532396</v>
      </c>
      <c r="AG79" s="122"/>
      <c r="AH79" s="122">
        <v>235.06907171005395</v>
      </c>
      <c r="AI79" s="122">
        <v>370.62495547332264</v>
      </c>
      <c r="AJ79" s="122">
        <v>432.34681643873267</v>
      </c>
      <c r="AK79" s="122">
        <v>243.08282372876695</v>
      </c>
      <c r="AL79" s="122"/>
      <c r="AM79" s="122"/>
      <c r="AN79" s="122"/>
      <c r="AO79" s="122">
        <v>402.51052841690387</v>
      </c>
      <c r="AP79" s="122">
        <v>398.50590764211205</v>
      </c>
      <c r="AQ79" s="122">
        <v>469.47400896824666</v>
      </c>
      <c r="AR79" s="122">
        <v>398.62658051238571</v>
      </c>
      <c r="AS79" s="122"/>
      <c r="AT79" s="122"/>
      <c r="AU79" s="122">
        <v>118.31796540496528</v>
      </c>
      <c r="AV79" s="122">
        <v>0</v>
      </c>
      <c r="AW79" s="122">
        <v>203.88247497992998</v>
      </c>
      <c r="AX79" s="122">
        <v>193.49764175607152</v>
      </c>
      <c r="AY79" s="122">
        <v>346.82388624884032</v>
      </c>
      <c r="AZ79" s="122">
        <v>403.98046270549759</v>
      </c>
      <c r="BA79" s="122">
        <v>523.46563349029987</v>
      </c>
      <c r="BB79" s="122">
        <v>754.30000467357297</v>
      </c>
      <c r="BC79" s="122">
        <v>819.31940699777158</v>
      </c>
      <c r="BD79" s="122">
        <v>297.00385615813394</v>
      </c>
      <c r="BE79" s="122">
        <v>779.33269216752137</v>
      </c>
      <c r="BF79" s="122">
        <v>0</v>
      </c>
      <c r="BG79" s="122">
        <v>263.74221864478437</v>
      </c>
      <c r="BH79" s="122">
        <v>436.22036344643124</v>
      </c>
      <c r="BI79" s="122">
        <v>415.61734453931297</v>
      </c>
      <c r="BJ79" s="122">
        <v>424.96187626609111</v>
      </c>
      <c r="BK79" s="122">
        <v>361.93648891148524</v>
      </c>
      <c r="BL79" s="122">
        <v>369.15136079897502</v>
      </c>
      <c r="BM79" s="122">
        <v>0.8418534424178632</v>
      </c>
      <c r="BN79" s="122">
        <v>0</v>
      </c>
      <c r="BO79" s="122">
        <v>322.25793452774093</v>
      </c>
      <c r="BP79" s="122">
        <v>707.14028721280602</v>
      </c>
      <c r="BQ79" s="122">
        <v>158.44668786569196</v>
      </c>
      <c r="BR79" s="122">
        <v>274.39583773865559</v>
      </c>
      <c r="BS79" s="122">
        <v>0</v>
      </c>
      <c r="BT79" s="122">
        <v>313.44788573581889</v>
      </c>
      <c r="BU79" s="122">
        <v>422.01503089812991</v>
      </c>
      <c r="BV79" s="122">
        <v>394.32271864882648</v>
      </c>
      <c r="BW79" s="122">
        <v>434.71317992775181</v>
      </c>
      <c r="BX79" s="122">
        <v>462.21425548170555</v>
      </c>
      <c r="BY79" s="122">
        <v>461.91048740351926</v>
      </c>
      <c r="BZ79" s="122">
        <v>364.18650683225826</v>
      </c>
      <c r="CA79" s="122">
        <v>377.70811564077997</v>
      </c>
      <c r="CB79" s="122">
        <v>253.37141884176975</v>
      </c>
      <c r="CC79" s="122"/>
      <c r="CD79" s="122"/>
      <c r="CE79" s="122">
        <v>115.09765352928831</v>
      </c>
      <c r="CF79" s="122">
        <v>121.72584678914066</v>
      </c>
      <c r="CG79" s="122">
        <v>356.73422638117688</v>
      </c>
      <c r="CH79" s="122">
        <v>372.47107584624564</v>
      </c>
      <c r="CI79" s="122">
        <v>488.8789607345326</v>
      </c>
      <c r="CJ79" s="122">
        <v>445.0807161820145</v>
      </c>
      <c r="CK79" s="122">
        <v>343.89005782783209</v>
      </c>
      <c r="CL79" s="122">
        <v>0</v>
      </c>
      <c r="CM79" s="122">
        <v>576.69178034109393</v>
      </c>
      <c r="CN79" s="122">
        <v>521.8671672968203</v>
      </c>
      <c r="CO79" s="122">
        <v>494.47360099137285</v>
      </c>
      <c r="CP79" s="122">
        <v>320.68451519606219</v>
      </c>
      <c r="CQ79" s="122">
        <v>389.37865694117431</v>
      </c>
      <c r="CR79" s="122">
        <v>333.02238931039238</v>
      </c>
      <c r="CS79" s="122">
        <v>372.52762676749705</v>
      </c>
      <c r="CT79" s="122">
        <v>327.2059372147238</v>
      </c>
      <c r="CU79" s="122">
        <v>193.61759756645134</v>
      </c>
      <c r="CV79" s="122">
        <v>24.594652540321988</v>
      </c>
      <c r="CW79" s="122">
        <v>0</v>
      </c>
      <c r="CX79" s="122">
        <v>90.804507031518284</v>
      </c>
      <c r="CY79" s="122">
        <v>936</v>
      </c>
      <c r="CZ79" s="122">
        <v>160.28414616558865</v>
      </c>
      <c r="DA79" s="122">
        <v>318.98779780227494</v>
      </c>
      <c r="DB79" s="122">
        <v>200.9386787631951</v>
      </c>
      <c r="DC79" s="122">
        <v>406.26543776858142</v>
      </c>
      <c r="DD79" s="122">
        <v>178.74532321661263</v>
      </c>
      <c r="DE79" s="122">
        <v>0</v>
      </c>
      <c r="DF79" s="122">
        <v>2520.7775222130836</v>
      </c>
      <c r="DG79" s="122">
        <v>0</v>
      </c>
      <c r="DH79" s="122">
        <v>418.126583219015</v>
      </c>
      <c r="DI79" s="122"/>
      <c r="DJ79" s="122"/>
      <c r="DK79" s="122"/>
      <c r="DL79" s="122"/>
      <c r="DM79" s="122"/>
      <c r="DN79" s="122">
        <v>4.5803530494985916</v>
      </c>
      <c r="DO79" s="122">
        <v>1224.5286329008193</v>
      </c>
      <c r="DP79" s="122"/>
      <c r="DQ79" s="122">
        <v>352.86144234637072</v>
      </c>
      <c r="DR79" s="122">
        <v>431.18376374689802</v>
      </c>
      <c r="DS79" s="122">
        <v>0</v>
      </c>
      <c r="DT79" s="122">
        <v>630.33852257936894</v>
      </c>
      <c r="DU79" s="122">
        <v>0</v>
      </c>
      <c r="DV79" s="122">
        <v>0</v>
      </c>
      <c r="DW79" s="122">
        <v>118.56689403075977</v>
      </c>
      <c r="DX79" s="122">
        <v>80.288851238742268</v>
      </c>
      <c r="DY79" s="122">
        <v>0</v>
      </c>
      <c r="DZ79" s="122">
        <v>0</v>
      </c>
      <c r="EA79" s="122">
        <v>713.96325763421737</v>
      </c>
      <c r="EB79" s="122">
        <v>359.75641884434168</v>
      </c>
      <c r="EC79" s="122">
        <v>62.534232167133908</v>
      </c>
      <c r="ED79" s="122">
        <v>0</v>
      </c>
      <c r="EE79" s="122">
        <v>234.13894396713832</v>
      </c>
      <c r="EF79" s="122">
        <v>196.83158610700238</v>
      </c>
      <c r="EG79" s="122">
        <v>114.20163477120487</v>
      </c>
      <c r="EH79" s="122">
        <v>231.67802247099513</v>
      </c>
      <c r="EI79" s="122">
        <v>846.06065967467123</v>
      </c>
      <c r="EJ79" s="122">
        <v>1043.8279410618884</v>
      </c>
      <c r="EK79" s="122">
        <v>808.04197285271778</v>
      </c>
      <c r="EL79" s="122">
        <v>419.66342478508329</v>
      </c>
      <c r="EM79" s="122">
        <v>0</v>
      </c>
      <c r="FD79">
        <v>0</v>
      </c>
      <c r="FF79">
        <v>0</v>
      </c>
      <c r="FN79">
        <v>0</v>
      </c>
    </row>
    <row r="80" spans="1:170" x14ac:dyDescent="0.35">
      <c r="A80" s="80">
        <f>Bonding!A80</f>
        <v>126</v>
      </c>
      <c r="AE80" s="122">
        <v>299.63548799449507</v>
      </c>
      <c r="AF80" s="122">
        <v>282.11652223587402</v>
      </c>
      <c r="AG80" s="122"/>
      <c r="AH80" s="122">
        <v>247.91900914356518</v>
      </c>
      <c r="AI80" s="122">
        <v>308.55479117282277</v>
      </c>
      <c r="AJ80" s="122">
        <v>302.54258989826371</v>
      </c>
      <c r="AK80" s="122">
        <v>261.86197685071107</v>
      </c>
      <c r="AL80" s="122"/>
      <c r="AM80" s="122"/>
      <c r="AN80" s="122"/>
      <c r="AO80" s="122">
        <v>275.28803693310749</v>
      </c>
      <c r="AP80" s="122">
        <v>240.11139685725996</v>
      </c>
      <c r="AQ80" s="122">
        <v>246.18272228472802</v>
      </c>
      <c r="AR80" s="122">
        <v>242.63441074990331</v>
      </c>
      <c r="AS80" s="122"/>
      <c r="AT80" s="122"/>
      <c r="AU80" s="122">
        <v>279.72064975310292</v>
      </c>
      <c r="AV80" s="122">
        <v>270.21443032821639</v>
      </c>
      <c r="AW80" s="122">
        <v>275.16165150603911</v>
      </c>
      <c r="AX80" s="122">
        <v>230.25275552895167</v>
      </c>
      <c r="AY80" s="122">
        <v>233.88053364321317</v>
      </c>
      <c r="AZ80" s="122">
        <v>235.19531833530198</v>
      </c>
      <c r="BA80" s="122">
        <v>286.3417356671456</v>
      </c>
      <c r="BB80" s="122">
        <v>278.65554498402122</v>
      </c>
      <c r="BC80" s="122">
        <v>329.91841006041363</v>
      </c>
      <c r="BD80" s="122">
        <v>314.47321519748328</v>
      </c>
      <c r="BE80" s="122">
        <v>254.9940072735931</v>
      </c>
      <c r="BF80" s="122">
        <v>206.01655465617924</v>
      </c>
      <c r="BG80" s="122">
        <v>194.2587758819167</v>
      </c>
      <c r="BH80" s="122">
        <v>249.8677171155577</v>
      </c>
      <c r="BI80" s="122">
        <v>418.07765136688153</v>
      </c>
      <c r="BJ80" s="122">
        <v>279.66304198564404</v>
      </c>
      <c r="BK80" s="122">
        <v>214.23894932443721</v>
      </c>
      <c r="BL80" s="122">
        <v>203.30982969848066</v>
      </c>
      <c r="BM80" s="122">
        <v>226.52791382078709</v>
      </c>
      <c r="BN80" s="122">
        <v>236.06364502026409</v>
      </c>
      <c r="BO80" s="122">
        <v>186.93263962196326</v>
      </c>
      <c r="BP80" s="122">
        <v>398.58263182177672</v>
      </c>
      <c r="BQ80" s="122">
        <v>166.38778917706935</v>
      </c>
      <c r="BR80" s="122">
        <v>347.27351559006235</v>
      </c>
      <c r="BS80" s="122">
        <v>48.374672520526858</v>
      </c>
      <c r="BT80" s="122">
        <v>536.75785295918092</v>
      </c>
      <c r="BU80" s="122">
        <v>197.71505302082758</v>
      </c>
      <c r="BV80" s="122">
        <v>192.27269365512132</v>
      </c>
      <c r="BW80" s="122">
        <v>610.59183149836679</v>
      </c>
      <c r="BX80" s="122">
        <v>172.88393429359613</v>
      </c>
      <c r="BY80" s="122">
        <v>282.55825626482414</v>
      </c>
      <c r="BZ80" s="122">
        <v>286.51716299462572</v>
      </c>
      <c r="CA80" s="122">
        <v>345.87914411064969</v>
      </c>
      <c r="CB80" s="122">
        <v>143.70415634687043</v>
      </c>
      <c r="CC80" s="122"/>
      <c r="CD80" s="122"/>
      <c r="CE80" s="122">
        <v>534.17524936078223</v>
      </c>
      <c r="CF80" s="122">
        <v>267.00169319952465</v>
      </c>
      <c r="CG80" s="122">
        <v>344.46211794334363</v>
      </c>
      <c r="CH80" s="122">
        <v>80.912979669307006</v>
      </c>
      <c r="CI80" s="122">
        <v>57.683350916577872</v>
      </c>
      <c r="CJ80" s="122">
        <v>179.4137806266238</v>
      </c>
      <c r="CK80" s="122">
        <v>318.86351589987504</v>
      </c>
      <c r="CL80" s="122">
        <v>48.398705139527543</v>
      </c>
      <c r="CM80" s="122">
        <v>309.06909380561154</v>
      </c>
      <c r="CN80" s="122">
        <v>267.81101168412005</v>
      </c>
      <c r="CO80" s="122">
        <v>293.66139733032293</v>
      </c>
      <c r="CP80" s="122">
        <v>284.95910123563471</v>
      </c>
      <c r="CQ80" s="122">
        <v>385.16495924137331</v>
      </c>
      <c r="CR80" s="122">
        <v>243.82025630734088</v>
      </c>
      <c r="CS80" s="122">
        <v>251.78657190473649</v>
      </c>
      <c r="CT80" s="122">
        <v>164.30879101156427</v>
      </c>
      <c r="CU80" s="122">
        <v>85.002385841069923</v>
      </c>
      <c r="CV80" s="122">
        <v>252.2609013219965</v>
      </c>
      <c r="CW80" s="122">
        <v>151.50893203893412</v>
      </c>
      <c r="CX80" s="122">
        <v>238.08291416471872</v>
      </c>
      <c r="CY80" s="122">
        <v>288</v>
      </c>
      <c r="CZ80" s="122">
        <v>287.12945425225507</v>
      </c>
      <c r="DA80" s="122">
        <v>278.93484735563879</v>
      </c>
      <c r="DB80" s="122">
        <v>314.3928430795429</v>
      </c>
      <c r="DC80" s="122">
        <v>398.48599007234776</v>
      </c>
      <c r="DD80" s="122">
        <v>398.40783548464333</v>
      </c>
      <c r="DE80" s="122">
        <v>57.498121464580606</v>
      </c>
      <c r="DF80" s="122">
        <v>610.57549186223673</v>
      </c>
      <c r="DG80" s="122">
        <v>108</v>
      </c>
      <c r="DH80" s="122">
        <v>261.06366118369584</v>
      </c>
      <c r="DI80" s="122"/>
      <c r="DJ80" s="122"/>
      <c r="DK80" s="122"/>
      <c r="DL80" s="122"/>
      <c r="DM80" s="122"/>
      <c r="DN80" s="122">
        <v>331.84358611292026</v>
      </c>
      <c r="DO80" s="122">
        <v>303.11904264155783</v>
      </c>
      <c r="DP80" s="122"/>
      <c r="DQ80" s="122">
        <v>218.03866721393038</v>
      </c>
      <c r="DR80" s="122">
        <v>285.49751799366044</v>
      </c>
      <c r="DS80" s="122">
        <v>205.02238233972366</v>
      </c>
      <c r="DT80" s="122">
        <v>219.39969893542695</v>
      </c>
      <c r="DU80" s="122">
        <v>141.55762046997594</v>
      </c>
      <c r="DV80" s="122">
        <v>9.70532816574209</v>
      </c>
      <c r="DW80" s="122">
        <v>280.65879522293835</v>
      </c>
      <c r="DX80" s="122">
        <v>219.61089891154458</v>
      </c>
      <c r="DY80" s="122">
        <v>146.05556923060612</v>
      </c>
      <c r="DZ80" s="122">
        <v>82.828267536476375</v>
      </c>
      <c r="EA80" s="122">
        <v>387.92651757440899</v>
      </c>
      <c r="EB80" s="122">
        <v>131.54466486162897</v>
      </c>
      <c r="EC80" s="122">
        <v>54.470838921005679</v>
      </c>
      <c r="ED80" s="122">
        <v>98.344568902157278</v>
      </c>
      <c r="EE80" s="122">
        <v>0</v>
      </c>
      <c r="EF80" s="122">
        <v>310.01553432617527</v>
      </c>
      <c r="EG80" s="122">
        <v>618.59897393855306</v>
      </c>
      <c r="EH80" s="122">
        <v>32.034262943280766</v>
      </c>
      <c r="EI80" s="122">
        <v>1641.0526700137093</v>
      </c>
      <c r="EJ80" s="122">
        <v>449.10419585322035</v>
      </c>
      <c r="EK80" s="122">
        <v>291.22787723063232</v>
      </c>
      <c r="EL80" s="122">
        <v>117.46735007111978</v>
      </c>
      <c r="EM80" s="122">
        <v>447.42306064894427</v>
      </c>
      <c r="FD80">
        <v>0</v>
      </c>
      <c r="FF80">
        <v>0</v>
      </c>
      <c r="FN80">
        <v>0</v>
      </c>
    </row>
    <row r="81" spans="1:170" x14ac:dyDescent="0.35">
      <c r="A81" s="80">
        <f>Bonding!A81</f>
        <v>247</v>
      </c>
      <c r="AE81" s="122">
        <v>8.7349319017229217</v>
      </c>
      <c r="AF81" s="122">
        <v>8.1846766940758204</v>
      </c>
      <c r="AG81" s="122"/>
      <c r="AH81" s="122">
        <v>281.04995766299749</v>
      </c>
      <c r="AI81" s="122">
        <v>3.6765060107072118</v>
      </c>
      <c r="AJ81" s="122">
        <v>6.4583983417090147</v>
      </c>
      <c r="AK81" s="122">
        <v>3.3063037984434649</v>
      </c>
      <c r="AL81" s="122"/>
      <c r="AM81" s="122"/>
      <c r="AN81" s="122"/>
      <c r="AO81" s="122">
        <v>4.4444406010746027</v>
      </c>
      <c r="AP81" s="122">
        <v>3.8193550066425095</v>
      </c>
      <c r="AQ81" s="122">
        <v>4.4799286561595926</v>
      </c>
      <c r="AR81" s="122">
        <v>4.5251814195625641</v>
      </c>
      <c r="AS81" s="122"/>
      <c r="AT81" s="122"/>
      <c r="AU81" s="122">
        <v>5.4798807478387674</v>
      </c>
      <c r="AV81" s="122">
        <v>5.368506148557584</v>
      </c>
      <c r="AW81" s="122">
        <v>3.9032235058482403</v>
      </c>
      <c r="AX81" s="122">
        <v>3.8187387676222753</v>
      </c>
      <c r="AY81" s="122">
        <v>3.3922993492500102</v>
      </c>
      <c r="AZ81" s="122">
        <v>3.4891050447941665</v>
      </c>
      <c r="BA81" s="122">
        <v>3.2400759055725752</v>
      </c>
      <c r="BB81" s="122">
        <v>3.1543265317111873</v>
      </c>
      <c r="BC81" s="122">
        <v>7.93064401213379</v>
      </c>
      <c r="BD81" s="122">
        <v>1.8357262670060528</v>
      </c>
      <c r="BE81" s="122">
        <v>6.7324781494721773</v>
      </c>
      <c r="BF81" s="122">
        <v>7.107922772548612</v>
      </c>
      <c r="BG81" s="122">
        <v>6.1493240109799805</v>
      </c>
      <c r="BH81" s="122">
        <v>5.284052997074169</v>
      </c>
      <c r="BI81" s="122">
        <v>2.5772787544711013</v>
      </c>
      <c r="BJ81" s="122">
        <v>5.2588340004484628</v>
      </c>
      <c r="BK81" s="122">
        <v>4.7623299331590223</v>
      </c>
      <c r="BL81" s="122">
        <v>5.3401171897323874</v>
      </c>
      <c r="BM81" s="122">
        <v>0</v>
      </c>
      <c r="BN81" s="122">
        <v>0</v>
      </c>
      <c r="BO81" s="122">
        <v>0</v>
      </c>
      <c r="BP81" s="122">
        <v>0</v>
      </c>
      <c r="BQ81" s="122">
        <v>0</v>
      </c>
      <c r="BR81" s="122">
        <v>0</v>
      </c>
      <c r="BS81" s="122">
        <v>0</v>
      </c>
      <c r="BT81" s="122">
        <v>0</v>
      </c>
      <c r="BU81" s="122">
        <v>0</v>
      </c>
      <c r="BV81" s="122">
        <v>0</v>
      </c>
      <c r="BW81" s="122">
        <v>0</v>
      </c>
      <c r="BX81" s="122">
        <v>0</v>
      </c>
      <c r="BY81" s="122">
        <v>0</v>
      </c>
      <c r="BZ81" s="122">
        <v>0</v>
      </c>
      <c r="CA81" s="122">
        <v>0</v>
      </c>
      <c r="CB81" s="122">
        <v>0</v>
      </c>
      <c r="CC81" s="122"/>
      <c r="CD81" s="122"/>
      <c r="CE81" s="122">
        <v>0</v>
      </c>
      <c r="CF81" s="122">
        <v>0</v>
      </c>
      <c r="CG81" s="122">
        <v>0</v>
      </c>
      <c r="CH81" s="122">
        <v>0</v>
      </c>
      <c r="CI81" s="122">
        <v>0</v>
      </c>
      <c r="CJ81" s="122">
        <v>0</v>
      </c>
      <c r="CK81" s="122">
        <v>9.3386298522474362</v>
      </c>
      <c r="CL81" s="122">
        <v>0</v>
      </c>
      <c r="CM81" s="122">
        <v>0</v>
      </c>
      <c r="CN81" s="122">
        <v>0</v>
      </c>
      <c r="CO81" s="122">
        <v>0</v>
      </c>
      <c r="CP81" s="122">
        <v>0</v>
      </c>
      <c r="CQ81" s="122">
        <v>0</v>
      </c>
      <c r="CR81" s="122">
        <v>9.3556127524155741</v>
      </c>
      <c r="CS81" s="122">
        <v>0</v>
      </c>
      <c r="CT81" s="122">
        <v>0</v>
      </c>
      <c r="CU81" s="122">
        <v>0</v>
      </c>
      <c r="CV81" s="122">
        <v>0</v>
      </c>
      <c r="CW81" s="122">
        <v>0</v>
      </c>
      <c r="CX81" s="122">
        <v>0</v>
      </c>
      <c r="CY81" s="122">
        <v>0</v>
      </c>
      <c r="CZ81" s="122">
        <v>0</v>
      </c>
      <c r="DA81" s="122">
        <v>0</v>
      </c>
      <c r="DB81" s="122">
        <v>0</v>
      </c>
      <c r="DC81" s="122">
        <v>0</v>
      </c>
      <c r="DD81" s="122">
        <v>0</v>
      </c>
      <c r="DE81" s="122">
        <v>0</v>
      </c>
      <c r="DF81" s="122">
        <v>0</v>
      </c>
      <c r="DG81" s="122">
        <v>0</v>
      </c>
      <c r="DH81" s="122">
        <v>0</v>
      </c>
      <c r="DI81" s="122"/>
      <c r="DJ81" s="122"/>
      <c r="DK81" s="122"/>
      <c r="DL81" s="122"/>
      <c r="DM81" s="122"/>
      <c r="DN81" s="122">
        <v>0</v>
      </c>
      <c r="DO81" s="122">
        <v>0</v>
      </c>
      <c r="DP81" s="122"/>
      <c r="DQ81" s="122">
        <v>0</v>
      </c>
      <c r="DR81" s="122">
        <v>0</v>
      </c>
      <c r="DS81" s="122">
        <v>0</v>
      </c>
      <c r="DT81" s="122">
        <v>0</v>
      </c>
      <c r="DU81" s="122">
        <v>0</v>
      </c>
      <c r="DV81" s="122">
        <v>0</v>
      </c>
      <c r="DW81" s="122">
        <v>0</v>
      </c>
      <c r="DX81" s="122">
        <v>0</v>
      </c>
      <c r="DY81" s="122">
        <v>0</v>
      </c>
      <c r="DZ81" s="122">
        <v>0</v>
      </c>
      <c r="EA81" s="122">
        <v>0</v>
      </c>
      <c r="EB81" s="122">
        <v>0</v>
      </c>
      <c r="EC81" s="122">
        <v>0</v>
      </c>
      <c r="ED81" s="122">
        <v>0</v>
      </c>
      <c r="EE81" s="122">
        <v>0</v>
      </c>
      <c r="EF81" s="122">
        <v>0</v>
      </c>
      <c r="EG81" s="122">
        <v>0</v>
      </c>
      <c r="EH81" s="122">
        <v>8.3461502406532571</v>
      </c>
      <c r="EI81" s="122">
        <v>8.8984519759945098</v>
      </c>
      <c r="EJ81" s="122">
        <v>0</v>
      </c>
      <c r="EK81" s="122">
        <v>0</v>
      </c>
      <c r="EL81" s="122">
        <v>0</v>
      </c>
      <c r="EM81" s="122">
        <v>0</v>
      </c>
      <c r="FD81">
        <v>0</v>
      </c>
      <c r="FF81">
        <v>0</v>
      </c>
      <c r="FN81">
        <v>0</v>
      </c>
    </row>
    <row r="82" spans="1:170" x14ac:dyDescent="0.35">
      <c r="A82" s="80">
        <f>Bonding!A82</f>
        <v>128</v>
      </c>
      <c r="AE82" s="122">
        <v>-170.1278343904585</v>
      </c>
      <c r="AF82" s="122">
        <v>32.157680522503881</v>
      </c>
      <c r="AG82" s="122"/>
      <c r="AH82" s="122">
        <v>330.43262922742446</v>
      </c>
      <c r="AI82" s="122">
        <v>487.78852561713319</v>
      </c>
      <c r="AJ82" s="122">
        <v>426.97654222071026</v>
      </c>
      <c r="AK82" s="122">
        <v>377.26354501276222</v>
      </c>
      <c r="AL82" s="122"/>
      <c r="AM82" s="122"/>
      <c r="AN82" s="122"/>
      <c r="AO82" s="122">
        <v>0</v>
      </c>
      <c r="AP82" s="122">
        <v>704.11483828232906</v>
      </c>
      <c r="AQ82" s="122">
        <v>235.05380169321634</v>
      </c>
      <c r="AR82" s="122">
        <v>233.1587331927999</v>
      </c>
      <c r="AS82" s="122"/>
      <c r="AT82" s="122"/>
      <c r="AU82" s="122">
        <v>330.18515817605896</v>
      </c>
      <c r="AV82" s="122">
        <v>369.29942248788632</v>
      </c>
      <c r="AW82" s="122">
        <v>440.61990775088026</v>
      </c>
      <c r="AX82" s="122">
        <v>381.25520443032326</v>
      </c>
      <c r="AY82" s="122">
        <v>357.25679249785946</v>
      </c>
      <c r="AZ82" s="122">
        <v>370.5386472538267</v>
      </c>
      <c r="BA82" s="122">
        <v>374.0706084247347</v>
      </c>
      <c r="BB82" s="122">
        <v>616.02487801740017</v>
      </c>
      <c r="BC82" s="122">
        <v>549.78258606390227</v>
      </c>
      <c r="BD82" s="122">
        <v>329.7821253170008</v>
      </c>
      <c r="BE82" s="122">
        <v>300.50080655226498</v>
      </c>
      <c r="BF82" s="122">
        <v>946.61064503393993</v>
      </c>
      <c r="BG82" s="122">
        <v>981.78366025628804</v>
      </c>
      <c r="BH82" s="122">
        <v>1193.4664491107619</v>
      </c>
      <c r="BI82" s="122">
        <v>0</v>
      </c>
      <c r="BJ82" s="122">
        <v>911.74242860737775</v>
      </c>
      <c r="BK82" s="122">
        <v>685.26261798103826</v>
      </c>
      <c r="BL82" s="122">
        <v>561.85834433552964</v>
      </c>
      <c r="BM82" s="122">
        <v>808.99594005057202</v>
      </c>
      <c r="BN82" s="122">
        <v>966.50214356628112</v>
      </c>
      <c r="BO82" s="122">
        <v>311.62412902293653</v>
      </c>
      <c r="BP82" s="122">
        <v>498.6496880048835</v>
      </c>
      <c r="BQ82" s="122">
        <v>542.79753416959625</v>
      </c>
      <c r="BR82" s="122">
        <v>632.4927791304973</v>
      </c>
      <c r="BS82" s="122">
        <v>271.37969666993115</v>
      </c>
      <c r="BT82" s="122">
        <v>375.4046299111202</v>
      </c>
      <c r="BU82" s="122">
        <v>450.45194569562597</v>
      </c>
      <c r="BV82" s="122">
        <v>410.54161479325569</v>
      </c>
      <c r="BW82" s="122">
        <v>415.06435899653172</v>
      </c>
      <c r="BX82" s="122">
        <v>2403.0576468117224</v>
      </c>
      <c r="BY82" s="122">
        <v>4117.5965800136037</v>
      </c>
      <c r="BZ82" s="122">
        <v>553.53710351182065</v>
      </c>
      <c r="CA82" s="122">
        <v>321.22203201115593</v>
      </c>
      <c r="CB82" s="122">
        <v>441.83383927018338</v>
      </c>
      <c r="CC82" s="122"/>
      <c r="CD82" s="122"/>
      <c r="CE82" s="122">
        <v>692.51607379021482</v>
      </c>
      <c r="CF82" s="122">
        <v>1335.1532893335786</v>
      </c>
      <c r="CG82" s="122">
        <v>1059.813451320583</v>
      </c>
      <c r="CH82" s="122">
        <v>0</v>
      </c>
      <c r="CI82" s="122">
        <v>0</v>
      </c>
      <c r="CJ82" s="122">
        <v>70.85528770832461</v>
      </c>
      <c r="CK82" s="122">
        <v>930.8643780491966</v>
      </c>
      <c r="CL82" s="122">
        <v>0</v>
      </c>
      <c r="CM82" s="122">
        <v>463.42621028788108</v>
      </c>
      <c r="CN82" s="122">
        <v>534.03666819433022</v>
      </c>
      <c r="CO82" s="122">
        <v>457.73447106385458</v>
      </c>
      <c r="CP82" s="122">
        <v>537.01434332265364</v>
      </c>
      <c r="CQ82" s="122">
        <v>292.62657414402958</v>
      </c>
      <c r="CR82" s="122">
        <v>353.40726788512831</v>
      </c>
      <c r="CS82" s="122">
        <v>263.03217410517772</v>
      </c>
      <c r="CT82" s="122">
        <v>753.32928630747722</v>
      </c>
      <c r="CU82" s="122">
        <v>1254.1222257872819</v>
      </c>
      <c r="CV82" s="122">
        <v>648.82408619718501</v>
      </c>
      <c r="CW82" s="122">
        <v>483.90324135448412</v>
      </c>
      <c r="CX82" s="122">
        <v>593.69481452859065</v>
      </c>
      <c r="CY82" s="122">
        <v>522</v>
      </c>
      <c r="CZ82" s="122">
        <v>270.29737961113892</v>
      </c>
      <c r="DA82" s="122">
        <v>624.89737029501578</v>
      </c>
      <c r="DB82" s="122">
        <v>0</v>
      </c>
      <c r="DC82" s="122">
        <v>817.53410307015849</v>
      </c>
      <c r="DD82" s="122">
        <v>1074.7716976166835</v>
      </c>
      <c r="DE82" s="122">
        <v>349.99998964506653</v>
      </c>
      <c r="DF82" s="122">
        <v>552.77713242516654</v>
      </c>
      <c r="DG82" s="122">
        <v>774</v>
      </c>
      <c r="DH82" s="122">
        <v>1276.2420589948608</v>
      </c>
      <c r="DI82" s="122"/>
      <c r="DJ82" s="122"/>
      <c r="DK82" s="122"/>
      <c r="DL82" s="122"/>
      <c r="DM82" s="122"/>
      <c r="DN82" s="122">
        <v>899.55603960101644</v>
      </c>
      <c r="DO82" s="122">
        <v>262.07841247914615</v>
      </c>
      <c r="DP82" s="122"/>
      <c r="DQ82" s="122">
        <v>244.9278008850664</v>
      </c>
      <c r="DR82" s="122">
        <v>0</v>
      </c>
      <c r="DS82" s="122">
        <v>142.94929498387947</v>
      </c>
      <c r="DT82" s="122">
        <v>330.59492686428786</v>
      </c>
      <c r="DU82" s="122">
        <v>437.44299927737177</v>
      </c>
      <c r="DV82" s="122">
        <v>607.30181453264618</v>
      </c>
      <c r="DW82" s="122">
        <v>0</v>
      </c>
      <c r="DX82" s="122">
        <v>0</v>
      </c>
      <c r="DY82" s="122">
        <v>0</v>
      </c>
      <c r="DZ82" s="122">
        <v>0</v>
      </c>
      <c r="EA82" s="122">
        <v>135.71332331989737</v>
      </c>
      <c r="EB82" s="122">
        <v>0</v>
      </c>
      <c r="EC82" s="122">
        <v>0</v>
      </c>
      <c r="ED82" s="122">
        <v>747.54884568258615</v>
      </c>
      <c r="EE82" s="122">
        <v>0</v>
      </c>
      <c r="EF82" s="122">
        <v>1378.998605233711</v>
      </c>
      <c r="EG82" s="122">
        <v>2230.6871348948202</v>
      </c>
      <c r="EH82" s="122">
        <v>0</v>
      </c>
      <c r="EI82" s="122">
        <v>398.66112501813308</v>
      </c>
      <c r="EJ82" s="122">
        <v>0</v>
      </c>
      <c r="EK82" s="122">
        <v>326.46947049703903</v>
      </c>
      <c r="EL82" s="122">
        <v>1328.2559950157643</v>
      </c>
      <c r="EM82" s="122">
        <v>1541.6875651074611</v>
      </c>
      <c r="FD82">
        <v>213.68832491200422</v>
      </c>
      <c r="FF82">
        <v>339.27810977437161</v>
      </c>
      <c r="FN82">
        <v>0</v>
      </c>
    </row>
    <row r="83" spans="1:170" x14ac:dyDescent="0.35">
      <c r="A83" s="80">
        <f>Bonding!A83</f>
        <v>129</v>
      </c>
      <c r="AE83" s="122">
        <v>279.88690248478372</v>
      </c>
      <c r="AF83" s="122">
        <v>82.421689946764857</v>
      </c>
      <c r="AG83" s="122"/>
      <c r="AH83" s="122">
        <v>26.512415349887132</v>
      </c>
      <c r="AI83" s="122">
        <v>76.397383712783252</v>
      </c>
      <c r="AJ83" s="122">
        <v>89.429469067935628</v>
      </c>
      <c r="AK83" s="122">
        <v>104.23619937128665</v>
      </c>
      <c r="AL83" s="122"/>
      <c r="AM83" s="122"/>
      <c r="AN83" s="122"/>
      <c r="AO83" s="122">
        <v>64.784074641529202</v>
      </c>
      <c r="AP83" s="122">
        <v>529.97270232052665</v>
      </c>
      <c r="AQ83" s="122">
        <v>0</v>
      </c>
      <c r="AR83" s="122">
        <v>3.0451350999841087</v>
      </c>
      <c r="AS83" s="122"/>
      <c r="AT83" s="122"/>
      <c r="AU83" s="122">
        <v>0</v>
      </c>
      <c r="AV83" s="122">
        <v>0</v>
      </c>
      <c r="AW83" s="122">
        <v>191.10534030563576</v>
      </c>
      <c r="AX83" s="122">
        <v>146.06946333158419</v>
      </c>
      <c r="AY83" s="122">
        <v>97.607616120291254</v>
      </c>
      <c r="AZ83" s="122">
        <v>273.80538543130962</v>
      </c>
      <c r="BA83" s="122">
        <v>386.92710169254002</v>
      </c>
      <c r="BB83" s="122">
        <v>126.65945683140082</v>
      </c>
      <c r="BC83" s="122">
        <v>202.50810824747532</v>
      </c>
      <c r="BD83" s="122">
        <v>82.295462711346843</v>
      </c>
      <c r="BE83" s="122">
        <v>36.984132754626543</v>
      </c>
      <c r="BF83" s="122">
        <v>21.286902925760895</v>
      </c>
      <c r="BG83" s="122">
        <v>414.65218492412708</v>
      </c>
      <c r="BH83" s="122">
        <v>0</v>
      </c>
      <c r="BI83" s="122">
        <v>446.13614096343673</v>
      </c>
      <c r="BJ83" s="122">
        <v>69.729319086274643</v>
      </c>
      <c r="BK83" s="122">
        <v>152.59578306953205</v>
      </c>
      <c r="BL83" s="122">
        <v>642.45943538947427</v>
      </c>
      <c r="BM83" s="122">
        <v>210.26911585471481</v>
      </c>
      <c r="BN83" s="122">
        <v>220.64784095235478</v>
      </c>
      <c r="BO83" s="122">
        <v>153.88073380815666</v>
      </c>
      <c r="BP83" s="122">
        <v>0</v>
      </c>
      <c r="BQ83" s="122">
        <v>46.045945670801046</v>
      </c>
      <c r="BR83" s="122">
        <v>179.91011159313351</v>
      </c>
      <c r="BS83" s="122">
        <v>98.87924356478824</v>
      </c>
      <c r="BT83" s="122">
        <v>234.42555006676264</v>
      </c>
      <c r="BU83" s="122">
        <v>264.85141451246795</v>
      </c>
      <c r="BV83" s="122">
        <v>225.43987931304676</v>
      </c>
      <c r="BW83" s="122">
        <v>2.2824668486317523</v>
      </c>
      <c r="BX83" s="122">
        <v>394.8113130487576</v>
      </c>
      <c r="BY83" s="122">
        <v>415.76475462872656</v>
      </c>
      <c r="BZ83" s="122">
        <v>0</v>
      </c>
      <c r="CA83" s="122">
        <v>0</v>
      </c>
      <c r="CB83" s="122">
        <v>82.891204898935484</v>
      </c>
      <c r="CC83" s="122"/>
      <c r="CD83" s="122"/>
      <c r="CE83" s="122">
        <v>1004.8563278608955</v>
      </c>
      <c r="CF83" s="122">
        <v>360.3705818285714</v>
      </c>
      <c r="CG83" s="122">
        <v>134.12837688548402</v>
      </c>
      <c r="CH83" s="122">
        <v>7.5013363956015855</v>
      </c>
      <c r="CI83" s="122">
        <v>107.36960765822047</v>
      </c>
      <c r="CJ83" s="122">
        <v>80.857952554274874</v>
      </c>
      <c r="CK83" s="122">
        <v>93.575876089480403</v>
      </c>
      <c r="CL83" s="122">
        <v>0</v>
      </c>
      <c r="CM83" s="122">
        <v>0</v>
      </c>
      <c r="CN83" s="122">
        <v>99.456179228169987</v>
      </c>
      <c r="CO83" s="122">
        <v>70.579945754507662</v>
      </c>
      <c r="CP83" s="122">
        <v>101.23005816023161</v>
      </c>
      <c r="CQ83" s="122">
        <v>50.264042331705454</v>
      </c>
      <c r="CR83" s="122">
        <v>152.1821970572442</v>
      </c>
      <c r="CS83" s="122">
        <v>63.373146172768202</v>
      </c>
      <c r="CT83" s="122">
        <v>59.782286092241428</v>
      </c>
      <c r="CU83" s="122">
        <v>360.8697127038169</v>
      </c>
      <c r="CV83" s="122">
        <v>0</v>
      </c>
      <c r="CW83" s="122">
        <v>156.37778412759312</v>
      </c>
      <c r="CX83" s="122">
        <v>177.92063548183916</v>
      </c>
      <c r="CY83" s="122">
        <v>72</v>
      </c>
      <c r="CZ83" s="122">
        <v>67.273277932898509</v>
      </c>
      <c r="DA83" s="122">
        <v>175.35213477925123</v>
      </c>
      <c r="DB83" s="122">
        <v>0</v>
      </c>
      <c r="DC83" s="122">
        <v>784.53190448941041</v>
      </c>
      <c r="DD83" s="122">
        <v>490.29194186075568</v>
      </c>
      <c r="DE83" s="122">
        <v>254.16111273616409</v>
      </c>
      <c r="DF83" s="122">
        <v>0</v>
      </c>
      <c r="DG83" s="122">
        <v>234</v>
      </c>
      <c r="DH83" s="122">
        <v>62.347342709961751</v>
      </c>
      <c r="DI83" s="122"/>
      <c r="DJ83" s="122"/>
      <c r="DK83" s="122"/>
      <c r="DL83" s="122"/>
      <c r="DM83" s="122"/>
      <c r="DN83" s="122">
        <v>429.30802342800968</v>
      </c>
      <c r="DO83" s="122">
        <v>0</v>
      </c>
      <c r="DP83" s="122"/>
      <c r="DQ83" s="122">
        <v>278.84937292059413</v>
      </c>
      <c r="DR83" s="122">
        <v>0</v>
      </c>
      <c r="DS83" s="122">
        <v>0</v>
      </c>
      <c r="DT83" s="122">
        <v>6.4482125551216605</v>
      </c>
      <c r="DU83" s="122">
        <v>85.862960315193376</v>
      </c>
      <c r="DV83" s="122">
        <v>194.99103545078768</v>
      </c>
      <c r="DW83" s="122">
        <v>45.428839607239695</v>
      </c>
      <c r="DX83" s="122">
        <v>0</v>
      </c>
      <c r="DY83" s="122">
        <v>0</v>
      </c>
      <c r="DZ83" s="122">
        <v>0</v>
      </c>
      <c r="EA83" s="122">
        <v>17.704900866970984</v>
      </c>
      <c r="EB83" s="122">
        <v>24.616948458564707</v>
      </c>
      <c r="EC83" s="122">
        <v>0</v>
      </c>
      <c r="ED83" s="122">
        <v>0</v>
      </c>
      <c r="EE83" s="122">
        <v>0</v>
      </c>
      <c r="EF83" s="122">
        <v>511.26120891156393</v>
      </c>
      <c r="EG83" s="122">
        <v>228.48631311436259</v>
      </c>
      <c r="EH83" s="122">
        <v>0</v>
      </c>
      <c r="EI83" s="122">
        <v>227.7244384005773</v>
      </c>
      <c r="EJ83" s="122">
        <v>222.65220980730206</v>
      </c>
      <c r="EK83" s="122">
        <v>252.89055570981537</v>
      </c>
      <c r="EL83" s="122">
        <v>256.35457314452606</v>
      </c>
      <c r="EM83" s="122">
        <v>106.54331349731652</v>
      </c>
      <c r="FD83">
        <v>77.683597233348081</v>
      </c>
      <c r="FF83">
        <v>87.671107076240062</v>
      </c>
      <c r="FN83">
        <v>0</v>
      </c>
    </row>
    <row r="84" spans="1:170" x14ac:dyDescent="0.35">
      <c r="A84" s="80">
        <f>Bonding!A84</f>
        <v>130</v>
      </c>
      <c r="AE84" s="122">
        <v>335.54226741799681</v>
      </c>
      <c r="AF84" s="122">
        <v>328.95688462255134</v>
      </c>
      <c r="AG84" s="122"/>
      <c r="AH84" s="122">
        <v>356.90235835444582</v>
      </c>
      <c r="AI84" s="122">
        <v>359.74333118201429</v>
      </c>
      <c r="AJ84" s="122">
        <v>322.64950690312872</v>
      </c>
      <c r="AK84" s="122">
        <v>391.8922891207315</v>
      </c>
      <c r="AL84" s="122"/>
      <c r="AM84" s="122"/>
      <c r="AN84" s="122"/>
      <c r="AO84" s="122">
        <v>393.65341494554514</v>
      </c>
      <c r="AP84" s="122">
        <v>418.48901059165979</v>
      </c>
      <c r="AQ84" s="122">
        <v>413.61467079584685</v>
      </c>
      <c r="AR84" s="122">
        <v>367.70111320367221</v>
      </c>
      <c r="AS84" s="122"/>
      <c r="AT84" s="122"/>
      <c r="AU84" s="122">
        <v>386.21045974346771</v>
      </c>
      <c r="AV84" s="122">
        <v>387.36407204065739</v>
      </c>
      <c r="AW84" s="122">
        <v>395.14214516204754</v>
      </c>
      <c r="AX84" s="122">
        <v>368.22403720323052</v>
      </c>
      <c r="AY84" s="122">
        <v>354.0299329762226</v>
      </c>
      <c r="AZ84" s="122">
        <v>384.11673497730544</v>
      </c>
      <c r="BA84" s="122">
        <v>419.33658413997773</v>
      </c>
      <c r="BB84" s="122">
        <v>442.81370460063749</v>
      </c>
      <c r="BC84" s="122">
        <v>439.14389338205524</v>
      </c>
      <c r="BD84" s="122">
        <v>464.1981475449017</v>
      </c>
      <c r="BE84" s="122">
        <v>345.77731799968342</v>
      </c>
      <c r="BF84" s="122">
        <v>345.53171558896173</v>
      </c>
      <c r="BG84" s="122">
        <v>342.1081596931387</v>
      </c>
      <c r="BH84" s="122">
        <v>400.25032970982727</v>
      </c>
      <c r="BI84" s="122">
        <v>457.29641573933782</v>
      </c>
      <c r="BJ84" s="122">
        <v>423.67192943104789</v>
      </c>
      <c r="BK84" s="122">
        <v>365.25306880986869</v>
      </c>
      <c r="BL84" s="122">
        <v>331.64136908183309</v>
      </c>
      <c r="BM84" s="122">
        <v>301.27873258484641</v>
      </c>
      <c r="BN84" s="122">
        <v>254.19873953648664</v>
      </c>
      <c r="BO84" s="122">
        <v>285.90333476869677</v>
      </c>
      <c r="BP84" s="122">
        <v>430.5845015709171</v>
      </c>
      <c r="BQ84" s="122">
        <v>357.86455325932303</v>
      </c>
      <c r="BR84" s="122">
        <v>367.57170121667957</v>
      </c>
      <c r="BS84" s="122">
        <v>264.98409747834597</v>
      </c>
      <c r="BT84" s="122">
        <v>380.18491039662769</v>
      </c>
      <c r="BU84" s="122">
        <v>348.86023960730694</v>
      </c>
      <c r="BV84" s="122">
        <v>293.65967477632978</v>
      </c>
      <c r="BW84" s="122">
        <v>446.06550523937261</v>
      </c>
      <c r="BX84" s="122">
        <v>361.35696788121965</v>
      </c>
      <c r="BY84" s="122">
        <v>388.91630781875659</v>
      </c>
      <c r="BZ84" s="122">
        <v>233.77512068063828</v>
      </c>
      <c r="CA84" s="122">
        <v>524.2916109344759</v>
      </c>
      <c r="CB84" s="122">
        <v>0</v>
      </c>
      <c r="CC84" s="122"/>
      <c r="CD84" s="122"/>
      <c r="CE84" s="122">
        <v>363.98993969128594</v>
      </c>
      <c r="CF84" s="122">
        <v>357.35501869153444</v>
      </c>
      <c r="CG84" s="122">
        <v>401.85000131010781</v>
      </c>
      <c r="CH84" s="122">
        <v>386.83366215061358</v>
      </c>
      <c r="CI84" s="122">
        <v>398.1680103019097</v>
      </c>
      <c r="CJ84" s="122">
        <v>386.5156676494459</v>
      </c>
      <c r="CK84" s="122">
        <v>377.62369060160307</v>
      </c>
      <c r="CL84" s="122">
        <v>112.61522874865123</v>
      </c>
      <c r="CM84" s="122">
        <v>446.87105178395819</v>
      </c>
      <c r="CN84" s="122">
        <v>376.57913842241368</v>
      </c>
      <c r="CO84" s="122">
        <v>358.0500783325254</v>
      </c>
      <c r="CP84" s="122">
        <v>366.38986062431792</v>
      </c>
      <c r="CQ84" s="122">
        <v>456.31279745284547</v>
      </c>
      <c r="CR84" s="122">
        <v>412.81676279288331</v>
      </c>
      <c r="CS84" s="122">
        <v>431.42146708526485</v>
      </c>
      <c r="CT84" s="122">
        <v>399.21042403824748</v>
      </c>
      <c r="CU84" s="122">
        <v>378.60113647268435</v>
      </c>
      <c r="CV84" s="122">
        <v>410.11659632514977</v>
      </c>
      <c r="CW84" s="122">
        <v>312.25895201337647</v>
      </c>
      <c r="CX84" s="122">
        <v>391.56371546862056</v>
      </c>
      <c r="CY84" s="122">
        <v>432</v>
      </c>
      <c r="CZ84" s="122">
        <v>400.22028933567975</v>
      </c>
      <c r="DA84" s="122">
        <v>372.14163734749764</v>
      </c>
      <c r="DB84" s="122">
        <v>286.30151259098028</v>
      </c>
      <c r="DC84" s="122">
        <v>261.54431486077004</v>
      </c>
      <c r="DD84" s="122">
        <v>341.29426296305195</v>
      </c>
      <c r="DE84" s="122">
        <v>520.86907113541827</v>
      </c>
      <c r="DF84" s="122">
        <v>333.18468877380707</v>
      </c>
      <c r="DG84" s="122">
        <v>288</v>
      </c>
      <c r="DH84" s="122">
        <v>489.70529657901352</v>
      </c>
      <c r="DI84" s="122"/>
      <c r="DJ84" s="122"/>
      <c r="DK84" s="122"/>
      <c r="DL84" s="122"/>
      <c r="DM84" s="122"/>
      <c r="DN84" s="122">
        <v>481.20997021326707</v>
      </c>
      <c r="DO84" s="122">
        <v>500.85168788581461</v>
      </c>
      <c r="DP84" s="122"/>
      <c r="DQ84" s="122">
        <v>365.87758906061521</v>
      </c>
      <c r="DR84" s="122">
        <v>239.10271475909803</v>
      </c>
      <c r="DS84" s="122">
        <v>156.31884196912264</v>
      </c>
      <c r="DT84" s="122">
        <v>510.21747427530914</v>
      </c>
      <c r="DU84" s="122">
        <v>209.67917417652097</v>
      </c>
      <c r="DV84" s="122">
        <v>234.14840146423785</v>
      </c>
      <c r="DW84" s="122">
        <v>134.93732920526728</v>
      </c>
      <c r="DX84" s="122">
        <v>447.05503655618173</v>
      </c>
      <c r="DY84" s="122">
        <v>474.02567857316592</v>
      </c>
      <c r="DZ84" s="122">
        <v>1545.7403971821614</v>
      </c>
      <c r="EA84" s="122">
        <v>0</v>
      </c>
      <c r="EB84" s="122">
        <v>2030.2379611943734</v>
      </c>
      <c r="EC84" s="122">
        <v>1484.2680727974446</v>
      </c>
      <c r="ED84" s="122">
        <v>582.49150144174348</v>
      </c>
      <c r="EE84" s="122">
        <v>446.96946775500294</v>
      </c>
      <c r="EF84" s="122">
        <v>311.12125388069853</v>
      </c>
      <c r="EG84" s="122">
        <v>487.59992063731806</v>
      </c>
      <c r="EH84" s="122">
        <v>535.06010563214591</v>
      </c>
      <c r="EI84" s="122">
        <v>227.82337093893511</v>
      </c>
      <c r="EJ84" s="122">
        <v>296.36589731585548</v>
      </c>
      <c r="EK84" s="122">
        <v>699.58368403454449</v>
      </c>
      <c r="EL84" s="122">
        <v>645.08943593332401</v>
      </c>
      <c r="EM84" s="122">
        <v>587.99372682091723</v>
      </c>
      <c r="FD84">
        <v>114.18522603716372</v>
      </c>
      <c r="FF84">
        <v>58.743092613167363</v>
      </c>
      <c r="FN84">
        <v>0</v>
      </c>
    </row>
    <row r="85" spans="1:170" x14ac:dyDescent="0.35">
      <c r="A85" s="80">
        <f>Bonding!A85</f>
        <v>131</v>
      </c>
      <c r="AE85" s="122">
        <v>-323.07309644991483</v>
      </c>
      <c r="AF85" s="122">
        <v>-74.663761957929694</v>
      </c>
      <c r="AG85" s="122"/>
      <c r="AH85" s="122">
        <v>-132.1084956251764</v>
      </c>
      <c r="AI85" s="122">
        <v>102.28776969364834</v>
      </c>
      <c r="AJ85" s="122">
        <v>0</v>
      </c>
      <c r="AK85" s="122">
        <v>0</v>
      </c>
      <c r="AL85" s="122"/>
      <c r="AM85" s="122"/>
      <c r="AN85" s="122"/>
      <c r="AO85" s="122">
        <v>0</v>
      </c>
      <c r="AP85" s="122">
        <v>0</v>
      </c>
      <c r="AQ85" s="122">
        <v>0</v>
      </c>
      <c r="AR85" s="122">
        <v>0</v>
      </c>
      <c r="AS85" s="122"/>
      <c r="AT85" s="122"/>
      <c r="AU85" s="122">
        <v>0</v>
      </c>
      <c r="AV85" s="122">
        <v>0</v>
      </c>
      <c r="AW85" s="122">
        <v>0</v>
      </c>
      <c r="AX85" s="122">
        <v>0</v>
      </c>
      <c r="AY85" s="122">
        <v>0</v>
      </c>
      <c r="AZ85" s="122">
        <v>0</v>
      </c>
      <c r="BA85" s="122">
        <v>88.364764539855869</v>
      </c>
      <c r="BB85" s="122">
        <v>76.814122823800645</v>
      </c>
      <c r="BC85" s="122">
        <v>53.806302028905058</v>
      </c>
      <c r="BD85" s="122">
        <v>123.26977771977549</v>
      </c>
      <c r="BE85" s="122">
        <v>55.739486257554915</v>
      </c>
      <c r="BF85" s="122">
        <v>45.59050692824718</v>
      </c>
      <c r="BG85" s="122">
        <v>58.966022016247003</v>
      </c>
      <c r="BH85" s="122">
        <v>38.75172846509377</v>
      </c>
      <c r="BI85" s="122">
        <v>125.68874081648158</v>
      </c>
      <c r="BJ85" s="122">
        <v>107.24862579056284</v>
      </c>
      <c r="BK85" s="122">
        <v>40.488661333952912</v>
      </c>
      <c r="BL85" s="122">
        <v>38.354924001468568</v>
      </c>
      <c r="BM85" s="122">
        <v>0</v>
      </c>
      <c r="BN85" s="122">
        <v>0</v>
      </c>
      <c r="BO85" s="122">
        <v>0</v>
      </c>
      <c r="BP85" s="122">
        <v>129.42110437048211</v>
      </c>
      <c r="BQ85" s="122">
        <v>97.451584168125805</v>
      </c>
      <c r="BR85" s="122">
        <v>51.770869221977549</v>
      </c>
      <c r="BS85" s="122">
        <v>4.6110449081489167</v>
      </c>
      <c r="BT85" s="122">
        <v>73.385351872548199</v>
      </c>
      <c r="BU85" s="122">
        <v>125.10168564465127</v>
      </c>
      <c r="BV85" s="122">
        <v>52.314322512058006</v>
      </c>
      <c r="BW85" s="122">
        <v>134.92841167401951</v>
      </c>
      <c r="BX85" s="122">
        <v>67.726952189840461</v>
      </c>
      <c r="BY85" s="122">
        <v>79.777279056127256</v>
      </c>
      <c r="BZ85" s="122">
        <v>217.90763053541872</v>
      </c>
      <c r="CA85" s="122">
        <v>253.30864787517382</v>
      </c>
      <c r="CB85" s="122">
        <v>98.651552523300268</v>
      </c>
      <c r="CC85" s="122"/>
      <c r="CD85" s="122"/>
      <c r="CE85" s="122">
        <v>0</v>
      </c>
      <c r="CF85" s="122">
        <v>168.97749221055804</v>
      </c>
      <c r="CG85" s="122">
        <v>105.18770342585255</v>
      </c>
      <c r="CH85" s="122">
        <v>103.761599047446</v>
      </c>
      <c r="CI85" s="122">
        <v>189.60818731661803</v>
      </c>
      <c r="CJ85" s="122">
        <v>79.705679425942364</v>
      </c>
      <c r="CK85" s="122">
        <v>94.389585073380431</v>
      </c>
      <c r="CL85" s="122">
        <v>0</v>
      </c>
      <c r="CM85" s="122">
        <v>41.982514871237555</v>
      </c>
      <c r="CN85" s="122">
        <v>29.556417081627963</v>
      </c>
      <c r="CO85" s="122">
        <v>49.32657677517355</v>
      </c>
      <c r="CP85" s="122">
        <v>25.652132299714175</v>
      </c>
      <c r="CQ85" s="122">
        <v>23.597456443295204</v>
      </c>
      <c r="CR85" s="122">
        <v>124.42009030450151</v>
      </c>
      <c r="CS85" s="122">
        <v>0</v>
      </c>
      <c r="CT85" s="122">
        <v>0</v>
      </c>
      <c r="CU85" s="122">
        <v>0</v>
      </c>
      <c r="CV85" s="122">
        <v>0</v>
      </c>
      <c r="CW85" s="122">
        <v>0</v>
      </c>
      <c r="CX85" s="122">
        <v>0</v>
      </c>
      <c r="CY85" s="122">
        <v>495</v>
      </c>
      <c r="CZ85" s="122">
        <v>0</v>
      </c>
      <c r="DA85" s="122">
        <v>0</v>
      </c>
      <c r="DB85" s="122">
        <v>0</v>
      </c>
      <c r="DC85" s="122">
        <v>0</v>
      </c>
      <c r="DD85" s="122">
        <v>0</v>
      </c>
      <c r="DE85" s="122">
        <v>0</v>
      </c>
      <c r="DF85" s="122">
        <v>282.86529258293626</v>
      </c>
      <c r="DG85" s="122">
        <v>0</v>
      </c>
      <c r="DH85" s="122">
        <v>93.036144309697775</v>
      </c>
      <c r="DI85" s="122"/>
      <c r="DJ85" s="122"/>
      <c r="DK85" s="122"/>
      <c r="DL85" s="122"/>
      <c r="DM85" s="122"/>
      <c r="DN85" s="122">
        <v>142.33689789996447</v>
      </c>
      <c r="DO85" s="122">
        <v>60.530052718921233</v>
      </c>
      <c r="DP85" s="122"/>
      <c r="DQ85" s="122">
        <v>0</v>
      </c>
      <c r="DR85" s="122">
        <v>0</v>
      </c>
      <c r="DS85" s="122">
        <v>0</v>
      </c>
      <c r="DT85" s="122">
        <v>0</v>
      </c>
      <c r="DU85" s="122">
        <v>0</v>
      </c>
      <c r="DV85" s="122">
        <v>0</v>
      </c>
      <c r="DW85" s="122">
        <v>0</v>
      </c>
      <c r="DX85" s="122">
        <v>0</v>
      </c>
      <c r="DY85" s="122">
        <v>0</v>
      </c>
      <c r="DZ85" s="122">
        <v>0</v>
      </c>
      <c r="EA85" s="122">
        <v>0</v>
      </c>
      <c r="EB85" s="122">
        <v>164.11987474331008</v>
      </c>
      <c r="EC85" s="122">
        <v>0</v>
      </c>
      <c r="ED85" s="122">
        <v>0</v>
      </c>
      <c r="EE85" s="122">
        <v>0</v>
      </c>
      <c r="EF85" s="122">
        <v>0</v>
      </c>
      <c r="EG85" s="122">
        <v>0</v>
      </c>
      <c r="EH85" s="122">
        <v>145.53507214988622</v>
      </c>
      <c r="EI85" s="122">
        <v>105.26824713494146</v>
      </c>
      <c r="EJ85" s="122">
        <v>95.49294331526329</v>
      </c>
      <c r="EK85" s="122">
        <v>522.99220852204621</v>
      </c>
      <c r="EL85" s="122">
        <v>98.726728655780235</v>
      </c>
      <c r="EM85" s="122">
        <v>66.289290795343788</v>
      </c>
      <c r="FD85">
        <v>107.52271185283985</v>
      </c>
      <c r="FF85">
        <v>121.34653285508973</v>
      </c>
      <c r="FN85">
        <v>0</v>
      </c>
    </row>
    <row r="86" spans="1:170" x14ac:dyDescent="0.35">
      <c r="A86" s="80">
        <f>Bonding!A86</f>
        <v>132</v>
      </c>
      <c r="AE86" s="122">
        <v>1491.1374824502088</v>
      </c>
      <c r="AF86" s="122">
        <v>438.83202048510822</v>
      </c>
      <c r="AG86" s="122"/>
      <c r="AH86" s="122">
        <v>17.680721884822496</v>
      </c>
      <c r="AI86" s="122">
        <v>403.54193328262784</v>
      </c>
      <c r="AJ86" s="122">
        <v>0</v>
      </c>
      <c r="AK86" s="122">
        <v>0</v>
      </c>
      <c r="AL86" s="122"/>
      <c r="AM86" s="122"/>
      <c r="AN86" s="122"/>
      <c r="AO86" s="122">
        <v>238.70476332354394</v>
      </c>
      <c r="AP86" s="122">
        <v>272.76930175487013</v>
      </c>
      <c r="AQ86" s="122">
        <v>247.37191268162042</v>
      </c>
      <c r="AR86" s="122">
        <v>163.81865060187181</v>
      </c>
      <c r="AS86" s="122"/>
      <c r="AT86" s="122"/>
      <c r="AU86" s="122">
        <v>0</v>
      </c>
      <c r="AV86" s="122">
        <v>0</v>
      </c>
      <c r="AW86" s="122">
        <v>0</v>
      </c>
      <c r="AX86" s="122">
        <v>0</v>
      </c>
      <c r="AY86" s="122">
        <v>34.155353237611557</v>
      </c>
      <c r="AZ86" s="122">
        <v>60.868640802571392</v>
      </c>
      <c r="BA86" s="122">
        <v>295.97398795774814</v>
      </c>
      <c r="BB86" s="122">
        <v>1040.4569006288702</v>
      </c>
      <c r="BC86" s="122">
        <v>1123.7449299893749</v>
      </c>
      <c r="BD86" s="122">
        <v>0</v>
      </c>
      <c r="BE86" s="122">
        <v>0</v>
      </c>
      <c r="BF86" s="122">
        <v>261.70499334688645</v>
      </c>
      <c r="BG86" s="122">
        <v>0</v>
      </c>
      <c r="BH86" s="122">
        <v>0</v>
      </c>
      <c r="BI86" s="122">
        <v>866.2172560410221</v>
      </c>
      <c r="BJ86" s="122">
        <v>312.91839187022703</v>
      </c>
      <c r="BK86" s="122">
        <v>291.57814567510735</v>
      </c>
      <c r="BL86" s="122">
        <v>234.49729015888721</v>
      </c>
      <c r="BM86" s="122">
        <v>137.51005358505279</v>
      </c>
      <c r="BN86" s="122">
        <v>0</v>
      </c>
      <c r="BO86" s="122">
        <v>0</v>
      </c>
      <c r="BP86" s="122">
        <v>351.8594098934546</v>
      </c>
      <c r="BQ86" s="122">
        <v>225.47171617240127</v>
      </c>
      <c r="BR86" s="122">
        <v>232.17366215032231</v>
      </c>
      <c r="BS86" s="122">
        <v>163.56594220278765</v>
      </c>
      <c r="BT86" s="122">
        <v>252.93799076417855</v>
      </c>
      <c r="BU86" s="122">
        <v>259.69664003115031</v>
      </c>
      <c r="BV86" s="122">
        <v>265.27276108473785</v>
      </c>
      <c r="BW86" s="122">
        <v>347.93559746585117</v>
      </c>
      <c r="BX86" s="122">
        <v>0</v>
      </c>
      <c r="BY86" s="122">
        <v>709.78748538848504</v>
      </c>
      <c r="BZ86" s="122">
        <v>0</v>
      </c>
      <c r="CA86" s="122">
        <v>974.52144243220096</v>
      </c>
      <c r="CB86" s="122">
        <v>0</v>
      </c>
      <c r="CC86" s="122"/>
      <c r="CD86" s="122"/>
      <c r="CE86" s="122">
        <v>0</v>
      </c>
      <c r="CF86" s="122">
        <v>0</v>
      </c>
      <c r="CG86" s="122">
        <v>0</v>
      </c>
      <c r="CH86" s="122">
        <v>256.06612747913994</v>
      </c>
      <c r="CI86" s="122">
        <v>0</v>
      </c>
      <c r="CJ86" s="122">
        <v>0</v>
      </c>
      <c r="CK86" s="122">
        <v>605.69866746397383</v>
      </c>
      <c r="CL86" s="122">
        <v>14.002742353714073</v>
      </c>
      <c r="CM86" s="122">
        <v>319.96160986514519</v>
      </c>
      <c r="CN86" s="122">
        <v>260.06047767061278</v>
      </c>
      <c r="CO86" s="122">
        <v>313.12392205527487</v>
      </c>
      <c r="CP86" s="122">
        <v>286.33294672045207</v>
      </c>
      <c r="CQ86" s="122">
        <v>335.22948382532462</v>
      </c>
      <c r="CR86" s="122">
        <v>311.47711313997013</v>
      </c>
      <c r="CS86" s="122">
        <v>263.03823471171745</v>
      </c>
      <c r="CT86" s="122">
        <v>0</v>
      </c>
      <c r="CU86" s="122">
        <v>461.67295658334092</v>
      </c>
      <c r="CV86" s="122">
        <v>0</v>
      </c>
      <c r="CW86" s="122">
        <v>0</v>
      </c>
      <c r="CX86" s="122">
        <v>430.47559311123416</v>
      </c>
      <c r="CY86" s="122">
        <v>63</v>
      </c>
      <c r="CZ86" s="122">
        <v>61.531917437186245</v>
      </c>
      <c r="DA86" s="122">
        <v>387.26328752479691</v>
      </c>
      <c r="DB86" s="122">
        <v>0</v>
      </c>
      <c r="DC86" s="122">
        <v>0</v>
      </c>
      <c r="DD86" s="122">
        <v>0</v>
      </c>
      <c r="DE86" s="122">
        <v>0</v>
      </c>
      <c r="DF86" s="122">
        <v>4486.6781694931251</v>
      </c>
      <c r="DG86" s="122">
        <v>0</v>
      </c>
      <c r="DH86" s="122">
        <v>398.60892089403944</v>
      </c>
      <c r="DI86" s="122"/>
      <c r="DJ86" s="122"/>
      <c r="DK86" s="122"/>
      <c r="DL86" s="122"/>
      <c r="DM86" s="122"/>
      <c r="DN86" s="122">
        <v>0</v>
      </c>
      <c r="DO86" s="122">
        <v>1410.1934360146654</v>
      </c>
      <c r="DP86" s="122"/>
      <c r="DQ86" s="122">
        <v>0</v>
      </c>
      <c r="DR86" s="122">
        <v>0</v>
      </c>
      <c r="DS86" s="122">
        <v>0</v>
      </c>
      <c r="DT86" s="122">
        <v>366.68727710533557</v>
      </c>
      <c r="DU86" s="122">
        <v>0</v>
      </c>
      <c r="DV86" s="122">
        <v>0</v>
      </c>
      <c r="DW86" s="122">
        <v>0</v>
      </c>
      <c r="DX86" s="122">
        <v>270.29754725209364</v>
      </c>
      <c r="DY86" s="122">
        <v>0</v>
      </c>
      <c r="DZ86" s="122">
        <v>0</v>
      </c>
      <c r="EA86" s="122">
        <v>0</v>
      </c>
      <c r="EB86" s="122">
        <v>0</v>
      </c>
      <c r="EC86" s="122">
        <v>0</v>
      </c>
      <c r="ED86" s="122">
        <v>0</v>
      </c>
      <c r="EE86" s="122">
        <v>0</v>
      </c>
      <c r="EF86" s="122">
        <v>0</v>
      </c>
      <c r="EG86" s="122">
        <v>0</v>
      </c>
      <c r="EH86" s="122">
        <v>1193.6820203280636</v>
      </c>
      <c r="EI86" s="122">
        <v>0</v>
      </c>
      <c r="EJ86" s="122">
        <v>0</v>
      </c>
      <c r="EK86" s="122">
        <v>0</v>
      </c>
      <c r="EL86" s="122">
        <v>0</v>
      </c>
      <c r="EM86" s="122">
        <v>0</v>
      </c>
      <c r="FD86">
        <v>235.66979054637588</v>
      </c>
      <c r="FF86">
        <v>670.24471414454001</v>
      </c>
      <c r="FN86">
        <v>0</v>
      </c>
    </row>
    <row r="87" spans="1:170" x14ac:dyDescent="0.35">
      <c r="A87" s="80">
        <f>Bonding!A87</f>
        <v>133</v>
      </c>
      <c r="AE87" s="122">
        <v>-10.817225946785708</v>
      </c>
      <c r="AF87" s="122">
        <v>-195.80427512090594</v>
      </c>
      <c r="AG87" s="122"/>
      <c r="AH87" s="122">
        <v>-985.74238463061977</v>
      </c>
      <c r="AI87" s="122">
        <v>1304.2312068709168</v>
      </c>
      <c r="AJ87" s="122">
        <v>0</v>
      </c>
      <c r="AK87" s="122">
        <v>728.11239550965774</v>
      </c>
      <c r="AL87" s="122"/>
      <c r="AM87" s="122"/>
      <c r="AN87" s="122"/>
      <c r="AO87" s="122">
        <v>27.890852291992289</v>
      </c>
      <c r="AP87" s="122">
        <v>194.85495771762731</v>
      </c>
      <c r="AQ87" s="122">
        <v>212.69116789890438</v>
      </c>
      <c r="AR87" s="122">
        <v>0</v>
      </c>
      <c r="AS87" s="122"/>
      <c r="AT87" s="122"/>
      <c r="AU87" s="122">
        <v>0</v>
      </c>
      <c r="AV87" s="122">
        <v>0</v>
      </c>
      <c r="AW87" s="122">
        <v>0</v>
      </c>
      <c r="AX87" s="122">
        <v>35.045578666634093</v>
      </c>
      <c r="AY87" s="122">
        <v>216.65356770969586</v>
      </c>
      <c r="AZ87" s="122">
        <v>44.895603788499827</v>
      </c>
      <c r="BA87" s="122">
        <v>412.98225689217674</v>
      </c>
      <c r="BB87" s="122">
        <v>217.47319806589593</v>
      </c>
      <c r="BC87" s="122">
        <v>286.34629190496594</v>
      </c>
      <c r="BD87" s="122">
        <v>181.59704897578186</v>
      </c>
      <c r="BE87" s="122">
        <v>143.0254810857077</v>
      </c>
      <c r="BF87" s="122">
        <v>166.75740957209757</v>
      </c>
      <c r="BG87" s="122">
        <v>94.337019533265121</v>
      </c>
      <c r="BH87" s="122">
        <v>61.200106544237002</v>
      </c>
      <c r="BI87" s="122">
        <v>320.02908160615738</v>
      </c>
      <c r="BJ87" s="122">
        <v>0</v>
      </c>
      <c r="BK87" s="122">
        <v>144.81266322942292</v>
      </c>
      <c r="BL87" s="122">
        <v>88.772656363887393</v>
      </c>
      <c r="BM87" s="122">
        <v>43.25582767268731</v>
      </c>
      <c r="BN87" s="122">
        <v>0</v>
      </c>
      <c r="BO87" s="122">
        <v>0</v>
      </c>
      <c r="BP87" s="122">
        <v>315.49503259824695</v>
      </c>
      <c r="BQ87" s="122">
        <v>0</v>
      </c>
      <c r="BR87" s="122">
        <v>0</v>
      </c>
      <c r="BS87" s="122">
        <v>0</v>
      </c>
      <c r="BT87" s="122">
        <v>58.296675051718523</v>
      </c>
      <c r="BU87" s="122">
        <v>0</v>
      </c>
      <c r="BV87" s="122">
        <v>0</v>
      </c>
      <c r="BW87" s="122">
        <v>455.32847585017151</v>
      </c>
      <c r="BX87" s="122">
        <v>255.19927491467598</v>
      </c>
      <c r="BY87" s="122">
        <v>325.5504769748988</v>
      </c>
      <c r="BZ87" s="122">
        <v>185.64594832140389</v>
      </c>
      <c r="CA87" s="122">
        <v>170.36577785470013</v>
      </c>
      <c r="CB87" s="122">
        <v>258.57636729643548</v>
      </c>
      <c r="CC87" s="122"/>
      <c r="CD87" s="122"/>
      <c r="CE87" s="122">
        <v>0</v>
      </c>
      <c r="CF87" s="122">
        <v>0</v>
      </c>
      <c r="CG87" s="122">
        <v>47.671733756512374</v>
      </c>
      <c r="CH87" s="122">
        <v>237.14235655050771</v>
      </c>
      <c r="CI87" s="122">
        <v>154.09477588266913</v>
      </c>
      <c r="CJ87" s="122">
        <v>55.635608964588755</v>
      </c>
      <c r="CK87" s="122">
        <v>261.81797338706571</v>
      </c>
      <c r="CL87" s="122">
        <v>78.462172148736087</v>
      </c>
      <c r="CM87" s="122">
        <v>204.23859764088746</v>
      </c>
      <c r="CN87" s="122">
        <v>170.1173049828987</v>
      </c>
      <c r="CO87" s="122">
        <v>209.7471330612515</v>
      </c>
      <c r="CP87" s="122">
        <v>122.30081564481145</v>
      </c>
      <c r="CQ87" s="122">
        <v>132.42456075840715</v>
      </c>
      <c r="CR87" s="122">
        <v>250.20577355248369</v>
      </c>
      <c r="CS87" s="122">
        <v>105.71699790296796</v>
      </c>
      <c r="CT87" s="122">
        <v>212.17500349084978</v>
      </c>
      <c r="CU87" s="122">
        <v>250.33592007438639</v>
      </c>
      <c r="CV87" s="122">
        <v>175.17780233079517</v>
      </c>
      <c r="CW87" s="122">
        <v>35.90374718071331</v>
      </c>
      <c r="CX87" s="122">
        <v>168.80453038359417</v>
      </c>
      <c r="CY87" s="122">
        <v>225</v>
      </c>
      <c r="CZ87" s="122">
        <v>41.274604118363371</v>
      </c>
      <c r="DA87" s="122">
        <v>143.9897010656411</v>
      </c>
      <c r="DB87" s="122">
        <v>0</v>
      </c>
      <c r="DC87" s="122">
        <v>0</v>
      </c>
      <c r="DD87" s="122">
        <v>54.799296359622126</v>
      </c>
      <c r="DE87" s="122">
        <v>47.915295253757499</v>
      </c>
      <c r="DF87" s="122">
        <v>299.70804577610801</v>
      </c>
      <c r="DG87" s="122">
        <v>63</v>
      </c>
      <c r="DH87" s="122">
        <v>128.37627715677689</v>
      </c>
      <c r="DI87" s="122"/>
      <c r="DJ87" s="122"/>
      <c r="DK87" s="122"/>
      <c r="DL87" s="122"/>
      <c r="DM87" s="122"/>
      <c r="DN87" s="122">
        <v>330.1015352902225</v>
      </c>
      <c r="DO87" s="122">
        <v>152.47292130214151</v>
      </c>
      <c r="DP87" s="122"/>
      <c r="DQ87" s="122">
        <v>0</v>
      </c>
      <c r="DR87" s="122">
        <v>0</v>
      </c>
      <c r="DS87" s="122">
        <v>0</v>
      </c>
      <c r="DT87" s="122">
        <v>160.68087723745262</v>
      </c>
      <c r="DU87" s="122">
        <v>0</v>
      </c>
      <c r="DV87" s="122">
        <v>0</v>
      </c>
      <c r="DW87" s="122">
        <v>0</v>
      </c>
      <c r="DX87" s="122">
        <v>0</v>
      </c>
      <c r="DY87" s="122">
        <v>0</v>
      </c>
      <c r="DZ87" s="122">
        <v>0</v>
      </c>
      <c r="EA87" s="122">
        <v>515.24042455418771</v>
      </c>
      <c r="EB87" s="122">
        <v>0</v>
      </c>
      <c r="EC87" s="122">
        <v>0</v>
      </c>
      <c r="ED87" s="122">
        <v>0</v>
      </c>
      <c r="EE87" s="122">
        <v>0</v>
      </c>
      <c r="EF87" s="122">
        <v>0</v>
      </c>
      <c r="EG87" s="122">
        <v>0</v>
      </c>
      <c r="EH87" s="122">
        <v>470.51182167287675</v>
      </c>
      <c r="EI87" s="122">
        <v>0</v>
      </c>
      <c r="EJ87" s="122">
        <v>0</v>
      </c>
      <c r="EK87" s="122">
        <v>0</v>
      </c>
      <c r="EL87" s="122">
        <v>0</v>
      </c>
      <c r="EM87" s="122">
        <v>0</v>
      </c>
      <c r="FD87">
        <v>65.393820561223137</v>
      </c>
      <c r="FF87">
        <v>446.90326717551051</v>
      </c>
      <c r="FN87">
        <v>0</v>
      </c>
    </row>
    <row r="88" spans="1:170" x14ac:dyDescent="0.35">
      <c r="A88" s="80">
        <f>Bonding!A88</f>
        <v>134</v>
      </c>
      <c r="AE88" s="122">
        <v>915.28916204592338</v>
      </c>
      <c r="AF88" s="122">
        <v>31.033483709471938</v>
      </c>
      <c r="AG88" s="122"/>
      <c r="AH88" s="122">
        <v>-5.654760725939612</v>
      </c>
      <c r="AI88" s="122">
        <v>226.0276463385469</v>
      </c>
      <c r="AJ88" s="122">
        <v>0</v>
      </c>
      <c r="AK88" s="122">
        <v>194.99061693655324</v>
      </c>
      <c r="AL88" s="122"/>
      <c r="AM88" s="122"/>
      <c r="AN88" s="122"/>
      <c r="AO88" s="122">
        <v>94.576805775110529</v>
      </c>
      <c r="AP88" s="122">
        <v>16.276133280991207</v>
      </c>
      <c r="AQ88" s="122">
        <v>441.77119485107022</v>
      </c>
      <c r="AR88" s="122">
        <v>339.07527759682966</v>
      </c>
      <c r="AS88" s="122"/>
      <c r="AT88" s="122"/>
      <c r="AU88" s="122">
        <v>360.79782436244835</v>
      </c>
      <c r="AV88" s="122">
        <v>309.59694187228666</v>
      </c>
      <c r="AW88" s="122">
        <v>147.1948548696073</v>
      </c>
      <c r="AX88" s="122">
        <v>115.06445333741367</v>
      </c>
      <c r="AY88" s="122">
        <v>85.510595219485907</v>
      </c>
      <c r="AZ88" s="122">
        <v>125.76482962304853</v>
      </c>
      <c r="BA88" s="122">
        <v>165.99275754151779</v>
      </c>
      <c r="BB88" s="122">
        <v>432.67789350078118</v>
      </c>
      <c r="BC88" s="122">
        <v>398.43254235369511</v>
      </c>
      <c r="BD88" s="122">
        <v>497.52982819477319</v>
      </c>
      <c r="BE88" s="122">
        <v>0</v>
      </c>
      <c r="BF88" s="122">
        <v>0</v>
      </c>
      <c r="BG88" s="122">
        <v>165.56946489199055</v>
      </c>
      <c r="BH88" s="122">
        <v>51.713408496383209</v>
      </c>
      <c r="BI88" s="122">
        <v>334.02375874741318</v>
      </c>
      <c r="BJ88" s="122">
        <v>292.04406871811824</v>
      </c>
      <c r="BK88" s="122">
        <v>229.34732597417204</v>
      </c>
      <c r="BL88" s="122">
        <v>187.39854539984856</v>
      </c>
      <c r="BM88" s="122">
        <v>62.444953372895611</v>
      </c>
      <c r="BN88" s="122">
        <v>0</v>
      </c>
      <c r="BO88" s="122">
        <v>0</v>
      </c>
      <c r="BP88" s="122">
        <v>339.73839106861885</v>
      </c>
      <c r="BQ88" s="122">
        <v>137.31291707002987</v>
      </c>
      <c r="BR88" s="122">
        <v>131.914820016064</v>
      </c>
      <c r="BS88" s="122">
        <v>104.9594045119627</v>
      </c>
      <c r="BT88" s="122">
        <v>135.0361946595618</v>
      </c>
      <c r="BU88" s="122">
        <v>149.09238715037679</v>
      </c>
      <c r="BV88" s="122">
        <v>142.62709559143212</v>
      </c>
      <c r="BW88" s="122">
        <v>237.41108360782613</v>
      </c>
      <c r="BX88" s="122">
        <v>195.64049697618395</v>
      </c>
      <c r="BY88" s="122">
        <v>343.00538580409761</v>
      </c>
      <c r="BZ88" s="122">
        <v>49.434289661328862</v>
      </c>
      <c r="CA88" s="122">
        <v>234.69269712101189</v>
      </c>
      <c r="CB88" s="122">
        <v>0</v>
      </c>
      <c r="CC88" s="122"/>
      <c r="CD88" s="122"/>
      <c r="CE88" s="122">
        <v>0</v>
      </c>
      <c r="CF88" s="122">
        <v>0</v>
      </c>
      <c r="CG88" s="122">
        <v>0</v>
      </c>
      <c r="CH88" s="122">
        <v>247.76602772349275</v>
      </c>
      <c r="CI88" s="122">
        <v>207.59721829029803</v>
      </c>
      <c r="CJ88" s="122">
        <v>184.10410126740334</v>
      </c>
      <c r="CK88" s="122">
        <v>212.94122937036366</v>
      </c>
      <c r="CL88" s="122">
        <v>36.308446540113813</v>
      </c>
      <c r="CM88" s="122">
        <v>183.89913535215715</v>
      </c>
      <c r="CN88" s="122">
        <v>108.51303955813401</v>
      </c>
      <c r="CO88" s="122">
        <v>264.82907448462942</v>
      </c>
      <c r="CP88" s="122">
        <v>91.865808312492916</v>
      </c>
      <c r="CQ88" s="122">
        <v>176.6746205547806</v>
      </c>
      <c r="CR88" s="122">
        <v>202.09582138972755</v>
      </c>
      <c r="CS88" s="122">
        <v>139.06381523238682</v>
      </c>
      <c r="CT88" s="122">
        <v>68.755282151523645</v>
      </c>
      <c r="CU88" s="122">
        <v>354.71356217663936</v>
      </c>
      <c r="CV88" s="122">
        <v>0</v>
      </c>
      <c r="CW88" s="122">
        <v>51.04013420630266</v>
      </c>
      <c r="CX88" s="122">
        <v>212.41209794270975</v>
      </c>
      <c r="CY88" s="122">
        <v>198</v>
      </c>
      <c r="CZ88" s="122">
        <v>55.716826892279329</v>
      </c>
      <c r="DA88" s="122">
        <v>329.18901561139779</v>
      </c>
      <c r="DB88" s="122">
        <v>0</v>
      </c>
      <c r="DC88" s="122">
        <v>0</v>
      </c>
      <c r="DD88" s="122">
        <v>0</v>
      </c>
      <c r="DE88" s="122">
        <v>371.19726469248383</v>
      </c>
      <c r="DF88" s="122">
        <v>0</v>
      </c>
      <c r="DG88" s="122">
        <v>36</v>
      </c>
      <c r="DH88" s="122">
        <v>231.15831048608302</v>
      </c>
      <c r="DI88" s="122"/>
      <c r="DJ88" s="122"/>
      <c r="DK88" s="122"/>
      <c r="DL88" s="122"/>
      <c r="DM88" s="122"/>
      <c r="DN88" s="122">
        <v>307.8619538481168</v>
      </c>
      <c r="DO88" s="122">
        <v>225.02383832036776</v>
      </c>
      <c r="DP88" s="122"/>
      <c r="DQ88" s="122">
        <v>294.09661165548749</v>
      </c>
      <c r="DR88" s="122">
        <v>0</v>
      </c>
      <c r="DS88" s="122">
        <v>0</v>
      </c>
      <c r="DT88" s="122">
        <v>0</v>
      </c>
      <c r="DU88" s="122">
        <v>0</v>
      </c>
      <c r="DV88" s="122">
        <v>0</v>
      </c>
      <c r="DW88" s="122">
        <v>0</v>
      </c>
      <c r="DX88" s="122">
        <v>0</v>
      </c>
      <c r="DY88" s="122">
        <v>0</v>
      </c>
      <c r="DZ88" s="122">
        <v>0</v>
      </c>
      <c r="EA88" s="122">
        <v>0</v>
      </c>
      <c r="EB88" s="122">
        <v>0</v>
      </c>
      <c r="EC88" s="122">
        <v>0</v>
      </c>
      <c r="ED88" s="122">
        <v>0</v>
      </c>
      <c r="EE88" s="122">
        <v>0</v>
      </c>
      <c r="EF88" s="122">
        <v>0</v>
      </c>
      <c r="EG88" s="122">
        <v>0</v>
      </c>
      <c r="EH88" s="122">
        <v>140.18490446372809</v>
      </c>
      <c r="EI88" s="122">
        <v>0</v>
      </c>
      <c r="EJ88" s="122">
        <v>0</v>
      </c>
      <c r="EK88" s="122">
        <v>0</v>
      </c>
      <c r="EL88" s="122">
        <v>0</v>
      </c>
      <c r="EM88" s="122">
        <v>0</v>
      </c>
      <c r="FD88">
        <v>84.493690455323417</v>
      </c>
      <c r="FF88">
        <v>180.93100606691132</v>
      </c>
      <c r="FN88">
        <v>0</v>
      </c>
    </row>
    <row r="89" spans="1:170" x14ac:dyDescent="0.35">
      <c r="A89" s="80">
        <f>Bonding!A89</f>
        <v>136</v>
      </c>
      <c r="AE89" s="122">
        <v>176.54404618270974</v>
      </c>
      <c r="AF89" s="122">
        <v>96.293670743516586</v>
      </c>
      <c r="AG89" s="122"/>
      <c r="AH89" s="122">
        <v>-55.063449054473615</v>
      </c>
      <c r="AI89" s="122">
        <v>71.405441857449645</v>
      </c>
      <c r="AJ89" s="122">
        <v>60.628356234517042</v>
      </c>
      <c r="AK89" s="122">
        <v>72.907167109348464</v>
      </c>
      <c r="AL89" s="122"/>
      <c r="AM89" s="122"/>
      <c r="AN89" s="122"/>
      <c r="AO89" s="122">
        <v>56.077422755361766</v>
      </c>
      <c r="AP89" s="122">
        <v>63.798200425043539</v>
      </c>
      <c r="AQ89" s="122">
        <v>54.196611678589377</v>
      </c>
      <c r="AR89" s="122">
        <v>37.522216909581694</v>
      </c>
      <c r="AS89" s="122"/>
      <c r="AT89" s="122"/>
      <c r="AU89" s="122">
        <v>103.93064722802605</v>
      </c>
      <c r="AV89" s="122">
        <v>77.754269495639605</v>
      </c>
      <c r="AW89" s="122">
        <v>56.343208236313203</v>
      </c>
      <c r="AX89" s="122">
        <v>35.276989325275778</v>
      </c>
      <c r="AY89" s="122">
        <v>0</v>
      </c>
      <c r="AZ89" s="122">
        <v>0</v>
      </c>
      <c r="BA89" s="122">
        <v>0</v>
      </c>
      <c r="BB89" s="122">
        <v>30.528034389598968</v>
      </c>
      <c r="BC89" s="122">
        <v>0</v>
      </c>
      <c r="BD89" s="122">
        <v>134.3158018083233</v>
      </c>
      <c r="BE89" s="122">
        <v>0</v>
      </c>
      <c r="BF89" s="122">
        <v>0</v>
      </c>
      <c r="BG89" s="122">
        <v>0</v>
      </c>
      <c r="BH89" s="122">
        <v>0</v>
      </c>
      <c r="BI89" s="122">
        <v>326.17659349587126</v>
      </c>
      <c r="BJ89" s="122">
        <v>0</v>
      </c>
      <c r="BK89" s="122">
        <v>122.6197135364514</v>
      </c>
      <c r="BL89" s="122">
        <v>67.435162616502183</v>
      </c>
      <c r="BM89" s="122">
        <v>35.622088454581267</v>
      </c>
      <c r="BN89" s="122">
        <v>0</v>
      </c>
      <c r="BO89" s="122">
        <v>0</v>
      </c>
      <c r="BP89" s="122">
        <v>200.13174001869271</v>
      </c>
      <c r="BQ89" s="122">
        <v>97.284846495490186</v>
      </c>
      <c r="BR89" s="122">
        <v>48.215337181791625</v>
      </c>
      <c r="BS89" s="122">
        <v>38.399933011034697</v>
      </c>
      <c r="BT89" s="122">
        <v>75.344063980572543</v>
      </c>
      <c r="BU89" s="122">
        <v>42.041213698329244</v>
      </c>
      <c r="BV89" s="122">
        <v>10.841334230200175</v>
      </c>
      <c r="BW89" s="122">
        <v>191.702647735781</v>
      </c>
      <c r="BX89" s="122">
        <v>0</v>
      </c>
      <c r="BY89" s="122">
        <v>0</v>
      </c>
      <c r="BZ89" s="122">
        <v>0</v>
      </c>
      <c r="CA89" s="122">
        <v>241.03978617775994</v>
      </c>
      <c r="CB89" s="122">
        <v>0</v>
      </c>
      <c r="CC89" s="122"/>
      <c r="CD89" s="122"/>
      <c r="CE89" s="122">
        <v>93.821094103871644</v>
      </c>
      <c r="CF89" s="122">
        <v>42.16067663831749</v>
      </c>
      <c r="CG89" s="122">
        <v>0</v>
      </c>
      <c r="CH89" s="122">
        <v>0</v>
      </c>
      <c r="CI89" s="122">
        <v>0</v>
      </c>
      <c r="CJ89" s="122">
        <v>0</v>
      </c>
      <c r="CK89" s="122">
        <v>41.181118870690121</v>
      </c>
      <c r="CL89" s="122">
        <v>0</v>
      </c>
      <c r="CM89" s="122">
        <v>34.733831476910744</v>
      </c>
      <c r="CN89" s="122">
        <v>31.563002351247285</v>
      </c>
      <c r="CO89" s="122">
        <v>0</v>
      </c>
      <c r="CP89" s="122">
        <v>0</v>
      </c>
      <c r="CQ89" s="122">
        <v>0</v>
      </c>
      <c r="CR89" s="122">
        <v>355.98932522162823</v>
      </c>
      <c r="CS89" s="122">
        <v>0</v>
      </c>
      <c r="CT89" s="122">
        <v>0</v>
      </c>
      <c r="CU89" s="122">
        <v>0</v>
      </c>
      <c r="CV89" s="122">
        <v>0</v>
      </c>
      <c r="CW89" s="122">
        <v>0</v>
      </c>
      <c r="CX89" s="122">
        <v>5.5255218825120913</v>
      </c>
      <c r="CY89" s="122">
        <v>117</v>
      </c>
      <c r="CZ89" s="122">
        <v>87.958620222919151</v>
      </c>
      <c r="DA89" s="122">
        <v>157.89552258933932</v>
      </c>
      <c r="DB89" s="122">
        <v>264.37081989700334</v>
      </c>
      <c r="DC89" s="122">
        <v>62.899267141967961</v>
      </c>
      <c r="DD89" s="122">
        <v>22.701799133788622</v>
      </c>
      <c r="DE89" s="122">
        <v>43.941619083010799</v>
      </c>
      <c r="DF89" s="122">
        <v>105.44743265482077</v>
      </c>
      <c r="DG89" s="122">
        <v>0</v>
      </c>
      <c r="DH89" s="122">
        <v>18.219260967203596</v>
      </c>
      <c r="DI89" s="122"/>
      <c r="DJ89" s="122"/>
      <c r="DK89" s="122"/>
      <c r="DL89" s="122"/>
      <c r="DM89" s="122"/>
      <c r="DN89" s="122">
        <v>93.132603488142138</v>
      </c>
      <c r="DO89" s="122">
        <v>15.275513250017591</v>
      </c>
      <c r="DP89" s="122"/>
      <c r="DQ89" s="122">
        <v>94.427555738813936</v>
      </c>
      <c r="DR89" s="122">
        <v>0</v>
      </c>
      <c r="DS89" s="122">
        <v>0</v>
      </c>
      <c r="DT89" s="122">
        <v>0</v>
      </c>
      <c r="DU89" s="122">
        <v>0</v>
      </c>
      <c r="DV89" s="122">
        <v>0</v>
      </c>
      <c r="DW89" s="122">
        <v>0</v>
      </c>
      <c r="DX89" s="122">
        <v>0</v>
      </c>
      <c r="DY89" s="122">
        <v>0</v>
      </c>
      <c r="DZ89" s="122">
        <v>0</v>
      </c>
      <c r="EA89" s="122">
        <v>0</v>
      </c>
      <c r="EB89" s="122">
        <v>0</v>
      </c>
      <c r="EC89" s="122">
        <v>0</v>
      </c>
      <c r="ED89" s="122">
        <v>0</v>
      </c>
      <c r="EE89" s="122">
        <v>0</v>
      </c>
      <c r="EF89" s="122">
        <v>0</v>
      </c>
      <c r="EG89" s="122">
        <v>0</v>
      </c>
      <c r="EH89" s="122">
        <v>21.055553373823152</v>
      </c>
      <c r="EI89" s="122">
        <v>0</v>
      </c>
      <c r="EJ89" s="122">
        <v>0</v>
      </c>
      <c r="EK89" s="122">
        <v>0</v>
      </c>
      <c r="EL89" s="122">
        <v>0</v>
      </c>
      <c r="EM89" s="122">
        <v>0</v>
      </c>
      <c r="FD89">
        <v>0</v>
      </c>
      <c r="FF89">
        <v>57.433676350877548</v>
      </c>
      <c r="FN89">
        <v>0</v>
      </c>
    </row>
    <row r="90" spans="1:170" x14ac:dyDescent="0.35">
      <c r="A90" s="80">
        <f>Bonding!A90</f>
        <v>137</v>
      </c>
      <c r="AE90" s="122">
        <v>1711.6122471041381</v>
      </c>
      <c r="AF90" s="122">
        <v>1140.5494920053636</v>
      </c>
      <c r="AG90" s="122"/>
      <c r="AH90" s="122">
        <v>-279.02312825724476</v>
      </c>
      <c r="AI90" s="122">
        <v>742.37654502123632</v>
      </c>
      <c r="AJ90" s="122">
        <v>56.019161956640346</v>
      </c>
      <c r="AK90" s="122">
        <v>325.11946104976795</v>
      </c>
      <c r="AL90" s="122"/>
      <c r="AM90" s="122"/>
      <c r="AN90" s="122"/>
      <c r="AO90" s="122">
        <v>0</v>
      </c>
      <c r="AP90" s="122">
        <v>187.67095078000463</v>
      </c>
      <c r="AQ90" s="122">
        <v>240.29281702292744</v>
      </c>
      <c r="AR90" s="122">
        <v>255.60976812471776</v>
      </c>
      <c r="AS90" s="122"/>
      <c r="AT90" s="122"/>
      <c r="AU90" s="122">
        <v>173.11005038835461</v>
      </c>
      <c r="AV90" s="122">
        <v>115.84199898691912</v>
      </c>
      <c r="AW90" s="122">
        <v>192.92796025320939</v>
      </c>
      <c r="AX90" s="122">
        <v>171.89481368766661</v>
      </c>
      <c r="AY90" s="122">
        <v>319.4326396907237</v>
      </c>
      <c r="AZ90" s="122">
        <v>336.91308410403366</v>
      </c>
      <c r="BA90" s="122">
        <v>367.53006052872433</v>
      </c>
      <c r="BB90" s="122">
        <v>506.43742196252811</v>
      </c>
      <c r="BC90" s="122">
        <v>389.32712937560325</v>
      </c>
      <c r="BD90" s="122">
        <v>252.28706117308522</v>
      </c>
      <c r="BE90" s="122">
        <v>398.11641160490609</v>
      </c>
      <c r="BF90" s="122">
        <v>286.32605327888831</v>
      </c>
      <c r="BG90" s="122">
        <v>0</v>
      </c>
      <c r="BH90" s="122">
        <v>729.10418405613552</v>
      </c>
      <c r="BI90" s="122">
        <v>0</v>
      </c>
      <c r="BJ90" s="122">
        <v>408.10326864973422</v>
      </c>
      <c r="BK90" s="122">
        <v>647.61961278466731</v>
      </c>
      <c r="BL90" s="122">
        <v>924.9082321837742</v>
      </c>
      <c r="BM90" s="122">
        <v>871.45413586015979</v>
      </c>
      <c r="BN90" s="122">
        <v>586.49966798089406</v>
      </c>
      <c r="BO90" s="122">
        <v>0</v>
      </c>
      <c r="BP90" s="122">
        <v>837.55077785287654</v>
      </c>
      <c r="BQ90" s="122">
        <v>0</v>
      </c>
      <c r="BR90" s="122">
        <v>0</v>
      </c>
      <c r="BS90" s="122">
        <v>0</v>
      </c>
      <c r="BT90" s="122">
        <v>217.52848239731711</v>
      </c>
      <c r="BU90" s="122">
        <v>228.00853118216065</v>
      </c>
      <c r="BV90" s="122">
        <v>197.86304327212028</v>
      </c>
      <c r="BW90" s="122">
        <v>331.16076328896793</v>
      </c>
      <c r="BX90" s="122">
        <v>380.06857606732666</v>
      </c>
      <c r="BY90" s="122">
        <v>527.03001096859248</v>
      </c>
      <c r="BZ90" s="122">
        <v>465.40556983720234</v>
      </c>
      <c r="CA90" s="122">
        <v>92.962313361608977</v>
      </c>
      <c r="CB90" s="122">
        <v>139.85081115052782</v>
      </c>
      <c r="CC90" s="122"/>
      <c r="CD90" s="122"/>
      <c r="CE90" s="122">
        <v>258.32472716951276</v>
      </c>
      <c r="CF90" s="122">
        <v>294.94866628509607</v>
      </c>
      <c r="CG90" s="122">
        <v>370.51895475550452</v>
      </c>
      <c r="CH90" s="122">
        <v>300.07135250017541</v>
      </c>
      <c r="CI90" s="122">
        <v>299.12763291278912</v>
      </c>
      <c r="CJ90" s="122">
        <v>312.92759537383563</v>
      </c>
      <c r="CK90" s="122">
        <v>314.65154453059313</v>
      </c>
      <c r="CL90" s="122">
        <v>113.1320567753795</v>
      </c>
      <c r="CM90" s="122">
        <v>369.70643498427518</v>
      </c>
      <c r="CN90" s="122">
        <v>298.90433878606439</v>
      </c>
      <c r="CO90" s="122">
        <v>269.63310281323498</v>
      </c>
      <c r="CP90" s="122">
        <v>258.82257955430805</v>
      </c>
      <c r="CQ90" s="122">
        <v>323.90690925527161</v>
      </c>
      <c r="CR90" s="122">
        <v>294.14910890678311</v>
      </c>
      <c r="CS90" s="122">
        <v>378.70807059399857</v>
      </c>
      <c r="CT90" s="122">
        <v>338.13666256595468</v>
      </c>
      <c r="CU90" s="122">
        <v>342.9243696582347</v>
      </c>
      <c r="CV90" s="122">
        <v>297.02062682343245</v>
      </c>
      <c r="CW90" s="122">
        <v>172.60963835247898</v>
      </c>
      <c r="CX90" s="122">
        <v>216.41308657949133</v>
      </c>
      <c r="CY90" s="122">
        <v>369</v>
      </c>
      <c r="CZ90" s="122">
        <v>158.32135713819895</v>
      </c>
      <c r="DA90" s="122">
        <v>63.22784983016615</v>
      </c>
      <c r="DB90" s="122">
        <v>0</v>
      </c>
      <c r="DC90" s="122">
        <v>0</v>
      </c>
      <c r="DD90" s="122">
        <v>0</v>
      </c>
      <c r="DE90" s="122">
        <v>0</v>
      </c>
      <c r="DF90" s="122">
        <v>1495.0391838979274</v>
      </c>
      <c r="DG90" s="122">
        <v>0</v>
      </c>
      <c r="DH90" s="122">
        <v>442.4312140168791</v>
      </c>
      <c r="DI90" s="122"/>
      <c r="DJ90" s="122"/>
      <c r="DK90" s="122"/>
      <c r="DL90" s="122"/>
      <c r="DM90" s="122"/>
      <c r="DN90" s="122">
        <v>446.06520731172071</v>
      </c>
      <c r="DO90" s="122">
        <v>109.24414291967553</v>
      </c>
      <c r="DP90" s="122"/>
      <c r="DQ90" s="122">
        <v>0</v>
      </c>
      <c r="DR90" s="122">
        <v>0</v>
      </c>
      <c r="DS90" s="122">
        <v>0</v>
      </c>
      <c r="DT90" s="122">
        <v>705.129557769136</v>
      </c>
      <c r="DU90" s="122">
        <v>197.22765335240058</v>
      </c>
      <c r="DV90" s="122">
        <v>112.77723607420749</v>
      </c>
      <c r="DW90" s="122">
        <v>433.05626713971304</v>
      </c>
      <c r="DX90" s="122">
        <v>371.10123392123501</v>
      </c>
      <c r="DY90" s="122">
        <v>449.43539062453345</v>
      </c>
      <c r="DZ90" s="122">
        <v>429.32998570301606</v>
      </c>
      <c r="EA90" s="122">
        <v>277.85063179492283</v>
      </c>
      <c r="EB90" s="122">
        <v>338.56871421401507</v>
      </c>
      <c r="EC90" s="122">
        <v>262.53032683335823</v>
      </c>
      <c r="ED90" s="122">
        <v>66.233443649330113</v>
      </c>
      <c r="EE90" s="122">
        <v>0</v>
      </c>
      <c r="EF90" s="122">
        <v>0</v>
      </c>
      <c r="EG90" s="122">
        <v>0</v>
      </c>
      <c r="EH90" s="122">
        <v>653.53348795623162</v>
      </c>
      <c r="EI90" s="122">
        <v>178.01948625219262</v>
      </c>
      <c r="EJ90" s="122">
        <v>228.58384142019139</v>
      </c>
      <c r="EK90" s="122">
        <v>345.62282611352526</v>
      </c>
      <c r="EL90" s="122">
        <v>363.07793724659848</v>
      </c>
      <c r="EM90" s="122">
        <v>366.3790253595381</v>
      </c>
      <c r="FD90">
        <v>0</v>
      </c>
      <c r="FF90">
        <v>0</v>
      </c>
      <c r="FN90">
        <v>0</v>
      </c>
    </row>
    <row r="91" spans="1:170" x14ac:dyDescent="0.35">
      <c r="A91" s="80">
        <f>Bonding!A91</f>
        <v>138</v>
      </c>
      <c r="AE91" s="122">
        <v>94.971008538783593</v>
      </c>
      <c r="AF91" s="122">
        <v>87.344767230023777</v>
      </c>
      <c r="AG91" s="122"/>
      <c r="AH91" s="122">
        <v>-33.469753411219671</v>
      </c>
      <c r="AI91" s="122">
        <v>135.86374438446467</v>
      </c>
      <c r="AJ91" s="122">
        <v>79.878380594073334</v>
      </c>
      <c r="AK91" s="122">
        <v>147.35586858716994</v>
      </c>
      <c r="AL91" s="122"/>
      <c r="AM91" s="122"/>
      <c r="AN91" s="122"/>
      <c r="AO91" s="122">
        <v>57.220170567052826</v>
      </c>
      <c r="AP91" s="122">
        <v>28.724540222961458</v>
      </c>
      <c r="AQ91" s="122">
        <v>47.028643256884756</v>
      </c>
      <c r="AR91" s="122">
        <v>67.742548985715814</v>
      </c>
      <c r="AS91" s="122"/>
      <c r="AT91" s="122"/>
      <c r="AU91" s="122">
        <v>76.776596294790721</v>
      </c>
      <c r="AV91" s="122">
        <v>0</v>
      </c>
      <c r="AW91" s="122">
        <v>106.54143721047309</v>
      </c>
      <c r="AX91" s="122">
        <v>95.708381139487898</v>
      </c>
      <c r="AY91" s="122">
        <v>105.16329580501521</v>
      </c>
      <c r="AZ91" s="122">
        <v>108.21144145492788</v>
      </c>
      <c r="BA91" s="122">
        <v>153.80146462752413</v>
      </c>
      <c r="BB91" s="122">
        <v>256.86591690379299</v>
      </c>
      <c r="BC91" s="122">
        <v>312.80471552682843</v>
      </c>
      <c r="BD91" s="122">
        <v>55.842452176613811</v>
      </c>
      <c r="BE91" s="122">
        <v>0</v>
      </c>
      <c r="BF91" s="122">
        <v>56.393588509534219</v>
      </c>
      <c r="BG91" s="122">
        <v>18.452620631030609</v>
      </c>
      <c r="BH91" s="122">
        <v>266.44704159873334</v>
      </c>
      <c r="BI91" s="122">
        <v>52.2555197086945</v>
      </c>
      <c r="BJ91" s="122">
        <v>472.35475395444774</v>
      </c>
      <c r="BK91" s="122">
        <v>337.73738731138502</v>
      </c>
      <c r="BL91" s="122">
        <v>425.67567069813856</v>
      </c>
      <c r="BM91" s="122">
        <v>488.5204721096278</v>
      </c>
      <c r="BN91" s="122">
        <v>339.95660599301891</v>
      </c>
      <c r="BO91" s="122">
        <v>0</v>
      </c>
      <c r="BP91" s="122">
        <v>606.40970363319821</v>
      </c>
      <c r="BQ91" s="122">
        <v>64.684765544223566</v>
      </c>
      <c r="BR91" s="122">
        <v>258.04250291358005</v>
      </c>
      <c r="BS91" s="122">
        <v>88.660780294215826</v>
      </c>
      <c r="BT91" s="122">
        <v>138.27217013141788</v>
      </c>
      <c r="BU91" s="122">
        <v>183.75147078697827</v>
      </c>
      <c r="BV91" s="122">
        <v>160.47411882358315</v>
      </c>
      <c r="BW91" s="122">
        <v>171.72736356134408</v>
      </c>
      <c r="BX91" s="122">
        <v>340.18562117513147</v>
      </c>
      <c r="BY91" s="122">
        <v>0</v>
      </c>
      <c r="BZ91" s="122">
        <v>0</v>
      </c>
      <c r="CA91" s="122">
        <v>464.84043952136221</v>
      </c>
      <c r="CB91" s="122">
        <v>0</v>
      </c>
      <c r="CC91" s="122"/>
      <c r="CD91" s="122"/>
      <c r="CE91" s="122">
        <v>84.895747058517387</v>
      </c>
      <c r="CF91" s="122">
        <v>34.652622495379482</v>
      </c>
      <c r="CG91" s="122">
        <v>64.199178848170149</v>
      </c>
      <c r="CH91" s="122">
        <v>105.26448988818341</v>
      </c>
      <c r="CI91" s="122">
        <v>133.03882783092016</v>
      </c>
      <c r="CJ91" s="122">
        <v>103.95741503564206</v>
      </c>
      <c r="CK91" s="122">
        <v>128.38880134286401</v>
      </c>
      <c r="CL91" s="122">
        <v>0</v>
      </c>
      <c r="CM91" s="122">
        <v>113.50567033532413</v>
      </c>
      <c r="CN91" s="122">
        <v>88.957567491511256</v>
      </c>
      <c r="CO91" s="122">
        <v>97.569813976715722</v>
      </c>
      <c r="CP91" s="122">
        <v>116.95071426584953</v>
      </c>
      <c r="CQ91" s="122">
        <v>141.35497817135814</v>
      </c>
      <c r="CR91" s="122">
        <v>147.44244096045833</v>
      </c>
      <c r="CS91" s="122">
        <v>125.99725738483333</v>
      </c>
      <c r="CT91" s="122">
        <v>123.71599518236157</v>
      </c>
      <c r="CU91" s="122">
        <v>136.255607302318</v>
      </c>
      <c r="CV91" s="122">
        <v>154.03621140722348</v>
      </c>
      <c r="CW91" s="122">
        <v>108.93084614859856</v>
      </c>
      <c r="CX91" s="122">
        <v>118.75255379873077</v>
      </c>
      <c r="CY91" s="122">
        <v>171</v>
      </c>
      <c r="CZ91" s="122">
        <v>141.73404820935892</v>
      </c>
      <c r="DA91" s="122">
        <v>132.44310981389268</v>
      </c>
      <c r="DB91" s="122">
        <v>128.2629487655268</v>
      </c>
      <c r="DC91" s="122">
        <v>134.66380937807324</v>
      </c>
      <c r="DD91" s="122">
        <v>143.10372411276813</v>
      </c>
      <c r="DE91" s="122">
        <v>133.19107219470575</v>
      </c>
      <c r="DF91" s="122">
        <v>162.32164140937431</v>
      </c>
      <c r="DG91" s="122">
        <v>108</v>
      </c>
      <c r="DH91" s="122">
        <v>163.8363270554203</v>
      </c>
      <c r="DI91" s="122"/>
      <c r="DJ91" s="122"/>
      <c r="DK91" s="122"/>
      <c r="DL91" s="122"/>
      <c r="DM91" s="122"/>
      <c r="DN91" s="122">
        <v>188.89751356208183</v>
      </c>
      <c r="DO91" s="122">
        <v>159.12415130618658</v>
      </c>
      <c r="DP91" s="122"/>
      <c r="DQ91" s="122">
        <v>0</v>
      </c>
      <c r="DR91" s="122">
        <v>0</v>
      </c>
      <c r="DS91" s="122">
        <v>0</v>
      </c>
      <c r="DT91" s="122">
        <v>120.7999960653795</v>
      </c>
      <c r="DU91" s="122">
        <v>34.689563229877201</v>
      </c>
      <c r="DV91" s="122">
        <v>0</v>
      </c>
      <c r="DW91" s="122">
        <v>384.77987472589376</v>
      </c>
      <c r="DX91" s="122">
        <v>0</v>
      </c>
      <c r="DY91" s="122">
        <v>0</v>
      </c>
      <c r="DZ91" s="122">
        <v>0</v>
      </c>
      <c r="EA91" s="122">
        <v>431.31104365807317</v>
      </c>
      <c r="EB91" s="122">
        <v>0</v>
      </c>
      <c r="EC91" s="122">
        <v>0</v>
      </c>
      <c r="ED91" s="122">
        <v>0</v>
      </c>
      <c r="EE91" s="122">
        <v>0</v>
      </c>
      <c r="EF91" s="122">
        <v>0</v>
      </c>
      <c r="EG91" s="122">
        <v>0</v>
      </c>
      <c r="EH91" s="122">
        <v>153.89986182399318</v>
      </c>
      <c r="EI91" s="122">
        <v>70.287542488308787</v>
      </c>
      <c r="EJ91" s="122">
        <v>117.96221855461143</v>
      </c>
      <c r="EK91" s="122">
        <v>263.71907629142703</v>
      </c>
      <c r="EL91" s="122">
        <v>0</v>
      </c>
      <c r="EM91" s="122">
        <v>284.02945728300045</v>
      </c>
      <c r="FD91">
        <v>0</v>
      </c>
      <c r="FF91">
        <v>224.81328320991</v>
      </c>
      <c r="FN91">
        <v>0</v>
      </c>
    </row>
    <row r="92" spans="1:170" x14ac:dyDescent="0.35">
      <c r="A92" s="80">
        <f>Bonding!A92</f>
        <v>139</v>
      </c>
      <c r="AE92" s="122">
        <v>175.57374215130775</v>
      </c>
      <c r="AF92" s="122">
        <v>220.57094961162775</v>
      </c>
      <c r="AG92" s="122"/>
      <c r="AH92" s="122">
        <v>196.75897226505285</v>
      </c>
      <c r="AI92" s="122">
        <v>223.19082370015607</v>
      </c>
      <c r="AJ92" s="122">
        <v>180.5657630565149</v>
      </c>
      <c r="AK92" s="122">
        <v>209.48985862828991</v>
      </c>
      <c r="AL92" s="122"/>
      <c r="AM92" s="122"/>
      <c r="AN92" s="122"/>
      <c r="AO92" s="122">
        <v>232.90441579430393</v>
      </c>
      <c r="AP92" s="122">
        <v>238.51046825641174</v>
      </c>
      <c r="AQ92" s="122">
        <v>265.18713863023896</v>
      </c>
      <c r="AR92" s="122">
        <v>269.03585186245232</v>
      </c>
      <c r="AS92" s="122"/>
      <c r="AT92" s="122"/>
      <c r="AU92" s="122">
        <v>214.27489203649105</v>
      </c>
      <c r="AV92" s="122">
        <v>241.30650419817923</v>
      </c>
      <c r="AW92" s="122">
        <v>201.03958088415365</v>
      </c>
      <c r="AX92" s="122">
        <v>195.08177525184587</v>
      </c>
      <c r="AY92" s="122">
        <v>201.2555992869427</v>
      </c>
      <c r="AZ92" s="122">
        <v>202.25108301562315</v>
      </c>
      <c r="BA92" s="122">
        <v>189.10303905005244</v>
      </c>
      <c r="BB92" s="122">
        <v>218.47791649569643</v>
      </c>
      <c r="BC92" s="122">
        <v>237.30570155136161</v>
      </c>
      <c r="BD92" s="122">
        <v>231.97472951135944</v>
      </c>
      <c r="BE92" s="122">
        <v>202.67515285235578</v>
      </c>
      <c r="BF92" s="122">
        <v>205.82831967019141</v>
      </c>
      <c r="BG92" s="122">
        <v>189.04935635449365</v>
      </c>
      <c r="BH92" s="122">
        <v>221.73454121061394</v>
      </c>
      <c r="BI92" s="122">
        <v>231.09817790320062</v>
      </c>
      <c r="BJ92" s="122">
        <v>277.6784291615885</v>
      </c>
      <c r="BK92" s="122">
        <v>235.04312516918677</v>
      </c>
      <c r="BL92" s="122">
        <v>471.07179061194631</v>
      </c>
      <c r="BM92" s="122">
        <v>360.86671606580688</v>
      </c>
      <c r="BN92" s="122">
        <v>275.16710221582485</v>
      </c>
      <c r="BO92" s="122">
        <v>0</v>
      </c>
      <c r="BP92" s="122">
        <v>839.50704156994982</v>
      </c>
      <c r="BQ92" s="122">
        <v>0</v>
      </c>
      <c r="BR92" s="122">
        <v>0</v>
      </c>
      <c r="BS92" s="122">
        <v>0</v>
      </c>
      <c r="BT92" s="122">
        <v>404.14567752208609</v>
      </c>
      <c r="BU92" s="122">
        <v>204.38307795235673</v>
      </c>
      <c r="BV92" s="122">
        <v>177.75016044283745</v>
      </c>
      <c r="BW92" s="122">
        <v>345.87385826690058</v>
      </c>
      <c r="BX92" s="122">
        <v>218.82271314656123</v>
      </c>
      <c r="BY92" s="122">
        <v>200.2580827947254</v>
      </c>
      <c r="BZ92" s="122">
        <v>78.116423144652046</v>
      </c>
      <c r="CA92" s="122">
        <v>149.00051856814264</v>
      </c>
      <c r="CB92" s="122">
        <v>0</v>
      </c>
      <c r="CC92" s="122"/>
      <c r="CD92" s="122"/>
      <c r="CE92" s="122">
        <v>253.15916187341148</v>
      </c>
      <c r="CF92" s="122">
        <v>208.17702083923294</v>
      </c>
      <c r="CG92" s="122">
        <v>336.10028096645033</v>
      </c>
      <c r="CH92" s="122">
        <v>409.8834758930376</v>
      </c>
      <c r="CI92" s="122">
        <v>209.24752269434114</v>
      </c>
      <c r="CJ92" s="122">
        <v>226.28143443459973</v>
      </c>
      <c r="CK92" s="122">
        <v>137.45487582930659</v>
      </c>
      <c r="CL92" s="122">
        <v>23.502777347404137</v>
      </c>
      <c r="CM92" s="122">
        <v>334.47357225765688</v>
      </c>
      <c r="CN92" s="122">
        <v>230.83512215104196</v>
      </c>
      <c r="CO92" s="122">
        <v>215.43852541655863</v>
      </c>
      <c r="CP92" s="122">
        <v>204.35665185900504</v>
      </c>
      <c r="CQ92" s="122">
        <v>225.09423736177169</v>
      </c>
      <c r="CR92" s="122">
        <v>195.97158681980656</v>
      </c>
      <c r="CS92" s="122">
        <v>295.1419949324229</v>
      </c>
      <c r="CT92" s="122">
        <v>302.64027063969905</v>
      </c>
      <c r="CU92" s="122">
        <v>229.13981836387018</v>
      </c>
      <c r="CV92" s="122">
        <v>308.74707954394285</v>
      </c>
      <c r="CW92" s="122">
        <v>228.72631442045522</v>
      </c>
      <c r="CX92" s="122">
        <v>309.37347113640465</v>
      </c>
      <c r="CY92" s="122">
        <v>360</v>
      </c>
      <c r="CZ92" s="122">
        <v>471.63758960474416</v>
      </c>
      <c r="DA92" s="122">
        <v>398.58693460724481</v>
      </c>
      <c r="DB92" s="122">
        <v>327.91420243842299</v>
      </c>
      <c r="DC92" s="122">
        <v>314.7351701575393</v>
      </c>
      <c r="DD92" s="122">
        <v>529.23986374528693</v>
      </c>
      <c r="DE92" s="122">
        <v>815.31075321194533</v>
      </c>
      <c r="DF92" s="122">
        <v>0</v>
      </c>
      <c r="DG92" s="122">
        <v>117</v>
      </c>
      <c r="DH92" s="122">
        <v>270.00197554806618</v>
      </c>
      <c r="DI92" s="122"/>
      <c r="DJ92" s="122"/>
      <c r="DK92" s="122"/>
      <c r="DL92" s="122"/>
      <c r="DM92" s="122"/>
      <c r="DN92" s="122">
        <v>773.12765645983757</v>
      </c>
      <c r="DO92" s="122">
        <v>0</v>
      </c>
      <c r="DP92" s="122"/>
      <c r="DQ92" s="122">
        <v>121.92354240473331</v>
      </c>
      <c r="DR92" s="122">
        <v>185.12305826620636</v>
      </c>
      <c r="DS92" s="122">
        <v>180.30793216014965</v>
      </c>
      <c r="DT92" s="122">
        <v>166.96948017967986</v>
      </c>
      <c r="DU92" s="122">
        <v>190.04101774367595</v>
      </c>
      <c r="DV92" s="122">
        <v>0</v>
      </c>
      <c r="DW92" s="122">
        <v>123.49546409187867</v>
      </c>
      <c r="DX92" s="122">
        <v>222.25200440484096</v>
      </c>
      <c r="DY92" s="122">
        <v>0</v>
      </c>
      <c r="DZ92" s="122">
        <v>0</v>
      </c>
      <c r="EA92" s="122">
        <v>211.12490617843025</v>
      </c>
      <c r="EB92" s="122">
        <v>214.81871093102382</v>
      </c>
      <c r="EC92" s="122">
        <v>0</v>
      </c>
      <c r="ED92" s="122">
        <v>0</v>
      </c>
      <c r="EE92" s="122">
        <v>0</v>
      </c>
      <c r="EF92" s="122">
        <v>0</v>
      </c>
      <c r="EG92" s="122">
        <v>48.288409612601299</v>
      </c>
      <c r="EH92" s="122">
        <v>645.28888898257708</v>
      </c>
      <c r="EI92" s="122">
        <v>251.319536866622</v>
      </c>
      <c r="EJ92" s="122">
        <v>162.63212413682771</v>
      </c>
      <c r="EK92" s="122">
        <v>625.83830970107169</v>
      </c>
      <c r="EL92" s="122">
        <v>28.518780541312612</v>
      </c>
      <c r="EM92" s="122">
        <v>0</v>
      </c>
      <c r="FD92">
        <v>0</v>
      </c>
      <c r="FF92">
        <v>0</v>
      </c>
      <c r="FN92">
        <v>0</v>
      </c>
    </row>
    <row r="93" spans="1:170" x14ac:dyDescent="0.35">
      <c r="A93" s="80">
        <f>Bonding!A93</f>
        <v>140</v>
      </c>
      <c r="AE93" s="122">
        <v>407.97495980672545</v>
      </c>
      <c r="AF93" s="122">
        <v>1105.3546178179845</v>
      </c>
      <c r="AG93" s="122"/>
      <c r="AH93" s="122">
        <v>279.75202711739792</v>
      </c>
      <c r="AI93" s="122">
        <v>733.6262847169146</v>
      </c>
      <c r="AJ93" s="122">
        <v>618.55410810799913</v>
      </c>
      <c r="AK93" s="122">
        <v>728.96145567760971</v>
      </c>
      <c r="AL93" s="122"/>
      <c r="AM93" s="122"/>
      <c r="AN93" s="122"/>
      <c r="AO93" s="122">
        <v>211.80864015246993</v>
      </c>
      <c r="AP93" s="122">
        <v>1934.258263361259</v>
      </c>
      <c r="AQ93" s="122">
        <v>812.25303257104838</v>
      </c>
      <c r="AR93" s="122">
        <v>563.41863115594515</v>
      </c>
      <c r="AS93" s="122"/>
      <c r="AT93" s="122"/>
      <c r="AU93" s="122">
        <v>650.14039933346885</v>
      </c>
      <c r="AV93" s="122">
        <v>735.02704409805608</v>
      </c>
      <c r="AW93" s="122">
        <v>883.69074370749547</v>
      </c>
      <c r="AX93" s="122">
        <v>796.76640694289631</v>
      </c>
      <c r="AY93" s="122">
        <v>690.58949678145655</v>
      </c>
      <c r="AZ93" s="122">
        <v>725.31064784670491</v>
      </c>
      <c r="BA93" s="122">
        <v>641.22444518323675</v>
      </c>
      <c r="BB93" s="122">
        <v>621.07998738632375</v>
      </c>
      <c r="BC93" s="122">
        <v>849.22041785450176</v>
      </c>
      <c r="BD93" s="122">
        <v>718.57182334919355</v>
      </c>
      <c r="BE93" s="122">
        <v>517.27016601730031</v>
      </c>
      <c r="BF93" s="122">
        <v>552.93845455377732</v>
      </c>
      <c r="BG93" s="122">
        <v>744.86171795907205</v>
      </c>
      <c r="BH93" s="122">
        <v>636.71041143140383</v>
      </c>
      <c r="BI93" s="122">
        <v>852.02568501846667</v>
      </c>
      <c r="BJ93" s="122">
        <v>863.62887489023365</v>
      </c>
      <c r="BK93" s="122">
        <v>770.5322332364683</v>
      </c>
      <c r="BL93" s="122">
        <v>778.71780006008134</v>
      </c>
      <c r="BM93" s="122">
        <v>647.12635322299559</v>
      </c>
      <c r="BN93" s="122">
        <v>1991.3754602560316</v>
      </c>
      <c r="BO93" s="122">
        <v>664.85048203484894</v>
      </c>
      <c r="BP93" s="122">
        <v>1031.2021922303898</v>
      </c>
      <c r="BQ93" s="122">
        <v>732.67123942811929</v>
      </c>
      <c r="BR93" s="122">
        <v>1593.6103671064332</v>
      </c>
      <c r="BS93" s="122">
        <v>495.54344990816435</v>
      </c>
      <c r="BT93" s="122">
        <v>1579.714581250427</v>
      </c>
      <c r="BU93" s="122">
        <v>758.60138857178799</v>
      </c>
      <c r="BV93" s="122">
        <v>774.05359188147497</v>
      </c>
      <c r="BW93" s="122">
        <v>661.76249118588896</v>
      </c>
      <c r="BX93" s="122">
        <v>700.84464432176708</v>
      </c>
      <c r="BY93" s="122">
        <v>565.09715199871994</v>
      </c>
      <c r="BZ93" s="122">
        <v>646.84881964706199</v>
      </c>
      <c r="CA93" s="122">
        <v>655.43674703239867</v>
      </c>
      <c r="CB93" s="122">
        <v>0</v>
      </c>
      <c r="CC93" s="122"/>
      <c r="CD93" s="122"/>
      <c r="CE93" s="122">
        <v>589.80915465356054</v>
      </c>
      <c r="CF93" s="122">
        <v>605.46727154219263</v>
      </c>
      <c r="CG93" s="122">
        <v>694.47252274329628</v>
      </c>
      <c r="CH93" s="122">
        <v>727.44800473618272</v>
      </c>
      <c r="CI93" s="122">
        <v>903.15036609385675</v>
      </c>
      <c r="CJ93" s="122">
        <v>729.60351835685401</v>
      </c>
      <c r="CK93" s="122">
        <v>589.25903638230841</v>
      </c>
      <c r="CL93" s="122">
        <v>197.95806347750707</v>
      </c>
      <c r="CM93" s="122">
        <v>732.41577351294143</v>
      </c>
      <c r="CN93" s="122">
        <v>792.20504540538388</v>
      </c>
      <c r="CO93" s="122">
        <v>777.08396478878672</v>
      </c>
      <c r="CP93" s="122">
        <v>849.34493406174533</v>
      </c>
      <c r="CQ93" s="122">
        <v>1174.6288405205764</v>
      </c>
      <c r="CR93" s="122">
        <v>430.28290857899515</v>
      </c>
      <c r="CS93" s="122">
        <v>1775.213672788647</v>
      </c>
      <c r="CT93" s="122">
        <v>1079.964838691774</v>
      </c>
      <c r="CU93" s="122">
        <v>4027.6404914202926</v>
      </c>
      <c r="CV93" s="122">
        <v>977.25817998939908</v>
      </c>
      <c r="CW93" s="122">
        <v>793.27140113277903</v>
      </c>
      <c r="CX93" s="122">
        <v>978.74636692575291</v>
      </c>
      <c r="CY93" s="122">
        <v>1017</v>
      </c>
      <c r="CZ93" s="122">
        <v>316.08961261987656</v>
      </c>
      <c r="DA93" s="122">
        <v>847.33934465015113</v>
      </c>
      <c r="DB93" s="122">
        <v>0</v>
      </c>
      <c r="DC93" s="122">
        <v>1303.9485250634177</v>
      </c>
      <c r="DD93" s="122">
        <v>4349.4918580922085</v>
      </c>
      <c r="DE93" s="122">
        <v>1960.2411178660188</v>
      </c>
      <c r="DF93" s="122">
        <v>0</v>
      </c>
      <c r="DG93" s="122">
        <v>2808</v>
      </c>
      <c r="DH93" s="122">
        <v>2423.0873009627744</v>
      </c>
      <c r="DI93" s="122"/>
      <c r="DJ93" s="122"/>
      <c r="DK93" s="122"/>
      <c r="DL93" s="122"/>
      <c r="DM93" s="122"/>
      <c r="DN93" s="122">
        <v>1397.2239297701428</v>
      </c>
      <c r="DO93" s="122">
        <v>1096.3852766996467</v>
      </c>
      <c r="DP93" s="122"/>
      <c r="DQ93" s="122">
        <v>2020.4498159637217</v>
      </c>
      <c r="DR93" s="122">
        <v>0</v>
      </c>
      <c r="DS93" s="122">
        <v>316.42106779348052</v>
      </c>
      <c r="DT93" s="122">
        <v>421.34741218464927</v>
      </c>
      <c r="DU93" s="122">
        <v>570.5824159138574</v>
      </c>
      <c r="DV93" s="122">
        <v>792.23842428634384</v>
      </c>
      <c r="DW93" s="122">
        <v>113.47839911746756</v>
      </c>
      <c r="DX93" s="122">
        <v>0</v>
      </c>
      <c r="DY93" s="122">
        <v>284.85861348122404</v>
      </c>
      <c r="DZ93" s="122">
        <v>723.60677117536909</v>
      </c>
      <c r="EA93" s="122">
        <v>670.12468176128471</v>
      </c>
      <c r="EB93" s="122">
        <v>418.70980881672375</v>
      </c>
      <c r="EC93" s="122">
        <v>952.46779970682803</v>
      </c>
      <c r="ED93" s="122">
        <v>2204.3387398449559</v>
      </c>
      <c r="EE93" s="122">
        <v>638.55472654520599</v>
      </c>
      <c r="EF93" s="122">
        <v>1162.6680739246858</v>
      </c>
      <c r="EG93" s="122">
        <v>2368.7669766743893</v>
      </c>
      <c r="EH93" s="122">
        <v>327.17659879202381</v>
      </c>
      <c r="EI93" s="122">
        <v>3319.5963008131648</v>
      </c>
      <c r="EJ93" s="122">
        <v>632.66297449462058</v>
      </c>
      <c r="EK93" s="122">
        <v>701.337310756948</v>
      </c>
      <c r="EL93" s="122">
        <v>13.52503370892684</v>
      </c>
      <c r="EM93" s="122">
        <v>692.37367620830548</v>
      </c>
      <c r="FD93">
        <v>1241.7297483074776</v>
      </c>
      <c r="FF93">
        <v>489.20149072727554</v>
      </c>
      <c r="FN93">
        <v>0</v>
      </c>
    </row>
    <row r="94" spans="1:170" x14ac:dyDescent="0.35">
      <c r="A94" s="80">
        <f>Bonding!A94</f>
        <v>141</v>
      </c>
      <c r="AE94" s="122">
        <v>-340.13948485055414</v>
      </c>
      <c r="AF94" s="122">
        <v>207.68559162733328</v>
      </c>
      <c r="AG94" s="122"/>
      <c r="AH94" s="122">
        <v>429.14622003593524</v>
      </c>
      <c r="AI94" s="122">
        <v>417.8679618439736</v>
      </c>
      <c r="AJ94" s="122">
        <v>371.11078113563116</v>
      </c>
      <c r="AK94" s="122">
        <v>391.44446327025844</v>
      </c>
      <c r="AL94" s="122"/>
      <c r="AM94" s="122"/>
      <c r="AN94" s="122"/>
      <c r="AO94" s="122">
        <v>21.577630685402731</v>
      </c>
      <c r="AP94" s="122">
        <v>669.49013427613215</v>
      </c>
      <c r="AQ94" s="122">
        <v>207.8353973355581</v>
      </c>
      <c r="AR94" s="122">
        <v>239.5477055249155</v>
      </c>
      <c r="AS94" s="122"/>
      <c r="AT94" s="122"/>
      <c r="AU94" s="122">
        <v>189.60343964222162</v>
      </c>
      <c r="AV94" s="122">
        <v>268.06576511989056</v>
      </c>
      <c r="AW94" s="122">
        <v>444.99994736304802</v>
      </c>
      <c r="AX94" s="122">
        <v>444.67729705638305</v>
      </c>
      <c r="AY94" s="122">
        <v>347.13841446182653</v>
      </c>
      <c r="AZ94" s="122">
        <v>350.85763815434547</v>
      </c>
      <c r="BA94" s="122">
        <v>472.34970287425585</v>
      </c>
      <c r="BB94" s="122">
        <v>590.37622870754115</v>
      </c>
      <c r="BC94" s="122">
        <v>381.91980905587764</v>
      </c>
      <c r="BD94" s="122">
        <v>372.30841567012874</v>
      </c>
      <c r="BE94" s="122">
        <v>159.82939240365974</v>
      </c>
      <c r="BF94" s="122">
        <v>349.12026992229175</v>
      </c>
      <c r="BG94" s="122">
        <v>749.10350517597544</v>
      </c>
      <c r="BH94" s="122">
        <v>988.88306163831362</v>
      </c>
      <c r="BI94" s="122">
        <v>0</v>
      </c>
      <c r="BJ94" s="122">
        <v>730.94753277797759</v>
      </c>
      <c r="BK94" s="122">
        <v>668.85925190922114</v>
      </c>
      <c r="BL94" s="122">
        <v>524.50958091023767</v>
      </c>
      <c r="BM94" s="122">
        <v>433.86246439667758</v>
      </c>
      <c r="BN94" s="122">
        <v>502.98987021898751</v>
      </c>
      <c r="BO94" s="122">
        <v>709.83222012073952</v>
      </c>
      <c r="BP94" s="122">
        <v>709.83222012073952</v>
      </c>
      <c r="BQ94" s="122">
        <v>268.28895974247592</v>
      </c>
      <c r="BR94" s="122">
        <v>517.36914906575191</v>
      </c>
      <c r="BS94" s="122">
        <v>120.71054894175302</v>
      </c>
      <c r="BT94" s="122">
        <v>365.13611101674758</v>
      </c>
      <c r="BU94" s="122">
        <v>366.24700858299224</v>
      </c>
      <c r="BV94" s="122">
        <v>365.97882330174821</v>
      </c>
      <c r="BW94" s="122">
        <v>337.69643992431492</v>
      </c>
      <c r="BX94" s="122">
        <v>554.27333126694066</v>
      </c>
      <c r="BY94" s="122">
        <v>540.48671071991339</v>
      </c>
      <c r="BZ94" s="122">
        <v>676.88531075174365</v>
      </c>
      <c r="CA94" s="122">
        <v>76.985921722325742</v>
      </c>
      <c r="CB94" s="122">
        <v>299.49387843784569</v>
      </c>
      <c r="CC94" s="122"/>
      <c r="CD94" s="122"/>
      <c r="CE94" s="122">
        <v>468.67804171705552</v>
      </c>
      <c r="CF94" s="122">
        <v>677.313116462425</v>
      </c>
      <c r="CG94" s="122">
        <v>269.19094884158721</v>
      </c>
      <c r="CH94" s="122">
        <v>416.42755192368134</v>
      </c>
      <c r="CI94" s="122">
        <v>234.03437557671683</v>
      </c>
      <c r="CJ94" s="122">
        <v>329.20495443227452</v>
      </c>
      <c r="CK94" s="122">
        <v>362.47238588574402</v>
      </c>
      <c r="CL94" s="122">
        <v>33.76252350380507</v>
      </c>
      <c r="CM94" s="122">
        <v>399.14471959670266</v>
      </c>
      <c r="CN94" s="122">
        <v>580.74019401377961</v>
      </c>
      <c r="CO94" s="122">
        <v>448.78961149783504</v>
      </c>
      <c r="CP94" s="122">
        <v>466.53714397719028</v>
      </c>
      <c r="CQ94" s="122">
        <v>315.44560035442112</v>
      </c>
      <c r="CR94" s="122">
        <v>357.88550629378227</v>
      </c>
      <c r="CS94" s="122">
        <v>18.845910562028127</v>
      </c>
      <c r="CT94" s="122">
        <v>1122.3196936311883</v>
      </c>
      <c r="CU94" s="122">
        <v>2178.8208541446252</v>
      </c>
      <c r="CV94" s="122">
        <v>410.1904174666393</v>
      </c>
      <c r="CW94" s="122">
        <v>380.75043329636179</v>
      </c>
      <c r="CX94" s="122">
        <v>722.31694950252154</v>
      </c>
      <c r="CY94" s="122">
        <v>153</v>
      </c>
      <c r="CZ94" s="122">
        <v>23.315448616103634</v>
      </c>
      <c r="DA94" s="122">
        <v>642.02508729246301</v>
      </c>
      <c r="DB94" s="122">
        <v>224.50041506445808</v>
      </c>
      <c r="DC94" s="122">
        <v>1019.9791099649116</v>
      </c>
      <c r="DD94" s="122">
        <v>2381.769101764326</v>
      </c>
      <c r="DE94" s="122">
        <v>661.58518753197313</v>
      </c>
      <c r="DF94" s="122">
        <v>0</v>
      </c>
      <c r="DG94" s="122">
        <v>1269</v>
      </c>
      <c r="DH94" s="122">
        <v>1201.8983260587904</v>
      </c>
      <c r="DI94" s="122"/>
      <c r="DJ94" s="122"/>
      <c r="DK94" s="122"/>
      <c r="DL94" s="122"/>
      <c r="DM94" s="122"/>
      <c r="DN94" s="122">
        <v>1214.6986763901966</v>
      </c>
      <c r="DO94" s="122">
        <v>0</v>
      </c>
      <c r="DP94" s="122"/>
      <c r="DQ94" s="122">
        <v>1099.4673192071739</v>
      </c>
      <c r="DR94" s="122">
        <v>0</v>
      </c>
      <c r="DS94" s="122">
        <v>96.033146204064806</v>
      </c>
      <c r="DT94" s="122">
        <v>402.37687371394458</v>
      </c>
      <c r="DU94" s="122">
        <v>536.81835457553723</v>
      </c>
      <c r="DV94" s="122">
        <v>602.6404718233116</v>
      </c>
      <c r="DW94" s="122">
        <v>153.73752921548888</v>
      </c>
      <c r="DX94" s="122">
        <v>300.34833476840208</v>
      </c>
      <c r="DY94" s="122">
        <v>0</v>
      </c>
      <c r="DZ94" s="122">
        <v>257.69866691529336</v>
      </c>
      <c r="EA94" s="122">
        <v>545.36915847746241</v>
      </c>
      <c r="EB94" s="122">
        <v>0</v>
      </c>
      <c r="EC94" s="122">
        <v>1239.4966062211658</v>
      </c>
      <c r="ED94" s="122">
        <v>953.82957467180972</v>
      </c>
      <c r="EE94" s="122">
        <v>726.59209499950282</v>
      </c>
      <c r="EF94" s="122">
        <v>538.82525962871841</v>
      </c>
      <c r="EG94" s="122">
        <v>1155.644613757536</v>
      </c>
      <c r="EH94" s="122">
        <v>0</v>
      </c>
      <c r="EI94" s="122">
        <v>610.29643547069895</v>
      </c>
      <c r="EJ94" s="122">
        <v>0</v>
      </c>
      <c r="EK94" s="122">
        <v>407.56196667736151</v>
      </c>
      <c r="EL94" s="122">
        <v>592.71524372064994</v>
      </c>
      <c r="EM94" s="122">
        <v>103.1466143133693</v>
      </c>
      <c r="FD94">
        <v>312.46611187811152</v>
      </c>
      <c r="FF94">
        <v>352.63879284419261</v>
      </c>
      <c r="FN94">
        <v>0</v>
      </c>
    </row>
    <row r="95" spans="1:170" x14ac:dyDescent="0.35">
      <c r="A95" s="80">
        <f>Bonding!A95</f>
        <v>142</v>
      </c>
      <c r="AE95" s="122">
        <v>626.80687784155896</v>
      </c>
      <c r="AF95" s="122">
        <v>488.83364199163765</v>
      </c>
      <c r="AG95" s="122"/>
      <c r="AH95" s="122">
        <v>186.89493267111965</v>
      </c>
      <c r="AI95" s="122">
        <v>541.26831992335292</v>
      </c>
      <c r="AJ95" s="122">
        <v>834.59729795642647</v>
      </c>
      <c r="AK95" s="122">
        <v>0</v>
      </c>
      <c r="AL95" s="122"/>
      <c r="AM95" s="122"/>
      <c r="AN95" s="122"/>
      <c r="AO95" s="122">
        <v>231.71500068551174</v>
      </c>
      <c r="AP95" s="122">
        <v>1150.9463773430675</v>
      </c>
      <c r="AQ95" s="122">
        <v>365.84096542493728</v>
      </c>
      <c r="AR95" s="122">
        <v>308.76964878763835</v>
      </c>
      <c r="AS95" s="122"/>
      <c r="AT95" s="122"/>
      <c r="AU95" s="122">
        <v>425.26913811850983</v>
      </c>
      <c r="AV95" s="122">
        <v>436.00609441134412</v>
      </c>
      <c r="AW95" s="122">
        <v>558.63815589275134</v>
      </c>
      <c r="AX95" s="122">
        <v>544.84048227642586</v>
      </c>
      <c r="AY95" s="122">
        <v>406.68471191919951</v>
      </c>
      <c r="AZ95" s="122">
        <v>430.66788315492755</v>
      </c>
      <c r="BA95" s="122">
        <v>424.20716646198463</v>
      </c>
      <c r="BB95" s="122">
        <v>455.61019191747567</v>
      </c>
      <c r="BC95" s="122">
        <v>498.43750962588609</v>
      </c>
      <c r="BD95" s="122">
        <v>498.03505169185479</v>
      </c>
      <c r="BE95" s="122">
        <v>380.42425452286039</v>
      </c>
      <c r="BF95" s="122">
        <v>366.71516307950873</v>
      </c>
      <c r="BG95" s="122">
        <v>1184.9523529182918</v>
      </c>
      <c r="BH95" s="122">
        <v>388.11062286696887</v>
      </c>
      <c r="BI95" s="122">
        <v>802.88340578155669</v>
      </c>
      <c r="BJ95" s="122">
        <v>450.94360085035498</v>
      </c>
      <c r="BK95" s="122">
        <v>429.11204072691589</v>
      </c>
      <c r="BL95" s="122">
        <v>386.13714861793454</v>
      </c>
      <c r="BM95" s="122">
        <v>200.42293588609013</v>
      </c>
      <c r="BN95" s="122">
        <v>1573.5460683548511</v>
      </c>
      <c r="BO95" s="122">
        <v>176.55288517415391</v>
      </c>
      <c r="BP95" s="122">
        <v>1267.0304695050431</v>
      </c>
      <c r="BQ95" s="122">
        <v>72.535255035122532</v>
      </c>
      <c r="BR95" s="122">
        <v>1761.5978477047843</v>
      </c>
      <c r="BS95" s="122">
        <v>29.371707978872664</v>
      </c>
      <c r="BT95" s="122">
        <v>2174.3018704019328</v>
      </c>
      <c r="BU95" s="122">
        <v>443.1530801980486</v>
      </c>
      <c r="BV95" s="122">
        <v>362.48986587965658</v>
      </c>
      <c r="BW95" s="122">
        <v>649.36674470030698</v>
      </c>
      <c r="BX95" s="122">
        <v>345.050532305442</v>
      </c>
      <c r="BY95" s="122">
        <v>293.51976201664809</v>
      </c>
      <c r="BZ95" s="122">
        <v>1025.8552576925088</v>
      </c>
      <c r="CA95" s="122">
        <v>0</v>
      </c>
      <c r="CB95" s="122">
        <v>1440.9271522050767</v>
      </c>
      <c r="CC95" s="122"/>
      <c r="CD95" s="122"/>
      <c r="CE95" s="122">
        <v>566.68958728387634</v>
      </c>
      <c r="CF95" s="122">
        <v>508.58884079924638</v>
      </c>
      <c r="CG95" s="122">
        <v>648.63024061850524</v>
      </c>
      <c r="CH95" s="122">
        <v>669.66082833671646</v>
      </c>
      <c r="CI95" s="122">
        <v>702.3440400529513</v>
      </c>
      <c r="CJ95" s="122">
        <v>551.21483761849265</v>
      </c>
      <c r="CK95" s="122">
        <v>519.2323464666506</v>
      </c>
      <c r="CL95" s="122">
        <v>0</v>
      </c>
      <c r="CM95" s="122">
        <v>713.01779155755423</v>
      </c>
      <c r="CN95" s="122">
        <v>749.8143247579776</v>
      </c>
      <c r="CO95" s="122">
        <v>624.31604253098214</v>
      </c>
      <c r="CP95" s="122">
        <v>613.24971800531762</v>
      </c>
      <c r="CQ95" s="122">
        <v>518.62060623702928</v>
      </c>
      <c r="CR95" s="122">
        <v>469.26076073019249</v>
      </c>
      <c r="CS95" s="122">
        <v>508.91157455188801</v>
      </c>
      <c r="CT95" s="122">
        <v>651.99466088012139</v>
      </c>
      <c r="CU95" s="122">
        <v>617.98952642345796</v>
      </c>
      <c r="CV95" s="122">
        <v>581.44238420238639</v>
      </c>
      <c r="CW95" s="122">
        <v>477.50704465613944</v>
      </c>
      <c r="CX95" s="122">
        <v>587.05124650662901</v>
      </c>
      <c r="CY95" s="122">
        <v>576</v>
      </c>
      <c r="CZ95" s="122">
        <v>344.49244998796394</v>
      </c>
      <c r="DA95" s="122">
        <v>1070.7054846486733</v>
      </c>
      <c r="DB95" s="122">
        <v>0</v>
      </c>
      <c r="DC95" s="122">
        <v>1800.4787215502781</v>
      </c>
      <c r="DD95" s="122">
        <v>1312.940986154382</v>
      </c>
      <c r="DE95" s="122">
        <v>0</v>
      </c>
      <c r="DF95" s="122">
        <v>1095.9197551954073</v>
      </c>
      <c r="DG95" s="122">
        <v>522</v>
      </c>
      <c r="DH95" s="122">
        <v>775.19130868347895</v>
      </c>
      <c r="DI95" s="122"/>
      <c r="DJ95" s="122"/>
      <c r="DK95" s="122"/>
      <c r="DL95" s="122"/>
      <c r="DM95" s="122"/>
      <c r="DN95" s="122">
        <v>2025.7166235352743</v>
      </c>
      <c r="DO95" s="122">
        <v>0</v>
      </c>
      <c r="DP95" s="122"/>
      <c r="DQ95" s="122">
        <v>1413.1151678485062</v>
      </c>
      <c r="DR95" s="122">
        <v>0</v>
      </c>
      <c r="DS95" s="122">
        <v>345.9039414451384</v>
      </c>
      <c r="DT95" s="122">
        <v>248.61872578021917</v>
      </c>
      <c r="DU95" s="122">
        <v>331.14383703602061</v>
      </c>
      <c r="DV95" s="122">
        <v>484.55310088152413</v>
      </c>
      <c r="DW95" s="122">
        <v>0</v>
      </c>
      <c r="DX95" s="122">
        <v>0</v>
      </c>
      <c r="DY95" s="122">
        <v>0</v>
      </c>
      <c r="DZ95" s="122">
        <v>0</v>
      </c>
      <c r="EA95" s="122">
        <v>301.19448574068571</v>
      </c>
      <c r="EB95" s="122">
        <v>0</v>
      </c>
      <c r="EC95" s="122">
        <v>400.17846836665257</v>
      </c>
      <c r="ED95" s="122">
        <v>298.48251210208366</v>
      </c>
      <c r="EE95" s="122">
        <v>39.293815306430751</v>
      </c>
      <c r="EF95" s="122">
        <v>345.33284562715556</v>
      </c>
      <c r="EG95" s="122">
        <v>907.63380954443949</v>
      </c>
      <c r="EH95" s="122">
        <v>0</v>
      </c>
      <c r="EI95" s="122">
        <v>809.3295422432185</v>
      </c>
      <c r="EJ95" s="122">
        <v>0</v>
      </c>
      <c r="EK95" s="122">
        <v>0</v>
      </c>
      <c r="EL95" s="122">
        <v>0</v>
      </c>
      <c r="EM95" s="122">
        <v>0</v>
      </c>
      <c r="FD95">
        <v>559.79623068856802</v>
      </c>
      <c r="FF95">
        <v>1083.5142547322025</v>
      </c>
      <c r="FN95">
        <v>0</v>
      </c>
    </row>
    <row r="96" spans="1:170" x14ac:dyDescent="0.35">
      <c r="A96" s="80">
        <f>Bonding!A96</f>
        <v>143</v>
      </c>
      <c r="AE96" s="122">
        <v>-357.91747870017593</v>
      </c>
      <c r="AF96" s="122">
        <v>193.08700485424754</v>
      </c>
      <c r="AG96" s="122"/>
      <c r="AH96" s="122">
        <v>343.70206382892496</v>
      </c>
      <c r="AI96" s="122">
        <v>435.57589997868376</v>
      </c>
      <c r="AJ96" s="122">
        <v>392.40749522993934</v>
      </c>
      <c r="AK96" s="122">
        <v>386.67092402492381</v>
      </c>
      <c r="AL96" s="122"/>
      <c r="AM96" s="122"/>
      <c r="AN96" s="122"/>
      <c r="AO96" s="122">
        <v>298.11118014626032</v>
      </c>
      <c r="AP96" s="122">
        <v>500.37495920906917</v>
      </c>
      <c r="AQ96" s="122">
        <v>332.31861475658559</v>
      </c>
      <c r="AR96" s="122">
        <v>229.81231837004938</v>
      </c>
      <c r="AS96" s="122"/>
      <c r="AT96" s="122"/>
      <c r="AU96" s="122">
        <v>19.460781205642981</v>
      </c>
      <c r="AV96" s="122">
        <v>0</v>
      </c>
      <c r="AW96" s="122">
        <v>872.00076302206537</v>
      </c>
      <c r="AX96" s="122">
        <v>1067.7571778802428</v>
      </c>
      <c r="AY96" s="122">
        <v>367.28504114351017</v>
      </c>
      <c r="AZ96" s="122">
        <v>534.02126756359496</v>
      </c>
      <c r="BA96" s="122">
        <v>796.72808716927887</v>
      </c>
      <c r="BB96" s="122">
        <v>826.58890532884254</v>
      </c>
      <c r="BC96" s="122">
        <v>1100.530269644305</v>
      </c>
      <c r="BD96" s="122">
        <v>0</v>
      </c>
      <c r="BE96" s="122">
        <v>625.9848762042343</v>
      </c>
      <c r="BF96" s="122">
        <v>270.09893600305753</v>
      </c>
      <c r="BG96" s="122">
        <v>602.69715724344894</v>
      </c>
      <c r="BH96" s="122">
        <v>244.3251465278818</v>
      </c>
      <c r="BI96" s="122">
        <v>541.65702891611204</v>
      </c>
      <c r="BJ96" s="122">
        <v>218.67246392387625</v>
      </c>
      <c r="BK96" s="122">
        <v>193.26783522839122</v>
      </c>
      <c r="BL96" s="122">
        <v>232.1595714479684</v>
      </c>
      <c r="BM96" s="122">
        <v>77.600006587805552</v>
      </c>
      <c r="BN96" s="122">
        <v>415.76344887248382</v>
      </c>
      <c r="BO96" s="122">
        <v>128.34215383555824</v>
      </c>
      <c r="BP96" s="122">
        <v>962.72396545766742</v>
      </c>
      <c r="BQ96" s="122">
        <v>450.11277106014313</v>
      </c>
      <c r="BR96" s="122">
        <v>811.21037522642939</v>
      </c>
      <c r="BS96" s="122">
        <v>0</v>
      </c>
      <c r="BT96" s="122">
        <v>812.86126203323545</v>
      </c>
      <c r="BU96" s="122">
        <v>105.29864210909328</v>
      </c>
      <c r="BV96" s="122">
        <v>2700.1691000677633</v>
      </c>
      <c r="BW96" s="122">
        <v>0</v>
      </c>
      <c r="BX96" s="122">
        <v>435.53237362452853</v>
      </c>
      <c r="BY96" s="122">
        <v>431.29609792730366</v>
      </c>
      <c r="BZ96" s="122">
        <v>579.86526189897074</v>
      </c>
      <c r="CA96" s="122">
        <v>273.63053607533851</v>
      </c>
      <c r="CB96" s="122">
        <v>650.87972456816829</v>
      </c>
      <c r="CC96" s="122"/>
      <c r="CD96" s="122"/>
      <c r="CE96" s="122">
        <v>779.71782956035997</v>
      </c>
      <c r="CF96" s="122">
        <v>968.96305148011186</v>
      </c>
      <c r="CG96" s="122">
        <v>621.60206710786497</v>
      </c>
      <c r="CH96" s="122">
        <v>341.65579690178481</v>
      </c>
      <c r="CI96" s="122">
        <v>505.79606177907482</v>
      </c>
      <c r="CJ96" s="122">
        <v>317.55388431460386</v>
      </c>
      <c r="CK96" s="122">
        <v>375.31324135206069</v>
      </c>
      <c r="CL96" s="122">
        <v>2.77775874218867</v>
      </c>
      <c r="CM96" s="122">
        <v>479.14348176447163</v>
      </c>
      <c r="CN96" s="122">
        <v>695.51909088083301</v>
      </c>
      <c r="CO96" s="122">
        <v>431.80182365234958</v>
      </c>
      <c r="CP96" s="122">
        <v>547.45397799950388</v>
      </c>
      <c r="CQ96" s="122">
        <v>372.80419641963454</v>
      </c>
      <c r="CR96" s="122">
        <v>382.41685645067332</v>
      </c>
      <c r="CS96" s="122">
        <v>174.2603022148283</v>
      </c>
      <c r="CT96" s="122">
        <v>1131.5010145588428</v>
      </c>
      <c r="CU96" s="122">
        <v>1538.5851822018487</v>
      </c>
      <c r="CV96" s="122">
        <v>558.68897100065715</v>
      </c>
      <c r="CW96" s="122">
        <v>549.74007360652968</v>
      </c>
      <c r="CX96" s="122">
        <v>643.45783440405353</v>
      </c>
      <c r="CY96" s="122">
        <v>531</v>
      </c>
      <c r="CZ96" s="122">
        <v>401.77642541887576</v>
      </c>
      <c r="DA96" s="122">
        <v>518.01582770406367</v>
      </c>
      <c r="DB96" s="122">
        <v>138.66071038078147</v>
      </c>
      <c r="DC96" s="122">
        <v>658.13089674454022</v>
      </c>
      <c r="DD96" s="122">
        <v>1031.9177264800821</v>
      </c>
      <c r="DE96" s="122">
        <v>347.55015304687231</v>
      </c>
      <c r="DF96" s="122">
        <v>508.90442663747353</v>
      </c>
      <c r="DG96" s="122">
        <v>576</v>
      </c>
      <c r="DH96" s="122">
        <v>662.99020540348113</v>
      </c>
      <c r="DI96" s="122"/>
      <c r="DJ96" s="122"/>
      <c r="DK96" s="122"/>
      <c r="DL96" s="122"/>
      <c r="DM96" s="122"/>
      <c r="DN96" s="122">
        <v>963.82081448717304</v>
      </c>
      <c r="DO96" s="122">
        <v>474.09656019382601</v>
      </c>
      <c r="DP96" s="122"/>
      <c r="DQ96" s="122">
        <v>119.94538841570265</v>
      </c>
      <c r="DR96" s="122">
        <v>0</v>
      </c>
      <c r="DS96" s="122">
        <v>0</v>
      </c>
      <c r="DT96" s="122">
        <v>427.76322993085284</v>
      </c>
      <c r="DU96" s="122">
        <v>467.27465416775442</v>
      </c>
      <c r="DV96" s="122">
        <v>542.61017829287141</v>
      </c>
      <c r="DW96" s="122">
        <v>0</v>
      </c>
      <c r="DX96" s="122">
        <v>0</v>
      </c>
      <c r="DY96" s="122">
        <v>41.567232412296157</v>
      </c>
      <c r="DZ96" s="122">
        <v>118.05620935771944</v>
      </c>
      <c r="EA96" s="122">
        <v>791.58089174882821</v>
      </c>
      <c r="EB96" s="122">
        <v>0</v>
      </c>
      <c r="EC96" s="122">
        <v>69.022524540439463</v>
      </c>
      <c r="ED96" s="122">
        <v>366.01272425529208</v>
      </c>
      <c r="EE96" s="122">
        <v>379.05436487558399</v>
      </c>
      <c r="EF96" s="122">
        <v>439.09339956861675</v>
      </c>
      <c r="EG96" s="122">
        <v>1009.5211803808779</v>
      </c>
      <c r="EH96" s="122">
        <v>0</v>
      </c>
      <c r="EI96" s="122">
        <v>858.21718618355112</v>
      </c>
      <c r="EJ96" s="122">
        <v>351.16231066865316</v>
      </c>
      <c r="EK96" s="122">
        <v>502.95976095538572</v>
      </c>
      <c r="EL96" s="122">
        <v>741.07224871873086</v>
      </c>
      <c r="EM96" s="122">
        <v>626.90797674472662</v>
      </c>
      <c r="FD96">
        <v>259.36258904853111</v>
      </c>
      <c r="FF96">
        <v>439.06190223931935</v>
      </c>
      <c r="FN96">
        <v>0</v>
      </c>
    </row>
    <row r="97" spans="1:170" x14ac:dyDescent="0.35">
      <c r="A97" s="80">
        <f>Bonding!A97</f>
        <v>144</v>
      </c>
      <c r="AE97" s="122">
        <v>471.27887541571039</v>
      </c>
      <c r="AF97" s="122">
        <v>3475.5858725249955</v>
      </c>
      <c r="AG97" s="122"/>
      <c r="AH97" s="122">
        <v>-20.175797712221566</v>
      </c>
      <c r="AI97" s="122">
        <v>226.93222823450355</v>
      </c>
      <c r="AJ97" s="122">
        <v>169.37555867915719</v>
      </c>
      <c r="AK97" s="122">
        <v>249.2347517673233</v>
      </c>
      <c r="AL97" s="122"/>
      <c r="AM97" s="122"/>
      <c r="AN97" s="122"/>
      <c r="AO97" s="122">
        <v>137.96330359205848</v>
      </c>
      <c r="AP97" s="122">
        <v>285.66586275189945</v>
      </c>
      <c r="AQ97" s="122">
        <v>0</v>
      </c>
      <c r="AR97" s="122">
        <v>0</v>
      </c>
      <c r="AS97" s="122"/>
      <c r="AT97" s="122"/>
      <c r="AU97" s="122">
        <v>0</v>
      </c>
      <c r="AV97" s="122">
        <v>0</v>
      </c>
      <c r="AW97" s="122">
        <v>233.03612096551061</v>
      </c>
      <c r="AX97" s="122">
        <v>204.50381248597907</v>
      </c>
      <c r="AY97" s="122">
        <v>74.340216006846447</v>
      </c>
      <c r="AZ97" s="122">
        <v>133.2972066594084</v>
      </c>
      <c r="BA97" s="122">
        <v>147.80644984947642</v>
      </c>
      <c r="BB97" s="122">
        <v>146.95180975012227</v>
      </c>
      <c r="BC97" s="122">
        <v>2230.1015599643392</v>
      </c>
      <c r="BD97" s="122">
        <v>160.93252374618442</v>
      </c>
      <c r="BE97" s="122">
        <v>0</v>
      </c>
      <c r="BF97" s="122">
        <v>0</v>
      </c>
      <c r="BG97" s="122">
        <v>0</v>
      </c>
      <c r="BH97" s="122">
        <v>0</v>
      </c>
      <c r="BI97" s="122">
        <v>422.73439192246411</v>
      </c>
      <c r="BJ97" s="122">
        <v>326.30873012738067</v>
      </c>
      <c r="BK97" s="122">
        <v>310.46267663175934</v>
      </c>
      <c r="BL97" s="122">
        <v>272.18234849604039</v>
      </c>
      <c r="BM97" s="122">
        <v>270.55532789372313</v>
      </c>
      <c r="BN97" s="122">
        <v>332.40239674599059</v>
      </c>
      <c r="BO97" s="122">
        <v>0</v>
      </c>
      <c r="BP97" s="122">
        <v>1060.3558263813388</v>
      </c>
      <c r="BQ97" s="122">
        <v>115.41669085868827</v>
      </c>
      <c r="BR97" s="122">
        <v>256.18868547163612</v>
      </c>
      <c r="BS97" s="122">
        <v>0</v>
      </c>
      <c r="BT97" s="122">
        <v>245.12840824800395</v>
      </c>
      <c r="BU97" s="122">
        <v>44.612243761659073</v>
      </c>
      <c r="BV97" s="122">
        <v>141.45767057729535</v>
      </c>
      <c r="BW97" s="122">
        <v>259.49714632917966</v>
      </c>
      <c r="BX97" s="122">
        <v>727.37874683388452</v>
      </c>
      <c r="BY97" s="122">
        <v>340.20073155433346</v>
      </c>
      <c r="BZ97" s="122">
        <v>278.76549900134847</v>
      </c>
      <c r="CA97" s="122">
        <v>130.98028987802289</v>
      </c>
      <c r="CB97" s="122">
        <v>73.512712617471436</v>
      </c>
      <c r="CC97" s="122"/>
      <c r="CD97" s="122"/>
      <c r="CE97" s="122">
        <v>404.44656733026295</v>
      </c>
      <c r="CF97" s="122">
        <v>483.60974102714061</v>
      </c>
      <c r="CG97" s="122">
        <v>120.59683363144718</v>
      </c>
      <c r="CH97" s="122">
        <v>108.23549057064031</v>
      </c>
      <c r="CI97" s="122">
        <v>172.61891296341989</v>
      </c>
      <c r="CJ97" s="122">
        <v>145.76514185735047</v>
      </c>
      <c r="CK97" s="122">
        <v>185.83572317316165</v>
      </c>
      <c r="CL97" s="122">
        <v>0</v>
      </c>
      <c r="CM97" s="122">
        <v>110.15212566093206</v>
      </c>
      <c r="CN97" s="122">
        <v>202.86934344859375</v>
      </c>
      <c r="CO97" s="122">
        <v>132.10169497468516</v>
      </c>
      <c r="CP97" s="122">
        <v>169.73684631020834</v>
      </c>
      <c r="CQ97" s="122">
        <v>141.33046462658075</v>
      </c>
      <c r="CR97" s="122">
        <v>162.61812952966261</v>
      </c>
      <c r="CS97" s="122">
        <v>325.88400519265491</v>
      </c>
      <c r="CT97" s="122">
        <v>518.90074338183126</v>
      </c>
      <c r="CU97" s="122">
        <v>1119.1828756013526</v>
      </c>
      <c r="CV97" s="122">
        <v>147.17034713963733</v>
      </c>
      <c r="CW97" s="122">
        <v>422.29546730302422</v>
      </c>
      <c r="CX97" s="122">
        <v>1644.8330259013414</v>
      </c>
      <c r="CY97" s="122">
        <v>0</v>
      </c>
      <c r="CZ97" s="122">
        <v>155.39304104101882</v>
      </c>
      <c r="DA97" s="122">
        <v>285.64687438750855</v>
      </c>
      <c r="DB97" s="122">
        <v>335.96122246744875</v>
      </c>
      <c r="DC97" s="122">
        <v>527.62307135997605</v>
      </c>
      <c r="DD97" s="122">
        <v>571.69813950467869</v>
      </c>
      <c r="DE97" s="122">
        <v>346.71777685029099</v>
      </c>
      <c r="DF97" s="122">
        <v>0</v>
      </c>
      <c r="DG97" s="122">
        <v>324</v>
      </c>
      <c r="DH97" s="122">
        <v>242.08954954538629</v>
      </c>
      <c r="DI97" s="122"/>
      <c r="DJ97" s="122"/>
      <c r="DK97" s="122"/>
      <c r="DL97" s="122"/>
      <c r="DM97" s="122"/>
      <c r="DN97" s="122">
        <v>901.6501247689414</v>
      </c>
      <c r="DO97" s="122">
        <v>0</v>
      </c>
      <c r="DP97" s="122"/>
      <c r="DQ97" s="122">
        <v>562.76329399095425</v>
      </c>
      <c r="DR97" s="122">
        <v>0</v>
      </c>
      <c r="DS97" s="122">
        <v>0</v>
      </c>
      <c r="DT97" s="122">
        <v>68.465096957904038</v>
      </c>
      <c r="DU97" s="122">
        <v>179.39923310155621</v>
      </c>
      <c r="DV97" s="122">
        <v>293.19096498394066</v>
      </c>
      <c r="DW97" s="122">
        <v>0</v>
      </c>
      <c r="DX97" s="122">
        <v>0</v>
      </c>
      <c r="DY97" s="122">
        <v>0</v>
      </c>
      <c r="DZ97" s="122">
        <v>170.76431274571826</v>
      </c>
      <c r="EA97" s="122">
        <v>143.46167627347705</v>
      </c>
      <c r="EB97" s="122">
        <v>0</v>
      </c>
      <c r="EC97" s="122">
        <v>92.220077708821876</v>
      </c>
      <c r="ED97" s="122">
        <v>54.754981135238921</v>
      </c>
      <c r="EE97" s="122">
        <v>159.64995003433967</v>
      </c>
      <c r="EF97" s="122">
        <v>352.82401983719848</v>
      </c>
      <c r="EG97" s="122">
        <v>386.68992300931728</v>
      </c>
      <c r="EH97" s="122">
        <v>196.10416110460315</v>
      </c>
      <c r="EI97" s="122">
        <v>385.40052728840635</v>
      </c>
      <c r="EJ97" s="122">
        <v>355.64688851241351</v>
      </c>
      <c r="EK97" s="122">
        <v>394.17561799872857</v>
      </c>
      <c r="EL97" s="122">
        <v>201.7062085993189</v>
      </c>
      <c r="EM97" s="122">
        <v>69.502289427861285</v>
      </c>
      <c r="FD97">
        <v>119.31890325320801</v>
      </c>
      <c r="FF97">
        <v>135.7681489687337</v>
      </c>
      <c r="FN97">
        <v>0</v>
      </c>
    </row>
    <row r="98" spans="1:170" x14ac:dyDescent="0.35">
      <c r="A98" s="80">
        <f>Bonding!A98</f>
        <v>171</v>
      </c>
      <c r="AE98" s="122">
        <v>766.08228170294592</v>
      </c>
      <c r="AF98" s="122">
        <v>1058.2334497931672</v>
      </c>
      <c r="AG98" s="122"/>
      <c r="AH98" s="122">
        <v>476.83696509656414</v>
      </c>
      <c r="AI98" s="122">
        <v>661.50202642502461</v>
      </c>
      <c r="AJ98" s="122">
        <v>444.6665723379532</v>
      </c>
      <c r="AK98" s="122">
        <v>571.27985326206976</v>
      </c>
      <c r="AL98" s="122"/>
      <c r="AM98" s="122"/>
      <c r="AN98" s="122"/>
      <c r="AO98" s="122">
        <v>347.41521801793454</v>
      </c>
      <c r="AP98" s="122">
        <v>407.61307584026974</v>
      </c>
      <c r="AQ98" s="122">
        <v>485.80568088998848</v>
      </c>
      <c r="AR98" s="122">
        <v>488.603333656666</v>
      </c>
      <c r="AS98" s="122"/>
      <c r="AT98" s="122"/>
      <c r="AU98" s="122">
        <v>488.43467254089131</v>
      </c>
      <c r="AV98" s="122">
        <v>562.41608473265148</v>
      </c>
      <c r="AW98" s="122">
        <v>515.23061819541715</v>
      </c>
      <c r="AX98" s="122">
        <v>449.90432093364223</v>
      </c>
      <c r="AY98" s="122">
        <v>498.47623742919461</v>
      </c>
      <c r="AZ98" s="122">
        <v>581.2754005214847</v>
      </c>
      <c r="BA98" s="122">
        <v>624.62353543828374</v>
      </c>
      <c r="BB98" s="122">
        <v>684.36561029459472</v>
      </c>
      <c r="BC98" s="122">
        <v>624.11265136391728</v>
      </c>
      <c r="BD98" s="122">
        <v>644.56370214810033</v>
      </c>
      <c r="BE98" s="122">
        <v>498.10857221868127</v>
      </c>
      <c r="BF98" s="122">
        <v>564.78146309205169</v>
      </c>
      <c r="BG98" s="122">
        <v>430.40607324002957</v>
      </c>
      <c r="BH98" s="122">
        <v>648.72667318808817</v>
      </c>
      <c r="BI98" s="122">
        <v>637.75862270377013</v>
      </c>
      <c r="BJ98" s="122">
        <v>756.79788501052576</v>
      </c>
      <c r="BK98" s="122">
        <v>698.48992796189214</v>
      </c>
      <c r="BL98" s="122">
        <v>554.56362353698137</v>
      </c>
      <c r="BM98" s="122">
        <v>470.56400484462819</v>
      </c>
      <c r="BN98" s="122">
        <v>404.84546110259799</v>
      </c>
      <c r="BO98" s="122">
        <v>333.82239239752244</v>
      </c>
      <c r="BP98" s="122">
        <v>763.92325617423933</v>
      </c>
      <c r="BQ98" s="122">
        <v>430.86838318987969</v>
      </c>
      <c r="BR98" s="122">
        <v>507.46386057032157</v>
      </c>
      <c r="BS98" s="122">
        <v>420.76065986606625</v>
      </c>
      <c r="BT98" s="122">
        <v>500.98881803108327</v>
      </c>
      <c r="BU98" s="122">
        <v>584.88393065064292</v>
      </c>
      <c r="BV98" s="122">
        <v>199.62647272455666</v>
      </c>
      <c r="BW98" s="122">
        <v>1554.4584400264048</v>
      </c>
      <c r="BX98" s="122">
        <v>1030.7505660365903</v>
      </c>
      <c r="BY98" s="122">
        <v>1183.9344676409523</v>
      </c>
      <c r="BZ98" s="122">
        <v>1112.0115472830028</v>
      </c>
      <c r="CA98" s="122">
        <v>0</v>
      </c>
      <c r="CB98" s="122">
        <v>197.97444997904731</v>
      </c>
      <c r="CC98" s="122"/>
      <c r="CD98" s="122"/>
      <c r="CE98" s="122">
        <v>303.20452578479575</v>
      </c>
      <c r="CF98" s="122">
        <v>323.41082702638477</v>
      </c>
      <c r="CG98" s="122">
        <v>515.55929207193253</v>
      </c>
      <c r="CH98" s="122">
        <v>523.42467917104</v>
      </c>
      <c r="CI98" s="122">
        <v>598.52691750070858</v>
      </c>
      <c r="CJ98" s="122">
        <v>564.11496931235195</v>
      </c>
      <c r="CK98" s="122">
        <v>581.28479939048293</v>
      </c>
      <c r="CL98" s="122">
        <v>43.819026708031146</v>
      </c>
      <c r="CM98" s="122">
        <v>709.70885151080267</v>
      </c>
      <c r="CN98" s="122">
        <v>618.66795678177255</v>
      </c>
      <c r="CO98" s="122">
        <v>561.08406776151787</v>
      </c>
      <c r="CP98" s="122">
        <v>546.53166493753861</v>
      </c>
      <c r="CQ98" s="122">
        <v>886.87796698219438</v>
      </c>
      <c r="CR98" s="122">
        <v>25.179698795946102</v>
      </c>
      <c r="CS98" s="122">
        <v>898.15078381684214</v>
      </c>
      <c r="CT98" s="122">
        <v>446.23651296075735</v>
      </c>
      <c r="CU98" s="122">
        <v>557.9158457439828</v>
      </c>
      <c r="CV98" s="122">
        <v>589.86965735621027</v>
      </c>
      <c r="CW98" s="122">
        <v>402.40415907365093</v>
      </c>
      <c r="CX98" s="122">
        <v>736.10625857024206</v>
      </c>
      <c r="CY98" s="122">
        <v>675</v>
      </c>
      <c r="CZ98" s="122">
        <v>839.41574698243551</v>
      </c>
      <c r="DA98" s="122">
        <v>396.59158232590767</v>
      </c>
      <c r="DB98" s="122">
        <v>0</v>
      </c>
      <c r="DC98" s="122">
        <v>0</v>
      </c>
      <c r="DD98" s="122">
        <v>546.01859685227976</v>
      </c>
      <c r="DE98" s="122">
        <v>345.40346241150712</v>
      </c>
      <c r="DF98" s="122">
        <v>980.7334085103472</v>
      </c>
      <c r="DG98" s="122">
        <v>0</v>
      </c>
      <c r="DH98" s="122">
        <v>581.33885333964429</v>
      </c>
      <c r="DI98" s="122"/>
      <c r="DJ98" s="122"/>
      <c r="DK98" s="122"/>
      <c r="DL98" s="122"/>
      <c r="DM98" s="122"/>
      <c r="DN98" s="122">
        <v>850.93095596332773</v>
      </c>
      <c r="DO98" s="122">
        <v>689.14051886367372</v>
      </c>
      <c r="DP98" s="122"/>
      <c r="DQ98" s="122">
        <v>299.65180671031061</v>
      </c>
      <c r="DR98" s="122">
        <v>710.81499151126513</v>
      </c>
      <c r="DS98" s="122">
        <v>265.35814032852369</v>
      </c>
      <c r="DT98" s="122">
        <v>825.61596180699075</v>
      </c>
      <c r="DU98" s="122">
        <v>719.10796428694709</v>
      </c>
      <c r="DV98" s="122">
        <v>514.71045181259262</v>
      </c>
      <c r="DW98" s="122">
        <v>510.30201968201999</v>
      </c>
      <c r="DX98" s="122">
        <v>869.50279620816082</v>
      </c>
      <c r="DY98" s="122">
        <v>298.97197240634591</v>
      </c>
      <c r="DZ98" s="122">
        <v>312.39989589694392</v>
      </c>
      <c r="EA98" s="122">
        <v>1170.2600133613068</v>
      </c>
      <c r="EB98" s="122">
        <v>376.0225815900464</v>
      </c>
      <c r="EC98" s="122">
        <v>202.77448309118441</v>
      </c>
      <c r="ED98" s="122">
        <v>0</v>
      </c>
      <c r="EE98" s="122">
        <v>579.420721907455</v>
      </c>
      <c r="EF98" s="122">
        <v>550.0292536485465</v>
      </c>
      <c r="EG98" s="122">
        <v>1049.9287389966039</v>
      </c>
      <c r="EH98" s="122">
        <v>313.15853749342216</v>
      </c>
      <c r="EI98" s="122">
        <v>1061.2210983310868</v>
      </c>
      <c r="EJ98" s="122">
        <v>945.744766660761</v>
      </c>
      <c r="EK98" s="122">
        <v>1711.4735176975087</v>
      </c>
      <c r="EL98" s="122">
        <v>918.29922539363406</v>
      </c>
      <c r="EM98" s="122">
        <v>325.97593041581297</v>
      </c>
      <c r="FD98">
        <v>0</v>
      </c>
      <c r="FF98">
        <v>0</v>
      </c>
      <c r="FN98">
        <v>0</v>
      </c>
    </row>
    <row r="99" spans="1:170" x14ac:dyDescent="0.35">
      <c r="A99" s="80">
        <f>Bonding!A99</f>
        <v>178</v>
      </c>
      <c r="AE99" s="122">
        <v>1561.4757313398691</v>
      </c>
      <c r="AF99" s="122">
        <v>100.12173881196843</v>
      </c>
      <c r="AG99" s="122"/>
      <c r="AH99" s="122">
        <v>532.55529132456081</v>
      </c>
      <c r="AI99" s="122">
        <v>914.70382760048722</v>
      </c>
      <c r="AJ99" s="122">
        <v>755.30325412077207</v>
      </c>
      <c r="AK99" s="122">
        <v>812.4971256666721</v>
      </c>
      <c r="AL99" s="122"/>
      <c r="AM99" s="122"/>
      <c r="AN99" s="122"/>
      <c r="AO99" s="122">
        <v>848.64491298124562</v>
      </c>
      <c r="AP99" s="122">
        <v>838.76313032691405</v>
      </c>
      <c r="AQ99" s="122">
        <v>846.50965993292129</v>
      </c>
      <c r="AR99" s="122">
        <v>705.62586648100762</v>
      </c>
      <c r="AS99" s="122"/>
      <c r="AT99" s="122"/>
      <c r="AU99" s="122">
        <v>834.30918796325773</v>
      </c>
      <c r="AV99" s="122">
        <v>906.54632645037088</v>
      </c>
      <c r="AW99" s="122">
        <v>898.78773377575328</v>
      </c>
      <c r="AX99" s="122">
        <v>728.6472185726866</v>
      </c>
      <c r="AY99" s="122">
        <v>658.99175207833446</v>
      </c>
      <c r="AZ99" s="122">
        <v>835.4155408078791</v>
      </c>
      <c r="BA99" s="122">
        <v>1005.6196255183419</v>
      </c>
      <c r="BB99" s="122">
        <v>868.88613885962934</v>
      </c>
      <c r="BC99" s="122">
        <v>915.80649779022644</v>
      </c>
      <c r="BD99" s="122">
        <v>916.95680295034504</v>
      </c>
      <c r="BE99" s="122">
        <v>743.74031512415036</v>
      </c>
      <c r="BF99" s="122">
        <v>733.54659641430032</v>
      </c>
      <c r="BG99" s="122">
        <v>551.03052650831512</v>
      </c>
      <c r="BH99" s="122">
        <v>593.87090705718231</v>
      </c>
      <c r="BI99" s="122">
        <v>1271.999939570067</v>
      </c>
      <c r="BJ99" s="122">
        <v>673.01376010503236</v>
      </c>
      <c r="BK99" s="122">
        <v>639.28391426684198</v>
      </c>
      <c r="BL99" s="122">
        <v>862.69199148954158</v>
      </c>
      <c r="BM99" s="122">
        <v>830.3485543522379</v>
      </c>
      <c r="BN99" s="122">
        <v>811.03643077935374</v>
      </c>
      <c r="BO99" s="122">
        <v>537.59783201273592</v>
      </c>
      <c r="BP99" s="122">
        <v>1272.2567004900957</v>
      </c>
      <c r="BQ99" s="122">
        <v>393.7561926796601</v>
      </c>
      <c r="BR99" s="122">
        <v>487.41049322833157</v>
      </c>
      <c r="BS99" s="122">
        <v>65.246830430814114</v>
      </c>
      <c r="BT99" s="122">
        <v>900.98999155669389</v>
      </c>
      <c r="BU99" s="122">
        <v>928.69855699498896</v>
      </c>
      <c r="BV99" s="122">
        <v>939.334339196173</v>
      </c>
      <c r="BW99" s="122">
        <v>1292.7997478539128</v>
      </c>
      <c r="BX99" s="122">
        <v>2093.6758592844562</v>
      </c>
      <c r="BY99" s="122">
        <v>2074.171425042543</v>
      </c>
      <c r="BZ99" s="122">
        <v>1717.8335390813006</v>
      </c>
      <c r="CA99" s="122">
        <v>0</v>
      </c>
      <c r="CB99" s="122">
        <v>171.82358967845173</v>
      </c>
      <c r="CC99" s="122"/>
      <c r="CD99" s="122"/>
      <c r="CE99" s="122">
        <v>92.454834383459271</v>
      </c>
      <c r="CF99" s="122">
        <v>228.87165836786065</v>
      </c>
      <c r="CG99" s="122">
        <v>391.680122822589</v>
      </c>
      <c r="CH99" s="122">
        <v>441.97161963086711</v>
      </c>
      <c r="CI99" s="122">
        <v>574.74964124824942</v>
      </c>
      <c r="CJ99" s="122">
        <v>666.99980559087157</v>
      </c>
      <c r="CK99" s="122">
        <v>822.97212594401128</v>
      </c>
      <c r="CL99" s="122">
        <v>0</v>
      </c>
      <c r="CM99" s="122">
        <v>980.59435058187864</v>
      </c>
      <c r="CN99" s="122">
        <v>962.4447178435679</v>
      </c>
      <c r="CO99" s="122">
        <v>1050.7499258262669</v>
      </c>
      <c r="CP99" s="122">
        <v>536.57924966519374</v>
      </c>
      <c r="CQ99" s="122">
        <v>1009.6625978139289</v>
      </c>
      <c r="CR99" s="122">
        <v>331.69077416814781</v>
      </c>
      <c r="CS99" s="122">
        <v>791.21937480536451</v>
      </c>
      <c r="CT99" s="122">
        <v>540.17571544229827</v>
      </c>
      <c r="CU99" s="122">
        <v>369.92823506403272</v>
      </c>
      <c r="CV99" s="122">
        <v>651.86092771043036</v>
      </c>
      <c r="CW99" s="122">
        <v>218.38662519735084</v>
      </c>
      <c r="CX99" s="122">
        <v>1158.0032719627529</v>
      </c>
      <c r="CY99" s="122">
        <v>954</v>
      </c>
      <c r="CZ99" s="122">
        <v>1354.2148403770645</v>
      </c>
      <c r="DA99" s="122">
        <v>393.6266278525199</v>
      </c>
      <c r="DB99" s="122">
        <v>0</v>
      </c>
      <c r="DC99" s="122">
        <v>0</v>
      </c>
      <c r="DD99" s="122">
        <v>1038.1845240406096</v>
      </c>
      <c r="DE99" s="122">
        <v>864.62353401929749</v>
      </c>
      <c r="DF99" s="122">
        <v>957.12983091215949</v>
      </c>
      <c r="DG99" s="122">
        <v>171</v>
      </c>
      <c r="DH99" s="122">
        <v>1065.1986675147482</v>
      </c>
      <c r="DI99" s="122"/>
      <c r="DJ99" s="122"/>
      <c r="DK99" s="122"/>
      <c r="DL99" s="122"/>
      <c r="DM99" s="122"/>
      <c r="DN99" s="122">
        <v>659.05106225947736</v>
      </c>
      <c r="DO99" s="122">
        <v>1441.9664080060536</v>
      </c>
      <c r="DP99" s="122"/>
      <c r="DQ99" s="122">
        <v>438.97203443235713</v>
      </c>
      <c r="DR99" s="122">
        <v>853.5892977773492</v>
      </c>
      <c r="DS99" s="122">
        <v>492.01221590313389</v>
      </c>
      <c r="DT99" s="122">
        <v>1197.4149001204496</v>
      </c>
      <c r="DU99" s="122">
        <v>939.98545433535764</v>
      </c>
      <c r="DV99" s="122">
        <v>617.36187440658307</v>
      </c>
      <c r="DW99" s="122">
        <v>274.07350496510861</v>
      </c>
      <c r="DX99" s="122">
        <v>583.4386536917732</v>
      </c>
      <c r="DY99" s="122">
        <v>0</v>
      </c>
      <c r="DZ99" s="122">
        <v>153.5817469768262</v>
      </c>
      <c r="EA99" s="122">
        <v>2481.0927605031889</v>
      </c>
      <c r="EB99" s="122">
        <v>0</v>
      </c>
      <c r="EC99" s="122">
        <v>283.97201177034407</v>
      </c>
      <c r="ED99" s="122">
        <v>1163.341725691879</v>
      </c>
      <c r="EE99" s="122">
        <v>2781.364224874766</v>
      </c>
      <c r="EF99" s="122">
        <v>3122.7632583097616</v>
      </c>
      <c r="EG99" s="122">
        <v>941.06336235342815</v>
      </c>
      <c r="EH99" s="122">
        <v>661.76601584539412</v>
      </c>
      <c r="EI99" s="122">
        <v>1626.3585524247405</v>
      </c>
      <c r="EJ99" s="122">
        <v>894.09030008811601</v>
      </c>
      <c r="EK99" s="122">
        <v>1621.1378198028999</v>
      </c>
      <c r="EL99" s="122">
        <v>1113.9944314905106</v>
      </c>
      <c r="EM99" s="122">
        <v>790.67479808715575</v>
      </c>
      <c r="FD99">
        <v>0</v>
      </c>
      <c r="FF99">
        <v>0</v>
      </c>
      <c r="FN99">
        <v>0</v>
      </c>
    </row>
    <row r="100" spans="1:170" x14ac:dyDescent="0.35">
      <c r="A100" s="80">
        <f>Bonding!A100</f>
        <v>214</v>
      </c>
      <c r="AE100" s="122">
        <v>289.5342871268445</v>
      </c>
      <c r="AF100" s="122">
        <v>542.1409420993723</v>
      </c>
      <c r="AG100" s="122"/>
      <c r="AH100" s="122">
        <v>226.45140153119584</v>
      </c>
      <c r="AI100" s="122">
        <v>563.93437831204722</v>
      </c>
      <c r="AJ100" s="122">
        <v>434.17716498455297</v>
      </c>
      <c r="AK100" s="122">
        <v>517.52597977646872</v>
      </c>
      <c r="AL100" s="122"/>
      <c r="AM100" s="122"/>
      <c r="AN100" s="122"/>
      <c r="AO100" s="122">
        <v>364.83581067936416</v>
      </c>
      <c r="AP100" s="122">
        <v>483.15569317999473</v>
      </c>
      <c r="AQ100" s="122">
        <v>331.87822850692481</v>
      </c>
      <c r="AR100" s="122">
        <v>244.50875913330623</v>
      </c>
      <c r="AS100" s="122"/>
      <c r="AT100" s="122"/>
      <c r="AU100" s="122">
        <v>928.64521811541113</v>
      </c>
      <c r="AV100" s="122">
        <v>1242.9984073176227</v>
      </c>
      <c r="AW100" s="122">
        <v>810.71767263739798</v>
      </c>
      <c r="AX100" s="122">
        <v>570.27580685046576</v>
      </c>
      <c r="AY100" s="122">
        <v>264.54427723368821</v>
      </c>
      <c r="AZ100" s="122">
        <v>475.38557366950278</v>
      </c>
      <c r="BA100" s="122">
        <v>526.77955773383337</v>
      </c>
      <c r="BB100" s="122">
        <v>385.08290812896007</v>
      </c>
      <c r="BC100" s="122">
        <v>490.94509917142699</v>
      </c>
      <c r="BD100" s="122">
        <v>486.41285277315899</v>
      </c>
      <c r="BE100" s="122">
        <v>413.49693577669353</v>
      </c>
      <c r="BF100" s="122">
        <v>408.95684010042572</v>
      </c>
      <c r="BG100" s="122">
        <v>434.00010236456615</v>
      </c>
      <c r="BH100" s="122">
        <v>531.8181499954494</v>
      </c>
      <c r="BI100" s="122">
        <v>521.17641449822713</v>
      </c>
      <c r="BJ100" s="122">
        <v>1022.9629059657439</v>
      </c>
      <c r="BK100" s="122">
        <v>1129.2932301196076</v>
      </c>
      <c r="BL100" s="122">
        <v>1091.1343261542711</v>
      </c>
      <c r="BM100" s="122">
        <v>963.42668531206641</v>
      </c>
      <c r="BN100" s="122">
        <v>2240.9687482842237</v>
      </c>
      <c r="BO100" s="122">
        <v>431.55993491026811</v>
      </c>
      <c r="BP100" s="122">
        <v>490.11184262694815</v>
      </c>
      <c r="BQ100" s="122">
        <v>449.28188626416289</v>
      </c>
      <c r="BR100" s="122">
        <v>432.95935867073086</v>
      </c>
      <c r="BS100" s="122">
        <v>301.35003788709764</v>
      </c>
      <c r="BT100" s="122">
        <v>381.91237612924533</v>
      </c>
      <c r="BU100" s="122">
        <v>524.85963841727892</v>
      </c>
      <c r="BV100" s="122">
        <v>484.78841917608622</v>
      </c>
      <c r="BW100" s="122">
        <v>457.95076742752622</v>
      </c>
      <c r="BX100" s="122">
        <v>1209.8179415651207</v>
      </c>
      <c r="BY100" s="122">
        <v>854.01869166506685</v>
      </c>
      <c r="BZ100" s="122">
        <v>535.99368103716904</v>
      </c>
      <c r="CA100" s="122">
        <v>710.9531341607285</v>
      </c>
      <c r="CB100" s="122">
        <v>209.69938044985815</v>
      </c>
      <c r="CC100" s="122"/>
      <c r="CD100" s="122"/>
      <c r="CE100" s="122">
        <v>414.29808404129187</v>
      </c>
      <c r="CF100" s="122">
        <v>428.23477764291812</v>
      </c>
      <c r="CG100" s="122">
        <v>836.95661751315697</v>
      </c>
      <c r="CH100" s="122">
        <v>668.56215545171176</v>
      </c>
      <c r="CI100" s="122">
        <v>665.8462895185279</v>
      </c>
      <c r="CJ100" s="122">
        <v>921.7325249418061</v>
      </c>
      <c r="CK100" s="122">
        <v>475.27442086828057</v>
      </c>
      <c r="CL100" s="122">
        <v>174.1409422493011</v>
      </c>
      <c r="CM100" s="122">
        <v>1503.7357299283813</v>
      </c>
      <c r="CN100" s="122">
        <v>547.33338309429212</v>
      </c>
      <c r="CO100" s="122">
        <v>1363.8487254429795</v>
      </c>
      <c r="CP100" s="122">
        <v>425.07739826848842</v>
      </c>
      <c r="CQ100" s="122">
        <v>581.90924721022657</v>
      </c>
      <c r="CR100" s="122">
        <v>307.52028538806411</v>
      </c>
      <c r="CS100" s="122">
        <v>474.92653945232189</v>
      </c>
      <c r="CT100" s="122">
        <v>238.13545573577221</v>
      </c>
      <c r="CU100" s="122">
        <v>295.37247629356813</v>
      </c>
      <c r="CV100" s="122">
        <v>54.175554232658016</v>
      </c>
      <c r="CW100" s="122">
        <v>302.5421568690943</v>
      </c>
      <c r="CX100" s="122">
        <v>1005.6129249222739</v>
      </c>
      <c r="CY100" s="122">
        <v>540</v>
      </c>
      <c r="CZ100" s="122">
        <v>467.3716419383631</v>
      </c>
      <c r="DA100" s="122">
        <v>480.2713130471198</v>
      </c>
      <c r="DB100" s="122">
        <v>448.88382778838309</v>
      </c>
      <c r="DC100" s="122">
        <v>51.785327604167037</v>
      </c>
      <c r="DD100" s="122">
        <v>28.892458037255807</v>
      </c>
      <c r="DE100" s="122">
        <v>0</v>
      </c>
      <c r="DF100" s="122">
        <v>1072.2231839316689</v>
      </c>
      <c r="DG100" s="122">
        <v>0</v>
      </c>
      <c r="DH100" s="122">
        <v>936.17146686928277</v>
      </c>
      <c r="DI100" s="122"/>
      <c r="DJ100" s="122"/>
      <c r="DK100" s="122"/>
      <c r="DL100" s="122"/>
      <c r="DM100" s="122"/>
      <c r="DN100" s="122">
        <v>476.48879161726796</v>
      </c>
      <c r="DO100" s="122">
        <v>435.81572092477018</v>
      </c>
      <c r="DP100" s="122"/>
      <c r="DQ100" s="122">
        <v>1362.7044500706327</v>
      </c>
      <c r="DR100" s="122">
        <v>355.34808050679578</v>
      </c>
      <c r="DS100" s="122">
        <v>190.91445463712733</v>
      </c>
      <c r="DT100" s="122">
        <v>593.72795255910512</v>
      </c>
      <c r="DU100" s="122">
        <v>0</v>
      </c>
      <c r="DV100" s="122">
        <v>424.00089279229945</v>
      </c>
      <c r="DW100" s="122">
        <v>0</v>
      </c>
      <c r="DX100" s="122">
        <v>0</v>
      </c>
      <c r="DY100" s="122">
        <v>1180.4428321500004</v>
      </c>
      <c r="DZ100" s="122">
        <v>0</v>
      </c>
      <c r="EA100" s="122">
        <v>2120.8253099813078</v>
      </c>
      <c r="EB100" s="122">
        <v>497.36911151449095</v>
      </c>
      <c r="EC100" s="122">
        <v>757.06954772505412</v>
      </c>
      <c r="ED100" s="122">
        <v>809.10432349832092</v>
      </c>
      <c r="EE100" s="122">
        <v>596.28214929322633</v>
      </c>
      <c r="EF100" s="122">
        <v>786.96104327001831</v>
      </c>
      <c r="EG100" s="122">
        <v>1039.2353298763253</v>
      </c>
      <c r="EH100" s="122">
        <v>0</v>
      </c>
      <c r="EI100" s="122">
        <v>1207.7011283283816</v>
      </c>
      <c r="EJ100" s="122">
        <v>974.06728565534615</v>
      </c>
      <c r="EK100" s="122">
        <v>1835.5932147774147</v>
      </c>
      <c r="EL100" s="122">
        <v>844.40501387675215</v>
      </c>
      <c r="EM100" s="122">
        <v>0</v>
      </c>
      <c r="FD100">
        <v>0</v>
      </c>
      <c r="FF100">
        <v>0</v>
      </c>
      <c r="FN100">
        <v>0</v>
      </c>
    </row>
    <row r="101" spans="1:170" x14ac:dyDescent="0.35">
      <c r="A101" s="80">
        <f>Bonding!A101</f>
        <v>222</v>
      </c>
      <c r="AE101" s="122">
        <v>1194.2649087703007</v>
      </c>
      <c r="AF101" s="122">
        <v>684.13726264608408</v>
      </c>
      <c r="AG101" s="122"/>
      <c r="AH101" s="122">
        <v>81.274380165289273</v>
      </c>
      <c r="AI101" s="122">
        <v>1266.6819376014685</v>
      </c>
      <c r="AJ101" s="122">
        <v>533.8268674614784</v>
      </c>
      <c r="AK101" s="122">
        <v>641.69067914890354</v>
      </c>
      <c r="AL101" s="122"/>
      <c r="AM101" s="122"/>
      <c r="AN101" s="122"/>
      <c r="AO101" s="122">
        <v>574.46549684780939</v>
      </c>
      <c r="AP101" s="122">
        <v>568.12589575219931</v>
      </c>
      <c r="AQ101" s="122">
        <v>543.62381287368419</v>
      </c>
      <c r="AR101" s="122">
        <v>490.29706065859534</v>
      </c>
      <c r="AS101" s="122"/>
      <c r="AT101" s="122"/>
      <c r="AU101" s="122">
        <v>450.73388872313211</v>
      </c>
      <c r="AV101" s="122">
        <v>426.5221971111007</v>
      </c>
      <c r="AW101" s="122">
        <v>489.5787614201999</v>
      </c>
      <c r="AX101" s="122">
        <v>500.80894080490611</v>
      </c>
      <c r="AY101" s="122">
        <v>539.12495138079362</v>
      </c>
      <c r="AZ101" s="122">
        <v>561.62153407893379</v>
      </c>
      <c r="BA101" s="122">
        <v>566.51840190991049</v>
      </c>
      <c r="BB101" s="122">
        <v>738.20523596585076</v>
      </c>
      <c r="BC101" s="122">
        <v>798.87878498018324</v>
      </c>
      <c r="BD101" s="122">
        <v>498.10521891004583</v>
      </c>
      <c r="BE101" s="122">
        <v>491.03533352249929</v>
      </c>
      <c r="BF101" s="122">
        <v>441.43616869437915</v>
      </c>
      <c r="BG101" s="122">
        <v>576.00790108446972</v>
      </c>
      <c r="BH101" s="122">
        <v>977.33878197561137</v>
      </c>
      <c r="BI101" s="122">
        <v>394.68314320857581</v>
      </c>
      <c r="BJ101" s="122">
        <v>842.53292745621707</v>
      </c>
      <c r="BK101" s="122">
        <v>659.29989231215848</v>
      </c>
      <c r="BL101" s="122">
        <v>533.73893378892205</v>
      </c>
      <c r="BM101" s="122">
        <v>680.98220290952099</v>
      </c>
      <c r="BN101" s="122">
        <v>668.26344145587655</v>
      </c>
      <c r="BO101" s="122">
        <v>637.12229098659327</v>
      </c>
      <c r="BP101" s="122">
        <v>471.14664648680758</v>
      </c>
      <c r="BQ101" s="122">
        <v>637.95628562863692</v>
      </c>
      <c r="BR101" s="122">
        <v>561.48239140367878</v>
      </c>
      <c r="BS101" s="122">
        <v>414.77402692114805</v>
      </c>
      <c r="BT101" s="122">
        <v>538.50257239943221</v>
      </c>
      <c r="BU101" s="122">
        <v>1030.5255011158333</v>
      </c>
      <c r="BV101" s="122">
        <v>852.98752932616139</v>
      </c>
      <c r="BW101" s="122">
        <v>0</v>
      </c>
      <c r="BX101" s="122">
        <v>1029.0379821334805</v>
      </c>
      <c r="BY101" s="122">
        <v>321.83522403481419</v>
      </c>
      <c r="BZ101" s="122">
        <v>488.2798720977442</v>
      </c>
      <c r="CA101" s="122">
        <v>230.06108514990478</v>
      </c>
      <c r="CB101" s="122">
        <v>113.70290748220432</v>
      </c>
      <c r="CC101" s="122"/>
      <c r="CD101" s="122"/>
      <c r="CE101" s="122">
        <v>672.21919040742171</v>
      </c>
      <c r="CF101" s="122">
        <v>652.98030889077393</v>
      </c>
      <c r="CG101" s="122">
        <v>1140.467459151462</v>
      </c>
      <c r="CH101" s="122">
        <v>751.8864849017416</v>
      </c>
      <c r="CI101" s="122">
        <v>687.86468067414</v>
      </c>
      <c r="CJ101" s="122">
        <v>594.82840814558824</v>
      </c>
      <c r="CK101" s="122">
        <v>458.7802601212727</v>
      </c>
      <c r="CL101" s="122">
        <v>255.65874602134247</v>
      </c>
      <c r="CM101" s="122">
        <v>657.45110768926031</v>
      </c>
      <c r="CN101" s="122">
        <v>574.47496027344209</v>
      </c>
      <c r="CO101" s="122">
        <v>607.78074052469822</v>
      </c>
      <c r="CP101" s="122">
        <v>563.74063037467397</v>
      </c>
      <c r="CQ101" s="122">
        <v>636.74340406811905</v>
      </c>
      <c r="CR101" s="122">
        <v>441.26138789064845</v>
      </c>
      <c r="CS101" s="122">
        <v>567.68786711392863</v>
      </c>
      <c r="CT101" s="122">
        <v>585.89352052858089</v>
      </c>
      <c r="CU101" s="122">
        <v>628.48379136729409</v>
      </c>
      <c r="CV101" s="122">
        <v>606.65478537785964</v>
      </c>
      <c r="CW101" s="122">
        <v>569.24952516164274</v>
      </c>
      <c r="CX101" s="122">
        <v>975.5496255087628</v>
      </c>
      <c r="CY101" s="122">
        <v>702</v>
      </c>
      <c r="CZ101" s="122">
        <v>1160.9411690252739</v>
      </c>
      <c r="DA101" s="122">
        <v>1522.9466546834626</v>
      </c>
      <c r="DB101" s="122">
        <v>2102.335311807733</v>
      </c>
      <c r="DC101" s="122">
        <v>327.37498036361109</v>
      </c>
      <c r="DD101" s="122">
        <v>358.71796647558659</v>
      </c>
      <c r="DE101" s="122">
        <v>603.26418547674109</v>
      </c>
      <c r="DF101" s="122">
        <v>148.87603196447549</v>
      </c>
      <c r="DG101" s="122">
        <v>342</v>
      </c>
      <c r="DH101" s="122">
        <v>678.31810409472916</v>
      </c>
      <c r="DI101" s="122"/>
      <c r="DJ101" s="122"/>
      <c r="DK101" s="122"/>
      <c r="DL101" s="122"/>
      <c r="DM101" s="122"/>
      <c r="DN101" s="122">
        <v>1694.7863495854281</v>
      </c>
      <c r="DO101" s="122">
        <v>556.1283363348449</v>
      </c>
      <c r="DP101" s="122"/>
      <c r="DQ101" s="122">
        <v>233.75401469451361</v>
      </c>
      <c r="DR101" s="122">
        <v>0</v>
      </c>
      <c r="DS101" s="122">
        <v>0</v>
      </c>
      <c r="DT101" s="122">
        <v>658.09417489036821</v>
      </c>
      <c r="DU101" s="122">
        <v>0</v>
      </c>
      <c r="DV101" s="122">
        <v>0</v>
      </c>
      <c r="DW101" s="122">
        <v>0</v>
      </c>
      <c r="DX101" s="122">
        <v>0</v>
      </c>
      <c r="DY101" s="122">
        <v>0</v>
      </c>
      <c r="DZ101" s="122">
        <v>0</v>
      </c>
      <c r="EA101" s="122">
        <v>644.95541371840523</v>
      </c>
      <c r="EB101" s="122">
        <v>0</v>
      </c>
      <c r="EC101" s="122">
        <v>285.562648297892</v>
      </c>
      <c r="ED101" s="122">
        <v>472.83857766412541</v>
      </c>
      <c r="EE101" s="122">
        <v>904.02806548047192</v>
      </c>
      <c r="EF101" s="122">
        <v>711.6334554208895</v>
      </c>
      <c r="EG101" s="122">
        <v>878.19787362510499</v>
      </c>
      <c r="EH101" s="122">
        <v>37.642820959007032</v>
      </c>
      <c r="EI101" s="122">
        <v>1052.2898216935375</v>
      </c>
      <c r="EJ101" s="122">
        <v>1048.2401743679129</v>
      </c>
      <c r="EK101" s="122">
        <v>599.99774090147901</v>
      </c>
      <c r="EL101" s="122">
        <v>1188.0409794130273</v>
      </c>
      <c r="EM101" s="122">
        <v>914.74333354081023</v>
      </c>
      <c r="FD101">
        <v>220.91681957209374</v>
      </c>
      <c r="FF101">
        <v>249.31932651714436</v>
      </c>
      <c r="FN101">
        <v>0</v>
      </c>
    </row>
    <row r="102" spans="1:170" x14ac:dyDescent="0.35">
      <c r="A102" s="80">
        <f>Bonding!A102</f>
        <v>231</v>
      </c>
      <c r="AE102" s="122">
        <v>3364.4690829454817</v>
      </c>
      <c r="AF102" s="122">
        <v>2993.1368866296502</v>
      </c>
      <c r="AG102" s="122"/>
      <c r="AH102" s="122">
        <v>147.4615293347355</v>
      </c>
      <c r="AI102" s="122">
        <v>402.08865848925751</v>
      </c>
      <c r="AJ102" s="122">
        <v>110.1475737756079</v>
      </c>
      <c r="AK102" s="122">
        <v>588.25760175099776</v>
      </c>
      <c r="AL102" s="122"/>
      <c r="AM102" s="122"/>
      <c r="AN102" s="122"/>
      <c r="AO102" s="122">
        <v>423.4277242458474</v>
      </c>
      <c r="AP102" s="122">
        <v>456.2674261404423</v>
      </c>
      <c r="AQ102" s="122">
        <v>413.90849676444401</v>
      </c>
      <c r="AR102" s="122">
        <v>299.10858761593704</v>
      </c>
      <c r="AS102" s="122"/>
      <c r="AT102" s="122"/>
      <c r="AU102" s="122">
        <v>976.2155150252479</v>
      </c>
      <c r="AV102" s="122">
        <v>1022.5811119763653</v>
      </c>
      <c r="AW102" s="122">
        <v>0</v>
      </c>
      <c r="AX102" s="122">
        <v>0</v>
      </c>
      <c r="AY102" s="122">
        <v>256.29638169689144</v>
      </c>
      <c r="AZ102" s="122">
        <v>456.96137295054069</v>
      </c>
      <c r="BA102" s="122">
        <v>543.32085083740878</v>
      </c>
      <c r="BB102" s="122">
        <v>620.35303262760772</v>
      </c>
      <c r="BC102" s="122">
        <v>503.39214409674776</v>
      </c>
      <c r="BD102" s="122">
        <v>435.43196267745435</v>
      </c>
      <c r="BE102" s="122">
        <v>74.12975557582665</v>
      </c>
      <c r="BF102" s="122">
        <v>95.429811695902032</v>
      </c>
      <c r="BG102" s="122">
        <v>214.13337354565843</v>
      </c>
      <c r="BH102" s="122">
        <v>445.27492770710171</v>
      </c>
      <c r="BI102" s="122">
        <v>496.9403814036624</v>
      </c>
      <c r="BJ102" s="122">
        <v>256.37098119781075</v>
      </c>
      <c r="BK102" s="122">
        <v>337.03836971115641</v>
      </c>
      <c r="BL102" s="122">
        <v>695.3213708067484</v>
      </c>
      <c r="BM102" s="122">
        <v>812.65687898309193</v>
      </c>
      <c r="BN102" s="122">
        <v>908.93065648220147</v>
      </c>
      <c r="BO102" s="122">
        <v>1014.2206002273805</v>
      </c>
      <c r="BP102" s="122">
        <v>174.43407234313193</v>
      </c>
      <c r="BQ102" s="122">
        <v>410.12160616895341</v>
      </c>
      <c r="BR102" s="122">
        <v>440.06551666506294</v>
      </c>
      <c r="BS102" s="122">
        <v>0</v>
      </c>
      <c r="BT102" s="122">
        <v>215.38719155773256</v>
      </c>
      <c r="BU102" s="122">
        <v>1405.439579958175</v>
      </c>
      <c r="BV102" s="122">
        <v>655.25591117261899</v>
      </c>
      <c r="BW102" s="122">
        <v>321.16978011533877</v>
      </c>
      <c r="BX102" s="122">
        <v>893.77385744704088</v>
      </c>
      <c r="BY102" s="122">
        <v>680.19669550604351</v>
      </c>
      <c r="BZ102" s="122">
        <v>274.78659390897258</v>
      </c>
      <c r="CA102" s="122">
        <v>238.40475047147604</v>
      </c>
      <c r="CB102" s="122">
        <v>0</v>
      </c>
      <c r="CC102" s="122"/>
      <c r="CD102" s="122"/>
      <c r="CE102" s="122">
        <v>225.70836215440801</v>
      </c>
      <c r="CF102" s="122">
        <v>185.69965670227796</v>
      </c>
      <c r="CG102" s="122">
        <v>1098.3417933488945</v>
      </c>
      <c r="CH102" s="122">
        <v>392.82053897448628</v>
      </c>
      <c r="CI102" s="122">
        <v>295.81232804164767</v>
      </c>
      <c r="CJ102" s="122">
        <v>363.62180913673416</v>
      </c>
      <c r="CK102" s="122">
        <v>533.27278960752108</v>
      </c>
      <c r="CL102" s="122">
        <v>126.18141338248724</v>
      </c>
      <c r="CM102" s="122">
        <v>513.14401773998964</v>
      </c>
      <c r="CN102" s="122">
        <v>274.4946901510487</v>
      </c>
      <c r="CO102" s="122">
        <v>161.14369903724292</v>
      </c>
      <c r="CP102" s="122">
        <v>205.11261459864789</v>
      </c>
      <c r="CQ102" s="122">
        <v>808.58540632963729</v>
      </c>
      <c r="CR102" s="122">
        <v>33.520982122665856</v>
      </c>
      <c r="CS102" s="122">
        <v>374.04126538982331</v>
      </c>
      <c r="CT102" s="122">
        <v>184.49890518919011</v>
      </c>
      <c r="CU102" s="122">
        <v>0</v>
      </c>
      <c r="CV102" s="122">
        <v>458.30858054661036</v>
      </c>
      <c r="CW102" s="122">
        <v>349.20606912062965</v>
      </c>
      <c r="CX102" s="122">
        <v>1760.2512568640927</v>
      </c>
      <c r="CY102" s="122">
        <v>0</v>
      </c>
      <c r="CZ102" s="122">
        <v>868.85881041988137</v>
      </c>
      <c r="DA102" s="122">
        <v>715.51615219355642</v>
      </c>
      <c r="DB102" s="122">
        <v>546.74593487935101</v>
      </c>
      <c r="DC102" s="122">
        <v>580.36616363347355</v>
      </c>
      <c r="DD102" s="122">
        <v>907.68990275924216</v>
      </c>
      <c r="DE102" s="122">
        <v>873.46286646272824</v>
      </c>
      <c r="DF102" s="122">
        <v>478.21870481460718</v>
      </c>
      <c r="DG102" s="122">
        <v>1062</v>
      </c>
      <c r="DH102" s="122">
        <v>1538.3175856520261</v>
      </c>
      <c r="DI102" s="122"/>
      <c r="DJ102" s="122"/>
      <c r="DK102" s="122"/>
      <c r="DL102" s="122"/>
      <c r="DM102" s="122"/>
      <c r="DN102" s="122">
        <v>1797.2105597662908</v>
      </c>
      <c r="DO102" s="122">
        <v>0</v>
      </c>
      <c r="DP102" s="122"/>
      <c r="DQ102" s="122">
        <v>417.84876571939441</v>
      </c>
      <c r="DR102" s="122">
        <v>177.47550364549929</v>
      </c>
      <c r="DS102" s="122">
        <v>289.60858028104929</v>
      </c>
      <c r="DT102" s="122">
        <v>500.68021122795847</v>
      </c>
      <c r="DU102" s="122">
        <v>289.03242873001972</v>
      </c>
      <c r="DV102" s="122">
        <v>619.05814254883444</v>
      </c>
      <c r="DW102" s="122">
        <v>485.16852697021</v>
      </c>
      <c r="DX102" s="122">
        <v>0</v>
      </c>
      <c r="DY102" s="122">
        <v>1040.6575122433135</v>
      </c>
      <c r="DZ102" s="122">
        <v>595.75491422128903</v>
      </c>
      <c r="EA102" s="122">
        <v>970.57429066058364</v>
      </c>
      <c r="EB102" s="122">
        <v>1093.0063409926524</v>
      </c>
      <c r="EC102" s="122">
        <v>1658.2271935737278</v>
      </c>
      <c r="ED102" s="122">
        <v>1571.697660838747</v>
      </c>
      <c r="EE102" s="122">
        <v>706.78230686862719</v>
      </c>
      <c r="EF102" s="122">
        <v>747.63316842147367</v>
      </c>
      <c r="EG102" s="122">
        <v>1080.8256451121642</v>
      </c>
      <c r="EH102" s="122">
        <v>0</v>
      </c>
      <c r="EI102" s="122">
        <v>1181.8547945356061</v>
      </c>
      <c r="EJ102" s="122">
        <v>1177.3065274999474</v>
      </c>
      <c r="EK102" s="122">
        <v>1295.0417436024979</v>
      </c>
      <c r="EL102" s="122">
        <v>672.20897138671228</v>
      </c>
      <c r="EM102" s="122">
        <v>114.38421990231339</v>
      </c>
      <c r="FD102">
        <v>0</v>
      </c>
      <c r="FF102">
        <v>0</v>
      </c>
      <c r="FN102">
        <v>0</v>
      </c>
    </row>
    <row r="103" spans="1:170" x14ac:dyDescent="0.35">
      <c r="A103" s="80">
        <f>Bonding!A103</f>
        <v>238</v>
      </c>
      <c r="AE103" s="122">
        <v>4799.4553014908406</v>
      </c>
      <c r="AF103" s="122">
        <v>870.91821275435143</v>
      </c>
      <c r="AG103" s="122"/>
      <c r="AH103" s="122">
        <v>432.77532124698524</v>
      </c>
      <c r="AI103" s="122">
        <v>569.98326942293409</v>
      </c>
      <c r="AJ103" s="122">
        <v>526.83347545355628</v>
      </c>
      <c r="AK103" s="122">
        <v>660.02661966161372</v>
      </c>
      <c r="AL103" s="122"/>
      <c r="AM103" s="122"/>
      <c r="AN103" s="122"/>
      <c r="AO103" s="122">
        <v>567.99234364042877</v>
      </c>
      <c r="AP103" s="122">
        <v>513.50055983298341</v>
      </c>
      <c r="AQ103" s="122">
        <v>526.3441565664848</v>
      </c>
      <c r="AR103" s="122">
        <v>472.76192707165484</v>
      </c>
      <c r="AS103" s="122"/>
      <c r="AT103" s="122"/>
      <c r="AU103" s="122">
        <v>443.82317242980827</v>
      </c>
      <c r="AV103" s="122">
        <v>502.22666700071443</v>
      </c>
      <c r="AW103" s="122">
        <v>424.3585811106027</v>
      </c>
      <c r="AX103" s="122">
        <v>384.68505903962102</v>
      </c>
      <c r="AY103" s="122">
        <v>337.6055556245438</v>
      </c>
      <c r="AZ103" s="122">
        <v>420.28856003073093</v>
      </c>
      <c r="BA103" s="122">
        <v>498.90897996417033</v>
      </c>
      <c r="BB103" s="122">
        <v>1232.2744627520142</v>
      </c>
      <c r="BC103" s="122">
        <v>816.65840425963222</v>
      </c>
      <c r="BD103" s="122">
        <v>72.714497515113536</v>
      </c>
      <c r="BE103" s="122">
        <v>0</v>
      </c>
      <c r="BF103" s="122">
        <v>0</v>
      </c>
      <c r="BG103" s="122">
        <v>0</v>
      </c>
      <c r="BH103" s="122">
        <v>411.80808378840436</v>
      </c>
      <c r="BI103" s="122">
        <v>966.73367250119395</v>
      </c>
      <c r="BJ103" s="122">
        <v>442.88862655839426</v>
      </c>
      <c r="BK103" s="122">
        <v>393.39727644148684</v>
      </c>
      <c r="BL103" s="122">
        <v>257.84936519545619</v>
      </c>
      <c r="BM103" s="122">
        <v>178.32244734337036</v>
      </c>
      <c r="BN103" s="122">
        <v>120.18529808183614</v>
      </c>
      <c r="BO103" s="122">
        <v>285.40457038381555</v>
      </c>
      <c r="BP103" s="122">
        <v>645.29790999035265</v>
      </c>
      <c r="BQ103" s="122">
        <v>447.47260803306534</v>
      </c>
      <c r="BR103" s="122">
        <v>368.63954121173629</v>
      </c>
      <c r="BS103" s="122">
        <v>221.60960858160459</v>
      </c>
      <c r="BT103" s="122">
        <v>409.87766639072686</v>
      </c>
      <c r="BU103" s="122">
        <v>2487.7560934394905</v>
      </c>
      <c r="BV103" s="122">
        <v>441.41450955237332</v>
      </c>
      <c r="BW103" s="122">
        <v>770.72373950438248</v>
      </c>
      <c r="BX103" s="122">
        <v>205.6869209612745</v>
      </c>
      <c r="BY103" s="122">
        <v>101.92111799340373</v>
      </c>
      <c r="BZ103" s="122">
        <v>65.769645544661543</v>
      </c>
      <c r="CA103" s="122">
        <v>598.19299871222233</v>
      </c>
      <c r="CB103" s="122">
        <v>35.93952821831347</v>
      </c>
      <c r="CC103" s="122"/>
      <c r="CD103" s="122"/>
      <c r="CE103" s="122">
        <v>296.74411890830396</v>
      </c>
      <c r="CF103" s="122">
        <v>442.99492974646131</v>
      </c>
      <c r="CG103" s="122">
        <v>1535.3010859767569</v>
      </c>
      <c r="CH103" s="122">
        <v>676.50253695815115</v>
      </c>
      <c r="CI103" s="122">
        <v>582.6482272607069</v>
      </c>
      <c r="CJ103" s="122">
        <v>454.60723762834556</v>
      </c>
      <c r="CK103" s="122">
        <v>479.68536530348433</v>
      </c>
      <c r="CL103" s="122">
        <v>181.58562936223274</v>
      </c>
      <c r="CM103" s="122">
        <v>622.55306594423598</v>
      </c>
      <c r="CN103" s="122">
        <v>481.22052691561379</v>
      </c>
      <c r="CO103" s="122">
        <v>308.91905588098922</v>
      </c>
      <c r="CP103" s="122">
        <v>324.64041543706708</v>
      </c>
      <c r="CQ103" s="122">
        <v>404.18431095107798</v>
      </c>
      <c r="CR103" s="122">
        <v>436.32991851213637</v>
      </c>
      <c r="CS103" s="122">
        <v>286.73933378823796</v>
      </c>
      <c r="CT103" s="122">
        <v>118.18966327891165</v>
      </c>
      <c r="CU103" s="122">
        <v>231.37567689661643</v>
      </c>
      <c r="CV103" s="122">
        <v>283.88337600795694</v>
      </c>
      <c r="CW103" s="122">
        <v>0</v>
      </c>
      <c r="CX103" s="122">
        <v>807.81993458789259</v>
      </c>
      <c r="CY103" s="122">
        <v>189</v>
      </c>
      <c r="CZ103" s="122">
        <v>465.55788876233356</v>
      </c>
      <c r="DA103" s="122">
        <v>502.36886877866442</v>
      </c>
      <c r="DB103" s="122">
        <v>361.30593655552889</v>
      </c>
      <c r="DC103" s="122">
        <v>308.50899887702565</v>
      </c>
      <c r="DD103" s="122">
        <v>445.63431859275403</v>
      </c>
      <c r="DE103" s="122">
        <v>38.755098807444632</v>
      </c>
      <c r="DF103" s="122">
        <v>1284.2552873133068</v>
      </c>
      <c r="DG103" s="122">
        <v>0</v>
      </c>
      <c r="DH103" s="122">
        <v>728.95329750406347</v>
      </c>
      <c r="DI103" s="122"/>
      <c r="DJ103" s="122"/>
      <c r="DK103" s="122"/>
      <c r="DL103" s="122"/>
      <c r="DM103" s="122"/>
      <c r="DN103" s="122">
        <v>379.08373896018418</v>
      </c>
      <c r="DO103" s="122">
        <v>972.98164425074856</v>
      </c>
      <c r="DP103" s="122"/>
      <c r="DQ103" s="122">
        <v>161.69966097211031</v>
      </c>
      <c r="DR103" s="122">
        <v>174.12311857031975</v>
      </c>
      <c r="DS103" s="122">
        <v>30.832869195199244</v>
      </c>
      <c r="DT103" s="122">
        <v>983.40584975208674</v>
      </c>
      <c r="DU103" s="122">
        <v>0</v>
      </c>
      <c r="DV103" s="122">
        <v>0</v>
      </c>
      <c r="DW103" s="122">
        <v>0</v>
      </c>
      <c r="DX103" s="122">
        <v>0</v>
      </c>
      <c r="DY103" s="122">
        <v>1095.2303815426053</v>
      </c>
      <c r="DZ103" s="122">
        <v>0</v>
      </c>
      <c r="EA103" s="122">
        <v>1586.5946409450655</v>
      </c>
      <c r="EB103" s="122">
        <v>0</v>
      </c>
      <c r="EC103" s="122">
        <v>935.27487364176773</v>
      </c>
      <c r="ED103" s="122">
        <v>1701.282934006395</v>
      </c>
      <c r="EE103" s="122">
        <v>722.42017727085829</v>
      </c>
      <c r="EF103" s="122">
        <v>463.11863525035767</v>
      </c>
      <c r="EG103" s="122">
        <v>849.91296337173765</v>
      </c>
      <c r="EH103" s="122">
        <v>374.50618534267642</v>
      </c>
      <c r="EI103" s="122">
        <v>918.61529398866105</v>
      </c>
      <c r="EJ103" s="122">
        <v>732.44004098050323</v>
      </c>
      <c r="EK103" s="122">
        <v>236.33490553848532</v>
      </c>
      <c r="EL103" s="122">
        <v>0</v>
      </c>
      <c r="EM103" s="122">
        <v>0</v>
      </c>
      <c r="FD103">
        <v>0</v>
      </c>
      <c r="FF103">
        <v>417.69263734384992</v>
      </c>
      <c r="FN103">
        <v>0</v>
      </c>
    </row>
    <row r="104" spans="1:170" x14ac:dyDescent="0.35">
      <c r="A104" s="80">
        <f>Bonding!A104</f>
        <v>241</v>
      </c>
      <c r="AE104" s="122">
        <v>2121.5443257861129</v>
      </c>
      <c r="AF104" s="122">
        <v>560.54320798458559</v>
      </c>
      <c r="AG104" s="122"/>
      <c r="AH104" s="122">
        <v>667.53850643467229</v>
      </c>
      <c r="AI104" s="122">
        <v>665.91386628615089</v>
      </c>
      <c r="AJ104" s="122">
        <v>542.96950122713213</v>
      </c>
      <c r="AK104" s="122">
        <v>21.194157886666883</v>
      </c>
      <c r="AL104" s="122"/>
      <c r="AM104" s="122"/>
      <c r="AN104" s="122"/>
      <c r="AO104" s="122">
        <v>1315.4812065113938</v>
      </c>
      <c r="AP104" s="122">
        <v>1098.5348464564579</v>
      </c>
      <c r="AQ104" s="122">
        <v>830.74822237656235</v>
      </c>
      <c r="AR104" s="122">
        <v>602.54758849406699</v>
      </c>
      <c r="AS104" s="122"/>
      <c r="AT104" s="122"/>
      <c r="AU104" s="122">
        <v>1095.3527182482339</v>
      </c>
      <c r="AV104" s="122">
        <v>1284.6317253962341</v>
      </c>
      <c r="AW104" s="122">
        <v>312.66884680291793</v>
      </c>
      <c r="AX104" s="122">
        <v>60.167646145534135</v>
      </c>
      <c r="AY104" s="122">
        <v>257.56677932032028</v>
      </c>
      <c r="AZ104" s="122">
        <v>594.44877859618362</v>
      </c>
      <c r="BA104" s="122">
        <v>919.9121476884543</v>
      </c>
      <c r="BB104" s="122">
        <v>721.21802701019533</v>
      </c>
      <c r="BC104" s="122">
        <v>759.68420739727253</v>
      </c>
      <c r="BD104" s="122">
        <v>639.37667267161044</v>
      </c>
      <c r="BE104" s="122">
        <v>458.80238619981776</v>
      </c>
      <c r="BF104" s="122">
        <v>397.59959453173212</v>
      </c>
      <c r="BG104" s="122">
        <v>505.30783917141713</v>
      </c>
      <c r="BH104" s="122">
        <v>783.30416262464792</v>
      </c>
      <c r="BI104" s="122">
        <v>599.88258991172461</v>
      </c>
      <c r="BJ104" s="122">
        <v>664.63504098686474</v>
      </c>
      <c r="BK104" s="122">
        <v>544.40041295057472</v>
      </c>
      <c r="BL104" s="122">
        <v>543.0682006276395</v>
      </c>
      <c r="BM104" s="122">
        <v>575.86426370314507</v>
      </c>
      <c r="BN104" s="122">
        <v>568.34116168309026</v>
      </c>
      <c r="BO104" s="122">
        <v>568.92988296236217</v>
      </c>
      <c r="BP104" s="122">
        <v>721.76633960827257</v>
      </c>
      <c r="BQ104" s="122">
        <v>514.83836100788324</v>
      </c>
      <c r="BR104" s="122">
        <v>425.14904345802006</v>
      </c>
      <c r="BS104" s="122">
        <v>395.09351202888871</v>
      </c>
      <c r="BT104" s="122">
        <v>488.54560608300784</v>
      </c>
      <c r="BU104" s="122">
        <v>750.51873993296817</v>
      </c>
      <c r="BV104" s="122">
        <v>506.35277076212947</v>
      </c>
      <c r="BW104" s="122">
        <v>747.67438316708433</v>
      </c>
      <c r="BX104" s="122">
        <v>534.43492781024872</v>
      </c>
      <c r="BY104" s="122">
        <v>588.14449256118905</v>
      </c>
      <c r="BZ104" s="122">
        <v>918.08792296664626</v>
      </c>
      <c r="CA104" s="122">
        <v>492.74564194312904</v>
      </c>
      <c r="CB104" s="122">
        <v>410.28559579437547</v>
      </c>
      <c r="CC104" s="122"/>
      <c r="CD104" s="122"/>
      <c r="CE104" s="122">
        <v>905.86832624472243</v>
      </c>
      <c r="CF104" s="122">
        <v>872.72311696494342</v>
      </c>
      <c r="CG104" s="122">
        <v>3918.9129370939122</v>
      </c>
      <c r="CH104" s="122">
        <v>1449.8548979667637</v>
      </c>
      <c r="CI104" s="122">
        <v>743.46058387184689</v>
      </c>
      <c r="CJ104" s="122">
        <v>504.36561845286809</v>
      </c>
      <c r="CK104" s="122">
        <v>640.12218713290531</v>
      </c>
      <c r="CL104" s="122">
        <v>64.844426554321601</v>
      </c>
      <c r="CM104" s="122">
        <v>1030.1016752181495</v>
      </c>
      <c r="CN104" s="122">
        <v>969.55041989445408</v>
      </c>
      <c r="CO104" s="122">
        <v>691.27260878802656</v>
      </c>
      <c r="CP104" s="122">
        <v>433.68947075896762</v>
      </c>
      <c r="CQ104" s="122">
        <v>590.85727789526459</v>
      </c>
      <c r="CR104" s="122">
        <v>601.91989913283578</v>
      </c>
      <c r="CS104" s="122">
        <v>200.44959063424437</v>
      </c>
      <c r="CT104" s="122">
        <v>232.47706546300807</v>
      </c>
      <c r="CU104" s="122">
        <v>326.72269711172999</v>
      </c>
      <c r="CV104" s="122">
        <v>492.06581656059899</v>
      </c>
      <c r="CW104" s="122">
        <v>232.7756474692836</v>
      </c>
      <c r="CX104" s="122">
        <v>991.94863443353017</v>
      </c>
      <c r="CY104" s="122">
        <v>639</v>
      </c>
      <c r="CZ104" s="122">
        <v>909.21172175485901</v>
      </c>
      <c r="DA104" s="122">
        <v>376.8951914898683</v>
      </c>
      <c r="DB104" s="122">
        <v>2179.427486483914</v>
      </c>
      <c r="DC104" s="122">
        <v>1048.4313828863403</v>
      </c>
      <c r="DD104" s="122">
        <v>814.3564718877501</v>
      </c>
      <c r="DE104" s="122">
        <v>184.97129983785541</v>
      </c>
      <c r="DF104" s="122">
        <v>1427.3941517202438</v>
      </c>
      <c r="DG104" s="122">
        <v>0</v>
      </c>
      <c r="DH104" s="122">
        <v>1040.0698134370671</v>
      </c>
      <c r="DI104" s="122"/>
      <c r="DJ104" s="122"/>
      <c r="DK104" s="122"/>
      <c r="DL104" s="122"/>
      <c r="DM104" s="122"/>
      <c r="DN104" s="122">
        <v>694.27731916851781</v>
      </c>
      <c r="DO104" s="122">
        <v>1002.2558103750837</v>
      </c>
      <c r="DP104" s="122"/>
      <c r="DQ104" s="122">
        <v>572.08402569202019</v>
      </c>
      <c r="DR104" s="122">
        <v>431.76703864923485</v>
      </c>
      <c r="DS104" s="122">
        <v>877.26695464178579</v>
      </c>
      <c r="DT104" s="122">
        <v>196.91552856368759</v>
      </c>
      <c r="DU104" s="122">
        <v>410.71138050360088</v>
      </c>
      <c r="DV104" s="122">
        <v>463.737189721032</v>
      </c>
      <c r="DW104" s="122">
        <v>0</v>
      </c>
      <c r="DX104" s="122">
        <v>0</v>
      </c>
      <c r="DY104" s="122">
        <v>659.30749976183438</v>
      </c>
      <c r="DZ104" s="122">
        <v>0</v>
      </c>
      <c r="EA104" s="122">
        <v>2849.3255748177098</v>
      </c>
      <c r="EB104" s="122">
        <v>0</v>
      </c>
      <c r="EC104" s="122">
        <v>1071.6062636564839</v>
      </c>
      <c r="ED104" s="122">
        <v>1200.4177394272228</v>
      </c>
      <c r="EE104" s="122">
        <v>1605.1200201676422</v>
      </c>
      <c r="EF104" s="122">
        <v>3194.4396482238453</v>
      </c>
      <c r="EG104" s="122">
        <v>1004.1006716932918</v>
      </c>
      <c r="EH104" s="122">
        <v>515.76120592738039</v>
      </c>
      <c r="EI104" s="122">
        <v>1419.3883460823658</v>
      </c>
      <c r="EJ104" s="122">
        <v>1413.9259515012945</v>
      </c>
      <c r="EK104" s="122">
        <v>1576.2467573963086</v>
      </c>
      <c r="EL104" s="122">
        <v>56.416591776378276</v>
      </c>
      <c r="EM104" s="122">
        <v>0</v>
      </c>
      <c r="FD104">
        <v>0</v>
      </c>
      <c r="FF104">
        <v>0</v>
      </c>
      <c r="FN104">
        <v>0</v>
      </c>
    </row>
    <row r="105" spans="1:170" x14ac:dyDescent="0.35">
      <c r="A105" s="80">
        <f>Bonding!A105</f>
        <v>249</v>
      </c>
      <c r="AE105" s="122">
        <v>963.03160395343468</v>
      </c>
      <c r="AF105" s="122">
        <v>446.89902990179735</v>
      </c>
      <c r="AG105" s="122"/>
      <c r="AH105" s="122">
        <v>301.39102438478119</v>
      </c>
      <c r="AI105" s="122">
        <v>310.07627921699941</v>
      </c>
      <c r="AJ105" s="122">
        <v>139.51349570095198</v>
      </c>
      <c r="AK105" s="122">
        <v>497.49438704031644</v>
      </c>
      <c r="AL105" s="122"/>
      <c r="AM105" s="122"/>
      <c r="AN105" s="122"/>
      <c r="AO105" s="122">
        <v>506.18498337234325</v>
      </c>
      <c r="AP105" s="122">
        <v>482.95402212433117</v>
      </c>
      <c r="AQ105" s="122">
        <v>454.84209729112246</v>
      </c>
      <c r="AR105" s="122">
        <v>385.29203830572396</v>
      </c>
      <c r="AS105" s="122"/>
      <c r="AT105" s="122"/>
      <c r="AU105" s="122">
        <v>359.37435739745894</v>
      </c>
      <c r="AV105" s="122">
        <v>407.80500976608209</v>
      </c>
      <c r="AW105" s="122">
        <v>620.68097493355413</v>
      </c>
      <c r="AX105" s="122">
        <v>691.5309241636736</v>
      </c>
      <c r="AY105" s="122">
        <v>646.53991606201373</v>
      </c>
      <c r="AZ105" s="122">
        <v>633.89680725007065</v>
      </c>
      <c r="BA105" s="122">
        <v>706.33336770280698</v>
      </c>
      <c r="BB105" s="122">
        <v>775.36843120368962</v>
      </c>
      <c r="BC105" s="122">
        <v>630.32065232004538</v>
      </c>
      <c r="BD105" s="122">
        <v>305.47753752785553</v>
      </c>
      <c r="BE105" s="122">
        <v>191.10984076658798</v>
      </c>
      <c r="BF105" s="122">
        <v>392.35297412165806</v>
      </c>
      <c r="BG105" s="122">
        <v>469.87498499382133</v>
      </c>
      <c r="BH105" s="122">
        <v>557.88895198595173</v>
      </c>
      <c r="BI105" s="122">
        <v>377.87400371039206</v>
      </c>
      <c r="BJ105" s="122">
        <v>456.41123191082534</v>
      </c>
      <c r="BK105" s="122">
        <v>476.66493170867432</v>
      </c>
      <c r="BL105" s="122">
        <v>641.0051427524686</v>
      </c>
      <c r="BM105" s="122">
        <v>516.37030536747295</v>
      </c>
      <c r="BN105" s="122">
        <v>389.78775066576151</v>
      </c>
      <c r="BO105" s="122">
        <v>184.79843944417587</v>
      </c>
      <c r="BP105" s="122">
        <v>826.18369713881077</v>
      </c>
      <c r="BQ105" s="122">
        <v>329.92131695266113</v>
      </c>
      <c r="BR105" s="122">
        <v>119.33230548954508</v>
      </c>
      <c r="BS105" s="122">
        <v>139.32992645151731</v>
      </c>
      <c r="BT105" s="122">
        <v>356.240799082541</v>
      </c>
      <c r="BU105" s="122">
        <v>698.46407088593583</v>
      </c>
      <c r="BV105" s="122">
        <v>472.45334340142847</v>
      </c>
      <c r="BW105" s="122">
        <v>414.86135881609772</v>
      </c>
      <c r="BX105" s="122">
        <v>338.47128878391726</v>
      </c>
      <c r="BY105" s="122">
        <v>275.49874257097736</v>
      </c>
      <c r="BZ105" s="122">
        <v>96.655104520856383</v>
      </c>
      <c r="CA105" s="122">
        <v>745.68526618953183</v>
      </c>
      <c r="CB105" s="122">
        <v>282.55855603796545</v>
      </c>
      <c r="CC105" s="122"/>
      <c r="CD105" s="122"/>
      <c r="CE105" s="122">
        <v>425.09196404968867</v>
      </c>
      <c r="CF105" s="122">
        <v>393.71038944484565</v>
      </c>
      <c r="CG105" s="122">
        <v>597.27780836839645</v>
      </c>
      <c r="CH105" s="122">
        <v>525.25492779544311</v>
      </c>
      <c r="CI105" s="122">
        <v>608.25871136752812</v>
      </c>
      <c r="CJ105" s="122">
        <v>670.81809240143753</v>
      </c>
      <c r="CK105" s="122">
        <v>475.49260991974649</v>
      </c>
      <c r="CL105" s="122">
        <v>147.73394629608845</v>
      </c>
      <c r="CM105" s="122">
        <v>908.26055578115324</v>
      </c>
      <c r="CN105" s="122">
        <v>881.82982474541132</v>
      </c>
      <c r="CO105" s="122">
        <v>700.09126258184494</v>
      </c>
      <c r="CP105" s="122">
        <v>512.33884264971766</v>
      </c>
      <c r="CQ105" s="122">
        <v>537.97101745488987</v>
      </c>
      <c r="CR105" s="122">
        <v>536.76328344245837</v>
      </c>
      <c r="CS105" s="122">
        <v>787.81102922336004</v>
      </c>
      <c r="CT105" s="122">
        <v>919.41068758829704</v>
      </c>
      <c r="CU105" s="122">
        <v>830.40461477540146</v>
      </c>
      <c r="CV105" s="122">
        <v>542.2824533076589</v>
      </c>
      <c r="CW105" s="122">
        <v>195.46857250565574</v>
      </c>
      <c r="CX105" s="122">
        <v>878.11523436778361</v>
      </c>
      <c r="CY105" s="122">
        <v>486</v>
      </c>
      <c r="CZ105" s="122">
        <v>817.54819450229172</v>
      </c>
      <c r="DA105" s="122">
        <v>1180.4989522789112</v>
      </c>
      <c r="DB105" s="122">
        <v>1047.680735209341</v>
      </c>
      <c r="DC105" s="122">
        <v>281.5517457165754</v>
      </c>
      <c r="DD105" s="122">
        <v>0</v>
      </c>
      <c r="DE105" s="122">
        <v>0</v>
      </c>
      <c r="DF105" s="122">
        <v>2242.3010491946488</v>
      </c>
      <c r="DG105" s="122">
        <v>0</v>
      </c>
      <c r="DH105" s="122">
        <v>766.61421833136296</v>
      </c>
      <c r="DI105" s="122"/>
      <c r="DJ105" s="122"/>
      <c r="DK105" s="122"/>
      <c r="DL105" s="122"/>
      <c r="DM105" s="122"/>
      <c r="DN105" s="122">
        <v>738.15587104087979</v>
      </c>
      <c r="DO105" s="122">
        <v>255.50195787083723</v>
      </c>
      <c r="DP105" s="122"/>
      <c r="DQ105" s="122">
        <v>1239.7325348598677</v>
      </c>
      <c r="DR105" s="122">
        <v>158.99227114527596</v>
      </c>
      <c r="DS105" s="122">
        <v>100.42865637641859</v>
      </c>
      <c r="DT105" s="122">
        <v>588.03866940670946</v>
      </c>
      <c r="DU105" s="122">
        <v>0</v>
      </c>
      <c r="DV105" s="122">
        <v>314.53603462738658</v>
      </c>
      <c r="DW105" s="122">
        <v>0</v>
      </c>
      <c r="DX105" s="122">
        <v>0</v>
      </c>
      <c r="DY105" s="122">
        <v>582.35330288419846</v>
      </c>
      <c r="DZ105" s="122">
        <v>0</v>
      </c>
      <c r="EA105" s="122">
        <v>672.07718983689927</v>
      </c>
      <c r="EB105" s="122">
        <v>0</v>
      </c>
      <c r="EC105" s="122">
        <v>562.77135877144087</v>
      </c>
      <c r="ED105" s="122">
        <v>488.76980269582384</v>
      </c>
      <c r="EE105" s="122">
        <v>336.12801224178219</v>
      </c>
      <c r="EF105" s="122">
        <v>254.23098951618834</v>
      </c>
      <c r="EG105" s="122">
        <v>716.87361294188611</v>
      </c>
      <c r="EH105" s="122">
        <v>0</v>
      </c>
      <c r="EI105" s="122">
        <v>934.49141064270952</v>
      </c>
      <c r="EJ105" s="122">
        <v>900.2088170674964</v>
      </c>
      <c r="EK105" s="122">
        <v>938.14808023876424</v>
      </c>
      <c r="EL105" s="122">
        <v>472.49630459136068</v>
      </c>
      <c r="EM105" s="122">
        <v>0</v>
      </c>
      <c r="FD105">
        <v>628.37843394342553</v>
      </c>
      <c r="FF105">
        <v>426.2813971057746</v>
      </c>
      <c r="FN105">
        <v>0</v>
      </c>
    </row>
    <row r="106" spans="1:170" x14ac:dyDescent="0.35">
      <c r="A106" s="80">
        <f>Bonding!A106</f>
        <v>251</v>
      </c>
      <c r="AE106" s="122">
        <v>1524.8143860948401</v>
      </c>
      <c r="AF106" s="122">
        <v>581.61406694045786</v>
      </c>
      <c r="AG106" s="122"/>
      <c r="AH106" s="122">
        <v>173.46300648679139</v>
      </c>
      <c r="AI106" s="122">
        <v>623.31973841628735</v>
      </c>
      <c r="AJ106" s="122">
        <v>248.13630596839965</v>
      </c>
      <c r="AK106" s="122">
        <v>359.92991688869273</v>
      </c>
      <c r="AL106" s="122"/>
      <c r="AM106" s="122"/>
      <c r="AN106" s="122"/>
      <c r="AO106" s="122">
        <v>452.47102298251497</v>
      </c>
      <c r="AP106" s="122">
        <v>401.85556828809678</v>
      </c>
      <c r="AQ106" s="122">
        <v>380.38820958369342</v>
      </c>
      <c r="AR106" s="122">
        <v>371.44956801006572</v>
      </c>
      <c r="AS106" s="122"/>
      <c r="AT106" s="122"/>
      <c r="AU106" s="122">
        <v>1303.6023545960281</v>
      </c>
      <c r="AV106" s="122">
        <v>418.12623332467837</v>
      </c>
      <c r="AW106" s="122">
        <v>1503.1518427311664</v>
      </c>
      <c r="AX106" s="122">
        <v>483.82857584673496</v>
      </c>
      <c r="AY106" s="122">
        <v>176.46545661547825</v>
      </c>
      <c r="AZ106" s="122">
        <v>340.85621801437799</v>
      </c>
      <c r="BA106" s="122">
        <v>405.61320818080128</v>
      </c>
      <c r="BB106" s="122">
        <v>346.42601943044627</v>
      </c>
      <c r="BC106" s="122">
        <v>391.80689500244773</v>
      </c>
      <c r="BD106" s="122">
        <v>416.834861496771</v>
      </c>
      <c r="BE106" s="122">
        <v>340.69202663062839</v>
      </c>
      <c r="BF106" s="122">
        <v>395.1033863016001</v>
      </c>
      <c r="BG106" s="122">
        <v>474.04108105972614</v>
      </c>
      <c r="BH106" s="122">
        <v>684.55948744073203</v>
      </c>
      <c r="BI106" s="122">
        <v>349.12110810249294</v>
      </c>
      <c r="BJ106" s="122">
        <v>412.41409053104888</v>
      </c>
      <c r="BK106" s="122">
        <v>665.91735740018999</v>
      </c>
      <c r="BL106" s="122">
        <v>550.52086526621952</v>
      </c>
      <c r="BM106" s="122">
        <v>851.10231475445732</v>
      </c>
      <c r="BN106" s="122">
        <v>680.25604506092088</v>
      </c>
      <c r="BO106" s="122">
        <v>0</v>
      </c>
      <c r="BP106" s="122">
        <v>935.65300367520922</v>
      </c>
      <c r="BQ106" s="122">
        <v>0</v>
      </c>
      <c r="BR106" s="122">
        <v>0</v>
      </c>
      <c r="BS106" s="122">
        <v>72.766124712968903</v>
      </c>
      <c r="BT106" s="122">
        <v>576.17005458267272</v>
      </c>
      <c r="BU106" s="122">
        <v>592.47829866393624</v>
      </c>
      <c r="BV106" s="122">
        <v>442.60771235872318</v>
      </c>
      <c r="BW106" s="122">
        <v>457.56166325793237</v>
      </c>
      <c r="BX106" s="122">
        <v>222.55186212772918</v>
      </c>
      <c r="BY106" s="122">
        <v>188.32932420522883</v>
      </c>
      <c r="BZ106" s="122">
        <v>59.894422820601413</v>
      </c>
      <c r="CA106" s="122">
        <v>750.74493870443428</v>
      </c>
      <c r="CB106" s="122">
        <v>0</v>
      </c>
      <c r="CC106" s="122"/>
      <c r="CD106" s="122"/>
      <c r="CE106" s="122">
        <v>800.97313854493541</v>
      </c>
      <c r="CF106" s="122">
        <v>886.42525902136219</v>
      </c>
      <c r="CG106" s="122">
        <v>1585.7048535923877</v>
      </c>
      <c r="CH106" s="122">
        <v>1267.75755507901</v>
      </c>
      <c r="CI106" s="122">
        <v>320.65423032685214</v>
      </c>
      <c r="CJ106" s="122">
        <v>448.30991385096297</v>
      </c>
      <c r="CK106" s="122">
        <v>181.78122218531061</v>
      </c>
      <c r="CL106" s="122">
        <v>113.73486284391761</v>
      </c>
      <c r="CM106" s="122">
        <v>491.26985251535478</v>
      </c>
      <c r="CN106" s="122">
        <v>436.2752038333216</v>
      </c>
      <c r="CO106" s="122">
        <v>368.03320525307822</v>
      </c>
      <c r="CP106" s="122">
        <v>351.73245724738752</v>
      </c>
      <c r="CQ106" s="122">
        <v>766.78039798141526</v>
      </c>
      <c r="CR106" s="122">
        <v>0</v>
      </c>
      <c r="CS106" s="122">
        <v>317.22947190607681</v>
      </c>
      <c r="CT106" s="122">
        <v>309.93637828599435</v>
      </c>
      <c r="CU106" s="122">
        <v>352.48231655922763</v>
      </c>
      <c r="CV106" s="122">
        <v>457.31305119397553</v>
      </c>
      <c r="CW106" s="122">
        <v>368.73575754253727</v>
      </c>
      <c r="CX106" s="122">
        <v>941.53856564757598</v>
      </c>
      <c r="CY106" s="122">
        <v>450</v>
      </c>
      <c r="CZ106" s="122">
        <v>1163.7926427966268</v>
      </c>
      <c r="DA106" s="122">
        <v>907.83413135185162</v>
      </c>
      <c r="DB106" s="122">
        <v>795.71586622757661</v>
      </c>
      <c r="DC106" s="122">
        <v>836.06772288037223</v>
      </c>
      <c r="DD106" s="122">
        <v>1785.7624841759693</v>
      </c>
      <c r="DE106" s="122">
        <v>2503.728126490892</v>
      </c>
      <c r="DF106" s="122">
        <v>0</v>
      </c>
      <c r="DG106" s="122">
        <v>3996</v>
      </c>
      <c r="DH106" s="122">
        <v>871.49144451370432</v>
      </c>
      <c r="DI106" s="122"/>
      <c r="DJ106" s="122"/>
      <c r="DK106" s="122"/>
      <c r="DL106" s="122"/>
      <c r="DM106" s="122"/>
      <c r="DN106" s="122">
        <v>756.68595335286216</v>
      </c>
      <c r="DO106" s="122">
        <v>236.73591753876849</v>
      </c>
      <c r="DP106" s="122"/>
      <c r="DQ106" s="122">
        <v>137.60530165613937</v>
      </c>
      <c r="DR106" s="122">
        <v>0</v>
      </c>
      <c r="DS106" s="122">
        <v>0</v>
      </c>
      <c r="DT106" s="122">
        <v>493.14505179727882</v>
      </c>
      <c r="DU106" s="122">
        <v>0</v>
      </c>
      <c r="DV106" s="122">
        <v>180.66526044205932</v>
      </c>
      <c r="DW106" s="122">
        <v>0</v>
      </c>
      <c r="DX106" s="122">
        <v>56.394872219630933</v>
      </c>
      <c r="DY106" s="122">
        <v>676.36460560445914</v>
      </c>
      <c r="DZ106" s="122">
        <v>245.72800018019595</v>
      </c>
      <c r="EA106" s="122">
        <v>486.42712572531661</v>
      </c>
      <c r="EB106" s="122">
        <v>451.41586767267927</v>
      </c>
      <c r="EC106" s="122">
        <v>1006.1368550133745</v>
      </c>
      <c r="ED106" s="122">
        <v>1002.8255291838246</v>
      </c>
      <c r="EE106" s="122">
        <v>482.3311109085393</v>
      </c>
      <c r="EF106" s="122">
        <v>1199.1389683193004</v>
      </c>
      <c r="EG106" s="122">
        <v>1771.4553676822438</v>
      </c>
      <c r="EH106" s="122">
        <v>0</v>
      </c>
      <c r="EI106" s="122">
        <v>1750.4455903219925</v>
      </c>
      <c r="EJ106" s="122">
        <v>696.86542955915445</v>
      </c>
      <c r="EK106" s="122">
        <v>1289.033923119908</v>
      </c>
      <c r="EL106" s="122">
        <v>897.00288306079301</v>
      </c>
      <c r="EM106" s="122">
        <v>1229.492021870969</v>
      </c>
      <c r="FD106">
        <v>0</v>
      </c>
      <c r="FF106">
        <v>0</v>
      </c>
      <c r="FN106">
        <v>0</v>
      </c>
    </row>
    <row r="107" spans="1:170" x14ac:dyDescent="0.35">
      <c r="A107" s="80">
        <f>Bonding!A107</f>
        <v>253</v>
      </c>
      <c r="AE107" s="122">
        <v>1018.296216205079</v>
      </c>
      <c r="AF107" s="122">
        <v>1667.8878353706543</v>
      </c>
      <c r="AG107" s="122"/>
      <c r="AH107" s="122">
        <v>195.20048235496765</v>
      </c>
      <c r="AI107" s="122">
        <v>449.85483258692966</v>
      </c>
      <c r="AJ107" s="122">
        <v>345.40318317459759</v>
      </c>
      <c r="AK107" s="122">
        <v>402.59117537099667</v>
      </c>
      <c r="AL107" s="122"/>
      <c r="AM107" s="122"/>
      <c r="AN107" s="122"/>
      <c r="AO107" s="122">
        <v>413.99386755422319</v>
      </c>
      <c r="AP107" s="122">
        <v>419.48993728311945</v>
      </c>
      <c r="AQ107" s="122">
        <v>976.3205203173676</v>
      </c>
      <c r="AR107" s="122">
        <v>660.31565361523656</v>
      </c>
      <c r="AS107" s="122"/>
      <c r="AT107" s="122"/>
      <c r="AU107" s="122">
        <v>677.16172528045286</v>
      </c>
      <c r="AV107" s="122">
        <v>961.51154768102276</v>
      </c>
      <c r="AW107" s="122">
        <v>852.93327361280274</v>
      </c>
      <c r="AX107" s="122">
        <v>478.13447802168946</v>
      </c>
      <c r="AY107" s="122">
        <v>211.02494000650742</v>
      </c>
      <c r="AZ107" s="122">
        <v>414.90625506314814</v>
      </c>
      <c r="BA107" s="122">
        <v>870.44339749648145</v>
      </c>
      <c r="BB107" s="122">
        <v>1025.7383465326573</v>
      </c>
      <c r="BC107" s="122">
        <v>983.6676099345832</v>
      </c>
      <c r="BD107" s="122">
        <v>0</v>
      </c>
      <c r="BE107" s="122">
        <v>295.28174651763152</v>
      </c>
      <c r="BF107" s="122">
        <v>169.60219604513969</v>
      </c>
      <c r="BG107" s="122">
        <v>359.56924776660355</v>
      </c>
      <c r="BH107" s="122">
        <v>930.43548275360172</v>
      </c>
      <c r="BI107" s="122">
        <v>0</v>
      </c>
      <c r="BJ107" s="122">
        <v>743.26748122480944</v>
      </c>
      <c r="BK107" s="122">
        <v>614.77407921241922</v>
      </c>
      <c r="BL107" s="122">
        <v>407.89933922999671</v>
      </c>
      <c r="BM107" s="122">
        <v>272.59221383233211</v>
      </c>
      <c r="BN107" s="122">
        <v>164.20128032058759</v>
      </c>
      <c r="BO107" s="122">
        <v>220.97351460422917</v>
      </c>
      <c r="BP107" s="122">
        <v>587.15259857596186</v>
      </c>
      <c r="BQ107" s="122">
        <v>229.96009687243026</v>
      </c>
      <c r="BR107" s="122">
        <v>227.04713853742456</v>
      </c>
      <c r="BS107" s="122">
        <v>0</v>
      </c>
      <c r="BT107" s="122">
        <v>350.87140206341257</v>
      </c>
      <c r="BU107" s="122">
        <v>591.94354494049207</v>
      </c>
      <c r="BV107" s="122">
        <v>2125.8556307870108</v>
      </c>
      <c r="BW107" s="122">
        <v>0</v>
      </c>
      <c r="BX107" s="122">
        <v>1735.6259612820215</v>
      </c>
      <c r="BY107" s="122">
        <v>1172.742954163564</v>
      </c>
      <c r="BZ107" s="122">
        <v>483.98054441595991</v>
      </c>
      <c r="CA107" s="122">
        <v>335.49803324354616</v>
      </c>
      <c r="CB107" s="122">
        <v>86.57393014841827</v>
      </c>
      <c r="CC107" s="122"/>
      <c r="CD107" s="122"/>
      <c r="CE107" s="122">
        <v>655.58513467715272</v>
      </c>
      <c r="CF107" s="122">
        <v>607.91481243113174</v>
      </c>
      <c r="CG107" s="122">
        <v>1035.0974849512165</v>
      </c>
      <c r="CH107" s="122">
        <v>573.66295955263115</v>
      </c>
      <c r="CI107" s="122">
        <v>569.24612650892107</v>
      </c>
      <c r="CJ107" s="122">
        <v>501.86890972453847</v>
      </c>
      <c r="CK107" s="122">
        <v>415.08163651378061</v>
      </c>
      <c r="CL107" s="122">
        <v>101.32626979784199</v>
      </c>
      <c r="CM107" s="122">
        <v>469.75056400565023</v>
      </c>
      <c r="CN107" s="122">
        <v>300.62182538569618</v>
      </c>
      <c r="CO107" s="122">
        <v>340.69067066248482</v>
      </c>
      <c r="CP107" s="122">
        <v>365.73719176813574</v>
      </c>
      <c r="CQ107" s="122">
        <v>405.19377069300083</v>
      </c>
      <c r="CR107" s="122">
        <v>369.50179140866049</v>
      </c>
      <c r="CS107" s="122">
        <v>368.5604028832476</v>
      </c>
      <c r="CT107" s="122">
        <v>350.05073333141411</v>
      </c>
      <c r="CU107" s="122">
        <v>362.73840017007893</v>
      </c>
      <c r="CV107" s="122">
        <v>337.47806791397335</v>
      </c>
      <c r="CW107" s="122">
        <v>232.57043297947646</v>
      </c>
      <c r="CX107" s="122">
        <v>438.19701800428561</v>
      </c>
      <c r="CY107" s="122">
        <v>441</v>
      </c>
      <c r="CZ107" s="122">
        <v>266.36854441792946</v>
      </c>
      <c r="DA107" s="122">
        <v>209.18745084898302</v>
      </c>
      <c r="DB107" s="122">
        <v>347.56510634100943</v>
      </c>
      <c r="DC107" s="122">
        <v>654.89667743572397</v>
      </c>
      <c r="DD107" s="122">
        <v>1168.7580674016037</v>
      </c>
      <c r="DE107" s="122">
        <v>786.92368281629535</v>
      </c>
      <c r="DF107" s="122">
        <v>424.36601061769187</v>
      </c>
      <c r="DG107" s="122">
        <v>396</v>
      </c>
      <c r="DH107" s="122">
        <v>471.48649756988362</v>
      </c>
      <c r="DI107" s="122"/>
      <c r="DJ107" s="122"/>
      <c r="DK107" s="122"/>
      <c r="DL107" s="122"/>
      <c r="DM107" s="122"/>
      <c r="DN107" s="122">
        <v>486.64872308003368</v>
      </c>
      <c r="DO107" s="122">
        <v>554.98624104836858</v>
      </c>
      <c r="DP107" s="122"/>
      <c r="DQ107" s="122">
        <v>1306.1587085179681</v>
      </c>
      <c r="DR107" s="122">
        <v>383.86112213402896</v>
      </c>
      <c r="DS107" s="122">
        <v>344.28423594188018</v>
      </c>
      <c r="DT107" s="122">
        <v>237.78490304480064</v>
      </c>
      <c r="DU107" s="122">
        <v>257.52811311850354</v>
      </c>
      <c r="DV107" s="122">
        <v>402.45272622893822</v>
      </c>
      <c r="DW107" s="122">
        <v>525.98815315759373</v>
      </c>
      <c r="DX107" s="122">
        <v>140.93206317690783</v>
      </c>
      <c r="DY107" s="122">
        <v>957.50528455273377</v>
      </c>
      <c r="DZ107" s="122">
        <v>0</v>
      </c>
      <c r="EA107" s="122">
        <v>376.68062448400383</v>
      </c>
      <c r="EB107" s="122">
        <v>0</v>
      </c>
      <c r="EC107" s="122">
        <v>94.033245268676751</v>
      </c>
      <c r="ED107" s="122">
        <v>324.63994924468096</v>
      </c>
      <c r="EE107" s="122">
        <v>93.526185974523401</v>
      </c>
      <c r="EF107" s="122">
        <v>228.29839798643116</v>
      </c>
      <c r="EG107" s="122">
        <v>832.05129114561146</v>
      </c>
      <c r="EH107" s="122">
        <v>0</v>
      </c>
      <c r="EI107" s="122">
        <v>667.7774026470322</v>
      </c>
      <c r="EJ107" s="122">
        <v>476.85804760201756</v>
      </c>
      <c r="EK107" s="122">
        <v>2148.4535004736722</v>
      </c>
      <c r="EL107" s="122">
        <v>932.41232927186513</v>
      </c>
      <c r="EM107" s="122">
        <v>562.95179151995819</v>
      </c>
      <c r="FD107">
        <v>0</v>
      </c>
      <c r="FF107">
        <v>0</v>
      </c>
      <c r="FN107">
        <v>0</v>
      </c>
    </row>
    <row r="108" spans="1:170" x14ac:dyDescent="0.35">
      <c r="A108" s="80">
        <f>Bonding!A108</f>
        <v>453</v>
      </c>
      <c r="AE108" s="122">
        <v>857.88456729640779</v>
      </c>
      <c r="AF108" s="122">
        <v>-491.04493748765589</v>
      </c>
      <c r="AG108" s="122"/>
      <c r="AH108" s="122">
        <v>700.48202825215412</v>
      </c>
      <c r="AI108" s="122">
        <v>784.3366438679592</v>
      </c>
      <c r="AJ108" s="122">
        <v>496.19079106234761</v>
      </c>
      <c r="AK108" s="122">
        <v>764.2264290074379</v>
      </c>
      <c r="AL108" s="122"/>
      <c r="AM108" s="122"/>
      <c r="AN108" s="122"/>
      <c r="AO108" s="122">
        <v>783.29378418705403</v>
      </c>
      <c r="AP108" s="122">
        <v>805.26176782951438</v>
      </c>
      <c r="AQ108" s="122">
        <v>806.0560639919521</v>
      </c>
      <c r="AR108" s="122">
        <v>738.34663886294595</v>
      </c>
      <c r="AS108" s="122"/>
      <c r="AT108" s="122"/>
      <c r="AU108" s="122">
        <v>708.04550915548623</v>
      </c>
      <c r="AV108" s="122">
        <v>742.99040816731849</v>
      </c>
      <c r="AW108" s="122">
        <v>773.98754510265996</v>
      </c>
      <c r="AX108" s="122">
        <v>716.4895909526299</v>
      </c>
      <c r="AY108" s="122">
        <v>718.93135481593674</v>
      </c>
      <c r="AZ108" s="122">
        <v>779.03868692759227</v>
      </c>
      <c r="BA108" s="122">
        <v>951.79622973005132</v>
      </c>
      <c r="BB108" s="122">
        <v>874.95250954875621</v>
      </c>
      <c r="BC108" s="122">
        <v>847.83583798115865</v>
      </c>
      <c r="BD108" s="122">
        <v>883.3606816139569</v>
      </c>
      <c r="BE108" s="122">
        <v>663.97268502860777</v>
      </c>
      <c r="BF108" s="122">
        <v>706.94395318092859</v>
      </c>
      <c r="BG108" s="122">
        <v>733.69030008453944</v>
      </c>
      <c r="BH108" s="122">
        <v>919.60975036298885</v>
      </c>
      <c r="BI108" s="122">
        <v>1013.754845576042</v>
      </c>
      <c r="BJ108" s="122">
        <v>970.51122855815788</v>
      </c>
      <c r="BK108" s="122">
        <v>770.38867132681787</v>
      </c>
      <c r="BL108" s="122">
        <v>784.09550387092736</v>
      </c>
      <c r="BM108" s="122">
        <v>765.6599594906105</v>
      </c>
      <c r="BN108" s="122">
        <v>744.39577956076675</v>
      </c>
      <c r="BO108" s="122">
        <v>717.07509331071526</v>
      </c>
      <c r="BP108" s="122">
        <v>880.72300227648327</v>
      </c>
      <c r="BQ108" s="122">
        <v>769.13139045938021</v>
      </c>
      <c r="BR108" s="122">
        <v>736.76403564421173</v>
      </c>
      <c r="BS108" s="122">
        <v>361.42671142497551</v>
      </c>
      <c r="BT108" s="122">
        <v>703.510536558019</v>
      </c>
      <c r="BU108" s="122">
        <v>596.00032678154366</v>
      </c>
      <c r="BV108" s="122">
        <v>543.64753884320578</v>
      </c>
      <c r="BW108" s="122">
        <v>1226.5684593989088</v>
      </c>
      <c r="BX108" s="122">
        <v>671.99006252729589</v>
      </c>
      <c r="BY108" s="122">
        <v>692.65845719054869</v>
      </c>
      <c r="BZ108" s="122">
        <v>1029.4991092255241</v>
      </c>
      <c r="CA108" s="122">
        <v>364.80939049295819</v>
      </c>
      <c r="CB108" s="122">
        <v>2404.5359236807008</v>
      </c>
      <c r="CC108" s="122"/>
      <c r="CD108" s="122"/>
      <c r="CE108" s="122">
        <v>1152.6090355645947</v>
      </c>
      <c r="CF108" s="122">
        <v>1740.854516931807</v>
      </c>
      <c r="CG108" s="122">
        <v>2093.9221190100602</v>
      </c>
      <c r="CH108" s="122">
        <v>2486.8473701676958</v>
      </c>
      <c r="CI108" s="122">
        <v>4048.5866024004786</v>
      </c>
      <c r="CJ108" s="122">
        <v>2301.2751256326824</v>
      </c>
      <c r="CK108" s="122">
        <v>0</v>
      </c>
      <c r="CL108" s="122">
        <v>324.67547254943611</v>
      </c>
      <c r="CM108" s="122">
        <v>1164.6813131460981</v>
      </c>
      <c r="CN108" s="122">
        <v>941.93196550627192</v>
      </c>
      <c r="CO108" s="122">
        <v>954.47651781539037</v>
      </c>
      <c r="CP108" s="122">
        <v>774.42650594416125</v>
      </c>
      <c r="CQ108" s="122">
        <v>1099.2728625573739</v>
      </c>
      <c r="CR108" s="122">
        <v>627.48596158183261</v>
      </c>
      <c r="CS108" s="122">
        <v>1095.8227659695747</v>
      </c>
      <c r="CT108" s="122">
        <v>907.49584498741081</v>
      </c>
      <c r="CU108" s="122">
        <v>867.74195680207936</v>
      </c>
      <c r="CV108" s="122">
        <v>1011.759445269508</v>
      </c>
      <c r="CW108" s="122">
        <v>481.08106108551351</v>
      </c>
      <c r="CX108" s="122">
        <v>785.41638295229689</v>
      </c>
      <c r="CY108" s="122">
        <v>1116</v>
      </c>
      <c r="CZ108" s="122">
        <v>877.86532774217449</v>
      </c>
      <c r="DA108" s="122">
        <v>958.97942335655728</v>
      </c>
      <c r="DB108" s="122">
        <v>658.60757805594756</v>
      </c>
      <c r="DC108" s="122">
        <v>733.12636651001003</v>
      </c>
      <c r="DD108" s="122">
        <v>1038.6356833809789</v>
      </c>
      <c r="DE108" s="122">
        <v>532.96613547770039</v>
      </c>
      <c r="DF108" s="122">
        <v>1180.8637861569302</v>
      </c>
      <c r="DG108" s="122">
        <v>729</v>
      </c>
      <c r="DH108" s="122">
        <v>1267.7813686334739</v>
      </c>
      <c r="DI108" s="122"/>
      <c r="DJ108" s="122"/>
      <c r="DK108" s="122"/>
      <c r="DL108" s="122"/>
      <c r="DM108" s="122"/>
      <c r="DN108" s="122">
        <v>761.6099896858052</v>
      </c>
      <c r="DO108" s="122">
        <v>1141.9430898776407</v>
      </c>
      <c r="DP108" s="122"/>
      <c r="DQ108" s="122">
        <v>621.24288769407542</v>
      </c>
      <c r="DR108" s="122">
        <v>932.44699816694219</v>
      </c>
      <c r="DS108" s="122">
        <v>468.24815190402671</v>
      </c>
      <c r="DT108" s="122">
        <v>1001.9042443319091</v>
      </c>
      <c r="DU108" s="122">
        <v>460.58567237658582</v>
      </c>
      <c r="DV108" s="122">
        <v>650.93197851947684</v>
      </c>
      <c r="DW108" s="122">
        <v>900.1419605577679</v>
      </c>
      <c r="DX108" s="122">
        <v>1462.122318715451</v>
      </c>
      <c r="DY108" s="122">
        <v>1085.4583201625376</v>
      </c>
      <c r="DZ108" s="122">
        <v>1339.12433466945</v>
      </c>
      <c r="EA108" s="122">
        <v>686.8033077051042</v>
      </c>
      <c r="EB108" s="122">
        <v>1530.7786037636918</v>
      </c>
      <c r="EC108" s="122">
        <v>940.97861954863231</v>
      </c>
      <c r="ED108" s="122">
        <v>714.29296265489359</v>
      </c>
      <c r="EE108" s="122">
        <v>2154.0948121245774</v>
      </c>
      <c r="EF108" s="122">
        <v>2001.6594997792615</v>
      </c>
      <c r="EG108" s="122">
        <v>3514.4887405672121</v>
      </c>
      <c r="EH108" s="122">
        <v>0</v>
      </c>
      <c r="EI108" s="122">
        <v>1283.6847660346209</v>
      </c>
      <c r="EJ108" s="122">
        <v>1160.0682909761799</v>
      </c>
      <c r="EK108" s="122">
        <v>3177.8114505100457</v>
      </c>
      <c r="EL108" s="122">
        <v>1688.4177813550903</v>
      </c>
      <c r="EM108" s="122">
        <v>934.51391396116355</v>
      </c>
      <c r="FD108">
        <v>93.675654640444662</v>
      </c>
      <c r="FF108">
        <v>213.97566298311992</v>
      </c>
      <c r="FN108">
        <v>0</v>
      </c>
    </row>
    <row r="109" spans="1:170" x14ac:dyDescent="0.35">
      <c r="A109" s="80">
        <f>Bonding!A109</f>
        <v>496</v>
      </c>
      <c r="AE109" s="122">
        <v>86.386181219703488</v>
      </c>
      <c r="AF109" s="122">
        <v>723.82514031129688</v>
      </c>
      <c r="AG109" s="122"/>
      <c r="AH109" s="122">
        <v>28.891899520180647</v>
      </c>
      <c r="AI109" s="122">
        <v>52.92074612454266</v>
      </c>
      <c r="AJ109" s="122">
        <v>86.753719325170465</v>
      </c>
      <c r="AK109" s="122">
        <v>80.153399236369395</v>
      </c>
      <c r="AL109" s="122"/>
      <c r="AM109" s="122"/>
      <c r="AN109" s="122"/>
      <c r="AO109" s="122">
        <v>131.65669755134817</v>
      </c>
      <c r="AP109" s="122">
        <v>131.65669755134817</v>
      </c>
      <c r="AQ109" s="122">
        <v>131.65669755134817</v>
      </c>
      <c r="AR109" s="122">
        <v>84.130133434120907</v>
      </c>
      <c r="AS109" s="122"/>
      <c r="AT109" s="122"/>
      <c r="AU109" s="122">
        <v>0</v>
      </c>
      <c r="AV109" s="122">
        <v>0</v>
      </c>
      <c r="AW109" s="122">
        <v>18.887334964907243</v>
      </c>
      <c r="AX109" s="122">
        <v>49.668625627541978</v>
      </c>
      <c r="AY109" s="122">
        <v>35.811273967089619</v>
      </c>
      <c r="AZ109" s="122">
        <v>4.7300181141235438</v>
      </c>
      <c r="BA109" s="122">
        <v>133.09583227989901</v>
      </c>
      <c r="BB109" s="122">
        <v>89.657555385998691</v>
      </c>
      <c r="BC109" s="122">
        <v>81.200839361035392</v>
      </c>
      <c r="BD109" s="122">
        <v>105.75960359790227</v>
      </c>
      <c r="BE109" s="122">
        <v>43.790867373516967</v>
      </c>
      <c r="BF109" s="122">
        <v>128.25932645132184</v>
      </c>
      <c r="BG109" s="122">
        <v>383.48685014295387</v>
      </c>
      <c r="BH109" s="122">
        <v>407.80120652933527</v>
      </c>
      <c r="BI109" s="122">
        <v>0</v>
      </c>
      <c r="BJ109" s="122">
        <v>1145.7960585329868</v>
      </c>
      <c r="BK109" s="122">
        <v>31.788713299638449</v>
      </c>
      <c r="BL109" s="122">
        <v>50.108096680936669</v>
      </c>
      <c r="BM109" s="122">
        <v>64.579288281977639</v>
      </c>
      <c r="BN109" s="122">
        <v>0</v>
      </c>
      <c r="BO109" s="122">
        <v>109.1421119655452</v>
      </c>
      <c r="BP109" s="122">
        <v>0</v>
      </c>
      <c r="BQ109" s="122">
        <v>249.71373572464995</v>
      </c>
      <c r="BR109" s="122">
        <v>175.91885728479377</v>
      </c>
      <c r="BS109" s="122">
        <v>261.32267821055552</v>
      </c>
      <c r="BT109" s="122">
        <v>440.07085229246411</v>
      </c>
      <c r="BU109" s="122">
        <v>633.95695322959534</v>
      </c>
      <c r="BV109" s="122">
        <v>509.17126473626342</v>
      </c>
      <c r="BW109" s="122">
        <v>0</v>
      </c>
      <c r="BX109" s="122">
        <v>178.3841907432942</v>
      </c>
      <c r="BY109" s="122">
        <v>178.26695631757445</v>
      </c>
      <c r="BZ109" s="122">
        <v>0</v>
      </c>
      <c r="CA109" s="122">
        <v>53.449587536678052</v>
      </c>
      <c r="CB109" s="122">
        <v>0</v>
      </c>
      <c r="CC109" s="122"/>
      <c r="CD109" s="122"/>
      <c r="CE109" s="122">
        <v>69.243922286846626</v>
      </c>
      <c r="CF109" s="122">
        <v>47.147049034809093</v>
      </c>
      <c r="CG109" s="122">
        <v>64.269007876478852</v>
      </c>
      <c r="CH109" s="122">
        <v>69.03629524719193</v>
      </c>
      <c r="CI109" s="122">
        <v>67.061284198593597</v>
      </c>
      <c r="CJ109" s="122">
        <v>84.079016828529902</v>
      </c>
      <c r="CK109" s="122">
        <v>52.06752371968593</v>
      </c>
      <c r="CL109" s="122">
        <v>93.039560351290262</v>
      </c>
      <c r="CM109" s="122">
        <v>173.93211218258801</v>
      </c>
      <c r="CN109" s="122">
        <v>160.21397307398058</v>
      </c>
      <c r="CO109" s="122">
        <v>252.36421717939126</v>
      </c>
      <c r="CP109" s="122">
        <v>122.89295702974236</v>
      </c>
      <c r="CQ109" s="122">
        <v>99.687582298085047</v>
      </c>
      <c r="CR109" s="122">
        <v>92.64316077414756</v>
      </c>
      <c r="CS109" s="122">
        <v>94.154182128538849</v>
      </c>
      <c r="CT109" s="122">
        <v>90.660704186466205</v>
      </c>
      <c r="CU109" s="122">
        <v>98.63439004067547</v>
      </c>
      <c r="CV109" s="122">
        <v>127.81668813924924</v>
      </c>
      <c r="CW109" s="122">
        <v>36.948201417686327</v>
      </c>
      <c r="CX109" s="122">
        <v>69.107341511577687</v>
      </c>
      <c r="CY109" s="122">
        <v>117</v>
      </c>
      <c r="CZ109" s="122">
        <v>363.84123529955889</v>
      </c>
      <c r="DA109" s="122">
        <v>94.637272534076999</v>
      </c>
      <c r="DB109" s="122">
        <v>344.30925161074521</v>
      </c>
      <c r="DC109" s="122">
        <v>0</v>
      </c>
      <c r="DD109" s="122">
        <v>79.11541869841264</v>
      </c>
      <c r="DE109" s="122">
        <v>0</v>
      </c>
      <c r="DF109" s="122">
        <v>243.13669125804822</v>
      </c>
      <c r="DG109" s="122">
        <v>0</v>
      </c>
      <c r="DH109" s="122">
        <v>82.280683778315975</v>
      </c>
      <c r="DI109" s="122"/>
      <c r="DJ109" s="122"/>
      <c r="DK109" s="122"/>
      <c r="DL109" s="122"/>
      <c r="DM109" s="122"/>
      <c r="DN109" s="122">
        <v>95.348742616429021</v>
      </c>
      <c r="DO109" s="122">
        <v>3.2218179581052677</v>
      </c>
      <c r="DP109" s="122"/>
      <c r="DQ109" s="122">
        <v>117.36007711470612</v>
      </c>
      <c r="DR109" s="122">
        <v>0</v>
      </c>
      <c r="DS109" s="122">
        <v>0</v>
      </c>
      <c r="DT109" s="122">
        <v>21.585285176309743</v>
      </c>
      <c r="DU109" s="122">
        <v>0</v>
      </c>
      <c r="DV109" s="122">
        <v>0</v>
      </c>
      <c r="DW109" s="122">
        <v>12.733023485970614</v>
      </c>
      <c r="DX109" s="122">
        <v>0</v>
      </c>
      <c r="DY109" s="122">
        <v>80.430593507162754</v>
      </c>
      <c r="DZ109" s="122">
        <v>0</v>
      </c>
      <c r="EA109" s="122">
        <v>51.795464398740933</v>
      </c>
      <c r="EB109" s="122">
        <v>0</v>
      </c>
      <c r="EC109" s="122">
        <v>0</v>
      </c>
      <c r="ED109" s="122">
        <v>0</v>
      </c>
      <c r="EE109" s="122">
        <v>0</v>
      </c>
      <c r="EF109" s="122">
        <v>0</v>
      </c>
      <c r="EG109" s="122">
        <v>0</v>
      </c>
      <c r="EH109" s="122">
        <v>11.830450054288962</v>
      </c>
      <c r="EI109" s="122">
        <v>88.512462368511635</v>
      </c>
      <c r="EJ109" s="122">
        <v>26.803600819569073</v>
      </c>
      <c r="EK109" s="122">
        <v>0</v>
      </c>
      <c r="EL109" s="122">
        <v>0</v>
      </c>
      <c r="EM109" s="122">
        <v>0</v>
      </c>
      <c r="FD109">
        <v>0</v>
      </c>
      <c r="FF109">
        <v>0</v>
      </c>
      <c r="FN109">
        <v>0</v>
      </c>
    </row>
    <row r="110" spans="1:170" x14ac:dyDescent="0.35">
      <c r="A110" s="80">
        <f>Bonding!A110</f>
        <v>701</v>
      </c>
      <c r="AE110" s="122">
        <v>253.7521573240727</v>
      </c>
      <c r="AF110" s="122">
        <v>758.83368352025968</v>
      </c>
      <c r="AG110" s="122"/>
      <c r="AH110" s="122">
        <v>122.74334685276807</v>
      </c>
      <c r="AI110" s="122">
        <v>251.21298288415107</v>
      </c>
      <c r="AJ110" s="122">
        <v>110.23130175088438</v>
      </c>
      <c r="AK110" s="122">
        <v>274.29089427343257</v>
      </c>
      <c r="AL110" s="122"/>
      <c r="AM110" s="122"/>
      <c r="AN110" s="122"/>
      <c r="AO110" s="122">
        <v>222.50958384791304</v>
      </c>
      <c r="AP110" s="122">
        <v>144.98457668785167</v>
      </c>
      <c r="AQ110" s="122">
        <v>101.45759749359814</v>
      </c>
      <c r="AR110" s="122">
        <v>0</v>
      </c>
      <c r="AS110" s="122"/>
      <c r="AT110" s="122"/>
      <c r="AU110" s="122">
        <v>129.98815518687789</v>
      </c>
      <c r="AV110" s="122">
        <v>188.52140140391094</v>
      </c>
      <c r="AW110" s="122">
        <v>195.29253761775536</v>
      </c>
      <c r="AX110" s="122">
        <v>200.32650294158566</v>
      </c>
      <c r="AY110" s="122">
        <v>229.88594152418213</v>
      </c>
      <c r="AZ110" s="122">
        <v>265.87703383048336</v>
      </c>
      <c r="BA110" s="122">
        <v>318.19264212214938</v>
      </c>
      <c r="BB110" s="122">
        <v>273.59180633952627</v>
      </c>
      <c r="BC110" s="122">
        <v>233.77350802616198</v>
      </c>
      <c r="BD110" s="122">
        <v>340.91449241904002</v>
      </c>
      <c r="BE110" s="122">
        <v>189.18856109451826</v>
      </c>
      <c r="BF110" s="122">
        <v>170.76608440877791</v>
      </c>
      <c r="BG110" s="122">
        <v>94.561546998770353</v>
      </c>
      <c r="BH110" s="122">
        <v>140.13648867276535</v>
      </c>
      <c r="BI110" s="122">
        <v>399.79495192488815</v>
      </c>
      <c r="BJ110" s="122">
        <v>564.32408835541912</v>
      </c>
      <c r="BK110" s="122">
        <v>471.71600523581327</v>
      </c>
      <c r="BL110" s="122">
        <v>456.31312014219895</v>
      </c>
      <c r="BM110" s="122">
        <v>352.09688279750537</v>
      </c>
      <c r="BN110" s="122">
        <v>252.97363018175463</v>
      </c>
      <c r="BO110" s="122">
        <v>180.82709426501768</v>
      </c>
      <c r="BP110" s="122">
        <v>236.60427746313405</v>
      </c>
      <c r="BQ110" s="122">
        <v>118.87722589165082</v>
      </c>
      <c r="BR110" s="122">
        <v>199.58687878481962</v>
      </c>
      <c r="BS110" s="122">
        <v>302.25573969112094</v>
      </c>
      <c r="BT110" s="122">
        <v>366.09640213144479</v>
      </c>
      <c r="BU110" s="122">
        <v>346.6869154945274</v>
      </c>
      <c r="BV110" s="122">
        <v>364.52136724188222</v>
      </c>
      <c r="BW110" s="122">
        <v>208.47834910195087</v>
      </c>
      <c r="BX110" s="122">
        <v>434.92191078774181</v>
      </c>
      <c r="BY110" s="122">
        <v>395.52500171421343</v>
      </c>
      <c r="BZ110" s="122">
        <v>554.61274444420076</v>
      </c>
      <c r="CA110" s="122">
        <v>58.930663970498152</v>
      </c>
      <c r="CB110" s="122">
        <v>533.58640306226039</v>
      </c>
      <c r="CC110" s="122"/>
      <c r="CD110" s="122"/>
      <c r="CE110" s="122">
        <v>922.51829016506474</v>
      </c>
      <c r="CF110" s="122">
        <v>765.36945520593554</v>
      </c>
      <c r="CG110" s="122">
        <v>353.08863847065254</v>
      </c>
      <c r="CH110" s="122">
        <v>259.1237750937234</v>
      </c>
      <c r="CI110" s="122">
        <v>245.17532831520165</v>
      </c>
      <c r="CJ110" s="122">
        <v>791.5682864535388</v>
      </c>
      <c r="CK110" s="122">
        <v>255.22264831156812</v>
      </c>
      <c r="CL110" s="122">
        <v>0</v>
      </c>
      <c r="CM110" s="122">
        <v>391.81972250947297</v>
      </c>
      <c r="CN110" s="122">
        <v>279.58310897263431</v>
      </c>
      <c r="CO110" s="122">
        <v>230.35838066323086</v>
      </c>
      <c r="CP110" s="122">
        <v>213.28633438624396</v>
      </c>
      <c r="CQ110" s="122">
        <v>247.75513556918088</v>
      </c>
      <c r="CR110" s="122">
        <v>249.1095296257291</v>
      </c>
      <c r="CS110" s="122">
        <v>231.82848837434531</v>
      </c>
      <c r="CT110" s="122">
        <v>265.13850991022497</v>
      </c>
      <c r="CU110" s="122">
        <v>195.26186928649599</v>
      </c>
      <c r="CV110" s="122">
        <v>357.72685645753268</v>
      </c>
      <c r="CW110" s="122">
        <v>0</v>
      </c>
      <c r="CX110" s="122">
        <v>155.66788549088963</v>
      </c>
      <c r="CY110" s="122">
        <v>486</v>
      </c>
      <c r="CZ110" s="122">
        <v>175.64657665675031</v>
      </c>
      <c r="DA110" s="122">
        <v>200.52094458297864</v>
      </c>
      <c r="DB110" s="122">
        <v>9.9512233782439967</v>
      </c>
      <c r="DC110" s="122">
        <v>0</v>
      </c>
      <c r="DD110" s="122">
        <v>201.75009198369418</v>
      </c>
      <c r="DE110" s="122">
        <v>0</v>
      </c>
      <c r="DF110" s="122">
        <v>797.17457187875232</v>
      </c>
      <c r="DG110" s="122">
        <v>9</v>
      </c>
      <c r="DH110" s="122">
        <v>354.8277134911354</v>
      </c>
      <c r="DI110" s="122"/>
      <c r="DJ110" s="122"/>
      <c r="DK110" s="122"/>
      <c r="DL110" s="122"/>
      <c r="DM110" s="122"/>
      <c r="DN110" s="122">
        <v>831.28571098825751</v>
      </c>
      <c r="DO110" s="122">
        <v>0</v>
      </c>
      <c r="DP110" s="122"/>
      <c r="DQ110" s="122">
        <v>11.579734537664965</v>
      </c>
      <c r="DR110" s="122">
        <v>224.16582196841921</v>
      </c>
      <c r="DS110" s="122">
        <v>0</v>
      </c>
      <c r="DT110" s="122">
        <v>338.06632868262938</v>
      </c>
      <c r="DU110" s="122">
        <v>0</v>
      </c>
      <c r="DV110" s="122">
        <v>0</v>
      </c>
      <c r="DW110" s="122">
        <v>0</v>
      </c>
      <c r="DX110" s="122">
        <v>0</v>
      </c>
      <c r="DY110" s="122">
        <v>0</v>
      </c>
      <c r="DZ110" s="122">
        <v>111.78139589617311</v>
      </c>
      <c r="EA110" s="122">
        <v>346.36142290080755</v>
      </c>
      <c r="EB110" s="122">
        <v>59.617013474934197</v>
      </c>
      <c r="EC110" s="122">
        <v>161.41876673244303</v>
      </c>
      <c r="ED110" s="122">
        <v>132.72879897135147</v>
      </c>
      <c r="EE110" s="122">
        <v>465.02399217512823</v>
      </c>
      <c r="EF110" s="122">
        <v>353.62046179893377</v>
      </c>
      <c r="EG110" s="122">
        <v>404.30210126864449</v>
      </c>
      <c r="EH110" s="122">
        <v>287.0590282919274</v>
      </c>
      <c r="EI110" s="122">
        <v>627.49499097113562</v>
      </c>
      <c r="EJ110" s="122">
        <v>625.08013019833118</v>
      </c>
      <c r="EK110" s="122">
        <v>632.9524391632051</v>
      </c>
      <c r="EL110" s="122">
        <v>402.93933523374972</v>
      </c>
      <c r="EM110" s="122">
        <v>0</v>
      </c>
      <c r="FD110">
        <v>0</v>
      </c>
      <c r="FF110">
        <v>0</v>
      </c>
      <c r="FN110">
        <v>0</v>
      </c>
    </row>
    <row r="111" spans="1:170" x14ac:dyDescent="0.35">
      <c r="A111" s="80">
        <f>Bonding!A111</f>
        <v>801</v>
      </c>
      <c r="AE111" s="122">
        <v>594.55766983820092</v>
      </c>
      <c r="AF111" s="122">
        <v>398.85944081872867</v>
      </c>
      <c r="AG111" s="122"/>
      <c r="AH111" s="122">
        <v>649.77623708087469</v>
      </c>
      <c r="AI111" s="122">
        <v>685.84605094220569</v>
      </c>
      <c r="AJ111" s="122">
        <v>478.06600350996837</v>
      </c>
      <c r="AK111" s="122">
        <v>638.96838942929696</v>
      </c>
      <c r="AL111" s="122"/>
      <c r="AM111" s="122"/>
      <c r="AN111" s="122"/>
      <c r="AO111" s="122">
        <v>705.94380430316767</v>
      </c>
      <c r="AP111" s="122">
        <v>709.0701294149419</v>
      </c>
      <c r="AQ111" s="122">
        <v>739.89785398263371</v>
      </c>
      <c r="AR111" s="122">
        <v>629.33317966864479</v>
      </c>
      <c r="AS111" s="122"/>
      <c r="AT111" s="122"/>
      <c r="AU111" s="122">
        <v>673.76700889474228</v>
      </c>
      <c r="AV111" s="122">
        <v>666.8642443781257</v>
      </c>
      <c r="AW111" s="122">
        <v>692.05841803088299</v>
      </c>
      <c r="AX111" s="122">
        <v>622.42735334217787</v>
      </c>
      <c r="AY111" s="122">
        <v>613.96161562539396</v>
      </c>
      <c r="AZ111" s="122">
        <v>663.07293444928439</v>
      </c>
      <c r="BA111" s="122">
        <v>629.7886142094419</v>
      </c>
      <c r="BB111" s="122">
        <v>628.48766546902061</v>
      </c>
      <c r="BC111" s="122">
        <v>738.14302270873043</v>
      </c>
      <c r="BD111" s="122">
        <v>773.50098500467425</v>
      </c>
      <c r="BE111" s="122">
        <v>602.81073374447988</v>
      </c>
      <c r="BF111" s="122">
        <v>520.55615880613766</v>
      </c>
      <c r="BG111" s="122">
        <v>433.22515701432701</v>
      </c>
      <c r="BH111" s="122">
        <v>530.74415246711465</v>
      </c>
      <c r="BI111" s="122">
        <v>775.88820378398611</v>
      </c>
      <c r="BJ111" s="122">
        <v>594.21089440547314</v>
      </c>
      <c r="BK111" s="122">
        <v>567.67820884413698</v>
      </c>
      <c r="BL111" s="122">
        <v>542.23374577671143</v>
      </c>
      <c r="BM111" s="122">
        <v>525.15416965425254</v>
      </c>
      <c r="BN111" s="122">
        <v>539.31887613324864</v>
      </c>
      <c r="BO111" s="122">
        <v>526.9468032554181</v>
      </c>
      <c r="BP111" s="122">
        <v>715.35040552342218</v>
      </c>
      <c r="BQ111" s="122">
        <v>536.2938137197973</v>
      </c>
      <c r="BR111" s="122">
        <v>510.5902692465549</v>
      </c>
      <c r="BS111" s="122">
        <v>379.94701141824862</v>
      </c>
      <c r="BT111" s="122">
        <v>544.01612251170104</v>
      </c>
      <c r="BU111" s="122">
        <v>529.90263146508494</v>
      </c>
      <c r="BV111" s="122">
        <v>503.73498539248487</v>
      </c>
      <c r="BW111" s="122">
        <v>750.69591769204771</v>
      </c>
      <c r="BX111" s="122">
        <v>441.65665220264782</v>
      </c>
      <c r="BY111" s="122">
        <v>442.19848834548645</v>
      </c>
      <c r="BZ111" s="122">
        <v>398.76623241078295</v>
      </c>
      <c r="CA111" s="122">
        <v>747.97211606242649</v>
      </c>
      <c r="CB111" s="122">
        <v>309.37577733118184</v>
      </c>
      <c r="CC111" s="122"/>
      <c r="CD111" s="122"/>
      <c r="CE111" s="122">
        <v>263.47340876023378</v>
      </c>
      <c r="CF111" s="122">
        <v>158.78115054433289</v>
      </c>
      <c r="CG111" s="122">
        <v>460.40081312762499</v>
      </c>
      <c r="CH111" s="122">
        <v>518.91847023703042</v>
      </c>
      <c r="CI111" s="122">
        <v>587.51231641413631</v>
      </c>
      <c r="CJ111" s="122">
        <v>607.44146460769446</v>
      </c>
      <c r="CK111" s="122">
        <v>695.28818872750446</v>
      </c>
      <c r="CL111" s="122">
        <v>181.59960198375231</v>
      </c>
      <c r="CM111" s="122">
        <v>931.03873526433995</v>
      </c>
      <c r="CN111" s="122">
        <v>710.76159809115802</v>
      </c>
      <c r="CO111" s="122">
        <v>659.21093547078453</v>
      </c>
      <c r="CP111" s="122">
        <v>596.51987398639915</v>
      </c>
      <c r="CQ111" s="122">
        <v>690.43178014060652</v>
      </c>
      <c r="CR111" s="122">
        <v>667.78311505873626</v>
      </c>
      <c r="CS111" s="122">
        <v>829.21935453990591</v>
      </c>
      <c r="CT111" s="122">
        <v>705.82814723557385</v>
      </c>
      <c r="CU111" s="122">
        <v>783.2974004355591</v>
      </c>
      <c r="CV111" s="122">
        <v>782.82337701952883</v>
      </c>
      <c r="CW111" s="122">
        <v>489.15446075736702</v>
      </c>
      <c r="CX111" s="122">
        <v>613.82920667600149</v>
      </c>
      <c r="CY111" s="122">
        <v>837</v>
      </c>
      <c r="CZ111" s="122">
        <v>635.51779897713811</v>
      </c>
      <c r="DA111" s="122">
        <v>662.95842921041333</v>
      </c>
      <c r="DB111" s="122">
        <v>460.12485774848733</v>
      </c>
      <c r="DC111" s="122">
        <v>407.48572117334595</v>
      </c>
      <c r="DD111" s="122">
        <v>355.42224973726775</v>
      </c>
      <c r="DE111" s="122">
        <v>357.10027271166439</v>
      </c>
      <c r="DF111" s="122">
        <v>1010.237689115324</v>
      </c>
      <c r="DG111" s="122">
        <v>414</v>
      </c>
      <c r="DH111" s="122">
        <v>854.08004778098359</v>
      </c>
      <c r="DI111" s="122"/>
      <c r="DJ111" s="122"/>
      <c r="DK111" s="122"/>
      <c r="DL111" s="122"/>
      <c r="DM111" s="122"/>
      <c r="DN111" s="122">
        <v>207.25944844083793</v>
      </c>
      <c r="DO111" s="122">
        <v>1161.4297893980474</v>
      </c>
      <c r="DP111" s="122"/>
      <c r="DQ111" s="122">
        <v>868.27172006300998</v>
      </c>
      <c r="DR111" s="122">
        <v>1114.7202960227462</v>
      </c>
      <c r="DS111" s="122">
        <v>396.99469944852603</v>
      </c>
      <c r="DT111" s="122">
        <v>1163.6422372510763</v>
      </c>
      <c r="DU111" s="122">
        <v>381.0382759318324</v>
      </c>
      <c r="DV111" s="122">
        <v>431.36562822335389</v>
      </c>
      <c r="DW111" s="122">
        <v>822.74409319614074</v>
      </c>
      <c r="DX111" s="122">
        <v>786.61310262765562</v>
      </c>
      <c r="DY111" s="122">
        <v>395.53217011347499</v>
      </c>
      <c r="DZ111" s="122">
        <v>422.29353323759273</v>
      </c>
      <c r="EA111" s="122">
        <v>1652.5914026553805</v>
      </c>
      <c r="EB111" s="122">
        <v>763.76130376918923</v>
      </c>
      <c r="EC111" s="122">
        <v>669.70806904890981</v>
      </c>
      <c r="ED111" s="122">
        <v>372.55172293053829</v>
      </c>
      <c r="EE111" s="122">
        <v>672.8509310370298</v>
      </c>
      <c r="EF111" s="122">
        <v>804.17754664267613</v>
      </c>
      <c r="EG111" s="122">
        <v>1097.9110524049511</v>
      </c>
      <c r="EH111" s="122">
        <v>730.32689605877283</v>
      </c>
      <c r="EI111" s="122">
        <v>574.20570521594789</v>
      </c>
      <c r="EJ111" s="122">
        <v>436.49860334761223</v>
      </c>
      <c r="EK111" s="122">
        <v>949.53190179797264</v>
      </c>
      <c r="EL111" s="122">
        <v>579.89638326750185</v>
      </c>
      <c r="EM111" s="122">
        <v>558.02229673378918</v>
      </c>
      <c r="FD111">
        <v>0</v>
      </c>
      <c r="FF111">
        <v>0</v>
      </c>
      <c r="FN111">
        <v>0</v>
      </c>
    </row>
    <row r="112" spans="1:170" x14ac:dyDescent="0.35">
      <c r="A112" s="80">
        <f>Bonding!A112</f>
        <v>802</v>
      </c>
      <c r="AE112" s="122">
        <v>521.34161533031772</v>
      </c>
      <c r="AF112" s="122">
        <v>307.41539750280384</v>
      </c>
      <c r="AG112" s="122"/>
      <c r="AH112" s="122">
        <v>539.03138943081444</v>
      </c>
      <c r="AI112" s="122">
        <v>514.46405957186755</v>
      </c>
      <c r="AJ112" s="122">
        <v>481.37904021475907</v>
      </c>
      <c r="AK112" s="122">
        <v>571.47649808261428</v>
      </c>
      <c r="AL112" s="122"/>
      <c r="AM112" s="122"/>
      <c r="AN112" s="122"/>
      <c r="AO112" s="122">
        <v>611.40531403319062</v>
      </c>
      <c r="AP112" s="122">
        <v>622.99307562757804</v>
      </c>
      <c r="AQ112" s="122">
        <v>629.30823251782658</v>
      </c>
      <c r="AR112" s="122">
        <v>558.48224654375633</v>
      </c>
      <c r="AS112" s="122"/>
      <c r="AT112" s="122"/>
      <c r="AU112" s="122">
        <v>532.7341809243311</v>
      </c>
      <c r="AV112" s="122">
        <v>534.75869039269401</v>
      </c>
      <c r="AW112" s="122">
        <v>519.38304502765402</v>
      </c>
      <c r="AX112" s="122">
        <v>483.76452740130861</v>
      </c>
      <c r="AY112" s="122">
        <v>539.58891640781803</v>
      </c>
      <c r="AZ112" s="122">
        <v>693.37428004876347</v>
      </c>
      <c r="BA112" s="122">
        <v>728.33568768257999</v>
      </c>
      <c r="BB112" s="122">
        <v>661.47181050350514</v>
      </c>
      <c r="BC112" s="122">
        <v>710.91989617545505</v>
      </c>
      <c r="BD112" s="122">
        <v>571.42305652924676</v>
      </c>
      <c r="BE112" s="122">
        <v>260.60779243730292</v>
      </c>
      <c r="BF112" s="122">
        <v>0</v>
      </c>
      <c r="BG112" s="122">
        <v>0</v>
      </c>
      <c r="BH112" s="122">
        <v>54.898215631157981</v>
      </c>
      <c r="BI112" s="122">
        <v>1540.6665272157577</v>
      </c>
      <c r="BJ112" s="122">
        <v>461.65383458687705</v>
      </c>
      <c r="BK112" s="122">
        <v>441.96295569746093</v>
      </c>
      <c r="BL112" s="122">
        <v>425.00096081815138</v>
      </c>
      <c r="BM112" s="122">
        <v>362.38458628285696</v>
      </c>
      <c r="BN112" s="122">
        <v>519.84059601252636</v>
      </c>
      <c r="BO112" s="122">
        <v>352.26136082365866</v>
      </c>
      <c r="BP112" s="122">
        <v>791.25925605027612</v>
      </c>
      <c r="BQ112" s="122">
        <v>423.65171724063316</v>
      </c>
      <c r="BR112" s="122">
        <v>458.43416601397178</v>
      </c>
      <c r="BS112" s="122">
        <v>172.67904830896336</v>
      </c>
      <c r="BT112" s="122">
        <v>375.66395405550156</v>
      </c>
      <c r="BU112" s="122">
        <v>340.50959495911496</v>
      </c>
      <c r="BV112" s="122">
        <v>209.16307244433861</v>
      </c>
      <c r="BW112" s="122">
        <v>1211.7278981517832</v>
      </c>
      <c r="BX112" s="122">
        <v>0</v>
      </c>
      <c r="BY112" s="122">
        <v>0</v>
      </c>
      <c r="BZ112" s="122">
        <v>0</v>
      </c>
      <c r="CA112" s="122">
        <v>3213.1626071158835</v>
      </c>
      <c r="CB112" s="122">
        <v>0</v>
      </c>
      <c r="CC112" s="122"/>
      <c r="CD112" s="122"/>
      <c r="CE112" s="122">
        <v>1104.0666991031526</v>
      </c>
      <c r="CF112" s="122">
        <v>350.02686003254354</v>
      </c>
      <c r="CG112" s="122">
        <v>520.16531797412222</v>
      </c>
      <c r="CH112" s="122">
        <v>309.44235641297456</v>
      </c>
      <c r="CI112" s="122">
        <v>349.30295934573888</v>
      </c>
      <c r="CJ112" s="122">
        <v>363.46490782204336</v>
      </c>
      <c r="CK112" s="122">
        <v>798.35593270539061</v>
      </c>
      <c r="CL112" s="122">
        <v>0</v>
      </c>
      <c r="CM112" s="122">
        <v>977.46966542146561</v>
      </c>
      <c r="CN112" s="122">
        <v>677.40282225451824</v>
      </c>
      <c r="CO112" s="122">
        <v>587.69240389228719</v>
      </c>
      <c r="CP112" s="122">
        <v>659.55582087650339</v>
      </c>
      <c r="CQ112" s="122">
        <v>743.29706706606044</v>
      </c>
      <c r="CR112" s="122">
        <v>545.54104241347159</v>
      </c>
      <c r="CS112" s="122">
        <v>898.50913299678984</v>
      </c>
      <c r="CT112" s="122">
        <v>906.78529567616147</v>
      </c>
      <c r="CU112" s="122">
        <v>917.49503153594264</v>
      </c>
      <c r="CV112" s="122">
        <v>995.41798508979855</v>
      </c>
      <c r="CW112" s="122">
        <v>640.31606589483135</v>
      </c>
      <c r="CX112" s="122">
        <v>768.23107239646424</v>
      </c>
      <c r="CY112" s="122">
        <v>729</v>
      </c>
      <c r="CZ112" s="122">
        <v>993.88074047095733</v>
      </c>
      <c r="DA112" s="122">
        <v>1091.7602481261961</v>
      </c>
      <c r="DB112" s="122">
        <v>657.58267628844521</v>
      </c>
      <c r="DC112" s="122">
        <v>589.85754573382667</v>
      </c>
      <c r="DD112" s="122">
        <v>674.24657901060743</v>
      </c>
      <c r="DE112" s="122">
        <v>475.98110042865386</v>
      </c>
      <c r="DF112" s="122">
        <v>771.55833078723424</v>
      </c>
      <c r="DG112" s="122">
        <v>531</v>
      </c>
      <c r="DH112" s="122">
        <v>1073.240178575496</v>
      </c>
      <c r="DI112" s="122"/>
      <c r="DJ112" s="122"/>
      <c r="DK112" s="122"/>
      <c r="DL112" s="122"/>
      <c r="DM112" s="122"/>
      <c r="DN112" s="122">
        <v>618.95702138022102</v>
      </c>
      <c r="DO112" s="122">
        <v>823.03068693654916</v>
      </c>
      <c r="DP112" s="122"/>
      <c r="DQ112" s="122">
        <v>350.79867490259232</v>
      </c>
      <c r="DR112" s="122">
        <v>651.77535711550161</v>
      </c>
      <c r="DS112" s="122">
        <v>318.81194422330628</v>
      </c>
      <c r="DT112" s="122">
        <v>927.52510168400045</v>
      </c>
      <c r="DU112" s="122">
        <v>269.10851172111694</v>
      </c>
      <c r="DV112" s="122">
        <v>12.510724152338973</v>
      </c>
      <c r="DW112" s="122">
        <v>104.58612323313345</v>
      </c>
      <c r="DX112" s="122">
        <v>1564.2001338329139</v>
      </c>
      <c r="DY112" s="122">
        <v>0</v>
      </c>
      <c r="DZ112" s="122">
        <v>20.132320115099134</v>
      </c>
      <c r="EA112" s="122">
        <v>346.02331916999447</v>
      </c>
      <c r="EB112" s="122">
        <v>314.40758032183004</v>
      </c>
      <c r="EC112" s="122">
        <v>127.32699341423732</v>
      </c>
      <c r="ED112" s="122">
        <v>421.99150380961873</v>
      </c>
      <c r="EE112" s="122">
        <v>1078.1666052186697</v>
      </c>
      <c r="EF112" s="122">
        <v>1502.3402483417451</v>
      </c>
      <c r="EG112" s="122">
        <v>2334.0858884302993</v>
      </c>
      <c r="EH112" s="122">
        <v>0</v>
      </c>
      <c r="EI112" s="122">
        <v>314.15540890045304</v>
      </c>
      <c r="EJ112" s="122">
        <v>693.81868894657293</v>
      </c>
      <c r="EK112" s="122">
        <v>1176.7504940925205</v>
      </c>
      <c r="EL112" s="122">
        <v>886.06470945243802</v>
      </c>
      <c r="EM112" s="122">
        <v>703.17377920370575</v>
      </c>
      <c r="FD112">
        <v>66.119952281898065</v>
      </c>
      <c r="FF112">
        <v>46.702969499872466</v>
      </c>
      <c r="FN112">
        <v>0</v>
      </c>
    </row>
    <row r="113" spans="1:182" x14ac:dyDescent="0.35">
      <c r="A113" s="80">
        <f>Bonding!A113</f>
        <v>803</v>
      </c>
      <c r="AE113" s="122">
        <v>263.93448735798609</v>
      </c>
      <c r="AF113" s="122">
        <v>674.83918601189987</v>
      </c>
      <c r="AG113" s="122"/>
      <c r="AH113" s="122">
        <v>349.1980850535171</v>
      </c>
      <c r="AI113" s="122">
        <v>385.34035051630497</v>
      </c>
      <c r="AJ113" s="122">
        <v>339.22090412498477</v>
      </c>
      <c r="AK113" s="122">
        <v>409.57708640842833</v>
      </c>
      <c r="AL113" s="122"/>
      <c r="AM113" s="122"/>
      <c r="AN113" s="122"/>
      <c r="AO113" s="122">
        <v>343.68785676913524</v>
      </c>
      <c r="AP113" s="122">
        <v>406.37373607628098</v>
      </c>
      <c r="AQ113" s="122">
        <v>410.16367148040246</v>
      </c>
      <c r="AR113" s="122">
        <v>280.68577717344971</v>
      </c>
      <c r="AS113" s="122"/>
      <c r="AT113" s="122"/>
      <c r="AU113" s="122">
        <v>287.0233503625941</v>
      </c>
      <c r="AV113" s="122">
        <v>251.59905616248773</v>
      </c>
      <c r="AW113" s="122">
        <v>266.95229758981753</v>
      </c>
      <c r="AX113" s="122">
        <v>222.18680304513379</v>
      </c>
      <c r="AY113" s="122">
        <v>411.76362804082419</v>
      </c>
      <c r="AZ113" s="122">
        <v>477.80033406571238</v>
      </c>
      <c r="BA113" s="122">
        <v>470.94817376954228</v>
      </c>
      <c r="BB113" s="122">
        <v>398.29384645199281</v>
      </c>
      <c r="BC113" s="122">
        <v>433.90808302348489</v>
      </c>
      <c r="BD113" s="122">
        <v>437.50892010010091</v>
      </c>
      <c r="BE113" s="122">
        <v>312.64916234212029</v>
      </c>
      <c r="BF113" s="122">
        <v>226.62182066873234</v>
      </c>
      <c r="BG113" s="122">
        <v>282.10200449195474</v>
      </c>
      <c r="BH113" s="122">
        <v>393.817627627901</v>
      </c>
      <c r="BI113" s="122">
        <v>423.13730887110381</v>
      </c>
      <c r="BJ113" s="122">
        <v>385.55719812133435</v>
      </c>
      <c r="BK113" s="122">
        <v>398.2601727129217</v>
      </c>
      <c r="BL113" s="122">
        <v>400.10166004567122</v>
      </c>
      <c r="BM113" s="122">
        <v>589.41804913273518</v>
      </c>
      <c r="BN113" s="122">
        <v>200.55325412784836</v>
      </c>
      <c r="BO113" s="122">
        <v>238.58303595339086</v>
      </c>
      <c r="BP113" s="122">
        <v>489.49551990046928</v>
      </c>
      <c r="BQ113" s="122">
        <v>314.11429925775565</v>
      </c>
      <c r="BR113" s="122">
        <v>317.53153727766102</v>
      </c>
      <c r="BS113" s="122">
        <v>238.78332577390944</v>
      </c>
      <c r="BT113" s="122">
        <v>317.97565878747406</v>
      </c>
      <c r="BU113" s="122">
        <v>278.6348830740107</v>
      </c>
      <c r="BV113" s="122">
        <v>287.65204178049515</v>
      </c>
      <c r="BW113" s="122">
        <v>443.82670811520012</v>
      </c>
      <c r="BX113" s="122">
        <v>323.94579759575129</v>
      </c>
      <c r="BY113" s="122">
        <v>326.54094265931684</v>
      </c>
      <c r="BZ113" s="122">
        <v>269.10574076232888</v>
      </c>
      <c r="CA113" s="122">
        <v>487.65561502660461</v>
      </c>
      <c r="CB113" s="122">
        <v>100.13607906066959</v>
      </c>
      <c r="CC113" s="122"/>
      <c r="CD113" s="122"/>
      <c r="CE113" s="122">
        <v>271.26027245421801</v>
      </c>
      <c r="CF113" s="122">
        <v>126.22756315726248</v>
      </c>
      <c r="CG113" s="122">
        <v>151.58495894272889</v>
      </c>
      <c r="CH113" s="122">
        <v>221.21485228109361</v>
      </c>
      <c r="CI113" s="122">
        <v>256.83710990781447</v>
      </c>
      <c r="CJ113" s="122">
        <v>307.74424679050981</v>
      </c>
      <c r="CK113" s="122">
        <v>433.58373544550568</v>
      </c>
      <c r="CL113" s="122">
        <v>19.678633554475656</v>
      </c>
      <c r="CM113" s="122">
        <v>544.34443299640293</v>
      </c>
      <c r="CN113" s="122">
        <v>402.58030397235456</v>
      </c>
      <c r="CO113" s="122">
        <v>379.17241332520194</v>
      </c>
      <c r="CP113" s="122">
        <v>345.36679830150996</v>
      </c>
      <c r="CQ113" s="122">
        <v>455.56150307179456</v>
      </c>
      <c r="CR113" s="122">
        <v>355.29652306939136</v>
      </c>
      <c r="CS113" s="122">
        <v>632.57091727259012</v>
      </c>
      <c r="CT113" s="122">
        <v>434.94584243987509</v>
      </c>
      <c r="CU113" s="122">
        <v>485.98182441219484</v>
      </c>
      <c r="CV113" s="122">
        <v>445.90838342522756</v>
      </c>
      <c r="CW113" s="122">
        <v>199.08317233630447</v>
      </c>
      <c r="CX113" s="122">
        <v>281.35548621375824</v>
      </c>
      <c r="CY113" s="122">
        <v>531</v>
      </c>
      <c r="CZ113" s="122">
        <v>338.10879082234055</v>
      </c>
      <c r="DA113" s="122">
        <v>295.95352012496994</v>
      </c>
      <c r="DB113" s="122">
        <v>297.40275259798597</v>
      </c>
      <c r="DC113" s="122">
        <v>408.33818636240858</v>
      </c>
      <c r="DD113" s="122">
        <v>408.39591700254311</v>
      </c>
      <c r="DE113" s="122">
        <v>156.33227365886646</v>
      </c>
      <c r="DF113" s="122">
        <v>693.78709818867594</v>
      </c>
      <c r="DG113" s="122">
        <v>171</v>
      </c>
      <c r="DH113" s="122">
        <v>670.44449479286516</v>
      </c>
      <c r="DI113" s="122"/>
      <c r="DJ113" s="122"/>
      <c r="DK113" s="122"/>
      <c r="DL113" s="122"/>
      <c r="DM113" s="122"/>
      <c r="DN113" s="122">
        <v>269.86687121189561</v>
      </c>
      <c r="DO113" s="122">
        <v>547.52766170533903</v>
      </c>
      <c r="DP113" s="122"/>
      <c r="DQ113" s="122">
        <v>283.04744813948116</v>
      </c>
      <c r="DR113" s="122">
        <v>563.99521951371275</v>
      </c>
      <c r="DS113" s="122">
        <v>714.34825942524219</v>
      </c>
      <c r="DT113" s="122">
        <v>232.10763088430633</v>
      </c>
      <c r="DU113" s="122">
        <v>804.32952005221546</v>
      </c>
      <c r="DV113" s="122">
        <v>368.07851364579784</v>
      </c>
      <c r="DW113" s="122">
        <v>214.14926879118829</v>
      </c>
      <c r="DX113" s="122">
        <v>268.84012844692364</v>
      </c>
      <c r="DY113" s="122">
        <v>126.66574303035651</v>
      </c>
      <c r="DZ113" s="122">
        <v>241.21571586911688</v>
      </c>
      <c r="EA113" s="122">
        <v>440.55179333372706</v>
      </c>
      <c r="EB113" s="122">
        <v>550.25593169318574</v>
      </c>
      <c r="EC113" s="122">
        <v>546.79516635900688</v>
      </c>
      <c r="ED113" s="122">
        <v>524.14522250281993</v>
      </c>
      <c r="EE113" s="122">
        <v>691.65988614892365</v>
      </c>
      <c r="EF113" s="122">
        <v>954.92797287947656</v>
      </c>
      <c r="EG113" s="122">
        <v>1145.5084508082423</v>
      </c>
      <c r="EH113" s="122">
        <v>430.64985282101441</v>
      </c>
      <c r="EI113" s="122">
        <v>682.41011386365903</v>
      </c>
      <c r="EJ113" s="122">
        <v>462.69576448086923</v>
      </c>
      <c r="EK113" s="122">
        <v>1657.3997594421685</v>
      </c>
      <c r="EL113" s="122">
        <v>1207.3129498080955</v>
      </c>
      <c r="EM113" s="122">
        <v>114.50265336044572</v>
      </c>
      <c r="FD113">
        <v>37.958914296529741</v>
      </c>
      <c r="FF113">
        <v>0</v>
      </c>
      <c r="FN113">
        <v>0</v>
      </c>
    </row>
    <row r="114" spans="1:182" x14ac:dyDescent="0.35">
      <c r="A114" s="80">
        <f>Bonding!A114</f>
        <v>804</v>
      </c>
      <c r="AE114" s="122">
        <v>488.02168135234547</v>
      </c>
      <c r="AF114" s="122">
        <v>-501.45091321463354</v>
      </c>
      <c r="AG114" s="122"/>
      <c r="AH114" s="122">
        <v>497.18152552124673</v>
      </c>
      <c r="AI114" s="122">
        <v>639.7559719405441</v>
      </c>
      <c r="AJ114" s="122">
        <v>428.80711380259214</v>
      </c>
      <c r="AK114" s="122">
        <v>533.84747980746204</v>
      </c>
      <c r="AL114" s="122"/>
      <c r="AM114" s="122"/>
      <c r="AN114" s="122"/>
      <c r="AO114" s="122">
        <v>634.78060570863533</v>
      </c>
      <c r="AP114" s="122">
        <v>668.22915052017186</v>
      </c>
      <c r="AQ114" s="122">
        <v>648.9878538507644</v>
      </c>
      <c r="AR114" s="122">
        <v>542.3870566349068</v>
      </c>
      <c r="AS114" s="122"/>
      <c r="AT114" s="122"/>
      <c r="AU114" s="122">
        <v>445.69546306351793</v>
      </c>
      <c r="AV114" s="122">
        <v>474.54747335326226</v>
      </c>
      <c r="AW114" s="122">
        <v>556.08592626909638</v>
      </c>
      <c r="AX114" s="122">
        <v>700.93647549138325</v>
      </c>
      <c r="AY114" s="122">
        <v>485.92667693751196</v>
      </c>
      <c r="AZ114" s="122">
        <v>657.29349939127349</v>
      </c>
      <c r="BA114" s="122">
        <v>776.40102550945301</v>
      </c>
      <c r="BB114" s="122">
        <v>726.65552630127968</v>
      </c>
      <c r="BC114" s="122">
        <v>585.86206965428232</v>
      </c>
      <c r="BD114" s="122">
        <v>694.01913071669367</v>
      </c>
      <c r="BE114" s="122">
        <v>431.91344187651504</v>
      </c>
      <c r="BF114" s="122">
        <v>479.19485912311478</v>
      </c>
      <c r="BG114" s="122">
        <v>481.11567528603672</v>
      </c>
      <c r="BH114" s="122">
        <v>537.44481378033686</v>
      </c>
      <c r="BI114" s="122">
        <v>748.30182223466284</v>
      </c>
      <c r="BJ114" s="122">
        <v>733.98595416953833</v>
      </c>
      <c r="BK114" s="122">
        <v>540.50885642904154</v>
      </c>
      <c r="BL114" s="122">
        <v>430.34727343253167</v>
      </c>
      <c r="BM114" s="122">
        <v>540.58096737922824</v>
      </c>
      <c r="BN114" s="122">
        <v>558.72048137832462</v>
      </c>
      <c r="BO114" s="122">
        <v>522.48516404827694</v>
      </c>
      <c r="BP114" s="122">
        <v>671.19610167776705</v>
      </c>
      <c r="BQ114" s="122">
        <v>456.45715290115999</v>
      </c>
      <c r="BR114" s="122">
        <v>451.31333815433737</v>
      </c>
      <c r="BS114" s="122">
        <v>338.81953271410623</v>
      </c>
      <c r="BT114" s="122">
        <v>473.25223507281953</v>
      </c>
      <c r="BU114" s="122">
        <v>568.29900747615477</v>
      </c>
      <c r="BV114" s="122">
        <v>447.94236489522507</v>
      </c>
      <c r="BW114" s="122">
        <v>844.1411453229673</v>
      </c>
      <c r="BX114" s="122">
        <v>308.78627746483392</v>
      </c>
      <c r="BY114" s="122">
        <v>329.63243160671414</v>
      </c>
      <c r="BZ114" s="122">
        <v>65.718278954686284</v>
      </c>
      <c r="CA114" s="122">
        <v>1130.1286992709254</v>
      </c>
      <c r="CB114" s="122">
        <v>0</v>
      </c>
      <c r="CC114" s="122"/>
      <c r="CD114" s="122"/>
      <c r="CE114" s="122">
        <v>459.50971689889354</v>
      </c>
      <c r="CF114" s="122">
        <v>289.22629107653324</v>
      </c>
      <c r="CG114" s="122">
        <v>603.96482660917377</v>
      </c>
      <c r="CH114" s="122">
        <v>465.96239612207728</v>
      </c>
      <c r="CI114" s="122">
        <v>549.71925522121967</v>
      </c>
      <c r="CJ114" s="122">
        <v>505.58488782120509</v>
      </c>
      <c r="CK114" s="122">
        <v>521.25526118736764</v>
      </c>
      <c r="CL114" s="122">
        <v>161.76472794610604</v>
      </c>
      <c r="CM114" s="122">
        <v>739.52636147878991</v>
      </c>
      <c r="CN114" s="122">
        <v>639.46620961778694</v>
      </c>
      <c r="CO114" s="122">
        <v>495.02489636344399</v>
      </c>
      <c r="CP114" s="122">
        <v>640.95848510766371</v>
      </c>
      <c r="CQ114" s="122">
        <v>749.88686039064476</v>
      </c>
      <c r="CR114" s="122">
        <v>363.71103072722809</v>
      </c>
      <c r="CS114" s="122">
        <v>929.09804233905015</v>
      </c>
      <c r="CT114" s="122">
        <v>730.56909357472512</v>
      </c>
      <c r="CU114" s="122">
        <v>684.33666845180028</v>
      </c>
      <c r="CV114" s="122">
        <v>322.18996929140621</v>
      </c>
      <c r="CW114" s="122">
        <v>180.52045981643519</v>
      </c>
      <c r="CX114" s="122">
        <v>447.46950620873832</v>
      </c>
      <c r="CY114" s="122">
        <v>900</v>
      </c>
      <c r="CZ114" s="122">
        <v>624.49516020969907</v>
      </c>
      <c r="DA114" s="122">
        <v>592.33519983726444</v>
      </c>
      <c r="DB114" s="122">
        <v>541.95077792226471</v>
      </c>
      <c r="DC114" s="122">
        <v>602.50707627719362</v>
      </c>
      <c r="DD114" s="122">
        <v>651.36363250338104</v>
      </c>
      <c r="DE114" s="122">
        <v>483.16528185806249</v>
      </c>
      <c r="DF114" s="122">
        <v>651.77618848239547</v>
      </c>
      <c r="DG114" s="122">
        <v>207</v>
      </c>
      <c r="DH114" s="122">
        <v>690.3912787933715</v>
      </c>
      <c r="DI114" s="122"/>
      <c r="DJ114" s="122"/>
      <c r="DK114" s="122"/>
      <c r="DL114" s="122"/>
      <c r="DM114" s="122"/>
      <c r="DN114" s="122">
        <v>457.83863615777886</v>
      </c>
      <c r="DO114" s="122">
        <v>722.09368855495131</v>
      </c>
      <c r="DP114" s="122"/>
      <c r="DQ114" s="122">
        <v>25.010403648810993</v>
      </c>
      <c r="DR114" s="122">
        <v>565.04560139912496</v>
      </c>
      <c r="DS114" s="122">
        <v>46.294839179350021</v>
      </c>
      <c r="DT114" s="122">
        <v>837.37658286770602</v>
      </c>
      <c r="DU114" s="122">
        <v>0</v>
      </c>
      <c r="DV114" s="122">
        <v>273.37416615005958</v>
      </c>
      <c r="DW114" s="122">
        <v>959.87618223465677</v>
      </c>
      <c r="DX114" s="122">
        <v>2111.7436190558892</v>
      </c>
      <c r="DY114" s="122">
        <v>1593.6612756389252</v>
      </c>
      <c r="DZ114" s="122">
        <v>440.59284068176652</v>
      </c>
      <c r="EA114" s="122">
        <v>956.01125682241627</v>
      </c>
      <c r="EB114" s="122">
        <v>0</v>
      </c>
      <c r="EC114" s="122">
        <v>0</v>
      </c>
      <c r="ED114" s="122">
        <v>0</v>
      </c>
      <c r="EE114" s="122">
        <v>403.36582981916183</v>
      </c>
      <c r="EF114" s="122">
        <v>476.57927593333289</v>
      </c>
      <c r="EG114" s="122">
        <v>742.94204187712432</v>
      </c>
      <c r="EH114" s="122">
        <v>480.73496273909774</v>
      </c>
      <c r="EI114" s="122">
        <v>911.61225957560873</v>
      </c>
      <c r="EJ114" s="122">
        <v>511.77060991108289</v>
      </c>
      <c r="EK114" s="122">
        <v>710.50715989611103</v>
      </c>
      <c r="EL114" s="122">
        <v>435.36157621228915</v>
      </c>
      <c r="EM114" s="122">
        <v>418.12721543873232</v>
      </c>
      <c r="FD114">
        <v>193.09616406354678</v>
      </c>
      <c r="FF114">
        <v>142.90881362815745</v>
      </c>
      <c r="FN114">
        <v>0</v>
      </c>
    </row>
    <row r="116" spans="1:182" x14ac:dyDescent="0.35">
      <c r="A116" s="127" t="s">
        <v>234</v>
      </c>
      <c r="B116" s="127">
        <f>SUM(B2:B114)</f>
        <v>0</v>
      </c>
      <c r="C116" s="127">
        <f t="shared" ref="C116:BN116" si="3">SUM(C2:C114)</f>
        <v>0</v>
      </c>
      <c r="D116" s="127">
        <f t="shared" si="3"/>
        <v>0</v>
      </c>
      <c r="E116" s="127">
        <f t="shared" si="3"/>
        <v>0</v>
      </c>
      <c r="F116" s="127">
        <f t="shared" si="3"/>
        <v>0</v>
      </c>
      <c r="G116" s="127">
        <f t="shared" si="3"/>
        <v>0</v>
      </c>
      <c r="H116" s="127">
        <f t="shared" si="3"/>
        <v>0</v>
      </c>
      <c r="I116" s="127">
        <f t="shared" si="3"/>
        <v>0</v>
      </c>
      <c r="J116" s="127">
        <f t="shared" si="3"/>
        <v>0</v>
      </c>
      <c r="K116" s="127">
        <f t="shared" si="3"/>
        <v>0</v>
      </c>
      <c r="L116" s="127">
        <f t="shared" si="3"/>
        <v>0</v>
      </c>
      <c r="M116" s="127">
        <f t="shared" si="3"/>
        <v>0</v>
      </c>
      <c r="N116" s="127">
        <f t="shared" si="3"/>
        <v>0</v>
      </c>
      <c r="O116" s="127">
        <f t="shared" si="3"/>
        <v>0</v>
      </c>
      <c r="P116" s="127">
        <f t="shared" si="3"/>
        <v>0</v>
      </c>
      <c r="Q116" s="127">
        <f t="shared" si="3"/>
        <v>0</v>
      </c>
      <c r="R116" s="127">
        <f t="shared" si="3"/>
        <v>0</v>
      </c>
      <c r="S116" s="127">
        <f t="shared" si="3"/>
        <v>0</v>
      </c>
      <c r="T116" s="127">
        <f t="shared" si="3"/>
        <v>0</v>
      </c>
      <c r="U116" s="127">
        <f t="shared" si="3"/>
        <v>0</v>
      </c>
      <c r="V116" s="127">
        <f t="shared" si="3"/>
        <v>0</v>
      </c>
      <c r="W116" s="127">
        <f t="shared" si="3"/>
        <v>0</v>
      </c>
      <c r="X116" s="127">
        <f t="shared" si="3"/>
        <v>0</v>
      </c>
      <c r="Y116" s="127">
        <f t="shared" si="3"/>
        <v>0</v>
      </c>
      <c r="Z116" s="127">
        <f t="shared" si="3"/>
        <v>0</v>
      </c>
      <c r="AA116" s="127">
        <f t="shared" si="3"/>
        <v>0</v>
      </c>
      <c r="AB116" s="127">
        <f t="shared" si="3"/>
        <v>0</v>
      </c>
      <c r="AC116" s="127">
        <f t="shared" si="3"/>
        <v>0</v>
      </c>
      <c r="AD116" s="127">
        <f t="shared" si="3"/>
        <v>0</v>
      </c>
      <c r="AE116" s="127">
        <f t="shared" si="3"/>
        <v>137735.91169567569</v>
      </c>
      <c r="AF116" s="127">
        <f t="shared" si="3"/>
        <v>111777.56064417654</v>
      </c>
      <c r="AG116" s="127">
        <f t="shared" si="3"/>
        <v>0</v>
      </c>
      <c r="AH116" s="127">
        <f t="shared" si="3"/>
        <v>63159.233958739147</v>
      </c>
      <c r="AI116" s="127">
        <f t="shared" si="3"/>
        <v>90509.362019644148</v>
      </c>
      <c r="AJ116" s="127">
        <f t="shared" si="3"/>
        <v>73027.552685192248</v>
      </c>
      <c r="AK116" s="127">
        <f t="shared" si="3"/>
        <v>74929.863459842716</v>
      </c>
      <c r="AL116" s="127">
        <f t="shared" si="3"/>
        <v>0</v>
      </c>
      <c r="AM116" s="127">
        <f t="shared" si="3"/>
        <v>0</v>
      </c>
      <c r="AN116" s="127">
        <f t="shared" si="3"/>
        <v>0</v>
      </c>
      <c r="AO116" s="127">
        <f t="shared" si="3"/>
        <v>87195.260913378894</v>
      </c>
      <c r="AP116" s="127">
        <f t="shared" si="3"/>
        <v>107331.64113569881</v>
      </c>
      <c r="AQ116" s="127">
        <f t="shared" si="3"/>
        <v>103841.63581446331</v>
      </c>
      <c r="AR116" s="127">
        <f t="shared" si="3"/>
        <v>74557.642929986643</v>
      </c>
      <c r="AS116" s="127">
        <f t="shared" si="3"/>
        <v>0</v>
      </c>
      <c r="AT116" s="127">
        <f t="shared" si="3"/>
        <v>0</v>
      </c>
      <c r="AU116" s="127">
        <f t="shared" si="3"/>
        <v>78089.783965387222</v>
      </c>
      <c r="AV116" s="127">
        <f t="shared" si="3"/>
        <v>80424.53873325212</v>
      </c>
      <c r="AW116" s="127">
        <f t="shared" si="3"/>
        <v>85107.263038537087</v>
      </c>
      <c r="AX116" s="127">
        <f t="shared" si="3"/>
        <v>61228.899083058051</v>
      </c>
      <c r="AY116" s="127">
        <f t="shared" si="3"/>
        <v>82576.494153481341</v>
      </c>
      <c r="AZ116" s="127">
        <f t="shared" si="3"/>
        <v>101500.02641900053</v>
      </c>
      <c r="BA116" s="127">
        <f>SUM(BA2:BA114)</f>
        <v>96820.261862590691</v>
      </c>
      <c r="BB116" s="127">
        <f>SUM(BB2:BB114)</f>
        <v>101311.11682998684</v>
      </c>
      <c r="BC116" s="127">
        <f>SUM(BC2:BC114)</f>
        <v>112112.83447843191</v>
      </c>
      <c r="BD116" s="127">
        <f t="shared" si="3"/>
        <v>77383.28826542254</v>
      </c>
      <c r="BE116" s="127">
        <f>SUM(BE2:BE114)</f>
        <v>78446.620770443478</v>
      </c>
      <c r="BF116" s="127">
        <f>SUM(BF2:BF114)</f>
        <v>87763.895344648074</v>
      </c>
      <c r="BG116" s="127">
        <f t="shared" si="3"/>
        <v>72682.376877677423</v>
      </c>
      <c r="BH116" s="127">
        <f t="shared" si="3"/>
        <v>105510.33841270577</v>
      </c>
      <c r="BI116" s="127">
        <f t="shared" si="3"/>
        <v>74745.545249077331</v>
      </c>
      <c r="BJ116" s="127">
        <f t="shared" si="3"/>
        <v>111065.07224518691</v>
      </c>
      <c r="BK116" s="127">
        <f t="shared" si="3"/>
        <v>86657.602098940828</v>
      </c>
      <c r="BL116" s="127">
        <f t="shared" si="3"/>
        <v>85394.931000402386</v>
      </c>
      <c r="BM116" s="127">
        <f t="shared" si="3"/>
        <v>82077.358893584562</v>
      </c>
      <c r="BN116" s="127">
        <f t="shared" si="3"/>
        <v>98145.479727077734</v>
      </c>
      <c r="BO116" s="127">
        <f t="shared" ref="BO116:DZ116" si="4">SUM(BO2:BO114)</f>
        <v>77321.836570615502</v>
      </c>
      <c r="BP116" s="127">
        <f t="shared" si="4"/>
        <v>100127.74776063237</v>
      </c>
      <c r="BQ116" s="127">
        <f t="shared" si="4"/>
        <v>85702.22651993898</v>
      </c>
      <c r="BR116" s="127">
        <f t="shared" si="4"/>
        <v>87085.2938893268</v>
      </c>
      <c r="BS116" s="127">
        <f t="shared" si="4"/>
        <v>57208.527675300676</v>
      </c>
      <c r="BT116" s="127">
        <f t="shared" si="4"/>
        <v>92410.307992742994</v>
      </c>
      <c r="BU116" s="127">
        <f t="shared" si="4"/>
        <v>100581.04132542535</v>
      </c>
      <c r="BV116" s="127">
        <f t="shared" si="4"/>
        <v>90213.043315983305</v>
      </c>
      <c r="BW116" s="127">
        <f t="shared" si="4"/>
        <v>108951.03484642021</v>
      </c>
      <c r="BX116" s="127">
        <f t="shared" si="4"/>
        <v>93606.629412656752</v>
      </c>
      <c r="BY116" s="127">
        <f t="shared" si="4"/>
        <v>98462.423468143796</v>
      </c>
      <c r="BZ116" s="127">
        <f t="shared" si="4"/>
        <v>56782.251535456155</v>
      </c>
      <c r="CA116" s="127">
        <f t="shared" si="4"/>
        <v>115544.42962007389</v>
      </c>
      <c r="CB116" s="127">
        <f t="shared" si="4"/>
        <v>80066.709407388378</v>
      </c>
      <c r="CC116" s="127">
        <f t="shared" si="4"/>
        <v>0</v>
      </c>
      <c r="CD116" s="127">
        <f t="shared" si="4"/>
        <v>0</v>
      </c>
      <c r="CE116" s="127">
        <f t="shared" si="4"/>
        <v>80952.662497588099</v>
      </c>
      <c r="CF116" s="127">
        <f t="shared" si="4"/>
        <v>81388.417811918131</v>
      </c>
      <c r="CG116" s="127">
        <f t="shared" si="4"/>
        <v>91688.909920626305</v>
      </c>
      <c r="CH116" s="127">
        <f t="shared" si="4"/>
        <v>82383.685027392436</v>
      </c>
      <c r="CI116" s="127">
        <f t="shared" si="4"/>
        <v>74246.260668737828</v>
      </c>
      <c r="CJ116" s="127">
        <f t="shared" si="4"/>
        <v>79181.286540551009</v>
      </c>
      <c r="CK116" s="127">
        <f t="shared" si="4"/>
        <v>85139.77023507675</v>
      </c>
      <c r="CL116" s="127">
        <f t="shared" si="4"/>
        <v>13874.004573648659</v>
      </c>
      <c r="CM116" s="127">
        <f t="shared" si="4"/>
        <v>118832.07881419681</v>
      </c>
      <c r="CN116" s="127">
        <f t="shared" si="4"/>
        <v>89978.046648419928</v>
      </c>
      <c r="CO116" s="127">
        <f t="shared" si="4"/>
        <v>86805.910898123519</v>
      </c>
      <c r="CP116" s="127">
        <f t="shared" si="4"/>
        <v>81634.427714570149</v>
      </c>
      <c r="CQ116" s="127">
        <f t="shared" si="4"/>
        <v>86471.646453704845</v>
      </c>
      <c r="CR116" s="127">
        <f t="shared" si="4"/>
        <v>80694.775442614904</v>
      </c>
      <c r="CS116" s="127">
        <f t="shared" si="4"/>
        <v>93056.787252769514</v>
      </c>
      <c r="CT116" s="127">
        <f t="shared" si="4"/>
        <v>92480.500153304631</v>
      </c>
      <c r="CU116" s="127">
        <f t="shared" si="4"/>
        <v>96666.551595192475</v>
      </c>
      <c r="CV116" s="127">
        <f t="shared" si="4"/>
        <v>95787.200062053031</v>
      </c>
      <c r="CW116" s="127">
        <f t="shared" si="4"/>
        <v>66602.650141071848</v>
      </c>
      <c r="CX116" s="127">
        <f t="shared" si="4"/>
        <v>96032.395065553559</v>
      </c>
      <c r="CY116" s="127">
        <f t="shared" si="4"/>
        <v>101577.34574089834</v>
      </c>
      <c r="CZ116" s="127">
        <f t="shared" si="4"/>
        <v>97365.460853906974</v>
      </c>
      <c r="DA116" s="127">
        <f t="shared" si="4"/>
        <v>98999.235765693156</v>
      </c>
      <c r="DB116" s="127">
        <f t="shared" si="4"/>
        <v>90328.109422723064</v>
      </c>
      <c r="DC116" s="127">
        <f t="shared" si="4"/>
        <v>103656.58635258515</v>
      </c>
      <c r="DD116" s="127">
        <f t="shared" si="4"/>
        <v>113077.39548703172</v>
      </c>
      <c r="DE116" s="127">
        <f t="shared" si="4"/>
        <v>96158.414837600139</v>
      </c>
      <c r="DF116" s="127">
        <f t="shared" si="4"/>
        <v>95272.078253844389</v>
      </c>
      <c r="DG116" s="127">
        <f t="shared" si="4"/>
        <v>89883</v>
      </c>
      <c r="DH116" s="127">
        <f t="shared" si="4"/>
        <v>133443.30971708597</v>
      </c>
      <c r="DI116" s="127">
        <f t="shared" si="4"/>
        <v>0</v>
      </c>
      <c r="DJ116" s="127">
        <f t="shared" si="4"/>
        <v>0</v>
      </c>
      <c r="DK116" s="127">
        <f t="shared" si="4"/>
        <v>0</v>
      </c>
      <c r="DL116" s="127">
        <f t="shared" si="4"/>
        <v>0</v>
      </c>
      <c r="DM116" s="127">
        <f t="shared" si="4"/>
        <v>0</v>
      </c>
      <c r="DN116" s="127">
        <f t="shared" si="4"/>
        <v>107538.64767823787</v>
      </c>
      <c r="DO116" s="127">
        <f t="shared" si="4"/>
        <v>115716.73602022497</v>
      </c>
      <c r="DP116" s="127">
        <f t="shared" si="4"/>
        <v>0</v>
      </c>
      <c r="DQ116" s="127">
        <f t="shared" si="4"/>
        <v>97965.516236429525</v>
      </c>
      <c r="DR116" s="127">
        <f t="shared" si="4"/>
        <v>56926.515397750576</v>
      </c>
      <c r="DS116" s="127">
        <f t="shared" si="4"/>
        <v>54986.197843477516</v>
      </c>
      <c r="DT116" s="127">
        <f t="shared" si="4"/>
        <v>85374.629370777868</v>
      </c>
      <c r="DU116" s="127">
        <f t="shared" si="4"/>
        <v>63949.715818929173</v>
      </c>
      <c r="DV116" s="127">
        <f t="shared" si="4"/>
        <v>65346.636087086314</v>
      </c>
      <c r="DW116" s="127">
        <f t="shared" si="4"/>
        <v>102265.10754428749</v>
      </c>
      <c r="DX116" s="127">
        <f t="shared" si="4"/>
        <v>107954.10123436568</v>
      </c>
      <c r="DY116" s="127">
        <f t="shared" si="4"/>
        <v>91388.629647270558</v>
      </c>
      <c r="DZ116" s="127">
        <f t="shared" si="4"/>
        <v>98389.306034971247</v>
      </c>
      <c r="EA116" s="127">
        <f t="shared" ref="EA116:FZ116" si="5">SUM(EA2:EA114)</f>
        <v>87279.515357109718</v>
      </c>
      <c r="EB116" s="127">
        <f t="shared" si="5"/>
        <v>121062.64370299398</v>
      </c>
      <c r="EC116" s="127">
        <f t="shared" si="5"/>
        <v>111024.7948289536</v>
      </c>
      <c r="ED116" s="127">
        <f t="shared" si="5"/>
        <v>84744.28448784785</v>
      </c>
      <c r="EE116" s="127">
        <f t="shared" si="5"/>
        <v>109645.35388995789</v>
      </c>
      <c r="EF116" s="127">
        <f t="shared" si="5"/>
        <v>109849.33835284143</v>
      </c>
      <c r="EG116" s="127">
        <f t="shared" si="5"/>
        <v>149023.06056568859</v>
      </c>
      <c r="EH116" s="127">
        <f t="shared" si="5"/>
        <v>59759.95505634154</v>
      </c>
      <c r="EI116" s="127">
        <f t="shared" si="5"/>
        <v>95627.834663686241</v>
      </c>
      <c r="EJ116" s="127">
        <f t="shared" si="5"/>
        <v>102482.56084429045</v>
      </c>
      <c r="EK116" s="127">
        <f t="shared" si="5"/>
        <v>150180.17914149966</v>
      </c>
      <c r="EL116" s="127">
        <f t="shared" si="5"/>
        <v>103500.47622244809</v>
      </c>
      <c r="EM116" s="127">
        <f t="shared" si="5"/>
        <v>101728.38243469177</v>
      </c>
      <c r="EN116" s="127">
        <f t="shared" si="5"/>
        <v>0</v>
      </c>
      <c r="EO116" s="127">
        <f t="shared" si="5"/>
        <v>0</v>
      </c>
      <c r="EP116" s="127">
        <f t="shared" si="5"/>
        <v>0</v>
      </c>
      <c r="EQ116" s="127">
        <f t="shared" si="5"/>
        <v>0</v>
      </c>
      <c r="ER116" s="127">
        <f t="shared" si="5"/>
        <v>0</v>
      </c>
      <c r="ES116" s="127">
        <f t="shared" si="5"/>
        <v>0</v>
      </c>
      <c r="ET116" s="127">
        <f t="shared" si="5"/>
        <v>0</v>
      </c>
      <c r="EU116" s="127">
        <f t="shared" si="5"/>
        <v>0</v>
      </c>
      <c r="EV116" s="127">
        <f t="shared" si="5"/>
        <v>0</v>
      </c>
      <c r="EW116" s="127">
        <f t="shared" si="5"/>
        <v>0</v>
      </c>
      <c r="EX116" s="127">
        <f t="shared" si="5"/>
        <v>0</v>
      </c>
      <c r="EY116" s="127">
        <f t="shared" si="5"/>
        <v>0</v>
      </c>
      <c r="EZ116" s="127">
        <f t="shared" si="5"/>
        <v>0</v>
      </c>
      <c r="FA116" s="127">
        <f t="shared" si="5"/>
        <v>0</v>
      </c>
      <c r="FB116" s="127">
        <f t="shared" si="5"/>
        <v>0</v>
      </c>
      <c r="FC116" s="127">
        <f t="shared" si="5"/>
        <v>0</v>
      </c>
      <c r="FD116" s="127">
        <f t="shared" si="5"/>
        <v>63900.846646924481</v>
      </c>
      <c r="FE116" s="127" t="e">
        <f>SUM(#REF!)</f>
        <v>#REF!</v>
      </c>
      <c r="FF116" s="127">
        <f>SUM(FF2:FF114)</f>
        <v>54050.869616888565</v>
      </c>
      <c r="FG116" s="127">
        <f t="shared" si="5"/>
        <v>0</v>
      </c>
      <c r="FH116" s="127">
        <f t="shared" si="5"/>
        <v>0</v>
      </c>
      <c r="FI116" s="127">
        <f t="shared" si="5"/>
        <v>0</v>
      </c>
      <c r="FJ116" s="127">
        <f t="shared" si="5"/>
        <v>0</v>
      </c>
      <c r="FK116" s="127">
        <f t="shared" si="5"/>
        <v>0</v>
      </c>
      <c r="FL116" s="127">
        <f t="shared" si="5"/>
        <v>0</v>
      </c>
      <c r="FM116" s="127">
        <f t="shared" si="5"/>
        <v>0</v>
      </c>
      <c r="FN116" s="127">
        <f t="shared" si="5"/>
        <v>0</v>
      </c>
      <c r="FO116" s="127">
        <f t="shared" si="5"/>
        <v>0</v>
      </c>
      <c r="FP116" s="127">
        <f t="shared" si="5"/>
        <v>0</v>
      </c>
      <c r="FQ116" s="127">
        <f t="shared" si="5"/>
        <v>0</v>
      </c>
      <c r="FR116" s="127">
        <f t="shared" si="5"/>
        <v>0</v>
      </c>
      <c r="FS116" s="127">
        <f t="shared" si="5"/>
        <v>0</v>
      </c>
      <c r="FT116" s="127">
        <f t="shared" si="5"/>
        <v>0</v>
      </c>
      <c r="FU116" s="127">
        <f t="shared" si="5"/>
        <v>0</v>
      </c>
      <c r="FV116" s="127">
        <f t="shared" si="5"/>
        <v>0</v>
      </c>
      <c r="FW116" s="127">
        <f t="shared" si="5"/>
        <v>0</v>
      </c>
      <c r="FX116" s="127">
        <f t="shared" si="5"/>
        <v>0</v>
      </c>
      <c r="FY116" s="127">
        <f t="shared" si="5"/>
        <v>0</v>
      </c>
      <c r="FZ116" s="127">
        <f t="shared" si="5"/>
        <v>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26777-3841-4796-B38F-60DBDB006A77}">
  <sheetPr codeName="Sheet6"/>
  <dimension ref="A1:S114"/>
  <sheetViews>
    <sheetView zoomScale="130" zoomScaleNormal="135" workbookViewId="0">
      <selection activeCell="G2" sqref="G2"/>
    </sheetView>
  </sheetViews>
  <sheetFormatPr defaultRowHeight="14.5" x14ac:dyDescent="0.35"/>
  <cols>
    <col min="2" max="2" width="23" bestFit="1" customWidth="1"/>
    <col min="4" max="4" width="17.54296875" bestFit="1" customWidth="1"/>
    <col min="5" max="6" width="16.453125" bestFit="1" customWidth="1"/>
    <col min="7" max="7" width="21" customWidth="1"/>
    <col min="8" max="8" width="19.90625" customWidth="1"/>
    <col min="9" max="9" width="17.54296875" bestFit="1" customWidth="1"/>
    <col min="10" max="10" width="6.453125" bestFit="1" customWidth="1"/>
    <col min="13" max="13" width="20.6328125" bestFit="1" customWidth="1"/>
    <col min="14" max="14" width="15.54296875" bestFit="1" customWidth="1"/>
    <col min="18" max="18" width="12" bestFit="1" customWidth="1"/>
    <col min="22" max="22" width="9.453125" bestFit="1" customWidth="1"/>
  </cols>
  <sheetData>
    <row r="1" spans="1:19" ht="38" customHeight="1" x14ac:dyDescent="0.35">
      <c r="A1" s="128" t="str">
        <f>Centers!B1</f>
        <v>Code</v>
      </c>
      <c r="B1" s="128" t="str">
        <f>Centers!C1</f>
        <v>Center</v>
      </c>
      <c r="C1" s="128" t="s">
        <v>235</v>
      </c>
      <c r="D1" s="138" t="s">
        <v>236</v>
      </c>
      <c r="E1" s="128" t="s">
        <v>237</v>
      </c>
      <c r="F1" s="128" t="s">
        <v>238</v>
      </c>
      <c r="G1" s="139" t="s">
        <v>239</v>
      </c>
      <c r="H1" s="139" t="s">
        <v>240</v>
      </c>
      <c r="L1">
        <v>1</v>
      </c>
      <c r="M1" t="s">
        <v>70</v>
      </c>
      <c r="N1">
        <f>4110228+1332</f>
        <v>4111560</v>
      </c>
      <c r="Q1">
        <v>2</v>
      </c>
      <c r="R1" t="s">
        <v>241</v>
      </c>
      <c r="S1">
        <f>486+144</f>
        <v>630</v>
      </c>
    </row>
    <row r="2" spans="1:19" x14ac:dyDescent="0.35">
      <c r="A2" s="9">
        <f>Centers!B2</f>
        <v>1</v>
      </c>
      <c r="B2" t="str">
        <f>Centers!C2</f>
        <v>GATE</v>
      </c>
      <c r="C2">
        <f>N8</f>
        <v>6501006</v>
      </c>
      <c r="D2" s="65">
        <v>0.42103379536260943</v>
      </c>
      <c r="E2" s="66">
        <f>Report!$C$9*D2</f>
        <v>42103.379536260945</v>
      </c>
      <c r="F2" s="101">
        <f>D2*Report!$AC$6</f>
        <v>41682.34574089833</v>
      </c>
      <c r="G2" s="116">
        <f>E2-(Report!$C$11-Report!$C$10)</f>
        <v>48103.379536260945</v>
      </c>
      <c r="H2" s="116">
        <f>F2-(Report!$AC$8-Report!$AC$7)</f>
        <v>44682.34574089833</v>
      </c>
      <c r="J2" s="122"/>
      <c r="L2">
        <v>26</v>
      </c>
      <c r="M2" t="s">
        <v>219</v>
      </c>
      <c r="N2">
        <v>191322</v>
      </c>
      <c r="Q2">
        <v>702</v>
      </c>
      <c r="R2" t="s">
        <v>242</v>
      </c>
      <c r="S2">
        <v>5769</v>
      </c>
    </row>
    <row r="3" spans="1:19" x14ac:dyDescent="0.35">
      <c r="A3" s="9">
        <f>Centers!B3</f>
        <v>7</v>
      </c>
      <c r="B3" t="str">
        <f>Centers!C3</f>
        <v>BILAULI</v>
      </c>
      <c r="C3">
        <v>76248</v>
      </c>
      <c r="D3" s="65">
        <v>4.9381564682155722E-3</v>
      </c>
      <c r="E3" s="66">
        <f>Report!$C$9*D3</f>
        <v>493.81564682155721</v>
      </c>
      <c r="F3" s="101">
        <f>D3*Report!$AC$6</f>
        <v>488.87749035334167</v>
      </c>
      <c r="G3" s="116">
        <f>E3-E3/SUM($E$3:$E$114)*(Report!$C$13-Report!$C$12)</f>
        <v>476.75711584457775</v>
      </c>
      <c r="H3" s="116">
        <f>F3-F3/SUM($F$3:$F$114)*(Report!$AC$10-Report!$AC$9)</f>
        <v>437.70189742240331</v>
      </c>
      <c r="I3" s="220"/>
      <c r="J3" s="122"/>
      <c r="L3">
        <v>27</v>
      </c>
      <c r="M3" t="s">
        <v>220</v>
      </c>
      <c r="N3">
        <v>481095</v>
      </c>
      <c r="Q3">
        <v>23</v>
      </c>
      <c r="R3" t="s">
        <v>218</v>
      </c>
      <c r="S3">
        <v>10107</v>
      </c>
    </row>
    <row r="4" spans="1:19" x14ac:dyDescent="0.35">
      <c r="A4" s="9">
        <f>Centers!B4</f>
        <v>8</v>
      </c>
      <c r="B4" t="str">
        <f>Centers!C4</f>
        <v>CHAKLAKHIPUR - III N</v>
      </c>
      <c r="C4">
        <v>88137</v>
      </c>
      <c r="D4" s="65">
        <v>5.7081404973129248E-3</v>
      </c>
      <c r="E4" s="66">
        <f>Report!$C$9*D4</f>
        <v>570.81404973129247</v>
      </c>
      <c r="F4" s="101">
        <f>D4*Report!$AC$6</f>
        <v>565.10590923397956</v>
      </c>
      <c r="G4" s="116">
        <f>E4-E4/SUM($E$3:$E$114)*(Report!$C$13-Report!$C$12)</f>
        <v>551.09566046576367</v>
      </c>
      <c r="H4" s="116">
        <f>F4-F4/SUM($F$3:$F$114)*(Report!$AC$10-Report!$AC$9)</f>
        <v>505.95074143739328</v>
      </c>
      <c r="I4" s="220"/>
      <c r="J4" s="122"/>
      <c r="L4">
        <v>36</v>
      </c>
      <c r="M4" t="s">
        <v>221</v>
      </c>
      <c r="N4">
        <v>1049310</v>
      </c>
    </row>
    <row r="5" spans="1:19" x14ac:dyDescent="0.35">
      <c r="A5" s="9">
        <f>Centers!B5</f>
        <v>9</v>
      </c>
      <c r="B5" t="str">
        <f>Centers!C5</f>
        <v>TAPARPURWA</v>
      </c>
      <c r="C5">
        <v>80829</v>
      </c>
      <c r="D5" s="65">
        <v>5.2348422144763993E-3</v>
      </c>
      <c r="E5" s="66">
        <f>Report!$C$9*D5</f>
        <v>523.48422144763992</v>
      </c>
      <c r="F5" s="101">
        <f>D5*Report!$AC$6</f>
        <v>518.24937923316349</v>
      </c>
      <c r="G5" s="116">
        <f>E5-E5/SUM($E$3:$E$114)*(Report!$C$13-Report!$C$12)</f>
        <v>505.40080941928153</v>
      </c>
      <c r="H5" s="116">
        <f>F5-F5/SUM($F$3:$F$114)*(Report!$AC$10-Report!$AC$9)</f>
        <v>463.99914314808831</v>
      </c>
      <c r="I5" s="220"/>
      <c r="J5" s="122"/>
      <c r="L5">
        <v>37</v>
      </c>
      <c r="M5" t="s">
        <v>222</v>
      </c>
      <c r="N5">
        <v>525798</v>
      </c>
    </row>
    <row r="6" spans="1:19" x14ac:dyDescent="0.35">
      <c r="A6" s="9">
        <f>Centers!B6</f>
        <v>11</v>
      </c>
      <c r="B6" t="str">
        <f>Centers!C6</f>
        <v>AMETHI-I</v>
      </c>
      <c r="C6">
        <f>87147+216</f>
        <v>87363</v>
      </c>
      <c r="D6" s="65">
        <v>5.6580128466676774E-3</v>
      </c>
      <c r="E6" s="66">
        <f>Report!$C$9*D6</f>
        <v>565.80128466676774</v>
      </c>
      <c r="F6" s="101">
        <f>D6*Report!$AC$6</f>
        <v>560.14327182010004</v>
      </c>
      <c r="G6" s="116">
        <f>E6-E6/SUM($E$3:$E$114)*(Report!$C$13-Report!$C$12)</f>
        <v>546.25605801502797</v>
      </c>
      <c r="H6" s="116">
        <f>F6-F6/SUM($F$3:$F$114)*(Report!$AC$10-Report!$AC$9)</f>
        <v>501.50759186488068</v>
      </c>
      <c r="I6" s="220"/>
      <c r="J6" s="122"/>
      <c r="L6">
        <v>38</v>
      </c>
      <c r="M6" t="s">
        <v>223</v>
      </c>
      <c r="N6">
        <v>65025</v>
      </c>
    </row>
    <row r="7" spans="1:19" x14ac:dyDescent="0.35">
      <c r="A7" s="9">
        <f>Centers!B7</f>
        <v>12</v>
      </c>
      <c r="B7" t="str">
        <f>Centers!C7</f>
        <v>BASANTAPUR/DHAURAHRA</v>
      </c>
      <c r="C7">
        <v>184959</v>
      </c>
      <c r="D7" s="65">
        <v>1.1978759865238223E-2</v>
      </c>
      <c r="E7" s="66">
        <f>Report!$C$9*D7</f>
        <v>1197.8759865238223</v>
      </c>
      <c r="F7" s="101">
        <f>D7*Report!$AC$6</f>
        <v>1185.897226658584</v>
      </c>
      <c r="G7" s="116">
        <f>E7-E7/SUM($E$3:$E$114)*(Report!$C$13-Report!$C$12)</f>
        <v>1156.4961623845513</v>
      </c>
      <c r="H7" s="116">
        <f>F7-F7/SUM($F$3:$F$114)*(Report!$AC$10-Report!$AC$9)</f>
        <v>1061.7577542407707</v>
      </c>
      <c r="I7" s="220"/>
      <c r="J7" s="122"/>
      <c r="L7">
        <v>135</v>
      </c>
      <c r="M7" t="s">
        <v>225</v>
      </c>
      <c r="N7">
        <f>2502+74394</f>
        <v>76896</v>
      </c>
    </row>
    <row r="8" spans="1:19" x14ac:dyDescent="0.35">
      <c r="A8" s="9">
        <f>Centers!B8</f>
        <v>13</v>
      </c>
      <c r="B8" t="str">
        <f>Centers!C8</f>
        <v>SISAIYA -I</v>
      </c>
      <c r="C8">
        <v>116487</v>
      </c>
      <c r="D8" s="65">
        <v>7.544211422109791E-3</v>
      </c>
      <c r="E8" s="66">
        <f>Report!$C$9*D8</f>
        <v>754.42114221097916</v>
      </c>
      <c r="F8" s="101">
        <f>D8*Report!$AC$6</f>
        <v>746.87693078886934</v>
      </c>
      <c r="G8" s="116">
        <f>E8-E8/SUM($E$3:$E$114)*(Report!$C$13-Report!$C$12)</f>
        <v>728.3601688357378</v>
      </c>
      <c r="H8" s="116">
        <f>F8-F8/SUM($F$3:$F$114)*(Report!$AC$10-Report!$AC$9)</f>
        <v>668.69401066314526</v>
      </c>
      <c r="I8" s="220"/>
      <c r="J8" s="122"/>
      <c r="N8">
        <f>SUM(N1:N7)</f>
        <v>6501006</v>
      </c>
    </row>
    <row r="9" spans="1:19" x14ac:dyDescent="0.35">
      <c r="A9" s="9">
        <f>Centers!B9</f>
        <v>14</v>
      </c>
      <c r="B9" t="str">
        <f>Centers!C9</f>
        <v>BEHNANPURWA</v>
      </c>
      <c r="C9">
        <v>88497</v>
      </c>
      <c r="D9" s="65">
        <v>5.7314556836595516E-3</v>
      </c>
      <c r="E9" s="66">
        <f>Report!$C$9*D9</f>
        <v>573.14556836595511</v>
      </c>
      <c r="F9" s="101">
        <f>D9*Report!$AC$6</f>
        <v>567.41411268229558</v>
      </c>
      <c r="G9" s="116">
        <f>E9-E9/SUM($E$3:$E$114)*(Report!$C$13-Report!$C$12)</f>
        <v>553.34663834982689</v>
      </c>
      <c r="H9" s="116">
        <f>F9-F9/SUM($F$3:$F$114)*(Report!$AC$10-Report!$AC$9)</f>
        <v>508.01732263391074</v>
      </c>
      <c r="I9" s="220"/>
      <c r="J9" s="122"/>
    </row>
    <row r="10" spans="1:19" x14ac:dyDescent="0.35">
      <c r="A10" s="9">
        <f>Centers!B10</f>
        <v>15</v>
      </c>
      <c r="B10" t="str">
        <f>Centers!C10</f>
        <v>ISSANAGAR - I</v>
      </c>
      <c r="C10">
        <v>178371</v>
      </c>
      <c r="D10" s="65">
        <v>1.1552091955094951E-2</v>
      </c>
      <c r="E10" s="66">
        <f>Report!$C$9*D10</f>
        <v>1155.2091955094952</v>
      </c>
      <c r="F10" s="101">
        <f>D10*Report!$AC$6</f>
        <v>1143.6571035544002</v>
      </c>
      <c r="G10" s="116">
        <f>E10-E10/SUM($E$3:$E$114)*(Report!$C$13-Report!$C$12)</f>
        <v>1115.3032671061956</v>
      </c>
      <c r="H10" s="116">
        <f>F10-F10/SUM($F$3:$F$114)*(Report!$AC$10-Report!$AC$9)</f>
        <v>1023.939318344501</v>
      </c>
      <c r="I10" s="220"/>
      <c r="J10" s="122"/>
      <c r="L10" s="9">
        <f>Centers!B121</f>
        <v>127</v>
      </c>
      <c r="M10" t="str">
        <f>Centers!C121</f>
        <v>NAINIHA II</v>
      </c>
      <c r="N10" t="s">
        <v>243</v>
      </c>
    </row>
    <row r="11" spans="1:19" x14ac:dyDescent="0.35">
      <c r="A11" s="9">
        <f>Centers!B11</f>
        <v>16</v>
      </c>
      <c r="B11" t="str">
        <f>Centers!C11</f>
        <v>KATAULI</v>
      </c>
      <c r="C11">
        <v>71370</v>
      </c>
      <c r="D11" s="65">
        <v>4.6222356932187781E-3</v>
      </c>
      <c r="E11" s="66">
        <f>Report!$C$9*D11</f>
        <v>462.22356932187779</v>
      </c>
      <c r="F11" s="101">
        <f>D11*Report!$AC$6</f>
        <v>457.60133362865901</v>
      </c>
      <c r="G11" s="116">
        <f>E11-E11/SUM($E$3:$E$114)*(Report!$C$13-Report!$C$12)</f>
        <v>446.25636551552191</v>
      </c>
      <c r="H11" s="116">
        <f>F11-F11/SUM($F$3:$F$114)*(Report!$AC$10-Report!$AC$9)</f>
        <v>409.69972220959136</v>
      </c>
      <c r="I11" s="220"/>
      <c r="J11" s="122"/>
      <c r="L11" s="9">
        <v>247</v>
      </c>
      <c r="M11" s="1" t="s">
        <v>149</v>
      </c>
      <c r="N11" t="s">
        <v>244</v>
      </c>
    </row>
    <row r="12" spans="1:19" x14ac:dyDescent="0.35">
      <c r="A12" s="9">
        <f>Centers!B12</f>
        <v>17</v>
      </c>
      <c r="B12" t="str">
        <f>Centers!C12</f>
        <v>SEMARIA- I</v>
      </c>
      <c r="C12">
        <v>107379</v>
      </c>
      <c r="D12" s="65">
        <v>6.9543372075401315E-3</v>
      </c>
      <c r="E12" s="66">
        <f>Report!$C$9*D12</f>
        <v>695.43372075401317</v>
      </c>
      <c r="F12" s="101">
        <f>D12*Report!$AC$6</f>
        <v>688.47938354647306</v>
      </c>
      <c r="G12" s="116">
        <f>E12-E12/SUM($E$3:$E$114)*(Report!$C$13-Report!$C$12)</f>
        <v>671.41042836893985</v>
      </c>
      <c r="H12" s="116">
        <f>F12-F12/SUM($F$3:$F$114)*(Report!$AC$10-Report!$AC$9)</f>
        <v>616.40950639125288</v>
      </c>
      <c r="I12" s="220"/>
      <c r="J12" s="122"/>
    </row>
    <row r="13" spans="1:19" x14ac:dyDescent="0.35">
      <c r="A13" s="9">
        <f>Centers!B13</f>
        <v>18</v>
      </c>
      <c r="B13" t="str">
        <f>Centers!C13</f>
        <v>KIRATIPURVA -IV</v>
      </c>
      <c r="C13">
        <v>95814</v>
      </c>
      <c r="D13" s="65">
        <v>6.2053368461547432E-3</v>
      </c>
      <c r="E13" s="66">
        <f>Report!$C$9*D13</f>
        <v>620.53368461547427</v>
      </c>
      <c r="F13" s="101">
        <f>D13*Report!$AC$6</f>
        <v>614.32834776931952</v>
      </c>
      <c r="G13" s="116">
        <f>E13-E13/SUM($E$3:$E$114)*(Report!$C$13-Report!$C$12)</f>
        <v>599.09776384341069</v>
      </c>
      <c r="H13" s="116">
        <f>F13-F13/SUM($F$3:$F$114)*(Report!$AC$10-Report!$AC$9)</f>
        <v>550.02058545312855</v>
      </c>
      <c r="I13" s="220"/>
      <c r="J13" s="122"/>
    </row>
    <row r="14" spans="1:19" x14ac:dyDescent="0.35">
      <c r="A14" s="9">
        <f>Centers!B14</f>
        <v>19</v>
      </c>
      <c r="B14" t="str">
        <f>Centers!C14</f>
        <v>HAUKANA MATERA</v>
      </c>
      <c r="C14">
        <v>41688</v>
      </c>
      <c r="D14" s="65">
        <v>2.6998985789393921E-3</v>
      </c>
      <c r="E14" s="66">
        <f>Report!$C$9*D14</f>
        <v>269.98985789393919</v>
      </c>
      <c r="F14" s="101">
        <f>D14*Report!$AC$6</f>
        <v>267.28995931499981</v>
      </c>
      <c r="G14" s="116">
        <f>E14-E14/SUM($E$3:$E$114)*(Report!$C$13-Report!$C$12)</f>
        <v>260.66323897451417</v>
      </c>
      <c r="H14" s="116">
        <f>F14-F14/SUM($F$3:$F$114)*(Report!$AC$10-Report!$AC$9)</f>
        <v>239.31010255672473</v>
      </c>
      <c r="I14" s="220"/>
      <c r="J14" s="122"/>
    </row>
    <row r="15" spans="1:19" x14ac:dyDescent="0.35">
      <c r="A15" s="9">
        <f>Centers!B15</f>
        <v>20</v>
      </c>
      <c r="B15" t="str">
        <f>Centers!C15</f>
        <v>LAUKAHI</v>
      </c>
      <c r="C15">
        <v>134739</v>
      </c>
      <c r="D15" s="65">
        <v>8.7262913698837735E-3</v>
      </c>
      <c r="E15" s="66">
        <f>Report!$C$9*D15</f>
        <v>872.62913698837735</v>
      </c>
      <c r="F15" s="101">
        <f>D15*Report!$AC$6</f>
        <v>863.90284561849353</v>
      </c>
      <c r="G15" s="116">
        <f>E15-E15/SUM($E$3:$E$114)*(Report!$C$13-Report!$C$12)</f>
        <v>842.48474755774009</v>
      </c>
      <c r="H15" s="116">
        <f>F15-F15/SUM($F$3:$F$114)*(Report!$AC$10-Report!$AC$9)</f>
        <v>773.46967732658163</v>
      </c>
      <c r="I15" s="220"/>
      <c r="J15" s="122"/>
    </row>
    <row r="16" spans="1:19" x14ac:dyDescent="0.35">
      <c r="A16" s="9">
        <f>Centers!B16</f>
        <v>21</v>
      </c>
      <c r="B16" t="str">
        <f>Centers!C16</f>
        <v>CHAKLAKHIPUR- I</v>
      </c>
      <c r="C16">
        <v>176490</v>
      </c>
      <c r="D16" s="65">
        <v>1.1430270106433826E-2</v>
      </c>
      <c r="E16" s="66">
        <f>Report!$C$9*D16</f>
        <v>1143.0270106433827</v>
      </c>
      <c r="F16" s="101">
        <f>D16*Report!$AC$6</f>
        <v>1131.5967405369488</v>
      </c>
      <c r="G16" s="116">
        <f>E16-E16/SUM($E$3:$E$114)*(Report!$C$13-Report!$C$12)</f>
        <v>1103.5419076619655</v>
      </c>
      <c r="H16" s="116">
        <f>F16-F16/SUM($F$3:$F$114)*(Report!$AC$10-Report!$AC$9)</f>
        <v>1013.141431592697</v>
      </c>
      <c r="I16" s="220"/>
      <c r="J16" s="122"/>
    </row>
    <row r="17" spans="1:10" x14ac:dyDescent="0.35">
      <c r="A17" s="9">
        <f>Centers!B17</f>
        <v>22</v>
      </c>
      <c r="B17" t="str">
        <f>Centers!C17</f>
        <v>MARSANDA -I</v>
      </c>
      <c r="C17">
        <v>117036</v>
      </c>
      <c r="D17" s="65">
        <v>7.5797670812883973E-3</v>
      </c>
      <c r="E17" s="66">
        <f>Report!$C$9*D17</f>
        <v>757.97670812883973</v>
      </c>
      <c r="F17" s="101">
        <f>D17*Report!$AC$6</f>
        <v>750.39694104755131</v>
      </c>
      <c r="G17" s="116">
        <f>E17-E17/SUM($E$3:$E$114)*(Report!$C$13-Report!$C$12)</f>
        <v>731.79291010893405</v>
      </c>
      <c r="H17" s="116">
        <f>F17-F17/SUM($F$3:$F$114)*(Report!$AC$10-Report!$AC$9)</f>
        <v>671.84554698783438</v>
      </c>
      <c r="I17" s="220"/>
      <c r="J17" s="122"/>
    </row>
    <row r="18" spans="1:10" x14ac:dyDescent="0.35">
      <c r="A18" s="9">
        <f>Centers!B18</f>
        <v>24</v>
      </c>
      <c r="B18" t="str">
        <f>Centers!C18</f>
        <v>ADHAMALPUR</v>
      </c>
      <c r="C18">
        <v>54819</v>
      </c>
      <c r="D18" s="65">
        <v>3.5503200009326073E-3</v>
      </c>
      <c r="E18" s="66">
        <f>Report!$C$9*D18</f>
        <v>355.03200009326071</v>
      </c>
      <c r="F18" s="101">
        <f>D18*Report!$AC$6</f>
        <v>351.48168009232813</v>
      </c>
      <c r="G18" s="116">
        <f>E18-E18/SUM($E$3:$E$114)*(Report!$C$13-Report!$C$12)</f>
        <v>342.76765729571804</v>
      </c>
      <c r="H18" s="116">
        <f>F18-F18/SUM($F$3:$F$114)*(Report!$AC$10-Report!$AC$9)</f>
        <v>314.68865169970002</v>
      </c>
      <c r="I18" s="220"/>
      <c r="J18" s="122"/>
    </row>
    <row r="19" spans="1:10" x14ac:dyDescent="0.35">
      <c r="A19" s="9">
        <f>Centers!B21</f>
        <v>28</v>
      </c>
      <c r="B19" t="str">
        <f>Centers!C21</f>
        <v>SHAHPUR</v>
      </c>
      <c r="C19">
        <f>72+84897</f>
        <v>84969</v>
      </c>
      <c r="D19" s="65">
        <v>5.5029668574626085E-3</v>
      </c>
      <c r="E19" s="66">
        <f>Report!$C$9*D19</f>
        <v>550.29668574626089</v>
      </c>
      <c r="F19" s="101">
        <f>D19*Report!$AC$6</f>
        <v>544.79371888879825</v>
      </c>
      <c r="G19" s="116">
        <f>E19-E19/SUM($E$3:$E$114)*(Report!$C$13-Report!$C$12)</f>
        <v>531.28705508600797</v>
      </c>
      <c r="H19" s="116">
        <f>F19-F19/SUM($F$3:$F$114)*(Report!$AC$10-Report!$AC$9)</f>
        <v>487.76482690803942</v>
      </c>
      <c r="I19" s="220"/>
      <c r="J19" s="122"/>
    </row>
    <row r="20" spans="1:10" x14ac:dyDescent="0.35">
      <c r="A20" s="9">
        <f>Centers!B22</f>
        <v>29</v>
      </c>
      <c r="B20" t="str">
        <f>Centers!C22</f>
        <v>AMETHI -II/PAHADIYAP</v>
      </c>
      <c r="C20">
        <v>71001</v>
      </c>
      <c r="D20" s="65">
        <v>4.5983376272134852E-3</v>
      </c>
      <c r="E20" s="66">
        <f>Report!$C$9*D20</f>
        <v>459.83376272134853</v>
      </c>
      <c r="F20" s="101">
        <f>D20*Report!$AC$6</f>
        <v>455.23542509413505</v>
      </c>
      <c r="G20" s="116">
        <f>E20-E20/SUM($E$3:$E$114)*(Report!$C$13-Report!$C$12)</f>
        <v>443.9491131843572</v>
      </c>
      <c r="H20" s="116">
        <f>F20-F20/SUM($F$3:$F$114)*(Report!$AC$10-Report!$AC$9)</f>
        <v>407.58147648316094</v>
      </c>
      <c r="I20" s="220"/>
      <c r="J20" s="122"/>
    </row>
    <row r="21" spans="1:10" x14ac:dyDescent="0.35">
      <c r="A21" s="9">
        <f>Centers!B23</f>
        <v>30</v>
      </c>
      <c r="B21" t="str">
        <f>Centers!C23</f>
        <v>SISAIYA-II/SUJAIKUND</v>
      </c>
      <c r="C21">
        <v>104292</v>
      </c>
      <c r="D21" s="65">
        <v>6.7544094846178062E-3</v>
      </c>
      <c r="E21" s="66">
        <f>Report!$C$9*D21</f>
        <v>675.44094846178064</v>
      </c>
      <c r="F21" s="101">
        <f>D21*Report!$AC$6</f>
        <v>668.68653897716285</v>
      </c>
      <c r="G21" s="116">
        <f>E21-E21/SUM($E$3:$E$114)*(Report!$C$13-Report!$C$12)</f>
        <v>652.1082930130982</v>
      </c>
      <c r="H21" s="116">
        <f>F21-F21/SUM($F$3:$F$114)*(Report!$AC$10-Report!$AC$9)</f>
        <v>598.68857263111545</v>
      </c>
      <c r="I21" s="220"/>
      <c r="J21" s="122"/>
    </row>
    <row r="22" spans="1:10" x14ac:dyDescent="0.35">
      <c r="A22" s="9">
        <f>Centers!B24</f>
        <v>31</v>
      </c>
      <c r="B22" t="str">
        <f>Centers!C24</f>
        <v>KAIRATIPURVA - II</v>
      </c>
      <c r="C22">
        <v>36873</v>
      </c>
      <c r="D22" s="65">
        <v>2.3880579615532579E-3</v>
      </c>
      <c r="E22" s="66">
        <f>Report!$C$9*D22</f>
        <v>238.80579615532579</v>
      </c>
      <c r="F22" s="101">
        <f>D22*Report!$AC$6</f>
        <v>236.41773819377252</v>
      </c>
      <c r="G22" s="116">
        <f>E22-E22/SUM($E$3:$E$114)*(Report!$C$13-Report!$C$12)</f>
        <v>230.55640977516941</v>
      </c>
      <c r="H22" s="116">
        <f>F22-F22/SUM($F$3:$F$114)*(Report!$AC$10-Report!$AC$9)</f>
        <v>211.66957905330341</v>
      </c>
      <c r="I22" s="220"/>
      <c r="J22" s="122"/>
    </row>
    <row r="23" spans="1:10" x14ac:dyDescent="0.35">
      <c r="A23" s="9">
        <f>Centers!B25</f>
        <v>33</v>
      </c>
      <c r="B23" t="str">
        <f>Centers!C25</f>
        <v>NAINAPUR-III</v>
      </c>
      <c r="C23">
        <v>89838</v>
      </c>
      <c r="D23" s="65">
        <v>5.8183047528007365E-3</v>
      </c>
      <c r="E23" s="66">
        <f>Report!$C$9*D23</f>
        <v>581.83047528007364</v>
      </c>
      <c r="F23" s="101">
        <f>D23*Report!$AC$6</f>
        <v>576.01217052727293</v>
      </c>
      <c r="G23" s="116">
        <f>E23-E23/SUM($E$3:$E$114)*(Report!$C$13-Report!$C$12)</f>
        <v>561.73153096796216</v>
      </c>
      <c r="H23" s="116">
        <f>F23-F23/SUM($F$3:$F$114)*(Report!$AC$10-Report!$AC$9)</f>
        <v>515.71533759093836</v>
      </c>
      <c r="I23" s="220"/>
      <c r="J23" s="122"/>
    </row>
    <row r="24" spans="1:10" x14ac:dyDescent="0.35">
      <c r="A24" s="9">
        <f>Centers!B26</f>
        <v>34</v>
      </c>
      <c r="B24" t="str">
        <f>Centers!C26</f>
        <v>AKATHI</v>
      </c>
      <c r="C24">
        <v>56817</v>
      </c>
      <c r="D24" s="65">
        <v>3.6797192851563865E-3</v>
      </c>
      <c r="E24" s="66">
        <f>Report!$C$9*D24</f>
        <v>367.97192851563864</v>
      </c>
      <c r="F24" s="101">
        <f>D24*Report!$AC$6</f>
        <v>364.29220923048229</v>
      </c>
      <c r="G24" s="116">
        <f>E24-E24/SUM($E$3:$E$114)*(Report!$C$13-Report!$C$12)</f>
        <v>355.2605845522686</v>
      </c>
      <c r="H24" s="116">
        <f>F24-F24/SUM($F$3:$F$114)*(Report!$AC$10-Report!$AC$9)</f>
        <v>326.15817734037205</v>
      </c>
      <c r="I24" s="220"/>
      <c r="J24" s="122"/>
    </row>
    <row r="25" spans="1:10" x14ac:dyDescent="0.35">
      <c r="A25" s="9">
        <f>Centers!B27</f>
        <v>35</v>
      </c>
      <c r="B25" t="str">
        <f>Centers!C27</f>
        <v>KHAJUHA BAZAR-I</v>
      </c>
      <c r="C25">
        <v>127746</v>
      </c>
      <c r="D25" s="65">
        <v>8.2733938751005463E-3</v>
      </c>
      <c r="E25" s="66">
        <f>Report!$C$9*D25</f>
        <v>827.33938751005462</v>
      </c>
      <c r="F25" s="101">
        <f>D25*Report!$AC$6</f>
        <v>819.06599363495411</v>
      </c>
      <c r="G25" s="116">
        <f>E25-E25/SUM($E$3:$E$114)*(Report!$C$13-Report!$C$12)</f>
        <v>798.75950215981311</v>
      </c>
      <c r="H25" s="116">
        <f>F25-F25/SUM($F$3:$F$114)*(Report!$AC$10-Report!$AC$9)</f>
        <v>733.32633758422958</v>
      </c>
      <c r="I25" s="220"/>
      <c r="J25" s="122"/>
    </row>
    <row r="26" spans="1:10" x14ac:dyDescent="0.35">
      <c r="A26" s="9">
        <f>Centers!B31</f>
        <v>39</v>
      </c>
      <c r="B26" t="str">
        <f>Centers!C31</f>
        <v>BIRSINGHPUR</v>
      </c>
      <c r="C26">
        <v>181611</v>
      </c>
      <c r="D26" s="65">
        <v>1.1761928632214593E-2</v>
      </c>
      <c r="E26" s="66">
        <f>Report!$C$9*D26</f>
        <v>1176.1928632214592</v>
      </c>
      <c r="F26" s="101">
        <f>D26*Report!$AC$6</f>
        <v>1164.4309345892448</v>
      </c>
      <c r="G26" s="116">
        <f>E26-E26/SUM($E$3:$E$114)*(Report!$C$13-Report!$C$12)</f>
        <v>1135.5620680627637</v>
      </c>
      <c r="H26" s="116">
        <f>F26-F26/SUM($F$3:$F$114)*(Report!$AC$10-Report!$AC$9)</f>
        <v>1042.5385491131583</v>
      </c>
      <c r="I26" s="220"/>
      <c r="J26" s="122"/>
    </row>
    <row r="27" spans="1:10" x14ac:dyDescent="0.35">
      <c r="A27" s="9">
        <f>Centers!B32</f>
        <v>40</v>
      </c>
      <c r="B27" t="str">
        <f>Centers!C32</f>
        <v>BETI SAHDEO</v>
      </c>
      <c r="C27">
        <v>80703</v>
      </c>
      <c r="D27" s="65">
        <v>5.2266818992550796E-3</v>
      </c>
      <c r="E27" s="66">
        <f>Report!$C$9*D27</f>
        <v>522.66818992550793</v>
      </c>
      <c r="F27" s="101">
        <f>D27*Report!$AC$6</f>
        <v>517.4415080262529</v>
      </c>
      <c r="G27" s="116">
        <f>E27-E27/SUM($E$3:$E$114)*(Report!$C$13-Report!$C$12)</f>
        <v>504.61296715985935</v>
      </c>
      <c r="H27" s="116">
        <f>F27-F27/SUM($F$3:$F$114)*(Report!$AC$10-Report!$AC$9)</f>
        <v>463.27583972930717</v>
      </c>
      <c r="I27" s="220"/>
      <c r="J27" s="122"/>
    </row>
    <row r="28" spans="1:10" x14ac:dyDescent="0.35">
      <c r="A28" s="9">
        <f>Centers!B33</f>
        <v>41</v>
      </c>
      <c r="B28" t="str">
        <f>Centers!C33</f>
        <v>KAIRATIPURVA -I</v>
      </c>
      <c r="C28">
        <v>88200</v>
      </c>
      <c r="D28" s="65">
        <v>5.7122206549235846E-3</v>
      </c>
      <c r="E28" s="66">
        <f>Report!$C$9*D28</f>
        <v>571.22206549235841</v>
      </c>
      <c r="F28" s="101">
        <f>D28*Report!$AC$6</f>
        <v>565.50984483743491</v>
      </c>
      <c r="G28" s="116">
        <f>E28-E28/SUM($E$3:$E$114)*(Report!$C$13-Report!$C$12)</f>
        <v>551.48958159547476</v>
      </c>
      <c r="H28" s="116">
        <f>F28-F28/SUM($F$3:$F$114)*(Report!$AC$10-Report!$AC$9)</f>
        <v>506.31239314678385</v>
      </c>
      <c r="I28" s="220"/>
      <c r="J28" s="122"/>
    </row>
    <row r="29" spans="1:10" x14ac:dyDescent="0.35">
      <c r="A29" s="9">
        <f>Centers!B34</f>
        <v>43</v>
      </c>
      <c r="B29" t="str">
        <f>Centers!C34</f>
        <v>KESHWAPUR KALAN</v>
      </c>
      <c r="C29">
        <v>52362</v>
      </c>
      <c r="D29" s="65">
        <v>3.391193854116879E-3</v>
      </c>
      <c r="E29" s="66">
        <f>Report!$C$9*D29</f>
        <v>339.11938541168792</v>
      </c>
      <c r="F29" s="101">
        <f>D29*Report!$AC$6</f>
        <v>335.72819155757105</v>
      </c>
      <c r="G29" s="116">
        <f>E29-E29/SUM($E$3:$E$114)*(Report!$C$13-Report!$C$12)</f>
        <v>327.404733236987</v>
      </c>
      <c r="H29" s="116">
        <f>F29-F29/SUM($F$3:$F$114)*(Report!$AC$10-Report!$AC$9)</f>
        <v>300.58423503346819</v>
      </c>
      <c r="I29" s="220"/>
      <c r="J29" s="122"/>
    </row>
    <row r="30" spans="1:10" x14ac:dyDescent="0.35">
      <c r="A30" s="9">
        <f>Centers!B35</f>
        <v>45</v>
      </c>
      <c r="B30" t="str">
        <f>Centers!C35</f>
        <v>HARDI</v>
      </c>
      <c r="C30">
        <v>49401</v>
      </c>
      <c r="D30" s="65">
        <v>3.199426446415873E-3</v>
      </c>
      <c r="E30" s="66">
        <f>Report!$C$9*D30</f>
        <v>319.94264464158732</v>
      </c>
      <c r="F30" s="101">
        <f>D30*Report!$AC$6</f>
        <v>316.74321819517144</v>
      </c>
      <c r="G30" s="116">
        <f>E30-E30/SUM($E$3:$E$114)*(Report!$C$13-Report!$C$12)</f>
        <v>308.89044014056748</v>
      </c>
      <c r="H30" s="116">
        <f>F30-F30/SUM($F$3:$F$114)*(Report!$AC$10-Report!$AC$9)</f>
        <v>283.58660469211191</v>
      </c>
      <c r="I30" s="220"/>
      <c r="J30" s="122"/>
    </row>
    <row r="31" spans="1:10" x14ac:dyDescent="0.35">
      <c r="A31" s="9">
        <f>Centers!B36</f>
        <v>47</v>
      </c>
      <c r="B31" t="str">
        <f>Centers!C36</f>
        <v>MILIK / KHAJUHABAZAR</v>
      </c>
      <c r="C31">
        <v>43974</v>
      </c>
      <c r="D31" s="65">
        <v>2.8479500122404727E-3</v>
      </c>
      <c r="E31" s="66">
        <f>Report!$C$9*D31</f>
        <v>284.79500122404727</v>
      </c>
      <c r="F31" s="101">
        <f>D31*Report!$AC$6</f>
        <v>281.94705121180681</v>
      </c>
      <c r="G31" s="116">
        <f>E31-E31/SUM($E$3:$E$114)*(Report!$C$13-Report!$C$12)</f>
        <v>274.95694853831526</v>
      </c>
      <c r="H31" s="116">
        <f>F31-F31/SUM($F$3:$F$114)*(Report!$AC$10-Report!$AC$9)</f>
        <v>252.43289315461078</v>
      </c>
      <c r="I31" s="220"/>
      <c r="J31" s="122"/>
    </row>
    <row r="32" spans="1:10" x14ac:dyDescent="0.35">
      <c r="A32" s="9">
        <f>Centers!B37</f>
        <v>48</v>
      </c>
      <c r="B32" t="str">
        <f>Centers!C37</f>
        <v>SIKATIHA CHAPKAHA</v>
      </c>
      <c r="C32">
        <v>79488</v>
      </c>
      <c r="D32" s="65">
        <v>5.1479931453352144E-3</v>
      </c>
      <c r="E32" s="66">
        <f>Report!$C$9*D32</f>
        <v>514.7993145335214</v>
      </c>
      <c r="F32" s="101">
        <f>D32*Report!$AC$6</f>
        <v>509.6513213881862</v>
      </c>
      <c r="G32" s="116">
        <f>E32-E32/SUM($E$3:$E$114)*(Report!$C$13-Report!$C$12)</f>
        <v>497.01591680114626</v>
      </c>
      <c r="H32" s="116">
        <f>F32-F32/SUM($F$3:$F$114)*(Report!$AC$10-Report!$AC$9)</f>
        <v>456.30112819106068</v>
      </c>
      <c r="I32" s="220"/>
      <c r="J32" s="122"/>
    </row>
    <row r="33" spans="1:10" x14ac:dyDescent="0.35">
      <c r="A33" s="9">
        <f>Centers!B38</f>
        <v>50</v>
      </c>
      <c r="B33" t="str">
        <f>Centers!C38</f>
        <v>MAHADEV /AMETHI - II</v>
      </c>
      <c r="C33">
        <v>99549</v>
      </c>
      <c r="D33" s="65">
        <v>6.447231904500997E-3</v>
      </c>
      <c r="E33" s="66">
        <f>Report!$C$9*D33</f>
        <v>644.72319045009965</v>
      </c>
      <c r="F33" s="101">
        <f>D33*Report!$AC$6</f>
        <v>638.27595854559866</v>
      </c>
      <c r="G33" s="116">
        <f>E33-E33/SUM($E$3:$E$114)*(Report!$C$13-Report!$C$12)</f>
        <v>622.45165939056596</v>
      </c>
      <c r="H33" s="116">
        <f>F33-F33/SUM($F$3:$F$114)*(Report!$AC$10-Report!$AC$9)</f>
        <v>571.46136536699748</v>
      </c>
      <c r="I33" s="220"/>
      <c r="J33" s="122"/>
    </row>
    <row r="34" spans="1:10" x14ac:dyDescent="0.35">
      <c r="A34" s="9">
        <f>Centers!B39</f>
        <v>52</v>
      </c>
      <c r="B34" t="str">
        <f>Centers!C39</f>
        <v>RAIPURBELTUA/ISHANAG</v>
      </c>
      <c r="C34">
        <v>107406</v>
      </c>
      <c r="D34" s="65">
        <v>6.9560858465161279E-3</v>
      </c>
      <c r="E34" s="66">
        <f>Report!$C$9*D34</f>
        <v>695.60858465161277</v>
      </c>
      <c r="F34" s="101">
        <f>D34*Report!$AC$6</f>
        <v>688.65249880509668</v>
      </c>
      <c r="G34" s="116">
        <f>E34-E34/SUM($E$3:$E$114)*(Report!$C$13-Report!$C$12)</f>
        <v>671.57925171024442</v>
      </c>
      <c r="H34" s="116">
        <f>F34-F34/SUM($F$3:$F$114)*(Report!$AC$10-Report!$AC$9)</f>
        <v>616.56449998099163</v>
      </c>
      <c r="I34" s="220"/>
      <c r="J34" s="122"/>
    </row>
    <row r="35" spans="1:10" x14ac:dyDescent="0.35">
      <c r="A35" s="9">
        <f>Centers!B40</f>
        <v>60</v>
      </c>
      <c r="B35" t="str">
        <f>Centers!C40</f>
        <v>LAHBARI</v>
      </c>
      <c r="C35">
        <v>75411</v>
      </c>
      <c r="D35" s="65">
        <v>4.883948659959665E-3</v>
      </c>
      <c r="E35" s="66">
        <f>Report!$C$9*D35</f>
        <v>488.39486599596648</v>
      </c>
      <c r="F35" s="101">
        <f>D35*Report!$AC$6</f>
        <v>483.51091733600686</v>
      </c>
      <c r="G35" s="116">
        <f>E35-E35/SUM($E$3:$E$114)*(Report!$C$13-Report!$C$12)</f>
        <v>471.52359226413097</v>
      </c>
      <c r="H35" s="116">
        <f>F35-F35/SUM($F$3:$F$114)*(Report!$AC$10-Report!$AC$9)</f>
        <v>432.8970961405002</v>
      </c>
      <c r="I35" s="220"/>
      <c r="J35" s="122"/>
    </row>
    <row r="36" spans="1:10" x14ac:dyDescent="0.35">
      <c r="A36" s="9">
        <f>Centers!B41</f>
        <v>61</v>
      </c>
      <c r="B36" t="str">
        <f>Centers!C41</f>
        <v>BHAUVAPUR KALAN</v>
      </c>
      <c r="C36">
        <v>87327</v>
      </c>
      <c r="D36" s="65">
        <v>5.655681328033014E-3</v>
      </c>
      <c r="E36" s="66">
        <f>Report!$C$9*D36</f>
        <v>565.56813280330141</v>
      </c>
      <c r="F36" s="101">
        <f>D36*Report!$AC$6</f>
        <v>559.91245147526843</v>
      </c>
      <c r="G36" s="116">
        <f>E36-E36/SUM($E$3:$E$114)*(Report!$C$13-Report!$C$12)</f>
        <v>546.03096022662157</v>
      </c>
      <c r="H36" s="116">
        <f>F36-F36/SUM($F$3:$F$114)*(Report!$AC$10-Report!$AC$9)</f>
        <v>501.30093374522892</v>
      </c>
      <c r="I36" s="220"/>
      <c r="J36" s="122"/>
    </row>
    <row r="37" spans="1:10" x14ac:dyDescent="0.35">
      <c r="A37" s="9">
        <f>Centers!B42</f>
        <v>62</v>
      </c>
      <c r="B37" t="str">
        <f>Centers!C42</f>
        <v>LALJI PURVA</v>
      </c>
      <c r="C37">
        <v>76689</v>
      </c>
      <c r="D37" s="65">
        <v>4.9667175714901901E-3</v>
      </c>
      <c r="E37" s="66">
        <f>Report!$C$9*D37</f>
        <v>496.67175714901902</v>
      </c>
      <c r="F37" s="101">
        <f>D37*Report!$AC$6</f>
        <v>491.70503957752879</v>
      </c>
      <c r="G37" s="116">
        <f>E37-E37/SUM($E$3:$E$114)*(Report!$C$13-Report!$C$12)</f>
        <v>479.51456375255515</v>
      </c>
      <c r="H37" s="116">
        <f>F37-F37/SUM($F$3:$F$114)*(Report!$AC$10-Report!$AC$9)</f>
        <v>440.23345938813719</v>
      </c>
      <c r="I37" s="220"/>
      <c r="J37" s="122"/>
    </row>
    <row r="38" spans="1:10" x14ac:dyDescent="0.35">
      <c r="A38" s="9">
        <f>Centers!B43</f>
        <v>63</v>
      </c>
      <c r="B38" t="str">
        <f>Centers!C43</f>
        <v>MUKHLISPUR/SEMARIYA</v>
      </c>
      <c r="C38">
        <v>90864</v>
      </c>
      <c r="D38" s="65">
        <v>5.8847530338886232E-3</v>
      </c>
      <c r="E38" s="66">
        <f>Report!$C$9*D38</f>
        <v>588.47530338886236</v>
      </c>
      <c r="F38" s="101">
        <f>D38*Report!$AC$6</f>
        <v>582.59055035497374</v>
      </c>
      <c r="G38" s="116">
        <f>E38-E38/SUM($E$3:$E$114)*(Report!$C$13-Report!$C$12)</f>
        <v>568.14681793754221</v>
      </c>
      <c r="H38" s="116">
        <f>F38-F38/SUM($F$3:$F$114)*(Report!$AC$10-Report!$AC$9)</f>
        <v>521.60509400101319</v>
      </c>
      <c r="I38" s="220"/>
      <c r="J38" s="122"/>
    </row>
    <row r="39" spans="1:10" x14ac:dyDescent="0.35">
      <c r="A39" s="9">
        <f>Centers!B44</f>
        <v>65</v>
      </c>
      <c r="B39" t="str">
        <f>Centers!C44</f>
        <v>DEVIPURVA</v>
      </c>
      <c r="C39">
        <v>162180</v>
      </c>
      <c r="D39" s="65">
        <v>1.0503491449155408E-2</v>
      </c>
      <c r="E39" s="66">
        <f>Report!$C$9*D39</f>
        <v>1050.3491449155408</v>
      </c>
      <c r="F39" s="101">
        <f>D39*Report!$AC$6</f>
        <v>1039.8456534663853</v>
      </c>
      <c r="G39" s="116">
        <f>E39-E39/SUM($E$3:$E$114)*(Report!$C$13-Report!$C$12)</f>
        <v>1014.0655367704547</v>
      </c>
      <c r="H39" s="116">
        <f>F39-F39/SUM($F$3:$F$114)*(Report!$AC$10-Report!$AC$9)</f>
        <v>930.99482903112698</v>
      </c>
      <c r="I39" s="220"/>
      <c r="J39" s="122"/>
    </row>
    <row r="40" spans="1:10" x14ac:dyDescent="0.35">
      <c r="A40" s="9">
        <f>Centers!B45</f>
        <v>71</v>
      </c>
      <c r="B40" t="str">
        <f>Centers!C45</f>
        <v>KIRATIPURVA - III</v>
      </c>
      <c r="C40">
        <v>45450</v>
      </c>
      <c r="D40" s="65">
        <v>2.9435422762616428E-3</v>
      </c>
      <c r="E40" s="66">
        <f>Report!$C$9*D40</f>
        <v>294.35422762616429</v>
      </c>
      <c r="F40" s="101">
        <f>D40*Report!$AC$6</f>
        <v>291.41068534990262</v>
      </c>
      <c r="G40" s="116">
        <f>E40-E40/SUM($E$3:$E$114)*(Report!$C$13-Report!$C$12)</f>
        <v>284.18595786297425</v>
      </c>
      <c r="H40" s="116">
        <f>F40-F40/SUM($F$3:$F$114)*(Report!$AC$10-Report!$AC$9)</f>
        <v>260.90587606033245</v>
      </c>
      <c r="I40" s="220"/>
      <c r="J40" s="122"/>
    </row>
    <row r="41" spans="1:10" x14ac:dyDescent="0.35">
      <c r="A41" s="9">
        <f>Centers!B46</f>
        <v>73</v>
      </c>
      <c r="B41" t="str">
        <f>Centers!C46</f>
        <v>BABURI</v>
      </c>
      <c r="C41">
        <v>90414</v>
      </c>
      <c r="D41" s="65">
        <v>5.8556090509553401E-3</v>
      </c>
      <c r="E41" s="66">
        <f>Report!$C$9*D41</f>
        <v>585.56090509553405</v>
      </c>
      <c r="F41" s="101">
        <f>D41*Report!$AC$6</f>
        <v>579.70529604457863</v>
      </c>
      <c r="G41" s="116">
        <f>E41-E41/SUM($E$3:$E$114)*(Report!$C$13-Report!$C$12)</f>
        <v>565.33309558246333</v>
      </c>
      <c r="H41" s="116">
        <f>F41-F41/SUM($F$3:$F$114)*(Report!$AC$10-Report!$AC$9)</f>
        <v>519.02186750536634</v>
      </c>
      <c r="I41" s="220"/>
      <c r="J41" s="122"/>
    </row>
    <row r="42" spans="1:10" x14ac:dyDescent="0.35">
      <c r="A42" s="9">
        <f>Centers!B47</f>
        <v>75</v>
      </c>
      <c r="B42" t="str">
        <f>Centers!C47</f>
        <v>AANVA (ARNI)</v>
      </c>
      <c r="C42">
        <f>21447+126</f>
        <v>21573</v>
      </c>
      <c r="D42" s="65">
        <v>1.3971625418216155E-3</v>
      </c>
      <c r="E42" s="66">
        <f>Report!$C$9*D42</f>
        <v>139.71625418216155</v>
      </c>
      <c r="F42" s="101">
        <f>D42*Report!$AC$6</f>
        <v>138.31909164033993</v>
      </c>
      <c r="G42" s="116">
        <f>E42-E42/SUM($E$3:$E$114)*(Report!$C$13-Report!$C$12)</f>
        <v>134.88984970248501</v>
      </c>
      <c r="H42" s="116">
        <f>F42-F42/SUM($F$3:$F$114)*(Report!$AC$10-Report!$AC$9)</f>
        <v>123.83987820131028</v>
      </c>
      <c r="I42" s="220"/>
      <c r="J42" s="122"/>
    </row>
    <row r="43" spans="1:10" x14ac:dyDescent="0.35">
      <c r="A43" s="9">
        <f>Centers!B48</f>
        <v>77</v>
      </c>
      <c r="B43" t="str">
        <f>Centers!C48</f>
        <v>AMETHI IV</v>
      </c>
      <c r="C43">
        <v>83934</v>
      </c>
      <c r="D43" s="65">
        <v>5.4359356967160558E-3</v>
      </c>
      <c r="E43" s="66">
        <f>Report!$C$9*D43</f>
        <v>543.59356967160556</v>
      </c>
      <c r="F43" s="101">
        <f>D43*Report!$AC$6</f>
        <v>538.15763397488956</v>
      </c>
      <c r="G43" s="116">
        <f>E43-E43/SUM($E$3:$E$114)*(Report!$C$13-Report!$C$12)</f>
        <v>524.81549366932632</v>
      </c>
      <c r="H43" s="116">
        <f>F43-F43/SUM($F$3:$F$114)*(Report!$AC$10-Report!$AC$9)</f>
        <v>481.82340596805165</v>
      </c>
      <c r="I43" s="220"/>
      <c r="J43" s="122"/>
    </row>
    <row r="44" spans="1:10" x14ac:dyDescent="0.35">
      <c r="A44" s="9">
        <f>Centers!B49</f>
        <v>78</v>
      </c>
      <c r="B44" t="str">
        <f>Centers!C49</f>
        <v>AMETHI  V</v>
      </c>
      <c r="C44">
        <v>70992</v>
      </c>
      <c r="D44" s="65">
        <v>4.59775474755482E-3</v>
      </c>
      <c r="E44" s="66">
        <f>Report!$C$9*D44</f>
        <v>459.77547475548198</v>
      </c>
      <c r="F44" s="101">
        <f>D44*Report!$AC$6</f>
        <v>455.17772000792718</v>
      </c>
      <c r="G44" s="116">
        <f>E44-E44/SUM($E$3:$E$114)*(Report!$C$13-Report!$C$12)</f>
        <v>443.8928387372556</v>
      </c>
      <c r="H44" s="116">
        <f>F44-F44/SUM($F$3:$F$114)*(Report!$AC$10-Report!$AC$9)</f>
        <v>407.52981195324804</v>
      </c>
      <c r="I44" s="220"/>
      <c r="J44" s="122"/>
    </row>
    <row r="45" spans="1:10" x14ac:dyDescent="0.35">
      <c r="A45" s="9">
        <f>Centers!B50</f>
        <v>80</v>
      </c>
      <c r="B45" t="str">
        <f>Centers!C50</f>
        <v>DHAURAHARA</v>
      </c>
      <c r="C45">
        <v>108603</v>
      </c>
      <c r="D45" s="65">
        <v>7.0336088411186628E-3</v>
      </c>
      <c r="E45" s="66">
        <f>Report!$C$9*D45</f>
        <v>703.36088411186631</v>
      </c>
      <c r="F45" s="101">
        <f>D45*Report!$AC$6</f>
        <v>696.32727527074758</v>
      </c>
      <c r="G45" s="116">
        <f>E45-E45/SUM($E$3:$E$114)*(Report!$C$13-Report!$C$12)</f>
        <v>679.06375317475454</v>
      </c>
      <c r="H45" s="116">
        <f>F45-F45/SUM($F$3:$F$114)*(Report!$AC$10-Report!$AC$9)</f>
        <v>623.43588245941226</v>
      </c>
      <c r="I45" s="220"/>
      <c r="J45" s="122"/>
    </row>
    <row r="46" spans="1:10" x14ac:dyDescent="0.35">
      <c r="A46" s="9">
        <f>Centers!B51</f>
        <v>82</v>
      </c>
      <c r="B46" t="str">
        <f>Centers!C51</f>
        <v>DHAURAHARA II</v>
      </c>
      <c r="C46">
        <v>56376</v>
      </c>
      <c r="D46" s="65">
        <v>3.6511581818817686E-3</v>
      </c>
      <c r="E46" s="66">
        <f>Report!$C$9*D46</f>
        <v>365.11581818817683</v>
      </c>
      <c r="F46" s="101">
        <f>D46*Report!$AC$6</f>
        <v>361.46466000629511</v>
      </c>
      <c r="G46" s="116">
        <f>E46-E46/SUM($E$3:$E$114)*(Report!$C$13-Report!$C$12)</f>
        <v>352.5031366442912</v>
      </c>
      <c r="H46" s="116">
        <f>F46-F46/SUM($F$3:$F$114)*(Report!$AC$10-Report!$AC$9)</f>
        <v>323.62661537463816</v>
      </c>
      <c r="I46" s="220"/>
      <c r="J46" s="122"/>
    </row>
    <row r="47" spans="1:10" x14ac:dyDescent="0.35">
      <c r="A47" s="9">
        <f>Centers!B52</f>
        <v>83</v>
      </c>
      <c r="B47" t="str">
        <f>Centers!C52</f>
        <v>KARHUHA</v>
      </c>
      <c r="C47">
        <v>100962</v>
      </c>
      <c r="D47" s="65">
        <v>6.5387440109115069E-3</v>
      </c>
      <c r="E47" s="66">
        <f>Report!$C$9*D47</f>
        <v>653.87440109115073</v>
      </c>
      <c r="F47" s="101">
        <f>D47*Report!$AC$6</f>
        <v>647.33565708023923</v>
      </c>
      <c r="G47" s="116">
        <f>E47-E47/SUM($E$3:$E$114)*(Report!$C$13-Report!$C$12)</f>
        <v>631.28674758551392</v>
      </c>
      <c r="H47" s="116">
        <f>F47-F47/SUM($F$3:$F$114)*(Report!$AC$10-Report!$AC$9)</f>
        <v>579.57269656332869</v>
      </c>
      <c r="I47" s="220"/>
      <c r="J47" s="122"/>
    </row>
    <row r="48" spans="1:10" x14ac:dyDescent="0.35">
      <c r="A48" s="9">
        <f>Centers!B53</f>
        <v>85</v>
      </c>
      <c r="B48" t="str">
        <f>Centers!C53</f>
        <v>BELWA PASURA</v>
      </c>
      <c r="C48">
        <v>40905</v>
      </c>
      <c r="D48" s="65">
        <v>2.6491880486354787E-3</v>
      </c>
      <c r="E48" s="66">
        <f>Report!$C$9*D48</f>
        <v>264.91880486354785</v>
      </c>
      <c r="F48" s="101">
        <f>D48*Report!$AC$6</f>
        <v>262.26961681491241</v>
      </c>
      <c r="G48" s="116">
        <f>E48-E48/SUM($E$3:$E$114)*(Report!$C$13-Report!$C$12)</f>
        <v>255.76736207667679</v>
      </c>
      <c r="H48" s="116">
        <f>F48-F48/SUM($F$3:$F$114)*(Report!$AC$10-Report!$AC$9)</f>
        <v>234.81528845429924</v>
      </c>
      <c r="I48" s="220"/>
      <c r="J48" s="122"/>
    </row>
    <row r="49" spans="1:10" x14ac:dyDescent="0.35">
      <c r="A49" s="9">
        <f>Centers!B54</f>
        <v>86</v>
      </c>
      <c r="B49" t="str">
        <f>Centers!C54</f>
        <v>JUNGLE MATERA</v>
      </c>
      <c r="C49">
        <v>35226</v>
      </c>
      <c r="D49" s="65">
        <v>2.2813909840174399E-3</v>
      </c>
      <c r="E49" s="66">
        <f>Report!$C$9*D49</f>
        <v>228.13909840174398</v>
      </c>
      <c r="F49" s="101">
        <f>D49*Report!$AC$6</f>
        <v>225.85770741772654</v>
      </c>
      <c r="G49" s="116">
        <f>E49-E49/SUM($E$3:$E$114)*(Report!$C$13-Report!$C$12)</f>
        <v>220.25818595558044</v>
      </c>
      <c r="H49" s="116">
        <f>F49-F49/SUM($F$3:$F$114)*(Report!$AC$10-Report!$AC$9)</f>
        <v>202.21497007923591</v>
      </c>
      <c r="I49" s="220"/>
      <c r="J49" s="122"/>
    </row>
    <row r="50" spans="1:10" x14ac:dyDescent="0.35">
      <c r="A50" s="9">
        <f>Centers!B55</f>
        <v>87</v>
      </c>
      <c r="B50" t="str">
        <f>Centers!C55</f>
        <v>PACHGHARA</v>
      </c>
      <c r="C50">
        <v>106038</v>
      </c>
      <c r="D50" s="65">
        <v>6.8674881383989465E-3</v>
      </c>
      <c r="E50" s="66">
        <f>Report!$C$9*D50</f>
        <v>686.74881383989464</v>
      </c>
      <c r="F50" s="101">
        <f>D50*Report!$AC$6</f>
        <v>679.88132570149571</v>
      </c>
      <c r="G50" s="116">
        <f>E50-E50/SUM($E$3:$E$114)*(Report!$C$13-Report!$C$12)</f>
        <v>663.02553575080447</v>
      </c>
      <c r="H50" s="116">
        <f>F50-F50/SUM($F$3:$F$114)*(Report!$AC$10-Report!$AC$9)</f>
        <v>608.7114914342252</v>
      </c>
      <c r="I50" s="220"/>
      <c r="J50" s="122"/>
    </row>
    <row r="51" spans="1:10" x14ac:dyDescent="0.35">
      <c r="A51" s="9">
        <f>Centers!B56</f>
        <v>88</v>
      </c>
      <c r="B51" t="str">
        <f>Centers!C56</f>
        <v>KALUWAPUR</v>
      </c>
      <c r="C51">
        <v>103140</v>
      </c>
      <c r="D51" s="65">
        <v>6.6798008883085999E-3</v>
      </c>
      <c r="E51" s="66">
        <f>Report!$C$9*D51</f>
        <v>667.98008883086004</v>
      </c>
      <c r="F51" s="101">
        <f>D51*Report!$AC$6</f>
        <v>661.30028794255134</v>
      </c>
      <c r="G51" s="116">
        <f>E51-E51/SUM($E$3:$E$114)*(Report!$C$13-Report!$C$12)</f>
        <v>644.90516378409609</v>
      </c>
      <c r="H51" s="116">
        <f>F51-F51/SUM($F$3:$F$114)*(Report!$AC$10-Report!$AC$9)</f>
        <v>592.07551280225937</v>
      </c>
      <c r="I51" s="220"/>
      <c r="J51" s="122"/>
    </row>
    <row r="52" spans="1:10" x14ac:dyDescent="0.35">
      <c r="A52" s="9">
        <f>Centers!B57</f>
        <v>91</v>
      </c>
      <c r="B52" t="str">
        <f>Centers!C57</f>
        <v>PRATAPI BEHAR</v>
      </c>
      <c r="C52">
        <v>56547</v>
      </c>
      <c r="D52" s="65">
        <v>3.6622328953964164E-3</v>
      </c>
      <c r="E52" s="66">
        <f>Report!$C$9*D52</f>
        <v>366.22328953964166</v>
      </c>
      <c r="F52" s="101">
        <f>D52*Report!$AC$6</f>
        <v>362.56105664424524</v>
      </c>
      <c r="G52" s="116">
        <f>E52-E52/SUM($E$3:$E$114)*(Report!$C$13-Report!$C$12)</f>
        <v>353.57235113922121</v>
      </c>
      <c r="H52" s="116">
        <f>F52-F52/SUM($F$3:$F$114)*(Report!$AC$10-Report!$AC$9)</f>
        <v>324.60824144298397</v>
      </c>
      <c r="I52" s="220"/>
      <c r="J52" s="122"/>
    </row>
    <row r="53" spans="1:10" x14ac:dyDescent="0.35">
      <c r="A53" s="9">
        <f>Centers!B58</f>
        <v>92</v>
      </c>
      <c r="B53" t="str">
        <f>Centers!C58</f>
        <v>MURI</v>
      </c>
      <c r="C53">
        <v>30645</v>
      </c>
      <c r="D53" s="65">
        <v>1.9847052377566128E-3</v>
      </c>
      <c r="E53" s="66">
        <f>Report!$C$9*D53</f>
        <v>198.47052377566129</v>
      </c>
      <c r="F53" s="101">
        <f>D53*Report!$AC$6</f>
        <v>196.48581853790466</v>
      </c>
      <c r="G53" s="116">
        <f>E53-E53/SUM($E$3:$E$114)*(Report!$C$13-Report!$C$12)</f>
        <v>191.6144923808767</v>
      </c>
      <c r="H53" s="116">
        <f>F53-F53/SUM($F$3:$F$114)*(Report!$AC$10-Report!$AC$9)</f>
        <v>175.91772435355091</v>
      </c>
      <c r="I53" s="220"/>
      <c r="J53" s="122"/>
    </row>
    <row r="54" spans="1:10" x14ac:dyDescent="0.35">
      <c r="A54" s="9">
        <f>Centers!B59</f>
        <v>93</v>
      </c>
      <c r="B54" t="str">
        <f>Centers!C59</f>
        <v>SHEKHPUR</v>
      </c>
      <c r="C54">
        <v>64467</v>
      </c>
      <c r="D54" s="65">
        <v>4.175166995022208E-3</v>
      </c>
      <c r="E54" s="66">
        <f>Report!$C$9*D54</f>
        <v>417.51669950222077</v>
      </c>
      <c r="F54" s="101">
        <f>D54*Report!$AC$6</f>
        <v>413.34153250719856</v>
      </c>
      <c r="G54" s="116">
        <f>E54-E54/SUM($E$3:$E$114)*(Report!$C$13-Report!$C$12)</f>
        <v>403.09386458861081</v>
      </c>
      <c r="H54" s="116">
        <f>F54-F54/SUM($F$3:$F$114)*(Report!$AC$10-Report!$AC$9)</f>
        <v>370.07302776636863</v>
      </c>
      <c r="I54" s="220"/>
      <c r="J54" s="122"/>
    </row>
    <row r="55" spans="1:10" x14ac:dyDescent="0.35">
      <c r="A55" s="9">
        <f>Centers!B60</f>
        <v>94</v>
      </c>
      <c r="B55" t="str">
        <f>Centers!C60</f>
        <v>BHATPURVA -II</v>
      </c>
      <c r="C55">
        <v>28881</v>
      </c>
      <c r="D55" s="65">
        <v>1.870460824658141E-3</v>
      </c>
      <c r="E55" s="66">
        <f>Report!$C$9*D55</f>
        <v>187.0460824658141</v>
      </c>
      <c r="F55" s="101">
        <f>D55*Report!$AC$6</f>
        <v>185.17562164115597</v>
      </c>
      <c r="G55" s="116">
        <f>E55-E55/SUM($E$3:$E$114)*(Report!$C$13-Report!$C$12)</f>
        <v>180.58470074896718</v>
      </c>
      <c r="H55" s="116">
        <f>F55-F55/SUM($F$3:$F$114)*(Report!$AC$10-Report!$AC$9)</f>
        <v>165.79147649061522</v>
      </c>
      <c r="I55" s="220"/>
      <c r="J55" s="122"/>
    </row>
    <row r="56" spans="1:10" x14ac:dyDescent="0.35">
      <c r="A56" s="9">
        <f>Centers!B61</f>
        <v>101</v>
      </c>
      <c r="B56" t="str">
        <f>Centers!C61</f>
        <v>MANGAUDHIYA-II</v>
      </c>
      <c r="C56">
        <v>95688</v>
      </c>
      <c r="D56" s="65">
        <v>6.1971765309334235E-3</v>
      </c>
      <c r="E56" s="66">
        <f>Report!$C$9*D56</f>
        <v>619.71765309334239</v>
      </c>
      <c r="F56" s="101">
        <f>D56*Report!$AC$6</f>
        <v>613.52047656240893</v>
      </c>
      <c r="G56" s="116">
        <f>E56-E56/SUM($E$3:$E$114)*(Report!$C$13-Report!$C$12)</f>
        <v>598.30992158398863</v>
      </c>
      <c r="H56" s="116">
        <f>F56-F56/SUM($F$3:$F$114)*(Report!$AC$10-Report!$AC$9)</f>
        <v>549.29728203434752</v>
      </c>
      <c r="I56" s="220"/>
      <c r="J56" s="122"/>
    </row>
    <row r="57" spans="1:10" x14ac:dyDescent="0.35">
      <c r="A57" s="9">
        <f>Centers!B62</f>
        <v>102</v>
      </c>
      <c r="B57" t="str">
        <f>Centers!C62</f>
        <v>MANGAUDHIYA-IV ARGOR</v>
      </c>
      <c r="C57">
        <v>59715</v>
      </c>
      <c r="D57" s="65">
        <v>3.8674065352467331E-3</v>
      </c>
      <c r="E57" s="66">
        <f>Report!$C$9*D57</f>
        <v>386.74065352467329</v>
      </c>
      <c r="F57" s="101">
        <f>D57*Report!$AC$6</f>
        <v>382.8732469894266</v>
      </c>
      <c r="G57" s="116">
        <f>E57-E57/SUM($E$3:$E$114)*(Report!$C$13-Report!$C$12)</f>
        <v>373.38095651897703</v>
      </c>
      <c r="H57" s="116">
        <f>F57-F57/SUM($F$3:$F$114)*(Report!$AC$10-Report!$AC$9)</f>
        <v>342.79415597233788</v>
      </c>
      <c r="I57" s="220"/>
      <c r="J57" s="122"/>
    </row>
    <row r="58" spans="1:10" x14ac:dyDescent="0.35">
      <c r="A58" s="9">
        <f>Centers!B63</f>
        <v>103</v>
      </c>
      <c r="B58" t="str">
        <f>Centers!C63</f>
        <v>GOORH -I</v>
      </c>
      <c r="C58">
        <v>111969</v>
      </c>
      <c r="D58" s="65">
        <v>7.2516058334596237E-3</v>
      </c>
      <c r="E58" s="66">
        <f>Report!$C$9*D58</f>
        <v>725.16058334596232</v>
      </c>
      <c r="F58" s="101">
        <f>D58*Report!$AC$6</f>
        <v>717.9089775125027</v>
      </c>
      <c r="G58" s="116">
        <f>E58-E58/SUM($E$3:$E$114)*(Report!$C$13-Report!$C$12)</f>
        <v>700.110396390745</v>
      </c>
      <c r="H58" s="116">
        <f>F58-F58/SUM($F$3:$F$114)*(Report!$AC$10-Report!$AC$9)</f>
        <v>642.75841664685072</v>
      </c>
      <c r="I58" s="220"/>
      <c r="J58" s="122"/>
    </row>
    <row r="59" spans="1:10" x14ac:dyDescent="0.35">
      <c r="A59" s="9">
        <f>Centers!B64</f>
        <v>104</v>
      </c>
      <c r="B59" t="str">
        <f>Centers!C64</f>
        <v>GOORH - II</v>
      </c>
      <c r="C59">
        <v>110547</v>
      </c>
      <c r="D59" s="65">
        <v>7.1595108473904477E-3</v>
      </c>
      <c r="E59" s="66">
        <f>Report!$C$9*D59</f>
        <v>715.95108473904475</v>
      </c>
      <c r="F59" s="101">
        <f>D59*Report!$AC$6</f>
        <v>708.79157389165437</v>
      </c>
      <c r="G59" s="116">
        <f>E59-E59/SUM($E$3:$E$114)*(Report!$C$13-Report!$C$12)</f>
        <v>691.21903374869555</v>
      </c>
      <c r="H59" s="116">
        <f>F59-F59/SUM($F$3:$F$114)*(Report!$AC$10-Report!$AC$9)</f>
        <v>634.59542092060678</v>
      </c>
      <c r="I59" s="220"/>
      <c r="J59" s="122"/>
    </row>
    <row r="60" spans="1:10" x14ac:dyDescent="0.35">
      <c r="A60" s="9">
        <f>Centers!B65</f>
        <v>105</v>
      </c>
      <c r="B60" t="str">
        <f>Centers!C65</f>
        <v>SABAI GAURHI II</v>
      </c>
      <c r="C60">
        <v>32787</v>
      </c>
      <c r="D60" s="65">
        <v>2.1234305965190429E-3</v>
      </c>
      <c r="E60" s="66">
        <f>Report!$C$9*D60</f>
        <v>212.3430596519043</v>
      </c>
      <c r="F60" s="101">
        <f>D60*Report!$AC$6</f>
        <v>210.21962905538524</v>
      </c>
      <c r="G60" s="116">
        <f>E60-E60/SUM($E$3:$E$114)*(Report!$C$13-Report!$C$12)</f>
        <v>205.00781079105255</v>
      </c>
      <c r="H60" s="116">
        <f>F60-F60/SUM($F$3:$F$114)*(Report!$AC$10-Report!$AC$9)</f>
        <v>188.21388247282997</v>
      </c>
      <c r="I60" s="220"/>
      <c r="J60" s="122"/>
    </row>
    <row r="61" spans="1:10" x14ac:dyDescent="0.35">
      <c r="A61" s="9">
        <f>Centers!B66</f>
        <v>106</v>
      </c>
      <c r="B61" t="str">
        <f>Centers!C66</f>
        <v>BELTUA</v>
      </c>
      <c r="C61">
        <v>93870</v>
      </c>
      <c r="D61" s="65">
        <v>6.0794348398829573E-3</v>
      </c>
      <c r="E61" s="66">
        <f>Report!$C$9*D61</f>
        <v>607.94348398829572</v>
      </c>
      <c r="F61" s="101">
        <f>D61*Report!$AC$6</f>
        <v>601.86404914841273</v>
      </c>
      <c r="G61" s="116">
        <f>E61-E61/SUM($E$3:$E$114)*(Report!$C$13-Report!$C$12)</f>
        <v>586.94248326946956</v>
      </c>
      <c r="H61" s="116">
        <f>F61-F61/SUM($F$3:$F$114)*(Report!$AC$10-Report!$AC$9)</f>
        <v>538.86104699193413</v>
      </c>
      <c r="I61" s="220"/>
      <c r="J61" s="122"/>
    </row>
    <row r="62" spans="1:10" x14ac:dyDescent="0.35">
      <c r="A62" s="9">
        <f>Centers!B67</f>
        <v>107</v>
      </c>
      <c r="B62" t="str">
        <f>Centers!C67</f>
        <v>JALIMNAGAR</v>
      </c>
      <c r="C62">
        <v>93348</v>
      </c>
      <c r="D62" s="65">
        <v>6.0456278196803484E-3</v>
      </c>
      <c r="E62" s="66">
        <f>Report!$C$9*D62</f>
        <v>604.56278196803487</v>
      </c>
      <c r="F62" s="101">
        <f>D62*Report!$AC$6</f>
        <v>598.51715414835451</v>
      </c>
      <c r="G62" s="116">
        <f>E62-E62/SUM($E$3:$E$114)*(Report!$C$13-Report!$C$12)</f>
        <v>583.67856533757799</v>
      </c>
      <c r="H62" s="116">
        <f>F62-F62/SUM($F$3:$F$114)*(Report!$AC$10-Report!$AC$9)</f>
        <v>535.86450425698388</v>
      </c>
      <c r="I62" s="220"/>
      <c r="J62" s="122"/>
    </row>
    <row r="63" spans="1:10" x14ac:dyDescent="0.35">
      <c r="A63" s="9">
        <f>Centers!B68</f>
        <v>108</v>
      </c>
      <c r="B63" t="str">
        <f>Centers!C68</f>
        <v>RUDRAPUR</v>
      </c>
      <c r="C63">
        <v>85905</v>
      </c>
      <c r="D63" s="65">
        <v>5.563586341963838E-3</v>
      </c>
      <c r="E63" s="66">
        <f>Report!$C$9*D63</f>
        <v>556.35863419638383</v>
      </c>
      <c r="F63" s="101">
        <f>D63*Report!$AC$6</f>
        <v>550.79504785441998</v>
      </c>
      <c r="G63" s="116">
        <f>E63-E63/SUM($E$3:$E$114)*(Report!$C$13-Report!$C$12)</f>
        <v>537.13959758457213</v>
      </c>
      <c r="H63" s="116">
        <f>F63-F63/SUM($F$3:$F$114)*(Report!$AC$10-Report!$AC$9)</f>
        <v>493.13793801898487</v>
      </c>
      <c r="I63" s="220"/>
      <c r="J63" s="122"/>
    </row>
    <row r="64" spans="1:10" x14ac:dyDescent="0.35">
      <c r="A64" s="9">
        <f>Centers!B69</f>
        <v>110</v>
      </c>
      <c r="B64" t="str">
        <f>Centers!C69</f>
        <v>MARSANDA -II</v>
      </c>
      <c r="C64">
        <v>67077</v>
      </c>
      <c r="D64" s="65">
        <v>4.3442020960352528E-3</v>
      </c>
      <c r="E64" s="66">
        <f>Report!$C$9*D64</f>
        <v>434.42020960352528</v>
      </c>
      <c r="F64" s="101">
        <f>D64*Report!$AC$6</f>
        <v>430.07600750749003</v>
      </c>
      <c r="G64" s="116">
        <f>E64-E64/SUM($E$3:$E$114)*(Report!$C$13-Report!$C$12)</f>
        <v>419.41345424806877</v>
      </c>
      <c r="H64" s="116">
        <f>F64-F64/SUM($F$3:$F$114)*(Report!$AC$10-Report!$AC$9)</f>
        <v>385.0557414411204</v>
      </c>
      <c r="I64" s="220"/>
      <c r="J64" s="122"/>
    </row>
    <row r="65" spans="1:10" x14ac:dyDescent="0.35">
      <c r="A65" s="9">
        <f>Centers!B70</f>
        <v>111</v>
      </c>
      <c r="B65" t="str">
        <f>Centers!C70</f>
        <v>DURGAPUR PADARI</v>
      </c>
      <c r="C65">
        <v>66069</v>
      </c>
      <c r="D65" s="65">
        <v>4.2789195742646974E-3</v>
      </c>
      <c r="E65" s="66">
        <f>Report!$C$9*D65</f>
        <v>427.89195742646973</v>
      </c>
      <c r="F65" s="101">
        <f>D65*Report!$AC$6</f>
        <v>423.61303785220503</v>
      </c>
      <c r="G65" s="116">
        <f>E65-E65/SUM($E$3:$E$114)*(Report!$C$13-Report!$C$12)</f>
        <v>413.11071617269187</v>
      </c>
      <c r="H65" s="116">
        <f>F65-F65/SUM($F$3:$F$114)*(Report!$AC$10-Report!$AC$9)</f>
        <v>379.26931409087143</v>
      </c>
      <c r="I65" s="220"/>
      <c r="J65" s="122"/>
    </row>
    <row r="66" spans="1:10" x14ac:dyDescent="0.35">
      <c r="A66" s="9">
        <f>Centers!B71</f>
        <v>112</v>
      </c>
      <c r="B66" t="str">
        <f>Centers!C71</f>
        <v>AANVA HARGAON</v>
      </c>
      <c r="C66">
        <v>16083</v>
      </c>
      <c r="D66" s="65">
        <v>1.0416059500355556E-3</v>
      </c>
      <c r="E66" s="66">
        <f>Report!$C$9*D66</f>
        <v>104.16059500355556</v>
      </c>
      <c r="F66" s="101">
        <f>D66*Report!$AC$6</f>
        <v>103.11898905352</v>
      </c>
      <c r="G66" s="116">
        <f>E66-E66/SUM($E$3:$E$114)*(Report!$C$13-Report!$C$12)</f>
        <v>100.56243697052177</v>
      </c>
      <c r="H66" s="116">
        <f>F66-F66/SUM($F$3:$F$114)*(Report!$AC$10-Report!$AC$9)</f>
        <v>92.324514954418632</v>
      </c>
      <c r="I66" s="220"/>
      <c r="J66" s="122"/>
    </row>
    <row r="67" spans="1:10" x14ac:dyDescent="0.35">
      <c r="A67" s="9">
        <f>Centers!B72</f>
        <v>113</v>
      </c>
      <c r="B67" t="str">
        <f>Centers!C72</f>
        <v>MISHIRGAON</v>
      </c>
      <c r="C67">
        <v>47637</v>
      </c>
      <c r="D67" s="65">
        <v>3.0851820333174015E-3</v>
      </c>
      <c r="E67" s="66">
        <f>Report!$C$9*D67</f>
        <v>308.51820333174015</v>
      </c>
      <c r="F67" s="101">
        <f>D67*Report!$AC$6</f>
        <v>305.43302129842277</v>
      </c>
      <c r="G67" s="116">
        <f>E67-E67/SUM($E$3:$E$114)*(Report!$C$13-Report!$C$12)</f>
        <v>297.86064850865796</v>
      </c>
      <c r="H67" s="116">
        <f>F67-F67/SUM($F$3:$F$114)*(Report!$AC$10-Report!$AC$9)</f>
        <v>273.46035682917625</v>
      </c>
      <c r="I67" s="220"/>
      <c r="J67" s="122"/>
    </row>
    <row r="68" spans="1:10" x14ac:dyDescent="0.35">
      <c r="A68" s="9">
        <f>Centers!B73</f>
        <v>114</v>
      </c>
      <c r="B68" t="str">
        <f>Centers!C73</f>
        <v>DIUHA KALAN</v>
      </c>
      <c r="C68">
        <v>42327</v>
      </c>
      <c r="D68" s="65">
        <v>2.7412830347046547E-3</v>
      </c>
      <c r="E68" s="66">
        <f>Report!$C$9*D68</f>
        <v>274.12830347046548</v>
      </c>
      <c r="F68" s="101">
        <f>D68*Report!$AC$6</f>
        <v>271.3870204357608</v>
      </c>
      <c r="G68" s="116">
        <f>E68-E68/SUM($E$3:$E$114)*(Report!$C$13-Report!$C$12)</f>
        <v>264.65872471872632</v>
      </c>
      <c r="H68" s="116">
        <f>F68-F68/SUM($F$3:$F$114)*(Report!$AC$10-Report!$AC$9)</f>
        <v>242.97828418054326</v>
      </c>
      <c r="I68" s="220"/>
      <c r="J68" s="122"/>
    </row>
    <row r="69" spans="1:10" x14ac:dyDescent="0.35">
      <c r="A69" s="9">
        <f>Centers!B74</f>
        <v>115</v>
      </c>
      <c r="B69" t="str">
        <f>Centers!C74</f>
        <v>MANGAUDHIYA-I</v>
      </c>
      <c r="C69">
        <f>36+51084</f>
        <v>51120</v>
      </c>
      <c r="D69" s="65">
        <v>3.3107564612210164E-3</v>
      </c>
      <c r="E69" s="66">
        <f>Report!$C$9*D69</f>
        <v>331.07564612210166</v>
      </c>
      <c r="F69" s="101">
        <f>D69*Report!$AC$6</f>
        <v>327.76488966088061</v>
      </c>
      <c r="G69" s="116">
        <f>E69-E69/SUM($E$3:$E$114)*(Report!$C$13-Report!$C$12)</f>
        <v>319.63885953696911</v>
      </c>
      <c r="H69" s="116">
        <f>F69-F69/SUM($F$3:$F$114)*(Report!$AC$10-Report!$AC$9)</f>
        <v>293.45452990548284</v>
      </c>
      <c r="I69" s="220"/>
      <c r="J69" s="122"/>
    </row>
    <row r="70" spans="1:10" x14ac:dyDescent="0.35">
      <c r="A70" s="9">
        <f>Centers!B75</f>
        <v>116</v>
      </c>
      <c r="B70" t="str">
        <f>Centers!C75</f>
        <v>MANGAUDHIYA-III  RAJ</v>
      </c>
      <c r="C70">
        <f>72207</f>
        <v>72207</v>
      </c>
      <c r="D70" s="65">
        <v>4.6764435014746853E-3</v>
      </c>
      <c r="E70" s="66">
        <f>Report!$C$9*D70</f>
        <v>467.64435014746851</v>
      </c>
      <c r="F70" s="101">
        <f>D70*Report!$AC$6</f>
        <v>462.96790664599382</v>
      </c>
      <c r="G70" s="116">
        <f>E70-E70/SUM($E$3:$E$114)*(Report!$C$13-Report!$C$12)</f>
        <v>451.48988909596875</v>
      </c>
      <c r="H70" s="116">
        <f>F70-F70/SUM($F$3:$F$114)*(Report!$AC$10-Report!$AC$9)</f>
        <v>414.50452349149452</v>
      </c>
      <c r="I70" s="220"/>
      <c r="J70" s="122"/>
    </row>
    <row r="71" spans="1:10" x14ac:dyDescent="0.35">
      <c r="A71" s="9">
        <f>Centers!B76</f>
        <v>117</v>
      </c>
      <c r="B71" t="str">
        <f>Centers!C76</f>
        <v>SABAI GAURHI I</v>
      </c>
      <c r="C71">
        <v>31437</v>
      </c>
      <c r="D71" s="65">
        <v>2.0359986477191919E-3</v>
      </c>
      <c r="E71" s="66">
        <f>Report!$C$9*D71</f>
        <v>203.59986477191919</v>
      </c>
      <c r="F71" s="101">
        <f>D71*Report!$AC$6</f>
        <v>201.56386612419999</v>
      </c>
      <c r="G71" s="116">
        <f>E71-E71/SUM($E$3:$E$114)*(Report!$C$13-Report!$C$12)</f>
        <v>196.56664372581565</v>
      </c>
      <c r="H71" s="116">
        <f>F71-F71/SUM($F$3:$F$114)*(Report!$AC$10-Report!$AC$9)</f>
        <v>180.46420298588936</v>
      </c>
      <c r="I71" s="220"/>
      <c r="J71" s="122"/>
    </row>
    <row r="72" spans="1:10" x14ac:dyDescent="0.35">
      <c r="A72" s="9">
        <f>Centers!B77</f>
        <v>118</v>
      </c>
      <c r="B72" t="str">
        <f>Centers!C77</f>
        <v>RAM NAGAR BAGAHA</v>
      </c>
      <c r="C72">
        <v>99414</v>
      </c>
      <c r="D72" s="65">
        <v>6.4384887096210113E-3</v>
      </c>
      <c r="E72" s="66">
        <f>Report!$C$9*D72</f>
        <v>643.84887096210116</v>
      </c>
      <c r="F72" s="101">
        <f>D72*Report!$AC$6</f>
        <v>637.41038225248008</v>
      </c>
      <c r="G72" s="116">
        <f>E72-E72/SUM($E$3:$E$114)*(Report!$C$13-Report!$C$12)</f>
        <v>621.6075426840423</v>
      </c>
      <c r="H72" s="116">
        <f>F72-F72/SUM($F$3:$F$114)*(Report!$AC$10-Report!$AC$9)</f>
        <v>570.68639741830339</v>
      </c>
      <c r="I72" s="220"/>
      <c r="J72" s="122"/>
    </row>
    <row r="73" spans="1:10" x14ac:dyDescent="0.35">
      <c r="A73" s="9">
        <f>Centers!B78</f>
        <v>119</v>
      </c>
      <c r="B73" t="str">
        <f>Centers!C78</f>
        <v>KABIRAHA</v>
      </c>
      <c r="C73">
        <v>97227</v>
      </c>
      <c r="D73" s="65">
        <v>6.2968489525652531E-3</v>
      </c>
      <c r="E73" s="66">
        <f>Report!$C$9*D73</f>
        <v>629.68489525652535</v>
      </c>
      <c r="F73" s="101">
        <f>D73*Report!$AC$6</f>
        <v>623.3880463039601</v>
      </c>
      <c r="G73" s="116">
        <f>E73-E73/SUM($E$3:$E$114)*(Report!$C$13-Report!$C$12)</f>
        <v>607.93285203835853</v>
      </c>
      <c r="H73" s="116">
        <f>F73-F73/SUM($F$3:$F$114)*(Report!$AC$10-Report!$AC$9)</f>
        <v>558.13191664945975</v>
      </c>
      <c r="I73" s="220"/>
      <c r="J73" s="122"/>
    </row>
    <row r="74" spans="1:10" x14ac:dyDescent="0.35">
      <c r="A74" s="9">
        <f>Centers!B79</f>
        <v>120</v>
      </c>
      <c r="B74" t="str">
        <f>Centers!C79</f>
        <v>TIKOUNA</v>
      </c>
      <c r="C74">
        <v>65583</v>
      </c>
      <c r="D74" s="65">
        <v>4.2474440726967509E-3</v>
      </c>
      <c r="E74" s="66">
        <f>Report!$C$9*D74</f>
        <v>424.74440726967509</v>
      </c>
      <c r="F74" s="101">
        <f>D74*Report!$AC$6</f>
        <v>420.49696319697836</v>
      </c>
      <c r="G74" s="116">
        <f>E74-E74/SUM($E$3:$E$114)*(Report!$C$13-Report!$C$12)</f>
        <v>410.07189602920658</v>
      </c>
      <c r="H74" s="116">
        <f>F74-F74/SUM($F$3:$F$114)*(Report!$AC$10-Report!$AC$9)</f>
        <v>376.47942947557283</v>
      </c>
      <c r="I74" s="220"/>
      <c r="J74" s="122"/>
    </row>
    <row r="75" spans="1:10" x14ac:dyDescent="0.35">
      <c r="A75" s="9">
        <f>Centers!B80</f>
        <v>121</v>
      </c>
      <c r="B75" t="str">
        <f>Centers!C80</f>
        <v>KHAJUHABAZAR III</v>
      </c>
      <c r="C75">
        <v>38727</v>
      </c>
      <c r="D75" s="65">
        <v>2.5081311712383861E-3</v>
      </c>
      <c r="E75" s="66">
        <f>Report!$C$9*D75</f>
        <v>250.81311712383862</v>
      </c>
      <c r="F75" s="101">
        <f>D75*Report!$AC$6</f>
        <v>248.30498595260022</v>
      </c>
      <c r="G75" s="116">
        <f>E75-E75/SUM($E$3:$E$114)*(Report!$C$13-Report!$C$12)</f>
        <v>242.14894587809471</v>
      </c>
      <c r="H75" s="116">
        <f>F75-F75/SUM($F$3:$F$114)*(Report!$AC$10-Report!$AC$9)</f>
        <v>222.31247221536844</v>
      </c>
      <c r="I75" s="220"/>
      <c r="J75" s="122"/>
    </row>
    <row r="76" spans="1:10" x14ac:dyDescent="0.35">
      <c r="A76" s="9">
        <f>Centers!B81</f>
        <v>122</v>
      </c>
      <c r="B76" t="str">
        <f>Centers!C81</f>
        <v>CHAKDHA</v>
      </c>
      <c r="C76">
        <v>13842</v>
      </c>
      <c r="D76" s="65">
        <v>8.964689150278034E-4</v>
      </c>
      <c r="E76" s="66">
        <f>Report!$C$9*D76</f>
        <v>89.646891502780335</v>
      </c>
      <c r="F76" s="101">
        <f>D76*Report!$AC$6</f>
        <v>88.750422587752539</v>
      </c>
      <c r="G76" s="116">
        <f>E76-E76/SUM($E$3:$E$114)*(Report!$C$13-Report!$C$12)</f>
        <v>86.550099642228588</v>
      </c>
      <c r="H76" s="116">
        <f>F76-F76/SUM($F$3:$F$114)*(Report!$AC$10-Report!$AC$9)</f>
        <v>79.460047006097298</v>
      </c>
      <c r="I76" s="220"/>
      <c r="J76" s="122"/>
    </row>
    <row r="77" spans="1:10" x14ac:dyDescent="0.35">
      <c r="A77" s="9">
        <f>Centers!B82</f>
        <v>123</v>
      </c>
      <c r="B77" t="str">
        <f>Centers!C82</f>
        <v>NAINAPUR II</v>
      </c>
      <c r="C77">
        <v>125091</v>
      </c>
      <c r="D77" s="65">
        <v>8.1014443757941729E-3</v>
      </c>
      <c r="E77" s="66">
        <f>Report!$C$9*D77</f>
        <v>810.14443757941729</v>
      </c>
      <c r="F77" s="101">
        <f>D77*Report!$AC$6</f>
        <v>802.04299320362315</v>
      </c>
      <c r="G77" s="116">
        <f>E77-E77/SUM($E$3:$E$114)*(Report!$C$13-Report!$C$12)</f>
        <v>782.15854026484726</v>
      </c>
      <c r="H77" s="116">
        <f>F77-F77/SUM($F$3:$F$114)*(Report!$AC$10-Report!$AC$9)</f>
        <v>718.08530125991308</v>
      </c>
      <c r="I77" s="220"/>
      <c r="J77" s="122"/>
    </row>
    <row r="78" spans="1:10" x14ac:dyDescent="0.35">
      <c r="A78" s="9">
        <f>Centers!B83</f>
        <v>124</v>
      </c>
      <c r="B78" t="str">
        <f>Centers!C83</f>
        <v>NAINAPUR I</v>
      </c>
      <c r="C78">
        <v>147456</v>
      </c>
      <c r="D78" s="65">
        <v>9.549900327578369E-3</v>
      </c>
      <c r="E78" s="66">
        <f>Report!$C$9*D78</f>
        <v>954.99003275783684</v>
      </c>
      <c r="F78" s="101">
        <f>D78*Report!$AC$6</f>
        <v>945.44013243025859</v>
      </c>
      <c r="G78" s="116">
        <f>E78-E78/SUM($E$3:$E$114)*(Report!$C$13-Report!$C$12)</f>
        <v>922.00054131227137</v>
      </c>
      <c r="H78" s="116">
        <f>F78-F78/SUM($F$3:$F$114)*(Report!$AC$10-Report!$AC$9)</f>
        <v>846.47165809356193</v>
      </c>
      <c r="I78" s="220"/>
      <c r="J78" s="122"/>
    </row>
    <row r="79" spans="1:10" x14ac:dyDescent="0.35">
      <c r="A79" s="9">
        <f>Centers!B84</f>
        <v>125</v>
      </c>
      <c r="B79" t="str">
        <f>Centers!C84</f>
        <v>PADARI</v>
      </c>
      <c r="C79">
        <v>77283</v>
      </c>
      <c r="D79" s="65">
        <v>5.0051876289621241E-3</v>
      </c>
      <c r="E79" s="66">
        <f>Report!$C$9*D79</f>
        <v>500.51876289621242</v>
      </c>
      <c r="F79" s="101">
        <f>D79*Report!$AC$6</f>
        <v>495.5135752672503</v>
      </c>
      <c r="G79" s="116">
        <f>E79-E79/SUM($E$3:$E$114)*(Report!$C$13-Report!$C$12)</f>
        <v>483.22867726125935</v>
      </c>
      <c r="H79" s="116">
        <f>F79-F79/SUM($F$3:$F$114)*(Report!$AC$10-Report!$AC$9)</f>
        <v>443.64331836239108</v>
      </c>
      <c r="I79" s="220"/>
      <c r="J79" s="122"/>
    </row>
    <row r="80" spans="1:10" x14ac:dyDescent="0.35">
      <c r="A80" s="9">
        <f>Centers!B85</f>
        <v>126</v>
      </c>
      <c r="B80" t="str">
        <f>Centers!C85</f>
        <v>BELHAURA</v>
      </c>
      <c r="C80">
        <v>53361</v>
      </c>
      <c r="D80" s="65">
        <v>3.4558934962287684E-3</v>
      </c>
      <c r="E80" s="66">
        <f>Report!$C$9*D80</f>
        <v>345.58934962287685</v>
      </c>
      <c r="F80" s="101">
        <f>D80*Report!$AC$6</f>
        <v>342.13345612664807</v>
      </c>
      <c r="G80" s="116">
        <f>E80-E80/SUM($E$3:$E$114)*(Report!$C$13-Report!$C$12)</f>
        <v>333.65119686526225</v>
      </c>
      <c r="H80" s="116">
        <f>F80-F80/SUM($F$3:$F$114)*(Report!$AC$10-Report!$AC$9)</f>
        <v>306.31899785380421</v>
      </c>
      <c r="I80" s="220"/>
      <c r="J80" s="122"/>
    </row>
    <row r="81" spans="1:10" x14ac:dyDescent="0.35">
      <c r="A81" s="9">
        <v>247</v>
      </c>
      <c r="B81" s="1" t="s">
        <v>149</v>
      </c>
      <c r="C81">
        <v>639</v>
      </c>
      <c r="D81" s="65">
        <v>4.1384455765262704E-5</v>
      </c>
      <c r="E81" s="66">
        <f>Report!$C$9*D81</f>
        <v>4.1384455765262702</v>
      </c>
      <c r="F81" s="101">
        <f>D81*Report!$AC$6</f>
        <v>4.0970611207610075</v>
      </c>
      <c r="G81" s="116">
        <f>E81-E81/SUM($E$3:$E$114)*(Report!$C$13-Report!$C$12)</f>
        <v>3.9954857442121132</v>
      </c>
      <c r="H81" s="116">
        <f>F81-F81/SUM($F$3:$F$114)*(Report!$AC$10-Report!$AC$9)</f>
        <v>3.6681816238185356</v>
      </c>
      <c r="I81" s="220"/>
      <c r="J81" s="122"/>
    </row>
    <row r="82" spans="1:10" x14ac:dyDescent="0.35">
      <c r="A82" s="9">
        <f>Centers!B87</f>
        <v>128</v>
      </c>
      <c r="B82" t="str">
        <f>Centers!C87</f>
        <v>JHALA N II</v>
      </c>
      <c r="C82">
        <v>71982</v>
      </c>
      <c r="D82" s="65">
        <v>4.6618715100080433E-3</v>
      </c>
      <c r="E82" s="66">
        <f>Report!$C$9*D82</f>
        <v>466.18715100080431</v>
      </c>
      <c r="F82" s="101">
        <f>D82*Report!$AC$6</f>
        <v>461.52527949079627</v>
      </c>
      <c r="G82" s="116">
        <f>E82-E82/SUM($E$3:$E$114)*(Report!$C$13-Report!$C$12)</f>
        <v>450.08302791842925</v>
      </c>
      <c r="H82" s="116">
        <f>F82-F82/SUM($F$3:$F$114)*(Report!$AC$10-Report!$AC$9)</f>
        <v>413.21291024367105</v>
      </c>
      <c r="I82" s="220"/>
      <c r="J82" s="122"/>
    </row>
    <row r="83" spans="1:10" x14ac:dyDescent="0.35">
      <c r="A83" s="9">
        <f>Centers!B88</f>
        <v>129</v>
      </c>
      <c r="B83" t="str">
        <f>Centers!C88</f>
        <v>KATHOUTIYA II</v>
      </c>
      <c r="C83">
        <v>20475</v>
      </c>
      <c r="D83" s="65">
        <v>1.3260512234644036E-3</v>
      </c>
      <c r="E83" s="66">
        <f>Report!$C$9*D83</f>
        <v>132.60512234644037</v>
      </c>
      <c r="F83" s="101">
        <f>D83*Report!$AC$6</f>
        <v>131.27907112297595</v>
      </c>
      <c r="G83" s="116">
        <f>E83-E83/SUM($E$3:$E$114)*(Report!$C$13-Report!$C$12)</f>
        <v>128.02436715609238</v>
      </c>
      <c r="H83" s="116">
        <f>F83-F83/SUM($F$3:$F$114)*(Report!$AC$10-Report!$AC$9)</f>
        <v>117.53680555193196</v>
      </c>
      <c r="I83" s="220"/>
      <c r="J83" s="122"/>
    </row>
    <row r="84" spans="1:10" x14ac:dyDescent="0.35">
      <c r="A84" s="9">
        <f>Centers!B89</f>
        <v>130</v>
      </c>
      <c r="B84" t="str">
        <f>Centers!C89</f>
        <v>ISSANAGAR - III</v>
      </c>
      <c r="C84">
        <v>82188</v>
      </c>
      <c r="D84" s="65">
        <v>5.3228570429349155E-3</v>
      </c>
      <c r="E84" s="66">
        <f>Report!$C$9*D84</f>
        <v>532.28570429349156</v>
      </c>
      <c r="F84" s="101">
        <f>D84*Report!$AC$6</f>
        <v>526.96284725055659</v>
      </c>
      <c r="G84" s="116">
        <f>E84-E84/SUM($E$3:$E$114)*(Report!$C$13-Report!$C$12)</f>
        <v>513.89825093161994</v>
      </c>
      <c r="H84" s="116">
        <f>F84-F84/SUM($F$3:$F$114)*(Report!$AC$10-Report!$AC$9)</f>
        <v>471.80048716494179</v>
      </c>
      <c r="I84" s="220"/>
      <c r="J84" s="122"/>
    </row>
    <row r="85" spans="1:10" x14ac:dyDescent="0.35">
      <c r="A85" s="9">
        <f>Centers!B90</f>
        <v>131</v>
      </c>
      <c r="B85" t="str">
        <f>Centers!C90</f>
        <v>GANJ</v>
      </c>
      <c r="C85">
        <f>12663+6885</f>
        <v>19548</v>
      </c>
      <c r="D85" s="65">
        <v>1.2660146186218393E-3</v>
      </c>
      <c r="E85" s="66">
        <f>Report!$C$9*D85</f>
        <v>126.60146186218392</v>
      </c>
      <c r="F85" s="101">
        <f>D85*Report!$AC$6</f>
        <v>125.33544724356209</v>
      </c>
      <c r="G85" s="116">
        <f>E85-E85/SUM($E$3:$E$114)*(Report!$C$13-Report!$C$12)</f>
        <v>122.22809910462971</v>
      </c>
      <c r="H85" s="116">
        <f>F85-F85/SUM($F$3:$F$114)*(Report!$AC$10-Report!$AC$9)</f>
        <v>112.21535897089943</v>
      </c>
      <c r="I85" s="220"/>
      <c r="J85" s="122"/>
    </row>
    <row r="86" spans="1:10" x14ac:dyDescent="0.35">
      <c r="A86" s="9">
        <f>Centers!B91</f>
        <v>132</v>
      </c>
      <c r="B86" t="str">
        <f>Centers!C91</f>
        <v>RATANGANJ I</v>
      </c>
      <c r="C86">
        <f>11862+53730</f>
        <v>65592</v>
      </c>
      <c r="D86" s="65">
        <v>4.248026952355417E-3</v>
      </c>
      <c r="E86" s="66">
        <f>Report!$C$9*D86</f>
        <v>424.80269523554171</v>
      </c>
      <c r="F86" s="101">
        <f>D86*Report!$AC$6</f>
        <v>420.55466828318629</v>
      </c>
      <c r="G86" s="116">
        <f>E86-E86/SUM($E$3:$E$114)*(Report!$C$13-Report!$C$12)</f>
        <v>410.12817047630824</v>
      </c>
      <c r="H86" s="116">
        <f>F86-F86/SUM($F$3:$F$114)*(Report!$AC$10-Report!$AC$9)</f>
        <v>376.53109400548578</v>
      </c>
      <c r="I86" s="220"/>
      <c r="J86" s="122"/>
    </row>
    <row r="87" spans="1:10" x14ac:dyDescent="0.35">
      <c r="A87" s="9">
        <f>Centers!B92</f>
        <v>133</v>
      </c>
      <c r="B87" t="str">
        <f>Centers!C92</f>
        <v>RATANGANJ II</v>
      </c>
      <c r="C87">
        <f>10494+28179</f>
        <v>38673</v>
      </c>
      <c r="D87" s="65">
        <v>2.5046338932863919E-3</v>
      </c>
      <c r="E87" s="66">
        <f>Report!$C$9*D87</f>
        <v>250.46338932863918</v>
      </c>
      <c r="F87" s="101">
        <f>D87*Report!$AC$6</f>
        <v>247.9587554353528</v>
      </c>
      <c r="G87" s="116">
        <f>E87-E87/SUM($E$3:$E$114)*(Report!$C$13-Report!$C$12)</f>
        <v>241.81129919548519</v>
      </c>
      <c r="H87" s="116">
        <f>F87-F87/SUM($F$3:$F$114)*(Report!$AC$10-Report!$AC$9)</f>
        <v>222.0024850358908</v>
      </c>
      <c r="I87" s="220"/>
      <c r="J87" s="122"/>
    </row>
    <row r="88" spans="1:10" x14ac:dyDescent="0.35">
      <c r="A88" s="9">
        <f>Centers!B93</f>
        <v>134</v>
      </c>
      <c r="B88" t="str">
        <f>Centers!C93</f>
        <v>RATANGANJ III</v>
      </c>
      <c r="C88">
        <f>1827+40329</f>
        <v>42156</v>
      </c>
      <c r="D88" s="65">
        <v>2.7302083211900069E-3</v>
      </c>
      <c r="E88" s="66">
        <f>Report!$C$9*D88</f>
        <v>273.02083211900072</v>
      </c>
      <c r="F88" s="101">
        <f>D88*Report!$AC$6</f>
        <v>270.29062379781067</v>
      </c>
      <c r="G88" s="116">
        <f>E88-E88/SUM($E$3:$E$114)*(Report!$C$13-Report!$C$12)</f>
        <v>263.58951022379631</v>
      </c>
      <c r="H88" s="116">
        <f>F88-F88/SUM($F$3:$F$114)*(Report!$AC$10-Report!$AC$9)</f>
        <v>241.99665811219745</v>
      </c>
      <c r="I88" s="220"/>
      <c r="J88" s="122"/>
    </row>
    <row r="89" spans="1:10" x14ac:dyDescent="0.35">
      <c r="A89" s="9">
        <f>Centers!B95</f>
        <v>136</v>
      </c>
      <c r="B89" t="str">
        <f>Centers!C95</f>
        <v xml:space="preserve">AIRA KATHOUTIYA II </v>
      </c>
      <c r="C89">
        <v>12915</v>
      </c>
      <c r="D89" s="65">
        <v>8.3643231018523917E-4</v>
      </c>
      <c r="E89" s="66">
        <f>Report!$C$9*D89</f>
        <v>83.64323101852392</v>
      </c>
      <c r="F89" s="101">
        <f>D89*Report!$AC$6</f>
        <v>82.806798708338675</v>
      </c>
      <c r="G89" s="116">
        <f>E89-E89/SUM($E$3:$E$114)*(Report!$C$13-Report!$C$12)</f>
        <v>80.753831590765955</v>
      </c>
      <c r="H89" s="116">
        <f>F89-F89/SUM($F$3:$F$114)*(Report!$AC$10-Report!$AC$9)</f>
        <v>74.138600425064766</v>
      </c>
      <c r="I89" s="220"/>
      <c r="J89" s="122"/>
    </row>
    <row r="90" spans="1:10" x14ac:dyDescent="0.35">
      <c r="A90" s="9">
        <f>Centers!B96</f>
        <v>137</v>
      </c>
      <c r="B90" t="str">
        <f>Centers!C96</f>
        <v>JALLAPUR MAHSI</v>
      </c>
      <c r="C90">
        <v>65313</v>
      </c>
      <c r="D90" s="65">
        <v>4.2299576829367812E-3</v>
      </c>
      <c r="E90" s="66">
        <f>Report!$C$9*D90</f>
        <v>422.99576829367811</v>
      </c>
      <c r="F90" s="101">
        <f>D90*Report!$AC$6</f>
        <v>418.76581061074137</v>
      </c>
      <c r="G90" s="116">
        <f>E90-E90/SUM($E$3:$E$114)*(Report!$C$13-Report!$C$12)</f>
        <v>408.38366261615926</v>
      </c>
      <c r="H90" s="116">
        <f>F90-F90/SUM($F$3:$F$114)*(Report!$AC$10-Report!$AC$9)</f>
        <v>374.92949357818475</v>
      </c>
      <c r="I90" s="220"/>
      <c r="J90" s="122"/>
    </row>
    <row r="91" spans="1:10" x14ac:dyDescent="0.35">
      <c r="A91" s="9">
        <f>Centers!B97</f>
        <v>138</v>
      </c>
      <c r="B91" t="str">
        <f>Centers!C97</f>
        <v>DARAPUR</v>
      </c>
      <c r="C91">
        <v>29367</v>
      </c>
      <c r="D91" s="65">
        <v>1.9019363262260873E-3</v>
      </c>
      <c r="E91" s="66">
        <f>Report!$C$9*D91</f>
        <v>190.19363262260873</v>
      </c>
      <c r="F91" s="101">
        <f>D91*Report!$AC$6</f>
        <v>188.29169629638264</v>
      </c>
      <c r="G91" s="116">
        <f>E91-E91/SUM($E$3:$E$114)*(Report!$C$13-Report!$C$12)</f>
        <v>183.62352089245246</v>
      </c>
      <c r="H91" s="116">
        <f>F91-F91/SUM($F$3:$F$114)*(Report!$AC$10-Report!$AC$9)</f>
        <v>168.58136110591383</v>
      </c>
      <c r="I91" s="220"/>
      <c r="J91" s="122"/>
    </row>
    <row r="92" spans="1:10" x14ac:dyDescent="0.35">
      <c r="A92" s="9">
        <f>Centers!B98</f>
        <v>139</v>
      </c>
      <c r="B92" t="str">
        <f>Centers!C98</f>
        <v>SUJAI KUNDA</v>
      </c>
      <c r="C92">
        <v>43137</v>
      </c>
      <c r="D92" s="65">
        <v>2.7937422039845655E-3</v>
      </c>
      <c r="E92" s="66">
        <f>Report!$C$9*D92</f>
        <v>279.37422039845654</v>
      </c>
      <c r="F92" s="101">
        <f>D92*Report!$AC$6</f>
        <v>276.58047819447199</v>
      </c>
      <c r="G92" s="116">
        <f>E92-E92/SUM($E$3:$E$114)*(Report!$C$13-Report!$C$12)</f>
        <v>269.72342495786842</v>
      </c>
      <c r="H92" s="116">
        <f>F92-F92/SUM($F$3:$F$114)*(Report!$AC$10-Report!$AC$9)</f>
        <v>247.62809187270764</v>
      </c>
      <c r="I92" s="220"/>
      <c r="J92" s="122"/>
    </row>
    <row r="93" spans="1:10" x14ac:dyDescent="0.35">
      <c r="A93" s="9">
        <f>Centers!B99</f>
        <v>140</v>
      </c>
      <c r="B93" t="str">
        <f>Centers!C99</f>
        <v>AMRITPUR</v>
      </c>
      <c r="C93">
        <v>119835</v>
      </c>
      <c r="D93" s="65">
        <v>7.7610426551334216E-3</v>
      </c>
      <c r="E93" s="66">
        <f>Report!$C$9*D93</f>
        <v>776.10426551334217</v>
      </c>
      <c r="F93" s="101">
        <f>D93*Report!$AC$6</f>
        <v>768.34322285820872</v>
      </c>
      <c r="G93" s="116">
        <f>E93-E93/SUM($E$3:$E$114)*(Report!$C$13-Report!$C$12)</f>
        <v>749.29426315752528</v>
      </c>
      <c r="H93" s="116">
        <f>F93-F93/SUM($F$3:$F$114)*(Report!$AC$10-Report!$AC$9)</f>
        <v>687.91321579075782</v>
      </c>
      <c r="I93" s="220"/>
      <c r="J93" s="122"/>
    </row>
    <row r="94" spans="1:10" x14ac:dyDescent="0.35">
      <c r="A94" s="9">
        <f>Centers!B100</f>
        <v>141</v>
      </c>
      <c r="B94" t="str">
        <f>Centers!C100</f>
        <v>HARKHAPUR</v>
      </c>
      <c r="C94">
        <v>67716</v>
      </c>
      <c r="D94" s="65">
        <v>4.3855865518005153E-3</v>
      </c>
      <c r="E94" s="66">
        <f>Report!$C$9*D94</f>
        <v>438.55865518005152</v>
      </c>
      <c r="F94" s="101">
        <f>D94*Report!$AC$6</f>
        <v>434.17306862825103</v>
      </c>
      <c r="G94" s="116">
        <f>E94-E94/SUM($E$3:$E$114)*(Report!$C$13-Report!$C$12)</f>
        <v>423.40893999228081</v>
      </c>
      <c r="H94" s="116">
        <f>F94-F94/SUM($F$3:$F$114)*(Report!$AC$10-Report!$AC$9)</f>
        <v>388.72392306493896</v>
      </c>
      <c r="I94" s="220"/>
      <c r="J94" s="122"/>
    </row>
    <row r="95" spans="1:10" x14ac:dyDescent="0.35">
      <c r="A95" s="9">
        <f>Centers!B101</f>
        <v>142</v>
      </c>
      <c r="B95" t="str">
        <f>Centers!C101</f>
        <v>URRA BAZAR</v>
      </c>
      <c r="C95">
        <v>88488</v>
      </c>
      <c r="D95" s="65">
        <v>5.7308728040008864E-3</v>
      </c>
      <c r="E95" s="66">
        <f>Report!$C$9*D95</f>
        <v>573.08728040008862</v>
      </c>
      <c r="F95" s="101">
        <f>D95*Report!$AC$6</f>
        <v>567.35640759608771</v>
      </c>
      <c r="G95" s="116">
        <f>E95-E95/SUM($E$3:$E$114)*(Report!$C$13-Report!$C$12)</f>
        <v>553.29036390272529</v>
      </c>
      <c r="H95" s="116">
        <f>F95-F95/SUM($F$3:$F$114)*(Report!$AC$10-Report!$AC$9)</f>
        <v>507.96565810399778</v>
      </c>
      <c r="I95" s="220"/>
      <c r="J95" s="122"/>
    </row>
    <row r="96" spans="1:10" x14ac:dyDescent="0.35">
      <c r="A96" s="9">
        <f>Centers!B102</f>
        <v>143</v>
      </c>
      <c r="B96" t="str">
        <f>Centers!C102</f>
        <v>DHARAMPUR SEMRI</v>
      </c>
      <c r="C96">
        <v>72936</v>
      </c>
      <c r="D96" s="65">
        <v>4.723656753826605E-3</v>
      </c>
      <c r="E96" s="66">
        <f>Report!$C$9*D96</f>
        <v>472.36567538266053</v>
      </c>
      <c r="F96" s="101">
        <f>D96*Report!$AC$6</f>
        <v>467.64201862883391</v>
      </c>
      <c r="G96" s="116">
        <f>E96-E96/SUM($E$3:$E$114)*(Report!$C$13-Report!$C$12)</f>
        <v>456.04811931119673</v>
      </c>
      <c r="H96" s="116">
        <f>F96-F96/SUM($F$3:$F$114)*(Report!$AC$10-Report!$AC$9)</f>
        <v>418.68935041444246</v>
      </c>
      <c r="I96" s="220"/>
      <c r="J96" s="122"/>
    </row>
    <row r="97" spans="1:10" x14ac:dyDescent="0.35">
      <c r="A97" s="9">
        <f>Centers!B103</f>
        <v>144</v>
      </c>
      <c r="B97" t="str">
        <f>Centers!C103</f>
        <v>KATHOUTIYA I</v>
      </c>
      <c r="C97">
        <v>32688</v>
      </c>
      <c r="D97" s="65">
        <v>2.1170189202737201E-3</v>
      </c>
      <c r="E97" s="66">
        <f>Report!$C$9*D97</f>
        <v>211.701892027372</v>
      </c>
      <c r="F97" s="101">
        <f>D97*Report!$AC$6</f>
        <v>209.5848731070983</v>
      </c>
      <c r="G97" s="116">
        <f>E97-E97/SUM($E$3:$E$114)*(Report!$C$13-Report!$C$12)</f>
        <v>204.38879187293512</v>
      </c>
      <c r="H97" s="116">
        <f>F97-F97/SUM($F$3:$F$114)*(Report!$AC$10-Report!$AC$9)</f>
        <v>187.64557264378763</v>
      </c>
      <c r="I97" s="220"/>
      <c r="J97" s="122"/>
    </row>
    <row r="98" spans="1:10" x14ac:dyDescent="0.35">
      <c r="A98" s="9">
        <f>Centers!B104</f>
        <v>171</v>
      </c>
      <c r="B98" t="str">
        <f>Centers!C104</f>
        <v>MATHIYA PURWA</v>
      </c>
      <c r="C98">
        <v>111852</v>
      </c>
      <c r="D98" s="65">
        <v>7.2440283978969702E-3</v>
      </c>
      <c r="E98" s="66">
        <f>Report!$C$9*D98</f>
        <v>724.40283978969705</v>
      </c>
      <c r="F98" s="101">
        <f>D98*Report!$AC$6</f>
        <v>717.1588113918001</v>
      </c>
      <c r="G98" s="116">
        <f>E98-E98/SUM($E$3:$E$114)*(Report!$C$13-Report!$C$12)</f>
        <v>699.37882857842453</v>
      </c>
      <c r="H98" s="116">
        <f>F98-F98/SUM($F$3:$F$114)*(Report!$AC$10-Report!$AC$9)</f>
        <v>642.08677775798265</v>
      </c>
      <c r="I98" s="220"/>
      <c r="J98" s="122"/>
    </row>
    <row r="99" spans="1:10" x14ac:dyDescent="0.35">
      <c r="A99" s="9">
        <f>Centers!B105</f>
        <v>178</v>
      </c>
      <c r="B99" t="str">
        <f>Centers!C105</f>
        <v>CHAHMALPUR (LMP)</v>
      </c>
      <c r="C99">
        <v>166797</v>
      </c>
      <c r="D99" s="65">
        <v>1.0802508714050897E-2</v>
      </c>
      <c r="E99" s="66">
        <f>Report!$C$9*D99</f>
        <v>1080.2508714050898</v>
      </c>
      <c r="F99" s="101">
        <f>D99*Report!$AC$6</f>
        <v>1069.4483626910387</v>
      </c>
      <c r="G99" s="116">
        <f>E99-E99/SUM($E$3:$E$114)*(Report!$C$13-Report!$C$12)</f>
        <v>1042.9343281335648</v>
      </c>
      <c r="H99" s="116">
        <f>F99-F99/SUM($F$3:$F$114)*(Report!$AC$10-Report!$AC$9)</f>
        <v>957.49873287646369</v>
      </c>
      <c r="I99" s="220"/>
      <c r="J99" s="122"/>
    </row>
    <row r="100" spans="1:10" x14ac:dyDescent="0.35">
      <c r="A100" s="9">
        <f>Centers!B106</f>
        <v>214</v>
      </c>
      <c r="B100" t="str">
        <f>Centers!C106</f>
        <v>TELIYAR</v>
      </c>
      <c r="C100">
        <v>86787</v>
      </c>
      <c r="D100" s="65">
        <v>5.6207085485130738E-3</v>
      </c>
      <c r="E100" s="66">
        <f>Report!$C$9*D100</f>
        <v>562.07085485130733</v>
      </c>
      <c r="F100" s="101">
        <f>D100*Report!$AC$6</f>
        <v>556.45014630279434</v>
      </c>
      <c r="G100" s="116">
        <f>E100-E100/SUM($E$3:$E$114)*(Report!$C$13-Report!$C$12)</f>
        <v>542.6544934005268</v>
      </c>
      <c r="H100" s="116">
        <f>F100-F100/SUM($F$3:$F$114)*(Report!$AC$10-Report!$AC$9)</f>
        <v>498.2010619504527</v>
      </c>
      <c r="I100" s="220"/>
      <c r="J100" s="122"/>
    </row>
    <row r="101" spans="1:10" x14ac:dyDescent="0.35">
      <c r="A101" s="9">
        <f>Centers!B107</f>
        <v>222</v>
      </c>
      <c r="B101" t="str">
        <f>Centers!C107</f>
        <v>SUJANPUR</v>
      </c>
      <c r="C101">
        <v>86706</v>
      </c>
      <c r="D101" s="65">
        <v>5.6154626315850827E-3</v>
      </c>
      <c r="E101" s="66">
        <f>Report!$C$9*D101</f>
        <v>561.54626315850828</v>
      </c>
      <c r="F101" s="101">
        <f>D101*Report!$AC$6</f>
        <v>555.93080052692324</v>
      </c>
      <c r="G101" s="116">
        <f>E101-E101/SUM($E$3:$E$114)*(Report!$C$13-Report!$C$12)</f>
        <v>542.14802337661263</v>
      </c>
      <c r="H101" s="116">
        <f>F101-F101/SUM($F$3:$F$114)*(Report!$AC$10-Report!$AC$9)</f>
        <v>497.73608118123627</v>
      </c>
      <c r="I101" s="220"/>
      <c r="J101" s="122"/>
    </row>
    <row r="102" spans="1:10" x14ac:dyDescent="0.35">
      <c r="A102" s="9">
        <f>Centers!B108</f>
        <v>231</v>
      </c>
      <c r="B102" t="str">
        <f>Centers!C108</f>
        <v>BELWA PURWA</v>
      </c>
      <c r="C102">
        <v>87768</v>
      </c>
      <c r="D102" s="65">
        <v>5.6842424313076319E-3</v>
      </c>
      <c r="E102" s="66">
        <f>Report!$C$9*D102</f>
        <v>568.42424313076322</v>
      </c>
      <c r="F102" s="101">
        <f>D102*Report!$AC$6</f>
        <v>562.74000069945555</v>
      </c>
      <c r="G102" s="116">
        <f>E102-E102/SUM($E$3:$E$114)*(Report!$C$13-Report!$C$12)</f>
        <v>548.78840813459897</v>
      </c>
      <c r="H102" s="116">
        <f>F102-F102/SUM($F$3:$F$114)*(Report!$AC$10-Report!$AC$9)</f>
        <v>503.8324957109628</v>
      </c>
      <c r="I102" s="220"/>
      <c r="J102" s="122"/>
    </row>
    <row r="103" spans="1:10" x14ac:dyDescent="0.35">
      <c r="A103" s="9">
        <f>Centers!B109</f>
        <v>238</v>
      </c>
      <c r="B103" t="str">
        <f>Centers!C109</f>
        <v>MAJHRAPURAB</v>
      </c>
      <c r="C103">
        <v>101421</v>
      </c>
      <c r="D103" s="65">
        <v>6.5684708735034561E-3</v>
      </c>
      <c r="E103" s="66">
        <f>Report!$C$9*D103</f>
        <v>656.84708735034565</v>
      </c>
      <c r="F103" s="101">
        <f>D103*Report!$AC$6</f>
        <v>650.2786164768421</v>
      </c>
      <c r="G103" s="116">
        <f>E103-E103/SUM($E$3:$E$114)*(Report!$C$13-Report!$C$12)</f>
        <v>634.1567443876944</v>
      </c>
      <c r="H103" s="116">
        <f>F103-F103/SUM($F$3:$F$114)*(Report!$AC$10-Report!$AC$9)</f>
        <v>582.20758758888837</v>
      </c>
      <c r="I103" s="220"/>
      <c r="J103" s="122"/>
    </row>
    <row r="104" spans="1:10" x14ac:dyDescent="0.35">
      <c r="A104" s="9">
        <f>Centers!B110</f>
        <v>241</v>
      </c>
      <c r="B104" t="str">
        <f>Centers!C110</f>
        <v>BELAWA II</v>
      </c>
      <c r="C104">
        <v>132750</v>
      </c>
      <c r="D104" s="65">
        <v>8.5974749653186609E-3</v>
      </c>
      <c r="E104" s="66">
        <f>Report!$C$9*D104</f>
        <v>859.74749653186609</v>
      </c>
      <c r="F104" s="101">
        <f>D104*Report!$AC$6</f>
        <v>851.15002156654748</v>
      </c>
      <c r="G104" s="116">
        <f>E104-E104/SUM($E$3:$E$114)*(Report!$C$13-Report!$C$12)</f>
        <v>830.04809474829119</v>
      </c>
      <c r="H104" s="116">
        <f>F104-F104/SUM($F$3:$F$114)*(Report!$AC$10-Report!$AC$9)</f>
        <v>762.05181621582267</v>
      </c>
      <c r="I104" s="220"/>
      <c r="J104" s="122"/>
    </row>
    <row r="105" spans="1:10" x14ac:dyDescent="0.35">
      <c r="A105" s="9">
        <f>Centers!B111</f>
        <v>249</v>
      </c>
      <c r="B105" t="str">
        <f>Centers!C111</f>
        <v>BOKARIYA</v>
      </c>
      <c r="C105">
        <v>77445</v>
      </c>
      <c r="D105" s="65">
        <v>5.0156794628181062E-3</v>
      </c>
      <c r="E105" s="66">
        <f>Report!$C$9*D105</f>
        <v>501.56794628181063</v>
      </c>
      <c r="F105" s="101">
        <f>D105*Report!$AC$6</f>
        <v>496.55226681899251</v>
      </c>
      <c r="G105" s="116">
        <f>E105-E105/SUM($E$3:$E$114)*(Report!$C$13-Report!$C$12)</f>
        <v>484.24161730908776</v>
      </c>
      <c r="H105" s="116">
        <f>F105-F105/SUM($F$3:$F$114)*(Report!$AC$10-Report!$AC$9)</f>
        <v>444.57327990082388</v>
      </c>
      <c r="I105" s="220"/>
      <c r="J105" s="122"/>
    </row>
    <row r="106" spans="1:10" x14ac:dyDescent="0.35">
      <c r="A106" s="9">
        <f>Centers!B112</f>
        <v>251</v>
      </c>
      <c r="B106" t="str">
        <f>Centers!C112</f>
        <v>SEMRABAZAR</v>
      </c>
      <c r="C106">
        <v>65394</v>
      </c>
      <c r="D106" s="65">
        <v>4.2352035998647723E-3</v>
      </c>
      <c r="E106" s="66">
        <f>Report!$C$9*D106</f>
        <v>423.52035998647722</v>
      </c>
      <c r="F106" s="101">
        <f>D106*Report!$AC$6</f>
        <v>419.28515638661247</v>
      </c>
      <c r="G106" s="116">
        <f>E106-E106/SUM($E$3:$E$114)*(Report!$C$13-Report!$C$12)</f>
        <v>408.89013264007349</v>
      </c>
      <c r="H106" s="116">
        <f>F106-F106/SUM($F$3:$F$114)*(Report!$AC$10-Report!$AC$9)</f>
        <v>375.39447434740117</v>
      </c>
      <c r="I106" s="220"/>
      <c r="J106" s="122"/>
    </row>
    <row r="107" spans="1:10" x14ac:dyDescent="0.35">
      <c r="A107" s="9">
        <f>Centers!B113</f>
        <v>253</v>
      </c>
      <c r="B107" t="str">
        <f>Centers!C113</f>
        <v>DANDOORI</v>
      </c>
      <c r="C107">
        <v>74493</v>
      </c>
      <c r="D107" s="65">
        <v>4.8244949347757658E-3</v>
      </c>
      <c r="E107" s="66">
        <f>Report!$C$9*D107</f>
        <v>482.4494934775766</v>
      </c>
      <c r="F107" s="101">
        <f>D107*Report!$AC$6</f>
        <v>477.62499854280082</v>
      </c>
      <c r="G107" s="116">
        <f>E107-E107/SUM($E$3:$E$114)*(Report!$C$13-Report!$C$12)</f>
        <v>465.78359865976984</v>
      </c>
      <c r="H107" s="116">
        <f>F107-F107/SUM($F$3:$F$114)*(Report!$AC$10-Report!$AC$9)</f>
        <v>427.62731408938055</v>
      </c>
      <c r="I107" s="220"/>
      <c r="J107" s="122"/>
    </row>
    <row r="108" spans="1:10" x14ac:dyDescent="0.35">
      <c r="A108" s="9">
        <f>Centers!B114</f>
        <v>453</v>
      </c>
      <c r="B108" t="str">
        <f>Centers!C114</f>
        <v>NAKHA-III</v>
      </c>
      <c r="C108">
        <v>159489</v>
      </c>
      <c r="D108" s="65">
        <v>1.0329210431214372E-2</v>
      </c>
      <c r="E108" s="66">
        <f>Report!$C$9*D108</f>
        <v>1032.9210431214372</v>
      </c>
      <c r="F108" s="101">
        <f>D108*Report!$AC$6</f>
        <v>1022.5918326902228</v>
      </c>
      <c r="G108" s="116">
        <f>E108-E108/SUM($E$3:$E$114)*(Report!$C$13-Report!$C$12)</f>
        <v>997.23947708708249</v>
      </c>
      <c r="H108" s="116">
        <f>F108-F108/SUM($F$3:$F$114)*(Report!$AC$10-Report!$AC$9)</f>
        <v>915.54713458715878</v>
      </c>
      <c r="I108" s="220"/>
      <c r="J108" s="122"/>
    </row>
    <row r="109" spans="1:10" x14ac:dyDescent="0.35">
      <c r="A109" s="9">
        <f>Centers!B115</f>
        <v>496</v>
      </c>
      <c r="B109" t="str">
        <f>Centers!C115</f>
        <v>CHAHMALPUR (ARNI)</v>
      </c>
      <c r="C109">
        <v>11880</v>
      </c>
      <c r="D109" s="65">
        <v>7.6940114943868686E-4</v>
      </c>
      <c r="E109" s="66">
        <f>Report!$C$9*D109</f>
        <v>76.940114943868693</v>
      </c>
      <c r="F109" s="101">
        <f>D109*Report!$AC$6</f>
        <v>76.17071379443</v>
      </c>
      <c r="G109" s="116">
        <f>E109-E109/SUM($E$3:$E$114)*(Report!$C$13-Report!$C$12)</f>
        <v>74.28227017408436</v>
      </c>
      <c r="H109" s="116">
        <f>F109-F109/SUM($F$3:$F$114)*(Report!$AC$10-Report!$AC$9)</f>
        <v>68.197179485077001</v>
      </c>
      <c r="I109" s="220"/>
      <c r="J109" s="122"/>
    </row>
    <row r="110" spans="1:10" x14ac:dyDescent="0.35">
      <c r="A110" s="9">
        <f>Centers!B116</f>
        <v>701</v>
      </c>
      <c r="B110" t="str">
        <f>Centers!C116</f>
        <v>GHODSARIYA</v>
      </c>
      <c r="C110">
        <v>56511</v>
      </c>
      <c r="D110" s="65">
        <v>3.6599013767617539E-3</v>
      </c>
      <c r="E110" s="66">
        <f>Report!$C$9*D110</f>
        <v>365.99013767617538</v>
      </c>
      <c r="F110" s="101">
        <f>D110*Report!$AC$6</f>
        <v>362.33023629941363</v>
      </c>
      <c r="G110" s="116">
        <f>E110-E110/SUM($E$3:$E$114)*(Report!$C$13-Report!$C$12)</f>
        <v>353.34725335081492</v>
      </c>
      <c r="H110" s="116">
        <f>F110-F110/SUM($F$3:$F$114)*(Report!$AC$10-Report!$AC$9)</f>
        <v>324.4015833233322</v>
      </c>
      <c r="I110" s="220"/>
      <c r="J110" s="122"/>
    </row>
    <row r="111" spans="1:10" x14ac:dyDescent="0.35">
      <c r="A111" s="9">
        <f>Centers!B117</f>
        <v>801</v>
      </c>
      <c r="B111" t="str">
        <f>Centers!C117</f>
        <v>SAKETHU</v>
      </c>
      <c r="C111">
        <v>137421</v>
      </c>
      <c r="D111" s="65">
        <v>8.8999895081661434E-3</v>
      </c>
      <c r="E111" s="66">
        <f>Report!$C$9*D111</f>
        <v>889.9989508166143</v>
      </c>
      <c r="F111" s="101">
        <f>D111*Report!$AC$6</f>
        <v>881.09896130844822</v>
      </c>
      <c r="G111" s="116">
        <f>E111-E111/SUM($E$3:$E$114)*(Report!$C$13-Report!$C$12)</f>
        <v>859.25453279401052</v>
      </c>
      <c r="H111" s="116">
        <f>F111-F111/SUM($F$3:$F$114)*(Report!$AC$10-Report!$AC$9)</f>
        <v>788.86570724063688</v>
      </c>
      <c r="I111" s="220"/>
      <c r="J111" s="122"/>
    </row>
    <row r="112" spans="1:10" x14ac:dyDescent="0.35">
      <c r="A112" s="9">
        <f>Centers!B118</f>
        <v>802</v>
      </c>
      <c r="B112" t="str">
        <f>Centers!C118</f>
        <v>NAKAHA</v>
      </c>
      <c r="C112">
        <v>126630</v>
      </c>
      <c r="D112" s="65">
        <v>8.2011167974260033E-3</v>
      </c>
      <c r="E112" s="66">
        <f>Report!$C$9*D112</f>
        <v>820.11167974260036</v>
      </c>
      <c r="F112" s="101">
        <f>D112*Report!$AC$6</f>
        <v>811.91056294517432</v>
      </c>
      <c r="G112" s="116">
        <f>E112-E112/SUM($E$3:$E$114)*(Report!$C$13-Report!$C$12)</f>
        <v>791.7814707192174</v>
      </c>
      <c r="H112" s="116">
        <f>F112-F112/SUM($F$3:$F$114)*(Report!$AC$10-Report!$AC$9)</f>
        <v>726.91993587502532</v>
      </c>
      <c r="I112" s="220"/>
      <c r="J112" s="122"/>
    </row>
    <row r="113" spans="1:10" x14ac:dyDescent="0.35">
      <c r="A113" s="9">
        <f>Centers!B119</f>
        <v>803</v>
      </c>
      <c r="B113" t="str">
        <f>Centers!C119</f>
        <v>KATKUSMA</v>
      </c>
      <c r="C113">
        <v>81504</v>
      </c>
      <c r="D113" s="65">
        <v>5.2785581888763243E-3</v>
      </c>
      <c r="E113" s="66">
        <f>Report!$C$9*D113</f>
        <v>527.85581888763238</v>
      </c>
      <c r="F113" s="101">
        <f>D113*Report!$AC$6</f>
        <v>522.57726069875616</v>
      </c>
      <c r="G113" s="116">
        <f>E113-E113/SUM($E$3:$E$114)*(Report!$C$13-Report!$C$12)</f>
        <v>509.62139295189991</v>
      </c>
      <c r="H113" s="116">
        <f>F113-F113/SUM($F$3:$F$114)*(Report!$AC$10-Report!$AC$9)</f>
        <v>467.87398289155863</v>
      </c>
      <c r="I113" s="220"/>
      <c r="J113" s="122"/>
    </row>
    <row r="114" spans="1:10" x14ac:dyDescent="0.35">
      <c r="A114" s="9">
        <f>Centers!B120</f>
        <v>804</v>
      </c>
      <c r="B114" t="str">
        <f>Centers!C120</f>
        <v xml:space="preserve">SAHJANI </v>
      </c>
      <c r="C114">
        <v>114228</v>
      </c>
      <c r="D114" s="65">
        <v>7.3979086277847078E-3</v>
      </c>
      <c r="E114" s="66">
        <f>Report!$C$9*D114</f>
        <v>739.7908627784708</v>
      </c>
      <c r="F114" s="101">
        <f>D114*Report!$AC$6</f>
        <v>732.39295415068602</v>
      </c>
      <c r="G114" s="116">
        <f>E114-E114/SUM($E$3:$E$114)*(Report!$C$13-Report!$C$12)</f>
        <v>714.23528261324145</v>
      </c>
      <c r="H114" s="116">
        <f>F114-F114/SUM($F$3:$F$114)*(Report!$AC$10-Report!$AC$9)</f>
        <v>655.72621365499799</v>
      </c>
      <c r="I114" s="220"/>
      <c r="J114" s="12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11146-2E00-4A39-B4E3-16233F4A0AF9}">
  <sheetPr codeName="Sheet7"/>
  <dimension ref="A1:G125"/>
  <sheetViews>
    <sheetView zoomScale="127" zoomScaleNormal="100" workbookViewId="0">
      <selection activeCell="G2" sqref="G2"/>
    </sheetView>
  </sheetViews>
  <sheetFormatPr defaultRowHeight="14.5" x14ac:dyDescent="0.35"/>
  <cols>
    <col min="1" max="1" width="11.6328125" bestFit="1" customWidth="1"/>
    <col min="3" max="3" width="23" bestFit="1" customWidth="1"/>
  </cols>
  <sheetData>
    <row r="1" spans="1:7" x14ac:dyDescent="0.35">
      <c r="A1" t="s">
        <v>245</v>
      </c>
      <c r="B1" t="s">
        <v>210</v>
      </c>
      <c r="C1" t="s">
        <v>211</v>
      </c>
      <c r="F1" t="s">
        <v>249</v>
      </c>
      <c r="G1" t="s">
        <v>250</v>
      </c>
    </row>
    <row r="2" spans="1:7" x14ac:dyDescent="0.35">
      <c r="A2">
        <v>1</v>
      </c>
      <c r="B2">
        <v>1</v>
      </c>
      <c r="C2" t="s">
        <v>70</v>
      </c>
      <c r="E2">
        <v>274</v>
      </c>
      <c r="F2">
        <f>VLOOKUP(A2,Indent!A:A,1,0)</f>
        <v>1</v>
      </c>
      <c r="G2">
        <f>VLOOKUP(A2,Purchase!A:A,1,0)</f>
        <v>1</v>
      </c>
    </row>
    <row r="3" spans="1:7" x14ac:dyDescent="0.35">
      <c r="A3">
        <v>26</v>
      </c>
      <c r="B3">
        <v>7</v>
      </c>
      <c r="C3" t="s">
        <v>71</v>
      </c>
      <c r="F3">
        <f>VLOOKUP(A3,Indent!A:A,1,0)</f>
        <v>26</v>
      </c>
      <c r="G3" t="e">
        <f>VLOOKUP(A3,Purchase!A:A,1,0)</f>
        <v>#N/A</v>
      </c>
    </row>
    <row r="4" spans="1:7" x14ac:dyDescent="0.35">
      <c r="A4">
        <v>27</v>
      </c>
      <c r="B4">
        <v>8</v>
      </c>
      <c r="C4" t="s">
        <v>72</v>
      </c>
      <c r="F4">
        <f>VLOOKUP(A4,Indent!A:A,1,0)</f>
        <v>27</v>
      </c>
      <c r="G4" t="e">
        <f>VLOOKUP(A4,Purchase!A:A,1,0)</f>
        <v>#N/A</v>
      </c>
    </row>
    <row r="5" spans="1:7" x14ac:dyDescent="0.35">
      <c r="A5">
        <v>36</v>
      </c>
      <c r="B5">
        <v>9</v>
      </c>
      <c r="C5" t="s">
        <v>73</v>
      </c>
      <c r="F5">
        <f>VLOOKUP(A5,Indent!A:A,1,0)</f>
        <v>36</v>
      </c>
      <c r="G5" t="e">
        <f>VLOOKUP(A5,Purchase!A:A,1,0)</f>
        <v>#N/A</v>
      </c>
    </row>
    <row r="6" spans="1:7" x14ac:dyDescent="0.35">
      <c r="A6">
        <v>37</v>
      </c>
      <c r="B6">
        <v>11</v>
      </c>
      <c r="C6" t="s">
        <v>74</v>
      </c>
      <c r="F6">
        <f>VLOOKUP(A6,Indent!A:A,1,0)</f>
        <v>37</v>
      </c>
      <c r="G6" t="e">
        <f>VLOOKUP(A6,Purchase!A:A,1,0)</f>
        <v>#N/A</v>
      </c>
    </row>
    <row r="7" spans="1:7" x14ac:dyDescent="0.35">
      <c r="A7">
        <v>38</v>
      </c>
      <c r="B7">
        <v>12</v>
      </c>
      <c r="C7" t="s">
        <v>75</v>
      </c>
      <c r="F7">
        <f>VLOOKUP(A7,Indent!A:A,1,0)</f>
        <v>38</v>
      </c>
      <c r="G7" t="e">
        <f>VLOOKUP(A7,Purchase!A:A,1,0)</f>
        <v>#N/A</v>
      </c>
    </row>
    <row r="8" spans="1:7" x14ac:dyDescent="0.35">
      <c r="A8">
        <v>135</v>
      </c>
      <c r="B8">
        <v>13</v>
      </c>
      <c r="C8" t="s">
        <v>76</v>
      </c>
      <c r="F8">
        <f>VLOOKUP(A8,Indent!A:A,1,0)</f>
        <v>135</v>
      </c>
      <c r="G8" t="e">
        <f>VLOOKUP(A8,Purchase!A:A,1,0)</f>
        <v>#N/A</v>
      </c>
    </row>
    <row r="9" spans="1:7" x14ac:dyDescent="0.35">
      <c r="B9">
        <v>14</v>
      </c>
      <c r="C9" t="s">
        <v>77</v>
      </c>
    </row>
    <row r="10" spans="1:7" x14ac:dyDescent="0.35">
      <c r="B10">
        <v>15</v>
      </c>
      <c r="C10" t="s">
        <v>78</v>
      </c>
    </row>
    <row r="11" spans="1:7" x14ac:dyDescent="0.35">
      <c r="B11">
        <v>16</v>
      </c>
      <c r="C11" t="s">
        <v>79</v>
      </c>
    </row>
    <row r="12" spans="1:7" x14ac:dyDescent="0.35">
      <c r="B12">
        <v>17</v>
      </c>
      <c r="C12" t="s">
        <v>80</v>
      </c>
    </row>
    <row r="13" spans="1:7" x14ac:dyDescent="0.35">
      <c r="B13">
        <v>18</v>
      </c>
      <c r="C13" t="s">
        <v>81</v>
      </c>
    </row>
    <row r="14" spans="1:7" x14ac:dyDescent="0.35">
      <c r="B14">
        <v>19</v>
      </c>
      <c r="C14" t="s">
        <v>82</v>
      </c>
    </row>
    <row r="15" spans="1:7" x14ac:dyDescent="0.35">
      <c r="B15">
        <v>20</v>
      </c>
      <c r="C15" t="s">
        <v>83</v>
      </c>
    </row>
    <row r="16" spans="1:7" x14ac:dyDescent="0.35">
      <c r="B16">
        <v>21</v>
      </c>
      <c r="C16" t="s">
        <v>84</v>
      </c>
    </row>
    <row r="17" spans="2:3" x14ac:dyDescent="0.35">
      <c r="B17">
        <v>22</v>
      </c>
      <c r="C17" t="s">
        <v>85</v>
      </c>
    </row>
    <row r="18" spans="2:3" x14ac:dyDescent="0.35">
      <c r="B18">
        <v>24</v>
      </c>
      <c r="C18" t="s">
        <v>86</v>
      </c>
    </row>
    <row r="19" spans="2:3" x14ac:dyDescent="0.35">
      <c r="B19">
        <v>26</v>
      </c>
      <c r="C19" t="s">
        <v>219</v>
      </c>
    </row>
    <row r="20" spans="2:3" x14ac:dyDescent="0.35">
      <c r="B20">
        <v>27</v>
      </c>
      <c r="C20" t="s">
        <v>220</v>
      </c>
    </row>
    <row r="21" spans="2:3" x14ac:dyDescent="0.35">
      <c r="B21">
        <v>28</v>
      </c>
      <c r="C21" t="s">
        <v>87</v>
      </c>
    </row>
    <row r="22" spans="2:3" x14ac:dyDescent="0.35">
      <c r="B22">
        <v>29</v>
      </c>
      <c r="C22" t="s">
        <v>88</v>
      </c>
    </row>
    <row r="23" spans="2:3" x14ac:dyDescent="0.35">
      <c r="B23">
        <v>30</v>
      </c>
      <c r="C23" t="s">
        <v>89</v>
      </c>
    </row>
    <row r="24" spans="2:3" x14ac:dyDescent="0.35">
      <c r="B24">
        <v>31</v>
      </c>
      <c r="C24" t="s">
        <v>90</v>
      </c>
    </row>
    <row r="25" spans="2:3" x14ac:dyDescent="0.35">
      <c r="B25">
        <v>33</v>
      </c>
      <c r="C25" t="s">
        <v>91</v>
      </c>
    </row>
    <row r="26" spans="2:3" x14ac:dyDescent="0.35">
      <c r="B26">
        <v>34</v>
      </c>
      <c r="C26" t="s">
        <v>92</v>
      </c>
    </row>
    <row r="27" spans="2:3" x14ac:dyDescent="0.35">
      <c r="B27">
        <v>35</v>
      </c>
      <c r="C27" t="s">
        <v>93</v>
      </c>
    </row>
    <row r="28" spans="2:3" x14ac:dyDescent="0.35">
      <c r="B28">
        <v>36</v>
      </c>
      <c r="C28" t="s">
        <v>221</v>
      </c>
    </row>
    <row r="29" spans="2:3" x14ac:dyDescent="0.35">
      <c r="B29">
        <v>37</v>
      </c>
      <c r="C29" t="s">
        <v>222</v>
      </c>
    </row>
    <row r="30" spans="2:3" x14ac:dyDescent="0.35">
      <c r="B30">
        <v>38</v>
      </c>
      <c r="C30" t="s">
        <v>223</v>
      </c>
    </row>
    <row r="31" spans="2:3" x14ac:dyDescent="0.35">
      <c r="B31">
        <v>39</v>
      </c>
      <c r="C31" t="s">
        <v>94</v>
      </c>
    </row>
    <row r="32" spans="2:3" x14ac:dyDescent="0.35">
      <c r="B32">
        <v>40</v>
      </c>
      <c r="C32" t="s">
        <v>95</v>
      </c>
    </row>
    <row r="33" spans="2:3" x14ac:dyDescent="0.35">
      <c r="B33">
        <v>41</v>
      </c>
      <c r="C33" t="s">
        <v>96</v>
      </c>
    </row>
    <row r="34" spans="2:3" x14ac:dyDescent="0.35">
      <c r="B34">
        <v>43</v>
      </c>
      <c r="C34" t="s">
        <v>97</v>
      </c>
    </row>
    <row r="35" spans="2:3" x14ac:dyDescent="0.35">
      <c r="B35">
        <v>45</v>
      </c>
      <c r="C35" t="s">
        <v>98</v>
      </c>
    </row>
    <row r="36" spans="2:3" x14ac:dyDescent="0.35">
      <c r="B36">
        <v>47</v>
      </c>
      <c r="C36" t="s">
        <v>99</v>
      </c>
    </row>
    <row r="37" spans="2:3" x14ac:dyDescent="0.35">
      <c r="B37">
        <v>48</v>
      </c>
      <c r="C37" t="s">
        <v>100</v>
      </c>
    </row>
    <row r="38" spans="2:3" x14ac:dyDescent="0.35">
      <c r="B38">
        <v>50</v>
      </c>
      <c r="C38" t="s">
        <v>101</v>
      </c>
    </row>
    <row r="39" spans="2:3" x14ac:dyDescent="0.35">
      <c r="B39">
        <v>52</v>
      </c>
      <c r="C39" t="s">
        <v>102</v>
      </c>
    </row>
    <row r="40" spans="2:3" x14ac:dyDescent="0.35">
      <c r="B40">
        <v>60</v>
      </c>
      <c r="C40" t="s">
        <v>103</v>
      </c>
    </row>
    <row r="41" spans="2:3" x14ac:dyDescent="0.35">
      <c r="B41">
        <v>61</v>
      </c>
      <c r="C41" t="s">
        <v>104</v>
      </c>
    </row>
    <row r="42" spans="2:3" x14ac:dyDescent="0.35">
      <c r="B42">
        <v>62</v>
      </c>
      <c r="C42" t="s">
        <v>105</v>
      </c>
    </row>
    <row r="43" spans="2:3" x14ac:dyDescent="0.35">
      <c r="B43">
        <v>63</v>
      </c>
      <c r="C43" t="s">
        <v>106</v>
      </c>
    </row>
    <row r="44" spans="2:3" x14ac:dyDescent="0.35">
      <c r="B44">
        <v>65</v>
      </c>
      <c r="C44" t="s">
        <v>107</v>
      </c>
    </row>
    <row r="45" spans="2:3" x14ac:dyDescent="0.35">
      <c r="B45">
        <v>71</v>
      </c>
      <c r="C45" t="s">
        <v>108</v>
      </c>
    </row>
    <row r="46" spans="2:3" x14ac:dyDescent="0.35">
      <c r="B46">
        <v>73</v>
      </c>
      <c r="C46" t="s">
        <v>109</v>
      </c>
    </row>
    <row r="47" spans="2:3" x14ac:dyDescent="0.35">
      <c r="B47">
        <v>75</v>
      </c>
      <c r="C47" t="s">
        <v>110</v>
      </c>
    </row>
    <row r="48" spans="2:3" x14ac:dyDescent="0.35">
      <c r="B48">
        <v>77</v>
      </c>
      <c r="C48" t="s">
        <v>111</v>
      </c>
    </row>
    <row r="49" spans="2:3" x14ac:dyDescent="0.35">
      <c r="B49">
        <v>78</v>
      </c>
      <c r="C49" t="s">
        <v>112</v>
      </c>
    </row>
    <row r="50" spans="2:3" x14ac:dyDescent="0.35">
      <c r="B50">
        <v>80</v>
      </c>
      <c r="C50" t="s">
        <v>113</v>
      </c>
    </row>
    <row r="51" spans="2:3" x14ac:dyDescent="0.35">
      <c r="B51">
        <v>82</v>
      </c>
      <c r="C51" t="s">
        <v>114</v>
      </c>
    </row>
    <row r="52" spans="2:3" x14ac:dyDescent="0.35">
      <c r="B52">
        <v>83</v>
      </c>
      <c r="C52" t="s">
        <v>115</v>
      </c>
    </row>
    <row r="53" spans="2:3" x14ac:dyDescent="0.35">
      <c r="B53">
        <v>85</v>
      </c>
      <c r="C53" t="s">
        <v>116</v>
      </c>
    </row>
    <row r="54" spans="2:3" x14ac:dyDescent="0.35">
      <c r="B54">
        <v>86</v>
      </c>
      <c r="C54" t="s">
        <v>117</v>
      </c>
    </row>
    <row r="55" spans="2:3" x14ac:dyDescent="0.35">
      <c r="B55">
        <v>87</v>
      </c>
      <c r="C55" t="s">
        <v>118</v>
      </c>
    </row>
    <row r="56" spans="2:3" x14ac:dyDescent="0.35">
      <c r="B56">
        <v>88</v>
      </c>
      <c r="C56" t="s">
        <v>119</v>
      </c>
    </row>
    <row r="57" spans="2:3" x14ac:dyDescent="0.35">
      <c r="B57">
        <v>91</v>
      </c>
      <c r="C57" t="s">
        <v>120</v>
      </c>
    </row>
    <row r="58" spans="2:3" x14ac:dyDescent="0.35">
      <c r="B58">
        <v>92</v>
      </c>
      <c r="C58" t="s">
        <v>121</v>
      </c>
    </row>
    <row r="59" spans="2:3" x14ac:dyDescent="0.35">
      <c r="B59">
        <v>93</v>
      </c>
      <c r="C59" t="s">
        <v>122</v>
      </c>
    </row>
    <row r="60" spans="2:3" x14ac:dyDescent="0.35">
      <c r="B60">
        <v>94</v>
      </c>
      <c r="C60" t="s">
        <v>123</v>
      </c>
    </row>
    <row r="61" spans="2:3" x14ac:dyDescent="0.35">
      <c r="B61">
        <v>101</v>
      </c>
      <c r="C61" t="s">
        <v>124</v>
      </c>
    </row>
    <row r="62" spans="2:3" x14ac:dyDescent="0.35">
      <c r="B62">
        <v>102</v>
      </c>
      <c r="C62" t="s">
        <v>125</v>
      </c>
    </row>
    <row r="63" spans="2:3" x14ac:dyDescent="0.35">
      <c r="B63">
        <v>103</v>
      </c>
      <c r="C63" t="s">
        <v>126</v>
      </c>
    </row>
    <row r="64" spans="2:3" x14ac:dyDescent="0.35">
      <c r="B64">
        <v>104</v>
      </c>
      <c r="C64" t="s">
        <v>127</v>
      </c>
    </row>
    <row r="65" spans="2:3" x14ac:dyDescent="0.35">
      <c r="B65">
        <v>105</v>
      </c>
      <c r="C65" t="s">
        <v>128</v>
      </c>
    </row>
    <row r="66" spans="2:3" x14ac:dyDescent="0.35">
      <c r="B66">
        <v>106</v>
      </c>
      <c r="C66" t="s">
        <v>129</v>
      </c>
    </row>
    <row r="67" spans="2:3" x14ac:dyDescent="0.35">
      <c r="B67">
        <v>107</v>
      </c>
      <c r="C67" t="s">
        <v>130</v>
      </c>
    </row>
    <row r="68" spans="2:3" x14ac:dyDescent="0.35">
      <c r="B68">
        <v>108</v>
      </c>
      <c r="C68" t="s">
        <v>131</v>
      </c>
    </row>
    <row r="69" spans="2:3" x14ac:dyDescent="0.35">
      <c r="B69">
        <v>110</v>
      </c>
      <c r="C69" t="s">
        <v>132</v>
      </c>
    </row>
    <row r="70" spans="2:3" x14ac:dyDescent="0.35">
      <c r="B70">
        <v>111</v>
      </c>
      <c r="C70" t="s">
        <v>133</v>
      </c>
    </row>
    <row r="71" spans="2:3" x14ac:dyDescent="0.35">
      <c r="B71">
        <v>112</v>
      </c>
      <c r="C71" t="s">
        <v>134</v>
      </c>
    </row>
    <row r="72" spans="2:3" x14ac:dyDescent="0.35">
      <c r="B72">
        <v>113</v>
      </c>
      <c r="C72" t="s">
        <v>135</v>
      </c>
    </row>
    <row r="73" spans="2:3" x14ac:dyDescent="0.35">
      <c r="B73">
        <v>114</v>
      </c>
      <c r="C73" t="s">
        <v>136</v>
      </c>
    </row>
    <row r="74" spans="2:3" x14ac:dyDescent="0.35">
      <c r="B74">
        <v>115</v>
      </c>
      <c r="C74" t="s">
        <v>137</v>
      </c>
    </row>
    <row r="75" spans="2:3" x14ac:dyDescent="0.35">
      <c r="B75">
        <v>116</v>
      </c>
      <c r="C75" t="s">
        <v>138</v>
      </c>
    </row>
    <row r="76" spans="2:3" x14ac:dyDescent="0.35">
      <c r="B76">
        <v>117</v>
      </c>
      <c r="C76" t="s">
        <v>139</v>
      </c>
    </row>
    <row r="77" spans="2:3" x14ac:dyDescent="0.35">
      <c r="B77">
        <v>118</v>
      </c>
      <c r="C77" t="s">
        <v>140</v>
      </c>
    </row>
    <row r="78" spans="2:3" x14ac:dyDescent="0.35">
      <c r="B78">
        <v>119</v>
      </c>
      <c r="C78" t="s">
        <v>141</v>
      </c>
    </row>
    <row r="79" spans="2:3" x14ac:dyDescent="0.35">
      <c r="B79">
        <v>120</v>
      </c>
      <c r="C79" t="s">
        <v>142</v>
      </c>
    </row>
    <row r="80" spans="2:3" x14ac:dyDescent="0.35">
      <c r="B80">
        <v>121</v>
      </c>
      <c r="C80" t="s">
        <v>143</v>
      </c>
    </row>
    <row r="81" spans="2:5" x14ac:dyDescent="0.35">
      <c r="B81">
        <v>122</v>
      </c>
      <c r="C81" t="s">
        <v>144</v>
      </c>
    </row>
    <row r="82" spans="2:5" x14ac:dyDescent="0.35">
      <c r="B82">
        <v>123</v>
      </c>
      <c r="C82" t="s">
        <v>145</v>
      </c>
    </row>
    <row r="83" spans="2:5" x14ac:dyDescent="0.35">
      <c r="B83">
        <v>124</v>
      </c>
      <c r="C83" t="s">
        <v>146</v>
      </c>
    </row>
    <row r="84" spans="2:5" x14ac:dyDescent="0.35">
      <c r="B84">
        <v>125</v>
      </c>
      <c r="C84" t="s">
        <v>147</v>
      </c>
    </row>
    <row r="85" spans="2:5" x14ac:dyDescent="0.35">
      <c r="B85">
        <v>126</v>
      </c>
      <c r="C85" t="s">
        <v>148</v>
      </c>
    </row>
    <row r="86" spans="2:5" x14ac:dyDescent="0.35">
      <c r="B86" s="9">
        <v>247</v>
      </c>
      <c r="C86" s="1" t="s">
        <v>149</v>
      </c>
      <c r="D86" t="s">
        <v>246</v>
      </c>
      <c r="E86" t="s">
        <v>247</v>
      </c>
    </row>
    <row r="87" spans="2:5" x14ac:dyDescent="0.35">
      <c r="B87">
        <v>128</v>
      </c>
      <c r="C87" t="s">
        <v>150</v>
      </c>
    </row>
    <row r="88" spans="2:5" x14ac:dyDescent="0.35">
      <c r="B88">
        <v>129</v>
      </c>
      <c r="C88" t="s">
        <v>151</v>
      </c>
    </row>
    <row r="89" spans="2:5" x14ac:dyDescent="0.35">
      <c r="B89">
        <v>130</v>
      </c>
      <c r="C89" t="s">
        <v>152</v>
      </c>
    </row>
    <row r="90" spans="2:5" x14ac:dyDescent="0.35">
      <c r="B90">
        <v>131</v>
      </c>
      <c r="C90" t="s">
        <v>153</v>
      </c>
    </row>
    <row r="91" spans="2:5" x14ac:dyDescent="0.35">
      <c r="B91">
        <v>132</v>
      </c>
      <c r="C91" t="s">
        <v>154</v>
      </c>
    </row>
    <row r="92" spans="2:5" x14ac:dyDescent="0.35">
      <c r="B92">
        <v>133</v>
      </c>
      <c r="C92" t="s">
        <v>155</v>
      </c>
    </row>
    <row r="93" spans="2:5" x14ac:dyDescent="0.35">
      <c r="B93">
        <v>134</v>
      </c>
      <c r="C93" t="s">
        <v>156</v>
      </c>
    </row>
    <row r="94" spans="2:5" x14ac:dyDescent="0.35">
      <c r="B94">
        <v>135</v>
      </c>
      <c r="C94" t="s">
        <v>225</v>
      </c>
    </row>
    <row r="95" spans="2:5" x14ac:dyDescent="0.35">
      <c r="B95">
        <v>136</v>
      </c>
      <c r="C95" t="s">
        <v>157</v>
      </c>
    </row>
    <row r="96" spans="2:5" x14ac:dyDescent="0.35">
      <c r="B96">
        <v>137</v>
      </c>
      <c r="C96" t="s">
        <v>158</v>
      </c>
    </row>
    <row r="97" spans="2:3" x14ac:dyDescent="0.35">
      <c r="B97">
        <v>138</v>
      </c>
      <c r="C97" t="s">
        <v>159</v>
      </c>
    </row>
    <row r="98" spans="2:3" x14ac:dyDescent="0.35">
      <c r="B98">
        <v>139</v>
      </c>
      <c r="C98" t="s">
        <v>160</v>
      </c>
    </row>
    <row r="99" spans="2:3" x14ac:dyDescent="0.35">
      <c r="B99">
        <v>140</v>
      </c>
      <c r="C99" t="s">
        <v>161</v>
      </c>
    </row>
    <row r="100" spans="2:3" x14ac:dyDescent="0.35">
      <c r="B100">
        <v>141</v>
      </c>
      <c r="C100" t="s">
        <v>162</v>
      </c>
    </row>
    <row r="101" spans="2:3" x14ac:dyDescent="0.35">
      <c r="B101">
        <v>142</v>
      </c>
      <c r="C101" t="s">
        <v>163</v>
      </c>
    </row>
    <row r="102" spans="2:3" x14ac:dyDescent="0.35">
      <c r="B102">
        <v>143</v>
      </c>
      <c r="C102" t="s">
        <v>164</v>
      </c>
    </row>
    <row r="103" spans="2:3" x14ac:dyDescent="0.35">
      <c r="B103">
        <v>144</v>
      </c>
      <c r="C103" t="s">
        <v>165</v>
      </c>
    </row>
    <row r="104" spans="2:3" x14ac:dyDescent="0.35">
      <c r="B104">
        <v>171</v>
      </c>
      <c r="C104" t="s">
        <v>166</v>
      </c>
    </row>
    <row r="105" spans="2:3" x14ac:dyDescent="0.35">
      <c r="B105">
        <v>178</v>
      </c>
      <c r="C105" t="s">
        <v>167</v>
      </c>
    </row>
    <row r="106" spans="2:3" x14ac:dyDescent="0.35">
      <c r="B106">
        <v>214</v>
      </c>
      <c r="C106" t="s">
        <v>168</v>
      </c>
    </row>
    <row r="107" spans="2:3" x14ac:dyDescent="0.35">
      <c r="B107">
        <v>222</v>
      </c>
      <c r="C107" t="s">
        <v>169</v>
      </c>
    </row>
    <row r="108" spans="2:3" x14ac:dyDescent="0.35">
      <c r="B108">
        <v>231</v>
      </c>
      <c r="C108" t="s">
        <v>170</v>
      </c>
    </row>
    <row r="109" spans="2:3" x14ac:dyDescent="0.35">
      <c r="B109">
        <v>238</v>
      </c>
      <c r="C109" t="s">
        <v>171</v>
      </c>
    </row>
    <row r="110" spans="2:3" x14ac:dyDescent="0.35">
      <c r="B110">
        <v>241</v>
      </c>
      <c r="C110" t="s">
        <v>172</v>
      </c>
    </row>
    <row r="111" spans="2:3" x14ac:dyDescent="0.35">
      <c r="B111">
        <v>249</v>
      </c>
      <c r="C111" t="s">
        <v>173</v>
      </c>
    </row>
    <row r="112" spans="2:3" x14ac:dyDescent="0.35">
      <c r="B112">
        <v>251</v>
      </c>
      <c r="C112" t="s">
        <v>174</v>
      </c>
    </row>
    <row r="113" spans="2:4" x14ac:dyDescent="0.35">
      <c r="B113">
        <v>253</v>
      </c>
      <c r="C113" t="s">
        <v>175</v>
      </c>
    </row>
    <row r="114" spans="2:4" x14ac:dyDescent="0.35">
      <c r="B114">
        <v>453</v>
      </c>
      <c r="C114" t="s">
        <v>176</v>
      </c>
    </row>
    <row r="115" spans="2:4" x14ac:dyDescent="0.35">
      <c r="B115">
        <v>496</v>
      </c>
      <c r="C115" t="s">
        <v>177</v>
      </c>
    </row>
    <row r="116" spans="2:4" x14ac:dyDescent="0.35">
      <c r="B116">
        <v>701</v>
      </c>
      <c r="C116" t="s">
        <v>178</v>
      </c>
    </row>
    <row r="117" spans="2:4" x14ac:dyDescent="0.35">
      <c r="B117">
        <v>801</v>
      </c>
      <c r="C117" t="s">
        <v>179</v>
      </c>
    </row>
    <row r="118" spans="2:4" x14ac:dyDescent="0.35">
      <c r="B118">
        <v>802</v>
      </c>
      <c r="C118" t="s">
        <v>180</v>
      </c>
    </row>
    <row r="119" spans="2:4" x14ac:dyDescent="0.35">
      <c r="B119">
        <v>803</v>
      </c>
      <c r="C119" t="s">
        <v>181</v>
      </c>
    </row>
    <row r="120" spans="2:4" x14ac:dyDescent="0.35">
      <c r="B120">
        <v>804</v>
      </c>
      <c r="C120" t="s">
        <v>182</v>
      </c>
    </row>
    <row r="121" spans="2:4" x14ac:dyDescent="0.35">
      <c r="B121" s="208">
        <v>127</v>
      </c>
      <c r="C121" s="208" t="s">
        <v>224</v>
      </c>
      <c r="D121" s="208" t="s">
        <v>243</v>
      </c>
    </row>
    <row r="125" spans="2:4" x14ac:dyDescent="0.35">
      <c r="B125" s="9"/>
      <c r="C125" s="1"/>
    </row>
  </sheetData>
  <autoFilter ref="A1:E121" xr:uid="{C0511146-2E00-4A39-B4E3-16233F4A0AF9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CC799-5976-45FF-A66A-D320B851F468}">
  <sheetPr codeName="Sheet15"/>
  <dimension ref="A1:A183"/>
  <sheetViews>
    <sheetView workbookViewId="0">
      <selection activeCell="F180" sqref="F180"/>
    </sheetView>
  </sheetViews>
  <sheetFormatPr defaultRowHeight="14.5" x14ac:dyDescent="0.35"/>
  <cols>
    <col min="1" max="1" width="9.90625" bestFit="1" customWidth="1"/>
  </cols>
  <sheetData>
    <row r="1" spans="1:1" x14ac:dyDescent="0.35">
      <c r="A1" s="128" t="s">
        <v>248</v>
      </c>
    </row>
    <row r="2" spans="1:1" x14ac:dyDescent="0.35">
      <c r="A2" s="202">
        <f>Report!C2-2</f>
        <v>44878</v>
      </c>
    </row>
    <row r="3" spans="1:1" x14ac:dyDescent="0.35">
      <c r="A3" s="202">
        <f t="shared" ref="A3:A34" si="0">A2+1</f>
        <v>44879</v>
      </c>
    </row>
    <row r="4" spans="1:1" x14ac:dyDescent="0.35">
      <c r="A4" s="202">
        <f t="shared" si="0"/>
        <v>44880</v>
      </c>
    </row>
    <row r="5" spans="1:1" x14ac:dyDescent="0.35">
      <c r="A5" s="202">
        <f t="shared" si="0"/>
        <v>44881</v>
      </c>
    </row>
    <row r="6" spans="1:1" x14ac:dyDescent="0.35">
      <c r="A6" s="202">
        <f t="shared" si="0"/>
        <v>44882</v>
      </c>
    </row>
    <row r="7" spans="1:1" x14ac:dyDescent="0.35">
      <c r="A7" s="202">
        <f t="shared" si="0"/>
        <v>44883</v>
      </c>
    </row>
    <row r="8" spans="1:1" x14ac:dyDescent="0.35">
      <c r="A8" s="202">
        <f t="shared" si="0"/>
        <v>44884</v>
      </c>
    </row>
    <row r="9" spans="1:1" x14ac:dyDescent="0.35">
      <c r="A9" s="202">
        <f t="shared" si="0"/>
        <v>44885</v>
      </c>
    </row>
    <row r="10" spans="1:1" x14ac:dyDescent="0.35">
      <c r="A10" s="202">
        <f t="shared" si="0"/>
        <v>44886</v>
      </c>
    </row>
    <row r="11" spans="1:1" x14ac:dyDescent="0.35">
      <c r="A11" s="202">
        <f t="shared" si="0"/>
        <v>44887</v>
      </c>
    </row>
    <row r="12" spans="1:1" x14ac:dyDescent="0.35">
      <c r="A12" s="202">
        <f t="shared" si="0"/>
        <v>44888</v>
      </c>
    </row>
    <row r="13" spans="1:1" x14ac:dyDescent="0.35">
      <c r="A13" s="202">
        <f t="shared" si="0"/>
        <v>44889</v>
      </c>
    </row>
    <row r="14" spans="1:1" x14ac:dyDescent="0.35">
      <c r="A14" s="202">
        <f t="shared" si="0"/>
        <v>44890</v>
      </c>
    </row>
    <row r="15" spans="1:1" x14ac:dyDescent="0.35">
      <c r="A15" s="202">
        <f t="shared" si="0"/>
        <v>44891</v>
      </c>
    </row>
    <row r="16" spans="1:1" x14ac:dyDescent="0.35">
      <c r="A16" s="202">
        <f t="shared" si="0"/>
        <v>44892</v>
      </c>
    </row>
    <row r="17" spans="1:1" x14ac:dyDescent="0.35">
      <c r="A17" s="202">
        <f t="shared" si="0"/>
        <v>44893</v>
      </c>
    </row>
    <row r="18" spans="1:1" x14ac:dyDescent="0.35">
      <c r="A18" s="202">
        <f t="shared" si="0"/>
        <v>44894</v>
      </c>
    </row>
    <row r="19" spans="1:1" x14ac:dyDescent="0.35">
      <c r="A19" s="202">
        <f t="shared" si="0"/>
        <v>44895</v>
      </c>
    </row>
    <row r="20" spans="1:1" x14ac:dyDescent="0.35">
      <c r="A20" s="202">
        <f t="shared" si="0"/>
        <v>44896</v>
      </c>
    </row>
    <row r="21" spans="1:1" x14ac:dyDescent="0.35">
      <c r="A21" s="202">
        <f t="shared" si="0"/>
        <v>44897</v>
      </c>
    </row>
    <row r="22" spans="1:1" x14ac:dyDescent="0.35">
      <c r="A22" s="202">
        <f t="shared" si="0"/>
        <v>44898</v>
      </c>
    </row>
    <row r="23" spans="1:1" x14ac:dyDescent="0.35">
      <c r="A23" s="202">
        <f t="shared" si="0"/>
        <v>44899</v>
      </c>
    </row>
    <row r="24" spans="1:1" x14ac:dyDescent="0.35">
      <c r="A24" s="202">
        <f t="shared" si="0"/>
        <v>44900</v>
      </c>
    </row>
    <row r="25" spans="1:1" x14ac:dyDescent="0.35">
      <c r="A25" s="202">
        <f t="shared" si="0"/>
        <v>44901</v>
      </c>
    </row>
    <row r="26" spans="1:1" x14ac:dyDescent="0.35">
      <c r="A26" s="202">
        <f t="shared" si="0"/>
        <v>44902</v>
      </c>
    </row>
    <row r="27" spans="1:1" x14ac:dyDescent="0.35">
      <c r="A27" s="202">
        <f t="shared" si="0"/>
        <v>44903</v>
      </c>
    </row>
    <row r="28" spans="1:1" x14ac:dyDescent="0.35">
      <c r="A28" s="202">
        <f t="shared" si="0"/>
        <v>44904</v>
      </c>
    </row>
    <row r="29" spans="1:1" x14ac:dyDescent="0.35">
      <c r="A29" s="202">
        <f t="shared" si="0"/>
        <v>44905</v>
      </c>
    </row>
    <row r="30" spans="1:1" x14ac:dyDescent="0.35">
      <c r="A30" s="202">
        <f t="shared" si="0"/>
        <v>44906</v>
      </c>
    </row>
    <row r="31" spans="1:1" x14ac:dyDescent="0.35">
      <c r="A31" s="202">
        <f t="shared" si="0"/>
        <v>44907</v>
      </c>
    </row>
    <row r="32" spans="1:1" x14ac:dyDescent="0.35">
      <c r="A32" s="202">
        <f t="shared" si="0"/>
        <v>44908</v>
      </c>
    </row>
    <row r="33" spans="1:1" x14ac:dyDescent="0.35">
      <c r="A33" s="202">
        <f t="shared" si="0"/>
        <v>44909</v>
      </c>
    </row>
    <row r="34" spans="1:1" x14ac:dyDescent="0.35">
      <c r="A34" s="202">
        <f t="shared" si="0"/>
        <v>44910</v>
      </c>
    </row>
    <row r="35" spans="1:1" x14ac:dyDescent="0.35">
      <c r="A35" s="202">
        <f t="shared" ref="A35:A66" si="1">A34+1</f>
        <v>44911</v>
      </c>
    </row>
    <row r="36" spans="1:1" x14ac:dyDescent="0.35">
      <c r="A36" s="202">
        <f t="shared" si="1"/>
        <v>44912</v>
      </c>
    </row>
    <row r="37" spans="1:1" x14ac:dyDescent="0.35">
      <c r="A37" s="202">
        <f t="shared" si="1"/>
        <v>44913</v>
      </c>
    </row>
    <row r="38" spans="1:1" x14ac:dyDescent="0.35">
      <c r="A38" s="202">
        <f t="shared" si="1"/>
        <v>44914</v>
      </c>
    </row>
    <row r="39" spans="1:1" x14ac:dyDescent="0.35">
      <c r="A39" s="202">
        <f t="shared" si="1"/>
        <v>44915</v>
      </c>
    </row>
    <row r="40" spans="1:1" x14ac:dyDescent="0.35">
      <c r="A40" s="202">
        <f t="shared" si="1"/>
        <v>44916</v>
      </c>
    </row>
    <row r="41" spans="1:1" x14ac:dyDescent="0.35">
      <c r="A41" s="202">
        <f t="shared" si="1"/>
        <v>44917</v>
      </c>
    </row>
    <row r="42" spans="1:1" x14ac:dyDescent="0.35">
      <c r="A42" s="202">
        <f t="shared" si="1"/>
        <v>44918</v>
      </c>
    </row>
    <row r="43" spans="1:1" x14ac:dyDescent="0.35">
      <c r="A43" s="202">
        <f t="shared" si="1"/>
        <v>44919</v>
      </c>
    </row>
    <row r="44" spans="1:1" x14ac:dyDescent="0.35">
      <c r="A44" s="202">
        <f t="shared" si="1"/>
        <v>44920</v>
      </c>
    </row>
    <row r="45" spans="1:1" x14ac:dyDescent="0.35">
      <c r="A45" s="202">
        <f t="shared" si="1"/>
        <v>44921</v>
      </c>
    </row>
    <row r="46" spans="1:1" x14ac:dyDescent="0.35">
      <c r="A46" s="202">
        <f t="shared" si="1"/>
        <v>44922</v>
      </c>
    </row>
    <row r="47" spans="1:1" x14ac:dyDescent="0.35">
      <c r="A47" s="202">
        <f t="shared" si="1"/>
        <v>44923</v>
      </c>
    </row>
    <row r="48" spans="1:1" x14ac:dyDescent="0.35">
      <c r="A48" s="202">
        <f t="shared" si="1"/>
        <v>44924</v>
      </c>
    </row>
    <row r="49" spans="1:1" x14ac:dyDescent="0.35">
      <c r="A49" s="202">
        <f t="shared" si="1"/>
        <v>44925</v>
      </c>
    </row>
    <row r="50" spans="1:1" x14ac:dyDescent="0.35">
      <c r="A50" s="202">
        <f t="shared" si="1"/>
        <v>44926</v>
      </c>
    </row>
    <row r="51" spans="1:1" x14ac:dyDescent="0.35">
      <c r="A51" s="202">
        <f t="shared" si="1"/>
        <v>44927</v>
      </c>
    </row>
    <row r="52" spans="1:1" x14ac:dyDescent="0.35">
      <c r="A52" s="202">
        <f t="shared" si="1"/>
        <v>44928</v>
      </c>
    </row>
    <row r="53" spans="1:1" x14ac:dyDescent="0.35">
      <c r="A53" s="202">
        <f t="shared" si="1"/>
        <v>44929</v>
      </c>
    </row>
    <row r="54" spans="1:1" x14ac:dyDescent="0.35">
      <c r="A54" s="202">
        <f t="shared" si="1"/>
        <v>44930</v>
      </c>
    </row>
    <row r="55" spans="1:1" x14ac:dyDescent="0.35">
      <c r="A55" s="202">
        <f t="shared" si="1"/>
        <v>44931</v>
      </c>
    </row>
    <row r="56" spans="1:1" x14ac:dyDescent="0.35">
      <c r="A56" s="202">
        <f t="shared" si="1"/>
        <v>44932</v>
      </c>
    </row>
    <row r="57" spans="1:1" x14ac:dyDescent="0.35">
      <c r="A57" s="202">
        <f t="shared" si="1"/>
        <v>44933</v>
      </c>
    </row>
    <row r="58" spans="1:1" x14ac:dyDescent="0.35">
      <c r="A58" s="202">
        <f t="shared" si="1"/>
        <v>44934</v>
      </c>
    </row>
    <row r="59" spans="1:1" x14ac:dyDescent="0.35">
      <c r="A59" s="202">
        <f t="shared" si="1"/>
        <v>44935</v>
      </c>
    </row>
    <row r="60" spans="1:1" x14ac:dyDescent="0.35">
      <c r="A60" s="202">
        <f t="shared" si="1"/>
        <v>44936</v>
      </c>
    </row>
    <row r="61" spans="1:1" x14ac:dyDescent="0.35">
      <c r="A61" s="202">
        <f t="shared" si="1"/>
        <v>44937</v>
      </c>
    </row>
    <row r="62" spans="1:1" x14ac:dyDescent="0.35">
      <c r="A62" s="202">
        <f t="shared" si="1"/>
        <v>44938</v>
      </c>
    </row>
    <row r="63" spans="1:1" x14ac:dyDescent="0.35">
      <c r="A63" s="202">
        <f t="shared" si="1"/>
        <v>44939</v>
      </c>
    </row>
    <row r="64" spans="1:1" x14ac:dyDescent="0.35">
      <c r="A64" s="202">
        <f t="shared" si="1"/>
        <v>44940</v>
      </c>
    </row>
    <row r="65" spans="1:1" x14ac:dyDescent="0.35">
      <c r="A65" s="202">
        <f t="shared" si="1"/>
        <v>44941</v>
      </c>
    </row>
    <row r="66" spans="1:1" x14ac:dyDescent="0.35">
      <c r="A66" s="202">
        <f t="shared" si="1"/>
        <v>44942</v>
      </c>
    </row>
    <row r="67" spans="1:1" x14ac:dyDescent="0.35">
      <c r="A67" s="202">
        <f t="shared" ref="A67:A98" si="2">A66+1</f>
        <v>44943</v>
      </c>
    </row>
    <row r="68" spans="1:1" x14ac:dyDescent="0.35">
      <c r="A68" s="202">
        <f t="shared" si="2"/>
        <v>44944</v>
      </c>
    </row>
    <row r="69" spans="1:1" x14ac:dyDescent="0.35">
      <c r="A69" s="202">
        <f t="shared" si="2"/>
        <v>44945</v>
      </c>
    </row>
    <row r="70" spans="1:1" x14ac:dyDescent="0.35">
      <c r="A70" s="202">
        <f t="shared" si="2"/>
        <v>44946</v>
      </c>
    </row>
    <row r="71" spans="1:1" x14ac:dyDescent="0.35">
      <c r="A71" s="202">
        <f t="shared" si="2"/>
        <v>44947</v>
      </c>
    </row>
    <row r="72" spans="1:1" x14ac:dyDescent="0.35">
      <c r="A72" s="202">
        <f t="shared" si="2"/>
        <v>44948</v>
      </c>
    </row>
    <row r="73" spans="1:1" x14ac:dyDescent="0.35">
      <c r="A73" s="202">
        <f t="shared" si="2"/>
        <v>44949</v>
      </c>
    </row>
    <row r="74" spans="1:1" x14ac:dyDescent="0.35">
      <c r="A74" s="202">
        <f t="shared" si="2"/>
        <v>44950</v>
      </c>
    </row>
    <row r="75" spans="1:1" x14ac:dyDescent="0.35">
      <c r="A75" s="202">
        <f t="shared" si="2"/>
        <v>44951</v>
      </c>
    </row>
    <row r="76" spans="1:1" x14ac:dyDescent="0.35">
      <c r="A76" s="202">
        <f t="shared" si="2"/>
        <v>44952</v>
      </c>
    </row>
    <row r="77" spans="1:1" x14ac:dyDescent="0.35">
      <c r="A77" s="202">
        <f t="shared" si="2"/>
        <v>44953</v>
      </c>
    </row>
    <row r="78" spans="1:1" x14ac:dyDescent="0.35">
      <c r="A78" s="202">
        <f t="shared" si="2"/>
        <v>44954</v>
      </c>
    </row>
    <row r="79" spans="1:1" x14ac:dyDescent="0.35">
      <c r="A79" s="202">
        <f t="shared" si="2"/>
        <v>44955</v>
      </c>
    </row>
    <row r="80" spans="1:1" x14ac:dyDescent="0.35">
      <c r="A80" s="202">
        <f t="shared" si="2"/>
        <v>44956</v>
      </c>
    </row>
    <row r="81" spans="1:1" x14ac:dyDescent="0.35">
      <c r="A81" s="202">
        <f t="shared" si="2"/>
        <v>44957</v>
      </c>
    </row>
    <row r="82" spans="1:1" x14ac:dyDescent="0.35">
      <c r="A82" s="202">
        <f t="shared" si="2"/>
        <v>44958</v>
      </c>
    </row>
    <row r="83" spans="1:1" x14ac:dyDescent="0.35">
      <c r="A83" s="202">
        <f t="shared" si="2"/>
        <v>44959</v>
      </c>
    </row>
    <row r="84" spans="1:1" x14ac:dyDescent="0.35">
      <c r="A84" s="202">
        <f t="shared" si="2"/>
        <v>44960</v>
      </c>
    </row>
    <row r="85" spans="1:1" x14ac:dyDescent="0.35">
      <c r="A85" s="202">
        <f t="shared" si="2"/>
        <v>44961</v>
      </c>
    </row>
    <row r="86" spans="1:1" x14ac:dyDescent="0.35">
      <c r="A86" s="202">
        <f t="shared" si="2"/>
        <v>44962</v>
      </c>
    </row>
    <row r="87" spans="1:1" x14ac:dyDescent="0.35">
      <c r="A87" s="202">
        <f t="shared" si="2"/>
        <v>44963</v>
      </c>
    </row>
    <row r="88" spans="1:1" x14ac:dyDescent="0.35">
      <c r="A88" s="202">
        <f t="shared" si="2"/>
        <v>44964</v>
      </c>
    </row>
    <row r="89" spans="1:1" x14ac:dyDescent="0.35">
      <c r="A89" s="202">
        <f t="shared" si="2"/>
        <v>44965</v>
      </c>
    </row>
    <row r="90" spans="1:1" x14ac:dyDescent="0.35">
      <c r="A90" s="202">
        <f t="shared" si="2"/>
        <v>44966</v>
      </c>
    </row>
    <row r="91" spans="1:1" x14ac:dyDescent="0.35">
      <c r="A91" s="202">
        <f t="shared" si="2"/>
        <v>44967</v>
      </c>
    </row>
    <row r="92" spans="1:1" x14ac:dyDescent="0.35">
      <c r="A92" s="202">
        <f t="shared" si="2"/>
        <v>44968</v>
      </c>
    </row>
    <row r="93" spans="1:1" x14ac:dyDescent="0.35">
      <c r="A93" s="202">
        <f t="shared" si="2"/>
        <v>44969</v>
      </c>
    </row>
    <row r="94" spans="1:1" x14ac:dyDescent="0.35">
      <c r="A94" s="202">
        <f t="shared" si="2"/>
        <v>44970</v>
      </c>
    </row>
    <row r="95" spans="1:1" x14ac:dyDescent="0.35">
      <c r="A95" s="202">
        <f t="shared" si="2"/>
        <v>44971</v>
      </c>
    </row>
    <row r="96" spans="1:1" x14ac:dyDescent="0.35">
      <c r="A96" s="202">
        <f t="shared" si="2"/>
        <v>44972</v>
      </c>
    </row>
    <row r="97" spans="1:1" x14ac:dyDescent="0.35">
      <c r="A97" s="202">
        <f t="shared" si="2"/>
        <v>44973</v>
      </c>
    </row>
    <row r="98" spans="1:1" x14ac:dyDescent="0.35">
      <c r="A98" s="202">
        <f t="shared" si="2"/>
        <v>44974</v>
      </c>
    </row>
    <row r="99" spans="1:1" x14ac:dyDescent="0.35">
      <c r="A99" s="202">
        <f t="shared" ref="A99:A130" si="3">A98+1</f>
        <v>44975</v>
      </c>
    </row>
    <row r="100" spans="1:1" x14ac:dyDescent="0.35">
      <c r="A100" s="202">
        <f t="shared" si="3"/>
        <v>44976</v>
      </c>
    </row>
    <row r="101" spans="1:1" x14ac:dyDescent="0.35">
      <c r="A101" s="202">
        <f t="shared" si="3"/>
        <v>44977</v>
      </c>
    </row>
    <row r="102" spans="1:1" x14ac:dyDescent="0.35">
      <c r="A102" s="202">
        <f t="shared" si="3"/>
        <v>44978</v>
      </c>
    </row>
    <row r="103" spans="1:1" x14ac:dyDescent="0.35">
      <c r="A103" s="202">
        <f t="shared" si="3"/>
        <v>44979</v>
      </c>
    </row>
    <row r="104" spans="1:1" x14ac:dyDescent="0.35">
      <c r="A104" s="202">
        <f t="shared" si="3"/>
        <v>44980</v>
      </c>
    </row>
    <row r="105" spans="1:1" x14ac:dyDescent="0.35">
      <c r="A105" s="202">
        <f t="shared" si="3"/>
        <v>44981</v>
      </c>
    </row>
    <row r="106" spans="1:1" x14ac:dyDescent="0.35">
      <c r="A106" s="202">
        <f t="shared" si="3"/>
        <v>44982</v>
      </c>
    </row>
    <row r="107" spans="1:1" x14ac:dyDescent="0.35">
      <c r="A107" s="202">
        <f t="shared" si="3"/>
        <v>44983</v>
      </c>
    </row>
    <row r="108" spans="1:1" x14ac:dyDescent="0.35">
      <c r="A108" s="202">
        <f t="shared" si="3"/>
        <v>44984</v>
      </c>
    </row>
    <row r="109" spans="1:1" x14ac:dyDescent="0.35">
      <c r="A109" s="202">
        <f t="shared" si="3"/>
        <v>44985</v>
      </c>
    </row>
    <row r="110" spans="1:1" x14ac:dyDescent="0.35">
      <c r="A110" s="202">
        <f t="shared" si="3"/>
        <v>44986</v>
      </c>
    </row>
    <row r="111" spans="1:1" x14ac:dyDescent="0.35">
      <c r="A111" s="202">
        <f t="shared" si="3"/>
        <v>44987</v>
      </c>
    </row>
    <row r="112" spans="1:1" x14ac:dyDescent="0.35">
      <c r="A112" s="202">
        <f t="shared" si="3"/>
        <v>44988</v>
      </c>
    </row>
    <row r="113" spans="1:1" x14ac:dyDescent="0.35">
      <c r="A113" s="202">
        <f t="shared" si="3"/>
        <v>44989</v>
      </c>
    </row>
    <row r="114" spans="1:1" x14ac:dyDescent="0.35">
      <c r="A114" s="202">
        <f t="shared" si="3"/>
        <v>44990</v>
      </c>
    </row>
    <row r="115" spans="1:1" x14ac:dyDescent="0.35">
      <c r="A115" s="202">
        <f t="shared" si="3"/>
        <v>44991</v>
      </c>
    </row>
    <row r="116" spans="1:1" x14ac:dyDescent="0.35">
      <c r="A116" s="202">
        <f t="shared" si="3"/>
        <v>44992</v>
      </c>
    </row>
    <row r="117" spans="1:1" x14ac:dyDescent="0.35">
      <c r="A117" s="202">
        <f t="shared" si="3"/>
        <v>44993</v>
      </c>
    </row>
    <row r="118" spans="1:1" x14ac:dyDescent="0.35">
      <c r="A118" s="202">
        <f t="shared" si="3"/>
        <v>44994</v>
      </c>
    </row>
    <row r="119" spans="1:1" x14ac:dyDescent="0.35">
      <c r="A119" s="202">
        <f t="shared" si="3"/>
        <v>44995</v>
      </c>
    </row>
    <row r="120" spans="1:1" x14ac:dyDescent="0.35">
      <c r="A120" s="202">
        <f t="shared" si="3"/>
        <v>44996</v>
      </c>
    </row>
    <row r="121" spans="1:1" x14ac:dyDescent="0.35">
      <c r="A121" s="202">
        <f t="shared" si="3"/>
        <v>44997</v>
      </c>
    </row>
    <row r="122" spans="1:1" x14ac:dyDescent="0.35">
      <c r="A122" s="202">
        <f t="shared" si="3"/>
        <v>44998</v>
      </c>
    </row>
    <row r="123" spans="1:1" x14ac:dyDescent="0.35">
      <c r="A123" s="202">
        <f t="shared" si="3"/>
        <v>44999</v>
      </c>
    </row>
    <row r="124" spans="1:1" x14ac:dyDescent="0.35">
      <c r="A124" s="202">
        <f t="shared" si="3"/>
        <v>45000</v>
      </c>
    </row>
    <row r="125" spans="1:1" x14ac:dyDescent="0.35">
      <c r="A125" s="202">
        <f t="shared" si="3"/>
        <v>45001</v>
      </c>
    </row>
    <row r="126" spans="1:1" x14ac:dyDescent="0.35">
      <c r="A126" s="202">
        <f t="shared" si="3"/>
        <v>45002</v>
      </c>
    </row>
    <row r="127" spans="1:1" x14ac:dyDescent="0.35">
      <c r="A127" s="202">
        <f t="shared" si="3"/>
        <v>45003</v>
      </c>
    </row>
    <row r="128" spans="1:1" x14ac:dyDescent="0.35">
      <c r="A128" s="202">
        <f t="shared" si="3"/>
        <v>45004</v>
      </c>
    </row>
    <row r="129" spans="1:1" x14ac:dyDescent="0.35">
      <c r="A129" s="202">
        <f t="shared" si="3"/>
        <v>45005</v>
      </c>
    </row>
    <row r="130" spans="1:1" x14ac:dyDescent="0.35">
      <c r="A130" s="202">
        <f t="shared" si="3"/>
        <v>45006</v>
      </c>
    </row>
    <row r="131" spans="1:1" x14ac:dyDescent="0.35">
      <c r="A131" s="202">
        <f t="shared" ref="A131:A162" si="4">A130+1</f>
        <v>45007</v>
      </c>
    </row>
    <row r="132" spans="1:1" x14ac:dyDescent="0.35">
      <c r="A132" s="202">
        <f t="shared" si="4"/>
        <v>45008</v>
      </c>
    </row>
    <row r="133" spans="1:1" x14ac:dyDescent="0.35">
      <c r="A133" s="202">
        <f t="shared" si="4"/>
        <v>45009</v>
      </c>
    </row>
    <row r="134" spans="1:1" x14ac:dyDescent="0.35">
      <c r="A134" s="202">
        <f t="shared" si="4"/>
        <v>45010</v>
      </c>
    </row>
    <row r="135" spans="1:1" x14ac:dyDescent="0.35">
      <c r="A135" s="202">
        <f t="shared" si="4"/>
        <v>45011</v>
      </c>
    </row>
    <row r="136" spans="1:1" x14ac:dyDescent="0.35">
      <c r="A136" s="202">
        <f t="shared" si="4"/>
        <v>45012</v>
      </c>
    </row>
    <row r="137" spans="1:1" x14ac:dyDescent="0.35">
      <c r="A137" s="202">
        <f t="shared" si="4"/>
        <v>45013</v>
      </c>
    </row>
    <row r="138" spans="1:1" x14ac:dyDescent="0.35">
      <c r="A138" s="202">
        <f t="shared" si="4"/>
        <v>45014</v>
      </c>
    </row>
    <row r="139" spans="1:1" x14ac:dyDescent="0.35">
      <c r="A139" s="202">
        <f t="shared" si="4"/>
        <v>45015</v>
      </c>
    </row>
    <row r="140" spans="1:1" x14ac:dyDescent="0.35">
      <c r="A140" s="202">
        <f t="shared" si="4"/>
        <v>45016</v>
      </c>
    </row>
    <row r="141" spans="1:1" x14ac:dyDescent="0.35">
      <c r="A141" s="202">
        <f t="shared" si="4"/>
        <v>45017</v>
      </c>
    </row>
    <row r="142" spans="1:1" x14ac:dyDescent="0.35">
      <c r="A142" s="202">
        <f t="shared" si="4"/>
        <v>45018</v>
      </c>
    </row>
    <row r="143" spans="1:1" x14ac:dyDescent="0.35">
      <c r="A143" s="202">
        <f t="shared" si="4"/>
        <v>45019</v>
      </c>
    </row>
    <row r="144" spans="1:1" x14ac:dyDescent="0.35">
      <c r="A144" s="202">
        <f t="shared" si="4"/>
        <v>45020</v>
      </c>
    </row>
    <row r="145" spans="1:1" x14ac:dyDescent="0.35">
      <c r="A145" s="202">
        <f t="shared" si="4"/>
        <v>45021</v>
      </c>
    </row>
    <row r="146" spans="1:1" x14ac:dyDescent="0.35">
      <c r="A146" s="202">
        <f t="shared" si="4"/>
        <v>45022</v>
      </c>
    </row>
    <row r="147" spans="1:1" x14ac:dyDescent="0.35">
      <c r="A147" s="202">
        <f t="shared" si="4"/>
        <v>45023</v>
      </c>
    </row>
    <row r="148" spans="1:1" x14ac:dyDescent="0.35">
      <c r="A148" s="202">
        <f t="shared" si="4"/>
        <v>45024</v>
      </c>
    </row>
    <row r="149" spans="1:1" x14ac:dyDescent="0.35">
      <c r="A149" s="202">
        <f t="shared" si="4"/>
        <v>45025</v>
      </c>
    </row>
    <row r="150" spans="1:1" x14ac:dyDescent="0.35">
      <c r="A150" s="202">
        <f t="shared" si="4"/>
        <v>45026</v>
      </c>
    </row>
    <row r="151" spans="1:1" x14ac:dyDescent="0.35">
      <c r="A151" s="202">
        <f t="shared" si="4"/>
        <v>45027</v>
      </c>
    </row>
    <row r="152" spans="1:1" x14ac:dyDescent="0.35">
      <c r="A152" s="202">
        <f t="shared" si="4"/>
        <v>45028</v>
      </c>
    </row>
    <row r="153" spans="1:1" x14ac:dyDescent="0.35">
      <c r="A153" s="202">
        <f t="shared" si="4"/>
        <v>45029</v>
      </c>
    </row>
    <row r="154" spans="1:1" x14ac:dyDescent="0.35">
      <c r="A154" s="202">
        <f t="shared" si="4"/>
        <v>45030</v>
      </c>
    </row>
    <row r="155" spans="1:1" x14ac:dyDescent="0.35">
      <c r="A155" s="202">
        <f t="shared" si="4"/>
        <v>45031</v>
      </c>
    </row>
    <row r="156" spans="1:1" x14ac:dyDescent="0.35">
      <c r="A156" s="202">
        <f t="shared" si="4"/>
        <v>45032</v>
      </c>
    </row>
    <row r="157" spans="1:1" x14ac:dyDescent="0.35">
      <c r="A157" s="202">
        <f t="shared" si="4"/>
        <v>45033</v>
      </c>
    </row>
    <row r="158" spans="1:1" x14ac:dyDescent="0.35">
      <c r="A158" s="202">
        <f t="shared" si="4"/>
        <v>45034</v>
      </c>
    </row>
    <row r="159" spans="1:1" x14ac:dyDescent="0.35">
      <c r="A159" s="202">
        <f t="shared" si="4"/>
        <v>45035</v>
      </c>
    </row>
    <row r="160" spans="1:1" x14ac:dyDescent="0.35">
      <c r="A160" s="202">
        <f t="shared" si="4"/>
        <v>45036</v>
      </c>
    </row>
    <row r="161" spans="1:1" x14ac:dyDescent="0.35">
      <c r="A161" s="202">
        <f t="shared" si="4"/>
        <v>45037</v>
      </c>
    </row>
    <row r="162" spans="1:1" x14ac:dyDescent="0.35">
      <c r="A162" s="202">
        <f t="shared" si="4"/>
        <v>45038</v>
      </c>
    </row>
    <row r="163" spans="1:1" x14ac:dyDescent="0.35">
      <c r="A163" s="202">
        <f t="shared" ref="A163:A183" si="5">A162+1</f>
        <v>45039</v>
      </c>
    </row>
    <row r="164" spans="1:1" x14ac:dyDescent="0.35">
      <c r="A164" s="202">
        <f t="shared" si="5"/>
        <v>45040</v>
      </c>
    </row>
    <row r="165" spans="1:1" x14ac:dyDescent="0.35">
      <c r="A165" s="202">
        <f t="shared" si="5"/>
        <v>45041</v>
      </c>
    </row>
    <row r="166" spans="1:1" x14ac:dyDescent="0.35">
      <c r="A166" s="202">
        <f t="shared" si="5"/>
        <v>45042</v>
      </c>
    </row>
    <row r="167" spans="1:1" x14ac:dyDescent="0.35">
      <c r="A167" s="202">
        <f t="shared" si="5"/>
        <v>45043</v>
      </c>
    </row>
    <row r="168" spans="1:1" x14ac:dyDescent="0.35">
      <c r="A168" s="202">
        <f t="shared" si="5"/>
        <v>45044</v>
      </c>
    </row>
    <row r="169" spans="1:1" x14ac:dyDescent="0.35">
      <c r="A169" s="202">
        <f t="shared" si="5"/>
        <v>45045</v>
      </c>
    </row>
    <row r="170" spans="1:1" x14ac:dyDescent="0.35">
      <c r="A170" s="202">
        <f t="shared" si="5"/>
        <v>45046</v>
      </c>
    </row>
    <row r="171" spans="1:1" x14ac:dyDescent="0.35">
      <c r="A171" s="202">
        <f t="shared" si="5"/>
        <v>45047</v>
      </c>
    </row>
    <row r="172" spans="1:1" x14ac:dyDescent="0.35">
      <c r="A172" s="202">
        <f t="shared" si="5"/>
        <v>45048</v>
      </c>
    </row>
    <row r="173" spans="1:1" x14ac:dyDescent="0.35">
      <c r="A173" s="202">
        <f t="shared" si="5"/>
        <v>45049</v>
      </c>
    </row>
    <row r="174" spans="1:1" x14ac:dyDescent="0.35">
      <c r="A174" s="202">
        <f t="shared" si="5"/>
        <v>45050</v>
      </c>
    </row>
    <row r="175" spans="1:1" x14ac:dyDescent="0.35">
      <c r="A175" s="202">
        <f t="shared" si="5"/>
        <v>45051</v>
      </c>
    </row>
    <row r="176" spans="1:1" x14ac:dyDescent="0.35">
      <c r="A176" s="202">
        <f t="shared" si="5"/>
        <v>45052</v>
      </c>
    </row>
    <row r="177" spans="1:1" x14ac:dyDescent="0.35">
      <c r="A177" s="202">
        <f t="shared" si="5"/>
        <v>45053</v>
      </c>
    </row>
    <row r="178" spans="1:1" x14ac:dyDescent="0.35">
      <c r="A178" s="202">
        <f t="shared" si="5"/>
        <v>45054</v>
      </c>
    </row>
    <row r="179" spans="1:1" x14ac:dyDescent="0.35">
      <c r="A179" s="202">
        <f t="shared" si="5"/>
        <v>45055</v>
      </c>
    </row>
    <row r="180" spans="1:1" x14ac:dyDescent="0.35">
      <c r="A180" s="202">
        <f t="shared" si="5"/>
        <v>45056</v>
      </c>
    </row>
    <row r="181" spans="1:1" x14ac:dyDescent="0.35">
      <c r="A181" s="202">
        <f t="shared" si="5"/>
        <v>45057</v>
      </c>
    </row>
    <row r="182" spans="1:1" x14ac:dyDescent="0.35">
      <c r="A182" s="202">
        <f t="shared" si="5"/>
        <v>45058</v>
      </c>
    </row>
    <row r="183" spans="1:1" x14ac:dyDescent="0.35">
      <c r="A183" s="202">
        <f t="shared" si="5"/>
        <v>45059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Summary</vt:lpstr>
      <vt:lpstr>Report</vt:lpstr>
      <vt:lpstr>Sheet1</vt:lpstr>
      <vt:lpstr>Forecast_Day2</vt:lpstr>
      <vt:lpstr>Forecast_Day1</vt:lpstr>
      <vt:lpstr>Waterfall</vt:lpstr>
      <vt:lpstr>Indent</vt:lpstr>
      <vt:lpstr>Purchase</vt:lpstr>
      <vt:lpstr>Maturity Report</vt:lpstr>
      <vt:lpstr>Daily_Req_DB</vt:lpstr>
      <vt:lpstr>Daily_Ind_DB</vt:lpstr>
      <vt:lpstr>Bonding</vt:lpstr>
      <vt:lpstr>Centers</vt:lpstr>
      <vt:lpstr>Operataring Days</vt:lpstr>
      <vt:lpstr>Report_Generation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Nishant Kumar</dc:creator>
  <cp:keywords/>
  <dc:description/>
  <cp:lastModifiedBy>Tejas Rai</cp:lastModifiedBy>
  <cp:revision/>
  <dcterms:created xsi:type="dcterms:W3CDTF">2015-06-05T18:17:20Z</dcterms:created>
  <dcterms:modified xsi:type="dcterms:W3CDTF">2026-06-05T10:12:15Z</dcterms:modified>
  <cp:category/>
  <cp:contentStatus/>
</cp:coreProperties>
</file>